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namedSheetViews/namedSheetView1.xml" ContentType="application/vnd.ms-excel.namedsheetview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Users\zakar\Downloads\"/>
    </mc:Choice>
  </mc:AlternateContent>
  <xr:revisionPtr revIDLastSave="0" documentId="13_ncr:1_{5A201C1B-8E8A-49B3-B96B-53C54CFA5EA0}" xr6:coauthVersionLast="47" xr6:coauthVersionMax="47" xr10:uidLastSave="{00000000-0000-0000-0000-000000000000}"/>
  <bookViews>
    <workbookView xWindow="-108" yWindow="-108" windowWidth="23256" windowHeight="12456" tabRatio="629" xr2:uid="{00000000-000D-0000-FFFF-FFFF00000000}"/>
  </bookViews>
  <sheets>
    <sheet name="detail" sheetId="1" r:id="rId1"/>
    <sheet name="Instructions" sheetId="6" r:id="rId2"/>
    <sheet name="Param" sheetId="2" r:id="rId3"/>
    <sheet name="Feuil1" sheetId="19" r:id="rId4"/>
    <sheet name="TCD" sheetId="8" r:id="rId5"/>
    <sheet name="Synthese" sheetId="7" r:id="rId6"/>
    <sheet name="Synthese monito" sheetId="9" r:id="rId7"/>
    <sheet name="Priorité" sheetId="10" r:id="rId8"/>
    <sheet name="Helene" sheetId="16" r:id="rId9"/>
    <sheet name="MT" sheetId="17" r:id="rId10"/>
    <sheet name="Zakaria" sheetId="18" r:id="rId11"/>
  </sheets>
  <externalReferences>
    <externalReference r:id="rId12"/>
  </externalReferences>
  <definedNames>
    <definedName name="_xlnm._FilterDatabase" localSheetId="0" hidden="1">detail!$A$1:$AA$14823</definedName>
    <definedName name="_xlnm._FilterDatabase" localSheetId="8" hidden="1">Helene!$A$5:$J$34</definedName>
    <definedName name="_xlnm._FilterDatabase" localSheetId="9" hidden="1">MT!$A$29:$J$29</definedName>
    <definedName name="_xlnm._FilterDatabase" localSheetId="7" hidden="1">Priorité!$A$5:$J$56</definedName>
  </definedNames>
  <calcPr calcId="191028"/>
  <pivotCaches>
    <pivotCache cacheId="0" r:id="rId1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 i="18" l="1"/>
  <c r="D1" i="18"/>
  <c r="O17" i="9"/>
  <c r="O18" i="9"/>
  <c r="O7" i="9"/>
  <c r="O8" i="9"/>
  <c r="O9" i="9"/>
  <c r="O10" i="9"/>
  <c r="O11" i="9"/>
  <c r="N17" i="9"/>
  <c r="N6" i="9"/>
  <c r="M13379" i="1"/>
  <c r="M13380" i="1"/>
  <c r="M13381" i="1"/>
  <c r="M13382" i="1"/>
  <c r="M13383" i="1"/>
  <c r="M13384" i="1"/>
  <c r="M13385" i="1"/>
  <c r="M13386" i="1"/>
  <c r="M13387" i="1"/>
  <c r="M13388" i="1"/>
  <c r="M13389" i="1"/>
  <c r="M13390" i="1"/>
  <c r="M13391" i="1"/>
  <c r="M13392" i="1"/>
  <c r="M13393" i="1"/>
  <c r="M13394" i="1"/>
  <c r="M13395" i="1"/>
  <c r="M13396" i="1"/>
  <c r="M13397" i="1"/>
  <c r="M13398" i="1"/>
  <c r="M13399" i="1"/>
  <c r="M13400" i="1"/>
  <c r="M13401" i="1"/>
  <c r="M13402" i="1"/>
  <c r="M13403" i="1"/>
  <c r="M13404" i="1"/>
  <c r="M13405" i="1"/>
  <c r="M13406" i="1"/>
  <c r="M13407" i="1"/>
  <c r="M13408" i="1"/>
  <c r="M13409" i="1"/>
  <c r="M13410" i="1"/>
  <c r="M13411" i="1"/>
  <c r="M13412" i="1"/>
  <c r="M13413" i="1"/>
  <c r="M13414" i="1"/>
  <c r="M13415" i="1"/>
  <c r="M13416" i="1"/>
  <c r="M13417" i="1"/>
  <c r="M13418" i="1"/>
  <c r="M13419" i="1"/>
  <c r="M13420" i="1"/>
  <c r="M13421" i="1"/>
  <c r="M13422" i="1"/>
  <c r="M13423" i="1"/>
  <c r="M13424" i="1"/>
  <c r="M13425" i="1"/>
  <c r="M13426" i="1"/>
  <c r="M13427" i="1"/>
  <c r="M13428" i="1"/>
  <c r="M13429" i="1"/>
  <c r="M13430" i="1"/>
  <c r="M13431" i="1"/>
  <c r="M13432" i="1"/>
  <c r="M13433" i="1"/>
  <c r="M13434" i="1"/>
  <c r="M13435" i="1"/>
  <c r="M13436" i="1"/>
  <c r="M13437" i="1"/>
  <c r="M13438" i="1"/>
  <c r="M13439" i="1"/>
  <c r="M13440" i="1"/>
  <c r="M13441" i="1"/>
  <c r="M13442" i="1"/>
  <c r="M13443" i="1"/>
  <c r="M13444" i="1"/>
  <c r="M13445" i="1"/>
  <c r="M13446" i="1"/>
  <c r="M13447" i="1"/>
  <c r="M13448" i="1"/>
  <c r="M13449" i="1"/>
  <c r="M13450" i="1"/>
  <c r="M13451" i="1"/>
  <c r="M13452" i="1"/>
  <c r="M13453" i="1"/>
  <c r="M13454" i="1"/>
  <c r="M13455" i="1"/>
  <c r="M13456" i="1"/>
  <c r="M13457" i="1"/>
  <c r="M13458" i="1"/>
  <c r="M13459" i="1"/>
  <c r="M13460" i="1"/>
  <c r="M13461" i="1"/>
  <c r="M13462" i="1"/>
  <c r="M13463" i="1"/>
  <c r="M13464" i="1"/>
  <c r="M13465" i="1"/>
  <c r="M13466" i="1"/>
  <c r="M13467" i="1"/>
  <c r="M13468" i="1"/>
  <c r="M13469" i="1"/>
  <c r="M13470" i="1"/>
  <c r="M13471" i="1"/>
  <c r="M13472" i="1"/>
  <c r="M13473" i="1"/>
  <c r="M13474" i="1"/>
  <c r="M13475" i="1"/>
  <c r="M13476" i="1"/>
  <c r="M13477" i="1"/>
  <c r="M13478" i="1"/>
  <c r="M13479" i="1"/>
  <c r="M13480" i="1"/>
  <c r="M13481" i="1"/>
  <c r="M13482" i="1"/>
  <c r="M13483" i="1"/>
  <c r="M13484" i="1"/>
  <c r="M13485" i="1"/>
  <c r="M13486" i="1"/>
  <c r="M13487" i="1"/>
  <c r="M13488" i="1"/>
  <c r="M13489" i="1"/>
  <c r="M13490" i="1"/>
  <c r="M13491" i="1"/>
  <c r="M13492" i="1"/>
  <c r="M13493" i="1"/>
  <c r="M13494" i="1"/>
  <c r="M13495" i="1"/>
  <c r="M13496" i="1"/>
  <c r="M13497" i="1"/>
  <c r="M13498" i="1"/>
  <c r="M13499" i="1"/>
  <c r="M13500" i="1"/>
  <c r="M13501" i="1"/>
  <c r="M13502" i="1"/>
  <c r="M13503" i="1"/>
  <c r="M13504" i="1"/>
  <c r="M13505" i="1"/>
  <c r="M13506" i="1"/>
  <c r="M13507" i="1"/>
  <c r="M13508" i="1"/>
  <c r="M13509" i="1"/>
  <c r="M13510" i="1"/>
  <c r="M13511" i="1"/>
  <c r="M13512" i="1"/>
  <c r="M13513" i="1"/>
  <c r="M13514" i="1"/>
  <c r="M13515" i="1"/>
  <c r="M13516" i="1"/>
  <c r="M13517" i="1"/>
  <c r="M13518" i="1"/>
  <c r="M13519" i="1"/>
  <c r="M13520" i="1"/>
  <c r="M13521" i="1"/>
  <c r="M13522" i="1"/>
  <c r="M13523" i="1"/>
  <c r="M13524" i="1"/>
  <c r="M13525" i="1"/>
  <c r="M13526" i="1"/>
  <c r="M13527" i="1"/>
  <c r="M13528" i="1"/>
  <c r="M13529" i="1"/>
  <c r="M13530" i="1"/>
  <c r="M13531" i="1"/>
  <c r="M13532" i="1"/>
  <c r="M13533" i="1"/>
  <c r="M13534" i="1"/>
  <c r="M13535" i="1"/>
  <c r="M13536" i="1"/>
  <c r="M13537" i="1"/>
  <c r="M13538" i="1"/>
  <c r="M13539" i="1"/>
  <c r="M13540" i="1"/>
  <c r="M13541" i="1"/>
  <c r="M13542" i="1"/>
  <c r="M13543" i="1"/>
  <c r="M13544" i="1"/>
  <c r="M13545" i="1"/>
  <c r="M13546" i="1"/>
  <c r="M13547" i="1"/>
  <c r="M13548" i="1"/>
  <c r="M13549" i="1"/>
  <c r="M13550" i="1"/>
  <c r="M13551" i="1"/>
  <c r="M13552" i="1"/>
  <c r="M13553" i="1"/>
  <c r="M13554" i="1"/>
  <c r="M13555" i="1"/>
  <c r="M13556" i="1"/>
  <c r="M13557" i="1"/>
  <c r="M13558" i="1"/>
  <c r="M13559" i="1"/>
  <c r="M13560" i="1"/>
  <c r="M13561" i="1"/>
  <c r="M13562" i="1"/>
  <c r="M13563" i="1"/>
  <c r="M13564" i="1"/>
  <c r="M13565" i="1"/>
  <c r="M13566" i="1"/>
  <c r="M13567" i="1"/>
  <c r="M13568" i="1"/>
  <c r="M13569" i="1"/>
  <c r="M13570" i="1"/>
  <c r="M13571" i="1"/>
  <c r="M13572" i="1"/>
  <c r="M13573" i="1"/>
  <c r="M13574" i="1"/>
  <c r="M13575" i="1"/>
  <c r="M13576" i="1"/>
  <c r="M13577" i="1"/>
  <c r="M13578" i="1"/>
  <c r="M13579" i="1"/>
  <c r="M13580" i="1"/>
  <c r="M13581" i="1"/>
  <c r="M13582" i="1"/>
  <c r="M13583" i="1"/>
  <c r="M13584" i="1"/>
  <c r="M13585" i="1"/>
  <c r="M13586" i="1"/>
  <c r="M13587" i="1"/>
  <c r="M13588" i="1"/>
  <c r="M13589" i="1"/>
  <c r="M13590" i="1"/>
  <c r="M13591" i="1"/>
  <c r="M13592" i="1"/>
  <c r="M13593" i="1"/>
  <c r="M13594" i="1"/>
  <c r="M13595" i="1"/>
  <c r="M13596" i="1"/>
  <c r="M13597" i="1"/>
  <c r="M13598" i="1"/>
  <c r="M13599" i="1"/>
  <c r="M13600" i="1"/>
  <c r="M13601" i="1"/>
  <c r="M13602" i="1"/>
  <c r="M13603" i="1"/>
  <c r="M13604" i="1"/>
  <c r="M13605" i="1"/>
  <c r="M13606" i="1"/>
  <c r="M13607" i="1"/>
  <c r="M13608" i="1"/>
  <c r="M13609" i="1"/>
  <c r="M13610" i="1"/>
  <c r="M13611" i="1"/>
  <c r="M13612" i="1"/>
  <c r="M13613" i="1"/>
  <c r="M13614" i="1"/>
  <c r="M13615" i="1"/>
  <c r="M13616" i="1"/>
  <c r="M13617" i="1"/>
  <c r="M13618" i="1"/>
  <c r="M13619" i="1"/>
  <c r="M13620" i="1"/>
  <c r="M13621" i="1"/>
  <c r="M13622" i="1"/>
  <c r="M13623" i="1"/>
  <c r="M13624" i="1"/>
  <c r="M13625" i="1"/>
  <c r="M13626" i="1"/>
  <c r="M13627" i="1"/>
  <c r="M13628" i="1"/>
  <c r="M13629" i="1"/>
  <c r="M13630" i="1"/>
  <c r="M13631" i="1"/>
  <c r="M13632" i="1"/>
  <c r="M13633" i="1"/>
  <c r="M13634" i="1"/>
  <c r="M13635" i="1"/>
  <c r="M13636" i="1"/>
  <c r="M13637" i="1"/>
  <c r="M13638" i="1"/>
  <c r="M13639" i="1"/>
  <c r="M13640" i="1"/>
  <c r="M13641" i="1"/>
  <c r="M13642" i="1"/>
  <c r="M13643" i="1"/>
  <c r="M13644" i="1"/>
  <c r="M13645" i="1"/>
  <c r="M13646" i="1"/>
  <c r="M13647" i="1"/>
  <c r="M13648" i="1"/>
  <c r="M13649" i="1"/>
  <c r="M13650" i="1"/>
  <c r="M13651" i="1"/>
  <c r="M13652" i="1"/>
  <c r="M13653" i="1"/>
  <c r="M13654" i="1"/>
  <c r="M13655" i="1"/>
  <c r="M13656" i="1"/>
  <c r="M13657" i="1"/>
  <c r="M13658" i="1"/>
  <c r="M13659" i="1"/>
  <c r="M13660" i="1"/>
  <c r="M13661" i="1"/>
  <c r="M13662" i="1"/>
  <c r="M13663" i="1"/>
  <c r="M13664" i="1"/>
  <c r="M13665" i="1"/>
  <c r="M13666" i="1"/>
  <c r="M13667" i="1"/>
  <c r="M13668" i="1"/>
  <c r="M13669" i="1"/>
  <c r="M13670" i="1"/>
  <c r="M13671" i="1"/>
  <c r="M13672" i="1"/>
  <c r="M13673" i="1"/>
  <c r="M13674" i="1"/>
  <c r="M13675" i="1"/>
  <c r="M13676" i="1"/>
  <c r="M13677" i="1"/>
  <c r="M13678" i="1"/>
  <c r="M13679" i="1"/>
  <c r="M13680" i="1"/>
  <c r="M13681" i="1"/>
  <c r="M13682" i="1"/>
  <c r="M13683" i="1"/>
  <c r="M13684" i="1"/>
  <c r="M13685" i="1"/>
  <c r="M13686" i="1"/>
  <c r="M13687" i="1"/>
  <c r="M13688" i="1"/>
  <c r="M13689" i="1"/>
  <c r="M13690" i="1"/>
  <c r="M13691" i="1"/>
  <c r="M13692" i="1"/>
  <c r="M13693" i="1"/>
  <c r="M13694" i="1"/>
  <c r="M13695" i="1"/>
  <c r="M13696" i="1"/>
  <c r="M13697" i="1"/>
  <c r="M13698" i="1"/>
  <c r="M13699" i="1"/>
  <c r="M13700" i="1"/>
  <c r="M13701" i="1"/>
  <c r="M13702" i="1"/>
  <c r="M13703" i="1"/>
  <c r="M13704" i="1"/>
  <c r="M13705" i="1"/>
  <c r="M13706" i="1"/>
  <c r="M13707" i="1"/>
  <c r="M13708" i="1"/>
  <c r="M13709" i="1"/>
  <c r="M13710" i="1"/>
  <c r="M13711" i="1"/>
  <c r="M13712" i="1"/>
  <c r="M13713" i="1"/>
  <c r="M13714" i="1"/>
  <c r="M13715" i="1"/>
  <c r="M13716" i="1"/>
  <c r="M13717" i="1"/>
  <c r="M13718" i="1"/>
  <c r="M13719" i="1"/>
  <c r="M13720" i="1"/>
  <c r="M13721" i="1"/>
  <c r="M13722" i="1"/>
  <c r="M13723" i="1"/>
  <c r="M13724" i="1"/>
  <c r="M13725" i="1"/>
  <c r="M13726" i="1"/>
  <c r="M13727" i="1"/>
  <c r="M13728" i="1"/>
  <c r="M13729" i="1"/>
  <c r="M13730" i="1"/>
  <c r="M13731" i="1"/>
  <c r="M13732" i="1"/>
  <c r="M13733" i="1"/>
  <c r="M13734" i="1"/>
  <c r="M13735" i="1"/>
  <c r="M13736" i="1"/>
  <c r="M13737" i="1"/>
  <c r="M13738" i="1"/>
  <c r="M13739" i="1"/>
  <c r="M13740" i="1"/>
  <c r="M13741" i="1"/>
  <c r="M13742" i="1"/>
  <c r="M13743" i="1"/>
  <c r="M13744" i="1"/>
  <c r="M13745" i="1"/>
  <c r="M13746" i="1"/>
  <c r="M13747" i="1"/>
  <c r="M13748" i="1"/>
  <c r="M13749" i="1"/>
  <c r="M13750" i="1"/>
  <c r="M13751" i="1"/>
  <c r="M13752" i="1"/>
  <c r="M13753" i="1"/>
  <c r="M13754" i="1"/>
  <c r="M13755" i="1"/>
  <c r="M13756" i="1"/>
  <c r="M13757" i="1"/>
  <c r="M13758" i="1"/>
  <c r="M13759" i="1"/>
  <c r="M13760" i="1"/>
  <c r="M13761" i="1"/>
  <c r="M13762" i="1"/>
  <c r="M13763" i="1"/>
  <c r="M13764" i="1"/>
  <c r="M13765" i="1"/>
  <c r="M13766" i="1"/>
  <c r="M13767" i="1"/>
  <c r="M13768" i="1"/>
  <c r="M13769" i="1"/>
  <c r="M13770" i="1"/>
  <c r="M13771" i="1"/>
  <c r="M13772" i="1"/>
  <c r="M13773" i="1"/>
  <c r="M13774" i="1"/>
  <c r="M13775" i="1"/>
  <c r="M13776" i="1"/>
  <c r="M13777" i="1"/>
  <c r="M13778" i="1"/>
  <c r="M13779" i="1"/>
  <c r="M13780" i="1"/>
  <c r="M13781" i="1"/>
  <c r="M13782" i="1"/>
  <c r="M13783" i="1"/>
  <c r="M13784" i="1"/>
  <c r="M13785" i="1"/>
  <c r="M13786" i="1"/>
  <c r="M13787" i="1"/>
  <c r="M13788" i="1"/>
  <c r="M13789" i="1"/>
  <c r="M13790" i="1"/>
  <c r="M13791" i="1"/>
  <c r="M13792" i="1"/>
  <c r="M13793" i="1"/>
  <c r="M13794" i="1"/>
  <c r="M13795" i="1"/>
  <c r="M13796" i="1"/>
  <c r="M13797" i="1"/>
  <c r="M13798" i="1"/>
  <c r="M13799" i="1"/>
  <c r="M13800" i="1"/>
  <c r="M13801" i="1"/>
  <c r="M13802" i="1"/>
  <c r="M13803" i="1"/>
  <c r="M13804" i="1"/>
  <c r="M13805" i="1"/>
  <c r="M13806" i="1"/>
  <c r="M13807" i="1"/>
  <c r="M13808" i="1"/>
  <c r="M13809" i="1"/>
  <c r="M13810" i="1"/>
  <c r="M13811" i="1"/>
  <c r="M13812" i="1"/>
  <c r="M13813" i="1"/>
  <c r="M13814" i="1"/>
  <c r="M13815" i="1"/>
  <c r="M13816" i="1"/>
  <c r="M13817" i="1"/>
  <c r="M13818" i="1"/>
  <c r="M13819" i="1"/>
  <c r="M13820" i="1"/>
  <c r="M13821" i="1"/>
  <c r="M13822" i="1"/>
  <c r="M13823" i="1"/>
  <c r="M13824" i="1"/>
  <c r="M13825" i="1"/>
  <c r="M13826" i="1"/>
  <c r="M13827" i="1"/>
  <c r="M13828" i="1"/>
  <c r="M13829" i="1"/>
  <c r="M13830" i="1"/>
  <c r="M13831" i="1"/>
  <c r="M13832" i="1"/>
  <c r="M13833" i="1"/>
  <c r="M13834" i="1"/>
  <c r="M13835" i="1"/>
  <c r="M13836" i="1"/>
  <c r="M13837" i="1"/>
  <c r="M13838" i="1"/>
  <c r="M13839" i="1"/>
  <c r="M13840" i="1"/>
  <c r="M13841" i="1"/>
  <c r="M13842" i="1"/>
  <c r="M13843" i="1"/>
  <c r="M13844" i="1"/>
  <c r="M13845" i="1"/>
  <c r="M13846" i="1"/>
  <c r="M13847" i="1"/>
  <c r="M13848" i="1"/>
  <c r="M13849" i="1"/>
  <c r="M13850" i="1"/>
  <c r="M13851" i="1"/>
  <c r="M13852" i="1"/>
  <c r="M13853" i="1"/>
  <c r="M13854" i="1"/>
  <c r="M13855" i="1"/>
  <c r="M13856" i="1"/>
  <c r="M13857" i="1"/>
  <c r="M13858" i="1"/>
  <c r="M13859" i="1"/>
  <c r="M13860" i="1"/>
  <c r="M13861" i="1"/>
  <c r="M13862" i="1"/>
  <c r="M13863" i="1"/>
  <c r="M13864" i="1"/>
  <c r="M13865" i="1"/>
  <c r="M13866" i="1"/>
  <c r="M13867" i="1"/>
  <c r="M13868" i="1"/>
  <c r="M13869" i="1"/>
  <c r="M13870" i="1"/>
  <c r="M13871" i="1"/>
  <c r="M13872" i="1"/>
  <c r="M13873" i="1"/>
  <c r="M13874" i="1"/>
  <c r="M13875" i="1"/>
  <c r="M13876" i="1"/>
  <c r="M13877" i="1"/>
  <c r="M13878" i="1"/>
  <c r="M13879" i="1"/>
  <c r="M13880" i="1"/>
  <c r="M13881" i="1"/>
  <c r="M13882" i="1"/>
  <c r="M13883" i="1"/>
  <c r="M13884" i="1"/>
  <c r="M13885" i="1"/>
  <c r="M13886" i="1"/>
  <c r="M13887" i="1"/>
  <c r="M13888" i="1"/>
  <c r="M13889" i="1"/>
  <c r="M13890" i="1"/>
  <c r="M13891" i="1"/>
  <c r="M13892" i="1"/>
  <c r="M13893" i="1"/>
  <c r="M13894" i="1"/>
  <c r="M13895" i="1"/>
  <c r="M13896" i="1"/>
  <c r="M13897" i="1"/>
  <c r="M13898" i="1"/>
  <c r="M13899" i="1"/>
  <c r="M13900" i="1"/>
  <c r="M13901" i="1"/>
  <c r="M13902" i="1"/>
  <c r="M13903" i="1"/>
  <c r="M13904" i="1"/>
  <c r="M13905" i="1"/>
  <c r="M13906" i="1"/>
  <c r="M13907" i="1"/>
  <c r="M13908" i="1"/>
  <c r="M13909" i="1"/>
  <c r="M13910" i="1"/>
  <c r="M13911" i="1"/>
  <c r="M13912" i="1"/>
  <c r="M13913" i="1"/>
  <c r="M13914" i="1"/>
  <c r="M13915" i="1"/>
  <c r="M13916" i="1"/>
  <c r="M13917" i="1"/>
  <c r="M13918" i="1"/>
  <c r="M13919" i="1"/>
  <c r="M13920" i="1"/>
  <c r="M13921" i="1"/>
  <c r="M13922" i="1"/>
  <c r="M13923" i="1"/>
  <c r="M13924" i="1"/>
  <c r="M13925" i="1"/>
  <c r="M13926" i="1"/>
  <c r="M13927" i="1"/>
  <c r="M13928" i="1"/>
  <c r="M13929" i="1"/>
  <c r="M13930" i="1"/>
  <c r="M13931" i="1"/>
  <c r="M13932" i="1"/>
  <c r="M13933" i="1"/>
  <c r="M13934" i="1"/>
  <c r="M13935" i="1"/>
  <c r="M13936" i="1"/>
  <c r="M13937" i="1"/>
  <c r="M13938" i="1"/>
  <c r="M13939" i="1"/>
  <c r="M13940" i="1"/>
  <c r="M13941" i="1"/>
  <c r="M13942" i="1"/>
  <c r="M13943" i="1"/>
  <c r="M13944" i="1"/>
  <c r="M13945" i="1"/>
  <c r="M13946" i="1"/>
  <c r="M13947" i="1"/>
  <c r="M13948" i="1"/>
  <c r="M13949" i="1"/>
  <c r="M13950" i="1"/>
  <c r="M13951" i="1"/>
  <c r="M13952" i="1"/>
  <c r="M13953" i="1"/>
  <c r="M13954" i="1"/>
  <c r="M13955" i="1"/>
  <c r="M13956" i="1"/>
  <c r="M13957" i="1"/>
  <c r="M13958" i="1"/>
  <c r="M13959" i="1"/>
  <c r="M13960" i="1"/>
  <c r="M13961" i="1"/>
  <c r="M13962" i="1"/>
  <c r="M13963" i="1"/>
  <c r="M13964" i="1"/>
  <c r="M13965" i="1"/>
  <c r="M13966" i="1"/>
  <c r="M13967" i="1"/>
  <c r="M13968" i="1"/>
  <c r="M13969" i="1"/>
  <c r="M13970" i="1"/>
  <c r="M13971" i="1"/>
  <c r="M13972" i="1"/>
  <c r="M13973" i="1"/>
  <c r="M13974" i="1"/>
  <c r="M13975" i="1"/>
  <c r="M13976" i="1"/>
  <c r="M13977" i="1"/>
  <c r="M13978" i="1"/>
  <c r="M13979" i="1"/>
  <c r="M13980" i="1"/>
  <c r="M13981" i="1"/>
  <c r="M13982" i="1"/>
  <c r="M13983" i="1"/>
  <c r="M13984" i="1"/>
  <c r="M13985" i="1"/>
  <c r="M13986" i="1"/>
  <c r="M13987" i="1"/>
  <c r="M13988" i="1"/>
  <c r="M13989" i="1"/>
  <c r="M13990" i="1"/>
  <c r="M13991" i="1"/>
  <c r="M13992" i="1"/>
  <c r="M13993" i="1"/>
  <c r="M13994" i="1"/>
  <c r="M13995" i="1"/>
  <c r="M13996" i="1"/>
  <c r="M13997" i="1"/>
  <c r="M13998" i="1"/>
  <c r="M13999" i="1"/>
  <c r="M14000" i="1"/>
  <c r="M14001" i="1"/>
  <c r="M14002" i="1"/>
  <c r="M14003" i="1"/>
  <c r="M14004" i="1"/>
  <c r="M14005" i="1"/>
  <c r="M14006" i="1"/>
  <c r="M14007" i="1"/>
  <c r="M14008" i="1"/>
  <c r="M14009" i="1"/>
  <c r="M14010" i="1"/>
  <c r="M14011" i="1"/>
  <c r="M14012" i="1"/>
  <c r="M14013" i="1"/>
  <c r="M14014" i="1"/>
  <c r="M14015" i="1"/>
  <c r="M14016" i="1"/>
  <c r="M14017" i="1"/>
  <c r="M14018" i="1"/>
  <c r="M14019" i="1"/>
  <c r="M14020" i="1"/>
  <c r="M14021" i="1"/>
  <c r="M14022" i="1"/>
  <c r="M14023" i="1"/>
  <c r="M14024" i="1"/>
  <c r="M14025" i="1"/>
  <c r="M14026" i="1"/>
  <c r="M14027" i="1"/>
  <c r="M14028" i="1"/>
  <c r="M14029" i="1"/>
  <c r="M14030" i="1"/>
  <c r="M14031" i="1"/>
  <c r="M14032" i="1"/>
  <c r="M14033" i="1"/>
  <c r="M14034" i="1"/>
  <c r="M14035" i="1"/>
  <c r="M14036" i="1"/>
  <c r="M14037" i="1"/>
  <c r="M14038" i="1"/>
  <c r="M14039" i="1"/>
  <c r="M14040" i="1"/>
  <c r="M14041" i="1"/>
  <c r="M14042" i="1"/>
  <c r="M14043" i="1"/>
  <c r="M14044" i="1"/>
  <c r="M14045" i="1"/>
  <c r="M14046" i="1"/>
  <c r="M14047" i="1"/>
  <c r="M14048" i="1"/>
  <c r="M14049" i="1"/>
  <c r="M14050" i="1"/>
  <c r="M14051" i="1"/>
  <c r="M14052" i="1"/>
  <c r="M14053" i="1"/>
  <c r="M14054" i="1"/>
  <c r="M14055" i="1"/>
  <c r="M14056" i="1"/>
  <c r="M14057" i="1"/>
  <c r="M14058" i="1"/>
  <c r="M14059" i="1"/>
  <c r="M14060" i="1"/>
  <c r="M14061" i="1"/>
  <c r="M14062" i="1"/>
  <c r="M14063" i="1"/>
  <c r="M14064" i="1"/>
  <c r="M14065" i="1"/>
  <c r="M14066" i="1"/>
  <c r="M14067" i="1"/>
  <c r="M14068" i="1"/>
  <c r="M14069" i="1"/>
  <c r="M14070" i="1"/>
  <c r="M14071" i="1"/>
  <c r="M14072" i="1"/>
  <c r="M14073" i="1"/>
  <c r="M14074" i="1"/>
  <c r="M14075" i="1"/>
  <c r="M14076" i="1"/>
  <c r="M14077" i="1"/>
  <c r="M14078" i="1"/>
  <c r="M14079" i="1"/>
  <c r="M14080" i="1"/>
  <c r="M14081" i="1"/>
  <c r="M14082" i="1"/>
  <c r="M14083" i="1"/>
  <c r="M14084" i="1"/>
  <c r="M14085" i="1"/>
  <c r="M14086" i="1"/>
  <c r="M14087" i="1"/>
  <c r="M14088" i="1"/>
  <c r="M14089" i="1"/>
  <c r="M14090" i="1"/>
  <c r="M14091" i="1"/>
  <c r="M14092" i="1"/>
  <c r="M14093" i="1"/>
  <c r="M14094" i="1"/>
  <c r="M14095" i="1"/>
  <c r="M14096" i="1"/>
  <c r="M14097" i="1"/>
  <c r="M14098" i="1"/>
  <c r="M14099" i="1"/>
  <c r="M14100" i="1"/>
  <c r="M14101" i="1"/>
  <c r="M14102" i="1"/>
  <c r="M14103" i="1"/>
  <c r="M14104" i="1"/>
  <c r="M14105" i="1"/>
  <c r="M14106" i="1"/>
  <c r="M14107" i="1"/>
  <c r="M14108" i="1"/>
  <c r="M14109" i="1"/>
  <c r="M14110" i="1"/>
  <c r="M14111" i="1"/>
  <c r="M14112" i="1"/>
  <c r="M14113" i="1"/>
  <c r="M14114" i="1"/>
  <c r="M14115" i="1"/>
  <c r="M14116" i="1"/>
  <c r="M14117" i="1"/>
  <c r="M14118" i="1"/>
  <c r="M14119" i="1"/>
  <c r="M14120" i="1"/>
  <c r="M14121" i="1"/>
  <c r="M14122" i="1"/>
  <c r="M14123" i="1"/>
  <c r="M14124" i="1"/>
  <c r="M14125" i="1"/>
  <c r="M14126" i="1"/>
  <c r="M14127" i="1"/>
  <c r="M14128" i="1"/>
  <c r="M14129" i="1"/>
  <c r="M14130" i="1"/>
  <c r="M14131" i="1"/>
  <c r="M14132" i="1"/>
  <c r="M14133" i="1"/>
  <c r="M14134" i="1"/>
  <c r="M14135" i="1"/>
  <c r="M14136" i="1"/>
  <c r="M14137" i="1"/>
  <c r="M14138" i="1"/>
  <c r="M14139" i="1"/>
  <c r="M14140" i="1"/>
  <c r="M14141" i="1"/>
  <c r="M14142" i="1"/>
  <c r="M14143" i="1"/>
  <c r="M14144" i="1"/>
  <c r="M14145" i="1"/>
  <c r="M14146" i="1"/>
  <c r="M14147" i="1"/>
  <c r="M14148" i="1"/>
  <c r="M14149" i="1"/>
  <c r="M14150" i="1"/>
  <c r="M14151" i="1"/>
  <c r="M14152" i="1"/>
  <c r="M14153" i="1"/>
  <c r="M14154" i="1"/>
  <c r="M14155" i="1"/>
  <c r="M14156" i="1"/>
  <c r="M14157" i="1"/>
  <c r="M14158" i="1"/>
  <c r="M14159" i="1"/>
  <c r="M14160" i="1"/>
  <c r="M14161" i="1"/>
  <c r="M14162" i="1"/>
  <c r="M14163" i="1"/>
  <c r="M14164" i="1"/>
  <c r="M14165" i="1"/>
  <c r="M14166" i="1"/>
  <c r="M14167" i="1"/>
  <c r="M14168" i="1"/>
  <c r="M14169" i="1"/>
  <c r="M14170" i="1"/>
  <c r="M14171" i="1"/>
  <c r="M14172" i="1"/>
  <c r="M14173" i="1"/>
  <c r="M14174" i="1"/>
  <c r="M14175" i="1"/>
  <c r="M14176" i="1"/>
  <c r="M14177" i="1"/>
  <c r="M14178" i="1"/>
  <c r="M14179" i="1"/>
  <c r="M14180" i="1"/>
  <c r="M14181" i="1"/>
  <c r="M14182" i="1"/>
  <c r="M14183" i="1"/>
  <c r="M14184" i="1"/>
  <c r="M14185" i="1"/>
  <c r="M14186" i="1"/>
  <c r="M14187" i="1"/>
  <c r="M14188" i="1"/>
  <c r="M14189" i="1"/>
  <c r="M14190" i="1"/>
  <c r="M14191" i="1"/>
  <c r="M14192" i="1"/>
  <c r="M14193" i="1"/>
  <c r="M14194" i="1"/>
  <c r="M14195" i="1"/>
  <c r="M14196" i="1"/>
  <c r="M14197" i="1"/>
  <c r="M14198" i="1"/>
  <c r="M14199" i="1"/>
  <c r="M14200" i="1"/>
  <c r="M14201" i="1"/>
  <c r="M14202" i="1"/>
  <c r="M14203" i="1"/>
  <c r="M14204" i="1"/>
  <c r="M14205" i="1"/>
  <c r="M14206" i="1"/>
  <c r="M14207" i="1"/>
  <c r="M14208" i="1"/>
  <c r="M14209" i="1"/>
  <c r="M14210" i="1"/>
  <c r="M14211" i="1"/>
  <c r="M14212" i="1"/>
  <c r="M14213" i="1"/>
  <c r="M14214" i="1"/>
  <c r="M14215" i="1"/>
  <c r="M14216" i="1"/>
  <c r="M14217" i="1"/>
  <c r="M14218" i="1"/>
  <c r="M14219" i="1"/>
  <c r="M14220" i="1"/>
  <c r="M14221" i="1"/>
  <c r="M14222" i="1"/>
  <c r="M14223" i="1"/>
  <c r="M14224" i="1"/>
  <c r="M14225" i="1"/>
  <c r="M14226" i="1"/>
  <c r="M14227" i="1"/>
  <c r="M14228" i="1"/>
  <c r="M14229" i="1"/>
  <c r="M14230" i="1"/>
  <c r="M14231" i="1"/>
  <c r="M14232" i="1"/>
  <c r="M14233" i="1"/>
  <c r="M14234" i="1"/>
  <c r="M14235" i="1"/>
  <c r="M14236" i="1"/>
  <c r="M14237" i="1"/>
  <c r="M14238" i="1"/>
  <c r="M14239" i="1"/>
  <c r="M14240" i="1"/>
  <c r="M14241" i="1"/>
  <c r="M14242" i="1"/>
  <c r="M14243" i="1"/>
  <c r="M14244" i="1"/>
  <c r="M14245" i="1"/>
  <c r="M14246" i="1"/>
  <c r="M14247" i="1"/>
  <c r="M14248" i="1"/>
  <c r="M14249" i="1"/>
  <c r="M14250" i="1"/>
  <c r="M14251" i="1"/>
  <c r="M14252" i="1"/>
  <c r="M14253" i="1"/>
  <c r="M14254" i="1"/>
  <c r="M14255" i="1"/>
  <c r="M14256" i="1"/>
  <c r="M14257" i="1"/>
  <c r="M14258" i="1"/>
  <c r="M14259" i="1"/>
  <c r="M14260" i="1"/>
  <c r="M14261" i="1"/>
  <c r="M14262" i="1"/>
  <c r="M14263" i="1"/>
  <c r="M14264" i="1"/>
  <c r="M14265" i="1"/>
  <c r="M14266" i="1"/>
  <c r="M14267" i="1"/>
  <c r="M14268" i="1"/>
  <c r="M14269" i="1"/>
  <c r="M14270" i="1"/>
  <c r="M14271" i="1"/>
  <c r="M14272" i="1"/>
  <c r="M14273" i="1"/>
  <c r="M14274" i="1"/>
  <c r="M14275" i="1"/>
  <c r="M14276" i="1"/>
  <c r="M14277" i="1"/>
  <c r="M14278" i="1"/>
  <c r="M14279" i="1"/>
  <c r="M14280" i="1"/>
  <c r="M14281" i="1"/>
  <c r="M14282" i="1"/>
  <c r="M14283" i="1"/>
  <c r="M14284" i="1"/>
  <c r="M14285" i="1"/>
  <c r="M14286" i="1"/>
  <c r="M14287" i="1"/>
  <c r="M14288" i="1"/>
  <c r="M14289" i="1"/>
  <c r="M14290" i="1"/>
  <c r="M14291" i="1"/>
  <c r="M14292" i="1"/>
  <c r="M14293" i="1"/>
  <c r="M14294" i="1"/>
  <c r="M14295" i="1"/>
  <c r="M14296" i="1"/>
  <c r="M14297" i="1"/>
  <c r="M14298" i="1"/>
  <c r="M14299" i="1"/>
  <c r="M14300" i="1"/>
  <c r="M14301" i="1"/>
  <c r="M14302" i="1"/>
  <c r="M14303" i="1"/>
  <c r="M14304" i="1"/>
  <c r="M14305" i="1"/>
  <c r="M14306" i="1"/>
  <c r="M14307" i="1"/>
  <c r="M14308" i="1"/>
  <c r="M14309" i="1"/>
  <c r="M14310" i="1"/>
  <c r="M14311" i="1"/>
  <c r="M14312" i="1"/>
  <c r="M14313" i="1"/>
  <c r="M14314" i="1"/>
  <c r="M14315" i="1"/>
  <c r="M14316" i="1"/>
  <c r="M14317" i="1"/>
  <c r="M14318" i="1"/>
  <c r="M14319" i="1"/>
  <c r="M14320" i="1"/>
  <c r="M14321" i="1"/>
  <c r="M14322" i="1"/>
  <c r="M14323" i="1"/>
  <c r="M14324" i="1"/>
  <c r="M14325" i="1"/>
  <c r="M14326" i="1"/>
  <c r="M14327" i="1"/>
  <c r="M14328" i="1"/>
  <c r="M14329" i="1"/>
  <c r="M14330" i="1"/>
  <c r="M14331" i="1"/>
  <c r="M14332" i="1"/>
  <c r="M14333" i="1"/>
  <c r="M14334" i="1"/>
  <c r="M14335" i="1"/>
  <c r="M14336" i="1"/>
  <c r="M14337" i="1"/>
  <c r="M14338" i="1"/>
  <c r="M14339" i="1"/>
  <c r="M14340" i="1"/>
  <c r="M14341" i="1"/>
  <c r="M14342" i="1"/>
  <c r="M14343" i="1"/>
  <c r="M14344" i="1"/>
  <c r="M14345" i="1"/>
  <c r="M14346" i="1"/>
  <c r="M14347" i="1"/>
  <c r="M14348" i="1"/>
  <c r="M14349" i="1"/>
  <c r="M14350" i="1"/>
  <c r="M14351" i="1"/>
  <c r="M14352" i="1"/>
  <c r="M14353" i="1"/>
  <c r="M14354" i="1"/>
  <c r="M14355" i="1"/>
  <c r="M14356" i="1"/>
  <c r="M14357" i="1"/>
  <c r="M14358" i="1"/>
  <c r="M14359" i="1"/>
  <c r="M14360" i="1"/>
  <c r="M14361" i="1"/>
  <c r="M14362" i="1"/>
  <c r="M14363" i="1"/>
  <c r="M14364" i="1"/>
  <c r="M14365" i="1"/>
  <c r="M14366" i="1"/>
  <c r="M14367" i="1"/>
  <c r="M14368" i="1"/>
  <c r="M14369" i="1"/>
  <c r="M14370" i="1"/>
  <c r="M14371" i="1"/>
  <c r="M14372" i="1"/>
  <c r="M14373" i="1"/>
  <c r="M14374" i="1"/>
  <c r="M14375" i="1"/>
  <c r="M14376" i="1"/>
  <c r="M14377" i="1"/>
  <c r="M14378" i="1"/>
  <c r="M14379" i="1"/>
  <c r="M14380" i="1"/>
  <c r="M14381" i="1"/>
  <c r="M14382" i="1"/>
  <c r="M14383" i="1"/>
  <c r="M14384" i="1"/>
  <c r="M14385" i="1"/>
  <c r="M14386" i="1"/>
  <c r="M14387" i="1"/>
  <c r="M14388" i="1"/>
  <c r="M14389" i="1"/>
  <c r="M14390" i="1"/>
  <c r="M14391" i="1"/>
  <c r="M14392" i="1"/>
  <c r="M14393" i="1"/>
  <c r="M14394" i="1"/>
  <c r="M14395" i="1"/>
  <c r="M14396" i="1"/>
  <c r="M14397" i="1"/>
  <c r="M14398" i="1"/>
  <c r="M14399" i="1"/>
  <c r="M14400" i="1"/>
  <c r="M14401" i="1"/>
  <c r="M14402" i="1"/>
  <c r="M14403" i="1"/>
  <c r="M14404" i="1"/>
  <c r="M14405" i="1"/>
  <c r="M14406" i="1"/>
  <c r="M14407" i="1"/>
  <c r="M14408" i="1"/>
  <c r="M14409" i="1"/>
  <c r="M14410" i="1"/>
  <c r="M14411" i="1"/>
  <c r="M14412" i="1"/>
  <c r="M14413" i="1"/>
  <c r="M14414" i="1"/>
  <c r="M14415" i="1"/>
  <c r="M14416" i="1"/>
  <c r="M14417" i="1"/>
  <c r="M14418" i="1"/>
  <c r="M14419" i="1"/>
  <c r="M14420" i="1"/>
  <c r="M14421" i="1"/>
  <c r="M14422" i="1"/>
  <c r="M14423" i="1"/>
  <c r="M14424" i="1"/>
  <c r="M14425" i="1"/>
  <c r="M14426" i="1"/>
  <c r="M14427" i="1"/>
  <c r="M14428" i="1"/>
  <c r="M14429" i="1"/>
  <c r="M14430" i="1"/>
  <c r="M14431" i="1"/>
  <c r="M14432" i="1"/>
  <c r="M14433" i="1"/>
  <c r="M14434" i="1"/>
  <c r="M14435" i="1"/>
  <c r="M14436" i="1"/>
  <c r="M14437" i="1"/>
  <c r="M14438" i="1"/>
  <c r="M14439" i="1"/>
  <c r="M14440" i="1"/>
  <c r="M14441" i="1"/>
  <c r="M14442" i="1"/>
  <c r="M14443" i="1"/>
  <c r="M14444" i="1"/>
  <c r="M14445" i="1"/>
  <c r="M14446" i="1"/>
  <c r="M14447" i="1"/>
  <c r="M14448" i="1"/>
  <c r="M14449" i="1"/>
  <c r="M14450" i="1"/>
  <c r="M14451" i="1"/>
  <c r="M14452" i="1"/>
  <c r="M14453" i="1"/>
  <c r="M14454" i="1"/>
  <c r="M14455" i="1"/>
  <c r="M14456" i="1"/>
  <c r="M14457" i="1"/>
  <c r="M14458" i="1"/>
  <c r="M14459" i="1"/>
  <c r="M14460" i="1"/>
  <c r="M14461" i="1"/>
  <c r="M14462" i="1"/>
  <c r="M14463" i="1"/>
  <c r="M14464" i="1"/>
  <c r="M14465" i="1"/>
  <c r="M14466" i="1"/>
  <c r="M14467" i="1"/>
  <c r="M14468" i="1"/>
  <c r="M14469" i="1"/>
  <c r="M14470" i="1"/>
  <c r="M14471" i="1"/>
  <c r="M14472" i="1"/>
  <c r="M14473" i="1"/>
  <c r="M14474" i="1"/>
  <c r="M14475" i="1"/>
  <c r="M14476" i="1"/>
  <c r="M14477" i="1"/>
  <c r="M14478" i="1"/>
  <c r="M14479" i="1"/>
  <c r="M14480" i="1"/>
  <c r="M14481" i="1"/>
  <c r="M14482" i="1"/>
  <c r="M14483" i="1"/>
  <c r="M14484" i="1"/>
  <c r="M14485" i="1"/>
  <c r="M14486" i="1"/>
  <c r="M14487" i="1"/>
  <c r="M14488" i="1"/>
  <c r="M14489" i="1"/>
  <c r="M14490" i="1"/>
  <c r="M14491" i="1"/>
  <c r="M14492" i="1"/>
  <c r="M14493" i="1"/>
  <c r="M14494" i="1"/>
  <c r="M14495" i="1"/>
  <c r="M14496" i="1"/>
  <c r="M14497" i="1"/>
  <c r="M14498" i="1"/>
  <c r="M14499" i="1"/>
  <c r="M14500" i="1"/>
  <c r="M14501" i="1"/>
  <c r="M14502" i="1"/>
  <c r="M14503" i="1"/>
  <c r="M14504" i="1"/>
  <c r="M14505" i="1"/>
  <c r="M14506" i="1"/>
  <c r="M14507" i="1"/>
  <c r="M14508" i="1"/>
  <c r="M14509" i="1"/>
  <c r="M14510" i="1"/>
  <c r="M14511" i="1"/>
  <c r="M14512" i="1"/>
  <c r="M14513" i="1"/>
  <c r="M14514" i="1"/>
  <c r="M14515" i="1"/>
  <c r="M14516" i="1"/>
  <c r="M14517" i="1"/>
  <c r="M14518" i="1"/>
  <c r="M14519" i="1"/>
  <c r="M14520" i="1"/>
  <c r="M14521" i="1"/>
  <c r="M14522" i="1"/>
  <c r="M14523" i="1"/>
  <c r="M14524" i="1"/>
  <c r="M14525" i="1"/>
  <c r="M14526" i="1"/>
  <c r="M14527" i="1"/>
  <c r="M14528" i="1"/>
  <c r="M14529" i="1"/>
  <c r="M14530" i="1"/>
  <c r="M14531" i="1"/>
  <c r="M14532" i="1"/>
  <c r="M14533" i="1"/>
  <c r="M14534" i="1"/>
  <c r="M14535" i="1"/>
  <c r="M14536" i="1"/>
  <c r="M14537" i="1"/>
  <c r="M14538" i="1"/>
  <c r="M14539" i="1"/>
  <c r="M14540" i="1"/>
  <c r="M14541" i="1"/>
  <c r="M14542" i="1"/>
  <c r="M14543" i="1"/>
  <c r="M14544" i="1"/>
  <c r="M14545" i="1"/>
  <c r="M14546" i="1"/>
  <c r="M14547" i="1"/>
  <c r="M14548" i="1"/>
  <c r="M14549" i="1"/>
  <c r="M14550" i="1"/>
  <c r="M14551" i="1"/>
  <c r="M14552" i="1"/>
  <c r="M14553" i="1"/>
  <c r="M14554" i="1"/>
  <c r="M14555" i="1"/>
  <c r="M14556" i="1"/>
  <c r="M14557" i="1"/>
  <c r="M14558" i="1"/>
  <c r="M14559" i="1"/>
  <c r="M14560" i="1"/>
  <c r="M14561" i="1"/>
  <c r="M14562" i="1"/>
  <c r="M14563" i="1"/>
  <c r="M14564" i="1"/>
  <c r="M14565" i="1"/>
  <c r="M14566" i="1"/>
  <c r="M14567" i="1"/>
  <c r="M14568" i="1"/>
  <c r="M14569" i="1"/>
  <c r="M14570" i="1"/>
  <c r="M14571" i="1"/>
  <c r="M14572" i="1"/>
  <c r="M14573" i="1"/>
  <c r="M14574" i="1"/>
  <c r="M14575" i="1"/>
  <c r="M14576" i="1"/>
  <c r="M14577" i="1"/>
  <c r="M14578" i="1"/>
  <c r="M14579" i="1"/>
  <c r="M14580" i="1"/>
  <c r="M14581" i="1"/>
  <c r="M14582" i="1"/>
  <c r="M14583" i="1"/>
  <c r="M14584" i="1"/>
  <c r="M14585" i="1"/>
  <c r="M14586" i="1"/>
  <c r="M14587" i="1"/>
  <c r="M14588" i="1"/>
  <c r="M14589" i="1"/>
  <c r="M14590" i="1"/>
  <c r="M14591" i="1"/>
  <c r="M14592" i="1"/>
  <c r="M14593" i="1"/>
  <c r="M14594" i="1"/>
  <c r="M14595" i="1"/>
  <c r="M14596" i="1"/>
  <c r="M14597" i="1"/>
  <c r="M14598" i="1"/>
  <c r="M14599" i="1"/>
  <c r="M14600" i="1"/>
  <c r="M14601" i="1"/>
  <c r="M14602" i="1"/>
  <c r="M14603" i="1"/>
  <c r="M14604" i="1"/>
  <c r="M14605" i="1"/>
  <c r="M14606" i="1"/>
  <c r="M14607" i="1"/>
  <c r="M14608" i="1"/>
  <c r="M14609" i="1"/>
  <c r="M14610" i="1"/>
  <c r="M14611" i="1"/>
  <c r="M14612" i="1"/>
  <c r="M14613" i="1"/>
  <c r="M14614" i="1"/>
  <c r="M14615" i="1"/>
  <c r="M14616" i="1"/>
  <c r="M14617" i="1"/>
  <c r="M14618" i="1"/>
  <c r="M14619" i="1"/>
  <c r="M14620" i="1"/>
  <c r="M14621" i="1"/>
  <c r="M14622" i="1"/>
  <c r="M14623" i="1"/>
  <c r="M14624" i="1"/>
  <c r="M14625" i="1"/>
  <c r="M14626" i="1"/>
  <c r="M14627" i="1"/>
  <c r="M14628" i="1"/>
  <c r="M14629" i="1"/>
  <c r="M14630" i="1"/>
  <c r="M14631" i="1"/>
  <c r="M14632" i="1"/>
  <c r="M14633" i="1"/>
  <c r="M14634" i="1"/>
  <c r="M14635" i="1"/>
  <c r="M14636" i="1"/>
  <c r="M14637" i="1"/>
  <c r="M14638" i="1"/>
  <c r="M14639" i="1"/>
  <c r="M14640" i="1"/>
  <c r="M14641" i="1"/>
  <c r="M14642" i="1"/>
  <c r="M14643" i="1"/>
  <c r="M14644" i="1"/>
  <c r="M14645" i="1"/>
  <c r="M14646" i="1"/>
  <c r="M14647" i="1"/>
  <c r="M14648" i="1"/>
  <c r="M14649" i="1"/>
  <c r="M14650" i="1"/>
  <c r="M14651" i="1"/>
  <c r="M14652" i="1"/>
  <c r="M14653" i="1"/>
  <c r="M14654" i="1"/>
  <c r="M14655" i="1"/>
  <c r="M14656" i="1"/>
  <c r="M14657" i="1"/>
  <c r="M14658" i="1"/>
  <c r="M14659" i="1"/>
  <c r="M14660" i="1"/>
  <c r="M14661" i="1"/>
  <c r="M14662" i="1"/>
  <c r="M14663" i="1"/>
  <c r="M14664" i="1"/>
  <c r="M14665" i="1"/>
  <c r="M14666" i="1"/>
  <c r="M14667" i="1"/>
  <c r="M14668" i="1"/>
  <c r="M14669" i="1"/>
  <c r="M14670" i="1"/>
  <c r="M14671" i="1"/>
  <c r="M14672" i="1"/>
  <c r="M14673" i="1"/>
  <c r="M14674" i="1"/>
  <c r="M14675" i="1"/>
  <c r="M14676" i="1"/>
  <c r="M14677" i="1"/>
  <c r="M14678" i="1"/>
  <c r="M14679" i="1"/>
  <c r="M14680" i="1"/>
  <c r="M14681" i="1"/>
  <c r="M14682" i="1"/>
  <c r="M14683" i="1"/>
  <c r="M14684" i="1"/>
  <c r="M14685" i="1"/>
  <c r="M14686" i="1"/>
  <c r="M14687" i="1"/>
  <c r="M14688" i="1"/>
  <c r="M14689" i="1"/>
  <c r="M14690" i="1"/>
  <c r="M14691" i="1"/>
  <c r="M14692" i="1"/>
  <c r="M14693" i="1"/>
  <c r="M14694" i="1"/>
  <c r="M14695" i="1"/>
  <c r="M14696" i="1"/>
  <c r="M14697" i="1"/>
  <c r="M14698" i="1"/>
  <c r="M14699" i="1"/>
  <c r="M14700" i="1"/>
  <c r="M14701" i="1"/>
  <c r="M14702" i="1"/>
  <c r="M14703" i="1"/>
  <c r="M14704" i="1"/>
  <c r="M14705" i="1"/>
  <c r="M14706" i="1"/>
  <c r="M14707" i="1"/>
  <c r="M14708" i="1"/>
  <c r="M14709" i="1"/>
  <c r="M14710" i="1"/>
  <c r="M14711" i="1"/>
  <c r="M14712" i="1"/>
  <c r="M14713" i="1"/>
  <c r="M14714" i="1"/>
  <c r="M14715" i="1"/>
  <c r="M14716" i="1"/>
  <c r="M14717" i="1"/>
  <c r="M14718" i="1"/>
  <c r="M14719" i="1"/>
  <c r="M14720" i="1"/>
  <c r="M14721" i="1"/>
  <c r="M14722" i="1"/>
  <c r="M14723" i="1"/>
  <c r="M14724" i="1"/>
  <c r="M14725" i="1"/>
  <c r="M14726" i="1"/>
  <c r="M14727" i="1"/>
  <c r="M14728" i="1"/>
  <c r="M14729" i="1"/>
  <c r="M14730" i="1"/>
  <c r="M14731" i="1"/>
  <c r="M14732" i="1"/>
  <c r="M14733" i="1"/>
  <c r="M14734" i="1"/>
  <c r="M14735" i="1"/>
  <c r="M14736" i="1"/>
  <c r="M14737" i="1"/>
  <c r="M14738" i="1"/>
  <c r="M14739" i="1"/>
  <c r="M14740" i="1"/>
  <c r="M14741" i="1"/>
  <c r="M14742" i="1"/>
  <c r="M14743" i="1"/>
  <c r="M14744" i="1"/>
  <c r="M14745" i="1"/>
  <c r="M14746" i="1"/>
  <c r="M14747" i="1"/>
  <c r="M14748" i="1"/>
  <c r="M14749" i="1"/>
  <c r="M14750" i="1"/>
  <c r="M14751" i="1"/>
  <c r="M14752" i="1"/>
  <c r="M14753" i="1"/>
  <c r="M14754" i="1"/>
  <c r="M14755" i="1"/>
  <c r="M14756" i="1"/>
  <c r="M14757" i="1"/>
  <c r="M14758" i="1"/>
  <c r="M14759" i="1"/>
  <c r="M14760" i="1"/>
  <c r="M14761" i="1"/>
  <c r="M14762" i="1"/>
  <c r="M14763" i="1"/>
  <c r="M14764" i="1"/>
  <c r="M14765" i="1"/>
  <c r="M14766" i="1"/>
  <c r="M14767" i="1"/>
  <c r="M14768" i="1"/>
  <c r="M14769" i="1"/>
  <c r="M14770" i="1"/>
  <c r="M14771" i="1"/>
  <c r="M14772" i="1"/>
  <c r="M14773" i="1"/>
  <c r="M14774" i="1"/>
  <c r="M14775" i="1"/>
  <c r="M14776" i="1"/>
  <c r="M14777" i="1"/>
  <c r="M14778" i="1"/>
  <c r="M14779" i="1"/>
  <c r="M14780" i="1"/>
  <c r="M14781" i="1"/>
  <c r="M14782" i="1"/>
  <c r="M14783" i="1"/>
  <c r="M14784" i="1"/>
  <c r="M14785" i="1"/>
  <c r="M14786" i="1"/>
  <c r="M14787" i="1"/>
  <c r="M14788" i="1"/>
  <c r="M14789" i="1"/>
  <c r="M14790" i="1"/>
  <c r="M14791" i="1"/>
  <c r="M14792" i="1"/>
  <c r="M14793" i="1"/>
  <c r="M14794" i="1"/>
  <c r="M14795" i="1"/>
  <c r="M14796" i="1"/>
  <c r="M14797" i="1"/>
  <c r="M14798" i="1"/>
  <c r="M14799" i="1"/>
  <c r="M14800" i="1"/>
  <c r="M14801" i="1"/>
  <c r="M14802" i="1"/>
  <c r="M14803" i="1"/>
  <c r="M14804" i="1"/>
  <c r="M14805" i="1"/>
  <c r="M14806" i="1"/>
  <c r="M14807" i="1"/>
  <c r="M14808" i="1"/>
  <c r="M14809" i="1"/>
  <c r="M14810" i="1"/>
  <c r="M14811" i="1"/>
  <c r="M14812" i="1"/>
  <c r="M14813" i="1"/>
  <c r="M14814" i="1"/>
  <c r="M14815" i="1"/>
  <c r="M14816" i="1"/>
  <c r="M14817" i="1"/>
  <c r="M14818" i="1"/>
  <c r="M14819" i="1"/>
  <c r="M14820" i="1"/>
  <c r="M14821" i="1"/>
  <c r="M14822" i="1"/>
  <c r="M14823" i="1"/>
  <c r="D13379" i="1"/>
  <c r="D13380" i="1"/>
  <c r="D13381" i="1"/>
  <c r="D13382" i="1"/>
  <c r="D13383" i="1"/>
  <c r="D13384" i="1"/>
  <c r="D13385" i="1"/>
  <c r="D13386" i="1"/>
  <c r="D13387" i="1"/>
  <c r="D13388" i="1"/>
  <c r="D13389" i="1"/>
  <c r="D13390" i="1"/>
  <c r="D13391" i="1"/>
  <c r="D13392" i="1"/>
  <c r="D13393" i="1"/>
  <c r="D13394" i="1"/>
  <c r="D13395" i="1"/>
  <c r="D13396" i="1"/>
  <c r="D13397" i="1"/>
  <c r="D13398" i="1"/>
  <c r="D13399" i="1"/>
  <c r="D13400" i="1"/>
  <c r="D13401" i="1"/>
  <c r="D13402" i="1"/>
  <c r="D13403" i="1"/>
  <c r="D13404" i="1"/>
  <c r="D13405" i="1"/>
  <c r="D13406" i="1"/>
  <c r="D13407" i="1"/>
  <c r="D13408" i="1"/>
  <c r="D13409" i="1"/>
  <c r="D13410" i="1"/>
  <c r="D13411" i="1"/>
  <c r="D13412" i="1"/>
  <c r="D13413" i="1"/>
  <c r="D13414" i="1"/>
  <c r="D13415" i="1"/>
  <c r="D13416" i="1"/>
  <c r="D13417" i="1"/>
  <c r="D13418" i="1"/>
  <c r="D13419" i="1"/>
  <c r="D13420" i="1"/>
  <c r="D13421" i="1"/>
  <c r="D13422" i="1"/>
  <c r="D13423" i="1"/>
  <c r="D13424" i="1"/>
  <c r="D13425" i="1"/>
  <c r="D13426" i="1"/>
  <c r="D13427" i="1"/>
  <c r="D13428" i="1"/>
  <c r="D13429" i="1"/>
  <c r="D13430" i="1"/>
  <c r="D13431" i="1"/>
  <c r="D13432" i="1"/>
  <c r="D13433" i="1"/>
  <c r="D13434" i="1"/>
  <c r="D13435" i="1"/>
  <c r="D13436" i="1"/>
  <c r="D13437" i="1"/>
  <c r="D13438" i="1"/>
  <c r="D13439" i="1"/>
  <c r="D13440" i="1"/>
  <c r="D13441" i="1"/>
  <c r="D13442" i="1"/>
  <c r="D13443" i="1"/>
  <c r="D13444" i="1"/>
  <c r="D13445" i="1"/>
  <c r="D13446" i="1"/>
  <c r="D13447" i="1"/>
  <c r="D13448" i="1"/>
  <c r="D13449" i="1"/>
  <c r="D13450" i="1"/>
  <c r="D13451" i="1"/>
  <c r="D13452" i="1"/>
  <c r="D13453" i="1"/>
  <c r="D13454" i="1"/>
  <c r="D13455" i="1"/>
  <c r="D13456" i="1"/>
  <c r="D13457" i="1"/>
  <c r="D13458" i="1"/>
  <c r="D13459" i="1"/>
  <c r="D13460" i="1"/>
  <c r="D13461" i="1"/>
  <c r="D13462" i="1"/>
  <c r="D13463" i="1"/>
  <c r="D13464" i="1"/>
  <c r="D13465" i="1"/>
  <c r="D13466" i="1"/>
  <c r="D13467" i="1"/>
  <c r="D13468" i="1"/>
  <c r="D13469" i="1"/>
  <c r="D13470" i="1"/>
  <c r="D13471" i="1"/>
  <c r="D13472" i="1"/>
  <c r="D13473" i="1"/>
  <c r="D13474" i="1"/>
  <c r="D13475" i="1"/>
  <c r="D13476" i="1"/>
  <c r="D13477" i="1"/>
  <c r="D13478" i="1"/>
  <c r="D13479" i="1"/>
  <c r="D13480" i="1"/>
  <c r="D13481" i="1"/>
  <c r="D13482" i="1"/>
  <c r="D13483" i="1"/>
  <c r="D13484" i="1"/>
  <c r="D13485" i="1"/>
  <c r="D13486" i="1"/>
  <c r="D13487" i="1"/>
  <c r="D13488" i="1"/>
  <c r="D13489" i="1"/>
  <c r="D13490" i="1"/>
  <c r="D13491" i="1"/>
  <c r="D13492" i="1"/>
  <c r="D13493" i="1"/>
  <c r="D13494" i="1"/>
  <c r="D13495" i="1"/>
  <c r="D13496" i="1"/>
  <c r="D13497" i="1"/>
  <c r="D13498" i="1"/>
  <c r="D13499" i="1"/>
  <c r="D13500" i="1"/>
  <c r="D13501" i="1"/>
  <c r="D13502" i="1"/>
  <c r="D13503" i="1"/>
  <c r="D13504" i="1"/>
  <c r="D13505" i="1"/>
  <c r="D13506" i="1"/>
  <c r="D13507" i="1"/>
  <c r="D13508" i="1"/>
  <c r="D13509" i="1"/>
  <c r="D13510" i="1"/>
  <c r="D13511" i="1"/>
  <c r="D13512" i="1"/>
  <c r="D13513" i="1"/>
  <c r="D13514" i="1"/>
  <c r="D13515" i="1"/>
  <c r="D13516" i="1"/>
  <c r="D13517" i="1"/>
  <c r="D13518" i="1"/>
  <c r="D13519" i="1"/>
  <c r="D13520" i="1"/>
  <c r="D13521" i="1"/>
  <c r="D13522" i="1"/>
  <c r="D13523" i="1"/>
  <c r="D13524" i="1"/>
  <c r="D13525" i="1"/>
  <c r="D13526" i="1"/>
  <c r="D13527" i="1"/>
  <c r="D13528" i="1"/>
  <c r="D13529" i="1"/>
  <c r="D13530" i="1"/>
  <c r="D13531" i="1"/>
  <c r="D13532" i="1"/>
  <c r="D13533" i="1"/>
  <c r="D13534" i="1"/>
  <c r="D13535" i="1"/>
  <c r="D13536" i="1"/>
  <c r="D13537" i="1"/>
  <c r="D13538" i="1"/>
  <c r="D13539" i="1"/>
  <c r="D13540" i="1"/>
  <c r="D13541" i="1"/>
  <c r="D13542" i="1"/>
  <c r="D13543" i="1"/>
  <c r="D13544" i="1"/>
  <c r="D13545" i="1"/>
  <c r="D13546" i="1"/>
  <c r="D13547" i="1"/>
  <c r="D13548" i="1"/>
  <c r="D13549" i="1"/>
  <c r="D13550" i="1"/>
  <c r="D13551" i="1"/>
  <c r="D13552" i="1"/>
  <c r="D13553" i="1"/>
  <c r="D13554" i="1"/>
  <c r="D13555" i="1"/>
  <c r="D13556" i="1"/>
  <c r="D13557" i="1"/>
  <c r="D13558" i="1"/>
  <c r="D13559" i="1"/>
  <c r="D13560" i="1"/>
  <c r="D13561" i="1"/>
  <c r="D13562" i="1"/>
  <c r="D13563" i="1"/>
  <c r="D13564" i="1"/>
  <c r="D13565" i="1"/>
  <c r="D13566" i="1"/>
  <c r="D13567" i="1"/>
  <c r="D13568" i="1"/>
  <c r="D13569" i="1"/>
  <c r="D13570" i="1"/>
  <c r="D13571" i="1"/>
  <c r="D13572" i="1"/>
  <c r="D13573" i="1"/>
  <c r="D13574" i="1"/>
  <c r="D13575" i="1"/>
  <c r="D13576" i="1"/>
  <c r="D13577" i="1"/>
  <c r="D13578" i="1"/>
  <c r="D13579" i="1"/>
  <c r="D13580" i="1"/>
  <c r="D13581" i="1"/>
  <c r="D13582" i="1"/>
  <c r="D13583" i="1"/>
  <c r="D13584" i="1"/>
  <c r="D13585" i="1"/>
  <c r="D13586" i="1"/>
  <c r="D13587" i="1"/>
  <c r="D13588" i="1"/>
  <c r="D13589" i="1"/>
  <c r="D13590" i="1"/>
  <c r="D13591" i="1"/>
  <c r="D13592" i="1"/>
  <c r="D13593" i="1"/>
  <c r="D13594" i="1"/>
  <c r="D13595" i="1"/>
  <c r="D13596" i="1"/>
  <c r="D13597" i="1"/>
  <c r="D13598" i="1"/>
  <c r="D13599" i="1"/>
  <c r="D13600" i="1"/>
  <c r="D13601" i="1"/>
  <c r="D13602" i="1"/>
  <c r="D13603" i="1"/>
  <c r="D13604" i="1"/>
  <c r="D13605" i="1"/>
  <c r="D13606" i="1"/>
  <c r="D13607" i="1"/>
  <c r="D13608" i="1"/>
  <c r="D13609" i="1"/>
  <c r="D13610" i="1"/>
  <c r="D13611" i="1"/>
  <c r="D13612" i="1"/>
  <c r="D13613" i="1"/>
  <c r="D13614" i="1"/>
  <c r="D13615" i="1"/>
  <c r="D13616" i="1"/>
  <c r="D13617" i="1"/>
  <c r="D13618" i="1"/>
  <c r="D13619" i="1"/>
  <c r="D13620" i="1"/>
  <c r="D13621" i="1"/>
  <c r="D13622" i="1"/>
  <c r="D13623" i="1"/>
  <c r="D13624" i="1"/>
  <c r="D13625" i="1"/>
  <c r="D13626" i="1"/>
  <c r="D13627" i="1"/>
  <c r="D13628" i="1"/>
  <c r="D13629" i="1"/>
  <c r="D13630" i="1"/>
  <c r="D13631" i="1"/>
  <c r="D13632" i="1"/>
  <c r="D13633" i="1"/>
  <c r="D13634" i="1"/>
  <c r="D13635" i="1"/>
  <c r="D13636" i="1"/>
  <c r="D13637" i="1"/>
  <c r="D13638" i="1"/>
  <c r="D13639" i="1"/>
  <c r="D13640" i="1"/>
  <c r="D13641" i="1"/>
  <c r="D13642" i="1"/>
  <c r="D13643" i="1"/>
  <c r="D13644" i="1"/>
  <c r="D13645" i="1"/>
  <c r="D13646" i="1"/>
  <c r="D13647" i="1"/>
  <c r="D13648" i="1"/>
  <c r="D13649" i="1"/>
  <c r="D13650" i="1"/>
  <c r="D13651" i="1"/>
  <c r="D13652" i="1"/>
  <c r="D13653" i="1"/>
  <c r="D13654" i="1"/>
  <c r="D13655" i="1"/>
  <c r="D13656" i="1"/>
  <c r="D13657" i="1"/>
  <c r="D13658" i="1"/>
  <c r="D13659" i="1"/>
  <c r="D13660" i="1"/>
  <c r="D13661" i="1"/>
  <c r="D13662" i="1"/>
  <c r="D13663" i="1"/>
  <c r="D13664" i="1"/>
  <c r="D13665" i="1"/>
  <c r="D13666" i="1"/>
  <c r="D13667" i="1"/>
  <c r="D13668" i="1"/>
  <c r="D13669" i="1"/>
  <c r="D13670" i="1"/>
  <c r="D13671" i="1"/>
  <c r="D13672" i="1"/>
  <c r="D13673" i="1"/>
  <c r="D13674" i="1"/>
  <c r="D13675" i="1"/>
  <c r="D13676" i="1"/>
  <c r="D13677" i="1"/>
  <c r="D13678" i="1"/>
  <c r="D13679" i="1"/>
  <c r="D13680" i="1"/>
  <c r="D13681" i="1"/>
  <c r="D13682" i="1"/>
  <c r="D13683" i="1"/>
  <c r="D13684" i="1"/>
  <c r="D13685" i="1"/>
  <c r="D13686" i="1"/>
  <c r="D13687" i="1"/>
  <c r="D13688" i="1"/>
  <c r="D13689" i="1"/>
  <c r="D13690" i="1"/>
  <c r="D13691" i="1"/>
  <c r="D13692" i="1"/>
  <c r="D13693" i="1"/>
  <c r="D13694" i="1"/>
  <c r="D13695" i="1"/>
  <c r="D13696" i="1"/>
  <c r="D13697" i="1"/>
  <c r="D13698" i="1"/>
  <c r="D13699" i="1"/>
  <c r="D13700" i="1"/>
  <c r="D13701" i="1"/>
  <c r="D13702" i="1"/>
  <c r="D13703" i="1"/>
  <c r="D13704" i="1"/>
  <c r="D13705" i="1"/>
  <c r="D13706" i="1"/>
  <c r="D13707" i="1"/>
  <c r="D13708" i="1"/>
  <c r="D13709" i="1"/>
  <c r="D13710" i="1"/>
  <c r="D13711" i="1"/>
  <c r="D13712" i="1"/>
  <c r="D13713" i="1"/>
  <c r="D13714" i="1"/>
  <c r="D13715" i="1"/>
  <c r="D13716" i="1"/>
  <c r="D13717" i="1"/>
  <c r="D13718" i="1"/>
  <c r="D13719" i="1"/>
  <c r="D13720" i="1"/>
  <c r="D13721" i="1"/>
  <c r="D13722" i="1"/>
  <c r="D13723" i="1"/>
  <c r="D13724" i="1"/>
  <c r="D13725" i="1"/>
  <c r="D13726" i="1"/>
  <c r="D13727" i="1"/>
  <c r="D13728" i="1"/>
  <c r="D13729" i="1"/>
  <c r="D13730" i="1"/>
  <c r="D13731" i="1"/>
  <c r="D13732" i="1"/>
  <c r="D13733" i="1"/>
  <c r="D13734" i="1"/>
  <c r="D13735" i="1"/>
  <c r="D13736" i="1"/>
  <c r="D13737" i="1"/>
  <c r="D13738" i="1"/>
  <c r="D13739" i="1"/>
  <c r="D13740" i="1"/>
  <c r="D13741" i="1"/>
  <c r="D13742" i="1"/>
  <c r="D13743" i="1"/>
  <c r="D13744" i="1"/>
  <c r="D13745" i="1"/>
  <c r="D13746" i="1"/>
  <c r="D13747" i="1"/>
  <c r="D13748" i="1"/>
  <c r="D13749" i="1"/>
  <c r="D13750" i="1"/>
  <c r="D13751" i="1"/>
  <c r="D13752" i="1"/>
  <c r="D13753" i="1"/>
  <c r="D13754" i="1"/>
  <c r="D13755" i="1"/>
  <c r="D13756" i="1"/>
  <c r="D13757" i="1"/>
  <c r="D13758" i="1"/>
  <c r="D13759" i="1"/>
  <c r="D13760" i="1"/>
  <c r="D13761" i="1"/>
  <c r="D13762" i="1"/>
  <c r="D13763" i="1"/>
  <c r="D13764" i="1"/>
  <c r="D13765" i="1"/>
  <c r="D13766" i="1"/>
  <c r="D13767" i="1"/>
  <c r="D13768" i="1"/>
  <c r="D13769" i="1"/>
  <c r="D13770" i="1"/>
  <c r="D13771" i="1"/>
  <c r="D13772" i="1"/>
  <c r="D13773" i="1"/>
  <c r="D13774" i="1"/>
  <c r="D13775" i="1"/>
  <c r="D13776" i="1"/>
  <c r="D13777" i="1"/>
  <c r="D13778" i="1"/>
  <c r="D13779" i="1"/>
  <c r="D13780" i="1"/>
  <c r="D13781" i="1"/>
  <c r="D13782" i="1"/>
  <c r="D13783" i="1"/>
  <c r="D13784" i="1"/>
  <c r="D13785" i="1"/>
  <c r="D13786" i="1"/>
  <c r="D13787" i="1"/>
  <c r="D13788" i="1"/>
  <c r="D13789" i="1"/>
  <c r="D13790" i="1"/>
  <c r="D13791" i="1"/>
  <c r="D13792" i="1"/>
  <c r="D13793" i="1"/>
  <c r="D13794" i="1"/>
  <c r="D13795" i="1"/>
  <c r="D13796" i="1"/>
  <c r="D13797" i="1"/>
  <c r="D13798" i="1"/>
  <c r="D13799" i="1"/>
  <c r="D13800" i="1"/>
  <c r="D13801" i="1"/>
  <c r="D13802" i="1"/>
  <c r="D13803" i="1"/>
  <c r="D13804" i="1"/>
  <c r="D13805" i="1"/>
  <c r="D13806" i="1"/>
  <c r="D13807" i="1"/>
  <c r="D13808" i="1"/>
  <c r="D13809" i="1"/>
  <c r="D13810" i="1"/>
  <c r="D13811" i="1"/>
  <c r="D13812" i="1"/>
  <c r="D13813" i="1"/>
  <c r="D13814" i="1"/>
  <c r="D13815" i="1"/>
  <c r="D13816" i="1"/>
  <c r="D13817" i="1"/>
  <c r="D13818" i="1"/>
  <c r="D13819" i="1"/>
  <c r="D13820" i="1"/>
  <c r="D13821" i="1"/>
  <c r="D13822" i="1"/>
  <c r="D13823" i="1"/>
  <c r="D13824" i="1"/>
  <c r="D13825" i="1"/>
  <c r="D13826" i="1"/>
  <c r="D13827" i="1"/>
  <c r="D13828" i="1"/>
  <c r="D13829" i="1"/>
  <c r="D13830" i="1"/>
  <c r="D13831" i="1"/>
  <c r="D13832" i="1"/>
  <c r="D13833" i="1"/>
  <c r="D13834" i="1"/>
  <c r="D13835" i="1"/>
  <c r="D13836" i="1"/>
  <c r="D13837" i="1"/>
  <c r="D13838" i="1"/>
  <c r="D13839" i="1"/>
  <c r="D13840" i="1"/>
  <c r="D13841" i="1"/>
  <c r="D13842" i="1"/>
  <c r="D13843" i="1"/>
  <c r="D13844" i="1"/>
  <c r="D13845" i="1"/>
  <c r="D13846" i="1"/>
  <c r="D13847" i="1"/>
  <c r="D13848" i="1"/>
  <c r="D13849" i="1"/>
  <c r="D13850" i="1"/>
  <c r="D13851" i="1"/>
  <c r="D13852" i="1"/>
  <c r="D13853" i="1"/>
  <c r="D13854" i="1"/>
  <c r="D13855" i="1"/>
  <c r="D13856" i="1"/>
  <c r="D13857" i="1"/>
  <c r="D13858" i="1"/>
  <c r="D13859" i="1"/>
  <c r="D13860" i="1"/>
  <c r="D13861" i="1"/>
  <c r="D13862" i="1"/>
  <c r="D13863" i="1"/>
  <c r="D13864" i="1"/>
  <c r="D13865" i="1"/>
  <c r="D13866" i="1"/>
  <c r="D13867" i="1"/>
  <c r="D13868" i="1"/>
  <c r="D13869" i="1"/>
  <c r="D13870" i="1"/>
  <c r="D13871" i="1"/>
  <c r="D13872" i="1"/>
  <c r="D13873" i="1"/>
  <c r="D13874" i="1"/>
  <c r="D13875" i="1"/>
  <c r="D13876" i="1"/>
  <c r="D13877" i="1"/>
  <c r="D13878" i="1"/>
  <c r="D13879" i="1"/>
  <c r="D13880" i="1"/>
  <c r="D13881" i="1"/>
  <c r="D13882" i="1"/>
  <c r="D13883" i="1"/>
  <c r="D13884" i="1"/>
  <c r="D13885" i="1"/>
  <c r="D13886" i="1"/>
  <c r="D13887" i="1"/>
  <c r="D13888" i="1"/>
  <c r="D13889" i="1"/>
  <c r="D13890" i="1"/>
  <c r="D13891" i="1"/>
  <c r="D13892" i="1"/>
  <c r="D13893" i="1"/>
  <c r="D13894" i="1"/>
  <c r="D13895" i="1"/>
  <c r="D13896" i="1"/>
  <c r="D13897" i="1"/>
  <c r="D13898" i="1"/>
  <c r="D13899" i="1"/>
  <c r="D13900" i="1"/>
  <c r="D13901" i="1"/>
  <c r="D13902" i="1"/>
  <c r="D13903" i="1"/>
  <c r="D13904" i="1"/>
  <c r="D13905" i="1"/>
  <c r="D13906" i="1"/>
  <c r="D13907" i="1"/>
  <c r="D13908" i="1"/>
  <c r="D13909" i="1"/>
  <c r="D13910" i="1"/>
  <c r="D13911" i="1"/>
  <c r="D13912" i="1"/>
  <c r="D13913" i="1"/>
  <c r="D13914" i="1"/>
  <c r="D13915" i="1"/>
  <c r="D13916" i="1"/>
  <c r="D13917" i="1"/>
  <c r="D13918" i="1"/>
  <c r="D13919" i="1"/>
  <c r="D13920" i="1"/>
  <c r="D13921" i="1"/>
  <c r="D13922" i="1"/>
  <c r="D13923" i="1"/>
  <c r="D13924" i="1"/>
  <c r="D13925" i="1"/>
  <c r="D13926" i="1"/>
  <c r="D13927" i="1"/>
  <c r="D13928" i="1"/>
  <c r="D13929" i="1"/>
  <c r="D13930" i="1"/>
  <c r="D13931" i="1"/>
  <c r="D13932" i="1"/>
  <c r="D13933" i="1"/>
  <c r="D13934" i="1"/>
  <c r="D13935" i="1"/>
  <c r="D13936" i="1"/>
  <c r="D13937" i="1"/>
  <c r="D13938" i="1"/>
  <c r="D13939" i="1"/>
  <c r="D13940" i="1"/>
  <c r="D13941" i="1"/>
  <c r="D13942" i="1"/>
  <c r="D13943" i="1"/>
  <c r="D13944" i="1"/>
  <c r="D13945" i="1"/>
  <c r="D13946" i="1"/>
  <c r="D13947" i="1"/>
  <c r="D13948" i="1"/>
  <c r="D13949" i="1"/>
  <c r="D13950" i="1"/>
  <c r="D13951" i="1"/>
  <c r="D13952" i="1"/>
  <c r="D13953" i="1"/>
  <c r="D13954" i="1"/>
  <c r="D13955" i="1"/>
  <c r="D13956" i="1"/>
  <c r="D13957" i="1"/>
  <c r="D13958" i="1"/>
  <c r="D13959" i="1"/>
  <c r="D13960" i="1"/>
  <c r="D13961" i="1"/>
  <c r="D13962" i="1"/>
  <c r="D13963" i="1"/>
  <c r="D13964" i="1"/>
  <c r="D13965" i="1"/>
  <c r="D13966" i="1"/>
  <c r="D13967" i="1"/>
  <c r="D13968" i="1"/>
  <c r="D13969" i="1"/>
  <c r="D13970" i="1"/>
  <c r="D13971" i="1"/>
  <c r="D13972" i="1"/>
  <c r="D13973" i="1"/>
  <c r="D13974" i="1"/>
  <c r="D13975" i="1"/>
  <c r="D13976" i="1"/>
  <c r="D13977" i="1"/>
  <c r="D13978" i="1"/>
  <c r="D13979" i="1"/>
  <c r="D13980" i="1"/>
  <c r="D13981" i="1"/>
  <c r="D13982" i="1"/>
  <c r="D13983" i="1"/>
  <c r="D13984" i="1"/>
  <c r="D13985" i="1"/>
  <c r="D13986" i="1"/>
  <c r="D13987" i="1"/>
  <c r="D13988" i="1"/>
  <c r="D13989" i="1"/>
  <c r="D13990" i="1"/>
  <c r="D13991" i="1"/>
  <c r="D13992" i="1"/>
  <c r="D13993" i="1"/>
  <c r="D13994" i="1"/>
  <c r="D13995" i="1"/>
  <c r="D13996" i="1"/>
  <c r="D13997" i="1"/>
  <c r="D13998" i="1"/>
  <c r="D13999" i="1"/>
  <c r="D14000" i="1"/>
  <c r="D14001" i="1"/>
  <c r="D14002" i="1"/>
  <c r="D14003" i="1"/>
  <c r="D14004" i="1"/>
  <c r="D14005" i="1"/>
  <c r="D14006" i="1"/>
  <c r="D14007" i="1"/>
  <c r="D14008" i="1"/>
  <c r="D14009" i="1"/>
  <c r="D14010" i="1"/>
  <c r="D14011" i="1"/>
  <c r="D14012" i="1"/>
  <c r="D14013" i="1"/>
  <c r="D14014" i="1"/>
  <c r="D14015" i="1"/>
  <c r="D14016" i="1"/>
  <c r="D14017" i="1"/>
  <c r="D14018" i="1"/>
  <c r="D14019" i="1"/>
  <c r="D14020" i="1"/>
  <c r="D14021" i="1"/>
  <c r="D14022" i="1"/>
  <c r="D14023" i="1"/>
  <c r="D14024" i="1"/>
  <c r="D14025" i="1"/>
  <c r="D14026" i="1"/>
  <c r="D14027" i="1"/>
  <c r="D14028" i="1"/>
  <c r="D14029" i="1"/>
  <c r="D14030" i="1"/>
  <c r="D14031" i="1"/>
  <c r="D14032" i="1"/>
  <c r="D14033" i="1"/>
  <c r="D14034" i="1"/>
  <c r="D14035" i="1"/>
  <c r="D14036" i="1"/>
  <c r="D14037" i="1"/>
  <c r="D14038" i="1"/>
  <c r="D14039" i="1"/>
  <c r="D14040" i="1"/>
  <c r="D14041" i="1"/>
  <c r="D14042" i="1"/>
  <c r="D14043" i="1"/>
  <c r="D14044" i="1"/>
  <c r="D14045" i="1"/>
  <c r="D14046" i="1"/>
  <c r="D14047" i="1"/>
  <c r="D14048" i="1"/>
  <c r="D14049" i="1"/>
  <c r="D14050" i="1"/>
  <c r="D14051" i="1"/>
  <c r="D14052" i="1"/>
  <c r="D14053" i="1"/>
  <c r="D14054" i="1"/>
  <c r="D14055" i="1"/>
  <c r="D14056" i="1"/>
  <c r="D14057" i="1"/>
  <c r="D14058" i="1"/>
  <c r="D14059" i="1"/>
  <c r="D14060" i="1"/>
  <c r="D14061" i="1"/>
  <c r="D14062" i="1"/>
  <c r="D14063" i="1"/>
  <c r="D14064" i="1"/>
  <c r="D14065" i="1"/>
  <c r="D14066" i="1"/>
  <c r="D14067" i="1"/>
  <c r="D14068" i="1"/>
  <c r="D14069" i="1"/>
  <c r="D14070" i="1"/>
  <c r="D14071" i="1"/>
  <c r="D14072" i="1"/>
  <c r="D14073" i="1"/>
  <c r="D14074" i="1"/>
  <c r="D14075" i="1"/>
  <c r="D14076" i="1"/>
  <c r="D14077" i="1"/>
  <c r="D14078" i="1"/>
  <c r="D14079" i="1"/>
  <c r="D14080" i="1"/>
  <c r="D14081" i="1"/>
  <c r="D14082" i="1"/>
  <c r="D14083" i="1"/>
  <c r="D14084" i="1"/>
  <c r="D14085" i="1"/>
  <c r="D14086" i="1"/>
  <c r="D14087" i="1"/>
  <c r="D14088" i="1"/>
  <c r="D14089" i="1"/>
  <c r="D14090" i="1"/>
  <c r="D14091" i="1"/>
  <c r="D14092" i="1"/>
  <c r="D14093" i="1"/>
  <c r="D14094" i="1"/>
  <c r="D14095" i="1"/>
  <c r="D14096" i="1"/>
  <c r="D14097" i="1"/>
  <c r="D14098" i="1"/>
  <c r="D14099" i="1"/>
  <c r="D14100" i="1"/>
  <c r="D14101" i="1"/>
  <c r="D14102" i="1"/>
  <c r="D14103" i="1"/>
  <c r="D14104" i="1"/>
  <c r="D14105" i="1"/>
  <c r="D14106" i="1"/>
  <c r="D14107" i="1"/>
  <c r="D14108" i="1"/>
  <c r="D14109" i="1"/>
  <c r="D14110" i="1"/>
  <c r="D14111" i="1"/>
  <c r="D14112" i="1"/>
  <c r="D14113" i="1"/>
  <c r="D14114" i="1"/>
  <c r="D14115" i="1"/>
  <c r="D14116" i="1"/>
  <c r="D14117" i="1"/>
  <c r="D14118" i="1"/>
  <c r="D14119" i="1"/>
  <c r="D14120" i="1"/>
  <c r="D14121" i="1"/>
  <c r="D14122" i="1"/>
  <c r="D14123" i="1"/>
  <c r="D14124" i="1"/>
  <c r="D14125" i="1"/>
  <c r="D14126" i="1"/>
  <c r="D14127" i="1"/>
  <c r="D14128" i="1"/>
  <c r="D14129" i="1"/>
  <c r="D14130" i="1"/>
  <c r="D14131" i="1"/>
  <c r="D14132" i="1"/>
  <c r="D14133" i="1"/>
  <c r="D14134" i="1"/>
  <c r="D14135" i="1"/>
  <c r="D14136" i="1"/>
  <c r="D14137" i="1"/>
  <c r="D14138" i="1"/>
  <c r="D14139" i="1"/>
  <c r="D14140" i="1"/>
  <c r="D14141" i="1"/>
  <c r="D14142" i="1"/>
  <c r="D14143" i="1"/>
  <c r="D14144" i="1"/>
  <c r="D14145" i="1"/>
  <c r="D14146" i="1"/>
  <c r="D14147" i="1"/>
  <c r="D14148" i="1"/>
  <c r="D14149" i="1"/>
  <c r="D14150" i="1"/>
  <c r="D14151" i="1"/>
  <c r="D14152" i="1"/>
  <c r="D14153" i="1"/>
  <c r="D14154" i="1"/>
  <c r="D14155" i="1"/>
  <c r="D14156" i="1"/>
  <c r="D14157" i="1"/>
  <c r="D14158" i="1"/>
  <c r="D14159" i="1"/>
  <c r="D14160" i="1"/>
  <c r="D14161" i="1"/>
  <c r="D14162" i="1"/>
  <c r="D14163" i="1"/>
  <c r="D14164" i="1"/>
  <c r="D14165" i="1"/>
  <c r="D14166" i="1"/>
  <c r="D14167" i="1"/>
  <c r="D14168" i="1"/>
  <c r="D14169" i="1"/>
  <c r="D14170" i="1"/>
  <c r="D14171" i="1"/>
  <c r="D14172" i="1"/>
  <c r="D14173" i="1"/>
  <c r="D14174" i="1"/>
  <c r="D14175" i="1"/>
  <c r="D14176" i="1"/>
  <c r="D14177" i="1"/>
  <c r="D14178" i="1"/>
  <c r="D14179" i="1"/>
  <c r="D14180" i="1"/>
  <c r="D14181" i="1"/>
  <c r="D14182" i="1"/>
  <c r="D14183" i="1"/>
  <c r="D14184" i="1"/>
  <c r="D14185" i="1"/>
  <c r="D14186" i="1"/>
  <c r="D14187" i="1"/>
  <c r="D14188" i="1"/>
  <c r="D14189" i="1"/>
  <c r="D14190" i="1"/>
  <c r="D14191" i="1"/>
  <c r="D14192" i="1"/>
  <c r="D14193" i="1"/>
  <c r="D14194" i="1"/>
  <c r="D14195" i="1"/>
  <c r="D14196" i="1"/>
  <c r="D14197" i="1"/>
  <c r="D14198" i="1"/>
  <c r="D14199" i="1"/>
  <c r="D14200" i="1"/>
  <c r="D14201" i="1"/>
  <c r="D14202" i="1"/>
  <c r="D14203" i="1"/>
  <c r="D14204" i="1"/>
  <c r="D14205" i="1"/>
  <c r="D14206" i="1"/>
  <c r="D14207" i="1"/>
  <c r="D14208" i="1"/>
  <c r="D14209" i="1"/>
  <c r="D14210" i="1"/>
  <c r="D14211" i="1"/>
  <c r="D14212" i="1"/>
  <c r="D14213" i="1"/>
  <c r="D14214" i="1"/>
  <c r="D14215" i="1"/>
  <c r="D14216" i="1"/>
  <c r="D14217" i="1"/>
  <c r="D14218" i="1"/>
  <c r="D14219" i="1"/>
  <c r="D14220" i="1"/>
  <c r="D14221" i="1"/>
  <c r="D14222" i="1"/>
  <c r="D14223" i="1"/>
  <c r="D14224" i="1"/>
  <c r="D14225" i="1"/>
  <c r="D14226" i="1"/>
  <c r="D14227" i="1"/>
  <c r="D14228" i="1"/>
  <c r="D14229" i="1"/>
  <c r="D14230" i="1"/>
  <c r="D14231" i="1"/>
  <c r="D14232" i="1"/>
  <c r="D14233" i="1"/>
  <c r="D14234" i="1"/>
  <c r="D14235" i="1"/>
  <c r="D14236" i="1"/>
  <c r="D14237" i="1"/>
  <c r="D14238" i="1"/>
  <c r="D14239" i="1"/>
  <c r="D14240" i="1"/>
  <c r="D14241" i="1"/>
  <c r="D14242" i="1"/>
  <c r="D14243" i="1"/>
  <c r="D14244" i="1"/>
  <c r="D14245" i="1"/>
  <c r="D14246" i="1"/>
  <c r="D14247" i="1"/>
  <c r="D14248" i="1"/>
  <c r="D14249" i="1"/>
  <c r="D14250" i="1"/>
  <c r="D14251" i="1"/>
  <c r="D14252" i="1"/>
  <c r="D14253" i="1"/>
  <c r="D14254" i="1"/>
  <c r="D14255" i="1"/>
  <c r="D14256" i="1"/>
  <c r="D14257" i="1"/>
  <c r="D14258" i="1"/>
  <c r="D14259" i="1"/>
  <c r="D14260" i="1"/>
  <c r="D14261" i="1"/>
  <c r="D14262" i="1"/>
  <c r="D14263" i="1"/>
  <c r="D14264" i="1"/>
  <c r="D14265" i="1"/>
  <c r="D14266" i="1"/>
  <c r="D14267" i="1"/>
  <c r="D14268" i="1"/>
  <c r="D14269" i="1"/>
  <c r="D14270" i="1"/>
  <c r="D14271" i="1"/>
  <c r="D14272" i="1"/>
  <c r="D14273" i="1"/>
  <c r="D14274" i="1"/>
  <c r="D14275" i="1"/>
  <c r="D14276" i="1"/>
  <c r="D14277" i="1"/>
  <c r="D14278" i="1"/>
  <c r="D14279" i="1"/>
  <c r="D14280" i="1"/>
  <c r="D14281" i="1"/>
  <c r="D14282" i="1"/>
  <c r="D14283" i="1"/>
  <c r="D14284" i="1"/>
  <c r="D14285" i="1"/>
  <c r="D14286" i="1"/>
  <c r="D14287" i="1"/>
  <c r="D14288" i="1"/>
  <c r="D14289" i="1"/>
  <c r="D14290" i="1"/>
  <c r="D14291" i="1"/>
  <c r="D14292" i="1"/>
  <c r="D14293" i="1"/>
  <c r="D14294" i="1"/>
  <c r="D14295" i="1"/>
  <c r="D14296" i="1"/>
  <c r="D14297" i="1"/>
  <c r="D14298" i="1"/>
  <c r="D14299" i="1"/>
  <c r="D14300" i="1"/>
  <c r="D14301" i="1"/>
  <c r="D14302" i="1"/>
  <c r="D14303" i="1"/>
  <c r="D14304" i="1"/>
  <c r="D14305" i="1"/>
  <c r="D14306" i="1"/>
  <c r="D14307" i="1"/>
  <c r="D14308" i="1"/>
  <c r="D14309" i="1"/>
  <c r="D14310" i="1"/>
  <c r="D14311" i="1"/>
  <c r="D14312" i="1"/>
  <c r="D14313" i="1"/>
  <c r="D14314" i="1"/>
  <c r="D14315" i="1"/>
  <c r="D14316" i="1"/>
  <c r="D14317" i="1"/>
  <c r="D14318" i="1"/>
  <c r="D14319" i="1"/>
  <c r="D14320" i="1"/>
  <c r="D14321" i="1"/>
  <c r="D14322" i="1"/>
  <c r="D14323" i="1"/>
  <c r="D14324" i="1"/>
  <c r="D14325" i="1"/>
  <c r="D14326" i="1"/>
  <c r="D14327" i="1"/>
  <c r="D14328" i="1"/>
  <c r="D14329" i="1"/>
  <c r="D14330" i="1"/>
  <c r="D14331" i="1"/>
  <c r="D14332" i="1"/>
  <c r="D14333" i="1"/>
  <c r="D14334" i="1"/>
  <c r="D14335" i="1"/>
  <c r="D14336" i="1"/>
  <c r="D14337" i="1"/>
  <c r="D14338" i="1"/>
  <c r="D14339" i="1"/>
  <c r="D14340" i="1"/>
  <c r="D14341" i="1"/>
  <c r="D14342" i="1"/>
  <c r="D14343" i="1"/>
  <c r="D14344" i="1"/>
  <c r="D14345" i="1"/>
  <c r="D14346" i="1"/>
  <c r="D14347" i="1"/>
  <c r="D14348" i="1"/>
  <c r="D14349" i="1"/>
  <c r="D14350" i="1"/>
  <c r="D14351" i="1"/>
  <c r="D14352" i="1"/>
  <c r="D14353" i="1"/>
  <c r="D14354" i="1"/>
  <c r="D14355" i="1"/>
  <c r="D14356" i="1"/>
  <c r="D14357" i="1"/>
  <c r="D14358" i="1"/>
  <c r="D14359" i="1"/>
  <c r="D14360" i="1"/>
  <c r="D14361" i="1"/>
  <c r="D14362" i="1"/>
  <c r="D14363" i="1"/>
  <c r="D14364" i="1"/>
  <c r="D14365" i="1"/>
  <c r="D14366" i="1"/>
  <c r="D14367" i="1"/>
  <c r="D14368" i="1"/>
  <c r="D14369" i="1"/>
  <c r="D14370" i="1"/>
  <c r="D14371" i="1"/>
  <c r="D14372" i="1"/>
  <c r="D14373" i="1"/>
  <c r="D14374" i="1"/>
  <c r="D14375" i="1"/>
  <c r="D14376" i="1"/>
  <c r="D14377" i="1"/>
  <c r="D14378" i="1"/>
  <c r="D14379" i="1"/>
  <c r="D14380" i="1"/>
  <c r="D14381" i="1"/>
  <c r="D14382" i="1"/>
  <c r="D14383" i="1"/>
  <c r="D14384" i="1"/>
  <c r="D14385" i="1"/>
  <c r="D14386" i="1"/>
  <c r="D14387" i="1"/>
  <c r="D14388" i="1"/>
  <c r="D14389" i="1"/>
  <c r="D14390" i="1"/>
  <c r="D14391" i="1"/>
  <c r="D14392" i="1"/>
  <c r="D14393" i="1"/>
  <c r="D14394" i="1"/>
  <c r="D14395" i="1"/>
  <c r="D14396" i="1"/>
  <c r="D14397" i="1"/>
  <c r="D14398" i="1"/>
  <c r="D14399" i="1"/>
  <c r="D14400" i="1"/>
  <c r="D14401" i="1"/>
  <c r="D14402" i="1"/>
  <c r="D14403" i="1"/>
  <c r="D14404" i="1"/>
  <c r="D14405" i="1"/>
  <c r="D14406" i="1"/>
  <c r="D14407" i="1"/>
  <c r="D14408" i="1"/>
  <c r="D14409" i="1"/>
  <c r="D14410" i="1"/>
  <c r="D14411" i="1"/>
  <c r="D14412" i="1"/>
  <c r="D14413" i="1"/>
  <c r="D14414" i="1"/>
  <c r="D14415" i="1"/>
  <c r="D14416" i="1"/>
  <c r="D14417" i="1"/>
  <c r="D14418" i="1"/>
  <c r="D14419" i="1"/>
  <c r="D14420" i="1"/>
  <c r="D14421" i="1"/>
  <c r="D14422" i="1"/>
  <c r="D14423" i="1"/>
  <c r="D14424" i="1"/>
  <c r="D14425" i="1"/>
  <c r="D14426" i="1"/>
  <c r="D14427" i="1"/>
  <c r="D14428" i="1"/>
  <c r="D14429" i="1"/>
  <c r="D14430" i="1"/>
  <c r="D14431" i="1"/>
  <c r="D14432" i="1"/>
  <c r="D14433" i="1"/>
  <c r="D14434" i="1"/>
  <c r="D14435" i="1"/>
  <c r="D14436" i="1"/>
  <c r="D14437" i="1"/>
  <c r="D14438" i="1"/>
  <c r="D14439" i="1"/>
  <c r="D14440" i="1"/>
  <c r="D14441" i="1"/>
  <c r="D14442" i="1"/>
  <c r="D14443" i="1"/>
  <c r="D14444" i="1"/>
  <c r="D14445" i="1"/>
  <c r="D14446" i="1"/>
  <c r="D14447" i="1"/>
  <c r="D14448" i="1"/>
  <c r="D14449" i="1"/>
  <c r="D14450" i="1"/>
  <c r="D14451" i="1"/>
  <c r="D14452" i="1"/>
  <c r="D14453" i="1"/>
  <c r="D14454" i="1"/>
  <c r="D14455" i="1"/>
  <c r="D14456" i="1"/>
  <c r="D14457" i="1"/>
  <c r="D14458" i="1"/>
  <c r="D14459" i="1"/>
  <c r="D14460" i="1"/>
  <c r="D14461" i="1"/>
  <c r="D14462" i="1"/>
  <c r="D14463" i="1"/>
  <c r="D14464" i="1"/>
  <c r="D14465" i="1"/>
  <c r="D14466" i="1"/>
  <c r="D14467" i="1"/>
  <c r="D14468" i="1"/>
  <c r="D14469" i="1"/>
  <c r="D14470" i="1"/>
  <c r="D14471" i="1"/>
  <c r="D14472" i="1"/>
  <c r="D14473" i="1"/>
  <c r="D14474" i="1"/>
  <c r="D14475" i="1"/>
  <c r="D14476" i="1"/>
  <c r="D14477" i="1"/>
  <c r="D14478" i="1"/>
  <c r="D14479" i="1"/>
  <c r="D14480" i="1"/>
  <c r="D14481" i="1"/>
  <c r="D14482" i="1"/>
  <c r="D14483" i="1"/>
  <c r="D14484" i="1"/>
  <c r="D14485" i="1"/>
  <c r="D14486" i="1"/>
  <c r="D14487" i="1"/>
  <c r="D14488" i="1"/>
  <c r="D14489" i="1"/>
  <c r="D14490" i="1"/>
  <c r="D14491" i="1"/>
  <c r="D14492" i="1"/>
  <c r="D14493" i="1"/>
  <c r="D14494" i="1"/>
  <c r="D14495" i="1"/>
  <c r="D14496" i="1"/>
  <c r="D14497" i="1"/>
  <c r="D14498" i="1"/>
  <c r="D14499" i="1"/>
  <c r="D14500" i="1"/>
  <c r="D14501" i="1"/>
  <c r="D14502" i="1"/>
  <c r="D14503" i="1"/>
  <c r="D14504" i="1"/>
  <c r="D14505" i="1"/>
  <c r="D14506" i="1"/>
  <c r="D14507" i="1"/>
  <c r="D14508" i="1"/>
  <c r="D14509" i="1"/>
  <c r="D14510" i="1"/>
  <c r="D14511" i="1"/>
  <c r="D14512" i="1"/>
  <c r="D14513" i="1"/>
  <c r="D14514" i="1"/>
  <c r="D14515" i="1"/>
  <c r="D14516" i="1"/>
  <c r="D14517" i="1"/>
  <c r="D14518" i="1"/>
  <c r="D14519" i="1"/>
  <c r="D14520" i="1"/>
  <c r="D14521" i="1"/>
  <c r="D14522" i="1"/>
  <c r="D14523" i="1"/>
  <c r="D14524" i="1"/>
  <c r="D14525" i="1"/>
  <c r="D14526" i="1"/>
  <c r="D14527" i="1"/>
  <c r="D14528" i="1"/>
  <c r="D14529" i="1"/>
  <c r="D14530" i="1"/>
  <c r="D14531" i="1"/>
  <c r="D14532" i="1"/>
  <c r="D14533" i="1"/>
  <c r="D14534" i="1"/>
  <c r="D14535" i="1"/>
  <c r="D14536" i="1"/>
  <c r="D14537" i="1"/>
  <c r="D14538" i="1"/>
  <c r="D14539" i="1"/>
  <c r="D14540" i="1"/>
  <c r="D14541" i="1"/>
  <c r="D14542" i="1"/>
  <c r="D14543" i="1"/>
  <c r="D14544" i="1"/>
  <c r="D14545" i="1"/>
  <c r="D14546" i="1"/>
  <c r="D14547" i="1"/>
  <c r="D14548" i="1"/>
  <c r="D14549" i="1"/>
  <c r="D14550" i="1"/>
  <c r="D14551" i="1"/>
  <c r="D14552" i="1"/>
  <c r="D14553" i="1"/>
  <c r="D14554" i="1"/>
  <c r="D14555" i="1"/>
  <c r="D14556" i="1"/>
  <c r="D14557" i="1"/>
  <c r="D14558" i="1"/>
  <c r="D14559" i="1"/>
  <c r="D14560" i="1"/>
  <c r="D14561" i="1"/>
  <c r="D14562" i="1"/>
  <c r="D14563" i="1"/>
  <c r="D14564" i="1"/>
  <c r="D14565" i="1"/>
  <c r="D14566" i="1"/>
  <c r="D14567" i="1"/>
  <c r="D14568" i="1"/>
  <c r="D14569" i="1"/>
  <c r="D14570" i="1"/>
  <c r="D14571" i="1"/>
  <c r="D14572" i="1"/>
  <c r="D14573" i="1"/>
  <c r="D14574" i="1"/>
  <c r="D14575" i="1"/>
  <c r="D14576" i="1"/>
  <c r="D14577" i="1"/>
  <c r="D14578" i="1"/>
  <c r="D14579" i="1"/>
  <c r="D14580" i="1"/>
  <c r="D14581" i="1"/>
  <c r="D14582" i="1"/>
  <c r="D14583" i="1"/>
  <c r="D14584" i="1"/>
  <c r="D14585" i="1"/>
  <c r="D14586" i="1"/>
  <c r="D14587" i="1"/>
  <c r="D14588" i="1"/>
  <c r="D14589" i="1"/>
  <c r="D14590" i="1"/>
  <c r="D14591" i="1"/>
  <c r="D14592" i="1"/>
  <c r="D14593" i="1"/>
  <c r="D14594" i="1"/>
  <c r="D14595" i="1"/>
  <c r="D14596" i="1"/>
  <c r="D14597" i="1"/>
  <c r="D14598" i="1"/>
  <c r="D14599" i="1"/>
  <c r="D14600" i="1"/>
  <c r="D14601" i="1"/>
  <c r="D14602" i="1"/>
  <c r="D14603" i="1"/>
  <c r="D14604" i="1"/>
  <c r="D14605" i="1"/>
  <c r="D14606" i="1"/>
  <c r="D14607" i="1"/>
  <c r="D14608" i="1"/>
  <c r="D14609" i="1"/>
  <c r="D14610" i="1"/>
  <c r="D14611" i="1"/>
  <c r="D14612" i="1"/>
  <c r="D14613" i="1"/>
  <c r="D14614" i="1"/>
  <c r="D14615" i="1"/>
  <c r="D14616" i="1"/>
  <c r="D14617" i="1"/>
  <c r="D14618" i="1"/>
  <c r="D14619" i="1"/>
  <c r="D14620" i="1"/>
  <c r="D14621" i="1"/>
  <c r="D14622" i="1"/>
  <c r="D14623" i="1"/>
  <c r="D14624" i="1"/>
  <c r="D14625" i="1"/>
  <c r="D14626" i="1"/>
  <c r="D14627" i="1"/>
  <c r="D14628" i="1"/>
  <c r="D14629" i="1"/>
  <c r="D14630" i="1"/>
  <c r="D14631" i="1"/>
  <c r="D14632" i="1"/>
  <c r="D14633" i="1"/>
  <c r="D14634" i="1"/>
  <c r="D14635" i="1"/>
  <c r="D14636" i="1"/>
  <c r="D14637" i="1"/>
  <c r="D14638" i="1"/>
  <c r="D14639" i="1"/>
  <c r="D14640" i="1"/>
  <c r="D14641" i="1"/>
  <c r="D14642" i="1"/>
  <c r="D14643" i="1"/>
  <c r="D14644" i="1"/>
  <c r="D14645" i="1"/>
  <c r="D14646" i="1"/>
  <c r="D14647" i="1"/>
  <c r="D14648" i="1"/>
  <c r="D14649" i="1"/>
  <c r="D14650" i="1"/>
  <c r="D14651" i="1"/>
  <c r="D14652" i="1"/>
  <c r="D14653" i="1"/>
  <c r="D14654" i="1"/>
  <c r="D14655" i="1"/>
  <c r="D14656" i="1"/>
  <c r="D14657" i="1"/>
  <c r="D14658" i="1"/>
  <c r="D14659" i="1"/>
  <c r="D14660" i="1"/>
  <c r="D14661" i="1"/>
  <c r="D14662" i="1"/>
  <c r="D14663" i="1"/>
  <c r="D14664" i="1"/>
  <c r="D14665" i="1"/>
  <c r="D14666" i="1"/>
  <c r="D14667" i="1"/>
  <c r="D14668" i="1"/>
  <c r="D14669" i="1"/>
  <c r="D14670" i="1"/>
  <c r="D14671" i="1"/>
  <c r="D14672" i="1"/>
  <c r="D14673" i="1"/>
  <c r="D14674" i="1"/>
  <c r="D14675" i="1"/>
  <c r="D14676" i="1"/>
  <c r="D14677" i="1"/>
  <c r="D14678" i="1"/>
  <c r="D14679" i="1"/>
  <c r="D14680" i="1"/>
  <c r="D14681" i="1"/>
  <c r="D14682" i="1"/>
  <c r="D14683" i="1"/>
  <c r="D14684" i="1"/>
  <c r="D14685" i="1"/>
  <c r="D14686" i="1"/>
  <c r="D14687" i="1"/>
  <c r="D14688" i="1"/>
  <c r="D14689" i="1"/>
  <c r="D14690" i="1"/>
  <c r="D14691" i="1"/>
  <c r="D14692" i="1"/>
  <c r="D14693" i="1"/>
  <c r="D14694" i="1"/>
  <c r="D14695" i="1"/>
  <c r="D14696" i="1"/>
  <c r="D14697" i="1"/>
  <c r="D14698" i="1"/>
  <c r="D14699" i="1"/>
  <c r="D14700" i="1"/>
  <c r="D14701" i="1"/>
  <c r="D14702" i="1"/>
  <c r="D14703" i="1"/>
  <c r="D14704" i="1"/>
  <c r="D14705" i="1"/>
  <c r="D14706" i="1"/>
  <c r="D14707" i="1"/>
  <c r="D14708" i="1"/>
  <c r="D14709" i="1"/>
  <c r="D14710" i="1"/>
  <c r="D14711" i="1"/>
  <c r="D14712" i="1"/>
  <c r="D14713" i="1"/>
  <c r="D14714" i="1"/>
  <c r="D14715" i="1"/>
  <c r="D14716" i="1"/>
  <c r="D14717" i="1"/>
  <c r="D14718" i="1"/>
  <c r="D14719" i="1"/>
  <c r="D14720" i="1"/>
  <c r="D14721" i="1"/>
  <c r="D14722" i="1"/>
  <c r="D14723" i="1"/>
  <c r="D14724" i="1"/>
  <c r="D14725" i="1"/>
  <c r="D14726" i="1"/>
  <c r="D14727" i="1"/>
  <c r="D14728" i="1"/>
  <c r="D14729" i="1"/>
  <c r="D14730" i="1"/>
  <c r="D14731" i="1"/>
  <c r="D14732" i="1"/>
  <c r="D14733" i="1"/>
  <c r="D14734" i="1"/>
  <c r="D14735" i="1"/>
  <c r="D14736" i="1"/>
  <c r="D14737" i="1"/>
  <c r="D14738" i="1"/>
  <c r="D14739" i="1"/>
  <c r="D14740" i="1"/>
  <c r="D14741" i="1"/>
  <c r="D14742" i="1"/>
  <c r="D14743" i="1"/>
  <c r="D14744" i="1"/>
  <c r="D14745" i="1"/>
  <c r="D14746" i="1"/>
  <c r="D14747" i="1"/>
  <c r="D14748" i="1"/>
  <c r="D14749" i="1"/>
  <c r="D14750" i="1"/>
  <c r="D14751" i="1"/>
  <c r="D14752" i="1"/>
  <c r="D14753" i="1"/>
  <c r="D14754" i="1"/>
  <c r="D14755" i="1"/>
  <c r="D14756" i="1"/>
  <c r="D14757" i="1"/>
  <c r="D14758" i="1"/>
  <c r="D14759" i="1"/>
  <c r="D14760" i="1"/>
  <c r="D14761" i="1"/>
  <c r="D14762" i="1"/>
  <c r="D14763" i="1"/>
  <c r="D14764" i="1"/>
  <c r="D14765" i="1"/>
  <c r="D14766" i="1"/>
  <c r="D14767" i="1"/>
  <c r="D14768" i="1"/>
  <c r="D14769" i="1"/>
  <c r="D14770" i="1"/>
  <c r="D14771" i="1"/>
  <c r="D14772" i="1"/>
  <c r="D14773" i="1"/>
  <c r="D14774" i="1"/>
  <c r="D14775" i="1"/>
  <c r="D14776" i="1"/>
  <c r="D14777" i="1"/>
  <c r="D14778" i="1"/>
  <c r="D14779" i="1"/>
  <c r="D14780" i="1"/>
  <c r="D14781" i="1"/>
  <c r="D14782" i="1"/>
  <c r="D14783" i="1"/>
  <c r="D14784" i="1"/>
  <c r="D14785" i="1"/>
  <c r="D14786" i="1"/>
  <c r="D14787" i="1"/>
  <c r="D14788" i="1"/>
  <c r="D14789" i="1"/>
  <c r="D14790" i="1"/>
  <c r="D14791" i="1"/>
  <c r="D14792" i="1"/>
  <c r="D14793" i="1"/>
  <c r="D14794" i="1"/>
  <c r="D14795" i="1"/>
  <c r="D14796" i="1"/>
  <c r="D14797" i="1"/>
  <c r="D14798" i="1"/>
  <c r="D14799" i="1"/>
  <c r="D14800" i="1"/>
  <c r="D14801" i="1"/>
  <c r="D14802" i="1"/>
  <c r="D14803" i="1"/>
  <c r="D14804" i="1"/>
  <c r="D14805" i="1"/>
  <c r="D14806" i="1"/>
  <c r="D14807" i="1"/>
  <c r="D14808" i="1"/>
  <c r="D14809" i="1"/>
  <c r="D14810" i="1"/>
  <c r="D14811" i="1"/>
  <c r="D14812" i="1"/>
  <c r="D14813" i="1"/>
  <c r="D14814" i="1"/>
  <c r="D14815" i="1"/>
  <c r="D14816" i="1"/>
  <c r="D14817" i="1"/>
  <c r="D14818" i="1"/>
  <c r="D14819" i="1"/>
  <c r="D14820" i="1"/>
  <c r="D14821" i="1"/>
  <c r="D14822" i="1"/>
  <c r="D14823" i="1"/>
  <c r="L11" i="9"/>
  <c r="M8" i="9"/>
  <c r="L6" i="9"/>
  <c r="L17" i="9"/>
  <c r="M17" i="9"/>
  <c r="M18" i="9"/>
  <c r="M10" i="9" l="1"/>
  <c r="M9" i="9"/>
  <c r="M7" i="9"/>
  <c r="M11" i="9"/>
  <c r="D2" i="1" l="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9996" i="1"/>
  <c r="D9997" i="1"/>
  <c r="D9998" i="1"/>
  <c r="D9999" i="1"/>
  <c r="D10000" i="1"/>
  <c r="D10001" i="1"/>
  <c r="D10002" i="1"/>
  <c r="D10003" i="1"/>
  <c r="D10004" i="1"/>
  <c r="D10005" i="1"/>
  <c r="D10006" i="1"/>
  <c r="D10007" i="1"/>
  <c r="D10008" i="1"/>
  <c r="D10009" i="1"/>
  <c r="D10010" i="1"/>
  <c r="D10011" i="1"/>
  <c r="D10012" i="1"/>
  <c r="D10013" i="1"/>
  <c r="D10014" i="1"/>
  <c r="D10015" i="1"/>
  <c r="D10016" i="1"/>
  <c r="D10017" i="1"/>
  <c r="D10018" i="1"/>
  <c r="D10019" i="1"/>
  <c r="D10020" i="1"/>
  <c r="D10021" i="1"/>
  <c r="D10022" i="1"/>
  <c r="D10023" i="1"/>
  <c r="D10024" i="1"/>
  <c r="D10025" i="1"/>
  <c r="D10026" i="1"/>
  <c r="D10027" i="1"/>
  <c r="D10028" i="1"/>
  <c r="D10029" i="1"/>
  <c r="D10030" i="1"/>
  <c r="D10031" i="1"/>
  <c r="D10032" i="1"/>
  <c r="D10033" i="1"/>
  <c r="D10034" i="1"/>
  <c r="D10035" i="1"/>
  <c r="D10036" i="1"/>
  <c r="D10037" i="1"/>
  <c r="D10038" i="1"/>
  <c r="D10039" i="1"/>
  <c r="D10040" i="1"/>
  <c r="D10041" i="1"/>
  <c r="D10042" i="1"/>
  <c r="D10043" i="1"/>
  <c r="D10044" i="1"/>
  <c r="D10045" i="1"/>
  <c r="D10046" i="1"/>
  <c r="D10047" i="1"/>
  <c r="D10048" i="1"/>
  <c r="D10049" i="1"/>
  <c r="D10050" i="1"/>
  <c r="D10051" i="1"/>
  <c r="D10052" i="1"/>
  <c r="D10053" i="1"/>
  <c r="D10054" i="1"/>
  <c r="D10055" i="1"/>
  <c r="D10056" i="1"/>
  <c r="D10057" i="1"/>
  <c r="D10058" i="1"/>
  <c r="D10059" i="1"/>
  <c r="D10060" i="1"/>
  <c r="D10061" i="1"/>
  <c r="D10062" i="1"/>
  <c r="D10063" i="1"/>
  <c r="D10064" i="1"/>
  <c r="D10065" i="1"/>
  <c r="D10066" i="1"/>
  <c r="D10067" i="1"/>
  <c r="D10068" i="1"/>
  <c r="D10069" i="1"/>
  <c r="D10070" i="1"/>
  <c r="D10071" i="1"/>
  <c r="D10072" i="1"/>
  <c r="D10073" i="1"/>
  <c r="D10074" i="1"/>
  <c r="D10075" i="1"/>
  <c r="D10076" i="1"/>
  <c r="D10077" i="1"/>
  <c r="D10078" i="1"/>
  <c r="D10079" i="1"/>
  <c r="D10080" i="1"/>
  <c r="D10081" i="1"/>
  <c r="D10082" i="1"/>
  <c r="D10083" i="1"/>
  <c r="D10084" i="1"/>
  <c r="D10085" i="1"/>
  <c r="D10086" i="1"/>
  <c r="D10087" i="1"/>
  <c r="D10088" i="1"/>
  <c r="D10089" i="1"/>
  <c r="D10090" i="1"/>
  <c r="D10091" i="1"/>
  <c r="D10092" i="1"/>
  <c r="D10093" i="1"/>
  <c r="D10094" i="1"/>
  <c r="D10095" i="1"/>
  <c r="D10096" i="1"/>
  <c r="D10097" i="1"/>
  <c r="D10098" i="1"/>
  <c r="D10099" i="1"/>
  <c r="D10100" i="1"/>
  <c r="D10101" i="1"/>
  <c r="D10102" i="1"/>
  <c r="D10103" i="1"/>
  <c r="D10104" i="1"/>
  <c r="D10105" i="1"/>
  <c r="D10106" i="1"/>
  <c r="D10107" i="1"/>
  <c r="D10108" i="1"/>
  <c r="D10109" i="1"/>
  <c r="D10110" i="1"/>
  <c r="D10111" i="1"/>
  <c r="D10112" i="1"/>
  <c r="D10113" i="1"/>
  <c r="D10114" i="1"/>
  <c r="D10115" i="1"/>
  <c r="D10116" i="1"/>
  <c r="D10117" i="1"/>
  <c r="D10118" i="1"/>
  <c r="D10119" i="1"/>
  <c r="D10120" i="1"/>
  <c r="D10121" i="1"/>
  <c r="D10122" i="1"/>
  <c r="D10123" i="1"/>
  <c r="D10124" i="1"/>
  <c r="D10125" i="1"/>
  <c r="D10126" i="1"/>
  <c r="D10127" i="1"/>
  <c r="D10128" i="1"/>
  <c r="D10129" i="1"/>
  <c r="D10130" i="1"/>
  <c r="D10131" i="1"/>
  <c r="D10132" i="1"/>
  <c r="D10133" i="1"/>
  <c r="D10134" i="1"/>
  <c r="D10135" i="1"/>
  <c r="D10136" i="1"/>
  <c r="D10137" i="1"/>
  <c r="D10138" i="1"/>
  <c r="D10139" i="1"/>
  <c r="D10140" i="1"/>
  <c r="D10141" i="1"/>
  <c r="D10142" i="1"/>
  <c r="D10143" i="1"/>
  <c r="D10144" i="1"/>
  <c r="D10145" i="1"/>
  <c r="D10146" i="1"/>
  <c r="D10147" i="1"/>
  <c r="D10148" i="1"/>
  <c r="D10149" i="1"/>
  <c r="D10150" i="1"/>
  <c r="D10151" i="1"/>
  <c r="D10152" i="1"/>
  <c r="D10153" i="1"/>
  <c r="D10154" i="1"/>
  <c r="D10155" i="1"/>
  <c r="D10156" i="1"/>
  <c r="D10157" i="1"/>
  <c r="D10158" i="1"/>
  <c r="D10159" i="1"/>
  <c r="D10160" i="1"/>
  <c r="D10161" i="1"/>
  <c r="D10162" i="1"/>
  <c r="D10163" i="1"/>
  <c r="D10164" i="1"/>
  <c r="D10165" i="1"/>
  <c r="D10166" i="1"/>
  <c r="D10167" i="1"/>
  <c r="D10168" i="1"/>
  <c r="D10169" i="1"/>
  <c r="D10170" i="1"/>
  <c r="D10171" i="1"/>
  <c r="D10172" i="1"/>
  <c r="D10173" i="1"/>
  <c r="D10174" i="1"/>
  <c r="D10175" i="1"/>
  <c r="D10176" i="1"/>
  <c r="D10177" i="1"/>
  <c r="D10178" i="1"/>
  <c r="D10179" i="1"/>
  <c r="D10180" i="1"/>
  <c r="D10181" i="1"/>
  <c r="D10182" i="1"/>
  <c r="D10183" i="1"/>
  <c r="D10184" i="1"/>
  <c r="D10185" i="1"/>
  <c r="D10186" i="1"/>
  <c r="D10187" i="1"/>
  <c r="D10188" i="1"/>
  <c r="D10189" i="1"/>
  <c r="D10190" i="1"/>
  <c r="D10191" i="1"/>
  <c r="D10192" i="1"/>
  <c r="D10193" i="1"/>
  <c r="D10194" i="1"/>
  <c r="D10195" i="1"/>
  <c r="D10196" i="1"/>
  <c r="D10197" i="1"/>
  <c r="D10198" i="1"/>
  <c r="D10199" i="1"/>
  <c r="D10200" i="1"/>
  <c r="D10201" i="1"/>
  <c r="D10202" i="1"/>
  <c r="D10203" i="1"/>
  <c r="D10204" i="1"/>
  <c r="D10205" i="1"/>
  <c r="D10206" i="1"/>
  <c r="D10207" i="1"/>
  <c r="D10208" i="1"/>
  <c r="D10209" i="1"/>
  <c r="D10210" i="1"/>
  <c r="D10211" i="1"/>
  <c r="D10212" i="1"/>
  <c r="D10213" i="1"/>
  <c r="D10214" i="1"/>
  <c r="D10215" i="1"/>
  <c r="D10216" i="1"/>
  <c r="D10217" i="1"/>
  <c r="D10218" i="1"/>
  <c r="D10219" i="1"/>
  <c r="D10220" i="1"/>
  <c r="D10221" i="1"/>
  <c r="D10222" i="1"/>
  <c r="D10223" i="1"/>
  <c r="D10224" i="1"/>
  <c r="D10225" i="1"/>
  <c r="D10226" i="1"/>
  <c r="D10227" i="1"/>
  <c r="D10228" i="1"/>
  <c r="D10229" i="1"/>
  <c r="D10230" i="1"/>
  <c r="D10231" i="1"/>
  <c r="D10232" i="1"/>
  <c r="D10233" i="1"/>
  <c r="D10234" i="1"/>
  <c r="D10235" i="1"/>
  <c r="D10236" i="1"/>
  <c r="D10237" i="1"/>
  <c r="D10238" i="1"/>
  <c r="D10239" i="1"/>
  <c r="D10240" i="1"/>
  <c r="D10241" i="1"/>
  <c r="D10242" i="1"/>
  <c r="D10243" i="1"/>
  <c r="D10244" i="1"/>
  <c r="D10245" i="1"/>
  <c r="D10246" i="1"/>
  <c r="D10247" i="1"/>
  <c r="D10248" i="1"/>
  <c r="D10249" i="1"/>
  <c r="D10250" i="1"/>
  <c r="D10251" i="1"/>
  <c r="D10252" i="1"/>
  <c r="D10253" i="1"/>
  <c r="D10254" i="1"/>
  <c r="D10255" i="1"/>
  <c r="D10256" i="1"/>
  <c r="D10257" i="1"/>
  <c r="D10258" i="1"/>
  <c r="D10259" i="1"/>
  <c r="D10260" i="1"/>
  <c r="D10261" i="1"/>
  <c r="D10262" i="1"/>
  <c r="D10263" i="1"/>
  <c r="D10264" i="1"/>
  <c r="D10265" i="1"/>
  <c r="D10266" i="1"/>
  <c r="D10267" i="1"/>
  <c r="D10268" i="1"/>
  <c r="D10269" i="1"/>
  <c r="D10270" i="1"/>
  <c r="D10271" i="1"/>
  <c r="D10272" i="1"/>
  <c r="D10273" i="1"/>
  <c r="D10274" i="1"/>
  <c r="D10275" i="1"/>
  <c r="D10276" i="1"/>
  <c r="D10277" i="1"/>
  <c r="D10278" i="1"/>
  <c r="D10279" i="1"/>
  <c r="D10280" i="1"/>
  <c r="D10281" i="1"/>
  <c r="D10282" i="1"/>
  <c r="D10283" i="1"/>
  <c r="D10284" i="1"/>
  <c r="D10285" i="1"/>
  <c r="D10286" i="1"/>
  <c r="D10287" i="1"/>
  <c r="D10288" i="1"/>
  <c r="D10289" i="1"/>
  <c r="D10290" i="1"/>
  <c r="D10291" i="1"/>
  <c r="D10292" i="1"/>
  <c r="D10293" i="1"/>
  <c r="D10294" i="1"/>
  <c r="D10295" i="1"/>
  <c r="D10296" i="1"/>
  <c r="D10297" i="1"/>
  <c r="D10298" i="1"/>
  <c r="D10299" i="1"/>
  <c r="D10300" i="1"/>
  <c r="D10301" i="1"/>
  <c r="D10302" i="1"/>
  <c r="D10303" i="1"/>
  <c r="D10304" i="1"/>
  <c r="D10305" i="1"/>
  <c r="D10306" i="1"/>
  <c r="D10307" i="1"/>
  <c r="D10308" i="1"/>
  <c r="D10309" i="1"/>
  <c r="D10310" i="1"/>
  <c r="D10311" i="1"/>
  <c r="D10312" i="1"/>
  <c r="D10313" i="1"/>
  <c r="D10314" i="1"/>
  <c r="D10315" i="1"/>
  <c r="D10316" i="1"/>
  <c r="D10317" i="1"/>
  <c r="D10318" i="1"/>
  <c r="D10319" i="1"/>
  <c r="D10320" i="1"/>
  <c r="D10321" i="1"/>
  <c r="D10322" i="1"/>
  <c r="D10323" i="1"/>
  <c r="D10324" i="1"/>
  <c r="D10325" i="1"/>
  <c r="D10326" i="1"/>
  <c r="D10327" i="1"/>
  <c r="D10328" i="1"/>
  <c r="D10329" i="1"/>
  <c r="D10330" i="1"/>
  <c r="D10331" i="1"/>
  <c r="D10332" i="1"/>
  <c r="D10333" i="1"/>
  <c r="D10334" i="1"/>
  <c r="D10335" i="1"/>
  <c r="D10336" i="1"/>
  <c r="D10337" i="1"/>
  <c r="D10338" i="1"/>
  <c r="D10339" i="1"/>
  <c r="D10340" i="1"/>
  <c r="D10341" i="1"/>
  <c r="D10342" i="1"/>
  <c r="D10343" i="1"/>
  <c r="D10344" i="1"/>
  <c r="D10345" i="1"/>
  <c r="D10346" i="1"/>
  <c r="D10347" i="1"/>
  <c r="D10348" i="1"/>
  <c r="D10349" i="1"/>
  <c r="D10350" i="1"/>
  <c r="D10351" i="1"/>
  <c r="D10352" i="1"/>
  <c r="D10353" i="1"/>
  <c r="D10354" i="1"/>
  <c r="D10355" i="1"/>
  <c r="D10356" i="1"/>
  <c r="D10357" i="1"/>
  <c r="D10358" i="1"/>
  <c r="D10359" i="1"/>
  <c r="D10360" i="1"/>
  <c r="D10361" i="1"/>
  <c r="D10362" i="1"/>
  <c r="D10363" i="1"/>
  <c r="D10364" i="1"/>
  <c r="D10365" i="1"/>
  <c r="D10366" i="1"/>
  <c r="D10367" i="1"/>
  <c r="D10368" i="1"/>
  <c r="D10369" i="1"/>
  <c r="D10370" i="1"/>
  <c r="D10371" i="1"/>
  <c r="D10372" i="1"/>
  <c r="D10373" i="1"/>
  <c r="D10374" i="1"/>
  <c r="D10375" i="1"/>
  <c r="D10376" i="1"/>
  <c r="D10377" i="1"/>
  <c r="D10378" i="1"/>
  <c r="D10379" i="1"/>
  <c r="D10380" i="1"/>
  <c r="D10381" i="1"/>
  <c r="D10382" i="1"/>
  <c r="D10383" i="1"/>
  <c r="D10384" i="1"/>
  <c r="D10385" i="1"/>
  <c r="D10386" i="1"/>
  <c r="D10387" i="1"/>
  <c r="D10388" i="1"/>
  <c r="D10389" i="1"/>
  <c r="D10390" i="1"/>
  <c r="D10391" i="1"/>
  <c r="D10392" i="1"/>
  <c r="D10393" i="1"/>
  <c r="D10394" i="1"/>
  <c r="D10395" i="1"/>
  <c r="D10396" i="1"/>
  <c r="D10397" i="1"/>
  <c r="D10398" i="1"/>
  <c r="D10399" i="1"/>
  <c r="D10400" i="1"/>
  <c r="D10401" i="1"/>
  <c r="D10402" i="1"/>
  <c r="D10403" i="1"/>
  <c r="D10404" i="1"/>
  <c r="D10405" i="1"/>
  <c r="D10406" i="1"/>
  <c r="D10407" i="1"/>
  <c r="D10408" i="1"/>
  <c r="D10409" i="1"/>
  <c r="D10410" i="1"/>
  <c r="D10411" i="1"/>
  <c r="D10412" i="1"/>
  <c r="D10413" i="1"/>
  <c r="D10414" i="1"/>
  <c r="D10415" i="1"/>
  <c r="D10416" i="1"/>
  <c r="D10417" i="1"/>
  <c r="D10418" i="1"/>
  <c r="D10419" i="1"/>
  <c r="D10420" i="1"/>
  <c r="D10421" i="1"/>
  <c r="D10422" i="1"/>
  <c r="D10423" i="1"/>
  <c r="D10424" i="1"/>
  <c r="D10425" i="1"/>
  <c r="D10426" i="1"/>
  <c r="D10427" i="1"/>
  <c r="D10428" i="1"/>
  <c r="D10429" i="1"/>
  <c r="D10430" i="1"/>
  <c r="D10431" i="1"/>
  <c r="D10432" i="1"/>
  <c r="D10433" i="1"/>
  <c r="D10434" i="1"/>
  <c r="D10435" i="1"/>
  <c r="D10436" i="1"/>
  <c r="D10437" i="1"/>
  <c r="D10438" i="1"/>
  <c r="D10439" i="1"/>
  <c r="D10440" i="1"/>
  <c r="D10441" i="1"/>
  <c r="D10442" i="1"/>
  <c r="D10443" i="1"/>
  <c r="D10444" i="1"/>
  <c r="D10445" i="1"/>
  <c r="D10446" i="1"/>
  <c r="D10447" i="1"/>
  <c r="D10448" i="1"/>
  <c r="D10449" i="1"/>
  <c r="D10450" i="1"/>
  <c r="D10451" i="1"/>
  <c r="D10452" i="1"/>
  <c r="D10453" i="1"/>
  <c r="D10454" i="1"/>
  <c r="D10455" i="1"/>
  <c r="D10456" i="1"/>
  <c r="D10457" i="1"/>
  <c r="D10458" i="1"/>
  <c r="D10459" i="1"/>
  <c r="D10460" i="1"/>
  <c r="D10461" i="1"/>
  <c r="D10462" i="1"/>
  <c r="D10463" i="1"/>
  <c r="D10464" i="1"/>
  <c r="D10465" i="1"/>
  <c r="D10466" i="1"/>
  <c r="D10467" i="1"/>
  <c r="D10468" i="1"/>
  <c r="D10469" i="1"/>
  <c r="D10470" i="1"/>
  <c r="D10471" i="1"/>
  <c r="D10472" i="1"/>
  <c r="D10473" i="1"/>
  <c r="D10474" i="1"/>
  <c r="D10475" i="1"/>
  <c r="D10476" i="1"/>
  <c r="D10477" i="1"/>
  <c r="D10478" i="1"/>
  <c r="D10479" i="1"/>
  <c r="D10480" i="1"/>
  <c r="D10481" i="1"/>
  <c r="D10482" i="1"/>
  <c r="D10483" i="1"/>
  <c r="D10484" i="1"/>
  <c r="D10485" i="1"/>
  <c r="D10486" i="1"/>
  <c r="D10487" i="1"/>
  <c r="D10488" i="1"/>
  <c r="D10489" i="1"/>
  <c r="D10490" i="1"/>
  <c r="D10491" i="1"/>
  <c r="D10492" i="1"/>
  <c r="D10493" i="1"/>
  <c r="D10494" i="1"/>
  <c r="D10495" i="1"/>
  <c r="D10496" i="1"/>
  <c r="D10497" i="1"/>
  <c r="D10498" i="1"/>
  <c r="D10499" i="1"/>
  <c r="D10500" i="1"/>
  <c r="D10501" i="1"/>
  <c r="D10502" i="1"/>
  <c r="D10503" i="1"/>
  <c r="D10504" i="1"/>
  <c r="D10505" i="1"/>
  <c r="D10506" i="1"/>
  <c r="D10507" i="1"/>
  <c r="D10508" i="1"/>
  <c r="D10509" i="1"/>
  <c r="D10510" i="1"/>
  <c r="D10511" i="1"/>
  <c r="D10512" i="1"/>
  <c r="D10513" i="1"/>
  <c r="D10514" i="1"/>
  <c r="D10515" i="1"/>
  <c r="D10516" i="1"/>
  <c r="D10517" i="1"/>
  <c r="D10518" i="1"/>
  <c r="D10519" i="1"/>
  <c r="D10520" i="1"/>
  <c r="D10521" i="1"/>
  <c r="D10522" i="1"/>
  <c r="D10523" i="1"/>
  <c r="D10524" i="1"/>
  <c r="D10525" i="1"/>
  <c r="D10526" i="1"/>
  <c r="D10527" i="1"/>
  <c r="D10528" i="1"/>
  <c r="D10529" i="1"/>
  <c r="D10530" i="1"/>
  <c r="D10531" i="1"/>
  <c r="D10532" i="1"/>
  <c r="D10533" i="1"/>
  <c r="D10534" i="1"/>
  <c r="D10535" i="1"/>
  <c r="D10536" i="1"/>
  <c r="D10537" i="1"/>
  <c r="D10538" i="1"/>
  <c r="D10539" i="1"/>
  <c r="D10540" i="1"/>
  <c r="D10541" i="1"/>
  <c r="D10542" i="1"/>
  <c r="D10543" i="1"/>
  <c r="D10544" i="1"/>
  <c r="D10545" i="1"/>
  <c r="D10546" i="1"/>
  <c r="D10547" i="1"/>
  <c r="D10548" i="1"/>
  <c r="D10549" i="1"/>
  <c r="D10550" i="1"/>
  <c r="D10551" i="1"/>
  <c r="D10552" i="1"/>
  <c r="D10553" i="1"/>
  <c r="D10554" i="1"/>
  <c r="D10555" i="1"/>
  <c r="D10556" i="1"/>
  <c r="D10557" i="1"/>
  <c r="D10558" i="1"/>
  <c r="D10559" i="1"/>
  <c r="D10560" i="1"/>
  <c r="D10561" i="1"/>
  <c r="D10562" i="1"/>
  <c r="D10563" i="1"/>
  <c r="D10564" i="1"/>
  <c r="D10565" i="1"/>
  <c r="D10566" i="1"/>
  <c r="D10567" i="1"/>
  <c r="D10568" i="1"/>
  <c r="D10569" i="1"/>
  <c r="D10570" i="1"/>
  <c r="D10571" i="1"/>
  <c r="D10572" i="1"/>
  <c r="D10573" i="1"/>
  <c r="D10574" i="1"/>
  <c r="D10575" i="1"/>
  <c r="D10576" i="1"/>
  <c r="D10577" i="1"/>
  <c r="D10578" i="1"/>
  <c r="D10579" i="1"/>
  <c r="D10580" i="1"/>
  <c r="D10581" i="1"/>
  <c r="D10582" i="1"/>
  <c r="D10583" i="1"/>
  <c r="D10584" i="1"/>
  <c r="D10585" i="1"/>
  <c r="D10586" i="1"/>
  <c r="D10587" i="1"/>
  <c r="D10588" i="1"/>
  <c r="D10589" i="1"/>
  <c r="D10590" i="1"/>
  <c r="D10591" i="1"/>
  <c r="D10592" i="1"/>
  <c r="D10593" i="1"/>
  <c r="D10594" i="1"/>
  <c r="D10595" i="1"/>
  <c r="D10596" i="1"/>
  <c r="D10597" i="1"/>
  <c r="D10598" i="1"/>
  <c r="D10599" i="1"/>
  <c r="D10600" i="1"/>
  <c r="D10601" i="1"/>
  <c r="D10602" i="1"/>
  <c r="D10603" i="1"/>
  <c r="D10604" i="1"/>
  <c r="D10605" i="1"/>
  <c r="D10606" i="1"/>
  <c r="D10607" i="1"/>
  <c r="D10608" i="1"/>
  <c r="D10609" i="1"/>
  <c r="D10610" i="1"/>
  <c r="D10611" i="1"/>
  <c r="D10612" i="1"/>
  <c r="D10613" i="1"/>
  <c r="D10614" i="1"/>
  <c r="D10615" i="1"/>
  <c r="D10616" i="1"/>
  <c r="D10617" i="1"/>
  <c r="D10618" i="1"/>
  <c r="D10619" i="1"/>
  <c r="D10620" i="1"/>
  <c r="D10621" i="1"/>
  <c r="D10622" i="1"/>
  <c r="D10623" i="1"/>
  <c r="D10624" i="1"/>
  <c r="D10625" i="1"/>
  <c r="D10626" i="1"/>
  <c r="D10627" i="1"/>
  <c r="D10628" i="1"/>
  <c r="D10629" i="1"/>
  <c r="D10630" i="1"/>
  <c r="D10631" i="1"/>
  <c r="D10632" i="1"/>
  <c r="D10633" i="1"/>
  <c r="D10634" i="1"/>
  <c r="D10635" i="1"/>
  <c r="D10636" i="1"/>
  <c r="D10637" i="1"/>
  <c r="D10638" i="1"/>
  <c r="D10639" i="1"/>
  <c r="D10640" i="1"/>
  <c r="D10641" i="1"/>
  <c r="D10642" i="1"/>
  <c r="D10643" i="1"/>
  <c r="D10644" i="1"/>
  <c r="D10645" i="1"/>
  <c r="D10646" i="1"/>
  <c r="D10647" i="1"/>
  <c r="D10648" i="1"/>
  <c r="D10649" i="1"/>
  <c r="D10650" i="1"/>
  <c r="D10651" i="1"/>
  <c r="D10652" i="1"/>
  <c r="D10653" i="1"/>
  <c r="D10654" i="1"/>
  <c r="D10655" i="1"/>
  <c r="D10656" i="1"/>
  <c r="D10657" i="1"/>
  <c r="D10658" i="1"/>
  <c r="D10659" i="1"/>
  <c r="D10660" i="1"/>
  <c r="D10661" i="1"/>
  <c r="D10662" i="1"/>
  <c r="D10663" i="1"/>
  <c r="D10664" i="1"/>
  <c r="D10665" i="1"/>
  <c r="D10666" i="1"/>
  <c r="D10667" i="1"/>
  <c r="D10668" i="1"/>
  <c r="D10669" i="1"/>
  <c r="D10670" i="1"/>
  <c r="D10671" i="1"/>
  <c r="D10672" i="1"/>
  <c r="D10673" i="1"/>
  <c r="D10674" i="1"/>
  <c r="D10675" i="1"/>
  <c r="D10676" i="1"/>
  <c r="D10677" i="1"/>
  <c r="D10678" i="1"/>
  <c r="D10679" i="1"/>
  <c r="D10680" i="1"/>
  <c r="D10681" i="1"/>
  <c r="D10682" i="1"/>
  <c r="D10683" i="1"/>
  <c r="D10684" i="1"/>
  <c r="D10685" i="1"/>
  <c r="D10686" i="1"/>
  <c r="D10687" i="1"/>
  <c r="D10688" i="1"/>
  <c r="D10689" i="1"/>
  <c r="D10690" i="1"/>
  <c r="D10691" i="1"/>
  <c r="D10692" i="1"/>
  <c r="D10693" i="1"/>
  <c r="D10694" i="1"/>
  <c r="D10695" i="1"/>
  <c r="D10696" i="1"/>
  <c r="D10697" i="1"/>
  <c r="D10698" i="1"/>
  <c r="D10699" i="1"/>
  <c r="D10700" i="1"/>
  <c r="D10701" i="1"/>
  <c r="D10702" i="1"/>
  <c r="D10703" i="1"/>
  <c r="D10704" i="1"/>
  <c r="D10705" i="1"/>
  <c r="D10706" i="1"/>
  <c r="D10707" i="1"/>
  <c r="D10708" i="1"/>
  <c r="D10709" i="1"/>
  <c r="D10710" i="1"/>
  <c r="D10711" i="1"/>
  <c r="D10712" i="1"/>
  <c r="D10713" i="1"/>
  <c r="D10714" i="1"/>
  <c r="D10715" i="1"/>
  <c r="D10716" i="1"/>
  <c r="D10717" i="1"/>
  <c r="D10718" i="1"/>
  <c r="D10719" i="1"/>
  <c r="D10720" i="1"/>
  <c r="D10721" i="1"/>
  <c r="D10722" i="1"/>
  <c r="D10723" i="1"/>
  <c r="D10724" i="1"/>
  <c r="D10725" i="1"/>
  <c r="D10726" i="1"/>
  <c r="D10727" i="1"/>
  <c r="D10728" i="1"/>
  <c r="D10729" i="1"/>
  <c r="D10730" i="1"/>
  <c r="D10731" i="1"/>
  <c r="D10732" i="1"/>
  <c r="D10733" i="1"/>
  <c r="D10734" i="1"/>
  <c r="D10735" i="1"/>
  <c r="D10736" i="1"/>
  <c r="D10737" i="1"/>
  <c r="D10738" i="1"/>
  <c r="D10739" i="1"/>
  <c r="D10740" i="1"/>
  <c r="D10741" i="1"/>
  <c r="D10742" i="1"/>
  <c r="D10743" i="1"/>
  <c r="D10744" i="1"/>
  <c r="D10745" i="1"/>
  <c r="D10746" i="1"/>
  <c r="D10747" i="1"/>
  <c r="D10748" i="1"/>
  <c r="D10749" i="1"/>
  <c r="D10750" i="1"/>
  <c r="D10751" i="1"/>
  <c r="D10752" i="1"/>
  <c r="D10753" i="1"/>
  <c r="D10754" i="1"/>
  <c r="D10755" i="1"/>
  <c r="D10756" i="1"/>
  <c r="D10757" i="1"/>
  <c r="D10758" i="1"/>
  <c r="D10759" i="1"/>
  <c r="D10760" i="1"/>
  <c r="D10761" i="1"/>
  <c r="D10762" i="1"/>
  <c r="D10763" i="1"/>
  <c r="D10764" i="1"/>
  <c r="D10765" i="1"/>
  <c r="D10766" i="1"/>
  <c r="D10767" i="1"/>
  <c r="D10768" i="1"/>
  <c r="D10769" i="1"/>
  <c r="D10770" i="1"/>
  <c r="D10771" i="1"/>
  <c r="D10772" i="1"/>
  <c r="D10773" i="1"/>
  <c r="D10774" i="1"/>
  <c r="D10775" i="1"/>
  <c r="D10776" i="1"/>
  <c r="D10777" i="1"/>
  <c r="D10778" i="1"/>
  <c r="D10779" i="1"/>
  <c r="D10780" i="1"/>
  <c r="D10781" i="1"/>
  <c r="D10782" i="1"/>
  <c r="D10783" i="1"/>
  <c r="D10784" i="1"/>
  <c r="D10785" i="1"/>
  <c r="D10786" i="1"/>
  <c r="D10787" i="1"/>
  <c r="D10788" i="1"/>
  <c r="D10789" i="1"/>
  <c r="D10790" i="1"/>
  <c r="D10791" i="1"/>
  <c r="D10792" i="1"/>
  <c r="D10793" i="1"/>
  <c r="D10794" i="1"/>
  <c r="D10795" i="1"/>
  <c r="D10796" i="1"/>
  <c r="D10797" i="1"/>
  <c r="D10798" i="1"/>
  <c r="D10799" i="1"/>
  <c r="D10800" i="1"/>
  <c r="D10801" i="1"/>
  <c r="D10802" i="1"/>
  <c r="D10803" i="1"/>
  <c r="D10804" i="1"/>
  <c r="D10805" i="1"/>
  <c r="D10806" i="1"/>
  <c r="D10807" i="1"/>
  <c r="D10808" i="1"/>
  <c r="D10809" i="1"/>
  <c r="D10810" i="1"/>
  <c r="D10811" i="1"/>
  <c r="D10812" i="1"/>
  <c r="D10813" i="1"/>
  <c r="D10814" i="1"/>
  <c r="D10815" i="1"/>
  <c r="D10816" i="1"/>
  <c r="D10817" i="1"/>
  <c r="D10818" i="1"/>
  <c r="D10819" i="1"/>
  <c r="D10820" i="1"/>
  <c r="D10821" i="1"/>
  <c r="D10822" i="1"/>
  <c r="D10823" i="1"/>
  <c r="D10824" i="1"/>
  <c r="D10825" i="1"/>
  <c r="D10826" i="1"/>
  <c r="D10827" i="1"/>
  <c r="D10828" i="1"/>
  <c r="D10829" i="1"/>
  <c r="D10830" i="1"/>
  <c r="D10831" i="1"/>
  <c r="D10832" i="1"/>
  <c r="D10833" i="1"/>
  <c r="D10834" i="1"/>
  <c r="D10835" i="1"/>
  <c r="D10836" i="1"/>
  <c r="D10837" i="1"/>
  <c r="D10838" i="1"/>
  <c r="D10839" i="1"/>
  <c r="D10840" i="1"/>
  <c r="D10841" i="1"/>
  <c r="D10842" i="1"/>
  <c r="D10843" i="1"/>
  <c r="D10844" i="1"/>
  <c r="D10845" i="1"/>
  <c r="D10846" i="1"/>
  <c r="D10847" i="1"/>
  <c r="D10848" i="1"/>
  <c r="D10849" i="1"/>
  <c r="D10850" i="1"/>
  <c r="D10851" i="1"/>
  <c r="D10852" i="1"/>
  <c r="D10853" i="1"/>
  <c r="D10854" i="1"/>
  <c r="D10855" i="1"/>
  <c r="D10856" i="1"/>
  <c r="D10857" i="1"/>
  <c r="D10858" i="1"/>
  <c r="D10859" i="1"/>
  <c r="D10860" i="1"/>
  <c r="D10861" i="1"/>
  <c r="D10862" i="1"/>
  <c r="D10863" i="1"/>
  <c r="D10864" i="1"/>
  <c r="D10865" i="1"/>
  <c r="D10866" i="1"/>
  <c r="D10867" i="1"/>
  <c r="D10868" i="1"/>
  <c r="D10869" i="1"/>
  <c r="D10870" i="1"/>
  <c r="D10871" i="1"/>
  <c r="D10872" i="1"/>
  <c r="D10873" i="1"/>
  <c r="D10874" i="1"/>
  <c r="D10875" i="1"/>
  <c r="D10876" i="1"/>
  <c r="D10877" i="1"/>
  <c r="D10878" i="1"/>
  <c r="D10879" i="1"/>
  <c r="D10880" i="1"/>
  <c r="D10881" i="1"/>
  <c r="D10882" i="1"/>
  <c r="D10883" i="1"/>
  <c r="D10884" i="1"/>
  <c r="D10885" i="1"/>
  <c r="D10886" i="1"/>
  <c r="D10887" i="1"/>
  <c r="D10888" i="1"/>
  <c r="D10889" i="1"/>
  <c r="D10890" i="1"/>
  <c r="D10891" i="1"/>
  <c r="D10892" i="1"/>
  <c r="D10893" i="1"/>
  <c r="D10894" i="1"/>
  <c r="D10895" i="1"/>
  <c r="D10896" i="1"/>
  <c r="D10897" i="1"/>
  <c r="D10898" i="1"/>
  <c r="D10899" i="1"/>
  <c r="D10900" i="1"/>
  <c r="D10901" i="1"/>
  <c r="D10902" i="1"/>
  <c r="D10903" i="1"/>
  <c r="D10904" i="1"/>
  <c r="D10905" i="1"/>
  <c r="D10906" i="1"/>
  <c r="D10907" i="1"/>
  <c r="D10908" i="1"/>
  <c r="D10909" i="1"/>
  <c r="D10910" i="1"/>
  <c r="D10911" i="1"/>
  <c r="D10912" i="1"/>
  <c r="D10913" i="1"/>
  <c r="D10914" i="1"/>
  <c r="D10915" i="1"/>
  <c r="D10916" i="1"/>
  <c r="D10917" i="1"/>
  <c r="D10918" i="1"/>
  <c r="D10919" i="1"/>
  <c r="D10920" i="1"/>
  <c r="D10921" i="1"/>
  <c r="D10922" i="1"/>
  <c r="D10923" i="1"/>
  <c r="D10924" i="1"/>
  <c r="D10925" i="1"/>
  <c r="D10926" i="1"/>
  <c r="D10927" i="1"/>
  <c r="D10928" i="1"/>
  <c r="D10929" i="1"/>
  <c r="D10930" i="1"/>
  <c r="D10931" i="1"/>
  <c r="D10932" i="1"/>
  <c r="D10933" i="1"/>
  <c r="D10934" i="1"/>
  <c r="D10935" i="1"/>
  <c r="D10936" i="1"/>
  <c r="D10937" i="1"/>
  <c r="D10938" i="1"/>
  <c r="D10939" i="1"/>
  <c r="D10940" i="1"/>
  <c r="D10941" i="1"/>
  <c r="D10942" i="1"/>
  <c r="D10943" i="1"/>
  <c r="D10944" i="1"/>
  <c r="D10945" i="1"/>
  <c r="D10946" i="1"/>
  <c r="D10947" i="1"/>
  <c r="D10948" i="1"/>
  <c r="D10949" i="1"/>
  <c r="D10950" i="1"/>
  <c r="D10951" i="1"/>
  <c r="D10952" i="1"/>
  <c r="D10953" i="1"/>
  <c r="D10954" i="1"/>
  <c r="D10955" i="1"/>
  <c r="D10956" i="1"/>
  <c r="D10957" i="1"/>
  <c r="D10958" i="1"/>
  <c r="D10959" i="1"/>
  <c r="D10960" i="1"/>
  <c r="D10961" i="1"/>
  <c r="D10962" i="1"/>
  <c r="D10963" i="1"/>
  <c r="D10964" i="1"/>
  <c r="D10965" i="1"/>
  <c r="D10966" i="1"/>
  <c r="D10967" i="1"/>
  <c r="D10968" i="1"/>
  <c r="D10969" i="1"/>
  <c r="D10970" i="1"/>
  <c r="D10971" i="1"/>
  <c r="D10972" i="1"/>
  <c r="D10973" i="1"/>
  <c r="D10974" i="1"/>
  <c r="D10975" i="1"/>
  <c r="D10976" i="1"/>
  <c r="D10977" i="1"/>
  <c r="D10978" i="1"/>
  <c r="D10979" i="1"/>
  <c r="D10980" i="1"/>
  <c r="D10981" i="1"/>
  <c r="D10982" i="1"/>
  <c r="D10983" i="1"/>
  <c r="D10984" i="1"/>
  <c r="D10985" i="1"/>
  <c r="D10986" i="1"/>
  <c r="D10987" i="1"/>
  <c r="D10988" i="1"/>
  <c r="D10989" i="1"/>
  <c r="D10990" i="1"/>
  <c r="D10991" i="1"/>
  <c r="D10992" i="1"/>
  <c r="D10993" i="1"/>
  <c r="D10994" i="1"/>
  <c r="D10995" i="1"/>
  <c r="D10996" i="1"/>
  <c r="D10997" i="1"/>
  <c r="D10998" i="1"/>
  <c r="D10999" i="1"/>
  <c r="D11000" i="1"/>
  <c r="D11001" i="1"/>
  <c r="D11002" i="1"/>
  <c r="D11003" i="1"/>
  <c r="D11004" i="1"/>
  <c r="D11005" i="1"/>
  <c r="D11006" i="1"/>
  <c r="D11007" i="1"/>
  <c r="D11008" i="1"/>
  <c r="D11009" i="1"/>
  <c r="D11010" i="1"/>
  <c r="D11011" i="1"/>
  <c r="D11012" i="1"/>
  <c r="D11013" i="1"/>
  <c r="D11014" i="1"/>
  <c r="D11015" i="1"/>
  <c r="D11016" i="1"/>
  <c r="D11017" i="1"/>
  <c r="D11018" i="1"/>
  <c r="D11019" i="1"/>
  <c r="D11020" i="1"/>
  <c r="D11021" i="1"/>
  <c r="D11022" i="1"/>
  <c r="D11023" i="1"/>
  <c r="D11024" i="1"/>
  <c r="D11025" i="1"/>
  <c r="D11026" i="1"/>
  <c r="D11027" i="1"/>
  <c r="D11028" i="1"/>
  <c r="D11029" i="1"/>
  <c r="D11030" i="1"/>
  <c r="D11031" i="1"/>
  <c r="D11032" i="1"/>
  <c r="D11033" i="1"/>
  <c r="D11034" i="1"/>
  <c r="D11035" i="1"/>
  <c r="D11036" i="1"/>
  <c r="D11037" i="1"/>
  <c r="D11038" i="1"/>
  <c r="D11039" i="1"/>
  <c r="D11040" i="1"/>
  <c r="D11041" i="1"/>
  <c r="D11042" i="1"/>
  <c r="D11043" i="1"/>
  <c r="D11044" i="1"/>
  <c r="D11045" i="1"/>
  <c r="D11046" i="1"/>
  <c r="D11047" i="1"/>
  <c r="D11048" i="1"/>
  <c r="D11049" i="1"/>
  <c r="D11050" i="1"/>
  <c r="D11051" i="1"/>
  <c r="D11052" i="1"/>
  <c r="D11053" i="1"/>
  <c r="D11054" i="1"/>
  <c r="D11055" i="1"/>
  <c r="D11056" i="1"/>
  <c r="D11057" i="1"/>
  <c r="D11058" i="1"/>
  <c r="D11059" i="1"/>
  <c r="D11060" i="1"/>
  <c r="D11061" i="1"/>
  <c r="D11062" i="1"/>
  <c r="D11063" i="1"/>
  <c r="D11064" i="1"/>
  <c r="D11065" i="1"/>
  <c r="D11066" i="1"/>
  <c r="D11067" i="1"/>
  <c r="D11068" i="1"/>
  <c r="D11069" i="1"/>
  <c r="D11070" i="1"/>
  <c r="D11071" i="1"/>
  <c r="D11072" i="1"/>
  <c r="D11073" i="1"/>
  <c r="D11074" i="1"/>
  <c r="D11075" i="1"/>
  <c r="D11076" i="1"/>
  <c r="D11077" i="1"/>
  <c r="D11078" i="1"/>
  <c r="D11079" i="1"/>
  <c r="D11080" i="1"/>
  <c r="D11081" i="1"/>
  <c r="D11082" i="1"/>
  <c r="D11083" i="1"/>
  <c r="D11084" i="1"/>
  <c r="D11085" i="1"/>
  <c r="D11086" i="1"/>
  <c r="D11087" i="1"/>
  <c r="D11088" i="1"/>
  <c r="D11089" i="1"/>
  <c r="D11090" i="1"/>
  <c r="D11091" i="1"/>
  <c r="D11092" i="1"/>
  <c r="D11093" i="1"/>
  <c r="D11094" i="1"/>
  <c r="D11095" i="1"/>
  <c r="D11096" i="1"/>
  <c r="D11097" i="1"/>
  <c r="D11098" i="1"/>
  <c r="D11099" i="1"/>
  <c r="D11100" i="1"/>
  <c r="D11101" i="1"/>
  <c r="D11102" i="1"/>
  <c r="D11103" i="1"/>
  <c r="D11104" i="1"/>
  <c r="D11105" i="1"/>
  <c r="D11106" i="1"/>
  <c r="D11107" i="1"/>
  <c r="D11108" i="1"/>
  <c r="D11109" i="1"/>
  <c r="D11110" i="1"/>
  <c r="D11111" i="1"/>
  <c r="D11112" i="1"/>
  <c r="D11113" i="1"/>
  <c r="D11114" i="1"/>
  <c r="D11115" i="1"/>
  <c r="D11116" i="1"/>
  <c r="D11117" i="1"/>
  <c r="D11118" i="1"/>
  <c r="D11119" i="1"/>
  <c r="D11120" i="1"/>
  <c r="D11121" i="1"/>
  <c r="D11122" i="1"/>
  <c r="D11123" i="1"/>
  <c r="D11124" i="1"/>
  <c r="D11125" i="1"/>
  <c r="D11126" i="1"/>
  <c r="D11127" i="1"/>
  <c r="D11128" i="1"/>
  <c r="D11129" i="1"/>
  <c r="D11130" i="1"/>
  <c r="D11131" i="1"/>
  <c r="D11132" i="1"/>
  <c r="D11133" i="1"/>
  <c r="D11134" i="1"/>
  <c r="D11135" i="1"/>
  <c r="D11136" i="1"/>
  <c r="D11137" i="1"/>
  <c r="D11138" i="1"/>
  <c r="D11139" i="1"/>
  <c r="D11140" i="1"/>
  <c r="D11141" i="1"/>
  <c r="D11142" i="1"/>
  <c r="D11143" i="1"/>
  <c r="D11144" i="1"/>
  <c r="D11145" i="1"/>
  <c r="D11146" i="1"/>
  <c r="D11147" i="1"/>
  <c r="D11148" i="1"/>
  <c r="D11149" i="1"/>
  <c r="D11150" i="1"/>
  <c r="D11151" i="1"/>
  <c r="D11152" i="1"/>
  <c r="D11153" i="1"/>
  <c r="D11154" i="1"/>
  <c r="D11155" i="1"/>
  <c r="D11156" i="1"/>
  <c r="D11157" i="1"/>
  <c r="D11158" i="1"/>
  <c r="D11159" i="1"/>
  <c r="D11160" i="1"/>
  <c r="D11161" i="1"/>
  <c r="D11162" i="1"/>
  <c r="D11163" i="1"/>
  <c r="D11164" i="1"/>
  <c r="D11165" i="1"/>
  <c r="D11166" i="1"/>
  <c r="D11167" i="1"/>
  <c r="D11168" i="1"/>
  <c r="D11169" i="1"/>
  <c r="D11170" i="1"/>
  <c r="D11171" i="1"/>
  <c r="D11172" i="1"/>
  <c r="D11173" i="1"/>
  <c r="D11174" i="1"/>
  <c r="D11175" i="1"/>
  <c r="D11176" i="1"/>
  <c r="D11177" i="1"/>
  <c r="D11178" i="1"/>
  <c r="D11179" i="1"/>
  <c r="D11180" i="1"/>
  <c r="D11181" i="1"/>
  <c r="D11182" i="1"/>
  <c r="D11183" i="1"/>
  <c r="D11184" i="1"/>
  <c r="D11185" i="1"/>
  <c r="D11186" i="1"/>
  <c r="D11187" i="1"/>
  <c r="D11188" i="1"/>
  <c r="D11189" i="1"/>
  <c r="D11190" i="1"/>
  <c r="D11191" i="1"/>
  <c r="D11192" i="1"/>
  <c r="D11193" i="1"/>
  <c r="D11194" i="1"/>
  <c r="D11195" i="1"/>
  <c r="D11196" i="1"/>
  <c r="D11197" i="1"/>
  <c r="D11198" i="1"/>
  <c r="D11199" i="1"/>
  <c r="D11200" i="1"/>
  <c r="D11201" i="1"/>
  <c r="D11202" i="1"/>
  <c r="D11203" i="1"/>
  <c r="D11204" i="1"/>
  <c r="D11205" i="1"/>
  <c r="D11206" i="1"/>
  <c r="D11207" i="1"/>
  <c r="D11208" i="1"/>
  <c r="D11209" i="1"/>
  <c r="D11210" i="1"/>
  <c r="D11211" i="1"/>
  <c r="D11212" i="1"/>
  <c r="D11213" i="1"/>
  <c r="D11214" i="1"/>
  <c r="D11215" i="1"/>
  <c r="D11216" i="1"/>
  <c r="D11217" i="1"/>
  <c r="D11218" i="1"/>
  <c r="D11219" i="1"/>
  <c r="D11220" i="1"/>
  <c r="D11221" i="1"/>
  <c r="D11222" i="1"/>
  <c r="D11223" i="1"/>
  <c r="D11224" i="1"/>
  <c r="D11225" i="1"/>
  <c r="D11226" i="1"/>
  <c r="D11227" i="1"/>
  <c r="D11228" i="1"/>
  <c r="D11229" i="1"/>
  <c r="D11230" i="1"/>
  <c r="D11231" i="1"/>
  <c r="D11232" i="1"/>
  <c r="D11233" i="1"/>
  <c r="D11234" i="1"/>
  <c r="D11235" i="1"/>
  <c r="D11236" i="1"/>
  <c r="D11237" i="1"/>
  <c r="D11238" i="1"/>
  <c r="D11239" i="1"/>
  <c r="D11240" i="1"/>
  <c r="D11241" i="1"/>
  <c r="D11242" i="1"/>
  <c r="D11243" i="1"/>
  <c r="D11244" i="1"/>
  <c r="D11245" i="1"/>
  <c r="D11246" i="1"/>
  <c r="D11247" i="1"/>
  <c r="D11248" i="1"/>
  <c r="D11249" i="1"/>
  <c r="D11250" i="1"/>
  <c r="D11251" i="1"/>
  <c r="D11252" i="1"/>
  <c r="D11253" i="1"/>
  <c r="D11254" i="1"/>
  <c r="D11255" i="1"/>
  <c r="D11256" i="1"/>
  <c r="D11257" i="1"/>
  <c r="D11258" i="1"/>
  <c r="D11259" i="1"/>
  <c r="D11260" i="1"/>
  <c r="D11261" i="1"/>
  <c r="D11262" i="1"/>
  <c r="D11263" i="1"/>
  <c r="D11264" i="1"/>
  <c r="D11265" i="1"/>
  <c r="D11266" i="1"/>
  <c r="D11267" i="1"/>
  <c r="D11268" i="1"/>
  <c r="D11269" i="1"/>
  <c r="D11270" i="1"/>
  <c r="D11271" i="1"/>
  <c r="D11272" i="1"/>
  <c r="D11273" i="1"/>
  <c r="D11274" i="1"/>
  <c r="D11275" i="1"/>
  <c r="D11276" i="1"/>
  <c r="D11277" i="1"/>
  <c r="D11278" i="1"/>
  <c r="D11279" i="1"/>
  <c r="D11280" i="1"/>
  <c r="D11281" i="1"/>
  <c r="D11282" i="1"/>
  <c r="D11283" i="1"/>
  <c r="D11284" i="1"/>
  <c r="D11285" i="1"/>
  <c r="D11286" i="1"/>
  <c r="D11287" i="1"/>
  <c r="D11288" i="1"/>
  <c r="D11289" i="1"/>
  <c r="D11290" i="1"/>
  <c r="D11291" i="1"/>
  <c r="D11292" i="1"/>
  <c r="D11293" i="1"/>
  <c r="D11294" i="1"/>
  <c r="D11295" i="1"/>
  <c r="D11296" i="1"/>
  <c r="D11297" i="1"/>
  <c r="D11298" i="1"/>
  <c r="D11299" i="1"/>
  <c r="D11300" i="1"/>
  <c r="D11301" i="1"/>
  <c r="D11302" i="1"/>
  <c r="D11303" i="1"/>
  <c r="D11304" i="1"/>
  <c r="D11305" i="1"/>
  <c r="D11306" i="1"/>
  <c r="D11307" i="1"/>
  <c r="D11308" i="1"/>
  <c r="D11309" i="1"/>
  <c r="D11310" i="1"/>
  <c r="D11311" i="1"/>
  <c r="D11312" i="1"/>
  <c r="D11313" i="1"/>
  <c r="D11314" i="1"/>
  <c r="D11315" i="1"/>
  <c r="D11316" i="1"/>
  <c r="D11317" i="1"/>
  <c r="D11318" i="1"/>
  <c r="D11319" i="1"/>
  <c r="D11320" i="1"/>
  <c r="D11321" i="1"/>
  <c r="D11322" i="1"/>
  <c r="D11323" i="1"/>
  <c r="D11324" i="1"/>
  <c r="D11325" i="1"/>
  <c r="D11326" i="1"/>
  <c r="D11327" i="1"/>
  <c r="D11328" i="1"/>
  <c r="D11329" i="1"/>
  <c r="D11330" i="1"/>
  <c r="D11331" i="1"/>
  <c r="D11332" i="1"/>
  <c r="D11333" i="1"/>
  <c r="D11334" i="1"/>
  <c r="D11335" i="1"/>
  <c r="D11336" i="1"/>
  <c r="D11337" i="1"/>
  <c r="D11338" i="1"/>
  <c r="D11339" i="1"/>
  <c r="D11340" i="1"/>
  <c r="D11341" i="1"/>
  <c r="D11342" i="1"/>
  <c r="D11343" i="1"/>
  <c r="D11344" i="1"/>
  <c r="D11345" i="1"/>
  <c r="D11346" i="1"/>
  <c r="D11347" i="1"/>
  <c r="D11348" i="1"/>
  <c r="D11349" i="1"/>
  <c r="D11350" i="1"/>
  <c r="D11351" i="1"/>
  <c r="D11352" i="1"/>
  <c r="D11353" i="1"/>
  <c r="D11354" i="1"/>
  <c r="D11355" i="1"/>
  <c r="D11356" i="1"/>
  <c r="D11357" i="1"/>
  <c r="D11358" i="1"/>
  <c r="D11359" i="1"/>
  <c r="D11360" i="1"/>
  <c r="D11361" i="1"/>
  <c r="D11362" i="1"/>
  <c r="D11363" i="1"/>
  <c r="D11364" i="1"/>
  <c r="D11365" i="1"/>
  <c r="D11366" i="1"/>
  <c r="D11367" i="1"/>
  <c r="D11368" i="1"/>
  <c r="D11369" i="1"/>
  <c r="D11370" i="1"/>
  <c r="D11371" i="1"/>
  <c r="D11372" i="1"/>
  <c r="D11373" i="1"/>
  <c r="D11374" i="1"/>
  <c r="D11375" i="1"/>
  <c r="D11376" i="1"/>
  <c r="D11377" i="1"/>
  <c r="D11378" i="1"/>
  <c r="D11379" i="1"/>
  <c r="D11380" i="1"/>
  <c r="D11381" i="1"/>
  <c r="D11382" i="1"/>
  <c r="D11383" i="1"/>
  <c r="D11384" i="1"/>
  <c r="D11385" i="1"/>
  <c r="D11386" i="1"/>
  <c r="D11387" i="1"/>
  <c r="D11388" i="1"/>
  <c r="D11389" i="1"/>
  <c r="D11390" i="1"/>
  <c r="D11391" i="1"/>
  <c r="D11392" i="1"/>
  <c r="D11393" i="1"/>
  <c r="D11394" i="1"/>
  <c r="D11395" i="1"/>
  <c r="D11396" i="1"/>
  <c r="D11397" i="1"/>
  <c r="D11398" i="1"/>
  <c r="D11399" i="1"/>
  <c r="D11400" i="1"/>
  <c r="D11401" i="1"/>
  <c r="D11402" i="1"/>
  <c r="D11403" i="1"/>
  <c r="D11404" i="1"/>
  <c r="D11405" i="1"/>
  <c r="D11406" i="1"/>
  <c r="D11407" i="1"/>
  <c r="D11408" i="1"/>
  <c r="D11409" i="1"/>
  <c r="D11410" i="1"/>
  <c r="D11411" i="1"/>
  <c r="D11412" i="1"/>
  <c r="D11413" i="1"/>
  <c r="D11414" i="1"/>
  <c r="D11415" i="1"/>
  <c r="D11416" i="1"/>
  <c r="D11417" i="1"/>
  <c r="D11418" i="1"/>
  <c r="D11419" i="1"/>
  <c r="D11420" i="1"/>
  <c r="D11421" i="1"/>
  <c r="D11422" i="1"/>
  <c r="D11423" i="1"/>
  <c r="D11424" i="1"/>
  <c r="D11425" i="1"/>
  <c r="D11426" i="1"/>
  <c r="D11427" i="1"/>
  <c r="D11428" i="1"/>
  <c r="D11429" i="1"/>
  <c r="D11430" i="1"/>
  <c r="D11431" i="1"/>
  <c r="D11432" i="1"/>
  <c r="D11433" i="1"/>
  <c r="D11434" i="1"/>
  <c r="D11435" i="1"/>
  <c r="D11436" i="1"/>
  <c r="D11437" i="1"/>
  <c r="D11438" i="1"/>
  <c r="D11439" i="1"/>
  <c r="D11440" i="1"/>
  <c r="D11441" i="1"/>
  <c r="D11442" i="1"/>
  <c r="D11443" i="1"/>
  <c r="D11444" i="1"/>
  <c r="D11445" i="1"/>
  <c r="D11446" i="1"/>
  <c r="D11447" i="1"/>
  <c r="D11448" i="1"/>
  <c r="D11449" i="1"/>
  <c r="D11450" i="1"/>
  <c r="D11451" i="1"/>
  <c r="D11452" i="1"/>
  <c r="D11453" i="1"/>
  <c r="D11454" i="1"/>
  <c r="D11455" i="1"/>
  <c r="D11456" i="1"/>
  <c r="D11457" i="1"/>
  <c r="D11458" i="1"/>
  <c r="D11459" i="1"/>
  <c r="D11460" i="1"/>
  <c r="D11461" i="1"/>
  <c r="D11462" i="1"/>
  <c r="D11463" i="1"/>
  <c r="D11464" i="1"/>
  <c r="D11465" i="1"/>
  <c r="D11466" i="1"/>
  <c r="D11467" i="1"/>
  <c r="D11468" i="1"/>
  <c r="D11469" i="1"/>
  <c r="D11470" i="1"/>
  <c r="D11471" i="1"/>
  <c r="D11472" i="1"/>
  <c r="D11473" i="1"/>
  <c r="D11474" i="1"/>
  <c r="D11475" i="1"/>
  <c r="D11476" i="1"/>
  <c r="D11477" i="1"/>
  <c r="D11478" i="1"/>
  <c r="D11479" i="1"/>
  <c r="D11480" i="1"/>
  <c r="D11481" i="1"/>
  <c r="D11482" i="1"/>
  <c r="D11483" i="1"/>
  <c r="D11484" i="1"/>
  <c r="D11485" i="1"/>
  <c r="D11486" i="1"/>
  <c r="D11487" i="1"/>
  <c r="D11488" i="1"/>
  <c r="D11489" i="1"/>
  <c r="D11490" i="1"/>
  <c r="D11491" i="1"/>
  <c r="D11492" i="1"/>
  <c r="D11493" i="1"/>
  <c r="D11494" i="1"/>
  <c r="D11495" i="1"/>
  <c r="D11496" i="1"/>
  <c r="D11497" i="1"/>
  <c r="D11498" i="1"/>
  <c r="D11499" i="1"/>
  <c r="D11500" i="1"/>
  <c r="D11501" i="1"/>
  <c r="D11502" i="1"/>
  <c r="D11503" i="1"/>
  <c r="D11504" i="1"/>
  <c r="D11505" i="1"/>
  <c r="D11506" i="1"/>
  <c r="D11507" i="1"/>
  <c r="D11508" i="1"/>
  <c r="D11509" i="1"/>
  <c r="D11510" i="1"/>
  <c r="D11511" i="1"/>
  <c r="D11512" i="1"/>
  <c r="D11513" i="1"/>
  <c r="D11514" i="1"/>
  <c r="D11515" i="1"/>
  <c r="D11516" i="1"/>
  <c r="D11517" i="1"/>
  <c r="D11518" i="1"/>
  <c r="D11519" i="1"/>
  <c r="D11520" i="1"/>
  <c r="D11521" i="1"/>
  <c r="D11522" i="1"/>
  <c r="D11523" i="1"/>
  <c r="D11524" i="1"/>
  <c r="D11525" i="1"/>
  <c r="D11526" i="1"/>
  <c r="D11527" i="1"/>
  <c r="D11528" i="1"/>
  <c r="D11529" i="1"/>
  <c r="D11530" i="1"/>
  <c r="D11531" i="1"/>
  <c r="D11532" i="1"/>
  <c r="D11533" i="1"/>
  <c r="D11534" i="1"/>
  <c r="D11535" i="1"/>
  <c r="D11536" i="1"/>
  <c r="D11537" i="1"/>
  <c r="D11538" i="1"/>
  <c r="D11539" i="1"/>
  <c r="D11540" i="1"/>
  <c r="D11541" i="1"/>
  <c r="D11542" i="1"/>
  <c r="D11543" i="1"/>
  <c r="D11544" i="1"/>
  <c r="D11545" i="1"/>
  <c r="D11546" i="1"/>
  <c r="D11547" i="1"/>
  <c r="D11548" i="1"/>
  <c r="D11549" i="1"/>
  <c r="D11550" i="1"/>
  <c r="D11551" i="1"/>
  <c r="D11552" i="1"/>
  <c r="D11553" i="1"/>
  <c r="D11554" i="1"/>
  <c r="D11555" i="1"/>
  <c r="D11556" i="1"/>
  <c r="D11557" i="1"/>
  <c r="D11558" i="1"/>
  <c r="D11559" i="1"/>
  <c r="D11560" i="1"/>
  <c r="D11561" i="1"/>
  <c r="D11562" i="1"/>
  <c r="D11563" i="1"/>
  <c r="D11564" i="1"/>
  <c r="D11565" i="1"/>
  <c r="D11566" i="1"/>
  <c r="D11567" i="1"/>
  <c r="D11568" i="1"/>
  <c r="D11569" i="1"/>
  <c r="D11570" i="1"/>
  <c r="D11571" i="1"/>
  <c r="D11572" i="1"/>
  <c r="D11573" i="1"/>
  <c r="D11574" i="1"/>
  <c r="D11575" i="1"/>
  <c r="D11576" i="1"/>
  <c r="D11577" i="1"/>
  <c r="D11578" i="1"/>
  <c r="D11579" i="1"/>
  <c r="D11580" i="1"/>
  <c r="D11581" i="1"/>
  <c r="D11582" i="1"/>
  <c r="D11583" i="1"/>
  <c r="D11584" i="1"/>
  <c r="D11585" i="1"/>
  <c r="D11586" i="1"/>
  <c r="D11587" i="1"/>
  <c r="D11588" i="1"/>
  <c r="D11589" i="1"/>
  <c r="D11590" i="1"/>
  <c r="D11591" i="1"/>
  <c r="D11592" i="1"/>
  <c r="D11593" i="1"/>
  <c r="D11594" i="1"/>
  <c r="D11595" i="1"/>
  <c r="D11596" i="1"/>
  <c r="D11597" i="1"/>
  <c r="D11598" i="1"/>
  <c r="D11599" i="1"/>
  <c r="D11600" i="1"/>
  <c r="D11601" i="1"/>
  <c r="D11602" i="1"/>
  <c r="D11603" i="1"/>
  <c r="D11604" i="1"/>
  <c r="D11605" i="1"/>
  <c r="D11606" i="1"/>
  <c r="D11607" i="1"/>
  <c r="D11608" i="1"/>
  <c r="D11609" i="1"/>
  <c r="D11610" i="1"/>
  <c r="D11611" i="1"/>
  <c r="D11612" i="1"/>
  <c r="D11613" i="1"/>
  <c r="D11614" i="1"/>
  <c r="D11615" i="1"/>
  <c r="D11616" i="1"/>
  <c r="D11617" i="1"/>
  <c r="D11618" i="1"/>
  <c r="D11619" i="1"/>
  <c r="D11620" i="1"/>
  <c r="D11621" i="1"/>
  <c r="D11622" i="1"/>
  <c r="D11623" i="1"/>
  <c r="D11624" i="1"/>
  <c r="D11625" i="1"/>
  <c r="D11626" i="1"/>
  <c r="D11627" i="1"/>
  <c r="D11628" i="1"/>
  <c r="D11629" i="1"/>
  <c r="D11630" i="1"/>
  <c r="D11631" i="1"/>
  <c r="D11632" i="1"/>
  <c r="D11633" i="1"/>
  <c r="D11634" i="1"/>
  <c r="D11635" i="1"/>
  <c r="D11636" i="1"/>
  <c r="D11637" i="1"/>
  <c r="D11638" i="1"/>
  <c r="D11639" i="1"/>
  <c r="D11640" i="1"/>
  <c r="D11641" i="1"/>
  <c r="D11642" i="1"/>
  <c r="D11643" i="1"/>
  <c r="D11644" i="1"/>
  <c r="D11645" i="1"/>
  <c r="D11646" i="1"/>
  <c r="D11647" i="1"/>
  <c r="D11648" i="1"/>
  <c r="D11649" i="1"/>
  <c r="D11650" i="1"/>
  <c r="D11651" i="1"/>
  <c r="D11652" i="1"/>
  <c r="D11653" i="1"/>
  <c r="D11654" i="1"/>
  <c r="D11655" i="1"/>
  <c r="D11656" i="1"/>
  <c r="D11657" i="1"/>
  <c r="D11658" i="1"/>
  <c r="D11659" i="1"/>
  <c r="D11660" i="1"/>
  <c r="D11661" i="1"/>
  <c r="D11662" i="1"/>
  <c r="D11663" i="1"/>
  <c r="D11664" i="1"/>
  <c r="D11665" i="1"/>
  <c r="D11666" i="1"/>
  <c r="D11667" i="1"/>
  <c r="D11668" i="1"/>
  <c r="D11669" i="1"/>
  <c r="D11670" i="1"/>
  <c r="D11671" i="1"/>
  <c r="D11672" i="1"/>
  <c r="D11673" i="1"/>
  <c r="D11674" i="1"/>
  <c r="D11675" i="1"/>
  <c r="D11676" i="1"/>
  <c r="D11677" i="1"/>
  <c r="D11678" i="1"/>
  <c r="D11679" i="1"/>
  <c r="D11680" i="1"/>
  <c r="D11681" i="1"/>
  <c r="D11682" i="1"/>
  <c r="D11683" i="1"/>
  <c r="D11684" i="1"/>
  <c r="D11685" i="1"/>
  <c r="D11686" i="1"/>
  <c r="D11687" i="1"/>
  <c r="D11688" i="1"/>
  <c r="D11689" i="1"/>
  <c r="D11690" i="1"/>
  <c r="D11691" i="1"/>
  <c r="D11692" i="1"/>
  <c r="D11693" i="1"/>
  <c r="D11694" i="1"/>
  <c r="D11695" i="1"/>
  <c r="D11696" i="1"/>
  <c r="D11697" i="1"/>
  <c r="D11698" i="1"/>
  <c r="D11699" i="1"/>
  <c r="D11700" i="1"/>
  <c r="D11701" i="1"/>
  <c r="D11702" i="1"/>
  <c r="D11703" i="1"/>
  <c r="D11704" i="1"/>
  <c r="D11705" i="1"/>
  <c r="D11706" i="1"/>
  <c r="D11707" i="1"/>
  <c r="D11708" i="1"/>
  <c r="D11709" i="1"/>
  <c r="D11710" i="1"/>
  <c r="D11711" i="1"/>
  <c r="D11712" i="1"/>
  <c r="D11713" i="1"/>
  <c r="D11714" i="1"/>
  <c r="D11715" i="1"/>
  <c r="D11716" i="1"/>
  <c r="D11717" i="1"/>
  <c r="D11718" i="1"/>
  <c r="D11719" i="1"/>
  <c r="D11720" i="1"/>
  <c r="D11721" i="1"/>
  <c r="D11722" i="1"/>
  <c r="D11723" i="1"/>
  <c r="D11724" i="1"/>
  <c r="D11725" i="1"/>
  <c r="D11726" i="1"/>
  <c r="D11727" i="1"/>
  <c r="D11728" i="1"/>
  <c r="D11729" i="1"/>
  <c r="D11730" i="1"/>
  <c r="D11731" i="1"/>
  <c r="D11732" i="1"/>
  <c r="D11733" i="1"/>
  <c r="D11734" i="1"/>
  <c r="D11735" i="1"/>
  <c r="D11736" i="1"/>
  <c r="D11737" i="1"/>
  <c r="D11738" i="1"/>
  <c r="D11739" i="1"/>
  <c r="D11740" i="1"/>
  <c r="D11741" i="1"/>
  <c r="D11742" i="1"/>
  <c r="D11743" i="1"/>
  <c r="D11744" i="1"/>
  <c r="D11745" i="1"/>
  <c r="D11746" i="1"/>
  <c r="D11747" i="1"/>
  <c r="D11748" i="1"/>
  <c r="D11749" i="1"/>
  <c r="D11750" i="1"/>
  <c r="D11751" i="1"/>
  <c r="D11752" i="1"/>
  <c r="D11753" i="1"/>
  <c r="D11754" i="1"/>
  <c r="D11755" i="1"/>
  <c r="D11756" i="1"/>
  <c r="D11757" i="1"/>
  <c r="D11758" i="1"/>
  <c r="D11759" i="1"/>
  <c r="D11760" i="1"/>
  <c r="D11761" i="1"/>
  <c r="D11762" i="1"/>
  <c r="D11763" i="1"/>
  <c r="D11764" i="1"/>
  <c r="D11765" i="1"/>
  <c r="D11766" i="1"/>
  <c r="D11767" i="1"/>
  <c r="D11768" i="1"/>
  <c r="D11769" i="1"/>
  <c r="D11770" i="1"/>
  <c r="D11771" i="1"/>
  <c r="D11772" i="1"/>
  <c r="D11773" i="1"/>
  <c r="D11774" i="1"/>
  <c r="D11775" i="1"/>
  <c r="D11776" i="1"/>
  <c r="D11777" i="1"/>
  <c r="D11778" i="1"/>
  <c r="D11779" i="1"/>
  <c r="D11780" i="1"/>
  <c r="D11781" i="1"/>
  <c r="D11782" i="1"/>
  <c r="D11783" i="1"/>
  <c r="D11784" i="1"/>
  <c r="D11785" i="1"/>
  <c r="D11786" i="1"/>
  <c r="D11787" i="1"/>
  <c r="D11788" i="1"/>
  <c r="D11789" i="1"/>
  <c r="D11790" i="1"/>
  <c r="D11791" i="1"/>
  <c r="D11792" i="1"/>
  <c r="D11793" i="1"/>
  <c r="D11794" i="1"/>
  <c r="D11795" i="1"/>
  <c r="D11796" i="1"/>
  <c r="D11797" i="1"/>
  <c r="D11798" i="1"/>
  <c r="D11799" i="1"/>
  <c r="D11800" i="1"/>
  <c r="D11801" i="1"/>
  <c r="D11802" i="1"/>
  <c r="D11803" i="1"/>
  <c r="D11804" i="1"/>
  <c r="D11805" i="1"/>
  <c r="D11806" i="1"/>
  <c r="D11807" i="1"/>
  <c r="D11808" i="1"/>
  <c r="D11809" i="1"/>
  <c r="D11810" i="1"/>
  <c r="D11811" i="1"/>
  <c r="D11812" i="1"/>
  <c r="D11813" i="1"/>
  <c r="D11814" i="1"/>
  <c r="D11815" i="1"/>
  <c r="D11816" i="1"/>
  <c r="D11817" i="1"/>
  <c r="D11818" i="1"/>
  <c r="D11819" i="1"/>
  <c r="D11820" i="1"/>
  <c r="D11821" i="1"/>
  <c r="D11822" i="1"/>
  <c r="D11823" i="1"/>
  <c r="D11824" i="1"/>
  <c r="D11825" i="1"/>
  <c r="D11826" i="1"/>
  <c r="D11827" i="1"/>
  <c r="D11828" i="1"/>
  <c r="D11829" i="1"/>
  <c r="D11830" i="1"/>
  <c r="D11831" i="1"/>
  <c r="D11832" i="1"/>
  <c r="D11833" i="1"/>
  <c r="D11834" i="1"/>
  <c r="D11835" i="1"/>
  <c r="D11836" i="1"/>
  <c r="D11837" i="1"/>
  <c r="D11838" i="1"/>
  <c r="D11839" i="1"/>
  <c r="D11840" i="1"/>
  <c r="D11841" i="1"/>
  <c r="D11842" i="1"/>
  <c r="D11843" i="1"/>
  <c r="D11844" i="1"/>
  <c r="D11845" i="1"/>
  <c r="D11846" i="1"/>
  <c r="D11847" i="1"/>
  <c r="D11848" i="1"/>
  <c r="D11849" i="1"/>
  <c r="D11850" i="1"/>
  <c r="D11851" i="1"/>
  <c r="D11852" i="1"/>
  <c r="D11853" i="1"/>
  <c r="D11854" i="1"/>
  <c r="D11855" i="1"/>
  <c r="D11856" i="1"/>
  <c r="D11857" i="1"/>
  <c r="D11858" i="1"/>
  <c r="D11859" i="1"/>
  <c r="D11860" i="1"/>
  <c r="D11861" i="1"/>
  <c r="D11862" i="1"/>
  <c r="D11863" i="1"/>
  <c r="D11864" i="1"/>
  <c r="D11865" i="1"/>
  <c r="D11866" i="1"/>
  <c r="D11867" i="1"/>
  <c r="D11868" i="1"/>
  <c r="D11869" i="1"/>
  <c r="D11870" i="1"/>
  <c r="D11871" i="1"/>
  <c r="D11872" i="1"/>
  <c r="D11873" i="1"/>
  <c r="D11874" i="1"/>
  <c r="D11875" i="1"/>
  <c r="D11876" i="1"/>
  <c r="D11877" i="1"/>
  <c r="D11878" i="1"/>
  <c r="D11879" i="1"/>
  <c r="D11880" i="1"/>
  <c r="D11881" i="1"/>
  <c r="D11882" i="1"/>
  <c r="D11883" i="1"/>
  <c r="D11884" i="1"/>
  <c r="D11885" i="1"/>
  <c r="D11886" i="1"/>
  <c r="D11887" i="1"/>
  <c r="D11888" i="1"/>
  <c r="D11889" i="1"/>
  <c r="D11890" i="1"/>
  <c r="D11891" i="1"/>
  <c r="D11892" i="1"/>
  <c r="D11893" i="1"/>
  <c r="D11894" i="1"/>
  <c r="D11895" i="1"/>
  <c r="D11896" i="1"/>
  <c r="D11897" i="1"/>
  <c r="D11898" i="1"/>
  <c r="D11899" i="1"/>
  <c r="D11900" i="1"/>
  <c r="D11901" i="1"/>
  <c r="D11902" i="1"/>
  <c r="D11903" i="1"/>
  <c r="D11904" i="1"/>
  <c r="D11905" i="1"/>
  <c r="D11906" i="1"/>
  <c r="D11907" i="1"/>
  <c r="D11908" i="1"/>
  <c r="D11909" i="1"/>
  <c r="D11910" i="1"/>
  <c r="D11911" i="1"/>
  <c r="D11912" i="1"/>
  <c r="D11913" i="1"/>
  <c r="D11914" i="1"/>
  <c r="D11915" i="1"/>
  <c r="D11916" i="1"/>
  <c r="D11917" i="1"/>
  <c r="D11918" i="1"/>
  <c r="D11919" i="1"/>
  <c r="D11920" i="1"/>
  <c r="D11921" i="1"/>
  <c r="D11922" i="1"/>
  <c r="D11923" i="1"/>
  <c r="D11924" i="1"/>
  <c r="D11925" i="1"/>
  <c r="D11926" i="1"/>
  <c r="D11927" i="1"/>
  <c r="D11928" i="1"/>
  <c r="D11929" i="1"/>
  <c r="D11930" i="1"/>
  <c r="D11931" i="1"/>
  <c r="D11932" i="1"/>
  <c r="D11933" i="1"/>
  <c r="D11934" i="1"/>
  <c r="D11935" i="1"/>
  <c r="D11936" i="1"/>
  <c r="D11937" i="1"/>
  <c r="D11938" i="1"/>
  <c r="D11939" i="1"/>
  <c r="D11940" i="1"/>
  <c r="D11941" i="1"/>
  <c r="D11942" i="1"/>
  <c r="D11943" i="1"/>
  <c r="D11944" i="1"/>
  <c r="D11945" i="1"/>
  <c r="D11946" i="1"/>
  <c r="D11947" i="1"/>
  <c r="D11948" i="1"/>
  <c r="D11949" i="1"/>
  <c r="D11950" i="1"/>
  <c r="D11951" i="1"/>
  <c r="D11952" i="1"/>
  <c r="D11953" i="1"/>
  <c r="D11954" i="1"/>
  <c r="D11955" i="1"/>
  <c r="D11956" i="1"/>
  <c r="D11957" i="1"/>
  <c r="D11958" i="1"/>
  <c r="D11959" i="1"/>
  <c r="D11960" i="1"/>
  <c r="D11961" i="1"/>
  <c r="D11962" i="1"/>
  <c r="D11963" i="1"/>
  <c r="D11964" i="1"/>
  <c r="D11965" i="1"/>
  <c r="D11966" i="1"/>
  <c r="D11967" i="1"/>
  <c r="D11968" i="1"/>
  <c r="D11969" i="1"/>
  <c r="D11970" i="1"/>
  <c r="D11971" i="1"/>
  <c r="D11972" i="1"/>
  <c r="D11973" i="1"/>
  <c r="D11974" i="1"/>
  <c r="D11975" i="1"/>
  <c r="D11976" i="1"/>
  <c r="D11977" i="1"/>
  <c r="D11978" i="1"/>
  <c r="D11979" i="1"/>
  <c r="D11980" i="1"/>
  <c r="D11981" i="1"/>
  <c r="D11982" i="1"/>
  <c r="D11983" i="1"/>
  <c r="D11984" i="1"/>
  <c r="D11985" i="1"/>
  <c r="D11986" i="1"/>
  <c r="D11987" i="1"/>
  <c r="D11988" i="1"/>
  <c r="D11989" i="1"/>
  <c r="D11990" i="1"/>
  <c r="D11991" i="1"/>
  <c r="D11992" i="1"/>
  <c r="D11993" i="1"/>
  <c r="D11994" i="1"/>
  <c r="D11995" i="1"/>
  <c r="D11996" i="1"/>
  <c r="D11997" i="1"/>
  <c r="D11998" i="1"/>
  <c r="D11999" i="1"/>
  <c r="D12000" i="1"/>
  <c r="D12001" i="1"/>
  <c r="D12002" i="1"/>
  <c r="D12003" i="1"/>
  <c r="D12004" i="1"/>
  <c r="D12005" i="1"/>
  <c r="D12006" i="1"/>
  <c r="D12007" i="1"/>
  <c r="D12008" i="1"/>
  <c r="D12009" i="1"/>
  <c r="D12010" i="1"/>
  <c r="D12011" i="1"/>
  <c r="D12012" i="1"/>
  <c r="D12013" i="1"/>
  <c r="D12014" i="1"/>
  <c r="D12015" i="1"/>
  <c r="D12016" i="1"/>
  <c r="D12017" i="1"/>
  <c r="D12018" i="1"/>
  <c r="D12019" i="1"/>
  <c r="D12020" i="1"/>
  <c r="D12021" i="1"/>
  <c r="D12022" i="1"/>
  <c r="D12023" i="1"/>
  <c r="D12024" i="1"/>
  <c r="D12025" i="1"/>
  <c r="D12026" i="1"/>
  <c r="D12027" i="1"/>
  <c r="D12028" i="1"/>
  <c r="D12029" i="1"/>
  <c r="D12030" i="1"/>
  <c r="D12031" i="1"/>
  <c r="D12032" i="1"/>
  <c r="D12033" i="1"/>
  <c r="D12034" i="1"/>
  <c r="D12035" i="1"/>
  <c r="D12036" i="1"/>
  <c r="D12037" i="1"/>
  <c r="D12038" i="1"/>
  <c r="D12039" i="1"/>
  <c r="D12040" i="1"/>
  <c r="D12041" i="1"/>
  <c r="D12042" i="1"/>
  <c r="D12043" i="1"/>
  <c r="D12044" i="1"/>
  <c r="D12045" i="1"/>
  <c r="D12046" i="1"/>
  <c r="D12047" i="1"/>
  <c r="D12048" i="1"/>
  <c r="D12049" i="1"/>
  <c r="D12050" i="1"/>
  <c r="D12051" i="1"/>
  <c r="D12052" i="1"/>
  <c r="D12053" i="1"/>
  <c r="D12054" i="1"/>
  <c r="D12055" i="1"/>
  <c r="D12056" i="1"/>
  <c r="D12057" i="1"/>
  <c r="D12058" i="1"/>
  <c r="D12059" i="1"/>
  <c r="D12060" i="1"/>
  <c r="D12061" i="1"/>
  <c r="D12062" i="1"/>
  <c r="D12063" i="1"/>
  <c r="D12064" i="1"/>
  <c r="D12065" i="1"/>
  <c r="D12066" i="1"/>
  <c r="D12067" i="1"/>
  <c r="D12068" i="1"/>
  <c r="D12069" i="1"/>
  <c r="D12070" i="1"/>
  <c r="D12071" i="1"/>
  <c r="D12072" i="1"/>
  <c r="D12073" i="1"/>
  <c r="D12074" i="1"/>
  <c r="D12075" i="1"/>
  <c r="D12076" i="1"/>
  <c r="D12077" i="1"/>
  <c r="D12078" i="1"/>
  <c r="D12079" i="1"/>
  <c r="D12080" i="1"/>
  <c r="D12081" i="1"/>
  <c r="D12082" i="1"/>
  <c r="D12083" i="1"/>
  <c r="D12084" i="1"/>
  <c r="D12085" i="1"/>
  <c r="D12086" i="1"/>
  <c r="D12087" i="1"/>
  <c r="D12088" i="1"/>
  <c r="D12089" i="1"/>
  <c r="D12090" i="1"/>
  <c r="D12091" i="1"/>
  <c r="D12092" i="1"/>
  <c r="D12093" i="1"/>
  <c r="D12094" i="1"/>
  <c r="D12095" i="1"/>
  <c r="D12096" i="1"/>
  <c r="D12097" i="1"/>
  <c r="D12098" i="1"/>
  <c r="D12099" i="1"/>
  <c r="D12100" i="1"/>
  <c r="D12101" i="1"/>
  <c r="D12102" i="1"/>
  <c r="D12103" i="1"/>
  <c r="D12104" i="1"/>
  <c r="D12105" i="1"/>
  <c r="D12106" i="1"/>
  <c r="D12107" i="1"/>
  <c r="D12108" i="1"/>
  <c r="D12109" i="1"/>
  <c r="D12110" i="1"/>
  <c r="D12111" i="1"/>
  <c r="D12112" i="1"/>
  <c r="D12113" i="1"/>
  <c r="D12114" i="1"/>
  <c r="D12115" i="1"/>
  <c r="D12116" i="1"/>
  <c r="D12117" i="1"/>
  <c r="D12118" i="1"/>
  <c r="D12119" i="1"/>
  <c r="D12120" i="1"/>
  <c r="D12121" i="1"/>
  <c r="D12122" i="1"/>
  <c r="D12123" i="1"/>
  <c r="D12124" i="1"/>
  <c r="D12125" i="1"/>
  <c r="D12126" i="1"/>
  <c r="D12127" i="1"/>
  <c r="D12128" i="1"/>
  <c r="D12129" i="1"/>
  <c r="D12130" i="1"/>
  <c r="D12131" i="1"/>
  <c r="D12132" i="1"/>
  <c r="D12133" i="1"/>
  <c r="D12134" i="1"/>
  <c r="D12135" i="1"/>
  <c r="D12136" i="1"/>
  <c r="D12137" i="1"/>
  <c r="D12138" i="1"/>
  <c r="D12139" i="1"/>
  <c r="D12140" i="1"/>
  <c r="D12141" i="1"/>
  <c r="D12142" i="1"/>
  <c r="D12143" i="1"/>
  <c r="D12144" i="1"/>
  <c r="D12145" i="1"/>
  <c r="D12146" i="1"/>
  <c r="D12147" i="1"/>
  <c r="D12148" i="1"/>
  <c r="D12149" i="1"/>
  <c r="D12150" i="1"/>
  <c r="D12151" i="1"/>
  <c r="D12152" i="1"/>
  <c r="D12153" i="1"/>
  <c r="D12154" i="1"/>
  <c r="D12155" i="1"/>
  <c r="D12156" i="1"/>
  <c r="D12157" i="1"/>
  <c r="D12158" i="1"/>
  <c r="D12159" i="1"/>
  <c r="D12160" i="1"/>
  <c r="D12161" i="1"/>
  <c r="D12162" i="1"/>
  <c r="D12163" i="1"/>
  <c r="D12164" i="1"/>
  <c r="D12165" i="1"/>
  <c r="D12166" i="1"/>
  <c r="D12167" i="1"/>
  <c r="D12168" i="1"/>
  <c r="D12169" i="1"/>
  <c r="D12170" i="1"/>
  <c r="D12171" i="1"/>
  <c r="D12172" i="1"/>
  <c r="D12173" i="1"/>
  <c r="D12174" i="1"/>
  <c r="D12175" i="1"/>
  <c r="D12176" i="1"/>
  <c r="D12177" i="1"/>
  <c r="D12178" i="1"/>
  <c r="D12179" i="1"/>
  <c r="D12180" i="1"/>
  <c r="D12181" i="1"/>
  <c r="D12182" i="1"/>
  <c r="D12183" i="1"/>
  <c r="D12184" i="1"/>
  <c r="D12185" i="1"/>
  <c r="D12186" i="1"/>
  <c r="D12187" i="1"/>
  <c r="D12188" i="1"/>
  <c r="D12189" i="1"/>
  <c r="D12190" i="1"/>
  <c r="D12191" i="1"/>
  <c r="D12192" i="1"/>
  <c r="D12193" i="1"/>
  <c r="D12194" i="1"/>
  <c r="D12195" i="1"/>
  <c r="D12196" i="1"/>
  <c r="D12197" i="1"/>
  <c r="D12198" i="1"/>
  <c r="D12199" i="1"/>
  <c r="D12200" i="1"/>
  <c r="D12201" i="1"/>
  <c r="D12202" i="1"/>
  <c r="D12203" i="1"/>
  <c r="D12204" i="1"/>
  <c r="D12205" i="1"/>
  <c r="D12206" i="1"/>
  <c r="D12207" i="1"/>
  <c r="D12208" i="1"/>
  <c r="D12209" i="1"/>
  <c r="D12210" i="1"/>
  <c r="D12211" i="1"/>
  <c r="D12212" i="1"/>
  <c r="D12213" i="1"/>
  <c r="D12214" i="1"/>
  <c r="D12215" i="1"/>
  <c r="D12216" i="1"/>
  <c r="D12217" i="1"/>
  <c r="D12218" i="1"/>
  <c r="D12219" i="1"/>
  <c r="D12220" i="1"/>
  <c r="D12221" i="1"/>
  <c r="D12222" i="1"/>
  <c r="D12223" i="1"/>
  <c r="D12224" i="1"/>
  <c r="D12225" i="1"/>
  <c r="D12226" i="1"/>
  <c r="D12227" i="1"/>
  <c r="D12228" i="1"/>
  <c r="D12229" i="1"/>
  <c r="D12230" i="1"/>
  <c r="D12231" i="1"/>
  <c r="D12232" i="1"/>
  <c r="D12233" i="1"/>
  <c r="D12234" i="1"/>
  <c r="D12235" i="1"/>
  <c r="D12236" i="1"/>
  <c r="D12237" i="1"/>
  <c r="D12238" i="1"/>
  <c r="D12239" i="1"/>
  <c r="D12240" i="1"/>
  <c r="D12241" i="1"/>
  <c r="D12242" i="1"/>
  <c r="D12243" i="1"/>
  <c r="D12244" i="1"/>
  <c r="D12245" i="1"/>
  <c r="D12246" i="1"/>
  <c r="D12247" i="1"/>
  <c r="D12248" i="1"/>
  <c r="D12249" i="1"/>
  <c r="D12250" i="1"/>
  <c r="D12251" i="1"/>
  <c r="D12252" i="1"/>
  <c r="D12253" i="1"/>
  <c r="D12254" i="1"/>
  <c r="D12255" i="1"/>
  <c r="D12256" i="1"/>
  <c r="D12257" i="1"/>
  <c r="D12258" i="1"/>
  <c r="D12259" i="1"/>
  <c r="D12260" i="1"/>
  <c r="D12261" i="1"/>
  <c r="D12262" i="1"/>
  <c r="D12263" i="1"/>
  <c r="D12264" i="1"/>
  <c r="D12265" i="1"/>
  <c r="D12266" i="1"/>
  <c r="D12267" i="1"/>
  <c r="D12268" i="1"/>
  <c r="D12269" i="1"/>
  <c r="D12270" i="1"/>
  <c r="D12271" i="1"/>
  <c r="D12272" i="1"/>
  <c r="D12273" i="1"/>
  <c r="D12274" i="1"/>
  <c r="D12275" i="1"/>
  <c r="D12276" i="1"/>
  <c r="D12277" i="1"/>
  <c r="D12278" i="1"/>
  <c r="D12279" i="1"/>
  <c r="D12280" i="1"/>
  <c r="D12281" i="1"/>
  <c r="D12282" i="1"/>
  <c r="D12283" i="1"/>
  <c r="D12284" i="1"/>
  <c r="D12285" i="1"/>
  <c r="D12286" i="1"/>
  <c r="D12287" i="1"/>
  <c r="D12288" i="1"/>
  <c r="D12289" i="1"/>
  <c r="D12290" i="1"/>
  <c r="D12291" i="1"/>
  <c r="D12292" i="1"/>
  <c r="D12293" i="1"/>
  <c r="D12294" i="1"/>
  <c r="D12295" i="1"/>
  <c r="D12296" i="1"/>
  <c r="D12297" i="1"/>
  <c r="D12298" i="1"/>
  <c r="D12299" i="1"/>
  <c r="D12300" i="1"/>
  <c r="D12301" i="1"/>
  <c r="D12302" i="1"/>
  <c r="D12303" i="1"/>
  <c r="D12304" i="1"/>
  <c r="D12305" i="1"/>
  <c r="D12306" i="1"/>
  <c r="D12307" i="1"/>
  <c r="D12308" i="1"/>
  <c r="D12309" i="1"/>
  <c r="D12310" i="1"/>
  <c r="D12311" i="1"/>
  <c r="D12312" i="1"/>
  <c r="D12313" i="1"/>
  <c r="D12314" i="1"/>
  <c r="D12315" i="1"/>
  <c r="D12316" i="1"/>
  <c r="D12317" i="1"/>
  <c r="D12318" i="1"/>
  <c r="D12319" i="1"/>
  <c r="D12320" i="1"/>
  <c r="D12321" i="1"/>
  <c r="D12322" i="1"/>
  <c r="D12323" i="1"/>
  <c r="D12324" i="1"/>
  <c r="D12325" i="1"/>
  <c r="D12326" i="1"/>
  <c r="D12327" i="1"/>
  <c r="D12328" i="1"/>
  <c r="D12329" i="1"/>
  <c r="D12330" i="1"/>
  <c r="D12331" i="1"/>
  <c r="D12332" i="1"/>
  <c r="D12333" i="1"/>
  <c r="D12334" i="1"/>
  <c r="D12335" i="1"/>
  <c r="D12336" i="1"/>
  <c r="D12337" i="1"/>
  <c r="D12338" i="1"/>
  <c r="D12339" i="1"/>
  <c r="D12340" i="1"/>
  <c r="D12341" i="1"/>
  <c r="D12342" i="1"/>
  <c r="D12343" i="1"/>
  <c r="D12344" i="1"/>
  <c r="D12345" i="1"/>
  <c r="D12346" i="1"/>
  <c r="D12347" i="1"/>
  <c r="D12348" i="1"/>
  <c r="D12349" i="1"/>
  <c r="D12350" i="1"/>
  <c r="D12351" i="1"/>
  <c r="D12352" i="1"/>
  <c r="D12353" i="1"/>
  <c r="D12354" i="1"/>
  <c r="D12355" i="1"/>
  <c r="D12356" i="1"/>
  <c r="D12357" i="1"/>
  <c r="D12358" i="1"/>
  <c r="D12359" i="1"/>
  <c r="D12360" i="1"/>
  <c r="D12361" i="1"/>
  <c r="D12362" i="1"/>
  <c r="D12363" i="1"/>
  <c r="D12364" i="1"/>
  <c r="D12365" i="1"/>
  <c r="D12366" i="1"/>
  <c r="D12367" i="1"/>
  <c r="D12368" i="1"/>
  <c r="D12369" i="1"/>
  <c r="D12370" i="1"/>
  <c r="D12371" i="1"/>
  <c r="D12372" i="1"/>
  <c r="D12373" i="1"/>
  <c r="D12374" i="1"/>
  <c r="D12375" i="1"/>
  <c r="D12376" i="1"/>
  <c r="D12377" i="1"/>
  <c r="D12378" i="1"/>
  <c r="D12379" i="1"/>
  <c r="D12380" i="1"/>
  <c r="D12381" i="1"/>
  <c r="D12382" i="1"/>
  <c r="D12383" i="1"/>
  <c r="D12384" i="1"/>
  <c r="D12385" i="1"/>
  <c r="D12386" i="1"/>
  <c r="D12387" i="1"/>
  <c r="D12388" i="1"/>
  <c r="D12389" i="1"/>
  <c r="D12390" i="1"/>
  <c r="D12391" i="1"/>
  <c r="D12392" i="1"/>
  <c r="D12393" i="1"/>
  <c r="D12394" i="1"/>
  <c r="D12395" i="1"/>
  <c r="D12396" i="1"/>
  <c r="D12397" i="1"/>
  <c r="D12398" i="1"/>
  <c r="D12399" i="1"/>
  <c r="D12400" i="1"/>
  <c r="D12401" i="1"/>
  <c r="D12402" i="1"/>
  <c r="D12403" i="1"/>
  <c r="D12404" i="1"/>
  <c r="D12405" i="1"/>
  <c r="D12406" i="1"/>
  <c r="D12407" i="1"/>
  <c r="D12408" i="1"/>
  <c r="D12409" i="1"/>
  <c r="D12410" i="1"/>
  <c r="D12411" i="1"/>
  <c r="D12412" i="1"/>
  <c r="D12413" i="1"/>
  <c r="D12414" i="1"/>
  <c r="D12415" i="1"/>
  <c r="D12416" i="1"/>
  <c r="D12417" i="1"/>
  <c r="D12418" i="1"/>
  <c r="D12419" i="1"/>
  <c r="D12420" i="1"/>
  <c r="D12421" i="1"/>
  <c r="D12422" i="1"/>
  <c r="D12423" i="1"/>
  <c r="D12424" i="1"/>
  <c r="D12425" i="1"/>
  <c r="D12426" i="1"/>
  <c r="D12427" i="1"/>
  <c r="D12428" i="1"/>
  <c r="D12429" i="1"/>
  <c r="D12430" i="1"/>
  <c r="D12431" i="1"/>
  <c r="D12432" i="1"/>
  <c r="D12433" i="1"/>
  <c r="D12434" i="1"/>
  <c r="D12435" i="1"/>
  <c r="D12436" i="1"/>
  <c r="D12437" i="1"/>
  <c r="D12438" i="1"/>
  <c r="D12439" i="1"/>
  <c r="D12440" i="1"/>
  <c r="D12441" i="1"/>
  <c r="D12442" i="1"/>
  <c r="D12443" i="1"/>
  <c r="D12444" i="1"/>
  <c r="D12445" i="1"/>
  <c r="D12446" i="1"/>
  <c r="D12447" i="1"/>
  <c r="D12448" i="1"/>
  <c r="D12449" i="1"/>
  <c r="D12450" i="1"/>
  <c r="D12451" i="1"/>
  <c r="D12452" i="1"/>
  <c r="D12453" i="1"/>
  <c r="D12454" i="1"/>
  <c r="D12455" i="1"/>
  <c r="D12456" i="1"/>
  <c r="D12457" i="1"/>
  <c r="D12458" i="1"/>
  <c r="D12459" i="1"/>
  <c r="D12460" i="1"/>
  <c r="D12461" i="1"/>
  <c r="D12462" i="1"/>
  <c r="D12463" i="1"/>
  <c r="D12464" i="1"/>
  <c r="D12465" i="1"/>
  <c r="D12466" i="1"/>
  <c r="D12467" i="1"/>
  <c r="D12468" i="1"/>
  <c r="D12469" i="1"/>
  <c r="D12470" i="1"/>
  <c r="D12471" i="1"/>
  <c r="D12472" i="1"/>
  <c r="D12473" i="1"/>
  <c r="D12474" i="1"/>
  <c r="D12475" i="1"/>
  <c r="D12476" i="1"/>
  <c r="D12477" i="1"/>
  <c r="D12478" i="1"/>
  <c r="D12479" i="1"/>
  <c r="D12480" i="1"/>
  <c r="D12481" i="1"/>
  <c r="D12482" i="1"/>
  <c r="D12483" i="1"/>
  <c r="D12484" i="1"/>
  <c r="D12485" i="1"/>
  <c r="D12486" i="1"/>
  <c r="D12487" i="1"/>
  <c r="D12488" i="1"/>
  <c r="D12489" i="1"/>
  <c r="D12490" i="1"/>
  <c r="D12491" i="1"/>
  <c r="D12492" i="1"/>
  <c r="D12493" i="1"/>
  <c r="D12494" i="1"/>
  <c r="D12495" i="1"/>
  <c r="D12496" i="1"/>
  <c r="D12497" i="1"/>
  <c r="D12498" i="1"/>
  <c r="D12499" i="1"/>
  <c r="D12500" i="1"/>
  <c r="D12501" i="1"/>
  <c r="D12502" i="1"/>
  <c r="D12503" i="1"/>
  <c r="D12504" i="1"/>
  <c r="D12505" i="1"/>
  <c r="D12506" i="1"/>
  <c r="D12507" i="1"/>
  <c r="D12508" i="1"/>
  <c r="D12509" i="1"/>
  <c r="D12510" i="1"/>
  <c r="D12511" i="1"/>
  <c r="D12512" i="1"/>
  <c r="D12513" i="1"/>
  <c r="D12514" i="1"/>
  <c r="D12515" i="1"/>
  <c r="D12516" i="1"/>
  <c r="D12517" i="1"/>
  <c r="D12518" i="1"/>
  <c r="D12519" i="1"/>
  <c r="D12520" i="1"/>
  <c r="D12521" i="1"/>
  <c r="D12522" i="1"/>
  <c r="D12523" i="1"/>
  <c r="D12524" i="1"/>
  <c r="D12525" i="1"/>
  <c r="D12526" i="1"/>
  <c r="D12527" i="1"/>
  <c r="D12528" i="1"/>
  <c r="D12529" i="1"/>
  <c r="D12530" i="1"/>
  <c r="D12531" i="1"/>
  <c r="D12532" i="1"/>
  <c r="D12533" i="1"/>
  <c r="D12534" i="1"/>
  <c r="D12535" i="1"/>
  <c r="D12536" i="1"/>
  <c r="D12537" i="1"/>
  <c r="D12538" i="1"/>
  <c r="D12539" i="1"/>
  <c r="D12540" i="1"/>
  <c r="D12541" i="1"/>
  <c r="D12542" i="1"/>
  <c r="D12543" i="1"/>
  <c r="D12544" i="1"/>
  <c r="D12545" i="1"/>
  <c r="D12546" i="1"/>
  <c r="D12547" i="1"/>
  <c r="D12548" i="1"/>
  <c r="D12549" i="1"/>
  <c r="D12550" i="1"/>
  <c r="D12551" i="1"/>
  <c r="D12552" i="1"/>
  <c r="D12553" i="1"/>
  <c r="D12554" i="1"/>
  <c r="D12555" i="1"/>
  <c r="D12556" i="1"/>
  <c r="D12557" i="1"/>
  <c r="D12558" i="1"/>
  <c r="D12559" i="1"/>
  <c r="D12560" i="1"/>
  <c r="D12561" i="1"/>
  <c r="D12562" i="1"/>
  <c r="D12563" i="1"/>
  <c r="D12564" i="1"/>
  <c r="D12565" i="1"/>
  <c r="D12566" i="1"/>
  <c r="D12567" i="1"/>
  <c r="D12568" i="1"/>
  <c r="D12569" i="1"/>
  <c r="D12570" i="1"/>
  <c r="D12571" i="1"/>
  <c r="D12572" i="1"/>
  <c r="D12573" i="1"/>
  <c r="D12574" i="1"/>
  <c r="D12575" i="1"/>
  <c r="D12576" i="1"/>
  <c r="D12577" i="1"/>
  <c r="D12578" i="1"/>
  <c r="D12579" i="1"/>
  <c r="D12580" i="1"/>
  <c r="D12581" i="1"/>
  <c r="D12582" i="1"/>
  <c r="D12583" i="1"/>
  <c r="D12584" i="1"/>
  <c r="D12585" i="1"/>
  <c r="D12586" i="1"/>
  <c r="D12587" i="1"/>
  <c r="D12588" i="1"/>
  <c r="D12589" i="1"/>
  <c r="D12590" i="1"/>
  <c r="D12591" i="1"/>
  <c r="D12592" i="1"/>
  <c r="D12593" i="1"/>
  <c r="D12594" i="1"/>
  <c r="D12595" i="1"/>
  <c r="D12596" i="1"/>
  <c r="D12597" i="1"/>
  <c r="D12598" i="1"/>
  <c r="D12599" i="1"/>
  <c r="D12600" i="1"/>
  <c r="D12601" i="1"/>
  <c r="D12602" i="1"/>
  <c r="D12603" i="1"/>
  <c r="D12604" i="1"/>
  <c r="D12605" i="1"/>
  <c r="D12606" i="1"/>
  <c r="D12607" i="1"/>
  <c r="D12608" i="1"/>
  <c r="D12609" i="1"/>
  <c r="D12610" i="1"/>
  <c r="D12611" i="1"/>
  <c r="D12612" i="1"/>
  <c r="D12613" i="1"/>
  <c r="D12614" i="1"/>
  <c r="D12615" i="1"/>
  <c r="D12616" i="1"/>
  <c r="D12617" i="1"/>
  <c r="D12618" i="1"/>
  <c r="D12619" i="1"/>
  <c r="D12620" i="1"/>
  <c r="D12621" i="1"/>
  <c r="D12622" i="1"/>
  <c r="D12623" i="1"/>
  <c r="D12624" i="1"/>
  <c r="D12625" i="1"/>
  <c r="D12626" i="1"/>
  <c r="D12627" i="1"/>
  <c r="D12628" i="1"/>
  <c r="D12629" i="1"/>
  <c r="D12630" i="1"/>
  <c r="D12631" i="1"/>
  <c r="D12632" i="1"/>
  <c r="D12633" i="1"/>
  <c r="D12634" i="1"/>
  <c r="D12635" i="1"/>
  <c r="D12636" i="1"/>
  <c r="D12637" i="1"/>
  <c r="D12638" i="1"/>
  <c r="D12639" i="1"/>
  <c r="D12640" i="1"/>
  <c r="D12641" i="1"/>
  <c r="D12642" i="1"/>
  <c r="D12643" i="1"/>
  <c r="D12644" i="1"/>
  <c r="D12645" i="1"/>
  <c r="D12646" i="1"/>
  <c r="D12647" i="1"/>
  <c r="D12648" i="1"/>
  <c r="D12649" i="1"/>
  <c r="D12650" i="1"/>
  <c r="D12651" i="1"/>
  <c r="D12652" i="1"/>
  <c r="D12653" i="1"/>
  <c r="D12654" i="1"/>
  <c r="D12655" i="1"/>
  <c r="D12656" i="1"/>
  <c r="D12657" i="1"/>
  <c r="D12658" i="1"/>
  <c r="D12659" i="1"/>
  <c r="D12660" i="1"/>
  <c r="D12661" i="1"/>
  <c r="D12662" i="1"/>
  <c r="D12663" i="1"/>
  <c r="D12664" i="1"/>
  <c r="D12665" i="1"/>
  <c r="D12666" i="1"/>
  <c r="D12667" i="1"/>
  <c r="D12668" i="1"/>
  <c r="D12669" i="1"/>
  <c r="D12670" i="1"/>
  <c r="D12671" i="1"/>
  <c r="D12672" i="1"/>
  <c r="D12673" i="1"/>
  <c r="D12674" i="1"/>
  <c r="D12675" i="1"/>
  <c r="D12676" i="1"/>
  <c r="D12677" i="1"/>
  <c r="D12678" i="1"/>
  <c r="D12679" i="1"/>
  <c r="D12680" i="1"/>
  <c r="D12681" i="1"/>
  <c r="D12682" i="1"/>
  <c r="D12683" i="1"/>
  <c r="D12684" i="1"/>
  <c r="D12685" i="1"/>
  <c r="D12686" i="1"/>
  <c r="D12687" i="1"/>
  <c r="D12688" i="1"/>
  <c r="D12689" i="1"/>
  <c r="D12690" i="1"/>
  <c r="D12691" i="1"/>
  <c r="D12692" i="1"/>
  <c r="D12693" i="1"/>
  <c r="D12694" i="1"/>
  <c r="D12695" i="1"/>
  <c r="D12696" i="1"/>
  <c r="D12697" i="1"/>
  <c r="D12698" i="1"/>
  <c r="D12699" i="1"/>
  <c r="D12700" i="1"/>
  <c r="D12701" i="1"/>
  <c r="D12702" i="1"/>
  <c r="D12703" i="1"/>
  <c r="D12704" i="1"/>
  <c r="D12705" i="1"/>
  <c r="D12706" i="1"/>
  <c r="D12707" i="1"/>
  <c r="D12708" i="1"/>
  <c r="D12709" i="1"/>
  <c r="D12710" i="1"/>
  <c r="D12711" i="1"/>
  <c r="D12712" i="1"/>
  <c r="D12713" i="1"/>
  <c r="D12714" i="1"/>
  <c r="D12715" i="1"/>
  <c r="D12716" i="1"/>
  <c r="D12717" i="1"/>
  <c r="D12718" i="1"/>
  <c r="D12719" i="1"/>
  <c r="D12720" i="1"/>
  <c r="D12721" i="1"/>
  <c r="D12722" i="1"/>
  <c r="D12723" i="1"/>
  <c r="D12724" i="1"/>
  <c r="D12725" i="1"/>
  <c r="D12726" i="1"/>
  <c r="D12727" i="1"/>
  <c r="D12728" i="1"/>
  <c r="D12729" i="1"/>
  <c r="D12730" i="1"/>
  <c r="D12731" i="1"/>
  <c r="D12732" i="1"/>
  <c r="D12733" i="1"/>
  <c r="D12734" i="1"/>
  <c r="D12735" i="1"/>
  <c r="D12736" i="1"/>
  <c r="D12737" i="1"/>
  <c r="D12738" i="1"/>
  <c r="D12739" i="1"/>
  <c r="D12740" i="1"/>
  <c r="D12741" i="1"/>
  <c r="D12742" i="1"/>
  <c r="D12743" i="1"/>
  <c r="D12744" i="1"/>
  <c r="D12745" i="1"/>
  <c r="D12746" i="1"/>
  <c r="D12747" i="1"/>
  <c r="D12748" i="1"/>
  <c r="D12749" i="1"/>
  <c r="D12750" i="1"/>
  <c r="D12751" i="1"/>
  <c r="D12752" i="1"/>
  <c r="D12753" i="1"/>
  <c r="D12754" i="1"/>
  <c r="D12755" i="1"/>
  <c r="D12756" i="1"/>
  <c r="D12757" i="1"/>
  <c r="D12758" i="1"/>
  <c r="D12759" i="1"/>
  <c r="D12760" i="1"/>
  <c r="D12761" i="1"/>
  <c r="D12762" i="1"/>
  <c r="D12763" i="1"/>
  <c r="D12764" i="1"/>
  <c r="D12765" i="1"/>
  <c r="D12766" i="1"/>
  <c r="D12767" i="1"/>
  <c r="D12768" i="1"/>
  <c r="D12769" i="1"/>
  <c r="D12770" i="1"/>
  <c r="D12771" i="1"/>
  <c r="D12772" i="1"/>
  <c r="D12773" i="1"/>
  <c r="D12774" i="1"/>
  <c r="D12775" i="1"/>
  <c r="D12776" i="1"/>
  <c r="D12777" i="1"/>
  <c r="D12778" i="1"/>
  <c r="D12779" i="1"/>
  <c r="D12780" i="1"/>
  <c r="D12781" i="1"/>
  <c r="D12782" i="1"/>
  <c r="D12783" i="1"/>
  <c r="D12784" i="1"/>
  <c r="D12785" i="1"/>
  <c r="D12786" i="1"/>
  <c r="D12787" i="1"/>
  <c r="D12788" i="1"/>
  <c r="D12789" i="1"/>
  <c r="D12790" i="1"/>
  <c r="D12791" i="1"/>
  <c r="D12792" i="1"/>
  <c r="D12793" i="1"/>
  <c r="D12794" i="1"/>
  <c r="D12795" i="1"/>
  <c r="D12796" i="1"/>
  <c r="D12797" i="1"/>
  <c r="D12798" i="1"/>
  <c r="D12799" i="1"/>
  <c r="D12800" i="1"/>
  <c r="D12801" i="1"/>
  <c r="D12802" i="1"/>
  <c r="D12803" i="1"/>
  <c r="D12804" i="1"/>
  <c r="D12805" i="1"/>
  <c r="D12806" i="1"/>
  <c r="D12807" i="1"/>
  <c r="D12808" i="1"/>
  <c r="D12809" i="1"/>
  <c r="D12810" i="1"/>
  <c r="D12811" i="1"/>
  <c r="D12812" i="1"/>
  <c r="D12813" i="1"/>
  <c r="D12814" i="1"/>
  <c r="D12815" i="1"/>
  <c r="D12816" i="1"/>
  <c r="D12817" i="1"/>
  <c r="D12818" i="1"/>
  <c r="D12819" i="1"/>
  <c r="D12820" i="1"/>
  <c r="D12821" i="1"/>
  <c r="D12822" i="1"/>
  <c r="D12823" i="1"/>
  <c r="D12824" i="1"/>
  <c r="D12825" i="1"/>
  <c r="D12826" i="1"/>
  <c r="D12827" i="1"/>
  <c r="D12828" i="1"/>
  <c r="D12829" i="1"/>
  <c r="D12830" i="1"/>
  <c r="D12831" i="1"/>
  <c r="D12832" i="1"/>
  <c r="D12833" i="1"/>
  <c r="D12834" i="1"/>
  <c r="D12835" i="1"/>
  <c r="D12836" i="1"/>
  <c r="D12837" i="1"/>
  <c r="D12838" i="1"/>
  <c r="D12839" i="1"/>
  <c r="D12840" i="1"/>
  <c r="D12841" i="1"/>
  <c r="D12842" i="1"/>
  <c r="D12843" i="1"/>
  <c r="D12844" i="1"/>
  <c r="D12845" i="1"/>
  <c r="D12846" i="1"/>
  <c r="D12847" i="1"/>
  <c r="D12848" i="1"/>
  <c r="D12849" i="1"/>
  <c r="D12850" i="1"/>
  <c r="D12851" i="1"/>
  <c r="D12852" i="1"/>
  <c r="D12853" i="1"/>
  <c r="D12854" i="1"/>
  <c r="D12855" i="1"/>
  <c r="D12856" i="1"/>
  <c r="D12857" i="1"/>
  <c r="D12858" i="1"/>
  <c r="D12859" i="1"/>
  <c r="D12860" i="1"/>
  <c r="D12861" i="1"/>
  <c r="D12862" i="1"/>
  <c r="D12863" i="1"/>
  <c r="D12864" i="1"/>
  <c r="D12865" i="1"/>
  <c r="D12866" i="1"/>
  <c r="D12867" i="1"/>
  <c r="D12868" i="1"/>
  <c r="D12869" i="1"/>
  <c r="D12870" i="1"/>
  <c r="D12871" i="1"/>
  <c r="D12872" i="1"/>
  <c r="D12873" i="1"/>
  <c r="D12874" i="1"/>
  <c r="D12875" i="1"/>
  <c r="D12876" i="1"/>
  <c r="D12877" i="1"/>
  <c r="D12878" i="1"/>
  <c r="D12879" i="1"/>
  <c r="D12880" i="1"/>
  <c r="D12881" i="1"/>
  <c r="D12882" i="1"/>
  <c r="D12883" i="1"/>
  <c r="D12884" i="1"/>
  <c r="D12885" i="1"/>
  <c r="D12886" i="1"/>
  <c r="D12887" i="1"/>
  <c r="D12888" i="1"/>
  <c r="D12889" i="1"/>
  <c r="D12890" i="1"/>
  <c r="D12891" i="1"/>
  <c r="D12892" i="1"/>
  <c r="D12893" i="1"/>
  <c r="D12894" i="1"/>
  <c r="D12895" i="1"/>
  <c r="D12896" i="1"/>
  <c r="D12897" i="1"/>
  <c r="D12898" i="1"/>
  <c r="D12899" i="1"/>
  <c r="D12900" i="1"/>
  <c r="D12901" i="1"/>
  <c r="D12902" i="1"/>
  <c r="D12903" i="1"/>
  <c r="D12904" i="1"/>
  <c r="D12905" i="1"/>
  <c r="D12906" i="1"/>
  <c r="D12907" i="1"/>
  <c r="D12908" i="1"/>
  <c r="D12909" i="1"/>
  <c r="D12910" i="1"/>
  <c r="D12911" i="1"/>
  <c r="D12912" i="1"/>
  <c r="D12913" i="1"/>
  <c r="D12914" i="1"/>
  <c r="D12915" i="1"/>
  <c r="D12916" i="1"/>
  <c r="D12917" i="1"/>
  <c r="D12918" i="1"/>
  <c r="D12919" i="1"/>
  <c r="D12920" i="1"/>
  <c r="D12921" i="1"/>
  <c r="D12922" i="1"/>
  <c r="D12923" i="1"/>
  <c r="D12924" i="1"/>
  <c r="D12925" i="1"/>
  <c r="D12926" i="1"/>
  <c r="D12927" i="1"/>
  <c r="D12928" i="1"/>
  <c r="D12929" i="1"/>
  <c r="D12930" i="1"/>
  <c r="D12931" i="1"/>
  <c r="D12932" i="1"/>
  <c r="D12933" i="1"/>
  <c r="D12934" i="1"/>
  <c r="D12935" i="1"/>
  <c r="D12936" i="1"/>
  <c r="D12937" i="1"/>
  <c r="D12938" i="1"/>
  <c r="D12939" i="1"/>
  <c r="D12940" i="1"/>
  <c r="D12941" i="1"/>
  <c r="D12942" i="1"/>
  <c r="D12943" i="1"/>
  <c r="D12944" i="1"/>
  <c r="D12945" i="1"/>
  <c r="D12946" i="1"/>
  <c r="D12947" i="1"/>
  <c r="D12948" i="1"/>
  <c r="D12949" i="1"/>
  <c r="D12950" i="1"/>
  <c r="D12951" i="1"/>
  <c r="D12952" i="1"/>
  <c r="D12953" i="1"/>
  <c r="D12954" i="1"/>
  <c r="D12955" i="1"/>
  <c r="D12956" i="1"/>
  <c r="D12957" i="1"/>
  <c r="D12958" i="1"/>
  <c r="D12959" i="1"/>
  <c r="D12960" i="1"/>
  <c r="D12961" i="1"/>
  <c r="D12962" i="1"/>
  <c r="D12963" i="1"/>
  <c r="D12964" i="1"/>
  <c r="D12965" i="1"/>
  <c r="D12966" i="1"/>
  <c r="D12967" i="1"/>
  <c r="D12968" i="1"/>
  <c r="D12969" i="1"/>
  <c r="D12970" i="1"/>
  <c r="D12971" i="1"/>
  <c r="D12972" i="1"/>
  <c r="D12973" i="1"/>
  <c r="D12974" i="1"/>
  <c r="D12975" i="1"/>
  <c r="D12976" i="1"/>
  <c r="D12977" i="1"/>
  <c r="D12978" i="1"/>
  <c r="D12979" i="1"/>
  <c r="D12980" i="1"/>
  <c r="D12981" i="1"/>
  <c r="D12982" i="1"/>
  <c r="D12983" i="1"/>
  <c r="D12984" i="1"/>
  <c r="D12985" i="1"/>
  <c r="D12986" i="1"/>
  <c r="D12987" i="1"/>
  <c r="D12988" i="1"/>
  <c r="D12989" i="1"/>
  <c r="D12990" i="1"/>
  <c r="D12991" i="1"/>
  <c r="D12992" i="1"/>
  <c r="D12993" i="1"/>
  <c r="D12994" i="1"/>
  <c r="D12995" i="1"/>
  <c r="D12996" i="1"/>
  <c r="D12997" i="1"/>
  <c r="D12998" i="1"/>
  <c r="D12999" i="1"/>
  <c r="D13000" i="1"/>
  <c r="D13001" i="1"/>
  <c r="D13002" i="1"/>
  <c r="D13003" i="1"/>
  <c r="D13004" i="1"/>
  <c r="D13005" i="1"/>
  <c r="D13006" i="1"/>
  <c r="D13007" i="1"/>
  <c r="D13008" i="1"/>
  <c r="D13009" i="1"/>
  <c r="D13010" i="1"/>
  <c r="D13011" i="1"/>
  <c r="D13012" i="1"/>
  <c r="D13013" i="1"/>
  <c r="D13014" i="1"/>
  <c r="D13015" i="1"/>
  <c r="D13016" i="1"/>
  <c r="D13017" i="1"/>
  <c r="D13018" i="1"/>
  <c r="D13019" i="1"/>
  <c r="D13020" i="1"/>
  <c r="D13021" i="1"/>
  <c r="D13022" i="1"/>
  <c r="D13023" i="1"/>
  <c r="D13024" i="1"/>
  <c r="D13025" i="1"/>
  <c r="D13026" i="1"/>
  <c r="D13027" i="1"/>
  <c r="D13028" i="1"/>
  <c r="D13029" i="1"/>
  <c r="D13030" i="1"/>
  <c r="D13031" i="1"/>
  <c r="D13032" i="1"/>
  <c r="D13033" i="1"/>
  <c r="D13034" i="1"/>
  <c r="D13035" i="1"/>
  <c r="D13036" i="1"/>
  <c r="D13037" i="1"/>
  <c r="D13038" i="1"/>
  <c r="D13039" i="1"/>
  <c r="D13040" i="1"/>
  <c r="D13041" i="1"/>
  <c r="D13042" i="1"/>
  <c r="D13043" i="1"/>
  <c r="D13044" i="1"/>
  <c r="D13045" i="1"/>
  <c r="D13046" i="1"/>
  <c r="D13047" i="1"/>
  <c r="D13048" i="1"/>
  <c r="D13049" i="1"/>
  <c r="D13050" i="1"/>
  <c r="D13051" i="1"/>
  <c r="D13052" i="1"/>
  <c r="D13053" i="1"/>
  <c r="D13054" i="1"/>
  <c r="D13055" i="1"/>
  <c r="D13056" i="1"/>
  <c r="D13057" i="1"/>
  <c r="D13058" i="1"/>
  <c r="D13059" i="1"/>
  <c r="D13060" i="1"/>
  <c r="D13061" i="1"/>
  <c r="D13062" i="1"/>
  <c r="D13063" i="1"/>
  <c r="D13064" i="1"/>
  <c r="D13065" i="1"/>
  <c r="D13066" i="1"/>
  <c r="D13067" i="1"/>
  <c r="D13068" i="1"/>
  <c r="D13069" i="1"/>
  <c r="D13070" i="1"/>
  <c r="D13071" i="1"/>
  <c r="D13072" i="1"/>
  <c r="D13073" i="1"/>
  <c r="D13074" i="1"/>
  <c r="D13075" i="1"/>
  <c r="D13076" i="1"/>
  <c r="D13077" i="1"/>
  <c r="D13078" i="1"/>
  <c r="D13079" i="1"/>
  <c r="D13080" i="1"/>
  <c r="D13081" i="1"/>
  <c r="D13082" i="1"/>
  <c r="D13083" i="1"/>
  <c r="D13084" i="1"/>
  <c r="D13085" i="1"/>
  <c r="D13086" i="1"/>
  <c r="D13087" i="1"/>
  <c r="D13088" i="1"/>
  <c r="D13089" i="1"/>
  <c r="D13090" i="1"/>
  <c r="D13091" i="1"/>
  <c r="D13092" i="1"/>
  <c r="D13093" i="1"/>
  <c r="D13094" i="1"/>
  <c r="D13095" i="1"/>
  <c r="D13096" i="1"/>
  <c r="D13097" i="1"/>
  <c r="D13098" i="1"/>
  <c r="D13099" i="1"/>
  <c r="D13100" i="1"/>
  <c r="D13101" i="1"/>
  <c r="D13102" i="1"/>
  <c r="D13103" i="1"/>
  <c r="D13104" i="1"/>
  <c r="D13105" i="1"/>
  <c r="D13106" i="1"/>
  <c r="D13107" i="1"/>
  <c r="D13108" i="1"/>
  <c r="D13109" i="1"/>
  <c r="D13110" i="1"/>
  <c r="D13111" i="1"/>
  <c r="D13112" i="1"/>
  <c r="D13113" i="1"/>
  <c r="D13114" i="1"/>
  <c r="D13115" i="1"/>
  <c r="D13116" i="1"/>
  <c r="D13117" i="1"/>
  <c r="D13118" i="1"/>
  <c r="D13119" i="1"/>
  <c r="D13120" i="1"/>
  <c r="D13121" i="1"/>
  <c r="D13122" i="1"/>
  <c r="D13123" i="1"/>
  <c r="D13124" i="1"/>
  <c r="D13125" i="1"/>
  <c r="D13126" i="1"/>
  <c r="D13127" i="1"/>
  <c r="D13128" i="1"/>
  <c r="D13129" i="1"/>
  <c r="D13130" i="1"/>
  <c r="D13131" i="1"/>
  <c r="D13132" i="1"/>
  <c r="D13133" i="1"/>
  <c r="D13134" i="1"/>
  <c r="D13135" i="1"/>
  <c r="D13136" i="1"/>
  <c r="D13137" i="1"/>
  <c r="D13138" i="1"/>
  <c r="D13139" i="1"/>
  <c r="D13140" i="1"/>
  <c r="D13141" i="1"/>
  <c r="D13142" i="1"/>
  <c r="D13143" i="1"/>
  <c r="D13144" i="1"/>
  <c r="D13145" i="1"/>
  <c r="D13146" i="1"/>
  <c r="D13147" i="1"/>
  <c r="D13148" i="1"/>
  <c r="D13149" i="1"/>
  <c r="D13150" i="1"/>
  <c r="D13151" i="1"/>
  <c r="D13152" i="1"/>
  <c r="D13153" i="1"/>
  <c r="D13154" i="1"/>
  <c r="D13155" i="1"/>
  <c r="D13156" i="1"/>
  <c r="D13157" i="1"/>
  <c r="D13158" i="1"/>
  <c r="D13159" i="1"/>
  <c r="D13160" i="1"/>
  <c r="D13161" i="1"/>
  <c r="D13162" i="1"/>
  <c r="D13163" i="1"/>
  <c r="D13164" i="1"/>
  <c r="D13165" i="1"/>
  <c r="D13166" i="1"/>
  <c r="D13167" i="1"/>
  <c r="D13168" i="1"/>
  <c r="D13169" i="1"/>
  <c r="D13170" i="1"/>
  <c r="D13171" i="1"/>
  <c r="D13172" i="1"/>
  <c r="D13173" i="1"/>
  <c r="D13174" i="1"/>
  <c r="D13175" i="1"/>
  <c r="D13176" i="1"/>
  <c r="D13177" i="1"/>
  <c r="D13178" i="1"/>
  <c r="D13179" i="1"/>
  <c r="D13180" i="1"/>
  <c r="D13181" i="1"/>
  <c r="D13182" i="1"/>
  <c r="D13183" i="1"/>
  <c r="D13184" i="1"/>
  <c r="D13185" i="1"/>
  <c r="D13186" i="1"/>
  <c r="D13187" i="1"/>
  <c r="D13188" i="1"/>
  <c r="D13189" i="1"/>
  <c r="D13190" i="1"/>
  <c r="D13191" i="1"/>
  <c r="D13192" i="1"/>
  <c r="D13193" i="1"/>
  <c r="D13194" i="1"/>
  <c r="D13195" i="1"/>
  <c r="D13196" i="1"/>
  <c r="D13197" i="1"/>
  <c r="D13198" i="1"/>
  <c r="D13199" i="1"/>
  <c r="D13200" i="1"/>
  <c r="D13201" i="1"/>
  <c r="D13202" i="1"/>
  <c r="D13203" i="1"/>
  <c r="D13204" i="1"/>
  <c r="D13205" i="1"/>
  <c r="D13206" i="1"/>
  <c r="D13207" i="1"/>
  <c r="D13208" i="1"/>
  <c r="D13209" i="1"/>
  <c r="D13210" i="1"/>
  <c r="D13211" i="1"/>
  <c r="D13212" i="1"/>
  <c r="D13213" i="1"/>
  <c r="D13214" i="1"/>
  <c r="D13215" i="1"/>
  <c r="D13216" i="1"/>
  <c r="D13217" i="1"/>
  <c r="D13218" i="1"/>
  <c r="D13219" i="1"/>
  <c r="D13220" i="1"/>
  <c r="D13221" i="1"/>
  <c r="D13222" i="1"/>
  <c r="D13223" i="1"/>
  <c r="D13224" i="1"/>
  <c r="D13225" i="1"/>
  <c r="D13226" i="1"/>
  <c r="D13227" i="1"/>
  <c r="D13228" i="1"/>
  <c r="D13229" i="1"/>
  <c r="D13230" i="1"/>
  <c r="D13231" i="1"/>
  <c r="D13232" i="1"/>
  <c r="D13233" i="1"/>
  <c r="D13234" i="1"/>
  <c r="D13235" i="1"/>
  <c r="D13236" i="1"/>
  <c r="D13237" i="1"/>
  <c r="D13238" i="1"/>
  <c r="D13239" i="1"/>
  <c r="D13240" i="1"/>
  <c r="D13241" i="1"/>
  <c r="D13242" i="1"/>
  <c r="D13243" i="1"/>
  <c r="D13244" i="1"/>
  <c r="D13245" i="1"/>
  <c r="D13246" i="1"/>
  <c r="D13247" i="1"/>
  <c r="D13248" i="1"/>
  <c r="D13249" i="1"/>
  <c r="D13250" i="1"/>
  <c r="D13251" i="1"/>
  <c r="D13252" i="1"/>
  <c r="D13253" i="1"/>
  <c r="D13254" i="1"/>
  <c r="D13255" i="1"/>
  <c r="D13256" i="1"/>
  <c r="D13257" i="1"/>
  <c r="D13258" i="1"/>
  <c r="D13259" i="1"/>
  <c r="D13260" i="1"/>
  <c r="D13261" i="1"/>
  <c r="D13262" i="1"/>
  <c r="D13263" i="1"/>
  <c r="D13264" i="1"/>
  <c r="D13265" i="1"/>
  <c r="D13266" i="1"/>
  <c r="D13267" i="1"/>
  <c r="D13268" i="1"/>
  <c r="D13269" i="1"/>
  <c r="D13270" i="1"/>
  <c r="D13271" i="1"/>
  <c r="D13272" i="1"/>
  <c r="D13273" i="1"/>
  <c r="D13274" i="1"/>
  <c r="D13275" i="1"/>
  <c r="D13276" i="1"/>
  <c r="D13277" i="1"/>
  <c r="D13278" i="1"/>
  <c r="D13279" i="1"/>
  <c r="D13280" i="1"/>
  <c r="D13281" i="1"/>
  <c r="D13282" i="1"/>
  <c r="D13283" i="1"/>
  <c r="D13284" i="1"/>
  <c r="D13285" i="1"/>
  <c r="D13286" i="1"/>
  <c r="D13287" i="1"/>
  <c r="D13288" i="1"/>
  <c r="D13289" i="1"/>
  <c r="D13290" i="1"/>
  <c r="D13291" i="1"/>
  <c r="D13292" i="1"/>
  <c r="D13293" i="1"/>
  <c r="D13294" i="1"/>
  <c r="D13295" i="1"/>
  <c r="D13296" i="1"/>
  <c r="D13297" i="1"/>
  <c r="D13298" i="1"/>
  <c r="D13299" i="1"/>
  <c r="D13300" i="1"/>
  <c r="D13301" i="1"/>
  <c r="D13302" i="1"/>
  <c r="D13303" i="1"/>
  <c r="D13304" i="1"/>
  <c r="D13305" i="1"/>
  <c r="D13306" i="1"/>
  <c r="D13307" i="1"/>
  <c r="D13308" i="1"/>
  <c r="D13309" i="1"/>
  <c r="D13310" i="1"/>
  <c r="D13311" i="1"/>
  <c r="D13312" i="1"/>
  <c r="D13313" i="1"/>
  <c r="D13314" i="1"/>
  <c r="D13315" i="1"/>
  <c r="D13316" i="1"/>
  <c r="D13317" i="1"/>
  <c r="D13318" i="1"/>
  <c r="D13319" i="1"/>
  <c r="D13320" i="1"/>
  <c r="D13321" i="1"/>
  <c r="D13322" i="1"/>
  <c r="D13323" i="1"/>
  <c r="D13324" i="1"/>
  <c r="D13325" i="1"/>
  <c r="D13326" i="1"/>
  <c r="D13327" i="1"/>
  <c r="D13328" i="1"/>
  <c r="D13329" i="1"/>
  <c r="D13330" i="1"/>
  <c r="D13331" i="1"/>
  <c r="D13332" i="1"/>
  <c r="D13333" i="1"/>
  <c r="D13334" i="1"/>
  <c r="D13335" i="1"/>
  <c r="D13336" i="1"/>
  <c r="D13337" i="1"/>
  <c r="D13338" i="1"/>
  <c r="D13339" i="1"/>
  <c r="D13340" i="1"/>
  <c r="D13341" i="1"/>
  <c r="D13342" i="1"/>
  <c r="D13343" i="1"/>
  <c r="D13344" i="1"/>
  <c r="D13345" i="1"/>
  <c r="D13346" i="1"/>
  <c r="D13347" i="1"/>
  <c r="D13348" i="1"/>
  <c r="D13349" i="1"/>
  <c r="D13350" i="1"/>
  <c r="D13351" i="1"/>
  <c r="D13352" i="1"/>
  <c r="D13353" i="1"/>
  <c r="D13354" i="1"/>
  <c r="D13355" i="1"/>
  <c r="D13356" i="1"/>
  <c r="D13357" i="1"/>
  <c r="D13358" i="1"/>
  <c r="D13359" i="1"/>
  <c r="D13360" i="1"/>
  <c r="D13361" i="1"/>
  <c r="D13362" i="1"/>
  <c r="D13363" i="1"/>
  <c r="D13364" i="1"/>
  <c r="D13365" i="1"/>
  <c r="D13366" i="1"/>
  <c r="D13367" i="1"/>
  <c r="D13368" i="1"/>
  <c r="D13369" i="1"/>
  <c r="D13370" i="1"/>
  <c r="D13371" i="1"/>
  <c r="D13372" i="1"/>
  <c r="D13373" i="1"/>
  <c r="D13374" i="1"/>
  <c r="D13375" i="1"/>
  <c r="D13376" i="1"/>
  <c r="D13377" i="1"/>
  <c r="D13378"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J28" i="16" s="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10714" i="1"/>
  <c r="M10715" i="1"/>
  <c r="M10716" i="1"/>
  <c r="M10717" i="1"/>
  <c r="M10718" i="1"/>
  <c r="M10719" i="1"/>
  <c r="M10720" i="1"/>
  <c r="M10721" i="1"/>
  <c r="M10722" i="1"/>
  <c r="M10723" i="1"/>
  <c r="M10724" i="1"/>
  <c r="M10725" i="1"/>
  <c r="M10726" i="1"/>
  <c r="M10727" i="1"/>
  <c r="M10728" i="1"/>
  <c r="M10729" i="1"/>
  <c r="M10730" i="1"/>
  <c r="M10731" i="1"/>
  <c r="M10732" i="1"/>
  <c r="M10733" i="1"/>
  <c r="M10734" i="1"/>
  <c r="M10735" i="1"/>
  <c r="M10736" i="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M10840" i="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M10923" i="1"/>
  <c r="M10924" i="1"/>
  <c r="M10925" i="1"/>
  <c r="M10926" i="1"/>
  <c r="M10927" i="1"/>
  <c r="M10928" i="1"/>
  <c r="M10929" i="1"/>
  <c r="M10930" i="1"/>
  <c r="M10931" i="1"/>
  <c r="M10932" i="1"/>
  <c r="M10933" i="1"/>
  <c r="M10934" i="1"/>
  <c r="M10935" i="1"/>
  <c r="M10936" i="1"/>
  <c r="M10937" i="1"/>
  <c r="M10938" i="1"/>
  <c r="M10939" i="1"/>
  <c r="M10940" i="1"/>
  <c r="M10941" i="1"/>
  <c r="M10942" i="1"/>
  <c r="M10943" i="1"/>
  <c r="M10944" i="1"/>
  <c r="M10945" i="1"/>
  <c r="M10946" i="1"/>
  <c r="M10947" i="1"/>
  <c r="M10948" i="1"/>
  <c r="M10949" i="1"/>
  <c r="M10950" i="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M10994" i="1"/>
  <c r="M10995" i="1"/>
  <c r="M10996" i="1"/>
  <c r="M10997" i="1"/>
  <c r="M10998" i="1"/>
  <c r="M10999" i="1"/>
  <c r="M11000" i="1"/>
  <c r="M11001" i="1"/>
  <c r="M11002" i="1"/>
  <c r="M11003" i="1"/>
  <c r="M11004" i="1"/>
  <c r="M11005" i="1"/>
  <c r="M11006" i="1"/>
  <c r="M11007" i="1"/>
  <c r="M11008" i="1"/>
  <c r="M11009" i="1"/>
  <c r="M11010" i="1"/>
  <c r="M11011" i="1"/>
  <c r="M11012" i="1"/>
  <c r="M11013"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0" i="1"/>
  <c r="M11041" i="1"/>
  <c r="M11042" i="1"/>
  <c r="M11043" i="1"/>
  <c r="M11044" i="1"/>
  <c r="M11045" i="1"/>
  <c r="M11046" i="1"/>
  <c r="M11047" i="1"/>
  <c r="M11048" i="1"/>
  <c r="M11049" i="1"/>
  <c r="M11050" i="1"/>
  <c r="M11051" i="1"/>
  <c r="M11052" i="1"/>
  <c r="M11053" i="1"/>
  <c r="M11054" i="1"/>
  <c r="M11055" i="1"/>
  <c r="M11056" i="1"/>
  <c r="M11057" i="1"/>
  <c r="M11058" i="1"/>
  <c r="M11059" i="1"/>
  <c r="M11060" i="1"/>
  <c r="M11061" i="1"/>
  <c r="M11062" i="1"/>
  <c r="M11063" i="1"/>
  <c r="M11064" i="1"/>
  <c r="M11065" i="1"/>
  <c r="M11066" i="1"/>
  <c r="M11067" i="1"/>
  <c r="M11068" i="1"/>
  <c r="M11069" i="1"/>
  <c r="M11070" i="1"/>
  <c r="M11071" i="1"/>
  <c r="M11072" i="1"/>
  <c r="M11073" i="1"/>
  <c r="M11074" i="1"/>
  <c r="M11075" i="1"/>
  <c r="M11076" i="1"/>
  <c r="M11077" i="1"/>
  <c r="M11078" i="1"/>
  <c r="M11079" i="1"/>
  <c r="M11080" i="1"/>
  <c r="M11081" i="1"/>
  <c r="M11082" i="1"/>
  <c r="M11083" i="1"/>
  <c r="M11084" i="1"/>
  <c r="M11085" i="1"/>
  <c r="M11086" i="1"/>
  <c r="M11087" i="1"/>
  <c r="M11088" i="1"/>
  <c r="M11089" i="1"/>
  <c r="M11090" i="1"/>
  <c r="M11091" i="1"/>
  <c r="M11092" i="1"/>
  <c r="M11093" i="1"/>
  <c r="M11094" i="1"/>
  <c r="M11095" i="1"/>
  <c r="M11096" i="1"/>
  <c r="M11097" i="1"/>
  <c r="M11098" i="1"/>
  <c r="M11099" i="1"/>
  <c r="M11100" i="1"/>
  <c r="M11101" i="1"/>
  <c r="M11102" i="1"/>
  <c r="M11103" i="1"/>
  <c r="M11104" i="1"/>
  <c r="M11105" i="1"/>
  <c r="M11106" i="1"/>
  <c r="M11107" i="1"/>
  <c r="M11108" i="1"/>
  <c r="M11109" i="1"/>
  <c r="M11110" i="1"/>
  <c r="M11111" i="1"/>
  <c r="M11112" i="1"/>
  <c r="M11113" i="1"/>
  <c r="M11114" i="1"/>
  <c r="M11115" i="1"/>
  <c r="M11116" i="1"/>
  <c r="M11117" i="1"/>
  <c r="M11118" i="1"/>
  <c r="M11119" i="1"/>
  <c r="M11120" i="1"/>
  <c r="M11121" i="1"/>
  <c r="M11122" i="1"/>
  <c r="M11123" i="1"/>
  <c r="M11124" i="1"/>
  <c r="M11125" i="1"/>
  <c r="M11126" i="1"/>
  <c r="M11127" i="1"/>
  <c r="M11128" i="1"/>
  <c r="M11129" i="1"/>
  <c r="M11130" i="1"/>
  <c r="M11131" i="1"/>
  <c r="M11132" i="1"/>
  <c r="M11133" i="1"/>
  <c r="M11134" i="1"/>
  <c r="M11135" i="1"/>
  <c r="M11136" i="1"/>
  <c r="M11137" i="1"/>
  <c r="M11138" i="1"/>
  <c r="M11139" i="1"/>
  <c r="M11140" i="1"/>
  <c r="M11141" i="1"/>
  <c r="M11142" i="1"/>
  <c r="M11143" i="1"/>
  <c r="M11144" i="1"/>
  <c r="M11145" i="1"/>
  <c r="M11146" i="1"/>
  <c r="M11147"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11169" i="1"/>
  <c r="M11170" i="1"/>
  <c r="M11171" i="1"/>
  <c r="M11172" i="1"/>
  <c r="M11173" i="1"/>
  <c r="M11174" i="1"/>
  <c r="M11175" i="1"/>
  <c r="M11176" i="1"/>
  <c r="M11177" i="1"/>
  <c r="M11178" i="1"/>
  <c r="M11179" i="1"/>
  <c r="M11180" i="1"/>
  <c r="M11181" i="1"/>
  <c r="M11182" i="1"/>
  <c r="M11183" i="1"/>
  <c r="M11184" i="1"/>
  <c r="M11185" i="1"/>
  <c r="M11186" i="1"/>
  <c r="M11187" i="1"/>
  <c r="M11188" i="1"/>
  <c r="M11189" i="1"/>
  <c r="M11190" i="1"/>
  <c r="M11191" i="1"/>
  <c r="M11192" i="1"/>
  <c r="M11193" i="1"/>
  <c r="M11194" i="1"/>
  <c r="M11195" i="1"/>
  <c r="M11196" i="1"/>
  <c r="M11197" i="1"/>
  <c r="M11198" i="1"/>
  <c r="M11199" i="1"/>
  <c r="M11200" i="1"/>
  <c r="M11201" i="1"/>
  <c r="M11202" i="1"/>
  <c r="M11203" i="1"/>
  <c r="M11204" i="1"/>
  <c r="M11205" i="1"/>
  <c r="M11206" i="1"/>
  <c r="M11207" i="1"/>
  <c r="M11208" i="1"/>
  <c r="M11209" i="1"/>
  <c r="M11210" i="1"/>
  <c r="M11211" i="1"/>
  <c r="M11212" i="1"/>
  <c r="M11213" i="1"/>
  <c r="M11214" i="1"/>
  <c r="M11215" i="1"/>
  <c r="M11216" i="1"/>
  <c r="M11217" i="1"/>
  <c r="M11218" i="1"/>
  <c r="M11219" i="1"/>
  <c r="M11220" i="1"/>
  <c r="M11221" i="1"/>
  <c r="M11222" i="1"/>
  <c r="M11223" i="1"/>
  <c r="M11224" i="1"/>
  <c r="M11225" i="1"/>
  <c r="M11226" i="1"/>
  <c r="M11227" i="1"/>
  <c r="M11228" i="1"/>
  <c r="M11229" i="1"/>
  <c r="M11230" i="1"/>
  <c r="M11231" i="1"/>
  <c r="M11232" i="1"/>
  <c r="M11233" i="1"/>
  <c r="M11234" i="1"/>
  <c r="M11235" i="1"/>
  <c r="M11236" i="1"/>
  <c r="M11237" i="1"/>
  <c r="M11238" i="1"/>
  <c r="M11239" i="1"/>
  <c r="M11240" i="1"/>
  <c r="M11241" i="1"/>
  <c r="M11242" i="1"/>
  <c r="M11243" i="1"/>
  <c r="M11244" i="1"/>
  <c r="M11245" i="1"/>
  <c r="M11246" i="1"/>
  <c r="M11247" i="1"/>
  <c r="M11248" i="1"/>
  <c r="M11249" i="1"/>
  <c r="M11250" i="1"/>
  <c r="M11251" i="1"/>
  <c r="M11252" i="1"/>
  <c r="M11253" i="1"/>
  <c r="M11254" i="1"/>
  <c r="M11255" i="1"/>
  <c r="M11256" i="1"/>
  <c r="M11257" i="1"/>
  <c r="M11258" i="1"/>
  <c r="M11259" i="1"/>
  <c r="M11260" i="1"/>
  <c r="M11261" i="1"/>
  <c r="M11262" i="1"/>
  <c r="M11263" i="1"/>
  <c r="M11264" i="1"/>
  <c r="M11265" i="1"/>
  <c r="M11266" i="1"/>
  <c r="M11267" i="1"/>
  <c r="M11268" i="1"/>
  <c r="M11269" i="1"/>
  <c r="M11270" i="1"/>
  <c r="M11271" i="1"/>
  <c r="M11272" i="1"/>
  <c r="M11273" i="1"/>
  <c r="M11274" i="1"/>
  <c r="M11275" i="1"/>
  <c r="M11276" i="1"/>
  <c r="M11277" i="1"/>
  <c r="M11278" i="1"/>
  <c r="M11279" i="1"/>
  <c r="M11280" i="1"/>
  <c r="M11281" i="1"/>
  <c r="M11282" i="1"/>
  <c r="M11283" i="1"/>
  <c r="M11284" i="1"/>
  <c r="M11285" i="1"/>
  <c r="M11286" i="1"/>
  <c r="M11287" i="1"/>
  <c r="M11288" i="1"/>
  <c r="M11289" i="1"/>
  <c r="M11290" i="1"/>
  <c r="M11291" i="1"/>
  <c r="M11292" i="1"/>
  <c r="M11293" i="1"/>
  <c r="M11294" i="1"/>
  <c r="M11295" i="1"/>
  <c r="M11296" i="1"/>
  <c r="M11297" i="1"/>
  <c r="M11298" i="1"/>
  <c r="M11299" i="1"/>
  <c r="M11300" i="1"/>
  <c r="M11301" i="1"/>
  <c r="M11302" i="1"/>
  <c r="M11303" i="1"/>
  <c r="M11304" i="1"/>
  <c r="M11305" i="1"/>
  <c r="M11306" i="1"/>
  <c r="M11307" i="1"/>
  <c r="M11308" i="1"/>
  <c r="M11309" i="1"/>
  <c r="M11310" i="1"/>
  <c r="M11311" i="1"/>
  <c r="M11312" i="1"/>
  <c r="M11313" i="1"/>
  <c r="M11314" i="1"/>
  <c r="M11315" i="1"/>
  <c r="M11316" i="1"/>
  <c r="M11317" i="1"/>
  <c r="M11318" i="1"/>
  <c r="M11319" i="1"/>
  <c r="M11320" i="1"/>
  <c r="M11321" i="1"/>
  <c r="M11322" i="1"/>
  <c r="M11323" i="1"/>
  <c r="M11324" i="1"/>
  <c r="M11325" i="1"/>
  <c r="M11326" i="1"/>
  <c r="M11327" i="1"/>
  <c r="M11328" i="1"/>
  <c r="M11329" i="1"/>
  <c r="M11330" i="1"/>
  <c r="M11331" i="1"/>
  <c r="M11332" i="1"/>
  <c r="M11333" i="1"/>
  <c r="M11334" i="1"/>
  <c r="M11335" i="1"/>
  <c r="M11336" i="1"/>
  <c r="M11337" i="1"/>
  <c r="M11338" i="1"/>
  <c r="M11339" i="1"/>
  <c r="M11340" i="1"/>
  <c r="M11341" i="1"/>
  <c r="M11342" i="1"/>
  <c r="M11343" i="1"/>
  <c r="M11344" i="1"/>
  <c r="M11345" i="1"/>
  <c r="M11346" i="1"/>
  <c r="M11347" i="1"/>
  <c r="M11348" i="1"/>
  <c r="M11349" i="1"/>
  <c r="M11350" i="1"/>
  <c r="M11351" i="1"/>
  <c r="M11352" i="1"/>
  <c r="M11353" i="1"/>
  <c r="M11354" i="1"/>
  <c r="M11355" i="1"/>
  <c r="M11356" i="1"/>
  <c r="M11357" i="1"/>
  <c r="M11358" i="1"/>
  <c r="M11359" i="1"/>
  <c r="M11360" i="1"/>
  <c r="M11361" i="1"/>
  <c r="M11362" i="1"/>
  <c r="M11363" i="1"/>
  <c r="M11364" i="1"/>
  <c r="M11365" i="1"/>
  <c r="M11366" i="1"/>
  <c r="M11367" i="1"/>
  <c r="M11368" i="1"/>
  <c r="M11369" i="1"/>
  <c r="M11370" i="1"/>
  <c r="M11371" i="1"/>
  <c r="M11372" i="1"/>
  <c r="M11373" i="1"/>
  <c r="M11374" i="1"/>
  <c r="M11375" i="1"/>
  <c r="M11376" i="1"/>
  <c r="M11377" i="1"/>
  <c r="M11378" i="1"/>
  <c r="M11379" i="1"/>
  <c r="M11380" i="1"/>
  <c r="M11381" i="1"/>
  <c r="M11382" i="1"/>
  <c r="M11383" i="1"/>
  <c r="M11384" i="1"/>
  <c r="M11385" i="1"/>
  <c r="M11386" i="1"/>
  <c r="M11387" i="1"/>
  <c r="M11388" i="1"/>
  <c r="M11389" i="1"/>
  <c r="M11390" i="1"/>
  <c r="M11391" i="1"/>
  <c r="M11392" i="1"/>
  <c r="M11393" i="1"/>
  <c r="M11394" i="1"/>
  <c r="M11395" i="1"/>
  <c r="M11396" i="1"/>
  <c r="M11397" i="1"/>
  <c r="M11398" i="1"/>
  <c r="M11399" i="1"/>
  <c r="M11400" i="1"/>
  <c r="M11401" i="1"/>
  <c r="M11402" i="1"/>
  <c r="M11403" i="1"/>
  <c r="M11404" i="1"/>
  <c r="M11405" i="1"/>
  <c r="M11406" i="1"/>
  <c r="M11407" i="1"/>
  <c r="M11408" i="1"/>
  <c r="M11409" i="1"/>
  <c r="M11410" i="1"/>
  <c r="M11411" i="1"/>
  <c r="M11412" i="1"/>
  <c r="M11413" i="1"/>
  <c r="M11414" i="1"/>
  <c r="M11415" i="1"/>
  <c r="M11416" i="1"/>
  <c r="M11417" i="1"/>
  <c r="M11418" i="1"/>
  <c r="M11419" i="1"/>
  <c r="M11420" i="1"/>
  <c r="M11421" i="1"/>
  <c r="M11422" i="1"/>
  <c r="M11423" i="1"/>
  <c r="M11424" i="1"/>
  <c r="M11425" i="1"/>
  <c r="M11426" i="1"/>
  <c r="M11427" i="1"/>
  <c r="M11428" i="1"/>
  <c r="M11429" i="1"/>
  <c r="M11430" i="1"/>
  <c r="M11431" i="1"/>
  <c r="M11432" i="1"/>
  <c r="M11433" i="1"/>
  <c r="M11434" i="1"/>
  <c r="M11435" i="1"/>
  <c r="M11436" i="1"/>
  <c r="M11437" i="1"/>
  <c r="M11438" i="1"/>
  <c r="M11439" i="1"/>
  <c r="M11440" i="1"/>
  <c r="M11441" i="1"/>
  <c r="M11442" i="1"/>
  <c r="M11443" i="1"/>
  <c r="M11444" i="1"/>
  <c r="M11445" i="1"/>
  <c r="M11446" i="1"/>
  <c r="M11447" i="1"/>
  <c r="M11448" i="1"/>
  <c r="M11449" i="1"/>
  <c r="M11450" i="1"/>
  <c r="M11451" i="1"/>
  <c r="M11452" i="1"/>
  <c r="M11453" i="1"/>
  <c r="M11454" i="1"/>
  <c r="M11455" i="1"/>
  <c r="M11456" i="1"/>
  <c r="M11457" i="1"/>
  <c r="M11458" i="1"/>
  <c r="M11459" i="1"/>
  <c r="M11460" i="1"/>
  <c r="M11461" i="1"/>
  <c r="M11462" i="1"/>
  <c r="M11463" i="1"/>
  <c r="M11464" i="1"/>
  <c r="M11465" i="1"/>
  <c r="M11466" i="1"/>
  <c r="M11467" i="1"/>
  <c r="M11468" i="1"/>
  <c r="M11469" i="1"/>
  <c r="M11470" i="1"/>
  <c r="M11471" i="1"/>
  <c r="M11472" i="1"/>
  <c r="M11473" i="1"/>
  <c r="M11474" i="1"/>
  <c r="M11475" i="1"/>
  <c r="M11476" i="1"/>
  <c r="M11477" i="1"/>
  <c r="M11478" i="1"/>
  <c r="M11479" i="1"/>
  <c r="M11480" i="1"/>
  <c r="M11481" i="1"/>
  <c r="M11482" i="1"/>
  <c r="M11483" i="1"/>
  <c r="M11484" i="1"/>
  <c r="M11485" i="1"/>
  <c r="M11486" i="1"/>
  <c r="M11487" i="1"/>
  <c r="M11488" i="1"/>
  <c r="M11489" i="1"/>
  <c r="M11490" i="1"/>
  <c r="M11491" i="1"/>
  <c r="M11492" i="1"/>
  <c r="M11493" i="1"/>
  <c r="M11494" i="1"/>
  <c r="M11495" i="1"/>
  <c r="M11496" i="1"/>
  <c r="M11497" i="1"/>
  <c r="M11498" i="1"/>
  <c r="M11499" i="1"/>
  <c r="M11500" i="1"/>
  <c r="M11501" i="1"/>
  <c r="M11502" i="1"/>
  <c r="M11503" i="1"/>
  <c r="M11504" i="1"/>
  <c r="M11505" i="1"/>
  <c r="M11506" i="1"/>
  <c r="M11507" i="1"/>
  <c r="M11508" i="1"/>
  <c r="M11509" i="1"/>
  <c r="M11510" i="1"/>
  <c r="M11511" i="1"/>
  <c r="M11512" i="1"/>
  <c r="M11513" i="1"/>
  <c r="M11514" i="1"/>
  <c r="M11515" i="1"/>
  <c r="M11516" i="1"/>
  <c r="M11517" i="1"/>
  <c r="M11518" i="1"/>
  <c r="M11519" i="1"/>
  <c r="M11520" i="1"/>
  <c r="M11521" i="1"/>
  <c r="M11522" i="1"/>
  <c r="M11523" i="1"/>
  <c r="M11524" i="1"/>
  <c r="M11525" i="1"/>
  <c r="M11526" i="1"/>
  <c r="M11527" i="1"/>
  <c r="M11528" i="1"/>
  <c r="M11529" i="1"/>
  <c r="M11530" i="1"/>
  <c r="M11531" i="1"/>
  <c r="M11532" i="1"/>
  <c r="M11533" i="1"/>
  <c r="M11534" i="1"/>
  <c r="M11535" i="1"/>
  <c r="M11536" i="1"/>
  <c r="M11537" i="1"/>
  <c r="M11538" i="1"/>
  <c r="M11539" i="1"/>
  <c r="M11540" i="1"/>
  <c r="M11541" i="1"/>
  <c r="M11542" i="1"/>
  <c r="M11543" i="1"/>
  <c r="M11544" i="1"/>
  <c r="M11545" i="1"/>
  <c r="M11546" i="1"/>
  <c r="M11547" i="1"/>
  <c r="M11548" i="1"/>
  <c r="M11549" i="1"/>
  <c r="M11550" i="1"/>
  <c r="M11551" i="1"/>
  <c r="M11552" i="1"/>
  <c r="M11553" i="1"/>
  <c r="M11554" i="1"/>
  <c r="M11555" i="1"/>
  <c r="M11556" i="1"/>
  <c r="M11557" i="1"/>
  <c r="M11558" i="1"/>
  <c r="M11559" i="1"/>
  <c r="M11560" i="1"/>
  <c r="M11561" i="1"/>
  <c r="M11562" i="1"/>
  <c r="M11563" i="1"/>
  <c r="M11564" i="1"/>
  <c r="M11565" i="1"/>
  <c r="M11566" i="1"/>
  <c r="M11567" i="1"/>
  <c r="M11568" i="1"/>
  <c r="M11569" i="1"/>
  <c r="M11570" i="1"/>
  <c r="M11571" i="1"/>
  <c r="M11572" i="1"/>
  <c r="M11573" i="1"/>
  <c r="M11574" i="1"/>
  <c r="M11575" i="1"/>
  <c r="M11576" i="1"/>
  <c r="M11577" i="1"/>
  <c r="M11578" i="1"/>
  <c r="M11579" i="1"/>
  <c r="M11580" i="1"/>
  <c r="M11581" i="1"/>
  <c r="M11582" i="1"/>
  <c r="M11583" i="1"/>
  <c r="M11584" i="1"/>
  <c r="M11585" i="1"/>
  <c r="M11586" i="1"/>
  <c r="M11587" i="1"/>
  <c r="M11588" i="1"/>
  <c r="M11589" i="1"/>
  <c r="M11590" i="1"/>
  <c r="M11591" i="1"/>
  <c r="M11592" i="1"/>
  <c r="M11593" i="1"/>
  <c r="M11594" i="1"/>
  <c r="M11595" i="1"/>
  <c r="M11596" i="1"/>
  <c r="M11597" i="1"/>
  <c r="M11598" i="1"/>
  <c r="M11599" i="1"/>
  <c r="M11600" i="1"/>
  <c r="M11601" i="1"/>
  <c r="M11602" i="1"/>
  <c r="M11603" i="1"/>
  <c r="M11604" i="1"/>
  <c r="M11605" i="1"/>
  <c r="M11606" i="1"/>
  <c r="M11607" i="1"/>
  <c r="M11608" i="1"/>
  <c r="M11609" i="1"/>
  <c r="M11610" i="1"/>
  <c r="M11611" i="1"/>
  <c r="M11612" i="1"/>
  <c r="M11613" i="1"/>
  <c r="M11614" i="1"/>
  <c r="M11615" i="1"/>
  <c r="M11616" i="1"/>
  <c r="M11617" i="1"/>
  <c r="M11618" i="1"/>
  <c r="M11619" i="1"/>
  <c r="M11620" i="1"/>
  <c r="M11621" i="1"/>
  <c r="M11622" i="1"/>
  <c r="M11623" i="1"/>
  <c r="M11624" i="1"/>
  <c r="M11625" i="1"/>
  <c r="M11626" i="1"/>
  <c r="M11627" i="1"/>
  <c r="M11628" i="1"/>
  <c r="M11629" i="1"/>
  <c r="M11630" i="1"/>
  <c r="M11631" i="1"/>
  <c r="M11632" i="1"/>
  <c r="M11633" i="1"/>
  <c r="M11634" i="1"/>
  <c r="M11635" i="1"/>
  <c r="M11636" i="1"/>
  <c r="M11637" i="1"/>
  <c r="M11638" i="1"/>
  <c r="M11639" i="1"/>
  <c r="M11640" i="1"/>
  <c r="M11641" i="1"/>
  <c r="M11642" i="1"/>
  <c r="M11643" i="1"/>
  <c r="M11644" i="1"/>
  <c r="M11645" i="1"/>
  <c r="M11646" i="1"/>
  <c r="M11647" i="1"/>
  <c r="M11648" i="1"/>
  <c r="M11649" i="1"/>
  <c r="M11650" i="1"/>
  <c r="M11651" i="1"/>
  <c r="M11652" i="1"/>
  <c r="M11653" i="1"/>
  <c r="M11654" i="1"/>
  <c r="M11655" i="1"/>
  <c r="M11656" i="1"/>
  <c r="M11657" i="1"/>
  <c r="M11658" i="1"/>
  <c r="M11659" i="1"/>
  <c r="M11660" i="1"/>
  <c r="M11661" i="1"/>
  <c r="M11662" i="1"/>
  <c r="M11663" i="1"/>
  <c r="M11664" i="1"/>
  <c r="M11665" i="1"/>
  <c r="M11666" i="1"/>
  <c r="M11667" i="1"/>
  <c r="M11668" i="1"/>
  <c r="M11669" i="1"/>
  <c r="M11670" i="1"/>
  <c r="M11671" i="1"/>
  <c r="M11672" i="1"/>
  <c r="M11673" i="1"/>
  <c r="M11674" i="1"/>
  <c r="M11675" i="1"/>
  <c r="M11676" i="1"/>
  <c r="M11677" i="1"/>
  <c r="M11678" i="1"/>
  <c r="M11679" i="1"/>
  <c r="M11680" i="1"/>
  <c r="M11681" i="1"/>
  <c r="M11682" i="1"/>
  <c r="M11683" i="1"/>
  <c r="M11684" i="1"/>
  <c r="M11685" i="1"/>
  <c r="M11686" i="1"/>
  <c r="M11687" i="1"/>
  <c r="M11688" i="1"/>
  <c r="M11689" i="1"/>
  <c r="M11690" i="1"/>
  <c r="M11691" i="1"/>
  <c r="M11692" i="1"/>
  <c r="M11693" i="1"/>
  <c r="M11694" i="1"/>
  <c r="M11695" i="1"/>
  <c r="M11696" i="1"/>
  <c r="M11697" i="1"/>
  <c r="M11698" i="1"/>
  <c r="M11699" i="1"/>
  <c r="M11700" i="1"/>
  <c r="M11701" i="1"/>
  <c r="M11702" i="1"/>
  <c r="M11703" i="1"/>
  <c r="M11704" i="1"/>
  <c r="M11705" i="1"/>
  <c r="M11706" i="1"/>
  <c r="M11707" i="1"/>
  <c r="M11708" i="1"/>
  <c r="M11709" i="1"/>
  <c r="M11710" i="1"/>
  <c r="M11711" i="1"/>
  <c r="M11712" i="1"/>
  <c r="M11713" i="1"/>
  <c r="M11714" i="1"/>
  <c r="M11715" i="1"/>
  <c r="M11716" i="1"/>
  <c r="M11717" i="1"/>
  <c r="M11718" i="1"/>
  <c r="M11719" i="1"/>
  <c r="M11720" i="1"/>
  <c r="M11721" i="1"/>
  <c r="M11722" i="1"/>
  <c r="M11723" i="1"/>
  <c r="M11724" i="1"/>
  <c r="M11725" i="1"/>
  <c r="M11726" i="1"/>
  <c r="M11727" i="1"/>
  <c r="M11728" i="1"/>
  <c r="M11729" i="1"/>
  <c r="M11730" i="1"/>
  <c r="M11731" i="1"/>
  <c r="M11732" i="1"/>
  <c r="M11733" i="1"/>
  <c r="M11734" i="1"/>
  <c r="M11735" i="1"/>
  <c r="M11736" i="1"/>
  <c r="M11737" i="1"/>
  <c r="M11738" i="1"/>
  <c r="M11739" i="1"/>
  <c r="M11740" i="1"/>
  <c r="M11741" i="1"/>
  <c r="M11742" i="1"/>
  <c r="M11743" i="1"/>
  <c r="M11744" i="1"/>
  <c r="M11745" i="1"/>
  <c r="M11746" i="1"/>
  <c r="M11747" i="1"/>
  <c r="M11748" i="1"/>
  <c r="M11749" i="1"/>
  <c r="M11750" i="1"/>
  <c r="M11751" i="1"/>
  <c r="M11752" i="1"/>
  <c r="M11753" i="1"/>
  <c r="M11754" i="1"/>
  <c r="M11755" i="1"/>
  <c r="M11756" i="1"/>
  <c r="M11757" i="1"/>
  <c r="M11758" i="1"/>
  <c r="M11759" i="1"/>
  <c r="M11760" i="1"/>
  <c r="M11761" i="1"/>
  <c r="M11762" i="1"/>
  <c r="M11763" i="1"/>
  <c r="M11764" i="1"/>
  <c r="M11765" i="1"/>
  <c r="M11766" i="1"/>
  <c r="M11767" i="1"/>
  <c r="M11768" i="1"/>
  <c r="M11769" i="1"/>
  <c r="M11770" i="1"/>
  <c r="M11771" i="1"/>
  <c r="M11772" i="1"/>
  <c r="M11773" i="1"/>
  <c r="M11774" i="1"/>
  <c r="M11775" i="1"/>
  <c r="M11776" i="1"/>
  <c r="M11777" i="1"/>
  <c r="M11778" i="1"/>
  <c r="M11779" i="1"/>
  <c r="M11780" i="1"/>
  <c r="M11781" i="1"/>
  <c r="M11782" i="1"/>
  <c r="M11783" i="1"/>
  <c r="M11784" i="1"/>
  <c r="M11785" i="1"/>
  <c r="M11786" i="1"/>
  <c r="M11787" i="1"/>
  <c r="M11788" i="1"/>
  <c r="M11789" i="1"/>
  <c r="M11790" i="1"/>
  <c r="M11791" i="1"/>
  <c r="M11792" i="1"/>
  <c r="M11793" i="1"/>
  <c r="M11794" i="1"/>
  <c r="M11795" i="1"/>
  <c r="M11796" i="1"/>
  <c r="M11797" i="1"/>
  <c r="M11798" i="1"/>
  <c r="M11799" i="1"/>
  <c r="M11800" i="1"/>
  <c r="M11801" i="1"/>
  <c r="M11802" i="1"/>
  <c r="M11803" i="1"/>
  <c r="M11804" i="1"/>
  <c r="M11805" i="1"/>
  <c r="M11806" i="1"/>
  <c r="M11807" i="1"/>
  <c r="M11808" i="1"/>
  <c r="M11809" i="1"/>
  <c r="M11810" i="1"/>
  <c r="M11811" i="1"/>
  <c r="M11812" i="1"/>
  <c r="M11813" i="1"/>
  <c r="M11814" i="1"/>
  <c r="M11815" i="1"/>
  <c r="M11816" i="1"/>
  <c r="M11817" i="1"/>
  <c r="M11818" i="1"/>
  <c r="M11819" i="1"/>
  <c r="M11820" i="1"/>
  <c r="M11821" i="1"/>
  <c r="M11822" i="1"/>
  <c r="M11823" i="1"/>
  <c r="M11824" i="1"/>
  <c r="M11825" i="1"/>
  <c r="M11826" i="1"/>
  <c r="M11827" i="1"/>
  <c r="M11828" i="1"/>
  <c r="M11829" i="1"/>
  <c r="M11830" i="1"/>
  <c r="M11831" i="1"/>
  <c r="M11832" i="1"/>
  <c r="M11833" i="1"/>
  <c r="M11834" i="1"/>
  <c r="M11835" i="1"/>
  <c r="M11836" i="1"/>
  <c r="M11837" i="1"/>
  <c r="M11838" i="1"/>
  <c r="M11839" i="1"/>
  <c r="M11840" i="1"/>
  <c r="M11841" i="1"/>
  <c r="M11842" i="1"/>
  <c r="M11843" i="1"/>
  <c r="M11844" i="1"/>
  <c r="M11845" i="1"/>
  <c r="M11846" i="1"/>
  <c r="M11847" i="1"/>
  <c r="M11848" i="1"/>
  <c r="M11849" i="1"/>
  <c r="M11850" i="1"/>
  <c r="M11851" i="1"/>
  <c r="M11852" i="1"/>
  <c r="M11853" i="1"/>
  <c r="M11854" i="1"/>
  <c r="M11855" i="1"/>
  <c r="M11856" i="1"/>
  <c r="M11857" i="1"/>
  <c r="M11858" i="1"/>
  <c r="M11859" i="1"/>
  <c r="M11860" i="1"/>
  <c r="M11861" i="1"/>
  <c r="M11862" i="1"/>
  <c r="M11863" i="1"/>
  <c r="M11864" i="1"/>
  <c r="M11865" i="1"/>
  <c r="M11866" i="1"/>
  <c r="M11867" i="1"/>
  <c r="M11868" i="1"/>
  <c r="M11869" i="1"/>
  <c r="M11870" i="1"/>
  <c r="M11871" i="1"/>
  <c r="M11872" i="1"/>
  <c r="M11873" i="1"/>
  <c r="M11874" i="1"/>
  <c r="M11875" i="1"/>
  <c r="M11876" i="1"/>
  <c r="M11877" i="1"/>
  <c r="M11878" i="1"/>
  <c r="M11879" i="1"/>
  <c r="M11880" i="1"/>
  <c r="M11881" i="1"/>
  <c r="M11882" i="1"/>
  <c r="M11883" i="1"/>
  <c r="M11884" i="1"/>
  <c r="M11885" i="1"/>
  <c r="M11886" i="1"/>
  <c r="M11887" i="1"/>
  <c r="M11888" i="1"/>
  <c r="M11889" i="1"/>
  <c r="M11890" i="1"/>
  <c r="M11891" i="1"/>
  <c r="M11892" i="1"/>
  <c r="M11893" i="1"/>
  <c r="M11894" i="1"/>
  <c r="M11895" i="1"/>
  <c r="M11896" i="1"/>
  <c r="M11897" i="1"/>
  <c r="M11898" i="1"/>
  <c r="M11899" i="1"/>
  <c r="M11900" i="1"/>
  <c r="M11901" i="1"/>
  <c r="M11902" i="1"/>
  <c r="M11903" i="1"/>
  <c r="M11904" i="1"/>
  <c r="M11905" i="1"/>
  <c r="M11906" i="1"/>
  <c r="M11907" i="1"/>
  <c r="M11908" i="1"/>
  <c r="M11909" i="1"/>
  <c r="M11910" i="1"/>
  <c r="M11911" i="1"/>
  <c r="M11912" i="1"/>
  <c r="M11913" i="1"/>
  <c r="M11914" i="1"/>
  <c r="M11915" i="1"/>
  <c r="M11916" i="1"/>
  <c r="M11917" i="1"/>
  <c r="M11918" i="1"/>
  <c r="M11919" i="1"/>
  <c r="M11920" i="1"/>
  <c r="M11921" i="1"/>
  <c r="M11922" i="1"/>
  <c r="M11923" i="1"/>
  <c r="M11924" i="1"/>
  <c r="M11925" i="1"/>
  <c r="M11926" i="1"/>
  <c r="M11927" i="1"/>
  <c r="M11928" i="1"/>
  <c r="M11929" i="1"/>
  <c r="M11930" i="1"/>
  <c r="M11931" i="1"/>
  <c r="M11932" i="1"/>
  <c r="M11933" i="1"/>
  <c r="M11934" i="1"/>
  <c r="M11935" i="1"/>
  <c r="M11936" i="1"/>
  <c r="M11937" i="1"/>
  <c r="M11938" i="1"/>
  <c r="M11939" i="1"/>
  <c r="M11940" i="1"/>
  <c r="M11941" i="1"/>
  <c r="M11942" i="1"/>
  <c r="M11943" i="1"/>
  <c r="M11944" i="1"/>
  <c r="M11945" i="1"/>
  <c r="M11946" i="1"/>
  <c r="M11947" i="1"/>
  <c r="M11948" i="1"/>
  <c r="M11949" i="1"/>
  <c r="M11950" i="1"/>
  <c r="M11951" i="1"/>
  <c r="M11952" i="1"/>
  <c r="M11953" i="1"/>
  <c r="M11954" i="1"/>
  <c r="M11955" i="1"/>
  <c r="M11956" i="1"/>
  <c r="M11957" i="1"/>
  <c r="M11958" i="1"/>
  <c r="M11959" i="1"/>
  <c r="M11960" i="1"/>
  <c r="M11961" i="1"/>
  <c r="M11962" i="1"/>
  <c r="M11963" i="1"/>
  <c r="M11964" i="1"/>
  <c r="M11965" i="1"/>
  <c r="M11966" i="1"/>
  <c r="M11967" i="1"/>
  <c r="M11968" i="1"/>
  <c r="M11969" i="1"/>
  <c r="M11970" i="1"/>
  <c r="M11971" i="1"/>
  <c r="M11972" i="1"/>
  <c r="M11973" i="1"/>
  <c r="M11974" i="1"/>
  <c r="M11975" i="1"/>
  <c r="M11976" i="1"/>
  <c r="M11977" i="1"/>
  <c r="M11978" i="1"/>
  <c r="M11979" i="1"/>
  <c r="M11980" i="1"/>
  <c r="M11981" i="1"/>
  <c r="M11982" i="1"/>
  <c r="M11983" i="1"/>
  <c r="M11984" i="1"/>
  <c r="M11985" i="1"/>
  <c r="M11986" i="1"/>
  <c r="M11987" i="1"/>
  <c r="M11988" i="1"/>
  <c r="M11989" i="1"/>
  <c r="M11990" i="1"/>
  <c r="M11991" i="1"/>
  <c r="M11992" i="1"/>
  <c r="M11993" i="1"/>
  <c r="M11994" i="1"/>
  <c r="M11995" i="1"/>
  <c r="M11996" i="1"/>
  <c r="M11997" i="1"/>
  <c r="M11998" i="1"/>
  <c r="M11999" i="1"/>
  <c r="M12000" i="1"/>
  <c r="M12001" i="1"/>
  <c r="M12002" i="1"/>
  <c r="M12003" i="1"/>
  <c r="M12004" i="1"/>
  <c r="M12005" i="1"/>
  <c r="M12006" i="1"/>
  <c r="M12007" i="1"/>
  <c r="M12008" i="1"/>
  <c r="M12009" i="1"/>
  <c r="M12010" i="1"/>
  <c r="M12011" i="1"/>
  <c r="M12012" i="1"/>
  <c r="M12013" i="1"/>
  <c r="M12014" i="1"/>
  <c r="M12015" i="1"/>
  <c r="M12016" i="1"/>
  <c r="M12017" i="1"/>
  <c r="M12018" i="1"/>
  <c r="M12019" i="1"/>
  <c r="M12020" i="1"/>
  <c r="M12021" i="1"/>
  <c r="M12022" i="1"/>
  <c r="M12023" i="1"/>
  <c r="M12024" i="1"/>
  <c r="M12025" i="1"/>
  <c r="M12026" i="1"/>
  <c r="M12027" i="1"/>
  <c r="M12028" i="1"/>
  <c r="M12029" i="1"/>
  <c r="M12030" i="1"/>
  <c r="M12031" i="1"/>
  <c r="M12032" i="1"/>
  <c r="M12033" i="1"/>
  <c r="M12034" i="1"/>
  <c r="M12035" i="1"/>
  <c r="M12036" i="1"/>
  <c r="M12037" i="1"/>
  <c r="M12038" i="1"/>
  <c r="M12039" i="1"/>
  <c r="M12040" i="1"/>
  <c r="M12041" i="1"/>
  <c r="M12042" i="1"/>
  <c r="M12043" i="1"/>
  <c r="M12044" i="1"/>
  <c r="M12045" i="1"/>
  <c r="M12046" i="1"/>
  <c r="M12047" i="1"/>
  <c r="M12048" i="1"/>
  <c r="M12049" i="1"/>
  <c r="M12050" i="1"/>
  <c r="M12051" i="1"/>
  <c r="M12052" i="1"/>
  <c r="M12053" i="1"/>
  <c r="M12054" i="1"/>
  <c r="M12055" i="1"/>
  <c r="M12056" i="1"/>
  <c r="M12057" i="1"/>
  <c r="M12058" i="1"/>
  <c r="M12059" i="1"/>
  <c r="M12060" i="1"/>
  <c r="M12061" i="1"/>
  <c r="M12062" i="1"/>
  <c r="M12063" i="1"/>
  <c r="M12064" i="1"/>
  <c r="M12065" i="1"/>
  <c r="M12066" i="1"/>
  <c r="M12067" i="1"/>
  <c r="M12068" i="1"/>
  <c r="M12069" i="1"/>
  <c r="M12070" i="1"/>
  <c r="M12071" i="1"/>
  <c r="M12072" i="1"/>
  <c r="M12073" i="1"/>
  <c r="M12074" i="1"/>
  <c r="M12075" i="1"/>
  <c r="M12076" i="1"/>
  <c r="M12077" i="1"/>
  <c r="M12078" i="1"/>
  <c r="M12079" i="1"/>
  <c r="M12080" i="1"/>
  <c r="M12081" i="1"/>
  <c r="M12082" i="1"/>
  <c r="M12083" i="1"/>
  <c r="M12084" i="1"/>
  <c r="M12085" i="1"/>
  <c r="M12086" i="1"/>
  <c r="M12087" i="1"/>
  <c r="M12088" i="1"/>
  <c r="M12089" i="1"/>
  <c r="M12090" i="1"/>
  <c r="M12091" i="1"/>
  <c r="M12092" i="1"/>
  <c r="M12093" i="1"/>
  <c r="M12094" i="1"/>
  <c r="M12095" i="1"/>
  <c r="M12096" i="1"/>
  <c r="M12097" i="1"/>
  <c r="M12098" i="1"/>
  <c r="M12099" i="1"/>
  <c r="M12100" i="1"/>
  <c r="M12101" i="1"/>
  <c r="M12102" i="1"/>
  <c r="M12103" i="1"/>
  <c r="M12104" i="1"/>
  <c r="M12105" i="1"/>
  <c r="M12106" i="1"/>
  <c r="M12107" i="1"/>
  <c r="M12108" i="1"/>
  <c r="M12109" i="1"/>
  <c r="M12110" i="1"/>
  <c r="M12111" i="1"/>
  <c r="M12112" i="1"/>
  <c r="M12113" i="1"/>
  <c r="M12114" i="1"/>
  <c r="M12115" i="1"/>
  <c r="M12116" i="1"/>
  <c r="M12117" i="1"/>
  <c r="M12118" i="1"/>
  <c r="M12119" i="1"/>
  <c r="M12120" i="1"/>
  <c r="M12121" i="1"/>
  <c r="M12122" i="1"/>
  <c r="M12123" i="1"/>
  <c r="M12124" i="1"/>
  <c r="M12125" i="1"/>
  <c r="M12126" i="1"/>
  <c r="M12127" i="1"/>
  <c r="M12128" i="1"/>
  <c r="M12129" i="1"/>
  <c r="M12130" i="1"/>
  <c r="M12131" i="1"/>
  <c r="M12132" i="1"/>
  <c r="M12133" i="1"/>
  <c r="M12134" i="1"/>
  <c r="M12135" i="1"/>
  <c r="M12136" i="1"/>
  <c r="M12137" i="1"/>
  <c r="M12138" i="1"/>
  <c r="M12139" i="1"/>
  <c r="M12140" i="1"/>
  <c r="M12141" i="1"/>
  <c r="M12142" i="1"/>
  <c r="M12143" i="1"/>
  <c r="M12144" i="1"/>
  <c r="M12145" i="1"/>
  <c r="M12146" i="1"/>
  <c r="M12147" i="1"/>
  <c r="M12148" i="1"/>
  <c r="M12149" i="1"/>
  <c r="M12150" i="1"/>
  <c r="M12151" i="1"/>
  <c r="M12152" i="1"/>
  <c r="M12153" i="1"/>
  <c r="M12154" i="1"/>
  <c r="M12155" i="1"/>
  <c r="M12156" i="1"/>
  <c r="M12157" i="1"/>
  <c r="M12158" i="1"/>
  <c r="M12159" i="1"/>
  <c r="M12160" i="1"/>
  <c r="M12161" i="1"/>
  <c r="M12162" i="1"/>
  <c r="M12163" i="1"/>
  <c r="M12164" i="1"/>
  <c r="M12165" i="1"/>
  <c r="M12166" i="1"/>
  <c r="M12167" i="1"/>
  <c r="M12168" i="1"/>
  <c r="M12169" i="1"/>
  <c r="M12170" i="1"/>
  <c r="M12171" i="1"/>
  <c r="M12172" i="1"/>
  <c r="M12173" i="1"/>
  <c r="M12174" i="1"/>
  <c r="M12175" i="1"/>
  <c r="M12176" i="1"/>
  <c r="M12177" i="1"/>
  <c r="M12178" i="1"/>
  <c r="M12179" i="1"/>
  <c r="M12180" i="1"/>
  <c r="M12181" i="1"/>
  <c r="M12182" i="1"/>
  <c r="M12183" i="1"/>
  <c r="M12184" i="1"/>
  <c r="M12185" i="1"/>
  <c r="M12186" i="1"/>
  <c r="M12187" i="1"/>
  <c r="M12188" i="1"/>
  <c r="M12189" i="1"/>
  <c r="M12190" i="1"/>
  <c r="M12191" i="1"/>
  <c r="M12192" i="1"/>
  <c r="M12193" i="1"/>
  <c r="M12194" i="1"/>
  <c r="M12195" i="1"/>
  <c r="M12196" i="1"/>
  <c r="M12197" i="1"/>
  <c r="M12198" i="1"/>
  <c r="M12199" i="1"/>
  <c r="M12200" i="1"/>
  <c r="M12201" i="1"/>
  <c r="M12202" i="1"/>
  <c r="M12203" i="1"/>
  <c r="M12204" i="1"/>
  <c r="M12205" i="1"/>
  <c r="M12206" i="1"/>
  <c r="M12207" i="1"/>
  <c r="M12208" i="1"/>
  <c r="M12209" i="1"/>
  <c r="M12210" i="1"/>
  <c r="M12211" i="1"/>
  <c r="M12212" i="1"/>
  <c r="M12213" i="1"/>
  <c r="M12214" i="1"/>
  <c r="M12215" i="1"/>
  <c r="M12216" i="1"/>
  <c r="M12217" i="1"/>
  <c r="M12218" i="1"/>
  <c r="M12219" i="1"/>
  <c r="M12220" i="1"/>
  <c r="M12221" i="1"/>
  <c r="M12222" i="1"/>
  <c r="M12223" i="1"/>
  <c r="M12224" i="1"/>
  <c r="M12225" i="1"/>
  <c r="M12226" i="1"/>
  <c r="M12227" i="1"/>
  <c r="M12228" i="1"/>
  <c r="M12229" i="1"/>
  <c r="M12230" i="1"/>
  <c r="M12231" i="1"/>
  <c r="M12232" i="1"/>
  <c r="M12233" i="1"/>
  <c r="M12234" i="1"/>
  <c r="M12235" i="1"/>
  <c r="M12236" i="1"/>
  <c r="M12237" i="1"/>
  <c r="M12238" i="1"/>
  <c r="M12239" i="1"/>
  <c r="M12240" i="1"/>
  <c r="M12241" i="1"/>
  <c r="M12242" i="1"/>
  <c r="M12243" i="1"/>
  <c r="M12244" i="1"/>
  <c r="M12245" i="1"/>
  <c r="M12246" i="1"/>
  <c r="M12247" i="1"/>
  <c r="M12248" i="1"/>
  <c r="M12249" i="1"/>
  <c r="M12250" i="1"/>
  <c r="M12251" i="1"/>
  <c r="M12252" i="1"/>
  <c r="M12253" i="1"/>
  <c r="M12254" i="1"/>
  <c r="M12255" i="1"/>
  <c r="M12256" i="1"/>
  <c r="M12257" i="1"/>
  <c r="M12258" i="1"/>
  <c r="M12259" i="1"/>
  <c r="M12260" i="1"/>
  <c r="M12261" i="1"/>
  <c r="M12262" i="1"/>
  <c r="M12263" i="1"/>
  <c r="M12264" i="1"/>
  <c r="M12265" i="1"/>
  <c r="M12266" i="1"/>
  <c r="M12267" i="1"/>
  <c r="M12268" i="1"/>
  <c r="M12269" i="1"/>
  <c r="M12270" i="1"/>
  <c r="M12271" i="1"/>
  <c r="M12272" i="1"/>
  <c r="M12273" i="1"/>
  <c r="M12274" i="1"/>
  <c r="M12275" i="1"/>
  <c r="M12276" i="1"/>
  <c r="M12277" i="1"/>
  <c r="M12278" i="1"/>
  <c r="M12279" i="1"/>
  <c r="M12280" i="1"/>
  <c r="M12281" i="1"/>
  <c r="M12282" i="1"/>
  <c r="M12283" i="1"/>
  <c r="M12284" i="1"/>
  <c r="M12285" i="1"/>
  <c r="M12286" i="1"/>
  <c r="M12287" i="1"/>
  <c r="M12288" i="1"/>
  <c r="M12289" i="1"/>
  <c r="M12290" i="1"/>
  <c r="M12291" i="1"/>
  <c r="M12292" i="1"/>
  <c r="M12293" i="1"/>
  <c r="M12294" i="1"/>
  <c r="M12295" i="1"/>
  <c r="M12296" i="1"/>
  <c r="M12297" i="1"/>
  <c r="M12298" i="1"/>
  <c r="M12299" i="1"/>
  <c r="M12300" i="1"/>
  <c r="M12301" i="1"/>
  <c r="M12302" i="1"/>
  <c r="M12303" i="1"/>
  <c r="M12304" i="1"/>
  <c r="M12305" i="1"/>
  <c r="M12306" i="1"/>
  <c r="M12307" i="1"/>
  <c r="M12308" i="1"/>
  <c r="M12309" i="1"/>
  <c r="M12310" i="1"/>
  <c r="M12311" i="1"/>
  <c r="M12312" i="1"/>
  <c r="M12313" i="1"/>
  <c r="M12314" i="1"/>
  <c r="M12315" i="1"/>
  <c r="M12316" i="1"/>
  <c r="M12317" i="1"/>
  <c r="M12318" i="1"/>
  <c r="M12319" i="1"/>
  <c r="M12320" i="1"/>
  <c r="M12321" i="1"/>
  <c r="M12322" i="1"/>
  <c r="M12323" i="1"/>
  <c r="M12324" i="1"/>
  <c r="M12325" i="1"/>
  <c r="M12326" i="1"/>
  <c r="M12327" i="1"/>
  <c r="M12328" i="1"/>
  <c r="M12329" i="1"/>
  <c r="M12330" i="1"/>
  <c r="M12331" i="1"/>
  <c r="M12332" i="1"/>
  <c r="M12333" i="1"/>
  <c r="M12334" i="1"/>
  <c r="M12335" i="1"/>
  <c r="M12336" i="1"/>
  <c r="M12337" i="1"/>
  <c r="M12338" i="1"/>
  <c r="M12339" i="1"/>
  <c r="M12340" i="1"/>
  <c r="M12341" i="1"/>
  <c r="M12342" i="1"/>
  <c r="M12343" i="1"/>
  <c r="M12344" i="1"/>
  <c r="M12345" i="1"/>
  <c r="M12346" i="1"/>
  <c r="M12347" i="1"/>
  <c r="M12348" i="1"/>
  <c r="M12349" i="1"/>
  <c r="M12350" i="1"/>
  <c r="M12351" i="1"/>
  <c r="M12352" i="1"/>
  <c r="M12353" i="1"/>
  <c r="M12354" i="1"/>
  <c r="M12355" i="1"/>
  <c r="M12356" i="1"/>
  <c r="M12357" i="1"/>
  <c r="M12358" i="1"/>
  <c r="M12359" i="1"/>
  <c r="M12360" i="1"/>
  <c r="M12361" i="1"/>
  <c r="M12362" i="1"/>
  <c r="M12363" i="1"/>
  <c r="M12364" i="1"/>
  <c r="M12365" i="1"/>
  <c r="M12366" i="1"/>
  <c r="M12367" i="1"/>
  <c r="M12368" i="1"/>
  <c r="M12369" i="1"/>
  <c r="M12370" i="1"/>
  <c r="M12371" i="1"/>
  <c r="M12372" i="1"/>
  <c r="M12373" i="1"/>
  <c r="M12374" i="1"/>
  <c r="M12375" i="1"/>
  <c r="M12376" i="1"/>
  <c r="M12377" i="1"/>
  <c r="M12378" i="1"/>
  <c r="M12379" i="1"/>
  <c r="M12380" i="1"/>
  <c r="M12381" i="1"/>
  <c r="M12382" i="1"/>
  <c r="M12383" i="1"/>
  <c r="M12384" i="1"/>
  <c r="M12385" i="1"/>
  <c r="M12386" i="1"/>
  <c r="M12387" i="1"/>
  <c r="M12388" i="1"/>
  <c r="M12389" i="1"/>
  <c r="M12390" i="1"/>
  <c r="M12391" i="1"/>
  <c r="M12392" i="1"/>
  <c r="M12393" i="1"/>
  <c r="M12394" i="1"/>
  <c r="M12395" i="1"/>
  <c r="M12396" i="1"/>
  <c r="M12397" i="1"/>
  <c r="M12398" i="1"/>
  <c r="M12399" i="1"/>
  <c r="M12400" i="1"/>
  <c r="M12401" i="1"/>
  <c r="M12402" i="1"/>
  <c r="M12403" i="1"/>
  <c r="M12404" i="1"/>
  <c r="M12405" i="1"/>
  <c r="M12406" i="1"/>
  <c r="M12407" i="1"/>
  <c r="M12408" i="1"/>
  <c r="M12409" i="1"/>
  <c r="M12410" i="1"/>
  <c r="M12411" i="1"/>
  <c r="M12412" i="1"/>
  <c r="M12413" i="1"/>
  <c r="M12414" i="1"/>
  <c r="M12415" i="1"/>
  <c r="M12416" i="1"/>
  <c r="M12417" i="1"/>
  <c r="M12418" i="1"/>
  <c r="M12419" i="1"/>
  <c r="M12420" i="1"/>
  <c r="M12421" i="1"/>
  <c r="M12422" i="1"/>
  <c r="M12423" i="1"/>
  <c r="M12424" i="1"/>
  <c r="M12425" i="1"/>
  <c r="M12426" i="1"/>
  <c r="M12427" i="1"/>
  <c r="M12428" i="1"/>
  <c r="M12429" i="1"/>
  <c r="M12430" i="1"/>
  <c r="M12431" i="1"/>
  <c r="M12432" i="1"/>
  <c r="M12433" i="1"/>
  <c r="M12434" i="1"/>
  <c r="M12435" i="1"/>
  <c r="M12436" i="1"/>
  <c r="M12437" i="1"/>
  <c r="M12438" i="1"/>
  <c r="M12439" i="1"/>
  <c r="M12440" i="1"/>
  <c r="M12441" i="1"/>
  <c r="M12442" i="1"/>
  <c r="M12443" i="1"/>
  <c r="M12444" i="1"/>
  <c r="M12445" i="1"/>
  <c r="M12446" i="1"/>
  <c r="M12447" i="1"/>
  <c r="M12448" i="1"/>
  <c r="M12449" i="1"/>
  <c r="M12450" i="1"/>
  <c r="M12451" i="1"/>
  <c r="M12452" i="1"/>
  <c r="M12453" i="1"/>
  <c r="M12454" i="1"/>
  <c r="M12455" i="1"/>
  <c r="M12456" i="1"/>
  <c r="M12457" i="1"/>
  <c r="M12458" i="1"/>
  <c r="M12459" i="1"/>
  <c r="M12460" i="1"/>
  <c r="M12461" i="1"/>
  <c r="M12462" i="1"/>
  <c r="M12463" i="1"/>
  <c r="M12464" i="1"/>
  <c r="M12465" i="1"/>
  <c r="M12466" i="1"/>
  <c r="M12467" i="1"/>
  <c r="M12468" i="1"/>
  <c r="M12469" i="1"/>
  <c r="M12470" i="1"/>
  <c r="M12471" i="1"/>
  <c r="M12472" i="1"/>
  <c r="M12473" i="1"/>
  <c r="M12474" i="1"/>
  <c r="M12475" i="1"/>
  <c r="M12476" i="1"/>
  <c r="M12477" i="1"/>
  <c r="M12478" i="1"/>
  <c r="M12479" i="1"/>
  <c r="M12480" i="1"/>
  <c r="M12481" i="1"/>
  <c r="M12482" i="1"/>
  <c r="M12483" i="1"/>
  <c r="M12484" i="1"/>
  <c r="M12485" i="1"/>
  <c r="M12486" i="1"/>
  <c r="M12487" i="1"/>
  <c r="M12488" i="1"/>
  <c r="M12489" i="1"/>
  <c r="M12490" i="1"/>
  <c r="M12491" i="1"/>
  <c r="M12492" i="1"/>
  <c r="M12493" i="1"/>
  <c r="M12494" i="1"/>
  <c r="M12495" i="1"/>
  <c r="M12496" i="1"/>
  <c r="M12497" i="1"/>
  <c r="M12498" i="1"/>
  <c r="M12499" i="1"/>
  <c r="M12500" i="1"/>
  <c r="M12501" i="1"/>
  <c r="M12502" i="1"/>
  <c r="M12503" i="1"/>
  <c r="M12504" i="1"/>
  <c r="M12505" i="1"/>
  <c r="M12506" i="1"/>
  <c r="M12507" i="1"/>
  <c r="M12508" i="1"/>
  <c r="M12509" i="1"/>
  <c r="M12510" i="1"/>
  <c r="M12511" i="1"/>
  <c r="M12512" i="1"/>
  <c r="M12513" i="1"/>
  <c r="M12514" i="1"/>
  <c r="M12515" i="1"/>
  <c r="M12516" i="1"/>
  <c r="M12517" i="1"/>
  <c r="M12518" i="1"/>
  <c r="M12519" i="1"/>
  <c r="M12520" i="1"/>
  <c r="M12521" i="1"/>
  <c r="M12522" i="1"/>
  <c r="M12523" i="1"/>
  <c r="M12524" i="1"/>
  <c r="M12525" i="1"/>
  <c r="M12526" i="1"/>
  <c r="M12527" i="1"/>
  <c r="M12528" i="1"/>
  <c r="M12529" i="1"/>
  <c r="M12530" i="1"/>
  <c r="M12531" i="1"/>
  <c r="M12532" i="1"/>
  <c r="M12533" i="1"/>
  <c r="M12534" i="1"/>
  <c r="M12535" i="1"/>
  <c r="M12536" i="1"/>
  <c r="M12537" i="1"/>
  <c r="M12538" i="1"/>
  <c r="M12539" i="1"/>
  <c r="M12540" i="1"/>
  <c r="M12541" i="1"/>
  <c r="M12542" i="1"/>
  <c r="M12543" i="1"/>
  <c r="M12544" i="1"/>
  <c r="M12545" i="1"/>
  <c r="M12546" i="1"/>
  <c r="M12547" i="1"/>
  <c r="M12548" i="1"/>
  <c r="M12549" i="1"/>
  <c r="M12550" i="1"/>
  <c r="M12551" i="1"/>
  <c r="M12552" i="1"/>
  <c r="M12553" i="1"/>
  <c r="M12554" i="1"/>
  <c r="M12555" i="1"/>
  <c r="M12556" i="1"/>
  <c r="M12557" i="1"/>
  <c r="M12558" i="1"/>
  <c r="M12559" i="1"/>
  <c r="M12560" i="1"/>
  <c r="M12561" i="1"/>
  <c r="M12562" i="1"/>
  <c r="M12563" i="1"/>
  <c r="M12564" i="1"/>
  <c r="M12565" i="1"/>
  <c r="M12566" i="1"/>
  <c r="M12567" i="1"/>
  <c r="M12568" i="1"/>
  <c r="M12569" i="1"/>
  <c r="M12570" i="1"/>
  <c r="M12571" i="1"/>
  <c r="M12572" i="1"/>
  <c r="M12573" i="1"/>
  <c r="M12574" i="1"/>
  <c r="M12575" i="1"/>
  <c r="M12576" i="1"/>
  <c r="M12577" i="1"/>
  <c r="M12578" i="1"/>
  <c r="M12579" i="1"/>
  <c r="M12580" i="1"/>
  <c r="M12581" i="1"/>
  <c r="M12582" i="1"/>
  <c r="M12583" i="1"/>
  <c r="M12584" i="1"/>
  <c r="M12585" i="1"/>
  <c r="M12586" i="1"/>
  <c r="M12587" i="1"/>
  <c r="M12588" i="1"/>
  <c r="M12589" i="1"/>
  <c r="M12590" i="1"/>
  <c r="M12591" i="1"/>
  <c r="M12592" i="1"/>
  <c r="M12593" i="1"/>
  <c r="M12594" i="1"/>
  <c r="M12595" i="1"/>
  <c r="M12596" i="1"/>
  <c r="M12597" i="1"/>
  <c r="M12598" i="1"/>
  <c r="M12599" i="1"/>
  <c r="M12600" i="1"/>
  <c r="M12601" i="1"/>
  <c r="M12602" i="1"/>
  <c r="M12603" i="1"/>
  <c r="M12604" i="1"/>
  <c r="M12605" i="1"/>
  <c r="M12606" i="1"/>
  <c r="M12607" i="1"/>
  <c r="M12608" i="1"/>
  <c r="M12609" i="1"/>
  <c r="M12610" i="1"/>
  <c r="M12611" i="1"/>
  <c r="M12612" i="1"/>
  <c r="M12613" i="1"/>
  <c r="M12614" i="1"/>
  <c r="M12615" i="1"/>
  <c r="M12616" i="1"/>
  <c r="M12617" i="1"/>
  <c r="M12618" i="1"/>
  <c r="M12619" i="1"/>
  <c r="M12620" i="1"/>
  <c r="M12621" i="1"/>
  <c r="M12622" i="1"/>
  <c r="M12623" i="1"/>
  <c r="M12624" i="1"/>
  <c r="M12625" i="1"/>
  <c r="M12626" i="1"/>
  <c r="M12627" i="1"/>
  <c r="M12628" i="1"/>
  <c r="M12629" i="1"/>
  <c r="M12630" i="1"/>
  <c r="M12631" i="1"/>
  <c r="M12632" i="1"/>
  <c r="M12633" i="1"/>
  <c r="M12634" i="1"/>
  <c r="M12635" i="1"/>
  <c r="M12636" i="1"/>
  <c r="M12637" i="1"/>
  <c r="M12638" i="1"/>
  <c r="M12639" i="1"/>
  <c r="M12640" i="1"/>
  <c r="M12641" i="1"/>
  <c r="M12642" i="1"/>
  <c r="M12643" i="1"/>
  <c r="M12644" i="1"/>
  <c r="M12645" i="1"/>
  <c r="M12646" i="1"/>
  <c r="M12647" i="1"/>
  <c r="M12648" i="1"/>
  <c r="M12649" i="1"/>
  <c r="M12650" i="1"/>
  <c r="M12651" i="1"/>
  <c r="M12652" i="1"/>
  <c r="M12653" i="1"/>
  <c r="M12654" i="1"/>
  <c r="M12655" i="1"/>
  <c r="M12656" i="1"/>
  <c r="M12657" i="1"/>
  <c r="M12658" i="1"/>
  <c r="M12659" i="1"/>
  <c r="M12660" i="1"/>
  <c r="M12661" i="1"/>
  <c r="M12662" i="1"/>
  <c r="M12663" i="1"/>
  <c r="M12664" i="1"/>
  <c r="M12665" i="1"/>
  <c r="M12666" i="1"/>
  <c r="M12667" i="1"/>
  <c r="M12668" i="1"/>
  <c r="M12669" i="1"/>
  <c r="M12670" i="1"/>
  <c r="M12671" i="1"/>
  <c r="M12672" i="1"/>
  <c r="M12673" i="1"/>
  <c r="M12674" i="1"/>
  <c r="M12675" i="1"/>
  <c r="M12676" i="1"/>
  <c r="M12677" i="1"/>
  <c r="M12678" i="1"/>
  <c r="M12679" i="1"/>
  <c r="M12680" i="1"/>
  <c r="M12681" i="1"/>
  <c r="M12682" i="1"/>
  <c r="M12683" i="1"/>
  <c r="M12684" i="1"/>
  <c r="M12685" i="1"/>
  <c r="M12686" i="1"/>
  <c r="M12687" i="1"/>
  <c r="M12688" i="1"/>
  <c r="M12689" i="1"/>
  <c r="M12690" i="1"/>
  <c r="M12691" i="1"/>
  <c r="M12692" i="1"/>
  <c r="M12693" i="1"/>
  <c r="M12694" i="1"/>
  <c r="M12695" i="1"/>
  <c r="M12696" i="1"/>
  <c r="M12697" i="1"/>
  <c r="M12698" i="1"/>
  <c r="M12699" i="1"/>
  <c r="M12700" i="1"/>
  <c r="M12701" i="1"/>
  <c r="M12702" i="1"/>
  <c r="M12703" i="1"/>
  <c r="M12704" i="1"/>
  <c r="M12705" i="1"/>
  <c r="M12706" i="1"/>
  <c r="M12707" i="1"/>
  <c r="M12708" i="1"/>
  <c r="M12709" i="1"/>
  <c r="M12710" i="1"/>
  <c r="M12711" i="1"/>
  <c r="M12712" i="1"/>
  <c r="M12713" i="1"/>
  <c r="M12714" i="1"/>
  <c r="M12715" i="1"/>
  <c r="M12716" i="1"/>
  <c r="M12717" i="1"/>
  <c r="M12718" i="1"/>
  <c r="M12719" i="1"/>
  <c r="M12720" i="1"/>
  <c r="M12721" i="1"/>
  <c r="M12722" i="1"/>
  <c r="M12723" i="1"/>
  <c r="M12724" i="1"/>
  <c r="M12725" i="1"/>
  <c r="M12726" i="1"/>
  <c r="M12727" i="1"/>
  <c r="M12728" i="1"/>
  <c r="M12729" i="1"/>
  <c r="M12730" i="1"/>
  <c r="M12731" i="1"/>
  <c r="M12732" i="1"/>
  <c r="M12733" i="1"/>
  <c r="M12734" i="1"/>
  <c r="M12735" i="1"/>
  <c r="M12736" i="1"/>
  <c r="M12737" i="1"/>
  <c r="M12738" i="1"/>
  <c r="M12739" i="1"/>
  <c r="M12740" i="1"/>
  <c r="M12741" i="1"/>
  <c r="M12742" i="1"/>
  <c r="M12743" i="1"/>
  <c r="M12744" i="1"/>
  <c r="M12745" i="1"/>
  <c r="M12746" i="1"/>
  <c r="M12747" i="1"/>
  <c r="M12748" i="1"/>
  <c r="M12749" i="1"/>
  <c r="M12750" i="1"/>
  <c r="M12751" i="1"/>
  <c r="M12752" i="1"/>
  <c r="M12753" i="1"/>
  <c r="M12754" i="1"/>
  <c r="M12755" i="1"/>
  <c r="M12756" i="1"/>
  <c r="M12757" i="1"/>
  <c r="M12758" i="1"/>
  <c r="M12759" i="1"/>
  <c r="M12760" i="1"/>
  <c r="M12761" i="1"/>
  <c r="M12762" i="1"/>
  <c r="M12763" i="1"/>
  <c r="M12764" i="1"/>
  <c r="M12765" i="1"/>
  <c r="M12766" i="1"/>
  <c r="M12767" i="1"/>
  <c r="M12768" i="1"/>
  <c r="M12769" i="1"/>
  <c r="M12770" i="1"/>
  <c r="M12771" i="1"/>
  <c r="M12772" i="1"/>
  <c r="M12773" i="1"/>
  <c r="M12774" i="1"/>
  <c r="M12775" i="1"/>
  <c r="M12776" i="1"/>
  <c r="M12777" i="1"/>
  <c r="M12778" i="1"/>
  <c r="M12779" i="1"/>
  <c r="M12780" i="1"/>
  <c r="M12781" i="1"/>
  <c r="M12782" i="1"/>
  <c r="M12783" i="1"/>
  <c r="M12784" i="1"/>
  <c r="M12785" i="1"/>
  <c r="M12786" i="1"/>
  <c r="M12787" i="1"/>
  <c r="M12788" i="1"/>
  <c r="M12789" i="1"/>
  <c r="M12790" i="1"/>
  <c r="M12791" i="1"/>
  <c r="M12792" i="1"/>
  <c r="M12793" i="1"/>
  <c r="M12794" i="1"/>
  <c r="M12795" i="1"/>
  <c r="M12796" i="1"/>
  <c r="M12797" i="1"/>
  <c r="M12798" i="1"/>
  <c r="M12799" i="1"/>
  <c r="M12800" i="1"/>
  <c r="M12801" i="1"/>
  <c r="M12802" i="1"/>
  <c r="M12803" i="1"/>
  <c r="M12804" i="1"/>
  <c r="M12805" i="1"/>
  <c r="M12806" i="1"/>
  <c r="M12807" i="1"/>
  <c r="M12808" i="1"/>
  <c r="M12809" i="1"/>
  <c r="M12810" i="1"/>
  <c r="M12811" i="1"/>
  <c r="M12812" i="1"/>
  <c r="M12813" i="1"/>
  <c r="M12814" i="1"/>
  <c r="M12815" i="1"/>
  <c r="M12816" i="1"/>
  <c r="M12817" i="1"/>
  <c r="M12818" i="1"/>
  <c r="M12819" i="1"/>
  <c r="M12820" i="1"/>
  <c r="M12821" i="1"/>
  <c r="M12822" i="1"/>
  <c r="M12823" i="1"/>
  <c r="M12824" i="1"/>
  <c r="M12825" i="1"/>
  <c r="M12826" i="1"/>
  <c r="M12827" i="1"/>
  <c r="M12828" i="1"/>
  <c r="M12829" i="1"/>
  <c r="M12830" i="1"/>
  <c r="M12831" i="1"/>
  <c r="M12832" i="1"/>
  <c r="M12833" i="1"/>
  <c r="M12834" i="1"/>
  <c r="M12835" i="1"/>
  <c r="M12836" i="1"/>
  <c r="M12837" i="1"/>
  <c r="M12838" i="1"/>
  <c r="M12839" i="1"/>
  <c r="M12840" i="1"/>
  <c r="M12841" i="1"/>
  <c r="M12842" i="1"/>
  <c r="M12843" i="1"/>
  <c r="M12844" i="1"/>
  <c r="M12845" i="1"/>
  <c r="M12846" i="1"/>
  <c r="M12847" i="1"/>
  <c r="M12848" i="1"/>
  <c r="M12849" i="1"/>
  <c r="M12850" i="1"/>
  <c r="M12851" i="1"/>
  <c r="M12852" i="1"/>
  <c r="M12853" i="1"/>
  <c r="M12854" i="1"/>
  <c r="M12855" i="1"/>
  <c r="M12856" i="1"/>
  <c r="M12857" i="1"/>
  <c r="M12858" i="1"/>
  <c r="M12859" i="1"/>
  <c r="M12860" i="1"/>
  <c r="M12861" i="1"/>
  <c r="M12862" i="1"/>
  <c r="M12863" i="1"/>
  <c r="M12864" i="1"/>
  <c r="M12865" i="1"/>
  <c r="M12866" i="1"/>
  <c r="M12867" i="1"/>
  <c r="M12868" i="1"/>
  <c r="M12869" i="1"/>
  <c r="M12870" i="1"/>
  <c r="M12871" i="1"/>
  <c r="M12872" i="1"/>
  <c r="M12873" i="1"/>
  <c r="M12874" i="1"/>
  <c r="M12875" i="1"/>
  <c r="M12876" i="1"/>
  <c r="M12877" i="1"/>
  <c r="M12878" i="1"/>
  <c r="M12879" i="1"/>
  <c r="M12880" i="1"/>
  <c r="M12881" i="1"/>
  <c r="M12882" i="1"/>
  <c r="M12883" i="1"/>
  <c r="M12884" i="1"/>
  <c r="M12885" i="1"/>
  <c r="M12886" i="1"/>
  <c r="M12887" i="1"/>
  <c r="M12888" i="1"/>
  <c r="M12889" i="1"/>
  <c r="M12890" i="1"/>
  <c r="M12891" i="1"/>
  <c r="M12892" i="1"/>
  <c r="M12893" i="1"/>
  <c r="M12894" i="1"/>
  <c r="M12895" i="1"/>
  <c r="M12896" i="1"/>
  <c r="M12897" i="1"/>
  <c r="M12898" i="1"/>
  <c r="M12899" i="1"/>
  <c r="M12900" i="1"/>
  <c r="M12901" i="1"/>
  <c r="M12902" i="1"/>
  <c r="M12903" i="1"/>
  <c r="M12904" i="1"/>
  <c r="M12905" i="1"/>
  <c r="M12906" i="1"/>
  <c r="M12907" i="1"/>
  <c r="M12908" i="1"/>
  <c r="M12909" i="1"/>
  <c r="M12910" i="1"/>
  <c r="M12911" i="1"/>
  <c r="M12912" i="1"/>
  <c r="M12913" i="1"/>
  <c r="M12914" i="1"/>
  <c r="M12915" i="1"/>
  <c r="M12916" i="1"/>
  <c r="M12917" i="1"/>
  <c r="M12918" i="1"/>
  <c r="M12919" i="1"/>
  <c r="M12920" i="1"/>
  <c r="M12921" i="1"/>
  <c r="M12922" i="1"/>
  <c r="M12923" i="1"/>
  <c r="M12924" i="1"/>
  <c r="M12925" i="1"/>
  <c r="M12926" i="1"/>
  <c r="M12927" i="1"/>
  <c r="M12928" i="1"/>
  <c r="M12929" i="1"/>
  <c r="M12930" i="1"/>
  <c r="M12931" i="1"/>
  <c r="M12932" i="1"/>
  <c r="M12933" i="1"/>
  <c r="M12934" i="1"/>
  <c r="M12935" i="1"/>
  <c r="M12936" i="1"/>
  <c r="M12937" i="1"/>
  <c r="M12938" i="1"/>
  <c r="M12939" i="1"/>
  <c r="M12940" i="1"/>
  <c r="M12941" i="1"/>
  <c r="M12942" i="1"/>
  <c r="M12943" i="1"/>
  <c r="M12944" i="1"/>
  <c r="M12945" i="1"/>
  <c r="M12946" i="1"/>
  <c r="M12947" i="1"/>
  <c r="M12948" i="1"/>
  <c r="M12949" i="1"/>
  <c r="M12950" i="1"/>
  <c r="M12951" i="1"/>
  <c r="M12952" i="1"/>
  <c r="M12953" i="1"/>
  <c r="M12954" i="1"/>
  <c r="M12955" i="1"/>
  <c r="M12956" i="1"/>
  <c r="M12957" i="1"/>
  <c r="M12958" i="1"/>
  <c r="M12959" i="1"/>
  <c r="M12960" i="1"/>
  <c r="M12961" i="1"/>
  <c r="M12962" i="1"/>
  <c r="M12963" i="1"/>
  <c r="M12964" i="1"/>
  <c r="M12965" i="1"/>
  <c r="M12966" i="1"/>
  <c r="M12967" i="1"/>
  <c r="M12968" i="1"/>
  <c r="M12969" i="1"/>
  <c r="M12970" i="1"/>
  <c r="M12971" i="1"/>
  <c r="M12972" i="1"/>
  <c r="M12973" i="1"/>
  <c r="M12974" i="1"/>
  <c r="M12975" i="1"/>
  <c r="M12976" i="1"/>
  <c r="M12977" i="1"/>
  <c r="M12978" i="1"/>
  <c r="M12979" i="1"/>
  <c r="M12980" i="1"/>
  <c r="M12981" i="1"/>
  <c r="M12982" i="1"/>
  <c r="M12983" i="1"/>
  <c r="M12984" i="1"/>
  <c r="M12985" i="1"/>
  <c r="M12986" i="1"/>
  <c r="M12987" i="1"/>
  <c r="M12988" i="1"/>
  <c r="M12989" i="1"/>
  <c r="M12990" i="1"/>
  <c r="M12991" i="1"/>
  <c r="M12992" i="1"/>
  <c r="M12993" i="1"/>
  <c r="M12994" i="1"/>
  <c r="M12995" i="1"/>
  <c r="M12996" i="1"/>
  <c r="M12997" i="1"/>
  <c r="M12998" i="1"/>
  <c r="M12999" i="1"/>
  <c r="M13000" i="1"/>
  <c r="M13001" i="1"/>
  <c r="M13002" i="1"/>
  <c r="M13003" i="1"/>
  <c r="M13004" i="1"/>
  <c r="M13005" i="1"/>
  <c r="M13006" i="1"/>
  <c r="M13007" i="1"/>
  <c r="M13008" i="1"/>
  <c r="M13009" i="1"/>
  <c r="M13010" i="1"/>
  <c r="M13011" i="1"/>
  <c r="M13012" i="1"/>
  <c r="M13013" i="1"/>
  <c r="M13014" i="1"/>
  <c r="M13015" i="1"/>
  <c r="M13016" i="1"/>
  <c r="M13017" i="1"/>
  <c r="M13018" i="1"/>
  <c r="M13019" i="1"/>
  <c r="M13020" i="1"/>
  <c r="M13021" i="1"/>
  <c r="M13022" i="1"/>
  <c r="M13023" i="1"/>
  <c r="M13024" i="1"/>
  <c r="M13025" i="1"/>
  <c r="M13026" i="1"/>
  <c r="M13027" i="1"/>
  <c r="M13028" i="1"/>
  <c r="M13029" i="1"/>
  <c r="M13030" i="1"/>
  <c r="M13031" i="1"/>
  <c r="M13032" i="1"/>
  <c r="M13033" i="1"/>
  <c r="M13034" i="1"/>
  <c r="M13035" i="1"/>
  <c r="M13036" i="1"/>
  <c r="M13037" i="1"/>
  <c r="M13038" i="1"/>
  <c r="M13039" i="1"/>
  <c r="M13040" i="1"/>
  <c r="M13041" i="1"/>
  <c r="M13042" i="1"/>
  <c r="M13043" i="1"/>
  <c r="M13044" i="1"/>
  <c r="M13045" i="1"/>
  <c r="M13046" i="1"/>
  <c r="M13047" i="1"/>
  <c r="M13048" i="1"/>
  <c r="M13049" i="1"/>
  <c r="M13050" i="1"/>
  <c r="M13051" i="1"/>
  <c r="M13052" i="1"/>
  <c r="M13053" i="1"/>
  <c r="M13054" i="1"/>
  <c r="M13055" i="1"/>
  <c r="M13056" i="1"/>
  <c r="M13057" i="1"/>
  <c r="M13058" i="1"/>
  <c r="M13059" i="1"/>
  <c r="M13060" i="1"/>
  <c r="M13061" i="1"/>
  <c r="M13062" i="1"/>
  <c r="M13063" i="1"/>
  <c r="M13064" i="1"/>
  <c r="M13065" i="1"/>
  <c r="M13066" i="1"/>
  <c r="M13067" i="1"/>
  <c r="M13068" i="1"/>
  <c r="M13069" i="1"/>
  <c r="M13070" i="1"/>
  <c r="M13071" i="1"/>
  <c r="M13072" i="1"/>
  <c r="M13073" i="1"/>
  <c r="M13074" i="1"/>
  <c r="M13075" i="1"/>
  <c r="M13076" i="1"/>
  <c r="M13077" i="1"/>
  <c r="M13078" i="1"/>
  <c r="M13079" i="1"/>
  <c r="M13080" i="1"/>
  <c r="M13081" i="1"/>
  <c r="M13082" i="1"/>
  <c r="M13083" i="1"/>
  <c r="M13084" i="1"/>
  <c r="M13085" i="1"/>
  <c r="M13086" i="1"/>
  <c r="M13087" i="1"/>
  <c r="M13088" i="1"/>
  <c r="M13089" i="1"/>
  <c r="M13090" i="1"/>
  <c r="M13091" i="1"/>
  <c r="M13092" i="1"/>
  <c r="M13093" i="1"/>
  <c r="M13094" i="1"/>
  <c r="M13095" i="1"/>
  <c r="M13096" i="1"/>
  <c r="M13097" i="1"/>
  <c r="M13098" i="1"/>
  <c r="M13099" i="1"/>
  <c r="M13100" i="1"/>
  <c r="M13101" i="1"/>
  <c r="M13102" i="1"/>
  <c r="M13103" i="1"/>
  <c r="M13104" i="1"/>
  <c r="M13105" i="1"/>
  <c r="M13106" i="1"/>
  <c r="M13107" i="1"/>
  <c r="M13108" i="1"/>
  <c r="M13109" i="1"/>
  <c r="M13110" i="1"/>
  <c r="M13111" i="1"/>
  <c r="M13112" i="1"/>
  <c r="M13113" i="1"/>
  <c r="M13114" i="1"/>
  <c r="M13115" i="1"/>
  <c r="M13116" i="1"/>
  <c r="M13117" i="1"/>
  <c r="M13118" i="1"/>
  <c r="M13119" i="1"/>
  <c r="M13120" i="1"/>
  <c r="M13121" i="1"/>
  <c r="M13122" i="1"/>
  <c r="M13123" i="1"/>
  <c r="M13124" i="1"/>
  <c r="M13125" i="1"/>
  <c r="M13126" i="1"/>
  <c r="M13127" i="1"/>
  <c r="M13128" i="1"/>
  <c r="M13129" i="1"/>
  <c r="M13130" i="1"/>
  <c r="M13131" i="1"/>
  <c r="M13132" i="1"/>
  <c r="M13133" i="1"/>
  <c r="M13134" i="1"/>
  <c r="M13135" i="1"/>
  <c r="M13136" i="1"/>
  <c r="M13137" i="1"/>
  <c r="M13138" i="1"/>
  <c r="M13139" i="1"/>
  <c r="M13140" i="1"/>
  <c r="M13141" i="1"/>
  <c r="M13142" i="1"/>
  <c r="M13143" i="1"/>
  <c r="M13144" i="1"/>
  <c r="M13145" i="1"/>
  <c r="M13146" i="1"/>
  <c r="M13147" i="1"/>
  <c r="M13148" i="1"/>
  <c r="M13149" i="1"/>
  <c r="M13150" i="1"/>
  <c r="M13151" i="1"/>
  <c r="M13152" i="1"/>
  <c r="M13153" i="1"/>
  <c r="M13154" i="1"/>
  <c r="M13155" i="1"/>
  <c r="M13156" i="1"/>
  <c r="M13157" i="1"/>
  <c r="M13158" i="1"/>
  <c r="M13159" i="1"/>
  <c r="M13160" i="1"/>
  <c r="M13161" i="1"/>
  <c r="M13162" i="1"/>
  <c r="M13163" i="1"/>
  <c r="M13164" i="1"/>
  <c r="M13165" i="1"/>
  <c r="M13166" i="1"/>
  <c r="M13167" i="1"/>
  <c r="M13168" i="1"/>
  <c r="M13169" i="1"/>
  <c r="M13170" i="1"/>
  <c r="M13171" i="1"/>
  <c r="M13172" i="1"/>
  <c r="M13173" i="1"/>
  <c r="M13174" i="1"/>
  <c r="M13175" i="1"/>
  <c r="M13176" i="1"/>
  <c r="M13177" i="1"/>
  <c r="M13178" i="1"/>
  <c r="M13179" i="1"/>
  <c r="M13180" i="1"/>
  <c r="M13181" i="1"/>
  <c r="M13182" i="1"/>
  <c r="M13183" i="1"/>
  <c r="M13184" i="1"/>
  <c r="M13185" i="1"/>
  <c r="M13186" i="1"/>
  <c r="M13187" i="1"/>
  <c r="M13188" i="1"/>
  <c r="M13189" i="1"/>
  <c r="M13190" i="1"/>
  <c r="M13191" i="1"/>
  <c r="M13192" i="1"/>
  <c r="M13193" i="1"/>
  <c r="M13194" i="1"/>
  <c r="M13195" i="1"/>
  <c r="M13196" i="1"/>
  <c r="M13197" i="1"/>
  <c r="M13198" i="1"/>
  <c r="M13199" i="1"/>
  <c r="M13200" i="1"/>
  <c r="M13201" i="1"/>
  <c r="M13202" i="1"/>
  <c r="M13203" i="1"/>
  <c r="M13204" i="1"/>
  <c r="M13205" i="1"/>
  <c r="M13206" i="1"/>
  <c r="M13207" i="1"/>
  <c r="M13208" i="1"/>
  <c r="M13209" i="1"/>
  <c r="M13210" i="1"/>
  <c r="M13211" i="1"/>
  <c r="M13212" i="1"/>
  <c r="M13213" i="1"/>
  <c r="M13214" i="1"/>
  <c r="M13215" i="1"/>
  <c r="M13216" i="1"/>
  <c r="M13217" i="1"/>
  <c r="M13218" i="1"/>
  <c r="M13219" i="1"/>
  <c r="M13220" i="1"/>
  <c r="M13221" i="1"/>
  <c r="M13222" i="1"/>
  <c r="M13223" i="1"/>
  <c r="M13224" i="1"/>
  <c r="M13225" i="1"/>
  <c r="M13226" i="1"/>
  <c r="M13227" i="1"/>
  <c r="M13228" i="1"/>
  <c r="M13229" i="1"/>
  <c r="M13230" i="1"/>
  <c r="M13231" i="1"/>
  <c r="M13232" i="1"/>
  <c r="M13233" i="1"/>
  <c r="M13234" i="1"/>
  <c r="M13235" i="1"/>
  <c r="M13236" i="1"/>
  <c r="M13237" i="1"/>
  <c r="M13238" i="1"/>
  <c r="M13239" i="1"/>
  <c r="M13240" i="1"/>
  <c r="M13241" i="1"/>
  <c r="M13242" i="1"/>
  <c r="M13243" i="1"/>
  <c r="M13244" i="1"/>
  <c r="M13245" i="1"/>
  <c r="M13246" i="1"/>
  <c r="M13247" i="1"/>
  <c r="M13248" i="1"/>
  <c r="M13249" i="1"/>
  <c r="M13250" i="1"/>
  <c r="M13251" i="1"/>
  <c r="M13252" i="1"/>
  <c r="M13253" i="1"/>
  <c r="M13254" i="1"/>
  <c r="M13255" i="1"/>
  <c r="M13256" i="1"/>
  <c r="M13257" i="1"/>
  <c r="M13258" i="1"/>
  <c r="M13259" i="1"/>
  <c r="M13260" i="1"/>
  <c r="M13261" i="1"/>
  <c r="M13262" i="1"/>
  <c r="M13263" i="1"/>
  <c r="M13264" i="1"/>
  <c r="M13265" i="1"/>
  <c r="M13266" i="1"/>
  <c r="M13267" i="1"/>
  <c r="M13268" i="1"/>
  <c r="M13269" i="1"/>
  <c r="M13270" i="1"/>
  <c r="M13271" i="1"/>
  <c r="M13272" i="1"/>
  <c r="M13273" i="1"/>
  <c r="M13274" i="1"/>
  <c r="M13275" i="1"/>
  <c r="M13276" i="1"/>
  <c r="M13277" i="1"/>
  <c r="M13278" i="1"/>
  <c r="M13279" i="1"/>
  <c r="M13280" i="1"/>
  <c r="M13281" i="1"/>
  <c r="M13282" i="1"/>
  <c r="M13283" i="1"/>
  <c r="M13284" i="1"/>
  <c r="M13285" i="1"/>
  <c r="M13286" i="1"/>
  <c r="M13287" i="1"/>
  <c r="M13288" i="1"/>
  <c r="M13289" i="1"/>
  <c r="M13290" i="1"/>
  <c r="M13291" i="1"/>
  <c r="M13292" i="1"/>
  <c r="M13293" i="1"/>
  <c r="M13294" i="1"/>
  <c r="M13295" i="1"/>
  <c r="M13296" i="1"/>
  <c r="M13297" i="1"/>
  <c r="M13298" i="1"/>
  <c r="M13299" i="1"/>
  <c r="M13300" i="1"/>
  <c r="M13301" i="1"/>
  <c r="M13302" i="1"/>
  <c r="M13303" i="1"/>
  <c r="M13304" i="1"/>
  <c r="M13305" i="1"/>
  <c r="M13306" i="1"/>
  <c r="M13307" i="1"/>
  <c r="M13308" i="1"/>
  <c r="M13309" i="1"/>
  <c r="M13310" i="1"/>
  <c r="M13311" i="1"/>
  <c r="M13312" i="1"/>
  <c r="M13313" i="1"/>
  <c r="M13314" i="1"/>
  <c r="M13315" i="1"/>
  <c r="M13316" i="1"/>
  <c r="M13317" i="1"/>
  <c r="M13318" i="1"/>
  <c r="M13319" i="1"/>
  <c r="M13320" i="1"/>
  <c r="M13321" i="1"/>
  <c r="M13322" i="1"/>
  <c r="M13323" i="1"/>
  <c r="M13324" i="1"/>
  <c r="M13325" i="1"/>
  <c r="M13326" i="1"/>
  <c r="M13327" i="1"/>
  <c r="M13328" i="1"/>
  <c r="M13329" i="1"/>
  <c r="M13330" i="1"/>
  <c r="M13331" i="1"/>
  <c r="M13332" i="1"/>
  <c r="M13333" i="1"/>
  <c r="M13334" i="1"/>
  <c r="M13335" i="1"/>
  <c r="M13336" i="1"/>
  <c r="M13337" i="1"/>
  <c r="M13338" i="1"/>
  <c r="M13339" i="1"/>
  <c r="M13340" i="1"/>
  <c r="M13341" i="1"/>
  <c r="M13342" i="1"/>
  <c r="M13343" i="1"/>
  <c r="M13344" i="1"/>
  <c r="M13345" i="1"/>
  <c r="M13346" i="1"/>
  <c r="M13347" i="1"/>
  <c r="M13348" i="1"/>
  <c r="M13349" i="1"/>
  <c r="M13350" i="1"/>
  <c r="M13351" i="1"/>
  <c r="M13352" i="1"/>
  <c r="M13353" i="1"/>
  <c r="M13354" i="1"/>
  <c r="M13355" i="1"/>
  <c r="M13356" i="1"/>
  <c r="M13357" i="1"/>
  <c r="M13358" i="1"/>
  <c r="M13359" i="1"/>
  <c r="M13360" i="1"/>
  <c r="M13361" i="1"/>
  <c r="M13362" i="1"/>
  <c r="M13363" i="1"/>
  <c r="M13364" i="1"/>
  <c r="M13365" i="1"/>
  <c r="M13366" i="1"/>
  <c r="M13367" i="1"/>
  <c r="M13368" i="1"/>
  <c r="M13369" i="1"/>
  <c r="M13370" i="1"/>
  <c r="M13371" i="1"/>
  <c r="M13372" i="1"/>
  <c r="M13373" i="1"/>
  <c r="M13374" i="1"/>
  <c r="M13375" i="1"/>
  <c r="M13376" i="1"/>
  <c r="M13377" i="1"/>
  <c r="M13378" i="1"/>
  <c r="M2" i="1"/>
  <c r="J11" i="9"/>
  <c r="K18" i="9"/>
  <c r="K8" i="9"/>
  <c r="J17" i="9"/>
  <c r="K17" i="9" s="1"/>
  <c r="H17" i="9"/>
  <c r="J8" i="16" l="1"/>
  <c r="J24" i="16"/>
  <c r="J6" i="9"/>
  <c r="K11" i="9"/>
  <c r="J20" i="16"/>
  <c r="J31" i="16"/>
  <c r="J21" i="16"/>
  <c r="J32" i="16"/>
  <c r="J15" i="16"/>
  <c r="J11" i="16"/>
  <c r="J25" i="16"/>
  <c r="J7" i="16"/>
  <c r="J29" i="16"/>
  <c r="J30" i="16"/>
  <c r="J6" i="16"/>
  <c r="J14" i="16"/>
  <c r="J26" i="16"/>
  <c r="J27" i="16"/>
  <c r="J18" i="16"/>
  <c r="J10" i="16"/>
  <c r="J16" i="16"/>
  <c r="J9" i="16"/>
  <c r="J19" i="16"/>
  <c r="J23" i="16"/>
  <c r="J22" i="16"/>
  <c r="J33" i="16"/>
  <c r="J17" i="16"/>
  <c r="J13" i="16"/>
  <c r="J12" i="16"/>
  <c r="F5" i="7"/>
  <c r="N7" i="7"/>
  <c r="K7" i="9"/>
  <c r="K9" i="9"/>
  <c r="K10" i="9"/>
  <c r="I18" i="9"/>
  <c r="I17" i="9"/>
  <c r="I8" i="9"/>
  <c r="H6" i="9"/>
  <c r="I9" i="9" s="1"/>
  <c r="I7" i="9" l="1"/>
  <c r="I10" i="9"/>
  <c r="G18" i="9"/>
  <c r="F9" i="9"/>
  <c r="G8" i="9" s="1"/>
  <c r="F7" i="9"/>
  <c r="F6" i="9" s="1"/>
  <c r="G7" i="9" s="1"/>
  <c r="F17" i="9"/>
  <c r="G17" i="9" s="1"/>
  <c r="D6" i="9"/>
  <c r="D17" i="9"/>
  <c r="E17" i="9" s="1"/>
  <c r="E8" i="9"/>
  <c r="G5" i="7" l="1"/>
  <c r="Q7" i="7"/>
  <c r="M7" i="7"/>
  <c r="E9" i="9"/>
  <c r="E7" i="9"/>
  <c r="G10" i="9"/>
  <c r="G9" i="9"/>
  <c r="F4" i="7"/>
  <c r="F3" i="7"/>
  <c r="P7" i="7"/>
  <c r="G3" i="7"/>
  <c r="O7" i="7"/>
  <c r="B5" i="7" l="1"/>
  <c r="A2" i="7"/>
  <c r="R2" i="7" s="1"/>
  <c r="S3" i="7"/>
  <c r="S4" i="7"/>
  <c r="R3" i="7"/>
  <c r="R4" i="7"/>
  <c r="R5" i="7"/>
  <c r="S5" i="7"/>
  <c r="B4" i="7"/>
  <c r="B3" i="7"/>
  <c r="H5" i="7"/>
  <c r="I5" i="7"/>
  <c r="K5" i="7"/>
  <c r="K3" i="7"/>
  <c r="I3" i="7"/>
  <c r="D4" i="7" l="1"/>
  <c r="E4" i="7" s="1"/>
  <c r="D3" i="7"/>
  <c r="E3" i="7" s="1"/>
  <c r="D5" i="7"/>
  <c r="E5" i="7" s="1"/>
  <c r="S2" i="7"/>
  <c r="J3" i="7"/>
  <c r="L5" i="7"/>
  <c r="L3" i="7"/>
  <c r="J5" i="7"/>
  <c r="H3" i="7"/>
  <c r="K7" i="7"/>
  <c r="G7" i="7"/>
  <c r="B7" i="7"/>
  <c r="C7" i="7" s="1"/>
  <c r="F7" i="7"/>
  <c r="C3" i="7"/>
  <c r="C4" i="7"/>
  <c r="C5" i="7"/>
  <c r="I7" i="7"/>
  <c r="D7" i="7" l="1"/>
  <c r="H7" i="7"/>
  <c r="L7" i="7"/>
  <c r="J7" i="7"/>
  <c r="E7" i="7"/>
</calcChain>
</file>

<file path=xl/sharedStrings.xml><?xml version="1.0" encoding="utf-8"?>
<sst xmlns="http://schemas.openxmlformats.org/spreadsheetml/2006/main" count="105539" uniqueCount="20470">
  <si>
    <t>key</t>
  </si>
  <si>
    <t>country</t>
  </si>
  <si>
    <t>supplier</t>
  </si>
  <si>
    <t>Supplier Name</t>
  </si>
  <si>
    <t>contract</t>
  </si>
  <si>
    <t>period</t>
  </si>
  <si>
    <t>currency</t>
  </si>
  <si>
    <t>Montant facture</t>
  </si>
  <si>
    <t>Montant RDBC</t>
  </si>
  <si>
    <t>Écart</t>
  </si>
  <si>
    <t>Montant RDBC (After fix)</t>
  </si>
  <si>
    <t>Écart (After fix)</t>
  </si>
  <si>
    <t>status</t>
  </si>
  <si>
    <t>participations</t>
  </si>
  <si>
    <t>adjustements</t>
  </si>
  <si>
    <t>result</t>
  </si>
  <si>
    <t>Date dernier declaratif</t>
  </si>
  <si>
    <t xml:space="preserve">Amount update </t>
  </si>
  <si>
    <t>Equipe analyse</t>
  </si>
  <si>
    <t>Analyse par</t>
  </si>
  <si>
    <t>Commentaire</t>
  </si>
  <si>
    <t>Equipe Correction</t>
  </si>
  <si>
    <t>Correction par</t>
  </si>
  <si>
    <t>Type d'erreur</t>
  </si>
  <si>
    <t>Priorité</t>
  </si>
  <si>
    <t>BELE14P2022210300Q1 2020EUR</t>
  </si>
  <si>
    <t>BEL</t>
  </si>
  <si>
    <t>E14P2022210300</t>
  </si>
  <si>
    <t>Q1 2020</t>
  </si>
  <si>
    <t>EUR</t>
  </si>
  <si>
    <t>none</t>
  </si>
  <si>
    <t>valid</t>
  </si>
  <si>
    <t>BELE14P2022210300Q2 2020EUR</t>
  </si>
  <si>
    <t>Q2 2020</t>
  </si>
  <si>
    <t>BELE14P2022210300Q3 2020EUR</t>
  </si>
  <si>
    <t>Q3 2020</t>
  </si>
  <si>
    <t>BELE14P2022210300Q4 2020EUR</t>
  </si>
  <si>
    <t>Q4 2020</t>
  </si>
  <si>
    <t>BELE14P302702Q1 2020EUR</t>
  </si>
  <si>
    <t>E14P302702</t>
  </si>
  <si>
    <t>BELE14P302702Q2 2020EUR</t>
  </si>
  <si>
    <t>BELE14P302702Q3 2020EUR</t>
  </si>
  <si>
    <t>Produit</t>
  </si>
  <si>
    <t>Ossama</t>
  </si>
  <si>
    <t>[OA] calcule rebate à la main de 869,185 / ( 5270,91*10,47%)+(1666,34*8,26)+(2647,78*6,19)+(344,63*4,58) = 869,185 / https://www.astoresuite.com/contracts/show/24219 ///  https://www.astoresuite.com/adjustements/edit/17930
[EF] les colonne sont été inversées le declaratif était sur la colonne ad hoc
https://astoresuite.com/billing_invoices/show/13939
[EF] devrait être OK</t>
  </si>
  <si>
    <t>Métier</t>
  </si>
  <si>
    <t>Emmanuel</t>
  </si>
  <si>
    <t>Colonnes inversées</t>
  </si>
  <si>
    <t>BELE14P302702Q4 2020EUR</t>
  </si>
  <si>
    <t>[OA] calcule rebate à la main de 593,461 / ( 5595,17*10,47%)+(1666,34*8,26)+(585,814*8,26) = 593,4614 / https://www.astoresuite.com/contracts/show/24219 ///  https://www.astoresuite.com/adjustements/edit/17931
[EF] les colonne sont été inversées le declaratif était sur la colonne ad hoc
https://astoresuite.com/billing_invoices/show/13940
[EF] devrait être OK</t>
  </si>
  <si>
    <t>BELE14P302702Y 2020EUR</t>
  </si>
  <si>
    <t>Y 2020</t>
  </si>
  <si>
    <t>BELE11P2005060600-Q1 2020EUR</t>
  </si>
  <si>
    <t>E11P2005060600-</t>
  </si>
  <si>
    <t>BELE11P2005060600-Q2 2020EUR</t>
  </si>
  <si>
    <t>BELE11P2005060600-Q3 2020EUR</t>
  </si>
  <si>
    <t>BELE11P2005060600-Q4 2020EUR</t>
  </si>
  <si>
    <t>BELE14P2998410750Q1 2020EUR</t>
  </si>
  <si>
    <t>E14P2998410750</t>
  </si>
  <si>
    <t>[OA] le périmètre couvert que la belgique et non pas le UK d'ou les 953,38 (40227,03*2,37% = 953,38) / https://www.astoresuite.com/contracts/show/24156  // https://www.astoresuite.com/declarative_campaign_participations/edit/29926
[EF] Il s'agit bien d'un hotel en Belgique, prob pays a modifier dans A2S redmine: https://support.hexagon.al/issues/13401</t>
  </si>
  <si>
    <t>Hexa</t>
  </si>
  <si>
    <t>Zakaria</t>
  </si>
  <si>
    <t>Client</t>
  </si>
  <si>
    <t>BELE14P2998410750Q2 2020EUR</t>
  </si>
  <si>
    <t>BELE14P2998410750Q3 2020EUR</t>
  </si>
  <si>
    <t>BELE14P2998410750Q4 2020EUR</t>
  </si>
  <si>
    <t>BELF16P2029410700Q1 2020EUR</t>
  </si>
  <si>
    <t>F16P2029410700</t>
  </si>
  <si>
    <t>BELF16P2029410700Q3 2020EUR</t>
  </si>
  <si>
    <t>BELEPGD072019Q1 2020EUR</t>
  </si>
  <si>
    <t>EPGD072019</t>
  </si>
  <si>
    <t>BELEPGD072019Q2 2020EUR</t>
  </si>
  <si>
    <t>BELEPGD072019Q3 2020EUR</t>
  </si>
  <si>
    <t>BELEPGD072019Q4 2020EUR</t>
  </si>
  <si>
    <t>BELE19P2 03183Q2 2020EUR</t>
  </si>
  <si>
    <t>E19P2 03183</t>
  </si>
  <si>
    <t>BELE19P2 03183Q4 2020EUR</t>
  </si>
  <si>
    <t>BELBE4-21-1-022Y 2020EUR</t>
  </si>
  <si>
    <t>BE4-21-1-022</t>
  </si>
  <si>
    <t>BELBELU4151032GPY 2020EUR</t>
  </si>
  <si>
    <t>BELU4151032GP</t>
  </si>
  <si>
    <t>BELF16P302826Y 2020EUR</t>
  </si>
  <si>
    <t>F16P302826</t>
  </si>
  <si>
    <t>[74637, 24805]</t>
  </si>
  <si>
    <t>[35399, 34996, 20780, 19733, 20076]</t>
  </si>
  <si>
    <t>rebate present</t>
  </si>
  <si>
    <t>2022-01-07 10:12:01 +0100</t>
  </si>
  <si>
    <t xml:space="preserve">[EF] Il ya bien une particpation mais je ne peux pas y acceder a priori probleme d'absence de "depth of declaratIon"
https://astoresuite.com/declarative_campaign_participations/edit/24805
[ZB] la participation est accessible, et le rebate calculé = le rdbc
[EF] J'ai du archiver la particpation en trop puis reloadé la particpation sur les bonnes colonnes, ca devrait être bon maintenant
https://astoresuite.com/adjustements/edit/20780 </t>
  </si>
  <si>
    <t>issue</t>
  </si>
  <si>
    <t>BELF11P300790Q1 2020EUR</t>
  </si>
  <si>
    <t>F11P300790</t>
  </si>
  <si>
    <t>[OA] Le périmètre couvert ne couvre pas les UK, il couvre que la belgique et luxembourg/ https://www.astoresuite.com/contracts/show/24240  // https://www.astoresuite.com/adjustements/edit/27195
[EF] Il s'agit bien d'un hotel en Belgique, prob pays a modifier dans A2S redmine: https://support.hexagon.al/issues/13401</t>
  </si>
  <si>
    <t>BELF11P300790Q2 2020EUR</t>
  </si>
  <si>
    <t>[OA] Le périmètre couvert ne couvre pas les UK, il couvre que la belgique et luxembourg/ https://www.astoresuite.com/contracts/show/24240  // https://www.astoresuite.com/adjustements/edit/27196
[EF] Il s'agit bien d'un hotel en Belgique, prob pays a modifier dans A2S redmine: https://support.hexagon.al/issues/13401</t>
  </si>
  <si>
    <t>BELF11P300790Q3 2020EUR</t>
  </si>
  <si>
    <t>[OA] Le périmètre couvert ne couvre pas les UK, il couvre que la belgique et luxembourg/ https://www.astoresuite.com/contracts/show/24240  // https://www.astoresuite.com/adjustements/edit/27197
[EF] Il s'agit bien d'un hotel en Belgique, prob pays a modifier dans A2S redmine: https://support.hexagon.al/issues/13401</t>
  </si>
  <si>
    <t>BELF11P300790Q4 2020EUR</t>
  </si>
  <si>
    <t>[OA] Le périmètre couvert ne couvre pas les UK, il couvre que la belgique et luxembourg/ https://www.astoresuite.com/contracts/show/24240  // https://www.astoresuite.com/adjustements/edit/27199
[EF] Il s'agit bien d'un hotel en Belgique, prob pays a modifier dans A2S redmine: https://support.hexagon.al/issues/13401</t>
  </si>
  <si>
    <t>BELE12P2000010500Q1 2020EUR</t>
  </si>
  <si>
    <t>E12P2000010500</t>
  </si>
  <si>
    <t>BELE12P2000010500Q2 2020EUR</t>
  </si>
  <si>
    <t>BELE12P2000010500Q3 2020EUR</t>
  </si>
  <si>
    <t>BELF15P2100000500Q1 2020EUR</t>
  </si>
  <si>
    <t>F15P2100000500</t>
  </si>
  <si>
    <t>BELF15P2100000500Q2 2020EUR</t>
  </si>
  <si>
    <t>BELF15P2100000500Q3 2020EUR</t>
  </si>
  <si>
    <t>BELF15P2100000500Q4 2020EUR</t>
  </si>
  <si>
    <t>BELF12P2015220700Q1 2020EUR</t>
  </si>
  <si>
    <t>F12P2015220700</t>
  </si>
  <si>
    <t>BELF12P2015220700Q2 2020EUR</t>
  </si>
  <si>
    <t>BELF12P2015220700Q3 2020EUR</t>
  </si>
  <si>
    <t>BELF12P2015220700Q4 2020EUR</t>
  </si>
  <si>
    <t>BEL1999998Q1 2020EUR</t>
  </si>
  <si>
    <t>BEL1999998Q2 2020EUR</t>
  </si>
  <si>
    <t>BEL1999998Q3 2020EUR</t>
  </si>
  <si>
    <t>BEL1999998Q4 2020EUR</t>
  </si>
  <si>
    <t>BEL1000070Q1 2020EUR</t>
  </si>
  <si>
    <t>BEL1000070Q2 2020EUR</t>
  </si>
  <si>
    <t>BEL1000070Q3 2020EUR</t>
  </si>
  <si>
    <t>BEL1000070Q4 2020EUR</t>
  </si>
  <si>
    <t>BELE11P2003451200Q1 2020EUR</t>
  </si>
  <si>
    <t>E11P2003451200</t>
  </si>
  <si>
    <t>BELE11P2003451200Q2 2020EUR</t>
  </si>
  <si>
    <t>BELE11P2003451200Q3 2020EUR</t>
  </si>
  <si>
    <t>BELE11P2003451200Q4 2020EUR</t>
  </si>
  <si>
    <t>BELF12P2015431000Q1 2020EUR</t>
  </si>
  <si>
    <t>F12P2015431000</t>
  </si>
  <si>
    <t>BELF12P2015431000Q2 2020EUR</t>
  </si>
  <si>
    <t>BELF12P2015431000Q3 2020EUR</t>
  </si>
  <si>
    <t>BELF12P2015431000Q4 2020EUR</t>
  </si>
  <si>
    <t>BEL1999984Q2 2020EUR</t>
  </si>
  <si>
    <t>BEL1999984Q3 2020EUR</t>
  </si>
  <si>
    <t>BEL1999984Q4 2020EUR</t>
  </si>
  <si>
    <t>BELE14P2018521000Q1 2020EUR</t>
  </si>
  <si>
    <t>E14P2018521000</t>
  </si>
  <si>
    <t>BELE14P2018521000Q2 2020EUR</t>
  </si>
  <si>
    <t>BELE14P2018521000Q3 2020EUR</t>
  </si>
  <si>
    <t>BELE14P2018521000Q4 2020EUR</t>
  </si>
  <si>
    <t>BEL18218003Q1 2020EUR</t>
  </si>
  <si>
    <t>BEL18218003Q2 2020EUR</t>
  </si>
  <si>
    <t>BEL18218003Q3 2020EUR</t>
  </si>
  <si>
    <t>BEL18218003Q4 2020EUR</t>
  </si>
  <si>
    <t>BELBELU2202009GPQ1 2020EUR</t>
  </si>
  <si>
    <t>BELU2202009GP</t>
  </si>
  <si>
    <t>[OA] Le périmètre couvert ne couvre pas les UK, il couvre que la belgique et luxembourg/ https://www.astoresuite.com/contracts/show/30493 // https://www.astoresuite.com/declarative_campaign_participations/edit/37115
[EF] Il s'agit bien d'un hotel en Belgique, prob pays a modifier dans A2S redmine: https://support.hexagon.al/issues/13401</t>
  </si>
  <si>
    <t>BELBELU2202009GPQ2 2020EUR</t>
  </si>
  <si>
    <t>[OA] Le périmètre couvert ne couvre pas les UK, il couvre que la belgique et luxembourg/ https://www.astoresuite.com/contracts/show/30493 // https://www.astoresuite.com/adjustements/edit/19367
[EF] Il s'agit bien d'un hotel en Belgique, prob pays a modifier dans A2S redmine: https://support.hexagon.al/issues/13401</t>
  </si>
  <si>
    <t>BELBELU2202009GPQ3 2020EUR</t>
  </si>
  <si>
    <t>BELBELU2202009GPQ4 2020EUR</t>
  </si>
  <si>
    <t>BELE15P2023521000Q1 2020EUR</t>
  </si>
  <si>
    <t>E15P2023521000</t>
  </si>
  <si>
    <t>[OA] Le périmètre couvert ne couvre pas les UK, il couvre que la belgique et luxembourg/ https://www.astoresuite.com/contracts/show/24186 // https://www.astoresuite.com/declarative_campaign_participations/edit/37115
[EF] Il s'agit bien d'un hotel en Belgique, prob pays a modifier dans A2S redmine: https://support.hexagon.al/issues/13401</t>
  </si>
  <si>
    <t>BELE15P2023521000Q2 2020EUR</t>
  </si>
  <si>
    <t>[OA] Le périmètre couvert ne couvre pas les UK, il couvre que la belgique et luxembourg/ https://www.astoresuite.com/contracts/show/24186 // https://www.astoresuite.com/adjustements/edit/19367
[EF] Il s'agit bien d'un hotel en Belgique, prob pays a modifier dans A2S redmine: https://support.hexagon.al/issues/13401</t>
  </si>
  <si>
    <t>BELE15P2023521000Q3 2020EUR</t>
  </si>
  <si>
    <t>[OA] Le périmètre couvert ne couvre pas les UK, il couvre que la belgique et luxembourg/ https://www.astoresuite.com/contracts/show/24186 // https://www.astoresuite.com/declarative_campaign_participations/edit/10443
[EF] Il s'agit bien d'un hotel en Belgique, prob pays a modifier dans A2S redmine: https://support.hexagon.al/issues/13401</t>
  </si>
  <si>
    <t>BELE15P2023521000Q4 2020EUR</t>
  </si>
  <si>
    <t>BELE15P2023531700Q1 2020EUR</t>
  </si>
  <si>
    <t>E15P2023531700</t>
  </si>
  <si>
    <t>BELE15P2023531700Q2 2020EUR</t>
  </si>
  <si>
    <t>BELE15P2023531700Q3 2020EUR</t>
  </si>
  <si>
    <t>BELE15P2023531700Q4 2020EUR</t>
  </si>
  <si>
    <t>BELE10P2003460500Q1 2020EUR</t>
  </si>
  <si>
    <t>E10P2003460500</t>
  </si>
  <si>
    <t>BELE10P2003460500Q2 2020EUR</t>
  </si>
  <si>
    <t>BELE10P2003460500Q3 2020EUR</t>
  </si>
  <si>
    <t>BELE10P2003460500Q4 2020EUR</t>
  </si>
  <si>
    <t>BELE09P2000801300Q1 2020EUR</t>
  </si>
  <si>
    <t>E09P2000801300</t>
  </si>
  <si>
    <t>BELE09P2000801300Q2 2020EUR</t>
  </si>
  <si>
    <t>BELE09P2000801300Q3 2020EUR</t>
  </si>
  <si>
    <t>[OA] Le périmètre couvert ne couvre pas les UK, il couvre que la belgique et luxembourg/ https://www.astoresuite.com/contracts/show/24165 // https://www.astoresuite.com/adjustements/edit/2040
[EF] Il s'agit bien d'un hotel en Belgique, prob pays a modifier dans A2S redmine: https://support.hexagon.al/issues/13401</t>
  </si>
  <si>
    <t>BELE09P2000801300Q4 2020EUR</t>
  </si>
  <si>
    <t>BEL1999898Q1 2020EUR</t>
  </si>
  <si>
    <t>BEL1999898Q2 2020EUR</t>
  </si>
  <si>
    <t>BEL1999898Q3 2020EUR</t>
  </si>
  <si>
    <t>BEL1999898Q4 2020EUR</t>
  </si>
  <si>
    <t>BELF11P302981Y 2020EUR</t>
  </si>
  <si>
    <t>F11P302981</t>
  </si>
  <si>
    <t>[OA]le rebate calculé correspond bien à l'encodage du contrat et du CA déclaré // https://www.astoresuite.com/adjustements/edit/23211 //  https://www.astoresuite.com/contracts/show/24222
[Ef] supprimé les doublons d epartcipations, puis reloadé le déclaratif cra les colonnes n'étaient plus les même et loadé le forfait suite JIra CME
[EF] On devrait être bon</t>
  </si>
  <si>
    <t>BEL1000072Q1 2020EUR</t>
  </si>
  <si>
    <t>BEL1000072Q2 2020EUR</t>
  </si>
  <si>
    <t>BEL1000072Q3 2020EUR</t>
  </si>
  <si>
    <t>BEL1000072Q4 2020EUR</t>
  </si>
  <si>
    <t>BEL1999927Q1 2020EUR</t>
  </si>
  <si>
    <t>BEL1999927Q2 2020EUR</t>
  </si>
  <si>
    <t>BEL1999927Q3 2020EUR</t>
  </si>
  <si>
    <t>BEL1999927Q4 2020EUR</t>
  </si>
  <si>
    <t>BELF16P302875Y 2020EUR</t>
  </si>
  <si>
    <t>F16P302875</t>
  </si>
  <si>
    <t>[OA] pas de profondeur de déclaration // https://www.astoresuite.com/declarative_campaign_participations/edit/24794 
[ZB] je ne comprends pas l'analyse + lien fonctionne pas 
[OA] c'est normal que le lien ne marche pas vu que la participation n'a pas de profondeur de déclaration, exemple ( Hôtel, Country Brand and country)
[ZB] J'ai corrigé la participation + les colonnes, je te laisse revoir ton analyse car le montant est toujours different de la facture.  [OA] on trouve 2 participations, donc il faut archiver une participation. https://www.astoresuite.com/declarative_campaign_participations/edit/74636
[EF] mauvaise particpation archivée les colonnes étaient inversées, j'ai du reloadé:
https://astoresuite.com/billing_invoices/show/31324
Devrait être OK</t>
  </si>
  <si>
    <t>BELE14P2004121000Q4 2020EUR</t>
  </si>
  <si>
    <t>E14P2004121000</t>
  </si>
  <si>
    <t>BELF17P302984Q3 2020EUR</t>
  </si>
  <si>
    <t>F17P302984</t>
  </si>
  <si>
    <t>BELF17P302984Q4 2020EUR</t>
  </si>
  <si>
    <t>BELF17P302984Y 2020EUR</t>
  </si>
  <si>
    <t>[OA]calcule de rebate faux / le périmetre couvert à changé : Contrat : https://www.astoresuite.com/contracts/edit/24223 / ajustement : https://www.astoresuite.com/adjustements/edit/23193</t>
  </si>
  <si>
    <t>BEL1999885Q1 2020EUR</t>
  </si>
  <si>
    <t>BEL1999885Q2 2020EUR</t>
  </si>
  <si>
    <t>BEL1999885Q3 2020EUR</t>
  </si>
  <si>
    <t>BEL1999885Q4 2020EUR</t>
  </si>
  <si>
    <t>BEL28255020Q1 2020EUR</t>
  </si>
  <si>
    <t>BEL28255020Q2 2020EUR</t>
  </si>
  <si>
    <t>BEL28255020Q4 2020EUR</t>
  </si>
  <si>
    <t>BEL1000025Q1 2020EUR</t>
  </si>
  <si>
    <t>BEL1000025Q2 2020EUR</t>
  </si>
  <si>
    <t>BEL1000025Q3 2020EUR</t>
  </si>
  <si>
    <t>BEL1000025Q4 2020EUR</t>
  </si>
  <si>
    <t>BELF14P2018920700Q1 2020EUR</t>
  </si>
  <si>
    <t>F14P2018920700</t>
  </si>
  <si>
    <t>BELF14P2018920700Q3 2020EUR</t>
  </si>
  <si>
    <t>BEL1000118Q1 2020EUR</t>
  </si>
  <si>
    <t>[29935]</t>
  </si>
  <si>
    <t>[12715]</t>
  </si>
  <si>
    <t>no contract attached, service found</t>
  </si>
  <si>
    <t>2021-05-06 18:28:54 +0200</t>
  </si>
  <si>
    <t>[EF] On a bien un contrat qui semble correctement lié à cette partcipation, mais qui génére une facture dna spré-billing sur le fournisseur 356263  alors que la partcipation est pour le fournisseur 93421
Contrat
https://astoresuite.com/contracts/show/34743
[ZB] correction au niveau des unités</t>
  </si>
  <si>
    <t>BEL1000118Q2 2020EUR</t>
  </si>
  <si>
    <t>[30041]</t>
  </si>
  <si>
    <t>[12617]</t>
  </si>
  <si>
    <t>2021-05-06 18:28:31 +0200</t>
  </si>
  <si>
    <t>BEL1000118Q3 2020EUR</t>
  </si>
  <si>
    <t>[10296]</t>
  </si>
  <si>
    <t>[2024]</t>
  </si>
  <si>
    <t>2021-03-23 12:20:45 +0100</t>
  </si>
  <si>
    <t>BEL1000118Q4 2020EUR</t>
  </si>
  <si>
    <t>[16656]</t>
  </si>
  <si>
    <t>[4365]</t>
  </si>
  <si>
    <t>2021-03-22 18:35:31 +0100</t>
  </si>
  <si>
    <t>BELE14P2019941700Q1 2020EUR</t>
  </si>
  <si>
    <t>E14P2019941700</t>
  </si>
  <si>
    <t>BELE14P2019941700Q2 2020EUR</t>
  </si>
  <si>
    <t>BELE14P2021552500Q1 2020EUR</t>
  </si>
  <si>
    <t>E14P2021552500</t>
  </si>
  <si>
    <t>BELE14P2021552500Q2 2020EUR</t>
  </si>
  <si>
    <t>BELE14P2021552500Q3 2020EUR</t>
  </si>
  <si>
    <t>BELE14P2021552500Q4 2020EUR</t>
  </si>
  <si>
    <t>BELE12P2000071050Q1 2020EUR</t>
  </si>
  <si>
    <t>E12P2000071050</t>
  </si>
  <si>
    <t>BELE12P2000071050Q2 2020EUR</t>
  </si>
  <si>
    <t>BELE12P2000071050Q3 2020EUR</t>
  </si>
  <si>
    <t>BELE12P2000071050Q4 2020EUR</t>
  </si>
  <si>
    <t>BELE15P2010450550-PO8800052182Q4 2020EUR</t>
  </si>
  <si>
    <t>E15P2010450550-PO8800052182</t>
  </si>
  <si>
    <t>BELE15P2010450550-PO8800052182Y 2020EUR</t>
  </si>
  <si>
    <t>BELE17P2010460600EQ4 2020EUR</t>
  </si>
  <si>
    <t>E17P2010460600E</t>
  </si>
  <si>
    <t>BELE17P2010460600EY 2020EUR</t>
  </si>
  <si>
    <t xml:space="preserve">[OA]la participation correspond à l'encodage du contrat et du CA déclaré  //  https://www.astoresuite.com/declarative_campaign_participations/edit/69659 // </t>
  </si>
  <si>
    <t>BELE10P2000061500Q1 2020EUR</t>
  </si>
  <si>
    <t>E10P2000061500</t>
  </si>
  <si>
    <t>BELE10P2000061500Q2 2020EUR</t>
  </si>
  <si>
    <t>BELE10P2000061500Q4 2020EUR</t>
  </si>
  <si>
    <t>[85873, 86049, 37656]</t>
  </si>
  <si>
    <t>[47608, 47395, 47610, 47609, 17906, 47394]</t>
  </si>
  <si>
    <t>2022-05-27 18:00:29 +0200</t>
  </si>
  <si>
    <t>Sarah</t>
  </si>
  <si>
    <t>[SB] "No name provided" dans la colonne unité de l'ajustement , à corriger https://www.astoresuite.com/adjustements/edit/17906 
[ZB] Qu'est ce qu'il faut corrigé ? le template est lié a un seul contrat et au niveau de contrat il y a qu'une seule condition, l'autre sous-service est un forfait, il faut voir avec le metier ou il faut declarer mettre ce montant
[SB] Il faut corriger l'intitulé de la colonne. Ce n'est pas normal d'avoir "No name provided", à voir avec Loic, on en avait parlé, peut-être qu'il sait comment résoudre? 
[ZB] Il me faut comme info le sous-service (condition) qui correpond à cette colonne 
[EF] reloadé</t>
  </si>
  <si>
    <t>Unité différente</t>
  </si>
  <si>
    <t>waiting</t>
  </si>
  <si>
    <t>BELE13P2017692500Q1 2020EUR</t>
  </si>
  <si>
    <t>E13P2017692500</t>
  </si>
  <si>
    <t>BELE13P2017692500Q2 2020EUR</t>
  </si>
  <si>
    <t>BELE15P2022650866Q1 2020EUR</t>
  </si>
  <si>
    <t>E15P2022650866</t>
  </si>
  <si>
    <t>BELE15P2022650866Q2 2020EUR</t>
  </si>
  <si>
    <t>BELE15P2022650866Q3 2020EUR</t>
  </si>
  <si>
    <t>BEL1999956Q1 2020EUR</t>
  </si>
  <si>
    <t>BEL1999956Q2 2020EUR</t>
  </si>
  <si>
    <t>BEL1999956Q3 2020EUR</t>
  </si>
  <si>
    <t>BELE11P2003500600Q1 2020EUR</t>
  </si>
  <si>
    <t>E11P2003500600</t>
  </si>
  <si>
    <t>BELE11P2003500600Q2 2020EUR</t>
  </si>
  <si>
    <t>BELE11P2003500600Q3 2020EUR</t>
  </si>
  <si>
    <t>BELE11P2003500600Q4 2020EUR</t>
  </si>
  <si>
    <t>BELE12P2002411100Q1 2020EUR</t>
  </si>
  <si>
    <t>E12P2002411100</t>
  </si>
  <si>
    <t>BELE12P2002411100Q2 2020EUR</t>
  </si>
  <si>
    <t>BELE12P2002411100Q3 2020EUR</t>
  </si>
  <si>
    <t>BELE12P2002411100Q4 2020EUR</t>
  </si>
  <si>
    <t>BELE13P2002402500Q1 2020EUR</t>
  </si>
  <si>
    <t>E13P2002402500</t>
  </si>
  <si>
    <t>BELE13P2002402500Q2 2020EUR</t>
  </si>
  <si>
    <t>BELE13P2002402500Q3 2020EUR</t>
  </si>
  <si>
    <t>BELE13P2002402500Q4 2020EUR</t>
  </si>
  <si>
    <t>BEL1999914Q1 2020EUR</t>
  </si>
  <si>
    <t>BEL1999914Q2 2020EUR</t>
  </si>
  <si>
    <t>BEL1999914Q3 2020EUR</t>
  </si>
  <si>
    <t>BEL1999914Q4 2020EUR</t>
  </si>
  <si>
    <t>BELF15P2024990015Q1 2020EUR</t>
  </si>
  <si>
    <t>F15P2024990015</t>
  </si>
  <si>
    <t>BELF15P2024990015Q2 2020EUR</t>
  </si>
  <si>
    <t>BELF15P2024990015Q3 2020EUR</t>
  </si>
  <si>
    <t>BELF15P2024990015Q4 2020EUR</t>
  </si>
  <si>
    <t>BELE10P2000660575Q1 2020EUR</t>
  </si>
  <si>
    <t>E10P2000660575</t>
  </si>
  <si>
    <t>BELE10P2003690150Q1 2020EUR</t>
  </si>
  <si>
    <t>E10P2003690150</t>
  </si>
  <si>
    <t>BELF15P2023510600Q1 2020EUR</t>
  </si>
  <si>
    <t>F15P2023510600</t>
  </si>
  <si>
    <t>BELF15P2023510600Q2 2020EUR</t>
  </si>
  <si>
    <t>BELF15P2023510600Q3 2020EUR</t>
  </si>
  <si>
    <t>BELF15P2023510600Q4 2020EUR</t>
  </si>
  <si>
    <t>BEL1999894Q1 2020EUR</t>
  </si>
  <si>
    <t>BEL1999894Q2 2020EUR</t>
  </si>
  <si>
    <t>BEL1999894Q3 2020EUR</t>
  </si>
  <si>
    <t>BEL1999894Q4 2020EUR</t>
  </si>
  <si>
    <t>BEL1999999Q1 2020EUR</t>
  </si>
  <si>
    <t>BEL1999999Q2 2020EUR</t>
  </si>
  <si>
    <t>BEL1999999Q3 2020EUR</t>
  </si>
  <si>
    <t>BEL1999999Q4 2020EUR</t>
  </si>
  <si>
    <t>BELE12P2013723000Q3 2020EUR</t>
  </si>
  <si>
    <t>E12P2013723000</t>
  </si>
  <si>
    <t>BELE12P2013723000Q4 2020EUR</t>
  </si>
  <si>
    <t>BELE13P2016230200Q1 2020EUR</t>
  </si>
  <si>
    <t>E13P2016230200</t>
  </si>
  <si>
    <t>BELE13P2016230200Q4 2020EUR</t>
  </si>
  <si>
    <t>BELF14P2000010900-DQ1 2020EUR</t>
  </si>
  <si>
    <t>F14P2000010900-D</t>
  </si>
  <si>
    <t>BELF14P2000010900-DQ2 2020EUR</t>
  </si>
  <si>
    <t>BELF14P2000010900-DQ3 2020EUR</t>
  </si>
  <si>
    <t>BELF14P2000010900-DQ4 2020EUR</t>
  </si>
  <si>
    <t>[]</t>
  </si>
  <si>
    <t>no participation</t>
  </si>
  <si>
    <t>Thao</t>
  </si>
  <si>
    <t>[TN] : Result "no participation" car Ajustement non accesible depuis le module d'ajustement https://astoresuite.com/adjustements/list?adjustement_campaign_id=18, On reçoit un msg d'erreur. Pourtant on peut bien y accéder depuis la source de la facture dans prébilling https://astoresuite.com/billing_invoices/show/53379 / https://astoresuite.com/adjustements/edit/32080. Et là on voit bien un rebate correspondant au montant facturé : 4249,03 x 18% = 764,83
[ZB] la participation est supprimé (pour info les admins avait le droit de supprimé les participations) + il y avait un bug de detachement 
[ZB] corrigé, j'ai generé une nouvelle participation, puis j'ai lié cet ajustement à son groupe d'ajustements, le montant remonte sur le RDBC</t>
  </si>
  <si>
    <t>BELE18P203102-0500Q1 2020EUR</t>
  </si>
  <si>
    <t>E18P203102-0500</t>
  </si>
  <si>
    <t>BELE18P203102-0500Q2 2020EUR</t>
  </si>
  <si>
    <t>BELE18P203102-0500Q3 2020EUR</t>
  </si>
  <si>
    <t>BELE18P203102-0500Q4 2020EUR</t>
  </si>
  <si>
    <t>BEL1999913Q3 2020EUR</t>
  </si>
  <si>
    <t>BEL1999913Q4 2020EUR</t>
  </si>
  <si>
    <t>BELE12P2016630600Q1 2020EUR</t>
  </si>
  <si>
    <t>E12P2016630600</t>
  </si>
  <si>
    <t>BELE12P2016630600Q2 2020EUR</t>
  </si>
  <si>
    <t>BELE12P2016630600Q3 2020EUR</t>
  </si>
  <si>
    <t>BELE12P2016630600Q4 2020EUR</t>
  </si>
  <si>
    <t>BELF16P302766-0011Y 2020EUR</t>
  </si>
  <si>
    <t>F16P302766-0011</t>
  </si>
  <si>
    <t>BELF15P2024170800Q1 2020EUR</t>
  </si>
  <si>
    <t>F15P2024170800</t>
  </si>
  <si>
    <t>BELF15P2024170800Q4 2020EUR</t>
  </si>
  <si>
    <t>BELE16P202850-2500Q1 2020EUR</t>
  </si>
  <si>
    <t>E16P202850-2500</t>
  </si>
  <si>
    <t>BELE16P202850-2500Q2 2020EUR</t>
  </si>
  <si>
    <t>BELE16P202850-2500Q3 2020EUR</t>
  </si>
  <si>
    <t>BELE16P202850-2500Q4 2020EUR</t>
  </si>
  <si>
    <t>BELE13P2018712000Q1 2020EUR</t>
  </si>
  <si>
    <t>E13P2018712000</t>
  </si>
  <si>
    <t>BELE13P2018712000Q2 2020EUR</t>
  </si>
  <si>
    <t>BELE13P2018712000Q4 2020EUR</t>
  </si>
  <si>
    <t>BELE15P2025820750Q1 2020EUR</t>
  </si>
  <si>
    <t>E15P2025820750</t>
  </si>
  <si>
    <t>BELE15P2025820750Q3 2020EUR</t>
  </si>
  <si>
    <t>BELE15P2025820750Q4 2020EUR</t>
  </si>
  <si>
    <t>BEL1999953Q1 2020EUR</t>
  </si>
  <si>
    <t>BEL1999953Q4 2020EUR</t>
  </si>
  <si>
    <t>BELF15P2022670900Q1 2020EUR</t>
  </si>
  <si>
    <t>F15P2022670900</t>
  </si>
  <si>
    <t>BELE15P2022430300Q1 2020EUR</t>
  </si>
  <si>
    <t>E15P2022430300</t>
  </si>
  <si>
    <t>BELE15P2022430300Q2 2020EUR</t>
  </si>
  <si>
    <t>BELE15P2022621000Q1 2020EUR</t>
  </si>
  <si>
    <t>E15P2022621000</t>
  </si>
  <si>
    <t>BELE15P2022621000Q2 2020EUR</t>
  </si>
  <si>
    <t>BELE15P2022621000Q3 2020EUR</t>
  </si>
  <si>
    <t>BELE15P2022621000Q4 2020EUR</t>
  </si>
  <si>
    <t>BELBE4-21-1-010Y 2020EUR</t>
  </si>
  <si>
    <t>BE4-21-1-010</t>
  </si>
  <si>
    <t>BELF15P300860Y 2020EUR</t>
  </si>
  <si>
    <t xml:space="preserve"> F15P300860</t>
  </si>
  <si>
    <t>BELF11P300855Y 2020EUR</t>
  </si>
  <si>
    <t>F11P300855</t>
  </si>
  <si>
    <t>BELF17P303098Y 2020EUR</t>
  </si>
  <si>
    <t>F17P303098</t>
  </si>
  <si>
    <t>BELF18P301685Y 2020EUR</t>
  </si>
  <si>
    <t>F18P301685</t>
  </si>
  <si>
    <t>BELF13P301684Y 2020EUR</t>
  </si>
  <si>
    <t>F13P301684</t>
  </si>
  <si>
    <t>BELBELU4201011GPY 2020EUR</t>
  </si>
  <si>
    <t>BELU4201011GP</t>
  </si>
  <si>
    <t>BELE17P202987-0600Q1 2020EUR</t>
  </si>
  <si>
    <t>E17P202987-0600</t>
  </si>
  <si>
    <t>BELE17P202987-0600Q2 2020EUR</t>
  </si>
  <si>
    <t>BELE17P202987-0600Q3 2020EUR</t>
  </si>
  <si>
    <t>[10407]</t>
  </si>
  <si>
    <t>[2072]</t>
  </si>
  <si>
    <t>no rebate, with contract attached</t>
  </si>
  <si>
    <t>2021-03-23 12:20:55 +0100</t>
  </si>
  <si>
    <t>resolved</t>
  </si>
  <si>
    <t>BELE17P202987-0600Q4 2020EUR</t>
  </si>
  <si>
    <t>BELE17P2029920800-2Q1 2020EUR</t>
  </si>
  <si>
    <t>E17P2029920800-2</t>
  </si>
  <si>
    <t>BELE17P2029920800-2Q2 2020EUR</t>
  </si>
  <si>
    <t>BELE17P2029920800-2Q3 2020EUR</t>
  </si>
  <si>
    <t>BELE17P2029920800-2Q4 2020EUR</t>
  </si>
  <si>
    <t>BELE13P2017700150Q1 2020EUR</t>
  </si>
  <si>
    <t>E13P2017700150</t>
  </si>
  <si>
    <t>BELE13P2017700150Q2 2020EUR</t>
  </si>
  <si>
    <t>BELBELU2207006GPQ1 2020EUR</t>
  </si>
  <si>
    <t>BELU2207006GP</t>
  </si>
  <si>
    <t>BELBELU2207006GPQ2 2020EUR</t>
  </si>
  <si>
    <t>BELBELU2207006GPQ3 2020EUR</t>
  </si>
  <si>
    <t>BELBELU2207006GPQ4 2020EUR</t>
  </si>
  <si>
    <t>BELF13P300343Y 2020EUR</t>
  </si>
  <si>
    <t>P300031</t>
  </si>
  <si>
    <t>F13P300343</t>
  </si>
  <si>
    <t>BELBELU2201007GPQ1 2020EUR</t>
  </si>
  <si>
    <t>BELU2201007GP</t>
  </si>
  <si>
    <t>[OA]  le calcul de rebate correspond à l'encodage du contrat et du CA déclaré =&gt;  le périmétre couvert couvre que la belgque et luxembourg et non pas les UK, d'où l'écart de 236,4. // https://www.astoresuite.com/contracts/show/30293 // https://www.astoresuite.com/declarative_campaign_participations/edit/37126</t>
  </si>
  <si>
    <t>BELBELU2201007GPQ2 2020EUR</t>
  </si>
  <si>
    <t>BELBELU2201007GPQ3 2020EUR</t>
  </si>
  <si>
    <t>[SB] Le CA declaré sur le UK n'est pas pris en compte car ca ne fait pas partie du perimetre couvert de ce contrat.le report 26,414.22 est correct par rapport à l'encodage contrat
[EF] Il s'agit bien d'un hotel en Belgique, prob pays a modifier dans A2S redmine: https://support.hexagon.al/issues/13401</t>
  </si>
  <si>
    <t>BELBELU2201007GPQ4 2020EUR</t>
  </si>
  <si>
    <t>BELBELU2201007GPY 2020EUR</t>
  </si>
  <si>
    <t>[SB] Le CA declaré sur le UK n'est pas pris en compte car ca ne fait pas partie du perimetre couvert de ce contrat. le report 52,385.00 est correct par rapport à l'encodage contrat</t>
  </si>
  <si>
    <t>Assiette</t>
  </si>
  <si>
    <t>BELBELU2201008GPQ1 2020EUR</t>
  </si>
  <si>
    <t>BELU2201008GP</t>
  </si>
  <si>
    <t>BELBELU2201008GPQ2 2020EUR</t>
  </si>
  <si>
    <t>BELBELU2201008GPQ3 2020EUR</t>
  </si>
  <si>
    <t>BELBELU2201008GPQ4 2020EUR</t>
  </si>
  <si>
    <t>BELBELU2201008GPY 2020EUR</t>
  </si>
  <si>
    <t>BEL29312006Q1 2020EUR</t>
  </si>
  <si>
    <t>BEL29312006Q2 2020EUR</t>
  </si>
  <si>
    <t>BEL29312006Q3 2020EUR</t>
  </si>
  <si>
    <t>BEL29312006Q4 2020EUR</t>
  </si>
  <si>
    <t>BELE10P2001283500Q1 2020EUR</t>
  </si>
  <si>
    <t>E10P2001283500</t>
  </si>
  <si>
    <t>BELE10P2001283500Q3 2020EUR</t>
  </si>
  <si>
    <t>BELE11P2020051850Q1 2020EUR</t>
  </si>
  <si>
    <t>E11P2020051850</t>
  </si>
  <si>
    <t>BELE11P2020051850Q3 2020EUR</t>
  </si>
  <si>
    <t>BELE13P2018302800Q1 2020EUR</t>
  </si>
  <si>
    <t>E13P2018302800</t>
  </si>
  <si>
    <t>BELE13P2018302800Q3 2020EUR</t>
  </si>
  <si>
    <t>BELE15P2025191000Q1 2020EUR</t>
  </si>
  <si>
    <t>E15P2025191000</t>
  </si>
  <si>
    <t>BELE15P2025191000Q2 2020EUR</t>
  </si>
  <si>
    <t>BELE15P2025191000Q3 2020EUR</t>
  </si>
  <si>
    <t>BELE15P2025191000Q4 2020EUR</t>
  </si>
  <si>
    <t>BELE16P2027850500Q1 2020EUR</t>
  </si>
  <si>
    <t>E16P2027850500</t>
  </si>
  <si>
    <t>BELE12P2001551000Q1 2020EUR</t>
  </si>
  <si>
    <t>E12P2001551000</t>
  </si>
  <si>
    <t>BEL1999895Q1 2020EUR</t>
  </si>
  <si>
    <t>BEL1999895Q2 2020EUR</t>
  </si>
  <si>
    <t>BEL1000051Q1 2020EUR</t>
  </si>
  <si>
    <t>BELF12P2014990150Q1 2020EUR</t>
  </si>
  <si>
    <t>F12P2014990150</t>
  </si>
  <si>
    <t>BELE13P2017310000_PQ1 2020EUR</t>
  </si>
  <si>
    <t>E13P2017310000_P</t>
  </si>
  <si>
    <t>BELE13P2017310000_PQ2 2020EUR</t>
  </si>
  <si>
    <t>BELE13P2017310000_PQ3 2020EUR</t>
  </si>
  <si>
    <t>rdbc</t>
  </si>
  <si>
    <t>[OA] le sous-service "Contract PSTN" est à 0% du CA déclaré / Contart : https://www.astoresuite.com/contracts/show/24411 / Ajustement : https://www.astoresuite.com/adjustements/edit/2181</t>
  </si>
  <si>
    <t>NA</t>
  </si>
  <si>
    <t>BELE13P2017310000_PQ4 2020EUR</t>
  </si>
  <si>
    <t>[OA] le sous-service "Contract PSTN" est à 0% du CA déclaré / Contrat :https://www.astoresuite.com/contracts/show/24411 / Ajustement : https://www.astoresuite.com/adjustements/edit/4791
[EF] devrait être OK la semaine prochaine</t>
  </si>
  <si>
    <t>BELBELU2206020GPQ4 2020EUR</t>
  </si>
  <si>
    <t>BELU2206020GP</t>
  </si>
  <si>
    <t>BEL1000048Q1 2020EUR</t>
  </si>
  <si>
    <t>BELF17P300729Y 2020EUR</t>
  </si>
  <si>
    <t>F17P300729</t>
  </si>
  <si>
    <t>[SB] Le CA declaré sur le UK n'est pas pris en compte car ca ne fait pas partie du perimetre couvert de ce contrat. le report 2,310.55 est correct par rapport à l'encodage contrat
[EF] Il s'agit bien d'un hotel en Belgique, prob pays a modifier dans A2S redmine: https://support.hexagon.al/issues/13401</t>
  </si>
  <si>
    <t>BELF18P303121-0200Y 2020EUR</t>
  </si>
  <si>
    <t>F18P303121-0200</t>
  </si>
  <si>
    <t>[84762]</t>
  </si>
  <si>
    <t>[46110, 46123]</t>
  </si>
  <si>
    <t>empty dcp and no adjustement</t>
  </si>
  <si>
    <t>2022-05-10 19:29:18 +0200</t>
  </si>
  <si>
    <t>[EF] Il ya bien une particpation mais je ne peux pas y acceder a priori probleme d'absence de "depth of declaratIon"
https://astoresuite.com/declarative_campaign_participations/edit/42911</t>
  </si>
  <si>
    <t>BELF16P302986Y 2020EUR</t>
  </si>
  <si>
    <t>F16P302986</t>
  </si>
  <si>
    <t>BELF16P302806Y 2020EUR</t>
  </si>
  <si>
    <t>F16P302806</t>
  </si>
  <si>
    <t>BELBELU2195029GPY 2020EUR</t>
  </si>
  <si>
    <t>BELU2195029GP</t>
  </si>
  <si>
    <t>BEL1999957Y 2020EUR</t>
  </si>
  <si>
    <t>[OA] deux participation. A archiver une des deux et regénérer le Rebate par la suite // https://www.astoresuite.com/declarative_campaigns/show/89
[EF] Devrait être OK la semaine prochaine on a archivé la premiere particpation et rechargé sur la nouvelle l'autre étant cassé</t>
  </si>
  <si>
    <t>BELLU2-21-1-002Y 2020EUR</t>
  </si>
  <si>
    <t>LU2-21-1-002</t>
  </si>
  <si>
    <t>BELBE4-21-1-016Y 2020EUR</t>
  </si>
  <si>
    <t>BE4-21-1-016</t>
  </si>
  <si>
    <t>[EF] L'ajustement a disparu - travail en cours avec Camille il se pourrait qu'on annule complétement cette facture</t>
  </si>
  <si>
    <t>Declaration a loader - A chercher</t>
  </si>
  <si>
    <t>BELBE4-21-1-017Y 2020EUR</t>
  </si>
  <si>
    <t>BE4-21-1-017</t>
  </si>
  <si>
    <t>invoice</t>
  </si>
  <si>
    <t>[EF] L'ajustement a disparu - travail en cours avec Camille il se pourrait qu'on annule complétement cette facture
[EF] Ok ca devrait être bon</t>
  </si>
  <si>
    <t>BELBE2-21-2-015Q4 2020EUR</t>
  </si>
  <si>
    <t>BE2-21-2-015</t>
  </si>
  <si>
    <t>BELBE2-21-2-019Y 2020EUR</t>
  </si>
  <si>
    <t>BE2-21-2-019</t>
  </si>
  <si>
    <t>BELBELU2191002GPY 2020EUR</t>
  </si>
  <si>
    <t>BELU2191002GP</t>
  </si>
  <si>
    <t>[SB] Ce code supplier n'existe pas dans A2S. Le contrat ici a comme supplier: 283629-TLANT NEDERLAND BV
[EF] le code supplier inscrit dans la compile est le code AR, modifié mais cela ne reglera pas le problème, erreur lorsque j'essaye d'acceder à la particpation
https://astoresuite.com/declarative_campaign_participations/edit/24807</t>
  </si>
  <si>
    <t>BELF17P302982Y 2020EUR</t>
  </si>
  <si>
    <t>F17P302982</t>
  </si>
  <si>
    <t>CHE007-0300Y 2020CHF</t>
  </si>
  <si>
    <t>CHE</t>
  </si>
  <si>
    <t>0007-0300</t>
  </si>
  <si>
    <t>CHF</t>
  </si>
  <si>
    <t>CHECH0014-0010Y 2020CHF</t>
  </si>
  <si>
    <t>CH0014-0010</t>
  </si>
  <si>
    <t>CHECH0015-0200Y 2020CHF</t>
  </si>
  <si>
    <t>CH0015-0200</t>
  </si>
  <si>
    <t>CHECH0016-0300Y 2020CHF</t>
  </si>
  <si>
    <t>CH0016-0300</t>
  </si>
  <si>
    <t>CHECH0017-0300Y 2020CHF</t>
  </si>
  <si>
    <t>CH0017-0300</t>
  </si>
  <si>
    <t>CHECH0018-0500Q4 2020CHF</t>
  </si>
  <si>
    <t>CH0018-0500</t>
  </si>
  <si>
    <t>CHECH1703297-0300Y 2020CHF</t>
  </si>
  <si>
    <t>CH1703297-0300</t>
  </si>
  <si>
    <t>CHE1702941-2Q1 2020CHF</t>
  </si>
  <si>
    <t>1702941-2</t>
  </si>
  <si>
    <t>CHE1702941-2Q2 2020CHF</t>
  </si>
  <si>
    <t>CHE1702941-2Q3 2020CHF</t>
  </si>
  <si>
    <t>CHE1702941-2Q4 2020CHF</t>
  </si>
  <si>
    <t>CHECH853-0300Y 2020CHF</t>
  </si>
  <si>
    <t>CH853-0300</t>
  </si>
  <si>
    <t>CHECH896-0500Q1 2020CHF</t>
  </si>
  <si>
    <t>CH896-0500</t>
  </si>
  <si>
    <t>CHECH896-0500Q2 2020CHF</t>
  </si>
  <si>
    <t>CHECH896-0500Q3 2020CHF</t>
  </si>
  <si>
    <t>CHECH896-0500Q4 2020CHF</t>
  </si>
  <si>
    <t>CHE909-1Y 2020CHF</t>
  </si>
  <si>
    <t>909-1</t>
  </si>
  <si>
    <t>CHE1701119-2S1 2020CHF</t>
  </si>
  <si>
    <t>1701119-2</t>
  </si>
  <si>
    <t>S1 2020</t>
  </si>
  <si>
    <t>CHE1701119-2S2 2020CHF</t>
  </si>
  <si>
    <t>S2 2020</t>
  </si>
  <si>
    <t>CHECH0976-0200Y 2020CHF</t>
  </si>
  <si>
    <t>CH0976-0200</t>
  </si>
  <si>
    <t>CHECH1254-0300Y 2020CHF</t>
  </si>
  <si>
    <t>CH1254-0300</t>
  </si>
  <si>
    <t>CHECH1291-0400Q2 2020CHF</t>
  </si>
  <si>
    <t>CH1291-0400</t>
  </si>
  <si>
    <t>CHECH1291-0400Q3 2020CHF</t>
  </si>
  <si>
    <t>CHECH1291-0400Q4 2020CHF</t>
  </si>
  <si>
    <t>CHE1700120-1Q1 2020CHF</t>
  </si>
  <si>
    <t>1700120-1</t>
  </si>
  <si>
    <t>CHE1700120-1Q2 2020CHF</t>
  </si>
  <si>
    <t>CHE1700120-1Q3 2020CHF</t>
  </si>
  <si>
    <t>CHE1700120-1Q4 2020CHF</t>
  </si>
  <si>
    <t>CHECH1499-0300 EpongeY 2020EUR</t>
  </si>
  <si>
    <t>CH1499-0300 Eponge</t>
  </si>
  <si>
    <t>[85212]</t>
  </si>
  <si>
    <t>[46827, 46607]</t>
  </si>
  <si>
    <t>2022-05-17 15:26:24 +0200</t>
  </si>
  <si>
    <t>[EF] Lien entre le contrat et l'ajustement est cassé. Regénérer le template, reloader la partipation puis Jira pour changer la période</t>
  </si>
  <si>
    <t>Declaration a loader</t>
  </si>
  <si>
    <t>CHECH1748-0300Y 2020CHF</t>
  </si>
  <si>
    <t>CH1748-0300</t>
  </si>
  <si>
    <t>CHE7749 BCSA YverdonQ1 2020CHF</t>
  </si>
  <si>
    <t>7749 BCSA Yverdon</t>
  </si>
  <si>
    <t>CHE7749 BCSA YverdonQ2 2020CHF</t>
  </si>
  <si>
    <t>CHE7749 BCSA YverdonQ3 2020CHF</t>
  </si>
  <si>
    <t>CHE7749 BCSA YverdonQ4 2020CHF</t>
  </si>
  <si>
    <t>CHE1700863-2Y 2020CHF</t>
  </si>
  <si>
    <t>1700863-2</t>
  </si>
  <si>
    <t>CHE8447-2Q1 2020CHF</t>
  </si>
  <si>
    <t>8447-2</t>
  </si>
  <si>
    <t>CHE8447-2Q2 2020CHF</t>
  </si>
  <si>
    <t>CHE8447-2Q3 2020CHF</t>
  </si>
  <si>
    <t>CHE8447-2Q4 2020CHF</t>
  </si>
  <si>
    <t>CHE7833-1S1 2020CHF</t>
  </si>
  <si>
    <t>7833-1</t>
  </si>
  <si>
    <t>CHE7833-1S2 2020CHF</t>
  </si>
  <si>
    <t>CHECH1973-0300Y 2020CHF</t>
  </si>
  <si>
    <t>CH1973-0300</t>
  </si>
  <si>
    <t>CHE8516-1Y 2020CHF</t>
  </si>
  <si>
    <t>8516-1</t>
  </si>
  <si>
    <t>CHE8198-1S1 2020CHF</t>
  </si>
  <si>
    <t>8198-1</t>
  </si>
  <si>
    <t>CHE8198-1S2 2020CHF</t>
  </si>
  <si>
    <t>CHECH2026-0400Q1 2020CHF</t>
  </si>
  <si>
    <t>CH2026-0400</t>
  </si>
  <si>
    <t>CHECH2026-0400Q2 2020CHF</t>
  </si>
  <si>
    <t>CHECH2026-0400Q3 2020CHF</t>
  </si>
  <si>
    <t>CHECH2026-0400Q4 2020CHF</t>
  </si>
  <si>
    <t>CHE8251-1Q1 2020CHF</t>
  </si>
  <si>
    <t>8251-1</t>
  </si>
  <si>
    <t>CHE8251-1Q2 2020CHF</t>
  </si>
  <si>
    <t>CHE8251-1Q3 2020CHF</t>
  </si>
  <si>
    <t>CHE8251-1Q4 2020CHF</t>
  </si>
  <si>
    <t>CHECH7990-0420Q1 2020CHF</t>
  </si>
  <si>
    <t>CH7990-0420</t>
  </si>
  <si>
    <t>CHECH7990-0420Q2 2020CHF</t>
  </si>
  <si>
    <t>CHECH7990-0420Q3 2020CHF</t>
  </si>
  <si>
    <t>CHECH7990-0420Q4 2020CHF</t>
  </si>
  <si>
    <t>CHECH2042-002Y 2020CHF</t>
  </si>
  <si>
    <t>CH2042-002</t>
  </si>
  <si>
    <t>CHECH649261-0300Y 2020CHF</t>
  </si>
  <si>
    <t>CH649261-0300</t>
  </si>
  <si>
    <t>CHE7918-2S1 2020CHF</t>
  </si>
  <si>
    <t>7918-2</t>
  </si>
  <si>
    <t>CHE7918-2S2 2020CHF</t>
  </si>
  <si>
    <t>CHECH2083-0200Y 2020CHF</t>
  </si>
  <si>
    <t>CH2083-0200</t>
  </si>
  <si>
    <t>CHE8062-2Y 2020CHF</t>
  </si>
  <si>
    <t>8062-2</t>
  </si>
  <si>
    <t>CHECH2101-0250Y 2020CHF</t>
  </si>
  <si>
    <t>CH2101-0250</t>
  </si>
  <si>
    <t>CHE1702122-1S1 2020CHF</t>
  </si>
  <si>
    <t>1702122-1</t>
  </si>
  <si>
    <t>CHE1702122-1S2 2020CHF</t>
  </si>
  <si>
    <t>CHECH2127-003Y 2020CHF</t>
  </si>
  <si>
    <t>CH2127-003</t>
  </si>
  <si>
    <t>CHE1701979-1Y 2020CHF</t>
  </si>
  <si>
    <t>1701979-1</t>
  </si>
  <si>
    <t>CHECH2165-0500Y 2020CHF</t>
  </si>
  <si>
    <t>CH2165-0500</t>
  </si>
  <si>
    <t>CHECH2209-0400S1 2020CHF</t>
  </si>
  <si>
    <t>CH2209-0400</t>
  </si>
  <si>
    <t>CHECH2209-0400S2 2020CHF</t>
  </si>
  <si>
    <t>CHEENZLER ohne Vitsolnet 1Q1 2020CHF</t>
  </si>
  <si>
    <t>ENZLER ohne Vitsolnet 1</t>
  </si>
  <si>
    <t>CHEENZLER ohne Vitsolnet 1Q2 2020CHF</t>
  </si>
  <si>
    <t>CHEENZLER ohne Vitsolnet 1Q3 2020CHF</t>
  </si>
  <si>
    <t>CHEENZLER ohne Vitsolnet 1Q4 2020CHF</t>
  </si>
  <si>
    <t>CHEVITSOLNET sans Enzler 1Q1 2020CHF</t>
  </si>
  <si>
    <t>VITSOLNET sans Enzler 1</t>
  </si>
  <si>
    <t>CHEVITSOLNET sans Enzler 1Q2 2020CHF</t>
  </si>
  <si>
    <t>CHEVITSOLNET sans Enzler 1Q3 2020CHF</t>
  </si>
  <si>
    <t>CHEVITSOLNET sans Enzler 1Q4 2020CHF</t>
  </si>
  <si>
    <t>CHECH9177-0000Y 2020CHF</t>
  </si>
  <si>
    <t>CH9177-0000</t>
  </si>
  <si>
    <t>CHECH2364-0200Y 2020CHF</t>
  </si>
  <si>
    <t>CH2364-0200</t>
  </si>
  <si>
    <t>CHECH2380-0200S1 2020CHF</t>
  </si>
  <si>
    <t>CH2380-0200</t>
  </si>
  <si>
    <t>CHECH2380-0200S2 2020CHF</t>
  </si>
  <si>
    <t>CHE8533-1Y 2020CHF</t>
  </si>
  <si>
    <t>8533-1</t>
  </si>
  <si>
    <t>CHE8565-1S1 2020CHF</t>
  </si>
  <si>
    <t>8565-1</t>
  </si>
  <si>
    <t>CHE8565-1S2 2020CHF</t>
  </si>
  <si>
    <t>CHE8959-2Y 2020CHF</t>
  </si>
  <si>
    <t>8959-2</t>
  </si>
  <si>
    <t>CHECH-2411-0500S1 2020CHF</t>
  </si>
  <si>
    <t>CH-2411-0500</t>
  </si>
  <si>
    <t>CHECH-2411-0500S2 2020CHF</t>
  </si>
  <si>
    <t>CHE1700210-1Y 2020CHF</t>
  </si>
  <si>
    <t>1700210-1</t>
  </si>
  <si>
    <t>CHECH8894-0000Y 2020CHF</t>
  </si>
  <si>
    <t>CH8894-0000</t>
  </si>
  <si>
    <t>CHE8551-1S1 2020CHF</t>
  </si>
  <si>
    <t>8551-1</t>
  </si>
  <si>
    <t>CHE8551-1S2 2020CHF</t>
  </si>
  <si>
    <t>CHECH62549-0300Y 2020CHF</t>
  </si>
  <si>
    <t>CH62549-0300</t>
  </si>
  <si>
    <t>CHE8331-FrischdienstQ1 2020CHF</t>
  </si>
  <si>
    <t>8331-Frischdienst</t>
  </si>
  <si>
    <t>CHE8331-FrischdienstQ2 2020CHF</t>
  </si>
  <si>
    <t>CHE8331-FrischdienstQ3 2020CHF</t>
  </si>
  <si>
    <t>CHE8331-FrischdienstQ4 2020CHF</t>
  </si>
  <si>
    <t>CHE8331-TiefkuehlQ1 2020CHF</t>
  </si>
  <si>
    <t>8331-Tiefkuehl</t>
  </si>
  <si>
    <t>CHE8331-TiefkuehlQ2 2020CHF</t>
  </si>
  <si>
    <t>CHE8331-TiefkuehlQ3 2020CHF</t>
  </si>
  <si>
    <t>CHE8331-TiefkuehlQ4 2020CHF</t>
  </si>
  <si>
    <t>CHE8331-TiefkuehlY 2020CHF</t>
  </si>
  <si>
    <t>CHECH2532-0500Y 2020CHF</t>
  </si>
  <si>
    <t>CH2532-0500</t>
  </si>
  <si>
    <t>CHE2533-1Q1 2020CHF</t>
  </si>
  <si>
    <t>2533-1</t>
  </si>
  <si>
    <t>CHE2533-1Q2 2020CHF</t>
  </si>
  <si>
    <t>CHE2533-1Q3 2020CHF</t>
  </si>
  <si>
    <t>CHE2533-1Q4 2020CHF</t>
  </si>
  <si>
    <t>CHE8570-2S1 2020CHF</t>
  </si>
  <si>
    <t>8570-2</t>
  </si>
  <si>
    <t>CHE8570-2S2 2020CHF</t>
  </si>
  <si>
    <t>CHECH2558-0500Y 2020CHF</t>
  </si>
  <si>
    <t>CH2558-0500</t>
  </si>
  <si>
    <t>CHE9090-1AQ1 2020CHF</t>
  </si>
  <si>
    <t>9090-1A</t>
  </si>
  <si>
    <t>CHE9090-1AQ2 2020CHF</t>
  </si>
  <si>
    <t>CHE9090-1AQ3 2020CHF</t>
  </si>
  <si>
    <t>CHE9090-1AQ4 2020CHF</t>
  </si>
  <si>
    <t>CHE9090-1AY 2020CHF</t>
  </si>
  <si>
    <t>CHECH2581-0003Y 2020CHF</t>
  </si>
  <si>
    <t>CH2581-0003</t>
  </si>
  <si>
    <t>CHE1700107-2S1 2020CHF</t>
  </si>
  <si>
    <t>1700107-2</t>
  </si>
  <si>
    <t>CHE1700107-2S2 2020CHF</t>
  </si>
  <si>
    <t>CHE8162-1Y 2020CHF</t>
  </si>
  <si>
    <t>8162-1</t>
  </si>
  <si>
    <t>CHE8199-2Y 2020CHF</t>
  </si>
  <si>
    <t>8199-2</t>
  </si>
  <si>
    <t>CHECH2644-0850Q1 2020CHF</t>
  </si>
  <si>
    <t>CH2644-0850</t>
  </si>
  <si>
    <t>CHECH2644-0850Q2 2020CHF</t>
  </si>
  <si>
    <t>CHECH2644-0850Q3 2020CHF</t>
  </si>
  <si>
    <t>CHECH2644-0850Q4 2020CHF</t>
  </si>
  <si>
    <t>CHECH2685-0200Y 2020CHF</t>
  </si>
  <si>
    <t>CH2685-0200</t>
  </si>
  <si>
    <t>CHECH2693-0003Y 2020CHF</t>
  </si>
  <si>
    <t>CH2693-0003</t>
  </si>
  <si>
    <t>CHE1701540-2Y 2020CHF</t>
  </si>
  <si>
    <t>1701540-2</t>
  </si>
  <si>
    <t>CHE1700121-1S1 2020CHF</t>
  </si>
  <si>
    <t>1700121-1</t>
  </si>
  <si>
    <t>CHE1700121-1S2 2020CHF</t>
  </si>
  <si>
    <t>CHECH9125-0300Y 2020CHF</t>
  </si>
  <si>
    <t>CH9125-0300</t>
  </si>
  <si>
    <t>CHE1700974-1Y 2020CHF</t>
  </si>
  <si>
    <t>1700974-1</t>
  </si>
  <si>
    <t>CHECH2775-0550S1 2020CHF</t>
  </si>
  <si>
    <t>CH2775-0550</t>
  </si>
  <si>
    <t>CHECH2775-0550S2 2020CHF</t>
  </si>
  <si>
    <t>CHECH3606 - 0567Y 2020EUR</t>
  </si>
  <si>
    <t>CH3606 - 0567</t>
  </si>
  <si>
    <t>CHE6425 UNTERSEENQ1 2020CHF</t>
  </si>
  <si>
    <t>6425 UNTERSEEN</t>
  </si>
  <si>
    <t>CHE6425 UNTERSEENQ2 2020CHF</t>
  </si>
  <si>
    <t>CHE6425 UNTERSEENQ3 2020CHF</t>
  </si>
  <si>
    <t>CHE6425 UNTERSEENQ4 2020CHF</t>
  </si>
  <si>
    <t>CHE6425-1Q1 2020CHF</t>
  </si>
  <si>
    <t>6425-1</t>
  </si>
  <si>
    <t>CHE6425-1Q2 2020CHF</t>
  </si>
  <si>
    <t>CHE6425-1Q3 2020CHF</t>
  </si>
  <si>
    <t>CHE6425-1Q4 2020CHF</t>
  </si>
  <si>
    <t>CHECH6432-0300Y 2020CHF</t>
  </si>
  <si>
    <t>CH6432-0300</t>
  </si>
  <si>
    <t>CHECH6452-0300S1 2020CHF</t>
  </si>
  <si>
    <t>CH6452-0300</t>
  </si>
  <si>
    <t>CHECH6452-0300S2 2020CHF</t>
  </si>
  <si>
    <t>CHECH6452-0300Y 2020CHF</t>
  </si>
  <si>
    <t>CHECH6470-1000Y 2020CHF</t>
  </si>
  <si>
    <t>CH6470-1000</t>
  </si>
  <si>
    <t>CHECH6480-0200Y 2020CHF</t>
  </si>
  <si>
    <t>CH6480-0200</t>
  </si>
  <si>
    <t>CHECH6911-0400 Racc ConvTelY 2020CHF</t>
  </si>
  <si>
    <t>CH6911-0400 Racc ConvTel</t>
  </si>
  <si>
    <t>CHECH8824-0000Y 2020CHF</t>
  </si>
  <si>
    <t>CH8824-0000</t>
  </si>
  <si>
    <t>CHECH41469-0750Y 2020CHF</t>
  </si>
  <si>
    <t>CH41469-0750</t>
  </si>
  <si>
    <t>CHE62423-1Q1 2020CHF</t>
  </si>
  <si>
    <t>62423-1</t>
  </si>
  <si>
    <t>CHE62423-1Q3 2020CHF</t>
  </si>
  <si>
    <t>CHE62423-1Q4 2020CHF</t>
  </si>
  <si>
    <t>CHECH2108-0200Y 2020CHF</t>
  </si>
  <si>
    <t>CH2108-0200</t>
  </si>
  <si>
    <t>CHECH76424-1000Q1 2020CHF</t>
  </si>
  <si>
    <t>CH76424-1000</t>
  </si>
  <si>
    <t>CHECH76424-1000Q2 2020CHF</t>
  </si>
  <si>
    <t>CHECH76424-1000Q3 2020CHF</t>
  </si>
  <si>
    <t>CHECH76424-1000Q4 2020CHF</t>
  </si>
  <si>
    <t>CHECH81603-0100Q1 2020CHF</t>
  </si>
  <si>
    <t>CH81603-0100</t>
  </si>
  <si>
    <t>CHECH81603-0100Q2 2020CHF</t>
  </si>
  <si>
    <t>CHECH81603-0100Q3 2020CHF</t>
  </si>
  <si>
    <t>CHECH81603-0100Q4 2020CHF</t>
  </si>
  <si>
    <t>[15974]</t>
  </si>
  <si>
    <t>[4351, 20673]</t>
  </si>
  <si>
    <t>2021-07-07 17:31:59 +0200</t>
  </si>
  <si>
    <t>[SB] Dernier ajustement non facturé. c'est ce qui correspond à l'écart. Le calcul à la main donne le resultat du report 119.71
[EF] Vu avec BD écart trop petit pour être refacturé à faire valider par CME</t>
  </si>
  <si>
    <t>Ecart à valider</t>
  </si>
  <si>
    <t>CHECH92021-0500Q1 2020CHF</t>
  </si>
  <si>
    <t>CH92021-0500</t>
  </si>
  <si>
    <t>CHECH92021-0500Q2 2020CHF</t>
  </si>
  <si>
    <t>CHECH92021-0500Q3 2020CHF</t>
  </si>
  <si>
    <t>CHE102628-1Q1 2020CHF</t>
  </si>
  <si>
    <t>102628-1</t>
  </si>
  <si>
    <t>CHE102628-1Q2 2020CHF</t>
  </si>
  <si>
    <t>CHE102628-1Q3 2020CHF</t>
  </si>
  <si>
    <t>CHE102628-1Q4 2020CHF</t>
  </si>
  <si>
    <t>CHECH108304-0200Y 2020CHF</t>
  </si>
  <si>
    <t>CH108304-0200</t>
  </si>
  <si>
    <t>CHECH1703774-0300Y 2020CHF</t>
  </si>
  <si>
    <t>CH1703774-0300</t>
  </si>
  <si>
    <t>CHE1700560-1Y 2020CHF</t>
  </si>
  <si>
    <t>1700560-1</t>
  </si>
  <si>
    <t>CHECH1700032-0150S1 2020CHF</t>
  </si>
  <si>
    <t>CH1700032-0150</t>
  </si>
  <si>
    <t>CHECH1700032-0150S2 2020CHF</t>
  </si>
  <si>
    <t>CHECH120860-0200Y 2020CHF</t>
  </si>
  <si>
    <t>CH120860-0200</t>
  </si>
  <si>
    <t>CHE1700103-2S1 2020CHF</t>
  </si>
  <si>
    <t>1700103-2</t>
  </si>
  <si>
    <t>CHE1700103-2S2 2020EUR</t>
  </si>
  <si>
    <t>[75011]</t>
  </si>
  <si>
    <t>[35176]</t>
  </si>
  <si>
    <t>2022-04-29 10:26:30 +0200</t>
  </si>
  <si>
    <t>[EF] Lien entre le contrat et l'ajustement est cassé. Regénérer le template et reloader la partipation.</t>
  </si>
  <si>
    <t>CHECH160635-0050Y 2020CHF</t>
  </si>
  <si>
    <t>CH160635-0050</t>
  </si>
  <si>
    <t>CHECH179496-0350Q1 2020CHF</t>
  </si>
  <si>
    <t>CH179496-0350</t>
  </si>
  <si>
    <t>CHECH179496-0350Q2 2020CHF</t>
  </si>
  <si>
    <t>CHECH179496-0350Q3 2020CHF</t>
  </si>
  <si>
    <t>CHECH179496-0350Q4 2020CHF</t>
  </si>
  <si>
    <t>CHECH189029-0600S2 2020CHF</t>
  </si>
  <si>
    <t>CH189029-0600</t>
  </si>
  <si>
    <t>CHECH207925-0000Y 2020CHF</t>
  </si>
  <si>
    <t>CH207925-0000</t>
  </si>
  <si>
    <t>CHECH228668-0400Q1 2020CHF</t>
  </si>
  <si>
    <t>CH228668-0400</t>
  </si>
  <si>
    <t>CHECH228668-0400Q2 2020CHF</t>
  </si>
  <si>
    <t>CHECH228668-0400Q3 2020CHF</t>
  </si>
  <si>
    <t>CHECH228668-0400Q4 2020CHF</t>
  </si>
  <si>
    <t>CHECH2581-0850S1 2020CHF</t>
  </si>
  <si>
    <t>CH2581-0850</t>
  </si>
  <si>
    <t>CHECH2581-0850S2 2020CHF</t>
  </si>
  <si>
    <t>CHECH248175-0100Y 2020CHF</t>
  </si>
  <si>
    <t>CH248175-0100</t>
  </si>
  <si>
    <t>CHECH256513-0500Q1 2020CHF</t>
  </si>
  <si>
    <t>CH256513-0500</t>
  </si>
  <si>
    <t>CHECH256513-0500Q2 2020CHF</t>
  </si>
  <si>
    <t>CHECH256513-0500Q3 2020CHF</t>
  </si>
  <si>
    <t>CHECH256513-0500Q4 2020CHF</t>
  </si>
  <si>
    <t>CHECH261771-0500S1 2020CHF</t>
  </si>
  <si>
    <t>CH261771-0500</t>
  </si>
  <si>
    <t>CHECH261771-0500S2 2020CHF</t>
  </si>
  <si>
    <t>CHECH263699-0500Q1 2020CHF</t>
  </si>
  <si>
    <t>CH263699-0500</t>
  </si>
  <si>
    <t>CHECH263699-0500Q2 2020CHF</t>
  </si>
  <si>
    <t>CHECH263699-0500Q3 2020CHF</t>
  </si>
  <si>
    <t>CHECH263699-0500Q4 2020CHF</t>
  </si>
  <si>
    <t>CHECH8524-0400Q1 2020CHF</t>
  </si>
  <si>
    <t>CH8524-0400</t>
  </si>
  <si>
    <t>CHECH8524-0400Q2 2020CHF</t>
  </si>
  <si>
    <t>CHECH8524-0400Q3 2020CHF</t>
  </si>
  <si>
    <t>CHECH8524-0400Q4 2020CHF</t>
  </si>
  <si>
    <t>CHECH297749-0400Q3 2020CHF</t>
  </si>
  <si>
    <t>CH297749-0400</t>
  </si>
  <si>
    <t>CHECH297749-0400Q4 2020CHF</t>
  </si>
  <si>
    <t>CHECH2163-0400Y 2020CHF</t>
  </si>
  <si>
    <t>CH2163-0400</t>
  </si>
  <si>
    <t>CHECH326470-0300Y 2020CHF</t>
  </si>
  <si>
    <t>CH326470-0300</t>
  </si>
  <si>
    <t>CHECH327513-0500Y 2020CHF</t>
  </si>
  <si>
    <t>CH327513-0500</t>
  </si>
  <si>
    <t>CHECH335227-0500Q1 2020CHF</t>
  </si>
  <si>
    <t>CH335227-0500</t>
  </si>
  <si>
    <t>[30744]</t>
  </si>
  <si>
    <t>[13487]</t>
  </si>
  <si>
    <t>2021-05-06 18:31:33 +0200</t>
  </si>
  <si>
    <t>CHECH335227-0500Q2 2020CHF</t>
  </si>
  <si>
    <t>CHECH335227-0500Q3 2020CHF</t>
  </si>
  <si>
    <t>CHECH335227-0500Q4 2020CHF</t>
  </si>
  <si>
    <t>CHECH335822-0500Q1 2020CHF</t>
  </si>
  <si>
    <t>CH335822-0500</t>
  </si>
  <si>
    <t>CHECH335822-0500Q2 2020CHF</t>
  </si>
  <si>
    <t>CHECH335822-0500Q3 2020CHF</t>
  </si>
  <si>
    <t>CHECH335822-0500Q4 2020CHF</t>
  </si>
  <si>
    <t>CHECH336162-0430Y 2020EUR</t>
  </si>
  <si>
    <t>CH336162-0430</t>
  </si>
  <si>
    <t>CHECH341008-0700Q1 2020CHF</t>
  </si>
  <si>
    <t>CH341008-0700</t>
  </si>
  <si>
    <t>CHECH341008-0700Q2 2020CHF</t>
  </si>
  <si>
    <t>CHECH341008-0700Q3 2020CHF</t>
  </si>
  <si>
    <t>CHECH341008-0700Q4 2020CHF</t>
  </si>
  <si>
    <t>CHECH9120-0550S1 2020CHF</t>
  </si>
  <si>
    <t>CH9120-0550</t>
  </si>
  <si>
    <t>[30863]</t>
  </si>
  <si>
    <t>[13781]</t>
  </si>
  <si>
    <t>2021-05-06 18:32:58 +0200</t>
  </si>
  <si>
    <t>CHECH9120-0550S2 2020CHF</t>
  </si>
  <si>
    <t>CHECH9120-0550Y 2020CHF</t>
  </si>
  <si>
    <t>CHECH0002-0005Y 2020CHF</t>
  </si>
  <si>
    <t>CH0002-0005</t>
  </si>
  <si>
    <t>CHECH347592-0400Q1 2020CHF</t>
  </si>
  <si>
    <t>CH347592-0400</t>
  </si>
  <si>
    <t>CHECH347592-0400Q2 2020CHF</t>
  </si>
  <si>
    <t>CHECH347592-0400Q3 2020CHF</t>
  </si>
  <si>
    <t>CHECH347592-0400Q4 2020CHF</t>
  </si>
  <si>
    <t>CHECH0003-0250Y 2020CHF</t>
  </si>
  <si>
    <t>CH0003-0250</t>
  </si>
  <si>
    <t>CHECH1703296-0000Y 2020CHF</t>
  </si>
  <si>
    <t>CH1703296-0000</t>
  </si>
  <si>
    <t>CHE1703299-1Y 2020CHF</t>
  </si>
  <si>
    <t>1703299-1</t>
  </si>
  <si>
    <t>CHECH68-0400Q1 2020CHF</t>
  </si>
  <si>
    <t>CH68-0400</t>
  </si>
  <si>
    <t>CHECH109102-0400Q1 2020CHF</t>
  </si>
  <si>
    <t>CH109102-0400</t>
  </si>
  <si>
    <t>CHECH109102-0400Q2 2020CHF</t>
  </si>
  <si>
    <t>CHECH10551-0600S1 2020CHF</t>
  </si>
  <si>
    <t>CH10551-0600</t>
  </si>
  <si>
    <t>CHECH0013-0500Q2 2020CHF</t>
  </si>
  <si>
    <t>CH0013-0500</t>
  </si>
  <si>
    <t>CHE8845-1S1 2020CHF</t>
  </si>
  <si>
    <t>8845-1</t>
  </si>
  <si>
    <t>CHE8845-1S2 2020CHF</t>
  </si>
  <si>
    <t>CHE2088-2Y 2020CHF</t>
  </si>
  <si>
    <t>2088-2</t>
  </si>
  <si>
    <t>CHECH109482-0500Y 2020CHF</t>
  </si>
  <si>
    <t>CH109482-0500</t>
  </si>
  <si>
    <t>CHECH7876-0500Y 2020CHF</t>
  </si>
  <si>
    <t>CH7876-0500</t>
  </si>
  <si>
    <t>CHECH2286-0000Y 2020CHF</t>
  </si>
  <si>
    <t>CH2286-0000</t>
  </si>
  <si>
    <t>CHETagesgeschaefte 5proY 2020CHF</t>
  </si>
  <si>
    <t>Tagesgeschaefte 5pro</t>
  </si>
  <si>
    <t>CHE8092-2Y 2020CHF</t>
  </si>
  <si>
    <t>8092-2</t>
  </si>
  <si>
    <t>CHE2604-2Y 2020CHF</t>
  </si>
  <si>
    <t>2604-2</t>
  </si>
  <si>
    <t>CHECH2646-0300Y 2020CHF</t>
  </si>
  <si>
    <t>CH2646-0300</t>
  </si>
  <si>
    <t>CHE6771-1Y 2020CHF</t>
  </si>
  <si>
    <t>6771-1</t>
  </si>
  <si>
    <t>CHECH335679-0300Y 2020CHF</t>
  </si>
  <si>
    <t>CH335679-0300</t>
  </si>
  <si>
    <t>CHE8156-2Y 2020CHF</t>
  </si>
  <si>
    <t>8156-2</t>
  </si>
  <si>
    <t>[37728]</t>
  </si>
  <si>
    <t>[17990]</t>
  </si>
  <si>
    <t>2022-01-05 21:26:09 +0100</t>
  </si>
  <si>
    <t>[TN] : Calcul à main = Facture : 47805,05 x 5% = 2390,25.  J'ai essayé de regen le calcul. Avant la regen, le rebate calculé est doublé par rapport à la facture (= 4780,51). Après la regen, le rebate calculé par l'outil est triplé par rapport à la facture (7170,76) https://astoresuite.com/adjustements/edit/17990
[ZB]: corrigé</t>
  </si>
  <si>
    <t>CHECH234012-0300Y 2020CHF</t>
  </si>
  <si>
    <t>CH234012-0300</t>
  </si>
  <si>
    <t>CHE7705-1Y 2020CHF</t>
  </si>
  <si>
    <t>7705-1</t>
  </si>
  <si>
    <t>CHE1701949-1Y 2020CHF</t>
  </si>
  <si>
    <t>1701949-1</t>
  </si>
  <si>
    <t>CHECH309865-0400Y 2020CHF</t>
  </si>
  <si>
    <t>CH309865-0400</t>
  </si>
  <si>
    <t>CHECH106299-0500Y 2020CHF</t>
  </si>
  <si>
    <t>CH106299-0500</t>
  </si>
  <si>
    <t>CHE108824-2Y 2020CHF</t>
  </si>
  <si>
    <t>108824-2</t>
  </si>
  <si>
    <t>CHECH2566-0200Y 2020CHF</t>
  </si>
  <si>
    <t>CH2566-0200</t>
  </si>
  <si>
    <t>CHECH0008-030Y 2020CHF</t>
  </si>
  <si>
    <t>CH0008-030</t>
  </si>
  <si>
    <t>CHECH0009-0200Y 2020CHF</t>
  </si>
  <si>
    <t>CH0009-0200</t>
  </si>
  <si>
    <t>CHE8817-2Y 2020CHF</t>
  </si>
  <si>
    <t>8817-2</t>
  </si>
  <si>
    <t>CHECH2539-0200Y 2020CHF</t>
  </si>
  <si>
    <t>CH2539-0200</t>
  </si>
  <si>
    <t>CHECH783-0500AY 2020CHF</t>
  </si>
  <si>
    <t>CH783-0500A</t>
  </si>
  <si>
    <t>CHECH8933-0100Y 2020CHF</t>
  </si>
  <si>
    <t>CH8933-0100</t>
  </si>
  <si>
    <t>CHECH269841-0300Y 2020CHF</t>
  </si>
  <si>
    <t>CH269841-0300</t>
  </si>
  <si>
    <t>CHECH2111-0100 ProjetY 2020CHF</t>
  </si>
  <si>
    <t>CH2111-0100 Projet</t>
  </si>
  <si>
    <t>CHECH2576-0400Y 2020CHF</t>
  </si>
  <si>
    <t>CH2576-0400</t>
  </si>
  <si>
    <t>CHE9036-2Y 2020CHF</t>
  </si>
  <si>
    <t>9036-2</t>
  </si>
  <si>
    <t>CHECH2406-0100Y 2020CHF</t>
  </si>
  <si>
    <t>CH2406-0100</t>
  </si>
  <si>
    <t>CHECH321656-0600S2 2020CHF</t>
  </si>
  <si>
    <t>CH321656-0600</t>
  </si>
  <si>
    <t>CHECH267824-0600Y 2020EUR</t>
  </si>
  <si>
    <t>CH267824-0600</t>
  </si>
  <si>
    <t>[74626]</t>
  </si>
  <si>
    <t>[35394, 34980]</t>
  </si>
  <si>
    <t>2022-04-14 10:07:42 +0200</t>
  </si>
  <si>
    <t>CHECH336308-0100Y 2020CHF</t>
  </si>
  <si>
    <t>CH336308-0100</t>
  </si>
  <si>
    <t>CORP691444Q1 2020EUR</t>
  </si>
  <si>
    <t>CORP</t>
  </si>
  <si>
    <t>CORP691444Q2 2020EUR</t>
  </si>
  <si>
    <t>CORP691444Q3 2020EUR</t>
  </si>
  <si>
    <t>CORP691444Q4 2020EUR</t>
  </si>
  <si>
    <t>CORPGP3NOV2503Q4 2020EUR</t>
  </si>
  <si>
    <t>GP3NOV2503</t>
  </si>
  <si>
    <t>CORP27293030Q1 2020EUR</t>
  </si>
  <si>
    <t>CORP27293030Q2 2020EUR</t>
  </si>
  <si>
    <t>CORP27293030Q3 2020EUR</t>
  </si>
  <si>
    <t>CORP27293030Q4 2020EUR</t>
  </si>
  <si>
    <t>CORPGP3EHC2218Q1 2020EUR</t>
  </si>
  <si>
    <t>GP3EHC2218</t>
  </si>
  <si>
    <t>CORPGP3EHC2218Q2 2020EUR</t>
  </si>
  <si>
    <t>CORPGP3EHC2218Q3 2020EUR</t>
  </si>
  <si>
    <t>CORPGP3EHC2218Q4 2020EUR</t>
  </si>
  <si>
    <t>CORPGP4GP2605Q2 2020EUR</t>
  </si>
  <si>
    <t>GP4GP2605</t>
  </si>
  <si>
    <t>CORPGP4GP2605Q3 2020EUR</t>
  </si>
  <si>
    <t>CORPGP2GP21067Q1 2020EUR</t>
  </si>
  <si>
    <t>GP2GP21067</t>
  </si>
  <si>
    <t>CORPGP2GP21067Q2 2020EUR</t>
  </si>
  <si>
    <t>CORPGP2GP21067Q3 2020EUR</t>
  </si>
  <si>
    <t>CORPGP2GP21067Q4 2020EUR</t>
  </si>
  <si>
    <t>CORPGP4GP2439Y 2020EUR</t>
  </si>
  <si>
    <t>GP4GP2439</t>
  </si>
  <si>
    <t>[84791]</t>
  </si>
  <si>
    <t>[46135, 46155]</t>
  </si>
  <si>
    <t>2022-05-10 19:47:25 +0200</t>
  </si>
  <si>
    <t>[EF] Je ne trouve pas l'ajustement dans A2S. Voir si on peut retrouver l'info pour reloader
[NB] Le déclaratif est en Pays et le contrat en Hotel. Correction S.Pofilet du contrat prévu semaine du 09/05</t>
  </si>
  <si>
    <t>Nicolas</t>
  </si>
  <si>
    <t>Profondeur</t>
  </si>
  <si>
    <t>CORPGP2GP2573Q1 2020EUR</t>
  </si>
  <si>
    <t>GP2GP2573</t>
  </si>
  <si>
    <t>CORPGP2GP2573Q2 2020EUR</t>
  </si>
  <si>
    <t>CORPGP2GP2573Q3 2020EUR</t>
  </si>
  <si>
    <t>CORPGP2GP2573Q4 2020EUR</t>
  </si>
  <si>
    <t>CORPGP3MOV2993Q1 2020EUR</t>
  </si>
  <si>
    <t>GP3MOV2993</t>
  </si>
  <si>
    <t>CORPGP3MOV2993Q3 2020EUR</t>
  </si>
  <si>
    <t>CORPGP3MOV2993Q4 2020EUR</t>
  </si>
  <si>
    <t>CORPGP3NOV2574Q1 2020EUR</t>
  </si>
  <si>
    <t>GP3NOV2574</t>
  </si>
  <si>
    <t>CORPGP3NOV2574Q2 2020EUR</t>
  </si>
  <si>
    <t>CORPGP3NOV2574Q3 2020EUR</t>
  </si>
  <si>
    <t>CORPGP3NOV2574Q4 2020EUR</t>
  </si>
  <si>
    <t>CORPGP4GP2575Q3 2020EUR</t>
  </si>
  <si>
    <t>GP4GP2575</t>
  </si>
  <si>
    <t>CORPGP4GP2575Q4 2020EUR</t>
  </si>
  <si>
    <t>CORPGP4GP2575Y 2020EUR</t>
  </si>
  <si>
    <t>CORP28313032Q4 2020EUR</t>
  </si>
  <si>
    <t>CORPGP4GP2128Y 2020EUR</t>
  </si>
  <si>
    <t>GP4GP2128</t>
  </si>
  <si>
    <t>CORPGP2GP2449Q1 2020EUR</t>
  </si>
  <si>
    <t>GP2GP2449</t>
  </si>
  <si>
    <t>CORPGP2GP2449Q2 2020EUR</t>
  </si>
  <si>
    <t>CORPGP2GP2449Q3 2020EUR</t>
  </si>
  <si>
    <t>CORPGP2GP2449Q4 2020EUR</t>
  </si>
  <si>
    <t>CORPGP3IBMEG2450Q1 2020EUR</t>
  </si>
  <si>
    <t>GP3IBMEG2450</t>
  </si>
  <si>
    <t>CORPGP3IBMEG2450Q2 2020EUR</t>
  </si>
  <si>
    <t>CORPGP3IBMEG2450Q3 2020EUR</t>
  </si>
  <si>
    <t>CORPGP3IBMEG2450Q4 2020EUR</t>
  </si>
  <si>
    <t>CORPGP2GP2282Q1 2020EUR</t>
  </si>
  <si>
    <t>GP2GP2282</t>
  </si>
  <si>
    <t>CORPGP2GP2282Q2 2020EUR</t>
  </si>
  <si>
    <t>[TN] : Calcul à la main sur le dernier montant de l'ajustement = Facture. Le rabate est OK dans chaque module de l'outil mais dans le report, il cumule le rebate du dec initial et de l'ajustement. 8 088,66 (dec) + 8 619,92 (ajust) = 16 708,58 (report)</t>
  </si>
  <si>
    <t>CORPGP2GP2282Q3 2020EUR</t>
  </si>
  <si>
    <t>CORPGP2GP2282Q4 2020EUR</t>
  </si>
  <si>
    <t>CORPGP3IB2470Q1 2020EUR</t>
  </si>
  <si>
    <t>GP3IB2470</t>
  </si>
  <si>
    <t>CORPGP3IB2470Q4 2020EUR</t>
  </si>
  <si>
    <t>CORPGP3IBB2478Q1 2020EUR</t>
  </si>
  <si>
    <t>GP3IBB2478</t>
  </si>
  <si>
    <t>CORPGP3IBB2478Q2 2020EUR</t>
  </si>
  <si>
    <t>[TN] : OK après la relance du calcul (28/04)
Avant la relance du calcul rebate : Le rebate KO dans la participation (doublé) mais OK dans l'ajustement.
Après la relance du calcul : Rebate OK dans la participation et l'ajustement</t>
  </si>
  <si>
    <t>CORPGP3IBB2478Q3 2020EUR</t>
  </si>
  <si>
    <t>CORPGP3IBB2478Q4 2020EUR</t>
  </si>
  <si>
    <t>CORPGP3IBBN2747Q3 2020EUR</t>
  </si>
  <si>
    <t>GP3IBBN2747</t>
  </si>
  <si>
    <t>CORPGP3IBBN2747Q4 2020EUR</t>
  </si>
  <si>
    <t>CORPGP4GP2527S2 2020EUR</t>
  </si>
  <si>
    <t>GP4GP2527</t>
  </si>
  <si>
    <t>[OA] Rebate calculé à la main (2208235,43*14%)+(2814963,19*7%)+(194148,81*20,20%)+(81803,54*8,82%)+(1223032,398*6%)+(2067863,02*3%) = 687701,882//https://www.astoresuite.com/contracts/show/28206 / Ajustement : https://www.astoresuite.com/adjustements/edit/26886
[NB] Corrigé compile corrigé</t>
  </si>
  <si>
    <t>CORP26133077Q1 2020EUR</t>
  </si>
  <si>
    <t>CORP26133077Q2 2020EUR</t>
  </si>
  <si>
    <t>CORP26133077Q3 2020EUR</t>
  </si>
  <si>
    <t>CORP26133077Q4 2020EUR</t>
  </si>
  <si>
    <t>CORPGP2GP21036Q1 2020EUR</t>
  </si>
  <si>
    <t>GP2GP21036</t>
  </si>
  <si>
    <t>CORPGP2GP21036Q2 2020EUR</t>
  </si>
  <si>
    <t>CORPGP2GP21036Q3 2020EUR</t>
  </si>
  <si>
    <t>CORPGP2GP21036Q4 2020EUR</t>
  </si>
  <si>
    <t>CORPGP2GP21037Q1 2020EUR</t>
  </si>
  <si>
    <t>GP2GP21037</t>
  </si>
  <si>
    <t>CORPGP2GP21037Q2 2020EUR</t>
  </si>
  <si>
    <t>CORPGP2GP21037Q3 2020EUR</t>
  </si>
  <si>
    <t>CORPGP2GP21037Q4 2020EUR</t>
  </si>
  <si>
    <t>CORPGP3IISIB21038Q1 2020EUR</t>
  </si>
  <si>
    <t>GP3IISIB21038</t>
  </si>
  <si>
    <t>CORPGP3IISIB21038Q2 2020EUR</t>
  </si>
  <si>
    <t>CORPGP3IISIB21038Q3 2020EUR</t>
  </si>
  <si>
    <t>CORPGP3IISIB21038Q4 2020EUR</t>
  </si>
  <si>
    <t>CORPGP3PMG2972Q1 2020EUR</t>
  </si>
  <si>
    <t>GP3PMG2972</t>
  </si>
  <si>
    <t>[OA] le périmètre couvert couvre que TRIBE, PULLMAN, MGALLERY et GREET / https://www.astoresuite.com/contracts/show/30438 
[EF] Réglé répartition des lignes dans la compile de facturation</t>
  </si>
  <si>
    <t>CORPGP3PMG2972Q2 2020EUR</t>
  </si>
  <si>
    <t>[OA] le périmétre couvert couvre que PULLMAN, MGALLERY, TRIBE et GREET /https://www.astoresuite.com/adjustements/edit/14555
[EF] Réglé répartition des lignes dans la compile de facturation</t>
  </si>
  <si>
    <t>CORPGP3PMG2972Q3 2020EUR</t>
  </si>
  <si>
    <t>[OA] le périmètre couvert couvre que TRIBE, PULLMAN, MGALLERY et GREET / https://www.astoresuite.com/contracts/show/30438  / https://www.astoresuite.com/adjustements/edit/9443
[EF] Réglé répartition des lignes dans la compile de facturation</t>
  </si>
  <si>
    <t>CORPGP3PMG2972Q4 2020EUR</t>
  </si>
  <si>
    <t>[OA] le périmètre couvert couvre que TRIBE, PULLMAN, MGALLERY et GREET / https://www.astoresuite.com/contracts/show/30438
[EF] Réglé répartition des lignes dans la compile de facturation</t>
  </si>
  <si>
    <t>CORPGP3NSN2973Q1 2020EUR</t>
  </si>
  <si>
    <t>GP3NSN2973</t>
  </si>
  <si>
    <t>CORPGP3NSN2973Q2 2020EUR</t>
  </si>
  <si>
    <t>CORPGP3NSN2973Q3 2020EUR</t>
  </si>
  <si>
    <t>CORPGP3NSN2973Q4 2020EUR</t>
  </si>
  <si>
    <t>CORPGP3IISIB2971Q1 2020EUR</t>
  </si>
  <si>
    <t>GP3IISIB2971</t>
  </si>
  <si>
    <t>CORPGP3IISIB2971Q2 2020EUR</t>
  </si>
  <si>
    <t>CORPGP3IISIB2971Q3 2020EUR</t>
  </si>
  <si>
    <t>CORPGP3IISIB2971Q4 2020EUR</t>
  </si>
  <si>
    <t>CORP690001Q1 2020EUR</t>
  </si>
  <si>
    <t>CORP690001Q2 2020EUR</t>
  </si>
  <si>
    <t>CORP690001Q4 2020EUR</t>
  </si>
  <si>
    <t>CORPGP3EHC2175Q4 2020EUR</t>
  </si>
  <si>
    <t>GP3EHC2175</t>
  </si>
  <si>
    <t>CORPGP2GP2170Q1 2020EUR</t>
  </si>
  <si>
    <t>GP2GP2170</t>
  </si>
  <si>
    <t>CORPGP2GP2170Q2 2020EUR</t>
  </si>
  <si>
    <t>CORPGP2GP2170Q4 2020EUR</t>
  </si>
  <si>
    <t>CORPGP3IB2598Q1 2020EUR</t>
  </si>
  <si>
    <t>GP3IB2598</t>
  </si>
  <si>
    <t>CORPGP3IB2598Q2 2020EUR</t>
  </si>
  <si>
    <t>CORPGP3IB2598Q3 2020EUR</t>
  </si>
  <si>
    <t>CORPGP3IB2598Q4 2020EUR</t>
  </si>
  <si>
    <t>CORPGP2GP2410Q1 2020EUR</t>
  </si>
  <si>
    <t>GP2GP2410</t>
  </si>
  <si>
    <t>CORPGP2GP2410Q2 2020EUR</t>
  </si>
  <si>
    <t>CORPGP2GP2410Q4 2020EUR</t>
  </si>
  <si>
    <t>[OA] le périmétre couvert ne couvre pas la france. j'ai calculé le rebate à la main d'une valeur de 688,38 (17209,39*4%)  // https://www.astoresuite.com/contracts/show/29172 / https://www.astoresuite.com/declarative_campaign_participations/edit/17515
[NB] Corrigé FR ajouté sur le contrat, annulation de la FR en Q0</t>
  </si>
  <si>
    <t>CORPGP4GP2726Q1 2020EUR</t>
  </si>
  <si>
    <t>GP4GP2726</t>
  </si>
  <si>
    <t>CORPGP4GP2726Q2 2020EUR</t>
  </si>
  <si>
    <t>CORPGP4GP2726Q4 2020EUR</t>
  </si>
  <si>
    <t xml:space="preserve">[SB] Après calcul à la main je retrouve le montant facturé 37,542.90
[ZB] les clients 70600.H6681 et 72471.H2770 ne sont pas inclus dans le calcul, car perimetre non inclus Benin et Niger
[NB] Ok contrat corrigé dans PDf il s'agit bien d'un contrat WW
</t>
  </si>
  <si>
    <t>CORPGP4GP2413Y 2020EUR</t>
  </si>
  <si>
    <t>GP4GP2413</t>
  </si>
  <si>
    <t>CORP768614Q1 2020EUR</t>
  </si>
  <si>
    <t>CORP768614Q2 2020EUR</t>
  </si>
  <si>
    <t>CORP768614Q3 2020EUR</t>
  </si>
  <si>
    <t>CORP768614Q4 2020EUR</t>
  </si>
  <si>
    <t>CORPGP4GP2017Y 2020EUR</t>
  </si>
  <si>
    <t>GP4GP2017</t>
  </si>
  <si>
    <t>CORP26083072Q1 2020EUR</t>
  </si>
  <si>
    <t>CORP26083072Q2 2020EUR</t>
  </si>
  <si>
    <t>CORP26083072Q3 2020EUR</t>
  </si>
  <si>
    <t>CORP26083072Q4 2020EUR</t>
  </si>
  <si>
    <t>CORPGP3GP2954Q1 2020EUR</t>
  </si>
  <si>
    <t>GP3GP2954</t>
  </si>
  <si>
    <t>CORPGP3GP2954Q2 2020EUR</t>
  </si>
  <si>
    <t>CORPGP3GP2954Q4 2020EUR</t>
  </si>
  <si>
    <t>CORPGP3IB2278Q1 2020EUR</t>
  </si>
  <si>
    <t>GP3IB2278</t>
  </si>
  <si>
    <t>CORPGP3IB2278Q2 2020EUR</t>
  </si>
  <si>
    <t>CORPGP3IB2278Q3 2020EUR</t>
  </si>
  <si>
    <t>CORPGP3IB2278Q4 2020EUR</t>
  </si>
  <si>
    <t>CORPGP3MERD2277Q1 2020EUR</t>
  </si>
  <si>
    <t>GP3MERD2277</t>
  </si>
  <si>
    <t>CORPGP3MERD2277Q2 2020EUR</t>
  </si>
  <si>
    <t>CORPGP3MERD2277Q3 2020EUR</t>
  </si>
  <si>
    <t>CORPGP3MERD2277Q4 2020EUR</t>
  </si>
  <si>
    <t>CORPGP4GP2666Q1 2020EUR</t>
  </si>
  <si>
    <t>GP4GP2666</t>
  </si>
  <si>
    <t>CORPGP4GP2666Q2 2020EUR</t>
  </si>
  <si>
    <t>CORPGP4GP2666Q3 2020EUR</t>
  </si>
  <si>
    <t>CORPGP4GP2666Q4 2020EUR</t>
  </si>
  <si>
    <t>CORP2506023Q1 2020EUR</t>
  </si>
  <si>
    <t>CORPGP3GPF12792Q1 2020EUR</t>
  </si>
  <si>
    <t>GP3GPF12792</t>
  </si>
  <si>
    <t>CORPGP3GPF12792Q4 2020EUR</t>
  </si>
  <si>
    <t>CORPGP3IB2260Q1 2020EUR</t>
  </si>
  <si>
    <t>GP3IB2260</t>
  </si>
  <si>
    <t>CORPGP2GP2152Q1 2020EUR</t>
  </si>
  <si>
    <t>GP2GP2152</t>
  </si>
  <si>
    <t>CORPGP2GP2152Q2 2020EUR</t>
  </si>
  <si>
    <t>CORPGP2GP2152Q3 2020EUR</t>
  </si>
  <si>
    <t>CORPGP2GP2152Q4 2020EUR</t>
  </si>
  <si>
    <t>CORPGP4GP21041-Y 2020EUR</t>
  </si>
  <si>
    <t>GP4GP21041-</t>
  </si>
  <si>
    <t>CORPGP3MERD2328Y 2020EUR</t>
  </si>
  <si>
    <t>GP3MERD2328</t>
  </si>
  <si>
    <t>CORP698869Q1 2020EUR</t>
  </si>
  <si>
    <t>CORP698869Q2 2020EUR</t>
  </si>
  <si>
    <t>CORP698869Q3 2020EUR</t>
  </si>
  <si>
    <t>CORP698869Q4 2020EUR</t>
  </si>
  <si>
    <t>CORPGP3GP2959Q4 2020EUR</t>
  </si>
  <si>
    <t>GP3GP2959</t>
  </si>
  <si>
    <t>CORPGP3MERD2321Q1 2020EUR</t>
  </si>
  <si>
    <t>GP3MERD2321</t>
  </si>
  <si>
    <t>CORPGP3MERD2321Q3 2020EUR</t>
  </si>
  <si>
    <t>CORPGP3MERD2321Q4 2020EUR</t>
  </si>
  <si>
    <t>CORP2439015Q1 2020EUR</t>
  </si>
  <si>
    <t>CORP2439015Q2 2020EUR</t>
  </si>
  <si>
    <t>CORP2439015Q3 2020EUR</t>
  </si>
  <si>
    <t>CORP2439015Q4 2020EUR</t>
  </si>
  <si>
    <t>CORPGP4GP2221Y 2020EUR</t>
  </si>
  <si>
    <t>GP4GP2221</t>
  </si>
  <si>
    <t>CORPGP4GP2716 FRQ4 2020EUR</t>
  </si>
  <si>
    <t>GP4GP2716 FR</t>
  </si>
  <si>
    <t>CORPGP2GP2339Q1 2020EUR</t>
  </si>
  <si>
    <t>GP2GP2339</t>
  </si>
  <si>
    <t>CORPGP2GP2339Q2 2020EUR</t>
  </si>
  <si>
    <t>CORPGP2GP2339Q3 2020EUR</t>
  </si>
  <si>
    <t>CORPGP2GP2339Q4 2020EUR</t>
  </si>
  <si>
    <t>CORPGP3EHC2184Q1 2020EUR</t>
  </si>
  <si>
    <t>GP3EHC2184</t>
  </si>
  <si>
    <t>CORPGP3EHC2184Q3 2020EUR</t>
  </si>
  <si>
    <t>CORPGP3EHC2184Q4 2020EUR</t>
  </si>
  <si>
    <t>CORPGP3IBBN21075Q3 2020EUR</t>
  </si>
  <si>
    <t>GP3IBBN21075</t>
  </si>
  <si>
    <t>CORPGP3IBBN21075Q4 2020EUR</t>
  </si>
  <si>
    <t>CORPGP3NOVN2340Q1 2020EUR</t>
  </si>
  <si>
    <t>GP3NOVN2340</t>
  </si>
  <si>
    <t>CORPGP3NOVNR2341Q1 2020EUR</t>
  </si>
  <si>
    <t>GP3NOVNR2341</t>
  </si>
  <si>
    <t>CORPGP3NOVNR2341Q2 2020EUR</t>
  </si>
  <si>
    <t>CORPGP3NOVNR2341Q3 2020EUR</t>
  </si>
  <si>
    <t>CORPGP3NOVNR2341Q4 2020EUR</t>
  </si>
  <si>
    <t>CORPGP3SNOV2411Q1 2020EUR</t>
  </si>
  <si>
    <t>GP3SNOV2411</t>
  </si>
  <si>
    <t>CORPGP3SNOV2411Q3 2020EUR</t>
  </si>
  <si>
    <t>CORPGP3SNOV2411Q4 2020EUR</t>
  </si>
  <si>
    <t>CORPGP3F121076Q3 2020EUR</t>
  </si>
  <si>
    <t>GP3F121076</t>
  </si>
  <si>
    <t>CORPGP3F121076Q4 2020EUR</t>
  </si>
  <si>
    <t>CORP26102066Q1 2020EUR</t>
  </si>
  <si>
    <t>CORP26102066Q2 2020EUR</t>
  </si>
  <si>
    <t>CORP26102066Q3 2020EUR</t>
  </si>
  <si>
    <t>CORP26102066Q4 2020EUR</t>
  </si>
  <si>
    <t>CORP628230Q1 2020EUR</t>
  </si>
  <si>
    <t>CORP628230Q2 2020EUR</t>
  </si>
  <si>
    <t>CORP628230Q3 2020EUR</t>
  </si>
  <si>
    <t>CORP623085-2Q1 2020EUR</t>
  </si>
  <si>
    <t>623085-2</t>
  </si>
  <si>
    <t>CORP623085-2Q2 2020EUR</t>
  </si>
  <si>
    <t>CORP623085-2Q3 2020EUR</t>
  </si>
  <si>
    <t>CORP623085-2Q4 2020EUR</t>
  </si>
  <si>
    <t>CORPGP4GP2755Q1 2020EUR</t>
  </si>
  <si>
    <t>GP4GP2755</t>
  </si>
  <si>
    <t>CORPGP4GP2755Q3 2020EUR</t>
  </si>
  <si>
    <t>CORPGP4GP2755Q4 2020EUR</t>
  </si>
  <si>
    <t>CORPGP4GP2558Q4 2020EUR</t>
  </si>
  <si>
    <t>GP4GP2558</t>
  </si>
  <si>
    <t>CORP28278045Q1 2020EUR</t>
  </si>
  <si>
    <t>CORP28278045Q2 2020EUR</t>
  </si>
  <si>
    <t>CORP28278045Q3 2020EUR</t>
  </si>
  <si>
    <t>CORPGP4GP2029Y 2020EUR</t>
  </si>
  <si>
    <t>GP4GP2029</t>
  </si>
  <si>
    <t>CORP692003Q1 2020EUR</t>
  </si>
  <si>
    <t>CORP692003Q2 2020EUR</t>
  </si>
  <si>
    <t>CORP692003Q3 2020EUR</t>
  </si>
  <si>
    <t>CORP692003Q4 2020EUR</t>
  </si>
  <si>
    <t>CORPGP3IB2597Q2 2020EUR</t>
  </si>
  <si>
    <t>GP3IB2597</t>
  </si>
  <si>
    <t>CORPGP2GP2818Q1 2020EUR</t>
  </si>
  <si>
    <t>GP2GP2818</t>
  </si>
  <si>
    <t>CORPGP2GP2818Q2 2020EUR</t>
  </si>
  <si>
    <t>CORPGP2GP2818Q3 2020EUR</t>
  </si>
  <si>
    <t>CORPGP2GP2818Q4 2020EUR</t>
  </si>
  <si>
    <t>CORPGP2GP2532Q4 2020EUR</t>
  </si>
  <si>
    <t>GP2GP2532</t>
  </si>
  <si>
    <t>CORPGP4GP2220Y 2020EUR</t>
  </si>
  <si>
    <t>GP4GP2220</t>
  </si>
  <si>
    <t>CORPGP4GP2516STY 2020EUR</t>
  </si>
  <si>
    <t>GP4GP2516ST</t>
  </si>
  <si>
    <t>CORPGP2GP2149Q1 2020EUR</t>
  </si>
  <si>
    <t>GP2GP2149</t>
  </si>
  <si>
    <t>CORPGP2GP2149Q2 2020EUR</t>
  </si>
  <si>
    <t>CORPGP2GP2149Q3 2020EUR</t>
  </si>
  <si>
    <t>CORPGP2GP2149Q4 2020EUR</t>
  </si>
  <si>
    <t>CORPGP3GPHF12738Q1 2020EUR</t>
  </si>
  <si>
    <t>GP3GPHF12738</t>
  </si>
  <si>
    <t>CORPGP3GPHF12738Q2 2020EUR</t>
  </si>
  <si>
    <t>CORPGP3GPHF12738Q3 2020EUR</t>
  </si>
  <si>
    <t>CORPGP3GPHF12738Q4 2020EUR</t>
  </si>
  <si>
    <t>CORPGP4GP2918Y 2020EUR</t>
  </si>
  <si>
    <t>GP4GP2918</t>
  </si>
  <si>
    <t>CORPGP2GP2464Q1 2020EUR</t>
  </si>
  <si>
    <t>GP2GP2464</t>
  </si>
  <si>
    <t>CORPGP2GP2464Q2 2020EUR</t>
  </si>
  <si>
    <t>CORPGP2GP2464Q3 2020EUR</t>
  </si>
  <si>
    <t>CORPGP2GP2464Q4 2020EUR</t>
  </si>
  <si>
    <t>CORPGP4GP1650Y 2020EUR</t>
  </si>
  <si>
    <t>GP4GP1650</t>
  </si>
  <si>
    <t>CORPGP2GP2680Q1 2020EUR</t>
  </si>
  <si>
    <t>GP2GP2680</t>
  </si>
  <si>
    <t>CORPGP2GP2680Q2 2020EUR</t>
  </si>
  <si>
    <t>CORPGP2GP2680Q3 2020EUR</t>
  </si>
  <si>
    <t>CORPGP2GP2680Q4 2020EUR</t>
  </si>
  <si>
    <t>CORPGP4GP2430Y 2020EUR</t>
  </si>
  <si>
    <t>GP4GP2430</t>
  </si>
  <si>
    <t>[84781]</t>
  </si>
  <si>
    <t>[46133, 46193]</t>
  </si>
  <si>
    <t>2022-05-10 20:26:25 +0200</t>
  </si>
  <si>
    <t>CORP2426039Q1 2020EUR</t>
  </si>
  <si>
    <t>[NB] Anomalie, le déclaratif est doublés sur des hotels qui devraient être à 0, et certains déclaratifs ont disparu. Regénération pour corriger le fournisseur sur Q1 2021. DEMANDE ASSISTANCE faire passer cet ajustement Q0 en Q1 2020 https://astoresuite.com/adjustements/history?adjustement_group_id=42802 // [OA] Assigné à Hexa pour assistance 
[ZB] assistance done</t>
  </si>
  <si>
    <t>CORP2426039Q2 2020EUR</t>
  </si>
  <si>
    <t>CORP2426039Q3 2020EUR</t>
  </si>
  <si>
    <t>CORP2426039Q4 2020EUR</t>
  </si>
  <si>
    <t>CORPGP3NOVN2467Q1 2020EUR</t>
  </si>
  <si>
    <t>GP3NOVN2467</t>
  </si>
  <si>
    <t xml:space="preserve">[OA] rebate calculé à la main d'un montant de 4797,11 (78461,44*0,06) // https://www.astoresuite.com/declarative_campaign_participations/edit/37260 // https://www.astoresuite.com/contracts/show/28062
[NB] Anomalie, le déclaratif est doublés sur des hotels qui devraient être à 0, et certains déclaratifs ont disparu. Regénération pour corriger le fournisseur sur Q1 2021. DEMANDE ASSISTANCE faire passer cet ajustement Q0 en Q1 2020 https://astoresuite.com/adjustements/history?adjustement_group_id=42802 /// [OA] Assigné à Hexa pour assistance </t>
  </si>
  <si>
    <t>CORPGP3NOVN2467Q3 2020EUR</t>
  </si>
  <si>
    <t>CORPGP3NOVNR2700Q1 2020EUR</t>
  </si>
  <si>
    <t>GP3NOVNR2700</t>
  </si>
  <si>
    <t xml:space="preserve">[OA] rebate calculé à la main 198770*4%= 7950,8, qui correspond à l'encadrage du contrat et du CA déclaré // https://www.astoresuite.com/contracts/show/28063 //  https://www.astoresuite.com/declarative_campaign_participations/edit/37260
[NB] Anomalie, le déclaratif est doublés sur des hotels qui devraient être à 0, et certains déclaratifs ont disparu. Regénération pour corriger le fournisseur sur Q1 2021. DEMANDE ASSISTANCE faire passer cet ajustement Q0 en Q1 2020 https://astoresuite.com/adjustements/history?adjustement_group_id=42802  ///                                                                                                                                                                                                                                                                                                                                                               [OA] Assigné à Hexa pour assistance </t>
  </si>
  <si>
    <t>CORPGP3NOVNR2700Q2 2020EUR</t>
  </si>
  <si>
    <t>CORPGP3NOVNR2700Q3 2020EUR</t>
  </si>
  <si>
    <t>CORPGP3NOVNR2700Q4 2020EUR</t>
  </si>
  <si>
    <t>CORPGP2GP2673Q1 2020EUR</t>
  </si>
  <si>
    <t>GP2GP2673</t>
  </si>
  <si>
    <t>CORPGP2GP2673Q2 2020EUR</t>
  </si>
  <si>
    <t>CORPGP2GP2673Q3 2020EUR</t>
  </si>
  <si>
    <t>CORPGP2GP2673Q4 2020EUR</t>
  </si>
  <si>
    <t>CORPGP2GP2347Q2 2020EUR</t>
  </si>
  <si>
    <t>GP2GP2347</t>
  </si>
  <si>
    <t>CORPGP2GP2347Q3 2020EUR</t>
  </si>
  <si>
    <t>CORPGP2GP2347Q4 2020EUR</t>
  </si>
  <si>
    <t>CORPGP2GP2682Q1 2020EUR</t>
  </si>
  <si>
    <t>GP2GP2682</t>
  </si>
  <si>
    <t>CORPGP2GP2682Q2 2020EUR</t>
  </si>
  <si>
    <t>CORPGP2GP2682Q3 2020EUR</t>
  </si>
  <si>
    <t>CORPGP2GP2682Q4 2020EUR</t>
  </si>
  <si>
    <t>CORPGP2GP2512Y 2020EUR</t>
  </si>
  <si>
    <t>GP2GP2512</t>
  </si>
  <si>
    <t>CORP900054Q1 2020EUR</t>
  </si>
  <si>
    <t>CORP900054Q2 2020EUR</t>
  </si>
  <si>
    <t>CORP900054Q3 2020EUR</t>
  </si>
  <si>
    <t>CORP900054Q4 2020EUR</t>
  </si>
  <si>
    <t>CORP2291019Q4 2020EUR</t>
  </si>
  <si>
    <t>CORPGP2GP1940Q1 2020EUR</t>
  </si>
  <si>
    <t>GP2GP1940</t>
  </si>
  <si>
    <t>CORPGP2GP1940Q2 2020EUR</t>
  </si>
  <si>
    <t>CORPGP2GP1940Q3 2020EUR</t>
  </si>
  <si>
    <t>CORPGP2GP1940Q4 2020EUR</t>
  </si>
  <si>
    <t>CORP2526013Q1 2020EUR</t>
  </si>
  <si>
    <t>CORP2526013Q2 2020EUR</t>
  </si>
  <si>
    <t>CORP2526013Q3 2020EUR</t>
  </si>
  <si>
    <t>CORP2526013Q4 2020EUR</t>
  </si>
  <si>
    <t>CORPGP2GP2638Q1 2020EUR</t>
  </si>
  <si>
    <t>GP2GP2638</t>
  </si>
  <si>
    <t>CORPGP2GP2638Q2 2020EUR</t>
  </si>
  <si>
    <t>CORPGP2GP2638Q3 2020EUR</t>
  </si>
  <si>
    <t>CORPGP2GP2638Q4 2020EUR</t>
  </si>
  <si>
    <t>CORPGP4GP2640Q1 2020EUR</t>
  </si>
  <si>
    <t>GP4GP2640</t>
  </si>
  <si>
    <t>CORPGP4GP2640Q2 2020EUR</t>
  </si>
  <si>
    <t>CORPGP4GP2640Q3 2020EUR</t>
  </si>
  <si>
    <t>CORPGP4GP2640Q4 2020EUR</t>
  </si>
  <si>
    <t>CORPGP3MIDLUB2639Q1 2020EUR</t>
  </si>
  <si>
    <t>GP3MIDLUB2639</t>
  </si>
  <si>
    <t>CORPGP3MIDLUB2639Q2 2020EUR</t>
  </si>
  <si>
    <t>CORPGP3MIDLUB2639Q3 2020EUR</t>
  </si>
  <si>
    <t>CORPGP3MIDLUB2639Q4 2020EUR</t>
  </si>
  <si>
    <t>CORPGP2GP2934Q1 2020EUR</t>
  </si>
  <si>
    <t>GP2GP2934</t>
  </si>
  <si>
    <t>[32383]</t>
  </si>
  <si>
    <t>[14453]</t>
  </si>
  <si>
    <t>2021-05-06 18:43:53 +0200</t>
  </si>
  <si>
    <t>[OA] rebate calculé à la main [(87068,45*5%)+(87068,45*1%)]= 5224,11 / https://www.astoresuite.com/contracts/show/30422 / https://www.astoresuite.com/declarative_campaign_participations/edit/32383</t>
  </si>
  <si>
    <t>CORPGP2GP2934Q2 2020EUR</t>
  </si>
  <si>
    <t>[32401]</t>
  </si>
  <si>
    <t>[14207]</t>
  </si>
  <si>
    <t>2021-05-06 18:38:46 +0200</t>
  </si>
  <si>
    <t xml:space="preserve">[OA] rebate calculé à la main [22048,7*(5%+ 1%)] = 1322,92 / à voir les conditions de calcule de rabais (5%+1%) /Contrat  https://www.astoresuite.com/contracts/show/30422 / ajustement : https://www.astoresuite.com/declarative_campaign_participations/edit/32401 </t>
  </si>
  <si>
    <t>CORPGP2GP2934Q3 2020EUR</t>
  </si>
  <si>
    <t>CORPGP2GP2934Q4 2020EUR</t>
  </si>
  <si>
    <t>[17654]</t>
  </si>
  <si>
    <t>[3940]</t>
  </si>
  <si>
    <t>2021-03-22 18:36:40 +0100</t>
  </si>
  <si>
    <t xml:space="preserve">[OA] Rebate calculé à la main de 13,46. le rebate corespond bien à l'encodage du contrat et du CA déclaré / https://www.astoresuite.com/contracts/show/30422 // https://www.astoresuite.com/declarative_campaign_participations/edit/17654 </t>
  </si>
  <si>
    <t>CORPGP4GP21064Q4 2020EUR</t>
  </si>
  <si>
    <t>GP4GP21064</t>
  </si>
  <si>
    <t>CORPGP2GP2671Q2 2020EUR</t>
  </si>
  <si>
    <t>GP2GP2671</t>
  </si>
  <si>
    <t>CORPGP2GP2671Q3 2020EUR</t>
  </si>
  <si>
    <t>CORPGP2GP2671Q4 2020EUR</t>
  </si>
  <si>
    <t>CORPGP2GP2976Q1 2020EUR</t>
  </si>
  <si>
    <t>GP2GP2976</t>
  </si>
  <si>
    <t>CORPGP2GP2976Q2 2020EUR</t>
  </si>
  <si>
    <t>CORPGP2GP2976Q3 2020EUR</t>
  </si>
  <si>
    <t>CORPGP2GP2976Q4 2020EUR</t>
  </si>
  <si>
    <t>CORPGP4GP2559Y 2020EUR</t>
  </si>
  <si>
    <t>GP4GP2559</t>
  </si>
  <si>
    <t>CORPGP4GP2042Y 2020EUR</t>
  </si>
  <si>
    <t>GP4GP2042</t>
  </si>
  <si>
    <t>CORPGP2GP2294Q1 2020EUR</t>
  </si>
  <si>
    <t>GP2GP2294</t>
  </si>
  <si>
    <t>CORPGP2GP2294Q3 2020EUR</t>
  </si>
  <si>
    <t>CORPGP2GP2678Q1 2020EUR</t>
  </si>
  <si>
    <t>GP2GP2678</t>
  </si>
  <si>
    <t>CORPGP2GP2678Q2 2020EUR</t>
  </si>
  <si>
    <t>CORPGP2GP2678Q3 2020EUR</t>
  </si>
  <si>
    <t>CORPGP2GP2678Q4 2020EUR</t>
  </si>
  <si>
    <t>CORPGP4GP2949Y 2020EUR</t>
  </si>
  <si>
    <t>GP4GP2949</t>
  </si>
  <si>
    <t>CORPGP2GP2183Q1 2020EUR</t>
  </si>
  <si>
    <t>GP2GP2183</t>
  </si>
  <si>
    <t>CORPGP2GP2183Q3 2020EUR</t>
  </si>
  <si>
    <t>CORPGP2GP2183Q4 2020EUR</t>
  </si>
  <si>
    <t>CORPGP2GP2486Q1 2020EUR</t>
  </si>
  <si>
    <t>GP2GP2486</t>
  </si>
  <si>
    <t>CORPGP2GP2486Q2 2020EUR</t>
  </si>
  <si>
    <t>CORPGP2GP2486Q4 2020EUR</t>
  </si>
  <si>
    <t>CORP2526061Q1 2020EUR</t>
  </si>
  <si>
    <t>CORP2526061Q2 2020EUR</t>
  </si>
  <si>
    <t>CORP2526061Q3 2020EUR</t>
  </si>
  <si>
    <t>CORP2526061Q4 2020EUR</t>
  </si>
  <si>
    <t>CORPGP2GP2538Q1 2020EUR</t>
  </si>
  <si>
    <t>GP2GP2538</t>
  </si>
  <si>
    <t>CORPGP2GP2538Q2 2020EUR</t>
  </si>
  <si>
    <t>CORPGP2GP2538Q3 2020EUR</t>
  </si>
  <si>
    <t>CORPGP2GP2538Q4 2020EUR</t>
  </si>
  <si>
    <t>CORPGP3PUL2539Q1 2020EUR</t>
  </si>
  <si>
    <t>GP3PUL2539</t>
  </si>
  <si>
    <t>CORPGP3PUL2539Q2 2020EUR</t>
  </si>
  <si>
    <t>CORPGP3PUL2539Q3 2020EUR</t>
  </si>
  <si>
    <t>CORPGP3PUL2539Q4 2020EUR</t>
  </si>
  <si>
    <t>CORPGP2GP2248Q1 2020EUR</t>
  </si>
  <si>
    <t>GP2GP2248</t>
  </si>
  <si>
    <t>[37280]</t>
  </si>
  <si>
    <t>[14593]</t>
  </si>
  <si>
    <t>2021-05-06 18:47:30 +0200</t>
  </si>
  <si>
    <t>[OA] Rebate calculé à la main d'un montant de 54 106,12 (1352654,94*4%), le rebarte calulé correnspond à l'encodage du contrat et du CA déclaré / https://www.astoresuite.com/declarative_campaign_participations/edit/37280 // https://www.astoresuite.com/contracts/show/29145
[EF] Le montant de la déclaration semble doublée à discuter avec CME, pour chaque montant ona 2 hitels qui semble n'avoir aucun line</t>
  </si>
  <si>
    <t>CORPGP2GP2248Q2 2020EUR</t>
  </si>
  <si>
    <t>CORPGP2GP2248Q3 2020EUR</t>
  </si>
  <si>
    <t>CORPGP2GP2248Q4 2020EUR</t>
  </si>
  <si>
    <t>CORPGP3IB2583Q1 2020EUR</t>
  </si>
  <si>
    <t>GP3IB2583</t>
  </si>
  <si>
    <t>[OA] rebate calculé à la main 31266*4%= 1250,64, correspond à l'encodage du contrat et au CA déclaré // https://www.astoresuite.com/contracts/show/27969 // https://www.astoresuite.com/declarative_campaign_participations/edit/37280</t>
  </si>
  <si>
    <t>CORPGP3IBB2472Q1 2020EUR</t>
  </si>
  <si>
    <t>GP3IBB2472</t>
  </si>
  <si>
    <t>[OA] rebate calculé à la main 36284*4%= 1451,36, correspond à l'encodage du contrat et au CA déclaré // https://www.astoresuite.com/contracts/show/27969 // https://www.astoresuite.com/declarative_campaign_participations/edit/37280</t>
  </si>
  <si>
    <t>CORPGP3MERD2304Q1 2020EUR</t>
  </si>
  <si>
    <t>GP3MERD2304</t>
  </si>
  <si>
    <t>[OA] rebate calculé à la main d'un montant de 4868,23 (78461,44*0,06)  // https://www.astoresuite.com/declarative_campaign_participations/edit/37280 // https://www.astoresuite.com/contracts/show/27971</t>
  </si>
  <si>
    <t>CORPGP3MERD2304Q2 2020EUR</t>
  </si>
  <si>
    <t>CORPGP3MERD2304Q4 2020EUR</t>
  </si>
  <si>
    <t>CORPGP3NOVNR2691Q1 2020EUR</t>
  </si>
  <si>
    <t>GP3NOVNR2691</t>
  </si>
  <si>
    <t>CORPGP3NOVNR2691Q2 2020EUR</t>
  </si>
  <si>
    <t>CORPGP3NOVNR2691Q3 2020EUR</t>
  </si>
  <si>
    <t>CORPGP3NOVNR2691Q4 2020EUR</t>
  </si>
  <si>
    <t>CORPGP4GP11102Y 2020EUR</t>
  </si>
  <si>
    <t>GP4GP11102</t>
  </si>
  <si>
    <t>CORPGP2GP2705Q1 2020EUR</t>
  </si>
  <si>
    <t>GP2GP2705</t>
  </si>
  <si>
    <t>CORPGP3NOV2706Q3 2020GBP</t>
  </si>
  <si>
    <t>GP3NOV2706</t>
  </si>
  <si>
    <t>GBP</t>
  </si>
  <si>
    <t xml:space="preserve">[EF] Ajustement présent, le lien avec le contrat, recalcul de la participation ne marche pas (5% 84769= 4238,45)
https://astoresuite.com/declarative_campaign_participations/edit/11736
[ZB] la devise de contrat est GBP, la devise de participation est EUR = template detaché pour la colonne non calculé .  [OA] problème de devise ( la devise du contrat ne correspond pas à la devise de la participation (EUR) )
[NB] DEMANDE ASSISTANCE pour réimputer cet ajustement en Q3 2020 https://astoresuite.com/adjustements/edit/46063. [OA] Assigné à Hexa pour assistance </t>
  </si>
  <si>
    <t>Devise</t>
  </si>
  <si>
    <t>CORPGP3NOV2706Q4 2020EUR</t>
  </si>
  <si>
    <t>[17470]</t>
  </si>
  <si>
    <t>[26780, 3590, 20101]</t>
  </si>
  <si>
    <t>2021-11-18 04:19:40 +0100</t>
  </si>
  <si>
    <t>[OA] Currency / https://www.astoresuite.com/declarative_campaigns/show/70
[NB] Je ne comprend pas elle annule quoi</t>
  </si>
  <si>
    <t>CORPGP3NOV2706Q4 2020GBP</t>
  </si>
  <si>
    <t>[84649, 84738]</t>
  </si>
  <si>
    <t>[45925, 46069]</t>
  </si>
  <si>
    <t>2022-05-10 09:55:31 +0200</t>
  </si>
  <si>
    <t>CORPGP2GP2455Q1 2020EUR</t>
  </si>
  <si>
    <t>GP2GP2455</t>
  </si>
  <si>
    <t>CORPGP2GP2455Q3 2020EUR</t>
  </si>
  <si>
    <t>CORPGP2GP2455Q4 2020EUR</t>
  </si>
  <si>
    <t>CORPGP4GP2436Y 2020EUR</t>
  </si>
  <si>
    <t>GP4GP2436</t>
  </si>
  <si>
    <t>CORP2439015 - UKQ1 2020EUR</t>
  </si>
  <si>
    <t>2439015 - UK</t>
  </si>
  <si>
    <t>CORP2439015 - UKQ2 2020EUR</t>
  </si>
  <si>
    <t>CORP2439015 - UKQ3 2020EUR</t>
  </si>
  <si>
    <t>CORP2439015 - UKQ4 2020EUR</t>
  </si>
  <si>
    <t>CORPGP4GP2221-UKY 2020EUR</t>
  </si>
  <si>
    <t>GP4GP2221-UK</t>
  </si>
  <si>
    <t>CORPGP2GP2925Q1 2020EUR</t>
  </si>
  <si>
    <t>GP2GP2925</t>
  </si>
  <si>
    <t>CORPGP2GP2925Q2 2020EUR</t>
  </si>
  <si>
    <t>CORPGP2GP2925Q3 2020EUR</t>
  </si>
  <si>
    <t>CORPGP2GP2925Q4 2020EUR</t>
  </si>
  <si>
    <t>CORPGP3IBMEG2469Y 2020EUR</t>
  </si>
  <si>
    <t>GP3IBMEG2469</t>
  </si>
  <si>
    <t>CORPGP4GP1947Y 2020EUR</t>
  </si>
  <si>
    <t>GP4GP1947</t>
  </si>
  <si>
    <t>CORPGP4GP2009Y 2020EUR</t>
  </si>
  <si>
    <t>GP4GP2009</t>
  </si>
  <si>
    <t>CORP768742Q1 2020EUR</t>
  </si>
  <si>
    <t>CORP768742Q2 2020EUR</t>
  </si>
  <si>
    <t>CORP768742Q3 2020EUR</t>
  </si>
  <si>
    <t>CORP768742Q4 2020EUR</t>
  </si>
  <si>
    <t>CORPGP4GP2064S2 2020EUR</t>
  </si>
  <si>
    <t>GP4GP2064</t>
  </si>
  <si>
    <t>CORPGP2GP2930Q1 2020EUR</t>
  </si>
  <si>
    <t>GP2GP2930</t>
  </si>
  <si>
    <t>[EF] Contrat existe mais archivé et même numéro que le suivant. Une particpation est d'ailleurs calculé dans A2S même si elle n'utilise pas le bon taux (10% nouveau contrat Vs 5% ancien contrat. 
[ZB] generation et correction de templates pour le contrat archivé</t>
  </si>
  <si>
    <t>CORPGP2GP2930Q2 2020EUR</t>
  </si>
  <si>
    <t>CORPGP2GP2930Q3 2020EUR</t>
  </si>
  <si>
    <t>CORPGP2GP2930Q4 2020EUR</t>
  </si>
  <si>
    <t>CORPGP4GP2531-FRAS2 2020EUR</t>
  </si>
  <si>
    <t>GP4GP2531-FRA</t>
  </si>
  <si>
    <t>CORP16100035Q1 2020EUR</t>
  </si>
  <si>
    <t>CORP16100035Q2 2020EUR</t>
  </si>
  <si>
    <t>CORP16100035Q3 2020EUR</t>
  </si>
  <si>
    <t>CORP16100035Q4 2020EUR</t>
  </si>
  <si>
    <t>CORP16100035-1SOFQ1 2020EUR</t>
  </si>
  <si>
    <t>16100035-1SOF</t>
  </si>
  <si>
    <t>[30886]</t>
  </si>
  <si>
    <t>[13407, 15755, 19042]</t>
  </si>
  <si>
    <t>2021-06-08 09:57:38 +0200</t>
  </si>
  <si>
    <t>[OA] rebate calculé à la main 5502,57*6%= 330,15, qui correspond à l'encadrage du contrat et du CA déclaré // https://www.astoresuite.com/contracts/show/30408 // https://www.astoresuite.com/adjustements/edit/19042
[NB] manque le déclaratif + ajustement du 71906.H0912 dans la facture</t>
  </si>
  <si>
    <t>CORP16100035-1SOFQ2 2020EUR</t>
  </si>
  <si>
    <t>CORP16100035-1SOFQ3 2020EUR</t>
  </si>
  <si>
    <t>CORP16100035-1SOFQ4 2020EUR</t>
  </si>
  <si>
    <t>CORPGP4GP2164Q1 2020EUR</t>
  </si>
  <si>
    <t>GP4GP2164</t>
  </si>
  <si>
    <t>[OA] rebate calculé à la main (78436,75*1%)= 784,367 . correspond à l'encadrage du contrat et du CA déclaré.// https://www.astoresuite.com/contracts/show/28098 //https://www.astoresuite.com/adjustements/edit/19042
[NB] Manque facture de l'ajustement https://astoresuite.com/adjustements/edit/19042</t>
  </si>
  <si>
    <t>CORPGP4GP2164Q2 2020EUR</t>
  </si>
  <si>
    <t>CORPGP4GP2164Q3 2020EUR</t>
  </si>
  <si>
    <t>CORPGP4GP2164Q4 2020EUR</t>
  </si>
  <si>
    <t>CORPGP2GP2793Q1 2020EUR</t>
  </si>
  <si>
    <t>GP2GP2793</t>
  </si>
  <si>
    <t>CORPGP2GP2793Q2 2020EUR</t>
  </si>
  <si>
    <t>CORPGP2GP2793Q3 2020EUR</t>
  </si>
  <si>
    <t>CORPGP2GP2793Q4 2020EUR</t>
  </si>
  <si>
    <t>CORPGP2GP2415Q1 2020EUR</t>
  </si>
  <si>
    <t>GP2GP2415</t>
  </si>
  <si>
    <t>CORPGP2GP2415Q2 2020EUR</t>
  </si>
  <si>
    <t>CORPGP2GP2415Q3 2020EUR</t>
  </si>
  <si>
    <t>CORPGP2GP2415Q4 2020EUR</t>
  </si>
  <si>
    <t>CORPGP3IB2590Q1 2020EUR</t>
  </si>
  <si>
    <t>GP3IB2590</t>
  </si>
  <si>
    <t>CORPGP3IB2590Q2 2020EUR</t>
  </si>
  <si>
    <t>CORPGP3IB2590Q4 2020EUR</t>
  </si>
  <si>
    <t>CORP690012Q1 2020EUR</t>
  </si>
  <si>
    <t>CORP690012Q3 2020EUR</t>
  </si>
  <si>
    <t>CORP670004Q1 2020EUR</t>
  </si>
  <si>
    <t>CORP670004Q2 2020EUR</t>
  </si>
  <si>
    <t>CORP670004Q3 2020EUR</t>
  </si>
  <si>
    <t>CORP670004Q4 2020EUR</t>
  </si>
  <si>
    <t>CORPGP2GP21095Q1 2020EUR</t>
  </si>
  <si>
    <t>GP2GP21095</t>
  </si>
  <si>
    <t>CORPGP2GP21095Q2 2020EUR</t>
  </si>
  <si>
    <t>CORPGP2GP21095Q3 2020EUR</t>
  </si>
  <si>
    <t>CORPGP2GP21095Q4 2020EUR</t>
  </si>
  <si>
    <t>CORPGP4GP2381Y 2020EUR</t>
  </si>
  <si>
    <t>GP4GP2381</t>
  </si>
  <si>
    <t>CORPGP2GP2669Q1 2020EUR</t>
  </si>
  <si>
    <t>GP2GP2669</t>
  </si>
  <si>
    <t>CORPGP2GP2669Q2 2020EUR</t>
  </si>
  <si>
    <t>CORPGP2GP2669Q3 2020EUR</t>
  </si>
  <si>
    <t>CORPGP2GP2669Q4 2020EUR</t>
  </si>
  <si>
    <t>CORP684291Q3 2020EUR</t>
  </si>
  <si>
    <t>CORP684291Q4 2020EUR</t>
  </si>
  <si>
    <t>CORPGP2GP2728Q1 2020EUR</t>
  </si>
  <si>
    <t>GP2GP2728</t>
  </si>
  <si>
    <t>CORPGP2GP2728Q2 2020EUR</t>
  </si>
  <si>
    <t>CORPGP2GP2728Q3 2020EUR</t>
  </si>
  <si>
    <t>CORPGP2GP2728Q4 2020EUR</t>
  </si>
  <si>
    <t>CORPGP2GP2252Q2 2020EUR</t>
  </si>
  <si>
    <t>GP2GP2252</t>
  </si>
  <si>
    <t>CORPGP2GP2252Q3 2020EUR</t>
  </si>
  <si>
    <t>CORPGP2GP2148Q1 2020EUR</t>
  </si>
  <si>
    <t>GP2GP2148</t>
  </si>
  <si>
    <t>CORPGP2GP2148Q2 2020EUR</t>
  </si>
  <si>
    <t>CORPGP2GP2148Q3 2020EUR</t>
  </si>
  <si>
    <t>CORPGP2GP2148Q4 2020EUR</t>
  </si>
  <si>
    <t>CORPGP2GP2936Q2 2020EUR</t>
  </si>
  <si>
    <t>GP2GP2936</t>
  </si>
  <si>
    <t>CORPGP2GP2936Q3 2020EUR</t>
  </si>
  <si>
    <t>CORPGP2GP2936Q4 2020EUR</t>
  </si>
  <si>
    <t>CORP763222Q1 2020EUR</t>
  </si>
  <si>
    <t>CORP763222Q2 2020EUR</t>
  </si>
  <si>
    <t>CORP763222Q3 2020EUR</t>
  </si>
  <si>
    <t>CORP763222Q4 2020EUR</t>
  </si>
  <si>
    <t>CORPGP4GP2033Y 2020EUR</t>
  </si>
  <si>
    <t>GP4GP2033</t>
  </si>
  <si>
    <t>CORP28251033Q2 2020EUR</t>
  </si>
  <si>
    <t>CORP28251033Q3 2020EUR</t>
  </si>
  <si>
    <t>CORP28251033Q4 2020EUR</t>
  </si>
  <si>
    <t>CORPGP3IB2591Q2 2020EUR</t>
  </si>
  <si>
    <t>GP3IB2591</t>
  </si>
  <si>
    <t>CORPGP3IB2591Q3 2020EUR</t>
  </si>
  <si>
    <t>CORPGP3IB2591Q4 2020EUR</t>
  </si>
  <si>
    <t>CORPGP3NOV2299Q2 2020EUR</t>
  </si>
  <si>
    <t>GP3NOV2299</t>
  </si>
  <si>
    <t>CORPGP3NOV2299Q3 2020EUR</t>
  </si>
  <si>
    <t>CORPGP3NOV2299Q4 2020EUR</t>
  </si>
  <si>
    <t>CORPGP4GP2364Y 2020EUR</t>
  </si>
  <si>
    <t>GP4GP2364</t>
  </si>
  <si>
    <t>CORPGP2GP2548Q1 2020EUR</t>
  </si>
  <si>
    <t>GP2GP2548</t>
  </si>
  <si>
    <t>CORPGP2GP2548Q2 2020EUR</t>
  </si>
  <si>
    <t>CORPGP2GP2548Q4 2020EUR</t>
  </si>
  <si>
    <t>CORPGP4GP1627Y 2020EUR</t>
  </si>
  <si>
    <t>GP4GP1627</t>
  </si>
  <si>
    <t>CORPGP4GP2377Y 2020EUR</t>
  </si>
  <si>
    <t>GP4GP2377</t>
  </si>
  <si>
    <t>CORPGP2GP2677Q1 2020EUR</t>
  </si>
  <si>
    <t>GP2GP2677</t>
  </si>
  <si>
    <t>CORPGP2GP2677Q2 2020EUR</t>
  </si>
  <si>
    <t>CORPGP2GP2677Q3 2020EUR</t>
  </si>
  <si>
    <t>CORPGP2GP2727Q1 2020EUR</t>
  </si>
  <si>
    <t>GP2GP2727</t>
  </si>
  <si>
    <t>CORPGP2GP2727Q2 2020EUR</t>
  </si>
  <si>
    <t>CORPGP2GP2727Q3 2020EUR</t>
  </si>
  <si>
    <t>CORPGP2GP2727Q4 2020EUR</t>
  </si>
  <si>
    <t>CORPGP3GPHF12736Q1 2020EUR</t>
  </si>
  <si>
    <t>GP3GPHF12736</t>
  </si>
  <si>
    <t>CORPGP3GPHF12736Q3 2020EUR</t>
  </si>
  <si>
    <t>CORPGP3GPHF12736Q4 2020EUR</t>
  </si>
  <si>
    <t>CORPGP2GP2822Q1 2020EUR</t>
  </si>
  <si>
    <t>GP2GP2822</t>
  </si>
  <si>
    <t>CORPGP2GP2822Q2 2020EUR</t>
  </si>
  <si>
    <t>CORPGP2GP2822Q3 2020EUR</t>
  </si>
  <si>
    <t>CORPGP2GP2822Q4 2020EUR</t>
  </si>
  <si>
    <t>CORPGP2GP2694Q1 2020EUR</t>
  </si>
  <si>
    <t>GP2GP2694</t>
  </si>
  <si>
    <t>CORPGP2GP2694Q2 2020EUR</t>
  </si>
  <si>
    <t>CORPGP2GP2694Q3 2020EUR</t>
  </si>
  <si>
    <t>CORPGP2GP2694Q4 2020EUR</t>
  </si>
  <si>
    <t>CORPGP3NOV2695Y 2020EUR</t>
  </si>
  <si>
    <t>GP3NOV2695</t>
  </si>
  <si>
    <t>CORPGP2GP2280Q1 2020EUR</t>
  </si>
  <si>
    <t>GP2GP2280</t>
  </si>
  <si>
    <t>CORPGP2GP2280Q2 2020EUR</t>
  </si>
  <si>
    <t>CORPGP2GP2280Q3 2020EUR</t>
  </si>
  <si>
    <t>CORPGP2GP2280Q4 2020EUR</t>
  </si>
  <si>
    <t>CORPGP3IB2592Q1 2020EUR</t>
  </si>
  <si>
    <t>GP3IB2592</t>
  </si>
  <si>
    <t>CORPGP3IB2592Q2 2020EUR</t>
  </si>
  <si>
    <t>CORPGP3IB2592Q3 2020EUR</t>
  </si>
  <si>
    <t>CORPGP3IB2592Q4 2020EUR</t>
  </si>
  <si>
    <t>CORPGP3MERD2281Q1 2020EUR</t>
  </si>
  <si>
    <t>GP3MERD2281</t>
  </si>
  <si>
    <t>CORPGP3MERD2281Q2 2020EUR</t>
  </si>
  <si>
    <t>CORPGP3MERD2281Q4 2020EUR</t>
  </si>
  <si>
    <t>CORPGP4GP2366Y 2020EUR</t>
  </si>
  <si>
    <t>GP4GP2366</t>
  </si>
  <si>
    <t>CORPGP2GP2494Q3 2020EUR</t>
  </si>
  <si>
    <t>GP2GP2494</t>
  </si>
  <si>
    <t>CORPGP2GP2494Q4 2020EUR</t>
  </si>
  <si>
    <t>CORPGP4GP21105Y 2020EUR</t>
  </si>
  <si>
    <t>GP4GP21105</t>
  </si>
  <si>
    <t>CORPGP2GP2683Q1 2020EUR</t>
  </si>
  <si>
    <t>GP2GP2683</t>
  </si>
  <si>
    <t>CORPGP2GP2683Q2 2020EUR</t>
  </si>
  <si>
    <t>CORPGP2GP2683Q3 2020EUR</t>
  </si>
  <si>
    <t>CORPGP2GP2683Q4 2020EUR</t>
  </si>
  <si>
    <t>CORPGP3F1IBNM1423Y 2020EUR</t>
  </si>
  <si>
    <t>GP3F1IBNM1423</t>
  </si>
  <si>
    <t>CORPGP4GP2405Y 2020EUR</t>
  </si>
  <si>
    <t>GP4GP2405</t>
  </si>
  <si>
    <t>CORP2445042Q1 2020EUR</t>
  </si>
  <si>
    <t>CORP2445042Q2 2020EUR</t>
  </si>
  <si>
    <t>CORP2445042Q3 2020EUR</t>
  </si>
  <si>
    <t>CORP2445042Q4 2020EUR</t>
  </si>
  <si>
    <t>CORPGP3IB2050Q1 2020EUR</t>
  </si>
  <si>
    <t>GP3IB2050</t>
  </si>
  <si>
    <t>CORPGP3IB2050Q2 2020EUR</t>
  </si>
  <si>
    <t>CORPGP3IB2050Q3 2020EUR</t>
  </si>
  <si>
    <t>CORPGP3NOV2051Q1 2020EUR</t>
  </si>
  <si>
    <t>GP3NOV2051</t>
  </si>
  <si>
    <t>CORPGP3NOV2051Q2 2020EUR</t>
  </si>
  <si>
    <t>CORPGP3NOV2051Q3 2020EUR</t>
  </si>
  <si>
    <t>CORPGP4GP2178Y 2020EUR</t>
  </si>
  <si>
    <t>GP4GP2178</t>
  </si>
  <si>
    <t>CORPGP2GP21054.Q4 2020EUR</t>
  </si>
  <si>
    <t>GP2GP21054.</t>
  </si>
  <si>
    <t>CORPGP4GP2037Y 2020EUR</t>
  </si>
  <si>
    <t>GP4GP2037</t>
  </si>
  <si>
    <t>CORPGP2GP2460Q1 2020EUR</t>
  </si>
  <si>
    <t>GP2GP2460</t>
  </si>
  <si>
    <t>CORPGP2GP2460Q2 2020EUR</t>
  </si>
  <si>
    <t>CORPGP2GP2460Q3 2020EUR</t>
  </si>
  <si>
    <t>CORPGP2GP2460Q4 2020EUR</t>
  </si>
  <si>
    <t>CORPGP2GP2318Q1 2020EUR</t>
  </si>
  <si>
    <t>GP2GP2318</t>
  </si>
  <si>
    <t>CORPGP2GP2318Q2 2020EUR</t>
  </si>
  <si>
    <t>CORPGP2GP2318Q3 2020EUR</t>
  </si>
  <si>
    <t>CORPGP2GP2318Q4 2020EUR</t>
  </si>
  <si>
    <t>CORPGP3MERD2319Q1 2020EUR</t>
  </si>
  <si>
    <t>GP3MERD2319</t>
  </si>
  <si>
    <t>CORPGP2GP2459Q1 2020EUR</t>
  </si>
  <si>
    <t>GP2GP2459</t>
  </si>
  <si>
    <t>CORPGP2GP2459Q2 2020EUR</t>
  </si>
  <si>
    <t>CORPGP2GP2459Q3 2020EUR</t>
  </si>
  <si>
    <t>CORPGP2GP2459Q4 2020EUR</t>
  </si>
  <si>
    <t>CORPGP4GP2754Q4 2020EUR</t>
  </si>
  <si>
    <t>GP4GP2754</t>
  </si>
  <si>
    <t>[17484, 84837]</t>
  </si>
  <si>
    <t>[18064, 3629, 18430, 18065, 46209]</t>
  </si>
  <si>
    <t>2022-05-11 11:25:37 +0200</t>
  </si>
  <si>
    <t>[EF] Déclaration trouvée mais non liée avec le contrat. Il faut régénérer le template, reloader la particpation puis  changer la période
Données à charger: https://astoresuite.com/adjustements/edit/18430
[NB] Le déclaratif est en hotel et le contrat en Pays. Correction S.Pofilet du contrat prévu semaine du 09/05</t>
  </si>
  <si>
    <t>CORPGP2GP2440Q1 2020EUR</t>
  </si>
  <si>
    <t>GP2GP2440</t>
  </si>
  <si>
    <t>CORPGP2GP2440Q2 2020EUR</t>
  </si>
  <si>
    <t>CORPGP2GP2440Q3 2020EUR</t>
  </si>
  <si>
    <t>CORPGP2GP2440Q4 2020EUR</t>
  </si>
  <si>
    <t>CORPGP2GP2213Q2 2020EUR</t>
  </si>
  <si>
    <t>GP2GP2213</t>
  </si>
  <si>
    <t>CORPGP2GP2213Q4 2020EUR</t>
  </si>
  <si>
    <t>CORPGP3IBB2474Q4 2020EUR</t>
  </si>
  <si>
    <t>GP3IBB2474</t>
  </si>
  <si>
    <t>CORPGP4GP1975Q4 2020EUR</t>
  </si>
  <si>
    <t>GP4GP1975</t>
  </si>
  <si>
    <t>CORPGP4GP2611Y 2020EUR</t>
  </si>
  <si>
    <t>GP4GP2611</t>
  </si>
  <si>
    <t>CORPGP2GP2662Q1 2020EUR</t>
  </si>
  <si>
    <t>GP2GP2662</t>
  </si>
  <si>
    <t>CORPGP2GP2662Q2 2020EUR</t>
  </si>
  <si>
    <t>CORPGP2GP2662Q3 2020EUR</t>
  </si>
  <si>
    <t>CORPGP2GP2662Q4 2020EUR</t>
  </si>
  <si>
    <t>CORPGP4GP2275Q2 2020EUR</t>
  </si>
  <si>
    <t>GP4GP2275</t>
  </si>
  <si>
    <t>CORPGP4GP2275Q4 2020EUR</t>
  </si>
  <si>
    <t>[EF] La déclaration est bien passée mais elle n'apparait pas dans le rapport. Des ajustement ultérieurs qui devrait être sur Q0, le reglement du Q0 devrait rêgler ce problème</t>
  </si>
  <si>
    <t>CORPGP4GP21021Y 2020EUR</t>
  </si>
  <si>
    <t>GP4GP21021</t>
  </si>
  <si>
    <t>CORPGP2GP2544Q1 2020EUR</t>
  </si>
  <si>
    <t>GP2GP2544</t>
  </si>
  <si>
    <t>CORPGP2GP2544Q2 2020EUR</t>
  </si>
  <si>
    <t>CORPGP2GP2544Q3 2020EUR</t>
  </si>
  <si>
    <t>CORPGP2GP2544Q4 2020EUR</t>
  </si>
  <si>
    <t>CORPGP3I2950Y 2020EUR</t>
  </si>
  <si>
    <t>GP3I2950</t>
  </si>
  <si>
    <t>CORPGP3MERD2422Y 2020EUR</t>
  </si>
  <si>
    <t>GP3MERD2422</t>
  </si>
  <si>
    <t>CORPGP3NOV2063Y 2020EUR</t>
  </si>
  <si>
    <t>GP3NOV2063</t>
  </si>
  <si>
    <t>CORPGP2GP2990Q3 2020EUR</t>
  </si>
  <si>
    <t>GP2GP2990</t>
  </si>
  <si>
    <t>CORPGP2GP2215Q1 2020EUR</t>
  </si>
  <si>
    <t>GP2GP2215</t>
  </si>
  <si>
    <t>CORPGP2GP2215Q2 2020EUR</t>
  </si>
  <si>
    <t>CORPGP2GP2215Q4 2020EUR</t>
  </si>
  <si>
    <t>CORPGP3IB2667Q1 2020EUR</t>
  </si>
  <si>
    <t>GP3IB2667</t>
  </si>
  <si>
    <t>CORPGP3IB2667Q2 2020EUR</t>
  </si>
  <si>
    <t>CORPGP3IB2667Q3 2020EUR</t>
  </si>
  <si>
    <t>CORPGP3IB2667Q4 2020EUR</t>
  </si>
  <si>
    <t>CORP830002Q1 2020EUR</t>
  </si>
  <si>
    <t>CORP830002Q3 2020EUR</t>
  </si>
  <si>
    <t>CORP830002Q4 2020EUR</t>
  </si>
  <si>
    <t>CORPGP2GP2795Q1 2020EUR</t>
  </si>
  <si>
    <t>GP2GP2795</t>
  </si>
  <si>
    <t>CORPGP2GP2795Q4 2020EUR</t>
  </si>
  <si>
    <t>CORPGP2GP2332Q1 2020EUR</t>
  </si>
  <si>
    <t>GP2GP2332</t>
  </si>
  <si>
    <t>CORPGP2GP2332Q2 2020EUR</t>
  </si>
  <si>
    <t>CORPGP2GP2332Q3 2020EUR</t>
  </si>
  <si>
    <t>CORPGP2GP2332Q4 2020EUR</t>
  </si>
  <si>
    <t>CORPGP4GP2358Y 2020EUR</t>
  </si>
  <si>
    <t>GP4GP2358</t>
  </si>
  <si>
    <t>CORPGP4GP2361Y 2020EUR</t>
  </si>
  <si>
    <t>GP4GP2361</t>
  </si>
  <si>
    <t>CORPGP2GP2935Q1 2020EUR</t>
  </si>
  <si>
    <t>GP2GP2935</t>
  </si>
  <si>
    <t>CORPGP2GP2935Q2 2020EUR</t>
  </si>
  <si>
    <t>CORPGP2GP2935Q3 2020EUR</t>
  </si>
  <si>
    <t>CORPGP2GP2935Y 2020EUR</t>
  </si>
  <si>
    <t>CORPGP4GP2374Y 2020EUR</t>
  </si>
  <si>
    <t>GP4GP2374</t>
  </si>
  <si>
    <t>CORPGP4GP2350Y 2020EUR</t>
  </si>
  <si>
    <t>GP4GP2350</t>
  </si>
  <si>
    <t>CORPGP4GP2378Y 2020EUR</t>
  </si>
  <si>
    <t>GP4GP2378</t>
  </si>
  <si>
    <t>CORPGP4GP2641Y 2020EUR</t>
  </si>
  <si>
    <t>GP4GP2641</t>
  </si>
  <si>
    <t>CORPGP4GP2353Y 2020EUR</t>
  </si>
  <si>
    <t>GP4GP2353</t>
  </si>
  <si>
    <t>CORPGP2GP2489Q1 2020EUR</t>
  </si>
  <si>
    <t>GP2GP2489</t>
  </si>
  <si>
    <t>CORPGP2GP2489Q2 2020EUR</t>
  </si>
  <si>
    <t>CORPGP2GP2489Q3 2020EUR</t>
  </si>
  <si>
    <t>CORPGP2GP2489Q4 2020EUR</t>
  </si>
  <si>
    <t>CORPGP4GP2369Y 2020EUR</t>
  </si>
  <si>
    <t>GP4GP2369</t>
  </si>
  <si>
    <t>CORPGP4GP2924Y 2020EUR</t>
  </si>
  <si>
    <t>GP4GP2924</t>
  </si>
  <si>
    <t>CORPGP4GP2138Y 2020EUR</t>
  </si>
  <si>
    <t>GP4GP2138</t>
  </si>
  <si>
    <t>CORPGP4GP2752Q4 2020EUR</t>
  </si>
  <si>
    <t>GP4GP2752</t>
  </si>
  <si>
    <t>[EF] Déclaration trouvée mais non liée avec le contrat. Il faut régénérer le template, reloader la particpation puis changer la période
Données à charger: 
https://astoresuite.com/adjustements/edit/3614
[NB] Le déclaratif est en hotel et le contrat en Pays. Correction S.Pofilet du contrat prévu semaine du 09/05</t>
  </si>
  <si>
    <t>CORPGP4GP2371Y 2020EUR</t>
  </si>
  <si>
    <t>GP4GP2371</t>
  </si>
  <si>
    <t>CORPGP4GP2257Y 2020EUR</t>
  </si>
  <si>
    <t>GP4GP2257</t>
  </si>
  <si>
    <t>CORPGP2GP2534Q1 2020EUR</t>
  </si>
  <si>
    <t>GP2GP2534</t>
  </si>
  <si>
    <t>CORPGP2GP2534Q2 2020EUR</t>
  </si>
  <si>
    <t>CORPGP2GP2534Q3 2020EUR</t>
  </si>
  <si>
    <t>CORPGP2GP2534Q4 2020EUR</t>
  </si>
  <si>
    <t>CORPGP3IBB2535Q1 2020EUR</t>
  </si>
  <si>
    <t>GP3IBB2535</t>
  </si>
  <si>
    <t>CORPGP3IBB2535Q2 2020EUR</t>
  </si>
  <si>
    <t>CORPGP3IBB2535Q3 2020EUR</t>
  </si>
  <si>
    <t>CORPGP3IBB2535Q4 2020EUR</t>
  </si>
  <si>
    <t>CORPGP4GP2057Y 2020EUR</t>
  </si>
  <si>
    <t>GP4GP2057</t>
  </si>
  <si>
    <t>CORPGP4GP21065Q4 2020EUR</t>
  </si>
  <si>
    <t>GP4GP21065</t>
  </si>
  <si>
    <t>CORPGP4GP2454Y 2020EUR</t>
  </si>
  <si>
    <t>GP4GP2454</t>
  </si>
  <si>
    <t>CORPGP2GP2638-CQ1 2020EUR</t>
  </si>
  <si>
    <t>GP2GP2638-C</t>
  </si>
  <si>
    <t>CORPGP2GP2638-CQ2 2020EUR</t>
  </si>
  <si>
    <t>CORPGP2GP2638-CQ3 2020EUR</t>
  </si>
  <si>
    <t>CORPGP2GP2638-CQ4 2020EUR</t>
  </si>
  <si>
    <t>CORPGP3MIDLUB2639-CQ1 2020EUR</t>
  </si>
  <si>
    <t>GP3MIDLUB2639-C</t>
  </si>
  <si>
    <t>CORPGP3MIDLUB2639-CQ2 2020EUR</t>
  </si>
  <si>
    <t>CORPGP3MIDLUB2639-CQ3 2020EUR</t>
  </si>
  <si>
    <t>CORPGP3MIDLUB2639-CQ4 2020EUR</t>
  </si>
  <si>
    <t>CORPGP4GP2640-CQ1 2020EUR</t>
  </si>
  <si>
    <t>GP4GP2640-C</t>
  </si>
  <si>
    <t>CORPGP4GP2640-CQ2 2020EUR</t>
  </si>
  <si>
    <t>CORPGP4GP2640-CQ3 2020EUR</t>
  </si>
  <si>
    <t>CORPGP4GP2640-CQ4 2020EUR</t>
  </si>
  <si>
    <t>CORPGP4GP2059Q3 2020EUR</t>
  </si>
  <si>
    <t>GP4GP2059</t>
  </si>
  <si>
    <t>CORPGP4GP2059Q4 2020EUR</t>
  </si>
  <si>
    <t>CORPGP4GP2059AQ1 2020EUR</t>
  </si>
  <si>
    <t>GP4GP2059A</t>
  </si>
  <si>
    <t>CORPGP4GP2059AQ2 2020EUR</t>
  </si>
  <si>
    <t>CORPGP4GP2551Y 2020EUR</t>
  </si>
  <si>
    <t>GP4GP2551</t>
  </si>
  <si>
    <t>CORPGP4GP2753Q4 2020EUR</t>
  </si>
  <si>
    <t>GP4GP2753</t>
  </si>
  <si>
    <t>CORPGP4GP2540Y 2020EUR</t>
  </si>
  <si>
    <t>GP4GP2540</t>
  </si>
  <si>
    <t>CORPGP2GP2409Q1 2020EUR</t>
  </si>
  <si>
    <t>GP2GP2409</t>
  </si>
  <si>
    <t>CORPGP3IB2499Q1 2020EUR</t>
  </si>
  <si>
    <t>GP3IB2499</t>
  </si>
  <si>
    <t>CORPGP3IB2508Q1 2020EUR</t>
  </si>
  <si>
    <t>GP3IB2508</t>
  </si>
  <si>
    <t>[37298]</t>
  </si>
  <si>
    <t>[14640]</t>
  </si>
  <si>
    <t>2021-05-06 18:48:35 +0200</t>
  </si>
  <si>
    <t>[OA] le périmètre couvert ne couvre pas l'allemagne d'où l'écart des 20. (14931,96*4%) = 597,28 / https://www.astoresuite.com/declarative_campaign_participations/edit/37298 / https://www.astoresuite.com/contracts/show/28048</t>
  </si>
  <si>
    <t>CORPGP3IB2508Q2 2020EUR</t>
  </si>
  <si>
    <t>[37370]</t>
  </si>
  <si>
    <t>[14424]</t>
  </si>
  <si>
    <t>2021-05-06 18:43:13 +0200</t>
  </si>
  <si>
    <t>[OA] le périmètre couvert ne couvre pas l'allemagne d'où l'écart des 5,65 (8 624,3*4%) = 597,28 / https://www.astoresuite.com/declarative_campaign_participations/edit/37370 / https://www.astoresuite.com/contracts/show/28048</t>
  </si>
  <si>
    <t>CORPGP3IB2584Q1 2020EUR</t>
  </si>
  <si>
    <t>GP3IB2584</t>
  </si>
  <si>
    <t>CORPGP3IB2584Q2 2020EUR</t>
  </si>
  <si>
    <t>CORPGP3IB2584Q4 2020EUR</t>
  </si>
  <si>
    <t>CORPGP3IBB2510Q3 2020EUR</t>
  </si>
  <si>
    <t>GP3IBB2510</t>
  </si>
  <si>
    <t>CORPGP3IBB2517Q1 2020EUR</t>
  </si>
  <si>
    <t>GP3IBB2517</t>
  </si>
  <si>
    <t>CORPGP3IBB2517Q2 2020EUR</t>
  </si>
  <si>
    <t>CORPGP3IBB2517Q3 2020EUR</t>
  </si>
  <si>
    <t>CORPGP2GP2428Q4 2020EUR</t>
  </si>
  <si>
    <t>GP2GP2428</t>
  </si>
  <si>
    <t>CORPGP2GP2796Q1 2020EUR</t>
  </si>
  <si>
    <t>GP2GP2796</t>
  </si>
  <si>
    <t>CORPGP2GP2796Q2 2020EUR</t>
  </si>
  <si>
    <t>CORPGP2GP2796Q3 2020EUR</t>
  </si>
  <si>
    <t>CORPGP2GP2796Q4 2020EUR</t>
  </si>
  <si>
    <t>CORPGP3NOVMER2612Y 2020EUR</t>
  </si>
  <si>
    <t>GP3NOVMER2612</t>
  </si>
  <si>
    <t>CORPGP2GP21127Q4 2020EUR</t>
  </si>
  <si>
    <t>GP2GP21127</t>
  </si>
  <si>
    <t>CORPGP4GP2373Y 2020EUR</t>
  </si>
  <si>
    <t>GP4GP2373</t>
  </si>
  <si>
    <t>CORPGP2GP2988Q3 2020EUR</t>
  </si>
  <si>
    <t>GP2GP2988</t>
  </si>
  <si>
    <t>CORPGP2GP2988Q4 2020EUR</t>
  </si>
  <si>
    <t>CORPGP2GP2545Q1 2020EUR</t>
  </si>
  <si>
    <t>GP2GP2545</t>
  </si>
  <si>
    <t>CORPGP2GP2545Q2 2020EUR</t>
  </si>
  <si>
    <t>CORPGP3IBB2546Q1 2020EUR</t>
  </si>
  <si>
    <t>GP3IBB2546</t>
  </si>
  <si>
    <t>CORPGP3IBB2546Q3 2020EUR</t>
  </si>
  <si>
    <t>CORPGP3IBB2546Q4 2020EUR</t>
  </si>
  <si>
    <t>CORPGP2GP2496Q1 2020EUR</t>
  </si>
  <si>
    <t>GP2GP2496</t>
  </si>
  <si>
    <t>CORPGP2GP2496Q2 2020EUR</t>
  </si>
  <si>
    <t>CORPGP2GP2496Q3 2020EUR</t>
  </si>
  <si>
    <t>CORPGP2GP2496Q4 2020EUR</t>
  </si>
  <si>
    <t>CORPGP3HF1GP2735Q3 2020EUR</t>
  </si>
  <si>
    <t>GP3HF1GP2735</t>
  </si>
  <si>
    <t>CORPGP2GP2596-Q3 2020EUR</t>
  </si>
  <si>
    <t>GP2GP2596-</t>
  </si>
  <si>
    <t>CORPGP2GP2596-Q4 2020EUR</t>
  </si>
  <si>
    <t>CORPGP3PUL2595-Y 2020EUR</t>
  </si>
  <si>
    <t>GP3PUL2595-</t>
  </si>
  <si>
    <t>CORPGP3SOF21078Q3 2020EUR</t>
  </si>
  <si>
    <t>GP3SOF21078</t>
  </si>
  <si>
    <t>CORPGP3SOF21078Q4 2020EUR</t>
  </si>
  <si>
    <t>CORPGP2GP2488Q1 2020EUR</t>
  </si>
  <si>
    <t>GP2GP2488</t>
  </si>
  <si>
    <t>CORPGP2GP2488Q2 2020EUR</t>
  </si>
  <si>
    <t>CORPGP2GP2488Q3 2020EUR</t>
  </si>
  <si>
    <t>CORPGP2GP2488Q4 2020EUR</t>
  </si>
  <si>
    <t>CORPGP4GP2645Y 2020EUR</t>
  </si>
  <si>
    <t>GP4GP2645</t>
  </si>
  <si>
    <t>CORPGP2GP2560Q1 2020EUR</t>
  </si>
  <si>
    <t>GP2GP2560</t>
  </si>
  <si>
    <t>CORPGP2GP2560Q2 2020EUR</t>
  </si>
  <si>
    <t>CORPGP2GP2560Q3 2020EUR</t>
  </si>
  <si>
    <t>CORPGP2GP2560Q4 2020EUR</t>
  </si>
  <si>
    <t>CORPGP3IB2561Q2 2020EUR</t>
  </si>
  <si>
    <t>GP3IB2561</t>
  </si>
  <si>
    <t>CORPGP3IB2561Q4 2020EUR</t>
  </si>
  <si>
    <t>CORPGP3IBISB2563Q2 2020EUR</t>
  </si>
  <si>
    <t>GP3IBISB2563</t>
  </si>
  <si>
    <t>CORPGP3IBISB2563Q4 2020EUR</t>
  </si>
  <si>
    <t>CORPGP3IBS2562Q2 2020EUR</t>
  </si>
  <si>
    <t>GP3IBS2562</t>
  </si>
  <si>
    <t>CORPGP3IBS2562Q4 2020EUR</t>
  </si>
  <si>
    <t>CORPGP3MERC2565Q2 2020EUR</t>
  </si>
  <si>
    <t>GP3MERC2565</t>
  </si>
  <si>
    <t>CORPGP3MERC2565Q4 2020EUR</t>
  </si>
  <si>
    <t>CORPGP4GP2163Y 2020EUR</t>
  </si>
  <si>
    <t>GP4GP2163</t>
  </si>
  <si>
    <t>CORPGP2GP2490Q1 2020EUR</t>
  </si>
  <si>
    <t>GP2GP2490</t>
  </si>
  <si>
    <t>CORPGP2GP2490Q2 2020EUR</t>
  </si>
  <si>
    <t>CORPGP2GP2490Q3 2020EUR</t>
  </si>
  <si>
    <t>CORPGP2GP2490Q4 2020EUR</t>
  </si>
  <si>
    <t>CORPGP3IBBN2714Q1 2020EUR</t>
  </si>
  <si>
    <t>GP3IBBN2714</t>
  </si>
  <si>
    <t>CORPGP3IBBN2714Q2 2020EUR</t>
  </si>
  <si>
    <t>CORPGP3IBBN2714Q3 2020EUR</t>
  </si>
  <si>
    <t>CORPGP3IBBN2714Q4 2020EUR</t>
  </si>
  <si>
    <t>CORPGP4GP2176Y 2020EUR</t>
  </si>
  <si>
    <t>GP4GP2176</t>
  </si>
  <si>
    <t>CORPGP2GP2662-DIVERSEYQ2 2020EUR</t>
  </si>
  <si>
    <t>GP2GP2662-DIVERSEY</t>
  </si>
  <si>
    <t>CORPGP2GP2807-3Q2 2020EUR</t>
  </si>
  <si>
    <t>GP2GP2807-3</t>
  </si>
  <si>
    <t>CORPGP2GP2807-6Q2 2020EUR</t>
  </si>
  <si>
    <t>GP2GP2807-6</t>
  </si>
  <si>
    <t>CORPGP3IBMEG2664Q4 2020EUR</t>
  </si>
  <si>
    <t>GP3IBMEG2664</t>
  </si>
  <si>
    <t>CORPGP4GPCH2846Y 2020EUR</t>
  </si>
  <si>
    <t>GP4GPCH2846</t>
  </si>
  <si>
    <t>[36544]</t>
  </si>
  <si>
    <t>[17274]</t>
  </si>
  <si>
    <t>2021-05-29 14:02:31 +0200</t>
  </si>
  <si>
    <t>[OA] l'écart est dû au périmètre couvert / https://www.astoresuite.com/contracts/edit/28117</t>
  </si>
  <si>
    <t>CORPGP4GPGS2848Y 2020EUR</t>
  </si>
  <si>
    <t>GP4GPGS2848</t>
  </si>
  <si>
    <t>CORPGP4GPTA2847Y 2020EUR</t>
  </si>
  <si>
    <t>GP4GPTA2847</t>
  </si>
  <si>
    <t>CORPGP2GP2950Q4 2020EUR</t>
  </si>
  <si>
    <t>GP2GP2950</t>
  </si>
  <si>
    <t>CORPGP4GP2245aY 2020EUR</t>
  </si>
  <si>
    <t>GP4GP2245a</t>
  </si>
  <si>
    <t>CORPGP2GP2295Q3 2020EUR</t>
  </si>
  <si>
    <t>GP2GP2295</t>
  </si>
  <si>
    <t>CORPGP4GP1445S2 2020EUR</t>
  </si>
  <si>
    <t>GP4GP1445</t>
  </si>
  <si>
    <t>CORPGP4GP1938Y 2020EUR</t>
  </si>
  <si>
    <t>GP4GP1938</t>
  </si>
  <si>
    <t>CORP691441Q1 2020EUR</t>
  </si>
  <si>
    <t>CORP691441Q2 2020EUR</t>
  </si>
  <si>
    <t>CORP691441Q3 2020EUR</t>
  </si>
  <si>
    <t>CORP691441Q4 2020EUR</t>
  </si>
  <si>
    <t>CORPGP3NOVNR2687Q1 2020EUR</t>
  </si>
  <si>
    <t>GP3NOVNR2687</t>
  </si>
  <si>
    <t>CORPGP3NOVNR2687Q2 2020EUR</t>
  </si>
  <si>
    <t>CORPGP3NOVNR2687Q4 2020EUR</t>
  </si>
  <si>
    <t>CORPGP4GP2634Y 2020EUR</t>
  </si>
  <si>
    <t>GP4GP2634</t>
  </si>
  <si>
    <t>CORPGP3IB2616Y 2020EUR</t>
  </si>
  <si>
    <t>GP3IB2616</t>
  </si>
  <si>
    <t>CORPGP4GP2045Y 2020EUR</t>
  </si>
  <si>
    <t>GP4GP2045</t>
  </si>
  <si>
    <t>CORPGP4GP2744Y 2020EUR</t>
  </si>
  <si>
    <t>GP4GP2744</t>
  </si>
  <si>
    <t>CORPGP2GP2296Q1 2020EUR</t>
  </si>
  <si>
    <t>GP2GP2296</t>
  </si>
  <si>
    <t>CORPGP2GP2296Q2 2020EUR</t>
  </si>
  <si>
    <t>CORPGP2GP2296Q4 2020EUR</t>
  </si>
  <si>
    <t>CORPGP2GP2943Q1 2020EUR</t>
  </si>
  <si>
    <t>GP2GP2943</t>
  </si>
  <si>
    <t>CORPGP2GP2943Q2 2020EUR</t>
  </si>
  <si>
    <t>CORPGP2GP2943Q3 2020EUR</t>
  </si>
  <si>
    <t>CORPGP2GP2943Q4 2020EUR</t>
  </si>
  <si>
    <t>CORPGP4GP2537Y 2020EUR</t>
  </si>
  <si>
    <t>GP4GP2537</t>
  </si>
  <si>
    <t>CORPGP4GP2399Y 2020EUR</t>
  </si>
  <si>
    <t>GP4GP2399</t>
  </si>
  <si>
    <t>CORPGP4GP2530Y 2020EUR</t>
  </si>
  <si>
    <t>GP4GP2530</t>
  </si>
  <si>
    <t>CORP2326002Q1 2020EUR</t>
  </si>
  <si>
    <t>CORP2326002Q2 2020EUR</t>
  </si>
  <si>
    <t>CORP2326002Q3 2020EUR</t>
  </si>
  <si>
    <t>CORP2326002Q4 2020EUR</t>
  </si>
  <si>
    <t>CORPGP2GP2500Q1 2020EUR</t>
  </si>
  <si>
    <t>GP2GP2500</t>
  </si>
  <si>
    <t>CORPGP2GP2500Q2 2020EUR</t>
  </si>
  <si>
    <t>CORPGP2GP2500Q3 2020EUR</t>
  </si>
  <si>
    <t>CORPGP2GP2500Q4 2020EUR</t>
  </si>
  <si>
    <t>CORPGP2GP2959Y 2020EUR</t>
  </si>
  <si>
    <t>GP2GP2959</t>
  </si>
  <si>
    <t>CORPGP4GP21097Q3 2020EUR</t>
  </si>
  <si>
    <t>GP4GP21097</t>
  </si>
  <si>
    <t>CORPGP4GP21097Q4 2020EUR</t>
  </si>
  <si>
    <t>CORPGP2GP21081Q3 2020EUR</t>
  </si>
  <si>
    <t>GP2GP21081</t>
  </si>
  <si>
    <t>CORPGP4GP2375Y 2020EUR</t>
  </si>
  <si>
    <t>GP4GP2375</t>
  </si>
  <si>
    <t>CORPGP4GP2210STY 2020USD</t>
  </si>
  <si>
    <t>GP4GP2210ST</t>
  </si>
  <si>
    <t>USD</t>
  </si>
  <si>
    <t>[MT] Il faut mettre à 0 le déclaratif et les ajustements pour pouvoir archiver la participation.  [24189]. De mon côté j'ai rechargé le déclaratif et l'ajustement sur la bonne participation.</t>
  </si>
  <si>
    <t>CORPGP2GP2495Q1 2020EUR</t>
  </si>
  <si>
    <t>GP2GP2495</t>
  </si>
  <si>
    <t>CORPGP2GP2495Q2 2020EUR</t>
  </si>
  <si>
    <t>CORPGP2GP2495Q3 2020EUR</t>
  </si>
  <si>
    <t>CORPGP2GP2495Q4 2020EUR</t>
  </si>
  <si>
    <t>CORPGP2GP2576Y 2020EUR</t>
  </si>
  <si>
    <t>GP2GP2576</t>
  </si>
  <si>
    <t>CORPGP4GP2572Y 2020EUR</t>
  </si>
  <si>
    <t>GP4GP2572</t>
  </si>
  <si>
    <t>[EF] Je ne trouve pas l'ajustement dans A2S. Voir si on peut retrouver l'info pour reloader. Attention 2020 pour année cloturée donc il faudra également faire changer la période
[NB] Le déclaratif est en hotel et le contrat en Pays. Correction S.Pofilet du contrat prévu semaine du 09/05</t>
  </si>
  <si>
    <t>CORPGP4GP11106Y 2020EUR</t>
  </si>
  <si>
    <t>GP4GP11106</t>
  </si>
  <si>
    <t>CORPGP3MERD2314Y 2020EUR</t>
  </si>
  <si>
    <t>GP3MERD2314</t>
  </si>
  <si>
    <t>CORPGP2GP2614Q1 2020EUR</t>
  </si>
  <si>
    <t>GP2GP2614</t>
  </si>
  <si>
    <t>CORPGP2GP2614Q2 2020EUR</t>
  </si>
  <si>
    <t>CORPGP2GP2614Q3 2020EUR</t>
  </si>
  <si>
    <t>CORPGP2GP2614Q4 2020EUR</t>
  </si>
  <si>
    <t>CORPGP4GP2723Q1 2020EUR</t>
  </si>
  <si>
    <t>GP4GP2723</t>
  </si>
  <si>
    <t>CORPGP4GP2723Q2 2020EUR</t>
  </si>
  <si>
    <t>CORPGP4GP2723Q4 2020EUR</t>
  </si>
  <si>
    <t>CORPGP2GP2797Q1 2020EUR</t>
  </si>
  <si>
    <t>GP2GP2797</t>
  </si>
  <si>
    <t>CORPGP2GP2797Q3 2020EUR</t>
  </si>
  <si>
    <t>CORPGP2GP2819Q1 2020EUR</t>
  </si>
  <si>
    <t>GP2GP2819</t>
  </si>
  <si>
    <t>CORPGP2GP2819Q2 2020EUR</t>
  </si>
  <si>
    <t>CORPGP2GP2819Q3 2020EUR</t>
  </si>
  <si>
    <t>CORPGP2GP2819Q4 2020EUR</t>
  </si>
  <si>
    <t>CORPGP4GP2688Y 2020EUR</t>
  </si>
  <si>
    <t>GP4GP2688</t>
  </si>
  <si>
    <t>CORPGP2GP2593Q1 2020EUR</t>
  </si>
  <si>
    <t>GP2GP2593</t>
  </si>
  <si>
    <t>CORPGP2GP2593Q2 2020EUR</t>
  </si>
  <si>
    <t>CORPGP2GP2593Q3 2020EUR</t>
  </si>
  <si>
    <t>CORPGP2GP2593Q4 2020EUR</t>
  </si>
  <si>
    <t>CORPGP4GP2570Y 2020EUR</t>
  </si>
  <si>
    <t>GP4GP2570</t>
  </si>
  <si>
    <t>CORPGP4GP2637Y 2020EUR</t>
  </si>
  <si>
    <t>GP4GP2637</t>
  </si>
  <si>
    <t>CORPGP2GP2463Q1 2020EUR</t>
  </si>
  <si>
    <t>GP2GP2463</t>
  </si>
  <si>
    <t>CORPGP2GP2463Q2 2020EUR</t>
  </si>
  <si>
    <t>CORPGP2GP2463Q3 2020EUR</t>
  </si>
  <si>
    <t>CORPGP4GP2991Y 2020EUR</t>
  </si>
  <si>
    <t>GP4GP2991</t>
  </si>
  <si>
    <t>CORPGP2GP2271-1Q1 2020EUR</t>
  </si>
  <si>
    <t>GP2GP2271-1</t>
  </si>
  <si>
    <t>CORPGP2GP2271-1Q2 2020EUR</t>
  </si>
  <si>
    <t>CORPGP2GP2271-1Q3 2020EUR</t>
  </si>
  <si>
    <t>CORPGP2GP2271-1Q4 2020EUR</t>
  </si>
  <si>
    <t>CORPGP3MERD2272-1Q1 2020EUR</t>
  </si>
  <si>
    <t>GP3MERD2272-1</t>
  </si>
  <si>
    <t>CORPGP3MERD2272-1Q2 2020EUR</t>
  </si>
  <si>
    <t>CORPGP3MERD2272-1Q3 2020EUR</t>
  </si>
  <si>
    <t>CORPGP3MERD2272-1Q4 2020EUR</t>
  </si>
  <si>
    <t>CORPGP4GP2623Q2 2020EUR</t>
  </si>
  <si>
    <t>GP4GP2623</t>
  </si>
  <si>
    <t>CORPGP4GP2623Q3 2020EUR</t>
  </si>
  <si>
    <t>CORPGP4GP2623Q4 2020EUR</t>
  </si>
  <si>
    <t>CORPGP2GP2729Q1 2020EUR</t>
  </si>
  <si>
    <t>GP2GP2729</t>
  </si>
  <si>
    <t>CORPGP2GP2729Q2 2020EUR</t>
  </si>
  <si>
    <t>CORPGP2GP2729Q4 2020EUR</t>
  </si>
  <si>
    <t>CORPGP4GP2690Y 2020EUR</t>
  </si>
  <si>
    <t>GP4GP2690</t>
  </si>
  <si>
    <t>CORPGP4GP11055Y 2020EUR</t>
  </si>
  <si>
    <t>GP4GP11055</t>
  </si>
  <si>
    <t>CORPGP4GP2693Y 2020EUR</t>
  </si>
  <si>
    <t>GP4GP2693</t>
  </si>
  <si>
    <t>CORPGP4GP2199Y 2020EUR</t>
  </si>
  <si>
    <t>GP4GP2199</t>
  </si>
  <si>
    <t>CORPGP2GP2704Q1 2020EUR</t>
  </si>
  <si>
    <t>GP2GP2704</t>
  </si>
  <si>
    <t>CORPGP2GP2704Q2 2020EUR</t>
  </si>
  <si>
    <t>CORPGP2GP2704Q3 2020EUR</t>
  </si>
  <si>
    <t>CORPGP3NOVNR2703Q2 2020EUR</t>
  </si>
  <si>
    <t>GP3NOVNR2703</t>
  </si>
  <si>
    <t>CORPGP3NOVNR2703Q4 2020EUR</t>
  </si>
  <si>
    <t>CORPGP2GP2146 H-KQ1 2020EUR</t>
  </si>
  <si>
    <t>GP2GP2146 H-K</t>
  </si>
  <si>
    <t>CORPGP2GP2146 H-KQ2 2020EUR</t>
  </si>
  <si>
    <t>CORPGP2GP2146 H-KQ4 2020EUR</t>
  </si>
  <si>
    <t>CORPGP4GP2141 HONG KONGY 2020EUR</t>
  </si>
  <si>
    <t>GP4GP2141 HONG KONG</t>
  </si>
  <si>
    <t>[23971]</t>
  </si>
  <si>
    <t>[16705]</t>
  </si>
  <si>
    <t>2021-05-15 00:32:17 +0200</t>
  </si>
  <si>
    <t xml:space="preserve">[SB] Le report 99,089.63 est correct après calcul à la main. </t>
  </si>
  <si>
    <t>CORP28250044Q1 2020EUR</t>
  </si>
  <si>
    <t>CORP28250044Q2 2020EUR</t>
  </si>
  <si>
    <t>CORP28250044Q3 2020EUR</t>
  </si>
  <si>
    <t>CORP28250044Q4 2020EUR</t>
  </si>
  <si>
    <t>CORP28250044Y 2020EUR</t>
  </si>
  <si>
    <t>CORP28293043Q2 2020EUR</t>
  </si>
  <si>
    <t>CORPGP3IBMEG2446Y 2020EUR</t>
  </si>
  <si>
    <t>GP3IBMEG2446</t>
  </si>
  <si>
    <t>CORP2426041Q1 2020EUR</t>
  </si>
  <si>
    <t>CORP2426041Q2 2020EUR</t>
  </si>
  <si>
    <t>CORP2426041Q3 2020EUR</t>
  </si>
  <si>
    <t>CORP2426041Q4 2020EUR</t>
  </si>
  <si>
    <t>CORPGP2GP2696Q3 2020EUR</t>
  </si>
  <si>
    <t>GP2GP2696</t>
  </si>
  <si>
    <t>CORPGP2GP2696Q4 2020EUR</t>
  </si>
  <si>
    <t>CORPGP2GP2794Q1 2020EUR</t>
  </si>
  <si>
    <t>GP2GP2794</t>
  </si>
  <si>
    <t>CORPGP2GP2794Q3 2020EUR</t>
  </si>
  <si>
    <t>CORPGP2GP2794Q4 2020EUR</t>
  </si>
  <si>
    <t>CORPGP4GP2708Y 2020EUR</t>
  </si>
  <si>
    <t>GP4GP2708</t>
  </si>
  <si>
    <t>CORP2439015 - GERMANYQ1 2020EUR</t>
  </si>
  <si>
    <t>2439015 - GERMANY</t>
  </si>
  <si>
    <t>[SB] Le CA est declaré sur la pologne qui ne fait pas partie du périmetre couvert du contrat (qui couvre uniquement l'allemagne et l'autriche) https://www.astoresuite.com/contracts/show/26714
[NB] Contrat modifié Pologne ajouté</t>
  </si>
  <si>
    <t>CORP2439015 - GERMANYQ2 2020EUR</t>
  </si>
  <si>
    <t>CORPGP4GP2716 GER-AUSTQ4 2020EUR</t>
  </si>
  <si>
    <t xml:space="preserve">GP4GP2716 GER-AUST </t>
  </si>
  <si>
    <t>CORPGP2GP2552Q2 2020EUR</t>
  </si>
  <si>
    <t>GP2GP2552</t>
  </si>
  <si>
    <t>CORPGP2GP2552Q3 2020EUR</t>
  </si>
  <si>
    <t>CORPGP2GP2552Q4 2020EUR</t>
  </si>
  <si>
    <t>CORPGP3IB2553Q4 2020EUR</t>
  </si>
  <si>
    <t>GP3IB2553</t>
  </si>
  <si>
    <t>CORPGP4GP2926Y 2020EUR</t>
  </si>
  <si>
    <t>GP4GP2926</t>
  </si>
  <si>
    <t>CORPGP2GP1974-Q1 2020EUR</t>
  </si>
  <si>
    <t>GP2GP1974-</t>
  </si>
  <si>
    <t>CORPGP2GP1974-Q2 2020EUR</t>
  </si>
  <si>
    <t>CORPGP2GP1974-Q3 2020EUR</t>
  </si>
  <si>
    <t>CORPGP2GP1974-Q4 2020EUR</t>
  </si>
  <si>
    <t>CORPGP2GP2720Q1 2020EUR</t>
  </si>
  <si>
    <t>GP2GP2720</t>
  </si>
  <si>
    <t>CORPGP2GP2720Q2 2020EUR</t>
  </si>
  <si>
    <t>CORPGP2GP2720Q3 2020EUR</t>
  </si>
  <si>
    <t>CORPGP2GP2720Q4 2020EUR</t>
  </si>
  <si>
    <t>[OA] rebate regénéré de 14883,8 mais qui ne remonte pas dans le report / https://www.astoresuite.com/adjustements/edit/26870
[ZB] l'ajustement est un Q0, et la ligne est Q4. [OA] l'ajustement est en Q0 et pas de CA déclaré dans la participation. du coup c'est normal que le rebate soit à 0 =&gt; https://www.astoresuite.com/declarative_campaign_participations/edit/39074</t>
  </si>
  <si>
    <t>CORPGP3IBMEGNOV2724Y 2020EUR</t>
  </si>
  <si>
    <t>GP3IBMEGNOV2724</t>
  </si>
  <si>
    <t>CORPGP2GP2259Q1 2020EUR</t>
  </si>
  <si>
    <t>GP2GP2259</t>
  </si>
  <si>
    <t>CORPGP2GP2259Q2 2020EUR</t>
  </si>
  <si>
    <t>[85793, 31685, 37373, 31691]</t>
  </si>
  <si>
    <t>[47226, 13893, 14429, 13896]</t>
  </si>
  <si>
    <t>2022-05-17 15:52:09 +0200</t>
  </si>
  <si>
    <t xml:space="preserve">[OA] un ajustement a été crée le 17/05/2022 qui n'a pas été facturé // https://www.astoresuite.com/adjustements/edit/47226 // https://www.astoresuite.com/contracts/show/29148 </t>
  </si>
  <si>
    <t>Facture manquante</t>
  </si>
  <si>
    <t>CORPGP2GP2259Q3 2020EUR</t>
  </si>
  <si>
    <t>CORPGP2GP2259Q4 2020EUR</t>
  </si>
  <si>
    <t>CORPGP3F12762Q1 2020EUR</t>
  </si>
  <si>
    <t>GP3F12762</t>
  </si>
  <si>
    <t>CORPGP3F12762Q2 2020EUR</t>
  </si>
  <si>
    <t>[OA] un ajustement a été crée le 17/05/2022 qui n'a pas été facturé // https://www.astoresuite.com/adjustements/edit/47226</t>
  </si>
  <si>
    <t>CORPGP3F12762Q3 2020EUR</t>
  </si>
  <si>
    <t>CORPGP3F12762Q4 2020EUR</t>
  </si>
  <si>
    <t>CORPGP2GP21109Q1 2020EUR</t>
  </si>
  <si>
    <t>GP2GP21109</t>
  </si>
  <si>
    <t>CORPGP2GP21109Q2 2020EUR</t>
  </si>
  <si>
    <t>CORPGP2GP21109Q3 2020EUR</t>
  </si>
  <si>
    <t>CORPGP2GP21109Q4 2020EUR</t>
  </si>
  <si>
    <t>CORPGP2GP2596Q1 2020EUR</t>
  </si>
  <si>
    <t>GP2GP2596</t>
  </si>
  <si>
    <t>CORPGP2GP2596Q2 2020EUR</t>
  </si>
  <si>
    <t>CORPGP2GP2596Q3 2020EUR</t>
  </si>
  <si>
    <t>CORPGP3PUL2595Q1 2020EUR</t>
  </si>
  <si>
    <t>GP3PUL2595</t>
  </si>
  <si>
    <t>CORPGP3PUL2595Q2 2020EUR</t>
  </si>
  <si>
    <t>CORPGP3PUL2595Q3 2020EUR</t>
  </si>
  <si>
    <t>CORPGP2GP21080Q2 2020EUR</t>
  </si>
  <si>
    <t>GP2GP21080</t>
  </si>
  <si>
    <t>CORPGP2GP21080Q3 2020EUR</t>
  </si>
  <si>
    <t>CORPGP2GP21080Q4 2020EUR</t>
  </si>
  <si>
    <t>CORPGP4GP2751Y 2020EUR</t>
  </si>
  <si>
    <t>GP4GP2751</t>
  </si>
  <si>
    <t>[84815]</t>
  </si>
  <si>
    <t>[46167, 46191]</t>
  </si>
  <si>
    <t>2022-05-10 20:23:03 +0200</t>
  </si>
  <si>
    <t>[EF] Je ne trouve pas l'ajustement dans A2S. Voir si on peut retrouver l'info pour reloader. Attention 2020 pour année cloturée donc il faudra également faire changer la période
[NB] Le déclaratif est en Pays et le contrat en Hotel. Correction S.Pofilet du contrat prévu semaine du 09/05</t>
  </si>
  <si>
    <t>CORPGP4GP2953Y 2020EUR</t>
  </si>
  <si>
    <t>GP4GP2953</t>
  </si>
  <si>
    <t>CORPGP2GP2830Q4 2020EUR</t>
  </si>
  <si>
    <t>GP2GP2830</t>
  </si>
  <si>
    <t>CORPGP2GP2799Q1 2020EUR</t>
  </si>
  <si>
    <t>GP2GP2799</t>
  </si>
  <si>
    <t>CORPGP2GP2799Q4 2020EUR</t>
  </si>
  <si>
    <t>CORPGP4GP1994Q1 2020EUR</t>
  </si>
  <si>
    <t>GP4GP1994</t>
  </si>
  <si>
    <t>CORPGP4GP1994Q3 2020EUR</t>
  </si>
  <si>
    <t>CORPGP4GP1994Q4 2020EUR</t>
  </si>
  <si>
    <t>CORPGP4GP21129-EURY 2020EUR</t>
  </si>
  <si>
    <t>GP4GP21129-EUR</t>
  </si>
  <si>
    <t>CORPGP4GP21129-GBPY 2020GBP</t>
  </si>
  <si>
    <t>GP4GP21129-GBP</t>
  </si>
  <si>
    <t>[EF] A voir avec Catherine facturation en USD mais valeur A2S en €</t>
  </si>
  <si>
    <t>CORPGP4GP21129-USDY 2020USD</t>
  </si>
  <si>
    <t>GP4GP21129-USD</t>
  </si>
  <si>
    <t>CORPGP2GP2408Q1 2020EUR</t>
  </si>
  <si>
    <t>GP2GP2408</t>
  </si>
  <si>
    <t>CORPGP2GP2408Q2 2020EUR</t>
  </si>
  <si>
    <t>CORPGP2GP2408Q3 2020EUR</t>
  </si>
  <si>
    <t>CORPGP3IB2477Q2 2020EUR</t>
  </si>
  <si>
    <t>GP3IB2477</t>
  </si>
  <si>
    <t>CORPGP3IB2477Q4 2020EUR</t>
  </si>
  <si>
    <t>[17463, 17465, 17466, 17464]</t>
  </si>
  <si>
    <t>[3569, 3575, 3577, 3572]</t>
  </si>
  <si>
    <t>2021-10-19 01:06:46 +0200</t>
  </si>
  <si>
    <t>CORPGP3IB2498Q1 2020EUR</t>
  </si>
  <si>
    <t>GP3IB2498</t>
  </si>
  <si>
    <t>CORPGP3IB2498Q2 2020EUR</t>
  </si>
  <si>
    <t>CORPGP3IB2498Q3 2020EUR</t>
  </si>
  <si>
    <t>CORPGP3IB2498Q4 2020EUR</t>
  </si>
  <si>
    <t>CORPGP3IBB2476Q2 2020EUR</t>
  </si>
  <si>
    <t>GP3IBB2476</t>
  </si>
  <si>
    <t>CORPGP3SNOV2549Q1 2020EUR</t>
  </si>
  <si>
    <t>GP3SNOV2549</t>
  </si>
  <si>
    <t>CORPGP2GP2922Q1 2020EUR</t>
  </si>
  <si>
    <t>GP2GP2922</t>
  </si>
  <si>
    <t>CORPGP2GP2922Q2 2020EUR</t>
  </si>
  <si>
    <t>CORPGP2GP2922Q3 2020EUR</t>
  </si>
  <si>
    <t>CORPGP2GP2922Q4 2020EUR</t>
  </si>
  <si>
    <t>CORPGP2GP2808-10Q1 2020EUR</t>
  </si>
  <si>
    <t>GP2GP2808-10</t>
  </si>
  <si>
    <t>[32206]</t>
  </si>
  <si>
    <t>[23223, 20135, 20075, 14339, 23225]</t>
  </si>
  <si>
    <t>2021-08-20 15:03:16 +0200</t>
  </si>
  <si>
    <t>[OA] rebate calculé à la main 8891,3*0,1=889,1, correspond à l'encadrage du contrat et du CA déclaré / https://www.astoresuite.com/contracts/show/33161   // https://www.astoresuite.com/adjustements/edit/23225</t>
  </si>
  <si>
    <t>CORPGP2GP2808-10Q3 2020EUR</t>
  </si>
  <si>
    <t>CORPGP2GP2808-10Q4 2020EUR</t>
  </si>
  <si>
    <t>CORPGP2GP2808-5Q1 2020EUR</t>
  </si>
  <si>
    <t>GP2GP2808-5</t>
  </si>
  <si>
    <t>[OA] rebate calculé à la main 23710,08*5%=1185,5.  correspond à l'encadrage du contrat et du CA déclaré //  https://www.astoresuite.com/adjustements/edit/23225 // https://www.astoresuite.com/contracts/show/33162</t>
  </si>
  <si>
    <t>CORPGP4GP2850Y 2020EUR</t>
  </si>
  <si>
    <t>GP4GP2850</t>
  </si>
  <si>
    <t>CORPGP4GP11090Y 2020EUR</t>
  </si>
  <si>
    <t>GP4GP11090</t>
  </si>
  <si>
    <t>CORPGP4GP21130Y 2020EUR</t>
  </si>
  <si>
    <t>GP4GP21130</t>
  </si>
  <si>
    <t>CORPGP4GP2757Y 2020EUR</t>
  </si>
  <si>
    <t>GP4GP2757</t>
  </si>
  <si>
    <t>CORPGP3IBMEG2448Y 2020EUR</t>
  </si>
  <si>
    <t>GP3IBMEG2448</t>
  </si>
  <si>
    <t>[OA] rebate regénéré / https://www.astoresuite.com/declarative_campaign_participations/edit/23934</t>
  </si>
  <si>
    <t>CORPGP3NSN2620Y 2020EUR</t>
  </si>
  <si>
    <t>GP3NSN2620</t>
  </si>
  <si>
    <t>CORPGP2GP2810Q1 2020EUR</t>
  </si>
  <si>
    <t>GP2GP2810</t>
  </si>
  <si>
    <t>CORPGP2GP2810Q2 2020EUR</t>
  </si>
  <si>
    <t>CORPGP2GP2810Q3 2020EUR</t>
  </si>
  <si>
    <t>CORPGP2GP2810Q4 2020EUR</t>
  </si>
  <si>
    <t>CORPGP3FAIR2811-EURQ3 2020EUR</t>
  </si>
  <si>
    <t>GP3FAIR2811-EUR</t>
  </si>
  <si>
    <t>[38794]</t>
  </si>
  <si>
    <t>[18923]</t>
  </si>
  <si>
    <t>2021-06-09 17:35:39 +0200</t>
  </si>
  <si>
    <t xml:space="preserve">[SB] Le report 5,311.54 est correct après calcul à la main. </t>
  </si>
  <si>
    <t>CORPGP3FAIR2811-EURQ4 2020EUR</t>
  </si>
  <si>
    <t>[38796]</t>
  </si>
  <si>
    <t>[18924]</t>
  </si>
  <si>
    <t>2021-06-09 17:37:02 +0200</t>
  </si>
  <si>
    <t>[SB] Le rebate report 9,990.84 est correct après calcul à la main. Le taux aurait-il été modifié?</t>
  </si>
  <si>
    <t>CORPGP3SWIS2812Q1 2020EUR</t>
  </si>
  <si>
    <t>GP3SWIS2812</t>
  </si>
  <si>
    <t>CORPGP3SWIS2812Q2 2020EUR</t>
  </si>
  <si>
    <t>CORPGP3SWIS2812Q3 2020EUR</t>
  </si>
  <si>
    <t>CORPGP3SWIS2812Q4 2020EUR</t>
  </si>
  <si>
    <t>CORP2439015-PORTQ1 2020EUR</t>
  </si>
  <si>
    <t>2439015-PORT</t>
  </si>
  <si>
    <t>CORP2439015-PORTQ2 2020EUR</t>
  </si>
  <si>
    <t>CORP2439015-PORTQ3 2020EUR</t>
  </si>
  <si>
    <t>CORP2439015-PORTQ4 2020EUR</t>
  </si>
  <si>
    <t>CORPGP4GP2221-PRTY 2020EUR</t>
  </si>
  <si>
    <t>GP4GP2221-PRT</t>
  </si>
  <si>
    <t>CORPGP4GP2716 PTQ4 2020EUR</t>
  </si>
  <si>
    <t xml:space="preserve">GP4GP2716 PT </t>
  </si>
  <si>
    <t>CORPGP4GP2771-20Y 2020EUR</t>
  </si>
  <si>
    <t>GP4GP2771-20</t>
  </si>
  <si>
    <t>CORP26145083Q1 2020EUR</t>
  </si>
  <si>
    <t>CORP26145083Q2 2020EUR</t>
  </si>
  <si>
    <t>CORP26145083Q3 2020EUR</t>
  </si>
  <si>
    <t>CORPGP4GP2931Y 2020USD</t>
  </si>
  <si>
    <t>GP4GP2931</t>
  </si>
  <si>
    <t>CORPGP2GP2845Q1 2020EUR</t>
  </si>
  <si>
    <t>GP2GP2845</t>
  </si>
  <si>
    <t>CORPGP2GP2845Q3 2020EUR</t>
  </si>
  <si>
    <t>CORPGP2GP2845Q4 2020EUR</t>
  </si>
  <si>
    <t>CORPGP2GP2823Q1 2020EUR</t>
  </si>
  <si>
    <t>GP2GP2823</t>
  </si>
  <si>
    <t>CORPGP2GP2823Q2 2020EUR</t>
  </si>
  <si>
    <t>CORPGP2GP2823Q3 2020EUR</t>
  </si>
  <si>
    <t>CORPGP2GP2823Q4 2020EUR</t>
  </si>
  <si>
    <t>CORPGP3SOF21048Q3 2020EUR</t>
  </si>
  <si>
    <t>GP3SOF21048</t>
  </si>
  <si>
    <t>CORPGP3SOF21048Q4 2020EUR</t>
  </si>
  <si>
    <t>CORPGP4GP2939Q1 2020EUR</t>
  </si>
  <si>
    <t>GP4GP2939</t>
  </si>
  <si>
    <t>CORPGP4GP2939Q2 2020EUR</t>
  </si>
  <si>
    <t>CORPGP4GP2939Q3 2020EUR</t>
  </si>
  <si>
    <t>CORPGP4GP2939Q4 2020EUR</t>
  </si>
  <si>
    <t>CORPGP2GP2964Q1 2020EUR</t>
  </si>
  <si>
    <t>GP2GP2964</t>
  </si>
  <si>
    <t>CORPGP2GP2964Q3 2020EUR</t>
  </si>
  <si>
    <t>CORPGP2GP21008Q4 2020EUR</t>
  </si>
  <si>
    <t>GP2GP21008</t>
  </si>
  <si>
    <t>CORPGP2GP2996Q1 2020EUR</t>
  </si>
  <si>
    <t>GP2GP2996</t>
  </si>
  <si>
    <t>CORPGP2GP2996Q2 2020EUR</t>
  </si>
  <si>
    <t>CORPGP2GP2996Q3 2020EUR</t>
  </si>
  <si>
    <t>CORPGP2GP2996Q4 2020EUR</t>
  </si>
  <si>
    <t>CORPGP2GP2146 - CHINAQ2 2020EUR</t>
  </si>
  <si>
    <t>GP2GP2146 - CHINA</t>
  </si>
  <si>
    <t>CORPGP2GP2146 - CHINAQ4 2020EUR</t>
  </si>
  <si>
    <t>CORPGP4GP2141 SHANGHAIY 2020EUR</t>
  </si>
  <si>
    <t>GP4GP2141 SHANGHAI</t>
  </si>
  <si>
    <t>[36562]</t>
  </si>
  <si>
    <t>[17278]</t>
  </si>
  <si>
    <t>2021-12-08 11:13:30 +0100</t>
  </si>
  <si>
    <t>[OA] rebate calculé à la main (220458,5*2%) qui correspond correnspond à l'encodage du contrat et du CA déclaré  /  https://www.astoresuite.com/adjustements/edit/17278 // https://www.astoresuite.com/contracts/show/28089</t>
  </si>
  <si>
    <t>CORPGP2GP2146 BANGKOKQ1 2020EUR</t>
  </si>
  <si>
    <t>GP2GP2146 BANGKOK</t>
  </si>
  <si>
    <t>CORPGP4GP2141 BANGKOKY 2020EUR</t>
  </si>
  <si>
    <t>GP4GP2141 BANGKOK</t>
  </si>
  <si>
    <t>CORPGP4GP2989Y 2020EUR</t>
  </si>
  <si>
    <t>GP4GP2989</t>
  </si>
  <si>
    <t>CORPGP2GP2963Q1 2020EUR</t>
  </si>
  <si>
    <t>GP2GP2963</t>
  </si>
  <si>
    <t>CORPGP2GP2963Q2 2020EUR</t>
  </si>
  <si>
    <t>CORPGP2GP2963Q3 2020EUR</t>
  </si>
  <si>
    <t>CORPGP4GP2367Y 2020EUR</t>
  </si>
  <si>
    <t>GP4GP2367</t>
  </si>
  <si>
    <t>CORP2439015-FINLQ1 2020EUR</t>
  </si>
  <si>
    <t>2439015-FINL</t>
  </si>
  <si>
    <t>CORP2439015-FINLQ4 2020EUR</t>
  </si>
  <si>
    <t>CORPGP4GP2221-FINLY 2020EUR</t>
  </si>
  <si>
    <t>GP4GP2221-FINL</t>
  </si>
  <si>
    <t>CORPGP4GP2716 NORHT-CENTR EUROPEQ4 2020EUR</t>
  </si>
  <si>
    <t>GP4GP2716 NORHT-CENTR EUROPE</t>
  </si>
  <si>
    <t>CORPGP2GP21052Q1 2020EUR</t>
  </si>
  <si>
    <t>GP2GP21052</t>
  </si>
  <si>
    <t>CORPGP2GP21052Q3 2020EUR</t>
  </si>
  <si>
    <t>CORPGP4GP11070Y 2020EUR</t>
  </si>
  <si>
    <t>GP4GP11070</t>
  </si>
  <si>
    <t>CORPGP4GP11072Y 2020EUR</t>
  </si>
  <si>
    <t>GP4GP11072</t>
  </si>
  <si>
    <t>CORPGP4GP21074Y 2020USD</t>
  </si>
  <si>
    <t>GP4GP21074</t>
  </si>
  <si>
    <t>CORPGP4GP21079Q3 2020EUR</t>
  </si>
  <si>
    <t>GP4GP21079</t>
  </si>
  <si>
    <t>CORPGP4GP21079Q4 2020EUR</t>
  </si>
  <si>
    <t>[37719]</t>
  </si>
  <si>
    <t>[17980, 19359, 18079]</t>
  </si>
  <si>
    <t>2022-01-05 21:26:06 +0100</t>
  </si>
  <si>
    <t>[OA] il faut regénérer la participation =&gt; No name provided sur un sous-service /  https://www.astoresuite.com/adjustements/edit/19359 //  https://www.astoresuite.com/contracts/show/30794 [MT] facturé en USD mais redistribué en € et contrat en €</t>
  </si>
  <si>
    <t>CORPGP4GP21079Q4 2020USD</t>
  </si>
  <si>
    <t>participation found for other currency but not this one</t>
  </si>
  <si>
    <t>Catherine</t>
  </si>
  <si>
    <t>[CM] Particpation en EUR tous les trim sont bien facturés en EUR sauf Q4 2020 facturé en USD, lécart ne sera jamais résolu mais prévoir que le métier recharge le DEC converti en EUR</t>
  </si>
  <si>
    <t>CORPGP4GP21084S2 2020EUR</t>
  </si>
  <si>
    <t>GP4GP21084</t>
  </si>
  <si>
    <t>CORPGP4GP21068Q4 2020EUR</t>
  </si>
  <si>
    <t>GP4GP21068</t>
  </si>
  <si>
    <t>CORPGP2GP2999Q4 2020EUR</t>
  </si>
  <si>
    <t>GP2GP2999</t>
  </si>
  <si>
    <t>CORPGP2GP21126-Q4 2020EUR</t>
  </si>
  <si>
    <t>GP2GP21126-</t>
  </si>
  <si>
    <t>CORP2439015--CHQ1 2020EUR</t>
  </si>
  <si>
    <t>TN</t>
  </si>
  <si>
    <t>2439015--CH</t>
  </si>
  <si>
    <t>CORP2439015--CHQ3 2020EUR</t>
  </si>
  <si>
    <t>CORPGP4GP2211--CHY 2020EUR</t>
  </si>
  <si>
    <t>GP4GP2211--CH</t>
  </si>
  <si>
    <t>CORPGP4GP2716 CHQ4 2020EUR</t>
  </si>
  <si>
    <t>GP4GP2716 CH</t>
  </si>
  <si>
    <t>CORPGP2GP2946-G2G4Q1 2020EUR</t>
  </si>
  <si>
    <t>GP2GP2946-G2G4</t>
  </si>
  <si>
    <t>CORPGP2GP2946-G2G4Q2 2020EUR</t>
  </si>
  <si>
    <t>CORP27307111Q1 2020EUR</t>
  </si>
  <si>
    <t>CORPGP2GP2651Q1 2020EUR</t>
  </si>
  <si>
    <t>GP2GP2651</t>
  </si>
  <si>
    <t>CORPGP2GP2651Q2 2020EUR</t>
  </si>
  <si>
    <t>CORPGP2GP2651Q4 2020EUR</t>
  </si>
  <si>
    <t>CORPGP2GP2307Q1 2020EUR</t>
  </si>
  <si>
    <t>GP2GP2307</t>
  </si>
  <si>
    <t>CORP630300Q1 2020EUR</t>
  </si>
  <si>
    <t>CORPGP2GP2309Q1 2020EUR</t>
  </si>
  <si>
    <t>GP2GP2309</t>
  </si>
  <si>
    <t>CORPGP2GP2309Q2 2020EUR</t>
  </si>
  <si>
    <t>CORPGP3MERD2310Q1 2020EUR</t>
  </si>
  <si>
    <t>GP3MERD2310</t>
  </si>
  <si>
    <t>CORPGP2GP2921Q1 2020EUR</t>
  </si>
  <si>
    <t>GP2GP2921</t>
  </si>
  <si>
    <t>CORPGP4GP2716-EMEAQ1 2020EUR</t>
  </si>
  <si>
    <t>GP4GP2716-EMEA</t>
  </si>
  <si>
    <t>[37321]</t>
  </si>
  <si>
    <t>[14737]</t>
  </si>
  <si>
    <t>2021-05-06 18:50:50 +0200</t>
  </si>
  <si>
    <t>[OA] la devise est différente du contrat (CHF)
[NB] Contrat terminé en 2019 pb sur ce fournisseur avec contrat besoin de revoir en détail</t>
  </si>
  <si>
    <t>CORPGP4GP2716-EMEAQ2 2020EUR</t>
  </si>
  <si>
    <t>[37393, 84686]</t>
  </si>
  <si>
    <t>[14548, 45976]</t>
  </si>
  <si>
    <t>2022-05-05 16:50:10 +0200</t>
  </si>
  <si>
    <t>[EF] Je ne trouve pas l'ajustement dans A2S. Voir si on peut retrouver l'info pour reloader. Attention 2020 pour année cloturée donc il faudra également faire changer la période
[NB] Compliqué à regarder en détail</t>
  </si>
  <si>
    <t>CORPGP2GP2951Q1 2020EUR</t>
  </si>
  <si>
    <t>GP2GP2951</t>
  </si>
  <si>
    <t>CORPGP2GP2951Q2 2020EUR</t>
  </si>
  <si>
    <t>CORPGP2GP2287Q1 2020EUR</t>
  </si>
  <si>
    <t>GP2GP2287</t>
  </si>
  <si>
    <t>CORPGP2GP2684Q1 2020EUR</t>
  </si>
  <si>
    <t>GP2GP2684</t>
  </si>
  <si>
    <t>CORPGP4GP1153Y 2020EUR</t>
  </si>
  <si>
    <t>GP4GP1153</t>
  </si>
  <si>
    <t>[38896]</t>
  </si>
  <si>
    <t>[26855, 26586, 19103, 20103, 47366]</t>
  </si>
  <si>
    <t>2022-05-20 16:15:47 +0200</t>
  </si>
  <si>
    <t>[OA] un ajustement qui est passé en 28/06/2021. ce que vous avez facturé correspond à un ajustement qui date du 11/06/2021 =&gt; lien du bon ajustement : https://www.astoresuite.com/adjustements/edit/20103</t>
  </si>
  <si>
    <t>CORPGP4GP2531-CNAS1 2020EUR</t>
  </si>
  <si>
    <t>GP4GP2531-CNA</t>
  </si>
  <si>
    <t>CORPGP4GP2531-CNAS2 2020EUR</t>
  </si>
  <si>
    <t>CORPGP4GP2531-DES1 2020EUR</t>
  </si>
  <si>
    <t>GP4GP2531-DE</t>
  </si>
  <si>
    <t>CORPGP4GP2531-ESAS1 2020EUR</t>
  </si>
  <si>
    <t>GP4GP2531-ESA</t>
  </si>
  <si>
    <t>CORPGP4GP2531-GBS1 2020EUR</t>
  </si>
  <si>
    <t>GP4GP2531-GB</t>
  </si>
  <si>
    <t>CORPGP4GP2531-ITS1 2020EUR</t>
  </si>
  <si>
    <t>GP4GP2531-IT</t>
  </si>
  <si>
    <t>CORPGP4GP2531-ITS2 2020EUR</t>
  </si>
  <si>
    <t>CORPGP4GP2531-JPAS1 2020EUR</t>
  </si>
  <si>
    <t>GP4GP2531-JPA</t>
  </si>
  <si>
    <t>CORPGP4GP2531-JPAS2 2020EUR</t>
  </si>
  <si>
    <t>CORPGP4GP2531-NLAS1 2020EUR</t>
  </si>
  <si>
    <t>GP4GP2531-NLA</t>
  </si>
  <si>
    <t>CORPGP4GP2531-NLAS2 2020EUR</t>
  </si>
  <si>
    <t>CORPGP4GP2531-UAES1 2020EUR</t>
  </si>
  <si>
    <t>GP4GP2531-UAE</t>
  </si>
  <si>
    <t>CORPGP2GP2273Q2 2020EUR</t>
  </si>
  <si>
    <t>GP2GP2273</t>
  </si>
  <si>
    <t>CORP2283026Q2 2020EUR</t>
  </si>
  <si>
    <t>CORPGP2GP2334Q2 2020EUR</t>
  </si>
  <si>
    <t>GP2GP2334</t>
  </si>
  <si>
    <t>CORPGP2GP2702Q2 2020EUR</t>
  </si>
  <si>
    <t>GP2GP2702</t>
  </si>
  <si>
    <t>CORPGP4GP2660Y 2020USD</t>
  </si>
  <si>
    <t>GP4GP2660</t>
  </si>
  <si>
    <t>CORPGP2GP21096Q1 2020EUR</t>
  </si>
  <si>
    <t>GP2GP21096</t>
  </si>
  <si>
    <t>CORPGP2GP21096Q2 2020EUR</t>
  </si>
  <si>
    <t>CORPGP4GP2511-EURQ1 2020EUR</t>
  </si>
  <si>
    <t>GP4GP2511-EUR</t>
  </si>
  <si>
    <t>CORPGP4GP2511-EURQ2 2020EUR</t>
  </si>
  <si>
    <t>CORPGP4GP2511-EURQ3 2020EUR</t>
  </si>
  <si>
    <t>CORPGP4GP2511-EURQ4 2020EUR</t>
  </si>
  <si>
    <t>CORPGP4GP2511-USDQ1 2020USD</t>
  </si>
  <si>
    <t>GP4GP2511-USD</t>
  </si>
  <si>
    <t>[EF] Reloader dans A2S</t>
  </si>
  <si>
    <t>CORPGP4GP2511-USDQ2 2020USD</t>
  </si>
  <si>
    <t>[EF] Reloadé dans A2S</t>
  </si>
  <si>
    <t>CORPGP4GP2511-USDQ3 2020USD</t>
  </si>
  <si>
    <t>CORPGP4GP2511-USDQ4 2020USD</t>
  </si>
  <si>
    <t>[OA] je trouve 2 participations une en dollar et une en euros, la participation en dollar on a pas de CA déclaré et pour les ajustements c'est des ajustements en Q0. et le montant facturé correspond à l'ajustement du Q4 de la participation en euros.   / https://www.astoresuite.com/declarative_campaign_participations/edit/76631  // https://www.astoresuite.com/declarative_campaigns/show/70</t>
  </si>
  <si>
    <t>Doublon de participation</t>
  </si>
  <si>
    <t>CORPGP3SOF2412S1 2020USD</t>
  </si>
  <si>
    <t>GP3SOF2412</t>
  </si>
  <si>
    <t>[EF] Reloadé dans A2S, le monatnt semble OK aujourd'hui 26 avril , Jira A2S-1495 / 
https://support.hexagon.al/issues/13163
[ZB] WIP
[ZB] Corrigé, ça doit remonté correctement dans le rdbc</t>
  </si>
  <si>
    <t>CORPGP3SOF2412S2 2020EUR</t>
  </si>
  <si>
    <t>CORPGP2GP2715S1 2020EUR</t>
  </si>
  <si>
    <t>GP2GP2715</t>
  </si>
  <si>
    <t>CORPGP4GP2770Y 2020EUR</t>
  </si>
  <si>
    <t>GP4GP2770</t>
  </si>
  <si>
    <t>CORPGP4GP21125Y 2020EUR</t>
  </si>
  <si>
    <t>GP4GP21125</t>
  </si>
  <si>
    <t>CORPGP2GP2269Q1 2020EUR</t>
  </si>
  <si>
    <t>GP2GP2269</t>
  </si>
  <si>
    <t>CORPGP4GP2979-Q4 2020EUR</t>
  </si>
  <si>
    <t>GP4GP2979-</t>
  </si>
  <si>
    <t>CORPGP2GP21140Q4 2020AUD</t>
  </si>
  <si>
    <t>GP2GP21140</t>
  </si>
  <si>
    <t>AUD</t>
  </si>
  <si>
    <t>[OA] calcul manquant de rebate / ajustement : https://www.astoresuite.com/adjustements/edit/27312
[ZB] J'ai Corrigé les colonnes + regen rebates</t>
  </si>
  <si>
    <t>CORPGP4GP1150Q4 2020EUR</t>
  </si>
  <si>
    <t>GP4GP1150</t>
  </si>
  <si>
    <t>CORPGP4GP2941Q4 2020EUR</t>
  </si>
  <si>
    <t>GP4GP2941</t>
  </si>
  <si>
    <t>CORPGP4GP2531-AUS2 2020EUR</t>
  </si>
  <si>
    <t>GP4GP2531-AU</t>
  </si>
  <si>
    <t>CORPGP4GP2531-UAES2 2020EUR</t>
  </si>
  <si>
    <t>CORPGP4GP2531-BRAS2 2020EUR</t>
  </si>
  <si>
    <t>GP4GP2531-BRA</t>
  </si>
  <si>
    <t>CORPGP4GP2609Y 2020EUR</t>
  </si>
  <si>
    <t>GP4GP2609</t>
  </si>
  <si>
    <t>CORPGP4GP2431Y 2020EUR</t>
  </si>
  <si>
    <t>GP4GP2431</t>
  </si>
  <si>
    <t>CORPGP3NOV2435Y 2020EUR</t>
  </si>
  <si>
    <t>GP3NOV2435</t>
  </si>
  <si>
    <t>CORPGP3MER2434Y 2020EUR</t>
  </si>
  <si>
    <t>GP3MER2434</t>
  </si>
  <si>
    <t>CORPGP3IB2433Y 2020EUR</t>
  </si>
  <si>
    <t>GP3IB2433</t>
  </si>
  <si>
    <t>CORPGP3EH2432Y 2020EUR</t>
  </si>
  <si>
    <t>GP3EH2432</t>
  </si>
  <si>
    <t>CORPGP4GP21159Y 2020EUR</t>
  </si>
  <si>
    <t>GP4GP21159</t>
  </si>
  <si>
    <t>CORPGP2GP2758S2 2020EUR</t>
  </si>
  <si>
    <t>GP2GP2758</t>
  </si>
  <si>
    <t>CORPGP4GP2356Y 2020EUR</t>
  </si>
  <si>
    <t>GP4GP2356</t>
  </si>
  <si>
    <t>CORPGP4GP2581Y 2020EUR</t>
  </si>
  <si>
    <t>GP4GP2581</t>
  </si>
  <si>
    <t>CORPGP4GP2759Q4 2020EUR</t>
  </si>
  <si>
    <t>GP4GP2759</t>
  </si>
  <si>
    <t>[17898] [18440]</t>
  </si>
  <si>
    <t>[SB] Le rebate calculé à la main donne 91450.02 si le CA guatemala n'est pas pris en compte. Est ce que ce Pays est dans le perimetre couvert du contrat? S'il l'est alors on devrait avoir plutot un rebate de 91556.8. Je ne comprends pas le rebate affiché par le report
[ZB] guatemala inclus dans le perimetre mais 0 client pour ce pays, montant calculé sur deux sous services (contrats archivés) (3% + 5.25%)
[NB] Assiette corrigé sur le contrat archivé, la belgique et le guatelmala n'ont pas été redistriburé et facturé, DEMANDE D'ASSISTANCE pour annuler en Q4 2020 le CA Belgique et Guatemala sur l'ajustement Q4 2020 https://astoresuite.com/adjustements/edit/17898. 
Belgique à réimputer sur un nouvel ajustement Q0. Ne pas réimputer le Guatemala on abandonne ce CA. Dispo pour call si besoin.
Restera ensuite l'intégralité du Q0 à facturer
[SB] Demande d'assistance pour Hexa (voir commentaire precedent de NB). Si pas clair, on échange par message ou call.
[ZB] corrigé
[CM] au 31/05/2022 le rebate a disparu suite à une nouvelle modification du contrat archivé, Hexa vérifier si le contrat n'est pas détaché de la participation ?
[ZB] le contrat n'etait pas ataché au template, le montant qui remonte sur l'RDBC est 36355.41</t>
  </si>
  <si>
    <t>CORPGP4GP2354Y 2020EUR</t>
  </si>
  <si>
    <t>GP4GP2354</t>
  </si>
  <si>
    <t>CORPGP4GP2046-Y 2020EUR</t>
  </si>
  <si>
    <t>GP4GP2046-</t>
  </si>
  <si>
    <t>CORPGP4GP2718Y 2020EUR</t>
  </si>
  <si>
    <t>GP4GP2718</t>
  </si>
  <si>
    <t>[EF] On a un ajustement qui semble correct (193991,97 X7,5% = 14549). Faire un clean-up des particpations. Attention 2020 pour année cloturée donc il faudra également faire changer la période
https://astoresuite.com/adjustements/edit/18852
[NB] Le déclaratif est en Pays et le contrat en Hotel. Correction S.Pofilet du contrat prévu semaine du 09/05</t>
  </si>
  <si>
    <t>CORPGP2GP2995Y 2020EUR</t>
  </si>
  <si>
    <t>GP2GP2995</t>
  </si>
  <si>
    <t>CORPGP4GP2610Y 2020EUR</t>
  </si>
  <si>
    <t>GP4GP2610</t>
  </si>
  <si>
    <t>ESP166BL-18Q1 2020EUR</t>
  </si>
  <si>
    <t>ESP</t>
  </si>
  <si>
    <t>166BL-18</t>
  </si>
  <si>
    <t>ESP166BL-18Q2 2020EUR</t>
  </si>
  <si>
    <t>ESP166BL-18Q3 2020EUR</t>
  </si>
  <si>
    <t>ESP166BL-18Q4 2020EUR</t>
  </si>
  <si>
    <t>ESP166TT-18Q1 2020EUR</t>
  </si>
  <si>
    <t>166TT-18</t>
  </si>
  <si>
    <t>ESP166TT-18Q2 2020EUR</t>
  </si>
  <si>
    <t>ESP166TT-18Q3 2020EUR</t>
  </si>
  <si>
    <t>ESP166TT-18Q4 2020EUR</t>
  </si>
  <si>
    <t>ESP131-18Q1 2020EUR</t>
  </si>
  <si>
    <t>131-18</t>
  </si>
  <si>
    <t>ESP131-18Q2 2020EUR</t>
  </si>
  <si>
    <t>ESP131-18Q3 2020EUR</t>
  </si>
  <si>
    <t>ESP131-18Q4 2020EUR</t>
  </si>
  <si>
    <t>ESP146-18Q1 2020EUR</t>
  </si>
  <si>
    <t>146-18</t>
  </si>
  <si>
    <t>[37080]</t>
  </si>
  <si>
    <t>[27498, 27497, 13993]</t>
  </si>
  <si>
    <t>2021-12-15 14:56:40 +0100</t>
  </si>
  <si>
    <t>[OA] rebate calculé à la main [(884,38*2,21%)+(7668,85*4,11%)]= 334,73, qui correspond à l'encadrage du contrat et du CA déclaré // https://www.astoresuite.com/contracts/show/25733 // https://www.astoresuite.com/adjustements/edit/27498, [MT] la facture complémentaire n'est pas dans A2S, Anomalie pré billing remontée le 09/03/2022
[CM] OK présent dans pré-billing et déjà transmis en billing en brouillon : 1 avoir qui annule la facture initiale + 2 factures qui font les 334€</t>
  </si>
  <si>
    <t>Mathilde</t>
  </si>
  <si>
    <t>ESP146-18Q2 2020EUR</t>
  </si>
  <si>
    <t>ESP146-18Q3 2020EUR</t>
  </si>
  <si>
    <t>ESP146-18Q4 2020EUR</t>
  </si>
  <si>
    <t>ESP124P4-10Q3 2020EUR</t>
  </si>
  <si>
    <t>124P4-10</t>
  </si>
  <si>
    <t>ESP124P4-10Y 2020EUR</t>
  </si>
  <si>
    <t>ESP93F3-18Q1 2020EUR</t>
  </si>
  <si>
    <t>093F3-18</t>
  </si>
  <si>
    <t>ESP93F3-18Q2 2020EUR</t>
  </si>
  <si>
    <t>ESP93F3-18Q3 2020EUR</t>
  </si>
  <si>
    <t>ESP93F3-18Q4 2020EUR</t>
  </si>
  <si>
    <t>ESP65-18Q1 2020EUR</t>
  </si>
  <si>
    <t>065-18</t>
  </si>
  <si>
    <t>ESP65-18Q2 2020EUR</t>
  </si>
  <si>
    <t>ESP65-18Q3 2020EUR</t>
  </si>
  <si>
    <t>ESP65-18Q4 2020EUR</t>
  </si>
  <si>
    <t>ESP165DTHQ-18Q1 2020EUR</t>
  </si>
  <si>
    <t>165DTHQ-18</t>
  </si>
  <si>
    <t>ESP165DTHQ-18Q2 2020EUR</t>
  </si>
  <si>
    <t>ESP165DTHQ-18Q3 2020EUR</t>
  </si>
  <si>
    <t>ESP165DTHQ-18Q4 2020EUR</t>
  </si>
  <si>
    <t>ESP165DTHT-18Q1 2020EUR</t>
  </si>
  <si>
    <t>165DTHT-18</t>
  </si>
  <si>
    <t>ESP165DTHT-18Q2 2020EUR</t>
  </si>
  <si>
    <t>ESP165DTHT-18Q3 2020EUR</t>
  </si>
  <si>
    <t>ESP165DTHT-18Q4 2020EUR</t>
  </si>
  <si>
    <t>ESP165VOZ-18Q1 2020EUR</t>
  </si>
  <si>
    <t>165VOZ-18</t>
  </si>
  <si>
    <t>ESP165VOZ-18Q2 2020EUR</t>
  </si>
  <si>
    <t>ESP165VOZ-18Q3 2020EUR</t>
  </si>
  <si>
    <t>ESP165VOZ-18Q4 2020EUR</t>
  </si>
  <si>
    <t>ESP236-19Q1 2020EUR</t>
  </si>
  <si>
    <t>236-19</t>
  </si>
  <si>
    <t>ESP236-19Q2 2020EUR</t>
  </si>
  <si>
    <t>ESP236-19Q3 2020EUR</t>
  </si>
  <si>
    <t>ESP236-19Q4 2020EUR</t>
  </si>
  <si>
    <t>ESP242-19Q1 2020EUR</t>
  </si>
  <si>
    <t>242-19</t>
  </si>
  <si>
    <t>ESP242-19Q2 2020EUR</t>
  </si>
  <si>
    <t>ESP242-19Q3 2020EUR</t>
  </si>
  <si>
    <t>ESP242-19Q4 2020EUR</t>
  </si>
  <si>
    <t>ESP184-18Q1 2020EUR</t>
  </si>
  <si>
    <t>184-18</t>
  </si>
  <si>
    <t>ESP184-18Q2 2020EUR</t>
  </si>
  <si>
    <t>ESP184-18Q3 2020EUR</t>
  </si>
  <si>
    <t>ESP184-18Q4 2020EUR</t>
  </si>
  <si>
    <t>ESP16-18Q1 2020EUR</t>
  </si>
  <si>
    <t>016-18</t>
  </si>
  <si>
    <t>ESP16-18Q2 2020EUR</t>
  </si>
  <si>
    <t>ESP16-18Q3 2020EUR</t>
  </si>
  <si>
    <t>ESP16-18Q4 2020EUR</t>
  </si>
  <si>
    <t>ESP111-18Q1 2020EUR</t>
  </si>
  <si>
    <t>111-18</t>
  </si>
  <si>
    <t>ESP111-18Q3 2020EUR</t>
  </si>
  <si>
    <t>ESP111-18Q4 2020EUR</t>
  </si>
  <si>
    <t>ESP125-18Q1 2020EUR</t>
  </si>
  <si>
    <t>125-18</t>
  </si>
  <si>
    <t>ESP125-18Q2 2020EUR</t>
  </si>
  <si>
    <t>ESP125-18Q3 2020EUR</t>
  </si>
  <si>
    <t>ESP125-18Q4 2020EUR</t>
  </si>
  <si>
    <t>ESP195-18Q1 2020EUR</t>
  </si>
  <si>
    <t>195-18</t>
  </si>
  <si>
    <t>ESP195-18Q3 2020EUR</t>
  </si>
  <si>
    <t>ESP162-18Q1 2020EUR</t>
  </si>
  <si>
    <t>162-18</t>
  </si>
  <si>
    <t>ESP162-18Q2 2020EUR</t>
  </si>
  <si>
    <t>ESP162-18Q3 2020EUR</t>
  </si>
  <si>
    <t>ESP162-18Q4 2020EUR</t>
  </si>
  <si>
    <t>ESP74-19Q1 2020EUR</t>
  </si>
  <si>
    <t>074-19</t>
  </si>
  <si>
    <t>ESP74-19Q2 2020EUR</t>
  </si>
  <si>
    <t>ESP74-19Q3 2020EUR</t>
  </si>
  <si>
    <t>ESP74-19Q4 2020EUR</t>
  </si>
  <si>
    <t>ESP26-18Q1 2020EUR</t>
  </si>
  <si>
    <t>026-18</t>
  </si>
  <si>
    <t>ESP26-18Q2 2020EUR</t>
  </si>
  <si>
    <t>ESP26-18Q3 2020EUR</t>
  </si>
  <si>
    <t>ESP26-18Q4 2020EUR</t>
  </si>
  <si>
    <t>ESP27-18AuxQ1 2020EUR</t>
  </si>
  <si>
    <t>027-18Aux</t>
  </si>
  <si>
    <t>ESP27-18AuxQ2 2020EUR</t>
  </si>
  <si>
    <t>ESP27-18AuxQ3 2020EUR</t>
  </si>
  <si>
    <t>ESP27-18AuxQ4 2020EUR</t>
  </si>
  <si>
    <t>ESP107-18Q1 2020EUR</t>
  </si>
  <si>
    <t>107-18</t>
  </si>
  <si>
    <t>ESP107-18Q2 2020EUR</t>
  </si>
  <si>
    <t>ESP107-18Q3 2020EUR</t>
  </si>
  <si>
    <t>ESP107-18Q4 2020EUR</t>
  </si>
  <si>
    <t>ESP121-18Q1 2020EUR</t>
  </si>
  <si>
    <t>121-18</t>
  </si>
  <si>
    <t>ESP121-18Q2 2020EUR</t>
  </si>
  <si>
    <t>ESP121-18Q3 2020EUR</t>
  </si>
  <si>
    <t>ESP121-18Q4 2020EUR</t>
  </si>
  <si>
    <t>ESP90-18Q1 2020EUR</t>
  </si>
  <si>
    <t>090-18</t>
  </si>
  <si>
    <t>ESP90-18Q2 2020EUR</t>
  </si>
  <si>
    <t>ESP90-18Q3 2020EUR</t>
  </si>
  <si>
    <t>ESP90-18Q4 2020EUR</t>
  </si>
  <si>
    <t>[SB] Le rebate report 1,148.88 correspond à l'encodage du contrat et au CA du dernier ajustement declaré. Le taux aurait été modifié?</t>
  </si>
  <si>
    <t>ESP90Ext-18Y 2020EUR</t>
  </si>
  <si>
    <t>090Ext-18</t>
  </si>
  <si>
    <t>ESP53-18Q1 2020EUR</t>
  </si>
  <si>
    <t>053-18</t>
  </si>
  <si>
    <t>ESP53-18Q2 2020EUR</t>
  </si>
  <si>
    <t>ESP53-18Q3 2020EUR</t>
  </si>
  <si>
    <t>ESP53-18Q4 2020EUR</t>
  </si>
  <si>
    <t>ESP32-18Q1 2020EUR</t>
  </si>
  <si>
    <t>032-18</t>
  </si>
  <si>
    <t>ESP32-18Q2 2020EUR</t>
  </si>
  <si>
    <t>ESP32-18Q3 2020EUR</t>
  </si>
  <si>
    <t>ESP32-18Q4 2020EUR</t>
  </si>
  <si>
    <t>ESP44-18Q1 2020EUR</t>
  </si>
  <si>
    <t>044-18</t>
  </si>
  <si>
    <t>ESP44-18Q2 2020EUR</t>
  </si>
  <si>
    <t>ESP44-18Q3 2020EUR</t>
  </si>
  <si>
    <t>ESP44-18Q4 2020EUR</t>
  </si>
  <si>
    <t>ESP33-18Q1 2020EUR</t>
  </si>
  <si>
    <t>033-18</t>
  </si>
  <si>
    <t>ESP33-18Q2 2020EUR</t>
  </si>
  <si>
    <t>ESP33-18Q3 2020EUR</t>
  </si>
  <si>
    <t>ESP33-18Q4 2020EUR</t>
  </si>
  <si>
    <t>ESP67-18Q1 2020EUR</t>
  </si>
  <si>
    <t>067-18</t>
  </si>
  <si>
    <t>ESP67-18Q3 2020EUR</t>
  </si>
  <si>
    <t>ESP139-18Q1 2020EUR</t>
  </si>
  <si>
    <t>139-18</t>
  </si>
  <si>
    <t>ESP139-18Q2 2020EUR</t>
  </si>
  <si>
    <t>ESP139-18Q3 2020EUR</t>
  </si>
  <si>
    <t>ESP139-18Q4 2020EUR</t>
  </si>
  <si>
    <t>ESP92F2-18Q1 2020EUR</t>
  </si>
  <si>
    <t>092F2-18</t>
  </si>
  <si>
    <t>ESP92F2-18Q2 2020EUR</t>
  </si>
  <si>
    <t>ESP92F2-18Q3 2020EUR</t>
  </si>
  <si>
    <t>ESP92F2-18Q4 2020EUR</t>
  </si>
  <si>
    <t>ESP213-19Q1 2020EUR</t>
  </si>
  <si>
    <t>213-19</t>
  </si>
  <si>
    <t>ESP213-19Q2 2020EUR</t>
  </si>
  <si>
    <t>ESP62-18Q1 2020EUR</t>
  </si>
  <si>
    <t>062-18</t>
  </si>
  <si>
    <t>ESP62-18Q2 2020EUR</t>
  </si>
  <si>
    <t>ESP62-18Q3 2020EUR</t>
  </si>
  <si>
    <t>ESP62-18Q4 2020EUR</t>
  </si>
  <si>
    <t>ESP249-20Q1 2020EUR</t>
  </si>
  <si>
    <t>249-20</t>
  </si>
  <si>
    <t>ESP249-20Q2 2020EUR</t>
  </si>
  <si>
    <t>ESP249-20Q3 2020EUR</t>
  </si>
  <si>
    <t>ESP249-20Q4 2020EUR</t>
  </si>
  <si>
    <t>ESP116-18Q1 2020EUR</t>
  </si>
  <si>
    <t>116-18</t>
  </si>
  <si>
    <t>ESP116-18Q2 2020EUR</t>
  </si>
  <si>
    <t>ESP116-18Q3 2020EUR</t>
  </si>
  <si>
    <t>ESP116-18Q4 2020EUR</t>
  </si>
  <si>
    <t>ESP133-18Q1 2020EUR</t>
  </si>
  <si>
    <t>133-18</t>
  </si>
  <si>
    <t>ESP133-18Q2 2020EUR</t>
  </si>
  <si>
    <t>ESP133-18Q3 2020EUR</t>
  </si>
  <si>
    <t>ESP133-18Q4 2020EUR</t>
  </si>
  <si>
    <t>ESP132-18S1 2020EUR</t>
  </si>
  <si>
    <t>132-18</t>
  </si>
  <si>
    <t>ESP132-18S2 2020EUR</t>
  </si>
  <si>
    <t>ESP222-19Q1 2020EUR</t>
  </si>
  <si>
    <t>222-19</t>
  </si>
  <si>
    <t>ESP222-19Q2 2020EUR</t>
  </si>
  <si>
    <t>ESP222-19Q3 2020EUR</t>
  </si>
  <si>
    <t>ESP222-19Q4 2020EUR</t>
  </si>
  <si>
    <t>ESP189-18Q1 2020EUR</t>
  </si>
  <si>
    <t>189-18</t>
  </si>
  <si>
    <t>ESP189-18Q2 2020EUR</t>
  </si>
  <si>
    <t>ESP189-18Q3 2020EUR</t>
  </si>
  <si>
    <t>ESP189-18Q4 2020EUR</t>
  </si>
  <si>
    <t>ESP09-16Y 2020EUR</t>
  </si>
  <si>
    <t>009-16</t>
  </si>
  <si>
    <t>ESP91-18Q1 2020EUR</t>
  </si>
  <si>
    <t>091-18</t>
  </si>
  <si>
    <t>[37073]</t>
  </si>
  <si>
    <t>[13929]</t>
  </si>
  <si>
    <t>2021-05-06 18:34:15 +0200</t>
  </si>
  <si>
    <t>[OA] rebate calculé à la main d'une valeur de 11607,91 qui correspond à l'encodage du contrat et du CA déclaré /  https://www.astoresuite.com/declarative_campaign_participations/edit/37073 / https://www.astoresuite.com/contracts/show/25704</t>
  </si>
  <si>
    <t>ESP91-18Q2 2020EUR</t>
  </si>
  <si>
    <t>[37093]</t>
  </si>
  <si>
    <t>[13705]</t>
  </si>
  <si>
    <t>2021-05-06 18:32:29 +0200</t>
  </si>
  <si>
    <t>[OA] rebate calculé à la main [(44744*4,1%)+(3,3%*4384)+(4831*12%)]=2569,625. resbate correspond à l'encodage du contrat et du CA déclaré // https://www.astoresuite.com/declarative_campaign_participations/edit/37093 // https://www.astoresuite.com/contracts/show/25704</t>
  </si>
  <si>
    <t>ESP91-18Q3 2020EUR</t>
  </si>
  <si>
    <t>ESP91-18Q4 2020EUR</t>
  </si>
  <si>
    <t>ESP179-18Q1 2020EUR</t>
  </si>
  <si>
    <t>179-18</t>
  </si>
  <si>
    <t>ESP179-18Q2 2020EUR</t>
  </si>
  <si>
    <t>ESP179-18Q3 2020EUR</t>
  </si>
  <si>
    <t>ESP179-18Q4 2020EUR</t>
  </si>
  <si>
    <t>ESP43JR-18Q1 2020EUR</t>
  </si>
  <si>
    <t>043JR-18</t>
  </si>
  <si>
    <t>ESP43JR-18Q2 2020EUR</t>
  </si>
  <si>
    <t>ESP43JR-18Q3 2020EUR</t>
  </si>
  <si>
    <t>ESP43JR-18Q4 2020EUR</t>
  </si>
  <si>
    <t>ESP43MT-18Q1 2020EUR</t>
  </si>
  <si>
    <t>043MT-18</t>
  </si>
  <si>
    <t>ESP43MT-18Q2 2020EUR</t>
  </si>
  <si>
    <t>ESP43MT-18Q3 2020EUR</t>
  </si>
  <si>
    <t>ESP43MT-18Q4 2020EUR</t>
  </si>
  <si>
    <t>ESP25-18Q1 2020EUR</t>
  </si>
  <si>
    <t>025-18</t>
  </si>
  <si>
    <t>ESP25-18Q2 2020EUR</t>
  </si>
  <si>
    <t>ESP25-18Q3 2020EUR</t>
  </si>
  <si>
    <t>ESP225-19Q1 2020EUR</t>
  </si>
  <si>
    <t>225-19</t>
  </si>
  <si>
    <t>ESP225-19Q2 2020EUR</t>
  </si>
  <si>
    <t>ESP225-19Q3 2020EUR</t>
  </si>
  <si>
    <t>ESP225-19Q4 2020EUR</t>
  </si>
  <si>
    <t>ESP03-18Q1 2020EUR</t>
  </si>
  <si>
    <t>003-18</t>
  </si>
  <si>
    <t>ESP03-18Q2 2020EUR</t>
  </si>
  <si>
    <t>ESP03-18Q3 2020EUR</t>
  </si>
  <si>
    <t>ESP03-18Q4 2020EUR</t>
  </si>
  <si>
    <t>ESP34-18Q1 2020EUR</t>
  </si>
  <si>
    <t>034-18</t>
  </si>
  <si>
    <t>ESP34-18Q2 2020EUR</t>
  </si>
  <si>
    <t>ESP34-18Q3 2020EUR</t>
  </si>
  <si>
    <t>ESP34-18Q4 2020EUR</t>
  </si>
  <si>
    <t>ESP136-18Q1 2020EUR</t>
  </si>
  <si>
    <t>136-18</t>
  </si>
  <si>
    <t>ESP136-18Q2 2020EUR</t>
  </si>
  <si>
    <t>ESP136-18Q3 2020EUR</t>
  </si>
  <si>
    <t>ESP174-18Q1 2020EUR</t>
  </si>
  <si>
    <t>174-18</t>
  </si>
  <si>
    <t>ESP174-18Q3 2020EUR</t>
  </si>
  <si>
    <t>ESP117-18Q1 2020EUR</t>
  </si>
  <si>
    <t>117-18</t>
  </si>
  <si>
    <t>ESP117-18Q2 2020EUR</t>
  </si>
  <si>
    <t>ESP117-18Q3 2020EUR</t>
  </si>
  <si>
    <t>ESP117-18Q4 2020EUR</t>
  </si>
  <si>
    <t>ESP118-18Q1 2020EUR</t>
  </si>
  <si>
    <t>118-18</t>
  </si>
  <si>
    <t>ESP118-18Q2 2020EUR</t>
  </si>
  <si>
    <t>ESP118-18Q3 2020EUR</t>
  </si>
  <si>
    <t>ESP118-18Q4 2020EUR</t>
  </si>
  <si>
    <t>ESP60-18Q1 2020EUR</t>
  </si>
  <si>
    <t>060-18</t>
  </si>
  <si>
    <t>ESP60-18Q2 2020EUR</t>
  </si>
  <si>
    <t>ESP60-18Q3 2020EUR</t>
  </si>
  <si>
    <t>ESP60-18Q4 2020EUR</t>
  </si>
  <si>
    <t>ESP201-18Q1 2020EUR</t>
  </si>
  <si>
    <t>201-18</t>
  </si>
  <si>
    <t>ESP201-18Q2 2020EUR</t>
  </si>
  <si>
    <t>ESP201-18Q3 2020EUR</t>
  </si>
  <si>
    <t>ESP201-18Q4 2020EUR</t>
  </si>
  <si>
    <t>ESP94-18Q1 2020EUR</t>
  </si>
  <si>
    <t>094-18</t>
  </si>
  <si>
    <t>ESP94-18Q2 2020EUR</t>
  </si>
  <si>
    <t>ESP94-18Q3 2020EUR</t>
  </si>
  <si>
    <t>ESP94-18Q4 2020EUR</t>
  </si>
  <si>
    <t>ESP198MOV-18Q1 2020EUR</t>
  </si>
  <si>
    <t>198MOV-18</t>
  </si>
  <si>
    <t>ESP198MOV-18Q2 2020EUR</t>
  </si>
  <si>
    <t>ESP198MOV-18Q3 2020EUR</t>
  </si>
  <si>
    <t>ESP198MOV-18Q4 2020EUR</t>
  </si>
  <si>
    <t>ESP122-18Q1 2020EUR</t>
  </si>
  <si>
    <t>122-18</t>
  </si>
  <si>
    <t>ESP122-18Q2 2020EUR</t>
  </si>
  <si>
    <t>ESP122-18Q3 2020EUR</t>
  </si>
  <si>
    <t>ESP122-18Q4 2020EUR</t>
  </si>
  <si>
    <t>ESP217-19Q1 2020EUR</t>
  </si>
  <si>
    <t>217-19</t>
  </si>
  <si>
    <t>ESP217-19Q2 2020EUR</t>
  </si>
  <si>
    <t>ESP217-19Q3 2020EUR</t>
  </si>
  <si>
    <t>ESP217-19Q4 2020EUR</t>
  </si>
  <si>
    <t>ESP78-18Q1 2020EUR</t>
  </si>
  <si>
    <t>078-18</t>
  </si>
  <si>
    <t>ESP78-18Q2 2020EUR</t>
  </si>
  <si>
    <t>ESP78-18Q3 2020EUR</t>
  </si>
  <si>
    <t>ESP78-18Q4 2020EUR</t>
  </si>
  <si>
    <t>ESP214-19Q1 2020EUR</t>
  </si>
  <si>
    <t>214-19</t>
  </si>
  <si>
    <t>ESP214-19Q3 2020EUR</t>
  </si>
  <si>
    <t>ESP92F1-18Q1 2020EUR</t>
  </si>
  <si>
    <t>092F1-18</t>
  </si>
  <si>
    <t>ESP92F1-18Q2 2020EUR</t>
  </si>
  <si>
    <t>ESP92F1-18Q3 2020EUR</t>
  </si>
  <si>
    <t>ESP92F1-18Q4 2020EUR</t>
  </si>
  <si>
    <t>ESP99-18Q1 2020EUR</t>
  </si>
  <si>
    <t>099-18</t>
  </si>
  <si>
    <t>ESP99-18Q2 2020EUR</t>
  </si>
  <si>
    <t>ESP99-18Q3 2020EUR</t>
  </si>
  <si>
    <t>ESP99-18Q4 2020EUR</t>
  </si>
  <si>
    <t>ESP261-20Q3 2020EUR</t>
  </si>
  <si>
    <t>261-20</t>
  </si>
  <si>
    <t>ESP261-20Q4 2020EUR</t>
  </si>
  <si>
    <t>ESP135-18Q1 2020EUR</t>
  </si>
  <si>
    <t>135-18</t>
  </si>
  <si>
    <t>ESP135-18Q2 2020EUR</t>
  </si>
  <si>
    <t>ESP135-18Q3 2020EUR</t>
  </si>
  <si>
    <t>ESP135-18Q4 2020EUR</t>
  </si>
  <si>
    <t>ESP247-20Q2 2020EUR</t>
  </si>
  <si>
    <t>247-20</t>
  </si>
  <si>
    <t>ESP247-20Q3 2020EUR</t>
  </si>
  <si>
    <t>ESP247-20Q4 2020EUR</t>
  </si>
  <si>
    <t>ESP183-18Q1 2020EUR</t>
  </si>
  <si>
    <t>183-18</t>
  </si>
  <si>
    <t>ESP183-18Q2 2020EUR</t>
  </si>
  <si>
    <t>ESP183-18Q3 2020EUR</t>
  </si>
  <si>
    <t>ESP183-18Q4 2020EUR</t>
  </si>
  <si>
    <t>ESP71-18Q1 2020EUR</t>
  </si>
  <si>
    <t>071-18</t>
  </si>
  <si>
    <t>ESP71-18Q2 2020EUR</t>
  </si>
  <si>
    <t>ESP71-18Q3 2020EUR</t>
  </si>
  <si>
    <t>ESP71-18Q4 2020EUR</t>
  </si>
  <si>
    <t>ESP234-19Q1 2020EUR</t>
  </si>
  <si>
    <t>234-19</t>
  </si>
  <si>
    <t>ESP234-19Q2 2020EUR</t>
  </si>
  <si>
    <t>ESP234-19Q3 2020EUR</t>
  </si>
  <si>
    <t>ESP234-19Q4 2020EUR</t>
  </si>
  <si>
    <t>ESP112-18Q1 2020EUR</t>
  </si>
  <si>
    <t>112-18</t>
  </si>
  <si>
    <t>ESP112-18Q2 2020EUR</t>
  </si>
  <si>
    <t>ESP112-18Q3 2020EUR</t>
  </si>
  <si>
    <t>ESP112-18Q4 2020EUR</t>
  </si>
  <si>
    <t>ESP203-19Q1 2020EUR</t>
  </si>
  <si>
    <t>203-19</t>
  </si>
  <si>
    <t>ESP203-19Q2 2020EUR</t>
  </si>
  <si>
    <t>ESP203-19Q3 2020EUR</t>
  </si>
  <si>
    <t>ESP203-19Q4 2020EUR</t>
  </si>
  <si>
    <t>ESP224-19Q1 2020EUR</t>
  </si>
  <si>
    <t>224-19</t>
  </si>
  <si>
    <t>ESP224-19Q2 2020EUR</t>
  </si>
  <si>
    <t>ESP224-19Q3 2020EUR</t>
  </si>
  <si>
    <t>ESP97-18Q1 2020EUR</t>
  </si>
  <si>
    <t>097-18</t>
  </si>
  <si>
    <t>ESP97-18Q2 2020EUR</t>
  </si>
  <si>
    <t>ESP97-18Q3 2020EUR</t>
  </si>
  <si>
    <t>ESP56-18Q1 2020EUR</t>
  </si>
  <si>
    <t>056-18</t>
  </si>
  <si>
    <t>ESP56-18Q2 2020EUR</t>
  </si>
  <si>
    <t>ESP56-18Q3 2020EUR</t>
  </si>
  <si>
    <t>ESP56-18Q4 2020EUR</t>
  </si>
  <si>
    <t>ESP102-18Q1 2020EUR</t>
  </si>
  <si>
    <t>102-18</t>
  </si>
  <si>
    <t>ESP102-18Q2 2020EUR</t>
  </si>
  <si>
    <t>ESP102-18Q3 2020EUR</t>
  </si>
  <si>
    <t>ESP102-18Q4 2020EUR</t>
  </si>
  <si>
    <t>ESP126-18Q1 2020EUR</t>
  </si>
  <si>
    <t>126-18</t>
  </si>
  <si>
    <t>ESP126-18Q2 2020EUR</t>
  </si>
  <si>
    <t>ESP126-18Q3 2020EUR</t>
  </si>
  <si>
    <t>ESP126-18Q4 2020EUR</t>
  </si>
  <si>
    <t>ESP167P4-14Y 2020EUR</t>
  </si>
  <si>
    <t>167P4-14</t>
  </si>
  <si>
    <t>ESP07P4-18Q1 2020EUR</t>
  </si>
  <si>
    <t>007P4-18</t>
  </si>
  <si>
    <t>ESP07P4-18Q2 2020EUR</t>
  </si>
  <si>
    <t>ESP07P4-18Q3 2020EUR</t>
  </si>
  <si>
    <t>ESP07P4-18Q4 2020EUR</t>
  </si>
  <si>
    <t>ESP137-11Y 2020EUR</t>
  </si>
  <si>
    <t>137-11</t>
  </si>
  <si>
    <t>ESP145-18Q1 2020EUR</t>
  </si>
  <si>
    <t>145-18</t>
  </si>
  <si>
    <t>ESP145-18Q2 2020EUR</t>
  </si>
  <si>
    <t>ESP145-18Q3 2020EUR</t>
  </si>
  <si>
    <t>ESP145-18Q4 2020EUR</t>
  </si>
  <si>
    <t>ESP218-19Q1 2020EUR</t>
  </si>
  <si>
    <t>218-19</t>
  </si>
  <si>
    <t>ESP218-19Q2 2020EUR</t>
  </si>
  <si>
    <t>ESP218-19Q3 2020EUR</t>
  </si>
  <si>
    <t>ESP218-19Q4 2020EUR</t>
  </si>
  <si>
    <t>ESP153-18Q1 2020EUR</t>
  </si>
  <si>
    <t>153-18</t>
  </si>
  <si>
    <t>ESP153-18Q2 2020EUR</t>
  </si>
  <si>
    <t>ESP153-18Q3 2020EUR</t>
  </si>
  <si>
    <t>ESP153-18Q4 2020EUR</t>
  </si>
  <si>
    <t>ESP199-18Q1 2020EUR</t>
  </si>
  <si>
    <t>199-18</t>
  </si>
  <si>
    <t>ESP210-19Q1 2020EUR</t>
  </si>
  <si>
    <t>210-19</t>
  </si>
  <si>
    <t>ESP210-19Q3 2020EUR</t>
  </si>
  <si>
    <t>ESP210-19Q4 2020EUR</t>
  </si>
  <si>
    <t>ESP194-18Q1 2020EUR</t>
  </si>
  <si>
    <t>194-18</t>
  </si>
  <si>
    <t>ESP158-18Q1 2020EUR</t>
  </si>
  <si>
    <t>158-18</t>
  </si>
  <si>
    <t>ESP158-18Q2 2020EUR</t>
  </si>
  <si>
    <t>ESP158-18Q3 2020EUR</t>
  </si>
  <si>
    <t>ESP161-18Q1 2020EUR</t>
  </si>
  <si>
    <t>161-18</t>
  </si>
  <si>
    <t>ESP161-18Q2 2020EUR</t>
  </si>
  <si>
    <t>ESP161-18Q3 2020EUR</t>
  </si>
  <si>
    <t>ESP161-18Q4 2020EUR</t>
  </si>
  <si>
    <t>ESP182-18Q1 2020EUR</t>
  </si>
  <si>
    <t>182-18</t>
  </si>
  <si>
    <t>ESP182-18Q2 2020EUR</t>
  </si>
  <si>
    <t>ESP182-18Q3 2020EUR</t>
  </si>
  <si>
    <t>ESP182-18Q4 2020EUR</t>
  </si>
  <si>
    <t>ESP204-19Q1 2020EUR</t>
  </si>
  <si>
    <t>204-19</t>
  </si>
  <si>
    <t>ESP204-19Q2 2020EUR</t>
  </si>
  <si>
    <t>ESP204-19Q3 2020EUR</t>
  </si>
  <si>
    <t>ESP204-19Q4 2020EUR</t>
  </si>
  <si>
    <t>ESP232-19Q1 2020EUR</t>
  </si>
  <si>
    <t>232-19</t>
  </si>
  <si>
    <t>ESP232-19Q2 2020EUR</t>
  </si>
  <si>
    <t>ESP232-19Q3 2020EUR</t>
  </si>
  <si>
    <t>ESP169-18Q2 2020EUR</t>
  </si>
  <si>
    <t>169-18</t>
  </si>
  <si>
    <t>ESP169-18Q3 2020EUR</t>
  </si>
  <si>
    <t>ESP169-18Q4 2020EUR</t>
  </si>
  <si>
    <t>ESP251-20Q1 2020EUR</t>
  </si>
  <si>
    <t>251-20</t>
  </si>
  <si>
    <t>ESP251-20Q2 2020EUR</t>
  </si>
  <si>
    <t>ESP251-20Q3 2020EUR</t>
  </si>
  <si>
    <t>ESP251-20Q4 2020EUR</t>
  </si>
  <si>
    <t>ESP229-19Q1 2020EUR</t>
  </si>
  <si>
    <t>229-19</t>
  </si>
  <si>
    <t>ESP170-19Q4 2020EUR</t>
  </si>
  <si>
    <t>170-19</t>
  </si>
  <si>
    <t>ESP175-18Q1 2020EUR</t>
  </si>
  <si>
    <t>175-18</t>
  </si>
  <si>
    <t>ESP175-18Q2 2020EUR</t>
  </si>
  <si>
    <t>ESP175-18Q3 2020EUR</t>
  </si>
  <si>
    <t>ESP175-18Q4 2020EUR</t>
  </si>
  <si>
    <t>ESP171-18Q1 2020EUR</t>
  </si>
  <si>
    <t>171-18</t>
  </si>
  <si>
    <t>ESP171-18Q2 2020EUR</t>
  </si>
  <si>
    <t>ESP171-18Q3 2020EUR</t>
  </si>
  <si>
    <t>ESP171-18Q4 2020EUR</t>
  </si>
  <si>
    <t>ESP168-18Q1 2020EUR</t>
  </si>
  <si>
    <t>168-18</t>
  </si>
  <si>
    <t>ESP168-18Q2 2020EUR</t>
  </si>
  <si>
    <t>ESP168-18Q3 2020EUR</t>
  </si>
  <si>
    <t>ESP168-18Q4 2020EUR</t>
  </si>
  <si>
    <t>ESP196-18Q1 2020EUR</t>
  </si>
  <si>
    <t>196-18</t>
  </si>
  <si>
    <t>[31014]</t>
  </si>
  <si>
    <t>[13572]</t>
  </si>
  <si>
    <t>2021-05-06 18:31:51 +0200</t>
  </si>
  <si>
    <t>ESP196-18Q2 2020EUR</t>
  </si>
  <si>
    <t>ESP196-18Q3 2020EUR</t>
  </si>
  <si>
    <t>ESP196-18Q4 2020EUR</t>
  </si>
  <si>
    <t>ESP128-18Q1 2020EUR</t>
  </si>
  <si>
    <t>128-18</t>
  </si>
  <si>
    <t>ESP128-18Q2 2020EUR</t>
  </si>
  <si>
    <t>ESP128-18Q4 2020EUR</t>
  </si>
  <si>
    <t>ESP177-18Q1 2020EUR</t>
  </si>
  <si>
    <t>177-18</t>
  </si>
  <si>
    <t>ESP177-18Q3 2020EUR</t>
  </si>
  <si>
    <t>ESP177Ibis-18Q1 2020EUR</t>
  </si>
  <si>
    <t>177Ibis-18</t>
  </si>
  <si>
    <t>ESP177Ibis-18Q2 2020EUR</t>
  </si>
  <si>
    <t>ESP177Ibis-18Q3 2020EUR</t>
  </si>
  <si>
    <t>ESP177Ibis-18Q4 2020EUR</t>
  </si>
  <si>
    <t>ESP221-19Q1 2020EUR</t>
  </si>
  <si>
    <t>221-19</t>
  </si>
  <si>
    <t>ESP221-19Q2 2020EUR</t>
  </si>
  <si>
    <t>[31184]</t>
  </si>
  <si>
    <t>[13327]</t>
  </si>
  <si>
    <t>2021-05-06 18:30:57 +0200</t>
  </si>
  <si>
    <t>ESP221-19Q3 2020EUR</t>
  </si>
  <si>
    <t>ESP221-19Q4 2020EUR</t>
  </si>
  <si>
    <t>ESP227-19Q1 2020EUR</t>
  </si>
  <si>
    <t>227-19</t>
  </si>
  <si>
    <t>ESP192-18Q1 2020EUR</t>
  </si>
  <si>
    <t>192-18</t>
  </si>
  <si>
    <t>ESP192-18Q3 2020EUR</t>
  </si>
  <si>
    <t>ESP192-18Q4 2020EUR</t>
  </si>
  <si>
    <t>ESP190-18Q1 2020EUR</t>
  </si>
  <si>
    <t>190-18</t>
  </si>
  <si>
    <t>ESP190-18Q2 2020EUR</t>
  </si>
  <si>
    <t>ESP190-18Q3 2020EUR</t>
  </si>
  <si>
    <t>ESP190-18Q4 2020EUR</t>
  </si>
  <si>
    <t>ESP185-18Q1 2020EUR</t>
  </si>
  <si>
    <t>185-18</t>
  </si>
  <si>
    <t>ESP185-18Q2 2020EUR</t>
  </si>
  <si>
    <t>ESP185-18Q3 2020EUR</t>
  </si>
  <si>
    <t>ESP185-18Q4 2020EUR</t>
  </si>
  <si>
    <t>ESP250-20Q2 2020EUR</t>
  </si>
  <si>
    <t>250-20</t>
  </si>
  <si>
    <t>ESP250-20Q3 2020EUR</t>
  </si>
  <si>
    <t>ESP250-20Q4 2020EUR</t>
  </si>
  <si>
    <t>ESP12-18Q1 2020EUR</t>
  </si>
  <si>
    <t>012-18</t>
  </si>
  <si>
    <t>ESP12-18Q2 2020EUR</t>
  </si>
  <si>
    <t>ESP12-18Q3 2020EUR</t>
  </si>
  <si>
    <t>ESP12-18Q4 2020EUR</t>
  </si>
  <si>
    <t>ESP187-18Q1 2020EUR</t>
  </si>
  <si>
    <t>187-18</t>
  </si>
  <si>
    <t>ESP187-18Q2 2020EUR</t>
  </si>
  <si>
    <t>ESP187-18Q3 2020EUR</t>
  </si>
  <si>
    <t>ESP187-18Q4 2020EUR</t>
  </si>
  <si>
    <t>ESP188-18Q1 2020EUR</t>
  </si>
  <si>
    <t>188-18</t>
  </si>
  <si>
    <t>ESP188-18Q2 2020EUR</t>
  </si>
  <si>
    <t>ESP188-18Q3 2020EUR</t>
  </si>
  <si>
    <t>ESP188-18Q4 2020EUR</t>
  </si>
  <si>
    <t>ESP193-18Q2 2020EUR</t>
  </si>
  <si>
    <t>193-18</t>
  </si>
  <si>
    <t>ESP193-18Q3 2020EUR</t>
  </si>
  <si>
    <t>ESP191-18Q2 2020EUR</t>
  </si>
  <si>
    <t>191-18</t>
  </si>
  <si>
    <t>ESP191-18Q3 2020EUR</t>
  </si>
  <si>
    <t>ESP191-18Q4 2020EUR</t>
  </si>
  <si>
    <t>ESP52-18Q1 2020EUR</t>
  </si>
  <si>
    <t>052-18</t>
  </si>
  <si>
    <t>ESP52-18Q2 2020EUR</t>
  </si>
  <si>
    <t>ESP52-18Q3 2020EUR</t>
  </si>
  <si>
    <t>ESP52-18Q4 2020EUR</t>
  </si>
  <si>
    <t>ESP29-18Q1 2020EUR</t>
  </si>
  <si>
    <t>029-18</t>
  </si>
  <si>
    <t>ESP29-18Q2 2020EUR</t>
  </si>
  <si>
    <t>ESP29-18Q3 2020EUR</t>
  </si>
  <si>
    <t>ESP29-18Q4 2020EUR</t>
  </si>
  <si>
    <t>ESP51-18Q1 2020EUR</t>
  </si>
  <si>
    <t>051-18</t>
  </si>
  <si>
    <t>ESP51-18Q2 2020EUR</t>
  </si>
  <si>
    <t>ESP51-18Q3 2020EUR</t>
  </si>
  <si>
    <t>ESP51-18Q4 2020EUR</t>
  </si>
  <si>
    <t>ESP209-19Q1 2020EUR</t>
  </si>
  <si>
    <t>209-19</t>
  </si>
  <si>
    <t>ESP209-19Q2 2020EUR</t>
  </si>
  <si>
    <t>ESP209-19Q3 2020EUR</t>
  </si>
  <si>
    <t>ESP209-19Q4 2020EUR</t>
  </si>
  <si>
    <t>ESP200-18Q1 2020EUR</t>
  </si>
  <si>
    <t>200-18</t>
  </si>
  <si>
    <t>ESP200-18Q2 2020EUR</t>
  </si>
  <si>
    <t>ESP200-18Q3 2020EUR</t>
  </si>
  <si>
    <t>ESP200-18Q4 2020EUR</t>
  </si>
  <si>
    <t>ESP219-19Q1 2020EUR</t>
  </si>
  <si>
    <t>219-19</t>
  </si>
  <si>
    <t>ESP219-19Q2 2020EUR</t>
  </si>
  <si>
    <t>ESP219-19Q4 2020EUR</t>
  </si>
  <si>
    <t>ESP205-19Q2 2020EUR</t>
  </si>
  <si>
    <t>205-19</t>
  </si>
  <si>
    <t>ESP205-19Q3 2020EUR</t>
  </si>
  <si>
    <t>ESP226-19Q1 2020EUR</t>
  </si>
  <si>
    <t>226-19</t>
  </si>
  <si>
    <t>ESP226-19Q2 2020EUR</t>
  </si>
  <si>
    <t>ESP226-19Q3 2020EUR</t>
  </si>
  <si>
    <t>ESP226-19Q4 2020EUR</t>
  </si>
  <si>
    <t>ESP235-19Q1 2020EUR</t>
  </si>
  <si>
    <t>235-19</t>
  </si>
  <si>
    <t>ESP235-19Q2 2020EUR</t>
  </si>
  <si>
    <t>ESP235-19Q3 2020EUR</t>
  </si>
  <si>
    <t>ESP235-19Q4 2020EUR</t>
  </si>
  <si>
    <t>ESP207-19Q1 2020EUR</t>
  </si>
  <si>
    <t>207-19</t>
  </si>
  <si>
    <t>ESP207-19Q4 2020EUR</t>
  </si>
  <si>
    <t>ESP220-19Q1 2020EUR</t>
  </si>
  <si>
    <t>220-19</t>
  </si>
  <si>
    <t>ESP220-19Q3 2020EUR</t>
  </si>
  <si>
    <t>ESP220-19Q4 2020EUR</t>
  </si>
  <si>
    <t>ESP92F3-18Q1 2020EUR</t>
  </si>
  <si>
    <t>092F3-18</t>
  </si>
  <si>
    <t>ESP92F3-18Q2 2020EUR</t>
  </si>
  <si>
    <t>ESP92F3-18Q3 2020EUR</t>
  </si>
  <si>
    <t>ESP92F3-18Q4 2020EUR</t>
  </si>
  <si>
    <t>ESP212-19Q1 2020EUR</t>
  </si>
  <si>
    <t>212-19</t>
  </si>
  <si>
    <t>ESP212-19Q2 2020EUR</t>
  </si>
  <si>
    <t>ESP212-19Q3 2020EUR</t>
  </si>
  <si>
    <t>ESP212-19Q4 2020EUR</t>
  </si>
  <si>
    <t>ESP208-19Q1 2020EUR</t>
  </si>
  <si>
    <t>208-19</t>
  </si>
  <si>
    <t>ESP208-19Q2 2020EUR</t>
  </si>
  <si>
    <t>ESP208-19Q3 2020EUR</t>
  </si>
  <si>
    <t>ESP208-19Q4 2020EUR</t>
  </si>
  <si>
    <t>ESP233-19Q1 2020EUR</t>
  </si>
  <si>
    <t>233-19</t>
  </si>
  <si>
    <t>ESP233-19Q2 2020EUR</t>
  </si>
  <si>
    <t>ESP233-19Q3 2020EUR</t>
  </si>
  <si>
    <t>ESP233-19Q4 2020EUR</t>
  </si>
  <si>
    <t>ESP223-19Q1 2020EUR</t>
  </si>
  <si>
    <t>223-19</t>
  </si>
  <si>
    <t>ESP223-19Q2 2020EUR</t>
  </si>
  <si>
    <t>ESP223-19Q3 2020EUR</t>
  </si>
  <si>
    <t>ESP223-19Q4 2020EUR</t>
  </si>
  <si>
    <t>ESP230-19Q4 2020EUR</t>
  </si>
  <si>
    <t>230-19</t>
  </si>
  <si>
    <t>ESP239-19Q1 2020EUR</t>
  </si>
  <si>
    <t>239-19</t>
  </si>
  <si>
    <t>ESP239-19Q2 2020EUR</t>
  </si>
  <si>
    <t>ESP239-19Q3 2020EUR</t>
  </si>
  <si>
    <t>ESP239-19Q4 2020EUR</t>
  </si>
  <si>
    <t>ESP241-19Q1 2020EUR</t>
  </si>
  <si>
    <t>241-19</t>
  </si>
  <si>
    <t>ESP241-19Q2 2020EUR</t>
  </si>
  <si>
    <t>ESP241-19Q3 2020EUR</t>
  </si>
  <si>
    <t>ESP241-19Q4 2020EUR</t>
  </si>
  <si>
    <t>ESP240-19Q1 2020EUR</t>
  </si>
  <si>
    <t>240-19</t>
  </si>
  <si>
    <t>ESP240-19Q2 2020EUR</t>
  </si>
  <si>
    <t>ESP240-19Q3 2020EUR</t>
  </si>
  <si>
    <t>ESP240-19Q4 2020EUR</t>
  </si>
  <si>
    <t>ESP243-20Q3 2020EUR</t>
  </si>
  <si>
    <t>243-20</t>
  </si>
  <si>
    <t>ESP243-20Q4 2020EUR</t>
  </si>
  <si>
    <t>ESP253-20Q2 2020EUR</t>
  </si>
  <si>
    <t xml:space="preserve">253-20 </t>
  </si>
  <si>
    <t>ESP253-20Q3 2020EUR</t>
  </si>
  <si>
    <t>ESP253-20Q4 2020EUR</t>
  </si>
  <si>
    <t>ESP254-20Q1 2020EUR</t>
  </si>
  <si>
    <t>254-20</t>
  </si>
  <si>
    <t>ESP254-20Q2 2020EUR</t>
  </si>
  <si>
    <t>ESP254-20Q3 2020EUR</t>
  </si>
  <si>
    <t>ESP254-20Q4 2020EUR</t>
  </si>
  <si>
    <t>ESP260-20Q4 2020EUR</t>
  </si>
  <si>
    <t>260-20</t>
  </si>
  <si>
    <t>ESP215-19Q1 2020EUR</t>
  </si>
  <si>
    <t>215-19</t>
  </si>
  <si>
    <t>ESP216-19Q1 2020EUR</t>
  </si>
  <si>
    <t>216-19</t>
  </si>
  <si>
    <t>ESP216-19Q2 2020EUR</t>
  </si>
  <si>
    <t>ESP181-18Q1 2020EUR</t>
  </si>
  <si>
    <t>181-18</t>
  </si>
  <si>
    <t>ESP181-18Q2 2020EUR</t>
  </si>
  <si>
    <t>ESP202-18Q1 2020EUR</t>
  </si>
  <si>
    <t>202-18</t>
  </si>
  <si>
    <t>ESP45-18Q1 2020EUR</t>
  </si>
  <si>
    <t>045-18</t>
  </si>
  <si>
    <t>ESP238-19Q1 2020EUR</t>
  </si>
  <si>
    <t>238-19</t>
  </si>
  <si>
    <t>ESP238-19Q2 2020EUR</t>
  </si>
  <si>
    <t>ESP246-20Q1 2020EUR</t>
  </si>
  <si>
    <t>246-20</t>
  </si>
  <si>
    <t>ESP246-20Q2 2020EUR</t>
  </si>
  <si>
    <t>ESP81-18Q1 2020EUR</t>
  </si>
  <si>
    <t>081-18</t>
  </si>
  <si>
    <t>ESP81-18Q2 2020EUR</t>
  </si>
  <si>
    <t>ESP81-18Q4 2020EUR</t>
  </si>
  <si>
    <t>ESP231-19Q2 2020EUR</t>
  </si>
  <si>
    <t>231-19</t>
  </si>
  <si>
    <t>FRA2578059Q1 2020EUR</t>
  </si>
  <si>
    <t>FRA</t>
  </si>
  <si>
    <t>FRA2578059Q2 2020EUR</t>
  </si>
  <si>
    <t>FRA2578059Q3 2020EUR</t>
  </si>
  <si>
    <t>FRA2578059Q4 2020EUR</t>
  </si>
  <si>
    <t>FRA26096032Q1 2020EUR</t>
  </si>
  <si>
    <t>FRA26096032Q2 2020EUR</t>
  </si>
  <si>
    <t>FRA26096032Q3 2020EUR</t>
  </si>
  <si>
    <t>FRA26096032Q4 2020EUR</t>
  </si>
  <si>
    <t>FRA28264021Q1 2020EUR</t>
  </si>
  <si>
    <t>FRA28264021Q2 2020EUR</t>
  </si>
  <si>
    <t>FRA28264021Q3 2020EUR</t>
  </si>
  <si>
    <t>FRA28264021Q4 2020EUR</t>
  </si>
  <si>
    <t>FRA28250014Q1 2020EUR</t>
  </si>
  <si>
    <t>FRA28250014Q2 2020EUR</t>
  </si>
  <si>
    <t>FRA28250014Q3 2020EUR</t>
  </si>
  <si>
    <t>FRA28250014Q4 2020EUR</t>
  </si>
  <si>
    <t>FRAFR4GP2552Y 2020EUR</t>
  </si>
  <si>
    <t>FR4GP2552</t>
  </si>
  <si>
    <t>FRAFR4GP2448Y 2020EUR</t>
  </si>
  <si>
    <t>FR4GP2448</t>
  </si>
  <si>
    <t>FRAFR3MER2222Y 2020EUR</t>
  </si>
  <si>
    <t>FR3MER2222</t>
  </si>
  <si>
    <t>FRA2160704983Q1 2020EUR</t>
  </si>
  <si>
    <t>FRA2160704983Q3 2020EUR</t>
  </si>
  <si>
    <t>FRA2160704983Q4 2020EUR</t>
  </si>
  <si>
    <t>FRA28309088Q1 2020EUR</t>
  </si>
  <si>
    <t>FRA28309088Q2 2020EUR</t>
  </si>
  <si>
    <t>FRA28309088Q3 2020EUR</t>
  </si>
  <si>
    <t>FRA28309088Q4 2020EUR</t>
  </si>
  <si>
    <t>FRA2130212657Q1 2020EUR</t>
  </si>
  <si>
    <t>FRA2130212657Q2 2020EUR</t>
  </si>
  <si>
    <t>FRA2130212657Q3 2020EUR</t>
  </si>
  <si>
    <t>FRA2130212657Q4 2020EUR</t>
  </si>
  <si>
    <t>[OA] Il ya un ticket en cours de traitement pour résoudre ce problème (devra passer fin de semaine).</t>
  </si>
  <si>
    <t>FRA2150214251Q1 2020EUR</t>
  </si>
  <si>
    <t>FRA2150214251Q2 2020EUR</t>
  </si>
  <si>
    <t>FRA2150214251Q3 2020EUR</t>
  </si>
  <si>
    <t>FRA2150214251Q4 2020EUR</t>
  </si>
  <si>
    <t>FRA2160214876Q1 2020EUR</t>
  </si>
  <si>
    <t>FRA2160214876Q2 2020EUR</t>
  </si>
  <si>
    <t>FRA2160214876Q3 2020EUR</t>
  </si>
  <si>
    <t>FRA2160214876Q4 2020EUR</t>
  </si>
  <si>
    <t>FRAFR4GP2544Y 2020EUR</t>
  </si>
  <si>
    <t>FR4GP2544</t>
  </si>
  <si>
    <t>FRAFR3F12631Y 2020EUR</t>
  </si>
  <si>
    <t>FR3F12631</t>
  </si>
  <si>
    <t>FRA28314065Q1 2020EUR</t>
  </si>
  <si>
    <t>FRA28314065Q2 2020EUR</t>
  </si>
  <si>
    <t>FRA28314065Q3 2020EUR</t>
  </si>
  <si>
    <t>FRA28314065Q4 2020EUR</t>
  </si>
  <si>
    <t>FRA812777Q1 2020EUR</t>
  </si>
  <si>
    <t>FRA812777Q2 2020EUR</t>
  </si>
  <si>
    <t>FRA812777Q3 2020EUR</t>
  </si>
  <si>
    <t>FRA812777Q4 2020EUR</t>
  </si>
  <si>
    <t>FRAFR3F12679Y 2020EUR</t>
  </si>
  <si>
    <t>FR3F12679</t>
  </si>
  <si>
    <t>[SB]Il y a bien un CA déclaré dans la participation qui rentre dans l'assiette du sous service. Les élements du contrats semblent cohérents mais le rebate est à 0 dans A2S (il est différent de zero sur une autre unité/contrat. Un regen rebate ne corrige pas le soucis. Le montant facturé est correct [ZB] pays valables de contrats "Andorre, Monaco, Guyane française, Guadeloupe, Martinique, Réunion", sous service avec assiette de type marque, aucun client de ces marques est dans les pays de contrat [HB] périmètre France coché pour le contrat RDBC OK résolu le 16-05-22</t>
  </si>
  <si>
    <t>Helene</t>
  </si>
  <si>
    <t>FRAFR4GP2453Y 2020EUR</t>
  </si>
  <si>
    <t>FR4GP2453</t>
  </si>
  <si>
    <t>FRA789517Q1 2020EUR</t>
  </si>
  <si>
    <t>FRA789517Q2 2020EUR</t>
  </si>
  <si>
    <t>FRA789517Q3 2020EUR</t>
  </si>
  <si>
    <t>FRA789517Q4 2020EUR</t>
  </si>
  <si>
    <t>FRA29311013Q1 2020EUR</t>
  </si>
  <si>
    <t>FRA29311013Q2 2020EUR</t>
  </si>
  <si>
    <t>FRA29311013Q3 2020EUR</t>
  </si>
  <si>
    <t>FRA2170765155Q1 2020EUR</t>
  </si>
  <si>
    <t>FRA2170765155Q2 2020EUR</t>
  </si>
  <si>
    <t>FRA2170765155Q3 2020EUR</t>
  </si>
  <si>
    <t>FRA2170765155Q4 2020EUR</t>
  </si>
  <si>
    <t>FRAFR4GP2724Y 2020EUR</t>
  </si>
  <si>
    <t>FR4GP2724</t>
  </si>
  <si>
    <t>FRAFR4GP2190Y 2020EUR</t>
  </si>
  <si>
    <t>FR4GP2190</t>
  </si>
  <si>
    <t>FRA2160704885Q1 2020EUR</t>
  </si>
  <si>
    <t>FRA2160704885Q2 2020EUR</t>
  </si>
  <si>
    <t>FRA2160704885Q3 2020EUR</t>
  </si>
  <si>
    <t>FRA2160704885Q4 2020EUR</t>
  </si>
  <si>
    <t>FRA351951Q1 2020EUR</t>
  </si>
  <si>
    <t>FRA351951Q2 2020EUR</t>
  </si>
  <si>
    <t>FRA351951Q3 2020EUR</t>
  </si>
  <si>
    <t>FRA351951Q4 2020EUR</t>
  </si>
  <si>
    <t>FRA2208006799-PARTENAIRESQ1 2020EUR</t>
  </si>
  <si>
    <t>2208006799-PARTENAIRES</t>
  </si>
  <si>
    <t>FRA2208006799-PARTENAIRESQ2 2020EUR</t>
  </si>
  <si>
    <t>FRA2208006799-PARTENAIRESQ3 2020EUR</t>
  </si>
  <si>
    <t>FRA2208006799-PARTENAIRESQ4 2020EUR</t>
  </si>
  <si>
    <t>FRAFR4GP2153Y 2020EUR</t>
  </si>
  <si>
    <t>FR4GP2153</t>
  </si>
  <si>
    <t>FRA29314034Q1 2020EUR</t>
  </si>
  <si>
    <t>FRA29314034Q3 2020EUR</t>
  </si>
  <si>
    <t>FRA29314034Q4 2020EUR</t>
  </si>
  <si>
    <t>FRA2191505877Q1 2020EUR</t>
  </si>
  <si>
    <t>FRA2191505877Q2 2020EUR</t>
  </si>
  <si>
    <t>FRA2191505877Q3 2020EUR</t>
  </si>
  <si>
    <t>FRA2191505877Q4 2020EUR</t>
  </si>
  <si>
    <t>FRA320101Q1 2020EUR</t>
  </si>
  <si>
    <t>FRA320101Q2 2020EUR</t>
  </si>
  <si>
    <t>FRA320101Q3 2020EUR</t>
  </si>
  <si>
    <t>FRA320101Q4 2020EUR</t>
  </si>
  <si>
    <t>FRA2110481485Q1 2020EUR</t>
  </si>
  <si>
    <t>FRA2110481485Q2 2020EUR</t>
  </si>
  <si>
    <t>FRA2110481485Q3 2020EUR</t>
  </si>
  <si>
    <t>FRA2110481485Q4 2020EUR</t>
  </si>
  <si>
    <t>FRA787654Q1 2020EUR</t>
  </si>
  <si>
    <t>FRA787654Q2 2020EUR</t>
  </si>
  <si>
    <t>FRA787654Q3 2020EUR</t>
  </si>
  <si>
    <t>FRA787654Q4 2020EUR</t>
  </si>
  <si>
    <t>FRA2120371765Q1 2020EUR</t>
  </si>
  <si>
    <t>FRA2120371765Q2 2020EUR</t>
  </si>
  <si>
    <t>FRA2120371765Q4 2020EUR</t>
  </si>
  <si>
    <t>FRA2593033Q1 2020EUR</t>
  </si>
  <si>
    <t>FRA2593033Q2 2020EUR</t>
  </si>
  <si>
    <t>FRA2593033Q3 2020EUR</t>
  </si>
  <si>
    <t>FRA2593033Q4 2020EUR</t>
  </si>
  <si>
    <t>FRAFR4GP2549Y 2020EUR</t>
  </si>
  <si>
    <t>FR4GP2549</t>
  </si>
  <si>
    <t>FRAFR4GP2346Y 2020EUR</t>
  </si>
  <si>
    <t>FR4GP2346</t>
  </si>
  <si>
    <t>[SB] A la main je retrouve le même rebate que le montant facturé 
[ZB] il y a un souci au niveau de la marque MOMA, ça n'entre pas dans le calcul, peut etre le pays n'est pas dans le perimetre
[SB] on avait eu un cas similaire avec moma et t'avais resolu le soucis, redmine 12086
[SB] Après analyse de Zakaria, on voit que la marque Moma n'existe plus en base dans A2S. Si on filtre dans A2S sur la marque moma, depuis le module client, on aura un résultat de 0.</t>
  </si>
  <si>
    <t>FRA2588020Q1 2020EUR</t>
  </si>
  <si>
    <t>FRA2588020Q2 2020EUR</t>
  </si>
  <si>
    <t>FRA2588020Q3 2020EUR</t>
  </si>
  <si>
    <t>FRA2588020Q4 2020EUR</t>
  </si>
  <si>
    <t>FRA2130212454Q1 2020EUR</t>
  </si>
  <si>
    <t>FRA2130212454Q2 2020EUR</t>
  </si>
  <si>
    <t>FRA2130212454Q3 2020EUR</t>
  </si>
  <si>
    <t>FRA2130212454Q4 2020EUR</t>
  </si>
  <si>
    <t>FRA2207206736Q2 2020EUR</t>
  </si>
  <si>
    <t>FRA2207206736Q3 2020EUR</t>
  </si>
  <si>
    <t>FRA2207206736Q4 2020EUR</t>
  </si>
  <si>
    <t>FRA2160644834Q1 2020EUR</t>
  </si>
  <si>
    <t>FRA2160644834Q2 2020EUR</t>
  </si>
  <si>
    <t>FRA2160644834Q3 2020EUR</t>
  </si>
  <si>
    <t>FRA2160644834Q4 2020EUR</t>
  </si>
  <si>
    <t>FRA2140343266Q1 2020EUR</t>
  </si>
  <si>
    <t>FRA2140343266Q2 2020EUR</t>
  </si>
  <si>
    <t>FRA2140343266Q3 2020EUR</t>
  </si>
  <si>
    <t>FRA2140343266Q4 2020EUR</t>
  </si>
  <si>
    <t>FRA832681Q1 2020EUR</t>
  </si>
  <si>
    <t>FRA832681Q2 2020EUR</t>
  </si>
  <si>
    <t>FRA832681Q3 2020EUR</t>
  </si>
  <si>
    <t>FRA832681Q4 2020EUR</t>
  </si>
  <si>
    <t>FRA19229018Q1 2020EUR</t>
  </si>
  <si>
    <t>FRA19229018Q2 2020EUR</t>
  </si>
  <si>
    <t>FRA19229018Q3 2020EUR</t>
  </si>
  <si>
    <t>FRA19229018Q4 2020EUR</t>
  </si>
  <si>
    <t>FRA29258036Q1 2020EUR</t>
  </si>
  <si>
    <t>FRA29258036Q2 2020EUR</t>
  </si>
  <si>
    <t>FRA29258036Q3 2020EUR</t>
  </si>
  <si>
    <t>FRA29258036Q4 2020EUR</t>
  </si>
  <si>
    <t>FRA1170015070Q1 2020EUR</t>
  </si>
  <si>
    <t>FRA1170015070Q2 2020EUR</t>
  </si>
  <si>
    <t>FRA1170015070Q3 2020EUR</t>
  </si>
  <si>
    <t>FRA1170015070Q4 2020EUR</t>
  </si>
  <si>
    <t>FRA1170035402Q1 2020EUR</t>
  </si>
  <si>
    <t>FRA1170035402Q2 2020EUR</t>
  </si>
  <si>
    <t>FRA1170035402Q3 2020EUR</t>
  </si>
  <si>
    <t>FRA1170035402Q4 2020EUR</t>
  </si>
  <si>
    <t>FRA1200106554-PARTENAIRESQ1 2020EUR</t>
  </si>
  <si>
    <t>1200106554-PARTENAIRES</t>
  </si>
  <si>
    <t>FRA1200106554-PARTENAIRESQ2 2020EUR</t>
  </si>
  <si>
    <t>FRA1200106554-PARTENAIRESQ3 2020EUR</t>
  </si>
  <si>
    <t>FRA1200106554-PARTENAIRESQ4 2020EUR</t>
  </si>
  <si>
    <t>FRA2120481902Q1 2020EUR</t>
  </si>
  <si>
    <t>FRA2120481902Q2 2020EUR</t>
  </si>
  <si>
    <t>FRA2120481902Q3 2020EUR</t>
  </si>
  <si>
    <t>[11657]</t>
  </si>
  <si>
    <t>[1576]</t>
  </si>
  <si>
    <t>2020-10-29 18:38:11 +0100</t>
  </si>
  <si>
    <t>FRA2120481902Q4 2020EUR</t>
  </si>
  <si>
    <t>FRA2170485072Q1 2020EUR</t>
  </si>
  <si>
    <t>FRA2170485072Q2 2020EUR</t>
  </si>
  <si>
    <t>FRA2170485072Q3 2020EUR</t>
  </si>
  <si>
    <t>FRA2170485072Q4 2020EUR</t>
  </si>
  <si>
    <t>FRAFR4-21-2-043Y 2020EUR</t>
  </si>
  <si>
    <t>FR4-21-2-043</t>
  </si>
  <si>
    <t>[36603]</t>
  </si>
  <si>
    <t>[17519, 47311]</t>
  </si>
  <si>
    <t>2022-05-18 10:03:06 +0200</t>
  </si>
  <si>
    <t>[TN] : c'est un cas pareil que la marque MOMA. Ici c'est la marque KYRIAD qui n'existe plus dans A2S. Il n'y a plus d'hotel sous cette marque. Son CA donc ne rentre pas dans le calcul : 143,91 x 2,5% = 3,598 = L'Ecart
[ZB] Qu'est ce qu'il faut faire dans ce cas ? 
[TN] : Emmanuel va voir avec Catherine (cf mail d'Emmanuel : Effectivement mets le en métier. Je vérifie avec Catherine mais je pense que c’est plus problématique et que nous n’avons plus d’hotels  Kyriad parmi nos clients ☹  ), puis  il va renvoyer la ligne à Hexa  en cas de besoin. 
[HB] OK  régul facture/avoir de 3,59€ bien présent ds PréBilling donc Facture validée le 17/05/2022 pour envoi au Frs
[CM] tranférer le déclaratif Kyriad sur Accor Achats et envoyé la facture dans billing, puis archiver la facture et l'avoir dans billing, ok résolu
[HB] Les 3,6 € sont sur le RDBC 2021 (Q0 2021)
[EF] Tu peux affecter l'ajustement ci dessous au Y 2020 STP
https://astoresuite.com/adjustements/edit/17519
https://astoresuite.com/adjustements/edit/47311</t>
  </si>
  <si>
    <t>FRAFR4GP4939Y 2020EUR</t>
  </si>
  <si>
    <t>FR4GP4939</t>
  </si>
  <si>
    <t>FRA19223017Q1 2020EUR</t>
  </si>
  <si>
    <t>FRA19223017Q3 2020EUR</t>
  </si>
  <si>
    <t>FRAFR4GP1457Y 2020EUR</t>
  </si>
  <si>
    <t>FR4GP1457</t>
  </si>
  <si>
    <t>FRA2478080Q1 2020EUR</t>
  </si>
  <si>
    <t>FRA2478080Q2 2020EUR</t>
  </si>
  <si>
    <t>FRA2478080Q3 2020EUR</t>
  </si>
  <si>
    <t>FRA2478080Q4 2020EUR</t>
  </si>
  <si>
    <t>FRAFR4GP2612Y 2020EUR</t>
  </si>
  <si>
    <t>FR4GP2612</t>
  </si>
  <si>
    <t>FRA2207806560Q1 2020EUR</t>
  </si>
  <si>
    <t>FRA2207806560Q2 2020EUR</t>
  </si>
  <si>
    <t>FRA2207806560Q3 2020EUR</t>
  </si>
  <si>
    <t>FRA2207806560Q4 2020EUR</t>
  </si>
  <si>
    <t>FRAFR4GP2639Y 2020EUR</t>
  </si>
  <si>
    <t>FR4GP2639</t>
  </si>
  <si>
    <t>FRA2140373933Q1 2020EUR</t>
  </si>
  <si>
    <t>FRA2140373933Q2 2020EUR</t>
  </si>
  <si>
    <t>FRA2140373933Q3 2020EUR</t>
  </si>
  <si>
    <t>FRA2140373933Q4 2020EUR</t>
  </si>
  <si>
    <t>FRA2130312615Q1 2020EUR</t>
  </si>
  <si>
    <t>FRA2130312615Q2 2020EUR</t>
  </si>
  <si>
    <t>FRA2130312615Q3 2020EUR</t>
  </si>
  <si>
    <t>FRA2130312615Q4 2020EUR</t>
  </si>
  <si>
    <t>FRAFR4GP2155Y 2020EUR</t>
  </si>
  <si>
    <t>FR4GP2155</t>
  </si>
  <si>
    <t>FRA326247Q1 2020EUR</t>
  </si>
  <si>
    <t>FRA326247Q2 2020EUR</t>
  </si>
  <si>
    <t>FRA326247Q3 2020EUR</t>
  </si>
  <si>
    <t>FRA326247Q4 2020EUR</t>
  </si>
  <si>
    <t>FRA328677Q1 2020EUR</t>
  </si>
  <si>
    <t>FRA328677Q2 2020EUR</t>
  </si>
  <si>
    <t>FRA328677Q3 2020EUR</t>
  </si>
  <si>
    <t>FRA328677Q4 2020EUR</t>
  </si>
  <si>
    <t>FRA27258081Q1 2020EUR</t>
  </si>
  <si>
    <t>FRA27258081Q2 2020EUR</t>
  </si>
  <si>
    <t>FRA27258081Q3 2020EUR</t>
  </si>
  <si>
    <t>FRA27258081Q4 2020EUR</t>
  </si>
  <si>
    <t>FRA1140143140Q1 2020EUR</t>
  </si>
  <si>
    <t>FRA1140143140Q2 2020EUR</t>
  </si>
  <si>
    <t>FRA1140143140Q3 2020EUR</t>
  </si>
  <si>
    <t>FRA1140143140Q4 2020EUR</t>
  </si>
  <si>
    <t>FRA210014628Q1 2020EUR</t>
  </si>
  <si>
    <t>FRA210014628Q2 2020EUR</t>
  </si>
  <si>
    <t>FRA210014628Q3 2020EUR</t>
  </si>
  <si>
    <t>FRA210014628Q4 2020EUR</t>
  </si>
  <si>
    <t>FRA742910Q1 2020EUR</t>
  </si>
  <si>
    <t>FRA742910Q2 2020EUR</t>
  </si>
  <si>
    <t>FRA742910Q3 2020EUR</t>
  </si>
  <si>
    <t>FRA742910Q4 2020EUR</t>
  </si>
  <si>
    <t>FRAFR4GP2203Y 2020EUR</t>
  </si>
  <si>
    <t>FR4GP2203</t>
  </si>
  <si>
    <t>FRAFR4GP1438Y 2020EUR</t>
  </si>
  <si>
    <t>FR4GP1438</t>
  </si>
  <si>
    <t>FRA1562059Q1 2020EUR</t>
  </si>
  <si>
    <t>FRA1562059Q2 2020EUR</t>
  </si>
  <si>
    <t>FRA1562059Q3 2020EUR</t>
  </si>
  <si>
    <t>FRA1562059Q4 2020EUR</t>
  </si>
  <si>
    <t>FRA2140143499Q1 2020EUR</t>
  </si>
  <si>
    <t>FRA2140143499Q2 2020EUR</t>
  </si>
  <si>
    <t>FRA2140143499Q3 2020EUR</t>
  </si>
  <si>
    <t>FRA2140143499Q4 2020EUR</t>
  </si>
  <si>
    <t>FRAFR4GP1089Y 2020EUR</t>
  </si>
  <si>
    <t>FR4GP1089</t>
  </si>
  <si>
    <t>[SB]Le rebate calculé à la main correcpond au montant facturé. Il n'y a pas d'exclusion/inclusion dans l'assiette et il y  a du CA uniquement sur la france qui est présente dans le périmètre couvert
[ZB] il y a un souci au niveau de la marque MOMA, ça n'entre pas dans le calcul, peut etre le pays n'est pas dans le perimetre
[SB] on avait eu un cas similaire avec moma et t'avais resolu le soucis, redmine 12086
[SB] Après analyse de Zakaria, on voit que la marque Moma n'existe plus en base dans A2S. Si on filtre dans A2S sur la marque moma, depuis le module client, on aura un résultat de 0.</t>
  </si>
  <si>
    <t>FRAFR4GP2613Y 2020EUR</t>
  </si>
  <si>
    <t>FR4GP2613</t>
  </si>
  <si>
    <t>FRAFR4GP2548Y 2020EUR</t>
  </si>
  <si>
    <t>FR4GP2548</t>
  </si>
  <si>
    <t>FRA2140313622Q1 2020EUR</t>
  </si>
  <si>
    <t>FRA2140313622Q2 2020EUR</t>
  </si>
  <si>
    <t>FRA2140313622Q3 2020EUR</t>
  </si>
  <si>
    <t>FRA2140313622Q4 2020EUR</t>
  </si>
  <si>
    <t>FRAFR4GP2172Y 2020EUR</t>
  </si>
  <si>
    <t>FR4GP2172</t>
  </si>
  <si>
    <t>FRA401003Q1 2020EUR</t>
  </si>
  <si>
    <t>FRA401003Q2 2020EUR</t>
  </si>
  <si>
    <t>FRA401003Q3 2020EUR</t>
  </si>
  <si>
    <t>FRA401003Q4 2020EUR</t>
  </si>
  <si>
    <t>FRA29245008Q1 2020EUR</t>
  </si>
  <si>
    <t>FRA29245008Q2 2020EUR</t>
  </si>
  <si>
    <t>FRA29245008Q3 2020EUR</t>
  </si>
  <si>
    <t>FRA29245008Q4 2020EUR</t>
  </si>
  <si>
    <t>FRAFR4GP2756Y 2020EUR</t>
  </si>
  <si>
    <t>FR4GP2756</t>
  </si>
  <si>
    <t>FRA27314020Q1 2020EUR</t>
  </si>
  <si>
    <t>FRA27314020Q2 2020EUR</t>
  </si>
  <si>
    <t>FRA27314020Q3 2020EUR</t>
  </si>
  <si>
    <t>FRA210005652Q1 2020EUR</t>
  </si>
  <si>
    <t>FRA210005652Q2 2020EUR</t>
  </si>
  <si>
    <t>FRA210005652Q3 2020EUR</t>
  </si>
  <si>
    <t>FRA210005652Q4 2020EUR</t>
  </si>
  <si>
    <t>FRAFR4GP1581Y 2020EUR</t>
  </si>
  <si>
    <t>FR4GP1581</t>
  </si>
  <si>
    <t>FRAFR4GP1023Y 2020EUR</t>
  </si>
  <si>
    <t>FR4GP1023</t>
  </si>
  <si>
    <t>[SB]Calcul à la main je retrouve 1123078,94 qui se rapproche du montant facturé. Montant report pas correct % contrat et CA
[ZB] il y a un souci au niveau de la marque MOMA, ça n'entre pas dans le calcul, peut etre le pays n'est pas dans le perimetre
[SB] on avait eu un cas similaire avec moma et t'avais resolu le soucis, redmine 12086
[SB] Après analyse de Zakaria, on voit que la marque Moma n'existe plus en base dans A2S. Si on filtre dans A2S sur la marque moma, depuis le module client, on aura un résultat de 0.</t>
  </si>
  <si>
    <t>FRAFR4GP1435Y 2020EUR</t>
  </si>
  <si>
    <t>FR4GP1435</t>
  </si>
  <si>
    <t>FRA850013Q1 2020EUR</t>
  </si>
  <si>
    <t>FRA850013Q2 2020EUR</t>
  </si>
  <si>
    <t>FRA850013Q3 2020EUR</t>
  </si>
  <si>
    <t>FRA850013Q4 2020EUR</t>
  </si>
  <si>
    <t>FRA2196406481 MAINTENANCEQ1 2020EUR</t>
  </si>
  <si>
    <t>2196406481 MAINTENANCE</t>
  </si>
  <si>
    <t>[35538]</t>
  </si>
  <si>
    <t>[14881]</t>
  </si>
  <si>
    <t>2021-05-06 18:56:36 +0200</t>
  </si>
  <si>
    <t>[OA] rebate calculé à la main d'une valeur de 8951,47 (223786,75*4%). le calcul du rebate correspond bien à l'encodage du contrat et du CA déclaré / https://www.astoresuite.com/contracts/show/29600 // https://www.astoresuite.com/declarative_campaign_participations/edit/35538</t>
  </si>
  <si>
    <t>FRA2196406481 MAINTENANCEQ2 2020EUR</t>
  </si>
  <si>
    <t>[32933]</t>
  </si>
  <si>
    <t>[15305]</t>
  </si>
  <si>
    <t>2021-05-06 19:11:53 +0200</t>
  </si>
  <si>
    <t>[OA] rebate calculé à la main 242621,04*4%= 9704,84  / https://www.astoresuite.com/contracts/show/29600  / https://www.astoresuite.com/declarative_campaign_participations/edit/32933</t>
  </si>
  <si>
    <t>FRA2196406481 MAINTENANCEQ3 2020EUR</t>
  </si>
  <si>
    <t>FRA2196406481 MAINTENANCEQ4 2020EUR</t>
  </si>
  <si>
    <t>FRA2196406483 TRAVAUXQ1 2020EUR</t>
  </si>
  <si>
    <t>2196406483 TRAVAUX</t>
  </si>
  <si>
    <t>FRA2196406483 TRAVAUXQ2 2020EUR</t>
  </si>
  <si>
    <t>FRA2196406483 TRAVAUXQ3 2020EUR</t>
  </si>
  <si>
    <t>FRA2196406483 TRAVAUXQ4 2020EUR</t>
  </si>
  <si>
    <t>FRA5003Q2 2020EUR</t>
  </si>
  <si>
    <t>FRA5003Q3 2020EUR</t>
  </si>
  <si>
    <t>FRA5003Q4 2020EUR</t>
  </si>
  <si>
    <t>FRA26315098Q1 2020EUR</t>
  </si>
  <si>
    <t>FRA26315098Q2 2020EUR</t>
  </si>
  <si>
    <t>FRA26315098Q3 2020EUR</t>
  </si>
  <si>
    <t>FRA26315098Q4 2020EUR</t>
  </si>
  <si>
    <t>FRA11021-MAREEQ1 2020EUR</t>
  </si>
  <si>
    <t xml:space="preserve">11021-MAREE </t>
  </si>
  <si>
    <t>FRA11021-MAREEQ2 2020EUR</t>
  </si>
  <si>
    <t>FRA11021-MAREEQ3 2020EUR</t>
  </si>
  <si>
    <t>FRA11021-MAREEQ4 2020EUR</t>
  </si>
  <si>
    <t>[OA] la participation [16600] n'est plus rattaché au contrat, alors quelle le devrait/ https://www.astoresuite.com/declarative_campaign_participations/edit/16600 
[ZB] Bad data, la participation etait associé a un template en double, je l'ai associé au bon template et j'ai supprimé le doublon</t>
  </si>
  <si>
    <t>FRA13102 FRUITS &amp; LEGUMESQ1 2020EUR</t>
  </si>
  <si>
    <t xml:space="preserve">13102 FRUITS &amp; LEGUMES </t>
  </si>
  <si>
    <t>FRA13102 FRUITS &amp; LEGUMESQ2 2020EUR</t>
  </si>
  <si>
    <t>FRA13102 FRUITS &amp; LEGUMESQ3 2020EUR</t>
  </si>
  <si>
    <t>FRA13102 FRUITS &amp; LEGUMESQ4 2020EUR</t>
  </si>
  <si>
    <t>FRAFR4GP1141Y 2020EUR</t>
  </si>
  <si>
    <t>FR4GP1141</t>
  </si>
  <si>
    <t>[SB] Le montant de facture est OK 37261. Le rebate est mal calculé sur les 3 premiers sousservices dans l'affichage de a participation et dans le report, il est bon sur les 2 derniers (je ne compte pas le sous service à 0 CA) 
[ZB] marque MOMA</t>
  </si>
  <si>
    <t>FRAFR4GP2287Y 2020EUR</t>
  </si>
  <si>
    <t>FR4GP2287</t>
  </si>
  <si>
    <t>FRA901003Q1 2020EUR</t>
  </si>
  <si>
    <t>FRA901003Q2 2020EUR</t>
  </si>
  <si>
    <t>FRA901003Q3 2020EUR</t>
  </si>
  <si>
    <t>FRA901003Q4 2020EUR</t>
  </si>
  <si>
    <t>FRA212811605Q1 2020EUR</t>
  </si>
  <si>
    <t>FRA212811605Q2 2020EUR</t>
  </si>
  <si>
    <t>FRA212811605Q3 2020EUR</t>
  </si>
  <si>
    <t>FRA212811605Q4 2020EUR</t>
  </si>
  <si>
    <t>FRAFR4GP2620Y 2020EUR</t>
  </si>
  <si>
    <t>FR4GP2620</t>
  </si>
  <si>
    <t>FRA390002Q1 2020EUR</t>
  </si>
  <si>
    <t>FRA390002Q2 2020EUR</t>
  </si>
  <si>
    <t>FRA390002Q3 2020EUR</t>
  </si>
  <si>
    <t>FRA390002Q4 2020EUR</t>
  </si>
  <si>
    <t>FRA4056Q1 2020EUR</t>
  </si>
  <si>
    <t>FRA4056Q2 2020EUR</t>
  </si>
  <si>
    <t>FRA4056Q3 2020EUR</t>
  </si>
  <si>
    <t>FRA4056Q4 2020EUR</t>
  </si>
  <si>
    <t>FRA390036Q1 2020EUR</t>
  </si>
  <si>
    <t>FRA390036Q2 2020EUR</t>
  </si>
  <si>
    <t>FRA390036Q3 2020EUR</t>
  </si>
  <si>
    <t>FRA390036Q4 2020EUR</t>
  </si>
  <si>
    <t>FRA2140123891Q1 2020EUR</t>
  </si>
  <si>
    <t>FRA2140123891Q2 2020EUR</t>
  </si>
  <si>
    <t>FRA2140123891Q3 2020EUR</t>
  </si>
  <si>
    <t>FRA2140123891Q4 2020EUR</t>
  </si>
  <si>
    <t>FRA26076064Q1 2020EUR</t>
  </si>
  <si>
    <t>FRA26076064Q2 2020EUR</t>
  </si>
  <si>
    <t>FRA26076064Q3 2020EUR</t>
  </si>
  <si>
    <t>FRA26076064Q4 2020EUR</t>
  </si>
  <si>
    <t>FRA901005Q1 2020EUR</t>
  </si>
  <si>
    <t>FRA901005Q2 2020EUR</t>
  </si>
  <si>
    <t>FRA901005Q3 2020EUR</t>
  </si>
  <si>
    <t>FRA901005Q4 2020EUR</t>
  </si>
  <si>
    <t>FRA560009Q1 2020EUR</t>
  </si>
  <si>
    <t>FRA560009Q2 2020EUR</t>
  </si>
  <si>
    <t>FRA560009Q3 2020EUR</t>
  </si>
  <si>
    <t>FRA560009Q4 2020EUR</t>
  </si>
  <si>
    <t>FRA28280066Q1 2020EUR</t>
  </si>
  <si>
    <t>FRA28280066Q2 2020EUR</t>
  </si>
  <si>
    <t>FRA28280066Q4 2020EUR</t>
  </si>
  <si>
    <t>FRA20109Q1 2020EUR</t>
  </si>
  <si>
    <t>[ZB] Incoherence template et participation, correction par script</t>
  </si>
  <si>
    <t>FRA20109Q2 2020EUR</t>
  </si>
  <si>
    <t>FRA20109Q3 2020EUR</t>
  </si>
  <si>
    <t>FRA20109Q4 2020EUR</t>
  </si>
  <si>
    <t>FRA347940Q1 2020EUR</t>
  </si>
  <si>
    <t>FRA347940Q2 2020EUR</t>
  </si>
  <si>
    <t>FRA347940Q3 2020EUR</t>
  </si>
  <si>
    <t>FRA347940Q4 2020EUR</t>
  </si>
  <si>
    <t>FRA2440016Q1 2020EUR</t>
  </si>
  <si>
    <t>FRA2440016Q2 2020EUR</t>
  </si>
  <si>
    <t>FRA2440016Q3 2020EUR</t>
  </si>
  <si>
    <t>FRA2440016Q4 2020EUR</t>
  </si>
  <si>
    <t>FRA27255012Q1 2020EUR</t>
  </si>
  <si>
    <t>FRA27255012Q2 2020EUR</t>
  </si>
  <si>
    <t>FRA27255012Q3 2020EUR</t>
  </si>
  <si>
    <t>FRA27255012Q4 2020EUR</t>
  </si>
  <si>
    <t>FRA2110511278Q1 2020EUR</t>
  </si>
  <si>
    <t>FRA2110511278Q2 2020EUR</t>
  </si>
  <si>
    <t>FRA2110511278Q4 2020EUR</t>
  </si>
  <si>
    <t>FRA28315049Q1 2020EUR</t>
  </si>
  <si>
    <t>FRA28315049Q2 2020EUR</t>
  </si>
  <si>
    <t>FRA28315049Q3 2020EUR</t>
  </si>
  <si>
    <t>FRA28315049Q4 2020EUR</t>
  </si>
  <si>
    <t>FRA2207906594Q1 2020EUR</t>
  </si>
  <si>
    <t>FRA2207906594Q2 2020EUR</t>
  </si>
  <si>
    <t>FRA2207906594Q3 2020EUR</t>
  </si>
  <si>
    <t>FRA2207906594Q4 2020EUR</t>
  </si>
  <si>
    <t>FRA840004Q1 2020EUR</t>
  </si>
  <si>
    <t>FRA840004Q2 2020EUR</t>
  </si>
  <si>
    <t>FRA840004Q3 2020EUR</t>
  </si>
  <si>
    <t>FRA840004Q4 2020EUR</t>
  </si>
  <si>
    <t>FRA26112012Q1 2020EUR</t>
  </si>
  <si>
    <t>FRA26112012Q2 2020EUR</t>
  </si>
  <si>
    <t>FRA26112012Q3 2020EUR</t>
  </si>
  <si>
    <t>FRA26112012Q4 2020EUR</t>
  </si>
  <si>
    <t>FRA27315086Q1 2020EUR</t>
  </si>
  <si>
    <t>FRA27315086Q4 2020EUR</t>
  </si>
  <si>
    <t>FRA29255019Q1 2020EUR</t>
  </si>
  <si>
    <t>FRA29255019Q2 2020EUR</t>
  </si>
  <si>
    <t>FRA29255019Q3 2020EUR</t>
  </si>
  <si>
    <t>FRA29255019Q4 2020EUR</t>
  </si>
  <si>
    <t>FRA26138028Q1 2020EUR</t>
  </si>
  <si>
    <t>FRA26138028Q2 2020EUR</t>
  </si>
  <si>
    <t>FRA26138028Q3 2020EUR</t>
  </si>
  <si>
    <t>FRA26138028Q4 2020EUR</t>
  </si>
  <si>
    <t>FRA2150764527Q1 2020EUR</t>
  </si>
  <si>
    <t>FRA2150764527Q2 2020EUR</t>
  </si>
  <si>
    <t>FRA2150764527Q3 2020EUR</t>
  </si>
  <si>
    <t>FRA2150764527Q4 2020EUR</t>
  </si>
  <si>
    <t>FRA21176977FIXEQ1 2020EUR</t>
  </si>
  <si>
    <t>21176977FIXE</t>
  </si>
  <si>
    <t>FRA21176977FIXEQ2 2020EUR</t>
  </si>
  <si>
    <t>FRA21176977FIXEQ3 2020EUR</t>
  </si>
  <si>
    <t>[TN] : calcul OK après la relance du calcul rebate : 297 991,92 x 15% = 44 698,79 = Facture</t>
  </si>
  <si>
    <t>FRA21176977FIXEQ4 2020EUR</t>
  </si>
  <si>
    <t>[TN] : calcul OK après la relance du calcul rebate : 299 956,77 x 15% = 44 993,52 = Facture</t>
  </si>
  <si>
    <t>FRA21176978FIXEQ1 2020EUR</t>
  </si>
  <si>
    <t>21176978FIXE</t>
  </si>
  <si>
    <t>FRA21176978FIXEQ2 2020EUR</t>
  </si>
  <si>
    <t>FRA21176978FIXEQ3 2020EUR</t>
  </si>
  <si>
    <t>FRA21176978FIXEQ4 2020EUR</t>
  </si>
  <si>
    <t>FRA28312041FIXEQ1 2020EUR</t>
  </si>
  <si>
    <t>28312041FIXE</t>
  </si>
  <si>
    <t>FRA28312041FIXEQ2 2020EUR</t>
  </si>
  <si>
    <t>FRA28312041FIXEQ3 2020EUR</t>
  </si>
  <si>
    <t>FRA28312041FIXEQ4 2020EUR</t>
  </si>
  <si>
    <t>FRA29253037Q1 2020EUR</t>
  </si>
  <si>
    <t>FRA29253037Q2 2020EUR</t>
  </si>
  <si>
    <t>FRA29253037Q3 2020EUR</t>
  </si>
  <si>
    <t>FRA29253037Q4 2020EUR</t>
  </si>
  <si>
    <t>FRA210051567Q1 2020EUR</t>
  </si>
  <si>
    <t>FRA2205106834Q2 2020EUR</t>
  </si>
  <si>
    <t>FRA2205106834Q3 2020EUR</t>
  </si>
  <si>
    <t>FRA2205106834Q4 2020EUR</t>
  </si>
  <si>
    <t>FRAFR4GP2323Y 2020EUR</t>
  </si>
  <si>
    <t>FR4GP2323</t>
  </si>
  <si>
    <t>FRA870004Q1 2020EUR</t>
  </si>
  <si>
    <t>FRA870004Q2 2020EUR</t>
  </si>
  <si>
    <t>FRA870004Q3 2020EUR</t>
  </si>
  <si>
    <t>FRA870004Q4 2020EUR</t>
  </si>
  <si>
    <t>FRAFR4GP1271Y 2020EUR</t>
  </si>
  <si>
    <t>FR4GP1271</t>
  </si>
  <si>
    <t>FRA2466050Q1 2020EUR</t>
  </si>
  <si>
    <t>FRA2466050Q2 2020EUR</t>
  </si>
  <si>
    <t>FRA2466050Q3 2020EUR</t>
  </si>
  <si>
    <t>FRA2466050Q4 2020EUR</t>
  </si>
  <si>
    <t>FRA1130082408Q1 2020EUR</t>
  </si>
  <si>
    <t>FRA1130082408Q2 2020EUR</t>
  </si>
  <si>
    <t>FRA1130082408Q3 2020EUR</t>
  </si>
  <si>
    <t>FRA1130082408Q4 2020EUR</t>
  </si>
  <si>
    <t>FRA27280011Q2 2020EUR</t>
  </si>
  <si>
    <t>FRA27280011Q3 2020EUR</t>
  </si>
  <si>
    <t>FRA27280011Q4 2020EUR</t>
  </si>
  <si>
    <t>FRA26076055Q1 2020EUR</t>
  </si>
  <si>
    <t>FRA26076055Q2 2020EUR</t>
  </si>
  <si>
    <t>FRA26076055Q3 2020EUR</t>
  </si>
  <si>
    <t>FRA26076055Q4 2020EUR</t>
  </si>
  <si>
    <t>FRA2120721968Q1 2020EUR</t>
  </si>
  <si>
    <t>FRA2120721968Q2 2020EUR</t>
  </si>
  <si>
    <t>FRA2120721968Q3 2020EUR</t>
  </si>
  <si>
    <t>FRA2120721968Q4 2020EUR</t>
  </si>
  <si>
    <t>FRA1553045Q1 2020EUR</t>
  </si>
  <si>
    <t>FRA1553045Q2 2020EUR</t>
  </si>
  <si>
    <t>FRA1553045Q3 2020EUR</t>
  </si>
  <si>
    <t>FRA1553045Q4 2020EUR</t>
  </si>
  <si>
    <t>FRAFR3IISNSNM1476Y 2020EUR</t>
  </si>
  <si>
    <t>FR3IISNSNM1476</t>
  </si>
  <si>
    <t>FRAFR3MGPS1470Y 2020EUR</t>
  </si>
  <si>
    <t>FR3MGPS1470</t>
  </si>
  <si>
    <t>FRA1181405424Q1 2020EUR</t>
  </si>
  <si>
    <t>FRA1181405424Q2 2020EUR</t>
  </si>
  <si>
    <t>FRA1181405424Q3 2020EUR</t>
  </si>
  <si>
    <t>FRA1181405424Q4 2020EUR</t>
  </si>
  <si>
    <t>FRA28238004Q1 2020EUR</t>
  </si>
  <si>
    <t>FRA28238004Q2 2020EUR</t>
  </si>
  <si>
    <t>FRA28238004Q4 2020EUR</t>
  </si>
  <si>
    <t>FRA2184405583Q1 2020EUR</t>
  </si>
  <si>
    <t>FRA2184405583Q2 2020EUR</t>
  </si>
  <si>
    <t>FRA2184405583Q3 2020EUR</t>
  </si>
  <si>
    <t>FRA2184405583Q4 2020EUR</t>
  </si>
  <si>
    <t>FRA28315030Q1 2020EUR</t>
  </si>
  <si>
    <t>FRA28315030Q2 2020EUR</t>
  </si>
  <si>
    <t>FRA28315030Q4 2020EUR</t>
  </si>
  <si>
    <t>FRAFR4GP2251Y 2020EUR</t>
  </si>
  <si>
    <t>FR4GP2251</t>
  </si>
  <si>
    <t>FRA21019Q1 2020EUR</t>
  </si>
  <si>
    <t>FRA21019Q2 2020EUR</t>
  </si>
  <si>
    <t>FRA21019Q3 2020EUR</t>
  </si>
  <si>
    <t>FRA21019Q4 2020EUR</t>
  </si>
  <si>
    <t>FRA29294027Q1 2020EUR</t>
  </si>
  <si>
    <t>FRA29294027Q2 2020EUR</t>
  </si>
  <si>
    <t>FRA29294027Q3 2020EUR</t>
  </si>
  <si>
    <t>FRA29294027Q4 2020EUR</t>
  </si>
  <si>
    <t>FRA2160704857Q1 2020EUR</t>
  </si>
  <si>
    <t>FRA2160704857Q2 2020EUR</t>
  </si>
  <si>
    <t>FRA2160704857Q4 2020EUR</t>
  </si>
  <si>
    <t>FRA28314089Q1 2020EUR</t>
  </si>
  <si>
    <t>FRA28314089Q2 2020EUR</t>
  </si>
  <si>
    <t>FRA28314089Q3 2020EUR</t>
  </si>
  <si>
    <t>FRA28314089Q4 2020EUR</t>
  </si>
  <si>
    <t>FRA2595012Q1 2020EUR</t>
  </si>
  <si>
    <t>FRA2595012Q2 2020EUR</t>
  </si>
  <si>
    <t>FRA2595012Q3 2020EUR</t>
  </si>
  <si>
    <t>FRA2595012Q4 2020EUR</t>
  </si>
  <si>
    <t>FRA1181005805Q1 2020EUR</t>
  </si>
  <si>
    <t>FRA1181005805Q2 2020EUR</t>
  </si>
  <si>
    <t>FRA1181005805Q3 2020EUR</t>
  </si>
  <si>
    <t>FRA1181005805Q4 2020EUR</t>
  </si>
  <si>
    <t>FRA1160154736Q1 2020EUR</t>
  </si>
  <si>
    <t>FRA1160154736Q2 2020EUR</t>
  </si>
  <si>
    <t>FRA1160154736Q3 2020EUR</t>
  </si>
  <si>
    <t>FRA1160154736Q4 2020EUR</t>
  </si>
  <si>
    <t>FRAFR4GP2450Y 2020EUR</t>
  </si>
  <si>
    <t>FR4GP2450</t>
  </si>
  <si>
    <t>FRA110005165Q1 2020EUR</t>
  </si>
  <si>
    <t>FRA110005165Q2 2020EUR</t>
  </si>
  <si>
    <t>FRA110005165Q3 2020EUR</t>
  </si>
  <si>
    <t>FRA110005165Q4 2020EUR</t>
  </si>
  <si>
    <t>FRA1551042Q1 2020EUR</t>
  </si>
  <si>
    <t>FRA1551042Q2 2020EUR</t>
  </si>
  <si>
    <t>FRA1551042Q3 2020EUR</t>
  </si>
  <si>
    <t>FRA1551042Q4 2020EUR</t>
  </si>
  <si>
    <t>FRA19218007Q1 2020EUR</t>
  </si>
  <si>
    <t>FRA19218007Q2 2020EUR</t>
  </si>
  <si>
    <t>FRA19218007Q3 2020EUR</t>
  </si>
  <si>
    <t>FRA19218007Q4 2020EUR</t>
  </si>
  <si>
    <t>FRAFR3NSNM1575Y 2020EUR</t>
  </si>
  <si>
    <t>FR3NSNM1575</t>
  </si>
  <si>
    <t>FRA1140053286Q1 2020EUR</t>
  </si>
  <si>
    <t>FRA1140053286Q2 2020EUR</t>
  </si>
  <si>
    <t>FRA1140053286Q3 2020EUR</t>
  </si>
  <si>
    <t>FRA1140053286Q4 2020EUR</t>
  </si>
  <si>
    <t>FRA2197206322Q1 2020EUR</t>
  </si>
  <si>
    <t>FRA2197206322Q2 2020EUR</t>
  </si>
  <si>
    <t>FRA2197206322Q3 2020EUR</t>
  </si>
  <si>
    <t>FRA2197206322Q4 2020EUR</t>
  </si>
  <si>
    <t>FRA1453009Q1 2020EUR</t>
  </si>
  <si>
    <t>FRA1453009Q2 2020EUR</t>
  </si>
  <si>
    <t>FRA1453009Q3 2020EUR</t>
  </si>
  <si>
    <t>FRA1453009Q4 2020EUR</t>
  </si>
  <si>
    <t>FRAFR3IIS1666Y 2020EUR</t>
  </si>
  <si>
    <t>FR3IIS1666</t>
  </si>
  <si>
    <t>FRA4053Q1 2020EUR</t>
  </si>
  <si>
    <t>FRA4053Q2 2020EUR</t>
  </si>
  <si>
    <t>FRA4053Q3 2020EUR</t>
  </si>
  <si>
    <t>FRA4053Q4 2020EUR</t>
  </si>
  <si>
    <t>FRAFR4GP1682Y 2020EUR</t>
  </si>
  <si>
    <t>FR4GP1682</t>
  </si>
  <si>
    <t>FRA900083Q1 2020EUR</t>
  </si>
  <si>
    <t>FRA900083Q2 2020EUR</t>
  </si>
  <si>
    <t>FRA900083Q3 2020EUR</t>
  </si>
  <si>
    <t>FRA900083Q4 2020EUR</t>
  </si>
  <si>
    <t>FRA2196406485 MAINTENANCEQ1 2020EUR</t>
  </si>
  <si>
    <t xml:space="preserve">2196406485 MAINTENANCE </t>
  </si>
  <si>
    <t>FRA2196406485 MAINTENANCEQ2 2020EUR</t>
  </si>
  <si>
    <t>FRA2196406485 MAINTENANCEQ3 2020EUR</t>
  </si>
  <si>
    <t>FRA2196406485 MAINTENANCEQ4 2020EUR</t>
  </si>
  <si>
    <t>FRA2196406486 TRAVAUXQ1 2020EUR</t>
  </si>
  <si>
    <t>2196406486 TRAVAUX</t>
  </si>
  <si>
    <t>[35539]</t>
  </si>
  <si>
    <t>[14890, 18077]</t>
  </si>
  <si>
    <t>2021-06-15 16:04:23 +0200</t>
  </si>
  <si>
    <t>[OA] rebate calculé à la main d'une valeur de 5637,89 (140947,37*4%) correspond bien à l'encodage du contrat et du CA déclaré.//  https://www.astoresuite.com/contracts/show/29603 // https://www.astoresuite.com/adjustements/edit/18077</t>
  </si>
  <si>
    <t>FRA2196406486 TRAVAUXQ2 2020EUR</t>
  </si>
  <si>
    <t>[32934]</t>
  </si>
  <si>
    <t>[15311]</t>
  </si>
  <si>
    <t>2021-05-12 11:50:31 +0200</t>
  </si>
  <si>
    <t>[OA] rebate calculé à la main d'une valeur de 3229,02 ( 80725,51*4%). le calcul du rebate correspond bien à l'encodage du contrat et du CA déclaré / https://www.astoresuite.com/adjustements/edit/15311 / https://www.astoresuite.com/contracts/show/29603</t>
  </si>
  <si>
    <t>FRA2196406486 TRAVAUXQ3 2020EUR</t>
  </si>
  <si>
    <t>FRA2196406486 TRAVAUXQ4 2020EUR</t>
  </si>
  <si>
    <t>FRA28306077Q1 2020EUR</t>
  </si>
  <si>
    <t>FRA28306077Q2 2020EUR</t>
  </si>
  <si>
    <t>FRA28306077Q3 2020EUR</t>
  </si>
  <si>
    <t>FRA28306077Q4 2020EUR</t>
  </si>
  <si>
    <t>FRA16064008Q1 2020EUR</t>
  </si>
  <si>
    <t>FRA16064008Q2 2020EUR</t>
  </si>
  <si>
    <t>FRA16064008Q3 2020EUR</t>
  </si>
  <si>
    <t>FRA16064008Q4 2020EUR</t>
  </si>
  <si>
    <t>FRA4070Q1 2020EUR</t>
  </si>
  <si>
    <t>FRA4070Q2 2020EUR</t>
  </si>
  <si>
    <t>FRA4070Q3 2020EUR</t>
  </si>
  <si>
    <t>FRA4070Q4 2020EUR</t>
  </si>
  <si>
    <t>FRA390089Q1 2020EUR</t>
  </si>
  <si>
    <t>FRA390089Q2 2020EUR</t>
  </si>
  <si>
    <t>FRA390089Q3 2020EUR</t>
  </si>
  <si>
    <t>FRA390089Q4 2020EUR</t>
  </si>
  <si>
    <t>FRA1140143268Q1 2020EUR</t>
  </si>
  <si>
    <t>FRA1140143268Q2 2020EUR</t>
  </si>
  <si>
    <t>FRA1140143268Q3 2020EUR</t>
  </si>
  <si>
    <t>FRA1140143268Q4 2020EUR</t>
  </si>
  <si>
    <t>FRA2205106591 TRAVAUXQ2 2020EUR</t>
  </si>
  <si>
    <t>2205106591 TRAVAUX</t>
  </si>
  <si>
    <t>FRA2205106591 TRAVAUXQ3 2020EUR</t>
  </si>
  <si>
    <t>FRA2205106591 TRAVAUXQ4 2020EUR</t>
  </si>
  <si>
    <t>FRA2205106592 MAINTENANCEQ1 2020EUR</t>
  </si>
  <si>
    <t>2205106592 MAINTENANCE</t>
  </si>
  <si>
    <t>FRA2205106592 MAINTENANCEQ2 2020EUR</t>
  </si>
  <si>
    <t>FRA2205106592 MAINTENANCEQ3 2020EUR</t>
  </si>
  <si>
    <t>FRA2205106592 MAINTENANCEQ4 2020EUR</t>
  </si>
  <si>
    <t>FRA212091606Q1 2020EUR</t>
  </si>
  <si>
    <t>FRA212091606Q2 2020EUR</t>
  </si>
  <si>
    <t>FRA212091606Q3 2020EUR</t>
  </si>
  <si>
    <t>FRA212091606Q4 2020EUR</t>
  </si>
  <si>
    <t>FRA700120Q1 2020EUR</t>
  </si>
  <si>
    <t>FRA700120Q2 2020EUR</t>
  </si>
  <si>
    <t>FRA700120Q3 2020EUR</t>
  </si>
  <si>
    <t>FRA700120Q4 2020EUR</t>
  </si>
  <si>
    <t>FRA16062060Q1 2020EUR</t>
  </si>
  <si>
    <t>FRA16062060Q2 2020EUR</t>
  </si>
  <si>
    <t>FRA16062060Q3 2020EUR</t>
  </si>
  <si>
    <t>FRA16062060Q4 2020EUR</t>
  </si>
  <si>
    <t>FRAFR4GP2603Y 2020EUR</t>
  </si>
  <si>
    <t>FR4GP2603</t>
  </si>
  <si>
    <t>FRA2205106595Q1 2020EUR</t>
  </si>
  <si>
    <t>FRA2205106595Q2 2020EUR</t>
  </si>
  <si>
    <t>FRA2205106595Q3 2020EUR</t>
  </si>
  <si>
    <t>FRA2205106595Q4 2020EUR</t>
  </si>
  <si>
    <t>FRA2196406479 TRAVAUXQ1 2020EUR</t>
  </si>
  <si>
    <t>2196406479 TRAVAUX</t>
  </si>
  <si>
    <t>FRA2196406479 TRAVAUXQ2 2020EUR</t>
  </si>
  <si>
    <t>FRA2196406479 TRAVAUXQ3 2020EUR</t>
  </si>
  <si>
    <t>FRA2196406480 MAINTENANCEQ1 2020EUR</t>
  </si>
  <si>
    <t>2196406480 MAINTENANCE</t>
  </si>
  <si>
    <t>FRA2196406480 MAINTENANCEQ2 2020EUR</t>
  </si>
  <si>
    <t>FRA2196406480 MAINTENANCEQ3 2020EUR</t>
  </si>
  <si>
    <t>FRA2196406480 MAINTENANCEQ4 2020EUR</t>
  </si>
  <si>
    <t>FRA1184505752Q1 2020EUR</t>
  </si>
  <si>
    <t>FRA1184505752Q2 2020EUR</t>
  </si>
  <si>
    <t>FRA1184505752Q3 2020EUR</t>
  </si>
  <si>
    <t>FRA1184505752Q4 2020EUR</t>
  </si>
  <si>
    <t>FRA1191406240Q1 2020EUR</t>
  </si>
  <si>
    <t>FRA1191406240Q2 2020EUR</t>
  </si>
  <si>
    <t>FRA1191406240Q3 2020EUR</t>
  </si>
  <si>
    <t>FRA1191406240Q4 2020EUR</t>
  </si>
  <si>
    <t>FRA18218009Q1 2020EUR</t>
  </si>
  <si>
    <t>FRA18218009Q2 2020EUR</t>
  </si>
  <si>
    <t>FRA18218009Q3 2020EUR</t>
  </si>
  <si>
    <t>FRA18218009Q4 2020EUR</t>
  </si>
  <si>
    <t>FRA21098Q1 2020EUR</t>
  </si>
  <si>
    <t>FRA21098Q2 2020EUR</t>
  </si>
  <si>
    <t>FRA21098Q3 2020EUR</t>
  </si>
  <si>
    <t>FRA21098Q4 2020EUR</t>
  </si>
  <si>
    <t>FRA870007Q1 2020EUR</t>
  </si>
  <si>
    <t>FRA870007Q2 2020EUR</t>
  </si>
  <si>
    <t>FRA870007Q3 2020EUR</t>
  </si>
  <si>
    <t>FRA870007Q4 2020EUR</t>
  </si>
  <si>
    <t>FRA21094Q1 2020EUR</t>
  </si>
  <si>
    <t>FRA21094Q2 2020EUR</t>
  </si>
  <si>
    <t>FRA21094Q3 2020EUR</t>
  </si>
  <si>
    <t>FRA21094Q4 2020EUR</t>
  </si>
  <si>
    <t>FRA2205106596Q1 2020EUR</t>
  </si>
  <si>
    <t>FRA2205106596Q2 2020EUR</t>
  </si>
  <si>
    <t>FRA2205106596Q3 2020EUR</t>
  </si>
  <si>
    <t>FRA2205106596Q4 2020EUR</t>
  </si>
  <si>
    <t>FRA26103058Q1 2020EUR</t>
  </si>
  <si>
    <t>FRA26103058Q2 2020EUR</t>
  </si>
  <si>
    <t>FRA26103058Q3 2020EUR</t>
  </si>
  <si>
    <t>FRA26103058Q4 2020EUR</t>
  </si>
  <si>
    <t>FRA2160440551Q1 2020EUR</t>
  </si>
  <si>
    <t>FRA2160440551Q2 2020EUR</t>
  </si>
  <si>
    <t>FRA2160440551Q3 2020EUR</t>
  </si>
  <si>
    <t>FRA2160440551Q4 2020EUR</t>
  </si>
  <si>
    <t>FRA2588037Q1 2020EUR</t>
  </si>
  <si>
    <t>FRA2588037Q2 2020EUR</t>
  </si>
  <si>
    <t>FRA2588037Q3 2020EUR</t>
  </si>
  <si>
    <t>FRA2588037Q4 2020EUR</t>
  </si>
  <si>
    <t>FRA2442072Q1 2020EUR</t>
  </si>
  <si>
    <t>FRA2442072Q3 2020EUR</t>
  </si>
  <si>
    <t>FRA2442072Q4 2020EUR</t>
  </si>
  <si>
    <t>FRAFR4GP1088Y 2020EUR</t>
  </si>
  <si>
    <t>FR4GP1088</t>
  </si>
  <si>
    <t>FRA6001Q1 2020EUR</t>
  </si>
  <si>
    <t>FRA6001Q2 2020EUR</t>
  </si>
  <si>
    <t>FRA6001Q3 2020EUR</t>
  </si>
  <si>
    <t>FRA6001Q4 2020EUR</t>
  </si>
  <si>
    <t>FRAFR4GP1035Y 2020EUR</t>
  </si>
  <si>
    <t>FR4GP1035</t>
  </si>
  <si>
    <t>FRA662790Q1 2020EUR</t>
  </si>
  <si>
    <t>FRA662790Q2 2020EUR</t>
  </si>
  <si>
    <t>FRA662790Q3 2020EUR</t>
  </si>
  <si>
    <t>FRA662790Q4 2020EUR</t>
  </si>
  <si>
    <t>FRA2345023Q1 2020EUR</t>
  </si>
  <si>
    <t>FRA2345023Q2 2020EUR</t>
  </si>
  <si>
    <t>FRA2345023Q3 2020EUR</t>
  </si>
  <si>
    <t>FRA2345023Q4 2020EUR</t>
  </si>
  <si>
    <t>FRA570008Q1 2020EUR</t>
  </si>
  <si>
    <t>FRA570008Q2 2020EUR</t>
  </si>
  <si>
    <t>FRA570008Q3 2020EUR</t>
  </si>
  <si>
    <t>FRA570008Q4 2020EUR</t>
  </si>
  <si>
    <t>FRA2471089Q1 2020EUR</t>
  </si>
  <si>
    <t>FRA2471089Q2 2020EUR</t>
  </si>
  <si>
    <t>FRA2471089Q3 2020EUR</t>
  </si>
  <si>
    <t>FRA2471089Q4 2020EUR</t>
  </si>
  <si>
    <t>FRA390013Q1 2020EUR</t>
  </si>
  <si>
    <t>FRA390013Q2 2020EUR</t>
  </si>
  <si>
    <t>FRA390013Q3 2020EUR</t>
  </si>
  <si>
    <t>FRA390013Q4 2020EUR</t>
  </si>
  <si>
    <t>FRA26078026Q1 2020EUR</t>
  </si>
  <si>
    <t>FRA26078026Q2 2020EUR</t>
  </si>
  <si>
    <t>FRA26078026Q3 2020EUR</t>
  </si>
  <si>
    <t>FRA2233017Q1 2020EUR</t>
  </si>
  <si>
    <t>FRA2233017Q2 2020EUR</t>
  </si>
  <si>
    <t>FRA2233017Q3 2020EUR</t>
  </si>
  <si>
    <t>FRA2233017Q4 2020EUR</t>
  </si>
  <si>
    <t>FRA348162Q1 2020EUR</t>
  </si>
  <si>
    <t>FRA348162Q2 2020EUR</t>
  </si>
  <si>
    <t>FRA348162Q3 2020EUR</t>
  </si>
  <si>
    <t>FRA348162Q4 2020EUR</t>
  </si>
  <si>
    <t>FRA26121021Q1 2020EUR</t>
  </si>
  <si>
    <t>FRA26121021Q2 2020EUR</t>
  </si>
  <si>
    <t>FRA26121021Q3 2020EUR</t>
  </si>
  <si>
    <t>FRA26121021Q4 2020EUR</t>
  </si>
  <si>
    <t>FRA570011Q1 2020EUR</t>
  </si>
  <si>
    <t>FRA570011Q2 2020EUR</t>
  </si>
  <si>
    <t>FRA570011Q3 2020EUR</t>
  </si>
  <si>
    <t>FRA570011Q4 2020EUR</t>
  </si>
  <si>
    <t>FRAFR4GP2598Y 2020EUR</t>
  </si>
  <si>
    <t>FR4GP2598</t>
  </si>
  <si>
    <t>FRA901002Q1 2020EUR</t>
  </si>
  <si>
    <t>FRA901002Q2 2020EUR</t>
  </si>
  <si>
    <t>FRA901002Q3 2020EUR</t>
  </si>
  <si>
    <t>FRA901002Q4 2020EUR</t>
  </si>
  <si>
    <t>[NB] corrigé via regénération, un ticket JIRA A2S-1542 est créé pour réimputer le déclaratif 2020</t>
  </si>
  <si>
    <t>FRA401002Q1 2020EUR</t>
  </si>
  <si>
    <t>FRA401002Q2 2020EUR</t>
  </si>
  <si>
    <t>FRA401002Q3 2020EUR</t>
  </si>
  <si>
    <t>FRA401002Q4 2020EUR</t>
  </si>
  <si>
    <t>FRA2009Q1 2020EUR</t>
  </si>
  <si>
    <t>FRA2009Q2 2020EUR</t>
  </si>
  <si>
    <t>FRA2009Q3 2020EUR</t>
  </si>
  <si>
    <t>FRA2009Q4 2020EUR</t>
  </si>
  <si>
    <t>FRAFR4GP1534Y 2020EUR</t>
  </si>
  <si>
    <t>FR4GP1534</t>
  </si>
  <si>
    <t>FRA20086Q1 2020EUR</t>
  </si>
  <si>
    <t>FRA20086Q2 2020EUR</t>
  </si>
  <si>
    <t>FRA20086Q3 2020EUR</t>
  </si>
  <si>
    <t>FRA20086Q4 2020EUR</t>
  </si>
  <si>
    <t>FRAFR4GP1379Y 2020EUR</t>
  </si>
  <si>
    <t>FR4GP1379</t>
  </si>
  <si>
    <t>FRA20004Q1 2020EUR</t>
  </si>
  <si>
    <t>FRA20004Q2 2020EUR</t>
  </si>
  <si>
    <t>FRA20004Q3 2020EUR</t>
  </si>
  <si>
    <t>FRA20004Q4 2020EUR</t>
  </si>
  <si>
    <t>FRAFR4GP1108Y 2020EUR</t>
  </si>
  <si>
    <t>FR4GP1108</t>
  </si>
  <si>
    <t>FRA2140663576Q1 2020EUR</t>
  </si>
  <si>
    <t>FRA2140663576Q2 2020EUR</t>
  </si>
  <si>
    <t>FRA2140663576Q3 2020EUR</t>
  </si>
  <si>
    <t>FRA2140663576Q4 2020EUR</t>
  </si>
  <si>
    <t>FRA28242001Q1 2020EUR</t>
  </si>
  <si>
    <t>FRA28242001Q2 2020EUR</t>
  </si>
  <si>
    <t>FRA28242001Q3 2020EUR</t>
  </si>
  <si>
    <t>FRA28242001Q4 2020EUR</t>
  </si>
  <si>
    <t>FRA459997Q1 2020EUR</t>
  </si>
  <si>
    <t>FRA459997Q2 2020EUR</t>
  </si>
  <si>
    <t>FRA459997Q3 2020EUR</t>
  </si>
  <si>
    <t>FRA459997Q4 2020EUR</t>
  </si>
  <si>
    <t>FRA1200506808-Q4 2020EUR</t>
  </si>
  <si>
    <t>1200506808-</t>
  </si>
  <si>
    <t>FRAFR4GP1770Y 2020EUR</t>
  </si>
  <si>
    <t>FR4GP1770</t>
  </si>
  <si>
    <t>FRAFR3MGPS1788Y 2020EUR</t>
  </si>
  <si>
    <t>FR3MGPS1788</t>
  </si>
  <si>
    <t>FRAFR3MGPS1496Y 2020EUR</t>
  </si>
  <si>
    <t>FR3MGPS1496</t>
  </si>
  <si>
    <t>FRAFR3IISNSNM1787Y 2020EUR</t>
  </si>
  <si>
    <t>FR3IISNSNM1787</t>
  </si>
  <si>
    <t>FRA16053049Q2 2020EUR</t>
  </si>
  <si>
    <t>FRA1460022Q1 2020EUR</t>
  </si>
  <si>
    <t>FRA1460022Q2 2020EUR</t>
  </si>
  <si>
    <t>FRA1460022Q3 2020EUR</t>
  </si>
  <si>
    <t>FRA1460022Q4 2020EUR</t>
  </si>
  <si>
    <t>FRA2588016Q1 2020EUR</t>
  </si>
  <si>
    <t>FRA2588016Q2 2020EUR</t>
  </si>
  <si>
    <t>FRA2588016Q3 2020EUR</t>
  </si>
  <si>
    <t>FRA2588016Q4 2020EUR</t>
  </si>
  <si>
    <t>FRA2205106577 TRAVAUXQ4 2020EUR</t>
  </si>
  <si>
    <t>2205106577 TRAVAUX</t>
  </si>
  <si>
    <t>FRA2205106578 MAITENANCEQ2 2020EUR</t>
  </si>
  <si>
    <t>2205106578 MAITENANCE</t>
  </si>
  <si>
    <t>FRA2205106578 MAITENANCEQ3 2020EUR</t>
  </si>
  <si>
    <t>FRA2205106578 MAITENANCEQ4 2020EUR</t>
  </si>
  <si>
    <t>FRA2182905698Q1 2020EUR</t>
  </si>
  <si>
    <t>FRA2182905698Q2 2020EUR</t>
  </si>
  <si>
    <t>FRA2182905698Q3 2020EUR</t>
  </si>
  <si>
    <t>FRA2182905698Q4 2020EUR</t>
  </si>
  <si>
    <t>FRA1453005Q1 2020EUR</t>
  </si>
  <si>
    <t>FRA1453005Q2 2020EUR</t>
  </si>
  <si>
    <t>FRA1453005Q3 2020EUR</t>
  </si>
  <si>
    <t>FRA1453005Q4 2020EUR</t>
  </si>
  <si>
    <t>FRAFR3IISNSNM1475Y 2020EUR</t>
  </si>
  <si>
    <t>FR3IISNSNM1475</t>
  </si>
  <si>
    <t>FRAFR3MGPS1495Y 2020EUR</t>
  </si>
  <si>
    <t>FR3MGPS1495</t>
  </si>
  <si>
    <t>[36389]</t>
  </si>
  <si>
    <t>[23735, 26588, 17480]</t>
  </si>
  <si>
    <t>no contract applying to this participation</t>
  </si>
  <si>
    <t>2021-11-10 14:30:06 +0100</t>
  </si>
  <si>
    <t xml:space="preserve">[OA] il faut regénérer la participation car le sous-service a été rajouté dans la nouvelle template. </t>
  </si>
  <si>
    <t>FRAFR4GP2752Y 2020EUR</t>
  </si>
  <si>
    <t>FR4GP2752</t>
  </si>
  <si>
    <t xml:space="preserve">[TN] : Calcul à la main = Facture : 411 673,86 x 1,2 = 494 008,63 . Rebate du RDBC n'est pas le même de l'outil. Mais les deux sont faux.
[ZB] un hotfix sur le calcul des rebates, devra corrigé cette lignes et les cas similaires </t>
  </si>
  <si>
    <t>FRA2202006651Q2 2020EUR</t>
  </si>
  <si>
    <t>FRA2202006651Q3 2020EUR</t>
  </si>
  <si>
    <t>FRA2202006651Q4 2020EUR</t>
  </si>
  <si>
    <t>FRA574640Q1 2020EUR</t>
  </si>
  <si>
    <t>FRA574640Q2 2020EUR</t>
  </si>
  <si>
    <t>FRA574640Q3 2020EUR</t>
  </si>
  <si>
    <t>FRA574640Q4 2020EUR</t>
  </si>
  <si>
    <t>FRAFR4GP2630Y 2020EUR</t>
  </si>
  <si>
    <t>FR4GP2630</t>
  </si>
  <si>
    <t>FRA21004Q1 2020EUR</t>
  </si>
  <si>
    <t>FRA21004Q2 2020EUR</t>
  </si>
  <si>
    <t>FRA21004Q3 2020EUR</t>
  </si>
  <si>
    <t>FRA21004Q4 2020EUR</t>
  </si>
  <si>
    <t>FRAFR4GP1018Y 2020EUR</t>
  </si>
  <si>
    <t>FR4GP1018</t>
  </si>
  <si>
    <t>[SB] Le montant de facture est OK 4694. Le rebate est mal calculé  dans l'affichage de a participation et dans le report. Il ya du CA sur la France et Monaco qui font partie du perim couvert du contrat
[ZB] Marque MOMA</t>
  </si>
  <si>
    <t>FRA27280107Q2 2020EUR</t>
  </si>
  <si>
    <t>FRA27280107Q3 2020EUR</t>
  </si>
  <si>
    <t>FRA27280107Q4 2020EUR</t>
  </si>
  <si>
    <t>FRA2177205328Q1 2020EUR</t>
  </si>
  <si>
    <t>FRA2177205328Q2 2020EUR</t>
  </si>
  <si>
    <t>FRA2177205328Q3 2020EUR</t>
  </si>
  <si>
    <t>FRA2177205328Q4 2020EUR</t>
  </si>
  <si>
    <t>FRAFR4GP1096Y 2020EUR</t>
  </si>
  <si>
    <t>FR4GP1096</t>
  </si>
  <si>
    <t>FRA2180725550Q1 2020EUR</t>
  </si>
  <si>
    <t>FRA2180725550Q2 2020EUR</t>
  </si>
  <si>
    <t>FRA2180725550Q3 2020EUR</t>
  </si>
  <si>
    <t>FRA2180725550Q4 2020EUR</t>
  </si>
  <si>
    <t>FRA2573030Q1 2020EUR</t>
  </si>
  <si>
    <t>FRA2573030Q2 2020EUR</t>
  </si>
  <si>
    <t>FRA2573030Q3 2020EUR</t>
  </si>
  <si>
    <t>FRA2573030Q4 2020EUR</t>
  </si>
  <si>
    <t>FRA2140593993Q1 2020EUR</t>
  </si>
  <si>
    <t>FRA2140593993Q2 2020EUR</t>
  </si>
  <si>
    <t>FRA2140593993Q3 2020EUR</t>
  </si>
  <si>
    <t>FRA2140593993Q4 2020EUR</t>
  </si>
  <si>
    <t>FRAFR4GP1417Y 2020EUR</t>
  </si>
  <si>
    <t>FR4GP1417</t>
  </si>
  <si>
    <t>FRAFR4GP2645Y 2020EUR</t>
  </si>
  <si>
    <t>FR4GP2645</t>
  </si>
  <si>
    <t>FRA1130062388Q1 2020EUR</t>
  </si>
  <si>
    <t>FRA1130062388Q2 2020EUR</t>
  </si>
  <si>
    <t>FRA1130062388Q3 2020EUR</t>
  </si>
  <si>
    <t>FRA1130062388Q4 2020EUR</t>
  </si>
  <si>
    <t>FRA2090444135Q1 2020EUR</t>
  </si>
  <si>
    <t>FRA2090444135Q2 2020EUR</t>
  </si>
  <si>
    <t>FRA2090444135Q3 2020EUR</t>
  </si>
  <si>
    <t>FRA2090444135Q4 2020EUR</t>
  </si>
  <si>
    <t>FRA350104Q1 2020EUR</t>
  </si>
  <si>
    <t>FRA350104Q3 2020EUR</t>
  </si>
  <si>
    <t>FRA350104Q4 2020EUR</t>
  </si>
  <si>
    <t>FRA18316008Q1 2020EUR</t>
  </si>
  <si>
    <t>FRA18316008Q2 2020EUR</t>
  </si>
  <si>
    <t>FRA18316008Q3 2020EUR</t>
  </si>
  <si>
    <t>FRA18316008Q4 2020EUR</t>
  </si>
  <si>
    <t>FRA28277053Q1 2020EUR</t>
  </si>
  <si>
    <t>FRA28277053Q2 2020EUR</t>
  </si>
  <si>
    <t>FRA2205106801Q3 2020EUR</t>
  </si>
  <si>
    <t>FRA2205106801Q4 2020EUR</t>
  </si>
  <si>
    <t>FRA110001497Q1 2020EUR</t>
  </si>
  <si>
    <t>FRA110001497Q2 2020EUR</t>
  </si>
  <si>
    <t>FRA110001497Q3 2020EUR</t>
  </si>
  <si>
    <t>FRA110001497Q4 2020EUR</t>
  </si>
  <si>
    <t>FRA210310498Q1 2020EUR</t>
  </si>
  <si>
    <t>FRA210310498Q2 2020EUR</t>
  </si>
  <si>
    <t>FRA210310498Q3 2020EUR</t>
  </si>
  <si>
    <t>FRA210310498Q4 2020EUR</t>
  </si>
  <si>
    <t>FRA2489071Q1 2020EUR</t>
  </si>
  <si>
    <t>FRA2489071Q2 2020EUR</t>
  </si>
  <si>
    <t>FRA2489071Q3 2020EUR</t>
  </si>
  <si>
    <t>FRA2489071Q4 2020EUR</t>
  </si>
  <si>
    <t>FRA2299018Q2 2020EUR</t>
  </si>
  <si>
    <t>FRA2299018Q3 2020EUR</t>
  </si>
  <si>
    <t>FRA2299018Q4 2020EUR</t>
  </si>
  <si>
    <t>FRA900075Q4 2020EUR</t>
  </si>
  <si>
    <t>FRA10906075Q1 2020EUR</t>
  </si>
  <si>
    <t>FRA10906075Q2 2020EUR</t>
  </si>
  <si>
    <t>FRA10906075Q3 2020EUR</t>
  </si>
  <si>
    <t>FRA10906075Q4 2020EUR</t>
  </si>
  <si>
    <t>FRA579915Q1 2020EUR</t>
  </si>
  <si>
    <t>FRA579915Q2 2020EUR</t>
  </si>
  <si>
    <t>FRA579915Q3 2020EUR</t>
  </si>
  <si>
    <t>FRA579915Q4 2020EUR</t>
  </si>
  <si>
    <t>FRA28255058Q1 2020EUR</t>
  </si>
  <si>
    <t>FRA28255058Q2 2020EUR</t>
  </si>
  <si>
    <t>FRA28255058Q3 2020EUR</t>
  </si>
  <si>
    <t>FRA28255058Q4 2020EUR</t>
  </si>
  <si>
    <t>FRA21049Q1 2020EUR</t>
  </si>
  <si>
    <t>FRA21049Q2 2020EUR</t>
  </si>
  <si>
    <t>FRA21049Q3 2020EUR</t>
  </si>
  <si>
    <t>FRA21049Q4 2020EUR</t>
  </si>
  <si>
    <t>FRA2466051Q1 2020EUR</t>
  </si>
  <si>
    <t>FRA2466051Q2 2020EUR</t>
  </si>
  <si>
    <t>FRA2466051Q3 2020EUR</t>
  </si>
  <si>
    <t>FRA2466051Q4 2020EUR</t>
  </si>
  <si>
    <t>FRA2110281394Q1 2020EUR</t>
  </si>
  <si>
    <t>FRA2110281394Q2 2020EUR</t>
  </si>
  <si>
    <t>FRA2110281394Q3 2020EUR</t>
  </si>
  <si>
    <t>FRA2110281394Q4 2020EUR</t>
  </si>
  <si>
    <t>FRA1130132254Q1 2020EUR</t>
  </si>
  <si>
    <t>FRA1130132254Q2 2020EUR</t>
  </si>
  <si>
    <t>FRA1130132254Q3 2020EUR</t>
  </si>
  <si>
    <t>FRA1130132254Q4 2020EUR</t>
  </si>
  <si>
    <t>FRAFR4GP1461Y 2020EUR</t>
  </si>
  <si>
    <t>FR4GP1461</t>
  </si>
  <si>
    <t>FRA2587009Q1 2020EUR</t>
  </si>
  <si>
    <t>FRA2587009Q2 2020EUR</t>
  </si>
  <si>
    <t>FRA2587009Q3 2020EUR</t>
  </si>
  <si>
    <t>FRA2587009Q4 2020EUR</t>
  </si>
  <si>
    <t>FRA790007Q1 2020EUR</t>
  </si>
  <si>
    <t>FRA790007Q2 2020EUR</t>
  </si>
  <si>
    <t>FRA790007Q3 2020EUR</t>
  </si>
  <si>
    <t>FRA790007Q4 2020EUR</t>
  </si>
  <si>
    <t>FRA2140373474Q1 2020EUR</t>
  </si>
  <si>
    <t>FRA2140373474Q2 2020EUR</t>
  </si>
  <si>
    <t>FRA2140373474Q3 2020EUR</t>
  </si>
  <si>
    <t>FRA2140373474Q4 2020EUR</t>
  </si>
  <si>
    <t>FRA2193306141Q1 2020EUR</t>
  </si>
  <si>
    <t>FRA2193306141Q2 2020EUR</t>
  </si>
  <si>
    <t>FRA2193306141Q3 2020EUR</t>
  </si>
  <si>
    <t>FRA2193306141Q4 2020EUR</t>
  </si>
  <si>
    <t>FRA1253004Q1 2020EUR</t>
  </si>
  <si>
    <t>FRA1253004Q2 2020EUR</t>
  </si>
  <si>
    <t>FRA1253004Q3 2020EUR</t>
  </si>
  <si>
    <t>FRA1253004Q4 2020EUR</t>
  </si>
  <si>
    <t>FRA21003Q1 2020EUR</t>
  </si>
  <si>
    <t>FRA21003Q2 2020EUR</t>
  </si>
  <si>
    <t>FRA21003Q3 2020EUR</t>
  </si>
  <si>
    <t>FRA21003Q4 2020EUR</t>
  </si>
  <si>
    <t>FRA2495019Q1 2020EUR</t>
  </si>
  <si>
    <t>FRA2495019Q2 2020EUR</t>
  </si>
  <si>
    <t>FRA2495019Q3 2020EUR</t>
  </si>
  <si>
    <t>FRA2495019Q4 2020EUR</t>
  </si>
  <si>
    <t>FRA110052236Q1 2020EUR</t>
  </si>
  <si>
    <t>FRA110052236Q2 2020EUR</t>
  </si>
  <si>
    <t>FRA110052236Q3 2020EUR</t>
  </si>
  <si>
    <t>FRA110052236Q4 2020EUR</t>
  </si>
  <si>
    <t>FRA8020Q1 2020EUR</t>
  </si>
  <si>
    <t>FRA8020Q2 2020EUR</t>
  </si>
  <si>
    <t>FRA8020Q3 2020EUR</t>
  </si>
  <si>
    <t>FRA8020Q4 2020EUR</t>
  </si>
  <si>
    <t>FRA209045060Q1 2020EUR</t>
  </si>
  <si>
    <t>FRA209045060Q2 2020EUR</t>
  </si>
  <si>
    <t>FRA209045060Q3 2020EUR</t>
  </si>
  <si>
    <t>FRA209045060Q4 2020EUR</t>
  </si>
  <si>
    <t>FRA215045550S1 2020EUR</t>
  </si>
  <si>
    <t>FRA215045550S2 2020EUR</t>
  </si>
  <si>
    <t>FRA2120451829Q1 2020EUR</t>
  </si>
  <si>
    <t>FRA2120451829Q2 2020EUR</t>
  </si>
  <si>
    <t>FRA2120451829Q3 2020EUR</t>
  </si>
  <si>
    <t>FRA2120451829Q4 2020EUR</t>
  </si>
  <si>
    <t>FRA209045061Q1 2020EUR</t>
  </si>
  <si>
    <t>FRA209045061Q2 2020EUR</t>
  </si>
  <si>
    <t>FRA209045061Q3 2020EUR</t>
  </si>
  <si>
    <t>FRA209045061Q4 2020EUR</t>
  </si>
  <si>
    <t>FRA1453008Q1 2020EUR</t>
  </si>
  <si>
    <t>FRA1453008Q2 2020EUR</t>
  </si>
  <si>
    <t>FRA1453008Q3 2020EUR</t>
  </si>
  <si>
    <t>FRA1453008Q4 2020EUR</t>
  </si>
  <si>
    <t>FRA900067Q1 2020EUR</t>
  </si>
  <si>
    <t>FRA900067Q2 2020EUR</t>
  </si>
  <si>
    <t>FRA900067Q3 2020EUR</t>
  </si>
  <si>
    <t>FRA900067Q4 2020EUR</t>
  </si>
  <si>
    <t>FRAFR4GP2175Y 2020EUR</t>
  </si>
  <si>
    <t>FR4GP2175</t>
  </si>
  <si>
    <t>[TN] : Rebates corrigés dans l'outil après deux fois de relance de calcul. On tombien sur le montant facturé : 
CA Gamme consommables informatiques : 1 062 192,87 x 5,5% = 58420,61
CA hors consommables informatiques : 840 275,77 x 12% = 100833,09
=&gt; Total : 159 253,70 = Facture</t>
  </si>
  <si>
    <t>FRA2207206607Q3 2020EUR</t>
  </si>
  <si>
    <t>FRA27271037Q1 2020EUR</t>
  </si>
  <si>
    <t>FRA27271037Q2 2020EUR</t>
  </si>
  <si>
    <t>FRA27271037Q3 2020EUR</t>
  </si>
  <si>
    <t>FRA27271037Q4 2020EUR</t>
  </si>
  <si>
    <t>FRA27278038Q1 2020EUR</t>
  </si>
  <si>
    <t>FRA27278038Q2 2020EUR</t>
  </si>
  <si>
    <t>FRA27278038Q3 2020EUR</t>
  </si>
  <si>
    <t>FRA27278038Q4 2020EUR</t>
  </si>
  <si>
    <t>FRA850012Q1 2020EUR</t>
  </si>
  <si>
    <t>FRA850012Q2 2020EUR</t>
  </si>
  <si>
    <t>FRA850012Q3 2020EUR</t>
  </si>
  <si>
    <t>FRA850012Q4 2020EUR</t>
  </si>
  <si>
    <t>FRA28280003Q1 2020EUR</t>
  </si>
  <si>
    <t>FRA28280003Q2 2020EUR</t>
  </si>
  <si>
    <t>FRA28280003Q3 2020EUR</t>
  </si>
  <si>
    <t>FRA28280003Q4 2020EUR</t>
  </si>
  <si>
    <t>FRA1201006605Q1 2020EUR</t>
  </si>
  <si>
    <t>FRA1201006605Q2 2020EUR</t>
  </si>
  <si>
    <t>FRA1201006605Q3 2020EUR</t>
  </si>
  <si>
    <t>FRA1201006605Q4 2020EUR</t>
  </si>
  <si>
    <t>FRAFR4GP2374Y 2020EUR</t>
  </si>
  <si>
    <t>FR4GP2374</t>
  </si>
  <si>
    <t>FRAFR3MGPS1497Y 2020EUR</t>
  </si>
  <si>
    <t>FR3MGPS1497</t>
  </si>
  <si>
    <t>FRAFR3IISNSNM1570Y 2020EUR</t>
  </si>
  <si>
    <t>FR3IISNSNM1570</t>
  </si>
  <si>
    <t>FRA660016Q1 2020EUR</t>
  </si>
  <si>
    <t>FRA660016Q2 2020EUR</t>
  </si>
  <si>
    <t>FRA660016Q3 2020EUR</t>
  </si>
  <si>
    <t>FRA660016Q4 2020EUR</t>
  </si>
  <si>
    <t>FRA2140723204Q1 2020EUR</t>
  </si>
  <si>
    <t>FRA2140723204Q2 2020EUR</t>
  </si>
  <si>
    <t>FRA2140723204Q3 2020EUR</t>
  </si>
  <si>
    <t>FRA2140723204Q4 2020EUR</t>
  </si>
  <si>
    <t>FRA211311451Q1 2020EUR</t>
  </si>
  <si>
    <t>FRA211311451Q2 2020EUR</t>
  </si>
  <si>
    <t>FRA211311451Q3 2020EUR</t>
  </si>
  <si>
    <t>FRA211311451Q4 2020EUR</t>
  </si>
  <si>
    <t>FRA110005166Q1 2020EUR</t>
  </si>
  <si>
    <t>FRA110005166Q2 2020EUR</t>
  </si>
  <si>
    <t>FRA110005166Q3 2020EUR</t>
  </si>
  <si>
    <t>FRA110005166Q4 2020EUR</t>
  </si>
  <si>
    <t>FRA2205106599 TRAVAUXQ1 2020EUR</t>
  </si>
  <si>
    <t>2205106599 TRAVAUX</t>
  </si>
  <si>
    <t>FRA2205106599 TRAVAUXQ2 2020EUR</t>
  </si>
  <si>
    <t>FRA2205106599 TRAVAUXQ3 2020EUR</t>
  </si>
  <si>
    <t>FRA2205106599 TRAVAUXQ4 2020EUR</t>
  </si>
  <si>
    <t>FRA2205106600 MAITNENANCEQ1 2020EUR</t>
  </si>
  <si>
    <t>2205106600 MAITNENANCE</t>
  </si>
  <si>
    <t>FRA2205106600 MAITNENANCEQ2 2020EUR</t>
  </si>
  <si>
    <t>FRA2205106600 MAITNENANCEQ3 2020EUR</t>
  </si>
  <si>
    <t>FRA2205106600 MAITNENANCEQ4 2020EUR</t>
  </si>
  <si>
    <t>FRA26087057Q1 2020EUR</t>
  </si>
  <si>
    <t>FRA26087057Q2 2020EUR</t>
  </si>
  <si>
    <t>FRA26087057Q3 2020EUR</t>
  </si>
  <si>
    <t>FRA26087057Q4 2020EUR</t>
  </si>
  <si>
    <t>FRA26095022Q1 2020EUR</t>
  </si>
  <si>
    <t>FRA26095022Q2 2020EUR</t>
  </si>
  <si>
    <t>FRA26095022Q3 2020EUR</t>
  </si>
  <si>
    <t>FRA26095022Q4 2020EUR</t>
  </si>
  <si>
    <t>FRA16063058Q1 2020EUR</t>
  </si>
  <si>
    <t>FRA16063058Q2 2020EUR</t>
  </si>
  <si>
    <t>FRA16063058Q3 2020EUR</t>
  </si>
  <si>
    <t>FRA16063058Q4 2020EUR</t>
  </si>
  <si>
    <t>FRAFR4GP2144Y 2020EUR</t>
  </si>
  <si>
    <t>FR4GP2144</t>
  </si>
  <si>
    <t>FRA210019354Q1 2020EUR</t>
  </si>
  <si>
    <t>FRA210019354Q2 2020EUR</t>
  </si>
  <si>
    <t>FRA210019354Q3 2020EUR</t>
  </si>
  <si>
    <t>FRA210019354Q4 2020EUR</t>
  </si>
  <si>
    <t>FRA210018887Q1 2020EUR</t>
  </si>
  <si>
    <t>FRA210018887Q3 2020EUR</t>
  </si>
  <si>
    <t>FRA210018887Q4 2020EUR</t>
  </si>
  <si>
    <t>FRA27315110Q2 2020EUR</t>
  </si>
  <si>
    <t>FRA27315110Q3 2020EUR</t>
  </si>
  <si>
    <t>FRA27315110Q4 2020EUR</t>
  </si>
  <si>
    <t>FRA390030Q1 2020EUR</t>
  </si>
  <si>
    <t>FRA390030Q2 2020EUR</t>
  </si>
  <si>
    <t>FRA390030Q3 2020EUR</t>
  </si>
  <si>
    <t>FRA390030Q4 2020EUR</t>
  </si>
  <si>
    <t>FRA2380024Q1 2020EUR</t>
  </si>
  <si>
    <t>FRA2380024Q2 2020EUR</t>
  </si>
  <si>
    <t>FRA2380024Q3 2020EUR</t>
  </si>
  <si>
    <t>FRA2380024Q4 2020EUR</t>
  </si>
  <si>
    <t>FRA29257025Q1 2020EUR</t>
  </si>
  <si>
    <t>FRA29257025Q2 2020EUR</t>
  </si>
  <si>
    <t>FRA29257025Q3 2020EUR</t>
  </si>
  <si>
    <t>FRA29257025Q4 2020EUR</t>
  </si>
  <si>
    <t>FRA2205106601 TRAVAUXQ1 2020EUR</t>
  </si>
  <si>
    <t>2205106601 TRAVAUX</t>
  </si>
  <si>
    <t>FRA2205106601 TRAVAUXQ4 2020EUR</t>
  </si>
  <si>
    <t>FRA2205106602 MAINTENANCEQ2 2020EUR</t>
  </si>
  <si>
    <t>2205106602 MAINTENANCE</t>
  </si>
  <si>
    <t>FRA2205106602 MAINTENANCEQ4 2020EUR</t>
  </si>
  <si>
    <t>FRA26138065Q1 2020EUR</t>
  </si>
  <si>
    <t>FRA26138065Q2 2020EUR</t>
  </si>
  <si>
    <t>FRA26138065Q3 2020EUR</t>
  </si>
  <si>
    <t>FRA26138065Q4 2020EUR</t>
  </si>
  <si>
    <t>FRA210028954Q1 2020EUR</t>
  </si>
  <si>
    <t>FRA210028954Q2 2020EUR</t>
  </si>
  <si>
    <t>FRA210028954Q3 2020EUR</t>
  </si>
  <si>
    <t>FRA210028954Q4 2020EUR</t>
  </si>
  <si>
    <t>FRA18229014Q1 2020EUR</t>
  </si>
  <si>
    <t>FRA18229014Q2 2020EUR</t>
  </si>
  <si>
    <t>FRA18229014Q3 2020EUR</t>
  </si>
  <si>
    <t>FRA18229014Q4 2020EUR</t>
  </si>
  <si>
    <t>FRA19221010Q1 2020EUR</t>
  </si>
  <si>
    <t>FRA19221010Q2 2020EUR</t>
  </si>
  <si>
    <t>FRA19221010Q3 2020EUR</t>
  </si>
  <si>
    <t>FRA19221010Q4 2020EUR</t>
  </si>
  <si>
    <t>FRA109081058Q1 2020EUR</t>
  </si>
  <si>
    <t>FRA109081058Q2 2020EUR</t>
  </si>
  <si>
    <t>FRA109081058Q3 2020EUR</t>
  </si>
  <si>
    <t>FRA109081058Q4 2020EUR</t>
  </si>
  <si>
    <t>FRA2151624001Q1 2020EUR</t>
  </si>
  <si>
    <t>FRA2151624001Q2 2020EUR</t>
  </si>
  <si>
    <t>FRA2151624001Q3 2020EUR</t>
  </si>
  <si>
    <t>FRA2151624001Q4 2020EUR</t>
  </si>
  <si>
    <t>FRA2160724717Q1 2020EUR</t>
  </si>
  <si>
    <t>FRA2160724717Q2 2020EUR</t>
  </si>
  <si>
    <t>FRA2160724717Q3 2020EUR</t>
  </si>
  <si>
    <t>FRA2160724717Q4 2020EUR</t>
  </si>
  <si>
    <t>FRA1200506679Q2 2020EUR</t>
  </si>
  <si>
    <t>FRA1200506679Q3 2020EUR</t>
  </si>
  <si>
    <t>FRA1200506679Q4 2020EUR</t>
  </si>
  <si>
    <t>FRA1190106150Q4 2020EUR</t>
  </si>
  <si>
    <t>FRA2130722477Q1 2020EUR</t>
  </si>
  <si>
    <t>FRA2130722477Q2 2020EUR</t>
  </si>
  <si>
    <t>FRA2130722477Q3 2020EUR</t>
  </si>
  <si>
    <t>FRA2130722477Q4 2020EUR</t>
  </si>
  <si>
    <t>FRA220206758Q3 2020EUR</t>
  </si>
  <si>
    <t>FRA220206758Q4 2020EUR</t>
  </si>
  <si>
    <t>FRA19217006Q1 2020EUR</t>
  </si>
  <si>
    <t>FRA19217006Q2 2020EUR</t>
  </si>
  <si>
    <t>FRA19217006Q3 2020EUR</t>
  </si>
  <si>
    <t>FRA19217006Q4 2020EUR</t>
  </si>
  <si>
    <t>FRA2170285130Q1 2020EUR</t>
  </si>
  <si>
    <t>FRA2170285130Q2 2020EUR</t>
  </si>
  <si>
    <t>FRA2170285130Q3 2020EUR</t>
  </si>
  <si>
    <t>FRA2170285130Q4 2020EUR</t>
  </si>
  <si>
    <t>FRA1200306838Q4 2020EUR</t>
  </si>
  <si>
    <t>FRA2130722474Q1 2020EUR</t>
  </si>
  <si>
    <t>FRA2130722474Q2 2020EUR</t>
  </si>
  <si>
    <t>FRA2130722474Q3 2020EUR</t>
  </si>
  <si>
    <t>FRA2130722474Q4 2020EUR</t>
  </si>
  <si>
    <t>FRA1181405755Q1 2020EUR</t>
  </si>
  <si>
    <t>FRA1181405755Q2 2020EUR</t>
  </si>
  <si>
    <t>FRA1181405755Q3 2020EUR</t>
  </si>
  <si>
    <t>FRA1181405755Q4 2020EUR</t>
  </si>
  <si>
    <t>FRA29263035Q1 2020EUR</t>
  </si>
  <si>
    <t>FRA29263035Q2 2020EUR</t>
  </si>
  <si>
    <t>FRA29263035Q3 2020EUR</t>
  </si>
  <si>
    <t>FRA29263035Q4 2020EUR</t>
  </si>
  <si>
    <t>FRA2110441026Q1 2020EUR</t>
  </si>
  <si>
    <t>FRA2110441026Q2 2020EUR</t>
  </si>
  <si>
    <t>FRA2110441026Q4 2020EUR</t>
  </si>
  <si>
    <t>FRA210036934Q1 2020EUR</t>
  </si>
  <si>
    <t>FRA210036934Q2 2020EUR</t>
  </si>
  <si>
    <t>FRA210036934Q3 2020EUR</t>
  </si>
  <si>
    <t>FRA210036934Q4 2020EUR</t>
  </si>
  <si>
    <t>FRA110036186Q1 2020EUR</t>
  </si>
  <si>
    <t>FRA110036186Q2 2020EUR</t>
  </si>
  <si>
    <t>FRA110036186Q3 2020EUR</t>
  </si>
  <si>
    <t>FRA110036186Q4 2020EUR</t>
  </si>
  <si>
    <t>FRAFR4GP1091Y 2020EUR</t>
  </si>
  <si>
    <t>FR4GP1091</t>
  </si>
  <si>
    <t>[SB] Le montant de facture est OK 61759. Le rebate est mal calculé  dans l'affichage de a participation et dans le report. Il ya du CA sur la France et Monaco qui font partie du perim couvert du contrat
[ZB] Marque MOMA</t>
  </si>
  <si>
    <t>FRA210036308Q1 2020EUR</t>
  </si>
  <si>
    <t>FRA210036308Q2 2020EUR</t>
  </si>
  <si>
    <t>FRA210036308Q3 2020EUR</t>
  </si>
  <si>
    <t>FRA210036308Q4 2020EUR</t>
  </si>
  <si>
    <t>FRA110007812Q1 2020EUR</t>
  </si>
  <si>
    <t>FRA110007812Q3 2020EUR</t>
  </si>
  <si>
    <t>FRA18228003Q1 2020EUR</t>
  </si>
  <si>
    <t>FRA18228003Q2 2020EUR</t>
  </si>
  <si>
    <t>FRA18228003Q3 2020EUR</t>
  </si>
  <si>
    <t>FRA18228003Q4 2020EUR</t>
  </si>
  <si>
    <t>FRA26113046Q1 2020EUR</t>
  </si>
  <si>
    <t>FRA26113046Q2 2020EUR</t>
  </si>
  <si>
    <t>FRA26113046Q3 2020EUR</t>
  </si>
  <si>
    <t>FRA26113046Q4 2020EUR</t>
  </si>
  <si>
    <t>FRA2205106829Q2 2020EUR</t>
  </si>
  <si>
    <t>FRA2205106829Q4 2020EUR</t>
  </si>
  <si>
    <t>FRAFR4GP1665Y 2020EUR</t>
  </si>
  <si>
    <t>FR4GP1665</t>
  </si>
  <si>
    <t>FRAFR4GP2328Y 2020EUR</t>
  </si>
  <si>
    <t>FR4GP2328</t>
  </si>
  <si>
    <t>FRA17221016Q1 2020EUR</t>
  </si>
  <si>
    <t>FRA17221016Q2 2020EUR</t>
  </si>
  <si>
    <t>FRA17221016Q3 2020EUR</t>
  </si>
  <si>
    <t>FRA17221016Q4 2020EUR</t>
  </si>
  <si>
    <t>FRA11180605800Q1 2020EUR</t>
  </si>
  <si>
    <t>FRA11180605800Q2 2020EUR</t>
  </si>
  <si>
    <t>FRA11180605800Q3 2020EUR</t>
  </si>
  <si>
    <t>FRA11180605800Q4 2020EUR</t>
  </si>
  <si>
    <t>FRA26147054Q1 2020EUR</t>
  </si>
  <si>
    <t>FRA26147054Q2 2020EUR</t>
  </si>
  <si>
    <t>FRA26147054Q3 2020EUR</t>
  </si>
  <si>
    <t>FRA26147054Q4 2020EUR</t>
  </si>
  <si>
    <t>FRA2130812431-Q1 2020EUR</t>
  </si>
  <si>
    <t>2130812431-</t>
  </si>
  <si>
    <t>FRA2130812431-Q3 2020EUR</t>
  </si>
  <si>
    <t>FRAFR4GP2621-Y 2020EUR</t>
  </si>
  <si>
    <t>FR4GP2621-</t>
  </si>
  <si>
    <t>FRA1201406649Q3 2020EUR</t>
  </si>
  <si>
    <t>FRA1201406649Q4 2020EUR</t>
  </si>
  <si>
    <t>FRA2187205703Q1 2020EUR</t>
  </si>
  <si>
    <t>FRA2187205703Q2 2020EUR</t>
  </si>
  <si>
    <t>FRA2187205703Q3 2020EUR</t>
  </si>
  <si>
    <t>FRA2187205703Q4 2020EUR</t>
  </si>
  <si>
    <t>FRA1190506021Q1 2020EUR</t>
  </si>
  <si>
    <t>FRA1190506021Q2 2020EUR</t>
  </si>
  <si>
    <t>FRA1190506021Q3 2020EUR</t>
  </si>
  <si>
    <t>FRA1190506021Q4 2020EUR</t>
  </si>
  <si>
    <t>FRA2120721973Q1 2020EUR</t>
  </si>
  <si>
    <t>FRA2120721973Q2 2020EUR</t>
  </si>
  <si>
    <t>FRA2120721973Q3 2020EUR</t>
  </si>
  <si>
    <t>FRA2120721973Q4 2020EUR</t>
  </si>
  <si>
    <t>FRA27280102Q1 2020EUR</t>
  </si>
  <si>
    <t>FRA27280102Q2 2020EUR</t>
  </si>
  <si>
    <t>FRA27280102Q3 2020EUR</t>
  </si>
  <si>
    <t>FRA27280102Q4 2020EUR</t>
  </si>
  <si>
    <t>FRA26138062Q1 2020EUR</t>
  </si>
  <si>
    <t>FRA26138062Q2 2020EUR</t>
  </si>
  <si>
    <t>FRA26138062Q3 2020EUR</t>
  </si>
  <si>
    <t>FRA26138062Q4 2020EUR</t>
  </si>
  <si>
    <t>FRA2150374607Q2 2020EUR</t>
  </si>
  <si>
    <t>FRA2150374607Q4 2020EUR</t>
  </si>
  <si>
    <t>FRA29280017Q1 2020EUR</t>
  </si>
  <si>
    <t>FRA29280017Q2 2020EUR</t>
  </si>
  <si>
    <t>FRA29280017Q3 2020EUR</t>
  </si>
  <si>
    <t>FRA29280017Q4 2020EUR</t>
  </si>
  <si>
    <t>FRAFR4GP1085Y 2020EUR</t>
  </si>
  <si>
    <t>FR4GP1085</t>
  </si>
  <si>
    <t>FRA2130542722Q1 2020EUR</t>
  </si>
  <si>
    <t>FRA2130542722Q2 2020EUR</t>
  </si>
  <si>
    <t>FRA2130542722Q3 2020EUR</t>
  </si>
  <si>
    <t>FRA2130542722Q4 2020EUR</t>
  </si>
  <si>
    <t>FRA27263042Q1 2020EUR</t>
  </si>
  <si>
    <t>FRA27263042Q2 2020EUR</t>
  </si>
  <si>
    <t>FRA27263042Q3 2020EUR</t>
  </si>
  <si>
    <t>FRA27263042Q4 2020EUR</t>
  </si>
  <si>
    <t>FRAFR4GP1341Y 2020EUR</t>
  </si>
  <si>
    <t>FR4GP1341</t>
  </si>
  <si>
    <t>FRA2120052134Q1 2020EUR</t>
  </si>
  <si>
    <t>FRA2120052134Q2 2020EUR</t>
  </si>
  <si>
    <t>FRA2120052134Q3 2020EUR</t>
  </si>
  <si>
    <t>FRA2120052134Q4 2020EUR</t>
  </si>
  <si>
    <t>FRA2177205329Q1 2020EUR</t>
  </si>
  <si>
    <t>FRA2177205329Q2 2020EUR</t>
  </si>
  <si>
    <t>FRA2177205329Q3 2020EUR</t>
  </si>
  <si>
    <t>FRA2177205329Q4 2020EUR</t>
  </si>
  <si>
    <t>FRA2150544042Q1 2020EUR</t>
  </si>
  <si>
    <t>FRA2150544042Q2 2020EUR</t>
  </si>
  <si>
    <t>FRA2150544042Q3 2020EUR</t>
  </si>
  <si>
    <t>FRA2150544042Q4 2020EUR</t>
  </si>
  <si>
    <t>FRAFR4GP1058Y 2020EUR</t>
  </si>
  <si>
    <t>FR4GP1058</t>
  </si>
  <si>
    <t>FRA26113076Q1 2020EUR</t>
  </si>
  <si>
    <t>FRA26113076Q3 2020EUR</t>
  </si>
  <si>
    <t>FRA26113076Q4 2020EUR</t>
  </si>
  <si>
    <t>FRA1557018Q1 2020EUR</t>
  </si>
  <si>
    <t>FRA1557018Q2 2020EUR</t>
  </si>
  <si>
    <t>FRA1557018Q3 2020EUR</t>
  </si>
  <si>
    <t>FRA1557018Q4 2020EUR</t>
  </si>
  <si>
    <t>FRAFR4GP1655Y 2020EUR</t>
  </si>
  <si>
    <t>FR4GP1655</t>
  </si>
  <si>
    <t>FRA1130142885Q1 2020EUR</t>
  </si>
  <si>
    <t>FRA1130142885Q2 2020EUR</t>
  </si>
  <si>
    <t>FRA1130142885Q3 2020EUR</t>
  </si>
  <si>
    <t>FRA1130142885Q4 2020EUR</t>
  </si>
  <si>
    <t>FRA211761473Q1 2020EUR</t>
  </si>
  <si>
    <t>FRA211761473Q2 2020EUR</t>
  </si>
  <si>
    <t>FRA211761473Q3 2020EUR</t>
  </si>
  <si>
    <t>FRA1110111484Q1 2020EUR</t>
  </si>
  <si>
    <t>FRA1110111484Q2 2020EUR</t>
  </si>
  <si>
    <t>FRA1110111484Q3 2020EUR</t>
  </si>
  <si>
    <t>FRA1110111484Q4 2020EUR</t>
  </si>
  <si>
    <t>FRA2120721971Q1 2020EUR</t>
  </si>
  <si>
    <t>FRA2120721971Q3 2020EUR</t>
  </si>
  <si>
    <t>FRA2120721971Q4 2020EUR</t>
  </si>
  <si>
    <t>FRA2196406475 MAINTENANCEQ1 2020EUR</t>
  </si>
  <si>
    <t>2196406475 MAINTENANCE</t>
  </si>
  <si>
    <t>FRA2196406475 MAINTENANCEQ2 2020EUR</t>
  </si>
  <si>
    <t>FRA2196406475 MAINTENANCEQ3 2020EUR</t>
  </si>
  <si>
    <t>FRA2196406475 MAINTENANCEQ4 2020EUR</t>
  </si>
  <si>
    <t>FRA2196406476 TRAVAUXQ1 2020EUR</t>
  </si>
  <si>
    <t>2196406476 TRAVAUX</t>
  </si>
  <si>
    <t>FRA2196406476 TRAVAUXQ3 2020EUR</t>
  </si>
  <si>
    <t>FRA2196406476 TRAVAUXQ4 2020EUR</t>
  </si>
  <si>
    <t>FRA27263095Q1 2020EUR</t>
  </si>
  <si>
    <t>FRA27263095Q2 2020EUR</t>
  </si>
  <si>
    <t>FRA27263095Q3 2020EUR</t>
  </si>
  <si>
    <t>FRA27263095Q4 2020EUR</t>
  </si>
  <si>
    <t>FRA2203606654Q1 2020EUR</t>
  </si>
  <si>
    <t>FRA2203606654Q2 2020EUR</t>
  </si>
  <si>
    <t>FRA2203606654Q3 2020EUR</t>
  </si>
  <si>
    <t>FRA2203606654Q4 2020EUR</t>
  </si>
  <si>
    <t>FRA29280038Q1 2020EUR</t>
  </si>
  <si>
    <t>FRA29280038Q2 2020EUR</t>
  </si>
  <si>
    <t>FRA29280038Q3 2020EUR</t>
  </si>
  <si>
    <t>FRA29280038Q4 2020EUR</t>
  </si>
  <si>
    <t>FRA26089039Q1 2020EUR</t>
  </si>
  <si>
    <t>FRA26089039Q2 2020EUR</t>
  </si>
  <si>
    <t>FRA26089039Q3 2020EUR</t>
  </si>
  <si>
    <t>FRA26113020Q1 2020EUR</t>
  </si>
  <si>
    <t>FRA26113020Q2 2020EUR</t>
  </si>
  <si>
    <t>FRA26113020Q3 2020EUR</t>
  </si>
  <si>
    <t>FRA26113020Q4 2020EUR</t>
  </si>
  <si>
    <t>FRA2150164020Q1 2020EUR</t>
  </si>
  <si>
    <t>FRA2150164020Q2 2020EUR</t>
  </si>
  <si>
    <t>FRA2150164020Q3 2020EUR</t>
  </si>
  <si>
    <t>FRA2150164020Q4 2020EUR</t>
  </si>
  <si>
    <t>FRA211051128Q1 2020EUR</t>
  </si>
  <si>
    <t>FRA211051128Q2 2020EUR</t>
  </si>
  <si>
    <t>FRA211051128Q3 2020EUR</t>
  </si>
  <si>
    <t>FRA211051128Q4 2020EUR</t>
  </si>
  <si>
    <t>FRA2120801806Q1 2020EUR</t>
  </si>
  <si>
    <t>FRA2120801806Q2 2020EUR</t>
  </si>
  <si>
    <t>FRA2120801806Q3 2020EUR</t>
  </si>
  <si>
    <t>FRA2120801806Q4 2020EUR</t>
  </si>
  <si>
    <t>FRA2110411370Q1 2020EUR</t>
  </si>
  <si>
    <t>FRA2110411370Q2 2020EUR</t>
  </si>
  <si>
    <t>FRA2110411370Q3 2020EUR</t>
  </si>
  <si>
    <t>FRA2110411370Q4 2020EUR</t>
  </si>
  <si>
    <t>FRA27280103Q1 2020EUR</t>
  </si>
  <si>
    <t>FRA27280103Q2 2020EUR</t>
  </si>
  <si>
    <t>FRA27280103Q3 2020EUR</t>
  </si>
  <si>
    <t>FRA27280103Q4 2020EUR</t>
  </si>
  <si>
    <t>FRA16051059Q1 2020EUR</t>
  </si>
  <si>
    <t>FRA16051059Q2 2020EUR</t>
  </si>
  <si>
    <t>FRA16051059Q3 2020EUR</t>
  </si>
  <si>
    <t>FRA16051059Q4 2020EUR</t>
  </si>
  <si>
    <t>FRA29280003Q1 2020EUR</t>
  </si>
  <si>
    <t>FRA29280003Q2 2020EUR</t>
  </si>
  <si>
    <t>FRA29280003Q3 2020EUR</t>
  </si>
  <si>
    <t>FRA29280003Q4 2020EUR</t>
  </si>
  <si>
    <t>FRAFR4GP1522Y 2020EUR</t>
  </si>
  <si>
    <t>FR4GP1522</t>
  </si>
  <si>
    <t>FRA26315097Q1 2020EUR</t>
  </si>
  <si>
    <t>FRA26315097Q2 2020EUR</t>
  </si>
  <si>
    <t>FRA26315097Q3 2020EUR</t>
  </si>
  <si>
    <t>FRA26315097Q4 2020EUR</t>
  </si>
  <si>
    <t>FRA2205106587 TRAVAUXQ1 2020EUR</t>
  </si>
  <si>
    <t>2205106587 TRAVAUX</t>
  </si>
  <si>
    <t>FRA2205106587 TRAVAUXQ2 2020EUR</t>
  </si>
  <si>
    <t>FRA2205106587 TRAVAUXQ3 2020EUR</t>
  </si>
  <si>
    <t>FRA2205106588 MAINTENANCEQ1 2020EUR</t>
  </si>
  <si>
    <t>2205106588 MAINTENANCE</t>
  </si>
  <si>
    <t>FRA2205106588 MAINTENANCEQ2 2020EUR</t>
  </si>
  <si>
    <t>FRA2205106588 MAINTENANCEQ3 2020EUR</t>
  </si>
  <si>
    <t>FRA2205106588 MAINTENANCEQ4 2020EUR</t>
  </si>
  <si>
    <t>FRA1130012881PQ1 2020EUR</t>
  </si>
  <si>
    <t>1130012881P</t>
  </si>
  <si>
    <t>FRA1130012881PQ2 2020EUR</t>
  </si>
  <si>
    <t>FRA1130012881PQ3 2020EUR</t>
  </si>
  <si>
    <t>FRA1130012881PQ4 2020EUR</t>
  </si>
  <si>
    <t>FRA1130022968N12Q1 2020EUR</t>
  </si>
  <si>
    <t>1130022968N12</t>
  </si>
  <si>
    <t>FRA1130022968N12Q2 2020EUR</t>
  </si>
  <si>
    <t>FRA1130022968N12Q3 2020EUR</t>
  </si>
  <si>
    <t>[TN] : Calcul à la main = Facture. Rebate faux dans l'outil.
3 542 063,27 x (6 + 2 + 2 + 2,1)% = 428589,67</t>
  </si>
  <si>
    <t>FRA1130022968N12Q4 2020EUR</t>
  </si>
  <si>
    <t>FRA1130022968N6Q1 2020EUR</t>
  </si>
  <si>
    <t>1130022968N6</t>
  </si>
  <si>
    <t>FRA1130022968N6Q2 2020EUR</t>
  </si>
  <si>
    <t>FRA1130022968N6Q3 2020EUR</t>
  </si>
  <si>
    <t>FRA1130022968N6Q4 2020EUR</t>
  </si>
  <si>
    <t>FRA1130022968N8Q1 2020EUR</t>
  </si>
  <si>
    <t>1130022968N8</t>
  </si>
  <si>
    <t>FRA1130022968N8Q2 2020EUR</t>
  </si>
  <si>
    <t>FRA1130022968N8Q3 2020EUR</t>
  </si>
  <si>
    <t>FRA1130022968N8Q4 2020EUR</t>
  </si>
  <si>
    <t>FRAFR4GP1656Y 2020EUR</t>
  </si>
  <si>
    <t>FR4GP1656</t>
  </si>
  <si>
    <t>[SB] Le montant de facture est OK 7773.25. Le rebate est mal calculé  dans l'affichage de a participation et dans le report.
[ZB] Marque MOMA</t>
  </si>
  <si>
    <t>FRAFR4GP1077Y 2020EUR</t>
  </si>
  <si>
    <t>FR4GP1077</t>
  </si>
  <si>
    <t>FRA1150144190Q1 2020EUR</t>
  </si>
  <si>
    <t>FRA1150144190Q2 2020EUR</t>
  </si>
  <si>
    <t>FRA1150144190Q3 2020EUR</t>
  </si>
  <si>
    <t>FRA1150144190Q4 2020EUR</t>
  </si>
  <si>
    <t>FRA2130052637Q1 2020EUR</t>
  </si>
  <si>
    <t>FRA2130052637Q2 2020EUR</t>
  </si>
  <si>
    <t>FRA2130052637Q3 2020EUR</t>
  </si>
  <si>
    <t>FRA2130052637Q4 2020EUR</t>
  </si>
  <si>
    <t>FRA380004Q1 2020EUR</t>
  </si>
  <si>
    <t>FRA380004Q2 2020EUR</t>
  </si>
  <si>
    <t>FRA380004Q3 2020EUR</t>
  </si>
  <si>
    <t>FRA380004Q4 2020EUR</t>
  </si>
  <si>
    <t>FRA2150514147Q1 2020EUR</t>
  </si>
  <si>
    <t>FRA2150514147Q2 2020EUR</t>
  </si>
  <si>
    <t>FRA2150514147Q3 2020EUR</t>
  </si>
  <si>
    <t>FRA2150514147Q4 2020EUR</t>
  </si>
  <si>
    <t>FRAFR4GP2440Y 2020EUR</t>
  </si>
  <si>
    <t>FR4GP2440</t>
  </si>
  <si>
    <t>FRA2130302743Q1 2020EUR</t>
  </si>
  <si>
    <t>FRA2130302743Q2 2020EUR</t>
  </si>
  <si>
    <t>FRA2130302743Q3 2020EUR</t>
  </si>
  <si>
    <t>FRA2130302743Q4 2020EUR</t>
  </si>
  <si>
    <t>FRA2140193475Q1 2020EUR</t>
  </si>
  <si>
    <t>FRA2140193475Q2 2020EUR</t>
  </si>
  <si>
    <t>FRA2140193475Q3 2020EUR</t>
  </si>
  <si>
    <t>FRA2140193475Q4 2020EUR</t>
  </si>
  <si>
    <t>FRA27315010Q1 2020EUR</t>
  </si>
  <si>
    <t>FRA27315010Q2 2020EUR</t>
  </si>
  <si>
    <t>FRA27315010Q3 2020EUR</t>
  </si>
  <si>
    <t>FRA27315010Q4 2020EUR</t>
  </si>
  <si>
    <t>FRA1253027Q1 2020EUR</t>
  </si>
  <si>
    <t>FRA1253027Q2 2020EUR</t>
  </si>
  <si>
    <t>FRA1253027Q3 2020EUR</t>
  </si>
  <si>
    <t>FRA1253027Q4 2020EUR</t>
  </si>
  <si>
    <t>FRA8014Q1 2020EUR</t>
  </si>
  <si>
    <t>FRA8014Q2 2020EUR</t>
  </si>
  <si>
    <t>FRA8014Q3 2020EUR</t>
  </si>
  <si>
    <t>FRA8014Q4 2020EUR</t>
  </si>
  <si>
    <t>FRA550003Q1 2020EUR</t>
  </si>
  <si>
    <t>FRA550003Q2 2020EUR</t>
  </si>
  <si>
    <t>FRA550003Q3 2020EUR</t>
  </si>
  <si>
    <t>FRA550003Q4 2020EUR</t>
  </si>
  <si>
    <t>FRA11025Q1 2020EUR</t>
  </si>
  <si>
    <t>FRA11025Q2 2020EUR</t>
  </si>
  <si>
    <t>FRA11025Q3 2020EUR</t>
  </si>
  <si>
    <t>FRA11025Q4 2020EUR</t>
  </si>
  <si>
    <t>FRAFR3IISNSNM1477Y 2020EUR</t>
  </si>
  <si>
    <t>FR3IISNSNM1477</t>
  </si>
  <si>
    <t>FRAFR3MGPS1492Y 2020EUR</t>
  </si>
  <si>
    <t>FR3MGPS1492</t>
  </si>
  <si>
    <t>FRA16053048Q2 2020EUR</t>
  </si>
  <si>
    <t>FRA2205106589Q1 2020EUR</t>
  </si>
  <si>
    <t>FRA2205106589Q2 2020EUR</t>
  </si>
  <si>
    <t>FRA2205106589Q3 2020EUR</t>
  </si>
  <si>
    <t>FRA2205106589Q4 2020EUR</t>
  </si>
  <si>
    <t>FRA2205106590 MAINTENANCEQ1 2020EUR</t>
  </si>
  <si>
    <t>2205106590 MAINTENANCE</t>
  </si>
  <si>
    <t>FRA2205106590 MAINTENANCEQ2 2020EUR</t>
  </si>
  <si>
    <t>FRA2205106590 MAINTENANCEQ3 2020EUR</t>
  </si>
  <si>
    <t>FRA2205106590 MAINTENANCEQ4 2020EUR</t>
  </si>
  <si>
    <t>FRA2130052595Q1 2020EUR</t>
  </si>
  <si>
    <t>FRA2130052595Q2 2020EUR</t>
  </si>
  <si>
    <t>FRA2130052595Q3 2020EUR</t>
  </si>
  <si>
    <t>FRA2130052595Q4 2020EUR</t>
  </si>
  <si>
    <t>FRAFR4GP1607Y 2020EUR</t>
  </si>
  <si>
    <t>FR4GP1607</t>
  </si>
  <si>
    <t>FRAFR3F1IB1032Y 2020EUR</t>
  </si>
  <si>
    <t>FR3F1IB1032</t>
  </si>
  <si>
    <t>FRAFR3IIS1518Y 2020EUR</t>
  </si>
  <si>
    <t>FR3IIS1518</t>
  </si>
  <si>
    <t>FRAFR3INDEVHO1781Y 2020EUR</t>
  </si>
  <si>
    <t>FR3INDEVHO1781</t>
  </si>
  <si>
    <t>FRAFR3NGF1525Y 2020EUR</t>
  </si>
  <si>
    <t>FR3NGF1525</t>
  </si>
  <si>
    <t>FRAFR3NSNM1513Y 2020EUR</t>
  </si>
  <si>
    <t>FR3NSNM1513</t>
  </si>
  <si>
    <t>[SB] Le montant de facture est OK 101088 après calcul à la main et en excluant les marques presentes dans l'assiette
[ZB] Marque Moma</t>
  </si>
  <si>
    <t>FRAFR3SPMG1527Y 2020EUR</t>
  </si>
  <si>
    <t>FR3SPMG1527</t>
  </si>
  <si>
    <t>FRA2140543267Q1 2020EUR</t>
  </si>
  <si>
    <t>FRA2140543267Q2 2020EUR</t>
  </si>
  <si>
    <t>FRA2140543267Q3 2020EUR</t>
  </si>
  <si>
    <t>FRA2140543267Q4 2020EUR</t>
  </si>
  <si>
    <t>FRA11006Q1 2020EUR</t>
  </si>
  <si>
    <t>FRA11006Q2 2020EUR</t>
  </si>
  <si>
    <t>FRA11006Q3 2020EUR</t>
  </si>
  <si>
    <t>FRA11006Q4 2020EUR</t>
  </si>
  <si>
    <t>FRAFR3IISNSNM1748Y 2020EUR</t>
  </si>
  <si>
    <t>FR3IISNSNM1748</t>
  </si>
  <si>
    <t>FRAFR3MGPS1749Y 2020EUR</t>
  </si>
  <si>
    <t>FR3MGPS1749</t>
  </si>
  <si>
    <t>FRA390104Q1 2020EUR</t>
  </si>
  <si>
    <t>FRA390104Q2 2020EUR</t>
  </si>
  <si>
    <t>FRA390104Q3 2020EUR</t>
  </si>
  <si>
    <t>FRA390104Q4 2020EUR</t>
  </si>
  <si>
    <t>FRA2489061Q1 2020EUR</t>
  </si>
  <si>
    <t>FRA2489061Q2 2020EUR</t>
  </si>
  <si>
    <t>FRA2489061Q3 2020EUR</t>
  </si>
  <si>
    <t>FRA2489061Q4 2020EUR</t>
  </si>
  <si>
    <t>FRA110008700Q1 2020EUR</t>
  </si>
  <si>
    <t>FRA110008700Q2 2020EUR</t>
  </si>
  <si>
    <t>FRA110008700Q3 2020EUR</t>
  </si>
  <si>
    <t>FRA110008700Q4 2020EUR</t>
  </si>
  <si>
    <t>FRAFR4GP1558Y 2020EUR</t>
  </si>
  <si>
    <t>FR4GP1558</t>
  </si>
  <si>
    <t>FRA2140373433Q1 2020EUR</t>
  </si>
  <si>
    <t>FRA2140373433Q2 2020EUR</t>
  </si>
  <si>
    <t>FRA2140373433Q3 2020EUR</t>
  </si>
  <si>
    <t>FRA2140373433Q4 2020EUR</t>
  </si>
  <si>
    <t>FRA2489060Q1 2020EUR</t>
  </si>
  <si>
    <t>FRA2489060Q2 2020EUR</t>
  </si>
  <si>
    <t>FRA2489060Q3 2020EUR</t>
  </si>
  <si>
    <t>FRA2489060Q4 2020EUR</t>
  </si>
  <si>
    <t>FRA900085Q1 2020EUR</t>
  </si>
  <si>
    <t>FRA900085Q2 2020EUR</t>
  </si>
  <si>
    <t>FRA900085Q3 2020EUR</t>
  </si>
  <si>
    <t>FRA12007Q1 2020EUR</t>
  </si>
  <si>
    <t>FRA12007Q2 2020EUR</t>
  </si>
  <si>
    <t>FRA12007Q3 2020EUR</t>
  </si>
  <si>
    <t>FRA12007Q4 2020EUR</t>
  </si>
  <si>
    <t>FRA210054307Q1 2020EUR</t>
  </si>
  <si>
    <t>FRA210054307Q2 2020EUR</t>
  </si>
  <si>
    <t>FRA210054307Q3 2020EUR</t>
  </si>
  <si>
    <t>FRA210054307Q4 2020EUR</t>
  </si>
  <si>
    <t>FRA2160705043Q1 2020EUR</t>
  </si>
  <si>
    <t>FRA2160705043Q2 2020EUR</t>
  </si>
  <si>
    <t>FRA2160705043Q3 2020EUR</t>
  </si>
  <si>
    <t>FRA2160705043Q4 2020EUR</t>
  </si>
  <si>
    <t>FRA2150544443Q1 2020EUR</t>
  </si>
  <si>
    <t>FRA2150544443Q2 2020EUR</t>
  </si>
  <si>
    <t>FRA2150544443Q3 2020EUR</t>
  </si>
  <si>
    <t>FRA2150544443Q4 2020EUR</t>
  </si>
  <si>
    <t>FRA2160544713Q2 2020EUR</t>
  </si>
  <si>
    <t>FRA2160544713Q3 2020EUR</t>
  </si>
  <si>
    <t>FRA1140063139Q1 2020EUR</t>
  </si>
  <si>
    <t>FRA1140063139Q2 2020EUR</t>
  </si>
  <si>
    <t>FRA1140063139Q3 2020EUR</t>
  </si>
  <si>
    <t>FRA1140063139Q4 2020EUR</t>
  </si>
  <si>
    <t>FRAFR4GP1270Y 2020EUR</t>
  </si>
  <si>
    <t>FR4GP1270</t>
  </si>
  <si>
    <t>FRA14047Q1 2020EUR</t>
  </si>
  <si>
    <t>FRA14047Q2 2020EUR</t>
  </si>
  <si>
    <t>FRA14047Q3 2020EUR</t>
  </si>
  <si>
    <t>FRA14047Q4 2020EUR</t>
  </si>
  <si>
    <t>FRA390011Q1 2020EUR</t>
  </si>
  <si>
    <t>FRA390011Q2 2020EUR</t>
  </si>
  <si>
    <t>FRA390011Q3 2020EUR</t>
  </si>
  <si>
    <t>FRA390011Q4 2020EUR</t>
  </si>
  <si>
    <t>FRA2160544714Q1 2020EUR</t>
  </si>
  <si>
    <t>FRA2160544714Q2 2020EUR</t>
  </si>
  <si>
    <t>FRA2160544714Q3 2020EUR</t>
  </si>
  <si>
    <t>FRA2160544714Q4 2020EUR</t>
  </si>
  <si>
    <t>FRA1190106343Q1 2020EUR</t>
  </si>
  <si>
    <t>FRA1190106343Q2 2020EUR</t>
  </si>
  <si>
    <t>FRA1190106343Q3 2020EUR</t>
  </si>
  <si>
    <t>FRA1190106343Q4 2020EUR</t>
  </si>
  <si>
    <t>FRA700060Q1 2020EUR</t>
  </si>
  <si>
    <t>FRA700060Q2 2020EUR</t>
  </si>
  <si>
    <t>FRA700060Q3 2020EUR</t>
  </si>
  <si>
    <t>FRA700060Q4 2020EUR</t>
  </si>
  <si>
    <t>FRA2130182702Q2 2020EUR</t>
  </si>
  <si>
    <t>FRA2130182702Q3 2020EUR</t>
  </si>
  <si>
    <t>FRA2130182702Q4 2020EUR</t>
  </si>
  <si>
    <t>FRA1191006465Q1 2020EUR</t>
  </si>
  <si>
    <t>[35512]</t>
  </si>
  <si>
    <t>[14841]</t>
  </si>
  <si>
    <t>2021-06-03 09:10:04 +0200</t>
  </si>
  <si>
    <t>FRA1191006465Q2 2020EUR</t>
  </si>
  <si>
    <t>[32911]</t>
  </si>
  <si>
    <t>[15278]</t>
  </si>
  <si>
    <t>2021-06-03 09:26:22 +0200</t>
  </si>
  <si>
    <t>FRA1191006465Q3 2020EUR</t>
  </si>
  <si>
    <t>FRA1191006465Q4 2020EUR</t>
  </si>
  <si>
    <t>FRA410001Q1 2020EUR</t>
  </si>
  <si>
    <t>FRA410001Q3 2020EUR</t>
  </si>
  <si>
    <t>FRA410001Q4 2020EUR</t>
  </si>
  <si>
    <t>FRA19035Q1 2020EUR</t>
  </si>
  <si>
    <t>[35838]</t>
  </si>
  <si>
    <t>[15531, 46014]</t>
  </si>
  <si>
    <t>2022-05-07 19:31:24 +0200</t>
  </si>
  <si>
    <t>FRA19035Q2 2020EUR</t>
  </si>
  <si>
    <t>[37420]</t>
  </si>
  <si>
    <t>[15463]</t>
  </si>
  <si>
    <t>2021-05-06 19:19:19 +0200</t>
  </si>
  <si>
    <t>FRA19035Q3 2020EUR</t>
  </si>
  <si>
    <t>FRA19035Q4 2020EUR</t>
  </si>
  <si>
    <t>FRA670002Q3 2020EUR</t>
  </si>
  <si>
    <t>FRA670002Q4 2020EUR</t>
  </si>
  <si>
    <t>FRA27315040Q1 2020EUR</t>
  </si>
  <si>
    <t>FRA27315040Q3 2020EUR</t>
  </si>
  <si>
    <t>FRA27315040Q4 2020EUR</t>
  </si>
  <si>
    <t>FRA570017Q1 2020EUR</t>
  </si>
  <si>
    <t>FRA570017Q2 2020EUR</t>
  </si>
  <si>
    <t>FRA570017Q3 2020EUR</t>
  </si>
  <si>
    <t>FRA570017Q4 2020EUR</t>
  </si>
  <si>
    <t>FRA21016Q1 2020EUR</t>
  </si>
  <si>
    <t>FRA21016Q2 2020EUR</t>
  </si>
  <si>
    <t>FRA21016Q3 2020EUR</t>
  </si>
  <si>
    <t>FRA21016Q4 2020EUR</t>
  </si>
  <si>
    <t>FRA2195106273 MAINTENANCE MULTECHNIQUEQ3 2020EUR</t>
  </si>
  <si>
    <t>2195106273 MAINTENANCE MULTECHNIQUE</t>
  </si>
  <si>
    <t>FRA2195106273 MAINTENANCE MULTECHNIQUEQ4 2020EUR</t>
  </si>
  <si>
    <t>FRA2205106598 MAINTENANCEQ1 2020EUR</t>
  </si>
  <si>
    <t>2205106598 MAINTENANCE</t>
  </si>
  <si>
    <t>FRA2205106598 MAINTENANCEQ2 2020EUR</t>
  </si>
  <si>
    <t>FRAFR4GP2216Y 2020EUR</t>
  </si>
  <si>
    <t>FR4GP2216</t>
  </si>
  <si>
    <t>FRA2160724833Q1 2020EUR</t>
  </si>
  <si>
    <t>FRA2160724833Q3 2020EUR</t>
  </si>
  <si>
    <t>FRA2160724833Q4 2020EUR</t>
  </si>
  <si>
    <t>FRA2160484941Q4 2020EUR</t>
  </si>
  <si>
    <t>FRA2120541759Q1 2020EUR</t>
  </si>
  <si>
    <t>FRA2120541759Q2 2020EUR</t>
  </si>
  <si>
    <t>FRA2120541759Q3 2020EUR</t>
  </si>
  <si>
    <t>FRA2120541759Q4 2020EUR</t>
  </si>
  <si>
    <t>FRA2193106193Q2 2020EUR</t>
  </si>
  <si>
    <t>FRA2193106193Q3 2020EUR</t>
  </si>
  <si>
    <t>FRA2193106193Q4 2020EUR</t>
  </si>
  <si>
    <t>FRA29302039Q1 2020EUR</t>
  </si>
  <si>
    <t>FRA29302039Q2 2020EUR</t>
  </si>
  <si>
    <t>FRA29302039Q3 2020EUR</t>
  </si>
  <si>
    <t>FRA29302039Q4 2020EUR</t>
  </si>
  <si>
    <t>FRA27263096Q1 2020EUR</t>
  </si>
  <si>
    <t>FRA27263096Q2 2020EUR</t>
  </si>
  <si>
    <t>FRA27263096Q3 2020EUR</t>
  </si>
  <si>
    <t>FRA27263096Q4 2020EUR</t>
  </si>
  <si>
    <t>FRA26068093Q2 2020EUR</t>
  </si>
  <si>
    <t>FRA26068093Q3 2020EUR</t>
  </si>
  <si>
    <t>FRA26068093Q4 2020EUR</t>
  </si>
  <si>
    <t>FRA390050Q1 2020EUR</t>
  </si>
  <si>
    <t>FRA390050Q2 2020EUR</t>
  </si>
  <si>
    <t>FRA390050Q3 2020EUR</t>
  </si>
  <si>
    <t>FRA390050Q4 2020EUR</t>
  </si>
  <si>
    <t>FRA1150054231Q1 2020EUR</t>
  </si>
  <si>
    <t>FRA1150054231Q2 2020EUR</t>
  </si>
  <si>
    <t>FRA1150054231Q3 2020EUR</t>
  </si>
  <si>
    <t>FRA1150054231Q4 2020EUR</t>
  </si>
  <si>
    <t>FRAFR3IISNSNM1663Y 2020EUR</t>
  </si>
  <si>
    <t>FR3IISNSNM1663</t>
  </si>
  <si>
    <t>FRAFR3MGPS1662Y 2020EUR</t>
  </si>
  <si>
    <t>FR3MGPS1662</t>
  </si>
  <si>
    <t>FRAFR4GP1772Y 2020EUR</t>
  </si>
  <si>
    <t>FR4GP1772</t>
  </si>
  <si>
    <t>FRAFR4GP1446Y 2020EUR</t>
  </si>
  <si>
    <t>FR4GP1446</t>
  </si>
  <si>
    <t>FRA2438047Q1 2020EUR</t>
  </si>
  <si>
    <t>FRA2438047Q2 2020EUR</t>
  </si>
  <si>
    <t>FRA2438047Q3 2020EUR</t>
  </si>
  <si>
    <t>FRA2438047Q4 2020EUR</t>
  </si>
  <si>
    <t>FRA2110791339Q1 2020EUR</t>
  </si>
  <si>
    <t>FRA2110791339Q2 2020EUR</t>
  </si>
  <si>
    <t>FRA2110791339Q3 2020EUR</t>
  </si>
  <si>
    <t>FRA2110791339Q4 2020EUR</t>
  </si>
  <si>
    <t>FRA520004Q1 2020EUR</t>
  </si>
  <si>
    <t>FRA520004Q2 2020EUR</t>
  </si>
  <si>
    <t>FRA520004Q3 2020EUR</t>
  </si>
  <si>
    <t>FRA520004Q4 2020EUR</t>
  </si>
  <si>
    <t>FRA28270002Q3 2020EUR</t>
  </si>
  <si>
    <t>FRA28270002Q4 2020EUR</t>
  </si>
  <si>
    <t>FRA900052Q1 2020EUR</t>
  </si>
  <si>
    <t>FRA900052Q2 2020EUR</t>
  </si>
  <si>
    <t>FRA900052Q3 2020EUR</t>
  </si>
  <si>
    <t>FRA900052Q4 2020EUR</t>
  </si>
  <si>
    <t>FRA1120152007Q1 2020EUR</t>
  </si>
  <si>
    <t>FRA1120152007Q2 2020EUR</t>
  </si>
  <si>
    <t>FRA1120152007Q3 2020EUR</t>
  </si>
  <si>
    <t>FRA1120152007Q4 2020EUR</t>
  </si>
  <si>
    <t>FRA1190505927Q1 2020EUR</t>
  </si>
  <si>
    <t>FRA1190505927Q2 2020EUR</t>
  </si>
  <si>
    <t>FRA1190505927Q3 2020EUR</t>
  </si>
  <si>
    <t>FRA1190505927Q4 2020EUR</t>
  </si>
  <si>
    <t>FRA14112Q1 2020EUR</t>
  </si>
  <si>
    <t>FRA14112Q2 2020EUR</t>
  </si>
  <si>
    <t>FRA14112Q3 2020EUR</t>
  </si>
  <si>
    <t>FRA14112Q4 2020EUR</t>
  </si>
  <si>
    <t>FRA17222005Q1 2020EUR</t>
  </si>
  <si>
    <t>FRA17222005Q2 2020EUR</t>
  </si>
  <si>
    <t>FRA17222005Q3 2020EUR</t>
  </si>
  <si>
    <t>FRA17222005Q4 2020EUR</t>
  </si>
  <si>
    <t>FRA20103Q1 2020EUR</t>
  </si>
  <si>
    <t>FRA20103Q2 2020EUR</t>
  </si>
  <si>
    <t>FRA20103Q3 2020EUR</t>
  </si>
  <si>
    <t>FRA20103Q4 2020EUR</t>
  </si>
  <si>
    <t>FRA2150514341Q1 2020EUR</t>
  </si>
  <si>
    <t>FRA2150514341Q2 2020EUR</t>
  </si>
  <si>
    <t>FRA2150514341Q3 2020EUR</t>
  </si>
  <si>
    <t>FRA2150514341Q4 2020EUR</t>
  </si>
  <si>
    <t>FRAFR4GP2647Y 2020EUR</t>
  </si>
  <si>
    <t>FR4GP2647</t>
  </si>
  <si>
    <t>FRA1453007Q1 2020EUR</t>
  </si>
  <si>
    <t>FRA1453007Q2 2020EUR</t>
  </si>
  <si>
    <t>FRA1453007Q3 2020EUR</t>
  </si>
  <si>
    <t>FRA1453007Q4 2020EUR</t>
  </si>
  <si>
    <t>FRAFR3IISNSNM1776Y 2020EUR</t>
  </si>
  <si>
    <t>FR3IISNSNM1776</t>
  </si>
  <si>
    <t>FRAFR3MGPS1777Y 2020EUR</t>
  </si>
  <si>
    <t>FR3MGPS1777</t>
  </si>
  <si>
    <t>FRA1130072480Q1 2020EUR</t>
  </si>
  <si>
    <t>FRA1130072480Q2 2020EUR</t>
  </si>
  <si>
    <t>FRA1130072480Q3 2020EUR</t>
  </si>
  <si>
    <t>FRA1130072480Q4 2020EUR</t>
  </si>
  <si>
    <t>FRAFR4GP2722 ANTENNESY 2020EUR</t>
  </si>
  <si>
    <t>FR4GP2722 ANTENNES</t>
  </si>
  <si>
    <t>FRAFR4GP2725 MOBILEY 2020EUR</t>
  </si>
  <si>
    <t>FR4GP2725 MOBILE</t>
  </si>
  <si>
    <t>FRAFR4GP2762 FIBREY 2020EUR</t>
  </si>
  <si>
    <t>FR4GP2762 FIBRE</t>
  </si>
  <si>
    <t>FRA1170075225Q1 2020EUR</t>
  </si>
  <si>
    <t>FRA1170075225Q2 2020EUR</t>
  </si>
  <si>
    <t>FRA1170075225Q3 2020EUR</t>
  </si>
  <si>
    <t>FRA1170075225Q4 2020EUR</t>
  </si>
  <si>
    <t>FRA2140303476Q2 2020EUR</t>
  </si>
  <si>
    <t>FRA2140303476Q3 2020EUR</t>
  </si>
  <si>
    <t>FRA2140303476Q4 2020EUR</t>
  </si>
  <si>
    <t>FRA2489083Q1 2020EUR</t>
  </si>
  <si>
    <t>FRA2489083Q2 2020EUR</t>
  </si>
  <si>
    <t>FRA2489083Q3 2020EUR</t>
  </si>
  <si>
    <t>FRA2489083Q4 2020EUR</t>
  </si>
  <si>
    <t>FRA2140633138Q1 2020EUR</t>
  </si>
  <si>
    <t>FRA2140633138Q2 2020EUR</t>
  </si>
  <si>
    <t>FRA2140633138Q3 2020EUR</t>
  </si>
  <si>
    <t>FRA5004Q1 2020EUR</t>
  </si>
  <si>
    <t>FRA5004Q3 2020EUR</t>
  </si>
  <si>
    <t>FRA5004Q4 2020EUR</t>
  </si>
  <si>
    <t>FRAFR4GP1127Y 2020EUR</t>
  </si>
  <si>
    <t>FR4GP1127</t>
  </si>
  <si>
    <t>FRA1130142859Q1 2020EUR</t>
  </si>
  <si>
    <t>FRA1130142859Q2 2020EUR</t>
  </si>
  <si>
    <t>FRA1130142859Q3 2020EUR</t>
  </si>
  <si>
    <t>FRA1130142859Q4 2020EUR</t>
  </si>
  <si>
    <t>FRA2002Q1 2020EUR</t>
  </si>
  <si>
    <t>FRA2002Q2 2020EUR</t>
  </si>
  <si>
    <t>FRA2002Q3 2020EUR</t>
  </si>
  <si>
    <t>FRA2002Q4 2020EUR</t>
  </si>
  <si>
    <t>FRA1190505949Q1 2020EUR</t>
  </si>
  <si>
    <t>FRA1190505949Q2 2020EUR</t>
  </si>
  <si>
    <t>FRA1190505949Q3 2020EUR</t>
  </si>
  <si>
    <t>FRA1190505949Q4 2020EUR</t>
  </si>
  <si>
    <t>FRA17225009Q1 2020EUR</t>
  </si>
  <si>
    <t>FRA17225009Q2 2020EUR</t>
  </si>
  <si>
    <t>FRA17225009Q3 2020EUR</t>
  </si>
  <si>
    <t>FRA17225009Q4 2020EUR</t>
  </si>
  <si>
    <t>FRA1130082479Q1 2020EUR</t>
  </si>
  <si>
    <t>FRA1130082479Q2 2020EUR</t>
  </si>
  <si>
    <t>FRA1130082479Q3 2020EUR</t>
  </si>
  <si>
    <t>FRA1130082479Q4 2020EUR</t>
  </si>
  <si>
    <t>FRAFR4GP2222Y 2020EUR</t>
  </si>
  <si>
    <t>FR4GP2222</t>
  </si>
  <si>
    <t>FRAFR4GP2760Y 2020EUR</t>
  </si>
  <si>
    <t>FR4GP2760</t>
  </si>
  <si>
    <t>FRA2196406477 TRAVAUXQ1 2020EUR</t>
  </si>
  <si>
    <t>2196406477 TRAVAUX</t>
  </si>
  <si>
    <t>FRA2196406477 TRAVAUXQ2 2020EUR</t>
  </si>
  <si>
    <t>FRA2196406477 TRAVAUXQ3 2020EUR</t>
  </si>
  <si>
    <t>FRA2196406478 MAINTENANCEQ1 2020EUR</t>
  </si>
  <si>
    <t>2196406478 MAINTENANCE</t>
  </si>
  <si>
    <t>FRA2196406478 MAINTENANCEQ2 2020EUR</t>
  </si>
  <si>
    <t>FRA2196406478 MAINTENANCEQ3 2020EUR</t>
  </si>
  <si>
    <t>FRA2196406478 MAINTENANCEQ4 2020EUR</t>
  </si>
  <si>
    <t>FRA21075Q1 2020EUR</t>
  </si>
  <si>
    <t>FRA21075Q2 2020EUR</t>
  </si>
  <si>
    <t>FRA21075Q3 2020EUR</t>
  </si>
  <si>
    <t>FRA21075Q4 2020EUR</t>
  </si>
  <si>
    <t>FRA320104Q1 2020EUR</t>
  </si>
  <si>
    <t>FRA320104Q2 2020EUR</t>
  </si>
  <si>
    <t>FRA320104Q3 2020EUR</t>
  </si>
  <si>
    <t>FRA320104Q4 2020EUR</t>
  </si>
  <si>
    <t>FRA21047Q1 2020EUR</t>
  </si>
  <si>
    <t>FRA21047Q3 2020EUR</t>
  </si>
  <si>
    <t>FRA21047Q4 2020EUR</t>
  </si>
  <si>
    <t>FRA2140763973Q1 2020EUR</t>
  </si>
  <si>
    <t>FRA2140763973Q2 2020EUR</t>
  </si>
  <si>
    <t>FRA2140763973Q3 2020EUR</t>
  </si>
  <si>
    <t>FRA2140763973Q4 2020EUR</t>
  </si>
  <si>
    <t>FRA28313083Q1 2020EUR</t>
  </si>
  <si>
    <t>FRA28313083Q2 2020EUR</t>
  </si>
  <si>
    <t>FRA28313083Q3 2020EUR</t>
  </si>
  <si>
    <t>FRA28313083Q4 2020EUR</t>
  </si>
  <si>
    <t>FRA5009Q1 2020EUR</t>
  </si>
  <si>
    <t>FRA5009Q2 2020EUR</t>
  </si>
  <si>
    <t>FRA5009Q3 2020EUR</t>
  </si>
  <si>
    <t>FRA5009Q4 2020EUR</t>
  </si>
  <si>
    <t>FRAFR4GP1637Y 2020EUR</t>
  </si>
  <si>
    <t>FR4GP1637</t>
  </si>
  <si>
    <t>FRA1190506325Q1 2020EUR</t>
  </si>
  <si>
    <t>FRA1190506325Q2 2020EUR</t>
  </si>
  <si>
    <t>FRA1190506325Q3 2020EUR</t>
  </si>
  <si>
    <t>FRA1190506325Q4 2020EUR</t>
  </si>
  <si>
    <t>FRA211801218Q1 2020EUR</t>
  </si>
  <si>
    <t>FRA211801218Q2 2020EUR</t>
  </si>
  <si>
    <t>FRA211801218Q3 2020EUR</t>
  </si>
  <si>
    <t>FRA211801218Q4 2020EUR</t>
  </si>
  <si>
    <t>FRAFR3F1IB1098Y 2020EUR</t>
  </si>
  <si>
    <t>FR3F1IB1098</t>
  </si>
  <si>
    <t>FRAFR4GP1407Y 2020EUR</t>
  </si>
  <si>
    <t>FR4GP1407</t>
  </si>
  <si>
    <t>[SB] Le montant de facture est OK 66822.72 (après calcul à la main). Le rebate est mal calculé  dans l'affichage de a participation et dans le report.
[ZB] Marque Moma</t>
  </si>
  <si>
    <t>FRAFR4GP2708Y 2020EUR</t>
  </si>
  <si>
    <t>FR4GP2708</t>
  </si>
  <si>
    <t>[SB] Le montant de facture est OK 19497.8 (après calcul à la main). Le rebate est mal calculé  dans l'affichage de a participation et dans le report.
[ZB] marque MOMA</t>
  </si>
  <si>
    <t>FRA2160784882Q1 2020EUR</t>
  </si>
  <si>
    <t>FRA2160784882Q3 2020EUR</t>
  </si>
  <si>
    <t>FRA2160784882Q4 2020EUR</t>
  </si>
  <si>
    <t>FRA1190405898Q1 2020EUR</t>
  </si>
  <si>
    <t>FRA1190405898Q2 2020EUR</t>
  </si>
  <si>
    <t>FRA1190405898Q3 2020EUR</t>
  </si>
  <si>
    <t>FRA1190405898Q4 2020EUR</t>
  </si>
  <si>
    <t>FRA110014699Q1 2020EUR</t>
  </si>
  <si>
    <t>FRA110014699Q2 2020EUR</t>
  </si>
  <si>
    <t>FRA110014699Q3 2020EUR</t>
  </si>
  <si>
    <t>FRA110014699Q4 2020EUR</t>
  </si>
  <si>
    <t>FRA2191406365-1Q2 2020EUR</t>
  </si>
  <si>
    <t>2191406365-1</t>
  </si>
  <si>
    <t>FRA2191406365-1Q3 2020EUR</t>
  </si>
  <si>
    <t>FRA2191406365-1Q4 2020EUR</t>
  </si>
  <si>
    <t>FRAFR4GP2751Y 2020EUR</t>
  </si>
  <si>
    <t>FR4GP2751</t>
  </si>
  <si>
    <t>FRA1120141782Q1 2020EUR</t>
  </si>
  <si>
    <t>FRA1120141782Q2 2020EUR</t>
  </si>
  <si>
    <t>FRA1120141782Q3 2020EUR</t>
  </si>
  <si>
    <t>FRA1120141782Q4 2020EUR</t>
  </si>
  <si>
    <t>FRAFR4GP1356Y 2020EUR</t>
  </si>
  <si>
    <t>FR4GP1356</t>
  </si>
  <si>
    <t>FRA1150543999Q1 2020EUR</t>
  </si>
  <si>
    <t>FRA1150543999Q2 2020EUR</t>
  </si>
  <si>
    <t>FRA1150543999Q3 2020EUR</t>
  </si>
  <si>
    <t>FRA1150543999Q4 2020EUR</t>
  </si>
  <si>
    <t>FRA26089090Q1 2020EUR</t>
  </si>
  <si>
    <t>FRA26089090Q2 2020EUR</t>
  </si>
  <si>
    <t>FRA26089090Q3 2020EUR</t>
  </si>
  <si>
    <t>FRA26089090Q4 2020EUR</t>
  </si>
  <si>
    <t>FRA28280078Q1 2020EUR</t>
  </si>
  <si>
    <t>FRA28280078Q2 2020EUR</t>
  </si>
  <si>
    <t>FRA28280078Q3 2020EUR</t>
  </si>
  <si>
    <t>FRA28280078Q4 2020EUR</t>
  </si>
  <si>
    <t>FRA1170015183Q1 2020EUR</t>
  </si>
  <si>
    <t>FRA1170015183Q2 2020EUR</t>
  </si>
  <si>
    <t>FRA1170015183Q3 2020EUR</t>
  </si>
  <si>
    <t>FRA1170015183Q4 2020EUR</t>
  </si>
  <si>
    <t>FRA212811577Q1 2020EUR</t>
  </si>
  <si>
    <t>FRA212811577Q2 2020EUR</t>
  </si>
  <si>
    <t>FRA212811577Q3 2020EUR</t>
  </si>
  <si>
    <t>FRA2110791340Q1 2020EUR</t>
  </si>
  <si>
    <t>FRA2110791340Q2 2020EUR</t>
  </si>
  <si>
    <t>FRA2110791340Q3 2020EUR</t>
  </si>
  <si>
    <t>FRA2110791340Q4 2020EUR</t>
  </si>
  <si>
    <t>FRA210054881Q1 2020EUR</t>
  </si>
  <si>
    <t>FRA210054881Q2 2020EUR</t>
  </si>
  <si>
    <t>FRA210054881Q3 2020EUR</t>
  </si>
  <si>
    <t>FRA210054881Q4 2020EUR</t>
  </si>
  <si>
    <t>FRA1547055Q1 2020EUR</t>
  </si>
  <si>
    <t>FRA1547055Q2 2020EUR</t>
  </si>
  <si>
    <t>FRA1547055Q3 2020EUR</t>
  </si>
  <si>
    <t>FRA1547055Q4 2020EUR</t>
  </si>
  <si>
    <t>FRA2140543932Q1 2020EUR</t>
  </si>
  <si>
    <t>FRA2140543932Q2 2020EUR</t>
  </si>
  <si>
    <t>FRA2140543932Q3 2020EUR</t>
  </si>
  <si>
    <t>FRA2140543932Q4 2020EUR</t>
  </si>
  <si>
    <t>FRA2130542680Q3 2020EUR</t>
  </si>
  <si>
    <t>FRA2130542680Q4 2020EUR</t>
  </si>
  <si>
    <t>FRA212541653Q1 2020EUR</t>
  </si>
  <si>
    <t>FRA212541653Q2 2020EUR</t>
  </si>
  <si>
    <t>FRA212541653Q3 2020EUR</t>
  </si>
  <si>
    <t>FRA212541653Q4 2020EUR</t>
  </si>
  <si>
    <t>FRA2130052884Q1 2020EUR</t>
  </si>
  <si>
    <t>FRA2130052884Q2 2020EUR</t>
  </si>
  <si>
    <t>FRA2130052884Q3 2020EUR</t>
  </si>
  <si>
    <t>FRA2130052884Q4 2020EUR</t>
  </si>
  <si>
    <t>FRA390093Q1 2020EUR</t>
  </si>
  <si>
    <t>FRA390093Q2 2020EUR</t>
  </si>
  <si>
    <t>FRA390093Q3 2020EUR</t>
  </si>
  <si>
    <t>FRA390093Q4 2020EUR</t>
  </si>
  <si>
    <t>FRA27306043Q1 2020EUR</t>
  </si>
  <si>
    <t>FRA27306043Q2 2020EUR</t>
  </si>
  <si>
    <t>FRA27306043Q3 2020EUR</t>
  </si>
  <si>
    <t>FRA27306043Q4 2020EUR</t>
  </si>
  <si>
    <t>FRA390077Q1 2020EUR</t>
  </si>
  <si>
    <t>FRA390077Q2 2020EUR</t>
  </si>
  <si>
    <t>FRA390077Q3 2020EUR</t>
  </si>
  <si>
    <t>FRA390077Q4 2020EUR</t>
  </si>
  <si>
    <t>FRA390073Q1 2020EUR</t>
  </si>
  <si>
    <t>FRA390073Q2 2020EUR</t>
  </si>
  <si>
    <t>FRA390073Q3 2020EUR</t>
  </si>
  <si>
    <t>FRA390073Q4 2020EUR</t>
  </si>
  <si>
    <t>FRA390083Q1 2020EUR</t>
  </si>
  <si>
    <t>FRA390083Q2 2020EUR</t>
  </si>
  <si>
    <t>FRA390083Q3 2020EUR</t>
  </si>
  <si>
    <t>FRA390083Q4 2020EUR</t>
  </si>
  <si>
    <t>FRAFR4GP1515Y 2020EUR</t>
  </si>
  <si>
    <t>FR4GP1515</t>
  </si>
  <si>
    <t>FRA390079Q1 2020EUR</t>
  </si>
  <si>
    <t>FRA390079Q2 2020EUR</t>
  </si>
  <si>
    <t>FRA390079Q3 2020EUR</t>
  </si>
  <si>
    <t>FRA390079Q4 2020EUR</t>
  </si>
  <si>
    <t>FRA28280062Q1 2020EUR</t>
  </si>
  <si>
    <t>FRA28280062Q2 2020EUR</t>
  </si>
  <si>
    <t>FRA28280062Q3 2020EUR</t>
  </si>
  <si>
    <t>FRA28280062Q4 2020EUR</t>
  </si>
  <si>
    <t>FRA2196406472 TRAVAUXQ1 2020EUR</t>
  </si>
  <si>
    <t>2196406472 TRAVAUX</t>
  </si>
  <si>
    <t>FRA2196406472 TRAVAUXQ2 2020EUR</t>
  </si>
  <si>
    <t>FRA2196406472 TRAVAUXQ3 2020EUR</t>
  </si>
  <si>
    <t>FRA2196406474 MAINTENANCEQ2 2020EUR</t>
  </si>
  <si>
    <t>2196406474 MAINTENANCE</t>
  </si>
  <si>
    <t>FRA2196406474 MAINTENANCEQ3 2020EUR</t>
  </si>
  <si>
    <t>FRA2196406474 MAINTENANCEQ4 2020EUR</t>
  </si>
  <si>
    <t>FRA28306067Q1 2020EUR</t>
  </si>
  <si>
    <t>FRA28306067Q2 2020EUR</t>
  </si>
  <si>
    <t>FRA28306067Q3 2020EUR</t>
  </si>
  <si>
    <t>FRA28306067Q4 2020EUR</t>
  </si>
  <si>
    <t>FRAFR4GP1113Y 2020EUR</t>
  </si>
  <si>
    <t>FR4GP1113</t>
  </si>
  <si>
    <t>FRA2140673707Q1 2020EUR</t>
  </si>
  <si>
    <t>FRA2140673707Q2 2020EUR</t>
  </si>
  <si>
    <t>FRA2140673707Q3 2020EUR</t>
  </si>
  <si>
    <t>FRA2140673707Q4 2020EUR</t>
  </si>
  <si>
    <t>FRA2150594300Q1 2020EUR</t>
  </si>
  <si>
    <t>FRA2150594300Q2 2020EUR</t>
  </si>
  <si>
    <t>FRA2150594300Q3 2020EUR</t>
  </si>
  <si>
    <t>FRA2150594300Q4 2020EUR</t>
  </si>
  <si>
    <t>FRAFR4GP1269Y 2020EUR</t>
  </si>
  <si>
    <t>FR4GP1269</t>
  </si>
  <si>
    <t>FRA110028185Q1 2020EUR</t>
  </si>
  <si>
    <t>FRA110028185Q2 2020EUR</t>
  </si>
  <si>
    <t>FRA110028185Q3 2020EUR</t>
  </si>
  <si>
    <t>FRA110028185Q4 2020EUR</t>
  </si>
  <si>
    <t>FRA1140303032Q1 2020EUR</t>
  </si>
  <si>
    <t>FRA1140303032Q2 2020EUR</t>
  </si>
  <si>
    <t>FRA1140303032Q3 2020EUR</t>
  </si>
  <si>
    <t>FRA1140303032Q4 2020EUR</t>
  </si>
  <si>
    <t>FRAFR4GP2763Y 2020EUR</t>
  </si>
  <si>
    <t>FR4GP2763</t>
  </si>
  <si>
    <t>FRA212771695Q1 2020EUR</t>
  </si>
  <si>
    <t>FRA212771695Q2 2020EUR</t>
  </si>
  <si>
    <t>FRA212771695Q3 2020EUR</t>
  </si>
  <si>
    <t>FRA212771695Q4 2020EUR</t>
  </si>
  <si>
    <t>FRAFR4GP2439Y 2020EUR</t>
  </si>
  <si>
    <t>FR4GP2439</t>
  </si>
  <si>
    <t>FRA2185405776Q1 2020EUR</t>
  </si>
  <si>
    <t>FRA2185405776Q3 2020EUR</t>
  </si>
  <si>
    <t>FRA28314046Q1 2020EUR</t>
  </si>
  <si>
    <t>FRA28314046Q2 2020EUR</t>
  </si>
  <si>
    <t>FRA28314046Q3 2020EUR</t>
  </si>
  <si>
    <t>FRA28314046Q4 2020EUR</t>
  </si>
  <si>
    <t>FRAFR4NR2735Q1 2020EUR</t>
  </si>
  <si>
    <t>FR4NR2735</t>
  </si>
  <si>
    <t>FRAFR4NR2735Q2 2020EUR</t>
  </si>
  <si>
    <t>FRAFR4NR2735Q3 2020EUR</t>
  </si>
  <si>
    <t>FRA2183305575Q1 2020EUR</t>
  </si>
  <si>
    <t>FRA2183305575Q2 2020EUR</t>
  </si>
  <si>
    <t>FRA2183305575Q3 2020EUR</t>
  </si>
  <si>
    <t>FRA2183305575Q4 2020EUR</t>
  </si>
  <si>
    <t>FRAFR4GP2353Y 2020EUR</t>
  </si>
  <si>
    <t>FR4GP2353</t>
  </si>
  <si>
    <t>FRA2150514342Q1 2020EUR</t>
  </si>
  <si>
    <t>FRA2150514342Q2 2020EUR</t>
  </si>
  <si>
    <t>FRA2150514342Q3 2020EUR</t>
  </si>
  <si>
    <t>FRA2150514342Q4 2020EUR</t>
  </si>
  <si>
    <t>FRA2150514343Q1 2020EUR</t>
  </si>
  <si>
    <t>FRA2150514343Q2 2020EUR</t>
  </si>
  <si>
    <t>FRA2150514343Q3 2020EUR</t>
  </si>
  <si>
    <t>FRA2150514343Q4 2020EUR</t>
  </si>
  <si>
    <t>FRAFR4GP1419Y 2020EUR</t>
  </si>
  <si>
    <t>FR4GP1419</t>
  </si>
  <si>
    <t>FRAFR4GP2638Y 2020EUR</t>
  </si>
  <si>
    <t>FR4GP2638</t>
  </si>
  <si>
    <t>FRA2510008Q1 2020EUR</t>
  </si>
  <si>
    <t>FRA2510008Q2 2020EUR</t>
  </si>
  <si>
    <t>FRA2510008Q3 2020EUR</t>
  </si>
  <si>
    <t>FRA2510008Q4 2020EUR</t>
  </si>
  <si>
    <t>FRA2538053Q1 2020EUR</t>
  </si>
  <si>
    <t>FRA2538053Q2 2020EUR</t>
  </si>
  <si>
    <t>FRA2538053Q3 2020EUR</t>
  </si>
  <si>
    <t>FRA2538053Q4 2020EUR</t>
  </si>
  <si>
    <t>FRAFR4GP1784Y 2020EUR</t>
  </si>
  <si>
    <t>FR4GP1784</t>
  </si>
  <si>
    <t>[24006]</t>
  </si>
  <si>
    <t>[16507, 19096]</t>
  </si>
  <si>
    <t>2021-06-10 11:01:07 +0200</t>
  </si>
  <si>
    <t>[SB] Le montant de report est OK 155807.2, après calcul à la main et en se basant sur le dernier ajustement</t>
  </si>
  <si>
    <t>FRA212721530Q1 2020EUR</t>
  </si>
  <si>
    <t>FRA212721530Q2 2020EUR</t>
  </si>
  <si>
    <t>FRA212721530Q3 2020EUR</t>
  </si>
  <si>
    <t>FRA212721530Q4 2020EUR</t>
  </si>
  <si>
    <t>FRAFR4GP2344Y 2020EUR</t>
  </si>
  <si>
    <t>FR4GP2344</t>
  </si>
  <si>
    <t>[SB]La participation 24191 qui contient du CA est archivée. Elle a été remplacée par la 77200 qui a un ajustement sur du Q0. Le résultat est donc cohérent
[CM] il y a une assistance en cours côté Hexa il me semble n° ticket 13395
[EF] On devrait être bon maintenant</t>
  </si>
  <si>
    <t>FRA27306022Q1 2020EUR</t>
  </si>
  <si>
    <t>FRA27306022Q2 2020EUR</t>
  </si>
  <si>
    <t>FRA27306022Q3 2020EUR</t>
  </si>
  <si>
    <t>FRA27306022Q4 2020EUR</t>
  </si>
  <si>
    <t>FRAFR4GP1286Y 2020EUR</t>
  </si>
  <si>
    <t>FR4GP1286</t>
  </si>
  <si>
    <t>FRAFR4GP2348Y 2020EUR</t>
  </si>
  <si>
    <t>FR4GP2348</t>
  </si>
  <si>
    <t>FRAFR4GP2339Y 2020EUR</t>
  </si>
  <si>
    <t>FR4GP2339</t>
  </si>
  <si>
    <t>FRA210041375Q1 2020EUR</t>
  </si>
  <si>
    <t>FRA210041375Q2 2020EUR</t>
  </si>
  <si>
    <t>FRA210041375Q3 2020EUR</t>
  </si>
  <si>
    <t>FRA210041375Q4 2020EUR</t>
  </si>
  <si>
    <t>FRAFR4GP1343Y 2020EUR</t>
  </si>
  <si>
    <t>FR4GP1343</t>
  </si>
  <si>
    <t>[OA] calcule de rebate manquant  / Contrat : https://www.astoresuite.com/contracts/show/32629  / ajustement : https://www.astoresuite.com/adjustements/edit/20086
[ZB] Corrigé les rebates, Mais il y a un souci au niveau de la marque MOMA, ça n'entre pas dans le calcul, peut etre le pays n'est pas dans le perimetre
[SB] on avait eu un cas similaire avec moma et t'avais resolu le soucis, redmine 12086</t>
  </si>
  <si>
    <t>FRAFR4GP1122Y 2020EUR</t>
  </si>
  <si>
    <t>FR4GP1122</t>
  </si>
  <si>
    <t>[SB]Le montant de facture est OK 5958.29, après calcul à la main. Le rebate est mal calculé dans l'affichage de la participation et dans le report
[ZB] Marque Moma</t>
  </si>
  <si>
    <t>FRAFR4GP1347Y 2020EUR</t>
  </si>
  <si>
    <t>FR4GP1347</t>
  </si>
  <si>
    <t>FRAFR4GP1082Y 2020EUR</t>
  </si>
  <si>
    <t>FR4GP1082</t>
  </si>
  <si>
    <t>[SB]Le montant de facture est OK 177516.6, après calcul à la main. Le rebate est mal calculé dans l'affichage de la participation et dans le report</t>
  </si>
  <si>
    <t>FRAFR4GP1002Y 2020EUR</t>
  </si>
  <si>
    <t>FR4GP1002</t>
  </si>
  <si>
    <t>FRAFR4GP1121Y 2020EUR</t>
  </si>
  <si>
    <t>FR4GP1121</t>
  </si>
  <si>
    <t>FRAFR4GP1365Y 2020EUR</t>
  </si>
  <si>
    <t>FR4GP1365</t>
  </si>
  <si>
    <t>[SB]L'écart correspond à la marque moma qui est encore une fois non prise en compte dans le calcul du rebate alors que le pays est bien present dans le perimetre couvert
[SB] Après analyse de Zakaria, on voit que la marque Moma n'existe plus en base dans A2S. Si on filtre dans A2S sur la marque moma, depuis le module client, on aura un résultat de 0.</t>
  </si>
  <si>
    <t>FRAFR4GP1036Y 2020EUR</t>
  </si>
  <si>
    <t>FR4GP1036</t>
  </si>
  <si>
    <t>[SB]L'écart correspond à la marque moma qui est encore une fois non prise en compte dans le calcul du rebate alors que le pays est bien present dans le perimetre couvert
[SB] Après analyse de Zakaria, on voit que la marque Moma n'existe plus en base dans A2S. Si on filtre dans A2S sur la marque moma, depuis le module client, on aura un résultat de 0</t>
  </si>
  <si>
    <t>FRAFR4GP1090Y 2020EUR</t>
  </si>
  <si>
    <t>FR4GP1090</t>
  </si>
  <si>
    <t>FRA2140543809Q1 2020EUR</t>
  </si>
  <si>
    <t>FRA2140543809Q3 2020EUR</t>
  </si>
  <si>
    <t>FRA2140543809Q4 2020EUR</t>
  </si>
  <si>
    <t>FRA2160334794Q1 2020EUR</t>
  </si>
  <si>
    <t>FRA2160334794Q2 2020EUR</t>
  </si>
  <si>
    <t>FRA2160334794Q3 2020EUR</t>
  </si>
  <si>
    <t>FRA2160334794Q4 2020EUR</t>
  </si>
  <si>
    <t>FRA2120771736Q1 2020EUR</t>
  </si>
  <si>
    <t>FRA2120771736Q2 2020EUR</t>
  </si>
  <si>
    <t>FRA2120771736Q3 2020EUR</t>
  </si>
  <si>
    <t>FRA2120771736Q4 2020EUR</t>
  </si>
  <si>
    <t>FRAFR4GP1414Y 2020EUR</t>
  </si>
  <si>
    <t>FR4GP1414</t>
  </si>
  <si>
    <t>FRAFR4GP1413Y 2020EUR</t>
  </si>
  <si>
    <t>FR4GP1413</t>
  </si>
  <si>
    <t>FRAFR4GP1412Y 2020EUR</t>
  </si>
  <si>
    <t>FR4GP1412</t>
  </si>
  <si>
    <t>FRA212051551Q1 2020EUR</t>
  </si>
  <si>
    <t>FRA212051551Q2 2020EUR</t>
  </si>
  <si>
    <t>FRA212051551Q3 2020EUR</t>
  </si>
  <si>
    <t>FRA212051551Q4 2020EUR</t>
  </si>
  <si>
    <t>FRAFR4GP1405Y 2020EUR</t>
  </si>
  <si>
    <t>FR4GP1405</t>
  </si>
  <si>
    <t>FRAFR4GP1402Y 2020EUR</t>
  </si>
  <si>
    <t>FR4GP1402</t>
  </si>
  <si>
    <t>FRA2120051830Q1 2020EUR</t>
  </si>
  <si>
    <t>FRA2120051830Q2 2020EUR</t>
  </si>
  <si>
    <t>FRA2120051830Q3 2020EUR</t>
  </si>
  <si>
    <t>FRA2120051830Q4 2020EUR</t>
  </si>
  <si>
    <t>FRA1190106326Q3 2020EUR</t>
  </si>
  <si>
    <t>FRA1190106326Q4 2020EUR</t>
  </si>
  <si>
    <t>FRA2140053098Q1 2020EUR</t>
  </si>
  <si>
    <t>FRA2140053098Q2 2020EUR</t>
  </si>
  <si>
    <t>FRA2140053098Q3 2020EUR</t>
  </si>
  <si>
    <t>FRA2140053098Q4 2020EUR</t>
  </si>
  <si>
    <t>FRA1181505837Q1 2020EUR</t>
  </si>
  <si>
    <t>FRA1181505837Q2 2020EUR</t>
  </si>
  <si>
    <t>FRA1181505837Q3 2020EUR</t>
  </si>
  <si>
    <t>FRA1181505837Q4 2020EUR</t>
  </si>
  <si>
    <t>FRAFR4GP1073Y 2020EUR</t>
  </si>
  <si>
    <t>FR4GP1073</t>
  </si>
  <si>
    <t>FRA1150054362Q1 2020EUR</t>
  </si>
  <si>
    <t>FRA1150054362Q2 2020EUR</t>
  </si>
  <si>
    <t>FRA1150054362Q3 2020EUR</t>
  </si>
  <si>
    <t>FRA1150054362Q4 2020EUR</t>
  </si>
  <si>
    <t>FRA2120721970Q1 2020EUR</t>
  </si>
  <si>
    <t>FRA2120721970Q4 2020EUR</t>
  </si>
  <si>
    <t>FRA2120721972Q1 2020EUR</t>
  </si>
  <si>
    <t>FRA2120721972Q2 2020EUR</t>
  </si>
  <si>
    <t>FRA2120721972Q3 2020EUR</t>
  </si>
  <si>
    <t>FRA2120451828Q2 2020EUR</t>
  </si>
  <si>
    <t>FRA2120451828Q3 2020EUR</t>
  </si>
  <si>
    <t>FRA2107201969Q1 2020EUR</t>
  </si>
  <si>
    <t>FRA2107201969Q2 2020EUR</t>
  </si>
  <si>
    <t>FRA2107201969Q3 2020EUR</t>
  </si>
  <si>
    <t>FRA2107201969Q4 2020EUR</t>
  </si>
  <si>
    <t>FRA2130052299Q1 2020EUR</t>
  </si>
  <si>
    <t>FRA2110411319-1Q4 2020EUR</t>
  </si>
  <si>
    <t>2110411319-1</t>
  </si>
  <si>
    <t>FRAFR3IB2711-1Y 2020EUR</t>
  </si>
  <si>
    <t>FR3IB2711-1</t>
  </si>
  <si>
    <t>FRA1191306025Q1 2020EUR</t>
  </si>
  <si>
    <t>FRA1191306025Q2 2020EUR</t>
  </si>
  <si>
    <t>FRA1191306025Q3 2020EUR</t>
  </si>
  <si>
    <t>FRA1191306025Q4 2020EUR</t>
  </si>
  <si>
    <t>FRA1181205425Q1 2020EUR</t>
  </si>
  <si>
    <t>FRA1181205425Q2 2020EUR</t>
  </si>
  <si>
    <t>FRA1181205425Q3 2020EUR</t>
  </si>
  <si>
    <t>FRA1181205425Q4 2020EUR</t>
  </si>
  <si>
    <t>FRAFR4GP2602Y 2020EUR</t>
  </si>
  <si>
    <t>FR4GP2602</t>
  </si>
  <si>
    <t>[TN] : Le CA déclaré est sur une participation archivée https://astoresuite.com/declarative_campaign_participations/edit/47360
Sur la participation valide il n'y a rien https://astoresuite.com/declarative_campaign_participations/edit/85790</t>
  </si>
  <si>
    <t>FRAFR4GP2790Y 2020EUR</t>
  </si>
  <si>
    <t>FR4GP2790</t>
  </si>
  <si>
    <t>FRAFR4GP2541Y 2020EUR</t>
  </si>
  <si>
    <t>FR4GP2541</t>
  </si>
  <si>
    <t>FRAFR4GP2455Y 2020EUR</t>
  </si>
  <si>
    <t>FR4GP2455</t>
  </si>
  <si>
    <t>FRAFR4GP2304Y 2020EUR</t>
  </si>
  <si>
    <t>FR4GP2304</t>
  </si>
  <si>
    <t>FRAFR3IB2789Y 2020EUR</t>
  </si>
  <si>
    <t>FR3IB2789</t>
  </si>
  <si>
    <t>FRA2170185122Q1 2020EUR</t>
  </si>
  <si>
    <t>FRA2170185122Q2 2020EUR</t>
  </si>
  <si>
    <t>FRA2170185122Q4 2020EUR</t>
  </si>
  <si>
    <t>FRA2203106781Q4 2020EUR</t>
  </si>
  <si>
    <t>FRAFR4GP1443Y 2020EUR</t>
  </si>
  <si>
    <t>FR4GP1443</t>
  </si>
  <si>
    <t>FRA1130052814Q1 2020EUR</t>
  </si>
  <si>
    <t>FRA1130052814Q2 2020EUR</t>
  </si>
  <si>
    <t>FRA1130052814Q3 2020EUR</t>
  </si>
  <si>
    <t>FRA1130052814Q4 2020EUR</t>
  </si>
  <si>
    <t>FRA2140542990Q1 2020EUR</t>
  </si>
  <si>
    <t>FRA2140542990Q3 2020EUR</t>
  </si>
  <si>
    <t>FRA2196605884Q1 2020EUR</t>
  </si>
  <si>
    <t>FRA2196605884Q3 2020EUR</t>
  </si>
  <si>
    <t>FRA2196605884Q4 2020EUR</t>
  </si>
  <si>
    <t>FRAFR4GP1606Y 2020EUR</t>
  </si>
  <si>
    <t>FR4GP1606</t>
  </si>
  <si>
    <t>FRA1140033097Q1 2020EUR</t>
  </si>
  <si>
    <t>FRA1140033097Q2 2020EUR</t>
  </si>
  <si>
    <t>FRA1140033097Q3 2020EUR</t>
  </si>
  <si>
    <t>FRA1140033097Q4 2020EUR</t>
  </si>
  <si>
    <t>FRA16053050Q1 2020EUR</t>
  </si>
  <si>
    <t>FRA16053050Q2 2020EUR</t>
  </si>
  <si>
    <t>FRA16053050Q3 2020EUR</t>
  </si>
  <si>
    <t>FRA16053050Q4 2020EUR</t>
  </si>
  <si>
    <t>FRA1140083265Q1 2020EUR</t>
  </si>
  <si>
    <t>FRA1140083265Q2 2020EUR</t>
  </si>
  <si>
    <t>FRA1140083265Q3 2020EUR</t>
  </si>
  <si>
    <t>FRA1140083265Q4 2020EUR</t>
  </si>
  <si>
    <t>FRA1130112574Q1 2020EUR</t>
  </si>
  <si>
    <t>FRA1130112574Q2 2020EUR</t>
  </si>
  <si>
    <t>FRA1130112574Q3 2020EUR</t>
  </si>
  <si>
    <t>FRA1130112574Q4 2020EUR</t>
  </si>
  <si>
    <t>FRA2130362492Q1 2020EUR</t>
  </si>
  <si>
    <t>FRA2130362492Q2 2020EUR</t>
  </si>
  <si>
    <t>FRA2130362492Q3 2020EUR</t>
  </si>
  <si>
    <t>FRA2130362492Q4 2020EUR</t>
  </si>
  <si>
    <t>FRAFR4GP1458Y 2020EUR</t>
  </si>
  <si>
    <t>FR4GP1458</t>
  </si>
  <si>
    <t>FRA2130282411Q1 2020EUR</t>
  </si>
  <si>
    <t>FRA2130282411Q2 2020EUR</t>
  </si>
  <si>
    <t>FRA2130282411Q3 2020EUR</t>
  </si>
  <si>
    <t>FRA2130282411Q4 2020EUR</t>
  </si>
  <si>
    <t>FRA2130192487-Q1 2020EUR</t>
  </si>
  <si>
    <t>2130192487-</t>
  </si>
  <si>
    <t>FRA2130192487-Q2 2020EUR</t>
  </si>
  <si>
    <t>FRA2130192487-Q3 2020EUR</t>
  </si>
  <si>
    <t>FRA2130192487-Q4 2020EUR</t>
  </si>
  <si>
    <t>FRA27255023Q1 2020EUR</t>
  </si>
  <si>
    <t>FRA27255023Q2 2020EUR</t>
  </si>
  <si>
    <t>FRA27255023Q3 2020EUR</t>
  </si>
  <si>
    <t>FRA27255023Q4 2020EUR</t>
  </si>
  <si>
    <t>FRA27271013Q1 2020EUR</t>
  </si>
  <si>
    <t>FRA27271013Q2 2020EUR</t>
  </si>
  <si>
    <t>FRA27271013Q3 2020EUR</t>
  </si>
  <si>
    <t>FRA27271013Q4 2020EUR</t>
  </si>
  <si>
    <t>FRA2130592514Q1 2020EUR</t>
  </si>
  <si>
    <t>FRA2130592514Q2 2020EUR</t>
  </si>
  <si>
    <t>FRA2130592514Q3 2020EUR</t>
  </si>
  <si>
    <t>FRA2130592514Q4 2020EUR</t>
  </si>
  <si>
    <t>FRA2170595121Q1 2020EUR</t>
  </si>
  <si>
    <t>FRA2170595121Q2 2020EUR</t>
  </si>
  <si>
    <t>FRA2170595121Q3 2020EUR</t>
  </si>
  <si>
    <t>FRA2170595121Q4 2020EUR</t>
  </si>
  <si>
    <t>FRA19218008Q1 2020EUR</t>
  </si>
  <si>
    <t>FRA19218008Q2 2020EUR</t>
  </si>
  <si>
    <t>FRA19218008Q3 2020EUR</t>
  </si>
  <si>
    <t>FRA19218008Q4 2020EUR</t>
  </si>
  <si>
    <t>FRAFR3NSNM1658Y 2020EUR</t>
  </si>
  <si>
    <t>FR3NSNM1658</t>
  </si>
  <si>
    <t>FRAFR4GP1045Y 2020EUR</t>
  </si>
  <si>
    <t>FR4GP1045</t>
  </si>
  <si>
    <t>FRAFR4GP1305Y 2020EUR</t>
  </si>
  <si>
    <t>FR4GP1305</t>
  </si>
  <si>
    <t>FRAFR4GP1750Y 2020EUR</t>
  </si>
  <si>
    <t>FR4GP1750</t>
  </si>
  <si>
    <t>[SB] Il y a du declaratif sur la marque Moma qui n'existe plus dans A2S. Il n'y a aucun client de la marque Moma dans le module clients. Ca explique le non calcul du rebate pour son CA</t>
  </si>
  <si>
    <t>FRAFR3F11555Y 2020EUR</t>
  </si>
  <si>
    <t>FR3F11555</t>
  </si>
  <si>
    <t>FRAFR3IIBIS1559Y 2020EUR</t>
  </si>
  <si>
    <t>FR3IIBIS1559</t>
  </si>
  <si>
    <t>FRAFR3NGF1529Y 2020EUR</t>
  </si>
  <si>
    <t>FR3NGF1529</t>
  </si>
  <si>
    <t>FRAFR3NSNM1557Y 2020EUR</t>
  </si>
  <si>
    <t>FR3NSNM1557</t>
  </si>
  <si>
    <t>FRAFR3SPMG1578Y 2020EUR</t>
  </si>
  <si>
    <t>FR3SPMG1578</t>
  </si>
  <si>
    <t>FRAFR3F11561Y 2020EUR</t>
  </si>
  <si>
    <t>FR3F11561</t>
  </si>
  <si>
    <t>FRAFR3IB1562Y 2020EUR</t>
  </si>
  <si>
    <t>FR3IB1562</t>
  </si>
  <si>
    <t>FRAFR3IIS1564Y 2020EUR</t>
  </si>
  <si>
    <t>FR3IIS1564</t>
  </si>
  <si>
    <t>FRAFR3NGF1566Y 2020EUR</t>
  </si>
  <si>
    <t>FR3NGF1566</t>
  </si>
  <si>
    <t>FRAFR3NSNM1565Y 2020EUR</t>
  </si>
  <si>
    <t>FR3NSNM1565</t>
  </si>
  <si>
    <t>FRAFR3SPMG1563Y 2020EUR</t>
  </si>
  <si>
    <t>FR3SPMG1563</t>
  </si>
  <si>
    <t>FRAFR4GP1109Y 2020EUR</t>
  </si>
  <si>
    <t>FR4GP1109</t>
  </si>
  <si>
    <t>FRAFR4GP1361Y 2020EUR</t>
  </si>
  <si>
    <t>FR4GP1361</t>
  </si>
  <si>
    <t>FRAFR4GP1198Y 2020EUR</t>
  </si>
  <si>
    <t>FR4GP1198</t>
  </si>
  <si>
    <t>FRAFR4GP1338Y 2020EUR</t>
  </si>
  <si>
    <t>FR4GP1338</t>
  </si>
  <si>
    <t>FRAFR4GP1316Y 2020EUR</t>
  </si>
  <si>
    <t>FR4GP1316</t>
  </si>
  <si>
    <t>FRAFR4GP1311Y 2020EUR</t>
  </si>
  <si>
    <t>FR4GP1311</t>
  </si>
  <si>
    <t>FRAFR4GP1426Y 2020EUR</t>
  </si>
  <si>
    <t>FR4GP1426</t>
  </si>
  <si>
    <t>FRAFR4GP1594Y 2020EUR</t>
  </si>
  <si>
    <t>FR4GP1594</t>
  </si>
  <si>
    <t>FRAFR4GP1291Y 2020EUR</t>
  </si>
  <si>
    <t>FR4GP1291</t>
  </si>
  <si>
    <t>FRAFR3F1IB1067Y 2020EUR</t>
  </si>
  <si>
    <t>FR3F1IB1067</t>
  </si>
  <si>
    <t>FRAFR3IS1506Y 2020EUR</t>
  </si>
  <si>
    <t>FR3IS1506</t>
  </si>
  <si>
    <t>FRAFR3MNSN1508Y 2020EUR</t>
  </si>
  <si>
    <t>FR3MNSN1508</t>
  </si>
  <si>
    <t xml:space="preserve">[OA] rebate calculé à la main de 513925,009 / calcul =&gt; 221,902*115 + 166,309*51 + 3403,12*141 = 513925,009 /  https://www.astoresuite.com/contracts/show/30477 /  https://www.astoresuite.com/declarative_campaign_participations/edit/23917
[ZA] des marques sont exlus de l'assiette au niveau de contrat, mais quand meme declarer par exemple: Hotel F1 . 
[OA] rebate calculé à la main de 513925,009 / calcul =&gt; 272,515*115 + 175,1*51 + 3630,12*141 = 552116,245 /  https://www.astoresuite.com/contracts/show/30477 /  https://www.astoresuite.com/declarative_campaign_participations/edit/23917 
[HB] En accord avec la différence à facturer qui était absent en mars-2021 =&gt; Assitance demandée le 17-05-22 (ds TEAMS) pour que le delta soit dispo ds Prébiling
</t>
  </si>
  <si>
    <t>FRAFR3NGF1519Y 2020EUR</t>
  </si>
  <si>
    <t>FR3NGF1519</t>
  </si>
  <si>
    <t>FRAFR3PSMG1671Y 2020EUR</t>
  </si>
  <si>
    <t>FR3PSMG1671</t>
  </si>
  <si>
    <t>FRAFR4GP1068Y 2020EUR</t>
  </si>
  <si>
    <t>FR4GP1068</t>
  </si>
  <si>
    <t>FRAFR4GP1481Y 2020EUR</t>
  </si>
  <si>
    <t>FR4GP1481</t>
  </si>
  <si>
    <t>FRA2311033Q1 2020EUR</t>
  </si>
  <si>
    <t>FRA2311033Q2 2020EUR</t>
  </si>
  <si>
    <t>FRA2311033Q3 2020EUR</t>
  </si>
  <si>
    <t>FRA2311033Q4 2020EUR</t>
  </si>
  <si>
    <t>FRA1130032534Q1 2020EUR</t>
  </si>
  <si>
    <t>FRA1130032534Q3 2020EUR</t>
  </si>
  <si>
    <t>FRAFR4GP1464Y 2020EUR</t>
  </si>
  <si>
    <t>FR4GP1464</t>
  </si>
  <si>
    <t>FRAFR4GP1467Y 2020EUR</t>
  </si>
  <si>
    <t>FR4GP1467</t>
  </si>
  <si>
    <t>FRAFR4GP1462Y 2020EUR</t>
  </si>
  <si>
    <t>FR4GP1462</t>
  </si>
  <si>
    <t>FRAFR4GP1463Y 2020EUR</t>
  </si>
  <si>
    <t>FR4GP1463</t>
  </si>
  <si>
    <t>FRA390001Q1 2020EUR</t>
  </si>
  <si>
    <t>FRA390001Q2 2020EUR</t>
  </si>
  <si>
    <t>FRA390001Q3 2020EUR</t>
  </si>
  <si>
    <t>FRA390001Q4 2020EUR</t>
  </si>
  <si>
    <t>FRAFR4GP1489Y 2020EUR</t>
  </si>
  <si>
    <t>FR4GP1489</t>
  </si>
  <si>
    <t>FRA2130052742Q1 2020EUR</t>
  </si>
  <si>
    <t>FRA2130052742Q2 2020EUR</t>
  </si>
  <si>
    <t>FRA2130052742Q3 2020EUR</t>
  </si>
  <si>
    <t>FRA2130052742Q4 2020EUR</t>
  </si>
  <si>
    <t>FRA2198105948Q1 2020EUR</t>
  </si>
  <si>
    <t>FRA2198105948Q3 2020EUR</t>
  </si>
  <si>
    <t>FRAFR4GP1490Y 2020EUR</t>
  </si>
  <si>
    <t>FR4GP1490</t>
  </si>
  <si>
    <t>FRA2130282886Q1 2020EUR</t>
  </si>
  <si>
    <t>FRA2130282886Q2 2020EUR</t>
  </si>
  <si>
    <t>FRA2130282886Q3 2020EUR</t>
  </si>
  <si>
    <t>FRA2130282886Q4 2020EUR</t>
  </si>
  <si>
    <t>FRA2130042860Q1 2020EUR</t>
  </si>
  <si>
    <t>FRA2130042860Q2 2020EUR</t>
  </si>
  <si>
    <t>FRA2130042860Q3 2020EUR</t>
  </si>
  <si>
    <t>FRA2130042860Q4 2020EUR</t>
  </si>
  <si>
    <t>FRA2184105581Q1 2020EUR</t>
  </si>
  <si>
    <t>FRA2184105581Q2 2020EUR</t>
  </si>
  <si>
    <t>FRA2184105581Q3 2020EUR</t>
  </si>
  <si>
    <t>FRA2184105581Q4 2020EUR</t>
  </si>
  <si>
    <t>FRAFR4GP2745Y 2020EUR</t>
  </si>
  <si>
    <t>FR4GP2745</t>
  </si>
  <si>
    <t>FRA29236022Q1 2020EUR</t>
  </si>
  <si>
    <t>FRA29236022Q2 2020EUR</t>
  </si>
  <si>
    <t>FRA29236022Q3 2020EUR</t>
  </si>
  <si>
    <t>FRA29236022Q4 2020EUR</t>
  </si>
  <si>
    <t>FRAFR4GP1674Y 2020EUR</t>
  </si>
  <si>
    <t>FR4GP1674</t>
  </si>
  <si>
    <t>FRA2197206447Q1 2020EUR</t>
  </si>
  <si>
    <t>FRA2197206447Q2 2020EUR</t>
  </si>
  <si>
    <t>FRA2197206447Q3 2020EUR</t>
  </si>
  <si>
    <t>FRAFR4GP2161Y 2020EUR</t>
  </si>
  <si>
    <t>FR4GP2161</t>
  </si>
  <si>
    <t>FRA2182205661Q1 2020EUR</t>
  </si>
  <si>
    <t>FRA2182205661Q2 2020EUR</t>
  </si>
  <si>
    <t>FRA2182205661Q3 2020EUR</t>
  </si>
  <si>
    <t>FRA2182205661Q4 2020EUR</t>
  </si>
  <si>
    <t>FRA1140053242Q1 2020EUR</t>
  </si>
  <si>
    <t>FRA1140053242Q2 2020EUR</t>
  </si>
  <si>
    <t>FRA1140053242Q3 2020EUR</t>
  </si>
  <si>
    <t>FRA1140053242Q4 2020EUR</t>
  </si>
  <si>
    <t>FRA110054214Q1 2020EUR</t>
  </si>
  <si>
    <t>FRA110054214Q2 2020EUR</t>
  </si>
  <si>
    <t>FRA110054214Q3 2020EUR</t>
  </si>
  <si>
    <t>FRA110054214Q4 2020EUR</t>
  </si>
  <si>
    <t>FRA119505885Q1 2020EUR</t>
  </si>
  <si>
    <t>FRA119505885Q3 2020EUR</t>
  </si>
  <si>
    <t>FRA119505885Q4 2020EUR</t>
  </si>
  <si>
    <t>FRA2160184796Q1 2020EUR</t>
  </si>
  <si>
    <t>FRA2160184796Q2 2020EUR</t>
  </si>
  <si>
    <t>FRA2160184796Q3 2020EUR</t>
  </si>
  <si>
    <t>FRA2160184796Q4 2020EUR</t>
  </si>
  <si>
    <t>FRA2140543560Q1 2020EUR</t>
  </si>
  <si>
    <t>FRA2140543560Q2 2020EUR</t>
  </si>
  <si>
    <t>FRA2140543560Q3 2020EUR</t>
  </si>
  <si>
    <t>FRA2140543560Q4 2020EUR</t>
  </si>
  <si>
    <t>FRAFR3ISNSNM1507Y 2020EUR</t>
  </si>
  <si>
    <t>FR3ISNSNM1507</t>
  </si>
  <si>
    <t>FRAFR3MGPS1510Y 2020EUR</t>
  </si>
  <si>
    <t>FR3MGPS1510</t>
  </si>
  <si>
    <t>FRA1140143269Q1 2020EUR</t>
  </si>
  <si>
    <t>FRA1140143269Q2 2020EUR</t>
  </si>
  <si>
    <t>FRA1140143269Q3 2020EUR</t>
  </si>
  <si>
    <t>FRA1140143269Q4 2020EUR</t>
  </si>
  <si>
    <t>FRAFR4GP1466Y 2020EUR</t>
  </si>
  <si>
    <t>FR4GP1466</t>
  </si>
  <si>
    <t>FRA2160304936Q1 2020EUR</t>
  </si>
  <si>
    <t>FRA2160304936Q2 2020EUR</t>
  </si>
  <si>
    <t>FRA2160304936Q3 2020EUR</t>
  </si>
  <si>
    <t>FRA2160304936Q4 2020EUR</t>
  </si>
  <si>
    <t>FRAFR4GP1312Y 2020EUR</t>
  </si>
  <si>
    <t>FR4GP1312</t>
  </si>
  <si>
    <t>FRA2170365181Q1 2020EUR</t>
  </si>
  <si>
    <t>FRA2170365181Q2 2020EUR</t>
  </si>
  <si>
    <t>FRA2170365181Q3 2020EUR</t>
  </si>
  <si>
    <t>FRA2170365181Q4 2020EUR</t>
  </si>
  <si>
    <t>FRA2150544408Q1 2020EUR</t>
  </si>
  <si>
    <t>FRA2150544408Q3 2020EUR</t>
  </si>
  <si>
    <t>FRA2150544408Q4 2020EUR</t>
  </si>
  <si>
    <t>FRA2187205701Q1 2020EUR</t>
  </si>
  <si>
    <t>FRA2187205701Q2 2020EUR</t>
  </si>
  <si>
    <t>FRA2187205701Q3 2020EUR</t>
  </si>
  <si>
    <t>FRA2187205701Q4 2020EUR</t>
  </si>
  <si>
    <t>FRAFR4GP2516Y 2020EUR</t>
  </si>
  <si>
    <t>FR4GP2516</t>
  </si>
  <si>
    <t>FRAFR4GP1664Y 2020EUR</t>
  </si>
  <si>
    <t>FR4GP1664</t>
  </si>
  <si>
    <t>FRA1186605750Q1 2020EUR</t>
  </si>
  <si>
    <t>FRA1186605750Q2 2020EUR</t>
  </si>
  <si>
    <t>FRA1186605750Q3 2020EUR</t>
  </si>
  <si>
    <t>FRA1186605750Q4 2020EUR</t>
  </si>
  <si>
    <t>FRA1140043728Q1 2020EUR</t>
  </si>
  <si>
    <t>FRA1140043728Q2 2020EUR</t>
  </si>
  <si>
    <t>FRA1140043728Q3 2020EUR</t>
  </si>
  <si>
    <t>FRA1140043728Q4 2020EUR</t>
  </si>
  <si>
    <t>FRAFR4GP1537Y 2020EUR</t>
  </si>
  <si>
    <t>FR4GP1537</t>
  </si>
  <si>
    <t>FRAFR4GP2591Y 2020EUR</t>
  </si>
  <si>
    <t>FR4GP2591</t>
  </si>
  <si>
    <t>FRA1190206344Q1 2020EUR</t>
  </si>
  <si>
    <t>FRA1190206344Q3 2020EUR</t>
  </si>
  <si>
    <t>FRA1190206344Q4 2020EUR</t>
  </si>
  <si>
    <t>FRA120406557Q4 2020EUR</t>
  </si>
  <si>
    <t>FRA2140163516Q1 2020EUR</t>
  </si>
  <si>
    <t>FRA2140163516Q2 2020EUR</t>
  </si>
  <si>
    <t>FRA2140163516Q3 2020EUR</t>
  </si>
  <si>
    <t>FRA2140163516Q4 2020EUR</t>
  </si>
  <si>
    <t>FRA1150064040Q1 2020EUR</t>
  </si>
  <si>
    <t>FRA1150064040Q2 2020EUR</t>
  </si>
  <si>
    <t>FRA1150064040Q3 2020EUR</t>
  </si>
  <si>
    <t>FRA1150064040Q4 2020EUR</t>
  </si>
  <si>
    <t>FRA1150064044Q1 2020EUR</t>
  </si>
  <si>
    <t>FRA1150064044Q2 2020EUR</t>
  </si>
  <si>
    <t>FRA1150064044Q3 2020EUR</t>
  </si>
  <si>
    <t>FRA1150064044Q4 2020EUR</t>
  </si>
  <si>
    <t>FRAFR4GP1550Y 2020EUR</t>
  </si>
  <si>
    <t>FR4GP1550</t>
  </si>
  <si>
    <t>FRAFR4GP2545Y 2020EUR</t>
  </si>
  <si>
    <t>FR4GP2545</t>
  </si>
  <si>
    <t>FRA2150054000Q1 2020EUR</t>
  </si>
  <si>
    <t>FRA2150054000Q2 2020EUR</t>
  </si>
  <si>
    <t>FRA2150054000Q3 2020EUR</t>
  </si>
  <si>
    <t>FRA2150054000Q4 2020EUR</t>
  </si>
  <si>
    <t>FRA2187205706Q1 2020EUR</t>
  </si>
  <si>
    <t>FRA2187205706Q2 2020EUR</t>
  </si>
  <si>
    <t>FRA2187205706Q3 2020EUR</t>
  </si>
  <si>
    <t>FRA2187205706Q4 2020EUR</t>
  </si>
  <si>
    <t>FRA120406831Q4 2020EUR</t>
  </si>
  <si>
    <t>FRA2154404278Y 2020EUR</t>
  </si>
  <si>
    <t>FRA1190405959Q1 2020EUR</t>
  </si>
  <si>
    <t>FRA1190405959Q2 2020EUR</t>
  </si>
  <si>
    <t>FRA1190405959Q3 2020EUR</t>
  </si>
  <si>
    <t>FRA1190405959Q4 2020EUR</t>
  </si>
  <si>
    <t>FRAFR4GP1727Y 2020EUR</t>
  </si>
  <si>
    <t>FR4GP1727</t>
  </si>
  <si>
    <t>FRA2180155577Q1 2020EUR</t>
  </si>
  <si>
    <t>FRA2180155577Q2 2020EUR</t>
  </si>
  <si>
    <t>FRA2180155577Q3 2020EUR</t>
  </si>
  <si>
    <t>FRA2180155577Q4 2020EUR</t>
  </si>
  <si>
    <t>FRA1150084279Q1 2020EUR</t>
  </si>
  <si>
    <t>FRA1150084279Q3 2020EUR</t>
  </si>
  <si>
    <t>FRA1150084279Q4 2020EUR</t>
  </si>
  <si>
    <t>FRA2150284252Q1 2020EUR</t>
  </si>
  <si>
    <t>FRA2150284252Q2 2020EUR</t>
  </si>
  <si>
    <t>FRA2150284252Q3 2020EUR</t>
  </si>
  <si>
    <t>FRA2150284252Q4 2020EUR</t>
  </si>
  <si>
    <t>FRA1177205326Q1 2020EUR</t>
  </si>
  <si>
    <t>FRA1177205326Q2 2020EUR</t>
  </si>
  <si>
    <t>FRA1177205326Q3 2020EUR</t>
  </si>
  <si>
    <t>FRA1150034361Q1 2020EUR</t>
  </si>
  <si>
    <t>FRA1150034361Q2 2020EUR</t>
  </si>
  <si>
    <t>FRA1150034361Q3 2020EUR</t>
  </si>
  <si>
    <t>FRA1150034361Q4 2020EUR</t>
  </si>
  <si>
    <t>FRA1180805659Q1 2020EUR</t>
  </si>
  <si>
    <t>FRA1180805659Q2 2020EUR</t>
  </si>
  <si>
    <t>FRA1180805659Q3 2020EUR</t>
  </si>
  <si>
    <t>FRA1180805659Q4 2020EUR</t>
  </si>
  <si>
    <t>FRA2160724718Q2 2020EUR</t>
  </si>
  <si>
    <t>FRA2160724718Q3 2020EUR</t>
  </si>
  <si>
    <t>FRA2160204868Q1 2020EUR</t>
  </si>
  <si>
    <t>FRA2160204868Q2 2020EUR</t>
  </si>
  <si>
    <t>FRA2160204868Q3 2020EUR</t>
  </si>
  <si>
    <t>FRA2160204868Q4 2020EUR</t>
  </si>
  <si>
    <t>FRAFR4GP2642Y 2020EUR</t>
  </si>
  <si>
    <t>FR4GP2642</t>
  </si>
  <si>
    <t>FRAFR4GP1593Y 2020EUR</t>
  </si>
  <si>
    <t>FR4GP1593</t>
  </si>
  <si>
    <t>FRA2193605878Q1 2020EUR</t>
  </si>
  <si>
    <t>FRA2193605878Q2 2020EUR</t>
  </si>
  <si>
    <t>FRA2193605878Q3 2020EUR</t>
  </si>
  <si>
    <t>FRA2193605878Q4 2020EUR</t>
  </si>
  <si>
    <t>FRAFR4GP1131Y 2020EUR</t>
  </si>
  <si>
    <t>FR4GP1131</t>
  </si>
  <si>
    <t>FRAFR4GP1681Y 2020EUR</t>
  </si>
  <si>
    <t>FR4GP1681</t>
  </si>
  <si>
    <t>FRA1190505963Q3 2020EUR</t>
  </si>
  <si>
    <t>FRA1190505963Q4 2020EUR</t>
  </si>
  <si>
    <t>FRA2190506238Q1 2020EUR</t>
  </si>
  <si>
    <t>FRA2190506238Q2 2020EUR</t>
  </si>
  <si>
    <t>FRA2190506238Q3 2020EUR</t>
  </si>
  <si>
    <t>FRA2190506238Q4 2020EUR</t>
  </si>
  <si>
    <t>FRA1190106235Q1 2020EUR</t>
  </si>
  <si>
    <t>FRA1190106235Q2 2020EUR</t>
  </si>
  <si>
    <t>FRA1190106235Q3 2020EUR</t>
  </si>
  <si>
    <t>FRA1190106235Q4 2020EUR</t>
  </si>
  <si>
    <t>FRAFR3NM1637Y 2020EUR</t>
  </si>
  <si>
    <t>FR3NM1637</t>
  </si>
  <si>
    <t>FRAFR4GP1368Y 2020EUR</t>
  </si>
  <si>
    <t>FR4GP1368</t>
  </si>
  <si>
    <t>FRA2180705576Q1 2020EUR</t>
  </si>
  <si>
    <t>FRA2180705576Q3 2020EUR</t>
  </si>
  <si>
    <t>FRA2180705576Q4 2020EUR</t>
  </si>
  <si>
    <t>FRA1181505459Q1 2020EUR</t>
  </si>
  <si>
    <t>FRA1181505459Q2 2020EUR</t>
  </si>
  <si>
    <t>FRA1181505459Q3 2020EUR</t>
  </si>
  <si>
    <t>FRA1181505459Q4 2020EUR</t>
  </si>
  <si>
    <t>FRA1191405958Q1 2020EUR</t>
  </si>
  <si>
    <t>FRA1191405958Q3 2020EUR</t>
  </si>
  <si>
    <t>FRA1191405958Q4 2020EUR</t>
  </si>
  <si>
    <t>FRA1187205702Q1 2020EUR</t>
  </si>
  <si>
    <t>FRA1187205702Q2 2020EUR</t>
  </si>
  <si>
    <t>FRA1187205702Q3 2020EUR</t>
  </si>
  <si>
    <t>FRA1187205702Q4 2020EUR</t>
  </si>
  <si>
    <t>FRA2195106468Q4 2020EUR</t>
  </si>
  <si>
    <t>FRAFR4GP1601Y 2020EUR</t>
  </si>
  <si>
    <t>FR4GP1601</t>
  </si>
  <si>
    <t>FRAFR3F1IB1053Y 2020EUR</t>
  </si>
  <si>
    <t>FR3F1IB1053</t>
  </si>
  <si>
    <t>FRAFR4GP1272Y 2020EUR</t>
  </si>
  <si>
    <t>FR4GP1272</t>
  </si>
  <si>
    <t>FRAFR4GP1609Y 2020EUR</t>
  </si>
  <si>
    <t>FR4GP1609</t>
  </si>
  <si>
    <t>FRA2160544734Q1 2020EUR</t>
  </si>
  <si>
    <t>FRA2160544734Q2 2020EUR</t>
  </si>
  <si>
    <t>FRA2160544734Q3 2020EUR</t>
  </si>
  <si>
    <t>FRA2160544734Q4 2020EUR</t>
  </si>
  <si>
    <t>FRA2160054673Q1 2020EUR</t>
  </si>
  <si>
    <t>FRA2160054673Q2 2020EUR</t>
  </si>
  <si>
    <t>FRA2160054673Q3 2020EUR</t>
  </si>
  <si>
    <t>FRA2160054673Q4 2020EUR</t>
  </si>
  <si>
    <t>FRAFR4GP2705Y 2020EUR</t>
  </si>
  <si>
    <t>FR4GP2705</t>
  </si>
  <si>
    <t>FRAFR4GP1043Y 2020EUR</t>
  </si>
  <si>
    <t>FR4GP1043</t>
  </si>
  <si>
    <t>FRA2170215182Q1 2020EUR</t>
  </si>
  <si>
    <t>FRA2170215182Q2 2020EUR</t>
  </si>
  <si>
    <t>FRA2170215182Q3 2020EUR</t>
  </si>
  <si>
    <t>FRA2170215182Q4 2020EUR</t>
  </si>
  <si>
    <t>FRA1190506149Q1 2020EUR</t>
  </si>
  <si>
    <t>FRA1190506149Q2 2020EUR</t>
  </si>
  <si>
    <t>FRA1190506149Q3 2020EUR</t>
  </si>
  <si>
    <t>FRA1190506149Q4 2020EUR</t>
  </si>
  <si>
    <t>FRA1160154909Q1 2020EUR</t>
  </si>
  <si>
    <t>FRA1160154909Q2 2020EUR</t>
  </si>
  <si>
    <t>FRA1160154909Q3 2020EUR</t>
  </si>
  <si>
    <t>FRA1160154909Q4 2020EUR</t>
  </si>
  <si>
    <t>FRA2170195068Q1 2020EUR</t>
  </si>
  <si>
    <t>FRA2170195068Q2 2020EUR</t>
  </si>
  <si>
    <t>FRA2170195068Q3 2020EUR</t>
  </si>
  <si>
    <t>FRA2170195068Q4 2020EUR</t>
  </si>
  <si>
    <t>FRA2170365127Q1 2020EUR</t>
  </si>
  <si>
    <t>FRA2170365127Q2 2020EUR</t>
  </si>
  <si>
    <t>FRA2170365127Q3 2020EUR</t>
  </si>
  <si>
    <t>FRA2170365127Q4 2020EUR</t>
  </si>
  <si>
    <t>FRA2205106579 TRAVAUXQ3 2020EUR</t>
  </si>
  <si>
    <t>2205106579 TRAVAUX</t>
  </si>
  <si>
    <t>FRA2205106580 MAINTENANCEQ4 2020EUR</t>
  </si>
  <si>
    <t>2205106580 MAINTENANCE</t>
  </si>
  <si>
    <t>FRAFR4GP2707Y 2020EUR</t>
  </si>
  <si>
    <t>FR4GP2707</t>
  </si>
  <si>
    <t>FRA1170065120Q1 2020EUR</t>
  </si>
  <si>
    <t>FRA1170065120Q3 2020EUR</t>
  </si>
  <si>
    <t>FRA1170065120Q4 2020EUR</t>
  </si>
  <si>
    <t>FRA2202806729Q2 2020EUR</t>
  </si>
  <si>
    <t>FRA2202806729Q3 2020EUR</t>
  </si>
  <si>
    <t>FRA2202806729Q4 2020EUR</t>
  </si>
  <si>
    <t>FRA26091030Q1 2020EUR</t>
  </si>
  <si>
    <t>FRA26091030Q2 2020EUR</t>
  </si>
  <si>
    <t>FRA26091030Q3 2020EUR</t>
  </si>
  <si>
    <t>FRA26091030Q4 2020EUR</t>
  </si>
  <si>
    <t>FRA2180835527Y 2020EUR</t>
  </si>
  <si>
    <t>FRA2197805981Q1 2020EUR</t>
  </si>
  <si>
    <t>FRA2197805981Q2 2020EUR</t>
  </si>
  <si>
    <t>FRA2197805981Q3 2020EUR</t>
  </si>
  <si>
    <t>FRA2197805981Q4 2020EUR</t>
  </si>
  <si>
    <t>FRAFR4GP1641Y 2020EUR</t>
  </si>
  <si>
    <t>FR4GP1641</t>
  </si>
  <si>
    <t>FRA4048Q3 2020EUR</t>
  </si>
  <si>
    <t>FRA2170535119Q1 2020EUR</t>
  </si>
  <si>
    <t>FRA2170535119Q2 2020EUR</t>
  </si>
  <si>
    <t>FRA2170535119Q3 2020EUR</t>
  </si>
  <si>
    <t>FRA2170535119Q4 2020EUR</t>
  </si>
  <si>
    <t>FRA1180805726Q1 2020EUR</t>
  </si>
  <si>
    <t>FRA1180805726Q2 2020EUR</t>
  </si>
  <si>
    <t>FRA1180805726Q3 2020EUR</t>
  </si>
  <si>
    <t>FRA1180805726Q4 2020EUR</t>
  </si>
  <si>
    <t>FRA210081501Q1 2020EUR</t>
  </si>
  <si>
    <t>FRA210081501Q2 2020EUR</t>
  </si>
  <si>
    <t>FRA210081501Q3 2020EUR</t>
  </si>
  <si>
    <t>FRA210081501Q4 2020EUR</t>
  </si>
  <si>
    <t>FRA2170535118Q1 2020EUR</t>
  </si>
  <si>
    <t>FRA2170535118Q2 2020EUR</t>
  </si>
  <si>
    <t>FRA2170535118Q3 2020EUR</t>
  </si>
  <si>
    <t>FRA2170535118Q4 2020EUR</t>
  </si>
  <si>
    <t>FRAFR4GP1676Y 2020EUR</t>
  </si>
  <si>
    <t>FR4GP1676</t>
  </si>
  <si>
    <t>FRAFR4GP1649Y 2020EUR</t>
  </si>
  <si>
    <t>FR4GP1649</t>
  </si>
  <si>
    <t>FRA2181805656Q1 2020EUR</t>
  </si>
  <si>
    <t>FRA2181805656Q2 2020EUR</t>
  </si>
  <si>
    <t>FRA2181805656Q3 2020EUR</t>
  </si>
  <si>
    <t>FRA2181805656Q4 2020EUR</t>
  </si>
  <si>
    <t>FRA2196406469 MAINTENANCEQ1 2020EUR</t>
  </si>
  <si>
    <t>2196406469 MAINTENANCE</t>
  </si>
  <si>
    <t>FRA2196406469 MAINTENANCEQ2 2020EUR</t>
  </si>
  <si>
    <t>FRA2196406469 MAINTENANCEQ3 2020EUR</t>
  </si>
  <si>
    <t>FRA2196406469 MAINTENANCEQ4 2020EUR</t>
  </si>
  <si>
    <t>FRA2196406470 TRAVAUXQ1 2020EUR</t>
  </si>
  <si>
    <t>2196406470 TRAVAUX</t>
  </si>
  <si>
    <t>FRA2196406470 TRAVAUXQ2 2020EUR</t>
  </si>
  <si>
    <t>FRA2196406470 TRAVAUXQ3 2020EUR</t>
  </si>
  <si>
    <t>FRA2196406470 TRAVAUXQ4 2020EUR</t>
  </si>
  <si>
    <t>FRA1191405962Q1 2020EUR</t>
  </si>
  <si>
    <t>FRA1191405962Q3 2020EUR</t>
  </si>
  <si>
    <t>FRA1191405962Q4 2020EUR</t>
  </si>
  <si>
    <t>FRA1190505928Q1 2020EUR</t>
  </si>
  <si>
    <t>FRA1190505928Q3 2020EUR</t>
  </si>
  <si>
    <t>FRA1190505928Q4 2020EUR</t>
  </si>
  <si>
    <t>FRA1181405502Q1 2020EUR</t>
  </si>
  <si>
    <t>FRA1181405502Q2 2020EUR</t>
  </si>
  <si>
    <t>FRA1181405502Q3 2020EUR</t>
  </si>
  <si>
    <t>FRA1181405502Q4 2020EUR</t>
  </si>
  <si>
    <t>FRA27315026Q1 2020EUR</t>
  </si>
  <si>
    <t>FRA27315026Q2 2020EUR</t>
  </si>
  <si>
    <t>FRA27315026Q3 2020EUR</t>
  </si>
  <si>
    <t>FRA1188005658Q1 2020EUR</t>
  </si>
  <si>
    <t>FRA1188005658Q2 2020EUR</t>
  </si>
  <si>
    <t>FRA1188005658Q3 2020EUR</t>
  </si>
  <si>
    <t>FRA1188005658Q4 2020EUR</t>
  </si>
  <si>
    <t>FRA1180705584Q1 2020EUR</t>
  </si>
  <si>
    <t>FRA1180705584Q2 2020EUR</t>
  </si>
  <si>
    <t>FRA1180705584Q3 2020EUR</t>
  </si>
  <si>
    <t>FRA1180705584Q4 2020EUR</t>
  </si>
  <si>
    <t>FRA1180605751Q1 2020EUR</t>
  </si>
  <si>
    <t>FRA1180605751Q2 2020EUR</t>
  </si>
  <si>
    <t>FRA1180605751Q4 2020EUR</t>
  </si>
  <si>
    <t>FRAFR4GP1654Y 2020EUR</t>
  </si>
  <si>
    <t>FR4GP1654</t>
  </si>
  <si>
    <t>FRAFR4GP2660Y 2020EUR</t>
  </si>
  <si>
    <t>FR4GP2660</t>
  </si>
  <si>
    <t>FRA2160195044Q1 2020EUR</t>
  </si>
  <si>
    <t>FRA2160195044Q2 2020EUR</t>
  </si>
  <si>
    <t>FRA2160195044Q3 2020EUR</t>
  </si>
  <si>
    <t>FRA2160195044Q4 2020EUR</t>
  </si>
  <si>
    <t>FRA2513025Q1 2020EUR</t>
  </si>
  <si>
    <t>FRA2513025Q2 2020EUR</t>
  </si>
  <si>
    <t>FRA2513025Q3 2020EUR</t>
  </si>
  <si>
    <t>FRA2513025Q4 2020EUR</t>
  </si>
  <si>
    <t>FRA2180805438Q1 2020EUR</t>
  </si>
  <si>
    <t>FRA2180805438Q2 2020EUR</t>
  </si>
  <si>
    <t>FRA2180805438Q3 2020EUR</t>
  </si>
  <si>
    <t>FRA2110411319Q1 2020EUR</t>
  </si>
  <si>
    <t>FRA2110411319Q2 2020EUR</t>
  </si>
  <si>
    <t>FRA2110411319Q3 2020EUR</t>
  </si>
  <si>
    <t>FRA2170285204Q1 2020EUR</t>
  </si>
  <si>
    <t>FRA2170285204Q2 2020EUR</t>
  </si>
  <si>
    <t>FRA2170285204Q3 2020EUR</t>
  </si>
  <si>
    <t>FRA2170285204Q4 2020EUR</t>
  </si>
  <si>
    <t>FRA2170265153Q1 2020EUR</t>
  </si>
  <si>
    <t>FRA2170265153Q2 2020EUR</t>
  </si>
  <si>
    <t>FRA2170265153Q3 2020EUR</t>
  </si>
  <si>
    <t>FRA2170265153Q4 2020EUR</t>
  </si>
  <si>
    <t>FRA11872405699Q2 2020EUR</t>
  </si>
  <si>
    <t>FRA11872405699Q3 2020EUR</t>
  </si>
  <si>
    <t>FRA11872405699Q4 2020EUR</t>
  </si>
  <si>
    <t>FRA2185905757Q1 2020EUR</t>
  </si>
  <si>
    <t>FRA2185905757Q2 2020EUR</t>
  </si>
  <si>
    <t>FRA2185905757Q3 2020EUR</t>
  </si>
  <si>
    <t>FRA2185905757Q4 2020EUR</t>
  </si>
  <si>
    <t>FRA1180105526Q1 2020EUR</t>
  </si>
  <si>
    <t>FRA1180105526Q2 2020EUR</t>
  </si>
  <si>
    <t>FRA1180105526Q3 2020EUR</t>
  </si>
  <si>
    <t>FRA1180105526Q4 2020EUR</t>
  </si>
  <si>
    <t>FRA1190505947Q1 2020EUR</t>
  </si>
  <si>
    <t>FRA1190505947Q2 2020EUR</t>
  </si>
  <si>
    <t>FRA1190505947Q3 2020EUR</t>
  </si>
  <si>
    <t>FRA1190505947Q4 2020EUR</t>
  </si>
  <si>
    <t>FRAFR4GP1672Y 2020EUR</t>
  </si>
  <si>
    <t>FR4GP1672</t>
  </si>
  <si>
    <t>FRAFR4GP1672-MNY 2020EUR</t>
  </si>
  <si>
    <t>FR4GP1672-MN</t>
  </si>
  <si>
    <t>FRAFR4GP1677Y 2020EUR</t>
  </si>
  <si>
    <t>FR4GP1677</t>
  </si>
  <si>
    <t>FRA2191906229Q1 2020EUR</t>
  </si>
  <si>
    <t>FRA2191906229Q3 2020EUR</t>
  </si>
  <si>
    <t>FRA2191906229Q4 2020EUR</t>
  </si>
  <si>
    <t>FRA29307001Q1 2020EUR</t>
  </si>
  <si>
    <t>FRA29307001Q2 2020EUR</t>
  </si>
  <si>
    <t>FRA29307001Q3 2020EUR</t>
  </si>
  <si>
    <t>FRA29307001Q4 2020EUR</t>
  </si>
  <si>
    <t>FRAFR4GP1501Y 2020EUR</t>
  </si>
  <si>
    <t>FR4GP1501</t>
  </si>
  <si>
    <t>FRAFR4GP1669Y 2020EUR</t>
  </si>
  <si>
    <t>FR4GP1669</t>
  </si>
  <si>
    <t>FRAFR4GP 2710Y 2020EUR</t>
  </si>
  <si>
    <t>FR4GP 2710</t>
  </si>
  <si>
    <t>FRA2195405897Q1 2020EUR</t>
  </si>
  <si>
    <t>FRA2195405897Q2 2020EUR</t>
  </si>
  <si>
    <t>FRA2195405897Q3 2020EUR</t>
  </si>
  <si>
    <t>FRA2170545297Q1 2020EUR</t>
  </si>
  <si>
    <t>FRA2170545297Q2 2020EUR</t>
  </si>
  <si>
    <t>FRA2170545297Q3 2020EUR</t>
  </si>
  <si>
    <t>FRA2170545297Q4 2020EUR</t>
  </si>
  <si>
    <t>FRA1170125267Q1 2020EUR</t>
  </si>
  <si>
    <t>FRA1170125267Q2 2020EUR</t>
  </si>
  <si>
    <t>FRA1170125267Q3 2020EUR</t>
  </si>
  <si>
    <t>FRA1170125267Q4 2020EUR</t>
  </si>
  <si>
    <t>FRA1190405952Q1 2020EUR</t>
  </si>
  <si>
    <t>FRA1190405952Q2 2020EUR</t>
  </si>
  <si>
    <t>FRA1190405952Q3 2020EUR</t>
  </si>
  <si>
    <t>FRA2381008Q1 2020EUR</t>
  </si>
  <si>
    <t>FRA2381008Q2 2020EUR</t>
  </si>
  <si>
    <t>FRA2381008Q3 2020EUR</t>
  </si>
  <si>
    <t>FRA2381008Q4 2020EUR</t>
  </si>
  <si>
    <t>FRA1170605381Q1 2020EUR</t>
  </si>
  <si>
    <t>FRA1170605381Q2 2020EUR</t>
  </si>
  <si>
    <t>FRA1170605381Q3 2020EUR</t>
  </si>
  <si>
    <t>FRA1170605381Q4 2020EUR</t>
  </si>
  <si>
    <t>FRA1195406224Q4 2020EUR</t>
  </si>
  <si>
    <t>FRA1190206101Q1 2020EUR</t>
  </si>
  <si>
    <t>FRA1190206101Q2 2020EUR</t>
  </si>
  <si>
    <t>FRA1190206101Q3 2020EUR</t>
  </si>
  <si>
    <t>FRA1190206101Q4 2020EUR</t>
  </si>
  <si>
    <t>FRA2150344321Y 2020EUR</t>
  </si>
  <si>
    <t>FRAFR4GP1713Y 2020EUR</t>
  </si>
  <si>
    <t>FR4GP1713</t>
  </si>
  <si>
    <t>FRAFR4GP1702Y 2020EUR</t>
  </si>
  <si>
    <t>FR4GP1702</t>
  </si>
  <si>
    <t>FRA2205406556Q4 2020EUR</t>
  </si>
  <si>
    <t>FRA2187805578Q1 2020EUR</t>
  </si>
  <si>
    <t>FRA2187805578Q2 2020EUR</t>
  </si>
  <si>
    <t>FRA2187805578Q3 2020EUR</t>
  </si>
  <si>
    <t>FRA2185435528Q1 2020EUR</t>
  </si>
  <si>
    <t>FRA2185435528Q2 2020EUR</t>
  </si>
  <si>
    <t>FRA2185435528Q3 2020EUR</t>
  </si>
  <si>
    <t>FRA1181205572Q1 2020EUR</t>
  </si>
  <si>
    <t>FRA1181205572Q2 2020EUR</t>
  </si>
  <si>
    <t>FRA1181205572Q3 2020EUR</t>
  </si>
  <si>
    <t>FRA1181205572Q4 2020EUR</t>
  </si>
  <si>
    <t>FRAFR4GP1703Y 2020EUR</t>
  </si>
  <si>
    <t>FR4GP1703</t>
  </si>
  <si>
    <t>[24148]</t>
  </si>
  <si>
    <t>[16703]</t>
  </si>
  <si>
    <t>2021-05-15 00:32:15 +0200</t>
  </si>
  <si>
    <t>FRAFR4GP1698Y 2020EUR</t>
  </si>
  <si>
    <t>FR4GP1698</t>
  </si>
  <si>
    <t>FRA2205406559Q1 2020EUR</t>
  </si>
  <si>
    <t>FRA2205406559Q2 2020EUR</t>
  </si>
  <si>
    <t>FRA2205406559Q3 2020EUR</t>
  </si>
  <si>
    <t>FRA2205406559Q4 2020EUR</t>
  </si>
  <si>
    <t>FRA2197206446Q1 2020EUR</t>
  </si>
  <si>
    <t>FRA2197206446Q2 2020EUR</t>
  </si>
  <si>
    <t>FRA2197206446Q3 2020EUR</t>
  </si>
  <si>
    <t>FRA2197206446Q4 2020EUR</t>
  </si>
  <si>
    <t>FRA2187005636Q1 2020EUR</t>
  </si>
  <si>
    <t>FRA2187005636Q2 2020EUR</t>
  </si>
  <si>
    <t>FRA2187005636Q3 2020EUR</t>
  </si>
  <si>
    <t>FRA2187005636Q4 2020EUR</t>
  </si>
  <si>
    <t>FRA2196605879Q1 2020EUR</t>
  </si>
  <si>
    <t>FRA2196605879Q3 2020EUR</t>
  </si>
  <si>
    <t>FRAFR4GP1699Y 2020EUR</t>
  </si>
  <si>
    <t>FR4GP1699</t>
  </si>
  <si>
    <t>FRA2195306345Q1 2020EUR</t>
  </si>
  <si>
    <t>FRA2195306345Q2 2020EUR</t>
  </si>
  <si>
    <t>FRA2195306345Q3 2020EUR</t>
  </si>
  <si>
    <t>FRA2195306345Q4 2020EUR</t>
  </si>
  <si>
    <t>FRA1181405616Q2 2020EUR</t>
  </si>
  <si>
    <t>FRA1181405616Q3 2020EUR</t>
  </si>
  <si>
    <t>FRA1181405616Q4 2020EUR</t>
  </si>
  <si>
    <t>FRA1184405798Q1 2020EUR</t>
  </si>
  <si>
    <t>FRA1184405798Q2 2020EUR</t>
  </si>
  <si>
    <t>FRA1184405798Q3 2020EUR</t>
  </si>
  <si>
    <t>FRA1184405798Q4 2020EUR</t>
  </si>
  <si>
    <t>FRA1190106147Q1 2020EUR</t>
  </si>
  <si>
    <t>FRA1190106147Q2 2020EUR</t>
  </si>
  <si>
    <t>FRA1190106147Q3 2020EUR</t>
  </si>
  <si>
    <t>FRA28237035BQ1 2020EUR</t>
  </si>
  <si>
    <t>28237035B</t>
  </si>
  <si>
    <t>FRA28237035BQ2 2020EUR</t>
  </si>
  <si>
    <t>FRA28237035BQ3 2020EUR</t>
  </si>
  <si>
    <t>FRA28237035BQ4 2020EUR</t>
  </si>
  <si>
    <t>FRA1191406449Q1 2020EUR</t>
  </si>
  <si>
    <t>FRA1191406449Q3 2020EUR</t>
  </si>
  <si>
    <t>FRA1191406449Q4 2020EUR</t>
  </si>
  <si>
    <t>FRA2207206561Q1 2020EUR</t>
  </si>
  <si>
    <t>FRA2207206561Q2 2020EUR</t>
  </si>
  <si>
    <t>FRA2207206561Q3 2020EUR</t>
  </si>
  <si>
    <t>FRA2207206561Q4 2020EUR</t>
  </si>
  <si>
    <t>FRA2181905618Q1 2020EUR</t>
  </si>
  <si>
    <t>FRA2181905618Q2 2020EUR</t>
  </si>
  <si>
    <t>FRA2181905618Q3 2020EUR</t>
  </si>
  <si>
    <t>FRA2181905618Q4 2020EUR</t>
  </si>
  <si>
    <t>FRA1200506551Q1 2020EUR</t>
  </si>
  <si>
    <t>FRA1200506551Q2 2020EUR</t>
  </si>
  <si>
    <t>FRA1200506551Q3 2020EUR</t>
  </si>
  <si>
    <t>FRA1200506551Q4 2020EUR</t>
  </si>
  <si>
    <t>FRA2195306346Q1 2020EUR</t>
  </si>
  <si>
    <t>FRA2195306346Q2 2020EUR</t>
  </si>
  <si>
    <t>FRA2195306346Q3 2020EUR</t>
  </si>
  <si>
    <t>FRA2195306346Q4 2020EUR</t>
  </si>
  <si>
    <t>FRAFR4GP1704Y 2020EUR</t>
  </si>
  <si>
    <t>FR4GP1704</t>
  </si>
  <si>
    <t>FRA2180505744Q1 2020EUR</t>
  </si>
  <si>
    <t>FRA2180505744Q2 2020EUR</t>
  </si>
  <si>
    <t>FRA2180505744Q3 2020EUR</t>
  </si>
  <si>
    <t>FRA2180505744Q4 2020EUR</t>
  </si>
  <si>
    <t>FRAFR4GP2709Y 2020EUR</t>
  </si>
  <si>
    <t>FR4GP2709</t>
  </si>
  <si>
    <t>FRA2188105804Q1 2020EUR</t>
  </si>
  <si>
    <t>FRA2188105804Q2 2020EUR</t>
  </si>
  <si>
    <t>FRA2188105804Q3 2020EUR</t>
  </si>
  <si>
    <t>FRA2188105804Q4 2020EUR</t>
  </si>
  <si>
    <t>FRAFR4GP2694-Y 2020EUR</t>
  </si>
  <si>
    <t>FR4GP2694-</t>
  </si>
  <si>
    <t>FRA2203106780Q3 2020EUR</t>
  </si>
  <si>
    <t>FRA2203106780Q4 2020EUR</t>
  </si>
  <si>
    <t>FRAFR4-20-2-115Y 2020EUR</t>
  </si>
  <si>
    <t>FR4-20-2-115</t>
  </si>
  <si>
    <t>FRAFR4GP1403-Y 2020EUR</t>
  </si>
  <si>
    <t>FR4GP1403-</t>
  </si>
  <si>
    <t>FRA2197205926Q1 2020EUR</t>
  </si>
  <si>
    <t>FRA2197205926Q2 2020EUR</t>
  </si>
  <si>
    <t>FRA2197205926Q3 2020EUR</t>
  </si>
  <si>
    <t>FRA2197205926Q4 2020EUR</t>
  </si>
  <si>
    <t>FRA119205925Q1 2020EUR</t>
  </si>
  <si>
    <t>FRA119205925Q2 2020EUR</t>
  </si>
  <si>
    <t>FRA119205925Q3 2020EUR</t>
  </si>
  <si>
    <t>FRA2140213076Q1 2020EUR</t>
  </si>
  <si>
    <t>FRA2140213076Q2 2020EUR</t>
  </si>
  <si>
    <t>FRA2140213076Q3 2020EUR</t>
  </si>
  <si>
    <t>FRA2140213076Q4 2020EUR</t>
  </si>
  <si>
    <t>FRA1190506151Q1 2020EUR</t>
  </si>
  <si>
    <t>FRA1190506151Q3 2020EUR</t>
  </si>
  <si>
    <t>FRA1190506151Q4 2020EUR</t>
  </si>
  <si>
    <t>FRA2197206022Q1 2020EUR</t>
  </si>
  <si>
    <t>FRA2197206022Q2 2020EUR</t>
  </si>
  <si>
    <t>FRA2197206022Q3 2020EUR</t>
  </si>
  <si>
    <t>FRA2197206022Q4 2020EUR</t>
  </si>
  <si>
    <t>FRA2198105961Q1 2020EUR</t>
  </si>
  <si>
    <t>FRA2198105961Q3 2020EUR</t>
  </si>
  <si>
    <t>FRA2198105961Q4 2020EUR</t>
  </si>
  <si>
    <t>FRA2204406737Q2 2020EUR</t>
  </si>
  <si>
    <t>FRA2204406737Q3 2020EUR</t>
  </si>
  <si>
    <t>FRA1190506024Q1 2020EUR</t>
  </si>
  <si>
    <t>FRA1190506024Q2 2020EUR</t>
  </si>
  <si>
    <t>FRA1190506024Q3 2020EUR</t>
  </si>
  <si>
    <t>FRA1190506024Q4 2020EUR</t>
  </si>
  <si>
    <t>FRA2194006061Q1 2020EUR</t>
  </si>
  <si>
    <t>FRA2194006061Q4 2020EUR</t>
  </si>
  <si>
    <t>FRA1191306385Q3 2020EUR</t>
  </si>
  <si>
    <t>FRA1191306385Q4 2020EUR</t>
  </si>
  <si>
    <t>FRA2191906217Q1 2020EUR</t>
  </si>
  <si>
    <t>FRA2191906217Q2 2020EUR</t>
  </si>
  <si>
    <t>FRA2191906217Q3 2020EUR</t>
  </si>
  <si>
    <t>FRA2191906217Q4 2020EUR</t>
  </si>
  <si>
    <t>FRA2197206236Q1 2020EUR</t>
  </si>
  <si>
    <t>FRA2197206236Q2 2020EUR</t>
  </si>
  <si>
    <t>FRA2197206236Q3 2020EUR</t>
  </si>
  <si>
    <t>FRA2197206236Q4 2020EUR</t>
  </si>
  <si>
    <t>FRAFR4GP2764Y 2020EUR</t>
  </si>
  <si>
    <t>FR4GP2764</t>
  </si>
  <si>
    <t>FRAFR4GP2754Y 2020EUR</t>
  </si>
  <si>
    <t>FR4GP2754</t>
  </si>
  <si>
    <t>FRA1190506253Q1 2020EUR</t>
  </si>
  <si>
    <t>FRA1190506253Q2 2020EUR</t>
  </si>
  <si>
    <t>FRA1190506253Q4 2020EUR</t>
  </si>
  <si>
    <t>FRA1190906256Q1 2020EUR</t>
  </si>
  <si>
    <t>FRA1190906256Q2 2020EUR</t>
  </si>
  <si>
    <t>FRA1190906256Q3 2020EUR</t>
  </si>
  <si>
    <t>FRA1190906256Q4 2020EUR</t>
  </si>
  <si>
    <t>FRA1190606260Q1 2020EUR</t>
  </si>
  <si>
    <t>Rabais ne se calcul pas</t>
  </si>
  <si>
    <t>FRA1190606260Q2 2020EUR</t>
  </si>
  <si>
    <t>FRA1190606260Q3 2020EUR</t>
  </si>
  <si>
    <t>FRA1190606260Q4 2020EUR</t>
  </si>
  <si>
    <t>FRA1190606259Q1 2020EUR</t>
  </si>
  <si>
    <t>FRA1190606259Q2 2020EUR</t>
  </si>
  <si>
    <t>FRA1190606259Q3 2020EUR</t>
  </si>
  <si>
    <t>FRA1190606259Q4 2020EUR</t>
  </si>
  <si>
    <t>FRA2207206534Q4 2020EUR</t>
  </si>
  <si>
    <t>FRAFR4GP2721Y 2020EUR</t>
  </si>
  <si>
    <t>FR4GP2721</t>
  </si>
  <si>
    <t>FRA2195106467Q1 2020EUR</t>
  </si>
  <si>
    <t>FRA2195106467Q2 2020EUR</t>
  </si>
  <si>
    <t>FRA2195106467Q3 2020EUR</t>
  </si>
  <si>
    <t>FRA2195106467Q4 2020EUR</t>
  </si>
  <si>
    <t>FRA2207206647Q1 2020EUR</t>
  </si>
  <si>
    <t>FRA2207206647Q3 2020EUR</t>
  </si>
  <si>
    <t>FRA120506553Q3 2020EUR</t>
  </si>
  <si>
    <t>FRA2205106585 TRAVAUXQ1 2020EUR</t>
  </si>
  <si>
    <t>2205106585 TRAVAUX</t>
  </si>
  <si>
    <t>FRA2205106585 TRAVAUXQ2 2020EUR</t>
  </si>
  <si>
    <t>FRA2205106585 TRAVAUXQ3 2020EUR</t>
  </si>
  <si>
    <t>FRA2205106585 TRAVAUXQ4 2020EUR</t>
  </si>
  <si>
    <t>FRA2205106586 MAINTENANCEQ1 2020EUR</t>
  </si>
  <si>
    <t>2205106586 MAINTENANCE</t>
  </si>
  <si>
    <t>FRA2205106586 MAINTENANCEQ2 2020EUR</t>
  </si>
  <si>
    <t>FRA2205106586 MAINTENANCEQ3 2020EUR</t>
  </si>
  <si>
    <t>FRA2205106586 MAINTENANCEQ4 2020EUR</t>
  </si>
  <si>
    <t>FRA2205106583 TRAVAUXQ3 2020EUR</t>
  </si>
  <si>
    <t>2205106583 TRAVAUX</t>
  </si>
  <si>
    <t>FRA2205106584 MAINTENANCEQ1 2020EUR</t>
  </si>
  <si>
    <t>2205106584 MAINTENANCE</t>
  </si>
  <si>
    <t>FRA2205106584 MAINTENANCEQ2 2020EUR</t>
  </si>
  <si>
    <t>FRA2205106584 MAINTENANCEQ3 2020EUR</t>
  </si>
  <si>
    <t>FRA2205106584 MAINTENANCEQ4 2020EUR</t>
  </si>
  <si>
    <t>FRAFR4GP1761Y 2020EUR</t>
  </si>
  <si>
    <t>FR4GP1761</t>
  </si>
  <si>
    <t>FRA1200706650Q4 2020EUR</t>
  </si>
  <si>
    <t>FRA2191706367Q1 2020EUR</t>
  </si>
  <si>
    <t>FRA2191706367Q2 2020EUR</t>
  </si>
  <si>
    <t>FRA2191706367Q3 2020EUR</t>
  </si>
  <si>
    <t>FRA2191706367Q4 2020EUR</t>
  </si>
  <si>
    <t>FRA2207206732Q3 2020EUR</t>
  </si>
  <si>
    <t>FRA2207206732Q4 2020EUR</t>
  </si>
  <si>
    <t>FRAFR3IISNSNM1779Y 2020EUR</t>
  </si>
  <si>
    <t>FR3IISNSNM1779</t>
  </si>
  <si>
    <t>FRAFR4GP1753Y 2020EUR</t>
  </si>
  <si>
    <t>FR4GP1753</t>
  </si>
  <si>
    <t>FRAFR4GP1768Y 2020EUR</t>
  </si>
  <si>
    <t>FR4GP1768</t>
  </si>
  <si>
    <t>FRAFR4-21-5-061Y 2020EUR</t>
  </si>
  <si>
    <t>FR4-21-5-061</t>
  </si>
  <si>
    <t>FRA2185405724Q1 2020EUR</t>
  </si>
  <si>
    <t>FRA112051737Q1 2020EUR</t>
  </si>
  <si>
    <t>FRA210040976Q1 2020EUR</t>
  </si>
  <si>
    <t>FRA28280006Q1 2020EUR</t>
  </si>
  <si>
    <t>FRA1180505815Q1 2020EUR</t>
  </si>
  <si>
    <t>FRA211761472Q1 2020EUR</t>
  </si>
  <si>
    <t>FRA211761472Q2 2020EUR</t>
  </si>
  <si>
    <t>FRA1187205423Q1 2020EUR</t>
  </si>
  <si>
    <t>FRA1187205423Q2 2020EUR</t>
  </si>
  <si>
    <t>FRA2197206294Q1 2020EUR</t>
  </si>
  <si>
    <t>FRA2197206294Q2 2020EUR</t>
  </si>
  <si>
    <t>FRA2160544735Q1 2020EUR</t>
  </si>
  <si>
    <t>FRA1197206261Q1 2020EUR</t>
  </si>
  <si>
    <t>FRA1190505950Q1 2020EUR</t>
  </si>
  <si>
    <t>FRA1190505950Q3 2020EUR</t>
  </si>
  <si>
    <t>FRA2130512347Q1 2020EUR</t>
  </si>
  <si>
    <t>FRA1191406319Q1 2020EUR</t>
  </si>
  <si>
    <t>FRA1178105378Q1 2020EUR</t>
  </si>
  <si>
    <t>FRA560005Q1 2020EUR</t>
  </si>
  <si>
    <t>FRA560005Q2 2020EUR</t>
  </si>
  <si>
    <t>FRA2110721488Q1 2020EUR</t>
  </si>
  <si>
    <t>FRA2110721488Q2 2020EUR</t>
  </si>
  <si>
    <t>FRA2130722476Q1 2020EUR</t>
  </si>
  <si>
    <t>FRA219105876Q1 2020EUR</t>
  </si>
  <si>
    <t>FRA219105876Q4 2020EUR</t>
  </si>
  <si>
    <t>FRA2180705551Q1 2020EUR</t>
  </si>
  <si>
    <t>FRA1170125298Q1 2020EUR</t>
  </si>
  <si>
    <t>FRA2110721486Q1 2020EUR</t>
  </si>
  <si>
    <t>FRA2197206293Q1 2020EUR</t>
  </si>
  <si>
    <t>FRA1190105953Q1 2020EUR</t>
  </si>
  <si>
    <t>FRA1190206152Q1 2020EUR</t>
  </si>
  <si>
    <t>FRA1190206152Q2 2020EUR</t>
  </si>
  <si>
    <t>FRA2207206608Q1 2020EUR</t>
  </si>
  <si>
    <t>FRA2207206608Q2 2020EUR</t>
  </si>
  <si>
    <t>FRA2130722475Q1 2020EUR</t>
  </si>
  <si>
    <t>FRA2130722475Q2 2020EUR</t>
  </si>
  <si>
    <t>FRA110054142Q1 2020EUR</t>
  </si>
  <si>
    <t>FRA110054142Q2 2020EUR</t>
  </si>
  <si>
    <t>FRA2195406213Q1 2020EUR</t>
  </si>
  <si>
    <t>FRA210040527Q1 2020EUR</t>
  </si>
  <si>
    <t>FRA1190906254Q1 2020EUR</t>
  </si>
  <si>
    <t>FRA2150544146Q1 2020EUR</t>
  </si>
  <si>
    <t>FRA2150544146Q2 2020EUR</t>
  </si>
  <si>
    <t>FRAFR4GP2785S1 2020EUR</t>
  </si>
  <si>
    <t>FR4GP2785</t>
  </si>
  <si>
    <t>FRAFR4GP1586Y 2020EUR</t>
  </si>
  <si>
    <t>FR4GP1586</t>
  </si>
  <si>
    <t>FRA2180295549Q1 2020EUR</t>
  </si>
  <si>
    <t>FRA2180295549Q2 2020EUR</t>
  </si>
  <si>
    <t>FRA570015Q2 2020EUR</t>
  </si>
  <si>
    <t>FRA2130052554S1 2020EUR</t>
  </si>
  <si>
    <t>FRA2130052554S2 2020EUR</t>
  </si>
  <si>
    <t>FRA2197206445Q2 2020EUR</t>
  </si>
  <si>
    <t>FRA22007206531Q2 2020EUR</t>
  </si>
  <si>
    <t>FRA2197206490Q2 2020EUR</t>
  </si>
  <si>
    <t>FRA2203006735Q2 2020EUR</t>
  </si>
  <si>
    <t>FRAFR4GP1585Y 2020EUR</t>
  </si>
  <si>
    <t>FR4GP1585</t>
  </si>
  <si>
    <t>FRAFR4GP2397Y 2020EUR</t>
  </si>
  <si>
    <t>FR4GP2397</t>
  </si>
  <si>
    <t>FRAFR4GP2747Y 2020EUR</t>
  </si>
  <si>
    <t>FR4GP2747</t>
  </si>
  <si>
    <t>FRAFR4GP2765Y 2020EUR</t>
  </si>
  <si>
    <t>FR4GP2765</t>
  </si>
  <si>
    <t>FRAFR4GP1003-Y 2020EUR</t>
  </si>
  <si>
    <t>FR4GP1003-</t>
  </si>
  <si>
    <t>FRAFR4GP2644Y 2020EUR</t>
  </si>
  <si>
    <t>FR4GP2644</t>
  </si>
  <si>
    <t>FRAFR4-21-1-045Y 2020EUR</t>
  </si>
  <si>
    <t>FR4-21-1-045</t>
  </si>
  <si>
    <t>[38754]</t>
  </si>
  <si>
    <t>[18878]</t>
  </si>
  <si>
    <t>2022-01-05 21:08:11 +0100</t>
  </si>
  <si>
    <t>[SB] Le rebate du report 35144.8 correspond bien à l'encodage du contrat/CA declaré 
[HB] En accord avec la différence à facturer qui était absent en juin-2021 =&gt; Assitance demandée le 17-05-22 (ds TEAMS) pour que le delta soit dispo ds Prébiling =&gt; OK résolu mais Avoir/facture sur Q0 2021</t>
  </si>
  <si>
    <t>FRAFR3-21-1-054-IY 2020EUR</t>
  </si>
  <si>
    <t>FR3-21-1-054-I</t>
  </si>
  <si>
    <t>FRAFR3-21-1-048-NGFY 2020EUR</t>
  </si>
  <si>
    <t>FR3-21-1-048-NGF</t>
  </si>
  <si>
    <t>FRAFR3-21-1-047-MMGNSOFNSPULNSY 2020EUR</t>
  </si>
  <si>
    <t>FR3-21-1-047-MMGNSOFNSPULNS</t>
  </si>
  <si>
    <t>[SB] Le rebate du report 42345.72 correspond bien à l'encodage du contrat/CA declaré. Il y a des exclusions à prendre en compte dans l'assiette des deux sous services [HB] En accord avec la différence à facturer qui était absent en juin-2021 =&gt; Assitance demandée le 17-05-22 (ds TEAMS) pour que le delta soit dispo ds Prébiling =&gt; OK résolu mais Avoir/facture sur Q0 2021</t>
  </si>
  <si>
    <t>FRAFR4-21-5-034Y 2020EUR</t>
  </si>
  <si>
    <t>FR4-21-5-034</t>
  </si>
  <si>
    <t>FRAFR3IISNMPMGS1773Y 2020EUR</t>
  </si>
  <si>
    <t>FR3IISNMPMGS1773</t>
  </si>
  <si>
    <t>[36183]</t>
  </si>
  <si>
    <t>[17476]</t>
  </si>
  <si>
    <t>2021-05-18 10:22:21 +0200</t>
  </si>
  <si>
    <t>[MT] la participation et l'ajustement sont vides dans A2S alors que le montant RDBC n'est pas nul. Je pense qu'il faudrait archiver l'autre participation [36183], je ne peux pas y accéder
[ZB] ajustement https://astoresuite.com/adjustements/edit/17476, calcul à la main 15 509,71 + 122 059,85 = montant RDBC
[HB] 2 anomalies  (montant diff sur 1 service+marque non incluse) =&gt; en assistance Pré Billing N°13561 =&gt; OK résolu</t>
  </si>
  <si>
    <t>FRAFR4GP2730Y 2020EUR</t>
  </si>
  <si>
    <t>FR4GP2730</t>
  </si>
  <si>
    <t>FRA2160445023Q3 2020EUR</t>
  </si>
  <si>
    <t>FRAFR4GP2398Y 2020EUR</t>
  </si>
  <si>
    <t>FR4GP2398</t>
  </si>
  <si>
    <t>FRAFR4GP2758Y 2020EUR</t>
  </si>
  <si>
    <t>FR4GP2758</t>
  </si>
  <si>
    <t>[76614]</t>
  </si>
  <si>
    <t>[39452]</t>
  </si>
  <si>
    <t>2022-05-06 14:22:57 +0200</t>
  </si>
  <si>
    <t>[EF] On a exactement le même montant pour Y2021, pas de particpation ni d'ajustement dans A2S 
[MT] ok corrigé sur le Q0 2021, à remettre sur le Y 2020
[ZB] remis sur le Y 2020, le montant remonte</t>
  </si>
  <si>
    <t>FRAFR4GP1104Y 2020EUR</t>
  </si>
  <si>
    <t>FR4GP1104</t>
  </si>
  <si>
    <t>FRAFR3SPMG1573Y 2020EUR</t>
  </si>
  <si>
    <t>FR3SPMG1573</t>
  </si>
  <si>
    <t>FRAFR3NSNM1572Y 2020EUR</t>
  </si>
  <si>
    <t>FR3NSNM1572</t>
  </si>
  <si>
    <t>FRAFR3NGF1701-Y 2020EUR</t>
  </si>
  <si>
    <t>FR3NGF1701-</t>
  </si>
  <si>
    <t>FRAFR3IIS1574Y 2020EUR</t>
  </si>
  <si>
    <t>FR3IIS1574</t>
  </si>
  <si>
    <t>FRAFR4GP2246Y 2020EUR</t>
  </si>
  <si>
    <t>FR4GP2246</t>
  </si>
  <si>
    <t>FRAFR4-21-6-083Y 2020EUR</t>
  </si>
  <si>
    <t>FR4-21-6-083</t>
  </si>
  <si>
    <t>FRAFR4-21-6-082Y 2020EUR</t>
  </si>
  <si>
    <t>FR4-21-6-082</t>
  </si>
  <si>
    <t>FRAFR4GP2392Y 2020EUR</t>
  </si>
  <si>
    <t>FR4GP2392</t>
  </si>
  <si>
    <t>FRAFR4GP2696Y 2020EUR</t>
  </si>
  <si>
    <t>FR4GP2696</t>
  </si>
  <si>
    <t>GBR1 18 E00032 GB 00385Q1 2020GBP</t>
  </si>
  <si>
    <t>GBR</t>
  </si>
  <si>
    <t>1 18 E00032 GB 00385</t>
  </si>
  <si>
    <t>GBR1 18 E00032 GB 00385Q4 2020GBP</t>
  </si>
  <si>
    <t>GBR1 18 E0L021 GB 00354Q1 2020EUR</t>
  </si>
  <si>
    <t>1 18 E0L021 GB 00354</t>
  </si>
  <si>
    <t>[75093]</t>
  </si>
  <si>
    <t>[35495]</t>
  </si>
  <si>
    <t>2022-04-08 18:00:59 +0200</t>
  </si>
  <si>
    <t>[EF] Plus de particpation dans le système, reloadé à partir d'ancien rapport. Un léger écart subsiste, je pense que cet écart est trop faible pour facturer la différence</t>
  </si>
  <si>
    <t>GBR1 18 E0L021 GB 00354Q3 2020EUR</t>
  </si>
  <si>
    <t>GBR1 18 E0L021 GB 00354Q4 2020EUR</t>
  </si>
  <si>
    <t>[EF] Lien avec le contrat cassée, regenérer particpation et reloader la déclaration
https://astoresuite.com/adjustements/edit/20111
[EF] Loadé ca devrait être bon</t>
  </si>
  <si>
    <t>GBR1 18 E00031 GB 00334Q1 2020GBP</t>
  </si>
  <si>
    <t>1 18 E00031 GB 00334</t>
  </si>
  <si>
    <t>GBR1 18 E00031 GB 00334Q3 2020GBP</t>
  </si>
  <si>
    <t>GBR1 18 E00031 GB 00334Q4 2020GBP</t>
  </si>
  <si>
    <t>GBR1 18 E00032 GB 00283Q1 2020GBP</t>
  </si>
  <si>
    <t>1 18 E00032 GB 00283</t>
  </si>
  <si>
    <t>GBR1 18 E00032 GB 00283Q2 2020GBP</t>
  </si>
  <si>
    <t>GBR1 18 E00032 GB 00283Q3 2020GBP</t>
  </si>
  <si>
    <t>GBR1 18 E00041 GB 00341Q2 2020GBP</t>
  </si>
  <si>
    <t>1 18 E00041 GB 00341</t>
  </si>
  <si>
    <t>GBR1 18 E00041 GB 00341Q3 2020GBP</t>
  </si>
  <si>
    <t>GBR1 18 E00045-1 GB 00365Q1 2020GBP</t>
  </si>
  <si>
    <t>1 18 E00045-1 GB 00365</t>
  </si>
  <si>
    <t>GBR1 18 E00045-1 GB 00365Q2 2020GBP</t>
  </si>
  <si>
    <t>GBR1 18 E00045-1 GB 00365Q3 2020GBP</t>
  </si>
  <si>
    <t>GBR1 20 E00045 GB 00608Q4 2020GBP</t>
  </si>
  <si>
    <t>1 20 E00045 GB 00608</t>
  </si>
  <si>
    <t>GBR1 18 E00073 GB 00266Q1 2020GBP</t>
  </si>
  <si>
    <t>1 18 E00073 GB 00266</t>
  </si>
  <si>
    <t>GBR1 18 E00073 GB 00266Q2 2020GBP</t>
  </si>
  <si>
    <t>GBR1 18 E00073 GB 00266Q3 2020GBP</t>
  </si>
  <si>
    <t>GBR1 18 E00073 GB 00266Q4 2020GBP</t>
  </si>
  <si>
    <t>GBR1 18 E00059-1 GB 00250Q1 2020GBP</t>
  </si>
  <si>
    <t>1 18 E00059-1 GB 00250</t>
  </si>
  <si>
    <t>GBR1 18 E00059-1 GB 00250Q3 2020GBP</t>
  </si>
  <si>
    <t>GBR1 18 E00048 GB 00268Q1 2020GBP</t>
  </si>
  <si>
    <t>1 18 E00048 GB 00268</t>
  </si>
  <si>
    <t>[2043]</t>
  </si>
  <si>
    <t>[9785]</t>
  </si>
  <si>
    <t>2021-06-16 16:56:00 +0200</t>
  </si>
  <si>
    <t>[OA] rebate calculé à la main de 6411,21 ( 213707*3%) / le rebate correspond à l'encodage du contrat et du CA déclaré // https://www.astoresuite.com/contracts/show/24011 // https://www.astoresuite.com/adjustements/edit/9785</t>
  </si>
  <si>
    <t>GBR1 18 E00048 GB 00268Q2 2020GBP</t>
  </si>
  <si>
    <t>GBR7 20 E00048 GB 00596Q3 2020GBP</t>
  </si>
  <si>
    <t>7 20 E00048 GB 00596</t>
  </si>
  <si>
    <t>GBR7 20 E00048 GB 00596Q4 2020GBP</t>
  </si>
  <si>
    <t>GBR1 18 E00019 GB 00360Q1 2020GBP</t>
  </si>
  <si>
    <t>1 18 E00019 GB 00360</t>
  </si>
  <si>
    <t>GBR1 18 E00019 GB 00360Q2 2020GBP</t>
  </si>
  <si>
    <t>GBR1 18 E00019 GB 00360Q3 2020GBP</t>
  </si>
  <si>
    <t>GBR1 18 E00019 GB 00360Q4 2020GBP</t>
  </si>
  <si>
    <t>GBR1 2020 E00051 GB 00603Q4 2020GBP</t>
  </si>
  <si>
    <t>1 2020 E00051 GB 00603</t>
  </si>
  <si>
    <t>GBR1 18 E00020 GB 00384 HYGIENEQ1 2020GBP</t>
  </si>
  <si>
    <t>1 18 E00020 GB 00384 HYGIENE</t>
  </si>
  <si>
    <t>GBR1 18 E00020 GB 00384 HYGIENEQ2 2020GBP</t>
  </si>
  <si>
    <t>GBR1 18 E00020 GB 00384 HYGIENEQ3 2020GBP</t>
  </si>
  <si>
    <t>GBR1 18 E00020 GB 00384 HYGIENEQ4 2020GBP</t>
  </si>
  <si>
    <t>GBR1 18 E00030 GB 00358 GREENLEAFQ1 2020GBP</t>
  </si>
  <si>
    <t>1 18 E00030 GB 00358 GREENLEAF</t>
  </si>
  <si>
    <t>GBR1 18 E00030 GB 00358 GREENLEAFQ2 2020GBP</t>
  </si>
  <si>
    <t>GBR1 18 E00030 GB 00358 GREENLEAFQ3 2020GBP</t>
  </si>
  <si>
    <t>GBR1 18 E00030 GB 00358 GREENLEAFQ4 2020GBP</t>
  </si>
  <si>
    <t>GBR1 18 A00013 GB 00391Q1 2020GBP</t>
  </si>
  <si>
    <t>1 18 A00013 GB 00391</t>
  </si>
  <si>
    <t>GBR1 18 A00013 GB 00391Q3 2020GBP</t>
  </si>
  <si>
    <t>GBR1 18 A00013 GB 00391Q4 2020GBP</t>
  </si>
  <si>
    <t>GBR1 18 E00014 GB 00244Q1 2020GBP</t>
  </si>
  <si>
    <t>1 18 E00014 GB 00244</t>
  </si>
  <si>
    <t>GBR1 18 E00014 GB 00244Q2 2020GBP</t>
  </si>
  <si>
    <t>GBR1 18 E00014 GB 00244Q3 2020GBP</t>
  </si>
  <si>
    <t>GBR1 18 A00003 GB 00446Q1 2020GBP</t>
  </si>
  <si>
    <t>1 18 A00003 GB 00446</t>
  </si>
  <si>
    <t>GBR1 18 E00068 GB 00294Q1 2020GBP</t>
  </si>
  <si>
    <t>1 18 E00068 GB 00294</t>
  </si>
  <si>
    <t>GBR1 18 E00068 GB 00294Q2 2020GBP</t>
  </si>
  <si>
    <t>GBR1 18 E00068 GB 00294Q3 2020GBP</t>
  </si>
  <si>
    <t>GBR1 18 E00068 GB 00294Q4 2020GBP</t>
  </si>
  <si>
    <t>GBR1 2020 A00004 GB 00605Q4 2020GBP</t>
  </si>
  <si>
    <t>1 2020 A00004 GB 00605</t>
  </si>
  <si>
    <t>GBR1 20 E00051-1 GB 00581Q2 2020GBP</t>
  </si>
  <si>
    <t>1 20 E00051-1 GB 00581</t>
  </si>
  <si>
    <t>GBR1 20 E00051-1 GB 00581Q3 2020GBP</t>
  </si>
  <si>
    <t>GBR1 20 E00051-1 GB 00581Q4 2020GBP</t>
  </si>
  <si>
    <t>GBR1 18 E00075 GB 00314Q3 2020GBP</t>
  </si>
  <si>
    <t>1 18 E00075 GB 00314</t>
  </si>
  <si>
    <t>GBR1 18 E00075 GB 00314Q4 2020GBP</t>
  </si>
  <si>
    <t>GBR1 18 E00056 GB 00556Q1 2020GBP</t>
  </si>
  <si>
    <t>1 18 E00056 GB 00556</t>
  </si>
  <si>
    <t>GBR1 18 E00056 GB 00556Q2 2020GBP</t>
  </si>
  <si>
    <t>GBR1 18 E00056 GB 00556Q3 2020GBP</t>
  </si>
  <si>
    <t>GBR1 18 E00056 GB 00556Q4 2020GBP</t>
  </si>
  <si>
    <t>GBR1 18 A00004 GB 00412Q1 2020GBP</t>
  </si>
  <si>
    <t>1 18 A00004 GB 00412</t>
  </si>
  <si>
    <t>GBR1 18 E00073 GB 00279Q1 2020GBP</t>
  </si>
  <si>
    <t>1 18 E00073 GB 00279</t>
  </si>
  <si>
    <t>GBR1 18 E00073 GB 00279Q2 2020GBP</t>
  </si>
  <si>
    <t>[77008, 2920, 77463]</t>
  </si>
  <si>
    <t>[39908, 9919, 40370, 20605, 39901, 39906, 39892, 40371, 40372]</t>
  </si>
  <si>
    <t>2022-03-11 12:03:27 +0100</t>
  </si>
  <si>
    <t>[OA] rebate calculé à la main de 9875,8 (658388,43*1,55%), le rebate calculé correspond à l'encodage du contrat et du CA déclaré.  // https://www.astoresuite.com/adjustements/edit/40372 // https://www.astoresuite.com/contracts/show/23921</t>
  </si>
  <si>
    <t>GBR1 18 E00073 GB 00279Q3 2020GBP</t>
  </si>
  <si>
    <t>GBR1 18 E00073 GB 00279Q4 2020GBP</t>
  </si>
  <si>
    <t>GBR1 19 E00015 GB 00479Q2 2020GBP</t>
  </si>
  <si>
    <t>1 19 E00015 GB 00479</t>
  </si>
  <si>
    <t>GBR1 19 E00015 GB 00479Q3 2020GBP</t>
  </si>
  <si>
    <t>GBR1 19 E00015 GB 00479Q4 2020GBP</t>
  </si>
  <si>
    <t>GBR1 18 E0L005 GB 00262Q1 2020GBP</t>
  </si>
  <si>
    <t>1 18 E0L005 GB 00262</t>
  </si>
  <si>
    <t>GBR1 18 E0L005 GB 00262Q3 2020GBP</t>
  </si>
  <si>
    <t>GBR1 18 E0L005 GB 00262Q4 2020GBP</t>
  </si>
  <si>
    <t>GBR1 19 E00047 GB 00534Q1 2020GBP</t>
  </si>
  <si>
    <t>1 19 E00047 GB 00534</t>
  </si>
  <si>
    <t>GBR1 19 E00047 GB 00534Q3 2020GBP</t>
  </si>
  <si>
    <t>GBR1 19 E0L081 GB 00476Q1 2020GBP</t>
  </si>
  <si>
    <t>1 19 E0L081 GB 00476</t>
  </si>
  <si>
    <t>GBR1 19 E0L081 GB 00476Q2 2020GBP</t>
  </si>
  <si>
    <t>GBR1 19 E0L081 GB 00476Q3 2020GBP</t>
  </si>
  <si>
    <t>GBR1 19 E0L081 GB 00476Q4 2020GBP</t>
  </si>
  <si>
    <t>GBR1 18 E00054 GB 00367Q1 2020GBP</t>
  </si>
  <si>
    <t>1 18 E00054 GB 00367</t>
  </si>
  <si>
    <t>GBR1 18 E00054 GB 00367Q2 2020GBP</t>
  </si>
  <si>
    <t>GBR1 18 E00054 GB 00367Q3 2020GBP</t>
  </si>
  <si>
    <t>GBR1 18 E00054 GB 00367Q4 2020GBP</t>
  </si>
  <si>
    <t>GBR1 19 E00002 GB 00448Q4 2020GBP</t>
  </si>
  <si>
    <t>1 19 E00002 GB 00448</t>
  </si>
  <si>
    <t>GBR1 18 A00009 GB 00240Q1 2020GBP</t>
  </si>
  <si>
    <t>1 18 A00009 GB 00240</t>
  </si>
  <si>
    <t>GBR1 18 A00009 GB 00240Q3 2020GBP</t>
  </si>
  <si>
    <t>GBR1 18 A00009 GB 00240Q4 2020GBP</t>
  </si>
  <si>
    <t>GBR1 18 E00013 GB 00369Q1 2020GBP</t>
  </si>
  <si>
    <t>1 18 E00013 GB 00369</t>
  </si>
  <si>
    <t>GBR1 18 E00013 GB 00369Q2 2020GBP</t>
  </si>
  <si>
    <t>GBR1 18 E00013 GB 00369Q3 2020GBP</t>
  </si>
  <si>
    <t>GBR1 18 E0L003 GB 00269Q1 2020GBP</t>
  </si>
  <si>
    <t>1 18 E0L003 GB 00269</t>
  </si>
  <si>
    <t>GBR1 18 E0L003 GB 00269Q2 2020GBP</t>
  </si>
  <si>
    <t>GBR1 18 E0L003 GB 00269Q3 2020GBP</t>
  </si>
  <si>
    <t>GBR1 2020 E00072 GB 00600Q3 2020GBP</t>
  </si>
  <si>
    <t>1 2020 E00072 GB 00600</t>
  </si>
  <si>
    <t>GBR1 19 E0L018 GB 00469Q1 2020GBP</t>
  </si>
  <si>
    <t>1 19 E0L018 GB 00469</t>
  </si>
  <si>
    <t>GBR1 19 E0L018 GB 00469Q2 2020GBP</t>
  </si>
  <si>
    <t>GBR1 19 E0L018 GB 00469Q3 2020GBP</t>
  </si>
  <si>
    <t>GBR1 19 E0L018 GB 00469Q4 2020GBP</t>
  </si>
  <si>
    <t>GBR1 18 E0L005 GB 002064 LINENQ1 2020GBP</t>
  </si>
  <si>
    <t>1 18 E0L005 GB 002064 LINEN</t>
  </si>
  <si>
    <t>GBR1 18 E0L005 GB 002064 LINENQ2 2020GBP</t>
  </si>
  <si>
    <t>GBR1 18 E0L005 GB 002064 LINENQ3 2020GBP</t>
  </si>
  <si>
    <t>GBR1 18 E0L005 GB 002064 LINENQ4 2020GBP</t>
  </si>
  <si>
    <t>GBR1 18 E0L005 GB 00404 WORKWEARQ1 2020GBP</t>
  </si>
  <si>
    <t>1 18 E0L005 GB 00404 WORKWEAR</t>
  </si>
  <si>
    <t>GBR1 18 E0L005 GB 00404 WORKWEARQ2 2020GBP</t>
  </si>
  <si>
    <t>GBR1 18 E0L005 GB 00404 WORKWEARQ4 2020GBP</t>
  </si>
  <si>
    <t>GBR1 20 A00009 GB 00612Q1 2020GBP</t>
  </si>
  <si>
    <t>1 20 A00009 GB 00612</t>
  </si>
  <si>
    <t>GBR1 20 A00009 GB 00612Q2 2020GBP</t>
  </si>
  <si>
    <t>GBR1 20 A00009 GB 00612Q3 2020GBP</t>
  </si>
  <si>
    <t>GBR1 20 A00009 GB 00612Y 2020GBP</t>
  </si>
  <si>
    <t>GBR1 18 E0L018 GB 00290Q1 2020GBP</t>
  </si>
  <si>
    <t>1 18 E0L018 GB 00290</t>
  </si>
  <si>
    <t>[2018]</t>
  </si>
  <si>
    <t>[9760]</t>
  </si>
  <si>
    <t>2021-04-30 04:01:25 +0200</t>
  </si>
  <si>
    <t>[EF] Contrat existe mais archivé et même numéro que le suivant. La particpation existe un rabais est calculé mais il est faux. 
La facturation semble à peu pres bonne 422548x0,03 = 12 676,44
[EF] Le montant apparait correctement dans le rapport maintenant demander à CME pour mettre en écart à valider</t>
  </si>
  <si>
    <t>GBR1 18 E0L018 GB 00290Q2 2020GBP</t>
  </si>
  <si>
    <t>[EF] Contrat existe mais archivé et même numéro que le suivant. La particpation existe un rabais est calculé mais il est faux. 
La facturation semble à peu pres bonne 62255,91x0,03 = 1867,68</t>
  </si>
  <si>
    <t>GBR1 18 E0L018 GB 00290Q3 2020GBP</t>
  </si>
  <si>
    <t>GBR1 18 E0L018 GB 00290Q4 2020GBP</t>
  </si>
  <si>
    <t>GBR1 18 A00013 GB 00413Q1 2020GBP</t>
  </si>
  <si>
    <t>1 18 A00013 GB 00413</t>
  </si>
  <si>
    <t>GBR1 18 A00013 GB 00413Q3 2020GBP</t>
  </si>
  <si>
    <t>GBR1 18 A00013 GB 00413Q4 2020GBP</t>
  </si>
  <si>
    <t>GBR1 18 A00013 GB 00383Q1 2020GBP</t>
  </si>
  <si>
    <t>1 18 A00013 GB 00383</t>
  </si>
  <si>
    <t>GBR1 18 A00013 GB 00383Q2 2020GBP</t>
  </si>
  <si>
    <t>GBR1 18 A00013 GB 00383Q3 2020GBP</t>
  </si>
  <si>
    <t>GBR1 18 A00013 GB 00383Q4 2020GBP</t>
  </si>
  <si>
    <t>GBR1 18 E00028 GB 00342Q1 2020GBP</t>
  </si>
  <si>
    <t>1 18 E00028 GB 00342</t>
  </si>
  <si>
    <t>[EF] Contrat existe mais archivé et même numéro que le suivant. La particpation existe un rabais est calculé mais il est faux. 
La facturation semble bonne 3 923 647x0,75% = 29 427,35</t>
  </si>
  <si>
    <t>GBR1 18 E00028 GB 00342Q2 2020GBP</t>
  </si>
  <si>
    <t>[EF] Contrat existe mais archivé et même numéro que le suivant. La particpation existe un rabais est calculé mais il est faux. 
La facturation semble bonne 323 155,38x0,75% = 2 423,67</t>
  </si>
  <si>
    <t>GBR1 18 E00028 GB 00342Q3 2020GBP</t>
  </si>
  <si>
    <t>GBR1 18 E00028 GB 00342Q4 2020GBP</t>
  </si>
  <si>
    <t>GBR1 18 E00012 GB 00321Q1 2020GBP</t>
  </si>
  <si>
    <t>1 18 E00012 GB 00321</t>
  </si>
  <si>
    <t>GBR1 18 E00012 GB 00321Q3 2020GBP</t>
  </si>
  <si>
    <t>[9359]</t>
  </si>
  <si>
    <t>[2263]</t>
  </si>
  <si>
    <t>2020-12-29 13:56:31 +0100</t>
  </si>
  <si>
    <t>[TN] : Calcul à la main = Report : 64 537,62 x 1% = 645,38</t>
  </si>
  <si>
    <t>GBR1 18 E00012 GB 00321Q4 2020GBP</t>
  </si>
  <si>
    <t>[17307]</t>
  </si>
  <si>
    <t>[4918]</t>
  </si>
  <si>
    <t>2021-03-22 18:42:30 +0100</t>
  </si>
  <si>
    <t>GBR1 18 E00045-1 GB 00251Q1 2020GBP</t>
  </si>
  <si>
    <t>1 18 E00045-1 GB 00251</t>
  </si>
  <si>
    <t>GBR1 18 E00045-1 GB 00251Q2 2020GBP</t>
  </si>
  <si>
    <t>GBR1 18 E00045-1 GB 00251Q3 2020GBP</t>
  </si>
  <si>
    <t>GBR1 20 E00045 GB 00607Q4 2020GBP</t>
  </si>
  <si>
    <t>1 20 E00045 GB 00607</t>
  </si>
  <si>
    <t>GBR1 18 E00017 GB 00286Q1 2020GBP</t>
  </si>
  <si>
    <t>1 18 E00017 GB 00286</t>
  </si>
  <si>
    <t>GBR1 18 E00017 GB 00286Q2 2020GBP</t>
  </si>
  <si>
    <t>GBR1 18 E00017 GB 00286Q4 2020GBP</t>
  </si>
  <si>
    <t>GBR1 18 E00013 GB 00364Q1 2020GBP</t>
  </si>
  <si>
    <t>1 18 E00013 GB 00364</t>
  </si>
  <si>
    <t>GBR1 18 E00013 GB 00364Q2 2020GBP</t>
  </si>
  <si>
    <t>GBR1 18 E00013 GB 00364Q3 2020GBP</t>
  </si>
  <si>
    <t>GBR1 18 E00032 GB 00261Q1 2020GBP</t>
  </si>
  <si>
    <t>1 18 E00032 GB 00261</t>
  </si>
  <si>
    <t>GBR1 18 E00032 GB 00261Q2 2020GBP</t>
  </si>
  <si>
    <t>GBR1 18 E00032 GB 00261Q3 2020GBP</t>
  </si>
  <si>
    <t>GBR1 18 E00032 GB 00261Q4 2020GBP</t>
  </si>
  <si>
    <t>GBR1 18 E00043-1 GB 00243Q3 2020GBP</t>
  </si>
  <si>
    <t>1 18 E00043-1 GB 00243</t>
  </si>
  <si>
    <t>GBR1 18 E0L005 GB 00263Q1 2020GBP</t>
  </si>
  <si>
    <t>1 18 E0L005 GB 00263</t>
  </si>
  <si>
    <t>GBR1 18 E0L005 GB 00263Q2 2020GBP</t>
  </si>
  <si>
    <t>GBR1 18 E0L005 GB 00263Q3 2020GBP</t>
  </si>
  <si>
    <t>GBR1 18 E0L005 GB 00263Q4 2020GBP</t>
  </si>
  <si>
    <t>GBR1 19 E0L005 GB 00491Q1 2020GBP</t>
  </si>
  <si>
    <t>1 19 E0L005 GB 00491</t>
  </si>
  <si>
    <t>GBR1 19 E0L005 GB 00491Q2 2020GBP</t>
  </si>
  <si>
    <t>GBR1 19 E0L005 GB 00491Q3 2020GBP</t>
  </si>
  <si>
    <t>GBR1 18 E00015 GB 00247Q1 2020GBP</t>
  </si>
  <si>
    <t>1 18 E00015 GB 00247</t>
  </si>
  <si>
    <t>GBR1 18 E00015 GB 00247Q2 2020GBP</t>
  </si>
  <si>
    <t>GBR1 18 E00015 GB 00247Q3 2020GBP</t>
  </si>
  <si>
    <t>GBR1 18 E00015 GB 00247Q4 2020GBP</t>
  </si>
  <si>
    <t>GBR1 18 E00029 GB 00304Q2 2020GBP</t>
  </si>
  <si>
    <t>1 18 E00029 GB 00304</t>
  </si>
  <si>
    <t>GBR1 18 E00029 GB 00304Q3 2020GBP</t>
  </si>
  <si>
    <t>GBR1 18 E00028 GB 00340Q1 2020GBP</t>
  </si>
  <si>
    <t>1 18 E00028 GB 00340</t>
  </si>
  <si>
    <t>GBR1 18 E00028 GB 00340Q2 2020GBP</t>
  </si>
  <si>
    <t>GBR1 18 E00028 GB 00340Q3 2020GBP</t>
  </si>
  <si>
    <t>GBR1 18 E00028 GB 00340Q4 2020GBP</t>
  </si>
  <si>
    <t>GBR3 12 A00005 GB 00585Q1 2020GBP</t>
  </si>
  <si>
    <t>3 12 A00005 GB 00585</t>
  </si>
  <si>
    <t>[39032]</t>
  </si>
  <si>
    <t>[19631]</t>
  </si>
  <si>
    <t>2021-06-29 11:44:45 +0200</t>
  </si>
  <si>
    <t>[OA] rebate calculé à la main d'une valeur de 29821,01 [(8656*0,6)+(2,1*3167,01)+(23*0,102)+(0,15*10227,49)+(2,45*1956)+(330*0,9)+(0,33*5)+(132*2,7)+(0,92*9129,07)+(1,35*1779)+(0,804*42)+(0,375*117)+(0,795*54)+(16*4,5)] qui correspond à l'encodage du contrat et du CA déclaré</t>
  </si>
  <si>
    <t>GBR1 18 E00008 GB 00361Q1 2020GBP</t>
  </si>
  <si>
    <t>1 18 E00008 GB 00361</t>
  </si>
  <si>
    <t>GBR1 18 E00008 GB 00361Q2 2020GBP</t>
  </si>
  <si>
    <t>GBR1 18 E00008 GB 00361Q3 2020GBP</t>
  </si>
  <si>
    <t>GBR1 18 E00008 GB 00361Q4 2020GBP</t>
  </si>
  <si>
    <t>GBR1 18 E00013 GB 00386Q1 2020GBP</t>
  </si>
  <si>
    <t>1 18 E00013 GB 00386</t>
  </si>
  <si>
    <t>GBR1 18 E00013 GB 00386Q2 2020GBP</t>
  </si>
  <si>
    <t>GBR1 18 E00013 GB 00386Q3 2020GBP</t>
  </si>
  <si>
    <t>GBR1 18 E00013 GB 00386Q4 2020GBP</t>
  </si>
  <si>
    <t>GBR1 20 E00064 GB 00578Q1 2020GBP</t>
  </si>
  <si>
    <t>1 20 E00064 GB 00578</t>
  </si>
  <si>
    <t>[1936]</t>
  </si>
  <si>
    <t>[9686]</t>
  </si>
  <si>
    <t>2021-04-30 03:55:22 +0200</t>
  </si>
  <si>
    <t>GBR1 20 E00064 GB 00578Q2 2020GBP</t>
  </si>
  <si>
    <t>GBR1 20 E00064 GB 00578Q3 2020GBP</t>
  </si>
  <si>
    <t>GBR1 20 E00064 GB 00578Q4 2020GBP</t>
  </si>
  <si>
    <t>GBR1 18 AR0002 GB 00239Q1 2020GBP</t>
  </si>
  <si>
    <t>1 18 AR0002 GB 00239</t>
  </si>
  <si>
    <t>GBR1 18 AR0002 GB 00239Q3 2020GBP</t>
  </si>
  <si>
    <t>GBR1 18 AR0002 GB 00239Q4 2020GBP</t>
  </si>
  <si>
    <t>GBR1 18 E00040 GB 00285Q3 2020GBP</t>
  </si>
  <si>
    <t>1 18 E00040 GB 00285</t>
  </si>
  <si>
    <t>GBR1 18 E00040 GB 00285Q4 2020GBP</t>
  </si>
  <si>
    <t>GBR1 18 E00075 GB 00323Q4 2020GBP</t>
  </si>
  <si>
    <t>1 18 E00075 GB 00323</t>
  </si>
  <si>
    <t>GBR1 18 E00051-1 GB 00307Q1 2020GBP</t>
  </si>
  <si>
    <t>1 18 E00051-1 GB 00307</t>
  </si>
  <si>
    <t>GBR1 18 E00051-1 GB 00307Q2 2020GBP</t>
  </si>
  <si>
    <t>GBR1 18 E00051-1 GB 00307Q3 2020GBP</t>
  </si>
  <si>
    <t>GBR1 18 E0L076 GB 00417Q1 2020GBP</t>
  </si>
  <si>
    <t>1 18 E0L076 GB 00417</t>
  </si>
  <si>
    <t>GBR1 18 E0L076 GB 00417Q2 2020GBP</t>
  </si>
  <si>
    <t>GBR1 18 E0L076 GB 00417Q3 2020GBP</t>
  </si>
  <si>
    <t>GBR1 18 E0L076 GB 00417Q4 2020GBP</t>
  </si>
  <si>
    <t>GBR1 20 E00051 GB 00606Q3 2020GBP</t>
  </si>
  <si>
    <t>1 20 E00051 GB 00606</t>
  </si>
  <si>
    <t>GBR1 18 E00058 GB 00246Q1 2020GBP</t>
  </si>
  <si>
    <t>1 18 E00058 GB 00246</t>
  </si>
  <si>
    <t>GBR1 18 E00058 GB 00246Q3 2020GBP</t>
  </si>
  <si>
    <t>GBR1 19 E00043-1 GB 00565Q1 2020GBP</t>
  </si>
  <si>
    <t>1 19 E00043-1 GB 00565</t>
  </si>
  <si>
    <t>GBR1 19 E00043-1 GB 00565Q4 2020GBP</t>
  </si>
  <si>
    <t>GBR1 20 E00044 GB 00577Q2 2020GBP</t>
  </si>
  <si>
    <t>1 20 E00044 GB 00577</t>
  </si>
  <si>
    <t>GBR1 20 E00044 GB 00577Q3 2020GBP</t>
  </si>
  <si>
    <t>GBR1 20 E00044 GB 00577Q4 2020GBP</t>
  </si>
  <si>
    <t>GBR1 18 E00054 GB 00421Q1 2020GBP</t>
  </si>
  <si>
    <t>1 18 E00054 GB 00421</t>
  </si>
  <si>
    <t>GBR1 18 E00054 GB 00421Q2 2020GBP</t>
  </si>
  <si>
    <t>GBR1 18 E00054 GB 00421Q3 2020GBP</t>
  </si>
  <si>
    <t>GBR1 18 E00038 GB 00310Q1 2020GBP</t>
  </si>
  <si>
    <t>1 18 E00038 GB 00310</t>
  </si>
  <si>
    <t>GBR1 18 E00038 GB 00310Q2 2020GBP</t>
  </si>
  <si>
    <t>GBR1 18 E00038 GB 00310Q3 2020GBP</t>
  </si>
  <si>
    <t>GBR1 18 E00038 GB 00310Q4 2020GBP</t>
  </si>
  <si>
    <t>GBR1 18 E00029 GB 00253Q1 2020GBP</t>
  </si>
  <si>
    <t>1 18 E00029 GB 00253</t>
  </si>
  <si>
    <t>GBR1 18 E00029 GB 00253Q2 2020GBP</t>
  </si>
  <si>
    <t>GBR1 18 E00029 GB 00253Q3 2020GBP</t>
  </si>
  <si>
    <t>GBR1 18 E00029 GB 00253Q4 2020GBP</t>
  </si>
  <si>
    <t>GBR1 19 A00006 GB 00468Q1 2020GBP</t>
  </si>
  <si>
    <t>1 19 A00006 GB 00468</t>
  </si>
  <si>
    <t>GBR1 19 A00006 GB 00468Q2 2020GBP</t>
  </si>
  <si>
    <t>GBR1 19 A00006 GB 00468Q3 2020GBP</t>
  </si>
  <si>
    <t>GBR1 19 A00006 GB 00468Q4 2020GBP</t>
  </si>
  <si>
    <t>GBR1 18 AR0001 GB 00241Q2 2020GBP</t>
  </si>
  <si>
    <t>1 18 AR0001 GB 00241</t>
  </si>
  <si>
    <t>GBR1 18 AR0001 GB 00241Q3 2020GBP</t>
  </si>
  <si>
    <t>GBR1 18 AR0001 GB 00241Q4 2020GBP</t>
  </si>
  <si>
    <t>GBR1 18 AR0001 GB 00273Q1 2020GBP</t>
  </si>
  <si>
    <t>1 18 AR0001 GB 00273</t>
  </si>
  <si>
    <t>GBR1 18 AR0001 GB 00273Q2 2020GBP</t>
  </si>
  <si>
    <t>GBR1 18 AR0001 GB 00273Q3 2020GBP</t>
  </si>
  <si>
    <t>GBR1 18 AR0001 GB 00273Q4 2020GBP</t>
  </si>
  <si>
    <t>GBR1 18 A00003 GB 00329Q1 2020GBP</t>
  </si>
  <si>
    <t>1 18 A00003 GB 00329</t>
  </si>
  <si>
    <t>GBR1 18 A00003 GB 00329Q2 2020GBP</t>
  </si>
  <si>
    <t>GBR1 18 A00003 GB 00329Q3 2020GBP</t>
  </si>
  <si>
    <t>GBR1 18 A00003 GB 00329Q4 2020GBP</t>
  </si>
  <si>
    <t>GBR1 18 E0L018 GB 00289Q3 2020GBP</t>
  </si>
  <si>
    <t>1 18 E0L018 GB 00289</t>
  </si>
  <si>
    <t>GBR1 18 E0L018 GB 00289Q4 2020GBP</t>
  </si>
  <si>
    <t>GBR1 19 E0L081 GB 00474Q1 2020GBP</t>
  </si>
  <si>
    <t>1 19 E0L081 GB 00474</t>
  </si>
  <si>
    <t>GBR1 18 E00058 GB 00418Q1 2020GBP</t>
  </si>
  <si>
    <t>1 18 E00058 GB 00418</t>
  </si>
  <si>
    <t>GBR1 18 E00058 GB 00418Q2 2020GBP</t>
  </si>
  <si>
    <t>GBR1 18 E00023 GB 00298Q1 2020GBP</t>
  </si>
  <si>
    <t>1 18 E00023 GB 00298</t>
  </si>
  <si>
    <t>GBR1 18 E00023 GB 00298Q3 2020GBP</t>
  </si>
  <si>
    <t>GBR1 18 E00023 GB 00298Q4 2020GBP</t>
  </si>
  <si>
    <t>GBR1 18 E00055 GB 00278Q1 2020GBP</t>
  </si>
  <si>
    <t>1 18 E00055 GB 00278</t>
  </si>
  <si>
    <t>[OA] rebate calculé 2 fois dû à un contrat supprimé, j'ai vérifié dans le "Details contrats database" je trouve 2 contrats, un supprmé et un archivé / https://www.astoresuite.com/contracts/show/32897 / https://www.astoresuite.com/adjustements/edit/19637</t>
  </si>
  <si>
    <t>GBR1 18 E0L005 GB 00293Q1 2020GBP</t>
  </si>
  <si>
    <t>1 18 E0L005 GB 00293</t>
  </si>
  <si>
    <t>GBR1 18 E0L005 GB 00293Q2 2020GBP</t>
  </si>
  <si>
    <t>GBR1 18 E0L005 GB 00293Q3 2020GBP</t>
  </si>
  <si>
    <t>GBR1 18 E0L005 GB 00293Q4 2020GBP</t>
  </si>
  <si>
    <t>GBR1 19 E0L005 GB 00532 - AmarisQ1 2020GBP</t>
  </si>
  <si>
    <t>1 19 E0L005 GB 00532 - Amaris</t>
  </si>
  <si>
    <t>GBR1 19 E0L005 GB 00532 - AmarisQ2 2020GBP</t>
  </si>
  <si>
    <t>GBR1 19 E0L005 GB 00532 - AmarisQ3 2020GBP</t>
  </si>
  <si>
    <t>GBR1 19 E0L005 GB 00532 - AmarisQ4 2020GBP</t>
  </si>
  <si>
    <t>GBR1 2020 E00005 GB 00602Q3 2020GBP</t>
  </si>
  <si>
    <t>1 2020 E00005 GB 00602</t>
  </si>
  <si>
    <t>GBR1 2020 E00005 GB 00602Q4 2020GBP</t>
  </si>
  <si>
    <t>GBR1 18 E00031 GB 00275Q1 2020GBP</t>
  </si>
  <si>
    <t>1 18 E00031 GB 00275</t>
  </si>
  <si>
    <t>[1938]</t>
  </si>
  <si>
    <t>[9688, 22583]</t>
  </si>
  <si>
    <t>2021-07-23 09:54:47 +0200</t>
  </si>
  <si>
    <t>[OA] rebate calculé à la main de 19105,14 ( 483114*1,5%)+(395280*3%) . le rabte correspond à l'encodage du contrat et du CA déclaré // https://www.astoresuite.com/adjustements/edit/22583  // https://www.astoresuite.com/contracts/show/23895</t>
  </si>
  <si>
    <t>GBR1 18 E00031 GB 00275Q2 2020GBP</t>
  </si>
  <si>
    <t>GBR1 18 E00031 GB 00275Q3 2020GBP</t>
  </si>
  <si>
    <t>GBR1 18 E00031 GB 00275Q4 2020GBP</t>
  </si>
  <si>
    <t>GBR1 18 AR0002 GB 00403Q1 2020GBP</t>
  </si>
  <si>
    <t>1 18 AR0002 GB 00403</t>
  </si>
  <si>
    <t>GBR1 18 AR0002 GB 00403Q2 2020GBP</t>
  </si>
  <si>
    <t>GBR1 18 AR0002 GB 00403Q3 2020GBP</t>
  </si>
  <si>
    <t>GBR1 18 E00033 GB 00272Q1 2020GBP</t>
  </si>
  <si>
    <t>1 18 E00033 GB 00272</t>
  </si>
  <si>
    <t>[1960]</t>
  </si>
  <si>
    <t>[9707]</t>
  </si>
  <si>
    <t>2021-04-30 03:58:19 +0200</t>
  </si>
  <si>
    <t>[OA] rebate calculé à la main de 10211,34 (340378*3%) / le rebate correspond à l'encodage du contrat et du CA déclaré // https://www.astoresuite.com/declarative_campaign_participations/edit/1960 // https://www.astoresuite.com/contracts/show/23918</t>
  </si>
  <si>
    <t>GBR1 18 E00033 GB 00272Q2 2020GBP</t>
  </si>
  <si>
    <t>GBR1 18 E00033 GB 00272Q3 2020GBP</t>
  </si>
  <si>
    <t>GBR1 18 E00033 GB 00272Q4 2020GBP</t>
  </si>
  <si>
    <t>GBR1 18 E00022 GB 00335Q1 2020GBP</t>
  </si>
  <si>
    <t>1 18 E00022 GB 00335</t>
  </si>
  <si>
    <t>[2064]</t>
  </si>
  <si>
    <t>[9806]</t>
  </si>
  <si>
    <t>2021-04-30 04:03:32 +0200</t>
  </si>
  <si>
    <t>GBR1 18 E00022 GB 00335Q2 2020GBP</t>
  </si>
  <si>
    <t>GBR1 18 E00022 GB 00335Q3 2020GBP</t>
  </si>
  <si>
    <t>GBR1 18 E00022 GB 00335Q4 2020GBP</t>
  </si>
  <si>
    <t>GBR1 18 A00013 GB 00389Q1 2020GBP</t>
  </si>
  <si>
    <t>1 18 A00013 GB 00389</t>
  </si>
  <si>
    <t>GBR1 18 A00013 GB 00389Q3 2020GBP</t>
  </si>
  <si>
    <t>GBR1 18 A00013 GB 00389Q4 2020GBP</t>
  </si>
  <si>
    <t>GBR1 18 A00013 GB 00389Y 2020GBP</t>
  </si>
  <si>
    <t>GBR1 18 A00014 GB 00390Q1 2020GBP</t>
  </si>
  <si>
    <t>1 18 A00014 GB 00390</t>
  </si>
  <si>
    <t>[2003]</t>
  </si>
  <si>
    <t>[9746]</t>
  </si>
  <si>
    <t>2021-04-30 04:00:30 +0200</t>
  </si>
  <si>
    <t>[OA] rebate calculé à la main de 8885,49 [(54083*3%)+(40350 *0,18)] / le rebate correspond à l'encodage du contrat et du CA déclaré // https://www.astoresuite.com/declarative_campaign_participations/edit/2003 // https://www.astoresuite.com/contracts/show/23965</t>
  </si>
  <si>
    <t>GBR1 18 A00014 GB 00390Q2 2020GBP</t>
  </si>
  <si>
    <t>GBR1 18 A00014 GB 00390Q3 2020GBP</t>
  </si>
  <si>
    <t>GBR1 18 A00014 GB 00390Q4 2020GBP</t>
  </si>
  <si>
    <t>GBR1 18 E0L081 GB 00372Q4 2020GBP</t>
  </si>
  <si>
    <t>1 18 E0L081 GB 00372</t>
  </si>
  <si>
    <t>GBR1 18 A00008 GB 00257Q1 2020GBP</t>
  </si>
  <si>
    <t>1 18 A00008 GB 00257</t>
  </si>
  <si>
    <t>GBR1 18 A00008 GB 00257Q2 2020GBP</t>
  </si>
  <si>
    <t>GBR1 18 A00008 GB 00257Q3 2020GBP</t>
  </si>
  <si>
    <t>GBR1 18 A00008 GB 00257Q4 2020GBP</t>
  </si>
  <si>
    <t>GBR1 18 A00008 GB 00257Y 2020GBP</t>
  </si>
  <si>
    <t>GBR1 18 E00077 GB 00249Q1 2020GBP</t>
  </si>
  <si>
    <t>1 18 E00077 GB 00249</t>
  </si>
  <si>
    <t>GBR1 18 E00077 GB 00249Q3 2020GBP</t>
  </si>
  <si>
    <t>GBR1 18 E00062 GB 00558Q1 2020GBP</t>
  </si>
  <si>
    <t>1 18 E00062 GB 00558</t>
  </si>
  <si>
    <t>GBR1 18 E00062 GB 00558Q2 2020GBP</t>
  </si>
  <si>
    <t>GBR1 18 E00062 GB 00558Q3 2020GBP</t>
  </si>
  <si>
    <t>GBR1 18 E00062 GB 00558Q4 2020GBP</t>
  </si>
  <si>
    <t>GBRUK130146BQ1 2020EUR</t>
  </si>
  <si>
    <t>UK130146B</t>
  </si>
  <si>
    <t>[EF] Plus de particpation dans le système voir avec des anciens rapports si on peut la retrouver
[EF] Loadé ca devrait être bon</t>
  </si>
  <si>
    <t>GBRUK130146BQ2 2020EUR</t>
  </si>
  <si>
    <t>GBR1 18 A00009 GB 00258Q3 2020GBP</t>
  </si>
  <si>
    <t>1 18 A00009 GB 00258</t>
  </si>
  <si>
    <t>GBR1 18 A00009 GB 00258Q4 2020GBP</t>
  </si>
  <si>
    <t>GBR1 18 A00009 GB 00258 Indirect salesQ1 2020GBP</t>
  </si>
  <si>
    <t>1 18 A00009 GB 00258 Indirect sales</t>
  </si>
  <si>
    <t>GBR1 18 A00009 GB 00258 Indirect salesQ2 2020GBP</t>
  </si>
  <si>
    <t>GBR1 18 A00009 GB 00258 Indirect salesQ3 2020GBP</t>
  </si>
  <si>
    <t>GBR1 18 A00009 GB 00258 Indirect salesQ4 2020GBP</t>
  </si>
  <si>
    <t>GBR1 18 E00023 GB 00374Q1 2020GBP</t>
  </si>
  <si>
    <t>1 18 E00023 GB 00374</t>
  </si>
  <si>
    <t>GBR1 18 E00031 GB 00333Q2 2020GBP</t>
  </si>
  <si>
    <t>1 18 E00031 GB 00333</t>
  </si>
  <si>
    <t>GBR1 18 E00031 GB 00333Q3 2020GBP</t>
  </si>
  <si>
    <t>GBR1 19 E00005 GB 00472Q2 2020GBP</t>
  </si>
  <si>
    <t>1 19 E00005 GB 00472</t>
  </si>
  <si>
    <t>GBR1 19 E00005 GB 00472Q3 2020GBP</t>
  </si>
  <si>
    <t>GBR1 19 E00005 GB 00472Q4 2020GBP</t>
  </si>
  <si>
    <t>GBR1 19 E00019 GB 00514Q1 2020GBP</t>
  </si>
  <si>
    <t>1 19 E00019 GB 00514</t>
  </si>
  <si>
    <t>GBR1 18 E00031 GB 00330Q1 2020GBP</t>
  </si>
  <si>
    <t>1 18 E00031 GB 00330</t>
  </si>
  <si>
    <t>GBR1 18 E0L080 GB 00271Q2 2020GBP</t>
  </si>
  <si>
    <t>1 18 E0L080 GB 00271</t>
  </si>
  <si>
    <t>GBR1 18 E0L080 GB 00271Q3 2020GBP</t>
  </si>
  <si>
    <t>GBR1 18 E0L080 GB 00271Q4 2020GBP</t>
  </si>
  <si>
    <t>GBR1 18 A00003 GB 00447Q1 2020GBP</t>
  </si>
  <si>
    <t>1 18 A00003 GB 00447</t>
  </si>
  <si>
    <t>GBR1 18 A00003 GB 00447Q3 2020GBP</t>
  </si>
  <si>
    <t>GBR1 18 A00003 GB 00447Q4 2020GBP</t>
  </si>
  <si>
    <t>GBR8 17 A00013 GB 00584Q1 2020GBP</t>
  </si>
  <si>
    <t>8 17 A00013 GB 00584</t>
  </si>
  <si>
    <t>GBR8 17 A00013 GB 00584Q2 2020GBP</t>
  </si>
  <si>
    <t>GBR8 17 A00013 GB 00584Q3 2020GBP</t>
  </si>
  <si>
    <t>GBR8 17 A00013 GB 00584Q4 2020GBP</t>
  </si>
  <si>
    <t>GBR1 19 E00068 GB 00478Q1 2020GBP</t>
  </si>
  <si>
    <t>1 19 E00068 GB 00478</t>
  </si>
  <si>
    <t>GBR1 18 E00030 GB 00288Q1 2020GBP</t>
  </si>
  <si>
    <t>1 18 E00030 GB 00288</t>
  </si>
  <si>
    <t>GBR1 18 E00030 GB 00288Q2 2020GBP</t>
  </si>
  <si>
    <t>GBR1 18 E00030 GB 00288Q3 2020GBP</t>
  </si>
  <si>
    <t>GBR1 18 E00030 GB 00288Q4 2020GBP</t>
  </si>
  <si>
    <t>GBR1 18 E00070 GB 00332Q1 2020GBP</t>
  </si>
  <si>
    <t>1 18 E00070 GB 00332</t>
  </si>
  <si>
    <t>GBR1 18 E00027 GB 00254Q4 2020GBP</t>
  </si>
  <si>
    <t>1 18 E00027 GB 00254</t>
  </si>
  <si>
    <t>GBR1 18 E00032 GB 00280Q1 2020EUR</t>
  </si>
  <si>
    <t>1 18 E00032 GB 00280</t>
  </si>
  <si>
    <t>[EF] Particpation n'est plus relié au contrat
Données: https://astoresuite.com/declarative_campaign_participations/edit/1976
[EF] Loadé ca devrait être bon</t>
  </si>
  <si>
    <t>GBR1 18 E00032 GB 00280Q3 2020EUR</t>
  </si>
  <si>
    <t>GBR1 18 E00032 GB 00280Q4 2020EUR</t>
  </si>
  <si>
    <t>GBR1 19 A00005 GB 00586Q1 2020GBP</t>
  </si>
  <si>
    <t>1 19 A00005 GB 00586</t>
  </si>
  <si>
    <t>[2092]</t>
  </si>
  <si>
    <t>[9828]</t>
  </si>
  <si>
    <t>2022-01-05 21:07:12 +0100</t>
  </si>
  <si>
    <t>[OA] rebate calculé à la main d'une valeur de 3618,688 [(14*50,06)+(12*0,32)+(32,18*14)+(5*19,31)+(31*70,74)+(0,16*24,4)+(5,39*17)+(9,2*4)+(3,36*5)+(1,1*4,4)]. le calcul du rebate correspond bien à l'encodage du contrat et du CA déclaré / https://www.astoresuite.com/contracts/show/28702 /  https://www.astoresuite.com/adjustements/edit/9828</t>
  </si>
  <si>
    <t>GBR1 18 E00070 GB 00443Q1 2020GBP</t>
  </si>
  <si>
    <t>1 18 E00070 GB 00443</t>
  </si>
  <si>
    <t>GBR1 18 E00070 GB 00443Q3 2020GBP</t>
  </si>
  <si>
    <t>GBR1 18 E00070 GB 00443Q4 2020GBP</t>
  </si>
  <si>
    <t>GBR6 20 A00004 GB 00594-2Q1 2020GBP</t>
  </si>
  <si>
    <t>6 20 A00004 GB 00594-2</t>
  </si>
  <si>
    <t>GBR6 20 A00004 GB 00594-2Q2 2020GBP</t>
  </si>
  <si>
    <t>GBR6 20 A00004 GB 00594-2Q3 2020GBP</t>
  </si>
  <si>
    <t>GBR1 18 A00004 GB 00532Q1 2020GBP</t>
  </si>
  <si>
    <t>1 18 A00004 GB 00532</t>
  </si>
  <si>
    <t>[OA] rebate calculé à la main d'une valeur de 11444,04 [(0,95*10183,25)+(2 723*0,65)]. le rabte calculé correspond à l'encodage du contrat et le CA déclaré // https://www.astoresuite.com/adjustements/edit/19492 // https://www.astoresuite.com/contracts/show/24350
[EF] les colonnes ont été inversées
https://www.astoresuite.com/billing_invoices/show/7149
[EF] Il s'agit en fait d'inversion de colonnes- reloadé on devrait être bon</t>
  </si>
  <si>
    <t>GBR1 18 A00004 GB 00532Q2 2020GBP</t>
  </si>
  <si>
    <t>[OA] rebate calculé à la main 200*0,95=190.  correspond à l'encadrage du contrat et du CA déclaré / https://www.astoresuite.com/contracts/show/24350   // https://www.astoresuite.com/adjustements/edit/9882
[EF] Il s'agit en fait d'inversion de colonnes- reloadé on devrait être bon</t>
  </si>
  <si>
    <t>GBR1 18 A00004 GB 00532Q3 2020GBP</t>
  </si>
  <si>
    <t>[TN] : Calcul à la main = Report : 4082,92 x 0,95 + 1005 x 0,75 = 4632,52
[EF] Il s'agit en fait d'inversion de colonnes- reloadé on devrait être bon</t>
  </si>
  <si>
    <t>GBR1 18 A00004 GB 00532Q4 2020GBP</t>
  </si>
  <si>
    <t>[SB] Le rebate report 1448 correspond à l'encodage du contrat et aux CAs déclarés sur les différentes unité. Le taux aurait été modifié?
[EF] Il s'agit en fait d'inversion de colonnes- reloadé on devrait être bon</t>
  </si>
  <si>
    <t>GBR1 18 A00014 GB 00534Q1 2020GBP</t>
  </si>
  <si>
    <t>1 18 A00014 GB 00534</t>
  </si>
  <si>
    <t>GBR1 18 A00014 GB 00534Q2 2020GBP</t>
  </si>
  <si>
    <t>GBR1 18 A00014 GB 00534Q3 2020GBP</t>
  </si>
  <si>
    <t>GBR1 18 A00014 GB 00534Q4 2020GBP</t>
  </si>
  <si>
    <t>GBR4 15 A00005 GB 00591Q1 2020GBP</t>
  </si>
  <si>
    <t>4 15 A00005 GB 00591</t>
  </si>
  <si>
    <t>[39036, 86025]</t>
  </si>
  <si>
    <t>[23724, 47574, 47575, 47576, 47577]</t>
  </si>
  <si>
    <t>2022-05-27 14:58:56 +0200</t>
  </si>
  <si>
    <t>[OA] il faut regénérer la participation "no name provided" / https://www.astoresuite.com/adjustements/edit/23724
[EF] Déclaration reloadé on dirait qu'ilreste un petit écart à voir</t>
  </si>
  <si>
    <t>Lien avec le contrat est rompu</t>
  </si>
  <si>
    <t>GBR4 15 A00005 GB 00591Q2 2020GBP</t>
  </si>
  <si>
    <t>[OA] il faut regénérer la participation "no name provided" / https://www.astoresuite.com/adjustements/edit/26140 
[EF] Déclaration reloadé on devrait être bon</t>
  </si>
  <si>
    <t>GBR12 19 E00005 GB 00573Q1 2020GBP</t>
  </si>
  <si>
    <t>12 19 E00005 GB 00573</t>
  </si>
  <si>
    <t>GBR12 19 E00005 GB 00573Q2 2020GBP</t>
  </si>
  <si>
    <t>GBR12 19 E00005 GB 00573Q3 2020GBP</t>
  </si>
  <si>
    <t>GBR12 19 E00005 GB 00573Q4 2020GBP</t>
  </si>
  <si>
    <t>GBR1 18 A00005 GB 00549Q1 2020GBP</t>
  </si>
  <si>
    <t>1 18 A00005 GB 00549</t>
  </si>
  <si>
    <t>[24845]</t>
  </si>
  <si>
    <t>[9998]</t>
  </si>
  <si>
    <t>2021-06-15 15:05:15 +0200</t>
  </si>
  <si>
    <t>[OA] rebate calculé à la main [(5,48*4)+(0,16*8)+(42,79*11)+(4,44*5)+(2,9*8)+(0,24*8)+(11,2*12)+(0,64*8)+(0,32*8)+(12,4*18)+(0,32*15)+(2,98*15)+(2,05*6)+(24,09*4)+(1,66*5)]= 1073,91 . correspond à l'encadrage du contrat et du CA déclaré.// https://www.astoresuite.com/contracts/show/31099 // https://www.astoresuite.com/adjustements/edit/9998</t>
  </si>
  <si>
    <t>GBR1 18 A00005 GB 00549Q2 2020GBP</t>
  </si>
  <si>
    <t>GBR10 19 A00005 GB 00583Q1 2020GBP</t>
  </si>
  <si>
    <t>10 19 A00005 GB 00583</t>
  </si>
  <si>
    <t>[2091]</t>
  </si>
  <si>
    <t>[9827, 20138]</t>
  </si>
  <si>
    <t>2022-02-25 12:42:48 +0100</t>
  </si>
  <si>
    <t>[OA] rebate calculé à la main [(14,34*1,5)+(19,57*1)+(96,06*1,5)+(13,75*1,5)+(3,5*26,4)+(41,87*24)] = 1303,075. Le rebate calculé correspond à l'encodage du contrat et du CA déclaré // https://www.astoresuite.com/contracts/show/28341 // https://www.astoresuite.com/adjustements/edit/9827</t>
  </si>
  <si>
    <t>GBR10 19 A00005 GB 00583Q3 2020GBP</t>
  </si>
  <si>
    <t>GBR10 19 A00005 GB 00583Q4 2020GBP</t>
  </si>
  <si>
    <t>GBR29306039Q1 2020GBP</t>
  </si>
  <si>
    <t>GBR29306039Q2 2020GBP</t>
  </si>
  <si>
    <t>GBR29306039Q3 2020GBP</t>
  </si>
  <si>
    <t>GBR29306039Q4 2020GBP</t>
  </si>
  <si>
    <t>GBR1 18 E00007 GB 00328Q3 2020GBP</t>
  </si>
  <si>
    <t>1 18 E00007 GB 00328</t>
  </si>
  <si>
    <t>GBR1 18 E00043 GB 00324Q4 2020GBP</t>
  </si>
  <si>
    <t>1 18 E00043 GB 00324</t>
  </si>
  <si>
    <t>GBR1 17 A00014 GB 00533Q1 2020GBP</t>
  </si>
  <si>
    <t>1 17 A00014 GB 00533</t>
  </si>
  <si>
    <t>[OA] le rebate calulé à la main d'un montant de 2900,22 [(1,06*2531,03)+(3622,16*0,06)] qui correspond à l'encodage du contrat et du CA déclaré / https://www.astoresuite.com/adjustements/edit/9813 // https://www.astoresuite.com/contracts/show/24341
[EF] Il s'agit en fait d'inversion de colonnes- reloadé on devrait être bon</t>
  </si>
  <si>
    <t>GBR1 17 A00014 GB 00533Q3 2020GBP</t>
  </si>
  <si>
    <t>[TN] : Calcul à la main = Report :
477 x 11,4 + 262 x 7,66 + 23 x 0,85 + 25 x 1,04 + 0,67 x 9% + 5,17 x 5,48 = 7518,66
[EF] Il s'agit en fait d'inversion de colonnes- reloadé on devrait être bon</t>
  </si>
  <si>
    <t>GBR1 17 A00014 GB 00533Q4 2020GBP</t>
  </si>
  <si>
    <t>[SB] Le rebate après calcul à la main est de 4610.53. Les taux auraient été modifiés?
[EF] Il s'agit en fait d'inversion de colonnes- reloadé on devrait être bon</t>
  </si>
  <si>
    <t>GBR1 18 E00054 GB 00371Q1 2020GBP</t>
  </si>
  <si>
    <t>1 18 E00054 GB 00371</t>
  </si>
  <si>
    <t>GBR1 18 E00054 GB 00371Q2 2020GBP</t>
  </si>
  <si>
    <t>GBR1 18 A00007 GB 00406Q1 2020GBP</t>
  </si>
  <si>
    <t>1 18 A00007 GB 00406</t>
  </si>
  <si>
    <t>GBR1 18 A00007 GB 00406Q3 2020GBP</t>
  </si>
  <si>
    <t>GBR1 18 A00007 GB 00406Q4 2020GBP</t>
  </si>
  <si>
    <t>GBR12 12 A00014 GB 00537Q1 2020GBP</t>
  </si>
  <si>
    <t>12 12 A00014 GB 00537</t>
  </si>
  <si>
    <t>[OA] rebate calculé à la main d'une valeur de 159,28. le calcul du rebate correspond bien à l'encodage du contrat et du CA déclaré / https://www.astoresuite.com/contracts/show/24345 / https://www.astoresuite.com/adjustements/edit/9816
[EF] les colonnes étaient inversées et le lien entre le dernier ajustement et le contrat cassé. Annulation de l'ajustement régénration de la particpation, reload de la déclaration, on devrait être bon</t>
  </si>
  <si>
    <t>GBR12 12 A00014 GB 00537Q2 2020GBP</t>
  </si>
  <si>
    <t>[OA] regénérer la participation, un sous service avec "non name provided" d'où l'écart /  https://www.astoresuite.com/adjustements/edit/9879
[EF] les colonnes étaient inversées et le lien entre le dernier ajustement et le contrat cassé. Annulation de l'ajustement régénration de la particpation, reload de la déclaration, on devrait être bon</t>
  </si>
  <si>
    <t>GBR11 18 A00005 GB 00589Q2 2020GBP</t>
  </si>
  <si>
    <t>11 18 A00005 GB 00589</t>
  </si>
  <si>
    <t>GBR11 18 A00005 GB 00589Q3 2020GBP</t>
  </si>
  <si>
    <t>GBR11 18 A00005 GB 00589Q4 2020GBP</t>
  </si>
  <si>
    <t>GBR1 18 E00023 GB 00295Q1 2020GBP</t>
  </si>
  <si>
    <t>1 18 E00023 GB 00295</t>
  </si>
  <si>
    <t>GBR1 18 E00023 GB 00295Q2 2020GBP</t>
  </si>
  <si>
    <t>GBR1 18 E00023 GB 00295Q3 2020GBP</t>
  </si>
  <si>
    <t>GBR1 18 E00023 GB 00295Q4 2020GBP</t>
  </si>
  <si>
    <t>GBR1 18 E00013 GB 00245Q1 2020GBP</t>
  </si>
  <si>
    <t>1 18 E00013 GB 00245</t>
  </si>
  <si>
    <t>GBR1 18 E00013 GB 00245Q3 2020GBP</t>
  </si>
  <si>
    <t>GBR1 18 E00013 GB 00245Q4 2020GBP</t>
  </si>
  <si>
    <t>GBR2 20 A00003 GB 00582Q1 2020GBP</t>
  </si>
  <si>
    <t>2 20 A00003 GB 00582</t>
  </si>
  <si>
    <t>GBR2 20 A00003 GB 00582Q2 2020GBP</t>
  </si>
  <si>
    <t>GBR2 20 A00003 GB 00582Q3 2020GBP</t>
  </si>
  <si>
    <t>GBR2 20 A00003 GB 00582Q4 2020GBP</t>
  </si>
  <si>
    <t>GBR4 18 E00072 GB 00568Q1 2020GBP</t>
  </si>
  <si>
    <t>4 18 E00072 GB 00568</t>
  </si>
  <si>
    <t>GBR4 18 E00072 GB 00568Q2 2020GBP</t>
  </si>
  <si>
    <t>GBR4 18 E00072 GB 00568Q3 2020GBP</t>
  </si>
  <si>
    <t>GBR4 18 E00072 GB 00568Q4 2020GBP</t>
  </si>
  <si>
    <t>GBR1 18 E00058 GB 00419Q2 2020GBP</t>
  </si>
  <si>
    <t>1 18 E00058 GB 00419</t>
  </si>
  <si>
    <t>GBR1 18 E00058 GB 00419Q3 2020GBP</t>
  </si>
  <si>
    <t>GBR1 18 E00036 GB 00424Q1 2020GBP</t>
  </si>
  <si>
    <t>1 18 E00036 GB 00424</t>
  </si>
  <si>
    <t>GBR1 18 E00036 GB 00424Q2 2020GBP</t>
  </si>
  <si>
    <t>GBR1 18 E00036 GB 00424Q3 2020GBP</t>
  </si>
  <si>
    <t>GBR1 18 E00036 GB 00424Q4 2020GBP</t>
  </si>
  <si>
    <t>GBR1 16 E0L080 GB 00563Q3 2020GBP</t>
  </si>
  <si>
    <t>1 16 E0L080 GB 00563</t>
  </si>
  <si>
    <t>GBR1 16 E0L080 GB 00563Q4 2020GBP</t>
  </si>
  <si>
    <t>GBRGB4-21-1-014Q1 2020GBP</t>
  </si>
  <si>
    <t>GB4-21-1-014</t>
  </si>
  <si>
    <t>GBR1 18 E00005 GB 00300Q1 2020GBP</t>
  </si>
  <si>
    <t>1 18 E00005 GB 00300</t>
  </si>
  <si>
    <t>GBR1 18 E00005 GB 00300Q2 2020GBP</t>
  </si>
  <si>
    <t>GBR1 18 E00005 GB 00300Q3 2020GBP</t>
  </si>
  <si>
    <t>GBR1 19 E00055 GB 00531Q1 2020GBP</t>
  </si>
  <si>
    <t>1 19 E00055 GB 00531</t>
  </si>
  <si>
    <t>GBR1 19 A00011 GB 00471Q1 2020GBP</t>
  </si>
  <si>
    <t>1 19 A00011 GB 00471</t>
  </si>
  <si>
    <t>GBR1 19 A00011 GB 00471Q3 2020GBP</t>
  </si>
  <si>
    <t>GBR1 19 A00011 GB 00471Q4 2020GBP</t>
  </si>
  <si>
    <t>GBR1 19 E00028 GB 00536Q1 2020GBP</t>
  </si>
  <si>
    <t>1 19 E00028 GB 00536</t>
  </si>
  <si>
    <t>GBR1 19 E00028 GB 00536Q2 2020GBP</t>
  </si>
  <si>
    <t>GBR1 19 E00028 GB 00536Q3 2020GBP</t>
  </si>
  <si>
    <t>GBR1 18 E00072-2 GB 00410Q1 2020GBP</t>
  </si>
  <si>
    <t>1 18 E00072-2 GB 00410</t>
  </si>
  <si>
    <t>GBR1 18 E00072-2 GB 00410Q2 2020GBP</t>
  </si>
  <si>
    <t>GBR1 18 E00072-2 GB 00410Q3 2020GBP</t>
  </si>
  <si>
    <t>[9373]</t>
  </si>
  <si>
    <t>[2297]</t>
  </si>
  <si>
    <t>2021-02-11 13:49:34 +0100</t>
  </si>
  <si>
    <t>[TN] : Calcul à la main = Report. 33277,68x 1% = 332,78. La facture a inclus NLD qui n'est pas dans le périmètre couvert du contrat [GBR,IRL]</t>
  </si>
  <si>
    <t>GBR11 20 E00072-2 GB 00616Q4 2020GBP</t>
  </si>
  <si>
    <t>11 20 E00072-2 GB 00616</t>
  </si>
  <si>
    <t>GBR1 18 E00054 GB 00420Q1 2020GBP</t>
  </si>
  <si>
    <t>1 18 E00054 GB 00420</t>
  </si>
  <si>
    <t>GBR1 18 E00054 GB 00420Q2 2020GBP</t>
  </si>
  <si>
    <t>GBR1 18 E00054 GB 00420Q3 2020GBP</t>
  </si>
  <si>
    <t>GBR11 20 E00054-2 GB 00614Q4 2020GBP</t>
  </si>
  <si>
    <t>11 20 E00054-2 GB 00614</t>
  </si>
  <si>
    <t>GBR1 18 E00022 GB 00362Q1 2020GBP</t>
  </si>
  <si>
    <t>1 18 E00022 GB 00362</t>
  </si>
  <si>
    <t>[2016]</t>
  </si>
  <si>
    <t>[9758]</t>
  </si>
  <si>
    <t>2021-04-30 04:01:18 +0200</t>
  </si>
  <si>
    <t>[OA] rebate calculé à la main (288020*2,5%)+(34662*1%)= 7547.12 . correspond à l'encadrage du contrat et du CA déclaré.// https://www.astoresuite.com/contracts/show/23980 // https://www.astoresuite.com/declarative_campaign_participations/edit/2016</t>
  </si>
  <si>
    <t>GBR1 18 E00022 GB 00362Q2 2020GBP</t>
  </si>
  <si>
    <t>GBR1 18 E00022 GB 00362Q3 2020GBP</t>
  </si>
  <si>
    <t>GBR1 18 E00022 GB 00362Q4 2020GBP</t>
  </si>
  <si>
    <t>GBR1 18 E00071 GB 00414Q1 2020GBP</t>
  </si>
  <si>
    <t>1 18 E00071 GB 00414</t>
  </si>
  <si>
    <t>[1972]</t>
  </si>
  <si>
    <t>[9717]</t>
  </si>
  <si>
    <t>2021-04-30 03:59:04 +0200</t>
  </si>
  <si>
    <t>[OA] rebate calculé à la main de 3202,14 (106738*3%) / le rebate correspond à l'encodage du contrat et du CA déclaré // https://www.astoresuite.com/declarative_campaign_participations/edit/1972 // https://www.astoresuite.com/contracts/show/23931</t>
  </si>
  <si>
    <t>GBR1 18 E00071 GB 00414Q2 2020GBP</t>
  </si>
  <si>
    <t>GBR1 18 E00071 GB 00414Q3 2020GBP</t>
  </si>
  <si>
    <t>GBR1 18 E00071 GB 00414Q4 2020GBP</t>
  </si>
  <si>
    <t>GBR1 18 A00004 GB 00562Q1 2020GBP</t>
  </si>
  <si>
    <t>1 18 A00004 GB 00562</t>
  </si>
  <si>
    <t>[OA] rebate calculé à la main 1506,83*0,35=527,39.  correspond à l'encadrage du contrat et du CA déclaré // https://www.astoresuite.com/adjustements/edit/9817 // https://www.astoresuite.com/contracts/show/24356
[EF] Les colonnes ont été inversées, déclaration reloadé ca devrait être bon</t>
  </si>
  <si>
    <t>GBR1 18 A00004 GB 00562Q3 2020GBP</t>
  </si>
  <si>
    <t>[9281]</t>
  </si>
  <si>
    <t>[1994, 9216, 47534, 47540]</t>
  </si>
  <si>
    <t>2022-05-27 10:52:36 +0200</t>
  </si>
  <si>
    <t>[TN] : Calcul à la main = Report. 
172 x 0,18 + 58 x 0,35 = 51,26
[EF] Les colonnes ont été inversées, déclaration reloadé mais on dirait qu'il y a toujours un soucis</t>
  </si>
  <si>
    <t>GBR1 18 A00004 GB 00562Q4 2020GBP</t>
  </si>
  <si>
    <t>GBR11 18 A00005 GB 00541Q1 2020GBP</t>
  </si>
  <si>
    <t>11 18 A00005 GB 00541</t>
  </si>
  <si>
    <t>[OA] le rebate calculé correspond bien à l'encodage du contrat et du CA déclaré / https://www.astoresuite.com/contracts/show/24349 / https://www.astoresuite.com/adjustements/edit/23903
[EF] Reloadé suite inversion colonnes, on devrait être bon</t>
  </si>
  <si>
    <t>GBR11 18 A00005 GB 00541Q2 2020GBP</t>
  </si>
  <si>
    <t>[OA] rebate calculé à la main d'une valeur  287,04 ( 23,92*12), ce dernier correspond bien à l'encodage du contrat et du CA déclaré // https://www.astoresuite.com/adjustements/edit/20596 // https://www.astoresuite.com/contracts/show/24349
[EF] Reloadé suite inversion colonnes, On dirait que le montant ne se calcul pas à vérifier</t>
  </si>
  <si>
    <t>GBR11 18 A00005 GB 00541Q3 2020GBP</t>
  </si>
  <si>
    <t>GBR11 18 A00005 GB 00541Q4 2020GBP</t>
  </si>
  <si>
    <t>GBR12 19 E00029 GB 00571Q1 2020GBP</t>
  </si>
  <si>
    <t>12 19 E00029 GB 00571</t>
  </si>
  <si>
    <t>GBR12 19 E00029 GB 00571Q2 2020GBP</t>
  </si>
  <si>
    <t>GBR12 19 E00029 GB 00571Q3 2020GBP</t>
  </si>
  <si>
    <t>GBR12 19 E00029 GB 00571Q4 2020GBP</t>
  </si>
  <si>
    <t>GBR1 20 A00005 GB 00595Q1 2020GBP</t>
  </si>
  <si>
    <t>1 20 A00005 GB 00595</t>
  </si>
  <si>
    <t>GBR1 20 A00005 GB 00595Q2 2020GBP</t>
  </si>
  <si>
    <t>GBR1 20 A00005 GB 00595Q3 2020GBP</t>
  </si>
  <si>
    <t>[38094]</t>
  </si>
  <si>
    <t>[18441]</t>
  </si>
  <si>
    <t>2022-01-05 21:08:10 +0100</t>
  </si>
  <si>
    <t>[TN] : Calcul à la main = Report : 24 x 1 + 10 x 1,5% + 2 x 1 = 26,15</t>
  </si>
  <si>
    <t>GBR1 20 A00005 GB 00595Q4 2020GBP</t>
  </si>
  <si>
    <t>GBR1 19 E00041 GB 00470Q3 2020GBP</t>
  </si>
  <si>
    <t>1 19 E00041 GB 00470</t>
  </si>
  <si>
    <t>GBR1 19 E00041 GB 00470Q4 2020GBP</t>
  </si>
  <si>
    <t>GBR7 19 E00045 GB 00590Q1 2020GBP</t>
  </si>
  <si>
    <t>7 19 E00045 GB 00590</t>
  </si>
  <si>
    <t>GBR7 19 E00045 GB 00590Q2 2020GBP</t>
  </si>
  <si>
    <t>GBR7 19 E00045 GB 00590Q3 2020GBP</t>
  </si>
  <si>
    <t>GBR7 19 E00045 GB 00590Q4 2020GBP</t>
  </si>
  <si>
    <t>GBR1 18 A00014 GB 00405-Q1 2020GBP</t>
  </si>
  <si>
    <t>1 18 A00014 GB 00405-</t>
  </si>
  <si>
    <t>GBR1 18 A00014 GB 00405-Q3 2020GBP</t>
  </si>
  <si>
    <t>GBR1 18 A00014 GB 00405-Q4 2020GBP</t>
  </si>
  <si>
    <t>GBR12 19 E00013 GB 00575Q1 2020GBP</t>
  </si>
  <si>
    <t>12 19 E00013 GB 00575</t>
  </si>
  <si>
    <t>GBR12 19 E00013 GB 00575Q2 2020GBP</t>
  </si>
  <si>
    <t>GBR12 19 E00056 GB 00576Q1 2020GBP</t>
  </si>
  <si>
    <t>12 19 E00056 GB 00576</t>
  </si>
  <si>
    <t>GBR5 20 A00005 GB 00624Q2 2020GBP</t>
  </si>
  <si>
    <t>05 20 A00005 GB 00624</t>
  </si>
  <si>
    <t>GBR5 20 A00005 GB 00624Q3 2020GBP</t>
  </si>
  <si>
    <t>[38809]</t>
  </si>
  <si>
    <t>[18941]</t>
  </si>
  <si>
    <t>2022-01-05 21:08:12 +0100</t>
  </si>
  <si>
    <t>[TN] : calcul à la main = Report : 0,32 x 6,3 + 0,56 x 9 + 0,24 x 6 + 17,97 x 8,8 = 166,63</t>
  </si>
  <si>
    <t>GBR5 20 A00005 GB 00624Q4 2020GBP</t>
  </si>
  <si>
    <t>GBR9 20 E00072 GB 00610Q4 2020GBP</t>
  </si>
  <si>
    <t>9 20 E00072 GB 00610</t>
  </si>
  <si>
    <t>GBR1 20 E00051-1 GB 00579Q2 2020GBP</t>
  </si>
  <si>
    <t>1 20 E00051-1 GB 00579</t>
  </si>
  <si>
    <t>GBR1 20 E00051-1 GB 00579Q3 2020GBP</t>
  </si>
  <si>
    <t>GBR1 20 E00051-1 GB 00579Q4 2020GBP</t>
  </si>
  <si>
    <t>GBR12 19 E00013 GB 00574Y 2020GBP</t>
  </si>
  <si>
    <t>NEW2</t>
  </si>
  <si>
    <t>12 19 E00013 GB 00574</t>
  </si>
  <si>
    <t>GBR9 17 A00005 GB 00543Y 2020GBP</t>
  </si>
  <si>
    <t>9 17 A00005 GB 00543</t>
  </si>
  <si>
    <t>GBR7 19 A00009 GB 00536Q1 2020GBP</t>
  </si>
  <si>
    <t>7 19 A00009 GB 00536</t>
  </si>
  <si>
    <t>GBR7 19 A00009 GB 00536Q2 2020GBP</t>
  </si>
  <si>
    <t>GBR7 19 A00009 GB 00536Q3 2020GBP</t>
  </si>
  <si>
    <t>GBR7 19 A00009 GB 00536Q4 2020GBP</t>
  </si>
  <si>
    <t>GBRGB2-21-1-031Q3 2020GBP</t>
  </si>
  <si>
    <t>GB2-21-1-031</t>
  </si>
  <si>
    <t>[43366]</t>
  </si>
  <si>
    <t>[20777, 39406]</t>
  </si>
  <si>
    <t>2022-02-10 10:16:14 +0100</t>
  </si>
  <si>
    <t>[OA] rebate calculé qui correspond bien au montant facturé et au rabate calculé par A2S, mais dans le report on a 39056,82 / contrat : https://www.astoresuite.com/contracts/show/33019 /  adjustement : https://www.astoresuite.com/adjustements/edit/39406
[ZB] le montant repris par le second ajustement (Montant précédent: 1872215.97) est different de l'ajustement initiale (Nouveau total: 2127575.45), est ce que vous avez rechargé le deuxieme ajustement manuellement ?
[EF] Oui le deuxieme ajustement a été rechargé manuellement, j'ai lancé un recalcul on devrait être bon maintenant</t>
  </si>
  <si>
    <t>GBRGB2-21-1-031Q4 2020GBP</t>
  </si>
  <si>
    <t>GBR1 19 E00054 GB 00449Q1 2020GBP</t>
  </si>
  <si>
    <t>1 19 E00054 GB 00449</t>
  </si>
  <si>
    <t>GBR1 19 E00054 GB 00449Q2 2020GBP</t>
  </si>
  <si>
    <t>GBR1 19 E00054 GB 00449Q3 2020GBP</t>
  </si>
  <si>
    <t>GBR1 19 E00054 GB 00449Q4 2020GBP</t>
  </si>
  <si>
    <t>GBR118 E00055 GB 00278-1Q3 2020GBP</t>
  </si>
  <si>
    <t>118 E00055 GB 00278-1</t>
  </si>
  <si>
    <t>GBR118 E00055 GB 00278-1Q4 2020GBP</t>
  </si>
  <si>
    <t>GBRGB4-22-2-004Y 2020GBP</t>
  </si>
  <si>
    <t>GB4-22-2-004</t>
  </si>
  <si>
    <t>GBR9 20 E00005 GB 00617Q3 2020GBP</t>
  </si>
  <si>
    <t>9 20 E00005 GB 00617</t>
  </si>
  <si>
    <t>ITAIT4GP182088Q4 2020EUR</t>
  </si>
  <si>
    <t>ITA</t>
  </si>
  <si>
    <t>IT4GP182088</t>
  </si>
  <si>
    <t>ITAIT2GP183002Q1 2020EUR</t>
  </si>
  <si>
    <t>IT2GP183002</t>
  </si>
  <si>
    <t>ITAIT2GP183002Q2 2020EUR</t>
  </si>
  <si>
    <t>ITAIT2GP183002Q3 2020EUR</t>
  </si>
  <si>
    <t>ITAIT2GP202076Q1 2020EUR</t>
  </si>
  <si>
    <t>IT2GP202076</t>
  </si>
  <si>
    <t>ITAIT2GP202076Q2 2020EUR</t>
  </si>
  <si>
    <t>ITAIT2GP202076Q3 2020EUR</t>
  </si>
  <si>
    <t>ITAIT2GP202076Q4 2020EUR</t>
  </si>
  <si>
    <t>ITAIT2GP182021Q1 2020EUR</t>
  </si>
  <si>
    <t>IT2GP182021</t>
  </si>
  <si>
    <t>ITAIT2GP182021Q2 2020EUR</t>
  </si>
  <si>
    <t>ITAIT2GP182021Q3 2020EUR</t>
  </si>
  <si>
    <t>ITAIT2GP182021Q4 2020EUR</t>
  </si>
  <si>
    <t>ITAIT2GP202059Q1 2020EUR</t>
  </si>
  <si>
    <t>IT2GP202059</t>
  </si>
  <si>
    <t>ITAIT2GP202059Q2 2020EUR</t>
  </si>
  <si>
    <t>ITAIT2GP202059Q3 2020EUR</t>
  </si>
  <si>
    <t>ITAIT2GP202059Q4 2020EUR</t>
  </si>
  <si>
    <t>ITAIT2GP182085Q1 2020EUR</t>
  </si>
  <si>
    <t>IT2GP182085</t>
  </si>
  <si>
    <t>ITAIT2GP182085Q2 2020EUR</t>
  </si>
  <si>
    <t>ITAIT2GP182085Q3 2020EUR</t>
  </si>
  <si>
    <t>ITAIT2GP182085Q4 2020EUR</t>
  </si>
  <si>
    <t>ITAIT2GP10328Q1 2020EUR</t>
  </si>
  <si>
    <t xml:space="preserve"> IT2GP10328</t>
  </si>
  <si>
    <t>ITAIT2GP10328Q3 2020EUR</t>
  </si>
  <si>
    <t>ITAIT2GP10328Q4 2020EUR</t>
  </si>
  <si>
    <t>ITAIT2GP191053Q1 2020EUR</t>
  </si>
  <si>
    <t>IT2GP191053</t>
  </si>
  <si>
    <t>ITAIT2GP191053Q2 2020EUR</t>
  </si>
  <si>
    <t>ITAIT2GP191053Q3 2020EUR</t>
  </si>
  <si>
    <t>ITAIT2GP191053Q4 2020EUR</t>
  </si>
  <si>
    <t>ITAIT2GP181013AQ1 2020EUR</t>
  </si>
  <si>
    <t>IT2GP181013A</t>
  </si>
  <si>
    <t>ITAIT2GP181013AQ2 2020EUR</t>
  </si>
  <si>
    <t>ITAIT2GP181013AQ3 2020EUR</t>
  </si>
  <si>
    <t>ITAIT2GP181013AQ4 2020EUR</t>
  </si>
  <si>
    <t>ITAIT2GP202062Q3 2020EUR</t>
  </si>
  <si>
    <t>IT2GP202062</t>
  </si>
  <si>
    <t>ITAIT2GP202062Q4 2020EUR</t>
  </si>
  <si>
    <t>ITAIT2GP202063Q1 2020EUR</t>
  </si>
  <si>
    <t>IT2GP202063</t>
  </si>
  <si>
    <t>ITAIT2GP202063Q2 2020EUR</t>
  </si>
  <si>
    <t>ITAIT2GP202063Q3 2020EUR</t>
  </si>
  <si>
    <t>ITAIT2GP202063Q4 2020EUR</t>
  </si>
  <si>
    <t>ITAIT2GP10363Q1 2020EUR</t>
  </si>
  <si>
    <t>IT2GP10363</t>
  </si>
  <si>
    <t>ITAIT2GP10363Q2 2020EUR</t>
  </si>
  <si>
    <t>ITAIT2GP10363Q3 2020EUR</t>
  </si>
  <si>
    <t>ITAIT2GP10353Q1 2020EUR</t>
  </si>
  <si>
    <t xml:space="preserve"> IT2GP10353</t>
  </si>
  <si>
    <t>ITAIT2GP10353Q2 2020EUR</t>
  </si>
  <si>
    <t>ITAIT2GP10353Q3 2020EUR</t>
  </si>
  <si>
    <t>ITAIT2GP10353Q4 2020EUR</t>
  </si>
  <si>
    <t>ITAIT4GP192055Q4 2020EUR</t>
  </si>
  <si>
    <t>IT4GP192055</t>
  </si>
  <si>
    <t>ITAIT2GP182042AQ1 2020EUR</t>
  </si>
  <si>
    <t>IT2GP182042A</t>
  </si>
  <si>
    <t>ITAIT2GP182042AQ2 2020EUR</t>
  </si>
  <si>
    <t>ITAIT2GP182042AQ3 2020EUR</t>
  </si>
  <si>
    <t>ITAIT2GP182042AQ4 2020EUR</t>
  </si>
  <si>
    <t>ITAIT2GP20297Q1 2020EUR</t>
  </si>
  <si>
    <t>IT2GP20297</t>
  </si>
  <si>
    <t>ITAIT2GP20297Q2 2020EUR</t>
  </si>
  <si>
    <t>ITAIT2GP20297Q3 2020EUR</t>
  </si>
  <si>
    <t>ITAIT2GP20297Q4 2020EUR</t>
  </si>
  <si>
    <t>ITAIT2GP182004Q1 2020EUR</t>
  </si>
  <si>
    <t>IT2GP182004</t>
  </si>
  <si>
    <t>ITAIT2GP182004Q2 2020EUR</t>
  </si>
  <si>
    <t>ITAIT2GP182004Q3 2020EUR</t>
  </si>
  <si>
    <t>ITAIT2GP182004Q4 2020EUR</t>
  </si>
  <si>
    <t>ITAIT2GP20314Q1 2020EUR</t>
  </si>
  <si>
    <t>IT2GP20314</t>
  </si>
  <si>
    <t>[30263]</t>
  </si>
  <si>
    <t>[13037]</t>
  </si>
  <si>
    <t>2021-07-20 12:14:36 +0200</t>
  </si>
  <si>
    <t>[OA] rebate calculé à la main 7143,87*3,93%= 280,75, qui correspond à l'encadrage du contrat et du CA déclaré // https://www.astoresuite.com/contracts/show/31034 //https://www.astoresuite.com/adjustements/edit/13037</t>
  </si>
  <si>
    <t>ITAIT2GP20314Q2 2020EUR</t>
  </si>
  <si>
    <t>[30346]</t>
  </si>
  <si>
    <t>[12810]</t>
  </si>
  <si>
    <t>2021-07-20 11:43:54 +0200</t>
  </si>
  <si>
    <t>[OA] rebate calculé à la main 5022,87*3,93%= 197,398 qui correspond à l'encadrage du contrat et du CA déclaré // https://www.astoresuite.com/contracts/show/31034 //https://www.astoresuite.com/adjustements/edit/12810</t>
  </si>
  <si>
    <t>ITAIT2GP20314Q3 2020EUR</t>
  </si>
  <si>
    <t>ITAIT2GP20314Q4 2020EUR</t>
  </si>
  <si>
    <t>ITAIT2GP20302Q1 2020EUR</t>
  </si>
  <si>
    <t>IT2GP20302</t>
  </si>
  <si>
    <t>ITAIT2GP20302Q2 2020EUR</t>
  </si>
  <si>
    <t>ITAIT2GP20302Q3 2020EUR</t>
  </si>
  <si>
    <t>ITAIT2GP20302Q4 2020EUR</t>
  </si>
  <si>
    <t>ITAIT2GP202061Q1 2020EUR</t>
  </si>
  <si>
    <t>IT2GP202061</t>
  </si>
  <si>
    <t>[OA] rebate calculé à la main d'une valeur  66,45 ( 4 287,41*1,55%), ce dernier correspond bien à l'encodage du contrat et du CA déclaré / https://www.astoresuite.com/contracts/show/29779 / https://www.astoresuite.com/declarative_campaign_participations/edit/30021
[CM] erreur dans fichier de compil sur la période, OK résolu</t>
  </si>
  <si>
    <t>ITAIT2GP202061Q2 2020EUR</t>
  </si>
  <si>
    <t>[OA] rebate calculé à la main 1481,8*1,55%= 22,968, qui correspond à l'encadrage du contrat et du CA déclaré // https://www.astoresuite.com/contracts/show/29779 //  https://www.astoresuite.com/declarative_campaign_participations/edit/30078
[CM] erreur dans fichier de compil sur la période, OK résolu</t>
  </si>
  <si>
    <t>ITAIT2GP202061Q3 2020EUR</t>
  </si>
  <si>
    <t>ITAIT2GP202061Q4 2020EUR</t>
  </si>
  <si>
    <t>ITAIT2GP20306Q1 2020EUR</t>
  </si>
  <si>
    <t>IT2GP20306</t>
  </si>
  <si>
    <t>ITAIT2GP20306Q2 2020EUR</t>
  </si>
  <si>
    <t>ITAIT2GP20306Q3 2020EUR</t>
  </si>
  <si>
    <t>ITAIT2GP20306Q4 2020EUR</t>
  </si>
  <si>
    <t>ITAIT2GP191047Q1 2020EUR</t>
  </si>
  <si>
    <t>IT2GP191047</t>
  </si>
  <si>
    <t>ITAIT2GP191047Q2 2020EUR</t>
  </si>
  <si>
    <t>ITAIT2GP191047Q3 2020EUR</t>
  </si>
  <si>
    <t>ITAIT2GP191047Q4 2020EUR</t>
  </si>
  <si>
    <t>[16708]</t>
  </si>
  <si>
    <t>[4298, 20794]</t>
  </si>
  <si>
    <t>2021-10-04 11:10:07 +0200</t>
  </si>
  <si>
    <t>[OA] Rebate calculé à la main de 605,58, le rebate corespond bien à l'encodage du contrat et du CA déclaré / https://www.astoresuite.com/contracts/show/26272</t>
  </si>
  <si>
    <t>ITAIT2GP182060Q1 2020EUR</t>
  </si>
  <si>
    <t>IT2GP182060</t>
  </si>
  <si>
    <t>ITAIT2GP182060Q2 2020EUR</t>
  </si>
  <si>
    <t>ITAIT2GP182060Q3 2020EUR</t>
  </si>
  <si>
    <t>[OA] Rebate calculé à la main de 1099,51 (25629,54*4,29%). J'ai vérifié les conditions du contrat, normalment ça devrait remonter. / https://www.astoresuite.com/contracts/show/26246  // https://www.astoresuite.com/adjustements/edit/20108</t>
  </si>
  <si>
    <t>ITAIT2GP182060Q4 2020EUR</t>
  </si>
  <si>
    <t>[16805]</t>
  </si>
  <si>
    <t>[4751]</t>
  </si>
  <si>
    <t>2021-03-22 18:40:41 +0100</t>
  </si>
  <si>
    <t>[EF] Contrat expiré pour cette période. Declaration end date. on dirait qu'il ya une double facturation 28479,43x 0,429=1 221,76 (voir compile c'est peut être une erreur liée à un avoir)
[CM] annuler le déclaratif et le reloader pour que celui-ci soit attaché au nouveau contrat, puis coller l'avoir de -1 221,76€ dans la compil car la nouvelle facture y est déjà</t>
  </si>
  <si>
    <t>Dates déclaratives</t>
  </si>
  <si>
    <t>ITAIT2GP20370Q4 2020EUR</t>
  </si>
  <si>
    <t>IT2GP20370</t>
  </si>
  <si>
    <t>ITAIT2GP20294Q1 2020EUR</t>
  </si>
  <si>
    <t>IT2GP20294</t>
  </si>
  <si>
    <t>ITAIT2GP20294Q3 2020EUR</t>
  </si>
  <si>
    <t>ITAIT2GP20294Q4 2020EUR</t>
  </si>
  <si>
    <t>ITAIT2-21-3-023Q4 2020EUR</t>
  </si>
  <si>
    <t>IT2-21-3-023</t>
  </si>
  <si>
    <t>ITAIT2GP10368Y 2020EUR</t>
  </si>
  <si>
    <t>IT2GP10368</t>
  </si>
  <si>
    <t>ITAIT2GP182022Q1 2020EUR</t>
  </si>
  <si>
    <t>IT2GP182022</t>
  </si>
  <si>
    <t>ITAIT2GP182022Q2 2020EUR</t>
  </si>
  <si>
    <t>ITAIT2GP182022Q3 2020EUR</t>
  </si>
  <si>
    <t>ITA28972Q3 2020EUR</t>
  </si>
  <si>
    <t>ITA28972Q4 2020EUR</t>
  </si>
  <si>
    <t>ITAIT2GP20356Q1 2020EUR</t>
  </si>
  <si>
    <t>IT2GP20356</t>
  </si>
  <si>
    <t>[OA] rebate calculé à la main d'une valeur  99,48 ( 3 315,88*3%), ce dernier correspond bien à l'encodage du contrat et du CA déclaré  / https://www.astoresuite.com/adjustements/edit/13381 / https://www.astoresuite.com/contracts/show/31119
[CME] facture en double dans fichier de compil, OK résolu</t>
  </si>
  <si>
    <t>Doublon facture</t>
  </si>
  <si>
    <t>ITAIT2GP20356Q2 2020EUR</t>
  </si>
  <si>
    <t>[OA] rebate calculé à la main d'une valeur de 417,16 (13905,49*3%). le calcul du rebate correspond bien à l'encodage du contrat et du CA déclaré / https://www.astoresuite.com/contracts/show/31119 //  https://www.astoresuite.com/adjustements/edit/13129
[CM] facture en double dans fichier de compil, OK résolu</t>
  </si>
  <si>
    <t>ITAIT2GP20356Q3 2020EUR</t>
  </si>
  <si>
    <t>ITAIT2GP20356Q4 2020EUR</t>
  </si>
  <si>
    <t>[SB] Le rebate report 176.19 correspond à l'ajustement valide dans A2S (5% 5873.08). Ajustement ID 34180.
Par contre il existe un doublon pour cette participation, sans profondeur de declartaion, qui est inaccessible et inexploitable, à archiver.
[CM] facture en double dans fichier de compil, OK résolu</t>
  </si>
  <si>
    <t>ITAIT2GP20354-Q1 2020EUR</t>
  </si>
  <si>
    <t>IT2GP20354-</t>
  </si>
  <si>
    <t>[OA] Rebate calculé à la main de 1089,13 ( 10891,32*10%), le rebate corespond bien à l'encodage du contrat et du CA déclaré / https://www.astoresuite.com/contracts/show/31569  /https://www.astoresuite.com/adjustements/edit/13381 
[CM] en fait facture doublée dans le fichier de compil facture, ok résolu</t>
  </si>
  <si>
    <t>ITAIT2GP20354-Q2 2020EUR</t>
  </si>
  <si>
    <t>[OA] Rebate calculé à la main de 1037,9 ( 10379,04*10%), le rebate corespond bien à l'encodage du contrat et du CA déclaré // https://www.astoresuite.com/contracts/show/31569 // https://www.astoresuite.com/adjustements/edit/13129
[CM] en fait facture doublée dans le fichier de compil facture, ok résolu</t>
  </si>
  <si>
    <t>ITAIT2GP20354-Q3 2020EUR</t>
  </si>
  <si>
    <t xml:space="preserve">[SB] A la main je retrouve un rebate de 933.3. Il existe une ligne de declaration/ajustement avec de la data mais qui n'a pas de profndeur de dec et qui n'est pas accessible. </t>
  </si>
  <si>
    <t>ITAIT2GP20354-Q4 2020EUR</t>
  </si>
  <si>
    <t>[SB] Le rebate report 994.77 correspond à l'ajustement valide dans A2S (10% 9947.74). Ajustement ID 34180.
Par contre il existe un doublon pour cette participation, sans profondeur de declartaion, qui est inaccessible et inexploitable, à archiver.
[CM] facture en double dans fichier de compil, OK résolu mais Nicolas doit archiver la participation
[NB]</t>
  </si>
  <si>
    <t>ITAIT2GP181007Q1 2020EUR</t>
  </si>
  <si>
    <t>IT2GP181007</t>
  </si>
  <si>
    <t>ITAIT2GP181007Q2 2020EUR</t>
  </si>
  <si>
    <t>ITAIT2GP181007Q3 2020EUR</t>
  </si>
  <si>
    <t>ITAIT2GP181007Q4 2020EUR</t>
  </si>
  <si>
    <t>ITAIT2GP20347Q1 2020EUR</t>
  </si>
  <si>
    <t>IT2GP20347</t>
  </si>
  <si>
    <t>[OA] rebate calculé à la main d'une valeur  20,4 ( 1 316,31*1,55%), ce dernier correspond bien à l'encodage du contrat et du CA déclaré  / 
[CM] Facture en double dans fichier de compil, OK résolu</t>
  </si>
  <si>
    <t>ITAIT2GP20347Q3 2020EUR</t>
  </si>
  <si>
    <t>ITAIT2GP20355Q2 2020EUR</t>
  </si>
  <si>
    <t>IT2GP20355</t>
  </si>
  <si>
    <t>ITAIT2GP20355Q3 2020EUR</t>
  </si>
  <si>
    <t>ITAIT2GP191058 2020Q1 2020EUR</t>
  </si>
  <si>
    <t>IT2GP191058 2020</t>
  </si>
  <si>
    <t>[30433]</t>
  </si>
  <si>
    <t>[13194]</t>
  </si>
  <si>
    <t>2021-05-06 18:30:25 +0200</t>
  </si>
  <si>
    <t xml:space="preserve">[OA] Rebate calculé à la main d'un montant de 20248,23 (414 922,71*3%), le rebarte calulé correnspond à l'encodage du contrat et du CA déclaré  /  https://www.astoresuite.com/declarative_campaign_participations/edit/30433 // https://www.astoresuite.com/contracts/show/30993
[EF] voir compile facturation, le montant à été facturé 2x et annulé 2x. La déclaration devrait sans doute être annulé dans Q2S [OA] on a deux contrat IT2GP191058 2020 et IT2GP191058 </t>
  </si>
  <si>
    <t>ITAIT2GP191058 2020Q2 2020EUR</t>
  </si>
  <si>
    <t>ITAIT2GP191058 2020Q4 2020EUR</t>
  </si>
  <si>
    <t>ITAIT2GP191058Q1 2020EUR</t>
  </si>
  <si>
    <t>IT2GP191058</t>
  </si>
  <si>
    <t>ITAIT2GP191058Q2 2020EUR</t>
  </si>
  <si>
    <t>[30518]</t>
  </si>
  <si>
    <t>[12943]</t>
  </si>
  <si>
    <t>2021-05-06 18:29:38 +0200</t>
  </si>
  <si>
    <t>[OA] Rebate calculé à la main d'un montant de 2127,63 (43598,98*4,88%), le rebarte calulé correnspond à l'encodage du contrat et du CA déclaré  //https://www.astoresuite.com/declarative_campaign_participations/edit/30518 / https://www.astoresuite.com/contracts/show/29794</t>
  </si>
  <si>
    <t>ITAIT2GP191058Q3 2020EUR</t>
  </si>
  <si>
    <t>ITAIT2GP191058Q4 2020EUR</t>
  </si>
  <si>
    <t>[17850]</t>
  </si>
  <si>
    <t>[4840]</t>
  </si>
  <si>
    <t>2021-03-22 18:40:43 +0100</t>
  </si>
  <si>
    <t xml:space="preserve">[SB] CA declaré de 115518 et taux au niveau du sevice 4.88% ce qui donne le montant du report 5637. 
Il y a le contrat IT2GP191058 2020 en expiré et qui a des dates declaratives qui se chevauchent avec celui-ci. Serait-ce à l'origine de cet écart?  </t>
  </si>
  <si>
    <t>ITAIT2GP191046Q1 2020EUR</t>
  </si>
  <si>
    <t>IT2GP191046</t>
  </si>
  <si>
    <t>ITAIT2GP191046Q2 2020EUR</t>
  </si>
  <si>
    <t>ITAIT2GP191046Q3 2020EUR</t>
  </si>
  <si>
    <t>ITAIT2GP191046Q4 2020EUR</t>
  </si>
  <si>
    <t>ITAIT2GP20305Q1 2020EUR</t>
  </si>
  <si>
    <t>IT2GP20305</t>
  </si>
  <si>
    <t>ITAIT2GP20305Q2 2020EUR</t>
  </si>
  <si>
    <t>ITAIT2GP20305Q3 2020EUR</t>
  </si>
  <si>
    <t>ITAIT2GP20305Q4 2020EUR</t>
  </si>
  <si>
    <t>ITAIT2GP10343Q1 2020EUR</t>
  </si>
  <si>
    <t>IT2GP10343</t>
  </si>
  <si>
    <t>ITAIT2GP10343Q3 2020EUR</t>
  </si>
  <si>
    <t>ITAIT2GP10343Q4 2020EUR</t>
  </si>
  <si>
    <t>ITAIT2GP20295Q1 2020EUR</t>
  </si>
  <si>
    <t>IT2GP20295</t>
  </si>
  <si>
    <t>ITAIT2GP20295Q3 2020EUR</t>
  </si>
  <si>
    <t>ITAIT2GP20295Q4 2020EUR</t>
  </si>
  <si>
    <t>ITAIT2GP10361Q4 2020EUR</t>
  </si>
  <si>
    <t>IT2GP10361</t>
  </si>
  <si>
    <t>ITAIT2GP10341Q1 2020EUR</t>
  </si>
  <si>
    <t>IT2GP10341</t>
  </si>
  <si>
    <t>ITAIT2GP10341Q2 2020EUR</t>
  </si>
  <si>
    <t>ITAIT2GP10341Q3 2020EUR</t>
  </si>
  <si>
    <t>ITAIT2GP10341Q4 2020EUR</t>
  </si>
  <si>
    <t>ITAIT2GP202077Q1 2020EUR</t>
  </si>
  <si>
    <t>IT2GP202077</t>
  </si>
  <si>
    <t>ITAIT2GP202077Q2 2020EUR</t>
  </si>
  <si>
    <t>ITAIT2GP202077Q3 2020EUR</t>
  </si>
  <si>
    <t>ITAIT2GP202077Q4 2020EUR</t>
  </si>
  <si>
    <t>ITAIT2GP20288Q1 2020EUR</t>
  </si>
  <si>
    <t>IT2GP20288</t>
  </si>
  <si>
    <t>ITAIT2GP20288Q2 2020EUR</t>
  </si>
  <si>
    <t>ITAIT2GP20288Q3 2020EUR</t>
  </si>
  <si>
    <t>ITAIT2GP20288Q4 2020EUR</t>
  </si>
  <si>
    <t>ITAIT4GP182100Y 2020EUR</t>
  </si>
  <si>
    <t>IT4GP182100</t>
  </si>
  <si>
    <t>ITAIT2GP20340Q1 2020EUR</t>
  </si>
  <si>
    <t>IT2GP20340</t>
  </si>
  <si>
    <t>ITAIT2GP20340Q2 2020EUR</t>
  </si>
  <si>
    <t>ITAIT2GP20340Q3 2020EUR</t>
  </si>
  <si>
    <t>ITAIT2GP20340Q4 2020EUR</t>
  </si>
  <si>
    <t>ITAIT2GP202071Q1 2020EUR</t>
  </si>
  <si>
    <t>IT2GP202071</t>
  </si>
  <si>
    <t>ITAIT2GP202071Q2 2020EUR</t>
  </si>
  <si>
    <t>ITAIT2GP202071Q3 2020EUR</t>
  </si>
  <si>
    <t>ITAIT2GP202071Q4 2020EUR</t>
  </si>
  <si>
    <t>ITAIT2GP191057Q1 2020EUR</t>
  </si>
  <si>
    <t>IT2GP191057</t>
  </si>
  <si>
    <t>ITAIT2GP191057Q2 2020EUR</t>
  </si>
  <si>
    <t>ITAIT2GP191057Q4 2020EUR</t>
  </si>
  <si>
    <t>ITAIT2GP182016Q2 2020EUR</t>
  </si>
  <si>
    <t>IT2GP182016</t>
  </si>
  <si>
    <t>ITAIT2GP182016Q3 2020EUR</t>
  </si>
  <si>
    <t>ITAIT2GP182016Q4 2020EUR</t>
  </si>
  <si>
    <t>ITAIT2GP183001Q1 2020EUR</t>
  </si>
  <si>
    <t>IT2GP183001</t>
  </si>
  <si>
    <t>ITAIT2GP183001Q3 2020EUR</t>
  </si>
  <si>
    <t>ITAIT2GP183001Q4 2020EUR</t>
  </si>
  <si>
    <t>ITAIT2GP191056Q1 2020EUR</t>
  </si>
  <si>
    <t>IT2GP191056</t>
  </si>
  <si>
    <t>ITAIT2GP191056Q2 2020EUR</t>
  </si>
  <si>
    <t>ITAIT2GP191056Q3 2020EUR</t>
  </si>
  <si>
    <t>ITAIT2GP191056Q4 2020EUR</t>
  </si>
  <si>
    <t>ITAIT2GP10326Q1 2020EUR</t>
  </si>
  <si>
    <t xml:space="preserve"> IT2GP10326</t>
  </si>
  <si>
    <t>ITAIT2GP10326Q2 2020EUR</t>
  </si>
  <si>
    <t>ITAIT2GP10326Q3 2020EUR</t>
  </si>
  <si>
    <t>ITAIT2GP10326Q4 2020EUR</t>
  </si>
  <si>
    <t>ITAIT4GP20300Y 2020EUR</t>
  </si>
  <si>
    <t>IT4GP20300</t>
  </si>
  <si>
    <t>ITAIT2GP182090Q4 2020EUR</t>
  </si>
  <si>
    <t>IT2GP182090</t>
  </si>
  <si>
    <t>ITAIT2GP20329Q3 2020EUR</t>
  </si>
  <si>
    <t>IT2GP20329</t>
  </si>
  <si>
    <t>ITAIT2GP10358Q4 2020EUR</t>
  </si>
  <si>
    <t>IT2GP10358</t>
  </si>
  <si>
    <t>ITAIT2GP20364Q4 2020EUR</t>
  </si>
  <si>
    <t>IT2GP20364</t>
  </si>
  <si>
    <t>ITAIT2GP20292Q1 2020EUR</t>
  </si>
  <si>
    <t>IT2GP20292</t>
  </si>
  <si>
    <t>ITAIT2GP20292Q2 2020EUR</t>
  </si>
  <si>
    <t>ITAIT2GP20292Q3 2020EUR</t>
  </si>
  <si>
    <t>[SB] Factu réajustée dans le fichier monitoring du 25/04 (ligne valid)</t>
  </si>
  <si>
    <t>ITAIT2GP20292Q4 2020EUR</t>
  </si>
  <si>
    <t>ITAIT2GP20357Q1 2020EUR</t>
  </si>
  <si>
    <t>IT2GP20357</t>
  </si>
  <si>
    <t>[30275]</t>
  </si>
  <si>
    <t>[13073]</t>
  </si>
  <si>
    <t>2021-05-06 18:29:59 +0200</t>
  </si>
  <si>
    <t>[OA] rebate calculé à la main d'une valeur de 198,11. le calcul du rebate correspond bien à l'encodage du contrat et du CA déclaré / https://www.astoresuite.com/contracts/show/31120 // https://www.astoresuite.com/declarative_campaign_participations/edit/30275</t>
  </si>
  <si>
    <t>ITAIT2GP20357Q2 2020EUR</t>
  </si>
  <si>
    <t>[30383]</t>
  </si>
  <si>
    <t>[12841]</t>
  </si>
  <si>
    <t>2021-05-06 18:29:20 +0200</t>
  </si>
  <si>
    <t>[OA] calcule de rebate faux /  Contrat : https://www.astoresuite.com/contracts/show/31120  / participation : https://www.astoresuite.com/declarative_campaign_participations/edit/30383</t>
  </si>
  <si>
    <t>ITAIT2GP20357Q3 2020EUR</t>
  </si>
  <si>
    <t>ITAIT2GP20357Q4 2020EUR</t>
  </si>
  <si>
    <t>ITAIT2GP10360Q3 2020EUR</t>
  </si>
  <si>
    <t>IT2GP10360</t>
  </si>
  <si>
    <t>ITAIT2GP10360Q4 2020EUR</t>
  </si>
  <si>
    <t>ITAIT2GP182053Q1 2020EUR</t>
  </si>
  <si>
    <t>IT2GP182053</t>
  </si>
  <si>
    <t>ITAIT2GP182053Q2 2020EUR</t>
  </si>
  <si>
    <t>ITAIT2GP182053Q4 2020EUR</t>
  </si>
  <si>
    <t>ITAIT2GP20333_2v5Q1 2020EUR</t>
  </si>
  <si>
    <t>IT2GP20333_2v5</t>
  </si>
  <si>
    <t>[SB] Nous avons bien une participation ID 37165 et des ajustements mais avec no name provided comme nom d'unité. Ceci est dû à la suppression manuelle de l'unité à partir du contrat. Il faut vérifier l'unité et regenerer la bonne participation  à la main.</t>
  </si>
  <si>
    <t>ITAIT2GP20333_2v5Q3 2020EUR</t>
  </si>
  <si>
    <t>[SB] Nous avons bien une participation ID 10523  mais avec no name provided comme nom d'unité. Ceci est dû à la suppression manuelle de l'unité à partir du contrat. Il faut vérifier l'unité et regenerer la bonne participation  à la main.</t>
  </si>
  <si>
    <t>ITAIT2GP20333_2v5Q4 2020EUR</t>
  </si>
  <si>
    <t>[SB] Nous avons bien une participation ID 16788  mais avec no name provided comme nom d'unité. Ceci est dû à la suppression manuelle de l'unité à partir du contrat. Il faut vérifier l'unité et regenerer la bonne participation  à la main.</t>
  </si>
  <si>
    <t>ITAIT2GP202067Q1 2020EUR</t>
  </si>
  <si>
    <t>IT2GP202067</t>
  </si>
  <si>
    <t>ITAIT2GP202067Q2 2020EUR</t>
  </si>
  <si>
    <t>ITAIT2GP202067Q3 2020EUR</t>
  </si>
  <si>
    <t>ITAIT2GP202067Q4 2020EUR</t>
  </si>
  <si>
    <t>ITAIT2GP202081Q1 2020EUR</t>
  </si>
  <si>
    <t>IT2GP202081</t>
  </si>
  <si>
    <t>ITAIT2GP202081Q2 2020EUR</t>
  </si>
  <si>
    <t>ITAIT2GP202081Q3 2020EUR</t>
  </si>
  <si>
    <t>ITAIT2GP202081Q4 2020EUR</t>
  </si>
  <si>
    <t>ITAIT2GP202079Q1 2020EUR</t>
  </si>
  <si>
    <t>IT2GP202079</t>
  </si>
  <si>
    <t>ITAIT2GP202079Q3 2020EUR</t>
  </si>
  <si>
    <t>ITAIT2GP202073Q1 2020EUR</t>
  </si>
  <si>
    <t>IT2GP202073</t>
  </si>
  <si>
    <t>ITAIT2GP202073Q3 2020EUR</t>
  </si>
  <si>
    <t>ITAIT2GP202073Q4 2020EUR</t>
  </si>
  <si>
    <t>ITAIT2GP202064Q1 2020EUR</t>
  </si>
  <si>
    <t>IT2GP202064</t>
  </si>
  <si>
    <t>ITAIT2GP202064Q2 2020EUR</t>
  </si>
  <si>
    <t>ITAIT2GP202064Q3 2020EUR</t>
  </si>
  <si>
    <t>ITAIT2GP202064Q4 2020EUR</t>
  </si>
  <si>
    <t>ITAIT2GP20337Q1 2020EUR</t>
  </si>
  <si>
    <t>IT2GP20337</t>
  </si>
  <si>
    <t>ITAIT2GP20337Q2 2020EUR</t>
  </si>
  <si>
    <t>ITAIT2GP20337Q3 2020EUR</t>
  </si>
  <si>
    <t>ITAIT2GP20337Q4 2020EUR</t>
  </si>
  <si>
    <t>ITAIT2GP10385Q4 2020EUR</t>
  </si>
  <si>
    <t>IT2GP10385</t>
  </si>
  <si>
    <t>ITAIT2GP20332Q1 2020EUR</t>
  </si>
  <si>
    <t xml:space="preserve"> IT2GP20332</t>
  </si>
  <si>
    <t>ITAIT2GP20332Q2 2020EUR</t>
  </si>
  <si>
    <t>ITAIT2GP20332Q3 2020EUR</t>
  </si>
  <si>
    <t>ITAIT2GP20332Q4 2020EUR</t>
  </si>
  <si>
    <t>ITAIT2GP183000Q1 2020EUR</t>
  </si>
  <si>
    <t>IT2GP183000</t>
  </si>
  <si>
    <t>ITAIT2GP183000Q2 2020EUR</t>
  </si>
  <si>
    <t>ITAIT2GP183000Q3 2020EUR</t>
  </si>
  <si>
    <t>ITAIT2GP183000Q4 2020EUR</t>
  </si>
  <si>
    <t>ITAIT2GP20299Q4 2020EUR</t>
  </si>
  <si>
    <t>IT2GP20299</t>
  </si>
  <si>
    <t>ITAIT2GP20285Q1 2020EUR</t>
  </si>
  <si>
    <t>IT2GP20285</t>
  </si>
  <si>
    <t>ITAIT2GP20285Q2 2020EUR</t>
  </si>
  <si>
    <t>ITAIT2GP20285Q3 2020EUR</t>
  </si>
  <si>
    <t>ITAIT2GP20285Q4 2020EUR</t>
  </si>
  <si>
    <t>ITAIT2GP202075Q1 2020EUR</t>
  </si>
  <si>
    <t>IT2GP202075</t>
  </si>
  <si>
    <t>ITAIT2GP202075Q3 2020EUR</t>
  </si>
  <si>
    <t>ITAIT2GP20316Q1 2020EUR</t>
  </si>
  <si>
    <t xml:space="preserve"> IT2GP20316</t>
  </si>
  <si>
    <t>ITAIT2GP20316Q2 2020EUR</t>
  </si>
  <si>
    <t>ITAIT2GP20316Q3 2020EUR</t>
  </si>
  <si>
    <t>ITAIT2GP20316Q4 2020EUR</t>
  </si>
  <si>
    <t>ITAIT2GP192037Q1 2020EUR</t>
  </si>
  <si>
    <t>IT2GP192037</t>
  </si>
  <si>
    <t>ITAIT2GP192037Q2 2020EUR</t>
  </si>
  <si>
    <t>ITAIT2GP192037Q3 2020EUR</t>
  </si>
  <si>
    <t>ITAIT2GP20339Q1 2020EUR</t>
  </si>
  <si>
    <t>IT2GP20339</t>
  </si>
  <si>
    <t>ITAIT2GP20339Q2 2020EUR</t>
  </si>
  <si>
    <t>ITAIT2GP20339Q3 2020EUR</t>
  </si>
  <si>
    <t>ITAIT2GP20339Q4 2020EUR</t>
  </si>
  <si>
    <t>ITAIT2GP20290Q1 2020EUR</t>
  </si>
  <si>
    <t>IT2GP20290</t>
  </si>
  <si>
    <t>ITAIT2GP20291Q1 2020EUR</t>
  </si>
  <si>
    <t>IT2GP20291</t>
  </si>
  <si>
    <t>ITAIT2GP20291Q2 2020EUR</t>
  </si>
  <si>
    <t>ITAIT2GP20291Q3 2020EUR</t>
  </si>
  <si>
    <t>ITAIT2GP20291Q4 2020EUR</t>
  </si>
  <si>
    <t>ITAIT2GP20308Q1 2020EUR</t>
  </si>
  <si>
    <t>IT2GP20308</t>
  </si>
  <si>
    <t>ITAIT2GP20308Q2 2020EUR</t>
  </si>
  <si>
    <t>ITAIT2GP20308Q3 2020EUR</t>
  </si>
  <si>
    <t>ITAIT2GP20308Q4 2020EUR</t>
  </si>
  <si>
    <t>ITAIT4GP40293Q1 2020EUR</t>
  </si>
  <si>
    <t>IT4GP40293</t>
  </si>
  <si>
    <t>ITAIT4GP40293Q2 2020EUR</t>
  </si>
  <si>
    <t>ITAIT4GP40293Q3 2020EUR</t>
  </si>
  <si>
    <t>ITAIT4GP40293Q4 2020EUR</t>
  </si>
  <si>
    <t>ITAIT2GP20336Q3 2020EUR</t>
  </si>
  <si>
    <t>IT2GP20336</t>
  </si>
  <si>
    <t>ITAIT2GP202060Q1 2020EUR</t>
  </si>
  <si>
    <t>IT2GP202060</t>
  </si>
  <si>
    <t>ITAIT2GP10345Q1 2020EUR</t>
  </si>
  <si>
    <t>IT2GP10345</t>
  </si>
  <si>
    <t>ITAIT2GP182001Q1 2020EUR</t>
  </si>
  <si>
    <t>IT2GP182001</t>
  </si>
  <si>
    <t>ITAIT2GP181011A 393Q1 2020EUR</t>
  </si>
  <si>
    <t>IT2GP181011A 393</t>
  </si>
  <si>
    <t>ITAIT4GP181011BQ1 2020EUR</t>
  </si>
  <si>
    <t>IT4GP181011B</t>
  </si>
  <si>
    <t>ITAIT2GP20296Q1 2020EUR</t>
  </si>
  <si>
    <t>IT2GP20296</t>
  </si>
  <si>
    <t>ITAIT2GP20287Q1 2020EUR</t>
  </si>
  <si>
    <t>IT2GP20287</t>
  </si>
  <si>
    <t>ITAIT2GP182013BQ1 2020EUR</t>
  </si>
  <si>
    <t xml:space="preserve"> IT2GP182013B</t>
  </si>
  <si>
    <t>[37166]</t>
  </si>
  <si>
    <t>[13321]</t>
  </si>
  <si>
    <t>2021-05-11 09:20:03 +0200</t>
  </si>
  <si>
    <t>[OA] rebate manquant calculé à la main d'un total de 2029,9 / https://www.astoresuite.com/adjustements/edit/13321
[ZB] regen rebates
[ZB] remonte avec un montant de 2029.907 (cf. adjustement https://astoresuite.com/adjustements/edit/13321)</t>
  </si>
  <si>
    <t>ITAIT2GP182013BQ2 2020EUR</t>
  </si>
  <si>
    <t>[37183]</t>
  </si>
  <si>
    <t>[13087]</t>
  </si>
  <si>
    <t>2021-05-06 18:30:01 +0200</t>
  </si>
  <si>
    <t xml:space="preserve">[OA] Rebate calculé à la main de 363,28 ne remonte pas dans le report alors qu'il a été calculé par l'outil. / https://www.astoresuite.com/declarative_campaign_participations/edit/37183
[ZB] 363,28 remonte dans le report </t>
  </si>
  <si>
    <t>ITAIT2GP182013BQ3 2020EUR</t>
  </si>
  <si>
    <t>ITAIT2GP182013BQ4 2020EUR</t>
  </si>
  <si>
    <t>ITAIT2GP182011Q2 2020EUR</t>
  </si>
  <si>
    <t>IT2GP182011</t>
  </si>
  <si>
    <t>ITAIT2GP20286Q1 2020EUR</t>
  </si>
  <si>
    <t>IT2GP20286</t>
  </si>
  <si>
    <t>ITAIT2GP182055Q2 2020EUR</t>
  </si>
  <si>
    <t>IT2GP182055</t>
  </si>
  <si>
    <t>ITAIT2GP20349Q1 2020EUR</t>
  </si>
  <si>
    <t xml:space="preserve"> IT2GP20349 </t>
  </si>
  <si>
    <t>[CM] problème d'espace dans fichier compil facture, ok corrigé</t>
  </si>
  <si>
    <t>ITAIT2GP20349Q2 2020EUR</t>
  </si>
  <si>
    <t>ITAIT2GP20349Q3 2020EUR</t>
  </si>
  <si>
    <t>ITAIT2GP20349Q4 2020EUR</t>
  </si>
  <si>
    <t>ITAIT2GP20386Q3 2020EUR</t>
  </si>
  <si>
    <t>IT2GP20386</t>
  </si>
  <si>
    <t>ITAIT2GP20386Q4 2020EUR</t>
  </si>
  <si>
    <t>ITAIT2GP20366Q4 2020EUR</t>
  </si>
  <si>
    <t>IT2GP20366</t>
  </si>
  <si>
    <t>ITAIT2GP20359Q4 2020EUR</t>
  </si>
  <si>
    <t>IT2GP20359</t>
  </si>
  <si>
    <t>ITAIT4GP20313Y 2020EUR</t>
  </si>
  <si>
    <t xml:space="preserve"> IT4GP20313</t>
  </si>
  <si>
    <t>ITAIT2-21-7-034Q1 2020EUR</t>
  </si>
  <si>
    <t>IT2-21-7-034</t>
  </si>
  <si>
    <t>[OA] rebate calculé à la main d'une valeur 138,65 ( 3232*4,29%), ce dernier correspond bien à l'encodage du contrat et du CA déclaré /  https://www.astoresuite.com/contracts/show/33013 / https://www.astoresuite.com/adjustements/edit/30950
[CM] Facture en double dans le fichizer de compil, OK résolu</t>
  </si>
  <si>
    <t>ITAIT2-21-7-034Q2 2020EUR</t>
  </si>
  <si>
    <t>[OA] le rebate calculé correspond bien à l'encodage du contrat et du CA déclaré ( 41613,5*4,29%= 1785,22) / https://www.astoresuite.com/adjustements/edit/30936 /  https://www.astoresuite.com/contracts/show/33013
[CM] Facture en double dans le fichizer de compil, OK résolu</t>
  </si>
  <si>
    <t>ITAIT2-21-7-034Q3 2020EUR</t>
  </si>
  <si>
    <t>ITAIT2-21-7-034Q4 2020EUR</t>
  </si>
  <si>
    <t>[SB] LE montant report 327.33 correspond à ce qui est declaré/encodage contrat . Le taux aurait changé? 
[CM] Facture en double dans le fichizer de compil, OK résolu</t>
  </si>
  <si>
    <t>ITAIT2GP20293Q3 2020EUR</t>
  </si>
  <si>
    <t>IT2GP20293</t>
  </si>
  <si>
    <t>ITAIT2GP20378Q3 2020EUR</t>
  </si>
  <si>
    <t>IT2GP20378</t>
  </si>
  <si>
    <t>ITAIT4GP182094BQ4 2020EUR</t>
  </si>
  <si>
    <t>IT4GP182094B</t>
  </si>
  <si>
    <t>ITAIT2GP202073Q2 2020EUR</t>
  </si>
  <si>
    <t>[37181]</t>
  </si>
  <si>
    <t>[13067]</t>
  </si>
  <si>
    <t>[OA] rebate calculé à la main d'une valeur de 374,5. le rabte calculé correspond à l'encodage du contrat et le CA déclaré // https://www.astoresuite.com/contracts/show/29797 // https://www.astoresuite.com/declarative_campaign_participations/edit/37181</t>
  </si>
  <si>
    <t>NLDE14P201880-0700Q1 2020EUR</t>
  </si>
  <si>
    <t>NLD</t>
  </si>
  <si>
    <t>E14P201880-0700</t>
  </si>
  <si>
    <t>NLDE14P201880-0700Q2 2020EUR</t>
  </si>
  <si>
    <t>NLDE14P201880-0700Q3 2020EUR</t>
  </si>
  <si>
    <t>NLDE14P201880-0700Q4 2020EUR</t>
  </si>
  <si>
    <t>NLDE10P200048-0909Q1 2020EUR</t>
  </si>
  <si>
    <t>E10P200048-0909</t>
  </si>
  <si>
    <t>[37194]</t>
  </si>
  <si>
    <t>[13140]</t>
  </si>
  <si>
    <t>2021-05-18 11:19:52 +0200</t>
  </si>
  <si>
    <t>[OA] le rebate du sous service "TO HJO" n'a pas été calculé // https://www.astoresuite.com/adjustements/edit/13140 // https://www.astoresuite.com/contracts/show/24067
[ZB] Regen rebates</t>
  </si>
  <si>
    <t>NLDE10P200048-0909Q2 2020EUR</t>
  </si>
  <si>
    <t>[37211]</t>
  </si>
  <si>
    <t>[13038]</t>
  </si>
  <si>
    <t>2021-05-06 18:29:54 +0200</t>
  </si>
  <si>
    <t>[OA] le sous service "TO HJO" n'est pas calculé alors qu'on le retrouve bien dans le contrat et dans le template. https://www.astoresuite.com/declarative_campaign_participations/edit/37211 // https://www.astoresuite.com/contracts/show/24067
[ZB] le TO HJO est bien calculé, ci-dessous les montants exclus de calcul de rebates
["CLIENT", "TAUX", "MONTANT", "REBATE"]
["MERCURE HOTEL TILBURG CENTRUM", "4.31%", 423.07, 18.234316999999997]
["MERCURE HOTEL TILBURG CENTRUM", "14.38%", 423.07, 60.837466000000006]
["IBIS STYLES DEN HAAG SCHEVENINGEN", "21.63%", 226.53, 48.998439]
["IBIS STYLES DEN HAAG SCHEVENINGEN", "14.38%", 226.53, 32.575014]
["NOVOTEL DEN HAAG WORLD FORUM", "4.31%", 337.08, 14.528147999999998]
["NOVOTEL DEN HAAG WORLD FORUM", "14.38%", 337.08, 48.472104]
["IBIS BUDGET ROTTERDAM AIRPORT", "21.63%", 339.3, 73.39059]
["IBIS BUDGET ROTTERDAM AIRPORT", "14.38%", 339.3, 48.79134]</t>
  </si>
  <si>
    <t>NLDE10P200048-0909Q3 2020EUR</t>
  </si>
  <si>
    <t>[SB] "No name provided" dans la colonne unité de l'ajustement , à corriger https://www.astoresuite.com/adjustements/edit/17921. Ceci est dû à la suppression manuelle de l'unité à partir du contrat. Il faut vérifier l'unité et regenerer la bonne participation  à la main.
[EF] Déclaration reloadé on devrait être bon</t>
  </si>
  <si>
    <t>NLDE10P200048-0909Q4 2020EUR</t>
  </si>
  <si>
    <t>[SB] "No name provided" dans la colonne unité de l'ajustement , à corriger https://www.astoresuite.com/adjustements/edit/17927. Ceci est dû à la suppression manuelle de l'unité à partir du contrat. Il faut vérifier l'unité et regenerer la bonne participation  à la main.
[EF] Déclaration reloadé on devrait être bon</t>
  </si>
  <si>
    <t>NLDE10P200048-0909Y 2020EUR</t>
  </si>
  <si>
    <t>NLDE13P201666-1000Q1 2020EUR</t>
  </si>
  <si>
    <t>E13P201666-1000</t>
  </si>
  <si>
    <t>NLDE13P201666-1000Q2 2020EUR</t>
  </si>
  <si>
    <t>NLDE13P201666-1000Q3 2020EUR</t>
  </si>
  <si>
    <t>NLDE13P201666-1000Q4 2020EUR</t>
  </si>
  <si>
    <t>NLDE15P202142-0369Q1 2020EUR</t>
  </si>
  <si>
    <t>E15P202142-0369</t>
  </si>
  <si>
    <t>NLDE15P202142-0369Q2 2020EUR</t>
  </si>
  <si>
    <t>NLDE15P202142-0369Q3 2020EUR</t>
  </si>
  <si>
    <t>NLDE15P202142-0369Q4 2020EUR</t>
  </si>
  <si>
    <t>NLDF16P302441-0800Y 2020EUR</t>
  </si>
  <si>
    <t>F16P302441-0800</t>
  </si>
  <si>
    <t>[TN] : Calcul à main = RDBC : https://astoresuite.com/adjustements/edit/19699 : 43 349,79 x 5% + 20 303,54 x(8% + 2% + 0,5%)= 4082,61 . Je vois que dans Prébilling, en statut to be transmitted, il y a un avoir de -5465,39€ (- votre montant facturé) et une facture de 4082,61€ (=montant RDBC). Vous voudriez annuler la facture passée puis refaire une nouvelle facture je suppose? 
https://astoresuite.com/billing_invoices/show/77854
https://astoresuite.com/billing_invoices/show/77855
[EF] Les colonnes ont été inversées, j'ai archivé la particpation non utilisé et rechargés les colonnes à leur place ont devrait être bon</t>
  </si>
  <si>
    <t>NLDE16P202363-0123Q1 2020EUR</t>
  </si>
  <si>
    <t>E16P202363-0123</t>
  </si>
  <si>
    <t>NLDE16P202363-0123Q2 2020EUR</t>
  </si>
  <si>
    <t>NLDE16P202363-0123Q3 2020EUR</t>
  </si>
  <si>
    <t>[OA] Rebate report vide car l'unité "TO" n'est pas l'unité du bon contrat https://astoresuite.com/contracts/show/31226, mais rattaché à un contrat archivé dont end date déclaratif en 2014 https://astoresuite.com/contracts/show/29316</t>
  </si>
  <si>
    <t>NLDE16P202363-0123Q4 2020EUR</t>
  </si>
  <si>
    <t>NLDF16P202466-0000Y 2020EUR</t>
  </si>
  <si>
    <t>F16P202466-0000</t>
  </si>
  <si>
    <t>NLDE16P202442-0400Q1 2020EUR</t>
  </si>
  <si>
    <t>E16P202442-0400</t>
  </si>
  <si>
    <t>NLDE16P202442-0400Q3 2020EUR</t>
  </si>
  <si>
    <t>NLDE16P202442-0400Q4 2020EUR</t>
  </si>
  <si>
    <t>NLDNL2201022GPQ4 2020EUR</t>
  </si>
  <si>
    <t>NL2201022GP</t>
  </si>
  <si>
    <t>NLDNL2201022GPY 2020EUR</t>
  </si>
  <si>
    <t>[EF] J'ai deux particpation l'une dans la campagne anticpée et l'autre dans la campagne normale. 
Du coup je ne peux pas en archiver une.  Normalement INBEV NL devrait être dans l'anticipé.  Pouvez vous transferrer cette particpation vers la campagne anticipée ou seulement l'archiver
https://astoresuite.com/declarative_campaign_participations/edit/43439</t>
  </si>
  <si>
    <t>NLDF10P200102-0500Q1 2020EUR</t>
  </si>
  <si>
    <t>F10P200102-0500</t>
  </si>
  <si>
    <t>NLDF10P200102-0500Q2 2020EUR</t>
  </si>
  <si>
    <t>NLDF10P200102-0500Q3 2020EUR</t>
  </si>
  <si>
    <t>NLDF10P200102-0500Q4 2020EUR</t>
  </si>
  <si>
    <t>NLDE17P202566-0500Q2 2020EUR</t>
  </si>
  <si>
    <t>E17P202566-0500</t>
  </si>
  <si>
    <t>NLDE17P202566-0500Q3 2020EUR</t>
  </si>
  <si>
    <t>NLDE17P202566-0500Q4 2020EUR</t>
  </si>
  <si>
    <t>NLDE17P202591-0298Q1 2020EUR</t>
  </si>
  <si>
    <t>E17P202591-0298</t>
  </si>
  <si>
    <t>NLDE17P202591-0298Q2 2020EUR</t>
  </si>
  <si>
    <t>NLDE17P202591-0298Q3 2020EUR</t>
  </si>
  <si>
    <t>NLDE17P202591-0298Q4 2020EUR</t>
  </si>
  <si>
    <t>NLDE16P202316-1100Q1 2020EUR</t>
  </si>
  <si>
    <t>E16P202316-1100</t>
  </si>
  <si>
    <t>NLDE16P202316-1100Q2 2020EUR</t>
  </si>
  <si>
    <t>NLDE16P202316-1100Q3 2020EUR</t>
  </si>
  <si>
    <t>NLDE16P202316-1100Q4 2020EUR</t>
  </si>
  <si>
    <t>NLDNL4201040GPQ1 2020EUR</t>
  </si>
  <si>
    <t>NL4201040GP</t>
  </si>
  <si>
    <t>NLDNL4201040GPQ2 2020EUR</t>
  </si>
  <si>
    <t>NLDNL4201040GPQ3 2020EUR</t>
  </si>
  <si>
    <t>NLDNL4201040GPQ4 2020EUR</t>
  </si>
  <si>
    <t>NLDNL2202024GPQ1 2020EUR</t>
  </si>
  <si>
    <t>NL2202024GP</t>
  </si>
  <si>
    <t>NLDNL2202024GPQ2 2020EUR</t>
  </si>
  <si>
    <t>NLDNL2202024GPQ3 2020EUR</t>
  </si>
  <si>
    <t>NLDNL2202024GPQ4 2020EUR</t>
  </si>
  <si>
    <t>NLDE15P202216-0526Q1 2020EUR</t>
  </si>
  <si>
    <t>E15P202216-0526</t>
  </si>
  <si>
    <t>NLDE15P202216-0526Q2 2020EUR</t>
  </si>
  <si>
    <t>NLDE15P202216-0526Q3 2020EUR</t>
  </si>
  <si>
    <t>NLDE15P202216-0526Q4 2020EUR</t>
  </si>
  <si>
    <t>NLDF10P300192-ST00Y 2020EUR</t>
  </si>
  <si>
    <t>F10P300192-ST00</t>
  </si>
  <si>
    <t>NLDF16P202383-0429Q1 2020EUR</t>
  </si>
  <si>
    <t>F16P202383-0429</t>
  </si>
  <si>
    <t>NLDF16P202383-0429Q2 2020EUR</t>
  </si>
  <si>
    <t>NLDF16P202383-0429Q3 2020EUR</t>
  </si>
  <si>
    <t>NLDF16P202383-0429Q4 2020EUR</t>
  </si>
  <si>
    <t>NLDF16P202381-0092Q1 2020EUR</t>
  </si>
  <si>
    <t>F16P202381-0092</t>
  </si>
  <si>
    <t>[30040]</t>
  </si>
  <si>
    <t>[12886]</t>
  </si>
  <si>
    <t>2021-05-06 18:29:29 +0200</t>
  </si>
  <si>
    <t>[OA] rebate calculé à la main (123651,12*1,5%)=1854,77 / participation :  https://www.astoresuite.com/declarative_campaign_participations/edit/30040</t>
  </si>
  <si>
    <t>NLDF16P202381-0092Q2 2020EUR</t>
  </si>
  <si>
    <t>[30139]</t>
  </si>
  <si>
    <t>[12832]</t>
  </si>
  <si>
    <t>2021-11-19 09:15:21 +0100</t>
  </si>
  <si>
    <t>[OA] rebate calculé à la main d'une valeur de 264,5 (17633,19*1,5%). le calcul du rebate correspond bien à l'encodage du contrat et du CA déclaré / https://www.astoresuite.com/contracts/show/24110 /  https://www.astoresuite.com/adjustements/edit/12832</t>
  </si>
  <si>
    <t>NLDF16P202381-0092Q3 2020EUR</t>
  </si>
  <si>
    <t>NLDF16P202381-0092Q4 2020EUR</t>
  </si>
  <si>
    <t>NLDE15P202217-0092Q1 2020EUR</t>
  </si>
  <si>
    <t>E15P202217-0092</t>
  </si>
  <si>
    <t>NLDE15P202217-0092Q2 2020EUR</t>
  </si>
  <si>
    <t>NLDE15P202217-0092Q3 2020EUR</t>
  </si>
  <si>
    <t>NLDE15P202217-0092Q4 2020EUR</t>
  </si>
  <si>
    <t>NLDF17P202544-0222Q1 2020EUR</t>
  </si>
  <si>
    <t>F17P202544-0222</t>
  </si>
  <si>
    <t>NLDF17P202544-0222Q2 2020EUR</t>
  </si>
  <si>
    <t>NLDF17P202544-0222Q3 2020EUR</t>
  </si>
  <si>
    <t>NLDF17P202544-0222Q4 2020EUR</t>
  </si>
  <si>
    <t>NLDF15P202158-0500Q1 2020EUR</t>
  </si>
  <si>
    <t>F15P202158-0500</t>
  </si>
  <si>
    <t>NLDF15P202158-0500Q2 2020EUR</t>
  </si>
  <si>
    <t>NLDF15P202158-0500Q3 2020EUR</t>
  </si>
  <si>
    <t>NLDF15P202158-0500Q4 2020EUR</t>
  </si>
  <si>
    <t>NLDF15P202273-0450Q1 2020EUR</t>
  </si>
  <si>
    <t>F15P202273-0450</t>
  </si>
  <si>
    <t>NLDF15P202273-0450Q2 2020EUR</t>
  </si>
  <si>
    <t>NLDF15P202273-0450Q3 2020EUR</t>
  </si>
  <si>
    <t>NLDF15P202273-0450Q4 2020EUR</t>
  </si>
  <si>
    <t>NLDF17P202622-0100-DQ1 2020EUR</t>
  </si>
  <si>
    <t>F17P202622-0100-D</t>
  </si>
  <si>
    <t>NLDF17P202622-0100-DQ2 2020EUR</t>
  </si>
  <si>
    <t>NLDF17P202622-0100-DQ3 2020EUR</t>
  </si>
  <si>
    <t>NLDF17P202622-0100-DQ4 2020EUR</t>
  </si>
  <si>
    <t>NLDF15P302239-1257Y 2020EUR</t>
  </si>
  <si>
    <t>F15P302239-1257</t>
  </si>
  <si>
    <t>[TN] Calcul à main = RDBC https://astoresuite.com/adjustements/history?adjustement_group_id=19377 
26564,63 x 12,57% + 19255,87 x 23% =7758,4 
La facture de 8617,05€ a été archivée https://astoresuite.com/billing_invoices/show/14161
La facture de 7758,40€ est en to be transmitted  https://astoresuite.com/billing_invoices/show/14161 
et je vois que les sub services sont inversés dans une facture par rapport à l'autre.
[EF] archivage de la mauvaise particpation et inversion des colonnes ont devrait être bon</t>
  </si>
  <si>
    <t>NLDEPGD072019 NLQ1 2020EUR</t>
  </si>
  <si>
    <t>EPGD072019 NL</t>
  </si>
  <si>
    <t>NLDEPGD072019 NLQ2 2020EUR</t>
  </si>
  <si>
    <t>NLDEPGD072019 NLQ3 2020EUR</t>
  </si>
  <si>
    <t>NLDEPGD072019 NLQ4 2020EUR</t>
  </si>
  <si>
    <t>NLDE19P2 02663Q2 2020EUR</t>
  </si>
  <si>
    <t>E19P2 02663</t>
  </si>
  <si>
    <t>NLDE19P2 02663Q4 2020EUR</t>
  </si>
  <si>
    <t>NLDNL42019138GPQ1 2020EUR</t>
  </si>
  <si>
    <t>NL42019138GP</t>
  </si>
  <si>
    <t>NLDNL42019138GPQ4 2020EUR</t>
  </si>
  <si>
    <t>NLDF15P302266-1262Y 2020EUR</t>
  </si>
  <si>
    <t>F15P302266-1262</t>
  </si>
  <si>
    <t>[47989, 71901]</t>
  </si>
  <si>
    <t>[27246, 27247, 33561, 33542]</t>
  </si>
  <si>
    <t>2022-01-05 10:00:48 +0100</t>
  </si>
  <si>
    <t>[EF] Il ya bien une particpation mais je ne peux pas y acceder a priori probleme d'absence de "depth of declaratIon"
https://astoresuite.com/declarative_campaign_participations/edit/47989
[ZB] participation accessible</t>
  </si>
  <si>
    <t>NLDF10P300070-1296Y 2020EUR</t>
  </si>
  <si>
    <t>F10P300070-1296</t>
  </si>
  <si>
    <t>[85695]</t>
  </si>
  <si>
    <t>[47098, 47212]</t>
  </si>
  <si>
    <t>2022-05-16 20:13:27 +0200</t>
  </si>
  <si>
    <t>NLDNL4201017GPY 2020EUR</t>
  </si>
  <si>
    <t>NL4201017GP</t>
  </si>
  <si>
    <t>NLDE15P202147-0000Q1 2020EUR</t>
  </si>
  <si>
    <t>E15P202147-0000</t>
  </si>
  <si>
    <t>NLDE15P202147-0000Q2 2020EUR</t>
  </si>
  <si>
    <t>NLDE15P202147-0000Q3 2020EUR</t>
  </si>
  <si>
    <t>NLDE15P202147-0000Q4 2020EUR</t>
  </si>
  <si>
    <t>NLDF10P300301-ST00Q3 2020EUR</t>
  </si>
  <si>
    <t>F10P300301-ST00</t>
  </si>
  <si>
    <t>NLDF10P300301-ST00Y 2020EUR</t>
  </si>
  <si>
    <t>NLDNL22019137GPY 2020EUR</t>
  </si>
  <si>
    <t xml:space="preserve">  NL22019137GP</t>
  </si>
  <si>
    <t>NLDF10P300217-ST00Y 2020EUR</t>
  </si>
  <si>
    <t>F10P300217-ST00</t>
  </si>
  <si>
    <t>NLDF14P301751-1200Y 2020EUR</t>
  </si>
  <si>
    <t>F14P301751-1200</t>
  </si>
  <si>
    <t>NLDF16P302380-0631Y 2020EUR</t>
  </si>
  <si>
    <t>F16P302380-0631</t>
  </si>
  <si>
    <t>NLDF14P301770-0500Y 2020EUR</t>
  </si>
  <si>
    <t xml:space="preserve"> F14P301770-0500</t>
  </si>
  <si>
    <t>NLDF10P300184-ST00Q1 2020EUR</t>
  </si>
  <si>
    <t>F10P300184-ST00</t>
  </si>
  <si>
    <t>NLDF10P300184-ST00Q2 2020EUR</t>
  </si>
  <si>
    <t>NLDF10P300184-ST00Q3 2020EUR</t>
  </si>
  <si>
    <t>NLDF10P300184-ST00Q4 2020EUR</t>
  </si>
  <si>
    <t>NLDE10P200049-0000Q1 2020EUR</t>
  </si>
  <si>
    <t>E10P200049-0000</t>
  </si>
  <si>
    <t>NLDE10P200049-0000Q2 2020EUR</t>
  </si>
  <si>
    <t>NLDE10P200049-0000Q3 2020EUR</t>
  </si>
  <si>
    <t>NLDE10P200049-0000Q4 2020EUR</t>
  </si>
  <si>
    <t>NLDE15P202022-0800Q1 2020EUR</t>
  </si>
  <si>
    <t>E15P202022-0800</t>
  </si>
  <si>
    <t>NLDE15P202022-0800Q3 2020EUR</t>
  </si>
  <si>
    <t>NLDE15P202022-0800Q4 2020EUR</t>
  </si>
  <si>
    <t>NLDE16P202518-0254Q1 2020EUR</t>
  </si>
  <si>
    <t>E16P202518-0254</t>
  </si>
  <si>
    <t>NLDE16P202518-0254Q2 2020EUR</t>
  </si>
  <si>
    <t>NLDE16P202518-0254Q3 2020EUR</t>
  </si>
  <si>
    <t>NLDE16P202518-0254Q4 2020EUR</t>
  </si>
  <si>
    <t>NLDE15P202168-0164Q1 2020EUR</t>
  </si>
  <si>
    <t>E15P202168-0164</t>
  </si>
  <si>
    <t>NLDE15P202168-0164Q2 2020EUR</t>
  </si>
  <si>
    <t>NLDE15P202168-0164Q3 2020EUR</t>
  </si>
  <si>
    <t>NLDE15P202168-0164Q4 2020EUR</t>
  </si>
  <si>
    <t>NLDE16P202337-0174Q1 2020EUR</t>
  </si>
  <si>
    <t>E16P202337-0174</t>
  </si>
  <si>
    <t>NLDE16P202337-0174Q2 2020EUR</t>
  </si>
  <si>
    <t>NLDE16P202337-0174Q3 2020EUR</t>
  </si>
  <si>
    <t>NLDE16P202337-0174Q4 2020EUR</t>
  </si>
  <si>
    <t>NLDE17P2 02594Q1 2020EUR</t>
  </si>
  <si>
    <t>E17P2 02594</t>
  </si>
  <si>
    <t>NLDE17P2 02594Q2 2020EUR</t>
  </si>
  <si>
    <t>NLDE17P2 02594Q3 2020EUR</t>
  </si>
  <si>
    <t>NLDE17P2 02594Q4 2020EUR</t>
  </si>
  <si>
    <t>NLDF17P302590-ST00Y 2020EUR</t>
  </si>
  <si>
    <t>F17P302590-ST00</t>
  </si>
  <si>
    <t>NLDE13P401607-2000Q2 2020EUR</t>
  </si>
  <si>
    <t>E13P401607-2000</t>
  </si>
  <si>
    <t>NLDE13P401607-2000Q4 2020EUR</t>
  </si>
  <si>
    <t>NLDF15P202143-0704Q1 2020EUR</t>
  </si>
  <si>
    <t>F15P202143-0704</t>
  </si>
  <si>
    <t>NLDF15P202143-0704Q2 2020EUR</t>
  </si>
  <si>
    <t>NLDF15P202143-0704Q3 2020EUR</t>
  </si>
  <si>
    <t>NLDF15P202143-0704Q4 2020EUR</t>
  </si>
  <si>
    <t>NLDE15P202169-0239Q1 2020EUR</t>
  </si>
  <si>
    <t>E15P202169-0239</t>
  </si>
  <si>
    <t>NLDE15P202169-0239Q2 2020EUR</t>
  </si>
  <si>
    <t>NLDE15P202169-0239Q3 2020EUR</t>
  </si>
  <si>
    <t>NLDE15P202169-0239Q4 2020EUR</t>
  </si>
  <si>
    <t>NLDE16P202343-0670Q1 2020EUR</t>
  </si>
  <si>
    <t>E16P202343-0670</t>
  </si>
  <si>
    <t>NLDE16P202343-0670Q2 2020EUR</t>
  </si>
  <si>
    <t>NLDE16P202343-0670Q3 2020EUR</t>
  </si>
  <si>
    <t>NLDE16P202343-0670Q4 2020EUR</t>
  </si>
  <si>
    <t>NLDF10P200128-ST00Q4 2020EUR</t>
  </si>
  <si>
    <t>F10P200128-ST00</t>
  </si>
  <si>
    <t>NLDF17P3025690200Y 2020EUR</t>
  </si>
  <si>
    <t>F17P3025690200</t>
  </si>
  <si>
    <t>NLDE15P202218-0298Q1 2020EUR</t>
  </si>
  <si>
    <t>E15P202218-0298</t>
  </si>
  <si>
    <t>NLDE15P202218-0298Q2 2020EUR</t>
  </si>
  <si>
    <t>NLDE15P202218-0298Q3 2020EUR</t>
  </si>
  <si>
    <t>NLDE15P202218-0298Q4 2020EUR</t>
  </si>
  <si>
    <t>NLDE16P202399-0254Q1 2020EUR</t>
  </si>
  <si>
    <t>E16P202399-0254</t>
  </si>
  <si>
    <t>NLDE16P202399-0254Q2 2020EUR</t>
  </si>
  <si>
    <t>NLDE16P202399-0254Q3 2020EUR</t>
  </si>
  <si>
    <t>NLDE16P202399-0254Q4 2020EUR</t>
  </si>
  <si>
    <t>NLDE17P202565-0400Q1 2020EUR</t>
  </si>
  <si>
    <t>E17P202565-0400</t>
  </si>
  <si>
    <t>NLDE17P202565-0400Q2 2020EUR</t>
  </si>
  <si>
    <t>NLDE17P202565-0400Q3 2020EUR</t>
  </si>
  <si>
    <t>NLDE16P202420-0450Q2 2020EUR</t>
  </si>
  <si>
    <t>E16P202420-0450</t>
  </si>
  <si>
    <t>NLDE16P202420-0450Q3 2020EUR</t>
  </si>
  <si>
    <t>NLDE16P202420-0450Q4 2020EUR</t>
  </si>
  <si>
    <t>NLDE16P202422-0170Q1 2020EUR</t>
  </si>
  <si>
    <t>E16P202422-0170</t>
  </si>
  <si>
    <t>NLDE16P202422-0170Q2 2020EUR</t>
  </si>
  <si>
    <t>NLDE16P202422-0170Q3 2020EUR</t>
  </si>
  <si>
    <t>NLDE16P202422-0170Q4 2020EUR</t>
  </si>
  <si>
    <t>NLDNL22020233GPQ1 2020EUR</t>
  </si>
  <si>
    <t>NL22020233GP</t>
  </si>
  <si>
    <t>NLDNL22020233GPQ2 2020EUR</t>
  </si>
  <si>
    <t>NLDNL22020233GPQ3 2020EUR</t>
  </si>
  <si>
    <t>NLDNL22020233GPQ4 2020EUR</t>
  </si>
  <si>
    <t>NLDNL2197002GPQ1 2020EUR</t>
  </si>
  <si>
    <t>NL2197002GP</t>
  </si>
  <si>
    <t>NLDNL2197002GPQ2 2020EUR</t>
  </si>
  <si>
    <t>NLDNL2197002GPQ3 2020EUR</t>
  </si>
  <si>
    <t>NLDE19P2 02642Q2 2020EUR</t>
  </si>
  <si>
    <t>E19P2 02642</t>
  </si>
  <si>
    <t>NLDE19P2 02642Q3 2020EUR</t>
  </si>
  <si>
    <t>NLDE19P2 02642Q4 2020EUR</t>
  </si>
  <si>
    <t>NLDNL2193006GPY 2020EUR</t>
  </si>
  <si>
    <t>NL2193006GP</t>
  </si>
  <si>
    <t>NLDNL2-21-5-006S1 2020EUR</t>
  </si>
  <si>
    <t>NL2-21-5-006</t>
  </si>
  <si>
    <t>NLDNL2-21-5-006S2 2020EUR</t>
  </si>
  <si>
    <t>NLDNL2206018GPQ2 2020EUR</t>
  </si>
  <si>
    <t>NL2206018GP</t>
  </si>
  <si>
    <t>NLDNL2206018GPQ3 2020EUR</t>
  </si>
  <si>
    <t>NLDF16P302516-0500Q1 2020EUR</t>
  </si>
  <si>
    <t>F16P302516-0500</t>
  </si>
  <si>
    <t>NLDNL2196012GPQ2 2020EUR</t>
  </si>
  <si>
    <t>NL2196012GP</t>
  </si>
  <si>
    <t>NLDE17P202592-0160Q1 2020EUR</t>
  </si>
  <si>
    <t>E17P202592-0160</t>
  </si>
  <si>
    <t>NLDF16P302398-ST00Y 2020EUR</t>
  </si>
  <si>
    <t>F16P302398-ST00</t>
  </si>
  <si>
    <t>NLDNL42019136GPY 2020EUR</t>
  </si>
  <si>
    <t>NL42019136GP</t>
  </si>
  <si>
    <t>NLDNL42019135GPY 2020EUR</t>
  </si>
  <si>
    <t>NL42019135GP</t>
  </si>
  <si>
    <t>NLDNL2191005GPY 2020EUR</t>
  </si>
  <si>
    <t>NL2191005GP</t>
  </si>
  <si>
    <t>NLDNL2191005GPQ0 2020EUR</t>
  </si>
  <si>
    <t>Q0 2020</t>
  </si>
  <si>
    <t>[9500, 8476, 24200]</t>
  </si>
  <si>
    <t>2021-11-26 14:57:52 +0100</t>
  </si>
  <si>
    <t>[SB] Les ajustements sont detachés du contrat mais je ne comprend pas pour quelles raisons, tout semble correspondre dans le contrat . Aussi a colonne unité contient "No name provided".  Ceci est dû à la suppression manuelle de l'unité à partir du contrat. Il faut vérifier l'unité et regenerer la bonne participation  à la main.</t>
  </si>
  <si>
    <t>NLDNL2-21-2-008Y 2020EUR</t>
  </si>
  <si>
    <t>NL2-21-2-008</t>
  </si>
  <si>
    <t>NLDNL4201018GPY 2020EUR</t>
  </si>
  <si>
    <t>NL4201018GP</t>
  </si>
  <si>
    <t>PRTPrt 148-2018Q1 2020EUR</t>
  </si>
  <si>
    <t>PRT</t>
  </si>
  <si>
    <t>Prt 148-2018</t>
  </si>
  <si>
    <t>PRTPrt 148-2018Q3 2020EUR</t>
  </si>
  <si>
    <t>PRTPrt 343RC-2018Q1 2020EUR</t>
  </si>
  <si>
    <t>Prt 343RC-2018</t>
  </si>
  <si>
    <t>PRTPrt 343RC-2018Q2 2020EUR</t>
  </si>
  <si>
    <t>PRTPrt 343RC-2018Q3 2020EUR</t>
  </si>
  <si>
    <t>PRTPrt 343RE-2018Q1 2020EUR</t>
  </si>
  <si>
    <t>Prt 343RE-2018</t>
  </si>
  <si>
    <t>PRTPrt 343RE-2018Q3 2020EUR</t>
  </si>
  <si>
    <t>PRTPrt 342less 144K-2018Q1 2020EUR</t>
  </si>
  <si>
    <t>Prt 342less 144K-2018</t>
  </si>
  <si>
    <t>PRTPrt 342less 144K-2018Q4 2020EUR</t>
  </si>
  <si>
    <t>PRTPrt 356-2019Q1 2020EUR</t>
  </si>
  <si>
    <t>Prt 356-2019</t>
  </si>
  <si>
    <t>PRTPrt 356-2019Q3 2020EUR</t>
  </si>
  <si>
    <t>PRTPrt 356-2019Q4 2020EUR</t>
  </si>
  <si>
    <t>PRTPrt 353-2019Q3 2020EUR</t>
  </si>
  <si>
    <t>Prt 353-2019</t>
  </si>
  <si>
    <t>PRTPrt 357-2019Q1 2020EUR</t>
  </si>
  <si>
    <t>Prt 357-2019</t>
  </si>
  <si>
    <t>PRTPrt 357-2019Q2 2020EUR</t>
  </si>
  <si>
    <t>PRTPrt 357-2019Q3 2020EUR</t>
  </si>
  <si>
    <t>PRTPrt 357-2019Q4 2020EUR</t>
  </si>
  <si>
    <t>PRTPrt 118-2018Q1 2020EUR</t>
  </si>
  <si>
    <t>Prt 118-2018</t>
  </si>
  <si>
    <t>PRTPrt 118-2018Q2 2020EUR</t>
  </si>
  <si>
    <t>PRTPrt 118-2018Q3 2020EUR</t>
  </si>
  <si>
    <t>PRTPrt 118-2018Q4 2020EUR</t>
  </si>
  <si>
    <t>PRTPrt 333-2018Q1 2020EUR</t>
  </si>
  <si>
    <t>Prt 333-2018</t>
  </si>
  <si>
    <t>PRTPrt 354-2019Q1 2020EUR</t>
  </si>
  <si>
    <t>Prt 354-2019</t>
  </si>
  <si>
    <t>PRTPrt 354-2019Q2 2020EUR</t>
  </si>
  <si>
    <t>PRTPrt 345-2018Q1 2020EUR</t>
  </si>
  <si>
    <t>Prt 345-2018</t>
  </si>
  <si>
    <t>PRTPrt 345-2018Q4 2020EUR</t>
  </si>
  <si>
    <t>PRTPrt 359-2019Q1 2020EUR</t>
  </si>
  <si>
    <t>Prt 359-2019</t>
  </si>
  <si>
    <t>PRTPrt 359-2019Q4 2020EUR</t>
  </si>
  <si>
    <t>PRTPrt 351-2019Q1 2020EUR</t>
  </si>
  <si>
    <t>Prt 351-2019</t>
  </si>
  <si>
    <t>PRTPrt 160-2018Q1 2020EUR</t>
  </si>
  <si>
    <t>Prt 160-2018</t>
  </si>
  <si>
    <t>PRTPrt 160-2018Q2 2020EUR</t>
  </si>
  <si>
    <t>PRTPrt 160-2018Q3 2020EUR</t>
  </si>
  <si>
    <t>PRTPrt 160-2018Q4 2020EUR</t>
  </si>
  <si>
    <t>PRTPrt 327-2018Q1 2020EUR</t>
  </si>
  <si>
    <t>Prt 327-2018</t>
  </si>
  <si>
    <t>[EF] La déclaration n'est plus disponible, la rechercher puis la reloader [MT] ok corrigé</t>
  </si>
  <si>
    <t>PRTPrt 327-2018Q2 2020EUR</t>
  </si>
  <si>
    <t>PRTPrt 327-2018Q3 2020EUR</t>
  </si>
  <si>
    <t>PRTPrt 327-2018Q4 2020EUR</t>
  </si>
  <si>
    <t>PRTPrt 130-2018Q1 2020EUR</t>
  </si>
  <si>
    <t>Prt 130-2018</t>
  </si>
  <si>
    <t>PRTPrt 130-2018Q2 2020EUR</t>
  </si>
  <si>
    <t>PRTPrt 130-2018Q3 2020EUR</t>
  </si>
  <si>
    <t>PRTPrt 130-2018Q4 2020EUR</t>
  </si>
  <si>
    <t>PRTPrt 161less 68K-2018Q1 2020EUR</t>
  </si>
  <si>
    <t>Prt 161less 68K-2018</t>
  </si>
  <si>
    <t>PRTPrt 161less 68K-2018Q2 2020EUR</t>
  </si>
  <si>
    <t>PRTPrt 161less 68K-2018Q3 2020EUR</t>
  </si>
  <si>
    <t>PRTPrt 161less 68K-2018Q4 2020EUR</t>
  </si>
  <si>
    <t>PRTPrt 326-2018Q1 2020EUR</t>
  </si>
  <si>
    <t>Prt 326-2018</t>
  </si>
  <si>
    <t>PRTPrt 326-2018Q4 2020EUR</t>
  </si>
  <si>
    <t>PRTPrt 184-2018Q1 2020EUR</t>
  </si>
  <si>
    <t>Prt 184-2018</t>
  </si>
  <si>
    <t>PRTPrt 184-2018Q2 2020EUR</t>
  </si>
  <si>
    <t>PRTPrt 184-2018Q3 2020EUR</t>
  </si>
  <si>
    <t>PRTPrt 184-2018Q4 2020EUR</t>
  </si>
  <si>
    <t>PRTPrt 193-2018Q1 2020EUR</t>
  </si>
  <si>
    <t>Prt 193-2018</t>
  </si>
  <si>
    <t>PRTPrt 193-2018Q2 2020EUR</t>
  </si>
  <si>
    <t>PRTPrt 193-2018Q3 2020EUR</t>
  </si>
  <si>
    <t>PRTPrt 193-2018Q4 2020EUR</t>
  </si>
  <si>
    <t>PRTPrt 125-2018Q1 2020EUR</t>
  </si>
  <si>
    <t>Prt 125-2018</t>
  </si>
  <si>
    <t>PRTPrt 125-2018Q2 2020EUR</t>
  </si>
  <si>
    <t>PRTPrt 125-2018Q3 2020EUR</t>
  </si>
  <si>
    <t>PRTPrt 125-2018Q4 2020EUR</t>
  </si>
  <si>
    <t>PRTPrt 128-2018Q1 2020EUR</t>
  </si>
  <si>
    <t>Prt 128-2018</t>
  </si>
  <si>
    <t>PRTPrt 128-2018Q2 2020EUR</t>
  </si>
  <si>
    <t>PRTPrt 128-2018Q3 2020EUR</t>
  </si>
  <si>
    <t>PRTPrt 128-2018Q4 2020EUR</t>
  </si>
  <si>
    <t>PRTPrt 214-2018Q1 2020EUR</t>
  </si>
  <si>
    <t>Prt 214-2018</t>
  </si>
  <si>
    <t>PRTPrt 214-2018Q2 2020EUR</t>
  </si>
  <si>
    <t>PRTPrt 214-2018Q3 2020EUR</t>
  </si>
  <si>
    <t>PRTPrt 214-2018Q4 2020EUR</t>
  </si>
  <si>
    <t>PRTPrt 131-2018Q1 2020EUR</t>
  </si>
  <si>
    <t>Prt 131-2018</t>
  </si>
  <si>
    <t>PRTPrt 131-2018Q2 2020EUR</t>
  </si>
  <si>
    <t>PRTPrt 131-2018Q3 2020EUR</t>
  </si>
  <si>
    <t>PRTPrt 131-2018Q4 2020EUR</t>
  </si>
  <si>
    <t>PRTPrt 212-2018Q1 2020EUR</t>
  </si>
  <si>
    <t>Prt 212-2018</t>
  </si>
  <si>
    <t>PRTPrt 212-2018Q2 2020EUR</t>
  </si>
  <si>
    <t>PRTPrt 212-2018Q3 2020EUR</t>
  </si>
  <si>
    <t>PRTPrt 183-2018Q1 2020EUR</t>
  </si>
  <si>
    <t>Prt 183-2018</t>
  </si>
  <si>
    <t>PRTPrt 183-2018Q2 2020EUR</t>
  </si>
  <si>
    <t>PRTPrt 183-2018Q3 2020EUR</t>
  </si>
  <si>
    <t>PRTPrt 183-2018Q4 2020EUR</t>
  </si>
  <si>
    <t>PRTPrt 205-2018Q1 2020EUR</t>
  </si>
  <si>
    <t>Prt 205-2018</t>
  </si>
  <si>
    <t>PRTPrt 205-2018Q2 2020EUR</t>
  </si>
  <si>
    <t>PRTPrt 205-2018Q3 2020EUR</t>
  </si>
  <si>
    <t>PRTPrt 205-2018Q4 2020EUR</t>
  </si>
  <si>
    <t>PRTPrt 220-2018Q1 2020EUR</t>
  </si>
  <si>
    <t>Prt 220-2018</t>
  </si>
  <si>
    <t>PRTPrt 220-2018Q2 2020EUR</t>
  </si>
  <si>
    <t>PRTPrt 220-2018Q3 2020EUR</t>
  </si>
  <si>
    <t>PRTPrt 220-2018Q4 2020EUR</t>
  </si>
  <si>
    <t>PRTPrt 102-2018Q1 2020EUR</t>
  </si>
  <si>
    <t>Prt 102-2018</t>
  </si>
  <si>
    <t>PRTPrt 102-2018Q2 2020EUR</t>
  </si>
  <si>
    <t>PRTPrt 102-2018Q3 2020EUR</t>
  </si>
  <si>
    <t>PRTPrt 102-2018Q4 2020EUR</t>
  </si>
  <si>
    <t>PRTPrt 158-2018Q1 2020EUR</t>
  </si>
  <si>
    <t>Prt 158-2018</t>
  </si>
  <si>
    <t>PRTPrt 158-2018Q2 2020EUR</t>
  </si>
  <si>
    <t>PRTPrt 158-2018Q3 2020EUR</t>
  </si>
  <si>
    <t>PRTPrt 158-2018Q4 2020EUR</t>
  </si>
  <si>
    <t>PRTPrt 312-2018Q1 2020EUR</t>
  </si>
  <si>
    <t>Prt 312-2018</t>
  </si>
  <si>
    <t>PRTPrt 312-2018Q2 2020EUR</t>
  </si>
  <si>
    <t>PRTPrt 312-2018Q3 2020EUR</t>
  </si>
  <si>
    <t>PRTPrt 312-2018Q4 2020EUR</t>
  </si>
  <si>
    <t>PRTPrt 232-2018Q1 2020EUR</t>
  </si>
  <si>
    <t>Prt 232-2018</t>
  </si>
  <si>
    <t>PRTPrt 232-2018Q2 2020EUR</t>
  </si>
  <si>
    <t>[OA] le rebate est calculé deux fois dû à un contrat supprimé. on trouve le contrat supprimé dans le "detailed by contract Database". // https://www.astoresuite.com/contracts/show/32897  // https://www.astoresuite.com/adjustements/edit/19637</t>
  </si>
  <si>
    <t>PRTPrt 232-2018Q3 2020EUR</t>
  </si>
  <si>
    <t>PRTPrt 232-2018Q4 2020EUR</t>
  </si>
  <si>
    <t>PRTPrt 172-2018Q1 2020EUR</t>
  </si>
  <si>
    <t>Prt 172-2018</t>
  </si>
  <si>
    <t>PRTPrt 172-2018Q3 2020EUR</t>
  </si>
  <si>
    <t>PRTPrt 172-2018Q4 2020EUR</t>
  </si>
  <si>
    <t>PRTPrt 378-2020Q4 2020EUR</t>
  </si>
  <si>
    <t>Prt 378-2020</t>
  </si>
  <si>
    <t>PRTPrt 320-2018Q1 2020EUR</t>
  </si>
  <si>
    <t>Prt 320-2018</t>
  </si>
  <si>
    <t>PRTPrt 320-2018Q2 2020EUR</t>
  </si>
  <si>
    <t>PRTPrt 320-2018Q3 2020EUR</t>
  </si>
  <si>
    <t>PRTPrt 320-2018Q4 2020EUR</t>
  </si>
  <si>
    <t>PRTPrt 234-2018Q1 2020EUR</t>
  </si>
  <si>
    <t>Prt 234-2018</t>
  </si>
  <si>
    <t>PRTPrt 234-2018Q2 2020EUR</t>
  </si>
  <si>
    <t>PRTPrt 234-2018Q3 2020EUR</t>
  </si>
  <si>
    <t>PRTPrt 234-2018Q4 2020EUR</t>
  </si>
  <si>
    <t>PRTPrt 346-2018Q1 2020EUR</t>
  </si>
  <si>
    <t>Prt 346-2018</t>
  </si>
  <si>
    <t>PRTPrt 346-2018Q2 2020EUR</t>
  </si>
  <si>
    <t>PRTPrt 346-2018Q3 2020EUR</t>
  </si>
  <si>
    <t>PRTPrt 346-2018Q4 2020EUR</t>
  </si>
  <si>
    <t>PRTPrt 208-2018Q1 2020EUR</t>
  </si>
  <si>
    <t>Prt 208-2018</t>
  </si>
  <si>
    <t>PRTPrt 208-2018Q2 2020EUR</t>
  </si>
  <si>
    <t>PRTPrt 208-2018Q3 2020EUR</t>
  </si>
  <si>
    <t>PRTPrt 208-2018Q4 2020EUR</t>
  </si>
  <si>
    <t>PRTPrt 323-2018Q1 2020EUR</t>
  </si>
  <si>
    <t>Prt 323-2018</t>
  </si>
  <si>
    <t>PRTPrt 323-2018Q3 2020EUR</t>
  </si>
  <si>
    <t>PRTPrt 316-2018Q1 2020EUR</t>
  </si>
  <si>
    <t>Prt 316-2018</t>
  </si>
  <si>
    <t>PRTPrt 316-2018Q3 2020EUR</t>
  </si>
  <si>
    <t>PRTPrt 316-2018Q4 2020EUR</t>
  </si>
  <si>
    <t>PRTPrt 194-2018Q1 2020EUR</t>
  </si>
  <si>
    <t>Prt 194-2018</t>
  </si>
  <si>
    <t>PRTPrt 194-2018Q2 2020EUR</t>
  </si>
  <si>
    <t>PRTPrt 194-2018Q3 2020EUR</t>
  </si>
  <si>
    <t>PRTPrt 194-2018Q4 2020EUR</t>
  </si>
  <si>
    <t>PRTPrt 133-2018Q1 2020EUR</t>
  </si>
  <si>
    <t>Prt 133-2018</t>
  </si>
  <si>
    <t>PRTPrt 133-2018Q2 2020EUR</t>
  </si>
  <si>
    <t>PRTPrt 133-2018Q3 2020EUR</t>
  </si>
  <si>
    <t>PRTPrt 133-2018Q4 2020EUR</t>
  </si>
  <si>
    <t>PRTPrt 175-2018Q1 2020EUR</t>
  </si>
  <si>
    <t>Prt 175-2018</t>
  </si>
  <si>
    <t>PRTPrt 175-2018Q2 2020EUR</t>
  </si>
  <si>
    <t>PRTPrt 175-2018Q3 2020EUR</t>
  </si>
  <si>
    <t>PRTPrt 175-2018Q4 2020EUR</t>
  </si>
  <si>
    <t>PRTPrt 135-2018Q1 2020EUR</t>
  </si>
  <si>
    <t>Prt 135-2018</t>
  </si>
  <si>
    <t>PRTPrt 135-2018Q2 2020EUR</t>
  </si>
  <si>
    <t>PRTPrt 135-2018Q3 2020EUR</t>
  </si>
  <si>
    <t>PRTPrt 135-2018Q4 2020EUR</t>
  </si>
  <si>
    <t>PRTPrt 135IB-2019Q3 2020EUR</t>
  </si>
  <si>
    <t>Prt 135IB-2019</t>
  </si>
  <si>
    <t>PRTPrt 135IB-2019Q4 2020EUR</t>
  </si>
  <si>
    <t>PRTPrt 211-2018Q1 2020EUR</t>
  </si>
  <si>
    <t>Prt 211-2018</t>
  </si>
  <si>
    <t>PRTPrt 211-2018Q2 2020EUR</t>
  </si>
  <si>
    <t>PRTPrt 211-2018Q3 2020EUR</t>
  </si>
  <si>
    <t>PRTPrt 211-2018Q4 2020EUR</t>
  </si>
  <si>
    <t>PRTPrt 217-2018Q1 2020EUR</t>
  </si>
  <si>
    <t>Prt 217-2018</t>
  </si>
  <si>
    <t>PRTPrt 217-2018Q2 2020EUR</t>
  </si>
  <si>
    <t>PRTPrt 217-2018Q3 2020EUR</t>
  </si>
  <si>
    <t>PRTPrt 189-2018Q1 2020EUR</t>
  </si>
  <si>
    <t>Prt 189-2018</t>
  </si>
  <si>
    <t>PRTPrt 189-2018Q2 2020EUR</t>
  </si>
  <si>
    <t>PRTPrt 189-2018Q3 2020EUR</t>
  </si>
  <si>
    <t>PRTPrt 189-2018Q4 2020EUR</t>
  </si>
  <si>
    <t>PRTPrt 235-2018Q1 2020EUR</t>
  </si>
  <si>
    <t>Prt 235-2018</t>
  </si>
  <si>
    <t>PRTPrt 235-2018Q2 2020EUR</t>
  </si>
  <si>
    <t>PRTPrt 235-2018Q3 2020EUR</t>
  </si>
  <si>
    <t>PRTPrt 103-2018Q1 2020EUR</t>
  </si>
  <si>
    <t>Prt 103-2018</t>
  </si>
  <si>
    <t>PRTPrt 103-2018Q2 2020EUR</t>
  </si>
  <si>
    <t>PRTPrt 103-2018Q3 2020EUR</t>
  </si>
  <si>
    <t>PRTPrt 103-2018Q4 2020EUR</t>
  </si>
  <si>
    <t>PRTPrt 277-2018Q1 2020EUR</t>
  </si>
  <si>
    <t>Prt 277-2018</t>
  </si>
  <si>
    <t>PRTPrt 277-2018Q2 2020EUR</t>
  </si>
  <si>
    <t>PRTPrt 277-2018Q3 2020EUR</t>
  </si>
  <si>
    <t>PRTPrt 277-2018Q4 2020EUR</t>
  </si>
  <si>
    <t>PRTPrt 310-2018Q1 2020EUR</t>
  </si>
  <si>
    <t>Prt 310-2018</t>
  </si>
  <si>
    <t>PRTPrt 310-2018Q2 2020EUR</t>
  </si>
  <si>
    <t>PRTPrt 310-2018Q3 2020EUR</t>
  </si>
  <si>
    <t>PRTPrt 310-2018Q4 2020EUR</t>
  </si>
  <si>
    <t>PRTPrt 219-2018Q1 2020EUR</t>
  </si>
  <si>
    <t>Prt 219-2018</t>
  </si>
  <si>
    <t>PRTPrt 219-2018Q2 2020EUR</t>
  </si>
  <si>
    <t>PRTPrt 219-2018Q3 2020EUR</t>
  </si>
  <si>
    <t>PRTPrt 219-2018Q4 2020EUR</t>
  </si>
  <si>
    <t>PRTPrt 350-2019Q1 2020EUR</t>
  </si>
  <si>
    <t>Prt 350-2019</t>
  </si>
  <si>
    <t>PRTPrt 350-2019Q2 2020EUR</t>
  </si>
  <si>
    <t>PRTPrt 350-2019Q3 2020EUR</t>
  </si>
  <si>
    <t>PRTPrt 350-2019Q4 2020EUR</t>
  </si>
  <si>
    <t>PRTPrt 177-2018Q1 2020EUR</t>
  </si>
  <si>
    <t>Prt 177-2018</t>
  </si>
  <si>
    <t>PRTPrt 177-2018Q3 2020EUR</t>
  </si>
  <si>
    <t>PRTPrt 177-2018Q4 2020EUR</t>
  </si>
  <si>
    <t>PRTPrt 236-2018Q1 2020EUR</t>
  </si>
  <si>
    <t>Prt 236-2018</t>
  </si>
  <si>
    <t>PRTPrt 236-2018Q2 2020EUR</t>
  </si>
  <si>
    <t>PRTPrt 236-2018Q3 2020EUR</t>
  </si>
  <si>
    <t>PRTPrt 179-2018Q1 2020EUR</t>
  </si>
  <si>
    <t>Prt 179-2018</t>
  </si>
  <si>
    <t>PRTPrt 179-2018Q2 2020EUR</t>
  </si>
  <si>
    <t>PRTPrt 179-2018Q3 2020EUR</t>
  </si>
  <si>
    <t>PRTPrt 179-2018Q4 2020EUR</t>
  </si>
  <si>
    <t>PRTPrt 309-2018Q1 2020EUR</t>
  </si>
  <si>
    <t>Prt 309-2018</t>
  </si>
  <si>
    <t>PRTPrt 309-2018Q2 2020EUR</t>
  </si>
  <si>
    <t>PRTPrt 309-2018Q3 2020EUR</t>
  </si>
  <si>
    <t>PRTPrt 309-2018Q4 2020EUR</t>
  </si>
  <si>
    <t>PRTPrt 204-2018Q1 2020EUR</t>
  </si>
  <si>
    <t>Prt 204-2018</t>
  </si>
  <si>
    <t>PRTPrt 204-2018Q2 2020EUR</t>
  </si>
  <si>
    <t>PRTPrt 204-2018Q3 2020EUR</t>
  </si>
  <si>
    <t>PRTPrt 204-2018Q4 2020EUR</t>
  </si>
  <si>
    <t>PRTPrt 186-2018Q1 2020EUR</t>
  </si>
  <si>
    <t>Prt 186-2018</t>
  </si>
  <si>
    <t>PRTPrt 186-2018Q2 2020EUR</t>
  </si>
  <si>
    <t>PRTPrt 186-2018Q3 2020EUR</t>
  </si>
  <si>
    <t>PRTPrt 186-2018Q4 2020EUR</t>
  </si>
  <si>
    <t>PRTPrt 371-2020Q1 2020EUR</t>
  </si>
  <si>
    <t>Prt 371-2020</t>
  </si>
  <si>
    <t>PRTPrt 371-2020Q2 2020EUR</t>
  </si>
  <si>
    <t>PRTPrt 371-2020Q3 2020EUR</t>
  </si>
  <si>
    <t>PRTPrt 371-2020Q4 2020EUR</t>
  </si>
  <si>
    <t>PRTPrt 296-2018Q1 2020EUR</t>
  </si>
  <si>
    <t>Prt 296-2018</t>
  </si>
  <si>
    <t>PRTPrt 296-2018Q3 2020EUR</t>
  </si>
  <si>
    <t>PRTPrt 296-2018Q4 2020EUR</t>
  </si>
  <si>
    <t>PRTPrt 226-2018Q1 2020EUR</t>
  </si>
  <si>
    <t>Prt 226-2018</t>
  </si>
  <si>
    <t>PRTPrt 226-2018Q3 2020EUR</t>
  </si>
  <si>
    <t>PRTPrt 226-2018Q4 2020EUR</t>
  </si>
  <si>
    <t>PRTPrt 165-2018Q1 2020EUR</t>
  </si>
  <si>
    <t>Prt 165-2018</t>
  </si>
  <si>
    <t>PRTPrt 165-2018Q2 2020EUR</t>
  </si>
  <si>
    <t>PRTPrt 165-2018Q3 2020EUR</t>
  </si>
  <si>
    <t>PRTPrt 165-2018Q4 2020EUR</t>
  </si>
  <si>
    <t>PRTPrt 265-2018Q1 2020EUR</t>
  </si>
  <si>
    <t>Prt 265-2018</t>
  </si>
  <si>
    <t>PRTPrt 265-2018Q2 2020EUR</t>
  </si>
  <si>
    <t>PRTPrt 265-2018Q3 2020EUR</t>
  </si>
  <si>
    <t>PRTPrt 265-2018Q4 2020EUR</t>
  </si>
  <si>
    <t>PRTPrt 248-2018Q1 2020EUR</t>
  </si>
  <si>
    <t>Prt 248-2018</t>
  </si>
  <si>
    <t>PRTPrt 248-2018Q2 2020EUR</t>
  </si>
  <si>
    <t>PRTPrt 248-2018Q3 2020EUR</t>
  </si>
  <si>
    <t>PRTPrt 248-2018Q4 2020EUR</t>
  </si>
  <si>
    <t>PRTPrt 182-2018Q1 2020EUR</t>
  </si>
  <si>
    <t>Prt 182-2018</t>
  </si>
  <si>
    <t>PRTPrt 182-2018Q2 2020EUR</t>
  </si>
  <si>
    <t>PRTPrt 182-2018Q3 2020EUR</t>
  </si>
  <si>
    <t>PRTPrt 182-2018Q4 2020EUR</t>
  </si>
  <si>
    <t>PRTPrt 151-2018Q1 2020EUR</t>
  </si>
  <si>
    <t>Prt 151-2018</t>
  </si>
  <si>
    <t>PRTPrt 151-2018Q2 2020EUR</t>
  </si>
  <si>
    <t>PRTPrt 151-2018Q3 2020EUR</t>
  </si>
  <si>
    <t>PRTPrt 151-2018Q4 2020EUR</t>
  </si>
  <si>
    <t>PRTPrt 256-2018Q1 2020EUR</t>
  </si>
  <si>
    <t>Prt 256-2018</t>
  </si>
  <si>
    <t>PRTPrt 256-2018Q2 2020EUR</t>
  </si>
  <si>
    <t>PRTPrt 256-2018Q4 2020EUR</t>
  </si>
  <si>
    <t>PRTPrt 237-2018Q1 2020EUR</t>
  </si>
  <si>
    <t>Prt 237-2018</t>
  </si>
  <si>
    <t>PRTPrt 237-2018Q3 2020EUR</t>
  </si>
  <si>
    <t>PRTPrt 237-2018Q4 2020EUR</t>
  </si>
  <si>
    <t>PRTPrt 117-2018Q1 2020EUR</t>
  </si>
  <si>
    <t>Prt 117-2018</t>
  </si>
  <si>
    <t>PRTPrt 117-2018Q2 2020EUR</t>
  </si>
  <si>
    <t>PRTPrt 117-2018Q3 2020EUR</t>
  </si>
  <si>
    <t>PRTPrt 117-2018Q4 2020EUR</t>
  </si>
  <si>
    <t>PRTPrt 155-2018Q1 2020EUR</t>
  </si>
  <si>
    <t>Prt 155-2018</t>
  </si>
  <si>
    <t>PRTPrt 155-2018Q2 2020EUR</t>
  </si>
  <si>
    <t>PRTPrt 155-2018Q3 2020EUR</t>
  </si>
  <si>
    <t>PRTPrt 155-2018Q4 2020EUR</t>
  </si>
  <si>
    <t>PRTPrt 197-2018Q1 2020EUR</t>
  </si>
  <si>
    <t>Prt 197-2018</t>
  </si>
  <si>
    <t>PRTPrt 197-2018Q2 2020EUR</t>
  </si>
  <si>
    <t>PRTPrt 197-2018Q3 2020EUR</t>
  </si>
  <si>
    <t>PRTPrt 197-2018Q4 2020EUR</t>
  </si>
  <si>
    <t>PRTPrt 153_2018 MRQ1 2020EUR</t>
  </si>
  <si>
    <t>Prt 153_2018 MR</t>
  </si>
  <si>
    <t>PRTPrt 153_2018 MRQ2 2020EUR</t>
  </si>
  <si>
    <t>PRTPrt 153_2018 MRQ4 2020EUR</t>
  </si>
  <si>
    <t>PRTPrt 192-2018Q1 2020EUR</t>
  </si>
  <si>
    <t>Prt 192-2018</t>
  </si>
  <si>
    <t>PRTPrt 192-2018Q2 2020EUR</t>
  </si>
  <si>
    <t>PRTPrt 192-2018Q3 2020EUR</t>
  </si>
  <si>
    <t>PRTPrt 287BRI-2018Q1 2020EUR</t>
  </si>
  <si>
    <t>Prt 287BRI-2018</t>
  </si>
  <si>
    <t>PRTPrt 287BRI-2018Q2 2020EUR</t>
  </si>
  <si>
    <t>PRTPrt 287BRI-2018Q3 2020EUR</t>
  </si>
  <si>
    <t>PRTPrt 287BRI-2018Q4 2020EUR</t>
  </si>
  <si>
    <t>PRTPrt 287RST-2018Q1 2020EUR</t>
  </si>
  <si>
    <t>Prt 287RST-2018</t>
  </si>
  <si>
    <t>PRTPrt 287RST-2018Q2 2020EUR</t>
  </si>
  <si>
    <t>PRTPrt 287RST-2018Q3 2020EUR</t>
  </si>
  <si>
    <t>PRTPrt 287RST-2018Q4 2020EUR</t>
  </si>
  <si>
    <t>PRTPrt 223-2018Q1 2020EUR</t>
  </si>
  <si>
    <t>Prt 223-2018</t>
  </si>
  <si>
    <t>PRTPrt 223-2018Q3 2020EUR</t>
  </si>
  <si>
    <t>PRTPrt 150-2018Q1 2020EUR</t>
  </si>
  <si>
    <t>Prt 150-2018</t>
  </si>
  <si>
    <t>PRTPrt 150-2018Q2 2020EUR</t>
  </si>
  <si>
    <t>PRTPrt 150-2018Q3 2020EUR</t>
  </si>
  <si>
    <t>PRTPrt 150-2018Q4 2020EUR</t>
  </si>
  <si>
    <t>PRTPrt 318-2018Q1 2020EUR</t>
  </si>
  <si>
    <t>Prt 318-2018</t>
  </si>
  <si>
    <t>PRTPrt 318-2018Q3 2020EUR</t>
  </si>
  <si>
    <t>PRTPrt 254-2018Q1 2020EUR</t>
  </si>
  <si>
    <t>Prt 254-2018</t>
  </si>
  <si>
    <t>PRTPrt 254-2018Q2 2020EUR</t>
  </si>
  <si>
    <t>PRTPrt 254-2018Q3 2020EUR</t>
  </si>
  <si>
    <t>PRTPrt 254-2018Q4 2020EUR</t>
  </si>
  <si>
    <t>PRTPrt 321-2018Q1 2020EUR</t>
  </si>
  <si>
    <t>Prt 321-2018</t>
  </si>
  <si>
    <t>PRTPrt 321-2018Q2 2020EUR</t>
  </si>
  <si>
    <t>PRTPrt 321-2018Q3 2020EUR</t>
  </si>
  <si>
    <t>PRTPrt 321-2018Q4 2020EUR</t>
  </si>
  <si>
    <t>PRTPrt 298-2018Q1 2020EUR</t>
  </si>
  <si>
    <t>Prt 298-2018</t>
  </si>
  <si>
    <t>PRTPrt 298-2018Q2 2020EUR</t>
  </si>
  <si>
    <t>PRTPrt 298-2018Q3 2020EUR</t>
  </si>
  <si>
    <t>PRTPrt 298-2018Q4 2020EUR</t>
  </si>
  <si>
    <t>PRTPrt 347-2019Q1 2020EUR</t>
  </si>
  <si>
    <t>Prt 347-2019</t>
  </si>
  <si>
    <t>PRTPrt 347-2019Q2 2020EUR</t>
  </si>
  <si>
    <t>PRTPrt 347-2019Q3 2020EUR</t>
  </si>
  <si>
    <t>PRTPrt 347-2019Q4 2020EUR</t>
  </si>
  <si>
    <t>PRTPrt 317-2018Q1 2020EUR</t>
  </si>
  <si>
    <t>Prt 317-2018</t>
  </si>
  <si>
    <t>PRTPrt 317-2018Q2 2020EUR</t>
  </si>
  <si>
    <t>PRTPrt 317-2018Q3 2020EUR</t>
  </si>
  <si>
    <t>PRTPrt 317-2018Q4 2020EUR</t>
  </si>
  <si>
    <t>PRTPrt 134-2018Q1 2020EUR</t>
  </si>
  <si>
    <t>Prt 134-2018</t>
  </si>
  <si>
    <t>PRTPrt 134-2018Q2 2020EUR</t>
  </si>
  <si>
    <t>PRTPrt 134-2018Q3 2020EUR</t>
  </si>
  <si>
    <t>[10437]</t>
  </si>
  <si>
    <t>[2078]</t>
  </si>
  <si>
    <t>2020-11-07 00:01:25 +0100</t>
  </si>
  <si>
    <t>PRTPrt 134-2018Q4 2020EUR</t>
  </si>
  <si>
    <t>PRTPrt 178-2018Q2 2020EUR</t>
  </si>
  <si>
    <t>Prt 178-2018</t>
  </si>
  <si>
    <t>PRTPrt 178-2018Q3 2020EUR</t>
  </si>
  <si>
    <t>PRTPrt 251-2018Q1 2020EUR</t>
  </si>
  <si>
    <t>Prt 251-2018</t>
  </si>
  <si>
    <t>PRTPrt 251-2018Q4 2020EUR</t>
  </si>
  <si>
    <t>PRTPrt 159-2018Q1 2020EUR</t>
  </si>
  <si>
    <t>Prt 159-2018</t>
  </si>
  <si>
    <t>PRTPrt 159-2018Q2 2020EUR</t>
  </si>
  <si>
    <t>PRTPrt 159-2018Q3 2020EUR</t>
  </si>
  <si>
    <t>PRTPrt 159-2018Q4 2020EUR</t>
  </si>
  <si>
    <t>PRTPrt 291-2018Q1 2020EUR</t>
  </si>
  <si>
    <t>Prt 291-2018</t>
  </si>
  <si>
    <t>PRTPrt 291-2018Q2 2020EUR</t>
  </si>
  <si>
    <t>PRTPrt 291-2018Q3 2020EUR</t>
  </si>
  <si>
    <t>PRTPrt 291-2018Q4 2020EUR</t>
  </si>
  <si>
    <t>PRTPrt 206-2018Q1 2020EUR</t>
  </si>
  <si>
    <t>Prt 206-2018</t>
  </si>
  <si>
    <t>PRTPrt 206-2018Q2 2020EUR</t>
  </si>
  <si>
    <t>PRTPrt 206-2018Q3 2020EUR</t>
  </si>
  <si>
    <t>PRTPrt 206-2018Q4 2020EUR</t>
  </si>
  <si>
    <t>PRTPrt 216-2018Q1 2020EUR</t>
  </si>
  <si>
    <t>Prt 216-2018</t>
  </si>
  <si>
    <t>PRTPrt 216-2018Q2 2020EUR</t>
  </si>
  <si>
    <t>PRTPrt 216-2018Q3 2020EUR</t>
  </si>
  <si>
    <t>PRTPrt 216-2018Q4 2020EUR</t>
  </si>
  <si>
    <t>PRTPrt 142-2018Q1 2020EUR</t>
  </si>
  <si>
    <t>Prt 142-2018</t>
  </si>
  <si>
    <t>PRTPrt 142-2018Q2 2020EUR</t>
  </si>
  <si>
    <t>PRTPrt 142-2018Q3 2020EUR</t>
  </si>
  <si>
    <t>PRTPrt 142-2018Q4 2020EUR</t>
  </si>
  <si>
    <t>PRTPrt 266-2018Q1 2020EUR</t>
  </si>
  <si>
    <t>Prt 266-2018</t>
  </si>
  <si>
    <t>PRTPrt 266-2018Q2 2020EUR</t>
  </si>
  <si>
    <t>PRTPrt 266-2018Q3 2020EUR</t>
  </si>
  <si>
    <t>PRTPrt 266-2018Q4 2020EUR</t>
  </si>
  <si>
    <t>PRTPrt 143-2018Q1 2020EUR</t>
  </si>
  <si>
    <t>Prt 143-2018</t>
  </si>
  <si>
    <t>PRTPrt 143-2018Q2 2020EUR</t>
  </si>
  <si>
    <t>PRTPrt 143-2018Q3 2020EUR</t>
  </si>
  <si>
    <t>PRTPrt 143-2018Q4 2020EUR</t>
  </si>
  <si>
    <t>PRTPrt 127-2018Q1 2020EUR</t>
  </si>
  <si>
    <t>Prt 127-2018</t>
  </si>
  <si>
    <t>PRTPrt 127-2018Q2 2020EUR</t>
  </si>
  <si>
    <t>PRTPrt 127-2018Q3 2020EUR</t>
  </si>
  <si>
    <t>PRTPrt 127-2018Q4 2020EUR</t>
  </si>
  <si>
    <t>PRTPrt 181-2018Q1 2020EUR</t>
  </si>
  <si>
    <t>Prt 181-2018</t>
  </si>
  <si>
    <t>PRTPrt 181-2018Q2 2020EUR</t>
  </si>
  <si>
    <t>PRTPrt 181-2018Q3 2020EUR</t>
  </si>
  <si>
    <t>PRTPrt 181-2018Q4 2020EUR</t>
  </si>
  <si>
    <t>PRTPrt 300-2018Q1 2020EUR</t>
  </si>
  <si>
    <t>Prt 300-2018</t>
  </si>
  <si>
    <t>PRTPrt 300-2018Q2 2020EUR</t>
  </si>
  <si>
    <t>PRTPrt 300-2018Q3 2020EUR</t>
  </si>
  <si>
    <t>PRTPrt 300-2018Q4 2020EUR</t>
  </si>
  <si>
    <t>PRTPrt 314FS-2018Q1 2020EUR</t>
  </si>
  <si>
    <t>Prt 314FS-2018</t>
  </si>
  <si>
    <t>PRTPrt 314FS-2018Q3 2020EUR</t>
  </si>
  <si>
    <t>PRTPrt 314FS-2018Q4 2020EUR</t>
  </si>
  <si>
    <t>PRTPrt 314OLA-2018Q1 2020EUR</t>
  </si>
  <si>
    <t>Prt 314OLA-2018</t>
  </si>
  <si>
    <t>PRTPrt 314OLA-2018Q2 2020EUR</t>
  </si>
  <si>
    <t>PRTPrt 314OLA-2018Q3 2020EUR</t>
  </si>
  <si>
    <t>PRTPrt 314OLA-2018Q4 2020EUR</t>
  </si>
  <si>
    <t>PRTPrt 147-2018Q1 2020EUR</t>
  </si>
  <si>
    <t>Prt 147-2018</t>
  </si>
  <si>
    <t>PRTPrt 147-2018Q2 2020EUR</t>
  </si>
  <si>
    <t>PRTPrt 147-2018Q3 2020EUR</t>
  </si>
  <si>
    <t>PRTPrt 147-2018Q4 2020EUR</t>
  </si>
  <si>
    <t>PRTPrt 367-2019Q1 2020EUR</t>
  </si>
  <si>
    <t>Prt 367-2019</t>
  </si>
  <si>
    <t>PRTPrt 174-2018Q1 2020EUR</t>
  </si>
  <si>
    <t>Prt 174-2018</t>
  </si>
  <si>
    <t>PRTPrt 174-2018Q2 2020EUR</t>
  </si>
  <si>
    <t>PRTPrt 174-2018Q3 2020EUR</t>
  </si>
  <si>
    <t>PRTPrt 174-2018Q4 2020EUR</t>
  </si>
  <si>
    <t>PRTPrt 129-2018Q1 2020EUR</t>
  </si>
  <si>
    <t>Prt 129-2018</t>
  </si>
  <si>
    <t>PRTPrt 129-2018Q2 2020EUR</t>
  </si>
  <si>
    <t>PRTPrt 129-2018Q3 2020EUR</t>
  </si>
  <si>
    <t>PRTPrt 129-2018Q4 2020EUR</t>
  </si>
  <si>
    <t>PRTPrt 156-2018Q1 2020EUR</t>
  </si>
  <si>
    <t>Prt 156-2018</t>
  </si>
  <si>
    <t>PRTPrt 156-2018Q2 2020EUR</t>
  </si>
  <si>
    <t>PRTPrt 156-2018Q3 2020EUR</t>
  </si>
  <si>
    <t>PRTPrt 156-2018Q4 2020EUR</t>
  </si>
  <si>
    <t>PRTPrt 335-2018Q2 2020EUR</t>
  </si>
  <si>
    <t>Prt 335-2018</t>
  </si>
  <si>
    <t>PRTPrt 335-2018Q3 2020EUR</t>
  </si>
  <si>
    <t>PRTPrt 101-2018Q1 2020EUR</t>
  </si>
  <si>
    <t>Prt 101-2018</t>
  </si>
  <si>
    <t>PRTPrt 101-2018Q2 2020EUR</t>
  </si>
  <si>
    <t>PRTPrt 101-2018Q3 2020EUR</t>
  </si>
  <si>
    <t>PRTPrt 101-2018Q4 2020EUR</t>
  </si>
  <si>
    <t>PRTPrt 114-2018Q1 2020EUR</t>
  </si>
  <si>
    <t>Prt 114-2018</t>
  </si>
  <si>
    <t>PRTPrt 114-2018Q2 2020EUR</t>
  </si>
  <si>
    <t>PRTPrt 114-2018Q3 2020EUR</t>
  </si>
  <si>
    <t>PRTPrt 114-2018Q4 2020EUR</t>
  </si>
  <si>
    <t>PRTPrt 119-2018Q1 2020EUR</t>
  </si>
  <si>
    <t>Prt 119-2018</t>
  </si>
  <si>
    <t>PRTPrt 119-2018Q2 2020EUR</t>
  </si>
  <si>
    <t>PRTPrt 119-2018Q3 2020EUR</t>
  </si>
  <si>
    <t>PRTPrt 119-2018Q4 2020EUR</t>
  </si>
  <si>
    <t>PRTPrt 149-2018Q1 2020EUR</t>
  </si>
  <si>
    <t>Prt 149-2018</t>
  </si>
  <si>
    <t>PRTPrt 149-2018Q2 2020EUR</t>
  </si>
  <si>
    <t>PRTPrt 149-2018Q3 2020EUR</t>
  </si>
  <si>
    <t>PRTPrt 149-2018Q4 2020EUR</t>
  </si>
  <si>
    <t>PRTPrt 218-2018Q1 2020EUR</t>
  </si>
  <si>
    <t>Prt 218-2018</t>
  </si>
  <si>
    <t>PRTPrt 218-2018Q2 2020EUR</t>
  </si>
  <si>
    <t>PRTPrt 218-2018Q3 2020EUR</t>
  </si>
  <si>
    <t>PRTPrt 218-2018Q4 2020EUR</t>
  </si>
  <si>
    <t>PRTPrt 200-2018Q1 2020EUR</t>
  </si>
  <si>
    <t>Prt 200-2018</t>
  </si>
  <si>
    <t>PRTPrt 200-2018Q2 2020EUR</t>
  </si>
  <si>
    <t>PRTPrt 200-2018Q3 2020EUR</t>
  </si>
  <si>
    <t>PRTPrt 200-2018Q4 2020EUR</t>
  </si>
  <si>
    <t>PRTPrt 141-2018Q1 2020EUR</t>
  </si>
  <si>
    <t>Prt 141-2018</t>
  </si>
  <si>
    <t>PRTPrt 141-2018Q2 2020EUR</t>
  </si>
  <si>
    <t>PRTPrt 141-2018Q3 2020EUR</t>
  </si>
  <si>
    <t>PRTPrt 141-2018Q4 2020EUR</t>
  </si>
  <si>
    <t>PRTPrt 221-2018Q1 2020EUR</t>
  </si>
  <si>
    <t>Prt 221-2018</t>
  </si>
  <si>
    <t>PRTPrt 221-2018Q2 2020EUR</t>
  </si>
  <si>
    <t>PRTPrt 221-2018Q3 2020EUR</t>
  </si>
  <si>
    <t>PRTPrt 221-2018Q4 2020EUR</t>
  </si>
  <si>
    <t>PRTPrt 145-2018Q1 2020EUR</t>
  </si>
  <si>
    <t>Prt 145-2018</t>
  </si>
  <si>
    <t>PRTPrt 145-2018Q2 2020EUR</t>
  </si>
  <si>
    <t>PRTPrt 145-2018Q3 2020EUR</t>
  </si>
  <si>
    <t>PRTPrt 145-2018Q4 2020EUR</t>
  </si>
  <si>
    <t>PRTPrt 164-2018Q2 2020EUR</t>
  </si>
  <si>
    <t>Prt 164-2018</t>
  </si>
  <si>
    <t>PRTPrt 164-2018Q3 2020EUR</t>
  </si>
  <si>
    <t>PRTPrt 164-2018Q4 2020EUR</t>
  </si>
  <si>
    <t>PRTPrt 336-2018Q1 2020EUR</t>
  </si>
  <si>
    <t>Prt 336-2018</t>
  </si>
  <si>
    <t>PRTPrt 336-2018Q3 2020EUR</t>
  </si>
  <si>
    <t>PRTPrt 336-2018Q4 2020EUR</t>
  </si>
  <si>
    <t>PRTPrt 190-2018Q1 2020EUR</t>
  </si>
  <si>
    <t>Prt 190-2018</t>
  </si>
  <si>
    <t>PRTPrt 190-2018Q2 2020EUR</t>
  </si>
  <si>
    <t>PRTPrt 190-2018Q3 2020EUR</t>
  </si>
  <si>
    <t>PRTPrt 190-2018Q4 2020EUR</t>
  </si>
  <si>
    <t>PRTPrt 362-2019Q1 2020EUR</t>
  </si>
  <si>
    <t>Prt 362-2019</t>
  </si>
  <si>
    <t>PRTPrt 338-2018Q1 2020EUR</t>
  </si>
  <si>
    <t>Prt 338-2018</t>
  </si>
  <si>
    <t>PRTPrt 338-2018Q3 2020EUR</t>
  </si>
  <si>
    <t>PRTPrt 338-2018Q4 2020EUR</t>
  </si>
  <si>
    <t>PRTPrt 339-2018Q1 2020EUR</t>
  </si>
  <si>
    <t>Prt 339-2018</t>
  </si>
  <si>
    <t>PRTPrt 339-2018Q2 2020EUR</t>
  </si>
  <si>
    <t>PRTPrt 339-2018Q3 2020EUR</t>
  </si>
  <si>
    <t>PRTPrt 339-2018Q4 2020EUR</t>
  </si>
  <si>
    <t>PRTPrt 233-2018Q1 2020EUR</t>
  </si>
  <si>
    <t>Prt 233-2018</t>
  </si>
  <si>
    <t>PRTPrt 233-2018Q2 2020EUR</t>
  </si>
  <si>
    <t>PRTPrt 233-2018Q3 2020EUR</t>
  </si>
  <si>
    <t>PRTPrt 233-2018Q4 2020EUR</t>
  </si>
  <si>
    <t>PRTPrt 341-2018Y 2020EUR</t>
  </si>
  <si>
    <t>Prt 341-2018</t>
  </si>
  <si>
    <t>PRTPrt 113-2018Q1 2020EUR</t>
  </si>
  <si>
    <t>Prt 113-2018</t>
  </si>
  <si>
    <t>PRTPrt 113-2018Q2 2020EUR</t>
  </si>
  <si>
    <t>PRTPrt 113-2018Q3 2020EUR</t>
  </si>
  <si>
    <t>PRTPrt 113-2018Q4 2020EUR</t>
  </si>
  <si>
    <t>PRTPrt 301-2018Q1 2020EUR</t>
  </si>
  <si>
    <t>Prt 301-2018</t>
  </si>
  <si>
    <t>PRTPrt 301-2018Q3 2020EUR</t>
  </si>
  <si>
    <t>PRTPrt 301-2018Q4 2020EUR</t>
  </si>
  <si>
    <t>PRTPrt 340-2018Q1 2020EUR</t>
  </si>
  <si>
    <t>Prt 340-2018</t>
  </si>
  <si>
    <t>PRTPrt 340-2018Q2 2020EUR</t>
  </si>
  <si>
    <t>PRTPrt 340-2018Q3 2020EUR</t>
  </si>
  <si>
    <t>PRTPrt 340-2018Q4 2020EUR</t>
  </si>
  <si>
    <t>PRTPrt 173-2018Q1 2020EUR</t>
  </si>
  <si>
    <t>Prt 173-2018</t>
  </si>
  <si>
    <t>PRTPrt 173-2018Q2 2020EUR</t>
  </si>
  <si>
    <t>PRTPrt 173-2018Q3 2020EUR</t>
  </si>
  <si>
    <t>PRTPrt 173-2018Q4 2020EUR</t>
  </si>
  <si>
    <t>PRTPrt 348-2019Q1 2020EUR</t>
  </si>
  <si>
    <t>Prt 348-2019</t>
  </si>
  <si>
    <t>PRTPrt 348-2019Q2 2020EUR</t>
  </si>
  <si>
    <t>PRTPrt 348-2019Q3 2020EUR</t>
  </si>
  <si>
    <t>PRTPrt 348-2019Q4 2020EUR</t>
  </si>
  <si>
    <t>PRTPT2-21-4-006Q4 2020EUR</t>
  </si>
  <si>
    <t>PT2-21-4-006</t>
  </si>
  <si>
    <t>PRTPrt 360-2019Q1 2020EUR</t>
  </si>
  <si>
    <t>Prt 360-2019</t>
  </si>
  <si>
    <t>PRTPrt 360-2019Q2 2020EUR</t>
  </si>
  <si>
    <t>PRTPrt 360-2019Q3 2020EUR</t>
  </si>
  <si>
    <t>PRTPrt 360-2019Q4 2020EUR</t>
  </si>
  <si>
    <t>PRTPrt 358-2019Q1 2020EUR</t>
  </si>
  <si>
    <t>Prt 358-2019</t>
  </si>
  <si>
    <t>PRTPrt 358-2019Q2 2020EUR</t>
  </si>
  <si>
    <t>PRTPrt 375-2020Q1 2020EUR</t>
  </si>
  <si>
    <t>Prt 375-2020</t>
  </si>
  <si>
    <t>PRTPrt 375-2020Q2 2020EUR</t>
  </si>
  <si>
    <t>PRTPrt 375-2020Q3 2020EUR</t>
  </si>
  <si>
    <t>PRTPrt 375-2020Q4 2020EUR</t>
  </si>
  <si>
    <t>PRTPrt 352-2019Q3 2020EUR</t>
  </si>
  <si>
    <t>Prt 352-2019</t>
  </si>
  <si>
    <t>PRTPrt 352-2019Q4 2020EUR</t>
  </si>
  <si>
    <t>PRTPrt 111-2018Q1 2020EUR</t>
  </si>
  <si>
    <t>Prt 111-2018</t>
  </si>
  <si>
    <t>PRTPrt 111-2018Q2 2020EUR</t>
  </si>
  <si>
    <t>PRTPrt 325-2018Q1 2020EUR</t>
  </si>
  <si>
    <t>Prt 325-2018</t>
  </si>
  <si>
    <t>PRTPrt 282-2018Q1 2020EUR</t>
  </si>
  <si>
    <t>Prt 282-2018</t>
  </si>
  <si>
    <t>PRTPrt 270-2018Q1 2020EUR</t>
  </si>
  <si>
    <t>Prt 270-2018</t>
  </si>
  <si>
    <t>PRTPrt 105-2018Q1 2020EUR</t>
  </si>
  <si>
    <t>Prt 105-2018</t>
  </si>
  <si>
    <t>PRTPrt 105-2018Q2 2020EUR</t>
  </si>
  <si>
    <t>PRTPrt 105-2018Q3 2020EUR</t>
  </si>
  <si>
    <t>PRTPrt 105-2018Q4 2020EUR</t>
  </si>
  <si>
    <t>PRTPrt 355-2019Q1 2020EUR</t>
  </si>
  <si>
    <t>Prt 355-2019</t>
  </si>
  <si>
    <t>PRTPrt 240-2018Q1 2020EUR</t>
  </si>
  <si>
    <t>Prt 240-2018</t>
  </si>
  <si>
    <t>PRTPrt 268-2018Q1 2020EUR</t>
  </si>
  <si>
    <t>Prt 268-2018</t>
  </si>
  <si>
    <t>PRTPrt 361-2019Q1 2020EUR</t>
  </si>
  <si>
    <t>Prt 361-2019</t>
  </si>
  <si>
    <t>PRTPrt 163-2018Q1 2020EUR</t>
  </si>
  <si>
    <t>Prt 163-2018</t>
  </si>
  <si>
    <t>PRTPrt 322-2018Q1 2020EUR</t>
  </si>
  <si>
    <t>Prt 322-2018</t>
  </si>
  <si>
    <t>PRTPrt 229-2018Q1 2020EUR</t>
  </si>
  <si>
    <t>Prt 229-2018</t>
  </si>
  <si>
    <t>PRTPrt 229-2018Q2 2020EUR</t>
  </si>
  <si>
    <t>PRTPrt 250-2018Q1 2020EUR</t>
  </si>
  <si>
    <t>Prt 250-2018</t>
  </si>
  <si>
    <t>PRTPrt 154-2018Q1 2020EUR</t>
  </si>
  <si>
    <t>Prt 154-2018</t>
  </si>
  <si>
    <t>PRTPrt 116-2018Q1 2020EUR</t>
  </si>
  <si>
    <t>Prt 116-2018</t>
  </si>
  <si>
    <t>PRTPrt 303-2018Q1 2020EUR</t>
  </si>
  <si>
    <t>Prt 303-2018</t>
  </si>
  <si>
    <t>PRTPrt 303-2018Q2 2020EUR</t>
  </si>
  <si>
    <t>PRTPrt 303-2018Q3 2020EUR</t>
  </si>
  <si>
    <t>PRTPrt 303-2018Q4 2020EUR</t>
  </si>
  <si>
    <t>PRTPrt 307-2018Q1 2020EUR</t>
  </si>
  <si>
    <t>Prt 307-2018</t>
  </si>
  <si>
    <t>PRTPrt 152-2018Q1 2020EUR</t>
  </si>
  <si>
    <t>Prt 152-2018</t>
  </si>
  <si>
    <t>PRTPrt 152-2018Q2 2020EUR</t>
  </si>
  <si>
    <t>PRTPrt 107-2018Q1 2020EUR</t>
  </si>
  <si>
    <t>Prt 107-2018</t>
  </si>
  <si>
    <t>PRTPrt 124-2018Q1 2020EUR</t>
  </si>
  <si>
    <t>Prt 124-2018</t>
  </si>
  <si>
    <t>PRTPrt 109-2018Q1 2020EUR</t>
  </si>
  <si>
    <t>Prt 109-2018</t>
  </si>
  <si>
    <t>PRTPrt 109-2018Q4 2020EUR</t>
  </si>
  <si>
    <t>PRTPrt 108-2018Q1 2020EUR</t>
  </si>
  <si>
    <t>Prt 108-2018</t>
  </si>
  <si>
    <t>PRTPrt 329RST-2018Q1 2020EUR</t>
  </si>
  <si>
    <t>Prt 329RST-2018</t>
  </si>
  <si>
    <t>PRTPrt 246-2018Q1 2020EUR</t>
  </si>
  <si>
    <t>Prt 246-2018</t>
  </si>
  <si>
    <t>PRTPrt 246-2018Q2 2020EUR</t>
  </si>
  <si>
    <t>PRTPrt 253-2018Q1 2020EUR</t>
  </si>
  <si>
    <t>Prt 253-2018</t>
  </si>
  <si>
    <t>PRTPrt 253-2018Q2 2020EUR</t>
  </si>
  <si>
    <t>PRTPrt 167-2018Q1 2020EUR</t>
  </si>
  <si>
    <t>Prt 167-2018</t>
  </si>
  <si>
    <t>PRTPrt 199-2018Q1 2020EUR</t>
  </si>
  <si>
    <t>Prt 199-2018</t>
  </si>
  <si>
    <t>PRTPrt 376-2020Q1 2020EUR</t>
  </si>
  <si>
    <t>Prt 376-2020</t>
  </si>
  <si>
    <t>PRTPrt 122-2018Q1 2020EUR</t>
  </si>
  <si>
    <t>Prt 122-2018</t>
  </si>
  <si>
    <t>PRTPrt 122-2018Q2 2020EUR</t>
  </si>
  <si>
    <t>PRTPrt 132B-2018Q1 2020EUR</t>
  </si>
  <si>
    <t>Prt 132B-2018</t>
  </si>
  <si>
    <t>PRTPT2-21-5-017Q4 2020EUR</t>
  </si>
  <si>
    <t>PT2-21-5-017</t>
  </si>
  <si>
    <t>PRTPrt 334-2018Q3 2020EUR</t>
  </si>
  <si>
    <t>Prt 334-2018</t>
  </si>
  <si>
    <t>PRTPrt 334-2018Q4 2020EUR</t>
  </si>
  <si>
    <t>BELE14P2022210300Q1 2021EUR</t>
  </si>
  <si>
    <t>Q1 2021</t>
  </si>
  <si>
    <t>BELE14P2022210300Q2 2021EUR</t>
  </si>
  <si>
    <t>Q2 2021</t>
  </si>
  <si>
    <t>BELE14P2022210300Q3 2021EUR</t>
  </si>
  <si>
    <t>Q3 2021</t>
  </si>
  <si>
    <t>BELE14P2022210300Q4 2021EUR</t>
  </si>
  <si>
    <t>Q4 2021</t>
  </si>
  <si>
    <t>BELE14P302702Q1 2021EUR</t>
  </si>
  <si>
    <t>BELE14P302702Q2 2021EUR</t>
  </si>
  <si>
    <t>BELE14P302702Q3 2021EUR</t>
  </si>
  <si>
    <t>BELE14P302702Y 2021EUR</t>
  </si>
  <si>
    <t>Y 2021</t>
  </si>
  <si>
    <t>BELE14P302702Q4 2021EUR</t>
  </si>
  <si>
    <t>BELE11P2005060600tvQ1 2021EUR</t>
  </si>
  <si>
    <t xml:space="preserve"> E11P2005060600tv</t>
  </si>
  <si>
    <t>BELE11P2005060600tvQ2 2021EUR</t>
  </si>
  <si>
    <t>BELE11P2005060600tvQ3 2021EUR</t>
  </si>
  <si>
    <t>BELE14P2998410750Q1 2021EUR</t>
  </si>
  <si>
    <t>BELE14P2998410750Q2 2021EUR</t>
  </si>
  <si>
    <t>BELE14P2998410750Q3 2021EUR</t>
  </si>
  <si>
    <t>BELE14P2998410750Q4 2021EUR</t>
  </si>
  <si>
    <t>BELEPGD072019Q1 2021EUR</t>
  </si>
  <si>
    <t>BELEPGD072019Q2 2021EUR</t>
  </si>
  <si>
    <t>BELEPGD072019Q3 2021EUR</t>
  </si>
  <si>
    <t>BELEPGD072019Q4 2021EUR</t>
  </si>
  <si>
    <t>BELBELU4151032GPQ4 2021EUR</t>
  </si>
  <si>
    <t>BELF11P300790Q1 2021EUR</t>
  </si>
  <si>
    <t>BELF11P300790Q2 2021EUR</t>
  </si>
  <si>
    <t>BELF11P300790Q3 2021EUR</t>
  </si>
  <si>
    <t>BELF11P300790Q4 2021EUR</t>
  </si>
  <si>
    <t>BELE12P2000010500Q1 2021EUR</t>
  </si>
  <si>
    <t>BELE12P2000010500Q3 2021EUR</t>
  </si>
  <si>
    <t>BELE12P2000010500Q4 2021EUR</t>
  </si>
  <si>
    <t>BELF15P2100000500Q1 2021EUR</t>
  </si>
  <si>
    <t>BELF15P2100000500Q2 2021EUR</t>
  </si>
  <si>
    <t>BELF15P2100000500Q3 2021EUR</t>
  </si>
  <si>
    <t>BELF15P2100000500Q4 2021EUR</t>
  </si>
  <si>
    <t>BELF12P2015220700Q1 2021EUR</t>
  </si>
  <si>
    <t>BELF12P2015220700Q2 2021EUR</t>
  </si>
  <si>
    <t>BELF12P2015220700Q3 2021EUR</t>
  </si>
  <si>
    <t>BELF12P2015220700Q4 2021EUR</t>
  </si>
  <si>
    <t>BEL1999998Q1 2021EUR</t>
  </si>
  <si>
    <t>BEL1999998Q2 2021EUR</t>
  </si>
  <si>
    <t>BEL1999998Q3 2021EUR</t>
  </si>
  <si>
    <t>BEL1999998Q4 2021EUR</t>
  </si>
  <si>
    <t>BEL1000070Q1 2021EUR</t>
  </si>
  <si>
    <t>BEL1000070Q2 2021EUR</t>
  </si>
  <si>
    <t>BEL1000070Q3 2021EUR</t>
  </si>
  <si>
    <t>BEL1000070Q4 2021EUR</t>
  </si>
  <si>
    <t>BELE11P2003451200Q1 2021EUR</t>
  </si>
  <si>
    <t>BELE11P2003451200Q2 2021EUR</t>
  </si>
  <si>
    <t>BELE11P2003451200Q3 2021EUR</t>
  </si>
  <si>
    <t>BELE11P2003451200Q4 2021EUR</t>
  </si>
  <si>
    <t>BELF12P2015431000Q1 2021EUR</t>
  </si>
  <si>
    <t>BELF12P2015431000Q2 2021EUR</t>
  </si>
  <si>
    <t>BELF12P2015431000Q3 2021EUR</t>
  </si>
  <si>
    <t>BELF12P2015431000Q4 2021EUR</t>
  </si>
  <si>
    <t>BEL1999984Q1 2021EUR</t>
  </si>
  <si>
    <t>BEL1999984Q2 2021EUR</t>
  </si>
  <si>
    <t>BEL1999984Q3 2021EUR</t>
  </si>
  <si>
    <t>BEL1999984Q4 2021EUR</t>
  </si>
  <si>
    <t>BELE14P2018521000Q1 2021EUR</t>
  </si>
  <si>
    <t>BELE14P2018521000Q2 2021EUR</t>
  </si>
  <si>
    <t>BELE14P2018521000Q3 2021EUR</t>
  </si>
  <si>
    <t>BEL18218003Q1 2021EUR</t>
  </si>
  <si>
    <t>BEL18218003Q2 2021EUR</t>
  </si>
  <si>
    <t>BEL18218003Q3 2021EUR</t>
  </si>
  <si>
    <t>BEL18218003Q4 2021EUR</t>
  </si>
  <si>
    <t>BELBELU2202009GPQ1 2021EUR</t>
  </si>
  <si>
    <t>BELBELU2202009GPQ2 2021EUR</t>
  </si>
  <si>
    <t>BELBELU2202009GPQ3 2021EUR</t>
  </si>
  <si>
    <t>[TN] : Rebates calculés à la main = Facture. Rebate faux dans l'outil pour TO Direct Paper Product, j'ai constaté que le(s) taux appliqué(s) dans la participation est de 9,48% au lieu de 9,5%  (contrat) d'où vient l'écart
[ZB] Montant declarer sur le client 12263.P0124 qui n'entre pas dans l'assiete car pays GB
[EF] Ticket Jira A2S-1529 pour changer le pays du client
[TN] : Ticket Redmine 13401 pour changer le pays du client</t>
  </si>
  <si>
    <t>BELBELU2202009GPQ4 2021EUR</t>
  </si>
  <si>
    <t>BELE15P2023521000Q1 2021EUR</t>
  </si>
  <si>
    <t>[TN] : Rebate du report correct qui prend bien en compte le périmètre couvert du contrat dont BELUX  : 61 960,96 x 3,23% = 2 001,34. Le montant facturé a inclus le CA de UK (293,09 x 3,23%) = 9,47 = L'Ecart
[EF] Il s'agit bien d'un hotel en Belgique, prob pays a modifier dans A2S redmine: https://support.hexagon.al/issues/13401</t>
  </si>
  <si>
    <t>BELE15P2023521000Q2 2021EUR</t>
  </si>
  <si>
    <t>[TN] : Rebate du report correct qui prend bien en compte le périmètre couvert du contrat dont BELUX  : 94 926,06 x 3,23% = 3 066,11. Le montant facturé a inclus le CA de UK (158,04x 3,23%) = 5,10 = L'Ecart
[EF] Il s'agit bien d'un hotel en Belgique, prob pays a modifier dans A2S redmine: https://support.hexagon.al/issues/13401</t>
  </si>
  <si>
    <t>BELE15P2023521000Q3 2021EUR</t>
  </si>
  <si>
    <t>[TN] : Rebate du report correct qui prend bien en compte le périmètre couvert du contrat dont BELUX  : 152 240,82 x 3,23% = 4 917,38 . Le montant facturé a inclus le CA de UK (636,5 x 3,23%) = 20,56 = L'Ecart
[EF] Il s'agit bien d'un hotel en Belgique, prob pays a modifier dans A2S redmine: https://support.hexagon.al/issues/13401</t>
  </si>
  <si>
    <t>BELE15P2023521000Q4 2021EUR</t>
  </si>
  <si>
    <t>BELE15P2023531700Q1 2021EUR</t>
  </si>
  <si>
    <t>BELE15P2023531700Q2 2021EUR</t>
  </si>
  <si>
    <t>[TN] : Rebate du report correct qui prend bien en compte le périmètre couvert du contrat dont BELUX  : 66 388,84 x 5,79% = 3 843,91 . Le montant facturé a inclus le CA de UK (42,75x 5,79%) = 2,48 = L'Ecart
[EF] Il s'agit bien d'un hotel en Belgique, prob pays a modifier dans A2S redmine: https://support.hexagon.al/issues/13401</t>
  </si>
  <si>
    <t>BELE15P2023531700Q3 2021EUR</t>
  </si>
  <si>
    <t>[TN] : Rebate du report correct qui prend bien en compte le périmètre couvert du contrat dont BELUX  : 123 114,72 x 5,79% = 7128,34 . Le montant facturé a inclus le CA de UK (154,79 x 5,79%) = 8,96= L'Ecart
[EF] Il s'agit bien d'un hotel en Belgique, prob pays a modifier dans A2S redmine: https://support.hexagon.al/issues/13401</t>
  </si>
  <si>
    <t>BELE15P2023531700Q4 2021EUR</t>
  </si>
  <si>
    <t>BELE10P2003460500Q1 2021EUR</t>
  </si>
  <si>
    <t>BELE10P2003460500Q2 2021EUR</t>
  </si>
  <si>
    <t>BELE10P2003460500Q3 2021EUR</t>
  </si>
  <si>
    <t>BELE10P2003460500Q4 2021EUR</t>
  </si>
  <si>
    <t>BELE09P2000801300Q1 2021EUR</t>
  </si>
  <si>
    <t>BELE09P2000801300Q2 2021EUR</t>
  </si>
  <si>
    <t>BELE09P2000801300Q3 2021EUR</t>
  </si>
  <si>
    <t>BELE09P2000801300Q4 2021EUR</t>
  </si>
  <si>
    <t>BELF11P302981Q1 2021EUR</t>
  </si>
  <si>
    <t>BELF11P302981Y 2021EUR</t>
  </si>
  <si>
    <t>BEL1000072Q1 2021EUR</t>
  </si>
  <si>
    <t>BEL1000072Q2 2021EUR</t>
  </si>
  <si>
    <t>BEL1000072Q3 2021EUR</t>
  </si>
  <si>
    <t>BEL1000072Q4 2021EUR</t>
  </si>
  <si>
    <t>BEL1999927Q1 2021EUR</t>
  </si>
  <si>
    <t>BEL1999927Q2 2021EUR</t>
  </si>
  <si>
    <t>BEL1999927Q3 2021EUR</t>
  </si>
  <si>
    <t>BEL1999927Q4 2021EUR</t>
  </si>
  <si>
    <t>BEL1999885Q1 2021EUR</t>
  </si>
  <si>
    <t>BEL1999885Q2 2021EUR</t>
  </si>
  <si>
    <t>BEL1999885Q3 2021EUR</t>
  </si>
  <si>
    <t>BEL1999885Q4 2021EUR</t>
  </si>
  <si>
    <t>BEL28255020Q1 2021EUR</t>
  </si>
  <si>
    <t>BEL28255020Q2 2021EUR</t>
  </si>
  <si>
    <t>BEL28255020Q3 2021EUR</t>
  </si>
  <si>
    <t>BEL28255020Q4 2021EUR</t>
  </si>
  <si>
    <t>BEL1000025Q1 2021EUR</t>
  </si>
  <si>
    <t>BEL1000025Q2 2021EUR</t>
  </si>
  <si>
    <t>BEL1000025Q3 2021EUR</t>
  </si>
  <si>
    <t>BEL1000025Q4 2021EUR</t>
  </si>
  <si>
    <t>BEL1000118Q1 2021EUR</t>
  </si>
  <si>
    <t>[28011]</t>
  </si>
  <si>
    <t>[10739]</t>
  </si>
  <si>
    <t>2021-07-26 16:29:18 +0200</t>
  </si>
  <si>
    <t>BEL1000118Q2 2021EUR</t>
  </si>
  <si>
    <t>BEL1000118Q3 2021EUR</t>
  </si>
  <si>
    <t>BELE14P2019941700Q1 2021EUR</t>
  </si>
  <si>
    <t>BELE14P2019941700Q2 2021EUR</t>
  </si>
  <si>
    <t>BELE14P2019941700Q3 2021EUR</t>
  </si>
  <si>
    <t>BELE14P2019941700Q4 2021EUR</t>
  </si>
  <si>
    <t>BELE14P2021552500Q1 2021EUR</t>
  </si>
  <si>
    <t>BELE14P2021552500Q2 2021EUR</t>
  </si>
  <si>
    <t>BELE14P2021552500Q3 2021EUR</t>
  </si>
  <si>
    <t>BELE14P2021552500Q4 2021EUR</t>
  </si>
  <si>
    <t>BELE12P2000071050Q1 2021EUR</t>
  </si>
  <si>
    <t>BELE12P2000071050Q2 2021EUR</t>
  </si>
  <si>
    <t>BELE12P2000071050Q3 2021EUR</t>
  </si>
  <si>
    <t>BELE12P2000071050Q4 2021EUR</t>
  </si>
  <si>
    <t>BELBELU2203028GPQ1 2021EUR</t>
  </si>
  <si>
    <t>BELU2203028GP</t>
  </si>
  <si>
    <t>BELBELU2203028GPQ2 2021EUR</t>
  </si>
  <si>
    <t>BELBELU2203028GPQ3 2021EUR</t>
  </si>
  <si>
    <t>BELBELU2203028GPQ4 2021EUR</t>
  </si>
  <si>
    <t>BEL1999956Q1 2021EUR</t>
  </si>
  <si>
    <t>BEL1999956Q2 2021EUR</t>
  </si>
  <si>
    <t>BEL1999956Q3 2021EUR</t>
  </si>
  <si>
    <t>BEL1999956Q4 2021EUR</t>
  </si>
  <si>
    <t>BELE11P2003500600Q1 2021EUR</t>
  </si>
  <si>
    <t>BELE11P2003500600Q2 2021EUR</t>
  </si>
  <si>
    <t>BELE11P2003500600Q3 2021EUR</t>
  </si>
  <si>
    <t>BELE11P2003500600Q4 2021EUR</t>
  </si>
  <si>
    <t>BELE12P2002411100Q1 2021EUR</t>
  </si>
  <si>
    <t>BELE12P2002411100Q2 2021EUR</t>
  </si>
  <si>
    <t>BELE12P2002411100Q3 2021EUR</t>
  </si>
  <si>
    <t>BELE12P2002411100Q4 2021EUR</t>
  </si>
  <si>
    <t>BELE13P2002402500Q1 2021EUR</t>
  </si>
  <si>
    <t>BELE13P2002402500Q4 2021EUR</t>
  </si>
  <si>
    <t>BEL1999914Q1 2021EUR</t>
  </si>
  <si>
    <t>BEL1999914Q2 2021EUR</t>
  </si>
  <si>
    <t>BEL1999914Q3 2021EUR</t>
  </si>
  <si>
    <t>BEL1999914Q4 2021EUR</t>
  </si>
  <si>
    <t>BELF15P2024990015Q1 2021EUR</t>
  </si>
  <si>
    <t>BELF15P2024990015Q2 2021EUR</t>
  </si>
  <si>
    <t>BELF15P2024990015Q3 2021EUR</t>
  </si>
  <si>
    <t>BELF15P2024990015Q4 2021EUR</t>
  </si>
  <si>
    <t>BEL1999894Q1 2021EUR</t>
  </si>
  <si>
    <t>BEL1999894Q2 2021EUR</t>
  </si>
  <si>
    <t>BEL1999894Q3 2021EUR</t>
  </si>
  <si>
    <t>BEL1999894Q4 2021EUR</t>
  </si>
  <si>
    <t>BEL1999999Q1 2021EUR</t>
  </si>
  <si>
    <t>BEL1999999Q2 2021EUR</t>
  </si>
  <si>
    <t>BEL1999999Q3 2021EUR</t>
  </si>
  <si>
    <t>BEL1999999Q4 2021EUR</t>
  </si>
  <si>
    <t>BELE18P203102-0500Q1 2021EUR</t>
  </si>
  <si>
    <t>BELE18P203102-0500Q2 2021EUR</t>
  </si>
  <si>
    <t>BELE18P203102-0500Q3 2021EUR</t>
  </si>
  <si>
    <t>BELE18P203102-0500Q4 2021EUR</t>
  </si>
  <si>
    <t>BELE12P2016630600Q1 2021EUR</t>
  </si>
  <si>
    <t>BELE12P2016630600Q2 2021EUR</t>
  </si>
  <si>
    <t>BELE12P2016630600Q3 2021EUR</t>
  </si>
  <si>
    <t>BELE12P2016630600Q4 2021EUR</t>
  </si>
  <si>
    <t>BELF15P2024170800Q1 2021EUR</t>
  </si>
  <si>
    <t>BELF15P2024170800Q2 2021EUR</t>
  </si>
  <si>
    <t>BELF15P2024170800Q3 2021EUR</t>
  </si>
  <si>
    <t>BELF15P2024170800Q4 2021EUR</t>
  </si>
  <si>
    <t>BELE13P2018712000Q1 2021EUR</t>
  </si>
  <si>
    <t>BELE13P2018712000Q2 2021EUR</t>
  </si>
  <si>
    <t>BELE13P2018712000Q3 2021EUR</t>
  </si>
  <si>
    <t>BELE13P2018712000Q4 2021EUR</t>
  </si>
  <si>
    <t>BELE15P2025820750Q1 2021EUR</t>
  </si>
  <si>
    <t>BELE15P2025820750Q2 2021EUR</t>
  </si>
  <si>
    <t>BELE15P2025820750Q3 2021EUR</t>
  </si>
  <si>
    <t>BELE15P2025820750Q4 2021EUR</t>
  </si>
  <si>
    <t>BELE15P2022621000Q1 2021EUR</t>
  </si>
  <si>
    <t>BELE15P2022621000Q2 2021EUR</t>
  </si>
  <si>
    <t>BELE15P2022621000Q3 2021EUR</t>
  </si>
  <si>
    <t>BELE15P2022621000Q4 2021EUR</t>
  </si>
  <si>
    <t>BELE17P202987-0600Q1 2021EUR</t>
  </si>
  <si>
    <t>BELE17P202987-0600Q2 2021EUR</t>
  </si>
  <si>
    <t>BELE17P202987-0600Q3 2021EUR</t>
  </si>
  <si>
    <t>BELE17P202987-0600Q4 2021EUR</t>
  </si>
  <si>
    <t>BELE17P2029920800-2Q1 2021EUR</t>
  </si>
  <si>
    <t>BELE17P2029920800-2Q2 2021EUR</t>
  </si>
  <si>
    <t>BELE17P2029920800-2Q3 2021EUR</t>
  </si>
  <si>
    <t>BELE17P2029920800-2Q4 2021EUR</t>
  </si>
  <si>
    <t>BELBE2-21-2-015Q1 2021EUR</t>
  </si>
  <si>
    <t>BELBELU2207006GPQ1 2021EUR</t>
  </si>
  <si>
    <t>BELBELU2207006GPQ2 2021EUR</t>
  </si>
  <si>
    <t>BELBELU2207006GPQ3 2021EUR</t>
  </si>
  <si>
    <t>BELBELU2201007GPQ1 2021EUR</t>
  </si>
  <si>
    <t>BELBELU2201007GPQ2 2021EUR</t>
  </si>
  <si>
    <t>BELBELU2201007GPQ3 2021EUR</t>
  </si>
  <si>
    <t>[TN] : Rebates calculés à la main = Facture. Rebate faux dans l'outil pour tous les unités, j'ai constaté que le(s) taux appliqué(s) dans la participation sont de 2,99% , 3,98%, 3,99% au lieu de 3%, 4%, 4%  (contrat) d'où vient l'écart
[ZB] Montant declarer sur le client 12263.P0124 qui n'entre pas dans l'assiete car pays GB
[EF] Ticket Jira A2S-1529 pour changer le pays du client
[TN] : Ticket Redmine 13401 pour changer le pays du client</t>
  </si>
  <si>
    <t>BELBELU2201007GPY 2021EUR</t>
  </si>
  <si>
    <t>BELBELU2201008GPQ1 2021EUR</t>
  </si>
  <si>
    <t>BELBELU2201008GPQ2 2021EUR</t>
  </si>
  <si>
    <t>BELBELU2201008GPQ3 2021EUR</t>
  </si>
  <si>
    <t>BELBELU2201008GPY 2021EUR</t>
  </si>
  <si>
    <t>BEL29312006Q1 2021EUR</t>
  </si>
  <si>
    <t>BEL29312006Q2 2021EUR</t>
  </si>
  <si>
    <t>BELE10P2001283500Q1 2021EUR</t>
  </si>
  <si>
    <t>BELE11P2020051850Q1 2021EUR</t>
  </si>
  <si>
    <t>BELE13P2018302800Q1 2021EUR</t>
  </si>
  <si>
    <t>BELE13P2018302800Q2 2021EUR</t>
  </si>
  <si>
    <t>BELE15P2025191000Q1 2021EUR</t>
  </si>
  <si>
    <t>BELE15P2025191000Q2 2021EUR</t>
  </si>
  <si>
    <t>BEL1999895Q1 2021EUR</t>
  </si>
  <si>
    <t>BEL1999895Q4 2021EUR</t>
  </si>
  <si>
    <t>BELF12P2014990150Q1 2021EUR</t>
  </si>
  <si>
    <t>BELF12P2014990150Q2 2021EUR</t>
  </si>
  <si>
    <t>BELF12P2014990150Q3 2021EUR</t>
  </si>
  <si>
    <t>BELF12P2014990150Q4 2021EUR</t>
  </si>
  <si>
    <t>BELE13P2017310000_PQ1 2021EUR</t>
  </si>
  <si>
    <t>BELE13P2017310000_PQ2 2021EUR</t>
  </si>
  <si>
    <t>BELE13P2017310000_PQ3 2021EUR</t>
  </si>
  <si>
    <t>BELE13P2017310000_PQ4 2021EUR</t>
  </si>
  <si>
    <t>BELBELU2211030GPQ1 2021EUR</t>
  </si>
  <si>
    <t>BELU2211030GP</t>
  </si>
  <si>
    <t>BELBELU2211030GPQ2 2021EUR</t>
  </si>
  <si>
    <t>BELBELU2211030GPQ3 2021EUR</t>
  </si>
  <si>
    <t>BELBELU2211030GPQ4 2021EUR</t>
  </si>
  <si>
    <t>BELF11P300653Q1 2021EUR</t>
  </si>
  <si>
    <t>F11P300653</t>
  </si>
  <si>
    <t>BELE12P2013723000Q1 2021EUR</t>
  </si>
  <si>
    <t>BELE12P2013723000Q2 2021EUR</t>
  </si>
  <si>
    <t>BELE12P2013723000Q3 2021EUR</t>
  </si>
  <si>
    <t>BELE13P2016230200Q1 2021EUR</t>
  </si>
  <si>
    <t>BELE13P2016230200Q2 2021EUR</t>
  </si>
  <si>
    <t>BELE13P2016230200Q4 2021EUR</t>
  </si>
  <si>
    <t>BELF14P2018920700Q1 2021EUR</t>
  </si>
  <si>
    <t>BELF14P2018920700Q2 2021EUR</t>
  </si>
  <si>
    <t>BELF14P2018920700Q3 2021EUR</t>
  </si>
  <si>
    <t>BELF14P2018920700Q4 2021EUR</t>
  </si>
  <si>
    <t>BEL1999913Q2 2021EUR</t>
  </si>
  <si>
    <t>BEL1999913Q3 2021EUR</t>
  </si>
  <si>
    <t>BEL1999913Q4 2021EUR</t>
  </si>
  <si>
    <t>BEL1999953Q2 2021EUR</t>
  </si>
  <si>
    <t>BELBELU2206024GPQ2 2021EUR</t>
  </si>
  <si>
    <t>BELU2206024GP</t>
  </si>
  <si>
    <t>BEL1999898Q2 2021EUR</t>
  </si>
  <si>
    <t>BEL1999898Q3 2021EUR</t>
  </si>
  <si>
    <t>BEL1999898Q4 2021EUR</t>
  </si>
  <si>
    <t>BELBE2-21-4-013Q1 2021EUR</t>
  </si>
  <si>
    <t>BE2-21-4-013</t>
  </si>
  <si>
    <t>[TN] : Calcul à la main = Report. La facture a inclus UK qui n'est pas dans la couverture du contrat (BELUX)
[EF] Il s'agit bien d'un hotel en Belgique, prob pay a modifier dans A2S redmine: https://support.hexagon.al/issues/13401</t>
  </si>
  <si>
    <t>BELBE2-21-4-013Q2 2021EUR</t>
  </si>
  <si>
    <t>BELBE2-21-4-013Q3 2021EUR</t>
  </si>
  <si>
    <t>BELBE2-21-4-013Q4 2021EUR</t>
  </si>
  <si>
    <t>BELBE2-21-4-014Q1 2021EUR</t>
  </si>
  <si>
    <t>BE2-21-4-014</t>
  </si>
  <si>
    <t>[TN] : les CA sont au niveau de l'ajustement et pas de la participation, CA participation = 0. Rebates calculés à la main = Facture. Rebate faux dans l'outil, j'ai constaté que le(s) taux appliqué(s) dans la participation est de 1,197 au lieu de 1,2  (contrat) d'où vient l'écart
[ZB] Montant declarer sur le client 12263.P0124 qui n'entre pas dans l'assiete car pays GB
[EF] Ticket Jira A2S-1529 pour changer le pays du client
[TN] : Ticket Redmine 13401 pour changer le pays du client</t>
  </si>
  <si>
    <t>BELBE2-21-4-014Q2 2021EUR</t>
  </si>
  <si>
    <t>[76118]</t>
  </si>
  <si>
    <t>[36212]</t>
  </si>
  <si>
    <t>2022-01-19 12:49:14 +0100</t>
  </si>
  <si>
    <t xml:space="preserve">[TN] : Check encodage contrat OK. Le CA de l'ajustement est différent entre l'affichage dans l'outil (5 859,35)  et le template téléchargé (5 847,90) . Rebate calculé sur le template correspond bien à la facture : 5 847,90 x 1,2 = 7107. Il me semble que l'écart entre l'affichage et le template soit le CA du client 12263.P0124 (11,45€) qui n'est présent que dans l'affichage, mais je ne trouve pas l'explication du pourquoi.
</t>
  </si>
  <si>
    <t>BELBE2-21-4-014Q3 2021EUR</t>
  </si>
  <si>
    <t>BELBE2-21-4-014Q4 2021EUR</t>
  </si>
  <si>
    <t>BELBE2-21-2-015Q2 2021EUR</t>
  </si>
  <si>
    <t>BELBE2-21-2-015Q3 2021EUR</t>
  </si>
  <si>
    <t>BELBE2-21-2-015Q4 2021EUR</t>
  </si>
  <si>
    <t>BELF15P2022670900Q3 2021EUR</t>
  </si>
  <si>
    <t>BEL29312006Q3 2021EUR</t>
  </si>
  <si>
    <t>BELE10P2001283500Q3 2021EUR</t>
  </si>
  <si>
    <t>BELE11P2020051850Q3 2021EUR</t>
  </si>
  <si>
    <t>BELE11P2020051850Q4 2021EUR</t>
  </si>
  <si>
    <t>BELE13P2018302800Q3 2021EUR</t>
  </si>
  <si>
    <t>BELE13P2018302800Q4 2021EUR</t>
  </si>
  <si>
    <t>BELE15P2025191000Q3 2021EUR</t>
  </si>
  <si>
    <t>BELE15P2025191000Q4 2021EUR</t>
  </si>
  <si>
    <t>BELBELU2201026GPQ2 2021EUR</t>
  </si>
  <si>
    <t>BELU2201026GP</t>
  </si>
  <si>
    <t>BELBELU2201026GPQ3 2021EUR</t>
  </si>
  <si>
    <t>BELBELU2201026GPY 2021EUR</t>
  </si>
  <si>
    <t>BELBELU2201026GPQ4 2021EUR</t>
  </si>
  <si>
    <t>BELF17P302984Y 2021EUR</t>
  </si>
  <si>
    <t>BELE12P2001551000Q3 2021EUR</t>
  </si>
  <si>
    <t>BELE12P2001551000Q4 2021EUR</t>
  </si>
  <si>
    <t>BEL1000048Q3 2021EUR</t>
  </si>
  <si>
    <t>BELF11P300856Y 2021EUR</t>
  </si>
  <si>
    <t>F11P300856</t>
  </si>
  <si>
    <t>BELF16P302826Y 2021EUR</t>
  </si>
  <si>
    <t>BELBE4-21-1-018Y 2021EUR</t>
  </si>
  <si>
    <t>BE4-21-1-018</t>
  </si>
  <si>
    <t>BELBE4-21-1-025Q1 2021EUR</t>
  </si>
  <si>
    <t>BE4-21-1-025</t>
  </si>
  <si>
    <t>BELBE4-21-1-025Q2 2021EUR</t>
  </si>
  <si>
    <t>BELBE4-21-1-025Q3 2021EUR</t>
  </si>
  <si>
    <t>BELBE4-21-1-025Q4 2021EUR</t>
  </si>
  <si>
    <t>BELBE4-21-1-016Y 2021EUR</t>
  </si>
  <si>
    <t>BELBE4-21-1-017Y 2021EUR</t>
  </si>
  <si>
    <t>BELF17P302982Y 2021EUR</t>
  </si>
  <si>
    <t>BEL1000048Q4 2021EUR</t>
  </si>
  <si>
    <t>BELBE4-21-1-024Y 2021EUR</t>
  </si>
  <si>
    <t>BE4-21-1-024</t>
  </si>
  <si>
    <t>BELF14P2000010900-DQ3 2021EUR</t>
  </si>
  <si>
    <t>BELF14P2000010900-DQ4 2021EUR</t>
  </si>
  <si>
    <t>BELF14P2000010900-IY 2021EUR</t>
  </si>
  <si>
    <t>F14P2000010900-I</t>
  </si>
  <si>
    <t>BELBELU2195029GPY 2021EUR</t>
  </si>
  <si>
    <t>BELBELU2191002GPY 2021EUR</t>
  </si>
  <si>
    <t>BELF16P302806Y 2021EUR</t>
  </si>
  <si>
    <t>BELF16P302875Y 2021EUR</t>
  </si>
  <si>
    <t>BELLU2-21-1-002Y 2021EUR</t>
  </si>
  <si>
    <t>BELF18P303121-0200Y 2021EUR</t>
  </si>
  <si>
    <t>BELF16P302986Y 2021EUR</t>
  </si>
  <si>
    <t>BELBE2-21-2-019Y 2021EUR</t>
  </si>
  <si>
    <t>BELBE4-21-1-020Y 2021EUR</t>
  </si>
  <si>
    <t>BE4-21-1-020</t>
  </si>
  <si>
    <t>BELF17P300729Y 2021EUR</t>
  </si>
  <si>
    <t>BEL1000118Q4 2021EUR</t>
  </si>
  <si>
    <t>BELBELU4201011GPY 2021EUR</t>
  </si>
  <si>
    <t>BELF17P303094-0300Y 2021EUR</t>
  </si>
  <si>
    <t>F17P303094-0300</t>
  </si>
  <si>
    <t>BELF15P300860Y 2021EUR</t>
  </si>
  <si>
    <t>BELF13P301684Y 2021EUR</t>
  </si>
  <si>
    <t xml:space="preserve">[TN] : rebate du report correct qui correspond au montant après le  dernier ajustement . Le montant facturé est seulement sur le déc initial  https://astoresuite.com/adjustements/edit/42042 </t>
  </si>
  <si>
    <t>BELF11P300855Y 2021EUR</t>
  </si>
  <si>
    <t>BELBE2-22-1-004Q4 2021EUR</t>
  </si>
  <si>
    <t>BE2-22-1-004</t>
  </si>
  <si>
    <t>BELBE2-22-7-005Q4 2021EUR</t>
  </si>
  <si>
    <t>BE2-22-7-005</t>
  </si>
  <si>
    <t>BELF13P302054Y 2021EUR</t>
  </si>
  <si>
    <t>F13P302054</t>
  </si>
  <si>
    <t>CHECH0018-0500Q1 2021CHF</t>
  </si>
  <si>
    <t>CHECH0018-0500Q2 2021CHF</t>
  </si>
  <si>
    <t>CHECH0018-0500Q3 2021CHF</t>
  </si>
  <si>
    <t>CHECH0018-0500Q4 2021CHF</t>
  </si>
  <si>
    <t>CHE1702941-2Q1 2021CHF</t>
  </si>
  <si>
    <t>CHE1702941-2Q2 2021CHF</t>
  </si>
  <si>
    <t>CHE1702941-2Q3 2021CHF</t>
  </si>
  <si>
    <t>CHE1702941-2Q4 2021CHF</t>
  </si>
  <si>
    <t>CHECH896-0500Q1 2021CHF</t>
  </si>
  <si>
    <t>CHECH896-0500Q2 2021CHF</t>
  </si>
  <si>
    <t>CHECH896-0500Q3 2021CHF</t>
  </si>
  <si>
    <t>CHECH896-0500Q4 2021CHF</t>
  </si>
  <si>
    <t>CHECH1291-0400Q1 2021CHF</t>
  </si>
  <si>
    <t>CHECH1291-0400Q2 2021CHF</t>
  </si>
  <si>
    <t>CHECH1291-0400Q3 2021CHF</t>
  </si>
  <si>
    <t>CHECH1291-0400Q4 2021CHF</t>
  </si>
  <si>
    <t>CHE1700120-1Q0 2021CHF</t>
  </si>
  <si>
    <t>Q0 2021</t>
  </si>
  <si>
    <t>CHE1700120-1Q1 2021CHF</t>
  </si>
  <si>
    <t>CHE1700120-1Q2 2021CHF</t>
  </si>
  <si>
    <t>CHE1700120-1Q3 2021CHF</t>
  </si>
  <si>
    <t>CHE1700120-1Q4 2021CHF</t>
  </si>
  <si>
    <t>CHECH1499-0300 EpongeY 2021EUR</t>
  </si>
  <si>
    <t>CHE7749 BCSA YverdonQ1 2021CHF</t>
  </si>
  <si>
    <t>CHE7749 BCSA YverdonQ2 2021CHF</t>
  </si>
  <si>
    <t>CHE7749 BCSA YverdonQ3 2021CHF</t>
  </si>
  <si>
    <t>CHE7749 BCSA YverdonQ4 2021CHF</t>
  </si>
  <si>
    <t>CHE8447-2Q1 2021CHF</t>
  </si>
  <si>
    <t>CHE8447-2Q2 2021CHF</t>
  </si>
  <si>
    <t>CHE8447-2Q3 2021CHF</t>
  </si>
  <si>
    <t>CHE8447-2Q4 2021CHF</t>
  </si>
  <si>
    <t>CHECH2026-0400Q1 2021CHF</t>
  </si>
  <si>
    <t>CHECH2026-0400Q2 2021CHF</t>
  </si>
  <si>
    <t>CHECH2026-0400Q3 2021CHF</t>
  </si>
  <si>
    <t>CHECH2026-0400Q4 2021CHF</t>
  </si>
  <si>
    <t>CHECH7990-0420Q0 2021CHF</t>
  </si>
  <si>
    <t>CHECH7990-0420Q1 2021CHF</t>
  </si>
  <si>
    <t>CHECH7990-0420Q2 2021CHF</t>
  </si>
  <si>
    <t>CHECH7990-0420Q3 2021CHF</t>
  </si>
  <si>
    <t>CHECH7990-0420Q4 2021CHF</t>
  </si>
  <si>
    <t>CHEENZLER ohne Vitsolnet 1Q1 2021CHF</t>
  </si>
  <si>
    <t>CHEENZLER ohne Vitsolnet 1Q2 2021CHF</t>
  </si>
  <si>
    <t>CHEENZLER ohne Vitsolnet 1Q3 2021CHF</t>
  </si>
  <si>
    <t>CHEENZLER ohne Vitsolnet 1Q4 2021CHF</t>
  </si>
  <si>
    <t>CHEVITSOLNET sans Enzler 1Q1 2021CHF</t>
  </si>
  <si>
    <t>CHEVITSOLNET sans Enzler 1Q2 2021CHF</t>
  </si>
  <si>
    <t>CHEVITSOLNET sans Enzler 1Q3 2021CHF</t>
  </si>
  <si>
    <t>CHEVITSOLNET sans Enzler 1Q4 2021CHF</t>
  </si>
  <si>
    <t>CHE8331-FrischdienstQ1 2021CHF</t>
  </si>
  <si>
    <t>CHE8331-FrischdienstQ2 2021CHF</t>
  </si>
  <si>
    <t>CHE8331-FrischdienstQ3 2021CHF</t>
  </si>
  <si>
    <t>CHE8331-TiefkuehlQ1 2021CHF</t>
  </si>
  <si>
    <t>CHE8331-TiefkuehlQ2 2021CHF</t>
  </si>
  <si>
    <t>CHE8331-TiefkuehlQ3 2021CHF</t>
  </si>
  <si>
    <t>CHE8331-TiefkuehlY 2021CHF</t>
  </si>
  <si>
    <t>CHE8331-TiefkuehlQ4 2021CHF</t>
  </si>
  <si>
    <t>CHE2533-1Q0 2021CHF</t>
  </si>
  <si>
    <t>CHE2533-1Q1 2021CHF</t>
  </si>
  <si>
    <t>CHE2533-1Q2 2021CHF</t>
  </si>
  <si>
    <t>CHE2533-1Q3 2021CHF</t>
  </si>
  <si>
    <t>CHE2533-1Q4 2021CHF</t>
  </si>
  <si>
    <t>CHE9090-1AQ0 2021CHF</t>
  </si>
  <si>
    <t>CHE9090-1AQ1 2021CHF</t>
  </si>
  <si>
    <t>[28068]</t>
  </si>
  <si>
    <t>[15804]</t>
  </si>
  <si>
    <t>2021-09-15 14:53:25 +0200</t>
  </si>
  <si>
    <t>[TN] : Calcul à la main = Report  : 490 274,46 x 4% = 19 610,98 
Le montant facturé était sur le déc initial (486 832,46 x 4% = 19 473,30) , l'ajustement (CA = 3 442) n'est pas encore facturé.
[CM] Ecart se compense avec le Q2 2021</t>
  </si>
  <si>
    <t>CHE9090-1AQ2 2021CHF</t>
  </si>
  <si>
    <t>[42204]</t>
  </si>
  <si>
    <t>[22797]</t>
  </si>
  <si>
    <t>2021-09-15 14:50:40 +0200</t>
  </si>
  <si>
    <t>[TN] : Rebate calculé à la main = Report, qui correspond au new total du dernier ajustement :https://astoresuite.com/adjustements/edit/22797 : 1 256 629,91 x 4% = 50 265,2 €. La facture du métier était juste pour le déc initial, il faudra passer cette facture du dernier ajustement qui est actuellement en archivage dans prébilling https://astoresuite.com/billing_invoices/show/25469
[CM] Ecart se compense avec le Q1 2021</t>
  </si>
  <si>
    <t>CHE9090-1AQ3 2021CHF</t>
  </si>
  <si>
    <t>CHE9090-1AY 2021CHF</t>
  </si>
  <si>
    <t>CHE9090-1AQ4 2021CHF</t>
  </si>
  <si>
    <t>CHECH2644-0850Q1 2021CHF</t>
  </si>
  <si>
    <t>CHECH2644-0850Q2 2021CHF</t>
  </si>
  <si>
    <t>CHECH2644-0850Q3 2021CHF</t>
  </si>
  <si>
    <t>CHECH2644-0850Q4 2021CHF</t>
  </si>
  <si>
    <t>CHECH3606 - 0567Y 2021EUR</t>
  </si>
  <si>
    <t>CHECH76424-1000Q1 2021CHF</t>
  </si>
  <si>
    <t>CHECH76424-1000Q2 2021CHF</t>
  </si>
  <si>
    <t>CHECH76424-1000Q3 2021CHF</t>
  </si>
  <si>
    <t>CHECH76424-1000Q4 2021CHF</t>
  </si>
  <si>
    <t>CHECH81603-0100Q1 2021CHF</t>
  </si>
  <si>
    <t>CHECH81603-0100Q2 2021CHF</t>
  </si>
  <si>
    <t>CHECH81603-0100Q3 2021CHF</t>
  </si>
  <si>
    <t>CHECH81603-0100Q4 2021CHF</t>
  </si>
  <si>
    <t>CHECH179496-0350Q0 2021CHF</t>
  </si>
  <si>
    <t>CHECH179496-0350Q1 2021CHF</t>
  </si>
  <si>
    <t>CHECH179496-0350Q2 2021CHF</t>
  </si>
  <si>
    <t>CHECH179496-0350Q3 2021CHF</t>
  </si>
  <si>
    <t>CHECH179496-0350Q4 2021CHF</t>
  </si>
  <si>
    <t>CHECH256513-0500Q0 2021CHF</t>
  </si>
  <si>
    <t>CHECH256513-0500Q1 2021CHF</t>
  </si>
  <si>
    <t>CHECH256513-0500Q2 2021CHF</t>
  </si>
  <si>
    <t>CHECH256513-0500Q3 2021CHF</t>
  </si>
  <si>
    <t>CHECH256513-0500Q4 2021CHF</t>
  </si>
  <si>
    <t>CHECH263699-0500Q1 2021CHF</t>
  </si>
  <si>
    <t>CHECH263699-0500Q2 2021CHF</t>
  </si>
  <si>
    <t>CHECH263699-0500Q3 2021CHF</t>
  </si>
  <si>
    <t>CHECH263699-0500Q4 2021CHF</t>
  </si>
  <si>
    <t>CHECH8524-0400Q1 2021CHF</t>
  </si>
  <si>
    <t>CHECH8524-0400Q2 2021CHF</t>
  </si>
  <si>
    <t>CHECH8524-0400Q3 2021CHF</t>
  </si>
  <si>
    <t>CHECH8524-0400Q4 2021CHF</t>
  </si>
  <si>
    <t>CHECH297749-0400Q1 2021CHF</t>
  </si>
  <si>
    <t>CHECH297749-0400Q2 2021CHF</t>
  </si>
  <si>
    <t>CHECH297749-0400Q3 2021CHF</t>
  </si>
  <si>
    <t>CHECH297749-0400Q4 2021CHF</t>
  </si>
  <si>
    <t>CHECH335227-0500Q1 2021CHF</t>
  </si>
  <si>
    <t>CHECH335227-0500Q2 2021CHF</t>
  </si>
  <si>
    <t>CHECH335227-0500Q3 2021CHF</t>
  </si>
  <si>
    <t>CHECH335227-0500Q4 2021CHF</t>
  </si>
  <si>
    <t>CHECH341008-0700Q1 2021CHF</t>
  </si>
  <si>
    <t>CHECH341008-0700Q2 2021CHF</t>
  </si>
  <si>
    <t>CHECH341008-0700Q3 2021CHF</t>
  </si>
  <si>
    <t>CHECH341008-0700Q4 2021CHF</t>
  </si>
  <si>
    <t>CHE1700121-1S1 2021CHF</t>
  </si>
  <si>
    <t>S1 2021</t>
  </si>
  <si>
    <t>CHE1700121-1S2 2021CHF</t>
  </si>
  <si>
    <t>S2 2021</t>
  </si>
  <si>
    <t>CHECH6452-0300S1 2021CHF</t>
  </si>
  <si>
    <t>CHECH2581-0850Q0 2021CHF</t>
  </si>
  <si>
    <t>CHECH2581-0850S1 2021CHF</t>
  </si>
  <si>
    <t>CHECH2581-0850S2 2021CHF</t>
  </si>
  <si>
    <t>CHE8565-1S1 2021CHF</t>
  </si>
  <si>
    <t>CHE8565-1S2 2021CHF</t>
  </si>
  <si>
    <t>CHE8845-1S1 2021CHF</t>
  </si>
  <si>
    <t>CHE8845-1S2 2021CHF</t>
  </si>
  <si>
    <t>CHE7833-1Q0 2021CHF</t>
  </si>
  <si>
    <t>CHE7833-1S1 2021CHF</t>
  </si>
  <si>
    <t>CHE7833-1S2 2021CHF</t>
  </si>
  <si>
    <t>CHECH2775-0550S1 2021CHF</t>
  </si>
  <si>
    <t>CHECH2775-0550S2 2021CHF</t>
  </si>
  <si>
    <t>CHECH1700032-0150S1 2021CHF</t>
  </si>
  <si>
    <t>CHECH1700032-0150S2 2021CHF</t>
  </si>
  <si>
    <t>CHECH2-21-1-017Q4 2021CHF</t>
  </si>
  <si>
    <t>CH2-21-1-017</t>
  </si>
  <si>
    <t>CHE8570-2S1 2021CHF</t>
  </si>
  <si>
    <t>CHE8570-2S2 2021CHF</t>
  </si>
  <si>
    <t>CHE8198-1S1 2021CHF</t>
  </si>
  <si>
    <t>CHE8198-1S2 2021CHF</t>
  </si>
  <si>
    <t>CHE7918-2S1 2021CHF</t>
  </si>
  <si>
    <t>CHE7918-2S2 2021CHF</t>
  </si>
  <si>
    <t>CHECH2-21-1-004S1 2021CHF</t>
  </si>
  <si>
    <t>CH2-21-1-004</t>
  </si>
  <si>
    <t>CHECH2-21-1-004Y 2021CHF</t>
  </si>
  <si>
    <t>CHECH2-21-1-004S2 2021CHF</t>
  </si>
  <si>
    <t>CHECH2209-0400S1 2021CHF</t>
  </si>
  <si>
    <t>CHECH2209-0400S2 2021CHF</t>
  </si>
  <si>
    <t>CHE1700107-2S1 2021CHF</t>
  </si>
  <si>
    <t>CHE1700107-2S2 2021CHF</t>
  </si>
  <si>
    <t>CHECH-2411-0500S1 2021CHF</t>
  </si>
  <si>
    <t>CHECH-2411-0500S2 2021CHF</t>
  </si>
  <si>
    <t>CHE8551-1S1 2021CHF</t>
  </si>
  <si>
    <t>CHE8551-1S2 2021CHF</t>
  </si>
  <si>
    <t>CHE1702122-1S1 2021CHF</t>
  </si>
  <si>
    <t>CHE1702122-1S2 2021CHF</t>
  </si>
  <si>
    <t>CHECH335822-0500Q2 2021CHF</t>
  </si>
  <si>
    <t>CHECH335822-0500Q3 2021CHF</t>
  </si>
  <si>
    <t>CHECH335822-0500Q4 2021CHF</t>
  </si>
  <si>
    <t>CHE6425 UNTERSEENQ2 2021CHF</t>
  </si>
  <si>
    <t>CHE6425 UNTERSEENQ3 2021CHF</t>
  </si>
  <si>
    <t>CHE6425 UNTERSEENQ4 2021CHF</t>
  </si>
  <si>
    <t>CHE102628-1Q2 2021CHF</t>
  </si>
  <si>
    <t>CHE102628-1Q3 2021CHF</t>
  </si>
  <si>
    <t>CHE102628-1Q4 2021CHF</t>
  </si>
  <si>
    <t>CHE1701119-2S1 2021CHF</t>
  </si>
  <si>
    <t>CHE1701119-2S2 2021CHF</t>
  </si>
  <si>
    <t>CHECH9120-0550Q0 2021CHF</t>
  </si>
  <si>
    <t>[13781, 23218, 23219]</t>
  </si>
  <si>
    <t>2021-08-31 12:09:37 +0200</t>
  </si>
  <si>
    <t>[TN] : le montant RDBC est la somme du Q0 sur 
+ S2 2020 : https://astoresuite.com/adjustements/edit/23218 : -259 910,24 x 5,5% = -14 295,06
+ Y 2020  : https://astoresuite.com/adjustements/edit/23219 : -259 910,24 x 1% = - 2599,1
Le montant facturé est juste celui du S2 2020</t>
  </si>
  <si>
    <t>CHECH9120-0550S1 2021CHF</t>
  </si>
  <si>
    <t>CHECH9120-0550Y 2021CHF</t>
  </si>
  <si>
    <t>CHECH9120-0550S2 2021CHF</t>
  </si>
  <si>
    <t>CHE173746-1Q3 2021CHF</t>
  </si>
  <si>
    <t>173746-1</t>
  </si>
  <si>
    <t>CHE173746-1Q4 2021CHF</t>
  </si>
  <si>
    <t>CHE8251-1Q3 2021CHF</t>
  </si>
  <si>
    <t>CHE8251-1Q4 2021CHF</t>
  </si>
  <si>
    <t>CHE62423-1Q3 2021CHF</t>
  </si>
  <si>
    <t>CHECH0013-0500Q3 2021CHF</t>
  </si>
  <si>
    <t>CHECH0013-0500Q4 2021CHF</t>
  </si>
  <si>
    <t>CHECH6432-0300Q0 2021CHF</t>
  </si>
  <si>
    <t>CHECH6432-0300Y 2021CHF</t>
  </si>
  <si>
    <t>CHECH783-0500AQ0 2021CHF</t>
  </si>
  <si>
    <t>CHECH783-0500AY 2021CHF</t>
  </si>
  <si>
    <t>CHE8533-1Q0 2021CHF</t>
  </si>
  <si>
    <t>CHE8533-1Y 2021CHF</t>
  </si>
  <si>
    <t>CHECH336308-0100Q0 2021CHF</t>
  </si>
  <si>
    <t>CHECH336308-0100Q0 2021EUR</t>
  </si>
  <si>
    <t>CHECH336308-0100Y 2021EUR</t>
  </si>
  <si>
    <t>CHECH261771-0500S2 2021CHF</t>
  </si>
  <si>
    <t>CHECH2-21-1-007S2 2021CHF</t>
  </si>
  <si>
    <t>CH2-21-1-007</t>
  </si>
  <si>
    <t>CHECH261576-0300S2 2021CHF</t>
  </si>
  <si>
    <t>CH261576-0300</t>
  </si>
  <si>
    <t>CHECH2380-0200S1 2021CHF</t>
  </si>
  <si>
    <t>CHECH2380-0200S2 2021CHF</t>
  </si>
  <si>
    <t>CHECH1703774-0300Y 2021CHF</t>
  </si>
  <si>
    <t>CHECH0016-0300Y 2021CHF</t>
  </si>
  <si>
    <t>CHETagesgeschaefte 5proY 2021CHF</t>
  </si>
  <si>
    <t>CHECH267824-0600Y 2021EUR</t>
  </si>
  <si>
    <t>CHECH2685-0200Y 2021CHF</t>
  </si>
  <si>
    <t>CHECH2532-0500Q0 2021CHF</t>
  </si>
  <si>
    <t>CHECH2532-0500Y 2021CHF</t>
  </si>
  <si>
    <t>CHECH94907-0500Y 2021CHF</t>
  </si>
  <si>
    <t>CH94907-0500</t>
  </si>
  <si>
    <t>CHECH2-21-2-005Y 2021CHF</t>
  </si>
  <si>
    <t>CH2-21-2-005</t>
  </si>
  <si>
    <t>CHECH207925-0000Y 2021CHF</t>
  </si>
  <si>
    <t>CHECH2111-0100 ProjetQ0 2021CHF</t>
  </si>
  <si>
    <t>CHECH2111-0100 ProjetY 2021CHF</t>
  </si>
  <si>
    <t>CHECH853-0300Y 2021CHF</t>
  </si>
  <si>
    <t>CHECH2-21-2-014Y 2021CHF</t>
  </si>
  <si>
    <t>CH2-21-2-014</t>
  </si>
  <si>
    <t>CHECH2-21-1-020Y 2021CHF</t>
  </si>
  <si>
    <t>CH2-21-1-020</t>
  </si>
  <si>
    <t>CHECH335679-0300Y 2021CHF</t>
  </si>
  <si>
    <t>CHE007-0300Y 2021CHF</t>
  </si>
  <si>
    <t>CHE8959-2Y 2021CHF</t>
  </si>
  <si>
    <t>CHECH1748-0300Y 2021CHF</t>
  </si>
  <si>
    <t>CHECH6480-0200Y 2021CHF</t>
  </si>
  <si>
    <t>CHECH8894-0000Y 2021CHF</t>
  </si>
  <si>
    <t>CHECH2127-003Q0 2021CHF</t>
  </si>
  <si>
    <t>CHECH2127-003Y 2021CHF</t>
  </si>
  <si>
    <t>CHECH41469-0750Q0 2021CHF</t>
  </si>
  <si>
    <t>CHECH41469-0750Y 2021CHF</t>
  </si>
  <si>
    <t>CHECH2108-0200Y 2021CHF</t>
  </si>
  <si>
    <t>CHE8817-2Y 2021CHF</t>
  </si>
  <si>
    <t>CHECH327513-0500Q0 2021CHF</t>
  </si>
  <si>
    <t>CHECH327513-0500Y 2021CHF</t>
  </si>
  <si>
    <t>CHECH2286-0000Y 2021CHF</t>
  </si>
  <si>
    <t>CHE909-1Y 2021CHF</t>
  </si>
  <si>
    <t>CHECH7876-0500Y 2021CHF</t>
  </si>
  <si>
    <t>CHECH6911-0400 Racc ConvTelQ0 2021CHF</t>
  </si>
  <si>
    <t>CHECH6911-0400 Racc ConvTelY 2021CHF</t>
  </si>
  <si>
    <t>CHECH108304-0200Y 2021CHF</t>
  </si>
  <si>
    <t>CHE8062-2Y 2021CHF</t>
  </si>
  <si>
    <t>CHECH649261-0300Y 2021CHF</t>
  </si>
  <si>
    <t>CHE8516-1Y 2021CHF</t>
  </si>
  <si>
    <t>CHECH2083-0200Y 2021CHF</t>
  </si>
  <si>
    <t>CHECH2-21-2-013Y 2021CHF</t>
  </si>
  <si>
    <t>CH2-21-2-013</t>
  </si>
  <si>
    <t>CHECH160635-0050Q0 2021CHF</t>
  </si>
  <si>
    <t>CHECH160635-0050Y 2021CHF</t>
  </si>
  <si>
    <t>CHECH106299-0500Y 2021CHF</t>
  </si>
  <si>
    <t>CHECH2-21-2-010Y 2021CHF</t>
  </si>
  <si>
    <t>CH2-21-2-010</t>
  </si>
  <si>
    <t>CHE2604-2Q0 2021CHF</t>
  </si>
  <si>
    <t>CHE2604-2Y 2021CHF</t>
  </si>
  <si>
    <t>CHECH2042-002Y 2021CHF</t>
  </si>
  <si>
    <t>CHECH2-21-1-011Y 2021CHF</t>
  </si>
  <si>
    <t>CH2-21-1-011</t>
  </si>
  <si>
    <t>CHECH0017-0300Y 2021CHF</t>
  </si>
  <si>
    <t>CHECH336162-0430Y 2021EUR</t>
  </si>
  <si>
    <t>CHECH1973-0300Q0 2021CHF</t>
  </si>
  <si>
    <t>CHECH1973-0300Y 2021CHF</t>
  </si>
  <si>
    <t>CHE8092-2Y 2021CHF</t>
  </si>
  <si>
    <t>CHECH62549-0300Y 2021CHF</t>
  </si>
  <si>
    <t>CHECH1703297-0300Y 2021CHF</t>
  </si>
  <si>
    <t>CHE8199-2Q0 2021CHF</t>
  </si>
  <si>
    <t>CHE8199-2Y 2021CHF</t>
  </si>
  <si>
    <t>CHECH2101-0250Q0 2021CHF</t>
  </si>
  <si>
    <t>CHECH2101-0250Y 2021CHF</t>
  </si>
  <si>
    <t>CHECH234012-0300Y 2021CHF</t>
  </si>
  <si>
    <t>CHECH248175-0100Y 2021CHF</t>
  </si>
  <si>
    <t>CHE2088-2Y 2021CHF</t>
  </si>
  <si>
    <t>CHECH0976-0200Q0 2021CHF</t>
  </si>
  <si>
    <t>CHECH0976-0200Y 2021CHF</t>
  </si>
  <si>
    <t>CHECH2558-0500Y 2021CHF</t>
  </si>
  <si>
    <t>CHECH309865-0400Y 2021CHF</t>
  </si>
  <si>
    <t>CHECH326470-0300Y 2021CHF</t>
  </si>
  <si>
    <t>CHECH2-21-1-008Y 2021CHF</t>
  </si>
  <si>
    <t>CH2-21-1-008</t>
  </si>
  <si>
    <t>CHECH2-21-2-019Y 2021EUR</t>
  </si>
  <si>
    <t>CH2-21-2-019</t>
  </si>
  <si>
    <t>CHE7705-1Y 2021CHF</t>
  </si>
  <si>
    <t>CHE1700974-1Y 2021CHF</t>
  </si>
  <si>
    <t>CHECH2539-0200Y 2021CHF</t>
  </si>
  <si>
    <t>CHE1700560-1Y 2021CHF</t>
  </si>
  <si>
    <t>CHECH2566-0200Y 2021CHF</t>
  </si>
  <si>
    <t>CHECH4-21-1-015Y 2021CHF</t>
  </si>
  <si>
    <t>CH4-21-1-015</t>
  </si>
  <si>
    <t>CHE108824-2Y 2021CHF</t>
  </si>
  <si>
    <t>CHE8156-2Y 2021CHF</t>
  </si>
  <si>
    <t>CHECH0002-0005Y 2021CHF</t>
  </si>
  <si>
    <t>CHECH0014-0010Y 2021CHF</t>
  </si>
  <si>
    <t>CHECH8824-0000Y 2021CHF</t>
  </si>
  <si>
    <t>[TN] : Rebate calculé à la main =Report : 11 950 x 0,24 + 14 x 100 = 4268. La facture manque l'unité "Indiquer "1" si distributeur" dont 1400€ de rem. https://astoresuite.com/declarative_campaign_participations/edit/75635</t>
  </si>
  <si>
    <t>CHECH1254-0300Y 2021CHF</t>
  </si>
  <si>
    <t>CHECH0003-0250Y 2021CHF</t>
  </si>
  <si>
    <t>CHECH120860-0200Y 2021CHF</t>
  </si>
  <si>
    <t>CHECH2576-0400Y 2021CHF</t>
  </si>
  <si>
    <t>CHECH2406-0100Y 2021CHF</t>
  </si>
  <si>
    <t>[TN] : Calcul à la main = Report = Montant après le dernier ajustment https://astoresuite.com/adjustements/edit/40352 : 36 661,35 x 2% = 733,23 (Condition CA &gt; 30K &lt; 50K =&gt; 2%)
Le montant facturé était sur l'ajustment précédent : 27 587,25x 1% = 275,87 (Condition CA &lt; 30K =&gt; 1%)
[BD] Ok now</t>
  </si>
  <si>
    <t>Barbara</t>
  </si>
  <si>
    <t>CHECH109482-0500Y 2021CHF</t>
  </si>
  <si>
    <t>CHE1700863-2Q0 2021CHF</t>
  </si>
  <si>
    <t>CHE1700863-2Y 2021CHF</t>
  </si>
  <si>
    <t>CHECH0009-0200Y 2021CHF</t>
  </si>
  <si>
    <t>CHE9036-2Y 2021CHF</t>
  </si>
  <si>
    <t>CHECH2364-0200Y 2021CHF</t>
  </si>
  <si>
    <t>CHECH2646-0300Y 2021CHF</t>
  </si>
  <si>
    <t>CHECH0015-0200Y 2021CHF</t>
  </si>
  <si>
    <t>CHECH9125-0300Y 2021CHF</t>
  </si>
  <si>
    <t>CHECH6470-1000Y 2021CHF</t>
  </si>
  <si>
    <t>CHECH269841-0300Y 2021CHF</t>
  </si>
  <si>
    <t>CHECH9177-0000Y 2021CHF</t>
  </si>
  <si>
    <t>CHE1703299-1Y 2021CHF</t>
  </si>
  <si>
    <t>CHECH2-21-2-006Y 2021CHF</t>
  </si>
  <si>
    <t>CH2-21-2-006</t>
  </si>
  <si>
    <t>CHECH8933-0100Y 2021CHF</t>
  </si>
  <si>
    <t>CHE1701979-1Y 2021CHF</t>
  </si>
  <si>
    <t>CHE1700210-1Y 2021CHF</t>
  </si>
  <si>
    <t>CHECH1703296-0000Y 2021CHF</t>
  </si>
  <si>
    <t>CHECH0008-030Y 2021CHF</t>
  </si>
  <si>
    <t>CHECH2163-0400Y 2021CHF</t>
  </si>
  <si>
    <t>CHECH914-0300S2 2021CHF</t>
  </si>
  <si>
    <t>CH914-0300</t>
  </si>
  <si>
    <t>CHE6771-1Y 2021CHF</t>
  </si>
  <si>
    <t>CHE1701949-1Y 2021CHF</t>
  </si>
  <si>
    <t>CHECH2693-0003Y 2021CHF</t>
  </si>
  <si>
    <t>CHECH4-22-4-005Y 2021CHF</t>
  </si>
  <si>
    <t>CH4-22-4-005</t>
  </si>
  <si>
    <t>[85872]</t>
  </si>
  <si>
    <t>[47392, 47391]</t>
  </si>
  <si>
    <t>2022-05-23 12:22:45 +0200</t>
  </si>
  <si>
    <t>CHE1701540-2Y 2021CHF</t>
  </si>
  <si>
    <t>CORP691444Q0 2021EUR</t>
  </si>
  <si>
    <t>CORP691444Q1 2021EUR</t>
  </si>
  <si>
    <t>CORP691444Q2 2021EUR</t>
  </si>
  <si>
    <t>CORP691444Q3 2021EUR</t>
  </si>
  <si>
    <t>CORP691444Q4 2021EUR</t>
  </si>
  <si>
    <t>CORP27293030Q1 2021EUR</t>
  </si>
  <si>
    <t>CORP27293030Q2 2021EUR</t>
  </si>
  <si>
    <t>CORP27293030Q3 2021EUR</t>
  </si>
  <si>
    <t>CORP27293030Q4 2021EUR</t>
  </si>
  <si>
    <t>CORPGP3EHC2218Q1 2021EUR</t>
  </si>
  <si>
    <t>CORPGP3EHC2218Q2 2021EUR</t>
  </si>
  <si>
    <t>CORPGP3EHC2218Q3 2021EUR</t>
  </si>
  <si>
    <t>CORPGP2GP21067Q1 2021EUR</t>
  </si>
  <si>
    <t>CORPGP2GP21067Q2 2021EUR</t>
  </si>
  <si>
    <t>CORPGP2GP21067Q3 2021EUR</t>
  </si>
  <si>
    <t>CORPGP2GP21067Q4 2021EUR</t>
  </si>
  <si>
    <t>CORPGP4GP2439Y 2021EUR</t>
  </si>
  <si>
    <t>CORPGP2GP2573Q0 2021EUR</t>
  </si>
  <si>
    <t>[TN] : Rebate calculé à la main = Report. 
[23373] : 17 837 x 2 % = 374,74 sur Q4 2020
[23382] : 17 837 x 2 % = 374,74 sur Q4 2020
[24185] : 17 837 x 2 % = 374,74 sur Q4 2020
[26810] : 13 291 x 2 % = 265,82 sur Q4 2020
=&gt; la facture était seulement pour le [26810] : 13 291 x 2 % = 265,82</t>
  </si>
  <si>
    <t>CORPGP2GP2573Q1 2021EUR</t>
  </si>
  <si>
    <t>CORPGP2GP2573Q2 2021EUR</t>
  </si>
  <si>
    <t>CORPGP2GP2573Q3 2021EUR</t>
  </si>
  <si>
    <t>CORPGP2GP2573Q4 2021EUR</t>
  </si>
  <si>
    <t>CORPGP3MOV2993Q2 2021EUR</t>
  </si>
  <si>
    <t>CORPGP3MOV2993Q3 2021EUR</t>
  </si>
  <si>
    <t>CORPGP3MOV2993Q4 2021EUR</t>
  </si>
  <si>
    <t>CORPGP3NOV2574Q0 2021EUR</t>
  </si>
  <si>
    <t>CORPGP3NOV2574Q1 2021EUR</t>
  </si>
  <si>
    <t>[TN] Rebate calculé du dernier ajustement = Report https://astoresuite.com/adjustements/edit/27538 : 78066,33 x 10% = 7806,63. 
[MT]pour  avoir les 78066,33€ il y a un eu un déclaratif de 21 554,88€ (facture de 2 155€), puis un ajustement de 56 511,45€. Il faut donc une facture complementaire de 56511,45*10% = 5651€ https://astoresuite.com/adjustements/edit/27537
[ZB] la facture 2 155€ n'etait pas transmis, du coup le dernier ajustement à generer cette facture https://astoresuite.com/billing_invoices/show/78331, du coup il faut modifier le montant de facturation car rdbc est correct, pour les assistances billing il faut voir avec PAUL. [MT] ok j'ai annulé le déclaratif puis repassé le déclaratif initial pour avoir une facture de 2 155e j'ai fait envoi manuel. Puis j'ai repassé l'ajustement ce qui a généré une facturé de 5 651€</t>
  </si>
  <si>
    <t>CORPGP3NOV2574Q2 2021EUR</t>
  </si>
  <si>
    <t>CORPGP3NOV2574Q3 2021EUR</t>
  </si>
  <si>
    <t>CORPGP3NOV2574Q4 2021EUR</t>
  </si>
  <si>
    <t>CORPGP3-21-2-095-RAFFAIQ4 2021EUR</t>
  </si>
  <si>
    <t>GP3-21-2-095-RAFFAI</t>
  </si>
  <si>
    <t>CORPGP2GP2449Q1 2021EUR</t>
  </si>
  <si>
    <t>CORPGP2GP2449Q2 2021EUR</t>
  </si>
  <si>
    <t>CORPGP2GP2449Q3 2021EUR</t>
  </si>
  <si>
    <t>CORPGP2GP2449Q4 2021EUR</t>
  </si>
  <si>
    <t>CORPGP3IBMEG2450Q1 2021EUR</t>
  </si>
  <si>
    <t>CORPGP3IBMEG2450Q2 2021EUR</t>
  </si>
  <si>
    <t>CORPGP3IBMEG2450Q3 2021EUR</t>
  </si>
  <si>
    <t>CORPGP3IBMEG2450Q4 2021EUR</t>
  </si>
  <si>
    <t>CORPGP2GP2282Q0 2021EUR</t>
  </si>
  <si>
    <t>CORPGP2GP2282Q1 2021EUR</t>
  </si>
  <si>
    <t>CORPGP2GP2282Q2 2021EUR</t>
  </si>
  <si>
    <t>CORPGP2GP2282Q3 2021EUR</t>
  </si>
  <si>
    <t>CORPGP2GP2282Q4 2021EUR</t>
  </si>
  <si>
    <t>CORPGP3IBB2478Q0 2021EUR</t>
  </si>
  <si>
    <t>CORPGP3IBB2478Q1 2021EUR</t>
  </si>
  <si>
    <t>CORPGP3IBBN2747Q1 2021EUR</t>
  </si>
  <si>
    <t>CORPGP3IBBN2747Q2 2021EUR</t>
  </si>
  <si>
    <t>CORPGP3IBBN2747Q3 2021EUR</t>
  </si>
  <si>
    <t>CORPGP3IBBN2747Q4 2021EUR</t>
  </si>
  <si>
    <t>CORPGP3F12761Y 2021EUR</t>
  </si>
  <si>
    <t>GP3F12761</t>
  </si>
  <si>
    <t>CORPGP4GP2527Q0 2021EUR</t>
  </si>
  <si>
    <t>CORPGP4GP2527S1 2021EUR</t>
  </si>
  <si>
    <t>CORPGP4GP2527S2 2021EUR</t>
  </si>
  <si>
    <t>[OA] Rebate calculé à la main (2208235,43*14%)+(2814963,19*7%)+(194148,81*20,20%)+(81803,54*8,82%)+(1223032,398*6%)+(2067863,02*3%) = 687701,882//https://www.astoresuite.com/contracts/show/28206 / Ajustement : https://www.astoresuite.com/adjustements/edit/26886
[NB] Manque un avoir de N6627:S6628</t>
  </si>
  <si>
    <t>CORP26133077Q0 2021EUR</t>
  </si>
  <si>
    <t>CORP26133077Q1 2021EUR</t>
  </si>
  <si>
    <t>CORP26133077Q2 2021EUR</t>
  </si>
  <si>
    <t>CORP26133077Q3 2021EUR</t>
  </si>
  <si>
    <t>CORP26133077Q4 2021EUR</t>
  </si>
  <si>
    <t>CORPGP2GP21036Q1 2021EUR</t>
  </si>
  <si>
    <t>[OA] rebate calculé à la main (283456,98*5%=14172,849) qui correspond bien à l'encodage du contrat et du CA déclaré, https://www.astoresuite.com/adjustements/edit/17095 // https://www.astoresuite.com/contracts/show/31146 [MT] ok facture faite</t>
  </si>
  <si>
    <t>CORPGP2GP21036Q2 2021EUR</t>
  </si>
  <si>
    <t>CORPGP2GP21036Q3 2021EUR</t>
  </si>
  <si>
    <t>[OA] l'ajustement n'est pas pris en considération d'ou l'écart (1040*5%=52), https://www.astoresuite.com/adjustements/edit/25425 // https://www.astoresuite.com/contracts/show/31146 [MT] ok facture faite</t>
  </si>
  <si>
    <t>CORPGP2GP21036Q4 2021EUR</t>
  </si>
  <si>
    <t>CORPGP2GP21037Q1 2021EUR</t>
  </si>
  <si>
    <t>CORPGP2GP21037Q2 2021EUR</t>
  </si>
  <si>
    <t>CORPGP2GP21037Q3 2021EUR</t>
  </si>
  <si>
    <t>CORPGP2GP21037Q4 2021EUR</t>
  </si>
  <si>
    <t>[OA] rebate calculé à la main qui correspond bien à l'encodage du contrat et du CA déclaré . un ajustement qui n'est pas pris en considération dans votre calcul // https://www.astoresuite.com/adjustements/edit/38308 [MT] ok facture complémentaire envoyée</t>
  </si>
  <si>
    <t>CORPGP3IISIB21038Q1 2021EUR</t>
  </si>
  <si>
    <t>[OA] rebate calculé à la main (283456,98*5%=14172,849) qui correspond bien à l'encodage du contrat et du CA déclaré, https://www.astoresuite.com/adjustements/edit/17095 //  https://www.astoresuite.com/contracts/show/30434 [MT] ok facture faite</t>
  </si>
  <si>
    <t>CORPGP3IISIB21038Q2 2021EUR</t>
  </si>
  <si>
    <t>CORPGP3IISIB21038Q3 2021EUR</t>
  </si>
  <si>
    <t>[OA] l'ajustement n'est pas pris en considération d'ou l'écart (1040*5%=52), https://www.astoresuite.com/adjustements/edit/25425 // https://www.astoresuite.com/contracts/show/30434 [MT] ok facture faite</t>
  </si>
  <si>
    <t>CORPGP3IISIB21038Q4 2021EUR</t>
  </si>
  <si>
    <t>CORPGP3IISIB2971Q1 2021EUR</t>
  </si>
  <si>
    <t>CORPGP3IISIB2971Q2 2021EUR</t>
  </si>
  <si>
    <t>CORPGP3IISIB2971Q3 2021EUR</t>
  </si>
  <si>
    <t>CORPGP3IISIB2971Q4 2021EUR</t>
  </si>
  <si>
    <t>CORPGP3NSN2973Q1 2021EUR</t>
  </si>
  <si>
    <t>CORPGP3NSN2973Q2 2021EUR</t>
  </si>
  <si>
    <t>CORPGP3NSN2973Q3 2021EUR</t>
  </si>
  <si>
    <t>CORPGP3NSN2973Q4 2021EUR</t>
  </si>
  <si>
    <t>CORPGP3PMG2972Q1 2021EUR</t>
  </si>
  <si>
    <t>CORPGP3PMG2972Q2 2021EUR</t>
  </si>
  <si>
    <t>CORPGP3PMG2972Q3 2021EUR</t>
  </si>
  <si>
    <t>CORPGP3PMG2972Q4 2021EUR</t>
  </si>
  <si>
    <t>CORP690001Q0 2021EUR</t>
  </si>
  <si>
    <t>CORP690001Q1 2021EUR</t>
  </si>
  <si>
    <t>CORP690001Q2 2021EUR</t>
  </si>
  <si>
    <t>CORP690001Q3 2021EUR</t>
  </si>
  <si>
    <t>CORP690001Q4 2021EUR</t>
  </si>
  <si>
    <t>CORPGP3EHC2175Q3 2021EUR</t>
  </si>
  <si>
    <t>[MT]Facture bien dans A2S https://astoresuite.com/billing_invoices/show/29148
[EF] la particpation nous donne le double de rabais tu peux vérifier stp
https://astoresuite.com/declarative_campaign_participations/edit/45293 [MT] le contrat était en brouillon. Je l'ai validé avec ok de SPO, à voir si cela règle le problème.</t>
  </si>
  <si>
    <t>CORPGP2GP2170Q1 2021EUR</t>
  </si>
  <si>
    <t>CORPGP2GP2170Q2 2021EUR</t>
  </si>
  <si>
    <t>CORPGP2GP2170Q3 2021EUR</t>
  </si>
  <si>
    <t>CORPGP3IB2598Q1 2021EUR</t>
  </si>
  <si>
    <t>CORPGP3IB2598Q2 2021EUR</t>
  </si>
  <si>
    <t>CORPGP3IB2598Q4 2021EUR</t>
  </si>
  <si>
    <t>CORPGP2GP2410Q0 2021EUR</t>
  </si>
  <si>
    <t>CORPGP2GP2410Q1 2021EUR</t>
  </si>
  <si>
    <t>CORPGP2GP2410Q2 2021EUR</t>
  </si>
  <si>
    <t>CORPGP2GP2410Q3 2021EUR</t>
  </si>
  <si>
    <t>CORPGP4GP2726Q1 2021EUR</t>
  </si>
  <si>
    <t>CORPGP4GP2726Q2 2021EUR</t>
  </si>
  <si>
    <t>CORPGP4GP2726Q3 2021EUR</t>
  </si>
  <si>
    <t>CORP768614Q0 2021EUR</t>
  </si>
  <si>
    <t>CORP768614Q1 2021EUR</t>
  </si>
  <si>
    <t>CORP768614Q2 2021EUR</t>
  </si>
  <si>
    <t>CORP768614Q3 2021EUR</t>
  </si>
  <si>
    <t>CORP768614Q4 2021EUR</t>
  </si>
  <si>
    <t>CORPGP4GP2017Y 2021EUR</t>
  </si>
  <si>
    <t>[76085]</t>
  </si>
  <si>
    <t>[47499, 45407]</t>
  </si>
  <si>
    <t>2022-05-25 17:15:54 +0200</t>
  </si>
  <si>
    <t>[TN] : Je ne trouve pas le même CA/rebate que l'outil et la facture : 
https://astoresuite.com/declarative_campaign_participations/edit/76085
+ Marques à inclure : I IBIS, IB IBIS BUDGET, IS IBIS STYLES, F1 FORMULE 1, M6 MOTEL 6 
=&gt; donc une somme de CA : 621 033,44  x 5,25% = 32 604,256
[ZB] Je n'ai pas compris l'analyse, peut etre à assigner pour le metier 
[MT] pas ok avec le montant tout est expliqué dans le JIRA A2S-1538</t>
  </si>
  <si>
    <t>CORP26083072Q0 2021EUR</t>
  </si>
  <si>
    <t>CORP26083072Q1 2021EUR</t>
  </si>
  <si>
    <t>CORP26083072Q2 2021EUR</t>
  </si>
  <si>
    <t>CORP26083072Q3 2021EUR</t>
  </si>
  <si>
    <t>CORP26083072Q4 2021EUR</t>
  </si>
  <si>
    <t>CORPGP3GP2954Q1 2021EUR</t>
  </si>
  <si>
    <t>CORPGP3GP2954Q2 2021EUR</t>
  </si>
  <si>
    <t>CORPGP3GP2954Q3 2021EUR</t>
  </si>
  <si>
    <t>CORPGP3GP2954Q4 2021EUR</t>
  </si>
  <si>
    <t>CORPGP3IB2278Q1 2021EUR</t>
  </si>
  <si>
    <t>CORPGP3IB2278Q2 2021EUR</t>
  </si>
  <si>
    <t>CORPGP3IB2278Q3 2021EUR</t>
  </si>
  <si>
    <t>CORPGP3IB2278Q4 2021EUR</t>
  </si>
  <si>
    <t>CORPGP3MERD2277Q1 2021EUR</t>
  </si>
  <si>
    <t>CORPGP3MERD2277Q2 2021EUR</t>
  </si>
  <si>
    <t>CORPGP3MERD2277Q3 2021EUR</t>
  </si>
  <si>
    <t>CORPGP3MERD2277Q4 2021EUR</t>
  </si>
  <si>
    <t>CORPGP4GP2666Q1 2021EUR</t>
  </si>
  <si>
    <t>CORPGP4GP2666Q2 2021EUR</t>
  </si>
  <si>
    <t>CORPGP4GP2666Q3 2021EUR</t>
  </si>
  <si>
    <t>CORPGP4GP2666Q4 2021EUR</t>
  </si>
  <si>
    <t>CORPGP3GPF12792Q1 2021EUR</t>
  </si>
  <si>
    <t>CORP2506023Q0 2021EUR</t>
  </si>
  <si>
    <t>CORP2506023Q4 2021EUR</t>
  </si>
  <si>
    <t>CORPGP2GP2152Q0 2021EUR</t>
  </si>
  <si>
    <t>[TN] : Calcul à la main = Report, pour ces 3 ajustements validés : [3665,  42296, 26921]: (385 846,15 + 1939 + 26 190,2) x 7 % = 28 978,27 . Il semble que le [42296] n'est pas encore facturé : 1939 x 7% = 135,73 (=l'écart) [MT] ok facture complémentaire envoyée</t>
  </si>
  <si>
    <t>CORPGP2GP2152Q1 2021EUR</t>
  </si>
  <si>
    <t>CORPGP2GP2152Q2 2021EUR</t>
  </si>
  <si>
    <t>CORPGP2GP2152Q3 2021EUR</t>
  </si>
  <si>
    <t>CORPGP2GP2152Q4 2021EUR</t>
  </si>
  <si>
    <t>CORP698869Q1 2021EUR</t>
  </si>
  <si>
    <t>CORP698869Q2 2021EUR</t>
  </si>
  <si>
    <t>CORP698869Q3 2021EUR</t>
  </si>
  <si>
    <t>CORP698869Q4 2021EUR</t>
  </si>
  <si>
    <t>CORPGP3GP2959Q1 2021EUR</t>
  </si>
  <si>
    <t>CORPGP3GP2959Q2 2021EUR</t>
  </si>
  <si>
    <t>CORPGP3GP2959Q3 2021EUR</t>
  </si>
  <si>
    <t>CORPGP3GP2959Q4 2021EUR</t>
  </si>
  <si>
    <t>CORPGP3MERD2321Q1 2021EUR</t>
  </si>
  <si>
    <t>CORPGP3MERD2321Q2 2021EUR</t>
  </si>
  <si>
    <t>CORPGP3MERD2321Q4 2021EUR</t>
  </si>
  <si>
    <t>CORP2439015Q0 2021EUR</t>
  </si>
  <si>
    <t>CORP2439015Q1 2021EUR</t>
  </si>
  <si>
    <t>CORP2439015Q2 2021EUR</t>
  </si>
  <si>
    <t>CORP2439015Q3 2021EUR</t>
  </si>
  <si>
    <t>CORPGP4GP2716 FRQ1 2021EUR</t>
  </si>
  <si>
    <t>CORPGP4GP2716 FRQ2 2021EUR</t>
  </si>
  <si>
    <t>CORPGP4GP2716 FRQ3 2021EUR</t>
  </si>
  <si>
    <t>CORPGP4GP2716 FRQ4 2021EUR</t>
  </si>
  <si>
    <t>CORPGP2GP2339Q0 2021EUR</t>
  </si>
  <si>
    <t>CORPGP2GP2339Q1 2021EUR</t>
  </si>
  <si>
    <t>CORPGP2GP2339Q2 2021EUR</t>
  </si>
  <si>
    <t>CORPGP2GP2339Q3 2021EUR</t>
  </si>
  <si>
    <t>CORPGP2GP2339Q4 2021EUR</t>
  </si>
  <si>
    <t>CORPGP3EHC2184Q1 2021EUR</t>
  </si>
  <si>
    <t>CORPGP3F121076Q1 2021EUR</t>
  </si>
  <si>
    <t>CORPGP3F121076Q2 2021EUR</t>
  </si>
  <si>
    <t>CORPGP3F121076Q4 2021EUR</t>
  </si>
  <si>
    <t>CORPGP3IBBN21075Q1 2021EUR</t>
  </si>
  <si>
    <t>CORPGP3IBBN21075Q2 2021EUR</t>
  </si>
  <si>
    <t>CORPGP3IBBN21075Q3 2021EUR</t>
  </si>
  <si>
    <t>CORPGP3IBBN21075Q4 2021EUR</t>
  </si>
  <si>
    <t>CORPGP3NOVNR2341Q1 2021EUR</t>
  </si>
  <si>
    <t>CORPGP3NOVNR2341Q2 2021EUR</t>
  </si>
  <si>
    <t>CORPGP3NOVNR2341Q3 2021EUR</t>
  </si>
  <si>
    <t>CORPGP3NOVNR2341Q4 2021EUR</t>
  </si>
  <si>
    <t>CORPGP3NOVN2340Q4 2021EUR</t>
  </si>
  <si>
    <t>CORP26102066Q0 2021EUR</t>
  </si>
  <si>
    <t>CORP26102066Q1 2021EUR</t>
  </si>
  <si>
    <t>CORP26102066Q2 2021EUR</t>
  </si>
  <si>
    <t>CORP26102066Q3 2021EUR</t>
  </si>
  <si>
    <t>CORP26102066Q4 2021EUR</t>
  </si>
  <si>
    <t>CORP628230Q1 2021EUR</t>
  </si>
  <si>
    <t>CORP628230Q2 2021EUR</t>
  </si>
  <si>
    <t>CORP628230Q3 2021EUR</t>
  </si>
  <si>
    <t>CORP628230Q4 2021EUR</t>
  </si>
  <si>
    <t>CORP623085-2Q0 2021EUR</t>
  </si>
  <si>
    <t>[TN] : différence entre l'unité dans l'ajustement et le contrat :
Dans ces deux ajustements validés [4011, 26932] : c'est "TO - Hard bedding : Beds &amp; mattresses", alors que dans le contrat c'est : "Bedding : Pillows &amp; Duvets".
Il faudrait regen la participation et renseigner le bon CA [MT] ok facture complémentaires envoyées</t>
  </si>
  <si>
    <t>CORP623085-2Q1 2021EUR</t>
  </si>
  <si>
    <t>CORP623085-2Q2 2021EUR</t>
  </si>
  <si>
    <t>CORP623085-2Q3 2021EUR</t>
  </si>
  <si>
    <t>CORP623085-2Q4 2021EUR</t>
  </si>
  <si>
    <t>CORPGP4GP2755Q1 2021EUR</t>
  </si>
  <si>
    <t>[EF] Ajustement présent dans A2S mais au niveau pays au lieu du niveau hotel - reloader au niveau pays https://astoresuite.com/adjustements/history?adjustement_group_id=16563
[MT]Ajustement bien dans A2S https://astoresuite.com/adjustements/history?adjustement_group_id=16563</t>
  </si>
  <si>
    <t>CORPGP4GP2755Q2 2021EUR</t>
  </si>
  <si>
    <t>CORPGP4GP2755Q3 2021EUR</t>
  </si>
  <si>
    <t>CORPGP4GP2755Q4 2021EUR</t>
  </si>
  <si>
    <t>CORPGP4GP2558Q1 2021EUR</t>
  </si>
  <si>
    <t>CORPGP4GP2558Q2 2021EUR</t>
  </si>
  <si>
    <t>CORPGP4GP2558Q3 2021EUR</t>
  </si>
  <si>
    <t>CORPGP4GP2558Q4 2021EUR</t>
  </si>
  <si>
    <t>CORP28278045Q1 2021EUR</t>
  </si>
  <si>
    <t>CORP28278045Q2 2021EUR</t>
  </si>
  <si>
    <t>CORP28278045Q3 2021EUR</t>
  </si>
  <si>
    <t>CORP28278045Q4 2021EUR</t>
  </si>
  <si>
    <t>CORPGP4GP2029Y 2021EUR</t>
  </si>
  <si>
    <t>CORP692003Q0 2021EUR</t>
  </si>
  <si>
    <t>CORP692003Q1 2021EUR</t>
  </si>
  <si>
    <t>CORP692003Q2 2021EUR</t>
  </si>
  <si>
    <t>CORP692003Q3 2021EUR</t>
  </si>
  <si>
    <t>CORP692003Q4 2021EUR</t>
  </si>
  <si>
    <t>CORPGP2GP2818Q1 2021EUR</t>
  </si>
  <si>
    <t>CORPGP2GP2818Q2 2021EUR</t>
  </si>
  <si>
    <t>CORPGP2GP2818Q3 2021EUR</t>
  </si>
  <si>
    <t>CORPGP2GP2818Q4 2021EUR</t>
  </si>
  <si>
    <t>CORPGP2GP2532Q0 2021EUR</t>
  </si>
  <si>
    <t>CORPGP2GP2532Q1 2021EUR</t>
  </si>
  <si>
    <t>CORPGP2GP2532Q2 2021EUR</t>
  </si>
  <si>
    <t>CORPGP2GP2532Q3 2021EUR</t>
  </si>
  <si>
    <t>CORPGP2GP2532Q4 2021EUR</t>
  </si>
  <si>
    <t>CORPGP4GP2220Y 2021EUR</t>
  </si>
  <si>
    <t>CORPGP2GP2149Q1 2021EUR</t>
  </si>
  <si>
    <t>CORPGP2GP2149Q2 2021EUR</t>
  </si>
  <si>
    <t>CORPGP2GP2149Q3 2021EUR</t>
  </si>
  <si>
    <t>CORPGP2GP2149Q4 2021EUR</t>
  </si>
  <si>
    <t>CORPGP3GPHF12738Q1 2021EUR</t>
  </si>
  <si>
    <t>CORPGP3GPHF12738Q2 2021EUR</t>
  </si>
  <si>
    <t>CORPGP3GPHF12738Q3 2021EUR</t>
  </si>
  <si>
    <t>CORPGP3GPHF12738Q4 2021EUR</t>
  </si>
  <si>
    <t>CORPGP2GP2464Q1 2021EUR</t>
  </si>
  <si>
    <t>CORPGP2GP2464Q2 2021EUR</t>
  </si>
  <si>
    <t>CORPGP2GP2464Q3 2021EUR</t>
  </si>
  <si>
    <t>CORPGP2GP2464Q4 2021EUR</t>
  </si>
  <si>
    <t>CORPGP4GP1650Y 2021EUR</t>
  </si>
  <si>
    <t>CORPGP2GP2680Q0 2021EUR</t>
  </si>
  <si>
    <t>CORPGP2GP2680Q1 2021EUR</t>
  </si>
  <si>
    <t>CORPGP2GP2680Q2 2021EUR</t>
  </si>
  <si>
    <t>CORPGP2GP2680Q3 2021EUR</t>
  </si>
  <si>
    <t>CORPGP2GP2680Q4 2021EUR</t>
  </si>
  <si>
    <t>CORP2426039Q0 2021EUR</t>
  </si>
  <si>
    <t>[EF] Peux tu mettre l'ajustement ci-dessous en Q1 2020 STP
https://astoresuite.com/adjustements/edit/46270</t>
  </si>
  <si>
    <t>CORP2426039Q2 2021EUR</t>
  </si>
  <si>
    <t>CORP2426039Q4 2021EUR</t>
  </si>
  <si>
    <t>CORPGP3NOVN2467Q1 2021EUR</t>
  </si>
  <si>
    <t>CORPGP3NOVN2467Q2 2021EUR</t>
  </si>
  <si>
    <t>CORPGP3NOVN2467Q3 2021EUR</t>
  </si>
  <si>
    <t>CORPGP3NOVN2467Q4 2021EUR</t>
  </si>
  <si>
    <t>CORPGP3NOVNR2700Q1 2021EUR</t>
  </si>
  <si>
    <t>CORPGP3NOVNR2700Q2 2021EUR</t>
  </si>
  <si>
    <t>CORPGP3NOVNR2700Q3 2021EUR</t>
  </si>
  <si>
    <t>CORPGP3NOVNR2700Q4 2021EUR</t>
  </si>
  <si>
    <t>CORPGP2GP2673Q1 2021EUR</t>
  </si>
  <si>
    <t>CORPGP2GP2673Q2 2021EUR</t>
  </si>
  <si>
    <t>CORPGP2GP2673Q3 2021EUR</t>
  </si>
  <si>
    <t>CORPGP2GP2673Q4 2021EUR</t>
  </si>
  <si>
    <t>CORPGP2GP2347Q1 2021EUR</t>
  </si>
  <si>
    <t>CORPGP2GP2347Q2 2021EUR</t>
  </si>
  <si>
    <t>CORPGP2GP2347Q3 2021EUR</t>
  </si>
  <si>
    <t>CORPGP2GP2682Q0 2021EUR</t>
  </si>
  <si>
    <t>CORPGP2GP2682Q1 2021EUR</t>
  </si>
  <si>
    <t>CORPGP2GP2682Q2 2021EUR</t>
  </si>
  <si>
    <t>CORPGP2GP2682Q3 2021EUR</t>
  </si>
  <si>
    <t>CORPGP2GP2682Q4 2021EUR</t>
  </si>
  <si>
    <t>CORP2291019Q0 2021EUR</t>
  </si>
  <si>
    <t>CORP2291019Q1 2021EUR</t>
  </si>
  <si>
    <t>CORP2291019Q2 2021EUR</t>
  </si>
  <si>
    <t>CORP2291019Q3 2021EUR</t>
  </si>
  <si>
    <t>CORP2291019Q4 2021EUR</t>
  </si>
  <si>
    <t>CORPGP2GP1940Q0 2021EUR</t>
  </si>
  <si>
    <t>CORPGP2GP1940Q1 2021EUR</t>
  </si>
  <si>
    <t>CORPGP2GP1940Q2 2021EUR</t>
  </si>
  <si>
    <t>CORPGP2GP1940Q3 2021EUR</t>
  </si>
  <si>
    <t>CORPGP2GP1940Q4 2021EUR</t>
  </si>
  <si>
    <t>CORPGP2GP2638Q1 2021EUR</t>
  </si>
  <si>
    <t>CORPGP2GP2638Q2 2021EUR</t>
  </si>
  <si>
    <t>CORPGP2GP2638Q3 2021EUR</t>
  </si>
  <si>
    <t>CORPGP2GP2638Q4 2021EUR</t>
  </si>
  <si>
    <t>CORPGP3MIDLUB2639Q1 2021EUR</t>
  </si>
  <si>
    <t>CORPGP3MIDLUB2639Q2 2021EUR</t>
  </si>
  <si>
    <t>CORPGP3MIDLUB2639Q3 2021EUR</t>
  </si>
  <si>
    <t>CORPGP3MIDLUB2639Q4 2021EUR</t>
  </si>
  <si>
    <t>CORPGP4GP2640Q1 2021EUR</t>
  </si>
  <si>
    <t>CORPGP4GP2640Q2 2021EUR</t>
  </si>
  <si>
    <t>CORPGP4GP2640Q3 2021EUR</t>
  </si>
  <si>
    <t>CORPGP4GP2640Q4 2021EUR</t>
  </si>
  <si>
    <t>CORPGP2GP2934Q1 2021EUR</t>
  </si>
  <si>
    <t>CORPGP2GP2934Q2 2021EUR</t>
  </si>
  <si>
    <t>CORPGP2GP2934Q3 2021EUR</t>
  </si>
  <si>
    <t>CORPGP2GP2934Q4 2021EUR</t>
  </si>
  <si>
    <t>CORPGP2GP2671Q0 2021EUR</t>
  </si>
  <si>
    <t>CORPGP2GP2671Q1 2021EUR</t>
  </si>
  <si>
    <t>CORPGP2GP2671Q2 2021EUR</t>
  </si>
  <si>
    <t>CORPGP2GP2671Q3 2021EUR</t>
  </si>
  <si>
    <t>CORPGP2GP2671Q4 2021EUR</t>
  </si>
  <si>
    <t>CORPGP2GP2976Q0 2021EUR</t>
  </si>
  <si>
    <t>CORPGP2GP2976Q1 2021EUR</t>
  </si>
  <si>
    <t>CORPGP2GP2976Q2 2021EUR</t>
  </si>
  <si>
    <t>CORPGP2GP2976Q3 2021EUR</t>
  </si>
  <si>
    <t>CORPGP2GP2976Q4 2021EUR</t>
  </si>
  <si>
    <t>CORPGP2GP2678Q0 2021EUR</t>
  </si>
  <si>
    <t>CORPGP2GP2678Q1 2021EUR</t>
  </si>
  <si>
    <t>CORPGP2GP2678Q2 2021EUR</t>
  </si>
  <si>
    <t>CORPGP2GP2678Q3 2021EUR</t>
  </si>
  <si>
    <t>CORPGP2GP2678Q4 2021EUR</t>
  </si>
  <si>
    <t>CORPGP2GP2183Q1 2021EUR</t>
  </si>
  <si>
    <t>CORPGP2GP2183Q2 2021EUR</t>
  </si>
  <si>
    <t>CORPGP2GP2183Q3 2021EUR</t>
  </si>
  <si>
    <t>CORPGP2GP2183Q4 2021EUR</t>
  </si>
  <si>
    <t>CORPGP2GP2486Q1 2021EUR</t>
  </si>
  <si>
    <t>CORPGP2GP2486Q2 2021EUR</t>
  </si>
  <si>
    <t>CORPGP2GP2486Q3 2021EUR</t>
  </si>
  <si>
    <t>CORPGP2GP2486Q4 2021EUR</t>
  </si>
  <si>
    <t>CORP2526061Q1 2021EUR</t>
  </si>
  <si>
    <t>CORP2526061Q2 2021EUR</t>
  </si>
  <si>
    <t>CORP2526061Q3 2021EUR</t>
  </si>
  <si>
    <t>CORP2526061Q4 2021EUR</t>
  </si>
  <si>
    <t>CORPGP2GP2538Q1 2021EUR</t>
  </si>
  <si>
    <t>CORPGP2GP2538Q2 2021EUR</t>
  </si>
  <si>
    <t>CORPGP2GP2538Q3 2021EUR</t>
  </si>
  <si>
    <t>CORPGP2GP2538Q4 2021EUR</t>
  </si>
  <si>
    <t>[TN] : Calcul à la main = Report . Le montant dans le report correspond bien au dernier ajustement validé [38291] : 748 468,67  x 5% = 37 423,43 . Le montant facturé était pour le dec initial. Attention : le deuxième ajustement [41596] n'est pas encore validé, il est en 'to be validated"</t>
  </si>
  <si>
    <t>CORPGP3PUL2539Q1 2021EUR</t>
  </si>
  <si>
    <t>CORPGP3PUL2539Q2 2021EUR</t>
  </si>
  <si>
    <t>CORPGP3PUL2539Q3 2021EUR</t>
  </si>
  <si>
    <t>CORPGP3PUL2539Q4 2021EUR</t>
  </si>
  <si>
    <t>[TN] : Calcul à la main = Report . Le montant dans le report correspond bien au dernier ajustement validé [38291] : 74573,77  x 7% = 5 220,16 . Le montant facturé était pour le dec initial. Attention : le deuxième ajustement [41596] n'est pas encore validé, il est en 'to be validated"</t>
  </si>
  <si>
    <t>CORPGP2GP2248Q0 2021EUR</t>
  </si>
  <si>
    <t>[14386, 26766, 3487, 855, 852, 14593, 26939, 39923]</t>
  </si>
  <si>
    <t>2022-03-02 16:30:54 +0100</t>
  </si>
  <si>
    <t>[TN] : Calcul à la main = Report pour 4 ajustements validés [39923, 26766, 3487, 26939] :
[ (-2 887,66) + (-0,62) + 2 887,66 + 10 047,5 ] x 4% = 401,88 . Je pense qu'il en manquerait cet ajustement dans votre compile : https://astoresuite.com/adjustements/edit/39923 [MT] il y a bien une facture de 115,51€ dans A2S -&gt; ajustement : https://astoresuite.com/adjustements/edit/3487
[ZB] à voir par le metier [MT]ok l'avoir est envoyé dans billing</t>
  </si>
  <si>
    <t>CORPGP2GP2248Q1 2021EUR</t>
  </si>
  <si>
    <t>CORPGP2GP2248Q2 2021EUR</t>
  </si>
  <si>
    <t>CORPGP2GP2248Q3 2021EUR</t>
  </si>
  <si>
    <t>CORPGP2GP2248Q4 2021EUR</t>
  </si>
  <si>
    <t>CORPGP3IBB2472Q1 2021EUR</t>
  </si>
  <si>
    <t>CORPGP3IBB2472Q3 2021EUR</t>
  </si>
  <si>
    <t>CORPGP3MERD2304Q2 2021EUR</t>
  </si>
  <si>
    <t>CORPGP3MERD2304Q4 2021EUR</t>
  </si>
  <si>
    <t>CORPGP3NOVNR2691Q2 2021EUR</t>
  </si>
  <si>
    <t>CORPGP3NOVNR2691Q3 2021EUR</t>
  </si>
  <si>
    <t>CORPGP3NOVNR2691Q4 2021EUR</t>
  </si>
  <si>
    <t>CORPGP2GP2705Q1 2021EUR</t>
  </si>
  <si>
    <t>[TN] : Rebate calculé à la main = Report : 375 x 4% = 15€ . Pb sur la couverture géographique du contrat. Il y avait deux CA déclarés pour cet Unité, dont un sur UK (21 556,61€) et un sur NLD (375€). La facture a pris en compte les deux CA alors que UK n'est pas dans la couverture du contrat https://astoresuite.com/declarative_campaign_participations/edit/28825
[NB] Déclaratif UK annulé, le UK est couvert par le contrat pays pas le corp [MT] impossible d'envoyer l'avoir dans billing https://astoresuite.com/billing_invoices/list
[TN] : l'avoir ne peut pas se faire dans A2S. Vu avec Catherine/Mathilde, l'avoir fait par import manuel Billing https://billing.astoresuite.com/invoices/show/17009</t>
  </si>
  <si>
    <t>CORPGP2GP2705Q2 2021EUR</t>
  </si>
  <si>
    <t>CORPGP2GP2705Q4 2021EUR</t>
  </si>
  <si>
    <t>CORPGP3NOV2706Q3 2021GBP</t>
  </si>
  <si>
    <t>CORPGP3NOV2706Q4 2021GBP</t>
  </si>
  <si>
    <t>CORPGP2GP2455Q0 2021EUR</t>
  </si>
  <si>
    <t>CORPGP2GP2455Q1 2021EUR</t>
  </si>
  <si>
    <t>CORPGP2GP2455Q4 2021EUR</t>
  </si>
  <si>
    <t>CORP2439015 - UKQ1 2021EUR</t>
  </si>
  <si>
    <t>CORP2439015 - UKQ2 2021EUR</t>
  </si>
  <si>
    <t>CORP2439015 - UKQ3 2021EUR</t>
  </si>
  <si>
    <t>CORPGP2GP21077Q1 2021EUR</t>
  </si>
  <si>
    <t>GP2GP21077</t>
  </si>
  <si>
    <t>CORPGP2GP21077Q2 2021EUR</t>
  </si>
  <si>
    <t>CORPGP2GP21077Q3 2021EUR</t>
  </si>
  <si>
    <t>CORPGP2GP21077Q4 2021EUR</t>
  </si>
  <si>
    <t>CORPGP3IBMEG2469Y 2021EUR</t>
  </si>
  <si>
    <t>CORPGP4GP11059Q1 2021EUR</t>
  </si>
  <si>
    <t>GP4GP11059</t>
  </si>
  <si>
    <t>[OA] déclaratif Annuel / https://astoresuite.com/contracts/show/30442
[MT]avoir non dispo dans pré billing https://astoresuite.com/adjustements/edit/17110
[OA] Problème de script, ( le problème a été traité par camille pour assitance. l'avoir a été créée et envoyé) //  https://astoresuite.com/billing_invoices/show/78560</t>
  </si>
  <si>
    <t>Fréquence déclarative</t>
  </si>
  <si>
    <t>CORPGP4GP11059Y 2021EUR</t>
  </si>
  <si>
    <t>CORPGP4GP1947Y 2021EUR</t>
  </si>
  <si>
    <t>CORP768742Q1 2021EUR</t>
  </si>
  <si>
    <t>CORP768742Q2 2021EUR</t>
  </si>
  <si>
    <t>CORP768742Q3 2021EUR</t>
  </si>
  <si>
    <t>CORP768742Q4 2021EUR</t>
  </si>
  <si>
    <t>CORPGP4GP2064S2 2021EUR</t>
  </si>
  <si>
    <t>CORPGP2GP2930Q0 2021EUR</t>
  </si>
  <si>
    <t>CORPGP2GP2930Q1 2021EUR</t>
  </si>
  <si>
    <t>CORPGP2GP2930Q2 2021EUR</t>
  </si>
  <si>
    <t>CORPGP2GP2930Q3 2021EUR</t>
  </si>
  <si>
    <t>CORPGP2GP2930Q4 2021EUR</t>
  </si>
  <si>
    <t>CORP16100035Q0 2021EUR</t>
  </si>
  <si>
    <t>CORP16100035Q1 2021EUR</t>
  </si>
  <si>
    <t>CORP16100035Q4 2021EUR</t>
  </si>
  <si>
    <t>CORP16100035-1SOFQ0 2021EUR</t>
  </si>
  <si>
    <t>CORP16100035-1SOFQ1 2021EUR</t>
  </si>
  <si>
    <t>CORP16100035-1SOFQ2 2021EUR</t>
  </si>
  <si>
    <t>CORP16100035-1SOFQ3 2021EUR</t>
  </si>
  <si>
    <t>CORPGP4GP2164Q0 2021EUR</t>
  </si>
  <si>
    <t>[OA] un ajustement manaquant qui représente l'écart (19998,13*1%=199,98) // https://www.astoresuite.com/adjustements/edit/45915 // https://www.astoresuite.com/contracts/show/28098 [MT] ok facture envoyée</t>
  </si>
  <si>
    <t>CORPGP4GP2164Q1 2021EUR</t>
  </si>
  <si>
    <t>CORPGP4GP2164Q2 2021EUR</t>
  </si>
  <si>
    <t>CORPGP4GP2164Q3 2021EUR</t>
  </si>
  <si>
    <t>CORPGP4GP2164Q4 2021EUR</t>
  </si>
  <si>
    <t>[OA] rebate calculé à la main qui correspond bien à l'encodage du contrat et du CA déclaré . j'ai ramarqué qu'il y a un ajustement qui n'est pas pris dasn votre calcul // https://www.astoresuite.com/adjustements/edit/39383 // https://www.astoresuite.com/contracts/show/28098 [MT] ok corrigé</t>
  </si>
  <si>
    <t>CORPGP2GP2793Q0 2021EUR</t>
  </si>
  <si>
    <t>CORPGP2GP2793Q1 2021EUR</t>
  </si>
  <si>
    <t>CORPGP2GP2793Q2 2021EUR</t>
  </si>
  <si>
    <t>CORPGP2GP2793Q3 2021EUR</t>
  </si>
  <si>
    <t>CORPGP2GP2793Q4 2021EUR</t>
  </si>
  <si>
    <t>CORPGP2GP2415Q0 2021EUR</t>
  </si>
  <si>
    <t>CORPGP2GP2415Q1 2021EUR</t>
  </si>
  <si>
    <t>CORPGP2GP2415Q2 2021EUR</t>
  </si>
  <si>
    <t>CORPGP2GP2415Q3 2021EUR</t>
  </si>
  <si>
    <t>CORPGP2GP2415Q4 2021EUR</t>
  </si>
  <si>
    <t>CORPGP3IB2590Q1 2021EUR</t>
  </si>
  <si>
    <t>CORPGP3IB2590Q2 2021EUR</t>
  </si>
  <si>
    <t>CORPGP3IB2590Q3 2021EUR</t>
  </si>
  <si>
    <t>CORPGP3IB2590Q4 2021EUR</t>
  </si>
  <si>
    <t>CORP690012Q0 2021EUR</t>
  </si>
  <si>
    <t>[TN] Rebate calculé à la main = Report. Il manque le rebate de l'ajustement [14583] dans la facture, [MT] facture non disponible dans le pré billing /[TN] : facture dispo après recalcul du rebate : https://astoresuite.com/billing_invoices/show/75533 [MT] facture complémentaire envoyée</t>
  </si>
  <si>
    <t>CORP690012Q1 2021EUR</t>
  </si>
  <si>
    <t>CORP690012Q2 2021EUR</t>
  </si>
  <si>
    <t>CORP690012Q3 2021EUR</t>
  </si>
  <si>
    <t>CORP690012Q4 2021EUR</t>
  </si>
  <si>
    <t>CORP670004Q0 2021EUR</t>
  </si>
  <si>
    <t>CORP670004Q1 2021EUR</t>
  </si>
  <si>
    <t>CORP670004Q2 2021EUR</t>
  </si>
  <si>
    <t>CORP670004Q3 2021EUR</t>
  </si>
  <si>
    <t>CORP670004Q4 2021EUR</t>
  </si>
  <si>
    <t>CORPGP2GP2669Q0 2021EUR</t>
  </si>
  <si>
    <t>CORPGP2GP2669Q1 2021EUR</t>
  </si>
  <si>
    <t>CORPGP2GP2669Q2 2021EUR</t>
  </si>
  <si>
    <t>CORPGP2GP2669Q3 2021EUR</t>
  </si>
  <si>
    <t>CORPGP2GP2669Q4 2021EUR</t>
  </si>
  <si>
    <t>CORPGP2GP2728Q0 2021EUR</t>
  </si>
  <si>
    <t>CORPGP2GP2728Q1 2021EUR</t>
  </si>
  <si>
    <t>CORPGP2GP2728Q2 2021EUR</t>
  </si>
  <si>
    <t>CORPGP2GP2728Q3 2021EUR</t>
  </si>
  <si>
    <t>CORPGP2GP2728Q4 2021EUR</t>
  </si>
  <si>
    <t>CORPGP2GP2148Q0 2021EUR</t>
  </si>
  <si>
    <t>[MT] Facture complémentaire envoyée</t>
  </si>
  <si>
    <t>CORPGP2GP2148Q1 2021EUR</t>
  </si>
  <si>
    <t>CORPGP2GP2148Q2 2021EUR</t>
  </si>
  <si>
    <t>CORPGP2GP2148Q3 2021EUR</t>
  </si>
  <si>
    <t>CORPGP2GP2148Q4 2021EUR</t>
  </si>
  <si>
    <t>CORPGP2GP2936Q0 2021EUR</t>
  </si>
  <si>
    <t>CORPGP2GP2936Q1 2021EUR</t>
  </si>
  <si>
    <t>CORPGP2GP2936Q2 2021EUR</t>
  </si>
  <si>
    <t>CORPGP2GP2936Q3 2021EUR</t>
  </si>
  <si>
    <t>CORPGP2GP2936Q4 2021EUR</t>
  </si>
  <si>
    <t>CORP763222Q0 2021EUR</t>
  </si>
  <si>
    <t>CORP28251033Q0 2021EUR</t>
  </si>
  <si>
    <t>CORP28251033Q1 2021EUR</t>
  </si>
  <si>
    <t>CORP28251033Q2 2021EUR</t>
  </si>
  <si>
    <t>CORP28251033Q3 2021EUR</t>
  </si>
  <si>
    <t>CORPGP3IB2591Q1 2021EUR</t>
  </si>
  <si>
    <t>CORPGP3IB2591Q2 2021EUR</t>
  </si>
  <si>
    <t>CORPGP3IB2591Q3 2021EUR</t>
  </si>
  <si>
    <t>CORPGP3NOV2299Q1 2021EUR</t>
  </si>
  <si>
    <t>CORPGP3NOV2299Q2 2021EUR</t>
  </si>
  <si>
    <t>CORPGP3NOV2299Q3 2021EUR</t>
  </si>
  <si>
    <t>CORPGP2GP2548Q1 2021EUR</t>
  </si>
  <si>
    <t>CORPGP2GP2548Q2 2021EUR</t>
  </si>
  <si>
    <t>CORPGP2GP2548Q3 2021EUR</t>
  </si>
  <si>
    <t>CORPGP2GP2548Q4 2021EUR</t>
  </si>
  <si>
    <t>CORPGP2GP2677Q0 2021EUR</t>
  </si>
  <si>
    <t>CORPGP2GP2677Q1 2021EUR</t>
  </si>
  <si>
    <t>CORPGP2GP2677Q4 2021EUR</t>
  </si>
  <si>
    <t>CORPGP2GP2727Q0 2021EUR</t>
  </si>
  <si>
    <t>CORPGP2GP2727Q1 2021EUR</t>
  </si>
  <si>
    <t>CORPGP2GP2727Q2 2021EUR</t>
  </si>
  <si>
    <t>CORPGP2GP2727Q3 2021EUR</t>
  </si>
  <si>
    <t>CORPGP2GP2727Q4 2021EUR</t>
  </si>
  <si>
    <t>CORPGP3GPHF12736Q1 2021EUR</t>
  </si>
  <si>
    <t>CORPGP3GPHF12736Q3 2021EUR</t>
  </si>
  <si>
    <t>CORPGP3GP2958Q3 2021EUR</t>
  </si>
  <si>
    <t>GP3GP2958</t>
  </si>
  <si>
    <t>CORPGP3GP2958Q4 2021EUR</t>
  </si>
  <si>
    <t>CORPGP2GP2694Q0 2021EUR</t>
  </si>
  <si>
    <t>CORPGP2GP2694Q1 2021EUR</t>
  </si>
  <si>
    <t>CORPGP2GP2694Q2 2021EUR</t>
  </si>
  <si>
    <t>CORPGP2GP2694Q3 2021EUR</t>
  </si>
  <si>
    <t>CORPGP2GP2694Q4 2021EUR</t>
  </si>
  <si>
    <t>CORPGP3NOV2695Y 2021EUR</t>
  </si>
  <si>
    <t>CORPGP2GP2280Q0 2021EUR</t>
  </si>
  <si>
    <t>CORPGP2GP2280Q1 2021EUR</t>
  </si>
  <si>
    <t>CORPGP2GP2280Q2 2021EUR</t>
  </si>
  <si>
    <t>CORPGP2GP2280Q3 2021EUR</t>
  </si>
  <si>
    <t>CORPGP2GP2280Q4 2021EUR</t>
  </si>
  <si>
    <t>CORPGP3IB2592Q1 2021EUR</t>
  </si>
  <si>
    <t>CORPGP3IB2592Q2 2021EUR</t>
  </si>
  <si>
    <t>CORPGP3IB2592Q3 2021EUR</t>
  </si>
  <si>
    <t>CORPGP3IB2592Q4 2021EUR</t>
  </si>
  <si>
    <t>CORPGP3MERD2281Q0 2021EUR</t>
  </si>
  <si>
    <t>CORPGP3MERD2281Q2 2021EUR</t>
  </si>
  <si>
    <t>CORPGP3MERD2281Q3 2021EUR</t>
  </si>
  <si>
    <t>CORPGP3MERD2281Q4 2021EUR</t>
  </si>
  <si>
    <t>CORPGP2GP2494Q0 2021EUR</t>
  </si>
  <si>
    <t>CORPGP2GP2494Q1 2021EUR</t>
  </si>
  <si>
    <t>CORPGP2GP2494Q2 2021EUR</t>
  </si>
  <si>
    <t>CORPGP2GP2494Q3 2021EUR</t>
  </si>
  <si>
    <t>CORPGP2GP2494Q4 2021EUR</t>
  </si>
  <si>
    <t>CORPGP2GP2683Q0 2021EUR</t>
  </si>
  <si>
    <t>CORPGP2GP2683Q1 2021EUR</t>
  </si>
  <si>
    <t>CORPGP2GP2683Q2 2021EUR</t>
  </si>
  <si>
    <t>CORPGP2GP2683Q3 2021EUR</t>
  </si>
  <si>
    <t>CORPGP2GP2683Q4 2021EUR</t>
  </si>
  <si>
    <t>CORP2445042Q0 2021EUR</t>
  </si>
  <si>
    <t>CORP2445042Q1 2021EUR</t>
  </si>
  <si>
    <t>CORP2445042Q2 2021EUR</t>
  </si>
  <si>
    <t>CORP2445042Q3 2021EUR</t>
  </si>
  <si>
    <t>CORP2445042Q4 2021EUR</t>
  </si>
  <si>
    <t>CORPGP2GP2460Q1 2021EUR</t>
  </si>
  <si>
    <t>CORPGP2GP2460Q2 2021EUR</t>
  </si>
  <si>
    <t>CORPGP2GP2460Q4 2021EUR</t>
  </si>
  <si>
    <t>CORPGP2GP2318Q0 2021EUR</t>
  </si>
  <si>
    <t>CORPGP2GP2318Q1 2021EUR</t>
  </si>
  <si>
    <t>CORPGP2GP2318Q2 2021EUR</t>
  </si>
  <si>
    <t>CORPGP2GP2318Q3 2021EUR</t>
  </si>
  <si>
    <t>CORPGP2GP2318Q4 2021EUR</t>
  </si>
  <si>
    <t>[TN] : Calcul à la main = Report =Dernier ajustement [44327] : 82 331,19 x 5% = 4 116,56 . La facture était du dec initial</t>
  </si>
  <si>
    <t>CORPGP2GP2459Q1 2021EUR</t>
  </si>
  <si>
    <t>CORPGP2GP2459Q2 2021EUR</t>
  </si>
  <si>
    <t>CORPGP2GP2459Q3 2021EUR</t>
  </si>
  <si>
    <t>CORPGP2GP2459Q4 2021EUR</t>
  </si>
  <si>
    <t>CORPGP2GP2662Q0 2021EUR</t>
  </si>
  <si>
    <t>CORPGP2GP2662Q1 2021EUR</t>
  </si>
  <si>
    <t>CORPGP2GP2662Q2 2021EUR</t>
  </si>
  <si>
    <t>CORPGP2GP2662Q3 2021EUR</t>
  </si>
  <si>
    <t>CORPGP2GP2662Q4 2021EUR</t>
  </si>
  <si>
    <t>CORPGP4GP2275Q0 2021EUR</t>
  </si>
  <si>
    <t>[14027, 20113, 20112, 14533, 14308, 13904, 23221, 23222, 14539, 46129, 19366]</t>
  </si>
  <si>
    <t>2022-05-11 11:25:35 +0200</t>
  </si>
  <si>
    <t>[MT]Sophie a crée un JIRA 1131
[EF] la compile de facturation nous donne 3 montant pour Q4 2020; en 2020 45 937,21, en 2021 -45 937,21 et 22 483,04. 
Ce qui est loadé dans A2S n'est pas cohérent car revient à 45 937,21. 
Voir avec Mathilde / Catherine ce qu'on devrait avoir de loadé et si ca fixe le prob RDBC
https://astoresuite.com/adjustements/history?adjustement_group_id=9422
[EF] Zakaria tu peux mettre en Q0 2021 les ajustement suivants: 
https://astoresuite.com/adjustements/edit/20112
https://astoresuite.com/adjustements/edit/20113
https://astoresuite.com/adjustements/edit/23221
https://astoresuite.com/adjustements/edit/23222
[ZB] j'ai mis les 4 ajustements en Q0, le RDBC renvoie 0 [MT] j'ai envoyé la facture manquante</t>
  </si>
  <si>
    <t>CORPGP4GP2275Q1 2021EUR</t>
  </si>
  <si>
    <t>CORPGP4GP2275Q2 2021EUR</t>
  </si>
  <si>
    <t>CORPGP4GP2275Q3 2021EUR</t>
  </si>
  <si>
    <t>CORPGP4GP2275Q4 2021EUR</t>
  </si>
  <si>
    <t>CORPGP2GP2544Q0 2021EUR</t>
  </si>
  <si>
    <t>CORPGP2GP2544Q1 2021EUR</t>
  </si>
  <si>
    <t>CORPGP2GP2544Q2 2021EUR</t>
  </si>
  <si>
    <t>CORPGP2GP2544Q3 2021EUR</t>
  </si>
  <si>
    <t>CORPGP2GP2544Q4 2021EUR</t>
  </si>
  <si>
    <t>CORPGP2GP2990Q0 2021EUR</t>
  </si>
  <si>
    <t>CORPGP2GP2990Q1 2021EUR</t>
  </si>
  <si>
    <t>CORPGP2GP2215Q0 2021EUR</t>
  </si>
  <si>
    <t>CORPGP2GP2215Q1 2021EUR</t>
  </si>
  <si>
    <t>CORPGP2GP2215Q2 2021EUR</t>
  </si>
  <si>
    <t>CORPGP2GP2215Q3 2021EUR</t>
  </si>
  <si>
    <t>CORPGP2GP2215Q4 2021EUR</t>
  </si>
  <si>
    <t>CORPGP3IB2667Q0 2021EUR</t>
  </si>
  <si>
    <t>CORPGP3IB2667Q1 2021EUR</t>
  </si>
  <si>
    <t>CORPGP3IB2667Q2 2021EUR</t>
  </si>
  <si>
    <t>CORPGP3IB2667Q3 2021EUR</t>
  </si>
  <si>
    <t>CORPGP3IB2667Q4 2021EUR</t>
  </si>
  <si>
    <t>CORP830002Q1 2021EUR</t>
  </si>
  <si>
    <t>CORP830002Q2 2021EUR</t>
  </si>
  <si>
    <t>CORP830002Q3 2021EUR</t>
  </si>
  <si>
    <t>CORP830002Q4 2021EUR</t>
  </si>
  <si>
    <t>CORPGP2GP2795Q0 2021EUR</t>
  </si>
  <si>
    <t>CORPGP2GP2795Q1 2021EUR</t>
  </si>
  <si>
    <t>CORPGP2GP2795Q2 2021EUR</t>
  </si>
  <si>
    <t>CORPGP2GP2795Q3 2021EUR</t>
  </si>
  <si>
    <t>CORPGP2GP2332Q0 2021EUR</t>
  </si>
  <si>
    <t>[TN] Factu réajustée dans le fichier monitoring du 25/04 (ligne valid)</t>
  </si>
  <si>
    <t>CORPGP2GP2332Q1 2021EUR</t>
  </si>
  <si>
    <t>CORPGP2GP2332Q2 2021EUR</t>
  </si>
  <si>
    <t>CORPGP2GP2332Q3 2021EUR</t>
  </si>
  <si>
    <t>CORPGP2GP2332Q4 2021EUR</t>
  </si>
  <si>
    <t>CORPGP3NOVN2342S2 2021EUR</t>
  </si>
  <si>
    <t>GP3NOVN2342</t>
  </si>
  <si>
    <t>[MT]Ajustement et facture dans A2S https://astoresuite.com/billing_invoices/show/55304
[EF] Contrat expiré voir avec equipe si ca aurait du être sur un autre contrat
[NB] Confirmation acheteur date de fin contrat 31/12/2021 ok corrigé</t>
  </si>
  <si>
    <t>CORPGP2GP2935Q1 2021EUR</t>
  </si>
  <si>
    <t>CORPGP2GP2935Q2 2021EUR</t>
  </si>
  <si>
    <t>CORPGP2GP2935Q3 2021EUR</t>
  </si>
  <si>
    <t>CORPGP2GP2935Q4 2021EUR</t>
  </si>
  <si>
    <t>CORPGP2GP2489Q1 2021EUR</t>
  </si>
  <si>
    <t>CORPGP2GP2489Q2 2021EUR</t>
  </si>
  <si>
    <t>CORPGP2GP2489Q3 2021EUR</t>
  </si>
  <si>
    <t>CORPGP2GP2489Q4 2021EUR</t>
  </si>
  <si>
    <t>CORPGP2GP2534Q0 2021EUR</t>
  </si>
  <si>
    <t>CORPGP2GP2534Q1 2021EUR</t>
  </si>
  <si>
    <t>CORPGP2GP2534Q2 2021EUR</t>
  </si>
  <si>
    <t>CORPGP2GP2534Q3 2021EUR</t>
  </si>
  <si>
    <t>CORPGP2GP2534Q4 2021EUR</t>
  </si>
  <si>
    <t>CORPGP3IBB2535Q1 2021EUR</t>
  </si>
  <si>
    <t>CORPGP3IBB2535Q2 2021EUR</t>
  </si>
  <si>
    <t>CORPGP3IBB2535Q3 2021EUR</t>
  </si>
  <si>
    <t>CORPGP4GP21065Q4 2021EUR</t>
  </si>
  <si>
    <t>CORPGP2GP2638-CQ1 2021EUR</t>
  </si>
  <si>
    <t>CORPGP2GP2638-CQ2 2021EUR</t>
  </si>
  <si>
    <t>CORPGP2GP2638-CQ3 2021EUR</t>
  </si>
  <si>
    <t>CORPGP2GP2638-CQ4 2021EUR</t>
  </si>
  <si>
    <t>CORPGP3MIDLUB2639-CQ1 2021EUR</t>
  </si>
  <si>
    <t>CORPGP3MIDLUB2639-CQ2 2021EUR</t>
  </si>
  <si>
    <t>CORPGP3MIDLUB2639-CQ3 2021EUR</t>
  </si>
  <si>
    <t>CORPGP3MIDLUB2639-CQ4 2021EUR</t>
  </si>
  <si>
    <t>CORPGP4GP2640-CQ1 2021EUR</t>
  </si>
  <si>
    <t>CORPGP4GP2640-CQ2 2021EUR</t>
  </si>
  <si>
    <t>CORPGP4GP2640-CQ3 2021EUR</t>
  </si>
  <si>
    <t>CORPGP4GP2640-CQ4 2021EUR</t>
  </si>
  <si>
    <t>CORPGP4GP2059Q1 2021EUR</t>
  </si>
  <si>
    <t>CORPGP4GP2059Q2 2021EUR</t>
  </si>
  <si>
    <t>CORPGP4GP2059Q3 2021EUR</t>
  </si>
  <si>
    <t>CORPGP4GP2059Q4 2021EUR</t>
  </si>
  <si>
    <t>CORPGP2GP2796Q0 2021EUR</t>
  </si>
  <si>
    <t>CORPGP2GP2796Q1 2021EUR</t>
  </si>
  <si>
    <t>CORPGP2GP2796Q3 2021EUR</t>
  </si>
  <si>
    <t>CORPGP2GP2796Q4 2021EUR</t>
  </si>
  <si>
    <t>CORPGP2GP21127Q1 2021EUR</t>
  </si>
  <si>
    <t>CORPGP2GP21127Q3 2021EUR</t>
  </si>
  <si>
    <t>CORPGP2GP2988Q0 2021EUR</t>
  </si>
  <si>
    <t>CORPGP2GP2988Q1 2021EUR</t>
  </si>
  <si>
    <t>CORPGP2GP2988Q3 2021EUR</t>
  </si>
  <si>
    <t>CORPGP2GP2988Q4 2021EUR</t>
  </si>
  <si>
    <t>CORPGP2GP2496Q0 2021EUR</t>
  </si>
  <si>
    <t>CORPGP2GP2496Q1 2021EUR</t>
  </si>
  <si>
    <t>CORPGP2GP2496Q2 2021EUR</t>
  </si>
  <si>
    <t>CORPGP2GP2496Q3 2021EUR</t>
  </si>
  <si>
    <t>CORPGP2GP2496Q4 2021EUR</t>
  </si>
  <si>
    <t>CORPGP2GP2596-Q0 2021EUR</t>
  </si>
  <si>
    <t>CORPGP2GP2596-Q1 2021EUR</t>
  </si>
  <si>
    <t>CORPGP2GP2596-Q2 2021EUR</t>
  </si>
  <si>
    <t>CORPGP2GP2596-Q3 2021EUR</t>
  </si>
  <si>
    <t>CORPGP2GP2596-Q4 2021EUR</t>
  </si>
  <si>
    <t>CORPGP3SOF21078Q1 2021EUR</t>
  </si>
  <si>
    <t>CORPGP3SOF21078Q2 2021EUR</t>
  </si>
  <si>
    <t>CORPGP3SOF21078Q3 2021EUR</t>
  </si>
  <si>
    <t>CORPGP3SOF21078Q4 2021EUR</t>
  </si>
  <si>
    <t>[68265]</t>
  </si>
  <si>
    <t>[38309]</t>
  </si>
  <si>
    <t>2022-01-29 00:37:49 +0100</t>
  </si>
  <si>
    <t>[SB] CA sofitel = 84269.18 et taux de rebate = 3% ce qui donne un rebate de 2528.08 pour ce contrat (= montant report) [MT] je ne trouve pas les 84269€ seulement les 85 068,5€ du déclaratif. Il n'y a aucun ajustement
[ZB] le client MGALLERY LE LOUISE HOTEL BRUSSELS (https://astoresuite.com/clients/11244) n'est pas inclus dans les rebates car il a une autre marque que SOFITEL, alors qu'au niveau de contrat on accepte que les clients SOFITEL</t>
  </si>
  <si>
    <t>CORPGP3PUL2595-Q0 2021EUR</t>
  </si>
  <si>
    <t>CORPGP3PUL2595-Y 2021EUR</t>
  </si>
  <si>
    <t>CORPGP2GP2488Q0 2021EUR</t>
  </si>
  <si>
    <t>CORPGP2GP2488Q1 2021EUR</t>
  </si>
  <si>
    <t>CORPGP2GP2488Q2 2021EUR</t>
  </si>
  <si>
    <t>CORPGP2GP2488Q3 2021EUR</t>
  </si>
  <si>
    <t>CORPGP2GP2488Q4 2021EUR</t>
  </si>
  <si>
    <t>CORPGP2GP2560Q0 2021EUR</t>
  </si>
  <si>
    <t>[TN] : Rebate calculé à la main = Report, pour ID : [35885, 24186, 20773, 26903, 37320] : 
(-150 710,07 + 5 116,14 + 36 534,65 + 3 251,53 + 150710,07 ) x 2% = 898,05 
[MT] Il y a 2 problèmes : Il faut faire une facture complémentaire -&gt; envoyée et un avoir -&gt; pas dispo dans le pré billing. Ano remontée</t>
  </si>
  <si>
    <t>CORPGP2GP2560Q1 2021EUR</t>
  </si>
  <si>
    <t>[TN] : Calcul à main =Facture : 345 368,87 x 2% = 6907,38 https://astoresuite.com/adjustements/edit/47310. Rebate bien calculé dans l'outil mais vide dans RDBC. D'ailleurs le dernier ajustement a été loadé ce matin (18/05) , peut-être c'est pas encore MAJ dans le monitoring en cours ?</t>
  </si>
  <si>
    <t>CORPGP2GP2560Q2 2021EUR</t>
  </si>
  <si>
    <t>CORPGP2GP2560Q3 2021EUR</t>
  </si>
  <si>
    <t>[TN] : le Dernier ajustement n'est pas encore facturé [41811] :  248056,13 X 2% = 4961,12 = l'Ecart [MT] factures complémentaires envoyées</t>
  </si>
  <si>
    <t>CORPGP2GP2560Q4 2021EUR</t>
  </si>
  <si>
    <t>CORPGP3IB2561Q1 2021EUR</t>
  </si>
  <si>
    <t xml:space="preserve">[TN] Rebates à 0 à cause du profondeur (Pays-marque dans la participation mais Hotel dans le contrat) https://astoresuite.com/declarative_campaign_participations/edit/28652 [MT] OK RESOLU
</t>
  </si>
  <si>
    <t>CORPGP3IB2561Q2 2021EUR</t>
  </si>
  <si>
    <t>[TN] : Calcul à la main = Report =Dernier ajustement : 226 001,45 x 11% = 24 860,16. Le montant facturé était seulement pour le Dec initial. La facture de l'ajustement est en "to be transmitted" dans Prébilling https://astoresuite.com/billing_invoices/show/63862 [MT] facture complémentaire faite</t>
  </si>
  <si>
    <t>CORPGP3IB2561Q3 2021EUR</t>
  </si>
  <si>
    <t>[TN] : le Dernier ajustement n'est pas encore facturé [41811] :  53808,67 X 11% = 5 918,96 = l'Ecart [MT] factures complémentaires envoyées</t>
  </si>
  <si>
    <t>CORPGP3IB2561Q4 2021EUR</t>
  </si>
  <si>
    <t>CORPGP3IBISB2563Q1 2021EUR</t>
  </si>
  <si>
    <t>[TN] : Calcul à main =Facture : 22 331,72 x 9% = 2009,85 https://astoresuite.com/adjustements/edit/47310. Rebate bien calculé dans l'outil mais vide dans RDBC. D'ailleurs le dernier ajustement a été loadé ce matin (18/05) , peut-être c'est pas encore MAJ dans le monitoring en cours ?</t>
  </si>
  <si>
    <t>CORPGP3IBISB2563Q2 2021EUR</t>
  </si>
  <si>
    <t>CORPGP3IBISB2563Q3 2021EUR</t>
  </si>
  <si>
    <t>CORPGP3IBISB2563Q4 2021EUR</t>
  </si>
  <si>
    <t>CORPGP3IBS2562Q1 2021EUR</t>
  </si>
  <si>
    <t>[TN] Rebate report correct = Rebate de la dernière participation [28885] qui a bien la  profondeur actuelle du contrat (Hotel) : 10712,63 x 11% = 1178,39. Le montant facturé =  la somme du rebate de cette participation [28885] + la participation précédente [28657] qui n'est plus attachée au contrat car profondeur  (Country - Brand) différente  de celle du contrat [MT] OK RESOLU</t>
  </si>
  <si>
    <t>CORPGP3IBS2562Q2 2021EUR</t>
  </si>
  <si>
    <t>CORPGP3IBS2562Q3 2021EUR</t>
  </si>
  <si>
    <t>CORPGP3IBS2562Q4 2021EUR</t>
  </si>
  <si>
    <t>CORPGP3MERC2565Q1 2021EUR</t>
  </si>
  <si>
    <t>[TN] : Calcul à main =Facture : 52923,6 x 13% = 6880,07 https://astoresuite.com/adjustements/edit/47310. Rebate bien calculé dans l'outil mais vide dans RDBC. D'ailleurs le dernier ajustement a été loadé ce matin (18/05) , peut-être c'est pas encore MAJ dans le monitoring en cours?</t>
  </si>
  <si>
    <t>CORPGP3MERC2565Q2 2021EUR</t>
  </si>
  <si>
    <t>CORPGP3MERC2565Q3 2021EUR</t>
  </si>
  <si>
    <t>[TN] : Calcul à la main = Report , sur le dernier ajustement [41811] : 
CA MERCURE SAVON 13% : 194779,75 x13% = 25 321,37
CA MERCURE DISPENSER 11% : 31390,33 x 11% = 3452,94 
=&gt; Total : 28 774,3 [MT] factures complémentaires envoyées</t>
  </si>
  <si>
    <t>CORPGP3MERC2565Q4 2021EUR</t>
  </si>
  <si>
    <t>CORPGP4GP2566Q0 2021EUR</t>
  </si>
  <si>
    <t>GP4GP2566</t>
  </si>
  <si>
    <t>CORPGP2GP2950Q1 2021EUR</t>
  </si>
  <si>
    <t>CORPGP2GP2950Q2 2021EUR</t>
  </si>
  <si>
    <t>[MT]Ajustement et facture dans A2S https://astoresuite.com/billing_invoices/show/53095
https://astoresuite.com/adjustements/edit/22016</t>
  </si>
  <si>
    <t>CORPGP2GP2950Q3 2021EUR</t>
  </si>
  <si>
    <t>CORPGP2GP2950Q4 2021EUR</t>
  </si>
  <si>
    <t>CORP691441Q0 2021EUR</t>
  </si>
  <si>
    <t>CORP691441Q1 2021EUR</t>
  </si>
  <si>
    <t>CORP691441Q2 2021EUR</t>
  </si>
  <si>
    <t>CORP691441Q3 2021EUR</t>
  </si>
  <si>
    <t>CORP691441Q4 2021EUR</t>
  </si>
  <si>
    <t>CORPGP3NOVNR2687Q0 2021EUR</t>
  </si>
  <si>
    <t>CORPGP3NOVNR2687Q1 2021EUR</t>
  </si>
  <si>
    <t>CORPGP3NOVNR2687Q2 2021EUR</t>
  </si>
  <si>
    <t>CORPGP3NOVNR2687Q3 2021EUR</t>
  </si>
  <si>
    <t>CORPGP3NOVNR2687Q4 2021EUR</t>
  </si>
  <si>
    <t>CORPGP2GP2296Q1 2021EUR</t>
  </si>
  <si>
    <t>CORPGP2GP2296Q2 2021EUR</t>
  </si>
  <si>
    <t>CORPGP2GP2296Q3 2021EUR</t>
  </si>
  <si>
    <t>CORP2326002Q0 2021EUR</t>
  </si>
  <si>
    <t>CORP2326002Q1 2021EUR</t>
  </si>
  <si>
    <t>CORP2326002Q2 2021EUR</t>
  </si>
  <si>
    <t>CORP2326002Q3 2021EUR</t>
  </si>
  <si>
    <t>CORP2326002Q4 2021EUR</t>
  </si>
  <si>
    <t>CORPGP2GP2500Q1 2021EUR</t>
  </si>
  <si>
    <t>CORPGP2GP2500Q2 2021EUR</t>
  </si>
  <si>
    <t>CORPGP2GP2500Q3 2021EUR</t>
  </si>
  <si>
    <t>CORPGP2GP2500Q4 2021EUR</t>
  </si>
  <si>
    <t>CORPGP4GP21097Q0 2021EUR</t>
  </si>
  <si>
    <t>[TN] Rebates calculés à la main = Report [22941, 22942] (19 727,30 + (- 4672,89) = 15 054,41). Les autres ID ajustements sont en draft
[EF] Probleme deux fois la même facture dans la compile de facturation, Mathilde regarde si prob compile ou business [MT] facture en double dans la compil. Corrigé</t>
  </si>
  <si>
    <t>CORPGP4GP21097Q1 2021EUR</t>
  </si>
  <si>
    <t>CORPGP4GP21097Q2 2021EUR</t>
  </si>
  <si>
    <t>CORPGP4GP21097Q3 2021EUR</t>
  </si>
  <si>
    <t>CORPGP4GP21097Q4 2021EUR</t>
  </si>
  <si>
    <t>CORPGP2GP21081Q1 2021EUR</t>
  </si>
  <si>
    <t>CORPGP2GP21081Q4 2021EUR</t>
  </si>
  <si>
    <t>CORPGP2GP2495Q0 2021EUR</t>
  </si>
  <si>
    <t>CORPGP2GP2495Q1 2021EUR</t>
  </si>
  <si>
    <t>CORPGP2GP2495Q2 2021EUR</t>
  </si>
  <si>
    <t>CORPGP2GP2495Q3 2021EUR</t>
  </si>
  <si>
    <t>CORPGP2GP2495Q4 2021EUR</t>
  </si>
  <si>
    <t>CORPGP2GP2614Q0 2021EUR</t>
  </si>
  <si>
    <t>CORPGP2GP2614Q1 2021EUR</t>
  </si>
  <si>
    <t>CORPGP2GP2614Q2 2021EUR</t>
  </si>
  <si>
    <t>CORPGP2GP2614Q3 2021EUR</t>
  </si>
  <si>
    <t>CORPGP2GP2614Q4 2021EUR</t>
  </si>
  <si>
    <t>CORPGP4GP2723Q1 2021EUR</t>
  </si>
  <si>
    <t>CORPGP4GP2723Q2 2021EUR</t>
  </si>
  <si>
    <t>CORPGP4GP2723Q3 2021EUR</t>
  </si>
  <si>
    <t>CORPGP4GP2723Q4 2021EUR</t>
  </si>
  <si>
    <t>CORPGP2GP2797Q4 2021EUR</t>
  </si>
  <si>
    <t>CORPGP2GP2819Q0 2021EUR</t>
  </si>
  <si>
    <t>CORPGP2GP2819Q1 2021EUR</t>
  </si>
  <si>
    <t>CORPGP2GP2819Q2 2021EUR</t>
  </si>
  <si>
    <t>CORPGP2GP2819Q3 2021EUR</t>
  </si>
  <si>
    <t>CORPGP2GP2819Q4 2021EUR</t>
  </si>
  <si>
    <t>CORPGP2GP2593Q1 2021EUR</t>
  </si>
  <si>
    <t>CORPGP2GP2593Q2 2021EUR</t>
  </si>
  <si>
    <t>CORPGP2GP2593Q3 2021EUR</t>
  </si>
  <si>
    <t>CORPGP2GP2463Q1 2021EUR</t>
  </si>
  <si>
    <t>CORPGP2GP2463Q2 2021EUR</t>
  </si>
  <si>
    <t>CORPGP2GP2463Q3 2021EUR</t>
  </si>
  <si>
    <t>CORPGP2GP2463Q4 2021EUR</t>
  </si>
  <si>
    <t>CORPGP2GP2271-1Q1 2021EUR</t>
  </si>
  <si>
    <t>CORPGP2GP2271-1Q2 2021EUR</t>
  </si>
  <si>
    <t>CORPGP2GP2271-1Q3 2021EUR</t>
  </si>
  <si>
    <t>CORPGP2GP2271-1Q4 2021EUR</t>
  </si>
  <si>
    <t>CORPGP3MERD2272-1Q1 2021EUR</t>
  </si>
  <si>
    <t>CORPGP3MERD2272-1Q2 2021EUR</t>
  </si>
  <si>
    <t>CORPGP4GP2623Q1 2021EUR</t>
  </si>
  <si>
    <t>CORPGP4GP2623Q3 2021EUR</t>
  </si>
  <si>
    <t>CORPGP4GP2623Q4 2021EUR</t>
  </si>
  <si>
    <t>CORPGP2GP2729Q0 2021EUR</t>
  </si>
  <si>
    <t>CORPGP2GP2729Q1 2021EUR</t>
  </si>
  <si>
    <t>CORPGP2GP2729Q2 2021EUR</t>
  </si>
  <si>
    <t>CORPGP2GP2729Q3 2021EUR</t>
  </si>
  <si>
    <t>CORPGP2GP2729Q4 2021EUR</t>
  </si>
  <si>
    <t>CORPGP2GP2704Q1 2021EUR</t>
  </si>
  <si>
    <t>CORPGP2GP2704Q2 2021EUR</t>
  </si>
  <si>
    <t>CORPGP2GP2704Q3 2021EUR</t>
  </si>
  <si>
    <t>CORPGP2GP2704Q4 2021EUR</t>
  </si>
  <si>
    <t>CORPGP3NOVNR2703Q2 2021EUR</t>
  </si>
  <si>
    <t>CORPGP3NOVNR2703Q3 2021EUR</t>
  </si>
  <si>
    <t>CORPGP3NOVNR2703Q4 2021EUR</t>
  </si>
  <si>
    <t>CORPGP2GP2146 H-KQ0 2021EUR</t>
  </si>
  <si>
    <t>CORPGP2GP2146 H-KQ1 2021EUR</t>
  </si>
  <si>
    <t>CORPGP2GP2146 H-KQ2 2021EUR</t>
  </si>
  <si>
    <t>CORPGP2GP2146 H-KQ3 2021EUR</t>
  </si>
  <si>
    <t>CORPGP2GP2146 H-KQ4 2021EUR</t>
  </si>
  <si>
    <t>CORP28250044Q2 2021EUR</t>
  </si>
  <si>
    <t>CORP28250044Q3 2021EUR</t>
  </si>
  <si>
    <t>CORP28293043Q1 2021EUR</t>
  </si>
  <si>
    <t>CORP2426041Q0 2021EUR</t>
  </si>
  <si>
    <t>CORP2426041Q1 2021EUR</t>
  </si>
  <si>
    <t>CORP2426041Q2 2021EUR</t>
  </si>
  <si>
    <t>CORP2426041Q3 2021EUR</t>
  </si>
  <si>
    <t>CORP2426041Q4 2021EUR</t>
  </si>
  <si>
    <t>CORPGP2GP2696Q0 2021EUR</t>
  </si>
  <si>
    <t>CORPGP2GP2696Q1 2021EUR</t>
  </si>
  <si>
    <t>CORPGP2GP2696Q2 2021EUR</t>
  </si>
  <si>
    <t>CORPGP2GP2696Q4 2021EUR</t>
  </si>
  <si>
    <t>CORPGP2GP2794Q1 2021EUR</t>
  </si>
  <si>
    <t>CORPGP2GP2794Q2 2021EUR</t>
  </si>
  <si>
    <t>CORPGP2GP2794Q3 2021EUR</t>
  </si>
  <si>
    <t>CORPGP2GP2794Q4 2021EUR</t>
  </si>
  <si>
    <t>CORPGP4GP2716 GER-AUSTQ1 2021EUR</t>
  </si>
  <si>
    <t>CORPGP4GP2716 GER-AUSTQ2 2021EUR</t>
  </si>
  <si>
    <t>CORPGP4GP2716 GER-AUSTQ3 2021EUR</t>
  </si>
  <si>
    <t>CORPGP4GP2716 GER-AUSTQ4 2021EUR</t>
  </si>
  <si>
    <t>CORPGP2GP2552Q1 2021EUR</t>
  </si>
  <si>
    <t>CORPGP2GP2552Q2 2021EUR</t>
  </si>
  <si>
    <t>CORPGP2GP2552Q3 2021EUR</t>
  </si>
  <si>
    <t>CORPGP2GP2552Q4 2021EUR</t>
  </si>
  <si>
    <t>CORPGP3GP1955Q1 2021EUR</t>
  </si>
  <si>
    <t>GP3GP1955</t>
  </si>
  <si>
    <t>CORPGP3GP1955Q2 2021EUR</t>
  </si>
  <si>
    <t>CORPGP3IB2553Q1 2021EUR</t>
  </si>
  <si>
    <t>CORPGP3IB2553Q2 2021EUR</t>
  </si>
  <si>
    <t>CORPGP3IB2553Q3 2021EUR</t>
  </si>
  <si>
    <t>CORPGP3IB2553Q4 2021EUR</t>
  </si>
  <si>
    <t>CORPGP2GP2720Q0 2021EUR</t>
  </si>
  <si>
    <t>[TN]  Rebates calculés à la main = Report 
[MT] Attention les 14 883,80 on été facturé sur le Q4 2020 puis rechargé sur le Q0 2021, il faut changer la période dans A2S.
https://astoresuite.com/adjustements/edit/19773
https://astoresuite.com/adjustements/edit/26848
https://astoresuite.com/adjustements/edit/26870
[ZB] ajustements sont maintenant en Q4 2020, le montant de facture = le montant de rdbc</t>
  </si>
  <si>
    <t>CORPGP2GP2720Q1 2021EUR</t>
  </si>
  <si>
    <t>CORPGP2GP2720Q2 2021EUR</t>
  </si>
  <si>
    <t>CORPGP2GP2720Q3 2021EUR</t>
  </si>
  <si>
    <t>CORPGP2GP2720Q4 2021EUR</t>
  </si>
  <si>
    <t>CORPGP3IBMEGNOV2724Q0 2021EUR</t>
  </si>
  <si>
    <t>CORPGP3IBMEGNOV2724Y 2021EUR</t>
  </si>
  <si>
    <t>CORPGP2GP2259Q1 2021EUR</t>
  </si>
  <si>
    <t>CORPGP2GP2259Q2 2021EUR</t>
  </si>
  <si>
    <t>CORPGP2GP2259Q3 2021EUR</t>
  </si>
  <si>
    <t>CORPGP2GP2259Q4 2021EUR</t>
  </si>
  <si>
    <t>CORPGP3F12762Q1 2021EUR</t>
  </si>
  <si>
    <t>CORPGP3F12762Q2 2021EUR</t>
  </si>
  <si>
    <t>CORPGP3F12762Q4 2021EUR</t>
  </si>
  <si>
    <t>CORPGP2GP21109Q1 2021EUR</t>
  </si>
  <si>
    <t>CORPGP2GP21109Q2 2021EUR</t>
  </si>
  <si>
    <t>CORPGP2GP21109Q3 2021EUR</t>
  </si>
  <si>
    <t>CORPGP2GP21109Q4 2021EUR</t>
  </si>
  <si>
    <t>CORPGP2GP21080Q0 2021EUR</t>
  </si>
  <si>
    <t>CORPGP2GP21080Q1 2021EUR</t>
  </si>
  <si>
    <t>CORPGP2GP21080Q2 2021EUR</t>
  </si>
  <si>
    <t>CORPGP2GP21080Q3 2021EUR</t>
  </si>
  <si>
    <t>CORPGP2GP21080Q4 2021EUR</t>
  </si>
  <si>
    <t>CORPGP2GP2922Q0 2021EUR</t>
  </si>
  <si>
    <t>CORPGP2GP2922Q1 2021EUR</t>
  </si>
  <si>
    <t>CORPGP2GP2922Q2 2021EUR</t>
  </si>
  <si>
    <t>CORPGP2GP2922Q3 2021EUR</t>
  </si>
  <si>
    <t>CORPGP2GP2922Q4 2021EUR</t>
  </si>
  <si>
    <t>CORPGP2GP2808-10Q1 2021EUR</t>
  </si>
  <si>
    <t>CORPGP2GP2808-10Q2 2021EUR</t>
  </si>
  <si>
    <t>CORPGP2GP2808-10Q3 2021EUR</t>
  </si>
  <si>
    <t>CORPGP2GP2808-10Q4 2021EUR</t>
  </si>
  <si>
    <t>CORPGP2GP2808-5Q2 2021EUR</t>
  </si>
  <si>
    <t>CORPGP2GP2808-5Q3 2021EUR</t>
  </si>
  <si>
    <t>CORPGP2GP2808-5Q4 2021EUR</t>
  </si>
  <si>
    <t>CORPGP3NSN2620Y 2021EUR</t>
  </si>
  <si>
    <t>CORPGP3IBMEG2448Y 2021GBP</t>
  </si>
  <si>
    <t>CORPGP2GP2810Q0 2021EUR</t>
  </si>
  <si>
    <t>[TN] Rebates calculés à la main = Report [23708, 23914] : 235 563,4 x 2% + 15 817,49 x 2% +5027,62 [MT] ok corrigé dans la compil</t>
  </si>
  <si>
    <t>CORPGP2GP2810Q1 2021EUR</t>
  </si>
  <si>
    <t>[47470]</t>
  </si>
  <si>
    <t>[41597, 28458]</t>
  </si>
  <si>
    <t>2022-05-19 15:10:44 +0200</t>
  </si>
  <si>
    <t>[TN] : 1. le CA dans l'affichage du dernier ajustement [41597] (562 259,28€) est différent de celui dans le template téléchargé (964 824,57).
2. Sans savoir quel CA est le bon je ne sais pas quel est le bon rebate. Mais si je prend le CA dans l'affichage je tombe bien sur le montant facturé : 562 259,28€ x 2% = 11 245,19 € 
3. Je ne sais pas d'où vient le montant dans le report : 14 354,83 [MT] Ok avec Thao le bon montant est 562 259,28*2% = 11215,19€</t>
  </si>
  <si>
    <t>CORPGP2GP2810Q2 2021EUR</t>
  </si>
  <si>
    <t>[TN] : Calcul à la main = Report : 949 560,48 x 2% = 18 991,21. Le dernier ajustement n'est pas encore facturé (827 239,4 de CA donc 16544,79 de rebate -&gt; d'où vient l'écart) [MT] Factures complémentaires envoyées</t>
  </si>
  <si>
    <t>CORPGP2GP2810Q3 2021EUR</t>
  </si>
  <si>
    <t>[TN] : calcul à la main = Report : 1 569 139,59 x2% = 31 382,79. Manque la facture pour le dernier ajustement  [MT] attente de l'acheteur à ce sujet [MT] ok facture complémentaire envoyée</t>
  </si>
  <si>
    <t>CORPGP2GP2810Q4 2021EUR</t>
  </si>
  <si>
    <t>CORPGP3FAIR2811-EURQ0 2021EUR</t>
  </si>
  <si>
    <t>CORPGP3FAIR2811-EURQ1 2021EUR</t>
  </si>
  <si>
    <t>[TN] 1. Le montant facturé correspond à l'ajustement précedent (11/02/2022). Le dernier ajustement (15/03/2022) n'est pas encore facturé [ https://astoresuite.com/adjustements/history?adjustement_group_id=25964 ]
2. Par contre, en analysant le dernier ajustement https://astoresuite.com/adjustements/edit/41597 , j'ai constaté que :
a. Le nouveau total dans l'affichage de l'outil  [162 243,77] est différent de celui dans le template téléchargé [413 991,77]
b. En filtrant sur la marque Fairmont, j'ai trouvé dans le template un CA de [219 716,15] , qui donnent un rebate de :  [219 716,15] x 2% = [4 394,32]
3. D'ailleurs, dans Prébilling, la somme de deux factures correspond au montant dans Report : Une facture d'un rebate de [10 461,42] + un avoir de [ - 8365,98] ===&gt;  [2095,43]
https://astoresuite.com/billing_invoices/show/56397
https://astoresuite.com/billing_invoices/show/64526
=&gt; Pouvez vous regarder pour voir si le template est bon ? Si on doit corriger l'affichage au niveau de l'outil?[MT] pas ok avec le montant de la facture dans le pré billing. Ano
[OA] facture à envoyer côté metier ( réglé par Camille ) =&gt; ticket 13499 [MT] ok facture envoyée</t>
  </si>
  <si>
    <t>CORPGP3FAIR2811-EURQ2 2021EUR</t>
  </si>
  <si>
    <t>[TN] Rebate RDBC OK. Le premier ajustement a été facturé deux fois, une fois sur lui-même de 16 339,48€  https://astoresuite.com/billing_invoices/show/64528 , une fois inclu dans le deuxième ajustement https://astoresuite.com/billing_invoices/show/27297 . Un avoir en "to be transmitted" dispo dans prébilling pour résoudre l'écart https://astoresuite.com/billing_invoices/show/64964 [MT]ok corrigé</t>
  </si>
  <si>
    <t>CORPGP3FAIR2811-EURQ3 2021EUR</t>
  </si>
  <si>
    <t>[OA] un autre ajustement à été crée en 15/03/2022, la facture déclaré represente un ajustement qui date du 27/10/2021 // https://www.astoresuite.com/adjustements/history?adjustement_group_id=24733  //  https://www.astoresuite.com/adjustements/edit/41599
[NB] MT voir avec Timothé si ajustement à facturer. AVoir à envoyer ? [MT] ok facture complémentaire envoyée</t>
  </si>
  <si>
    <t>CORPGP3FAIR2811-EURQ4 2021EUR</t>
  </si>
  <si>
    <t>CORPGP3SWIS2812Q0 2021EUR</t>
  </si>
  <si>
    <t>CORPGP3SWIS2812Q1 2021EUR</t>
  </si>
  <si>
    <t>CORPGP3SWIS2812Q2 2021EUR</t>
  </si>
  <si>
    <t>CORPGP3SWIS2812Q3 2021EUR</t>
  </si>
  <si>
    <t>CORPGP3SWIS2812Q4 2021EUR</t>
  </si>
  <si>
    <t>CORP2439015-PORTQ1 2021EUR</t>
  </si>
  <si>
    <t>CORP2439015-PORTQ2 2021EUR</t>
  </si>
  <si>
    <t>CORP2439015-PORTQ3 2021EUR</t>
  </si>
  <si>
    <t>CORPGP4GP2716 PTQ1 2021EUR</t>
  </si>
  <si>
    <t>CORPGP4GP2716 PTQ2 2021EUR</t>
  </si>
  <si>
    <t>CORPGP4GP2716 PTQ3 2021EUR</t>
  </si>
  <si>
    <t>CORPGP4GP2716 PTQ4 2021EUR</t>
  </si>
  <si>
    <t>CORPGP2GP2845Q0 2021EUR</t>
  </si>
  <si>
    <t>CORPGP2GP2845Q1 2021EUR</t>
  </si>
  <si>
    <t>CORPGP2GP2845Q2 2021EUR</t>
  </si>
  <si>
    <t>CORPGP2GP2845Q3 2021EUR</t>
  </si>
  <si>
    <t>CORPGP2GP2823Q0 2021EUR</t>
  </si>
  <si>
    <t>CORPGP2GP2823Q1 2021EUR</t>
  </si>
  <si>
    <t>[TN] : Rebate calculé à la main = Report. Le montant facturé était sur le déclaratif initial qui ensuite a été annulé par le 1er ajustement (-6 257,2 x 5% = -312,86). Le rebate dans le report correspont bien donc au dernier ajustment : 29 394 x 5% = 1 469,7 https://astoresuite.com/adjustements/history?adjustement_group_id=16861 [MT] la facture de 1469,7€ n'est pas dans le prébilling  / [TN] : il ya deux factures dans prébilling: une d'un montant de 312,86€ , l'autre d'un montant de 1 156.84€ =&gt; qui font une somme de 1469,7€
https://astoresuite.com/billing_invoices/show/52946     /   https://astoresuite.com/billing_invoices/show/75593 [MT] facture complémentaire faite</t>
  </si>
  <si>
    <t>CORPGP2GP2823Q4 2021EUR</t>
  </si>
  <si>
    <t>CORPGP3SOF21048Q0 2021EUR</t>
  </si>
  <si>
    <t>CORPGP3SOF21048Q2 2021EUR</t>
  </si>
  <si>
    <t>[TN] : Calcul à la main = Report = Montant après le dernier ajustement [39765] : 8 283,63 x 5% = 414,18. Le dernier ajustement n'est pas encore facturé par le métier [MT] facture complémentaire envoyée</t>
  </si>
  <si>
    <t>CORPGP3SOF21048Q3 2021EUR</t>
  </si>
  <si>
    <t>[TN] : Le dernier ajustement n'est pas encore facturé par le métier [39766] : 4 403,4 x 5% = 220,17 = Report [MT] facture complémentaire faite</t>
  </si>
  <si>
    <t>CORPGP3SOF21048Q4 2021EUR</t>
  </si>
  <si>
    <t>CORPGP4GP2939Q1 2021EUR</t>
  </si>
  <si>
    <t>CORPGP4GP2939Q2 2021EUR</t>
  </si>
  <si>
    <t>CORPGP4GP2939Q3 2021EUR</t>
  </si>
  <si>
    <t>CORPGP4GP2939Q4 2021EUR</t>
  </si>
  <si>
    <t>CORPGP2GP2964Q0 2021EUR</t>
  </si>
  <si>
    <t>CORPGP2GP2964Q1 2021EUR</t>
  </si>
  <si>
    <t>CORPGP2GP21008Q1 2021EUR</t>
  </si>
  <si>
    <t>CORPGP2GP21008Q2 2021EUR</t>
  </si>
  <si>
    <t>CORPGP2GP21008Q3 2021EUR</t>
  </si>
  <si>
    <t>CORPGP2GP21008Q4 2021EUR</t>
  </si>
  <si>
    <t>CORPGP2GP2996Q1 2021EUR</t>
  </si>
  <si>
    <t>CORPGP2GP2996Q2 2021EUR</t>
  </si>
  <si>
    <t>CORPGP2GP2996Q3 2021EUR</t>
  </si>
  <si>
    <t>CORPGP2GP2996Q4 2021EUR</t>
  </si>
  <si>
    <t>CORPGP2GP2146 - CHINAQ1 2021EUR</t>
  </si>
  <si>
    <t>CORPGP2GP2146 - CHINAQ2 2021EUR</t>
  </si>
  <si>
    <t>CORPGP2GP2146 - CHINAQ3 2021EUR</t>
  </si>
  <si>
    <t>CORPGP2GP2146 - CHINAQ4 2021EUR</t>
  </si>
  <si>
    <t>CORPGP2GP2146 BANGKOKQ1 2021EUR</t>
  </si>
  <si>
    <t>CORPGP2GP2146 BANGKOKQ2 2021EUR</t>
  </si>
  <si>
    <t>CORPGP2GP2146 BANGKOKQ3 2021EUR</t>
  </si>
  <si>
    <t>CORPGP2GP2146 BANGKOKQ4 2021EUR</t>
  </si>
  <si>
    <t>CORPGP2GP2963Q1 2021EUR</t>
  </si>
  <si>
    <t>CORP2439015-FINLQ2 2021EUR</t>
  </si>
  <si>
    <t>CORPGP4GP2716 NORHT-CENTR EUROPEQ1 2021EUR</t>
  </si>
  <si>
    <t>CORPGP4GP2716 NORHT-CENTR EUROPEQ2 2021EUR</t>
  </si>
  <si>
    <t>CORPGP4GP2716 NORHT-CENTR EUROPEQ3 2021EUR</t>
  </si>
  <si>
    <t>CORPGP4GP2716 NORHT-CENTR EUROPEQ4 2021EUR</t>
  </si>
  <si>
    <t>CORPGP4GP21079Q1 2021EUR</t>
  </si>
  <si>
    <t>CORPGP4GP21079Q2 2021EUR</t>
  </si>
  <si>
    <t>CORPGP4GP21079Q3 2021EUR</t>
  </si>
  <si>
    <t>CORPGP4GP21079Q4 2021EUR</t>
  </si>
  <si>
    <t>CORPGP2GP2999Q1 2021EUR</t>
  </si>
  <si>
    <t>CORPGP2GP2999Q2 2021EUR</t>
  </si>
  <si>
    <t>CORPGP2GP2999Q3 2021EUR</t>
  </si>
  <si>
    <t>CORPGP2GP2999Q4 2021EUR</t>
  </si>
  <si>
    <t>CORPGP2GP21126-Q1 2021EUR</t>
  </si>
  <si>
    <t>CORPGP2GP21126-Q2 2021EUR</t>
  </si>
  <si>
    <t>CORPGP2GP21126-Q3 2021EUR</t>
  </si>
  <si>
    <t>CORPGP2GP21126-Q4 2021EUR</t>
  </si>
  <si>
    <t>CORPGP2GP2651Q0 2021EUR</t>
  </si>
  <si>
    <t>[32212, 36182, 34587, 36226, 36179]</t>
  </si>
  <si>
    <t>2022-05-17 11:53:48 +0200</t>
  </si>
  <si>
    <t>[TN] : Rebate dans report (- 17 859,29 ) ne corespond pas à ceux dans l'outil (-11 480,59).En effet, le Report prend en compte seulement les rebates de [36179, 32212, 34587], donc il manque  [36226, 36182]</t>
  </si>
  <si>
    <t>CORPGP2GP2651Q1 2021EUR</t>
  </si>
  <si>
    <t>[TN] Rebate calculé à la main = Report. J'ai constaté que l'écart entre facture et report était le rebate de l'unité d'un autre contrat (GP3SOF2652) https://astoresuite.com/adjustements/edit/18475 [MT]corrigé dans la compil</t>
  </si>
  <si>
    <t>CORPGP2GP2651Q2 2021EUR</t>
  </si>
  <si>
    <t>CORPGP2GP2651Q3 2021EUR</t>
  </si>
  <si>
    <t>CORPGP2GP2651Q4 2021EUR</t>
  </si>
  <si>
    <t>CORPGP3SOF2652Q0 2021EUR</t>
  </si>
  <si>
    <t>GP3SOF2652</t>
  </si>
  <si>
    <t xml:space="preserve">[OA] ajustement Q0 (Q2 - 2020) validé le 17/05/2022 qui represente le rebate en écart 4184,15  // https://www.astoresuite.com/adjustements/edit/36182 // https://www.astoresuite.com/contracts/show/27966
[SF] : Corrigé. Un ajustement a été fait le 17/05/22, mais n'était pas validé. Validé le 19/05/22, en attente dans billing pour facturation. </t>
  </si>
  <si>
    <t>Severine</t>
  </si>
  <si>
    <t>CORPGP3SOF2652Q1 2021EUR</t>
  </si>
  <si>
    <t>CORPGP3SOF2652Q2 2021EUR</t>
  </si>
  <si>
    <t>CORPGP3SOF2652Q3 2021EUR</t>
  </si>
  <si>
    <t>CORPGP3SOF2652Q4 2021EUR</t>
  </si>
  <si>
    <t>CORPGP2GP2951Q1 2021EUR</t>
  </si>
  <si>
    <t>CORPGP2GP2951Q2 2021EUR</t>
  </si>
  <si>
    <t>CORPGP2GP2951Q3 2021EUR</t>
  </si>
  <si>
    <t>CORPGP2GP2951Q4 2021EUR</t>
  </si>
  <si>
    <t>CORPGP2GP2334Q1 2021EUR</t>
  </si>
  <si>
    <t>CORPGP2GP2334Q3 2021EUR</t>
  </si>
  <si>
    <t>CORPGP2GP2334Q4 2021EUR</t>
  </si>
  <si>
    <t>CORPGP3MERD2335Y 2021EUR</t>
  </si>
  <si>
    <t>GP3MERD2335</t>
  </si>
  <si>
    <t>CORPGP2GP21096Q1 2021EUR</t>
  </si>
  <si>
    <t>CORPGP2GP21096Q4 2021EUR</t>
  </si>
  <si>
    <t>CORPGP2GP21140Q2 2021AUD</t>
  </si>
  <si>
    <t>CORPGP2GP21140Q3 2021AUD</t>
  </si>
  <si>
    <t>CORPGP2GP21140Q4 2021AUD</t>
  </si>
  <si>
    <t>[TN] : Rebate RDBC OK. l'assiète différente entre contrat et l'ajustement. Dans le contrat c'est la marque " AUTRES ACTIVITES &amp; SIEGES" alors que dans le template c'est "SANS MARQUE" qui a causé l'écart : 3496,16 x 3% =104,07 [MT] avoir et nouvelle facture faites. https://astoresuite.com/adjustements/edit/45977</t>
  </si>
  <si>
    <t>CORPGP3SOF21142Q2 2021AUD</t>
  </si>
  <si>
    <t>GP3SOF21142</t>
  </si>
  <si>
    <t>CORPGP3SOF21142Q3 2021AUD</t>
  </si>
  <si>
    <t>CORPGP3SOF21142Q4 2021AUD</t>
  </si>
  <si>
    <t>CORPGP3TR21141Q0 2021AUD</t>
  </si>
  <si>
    <t>GP3TR21141</t>
  </si>
  <si>
    <t>CORPGP3TR21141Q2 2021AUD</t>
  </si>
  <si>
    <t>CORPGP3TR21141Q3 2021AUD</t>
  </si>
  <si>
    <t>CORPGP3TR21141Q4 2021AUD</t>
  </si>
  <si>
    <t>CORPGP3-22-2-008-MOVQ4 2021AUD</t>
  </si>
  <si>
    <t>GP3-22-2-008-MOV</t>
  </si>
  <si>
    <t>CORPGP4GP1150Q1 2021EUR</t>
  </si>
  <si>
    <t>CORPGP4GP1150Q3 2021EUR</t>
  </si>
  <si>
    <t>CORPGP2-21-6-035Q1 2021EUR</t>
  </si>
  <si>
    <t>GP2-21-6-035</t>
  </si>
  <si>
    <t>CORPGP2-21-6-035Q4 2021EUR</t>
  </si>
  <si>
    <t>CORPGP2-21-6-034Q1 2021EUR</t>
  </si>
  <si>
    <t>GP2-21-6-034</t>
  </si>
  <si>
    <t>CORPGP4GP21066Q1 2021EUR</t>
  </si>
  <si>
    <t>GP4GP21066</t>
  </si>
  <si>
    <t>CORPGP4GP21066Q2 2021EUR</t>
  </si>
  <si>
    <t>CORPGP4GP21066Q4 2021EUR</t>
  </si>
  <si>
    <t>CORPGP4GP21132Q0 2021EUR</t>
  </si>
  <si>
    <t>GP4GP21132</t>
  </si>
  <si>
    <t>CORPGP4GP21132Q1 2021EUR</t>
  </si>
  <si>
    <t>CORPGP4GP21132Q2 2021EUR</t>
  </si>
  <si>
    <t>CORPGP4GP21132Q4 2021EUR</t>
  </si>
  <si>
    <t>CORPGP2-21-6-036Q1 2021EUR</t>
  </si>
  <si>
    <t>GP2-21-6-036</t>
  </si>
  <si>
    <t>CORPGP2-21-6-036Q0 2021EUR</t>
  </si>
  <si>
    <t>CORPGP2-21-6-036Q4 2021EUR</t>
  </si>
  <si>
    <t>CORPGP2GP21118Q1 2021EUR</t>
  </si>
  <si>
    <t>GP2GP21118</t>
  </si>
  <si>
    <t>CORPGP2GP21118Q2 2021EUR</t>
  </si>
  <si>
    <t>CORPGP2GP21118Q3 2021EUR</t>
  </si>
  <si>
    <t>CORPGP2GP21118Q4 2021EUR</t>
  </si>
  <si>
    <t>CORPGP4GP21041-Y 2021EUR</t>
  </si>
  <si>
    <t>CORPGP4GP2756Q2 2021EUR</t>
  </si>
  <si>
    <t>GP4GP2756</t>
  </si>
  <si>
    <t>CORPGP4GP2756Q3 2021EUR</t>
  </si>
  <si>
    <t>CORPGP4GP2756Q4 2021EUR</t>
  </si>
  <si>
    <t>[TN] : Calcul à la main = Report = Montant après le dernier ajustement [38503] : 4 880,59 x 2% = 97,61. L'ajustement n'est pas encore facturé par le métier [MT] facture complémentaire envoyée</t>
  </si>
  <si>
    <t>CORPGP2GP2213Q3 2021EUR</t>
  </si>
  <si>
    <t>CORPGP2GP2213Q4 2021EUR</t>
  </si>
  <si>
    <t>CORPGP4-21-2-090Q0 2021EUR</t>
  </si>
  <si>
    <t>GP4-21-2-090</t>
  </si>
  <si>
    <t>CORPGP4-21-2-090Q1 2021EUR</t>
  </si>
  <si>
    <t>CORPGP4-21-2-090Q2 2021EUR</t>
  </si>
  <si>
    <t>CORPGP4-21-2-090Q3 2021EUR</t>
  </si>
  <si>
    <t>CORPGP4-21-2-090Q4 2021EUR</t>
  </si>
  <si>
    <t>CORPGP4GP1975Q1 2021EUR</t>
  </si>
  <si>
    <t>CORPGP4GP1975Q2 2021EUR</t>
  </si>
  <si>
    <t>CORPGP4GP1975Q3 2021EUR</t>
  </si>
  <si>
    <t>CORPGP4GP1975Q4 2021EUR</t>
  </si>
  <si>
    <t>CORPGP4GP1627Y 2021EUR</t>
  </si>
  <si>
    <t>CORPGP2GP2512Y 2021EUR</t>
  </si>
  <si>
    <t>CORPGP2GP2440Q0 2021EUR</t>
  </si>
  <si>
    <t>CORPGP2GP2440Q2 2021EUR</t>
  </si>
  <si>
    <t>CORPGP2GP2440Q3 2021EUR</t>
  </si>
  <si>
    <t>CORPGP2GP2440Q4 2021EUR</t>
  </si>
  <si>
    <t>CORPGP3IB2477Q0 2021EUR</t>
  </si>
  <si>
    <t>CORPGP3IB2477Q2 2021EUR</t>
  </si>
  <si>
    <t>CORPGP3IBB2476Q2 2021EUR</t>
  </si>
  <si>
    <t>CORPGP3IBB2476Q3 2021EUR</t>
  </si>
  <si>
    <t>CORPGP2GP2408Q0 2021EUR</t>
  </si>
  <si>
    <t>[MT]Ajustement et facture bien dans A2S https://astoresuite.com/billing_invoices/show/27644
[EF] Je vois 4 participations dans la campagne. Je pense qu'on doit faire un clean-up, et puis recalcul attention a ce que la particpation lié à l'ajustement ne soit pas archivé
https://astoresuite.com/adjustements/edit/3577 [MT] l'ajustement est bien dans A2S, je ne peux donc pas le reloader. A voir du côté Hexa pourquoi ça ne ressort pas dans le RDBC
[ZB] Corrigé: association au bon template</t>
  </si>
  <si>
    <t>CORPGP2GP2408Q4 2021EUR</t>
  </si>
  <si>
    <t>CORPGP3IB2498Q0 2021EUR</t>
  </si>
  <si>
    <t>CORPGP3SNOV2549Q0 2021EUR</t>
  </si>
  <si>
    <t>CORPGP2GP2307Q1 2021EUR</t>
  </si>
  <si>
    <t>CORPGP2GP2307Q2 2021EUR</t>
  </si>
  <si>
    <t>CORPGP3MERD2308Q1 2021EUR</t>
  </si>
  <si>
    <t>GP3MERD2308</t>
  </si>
  <si>
    <t>CORPGP3MERD2308Q2 2021EUR</t>
  </si>
  <si>
    <t>CORP684291Q2 2021EUR</t>
  </si>
  <si>
    <t>CORP684291Q3 2021EUR</t>
  </si>
  <si>
    <t>CORP684291Q4 2021EUR</t>
  </si>
  <si>
    <t>CORPGP3IBBN2714Q2 2021EUR</t>
  </si>
  <si>
    <t>CORPGP3IBBN2714Q3 2021EUR</t>
  </si>
  <si>
    <t>CORP2526013Q2 2021EUR</t>
  </si>
  <si>
    <t>CORP2526013Q3 2021EUR</t>
  </si>
  <si>
    <t>CORP2526013Q4 2021EUR</t>
  </si>
  <si>
    <t>CORPGP2GP2943Q0 2021EUR</t>
  </si>
  <si>
    <t>CORPGP2GP2943Q1 2021EUR</t>
  </si>
  <si>
    <t>CORPGP2GP2943Q2 2021EUR</t>
  </si>
  <si>
    <t>CORPGP2GP2943Q3 2021EUR</t>
  </si>
  <si>
    <t>CORPGP2GP2943Q4 2021EUR</t>
  </si>
  <si>
    <t>CORPGP2-21-1-052-MOVQ1 2021EUR</t>
  </si>
  <si>
    <t>GP2-21-1-052-MOV</t>
  </si>
  <si>
    <t>CORPGP2-21-1-052-MOVQ2 2021EUR</t>
  </si>
  <si>
    <t>CORPGP2-21-1-052-MOVQ3 2021EUR</t>
  </si>
  <si>
    <t>CORPGP2-21-1-052-MOVQ4 2021EUR</t>
  </si>
  <si>
    <t>CORPGP2GP1974-Q0 2021EUR</t>
  </si>
  <si>
    <t>CORPGP2-21-6-061Q2 2021EUR</t>
  </si>
  <si>
    <t>GP2-21-6-061</t>
  </si>
  <si>
    <t>CORPGP2GP2545Q0 2021EUR</t>
  </si>
  <si>
    <t>CORPGP2GP2545Q2 2021EUR</t>
  </si>
  <si>
    <t>CORPGP2GP2545Q3 2021EUR</t>
  </si>
  <si>
    <t>CORPGP2GP2545Q4 2021EUR</t>
  </si>
  <si>
    <t>CORPGP3IBB2546Q2 2021EUR</t>
  </si>
  <si>
    <t>CORPGP3IBB2546Q4 2021EUR</t>
  </si>
  <si>
    <t>CORPGP2GP2921Q0 2021EUR</t>
  </si>
  <si>
    <t>CORPGP2GP2921Q2 2021EUR</t>
  </si>
  <si>
    <t>CORPGP2GP2921Q4 2021EUR</t>
  </si>
  <si>
    <t>CORPGP2GP2698Q0 2021EUR</t>
  </si>
  <si>
    <t>GP2GP2698</t>
  </si>
  <si>
    <t>CORPGP2GP2698Q2 2021EUR</t>
  </si>
  <si>
    <t>CORPGP2GP2698Q3 2021EUR</t>
  </si>
  <si>
    <t>CORPGP2GP2556Q0 2021EUR</t>
  </si>
  <si>
    <t>GP2GP2556</t>
  </si>
  <si>
    <t>CORPGP2GP2556Q2 2021EUR</t>
  </si>
  <si>
    <t>CORPGP2GP2603Q2 2021EUR</t>
  </si>
  <si>
    <t>GP2GP2603</t>
  </si>
  <si>
    <t>CORPGP2GP2603Q3 2021EUR</t>
  </si>
  <si>
    <t>CORPGP4GP2941Q2 2021EUR</t>
  </si>
  <si>
    <t>CORPGP4GP2941Q3 2021EUR</t>
  </si>
  <si>
    <t>CORPGP4GP2941Q4 2021EUR</t>
  </si>
  <si>
    <t>CORPGP2-21-5-038Q2 2021EUR</t>
  </si>
  <si>
    <t>GP2-21-5-038</t>
  </si>
  <si>
    <t>CORPGP2-21-5-038Q3 2021EUR</t>
  </si>
  <si>
    <t>CORPGP2-21-5-038Q4 2021EUR</t>
  </si>
  <si>
    <t>CORPGP2GP21095Q0 2021EUR</t>
  </si>
  <si>
    <t>CORPGP2GP21095Q1 2021EUR</t>
  </si>
  <si>
    <t>CORPGP2GP21095Q2 2021EUR</t>
  </si>
  <si>
    <t>CORPGP2GP21095Q3 2021EUR</t>
  </si>
  <si>
    <t>CORPGP2GP21095Q4 2021EUR</t>
  </si>
  <si>
    <t>CORPGP2GP2822Q0 2021EUR</t>
  </si>
  <si>
    <t>CORPGP2GP2822Q2 2021EUR</t>
  </si>
  <si>
    <t>CORPGP2GP2822Q3 2021EUR</t>
  </si>
  <si>
    <t>CORPGP2GP2822Q4 2021EUR</t>
  </si>
  <si>
    <t>CORPGP2GP21054.Q0 2021EUR</t>
  </si>
  <si>
    <t>CORPGP2GP21054.Q2 2021EUR</t>
  </si>
  <si>
    <t>CORPGP2GP21054.Q3 2021EUR</t>
  </si>
  <si>
    <t>CORPGP2GP21054.Q4 2021EUR</t>
  </si>
  <si>
    <t>CORPGP2GP2211Q0 2021EUR</t>
  </si>
  <si>
    <t>GP2GP2211</t>
  </si>
  <si>
    <t>CORPGP2GP2211Q2 2021EUR</t>
  </si>
  <si>
    <t>CORP900054Q0 2021EUR</t>
  </si>
  <si>
    <t>CORP900054Q2 2021EUR</t>
  </si>
  <si>
    <t>CORP900054Q3 2021EUR</t>
  </si>
  <si>
    <t>CORP900054Q4 2021EUR</t>
  </si>
  <si>
    <t>CORPGP4GP2511-EURQ1 2021EUR</t>
  </si>
  <si>
    <t>CORPGP4GP2511-EURQ0 2021EUR</t>
  </si>
  <si>
    <t>CORPGP4GP2511-EURQ4 2021EUR</t>
  </si>
  <si>
    <t>CORPGP4GP2511-USDQ0 2021USD</t>
  </si>
  <si>
    <t>[OA] on a 2 ajustement en Q0, le premier ajustement est d'une valeur de -11965 et le deuxième est de 11965, donc la somme des 2 ajustements égal à 0. //  https://www.astoresuite.com/adjustements/edit/39471 // https://www.astoresuite.com/adjustements/edit/41683</t>
  </si>
  <si>
    <t>CORPGP4GP2752Q1 2021EUR</t>
  </si>
  <si>
    <t>CORPGP4GP2752Q2 2021EUR</t>
  </si>
  <si>
    <t>CORPGP4GP2752Q3 2021EUR</t>
  </si>
  <si>
    <t>CORPGP4GP2752Q4 2021EUR</t>
  </si>
  <si>
    <t>CORPGP4GP11090Y 2021EUR</t>
  </si>
  <si>
    <t>CORPGP2-21-2-037S1 2021GBP</t>
  </si>
  <si>
    <t>GP2-21-2-037</t>
  </si>
  <si>
    <t>CORPGP2-21-5-040Q1 2021USD</t>
  </si>
  <si>
    <t>GP2-21-5-040</t>
  </si>
  <si>
    <t>[EF] Je ne trouve pas l'ajustement dans A2S. Voir si on peut retrouver l'info pour reloader
[MT]Ajustement et facture bien dans A2S https://astoresuite.com/adjustements/edit/18054</t>
  </si>
  <si>
    <t>CORPGP2-21-5-040Q2 2021USD</t>
  </si>
  <si>
    <t>[EF] Je ne trouve pas l'ajustement dans A2S. Voir si on peut retrouver l'info pour reloader
[MT]Ajustement bien dans A2S https://astoresuite.com/adjustements/edit/22072</t>
  </si>
  <si>
    <t>CORPGP2-21-5-040Q3 2021USD</t>
  </si>
  <si>
    <t>CORPGP2-21-5-040Q4 2021USD</t>
  </si>
  <si>
    <t>CORPGP2GP21144Q1 2021EUR</t>
  </si>
  <si>
    <t>GP2GP21144</t>
  </si>
  <si>
    <t>CORPGP2GP21144Q2 2021EUR</t>
  </si>
  <si>
    <t>CORPGP2GP21144Q3 2021EUR</t>
  </si>
  <si>
    <t>CORPGP2GP21144Q4 2021EUR</t>
  </si>
  <si>
    <t>CORPGP4GP2759Q4 2021EUR</t>
  </si>
  <si>
    <t>[OA] rebate calculé (838457.23*8.25%)-200=68 972,45 . des pays qui ne sont pas attaché à des clinets (les pays concerné "Corée du Nord" 2281.13€ et "Guatemala" 146.38€ (rebate des deux pays = 200)
[MT] il s'agit d'une anomalie, l'outil supprime les assiettes quand on archive un contrat. Anomalie déjà remonté A2S-1587  https://support.hexagon.al/issues/13495, Le métier ne peut pas corriger</t>
  </si>
  <si>
    <t>CORPGP4GP2046-Q0 2021EUR</t>
  </si>
  <si>
    <t>CORPGP4GP2176Q0 2021EUR</t>
  </si>
  <si>
    <t>CORPGP4GP2176Y 2021EUR</t>
  </si>
  <si>
    <t>CORPGP4GP2953Q0 2021EUR</t>
  </si>
  <si>
    <t>CORPGP4GP21157Q0 2021EUR</t>
  </si>
  <si>
    <t>GP4GP21157</t>
  </si>
  <si>
    <t>CORPGP4GP21157Y 2021EUR</t>
  </si>
  <si>
    <t>CORPGP4GP21156Q0 2021EUR</t>
  </si>
  <si>
    <t>GP4GP21156</t>
  </si>
  <si>
    <t>CORPGP4GP21156Y 2021EUR</t>
  </si>
  <si>
    <t>CORPGP4GP21032Q0 2021EUR</t>
  </si>
  <si>
    <t>GP4GP21032</t>
  </si>
  <si>
    <t>[TN] Rebates calculés à la main = Report (= 0€) car ils s'annulent entre chaque ajustement
[MT]JIRA 1131 Déclaratif bien présent en Y 2020 https://astoresuite.com/adjustements/edit/26132</t>
  </si>
  <si>
    <t>CORPGP4GP21032Y 2021EUR</t>
  </si>
  <si>
    <t>CORPGP4GP2770Q0 2021EUR</t>
  </si>
  <si>
    <t>[23636, 46256]</t>
  </si>
  <si>
    <t>2022-05-11 15:40:01 +0200</t>
  </si>
  <si>
    <t>[TN] : Calcul à la main = Report. 
Le montant du report est bien de la deuxième colonne du module (Nouvel ajustement) vu qu'il s'agit du Q0 : [ 369 801,45 x 1% = 3 698,01 ]. Alors que le montant facturé est du "Nouveau total" : [ 394 954,45 x 2% = 3 949,54 ] 
[MT] le bon montant est 3949,55€. Je ne sais pas où sont les 3 698,01€, https://astoresuite.com/adjustements/edit/23636 
[MT] avoir à faire, ano prébilling 
[TN] avoir généré par assisantce (ticket 13498) https://astoresuite.com/billing_invoices/show/76100 [MT] ok avoir envoyé, Merci Thao. [MT] je ne suis pas d'accord avec les 3 446,46€, le bon montant est de 3 698,01€ https://astoresuite.com/adjustements/edit/46256
[ZB] le montant RDBC (rebates) renvoyé 3 446,46€ declaré en Q0 alors que la difference 251.53 est declaré sur la periode normal, est ce qu'il faut mettre cette declaration (premier ajustement) en Q0 [MT] Ok facture faite pour annuler. Pouvez-vous passer cet ajustement  https://astoresuite.com/adjustements/edit/47629 en Q0 2021</t>
  </si>
  <si>
    <t>CORPGP4GP21115Q0 2021EUR</t>
  </si>
  <si>
    <t>GP4GP21115</t>
  </si>
  <si>
    <t>CORPGP4GP2359Q0 2021EUR</t>
  </si>
  <si>
    <t>GP4GP2359</t>
  </si>
  <si>
    <t>CORPGP4GP2365Q0 2021EUR</t>
  </si>
  <si>
    <t>GP4GP2365</t>
  </si>
  <si>
    <t>CORPGP4GP2365Y 2021EUR</t>
  </si>
  <si>
    <t>CORPGP4GP2570Q0 2021EUR</t>
  </si>
  <si>
    <t>CORPGP4GP2366Q0 2021EUR</t>
  </si>
  <si>
    <t>CORPGP4GP2366Y 2021EUR</t>
  </si>
  <si>
    <t>CORPGP4GP2716 MEAQ3 2021EUR</t>
  </si>
  <si>
    <t>GP4GP2716 MEA</t>
  </si>
  <si>
    <t>CORPGP4GP2716 MEAQ4 2021EUR</t>
  </si>
  <si>
    <t>CORP2439015 EMAQ3 2021EUR</t>
  </si>
  <si>
    <t>2439015 EMA</t>
  </si>
  <si>
    <t>CORPGP4-21-3-056Q3 2021EUR</t>
  </si>
  <si>
    <t>GP4-21-3-056</t>
  </si>
  <si>
    <t>CORPGP4-21-3-056Q4 2021EUR</t>
  </si>
  <si>
    <t>CORPGP4GP2716 CHQ1 2021EUR</t>
  </si>
  <si>
    <t>CORPGP4GP2716 CHQ3 2021EUR</t>
  </si>
  <si>
    <t>CORPGP4GP2716 CHQ4 2021EUR</t>
  </si>
  <si>
    <t>CORP28313032Q3 2021EUR</t>
  </si>
  <si>
    <t>CORP28313032Q4 2021EUR</t>
  </si>
  <si>
    <t>CORPGP4GP2128Y 2021EUR</t>
  </si>
  <si>
    <t>CORPGP2-21-6-048Q3 2021EUR</t>
  </si>
  <si>
    <t>GP2-21-6-048</t>
  </si>
  <si>
    <t>CORPGP2GP2962Q0 2021EUR</t>
  </si>
  <si>
    <t>GP2GP2962</t>
  </si>
  <si>
    <t>CORPGP2GP2962Q3 2021EUR</t>
  </si>
  <si>
    <t>CORPGP2GP2962Q4 2021EUR</t>
  </si>
  <si>
    <t>CORPGP4GP2754Q3 2021EUR</t>
  </si>
  <si>
    <t>CORPGP4GP2754Q4 2021EUR</t>
  </si>
  <si>
    <t>CORPGP3N21136Q3 2021EUR</t>
  </si>
  <si>
    <t>GP3N21136</t>
  </si>
  <si>
    <t>CORPGP3N21136Q4 2021EUR</t>
  </si>
  <si>
    <t>CORPGP2GP21135Q3 2021EUR</t>
  </si>
  <si>
    <t>GP2GP21135</t>
  </si>
  <si>
    <t>CORPGP2GP21135Q4 2021EUR</t>
  </si>
  <si>
    <t>CORPGP2-21-6-069Q3 2021EUR</t>
  </si>
  <si>
    <t>GP2-21-6-069</t>
  </si>
  <si>
    <t>CORPGP2GP2576Q0 2021EUR</t>
  </si>
  <si>
    <t>CORPGP2GP2576Y 2021EUR</t>
  </si>
  <si>
    <t>CORPGP2GP2555Q0 2021EUR</t>
  </si>
  <si>
    <t>GP2GP2555</t>
  </si>
  <si>
    <t>CORPGP2GP2555S2 2021EUR</t>
  </si>
  <si>
    <t>CORPGP2GP2715Q0 2021EUR</t>
  </si>
  <si>
    <t>CORPGP2GP2715S1 2021EUR</t>
  </si>
  <si>
    <t>CORPGP2GP2715S2 2021EUR</t>
  </si>
  <si>
    <t>CORPGP4GP11106Y 2021EUR</t>
  </si>
  <si>
    <t>CORPGP3-21-1-033-MOVY 2021EUR</t>
  </si>
  <si>
    <t>GP3-21-1-033-MOV</t>
  </si>
  <si>
    <t>CORPGP3-21-1-033Y 2021EUR</t>
  </si>
  <si>
    <t>GP3-21-1-033</t>
  </si>
  <si>
    <t>CORPGP2GP21052Q0 2021EUR</t>
  </si>
  <si>
    <t>CORPGP2GP21052Q3 2021EUR</t>
  </si>
  <si>
    <t>CORPGP2GP21052Q4 2021EUR</t>
  </si>
  <si>
    <t>CORPGP4GP1994Q1 2021EUR</t>
  </si>
  <si>
    <t>CORPGP4GP1994Q2 2021EUR</t>
  </si>
  <si>
    <t>CORPGP4GP1994Q3 2021EUR</t>
  </si>
  <si>
    <t>CORPGP4GP1994Q4 2021EUR</t>
  </si>
  <si>
    <t>CORPGP4GP2757S1 2021EUR</t>
  </si>
  <si>
    <t>CORPGP4GP2757Y 2021EUR</t>
  </si>
  <si>
    <t>CORPGP4GP2581Q0 2021EUR</t>
  </si>
  <si>
    <t>CORPGP4GP2581Y 2021EUR</t>
  </si>
  <si>
    <t>CORPGP4GP2037Q0 2021EUR</t>
  </si>
  <si>
    <t>CORPGP4GP1153Q0 2021EUR</t>
  </si>
  <si>
    <t>[26855, 26586, 47366]</t>
  </si>
  <si>
    <t>[TN] : Rebate calculé à la main = Report : TO Hot drink 10% , CA PROFES. COFFEE : 3% , CA CLASSIC COFFEE : 4%
[26586] = -3 669 857,6 * 10% +  (-158 602,59) * 3% + (-295 342,81) * 4% = - 4 123 803
[26855] = 3 621 908,23* 10% +  125 529,69* 3% + 295 342,8 * 4% = 377 770 
=&gt; - 5 787, 12 [MT] Bug A2S, impossible de faire un ajustement le montant initial n'est pas correct. JIRA n°1606,
[ZB] je n'ai pas accès à jira, je ne peux pas traiter cette ligne [MT] peux-tu voir directement avec Camille ou Paul pour avoir accès aux JIRA ?</t>
  </si>
  <si>
    <t>CORPGP4GP1153Y 2021EUR</t>
  </si>
  <si>
    <t>[TN] : Rebate OK après regen. 5 854 035,36 x10% + 338 538,15 x 3% + 590 975,64 x 4% = 619 198,71
https://astoresuite.com/declarative_campaign_participations/edit/70680</t>
  </si>
  <si>
    <t>CORPGP2-21-6-065Q4 2021EUR</t>
  </si>
  <si>
    <t>GP2-21-6-065</t>
  </si>
  <si>
    <t>CORPGP4GP2809Q0 2021USD</t>
  </si>
  <si>
    <t>GP4GP2809</t>
  </si>
  <si>
    <t>CORPGP4GP2980-2020Q0 2021EUR</t>
  </si>
  <si>
    <t>GP4GP2980-2020</t>
  </si>
  <si>
    <t>CORPGP4GP2979-Q0 2021EUR</t>
  </si>
  <si>
    <t>CORPGP2GP2684Q0 2021EUR</t>
  </si>
  <si>
    <t>CORPGP2GP2684Q4 2021EUR</t>
  </si>
  <si>
    <t>CORP26102067Q0 2021EUR</t>
  </si>
  <si>
    <t>CORPGP4GP2004-Q0 2021EUR</t>
  </si>
  <si>
    <t>GP4GP2004-</t>
  </si>
  <si>
    <t>CORPGP2GP2807-3Q0 2021EUR</t>
  </si>
  <si>
    <t>CORPGP2GP2807-3Q4 2021EUR</t>
  </si>
  <si>
    <t>CORPGP4GPCH2846Y 2021EUR</t>
  </si>
  <si>
    <t>CORPGP4GPGS2848Y 2021EUR</t>
  </si>
  <si>
    <t>CORPGP4GPTA2847Y 2021EUR</t>
  </si>
  <si>
    <t>CORPGP2GP2662-DIVERSEYQ4 2021EUR</t>
  </si>
  <si>
    <t>CORPGP2GP2807-6Q4 2021EUR</t>
  </si>
  <si>
    <t>CORPGP3IBMEG2664Q4 2021EUR</t>
  </si>
  <si>
    <t>CORPGP4GP2926S1 2021EUR</t>
  </si>
  <si>
    <t>CORPGP4GP2926S2 2021EUR</t>
  </si>
  <si>
    <t>CORPGP4GP2399Y 2021EUR</t>
  </si>
  <si>
    <t>CORPGP4GP2688Y 2021EUR</t>
  </si>
  <si>
    <t>CORPGP4GP2637Y 2021EUR</t>
  </si>
  <si>
    <t>CORPGP4GP2373Y 2021EUR</t>
  </si>
  <si>
    <t>CORPGP4GP2358Y 2021EUR</t>
  </si>
  <si>
    <t>CORPGP4-21-3-077Y 2021EUR</t>
  </si>
  <si>
    <t>GP4-21-3-077</t>
  </si>
  <si>
    <t>[TN] Rebate calculé à la main = Report https://astoresuite.com/declarative_campaign_participations/edit/70785</t>
  </si>
  <si>
    <t>CORPGP4GP2369Y 2021EUR</t>
  </si>
  <si>
    <t>CORPGP4GP2377Y 2021EUR</t>
  </si>
  <si>
    <t>CORPGP4GP2645Y 2021EUR</t>
  </si>
  <si>
    <t>CORPGP4GP2361Y 2021EUR</t>
  </si>
  <si>
    <t>CORPGP2-21-6-066Q2 2021EUR</t>
  </si>
  <si>
    <t>GP2-21-6-066</t>
  </si>
  <si>
    <t>CORPGP2-21-6-066Q3 2021EUR</t>
  </si>
  <si>
    <t>CORPGP2-21-6-066Q4 2021EUR</t>
  </si>
  <si>
    <t>CORPGP4GP2753Q4 2021EUR</t>
  </si>
  <si>
    <t>CORPGP2-21-6-116Q4 2021EUR</t>
  </si>
  <si>
    <t>GP2-21-6-116</t>
  </si>
  <si>
    <t>CORPGP2-21-6-080Q4 2021EUR</t>
  </si>
  <si>
    <t>GP2-21-6-080</t>
  </si>
  <si>
    <t>CORPGP2-21-6-120Q4 2021EUR</t>
  </si>
  <si>
    <t>GP2-21-6-120</t>
  </si>
  <si>
    <t>CORPGP2-21-6-117Q4 2021EUR</t>
  </si>
  <si>
    <t>GP2-21-6-117</t>
  </si>
  <si>
    <t>CORPGP2GP21117Q4 2021EUR</t>
  </si>
  <si>
    <t>GP2GP21117</t>
  </si>
  <si>
    <t>CORPGP4-21-5-098Q4 2021EUR</t>
  </si>
  <si>
    <t>GP4-21-5-098</t>
  </si>
  <si>
    <t>CORPGP2-21-5-107Q4 2021EUR</t>
  </si>
  <si>
    <t>GP2-21-5-107</t>
  </si>
  <si>
    <t>CORPGP4-21-5-118Q4 2021EUR</t>
  </si>
  <si>
    <t>GP4-21-5-118</t>
  </si>
  <si>
    <t>CORPGP2-21-2-115Q4 2021EUR</t>
  </si>
  <si>
    <t>GP2-21-2-115</t>
  </si>
  <si>
    <t>CORPGP2GP2946-G2G4Q0 2021EUR</t>
  </si>
  <si>
    <t>CORPGP2GP2946-G2G4Q4 2021EUR</t>
  </si>
  <si>
    <t>[MT]Ajustement et facture bien dans A2S, autre particpation archivée 
[ZB] correction sur la profondeur du contrat, montant remonte de nouveau
 https://astoresuite.com/billing_invoices/show/61634
https://astoresuite.com/declarative_campaign_participations/edit/70446</t>
  </si>
  <si>
    <t>CORPGP2-21-6-121Q4 2021EUR</t>
  </si>
  <si>
    <t>GP2-21-6-121</t>
  </si>
  <si>
    <t>CORPGP2GP2252Q4 2021EUR</t>
  </si>
  <si>
    <t>CORPGP4GP21155Y 2021EUR</t>
  </si>
  <si>
    <t>GP4GP21155</t>
  </si>
  <si>
    <t>CORPGP4GP2634Y 2021EUR</t>
  </si>
  <si>
    <t>CORPGP4GP2375Y 2021EUR</t>
  </si>
  <si>
    <t>CORPGP4GP2371Y 2021EUR</t>
  </si>
  <si>
    <t>CORPGP4GP21159Y 2021EUR</t>
  </si>
  <si>
    <t>CORPGP4-21-3-076Y 2021EUR</t>
  </si>
  <si>
    <t>GP4-21-3-076</t>
  </si>
  <si>
    <t>CORPGP4GP2599Y 2021EUR</t>
  </si>
  <si>
    <t>GP4GP2599</t>
  </si>
  <si>
    <t>CORPGP4GP2850Y 2021EUR</t>
  </si>
  <si>
    <t>CORPGP4GP2516STY 2021EUR</t>
  </si>
  <si>
    <t>CORPGP4GP2537Y 2021EUR</t>
  </si>
  <si>
    <t>CORPGP4-21-3-079Y 2021EUR</t>
  </si>
  <si>
    <t>GP4-21-3-079</t>
  </si>
  <si>
    <t>CORPGP4GP2690Y 2021EUR</t>
  </si>
  <si>
    <t>CORPGP4-21-3-073Y 2021EUR</t>
  </si>
  <si>
    <t>GP4-21-3-073</t>
  </si>
  <si>
    <t>CORPGP4GP2918Y 2021EUR</t>
  </si>
  <si>
    <t>CORPGP4GP2353Y 2021EUR</t>
  </si>
  <si>
    <t>CORPGP4GP21152Y 2021EUR</t>
  </si>
  <si>
    <t>GP4GP21152</t>
  </si>
  <si>
    <t>CORPGP4GP2374Y 2021EUR</t>
  </si>
  <si>
    <t>CORPGP4GP2693Y 2021EUR</t>
  </si>
  <si>
    <t>[TN] : Calcul du RDBC OK. Le CA de la marque "SANS MARQUE HOTELLERIE" ne rentre pas dans le calcul car il n'y a pas d'hôtel sous cette marque pour country "Australia" d'où vient l'écart : 20309 x 5% = 1015,45 [MT] ok avoir et nouvelle facture envoyé (accord de l'acheteur)</t>
  </si>
  <si>
    <t>CORPGP4GP2364Y 2021EUR</t>
  </si>
  <si>
    <t>CORPGP2-21-6-113S2 2021EUR</t>
  </si>
  <si>
    <t>GP2-21-6-113</t>
  </si>
  <si>
    <t>CORPGP3SOF2412S2 2021USD</t>
  </si>
  <si>
    <t>CORPGP2GP2995Y 2021EUR</t>
  </si>
  <si>
    <t>CORPGP4GP2718Y 2021EUR</t>
  </si>
  <si>
    <t>[TN] : Rebate RDBC vide car le contrat n'est pas attaché à la participation https://astoresuite.com/declarative_campaign_participations/edit/76598 à cause de sa Declarative end date (31/12/2020) https://astoresuite.com/contracts/show/34904
[SF] : OK écart, corrigé. Problème de profondeur sur les contrats. Contrats archivé et en brouillon maintenant corrigés et contrat en brouillon mainteant validé. Calcul de rebate revalidé. Vrification faite sur le RDBC, montant bien visible. SF</t>
  </si>
  <si>
    <t>CORP2439015 WWQ4 2021EUR</t>
  </si>
  <si>
    <t>2439015 WW</t>
  </si>
  <si>
    <t>CORPGP4GP2356Y 2021EUR</t>
  </si>
  <si>
    <t>CORPGP4GP2354Y 2021EUR</t>
  </si>
  <si>
    <t>CORPGP4GP2572Y 2021EUR</t>
  </si>
  <si>
    <t>CORPGP4GP2610Y 2021EUR</t>
  </si>
  <si>
    <t>CORPGP4GP2378Y 2021EUR</t>
  </si>
  <si>
    <t>CORPGP4GP2708Y 2021EUR</t>
  </si>
  <si>
    <t>CORPGP4GP2405Y 2021EUR</t>
  </si>
  <si>
    <t>CORPGP3IB2433Y 2021EUR</t>
  </si>
  <si>
    <t>CORPGP4GP2431Y 2021EUR</t>
  </si>
  <si>
    <t>CORPGP4GP2430Y 2021EUR</t>
  </si>
  <si>
    <t>CORPgp4gp21158Y 2021EUR</t>
  </si>
  <si>
    <t>gp4gp21158</t>
  </si>
  <si>
    <t>CORPGP4-21-3-071Y 2021EUR</t>
  </si>
  <si>
    <t>GP4-21-3-071</t>
  </si>
  <si>
    <t>CORPGP4GP11102Y 2021EUR</t>
  </si>
  <si>
    <t>CORPGP4GP21074Y 2021EUR</t>
  </si>
  <si>
    <t>CORPGP2GP21133Q4 2021EUR</t>
  </si>
  <si>
    <t>GP2GP21133</t>
  </si>
  <si>
    <t>[TN] : Calcul à la main = Report =  Dernier ajustement [39767] : 72 760 x 5% = 3 638 [MT] facture complémentaire envoyée</t>
  </si>
  <si>
    <t>CORPGP3N21134Q4 2021EUR</t>
  </si>
  <si>
    <t>GP3N21134</t>
  </si>
  <si>
    <t>CORPGP3F1IBNM1423Y 2021EUR</t>
  </si>
  <si>
    <t>CORPGP4-21-1-046Y 2021EUR</t>
  </si>
  <si>
    <t>GP4-21-1-046</t>
  </si>
  <si>
    <t>CORPGP4GP2578STY 2021EUR</t>
  </si>
  <si>
    <t>GP4GP2578ST</t>
  </si>
  <si>
    <t>CORPGP4-22-3-021Y 2021EUR</t>
  </si>
  <si>
    <t xml:space="preserve">TEMP 6 </t>
  </si>
  <si>
    <t>GP4-22-3-021</t>
  </si>
  <si>
    <t>CORPGP4GP2178Y 2021EUR</t>
  </si>
  <si>
    <t>CORPGP4GP2257Y 2021EUR</t>
  </si>
  <si>
    <t>CORPGP4GP11070Y 2021EUR</t>
  </si>
  <si>
    <t>CORPGP4GP2771-20Y 2021EUR</t>
  </si>
  <si>
    <t>CORPGP4GP2660Y 2021USD</t>
  </si>
  <si>
    <t>CORPGP4GP2138Y 2021EUR</t>
  </si>
  <si>
    <t>CORPGP4GP21105Y 2021EUR</t>
  </si>
  <si>
    <t>CORPGP2GP2959Y 2021EUR</t>
  </si>
  <si>
    <t>CORPGP4GP2751Y 2021EUR</t>
  </si>
  <si>
    <t>CORPGP4GP2540Y 2021EUR</t>
  </si>
  <si>
    <t>CORPGP4GP21108Q4 2021EUR</t>
  </si>
  <si>
    <t>GP4GP21108</t>
  </si>
  <si>
    <t>CORPGP4GP21064Q4 2021EUR</t>
  </si>
  <si>
    <t>CORPGP4GP21068Q4 2021EUR</t>
  </si>
  <si>
    <t>CORPGP2GP2758S2 2021EUR</t>
  </si>
  <si>
    <t>CORPGP4GP21084S2 2021EUR</t>
  </si>
  <si>
    <t>CORPGP4GP2531-JPAS2 2021EUR</t>
  </si>
  <si>
    <t>CORPGP4GP2531-FRAS2 2021EUR</t>
  </si>
  <si>
    <t>CORPGP4GP2531-CNAS2 2021EUR</t>
  </si>
  <si>
    <t>CORPGP4GP2531-RUS2 2021EUR</t>
  </si>
  <si>
    <t>GP4GP2531-RU</t>
  </si>
  <si>
    <t>CORPGP4GP2531-NLAS2 2021EUR</t>
  </si>
  <si>
    <t>CORPGP4GP2531-DES2 2021EUR</t>
  </si>
  <si>
    <t>CORPGP4GP2531-UAES2 2021EUR</t>
  </si>
  <si>
    <t>CORPGP4GP2531-AUS2 2021EUR</t>
  </si>
  <si>
    <t>CORPGP4GP2531-GBS2 2021EUR</t>
  </si>
  <si>
    <t>CORPGP4GP2989Y 2021EUR</t>
  </si>
  <si>
    <t>CORPGP4GP2991Y 2021EUR</t>
  </si>
  <si>
    <t>CORPGP4GP2009Y 2021EUR</t>
  </si>
  <si>
    <t>CORPGP3MERD2422Y 2021EUR</t>
  </si>
  <si>
    <t>CORPGP3I2950Y 2021EUR</t>
  </si>
  <si>
    <t>CORPGP3NOV2063Y 2021EUR</t>
  </si>
  <si>
    <t>CORPGP4-21-3-091Y 2021EUR</t>
  </si>
  <si>
    <t>GP4-21-3-091</t>
  </si>
  <si>
    <t>CORPGP4GP2550Y 2021EUR</t>
  </si>
  <si>
    <t>GP4GP2550</t>
  </si>
  <si>
    <t>CORPGP4-21-3-104Y 2021USD</t>
  </si>
  <si>
    <t>GP4-21-3-104</t>
  </si>
  <si>
    <t>CORPGP4GP211514Y 2021EUR</t>
  </si>
  <si>
    <t>GP4GP211514</t>
  </si>
  <si>
    <t>CORPGP4-21-3-086Y 2021EUR</t>
  </si>
  <si>
    <t>GP4-21-3-086</t>
  </si>
  <si>
    <t>CORPGP4GP2376Y 2021EUR</t>
  </si>
  <si>
    <t>GP4GP2376</t>
  </si>
  <si>
    <t>CORPGP4GP21153Y 2021EUR</t>
  </si>
  <si>
    <t>GP4GP21153</t>
  </si>
  <si>
    <t>CORPGP4GP21164Y 2021EUR</t>
  </si>
  <si>
    <t>GP4GP21164</t>
  </si>
  <si>
    <t>CORPGP4GP1158Y 2021EUR</t>
  </si>
  <si>
    <t>GP4GP1158</t>
  </si>
  <si>
    <t>CORPGP4GP2571Y 2021EUR</t>
  </si>
  <si>
    <t>GP4GP2571</t>
  </si>
  <si>
    <t>CORPGP4GP2641Y 2021EUR</t>
  </si>
  <si>
    <t>CORPGP4GP2210STNEWY 2021USD</t>
  </si>
  <si>
    <t>TEMP 8</t>
  </si>
  <si>
    <t>GP4GP2210STNEW</t>
  </si>
  <si>
    <t>CORPGP3IB2616Y 2021EUR</t>
  </si>
  <si>
    <t>CORPGP4GP2045Y 2021EUR</t>
  </si>
  <si>
    <t>CORPGP4GP2744Y 2021EUR</t>
  </si>
  <si>
    <t>CORPGP4GP2245aY 2021EUR</t>
  </si>
  <si>
    <t>[OA] rebate calculé à la main qui représente le même montant du rebate calculé par l'outil (560 020,41*5% = 28001,02) // https://www.astoresuite.com/declarative_campaign_participations/edit/76083 // https://www.astoresuite.com/contracts/show/28193 [MT] ok factures envoyées</t>
  </si>
  <si>
    <t>CORPGP4GP2709Y 2021EUR</t>
  </si>
  <si>
    <t>GP4GP2709</t>
  </si>
  <si>
    <t>CORPGP4GP2924Y 2021EUR</t>
  </si>
  <si>
    <t>CORPGP3NOVMER2612Y 2021EUR</t>
  </si>
  <si>
    <t>CORPGP4GP11057Y 2021EUR</t>
  </si>
  <si>
    <t>GP4GP11057</t>
  </si>
  <si>
    <t>CORPGP4GP2530Y 2021EUR</t>
  </si>
  <si>
    <t>CORPGP4GP1938Y 2021EUR</t>
  </si>
  <si>
    <t>CORPGP4GP11055Y 2021EUR</t>
  </si>
  <si>
    <t>CORPGP4-22-3-029Y 2021EUR</t>
  </si>
  <si>
    <t>GP4-22-3-029</t>
  </si>
  <si>
    <t>CORPGP4GP2559Y 2021EUR</t>
  </si>
  <si>
    <t>CORPGP4GP2551Y 2021EUR</t>
  </si>
  <si>
    <t>CORPGP4GP2436Y 2021GBP</t>
  </si>
  <si>
    <t>CORPGP4GP2949Y 2021EUR</t>
  </si>
  <si>
    <t>CORPGP2GP2409Q0 2021EUR</t>
  </si>
  <si>
    <t>CORPGP4GP21125Y 2021EUR</t>
  </si>
  <si>
    <t>CORPGP2GP2935Y 2021EUR</t>
  </si>
  <si>
    <t>ESP166BL-18Q1 2021EUR</t>
  </si>
  <si>
    <t>ESP166BL-18Q2 2021EUR</t>
  </si>
  <si>
    <t>ESP166BL-18Q3 2021EUR</t>
  </si>
  <si>
    <t>ESP166BL-18Q4 2021EUR</t>
  </si>
  <si>
    <t>ESP166TT-18Q1 2021EUR</t>
  </si>
  <si>
    <t>ESP166TT-18Q2 2021EUR</t>
  </si>
  <si>
    <t>ESP166TT-18Q3 2021EUR</t>
  </si>
  <si>
    <t>ESP166TT-18Q4 2021EUR</t>
  </si>
  <si>
    <t>ESP131-18Q1 2021EUR</t>
  </si>
  <si>
    <t>ESP131-18Q2 2021EUR</t>
  </si>
  <si>
    <t>ESP131-18Q3 2021EUR</t>
  </si>
  <si>
    <t>ESP131-18Q4 2021EUR</t>
  </si>
  <si>
    <t>ESP124P4-10Y 2021EUR</t>
  </si>
  <si>
    <t>ESP93F3-18Q1 2021EUR</t>
  </si>
  <si>
    <t>ESP65-18Q1 2021EUR</t>
  </si>
  <si>
    <t>ESP65-18Q2 2021EUR</t>
  </si>
  <si>
    <t>ESP65-18Q3 2021EUR</t>
  </si>
  <si>
    <t>ESP65-18Q4 2021EUR</t>
  </si>
  <si>
    <t>ESP236-19Q1 2021EUR</t>
  </si>
  <si>
    <t>ESP236-19Q2 2021EUR</t>
  </si>
  <si>
    <t>ESP236-19Q3 2021EUR</t>
  </si>
  <si>
    <t>ESP236-19Q4 2021EUR</t>
  </si>
  <si>
    <t>ESP242-19Q1 2021EUR</t>
  </si>
  <si>
    <t>ESP242-19Q2 2021EUR</t>
  </si>
  <si>
    <t>ESP242-19Q3 2021EUR</t>
  </si>
  <si>
    <t>ESP242-19Q4 2021EUR</t>
  </si>
  <si>
    <t>ESP184-18Q1 2021EUR</t>
  </si>
  <si>
    <t>ESP184-18Q2 2021EUR</t>
  </si>
  <si>
    <t>ESP184-18Q3 2021EUR</t>
  </si>
  <si>
    <t>ESP184-18Q4 2021EUR</t>
  </si>
  <si>
    <t>ESP16-18Q1 2021EUR</t>
  </si>
  <si>
    <t>ESP16-18Q2 2021EUR</t>
  </si>
  <si>
    <t>ESP16-18Q3 2021EUR</t>
  </si>
  <si>
    <t>ESP16-18Q4 2021EUR</t>
  </si>
  <si>
    <t>ESP111-18Q1 2021EUR</t>
  </si>
  <si>
    <t>ESP111-18Q2 2021EUR</t>
  </si>
  <si>
    <t>ESP111-18Q3 2021EUR</t>
  </si>
  <si>
    <t>ESP111-18Q4 2021EUR</t>
  </si>
  <si>
    <t>ESP125-18Q1 2021EUR</t>
  </si>
  <si>
    <t>ESP125-18Q2 2021EUR</t>
  </si>
  <si>
    <t>ESP125-18Q3 2021EUR</t>
  </si>
  <si>
    <t>ESP125-18Q4 2021EUR</t>
  </si>
  <si>
    <t>ESP162-18Q1 2021EUR</t>
  </si>
  <si>
    <t>ESP162-18Q2 2021EUR</t>
  </si>
  <si>
    <t>ESP162-18Q3 2021EUR</t>
  </si>
  <si>
    <t>ESP162-18Q4 2021EUR</t>
  </si>
  <si>
    <t>ESP74-19Q1 2021EUR</t>
  </si>
  <si>
    <t>ESP74-19Q2 2021EUR</t>
  </si>
  <si>
    <t>ESP74-19Q3 2021EUR</t>
  </si>
  <si>
    <t>ESP74-19Q4 2021EUR</t>
  </si>
  <si>
    <t>ESP26-18Q1 2021EUR</t>
  </si>
  <si>
    <t>ESP26-18Q2 2021EUR</t>
  </si>
  <si>
    <t>ESP26-18Q3 2021EUR</t>
  </si>
  <si>
    <t>ESP27-18AuxQ1 2021EUR</t>
  </si>
  <si>
    <t>ESP27-18AuxQ2 2021EUR</t>
  </si>
  <si>
    <t>ESP27-18AuxQ3 2021EUR</t>
  </si>
  <si>
    <t>ESP27-18AuxQ4 2021EUR</t>
  </si>
  <si>
    <t>ESP26-18LegQ4 2021EUR</t>
  </si>
  <si>
    <t>026-18Leg</t>
  </si>
  <si>
    <t>ESP26-18MtoQ4 2021EUR</t>
  </si>
  <si>
    <t>026-18Mto</t>
  </si>
  <si>
    <t>ESP107-18Q1 2021EUR</t>
  </si>
  <si>
    <t>ESP107-18Q2 2021EUR</t>
  </si>
  <si>
    <t>ESP107-18Q3 2021EUR</t>
  </si>
  <si>
    <t>ESP107-18Q4 2021EUR</t>
  </si>
  <si>
    <t>ESP121-18Q1 2021EUR</t>
  </si>
  <si>
    <t>ESP121-18Q2 2021EUR</t>
  </si>
  <si>
    <t>ESP121-18Q3 2021EUR</t>
  </si>
  <si>
    <t>ESP121-18Q4 2021EUR</t>
  </si>
  <si>
    <t>ESP53-18Q1 2021EUR</t>
  </si>
  <si>
    <t>ESP53-18Q2 2021EUR</t>
  </si>
  <si>
    <t>ESP53-18Q3 2021EUR</t>
  </si>
  <si>
    <t>ESP53-18Q4 2021EUR</t>
  </si>
  <si>
    <t>ESP32-18Q1 2021EUR</t>
  </si>
  <si>
    <t>ESP32-18Q2 2021EUR</t>
  </si>
  <si>
    <t>ESP32-18Q3 2021EUR</t>
  </si>
  <si>
    <t>ESP32-18Q4 2021EUR</t>
  </si>
  <si>
    <t>ESP44-18Q1 2021EUR</t>
  </si>
  <si>
    <t>ESP44-18Q2 2021EUR</t>
  </si>
  <si>
    <t>ESP44-18Q3 2021EUR</t>
  </si>
  <si>
    <t>ESP44-18Q4 2021EUR</t>
  </si>
  <si>
    <t>ESP33-18Q1 2021EUR</t>
  </si>
  <si>
    <t>ESP33-18Q2 2021EUR</t>
  </si>
  <si>
    <t>ESP139-18Q1 2021EUR</t>
  </si>
  <si>
    <t>ESP139-18Q2 2021EUR</t>
  </si>
  <si>
    <t>ESP139-18Q3 2021EUR</t>
  </si>
  <si>
    <t>ESP139-18Q4 2021EUR</t>
  </si>
  <si>
    <t>ESP93F1-18newQ4 2021EUR</t>
  </si>
  <si>
    <t>093F1-18new</t>
  </si>
  <si>
    <t>ESP93F2-18newQ4 2021EUR</t>
  </si>
  <si>
    <t>093F2-18new</t>
  </si>
  <si>
    <t>ESP92F2-18Q1 2021EUR</t>
  </si>
  <si>
    <t>ESP92F2-18Q2 2021EUR</t>
  </si>
  <si>
    <t>ESP92F2-18Q3 2021EUR</t>
  </si>
  <si>
    <t>ESP92F2-18Q4 2021EUR</t>
  </si>
  <si>
    <t>ESP213-19Q1 2021EUR</t>
  </si>
  <si>
    <t>ESP213-19Q2 2021EUR</t>
  </si>
  <si>
    <t>ESP213-19Q3 2021EUR</t>
  </si>
  <si>
    <t>ESP213-19Q4 2021EUR</t>
  </si>
  <si>
    <t>ESP62-18Q1 2021EUR</t>
  </si>
  <si>
    <t>ESP62-18Q2 2021EUR</t>
  </si>
  <si>
    <t>ESP62-18Q3 2021EUR</t>
  </si>
  <si>
    <t>ESP62-18Q4 2021EUR</t>
  </si>
  <si>
    <t>ESP249-20Q1 2021EUR</t>
  </si>
  <si>
    <t>ESP249-20Q2 2021EUR</t>
  </si>
  <si>
    <t>ESP249-20Q3 2021EUR</t>
  </si>
  <si>
    <t>ESP249-20Q4 2021EUR</t>
  </si>
  <si>
    <t>ESP116-18Q1 2021EUR</t>
  </si>
  <si>
    <t>ESP116-18Q2 2021EUR</t>
  </si>
  <si>
    <t>ESP116-18Q3 2021EUR</t>
  </si>
  <si>
    <t>ESP116-18Q4 2021EUR</t>
  </si>
  <si>
    <t>ESP133-18Q1 2021EUR</t>
  </si>
  <si>
    <t>ESP133-18Q2 2021EUR</t>
  </si>
  <si>
    <t>ESP133-18Q3 2021EUR</t>
  </si>
  <si>
    <t>ESP133-18Q4 2021EUR</t>
  </si>
  <si>
    <t>ESP222-19Q1 2021EUR</t>
  </si>
  <si>
    <t>ESP222-19Q2 2021EUR</t>
  </si>
  <si>
    <t>ESP222-19Q3 2021EUR</t>
  </si>
  <si>
    <t>ESP222-19Q4 2021EUR</t>
  </si>
  <si>
    <t>ESP189-18Q1 2021EUR</t>
  </si>
  <si>
    <t>ESP189-18Q2 2021EUR</t>
  </si>
  <si>
    <t>ESP189-18Q3 2021EUR</t>
  </si>
  <si>
    <t>ESP189-18Q4 2021EUR</t>
  </si>
  <si>
    <t>ESP91-18Q1 2021EUR</t>
  </si>
  <si>
    <t>ESP91-18Q2 2021EUR</t>
  </si>
  <si>
    <t>ESP91-18Q3 2021EUR</t>
  </si>
  <si>
    <t>ESP91-18Q4 2021EUR</t>
  </si>
  <si>
    <t>ESP43JR-18Q1 2021EUR</t>
  </si>
  <si>
    <t>ESP43JR-18Q2 2021EUR</t>
  </si>
  <si>
    <t>ESP43JR-18Q3 2021EUR</t>
  </si>
  <si>
    <t>ESP43JR-18Q4 2021EUR</t>
  </si>
  <si>
    <t>ESP43MT-18Q1 2021EUR</t>
  </si>
  <si>
    <t>ESP43MT-18Q2 2021EUR</t>
  </si>
  <si>
    <t>ESP43MT-18Q3 2021EUR</t>
  </si>
  <si>
    <t>ESP43MT-18Q4 2021EUR</t>
  </si>
  <si>
    <t>ESP225-19Q1 2021EUR</t>
  </si>
  <si>
    <t>ESP225-19Q2 2021EUR</t>
  </si>
  <si>
    <t>ESP225-19Q3 2021EUR</t>
  </si>
  <si>
    <t>ESP225-19Q4 2021EUR</t>
  </si>
  <si>
    <t>ESP03-18Q1 2021EUR</t>
  </si>
  <si>
    <t>ESP03-18Q2 2021EUR</t>
  </si>
  <si>
    <t>ESP03-18Q3 2021EUR</t>
  </si>
  <si>
    <t>ESP03-18Q4 2021EUR</t>
  </si>
  <si>
    <t>ESP34-18Q1 2021EUR</t>
  </si>
  <si>
    <t>ESP34-18Q2 2021EUR</t>
  </si>
  <si>
    <t>ESP34-18Q3 2021EUR</t>
  </si>
  <si>
    <t>ESP34-18Q4 2021EUR</t>
  </si>
  <si>
    <t>ESP117-18Q1 2021EUR</t>
  </si>
  <si>
    <t>ESP117-18Q2 2021EUR</t>
  </si>
  <si>
    <t>ESP117-18Q3 2021EUR</t>
  </si>
  <si>
    <t>ESP117-18Q4 2021EUR</t>
  </si>
  <si>
    <t>ESP118-18Q1 2021EUR</t>
  </si>
  <si>
    <t>ESP118-18Q2 2021EUR</t>
  </si>
  <si>
    <t>ESP118-18Q3 2021EUR</t>
  </si>
  <si>
    <t>ESP118-18Q4 2021EUR</t>
  </si>
  <si>
    <t>ESP60-18Q1 2021EUR</t>
  </si>
  <si>
    <t>ESP60-18Q2 2021EUR</t>
  </si>
  <si>
    <t>ESP60-18Q3 2021EUR</t>
  </si>
  <si>
    <t>ESP60-18Q4 2021EUR</t>
  </si>
  <si>
    <t>ESP94-18Q1 2021EUR</t>
  </si>
  <si>
    <t>ESP94-18Q2 2021EUR</t>
  </si>
  <si>
    <t>ESP94-18Q3 2021EUR</t>
  </si>
  <si>
    <t>ESP94-18Q4 2021EUR</t>
  </si>
  <si>
    <t>ESP122-18Q1 2021EUR</t>
  </si>
  <si>
    <t>ESP122-18Q2 2021EUR</t>
  </si>
  <si>
    <t>ESP122-18Q3 2021EUR</t>
  </si>
  <si>
    <t>[TN] Rebate du report correspond bien au dernier ajustement. https://astoresuite.com/adjustements/edit/24521 . Le montant facturé est en fait sur le montant déclaré initial =&gt; La ligne est désormais en Valide dans l'analyse du 14 Avril</t>
  </si>
  <si>
    <t>ESP122-18Q4 2021EUR</t>
  </si>
  <si>
    <t>ESP217-19Q1 2021EUR</t>
  </si>
  <si>
    <t>ESP217-19Q2 2021EUR</t>
  </si>
  <si>
    <t>[40259]</t>
  </si>
  <si>
    <t>[21627]</t>
  </si>
  <si>
    <t>2022-05-24 12:10:02 +0200</t>
  </si>
  <si>
    <t>[MT]La partcipation et la facture sont bien dans A2S https://astoresuite.com/billing_invoices/show/14297
https://astoresuite.com/declarative_campaign_participations/edit/40259
[OA] le rebate calculé correspond à l'encodage du contrat et du CA déclaré. on a 0 CA déclaré sur les sous-service du nouveau contrat // https://www.astoresuite.com/declarative_campaign_participations/edit/40259 // https://www.astoresuite.com/contracts/show/25788
[CM] Le déclaratif est passé sur la mauvaise colonne, cela a été annulée en ajustement mais aucune nouvel ajustement n'a été passé, donc faire un avoir</t>
  </si>
  <si>
    <t>ESP217-19Q3 2021EUR</t>
  </si>
  <si>
    <t>ESP217-19Q4 2021EUR</t>
  </si>
  <si>
    <t>ESP78-18Q1 2021EUR</t>
  </si>
  <si>
    <t>ESP78-18Q2 2021EUR</t>
  </si>
  <si>
    <t>ESP78-18Q3 2021EUR</t>
  </si>
  <si>
    <t>ESP78-18Q4 2021EUR</t>
  </si>
  <si>
    <t>ESP214-19Q1 2021EUR</t>
  </si>
  <si>
    <t>ESP214-19Q2 2021EUR</t>
  </si>
  <si>
    <t>ESP214-19Q4 2021EUR</t>
  </si>
  <si>
    <t>ESP92F1-18Q1 2021EUR</t>
  </si>
  <si>
    <t>ESP92F1-18Q2 2021EUR</t>
  </si>
  <si>
    <t>ESP92F1-18Q3 2021EUR</t>
  </si>
  <si>
    <t>ESP92F1-18Q4 2021EUR</t>
  </si>
  <si>
    <t>ESP99-18Q1 2021EUR</t>
  </si>
  <si>
    <t>ESP99-18Q2 2021EUR</t>
  </si>
  <si>
    <t>ESP99-18Q3 2021EUR</t>
  </si>
  <si>
    <t>ESP99-18Q4 2021EUR</t>
  </si>
  <si>
    <t>ESP261-20Q1 2021EUR</t>
  </si>
  <si>
    <t>ESP261-20Q2 2021EUR</t>
  </si>
  <si>
    <t>ESP261-20Q3 2021EUR</t>
  </si>
  <si>
    <t>ESP135-18Q1 2021EUR</t>
  </si>
  <si>
    <t>ESP135-18Q2 2021EUR</t>
  </si>
  <si>
    <t>ESP135-18Q3 2021EUR</t>
  </si>
  <si>
    <t>ESP135-18Q4 2021EUR</t>
  </si>
  <si>
    <t>ESP247-20Q1 2021EUR</t>
  </si>
  <si>
    <t>ESP247-20Q2 2021EUR</t>
  </si>
  <si>
    <t>ESP247-20Q3 2021EUR</t>
  </si>
  <si>
    <t>ESP247-20Q4 2021EUR</t>
  </si>
  <si>
    <t>ESP183-18Q1 2021EUR</t>
  </si>
  <si>
    <t>ESP183-18Q2 2021EUR</t>
  </si>
  <si>
    <t>ESP183-18Q3 2021EUR</t>
  </si>
  <si>
    <t>ESP183-18Q4 2021EUR</t>
  </si>
  <si>
    <t>ESP71-18Q1 2021EUR</t>
  </si>
  <si>
    <t>ESP71-18Q2 2021EUR</t>
  </si>
  <si>
    <t>ESP71-18Q3 2021EUR</t>
  </si>
  <si>
    <t>ESP71-18Q4 2021EUR</t>
  </si>
  <si>
    <t>ESP234-19Q1 2021EUR</t>
  </si>
  <si>
    <t>ESP234-19Q2 2021EUR</t>
  </si>
  <si>
    <t>ESP234-19Q3 2021EUR</t>
  </si>
  <si>
    <t>ESP234-19Q4 2021EUR</t>
  </si>
  <si>
    <t>ESP112-18Q1 2021EUR</t>
  </si>
  <si>
    <t>ESP112-18Q2 2021EUR</t>
  </si>
  <si>
    <t>ESP112-18Q3 2021EUR</t>
  </si>
  <si>
    <t>ESP112-18Q4 2021EUR</t>
  </si>
  <si>
    <t>ESP203-19Q1 2021EUR</t>
  </si>
  <si>
    <t>ESP203-19Q2 2021EUR</t>
  </si>
  <si>
    <t>ESP203-19Q3 2021EUR</t>
  </si>
  <si>
    <t>ESP203-19Q4 2021EUR</t>
  </si>
  <si>
    <t>ESP224-19Q1 2021EUR</t>
  </si>
  <si>
    <t>ESP224-19Q2 2021EUR</t>
  </si>
  <si>
    <t>ESP224-19Q3 2021EUR</t>
  </si>
  <si>
    <t>ESP224-19Q4 2021EUR</t>
  </si>
  <si>
    <t>ESP56-18Q1 2021EUR</t>
  </si>
  <si>
    <t>ESP56-18Q2 2021EUR</t>
  </si>
  <si>
    <t>ESP56-18Q3 2021EUR</t>
  </si>
  <si>
    <t>ESP56-18Q4 2021EUR</t>
  </si>
  <si>
    <t>ESP102-18Q1 2021EUR</t>
  </si>
  <si>
    <t>ESP102-18Q2 2021EUR</t>
  </si>
  <si>
    <t>ESP102-18Q3 2021EUR</t>
  </si>
  <si>
    <t>ESP102-18Q4 2021EUR</t>
  </si>
  <si>
    <t>ESPES2-21-3-039Q4 2021EUR</t>
  </si>
  <si>
    <t>ES2-21-3-039</t>
  </si>
  <si>
    <t>ESP07P4-18Q1 2021EUR</t>
  </si>
  <si>
    <t>ESP07P4-18Q2 2021EUR</t>
  </si>
  <si>
    <t>ESP07P4-18Q3 2021EUR</t>
  </si>
  <si>
    <t>ESP07P4-18Q4 2021EUR</t>
  </si>
  <si>
    <t>ESP145-18Q1 2021EUR</t>
  </si>
  <si>
    <t>ESP145-18Q2 2021EUR</t>
  </si>
  <si>
    <t>ESP145-18Q3 2021EUR</t>
  </si>
  <si>
    <t>ESP145-18Q4 2021EUR</t>
  </si>
  <si>
    <t>ESP218-19Q1 2021EUR</t>
  </si>
  <si>
    <t>ESP218-19Q2 2021EUR</t>
  </si>
  <si>
    <t>ESP218-19Q3 2021EUR</t>
  </si>
  <si>
    <t>ESP218-19Q4 2021EUR</t>
  </si>
  <si>
    <t>ESP153-18Q1 2021EUR</t>
  </si>
  <si>
    <t>ESP153-18Q2 2021EUR</t>
  </si>
  <si>
    <t>ESP153-18Q3 2021EUR</t>
  </si>
  <si>
    <t>ESP153-18Q4 2021EUR</t>
  </si>
  <si>
    <t>ESP199-18Q2 2021EUR</t>
  </si>
  <si>
    <t>ESP210-19Q1 2021EUR</t>
  </si>
  <si>
    <t>ESP210-19Q2 2021EUR</t>
  </si>
  <si>
    <t>ESP210-19Q3 2021EUR</t>
  </si>
  <si>
    <t>ESP210-19Q4 2021EUR</t>
  </si>
  <si>
    <t>ESP194-18Q1 2021EUR</t>
  </si>
  <si>
    <t>ESP194-18Q2 2021EUR</t>
  </si>
  <si>
    <t>ESP194-18Q3 2021EUR</t>
  </si>
  <si>
    <t>ESP194-18Q4 2021EUR</t>
  </si>
  <si>
    <t>ESP158-18Q1 2021EUR</t>
  </si>
  <si>
    <t>ESP158-18Q2 2021EUR</t>
  </si>
  <si>
    <t>ESP158-18Q3 2021EUR</t>
  </si>
  <si>
    <t>ESP158-18Q4 2021EUR</t>
  </si>
  <si>
    <t>ESP161-18Q1 2021EUR</t>
  </si>
  <si>
    <t>ESP161-18Q2 2021EUR</t>
  </si>
  <si>
    <t>ESP161-18Q3 2021EUR</t>
  </si>
  <si>
    <t>ESP161-18Q4 2021EUR</t>
  </si>
  <si>
    <t>ESP182-18Q1 2021EUR</t>
  </si>
  <si>
    <t>ESP182-18Q2 2021EUR</t>
  </si>
  <si>
    <t>ESP182-18Q3 2021EUR</t>
  </si>
  <si>
    <t>ESP182-18Q4 2021EUR</t>
  </si>
  <si>
    <t>ESP204-19Q1 2021EUR</t>
  </si>
  <si>
    <t>ESP204-19Q2 2021EUR</t>
  </si>
  <si>
    <t>ESP204-19Q3 2021EUR</t>
  </si>
  <si>
    <t>ESP204-19Q4 2021EUR</t>
  </si>
  <si>
    <t>ESP232-19Q1 2021EUR</t>
  </si>
  <si>
    <t>ESP232-19Q2 2021EUR</t>
  </si>
  <si>
    <t>ESP232-19Q4 2021EUR</t>
  </si>
  <si>
    <t>ESP169-18Q1 2021EUR</t>
  </si>
  <si>
    <t>ESP169-18Q2 2021EUR</t>
  </si>
  <si>
    <t>ESP251-20Q1 2021EUR</t>
  </si>
  <si>
    <t>ESP251-20Q2 2021EUR</t>
  </si>
  <si>
    <t>ESP251-20Q3 2021EUR</t>
  </si>
  <si>
    <t>ESP251-20Q4 2021EUR</t>
  </si>
  <si>
    <t>ESP175-18Q1 2021EUR</t>
  </si>
  <si>
    <t>ESP175-18Q2 2021EUR</t>
  </si>
  <si>
    <t>ESP175-18Q3 2021EUR</t>
  </si>
  <si>
    <t>ESP175-18Q4 2021EUR</t>
  </si>
  <si>
    <t>ESP171-18Q1 2021EUR</t>
  </si>
  <si>
    <t>ESP171-18Q2 2021EUR</t>
  </si>
  <si>
    <t>ESP171-18Q3 2021EUR</t>
  </si>
  <si>
    <t>ESP171-18Q4 2021EUR</t>
  </si>
  <si>
    <t>ESP168-18Q1 2021EUR</t>
  </si>
  <si>
    <t>ESP168-18 - newQ2 2021EUR</t>
  </si>
  <si>
    <t>168-18 - new</t>
  </si>
  <si>
    <t>ESP168-18 - newQ3 2021EUR</t>
  </si>
  <si>
    <t>ESP168-18 - newQ4 2021EUR</t>
  </si>
  <si>
    <t>ESP196-18Q1 2021EUR</t>
  </si>
  <si>
    <t>ESP196-18Q2 2021EUR</t>
  </si>
  <si>
    <t>ESP196-18Q3 2021EUR</t>
  </si>
  <si>
    <t>ESP196-18Q4 2021EUR</t>
  </si>
  <si>
    <t>ESP128-18Q1 2021EUR</t>
  </si>
  <si>
    <t>ESP128-18Q2 2021EUR</t>
  </si>
  <si>
    <t>ESP221-19Q1 2021EUR</t>
  </si>
  <si>
    <t>ESP221-19Q2 2021EUR</t>
  </si>
  <si>
    <t>ESP221-19Q3 2021EUR</t>
  </si>
  <si>
    <t>ESP221-19Q4 2021EUR</t>
  </si>
  <si>
    <t>ESP190-18Q1 2021EUR</t>
  </si>
  <si>
    <t>ESP190-18Q2 2021EUR</t>
  </si>
  <si>
    <t>ESP190-18Q3 2021EUR</t>
  </si>
  <si>
    <t>ESP190-18Q4 2021EUR</t>
  </si>
  <si>
    <t>ESP185-18Q1 2021EUR</t>
  </si>
  <si>
    <t>ESP185-18Q2 2021EUR</t>
  </si>
  <si>
    <t>ESP185-18Q3 2021EUR</t>
  </si>
  <si>
    <t>ESP185-18Q4 2021EUR</t>
  </si>
  <si>
    <t>ESP250-20Q1 2021EUR</t>
  </si>
  <si>
    <t>ESP250-20Q2 2021EUR</t>
  </si>
  <si>
    <t>ESP250-20Q3 2021EUR</t>
  </si>
  <si>
    <t>ESP250-20Q4 2021EUR</t>
  </si>
  <si>
    <t>ESP12-18Q1 2021EUR</t>
  </si>
  <si>
    <t>ESP12-18Q2 2021EUR</t>
  </si>
  <si>
    <t>ESP12-18Q3 2021EUR</t>
  </si>
  <si>
    <t>ESP12-18Q4 2021EUR</t>
  </si>
  <si>
    <t>ESP187-18Q1 2021EUR</t>
  </si>
  <si>
    <t>ESP187-18Q2 2021EUR</t>
  </si>
  <si>
    <t>ESP187-18Q3 2021EUR</t>
  </si>
  <si>
    <t>ESP187-18Q4 2021EUR</t>
  </si>
  <si>
    <t>ESP188-18Q1 2021EUR</t>
  </si>
  <si>
    <t>ESP188-18Q2 2021EUR</t>
  </si>
  <si>
    <t>ESP188-18Q3 2021EUR</t>
  </si>
  <si>
    <t>ESP188-18Q4 2021EUR</t>
  </si>
  <si>
    <t>ESP191-18Q1 2021EUR</t>
  </si>
  <si>
    <t>ESP191-18Q2 2021EUR</t>
  </si>
  <si>
    <t>ESP191-18Q3 2021EUR</t>
  </si>
  <si>
    <t>ESP191-18Q4 2021EUR</t>
  </si>
  <si>
    <t>ESP29-18Q1 2021EUR</t>
  </si>
  <si>
    <t>ESP29-18Q2 2021EUR</t>
  </si>
  <si>
    <t>ESP29-18Q3 2021EUR</t>
  </si>
  <si>
    <t>ESP29-18Q4 2021EUR</t>
  </si>
  <si>
    <t>ESP51-18Q1 2021EUR</t>
  </si>
  <si>
    <t>ESP51-18Q2 2021EUR</t>
  </si>
  <si>
    <t>ESP51-18Q3 2021EUR</t>
  </si>
  <si>
    <t>ESP51-18Q4 2021EUR</t>
  </si>
  <si>
    <t>ESP209-19Q1 2021EUR</t>
  </si>
  <si>
    <t>ESP209-19Q2 2021EUR</t>
  </si>
  <si>
    <t>ESP209-19Q3 2021EUR</t>
  </si>
  <si>
    <t>ESP209-19Q4 2021EUR</t>
  </si>
  <si>
    <t>ESP219-19Q1 2021EUR</t>
  </si>
  <si>
    <t>ESP219-19Q2 2021EUR</t>
  </si>
  <si>
    <t>ESP219-19Q3 2021EUR</t>
  </si>
  <si>
    <t>ESP219-19Q4 2021EUR</t>
  </si>
  <si>
    <t>ESP235-19Q1 2021EUR</t>
  </si>
  <si>
    <t>ESP235-19Q3 2021EUR</t>
  </si>
  <si>
    <t>ESP235-19Q4 2021EUR</t>
  </si>
  <si>
    <t>ESP207-19Q1 2021EUR</t>
  </si>
  <si>
    <t>ESP207-19Q2 2021EUR</t>
  </si>
  <si>
    <t>ESP207-19Q3 2021EUR</t>
  </si>
  <si>
    <t>ESP207-19Q4 2021EUR</t>
  </si>
  <si>
    <t>ESP220-19Q1 2021EUR</t>
  </si>
  <si>
    <t>ESP220-19Q2 2021EUR</t>
  </si>
  <si>
    <t>ESP220-19Q3 2021EUR</t>
  </si>
  <si>
    <t>ESP220-19Q4 2021EUR</t>
  </si>
  <si>
    <t>ESP92F3-18Q1 2021EUR</t>
  </si>
  <si>
    <t>ESP92F3-18Q2 2021EUR</t>
  </si>
  <si>
    <t>ESP92F3-18Q3 2021EUR</t>
  </si>
  <si>
    <t>ESP92F3-18Q4 2021EUR</t>
  </si>
  <si>
    <t>ESP212-19Q1 2021EUR</t>
  </si>
  <si>
    <t>ESP212-19Q2 2021EUR</t>
  </si>
  <si>
    <t>ESP212-19Q3 2021EUR</t>
  </si>
  <si>
    <t>ESP212-19Q4 2021EUR</t>
  </si>
  <si>
    <t>ESP208-19Q1 2021EUR</t>
  </si>
  <si>
    <t>ESP208-19Q2 2021EUR</t>
  </si>
  <si>
    <t>ESP208-19Q3 2021EUR</t>
  </si>
  <si>
    <t>ESP208-19Q4 2021EUR</t>
  </si>
  <si>
    <t>ESP233-19Q1 2021EUR</t>
  </si>
  <si>
    <t>ESP233-19Q2 2021EUR</t>
  </si>
  <si>
    <t>ESP233-19Q3 2021EUR</t>
  </si>
  <si>
    <t>ESP233-19Q4 2021EUR</t>
  </si>
  <si>
    <t>ESP223-19Q1 2021EUR</t>
  </si>
  <si>
    <t>ESP223-19Q2 2021EUR</t>
  </si>
  <si>
    <t>ESP223-19Q4 2021EUR</t>
  </si>
  <si>
    <t>ESP230-19Q1 2021EUR</t>
  </si>
  <si>
    <t>ESP230-19Q2 2021EUR</t>
  </si>
  <si>
    <t>ESP230-19Q3 2021EUR</t>
  </si>
  <si>
    <t>ESP230-19Q4 2021EUR</t>
  </si>
  <si>
    <t>ESP239-19Q1 2021EUR</t>
  </si>
  <si>
    <t>ESP239-19Q2 2021EUR</t>
  </si>
  <si>
    <t>ESP239-19Q3 2021EUR</t>
  </si>
  <si>
    <t>ESP239-19Q4 2021EUR</t>
  </si>
  <si>
    <t>ESP241-19Q1 2021EUR</t>
  </si>
  <si>
    <t>ESP241-19Q2 2021EUR</t>
  </si>
  <si>
    <t>ESP241-19Q3 2021EUR</t>
  </si>
  <si>
    <t>ESP241-19Q4 2021EUR</t>
  </si>
  <si>
    <t>ESP240-19Q1 2021EUR</t>
  </si>
  <si>
    <t>ESP240-19Q2 2021EUR</t>
  </si>
  <si>
    <t>ESP240-19Q3 2021EUR</t>
  </si>
  <si>
    <t>ESP240-19Q4 2021EUR</t>
  </si>
  <si>
    <t>ESP243-20Q1 2021EUR</t>
  </si>
  <si>
    <t>ESP243-20Q3 2021EUR</t>
  </si>
  <si>
    <t>ESP243-20Q4 2021EUR</t>
  </si>
  <si>
    <t>ESP260-20Q1 2021EUR</t>
  </si>
  <si>
    <t>ESP260-20Q2 2021EUR</t>
  </si>
  <si>
    <t>ESP260-20Q3 2021EUR</t>
  </si>
  <si>
    <t>ESP260-20Q4 2021EUR</t>
  </si>
  <si>
    <t>ESP246-20Q1 2021EUR</t>
  </si>
  <si>
    <t>ESP246-20Q2 2021EUR</t>
  </si>
  <si>
    <t>ESP246-20Q3 2021EUR</t>
  </si>
  <si>
    <t>ESP246-20Q4 2021EUR</t>
  </si>
  <si>
    <t>ESP256-20Q1 2021EUR</t>
  </si>
  <si>
    <t>256-20</t>
  </si>
  <si>
    <t>ESP256-20Q2 2021EUR</t>
  </si>
  <si>
    <t>ESP256-20Q3 2021EUR</t>
  </si>
  <si>
    <t>ESP256-20Q4 2021EUR</t>
  </si>
  <si>
    <t>ESP266-21Q1 2021EUR</t>
  </si>
  <si>
    <t>266-21</t>
  </si>
  <si>
    <t>ESP266-21Q2 2021EUR</t>
  </si>
  <si>
    <t>ESP266-21Q3 2021EUR</t>
  </si>
  <si>
    <t>ESP266-21Q4 2021EUR</t>
  </si>
  <si>
    <t>ESP269-21Q1 2021EUR</t>
  </si>
  <si>
    <t>269-21</t>
  </si>
  <si>
    <t>ESP269-21Q2 2021EUR</t>
  </si>
  <si>
    <t>ESP269-21Q3 2021EUR</t>
  </si>
  <si>
    <t>ESP269-21Q4 2021EUR</t>
  </si>
  <si>
    <t>ESP267-21Q1 2021EUR</t>
  </si>
  <si>
    <t>267-21</t>
  </si>
  <si>
    <t>ESP267-21Q2 2021EUR</t>
  </si>
  <si>
    <t>ESP267-21Q3 2021EUR</t>
  </si>
  <si>
    <t>ESP267-21Q4 2021EUR</t>
  </si>
  <si>
    <t>ESP165DTHQ-18Q1 2021EUR</t>
  </si>
  <si>
    <t>ESP165DTHQ-18Q2 2021EUR</t>
  </si>
  <si>
    <t>ESP165DTHQ-18Q3 2021EUR</t>
  </si>
  <si>
    <t>ESP165DTHQ-18Q4 2021EUR</t>
  </si>
  <si>
    <t>ESP165DTHT-18Q1 2021EUR</t>
  </si>
  <si>
    <t>ESP165DTHT-18Q2 2021EUR</t>
  </si>
  <si>
    <t>ESP165DTHT-18Q3 2021EUR</t>
  </si>
  <si>
    <t>ESP165DTHT-18Q4 2021EUR</t>
  </si>
  <si>
    <t>ESP165VOZ-18Q1 2021EUR</t>
  </si>
  <si>
    <t>ESP165VOZ-18Q2 2021EUR</t>
  </si>
  <si>
    <t>ESP165VOZ-18Q3 2021EUR</t>
  </si>
  <si>
    <t>ESP165VOZ-18Q4 2021EUR</t>
  </si>
  <si>
    <t>ESP198MOV-18Q1 2021EUR</t>
  </si>
  <si>
    <t>ESP198MOV-18Q2 2021EUR</t>
  </si>
  <si>
    <t>ESP198MOV-18Q3 2021EUR</t>
  </si>
  <si>
    <t>ESP198MOV-18Q4 2021EUR</t>
  </si>
  <si>
    <t>ESP229-19Q3 2021EUR</t>
  </si>
  <si>
    <t>ESPES2-22-5-005Q3 2021EUR</t>
  </si>
  <si>
    <t>ES2-22-5-005</t>
  </si>
  <si>
    <t>ESPES2-22-5-005Q4 2021EUR</t>
  </si>
  <si>
    <t>ESP179-18Q1 2021EUR</t>
  </si>
  <si>
    <t>ESP179-18Q2 2021EUR</t>
  </si>
  <si>
    <t>ESP179-18Q3 2021EUR</t>
  </si>
  <si>
    <t>ESP179-18Q4 2021EUR</t>
  </si>
  <si>
    <t>ESP132-18S1 2021EUR</t>
  </si>
  <si>
    <t>ESP132-18S2 2021EUR</t>
  </si>
  <si>
    <t>ESP271-21Q1 2021EUR</t>
  </si>
  <si>
    <t>271-21</t>
  </si>
  <si>
    <t>ESP271-21Q2 2021EUR</t>
  </si>
  <si>
    <t>ESP271-21Q3 2021EUR</t>
  </si>
  <si>
    <t>ESP271-21Q4 2021EUR</t>
  </si>
  <si>
    <t>ESP274-21Q2 2021EUR</t>
  </si>
  <si>
    <t>274-21</t>
  </si>
  <si>
    <t>ESP274-21Q3 2021EUR</t>
  </si>
  <si>
    <t>ESP274-21Q4 2021EUR</t>
  </si>
  <si>
    <t>ESP25-18Q2 2021EUR</t>
  </si>
  <si>
    <t>ESP25-18Q3 2021EUR</t>
  </si>
  <si>
    <t>ESP25-18Q4 2021EUR</t>
  </si>
  <si>
    <t>ESP146-18Q1 2021EUR</t>
  </si>
  <si>
    <t>ESP146-18Q2 2021EUR</t>
  </si>
  <si>
    <t>ESP146-18Q3 2021EUR</t>
  </si>
  <si>
    <t>ESP146-18Q4 2021EUR</t>
  </si>
  <si>
    <t>ESP126-18Q1 2021EUR</t>
  </si>
  <si>
    <t>ESP126-18Q2 2021EUR</t>
  </si>
  <si>
    <t>ESP126-18Q3 2021EUR</t>
  </si>
  <si>
    <t>ESP126Lim-18Q4 2021EUR</t>
  </si>
  <si>
    <t>126Lim-18</t>
  </si>
  <si>
    <t>ESP126Mto-18Q4 2021EUR</t>
  </si>
  <si>
    <t>126Mto-18</t>
  </si>
  <si>
    <t>ESP254-20Q1 2021EUR</t>
  </si>
  <si>
    <t>ESP254-20Q2 2021EUR</t>
  </si>
  <si>
    <t>ESP254-20Q3 2021EUR</t>
  </si>
  <si>
    <t>ESP254-20Q4 2021EUR</t>
  </si>
  <si>
    <t>ESP205-19Q2 2021EUR</t>
  </si>
  <si>
    <t>ESP205-19Q4 2021EUR</t>
  </si>
  <si>
    <t>ESPES2-21-7-010Q2 2021EUR</t>
  </si>
  <si>
    <t>ES2-21-7-010</t>
  </si>
  <si>
    <t>ESPES2-21-7-010Q3 2021EUR</t>
  </si>
  <si>
    <t>ESPES2-21-7-010Q4 2021EUR</t>
  </si>
  <si>
    <t>ESP177-18Q1 2021EUR</t>
  </si>
  <si>
    <t>ESP177-18Q2 2021EUR</t>
  </si>
  <si>
    <t>ESP177-18Q3 2021EUR</t>
  </si>
  <si>
    <t>ESP177-18Q4 2021EUR</t>
  </si>
  <si>
    <t>ESP177Ibis-18Q1 2021EUR</t>
  </si>
  <si>
    <t>ESP177Ibis-18Q2 2021EUR</t>
  </si>
  <si>
    <t>ESP177Ibis-18Q3 2021EUR</t>
  </si>
  <si>
    <t>ESP177Ibis-18Q4 2021EUR</t>
  </si>
  <si>
    <t>ESP192-18Q2 2021EUR</t>
  </si>
  <si>
    <t>ESP192-18Q3 2021EUR</t>
  </si>
  <si>
    <t>ESP192-18Q4 2021EUR</t>
  </si>
  <si>
    <t>ESP67-18Q2 2021EUR</t>
  </si>
  <si>
    <t>ESP67-18Q3 2021EUR</t>
  </si>
  <si>
    <t>ESP67-18Q4 2021EUR</t>
  </si>
  <si>
    <t>ESP200-18Q1 2021EUR</t>
  </si>
  <si>
    <t>ESP200-18Q2 2021EUR</t>
  </si>
  <si>
    <t>ESP200-18Q3 2021EUR</t>
  </si>
  <si>
    <t>ESP237-19Q2 2021EUR</t>
  </si>
  <si>
    <t>237-19</t>
  </si>
  <si>
    <t>ESP237-19Q3 2021EUR</t>
  </si>
  <si>
    <t>ESPES2-21-2-011Q2 2021EUR</t>
  </si>
  <si>
    <t>ES2-21-2-011</t>
  </si>
  <si>
    <t>ESPES2-21-2-011Q3 2021EUR</t>
  </si>
  <si>
    <t>ESPES2-21-2-011Q4 2021EUR</t>
  </si>
  <si>
    <t>ESP268-20Q2 2021EUR</t>
  </si>
  <si>
    <t>268-20</t>
  </si>
  <si>
    <t>ESP268-20Q3 2021EUR</t>
  </si>
  <si>
    <t>ESPES2-21-7-017Q3 2021EUR</t>
  </si>
  <si>
    <t>TEMP.30</t>
  </si>
  <si>
    <t>ES2-21-7-017</t>
  </si>
  <si>
    <t>ESPES2-21-6-034Q3 2021EUR</t>
  </si>
  <si>
    <t>TEMP.37</t>
  </si>
  <si>
    <t>ES2-21-6-034</t>
  </si>
  <si>
    <t>ESPES2-21-6-034Q4 2021EUR</t>
  </si>
  <si>
    <t>ESPES2-21-6-025Q2 2021EUR</t>
  </si>
  <si>
    <t>ES2-21-6-025</t>
  </si>
  <si>
    <t>ESPES2-21-6-025Q3 2021EUR</t>
  </si>
  <si>
    <t>ESPES2-21-6-025Q4 2021EUR</t>
  </si>
  <si>
    <t>ESPES2-21-1-012Q2 2021EUR</t>
  </si>
  <si>
    <t>ES2-21-1-012</t>
  </si>
  <si>
    <t>ESPES2-21-1-012Q3 2021EUR</t>
  </si>
  <si>
    <t>ESPES2-21-1-012Q4 2021EUR</t>
  </si>
  <si>
    <t>ESP174-18Q3 2021EUR</t>
  </si>
  <si>
    <t>ESP174-18Q4 2021EUR</t>
  </si>
  <si>
    <t>ESP193-18Q2 2021EUR</t>
  </si>
  <si>
    <t>ESP193-18Q3 2021EUR</t>
  </si>
  <si>
    <t>ESPES2-21-1-015Q3 2021EUR</t>
  </si>
  <si>
    <t>ES2-21-1-015</t>
  </si>
  <si>
    <t>ESPES2-21-1-015Q4 2021EUR</t>
  </si>
  <si>
    <t>ESPES2-21-1-016Q3 2021EUR</t>
  </si>
  <si>
    <t>ES2-21-1-016</t>
  </si>
  <si>
    <t>ESPES2-21-1-016Q4 2021EUR</t>
  </si>
  <si>
    <t>ESP90-18Q1 2021EUR</t>
  </si>
  <si>
    <t>ESP90-18Q2 2021EUR</t>
  </si>
  <si>
    <t>ESP90-18Q3 2021EUR</t>
  </si>
  <si>
    <t>ESP90-18Q4 2021EUR</t>
  </si>
  <si>
    <t>ESP90Ext-18Y 2021EUR</t>
  </si>
  <si>
    <t>ESP93F2-18Q2 2021EUR</t>
  </si>
  <si>
    <t>093F2-18</t>
  </si>
  <si>
    <t>ESP93F2-18Q3 2021EUR</t>
  </si>
  <si>
    <t>ESP93F1-18Q2 2021EUR</t>
  </si>
  <si>
    <t>093F1-18</t>
  </si>
  <si>
    <t>ESP93F1-18Q3 2021EUR</t>
  </si>
  <si>
    <t>ESP253-20Q1 2021EUR</t>
  </si>
  <si>
    <t>ESP253-20Q2 2021EUR</t>
  </si>
  <si>
    <t>ESP253-20Q3 2021EUR</t>
  </si>
  <si>
    <t>ESPES2-21-1-018Q2 2021EUR</t>
  </si>
  <si>
    <t>ES2-21-1-018</t>
  </si>
  <si>
    <t>ESPES2-21-1-018Q3 2021EUR</t>
  </si>
  <si>
    <t>ESPES2-21-1-018Q4 2021EUR</t>
  </si>
  <si>
    <t>ESP216-19Q3 2021EUR</t>
  </si>
  <si>
    <t>ESP216-19Q4 2021EUR</t>
  </si>
  <si>
    <t>ESP81-18Q1 2021EUR</t>
  </si>
  <si>
    <t>ESP81-18Q2 2021EUR</t>
  </si>
  <si>
    <t>ESP81-18Q3 2021EUR</t>
  </si>
  <si>
    <t>ESP81-18Q4 2021EUR</t>
  </si>
  <si>
    <t>ESPES2-21-1-019Q4 2021EUR</t>
  </si>
  <si>
    <t>ES2-21-1-019</t>
  </si>
  <si>
    <t>ESPES2-21-1-026Q3 2021EUR</t>
  </si>
  <si>
    <t>ES2-21-1-026</t>
  </si>
  <si>
    <t>ESPES2-21-1-026Q4 2021EUR</t>
  </si>
  <si>
    <t>ESPES2-21-7-023Q2 2021EUR</t>
  </si>
  <si>
    <t>ES2-21-7-023</t>
  </si>
  <si>
    <t>ESPES2-21-7-023Q3 2021EUR</t>
  </si>
  <si>
    <t>ESPES2-21-7-023Q4 2021EUR</t>
  </si>
  <si>
    <t>ESP195-18Q4 2021EUR</t>
  </si>
  <si>
    <t>ESP97-18Q4 2021EUR</t>
  </si>
  <si>
    <t>ESP170-19Q4 2021EUR</t>
  </si>
  <si>
    <t>ESPES2-21-6-038Q4 2021EUR</t>
  </si>
  <si>
    <t>ES2-21-6-038</t>
  </si>
  <si>
    <t>ESP45-18Q1 2021EUR</t>
  </si>
  <si>
    <t>ESP45-18Q2 2021EUR</t>
  </si>
  <si>
    <t>ESP45-18Q4 2021EUR</t>
  </si>
  <si>
    <t>ESP137-11Y 2021EUR</t>
  </si>
  <si>
    <t>ESP09-16Y 2021EUR</t>
  </si>
  <si>
    <t>ESP270-20Q2 2021EUR</t>
  </si>
  <si>
    <t>270-20</t>
  </si>
  <si>
    <t>ESP270-20Q4 2021EUR</t>
  </si>
  <si>
    <t>ESPES2-21-6-034Q2 2021EUR</t>
  </si>
  <si>
    <t>ESP228-19Q4 2021EUR</t>
  </si>
  <si>
    <t>228-19</t>
  </si>
  <si>
    <t>ESPES2-22-5-007Q1 2021EUR</t>
  </si>
  <si>
    <t>ES2-22-5-007</t>
  </si>
  <si>
    <t>ESPES2-22-5-007Q2 2021EUR</t>
  </si>
  <si>
    <t>ESPES2-22-5-007Q3 2021EUR</t>
  </si>
  <si>
    <t>ESPES2-22-5-007Q4 2021EUR</t>
  </si>
  <si>
    <t>ESP273-21Q2 2021EUR</t>
  </si>
  <si>
    <t>273-21</t>
  </si>
  <si>
    <t>ESP273-21Q3 2021EUR</t>
  </si>
  <si>
    <t>FRA26096032Q0 2021EUR</t>
  </si>
  <si>
    <t>FRA26096032Q1 2021EUR</t>
  </si>
  <si>
    <t>FRA26096032Q2 2021EUR</t>
  </si>
  <si>
    <t>FRA26096032Q3 2021EUR</t>
  </si>
  <si>
    <t>FRA26096032Q4 2021EUR</t>
  </si>
  <si>
    <t>FRA28264021Q1 2021EUR</t>
  </si>
  <si>
    <t>FRA28264021Q2 2021EUR</t>
  </si>
  <si>
    <t>FRA28264021Q3 2021EUR</t>
  </si>
  <si>
    <t>FRA28264021Q4 2021EUR</t>
  </si>
  <si>
    <t>FRA28250014Q1 2021EUR</t>
  </si>
  <si>
    <t>FRA28250014Q2 2021EUR</t>
  </si>
  <si>
    <t>FRAFR4GP2552Y 2021EUR</t>
  </si>
  <si>
    <t>FRAFR4GP2448Y 2021EUR</t>
  </si>
  <si>
    <t>FRAFR3MER2222Y 2021EUR</t>
  </si>
  <si>
    <t>FRA28309088Q1 2021EUR</t>
  </si>
  <si>
    <t>FRA28309088Q2 2021EUR</t>
  </si>
  <si>
    <t>FRA28309088Q3 2021EUR</t>
  </si>
  <si>
    <t>FRA28309088Q4 2021EUR</t>
  </si>
  <si>
    <t>FRA2130212657Q1 2021EUR</t>
  </si>
  <si>
    <t>FRA2130212657Q2 2021EUR</t>
  </si>
  <si>
    <t>FRA2130212657Q3 2021EUR</t>
  </si>
  <si>
    <t>FRA2130212657Q4 2021EUR</t>
  </si>
  <si>
    <t>FRA2150214251Q1 2021EUR</t>
  </si>
  <si>
    <t>FRA2150214251Q2 2021EUR</t>
  </si>
  <si>
    <t>FRA2150214251Q3 2021EUR</t>
  </si>
  <si>
    <t>FRA2150214251Q4 2021EUR</t>
  </si>
  <si>
    <t>FRA2160214876Q1 2021EUR</t>
  </si>
  <si>
    <t>FRA2160214876Q2 2021EUR</t>
  </si>
  <si>
    <t>FRA2160214876Q3 2021EUR</t>
  </si>
  <si>
    <t>FRA2160214876Q4 2021EUR</t>
  </si>
  <si>
    <t>FRAFR3F12631Y 2021EUR</t>
  </si>
  <si>
    <t>FRAFR4GP2453Y 2021EUR</t>
  </si>
  <si>
    <t>FRAFR3F12679Y 2021EUR</t>
  </si>
  <si>
    <t>FRA29311013Q0 2021EUR</t>
  </si>
  <si>
    <t>[OA] rebate calculé à la main [(100413,3*2%)+(100413,3*2%)+(10470,6*2%)+(10470,6*2%)]= 4435,36. un deuxième ajustement validé le 04/15/2022 qui n'a pas été facturé // https://astoresuite.com/adjustements/history?adjustement_group_id=4265
[HB] OK résolue facture envoyée le 18/05</t>
  </si>
  <si>
    <t>FRA29311013Q1 2021EUR</t>
  </si>
  <si>
    <t>FRA29311013Q2 2021EUR</t>
  </si>
  <si>
    <t>FRA29311013Q3 2021EUR</t>
  </si>
  <si>
    <t>FRA29311013Q4 2021EUR</t>
  </si>
  <si>
    <t>FRAFR4GP2549Y 2021EUR</t>
  </si>
  <si>
    <t>FRAFR4GP2346Y 2021EUR</t>
  </si>
  <si>
    <t>FRA2130212454Q1 2021EUR</t>
  </si>
  <si>
    <t>FRA2130212454Q2 2021EUR</t>
  </si>
  <si>
    <t>FRA2130212454Q3 2021EUR</t>
  </si>
  <si>
    <t>FRA2130212454Q4 2021EUR</t>
  </si>
  <si>
    <t>FRAFR4GP2612Y 2021EUR</t>
  </si>
  <si>
    <t>FRA2207806560Q0 2021EUR</t>
  </si>
  <si>
    <t>FRA2207806560Q1 2021EUR</t>
  </si>
  <si>
    <t>FRA2207806560Q2 2021EUR</t>
  </si>
  <si>
    <t>FRA2207806560Q3 2021EUR</t>
  </si>
  <si>
    <t>FRA2207806560Q4 2021EUR</t>
  </si>
  <si>
    <t>FRAFR4GP2639Y 2021EUR</t>
  </si>
  <si>
    <t>FRA1562059Q0 2021EUR</t>
  </si>
  <si>
    <t>FRA1562059Q1 2021EUR</t>
  </si>
  <si>
    <t>FRA1562059Q2 2021EUR</t>
  </si>
  <si>
    <t>FRA1562059Q3 2021EUR</t>
  </si>
  <si>
    <t>FRA1562059Q4 2021EUR</t>
  </si>
  <si>
    <t>[HB] JIRA A2S-1230 résolu OK en facturation le 19/05</t>
  </si>
  <si>
    <t>FRA29245008Q0 2021EUR</t>
  </si>
  <si>
    <t>FRA29245008Q1 2021EUR</t>
  </si>
  <si>
    <t>FRA29245008Q2 2021EUR</t>
  </si>
  <si>
    <t>FRA29245008Q3 2021EUR</t>
  </si>
  <si>
    <t>FRA29245008Q4 2021EUR</t>
  </si>
  <si>
    <t>FRAFR4GP1581Y 2021EUR</t>
  </si>
  <si>
    <t>FRAFR4GP1435Y 2021EUR</t>
  </si>
  <si>
    <t>FRAFR4GP2323Y 2021EUR</t>
  </si>
  <si>
    <t>FRA1191006465Q0 2021EUR</t>
  </si>
  <si>
    <t>FRA1191006465Q1 2021EUR</t>
  </si>
  <si>
    <t>FRA1191006465Q2 2021EUR</t>
  </si>
  <si>
    <t>FRA1191006465Q3 2021EUR</t>
  </si>
  <si>
    <t>FRA1191006465Q4 2021EUR</t>
  </si>
  <si>
    <t>FRA20103Q0 2021EUR</t>
  </si>
  <si>
    <t>FRA20103Q1 2021EUR</t>
  </si>
  <si>
    <t>FRA20103Q2 2021EUR</t>
  </si>
  <si>
    <t>FRA20103Q3 2021EUR</t>
  </si>
  <si>
    <t>FRA20103Q4 2021EUR</t>
  </si>
  <si>
    <t>FRAFR4GP2760Y 2021EUR</t>
  </si>
  <si>
    <t>FRA390079Q0 2021EUR</t>
  </si>
  <si>
    <t>FRA390079Q1 2021EUR</t>
  </si>
  <si>
    <t>FRA390079Q2 2021EUR</t>
  </si>
  <si>
    <t>FRA390079Q3 2021EUR</t>
  </si>
  <si>
    <t>FRA390079Q4 2021EUR</t>
  </si>
  <si>
    <t>FRA2140053098Q1 2021EUR</t>
  </si>
  <si>
    <t>FRA2140053098Q2 2021EUR</t>
  </si>
  <si>
    <t>FRA2140053098Q3 2021EUR</t>
  </si>
  <si>
    <t>FRA2140053098Q4 2021EUR</t>
  </si>
  <si>
    <t>FRA2110411319-1Q1 2021EUR</t>
  </si>
  <si>
    <t>FRA2110411319-1Q2 2021EUR</t>
  </si>
  <si>
    <t>FRA2110411319-1Q3 2021EUR</t>
  </si>
  <si>
    <t>FRA2110411319-1Q4 2021EUR</t>
  </si>
  <si>
    <t>FRAFR3IB2711-1Y 2021EUR</t>
  </si>
  <si>
    <t>FRAFR4GP2726Y 2021EUR</t>
  </si>
  <si>
    <t>FR4GP2726</t>
  </si>
  <si>
    <t>FRAFR3-21-2-032-IBY 2021EUR</t>
  </si>
  <si>
    <t>FR3-21-2-032-IB</t>
  </si>
  <si>
    <t>FRAFR4-21-2-028Y 2021EUR</t>
  </si>
  <si>
    <t>FR4-21-2-028</t>
  </si>
  <si>
    <t>FRAFR3-21-2-031-IISY 2021EUR</t>
  </si>
  <si>
    <t>FR3-21-2-031-IIS</t>
  </si>
  <si>
    <t>FRA2130042860Q0 2021EUR</t>
  </si>
  <si>
    <t>[SB] a été corrigé depuis cette analyse. le montant facturé est à present de 4203,51 dans le fichier monitoring du 25/04</t>
  </si>
  <si>
    <t>FRA2130042860Q1 2021EUR</t>
  </si>
  <si>
    <t>FRA2130042860Q2 2021EUR</t>
  </si>
  <si>
    <t>FRA2130042860Q3 2021EUR</t>
  </si>
  <si>
    <t>FRA2130042860Q4 2021EUR</t>
  </si>
  <si>
    <t>FRAFR3M2650Y 2021EUR</t>
  </si>
  <si>
    <t>FR3M2650</t>
  </si>
  <si>
    <t>FRAFR4GP2434Y 2021EUR</t>
  </si>
  <si>
    <t>FR4GP2434</t>
  </si>
  <si>
    <t>FRAFR4GP2781Q1 2021EUR</t>
  </si>
  <si>
    <t>FR4GP2781</t>
  </si>
  <si>
    <t>FRAFR4GP2781Q2 2021EUR</t>
  </si>
  <si>
    <t>FRAFR4GP2781Q3 2021EUR</t>
  </si>
  <si>
    <t>FRA2195406473Q0 2021EUR</t>
  </si>
  <si>
    <t>FRAFR2-21-2-051Q0 2021EUR</t>
  </si>
  <si>
    <t>FR2-21-2-051</t>
  </si>
  <si>
    <t>FRAFR2-21-2-051Q1 2021EUR</t>
  </si>
  <si>
    <t>FRAFR2-21-2-051Q2 2021EUR</t>
  </si>
  <si>
    <t>FRAFR2-21-2-051Q3 2021EUR</t>
  </si>
  <si>
    <t>FRAFR2-21-2-051Q4 2021EUR</t>
  </si>
  <si>
    <t>FRA221606899Q1 2021EUR</t>
  </si>
  <si>
    <t>FRA221606899Q2 2021EUR</t>
  </si>
  <si>
    <t>FRA221606899Q3 2021EUR</t>
  </si>
  <si>
    <t>FRA221606899Q4 2021EUR</t>
  </si>
  <si>
    <t>FRAFR2-20-5-112Q0 2021EUR</t>
  </si>
  <si>
    <t>FR2-20-5-112</t>
  </si>
  <si>
    <t>FRAFR2-20-5-112Q1 2021EUR</t>
  </si>
  <si>
    <t>FRAFR2-20-5-112Q2 2021EUR</t>
  </si>
  <si>
    <t>FRAFR2-20-5-112Q3 2021EUR</t>
  </si>
  <si>
    <t>FRAFR2-20-5-112Q4 2021EUR</t>
  </si>
  <si>
    <t>FRA2573030Q1 2021EUR</t>
  </si>
  <si>
    <t>FRA2573030Q2 2021EUR</t>
  </si>
  <si>
    <t>FRA2573030Q3 2021EUR</t>
  </si>
  <si>
    <t>FRA2573030Q4 2021EUR</t>
  </si>
  <si>
    <t>FRA1200306838Q0 2021EUR</t>
  </si>
  <si>
    <t>FRA1200306838Q1 2021EUR</t>
  </si>
  <si>
    <t>FRA1200306838Q2 2021EUR</t>
  </si>
  <si>
    <t>FRA1200306838Q3 2021EUR</t>
  </si>
  <si>
    <t>FRA1200306838Q4 2021EUR</t>
  </si>
  <si>
    <t>FRA2110791339Q0 2021EUR</t>
  </si>
  <si>
    <t>FRA2110791339Q1 2021EUR</t>
  </si>
  <si>
    <t>FRA2110791339Q2 2021EUR</t>
  </si>
  <si>
    <t>FRA2110791339Q3 2021EUR</t>
  </si>
  <si>
    <t>FRA2110791339Q4 2021EUR</t>
  </si>
  <si>
    <t>FRA2204106833Q1 2021EUR</t>
  </si>
  <si>
    <t>FRA2204106833Q2 2021EUR</t>
  </si>
  <si>
    <t>FRA2204106833Q3 2021EUR</t>
  </si>
  <si>
    <t>FRA2204106833Q4 2021EUR</t>
  </si>
  <si>
    <t>[HB] RDBC &amp; compil au 16/05 = 1503,864 =&gt; E.F. s'en occupe : normalement OK</t>
  </si>
  <si>
    <t>FRA2197206322Q1 2021EUR</t>
  </si>
  <si>
    <t>FRA2197206322Q2 2021EUR</t>
  </si>
  <si>
    <t>FRA2195306346Q0 2021EUR</t>
  </si>
  <si>
    <t>FRA2195306346Q1 2021EUR</t>
  </si>
  <si>
    <t>FRA2195306346Q2 2021EUR</t>
  </si>
  <si>
    <t>FRA2195306346Q3 2021EUR</t>
  </si>
  <si>
    <t>FRA2195306346Q4 2021EUR</t>
  </si>
  <si>
    <t>FRA1191406319Q1 2021EUR</t>
  </si>
  <si>
    <t>FRA1191406319Q2 2021EUR</t>
  </si>
  <si>
    <t>FRA1191406319Q3 2021EUR</t>
  </si>
  <si>
    <t>FRA1191406319Q4 2021EUR</t>
  </si>
  <si>
    <t>FRA1190606259Q1 2021EUR</t>
  </si>
  <si>
    <t>FRA1190606259Q2 2021EUR</t>
  </si>
  <si>
    <t>FRA1190606259Q3 2021EUR</t>
  </si>
  <si>
    <t>FRA1190606259Q4 2021EUR</t>
  </si>
  <si>
    <t>FRAFR2-21-2-079Q1 2021EUR</t>
  </si>
  <si>
    <t>FR2-21-2-079</t>
  </si>
  <si>
    <t>FRAFR2-21-2-079Q2 2021EUR</t>
  </si>
  <si>
    <t>FRAFR2-21-2-079Q3 2021EUR</t>
  </si>
  <si>
    <t>FRAFR2-21-2-079Q4 2021EUR</t>
  </si>
  <si>
    <t>FRA2381008Q0 2021EUR</t>
  </si>
  <si>
    <t>FRA1190106235Q0 2021EUR</t>
  </si>
  <si>
    <t>FRA1190106235Q1 2021EUR</t>
  </si>
  <si>
    <t>FRA1190106235Q2 2021EUR</t>
  </si>
  <si>
    <t>FRA1190106235Q3 2021EUR</t>
  </si>
  <si>
    <t>FRA1190106235Q4 2021EUR</t>
  </si>
  <si>
    <t>FRA1190606260Q1 2021EUR</t>
  </si>
  <si>
    <t>FRA1190606260Q2 2021EUR</t>
  </si>
  <si>
    <t>FRA1190606260Q3 2021EUR</t>
  </si>
  <si>
    <t>FRA1190606260Q4 2021EUR</t>
  </si>
  <si>
    <t>FRA1190506253Q0 2021EUR</t>
  </si>
  <si>
    <t>FRA1190506253Q1 2021EUR</t>
  </si>
  <si>
    <t>FRA1190506253Q2 2021EUR</t>
  </si>
  <si>
    <t>FRA1190506253Q3 2021EUR</t>
  </si>
  <si>
    <t>FRA1190506253Q4 2021EUR</t>
  </si>
  <si>
    <t>FRA2193106193Q0 2021EUR</t>
  </si>
  <si>
    <t>FRA2193106193Q1 2021EUR</t>
  </si>
  <si>
    <t>FRA2193106193Q2 2021EUR</t>
  </si>
  <si>
    <t>FRA2193106193Q3 2021EUR</t>
  </si>
  <si>
    <t>FRA2193106193Q4 2021EUR</t>
  </si>
  <si>
    <t>FRA1191406144Q1 2021EUR</t>
  </si>
  <si>
    <t>FRA1190506149Q1 2021EUR</t>
  </si>
  <si>
    <t>FRA1190506149Q2 2021EUR</t>
  </si>
  <si>
    <t>FRA1190506149Q3 2021EUR</t>
  </si>
  <si>
    <t>FRA1190506149Q4 2021EUR</t>
  </si>
  <si>
    <t>FRA1190106150Q0 2021EUR</t>
  </si>
  <si>
    <t>FRA1190106150Q1 2021EUR</t>
  </si>
  <si>
    <t>FRA1190106150Q2 2021EUR</t>
  </si>
  <si>
    <t>FRA1190106150Q3 2021EUR</t>
  </si>
  <si>
    <t>FRA1190106150Q4 2021EUR</t>
  </si>
  <si>
    <t>FRA1191306025Q1 2021EUR</t>
  </si>
  <si>
    <t>FRA1191306025Q2 2021EUR</t>
  </si>
  <si>
    <t>FRA1191306025Q3 2021EUR</t>
  </si>
  <si>
    <t>FRA1191306025Q4 2021EUR</t>
  </si>
  <si>
    <t>FRA1191405962Q0 2021EUR</t>
  </si>
  <si>
    <t>FRA1191405962Q1 2021EUR</t>
  </si>
  <si>
    <t>FRA1191405962Q2 2021EUR</t>
  </si>
  <si>
    <t>FRA1191405962Q3 2021EUR</t>
  </si>
  <si>
    <t>FRA1191405962Q4 2021EUR</t>
  </si>
  <si>
    <t>FRA1190206101Q0 2021EUR</t>
  </si>
  <si>
    <t>FRA1190206101Q1 2021EUR</t>
  </si>
  <si>
    <t>FRA1190206101Q2 2021EUR</t>
  </si>
  <si>
    <t>FRA1190206101Q3 2021EUR</t>
  </si>
  <si>
    <t>FRA1190206101Q4 2021EUR</t>
  </si>
  <si>
    <t>FRA2194006061Q1 2021EUR</t>
  </si>
  <si>
    <t>FRA2194006061Q2 2021EUR</t>
  </si>
  <si>
    <t>[HB]ds mon export du 06/10/21 : https://astoresuite.com/adjustements/edit/21026
[EF] Lien cassé avec le contrat à recharger</t>
  </si>
  <si>
    <t>FRA2194006061Q3 2021EUR</t>
  </si>
  <si>
    <t>FRA2194006061Q4 2021EUR</t>
  </si>
  <si>
    <t>FRA2197206022Q1 2021EUR</t>
  </si>
  <si>
    <t>FRA1190505947Q0 2021EUR</t>
  </si>
  <si>
    <t>FRA1190505947Q1 2021EUR</t>
  </si>
  <si>
    <t>FRA1190505947Q2 2021EUR</t>
  </si>
  <si>
    <t>FRA1190505947Q3 2021EUR</t>
  </si>
  <si>
    <t>FRA1190505947Q4 2021EUR</t>
  </si>
  <si>
    <t>FRA11872405699Q0 2021EUR</t>
  </si>
  <si>
    <t>FRA11872405699Q1 2021EUR</t>
  </si>
  <si>
    <t>FRA11872405699Q2 2021EUR</t>
  </si>
  <si>
    <t>FRA1190505928Q1 2021EUR</t>
  </si>
  <si>
    <t>FRA1190505928Q2 2021EUR</t>
  </si>
  <si>
    <t>FRA1190505928Q3 2021EUR</t>
  </si>
  <si>
    <t>FRA1190505928Q4 2021EUR</t>
  </si>
  <si>
    <t>FRA2197205926Q1 2021EUR</t>
  </si>
  <si>
    <t>FRA2197205926Q2 2021EUR</t>
  </si>
  <si>
    <t>FRA2197205926Q3 2021EUR</t>
  </si>
  <si>
    <t>FRA2197205926Q4 2021EUR</t>
  </si>
  <si>
    <t>FRA1190405898Q0 2021EUR</t>
  </si>
  <si>
    <t>FRA1190405898Q1 2021EUR</t>
  </si>
  <si>
    <t>FRA1190405898Q2 2021EUR</t>
  </si>
  <si>
    <t>FRA1190405898Q3 2021EUR</t>
  </si>
  <si>
    <t>FRA1190405898Q4 2021EUR</t>
  </si>
  <si>
    <t>FRA119505885Q0 2021EUR</t>
  </si>
  <si>
    <t>FRA119505885Q1 2021EUR</t>
  </si>
  <si>
    <t>FRA119505885Q2 2021EUR</t>
  </si>
  <si>
    <t>FRA119505885Q3 2021EUR</t>
  </si>
  <si>
    <t>FRA119505885Q4 2021EUR</t>
  </si>
  <si>
    <t>FRA2150284252Q0 2021EUR</t>
  </si>
  <si>
    <t>FRA2150284252Q1 2021EUR</t>
  </si>
  <si>
    <t>FRA2150284252Q2 2021EUR</t>
  </si>
  <si>
    <t>FRA2150284252Q3 2021EUR</t>
  </si>
  <si>
    <t>FRA2150284252Q4 2021EUR</t>
  </si>
  <si>
    <t>FRA1150054231Q1 2021EUR</t>
  </si>
  <si>
    <t>FRA1150054231Q2 2021EUR</t>
  </si>
  <si>
    <t>FRA1150054231Q3 2021EUR</t>
  </si>
  <si>
    <t>FRA1150054231Q4 2021EUR</t>
  </si>
  <si>
    <t>FRAFR3MGPS1662Q0 2021EUR</t>
  </si>
  <si>
    <t>FRAFR3MGPS1662Y 2021EUR</t>
  </si>
  <si>
    <t>FRAFR3IISNSNM1663Q0 2021EUR</t>
  </si>
  <si>
    <t>FRAFR3IISNSNM1663Y 2021EUR</t>
  </si>
  <si>
    <t>FRAFR4GP1772Y 2021EUR</t>
  </si>
  <si>
    <t>FRA29314034Q0 2021EUR</t>
  </si>
  <si>
    <t>FRA29314034Q1 2021EUR</t>
  </si>
  <si>
    <t>FRA29314034Q2 2021EUR</t>
  </si>
  <si>
    <t>FRA29314034Q3 2021EUR</t>
  </si>
  <si>
    <t>FRA29314034Q4 2021EUR</t>
  </si>
  <si>
    <t>FRA2140593993Q0 2021EUR</t>
  </si>
  <si>
    <t>FRA2140593993Q1 2021EUR</t>
  </si>
  <si>
    <t>FRA2140593993Q2 2021EUR</t>
  </si>
  <si>
    <t>FRA2140593993Q3 2021EUR</t>
  </si>
  <si>
    <t>FRA2140593993Q4 2021EUR</t>
  </si>
  <si>
    <t>FRA2150164020Q0 2021EUR</t>
  </si>
  <si>
    <t>FRA2150164020Q1 2021EUR</t>
  </si>
  <si>
    <t>FRA2150164020Q2 2021EUR</t>
  </si>
  <si>
    <t>FRA2150164020Q3 2021EUR</t>
  </si>
  <si>
    <t>FRA2150164020Q4 2021EUR</t>
  </si>
  <si>
    <t>FRA320104Q0 2021EUR</t>
  </si>
  <si>
    <t>FRA320104Q1 2021EUR</t>
  </si>
  <si>
    <t>FRA320104Q2 2021EUR</t>
  </si>
  <si>
    <t>FRA320104Q3 2021EUR</t>
  </si>
  <si>
    <t>FRA320104Q4 2021EUR</t>
  </si>
  <si>
    <t>FRA1160154736Q1 2021EUR</t>
  </si>
  <si>
    <t>FRA1160154736Q2 2021EUR</t>
  </si>
  <si>
    <t>FRA1160154736Q3 2021EUR</t>
  </si>
  <si>
    <t>FRA1160154736Q4 2021EUR</t>
  </si>
  <si>
    <t>FRA2150054000Q0 2021EUR</t>
  </si>
  <si>
    <t>FRA2150054000Q1 2021EUR</t>
  </si>
  <si>
    <t>FRA2150054000Q2 2021EUR</t>
  </si>
  <si>
    <t>FRA2150054000Q3 2021EUR</t>
  </si>
  <si>
    <t>FRA2150054000Q4 2021EUR</t>
  </si>
  <si>
    <t>FRA1181005805Q0 2021EUR</t>
  </si>
  <si>
    <t>FRA1181005805Q1 2021EUR</t>
  </si>
  <si>
    <t>FRA1181005805Q2 2021EUR</t>
  </si>
  <si>
    <t>FRA1181005805Q3 2021EUR</t>
  </si>
  <si>
    <t>FRA1181005805Q4 2021EUR</t>
  </si>
  <si>
    <t>FRA19218008Q0 2021EUR</t>
  </si>
  <si>
    <t>FRA19218008Q1 2021EUR</t>
  </si>
  <si>
    <t>FRA19218008Q2 2021EUR</t>
  </si>
  <si>
    <t>FRA19218008Q3 2021EUR</t>
  </si>
  <si>
    <t>FRA19218008Q4 2021EUR</t>
  </si>
  <si>
    <t>FRA2140343266Q0 2021EUR</t>
  </si>
  <si>
    <t>FRA2140343266Q1 2021EUR</t>
  </si>
  <si>
    <t>FRA2140343266Q2 2021EUR</t>
  </si>
  <si>
    <t>FRA2140343266Q3 2021EUR</t>
  </si>
  <si>
    <t>FRA2140343266Q4 2021EUR</t>
  </si>
  <si>
    <t>FRA2140163516Q0 2021EUR</t>
  </si>
  <si>
    <t>FRA2140163516Q1 2021EUR</t>
  </si>
  <si>
    <t>FRA2140163516Q2 2021EUR</t>
  </si>
  <si>
    <t>FRA2140163516Q3 2021EUR</t>
  </si>
  <si>
    <t>FRA2140163516Q4 2021EUR</t>
  </si>
  <si>
    <t>FRA1150543999Q1 2021EUR</t>
  </si>
  <si>
    <t>FRA1150543999Q2 2021EUR</t>
  </si>
  <si>
    <t>FRA1150543999Q4 2021EUR</t>
  </si>
  <si>
    <t>FRA2140543932Q1 2021EUR</t>
  </si>
  <si>
    <t>FRA2196406472 TRAVAUXQ1 2021EUR</t>
  </si>
  <si>
    <t>FRA2196406474 MAINTENANCEQ1 2021EUR</t>
  </si>
  <si>
    <t>FRA2196406474 MAINTENANCEQ2 2021EUR</t>
  </si>
  <si>
    <t>FRA2196406474 MAINTENANCEQ3 2021EUR</t>
  </si>
  <si>
    <t>FRA2196406474 MAINTENANCEQ4 2021EUR</t>
  </si>
  <si>
    <t>FRA2130052595Q0 2021EUR</t>
  </si>
  <si>
    <t>FRA2130052595Q1 2021EUR</t>
  </si>
  <si>
    <t>FRA2130052595Q2 2021EUR</t>
  </si>
  <si>
    <t>FRA2130052595Q3 2021EUR</t>
  </si>
  <si>
    <t>FRA2130052595Q4 2021EUR</t>
  </si>
  <si>
    <t>FRA2130052742Q1 2021EUR</t>
  </si>
  <si>
    <t>FRA2130052742Q2 2021EUR</t>
  </si>
  <si>
    <t>FRA2130052742Q3 2021EUR</t>
  </si>
  <si>
    <t>FRA2130052742Q4 2021EUR</t>
  </si>
  <si>
    <t>FRA390001Q0 2021EUR</t>
  </si>
  <si>
    <t>FRA390001Q1 2021EUR</t>
  </si>
  <si>
    <t>FRA390001Q2 2021EUR</t>
  </si>
  <si>
    <t>FRA390001Q3 2021EUR</t>
  </si>
  <si>
    <t>FRA390001Q4 2021EUR</t>
  </si>
  <si>
    <t>FRA2130722474Q1 2021EUR</t>
  </si>
  <si>
    <t>FRA2130722474Q2 2021EUR</t>
  </si>
  <si>
    <t>FRA2130722474Q3 2021EUR</t>
  </si>
  <si>
    <t>FRA2130722474Q4 2021EUR</t>
  </si>
  <si>
    <t>FRA2130542722Q1 2021EUR</t>
  </si>
  <si>
    <t>FRA2130542722Q3 2021EUR</t>
  </si>
  <si>
    <t>FRA2130542722Q4 2021EUR</t>
  </si>
  <si>
    <t>FRA2130542680Q0 2021EUR</t>
  </si>
  <si>
    <t>FRA2130542680Q1 2021EUR</t>
  </si>
  <si>
    <t>FRA2130542680Q2 2021EUR</t>
  </si>
  <si>
    <t>FRA2130542680Q3 2021EUR</t>
  </si>
  <si>
    <t>FRA2130542680Q4 2021EUR</t>
  </si>
  <si>
    <t>FRA1130132254Q0 2021EUR</t>
  </si>
  <si>
    <t>FRA1130132254Q1 2021EUR</t>
  </si>
  <si>
    <t>FRA1130132254Q2 2021EUR</t>
  </si>
  <si>
    <t>FRA1130132254Q3 2021EUR</t>
  </si>
  <si>
    <t>FRA1130132254Q4 2021EUR</t>
  </si>
  <si>
    <t>FRAFR4GP1461Y 2021EUR</t>
  </si>
  <si>
    <t>FRA2130282411Q0 2021EUR</t>
  </si>
  <si>
    <t>FRA2130282411Q1 2021EUR</t>
  </si>
  <si>
    <t>FRA2130282411Q2 2021EUR</t>
  </si>
  <si>
    <t>FRA2130282411Q3 2021EUR</t>
  </si>
  <si>
    <t>FRA2130282411Q4 2021EUR</t>
  </si>
  <si>
    <t>FRA27255023Q1 2021EUR</t>
  </si>
  <si>
    <t>FRA27255023Q3 2021EUR</t>
  </si>
  <si>
    <t>FRA27255023Q4 2021EUR</t>
  </si>
  <si>
    <t>FRA2478080Q0 2021EUR</t>
  </si>
  <si>
    <t>[SB] Dans le dernier fichier de monitoring 25/04, la facture est passée à 742.26 donc statut valid</t>
  </si>
  <si>
    <t>FRA2478080Q1 2021EUR</t>
  </si>
  <si>
    <t>FRA2478080Q2 2021EUR</t>
  </si>
  <si>
    <t>FRA2478080Q3 2021EUR</t>
  </si>
  <si>
    <t>FRA2478080Q4 2021EUR</t>
  </si>
  <si>
    <t>FRA351951Q1 2021EUR</t>
  </si>
  <si>
    <t>FRA351951Q2 2021EUR</t>
  </si>
  <si>
    <t>FRA351951Q3 2021EUR</t>
  </si>
  <si>
    <t>FRA351951Q4 2021EUR</t>
  </si>
  <si>
    <t>FRA2208006799-PARTENAIRESQ1 2021EUR</t>
  </si>
  <si>
    <t>FRA2208006799-PARTENAIRESQ2 2021EUR</t>
  </si>
  <si>
    <t>FRA2208006799-PARTENAIRESQ3 2021EUR</t>
  </si>
  <si>
    <t>FRA2208006799-PARTENAIRESQ4 2021EUR</t>
  </si>
  <si>
    <t>FRAFR4GP2153Y 2021EUR</t>
  </si>
  <si>
    <t>FRA2538053Q0 2021EUR</t>
  </si>
  <si>
    <t>FRA2538053Q1 2021EUR</t>
  </si>
  <si>
    <t>FRA2538053Q2 2021EUR</t>
  </si>
  <si>
    <t>FRA2538053Q3 2021EUR</t>
  </si>
  <si>
    <t>FRA2538053Q4 2021EUR</t>
  </si>
  <si>
    <t>FRA2130312615Q0 2021EUR</t>
  </si>
  <si>
    <t>FRA2130312615Q1 2021EUR</t>
  </si>
  <si>
    <t>FRA2130312615Q2 2021EUR</t>
  </si>
  <si>
    <t>FRA2130312615Q3 2021EUR</t>
  </si>
  <si>
    <t>FRA2130312615Q4 2021EUR</t>
  </si>
  <si>
    <t>FRAFR4GP2155Y 2021EUR</t>
  </si>
  <si>
    <t>[TN] Rebates calculés à la main = Report https://astoresuite.com/declarative_campaign_participations/edit/74062</t>
  </si>
  <si>
    <t>FRA2120481902Q0 2021EUR</t>
  </si>
  <si>
    <t>FRA2120481902Q1 2021EUR</t>
  </si>
  <si>
    <t>FRA2120481902Q2 2021EUR</t>
  </si>
  <si>
    <t>FRA2120481902Q3 2021EUR</t>
  </si>
  <si>
    <t>FRA2120481902Q4 2021EUR</t>
  </si>
  <si>
    <t>FRA2170485072Q0 2021EUR</t>
  </si>
  <si>
    <t>FRA2170485072Q1 2021EUR</t>
  </si>
  <si>
    <t>FRA2170485072Q2 2021EUR</t>
  </si>
  <si>
    <t>FRA2170485072Q3 2021EUR</t>
  </si>
  <si>
    <t>FRA2170485072Q4 2021EUR</t>
  </si>
  <si>
    <t>FRAFR4GP4939Y 2021EUR</t>
  </si>
  <si>
    <t>FRA2170765155Q1 2021EUR</t>
  </si>
  <si>
    <t>FRA2170765155Q2 2021EUR</t>
  </si>
  <si>
    <t>FRA2170765155Q3 2021EUR</t>
  </si>
  <si>
    <t>FRA2170765155Q4 2021EUR</t>
  </si>
  <si>
    <t>FRAFR4GP2190Q0 2021EUR</t>
  </si>
  <si>
    <t>[OA] il y a un rebate de -76141.21 qui a été généré le 12 avril et qui n'est toujours pas facturé / https://www.astoresuite.com/adjustements/edit/42223</t>
  </si>
  <si>
    <t>FRAFR4GP2190Y 2021EUR</t>
  </si>
  <si>
    <t>FRAFR4GP2724Q0 2021EUR</t>
  </si>
  <si>
    <t>[OA] rebate calculé à la main [(16049,75*7%)+(150699,31*7%)]=11672,43 respect l'encodage du contrat et le CA déclaré // https://www.astoresuite.com/adjustements/history?adjustement_group_id=16550 // https://www.astoresuite.com/contracts/show/27343
[SF] : ajustement validé  de 10548,95 suite à nouveau déclaratif envoyé par Orange le 18/05/22; c'est facturé et ajouté à la compil.</t>
  </si>
  <si>
    <t>FRAFR4GP2724Y 2021EUR</t>
  </si>
  <si>
    <t>FRA2110411370Q0 2021EUR</t>
  </si>
  <si>
    <t>FRA2110411370Q1 2021EUR</t>
  </si>
  <si>
    <t>FRA2110411370Q2 2021EUR</t>
  </si>
  <si>
    <t>FRA2110411370Q3 2021EUR</t>
  </si>
  <si>
    <t>FRA2110411370Q4 2021EUR</t>
  </si>
  <si>
    <t>FRA1184505752Q1 2021EUR</t>
  </si>
  <si>
    <t>FRA1184505752Q0 2021EUR</t>
  </si>
  <si>
    <t>FRA1184505752Q2 2021EUR</t>
  </si>
  <si>
    <t>FRA1184505752Q3 2021EUR</t>
  </si>
  <si>
    <t>FRA1184505752Q4 2021EUR</t>
  </si>
  <si>
    <t>FRA27315040Q1 2021EUR</t>
  </si>
  <si>
    <t>FRA27315040Q2 2021EUR</t>
  </si>
  <si>
    <t>FRA27315040Q3 2021EUR</t>
  </si>
  <si>
    <t>FRA27315040Q4 2021EUR</t>
  </si>
  <si>
    <t>FRA28280003Q0 2021EUR</t>
  </si>
  <si>
    <t>FRA28280003Q1 2021EUR</t>
  </si>
  <si>
    <t>FRA28280003Q2 2021EUR</t>
  </si>
  <si>
    <t>FRA28280003Q3 2021EUR</t>
  </si>
  <si>
    <t>FRA28280003Q4 2021EUR</t>
  </si>
  <si>
    <t>FRA2191505877Q0 2021EUR</t>
  </si>
  <si>
    <t>FRA2191505877Q1 2021EUR</t>
  </si>
  <si>
    <t>FRA2191505877Q2 2021EUR</t>
  </si>
  <si>
    <t>FRA2191505877Q3 2021EUR</t>
  </si>
  <si>
    <t>FRA2191505877Q4 2021EUR</t>
  </si>
  <si>
    <t>[HB] Compil corrigée le 18/05 OK résolue</t>
  </si>
  <si>
    <t>FRA2207906594Q0 2021EUR</t>
  </si>
  <si>
    <t>FRA2207906594Q1 2021EUR</t>
  </si>
  <si>
    <t>FRA2207906594Q2 2021EUR</t>
  </si>
  <si>
    <t>FRA2207906594Q3 2021EUR</t>
  </si>
  <si>
    <t>FRA2207906594Q4 2021EUR</t>
  </si>
  <si>
    <t>FRA28242001Q0 2021EUR</t>
  </si>
  <si>
    <t>FRA28242001Q1 2021EUR</t>
  </si>
  <si>
    <t>FRA28242001Q2 2021EUR</t>
  </si>
  <si>
    <t>FRA28242001Q3 2021EUR</t>
  </si>
  <si>
    <t>FRA28242001Q4 2021EUR</t>
  </si>
  <si>
    <t>FRA27280102Q0 2021EUR</t>
  </si>
  <si>
    <t>FRA27280102Q1 2021EUR</t>
  </si>
  <si>
    <t>FRA27280102Q2 2021EUR</t>
  </si>
  <si>
    <t>FRA27280102Q3 2021EUR</t>
  </si>
  <si>
    <t>FRA27280102Q4 2021EUR</t>
  </si>
  <si>
    <t>FRA27280103Q0 2021EUR</t>
  </si>
  <si>
    <t>FRA27280103Q1 2021EUR</t>
  </si>
  <si>
    <t>FRA27280103Q2 2021EUR</t>
  </si>
  <si>
    <t>FRA27280103Q3 2021EUR</t>
  </si>
  <si>
    <t>FRA27280103Q4 2021EUR</t>
  </si>
  <si>
    <t>FRA27315110Q0 2021EUR</t>
  </si>
  <si>
    <t>FRA27315110Q1 2021EUR</t>
  </si>
  <si>
    <t>FRA27315110Q2 2021EUR</t>
  </si>
  <si>
    <t>FRA27315110Q3 2021EUR</t>
  </si>
  <si>
    <t>FRA27315110Q4 2021EUR</t>
  </si>
  <si>
    <t>FRA27263096Q0 2021EUR</t>
  </si>
  <si>
    <t>FRA27263096Q1 2021EUR</t>
  </si>
  <si>
    <t>FRA27263096Q2 2021EUR</t>
  </si>
  <si>
    <t>FRA27263096Q3 2021EUR</t>
  </si>
  <si>
    <t>FRA27263096Q4 2021EUR</t>
  </si>
  <si>
    <t>FRA27258081Q0 2021EUR</t>
  </si>
  <si>
    <t>FRA27258081Q1 2021EUR</t>
  </si>
  <si>
    <t>FRA27258081Q2 2021EUR</t>
  </si>
  <si>
    <t>FRA27258081Q3 2021EUR</t>
  </si>
  <si>
    <t>FRA27258081Q4 2021EUR</t>
  </si>
  <si>
    <t>[73083]</t>
  </si>
  <si>
    <t>[36729]</t>
  </si>
  <si>
    <t>2022-04-25 13:44:25 +0200</t>
  </si>
  <si>
    <t>[TN] : Calcul = Report 48 259,18 x 6% = 2895,55. Ajustement à facturer : https://astoresuite.com/billing_invoices/show/76175 [HB] ajust controle non facturé car inférieur à 20€</t>
  </si>
  <si>
    <t>FRA27315086Q1 2021EUR</t>
  </si>
  <si>
    <t>FRA27315086Q2 2021EUR</t>
  </si>
  <si>
    <t>FRA27315086Q3 2021EUR</t>
  </si>
  <si>
    <t>FRA27315086Q4 2021EUR</t>
  </si>
  <si>
    <t>FRA27306022Q0 2021EUR</t>
  </si>
  <si>
    <t>FRA27306022Q1 2021EUR</t>
  </si>
  <si>
    <t>FRA27306022Q2 2021EUR</t>
  </si>
  <si>
    <t>FRA27306022Q3 2021EUR</t>
  </si>
  <si>
    <t>FRA27306022Q4 2021EUR</t>
  </si>
  <si>
    <t>FRA27263042Q1 2021EUR</t>
  </si>
  <si>
    <t>FRA27263042Q2 2021EUR</t>
  </si>
  <si>
    <t>FRA27263042Q3 2021EUR</t>
  </si>
  <si>
    <t>FRA27263042Q4 2021EUR</t>
  </si>
  <si>
    <t>FRA27271037Q0 2021EUR</t>
  </si>
  <si>
    <t>FRA27271037Q1 2021EUR</t>
  </si>
  <si>
    <t>FRA27271037Q2 2021EUR</t>
  </si>
  <si>
    <t>FRA27271037Q3 2021EUR</t>
  </si>
  <si>
    <t>FRA27271037Q4 2021EUR</t>
  </si>
  <si>
    <t>FRA27278038Q0 2021EUR</t>
  </si>
  <si>
    <t>FRA27278038Q1 2021EUR</t>
  </si>
  <si>
    <t>FRA27278038Q2 2021EUR</t>
  </si>
  <si>
    <t>FRA27278038Q3 2021EUR</t>
  </si>
  <si>
    <t>FRA27278038Q4 2021EUR</t>
  </si>
  <si>
    <t>FRA1201006605Q0 2021EUR</t>
  </si>
  <si>
    <t>FRA1201006605Q1 2021EUR</t>
  </si>
  <si>
    <t>FRA1201006605Q2 2021EUR</t>
  </si>
  <si>
    <t>FRA1201006605Q3 2021EUR</t>
  </si>
  <si>
    <t>FRA1201006605Q4 2021EUR</t>
  </si>
  <si>
    <t>FRA27314020Q0 2021EUR</t>
  </si>
  <si>
    <t>FRA27314020Q1 2021EUR</t>
  </si>
  <si>
    <t>FRA27314020Q2 2021EUR</t>
  </si>
  <si>
    <t>FRA27314020Q3 2021EUR</t>
  </si>
  <si>
    <t>FRA27314020Q4 2021EUR</t>
  </si>
  <si>
    <t>FRA26147054Q1 2021EUR</t>
  </si>
  <si>
    <t>FRA26147054Q2 2021EUR</t>
  </si>
  <si>
    <t>FRA26147054Q3 2021EUR</t>
  </si>
  <si>
    <t>FRA26147054Q4 2021EUR</t>
  </si>
  <si>
    <t>FRA2130812431-Q2 2021EUR</t>
  </si>
  <si>
    <t>FRA2130812431-Q3 2021EUR</t>
  </si>
  <si>
    <t>FRA2130812431-Q4 2021EUR</t>
  </si>
  <si>
    <t>FRAFR4GP2621-Y 2021EUR</t>
  </si>
  <si>
    <t>FRA26089090Q0 2021EUR</t>
  </si>
  <si>
    <t>FRA26089090Q1 2021EUR</t>
  </si>
  <si>
    <t>FRA26089090Q2 2021EUR</t>
  </si>
  <si>
    <t>FRA26089090Q3 2021EUR</t>
  </si>
  <si>
    <t>FRA26089090Q4 2021EUR</t>
  </si>
  <si>
    <t>FRA1200506808-Q1 2021EUR</t>
  </si>
  <si>
    <t>FRA1200506808-Q2 2021EUR</t>
  </si>
  <si>
    <t>FRA1200506808-Q3 2021EUR</t>
  </si>
  <si>
    <t>FRA1200506808-Q4 2021EUR</t>
  </si>
  <si>
    <t>FRAFR4GP1769PARTY 2021EUR</t>
  </si>
  <si>
    <t>FR4GP1769PART</t>
  </si>
  <si>
    <t>FRAFR3MGPS1788Y 2021EUR</t>
  </si>
  <si>
    <t>FRAFR3IISNSNM1787Y 2021EUR</t>
  </si>
  <si>
    <t>FRA1553045Q0 2021EUR</t>
  </si>
  <si>
    <t>FRA1553045Q1 2021EUR</t>
  </si>
  <si>
    <t>FRA1553045Q2 2021EUR</t>
  </si>
  <si>
    <t>FRA1553045Q3 2021EUR</t>
  </si>
  <si>
    <t>FRA1553045Q4 2021EUR</t>
  </si>
  <si>
    <t>FRAFR3MGPS1470Y 2021EUR</t>
  </si>
  <si>
    <t>[67164]</t>
  </si>
  <si>
    <t>[46257, 45577]</t>
  </si>
  <si>
    <t>2022-05-11 16:00:29 +0200</t>
  </si>
  <si>
    <t>FRAFR3IISNSNM1476Y 2021EUR</t>
  </si>
  <si>
    <t>[TN] : calcul à main = RDBC : (dec initial + ajustement 1 + ajustement 2 ) = (109 889,73 - 4408,23 + 4408,23 ) x 19,23% = 21 131,8 . L'Ecart est en fait le rebate du 2ème ajust : 4408,23 x 19,23% = 847,7
[CM] OK facture complémentaire fait, OK résolu</t>
  </si>
  <si>
    <t>FRA27255012Q0 2021EUR</t>
  </si>
  <si>
    <t>FRA27255012Q1 2021EUR</t>
  </si>
  <si>
    <t>FRA27255012Q2 2021EUR</t>
  </si>
  <si>
    <t>FRA27255012Q3 2021EUR</t>
  </si>
  <si>
    <t>FRA27255012Q4 2021EUR</t>
  </si>
  <si>
    <t>FRA901002Q1 2021EUR</t>
  </si>
  <si>
    <t>FRA901002Q2 2021EUR</t>
  </si>
  <si>
    <t>FRA901002Q3 2021EUR</t>
  </si>
  <si>
    <t>FRA901002Q4 2021EUR</t>
  </si>
  <si>
    <t>FRA570008Q0 2021EUR</t>
  </si>
  <si>
    <t>FRA570008Q1 2021EUR</t>
  </si>
  <si>
    <t>FRA570008Q2 2021EUR</t>
  </si>
  <si>
    <t>FRA570008Q3 2021EUR</t>
  </si>
  <si>
    <t>FRA570008Q4 2021EUR</t>
  </si>
  <si>
    <t>FRA21004Q1 2021EUR</t>
  </si>
  <si>
    <t>FRA21004Q2 2021EUR</t>
  </si>
  <si>
    <t>FRA21004Q3 2021EUR</t>
  </si>
  <si>
    <t>FRA21004Q4 2021EUR</t>
  </si>
  <si>
    <t>FRA6001Q0 2021EUR</t>
  </si>
  <si>
    <t>FRA6001Q1 2021EUR</t>
  </si>
  <si>
    <t>FRA6001Q2 2021EUR</t>
  </si>
  <si>
    <t>FRA6001Q3 2021EUR</t>
  </si>
  <si>
    <t>FRA6001Q4 2021EUR</t>
  </si>
  <si>
    <t>FRAFR4GP1035Y 2021EUR</t>
  </si>
  <si>
    <t>FRA209045061Q0 2021EUR</t>
  </si>
  <si>
    <t xml:space="preserve">[SB] Valid dans le fichier de monitoring du 25/04. Il y a eu un ajustement de la facture % montant du report </t>
  </si>
  <si>
    <t>FRA209045061Q1 2021EUR</t>
  </si>
  <si>
    <t>FRA209045061Q2 2021EUR</t>
  </si>
  <si>
    <t>FRA209045061Q3 2021EUR</t>
  </si>
  <si>
    <t>FRA209045061Q4 2021EUR</t>
  </si>
  <si>
    <t>FRA2204506859Q1 2021EUR</t>
  </si>
  <si>
    <t>FRA2204506859Q2 2021EUR</t>
  </si>
  <si>
    <t>FRA2204506859Q3 2021EUR</t>
  </si>
  <si>
    <t>FRA2204506859Q4 2021EUR</t>
  </si>
  <si>
    <t>FRA348162Q0 2021EUR</t>
  </si>
  <si>
    <t>FRA348162Q1 2021EUR</t>
  </si>
  <si>
    <t>FRA348162Q2 2021EUR</t>
  </si>
  <si>
    <t>FRA348162Q3 2021EUR</t>
  </si>
  <si>
    <t>FRA348162Q4 2021EUR</t>
  </si>
  <si>
    <t>FRA21094Q0 2021EUR</t>
  </si>
  <si>
    <t>FRA21094Q1 2021EUR</t>
  </si>
  <si>
    <t>FRA21094Q2 2021EUR</t>
  </si>
  <si>
    <t>FRA21094Q3 2021EUR</t>
  </si>
  <si>
    <t>FRA21094Q4 2021EUR</t>
  </si>
  <si>
    <t>FRA1130082479Q1 2021EUR</t>
  </si>
  <si>
    <t>FRA1130082479Q2 2021EUR</t>
  </si>
  <si>
    <t>FRA1130082479Q3 2021EUR</t>
  </si>
  <si>
    <t>FRA1130082479Q4 2021EUR</t>
  </si>
  <si>
    <t>FRA900083Q1 2021EUR</t>
  </si>
  <si>
    <t>FRA900083Q2 2021EUR</t>
  </si>
  <si>
    <t>FRA900083Q3 2021EUR</t>
  </si>
  <si>
    <t>FRA900083Q4 2021EUR</t>
  </si>
  <si>
    <t>FRA662790Q0 2021EUR</t>
  </si>
  <si>
    <t>FRA662790Q1 2021EUR</t>
  </si>
  <si>
    <t>FRA662790Q2 2021EUR</t>
  </si>
  <si>
    <t>FRA662790Q3 2021EUR</t>
  </si>
  <si>
    <t>FRA662790Q4 2021EUR</t>
  </si>
  <si>
    <t>FRA579915Q0 2021EUR</t>
  </si>
  <si>
    <t>FRA579915Q1 2021EUR</t>
  </si>
  <si>
    <t>FRA579915Q2 2021EUR</t>
  </si>
  <si>
    <t>FRA579915Q3 2021EUR</t>
  </si>
  <si>
    <t>FRA579915Q4 2021EUR</t>
  </si>
  <si>
    <t>FRA21049Q0 2021EUR</t>
  </si>
  <si>
    <t>FRA21049Q1 2021EUR</t>
  </si>
  <si>
    <t>FRA21049Q2 2021EUR</t>
  </si>
  <si>
    <t>FRA21049Q3 2021EUR</t>
  </si>
  <si>
    <t>FRA21049Q4 2021EUR</t>
  </si>
  <si>
    <t>FRA832681Q0 2021EUR</t>
  </si>
  <si>
    <t>FRA832681Q1 2021EUR</t>
  </si>
  <si>
    <t>FRA832681Q2 2021EUR</t>
  </si>
  <si>
    <t>FRA832681Q3 2021EUR</t>
  </si>
  <si>
    <t>FRA832681Q4 2021EUR</t>
  </si>
  <si>
    <t>FRA900052Q0 2021EUR</t>
  </si>
  <si>
    <t>FRA900052Q1 2021EUR</t>
  </si>
  <si>
    <t>FRA900052Q2 2021EUR</t>
  </si>
  <si>
    <t>FRA900052Q3 2021EUR</t>
  </si>
  <si>
    <t>FRA900052Q4 2021EUR</t>
  </si>
  <si>
    <t>FRA14047Q0 2021EUR</t>
  </si>
  <si>
    <t>FRA14047Q1 2021EUR</t>
  </si>
  <si>
    <t>FRA14047Q2 2021EUR</t>
  </si>
  <si>
    <t>FRA14047Q3 2021EUR</t>
  </si>
  <si>
    <t>FRA14047Q4 2021EUR</t>
  </si>
  <si>
    <t>FRA11025Q1 2021EUR</t>
  </si>
  <si>
    <t>FRA11025Q2 2021EUR</t>
  </si>
  <si>
    <t>FRA11025Q3 2021EUR</t>
  </si>
  <si>
    <t>FRA11025Q4 2021EUR</t>
  </si>
  <si>
    <t>FRA520004Q0 2021EUR</t>
  </si>
  <si>
    <t>FRA520004Q1 2021EUR</t>
  </si>
  <si>
    <t>FRA520004Q2 2021EUR</t>
  </si>
  <si>
    <t>FRA520004Q3 2021EUR</t>
  </si>
  <si>
    <t>FRA520004Q4 2021EUR</t>
  </si>
  <si>
    <t>FRA2495019Q1 2021EUR</t>
  </si>
  <si>
    <t>FRA2495019Q2 2021EUR</t>
  </si>
  <si>
    <t>FRA2495019Q3 2021EUR</t>
  </si>
  <si>
    <t>FRA2495019Q4 2021EUR</t>
  </si>
  <si>
    <t>[HB] : les CA des sous services n'étaient pas égaux dans Billing =&gt; OK résolue</t>
  </si>
  <si>
    <t>FRA110052236Q0 2021EUR</t>
  </si>
  <si>
    <t>FRA110052236Q1 2021EUR</t>
  </si>
  <si>
    <t>FRA110052236Q2 2021EUR</t>
  </si>
  <si>
    <t>FRA110052236Q3 2021EUR</t>
  </si>
  <si>
    <t>FRA110052236Q4 2021EUR</t>
  </si>
  <si>
    <t>FRA1453007Q1 2021EUR</t>
  </si>
  <si>
    <t>FRA2440016Q0 2021EUR</t>
  </si>
  <si>
    <t>[26951, 14782, 27329, 1496, 15251, 42300, 26768, 41694]</t>
  </si>
  <si>
    <t>2022-05-07 19:31:21 +0200</t>
  </si>
  <si>
    <t>[SB] Le montant du report 854 correspond à l'encodage du contrat/CA declaré . L'ecart correspond au dernier ajustement non facturé [HB] ajust controle non facturé car inférieur à 20€</t>
  </si>
  <si>
    <t>FRA2440016Q1 2021EUR</t>
  </si>
  <si>
    <t>FRA2440016Q2 2021EUR</t>
  </si>
  <si>
    <t>FRA2440016Q3 2021EUR</t>
  </si>
  <si>
    <t>FRA2440016Q4 2021EUR</t>
  </si>
  <si>
    <t>FRA2438047Q1 2021EUR</t>
  </si>
  <si>
    <t>FRA2438047Q2 2021EUR</t>
  </si>
  <si>
    <t>FRA2438047Q3 2021EUR</t>
  </si>
  <si>
    <t>FRA2438047Q4 2021EUR</t>
  </si>
  <si>
    <t>FRA2510008Q0 2021EUR</t>
  </si>
  <si>
    <t>FRA2510008Q1 2021EUR</t>
  </si>
  <si>
    <t>FRA2510008Q2 2021EUR</t>
  </si>
  <si>
    <t>FRA2510008Q3 2021EUR</t>
  </si>
  <si>
    <t>FRA2510008Q4 2021EUR</t>
  </si>
  <si>
    <t>FRA1557018Q0 2021EUR</t>
  </si>
  <si>
    <t>FRA1557018Q1 2021EUR</t>
  </si>
  <si>
    <t>FRA1557018Q2 2021EUR</t>
  </si>
  <si>
    <t>FRA1557018Q3 2021EUR</t>
  </si>
  <si>
    <t>FRA1557018Q4 2021EUR</t>
  </si>
  <si>
    <t>FRAFR4GP1655Y 2021EUR</t>
  </si>
  <si>
    <t>FRA2205106599 TRAVAUXQ1 2021EUR</t>
  </si>
  <si>
    <t>FRA2205106599 TRAVAUXQ2 2021EUR</t>
  </si>
  <si>
    <t>FRA2205106599 TRAVAUXQ3 2021EUR</t>
  </si>
  <si>
    <t>FRA2205106599 TRAVAUXQ4 2021EUR</t>
  </si>
  <si>
    <t>FRA2205106600 MAITNENANCEQ1 2021EUR</t>
  </si>
  <si>
    <t>FRA2205106600 MAITNENANCEQ2 2021EUR</t>
  </si>
  <si>
    <t>FRA2205106600 MAITNENANCEQ3 2021EUR</t>
  </si>
  <si>
    <t>FRA2205106600 MAITNENANCEQ4 2021EUR</t>
  </si>
  <si>
    <t>FRA2587009Q1 2021EUR</t>
  </si>
  <si>
    <t>FRA2587009Q2 2021EUR</t>
  </si>
  <si>
    <t>FRA2587009Q3 2021EUR</t>
  </si>
  <si>
    <t>FRA2587009Q4 2021EUR</t>
  </si>
  <si>
    <t>FRA2489083Q0 2021EUR</t>
  </si>
  <si>
    <t>FRA2489083Q1 2021EUR</t>
  </si>
  <si>
    <t>FRA2489083Q2 2021EUR</t>
  </si>
  <si>
    <t>FRA2489083Q3 2021EUR</t>
  </si>
  <si>
    <t>FRA2489083Q4 2021EUR</t>
  </si>
  <si>
    <t>FRA210036934Q0 2021EUR</t>
  </si>
  <si>
    <t>FRA210036934Q1 2021EUR</t>
  </si>
  <si>
    <t>FRA210036934Q2 2021EUR</t>
  </si>
  <si>
    <t>FRA210036934Q3 2021EUR</t>
  </si>
  <si>
    <t>FRA210036934Q4 2021EUR</t>
  </si>
  <si>
    <t>FRA2205106834Q0 2021EUR</t>
  </si>
  <si>
    <t>FRA2205106834Q1 2021EUR</t>
  </si>
  <si>
    <t>FRA2205106834Q2 2021EUR</t>
  </si>
  <si>
    <t>FRA2205106834Q3 2021EUR</t>
  </si>
  <si>
    <t>FRA2205106834Q4 2021EUR</t>
  </si>
  <si>
    <t>FRA210054881Q0 2021EUR</t>
  </si>
  <si>
    <t>FRA210054881Q1 2021EUR</t>
  </si>
  <si>
    <t>FRA210054881Q2 2021EUR</t>
  </si>
  <si>
    <t>FRA210054881Q3 2021EUR</t>
  </si>
  <si>
    <t>FRA210054881Q4 2021EUR</t>
  </si>
  <si>
    <t>FRA2110791340Q0 2021EUR</t>
  </si>
  <si>
    <t>FRA2110791340Q1 2021EUR</t>
  </si>
  <si>
    <t>FRA2110791340Q2 2021EUR</t>
  </si>
  <si>
    <t>FRA2110791340Q3 2021EUR</t>
  </si>
  <si>
    <t>FRA2110791340Q4 2021EUR</t>
  </si>
  <si>
    <t>FRA2110511278Q0 2021EUR</t>
  </si>
  <si>
    <t>FRA2110511278Q1 2021EUR</t>
  </si>
  <si>
    <t>FRA2110511278Q2 2021EUR</t>
  </si>
  <si>
    <t>FRA2110511278Q3 2021EUR</t>
  </si>
  <si>
    <t>FRA2110511278Q4 2021EUR</t>
  </si>
  <si>
    <t>FRA2110441026Q0 2021EUR</t>
  </si>
  <si>
    <t>FRA2110441026Q1 2021EUR</t>
  </si>
  <si>
    <t>FRA2110441026Q2 2021EUR</t>
  </si>
  <si>
    <t>FRA2110441026Q3 2021EUR</t>
  </si>
  <si>
    <t>FRA2110441026Q4 2021EUR</t>
  </si>
  <si>
    <t>FRA211051128Q0 2021EUR</t>
  </si>
  <si>
    <t>FRA211051128Q1 2021EUR</t>
  </si>
  <si>
    <t>FRA211051128Q2 2021EUR</t>
  </si>
  <si>
    <t>FRA211051128Q3 2021EUR</t>
  </si>
  <si>
    <t>FRA211051128Q4 2021EUR</t>
  </si>
  <si>
    <t>FRA210028954Q1 2021EUR</t>
  </si>
  <si>
    <t>FRA210028954Q2 2021EUR</t>
  </si>
  <si>
    <t>FRA210028954Q3 2021EUR</t>
  </si>
  <si>
    <t>FRA210028954Q4 2021EUR</t>
  </si>
  <si>
    <t>FRA210005652Q1 2021EUR</t>
  </si>
  <si>
    <t>FRA210005652Q2 2021EUR</t>
  </si>
  <si>
    <t>FRA210005652Q3 2021EUR</t>
  </si>
  <si>
    <t>FRA210005652Q4 2021EUR</t>
  </si>
  <si>
    <t>FRA212811605Q0 2021EUR</t>
  </si>
  <si>
    <t>FRA212811605Q1 2021EUR</t>
  </si>
  <si>
    <t>FRA212811605Q2 2021EUR</t>
  </si>
  <si>
    <t>FRA212811605Q3 2021EUR</t>
  </si>
  <si>
    <t>FRA212811605Q4 2021EUR</t>
  </si>
  <si>
    <t>FRA28280066Q1 2021EUR</t>
  </si>
  <si>
    <t>FRA28280066Q2 2021EUR</t>
  </si>
  <si>
    <t>FRA28280066Q4 2021EUR</t>
  </si>
  <si>
    <t>FRA18218009Q1 2021EUR</t>
  </si>
  <si>
    <t>FRA18218009Q2 2021EUR</t>
  </si>
  <si>
    <t>FRA28255058Q1 2021EUR</t>
  </si>
  <si>
    <t>FRA28255058Q0 2021EUR</t>
  </si>
  <si>
    <t>FRA28255058Q2 2021EUR</t>
  </si>
  <si>
    <t>FRA28255058Q3 2021EUR</t>
  </si>
  <si>
    <t>FRA28255058Q4 2021EUR</t>
  </si>
  <si>
    <t>FRA28313083Q0 2021EUR</t>
  </si>
  <si>
    <t>FRA28313083Q1 2021EUR</t>
  </si>
  <si>
    <t>FRA28313083Q2 2021EUR</t>
  </si>
  <si>
    <t>FRA28313083Q3 2021EUR</t>
  </si>
  <si>
    <t>FRA28313083Q4 2021EUR</t>
  </si>
  <si>
    <t>FRA28306067Q1 2021EUR</t>
  </si>
  <si>
    <t>FRA28306067Q2 2021EUR</t>
  </si>
  <si>
    <t>FRA28306067Q3 2021EUR</t>
  </si>
  <si>
    <t>FRA28306067Q4 2021EUR</t>
  </si>
  <si>
    <t>FRA28314065Q1 2021EUR</t>
  </si>
  <si>
    <t>FRA28314065Q2 2021EUR</t>
  </si>
  <si>
    <t>FRA28314065Q3 2021EUR</t>
  </si>
  <si>
    <t>FRA28314065Q4 2021EUR</t>
  </si>
  <si>
    <t>FRA2205106587 TRAVAUXQ0 2021EUR</t>
  </si>
  <si>
    <t>FRA2205106587 TRAVAUXQ2 2021EUR</t>
  </si>
  <si>
    <t>FRA2205106587 TRAVAUXQ3 2021EUR</t>
  </si>
  <si>
    <t>FRA2205106587 TRAVAUXQ4 2021EUR</t>
  </si>
  <si>
    <t>FRA2205106588 MAINTENANCEQ0 2021EUR</t>
  </si>
  <si>
    <t>FRA2205106588 MAINTENANCEQ1 2021EUR</t>
  </si>
  <si>
    <t>FRA2205106588 MAINTENANCEQ2 2021EUR</t>
  </si>
  <si>
    <t>FRA2205106588 MAINTENANCEQ3 2021EUR</t>
  </si>
  <si>
    <t>FRA18228003Q0 2021EUR</t>
  </si>
  <si>
    <t>FRA18228003Q1 2021EUR</t>
  </si>
  <si>
    <t>FRA18228003Q2 2021EUR</t>
  </si>
  <si>
    <t>FRA18228003Q3 2021EUR</t>
  </si>
  <si>
    <t>FRA18228003Q4 2021EUR</t>
  </si>
  <si>
    <t>FRA28314046Q0 2021EUR</t>
  </si>
  <si>
    <t>FRA28314046Q1 2021EUR</t>
  </si>
  <si>
    <t>FRA28314046Q2 2021EUR</t>
  </si>
  <si>
    <t>FRA28314046Q3 2021EUR</t>
  </si>
  <si>
    <t>FRA28314046Q4 2021EUR</t>
  </si>
  <si>
    <t>FRA2205106591 TRAVAUXQ0 2021EUR</t>
  </si>
  <si>
    <t>FRA2205106591 TRAVAUXQ1 2021EUR</t>
  </si>
  <si>
    <t>FRA2205106591 TRAVAUXQ2 2021EUR</t>
  </si>
  <si>
    <t>FRA2205106591 TRAVAUXQ3 2021EUR</t>
  </si>
  <si>
    <t>FRA2205106591 TRAVAUXQ4 2021EUR</t>
  </si>
  <si>
    <t>FRA2205106592 MAINTENANCEQ1 2021EUR</t>
  </si>
  <si>
    <t>FRA2205106592 MAINTENANCEQ2 2021EUR</t>
  </si>
  <si>
    <t>FRA2205106592 MAINTENANCEQ3 2021EUR</t>
  </si>
  <si>
    <t>FRA2205106592 MAINTENANCEQ4 2021EUR</t>
  </si>
  <si>
    <t>FRA28315049Q0 2021EUR</t>
  </si>
  <si>
    <t>FRA28315049Q1 2021EUR</t>
  </si>
  <si>
    <t>FRA28315049Q2 2021EUR</t>
  </si>
  <si>
    <t>FRA28315049Q3 2021EUR</t>
  </si>
  <si>
    <t>FRA28315049Q4 2021EUR</t>
  </si>
  <si>
    <t>FRA2205106598 MAINTENANCEQ0 2021EUR</t>
  </si>
  <si>
    <t>FRA2205106598 MAINTENANCEQ1 2021EUR</t>
  </si>
  <si>
    <t>FRA2205106598 MAINTENANCEQ2 2021EUR</t>
  </si>
  <si>
    <t>FRA2195106273 MAINTENANCE MULTECHNIQUEQ3 2021EUR</t>
  </si>
  <si>
    <t>FRA2195106273 MAINTENANCE MULTECHNIQUEQ4 2021EUR</t>
  </si>
  <si>
    <t>FRA1253004Q0 2021EUR</t>
  </si>
  <si>
    <t>FRA1253004Q1 2021EUR</t>
  </si>
  <si>
    <t>FRA1253004Q2 2021EUR</t>
  </si>
  <si>
    <t>FRA1253004Q3 2021EUR</t>
  </si>
  <si>
    <t>FRA1253004Q4 2021EUR</t>
  </si>
  <si>
    <t>FRA28280078Q1 2021EUR</t>
  </si>
  <si>
    <t>FRA28280078Q2 2021EUR</t>
  </si>
  <si>
    <t>FRA28280078Q3 2021EUR</t>
  </si>
  <si>
    <t>FRA28280078Q4 2021EUR</t>
  </si>
  <si>
    <t>FRA19218007Q1 2021EUR</t>
  </si>
  <si>
    <t>FRA19218007Q2 2021EUR</t>
  </si>
  <si>
    <t>FRA19218007Q3 2021EUR</t>
  </si>
  <si>
    <t>FRA19218007Q4 2021EUR</t>
  </si>
  <si>
    <t>FRA29257025Q0 2021EUR</t>
  </si>
  <si>
    <t>FRA29257025Q1 2021EUR</t>
  </si>
  <si>
    <t>FRA29257025Q2 2021EUR</t>
  </si>
  <si>
    <t>FRA29257025Q3 2021EUR</t>
  </si>
  <si>
    <t>FRA29257025Q4 2021EUR</t>
  </si>
  <si>
    <t>FRA29294027Q0 2021EUR</t>
  </si>
  <si>
    <t>FRA29294027Q1 2021EUR</t>
  </si>
  <si>
    <t>FRA29294027Q2 2021EUR</t>
  </si>
  <si>
    <t>FRA29294027Q3 2021EUR</t>
  </si>
  <si>
    <t>FRA29294027Q4 2021EUR</t>
  </si>
  <si>
    <t>FRA29253037Q0 2021EUR</t>
  </si>
  <si>
    <t>FRA29253037Q1 2021EUR</t>
  </si>
  <si>
    <t>FRA29253037Q2 2021EUR</t>
  </si>
  <si>
    <t>FRA29253037Q3 2021EUR</t>
  </si>
  <si>
    <t>FRA29253037Q4 2021EUR</t>
  </si>
  <si>
    <t>FRA2090444135Q0 2021EUR</t>
  </si>
  <si>
    <t>FRA2090444135Q1 2021EUR</t>
  </si>
  <si>
    <t>FRA2090444135Q2 2021EUR</t>
  </si>
  <si>
    <t>FRA2090444135Q3 2021EUR</t>
  </si>
  <si>
    <t>FRA2090444135Q4 2021EUR</t>
  </si>
  <si>
    <t>FRA110005165Q0 2021EUR</t>
  </si>
  <si>
    <t>FRA110005165Q1 2021EUR</t>
  </si>
  <si>
    <t>FRA110005165Q2 2021EUR</t>
  </si>
  <si>
    <t>FRA110005165Q3 2021EUR</t>
  </si>
  <si>
    <t>FRA110005165Q4 2021EUR</t>
  </si>
  <si>
    <t>FRA110028185Q1 2021EUR</t>
  </si>
  <si>
    <t>FRA110028185Q2 2021EUR</t>
  </si>
  <si>
    <t>FRA110028185Q3 2021EUR</t>
  </si>
  <si>
    <t>FRA110028185Q4 2021EUR</t>
  </si>
  <si>
    <t>FRA29263035Q1 2021EUR</t>
  </si>
  <si>
    <t>FRA29263035Q2 2021EUR</t>
  </si>
  <si>
    <t>FRA29263035Q3 2021EUR</t>
  </si>
  <si>
    <t>FRA29263035Q4 2021EUR</t>
  </si>
  <si>
    <t>FRA210036308Q1 2021EUR</t>
  </si>
  <si>
    <t>FRA210036308Q2 2021EUR</t>
  </si>
  <si>
    <t>FRA210036308Q3 2021EUR</t>
  </si>
  <si>
    <t>FRA210036308Q4 2021EUR</t>
  </si>
  <si>
    <t>FRA109081058Q0 2021EUR</t>
  </si>
  <si>
    <t>FRA109081058Q1 2021EUR</t>
  </si>
  <si>
    <t>FRA109081058Q2 2021EUR</t>
  </si>
  <si>
    <t>FRA109081058Q3 2021EUR</t>
  </si>
  <si>
    <t>FRA109081058Q4 2021EUR</t>
  </si>
  <si>
    <t>[73741]</t>
  </si>
  <si>
    <t>[37108]</t>
  </si>
  <si>
    <t>2022-04-25 13:44:29 +0200</t>
  </si>
  <si>
    <t>[TN] : Calcul = Report 14741,5 x (1% +1% +1%) = 442,25. Ajustement à facturer : https://astoresuite.com/billing_invoices/show/76179 [HB] ajust controle non facturé car inférieur à 20€</t>
  </si>
  <si>
    <t>FRA10906075Q0 2021EUR</t>
  </si>
  <si>
    <t>FRA10906075Q1 2021EUR</t>
  </si>
  <si>
    <t>FRA10906075Q2 2021EUR</t>
  </si>
  <si>
    <t>FRA10906075Q3 2021EUR</t>
  </si>
  <si>
    <t>FRA10906075Q4 2021EUR</t>
  </si>
  <si>
    <t>FRA29280038Q0 2021EUR</t>
  </si>
  <si>
    <t>FRA29280038Q1 2021EUR</t>
  </si>
  <si>
    <t>FRA29280038Q2 2021EUR</t>
  </si>
  <si>
    <t>FRA29280038Q3 2021EUR</t>
  </si>
  <si>
    <t>FRA29280038Q4 2021EUR</t>
  </si>
  <si>
    <t>FRA29302039Q0 2021EUR</t>
  </si>
  <si>
    <t>FRA29302039Q1 2021EUR</t>
  </si>
  <si>
    <t>FRA29302039Q2 2021EUR</t>
  </si>
  <si>
    <t>FRA29302039Q3 2021EUR</t>
  </si>
  <si>
    <t>FRA29302039Q4 2021EUR</t>
  </si>
  <si>
    <t>FRA2196406479 TRAVAUXQ1 2021EUR</t>
  </si>
  <si>
    <t>FRA2196406479 TRAVAUXQ2 2021EUR</t>
  </si>
  <si>
    <t>FRA2196406480 MAINTENANCEQ0 2021EUR</t>
  </si>
  <si>
    <t>FRA2196406480 MAINTENANCEQ1 2021EUR</t>
  </si>
  <si>
    <t>FRA2196406480 MAINTENANCEQ2 2021EUR</t>
  </si>
  <si>
    <t>FRA2196406480 MAINTENANCEQ3 2021EUR</t>
  </si>
  <si>
    <t>FRA2196406480 MAINTENANCEQ4 2021EUR</t>
  </si>
  <si>
    <t>FRA18229014Q1 2021EUR</t>
  </si>
  <si>
    <t>FRA18229014Q2 2021EUR</t>
  </si>
  <si>
    <t>FRA18229014Q3 2021EUR</t>
  </si>
  <si>
    <t>FRA18229014Q4 2021EUR</t>
  </si>
  <si>
    <t>FRA19221010Q1 2021EUR</t>
  </si>
  <si>
    <t>FRA19221010Q2 2021EUR</t>
  </si>
  <si>
    <t>FRA19221010Q3 2021EUR</t>
  </si>
  <si>
    <t>FRA19221010Q4 2021EUR</t>
  </si>
  <si>
    <t>FRA19217006Q0 2021EUR</t>
  </si>
  <si>
    <t>FRA19217006Q1 2021EUR</t>
  </si>
  <si>
    <t>FRA19217006Q2 2021EUR</t>
  </si>
  <si>
    <t>FRA19217006Q3 2021EUR</t>
  </si>
  <si>
    <t>FRA19217006Q4 2021EUR</t>
  </si>
  <si>
    <t>FRA29280003Q0 2021EUR</t>
  </si>
  <si>
    <t>FRA29280003Q1 2021EUR</t>
  </si>
  <si>
    <t>FRA29280003Q2 2021EUR</t>
  </si>
  <si>
    <t>FRA29280003Q3 2021EUR</t>
  </si>
  <si>
    <t>FRA29280003Q4 2021EUR</t>
  </si>
  <si>
    <t>[73739]</t>
  </si>
  <si>
    <t>[37106]</t>
  </si>
  <si>
    <t>[TN] : RDBC OK. Ecart = Ajustement à facturer https://astoresuite.com/billing_invoices/show/76178 [HB] ajust controle non facturé car inférieur à 20€</t>
  </si>
  <si>
    <t>FRA28314089Q0 2021EUR</t>
  </si>
  <si>
    <t>FRA28314089Q1 2021EUR</t>
  </si>
  <si>
    <t>FRA28314089Q2 2021EUR</t>
  </si>
  <si>
    <t>FRA28314089Q3 2021EUR</t>
  </si>
  <si>
    <t>FRA28314089Q4 2021EUR</t>
  </si>
  <si>
    <t>FRA18316008Q1 2021EUR</t>
  </si>
  <si>
    <t>FRA18316008Q2 2021EUR</t>
  </si>
  <si>
    <t>FRA18316008Q3 2021EUR</t>
  </si>
  <si>
    <t>FRA18316008Q4 2021EUR</t>
  </si>
  <si>
    <t>FRA28306077Q0 2021EUR</t>
  </si>
  <si>
    <t>FRA28306077Q1 2021EUR</t>
  </si>
  <si>
    <t>FRA28306077Q2 2021EUR</t>
  </si>
  <si>
    <t>FRA28306077Q3 2021EUR</t>
  </si>
  <si>
    <t>FRA28306077Q4 2021EUR</t>
  </si>
  <si>
    <t>FRA2205106801Q1 2021EUR</t>
  </si>
  <si>
    <t>FRA2205106801Q2 2021EUR</t>
  </si>
  <si>
    <t>FRA2205106801Q3 2021EUR</t>
  </si>
  <si>
    <t>FRA2205106801Q0 2021EUR</t>
  </si>
  <si>
    <t>FRA2205106801Q4 2021EUR</t>
  </si>
  <si>
    <t>FRA19229018Q1 2021EUR</t>
  </si>
  <si>
    <t>FRA19229018Q2 2021EUR</t>
  </si>
  <si>
    <t>FRA19229018Q3 2021EUR</t>
  </si>
  <si>
    <t>FRA19229018Q4 2021EUR</t>
  </si>
  <si>
    <t>FRA29258036Q1 2021EUR</t>
  </si>
  <si>
    <t>FRA29258036Q2 2021EUR</t>
  </si>
  <si>
    <t>FRA29258036Q3 2021EUR</t>
  </si>
  <si>
    <t>FRA29258036Q4 2021EUR</t>
  </si>
  <si>
    <t>FRA1170015070Q1 2021EUR</t>
  </si>
  <si>
    <t>FRA1170015070Q2 2021EUR</t>
  </si>
  <si>
    <t>FRA1170015070Q3 2021EUR</t>
  </si>
  <si>
    <t>FRA1170015070Q4 2021EUR</t>
  </si>
  <si>
    <t>FRA1170035402Q1 2021EUR</t>
  </si>
  <si>
    <t>FRA1170035402Q2 2021EUR</t>
  </si>
  <si>
    <t>FRA1170035402Q3 2021EUR</t>
  </si>
  <si>
    <t>FRA1170035402Q4 2021EUR</t>
  </si>
  <si>
    <t>FRA1200106554-PARTENAIRESQ1 2021EUR</t>
  </si>
  <si>
    <t xml:space="preserve">[TN] : OK après le relance du calcul du rebate. Le faux rebate a été corrigé dans l'outil. 244 709,5 x 6% = 14682,57 = Facture // https://astoresuite.com/declarative_campaign_participations/edit/29322
</t>
  </si>
  <si>
    <t>FRA1200106554-PARTENAIRESQ2 2021EUR</t>
  </si>
  <si>
    <t>FRA1200106554-PARTENAIRESQ3 2021EUR</t>
  </si>
  <si>
    <t>[TN] : Après la relance du calcul rebate, le rebate est OK dans la participation [45873] : 1 242 477,47 x 6% = 74 548,65 = Facture. Mais le rebate n'affiche pas dans l'ajustement : "calculation in progress, please refresh" -&gt; pas possible de vérifier si le rebate est bien calculé dans l'ajustement.</t>
  </si>
  <si>
    <t>FRA1200106554-PARTENAIRESQ4 2021EUR</t>
  </si>
  <si>
    <t>FRA2196406485 MAINTENANCEQ0 2021EUR</t>
  </si>
  <si>
    <t>FRA2196406485 MAINTENANCEQ1 2021EUR</t>
  </si>
  <si>
    <t>FRA2196406485 MAINTENANCEQ2 2021EUR</t>
  </si>
  <si>
    <t>FRA2196406485 MAINTENANCEQ3 2021EUR</t>
  </si>
  <si>
    <t>FRA2196406485 MAINTENANCEQ4 2021EUR</t>
  </si>
  <si>
    <t>FRA2196406486 TRAVAUXQ0 2021EUR</t>
  </si>
  <si>
    <t>FRA2196406486 TRAVAUXQ1 2021EUR</t>
  </si>
  <si>
    <t>FRA2196406486 TRAVAUXQ2 2021EUR</t>
  </si>
  <si>
    <t>FRA2196406486 TRAVAUXQ3 2021EUR</t>
  </si>
  <si>
    <t>FRA2196406486 TRAVAUXQ4 2021EUR</t>
  </si>
  <si>
    <t>FRA4070Q0 2021EUR</t>
  </si>
  <si>
    <t>FRA4070Q1 2021EUR</t>
  </si>
  <si>
    <t>FRA4070Q2 2021EUR</t>
  </si>
  <si>
    <t>FRA4070Q3 2021EUR</t>
  </si>
  <si>
    <t>FRA4070Q4 2021EUR</t>
  </si>
  <si>
    <t>FRA840004Q0 2021EUR</t>
  </si>
  <si>
    <t>FRA840004Q1 2021EUR</t>
  </si>
  <si>
    <t>FRA840004Q2 2021EUR</t>
  </si>
  <si>
    <t>FRA840004Q3 2021EUR</t>
  </si>
  <si>
    <t>FRA840004Q4 2021EUR</t>
  </si>
  <si>
    <t>FRA2588020Q0 2021EUR</t>
  </si>
  <si>
    <t>FRA2588020Q1 2021EUR</t>
  </si>
  <si>
    <t>FRA2588020Q2 2021EUR</t>
  </si>
  <si>
    <t>FRA2588020Q3 2021EUR</t>
  </si>
  <si>
    <t>FRA2588020Q4 2021EUR</t>
  </si>
  <si>
    <t>FRA812777Q1 2021EUR</t>
  </si>
  <si>
    <t>FRA812777Q2 2021EUR</t>
  </si>
  <si>
    <t>FRA812777Q3 2021EUR</t>
  </si>
  <si>
    <t>FRA812777Q4 2021EUR</t>
  </si>
  <si>
    <t>FRA21003Q0 2021EUR</t>
  </si>
  <si>
    <t>FRA21003Q1 2021EUR</t>
  </si>
  <si>
    <t>FRA21003Q2 2021EUR</t>
  </si>
  <si>
    <t>FRA21003Q3 2021EUR</t>
  </si>
  <si>
    <t>FRA21003Q4 2021EUR</t>
  </si>
  <si>
    <t>FRA17225009Q0 2021EUR</t>
  </si>
  <si>
    <t>FRA17225009Q1 2021EUR</t>
  </si>
  <si>
    <t>FRA17225009Q2 2021EUR</t>
  </si>
  <si>
    <t>FRA17225009Q3 2021EUR</t>
  </si>
  <si>
    <t>FRA17225009Q4 2021EUR</t>
  </si>
  <si>
    <t>FRA700060Q0 2021EUR</t>
  </si>
  <si>
    <t>FRA700060Q1 2021EUR</t>
  </si>
  <si>
    <t>FRA700060Q2 2021EUR</t>
  </si>
  <si>
    <t>FRA700060Q3 2021EUR</t>
  </si>
  <si>
    <t>FRA700060Q4 2021EUR</t>
  </si>
  <si>
    <t>FRA900067Q0 2021EUR</t>
  </si>
  <si>
    <t>[TN] : Rebates calculés à la main = Facture</t>
  </si>
  <si>
    <t>FRA900067Q1 2021EUR</t>
  </si>
  <si>
    <t>FRA900067Q2 2021EUR</t>
  </si>
  <si>
    <t>FRA900067Q3 2021EUR</t>
  </si>
  <si>
    <t>FRA900067Q4 2021EUR</t>
  </si>
  <si>
    <t>FRAFR4GP2175Y 2021EUR</t>
  </si>
  <si>
    <t>FRA5003Q0 2021EUR</t>
  </si>
  <si>
    <t>FRA5003Q1 2021EUR</t>
  </si>
  <si>
    <t>FRA5003Q2 2021EUR</t>
  </si>
  <si>
    <t>FRA5003Q3 2021EUR</t>
  </si>
  <si>
    <t>FRA5003Q4 2021EUR</t>
  </si>
  <si>
    <t>FRA700120Q1 2021EUR</t>
  </si>
  <si>
    <t>FRA700120Q2 2021EUR</t>
  </si>
  <si>
    <t>FRA700120Q3 2021EUR</t>
  </si>
  <si>
    <t>FRA700120Q4 2021EUR</t>
  </si>
  <si>
    <t>FRA570011Q1 2021EUR</t>
  </si>
  <si>
    <t>FRA570011Q2 2021EUR</t>
  </si>
  <si>
    <t>FRA570011Q3 2021EUR</t>
  </si>
  <si>
    <t>FRA570011Q4 2021EUR</t>
  </si>
  <si>
    <t>FRA2233017Q0 2021EUR</t>
  </si>
  <si>
    <t>[SB] Le montant du report 16781 correspond à l'encodage du contrat/CA declaré . L'ecart correspond au dernier ajustement non facturé</t>
  </si>
  <si>
    <t>FRA2233017Q1 2021EUR</t>
  </si>
  <si>
    <t>FRA2233017Q2 2021EUR</t>
  </si>
  <si>
    <t>FRA2233017Q3 2021EUR</t>
  </si>
  <si>
    <t>FRA2233017Q4 2021EUR</t>
  </si>
  <si>
    <t>FRA21098Q0 2021EUR</t>
  </si>
  <si>
    <t>FRA21098Q1 2021EUR</t>
  </si>
  <si>
    <t>FRA21098Q2 2021EUR</t>
  </si>
  <si>
    <t>FRA21098Q3 2021EUR</t>
  </si>
  <si>
    <t>FRA21098Q4 2021EUR</t>
  </si>
  <si>
    <t>FRA2588016Q0 2021EUR</t>
  </si>
  <si>
    <t>[3827, 26988, 1320, 15005, 15712, 42309]</t>
  </si>
  <si>
    <t>2022-04-12 21:11:38 +0200</t>
  </si>
  <si>
    <t>[SB] Le montant du report 967 correspond à l'encodage du contrat/CA declaré . L'ecart correspond au dernier ajustement non facturé [HB] ajust controle non facturé car inférieur à 20€</t>
  </si>
  <si>
    <t>FRA2588016Q1 2021EUR</t>
  </si>
  <si>
    <t>FRA2588016Q2 2021EUR</t>
  </si>
  <si>
    <t>FRA2588016Q3 2021EUR</t>
  </si>
  <si>
    <t>FRA2588016Q4 2021EUR</t>
  </si>
  <si>
    <t>FRA390077Q1 2021EUR</t>
  </si>
  <si>
    <t>FRA390077Q2 2021EUR</t>
  </si>
  <si>
    <t>FRA390077Q3 2021EUR</t>
  </si>
  <si>
    <t>FRA390077Q4 2021EUR</t>
  </si>
  <si>
    <t>FRA347940Q0 2021EUR</t>
  </si>
  <si>
    <t>FRA347940Q1 2021EUR</t>
  </si>
  <si>
    <t>FRA347940Q2 2021EUR</t>
  </si>
  <si>
    <t>FRA347940Q3 2021EUR</t>
  </si>
  <si>
    <t>FRA347940Q4 2021EUR</t>
  </si>
  <si>
    <t>FRA390030Q0 2021EUR</t>
  </si>
  <si>
    <t>FRA390030Q1 2021EUR</t>
  </si>
  <si>
    <t>FRA390030Q2 2021EUR</t>
  </si>
  <si>
    <t>FRA390030Q3 2021EUR</t>
  </si>
  <si>
    <t>FRA390030Q4 2021EUR</t>
  </si>
  <si>
    <t>FRA2489061Q0 2021EUR</t>
  </si>
  <si>
    <t>FRA2489061Q1 2021EUR</t>
  </si>
  <si>
    <t>FRA2489061Q2 2021EUR</t>
  </si>
  <si>
    <t>FRA2489061Q3 2021EUR</t>
  </si>
  <si>
    <t>FRA2489061Q4 2021EUR</t>
  </si>
  <si>
    <t>FRA390104Q0 2021EUR</t>
  </si>
  <si>
    <t>FRA390104Q1 2021EUR</t>
  </si>
  <si>
    <t>FRA390104Q2 2021EUR</t>
  </si>
  <si>
    <t>FRA390104Q3 2021EUR</t>
  </si>
  <si>
    <t>FRA390104Q4 2021EUR</t>
  </si>
  <si>
    <t>FRA390002Q0 2021EUR</t>
  </si>
  <si>
    <t>[SB] Le calcul à la main correspond au rebate du report 10262.72. Un ajustement n'aurait pas encore été facturé?</t>
  </si>
  <si>
    <t>FRA390002Q1 2021EUR</t>
  </si>
  <si>
    <t>FRA390002Q2 2021EUR</t>
  </si>
  <si>
    <t>FRA390002Q3 2021EUR</t>
  </si>
  <si>
    <t>FRA390002Q4 2021EUR</t>
  </si>
  <si>
    <t>FRA410001Q0 2021EUR</t>
  </si>
  <si>
    <t>FRA410001Q1 2021EUR</t>
  </si>
  <si>
    <t>FRA410001Q2 2021EUR</t>
  </si>
  <si>
    <t>FRA410001Q3 2021EUR</t>
  </si>
  <si>
    <t>FRA410001Q4 2021EUR</t>
  </si>
  <si>
    <t>FRA390083Q1 2021EUR</t>
  </si>
  <si>
    <t>FRA390083Q2 2021EUR</t>
  </si>
  <si>
    <t>FRA390083Q3 2021EUR</t>
  </si>
  <si>
    <t>FRA390083Q4 2021EUR</t>
  </si>
  <si>
    <t>FRA570017Q0 2021EUR</t>
  </si>
  <si>
    <t>FRA570017Q1 2021EUR</t>
  </si>
  <si>
    <t>FRA570017Q2 2021EUR</t>
  </si>
  <si>
    <t>FRA570017Q3 2021EUR</t>
  </si>
  <si>
    <t>FRA570017Q4 2021EUR</t>
  </si>
  <si>
    <t>FRA2002Q1 2021EUR</t>
  </si>
  <si>
    <t>FRA2002Q2 2021EUR</t>
  </si>
  <si>
    <t>FRA2002Q3 2021EUR</t>
  </si>
  <si>
    <t>FRA2002Q4 2021EUR</t>
  </si>
  <si>
    <t>FRA401003Q1 2021EUR</t>
  </si>
  <si>
    <t>FRA401003Q2 2021EUR</t>
  </si>
  <si>
    <t>FRA401003Q3 2021EUR</t>
  </si>
  <si>
    <t>FRA401003Q4 2021EUR</t>
  </si>
  <si>
    <t>FRA390036Q0 2021EUR</t>
  </si>
  <si>
    <t>[TN] : Mon commentaire du 06 Avril : Rebate calculé à la main pour [27458]  = Facture : -983 978,47 * 3,2 % = -31 487,31 . Les autres ID sont en draft =&gt; La ligne est désormais en Valid dans l'analyse du 14 Avril</t>
  </si>
  <si>
    <t>FRA390036Q1 2021EUR</t>
  </si>
  <si>
    <t>FRA390036Q2 2021EUR</t>
  </si>
  <si>
    <t>FRA390036Q3 2021EUR</t>
  </si>
  <si>
    <t>FRA390036Q4 2021EUR</t>
  </si>
  <si>
    <t>FRA2140123891Q1 2021EUR</t>
  </si>
  <si>
    <t>FRA2140123891Q2 2021EUR</t>
  </si>
  <si>
    <t>FRA2140123891Q3 2021EUR</t>
  </si>
  <si>
    <t>FRA2140123891Q4 2021EUR</t>
  </si>
  <si>
    <t>FRA11006Q1 2021EUR</t>
  </si>
  <si>
    <t>FRA11006Q2 2021EUR</t>
  </si>
  <si>
    <t>FRA11006Q3 2021EUR</t>
  </si>
  <si>
    <t>FRA11006Q4 2021EUR</t>
  </si>
  <si>
    <t>FRA2196406477 TRAVAUXQ1 2021EUR</t>
  </si>
  <si>
    <t>FRA2196406477 TRAVAUXQ2 2021EUR</t>
  </si>
  <si>
    <t>FRA2196406477 TRAVAUXQ3 2021EUR</t>
  </si>
  <si>
    <t>FRA2196406478 MAINTENANCEQ0 2021EUR</t>
  </si>
  <si>
    <t>FRA2196406478 MAINTENANCEQ1 2021EUR</t>
  </si>
  <si>
    <t>[29520, 29519]</t>
  </si>
  <si>
    <t>[17717, 17716]</t>
  </si>
  <si>
    <t>2021-07-26 16:29:46 +0200</t>
  </si>
  <si>
    <t>FRA2196406478 MAINTENANCEQ2 2021EUR</t>
  </si>
  <si>
    <t>FRA2196406478 MAINTENANCEQ3 2021EUR</t>
  </si>
  <si>
    <t>FRA2196406478 MAINTENANCEQ4 2021EUR</t>
  </si>
  <si>
    <t>FRA390013Q1 2021EUR</t>
  </si>
  <si>
    <t>FRA390013Q2 2021EUR</t>
  </si>
  <si>
    <t>FRA390013Q3 2021EUR</t>
  </si>
  <si>
    <t>FRA390013Q4 2021EUR</t>
  </si>
  <si>
    <t>FRA26078026Q0 2021EUR</t>
  </si>
  <si>
    <t>FRA790007Q0 2021EUR</t>
  </si>
  <si>
    <t>FRA790007Q1 2021EUR</t>
  </si>
  <si>
    <t>FRA790007Q2 2021EUR</t>
  </si>
  <si>
    <t>FRA790007Q3 2021EUR</t>
  </si>
  <si>
    <t>FRA790007Q4 2021EUR</t>
  </si>
  <si>
    <t>FRA2140373474Q0 2021EUR</t>
  </si>
  <si>
    <t>FRA2140373474Q1 2021EUR</t>
  </si>
  <si>
    <t>FRA2140373474Q2 2021EUR</t>
  </si>
  <si>
    <t>FRA2140373474Q3 2021EUR</t>
  </si>
  <si>
    <t>FRA2140373474Q4 2021EUR</t>
  </si>
  <si>
    <t>FRA390089Q0 2021EUR</t>
  </si>
  <si>
    <t>FRA390089Q1 2021EUR</t>
  </si>
  <si>
    <t>FRA390089Q2 2021EUR</t>
  </si>
  <si>
    <t>FRA390089Q3 2021EUR</t>
  </si>
  <si>
    <t>FRA390089Q4 2021EUR</t>
  </si>
  <si>
    <t>FRA401002Q1 2021EUR</t>
  </si>
  <si>
    <t>FRA401002Q3 2021EUR</t>
  </si>
  <si>
    <t>FRA401002Q4 2021EUR</t>
  </si>
  <si>
    <t>FRA5009Q1 2021EUR</t>
  </si>
  <si>
    <t>FRA5009Q2 2021EUR</t>
  </si>
  <si>
    <t>FRA5009Q3 2021EUR</t>
  </si>
  <si>
    <t>FRA5009Q4 2021EUR</t>
  </si>
  <si>
    <t>FRA21016Q0 2021EUR</t>
  </si>
  <si>
    <t>FRA21016Q1 2021EUR</t>
  </si>
  <si>
    <t>FRA21016Q2 2021EUR</t>
  </si>
  <si>
    <t>FRA21016Q3 2021EUR</t>
  </si>
  <si>
    <t>FRA21016Q4 2021EUR</t>
  </si>
  <si>
    <t>FRA390011Q1 2021EUR</t>
  </si>
  <si>
    <t>FRA390011Q2 2021EUR</t>
  </si>
  <si>
    <t>FRA390011Q3 2021EUR</t>
  </si>
  <si>
    <t>FRA390011Q4 2021EUR</t>
  </si>
  <si>
    <t>FRA14112Q1 2021EUR</t>
  </si>
  <si>
    <t>FRA14112Q2 2021EUR</t>
  </si>
  <si>
    <t>FRA14112Q3 2021EUR</t>
  </si>
  <si>
    <t>FRA14112Q4 2021EUR</t>
  </si>
  <si>
    <t>FRA4056Q1 2021EUR</t>
  </si>
  <si>
    <t>FRA4056Q2 2021EUR</t>
  </si>
  <si>
    <t>FRA4056Q3 2021EUR</t>
  </si>
  <si>
    <t>FRA4056Q4 2021EUR</t>
  </si>
  <si>
    <t>FRAFR4GP1532Q0 2021EUR</t>
  </si>
  <si>
    <t>FR4GP1532</t>
  </si>
  <si>
    <t>FRAFR4GP1532Y 2021EUR</t>
  </si>
  <si>
    <t>FRA26103058Q1 2021EUR</t>
  </si>
  <si>
    <t>FRA26103058Q2 2021EUR</t>
  </si>
  <si>
    <t>FRA26103058Q3 2021EUR</t>
  </si>
  <si>
    <t>FRA26103058Q4 2021EUR</t>
  </si>
  <si>
    <t>FRA2160440551Q1 2021EUR</t>
  </si>
  <si>
    <t>FRA2160440551Q2 2021EUR</t>
  </si>
  <si>
    <t>FRA2160440551Q3 2021EUR</t>
  </si>
  <si>
    <t>FRA2160440551Q4 2021EUR</t>
  </si>
  <si>
    <t>FRA2204506858Q1 2021EUR</t>
  </si>
  <si>
    <t>FRA19035Q0 2021EUR</t>
  </si>
  <si>
    <t>FRA19035Q1 2021EUR</t>
  </si>
  <si>
    <t>FRA19035Q2 2021EUR</t>
  </si>
  <si>
    <t>FRA19035Q3 2021EUR</t>
  </si>
  <si>
    <t>FRA19035Q4 2021EUR</t>
  </si>
  <si>
    <t>FRA670002Q1 2021EUR</t>
  </si>
  <si>
    <t>FRA670002Q3 2021EUR</t>
  </si>
  <si>
    <t>FRA670002Q4 2021EUR</t>
  </si>
  <si>
    <t>FRA2196406469 MAINTENANCEQ0 2021EUR</t>
  </si>
  <si>
    <t>FRA2196406469 MAINTENANCEQ1 2021EUR</t>
  </si>
  <si>
    <t>FRA2196406469 MAINTENANCEQ2 2021EUR</t>
  </si>
  <si>
    <t>FRA2196406469 MAINTENANCEQ3 2021EUR</t>
  </si>
  <si>
    <t>FRA2196406469 MAINTENANCEQ4 2021EUR</t>
  </si>
  <si>
    <t>[TN] : Calcul à main = RDBC : montant final après dernier ajustement  273 492,01 x 4% = 10 939,68. Et je vois bien deux factures envoyées au Billing dont la somme correspond à ce montant là : https://astoresuite.com/billing_invoices/show/51697 ; https://astoresuite.com/billing_invoices/show/77579   . Je ne trouve nulle part la source des 55 K facturés 
[HB] compil corrigée le 18/05 OK résolue</t>
  </si>
  <si>
    <t>FRA2196406470 TRAVAUXQ0 2021EUR</t>
  </si>
  <si>
    <t>FRA2196406470 TRAVAUXQ1 2021EUR</t>
  </si>
  <si>
    <t>FRA2196406470 TRAVAUXQ2 2021EUR</t>
  </si>
  <si>
    <t>FRA2196406470 TRAVAUXQ3 2021EUR</t>
  </si>
  <si>
    <t>FRA2196406470 TRAVAUXQ4 2021EUR</t>
  </si>
  <si>
    <t>FRA2489071Q0 2021EUR</t>
  </si>
  <si>
    <t>FRA2489071Q1 2021EUR</t>
  </si>
  <si>
    <t>FRA2489071Q2 2021EUR</t>
  </si>
  <si>
    <t>FRA2489071Q3 2021EUR</t>
  </si>
  <si>
    <t>FRA2489071Q4 2021EUR</t>
  </si>
  <si>
    <t>FRA901005Q0 2021EUR</t>
  </si>
  <si>
    <t>FRA901005Q1 2021EUR</t>
  </si>
  <si>
    <t>FRA901005Q2 2021EUR</t>
  </si>
  <si>
    <t>FRA901005Q3 2021EUR</t>
  </si>
  <si>
    <t>FRA901005Q4 2021EUR</t>
  </si>
  <si>
    <t>FRA390093Q1 2021EUR</t>
  </si>
  <si>
    <t>FRA390093Q2 2021EUR</t>
  </si>
  <si>
    <t>FRA390093Q3 2021EUR</t>
  </si>
  <si>
    <t>FRA390093Q4 2021EUR</t>
  </si>
  <si>
    <t>FRA20109Q0 2021EUR</t>
  </si>
  <si>
    <t>FRA20109Q1 2021EUR</t>
  </si>
  <si>
    <t>FRA20109Q2 2021EUR</t>
  </si>
  <si>
    <t>FRA20109Q3 2021EUR</t>
  </si>
  <si>
    <t>FRA20109Q4 2021EUR</t>
  </si>
  <si>
    <t>FRA8014Q0 2021EUR</t>
  </si>
  <si>
    <t>FRA8014Q1 2021EUR</t>
  </si>
  <si>
    <t>FRA8014Q2 2021EUR</t>
  </si>
  <si>
    <t>FRA8014Q3 2021EUR</t>
  </si>
  <si>
    <t>FRA8014Q4 2021EUR</t>
  </si>
  <si>
    <t>FRA12007Q0 2021EUR</t>
  </si>
  <si>
    <t>FRA12007Q1 2021EUR</t>
  </si>
  <si>
    <t>FRA12007Q2 2021EUR</t>
  </si>
  <si>
    <t>FRA12007Q3 2021EUR</t>
  </si>
  <si>
    <t>FRA12007Q4 2021EUR</t>
  </si>
  <si>
    <t>FRA900075Q0 2021EUR</t>
  </si>
  <si>
    <t>FRA900075Q1 2021EUR</t>
  </si>
  <si>
    <t>FRA900075Q2 2021EUR</t>
  </si>
  <si>
    <t>FRA900075Q3 2021EUR</t>
  </si>
  <si>
    <t>FRA900075Q4 2021EUR</t>
  </si>
  <si>
    <t>FRA850012Q0 2021EUR</t>
  </si>
  <si>
    <t>FRA850012Q1 2021EUR</t>
  </si>
  <si>
    <t>FRA850012Q2 2021EUR</t>
  </si>
  <si>
    <t>FRA850012Q3 2021EUR</t>
  </si>
  <si>
    <t>FRA850012Q4 2021EUR</t>
  </si>
  <si>
    <t>FRA2009Q0 2021EUR</t>
  </si>
  <si>
    <t>FRA2009Q1 2021EUR</t>
  </si>
  <si>
    <t>FRA2009Q2 2021EUR</t>
  </si>
  <si>
    <t>FRA2009Q3 2021EUR</t>
  </si>
  <si>
    <t>FRA2009Q4 2021EUR</t>
  </si>
  <si>
    <t>FRAFR4GP1534Y 2021EUR</t>
  </si>
  <si>
    <t>FRA560009Q0 2021EUR</t>
  </si>
  <si>
    <t>FRA560009Q1 2021EUR</t>
  </si>
  <si>
    <t>FRA560009Q2 2021EUR</t>
  </si>
  <si>
    <t>FRA560009Q3 2021EUR</t>
  </si>
  <si>
    <t>FRA560009Q4 2021EUR</t>
  </si>
  <si>
    <t>FRA2202006651Q0 2021EUR</t>
  </si>
  <si>
    <t>FRA2202006651Q1 2021EUR</t>
  </si>
  <si>
    <t>FRA2202006651Q2 2021EUR</t>
  </si>
  <si>
    <t>FRA2202006651Q3 2021EUR</t>
  </si>
  <si>
    <t>FRA2202006651Q4 2021EUR</t>
  </si>
  <si>
    <t>FRA20004Q0 2021EUR</t>
  </si>
  <si>
    <t>FRA20004Q1 2021EUR</t>
  </si>
  <si>
    <t>FRA20004Q2 2021EUR</t>
  </si>
  <si>
    <t>FRA20004Q3 2021EUR</t>
  </si>
  <si>
    <t>FRA20004Q4 2021EUR</t>
  </si>
  <si>
    <t>FRA320101Q0 2021EUR</t>
  </si>
  <si>
    <t>FRA320101Q1 2021EUR</t>
  </si>
  <si>
    <t>FRA320101Q2 2021EUR</t>
  </si>
  <si>
    <t>FRA320101Q3 2021EUR</t>
  </si>
  <si>
    <t>FRA320101Q4 2021EUR</t>
  </si>
  <si>
    <t>FRA2196406481 MAINTENANCEQ1 2021EUR</t>
  </si>
  <si>
    <t>FRA2196406481 MAINTENANCEQ2 2021EUR</t>
  </si>
  <si>
    <t>FRA2196406481 MAINTENANCEQ3 2021EUR</t>
  </si>
  <si>
    <t>FRA2196406483 TRAVAUXQ1 2021EUR</t>
  </si>
  <si>
    <t>FRA2196406483 TRAVAUXQ2 2021EUR</t>
  </si>
  <si>
    <t>FRA2196406483 TRAVAUXQ3 2021EUR</t>
  </si>
  <si>
    <t>FRA459997Q0 2021EUR</t>
  </si>
  <si>
    <t>FRA459997Q1 2021EUR</t>
  </si>
  <si>
    <t>FRA459997Q2 2021EUR</t>
  </si>
  <si>
    <t>FRA459997Q3 2021EUR</t>
  </si>
  <si>
    <t>FRA459997Q4 2021EUR</t>
  </si>
  <si>
    <t>FRA550003Q0 2021EUR</t>
  </si>
  <si>
    <t>FRA550003Q1 2021EUR</t>
  </si>
  <si>
    <t>FRA550003Q2 2021EUR</t>
  </si>
  <si>
    <t>FRA550003Q3 2021EUR</t>
  </si>
  <si>
    <t>FRA550003Q4 2021EUR</t>
  </si>
  <si>
    <t>FRA11021-MAREEQ0 2021EUR</t>
  </si>
  <si>
    <t>FRA11021-MAREEQ1 2021EUR</t>
  </si>
  <si>
    <t>FRA11021-MAREEQ2 2021EUR</t>
  </si>
  <si>
    <t>FRA11021-MAREEQ3 2021EUR</t>
  </si>
  <si>
    <t>FRA11021-MAREEQ4 2021EUR</t>
  </si>
  <si>
    <t>[67399]</t>
  </si>
  <si>
    <t>[36649]</t>
  </si>
  <si>
    <t>2022-03-14 20:53:53 +0100</t>
  </si>
  <si>
    <t>[OA] le rebate est bien calculé mais qui ne remonte pas dans le report / https://www.astoresuite.com/adjustements/edit/36649
[EF] Voir coté métier
[NB] Colonne CA MAREE 8.50%, rebate calculé faux, 741 995,75*0,085 = 63 069€. Pas 65 495,29€.</t>
  </si>
  <si>
    <t>FRA13102 FRUITS &amp; LEGUMESQ0 2021EUR</t>
  </si>
  <si>
    <t>FRA13102 FRUITS &amp; LEGUMESQ1 2021EUR</t>
  </si>
  <si>
    <t>[TN] : Rebate report vide car la participation d'où vient le montant facturé a été archivé [29567] . La participation qui est valide [29566] n'est pas rattaché à ce contrat</t>
  </si>
  <si>
    <t>FRA13102 FRUITS &amp; LEGUMESQ2 2021EUR</t>
  </si>
  <si>
    <t>FRA13102 FRUITS &amp; LEGUMESQ3 2021EUR</t>
  </si>
  <si>
    <t>FRA13102 FRUITS &amp; LEGUMESQ4 2021EUR</t>
  </si>
  <si>
    <t>FRA390050Q0 2021EUR</t>
  </si>
  <si>
    <t>FRA390050Q1 2021EUR</t>
  </si>
  <si>
    <t>FRA390050Q2 2021EUR</t>
  </si>
  <si>
    <t>FRA390050Q3 2021EUR</t>
  </si>
  <si>
    <t>FRA390050Q4 2021EUR</t>
  </si>
  <si>
    <t>FRA28270002Q1 2021EUR</t>
  </si>
  <si>
    <t>FRA2205406680Q3 2021EUR</t>
  </si>
  <si>
    <t>FRA2205406680Q4 2021EUR</t>
  </si>
  <si>
    <t>FRA789517Q1 2021EUR</t>
  </si>
  <si>
    <t>FRA789517Q2 2021EUR</t>
  </si>
  <si>
    <t>FRA789517Q3 2021EUR</t>
  </si>
  <si>
    <t>FRA789517Q4 2021EUR</t>
  </si>
  <si>
    <t>FRA870007Q1 2021EUR</t>
  </si>
  <si>
    <t>FRA870007Q2 2021EUR</t>
  </si>
  <si>
    <t>FRA870007Q3 2021EUR</t>
  </si>
  <si>
    <t>FRA870007Q4 2021EUR</t>
  </si>
  <si>
    <t>FRA2160704885Q0 2021EUR</t>
  </si>
  <si>
    <t>FRA2160704885Q1 2021EUR</t>
  </si>
  <si>
    <t>FRA2160704885Q2 2021EUR</t>
  </si>
  <si>
    <t>FRA2160704885Q3 2021EUR</t>
  </si>
  <si>
    <t>FRA2160704885Q4 2021EUR</t>
  </si>
  <si>
    <t>FRA2489060Q0 2021EUR</t>
  </si>
  <si>
    <t>FRA2489060Q1 2021EUR</t>
  </si>
  <si>
    <t>FRA2489060Q2 2021EUR</t>
  </si>
  <si>
    <t>FRA2489060Q3 2021EUR</t>
  </si>
  <si>
    <t>FRA2489060Q4 2021EUR</t>
  </si>
  <si>
    <t>FRA29280017Q1 2021EUR</t>
  </si>
  <si>
    <t>FRA29280017Q2 2021EUR</t>
  </si>
  <si>
    <t>FRA29280017Q3 2021EUR</t>
  </si>
  <si>
    <t>FRA29280017Q4 2021EUR</t>
  </si>
  <si>
    <t>FRA787654Q0 2021EUR</t>
  </si>
  <si>
    <t>FRA787654Q1 2021EUR</t>
  </si>
  <si>
    <t>FRA787654Q2 2021EUR</t>
  </si>
  <si>
    <t>FRA787654Q3 2021EUR</t>
  </si>
  <si>
    <t>FRA787654Q4 2021EUR</t>
  </si>
  <si>
    <t>FRA2120371765Q0 2021EUR</t>
  </si>
  <si>
    <t>FRA2120371765Q1 2021EUR</t>
  </si>
  <si>
    <t>FRA2120371765Q2 2021EUR</t>
  </si>
  <si>
    <t>FRA2120371765Q3 2021EUR</t>
  </si>
  <si>
    <t>FRA2120371765Q4 2021EUR</t>
  </si>
  <si>
    <t>FRA4053Q0 2021EUR</t>
  </si>
  <si>
    <t>FRA4053Q1 2021EUR</t>
  </si>
  <si>
    <t>FRA4053Q2 2021EUR</t>
  </si>
  <si>
    <t>FRA4053Q3 2021EUR</t>
  </si>
  <si>
    <t>FRA4053Q4 2021EUR</t>
  </si>
  <si>
    <t>FRA21075Q1 2021EUR</t>
  </si>
  <si>
    <t>FRA21075Q2 2021EUR</t>
  </si>
  <si>
    <t>FRA21075Q3 2021EUR</t>
  </si>
  <si>
    <t>FRA21075Q4 2021EUR</t>
  </si>
  <si>
    <t>FRAFR2-21-6-020Q1 2021EUR</t>
  </si>
  <si>
    <t>FR2-21-6-020</t>
  </si>
  <si>
    <t>FRAFR2-21-6-020Q3 2021EUR</t>
  </si>
  <si>
    <t>FRAFR2-21-6-020Q4 2021EUR</t>
  </si>
  <si>
    <t>FRAFR2-21-1-036Q1 2021EUR</t>
  </si>
  <si>
    <t>FR2-21-1-036</t>
  </si>
  <si>
    <t>FRAFR2-21-1-036Q2 2021EUR</t>
  </si>
  <si>
    <t>FRAFR2-21-1-036Q3 2021EUR</t>
  </si>
  <si>
    <t>FRAFR2-21-1-036Q4 2021EUR</t>
  </si>
  <si>
    <t>[73884]</t>
  </si>
  <si>
    <t>[37245]</t>
  </si>
  <si>
    <t>2022-04-25 13:44:31 +0200</t>
  </si>
  <si>
    <t>[HB] ajust controle non facturé car inférieur à 20€</t>
  </si>
  <si>
    <t>FRA2205406559Q0 2021EUR</t>
  </si>
  <si>
    <t>FRA2205406559Q1 2021EUR</t>
  </si>
  <si>
    <t>FRA2205406559Q2 2021EUR</t>
  </si>
  <si>
    <t>FRA2207206736Q0 2021EUR</t>
  </si>
  <si>
    <t>FRA2207206736Q1 2021EUR</t>
  </si>
  <si>
    <t>FRA2207206736Q2 2021EUR</t>
  </si>
  <si>
    <t>FRA2207206736Q3 2021EUR</t>
  </si>
  <si>
    <t>FRA2207206736Q4 2021EUR</t>
  </si>
  <si>
    <t>FRA2205106585 TRAVAUXQ1 2021EUR</t>
  </si>
  <si>
    <t>FRA2205106585 TRAVAUXQ2 2021EUR</t>
  </si>
  <si>
    <t>FRA2205106585 TRAVAUXQ3 2021EUR</t>
  </si>
  <si>
    <t>FRA2205106585 TRAVAUXQ4 2021EUR</t>
  </si>
  <si>
    <t>FRA2205106586 MAINTENANCEQ1 2021EUR</t>
  </si>
  <si>
    <t>FRA2205106586 MAINTENANCEQ2 2021EUR</t>
  </si>
  <si>
    <t>FRA2205106586 MAINTENANCEQ3 2021EUR</t>
  </si>
  <si>
    <t>FRA2205106586 MAINTENANCEQ4 2021EUR</t>
  </si>
  <si>
    <t>FRA2205406556Q0 2021EUR</t>
  </si>
  <si>
    <t>FRA2205406556Q1 2021EUR</t>
  </si>
  <si>
    <t>FRA2205406556Q2 2021EUR</t>
  </si>
  <si>
    <t>FRA2191406365-1Q1 2021EUR</t>
  </si>
  <si>
    <t>FRA2191406365-1Q2 2021EUR</t>
  </si>
  <si>
    <t>FRA2191406365-1Q3 2021EUR</t>
  </si>
  <si>
    <t>FRA2191406365-1Q4 2021EUR</t>
  </si>
  <si>
    <t>FRAFR4GP2751Y 2021EUR</t>
  </si>
  <si>
    <t>[SP] Corrigé facture envoyée dans pré billing et billing OK résolu</t>
  </si>
  <si>
    <t>Sophie P</t>
  </si>
  <si>
    <t>FRA2195106467Q1 2021EUR</t>
  </si>
  <si>
    <t>FRA2195106467Q2 2021EUR</t>
  </si>
  <si>
    <t>FRA2195106467Q3 2021EUR</t>
  </si>
  <si>
    <t>FRA2195106467Q4 2021EUR</t>
  </si>
  <si>
    <t>FRA1191406449Q0 2021EUR</t>
  </si>
  <si>
    <t>FRA1191406449Q1 2021EUR</t>
  </si>
  <si>
    <t>FRA1191406449Q2 2021EUR</t>
  </si>
  <si>
    <t>FRA1191406449Q3 2021EUR</t>
  </si>
  <si>
    <t>FRA1191406449Q4 2021EUR</t>
  </si>
  <si>
    <t>FRA2195306345Q0 2021EUR</t>
  </si>
  <si>
    <t>FRA2195306345Q1 2021EUR</t>
  </si>
  <si>
    <t>FRA2195306345Q2 2021EUR</t>
  </si>
  <si>
    <t>FRA2195306345Q3 2021EUR</t>
  </si>
  <si>
    <t>FRA2195306345Q4 2021EUR</t>
  </si>
  <si>
    <t>FRA1191406240Q0 2021EUR</t>
  </si>
  <si>
    <t>FRA1191406240Q1 2021EUR</t>
  </si>
  <si>
    <t>FRA1191406240Q2 2021EUR</t>
  </si>
  <si>
    <t>FRA1191406240Q3 2021EUR</t>
  </si>
  <si>
    <t>FRA1191406240Q4 2021EUR</t>
  </si>
  <si>
    <t>FRA2197206236Q0 2021EUR</t>
  </si>
  <si>
    <t>FRA2197206236Q1 2021EUR</t>
  </si>
  <si>
    <t>FRA2197206236Q2 2021EUR</t>
  </si>
  <si>
    <t>FRA2197206236Q3 2021EUR</t>
  </si>
  <si>
    <t>FRA2197206236Q4 2021EUR</t>
  </si>
  <si>
    <t>FRA2193306141Q0 2021EUR</t>
  </si>
  <si>
    <t>FRA2193306141Q1 2021EUR</t>
  </si>
  <si>
    <t>FRA2193306141Q2 2021EUR</t>
  </si>
  <si>
    <t>FRA2193306141Q3 2021EUR</t>
  </si>
  <si>
    <t>FRA2193306141Q4 2021EUR</t>
  </si>
  <si>
    <t>FRA1190506021Q1 2021EUR</t>
  </si>
  <si>
    <t>FRA1190506021Q2 2021EUR</t>
  </si>
  <si>
    <t>FRA1190506021Q3 2021EUR</t>
  </si>
  <si>
    <t>FRA1190506021Q4 2021EUR</t>
  </si>
  <si>
    <t>FRA2198105961Q1 2021EUR</t>
  </si>
  <si>
    <t>FRA2198105961Q2 2021EUR</t>
  </si>
  <si>
    <t>FRA2198105961Q3 2021EUR</t>
  </si>
  <si>
    <t>FRA2198105961Q4 2021EUR</t>
  </si>
  <si>
    <t>FRA2188105804Q1 2021EUR</t>
  </si>
  <si>
    <t>FRA2188105804Q2 2021EUR</t>
  </si>
  <si>
    <t>FRA2188105804Q3 2021EUR</t>
  </si>
  <si>
    <t>FRA2188105804Q4 2021EUR</t>
  </si>
  <si>
    <t>FRA2140213076Q0 2021EUR</t>
  </si>
  <si>
    <t>FRA2140213076Q1 2021EUR</t>
  </si>
  <si>
    <t>FRA2140213076Q2 2021EUR</t>
  </si>
  <si>
    <t>FRA2140213076Q3 2021EUR</t>
  </si>
  <si>
    <t>FRA2140213076Q4 2021EUR</t>
  </si>
  <si>
    <t>FRA2185905757Q0 2021EUR</t>
  </si>
  <si>
    <t>FRA2185905757Q1 2021EUR</t>
  </si>
  <si>
    <t>FRA2185905757Q2 2021EUR</t>
  </si>
  <si>
    <t>FRA2185905757Q3 2021EUR</t>
  </si>
  <si>
    <t>FRA2185905757Q4 2021EUR</t>
  </si>
  <si>
    <t>FRA1186605750Q0 2021EUR</t>
  </si>
  <si>
    <t>FRA1186605750Q1 2021EUR</t>
  </si>
  <si>
    <t>FRA1186605750Q2 2021EUR</t>
  </si>
  <si>
    <t>FRA1186605750Q3 2021EUR</t>
  </si>
  <si>
    <t>FRA2185435528Q0 2021EUR</t>
  </si>
  <si>
    <t>FRA2185435528Q1 2021EUR</t>
  </si>
  <si>
    <t>FRA2185435528Q2 2021EUR</t>
  </si>
  <si>
    <t>FRA2185435528Q3 2021EUR</t>
  </si>
  <si>
    <t>FRA2185435528Q4 2021EUR</t>
  </si>
  <si>
    <t>FRA2181805656Q0 2021EUR</t>
  </si>
  <si>
    <t>FRA2181805656Q1 2021EUR</t>
  </si>
  <si>
    <t>FRA2181805656Q2 2021EUR</t>
  </si>
  <si>
    <t>FRA2181805656Q3 2021EUR</t>
  </si>
  <si>
    <t>FRA2181805656Q4 2021EUR</t>
  </si>
  <si>
    <t>FRA2184105581Q0 2021EUR</t>
  </si>
  <si>
    <t>FRA2184105581Q1 2021EUR</t>
  </si>
  <si>
    <t>FRA2184105581Q2 2021EUR</t>
  </si>
  <si>
    <t>FRA2184105581Q3 2021EUR</t>
  </si>
  <si>
    <t>FRA2184105581Q4 2021EUR</t>
  </si>
  <si>
    <t>FRAFR4GP2745Y 2021EUR</t>
  </si>
  <si>
    <t>FRA2180155577Q0 2021EUR</t>
  </si>
  <si>
    <t>FRA2180155577Q1 2021EUR</t>
  </si>
  <si>
    <t>FRA2180155577Q2 2021EUR</t>
  </si>
  <si>
    <t>FRA2180155577Q3 2021EUR</t>
  </si>
  <si>
    <t>FRA2180155577Q4 2021EUR</t>
  </si>
  <si>
    <t>FRA1181405424Q0 2021EUR</t>
  </si>
  <si>
    <t>FRA1181405424Q1 2021EUR</t>
  </si>
  <si>
    <t>FRA1181405424Q2 2021EUR</t>
  </si>
  <si>
    <t>FRA1181405424Q3 2021EUR</t>
  </si>
  <si>
    <t>FRA1181405424Q4 2021EUR</t>
  </si>
  <si>
    <t>FRA2170545297Q1 2021EUR</t>
  </si>
  <si>
    <t>FRA2170545297Q4 2021EUR</t>
  </si>
  <si>
    <t>FRA2170365127Q0 2021EUR</t>
  </si>
  <si>
    <t>FRA2170365127Q1 2021EUR</t>
  </si>
  <si>
    <t>FRA2170365127Q2 2021EUR</t>
  </si>
  <si>
    <t>FRA2170365127Q3 2021EUR</t>
  </si>
  <si>
    <t>FRA2170365127Q4 2021EUR</t>
  </si>
  <si>
    <t>FRA2160195044Q0 2021EUR</t>
  </si>
  <si>
    <t>FRA2160195044Q1 2021EUR</t>
  </si>
  <si>
    <t>FRA2160195044Q2 2021EUR</t>
  </si>
  <si>
    <t>FRA2160195044Q3 2021EUR</t>
  </si>
  <si>
    <t>FRA2160195044Q4 2021EUR</t>
  </si>
  <si>
    <t>FRA4048Q0 2021EUR</t>
  </si>
  <si>
    <t>FRA4048Q1 2021EUR</t>
  </si>
  <si>
    <t>FRA4048Q3 2021EUR</t>
  </si>
  <si>
    <t>FRA4048Q4 2021EUR</t>
  </si>
  <si>
    <t>FRA2160304936Q0 2021EUR</t>
  </si>
  <si>
    <t>FRA2160304936Q1 2021EUR</t>
  </si>
  <si>
    <t>FRA2160304936Q2 2021EUR</t>
  </si>
  <si>
    <t>FRA2160304936Q3 2021EUR</t>
  </si>
  <si>
    <t>FRA2160304936Q4 2021EUR</t>
  </si>
  <si>
    <t>FRA2160724717Q1 2021EUR</t>
  </si>
  <si>
    <t>FRA2160724717Q2 2021EUR</t>
  </si>
  <si>
    <t>FRA2160724717Q3 2021EUR</t>
  </si>
  <si>
    <t>FRA2160724717Q4 2021EUR</t>
  </si>
  <si>
    <t>FRA120406831Q0 2021EUR</t>
  </si>
  <si>
    <t>FRA120406831Q1 2021EUR</t>
  </si>
  <si>
    <t>FRA120406831Q2 2021EUR</t>
  </si>
  <si>
    <t>FRA120406831Q3 2021EUR</t>
  </si>
  <si>
    <t>FRA120406831Q4 2021EUR</t>
  </si>
  <si>
    <t>FRA2191706367Q0 2021EUR</t>
  </si>
  <si>
    <t>FRA2191706367Q1 2021EUR</t>
  </si>
  <si>
    <t>FRA2191706367Q2 2021EUR</t>
  </si>
  <si>
    <t>FRA2191706367Q3 2021EUR</t>
  </si>
  <si>
    <t>FRA2191706367Q4 2021EUR</t>
  </si>
  <si>
    <t>FRA220816804Q1 2021EUR</t>
  </si>
  <si>
    <t>FRA220816804Q2 2021EUR</t>
  </si>
  <si>
    <t>FRA220816804Q3 2021EUR</t>
  </si>
  <si>
    <t>FRA220816804Q4 2021EUR</t>
  </si>
  <si>
    <t>FRA2203106780Q1 2021EUR</t>
  </si>
  <si>
    <t>FRA2203106780Q2 2021EUR</t>
  </si>
  <si>
    <t>FRA2203106780Q3 2021EUR</t>
  </si>
  <si>
    <t>FRA2203106780Q4 2021EUR</t>
  </si>
  <si>
    <t>FRAFR4-20-2-115Q0 2021EUR</t>
  </si>
  <si>
    <t>FRA2202806729Q1 2021EUR</t>
  </si>
  <si>
    <t>FRA2202806729Q2 2021EUR</t>
  </si>
  <si>
    <t>FRA2202806729Q3 2021EUR</t>
  </si>
  <si>
    <t>FRA2202806729Q4 2021EUR</t>
  </si>
  <si>
    <t>FRA2203106781Q1 2021EUR</t>
  </si>
  <si>
    <t>FRA2203106781Q2 2021EUR</t>
  </si>
  <si>
    <t>FRA2203106781Q3 2021EUR</t>
  </si>
  <si>
    <t>FRA2203106781Q4 2021EUR</t>
  </si>
  <si>
    <t>FRA2207206759Q0 2021EUR</t>
  </si>
  <si>
    <t>FRA2207206759Q1 2021EUR</t>
  </si>
  <si>
    <t>FRA2207206759Q2 2021EUR</t>
  </si>
  <si>
    <t>FRA2207206759Q3 2021EUR</t>
  </si>
  <si>
    <t>FRA2207206759Q4 2021EUR</t>
  </si>
  <si>
    <t>FRA2204406737Q0 2021EUR</t>
  </si>
  <si>
    <t>FRA2204406737Q1 2021EUR</t>
  </si>
  <si>
    <t>FRA2204406737Q2 2021EUR</t>
  </si>
  <si>
    <t>FRA2204406737Q3 2021EUR</t>
  </si>
  <si>
    <t>FRA2204406737Q4 2021EUR</t>
  </si>
  <si>
    <t>FRA2196605884Q0 2021EUR</t>
  </si>
  <si>
    <t>FRA2196605884Q1 2021EUR</t>
  </si>
  <si>
    <t>FRA2196605884Q2 2021EUR</t>
  </si>
  <si>
    <t>FRA2196605884Q3 2021EUR</t>
  </si>
  <si>
    <t>FRA2196605884Q4 2021EUR</t>
  </si>
  <si>
    <t>FRA120406701Q1 2021EUR</t>
  </si>
  <si>
    <t>FRA120406701Q3 2021EUR</t>
  </si>
  <si>
    <t>FRA120406701Q4 2021EUR</t>
  </si>
  <si>
    <t>FRA2203606654Q0 2021EUR</t>
  </si>
  <si>
    <t>FRA2203606654Q1 2021EUR</t>
  </si>
  <si>
    <t>FRA2203606654Q2 2021EUR</t>
  </si>
  <si>
    <t>FRA2203606654Q3 2021EUR</t>
  </si>
  <si>
    <t>FRA2203606654Q4 2021EUR</t>
  </si>
  <si>
    <t>FRA1201406649Q1 2021EUR</t>
  </si>
  <si>
    <t>FRA1201406649Q2 2021EUR</t>
  </si>
  <si>
    <t>FRA1201406649Q3 2021EUR</t>
  </si>
  <si>
    <t>FRA1201406649Q4 2021EUR</t>
  </si>
  <si>
    <t>FRA2197805981Q0 2021EUR</t>
  </si>
  <si>
    <t>FRA2197805981Q1 2021EUR</t>
  </si>
  <si>
    <t>FRA2197805981Q2 2021EUR</t>
  </si>
  <si>
    <t>FRA2197805981Q3 2021EUR</t>
  </si>
  <si>
    <t>FRA2197805981Q4 2021EUR</t>
  </si>
  <si>
    <t>FRA2207206561Q0 2021EUR</t>
  </si>
  <si>
    <t>FRA2207206561Q1 2021EUR</t>
  </si>
  <si>
    <t>FRA2207206561Q2 2021EUR</t>
  </si>
  <si>
    <t>FRA2207206561Q3 2021EUR</t>
  </si>
  <si>
    <t>FRA2207206561Q4 2021EUR</t>
  </si>
  <si>
    <t>FRA2205106583 TRAVAUXQ1 2021EUR</t>
  </si>
  <si>
    <t>FRA2205106583 TRAVAUXQ2 2021EUR</t>
  </si>
  <si>
    <t>FRA2205106583 TRAVAUXQ3 2021EUR</t>
  </si>
  <si>
    <t>FRA2205106583 TRAVAUXQ4 2021EUR</t>
  </si>
  <si>
    <t>FRA2205106584 MAINTENANCEQ1 2021EUR</t>
  </si>
  <si>
    <t>FRA2205106584 MAINTENANCEQ2 2021EUR</t>
  </si>
  <si>
    <t>FRA2205106584 MAINTENANCEQ3 2021EUR</t>
  </si>
  <si>
    <t>FRA2205106584 MAINTENANCEQ4 2021EUR</t>
  </si>
  <si>
    <t>FRA120506553Q1 2021EUR</t>
  </si>
  <si>
    <t>FRA120506553Q2 2021EUR</t>
  </si>
  <si>
    <t>FRA120506553Q3 2021EUR</t>
  </si>
  <si>
    <t>FRA120506553Q4 2021EUR</t>
  </si>
  <si>
    <t>FRA2205106578 MAITENANCEQ1 2021EUR</t>
  </si>
  <si>
    <t>FRA2205106578 MAITENANCEQ2 2021EUR</t>
  </si>
  <si>
    <t>FRA2205106578 MAITENANCEQ3 2021EUR</t>
  </si>
  <si>
    <t>FRA2205106578 MAITENANCEQ4 2021EUR</t>
  </si>
  <si>
    <t>FRA2205106577 TRAVAUXQ3 2021EUR</t>
  </si>
  <si>
    <t>FRA2205106577 TRAVAUXQ4 2021EUR</t>
  </si>
  <si>
    <t>FRA1200506551Q1 2021EUR</t>
  </si>
  <si>
    <t>FRA1200506551Q2 2021EUR</t>
  </si>
  <si>
    <t>FRA1200506551Q3 2021EUR</t>
  </si>
  <si>
    <t>FRA1200506551Q4 2021EUR</t>
  </si>
  <si>
    <t>FRA1190506325Q0 2021EUR</t>
  </si>
  <si>
    <t>FRA1190506325Q1 2021EUR</t>
  </si>
  <si>
    <t>FRA1190506325Q2 2021EUR</t>
  </si>
  <si>
    <t>FRA1190506325Q3 2021EUR</t>
  </si>
  <si>
    <t>FRA1190506325Q4 2021EUR</t>
  </si>
  <si>
    <t>FRA2197206446Q0 2021EUR</t>
  </si>
  <si>
    <t>FRA2197206446Q1 2021EUR</t>
  </si>
  <si>
    <t>FRA2197206446Q2 2021EUR</t>
  </si>
  <si>
    <t>FRA1190106343Q0 2021EUR</t>
  </si>
  <si>
    <t>FRA1190106343Q1 2021EUR</t>
  </si>
  <si>
    <t>FRA1190106343Q2 2021EUR</t>
  </si>
  <si>
    <t>FRA1190106343Q3 2021EUR</t>
  </si>
  <si>
    <t>FRA1190106343Q4 2021EUR</t>
  </si>
  <si>
    <t>FRA2190506238Q1 2021EUR</t>
  </si>
  <si>
    <t>FRA2190506238Q2 2021EUR</t>
  </si>
  <si>
    <t>FRA2190506238Q3 2021EUR</t>
  </si>
  <si>
    <t>FRA2190506238Q4 2021EUR</t>
  </si>
  <si>
    <t>FRA1191306385Q1 2021EUR</t>
  </si>
  <si>
    <t>FRA1191306385Q2 2021EUR</t>
  </si>
  <si>
    <t>FRA1191306385Q3 2021EUR</t>
  </si>
  <si>
    <t>FRA1191306385Q4 2021EUR</t>
  </si>
  <si>
    <t>FRA1190505927Q1 2021EUR</t>
  </si>
  <si>
    <t>FRA1190505927Q2 2021EUR</t>
  </si>
  <si>
    <t>FRA1190505927Q3 2021EUR</t>
  </si>
  <si>
    <t>FRA1190505927Q4 2021EUR</t>
  </si>
  <si>
    <t>FRA11180605800Q0 2021EUR</t>
  </si>
  <si>
    <t>[15554, 1104, 42010, 14784, 27365, 3587]</t>
  </si>
  <si>
    <t>2022-05-07 19:31:23 +0200</t>
  </si>
  <si>
    <t>[SB] Le calcul à la main correspond au rebate du report .Le dernier ajustement n'a pas été facturé (correspond à l'écart) [HB] ajust controle non facturé car inférieur à 20€</t>
  </si>
  <si>
    <t>FRA11180605800Q1 2021EUR</t>
  </si>
  <si>
    <t>FRA11180605800Q2 2021EUR</t>
  </si>
  <si>
    <t>FRA11180605800Q3 2021EUR</t>
  </si>
  <si>
    <t>FRA11180605800Q4 2021EUR</t>
  </si>
  <si>
    <t>FRA2193605878Q1 2021EUR</t>
  </si>
  <si>
    <t>FRA2193605878Q2 2021EUR</t>
  </si>
  <si>
    <t>FRA2193605878Q3 2021EUR</t>
  </si>
  <si>
    <t>FRA2193605878Q4 2021EUR</t>
  </si>
  <si>
    <t>FRA2182905698Q0 2021EUR</t>
  </si>
  <si>
    <t>FRA2182905698Q1 2021EUR</t>
  </si>
  <si>
    <t>FRA2182905698Q2 2021EUR</t>
  </si>
  <si>
    <t>FRA2182905698Q3 2021EUR</t>
  </si>
  <si>
    <t>FRA2182905698Q4 2021EUR</t>
  </si>
  <si>
    <t>FRA1181505837Q0 2021EUR</t>
  </si>
  <si>
    <t>FRA1181505837Q1 2021EUR</t>
  </si>
  <si>
    <t>FRA1181505837Q2 2021EUR</t>
  </si>
  <si>
    <t>FRA1181505837Q3 2021EUR</t>
  </si>
  <si>
    <t>FRA1181505837Q4 2021EUR</t>
  </si>
  <si>
    <t>FRA1547055Q1 2021EUR</t>
  </si>
  <si>
    <t>FRA1547055Q2 2021EUR</t>
  </si>
  <si>
    <t>FRA1547055Q3 2021EUR</t>
  </si>
  <si>
    <t>FRA1547055Q4 2021EUR</t>
  </si>
  <si>
    <t>FRA28237035BQ1 2021EUR</t>
  </si>
  <si>
    <t>FRA28237035BQ2 2021EUR</t>
  </si>
  <si>
    <t>FRA28237035BQ3 2021EUR</t>
  </si>
  <si>
    <t>FRA28237035BQ4 2021EUR</t>
  </si>
  <si>
    <t>FRA2187205706Q1 2021EUR</t>
  </si>
  <si>
    <t>FRA2187205706Q2 2021EUR</t>
  </si>
  <si>
    <t>FRA2187205706Q3 2021EUR</t>
  </si>
  <si>
    <t>FRA2187205706Q4 2021EUR</t>
  </si>
  <si>
    <t>FRA2180505744Q1 2021EUR</t>
  </si>
  <si>
    <t>FRA2180505744Q2 2021EUR</t>
  </si>
  <si>
    <t>FRA2180505744Q3 2021EUR</t>
  </si>
  <si>
    <t>FRA2180505744Q4 2021EUR</t>
  </si>
  <si>
    <t>FRA210081501Q0 2021EUR</t>
  </si>
  <si>
    <t>FRA210081501Q1 2021EUR</t>
  </si>
  <si>
    <t>FRA210081501Q2 2021EUR</t>
  </si>
  <si>
    <t>FRA210081501Q3 2021EUR</t>
  </si>
  <si>
    <t>FRA210081501Q4 2021EUR</t>
  </si>
  <si>
    <t>FRA1184405798Q1 2021EUR</t>
  </si>
  <si>
    <t>FRA1184405798Q2 2021EUR</t>
  </si>
  <si>
    <t>FRA1184405798Q3 2021EUR</t>
  </si>
  <si>
    <t>FRA1184405798Q4 2021EUR</t>
  </si>
  <si>
    <t>FRA1180805726Q0 2021EUR</t>
  </si>
  <si>
    <t>FRA1180805726Q1 2021EUR</t>
  </si>
  <si>
    <t>FRA1180805726Q2 2021EUR</t>
  </si>
  <si>
    <t>FRA1180805726Q3 2021EUR</t>
  </si>
  <si>
    <t>FRA1180805726Q4 2021EUR</t>
  </si>
  <si>
    <t>FRA2187205703Q1 2021EUR</t>
  </si>
  <si>
    <t>FRA2187205703Q3 2021EUR</t>
  </si>
  <si>
    <t>FRA2187205703Q4 2021EUR</t>
  </si>
  <si>
    <t>FRA1187205702Q0 2021EUR</t>
  </si>
  <si>
    <t>FRA1187205702Q1 2021EUR</t>
  </si>
  <si>
    <t>FRA1187205702Q2 2021EUR</t>
  </si>
  <si>
    <t>FRA1187205702Q3 2021EUR</t>
  </si>
  <si>
    <t>FRA1187205702Q4 2021EUR</t>
  </si>
  <si>
    <t>FRA2180725550Q1 2021EUR</t>
  </si>
  <si>
    <t>FRA2180725550Q2 2021EUR</t>
  </si>
  <si>
    <t>FRA2180725550Q3 2021EUR</t>
  </si>
  <si>
    <t>FRA2180725550Q4 2021EUR</t>
  </si>
  <si>
    <t>FRA2187005636Q0 2021EUR</t>
  </si>
  <si>
    <t>FRA2187005636Q1 2021EUR</t>
  </si>
  <si>
    <t>FRA2187005636Q2 2021EUR</t>
  </si>
  <si>
    <t>FRA2187005636Q3 2021EUR</t>
  </si>
  <si>
    <t>FRA2187005636Q4 2021EUR</t>
  </si>
  <si>
    <t>FRA2182205661Q0 2021EUR</t>
  </si>
  <si>
    <t>[TN] : Rebate calculé à la main = Report. La facture manque le dernier ajustement [36213] : -18 103 x 6% = - 1086, 18 = l'Ecart</t>
  </si>
  <si>
    <t>FRA2182205661Q1 2021EUR</t>
  </si>
  <si>
    <t>FRA2182205661Q2 2021EUR</t>
  </si>
  <si>
    <t>FRA2182205661Q3 2021EUR</t>
  </si>
  <si>
    <t>FRA2182205661Q4 2021EUR</t>
  </si>
  <si>
    <t>FRA850013Q1 2021EUR</t>
  </si>
  <si>
    <t>FRA850013Q2 2021EUR</t>
  </si>
  <si>
    <t>FRA850013Q3 2021EUR</t>
  </si>
  <si>
    <t>FRA850013Q4 2021EUR</t>
  </si>
  <si>
    <t>FRA1180705584Q1 2021EUR</t>
  </si>
  <si>
    <t>FRA1180705584Q2 2021EUR</t>
  </si>
  <si>
    <t>FRA1180705584Q3 2021EUR</t>
  </si>
  <si>
    <t>FRA1180705584Q4 2021EUR</t>
  </si>
  <si>
    <t>FRA2184405583Q0 2021EUR</t>
  </si>
  <si>
    <t>FRA2184405583Q1 2021EUR</t>
  </si>
  <si>
    <t>FRA2184405583Q2 2021EUR</t>
  </si>
  <si>
    <t>FRA2184405583Q3 2021EUR</t>
  </si>
  <si>
    <t>FRA2184405583Q4 2021EUR</t>
  </si>
  <si>
    <t>FRA219105876Q0 2021EUR</t>
  </si>
  <si>
    <t>FRA219105876Q1 2021EUR</t>
  </si>
  <si>
    <t>FRA219105876Q2 2021EUR</t>
  </si>
  <si>
    <t>FRA219105876Q3 2021EUR</t>
  </si>
  <si>
    <t>FRA2183305575Q0 2021EUR</t>
  </si>
  <si>
    <t>FRA2183305575Q1 2021EUR</t>
  </si>
  <si>
    <t>FRA2183305575Q2 2021EUR</t>
  </si>
  <si>
    <t>FRA2183305575Q4 2021EUR</t>
  </si>
  <si>
    <t>FRA2180295549Q0 2021EUR</t>
  </si>
  <si>
    <t>FRA2180295549Q1 2021EUR</t>
  </si>
  <si>
    <t>FRA2180295549Q3 2021EUR</t>
  </si>
  <si>
    <t>FRA2180295549Q4 2021EUR</t>
  </si>
  <si>
    <t>FRA29307001Q0 2021EUR</t>
  </si>
  <si>
    <t>FRA29307001Q1 2021EUR</t>
  </si>
  <si>
    <t>FRA29307001Q2 2021EUR</t>
  </si>
  <si>
    <t>FRA29307001Q3 2021EUR</t>
  </si>
  <si>
    <t>FRA29307001Q4 2021EUR</t>
  </si>
  <si>
    <t>FRA1181505459Q0 2021EUR</t>
  </si>
  <si>
    <t>FRA1181505459Q1 2021EUR</t>
  </si>
  <si>
    <t>FRA1181505459Q2 2021EUR</t>
  </si>
  <si>
    <t>FRA1181505459Q3 2021EUR</t>
  </si>
  <si>
    <t>FRA1181505459Q4 2021EUR</t>
  </si>
  <si>
    <t>FRA660016Q0 2021EUR</t>
  </si>
  <si>
    <t>FRA660016Q1 2021EUR</t>
  </si>
  <si>
    <t>FRA660016Q2 2021EUR</t>
  </si>
  <si>
    <t>FRA660016Q3 2021EUR</t>
  </si>
  <si>
    <t>FRA660016Q4 2021EUR</t>
  </si>
  <si>
    <t>FRA390073Q1 2021EUR</t>
  </si>
  <si>
    <t>FRA390073Q2 2021EUR</t>
  </si>
  <si>
    <t>FRA390073Q3 2021EUR</t>
  </si>
  <si>
    <t>FRA390073Q4 2021EUR</t>
  </si>
  <si>
    <t>FRA27306043Q0 2021EUR</t>
  </si>
  <si>
    <t>FRA27306043Q1 2021EUR</t>
  </si>
  <si>
    <t>FRA27306043Q2 2021EUR</t>
  </si>
  <si>
    <t>FRA27306043Q3 2021EUR</t>
  </si>
  <si>
    <t>FRA27306043Q4 2021EUR</t>
  </si>
  <si>
    <t>FRA1181405502Q0 2021EUR</t>
  </si>
  <si>
    <t>FRA1181405502Q1 2021EUR</t>
  </si>
  <si>
    <t>FRA1181405502Q2 2021EUR</t>
  </si>
  <si>
    <t>FRA1181405502Q3 2021EUR</t>
  </si>
  <si>
    <t>FRA1181405502Q4 2021EUR</t>
  </si>
  <si>
    <t>FRA1181205425Q1 2021EUR</t>
  </si>
  <si>
    <t>FRA1181205425Q2 2021EUR</t>
  </si>
  <si>
    <t>FRA1181205425Q3 2021EUR</t>
  </si>
  <si>
    <t>FRA1181205425Q4 2021EUR</t>
  </si>
  <si>
    <t>FRA1188005658Q0 2021EUR</t>
  </si>
  <si>
    <t>FRA1188005658Q1 2021EUR</t>
  </si>
  <si>
    <t>FRA1188005658Q2 2021EUR</t>
  </si>
  <si>
    <t>FRA1188005658Q3 2021EUR</t>
  </si>
  <si>
    <t>FRA1188005658Q4 2021EUR</t>
  </si>
  <si>
    <t>FRA2177205329Q1 2021EUR</t>
  </si>
  <si>
    <t>FRA2177205329Q2 2021EUR</t>
  </si>
  <si>
    <t>FRA2177205329Q3 2021EUR</t>
  </si>
  <si>
    <t>FRA2177205329Q4 2021EUR</t>
  </si>
  <si>
    <t>FRA1170075225Q1 2021EUR</t>
  </si>
  <si>
    <t>FRA1170075225Q2 2021EUR</t>
  </si>
  <si>
    <t>FRA1170075225Q3 2021EUR</t>
  </si>
  <si>
    <t>FRA1170075225Q4 2021EUR</t>
  </si>
  <si>
    <t>FRA1180805659Q1 2021EUR</t>
  </si>
  <si>
    <t>FRA1180805659Q2 2021EUR</t>
  </si>
  <si>
    <t>FRA1180805659Q3 2021EUR</t>
  </si>
  <si>
    <t>FRA1180805659Q4 2021EUR</t>
  </si>
  <si>
    <t>FRA1170605381Q1 2021EUR</t>
  </si>
  <si>
    <t>FRA1170605381Q2 2021EUR</t>
  </si>
  <si>
    <t>FRA1170605381Q3 2021EUR</t>
  </si>
  <si>
    <t>FRA1170605381Q4 2021EUR</t>
  </si>
  <si>
    <t>FRA1170125267Q1 2021EUR</t>
  </si>
  <si>
    <t>FRA1170125267Q2 2021EUR</t>
  </si>
  <si>
    <t>FRA1170125267Q3 2021EUR</t>
  </si>
  <si>
    <t>FRA1170125267Q4 2021EUR</t>
  </si>
  <si>
    <t>FRA2170365181Q1 2021EUR</t>
  </si>
  <si>
    <t>FRA2170365181Q2 2021EUR</t>
  </si>
  <si>
    <t>FRA2170365181Q3 2021EUR</t>
  </si>
  <si>
    <t>FRA2170365181Q4 2021EUR</t>
  </si>
  <si>
    <t>FRA1180105526Q0 2021EUR</t>
  </si>
  <si>
    <t>FRA1180105526Q1 2021EUR</t>
  </si>
  <si>
    <t>FRA1180105526Q2 2021EUR</t>
  </si>
  <si>
    <t>FRA26113046Q1 2021EUR</t>
  </si>
  <si>
    <t>FRA26113046Q2 2021EUR</t>
  </si>
  <si>
    <t>FRA26113046Q4 2021EUR</t>
  </si>
  <si>
    <t>FRA2170215182Q1 2021EUR</t>
  </si>
  <si>
    <t>FRA2170215182Q2 2021EUR</t>
  </si>
  <si>
    <t>FRA2170215182Q3 2021EUR</t>
  </si>
  <si>
    <t>FRA2170215182Q4 2021EUR</t>
  </si>
  <si>
    <t>FRA1170015183Q0 2021EUR</t>
  </si>
  <si>
    <t>FRA1170015183Q1 2021EUR</t>
  </si>
  <si>
    <t>FRA1170015183Q2 2021EUR</t>
  </si>
  <si>
    <t>FRAFR2-21-1-085Q3 2021EUR</t>
  </si>
  <si>
    <t>FR2-21-1-085</t>
  </si>
  <si>
    <t>FRAFR2-21-1-085Q4 2021EUR</t>
  </si>
  <si>
    <t>FRA2130192487-Q0 2021EUR</t>
  </si>
  <si>
    <t>FRA2130192487-Q1 2021EUR</t>
  </si>
  <si>
    <t>FRA2130192487-Q2 2021EUR</t>
  </si>
  <si>
    <t>FRA2130192487-Q3 2021EUR</t>
  </si>
  <si>
    <t>FRA2130192487-Q4 2021EUR</t>
  </si>
  <si>
    <t>FRA2170265153Q0 2021EUR</t>
  </si>
  <si>
    <t>FRA2170265153Q1 2021EUR</t>
  </si>
  <si>
    <t>FRA2170265153Q2 2021EUR</t>
  </si>
  <si>
    <t>FRA2170265153Q3 2021EUR</t>
  </si>
  <si>
    <t>FRA2170265153Q4 2021EUR</t>
  </si>
  <si>
    <t>FRA2170285204Q1 2021EUR</t>
  </si>
  <si>
    <t>FRA2170285204Q2 2021EUR</t>
  </si>
  <si>
    <t>FRA2170285204Q3 2021EUR</t>
  </si>
  <si>
    <t>FRA2170285204Q4 2021EUR</t>
  </si>
  <si>
    <t>FRA2513025Q1 2021EUR</t>
  </si>
  <si>
    <t>FRA2513025Q2 2021EUR</t>
  </si>
  <si>
    <t>FRA2513025Q3 2021EUR</t>
  </si>
  <si>
    <t>FRA2513025Q4 2021EUR</t>
  </si>
  <si>
    <t>FRA2170535119Q0 2021EUR</t>
  </si>
  <si>
    <t>FRA2170535119Q1 2021EUR</t>
  </si>
  <si>
    <t>FRA2170535119Q2 2021EUR</t>
  </si>
  <si>
    <t>FRA2170535119Q3 2021EUR</t>
  </si>
  <si>
    <t>FRA2170535119Q4 2021EUR</t>
  </si>
  <si>
    <t>FRA2170285130Q1 2021EUR</t>
  </si>
  <si>
    <t>FRA2170285130Q2 2021EUR</t>
  </si>
  <si>
    <t>FRA2170285130Q3 2021EUR</t>
  </si>
  <si>
    <t>FRA2170285130Q4 2021EUR</t>
  </si>
  <si>
    <t>FRA2170535118Q0 2021EUR</t>
  </si>
  <si>
    <t>FRA2170535118Q1 2021EUR</t>
  </si>
  <si>
    <t>FRA2170535118Q2 2021EUR</t>
  </si>
  <si>
    <t>FRA2170535118Q3 2021EUR</t>
  </si>
  <si>
    <t>FRA2170535118Q4 2021EUR</t>
  </si>
  <si>
    <t>FRA2170195068Q0 2021EUR</t>
  </si>
  <si>
    <t>FRA2170195068Q1 2021EUR</t>
  </si>
  <si>
    <t>FRA2170195068Q2 2021EUR</t>
  </si>
  <si>
    <t>FRA2170195068Q3 2021EUR</t>
  </si>
  <si>
    <t>FRA2170195068Q4 2021EUR</t>
  </si>
  <si>
    <t>FRA27315026Q0 2021EUR</t>
  </si>
  <si>
    <t>FRA27315026Q1 2021EUR</t>
  </si>
  <si>
    <t>FRA27315026Q2 2021EUR</t>
  </si>
  <si>
    <t>FRA27315026Q3 2021EUR</t>
  </si>
  <si>
    <t>FRA27315026Q4 2021EUR</t>
  </si>
  <si>
    <t>FRA16053050Q1 2021EUR</t>
  </si>
  <si>
    <t>FRA16053050Q2 2021EUR</t>
  </si>
  <si>
    <t>FRA16053050Q3 2021EUR</t>
  </si>
  <si>
    <t>FRA16053050Q4 2021EUR</t>
  </si>
  <si>
    <t>FRA26091030Q0 2021EUR</t>
  </si>
  <si>
    <t>FRA26091030Q1 2021EUR</t>
  </si>
  <si>
    <t>FRA26091030Q2 2021EUR</t>
  </si>
  <si>
    <t>FRA26091030Q3 2021EUR</t>
  </si>
  <si>
    <t>FRA26091030Q4 2021EUR</t>
  </si>
  <si>
    <t>FRA2160724833Q0 2021EUR</t>
  </si>
  <si>
    <t>FRA2160724833Q1 2021EUR</t>
  </si>
  <si>
    <t>FRA2160724833Q2 2021EUR</t>
  </si>
  <si>
    <t>FRA2160724833Q3 2021EUR</t>
  </si>
  <si>
    <t>FRA2160724833Q4 2021EUR</t>
  </si>
  <si>
    <t>FRA2160204868Q0 2021EUR</t>
  </si>
  <si>
    <t>FRA2160204868Q1 2021EUR</t>
  </si>
  <si>
    <t>FRA2160204868Q2 2021EUR</t>
  </si>
  <si>
    <t>FRA2160204868Q3 2021EUR</t>
  </si>
  <si>
    <t>FRA2160204868Q4 2021EUR</t>
  </si>
  <si>
    <t>FRA2160705043Q0 2021EUR</t>
  </si>
  <si>
    <t>FRA2160705043Q1 2021EUR</t>
  </si>
  <si>
    <t>FRA2160705043Q2 2021EUR</t>
  </si>
  <si>
    <t>FRA2160705043Q3 2021EUR</t>
  </si>
  <si>
    <t>FRA2160705043Q4 2021EUR</t>
  </si>
  <si>
    <t>FRA1170065120Q1 2021EUR</t>
  </si>
  <si>
    <t>FRA1170065120Q2 2021EUR</t>
  </si>
  <si>
    <t>FRA1170065120Q3 2021EUR</t>
  </si>
  <si>
    <t>FRA1170065120Q4 2021EUR</t>
  </si>
  <si>
    <t>FRA2205106580 MAINTENANCEQ0 2021EUR</t>
  </si>
  <si>
    <t>FRA2205106580 MAINTENANCEQ1 2021EUR</t>
  </si>
  <si>
    <t>FRA2205106580 MAINTENANCEQ2 2021EUR</t>
  </si>
  <si>
    <t>FRA2205106580 MAINTENANCEQ3 2021EUR</t>
  </si>
  <si>
    <t>FRA2205106580 MAINTENANCEQ4 2021EUR</t>
  </si>
  <si>
    <t>FRA2205106579 TRAVAUXQ3 2021EUR</t>
  </si>
  <si>
    <t>FRA2205106579 TRAVAUXQ4 2021EUR</t>
  </si>
  <si>
    <t>FRA2160644834Q0 2021EUR</t>
  </si>
  <si>
    <t>FRA2160644834Q1 2021EUR</t>
  </si>
  <si>
    <t>FRA2160644834Q2 2021EUR</t>
  </si>
  <si>
    <t>FRA2160644834Q3 2021EUR</t>
  </si>
  <si>
    <t>FRA2160644834Q4 2021EUR</t>
  </si>
  <si>
    <t>FRA2160184796Q0 2021EUR</t>
  </si>
  <si>
    <t>FRA2160184796Q1 2021EUR</t>
  </si>
  <si>
    <t>FRA2160184796Q2 2021EUR</t>
  </si>
  <si>
    <t>FRA2160184796Q3 2021EUR</t>
  </si>
  <si>
    <t>FRA2160184796Q4 2021EUR</t>
  </si>
  <si>
    <t>FRA1160154909Q0 2021EUR</t>
  </si>
  <si>
    <t>FRA1160154909Q1 2021EUR</t>
  </si>
  <si>
    <t>FRA1160154909Q2 2021EUR</t>
  </si>
  <si>
    <t>FRA1160154909Q3 2021EUR</t>
  </si>
  <si>
    <t>FRA1160154909Q4 2021EUR</t>
  </si>
  <si>
    <t>FRA2160054673Q1 2021EUR</t>
  </si>
  <si>
    <t>FRA2160054673Q2 2021EUR</t>
  </si>
  <si>
    <t>FRA2160054673Q3 2021EUR</t>
  </si>
  <si>
    <t>FRA2160054673Q4 2021EUR</t>
  </si>
  <si>
    <t>FRA2160334794Q0 2021EUR</t>
  </si>
  <si>
    <t>FRA2160334794Q1 2021EUR</t>
  </si>
  <si>
    <t>FRA2160334794Q2 2021EUR</t>
  </si>
  <si>
    <t>FRA2160334794Q3 2021EUR</t>
  </si>
  <si>
    <t>FRA2160334794Q4 2021EUR</t>
  </si>
  <si>
    <t>FRA2160544734Q0 2021EUR</t>
  </si>
  <si>
    <t>FRA2160544734Q1 2021EUR</t>
  </si>
  <si>
    <t>FRA2160544734Q2 2021EUR</t>
  </si>
  <si>
    <t>FRA2160544734Q3 2021EUR</t>
  </si>
  <si>
    <t>FRA742910Q0 2021EUR</t>
  </si>
  <si>
    <t>[SB] Je retrouve un rebate de 35.85 en calculant à la main, le result total etant à 8% dans ce contrat et CA 448.13 en Q0</t>
  </si>
  <si>
    <t>FRA742910Q1 2021EUR</t>
  </si>
  <si>
    <t>FRA742910Q2 2021EUR</t>
  </si>
  <si>
    <t>FRA742910Q3 2021EUR</t>
  </si>
  <si>
    <t>FRA742910Q4 2021EUR</t>
  </si>
  <si>
    <t>FRAFR4GP2203Y 2021EUR</t>
  </si>
  <si>
    <t>FRA2160544714Q0 2021EUR</t>
  </si>
  <si>
    <t>FRA2160544714Q1 2021EUR</t>
  </si>
  <si>
    <t>FRA2160544714Q2 2021EUR</t>
  </si>
  <si>
    <t>FRA2160544714Q3 2021EUR</t>
  </si>
  <si>
    <t>FRA2160544714Q4 2021EUR</t>
  </si>
  <si>
    <t>FRA2140673707Q0 2021EUR</t>
  </si>
  <si>
    <t>FRA2140673707Q1 2021EUR</t>
  </si>
  <si>
    <t>FRA2140673707Q2 2021EUR</t>
  </si>
  <si>
    <t>FRA2140673707Q3 2021EUR</t>
  </si>
  <si>
    <t>FRA2140673707Q4 2021EUR</t>
  </si>
  <si>
    <t>FRA110001497Q1 2021EUR</t>
  </si>
  <si>
    <t>FRA110001497Q2 2021EUR</t>
  </si>
  <si>
    <t>FRA110001497Q3 2021EUR</t>
  </si>
  <si>
    <t>FRA110001497Q4 2021EUR</t>
  </si>
  <si>
    <t>FRA210310498Q1 2021EUR</t>
  </si>
  <si>
    <t>FRA210310498Q2 2021EUR</t>
  </si>
  <si>
    <t>FRA210310498Q3 2021EUR</t>
  </si>
  <si>
    <t>FRA210310498Q4 2021EUR</t>
  </si>
  <si>
    <t>FRA2150514341Q1 2021EUR</t>
  </si>
  <si>
    <t>FRA2150514341Q2 2021EUR</t>
  </si>
  <si>
    <t>FRA2150514341Q3 2021EUR</t>
  </si>
  <si>
    <t>FRA2150514341Q4 2021EUR</t>
  </si>
  <si>
    <t>FRA2150544443Q0 2021EUR</t>
  </si>
  <si>
    <t>FRA2150544443Q1 2021EUR</t>
  </si>
  <si>
    <t>FRA2150544443Q2 2021EUR</t>
  </si>
  <si>
    <t>FRA2150544443Q3 2021EUR</t>
  </si>
  <si>
    <t>FRA2150544443Q4 2021EUR</t>
  </si>
  <si>
    <t>[73113]</t>
  </si>
  <si>
    <t>[36757]</t>
  </si>
  <si>
    <t>[TN] : RDBC OK. Ecart = Ajustement à facturer https://astoresuite.com/billing_invoices/show/76182 [HB] ajust controle non facturé car inférieur à 20€</t>
  </si>
  <si>
    <t>FRA2130362492Q0 2021EUR</t>
  </si>
  <si>
    <t>FRA2130362492Q1 2021EUR</t>
  </si>
  <si>
    <t>FRA2130362492Q2 2021EUR</t>
  </si>
  <si>
    <t>FRA2130362492Q3 2021EUR</t>
  </si>
  <si>
    <t>FRA2130362492Q4 2021EUR</t>
  </si>
  <si>
    <t>FRA2150514342Q1 2021EUR</t>
  </si>
  <si>
    <t>FRA2150514342Q2 2021EUR</t>
  </si>
  <si>
    <t>FRA2150514342Q3 2021EUR</t>
  </si>
  <si>
    <t>FRA2150514342Q4 2021EUR</t>
  </si>
  <si>
    <t>FRA2150514343Q0 2021EUR</t>
  </si>
  <si>
    <t>FRA2150514343Q1 2021EUR</t>
  </si>
  <si>
    <t>FRA2150514343Q2 2021EUR</t>
  </si>
  <si>
    <t>FRA2150514343Q3 2021EUR</t>
  </si>
  <si>
    <t>FRA2150514343Q4 2021EUR</t>
  </si>
  <si>
    <t>FRA2140763973Q0 2021EUR</t>
  </si>
  <si>
    <t>FRA2140763973Q1 2021EUR</t>
  </si>
  <si>
    <t>FRA2140763973Q2 2021EUR</t>
  </si>
  <si>
    <t>FRA2140763973Q3 2021EUR</t>
  </si>
  <si>
    <t>FRA2140763973Q4 2021EUR</t>
  </si>
  <si>
    <t>FRA2151624001Q0 2021EUR</t>
  </si>
  <si>
    <t>FRA2151624001Q1 2021EUR</t>
  </si>
  <si>
    <t>FRA2151624001Q2 2021EUR</t>
  </si>
  <si>
    <t>FRA2151624001Q3 2021EUR</t>
  </si>
  <si>
    <t>FRA2151624001Q4 2021EUR</t>
  </si>
  <si>
    <t>FRA1150034361Q1 2021EUR</t>
  </si>
  <si>
    <t>FRA1150034361Q2 2021EUR</t>
  </si>
  <si>
    <t>FRA1150034361Q3 2021EUR</t>
  </si>
  <si>
    <t>FRA1150034361Q4 2021EUR</t>
  </si>
  <si>
    <t>FRA2150594300Q1 2021EUR</t>
  </si>
  <si>
    <t>FRA1150064040Q0 2021EUR</t>
  </si>
  <si>
    <t>FRA1150064040Q1 2021EUR</t>
  </si>
  <si>
    <t>FRA1150064040Q2 2021EUR</t>
  </si>
  <si>
    <t>FRA1150064040Q3 2021EUR</t>
  </si>
  <si>
    <t>FRA1150064040Q4 2021EUR</t>
  </si>
  <si>
    <t>FRA1150064044Q0 2021EUR</t>
  </si>
  <si>
    <t>FRA1150064044Q1 2021EUR</t>
  </si>
  <si>
    <t>FRA1150064044Q2 2021EUR</t>
  </si>
  <si>
    <t>FRA1150064044Q3 2021EUR</t>
  </si>
  <si>
    <t>FRA1150064044Q4 2021EUR</t>
  </si>
  <si>
    <t>FRA2140373933Q0 2021EUR</t>
  </si>
  <si>
    <t>FRA2140373933Q1 2021EUR</t>
  </si>
  <si>
    <t>FRA2140373933Q2 2021EUR</t>
  </si>
  <si>
    <t>FRA2140373933Q3 2021EUR</t>
  </si>
  <si>
    <t>FRA2140373933Q4 2021EUR</t>
  </si>
  <si>
    <t>FRA2140723204Q1 2021EUR</t>
  </si>
  <si>
    <t>FRA2140723204Q2 2021EUR</t>
  </si>
  <si>
    <t>FRA2140723204Q3 2021EUR</t>
  </si>
  <si>
    <t>FRA2140723204Q4 2021EUR</t>
  </si>
  <si>
    <t>FRA1140043728Q0 2021EUR</t>
  </si>
  <si>
    <t>FRA1140043728Q1 2021EUR</t>
  </si>
  <si>
    <t>FRA1140043728Q2 2021EUR</t>
  </si>
  <si>
    <t>FRA1140043728Q3 2021EUR</t>
  </si>
  <si>
    <t>FRA1140043728Q4 2021EUR</t>
  </si>
  <si>
    <t>FRA1140083265Q0 2021EUR</t>
  </si>
  <si>
    <t>FRA1140083265Q1 2021EUR</t>
  </si>
  <si>
    <t>FRA1140083265Q2 2021EUR</t>
  </si>
  <si>
    <t>FRA1140083265Q3 2021EUR</t>
  </si>
  <si>
    <t>FRA1140083265Q4 2021EUR</t>
  </si>
  <si>
    <t>FRA2140543809Q1 2021EUR</t>
  </si>
  <si>
    <t>FRA2140543809Q2 2021EUR</t>
  </si>
  <si>
    <t>FRA2140543809Q4 2021EUR</t>
  </si>
  <si>
    <t>FRA2140663576Q0 2021EUR</t>
  </si>
  <si>
    <t>FRA2140663576Q1 2021EUR</t>
  </si>
  <si>
    <t>FRA2140663576Q2 2021EUR</t>
  </si>
  <si>
    <t>FRA2140663576Q3 2021EUR</t>
  </si>
  <si>
    <t>FRA2140663576Q4 2021EUR</t>
  </si>
  <si>
    <t>FRA2140543267Q0 2021EUR</t>
  </si>
  <si>
    <t>FRA2140543267Q1 2021EUR</t>
  </si>
  <si>
    <t>FRA2140543267Q2 2021EUR</t>
  </si>
  <si>
    <t>FRA2140543267Q3 2021EUR</t>
  </si>
  <si>
    <t>FRA2140543267Q4 2021EUR</t>
  </si>
  <si>
    <t>FRA1140143140Q0 2021EUR</t>
  </si>
  <si>
    <t>FRA1140143140Q1 2021EUR</t>
  </si>
  <si>
    <t>FRA1140143140Q2 2021EUR</t>
  </si>
  <si>
    <t>FRA1140143140Q3 2021EUR</t>
  </si>
  <si>
    <t>FRA1140143140Q4 2021EUR</t>
  </si>
  <si>
    <t>FRA1140053242Q1 2021EUR</t>
  </si>
  <si>
    <t>FRA1140053242Q2 2021EUR</t>
  </si>
  <si>
    <t>FRA1140053242Q3 2021EUR</t>
  </si>
  <si>
    <t>FRA1140053242Q4 2021EUR</t>
  </si>
  <si>
    <t>FRA1140033097Q0 2021EUR</t>
  </si>
  <si>
    <t>FRA1140033097Q1 2021EUR</t>
  </si>
  <si>
    <t>FRA1140033097Q2 2021EUR</t>
  </si>
  <si>
    <t>FRA1140033097Q3 2021EUR</t>
  </si>
  <si>
    <t>FRA1140033097Q4 2021EUR</t>
  </si>
  <si>
    <t>FRA1140143268Q0 2021EUR</t>
  </si>
  <si>
    <t>FRA1140143268Q1 2021EUR</t>
  </si>
  <si>
    <t>FRA1140143268Q2 2021EUR</t>
  </si>
  <si>
    <t>FRA1140143268Q3 2021EUR</t>
  </si>
  <si>
    <t>FRA1140143268Q4 2021EUR</t>
  </si>
  <si>
    <t>FRA1140303032Q1 2021EUR</t>
  </si>
  <si>
    <t>FRA1140053286Q1 2021EUR</t>
  </si>
  <si>
    <t>FRA1140053286Q2 2021EUR</t>
  </si>
  <si>
    <t>FRA1140053286Q3 2021EUR</t>
  </si>
  <si>
    <t>FRA1140053286Q4 2021EUR</t>
  </si>
  <si>
    <t>FRA1140063139Q0 2021EUR</t>
  </si>
  <si>
    <t>FRA1140063139Q1 2021EUR</t>
  </si>
  <si>
    <t>FRA1140063139Q2 2021EUR</t>
  </si>
  <si>
    <t>FRA1140063139Q3 2021EUR</t>
  </si>
  <si>
    <t>FRAFR2-21-1-114Q4 2021EUR</t>
  </si>
  <si>
    <t>FR2-21-1-114</t>
  </si>
  <si>
    <t>FRA1140143269Q1 2021EUR</t>
  </si>
  <si>
    <t>FRA1140143269Q2 2021EUR</t>
  </si>
  <si>
    <t>FRA1140143269Q3 2021EUR</t>
  </si>
  <si>
    <t>FRA1140143269Q4 2021EUR</t>
  </si>
  <si>
    <t>FRA110054214Q1 2021EUR</t>
  </si>
  <si>
    <t>FRA110054214Q2 2021EUR</t>
  </si>
  <si>
    <t>FRA110054214Q3 2021EUR</t>
  </si>
  <si>
    <t>FRA110054214Q4 2021EUR</t>
  </si>
  <si>
    <t>FRA1130012881PQ1 2021EUR</t>
  </si>
  <si>
    <t>FRA1130012881PQ2 2021EUR</t>
  </si>
  <si>
    <t>FRA1130012881PQ3 2021EUR</t>
  </si>
  <si>
    <t>FRA1130012881PQ4 2021EUR</t>
  </si>
  <si>
    <t>FRA1130022968N12Q1 2021EUR</t>
  </si>
  <si>
    <t>FRA1130022968N12Q2 2021EUR</t>
  </si>
  <si>
    <t>FRA1130022968N12Q3 2021EUR</t>
  </si>
  <si>
    <t>FRA1130022968N12Q4 2021EUR</t>
  </si>
  <si>
    <t>[TN] : Rebate calculé à la main = Facture</t>
  </si>
  <si>
    <t>FRA1130022968N6Q1 2021EUR</t>
  </si>
  <si>
    <t>FRA1130022968N6Q2 2021EUR</t>
  </si>
  <si>
    <t>FRA1130022968N6Q3 2021EUR</t>
  </si>
  <si>
    <t>FRA1130022968N6Q4 2021EUR</t>
  </si>
  <si>
    <t>FRA1130022968N8Q1 2021EUR</t>
  </si>
  <si>
    <t>FRA1130022968N8Q2 2021EUR</t>
  </si>
  <si>
    <t>FRA1130022968N8Q3 2021EUR</t>
  </si>
  <si>
    <t>FRA1130022968N8Q4 2021EUR</t>
  </si>
  <si>
    <t>FRAFR4GP1656Y 2021EUR</t>
  </si>
  <si>
    <t>FRA1130142859Q1 2021EUR</t>
  </si>
  <si>
    <t>FRA1130142859Q2 2021EUR</t>
  </si>
  <si>
    <t>FRA1130142859Q3 2021EUR</t>
  </si>
  <si>
    <t>FRA1130142859Q4 2021EUR</t>
  </si>
  <si>
    <t>FRA2140542990Q0 2021EUR</t>
  </si>
  <si>
    <t>FRA2140542990Q1 2021EUR</t>
  </si>
  <si>
    <t>FRA2140542990Q2 2021EUR</t>
  </si>
  <si>
    <t>FRA1130072480Q0 2021EUR</t>
  </si>
  <si>
    <t>FRA1130072480Q1 2021EUR</t>
  </si>
  <si>
    <t>FRA1130072480Q2 2021EUR</t>
  </si>
  <si>
    <t>FRA1130072480Q3 2021EUR</t>
  </si>
  <si>
    <t>FRA1130072480Q4 2021EUR</t>
  </si>
  <si>
    <t>FRA2130052637Q0 2021EUR</t>
  </si>
  <si>
    <t>FRA2130052637Q1 2021EUR</t>
  </si>
  <si>
    <t>FRA2130052637Q2 2021EUR</t>
  </si>
  <si>
    <t>FRA2130052637Q3 2021EUR</t>
  </si>
  <si>
    <t>FRA2130052637Q4 2021EUR</t>
  </si>
  <si>
    <t>FRA29236022Q0 2021EUR</t>
  </si>
  <si>
    <t>[15459, 14576, 16418, 26912, 3466, 27531, 27387, 980, 47387, 47431]</t>
  </si>
  <si>
    <t>2022-05-29 22:26:26 +0200</t>
  </si>
  <si>
    <t>[TN] : Je ne trouve pas le même montant que le report :
 52 917,27 x 1,50%= 793,76 
 306 085,22 x 1,50% = 4 591,28 
11 512,73 x 1,50%= 172,69 
2 173,14 x 1,50%	= 32,60 
=&gt; Total : 5590,33
je pense que le montant facturé manque un ajustement [27531] d'un montant de 793,76€. Si on somme la facture + cet ajustement, ca tombe bien sur la somme de mes calculs
[CM] Oui nous devons facturer le dernier ajustement [27531] mais nous attendons, l'intervnetion d'Hexa sur le calcul total du rebate qui n'est pas correct, le bon montant est 5590,33€
[ZB] Corrigé, en attendant la correction du montant facturé</t>
  </si>
  <si>
    <t>FRA29236022Q1 2021EUR</t>
  </si>
  <si>
    <t>FRA29236022Q2 2021EUR</t>
  </si>
  <si>
    <t>FRA29236022Q3 2021EUR</t>
  </si>
  <si>
    <t>FRA29236022Q4 2021EUR</t>
  </si>
  <si>
    <t>FRA2120451828Q0 2021EUR</t>
  </si>
  <si>
    <t>FRA2120451828Q1 2021EUR</t>
  </si>
  <si>
    <t>FRA2120451828Q3 2021EUR</t>
  </si>
  <si>
    <t>FRA2120051830Q0 2021EUR</t>
  </si>
  <si>
    <t>FRA2120051830Q1 2021EUR</t>
  </si>
  <si>
    <t>FRA2120051830Q2 2021EUR</t>
  </si>
  <si>
    <t>FRA2120051830Q3 2021EUR</t>
  </si>
  <si>
    <t>FRA2120051830Q4 2021EUR</t>
  </si>
  <si>
    <t>FRA212051551Q2 2021EUR</t>
  </si>
  <si>
    <t>FRA212051551Q3 2021EUR</t>
  </si>
  <si>
    <t>FRA212051551Q4 2021EUR</t>
  </si>
  <si>
    <t>FRA2120771736Q0 2021EUR</t>
  </si>
  <si>
    <t>FRA2120771736Q1 2021EUR</t>
  </si>
  <si>
    <t>FRA2120771736Q2 2021EUR</t>
  </si>
  <si>
    <t>FRA2120771736Q3 2021EUR</t>
  </si>
  <si>
    <t>FRA2120771736Q4 2021EUR</t>
  </si>
  <si>
    <t>FRA210041375Q1 2021EUR</t>
  </si>
  <si>
    <t>FRA210041375Q2 2021EUR</t>
  </si>
  <si>
    <t>FRA210041375Q3 2021EUR</t>
  </si>
  <si>
    <t>FRA210041375Q4 2021EUR</t>
  </si>
  <si>
    <t>FRA212721530Q1 2021EUR</t>
  </si>
  <si>
    <t>FRA212721530Q2 2021EUR</t>
  </si>
  <si>
    <t>FRA212721530Q3 2021EUR</t>
  </si>
  <si>
    <t>FRA212771695Q0 2021EUR</t>
  </si>
  <si>
    <t>FRA212771695Q1 2021EUR</t>
  </si>
  <si>
    <t>FRA212771695Q2 2021EUR</t>
  </si>
  <si>
    <t>FRA212771695Q3 2021EUR</t>
  </si>
  <si>
    <t>FRA212771695Q4 2021EUR</t>
  </si>
  <si>
    <t>FRAFR3IIBIS2619Q0 2021EUR</t>
  </si>
  <si>
    <t>FR3IIBIS2619</t>
  </si>
  <si>
    <t>FRAFR3IIBIS2619Y 2021EUR</t>
  </si>
  <si>
    <t>FRA212541653Q0 2021EUR</t>
  </si>
  <si>
    <t>FRA212541653Q1 2021EUR</t>
  </si>
  <si>
    <t>FRA212541653Q2 2021EUR</t>
  </si>
  <si>
    <t>FRA212541653Q3 2021EUR</t>
  </si>
  <si>
    <t>FRA212541653Q4 2021EUR</t>
  </si>
  <si>
    <t>FRA2160784884Q0 2021EUR</t>
  </si>
  <si>
    <t>FRA2160784884Q1 2021EUR</t>
  </si>
  <si>
    <t>FRA2160784884Q3 2021EUR</t>
  </si>
  <si>
    <t>FRA2160784884Q4 2021EUR</t>
  </si>
  <si>
    <t>FRA1120152007Q0 2021EUR</t>
  </si>
  <si>
    <t>FRA1120152007Q1 2021EUR</t>
  </si>
  <si>
    <t>FRA1120152007Q2 2021EUR</t>
  </si>
  <si>
    <t>FRA1120152007Q3 2021EUR</t>
  </si>
  <si>
    <t>FRA1120152007Q4 2021EUR</t>
  </si>
  <si>
    <t>FRA2120541759Q0 2021EUR</t>
  </si>
  <si>
    <t>FRA2120541759Q1 2021EUR</t>
  </si>
  <si>
    <t>FRA2120541759Q2 2021EUR</t>
  </si>
  <si>
    <t>FRA2120541759Q3 2021EUR</t>
  </si>
  <si>
    <t>FRA2130182702Q0 2021EUR</t>
  </si>
  <si>
    <t>FRA2130182702Q1 2021EUR</t>
  </si>
  <si>
    <t>FRA2130182702Q4 2021EUR</t>
  </si>
  <si>
    <t>FRA2140373433Q0 2021EUR</t>
  </si>
  <si>
    <t>FRA2140373433Q1 2021EUR</t>
  </si>
  <si>
    <t>FRA2140373433Q2 2021EUR</t>
  </si>
  <si>
    <t>FRA2140373433Q3 2021EUR</t>
  </si>
  <si>
    <t>FRA2140373433Q4 2021EUR</t>
  </si>
  <si>
    <t>FRA2120801806Q0 2021EUR</t>
  </si>
  <si>
    <t>FRA2120801806Q1 2021EUR</t>
  </si>
  <si>
    <t>FRA2120801806Q2 2021EUR</t>
  </si>
  <si>
    <t>FRA2120801806Q3 2021EUR</t>
  </si>
  <si>
    <t>FRA2120801806Q4 2021EUR</t>
  </si>
  <si>
    <t>FRA211761473Q1 2021EUR</t>
  </si>
  <si>
    <t>FRA211761473Q2 2021EUR</t>
  </si>
  <si>
    <t>FRA211761473Q3 2021EUR</t>
  </si>
  <si>
    <t>FRA211761473Q4 2021EUR</t>
  </si>
  <si>
    <t>FRA2120052134Q1 2021EUR</t>
  </si>
  <si>
    <t>FRA2120052134Q2 2021EUR</t>
  </si>
  <si>
    <t>FRA2120052134Q3 2021EUR</t>
  </si>
  <si>
    <t>FRA2120052134Q4 2021EUR</t>
  </si>
  <si>
    <t>FRA2120721973Q0 2021EUR</t>
  </si>
  <si>
    <t>FRA2120721973Q1 2021EUR</t>
  </si>
  <si>
    <t>FRA2120721973Q2 2021EUR</t>
  </si>
  <si>
    <t>FRA2120721973Q3 2021EUR</t>
  </si>
  <si>
    <t>FRA2120721973Q4 2021EUR</t>
  </si>
  <si>
    <t>FRA220206758Q0 2021EUR</t>
  </si>
  <si>
    <t>FRA220206758Q1 2021EUR</t>
  </si>
  <si>
    <t>FRA220206758Q2 2021EUR</t>
  </si>
  <si>
    <t>FRA220206758Q3 2021EUR</t>
  </si>
  <si>
    <t>FRA220206758Q4 2021EUR</t>
  </si>
  <si>
    <t>FRA211311451Q0 2021EUR</t>
  </si>
  <si>
    <t>FRA211311451Q1 2021EUR</t>
  </si>
  <si>
    <t>FRA211311451Q2 2021EUR</t>
  </si>
  <si>
    <t>FRA211311451Q3 2021EUR</t>
  </si>
  <si>
    <t>FRA211311451Q4 2021EUR</t>
  </si>
  <si>
    <t>FRA212091606Q0 2021EUR</t>
  </si>
  <si>
    <t>[SB] Le calcul à la main correspond au rebate du report .Le dernier ajustement n'a pas été facturé (correspond à l'écart)</t>
  </si>
  <si>
    <t>FRA212091606Q1 2021EUR</t>
  </si>
  <si>
    <t>FRA212091606Q2 2021EUR</t>
  </si>
  <si>
    <t>FRA212091606Q3 2021EUR</t>
  </si>
  <si>
    <t>FRA212091606Q4 2021EUR</t>
  </si>
  <si>
    <t>FRA29255019Q0 2021EUR</t>
  </si>
  <si>
    <t>FRA29255019Q1 2021EUR</t>
  </si>
  <si>
    <t>FRA29255019Q2 2021EUR</t>
  </si>
  <si>
    <t>FRA29255019Q3 2021EUR</t>
  </si>
  <si>
    <t>FRA29255019Q4 2021EUR</t>
  </si>
  <si>
    <t>FRA2120721968Q0 2021EUR</t>
  </si>
  <si>
    <t>FRA2120721968Q1 2021EUR</t>
  </si>
  <si>
    <t>FRA2120721968Q4 2021EUR</t>
  </si>
  <si>
    <t>FRA2140313622Q0 2021EUR</t>
  </si>
  <si>
    <t>FRA2140313622Q1 2021EUR</t>
  </si>
  <si>
    <t>FRA2140313622Q2 2021EUR</t>
  </si>
  <si>
    <t>FRA2140313622Q3 2021EUR</t>
  </si>
  <si>
    <t>FRA2140313622Q4 2021EUR</t>
  </si>
  <si>
    <t>FRAFR4GP2172Y 2021EUR</t>
  </si>
  <si>
    <t>[TN] : Calcul à la main = Report : 3 180 305,17 x 4% = 127 212,21 // https://astoresuite.com/declarative_campaign_participations/edit/74063</t>
  </si>
  <si>
    <t>FRA2140143499Q1 2021EUR</t>
  </si>
  <si>
    <t>FRA2140143499Q2 2021EUR</t>
  </si>
  <si>
    <t>FRA2140143499Q3 2021EUR</t>
  </si>
  <si>
    <t>FRA2140143499Q4 2021EUR</t>
  </si>
  <si>
    <t>FRA2130592514Q0 2021EUR</t>
  </si>
  <si>
    <t>FRA2130592514Q1 2021EUR</t>
  </si>
  <si>
    <t>FRA2130592514Q2 2021EUR</t>
  </si>
  <si>
    <t>FRA2130592514Q3 2021EUR</t>
  </si>
  <si>
    <t>FRA2130592514Q4 2021EUR</t>
  </si>
  <si>
    <t>FRA2170595121Q1 2021EUR</t>
  </si>
  <si>
    <t>FRA2170595121Q2 2021EUR</t>
  </si>
  <si>
    <t>FRA2170595121Q3 2021EUR</t>
  </si>
  <si>
    <t>FRA2170595121Q4 2021EUR</t>
  </si>
  <si>
    <t>FRA2130052884Q0 2021EUR</t>
  </si>
  <si>
    <t>FRA2130052884Q1 2021EUR</t>
  </si>
  <si>
    <t>FRA2130052884Q2 2021EUR</t>
  </si>
  <si>
    <t>FRA2130052884Q3 2021EUR</t>
  </si>
  <si>
    <t>FRA2130052884Q4 2021EUR</t>
  </si>
  <si>
    <t>FRA1130082408Q0 2021EUR</t>
  </si>
  <si>
    <t>FRA1130082408Q1 2021EUR</t>
  </si>
  <si>
    <t>FRA1130082408Q2 2021EUR</t>
  </si>
  <si>
    <t>FRA1130082408Q3 2021EUR</t>
  </si>
  <si>
    <t>FRA1130082408Q4 2021EUR</t>
  </si>
  <si>
    <t>FRA2130282886Q0 2021EUR</t>
  </si>
  <si>
    <t>FRA2130282886Q1 2021EUR</t>
  </si>
  <si>
    <t>FRA2130282886Q2 2021EUR</t>
  </si>
  <si>
    <t>FRA2130282886Q3 2021EUR</t>
  </si>
  <si>
    <t>FRA2130282886Q4 2021EUR</t>
  </si>
  <si>
    <t>FRA2130302743Q1 2021EUR</t>
  </si>
  <si>
    <t>FRA2130302743Q2 2021EUR</t>
  </si>
  <si>
    <t>FRA2130302743Q3 2021EUR</t>
  </si>
  <si>
    <t>FRA2130302743Q4 2021EUR</t>
  </si>
  <si>
    <t>FRA2593033Q0 2021EUR</t>
  </si>
  <si>
    <t>FRA2593033Q1 2021EUR</t>
  </si>
  <si>
    <t>FRA2593033Q2 2021EUR</t>
  </si>
  <si>
    <t>FRA2593033Q3 2021EUR</t>
  </si>
  <si>
    <t>FRA2593033Q4 2021EUR</t>
  </si>
  <si>
    <t>FRA1130062388Q0 2021EUR</t>
  </si>
  <si>
    <t>FRA1130062388Q1 2021EUR</t>
  </si>
  <si>
    <t>FRA1130062388Q2 2021EUR</t>
  </si>
  <si>
    <t>FRA1130062388Q3 2021EUR</t>
  </si>
  <si>
    <t>FRA1130062388Q4 2021EUR</t>
  </si>
  <si>
    <t>FRA2205106829Q0 2021EUR</t>
  </si>
  <si>
    <t>FRA2205106829Q1 2021EUR</t>
  </si>
  <si>
    <t>FRA2205106829Q2 2021EUR</t>
  </si>
  <si>
    <t>FRA2205106829Q3 2021EUR</t>
  </si>
  <si>
    <t>FRA2205106829Q4 2021EUR</t>
  </si>
  <si>
    <t>FRA27271013Q0 2021EUR</t>
  </si>
  <si>
    <t>FRA27271013Q1 2021EUR</t>
  </si>
  <si>
    <t>FRA27271013Q2 2021EUR</t>
  </si>
  <si>
    <t>FRA27271013Q3 2021EUR</t>
  </si>
  <si>
    <t>FRA27271013Q4 2021EUR</t>
  </si>
  <si>
    <t>FRA1130112574Q0 2021EUR</t>
  </si>
  <si>
    <t>FRA1130112574Q1 2021EUR</t>
  </si>
  <si>
    <t>FRA1130112574Q2 2021EUR</t>
  </si>
  <si>
    <t>FRA1130112574Q3 2021EUR</t>
  </si>
  <si>
    <t>FRA1130112574Q4 2021EUR</t>
  </si>
  <si>
    <t>FRA2130722476Q0 2021EUR</t>
  </si>
  <si>
    <t>FRA2130722476Q1 2021EUR</t>
  </si>
  <si>
    <t>FRA2150764527Q1 2021EUR</t>
  </si>
  <si>
    <t>FRA2150764527Q2 2021EUR</t>
  </si>
  <si>
    <t>FRA2150764527Q3 2021EUR</t>
  </si>
  <si>
    <t>FRA2150764527Q4 2021EUR</t>
  </si>
  <si>
    <t>FRA21176977FIXEQ1 2021EUR</t>
  </si>
  <si>
    <t>FRA21176977FIXEQ2 2021EUR</t>
  </si>
  <si>
    <t>FRA21176977FIXEQ3 2021EUR</t>
  </si>
  <si>
    <t>FRA21176977FIXEQ4 2021EUR</t>
  </si>
  <si>
    <t>FRA21176978FIXEQ1 2021EUR</t>
  </si>
  <si>
    <t>FRA21176978FIXEQ2 2021EUR</t>
  </si>
  <si>
    <t>FRA21176978FIXEQ3 2021EUR</t>
  </si>
  <si>
    <t>FRA21176978FIXEQ4 2021EUR</t>
  </si>
  <si>
    <t>FRA28312041FIXEQ1 2021EUR</t>
  </si>
  <si>
    <t>FRA28312041FIXEQ2 2021EUR</t>
  </si>
  <si>
    <t>FRA28312041FIXEQ3 2021EUR</t>
  </si>
  <si>
    <t>[TN] : Rebate calculé à la main = Facture https://astoresuite.com/adjustements/edit/39576</t>
  </si>
  <si>
    <t>FRA28312041FIXEQ4 2021EUR</t>
  </si>
  <si>
    <t>[TN] : Rebate calculé à la main de  l'ajustement = Facture https://astoresuite.com/adjustements/edit/36479</t>
  </si>
  <si>
    <t>FRA574640Q0 2021EUR</t>
  </si>
  <si>
    <t>FRA574640Q1 2021EUR</t>
  </si>
  <si>
    <t>FRA574640Q2 2021EUR</t>
  </si>
  <si>
    <t>FRA574640Q3 2021EUR</t>
  </si>
  <si>
    <t>FRA574640Q4 2021EUR</t>
  </si>
  <si>
    <t>FRAFR4GP2630Y 2021EUR</t>
  </si>
  <si>
    <t>FRA1120141782Q0 2021EUR</t>
  </si>
  <si>
    <t>FRA1120141782Q1 2021EUR</t>
  </si>
  <si>
    <t>FRA1120141782Q2 2021EUR</t>
  </si>
  <si>
    <t>FRA1120141782Q3 2021EUR</t>
  </si>
  <si>
    <t>FRA1120141782Q4 2021EUR</t>
  </si>
  <si>
    <t>FRAFR4GP1356Y 2021EUR</t>
  </si>
  <si>
    <t>FRA2578059Q0 2021EUR</t>
  </si>
  <si>
    <t>[SB] Le calcul à la main correspond au rebate du report .Les 2 derniers ajustements 42011 et 42012 n'ont pas été facturés (correspondent à l'écart)</t>
  </si>
  <si>
    <t>FRA2578059Q1 2021EUR</t>
  </si>
  <si>
    <t>FRA2578059Q2 2021EUR</t>
  </si>
  <si>
    <t>FRA2578059Q3 2021EUR</t>
  </si>
  <si>
    <t>FRA2578059Q4 2021EUR</t>
  </si>
  <si>
    <t>FRA1551042Q0 2021EUR</t>
  </si>
  <si>
    <t>FRA1551042Q1 2021EUR</t>
  </si>
  <si>
    <t>FRA1551042Q2 2021EUR</t>
  </si>
  <si>
    <t>FRA1551042Q3 2021EUR</t>
  </si>
  <si>
    <t>FRA1551042Q4 2021EUR</t>
  </si>
  <si>
    <t>FRA2588037Q0 2021EUR</t>
  </si>
  <si>
    <t>FRA2588037Q1 2021EUR</t>
  </si>
  <si>
    <t>FRA2588037Q2 2021EUR</t>
  </si>
  <si>
    <t>FRA2588037Q3 2021EUR</t>
  </si>
  <si>
    <t>FRA2588037Q4 2021EUR</t>
  </si>
  <si>
    <t>FRA2471089Q0 2021EUR</t>
  </si>
  <si>
    <t>FRA2471089Q1 2021EUR</t>
  </si>
  <si>
    <t>[28647]</t>
  </si>
  <si>
    <t>[16412]</t>
  </si>
  <si>
    <t>2021-07-26 16:29:49 +0200</t>
  </si>
  <si>
    <t>FRA2471089Q2 2021EUR</t>
  </si>
  <si>
    <t>[41076]</t>
  </si>
  <si>
    <t>[21656]</t>
  </si>
  <si>
    <t>2021-07-23 01:14:56 +0200</t>
  </si>
  <si>
    <t>FRA2471089Q3 2021EUR</t>
  </si>
  <si>
    <t>[44683]</t>
  </si>
  <si>
    <t>[25177]</t>
  </si>
  <si>
    <t>2021-10-23 00:17:34 +0200</t>
  </si>
  <si>
    <t>FRA2471089Q4 2021EUR</t>
  </si>
  <si>
    <t>FRA2595012Q0 2021EUR</t>
  </si>
  <si>
    <t>FRA2595012Q1 2021EUR</t>
  </si>
  <si>
    <t>FRA2595012Q2 2021EUR</t>
  </si>
  <si>
    <t>FRA2595012Q3 2021EUR</t>
  </si>
  <si>
    <t>FRA2595012Q4 2021EUR</t>
  </si>
  <si>
    <t>FRA16051059Q1 2021EUR</t>
  </si>
  <si>
    <t>FRA16051059Q2 2021EUR</t>
  </si>
  <si>
    <t>FRA16051059Q3 2021EUR</t>
  </si>
  <si>
    <t>FRA16051059Q4 2021EUR</t>
  </si>
  <si>
    <t>FRA16062060Q0 2021EUR</t>
  </si>
  <si>
    <t>FRA16062060Q1 2021EUR</t>
  </si>
  <si>
    <t>FRA16062060Q2 2021EUR</t>
  </si>
  <si>
    <t>FRA16062060Q3 2021EUR</t>
  </si>
  <si>
    <t>FRA16062060Q4 2021EUR</t>
  </si>
  <si>
    <t>[73579]</t>
  </si>
  <si>
    <t>[36970]</t>
  </si>
  <si>
    <t>2022-04-25 13:44:27 +0200</t>
  </si>
  <si>
    <t>[TN] : RDBC OK. Ecart = Ajustement à facturer https://astoresuite.com/billing_invoices/show/76183 [HB] ajust controle non facturé car inférieur à 20€</t>
  </si>
  <si>
    <t>FRA26076064Q1 2021EUR</t>
  </si>
  <si>
    <t>FRA26076064Q2 2021EUR</t>
  </si>
  <si>
    <t>FRA26076064Q3 2021EUR</t>
  </si>
  <si>
    <t>FRA26076064Q4 2021EUR</t>
  </si>
  <si>
    <t>FRA26095022Q1 2021EUR</t>
  </si>
  <si>
    <t>FRA26095022Q2 2021EUR</t>
  </si>
  <si>
    <t>FRA26095022Q3 2021EUR</t>
  </si>
  <si>
    <t>FRA26095022Q4 2021EUR</t>
  </si>
  <si>
    <t>FRA26138065Q0 2021EUR</t>
  </si>
  <si>
    <t>FRA26138065Q1 2021EUR</t>
  </si>
  <si>
    <t>FRA26138065Q2 2021EUR</t>
  </si>
  <si>
    <t>FRA26138065Q3 2021EUR</t>
  </si>
  <si>
    <t>FRA26138065Q4 2021EUR</t>
  </si>
  <si>
    <t>FRA26138062Q0 2021EUR</t>
  </si>
  <si>
    <t>FRA26138062Q1 2021EUR</t>
  </si>
  <si>
    <t>FRA26138062Q2 2021EUR</t>
  </si>
  <si>
    <t>FRA26138062Q3 2021EUR</t>
  </si>
  <si>
    <t>FRA26138062Q4 2021EUR</t>
  </si>
  <si>
    <t>FRA27280011Q0 2021EUR</t>
  </si>
  <si>
    <t>FRA27280011Q1 2021EUR</t>
  </si>
  <si>
    <t>FRA27280011Q2 2021EUR</t>
  </si>
  <si>
    <t>FRA27280011Q3 2021EUR</t>
  </si>
  <si>
    <t>FRA27280011Q4 2021EUR</t>
  </si>
  <si>
    <t>FRA26076055Q0 2021EUR</t>
  </si>
  <si>
    <t>[SB] Le calcul à la main correspond au rebate du report .Le dernier ajustement 42317 n'a pas été facturé (correspond à l'écart)</t>
  </si>
  <si>
    <t>FRA26076055Q1 2021EUR</t>
  </si>
  <si>
    <t>FRA26076055Q2 2021EUR</t>
  </si>
  <si>
    <t>FRA26076055Q3 2021EUR</t>
  </si>
  <si>
    <t>FRA26076055Q4 2021EUR</t>
  </si>
  <si>
    <t>FRA26113076Q0 2021EUR</t>
  </si>
  <si>
    <t>FRA26113076Q1 2021EUR</t>
  </si>
  <si>
    <t>FRA26113076Q2 2021EUR</t>
  </si>
  <si>
    <t>FRA26113076Q3 2021EUR</t>
  </si>
  <si>
    <t>FRA26113076Q4 2021EUR</t>
  </si>
  <si>
    <t>FRA26112012Q0 2021EUR</t>
  </si>
  <si>
    <t>[SB] le calcul à la main correspond bien au report 7393.65. Des ajustements n'auraient pas été facturés?
[HB] OK  avoir/facture envoyés le 18/05 OK résolu</t>
  </si>
  <si>
    <t>FRA26112012Q1 2021EUR</t>
  </si>
  <si>
    <t>FRA26112012Q2 2021EUR</t>
  </si>
  <si>
    <t>FRA26112012Q3 2021EUR</t>
  </si>
  <si>
    <t>FRA26112012Q4 2021EUR</t>
  </si>
  <si>
    <t>FRA26121021Q0 2021EUR</t>
  </si>
  <si>
    <t>FRA26121021Q1 2021EUR</t>
  </si>
  <si>
    <t>FRA26121021Q2 2021EUR</t>
  </si>
  <si>
    <t>FRA26121021Q4 2021EUR</t>
  </si>
  <si>
    <t>FRA26138028Q0 2021EUR</t>
  </si>
  <si>
    <t>FRA26138028Q1 2021EUR</t>
  </si>
  <si>
    <t>FRA26138028Q2 2021EUR</t>
  </si>
  <si>
    <t>FRA26138028Q3 2021EUR</t>
  </si>
  <si>
    <t>FRA26138028Q4 2021EUR</t>
  </si>
  <si>
    <t>FRA26113020Q0 2021EUR</t>
  </si>
  <si>
    <t>FRA26113020Q1 2021EUR</t>
  </si>
  <si>
    <t>FRA26113020Q2 2021EUR</t>
  </si>
  <si>
    <t>FRA26113020Q3 2021EUR</t>
  </si>
  <si>
    <t>FRA26113020Q4 2021EUR</t>
  </si>
  <si>
    <t>FRA26315097Q0 2021EUR</t>
  </si>
  <si>
    <t>FRA26315097Q1 2021EUR</t>
  </si>
  <si>
    <t>FRA26315097Q2 2021EUR</t>
  </si>
  <si>
    <t>FRA26315097Q3 2021EUR</t>
  </si>
  <si>
    <t>FRA26315097Q4 2021EUR</t>
  </si>
  <si>
    <t>FRA26068093Q0 2021EUR</t>
  </si>
  <si>
    <t>FRA26068093Q1 2021EUR</t>
  </si>
  <si>
    <t>FRA26068093Q2 2021EUR</t>
  </si>
  <si>
    <t>FRA26068093Q3 2021EUR</t>
  </si>
  <si>
    <t>FRA26068093Q4 2021EUR</t>
  </si>
  <si>
    <t>FRA26315098Q0 2021EUR</t>
  </si>
  <si>
    <t>FRA26315098Q1 2021EUR</t>
  </si>
  <si>
    <t>FRA26315098Q2 2021EUR</t>
  </si>
  <si>
    <t>FRA26315098Q3 2021EUR</t>
  </si>
  <si>
    <t>FRA26315098Q4 2021EUR</t>
  </si>
  <si>
    <t>FRA27280107Q1 2021EUR</t>
  </si>
  <si>
    <t>FRA27280107Q2 2021EUR</t>
  </si>
  <si>
    <t>FRA27280107Q3 2021EUR</t>
  </si>
  <si>
    <t>FRA27280107Q4 2021EUR</t>
  </si>
  <si>
    <t>FRA17221016Q1 2021EUR</t>
  </si>
  <si>
    <t>FRA17221016Q2 2021EUR</t>
  </si>
  <si>
    <t>FRA17221016Q3 2021EUR</t>
  </si>
  <si>
    <t>FRA17221016Q4 2021EUR</t>
  </si>
  <si>
    <t>FRA27263095Q1 2021EUR</t>
  </si>
  <si>
    <t>FRA27263095Q2 2021EUR</t>
  </si>
  <si>
    <t>FRA27263095Q3 2021EUR</t>
  </si>
  <si>
    <t>FRA27263095Q4 2021EUR</t>
  </si>
  <si>
    <t>FRA2196406475 MAINTENANCEQ1 2021EUR</t>
  </si>
  <si>
    <t>FRA2196406475 MAINTENANCEQ2 2021EUR</t>
  </si>
  <si>
    <t>FRA2196406475 MAINTENANCEQ3 2021EUR</t>
  </si>
  <si>
    <t>FRA2196406475 MAINTENANCEQ4 2021EUR</t>
  </si>
  <si>
    <t>FRA2196406476 TRAVAUXQ1 2021EUR</t>
  </si>
  <si>
    <t>FRA2196406476 TRAVAUXQ2 2021EUR</t>
  </si>
  <si>
    <t>FRA2196406476 TRAVAUXQ3 2021EUR</t>
  </si>
  <si>
    <t>FRA2196406476 TRAVAUXQ4 2021EUR</t>
  </si>
  <si>
    <t>FRA28238004Q0 2021EUR</t>
  </si>
  <si>
    <t>FRA28238004Q1 2021EUR</t>
  </si>
  <si>
    <t>FRA28238004Q2 2021EUR</t>
  </si>
  <si>
    <t>FRA28238004Q3 2021EUR</t>
  </si>
  <si>
    <t>FRA28238004Q4 2021EUR</t>
  </si>
  <si>
    <t>FRA2205106589Q0 2021EUR</t>
  </si>
  <si>
    <t>FRA2205106589Q1 2021EUR</t>
  </si>
  <si>
    <t>FRA2205106589Q2 2021EUR</t>
  </si>
  <si>
    <t>FRA2205106589Q3 2021EUR</t>
  </si>
  <si>
    <t>FRA2205106589Q4 2021EUR</t>
  </si>
  <si>
    <t>FRA2205106590 MAINTENANCEQ1 2021EUR</t>
  </si>
  <si>
    <t>FRA2205106590 MAINTENANCEQ2 2021EUR</t>
  </si>
  <si>
    <t>FRA2205106590 MAINTENANCEQ3 2021EUR</t>
  </si>
  <si>
    <t>FRA2205106590 MAINTENANCEQ4 2021EUR</t>
  </si>
  <si>
    <t>FRA2466051Q0 2021EUR</t>
  </si>
  <si>
    <t>FRA2466051Q1 2021EUR</t>
  </si>
  <si>
    <t>FRA2466051Q2 2021EUR</t>
  </si>
  <si>
    <t>FRA2466051Q3 2021EUR</t>
  </si>
  <si>
    <t>FRA2466051Q4 2021EUR</t>
  </si>
  <si>
    <t>FRA2442072Q0 2021EUR</t>
  </si>
  <si>
    <t>FRA2442072Q1 2021EUR</t>
  </si>
  <si>
    <t>FRA2442072Q2 2021EUR</t>
  </si>
  <si>
    <t>FRA2442072Q3 2021EUR</t>
  </si>
  <si>
    <t>FRA2442072Q4 2021EUR</t>
  </si>
  <si>
    <t>FRAFR4GP1088Y 2021EUR</t>
  </si>
  <si>
    <t>[TN] : Calcul à la main = Report : [(6 284,03 x 1 ) + (685 874 x 0,0043)] =9 233,29 // https://astoresuite.com/declarative_campaign_participations/edit/73948</t>
  </si>
  <si>
    <t>FRA1453008Q0 2021EUR</t>
  </si>
  <si>
    <t>FRA1453008Q1 2021EUR</t>
  </si>
  <si>
    <t>FRA1453008Q2 2021EUR</t>
  </si>
  <si>
    <t>FRA1453008Q3 2021EUR</t>
  </si>
  <si>
    <t>FRA1453008Q4 2021EUR</t>
  </si>
  <si>
    <t>FRA1453009Q0 2021EUR</t>
  </si>
  <si>
    <t>FRA1453009Q1 2021EUR</t>
  </si>
  <si>
    <t>FRA1453009Q2 2021EUR</t>
  </si>
  <si>
    <t>FRA1453009Q3 2021EUR</t>
  </si>
  <si>
    <t>FRA1453009Q4 2021EUR</t>
  </si>
  <si>
    <t>FRAFR3IIS1666Q0 2021EUR</t>
  </si>
  <si>
    <t>FRAFR3IIS1666Y 2021EUR</t>
  </si>
  <si>
    <t>FRA2345023Q0 2021EUR</t>
  </si>
  <si>
    <t>FRA2345023Q1 2021EUR</t>
  </si>
  <si>
    <t>FRA2345023Q2 2021EUR</t>
  </si>
  <si>
    <t>FRA2345023Q4 2021EUR</t>
  </si>
  <si>
    <t>FRA1253027Q1 2021EUR</t>
  </si>
  <si>
    <t>FRA1253027Q2 2021EUR</t>
  </si>
  <si>
    <t>FRA1253027Q3 2021EUR</t>
  </si>
  <si>
    <t>FRA1253027Q4 2021EUR</t>
  </si>
  <si>
    <t>FRA326247Q0 2021EUR</t>
  </si>
  <si>
    <t>FRA17222005Q1 2021EUR</t>
  </si>
  <si>
    <t>FRA17222005Q2 2021EUR</t>
  </si>
  <si>
    <t>FRA17222005Q3 2021EUR</t>
  </si>
  <si>
    <t>FRA17222005Q4 2021EUR</t>
  </si>
  <si>
    <t>FRA209045060Q1 2021EUR</t>
  </si>
  <si>
    <t>FRA209045060Q2 2021EUR</t>
  </si>
  <si>
    <t>FRA209045060Q3 2021EUR</t>
  </si>
  <si>
    <t>FRA209045060Q4 2021EUR</t>
  </si>
  <si>
    <t>FRA215045550S1 2021EUR</t>
  </si>
  <si>
    <t>FRA215045550S2 2021EUR</t>
  </si>
  <si>
    <t>FRA2120451829Q2 2021EUR</t>
  </si>
  <si>
    <t>FRA2120451829Q4 2021EUR</t>
  </si>
  <si>
    <t>FRA2204506836S1 2021EUR</t>
  </si>
  <si>
    <t>FRA2204506836S2 2021EUR</t>
  </si>
  <si>
    <t>[OA] le rebate calculé correspond bien à l'encodage du contrat et du CA déclaré (247949,55*12%=29753,95) // https://www.astoresuite.com/adjustements/edit/46244 // https://www.astoresuite.com/contracts/show/31425
[HB] ok TCD compil MAJ avec E.F.</t>
  </si>
  <si>
    <t>FRA328677Q0 2021EUR</t>
  </si>
  <si>
    <t>FRA328677Q1 2021EUR</t>
  </si>
  <si>
    <t>FRA328677Q2 2021EUR</t>
  </si>
  <si>
    <t>FRA328677Q3 2021EUR</t>
  </si>
  <si>
    <t>FRA328677Q4 2021EUR</t>
  </si>
  <si>
    <t>FRA900085Q0 2021EUR</t>
  </si>
  <si>
    <t>FRA900085Q1 2021EUR</t>
  </si>
  <si>
    <t>FRA900085Q3 2021EUR</t>
  </si>
  <si>
    <t>FRA900085Q4 2021EUR</t>
  </si>
  <si>
    <t>FRA8020Q1 2021EUR</t>
  </si>
  <si>
    <t>FRA8020Q2 2021EUR</t>
  </si>
  <si>
    <t>FRA8020Q3 2021EUR</t>
  </si>
  <si>
    <t>FRA8020Q4 2021EUR</t>
  </si>
  <si>
    <t>FRA1460022Q1 2021EUR</t>
  </si>
  <si>
    <t>FRA1460022Q2 2021EUR</t>
  </si>
  <si>
    <t>FRA1460022Q3 2021EUR</t>
  </si>
  <si>
    <t>FRA1460022Q4 2021EUR</t>
  </si>
  <si>
    <t>FRA210019354Q1 2021EUR</t>
  </si>
  <si>
    <t>FRA210019354Q2 2021EUR</t>
  </si>
  <si>
    <t>FRA210019354Q3 2021EUR</t>
  </si>
  <si>
    <t>FRA210019354Q4 2021EUR</t>
  </si>
  <si>
    <t>FRA110036186Q1 2021EUR</t>
  </si>
  <si>
    <t>FRA110036186Q2 2021EUR</t>
  </si>
  <si>
    <t>FRA110036186Q3 2021EUR</t>
  </si>
  <si>
    <t>FRA110036186Q4 2021EUR</t>
  </si>
  <si>
    <t>FRA110008700Q0 2021EUR</t>
  </si>
  <si>
    <t>FRA110008700Q1 2021EUR</t>
  </si>
  <si>
    <t>FRA110008700Q2 2021EUR</t>
  </si>
  <si>
    <t>FRA110008700Q3 2021EUR</t>
  </si>
  <si>
    <t>FRA110008700Q4 2021EUR</t>
  </si>
  <si>
    <t>FRAFR4GP1558Y 2021EUR</t>
  </si>
  <si>
    <t>FRA1150054362Q0 2021EUR</t>
  </si>
  <si>
    <t>FRA1150054362Q1 2021EUR</t>
  </si>
  <si>
    <t>FRA1150054362Q2 2021EUR</t>
  </si>
  <si>
    <t>FRA1150054362Q3 2021EUR</t>
  </si>
  <si>
    <t>FRA1150054362Q4 2021EUR</t>
  </si>
  <si>
    <t>FRA1150144190Q0 2021EUR</t>
  </si>
  <si>
    <t>FRA1150144190Q1 2021EUR</t>
  </si>
  <si>
    <t>FRA1150144190Q2 2021EUR</t>
  </si>
  <si>
    <t>FRA1150144190Q3 2021EUR</t>
  </si>
  <si>
    <t>FRA1150144190Q4 2021EUR</t>
  </si>
  <si>
    <t>FRA2150514147Q1 2021EUR</t>
  </si>
  <si>
    <t>FRA2150514147Q2 2021EUR</t>
  </si>
  <si>
    <t>FRA2150514147Q3 2021EUR</t>
  </si>
  <si>
    <t>FRA2150514147Q4 2021EUR</t>
  </si>
  <si>
    <t>FRA2150544042Q0 2021EUR</t>
  </si>
  <si>
    <t>FRA2150544042Q1 2021EUR</t>
  </si>
  <si>
    <t>FRA2150544042Q2 2021EUR</t>
  </si>
  <si>
    <t>FRA2150544042Q3 2021EUR</t>
  </si>
  <si>
    <t>FRA2150544042Q4 2021EUR</t>
  </si>
  <si>
    <t>FRA16064008Q0 2021EUR</t>
  </si>
  <si>
    <t>FRA16064008Q1 2021EUR</t>
  </si>
  <si>
    <t>FRA16064008Q2 2021EUR</t>
  </si>
  <si>
    <t>FRA16064008Q3 2021EUR</t>
  </si>
  <si>
    <t>FRA16064008Q4 2021EUR</t>
  </si>
  <si>
    <t>FRA870004Q0 2021EUR</t>
  </si>
  <si>
    <t>FRA870004Q1 2021EUR</t>
  </si>
  <si>
    <t>FRA870004Q2 2021EUR</t>
  </si>
  <si>
    <t>FRA870004Q3 2021EUR</t>
  </si>
  <si>
    <t>FRA870004Q4 2021EUR</t>
  </si>
  <si>
    <t>FRA21019Q0 2021EUR</t>
  </si>
  <si>
    <t>FRA21019Q1 2021EUR</t>
  </si>
  <si>
    <t>FRA21019Q2 2021EUR</t>
  </si>
  <si>
    <t>FRA21019Q3 2021EUR</t>
  </si>
  <si>
    <t>FRA21019Q4 2021EUR</t>
  </si>
  <si>
    <t>FRA2110481485Q0 2021EUR</t>
  </si>
  <si>
    <t>FRA2110481485Q1 2021EUR</t>
  </si>
  <si>
    <t>FRA2110481485Q2 2021EUR</t>
  </si>
  <si>
    <t>FRA2110481485Q3 2021EUR</t>
  </si>
  <si>
    <t>FRA2110481485Q4 2021EUR</t>
  </si>
  <si>
    <t>FRA2205106596Q0 2021EUR</t>
  </si>
  <si>
    <t>FRA2205106596Q1 2021EUR</t>
  </si>
  <si>
    <t>FRA2205106596Q2 2021EUR</t>
  </si>
  <si>
    <t>FRA2205106596Q3 2021EUR</t>
  </si>
  <si>
    <t>FRA2205106596Q4 2021EUR</t>
  </si>
  <si>
    <t>FRA2510003Q4 2021EUR</t>
  </si>
  <si>
    <t>FRA1453005Q0 2021EUR</t>
  </si>
  <si>
    <t>FRA1453005Q1 2021EUR</t>
  </si>
  <si>
    <t>FRA1453005Q2 2021EUR</t>
  </si>
  <si>
    <t>FRA1453005Q3 2021EUR</t>
  </si>
  <si>
    <t>FRA1453005Q4 2021EUR</t>
  </si>
  <si>
    <t>FRAFR3MGPS1495Q0 2021EUR</t>
  </si>
  <si>
    <t>FRAFR3MGPS1495Y 2021EUR</t>
  </si>
  <si>
    <t>FRAFR3IISNSNM1475Q0 2021EUR</t>
  </si>
  <si>
    <t>FRAFR3IISNSNM1475Y 2021EUR</t>
  </si>
  <si>
    <t>FRAFR4-21-1-035Y 2021EUR</t>
  </si>
  <si>
    <t>FR4-21-1-035</t>
  </si>
  <si>
    <t>FRA2380024Q0 2021EUR</t>
  </si>
  <si>
    <t>FRA2380024Q1 2021EUR</t>
  </si>
  <si>
    <t>FRA2380024Q2 2021EUR</t>
  </si>
  <si>
    <t>FRA2380024Q3 2021EUR</t>
  </si>
  <si>
    <t>FRA2380024Q4 2021EUR</t>
  </si>
  <si>
    <t>FRA901003Q1 2021EUR</t>
  </si>
  <si>
    <t>FRA901003Q2 2021EUR</t>
  </si>
  <si>
    <t>FRA901003Q3 2021EUR</t>
  </si>
  <si>
    <t>FRA901003Q4 2021EUR</t>
  </si>
  <si>
    <t>FRA380004Q1 2021EUR</t>
  </si>
  <si>
    <t>FRA380004Q2 2021EUR</t>
  </si>
  <si>
    <t>FRA380004Q3 2021EUR</t>
  </si>
  <si>
    <t>FRA380004Q4 2021EUR</t>
  </si>
  <si>
    <t>FRA110014699Q1 2021EUR</t>
  </si>
  <si>
    <t>FRA110014699Q2 2021EUR</t>
  </si>
  <si>
    <t>FRA110014699Q3 2021EUR</t>
  </si>
  <si>
    <t>FRA110014699Q4 2021EUR</t>
  </si>
  <si>
    <t>FRA110005166Q0 2021EUR</t>
  </si>
  <si>
    <t>FRA110005166Q1 2021EUR</t>
  </si>
  <si>
    <t>FRA110005166Q2 2021EUR</t>
  </si>
  <si>
    <t>FRA110005166Q3 2021EUR</t>
  </si>
  <si>
    <t>FRA110005166Q4 2021EUR</t>
  </si>
  <si>
    <t>FRA2140543560Q0 2021EUR</t>
  </si>
  <si>
    <t>FRA2140543560Q1 2021EUR</t>
  </si>
  <si>
    <t>FRA2140543560Q2 2021EUR</t>
  </si>
  <si>
    <t>FRA2140543560Q3 2021EUR</t>
  </si>
  <si>
    <t>FRA2140543560Q4 2021EUR</t>
  </si>
  <si>
    <t>FRA1130052814Q0 2021EUR</t>
  </si>
  <si>
    <t>FRA1130052814Q1 2021EUR</t>
  </si>
  <si>
    <t>FRA1130052814Q2 2021EUR</t>
  </si>
  <si>
    <t>FRA1130052814Q3 2021EUR</t>
  </si>
  <si>
    <t>FRA1130052814Q4 2021EUR</t>
  </si>
  <si>
    <t>FRA1130142885Q0 2021EUR</t>
  </si>
  <si>
    <t>FRA1130142885Q1 2021EUR</t>
  </si>
  <si>
    <t>FRA1130142885Q2 2021EUR</t>
  </si>
  <si>
    <t>FRA1130142885Q3 2021EUR</t>
  </si>
  <si>
    <t>FRA1130142885Q4 2021EUR</t>
  </si>
  <si>
    <t>FRA110054142Q1 2021EUR</t>
  </si>
  <si>
    <t>FRA1110111484Q1 2021EUR</t>
  </si>
  <si>
    <t>FRA1110111484Q2 2021EUR</t>
  </si>
  <si>
    <t>FRA1110111484Q3 2021EUR</t>
  </si>
  <si>
    <t>FRA1181405755Q1 2021EUR</t>
  </si>
  <si>
    <t>FRA1181405755Q2 2021EUR</t>
  </si>
  <si>
    <t>FRA1181405755Q3 2021EUR</t>
  </si>
  <si>
    <t>FRA1181405755Q4 2021EUR</t>
  </si>
  <si>
    <t>FRA2110281394Q0 2021EUR</t>
  </si>
  <si>
    <t>FRA2110281394Q1 2021EUR</t>
  </si>
  <si>
    <t>FRA2110281394Q2 2021EUR</t>
  </si>
  <si>
    <t>FRA2110281394Q3 2021EUR</t>
  </si>
  <si>
    <t>FRA2110281394Q4 2021EUR</t>
  </si>
  <si>
    <t>FRA210014628Q0 2021EUR</t>
  </si>
  <si>
    <t>FRA210014628Q1 2021EUR</t>
  </si>
  <si>
    <t>FRA210014628Q3 2021EUR</t>
  </si>
  <si>
    <t>FRA210014628Q4 2021EUR</t>
  </si>
  <si>
    <t>FRA210014628PPMQ4 2021EUR</t>
  </si>
  <si>
    <t>210014628PPM</t>
  </si>
  <si>
    <t>FRA2130722477Q0 2021EUR</t>
  </si>
  <si>
    <t>FRA2130722477Q1 2021EUR</t>
  </si>
  <si>
    <t>FRA2130722477Q2 2021EUR</t>
  </si>
  <si>
    <t>FRA2130722477Q3 2021EUR</t>
  </si>
  <si>
    <t>FRA2130722477Q4 2021EUR</t>
  </si>
  <si>
    <t>FRA2140303476Q0 2021EUR</t>
  </si>
  <si>
    <t>FRA2140303476Q1 2021EUR</t>
  </si>
  <si>
    <t>FRA2140303476Q2 2021EUR</t>
  </si>
  <si>
    <t>FRA2140303476Q3 2021EUR</t>
  </si>
  <si>
    <t>FRA2140303476Q4 2021EUR</t>
  </si>
  <si>
    <t>FRA2311033Q1 2021EUR</t>
  </si>
  <si>
    <t>FRA2311033Q2 2021EUR</t>
  </si>
  <si>
    <t>FRA2311033Q3 2021EUR</t>
  </si>
  <si>
    <t>FRA2311033Q4 2021EUR</t>
  </si>
  <si>
    <t>FRA16063058Q0 2021EUR</t>
  </si>
  <si>
    <t>FRA16063058Q2 2021EUR</t>
  </si>
  <si>
    <t>FRA16063058Q3 2021EUR</t>
  </si>
  <si>
    <t>FRA16063058Q4 2021EUR</t>
  </si>
  <si>
    <t>FRA2196605879Q0 2021EUR</t>
  </si>
  <si>
    <t>FRA2196605879Q2 2021EUR</t>
  </si>
  <si>
    <t>FRA2196605879Q3 2021EUR</t>
  </si>
  <si>
    <t>FRA2196605879Q4 2021EUR</t>
  </si>
  <si>
    <t>FRA2207206732Q0 2021EUR</t>
  </si>
  <si>
    <t>FRA2207206732Q2 2021EUR</t>
  </si>
  <si>
    <t>FRA2207206732Q3 2021EUR</t>
  </si>
  <si>
    <t>FRA2207206732Q4 2021EUR</t>
  </si>
  <si>
    <t>FRA2187205701Q0 2021EUR</t>
  </si>
  <si>
    <t>FRA2187205701Q2 2021EUR</t>
  </si>
  <si>
    <t>FRA2187205701Q3 2021EUR</t>
  </si>
  <si>
    <t>FRA2187205701Q4 2021EUR</t>
  </si>
  <si>
    <t>FRA1200706650Q2 2021EUR</t>
  </si>
  <si>
    <t>FRA1200706650Q3 2021EUR</t>
  </si>
  <si>
    <t>FRA1200706650Q4 2021EUR</t>
  </si>
  <si>
    <t>FRA1190506214Q2 2021EUR</t>
  </si>
  <si>
    <t>FRA1190506214Q3 2021EUR</t>
  </si>
  <si>
    <t>FRA1190506214Q4 2021EUR</t>
  </si>
  <si>
    <t>FRA1191405958Q0 2021EUR</t>
  </si>
  <si>
    <t>FRA1191405958Q2 2021EUR</t>
  </si>
  <si>
    <t>FRA1191405958Q3 2021EUR</t>
  </si>
  <si>
    <t>FRA1191405958Q4 2021EUR</t>
  </si>
  <si>
    <t>FRA1181205572Q0 2021EUR</t>
  </si>
  <si>
    <t>FRA1181205572Q2 2021EUR</t>
  </si>
  <si>
    <t>FRA1181205572Q3 2021EUR</t>
  </si>
  <si>
    <t>FRA1181205572Q4 2021EUR</t>
  </si>
  <si>
    <t>FRA1190906256Q2 2021EUR</t>
  </si>
  <si>
    <t>FRA1190906256Q3 2021EUR</t>
  </si>
  <si>
    <t>FRA1190906256Q4 2021EUR</t>
  </si>
  <si>
    <t>FRA2191906217Q2 2021EUR</t>
  </si>
  <si>
    <t>FRA2191906217Q3 2021EUR</t>
  </si>
  <si>
    <t>FRA2191906217Q4 2021EUR</t>
  </si>
  <si>
    <t>FRA1197206261Q2 2021EUR</t>
  </si>
  <si>
    <t>FRA1190506151Q2 2021EUR</t>
  </si>
  <si>
    <t>FRA1190506151Q3 2021EUR</t>
  </si>
  <si>
    <t>FRA1190506151Q4 2021EUR</t>
  </si>
  <si>
    <t>FRA120406557Q0 2021EUR</t>
  </si>
  <si>
    <t>FRA120406557Q2 2021EUR</t>
  </si>
  <si>
    <t>FRA120406557Q3 2021EUR</t>
  </si>
  <si>
    <t>FRA120406557Q4 2021EUR</t>
  </si>
  <si>
    <t>FRA2191906229Q0 2021EUR</t>
  </si>
  <si>
    <t>FRA2191906229Q2 2021EUR</t>
  </si>
  <si>
    <t>FRA2191906229Q3 2021EUR</t>
  </si>
  <si>
    <t>FRA2191906229Q4 2021EUR</t>
  </si>
  <si>
    <t>FRA2197206293Q2 2021EUR</t>
  </si>
  <si>
    <t>FRA2197206293Q3 2021EUR</t>
  </si>
  <si>
    <t>FRA1190506043Q2 2021EUR</t>
  </si>
  <si>
    <t>FRA1190506043Q4 2021EUR</t>
  </si>
  <si>
    <t>FRA1190106147Q0 2021EUR</t>
  </si>
  <si>
    <t>FRA1190106147Q2 2021EUR</t>
  </si>
  <si>
    <t>FRA1190106147Q3 2021EUR</t>
  </si>
  <si>
    <t>FRA1190106147Q4 2021EUR</t>
  </si>
  <si>
    <t>FRA1178105378Q0 2021EUR</t>
  </si>
  <si>
    <t>FRA1178105378Q2 2021EUR</t>
  </si>
  <si>
    <t>FRA1178105378Q4 2021EUR</t>
  </si>
  <si>
    <t>FRA2107201969Q0 2021EUR</t>
  </si>
  <si>
    <t>FRA2107201969Q1 2021EUR</t>
  </si>
  <si>
    <t>FRA2107201969Q2 2021EUR</t>
  </si>
  <si>
    <t>FRA2107201969Q3 2021EUR</t>
  </si>
  <si>
    <t>FRA2107201969Q4 2021EUR</t>
  </si>
  <si>
    <t>FRA211801218Q2 2021EUR</t>
  </si>
  <si>
    <t>FRA211801218Q3 2021EUR</t>
  </si>
  <si>
    <t>FRA211801218Q4 2021EUR</t>
  </si>
  <si>
    <t>FRA28280062Q0 2021EUR</t>
  </si>
  <si>
    <t>FRA28280062Q2 2021EUR</t>
  </si>
  <si>
    <t>FRA28280062Q3 2021EUR</t>
  </si>
  <si>
    <t>FRA2150544146Q0 2021EUR</t>
  </si>
  <si>
    <t>FRA2150544146Q2 2021EUR</t>
  </si>
  <si>
    <t>FRA2150544146Q3 2021EUR</t>
  </si>
  <si>
    <t>FRA2150544146Q4 2021EUR</t>
  </si>
  <si>
    <t>FRA2181905618Q1 2021EUR</t>
  </si>
  <si>
    <t>FRA2181905618Q2 2021EUR</t>
  </si>
  <si>
    <t>FRA2181905618Q3 2021EUR</t>
  </si>
  <si>
    <t>FRA2181905618Q4 2021EUR</t>
  </si>
  <si>
    <t>FRA2160784882Q0 2021EUR</t>
  </si>
  <si>
    <t>FRA2160784882Q2 2021EUR</t>
  </si>
  <si>
    <t>FRA2160784882Q3 2021EUR</t>
  </si>
  <si>
    <t>FRA2160784882Q4 2021EUR</t>
  </si>
  <si>
    <t>FRA27315010Q0 2021EUR</t>
  </si>
  <si>
    <t>FRA27315010Q1 2021EUR</t>
  </si>
  <si>
    <t>FRA27315010Q2 2021EUR</t>
  </si>
  <si>
    <t>FRA27315010Q3 2021EUR</t>
  </si>
  <si>
    <t>FRA27315010Q4 2021EUR</t>
  </si>
  <si>
    <t>FRA21047Q2 2021EUR</t>
  </si>
  <si>
    <t>FRA21047Q3 2021EUR</t>
  </si>
  <si>
    <t>FRA21047Q4 2021EUR</t>
  </si>
  <si>
    <t>FRA220706782Q2 2021EUR</t>
  </si>
  <si>
    <t>FRA220706782Q3 2021EUR</t>
  </si>
  <si>
    <t>FRA220706782Q4 2021EUR</t>
  </si>
  <si>
    <t>FRA2160704983Q0 2021EUR</t>
  </si>
  <si>
    <t>FRA2160704983Q2 2021EUR</t>
  </si>
  <si>
    <t>FRA2160704983Q3 2021EUR</t>
  </si>
  <si>
    <t>FRA2160704983Q4 2021EUR</t>
  </si>
  <si>
    <t>FRA2205106601 TRAVAUXQ2 2021EUR</t>
  </si>
  <si>
    <t>FRA2205106601 TRAVAUXQ4 2021EUR</t>
  </si>
  <si>
    <t>FRAFR2-21-1-073Q2 2021EUR</t>
  </si>
  <si>
    <t>FR2-21-1-073</t>
  </si>
  <si>
    <t>FRAFR2-21-1-073Q3 2021EUR</t>
  </si>
  <si>
    <t>FRAFR2-21-1-073Q4 2021EUR</t>
  </si>
  <si>
    <t>FRAFR2-21-1-076Q2 2021EUR</t>
  </si>
  <si>
    <t>FR2-21-1-076</t>
  </si>
  <si>
    <t>FRAFR2-21-1-076Q3 2021EUR</t>
  </si>
  <si>
    <t>FRAFR2-21-1-076Q4 2021EUR</t>
  </si>
  <si>
    <t>[73890]</t>
  </si>
  <si>
    <t>[37251]</t>
  </si>
  <si>
    <t>FRAFR2-21-1-017-GPQ2 2021EUR</t>
  </si>
  <si>
    <t>FR2-21-1-017-GP</t>
  </si>
  <si>
    <t>FRAFR2-21-1-017-GPQ3 2021EUR</t>
  </si>
  <si>
    <t>FRAFR2-21-1-017-GPQ4 2021EUR</t>
  </si>
  <si>
    <t>FRA1130032534Q0 2021EUR</t>
  </si>
  <si>
    <t>FRA1130032534Q2 2021EUR</t>
  </si>
  <si>
    <t>FRA1130032534Q4 2021EUR</t>
  </si>
  <si>
    <t>FRA2120721971Q0 2021EUR</t>
  </si>
  <si>
    <t>FRA2120721971Q2 2021EUR</t>
  </si>
  <si>
    <t>FRA2120721971Q3 2021EUR</t>
  </si>
  <si>
    <t>FRA2120721971Q4 2021EUR</t>
  </si>
  <si>
    <t>FRA1181405616Q1 2021EUR</t>
  </si>
  <si>
    <t>FRA1181405616Q2 2021EUR</t>
  </si>
  <si>
    <t>FRA1181405616Q3 2021EUR</t>
  </si>
  <si>
    <t>FRA1181405616Q4 2021EUR</t>
  </si>
  <si>
    <t>FRA1150084279Q0 2021EUR</t>
  </si>
  <si>
    <t>FRA1150084279Q2 2021EUR</t>
  </si>
  <si>
    <t>FRA1150084279Q3 2021EUR</t>
  </si>
  <si>
    <t>FRA1150084279Q4 2021EUR</t>
  </si>
  <si>
    <t>FRA210018887Q0 2021EUR</t>
  </si>
  <si>
    <t>FRA210018887Q2 2021EUR</t>
  </si>
  <si>
    <t>FRA210018887Q3 2021EUR</t>
  </si>
  <si>
    <t>FRA210018887Q4 2021EUR</t>
  </si>
  <si>
    <t>FRA1191506314Q2 2021EUR</t>
  </si>
  <si>
    <t>FRA1191506314Q3 2021EUR</t>
  </si>
  <si>
    <t>FRAFR4GP1601Y 2021EUR</t>
  </si>
  <si>
    <t>FRA2203306779Q2 2021EUR</t>
  </si>
  <si>
    <t>FRA2203306779Q3 2021EUR</t>
  </si>
  <si>
    <t>FRA2203306779Q4 2021EUR</t>
  </si>
  <si>
    <t>FRAFR2-21-2-070Q2 2021EUR</t>
  </si>
  <si>
    <t>FR2-21-2-070</t>
  </si>
  <si>
    <t>FRAFR2-21-2-070Q3 2021EUR</t>
  </si>
  <si>
    <t>FRAFR2-21-2-070Q4 2021EUR</t>
  </si>
  <si>
    <t>FRA1210314900Q2 2021EUR</t>
  </si>
  <si>
    <t>FRA1210314900Q3 2021EUR</t>
  </si>
  <si>
    <t>FRA1210314900Q4 2021EUR</t>
  </si>
  <si>
    <t>FRAFR4GP1783Y 2021EUR</t>
  </si>
  <si>
    <t>FR4GP1783</t>
  </si>
  <si>
    <t>FRA2130052554S1 2021EUR</t>
  </si>
  <si>
    <t>FRAFR2-21-7-091S1 2021EUR</t>
  </si>
  <si>
    <t>FR2-21-7-091</t>
  </si>
  <si>
    <t>FRAFR2-21-7-091S2 2021EUR</t>
  </si>
  <si>
    <t>FRAFR4GP1585Q0 2021EUR</t>
  </si>
  <si>
    <t>[OA] rebate calculé à la main (-5 370*0,15=805,5) respect l'encodage du contrat et le CA déclaré // https://www.astoresuite.com/adjustements/edit/46090 // https://www.astoresuite.com/contracts/show/27207
[CM] facture en double dans la compil de facturation, ok résolu</t>
  </si>
  <si>
    <t>FRAFR4GP1586Q0 2021EUR</t>
  </si>
  <si>
    <t>[OA] un ajustement est passé le 10/5/2022 qui n'a pas été pris dans le calcul (1097*0,15=16,46)
[CM] facture en double dans la compil de facturation, ok résolu</t>
  </si>
  <si>
    <t>FRAFR4GP2353Y 2021EUR</t>
  </si>
  <si>
    <t>FRAFR4GP1720Q0 2021EUR</t>
  </si>
  <si>
    <t>FR4GP1720</t>
  </si>
  <si>
    <t>FRAFR3IISNSNM1570Q0 2021EUR</t>
  </si>
  <si>
    <t>FRAFR3IISNSNM1570Y 2021EUR</t>
  </si>
  <si>
    <t>FRAFR3MGPS1497Y 2021EUR</t>
  </si>
  <si>
    <t>FRA2160484941Q0 2021EUR</t>
  </si>
  <si>
    <t>FRA2160484941Q4 2021EUR</t>
  </si>
  <si>
    <t>FRA1170125298Q0 2021EUR</t>
  </si>
  <si>
    <t>FRA28315030Q2 2021EUR</t>
  </si>
  <si>
    <t>FRA28315030Q3 2021EUR</t>
  </si>
  <si>
    <t>FRA28315030Q4 2021EUR</t>
  </si>
  <si>
    <t>FRAFR2-21-6-041Q0 2021EUR</t>
  </si>
  <si>
    <t>FR2-21-6-041</t>
  </si>
  <si>
    <t>FRAFR2-21-6-041Q1 2021EUR</t>
  </si>
  <si>
    <t>FRAFR2-21-6-041Q2 2021EUR</t>
  </si>
  <si>
    <t>FRAFR2-21-6-041Q3 2021EUR</t>
  </si>
  <si>
    <t>FRAFR2-21-6-041Q4 2021EUR</t>
  </si>
  <si>
    <t>FRA2180705576Q0 2021EUR</t>
  </si>
  <si>
    <t>FRA2180705576Q2 2021EUR</t>
  </si>
  <si>
    <t>FRA2180705576Q4 2021EUR</t>
  </si>
  <si>
    <t>FRAFR2-21-1-098Q2 2021EUR</t>
  </si>
  <si>
    <t>FR2-21-1-098</t>
  </si>
  <si>
    <t>FRAFR2-21-1-098Q3 2021EUR</t>
  </si>
  <si>
    <t>FRAFR2-21-1-098Q4 2021EUR</t>
  </si>
  <si>
    <t>FRAFR3IISNSNM1480Y 2021EUR</t>
  </si>
  <si>
    <t>FR3IISNSNM1480</t>
  </si>
  <si>
    <t>FRAFR3MGPS1486Y 2021EUR</t>
  </si>
  <si>
    <t>FR3MGPS1486</t>
  </si>
  <si>
    <t>FRAFR4GP2237Q0 2021EUR</t>
  </si>
  <si>
    <t>FR4GP2237</t>
  </si>
  <si>
    <t>[34420, 34475, 23620]</t>
  </si>
  <si>
    <t>2022-01-05 12:03:53 +0100</t>
  </si>
  <si>
    <t>[TN] : le rebate ne se calcule pas dans l'outil https://astoresuite.com/adjustements/edit/23620 . Calcul à main : 92 753,52 x4% = 3710,14 = Facture</t>
  </si>
  <si>
    <t>FRAFR4GP2237Y 2021EUR</t>
  </si>
  <si>
    <t>FRA1190505949Q1 2021EUR</t>
  </si>
  <si>
    <t>FRA1190206344Q0 2021EUR</t>
  </si>
  <si>
    <t>[SB] Apres calcul à la main on retrouve le montant du rapport 401.37 pour les 2 ajustements en Q0. L'un des deux n'aurait pas été facturé? [HB] facture envoyée le 07/04/22 après résolution anomalie contrôle [CM] problème dans la compil OK résolue</t>
  </si>
  <si>
    <t>FRA1190206344Q2 2021EUR</t>
  </si>
  <si>
    <t>[HB]ds mon export du 06/10/21 : https://astoresuite.com/adjustements/edit/22521
[EF] Lien cassé avec le contrat à recharger</t>
  </si>
  <si>
    <t>FRA2170185122Q0 2021EUR</t>
  </si>
  <si>
    <t>FRA2170185122Q2 2021EUR</t>
  </si>
  <si>
    <t>FRA2170185122Q3 2021EUR</t>
  </si>
  <si>
    <t>FRA2170185122Q4 2021EUR</t>
  </si>
  <si>
    <t>FRAFR4GP2602Q0 2021EUR</t>
  </si>
  <si>
    <t>[OA] rebate calculé à la main [(150*(-40))+(120*39)+150]= -1170. (on a deux ajustements en Q0) // https://astoresuite.com/adjustements/edit/27290 //  https://astoresuite.com/adjustements/edit/27506
[EF] je pense que le problème vient du fait que la participation 47360 a été archivée alors que 85790 reste live. 
[CM] j'ai demandé à Camille de mettre l'avoir de -6000€ soit mis sur Q0 2021 et la facture de 6000€ sur Y 2020</t>
  </si>
  <si>
    <t>FRAFR4GP2602Y 2021EUR</t>
  </si>
  <si>
    <t>FRAFR4GP2667Q0 2021EUR</t>
  </si>
  <si>
    <t>FR4GP2667</t>
  </si>
  <si>
    <t>FRAFR4GP2667Y 2021EUR</t>
  </si>
  <si>
    <t>FRAFR4GP2216Y 2021EUR</t>
  </si>
  <si>
    <t>FRAFR2-21-2-106Q3 2021EUR</t>
  </si>
  <si>
    <t>FR2-21-2-106</t>
  </si>
  <si>
    <t>FRAFR2-21-2-106Q4 2021EUR</t>
  </si>
  <si>
    <t>FRA1190106326Q3 2021EUR</t>
  </si>
  <si>
    <t>FRA1190106326Q4 2021EUR</t>
  </si>
  <si>
    <t>FRA2120721970Q3 2021EUR</t>
  </si>
  <si>
    <t>FRA2150594300newQ0 2021EUR</t>
  </si>
  <si>
    <t>2150594300new</t>
  </si>
  <si>
    <t>FRA2150594300newQ3 2021EUR</t>
  </si>
  <si>
    <t>FRA2150594300newQ4 2021EUR</t>
  </si>
  <si>
    <t>FRA520006Q3 2021EUR</t>
  </si>
  <si>
    <t>FRA2110721486Q0 2021EUR</t>
  </si>
  <si>
    <t>FRA2110721486Q3 2021EUR</t>
  </si>
  <si>
    <t>FRA2110721486Q4 2021EUR</t>
  </si>
  <si>
    <t>FRA1200506679Q0 2021EUR</t>
  </si>
  <si>
    <t>FRA1200506679Q3 2021EUR</t>
  </si>
  <si>
    <t>FRA1200506679Q4 2021EUR</t>
  </si>
  <si>
    <t>FRAFR2-21-6-074Q3 2021EUR</t>
  </si>
  <si>
    <t>FR2-21-6-074</t>
  </si>
  <si>
    <t>FRAFR2-21-6-074Q4 2021EUR</t>
  </si>
  <si>
    <t>FRA19223017Q1 2021EUR</t>
  </si>
  <si>
    <t>FRA19223017Q2 2021EUR</t>
  </si>
  <si>
    <t>FRA19223017Q3 2021EUR</t>
  </si>
  <si>
    <t>FRA19223017Q4 2021EUR</t>
  </si>
  <si>
    <t>FRAFR2-21-7-038Q3 2021EUR</t>
  </si>
  <si>
    <t>FR2-21-7-038</t>
  </si>
  <si>
    <t>FRAFR2-21-7-038Q4 2021EUR</t>
  </si>
  <si>
    <t>FRA350104Q0 2021EUR</t>
  </si>
  <si>
    <t>FRA350104Q3 2021EUR</t>
  </si>
  <si>
    <t>FRA350104Q4 2021EUR</t>
  </si>
  <si>
    <t>FRA20086Q1 2021EUR</t>
  </si>
  <si>
    <t>FRA20086Q2 2021EUR</t>
  </si>
  <si>
    <t>FRA20086Q3 2021EUR</t>
  </si>
  <si>
    <t>FRA20086Q4 2021EUR</t>
  </si>
  <si>
    <t>FRAFR4GP1379Y 2021EUR</t>
  </si>
  <si>
    <t>FRAFR2-21-1-107Q3 2021EUR</t>
  </si>
  <si>
    <t>FR2-21-1-107</t>
  </si>
  <si>
    <t>FRAFR2-21-1-107Q4 2021EUR</t>
  </si>
  <si>
    <t>FRAFR2-21-1-078Q3 2021EUR</t>
  </si>
  <si>
    <t>FR2-21-1-078</t>
  </si>
  <si>
    <t>FRA1453007newQ3 2021EUR</t>
  </si>
  <si>
    <t>1453007new</t>
  </si>
  <si>
    <t>FRA1453007newQ4 2021EUR</t>
  </si>
  <si>
    <t>FRAFR4-21-1-057newY 2021EUR</t>
  </si>
  <si>
    <t>FR4-21-1-057new</t>
  </si>
  <si>
    <t>FRAFR3MGPS1777newY 2021EUR</t>
  </si>
  <si>
    <t>FR3MGPS1777new</t>
  </si>
  <si>
    <t>FRAFR3IISNSNM1776newY 2021EUR</t>
  </si>
  <si>
    <t>FR3IISNSNM1776new</t>
  </si>
  <si>
    <t>FRAFR2-21-1-069Q3 2021EUR</t>
  </si>
  <si>
    <t>FR2-21-1-069</t>
  </si>
  <si>
    <t>FRAFR2-21-1-069Q4 2021EUR</t>
  </si>
  <si>
    <t>FRA119205925Q0 2021EUR</t>
  </si>
  <si>
    <t>FRA119205925Q1 2021EUR</t>
  </si>
  <si>
    <t>FRA119205925Q3 2021EUR</t>
  </si>
  <si>
    <t>FRA1190506024Q0 2021EUR</t>
  </si>
  <si>
    <t>FRA1190506024Q2 2021EUR</t>
  </si>
  <si>
    <t>FRA1190506024Q3 2021EUR</t>
  </si>
  <si>
    <t>FRA1190506024Q4 2021EUR</t>
  </si>
  <si>
    <t>FRA1190405952Q0 2021EUR</t>
  </si>
  <si>
    <t>FRA1190405952Q3 2021EUR</t>
  </si>
  <si>
    <t>FRA1190405952Q4 2021EUR</t>
  </si>
  <si>
    <t>FRA2195106468Q0 2021EUR</t>
  </si>
  <si>
    <t>FRA2195106468Q3 2021EUR</t>
  </si>
  <si>
    <t>FRAFR2-21-1-084Q3 2021EUR</t>
  </si>
  <si>
    <t>FR2-21-1-084</t>
  </si>
  <si>
    <t>FRAFR2-21-1-084Q4 2021EUR</t>
  </si>
  <si>
    <t>FRA2150544408Q3 2021EUR</t>
  </si>
  <si>
    <t>FRA2150544408Q4 2021EUR</t>
  </si>
  <si>
    <t>FRA1190405959Q0 2021EUR</t>
  </si>
  <si>
    <t>FRA1190405959Q3 2021EUR</t>
  </si>
  <si>
    <t>FRA1190405959Q4 2021EUR</t>
  </si>
  <si>
    <t>FRAFR4GP1727Y 2021EUR</t>
  </si>
  <si>
    <t>FRA1210206922Q3 2021EUR</t>
  </si>
  <si>
    <t>FRA1210206922Q4 2021EUR</t>
  </si>
  <si>
    <t>FRAFR4GP1316Y 2021EUR</t>
  </si>
  <si>
    <t>FRA2198105948Q3 2021EUR</t>
  </si>
  <si>
    <t>FRA1190505950Q0 2021EUR</t>
  </si>
  <si>
    <t>FRA1190505950Q4 2021EUR</t>
  </si>
  <si>
    <t>FRA2197206490Q0 2021EUR</t>
  </si>
  <si>
    <t>FRA2130722475Q0 2021EUR</t>
  </si>
  <si>
    <t>FRA2130722475Q4 2021EUR</t>
  </si>
  <si>
    <t>FRA2160674910Q0 2021EUR</t>
  </si>
  <si>
    <t>FRA2160674910Q4 2021EUR</t>
  </si>
  <si>
    <t>FRA1190505963Q0 2021EUR</t>
  </si>
  <si>
    <t>FRA26089039Q0 2021EUR</t>
  </si>
  <si>
    <t>FRA26089039Q4 2021EUR</t>
  </si>
  <si>
    <t>FRA2180205700Q0 2021EUR</t>
  </si>
  <si>
    <t>FRA2185405724Q0 2021EUR</t>
  </si>
  <si>
    <t>FRA2180705551Q0 2021EUR</t>
  </si>
  <si>
    <t>FRA1195406224Q0 2021EUR</t>
  </si>
  <si>
    <t>FRA1195406224Q4 2021EUR</t>
  </si>
  <si>
    <t>FRA2207206608Q0 2021EUR</t>
  </si>
  <si>
    <t>FRA225206734Q0 2021EUR</t>
  </si>
  <si>
    <t>FRA225206734Q4 2021EUR</t>
  </si>
  <si>
    <t>FRAFR4GP2251Q0 2021EUR</t>
  </si>
  <si>
    <t>FRAFR4GP2344Q0 2021EUR</t>
  </si>
  <si>
    <t>[OA] rebate calculé à la main 72*600=43200 // https://astoresuite.com/adjustements/edit/40088
[EF] on doit être bon maintenant</t>
  </si>
  <si>
    <t>FRAFR4GP2344Y 2021EUR</t>
  </si>
  <si>
    <t>FRAFR4GP1784Y 2021EUR</t>
  </si>
  <si>
    <t>FRAFR4GP2785Q0 2021EUR</t>
  </si>
  <si>
    <t>FRAFR2-21-3-101Q2 2021EUR</t>
  </si>
  <si>
    <t>FR2-21-3-101</t>
  </si>
  <si>
    <t>[HB]La particpation est bien loadée mais le rebate ne se calcul plus : 11 715 x5%=585,75€  https://astoresuite.com/declarative_campaign_participations/edit/41667</t>
  </si>
  <si>
    <t>FRAFR2-21-3-101Q3 2021EUR</t>
  </si>
  <si>
    <t>FRAFR2-21-3-101Q4 2021EUR</t>
  </si>
  <si>
    <t>FRAFR4GP2246Q0 2021EUR</t>
  </si>
  <si>
    <t>FRAFR4GP2246Y 2021EUR</t>
  </si>
  <si>
    <t>FRA2205106595Q3 2021EUR</t>
  </si>
  <si>
    <t>FRA2205106595Q4 2021EUR</t>
  </si>
  <si>
    <t>FRA2177205328Q0 2021EUR</t>
  </si>
  <si>
    <t>FRA2180835527Q0 2021EUR</t>
  </si>
  <si>
    <t>[9213]</t>
  </si>
  <si>
    <t>2021-11-18 05:13:08 +0100</t>
  </si>
  <si>
    <t>[TN] : Rebate calculé à la main = Facture : 7071 x 8% = 565,68 . je ne sais pas d'où vient les 9233,14 du report
[ZB] : les declarations sont pas correcte par exemple le montant de (IBIS PARIS ALESIA MONTPARNASSE 1 058,13, je le retrouve chez un autre client SMA GIGI RAMATUELLE sur le deuxieme ajustement), les donnés sont pas coherent
[ZB] corrigé, les lignes d'ajustement etait differents par rapports à l'ajustement precedent (peut etre il y avait un bug au niveau de generation des ajustements à partir d'un controle)</t>
  </si>
  <si>
    <t>FRA2180835527Y 2021EUR</t>
  </si>
  <si>
    <t>FRA2160544735Q0 2021EUR</t>
  </si>
  <si>
    <t xml:space="preserve">[HB]ds mon export du 08/03/22 : https://astoresuite.com/adjustements/edit/36649 </t>
  </si>
  <si>
    <t>FRA1177205326Q0 2021EUR</t>
  </si>
  <si>
    <t>FRA560005Q0 2021EUR</t>
  </si>
  <si>
    <t>FRA560005Q4 2021EUR</t>
  </si>
  <si>
    <t>FRA210054307Q0 2021EUR</t>
  </si>
  <si>
    <t>FRA1190506044Q0 2021EUR</t>
  </si>
  <si>
    <t>FRA2466050Q0 2021EUR</t>
  </si>
  <si>
    <t>FRA2180805438Q0 2021EUR</t>
  </si>
  <si>
    <t>FRA1120081904Q0 2021EUR</t>
  </si>
  <si>
    <t>[TN] : Rebate calculé à la main = Facture.Le rebate n'est pas calculé dans l'outil et en plus c'est marqué "This adjustment is no longer linked to a contract. It is displayed for informational purposes only" alors que l'unité est attaché au contrat. Check l'encodage du contrat OK</t>
  </si>
  <si>
    <t>FRAFR4GP1113Y 2021EUR</t>
  </si>
  <si>
    <t>FRA2140193475newQ3 2021EUR</t>
  </si>
  <si>
    <t>2140193475new</t>
  </si>
  <si>
    <t>FRA2140193475newQ4 2021EUR</t>
  </si>
  <si>
    <t>FRAFR2-21-7-055Y 2021EUR</t>
  </si>
  <si>
    <t>FR2-21-7-055</t>
  </si>
  <si>
    <t>FRA2154404278Q0 2021EUR</t>
  </si>
  <si>
    <t>FRA2154404278Y 2021EUR</t>
  </si>
  <si>
    <t>FRA2130052554newQ0 2021EUR</t>
  </si>
  <si>
    <t>2130052554new</t>
  </si>
  <si>
    <t>FRA2130052554newS2 2021EUR</t>
  </si>
  <si>
    <t>FRAFR2-21-7-105Q4 2021EUR</t>
  </si>
  <si>
    <t>FR2-21-7-105</t>
  </si>
  <si>
    <t>FRAFR2-21-7-115Q3 2021EUR</t>
  </si>
  <si>
    <t>FR2-21-7-115</t>
  </si>
  <si>
    <t>FRAFR2-21-7-115Q4 2021EUR</t>
  </si>
  <si>
    <t>FRAFR2-21-5-040Q4 2021EUR</t>
  </si>
  <si>
    <t>FR2-21-5-040</t>
  </si>
  <si>
    <t>FRAFR2-21-2-112Q4 2021EUR</t>
  </si>
  <si>
    <t>FR2-21-2-112</t>
  </si>
  <si>
    <t>FRAFR2-21-3-049Q3 2021EUR</t>
  </si>
  <si>
    <t>FR2-21-3-049</t>
  </si>
  <si>
    <t>FRAFR2-21-3-049Q4 2021EUR</t>
  </si>
  <si>
    <t>FRA2150374607Q4 2021EUR</t>
  </si>
  <si>
    <t>FRA1190506323Q4 2021EUR</t>
  </si>
  <si>
    <t>FRA2197206447Q4 2021EUR</t>
  </si>
  <si>
    <t>FRAFR4GP1414Y 2021EUR</t>
  </si>
  <si>
    <t>FRAFR4GP1637Y 2021EUR</t>
  </si>
  <si>
    <t>FRAFR4GP1096Y 2021EUR</t>
  </si>
  <si>
    <t>FRAFR4GP1674Y 2021EUR</t>
  </si>
  <si>
    <t>FRAFR4GP1490Y 2021EUR</t>
  </si>
  <si>
    <t>FRAFR4GP1419Y 2021EUR</t>
  </si>
  <si>
    <t>FRAFR4GP1537Y 2021EUR</t>
  </si>
  <si>
    <t>FRAFR4GP1550Y 2021EUR</t>
  </si>
  <si>
    <t>FRAFR4GP1761Y 2021EUR</t>
  </si>
  <si>
    <t>FRAFR4GP1595Y 2021EUR</t>
  </si>
  <si>
    <t>FR4GP1595</t>
  </si>
  <si>
    <t>FRAFR4GP1338Y 2021EUR</t>
  </si>
  <si>
    <t>FRAFR4GP1043Y 2021EUR</t>
  </si>
  <si>
    <t>FRAFR4GP1198Y 2021EUR</t>
  </si>
  <si>
    <t>FRAFR4GP1606Y 2021EUR</t>
  </si>
  <si>
    <t>FRAFR4GP1361Y 2021EUR</t>
  </si>
  <si>
    <t>FRAFR4GP1405Y 2021EUR</t>
  </si>
  <si>
    <t>FRAFR4GP1467Y 2021EUR</t>
  </si>
  <si>
    <t>FRAFR4GP1305Y 2021EUR</t>
  </si>
  <si>
    <t>FRAFR4GP1676Y 2021EUR</t>
  </si>
  <si>
    <t>FRAFR4GP1286Y 2021EUR</t>
  </si>
  <si>
    <t>FRAFR4GP1464Y 2021EUR</t>
  </si>
  <si>
    <t>FRAFR4GP1457Y 2021EUR</t>
  </si>
  <si>
    <t>FRAFR4GP1677Y 2021EUR</t>
  </si>
  <si>
    <t>FRAFR4GP1465Y 2021EUR</t>
  </si>
  <si>
    <t>FR4GP1465</t>
  </si>
  <si>
    <t>FRAFR4GP1311Y 2021EUR</t>
  </si>
  <si>
    <t>FRAFR4GP1489Y 2021EUR</t>
  </si>
  <si>
    <t>FRAFR3-21-2-138-MNNSNSQ0 2021EUR</t>
  </si>
  <si>
    <t>FR3-21-2-138-MNNSNS</t>
  </si>
  <si>
    <t>FRAFR3-21-2-141-MNNSNSQ4 2021EUR</t>
  </si>
  <si>
    <t>FR3-21-2-141-MNNSNS</t>
  </si>
  <si>
    <t>FRAFR4GP2339Y 2021EUR</t>
  </si>
  <si>
    <t>FRAFR4GP1402Y 2021EUR</t>
  </si>
  <si>
    <t>FRAFR4GP1593Y 2021EUR</t>
  </si>
  <si>
    <t>FRAFR4GP1641Y 2021EUR</t>
  </si>
  <si>
    <t>FRAFR4GP1291Y 2021EUR</t>
  </si>
  <si>
    <t>FRAFR4GP1768Y 2021EUR</t>
  </si>
  <si>
    <t>FRAFR4GP1664Y 2021EUR</t>
  </si>
  <si>
    <t>FRAFR4GP1413Y 2021EUR</t>
  </si>
  <si>
    <t>FRAFR4GP1058Y 2021EUR</t>
  </si>
  <si>
    <t>FRAFR4GP1446Y 2021EUR</t>
  </si>
  <si>
    <t>FRAFR4GP1654Y 2021EUR</t>
  </si>
  <si>
    <t>FRAFR4GP1649Y 2021EUR</t>
  </si>
  <si>
    <t>FRAFR4GP1607Y 2021EUR</t>
  </si>
  <si>
    <t>FRA2150544105Q0 2021EUR</t>
  </si>
  <si>
    <t>FRAFR4GP1363Y 2021EUR</t>
  </si>
  <si>
    <t>FR4GP1363</t>
  </si>
  <si>
    <t>FRAFR4GP1085Y 2021EUR</t>
  </si>
  <si>
    <t>FRAFR4GP2754Y 2021EUR</t>
  </si>
  <si>
    <t>FRAFR4GP 2710Y 2021EUR</t>
  </si>
  <si>
    <t>FRAFR4GP1681Y 2021EUR</t>
  </si>
  <si>
    <t>FRAFR4GP2694-Y 2021EUR</t>
  </si>
  <si>
    <t>FRAFR4GP2709Y 2021EUR</t>
  </si>
  <si>
    <t>FRAFR4GP2756Y 2021EUR</t>
  </si>
  <si>
    <t>FRAFR4GP2603Y 2021EUR</t>
  </si>
  <si>
    <t>FRAFR4GP2516Y 2021EUR</t>
  </si>
  <si>
    <t>FRAFR4GP1443Y 2021EUR</t>
  </si>
  <si>
    <t>FRAFR4GP1669Y 2021EUR</t>
  </si>
  <si>
    <t>FRAFR4GP1121Y 2021EUR</t>
  </si>
  <si>
    <t>FRAFR4-21-1-059Y 2021EUR</t>
  </si>
  <si>
    <t>FR4-21-1-059</t>
  </si>
  <si>
    <t>FRAFR4GP1082Y 2021EUR</t>
  </si>
  <si>
    <t>FRAFR4GP1036Y 2021EUR</t>
  </si>
  <si>
    <t>FRAFR4GP1704Y 2021EUR</t>
  </si>
  <si>
    <t>FRAFR4GP1672-MNY 2021EUR</t>
  </si>
  <si>
    <t>FRAFR4GP1672Y 2021EUR</t>
  </si>
  <si>
    <t>FRAFR4GP1347Y 2021EUR</t>
  </si>
  <si>
    <t>FRAFR4GP2721Y 2021EUR</t>
  </si>
  <si>
    <t>FRA1187205423Q4 2021EUR</t>
  </si>
  <si>
    <t>FRAFR4GP1131Y 2021EUR</t>
  </si>
  <si>
    <t>[TN] Rebates calculés à la main = Report</t>
  </si>
  <si>
    <t>FRAFR4GP1090Y 2021EUR</t>
  </si>
  <si>
    <t>[TN] : Calcul à la main = Report : [(1 582,82 x 0,35 ) + (18 719,1x 0,18)] = 3 923,43</t>
  </si>
  <si>
    <t>FRAFR4GP1702Y 2021EUR</t>
  </si>
  <si>
    <t>FRAFR4GP1077Y 2021EUR</t>
  </si>
  <si>
    <t>FRAFR4GP1271Y 2021EUR</t>
  </si>
  <si>
    <t>FRAFR2-22-1-040Q4 2021EUR</t>
  </si>
  <si>
    <t>FR2-22-1-040</t>
  </si>
  <si>
    <t>FRAFR4GP1018Y 2021EUR</t>
  </si>
  <si>
    <t xml:space="preserve">[TN] : Rebate calculé à la main = Facture. Rebate doublé dans le report et dans l'outil </t>
  </si>
  <si>
    <t>FRAFR4GP1002Y 2021EUR</t>
  </si>
  <si>
    <t>FRAFR4-21-6-083Y 2021EUR</t>
  </si>
  <si>
    <t>[TN] Rebates calculés à la main = Report =&gt; La ligne est désormais en Valid dans l'analyse du 14 Avril</t>
  </si>
  <si>
    <t>FRAFR4GP1703Y 2021EUR</t>
  </si>
  <si>
    <t>FRAFR4GP2758Y 2021EUR</t>
  </si>
  <si>
    <t>FRAFR4GP2161Y 2021EUR</t>
  </si>
  <si>
    <t>FRAFR4GP2757Y 2021EUR</t>
  </si>
  <si>
    <t>FR4GP2757</t>
  </si>
  <si>
    <t>[74152]</t>
  </si>
  <si>
    <t>[45800]</t>
  </si>
  <si>
    <t>2022-05-01 01:21:20 +0200</t>
  </si>
  <si>
    <t>FRAFR4-21-5-034Y 2021EUR</t>
  </si>
  <si>
    <t>FRAFR3F1IB1067Y 2021EUR</t>
  </si>
  <si>
    <t>FRAFR3MNSN1508Q0 2021EUR</t>
  </si>
  <si>
    <t>FRAFR3MNSN1508Y 2021EUR</t>
  </si>
  <si>
    <t>[TN] : Encore un cas avec la marque KYRIAD qui n'a plus d'hôtel dans A2S. Par conséquence ses CA ne rentrent pas dans le calcul dont (Bouteille + Presssion) = (3,27 x 115 + 33,92 x 141 ) = 5188,77 = L'Ecart</t>
  </si>
  <si>
    <t>FRAFR3IS1506Y 2021EUR</t>
  </si>
  <si>
    <t>FRAFR3PSMG1671Y 2021EUR</t>
  </si>
  <si>
    <t>FRAFR3NGF1519Y 2021EUR</t>
  </si>
  <si>
    <t>FRAFR4GP1068Y 2021EUR</t>
  </si>
  <si>
    <t xml:space="preserve">[CM] Encore un cas avec la marque KYRIAD qui n'a plus d'hôtel dans A2S. Par conséquence ses CA ne rentrent pas dans le calcul </t>
  </si>
  <si>
    <t>FRAFR4-21-6-082Y 2021EUR</t>
  </si>
  <si>
    <t>FRAFR4GP1782Y 2021EUR</t>
  </si>
  <si>
    <t>FR4GP1782</t>
  </si>
  <si>
    <t>FRAFR4GP2591Y 2021EUR</t>
  </si>
  <si>
    <t>FRAFR4GP2645Y 2021EUR</t>
  </si>
  <si>
    <t>FRAFR4GP1122Y 2021EUR</t>
  </si>
  <si>
    <t>FRAFR4GP2374Q0 2021EUR</t>
  </si>
  <si>
    <t>FRAFR4GP2374Y 2021EUR</t>
  </si>
  <si>
    <t>FRAFR3-21-2-100-NY 2021EUR</t>
  </si>
  <si>
    <t>FR3-21-2-100-N</t>
  </si>
  <si>
    <t>FRAFR4GP1698Y 2021EUR</t>
  </si>
  <si>
    <t>FRAFR4GP1699Y 2021EUR</t>
  </si>
  <si>
    <t>FRAFR3IISNSNM1779Y 2021EUR</t>
  </si>
  <si>
    <t>FRAFR4-21-1-027Y 2021EUR</t>
  </si>
  <si>
    <t>FR4-21-1-027</t>
  </si>
  <si>
    <t>[TN] : Rebate calculé à la main = Facture. Rebate faux dans la participation  : https://astoresuite.com/declarative_campaign_participations/edit/66668 : 956 025,25 x 9,6% = 91 778,42 alors que dans la participation = 90 778,84</t>
  </si>
  <si>
    <t>FRAFR4GP2708Y 2021EUR</t>
  </si>
  <si>
    <t>[TN] : Rebate calculé faux dans la participation , mais c'est OK après la régéne le template : https://astoresuite.com/declarative_campaign_participations/edit/66668 : mon calcul à la main  : 267 937,99 x 9,6 % = 25 722,05 € = Facture . RAS</t>
  </si>
  <si>
    <t>FRAFR3F1IB1098Y 2021EUR</t>
  </si>
  <si>
    <t>FRAFR4GP1270Y 2021EUR</t>
  </si>
  <si>
    <t>FRAFR4GP2764Y 2021EUR</t>
  </si>
  <si>
    <t>FRAFR4GP2440Y 2021EUR</t>
  </si>
  <si>
    <t>FRAFR4GP2450Y 2021EUR</t>
  </si>
  <si>
    <t>FRAFR4GP1750Y 2021EUR</t>
  </si>
  <si>
    <t>FRAFR4GP1458Y 2021EUR</t>
  </si>
  <si>
    <t>FRAFR4GP1312Y 2021EUR</t>
  </si>
  <si>
    <t>FRAFR4GP1045Y 2021EUR</t>
  </si>
  <si>
    <t>FRAFR4GP1713Y 2021EUR</t>
  </si>
  <si>
    <t>FRAFR4GP1073Y 2021EUR</t>
  </si>
  <si>
    <t>FRAFR4GP1091Y 2021EUR</t>
  </si>
  <si>
    <t>FRAFR4GP1462Y 2021EUR</t>
  </si>
  <si>
    <t>FRAFR3ISNSNM1507Y 2021EUR</t>
  </si>
  <si>
    <t xml:space="preserve">[SB]Le calcul à la main donne une valeur de 9582,78. Il existe deux services dans ce contrat (10% et 9.1%) et dans les assiettes il y a des exclusions sur certaines marques. ID participation 67198
[SP] : il y a avait 2 avoirs qui annulent les2 premières factures et 2 nouvelles factures j'ai validé; nouvelles factures seront dans la compil le 23/05. </t>
  </si>
  <si>
    <t>FRAFR3MGPS1510Y 2021EUR</t>
  </si>
  <si>
    <t xml:space="preserve">[SB] IL n'y a pas de rebate calculé . Pourtant il existe deux services dans ce contrat (10% et 9.1%) avec des inclusions de marques ayant du CA. ID participation 67198
[SP] : il y a avait 2 avoirs qui annulent les2 premières factures et 2 nouvelles factures j'ai validé, nouvelles factures seront dans la compil le 23/05. </t>
  </si>
  <si>
    <t>FRAFR4-21-1-039-GPY 2021EUR</t>
  </si>
  <si>
    <t>FR4-21-1-039-GP</t>
  </si>
  <si>
    <t>FRAFR4GP1365Y 2021EUR</t>
  </si>
  <si>
    <t>FRAFR3NSNM1775Y 2021EUR</t>
  </si>
  <si>
    <t>FR3NSNM1775</t>
  </si>
  <si>
    <t>FRAFR3IIBIS1774Y 2021EUR</t>
  </si>
  <si>
    <t>FR3IIBIS1774</t>
  </si>
  <si>
    <t>FRAFR3SPMG1776Y 2021EUR</t>
  </si>
  <si>
    <t>FR3SPMG1776</t>
  </si>
  <si>
    <t>FRAFR3F11779Y 2021EUR</t>
  </si>
  <si>
    <t>FR3F11779</t>
  </si>
  <si>
    <t>FRAFR3PART1777Y 2021EUR</t>
  </si>
  <si>
    <t>FR3PART1777</t>
  </si>
  <si>
    <t>FRAFR3NGF1778Y 2021EUR</t>
  </si>
  <si>
    <t>FR3NGF1778</t>
  </si>
  <si>
    <t>FRAFR4GP2252Y 2021EUR</t>
  </si>
  <si>
    <t>FR4GP2252</t>
  </si>
  <si>
    <t>FRAFR4GP2696Y 2021EUR</t>
  </si>
  <si>
    <t>FRAFR4GP2705Y 2021EUR</t>
  </si>
  <si>
    <t>FRAFR4GP1109Y 2021EUR</t>
  </si>
  <si>
    <t>FRAFR3NGF1566Y 2021EUR</t>
  </si>
  <si>
    <t>FRAFR3IIS1564Y 2021EUR</t>
  </si>
  <si>
    <t>FRAFR3SPMG1563Y 2021EUR</t>
  </si>
  <si>
    <t>FRAFR3NSNM1565Y 2021EUR</t>
  </si>
  <si>
    <t>[66855]</t>
  </si>
  <si>
    <t>[45565]</t>
  </si>
  <si>
    <t>2022-05-01 00:52:43 +0200</t>
  </si>
  <si>
    <t>[TN] : Calcul à la main sur les marques de l'assiète = Facture 
Volume marques Schweppes / Oasis : 433 149 x 0,03 = 12 994,47
Volumes totaux de la ste Orangina Schweppes : 156 229,84 x 0,58 = 90 613,31
Volume  Orangina : 133 938 x 0,035 = 4 687,83
=&gt; total rebate = 108 295,61 = Facture</t>
  </si>
  <si>
    <t>FRAFR3IB1562Y 2021EUR</t>
  </si>
  <si>
    <t>FRAFR3F11561Y 2021EUR</t>
  </si>
  <si>
    <t>FRAFR4GP1127Y 2021EUR</t>
  </si>
  <si>
    <t>FRAFR4GP1463Y 2021EUR</t>
  </si>
  <si>
    <t>FRAFR4GP1290newY 2021EUR</t>
  </si>
  <si>
    <t>FR4GP1290new</t>
  </si>
  <si>
    <t>FRAFR4GP1003-Y 2021EUR</t>
  </si>
  <si>
    <t>FRAFR4GP1522Y 2021EUR</t>
  </si>
  <si>
    <t>FRAFR4-21-5-061Y 2021EUR</t>
  </si>
  <si>
    <t>FRAFR4GP2763Y 2021EUR</t>
  </si>
  <si>
    <t>[TN] : Calcul à la main = Report : https://astoresuite.com/declarative_campaign_participations/edit/84192 
29 999,01 x 1% + 29 999,01 X 1,5% + 50 427 x 2% = 1758,52
Autre remarque côté contrat : vu les noms des sous-services il semble que ça soit un service avec plusieurs ranges de conditions de CA, mais en vrai c'est des conditions simples -&gt; Normal ? https://astoresuite.com/contracts/show/34783</t>
  </si>
  <si>
    <t>FRAFR4GP2348Y 2021EUR</t>
  </si>
  <si>
    <t>FRAFR4GP1403-Y 2021EUR</t>
  </si>
  <si>
    <t>FRAFR4-21-1-016Y 2021EUR</t>
  </si>
  <si>
    <t>FR4-21-1-016</t>
  </si>
  <si>
    <t>FRAFR4GP2660Y 2021EUR</t>
  </si>
  <si>
    <t>FRAFR4GP2613Y 2021EUR</t>
  </si>
  <si>
    <t>FRAFR4GP2545Y 2021EUR</t>
  </si>
  <si>
    <t>FRAFR4-21-1-045Q0 2021EUR</t>
  </si>
  <si>
    <t>[TN] : Pas d'ajustement Q0 trouvé pour ce fournisseur. Il a un seul ajust mais sur Y 2020 https://astoresuite.com/adjustements/edit/18878
[CM] Déclaratif rechargé, besoin de faire passer l'ajustement sur Y 2020 et non Q0 2021</t>
  </si>
  <si>
    <t>FRAFR4-21-1-045Y 2021EUR</t>
  </si>
  <si>
    <t>FRAFR3-21-1-054-IY 2021EUR</t>
  </si>
  <si>
    <t>FRAFR3-21-1-048-NGFY 2021EUR</t>
  </si>
  <si>
    <t>FRAFR3-21-1-047-MMGNSOFNSPULNSQ0 2021EUR</t>
  </si>
  <si>
    <t>FRAFR3-21-1-047-MMGNSOFNSPULNSY 2021EUR</t>
  </si>
  <si>
    <t>FRAFR4GP2644Y 2021EUR</t>
  </si>
  <si>
    <t>FRAFR4GP2784Q0 2021EUR</t>
  </si>
  <si>
    <t>FR4GP2784</t>
  </si>
  <si>
    <t>FRAFR4GP2784Y 2021EUR</t>
  </si>
  <si>
    <t>FRA212811577Q0 2021EUR</t>
  </si>
  <si>
    <t>FRA212811577Q1 2021EUR</t>
  </si>
  <si>
    <t>FRA1180605751Q1 2021EUR</t>
  </si>
  <si>
    <t>FRA1180605751Q2 2021EUR</t>
  </si>
  <si>
    <t>FRA1180605751Q3 2021EUR</t>
  </si>
  <si>
    <t>FRA1180605751Q4 2021EUR</t>
  </si>
  <si>
    <t>FRAFR3NM1637Y 2021EUR</t>
  </si>
  <si>
    <t>FRAFR4GP1368Y 2021EUR</t>
  </si>
  <si>
    <t>FRAFR4GP1501Y 2021EUR</t>
  </si>
  <si>
    <t>FRAFR4GP1753Y 2021EUR</t>
  </si>
  <si>
    <t>FRAFR4GP2647Y 2021EUR</t>
  </si>
  <si>
    <t>FRAFR4GP1343Y 2021EUR</t>
  </si>
  <si>
    <t>FRA2200906558Q4 2021EUR</t>
  </si>
  <si>
    <t>FRAFR4-21-1-072Y 2021EUR</t>
  </si>
  <si>
    <t>FR4-21-1-072</t>
  </si>
  <si>
    <t>FRAFR4-21-1-071Y 2021EUR</t>
  </si>
  <si>
    <t>FR4-21-1-071</t>
  </si>
  <si>
    <t>FRA2207206607Q0 2021EUR</t>
  </si>
  <si>
    <t>FRA2120721972Q0 2021EUR</t>
  </si>
  <si>
    <t>FRA1190506045Q0 2021EUR</t>
  </si>
  <si>
    <t>FRAFR4GP1426Y 2021EUR</t>
  </si>
  <si>
    <t>FRAFR4GP1594Y 2021EUR</t>
  </si>
  <si>
    <t>FRAFR3-21-1-063-IBF1Y 2021EUR</t>
  </si>
  <si>
    <t>FR3-21-1-063-IBF1</t>
  </si>
  <si>
    <t>FRAFR3-21-1-064-NGFY 2021EUR</t>
  </si>
  <si>
    <t>FR3-21-1-064-NGF</t>
  </si>
  <si>
    <t>FRAFR3-21-1-068 PARTENAIRESY 2021EUR</t>
  </si>
  <si>
    <t>FR3-21-1-068 PARTENAIRES</t>
  </si>
  <si>
    <t>FRAFR3-21-1-065-IMISNNSY 2021EUR</t>
  </si>
  <si>
    <t>FR3-21-1-065-IMISNNS</t>
  </si>
  <si>
    <t>FRAFR3-21-1-062-INDEVHO-Y 2021EUR</t>
  </si>
  <si>
    <t>FR3-21-1-062-INDEVHO-</t>
  </si>
  <si>
    <t>FRAFR3-21-1-067-MGSOFPULY 2021EUR</t>
  </si>
  <si>
    <t>FR3-21-1-067-MGSOFPUL</t>
  </si>
  <si>
    <t>FRAFR4GP2725 MOBILEQ0 2021EUR</t>
  </si>
  <si>
    <t>[TN] : Calcul à la main = Report : - 1685 x 16% = -269,60 [HB] facturation de -15 120 € suite à une anomalie OK résolue le 17/05/22</t>
  </si>
  <si>
    <t>FRAFR4GP2725 MOBILEY 2021EUR</t>
  </si>
  <si>
    <t>FRAFR4GP2722 ANTENNESY 2021EUR</t>
  </si>
  <si>
    <t>FRAFR4GP2762 FIBREY 2021EUR</t>
  </si>
  <si>
    <t>FRAFR4GP1665Y 2021EUR</t>
  </si>
  <si>
    <t>FRA1210308901Q4 2021EUR</t>
  </si>
  <si>
    <t>FRAFR4GP2287Y 2021EUR</t>
  </si>
  <si>
    <t>FRAFR4GP2144Y 2021EUR</t>
  </si>
  <si>
    <t>FRAFR4GP2752Y 2021EUR</t>
  </si>
  <si>
    <t>FRAFR3NSNM1572Y 2021EUR</t>
  </si>
  <si>
    <t>FRAFR4GP1104Y 2021EUR</t>
  </si>
  <si>
    <t>FRAFR3NGF1701-Y 2021EUR</t>
  </si>
  <si>
    <t>FRAFR3SPMG1573Y 2021EUR</t>
  </si>
  <si>
    <t>FRAFR3IIS1574Y 2021EUR</t>
  </si>
  <si>
    <t>FRAFR4GP2398Y 2021EUR</t>
  </si>
  <si>
    <t>FRAFR4-22-1-019Y 2021EUR</t>
  </si>
  <si>
    <t>FR4-22-1-019</t>
  </si>
  <si>
    <t>FRAFR4GP1767Y 2021EUR</t>
  </si>
  <si>
    <t>FR4GP1767</t>
  </si>
  <si>
    <t>FRAFR3IISNMPMGS1773Q0 2021EUR</t>
  </si>
  <si>
    <t>FRAFR3IISNMPMGS1773Y 2021EUR</t>
  </si>
  <si>
    <t>FRAFR4GP1269Y 2021EUR</t>
  </si>
  <si>
    <t>FRAFR2-21-1-077Q4 2021EUR</t>
  </si>
  <si>
    <t>FR2-21-1-077</t>
  </si>
  <si>
    <t>FRAFR4-22-7-007Q4 2021EUR</t>
  </si>
  <si>
    <t>FR4-22-7-007</t>
  </si>
  <si>
    <t>FRAFR4GP1272Y 2021EUR</t>
  </si>
  <si>
    <t>FRAFR3F1IB1053Y 2021EUR</t>
  </si>
  <si>
    <t>FRAFR4GP2392Q4 2021EUR</t>
  </si>
  <si>
    <t>FRAFR4GP2765Q0 2021EUR</t>
  </si>
  <si>
    <t>FRAFR4GP2765Y 2021EUR</t>
  </si>
  <si>
    <t>GBR1 18 E00032 GB 00385Q2 2021GBP</t>
  </si>
  <si>
    <t>GBR1 18 E00032 GB 00385Q3 2021GBP</t>
  </si>
  <si>
    <t>GBR1 18 E00032 GB 00385Q4 2021GBP</t>
  </si>
  <si>
    <t>GBR1 18 E0L021 GB 00354Q1 2021EUR</t>
  </si>
  <si>
    <t>GBR1 18 E0L021 GB 00354Q2 2021EUR</t>
  </si>
  <si>
    <t>GBR1 18 E0L021 GB 00354Q3 2021EUR</t>
  </si>
  <si>
    <t>GBR1 18 E0L021 GB 00354Q4 2021EUR</t>
  </si>
  <si>
    <t>GBR1 18 E00031 GB 00334Q2 2021GBP</t>
  </si>
  <si>
    <t>GBR1 18 E00031 GB 00334Q3 2021GBP</t>
  </si>
  <si>
    <t>GBR1 18 E00031 GB 00334Q4 2021GBP</t>
  </si>
  <si>
    <t>GBR1 18 E00032 GB 00283Q3 2021GBP</t>
  </si>
  <si>
    <t>GBR1 18 E00032 GB 00283Q4 2021GBP</t>
  </si>
  <si>
    <t>GBR1 18 E00041 GB 00341Q1 2021GBP</t>
  </si>
  <si>
    <t>GBR1 18 E00041 GB 00341Q2 2021GBP</t>
  </si>
  <si>
    <t>GBR1 18 E00041 GB 00341Q3 2021GBP</t>
  </si>
  <si>
    <t>GBR1 18 E00041 GB 00341Q4 2021GBP</t>
  </si>
  <si>
    <t>GBR1 20 E00045 GB 00608Q1 2021GBP</t>
  </si>
  <si>
    <t>GBR1 20 E00045 GB 00608Q3 2021GBP</t>
  </si>
  <si>
    <t>GBR1 20 E00045 GB 00608Q4 2021GBP</t>
  </si>
  <si>
    <t>GBR1 18 E00073 GB 00266Q1 2021GBP</t>
  </si>
  <si>
    <t>GBR1 18 E00073 GB 00266Q2 2021GBP</t>
  </si>
  <si>
    <t>GBR1 18 E00073 GB 00266Q3 2021GBP</t>
  </si>
  <si>
    <t>GBR1 18 E00073 GB 00266Q4 2021GBP</t>
  </si>
  <si>
    <t>GBR7 20 E00048 GB 00596Q1 2021GBP</t>
  </si>
  <si>
    <t>GBR7 20 E00048 GB 00596Q2 2021GBP</t>
  </si>
  <si>
    <t>GBR7 20 E00048 GB 00596Q3 2021GBP</t>
  </si>
  <si>
    <t>GBR7 20 E00048 GB 00596Q4 2021GBP</t>
  </si>
  <si>
    <t>GBR1 2020 E00051 GB 00603Q1 2021GBP</t>
  </si>
  <si>
    <t>GBR1 2020 E00051 GB 00603Q3 2021GBP</t>
  </si>
  <si>
    <t>GBR1 2020 E00051 GB 00603Q4 2021GBP</t>
  </si>
  <si>
    <t>GBR1 18 E00020 GB 00384 HYGIENEQ1 2021GBP</t>
  </si>
  <si>
    <t>GBR1 18 E00020 GB 00384 HYGIENEQ2 2021GBP</t>
  </si>
  <si>
    <t>GBR1 18 E00020 GB 00384 HYGIENEQ3 2021GBP</t>
  </si>
  <si>
    <t>GBR1 18 E00020 GB 00384 HYGIENEQ4 2021GBP</t>
  </si>
  <si>
    <t>GBR1 18 E00030 GB 00358 GREENLEAFQ1 2021GBP</t>
  </si>
  <si>
    <t>GBR1 18 E00030 GB 00358 GREENLEAFQ2 2021GBP</t>
  </si>
  <si>
    <t>GBR1 18 E00030 GB 00358 GREENLEAFQ3 2021GBP</t>
  </si>
  <si>
    <t>GBR1 18 E00030 GB 00358 GREENLEAFQ4 2021GBP</t>
  </si>
  <si>
    <t>GBR1 18 E00068 GB 00294Q1 2021GBP</t>
  </si>
  <si>
    <t>GBR1 18 E00068 GB 00294Q2 2021GBP</t>
  </si>
  <si>
    <t>GBR1 18 E00068 GB 00294Q3 2021GBP</t>
  </si>
  <si>
    <t>GBR1 18 E00068 GB 00294Q4 2021GBP</t>
  </si>
  <si>
    <t>GBR1 20 E00051-1 GB 00581Q1 2021GBP</t>
  </si>
  <si>
    <t>GBR1 20 E00051-1 GB 00581Q2 2021GBP</t>
  </si>
  <si>
    <t>GBR1 20 E00051-1 GB 00581Q3 2021GBP</t>
  </si>
  <si>
    <t>GBR1 20 E00051-1 GB 00581Q4 2021GBP</t>
  </si>
  <si>
    <t>GBR1 18 E00075 GB 00314Q1 2021GBP</t>
  </si>
  <si>
    <t>GBR1 18 E00075 GB 00314Q2 2021GBP</t>
  </si>
  <si>
    <t>GBR1 18 E00075 GB 00314Q3 2021GBP</t>
  </si>
  <si>
    <t>GBR1 18 E00075 GB 00314Q4 2021GBP</t>
  </si>
  <si>
    <t>GBR1 18 E00056 GB 00556Q1 2021GBP</t>
  </si>
  <si>
    <t>GBR1 18 E00056 GB 00556Q2 2021GBP</t>
  </si>
  <si>
    <t>GBR1 18 E00056 GB 00556Q3 2021GBP</t>
  </si>
  <si>
    <t>GBR1 18 E00056 GB 00556Q4 2021GBP</t>
  </si>
  <si>
    <t>GBR1 18 E00073 GB 00279Q1 2021GBP</t>
  </si>
  <si>
    <t>GBR1 18 E00073 GB 00279Q2 2021GBP</t>
  </si>
  <si>
    <t>GBR1 18 E00073 GB 00279Q3 2021GBP</t>
  </si>
  <si>
    <t>GBR1 18 E00073 GB 00279Q4 2021GBP</t>
  </si>
  <si>
    <t>GBR1 19 E00015 GB 00479Q1 2021GBP</t>
  </si>
  <si>
    <t>GBR1 19 E00015 GB 00479Q2 2021GBP</t>
  </si>
  <si>
    <t>GBR1 19 E00015 GB 00479Q3 2021GBP</t>
  </si>
  <si>
    <t>GBR1 19 E00015 GB 00479Q4 2021GBP</t>
  </si>
  <si>
    <t>GBR1 18 E0L005 GB 00262Q1 2021GBP</t>
  </si>
  <si>
    <t>GBR1 18 E0L005 GB 00262Q2 2021GBP</t>
  </si>
  <si>
    <t>GBR1 18 E0L005 GB 00262Q3 2021GBP</t>
  </si>
  <si>
    <t>GBR1 18 E0L005 GB 00262Q4 2021GBP</t>
  </si>
  <si>
    <t>GBR1 19 E00047 GB 00534Q1 2021GBP</t>
  </si>
  <si>
    <t>GBR1 19 E00047 GB 00534Q2 2021GBP</t>
  </si>
  <si>
    <t>GBR1 19 E00047 GB 00534Q3 2021GBP</t>
  </si>
  <si>
    <t>GBR1 19 E00002 GB 00448Q1 2021GBP</t>
  </si>
  <si>
    <t>GBR1 19 E00002 GB 00448Q2 2021GBP</t>
  </si>
  <si>
    <t>GBR1 19 E00002 GB 00448Q3 2021GBP</t>
  </si>
  <si>
    <t>GBR1 19 E00002 GB 00448Q4 2021GBP</t>
  </si>
  <si>
    <t>GBR1 18 A00009 GB 00240Q1 2021GBP</t>
  </si>
  <si>
    <t>GBR1 18 A00009 GB 00240Q3 2021GBP</t>
  </si>
  <si>
    <t>GBR1 18 A00009 GB 00240Q4 2021GBP</t>
  </si>
  <si>
    <t>GBR1 18 E0L003 GB 00269Q1 2021GBP</t>
  </si>
  <si>
    <t>GBR1 18 E0L003 GB 00269Q2 2021GBP</t>
  </si>
  <si>
    <t>GBR1 18 E0L003 GB 00269Q3 2021GBP</t>
  </si>
  <si>
    <t>GBR1 18 E0L003 GB 00269Q4 2021GBP</t>
  </si>
  <si>
    <t>GBR1 2020 E00072 GB 00600Q1 2021GBP</t>
  </si>
  <si>
    <t>GBR1 2020 E00072 GB 00600Q2 2021GBP</t>
  </si>
  <si>
    <t>GBR1 2020 E00072 GB 00600Q3 2021GBP</t>
  </si>
  <si>
    <t>GBR1 2020 E00072 GB 00600Q4 2021GBP</t>
  </si>
  <si>
    <t>GBR1 19 E0L018 GB 00469Q1 2021GBP</t>
  </si>
  <si>
    <t>GBR1 19 E0L018 GB 00469Q2 2021GBP</t>
  </si>
  <si>
    <t>GBR1 19 E0L018 GB 00469Q3 2021GBP</t>
  </si>
  <si>
    <t>GBR1 19 E0L018 GB 00469Q4 2021GBP</t>
  </si>
  <si>
    <t>GBR1 18 E0L005 GB 002064 LINENQ1 2021GBP</t>
  </si>
  <si>
    <t>GBR1 18 E0L005 GB 002064 LINENQ2 2021GBP</t>
  </si>
  <si>
    <t>GBR1 18 E0L005 GB 002064 LINENQ3 2021GBP</t>
  </si>
  <si>
    <t>GBR1 18 E0L005 GB 002064 LINENQ4 2021GBP</t>
  </si>
  <si>
    <t>[TN] : Mon commentaire du 14 Avril : Rebate calculé à la main = Report qui correspond au dernier ajustement : 11 440,13 x 1,5% = 171,6 . Le montant facturé dans ce fichier était juste pour le déc initial. J'ai rémarqué que dans le Prébilling il y a 3 factures envoyées au Billing dont la somme correspond bien à celui du report. Le montant facturé dans ce fichier n'est pas actualisé ?
https://astoresuite.com/adjustements/history?adjustement_group_id=36369 =&gt; La ligne est désormais en Valid dans l'analyse du 15 Avril</t>
  </si>
  <si>
    <t>GBR1 18 E0L005 GB 00404 WORKWEARQ1 2021GBP</t>
  </si>
  <si>
    <t>GBR1 18 E0L005 GB 00404 WORKWEARQ2 2021GBP</t>
  </si>
  <si>
    <t>GBRGB2-21-2-035Q4 2021GBP</t>
  </si>
  <si>
    <t>GB2-21-2-035</t>
  </si>
  <si>
    <t>GBR1 20 A00009 GB 00612Q1 2021GBP</t>
  </si>
  <si>
    <t>GBR1 20 A00009 GB 00612Q2 2021GBP</t>
  </si>
  <si>
    <t>GBR1 20 A00009 GB 00612Q3 2021GBP</t>
  </si>
  <si>
    <t>GBR1 20 A00009 GB 00612Q4 2021GBP</t>
  </si>
  <si>
    <t>GBR1 18 E0L018 GB 00290Q1 2021GBP</t>
  </si>
  <si>
    <t>GBR1 18 E0L018 GB 00290Q2 2021GBP</t>
  </si>
  <si>
    <t>GBR1 18 E0L018 GB 00290Q3 2021GBP</t>
  </si>
  <si>
    <t>GBR1 18 E0L018 GB 00290Q4 2021GBP</t>
  </si>
  <si>
    <t>GBR1 18 A00013 GB 00383Q1 2021GBP</t>
  </si>
  <si>
    <t>GBR1 18 A00013 GB 00383Q2 2021GBP</t>
  </si>
  <si>
    <t>GBR1 18 A00013 GB 00383Q3 2021GBP</t>
  </si>
  <si>
    <t>GBR1 18 A00013 GB 00383Q4 2021GBP</t>
  </si>
  <si>
    <t>GBR1 18 E00028 GB 00342Q1 2021GBP</t>
  </si>
  <si>
    <t>GBR1 18 E00028 GB 00342Q2 2021GBP</t>
  </si>
  <si>
    <t>[TN] : Result "no participation" car Ajustement non accesible depuis le module d'ajustement https://astoresuite.com/adjustements/list?adjustement_campaign_id=102 . Il y a bien une facture tranmitted du montant facturé https://astoresuite.com/billing_invoices/show/15446</t>
  </si>
  <si>
    <t>GBR1 18 E00028 GB 00342Q3 2021GBP</t>
  </si>
  <si>
    <t>GBR1 18 E00028 GB 00342Q4 2021GBP</t>
  </si>
  <si>
    <t>GBR1 18 E00012 GB 00321Q1 2021GBP</t>
  </si>
  <si>
    <t>GBR1 18 E00012 GB 00321Q2 2021GBP</t>
  </si>
  <si>
    <t>[40753]</t>
  </si>
  <si>
    <t>[21247]</t>
  </si>
  <si>
    <t>2021-07-23 01:10:40 +0200</t>
  </si>
  <si>
    <t>GBR1 18 E00012 GB 00321Q3 2021GBP</t>
  </si>
  <si>
    <t>GBR1 18 E00012 GB 00321Q4 2021GBP</t>
  </si>
  <si>
    <t>[75216]</t>
  </si>
  <si>
    <t>[38223]</t>
  </si>
  <si>
    <t>2022-01-29 00:17:23 +0100</t>
  </si>
  <si>
    <t>GBR1 20 E00045 GB 00607Q1 2021GBP</t>
  </si>
  <si>
    <t>GBR1 20 E00045 GB 00607Q2 2021GBP</t>
  </si>
  <si>
    <t>GBR1 20 E00045 GB 00607Q3 2021GBP</t>
  </si>
  <si>
    <t>GBR1 20 E00045 GB 00607Q4 2021GBP</t>
  </si>
  <si>
    <t>GBR1 18 E00032 GB 00261Q1 2021GBP</t>
  </si>
  <si>
    <t>GBR1 18 E00032 GB 00261Q2 2021GBP</t>
  </si>
  <si>
    <t>GBR1 18 E00032 GB 00261Q3 2021GBP</t>
  </si>
  <si>
    <t>GBR1 18 E00032 GB 00261Q4 2021GBP</t>
  </si>
  <si>
    <t>GBR1 19 E0L005 GB 00491Q2 2021GBP</t>
  </si>
  <si>
    <t>GBR1 19 E0L005 GB 00491Q3 2021GBP</t>
  </si>
  <si>
    <t>GBR1 19 E0L005 GB 00491Q4 2021GBP</t>
  </si>
  <si>
    <t>GBR1 21 E0L005 GB 00619Q1 2021GBP</t>
  </si>
  <si>
    <t>1 21 E0L005 GB 00619</t>
  </si>
  <si>
    <t>GBR1 21 E0L005 GB 00619Q2 2021GBP</t>
  </si>
  <si>
    <t>GBR1 21 E0L005 GB 00619Q3 2021GBP</t>
  </si>
  <si>
    <t>GBR1 21 E0L005 GB 00619Q4 2021GBP</t>
  </si>
  <si>
    <t>GBR1 18 E00015 GB 00247Q1 2021GBP</t>
  </si>
  <si>
    <t>GBR1 18 E00015 GB 00247Q2 2021GBP</t>
  </si>
  <si>
    <t>GBR1 18 E00015 GB 00247Q3 2021GBP</t>
  </si>
  <si>
    <t>GBR1 18 E00015 GB 00247Q4 2021GBP</t>
  </si>
  <si>
    <t>GBR1 18 E00028 GB 00340Q1 2021GBP</t>
  </si>
  <si>
    <t>GBR1 18 E00028 GB 00340Q2 2021GBP</t>
  </si>
  <si>
    <t>GBR1 18 E00028 GB 00340Q3 2021GBP</t>
  </si>
  <si>
    <t>GBR1 18 E00028 GB 00340Q4 2021GBP</t>
  </si>
  <si>
    <t>GBR1 18 E00008 GB 00361Q1 2021GBP</t>
  </si>
  <si>
    <t>GBR1 18 E00008 GB 00361Q2 2021GBP</t>
  </si>
  <si>
    <t>GBR1 18 E00008 GB 00361Q3 2021GBP</t>
  </si>
  <si>
    <t>GBR1 18 E00008 GB 00361Q4 2021GBP</t>
  </si>
  <si>
    <t>GBR1 18 E00013 GB 00386Q1 2021GBP</t>
  </si>
  <si>
    <t>GBR1 18 E00013 GB 00386Q2 2021GBP</t>
  </si>
  <si>
    <t>GBR1 18 E00013 GB 00386Q3 2021GBP</t>
  </si>
  <si>
    <t>GBR1 18 E00013 GB 00386Q4 2021GBP</t>
  </si>
  <si>
    <t>GBR1 20 E00064 GB 00578Q1 2021GBP</t>
  </si>
  <si>
    <t>[29835]</t>
  </si>
  <si>
    <t>[11013]</t>
  </si>
  <si>
    <t>2021-07-26 16:30:02 +0200</t>
  </si>
  <si>
    <t>GBR1 20 E00064 GB 00578Q2 2021GBP</t>
  </si>
  <si>
    <t>GBR1 20 E00064 GB 00578Q3 2021GBP</t>
  </si>
  <si>
    <t>GBR1 20 E00064 GB 00578Q4 2021GBP</t>
  </si>
  <si>
    <t>GBR1 18 E00040 GB 00285Q1 2021GBP</t>
  </si>
  <si>
    <t>GBR1 18 E00040 GB 00285Q2 2021GBP</t>
  </si>
  <si>
    <t>GBR1 18 E00075 GB 00323Q1 2021GBP</t>
  </si>
  <si>
    <t>GBR1 18 E00075 GB 00323Q2 2021GBP</t>
  </si>
  <si>
    <t>GBR1 18 E00075 GB 00323Q3 2021GBP</t>
  </si>
  <si>
    <t>GBR1 18 E00075 GB 00323Q4 2021GBP</t>
  </si>
  <si>
    <t>GBR1 18 E00051-1 GB 00307Q1 2021GBP</t>
  </si>
  <si>
    <t>GBR1 18 E00051-1 GB 00307Q3 2021GBP</t>
  </si>
  <si>
    <t>GBR1 18 E00051-1 GB 00307Q4 2021GBP</t>
  </si>
  <si>
    <t>GBR1 18 E0L076 GB 00417Q1 2021GBP</t>
  </si>
  <si>
    <t>GBR1 18 E0L076 GB 00417Q2 2021GBP</t>
  </si>
  <si>
    <t>GBR1 18 E0L076 GB 00417Q3 2021GBP</t>
  </si>
  <si>
    <t>GBR1 18 E0L076 GB 00417Q4 2021GBP</t>
  </si>
  <si>
    <t>GBR1 20 E00051 GB 00606Q1 2021GBP</t>
  </si>
  <si>
    <t>GBR1 20 E00051 GB 00606Q3 2021GBP</t>
  </si>
  <si>
    <t>GBR1 19 E00043-1 GB 00565Q1 2021GBP</t>
  </si>
  <si>
    <t>GBR1 19 E00043-1 GB 00565Q2 2021GBP</t>
  </si>
  <si>
    <t>GBR1 20 E00044 GB 00577Q1 2021GBP</t>
  </si>
  <si>
    <t>GBR1 20 E00044 GB 00577Q3 2021GBP</t>
  </si>
  <si>
    <t>GBR1 20 E00044 GB 00577Q4 2021GBP</t>
  </si>
  <si>
    <t>GBR1 19 A00006 GB 00468Q1 2021GBP</t>
  </si>
  <si>
    <t>GBR1 19 A00006 GB 00468Q2 2021GBP</t>
  </si>
  <si>
    <t>GBR1 19 A00006 GB 00468Q3 2021GBP</t>
  </si>
  <si>
    <t>GBR1 19 A00006 GB 00468Q4 2021GBP</t>
  </si>
  <si>
    <t>GBR1 18 AR0001 GB 00273Q1 2021GBP</t>
  </si>
  <si>
    <t>GBR1 18 AR0001 GB 00273Q2 2021GBP</t>
  </si>
  <si>
    <t>GBR1 18 AR0001 GB 00273Q4 2021GBP</t>
  </si>
  <si>
    <t>GBR1 18 A00003 GB 00329Q1 2021GBP</t>
  </si>
  <si>
    <t>GBR1 18 A00003 GB 00329Q2 2021GBP</t>
  </si>
  <si>
    <t>GBR1 18 A00003 GB 00329Q3 2021GBP</t>
  </si>
  <si>
    <t>GBR1 18 A00003 GB 00329Q4 2021GBP</t>
  </si>
  <si>
    <t>GBR1 18 E0L018 GB 00289Q1 2021GBP</t>
  </si>
  <si>
    <t>GBR1 18 E0L018 GB 00289Q3 2021GBP</t>
  </si>
  <si>
    <t>GBR1 18 E0L018 GB 00289Q4 2021GBP</t>
  </si>
  <si>
    <t>GBR1 18 E0L005 GB 00293Q1 2021GBP</t>
  </si>
  <si>
    <t>GBR1 19 E0L005 GB 00532 - AmarisQ1 2021GBP</t>
  </si>
  <si>
    <t>GBR1 2020 E00005 GB 00602Q1 2021GBP</t>
  </si>
  <si>
    <t>GBR1 2020 E00005 GB 00602Q2 2021GBP</t>
  </si>
  <si>
    <t>GBR1 2020 E00005 GB 00602Q3 2021GBP</t>
  </si>
  <si>
    <t>GBR1 2020 E00005 GB 00602Q4 2021GBP</t>
  </si>
  <si>
    <t>GBR1 18 E00031 GB 00275Q1 2021GBP</t>
  </si>
  <si>
    <t>GBR1 18 E00031 GB 00275Q2 2021GBP</t>
  </si>
  <si>
    <t>GBR1 18 E00031 GB 00275Q3 2021GBP</t>
  </si>
  <si>
    <t>GBR1 18 E00031 GB 00275Q4 2021GBP</t>
  </si>
  <si>
    <t>GBR1 18 E00033 GB 00272Q1 2021GBP</t>
  </si>
  <si>
    <t>GBR1 18 E00033 GB 00272Q2 2021GBP</t>
  </si>
  <si>
    <t>GBR1 18 E00033 GB 00272Q3 2021GBP</t>
  </si>
  <si>
    <t>GBR1 18 E00033 GB 00272Q4 2021GBP</t>
  </si>
  <si>
    <t>GBR1 18 E00022 GB 00335Q1 2021GBP</t>
  </si>
  <si>
    <t>[29817]</t>
  </si>
  <si>
    <t>[10995]</t>
  </si>
  <si>
    <t>GBR1 18 E00022 GB 00335Q2 2021GBP</t>
  </si>
  <si>
    <t>GBR1 18 E00022 GB 00335Q4 2021GBP</t>
  </si>
  <si>
    <t>GBR1 18 A00008 GB 00257Q1 2021GBP</t>
  </si>
  <si>
    <t>GBR1 18 A00008 GB 00257Q2 2021GBP</t>
  </si>
  <si>
    <t>GBR1 18 A00008 GB 00257Q3 2021GBP</t>
  </si>
  <si>
    <t>GBR1 18 A00008 GB 00257Y 2021GBP</t>
  </si>
  <si>
    <t>GBR1 18 A00008 GB 00257Q4 2021GBP</t>
  </si>
  <si>
    <t>GBR1 18 E00077 GB 00249Q1 2021GBP</t>
  </si>
  <si>
    <t>GBR1 18 E00077 GB 00249Q3 2021GBP</t>
  </si>
  <si>
    <t>GBR1 18 E00077 GB 00249Q4 2021GBP</t>
  </si>
  <si>
    <t>GBRUK130146BQ4 2021EUR</t>
  </si>
  <si>
    <t>GBR1 18 A00009 GB 00258Q1 2021GBP</t>
  </si>
  <si>
    <t>GBR1 18 A00009 GB 00258Q2 2021GBP</t>
  </si>
  <si>
    <t>GBR1 18 A00009 GB 00258Q3 2021GBP</t>
  </si>
  <si>
    <t>GBR1 18 A00009 GB 00258Q4 2021GBP</t>
  </si>
  <si>
    <t>GBR1 18 A00009 GB 00258 Indirect salesQ1 2021GBP</t>
  </si>
  <si>
    <t>[TN] : Mon commentaire du 07 Avril : Rebate remonte bien dans l'outil et correspond bien à la facture https://astoresuite.com/adjustements/edit/42045 =&gt; La ligne est désormais en Valid dans l'analyse du 14 Avril</t>
  </si>
  <si>
    <t>GBR1 18 A00009 GB 00258 Indirect salesQ2 2021GBP</t>
  </si>
  <si>
    <t>GBR1 18 A00009 GB 00258 Indirect salesQ3 2021GBP</t>
  </si>
  <si>
    <t>GBR1 18 A00009 GB 00258 Indirect salesQ4 2021GBP</t>
  </si>
  <si>
    <t>GBR1 19 E00005 GB 00472Q1 2021GBP</t>
  </si>
  <si>
    <t>GBR1 19 E00005 GB 00472Q2 2021GBP</t>
  </si>
  <si>
    <t>GBR1 19 E00005 GB 00472Q3 2021GBP</t>
  </si>
  <si>
    <t>GBR1 19 E00005 GB 00472Q4 2021GBP</t>
  </si>
  <si>
    <t>GBR1 19 E00019 GB 00514Q2 2021GBP</t>
  </si>
  <si>
    <t>GBR1 19 E00019 GB 00514Q3 2021GBP</t>
  </si>
  <si>
    <t>GBR1 19 E00019 GB 00514Q4 2021GBP</t>
  </si>
  <si>
    <t>GBR1 18 E0L080 GB 00271Q1 2021GBP</t>
  </si>
  <si>
    <t>GBR1 18 E0L080 GB 00271Q3 2021GBP</t>
  </si>
  <si>
    <t>GBR1 18 E0L080 GB 00271Q4 2021GBP</t>
  </si>
  <si>
    <t>GBR1 19 E00068 GB 00478Q1 2021GBP</t>
  </si>
  <si>
    <t>GBR1 19 E00068 GB 00478Q2 2021GBP</t>
  </si>
  <si>
    <t>GBR1 19 E00068 GB 00478Q3 2021GBP</t>
  </si>
  <si>
    <t>GBR1 19 E00068 GB 00478Q4 2021GBP</t>
  </si>
  <si>
    <t>GBR1 18 E00030 GB 00288Q1 2021GBP</t>
  </si>
  <si>
    <t>GBR1 18 E00030 GB 00288Q2 2021GBP</t>
  </si>
  <si>
    <t>GBR1 18 E00030 GB 00288Q3 2021GBP</t>
  </si>
  <si>
    <t>GBR1 18 E00030 GB 00288Q4 2021GBP</t>
  </si>
  <si>
    <t>GBR1 18 E00027 GB 00254Q1 2021GBP</t>
  </si>
  <si>
    <t>GBR1 18 E00027 GB 00254Q2 2021GBP</t>
  </si>
  <si>
    <t>GBR1 18 E00027 GB 00254Q3 2021GBP</t>
  </si>
  <si>
    <t>GBR1 18 E00027 GB 00254Q4 2021GBP</t>
  </si>
  <si>
    <t>GBR1 18 E00032 GB 00280Q1 2021EUR</t>
  </si>
  <si>
    <t>GBR1 18 E00032 GB 00280Q2 2021EUR</t>
  </si>
  <si>
    <t>GBR1 18 E00032 GB 00280Q3 2021EUR</t>
  </si>
  <si>
    <t>GBR1 18 E00032 GB 00280Q4 2021EUR</t>
  </si>
  <si>
    <t>GBR12 19 E00005 GB 00573Q1 2021GBP</t>
  </si>
  <si>
    <t>GBR12 19 E00005 GB 00573Q2 2021GBP</t>
  </si>
  <si>
    <t>GBR12 19 E00005 GB 00573Q3 2021GBP</t>
  </si>
  <si>
    <t>GBR12 19 E00005 GB 00573Q4 2021GBP</t>
  </si>
  <si>
    <t>GBR29306039Q1 2021GBP</t>
  </si>
  <si>
    <t>GBR29306039Q2 2021GBP</t>
  </si>
  <si>
    <t>GBR29306039Q3 2021GBP</t>
  </si>
  <si>
    <t>GBR29306039Q4 2021GBP</t>
  </si>
  <si>
    <t>GBR1 18 E00043 GB 00324Q1 2021GBP</t>
  </si>
  <si>
    <t>GBR1 18 A00007 GB 00406Q1 2021GBP</t>
  </si>
  <si>
    <t>GBR1 18 A00007 GB 00406Q2 2021GBP</t>
  </si>
  <si>
    <t>GBR1 18 A00007 GB 00406Q3 2021GBP</t>
  </si>
  <si>
    <t>GBR1 18 A00007 GB 00406Q4 2021GBP</t>
  </si>
  <si>
    <t>GBR1 18 E00023 GB 00295Q1 2021GBP</t>
  </si>
  <si>
    <t>GBR1 18 E00023 GB 00295Q2 2021GBP</t>
  </si>
  <si>
    <t>GBR1 18 E00023 GB 00295Q3 2021GBP</t>
  </si>
  <si>
    <t>GBR1 18 E00023 GB 00295Q4 2021GBP</t>
  </si>
  <si>
    <t>GBR1 18 E00036 GB 00424Q1 2021GBP</t>
  </si>
  <si>
    <t>GBR1 18 E00036 GB 00424Q2 2021GBP</t>
  </si>
  <si>
    <t>GBR1 18 E00036 GB 00424Q3 2021GBP</t>
  </si>
  <si>
    <t>GBR1 18 E00036 GB 00424Q4 2021GBP</t>
  </si>
  <si>
    <t>GBR1 16 E0L080 GB 00563Q1 2021GBP</t>
  </si>
  <si>
    <t>GBR1 16 E0L080 GB 00563Q2 2021GBP</t>
  </si>
  <si>
    <t>GBR1 16 E0L080 GB 00563Q3 2021GBP</t>
  </si>
  <si>
    <t>GBR1 16 E0L080 GB 00563Q4 2021GBP</t>
  </si>
  <si>
    <t>GBR1 18 E00005 GB 00300Q1 2021GBP</t>
  </si>
  <si>
    <t>GBR1 18 E00005 GB 00300Q2 2021GBP</t>
  </si>
  <si>
    <t>GBR1 18 E00005 GB 00300Q3 2021GBP</t>
  </si>
  <si>
    <t>GBR1 18 E00005 GB 00300Q4 2021GBP</t>
  </si>
  <si>
    <t>GBR1 19 E00028 GB 00536Q1 2021GBP</t>
  </si>
  <si>
    <t>GBRGB4-21-2-036Q1 2021GBP</t>
  </si>
  <si>
    <t>GB4-21-2-036</t>
  </si>
  <si>
    <t>GBRGB4-21-2-036Q2 2021GBP</t>
  </si>
  <si>
    <t>GBRGB4-21-2-036Q3 2021GBP</t>
  </si>
  <si>
    <t>GBRGB4-21-2-036Q4 2021GBP</t>
  </si>
  <si>
    <t>GBR11 20 E00072-2 GB 00616Q1 2021GBP</t>
  </si>
  <si>
    <t>GBR11 20 E00072-2 GB 00616Q2 2021GBP</t>
  </si>
  <si>
    <t>GBR11 20 E00072-2 GB 00616Q3 2021GBP</t>
  </si>
  <si>
    <t>GBR11 20 E00072-2 GB 00616Q4 2021GBP</t>
  </si>
  <si>
    <t>GBR11 20 E00054-2 GB 00614Q1 2021GBP</t>
  </si>
  <si>
    <t>GBR11 20 E00054-2 GB 00614Q2 2021GBP</t>
  </si>
  <si>
    <t>GBR11 20 E00054-2 GB 00614Q3 2021GBP</t>
  </si>
  <si>
    <t>GBR11 20 E00054-2 GB 00614Q4 2021GBP</t>
  </si>
  <si>
    <t>GBR1 18 E00022 GB 00362Q1 2021GBP</t>
  </si>
  <si>
    <t>GBR1 18 E00022 GB 00362Q2 2021GBP</t>
  </si>
  <si>
    <t>GBR1 18 E00022 GB 00362Q3 2021GBP</t>
  </si>
  <si>
    <t>GBR1 18 E00022 GB 00362Q4 2021GBP</t>
  </si>
  <si>
    <t>GBR1 18 E00071 GB 00414Q1 2021GBP</t>
  </si>
  <si>
    <t>GBR1 18 E00071 GB 00414Q2 2021GBP</t>
  </si>
  <si>
    <t>GBR1 18 E00071 GB 00414Q3 2021GBP</t>
  </si>
  <si>
    <t>GBR1 18 E00071 GB 00414Q4 2021GBP</t>
  </si>
  <si>
    <t>GBR12 19 E00029 GB 00571Q1 2021GBP</t>
  </si>
  <si>
    <t>GBR12 19 E00029 GB 00571Q2 2021GBP</t>
  </si>
  <si>
    <t>GBR12 19 E00029 GB 00571Q3 2021GBP</t>
  </si>
  <si>
    <t>GBR12 19 E00029 GB 00571Q4 2021GBP</t>
  </si>
  <si>
    <t>GBR7 19 E00045 GB 00590Q1 2021GBP</t>
  </si>
  <si>
    <t>GBR7 19 E00045 GB 00590Q2 2021GBP</t>
  </si>
  <si>
    <t>GBR7 19 E00045 GB 00590Q3 2021GBP</t>
  </si>
  <si>
    <t>GBR7 19 E00045 GB 00590Q4 2021GBP</t>
  </si>
  <si>
    <t>GBR9 20 E00072 GB 00610Q1 2021GBP</t>
  </si>
  <si>
    <t>GBR9 20 E00072 GB 00610Q2 2021GBP</t>
  </si>
  <si>
    <t>GBR9 20 E00072 GB 00610Q4 2021GBP</t>
  </si>
  <si>
    <t>GBR9 20 E00005 GB 00618Q1 2021GBP</t>
  </si>
  <si>
    <t>9 20 E00005 GB 00618</t>
  </si>
  <si>
    <t>GBR9 20 E00005 GB 00618Q2 2021GBP</t>
  </si>
  <si>
    <t>GBR9 20 E00005 GB 00618Q3 2021GBP</t>
  </si>
  <si>
    <t>GBR1 21 E0L005 GB 00621Q1 2021GBP</t>
  </si>
  <si>
    <t>1 21 E0L005 GB 00621</t>
  </si>
  <si>
    <t>GBR1 21 E0L005 GB 00621Q2 2021GBP</t>
  </si>
  <si>
    <t>GBR1 21 E0L005 GB 00621Q3 2021GBP</t>
  </si>
  <si>
    <t>GBR1 21 E0L005 GB 00621Q4 2021GBP</t>
  </si>
  <si>
    <t>GBR1 2020 E00031-2 GB 00601Q1 2021GBP</t>
  </si>
  <si>
    <t>1 2020 E00031-2 GB 00601</t>
  </si>
  <si>
    <t>GBR1 2020 E00031-2 GB 00601Q2 2021GBP</t>
  </si>
  <si>
    <t>GBR9 20 E00053 GB 00615Q1 2021GBP</t>
  </si>
  <si>
    <t>9 20 E00053 GB 00615</t>
  </si>
  <si>
    <t>GBR9 20 E00053 GB 00615Q2 2021GBP</t>
  </si>
  <si>
    <t>GBR9 20 E00053 GB 00615Q3 2021GBP</t>
  </si>
  <si>
    <t>GBR9 20 E00053 GB 00615Q4 2021GBP</t>
  </si>
  <si>
    <t>GBR1 18 E00075 GB 00303Q1 2021GBP</t>
  </si>
  <si>
    <t>1 18 E00075 GB 00303</t>
  </si>
  <si>
    <t>GBR1 18 E00075 GB 00303Q2 2021GBP</t>
  </si>
  <si>
    <t>[40728]</t>
  </si>
  <si>
    <t>[21167]</t>
  </si>
  <si>
    <t>2021-07-23 01:09:30 +0200</t>
  </si>
  <si>
    <t>GBR1 18 E00068 GB 00375Q1 2021GBP</t>
  </si>
  <si>
    <t>1 18 E00068 GB 00375</t>
  </si>
  <si>
    <t>GBR4 18 E00072 GB 00568Q1 2021GBP</t>
  </si>
  <si>
    <t>GBR4 18 E00072 GB 00568Q2 2021GBP</t>
  </si>
  <si>
    <t>GBR4 18 E00072 GB 00568Q3 2021GBP</t>
  </si>
  <si>
    <t>GBR4 18 E00072 GB 00568Q4 2021GBP</t>
  </si>
  <si>
    <t>GBR1 18 A00014 GB 00534Q1 2021GBP</t>
  </si>
  <si>
    <t>GBR1 18 A00014 GB 00534Q2 2021GBP</t>
  </si>
  <si>
    <t>GBR1 18 A00014 GB 00534Q3 2021GBP</t>
  </si>
  <si>
    <t>GBR1 18 A00014 GB 00534Q4 2021GBP</t>
  </si>
  <si>
    <t>GBR1 18 E00029 GB 00253Q1 2021GBP</t>
  </si>
  <si>
    <t>GBR1 18 E00029 GB 00253Q2 2021GBP</t>
  </si>
  <si>
    <t>GBR1 18 E00029 GB 00253Q3 2021GBP</t>
  </si>
  <si>
    <t>GBR1 18 E00029 GB 00253Q4 2021GBP</t>
  </si>
  <si>
    <t>GBR11 18 A00005 GB 00541Q1 2021GBP</t>
  </si>
  <si>
    <t>GBR11 18 A00005 GB 00541Q2 2021GBP</t>
  </si>
  <si>
    <t>GBR11 18 A00005 GB 00541Q3 2021GBP</t>
  </si>
  <si>
    <t>GBR11 18 A00005 GB 00541Q4 2021GBP</t>
  </si>
  <si>
    <t>GBR1 18 E00017 GB 00286Q2 2021GBP</t>
  </si>
  <si>
    <t>GBR1 18 E00017 GB 00286Q3 2021GBP</t>
  </si>
  <si>
    <t>GBR2 20 A00003 GB 00582Q2 2021GBP</t>
  </si>
  <si>
    <t>GBR2 20 A00003 GB 00582Q3 2021GBP</t>
  </si>
  <si>
    <t>GBR2 20 A00003 GB 00582Q4 2021GBP</t>
  </si>
  <si>
    <t>GBRGB4-21-7-028Q2 2021GBP</t>
  </si>
  <si>
    <t>GB4-21-7-028</t>
  </si>
  <si>
    <t>GBRGB4-21-7-028Q3 2021GBP</t>
  </si>
  <si>
    <t>GBRGB4-21-7-028Q4 2021GBP</t>
  </si>
  <si>
    <t>GBR5 20 A00005 GB 00624Q2 2021GBP</t>
  </si>
  <si>
    <t>GBR5 20 A00005 GB 00624Q3 2021GBP</t>
  </si>
  <si>
    <t>GBR5 20 A00005 GB 00624Q4 2021GBP</t>
  </si>
  <si>
    <t>GBR1 19 E0L081 GB 00476Q2 2021GBP</t>
  </si>
  <si>
    <t>GBR1 19 E0L081 GB 00476Q3 2021GBP</t>
  </si>
  <si>
    <t>GBR1 19 E0L081 GB 00476Q4 2021GBP</t>
  </si>
  <si>
    <t>GBR1 18 E00043-1 GB 00243Q2 2021GBP</t>
  </si>
  <si>
    <t>GBR1 18 E00043-1 GB 00243Q3 2021GBP</t>
  </si>
  <si>
    <t>GBR1 18 E00043-1 GB 00243Q4 2021GBP</t>
  </si>
  <si>
    <t>GBR1 18 E0L081 GB 00372Q2 2021GBP</t>
  </si>
  <si>
    <t>GBR1 18 E0L081 GB 00372Q4 2021GBP</t>
  </si>
  <si>
    <t>GBR1 18 E00009 GB 00287Q2 2021GBP</t>
  </si>
  <si>
    <t>1 18 E00009 GB 00287</t>
  </si>
  <si>
    <t>GBR1 18 E00009 GB 00287Q3 2021GBP</t>
  </si>
  <si>
    <t>GBR1 18 E00009 GB 00287Q4 2021GBP</t>
  </si>
  <si>
    <t>GBR1 18 E00013 GB 00245Q2 2021GBP</t>
  </si>
  <si>
    <t>GBR1 18 E00013 GB 00245Q3 2021GBP</t>
  </si>
  <si>
    <t>GBR1 18 AR0002 GB 00239Q2 2021GBP</t>
  </si>
  <si>
    <t>GBR1 18 AR0002 GB 00239Q4 2021GBP</t>
  </si>
  <si>
    <t>GBR1 18 E00029 GB 00304Q1 2021GBP</t>
  </si>
  <si>
    <t>GBR1 18 E00029 GB 00304Q2 2021GBP</t>
  </si>
  <si>
    <t>GBR1 18 E00029 GB 00304Q3 2021GBP</t>
  </si>
  <si>
    <t>GBR1 18 E00029 GB 00304Q4 2021GBP</t>
  </si>
  <si>
    <t>GBR1 18 E00054 GB 00421Q2 2021GBP</t>
  </si>
  <si>
    <t>GBR1 18 E00019 GB 00360Q2 2021GBP</t>
  </si>
  <si>
    <t>GBR1 18 E00019 GB 00360Q3 2021GBP</t>
  </si>
  <si>
    <t>GBR1 18 E00019 GB 00360Q4 2021GBP</t>
  </si>
  <si>
    <t>GBR1 18 A00003 GB 00447Q2 2021GBP</t>
  </si>
  <si>
    <t>GBR1 18 A00003 GB 00447Q3 2021GBP</t>
  </si>
  <si>
    <t>GBR1 18 A00003 GB 00447Q4 2021GBP</t>
  </si>
  <si>
    <t>GBR1 20 AR0001 GB 00610Q2 2021GBP</t>
  </si>
  <si>
    <t>1 20 AR0001 GB 00610</t>
  </si>
  <si>
    <t>GBR1 20 AR0001 GB 00610Q3 2021GBP</t>
  </si>
  <si>
    <t>GBR1 20 AR0001 GB 00610Q4 2021GBP</t>
  </si>
  <si>
    <t>GBR1 19 E00019 GB 00513Q2 2021GBP</t>
  </si>
  <si>
    <t>1 19 E00019 GB 00513</t>
  </si>
  <si>
    <t>GBR1 19 E00019 GB 00513Q3 2021GBP</t>
  </si>
  <si>
    <t>GBR1 19 E00019 GB 00513Q4 2021GBP</t>
  </si>
  <si>
    <t>GBR1 20 E00051-1 GB 00579Q2 2021GBP</t>
  </si>
  <si>
    <t>GBR1 20 E00051-1 GB 00579Q3 2021GBP</t>
  </si>
  <si>
    <t>GBR1 20 E00051-1 GB 00579Q4 2021GBP</t>
  </si>
  <si>
    <t>GBRGB4-21-7-026Q1 2021GBP</t>
  </si>
  <si>
    <t>TEMP3UK</t>
  </si>
  <si>
    <t>GB4-21-7-026</t>
  </si>
  <si>
    <t>GBR1 20 A00005 GB 00595Q2 2021GBP</t>
  </si>
  <si>
    <t>GBR1 20 A00005 GB 00595Q3 2021GBP</t>
  </si>
  <si>
    <t>GBR1 20 A00005 GB 00595Q4 2021GBP</t>
  </si>
  <si>
    <t>GBR1 21 E0L005 GB 00620Q1 2021GBP</t>
  </si>
  <si>
    <t xml:space="preserve"> 1 21 E0L005 GB 00620</t>
  </si>
  <si>
    <t>GBR1 21 E0L005 GB 00620Q2 2021GBP</t>
  </si>
  <si>
    <t>GBR1 21 E0L005 GB 00620Q3 2021GBP</t>
  </si>
  <si>
    <t>GBR1 21 E0L005 GB 00620Q4 2021GBP</t>
  </si>
  <si>
    <t>GBR1 19 E00041 GB 00470Q3 2021GBP</t>
  </si>
  <si>
    <t>GBR1 19 E00041 GB 00470Q4 2021GBP</t>
  </si>
  <si>
    <t>GBRGB4-21-7-021Q2 2021GBP</t>
  </si>
  <si>
    <t>GB4-21-7-021</t>
  </si>
  <si>
    <t>GBRGB4-21-7-021Q3 2021GBP</t>
  </si>
  <si>
    <t>GBRGB4-21-7-021Q4 2021GBP</t>
  </si>
  <si>
    <t>GBRGB2-21-6-019Q1 2021GBP</t>
  </si>
  <si>
    <t>GB2-21-6-019</t>
  </si>
  <si>
    <t>GBRGB2-21-6-019Q3 2021GBP</t>
  </si>
  <si>
    <t>GBRGB2-21-6-019Q4 2021GBP</t>
  </si>
  <si>
    <t>GBR10 19 A00005 GB 00583Q1 2021GBP</t>
  </si>
  <si>
    <t>GBR10 19 A00005 GB 00583Q2 2021GBP</t>
  </si>
  <si>
    <t>GBR10 19 A00005 GB 00583Q3 2021GBP</t>
  </si>
  <si>
    <t>GBR10 19 A00005 GB 00583Q4 2021GBP</t>
  </si>
  <si>
    <t>GBRGB4-21-7-027Q2 2021GBP</t>
  </si>
  <si>
    <t>GB4-21-7-027</t>
  </si>
  <si>
    <t>GBRGB4-21-7-027Q3 2021GBP</t>
  </si>
  <si>
    <t>GBRGB4-21-7-027Q4 2021GBP</t>
  </si>
  <si>
    <t>GBR1 2020 A00004 GB 00605Q3 2021GBP</t>
  </si>
  <si>
    <t>GBR1 2020 A00004 GB 00605Q4 2021GBP</t>
  </si>
  <si>
    <t>GBR1 18 E00054 GB 00367Q3 2021GBP</t>
  </si>
  <si>
    <t>GBRGB2-21-2-022Q1 2021GBP</t>
  </si>
  <si>
    <t>GB2-21-2-022</t>
  </si>
  <si>
    <t>GBRGB2-21-2-022Q2 2021GBP</t>
  </si>
  <si>
    <t>GBRGB2-21-2-022Q3 2021GBP</t>
  </si>
  <si>
    <t>GBRGB2-21-2-022Q4 2021GBP</t>
  </si>
  <si>
    <t>GBRGB4-21-7-026Q3 2021GBP</t>
  </si>
  <si>
    <t>GBRGB4-21-7-026Q4 2021GBP</t>
  </si>
  <si>
    <t>GBR1 18 E00023 GB 00298Q3 2021GBP</t>
  </si>
  <si>
    <t>GBR1 18 E00023 GB 00298Q4 2021GBP</t>
  </si>
  <si>
    <t>GBR1 18 A00013 GB 00389Q1 2021GBP</t>
  </si>
  <si>
    <t>GBR1 18 A00013 GB 00389Q2 2021GBP</t>
  </si>
  <si>
    <t>GBR1 18 A00013 GB 00389Q3 2021GBP</t>
  </si>
  <si>
    <t>GBR1 18 A00013 GB 00389Y 2021GBP</t>
  </si>
  <si>
    <t>GBR8 17 A00013 GB 00584Q3 2021GBP</t>
  </si>
  <si>
    <t>GBR8 17 A00013 GB 00584Q4 2021GBP</t>
  </si>
  <si>
    <t>GBR1 18 E00070 GB 00332Q3 2021GBP</t>
  </si>
  <si>
    <t>GBR1 18 E00070 GB 00332Q4 2021GBP</t>
  </si>
  <si>
    <t>GBR1 18 E00054 GB 00371Q3 2021GBP</t>
  </si>
  <si>
    <t>GBR1 18 E00054 GB 00371Q4 2021GBP</t>
  </si>
  <si>
    <t>GBR7 19 A00009 GB 00536Q1 2021GBP</t>
  </si>
  <si>
    <t>GBR7 19 A00009 GB 00536Q2 2021GBP</t>
  </si>
  <si>
    <t>GBR7 19 A00009 GB 00536Q3 2021GBP</t>
  </si>
  <si>
    <t>GBR7 19 A00009 GB 00536Q4 2021GBP</t>
  </si>
  <si>
    <t>GBRGB4-21-7-030Q3 2021GBP</t>
  </si>
  <si>
    <t>GB4-21-7-030</t>
  </si>
  <si>
    <t>GBRGB2-21-1-031Q1 2021GBP</t>
  </si>
  <si>
    <t>GBRGB2-21-1-031Q2 2021GBP</t>
  </si>
  <si>
    <t>GBRGB2-21-1-031Q3 2021GBP</t>
  </si>
  <si>
    <t>GBRGB2-21-1-031Q4 2021GBP</t>
  </si>
  <si>
    <t>GBRGB2-21-2-024Q3 2021GBP</t>
  </si>
  <si>
    <t>GB2-21-2-024</t>
  </si>
  <si>
    <t>GBRGB2-21-2-024Q4 2021GBP</t>
  </si>
  <si>
    <t>GBRGB2-21-1-040Q3 2021GBP</t>
  </si>
  <si>
    <t>GB2-21-1-040</t>
  </si>
  <si>
    <t>GBRGB2-21-1-040Q4 2021GBP</t>
  </si>
  <si>
    <t>GBRGB2-21-7-025Q3 2021GBP</t>
  </si>
  <si>
    <t>GB2-21-7-025</t>
  </si>
  <si>
    <t>GBR9 20 E00005 GB 00617Q1 2021GBP</t>
  </si>
  <si>
    <t>GBR9 20 E00005 GB 00617Q3 2021GBP</t>
  </si>
  <si>
    <t>GBR3 12 A00005 GB 00585Q3 2021GBP</t>
  </si>
  <si>
    <t>GBR1 17 A00014 GB 00533Q1 2021GBP</t>
  </si>
  <si>
    <t>[TN] : Calcul à la main = Report
 47 x 6,00% + 501 x11,4 + 278,00 x 7,66 + 0,34 x 0,85 + 0,17 x0,88 + 740,33 x9%  +1 725,11 x5,48 = 17364,37
[EF] Il s'agit en fait d'inversion de colonnes- reloadé on devrait être bon</t>
  </si>
  <si>
    <t>GBR1 17 A00014 GB 00533Q2 2021GBP</t>
  </si>
  <si>
    <t>[TN] : Calcul à la main = Report
 47 x 6,00% +  501 x11,4 +278,00 x 7,66 + 0,51 x 0,85 + 0,17 x0,88 + 740,33 x 9% + 1 725,11 x5,48 = 17364,52
[EF] Il s'agit en fait d'inversion de colonnes- reloadé on devrait être bon</t>
  </si>
  <si>
    <t>GBR1 17 A00014 GB 00533Q3 2021GBP</t>
  </si>
  <si>
    <t>[TN] : Calcul à la main = Report
67,06 x 6,00%  + 3 x 1,06 + 659 x11,4 +473 x 7,66 + 5,51 x 0,85 + 0,67 x0,88 + 1027,53 x 9% +4118,45 x5,48 = 33809,84
[EF] Il s'agit en fait d'inversion de colonnes- reloadé on devrait être bon</t>
  </si>
  <si>
    <t>GBR1 18 A00004 GB 00532Q1 2021GBP</t>
  </si>
  <si>
    <t>GBR1 18 A00004 GB 00532Q2 2021GBP</t>
  </si>
  <si>
    <t>GBR1 18 A00004 GB 00532Q3 2021GBP</t>
  </si>
  <si>
    <t>GBRGB2-21-1-023Q3 2021GBP</t>
  </si>
  <si>
    <t>GB2-21-1-023</t>
  </si>
  <si>
    <t>GBRGB2-21-1-023Q4 2021GBP</t>
  </si>
  <si>
    <t>GBR1 18 E00062 GB 00558Q1 2021GBP</t>
  </si>
  <si>
    <t>[29822]</t>
  </si>
  <si>
    <t>[27185, 11000, 27188, 27186, 27187]</t>
  </si>
  <si>
    <t>2021-12-06 13:43:10 +0100</t>
  </si>
  <si>
    <t>[TN] : Calcul à la main = Report , correspondant au dernier ajustement https://astoresuite.com/adjustements/edit/27188 :196 470,62 x 0,0358 = 7 033,65
[EF] on dirait qu'a l'époque l'outil a utlisé 0,036 au lieu de 0,0358
[EF] Vu avec Emmanuel P/ Catherine ne pas refacturer</t>
  </si>
  <si>
    <t>GBR1 18 E00062 GB 00558Q2 2021GBP</t>
  </si>
  <si>
    <t>[40807]</t>
  </si>
  <si>
    <t>[21519]</t>
  </si>
  <si>
    <t>2021-12-06 12:22:12 +0100</t>
  </si>
  <si>
    <t>[TN] : Calcul à la main = Report , correspondant au dernier ajustement https://astoresuite.com/adjustements/edit/21519 :114 608,78 x 0,0358 = 4 102,99
[EF] on dirait qu'a l'époque l'outil a utlisé 0,036 au lieu de 0,0358
[EF] Vu avec Emmanuel P/ Catherine ne pas refacturer</t>
  </si>
  <si>
    <t>GBR1 18 E00062 GB 00558Q3 2021GBP</t>
  </si>
  <si>
    <t>[45118]</t>
  </si>
  <si>
    <t>[26462]</t>
  </si>
  <si>
    <t>2021-12-06 13:38:28 +0100</t>
  </si>
  <si>
    <t>[TN] : Calcul à la main = Report : 140 937,43 x 0,0358 = 5045,56
[EF] on dirait qu'a l'époque l'outil a utlisé 0,036 au lieu de 0,0358
[EF] Vu avec Emmanuel P/ Catherine ne pas refacturer</t>
  </si>
  <si>
    <t>GBR1 18 E00062 GB 00558Q4 2021GBP</t>
  </si>
  <si>
    <t>GBR1 18 E00058 GB 00246Q1 2021GBP</t>
  </si>
  <si>
    <t>GBR1 18 E00058 GB 00246Q4 2021GBP</t>
  </si>
  <si>
    <t>GBR6 20 A00004 GB 00594-2Q1 2021GBP</t>
  </si>
  <si>
    <t>GBR6 20 A00004 GB 00594-2Q2 2021GBP</t>
  </si>
  <si>
    <t>GBR6 20 A00004 GB 00594-2Q3 2021GBP</t>
  </si>
  <si>
    <t>GBR6 20 A00004 GB 00594-2Q4 2021GBP</t>
  </si>
  <si>
    <t>GBR1 18 A00014 GB 00405-Q3 2021GBP</t>
  </si>
  <si>
    <t>GBR1 18 A00014 GB 00405-Q4 2021GBP</t>
  </si>
  <si>
    <t>GBR1 18 A00014 GB 00390Q1 2021GBP</t>
  </si>
  <si>
    <t>GBR1 18 A00014 GB 00390Q2 2021GBP</t>
  </si>
  <si>
    <t>GBR1 18 A00014 GB 00390Q3 2021GBP</t>
  </si>
  <si>
    <t>[74569]</t>
  </si>
  <si>
    <t>[34908]</t>
  </si>
  <si>
    <t>2022-01-23 20:15:45 +0100</t>
  </si>
  <si>
    <t>GBR1 18 A00014 GB 00390Q4 2021GBP</t>
  </si>
  <si>
    <t>GBR118 E00055 GB 00278-1Q1 2021GBP</t>
  </si>
  <si>
    <t>GBR118 E00055 GB 00278-1Q2 2021GBP</t>
  </si>
  <si>
    <t>GBR118 E00055 GB 00278-1Q3 2021GBP</t>
  </si>
  <si>
    <t>GBR1 18 A00013 GB 00413Q3 2021GBP</t>
  </si>
  <si>
    <t>GBR1 18 A00013 GB 00413Q4 2021GBP</t>
  </si>
  <si>
    <t>GBR1 18 AR0001 GB 00241Q1 2021GBP</t>
  </si>
  <si>
    <t>GBR1 18 AR0001 GB 00241Q2 2021GBP</t>
  </si>
  <si>
    <t>GBR1 18 AR0001 GB 00241Q3 2021GBP</t>
  </si>
  <si>
    <t>GBR1 18 AR0001 GB 00241Q4 2021GBP</t>
  </si>
  <si>
    <t>GBR1 19 E0L081 GB 00474Q4 2021GBP</t>
  </si>
  <si>
    <t>GBR11 18 A00005 GB 00589Q1 2021GBP</t>
  </si>
  <si>
    <t>GBR11 18 A00005 GB 00589Q2 2021GBP</t>
  </si>
  <si>
    <t>GBR11 18 A00005 GB 00589Q3 2021GBP</t>
  </si>
  <si>
    <t>GBR11 18 A00005 GB 00589Q4 2021GBP</t>
  </si>
  <si>
    <t>GBRGB4-21-7-038Q4 2021GBP</t>
  </si>
  <si>
    <t>GB4-21-7-038</t>
  </si>
  <si>
    <t>GBRGB4-21-1-032Q4 2021GBP</t>
  </si>
  <si>
    <t>GB4-21-1-032</t>
  </si>
  <si>
    <t>GBRGB2-21-1-034Q4 2021GBP</t>
  </si>
  <si>
    <t>GB2-21-1-034</t>
  </si>
  <si>
    <t>GBRGB4-21-7-029Q4 2021GBP</t>
  </si>
  <si>
    <t>GB4-21-7-029</t>
  </si>
  <si>
    <t>GBR3 20 E00051 GB 00598Y 2021GBP</t>
  </si>
  <si>
    <t>3 20 E00051 GB 00598</t>
  </si>
  <si>
    <t>GBRUK030055AY 2021GBP</t>
  </si>
  <si>
    <t>UK030055A</t>
  </si>
  <si>
    <t>GBR9 17 A00005 GB 00543Y 2021GBP</t>
  </si>
  <si>
    <t>ITAIT4GP182088Q2 2021EUR</t>
  </si>
  <si>
    <t>ITAIT4GP182088Q3 2021EUR</t>
  </si>
  <si>
    <t>ITAIT4GP182088Q4 2021EUR</t>
  </si>
  <si>
    <t>ITAIT2GP183002Q2 2021EUR</t>
  </si>
  <si>
    <t>ITAIT2GP183002Q3 2021EUR</t>
  </si>
  <si>
    <t>ITAIT2GP183002Q4 2021EUR</t>
  </si>
  <si>
    <t>ITAIT2GP202076Q1 2021EUR</t>
  </si>
  <si>
    <t>ITAIT2GP202076Q2 2021EUR</t>
  </si>
  <si>
    <t>ITAIT2GP202076Q3 2021EUR</t>
  </si>
  <si>
    <t>ITAIT2GP202076Q4 2021EUR</t>
  </si>
  <si>
    <t>ITAIT2GP20382Q1 2021EUR</t>
  </si>
  <si>
    <t>IT2GP20382</t>
  </si>
  <si>
    <t>ITAIT2GP20382Q2 2021EUR</t>
  </si>
  <si>
    <t>ITAIT2GP20382Q3 2021EUR</t>
  </si>
  <si>
    <t>ITAIT2GP20382Q4 2021EUR</t>
  </si>
  <si>
    <t>ITAIT2-21-2-042Q1 2021EUR</t>
  </si>
  <si>
    <t>IT2-21-2-042</t>
  </si>
  <si>
    <t>ITAIT2-21-2-042Q3 2021EUR</t>
  </si>
  <si>
    <t>ITAIT2-21-2-042Q4 2021EUR</t>
  </si>
  <si>
    <t>ITAIT2GP10328Q1 2021EUR</t>
  </si>
  <si>
    <t>ITAIT2GP10328Q2 2021EUR</t>
  </si>
  <si>
    <t>ITAIT2GP10328Q3 2021EUR</t>
  </si>
  <si>
    <t>ITAIT2GP10328Q4 2021EUR</t>
  </si>
  <si>
    <t>ITAIT2-21-2-048Q1 2021EUR</t>
  </si>
  <si>
    <t>IT2-21-2-048</t>
  </si>
  <si>
    <t>ITAIT2-21-2-048Q2 2021EUR</t>
  </si>
  <si>
    <t>ITAIT2-21-2-048Q3 2021EUR</t>
  </si>
  <si>
    <t>ITAIT2-21-2-048Q4 2021EUR</t>
  </si>
  <si>
    <t>ITAIT2GP10363Q1 2021EUR</t>
  </si>
  <si>
    <t>ITAIT2GP10363Q2 2021EUR</t>
  </si>
  <si>
    <t>ITAIT2GP10363Q3 2021EUR</t>
  </si>
  <si>
    <t>ITAIT2GP10363Q4 2021EUR</t>
  </si>
  <si>
    <t>ITAIT2GP10353Q1 2021EUR</t>
  </si>
  <si>
    <t>[EF] Probleme numéro de contrat dans la compile de facturation</t>
  </si>
  <si>
    <t>ITAIT2GP10353Q2 2021EUR</t>
  </si>
  <si>
    <t>ITAIT2GP10353Q3 2021EUR</t>
  </si>
  <si>
    <t>ITAIT2GP10353Q4 2021EUR</t>
  </si>
  <si>
    <t>ITAIT2GP182042AQ1 2021EUR</t>
  </si>
  <si>
    <t>ITAIT2GP182042AQ2 2021EUR</t>
  </si>
  <si>
    <t>ITAIT2GP182042AQ3 2021EUR</t>
  </si>
  <si>
    <t>ITAIT2GP182042AQ4 2021EUR</t>
  </si>
  <si>
    <t>ITAIT2GP20297Q1 2021EUR</t>
  </si>
  <si>
    <t>ITAIT2GP20297Q2 2021EUR</t>
  </si>
  <si>
    <t>ITAIT2GP20297Q3 2021EUR</t>
  </si>
  <si>
    <t>ITAIT2GP20297Q4 2021EUR</t>
  </si>
  <si>
    <t>ITAIT2GP20314Q1 2021EUR</t>
  </si>
  <si>
    <t>ITAIT2GP20314Q2 2021EUR</t>
  </si>
  <si>
    <t>ITAIT2GP20314Q3 2021EUR</t>
  </si>
  <si>
    <t>ITAIT2GP20314Q4 2021EUR</t>
  </si>
  <si>
    <t>ITAIT2GP20302Q1 2021EUR</t>
  </si>
  <si>
    <t>ITAIT2GP20302Q2 2021EUR</t>
  </si>
  <si>
    <t>ITAIT2GP20302Q3 2021EUR</t>
  </si>
  <si>
    <t>ITAIT2GP20302Q4 2021EUR</t>
  </si>
  <si>
    <t>ITAIT2GP202061Q1 2021EUR</t>
  </si>
  <si>
    <t>ITAIT2GP202061Q2 2021EUR</t>
  </si>
  <si>
    <t>ITAIT2GP182009Q3 2021EUR</t>
  </si>
  <si>
    <t>IT2GP182009</t>
  </si>
  <si>
    <t>ITAIT2GP182009Q4 2021EUR</t>
  </si>
  <si>
    <t>ITAIT2GP20306Q1 2021EUR</t>
  </si>
  <si>
    <t>ITAIT2GP20306Q2 2021EUR</t>
  </si>
  <si>
    <t>ITAIT2GP20306Q3 2021EUR</t>
  </si>
  <si>
    <t>ITAIT2GP20306Q4 2021EUR</t>
  </si>
  <si>
    <t>ITAIT2GP191047Q1 2021EUR</t>
  </si>
  <si>
    <t>ITAIT2GP191047Q2 2021EUR</t>
  </si>
  <si>
    <t>ITAIT2GP191047Q3 2021EUR</t>
  </si>
  <si>
    <t>ITAIT2GP191047Q4 2021EUR</t>
  </si>
  <si>
    <t>ITAIT2GP20370Q1 2021EUR</t>
  </si>
  <si>
    <t>[TN]: Rebate du report est correct mais faux dans la participation. L'unité dans la participation est attaché aux deux contrats, un - celui de la ligne et l'autre -  le  IT2GP182060 qui est expiré en 2020 qui cause le faux calcul : 3 255,43 x (4,3% + 4,29%) =279,64  =&gt; le calcul correct en prennant en compte seulement le bon contrat doit être :  3 255,43 x 4,3% = 139,98
[CM] = la facture attachée au contrat de 2020 le  IT2GP182060 est dans pré-billing, il faut également générer un avoir dans pré-billing sur ce contrat pour annuler la facture d'origine</t>
  </si>
  <si>
    <t>ITAIT2GP20370Q2 2021EUR</t>
  </si>
  <si>
    <t>[TN]: Rebate du report est correct mais faux dans la participation. L'unité dans la participation est attaché aux deux contrats, un - celui de la ligne et l'autre -  le  IT2GP182060 qui est expiré en 2020 qui cause le faux calcul : 5 244,19 x (4,3% + 4,29%) =450,48  =&gt; le calcul correct en prennant en compte seulement le bon contrat doit être :  5 244,19 x 4,3% = 225,50€
[CM] = la facture attachée au contrat de 2020 le  IT2GP182060 est dans pré-billing, il faut également générer un avoir dans pré-billing sur ce contrat pour annuler la facture d'origine</t>
  </si>
  <si>
    <t>ITAIT2GP20370Q3 2021EUR</t>
  </si>
  <si>
    <t>[OA] Rebate calculé à la main de 1464,57 ( 34059,7*4,3%) , le rebate corespond bien à l'encodage du contrat et du CA déclaré / https://www.astoresuite.com/contracts/show/31359
[CM] = Rebate du report est correct mais faux dans la participation. L'unité dans la participation est attaché aux deux contrats, un - celui de la ligne et l'autre -  le  IT2GP182060 qui est expiré en 2020 qui cause le faux calcul, de plus la facture attachée au contrat de 2020 le  IT2GP182060 est dans pré-billing, il faut également généréer des avoirs dans pré-billing sur ce contrat pour annuler la facture d'origine. réaffecté à Hexa</t>
  </si>
  <si>
    <t>ITAIT2GP20370Q4 2021EUR</t>
  </si>
  <si>
    <t>ITAIT2GP182060Q2 2021EUR</t>
  </si>
  <si>
    <t>[41831]</t>
  </si>
  <si>
    <t>[21310]</t>
  </si>
  <si>
    <t>2021-07-23 01:11:24 +0200</t>
  </si>
  <si>
    <t>[TN] : Rebate RDBC vide car date déclarative du contrat était 30/09/2020 / https://astoresuite.com/contracts/show/26246</t>
  </si>
  <si>
    <t>ITAIT2GP182060Q3 2021EUR</t>
  </si>
  <si>
    <t>[46074]</t>
  </si>
  <si>
    <t>[24604]</t>
  </si>
  <si>
    <t>2021-10-23 00:07:16 +0200</t>
  </si>
  <si>
    <t>ITAIT2GP20294Q1 2021EUR</t>
  </si>
  <si>
    <t>ITAIT2GP20294Q2 2021EUR</t>
  </si>
  <si>
    <t>ITAIT2GP20294Q3 2021EUR</t>
  </si>
  <si>
    <t>ITAIT2GP20294Q4 2021EUR</t>
  </si>
  <si>
    <t>ITA28972Q1 2021EUR</t>
  </si>
  <si>
    <t>ITA28972Q2 2021EUR</t>
  </si>
  <si>
    <t>ITA28972Q3 2021EUR</t>
  </si>
  <si>
    <t>ITA28972Q4 2021EUR</t>
  </si>
  <si>
    <t>ITAIT2GP20354-Q1 2021EUR</t>
  </si>
  <si>
    <t>ITAIT2GP20354-Q2 2021EUR</t>
  </si>
  <si>
    <t>[TN] : Rebate calculé à la main = Report. https://astoresuite.com/adjustements/edit/24270 : 8349,83 x 10% = 834,98€ . Le rebate aurait été facturé deux fois peut-être ?
[CM] facture en double dans le fichier de compil, OK résolu</t>
  </si>
  <si>
    <t>ITAIT2GP20354-Q3 2021EUR</t>
  </si>
  <si>
    <t>ITAIT2GP20354-Q4 2021EUR</t>
  </si>
  <si>
    <t>ITAIT2GP20356Q1 2021EUR</t>
  </si>
  <si>
    <t>ITAIT2GP20356Q2 2021EUR</t>
  </si>
  <si>
    <t>[TN] : Rebate calculé à la main = Report, qui correspond au dernier ajustement :https://astoresuite.com/adjustements/edit/24270 : 3 656,21 x 3% =109,69 €. Pour info, j'ai regardé en Billing et trouvé juste une facture d'un montant de 109,69 € alorque le montant ici 219,38 = 109,69 x 2[CM] facture en double dans le fichier de compil, OK résolu</t>
  </si>
  <si>
    <t>ITAIT2GP20356Q3 2021EUR</t>
  </si>
  <si>
    <t>ITAIT2GP20356Q4 2021EUR</t>
  </si>
  <si>
    <t>ITAIT2-21-1-022Q1 2021EUR</t>
  </si>
  <si>
    <t>IT2-21-1-022</t>
  </si>
  <si>
    <t>ITAIT2-21-1-022Q2 2021EUR</t>
  </si>
  <si>
    <t>ITAIT2-21-1-022Q3 2021EUR</t>
  </si>
  <si>
    <t>ITAIT2-21-1-022Q4 2021EUR</t>
  </si>
  <si>
    <t>ITAIT2GP191046Q1 2021EUR</t>
  </si>
  <si>
    <t>ITAIT2GP191046Q2 2021EUR</t>
  </si>
  <si>
    <t>ITAIT2GP191046Q3 2021EUR</t>
  </si>
  <si>
    <t>ITAIT2GP191046Q4 2021EUR</t>
  </si>
  <si>
    <t>ITAIT2GP20373Q1 2021EUR</t>
  </si>
  <si>
    <t>IT2GP20373</t>
  </si>
  <si>
    <t>ITAIT2GP20373Q2 2021EUR</t>
  </si>
  <si>
    <t>ITAIT2GP20373Q4 2021EUR</t>
  </si>
  <si>
    <t>ITAIT2GP192036Q3 2021EUR</t>
  </si>
  <si>
    <t>IT2GP192036</t>
  </si>
  <si>
    <t>ITAIT2GP10343Q1 2021EUR</t>
  </si>
  <si>
    <t>ITAIT2GP10343Q2 2021EUR</t>
  </si>
  <si>
    <t>ITAIT2GP10343Q3 2021EUR</t>
  </si>
  <si>
    <t>ITAIT2GP10343Q4 2021EUR</t>
  </si>
  <si>
    <t>ITAIT2GP20295Q1 2021EUR</t>
  </si>
  <si>
    <t>ITAIT2GP20295Q2 2021EUR</t>
  </si>
  <si>
    <t>ITAIT2GP20295Q3 2021EUR</t>
  </si>
  <si>
    <t>ITAIT2GP20295Q4 2021EUR</t>
  </si>
  <si>
    <t>ITAIT2GP10361Q1 2021EUR</t>
  </si>
  <si>
    <t>ITAIT2GP10361Q2 2021EUR</t>
  </si>
  <si>
    <t>ITAIT2GP10361Q3 2021EUR</t>
  </si>
  <si>
    <t>ITAIT2GP10361Q4 2021EUR</t>
  </si>
  <si>
    <t>ITAIT2GP10341Q1 2021EUR</t>
  </si>
  <si>
    <t>ITAIT2GP10341Q2 2021EUR</t>
  </si>
  <si>
    <t>ITAIT2GP10341Q3 2021EUR</t>
  </si>
  <si>
    <t>ITAIT2GP10341Q4 2021EUR</t>
  </si>
  <si>
    <t>ITAIT2GP202077Q1 2021EUR</t>
  </si>
  <si>
    <t>ITAIT2GP202077Q2 2021EUR</t>
  </si>
  <si>
    <t>ITAIT2GP202077Q3 2021EUR</t>
  </si>
  <si>
    <t>ITAIT2GP202077Q4 2021EUR</t>
  </si>
  <si>
    <t>ITAIT2GP20288Q1 2021EUR</t>
  </si>
  <si>
    <t>ITAIT2GP20288Q2 2021EUR</t>
  </si>
  <si>
    <t>ITAIT2GP20288Q3 2021EUR</t>
  </si>
  <si>
    <t>ITAIT2GP20288Q4 2021EUR</t>
  </si>
  <si>
    <t>ITAIT2GP20340Q1 2021EUR</t>
  </si>
  <si>
    <t>ITAIT2GP20340Q2 2021EUR</t>
  </si>
  <si>
    <t>ITAIT2GP20340Q3 2021EUR</t>
  </si>
  <si>
    <t>ITAIT2GP20340Q4 2021EUR</t>
  </si>
  <si>
    <t>ITAIT2GP202071Q1 2021EUR</t>
  </si>
  <si>
    <t>ITAIT2GP202071Q3 2021EUR</t>
  </si>
  <si>
    <t>ITAIT2GP202071Q4 2021EUR</t>
  </si>
  <si>
    <t>ITAIT2GP191057Q1 2021EUR</t>
  </si>
  <si>
    <t>ITAIT2GP191057Q2 2021EUR</t>
  </si>
  <si>
    <t>ITAIT2GP191057Q3 2021EUR</t>
  </si>
  <si>
    <t>ITAIT2GP183001Q1 2021EUR</t>
  </si>
  <si>
    <t>ITAIT2GP183001Q2 2021EUR</t>
  </si>
  <si>
    <t>ITAIT2GP183001Q3 2021EUR</t>
  </si>
  <si>
    <t>ITAIT2GP183001Q4 2021EUR</t>
  </si>
  <si>
    <t>ITAIT2GP191056Q1 2021EUR</t>
  </si>
  <si>
    <t>ITAIT2GP191056Q2 2021EUR</t>
  </si>
  <si>
    <t>ITAIT2GP191056Q3 2021EUR</t>
  </si>
  <si>
    <t>ITAIT2GP191056Q4 2021EUR</t>
  </si>
  <si>
    <t>ITAIT2GP10326Q1 2021EUR</t>
  </si>
  <si>
    <t>IT2GP10326</t>
  </si>
  <si>
    <t>ITAIT2GP10326Q2 2021EUR</t>
  </si>
  <si>
    <t>ITAIT2GP10326Q3 2021EUR</t>
  </si>
  <si>
    <t>ITAIT2GP10326Q4 2021EUR</t>
  </si>
  <si>
    <t>ITAIT2GP10358Q1 2021EUR</t>
  </si>
  <si>
    <t>ITAIT2GP10358Q2 2021EUR</t>
  </si>
  <si>
    <t>ITAIT2GP10358Q3 2021EUR</t>
  </si>
  <si>
    <t>ITAIT2GP10358Q4 2021EUR</t>
  </si>
  <si>
    <t>ITAIT2-21-2-041Q4 2021EUR</t>
  </si>
  <si>
    <t>IT2-21-2-041</t>
  </si>
  <si>
    <t>ITAIT2GP20364Q1 2021EUR</t>
  </si>
  <si>
    <t>ITAIT2GP20364Q2 2021EUR</t>
  </si>
  <si>
    <t>ITAIT2GP20364Q3 2021EUR</t>
  </si>
  <si>
    <t>ITAIT2GP20364Q4 2021EUR</t>
  </si>
  <si>
    <t>ITAIT2GP20292Q1 2021EUR</t>
  </si>
  <si>
    <t>ITAIT2GP20292Q2 2021EUR</t>
  </si>
  <si>
    <t>ITAIT2GP20292Q3 2021EUR</t>
  </si>
  <si>
    <t>ITAIT2GP20292Q4 2021EUR</t>
  </si>
  <si>
    <t>ITAIT2GP20357Q1 2021EUR</t>
  </si>
  <si>
    <t>ITAIT2GP20357Q2 2021EUR</t>
  </si>
  <si>
    <t>ITAIT2GP20357Q3 2021EUR</t>
  </si>
  <si>
    <t>ITAIT2GP20357Q4 2021EUR</t>
  </si>
  <si>
    <t>ITAIT2GP20333_2v5Q1 2021EUR</t>
  </si>
  <si>
    <t>[SB] Nous avons bien une participation ID 28328  mais avec no name provided comme nom d'unité. Ceci est dû à la suppression manuelle de l'unité à partir du contrat. Il faut vérifier l'unité et regenerer la bonne participation  à la main.
[NB] le contrat IT2GP20333_2v5 n'existe plus sur astoresuite, ce n'est pas une volontée de notre part pourriez-vous regarder si vous retrouvez le contrat en masqué ou en statut supprimé svp ?
[TN] : le contrat IT2GP20333_2v5 n'est trouvé nulle part</t>
  </si>
  <si>
    <t>ITAIT2GP20333_2v5Q2 2021EUR</t>
  </si>
  <si>
    <t>[SB] Nous avons bien une participation ID 41802 et des ajustements  mais avec no name provided comme nom d'unité. Ceci est dû à la suppression manuelle de l'unité à partir du contrat. Il faut vérifier l'unité et regenerer la bonne participation  à la main.
[NB] le contrat IT2GP20333_2v5 n'existe plus sur astoresuite, ce n'est pas une volontée de notre part pourriez-vous regarder si vous retrouvez le contrat en masqué ou en statut supprimé svp ?
[TN] : le contrat IT2GP20333_2v5 n'est trouvé nulle part</t>
  </si>
  <si>
    <t>ITAIT2GP20333_2v5Q3 2021EUR</t>
  </si>
  <si>
    <t>[SB] Nous avons bien une participation ID 46055 et des ajustements  mais avec no name provided comme nom d'unité. Ceci est dû à la suppression manuelle de l'unité à partir du contrat. Il faut vérifier l'unité et regenerer la bonne participation  à la main.
[NB] le contrat IT2GP20333_2v5 n'existe plus sur astoresuite, ce n'est pas une volontée de notre part pourriez-vous regarder si vous retrouvez le contrat en masqué ou en statut supprimé svp ?
[TN] : le contrat IT2GP20333_2v5 n'est trouvé nulle part</t>
  </si>
  <si>
    <t>ITAIT2GP20333_2v5Q4 2021EUR</t>
  </si>
  <si>
    <t>[SB] Nous avons bien une participation ID 73012 et des ajustements  mais avec no name provided comme nom d'unité. Ceci est dû à la suppression manuelle de l'unité à partir du contrat. Il faut vérifier l'unité et regenerer la bonne participation  à la main.
[NB] le contrat IT2GP20333_2v5 n'existe plus sur astoresuite, ce n'est pas une volontée de notre part pourriez-vous regarder si vous retrouvez le contrat en masqué ou en statut supprimé svp ?
[TN] : le contrat IT2GP20333_2v5 n'est trouvé nulle part</t>
  </si>
  <si>
    <t>ITAIT2-21-2-028Q1 2021EUR</t>
  </si>
  <si>
    <t>IT2-21-2-028</t>
  </si>
  <si>
    <t>ITAIT2-21-2-028Q2 2021EUR</t>
  </si>
  <si>
    <t>ITAIT2-21-2-028Q3 2021EUR</t>
  </si>
  <si>
    <t>ITAIT2-21-2-028Q4 2021EUR</t>
  </si>
  <si>
    <t>ITAIT2GP202067Q1 2021EUR</t>
  </si>
  <si>
    <t>[TN] : Report calculé à la main = Report https://astoresuite.com/declarative_campaign_participations/edit/37455 : 49 525,13 X 1,55% + 37 134,86 x 0,96% + 6 256,75x 1,4%.  La facture a inclus  H8894 qui n'est pas dans l'assiète du sous-service TO Cleaning Contractors
[SF] : Correction faite avec l'exclusion du H8894 - annulation par avoir et refacturation</t>
  </si>
  <si>
    <t>ITAIT2GP202067Q2 2021EUR</t>
  </si>
  <si>
    <t>[TN] : Report calculé à la main = Report https://astoresuite.com/declarative_campaign_participations/edit/41756 : 98 078,86 X 1,55% + 33 030,9 x 0,96% + 14 413 x 1,4%.  La facture a inclus  H8894 qui n'est pas dans l'assiète du sous-service TO Cleaning Contractors
[SF] : Correction faite avec l'exclusion du H8894 - annulation par avoir et refacturation</t>
  </si>
  <si>
    <t>ITAIT2GP202067Q3 2021EUR</t>
  </si>
  <si>
    <t>[TN] : Report calculé à la main = Report https://astoresuite.com/declarative_campaign_participations/edit/46025 : 294 958,56 X 1,55% + 154 831,74 x 0,96% + 78 132,25 x 1,4%.  La facture a inclus  H8894 qui n'est pas dans l'assiète du sous-service TO Cleaning Contractors
[SF] : Correction faite avec l'exclusion du H8894 - annulation par avoir et refacturation</t>
  </si>
  <si>
    <t>ITAIT2GP202067Q4 2021EUR</t>
  </si>
  <si>
    <t>[TN] : (18/05/22) Calcul à main = facture . Avant la regen du calcul, le montant du TO - Cleaning contractors n'est pas rentré dans le calcul du rebate qui a causé l'écart. Il semble OK après la regen du calcul, à checker dans le prochain monitoring si la ligne passera en valid
Calcul à main : 201 258,63 x 1,55 + 129 577,80 X 0,96 + 38 816,5 x 1,4% = 4907</t>
  </si>
  <si>
    <t>ITAIT2GP202073Q1 2021EUR</t>
  </si>
  <si>
    <t>ITAIT2GP202073Q2 2021EUR</t>
  </si>
  <si>
    <t>ITAIT2GP202073Q3 2021EUR</t>
  </si>
  <si>
    <t>ITAIT2GP202073Q4 2021EUR</t>
  </si>
  <si>
    <t>ITAIT2GP202064Q1 2021EUR</t>
  </si>
  <si>
    <t>ITAIT2GP202064Q2 2021EUR</t>
  </si>
  <si>
    <t>ITAIT2GP202064Q3 2021EUR</t>
  </si>
  <si>
    <t>ITAIT2GP202064Q4 2021EUR</t>
  </si>
  <si>
    <t>ITAIT2GP10385Q1 2021EUR</t>
  </si>
  <si>
    <t>ITAIT2GP10385Q2 2021EUR</t>
  </si>
  <si>
    <t>ITAIT2GP10385Q3 2021EUR</t>
  </si>
  <si>
    <t>ITAIT2GP10385Q4 2021EUR</t>
  </si>
  <si>
    <t>ITAIT2GP183000Q1 2021EUR</t>
  </si>
  <si>
    <t>ITAIT2GP183000Q2 2021EUR</t>
  </si>
  <si>
    <t>ITAIT2GP183000Q3 2021EUR</t>
  </si>
  <si>
    <t>ITAIT2GP183000Q4 2021EUR</t>
  </si>
  <si>
    <t>ITAIT2GP20299Q1 2021EUR</t>
  </si>
  <si>
    <t>ITAIT2GP20299Q2 2021EUR</t>
  </si>
  <si>
    <t>ITAIT2GP20299Q3 2021EUR</t>
  </si>
  <si>
    <t>ITAIT2GP20299Q4 2021EUR</t>
  </si>
  <si>
    <t>ITAIT2GP20285Q1 2021EUR</t>
  </si>
  <si>
    <t>ITAIT2GP20285Q2 2021EUR</t>
  </si>
  <si>
    <t>ITAIT2GP20285Q3 2021EUR</t>
  </si>
  <si>
    <t>ITAIT2GP20285Q4 2021EUR</t>
  </si>
  <si>
    <t>ITAIT2GP202075Q1 2021EUR</t>
  </si>
  <si>
    <t>ITAIT2GP202075Q2 2021EUR</t>
  </si>
  <si>
    <t>ITAIT2GP202075Q3 2021EUR</t>
  </si>
  <si>
    <t>ITAIT2GP202075Q4 2021EUR</t>
  </si>
  <si>
    <t>ITAIT2GP192037Q1 2021EUR</t>
  </si>
  <si>
    <t>ITAIT2GP192037Q2 2021EUR</t>
  </si>
  <si>
    <t>ITAIT2GP192037Q3 2021EUR</t>
  </si>
  <si>
    <t>ITAIT2GP192037Q4 2021EUR</t>
  </si>
  <si>
    <t>ITAIT2GP20339Q1 2021EUR</t>
  </si>
  <si>
    <t>ITAIT2GP20339Q2 2021EUR</t>
  </si>
  <si>
    <t>ITAIT2GP20339Q3 2021EUR</t>
  </si>
  <si>
    <t>ITAIT2GP20339Q4 2021EUR</t>
  </si>
  <si>
    <t>ITAIT2GP20291Q1 2021EUR</t>
  </si>
  <si>
    <t>ITAIT2GP20291Q2 2021EUR</t>
  </si>
  <si>
    <t>ITAIT2GP20291Q3 2021EUR</t>
  </si>
  <si>
    <t>ITAIT2GP20291Q4 2021EUR</t>
  </si>
  <si>
    <t>ITAIT2GP20308Q1 2021EUR</t>
  </si>
  <si>
    <t>ITAIT2GP20308Q2 2021EUR</t>
  </si>
  <si>
    <t>ITAIT2GP20308Q3 2021EUR</t>
  </si>
  <si>
    <t>ITAIT2GP20308Q4 2021EUR</t>
  </si>
  <si>
    <t>ITAIT4GP40293Q1 2021EUR</t>
  </si>
  <si>
    <t>ITAIT4GP40293Q2 2021EUR</t>
  </si>
  <si>
    <t>ITAIT4GP40293Q3 2021EUR</t>
  </si>
  <si>
    <t>ITAIT4GP40293Q4 2021EUR</t>
  </si>
  <si>
    <t>ITAIT4GP201082Q1 2021EUR</t>
  </si>
  <si>
    <t>IT4GP201082</t>
  </si>
  <si>
    <t>ITAIT4GP201082Q2 2021EUR</t>
  </si>
  <si>
    <t>ITAIT4GP201082Q3 2021EUR</t>
  </si>
  <si>
    <t>ITAIT2GP20296Q1 2021EUR</t>
  </si>
  <si>
    <t>ITAIT2GP20296Q4 2021EUR</t>
  </si>
  <si>
    <t>ITAIT2GP20287Q1 2021EUR</t>
  </si>
  <si>
    <t>ITAIT2GP20287Q2 2021EUR</t>
  </si>
  <si>
    <t>ITAIT2GP20287Q3 2021EUR</t>
  </si>
  <si>
    <t>ITAIT2GP20287Q4 2021EUR</t>
  </si>
  <si>
    <t>ITAIT2GP182013BQ1 2021EUR</t>
  </si>
  <si>
    <t>[28336]</t>
  </si>
  <si>
    <t>[16023]</t>
  </si>
  <si>
    <t>2021-07-26 16:29:27 +0200</t>
  </si>
  <si>
    <t>[OA] Rebate calculé à la main de 580,57 qui ne remonte pas dans le rapport alors qu'il a été calculé par l'outil. J'ai bien vérifié les conditions du contrat, normalment ça devrait remonter / https://www.astoresuite.com/declarative_campaign_participations/edit/28336</t>
  </si>
  <si>
    <t>ITAIT2GP182013BQ2 2021EUR</t>
  </si>
  <si>
    <t>ITAIT2GP182013BQ3 2021EUR</t>
  </si>
  <si>
    <t>ITAIT2GP182013BQ4 2021EUR</t>
  </si>
  <si>
    <t>ITAIT2GP20380Q4 2021EUR</t>
  </si>
  <si>
    <t>IT2GP20380</t>
  </si>
  <si>
    <t>ITAIT2GP20374Q1 2021EUR</t>
  </si>
  <si>
    <t>IT2GP20374</t>
  </si>
  <si>
    <t>ITAIT2GP20374Q2 2021EUR</t>
  </si>
  <si>
    <t>[TN] : Calcul à la main = Report https://astoresuite.com/adjustements/edit/21370 : 1 500 x 3% = 45 . D'ailleurs j'ai remarqué que dan Prébilling sur Q2 2021, il y a une facture ( 45€) envoyée au Billing, une facture (45€) à transmettre et un avoir (-45€) à transmettre, qui font une somme de 45€ au total
[CM] facture en double dans le fichier de compil, OK résolu</t>
  </si>
  <si>
    <t>ITAIT2GP20374Q4 2021EUR</t>
  </si>
  <si>
    <t>ITAIT2GP20367Q1 2021EUR</t>
  </si>
  <si>
    <t>IT2GP20367</t>
  </si>
  <si>
    <t>ITAIT2GP20367Q2 2021EUR</t>
  </si>
  <si>
    <t>ITAIT2GP20367Q3 2021EUR</t>
  </si>
  <si>
    <t>ITAIT2GP20367Q4 2021EUR</t>
  </si>
  <si>
    <t>ITAIT2GP20379Q1 2021EUR</t>
  </si>
  <si>
    <t>IT2GP20379</t>
  </si>
  <si>
    <t>ITAIT2GP20379Q2 2021EUR</t>
  </si>
  <si>
    <t>ITAIT2GP20379Q3 2021EUR</t>
  </si>
  <si>
    <t>ITAIT2GP20379Q4 2021EUR</t>
  </si>
  <si>
    <t>ITAIT2-21-7-034Q2 2021EUR</t>
  </si>
  <si>
    <t>TEMP IT10</t>
  </si>
  <si>
    <t>ITAIT2GP20290Q2 2021EUR</t>
  </si>
  <si>
    <t>ITAIT2GP20290Q3 2021EUR</t>
  </si>
  <si>
    <t>ITAIT2GP20290Q4 2021EUR</t>
  </si>
  <si>
    <t>ITAIT2GP20359Q2 2021EUR</t>
  </si>
  <si>
    <t>ITAIT2GP20359Q3 2021EUR</t>
  </si>
  <si>
    <t>ITAIT2GP20359Q4 2021EUR</t>
  </si>
  <si>
    <t>ITAIT2-21-3-032Q2 2021EUR</t>
  </si>
  <si>
    <t>IT2-21-3-032</t>
  </si>
  <si>
    <t>ITAIT2-21-3-032Q3 2021EUR</t>
  </si>
  <si>
    <t>ITAIT2-21-3-032Q4 2021EUR</t>
  </si>
  <si>
    <t>ITAIT2GP20369Q2 2021EUR</t>
  </si>
  <si>
    <t>IT2GP20369</t>
  </si>
  <si>
    <t>ITAIT2GP20369Q3 2021EUR</t>
  </si>
  <si>
    <t>ITAIT2GP20369Q4 2021EUR</t>
  </si>
  <si>
    <t>ITAIT2GP20383Q2 2021EUR</t>
  </si>
  <si>
    <t xml:space="preserve"> IT2GP20383</t>
  </si>
  <si>
    <t>ITAIT2GP20383Q3 2021EUR</t>
  </si>
  <si>
    <t>ITAIT2GP20383Q4 2021EUR</t>
  </si>
  <si>
    <t>ITAIT2GP20316Q2 2021EUR</t>
  </si>
  <si>
    <t>ITAIT2GP20316Q3 2021EUR</t>
  </si>
  <si>
    <t>ITAIT2GP20316Q4 2021EUR</t>
  </si>
  <si>
    <t>ITAIT2GP20336Q2 2021EUR</t>
  </si>
  <si>
    <t>ITAIT2GP20336Q3 2021EUR</t>
  </si>
  <si>
    <t>ITAIT2GP20336Q4 2021EUR</t>
  </si>
  <si>
    <t>ITAIT2GP202081Q2 2021EUR</t>
  </si>
  <si>
    <t>ITAIT2GP202081Q3 2021EUR</t>
  </si>
  <si>
    <t>ITAIT2GP202081Q4 2021EUR</t>
  </si>
  <si>
    <t>ITAIT2GP191058 2020Q1 2021EUR</t>
  </si>
  <si>
    <t>[TN] Rebate calculé à la main sur l'ajustement validé = Report https://astoresuite.com/adjustements/history?adjustement_group_id=17855 : 168 435,4 * 4,88% = 8 219,65 
[CM] facture en double dans le fichier de compil, OK résolu</t>
  </si>
  <si>
    <t>ITAIT2GP191058 2020Q2 2021EUR</t>
  </si>
  <si>
    <t>ITAIT2GP191058 2020Q3 2021EUR</t>
  </si>
  <si>
    <t>ITAIT2GP191058 2020Q4 2021EUR</t>
  </si>
  <si>
    <t>ITAIT2-21-2-027Q2 2021EUR</t>
  </si>
  <si>
    <t>IT2-21-2-027</t>
  </si>
  <si>
    <t>ITAIT2GP10345Q2 2021EUR</t>
  </si>
  <si>
    <t>ITAIT2GP10345Q3 2021EUR</t>
  </si>
  <si>
    <t>ITAIT2GP10345Q4 2021EUR</t>
  </si>
  <si>
    <t>ITAIT2GP20384Q2 2021EUR</t>
  </si>
  <si>
    <t>IT2GP20384</t>
  </si>
  <si>
    <t>ITAIT2GP20384Q3 2021EUR</t>
  </si>
  <si>
    <t>ITAIT2GP20384Q4 2021EUR</t>
  </si>
  <si>
    <t>ITAIT2GP191053Q2 2021EUR</t>
  </si>
  <si>
    <t>ITAIT2GP191053Q3 2021EUR</t>
  </si>
  <si>
    <t>ITAIT2GP191053Q4 2021EUR</t>
  </si>
  <si>
    <t>ITAIT2GP20386Q1 2021EUR</t>
  </si>
  <si>
    <t>ITAIT2GP20386Q2 2021EUR</t>
  </si>
  <si>
    <t>ITAIT2GP20386Q3 2021EUR</t>
  </si>
  <si>
    <t>ITAIT2GP20365Q2 2021EUR</t>
  </si>
  <si>
    <t>IT2GP20365</t>
  </si>
  <si>
    <t>ITAIT2GP20365Q4 2021EUR</t>
  </si>
  <si>
    <t>ITAIT2-21-6-021Q2 2021EUR</t>
  </si>
  <si>
    <t>IT2-21-6-021</t>
  </si>
  <si>
    <t>ITAIT2-21-6-021Q3 2021EUR</t>
  </si>
  <si>
    <t>ITAIT2-21-6-021Q4 2021EUR</t>
  </si>
  <si>
    <t>ITAIT2GP202060Q2 2021EUR</t>
  </si>
  <si>
    <t>ITAIT2GP202060Q4 2021EUR</t>
  </si>
  <si>
    <t>ITAIT2-21-6-030Q1 2021EUR</t>
  </si>
  <si>
    <t>IT2-21-6-030</t>
  </si>
  <si>
    <t xml:space="preserve">[TN] : Rebate OK dans le module d'ajustement mais KO dans le report :  23 118,36 x2,5% = 577,96 = Facture -&gt; Ici dans le report, le rebate est doublé
</t>
  </si>
  <si>
    <t>ITAIT2-21-6-030Q2 2021EUR</t>
  </si>
  <si>
    <t>ITAIT2-21-6-030Q3 2021EUR</t>
  </si>
  <si>
    <t>ITAIT2-21-6-030Q4 2021EUR</t>
  </si>
  <si>
    <t>ITAIT2GP202062Q2 2021EUR</t>
  </si>
  <si>
    <t>ITAIT2GP202062Q3 2021EUR</t>
  </si>
  <si>
    <t>ITAIT2GP202062Q4 2021EUR</t>
  </si>
  <si>
    <t>ITAIT2GP10360Q1 2021EUR</t>
  </si>
  <si>
    <t>ITAIT2GP10360Q4 2021EUR</t>
  </si>
  <si>
    <t>ITAIT2-21-1-047Q1 2021EUR</t>
  </si>
  <si>
    <t>IT2-21-1-047</t>
  </si>
  <si>
    <t>ITAIT2-21-1-047Q2 2021EUR</t>
  </si>
  <si>
    <t>ITAIT2-21-1-047Q3 2021EUR</t>
  </si>
  <si>
    <t>ITAIT2-21-1-047Q4 2021EUR</t>
  </si>
  <si>
    <t>ITAIT2-21-2-049Q3 2021EUR</t>
  </si>
  <si>
    <t>IT2-21-2-049</t>
  </si>
  <si>
    <t>ITAIT2-21-2-049Q4 2021EUR</t>
  </si>
  <si>
    <t>ITAIT2GP20347Q3 2021EUR</t>
  </si>
  <si>
    <t>ITAIT2GP20347Q4 2021EUR</t>
  </si>
  <si>
    <t>ITAIT2GP20293Q2 2021EUR</t>
  </si>
  <si>
    <t>ITAIT2GP20293Q3 2021EUR</t>
  </si>
  <si>
    <t>ITAIT2GP20293Q4 2021EUR</t>
  </si>
  <si>
    <t>ITAIT2GP182085Q2 2021EUR</t>
  </si>
  <si>
    <t>[TN] : il y a un doublon de participation -&gt; à en archiver un https://astoresuite.com/declarative_campaign_participations/edit/43754
Calcul à la main du rebate sur deux ajustements = Report : (290 + 990) x 5% = 19,84
[CM] facture en double dans le fichier de compil, OK résolu</t>
  </si>
  <si>
    <t>ITAIT2GP182085Q3 2021EUR</t>
  </si>
  <si>
    <t>ITAIT2GP182085Q4 2021EUR</t>
  </si>
  <si>
    <t>ITAIT2-21-7-034Q3 2021EUR</t>
  </si>
  <si>
    <t>ITAIT2-21-7-034Q4 2021EUR</t>
  </si>
  <si>
    <t>ITAIT2-21-1-046Q1 2021EUR</t>
  </si>
  <si>
    <t>IT2-21-1-046</t>
  </si>
  <si>
    <t>ITAIT2-21-1-046Q2 2021EUR</t>
  </si>
  <si>
    <t>ITAIT2-21-1-046Q3 2021EUR</t>
  </si>
  <si>
    <t>ITAIT2-21-1-046Q4 2021EUR</t>
  </si>
  <si>
    <t>ITAIT2-21-6-033Q2 2021EUR</t>
  </si>
  <si>
    <t>IT2-21-6-033</t>
  </si>
  <si>
    <t>ITAIT2-21-6-033Q4 2021EUR</t>
  </si>
  <si>
    <t>ITAIT2-21-2-035Q1 2021EUR</t>
  </si>
  <si>
    <t>IT2-21-2-035</t>
  </si>
  <si>
    <t>ITAIT2-21-2-035Q2 2021EUR</t>
  </si>
  <si>
    <t>ITAIT2-21-2-035Q3 2021EUR</t>
  </si>
  <si>
    <t>ITAIT2-21-2-035Q4 2021EUR</t>
  </si>
  <si>
    <t>ITAIT2-21-3-024Q4 2021EUR</t>
  </si>
  <si>
    <t>IT2-21-3-024</t>
  </si>
  <si>
    <t>ITAIT2-21-6-055Q3 2021EUR</t>
  </si>
  <si>
    <t>IT2-21-6-055</t>
  </si>
  <si>
    <t>ITAIT2-21-6-055Q4 2021EUR</t>
  </si>
  <si>
    <t>ITAIT2-21-2-057Q2 2021EUR</t>
  </si>
  <si>
    <t>TEMP IT16</t>
  </si>
  <si>
    <t>IT2-21-2-057</t>
  </si>
  <si>
    <t>ITAIT2-21-2-057Q4 2021EUR</t>
  </si>
  <si>
    <t>ITAIT4GP192055Q4 2021EUR</t>
  </si>
  <si>
    <t>ITAIT2GP20350Q4 2021EUR</t>
  </si>
  <si>
    <t xml:space="preserve"> IT2GP20350</t>
  </si>
  <si>
    <t>ITAIT2-21-7-051Q4 2021EUR</t>
  </si>
  <si>
    <t>IT2-21-7-051</t>
  </si>
  <si>
    <t>ITAIT2-22-2-002Q4 2021EUR</t>
  </si>
  <si>
    <t>IT2-22-2-002</t>
  </si>
  <si>
    <t>ITAIT2GP20351Q4 2021EUR</t>
  </si>
  <si>
    <t>IT2GP20351</t>
  </si>
  <si>
    <t>ITAIT2GP191057Q4 2021EUR</t>
  </si>
  <si>
    <t>ITAIT2GP202079Q4 2021EUR</t>
  </si>
  <si>
    <t>ITAIT2GP20375Q4 2021EUR</t>
  </si>
  <si>
    <t>IT2GP20375</t>
  </si>
  <si>
    <t>ITAIT2-21-7-056Q2 2021EUR</t>
  </si>
  <si>
    <t>IT2-21-7-056</t>
  </si>
  <si>
    <t>ITAIT2-21-7-056Q3 2021EUR</t>
  </si>
  <si>
    <t>ITAIT2GP20372Q3 2021EUR</t>
  </si>
  <si>
    <t>IT2GP20372</t>
  </si>
  <si>
    <t>ITAIT4GP182094BQ1 2021EUR</t>
  </si>
  <si>
    <t>ITAIT4GP182094BQ2 2021EUR</t>
  </si>
  <si>
    <t>ITAIT4GP182094BQ3 2021EUR</t>
  </si>
  <si>
    <t>ITAIT4GP182094BQ4 2021EUR</t>
  </si>
  <si>
    <t>NLDE14P201880-0700Q1 2021EUR</t>
  </si>
  <si>
    <t>NLDE14P201880-0700Q2 2021EUR</t>
  </si>
  <si>
    <t>NLDE14P201880-0700Q3 2021EUR</t>
  </si>
  <si>
    <t>NLDE14P201880-0700Q4 2021EUR</t>
  </si>
  <si>
    <t>NLDE10P200048-0909Q1 2021EUR</t>
  </si>
  <si>
    <t>NLDE10P200048-0909Q2 2021EUR</t>
  </si>
  <si>
    <t>NLDE10P200048-0909Q3 2021EUR</t>
  </si>
  <si>
    <t>NLDE10P200048-0909Y 2021EUR</t>
  </si>
  <si>
    <t>NLDE10P200048-0909Q4 2021EUR</t>
  </si>
  <si>
    <t>NLDE13P201666-1000Q1 2021EUR</t>
  </si>
  <si>
    <t>NLDE13P201666-1000Q2 2021EUR</t>
  </si>
  <si>
    <t>NLDE13P201666-1000Q4 2021EUR</t>
  </si>
  <si>
    <t>NLDE15P202142-0369Q1 2021EUR</t>
  </si>
  <si>
    <t>NLDE15P202142-0369Q2 2021EUR</t>
  </si>
  <si>
    <t>NLDE15P202142-0369Q3 2021EUR</t>
  </si>
  <si>
    <t>NLDE15P202142-0369Q4 2021EUR</t>
  </si>
  <si>
    <t>NLDE16P202363-0123Q1 2021EUR</t>
  </si>
  <si>
    <t>NLDE16P202363-0123Q2 2021EUR</t>
  </si>
  <si>
    <t>[40677]</t>
  </si>
  <si>
    <t>[21521, 27183]</t>
  </si>
  <si>
    <t>2021-12-06 10:04:04 +0100</t>
  </si>
  <si>
    <t>[TN] : l'unité "TO"  ne devrait pas être attachée au contrat  https://astoresuite.com/contracts/show/31226. Après, il y a bien un rebate pour l'unité "TO - contract n°E16P202362-0323" mais n'apparait pas dans le report // https://astoresuite.com/adjustements/edit/27183</t>
  </si>
  <si>
    <t>NLDE16P202363-0123Q3 2021EUR</t>
  </si>
  <si>
    <t>NLDE16P202363-0123Q4 2021EUR</t>
  </si>
  <si>
    <t>NLDNL2201022GPQ1 2021EUR</t>
  </si>
  <si>
    <t>NLDNL2201022GPY 2021EUR</t>
  </si>
  <si>
    <t>NLDE17P202566-0500Q1 2021EUR</t>
  </si>
  <si>
    <t>NLDE17P202566-0500Q2 2021EUR</t>
  </si>
  <si>
    <t>NLDE17P202566-0500Q3 2021EUR</t>
  </si>
  <si>
    <t>NLDE17P202566-0500Q4 2021EUR</t>
  </si>
  <si>
    <t>NLDE17P202591-0298Q1 2021EUR</t>
  </si>
  <si>
    <t>NLDE17P202591-0298Q2 2021EUR</t>
  </si>
  <si>
    <t>NLDE17P202591-0298Q3 2021EUR</t>
  </si>
  <si>
    <t>NLDE17P202591-0298Q4 2021EUR</t>
  </si>
  <si>
    <t>NLDE16P202316-1100Q1 2021EUR</t>
  </si>
  <si>
    <t>NLDE16P202316-1100Q2 2021EUR</t>
  </si>
  <si>
    <t>NLDE16P202316-1100Q3 2021EUR</t>
  </si>
  <si>
    <t>NLDE16P202316-1100Q4 2021EUR</t>
  </si>
  <si>
    <t>NLDE15P202216-0526Q1 2021EUR</t>
  </si>
  <si>
    <t>NLDE15P202216-0526Q2 2021EUR</t>
  </si>
  <si>
    <t>[40627]</t>
  </si>
  <si>
    <t>[20931]</t>
  </si>
  <si>
    <t>2022-01-23 10:29:06 +0100</t>
  </si>
  <si>
    <t>NLDE15P202216-0526Q3 2021EUR</t>
  </si>
  <si>
    <t>NLDE15P202216-0526Q4 2021EUR</t>
  </si>
  <si>
    <t>NLDF16P202383-0429Q1 2021EUR</t>
  </si>
  <si>
    <t>NLDF16P202383-0429Q2 2021EUR</t>
  </si>
  <si>
    <t>NLDF16P202383-0429Q3 2021EUR</t>
  </si>
  <si>
    <t>NLDF16P202383-0429Q4 2021EUR</t>
  </si>
  <si>
    <t>NLDF16P202381-0092Q1 2021EUR</t>
  </si>
  <si>
    <t>NLDF16P202381-0092Q2 2021EUR</t>
  </si>
  <si>
    <t>NLDF16P202381-0092Q3 2021EUR</t>
  </si>
  <si>
    <t>NLDF16P202381-0092Q4 2021EUR</t>
  </si>
  <si>
    <t>NLDE15P202217-0092Q1 2021EUR</t>
  </si>
  <si>
    <t>NLDE15P202217-0092Q2 2021EUR</t>
  </si>
  <si>
    <t>NLDE15P202217-0092Q3 2021EUR</t>
  </si>
  <si>
    <t>NLDE15P202217-0092Q4 2021EUR</t>
  </si>
  <si>
    <t>NLDF15P202273-0450Q1 2021EUR</t>
  </si>
  <si>
    <t>NLDF15P202273-0450Q2 2021EUR</t>
  </si>
  <si>
    <t>NLDF15P202273-0450Q3 2021EUR</t>
  </si>
  <si>
    <t>NLDF15P202273-0450Q4 2021EUR</t>
  </si>
  <si>
    <t>NLDF17P202622-0100-DQ1 2021EUR</t>
  </si>
  <si>
    <t>NLDF17P202622-0100-DQ2 2021EUR</t>
  </si>
  <si>
    <t>NLDF17P202622-0100-DQ3 2021EUR</t>
  </si>
  <si>
    <t>NLDF17P202622-0100-DQ4 2021EUR</t>
  </si>
  <si>
    <t>NLDF17P202622-0100-IY 2021EUR</t>
  </si>
  <si>
    <t>F17P202622-0100-I</t>
  </si>
  <si>
    <t>NLDEPGD072019 NLQ1 2021EUR</t>
  </si>
  <si>
    <t>NLDEPGD072019 NLQ2 2021EUR</t>
  </si>
  <si>
    <t>NLDEPGD072019 NLQ3 2021EUR</t>
  </si>
  <si>
    <t>NLDEPGD072019 NLQ4 2021EUR</t>
  </si>
  <si>
    <t>NLDE15P202147-0000Q1 2021EUR</t>
  </si>
  <si>
    <t>NLDE15P202147-0000Q2 2021EUR</t>
  </si>
  <si>
    <t>NLDE15P202147-0000Q3 2021EUR</t>
  </si>
  <si>
    <t>NLDE15P202147-0000Q4 2021EUR</t>
  </si>
  <si>
    <t>NLDF10P300301-ST00Q1 2021EUR</t>
  </si>
  <si>
    <t>NLDF10P300301-ST00Q4 2021EUR</t>
  </si>
  <si>
    <t>NLDNL4-21-1-014Y 2021EUR</t>
  </si>
  <si>
    <t>NL4-21-1-014</t>
  </si>
  <si>
    <t>NLDF10P300184-ST00Q1 2021EUR</t>
  </si>
  <si>
    <t>NLDF10P300184-ST00Q2 2021EUR</t>
  </si>
  <si>
    <t>NLDF10P300184-ST00Q3 2021EUR</t>
  </si>
  <si>
    <t>NLDF10P300184-ST00Q4 2021EUR</t>
  </si>
  <si>
    <t>NLDE10P200049-0000Q1 2021EUR</t>
  </si>
  <si>
    <t>NLDE10P200049-0000Q2 2021EUR</t>
  </si>
  <si>
    <t>NLDE10P200049-0000Q3 2021EUR</t>
  </si>
  <si>
    <t>NLDE10P200049-0000Q4 2021EUR</t>
  </si>
  <si>
    <t>NLDE15P202022-0800Q1 2021EUR</t>
  </si>
  <si>
    <t>NLDE16P202518-0254Q2 2021EUR</t>
  </si>
  <si>
    <t>NLDE16P202518-0254Q3 2021EUR</t>
  </si>
  <si>
    <t>NLDE16P202518-0254Q4 2021EUR</t>
  </si>
  <si>
    <t>NLDE15P202168-0164Q1 2021EUR</t>
  </si>
  <si>
    <t>NLDE15P202168-0164Q2 2021EUR</t>
  </si>
  <si>
    <t>[TN] : Il y a deux participations https://astoresuite.com/declarative_campaigns/show/159 et  deux ajustements correspondants https://astoresuite.com/adjustements/list?adjustement_campaign_id=100 dont une participation et un ajust non accesibles . Le rebate calculé à la main sur l'ajustement accesible = Facture. Le rebate du report est doublé (8065,35 x 2)</t>
  </si>
  <si>
    <t>NLDE15P202168-0164Q3 2021EUR</t>
  </si>
  <si>
    <t>NLDE16P202337-0174Q1 2021EUR</t>
  </si>
  <si>
    <t>NLDE17P2 02594Q1 2021EUR</t>
  </si>
  <si>
    <t>NLDE17P2 02594Q2 2021EUR</t>
  </si>
  <si>
    <t>NLDE17P2 02594Q3 2021EUR</t>
  </si>
  <si>
    <t>NLDE17P2 02594Q4 2021EUR</t>
  </si>
  <si>
    <t>NLDF15P202143-0704Q1 2021EUR</t>
  </si>
  <si>
    <t>NLDF15P202143-0704Q2 2021EUR</t>
  </si>
  <si>
    <t>NLDF15P202143-0704Q3 2021EUR</t>
  </si>
  <si>
    <t>NLDF15P202143-0704Q4 2021EUR</t>
  </si>
  <si>
    <t>NLDE16P202343-0670Q1 2021EUR</t>
  </si>
  <si>
    <t>NLDE16P202343-0670Q2 2021EUR</t>
  </si>
  <si>
    <t>NLDE16P202343-0670Q3 2021EUR</t>
  </si>
  <si>
    <t>NLDE16P202343-0670Q4 2021EUR</t>
  </si>
  <si>
    <t>NLDE15P202218-0298Q1 2021EUR</t>
  </si>
  <si>
    <t>NLDE15P202218-0298Q2 2021EUR</t>
  </si>
  <si>
    <t>NLDE15P202218-0298Q3 2021EUR</t>
  </si>
  <si>
    <t>NLDE15P202218-0298Q4 2021EUR</t>
  </si>
  <si>
    <t>NLDE16P202399-0254Q1 2021EUR</t>
  </si>
  <si>
    <t>NLDE16P202399-0254Q3 2021EUR</t>
  </si>
  <si>
    <t>NLDE17P202565-0400Q1 2021EUR</t>
  </si>
  <si>
    <t>NLDE16P202420-0450Q1 2021EUR</t>
  </si>
  <si>
    <t>NLDE16P202420-0450Q2 2021EUR</t>
  </si>
  <si>
    <t>NLDE16P202420-0450Q3 2021EUR</t>
  </si>
  <si>
    <t>NLDE16P202420-0450Q4 2021EUR</t>
  </si>
  <si>
    <t>NLDNL22020233GPQ1 2021EUR</t>
  </si>
  <si>
    <t>NLDNL22020233GPQ2 2021EUR</t>
  </si>
  <si>
    <t>NLDNL22020233GPQ3 2021EUR</t>
  </si>
  <si>
    <t>NLDNL22020233GPQ4 2021EUR</t>
  </si>
  <si>
    <t>NLDNL2197002GPQ1 2021EUR</t>
  </si>
  <si>
    <t>NLDNL2197002GPQ2 2021EUR</t>
  </si>
  <si>
    <t>NLDNL2197002GPQ3 2021EUR</t>
  </si>
  <si>
    <t>NLDNL2197002GPQ4 2021EUR</t>
  </si>
  <si>
    <t>NLDNL2-21-2-009Q3 2021EUR</t>
  </si>
  <si>
    <t>NL2-21-2-009</t>
  </si>
  <si>
    <t>NLDNL2-21-2-009Q4 2021EUR</t>
  </si>
  <si>
    <t>NLDNL2-21-2-007Q1 2021EUR</t>
  </si>
  <si>
    <t>NL2-21-2-007</t>
  </si>
  <si>
    <t>NLDNL2-21-2-007Q2 2021EUR</t>
  </si>
  <si>
    <t>NLDNL2-21-2-007Q3 2021EUR</t>
  </si>
  <si>
    <t>NLDNL2-21-2-007Q4 2021EUR</t>
  </si>
  <si>
    <t>NLDNL4201040GPQ1 2021EUR</t>
  </si>
  <si>
    <t>NLDNL4201040GPQ2 2021EUR</t>
  </si>
  <si>
    <t>NLDNL4201040GPQ3 2021EUR</t>
  </si>
  <si>
    <t>NLDNL4201040GPQ4 2021EUR</t>
  </si>
  <si>
    <t>[TN] Rebate calculé à la main = Report =&gt; La ligne est désormais en Valid dans l'analyse du 14 Avril</t>
  </si>
  <si>
    <t>NLDE16P202442-0400Q2 2021EUR</t>
  </si>
  <si>
    <t>NLDE16P202442-0400Q3 2021EUR</t>
  </si>
  <si>
    <t>NLDE16P202442-0400Q4 2021EUR</t>
  </si>
  <si>
    <t>NLDE15P202169-0239Q1 2021EUR</t>
  </si>
  <si>
    <t>NLDE15P202169-0239Q2 2021EUR</t>
  </si>
  <si>
    <t>NLDE15P202169-0239Q3 2021EUR</t>
  </si>
  <si>
    <t>NLDE15P202169-0239Q4 2021EUR</t>
  </si>
  <si>
    <t>NLDF10P200102-0500Q2 2021EUR</t>
  </si>
  <si>
    <t>NLDF10P200102-0500Q3 2021EUR</t>
  </si>
  <si>
    <t>NLDF10P200102-0500Q4 2021EUR</t>
  </si>
  <si>
    <t>NLDNL2202024GPQ1 2021EUR</t>
  </si>
  <si>
    <t>NLDNL2202024GPQ2 2021EUR</t>
  </si>
  <si>
    <t>NLDNL2202024GPQ3 2021EUR</t>
  </si>
  <si>
    <t>NLDNL2202024GPQ4 2021EUR</t>
  </si>
  <si>
    <t>NLDNL2202130GPQ1 2021EUR</t>
  </si>
  <si>
    <t>NL2202130GP</t>
  </si>
  <si>
    <t>NLDNL2202130GPQ2 2021EUR</t>
  </si>
  <si>
    <t>NLDNL2202130GPQ3 2021EUR</t>
  </si>
  <si>
    <t>NLDNL2202130GPY 2021EUR</t>
  </si>
  <si>
    <t>NLDNL2202130GPQ4 2021EUR</t>
  </si>
  <si>
    <t>NLDF15P202158-0500Q3 2021EUR</t>
  </si>
  <si>
    <t>NLDF15P202158-0500Q4 2021EUR</t>
  </si>
  <si>
    <t>NLDE17P202592-0160Q3 2021EUR</t>
  </si>
  <si>
    <t>NLDE17P202592-0160Q4 2021EUR</t>
  </si>
  <si>
    <t>NLDF10P200086-ST00-DY 2021EUR</t>
  </si>
  <si>
    <t>F10P200086-ST00-D</t>
  </si>
  <si>
    <t>[TN] : calcul à main = RDBC. 55,2 x 10 + 155,12 x 10 + 38,08 x 30 + 20 x 15 = 3545,6. D'ailleurs il y a deux factures envoyées au Billing dont la somme correspond bien au montant report https://astoresuite.com/billing_invoices/show/58761 / https://astoresuite.com/billing_invoices/show/58762
[EF] On a bien le m^me montnat en facturation que dans le RDBC, pas sûr de pourquoi notre audit n'a pas pris le bon montant
[EF] Correction compile ca devrait être bon la semaine prochaine</t>
  </si>
  <si>
    <t>NLDF12P301166-0150Y 2021EUR</t>
  </si>
  <si>
    <t>F12P301166-0150</t>
  </si>
  <si>
    <t>NLDF10P300192-ST00Y 2021EUR</t>
  </si>
  <si>
    <t>NLDF15P302266-1262Y 2021EUR</t>
  </si>
  <si>
    <t>NLDNL4201017GPY 2021EUR</t>
  </si>
  <si>
    <t>NLDF14P301792-3400Y 2021EUR</t>
  </si>
  <si>
    <t>F14P301792-3400</t>
  </si>
  <si>
    <t>NLDNL22019137GPY 2021EUR</t>
  </si>
  <si>
    <t>NLDF14P301751-1200Y 2021EUR</t>
  </si>
  <si>
    <t>NLDF16P302380-0631Y 2021EUR</t>
  </si>
  <si>
    <t>NLDF14P301770-0500Y 2021EUR</t>
  </si>
  <si>
    <t>NLDF13P301500-0600Y 2021EUR</t>
  </si>
  <si>
    <t>F13P301500-0600</t>
  </si>
  <si>
    <t>NLDF16P202342-0000 - IY 2021EUR</t>
  </si>
  <si>
    <t>F16P202342-0000 - I</t>
  </si>
  <si>
    <t>NLDNL2193006GPY 2021EUR</t>
  </si>
  <si>
    <t>NLDNL4-21-1-016Q1 2021EUR</t>
  </si>
  <si>
    <t>NL4-21-1-016</t>
  </si>
  <si>
    <t>NLDNL4-21-1-016Q2 2021EUR</t>
  </si>
  <si>
    <t>NLDNL4-21-1-016Q3 2021EUR</t>
  </si>
  <si>
    <t>NLDNL4-21-1-016Q4 2021EUR</t>
  </si>
  <si>
    <t>NLDNL42019136GPY 2021EUR</t>
  </si>
  <si>
    <t>NLDNL42019135GPY 2021EUR</t>
  </si>
  <si>
    <t>NLDE19P2 02642Q4 2021EUR</t>
  </si>
  <si>
    <t>NLDNL2196012GPQ4 2021EUR</t>
  </si>
  <si>
    <t>NLDNL2-21-5-006S1 2021EUR</t>
  </si>
  <si>
    <t>NLDNL2-21-5-006S2 2021EUR</t>
  </si>
  <si>
    <t>NLDNL2-22-2-002Q4 2021EUR</t>
  </si>
  <si>
    <t>TEMP1NL</t>
  </si>
  <si>
    <t>NL2-22-2-002</t>
  </si>
  <si>
    <t>NLDNL2-21-1-015Q3 2021EUR</t>
  </si>
  <si>
    <t>NL2-21-1-015</t>
  </si>
  <si>
    <t>NLDNL2-21-1-015Q4 2021EUR</t>
  </si>
  <si>
    <t>NLDNL22019534GPY 2021EUR</t>
  </si>
  <si>
    <t xml:space="preserve">  NL22019534GP</t>
  </si>
  <si>
    <t>NLDNL2191005GPY 2021EUR</t>
  </si>
  <si>
    <t>NLDF16P302398-ST00Y 2021EUR</t>
  </si>
  <si>
    <t>NLDF16P202466-0000Y 2021EUR</t>
  </si>
  <si>
    <t>NLDNL4-22-7-003Q4 2021EUR</t>
  </si>
  <si>
    <t>NL4-22-7-003</t>
  </si>
  <si>
    <t>NLDNL2-22-1-004Y 2021EUR</t>
  </si>
  <si>
    <t>NL2-22-1-004</t>
  </si>
  <si>
    <t>NLDNL2-21-2-008Y 2021EUR</t>
  </si>
  <si>
    <t>PRTPrt 148-2018Q3 2021EUR</t>
  </si>
  <si>
    <t>PRTPrt 148-2018Q4 2021EUR</t>
  </si>
  <si>
    <t>PRTPrt 343RC-2018Q1 2021EUR</t>
  </si>
  <si>
    <t>PRTPrt 343RC-2018Q2 2021EUR</t>
  </si>
  <si>
    <t>PRTPrt 343RC-2018Q3 2021EUR</t>
  </si>
  <si>
    <t>PRTPrt 343RC-2018Q4 2021EUR</t>
  </si>
  <si>
    <t>PRTPrt 343RE-2018Q1 2021EUR</t>
  </si>
  <si>
    <t>PRTPrt 343RE-2018Q2 2021EUR</t>
  </si>
  <si>
    <t>PRTPrt 343RE-2018Q3 2021EUR</t>
  </si>
  <si>
    <t>PRTPrt 343RE-2018Q4 2021EUR</t>
  </si>
  <si>
    <t>PRTPrt 356-2019Q1 2021EUR</t>
  </si>
  <si>
    <t>PRTPrt 356-2019Q4 2021EUR</t>
  </si>
  <si>
    <t>PRTPrt 353-2019Q4 2021EUR</t>
  </si>
  <si>
    <t>PRTPrt 357-2019Q1 2021EUR</t>
  </si>
  <si>
    <t>PRTPrt 357-2019Q3 2021EUR</t>
  </si>
  <si>
    <t>PRTPrt 357-2019Q4 2021EUR</t>
  </si>
  <si>
    <t>PRTPrt 118-2018Q1 2021EUR</t>
  </si>
  <si>
    <t>PRTPrt 118-2018Q2 2021EUR</t>
  </si>
  <si>
    <t>PRTPrt 118-2018Q3 2021EUR</t>
  </si>
  <si>
    <t>PRTPrt 118-2018Q4 2021EUR</t>
  </si>
  <si>
    <t>PRTPrt 354-2019Q4 2021EUR</t>
  </si>
  <si>
    <t>PRTPrt 345-2018Q1 2021EUR</t>
  </si>
  <si>
    <t>PRTPrt 345-2018Q2 2021EUR</t>
  </si>
  <si>
    <t>PRTPrt 359-2019Q1 2021EUR</t>
  </si>
  <si>
    <t>PRTPrt 359-2019Q2 2021EUR</t>
  </si>
  <si>
    <t>PRTPrt 160-2018Q1 2021EUR</t>
  </si>
  <si>
    <t>PRTPrt 160-2018Q2 2021EUR</t>
  </si>
  <si>
    <t>PRTPrt 160-2018Q3 2021EUR</t>
  </si>
  <si>
    <t>PRTPrt 160-2018Q4 2021EUR</t>
  </si>
  <si>
    <t>PRTPrt 327-2018Q1 2021EUR</t>
  </si>
  <si>
    <t>PRTPrt 327-2018Q3 2021EUR</t>
  </si>
  <si>
    <t>PRTPrt 327-2018Q4 2021EUR</t>
  </si>
  <si>
    <t>PRTPrt 130-2018Q1 2021EUR</t>
  </si>
  <si>
    <t>PRTPrt 130-2018Q2 2021EUR</t>
  </si>
  <si>
    <t>PRTPrt 130-2018Q3 2021EUR</t>
  </si>
  <si>
    <t>PRTPrt 130-2018Q4 2021EUR</t>
  </si>
  <si>
    <t>PRTPrt 161less 68K-2018Q1 2021EUR</t>
  </si>
  <si>
    <t>PRTPrt 161less 68K-2018Q2 2021EUR</t>
  </si>
  <si>
    <t>PRTPrt 161less 68K-2018Q3 2021EUR</t>
  </si>
  <si>
    <t>PRTPrt 161less 68K-2018Q4 2021EUR</t>
  </si>
  <si>
    <t>PRTPrt 326-2018Q1 2021EUR</t>
  </si>
  <si>
    <t>PRTPrt 326-2018Q2 2021EUR</t>
  </si>
  <si>
    <t>PRTPrt 326-2018Q3 2021EUR</t>
  </si>
  <si>
    <t>PRTPrt 326-2018Q4 2021EUR</t>
  </si>
  <si>
    <t>PRTPrt 184-2018Q1 2021EUR</t>
  </si>
  <si>
    <t>PRTPrt 184-2018Q2 2021EUR</t>
  </si>
  <si>
    <t>PRTPrt 184-2018Q4 2021EUR</t>
  </si>
  <si>
    <t>PRTPrt 193-2018Q1 2021EUR</t>
  </si>
  <si>
    <t>PRTPrt 193-2018Q2 2021EUR</t>
  </si>
  <si>
    <t>PRTPrt 193-2018Q3 2021EUR</t>
  </si>
  <si>
    <t>PRTPrt 193-2018Q4 2021EUR</t>
  </si>
  <si>
    <t>PRTPrt 125-2018Q1 2021EUR</t>
  </si>
  <si>
    <t>PRTPrt 125-2018Q2 2021EUR</t>
  </si>
  <si>
    <t>PRTPrt 125-2018Q3 2021EUR</t>
  </si>
  <si>
    <t>PRTPrt 125-2018Q4 2021EUR</t>
  </si>
  <si>
    <t>PRTPrt 128-2018Q1 2021EUR</t>
  </si>
  <si>
    <t>PRTPrt 128-2018Q2 2021EUR</t>
  </si>
  <si>
    <t>PRTPrt 128-2018Q3 2021EUR</t>
  </si>
  <si>
    <t>PRTPrt 128-2018Q4 2021EUR</t>
  </si>
  <si>
    <t>PRTPrt 214-2018Q1 2021EUR</t>
  </si>
  <si>
    <t>PRTPrt 214-2018Q2 2021EUR</t>
  </si>
  <si>
    <t>PRTPrt 214-2018Q3 2021EUR</t>
  </si>
  <si>
    <t>PRTPrt 214-2018Q4 2021EUR</t>
  </si>
  <si>
    <t>PRTPrt 183-2018Q1 2021EUR</t>
  </si>
  <si>
    <t>PRTPrt 183-2018Q2 2021EUR</t>
  </si>
  <si>
    <t>PRTPrt 183-2018Q3 2021EUR</t>
  </si>
  <si>
    <t>PRTPrt 183-2018Q4 2021EUR</t>
  </si>
  <si>
    <t>PRTPrt 205-2018Q1 2021EUR</t>
  </si>
  <si>
    <t>PRTPrt 205-2018Q2 2021EUR</t>
  </si>
  <si>
    <t>PRTPrt 205-2018Q3 2021EUR</t>
  </si>
  <si>
    <t>PRTPrt 205-2018Q4 2021EUR</t>
  </si>
  <si>
    <t>PRTPrt 220-2018Q1 2021EUR</t>
  </si>
  <si>
    <t>PRTPrt 220-2018Q2 2021EUR</t>
  </si>
  <si>
    <t>PRTPrt 220-2018Q3 2021EUR</t>
  </si>
  <si>
    <t>PRTPrt 220-2018Q4 2021EUR</t>
  </si>
  <si>
    <t>PRTPrt 102-2018Q1 2021EUR</t>
  </si>
  <si>
    <t>PRTPrt 102-2018Q2 2021EUR</t>
  </si>
  <si>
    <t>PRTPrt 102-2018Q3 2021EUR</t>
  </si>
  <si>
    <t>PRTPrt 102-2018Q4 2021EUR</t>
  </si>
  <si>
    <t>PRTPrt 158-2018Q1 2021EUR</t>
  </si>
  <si>
    <t>PRTPrt 158-2018Q2 2021EUR</t>
  </si>
  <si>
    <t>PRTPrt 158-2018Q3 2021EUR</t>
  </si>
  <si>
    <t>PRTPrt 158-2018Q4 2021EUR</t>
  </si>
  <si>
    <t>PRTPrt 312-2018Q1 2021EUR</t>
  </si>
  <si>
    <t>PRTPrt 312-2018Q2 2021EUR</t>
  </si>
  <si>
    <t>PRTPrt 312-2018Q3 2021EUR</t>
  </si>
  <si>
    <t>PRTPrt 312-2018Q4 2021EUR</t>
  </si>
  <si>
    <t>PRTPrt 378-2020Q1 2021EUR</t>
  </si>
  <si>
    <t>PRTPrt 378-2020Q2 2021EUR</t>
  </si>
  <si>
    <t>PRTPrt 378-2020Q3 2021EUR</t>
  </si>
  <si>
    <t>PRTPrt 172-2018Q4 2021EUR</t>
  </si>
  <si>
    <t>PRTPrt 320-2018Q1 2021EUR</t>
  </si>
  <si>
    <t>PRTPrt 320-2018Q2 2021EUR</t>
  </si>
  <si>
    <t>PRTPrt 320-2018Q3 2021EUR</t>
  </si>
  <si>
    <t>PRTPrt 320-2018Q4 2021EUR</t>
  </si>
  <si>
    <t>PRTPrt 234-2018Q1 2021EUR</t>
  </si>
  <si>
    <t>PRTPrt 234-2018Q2 2021EUR</t>
  </si>
  <si>
    <t>PRTPrt 234-2018Q3 2021EUR</t>
  </si>
  <si>
    <t>PRTPrt 234-2018Q4 2021EUR</t>
  </si>
  <si>
    <t>PRTPrt 346-2018Q1 2021EUR</t>
  </si>
  <si>
    <t>PRTPrt 346-2018Q2 2021EUR</t>
  </si>
  <si>
    <t>PRTPrt 346-2018Q3 2021EUR</t>
  </si>
  <si>
    <t>PRTPrt 346-2018Q4 2021EUR</t>
  </si>
  <si>
    <t>PRTPrt 208-2018Q1 2021EUR</t>
  </si>
  <si>
    <t>PRTPrt 208-2018Q2 2021EUR</t>
  </si>
  <si>
    <t>PRTPrt 208-2018Q3 2021EUR</t>
  </si>
  <si>
    <t>PRTPrt 208-2018Q4 2021EUR</t>
  </si>
  <si>
    <t>PRTPrt 194-2018Q1 2021EUR</t>
  </si>
  <si>
    <t>PRTPrt 194-2018Q2 2021EUR</t>
  </si>
  <si>
    <t>PRTPrt 194-2018Q3 2021EUR</t>
  </si>
  <si>
    <t>PRTPrt 194-2018Q4 2021EUR</t>
  </si>
  <si>
    <t>PRTPrt 133-2018Q1 2021EUR</t>
  </si>
  <si>
    <t>PRTPrt 133-2018Q2 2021EUR</t>
  </si>
  <si>
    <t>PRTPrt 133-2018Q3 2021EUR</t>
  </si>
  <si>
    <t>PRTPrt 133-2018Q4 2021EUR</t>
  </si>
  <si>
    <t>PRTPrt 175-2018Q1 2021EUR</t>
  </si>
  <si>
    <t>PRTPrt 175-2018Q4 2021EUR</t>
  </si>
  <si>
    <t>PRTPrt 175-2018Q2 2021EUR</t>
  </si>
  <si>
    <t>PRTPrt 175-2018Q3 2021EUR</t>
  </si>
  <si>
    <t>PRTPrt 189-2018Q1 2021EUR</t>
  </si>
  <si>
    <t>PRTPrt 189-2018Q2 2021EUR</t>
  </si>
  <si>
    <t>PRTPrt 189-2018Q3 2021EUR</t>
  </si>
  <si>
    <t>PRTPrt 189-2018Q4 2021EUR</t>
  </si>
  <si>
    <t>PRTPrt 235-2018Q1 2021EUR</t>
  </si>
  <si>
    <t>PRTPrt 235-2018Q2 2021EUR</t>
  </si>
  <si>
    <t>PRTPrt 235-2018Q3 2021EUR</t>
  </si>
  <si>
    <t>PRTPrt 235-2018Q4 2021EUR</t>
  </si>
  <si>
    <t>PRTPrt 103-2018Q1 2021EUR</t>
  </si>
  <si>
    <t>PRTPrt 103-2018Q2 2021EUR</t>
  </si>
  <si>
    <t>PRTPrt 103-2018Q3 2021EUR</t>
  </si>
  <si>
    <t>PRTPrt 103-2018Q4 2021EUR</t>
  </si>
  <si>
    <t>PRTPrt 310-2018Q1 2021EUR</t>
  </si>
  <si>
    <t>PRTPrt 310-2018Q2 2021EUR</t>
  </si>
  <si>
    <t>PRTPrt 310-2018Q3 2021EUR</t>
  </si>
  <si>
    <t>PRTPrt 310-2018Q4 2021EUR</t>
  </si>
  <si>
    <t>PRTPrt 219-2018Q1 2021EUR</t>
  </si>
  <si>
    <t>PRTPrt 219-2018Q2 2021EUR</t>
  </si>
  <si>
    <t>PRTPrt 219-2018Q3 2021EUR</t>
  </si>
  <si>
    <t>PRTPrt 219-2018Q4 2021EUR</t>
  </si>
  <si>
    <t>PRTPrt 350-2019Q1 2021EUR</t>
  </si>
  <si>
    <t>PRTPrt 350-2019Q2 2021EUR</t>
  </si>
  <si>
    <t>PRTPrt 350-2019Q3 2021EUR</t>
  </si>
  <si>
    <t>PRTPrt 350-2019Q4 2021EUR</t>
  </si>
  <si>
    <t>PRTPrt 177-2018Q1 2021EUR</t>
  </si>
  <si>
    <t>PRTPrt 177-2018Q2 2021EUR</t>
  </si>
  <si>
    <t>PRTPrt 177-2018Q3 2021EUR</t>
  </si>
  <si>
    <t>PRTPrt 177-2018Q4 2021EUR</t>
  </si>
  <si>
    <t>PRTPrt 179-2018Q1 2021EUR</t>
  </si>
  <si>
    <t>PRTPrt 179-2018Q2 2021EUR</t>
  </si>
  <si>
    <t>PRTPrt 179-2018Q3 2021EUR</t>
  </si>
  <si>
    <t>PRTPrt 179-2018Q4 2021EUR</t>
  </si>
  <si>
    <t>PRTPrt 204-2018Q1 2021EUR</t>
  </si>
  <si>
    <t>PRTPrt 204-2018Q2 2021EUR</t>
  </si>
  <si>
    <t>PRTPrt 204-2018Q3 2021EUR</t>
  </si>
  <si>
    <t>PRTPrt 204-2018Q4 2021EUR</t>
  </si>
  <si>
    <t>PRTPrt 186-2018Q1 2021EUR</t>
  </si>
  <si>
    <t>PRTPrt 186-2018Q2 2021EUR</t>
  </si>
  <si>
    <t>PRTPrt 186-2018Q3 2021EUR</t>
  </si>
  <si>
    <t>PRTPrt 186-2018Q4 2021EUR</t>
  </si>
  <si>
    <t>PRTPrt 371-2020Q1 2021EUR</t>
  </si>
  <si>
    <t>PRTPrt 371-2020Q2 2021EUR</t>
  </si>
  <si>
    <t>PRTPrt 371-2020Q3 2021EUR</t>
  </si>
  <si>
    <t>PRTPrt 371-2020Q4 2021EUR</t>
  </si>
  <si>
    <t>PRTPrt 226-2018Q1 2021EUR</t>
  </si>
  <si>
    <t>PRTPrt 226-2018Q2 2021EUR</t>
  </si>
  <si>
    <t>PRTPrt 226-2018Q3 2021EUR</t>
  </si>
  <si>
    <t>PRTPrt 226-2018Q4 2021EUR</t>
  </si>
  <si>
    <t>PRTPrt 165-2018Q1 2021EUR</t>
  </si>
  <si>
    <t>PRTPrt 165-2018Q2 2021EUR</t>
  </si>
  <si>
    <t>PRTPrt 165-2018Q3 2021EUR</t>
  </si>
  <si>
    <t>PRTPrt 165-2018Q4 2021EUR</t>
  </si>
  <si>
    <t>PRTPrt 265-2018Q1 2021EUR</t>
  </si>
  <si>
    <t>PRTPrt 265-2018Q3 2021EUR</t>
  </si>
  <si>
    <t>PRTPrt 265-2018Q4 2021EUR</t>
  </si>
  <si>
    <t>PRTPrt 248-2018Q1 2021EUR</t>
  </si>
  <si>
    <t>PRTPrt 248-2018Q2 2021EUR</t>
  </si>
  <si>
    <t>PRTPrt 248-2018Q3 2021EUR</t>
  </si>
  <si>
    <t>PRTPrt 248-2018Q4 2021EUR</t>
  </si>
  <si>
    <t>PRTPrt 182-2018Q1 2021EUR</t>
  </si>
  <si>
    <t>PRTPrt 182-2018Q2 2021EUR</t>
  </si>
  <si>
    <t>PRTPrt 182-2018Q3 2021EUR</t>
  </si>
  <si>
    <t>PRTPrt 182-2018Q4 2021EUR</t>
  </si>
  <si>
    <t>PRTPrt 151-2018Q1 2021EUR</t>
  </si>
  <si>
    <t>PRTPrt 151-2018Q2 2021EUR</t>
  </si>
  <si>
    <t>PRTPrt 151-2018Q3 2021EUR</t>
  </si>
  <si>
    <t>PRTPrt 151-2018Q4 2021EUR</t>
  </si>
  <si>
    <t>PRTPrt 237-2018Q1 2021EUR</t>
  </si>
  <si>
    <t>PRTPrt 197-2018Q1 2021EUR</t>
  </si>
  <si>
    <t>PRTPrt 197-2018Q2 2021EUR</t>
  </si>
  <si>
    <t>PRTPrt 197-2018Q3 2021EUR</t>
  </si>
  <si>
    <t>PRTPrt 197-2018Q4 2021EUR</t>
  </si>
  <si>
    <t>PRTPrt 223-2018Q1 2021EUR</t>
  </si>
  <si>
    <t>PRTPrt 223-2018Q2 2021EUR</t>
  </si>
  <si>
    <t>PRTPrt 223-2018Q3 2021EUR</t>
  </si>
  <si>
    <t>PRTPrt 254-2018Q1 2021EUR</t>
  </si>
  <si>
    <t>PRTPrt 254-2018Q2 2021EUR</t>
  </si>
  <si>
    <t>PRTPrt 254-2018Q3 2021EUR</t>
  </si>
  <si>
    <t>PRTPrt 254-2018Q4 2021EUR</t>
  </si>
  <si>
    <t>PRTPrt 321-2018Q1 2021EUR</t>
  </si>
  <si>
    <t>PRTPrt 321-2018Q2 2021EUR</t>
  </si>
  <si>
    <t>PRTPrt 321-2018Q3 2021EUR</t>
  </si>
  <si>
    <t>PRTPrt 321-2018Q4 2021EUR</t>
  </si>
  <si>
    <t>PRTPrt 347-2019Q1 2021EUR</t>
  </si>
  <si>
    <t>PRTPrt 347-2019Q2 2021EUR</t>
  </si>
  <si>
    <t>PRTPrt 347-2019Q3 2021EUR</t>
  </si>
  <si>
    <t>PRTPrt 347-2019Q4 2021EUR</t>
  </si>
  <si>
    <t>PRTPrt 317-2018Q1 2021EUR</t>
  </si>
  <si>
    <t>PRTPrt 317-2018Q2 2021EUR</t>
  </si>
  <si>
    <t>PRTPrt 317-2018Q3 2021EUR</t>
  </si>
  <si>
    <t>PRTPrt 317-2018Q4 2021EUR</t>
  </si>
  <si>
    <t>PRTPrt 134-2018Q1 2021EUR</t>
  </si>
  <si>
    <t>PRTPrt 134-2018Q2 2021EUR</t>
  </si>
  <si>
    <t>PRTPrt 134-2018Q3 2021EUR</t>
  </si>
  <si>
    <t>PRTPrt 134-2018Q4 2021EUR</t>
  </si>
  <si>
    <t>[72291]</t>
  </si>
  <si>
    <t>[36360]</t>
  </si>
  <si>
    <t>2022-01-22 00:02:07 +0100</t>
  </si>
  <si>
    <t>PRTPrt 159-2018Q1 2021EUR</t>
  </si>
  <si>
    <t>PRTPrt 159-2018Q2 2021EUR</t>
  </si>
  <si>
    <t>PRTPrt 159-2018Q3 2021EUR</t>
  </si>
  <si>
    <t>PRTPrt 159-2018Q4 2021EUR</t>
  </si>
  <si>
    <t>PRTPrt 291-2018Q1 2021EUR</t>
  </si>
  <si>
    <t>PRTPrt 291-2018Q2 2021EUR</t>
  </si>
  <si>
    <t>PRTPrt 291-2018Q3 2021EUR</t>
  </si>
  <si>
    <t>PRTPrt 291-2018Q4 2021EUR</t>
  </si>
  <si>
    <t>PRTPrt 206-2018Q1 2021EUR</t>
  </si>
  <si>
    <t>PRTPrt 206-2018Q2 2021EUR</t>
  </si>
  <si>
    <t>PRTPrt 206-2018Q3 2021EUR</t>
  </si>
  <si>
    <t>PRTPrt 206-2018Q4 2021EUR</t>
  </si>
  <si>
    <t>PRTPrt 142-2018Q1 2021EUR</t>
  </si>
  <si>
    <t>PRTPrt 142-2018Q2 2021EUR</t>
  </si>
  <si>
    <t>PRTPrt 142-2018Q3 2021EUR</t>
  </si>
  <si>
    <t>PRTPrt 142-2018Q4 2021EUR</t>
  </si>
  <si>
    <t>PRTPrt 266-2018Q1 2021EUR</t>
  </si>
  <si>
    <t>PRTPrt 266-2018Q2 2021EUR</t>
  </si>
  <si>
    <t>PRTPrt 266-2018Q3 2021EUR</t>
  </si>
  <si>
    <t>PRTPrt 266-2018Q4 2021EUR</t>
  </si>
  <si>
    <t>PRTPrt 143-2018Q1 2021EUR</t>
  </si>
  <si>
    <t>PRTPrt 143-2018Q2 2021EUR</t>
  </si>
  <si>
    <t>PRTPrt 143-2018Q3 2021EUR</t>
  </si>
  <si>
    <t>PRTPrt 143-2018Q4 2021EUR</t>
  </si>
  <si>
    <t>PRTPrt 127-2018Q1 2021EUR</t>
  </si>
  <si>
    <t>PRTPrt 127-2018Q2 2021EUR</t>
  </si>
  <si>
    <t>PRTPrt 127-2018Q3 2021EUR</t>
  </si>
  <si>
    <t>PRTPrt 127-2018Q4 2021EUR</t>
  </si>
  <si>
    <t>PRTPrt 181-2018Q1 2021EUR</t>
  </si>
  <si>
    <t>PRTPrt 181-2018Q2 2021EUR</t>
  </si>
  <si>
    <t>PRTPrt 181-2018Q3 2021EUR</t>
  </si>
  <si>
    <t>PRTPrt 181-2018Q4 2021EUR</t>
  </si>
  <si>
    <t>PRTPrt 300-2018Q1 2021EUR</t>
  </si>
  <si>
    <t>PRTPrt 300-2018Q2 2021EUR</t>
  </si>
  <si>
    <t>PRTPrt 300-2018Q3 2021EUR</t>
  </si>
  <si>
    <t>PRTPrt 300-2018Q4 2021EUR</t>
  </si>
  <si>
    <t>PRTPrt 147-2018Q1 2021EUR</t>
  </si>
  <si>
    <t>PRTPrt 147-2018Q2 2021EUR</t>
  </si>
  <si>
    <t>PRTPrt 147-2018Q3 2021EUR</t>
  </si>
  <si>
    <t>PRTPrt 147-2018Q4 2021EUR</t>
  </si>
  <si>
    <t>PRTPrt 174-2018Q1 2021EUR</t>
  </si>
  <si>
    <t>PRTPrt 174-2018Q2 2021EUR</t>
  </si>
  <si>
    <t>PRTPrt 174-2018Q3 2021EUR</t>
  </si>
  <si>
    <t>PRTPrt 174-2018Q4 2021EUR</t>
  </si>
  <si>
    <t>PRTPrt 129-2018Q1 2021EUR</t>
  </si>
  <si>
    <t>PRTPrt 129-2018Q2 2021EUR</t>
  </si>
  <si>
    <t>PRTPrt 129-2018Q3 2021EUR</t>
  </si>
  <si>
    <t>PRTPrt 129-2018Q4 2021EUR</t>
  </si>
  <si>
    <t>PRTPrt 156-2018Q1 2021EUR</t>
  </si>
  <si>
    <t>PRTPrt 156-2018Q2 2021EUR</t>
  </si>
  <si>
    <t>PRTPrt 156-2018Q3 2021EUR</t>
  </si>
  <si>
    <t>PRTPrt 156-2018Q4 2021EUR</t>
  </si>
  <si>
    <t>PRTPrt 101-2018Q1 2021EUR</t>
  </si>
  <si>
    <t>PRTPrt 101-2018Q2 2021EUR</t>
  </si>
  <si>
    <t>PRTPrt 101-2018Q3 2021EUR</t>
  </si>
  <si>
    <t>PRTPrt 101-2018Q4 2021EUR</t>
  </si>
  <si>
    <t>PRTPrt 119-2018Q1 2021EUR</t>
  </si>
  <si>
    <t>PRTPrt 119-2018Q2 2021EUR</t>
  </si>
  <si>
    <t>PRTPrt 119-2018Q3 2021EUR</t>
  </si>
  <si>
    <t>PRTPrt 119-2018Q4 2021EUR</t>
  </si>
  <si>
    <t>PRTPrt 149-2018Q1 2021EUR</t>
  </si>
  <si>
    <t>PRTPrt 149-2018Q2 2021EUR</t>
  </si>
  <si>
    <t>PRTPrt 149-2018Q3 2021EUR</t>
  </si>
  <si>
    <t>PRTPrt 218-2018Q1 2021EUR</t>
  </si>
  <si>
    <t>PRTPrt 218-2018Q2 2021EUR</t>
  </si>
  <si>
    <t>PRTPrt 218-2018Q3 2021EUR</t>
  </si>
  <si>
    <t>PRTPrt 218-2018Q4 2021EUR</t>
  </si>
  <si>
    <t>PRTPrt 200-2018Q1 2021EUR</t>
  </si>
  <si>
    <t>PRTPrt 200-2018Q2 2021EUR</t>
  </si>
  <si>
    <t>PRTPrt 200-2018Q3 2021EUR</t>
  </si>
  <si>
    <t>PRTPrt 200-2018Q4 2021EUR</t>
  </si>
  <si>
    <t>PRTPrt 141-2018Q1 2021EUR</t>
  </si>
  <si>
    <t>PRTPrt 141-2018Q2 2021EUR</t>
  </si>
  <si>
    <t>PRTPrt 141-2018Q3 2021EUR</t>
  </si>
  <si>
    <t>PRTPrt 141-2018Q4 2021EUR</t>
  </si>
  <si>
    <t>PRTPrt 221-2018Q1 2021EUR</t>
  </si>
  <si>
    <t>PRTPrt 221-2018Q2 2021EUR</t>
  </si>
  <si>
    <t>PRTPrt 221-2018Q3 2021EUR</t>
  </si>
  <si>
    <t>PRTPrt 221-2018Q4 2021EUR</t>
  </si>
  <si>
    <t>PRTPrt 145-2018Q1 2021EUR</t>
  </si>
  <si>
    <t>PRTPrt 145-2018Q2 2021EUR</t>
  </si>
  <si>
    <t>PRTPrt 145-2018Q3 2021EUR</t>
  </si>
  <si>
    <t>PRTPrt 145-2018Q4 2021EUR</t>
  </si>
  <si>
    <t>PRTPrt 336-2018Q1 2021EUR</t>
  </si>
  <si>
    <t>PRTPrt 336-2018Q2 2021EUR</t>
  </si>
  <si>
    <t>PRTPrt 336-2018Q3 2021EUR</t>
  </si>
  <si>
    <t>PRTPrt 336-2018Q4 2021EUR</t>
  </si>
  <si>
    <t>PRTPrt 339-2018Q1 2021EUR</t>
  </si>
  <si>
    <t>PRTPrt 339-2018Q3 2021EUR</t>
  </si>
  <si>
    <t>PRTPrt 339-2018Q4 2021EUR</t>
  </si>
  <si>
    <t>PRTPrt 233-2018Q1 2021EUR</t>
  </si>
  <si>
    <t>PRTPrt 233-2018Q2 2021EUR</t>
  </si>
  <si>
    <t>PRTPrt 233-2018Q3 2021EUR</t>
  </si>
  <si>
    <t>PRTPrt 233-2018Q4 2021EUR</t>
  </si>
  <si>
    <t>PRTPrt 301-2018Q1 2021EUR</t>
  </si>
  <si>
    <t>PRTPrt 301-2018Q2 2021EUR</t>
  </si>
  <si>
    <t>PRTPrt 301-2018Q3 2021EUR</t>
  </si>
  <si>
    <t>PRTPrt 340-2018Q1 2021EUR</t>
  </si>
  <si>
    <t>PRTPrt 340-2018Q2 2021EUR</t>
  </si>
  <si>
    <t>PRTPrt 340-2018Q4 2021EUR</t>
  </si>
  <si>
    <t>PRTPrt 173-2018Q1 2021EUR</t>
  </si>
  <si>
    <t>PRTPrt 173-2018Q2 2021EUR</t>
  </si>
  <si>
    <t>PRTPrt 173-2018Q3 2021EUR</t>
  </si>
  <si>
    <t>PRTPrt 173-2018Q4 2021EUR</t>
  </si>
  <si>
    <t>PRTPrt 348-2019Q1 2021EUR</t>
  </si>
  <si>
    <t>PRTPrt 348-2019Q2 2021EUR</t>
  </si>
  <si>
    <t>PRTPrt 348-2019Q3 2021EUR</t>
  </si>
  <si>
    <t>PRTPrt 348-2019Q4 2021EUR</t>
  </si>
  <si>
    <t>PRTPrt 360-2019Q1 2021EUR</t>
  </si>
  <si>
    <t>PRTPrt 360-2019Q2 2021EUR</t>
  </si>
  <si>
    <t>[40483]</t>
  </si>
  <si>
    <t>[21580]</t>
  </si>
  <si>
    <t>2022-05-24 12:09:23 +0200</t>
  </si>
  <si>
    <t>[MT]La particpation et la facture sont bien dans A2S https://astoresuite.com/billing_invoices/show/14269
https://astoresuite.com/billing_invoices/list
[CM] Le déclaratif est passé sur la mauvaise colonne, cela a été annulée en ajustement mais aucune nouvel ajustement n'a été passé, donc faire un avoir</t>
  </si>
  <si>
    <t>PRTPrt 360-2019Q3 2021EUR</t>
  </si>
  <si>
    <t>PRTPrt 360-2019Q4 2021EUR</t>
  </si>
  <si>
    <t>PRTPrt 358-2019Q1 2021EUR</t>
  </si>
  <si>
    <t>PRTPrt 358-2019Q2 2021EUR</t>
  </si>
  <si>
    <t>PRTPrt 375-2020Q1 2021EUR</t>
  </si>
  <si>
    <t>PRTPrt 375-2020Q2 2021EUR</t>
  </si>
  <si>
    <t>PRTPrt 375-2020Q3 2021EUR</t>
  </si>
  <si>
    <t>PRTPrt 375-2020Q4 2021EUR</t>
  </si>
  <si>
    <t>PRTPrt 352-2019Q1 2021EUR</t>
  </si>
  <si>
    <t>PRTPrt 352-2019Q2 2021EUR</t>
  </si>
  <si>
    <t>PRTPrt 352-2019Q3 2021EUR</t>
  </si>
  <si>
    <t>PRTPrt 352-2019Q4 2021EUR</t>
  </si>
  <si>
    <t>PRTPrt 268-2018Q1 2021EUR</t>
  </si>
  <si>
    <t>PRTPrt 268-2018Q2 2021EUR</t>
  </si>
  <si>
    <t>PRTPrt 268-2018Q4 2021EUR</t>
  </si>
  <si>
    <t>PRTPrt 307-2018Q1 2021EUR</t>
  </si>
  <si>
    <t>PRTPrt 307-2018Q2 2021EUR</t>
  </si>
  <si>
    <t>PRTPrt 307-2018Q3 2021EUR</t>
  </si>
  <si>
    <t>PRTPrt 307-2018Q4 2021EUR</t>
  </si>
  <si>
    <t>PRTPrt 152-2018Q1 2021EUR</t>
  </si>
  <si>
    <t>PRTPrt 152-2018Q2 2021EUR</t>
  </si>
  <si>
    <t>PRTPrt 152-2018Q3 2021EUR</t>
  </si>
  <si>
    <t>PRTPrt 152-2018Q4 2021EUR</t>
  </si>
  <si>
    <t>PRTPrt 124-2018Q1 2021EUR</t>
  </si>
  <si>
    <t>PRTPrt 124-2018Q4 2021EUR</t>
  </si>
  <si>
    <t>PRTPrt 376-2020Q1 2021EUR</t>
  </si>
  <si>
    <t>PRTPrt 376-2020Q2 2021EUR</t>
  </si>
  <si>
    <t>PRTPrt 376-2020Q3 2021EUR</t>
  </si>
  <si>
    <t>PRTPrt 376-2020Q4 2021EUR</t>
  </si>
  <si>
    <t>PRTPrt 351-2019Q3 2021EUR</t>
  </si>
  <si>
    <t>PRTPrt 364-2019Q2 2021EUR</t>
  </si>
  <si>
    <t>Prt 364-2019</t>
  </si>
  <si>
    <t>PRTPT2-21-2-004Q2 2021EUR</t>
  </si>
  <si>
    <t>PT2-21-2-004</t>
  </si>
  <si>
    <t>PRTPT2-21-2-004Q3 2021EUR</t>
  </si>
  <si>
    <t>PRTPT2-21-2-004Q4 2021EUR</t>
  </si>
  <si>
    <t>PRTPrt 135-2018Q1 2021EUR</t>
  </si>
  <si>
    <t>PRTPrt 135-2018Q2 2021EUR</t>
  </si>
  <si>
    <t>PRTPrt 135-2018Q3 2021EUR</t>
  </si>
  <si>
    <t>PRTPrt 135-2018Q4 2021EUR</t>
  </si>
  <si>
    <t>PRTPrt 135IB-2019Q1 2021EUR</t>
  </si>
  <si>
    <t>PRTPrt 135IB-2019Q2 2021EUR</t>
  </si>
  <si>
    <t>PRTPrt 135IB-2019Q3 2021EUR</t>
  </si>
  <si>
    <t>PRTPrt 135IB-2019Q4 2021EUR</t>
  </si>
  <si>
    <t>PRTPrt 314OLA-2018Q2 2021EUR</t>
  </si>
  <si>
    <t>PRTPrt 314OLA-2018Q3 2021EUR</t>
  </si>
  <si>
    <t>PRTPrt 314FS-2018Q3 2021EUR</t>
  </si>
  <si>
    <t>PRTPrt 314OLA-2018Q1 2021EUR</t>
  </si>
  <si>
    <t>PRTPrt 314OLA-2018Q4 2021EUR</t>
  </si>
  <si>
    <t>PRTPrt 314FS-2018Q1 2021EUR</t>
  </si>
  <si>
    <t>PRTPrt 314FS-2018Q4 2021EUR</t>
  </si>
  <si>
    <t>PRTPT2-21-7-005Q2 2021EUR</t>
  </si>
  <si>
    <t>PT2-21-7-005</t>
  </si>
  <si>
    <t>PRTPT2-21-7-005Q3 2021EUR</t>
  </si>
  <si>
    <t>PRTPT2-21-7-005Q4 2021EUR</t>
  </si>
  <si>
    <t>PRTPrt 178-2018Q2 2021EUR</t>
  </si>
  <si>
    <t>PRTPrt 178-2018Q4 2021EUR</t>
  </si>
  <si>
    <t>PRTPrt 232-2018Q1 2021EUR</t>
  </si>
  <si>
    <t>PRTPrt 232-2018Q2 2021EUR</t>
  </si>
  <si>
    <t>PRTPrt 232-2018Q3 2021EUR</t>
  </si>
  <si>
    <t>PRTPrt 232-2018Q4 2021EUR</t>
  </si>
  <si>
    <t>PRTPrt 256-2018Q1 2021EUR</t>
  </si>
  <si>
    <t>PRTPrt 256-2018Q2 2021EUR</t>
  </si>
  <si>
    <t>PRTPrt 256-2018Q4 2021EUR</t>
  </si>
  <si>
    <t>PRTPrt 117-2018Q1 2021EUR</t>
  </si>
  <si>
    <t>PRTPrt 117-2018Q2 2021EUR</t>
  </si>
  <si>
    <t>PRTPrt 117-2018Q3 2021EUR</t>
  </si>
  <si>
    <t>PRTPrt 117-2018Q4 2021EUR</t>
  </si>
  <si>
    <t>PRTPrt 150-2018Q1 2021EUR</t>
  </si>
  <si>
    <t>PRTPrt 150-2018Q2 2021EUR</t>
  </si>
  <si>
    <t>PRTPrt 150-2018Q3 2021EUR</t>
  </si>
  <si>
    <t>PRTPrt 150-2018Q4 2021EUR</t>
  </si>
  <si>
    <t>PRTPrt 155-2018Q1 2021EUR</t>
  </si>
  <si>
    <t>PRTPrt 155-2018Q2 2021EUR</t>
  </si>
  <si>
    <t>PRTPrt 155-2018Q3 2021EUR</t>
  </si>
  <si>
    <t>PRTPrt 155-2018Q4 2021EUR</t>
  </si>
  <si>
    <t>PRTPrt 361-2019Q2 2021EUR</t>
  </si>
  <si>
    <t>PRTPrt 361-2019Q3 2021EUR</t>
  </si>
  <si>
    <t>PRTPrt 361-2019Q4 2021EUR</t>
  </si>
  <si>
    <t>PRTPrt 287BRI-2018Q1 2021EUR</t>
  </si>
  <si>
    <t>PRTPrt 287BRI-2018Q2 2021EUR</t>
  </si>
  <si>
    <t>PRTPrt 287BRI-2018Q3 2021EUR</t>
  </si>
  <si>
    <t>PRTPrt 287BRI-2018Q4 2021EUR</t>
  </si>
  <si>
    <t>PRTPrt 287RST-2018Q1 2021EUR</t>
  </si>
  <si>
    <t>PRTPrt 287RST-2018Q2 2021EUR</t>
  </si>
  <si>
    <t>PRTPrt 287RST-2018Q3 2021EUR</t>
  </si>
  <si>
    <t>PRTPrt 287RST-2018Q4 2021EUR</t>
  </si>
  <si>
    <t>PRTPrt 253-2018Q2 2021EUR</t>
  </si>
  <si>
    <t>PRTPrt 253-2018Q4 2021EUR</t>
  </si>
  <si>
    <t>PRTPrt 323-2018Q2 2021EUR</t>
  </si>
  <si>
    <t>PRTPrt 323-2018Q3 2021EUR</t>
  </si>
  <si>
    <t>PRTPrt 323-2018Q4 2021EUR</t>
  </si>
  <si>
    <t>PRTPrt 154-2018Q2 2021EUR</t>
  </si>
  <si>
    <t>PRTPrt 154-2018Q3 2021EUR</t>
  </si>
  <si>
    <t>PRTPrt 154-2018Q4 2021EUR</t>
  </si>
  <si>
    <t>PRTPrt 192-2018Q1 2021EUR</t>
  </si>
  <si>
    <t>PRTPrt 192-2018Q2 2021EUR</t>
  </si>
  <si>
    <t>PRTPrt 192-2018Q3 2021EUR</t>
  </si>
  <si>
    <t>PRTPrt 192-2018Q4 2021EUR</t>
  </si>
  <si>
    <t>PRTPrt 322-2018Q2 2021EUR</t>
  </si>
  <si>
    <t>PRTPrt 322-2018Q4 2021EUR</t>
  </si>
  <si>
    <t>PRTPrt 164-2018Q2 2021EUR</t>
  </si>
  <si>
    <t>PRTPrt 164-2018Q3 2021EUR</t>
  </si>
  <si>
    <t>PRTPrt 164-2018Q4 2021EUR</t>
  </si>
  <si>
    <t>PRTPrt 318-2018Q2 2021EUR</t>
  </si>
  <si>
    <t>PRTPrt 318-2018Q3 2021EUR</t>
  </si>
  <si>
    <t>PRTPrt 318-2018Q4 2021EUR</t>
  </si>
  <si>
    <t>PRTPrt 338-2018Q2 2021EUR</t>
  </si>
  <si>
    <t>PRTPrt 338-2018Q3 2021EUR</t>
  </si>
  <si>
    <t>PRTPrt 338-2018Q4 2021EUR</t>
  </si>
  <si>
    <t>PRTPrt 277-2018Q1 2021EUR</t>
  </si>
  <si>
    <t>PRTPrt 277-2018Q2 2021EUR</t>
  </si>
  <si>
    <t>PRTPrt 277-2018Q3 2021EUR</t>
  </si>
  <si>
    <t>PRTPrt 277-2018Q4 2021EUR</t>
  </si>
  <si>
    <t>PRTPrt 298-2018Q1 2021EUR</t>
  </si>
  <si>
    <t>PRTPrt 298-2018Q2 2021EUR</t>
  </si>
  <si>
    <t>PRTPrt 298-2018Q3 2021EUR</t>
  </si>
  <si>
    <t>PRTPrt 298-2018Q4 2021EUR</t>
  </si>
  <si>
    <t>PRTPrt 131-2018Q1 2021EUR</t>
  </si>
  <si>
    <t>PRTPrt 131-2018Q2 2021EUR</t>
  </si>
  <si>
    <t>PRTPrt 131-2018Q3 2021EUR</t>
  </si>
  <si>
    <t>PRTPrt 131-2018Q4 2021EUR</t>
  </si>
  <si>
    <t>PRTPrt 333-2018Q2 2021EUR</t>
  </si>
  <si>
    <t>PRTPrt 333-2018Q3 2021EUR</t>
  </si>
  <si>
    <t>PRTPrt 333-2018Q4 2021EUR</t>
  </si>
  <si>
    <t>PRTPT2-21-1-010Q3 2021EUR</t>
  </si>
  <si>
    <t>PT2-21-1-010</t>
  </si>
  <si>
    <t>PRTPT2-21-1-010Q4 2021EUR</t>
  </si>
  <si>
    <t>PRTPT2-21-1-009Q3 2021EUR</t>
  </si>
  <si>
    <t>TEMP.35</t>
  </si>
  <si>
    <t>PT2-21-1-009</t>
  </si>
  <si>
    <t>PRTPrt 309-2018Q1 2021EUR</t>
  </si>
  <si>
    <t>PRTPrt 309-2018Q2 2021EUR</t>
  </si>
  <si>
    <t>PRTPrt 309-2018Q3 2021EUR</t>
  </si>
  <si>
    <t>PRTPrt 309-2018Q4 2021EUR</t>
  </si>
  <si>
    <t>PRTPrt 296-2018Q3 2021EUR</t>
  </si>
  <si>
    <t>PRTPrt 296-2018Q4 2021EUR</t>
  </si>
  <si>
    <t>PRTPrt 114-2018Q1 2021EUR</t>
  </si>
  <si>
    <t>PRTPrt 114-2018Q2 2021EUR</t>
  </si>
  <si>
    <t>PRTPrt 114-2018Q3 2021EUR</t>
  </si>
  <si>
    <t>PRTPrt 114-2018Q4 2021EUR</t>
  </si>
  <si>
    <t>PRTPrt 316-2018Q2 2021EUR</t>
  </si>
  <si>
    <t>PRTPrt 316-2018Q3 2021EUR</t>
  </si>
  <si>
    <t>PRTPrt 316-2018Q4 2021EUR</t>
  </si>
  <si>
    <t>PRTPrt 325-2018Q3 2021EUR</t>
  </si>
  <si>
    <t>PRTPrt 325-2018Q4 2021EUR</t>
  </si>
  <si>
    <t>PRTPrt 108-2018Q3 2021EUR</t>
  </si>
  <si>
    <t>PRTPrt 108-2018Q4 2021EUR</t>
  </si>
  <si>
    <t>PRTPrt 163-2018Q3 2021EUR</t>
  </si>
  <si>
    <t>PRTPrt 163-2018Q4 2021EUR</t>
  </si>
  <si>
    <t>PRTPrt 113-2018Q1 2021EUR</t>
  </si>
  <si>
    <t>PRTPrt 113-2018Q2 2021EUR</t>
  </si>
  <si>
    <t>PRTPrt 113-2018Q3 2021EUR</t>
  </si>
  <si>
    <t>PRTPrt 113-2018Q4 2021EUR</t>
  </si>
  <si>
    <t>PRTPrt 329RST-2018Q3 2021EUR</t>
  </si>
  <si>
    <t>PRTPrt 329RST-2018Q4 2021EUR</t>
  </si>
  <si>
    <t>PRTPrt 370-2019Q2 2021EUR</t>
  </si>
  <si>
    <t>Prt 370-2019</t>
  </si>
  <si>
    <t>PRTPrt 370-2019Q3 2021EUR</t>
  </si>
  <si>
    <t>PRTPrt 370-2019Q4 2021EUR</t>
  </si>
  <si>
    <t>PRTPrt 334-2018Q1 2021EUR</t>
  </si>
  <si>
    <t>PRTPrt 334-2018Q2 2021EUR</t>
  </si>
  <si>
    <t>PRTPrt 334-2018Q3 2021EUR</t>
  </si>
  <si>
    <t>PRTPrt 334-2018Q4 2021EUR</t>
  </si>
  <si>
    <t>PRTPrt 342less 144K-2018Q4 2021EUR</t>
  </si>
  <si>
    <t>PRTPrt 365-2019Q4 2021EUR</t>
  </si>
  <si>
    <t>Prt 365-2019</t>
  </si>
  <si>
    <t>PRTPrt 236-2018Q1 2021EUR</t>
  </si>
  <si>
    <t>PRTPrt 236-2018Q2 2021EUR</t>
  </si>
  <si>
    <t>PRTPrt 236-2018Q3 2021EUR</t>
  </si>
  <si>
    <t>PRTPrt 236-2018Q4 2021EUR</t>
  </si>
  <si>
    <t>PRTPT2-21-1-015Q4 2021EUR</t>
  </si>
  <si>
    <t>TEMP.45</t>
  </si>
  <si>
    <t>PT2-21-1-015</t>
  </si>
  <si>
    <t>PRTPrt 303-2018Q1 2021EUR</t>
  </si>
  <si>
    <t>PRTPrt 303-2018Q2 2021EUR</t>
  </si>
  <si>
    <t>PRTPrt 303-2018Q3 2021EUR</t>
  </si>
  <si>
    <t>PRTPrt 303-2018Q4 2021EUR</t>
  </si>
  <si>
    <t>PRTPT2-21-4-006Q1 2021EUR</t>
  </si>
  <si>
    <t>PRTPT2-21-4-006Q2 2021EUR</t>
  </si>
  <si>
    <t>PRTPT2-21-4-006Q3 2021EUR</t>
  </si>
  <si>
    <t>PRTPT2-21-4-006Q4 2021EUR</t>
  </si>
  <si>
    <t>PRTPrt 341-2018Y 2021EUR</t>
  </si>
  <si>
    <t>PRTPrt 250-2018Q1 2021EUR</t>
  </si>
  <si>
    <t>PRTPrt 250-2018Q2 2021EUR</t>
  </si>
  <si>
    <t>PRTPrt 250-2018Q3 2021EUR</t>
  </si>
  <si>
    <t>PRTPrt 250-2018Q4 2021EUR</t>
  </si>
  <si>
    <t>PRTPrt 251-2018Q2 2021EUR</t>
  </si>
  <si>
    <t>PRTPrt 167-2018Q4 2021EUR</t>
  </si>
  <si>
    <t>PRTPrt 132B-2018Q2 2021EUR</t>
  </si>
  <si>
    <t>PRTPrt 132B-2018Q3 2021EUR</t>
  </si>
  <si>
    <t>PRTPrt 132B-2018Q4 2021EUR</t>
  </si>
  <si>
    <t>PRTPT2-22-1-002Q3 2021EUR</t>
  </si>
  <si>
    <t>PT2-22-1-002</t>
  </si>
  <si>
    <t>PRTPT2-22-1-002Q4 2021EUR</t>
  </si>
  <si>
    <t>PRTPrt 105-2018Q3 2021EUR</t>
  </si>
  <si>
    <t>PRTPrt 105-2018Q4 2021EUR</t>
  </si>
  <si>
    <t>PRTPT2-22-5-005Q1 2021EUR</t>
  </si>
  <si>
    <t>PT2-22-5-005</t>
  </si>
  <si>
    <t>PRTPT2-22-5-005Q2 2021EUR</t>
  </si>
  <si>
    <t>PRTPT2-22-5-005Q3 2021EUR</t>
  </si>
  <si>
    <t>PRTPT2-22-5-005Q4 2021EUR</t>
  </si>
  <si>
    <t>PRTPT2-21-7-014Q1 2021EUR</t>
  </si>
  <si>
    <t>PT2-21-7-014</t>
  </si>
  <si>
    <t>PRTPT2-21-7-014Q2 2021EUR</t>
  </si>
  <si>
    <t>PRTPT2-21-7-014Q3 2021EUR</t>
  </si>
  <si>
    <t>PRTPT2-21-7-014Q4 2021EUR</t>
  </si>
  <si>
    <t>PRTPT2-21-1-016Q3 2021EUR</t>
  </si>
  <si>
    <t>TEMP.46</t>
  </si>
  <si>
    <t>PT2-21-1-016</t>
  </si>
  <si>
    <t>PRTPT2-21-1-016Q4 2021EUR</t>
  </si>
  <si>
    <t>PRTPT2-21-5-017Q4 2021EUR</t>
  </si>
  <si>
    <t>PRTPrt 190-2018Q1 2021EUR</t>
  </si>
  <si>
    <t>PRTPrt 190-2018Q2 2021EUR</t>
  </si>
  <si>
    <t>PRTPrt 190-2018Q3 2021EUR</t>
  </si>
  <si>
    <t>PRTPrt 190-2018Q4 2021EUR</t>
  </si>
  <si>
    <t>PRTPrt 217-2018Q2 2021EUR</t>
  </si>
  <si>
    <t>PRTPrt 217-2018Q3 2021EUR</t>
  </si>
  <si>
    <t>PRTPrt 217-2018Q4 2021EUR</t>
  </si>
  <si>
    <t>PRTPrt 122-2018Q1 2021EUR</t>
  </si>
  <si>
    <t>POL3 16 A00006 PL 00858Q1 2021PLN</t>
  </si>
  <si>
    <t>POL</t>
  </si>
  <si>
    <t>KON0313</t>
  </si>
  <si>
    <t>3 16 A00006 PL 00858</t>
  </si>
  <si>
    <t>PLN</t>
  </si>
  <si>
    <t>POL3 16 A00006 PL 00858Q2 2021PLN</t>
  </si>
  <si>
    <t>POL3 16 A00006 PL 00858Q3 2021PLN</t>
  </si>
  <si>
    <t>POL3 16 A00006 PL 00858Q4 2021PLN</t>
  </si>
  <si>
    <t>POL4 14 A00005 PL 00585Q1 2021PLN</t>
  </si>
  <si>
    <t>KON0293</t>
  </si>
  <si>
    <t>4 14 A00005 PL 00585</t>
  </si>
  <si>
    <t>POL4 14 A00005 PL 00585Q2 2021PLN</t>
  </si>
  <si>
    <t>POL4 14 A00005 PL 00585Q3 2021PLN</t>
  </si>
  <si>
    <t>POL4 14 A00005 PL 00585Q4 2021PLN</t>
  </si>
  <si>
    <t>POL18219001Q1 2021PLN</t>
  </si>
  <si>
    <t>KON0192</t>
  </si>
  <si>
    <t>POL18219001Q3 2021PLN</t>
  </si>
  <si>
    <t>POL18219001Q4 2021PLN</t>
  </si>
  <si>
    <t>POL18219001Q2 2021PLN</t>
  </si>
  <si>
    <t>POLPL4-21-1-279Q1 2021PLN</t>
  </si>
  <si>
    <t>KON0027</t>
  </si>
  <si>
    <t>PL4-21-1-279</t>
  </si>
  <si>
    <t>POLPL4-21-1-279Q2 2021PLN</t>
  </si>
  <si>
    <t>POLPL4-21-1-279Q3 2021PLN</t>
  </si>
  <si>
    <t>POLPL4-21-1-279Q4 2021PLN</t>
  </si>
  <si>
    <t>POLPL4-21-1-278Q1 2021PLN</t>
  </si>
  <si>
    <t>KON0224</t>
  </si>
  <si>
    <t>PL4-21-1-278</t>
  </si>
  <si>
    <t>POLPL4-21-1-278Q2 2021PLN</t>
  </si>
  <si>
    <t>POLPL4-21-1-278Q3 2021PLN</t>
  </si>
  <si>
    <t>POLPL4-21-1-278Q4 2021PLN</t>
  </si>
  <si>
    <t>POL16003021Q1 2021PLN</t>
  </si>
  <si>
    <t>KON0147</t>
  </si>
  <si>
    <t>POL16003021Q2 2021PLN</t>
  </si>
  <si>
    <t>POL16003021Q3 2021PLN</t>
  </si>
  <si>
    <t>POL16003021Q4 2021PLN</t>
  </si>
  <si>
    <t>POL16006028Q1 2021PLN</t>
  </si>
  <si>
    <t>KON0156</t>
  </si>
  <si>
    <t>POL16006028Q3 2021PLN</t>
  </si>
  <si>
    <t>POL16006028Q4 2021PLN</t>
  </si>
  <si>
    <t>POL16006028Q2 2021PLN</t>
  </si>
  <si>
    <t>POL3 19 A00013 PL 01325Q1 2021PLN</t>
  </si>
  <si>
    <t>KON0357</t>
  </si>
  <si>
    <t>3 19 A00013 PL 01325</t>
  </si>
  <si>
    <t>POL3 19 A00013 PL 01325Q2 2021PLN</t>
  </si>
  <si>
    <t>POL3 19 A00013 PL 01325Q3 2021PLN</t>
  </si>
  <si>
    <t>POL3 19 A00013 PL 01325Q4 2021PLN</t>
  </si>
  <si>
    <t>POL3 15 A00004 PL 00697Q1 2021PLN</t>
  </si>
  <si>
    <t>KON0302</t>
  </si>
  <si>
    <t>3 15 A00004 PL 00697</t>
  </si>
  <si>
    <t>POL3 15 A00004 PL 00697Q2 2021PLN</t>
  </si>
  <si>
    <t>POL3 15 A00004 PL 00697Q3 2021PLN</t>
  </si>
  <si>
    <t>POL3 15 A00004 PL 00697Q4 2021PLN</t>
  </si>
  <si>
    <t>POL19227001Q1 2021PLN</t>
  </si>
  <si>
    <t>KON0105</t>
  </si>
  <si>
    <t>POL19227001Q3 2021PLN</t>
  </si>
  <si>
    <t>POL19227001Q4 2021PLN</t>
  </si>
  <si>
    <t>POL19227001Q2 2021PLN</t>
  </si>
  <si>
    <t>POL4 16 A00004 PL 00900Q1 2021PLN</t>
  </si>
  <si>
    <t>KON0060</t>
  </si>
  <si>
    <t>4 16 A00004 PL 00900</t>
  </si>
  <si>
    <t>POL4 16 A00004 PL 00900Q2 2021PLN</t>
  </si>
  <si>
    <t>POL4 16 A00004 PL 00900Q3 2021PLN</t>
  </si>
  <si>
    <t>POL4 16 A00004 PL 00900Q4 2021PLN</t>
  </si>
  <si>
    <t>POL4 13 A00005 PL 00396Q1 2021PLN</t>
  </si>
  <si>
    <t>KON0278</t>
  </si>
  <si>
    <t>4 13 A00005 PL 00396</t>
  </si>
  <si>
    <t>POL4 13 A00005 PL 00396Q2 2021PLN</t>
  </si>
  <si>
    <t>POL4 13 A00005 PL 00396Q3 2021PLN</t>
  </si>
  <si>
    <t>POL4 13 A00005 PL 00396Q4 2021PLN</t>
  </si>
  <si>
    <t>POL14002005Q1 2021PLN</t>
  </si>
  <si>
    <t>KON0085</t>
  </si>
  <si>
    <t>POL14002005Q3 2021PLN</t>
  </si>
  <si>
    <t>POL14002005Q4 2021PLN</t>
  </si>
  <si>
    <t>POL14002005Q2 2021PLN</t>
  </si>
  <si>
    <t>POL17217001Q1 2021PLN</t>
  </si>
  <si>
    <t>KON0189</t>
  </si>
  <si>
    <t>POL17217001Q2 2021PLN</t>
  </si>
  <si>
    <t>POL17217001Q3 2021PLN</t>
  </si>
  <si>
    <t>POL17217001Q4 2021PLN</t>
  </si>
  <si>
    <t>POL2 13 A00003 PL 00290Q1 2021PLN</t>
  </si>
  <si>
    <t>KON0269</t>
  </si>
  <si>
    <t>2 13 A00003 PL 00290</t>
  </si>
  <si>
    <t>POL2 13 A00003 PL 00290Q2 2021PLN</t>
  </si>
  <si>
    <t>POL2 13 A00003 PL 00290Q3 2021PLN</t>
  </si>
  <si>
    <t>POL2 13 A00003 PL 00290Q4 2021PLN</t>
  </si>
  <si>
    <t>POL3 14 A00010 PL 00563Q1 2021PLN</t>
  </si>
  <si>
    <t>KON0292</t>
  </si>
  <si>
    <t>3 14 A00010 PL 00563</t>
  </si>
  <si>
    <t>POL3 14 A00010 PL 00563Q2 2021PLN</t>
  </si>
  <si>
    <t>POL3 14 A00010 PL 00563Q3 2021PLN</t>
  </si>
  <si>
    <t>POL3 14 A00010 PL 00563Q4 2021PLN</t>
  </si>
  <si>
    <t>POL15014010Q1 2021PLN</t>
  </si>
  <si>
    <t>KON0103</t>
  </si>
  <si>
    <t>POL15014010Q2 2021PLN</t>
  </si>
  <si>
    <t>POL15014010Q3 2021PLN</t>
  </si>
  <si>
    <t>POL15014010Q4 2021PLN</t>
  </si>
  <si>
    <t>POL3 16 A00006 PL 00859Q1 2021PLN</t>
  </si>
  <si>
    <t>KON0314</t>
  </si>
  <si>
    <t>3 16 A00006 PL 00859</t>
  </si>
  <si>
    <t>POL3 16 A00006 PL 00859Q2 2021PLN</t>
  </si>
  <si>
    <t>POL3 16 A00006 PL 00859Q3 2021PLN</t>
  </si>
  <si>
    <t>POL3 16 A00006 PL 00859Q4 2021PLN</t>
  </si>
  <si>
    <t>POL16007015Q1 2021PLN</t>
  </si>
  <si>
    <t>KON0141</t>
  </si>
  <si>
    <t>POL16007015Q2 2021PLN</t>
  </si>
  <si>
    <t>POL16007015Q3 2021PLN</t>
  </si>
  <si>
    <t>POL16007015Q4 2021PLN</t>
  </si>
  <si>
    <t>POL16003005Q1 2021PLN</t>
  </si>
  <si>
    <t>KON0111</t>
  </si>
  <si>
    <t>POL16003005Q2 2021PLN</t>
  </si>
  <si>
    <t>POL16003005Q3 2021PLN</t>
  </si>
  <si>
    <t>POL16003005Q4 2021PLN</t>
  </si>
  <si>
    <t>POL16002032Q1 2021PLN</t>
  </si>
  <si>
    <t>KON0160</t>
  </si>
  <si>
    <t>POL16002032Q2 2021PLN</t>
  </si>
  <si>
    <t>POL16002032Q3 2021PLN</t>
  </si>
  <si>
    <t>POL16002032Q4 2021PLN</t>
  </si>
  <si>
    <t>POL4 12 A00006 PL 00250Q1 2021PLN</t>
  </si>
  <si>
    <t>KON0268</t>
  </si>
  <si>
    <t>4 12 A00006 PL 00250</t>
  </si>
  <si>
    <t>POL4 12 A00006 PL 00250Q2 2021PLN</t>
  </si>
  <si>
    <t>POL4 12 A00006 PL 00250Q3 2021PLN</t>
  </si>
  <si>
    <t>POL4 12 A00006 PL 00250Q4 2021PLN</t>
  </si>
  <si>
    <t>POL2 13 A00004 PL 00271Q1 2021PLN</t>
  </si>
  <si>
    <t>KON0271</t>
  </si>
  <si>
    <t>2 13 A00004 PL 00271</t>
  </si>
  <si>
    <t>POL2 13 A00004 PL 00271Q2 2021PLN</t>
  </si>
  <si>
    <t>POL2 13 A00004 PL 00271Q3 2021PLN</t>
  </si>
  <si>
    <t>POL2 13 A00004 PL 00271Q4 2021PLN</t>
  </si>
  <si>
    <t>POL3 11 A00006 PL 00124Q1 2021PLN</t>
  </si>
  <si>
    <t>KON0259</t>
  </si>
  <si>
    <t>3 11 A00006 PL 00124</t>
  </si>
  <si>
    <t>POL3 11 A00006 PL 00124Q2 2021PLN</t>
  </si>
  <si>
    <t>POL3 11 A00006 PL 00124Q3 2021PLN</t>
  </si>
  <si>
    <t>POL3 11 A00006 PL 00124Q4 2021PLN</t>
  </si>
  <si>
    <t>POL16007020Q1 2021PLN</t>
  </si>
  <si>
    <t>KON0146</t>
  </si>
  <si>
    <t>POL16007020Q2 2021PLN</t>
  </si>
  <si>
    <t>POL16007020Q3 2021PLN</t>
  </si>
  <si>
    <t>POL16007020Q4 2021PLN</t>
  </si>
  <si>
    <t>POL3 19 A00009 PL 01305Q1 2021PLN</t>
  </si>
  <si>
    <t>KON0356</t>
  </si>
  <si>
    <t>3 19 A00009 PL 01305</t>
  </si>
  <si>
    <t>POL3 19 A00009 PL 01305Q2 2021PLN</t>
  </si>
  <si>
    <t>POL3 19 A00009 PL 01305Q3 2021PLN</t>
  </si>
  <si>
    <t>POL3 19 A00009 PL 01305Q4 2021PLN</t>
  </si>
  <si>
    <t>POL16007025Q1 2021PLN</t>
  </si>
  <si>
    <t>KON0151</t>
  </si>
  <si>
    <t>POL16007025Q3 2021PLN</t>
  </si>
  <si>
    <t>POL16007025Q4 2021PLN</t>
  </si>
  <si>
    <t>POL16007025Q2 2021PLN</t>
  </si>
  <si>
    <t>POL1 17 A00005 PL 00943Q1 2021PLN</t>
  </si>
  <si>
    <t>KON0322</t>
  </si>
  <si>
    <t>1 17 A00005 PL 00943</t>
  </si>
  <si>
    <t>POL1 17 A00005 PL 00943Q2 2021PLN</t>
  </si>
  <si>
    <t>POL1 17 A00005 PL 00943Q3 2021PLN</t>
  </si>
  <si>
    <t>POL1 17 A00005 PL 00943Q4 2021PLN</t>
  </si>
  <si>
    <t>POL14010014Q1 2021PLN</t>
  </si>
  <si>
    <t>KON0097</t>
  </si>
  <si>
    <t>POL14010014Q2 2021PLN</t>
  </si>
  <si>
    <t>POL14010014Q3 2021PLN</t>
  </si>
  <si>
    <t>POL14010014Y 2021PLN</t>
  </si>
  <si>
    <t>POL14010014Q4 2021PLN</t>
  </si>
  <si>
    <t>POL16007018Q1 2021PLN</t>
  </si>
  <si>
    <t>KON0144</t>
  </si>
  <si>
    <t>POL16007023Q1 2021PLN</t>
  </si>
  <si>
    <t>KON0149</t>
  </si>
  <si>
    <t>POL16007023Q2 2021PLN</t>
  </si>
  <si>
    <t>POL16007023Q3 2021PLN</t>
  </si>
  <si>
    <t>POL16007023Q4 2021PLN</t>
  </si>
  <si>
    <t>POL3 14 A00003 PL 00543Q1 2021PLN</t>
  </si>
  <si>
    <t>KON0290</t>
  </si>
  <si>
    <t>3 14 A00003 PL 00543</t>
  </si>
  <si>
    <t>POL3 14 A00003 PL 00543Q2 2021PLN</t>
  </si>
  <si>
    <t>POL3 14 A00003 PL 00543Q3 2021PLN</t>
  </si>
  <si>
    <t>POL3 14 A00003 PL 00543Q4 2021PLN</t>
  </si>
  <si>
    <t>POL18220002Q1 2021PLN</t>
  </si>
  <si>
    <t>KON0179</t>
  </si>
  <si>
    <t>POL18220002Q3 2021PLN</t>
  </si>
  <si>
    <t>POL18220002Q4 2021PLN</t>
  </si>
  <si>
    <t>POL18220002Q2 2021PLN</t>
  </si>
  <si>
    <t>[SB] Le rebate ne veut pas se calculer pourtant i existe bien une facture dans pré-billing https://www.astoresuite.com/billing_invoices/show/40139. Le montant de la facture n'est pas le bon, le % du result a peut être été modifié dans le contrat. Mais le soucis c'est que le rebate  est à 0 et ne se calcule plus
[EF] Attention 2 version du contrat, celle qui compte pour Q2 2021 le taux est à 9% =&gt; 9% x77506 = 6975,63
https://astoresuite.com/contracts/show/33084</t>
  </si>
  <si>
    <t>POL15003014Q1 2021PLN</t>
  </si>
  <si>
    <t>KON0107</t>
  </si>
  <si>
    <t>POL15003014Q3 2021PLN</t>
  </si>
  <si>
    <t>POL15003014Q4 2021PLN</t>
  </si>
  <si>
    <t>POL4 17 AR0002 PL 00974Q1 2021PLN</t>
  </si>
  <si>
    <t>KON0326</t>
  </si>
  <si>
    <t>4 17 AR0002 PL 00974</t>
  </si>
  <si>
    <t>POL4 17 AR0002 PL 00974Q2 2021PLN</t>
  </si>
  <si>
    <t>POL4 17 AR0002 PL 00974Q3 2021PLN</t>
  </si>
  <si>
    <t>POL4 17 AR0002 PL 00974Q4 2021PLN</t>
  </si>
  <si>
    <t>POL4 16 A00004 PL 00901Q1 2021PLN</t>
  </si>
  <si>
    <t>KON0316</t>
  </si>
  <si>
    <t>4 16 A00004 PL 00901</t>
  </si>
  <si>
    <t>POL4 16 A00004 PL 00901Q2 2021PLN</t>
  </si>
  <si>
    <t>POL4 16 A00004 PL 00901Q3 2021PLN</t>
  </si>
  <si>
    <t>POL4 16 A00004 PL 00901Q4 2021PLN</t>
  </si>
  <si>
    <t>POL4 16 E00077 PL 00879Q1 2021PLN</t>
  </si>
  <si>
    <t>KON0315</t>
  </si>
  <si>
    <t>4 16 E00077 PL 00879</t>
  </si>
  <si>
    <t>POL4 16 E00077 PL 00879Q4 2021PLN</t>
  </si>
  <si>
    <t>POL1 11 E00036 PL 00102Q1 2021PLN</t>
  </si>
  <si>
    <t>KON0255</t>
  </si>
  <si>
    <t>1 11 E00036 PL 00102</t>
  </si>
  <si>
    <t>POL1 11 E00036 PL 00102Q2 2021PLN</t>
  </si>
  <si>
    <t>POL1 11 E00036 PL 00102Q3 2021PLN</t>
  </si>
  <si>
    <t>POL1 11 E00036 PL 00102Q4 2021PLN</t>
  </si>
  <si>
    <t>POL1 17 E0L005 PL 00920Q1 2021PLN</t>
  </si>
  <si>
    <t>KON0318</t>
  </si>
  <si>
    <t>1 17 E0L005 PL 00920</t>
  </si>
  <si>
    <t>POL1 17 E0L005 PL 00920Q2 2021PLN</t>
  </si>
  <si>
    <t>POL1 17 E0L005 PL 00920Q3 2021PLN</t>
  </si>
  <si>
    <t>POL1 17 E0L005 PL 00920Q4 2021PLN</t>
  </si>
  <si>
    <t>POL4 12 E00040 PL 00230Q1 2021PLN</t>
  </si>
  <si>
    <t>KON0267</t>
  </si>
  <si>
    <t>4 12 E00040 PL 00230</t>
  </si>
  <si>
    <t>POL4 12 E00040 PL 00230Q2 2021PLN</t>
  </si>
  <si>
    <t>POL4 12 E00040 PL 00230Q3 2021PLN</t>
  </si>
  <si>
    <t>POL4 12 E00040 PL 00230Q4 2021PLN</t>
  </si>
  <si>
    <t>POL4 17 E00052 PL 00955Q1 2021PLN</t>
  </si>
  <si>
    <t>KON0328</t>
  </si>
  <si>
    <t>4 17 E00052 PL 00955</t>
  </si>
  <si>
    <t>POL4 17 E00052 PL 00955Q2 2021PLN</t>
  </si>
  <si>
    <t>POL4 17 E00052 PL 00955Q3 2021PLN</t>
  </si>
  <si>
    <t>POL4 17 E00052 PL 00955Q4 2021PLN</t>
  </si>
  <si>
    <t>POL3 17 E0L080 PL 00954Q1 2021PLN</t>
  </si>
  <si>
    <t>KON0327</t>
  </si>
  <si>
    <t>3 17 E0L080 PL 00954</t>
  </si>
  <si>
    <t>POL3 17 E0L080 PL 00954Q2 2021PLN</t>
  </si>
  <si>
    <t>POL3 17 E0L080 PL 00954Q3 2021PLN</t>
  </si>
  <si>
    <t>POL3 17 E0L080 PL 00954Q4 2021PLN</t>
  </si>
  <si>
    <t>POL1 18 E00044 PL 00996Q1 2021PLN</t>
  </si>
  <si>
    <t>KON0329</t>
  </si>
  <si>
    <t>1 18 E00044 PL 00996</t>
  </si>
  <si>
    <t>POL1 18 E00044 PL 00996Q2 2021PLN</t>
  </si>
  <si>
    <t>POL1 18 E00044 PL 00996Q3 2021PLN</t>
  </si>
  <si>
    <t>POL1 18 E00044 PL 00996Q4 2021PLN</t>
  </si>
  <si>
    <t>POL2 19 E00040 PL 01225Q1 2021PLN</t>
  </si>
  <si>
    <t>KON0354</t>
  </si>
  <si>
    <t>2 19 E00040 PL 01225</t>
  </si>
  <si>
    <t>POL2 19 E00040 PL 01225Q2 2021PLN</t>
  </si>
  <si>
    <t>POL2 19 E00040 PL 01225Q3 2021PLN</t>
  </si>
  <si>
    <t>POL2 19 E00040 PL 01225Q4 2021PLN</t>
  </si>
  <si>
    <t>POL2 19 E00073 PL 01287Q1 2021PLN</t>
  </si>
  <si>
    <t>KON0352</t>
  </si>
  <si>
    <t>2 19 E00073 PL 01287</t>
  </si>
  <si>
    <t>POL2 19 E00073 PL 01287Q2 2021PLN</t>
  </si>
  <si>
    <t>POL2 19 E00073 PL 01287Q3 2021PLN</t>
  </si>
  <si>
    <t>POL2 19 E00073 PL 01287Q4 2021PLN</t>
  </si>
  <si>
    <t>POL2 14 E00053 PL 00498Q1 2021PLN</t>
  </si>
  <si>
    <t>KON0287</t>
  </si>
  <si>
    <t>2 14 E00053 PL 00498</t>
  </si>
  <si>
    <t>POL2 14 E00053 PL 00498Q2 2021PLN</t>
  </si>
  <si>
    <t>POL2 14 E00053 PL 00498Q3 2021PLN</t>
  </si>
  <si>
    <t>POL2 14 E00053 PL 00498Q4 2021PLN</t>
  </si>
  <si>
    <t>POL1 19 E0L081 PL 01204Q1 2021PLN</t>
  </si>
  <si>
    <t>KON0344</t>
  </si>
  <si>
    <t>1 19 E0L081 PL 01204</t>
  </si>
  <si>
    <t>POL1 19 E0L081 PL 01204Q2 2021PLN</t>
  </si>
  <si>
    <t>POL1 19 E0L081 PL 01204Q3 2021PLN</t>
  </si>
  <si>
    <t>POL1 19 E0L081 PL 01204Q4 2021PLN</t>
  </si>
  <si>
    <t>POL28277012Q1 2021PLN</t>
  </si>
  <si>
    <t>KON0202</t>
  </si>
  <si>
    <t>POL28277012Q3 2021PLN</t>
  </si>
  <si>
    <t>POL28277012Q4 2021PLN</t>
  </si>
  <si>
    <t>POL28277012Q2 2021PLN</t>
  </si>
  <si>
    <t>POL3 10 E00051 PL 00061Q1 2021PLN</t>
  </si>
  <si>
    <t>KON0253</t>
  </si>
  <si>
    <t>3 10 E00051 PL 00061</t>
  </si>
  <si>
    <t>POL3 10 E00051 PL 00061Q2 2021PLN</t>
  </si>
  <si>
    <t>POL3 10 E00051 PL 00061Q3 2021PLN</t>
  </si>
  <si>
    <t>POL3 10 E00051 PL 00061Q4 2021PLN</t>
  </si>
  <si>
    <t>POL27236002Q1 2021PLN</t>
  </si>
  <si>
    <t>KON0178</t>
  </si>
  <si>
    <t>POL27236002Q3 2021PLN</t>
  </si>
  <si>
    <t>POL27236002Q4 2021PLN</t>
  </si>
  <si>
    <t>POL27236002Q2 2021PLN</t>
  </si>
  <si>
    <t>POL24080001Q1 2021PLN</t>
  </si>
  <si>
    <t>KON0041</t>
  </si>
  <si>
    <t>POL24080001Q2 2021PLN</t>
  </si>
  <si>
    <t>POL24080001Q3 2021PLN</t>
  </si>
  <si>
    <t>POL24080001Q4 2021PLN</t>
  </si>
  <si>
    <t>POL1 17 E00028 PL 00919Q1 2021PLN</t>
  </si>
  <si>
    <t>KON0317</t>
  </si>
  <si>
    <t>1 17 E00028 PL 00919</t>
  </si>
  <si>
    <t>POL1 17 E00028 PL 00919Q2 2021PLN</t>
  </si>
  <si>
    <t>POL1 17 E00028 PL 00919Q3 2021PLN</t>
  </si>
  <si>
    <t>POL1 17 E00028 PL 00919Q4 2021PLN</t>
  </si>
  <si>
    <t>POL23033006Q1 2021PLN</t>
  </si>
  <si>
    <t>KON0008</t>
  </si>
  <si>
    <t>POL23033006Q2 2021PLN</t>
  </si>
  <si>
    <t>POL23033006Q3 2021PLN</t>
  </si>
  <si>
    <t>POL23033006Q4 2021PLN</t>
  </si>
  <si>
    <t>POL4 15 E00048 PL 00716Q1 2021PLN</t>
  </si>
  <si>
    <t>KON0303</t>
  </si>
  <si>
    <t>4 15 E00048 PL 00716</t>
  </si>
  <si>
    <t>POL4 15 E00048 PL 00716Q2 2021PLN</t>
  </si>
  <si>
    <t>POL4 15 E00048 PL 00716Q3 2021PLN</t>
  </si>
  <si>
    <t>POL22031007Q1 2021PLN</t>
  </si>
  <si>
    <t>KON0019</t>
  </si>
  <si>
    <t>POL22031007Q2 2021PLN</t>
  </si>
  <si>
    <t>POL22031007Q3 2021PLN</t>
  </si>
  <si>
    <t>POL22031007Q4 2021PLN</t>
  </si>
  <si>
    <t>POL2 15 E0L005 PL 00653Q1 2021PLN</t>
  </si>
  <si>
    <t>KON0299</t>
  </si>
  <si>
    <t>2 15 E0L005 PL 00653</t>
  </si>
  <si>
    <t>POL2 15 E0L005 PL 00653Q2 2021PLN</t>
  </si>
  <si>
    <t>POL2 15 E0L005 PL 00653Q3 2021PLN</t>
  </si>
  <si>
    <t>POL2 15 E0L005 PL 00653Q4 2021PLN</t>
  </si>
  <si>
    <t>POL20285002Q1 2021PLN</t>
  </si>
  <si>
    <t>KON0242</t>
  </si>
  <si>
    <t>POL20285002Q4 2021PLN</t>
  </si>
  <si>
    <t>POL25028001Q1 2021PLN</t>
  </si>
  <si>
    <t>KON0121</t>
  </si>
  <si>
    <t>POL25028001Q3 2021PLN</t>
  </si>
  <si>
    <t>POL25028001Q4 2021PLN</t>
  </si>
  <si>
    <t>POL25028001Q2 2021PLN</t>
  </si>
  <si>
    <t>POL3 15 E00015 PL 00676Q1 2021PLN</t>
  </si>
  <si>
    <t>KON0300</t>
  </si>
  <si>
    <t>3 15 E00015 PL 00676</t>
  </si>
  <si>
    <t>POL3 15 E00015 PL 00676Q2 2021PLN</t>
  </si>
  <si>
    <t>POL3 15 E00015 PL 00676Q3 2021PLN</t>
  </si>
  <si>
    <t>POL3 15 E00015 PL 00676Q4 2021PLN</t>
  </si>
  <si>
    <t>POL1 18 E00028 PL 00997Q1 2021PLN</t>
  </si>
  <si>
    <t>KON0263</t>
  </si>
  <si>
    <t>1 18 E00028 PL 00997</t>
  </si>
  <si>
    <t>POL1 18 E00028 PL 00997Q2 2021PLN</t>
  </si>
  <si>
    <t>POL1 18 E00028 PL 00997Q3 2021PLN</t>
  </si>
  <si>
    <t>POL1 18 E00028 PL 00997Q4 2021PLN</t>
  </si>
  <si>
    <t>POL1 20 E0L080 PL 01370Q1 2021PLN</t>
  </si>
  <si>
    <t>KON0363</t>
  </si>
  <si>
    <t>1 20 E0L080 PL 01370</t>
  </si>
  <si>
    <t>POL1 20 E0L080 PL 01370Q3 2021PLN</t>
  </si>
  <si>
    <t>POL1 19 E00028 PL 01182Q1 2021PLN</t>
  </si>
  <si>
    <t>KON0342</t>
  </si>
  <si>
    <t>1 19 E00028 PL 01182</t>
  </si>
  <si>
    <t>POL1 19 E00028 PL 01182Q2 2021PLN</t>
  </si>
  <si>
    <t>POL1 19 E00028 PL 01182Q3 2021PLN</t>
  </si>
  <si>
    <t>POL1 19 E00028 PL 01182Q4 2021PLN</t>
  </si>
  <si>
    <t>POL28245002Q1 2021PLN</t>
  </si>
  <si>
    <t>KON0193</t>
  </si>
  <si>
    <t>POL28245002Q3 2021PLN</t>
  </si>
  <si>
    <t>POL28245002Q4 2021PLN</t>
  </si>
  <si>
    <t>POL28245002Q2 2021PLN</t>
  </si>
  <si>
    <t>POL29243007Q1 2021PLN</t>
  </si>
  <si>
    <t>KON0231</t>
  </si>
  <si>
    <t>POL29243007Q3 2021PLN</t>
  </si>
  <si>
    <t>POL29243007Q4 2021PLN</t>
  </si>
  <si>
    <t>POL29243007Q2 2021PLN</t>
  </si>
  <si>
    <t>POL3 13 E00033 PL 00354Q1 2021PLN</t>
  </si>
  <si>
    <t>KON0030</t>
  </si>
  <si>
    <t>3 13 E00033 PL 00354</t>
  </si>
  <si>
    <t>POL3 13 E00033 PL 00354Q2 2021PLN</t>
  </si>
  <si>
    <t>POL3 13 E00033 PL 00354Q3 2021PLN</t>
  </si>
  <si>
    <t>POL3 13 E00033 PL 00354Q4 2021PLN</t>
  </si>
  <si>
    <t>POL22031012Q1 2021PLN</t>
  </si>
  <si>
    <t>POL22031012Q2 2021PLN</t>
  </si>
  <si>
    <t>POL22031012Q3 2021PLN</t>
  </si>
  <si>
    <t>POL22031012Q4 2021PLN</t>
  </si>
  <si>
    <t>POL28235018Q1 2021PLN</t>
  </si>
  <si>
    <t>KON0215</t>
  </si>
  <si>
    <t>POL28235018Q2 2021PLN</t>
  </si>
  <si>
    <t>POL28235018Q3 2021PLN</t>
  </si>
  <si>
    <t>POL28235018Q4 2021PLN</t>
  </si>
  <si>
    <t>POL313 E00058 PL 00394Q3 2021PLN</t>
  </si>
  <si>
    <t>313 E00058 PL 00394</t>
  </si>
  <si>
    <t>POL313 E00058 PL 00394Q4 2021PLN</t>
  </si>
  <si>
    <t>POL1 16 E00036 PL 00739Q1 2021PLN</t>
  </si>
  <si>
    <t>KON0305</t>
  </si>
  <si>
    <t>1 16 E00036 PL 00739</t>
  </si>
  <si>
    <t>POL1 16 E00036 PL 00739Q2 2021PLN</t>
  </si>
  <si>
    <t>POL1 16 E00036 PL 00739Q3 2021PLN</t>
  </si>
  <si>
    <t>POL1 16 E00036 PL 00739Q4 2021PLN</t>
  </si>
  <si>
    <t>POL1 15 E0L005 PL 00610Q1 2021PLN</t>
  </si>
  <si>
    <t>KON0296</t>
  </si>
  <si>
    <t>1 15 E0L005 PL 00610</t>
  </si>
  <si>
    <t>POL1 15 E0L005 PL 00610Q2 2021PLN</t>
  </si>
  <si>
    <t>POL1 15 E0L005 PL 00610Q3 2021PLN</t>
  </si>
  <si>
    <t>POL1 15 E0L005 PL 00610Q4 2021PLN</t>
  </si>
  <si>
    <t>POL2 19 E00019 PL 01246Q1 2021PLN</t>
  </si>
  <si>
    <t>KON0345</t>
  </si>
  <si>
    <t>2 19 E00019 PL 01246</t>
  </si>
  <si>
    <t>POL2 19 E00019 PL 01246Q2 2021PLN</t>
  </si>
  <si>
    <t>POL2 19 E00019 PL 01246Q3 2021PLN</t>
  </si>
  <si>
    <t>POL2 19 E00019 PL 01246Q4 2021PLN</t>
  </si>
  <si>
    <t>POL28236021Q1 2021PLN</t>
  </si>
  <si>
    <t>KON0209</t>
  </si>
  <si>
    <t>POL28236021Q3 2021PLN</t>
  </si>
  <si>
    <t>POL28236021Q4 2021PLN</t>
  </si>
  <si>
    <t>POL28236021Q2 2021PLN</t>
  </si>
  <si>
    <t>POL25021016Q1 2021PLN</t>
  </si>
  <si>
    <t>KON0109</t>
  </si>
  <si>
    <t>[SB] Le rebate ne veut pas se calculer pourtant il existe bien une facture dans pré-billing  https://www.astoresuite.com/billing_invoices/show/40206. Mais le rebate  est à 0 dans la participation et ne se calcule plus alors qu'il devrait égal au montant facturé</t>
  </si>
  <si>
    <t>POL25021016Q2 2021PLN</t>
  </si>
  <si>
    <t>[SB] Le rebate ne veut pas se calculer pourtant il existe bien une facture dans pré-billing  https://www.astoresuite.com/billing_invoices/show/40204. Mais le rebate  est à 0 dans la participation et ne se calcule plus alors qu'il devrait égal au montant facturé</t>
  </si>
  <si>
    <t>POL25021016Q3 2021PLN</t>
  </si>
  <si>
    <t>[SB] Le rebate ne veut pas se calculer pourtant il existe bien une facture dans pré-billing https://www.astoresuite.com/billing_invoices/show/40203. Mais le rebate  est à 0 dans la participation et ne se calcule plus alors qu'il devrait égal au montant facturé</t>
  </si>
  <si>
    <t>POL25021016Q4 2021PLN</t>
  </si>
  <si>
    <t>POL2 18 E0L060 PL 01098Q1 2021PLN</t>
  </si>
  <si>
    <t>KON0337</t>
  </si>
  <si>
    <t>2 18 E0L060 PL 01098</t>
  </si>
  <si>
    <t>POL2 18 E0L060 PL 01098Q2 2021PLN</t>
  </si>
  <si>
    <t>POL2 18 E0L060 PL 01098Q3 2021PLN</t>
  </si>
  <si>
    <t>POL2 18 E0L060 PL 01098Q4 2021PLN</t>
  </si>
  <si>
    <t>POL1 19 E0L060 PL 01203Q1 2021PLN</t>
  </si>
  <si>
    <t>1 19 E0L060 PL 01203</t>
  </si>
  <si>
    <t>POL1 19 E0L060 PL 01203Q2 2021PLN</t>
  </si>
  <si>
    <t>POL1 19 E0L060 PL 01203Q3 2021PLN</t>
  </si>
  <si>
    <t>POL1 19 E0L060 PL 01203Q4 2021PLN</t>
  </si>
  <si>
    <t>POL2 14 E00064 PL 00499Q1 2021PLN</t>
  </si>
  <si>
    <t>KON0285</t>
  </si>
  <si>
    <t>2 14 E00064 PL 00499</t>
  </si>
  <si>
    <t>POL2 14 E00064 PL 00499Q2 2021PLN</t>
  </si>
  <si>
    <t>POL2 14 E00064 PL 00499Q3 2021PLN</t>
  </si>
  <si>
    <t>POL2 14 E00064 PL 00499Q4 2021PLN</t>
  </si>
  <si>
    <t>POL2 18 E00017 PL 01099Q1 2021PLN</t>
  </si>
  <si>
    <t>KON0002</t>
  </si>
  <si>
    <t>2 18 E00017 PL 01099</t>
  </si>
  <si>
    <t>POL2 18 E00017 PL 01099Q2 2021PLN</t>
  </si>
  <si>
    <t>POL2 18 E00017 PL 01099Q3 2021PLN</t>
  </si>
  <si>
    <t>POL2 18 E00017 PL 01099Q4 2021PLN</t>
  </si>
  <si>
    <t>POL1 19 E00028 PL 01162Q1 2021PLN</t>
  </si>
  <si>
    <t>KON0341</t>
  </si>
  <si>
    <t>1 19 E00028 PL 01162</t>
  </si>
  <si>
    <t>POL1 19 E00028 PL 01162Q2 2021PLN</t>
  </si>
  <si>
    <t>POL1 19 E00028 PL 01162Q3 2021PLN</t>
  </si>
  <si>
    <t>POL1 19 E00028 PL 01162Q4 2021PLN</t>
  </si>
  <si>
    <t>POL28299005Q1 2021PLN</t>
  </si>
  <si>
    <t>KON0195</t>
  </si>
  <si>
    <t>POL28299005Q3 2021PLN</t>
  </si>
  <si>
    <t>POL28299005Q4 2021PLN</t>
  </si>
  <si>
    <t>POL28299005Q2 2021PLN</t>
  </si>
  <si>
    <t>POL4 18 E00015 PL 01121Q1 2021PLN</t>
  </si>
  <si>
    <t>KON0339</t>
  </si>
  <si>
    <t>4 18 E00015 PL 01121</t>
  </si>
  <si>
    <t>POL4 18 E00015 PL 01121Q2 2021PLN</t>
  </si>
  <si>
    <t>POL4 18 E00015 PL 01121Q3 2021PLN</t>
  </si>
  <si>
    <t>POL4 18 E00015 PL 01121Q4 2021PLN</t>
  </si>
  <si>
    <t>POL2 19 E00041 PL 01267Q1 2021PLN</t>
  </si>
  <si>
    <t>KON0355</t>
  </si>
  <si>
    <t>2 19 E00041 PL 01267</t>
  </si>
  <si>
    <t>POL2 19 E00041 PL 01267Q2 2021PLN</t>
  </si>
  <si>
    <t>POL2 19 E00041 PL 01267Q3 2021PLN</t>
  </si>
  <si>
    <t>POL2 19 E00041 PL 01267Q4 2021PLN</t>
  </si>
  <si>
    <t>POL1 16 E00068 PL 00740Q1 2021PLN</t>
  </si>
  <si>
    <t>KON0308</t>
  </si>
  <si>
    <t>1 16 E00068 PL 00740</t>
  </si>
  <si>
    <t>POL1 16 E00068 PL 00740Q2 2021PLN</t>
  </si>
  <si>
    <t>POL1 16 E00068 PL 00740Q3 2021PLN</t>
  </si>
  <si>
    <t>POL1 16 E00068 PL 00740Q4 2021PLN</t>
  </si>
  <si>
    <t>POL28300015Q1 2021PLN</t>
  </si>
  <si>
    <t>KON0208</t>
  </si>
  <si>
    <t>POL28300015Q3 2021PLN</t>
  </si>
  <si>
    <t>POL28300015Q4 2021PLN</t>
  </si>
  <si>
    <t>POL28300015Q2 2021PLN</t>
  </si>
  <si>
    <t>POL2 14 E00064 PL 00540Q1 2021PLN</t>
  </si>
  <si>
    <t>KON0284</t>
  </si>
  <si>
    <t>2 14 E00064 PL 00540</t>
  </si>
  <si>
    <t>POL2 14 E00064 PL 00540Q2 2021PLN</t>
  </si>
  <si>
    <t>POL2 14 E00064 PL 00540Q3 2021PLN</t>
  </si>
  <si>
    <t>POL2 14 E00064 PL 00540Q4 2021PLN</t>
  </si>
  <si>
    <t>POL29312015Q1 2021PLN</t>
  </si>
  <si>
    <t>KON0237</t>
  </si>
  <si>
    <t>POL29312015Q3 2021PLN</t>
  </si>
  <si>
    <t>POL29312015Q4 2021PLN</t>
  </si>
  <si>
    <t>POL29312015Q2 2021PLN</t>
  </si>
  <si>
    <t>POL29272008Q1 2021PLN</t>
  </si>
  <si>
    <t>KON0233</t>
  </si>
  <si>
    <t>POL29272008Q3 2021PLN</t>
  </si>
  <si>
    <t>POL29272008Y 2021PLN</t>
  </si>
  <si>
    <t>[75288, 53896]</t>
  </si>
  <si>
    <t>[35855, 44388]</t>
  </si>
  <si>
    <t>2022-04-27 16:33:39 +0200</t>
  </si>
  <si>
    <t>[EF] Il s'agit d'une partcipation en calcul automatique, les  partcipations de chaque trimestre sont bien rentrées et le rabais se calculent. Il y avait une 2eme particpation que j'ai archivé puis j'ai relancé le calcul. On a crée un Jira A2S-1216.
[EF] Vu avec Zakaria on devrait être bon la semaine prochaine
[ZB] le montant remonte correctement</t>
  </si>
  <si>
    <t>POL29272008Q4 2021PLN</t>
  </si>
  <si>
    <t>POL29272008Q2 2021PLN</t>
  </si>
  <si>
    <t>POL22005011Q1 2021PLN</t>
  </si>
  <si>
    <t>KON0028</t>
  </si>
  <si>
    <t>POL22005011Q3 2021PLN</t>
  </si>
  <si>
    <t>POL22005011Q4 2021PLN</t>
  </si>
  <si>
    <t>POL22005011Q2 2021PLN</t>
  </si>
  <si>
    <t>POL20306007Q1 2021PLN</t>
  </si>
  <si>
    <t>KON0247</t>
  </si>
  <si>
    <t>POL20306007Q3 2021PLN</t>
  </si>
  <si>
    <t>POL20306007Q4 2021PLN</t>
  </si>
  <si>
    <t>POL20306007Q2 2021PLN</t>
  </si>
  <si>
    <t>POL1 18 E0L005 PL 00995Q1 2021PLN</t>
  </si>
  <si>
    <t>KON0330</t>
  </si>
  <si>
    <t>1 18 E0L005 PL 00995</t>
  </si>
  <si>
    <t>POL1 18 E0L005 PL 00995Q2 2021PLN</t>
  </si>
  <si>
    <t>POL1 18 E0L005 PL 00995Q3 2021PLN</t>
  </si>
  <si>
    <t>POL1 18 E0L005 PL 00995Q4 2021PLN</t>
  </si>
  <si>
    <t>POL24005003Q1 2021PLN</t>
  </si>
  <si>
    <t>KON0082</t>
  </si>
  <si>
    <t>POL24005003Q2 2021PLN</t>
  </si>
  <si>
    <t>POL24005003Q3 2021PLN</t>
  </si>
  <si>
    <t>POL24005003Q4 2021PLN</t>
  </si>
  <si>
    <t>POL24005006Q1 2021PLN</t>
  </si>
  <si>
    <t>KON0087</t>
  </si>
  <si>
    <t>POL24005006Q2 2021PLN</t>
  </si>
  <si>
    <t>POL24005006Q3 2021PLN</t>
  </si>
  <si>
    <t>POL24005006Q4 2021PLN</t>
  </si>
  <si>
    <t>POL2 18 E00068 PL 01039Q1 2021PLN</t>
  </si>
  <si>
    <t>KON0334</t>
  </si>
  <si>
    <t>2 18 E00068 PL 01039</t>
  </si>
  <si>
    <t>POL2 18 E00068 PL 01039Q2 2021PLN</t>
  </si>
  <si>
    <t>POL2 18 E00068 PL 01039Q3 2021PLN</t>
  </si>
  <si>
    <t>POL2 18 E00068 PL 01039Q4 2021PLN</t>
  </si>
  <si>
    <t>POL3 11 E00032 PL 00164Q1 2021PLN</t>
  </si>
  <si>
    <t>KON0260</t>
  </si>
  <si>
    <t>3 11 E00032 PL 00164</t>
  </si>
  <si>
    <t>POL3 11 E00032 PL 00164Q2 2021PLN</t>
  </si>
  <si>
    <t>POL3 11 E00032 PL 00164Q3 2021PLN</t>
  </si>
  <si>
    <t>POL3 11 E00032 PL 00164Q4 2021PLN</t>
  </si>
  <si>
    <t>POL3 11 E0L021 PL 00165Q1 2021PLN</t>
  </si>
  <si>
    <t>3 11 E0L021 PL 00165</t>
  </si>
  <si>
    <t>POL3 11 E0L021 PL 00165Q2 2021PLN</t>
  </si>
  <si>
    <t>POL3 11 E0L021 PL 00165Q3 2021PLN</t>
  </si>
  <si>
    <t>POL3 11 E0L021 PL 00165Q4 2021PLN</t>
  </si>
  <si>
    <t>POL4 10 E00048 PL 00082Q1 2021PLN</t>
  </si>
  <si>
    <t>KON0254</t>
  </si>
  <si>
    <t>4 10 E00048 PL 00082</t>
  </si>
  <si>
    <t>[SB] Le rebate ne veut pas se calculer pourtant il existe bien une facture dans pré-billing https://www.astoresuite.com/billing_invoices/show/40198. Mais le rebate  est à 0 dans la participation et ne se calcule plus alors qu'il devrait égal au montant facturé</t>
  </si>
  <si>
    <t>POL4 10 E00048 PL 00082Q2 2021PLN</t>
  </si>
  <si>
    <t>[SB] Le rebate ne veut pas se calculer pourtant il existe bien une facture dans pré-billing https://www.astoresuite.com/billing_invoices/show/40197. Mais le rebate  est à 0 dans la participation et ne se calcule plus alors qu'il devrait égal au montant facturé</t>
  </si>
  <si>
    <t>POL4 10 E00048 PL 00082Q3 2021PLN</t>
  </si>
  <si>
    <t>[SB] Le rebate ne veut pas se calculer pourtant il existe bien une facture dans pré-billing https://www.astoresuite.com/billing_invoices/show/40199. Mais le rebate  est à 0 dans la participation et ne se calcule plus alors qu'il devrait égal au montant facturé</t>
  </si>
  <si>
    <t>POL4 10 E00048 PL 00082Q4 2021PLN</t>
  </si>
  <si>
    <t>POL2 12 E00052 PL 00208Q1 2021PLN</t>
  </si>
  <si>
    <t>KON0265</t>
  </si>
  <si>
    <t>2 12 E00052 PL 00208</t>
  </si>
  <si>
    <t>POL2 12 E00052 PL 00208Q2 2021PLN</t>
  </si>
  <si>
    <t>POL2 12 E00052 PL 00208Q3 2021PLN</t>
  </si>
  <si>
    <t>POL2 12 E00052 PL 00208Q4 2021PLN</t>
  </si>
  <si>
    <t>POL1 18 E0L005 PL 01037Q1 2021PLN</t>
  </si>
  <si>
    <t>KON0331</t>
  </si>
  <si>
    <t>1 18 E0L005 PL 01037</t>
  </si>
  <si>
    <t>POL1 18 E0L005 PL 01037Q2 2021PLN</t>
  </si>
  <si>
    <t>POL1 18 E0L005 PL 01037Q3 2021PLN</t>
  </si>
  <si>
    <t>POL1 18 E0L005 PL 01037Q4 2021PLN</t>
  </si>
  <si>
    <t>POL2 18 E00036 PL 01058Q1 2021PLN</t>
  </si>
  <si>
    <t>KON0335</t>
  </si>
  <si>
    <t>2 18 E00036 PL 01058</t>
  </si>
  <si>
    <t>POL2 18 E00036 PL 01058Q2 2021PLN</t>
  </si>
  <si>
    <t>POL2 18 E00036 PL 01058Q3 2021PLN</t>
  </si>
  <si>
    <t>POL2 18 E00036 PL 01058Q4 2021PLN</t>
  </si>
  <si>
    <t>POL26078040Q1 2021PLN</t>
  </si>
  <si>
    <t>KON0169</t>
  </si>
  <si>
    <t>POL26078040Q3 2021PLN</t>
  </si>
  <si>
    <t>POL26078040Q4 2021PLN</t>
  </si>
  <si>
    <t>POL1 19 E00036 PL 01142Q1 2021PLN</t>
  </si>
  <si>
    <t>KON0332</t>
  </si>
  <si>
    <t>1 19 E00036 PL 01142</t>
  </si>
  <si>
    <t>POL1 19 E00036 PL 01142Q2 2021PLN</t>
  </si>
  <si>
    <t>POL1 19 E00036 PL 01142Q3 2021PLN</t>
  </si>
  <si>
    <t>POL1 19 E00036 PL 01142Q4 2021PLN</t>
  </si>
  <si>
    <t>POL1 18 E00028 PL 01017Q2 2021PLN</t>
  </si>
  <si>
    <t>1 18 E00028 PL 01017</t>
  </si>
  <si>
    <t>POL1 18 E00028 PL 01017Q3 2021PLN</t>
  </si>
  <si>
    <t>POL1 18 E00028 PL 01017Q4 2021PLN</t>
  </si>
  <si>
    <t>POL2 14 E0L081 PL 00542Q1 2021PLN</t>
  </si>
  <si>
    <t>KON0286</t>
  </si>
  <si>
    <t>2 14 E0L081 PL 00542</t>
  </si>
  <si>
    <t>POL2 14 E0L081 PL 00542Q2 2021PLN</t>
  </si>
  <si>
    <t>POL1 15 E0L076 PL 00586Q1 2021PLN</t>
  </si>
  <si>
    <t>KON0295</t>
  </si>
  <si>
    <t>1 15 E0L076 PL 00586</t>
  </si>
  <si>
    <t>POL1 15 E0L076 PL 00586Q2 2021PLN</t>
  </si>
  <si>
    <t>POL1 15 E0L076 PL 00586Q3 2021PLN</t>
  </si>
  <si>
    <t>POL1 15 E0L076 PL 00586Q4 2021PLN</t>
  </si>
  <si>
    <t>POL2 15 E0L076 PL 00674Q1 2021PLN</t>
  </si>
  <si>
    <t>2 15 E0L076 PL 00674</t>
  </si>
  <si>
    <t>POL2 15 E0L076 PL 00674Q2 2021PLN</t>
  </si>
  <si>
    <t>POL2 15 E0L076 PL 00674Q3 2021PLN</t>
  </si>
  <si>
    <t>POL2 15 E0L076 PL 00674Q4 2021PLN</t>
  </si>
  <si>
    <t>POL28235017Q1 2021PLN</t>
  </si>
  <si>
    <t>KON0206</t>
  </si>
  <si>
    <t>POL28235017Q3 2021PLN</t>
  </si>
  <si>
    <t>POL28235017Q4 2021PLN</t>
  </si>
  <si>
    <t>POL28235017Q2 2021PLN</t>
  </si>
  <si>
    <t>POL3 13 E0L081 PL 00331Q1 2021PLN</t>
  </si>
  <si>
    <t>KON0276</t>
  </si>
  <si>
    <t>3 13 E0L081 PL 00331</t>
  </si>
  <si>
    <t>POL3 13 E0L081 PL 00331Q2 2021PLN</t>
  </si>
  <si>
    <t>POL3 13 E0L081 PL 00331Q3 2021PLN</t>
  </si>
  <si>
    <t>POL3 13 E0L081 PL 00331Q4 2021PLN</t>
  </si>
  <si>
    <t>POL22048001Q1 2021PLN</t>
  </si>
  <si>
    <t>KON0040</t>
  </si>
  <si>
    <t>POL22048001Q3 2021PLN</t>
  </si>
  <si>
    <t>POL22048001Q4 2021PLN</t>
  </si>
  <si>
    <t>POL22048001Q2 2021PLN</t>
  </si>
  <si>
    <t>[SB] Le rebate ne veut pas se calculer pourtant il existe bien une facture dans pré-billing https://www.astoresuite.com/billing_invoices/show/40207. Mais le rebate  est à 0 dans la participation et ne se calcule plus alors qu'il devrait égal au montant facturé</t>
  </si>
  <si>
    <t>POL28255011Q1 2021PLN</t>
  </si>
  <si>
    <t>KON0205</t>
  </si>
  <si>
    <t>POL28255011Q3 2021PLN</t>
  </si>
  <si>
    <t>POL28255011Q4 2021PLN</t>
  </si>
  <si>
    <t>POL28255011Q2 2021PLN</t>
  </si>
  <si>
    <t>POL22080013Q1 2021PLN</t>
  </si>
  <si>
    <t>KON0034</t>
  </si>
  <si>
    <t>POL22080013Q2 2021PLN</t>
  </si>
  <si>
    <t>POL22080013Q3 2021PLN</t>
  </si>
  <si>
    <t>POL22080013Q4 2021PLN</t>
  </si>
  <si>
    <t>POL1 20 E0L005 PL 01371Q2 2021PLN</t>
  </si>
  <si>
    <t>KON0361</t>
  </si>
  <si>
    <t>1 20 E0L005 PL 01371</t>
  </si>
  <si>
    <t>POL1 20 E0L005 PL 01371Q3 2021PLN</t>
  </si>
  <si>
    <t>POL1 20 E0L005 PL 01371Q4 2021PLN</t>
  </si>
  <si>
    <t>POL2 19 E00013 PL 01266Q2 2021PLN</t>
  </si>
  <si>
    <t>KON0351</t>
  </si>
  <si>
    <t>2 19 E00013 PL 01266</t>
  </si>
  <si>
    <t>POL2 19 E00013 PL 01266Q3 2021PLN</t>
  </si>
  <si>
    <t>POL2 19 E00013 PL 01266Q4 2021PLN</t>
  </si>
  <si>
    <t>POL2 19 E00019 PL 01245Q2 2021PLN</t>
  </si>
  <si>
    <t>KON0348</t>
  </si>
  <si>
    <t>2 19 E00019 PL 01245</t>
  </si>
  <si>
    <t>POL2 19 E00019 PL 01245Q3 2021PLN</t>
  </si>
  <si>
    <t>POL2 19 E00019 PL 01245Q4 2021PLN</t>
  </si>
  <si>
    <t>POL1 16 E00068 PL 00717Q2 2021PLN</t>
  </si>
  <si>
    <t>KON0304</t>
  </si>
  <si>
    <t>1 16 E00068 PL 00717</t>
  </si>
  <si>
    <t>POL1 16 E00068 PL 00717Q3 2021PLN</t>
  </si>
  <si>
    <t>POL1 16 E00068 PL 00717Q4 2021PLN</t>
  </si>
  <si>
    <t>POL1 20 E0L060 PL 01349Q2 2021PLN</t>
  </si>
  <si>
    <t>KON0360</t>
  </si>
  <si>
    <t>1 20 E0L060 PL 01349</t>
  </si>
  <si>
    <t>POL1 20 E0L060 PL 01349Q3 2021PLN</t>
  </si>
  <si>
    <t>POL1 20 E0L060 PL 01349Q4 2021PLN</t>
  </si>
  <si>
    <t>POL2 16 E0L081 PL 00798Q2 2021PLN</t>
  </si>
  <si>
    <t>KON0309</t>
  </si>
  <si>
    <t>2 16 E0L081 PL 00798</t>
  </si>
  <si>
    <t>POL2 16 E0L081 PL 00798Q3 2021PLN</t>
  </si>
  <si>
    <t>POL2 16 E0L081 PL 00798Q4 2021PLN</t>
  </si>
  <si>
    <t>POL1 16 E0L078 PL 00758Q2 2021PLN</t>
  </si>
  <si>
    <t>KON0307</t>
  </si>
  <si>
    <t>1 16 E0L078 PL 00758</t>
  </si>
  <si>
    <t>POL1 16 E0L078 PL 00758Q3 2021PLN</t>
  </si>
  <si>
    <t>POL3 13 E00028 PL 00352Q2 2021PLN</t>
  </si>
  <si>
    <t>KON0277</t>
  </si>
  <si>
    <t>3 13 E00028 PL 00352</t>
  </si>
  <si>
    <t>POL3 13 E00028 PL 00352Q3 2021PLN</t>
  </si>
  <si>
    <t>POL3 13 E00028 PL 00352Q4 2021PLN</t>
  </si>
  <si>
    <t>POL24020010Q2 2021PLN</t>
  </si>
  <si>
    <t>KON0092</t>
  </si>
  <si>
    <t>POL24020010Q3 2021PLN</t>
  </si>
  <si>
    <t>POL24020010Q4 2021PLN</t>
  </si>
  <si>
    <t>POL2 18 E00051 PL 01079Q2 2021PLN</t>
  </si>
  <si>
    <t>KON0204</t>
  </si>
  <si>
    <t>2 18 E00051 PL 01079</t>
  </si>
  <si>
    <t>POL2 18 E00051 PL 01079Q3 2021PLN</t>
  </si>
  <si>
    <t>POL2 18 E00051 PL 01079Q4 2021PLN</t>
  </si>
  <si>
    <t>POL1 20 E00028 PL 01350Q2 2021PLN</t>
  </si>
  <si>
    <t>KON0362</t>
  </si>
  <si>
    <t>1 20 E00028 PL 01350</t>
  </si>
  <si>
    <t>POL1 20 E00028 PL 01350Q3 2021PLN</t>
  </si>
  <si>
    <t>POL1 20 E00028 PL 01350Q4 2021PLN</t>
  </si>
  <si>
    <t>POLPL2-21-1-283Q3 2021PLN</t>
  </si>
  <si>
    <t>KON0364</t>
  </si>
  <si>
    <t>PL2-21-1-283</t>
  </si>
  <si>
    <t>POLPL2-21-1-283Q4 2021PLN</t>
  </si>
  <si>
    <t>POLPL2-21-1-289Q4 2021PLN</t>
  </si>
  <si>
    <t>KON0365</t>
  </si>
  <si>
    <t>PL2-21-1-289</t>
  </si>
  <si>
    <t>POLPL2-21-1-288Q4 2021PLN</t>
  </si>
  <si>
    <t>KON0071</t>
  </si>
  <si>
    <t>PL2-21-1-288</t>
  </si>
  <si>
    <t>POL2 17 E00019 PL 00951Q4 2021PLN</t>
  </si>
  <si>
    <t>KON0323</t>
  </si>
  <si>
    <t>2 17 E00019 PL 00951</t>
  </si>
  <si>
    <t>POLPL2-21-2-287Q4 2021PLN</t>
  </si>
  <si>
    <t>KON0366</t>
  </si>
  <si>
    <t>PL2-21-2-287</t>
  </si>
  <si>
    <t>POL3 15 E00068 PL 00695Q4 2021PLN</t>
  </si>
  <si>
    <t>KON0301</t>
  </si>
  <si>
    <t>3 15 E00068 PL 00695</t>
  </si>
  <si>
    <t>BELE14P2022210300Q1 2022EUR</t>
  </si>
  <si>
    <t>Q1 2022</t>
  </si>
  <si>
    <t>BELE14P302702Q1 2022EUR</t>
  </si>
  <si>
    <t>BELE14P2998410750Q1 2022EUR</t>
  </si>
  <si>
    <t>BELEPGD072019Q1 2022EUR</t>
  </si>
  <si>
    <t>BELE19P2 03183Q1 2022EUR</t>
  </si>
  <si>
    <t>BELE12P2000010500Q1 2022EUR</t>
  </si>
  <si>
    <t>BELF15P2100000500Q1 2022EUR</t>
  </si>
  <si>
    <t>BELF12P2015220700Q1 2022EUR</t>
  </si>
  <si>
    <t>BEL1999998Q1 2022EUR</t>
  </si>
  <si>
    <t>BEL1000070Q1 2022EUR</t>
  </si>
  <si>
    <t>BELE11P2003451200Q1 2022EUR</t>
  </si>
  <si>
    <t>BELF12P2015431000Q1 2022EUR</t>
  </si>
  <si>
    <t>BEL1999984Q1 2022EUR</t>
  </si>
  <si>
    <t>BELE14P2018521000Q1 2022EUR</t>
  </si>
  <si>
    <t>BEL18218003Q1 2022EUR</t>
  </si>
  <si>
    <t>BELBELU2202009GPQ1 2022EUR</t>
  </si>
  <si>
    <t>BELE15P2023521000Q1 2022EUR</t>
  </si>
  <si>
    <t>BELE15P2023531700Q1 2022EUR</t>
  </si>
  <si>
    <t>BELE10P2003460500Q1 2022EUR</t>
  </si>
  <si>
    <t>BELE09P2000801300Q1 2022EUR</t>
  </si>
  <si>
    <t>BEL1000072Q1 2022EUR</t>
  </si>
  <si>
    <t>BEL1999927Q1 2022EUR</t>
  </si>
  <si>
    <t>BEL1999885Q1 2022EUR</t>
  </si>
  <si>
    <t>BEL28255020Q1 2022EUR</t>
  </si>
  <si>
    <t>BEL1000025Q1 2022EUR</t>
  </si>
  <si>
    <t>BELE14P2019941700Q1 2022EUR</t>
  </si>
  <si>
    <t>BELE14P2021552500Q1 2022EUR</t>
  </si>
  <si>
    <t>BELE12P2000071050Q1 2022EUR</t>
  </si>
  <si>
    <t>BELBELU2203028GPQ1 2022EUR</t>
  </si>
  <si>
    <t>BEL1999956Q1 2022EUR</t>
  </si>
  <si>
    <t>BELE11P2003500600Q1 2022EUR</t>
  </si>
  <si>
    <t>BELE12P2002411100Q1 2022EUR</t>
  </si>
  <si>
    <t>BELE13P2002402500Q1 2022EUR</t>
  </si>
  <si>
    <t>BEL1999914Q1 2022EUR</t>
  </si>
  <si>
    <t>BELF15P2024990015Q1 2022EUR</t>
  </si>
  <si>
    <t>BEL1999894Q1 2022EUR</t>
  </si>
  <si>
    <t>BEL1999999Q1 2022EUR</t>
  </si>
  <si>
    <t>BELE18P203102-0500Q1 2022EUR</t>
  </si>
  <si>
    <t>BELE12P2016630600Q1 2022EUR</t>
  </si>
  <si>
    <t>BELE13P2018712000Q1 2022EUR</t>
  </si>
  <si>
    <t>BELE15P2025820750Q1 2022EUR</t>
  </si>
  <si>
    <t>BELE15P2022621000Q1 2022EUR</t>
  </si>
  <si>
    <t>BELE17P202987-0600Q1 2022EUR</t>
  </si>
  <si>
    <t>BELE17P2029920800-2Q1 2022EUR</t>
  </si>
  <si>
    <t>BELF12P2014990150Q1 2022EUR</t>
  </si>
  <si>
    <t>BELE13P2017310000_PQ1 2022EUR</t>
  </si>
  <si>
    <t>BELBELU2211030GPQ1 2022EUR</t>
  </si>
  <si>
    <t>BELE12P2013723000Q1 2022EUR</t>
  </si>
  <si>
    <t>BELF14P2018920700Q1 2022EUR</t>
  </si>
  <si>
    <t>BELBE2-21-4-013Q1 2022EUR</t>
  </si>
  <si>
    <t>BELBE2-21-4-014Q1 2022EUR</t>
  </si>
  <si>
    <t>BELBE2-21-2-015Q1 2022EUR</t>
  </si>
  <si>
    <t>BEL29312006Q1 2022EUR</t>
  </si>
  <si>
    <t>BELE10P2001283500Q1 2022EUR</t>
  </si>
  <si>
    <t>BELE11P2020051850Q1 2022EUR</t>
  </si>
  <si>
    <t>BELE13P2018302800Q1 2022EUR</t>
  </si>
  <si>
    <t>BELE15P2025191000Q1 2022EUR</t>
  </si>
  <si>
    <t>BELBELU2201026GPQ1 2022EUR</t>
  </si>
  <si>
    <t>BELE12P2001551000Q1 2022EUR</t>
  </si>
  <si>
    <t>BEL1000048Q1 2022EUR</t>
  </si>
  <si>
    <t>BELBE2-21-1-023Q1 2022EUR</t>
  </si>
  <si>
    <t>BE2-21-1-023</t>
  </si>
  <si>
    <t>BEL1000118Q1 2022EUR</t>
  </si>
  <si>
    <t>BELBE2-22-1-004Q1 2022EUR</t>
  </si>
  <si>
    <t>BELBE2-22-7-005Q1 2022EUR</t>
  </si>
  <si>
    <t>BELE14P2004121000Q1 2022EUR</t>
  </si>
  <si>
    <t>BELF15P2024170800Q1 2022EUR</t>
  </si>
  <si>
    <t>BEL1999898Q1 2022EUR</t>
  </si>
  <si>
    <t>CORP691444Q1 2022EUR</t>
  </si>
  <si>
    <t>CORP27293030Q1 2022EUR</t>
  </si>
  <si>
    <t>CORPGP2GP21067Q1 2022EUR</t>
  </si>
  <si>
    <t>CORPGP2GP2573Q1 2022EUR</t>
  </si>
  <si>
    <t>[OA] un ajustement est passé le 05/05/2022. lien vers l'ajustement =&gt; https://www.astoresuite.com/adjustements/edit/44344</t>
  </si>
  <si>
    <t>CORPGP3MOV2993Q1 2022EUR</t>
  </si>
  <si>
    <t>CORPGP3NOV2574Q1 2022EUR</t>
  </si>
  <si>
    <t>CORPGP3-21-2-095-RAFFAIQ1 2022EUR</t>
  </si>
  <si>
    <t>CORPGP2GP2449Q1 2022EUR</t>
  </si>
  <si>
    <t>CORPGP3IBMEG2450Q1 2022EUR</t>
  </si>
  <si>
    <t>CORPGP2GP2282Q1 2022EUR</t>
  </si>
  <si>
    <t>CORPGP3IBBN2747Q1 2022EUR</t>
  </si>
  <si>
    <t>CORPGP3-22-6-020-IBQ1 2022EUR</t>
  </si>
  <si>
    <t>GP3-22-6-020-IB</t>
  </si>
  <si>
    <t>CORP26133077Q1 2022EUR</t>
  </si>
  <si>
    <t>CORPGP2GP21036Q1 2022EUR</t>
  </si>
  <si>
    <t>CORPGP2GP21037Q1 2022EUR</t>
  </si>
  <si>
    <t>CORPGP3IISIB21038Q1 2022EUR</t>
  </si>
  <si>
    <t>CORPGP3IISIB2971Q1 2022EUR</t>
  </si>
  <si>
    <t>CORPGP3NSN2973Q1 2022EUR</t>
  </si>
  <si>
    <t>CORPGP3PMG2972Q1 2022EUR</t>
  </si>
  <si>
    <t>CORP690001Q1 2022EUR</t>
  </si>
  <si>
    <t>CORPGP2GP2170Q1 2022EUR</t>
  </si>
  <si>
    <t>[82790]</t>
  </si>
  <si>
    <t>[42425]</t>
  </si>
  <si>
    <t>2022-05-18 13:51:32 +0200</t>
  </si>
  <si>
    <t>[OA] ajustement passé en 18/05/2022. lien de l'ajustement =&gt; https://www.astoresuite.com/adjustements/edit/42425</t>
  </si>
  <si>
    <t>CORP768614Q1 2022EUR</t>
  </si>
  <si>
    <t>CORP26083072Q1 2022EUR</t>
  </si>
  <si>
    <t>CORPGP3GP2954Q1 2022EUR</t>
  </si>
  <si>
    <t>CORPGP3IB2278Q1 2022EUR</t>
  </si>
  <si>
    <t>CORPGP3MERD2277Q1 2022EUR</t>
  </si>
  <si>
    <t>CORPGP4GP2666Q1 2022EUR</t>
  </si>
  <si>
    <t>CORPGP2GP2152Q1 2022EUR</t>
  </si>
  <si>
    <t>CORPGP4GP2716 FRQ1 2022EUR</t>
  </si>
  <si>
    <t>CORPGP2GP2339Q1 2022EUR</t>
  </si>
  <si>
    <t>CORPGP3EHC2184Q1 2022EUR</t>
  </si>
  <si>
    <t>CORPGP3F121076Q1 2022EUR</t>
  </si>
  <si>
    <t>CORPGP3IBBN21075Q1 2022EUR</t>
  </si>
  <si>
    <t>CORPGP3NOVNR2341Q1 2022EUR</t>
  </si>
  <si>
    <t>CORP26102066Q1 2022EUR</t>
  </si>
  <si>
    <t>CORP628230Q1 2022EUR</t>
  </si>
  <si>
    <t>CORP623085-2Q1 2022EUR</t>
  </si>
  <si>
    <t>CORPGP4GP2755Q1 2022EUR</t>
  </si>
  <si>
    <t>CORP28278045Q1 2022EUR</t>
  </si>
  <si>
    <t>CORP692003Q1 2022EUR</t>
  </si>
  <si>
    <t>CORPGP2GP2818Q1 2022EUR</t>
  </si>
  <si>
    <t>CORPGP2GP2149Q1 2022EUR</t>
  </si>
  <si>
    <t>CORPGP3GPHF12738Q1 2022EUR</t>
  </si>
  <si>
    <t>CORPGP3-22-6-019-IBQ1 2022EUR</t>
  </si>
  <si>
    <t>GP3-22-6-019-IB</t>
  </si>
  <si>
    <t>CORPGP2GP2464Q1 2022EUR</t>
  </si>
  <si>
    <t>CORPGP2GP2680Q1 2022EUR</t>
  </si>
  <si>
    <t>CORP2426039Q1 2022EUR</t>
  </si>
  <si>
    <t>CORPGP3NOVNR2700Q1 2022EUR</t>
  </si>
  <si>
    <t>CORPGP3-22-6-023-NNSNSQ1 2022EUR</t>
  </si>
  <si>
    <t>GP3-22-6-023-NNSNS</t>
  </si>
  <si>
    <t>CORPGP2GP2673Q1 2022EUR</t>
  </si>
  <si>
    <t>CORPGP2GP2682Q1 2022EUR</t>
  </si>
  <si>
    <t>CORPGP2GP1940Q1 2022EUR</t>
  </si>
  <si>
    <t>CORPGP2GP2638Q1 2022EUR</t>
  </si>
  <si>
    <t>CORPGP3MIDLUB2639Q1 2022EUR</t>
  </si>
  <si>
    <t>CORPGP4GP2640Q1 2022EUR</t>
  </si>
  <si>
    <t>CORPGP2GP2671Q1 2022EUR</t>
  </si>
  <si>
    <t>CORPGP2GP2976Q1 2022EUR</t>
  </si>
  <si>
    <t>CORPGP2GP2678Q1 2022EUR</t>
  </si>
  <si>
    <t>CORPGP2GP2183Q1 2022EUR</t>
  </si>
  <si>
    <t>CORPGP2GP2486Q1 2022EUR</t>
  </si>
  <si>
    <t>CORP2526061Q1 2022EUR</t>
  </si>
  <si>
    <t>CORPGP2GP2538Q1 2022EUR</t>
  </si>
  <si>
    <t>CORPGP3PUL2539Q1 2022EUR</t>
  </si>
  <si>
    <t>CORPGP2GP2248Q1 2022EUR</t>
  </si>
  <si>
    <t>CORPGP3NOV2706Q1 2022GBP</t>
  </si>
  <si>
    <t>CORPGP2GP21077Q1 2022EUR</t>
  </si>
  <si>
    <t>CORP768742Q1 2022EUR</t>
  </si>
  <si>
    <t>CORPGP2GP2930Q1 2022EUR</t>
  </si>
  <si>
    <t>CORP16100035Q1 2022EUR</t>
  </si>
  <si>
    <t>CORPGP4GP2164Q1 2022EUR</t>
  </si>
  <si>
    <t>CORPGP2GP2793Q1 2022EUR</t>
  </si>
  <si>
    <t>CORPGP2GP2415Q1 2022EUR</t>
  </si>
  <si>
    <t>CORPGP3IB2590Q1 2022EUR</t>
  </si>
  <si>
    <t>CORP690012Q1 2022EUR</t>
  </si>
  <si>
    <t>CORP670004Q1 2022EUR</t>
  </si>
  <si>
    <t>CORPGP2GP2669Q1 2022EUR</t>
  </si>
  <si>
    <t>CORPGP2GP2728Q1 2022EUR</t>
  </si>
  <si>
    <t>CORPGP2GP2148Q1 2022EUR</t>
  </si>
  <si>
    <t>CORPGP2GP2936Q1 2022EUR</t>
  </si>
  <si>
    <t>CORPGP2GP2548Q1 2022EUR</t>
  </si>
  <si>
    <t>CORPGP2GP2727Q1 2022EUR</t>
  </si>
  <si>
    <t>CORPGP3GPHF12736Q1 2022EUR</t>
  </si>
  <si>
    <t>CORPGP3GP2958Q1 2022EUR</t>
  </si>
  <si>
    <t>CORPGP2GP2694Q1 2022EUR</t>
  </si>
  <si>
    <t>CORPGP2GP2280Q1 2022EUR</t>
  </si>
  <si>
    <t>CORPGP3IB2592Q1 2022EUR</t>
  </si>
  <si>
    <t>CORPGP2GP2494Q1 2022EUR</t>
  </si>
  <si>
    <t>CORPGP2GP2683Q1 2022EUR</t>
  </si>
  <si>
    <t>CORP2445042Q1 2022EUR</t>
  </si>
  <si>
    <t>CORPGP2GP2460Q1 2022EUR</t>
  </si>
  <si>
    <t>CORPGP2GP2318Q1 2022EUR</t>
  </si>
  <si>
    <t>CORPGP2GP2459Q1 2022EUR</t>
  </si>
  <si>
    <t>CORPGP2GP2544Q1 2022EUR</t>
  </si>
  <si>
    <t>CORPGP2GP2215Q1 2022EUR</t>
  </si>
  <si>
    <t>CORP830002Q1 2022EUR</t>
  </si>
  <si>
    <t>CORPGP2GP2795Q1 2022EUR</t>
  </si>
  <si>
    <t>CORPGP2GP2332Q1 2022EUR</t>
  </si>
  <si>
    <t>CORPGP2GP2489Q1 2022EUR</t>
  </si>
  <si>
    <t>CORPGP2GP2534Q1 2022EUR</t>
  </si>
  <si>
    <t>CORPGP3IBB2535Q1 2022EUR</t>
  </si>
  <si>
    <t>CORPGP2GP2638-CQ1 2022EUR</t>
  </si>
  <si>
    <t>CORPGP3MIDLUB2639-CQ1 2022EUR</t>
  </si>
  <si>
    <t>CORPGP4GP2640-CQ1 2022EUR</t>
  </si>
  <si>
    <t>CORPGP2GP2796Q1 2022EUR</t>
  </si>
  <si>
    <t>CORPGP2GP21127Q1 2022EUR</t>
  </si>
  <si>
    <t>CORPGP2GP2988Q1 2022EUR</t>
  </si>
  <si>
    <t>CORPGP2GP2496Q1 2022EUR</t>
  </si>
  <si>
    <t>CORPGP2GP2596-Q1 2022EUR</t>
  </si>
  <si>
    <t>CORPGP3SOF21078Q1 2022EUR</t>
  </si>
  <si>
    <t>CORPGP2GP2488Q1 2022EUR</t>
  </si>
  <si>
    <t>CORPGP2GP2950Q1 2022EUR</t>
  </si>
  <si>
    <t>CORP691441Q1 2022EUR</t>
  </si>
  <si>
    <t>CORPGP3NOVNR2687Q1 2022EUR</t>
  </si>
  <si>
    <t>CORPGP2GP2296Q1 2022EUR</t>
  </si>
  <si>
    <t>CORP2326002Q1 2022EUR</t>
  </si>
  <si>
    <t>CORPGP2GP2500Q1 2022EUR</t>
  </si>
  <si>
    <t>CORPGP4GP21097Q1 2022EUR</t>
  </si>
  <si>
    <t>CORPGP2GP21081Q1 2022EUR</t>
  </si>
  <si>
    <t>CORPGP2GP2614Q1 2022EUR</t>
  </si>
  <si>
    <t>CORPGP2GP2797Q1 2022EUR</t>
  </si>
  <si>
    <t>CORPGP2GP2819Q1 2022EUR</t>
  </si>
  <si>
    <t>CORPGP2GP2271-1Q1 2022EUR</t>
  </si>
  <si>
    <t>CORPGP3MERD2272-1Q1 2022EUR</t>
  </si>
  <si>
    <t>CORPGP2GP2729Q1 2022EUR</t>
  </si>
  <si>
    <t>CORP28250044Q1 2022EUR</t>
  </si>
  <si>
    <t>CORP2426041Q1 2022EUR</t>
  </si>
  <si>
    <t>CORPGP2GP2794Q1 2022EUR</t>
  </si>
  <si>
    <t>CORPGP4GP2716 GER-AUSTQ1 2022EUR</t>
  </si>
  <si>
    <t>CORPGP2GP2552Q1 2022EUR</t>
  </si>
  <si>
    <t>CORPGP3GP1955Q1 2022EUR</t>
  </si>
  <si>
    <t>CORPGP3IB2553Q1 2022EUR</t>
  </si>
  <si>
    <t>CORPGP2GP2720Q1 2022EUR</t>
  </si>
  <si>
    <t>CORPGP2GP2259Q1 2022EUR</t>
  </si>
  <si>
    <t>CORPGP3F12762Q1 2022EUR</t>
  </si>
  <si>
    <t>CORPGP3-22-6-004-IIBISQ1 2022EUR</t>
  </si>
  <si>
    <t>GP3-22-6-004-IIBIS</t>
  </si>
  <si>
    <t>CORPGP2-22-6-022Q1 2022EUR</t>
  </si>
  <si>
    <t>GP2-22-6-022</t>
  </si>
  <si>
    <t>CORPGP2GP21109Q1 2022EUR</t>
  </si>
  <si>
    <t>CORPGP2GP21080Q1 2022EUR</t>
  </si>
  <si>
    <t>CORPGP2GP2808-10Q1 2022EUR</t>
  </si>
  <si>
    <t>CORPGP2GP2808-5Q1 2022EUR</t>
  </si>
  <si>
    <t>CORPGP4GP2716 PTQ1 2022EUR</t>
  </si>
  <si>
    <t>CORPGP2GP2845Q1 2022EUR</t>
  </si>
  <si>
    <t>CORPGP2GP2823Q1 2022EUR</t>
  </si>
  <si>
    <t>CORPGP3SOF21048Q1 2022EUR</t>
  </si>
  <si>
    <t>CORPGP4GP2939Q1 2022EUR</t>
  </si>
  <si>
    <t>CORPGP2GP2996Q1 2022EUR</t>
  </si>
  <si>
    <t>CORPGP4GP2716 NORHT-CENTR EUROPEQ1 2022EUR</t>
  </si>
  <si>
    <t>CORPGP4GP21079Q1 2022EUR</t>
  </si>
  <si>
    <t>CORPGP2GP2999Q1 2022EUR</t>
  </si>
  <si>
    <t>CORPGP2GP21126-Q1 2022EUR</t>
  </si>
  <si>
    <t>[82895]</t>
  </si>
  <si>
    <t>[43428]</t>
  </si>
  <si>
    <t>2022-05-05 15:56:35 +0200</t>
  </si>
  <si>
    <t>[OA] un ajustement qui est passé en 05/05/2022. =&gt; lien du bon ajustement : https://www.astoresuite.com/adjustements/edit/43428</t>
  </si>
  <si>
    <t>CORPGP2GP2951Q1 2022EUR</t>
  </si>
  <si>
    <t>CORPGP2GP2334Q1 2022EUR</t>
  </si>
  <si>
    <t>CORPGP2-21-6-035Q1 2022EUR</t>
  </si>
  <si>
    <t>CORPGP2GP21118Q1 2022EUR</t>
  </si>
  <si>
    <t>CORPGP2GP2213Q1 2022EUR</t>
  </si>
  <si>
    <t>CORPGP4-21-2-090Q1 2022EUR</t>
  </si>
  <si>
    <t>CORPGP2GP2408Q1 2022EUR</t>
  </si>
  <si>
    <t>CORPGP3IB2498Q1 2022EUR</t>
  </si>
  <si>
    <t>CORP684291Q1 2022EUR</t>
  </si>
  <si>
    <t>CORP2526013Q1 2022EUR</t>
  </si>
  <si>
    <t>CORPGP2GP2943Q1 2022EUR</t>
  </si>
  <si>
    <t>CORPGP2-21-1-052-MOVQ1 2022EUR</t>
  </si>
  <si>
    <t>CORPGP2GP2545Q1 2022EUR</t>
  </si>
  <si>
    <t>CORPGP2GP2921Q1 2022EUR</t>
  </si>
  <si>
    <t>CORPGP2GP2556Q1 2022EUR</t>
  </si>
  <si>
    <t>CORPGP2GP2603Q1 2022EUR</t>
  </si>
  <si>
    <t>CORPGP4GP2941Q1 2022EUR</t>
  </si>
  <si>
    <t>CORPGP2-21-5-038Q1 2022EUR</t>
  </si>
  <si>
    <t>CORPGP2GP21095Q1 2022EUR</t>
  </si>
  <si>
    <t>CORPGP2GP21054.Q1 2022EUR</t>
  </si>
  <si>
    <t>GP2GP21054,</t>
  </si>
  <si>
    <t>CORP900054Q1 2022EUR</t>
  </si>
  <si>
    <t>CORPGP4GP2752Q1 2022EUR</t>
  </si>
  <si>
    <t>CORPGP2GP21144Q1 2022EUR</t>
  </si>
  <si>
    <t>CORPGP4GP2716 MEAQ1 2022EUR</t>
  </si>
  <si>
    <t>CORPGP4GP2716 CHQ1 2022EUR</t>
  </si>
  <si>
    <t>CORP28313032Q1 2022EUR</t>
  </si>
  <si>
    <t>CORPGP4GP2754Q1 2022EUR</t>
  </si>
  <si>
    <t>CORPGP2GP21135Q1 2022EUR</t>
  </si>
  <si>
    <t>CORPGP2-21-6-069Q1 2022EUR</t>
  </si>
  <si>
    <t>CORPGP4GP1994Q1 2022EUR</t>
  </si>
  <si>
    <t>CORPGP2GP2684Q1 2022EUR</t>
  </si>
  <si>
    <t>CORP26102067Q1 2022EUR</t>
  </si>
  <si>
    <t>CORPGP2-21-6-066Q1 2022EUR</t>
  </si>
  <si>
    <t>CORPGP4GP2753Q1 2022EUR</t>
  </si>
  <si>
    <t>CORPGP2-21-6-116Q1 2022EUR</t>
  </si>
  <si>
    <t>CORPGP2-21-6-080Q1 2022EUR</t>
  </si>
  <si>
    <t>CORPGP2-21-6-120Q1 2022EUR</t>
  </si>
  <si>
    <t>CORPGP2-21-6-117Q1 2022EUR</t>
  </si>
  <si>
    <t>CORPGP4-21-5-098Q1 2022EUR</t>
  </si>
  <si>
    <t>CORPGP2-21-5-107Q1 2022EUR</t>
  </si>
  <si>
    <t>CORPGP2-21-2-115Q1 2022EUR</t>
  </si>
  <si>
    <t>CORPGP2GP2946-G2G4Q1 2022EUR</t>
  </si>
  <si>
    <t>[86048]</t>
  </si>
  <si>
    <t>[47604]</t>
  </si>
  <si>
    <t>2022-05-29 22:26:30 +0200</t>
  </si>
  <si>
    <t>CORPGP2-21-6-121Q1 2022EUR</t>
  </si>
  <si>
    <t>CORP2439015 WWQ1 2022EUR</t>
  </si>
  <si>
    <t>CORPGP2-21-6-068Q1 2022EUR</t>
  </si>
  <si>
    <t>GP2-21-6-068</t>
  </si>
  <si>
    <t>CORPGP2-22-4-036Q1 2022EUR</t>
  </si>
  <si>
    <t>TEMP.208</t>
  </si>
  <si>
    <t>GP2-22-4-036</t>
  </si>
  <si>
    <t>CORPGP2GP21052Q1 2022EUR</t>
  </si>
  <si>
    <t>CORPGP4GP2275Q1 2022EUR</t>
  </si>
  <si>
    <t>CORP28251033Q1 2022EUR</t>
  </si>
  <si>
    <t>CORPGP3NOV2299Q1 2022EUR</t>
  </si>
  <si>
    <t>CORPGP2GP2822Q1 2022EUR</t>
  </si>
  <si>
    <t>ESP166BL-18Q1 2022EUR</t>
  </si>
  <si>
    <t>ESP166TT-18Q1 2022EUR</t>
  </si>
  <si>
    <t>ESP131-18Q1 2022EUR</t>
  </si>
  <si>
    <t>ESP65-18Q1 2022EUR</t>
  </si>
  <si>
    <t>ESP236-19Q1 2022EUR</t>
  </si>
  <si>
    <t>ESP242-19Q1 2022EUR</t>
  </si>
  <si>
    <t>ESP184-18Q1 2022EUR</t>
  </si>
  <si>
    <t>ESP111-18Q1 2022EUR</t>
  </si>
  <si>
    <t>ESP125-18Q1 2022EUR</t>
  </si>
  <si>
    <t>ESP162-18Q1 2022EUR</t>
  </si>
  <si>
    <t>ESP74-19Q1 2022EUR</t>
  </si>
  <si>
    <t>ESP27-18AuxQ1 2022EUR</t>
  </si>
  <si>
    <t>ESP26-18LegQ1 2022EUR</t>
  </si>
  <si>
    <t>ESP26-18MtoQ1 2022EUR</t>
  </si>
  <si>
    <t>ESP107Mto-18Q1 2022EUR</t>
  </si>
  <si>
    <t xml:space="preserve"> 107Mto-18</t>
  </si>
  <si>
    <t>ESP107Lim-18Q1 2022EUR</t>
  </si>
  <si>
    <t>107Lim-18</t>
  </si>
  <si>
    <t>ESP121-18Q1 2022EUR</t>
  </si>
  <si>
    <t>ESP53-18Q1 2022EUR</t>
  </si>
  <si>
    <t>ESP32-18Q1 2022EUR</t>
  </si>
  <si>
    <t>ESP44-18Q1 2022EUR</t>
  </si>
  <si>
    <t>ESP92F2-18Q1 2022EUR</t>
  </si>
  <si>
    <t>ESP249-20Q1 2022EUR</t>
  </si>
  <si>
    <t>ESP116-18Q1 2022EUR</t>
  </si>
  <si>
    <t>ESP133-18Q1 2022EUR</t>
  </si>
  <si>
    <t>ESP189-18Q1 2022EUR</t>
  </si>
  <si>
    <t>ESP91-18Q1 2022EUR</t>
  </si>
  <si>
    <t>ESP43JR-18Q1 2022EUR</t>
  </si>
  <si>
    <t>ESP43MT-18Q1 2022EUR</t>
  </si>
  <si>
    <t>ESP225-19Q1 2022EUR</t>
  </si>
  <si>
    <t>ESP34-18Q1 2022EUR</t>
  </si>
  <si>
    <t>ESP117-18Q1 2022EUR</t>
  </si>
  <si>
    <t>ESP118-18Q1 2022EUR</t>
  </si>
  <si>
    <t>ESP60-18Q1 2022EUR</t>
  </si>
  <si>
    <t>ESP94-18Q1 2022EUR</t>
  </si>
  <si>
    <t>ESP122-18Q1 2022EUR</t>
  </si>
  <si>
    <t>ESP217-19Q1 2022EUR</t>
  </si>
  <si>
    <t>ESP78-18Q1 2022EUR</t>
  </si>
  <si>
    <t>ESP92F1-18Q1 2022EUR</t>
  </si>
  <si>
    <t>ESP99-18Q1 2022EUR</t>
  </si>
  <si>
    <t>ESP261-20Q1 2022EUR</t>
  </si>
  <si>
    <t>ESP135-18Q1 2022EUR</t>
  </si>
  <si>
    <t>ESP247-20Q1 2022EUR</t>
  </si>
  <si>
    <t>ESP183-18Q1 2022EUR</t>
  </si>
  <si>
    <t>ESP71-18Q1 2022EUR</t>
  </si>
  <si>
    <t>ESP112-18Q1 2022EUR</t>
  </si>
  <si>
    <t>ESP203-19Q1 2022EUR</t>
  </si>
  <si>
    <t>ESP224-19Q1 2022EUR</t>
  </si>
  <si>
    <t>ESP56-18Q1 2022EUR</t>
  </si>
  <si>
    <t>ESP102-18Q1 2022EUR</t>
  </si>
  <si>
    <t>ESPES2-21-3-039Q1 2022EUR</t>
  </si>
  <si>
    <t>ESP218-19Q1 2022EUR</t>
  </si>
  <si>
    <t>ESP153-18Q1 2022EUR</t>
  </si>
  <si>
    <t>ESP210-19Q1 2022EUR</t>
  </si>
  <si>
    <t>ESP158-18Q1 2022EUR</t>
  </si>
  <si>
    <t>ESP161-18Q1 2022EUR</t>
  </si>
  <si>
    <t>ESP182-18Q1 2022EUR</t>
  </si>
  <si>
    <t>ESP204-19Q1 2022EUR</t>
  </si>
  <si>
    <t>ESP232-19Q1 2022EUR</t>
  </si>
  <si>
    <t>ESP251-20Q1 2022EUR</t>
  </si>
  <si>
    <t>ESP175-18Q1 2022EUR</t>
  </si>
  <si>
    <t>ESP168-18 - newQ1 2022EUR</t>
  </si>
  <si>
    <t>ESP196-18Q1 2022EUR</t>
  </si>
  <si>
    <t>ESP221-19Q1 2022EUR</t>
  </si>
  <si>
    <t>ESP190-18Q1 2022EUR</t>
  </si>
  <si>
    <t>ESP185-18Q1 2022EUR</t>
  </si>
  <si>
    <t>ESP250-20Q1 2022EUR</t>
  </si>
  <si>
    <t>ESP12-18Q1 2022EUR</t>
  </si>
  <si>
    <t>ESP187-18Q1 2022EUR</t>
  </si>
  <si>
    <t>[82353]</t>
  </si>
  <si>
    <t>[42721]</t>
  </si>
  <si>
    <t>2022-05-24 14:01:13 +0200</t>
  </si>
  <si>
    <t>[CM] un ajustement a été passé par le fournisseur le 24/05/2022, la facture est dans billing, à mettre dans la compil</t>
  </si>
  <si>
    <t>ESP188-18Q1 2022EUR</t>
  </si>
  <si>
    <t>ESP191-18Q1 2022EUR</t>
  </si>
  <si>
    <t>ESP29-18Q1 2022EUR</t>
  </si>
  <si>
    <t>ESP51-18Q1 2022EUR</t>
  </si>
  <si>
    <t>ESP209-19Q1 2022EUR</t>
  </si>
  <si>
    <t>ESP219-19Q1 2022EUR</t>
  </si>
  <si>
    <t>ESP207-19Q1 2022EUR</t>
  </si>
  <si>
    <t>ESP220-19Q1 2022EUR</t>
  </si>
  <si>
    <t>ESP92F3-18Q1 2022EUR</t>
  </si>
  <si>
    <t>ESP208-19Q1 2022EUR</t>
  </si>
  <si>
    <t>ESP233-19Q1 2022EUR</t>
  </si>
  <si>
    <t>ESP223-19Q1 2022EUR</t>
  </si>
  <si>
    <t>ESP230-19Q1 2022EUR</t>
  </si>
  <si>
    <t>ESP239-19Q1 2022EUR</t>
  </si>
  <si>
    <t>ESP241-19Q1 2022EUR</t>
  </si>
  <si>
    <t>ESP240-19Q1 2022EUR</t>
  </si>
  <si>
    <t>ESP243-20Q1 2022EUR</t>
  </si>
  <si>
    <t>ESP260-20Q1 2022EUR</t>
  </si>
  <si>
    <t>ESP246-20Q1 2022EUR</t>
  </si>
  <si>
    <t>ESP256-20Q1 2022EUR</t>
  </si>
  <si>
    <t>ESP266-21Q1 2022EUR</t>
  </si>
  <si>
    <t>ESP269-21Q1 2022EUR</t>
  </si>
  <si>
    <t>ESP267-21Q1 2022EUR</t>
  </si>
  <si>
    <t>ESP229-19Q1 2022EUR</t>
  </si>
  <si>
    <t>ESP227-19Q1 2022EUR</t>
  </si>
  <si>
    <t>ESP179-18Q1 2022EUR</t>
  </si>
  <si>
    <t>ESP25-18Q1 2022EUR</t>
  </si>
  <si>
    <t>ESP146-18Q1 2022EUR</t>
  </si>
  <si>
    <t>ESP126Lim-18Q1 2022EUR</t>
  </si>
  <si>
    <t>ESP126Mto-18Q1 2022EUR</t>
  </si>
  <si>
    <t>ESP205-19Q1 2022EUR</t>
  </si>
  <si>
    <t>ESPES2-21-7-010Q1 2022EUR</t>
  </si>
  <si>
    <t>ESP177-18Q1 2022EUR</t>
  </si>
  <si>
    <t>ESP177Ibis-18Q1 2022EUR</t>
  </si>
  <si>
    <t>ESP192-18Q1 2022EUR</t>
  </si>
  <si>
    <t>ESP67-18Q1 2022EUR</t>
  </si>
  <si>
    <t>ESP200-18Q1 2022EUR</t>
  </si>
  <si>
    <t>ESP237-19Q1 2022EUR</t>
  </si>
  <si>
    <t>ESPES2-21-2-011Q1 2022EUR</t>
  </si>
  <si>
    <t>ESPES2-21-6-025Q1 2022EUR</t>
  </si>
  <si>
    <t>ESPES2-21-1-012Q1 2022EUR</t>
  </si>
  <si>
    <t>ESPES2-21-1-015Q1 2022EUR</t>
  </si>
  <si>
    <t>ESPES2-21-1-016Q1 2022EUR</t>
  </si>
  <si>
    <t>ESP90-18Q1 2022EUR</t>
  </si>
  <si>
    <t>ESP216-19Q1 2022EUR</t>
  </si>
  <si>
    <t>ESPES2-21-1-019Q1 2022EUR</t>
  </si>
  <si>
    <t>ESPES2-21-1-026Q1 2022EUR</t>
  </si>
  <si>
    <t>ESPES2-21-7-023Q1 2022EUR</t>
  </si>
  <si>
    <t>ESP195-18Q1 2022EUR</t>
  </si>
  <si>
    <t>ESP97-18Q1 2022EUR</t>
  </si>
  <si>
    <t>ESP170-19Q1 2022EUR</t>
  </si>
  <si>
    <t>ESPES2-21-6-038Q1 2022EUR</t>
  </si>
  <si>
    <t>ESP45-18Q1 2022EUR</t>
  </si>
  <si>
    <t>ESPES2-22-5-007Q1 2022EUR</t>
  </si>
  <si>
    <t>ESPES2-21-6-040Q1 2022EUR</t>
  </si>
  <si>
    <t>ES2-21-6-040</t>
  </si>
  <si>
    <t>ESPES2-21-1-036Q1 2022EUR</t>
  </si>
  <si>
    <t>ES2-21-1-036</t>
  </si>
  <si>
    <t>ESP234-19Q1 2022EUR</t>
  </si>
  <si>
    <t>FRA26096032Q1 2022EUR</t>
  </si>
  <si>
    <t>FRA28264021Q1 2022EUR</t>
  </si>
  <si>
    <t>FRA28309088Q1 2022EUR</t>
  </si>
  <si>
    <t>FRA2130212657Q1 2022EUR</t>
  </si>
  <si>
    <t>FRA2150214251Q1 2022EUR</t>
  </si>
  <si>
    <t>FRA2160214876Q1 2022EUR</t>
  </si>
  <si>
    <t>FRA29311013Q1 2022EUR</t>
  </si>
  <si>
    <t>FRA2130212454Q1 2022EUR</t>
  </si>
  <si>
    <t>FRA2207806560Q1 2022EUR</t>
  </si>
  <si>
    <t>FRA1562059Q1 2022EUR</t>
  </si>
  <si>
    <t>FRA29245008Q1 2022EUR</t>
  </si>
  <si>
    <t>FRA1191006465Q1 2022EUR</t>
  </si>
  <si>
    <t>FRA20103Q1 2022EUR</t>
  </si>
  <si>
    <t>FRA390079Q1 2022EUR</t>
  </si>
  <si>
    <t>FRA2140053098Q1 2022EUR</t>
  </si>
  <si>
    <t>FRA2110411319-1Q1 2022EUR</t>
  </si>
  <si>
    <t>FRA2130042860Q1 2022EUR</t>
  </si>
  <si>
    <t>FRAFR4GP2781Q1 2022EUR</t>
  </si>
  <si>
    <t>FRAFR2-21-2-051Q1 2022EUR</t>
  </si>
  <si>
    <t>FRA221606899Q1 2022EUR</t>
  </si>
  <si>
    <t>FRAFR2-20-5-112Q1 2022EUR</t>
  </si>
  <si>
    <t>FRA2573030Q1 2022EUR</t>
  </si>
  <si>
    <t>FRA1200306838Q1 2022EUR</t>
  </si>
  <si>
    <t>FRA2110791339Q1 2022EUR</t>
  </si>
  <si>
    <t>FRA2204106833Q1 2022EUR</t>
  </si>
  <si>
    <t>FRA2195306346Q1 2022EUR</t>
  </si>
  <si>
    <t>FRA1191406319Q1 2022EUR</t>
  </si>
  <si>
    <t>FRA1190606259Q1 2022EUR</t>
  </si>
  <si>
    <t>FRAFR2-21-2-079Q1 2022EUR</t>
  </si>
  <si>
    <t>FRA1190106235Q1 2022EUR</t>
  </si>
  <si>
    <t>FRA1190606260Q1 2022EUR</t>
  </si>
  <si>
    <t>FRA1190506253Q1 2022EUR</t>
  </si>
  <si>
    <t>FRA2193106193Q1 2022EUR</t>
  </si>
  <si>
    <t>FRA1191406144Q1 2022EUR</t>
  </si>
  <si>
    <t>FRA1190506149Q1 2022EUR</t>
  </si>
  <si>
    <t>FRA1190106150Q1 2022EUR</t>
  </si>
  <si>
    <t>FRA1191306025Q1 2022EUR</t>
  </si>
  <si>
    <t>FRA1191405962Q1 2022EUR</t>
  </si>
  <si>
    <t>FRA1190206101Q1 2022EUR</t>
  </si>
  <si>
    <t>FRA2194006061Q1 2022EUR</t>
  </si>
  <si>
    <t>FRA2197206022Q1 2022EUR</t>
  </si>
  <si>
    <t>FRA1190505947Q1 2022EUR</t>
  </si>
  <si>
    <t>FRA1190505928Q1 2022EUR</t>
  </si>
  <si>
    <t>FRA2197205926Q1 2022EUR</t>
  </si>
  <si>
    <t>FRA1190405898Q1 2022EUR</t>
  </si>
  <si>
    <t>FRA119505885Q1 2022EUR</t>
  </si>
  <si>
    <t>FRA1150054231Q1 2022EUR</t>
  </si>
  <si>
    <t>FRA29314034Q1 2022EUR</t>
  </si>
  <si>
    <t>FRA2140593993Q1 2022EUR</t>
  </si>
  <si>
    <t>FRA2150164020Q1 2022EUR</t>
  </si>
  <si>
    <t>FRA320104Q1 2022EUR</t>
  </si>
  <si>
    <t>FRA1160154736Q1 2022EUR</t>
  </si>
  <si>
    <t>FRA2150054000Q1 2022EUR</t>
  </si>
  <si>
    <t>FRA1181005805Q1 2022EUR</t>
  </si>
  <si>
    <t>FRA19218008Q1 2022EUR</t>
  </si>
  <si>
    <t>FRA2140343266Q1 2022EUR</t>
  </si>
  <si>
    <t>FRA2140163516Q1 2022EUR</t>
  </si>
  <si>
    <t>FRA2196406474 MAINTENANCEQ1 2022EUR</t>
  </si>
  <si>
    <t>FRA2130052595Q1 2022EUR</t>
  </si>
  <si>
    <t>FRA2130052742Q1 2022EUR</t>
  </si>
  <si>
    <t>FRA390001Q1 2022EUR</t>
  </si>
  <si>
    <t>FRA2130722474Q1 2022EUR</t>
  </si>
  <si>
    <t>FRA2130542722Q1 2022EUR</t>
  </si>
  <si>
    <t>FRA2130542680Q1 2022EUR</t>
  </si>
  <si>
    <t>FRA1130132254Q1 2022EUR</t>
  </si>
  <si>
    <t>FRA27255023Q1 2022EUR</t>
  </si>
  <si>
    <t>FRA2478080Q1 2022EUR</t>
  </si>
  <si>
    <t>FRA351951Q1 2022EUR</t>
  </si>
  <si>
    <t>FRA2208006799-PARTENAIRESQ1 2022EUR</t>
  </si>
  <si>
    <t>FRA2538053Q1 2022EUR</t>
  </si>
  <si>
    <t>FRA2130312615Q1 2022EUR</t>
  </si>
  <si>
    <t>FRA2120481902Q1 2022EUR</t>
  </si>
  <si>
    <t>FRA2170765155Q1 2022EUR</t>
  </si>
  <si>
    <t>FRA2110411370Q1 2022EUR</t>
  </si>
  <si>
    <t>FRA1184505752Q1 2022EUR</t>
  </si>
  <si>
    <t>FRA2191505877Q1 2022EUR</t>
  </si>
  <si>
    <t>FRA2207906594Q1 2022EUR</t>
  </si>
  <si>
    <t>FRA28242001Q1 2022EUR</t>
  </si>
  <si>
    <t>FRA27280102Q1 2022EUR</t>
  </si>
  <si>
    <t>FRA27280103Q1 2022EUR</t>
  </si>
  <si>
    <t>FRA27315110Q1 2022EUR</t>
  </si>
  <si>
    <t>FRA27263096Q1 2022EUR</t>
  </si>
  <si>
    <t>FRA27258081Q1 2022EUR</t>
  </si>
  <si>
    <t>FRA27315086Q1 2022EUR</t>
  </si>
  <si>
    <t>FRA27306022Q1 2022EUR</t>
  </si>
  <si>
    <t>FRA27263042Q1 2022EUR</t>
  </si>
  <si>
    <t>FRA27271037Q1 2022EUR</t>
  </si>
  <si>
    <t>FRA27278038Q1 2022EUR</t>
  </si>
  <si>
    <t>FRA1201006605Q1 2022EUR</t>
  </si>
  <si>
    <t>FRA27314020Q1 2022EUR</t>
  </si>
  <si>
    <t>FRA26147054Q1 2022EUR</t>
  </si>
  <si>
    <t>FRA2130812431-Q1 2022EUR</t>
  </si>
  <si>
    <t>FRA26089090Q1 2022EUR</t>
  </si>
  <si>
    <t>FRA1200506808-Q1 2022EUR</t>
  </si>
  <si>
    <t>FRA1553045Q1 2022EUR</t>
  </si>
  <si>
    <t>FRA27255012Q1 2022EUR</t>
  </si>
  <si>
    <t>FRA901002Q1 2022EUR</t>
  </si>
  <si>
    <t>FRA570008Q1 2022EUR</t>
  </si>
  <si>
    <t>FRA21004Q1 2022EUR</t>
  </si>
  <si>
    <t>FRA6001Q1 2022EUR</t>
  </si>
  <si>
    <t>FRA2204506859Q1 2022EUR</t>
  </si>
  <si>
    <t>FRA348162Q1 2022EUR</t>
  </si>
  <si>
    <t>FRA21094Q1 2022EUR</t>
  </si>
  <si>
    <t>FRA1130082479Q1 2022EUR</t>
  </si>
  <si>
    <t>FRA900083Q1 2022EUR</t>
  </si>
  <si>
    <t>FRA662790Q1 2022EUR</t>
  </si>
  <si>
    <t>FRA579915Q1 2022EUR</t>
  </si>
  <si>
    <t>FRA21049Q1 2022EUR</t>
  </si>
  <si>
    <t>FRA832681Q1 2022EUR</t>
  </si>
  <si>
    <t>FRA900052Q1 2022EUR</t>
  </si>
  <si>
    <t>FRA14047Q1 2022EUR</t>
  </si>
  <si>
    <t>FRA11025Q1 2022EUR</t>
  </si>
  <si>
    <t>FRA520004Q1 2022EUR</t>
  </si>
  <si>
    <t>FRA2495019Q1 2022EUR</t>
  </si>
  <si>
    <t>FRA110052236Q1 2022EUR</t>
  </si>
  <si>
    <t>FRA2440016Q1 2022EUR</t>
  </si>
  <si>
    <t>FRA2438047Q1 2022EUR</t>
  </si>
  <si>
    <t>FRA2510008Q1 2022EUR</t>
  </si>
  <si>
    <t>FRA1557018Q1 2022EUR</t>
  </si>
  <si>
    <t>FRA2587009Q1 2022EUR</t>
  </si>
  <si>
    <t>FRA2489083Q1 2022EUR</t>
  </si>
  <si>
    <t>FRA210036934Q1 2022EUR</t>
  </si>
  <si>
    <t>FRA2205106834Q1 2022EUR</t>
  </si>
  <si>
    <t>FRA210054881Q1 2022EUR</t>
  </si>
  <si>
    <t>FRA2110791340Q1 2022EUR</t>
  </si>
  <si>
    <t>FRA2110441026Q1 2022EUR</t>
  </si>
  <si>
    <t>[79841]</t>
  </si>
  <si>
    <t>[43945]</t>
  </si>
  <si>
    <t>FRA211051128Q1 2022EUR</t>
  </si>
  <si>
    <t>FRA210028954Q1 2022EUR</t>
  </si>
  <si>
    <t>FRA210005652Q1 2022EUR</t>
  </si>
  <si>
    <t>FRA212811605Q1 2022EUR</t>
  </si>
  <si>
    <t>FRA28255058Q1 2022EUR</t>
  </si>
  <si>
    <t>FRA28313083Q1 2022EUR</t>
  </si>
  <si>
    <t>FRA28306067Q1 2022EUR</t>
  </si>
  <si>
    <t>FRA28314065Q1 2022EUR</t>
  </si>
  <si>
    <t>FRA2205106587 TRAVAUXQ1 2022EUR</t>
  </si>
  <si>
    <t>FRA18228003Q1 2022EUR</t>
  </si>
  <si>
    <t>FRA28314046Q1 2022EUR</t>
  </si>
  <si>
    <t>FRA2205106591 TRAVAUXQ1 2022EUR</t>
  </si>
  <si>
    <t>FRA2205106592 MAINTENANCEQ1 2022EUR</t>
  </si>
  <si>
    <t>FRA28315049Q1 2022EUR</t>
  </si>
  <si>
    <t>FRA2205106598 MAINTENANCEQ1 2022EUR</t>
  </si>
  <si>
    <t>FRA1253004Q1 2022EUR</t>
  </si>
  <si>
    <t>FRA28280078Q1 2022EUR</t>
  </si>
  <si>
    <t>FRA19218007Q1 2022EUR</t>
  </si>
  <si>
    <t>FRA29257025Q1 2022EUR</t>
  </si>
  <si>
    <t>FRA29294027Q1 2022EUR</t>
  </si>
  <si>
    <t>FRA29253037Q1 2022EUR</t>
  </si>
  <si>
    <t>FRA2090444135Q1 2022EUR</t>
  </si>
  <si>
    <t>FRA110005165Q1 2022EUR</t>
  </si>
  <si>
    <t>FRA110028185Q1 2022EUR</t>
  </si>
  <si>
    <t>FRA29263035Q1 2022EUR</t>
  </si>
  <si>
    <t>FRA210036308Q1 2022EUR</t>
  </si>
  <si>
    <t>FRA109081058Q1 2022EUR</t>
  </si>
  <si>
    <t>FRA10906075Q1 2022EUR</t>
  </si>
  <si>
    <t>FRA29280038Q1 2022EUR</t>
  </si>
  <si>
    <t>FRA29302039Q1 2022EUR</t>
  </si>
  <si>
    <t>FRA2196406480 MAINTENANCEQ1 2022EUR</t>
  </si>
  <si>
    <t>FRA18229014Q1 2022EUR</t>
  </si>
  <si>
    <t>FRA19221010Q1 2022EUR</t>
  </si>
  <si>
    <t>FRA29280003Q1 2022EUR</t>
  </si>
  <si>
    <t>FRA28314089Q1 2022EUR</t>
  </si>
  <si>
    <t>FRA18316008Q1 2022EUR</t>
  </si>
  <si>
    <t>FRA28306077Q1 2022EUR</t>
  </si>
  <si>
    <t>FRA2205106801Q1 2022EUR</t>
  </si>
  <si>
    <t>FRA211761473newQ1 2022EUR</t>
  </si>
  <si>
    <t>211761473new</t>
  </si>
  <si>
    <t>FRA19229018Q1 2022EUR</t>
  </si>
  <si>
    <t>[84323, 78246]</t>
  </si>
  <si>
    <t>[44268, 43391]</t>
  </si>
  <si>
    <t>2022-04-23 00:44:43 +0200</t>
  </si>
  <si>
    <t>FRA29258036Q1 2022EUR</t>
  </si>
  <si>
    <t>FRA1170015070Q1 2022EUR</t>
  </si>
  <si>
    <t>FRA1170035402Q1 2022EUR</t>
  </si>
  <si>
    <t>FRA1200106554-PARTENAIRESQ1 2022EUR</t>
  </si>
  <si>
    <t>FRA2196406485 MAINTENANCEQ1 2022EUR</t>
  </si>
  <si>
    <t>FRA2196406486 TRAVAUXQ1 2022EUR</t>
  </si>
  <si>
    <t>FRA4070Q1 2022EUR</t>
  </si>
  <si>
    <t>FRA840004Q1 2022EUR</t>
  </si>
  <si>
    <t>FRA2588020Q1 2022EUR</t>
  </si>
  <si>
    <t>FRA812777Q1 2022EUR</t>
  </si>
  <si>
    <t>FRA21003Q1 2022EUR</t>
  </si>
  <si>
    <t>FRA17225009Q1 2022EUR</t>
  </si>
  <si>
    <t>FRA700060Q1 2022EUR</t>
  </si>
  <si>
    <t>FRA5003Q1 2022EUR</t>
  </si>
  <si>
    <t>FRAFR2-22-2-025Q1 2022EUR</t>
  </si>
  <si>
    <t>FR2-22-2-025</t>
  </si>
  <si>
    <t>FRA570011Q1 2022EUR</t>
  </si>
  <si>
    <t>FRA2233017Q1 2022EUR</t>
  </si>
  <si>
    <t>FRA21098Q1 2022EUR</t>
  </si>
  <si>
    <t>FRA2588016Q1 2022EUR</t>
  </si>
  <si>
    <t>FRA390077Q1 2022EUR</t>
  </si>
  <si>
    <t>FRA347940Q1 2022EUR</t>
  </si>
  <si>
    <t>FRA390030Q1 2022EUR</t>
  </si>
  <si>
    <t>FRA2489061Q1 2022EUR</t>
  </si>
  <si>
    <t>FRA390104Q1 2022EUR</t>
  </si>
  <si>
    <t>FRA390002Q1 2022EUR</t>
  </si>
  <si>
    <t>FRA390083Q1 2022EUR</t>
  </si>
  <si>
    <t>FRA570017Q1 2022EUR</t>
  </si>
  <si>
    <t>FRA2002Q1 2022EUR</t>
  </si>
  <si>
    <t>FRA401003Q1 2022EUR</t>
  </si>
  <si>
    <t>FRA390036Q1 2022EUR</t>
  </si>
  <si>
    <t>FRA2140123891Q1 2022EUR</t>
  </si>
  <si>
    <t>FRA11006Q1 2022EUR</t>
  </si>
  <si>
    <t>FRA2196406477 TRAVAUXQ1 2022EUR</t>
  </si>
  <si>
    <t>FRA2196406478 MAINTENANCEQ1 2022EUR</t>
  </si>
  <si>
    <t>FRA390013Q1 2022EUR</t>
  </si>
  <si>
    <t>FRA790007Q1 2022EUR</t>
  </si>
  <si>
    <t>FRA2140373474Q1 2022EUR</t>
  </si>
  <si>
    <t>FRA390089Q1 2022EUR</t>
  </si>
  <si>
    <t>FRA401002Q1 2022EUR</t>
  </si>
  <si>
    <t>FRA5009Q1 2022EUR</t>
  </si>
  <si>
    <t>FRA21016Q1 2022EUR</t>
  </si>
  <si>
    <t>FRA390011Q1 2022EUR</t>
  </si>
  <si>
    <t>FRA14112Q1 2022EUR</t>
  </si>
  <si>
    <t>FRA4056Q1 2022EUR</t>
  </si>
  <si>
    <t>FRA2160440551Q1 2022EUR</t>
  </si>
  <si>
    <t>FRA2204506858Q1 2022EUR</t>
  </si>
  <si>
    <t>FRA19035Q1 2022EUR</t>
  </si>
  <si>
    <t>FRA670002Q1 2022EUR</t>
  </si>
  <si>
    <t>FRA2196406469 MAINTENANCEQ1 2022EUR</t>
  </si>
  <si>
    <t>FRA2196406470 TRAVAUXQ1 2022EUR</t>
  </si>
  <si>
    <t>FRA2489071Q1 2022EUR</t>
  </si>
  <si>
    <t>FRA901005Q1 2022EUR</t>
  </si>
  <si>
    <t>FRA390093Q1 2022EUR</t>
  </si>
  <si>
    <t>FRA20109Q1 2022EUR</t>
  </si>
  <si>
    <t>FRA8014Q1 2022EUR</t>
  </si>
  <si>
    <t>FRA12007Q1 2022EUR</t>
  </si>
  <si>
    <t>FRA900075Q1 2022EUR</t>
  </si>
  <si>
    <t>FRA850012Q1 2022EUR</t>
  </si>
  <si>
    <t>FRA2009Q1 2022EUR</t>
  </si>
  <si>
    <t>FRA560009Q1 2022EUR</t>
  </si>
  <si>
    <t>FRA2202006651Q1 2022EUR</t>
  </si>
  <si>
    <t>FRA20004Q1 2022EUR</t>
  </si>
  <si>
    <t>FRA320101Q1 2022EUR</t>
  </si>
  <si>
    <t>FRA2196406481 MAINTENANCEQ1 2022EUR</t>
  </si>
  <si>
    <t>FRA2196406483 TRAVAUXQ1 2022EUR</t>
  </si>
  <si>
    <t>FRA459997Q1 2022EUR</t>
  </si>
  <si>
    <t>FRA550003Q1 2022EUR</t>
  </si>
  <si>
    <t>FRA11021-MAREEQ1 2022EUR</t>
  </si>
  <si>
    <t>FRA13102 FRUITS &amp; LEGUMESQ1 2022EUR</t>
  </si>
  <si>
    <t>FRA390050Q1 2022EUR</t>
  </si>
  <si>
    <t>FRA2205406680Q1 2022EUR</t>
  </si>
  <si>
    <t>FRA789517Q1 2022EUR</t>
  </si>
  <si>
    <t>FRA870007Q1 2022EUR</t>
  </si>
  <si>
    <t>FRA2160704885Q1 2022EUR</t>
  </si>
  <si>
    <t>FRA2489060Q1 2022EUR</t>
  </si>
  <si>
    <t>FRA29280017Q1 2022EUR</t>
  </si>
  <si>
    <t>FRA787654Q1 2022EUR</t>
  </si>
  <si>
    <t>FRA2120371765Q1 2022EUR</t>
  </si>
  <si>
    <t>FRA4053Q1 2022EUR</t>
  </si>
  <si>
    <t>FRA21075Q1 2022EUR</t>
  </si>
  <si>
    <t>FRAFR2-21-6-020Q1 2022EUR</t>
  </si>
  <si>
    <t>FRAFR2-21-1-036Q1 2022EUR</t>
  </si>
  <si>
    <t>FRA2207206736Q1 2022EUR</t>
  </si>
  <si>
    <t>FRA2205106585 TRAVAUXQ1 2022EUR</t>
  </si>
  <si>
    <t>FRA2205106586 MAINTENANCEQ1 2022EUR</t>
  </si>
  <si>
    <t>FRA2191406365-1Q1 2022EUR</t>
  </si>
  <si>
    <t>FRA2195106467Q1 2022EUR</t>
  </si>
  <si>
    <t>FRA1191406449Q1 2022EUR</t>
  </si>
  <si>
    <t>FRA2195306345Q1 2022EUR</t>
  </si>
  <si>
    <t>FRA1191406240Q1 2022EUR</t>
  </si>
  <si>
    <t>FRA2193306141Q1 2022EUR</t>
  </si>
  <si>
    <t>FRA1190506021Q1 2022EUR</t>
  </si>
  <si>
    <t>FRA2198105961Q1 2022EUR</t>
  </si>
  <si>
    <t>FRA2188105804Q1 2022EUR</t>
  </si>
  <si>
    <t>FRA2140213076Q1 2022EUR</t>
  </si>
  <si>
    <t>FRA2185905757Q1 2022EUR</t>
  </si>
  <si>
    <t>FRA2181805656Q1 2022EUR</t>
  </si>
  <si>
    <t>FRA2184105581Q1 2022EUR</t>
  </si>
  <si>
    <t>FRA2180155577Q1 2022EUR</t>
  </si>
  <si>
    <t>FRA1181405424Q1 2022EUR</t>
  </si>
  <si>
    <t>FRA2170365127Q1 2022EUR</t>
  </si>
  <si>
    <t>FRA2160195044Q1 2022EUR</t>
  </si>
  <si>
    <t>FRA4048Q1 2022EUR</t>
  </si>
  <si>
    <t>FRA2160304936Q1 2022EUR</t>
  </si>
  <si>
    <t>FRA2160724717Q1 2022EUR</t>
  </si>
  <si>
    <t>FRA120406831Q1 2022EUR</t>
  </si>
  <si>
    <t>FRA2191706367Q1 2022EUR</t>
  </si>
  <si>
    <t>FRA220816804Q1 2022EUR</t>
  </si>
  <si>
    <t>FRA2203106780Q1 2022EUR</t>
  </si>
  <si>
    <t>FRAFR2-22-2-011Q1 2022EUR</t>
  </si>
  <si>
    <t>FR2-22-2-011</t>
  </si>
  <si>
    <t>FRA2207206759Q1 2022EUR</t>
  </si>
  <si>
    <t>FRA2204406737Q1 2022EUR</t>
  </si>
  <si>
    <t>FRA2196605884Q1 2022EUR</t>
  </si>
  <si>
    <t>FRA120406701Q1 2022EUR</t>
  </si>
  <si>
    <t>FRA2203606654Q1 2022EUR</t>
  </si>
  <si>
    <t>FRA1201406649Q1 2022EUR</t>
  </si>
  <si>
    <t>FRA2197805981Q1 2022EUR</t>
  </si>
  <si>
    <t>FRA2207206561Q1 2022EUR</t>
  </si>
  <si>
    <t>FRA2205106583 TRAVAUXQ1 2022EUR</t>
  </si>
  <si>
    <t>FRA2205106584 MAINTENANCEQ1 2022EUR</t>
  </si>
  <si>
    <t>FRA120506553Q1 2022EUR</t>
  </si>
  <si>
    <t>FRA2205106578 MAITENANCEQ1 2022EUR</t>
  </si>
  <si>
    <t>FRA2205106577 TRAVAUXQ1 2022EUR</t>
  </si>
  <si>
    <t>FRA1200506551Q1 2022EUR</t>
  </si>
  <si>
    <t>FRA1190506325Q1 2022EUR</t>
  </si>
  <si>
    <t>FRA2197206446Q1 2022EUR</t>
  </si>
  <si>
    <t>FRA1190106343Q1 2022EUR</t>
  </si>
  <si>
    <t>FRA2190506238Q1 2022EUR</t>
  </si>
  <si>
    <t>FRA1191306385Q1 2022EUR</t>
  </si>
  <si>
    <t>FRA1190505927Q1 2022EUR</t>
  </si>
  <si>
    <t>FRA11180605800Q1 2022EUR</t>
  </si>
  <si>
    <t>FRA2193605878Q1 2022EUR</t>
  </si>
  <si>
    <t>FRA2182905698Q1 2022EUR</t>
  </si>
  <si>
    <t>FRA1181505837Q1 2022EUR</t>
  </si>
  <si>
    <t>FRA28237035BQ1 2022EUR</t>
  </si>
  <si>
    <t>FRA2187205706Q1 2022EUR</t>
  </si>
  <si>
    <t>FRA2180505744Q1 2022EUR</t>
  </si>
  <si>
    <t>FRA210081501Q1 2022EUR</t>
  </si>
  <si>
    <t>FRA1184405798Q1 2022EUR</t>
  </si>
  <si>
    <t>FRA1180805726Q1 2022EUR</t>
  </si>
  <si>
    <t>FRA1187205702Q1 2022EUR</t>
  </si>
  <si>
    <t>FRA2187005636Q1 2022EUR</t>
  </si>
  <si>
    <t>FRA2182205661Q1 2022EUR</t>
  </si>
  <si>
    <t>FRA850013Q1 2022EUR</t>
  </si>
  <si>
    <t>FRA1180705584Q1 2022EUR</t>
  </si>
  <si>
    <t>FRA2184405583Q1 2022EUR</t>
  </si>
  <si>
    <t>FRA219105876Q1 2022EUR</t>
  </si>
  <si>
    <t>FRA29307001Q1 2022EUR</t>
  </si>
  <si>
    <t>FRA1181505459Q1 2022EUR</t>
  </si>
  <si>
    <t>FRA660016Q1 2022EUR</t>
  </si>
  <si>
    <t>FRA390073Q1 2022EUR</t>
  </si>
  <si>
    <t>FRA27306043Q1 2022EUR</t>
  </si>
  <si>
    <t>FRA1181405502Q1 2022EUR</t>
  </si>
  <si>
    <t>FRA1181205425Q1 2022EUR</t>
  </si>
  <si>
    <t>FRA1188005658Q1 2022EUR</t>
  </si>
  <si>
    <t>FRA2177205329Q1 2022EUR</t>
  </si>
  <si>
    <t>FRA1170075225Q1 2022EUR</t>
  </si>
  <si>
    <t>FRA1180805659Q1 2022EUR</t>
  </si>
  <si>
    <t>FRA1170605381Q1 2022EUR</t>
  </si>
  <si>
    <t>FRA1170125267Q1 2022EUR</t>
  </si>
  <si>
    <t>FRA2170365181Q1 2022EUR</t>
  </si>
  <si>
    <t>FRA26113046Q1 2022EUR</t>
  </si>
  <si>
    <t>FRA2170215182Q1 2022EUR</t>
  </si>
  <si>
    <t>FRAFR2-21-1-085Q1 2022EUR</t>
  </si>
  <si>
    <t>FRA2130192487-Q1 2022EUR</t>
  </si>
  <si>
    <t>FRA2170265153Q1 2022EUR</t>
  </si>
  <si>
    <t>FRA2170285204Q1 2022EUR</t>
  </si>
  <si>
    <t>FRA2513025Q1 2022EUR</t>
  </si>
  <si>
    <t>FRA2170535119Q1 2022EUR</t>
  </si>
  <si>
    <t>FRA2170285130Q1 2022EUR</t>
  </si>
  <si>
    <t>FRA2170535118Q1 2022EUR</t>
  </si>
  <si>
    <t>FRA2170195068Q1 2022EUR</t>
  </si>
  <si>
    <t>FRA27315026Q1 2022EUR</t>
  </si>
  <si>
    <t>FRA16053050Q1 2022EUR</t>
  </si>
  <si>
    <t>FRA26091030Q1 2022EUR</t>
  </si>
  <si>
    <t>FRA2160724833Q1 2022EUR</t>
  </si>
  <si>
    <t>FRA2160204868Q1 2022EUR</t>
  </si>
  <si>
    <t>FRA2160705043Q1 2022EUR</t>
  </si>
  <si>
    <t>FRA1170065120Q1 2022EUR</t>
  </si>
  <si>
    <t>FRA2205106580 MAINTENANCEQ1 2022EUR</t>
  </si>
  <si>
    <t>FRA2205106579 TRAVAUXQ1 2022EUR</t>
  </si>
  <si>
    <t>FRA2160644834Q1 2022EUR</t>
  </si>
  <si>
    <t>FRA2160184796Q1 2022EUR</t>
  </si>
  <si>
    <t>FRA1160154909Q1 2022EUR</t>
  </si>
  <si>
    <t>FRA2160054673Q1 2022EUR</t>
  </si>
  <si>
    <t>FRA2160334794Q1 2022EUR</t>
  </si>
  <si>
    <t>FRA742910Q1 2022EUR</t>
  </si>
  <si>
    <t>FRA2160544714Q1 2022EUR</t>
  </si>
  <si>
    <t>FRA2140673707Q1 2022EUR</t>
  </si>
  <si>
    <t>FRA110001497Q1 2022EUR</t>
  </si>
  <si>
    <t>FRA210310498Q1 2022EUR</t>
  </si>
  <si>
    <t>FRA2150514341Q1 2022EUR</t>
  </si>
  <si>
    <t>FRA2150544443Q1 2022EUR</t>
  </si>
  <si>
    <t>FRA2130362492Q1 2022EUR</t>
  </si>
  <si>
    <t>FRA2150514342Q1 2022EUR</t>
  </si>
  <si>
    <t>FRA2150514343Q1 2022EUR</t>
  </si>
  <si>
    <t>FRA2140763973Q1 2022EUR</t>
  </si>
  <si>
    <t>FRA2151624001Q1 2022EUR</t>
  </si>
  <si>
    <t>FRA1150034361Q1 2022EUR</t>
  </si>
  <si>
    <t>FRA1150064040Q1 2022EUR</t>
  </si>
  <si>
    <t>FRA1150064044Q1 2022EUR</t>
  </si>
  <si>
    <t>FRA2140373933Q1 2022EUR</t>
  </si>
  <si>
    <t>FRA2140723204Q1 2022EUR</t>
  </si>
  <si>
    <t>FRA1140043728Q1 2022EUR</t>
  </si>
  <si>
    <t>FRA1140083265Q1 2022EUR</t>
  </si>
  <si>
    <t>FRA2140543809Q1 2022EUR</t>
  </si>
  <si>
    <t>FRA2140663576Q1 2022EUR</t>
  </si>
  <si>
    <t>FRA2140543267Q1 2022EUR</t>
  </si>
  <si>
    <t>FRA1140143140Q1 2022EUR</t>
  </si>
  <si>
    <t>FRA1140053242Q1 2022EUR</t>
  </si>
  <si>
    <t>FRA1140033097Q1 2022EUR</t>
  </si>
  <si>
    <t>FRA1140143268Q1 2022EUR</t>
  </si>
  <si>
    <t>FRA1140053286Q1 2022EUR</t>
  </si>
  <si>
    <t>FRAFR2-21-1-114Q1 2022EUR</t>
  </si>
  <si>
    <t>FRA1140143269Q1 2022EUR</t>
  </si>
  <si>
    <t>FRA1130012881PQ1 2022EUR</t>
  </si>
  <si>
    <t>FRA1130022968N12Q1 2022EUR</t>
  </si>
  <si>
    <t>FRA1130022968N6Q1 2022EUR</t>
  </si>
  <si>
    <t>FRA1130022968N8Q1 2022EUR</t>
  </si>
  <si>
    <t>FRA1130142859Q1 2022EUR</t>
  </si>
  <si>
    <t>FRA1130072480Q1 2022EUR</t>
  </si>
  <si>
    <t>FRA2130052637Q1 2022EUR</t>
  </si>
  <si>
    <t>FRA29236022Q1 2022EUR</t>
  </si>
  <si>
    <t>FRA2120051830Q1 2022EUR</t>
  </si>
  <si>
    <t>FRA212051551Q1 2022EUR</t>
  </si>
  <si>
    <t>FRA2120771736Q1 2022EUR</t>
  </si>
  <si>
    <t>FRA210041375Q1 2022EUR</t>
  </si>
  <si>
    <t>FRA212771695Q1 2022EUR</t>
  </si>
  <si>
    <t>FRA212541653Q1 2022EUR</t>
  </si>
  <si>
    <t>FRA1120152007Q1 2022EUR</t>
  </si>
  <si>
    <t>FRA2130182702Q1 2022EUR</t>
  </si>
  <si>
    <t>FRA2140373433Q1 2022EUR</t>
  </si>
  <si>
    <t>FRA2120801806Q1 2022EUR</t>
  </si>
  <si>
    <t>FRA2120052134Q1 2022EUR</t>
  </si>
  <si>
    <t>FRA2120721973Q1 2022EUR</t>
  </si>
  <si>
    <t>FRA220206758Q1 2022EUR</t>
  </si>
  <si>
    <t>FRA211311451Q1 2022EUR</t>
  </si>
  <si>
    <t>FRA212091606Q1 2022EUR</t>
  </si>
  <si>
    <t>FRA29255019Q1 2022EUR</t>
  </si>
  <si>
    <t>FRA2120721968Q1 2022EUR</t>
  </si>
  <si>
    <t>FRA2140313622Q1 2022EUR</t>
  </si>
  <si>
    <t>FRA2140143499Q1 2022EUR</t>
  </si>
  <si>
    <t>FRA2130592514Q1 2022EUR</t>
  </si>
  <si>
    <t>FRA2170595121Q1 2022EUR</t>
  </si>
  <si>
    <t>FRA2130052884Q1 2022EUR</t>
  </si>
  <si>
    <t>FRA1130082408Q1 2022EUR</t>
  </si>
  <si>
    <t>FRA2130282886Q1 2022EUR</t>
  </si>
  <si>
    <t>FRA2130302743Q1 2022EUR</t>
  </si>
  <si>
    <t>FRA2593033Q1 2022EUR</t>
  </si>
  <si>
    <t>FRA1130062388Q1 2022EUR</t>
  </si>
  <si>
    <t>FRA2205106829Q1 2022EUR</t>
  </si>
  <si>
    <t>FRA27271013Q1 2022EUR</t>
  </si>
  <si>
    <t>FRA1130112574Q1 2022EUR</t>
  </si>
  <si>
    <t>FRA2150764527Q1 2022EUR</t>
  </si>
  <si>
    <t>FRA21176977FIXEQ1 2022EUR</t>
  </si>
  <si>
    <t>FRA21176978FIXEQ1 2022EUR</t>
  </si>
  <si>
    <t>FRA28312041FIXEQ1 2022EUR</t>
  </si>
  <si>
    <t>FRA574640Q1 2022EUR</t>
  </si>
  <si>
    <t>FRA1120141782Q1 2022EUR</t>
  </si>
  <si>
    <t>FRA2578059Q1 2022EUR</t>
  </si>
  <si>
    <t>FRA1551042Q1 2022EUR</t>
  </si>
  <si>
    <t>FRA2588037Q1 2022EUR</t>
  </si>
  <si>
    <t>FRA2471089Q1 2022EUR</t>
  </si>
  <si>
    <t>FRA2595012Q1 2022EUR</t>
  </si>
  <si>
    <t>FRA16051059Q1 2022EUR</t>
  </si>
  <si>
    <t>FRA16062060Q1 2022EUR</t>
  </si>
  <si>
    <t>FRA26076064Q1 2022EUR</t>
  </si>
  <si>
    <t>FRA26095022Q1 2022EUR</t>
  </si>
  <si>
    <t>FRA26138065Q1 2022EUR</t>
  </si>
  <si>
    <t>FRA26138062Q1 2022EUR</t>
  </si>
  <si>
    <t>FRA27280011Q1 2022EUR</t>
  </si>
  <si>
    <t>FRA26076055Q1 2022EUR</t>
  </si>
  <si>
    <t>[79959]</t>
  </si>
  <si>
    <t>[44012]</t>
  </si>
  <si>
    <t>2022-04-23 00:32:24 +0200</t>
  </si>
  <si>
    <t>FRA26113076Q1 2022EUR</t>
  </si>
  <si>
    <t>FRA26112012Q1 2022EUR</t>
  </si>
  <si>
    <t>FRA26138028Q1 2022EUR</t>
  </si>
  <si>
    <t>FRA26113020Q1 2022EUR</t>
  </si>
  <si>
    <t>FRA26315097Q1 2022EUR</t>
  </si>
  <si>
    <t>FRA26068093Q1 2022EUR</t>
  </si>
  <si>
    <t>FRA26315098Q1 2022EUR</t>
  </si>
  <si>
    <t>FRA27280107Q1 2022EUR</t>
  </si>
  <si>
    <t>FRA17221016Q1 2022EUR</t>
  </si>
  <si>
    <t>FRA27263095Q1 2022EUR</t>
  </si>
  <si>
    <t>FRA2196406475 MAINTENANCEQ1 2022EUR</t>
  </si>
  <si>
    <t>FRA2196406476 TRAVAUXQ1 2022EUR</t>
  </si>
  <si>
    <t>FRA28238004Q1 2022EUR</t>
  </si>
  <si>
    <t>FRA2205106589Q1 2022EUR</t>
  </si>
  <si>
    <t>FRA2205106590 MAINTENANCEQ1 2022EUR</t>
  </si>
  <si>
    <t>FRA2466051Q1 2022EUR</t>
  </si>
  <si>
    <t>FRA2442072Q1 2022EUR</t>
  </si>
  <si>
    <t>FRA1453008Q1 2022EUR</t>
  </si>
  <si>
    <t>FRA1453009Q1 2022EUR</t>
  </si>
  <si>
    <t>FRA2345023Q1 2022EUR</t>
  </si>
  <si>
    <t>FRA1253027Q1 2022EUR</t>
  </si>
  <si>
    <t>FRA17222005Q1 2022EUR</t>
  </si>
  <si>
    <t>FRA2120451829Q1 2022EUR</t>
  </si>
  <si>
    <t>FRA209045060Q1 2022EUR</t>
  </si>
  <si>
    <t>FRA328677Q1 2022EUR</t>
  </si>
  <si>
    <t>FRA1460022Q1 2022EUR</t>
  </si>
  <si>
    <t>FRA210019354Q1 2022EUR</t>
  </si>
  <si>
    <t>FRA110036186Q1 2022EUR</t>
  </si>
  <si>
    <t>FRA110008700Q1 2022EUR</t>
  </si>
  <si>
    <t>FRA1150054362Q1 2022EUR</t>
  </si>
  <si>
    <t>FRA1150144190Q1 2022EUR</t>
  </si>
  <si>
    <t>FRA2150514147Q1 2022EUR</t>
  </si>
  <si>
    <t>FRA2150544042Q1 2022EUR</t>
  </si>
  <si>
    <t>FRA21019Q1 2022EUR</t>
  </si>
  <si>
    <t>FRA2110481485Q1 2022EUR</t>
  </si>
  <si>
    <t>FRA2205106596Q1 2022EUR</t>
  </si>
  <si>
    <t>[80021]</t>
  </si>
  <si>
    <t>[44070]</t>
  </si>
  <si>
    <t>FRA2380024Q1 2022EUR</t>
  </si>
  <si>
    <t>FRA901003Q1 2022EUR</t>
  </si>
  <si>
    <t>FRA380004Q1 2022EUR</t>
  </si>
  <si>
    <t>FRA110014699Q1 2022EUR</t>
  </si>
  <si>
    <t>FRA110005166Q1 2022EUR</t>
  </si>
  <si>
    <t>FRA2140543560Q1 2022EUR</t>
  </si>
  <si>
    <t>FRA1130052814Q1 2022EUR</t>
  </si>
  <si>
    <t>FRA1130142885Q1 2022EUR</t>
  </si>
  <si>
    <t>FRA1181405755Q1 2022EUR</t>
  </si>
  <si>
    <t>FRA2110281394Q1 2022EUR</t>
  </si>
  <si>
    <t>FRA210014628Q1 2022EUR</t>
  </si>
  <si>
    <t>FRA2130722477Q1 2022EUR</t>
  </si>
  <si>
    <t>FRA2140303476Q1 2022EUR</t>
  </si>
  <si>
    <t>FRA2311033Q1 2022EUR</t>
  </si>
  <si>
    <t>FRA16063058Q1 2022EUR</t>
  </si>
  <si>
    <t>FRA2196605879Q1 2022EUR</t>
  </si>
  <si>
    <t>FRA2207206732Q1 2022EUR</t>
  </si>
  <si>
    <t>FRA1200706650Q1 2022EUR</t>
  </si>
  <si>
    <t>FRA1191405958Q1 2022EUR</t>
  </si>
  <si>
    <t>FRA1181205572Q1 2022EUR</t>
  </si>
  <si>
    <t>FRA2191906217Q1 2022EUR</t>
  </si>
  <si>
    <t>FRA1190506151Q1 2022EUR</t>
  </si>
  <si>
    <t>FRA120406557Q1 2022EUR</t>
  </si>
  <si>
    <t>FRA2191906229Q1 2022EUR</t>
  </si>
  <si>
    <t>FRA1178105378Q1 2022EUR</t>
  </si>
  <si>
    <t>FRA2107201969Q1 2022EUR</t>
  </si>
  <si>
    <t>FRA211801218Q1 2022EUR</t>
  </si>
  <si>
    <t>FRA28280062Q1 2022EUR</t>
  </si>
  <si>
    <t>FRA2150544146Q1 2022EUR</t>
  </si>
  <si>
    <t>FRA2181905618Q1 2022EUR</t>
  </si>
  <si>
    <t>FRA27315010Q1 2022EUR</t>
  </si>
  <si>
    <t>FRA21047Q1 2022EUR</t>
  </si>
  <si>
    <t>FRA2160704983Q1 2022EUR</t>
  </si>
  <si>
    <t>FRAFR2-21-1-073Q1 2022EUR</t>
  </si>
  <si>
    <t>FRAFR2-21-1-076Q1 2022EUR</t>
  </si>
  <si>
    <t>FRAFR2-21-1-017-GPQ1 2022EUR</t>
  </si>
  <si>
    <t>FRA1130032534Q1 2022EUR</t>
  </si>
  <si>
    <t>FRA2120721971Q1 2022EUR</t>
  </si>
  <si>
    <t>FRA1181405616Q1 2022EUR</t>
  </si>
  <si>
    <t>FRA1150084279Q1 2022EUR</t>
  </si>
  <si>
    <t>FRA2203306779Q1 2022EUR</t>
  </si>
  <si>
    <t>FRAFR2-21-2-070Q1 2022EUR</t>
  </si>
  <si>
    <t>FRA1210314900Q1 2022EUR</t>
  </si>
  <si>
    <t>FRA2160484941Q1 2022EUR</t>
  </si>
  <si>
    <t>FRA28315030Q1 2022EUR</t>
  </si>
  <si>
    <t>FRAFR2-21-6-041Q1 2022EUR</t>
  </si>
  <si>
    <t>FRAFR2-21-1-098Q1 2022EUR</t>
  </si>
  <si>
    <t>FRAFR2-21-1-146.Q1 2022EUR</t>
  </si>
  <si>
    <t>FR2-21-1-146,</t>
  </si>
  <si>
    <t>FRA1190106326Q1 2022EUR</t>
  </si>
  <si>
    <t>FRA2150594300newQ1 2022EUR</t>
  </si>
  <si>
    <t>FRA2110721486Q1 2022EUR</t>
  </si>
  <si>
    <t>FRA2140193475Q1 2022EUR</t>
  </si>
  <si>
    <t>FRA19223017Q1 2022EUR</t>
  </si>
  <si>
    <t>FRAFR2-21-7-038Q1 2022EUR</t>
  </si>
  <si>
    <t>FRA350104Q1 2022EUR</t>
  </si>
  <si>
    <t>FRA20086Q1 2022EUR</t>
  </si>
  <si>
    <t>FRAFR2-21-1-107Q1 2022EUR</t>
  </si>
  <si>
    <t>FRA1453007newQ1 2022EUR</t>
  </si>
  <si>
    <t>FRAFR2-21-1-069Q1 2022EUR</t>
  </si>
  <si>
    <t>FRA119205925Q1 2022EUR</t>
  </si>
  <si>
    <t>FRA1190506024Q1 2022EUR</t>
  </si>
  <si>
    <t>FRA1190405952Q1 2022EUR</t>
  </si>
  <si>
    <t>FRAFR2-21-1-084Q1 2022EUR</t>
  </si>
  <si>
    <t>FRA1190405959Q1 2022EUR</t>
  </si>
  <si>
    <t>FRA1210206922Q1 2022EUR</t>
  </si>
  <si>
    <t>FRA2198105948Q1 2022EUR</t>
  </si>
  <si>
    <t>FRA1190505950Q1 2022EUR</t>
  </si>
  <si>
    <t>FRA2130722475Q1 2022EUR</t>
  </si>
  <si>
    <t>FRA26089039Q1 2022EUR</t>
  </si>
  <si>
    <t>FRA2185405724Q1 2022EUR</t>
  </si>
  <si>
    <t>FRA2180705551Q1 2022EUR</t>
  </si>
  <si>
    <t>FRA2205106595Q1 2022EUR</t>
  </si>
  <si>
    <t>FRA560005Q1 2022EUR</t>
  </si>
  <si>
    <t>FRAFR2-21-7-115Q1 2022EUR</t>
  </si>
  <si>
    <t>FRAFR2-21-5-040Q1 2022EUR</t>
  </si>
  <si>
    <t>FRAFR2-21-3-049Q1 2022EUR</t>
  </si>
  <si>
    <t>FRA2197206447Q1 2022EUR</t>
  </si>
  <si>
    <t>FRA1187205423Q1 2022EUR</t>
  </si>
  <si>
    <t>FRAFR2-22-1-040Q1 2022EUR</t>
  </si>
  <si>
    <t>FRAFR2-21-5-128Q1 2022EUR</t>
  </si>
  <si>
    <t>FR2-21-5-128</t>
  </si>
  <si>
    <t>[80105]</t>
  </si>
  <si>
    <t>[44152]</t>
  </si>
  <si>
    <t>2022-04-23 00:37:57 +0200</t>
  </si>
  <si>
    <t>[TN] : Calcul à main = Facture. Rebate bien calculé dans la participation mais absent du RDBC : 101 363,36 x 5% = 5 068,17</t>
  </si>
  <si>
    <t>FRAFR2-21-1-126Q1 2022EUR</t>
  </si>
  <si>
    <t>FR2-21-1-126</t>
  </si>
  <si>
    <t>FRAFR2-21-7-116Q1 2022EUR</t>
  </si>
  <si>
    <t>FR2-21-7-116</t>
  </si>
  <si>
    <t>FRAFR4-22-7-007Q1 2022EUR</t>
  </si>
  <si>
    <t>FRAFR2-22-1-010Q1 2022EUR</t>
  </si>
  <si>
    <t>FR2-22-1-010</t>
  </si>
  <si>
    <t>FRAFR2-22-7-034Q1 2022EUR</t>
  </si>
  <si>
    <t>FR2-22-7-034</t>
  </si>
  <si>
    <t>FRAFR2-22-2-018Q1 2022EUR</t>
  </si>
  <si>
    <t>FR2-22-2-018</t>
  </si>
  <si>
    <t>FRA1210308901Q1 2022EUR</t>
  </si>
  <si>
    <t>FRAFR2-22-7-035Q1 2022EUR</t>
  </si>
  <si>
    <t>FR2-22-7-035</t>
  </si>
  <si>
    <t>FRAFR2-21-2-121Q1 2022EUR</t>
  </si>
  <si>
    <t>FR2-21-2-121</t>
  </si>
  <si>
    <t>FRA2140633138Q1 2022EUR</t>
  </si>
  <si>
    <t>FRA2180295549Q1 2022EUR</t>
  </si>
  <si>
    <t>FRA8020Q1 2022EUR</t>
  </si>
  <si>
    <t>GBR1 18 E00032 GB 00385Q1 2022GBP</t>
  </si>
  <si>
    <t>GBR1 18 E0L021 GB 00354Q1 2022EUR</t>
  </si>
  <si>
    <t>GBR1 18 E00031 GB 00334Q1 2022GBP</t>
  </si>
  <si>
    <t>GBR1 18 E00032 GB 00283Q1 2022GBP</t>
  </si>
  <si>
    <t>GBR1 20 E00045 GB 00608Q1 2022GBP</t>
  </si>
  <si>
    <t>GBR1 18 E00073 GB 00266Q1 2022GBP</t>
  </si>
  <si>
    <t>GBR7 20 E00048 GB 00596Q1 2022GBP</t>
  </si>
  <si>
    <t>GBR1 2020 E00051 GB 00603Q1 2022GBP</t>
  </si>
  <si>
    <t>GBR1 18 E00020 GB 00384 HYGIENEQ1 2022GBP</t>
  </si>
  <si>
    <t>GBR1 18 E00030 GB 00358 GREENLEAFQ1 2022GBP</t>
  </si>
  <si>
    <t>GBR1 18 E00068 GB 00294Q1 2022GBP</t>
  </si>
  <si>
    <t>GBR1 20 E00051-1 GB 00581Q1 2022GBP</t>
  </si>
  <si>
    <t>GBR1 18 E00056 GB 00556Q1 2022GBP</t>
  </si>
  <si>
    <t>GBR1 18 E00073 GB 00279Q1 2022GBP</t>
  </si>
  <si>
    <t>GBR1 19 E00015 GB 00479Q1 2022GBP</t>
  </si>
  <si>
    <t>GBR1 19 E00047 GB 00534Q1 2022GBP</t>
  </si>
  <si>
    <t>GBR1 19 E00002 GB 00448Q1 2022GBP</t>
  </si>
  <si>
    <t>GBR1 18 A00009 GB 00240Q1 2022GBP</t>
  </si>
  <si>
    <t>GBR1 18 E0L003 GB 00269Q1 2022GBP</t>
  </si>
  <si>
    <t>GBR1 2020 E00072 GB 00600Q1 2022GBP</t>
  </si>
  <si>
    <t>GBR1 19 E0L018 GB 00469Q1 2022GBP</t>
  </si>
  <si>
    <t>GBR1 18 E0L005 GB 002064 LINENQ1 2022GBP</t>
  </si>
  <si>
    <t>GBRGB2-21-2-035Q1 2022GBP</t>
  </si>
  <si>
    <t>GBR1 18 E0L018 GB 00290Q1 2022GBP</t>
  </si>
  <si>
    <t>GBR1 18 A00013 GB 00383Q1 2022GBP</t>
  </si>
  <si>
    <t>GBR1 18 E00028 GB 00342Q1 2022GBP</t>
  </si>
  <si>
    <t>GBR1 18 E00012 GB 00321Q1 2022GBP</t>
  </si>
  <si>
    <t>GBR1 20 E00045 GB 00607Q1 2022GBP</t>
  </si>
  <si>
    <t>GBR1 18 E00032 GB 00261Q1 2022GBP</t>
  </si>
  <si>
    <t>GBR1 21 E0L005 GB 00619Q1 2022GBP</t>
  </si>
  <si>
    <t>GBRGB2-22-6-007Q1 2022GBP</t>
  </si>
  <si>
    <t>GB2-22-6-007</t>
  </si>
  <si>
    <t>GBR1 18 E00028 GB 00340Q1 2022GBP</t>
  </si>
  <si>
    <t>GBR1 18 E00013 GB 00386Q1 2022GBP</t>
  </si>
  <si>
    <t>GBR1 20 E00064 GB 00578Q1 2022GBP</t>
  </si>
  <si>
    <t>GBR1 18 E00075 GB 00323Q1 2022GBP</t>
  </si>
  <si>
    <t>GBR1 18 E00051-1 GB 00307Q1 2022GBP</t>
  </si>
  <si>
    <t>GBR1 18 E0L076 GB 00417Q1 2022GBP</t>
  </si>
  <si>
    <t>GBR1 19 A00006 GB 00468Q1 2022GBP</t>
  </si>
  <si>
    <t>GBR1 18 AR0001 GB 00273Q1 2022GBP</t>
  </si>
  <si>
    <t>GBR1 18 A00003 GB 00329Q1 2022GBP</t>
  </si>
  <si>
    <t>GBR1 18 E0L018 GB 00289Q1 2022GBP</t>
  </si>
  <si>
    <t>GBR1 2020 E00005 GB 00602Q1 2022GBP</t>
  </si>
  <si>
    <t>GBR1 18 E00031 GB 00275Q1 2022GBP</t>
  </si>
  <si>
    <t>GBR1 18 E00033 GB 00272Q1 2022GBP</t>
  </si>
  <si>
    <t>GBR1 18 A00008 GB 00257Q1 2022GBP</t>
  </si>
  <si>
    <t>GBRUK130146BQ1 2022EUR</t>
  </si>
  <si>
    <t>GBR1 19 E00005 GB 00472Q1 2022GBP</t>
  </si>
  <si>
    <t>GBR1 18 E0L080 GB 00271Q1 2022GBP</t>
  </si>
  <si>
    <t>GBR1 18 E00030 GB 00288Q1 2022GBP</t>
  </si>
  <si>
    <t>GBR1 18 E00027 GB 00254Q1 2022GBP</t>
  </si>
  <si>
    <t>GBR1 18 E00032 GB 00280Q1 2022EUR</t>
  </si>
  <si>
    <t>GBR29306039Q1 2022GBP</t>
  </si>
  <si>
    <t>GBR1 18 A00007 GB 00406Q1 2022GBP</t>
  </si>
  <si>
    <t>GBR1 18 E00023 GB 00295Q1 2022GBP</t>
  </si>
  <si>
    <t>GBR1 18 E00036 GB 00424Q1 2022GBP</t>
  </si>
  <si>
    <t>GBR1 16 E0L080 GB 00563Q1 2022GBP</t>
  </si>
  <si>
    <t>GBR1 18 E00005 GB 00300Q1 2022GBP</t>
  </si>
  <si>
    <t>GBRGB4-21-2-036Q1 2022GBP</t>
  </si>
  <si>
    <t>GBR11 20 E00054-2 GB 00614Q1 2022GBP</t>
  </si>
  <si>
    <t>GBR1 18 E00022 GB 00362Q1 2022GBP</t>
  </si>
  <si>
    <t>GBR1 18 E00071 GB 00414Q1 2022GBP</t>
  </si>
  <si>
    <t>GBR12 19 E00029 GB 00571Q1 2022GBP</t>
  </si>
  <si>
    <t>GBR7 19 E00045 GB 00590Q1 2022GBP</t>
  </si>
  <si>
    <t>GBR1 21 E0L005 GB 00621Q1 2022GBP</t>
  </si>
  <si>
    <t>GBR9 20 E00053 GB 00615Q1 2022GBP</t>
  </si>
  <si>
    <t>GBR4 18 E00072 GB 00568Q1 2022GBP</t>
  </si>
  <si>
    <t>[OA] un ajustement est passé le 29/04/2022 //  https://www.astoresuite.com/adjustements/edit/42496
[EF] Prob compile facturation on devrait être bon</t>
  </si>
  <si>
    <t>GBR11 18 A00005 GB 00541Q1 2022GBP</t>
  </si>
  <si>
    <t>GBR2 20 A00003 GB 00582Q1 2022GBP</t>
  </si>
  <si>
    <t>GBRGB4-21-7-028Q1 2022GBP</t>
  </si>
  <si>
    <t>GBRGB2-22-6-006Q1 2022GBP</t>
  </si>
  <si>
    <t>GB2-22-6-006</t>
  </si>
  <si>
    <t>GBR1 18 E00043-1 GB 00243Q1 2022GBP</t>
  </si>
  <si>
    <t>GBR1 18 E00013 GB 00245Q1 2022GBP</t>
  </si>
  <si>
    <t>GBR1 18 AR0002 GB 00239Q1 2022GBP</t>
  </si>
  <si>
    <t>GBR1 18 E00019 GB 00360Q1 2022GBP</t>
  </si>
  <si>
    <t>GBR1 18 A00003 GB 00447Q1 2022GBP</t>
  </si>
  <si>
    <t>GBR1 20 AR0001 GB 00610Q1 2022GBP</t>
  </si>
  <si>
    <t>GBR1 19 E00019 GB 00513Q1 2022GBP</t>
  </si>
  <si>
    <t>GBR1 21 E0L005 GB 00620Q1 2022GBP</t>
  </si>
  <si>
    <t>GBR1 19 E00041 GB 00470Q1 2022GBP</t>
  </si>
  <si>
    <t>GBRGB4-21-7-021Q1 2022GBP</t>
  </si>
  <si>
    <t>GBRGB2-21-6-019Q1 2022GBP</t>
  </si>
  <si>
    <t>GBR10 19 A00005 GB 00583Q1 2022GBP</t>
  </si>
  <si>
    <t>GBRGB4-21-7-027Q1 2022GBP</t>
  </si>
  <si>
    <t>GBR1 18 E00054 GB 00367Q1 2022GBP</t>
  </si>
  <si>
    <t>[79319]</t>
  </si>
  <si>
    <t>[43355]</t>
  </si>
  <si>
    <t>2022-04-23 00:09:36 +0200</t>
  </si>
  <si>
    <t>[OA] rebate calculé sur A2S mais qui ne remonte pas dans le report // https://www.astoresuite.com/declarative_campaign_participations/edit/79319</t>
  </si>
  <si>
    <t>GBRGB2-21-2-022Q1 2022GBP</t>
  </si>
  <si>
    <t>GBRGB4-21-7-026Q1 2022GBP</t>
  </si>
  <si>
    <t>GBR1 18 E00023 GB 00298Q1 2022GBP</t>
  </si>
  <si>
    <t>GBR1 18 A00013 GB 00389Q1 2022GBP</t>
  </si>
  <si>
    <t>GBR8 17 A00013 GB 00584Q1 2022GBP</t>
  </si>
  <si>
    <t>GBR1 18 E00070 GB 00332Q1 2022GBP</t>
  </si>
  <si>
    <t>GBR1 18 E00054 GB 00371Q1 2022GBP</t>
  </si>
  <si>
    <t>GBR7 19 A00009 GB 00536Q1 2022GBP</t>
  </si>
  <si>
    <t>GBRGB2-21-1-031Q1 2022GBP</t>
  </si>
  <si>
    <t>GBRGB2-21-2-024Q1 2022GBP</t>
  </si>
  <si>
    <t>GBRGB2-21-1-040Q1 2022GBP</t>
  </si>
  <si>
    <t>GBRGB2-21-1-023Q1 2022GBP</t>
  </si>
  <si>
    <t>GBR1 18 A00014 GB 00405-Q1 2022GBP</t>
  </si>
  <si>
    <t>GBR1 18 A00014 GB 00390Q1 2022GBP</t>
  </si>
  <si>
    <t>GBR1 18 A00013 GB 00413Q1 2022GBP</t>
  </si>
  <si>
    <t>GBR1 18 AR0001 GB 00241Q1 2022GBP</t>
  </si>
  <si>
    <t>GBR11 18 A00005 GB 00589Q1 2022GBP</t>
  </si>
  <si>
    <t>[OA] un ajustement est passé. votre calcule est basé sur la participation // lien de l'ajustement =&gt; https://www.astoresuite.com/adjustements/edit/43421</t>
  </si>
  <si>
    <t>GBRGB4-21-7-038Q1 2022GBP</t>
  </si>
  <si>
    <t>GBRGB4-21-1-032Q1 2022GBP</t>
  </si>
  <si>
    <t>GBRGB2-21-1-034Q1 2022GBP</t>
  </si>
  <si>
    <t>GBR1 18 E00070 GB 00443Q1 2022GBP</t>
  </si>
  <si>
    <t>GBR1 18 E00023 GB 00374Q1 2022GBP</t>
  </si>
  <si>
    <t>GBRGB4-22-1-009Q1 2022GBP</t>
  </si>
  <si>
    <t>GB4-22-1-009</t>
  </si>
  <si>
    <t>GBR6 20 A00004 GB 00594-2Q1 2022GBP</t>
  </si>
  <si>
    <t>GBR1 18 A00014 GB 00534Q1 2022GBP</t>
  </si>
  <si>
    <t>GBR1 18 E00077 GB 00249Q1 2022GBP</t>
  </si>
  <si>
    <t>GBR1 18 E00058 GB 00246Q1 2022GBP</t>
  </si>
  <si>
    <t>GBR1 20 E00051-1 GB 00579Q1 2022GBP</t>
  </si>
  <si>
    <t>GBRGB2-21-7-015Q1 2022GBP</t>
  </si>
  <si>
    <t>GB2-21-7-015</t>
  </si>
  <si>
    <t>GBR1 20 E00044 GB 00577Q1 2022GBP</t>
  </si>
  <si>
    <t>GBR1 18 E00029 GB 00253Q1 2022GBP</t>
  </si>
  <si>
    <t>GBR1 18 E00008 GB 00361Q1 2022GBP</t>
  </si>
  <si>
    <t>ITAIT4GP182088Q1 2022EUR</t>
  </si>
  <si>
    <t>ITAIT2GP183002Q1 2022EUR</t>
  </si>
  <si>
    <t>ITAIT2GP202076Q1 2022EUR</t>
  </si>
  <si>
    <t>ITAIT2-21-2-042Q1 2022EUR</t>
  </si>
  <si>
    <t>ITAIT2GP10328Q1 2022EUR</t>
  </si>
  <si>
    <t>ITAIT2-21-2-048Q1 2022EUR</t>
  </si>
  <si>
    <t>ITAIT2GP10353Q1 2022EUR</t>
  </si>
  <si>
    <t>ITAIT2GP182042AQ1 2022EUR</t>
  </si>
  <si>
    <t>ITAIT2-22-1-011Q1 2022EUR</t>
  </si>
  <si>
    <t>IT2-22-1-011</t>
  </si>
  <si>
    <t>ITAIT2GP20314Q1 2022EUR</t>
  </si>
  <si>
    <t>ITAIT2GP20302Q1 2022EUR</t>
  </si>
  <si>
    <t>ITAIT2GP182009Q1 2022EUR</t>
  </si>
  <si>
    <t>ITAIT2GP20306Q1 2022EUR</t>
  </si>
  <si>
    <t>ITAIT2GP191047Q1 2022EUR</t>
  </si>
  <si>
    <t>ITAIT2GP20370Q1 2022EUR</t>
  </si>
  <si>
    <t>ITAIT2-22-1-006Q1 2022EUR</t>
  </si>
  <si>
    <t>IT2-22-1-006</t>
  </si>
  <si>
    <t>ITAIT2-21-1-022Q1 2022EUR</t>
  </si>
  <si>
    <t>ITAIT2GP192036Q1 2022EUR</t>
  </si>
  <si>
    <t>ITAIT2GP10343Q1 2022EUR</t>
  </si>
  <si>
    <t>ITAIT2GP20295Q1 2022EUR</t>
  </si>
  <si>
    <t>ITAIT2GP10341Q1 2022EUR</t>
  </si>
  <si>
    <t>ITAIT2GP202077Q1 2022EUR</t>
  </si>
  <si>
    <t>ITAIT2GP20288Q1 2022EUR</t>
  </si>
  <si>
    <t>ITAIT2GP20340Q1 2022EUR</t>
  </si>
  <si>
    <t>ITAIT2GP202071Q1 2022EUR</t>
  </si>
  <si>
    <t>ITAIT2GP183001Q1 2022EUR</t>
  </si>
  <si>
    <t>ITAIT2GP191056Q1 2022EUR</t>
  </si>
  <si>
    <t>ITAIT2GP10326Q1 2022EUR</t>
  </si>
  <si>
    <t>ITAIT2GP10358Q1 2022EUR</t>
  </si>
  <si>
    <t>ITAIT2-21-2-041Q1 2022EUR</t>
  </si>
  <si>
    <t>ITAIT2GP20364Q1 2022EUR</t>
  </si>
  <si>
    <t>ITAIT2GP20357Q1 2022EUR</t>
  </si>
  <si>
    <t>ITAIT2-21-2-028Q1 2022EUR</t>
  </si>
  <si>
    <t>ITAIT2GP202067Q1 2022EUR</t>
  </si>
  <si>
    <t>ITAIT2GP202073Q1 2022EUR</t>
  </si>
  <si>
    <t>ITAIT2GP202064Q1 2022EUR</t>
  </si>
  <si>
    <t>ITAIT2GP10385Q1 2022EUR</t>
  </si>
  <si>
    <t>ITAIT2GP183000Q1 2022EUR</t>
  </si>
  <si>
    <t>ITAIT2GP20285Q1 2022EUR</t>
  </si>
  <si>
    <t>ITAIT2GP192037Q1 2022EUR</t>
  </si>
  <si>
    <t>ITAIT2-22-1-004Q1 2022EUR</t>
  </si>
  <si>
    <t>IT2-22-1-004</t>
  </si>
  <si>
    <t>ITAIT2GP20291Q1 2022EUR</t>
  </si>
  <si>
    <t>ITAIT2-22-1-007Q1 2022EUR</t>
  </si>
  <si>
    <t>IT2-22-1-007</t>
  </si>
  <si>
    <t>ITAIT2GP20287Q1 2022EUR</t>
  </si>
  <si>
    <t>ITAIT2GP20380Q1 2022EUR</t>
  </si>
  <si>
    <t>ITAIT2GP20374Q1 2022EUR</t>
  </si>
  <si>
    <t>ITAIT2GP20367Q1 2022EUR</t>
  </si>
  <si>
    <t>ITAIT2GP20379Q1 2022EUR</t>
  </si>
  <si>
    <t>ITAIT2GP20290Q1 2022EUR</t>
  </si>
  <si>
    <t>ITAIT2GP20359Q1 2022EUR</t>
  </si>
  <si>
    <t>ITAIT2-21-3-032Q1 2022EUR</t>
  </si>
  <si>
    <t>ITAIT2GP20383Q1 2022EUR</t>
  </si>
  <si>
    <t>ITAIT2GP202081Q1 2022EUR</t>
  </si>
  <si>
    <t>ITAIT2-22-1-003Q1 2022EUR</t>
  </si>
  <si>
    <t>IT2-22-1-003</t>
  </si>
  <si>
    <t>ITAIT2GP191053Q1 2022EUR</t>
  </si>
  <si>
    <t>ITAIT2GP20386Q1 2022EUR</t>
  </si>
  <si>
    <t>ITAIT2GP20365Q1 2022EUR</t>
  </si>
  <si>
    <t>ITAIT2-21-1-047Q1 2022EUR</t>
  </si>
  <si>
    <t>ITAIT2-21-2-049Q1 2022EUR</t>
  </si>
  <si>
    <t>ITAIT2GP20347Q1 2022EUR</t>
  </si>
  <si>
    <t>ITAIT2GP20293Q1 2022EUR</t>
  </si>
  <si>
    <t>ITAIT2GP182085Q1 2022EUR</t>
  </si>
  <si>
    <t>ITAIT2-21-7-034Q1 2022EUR</t>
  </si>
  <si>
    <t>ITAIT2-21-6-055Q1 2022EUR</t>
  </si>
  <si>
    <t>ITAIT2GP20350Q1 2022EUR</t>
  </si>
  <si>
    <t>ITAIT2-21-7-051Q1 2022EUR</t>
  </si>
  <si>
    <t>ITAIT2GP191057Q1 2022EUR</t>
  </si>
  <si>
    <t>ITAIT2GP202079Q1 2022EUR</t>
  </si>
  <si>
    <t>ITAIT2GP20372Q1 2022EUR</t>
  </si>
  <si>
    <t>ITAIT2GP20376Q1 2022EUR</t>
  </si>
  <si>
    <t>IT2GP20376</t>
  </si>
  <si>
    <t>ITAIT4GP20313Q1 2022EUR</t>
  </si>
  <si>
    <t>NLDE14P201880-0700Q1 2022EUR</t>
  </si>
  <si>
    <t>NLDE10P200048-0909Q1 2022EUR</t>
  </si>
  <si>
    <t>NLDE13P201666-1000Q1 2022EUR</t>
  </si>
  <si>
    <t>NLDE15P202142-0369Q1 2022EUR</t>
  </si>
  <si>
    <t>NLDE17P202566-0500Q1 2022EUR</t>
  </si>
  <si>
    <t>NLDE17P202591-0298Q1 2022EUR</t>
  </si>
  <si>
    <t>NLDE16P202316-1100Q1 2022EUR</t>
  </si>
  <si>
    <t>NLDE15P202216-0526Q1 2022EUR</t>
  </si>
  <si>
    <t>NLDF16P202383-0429Q1 2022EUR</t>
  </si>
  <si>
    <t>NLDF16P202381-0092Q1 2022EUR</t>
  </si>
  <si>
    <t>NLDE15P202217-0092Q1 2022EUR</t>
  </si>
  <si>
    <t>NLDF15P202273-0450Q1 2022EUR</t>
  </si>
  <si>
    <t>NLDF17P202622-0100-DQ1 2022EUR</t>
  </si>
  <si>
    <t>NLDEPGD072019 NLQ1 2022EUR</t>
  </si>
  <si>
    <t>NLDE19P2 02663Q1 2022EUR</t>
  </si>
  <si>
    <t>[78693]</t>
  </si>
  <si>
    <t>[42691]</t>
  </si>
  <si>
    <t>2022-04-23 00:02:20 +0200</t>
  </si>
  <si>
    <t>[OA] rebate calculé sur A2S mais qui ne remonte pas dans le report // https://www.astoresuite.com/declarative_campaign_participations/edit/78693</t>
  </si>
  <si>
    <t>NLDE15P202147-0000Q1 2022EUR</t>
  </si>
  <si>
    <t>NLDE10P200049-0000Q1 2022EUR</t>
  </si>
  <si>
    <t>NLDE16P202518-0254Q1 2022EUR</t>
  </si>
  <si>
    <t>NLDE15P202168-0164Q1 2022EUR</t>
  </si>
  <si>
    <t>NLDF15P202143-0704Q1 2022EUR</t>
  </si>
  <si>
    <t>NLDE16P202343-0670Q1 2022EUR</t>
  </si>
  <si>
    <t>NLDE15P202218-0298Q1 2022EUR</t>
  </si>
  <si>
    <t>NLDE16P202420-0450Q1 2022EUR</t>
  </si>
  <si>
    <t>NLDNL22020233GPQ1 2022EUR</t>
  </si>
  <si>
    <t>NLDNL2197002GPQ1 2022EUR</t>
  </si>
  <si>
    <t>NLDNL2-21-2-007Q1 2022EUR</t>
  </si>
  <si>
    <t>NLDNL4201040GPQ1 2022EUR</t>
  </si>
  <si>
    <t>NLDE16P202442-0400Q1 2022EUR</t>
  </si>
  <si>
    <t>NLDE15P202169-0239Q1 2022EUR</t>
  </si>
  <si>
    <t>NLDNL2202024GPQ1 2022EUR</t>
  </si>
  <si>
    <t>NLDNL2202130GPQ1 2022EUR</t>
  </si>
  <si>
    <t>[OA] un ajustement est passé le 13/05/2022 //  https://www.astoresuite.com/adjustements/edit/42626</t>
  </si>
  <si>
    <t>NLDF15P202158-0500Q1 2022EUR</t>
  </si>
  <si>
    <t>NLDE17P202592-0160Q1 2022EUR</t>
  </si>
  <si>
    <t>NLDNL4-21-1-016Q1 2022EUR</t>
  </si>
  <si>
    <t>[EF] Facturation de l'ajustement en cours devrait être bon</t>
  </si>
  <si>
    <t>NLDNL2-21-1-015Q1 2022EUR</t>
  </si>
  <si>
    <t>NLDNL4-22-7-003Q1 2022EUR</t>
  </si>
  <si>
    <t>NLDNL2-22-2-002Q1 2022EUR</t>
  </si>
  <si>
    <t>NLDF10P200102-0500Q1 2022EUR</t>
  </si>
  <si>
    <t>PRTPrt 148-2018Q1 2022EUR</t>
  </si>
  <si>
    <t>PRTPrt 343RC-2018Q1 2022EUR</t>
  </si>
  <si>
    <t>PRTPrt 343RE-2018Q1 2022EUR</t>
  </si>
  <si>
    <t>PRTPrt 356-2019Q1 2022EUR</t>
  </si>
  <si>
    <t>PRTPrt 353-2019Q1 2022EUR</t>
  </si>
  <si>
    <t>PRTPrt 118-2018Q1 2022EUR</t>
  </si>
  <si>
    <t>PRTPrt 359-2019Q1 2022EUR</t>
  </si>
  <si>
    <t>PRTPrt 160-2018Q1 2022EUR</t>
  </si>
  <si>
    <t>PRTPrt 130-2018Q1 2022EUR</t>
  </si>
  <si>
    <t>PRTPrt 326-2018Q1 2022EUR</t>
  </si>
  <si>
    <t>PRTPrt 193-2018Q1 2022EUR</t>
  </si>
  <si>
    <t>PRTPrt 125-2018Q1 2022EUR</t>
  </si>
  <si>
    <t>PRTPrt 128-2018Q1 2022EUR</t>
  </si>
  <si>
    <t>PRTPrt 214-2018Q1 2022EUR</t>
  </si>
  <si>
    <t>PRTPrt 183-2018Q1 2022EUR</t>
  </si>
  <si>
    <t>PRTPrt 205-2018Q1 2022EUR</t>
  </si>
  <si>
    <t>PRTPrt 102-2018Q1 2022EUR</t>
  </si>
  <si>
    <t>PRTPrt 158-2018Q1 2022EUR</t>
  </si>
  <si>
    <t>PRTPrt 312-2018Q1 2022EUR</t>
  </si>
  <si>
    <t>PRTPrt 172-2018Q1 2022EUR</t>
  </si>
  <si>
    <t>PRTPrt 320-2018Q1 2022EUR</t>
  </si>
  <si>
    <t>PRTPrt 234-2018Q1 2022EUR</t>
  </si>
  <si>
    <t>PRTPrt 346-2018Q1 2022EUR</t>
  </si>
  <si>
    <t>PRTPrt 208-2018Q1 2022EUR</t>
  </si>
  <si>
    <t>PRTPrt 194-2018Q1 2022EUR</t>
  </si>
  <si>
    <t>PRTPrt 133-2018Q1 2022EUR</t>
  </si>
  <si>
    <t>PRTPrt 175-2018Q1 2022EUR</t>
  </si>
  <si>
    <t>PRTPrt 189-2018Q1 2022EUR</t>
  </si>
  <si>
    <t>PRTPrt 235-2018Q1 2022EUR</t>
  </si>
  <si>
    <t>PRTPrt 103-2018Q1 2022EUR</t>
  </si>
  <si>
    <t>PRTPrt 310-2018Q1 2022EUR</t>
  </si>
  <si>
    <t>PRTPrt 219-2018Q1 2022EUR</t>
  </si>
  <si>
    <t>PRTPrt 350-2019Q1 2022EUR</t>
  </si>
  <si>
    <t>PRTPrt 177-2018Q1 2022EUR</t>
  </si>
  <si>
    <t>PRTPrt 204-2018Q1 2022EUR</t>
  </si>
  <si>
    <t>PRTPrt 186-2018Q1 2022EUR</t>
  </si>
  <si>
    <t>PRTPrt 371-2020Q1 2022EUR</t>
  </si>
  <si>
    <t>PRTPrt 226-2018Q1 2022EUR</t>
  </si>
  <si>
    <t>PRTPrt 165-2018Q1 2022EUR</t>
  </si>
  <si>
    <t>PRTPrt 265-2018Q1 2022EUR</t>
  </si>
  <si>
    <t>PRTPrt 248-2018Q1 2022EUR</t>
  </si>
  <si>
    <t>PRTPrt 182-2018Q1 2022EUR</t>
  </si>
  <si>
    <t>PRTPrt 151-2018Q1 2022EUR</t>
  </si>
  <si>
    <t>PRTPrt 197-2018Q1 2022EUR</t>
  </si>
  <si>
    <t>PRTPrt 254-2018Q1 2022EUR</t>
  </si>
  <si>
    <t>PRTPrt 321-2018Q1 2022EUR</t>
  </si>
  <si>
    <t>PRTPrt 347-2019Q1 2022EUR</t>
  </si>
  <si>
    <t>PRTPrt 317-2018Q1 2022EUR</t>
  </si>
  <si>
    <t>PRTPrt 134-2018Q1 2022EUR</t>
  </si>
  <si>
    <t>PRTPrt 291-2018Q1 2022EUR</t>
  </si>
  <si>
    <t>PRTPrt 142-2018Q1 2022EUR</t>
  </si>
  <si>
    <t>PRTPrt 266-2018Q1 2022EUR</t>
  </si>
  <si>
    <t>PRTPrt 143-2018Q1 2022EUR</t>
  </si>
  <si>
    <t>PRTPrt 127-2018Q1 2022EUR</t>
  </si>
  <si>
    <t>PRTPrt 181-2018Q1 2022EUR</t>
  </si>
  <si>
    <t>PRTPrt 300-2018Q1 2022EUR</t>
  </si>
  <si>
    <t>PRTPrt 129-2018Q1 2022EUR</t>
  </si>
  <si>
    <t>PRTPrt 156-2018Q1 2022EUR</t>
  </si>
  <si>
    <t>PRTPrt 101-2018Q1 2022EUR</t>
  </si>
  <si>
    <t>PRTPrt 119-2018Q1 2022EUR</t>
  </si>
  <si>
    <t>PRTPrt 218-2018Q1 2022EUR</t>
  </si>
  <si>
    <t>PRTPrt 200-2018Q1 2022EUR</t>
  </si>
  <si>
    <t>PRTPrt 141-2018Q1 2022EUR</t>
  </si>
  <si>
    <t>PRTPrt 221-2018Q1 2022EUR</t>
  </si>
  <si>
    <t>PRTPrt 145-2018Q1 2022EUR</t>
  </si>
  <si>
    <t>PRTPrt 339-2018Q1 2022EUR</t>
  </si>
  <si>
    <t>PRTPrt 233-2018Q1 2022EUR</t>
  </si>
  <si>
    <t>PRTPrt 340-2018Q1 2022EUR</t>
  </si>
  <si>
    <t>PRTPrt 173-2018Q1 2022EUR</t>
  </si>
  <si>
    <t>PRTPrt 360-2019Q1 2022EUR</t>
  </si>
  <si>
    <t>PRTPrt 358-2019Q1 2022EUR</t>
  </si>
  <si>
    <t>PRTPrt 352-2019Q1 2022EUR</t>
  </si>
  <si>
    <t>PRTPrt 307-2018Q1 2022EUR</t>
  </si>
  <si>
    <t>PRTPrt 152-2018Q1 2022EUR</t>
  </si>
  <si>
    <t>PRTPrt 376-2020Q1 2022EUR</t>
  </si>
  <si>
    <t>PRTPrt 364-2019Q1 2022EUR</t>
  </si>
  <si>
    <t>PRTPT2-21-2-004Q1 2022EUR</t>
  </si>
  <si>
    <t>PRTPT2-21-7-005Q1 2022EUR</t>
  </si>
  <si>
    <t>PRTPrt 232-2018Q1 2022EUR</t>
  </si>
  <si>
    <t>PRTPrt 117-2018Q1 2022EUR</t>
  </si>
  <si>
    <t>PRTPrt 150-2018Q1 2022EUR</t>
  </si>
  <si>
    <t>PRTPrt 155-2018Q1 2022EUR</t>
  </si>
  <si>
    <t>PRTPrt 361-2019Q1 2022EUR</t>
  </si>
  <si>
    <t>PRTPrt 287BRI-2018Q1 2022EUR</t>
  </si>
  <si>
    <t>PRTPrt 287RST-2018Q1 2022EUR</t>
  </si>
  <si>
    <t>PRTPrt 253-2018Q1 2022EUR</t>
  </si>
  <si>
    <t>PRTPrt 323-2018Q1 2022EUR</t>
  </si>
  <si>
    <t>PRTPrt 154-2018Q1 2022EUR</t>
  </si>
  <si>
    <t>PRTPrt 192-2018Q1 2022EUR</t>
  </si>
  <si>
    <t>PRTPrt 322-2018Q1 2022EUR</t>
  </si>
  <si>
    <t>PRTPrt 318-2018Q1 2022EUR</t>
  </si>
  <si>
    <t>PRTPrt 338-2018Q1 2022EUR</t>
  </si>
  <si>
    <t>PRTPrt 298-2018Q1 2022EUR</t>
  </si>
  <si>
    <t>PRTPrt 131-2018Q1 2022EUR</t>
  </si>
  <si>
    <t>PRTPT2-21-1-010Q1 2022EUR</t>
  </si>
  <si>
    <t>PRTPrt 296-2018Q1 2022EUR</t>
  </si>
  <si>
    <t>PRTPrt 316-2018Q1 2022EUR</t>
  </si>
  <si>
    <t>PRTPrt 325-2018Q1 2022EUR</t>
  </si>
  <si>
    <t>PRTPrt 113-2018Q1 2022EUR</t>
  </si>
  <si>
    <t>PRTPrt 329CHM-2018Q1 2022EUR</t>
  </si>
  <si>
    <t>Prt 329CHM-2018</t>
  </si>
  <si>
    <t>PRTPrt 370-2019Q1 2022EUR</t>
  </si>
  <si>
    <t>PRTPrt 334-2018Q1 2022EUR</t>
  </si>
  <si>
    <t>PRTPT2-21-6-020Q1 2022EUR</t>
  </si>
  <si>
    <t>PT2-21-6-020</t>
  </si>
  <si>
    <t>PRTPrt 250-2018Q1 2022EUR</t>
  </si>
  <si>
    <t>PRTPrt 105-2018Q1 2022EUR</t>
  </si>
  <si>
    <t>PRTPT2-22-5-005Q1 2022EUR</t>
  </si>
  <si>
    <t>PRTPT2-21-7-014Q1 2022EUR</t>
  </si>
  <si>
    <t>PRTPT2-21-1-015Q1 2022EUR</t>
  </si>
  <si>
    <t>PRTPrt 282-2018Q1 2022EUR</t>
  </si>
  <si>
    <t>PRTPrt 309-2018Q1 2022EUR</t>
  </si>
  <si>
    <t>PRTPT2-22-7-003Q1 2022EUR</t>
  </si>
  <si>
    <t>PT2-22-7-003</t>
  </si>
  <si>
    <t>PRTPrt 303-2018Q1 2022EUR</t>
  </si>
  <si>
    <t>PRTPrt 161less 68K-2018Q1 2022EUR</t>
  </si>
  <si>
    <t>POL3 16 A00006 PL 00858Q1 2022PLN</t>
  </si>
  <si>
    <t>POL4 14 A00005 PL 00585Q1 2022PLN</t>
  </si>
  <si>
    <t>POL18219001Q1 2022PLN</t>
  </si>
  <si>
    <t>POLPL4-21-1-279Q1 2022PLN</t>
  </si>
  <si>
    <t>POLPL4-21-1-278Q1 2022PLN</t>
  </si>
  <si>
    <t>POL16003021Q1 2022PLN</t>
  </si>
  <si>
    <t>POL16006028Q1 2022PLN</t>
  </si>
  <si>
    <t>POL3 19 A00013 PL 01325Q1 2022PLN</t>
  </si>
  <si>
    <t>POL3 15 A00004 PL 00697Q1 2022PLN</t>
  </si>
  <si>
    <t>POL19227001Q1 2022PLN</t>
  </si>
  <si>
    <t>POL4 16 A00004 PL 00900Q1 2022PLN</t>
  </si>
  <si>
    <t>POL4 13 A00005 PL 00396Q1 2022PLN</t>
  </si>
  <si>
    <t>POL14002005Q1 2022PLN</t>
  </si>
  <si>
    <t>POL17217001Q1 2022PLN</t>
  </si>
  <si>
    <t>POL2 13 A00003 PL 00290Q1 2022PLN</t>
  </si>
  <si>
    <t>POL3 14 A00010 PL 00563Q1 2022PLN</t>
  </si>
  <si>
    <t>POL15014010Q1 2022PLN</t>
  </si>
  <si>
    <t>POL3 16 A00006 PL 00859Q1 2022PLN</t>
  </si>
  <si>
    <t>POL16007015Q1 2022PLN</t>
  </si>
  <si>
    <t>POL16003005Q1 2022PLN</t>
  </si>
  <si>
    <t>POL16002032Q1 2022PLN</t>
  </si>
  <si>
    <t>POL4 12 A00006 PL 00250Q1 2022PLN</t>
  </si>
  <si>
    <t>POL2 13 A00004 PL 00271Q1 2022PLN</t>
  </si>
  <si>
    <t>POL3 11 A00006 PL 00124Q1 2022PLN</t>
  </si>
  <si>
    <t>POL16007020Q1 2022PLN</t>
  </si>
  <si>
    <t>POL3 19 A00009 PL 01305Q1 2022PLN</t>
  </si>
  <si>
    <t>POL16007025Q1 2022PLN</t>
  </si>
  <si>
    <t>POL1 17 A00005 PL 00943Q1 2022PLN</t>
  </si>
  <si>
    <t>POL14010014Q1 2022PLN</t>
  </si>
  <si>
    <t>POL16007023Q1 2022PLN</t>
  </si>
  <si>
    <t>POL3 14 A00003 PL 00543Q1 2022PLN</t>
  </si>
  <si>
    <t>POL18220002Q1 2022PLN</t>
  </si>
  <si>
    <t>POL15003014Q1 2022PLN</t>
  </si>
  <si>
    <t>POL4 17 AR0002 PL 00974Q1 2022PLN</t>
  </si>
  <si>
    <t>POL4 16 A00004 PL 00901Q1 2022PLN</t>
  </si>
  <si>
    <t>POL1 11 E00036 PL 00102Q1 2022PLN</t>
  </si>
  <si>
    <t>POL1 17 E0L005 PL 00920Q1 2022PLN</t>
  </si>
  <si>
    <t>POL4 12 E00040 PL 00230Q1 2022PLN</t>
  </si>
  <si>
    <t>POL4 17 E00052 PL 00955Q1 2022PLN</t>
  </si>
  <si>
    <t>POL3 17 E0L080 PL 00954Q1 2022PLN</t>
  </si>
  <si>
    <t>POL1 18 E00044 PL 00996Q1 2022PLN</t>
  </si>
  <si>
    <t>POL2 19 E00040 PL 01225Q1 2022PLN</t>
  </si>
  <si>
    <t>POL2 19 E00073 PL 01287Q1 2022PLN</t>
  </si>
  <si>
    <t>POL2 14 E00053 PL 00498Q1 2022PLN</t>
  </si>
  <si>
    <t>POL1 19 E0L081 PL 01204Q1 2022PLN</t>
  </si>
  <si>
    <t>POL28277012Q1 2022PLN</t>
  </si>
  <si>
    <t>POL3 10 E00051 PL 00061Q1 2022PLN</t>
  </si>
  <si>
    <t>POL27236002Q1 2022PLN</t>
  </si>
  <si>
    <t>POL24080001Q1 2022PLN</t>
  </si>
  <si>
    <t>POL1 17 E00028 PL 00919Q1 2022PLN</t>
  </si>
  <si>
    <t>POL23033006Q1 2022PLN</t>
  </si>
  <si>
    <t>POL22031007Q1 2022PLN</t>
  </si>
  <si>
    <t>POL2 15 E0L005 PL 00653Q1 2022PLN</t>
  </si>
  <si>
    <t>POL25028001Q1 2022PLN</t>
  </si>
  <si>
    <t>POL3 15 E00015 PL 00676Q1 2022PLN</t>
  </si>
  <si>
    <t>POL1 20 E0L080 PL 01370Q1 2022PLN</t>
  </si>
  <si>
    <t>POL1 19 E00028 PL 01182Q1 2022PLN</t>
  </si>
  <si>
    <t>POL28245002Q1 2022PLN</t>
  </si>
  <si>
    <t>POL29243007Q1 2022PLN</t>
  </si>
  <si>
    <t>POL3 13 E00033 PL 00354Q1 2022PLN</t>
  </si>
  <si>
    <t>POL22031012Q1 2022PLN</t>
  </si>
  <si>
    <t>POL28235018Q1 2022PLN</t>
  </si>
  <si>
    <t>POL1 16 E00036 PL 00739Q1 2022PLN</t>
  </si>
  <si>
    <t>POL1 15 E0L005 PL 00610Q1 2022PLN</t>
  </si>
  <si>
    <t>POL2 19 E00019 PL 01246Q1 2022PLN</t>
  </si>
  <si>
    <t>POL28236021Q1 2022PLN</t>
  </si>
  <si>
    <t>POL25021016Q1 2022PLN</t>
  </si>
  <si>
    <t>POL2 18 E0L060 PL 01098Q1 2022PLN</t>
  </si>
  <si>
    <t>POL1 19 E0L060 PL 01203Q1 2022PLN</t>
  </si>
  <si>
    <t>POL2 14 E00064 PL 00499Q1 2022PLN</t>
  </si>
  <si>
    <t>POL2 18 E00017 PL 01099Q1 2022PLN</t>
  </si>
  <si>
    <t>POL1 19 E00028 PL 01162Q1 2022PLN</t>
  </si>
  <si>
    <t>POL28299005Q1 2022PLN</t>
  </si>
  <si>
    <t>POL4 18 E00015 PL 01121Q1 2022PLN</t>
  </si>
  <si>
    <t>POL2 19 E00041 PL 01267Q1 2022PLN</t>
  </si>
  <si>
    <t>POL1 16 E00068 PL 00740Q1 2022PLN</t>
  </si>
  <si>
    <t>POL28300015Q1 2022PLN</t>
  </si>
  <si>
    <t>POL2 14 E00064 PL 00540Q1 2022PLN</t>
  </si>
  <si>
    <t>POL29312015Q1 2022PLN</t>
  </si>
  <si>
    <t>POL29272008Q1 2022PLN</t>
  </si>
  <si>
    <t>POL22005011Q1 2022PLN</t>
  </si>
  <si>
    <t>POL20306007Q1 2022PLN</t>
  </si>
  <si>
    <t>POL1 18 E0L005 PL 00995Q1 2022PLN</t>
  </si>
  <si>
    <t>POL24005003Q1 2022PLN</t>
  </si>
  <si>
    <t>POL24005006Q1 2022PLN</t>
  </si>
  <si>
    <t>POL2 18 E00068 PL 01039Q1 2022PLN</t>
  </si>
  <si>
    <t>POL3 11 E00032 PL 00164Q1 2022PLN</t>
  </si>
  <si>
    <t>POL3 11 E0L021 PL 00165Q1 2022PLN</t>
  </si>
  <si>
    <t>POL4 10 E00048 PL 00082Q1 2022PLN</t>
  </si>
  <si>
    <t>POL2 12 E00052 PL 00208Q1 2022PLN</t>
  </si>
  <si>
    <t>POL1 18 E0L005 PL 01037Q1 2022PLN</t>
  </si>
  <si>
    <t>POL2 18 E00036 PL 01058Q1 2022PLN</t>
  </si>
  <si>
    <t>POL26078040Q1 2022PLN</t>
  </si>
  <si>
    <t>POL1 19 E00036 PL 01142Q1 2022PLN</t>
  </si>
  <si>
    <t>POL1 18 E00028 PL 01017Q1 2022PLN</t>
  </si>
  <si>
    <t>POL1 15 E0L076 PL 00586Q1 2022PLN</t>
  </si>
  <si>
    <t>POL2 15 E0L076 PL 00674Q1 2022PLN</t>
  </si>
  <si>
    <t>POL28235017Q1 2022PLN</t>
  </si>
  <si>
    <t>POL3 13 E0L081 PL 00331Q1 2022PLN</t>
  </si>
  <si>
    <t>POL22048001Q1 2022PLN</t>
  </si>
  <si>
    <t>POL28255011Q1 2022PLN</t>
  </si>
  <si>
    <t>POL22080013Q1 2022PLN</t>
  </si>
  <si>
    <t>POL1 20 E0L005 PL 01371Q1 2022PLN</t>
  </si>
  <si>
    <t>POL2 19 E00013 PL 01266Q1 2022PLN</t>
  </si>
  <si>
    <t>POL2 19 E00019 PL 01245Q1 2022PLN</t>
  </si>
  <si>
    <t>POL1 16 E00068 PL 00717Q1 2022PLN</t>
  </si>
  <si>
    <t>POL1 20 E0L060 PL 01349Q1 2022PLN</t>
  </si>
  <si>
    <t>POL2 16 E0L081 PL 00798Q1 2022PLN</t>
  </si>
  <si>
    <t>POL1 16 E0L078 PL 00758Q1 2022PLN</t>
  </si>
  <si>
    <t>POL3 13 E00028 PL 00352Q1 2022PLN</t>
  </si>
  <si>
    <t>POL24020010Q1 2022PLN</t>
  </si>
  <si>
    <t>POL1 20 E00028 PL 01350Q1 2022PLN</t>
  </si>
  <si>
    <t>POLPL2-21-1-283Q1 2022PLN</t>
  </si>
  <si>
    <t>POLPL2-21-1-289Q1 2022PLN</t>
  </si>
  <si>
    <t>POLPL2-21-1-288Q1 2022PLN</t>
  </si>
  <si>
    <t>POLPL2-21-2-287Q1 2022PLN</t>
  </si>
  <si>
    <t>POL3 15 E00068 PL 00695Q1 2022PLN</t>
  </si>
  <si>
    <t>POLPL2-22-2-002Q1 2022PLN</t>
  </si>
  <si>
    <t>KON0234</t>
  </si>
  <si>
    <t>PL2-22-2-002</t>
  </si>
  <si>
    <t>CHE8331-TiefkuehlQ1 2022CHF</t>
  </si>
  <si>
    <t>CHE7749 BCSA YverdonQ1 2022CHF</t>
  </si>
  <si>
    <t>CHECH2026-0400Q1 2022CHF</t>
  </si>
  <si>
    <t>CHECH2-22-2-002Q1 2022CHF</t>
  </si>
  <si>
    <t>CH2-22-2-002</t>
  </si>
  <si>
    <t>CHECH256513-0500Q1 2022CHF</t>
  </si>
  <si>
    <t>CHECH297749-0400Q1 2022CHF</t>
  </si>
  <si>
    <t>CHECH335227-0500Q1 2022CHF</t>
  </si>
  <si>
    <t>CHECH1291-0400Q1 2022CHF</t>
  </si>
  <si>
    <t>CHECH76424-1000Q1 2022CHF</t>
  </si>
  <si>
    <t>CHECH7990-0420Q1 2022CHF</t>
  </si>
  <si>
    <t>CHE8447-2Q1 2022CHF</t>
  </si>
  <si>
    <t>CHECH8524-0400Q1 2022CHF</t>
  </si>
  <si>
    <t>CHEVITSOLNET sans Enzler 1Q1 2022CHF</t>
  </si>
  <si>
    <t>CHEENZLER ohne Vitsolnet 1Q1 2022CHF</t>
  </si>
  <si>
    <t>CHE1700120-1Q1 2022CHF</t>
  </si>
  <si>
    <t>CHE173746-1Q1 2022CHF</t>
  </si>
  <si>
    <t>CHE6425 UNTERSEENQ1 2022CHF</t>
  </si>
  <si>
    <t>CHECH179496-0350Q1 2022CHF</t>
  </si>
  <si>
    <t>CHE2533-1Q1 2022CHF</t>
  </si>
  <si>
    <t>CHECH335822-0500Q1 2022CHF</t>
  </si>
  <si>
    <t>CHECH896-0500Q1 2022CHF</t>
  </si>
  <si>
    <t>CHECH263699-0500Q1 2022CHF</t>
  </si>
  <si>
    <t>CHE102628-1Q1 2022CHF</t>
  </si>
  <si>
    <t>CHECH0013-0500Q1 2022CHF</t>
  </si>
  <si>
    <t>CHECH341008-0700Q1 2022CHF</t>
  </si>
  <si>
    <t>CHECH81603-0100Q1 2022CHF</t>
  </si>
  <si>
    <t>CHECH2-21-1-017Q1 2022CHF</t>
  </si>
  <si>
    <t>CHE9090-1AQ1 2022CHF</t>
  </si>
  <si>
    <t>CHE1702941-2Q1 2022CHF</t>
  </si>
  <si>
    <t>CHECH0018-0500Q1 2022CHF</t>
  </si>
  <si>
    <t>A faire chaque Lundi matin :</t>
  </si>
  <si>
    <t>Equipe</t>
  </si>
  <si>
    <r>
      <t>1-Envoi fichier monitoring lundi matin </t>
    </r>
    <r>
      <rPr>
        <b/>
        <sz val="11"/>
        <color rgb="FFFF0000"/>
        <rFont val="Calibri"/>
        <family val="2"/>
        <scheme val="minor"/>
      </rPr>
      <t>=&gt; Aucune mise à jour du fichier de suivi partagé tant que le mail de synthèse n’est pas envoyé par Emmanuel</t>
    </r>
  </si>
  <si>
    <t>2-Mise à jour nouveau fichier de monitoring dans Onedrive  @FOSSE Emmanuel (Consulting For ACCOR Hotels)</t>
  </si>
  <si>
    <t>3-Envoi mail de synthèse avec les KPIs à jour  @FOSSE Emmanuel (Consulting For ACCOR Hotels)</t>
  </si>
  <si>
    <r>
      <t xml:space="preserve">4-Poursuivre l’analyse / correction </t>
    </r>
    <r>
      <rPr>
        <b/>
        <sz val="11"/>
        <color theme="1"/>
        <rFont val="Calibri"/>
        <family val="2"/>
        <scheme val="minor"/>
      </rPr>
      <t>@Tous</t>
    </r>
  </si>
  <si>
    <t>Important pour que les échanges soient fluides :</t>
  </si>
  <si>
    <t xml:space="preserve">Garder un historique des échanges dans la colonne « Commentaire » en mettant le nom de la personne avant chaque comm. </t>
  </si>
  <si>
    <t>On aurait par ex:</t>
  </si>
  <si>
    <t>[SB] Ajustement non validé</t>
  </si>
  <si>
    <t>[EF] pas d’accord parce que ….</t>
  </si>
  <si>
    <t>SB : Sarah Brahem / EF : Emmanuel Fosse</t>
  </si>
  <si>
    <t>Si la personne initialement choisie pour le « Correction par » n’est pas d’accord et doit renvoyer la ligne à quelqu’un alors elle doit rajouter un commentaitre et remettre l'équipe de l'analyse dans la colonne "équipe correction"</t>
  </si>
  <si>
    <t xml:space="preserve">Répartition analyse selon le type de resultat : </t>
  </si>
  <si>
    <r>
      <t xml:space="preserve">-empty dcp and no adjustement : </t>
    </r>
    <r>
      <rPr>
        <b/>
        <sz val="11"/>
        <color rgb="FFC55A11"/>
        <rFont val="Calibri"/>
        <family val="2"/>
        <scheme val="minor"/>
      </rPr>
      <t>Métier</t>
    </r>
    <r>
      <rPr>
        <sz val="11"/>
        <color rgb="FFC55A11"/>
        <rFont val="Calibri"/>
        <family val="2"/>
        <scheme val="minor"/>
      </rPr>
      <t xml:space="preserve"> </t>
    </r>
    <r>
      <rPr>
        <sz val="11"/>
        <color theme="1"/>
        <rFont val="Calibri"/>
        <family val="2"/>
        <scheme val="minor"/>
      </rPr>
      <t>=&gt; Récupération de la donnée à partir d’anciens reports</t>
    </r>
  </si>
  <si>
    <r>
      <t xml:space="preserve">-no contract applying to this participation: </t>
    </r>
    <r>
      <rPr>
        <b/>
        <sz val="11"/>
        <color rgb="FFC55A11"/>
        <rFont val="Calibri"/>
        <family val="2"/>
        <scheme val="minor"/>
      </rPr>
      <t>Métier</t>
    </r>
    <r>
      <rPr>
        <sz val="11"/>
        <color rgb="FFC55A11"/>
        <rFont val="Calibri"/>
        <family val="2"/>
        <scheme val="minor"/>
      </rPr>
      <t xml:space="preserve"> </t>
    </r>
    <r>
      <rPr>
        <sz val="11"/>
        <color theme="1"/>
        <rFont val="Calibri"/>
        <family val="2"/>
        <scheme val="minor"/>
      </rPr>
      <t>=&gt; Renvoyer chez Hexa interpretation du script fausse sinon traiter</t>
    </r>
  </si>
  <si>
    <r>
      <t xml:space="preserve">-no contract attached, no service found: </t>
    </r>
    <r>
      <rPr>
        <b/>
        <sz val="11"/>
        <color rgb="FFC55A11"/>
        <rFont val="Calibri"/>
        <family val="2"/>
        <scheme val="minor"/>
      </rPr>
      <t>Métier</t>
    </r>
    <r>
      <rPr>
        <sz val="11"/>
        <color rgb="FFC55A11"/>
        <rFont val="Calibri"/>
        <family val="2"/>
        <scheme val="minor"/>
      </rPr>
      <t xml:space="preserve"> </t>
    </r>
    <r>
      <rPr>
        <sz val="11"/>
        <color theme="1"/>
        <rFont val="Calibri"/>
        <family val="2"/>
        <scheme val="minor"/>
      </rPr>
      <t>=&gt; Renvoyer chez Hexa interpretation du script fausse sinon traiter</t>
    </r>
  </si>
  <si>
    <r>
      <t xml:space="preserve">-no contract attached, service found: </t>
    </r>
    <r>
      <rPr>
        <b/>
        <sz val="11"/>
        <color rgb="FF548235"/>
        <rFont val="Calibri"/>
        <family val="2"/>
        <scheme val="minor"/>
      </rPr>
      <t>Hexa</t>
    </r>
    <r>
      <rPr>
        <sz val="11"/>
        <color rgb="FF548235"/>
        <rFont val="Calibri"/>
        <family val="2"/>
        <scheme val="minor"/>
      </rPr>
      <t xml:space="preserve">  </t>
    </r>
    <r>
      <rPr>
        <sz val="11"/>
        <color theme="1"/>
        <rFont val="Calibri"/>
        <family val="2"/>
        <scheme val="minor"/>
      </rPr>
      <t xml:space="preserve">=&gt; Assistance? </t>
    </r>
  </si>
  <si>
    <r>
      <t xml:space="preserve">-no participation: </t>
    </r>
    <r>
      <rPr>
        <b/>
        <sz val="11"/>
        <color rgb="FF2F5597"/>
        <rFont val="Calibri"/>
        <family val="2"/>
        <scheme val="minor"/>
      </rPr>
      <t>Produit</t>
    </r>
    <r>
      <rPr>
        <sz val="11"/>
        <color rgb="FF2F5597"/>
        <rFont val="Calibri"/>
        <family val="2"/>
        <scheme val="minor"/>
      </rPr>
      <t xml:space="preserve"> </t>
    </r>
    <r>
      <rPr>
        <sz val="11"/>
        <color theme="1"/>
        <rFont val="Calibri"/>
        <family val="2"/>
        <scheme val="minor"/>
      </rPr>
      <t>=&gt; Assigner au métier si pas de participation sinon Hexa</t>
    </r>
  </si>
  <si>
    <r>
      <t xml:space="preserve">-no rebate, with contract attached: </t>
    </r>
    <r>
      <rPr>
        <b/>
        <sz val="11"/>
        <color rgb="FF2F5597"/>
        <rFont val="Calibri"/>
        <family val="2"/>
        <scheme val="minor"/>
      </rPr>
      <t>Produit</t>
    </r>
    <r>
      <rPr>
        <sz val="11"/>
        <color rgb="FF2F5597"/>
        <rFont val="Calibri"/>
        <family val="2"/>
        <scheme val="minor"/>
      </rPr>
      <t xml:space="preserve"> </t>
    </r>
    <r>
      <rPr>
        <sz val="11"/>
        <color theme="1"/>
        <rFont val="Calibri"/>
        <family val="2"/>
        <scheme val="minor"/>
      </rPr>
      <t>=&gt; Regen le rebate manuellement sinon réassigner à Hexa ou métier si rebate à 0 justifié</t>
    </r>
  </si>
  <si>
    <r>
      <t xml:space="preserve">-participation found for other currency but not this one: </t>
    </r>
    <r>
      <rPr>
        <b/>
        <sz val="11"/>
        <color rgb="FFC55A11"/>
        <rFont val="Calibri"/>
        <family val="2"/>
        <scheme val="minor"/>
      </rPr>
      <t>Métier</t>
    </r>
    <r>
      <rPr>
        <sz val="11"/>
        <color rgb="FFC55A11"/>
        <rFont val="Calibri"/>
        <family val="2"/>
        <scheme val="minor"/>
      </rPr>
      <t xml:space="preserve"> </t>
    </r>
    <r>
      <rPr>
        <sz val="11"/>
        <color theme="1"/>
        <rFont val="Calibri"/>
        <family val="2"/>
        <scheme val="minor"/>
      </rPr>
      <t>=&gt; Regen manuelle et demande d’assistance si période cloturée</t>
    </r>
  </si>
  <si>
    <r>
      <t xml:space="preserve">-rebate present : </t>
    </r>
    <r>
      <rPr>
        <b/>
        <sz val="11"/>
        <color rgb="FF2F5597"/>
        <rFont val="Calibri"/>
        <family val="2"/>
        <scheme val="minor"/>
      </rPr>
      <t>Produit</t>
    </r>
    <r>
      <rPr>
        <sz val="11"/>
        <color rgb="FF2F5597"/>
        <rFont val="Calibri"/>
        <family val="2"/>
        <scheme val="minor"/>
      </rPr>
      <t> </t>
    </r>
    <r>
      <rPr>
        <sz val="11"/>
        <color theme="1"/>
        <rFont val="Calibri"/>
        <family val="2"/>
        <scheme val="minor"/>
      </rPr>
      <t>; on commence par les écarts positifs=&gt; On réassigne Hexa ou métier</t>
    </r>
  </si>
  <si>
    <r>
      <t xml:space="preserve">-vide : </t>
    </r>
    <r>
      <rPr>
        <b/>
        <sz val="11"/>
        <color rgb="FF2F5597"/>
        <rFont val="Calibri"/>
        <family val="2"/>
        <scheme val="minor"/>
      </rPr>
      <t>Produit</t>
    </r>
    <r>
      <rPr>
        <sz val="11"/>
        <color rgb="FF2F5597"/>
        <rFont val="Calibri"/>
        <family val="2"/>
        <scheme val="minor"/>
      </rPr>
      <t> </t>
    </r>
    <r>
      <rPr>
        <sz val="11"/>
        <color theme="1"/>
        <rFont val="Calibri"/>
        <family val="2"/>
        <scheme val="minor"/>
      </rPr>
      <t>; on commence par les écarts positifs=&gt; On réassigne Hexa ou métier</t>
    </r>
  </si>
  <si>
    <t>Equipe correction</t>
  </si>
  <si>
    <t>Supplier code</t>
  </si>
  <si>
    <t>Supplier name</t>
  </si>
  <si>
    <t>Agniezka</t>
  </si>
  <si>
    <t>STANDARD TEXTILE SAS</t>
  </si>
  <si>
    <t>EMP GRAFIMEDIA</t>
  </si>
  <si>
    <t>TRIAV B.V.</t>
  </si>
  <si>
    <t>Loic</t>
  </si>
  <si>
    <t>Clémentine</t>
  </si>
  <si>
    <t>CHOMETTE</t>
  </si>
  <si>
    <t>C.C. Engineering Limited</t>
  </si>
  <si>
    <t>DATAQUEST (HEATHROW) LIMITED (ex C.C. Engineering Limited)</t>
  </si>
  <si>
    <t>NIEHOFFS VAIHINGER FRUCHTSAFT GMBH</t>
  </si>
  <si>
    <t>BRIDOR</t>
  </si>
  <si>
    <t>MANPOWER SARL</t>
  </si>
  <si>
    <t>CAVES WENGLER</t>
  </si>
  <si>
    <t>MUNHOWEN</t>
  </si>
  <si>
    <t>BLYCOLIN TEXTILE SERVICES N.V.</t>
  </si>
  <si>
    <t>MARCEL GROSBUSCH ET FILS</t>
  </si>
  <si>
    <t>LAMESCH</t>
  </si>
  <si>
    <t>Sophie I</t>
  </si>
  <si>
    <t>Mapping client</t>
  </si>
  <si>
    <t>BOISSONS HEINTZ</t>
  </si>
  <si>
    <t>DIVERSEY BELGIUM</t>
  </si>
  <si>
    <t>N° du contrat différent</t>
  </si>
  <si>
    <t>REXEL BELGIUM NV</t>
  </si>
  <si>
    <t>OTHON SCHMITT</t>
  </si>
  <si>
    <t>KING BELGIUM</t>
  </si>
  <si>
    <t>DIGITOPIA</t>
  </si>
  <si>
    <t>ECOB BVBA</t>
  </si>
  <si>
    <t>LA PROVENCALE</t>
  </si>
  <si>
    <t>CAVES BERNARD-MASSARD</t>
  </si>
  <si>
    <t>FACQ</t>
  </si>
  <si>
    <t>GOM (FACILICOM)</t>
  </si>
  <si>
    <t>AXYBEL</t>
  </si>
  <si>
    <t>CULLIGAN</t>
  </si>
  <si>
    <t>CWS Workwear België N.V.  (INITIAL N.V.)</t>
  </si>
  <si>
    <t>QUADIENT BELGIUM (ex NEOPOST)</t>
  </si>
  <si>
    <t>RANDSTAD BELGIUM</t>
  </si>
  <si>
    <t>ORANGE BELGIUM NV</t>
  </si>
  <si>
    <t>ATHLON CAR LEASE BELGIUM</t>
  </si>
  <si>
    <t>DEKEUKELAERE WASBEDRIJF</t>
  </si>
  <si>
    <t>DAOUST BUSINESS SUPPORT</t>
  </si>
  <si>
    <t>G4S CASH SOLUTIONS (BELGIUM)</t>
  </si>
  <si>
    <t>LYRECO BELGIUM S.A.</t>
  </si>
  <si>
    <t>DAVIGEL</t>
  </si>
  <si>
    <t>ANSUL N.V.</t>
  </si>
  <si>
    <t>BLANCHISSERIE BASSE MEUSE</t>
  </si>
  <si>
    <t>KONE BELGIUM</t>
  </si>
  <si>
    <t>ROMI LAUNDRY SERVICES</t>
  </si>
  <si>
    <t>GODAERT &amp; VAN BENEDEN S.A.</t>
  </si>
  <si>
    <t>GREEN CONCEPT &amp; SERVICES N.V.</t>
  </si>
  <si>
    <t>CHOMETTE LUXEMBOURG</t>
  </si>
  <si>
    <t>HOIST GROUP SA (BELGIQUE)</t>
  </si>
  <si>
    <t>GREEN WASTE BV</t>
  </si>
  <si>
    <t>NSF EURO CONSULTANTS NV</t>
  </si>
  <si>
    <t>Group-F (former EW Belgium - 95083)</t>
  </si>
  <si>
    <t>ACEG BV</t>
  </si>
  <si>
    <t>SLIGRO FOOD GROUP (ISPC GENT)</t>
  </si>
  <si>
    <t>TELENET SPRL (NeXTeL NV)</t>
  </si>
  <si>
    <t>BE-ONE BVBA</t>
  </si>
  <si>
    <t>HILLEWAERT</t>
  </si>
  <si>
    <t>PROXIMUS N.V.</t>
  </si>
  <si>
    <t>BELGAGEL</t>
  </si>
  <si>
    <t>BUVENS</t>
  </si>
  <si>
    <t>CWS Hygiene België N.V (CWS BOCO BELUX NV)</t>
  </si>
  <si>
    <t>S.A. SCHINDLER</t>
  </si>
  <si>
    <t>LAURENT-PERRIER BELGIQUE</t>
  </si>
  <si>
    <t>OTIS LIFTEN NV/SA</t>
  </si>
  <si>
    <t>AVP SPRL</t>
  </si>
  <si>
    <t>Vlastuin CDI B.V.</t>
  </si>
  <si>
    <t>ADECCO Luxembourg</t>
  </si>
  <si>
    <t>ELECTRABEL NV</t>
  </si>
  <si>
    <t>GROUP-F CLEANING &amp; FACILITY SERVICES BV</t>
  </si>
  <si>
    <t>Q-FOOD</t>
  </si>
  <si>
    <t>H.J. HEINZ B.V.</t>
  </si>
  <si>
    <t>AB-INBEV BELGIUM</t>
  </si>
  <si>
    <t>MANPOWER (BE)</t>
  </si>
  <si>
    <t>LUXFRAIS SA (GROUPE POMONA)</t>
  </si>
  <si>
    <t>LODEWIJCKX N.V.</t>
  </si>
  <si>
    <t>LA LORRAINE BAKERY GROUP</t>
  </si>
  <si>
    <t>Kellogg’s Produits Alimentaires</t>
  </si>
  <si>
    <t>DR. OETKER NEDERLAND B.V.</t>
  </si>
  <si>
    <t>COCA-COLA ENTREPRISES BELGIUM</t>
  </si>
  <si>
    <t>SPADEL N.V</t>
  </si>
  <si>
    <t>T 'SAS</t>
  </si>
  <si>
    <t>WORLDLINE NV</t>
  </si>
  <si>
    <t>TLANT NEDERLAND BV</t>
  </si>
  <si>
    <t>THE JUICY GROUP NV (Charlie's juice)</t>
  </si>
  <si>
    <t>SEGAFREDO ZANETTI</t>
  </si>
  <si>
    <t>NESPRESSO LUXEMBOURG SARL</t>
  </si>
  <si>
    <t>NESPRESSO BELGIE N.V.</t>
  </si>
  <si>
    <t>MARKET SCOUTING COM V</t>
  </si>
  <si>
    <t>ELIS BELGIUM</t>
  </si>
  <si>
    <t>EIPRO-VERMARKTUNG GMBH &amp; CO. KG</t>
  </si>
  <si>
    <t>DUVEL MOORTGAT NV</t>
  </si>
  <si>
    <t>Culligan Belgium S.A.</t>
  </si>
  <si>
    <t>BONDUELLE NORTHERN EUROPE</t>
  </si>
  <si>
    <t>BEL BELGIUM</t>
  </si>
  <si>
    <t>PepsiCo Belux BVBA</t>
  </si>
  <si>
    <t>LACTALIS BELGIUM</t>
  </si>
  <si>
    <t>LANTMANNEN UNIBAKE LONDERZEEL NV</t>
  </si>
  <si>
    <t>Sligro Food Group Belgium NV</t>
  </si>
  <si>
    <t>ACEG VZW</t>
  </si>
  <si>
    <t>Wäscherei Heinzmann AG</t>
  </si>
  <si>
    <t>Unipress Lavanderia Industriale SA</t>
  </si>
  <si>
    <t>Marinello &amp; Co. AG</t>
  </si>
  <si>
    <t>CHECK-IN all-ways GLM General Limousine GmbH</t>
  </si>
  <si>
    <t>Fideco AG</t>
  </si>
  <si>
    <t>Bardusch AG</t>
  </si>
  <si>
    <t>Diversey Europe B.V. Utrecht</t>
  </si>
  <si>
    <t>Bianchi AG</t>
  </si>
  <si>
    <t>CRS Management und Service AG</t>
  </si>
  <si>
    <t>Enzler Hotel-Services AG</t>
  </si>
  <si>
    <t>Aryzta Food Solutions Schweiz AG</t>
  </si>
  <si>
    <t>Kellenberger Frisch Service frigemo AG</t>
  </si>
  <si>
    <t>Transgourmet Schweiz AG</t>
  </si>
  <si>
    <t>Ecolab (Schweiz) GmbH</t>
  </si>
  <si>
    <t>CHEF GOURMET SA - BRIDOR</t>
  </si>
  <si>
    <t>RAPELLI SA</t>
  </si>
  <si>
    <t>ILS Inter Linge Service SA</t>
  </si>
  <si>
    <t>Blanchisserie du Léman SA</t>
  </si>
  <si>
    <t>Metzgerei Angst AG</t>
  </si>
  <si>
    <t>ELIS (Suisse) SA</t>
  </si>
  <si>
    <t>BOULANGERIE INDUSTRIELLE SA (BISA)</t>
  </si>
  <si>
    <t>CFD SA CultureFood</t>
  </si>
  <si>
    <t>Pomona Suisse AG</t>
  </si>
  <si>
    <t>Eggenschwiler AG</t>
  </si>
  <si>
    <t>EcoElec Sàrl</t>
  </si>
  <si>
    <t>ADA Cosmetics Int'l GmbH</t>
  </si>
  <si>
    <t>Berthaudin SA</t>
  </si>
  <si>
    <t>Ronin Primeurs SA</t>
  </si>
  <si>
    <t>Bolay SA</t>
  </si>
  <si>
    <t>E. Weber &amp; Cie AG Webstar</t>
  </si>
  <si>
    <t>SAVIVA AG Food Services</t>
  </si>
  <si>
    <t>Victor Meyer Hotelbedarf AG</t>
  </si>
  <si>
    <t>FRANCOIS BRASIER SA</t>
  </si>
  <si>
    <t>CGC Energie SA</t>
  </si>
  <si>
    <t>FELDSCHLOESSCHEN BOISSONS SA</t>
  </si>
  <si>
    <t>Lyreco Switzerland AG</t>
  </si>
  <si>
    <t>Kromer Print AG</t>
  </si>
  <si>
    <t>PHENE IMPORTATION SA</t>
  </si>
  <si>
    <t>LUCAS GENEVE SA</t>
  </si>
  <si>
    <t>ZWEIFEL Weine und Getränke AG</t>
  </si>
  <si>
    <t>Keller Früchte + Gemüse AG</t>
  </si>
  <si>
    <t>GOURMADOR frigemo AG</t>
  </si>
  <si>
    <t>Michel Comestibles frigemo AG</t>
  </si>
  <si>
    <t>SRS Swiss Recycling Services SA</t>
  </si>
  <si>
    <t>Weita AG</t>
  </si>
  <si>
    <t>Gebr. Marksteiner frigemo AG</t>
  </si>
  <si>
    <t>Geiser AG</t>
  </si>
  <si>
    <t>Bonfrais Bongel frigemo SA</t>
  </si>
  <si>
    <t>MÜLLER J.P. Textilpflege GmbH</t>
  </si>
  <si>
    <t>Merat &amp; Cie SA</t>
  </si>
  <si>
    <t>Schindler Aufzüge AG Schweiz</t>
  </si>
  <si>
    <t>Les Fils de Charles Favre S.A</t>
  </si>
  <si>
    <t>MEDIprint Geiselhart GmbH &amp; Co KG</t>
  </si>
  <si>
    <t>S. + C. Mariani Früchte und Gemüse en Gros</t>
  </si>
  <si>
    <t>Grauwiler Fleisch AG</t>
  </si>
  <si>
    <t>Kaufmann Wine &amp; Drinks AG</t>
  </si>
  <si>
    <t>MÜLLER K. AG</t>
  </si>
  <si>
    <t>Hilcona AG</t>
  </si>
  <si>
    <t>Nektar Natura sàrl</t>
  </si>
  <si>
    <t>Der Express GmbH</t>
  </si>
  <si>
    <t>Made by Oomph LTD</t>
  </si>
  <si>
    <t>J.T. RONNEFELDT KG</t>
  </si>
  <si>
    <t>KAISER+KRAFT AG</t>
  </si>
  <si>
    <t>Axel Baas bb-stil</t>
  </si>
  <si>
    <t>Cleaning Store Company AG</t>
  </si>
  <si>
    <t>Moët Hennessy (Suisse) SA</t>
  </si>
  <si>
    <t>SKIDATA (Schweiz) AG</t>
  </si>
  <si>
    <t>SecuSuisse AG, succursale de Genève</t>
  </si>
  <si>
    <t>Just In Time Staffing AG</t>
  </si>
  <si>
    <t>ManeAs Snacks GmbH</t>
  </si>
  <si>
    <t>Foodex Sàrl</t>
  </si>
  <si>
    <t>LA CAVE VEVEY-MONTREUX COOPERATIVE</t>
  </si>
  <si>
    <t>Sola Switzerland AG</t>
  </si>
  <si>
    <t>Pronexis</t>
  </si>
  <si>
    <t>K.A. Bloechliger AG Gloria (Schweiz)</t>
  </si>
  <si>
    <t>Schneider + Cie SA</t>
  </si>
  <si>
    <t>MOLARD BELL Suisse SA</t>
  </si>
  <si>
    <t>Ecotel Suisse SA</t>
  </si>
  <si>
    <t>BATIPLUS SA</t>
  </si>
  <si>
    <t>Rentokil Schweiz AG</t>
  </si>
  <si>
    <t>Leguriviera SA</t>
  </si>
  <si>
    <t>Chubb Sicli SA</t>
  </si>
  <si>
    <t>Granarolo Suisse SA</t>
  </si>
  <si>
    <t>Cafina AG</t>
  </si>
  <si>
    <t>UPC Schweiz GmbH</t>
  </si>
  <si>
    <t>Compagnie des Desserts Sàrl</t>
  </si>
  <si>
    <t>Duni AG</t>
  </si>
  <si>
    <t>Bevanar SA</t>
  </si>
  <si>
    <t>Landolt Weine AG</t>
  </si>
  <si>
    <t>Dorga Restauration Service SA</t>
  </si>
  <si>
    <t>Ok Job SA</t>
  </si>
  <si>
    <t>GNP AG Gastro News Products</t>
  </si>
  <si>
    <t>Kone (Suisse) SA</t>
  </si>
  <si>
    <t>Hotelis SA</t>
  </si>
  <si>
    <t>ELECTROSUISSE</t>
  </si>
  <si>
    <t>CWS-boco Suisse SA</t>
  </si>
  <si>
    <t>ph-Vin Sàrl</t>
  </si>
  <si>
    <t>1870 Vins &amp; Conseil Sàrl</t>
  </si>
  <si>
    <t>KT-Service GmbH</t>
  </si>
  <si>
    <t>Anticimex AG</t>
  </si>
  <si>
    <t>Electrolux Professional AG</t>
  </si>
  <si>
    <t>Wuerth AG</t>
  </si>
  <si>
    <t>Frigemo AG</t>
  </si>
  <si>
    <t>Franke Kaffeemaschinen AG</t>
  </si>
  <si>
    <t>DVT Technisches Fernsehen</t>
  </si>
  <si>
    <t>SafeT Swiss SA</t>
  </si>
  <si>
    <t>Top Concept SA</t>
  </si>
  <si>
    <t>APROTEC SA</t>
  </si>
  <si>
    <t>Henri Harsch HH SA</t>
  </si>
  <si>
    <t>OTIS SA</t>
  </si>
  <si>
    <t>HOFMANN Swiss Prime Menue AG</t>
  </si>
  <si>
    <t>ETAVIS ARNOLD AG</t>
  </si>
  <si>
    <t>FC Food Concept Solutions Sàrl</t>
  </si>
  <si>
    <t>MSP DRUCK UND MEDIEN GMBH</t>
  </si>
  <si>
    <t>Haco AG</t>
  </si>
  <si>
    <t>Hug AG</t>
  </si>
  <si>
    <t>SALVIS AG</t>
  </si>
  <si>
    <t>Hero</t>
  </si>
  <si>
    <t>NEXT COMMUNICATION SA</t>
  </si>
  <si>
    <t>Nestlé Suisse SA Business Unit Professional</t>
  </si>
  <si>
    <t>L ATELIER DES COULEURS SA</t>
  </si>
  <si>
    <t>Gehrig Group AG</t>
  </si>
  <si>
    <t>Rivella AG</t>
  </si>
  <si>
    <t>Kadi SA</t>
  </si>
  <si>
    <t>BAT British American Tobacco Switzerland SA</t>
  </si>
  <si>
    <t>BRITA Wasser-Filter-Systeme AG</t>
  </si>
  <si>
    <t>Reitzel Suisse SA</t>
  </si>
  <si>
    <t>WANDER AG</t>
  </si>
  <si>
    <t>Suter Viandes SA</t>
  </si>
  <si>
    <t>Tecnofil AG</t>
  </si>
  <si>
    <t>AS Aufzüge AG</t>
  </si>
  <si>
    <t>SILLIKER SUISSE SARL</t>
  </si>
  <si>
    <t>PLÜSS Bäckerei im Limmatfeld GmbH</t>
  </si>
  <si>
    <t>swisspro SR/PM SA</t>
  </si>
  <si>
    <t>Zweifel Pomy-Chips AG</t>
  </si>
  <si>
    <t>Elektro-Material AG</t>
  </si>
  <si>
    <t>Florin AG</t>
  </si>
  <si>
    <t>Unilever Schweiz GmbH Food Solutions</t>
  </si>
  <si>
    <t>GRAPHAX AG</t>
  </si>
  <si>
    <t>Siradis Sàrl</t>
  </si>
  <si>
    <t>Vranken Pommery Suisse SA</t>
  </si>
  <si>
    <t>Nestlé Waters (Suisse) SA</t>
  </si>
  <si>
    <t>SQS Swiss Quick Services SA</t>
  </si>
  <si>
    <t>Siemens Suisse S.A. Smart Infrastructure</t>
  </si>
  <si>
    <t>Kind David</t>
  </si>
  <si>
    <t>Selecta AG Schweiz</t>
  </si>
  <si>
    <t>Evian-Volvic Suisse SA</t>
  </si>
  <si>
    <t>Patiswiss AG</t>
  </si>
  <si>
    <t>Bouygues E&amp;S InTec Suisse SA</t>
  </si>
  <si>
    <t>CAA AGENCEMENT</t>
  </si>
  <si>
    <t>SEGIS S.P.A</t>
  </si>
  <si>
    <t>CPI GLOBAL</t>
  </si>
  <si>
    <t>ADA COSMETICS INTERNATIONAL GMBH</t>
  </si>
  <si>
    <t>DODO S.A</t>
  </si>
  <si>
    <t>STRATOBOIS</t>
  </si>
  <si>
    <t>BEAULIEU INTERNATIONAL GROUP NV</t>
  </si>
  <si>
    <t>COFEL INDUSTRIES (COPIREL)</t>
  </si>
  <si>
    <t>ATL PRODUCTION (ATELIER TOLERIE DU LIMOUSIN)</t>
  </si>
  <si>
    <t>IFI SPA (METALMOBIL)</t>
  </si>
  <si>
    <t>PASSMAN</t>
  </si>
  <si>
    <t>FORBO SARLINO</t>
  </si>
  <si>
    <t>BROSSIER SADERNE</t>
  </si>
  <si>
    <t>BAUDET</t>
  </si>
  <si>
    <t>TRADE UNION</t>
  </si>
  <si>
    <t>SOCA SAS</t>
  </si>
  <si>
    <t>HOIST GROUP FRANCE (LOCATEL)</t>
  </si>
  <si>
    <t>MINERAL PRODUCTS INTERNATIONAL</t>
  </si>
  <si>
    <t>ALGAFLEX</t>
  </si>
  <si>
    <t>ROBIN MARIETON FRANCE SA</t>
  </si>
  <si>
    <t>DUMAS PIERRE ET CHRISTIAN SA</t>
  </si>
  <si>
    <t>JET'SAC - SPHERE PROFESSIONNEL</t>
  </si>
  <si>
    <t>TISSAGE MOULINE THILLOT SA</t>
  </si>
  <si>
    <t>ONITY S.L.</t>
  </si>
  <si>
    <t>ROSET SAS</t>
  </si>
  <si>
    <t>JH INDUSTRIES (JEAN HUET INDUSTRIES)</t>
  </si>
  <si>
    <t>STORES CLIMATIC SARL</t>
  </si>
  <si>
    <t>LEDS C4 S.A</t>
  </si>
  <si>
    <t>SOTEXPRO</t>
  </si>
  <si>
    <t>RICHARD MOBILIER</t>
  </si>
  <si>
    <t>SILLERIAS ALACUAS SA</t>
  </si>
  <si>
    <t>CREATIONS INOVA</t>
  </si>
  <si>
    <t>GLASSDEBOURG SARL</t>
  </si>
  <si>
    <t>SEC - SILVERA</t>
  </si>
  <si>
    <t>HERMES PARFUMS - COMPTOIR NOUVEAU DE LA PARFUMERIE</t>
  </si>
  <si>
    <t>ESPRIT GOURMAND</t>
  </si>
  <si>
    <t>MING FAI ENTERPRISE INTERNATIONAL CO. LTD.</t>
  </si>
  <si>
    <t>Aliseo GmbH</t>
  </si>
  <si>
    <t>CALLIGARIS SPA</t>
  </si>
  <si>
    <t>BRITA GMBH</t>
  </si>
  <si>
    <t>PHS PHILIPPE SIRAUD</t>
  </si>
  <si>
    <t>INDA s.p.a</t>
  </si>
  <si>
    <t>TARKETT BV (Ex DESSO BV)</t>
  </si>
  <si>
    <t>EMU GROUP</t>
  </si>
  <si>
    <t>LA BOTTEGA DELL ALBERGO SPA</t>
  </si>
  <si>
    <t>AMORIS</t>
  </si>
  <si>
    <t>ROMAN LTD</t>
  </si>
  <si>
    <t>BURGESS &amp; CO LTD (BURGESS FURNITURE LTD)</t>
  </si>
  <si>
    <t>HOIST GROUP UK LTD</t>
  </si>
  <si>
    <t>VISION LINENS LIMITED</t>
  </si>
  <si>
    <t>PPG Distribution</t>
  </si>
  <si>
    <t xml:space="preserve">PPG Distribution </t>
  </si>
  <si>
    <t>LYRECO</t>
  </si>
  <si>
    <t>GROUPE GM (AFI, APLICOM)</t>
  </si>
  <si>
    <t>BRAGARD SA</t>
  </si>
  <si>
    <t>MAISONS DU MONDE FRANCE SAS</t>
  </si>
  <si>
    <t>FLOS FRANCE</t>
  </si>
  <si>
    <t>ROCHES AGENCEMENT SARL</t>
  </si>
  <si>
    <t>BARTECH</t>
  </si>
  <si>
    <t>ACIAL</t>
  </si>
  <si>
    <t>MADE IN DESIGN</t>
  </si>
  <si>
    <t>COLLINET</t>
  </si>
  <si>
    <t>LA REDOUTE</t>
  </si>
  <si>
    <t>EGE CARPETS France</t>
  </si>
  <si>
    <t>ARTEMIDE SPA</t>
  </si>
  <si>
    <t>DILECTRO</t>
  </si>
  <si>
    <t>MODA INTERNATIONAL</t>
  </si>
  <si>
    <t>GO IN GMBH</t>
  </si>
  <si>
    <t>BALSAN</t>
  </si>
  <si>
    <t>PIERRE PRADEL PARIS</t>
  </si>
  <si>
    <t>KARTELL</t>
  </si>
  <si>
    <t>SILTEC</t>
  </si>
  <si>
    <t>SILENT GLISS</t>
  </si>
  <si>
    <t>SOLDIS</t>
  </si>
  <si>
    <t>APIR SRL</t>
  </si>
  <si>
    <t>INTERFACE EUROPE</t>
  </si>
  <si>
    <t>TARGETTI FRANCE</t>
  </si>
  <si>
    <t>DUNI</t>
  </si>
  <si>
    <t>FERMOB SA</t>
  </si>
  <si>
    <t>ULSTER CARPET</t>
  </si>
  <si>
    <t>SOFAMS SA</t>
  </si>
  <si>
    <t>KVADRAT SA</t>
  </si>
  <si>
    <t>FOSCARINI SPA</t>
  </si>
  <si>
    <t>SGGSNE (SAINT-GOBAIN GLASS SOLUTIONS NORD EST)</t>
  </si>
  <si>
    <t>CROWN INTERNATIONAL BV</t>
  </si>
  <si>
    <t>SAFRAN SAS</t>
  </si>
  <si>
    <t>MAGIS S.P.A</t>
  </si>
  <si>
    <t>Steelite International PLC</t>
  </si>
  <si>
    <t>MING FAI INDUSTRIAL CO LTD</t>
  </si>
  <si>
    <t>TP VISION NETHERLANDS B.V.</t>
  </si>
  <si>
    <t>LOREFAR SL</t>
  </si>
  <si>
    <t>SPECTRE</t>
  </si>
  <si>
    <t>MUUTO</t>
  </si>
  <si>
    <t>SIF</t>
  </si>
  <si>
    <t>OX'BRIDGE</t>
  </si>
  <si>
    <t>GABRIEL AS TEXTILES</t>
  </si>
  <si>
    <t>GFL SA</t>
  </si>
  <si>
    <t>SHAMS CONSEILS</t>
  </si>
  <si>
    <t>BURIE</t>
  </si>
  <si>
    <t>KONRAD HORNSCHUCH AG (SKAI)</t>
  </si>
  <si>
    <t>BK GROUP SRL</t>
  </si>
  <si>
    <t>VITRA INTERNATIONAL AG</t>
  </si>
  <si>
    <t>BIC GRAPHIC EUROPE</t>
  </si>
  <si>
    <t>HOSTITALIA - UHS</t>
  </si>
  <si>
    <t>EMECO EUROPE SRL</t>
  </si>
  <si>
    <t>B&amp;T S.P.A.</t>
  </si>
  <si>
    <t>ASTRO LIGHTING LTD</t>
  </si>
  <si>
    <t>DCW ENTREPRISES</t>
  </si>
  <si>
    <t>ALLOCACOC BV</t>
  </si>
  <si>
    <t>DECOCERAM</t>
  </si>
  <si>
    <t>MOUSSE DU NORD MATNOR</t>
  </si>
  <si>
    <t>DIENNE SALOTTI</t>
  </si>
  <si>
    <t>BONALDO SPA</t>
  </si>
  <si>
    <t>ASSA ABLOY HONG KONG LIMITED</t>
  </si>
  <si>
    <t>OUEST BEDDING (EX HOTELYS)</t>
  </si>
  <si>
    <t>KETTAL SL</t>
  </si>
  <si>
    <t>ARISTIDE NV</t>
  </si>
  <si>
    <t>NAP SP ZOO</t>
  </si>
  <si>
    <t>HOIST GROUP GMBH</t>
  </si>
  <si>
    <t>FRANDSEN GROUP</t>
  </si>
  <si>
    <t>HILDING ANDERS INTERNATIONAL AB</t>
  </si>
  <si>
    <t>SOREC SOLUTIONS</t>
  </si>
  <si>
    <t>CB INFO CARTES</t>
  </si>
  <si>
    <t>AUDIENCE &amp; CREATION</t>
  </si>
  <si>
    <t>PRESSREADER INTERNATIONAL LIMITED</t>
  </si>
  <si>
    <t>THE ENVIRONMENTAL HEALTH CONSULTANCY PTY LTD (EHC)</t>
  </si>
  <si>
    <t>TOP BRASS CONTRACT FURNITURE LTD</t>
  </si>
  <si>
    <t>HUNTER AMENITIES INTERNATIONAL LTD</t>
  </si>
  <si>
    <t>HOIST GROUP PORTUGAL SA</t>
  </si>
  <si>
    <t>VIMAR SPA</t>
  </si>
  <si>
    <t>L'OCCITANE INTERNATIONAL SA LUXEMBOURG SUCCURSALE</t>
  </si>
  <si>
    <t>YOUBOOX</t>
  </si>
  <si>
    <t>CIDER</t>
  </si>
  <si>
    <t>SARAJEVO BUSINESS CONSULTING</t>
  </si>
  <si>
    <t xml:space="preserve">SARAJEVO BUSINESS CONSULTING </t>
  </si>
  <si>
    <t>XENIOS SAS</t>
  </si>
  <si>
    <t>ASSA ABLOY SHANGHAI Hospitality Limited</t>
  </si>
  <si>
    <t>ASSA ABLOY Global Solutions (Shanghai) Ltd</t>
  </si>
  <si>
    <t>ASSA ABLOY BANGKOK Hospitality Limited</t>
  </si>
  <si>
    <t>PLANK GMBH</t>
  </si>
  <si>
    <t>HOIST GROUP FINLANDE</t>
  </si>
  <si>
    <t>CHEF WORKS INTERNATIONAL</t>
  </si>
  <si>
    <t>JOHNSON HELATH TECH CO LTD (MATRIX FITNESS)</t>
  </si>
  <si>
    <t>DORMAKABA</t>
  </si>
  <si>
    <t>AIR AROMA INTERNATIONAL</t>
  </si>
  <si>
    <t>ICE INTERNATIONAL BV</t>
  </si>
  <si>
    <t>ALMAR SRL</t>
  </si>
  <si>
    <t>DEVIALET</t>
  </si>
  <si>
    <t>VANITY GROUP</t>
  </si>
  <si>
    <t>BERMAR</t>
  </si>
  <si>
    <t>DESIGN HEURE SAS</t>
  </si>
  <si>
    <t>SMD TEXTILES LTD</t>
  </si>
  <si>
    <t>SERAX NV</t>
  </si>
  <si>
    <t xml:space="preserve">SERAX NV </t>
  </si>
  <si>
    <t>CORBY OF WINDSOR FIRED UP CORPORATION</t>
  </si>
  <si>
    <t>RESISTUB PRODUCTIONS SAS</t>
  </si>
  <si>
    <t xml:space="preserve">RESISTUB PRODUCTIONS SAS </t>
  </si>
  <si>
    <t>Flex Equipos de Descanso S.A.</t>
  </si>
  <si>
    <t>VILLEROY ET BOCH AG</t>
  </si>
  <si>
    <t>LE MENU DUBREUIL</t>
  </si>
  <si>
    <t>NICOLARDOT</t>
  </si>
  <si>
    <t>PALATINO</t>
  </si>
  <si>
    <t>COUP DE PATES SAS</t>
  </si>
  <si>
    <t>DAMMANN FRERES</t>
  </si>
  <si>
    <t>ASCOLIA</t>
  </si>
  <si>
    <t>BRUNNER</t>
  </si>
  <si>
    <t>POSTFORMING INDUSTRIES</t>
  </si>
  <si>
    <t>ADAPTATION CABLAGE</t>
  </si>
  <si>
    <t>GROSFILLEX DEPT CONTRACT</t>
  </si>
  <si>
    <t>DENIS INDUSTRIES</t>
  </si>
  <si>
    <t>WIESNER HAGER</t>
  </si>
  <si>
    <t>SCENTAIR TECHNOLOGIES</t>
  </si>
  <si>
    <t>MOVENPICK Wein Schweiz AG</t>
  </si>
  <si>
    <t>NOWY STYL sp</t>
  </si>
  <si>
    <t>ZENGOVARI</t>
  </si>
  <si>
    <t>GOLD KEY MEDIA</t>
  </si>
  <si>
    <t>DESIGNERS GUILD</t>
  </si>
  <si>
    <t>FONTANA ARTE</t>
  </si>
  <si>
    <t>MOROSO SPA</t>
  </si>
  <si>
    <t>PRECOR INCORPORATATED</t>
  </si>
  <si>
    <t>AT VISIONS INFORMATIONSTECHNOLOGIE</t>
  </si>
  <si>
    <t xml:space="preserve">BEAUTY TECH </t>
  </si>
  <si>
    <t>EXCLOOSIVA SARL</t>
  </si>
  <si>
    <t>ENODIS</t>
  </si>
  <si>
    <t>JAMES EBENISTES SARL</t>
  </si>
  <si>
    <t>DOMETIC  GERMANY HOLDING GmbH</t>
  </si>
  <si>
    <t>EASY (EZ) REVENUE MANAGEMENT SOLUTIONS</t>
  </si>
  <si>
    <t xml:space="preserve">EASY (EZ) RMS - INFOR </t>
  </si>
  <si>
    <t>CARLIMPEX SA</t>
  </si>
  <si>
    <t>APICOLTURA CASENTINESE S.R.L.</t>
  </si>
  <si>
    <t>MUSIC CONCIERGE WORLDWIDE</t>
  </si>
  <si>
    <t>LUTRON ELECTRONICS COMPANY</t>
  </si>
  <si>
    <t>EGE CARPETS</t>
  </si>
  <si>
    <t>KIMBERLY CLARK SAS</t>
  </si>
  <si>
    <t>INSIGHT TECHNOLOGY SOLUTIONS SA</t>
  </si>
  <si>
    <t>KONICA MINOLTA BUSINESS SOLUTIONS EUROPE GMBH</t>
  </si>
  <si>
    <t>SYNCHROME</t>
  </si>
  <si>
    <t>ATOME</t>
  </si>
  <si>
    <t>HR TEAM</t>
  </si>
  <si>
    <t>COGNIZANT WORLWIDE LIMITED</t>
  </si>
  <si>
    <t>DANONE SA</t>
  </si>
  <si>
    <t>LEADING QUALITY ASSURANCE (LQA)</t>
  </si>
  <si>
    <t>GROUPE ASTEK</t>
  </si>
  <si>
    <t>DAVEO</t>
  </si>
  <si>
    <t>LENOVO FRANCE SAS</t>
  </si>
  <si>
    <t>DEGETEL</t>
  </si>
  <si>
    <t xml:space="preserve">HOIST GROUP MEA </t>
  </si>
  <si>
    <t xml:space="preserve">AUDENSIEL DIGITAL </t>
  </si>
  <si>
    <t>HOIST GROUP SA</t>
  </si>
  <si>
    <t>KOS KREBS GmbH</t>
  </si>
  <si>
    <t>CALMELL</t>
  </si>
  <si>
    <t>SMW AMBIENT SCENTING ODOR CONTROL</t>
  </si>
  <si>
    <t>USEO ( ex I.P.I.)</t>
  </si>
  <si>
    <t>LANDE SA</t>
  </si>
  <si>
    <t>EXPORMIM</t>
  </si>
  <si>
    <t>SOFTLINE</t>
  </si>
  <si>
    <t>ANGLEPOISE</t>
  </si>
  <si>
    <t>MOOD MEDIA</t>
  </si>
  <si>
    <t>ADOLF DARBO AG</t>
  </si>
  <si>
    <t>FRONERI SWITZERLAND SA</t>
  </si>
  <si>
    <t>SEALY TECHNOLOGIE LLC</t>
  </si>
  <si>
    <t>DISTRIBUY SARL</t>
  </si>
  <si>
    <t>ESSITY GMBH</t>
  </si>
  <si>
    <t>CGI FRANCE</t>
  </si>
  <si>
    <t>ELSAFE INTERNATIONAL AS</t>
  </si>
  <si>
    <t>NESTLE NESPRESSO S.A.</t>
  </si>
  <si>
    <t>R.B.C</t>
  </si>
  <si>
    <t>ECOLAB INC</t>
  </si>
  <si>
    <t>ECOLAB EUROPE GMBH</t>
  </si>
  <si>
    <t>STEELCASE SAS</t>
  </si>
  <si>
    <t>ETABLISSEMENTS REINHARDT</t>
  </si>
  <si>
    <t>ARC FRANCE</t>
  </si>
  <si>
    <t>DIVERSEY EUROPE OPERATIONS BV</t>
  </si>
  <si>
    <t>ONEPARK</t>
  </si>
  <si>
    <t>EXPERTIME</t>
  </si>
  <si>
    <t>SOAT</t>
  </si>
  <si>
    <t>SFEIR</t>
  </si>
  <si>
    <t>VISEO SAS</t>
  </si>
  <si>
    <t>APSIDE</t>
  </si>
  <si>
    <t>CONVERTEO</t>
  </si>
  <si>
    <t>HIGHTEAM</t>
  </si>
  <si>
    <t>SOPRA STERIA GROUP</t>
  </si>
  <si>
    <t>ID2</t>
  </si>
  <si>
    <t>BLUE CONSULTING</t>
  </si>
  <si>
    <t xml:space="preserve">R.B.C PARIS </t>
  </si>
  <si>
    <t>HUHTAMAKI FOODSERVICE FRANCE SAS</t>
  </si>
  <si>
    <t>OOMPH MADE LIMITED</t>
  </si>
  <si>
    <t>TEXDECOR</t>
  </si>
  <si>
    <t xml:space="preserve">GH &amp; PARTNERS </t>
  </si>
  <si>
    <t xml:space="preserve">GAMESTREAM </t>
  </si>
  <si>
    <t>Ceramiche Atlas Concorde SpA</t>
  </si>
  <si>
    <t>BOSE SAS</t>
  </si>
  <si>
    <t>NEO2C</t>
  </si>
  <si>
    <t>OTRUM AS</t>
  </si>
  <si>
    <t>RADIOPARK GMBH &amp; CO KG</t>
  </si>
  <si>
    <t>BENTLEY EUROPE BV</t>
  </si>
  <si>
    <t>WOODIK</t>
  </si>
  <si>
    <t>LIGNE VAUZELLE</t>
  </si>
  <si>
    <t>ZENIKA</t>
  </si>
  <si>
    <t>SOLUTEC</t>
  </si>
  <si>
    <t>MALTEM CONSULTING (OPENBRIDGE)</t>
  </si>
  <si>
    <t>LOGTEAM</t>
  </si>
  <si>
    <t>EXALT</t>
  </si>
  <si>
    <t>CENOVA</t>
  </si>
  <si>
    <t>BUSINESS &amp; DECISION SA</t>
  </si>
  <si>
    <t>LIONBRIDGE INTERNATIONAL UNLIMITED COMPANY</t>
  </si>
  <si>
    <t>VOXEL MEDIA S.L.</t>
  </si>
  <si>
    <t>LISTEN TOO</t>
  </si>
  <si>
    <t>ITIPART FRANCE</t>
  </si>
  <si>
    <t>EXTIA</t>
  </si>
  <si>
    <t xml:space="preserve">ALDEMIA </t>
  </si>
  <si>
    <t>NOMIOS SAS</t>
  </si>
  <si>
    <t>MODIS FRANCE</t>
  </si>
  <si>
    <t>KISS TECH</t>
  </si>
  <si>
    <t>OCEANE CONSULTING</t>
  </si>
  <si>
    <t>LOCAL MEASURE INTERNATIONAL</t>
  </si>
  <si>
    <t>CONSORT NT</t>
  </si>
  <si>
    <t>GLOBAL CARD SYSTEMS COMPAGNIE</t>
  </si>
  <si>
    <t>INTER PARFUMS INC.</t>
  </si>
  <si>
    <t>WMF GROUP GMBH</t>
  </si>
  <si>
    <t>NONIUSSOFT SOFTWARE E CONSULTORIA PARA TELECOMUNICACOES SA</t>
  </si>
  <si>
    <t>HOIST GROUP HOLDING AB</t>
  </si>
  <si>
    <t>ALTRAN TECHNOLOGIES</t>
  </si>
  <si>
    <t>ALTEN SIR</t>
  </si>
  <si>
    <t>AURES TECHNOLOGIES</t>
  </si>
  <si>
    <t>TRUSTYOU GMBH</t>
  </si>
  <si>
    <t>SUNTSEU</t>
  </si>
  <si>
    <t>ROOMCHECKING FRANCE DISTRIBUTION</t>
  </si>
  <si>
    <t>DEVOTEAM</t>
  </si>
  <si>
    <t>PFLEIDERER DEUTCHLAND GMBH</t>
  </si>
  <si>
    <t>ERARD PRO</t>
  </si>
  <si>
    <t>MEC2</t>
  </si>
  <si>
    <t>ERES TECHNOLOGIE</t>
  </si>
  <si>
    <t>JING TEA LTD</t>
  </si>
  <si>
    <t>DILMAH CEYLON TEA COMPANY PLC</t>
  </si>
  <si>
    <t>IHSC International Hotel Supply Company</t>
  </si>
  <si>
    <t>TRADALL SA (BACARDI)</t>
  </si>
  <si>
    <t>NOR1 INC</t>
  </si>
  <si>
    <t>VIGITRUST LTD</t>
  </si>
  <si>
    <t>VERTONE</t>
  </si>
  <si>
    <t>LEXMARK INTERNATIONAL SNC</t>
  </si>
  <si>
    <t>HANSGROHE SE</t>
  </si>
  <si>
    <t>NESTLE OPERATIONAL SERVICES WORLLWIDE</t>
  </si>
  <si>
    <t>KELLOGG EUROPE TRADING LIMITED</t>
  </si>
  <si>
    <t>Samsung Electronics Co LTD</t>
  </si>
  <si>
    <t>CARRIER EMEA SAS</t>
  </si>
  <si>
    <t xml:space="preserve">CAPIC </t>
  </si>
  <si>
    <t>LR PARIS</t>
  </si>
  <si>
    <t>ROCA SANITARIO</t>
  </si>
  <si>
    <t>GEBERIT SARL</t>
  </si>
  <si>
    <t>CHURCHILL CHINA (UK) LIMITED</t>
  </si>
  <si>
    <t>BHS tabletop AG</t>
  </si>
  <si>
    <t>LUZERNE PTE LTD</t>
  </si>
  <si>
    <t>ORFEVRERIE CHRISTOFLE</t>
  </si>
  <si>
    <t>NARUMI CORPORATION</t>
  </si>
  <si>
    <t>TECHNOGYM S.P.A.</t>
  </si>
  <si>
    <t>FUTURELOG AG</t>
  </si>
  <si>
    <t>WINTERHALTER</t>
  </si>
  <si>
    <t>CIAT FRANCE</t>
  </si>
  <si>
    <t>B.I.G FLOORCOVERINGS N.V.</t>
  </si>
  <si>
    <t xml:space="preserve">NEXTON CONSULTING </t>
  </si>
  <si>
    <t>CAPGEMINI TECHNOLOGY SERVICES</t>
  </si>
  <si>
    <t>HP France SAS</t>
  </si>
  <si>
    <t>TEMP 7</t>
  </si>
  <si>
    <t>PREREQUIS</t>
  </si>
  <si>
    <t>ASTRELYA</t>
  </si>
  <si>
    <t>VO2 GROUP</t>
  </si>
  <si>
    <t>SSI - SEXTANT SOLUTIONS INFORMATIQUES</t>
  </si>
  <si>
    <t>Softeam</t>
  </si>
  <si>
    <t>MONTREAL ASSOCIATES SL</t>
  </si>
  <si>
    <t>INTM</t>
  </si>
  <si>
    <t>ALBYS</t>
  </si>
  <si>
    <t>ADONE CONSEIL</t>
  </si>
  <si>
    <t>Oracle America, Inc.</t>
  </si>
  <si>
    <t>GROHE</t>
  </si>
  <si>
    <t>Signify Netherlands B.V.</t>
  </si>
  <si>
    <t>SAMSOTECH INTERNATIONAL FZC</t>
  </si>
  <si>
    <t>IDEAS INTEGRATED DECISIONS AND SYSTEMS</t>
  </si>
  <si>
    <t>RDP LIMITED</t>
  </si>
  <si>
    <t>UNILEVER FOODS AND REFRESHMENTS GLOBAL BV</t>
  </si>
  <si>
    <t>LIFE FITNESS (ATLANTIC) B.V.</t>
  </si>
  <si>
    <t>SAINT MICHEL BISCUITS</t>
  </si>
  <si>
    <t>ILLY CAFFE S.P.A</t>
  </si>
  <si>
    <t>Melitta Professional Coffee Solutions GmbH &amp; Co.KG</t>
  </si>
  <si>
    <t>DURAVIT</t>
  </si>
  <si>
    <t>MUSICSTYLING.COM LTD</t>
  </si>
  <si>
    <t>AIR FRANCE</t>
  </si>
  <si>
    <t>REINHOLD KELLER GMBH</t>
  </si>
  <si>
    <t>LEONARDO VAZQUEZ, S.L.</t>
  </si>
  <si>
    <t>INDUSAL CENTRO, S.A. (INDUSAL)</t>
  </si>
  <si>
    <t>LYRECO ESPAÑA, S.A.</t>
  </si>
  <si>
    <t>HICOPLA S.L.</t>
  </si>
  <si>
    <t>TÜV RHEINLAND IBERICA INSPECTION, CERTIFICATION &amp; TESTING, S.A.</t>
  </si>
  <si>
    <t>RENTOKIL INITIAL ESPAÑA, S.A.</t>
  </si>
  <si>
    <t>DANONE, S.A.</t>
  </si>
  <si>
    <t>DORDIO &amp; ASSOCIATES S.L.</t>
  </si>
  <si>
    <t>INFOREIN S.A.</t>
  </si>
  <si>
    <t>SCHINDLER S.A.</t>
  </si>
  <si>
    <t>EULEN, S.A.</t>
  </si>
  <si>
    <t>INNERIA SOLUTIONS, S.L. (Antes MNEMON CONSULTORES, S.L.)</t>
  </si>
  <si>
    <t>NEGOCIANTS, S.L. (VILA VINITECA)</t>
  </si>
  <si>
    <t>GRUPO DE INVERSION Y LOGISTICA ESPAÑOLA CAESAR S.L.</t>
  </si>
  <si>
    <t>INNERIA CLEANING SERVICES, S.A. (antes KERDOS)</t>
  </si>
  <si>
    <t>MAHOU, S.A.</t>
  </si>
  <si>
    <t>ELIS MANOMATIC, S.A.</t>
  </si>
  <si>
    <t>ILUNION LAVANDERIAS, S.A.</t>
  </si>
  <si>
    <t>AZULEJOS PEÑA, S.A.</t>
  </si>
  <si>
    <t>PEPSICO FOODS, A.I.E.</t>
  </si>
  <si>
    <t>FRUTAS IRU, S.A.</t>
  </si>
  <si>
    <t>GUFRESCO, S.L.</t>
  </si>
  <si>
    <t>ATRIAN BAKERS, S.L.</t>
  </si>
  <si>
    <t>ESTUDIO GARBAYO S.L</t>
  </si>
  <si>
    <t>IP MAS D HOSPITALITY SOLUTIONS S.A.</t>
  </si>
  <si>
    <t>D.I.S. DINO, S.L.</t>
  </si>
  <si>
    <t>ISS FACILITY SERVICES, S.A.</t>
  </si>
  <si>
    <t>MANUTAN S.L.</t>
  </si>
  <si>
    <t>ANABIOL, S.L.</t>
  </si>
  <si>
    <t>PREMIUM MIX GROUP, S.L. (antes GRUPO VICHY CATALAN)</t>
  </si>
  <si>
    <t>GUZMAN GASTRONOMIA, S.L.</t>
  </si>
  <si>
    <t>CARNICAS MARBRIS, S.L.</t>
  </si>
  <si>
    <t>SERVICIOS COMPLEMENTARIOS POLIVALENTES, S.L.</t>
  </si>
  <si>
    <t>COMERCIAL GRUPO FREIXENET S.A.</t>
  </si>
  <si>
    <t>CALIDAD PASCUAL, S.A.</t>
  </si>
  <si>
    <t>KONE ELEVADORES, S.A.</t>
  </si>
  <si>
    <t>DISTRIBUIDORES AUTOMATICOS DE BEBIDAS Y ALIMENTOS, S.A. (DABASA)</t>
  </si>
  <si>
    <t>INNOVACION GERIATRICA TECNOLOGICA, S.L.</t>
  </si>
  <si>
    <t>ILUNION BUGADERIAS DE CATALUNYA, S.A. (antes FLISA CATALUÑA)</t>
  </si>
  <si>
    <t>FAGOR INDUSTRIAL, SOCIEDAD COOPERATIVA</t>
  </si>
  <si>
    <t>SGS TECNOS S.A.</t>
  </si>
  <si>
    <t>KONICA MINOLTA BUSINESS SOLUTIONS SPAIN, S.A.</t>
  </si>
  <si>
    <t>FRUTAS Y VERDURAS MASSANASSA, S.L.</t>
  </si>
  <si>
    <t>KLIMER 2000, S.L.</t>
  </si>
  <si>
    <t>GSI PROFESIONALES DE LA SEGURIDAD Y SISTEMAS, S.A.</t>
  </si>
  <si>
    <t>WURTH ESPAÑA S.A.</t>
  </si>
  <si>
    <t>SERVICIO ASISTENCIA TECNICA CAMAÑO S.L</t>
  </si>
  <si>
    <t>LOOMIS SPAIN, S.A.</t>
  </si>
  <si>
    <t>EUROBERCASA S.L. (ALISEO)</t>
  </si>
  <si>
    <t>POLE SUD S.L.</t>
  </si>
  <si>
    <t>CASA DELFIN, S.A.</t>
  </si>
  <si>
    <t>VIATA - SERVIÇOS E TECNOLOGIAS DE INFORMAÇÃO, S.A.</t>
  </si>
  <si>
    <t>BAYRON REALIZACIÓN GRÁFICA, S.L.</t>
  </si>
  <si>
    <t>COMPANYIA GENERAL CARNIA, S.A.</t>
  </si>
  <si>
    <t>GENERAL MARKETS FOOD SERVICE IBERICA, S.L.U.</t>
  </si>
  <si>
    <t>ALMEIDA &amp; XAVIER, LDA (SANIAX)</t>
  </si>
  <si>
    <t>GROUPE GM PENINSULA IBERICA, S.A.</t>
  </si>
  <si>
    <t>MESTRIMAGEM, LDA</t>
  </si>
  <si>
    <t>MANCIVENT, S.L.</t>
  </si>
  <si>
    <t>NUEVA COCINA MEDITERRANEA 2002, S.L.</t>
  </si>
  <si>
    <t>SIH MADRID 2004, S.L.</t>
  </si>
  <si>
    <t>LABAQUA, S.A.</t>
  </si>
  <si>
    <t>INSIDE TEXTIL S.L.</t>
  </si>
  <si>
    <t>NUEVO VALOR GRAPHICO, S.L.</t>
  </si>
  <si>
    <t>AGUAPURA AGUAVIVA SL</t>
  </si>
  <si>
    <t>ADAMO TELECOM IBERIA, S.A.</t>
  </si>
  <si>
    <t>EDEN SPRINGS ESPAÑA, S.A.</t>
  </si>
  <si>
    <t>REXEL SPAIN, S.L.</t>
  </si>
  <si>
    <t>AGUAS DE SOLAN DE CABRAS, S.A.</t>
  </si>
  <si>
    <t>NTT SPAIN INTELLIGENT TECHNOLOGIES AND SERVICES S.L (ex dimension data)</t>
  </si>
  <si>
    <t>FRUTAS ARIAS RUBIO, S.L.</t>
  </si>
  <si>
    <t>EVOCA IBERIA S.L.</t>
  </si>
  <si>
    <t>EIFFAGE ENERGIA, S.L.</t>
  </si>
  <si>
    <t>MARMEN NEW SERVICES S.L.</t>
  </si>
  <si>
    <t>COCA COLA EUROPEAN PARTNERS IBERIA, S.L.U.</t>
  </si>
  <si>
    <t>Coca-Cola Europacific Partners Iberia S.L.U.</t>
  </si>
  <si>
    <t>RUBIATO PAREDES, S.L.</t>
  </si>
  <si>
    <t>MANUEL MELENDEZ DE LA FUENTE</t>
  </si>
  <si>
    <t>SATEC SERVICIO TECNICO, S.L.U.</t>
  </si>
  <si>
    <t>GARCIMAR, S.L.</t>
  </si>
  <si>
    <t>EXCELSIA VINOS Y DESTILADOS, S.L.U.</t>
  </si>
  <si>
    <t>CATAMAR, S.L.</t>
  </si>
  <si>
    <t>FRUTAS Y VERDURAS ANTONIO, S.L.</t>
  </si>
  <si>
    <t>CORDIS INTEGRALIS SERVICE S.L.</t>
  </si>
  <si>
    <t>EXTRAMAR PESCADOS Y MARISCOS, S.L.</t>
  </si>
  <si>
    <t>FRUITES CLARAMUNT, S.L.</t>
  </si>
  <si>
    <t>ILUNION NAVARRA, S.L.</t>
  </si>
  <si>
    <t>ORONA SOCIEDAD COOPERATIVA</t>
  </si>
  <si>
    <t>FRIGORIFICS FERRER, S.A.</t>
  </si>
  <si>
    <t>FUERTEMANT S.L</t>
  </si>
  <si>
    <t>MULTISERVICIOS ORIOLANOS, S.L.</t>
  </si>
  <si>
    <t>BUGADERIA NURIA S.L.</t>
  </si>
  <si>
    <t>GRUPO ASIPAN SL</t>
  </si>
  <si>
    <t>FRIT RAVICH, S.L.</t>
  </si>
  <si>
    <t>ATLANTA RESTAURACION TEMATICA SL</t>
  </si>
  <si>
    <t>Securitec SA</t>
  </si>
  <si>
    <t>SIGLA RENTING S.L.</t>
  </si>
  <si>
    <t>TINTORERIA NURIA SL</t>
  </si>
  <si>
    <t>ATOCHA VALLECAS SL</t>
  </si>
  <si>
    <t>BLAU SOLUTIONS S.L.</t>
  </si>
  <si>
    <t>Iberext S.A.</t>
  </si>
  <si>
    <t>TELEFONICA DE ESPAÑA, S.A.</t>
  </si>
  <si>
    <t>TELEFONICA MOVILES ESPAÑA, S.A.U.</t>
  </si>
  <si>
    <t>MARKETING CREATION</t>
  </si>
  <si>
    <t>WIFIRST</t>
  </si>
  <si>
    <t>CUALTIS, S.L.</t>
  </si>
  <si>
    <t>HAVAS MEDIA GROUP SPAIN, S.A. (antes MPG)</t>
  </si>
  <si>
    <t>TECNIMART SL</t>
  </si>
  <si>
    <t>AVC RESIDUOS S.L.</t>
  </si>
  <si>
    <t>EULEN SEGURIDAD, S.A.</t>
  </si>
  <si>
    <t>GRAFICAS SAN SADURNI, S.L.</t>
  </si>
  <si>
    <t>Electrolux Professional S.A.U.</t>
  </si>
  <si>
    <t>GRUPO CONSTANT SERVICIOS EMPRESARIALES, S.L.</t>
  </si>
  <si>
    <t>ALPIQ ENERGIA ESPANA S.A.U</t>
  </si>
  <si>
    <t>DESAINNOVA PROJECTS, S.L.</t>
  </si>
  <si>
    <t>Brocoli S.L.</t>
  </si>
  <si>
    <t>CARNICAS SAENZ, S.L.</t>
  </si>
  <si>
    <t>EUROFIRMS ETT, S.L.U.</t>
  </si>
  <si>
    <t>TEMPORING ETT, S.L.</t>
  </si>
  <si>
    <t>INGEMONT TECNOLOGIAS S.A.</t>
  </si>
  <si>
    <t>BUREAU VERITAS INSPECCIÓN Y TESTING</t>
  </si>
  <si>
    <t>TROTINETE LDA</t>
  </si>
  <si>
    <t>CHAV S.A.U</t>
  </si>
  <si>
    <t>HVAC CLIMA SERVICIO Y CONTROLES IBERIA S.L.</t>
  </si>
  <si>
    <t>SONEPAR IBERICA SPAIN S.A.U.</t>
  </si>
  <si>
    <t>SUMINISTROS MERCA BCN SL</t>
  </si>
  <si>
    <t>HEINEKEN ESPAÑA SA</t>
  </si>
  <si>
    <t>ILLYCAFFE SPA SUCURSAL EN ESPAÑA</t>
  </si>
  <si>
    <t>GRUPO NAUTICA OUTSOURCING &amp; SERVICIOS AUXILIARES Y GESTION, S.L.</t>
  </si>
  <si>
    <t>BELLOTERRA DELICATESSEN, S.L.</t>
  </si>
  <si>
    <t>P. Morales y Godoy, S.L.</t>
  </si>
  <si>
    <t>DIVERSEY ESPAÑA, S.L.</t>
  </si>
  <si>
    <t>INDUSAL, S.A. (INDUSAL)</t>
  </si>
  <si>
    <t>INDUSAL NAVARRA, S.A. (INDUSAL)</t>
  </si>
  <si>
    <t>AXPO IBERIA S.L.</t>
  </si>
  <si>
    <t>CARNICAS MR. MUU, S.L.</t>
  </si>
  <si>
    <t>AV SERVICES BARCELONA 2009, S.L.</t>
  </si>
  <si>
    <t>MONTSERRAT CURRAS DE VICENTE</t>
  </si>
  <si>
    <t>FRUTAS INFANTES, SL</t>
  </si>
  <si>
    <t>INDUSTRIAS CARNICAS JAFISA, S.A.</t>
  </si>
  <si>
    <t>Fred i Cuines Professionals Grup S.L.</t>
  </si>
  <si>
    <t>BERRY IBERICA, S.A.U. (distribuidor:MADRID FOREST)</t>
  </si>
  <si>
    <t>JOSE MIGUEL PEINADO ALONSO</t>
  </si>
  <si>
    <t>BUSTPER, S.A.</t>
  </si>
  <si>
    <t>Kaizen Imagen S.L.</t>
  </si>
  <si>
    <t>LA ALBERCA, S.L.U.</t>
  </si>
  <si>
    <t>VOLKSWAGEN RENTING, S.A.</t>
  </si>
  <si>
    <t>CWT Global España S.L</t>
  </si>
  <si>
    <t>Madrid Forest S.A.</t>
  </si>
  <si>
    <t>MAR CASAL DECORACION S.L.</t>
  </si>
  <si>
    <t>NONIUS2S HOSPITALITY TECHNOLOGY SPAIN, S.L.</t>
  </si>
  <si>
    <t>DORMAKABA ESPAÑA S.A.</t>
  </si>
  <si>
    <t>CAFE RICHARD</t>
  </si>
  <si>
    <t>SAE DE SOCODIS</t>
  </si>
  <si>
    <t>BLANCHISSERIE LAVOX BLN</t>
  </si>
  <si>
    <t>DISTRIBOISSONS</t>
  </si>
  <si>
    <t>TETRIS</t>
  </si>
  <si>
    <t xml:space="preserve">ARCADE </t>
  </si>
  <si>
    <t>DEYA</t>
  </si>
  <si>
    <t>SAMCLOUD</t>
  </si>
  <si>
    <t>DHL INTERNATIONAL EXPRESS FRANCE SAS</t>
  </si>
  <si>
    <t>CIE FINANCIERE ST MARTORY - LA POULARDE</t>
  </si>
  <si>
    <t>VEOLIA WATER STI</t>
  </si>
  <si>
    <t>SHOES FOR CREWS EUROPE LTD</t>
  </si>
  <si>
    <t>LASA</t>
  </si>
  <si>
    <t>SOCOTEC CONSTRUCTION</t>
  </si>
  <si>
    <t>CERCLE VERT PRESTIGE</t>
  </si>
  <si>
    <t>BALICCO GADEAFRUITS</t>
  </si>
  <si>
    <t>SGS FRANCE</t>
  </si>
  <si>
    <t>LES BOCAUX DU BISTROT</t>
  </si>
  <si>
    <t>CRENO SP</t>
  </si>
  <si>
    <t>HAUSSMANN FAMILLE</t>
  </si>
  <si>
    <t>FIRST FAST FODD (FIRSTPACK)</t>
  </si>
  <si>
    <t>ET ALORS</t>
  </si>
  <si>
    <t>LA CAVALE</t>
  </si>
  <si>
    <t>FRESH FOOD VILLAGE</t>
  </si>
  <si>
    <t>HUGO et VICTOR</t>
  </si>
  <si>
    <t>LE CHOCOLAT FRANCAIS</t>
  </si>
  <si>
    <t>DONNA ITALIA</t>
  </si>
  <si>
    <t>AEROSHUTTLE</t>
  </si>
  <si>
    <t>MODUO GROUPE</t>
  </si>
  <si>
    <t>10-VINS (D-VINE)</t>
  </si>
  <si>
    <t>ESSELINCK INGENIERIE</t>
  </si>
  <si>
    <t>AD VINAM AETERNAM</t>
  </si>
  <si>
    <t>A+ ARCHITECTURE</t>
  </si>
  <si>
    <t>ALTERFOOD</t>
  </si>
  <si>
    <t>COMPTOIR DES GRANDES MARQUES</t>
  </si>
  <si>
    <t>STN TEFID</t>
  </si>
  <si>
    <t>ETABLISSEMENTS DUGAS</t>
  </si>
  <si>
    <t>CONNEXING</t>
  </si>
  <si>
    <t>INTEGRAL CONCEPT AUDIOVISUEL I.C.A</t>
  </si>
  <si>
    <t>DISTRIBUTION SANITAIRE CHAUFFAGE (DSC)</t>
  </si>
  <si>
    <t>FOODEX</t>
  </si>
  <si>
    <t>MSN DEVELOPPEMENT</t>
  </si>
  <si>
    <t>NESPRESSO FRANCE</t>
  </si>
  <si>
    <t>TAITTINGER CCVC</t>
  </si>
  <si>
    <t>BIC GRAPHIC FRANCE</t>
  </si>
  <si>
    <t>P.J.D AUDIOVISUEL</t>
  </si>
  <si>
    <t>AMPLITUDE</t>
  </si>
  <si>
    <t>TRADIBAT</t>
  </si>
  <si>
    <t>CONSEIL ETUDES &amp; INSTALLATIONS DE SYSTEMES DE SECURITE SUD-EST (CEISS SUD EST)</t>
  </si>
  <si>
    <t>2H ENERGY</t>
  </si>
  <si>
    <t>BLANCHISSERIE DE SAINT CHERON</t>
  </si>
  <si>
    <t>LOUVRE LINGE LOCATION</t>
  </si>
  <si>
    <t>BSSI CONSEILS</t>
  </si>
  <si>
    <t>ENTREPRISE GENERALE DE MACONNERIE FREDERIC DIAS</t>
  </si>
  <si>
    <t>MAINTENANCE TECHNIQUE OPTIMISEE</t>
  </si>
  <si>
    <t>LA COMPAGNIE DES DESSERTS</t>
  </si>
  <si>
    <t>OMS SYNERGIE GROUP</t>
  </si>
  <si>
    <t>SARP GRANDS COMPTES</t>
  </si>
  <si>
    <t>J.V.D. SAS(JACQUES DE VASSELOT DE REGNE)</t>
  </si>
  <si>
    <t>DAUPHIBLANC FINANCE</t>
  </si>
  <si>
    <t>PARAGON TRANSACTION</t>
  </si>
  <si>
    <t>ORANGE</t>
  </si>
  <si>
    <t>ROBUR</t>
  </si>
  <si>
    <t>THYSSENKRUPP ASCENSEURS</t>
  </si>
  <si>
    <t xml:space="preserve">TK ELEVATOR FRANCE </t>
  </si>
  <si>
    <t>LMC EUROCOLD</t>
  </si>
  <si>
    <t>BAFFY</t>
  </si>
  <si>
    <t>RICHARDSON</t>
  </si>
  <si>
    <t>CULLIGAN FRANCE</t>
  </si>
  <si>
    <t>ECOLAB PEST FRANCE</t>
  </si>
  <si>
    <t>ENTREPRISE CLUB S.A.</t>
  </si>
  <si>
    <t>NUANCE 3</t>
  </si>
  <si>
    <t>H.D.C (HERWYN DOMINIQUE COMPANY)</t>
  </si>
  <si>
    <t>AQUILA</t>
  </si>
  <si>
    <t>ADEQUAT</t>
  </si>
  <si>
    <t>EUROCAVE S.A.</t>
  </si>
  <si>
    <t>BLANCHISSERIE DE LA COTE D'EMERAUDE</t>
  </si>
  <si>
    <t>LANCRY PROTECTION SECURITE (LPS)</t>
  </si>
  <si>
    <t>FICHET SECURITY SOLUTION (EX: GUNNEBO)</t>
  </si>
  <si>
    <t>MELITTA PROFESSIONNAL COFFEE SOLUTIONS FRANCE</t>
  </si>
  <si>
    <t>BERNARDAUD</t>
  </si>
  <si>
    <t>REFRIGERATION FRANCE SAS</t>
  </si>
  <si>
    <t>NOUVELLE SOCIETE MANIERE</t>
  </si>
  <si>
    <t>PERNOD RICARD France</t>
  </si>
  <si>
    <t xml:space="preserve">PERNOD RICARD FRANCE </t>
  </si>
  <si>
    <t>BACARDI MARTINI FRANCE</t>
  </si>
  <si>
    <t>UNIPRO</t>
  </si>
  <si>
    <t>ADECCO FRANCE</t>
  </si>
  <si>
    <t>A.P.B.( APPLICATION PROCEDE BIO TECHNOLOGIQUE)</t>
  </si>
  <si>
    <t>BARONNAT</t>
  </si>
  <si>
    <t>CUISINE SOLUTIONS EUROPE</t>
  </si>
  <si>
    <t>SCHINDLER</t>
  </si>
  <si>
    <t>RICOH FRANCE SAS</t>
  </si>
  <si>
    <t>SAGET LA PERRIERE</t>
  </si>
  <si>
    <t>TRANSGOURMET SEAFOOD</t>
  </si>
  <si>
    <t>S.E.T. ENVIRONNEMENT (SOCIETE D'EXTRACTION ET DE TRAITEMENT)</t>
  </si>
  <si>
    <t>DESAUTEL</t>
  </si>
  <si>
    <t>SEB PROFESSIONAL FRANCE EX:WMF FRANCE SARL</t>
  </si>
  <si>
    <t>WILLY GISSELBRECHT ET FILS VINS FINS D'ALSACE</t>
  </si>
  <si>
    <t>TISSAGES DENANTES</t>
  </si>
  <si>
    <t>TIBERODE</t>
  </si>
  <si>
    <t>LA CREILLOISE DE PANIFICATION</t>
  </si>
  <si>
    <t>RUNGIEST</t>
  </si>
  <si>
    <t>S.T.L. RENOVATION</t>
  </si>
  <si>
    <t>ASSA ABLOY HOSPITALITY S.A.S</t>
  </si>
  <si>
    <t>C.F.D (CAMPARI FRANCE DISTRIBUTION)</t>
  </si>
  <si>
    <t>VEOLIA PROPRETE</t>
  </si>
  <si>
    <t>BLANCHISSERIE MORELLON</t>
  </si>
  <si>
    <t>CAMFIL</t>
  </si>
  <si>
    <t>FB SOLUTION</t>
  </si>
  <si>
    <t>DALKIA FROID SOLUTIONS</t>
  </si>
  <si>
    <t>SAPIAN (=ex ISS HYGIENE &amp; PREVENTION)</t>
  </si>
  <si>
    <t>MARIANNE SARL</t>
  </si>
  <si>
    <t>CAPITAL SECURITE</t>
  </si>
  <si>
    <t>AXIMA CONCEPT</t>
  </si>
  <si>
    <t>ACORUS</t>
  </si>
  <si>
    <t>QUALLEO ENVIRONNEMENT</t>
  </si>
  <si>
    <t>EIFFAGE ENERGIE SYSTEMES CLEVIA CENTRE EST</t>
  </si>
  <si>
    <t>SOGETREL</t>
  </si>
  <si>
    <t>BTM</t>
  </si>
  <si>
    <t>DECA FRANCE</t>
  </si>
  <si>
    <t>HOTELSERVICE</t>
  </si>
  <si>
    <t>HORIS</t>
  </si>
  <si>
    <t>INEO</t>
  </si>
  <si>
    <t>PASSIONNEMENT CHATEAUX</t>
  </si>
  <si>
    <t>TECHNIVAP SAS EIM380</t>
  </si>
  <si>
    <t>TECHNIVAP SAS EIM616</t>
  </si>
  <si>
    <t>IMAGINE CONCEPT INTERIEUR</t>
  </si>
  <si>
    <t>BLANCHISSERIE MIDI PYRENNEES</t>
  </si>
  <si>
    <t>SANIPOUSSE</t>
  </si>
  <si>
    <t>GENIE CLIMATIQUE DE L'EST</t>
  </si>
  <si>
    <t>JEAN STALAVEN</t>
  </si>
  <si>
    <t>GROUPE MATFER BOURGEAT</t>
  </si>
  <si>
    <t>MISSENARD-QUINT B</t>
  </si>
  <si>
    <t>QUIETALIS</t>
  </si>
  <si>
    <t>IDEX ENERGIES</t>
  </si>
  <si>
    <t>MAISON M.CHAPOUTIER</t>
  </si>
  <si>
    <t>PLOMBERIE CHAUFFAGE VENTILATION ENTRETIEN (PCVE)</t>
  </si>
  <si>
    <t>LANSON INTERNATIONAL DIFFUSION</t>
  </si>
  <si>
    <t>TV GETAL</t>
  </si>
  <si>
    <t>JDC</t>
  </si>
  <si>
    <t>NILFISK</t>
  </si>
  <si>
    <t>RECORD PORTES AUTOMATIQUES</t>
  </si>
  <si>
    <t>ADVINI - JEAN-JEAN SA - VIGNERONS &amp; PASSIONS</t>
  </si>
  <si>
    <t>SOGEPARK</t>
  </si>
  <si>
    <t>SIPP</t>
  </si>
  <si>
    <t>SNGST</t>
  </si>
  <si>
    <t>FRAMACO ENTREPRISE</t>
  </si>
  <si>
    <t>LES FRUITIERS DE CHALOSSE</t>
  </si>
  <si>
    <t>ACELEC</t>
  </si>
  <si>
    <t>PROCHIMA</t>
  </si>
  <si>
    <t>CHUBB FRANCE</t>
  </si>
  <si>
    <t>MC GESTION</t>
  </si>
  <si>
    <t>ALAIN MILLIAT</t>
  </si>
  <si>
    <t>ENERCLIM</t>
  </si>
  <si>
    <t>SOLIA</t>
  </si>
  <si>
    <t>FRAIDIS</t>
  </si>
  <si>
    <t>BLANCHISSERIE MEGALINGE</t>
  </si>
  <si>
    <t>BOUYGUES ENERGIES ET SERVICES - GET NORD 821X</t>
  </si>
  <si>
    <t>BOUYGUES ENERGIES ET SERVICES</t>
  </si>
  <si>
    <t>TRANSGOURMET OPERATIONS</t>
  </si>
  <si>
    <t>SYSTEME DE SECURITE INCENDIE SERVICE</t>
  </si>
  <si>
    <t>SUP VIANDES</t>
  </si>
  <si>
    <t>D.F.M. (DEPANNAGE FOURNITURE MAINTENANCE)</t>
  </si>
  <si>
    <t>ETABLISSEMENT LOUIS DESSAINT</t>
  </si>
  <si>
    <t>DEPAEPE HENRI SA</t>
  </si>
  <si>
    <t>MAISON RICHARD (VIN - CADEAUX D'AFFAIRES)</t>
  </si>
  <si>
    <t>MAISON GARCIA</t>
  </si>
  <si>
    <t>MACCY COAST'N COUNTRY</t>
  </si>
  <si>
    <t>LYRECO FRANCE</t>
  </si>
  <si>
    <t>CHEDEVILLE CHARCUTERIE DE PARIS</t>
  </si>
  <si>
    <t>ONET SERVICES</t>
  </si>
  <si>
    <t>BRAVILOR</t>
  </si>
  <si>
    <t>SPIE ICS</t>
  </si>
  <si>
    <t>COULY DUTHEIL</t>
  </si>
  <si>
    <t>WURTH FRANCE SA</t>
  </si>
  <si>
    <t>ROYAL SERVICE</t>
  </si>
  <si>
    <t>XEROX FRANCE</t>
  </si>
  <si>
    <t>BLANCHISSERIE DIEUZY SAS</t>
  </si>
  <si>
    <t>ATELIERS VERCHERE</t>
  </si>
  <si>
    <t>LA PROVENCALE - BLANCHISSAGE INDUSTRIELLE</t>
  </si>
  <si>
    <t>ANETT ET CIE</t>
  </si>
  <si>
    <t>G.C.E.B. (GERARD CEBERIO ENVELOPPE DU BATIMENT)</t>
  </si>
  <si>
    <t>A.L.R. ASSOCIATION DE LA ROCHE</t>
  </si>
  <si>
    <t>FROID CHAUD SERVICE</t>
  </si>
  <si>
    <t>L'ADP (L'ASSOCIATION DES PRODUCTEURS)</t>
  </si>
  <si>
    <t>ECONOCOM PRODUCTS AND SOLUTIONS</t>
  </si>
  <si>
    <t>ELIS SERVICES</t>
  </si>
  <si>
    <t>RM MAREE</t>
  </si>
  <si>
    <t>ERIS</t>
  </si>
  <si>
    <t>INITIAL</t>
  </si>
  <si>
    <t>DT SIGNS</t>
  </si>
  <si>
    <t>CORSE BLANC</t>
  </si>
  <si>
    <t>SCC SA</t>
  </si>
  <si>
    <t>HERRMANN SA</t>
  </si>
  <si>
    <t>GUYOT</t>
  </si>
  <si>
    <t>BLANCHISSERIE INDUSTRIELLE CATALANE</t>
  </si>
  <si>
    <t>PANIFICATION MODERNE</t>
  </si>
  <si>
    <t>PANIFICATION MODERNE Boulangerie Thierry</t>
  </si>
  <si>
    <t>CENTRE VIANDE BEAUVALLET ET FILS</t>
  </si>
  <si>
    <t>KONE</t>
  </si>
  <si>
    <t>LAVAZZA PROFESSIONAL FRANCE</t>
  </si>
  <si>
    <t>CEMIS SYSTEME DE SECURITE INCENDIE</t>
  </si>
  <si>
    <t>LES JARDINS DE GALLY</t>
  </si>
  <si>
    <t>MANPOWER FRANCE</t>
  </si>
  <si>
    <t>BLANCHISSERIE VAL NEIGE</t>
  </si>
  <si>
    <t>FRANCE BOISSONS</t>
  </si>
  <si>
    <t>LE COQ ST HONORE - SVPA</t>
  </si>
  <si>
    <t>LE BORVO</t>
  </si>
  <si>
    <t>A.T.E.S. FRANCE</t>
  </si>
  <si>
    <t>XELLIANS ARCHIVAGE</t>
  </si>
  <si>
    <t>CONFITURERIE ET CONFISERIE D ANDRESY</t>
  </si>
  <si>
    <t>SUEZ RV FRANCE</t>
  </si>
  <si>
    <t>SILLIKER</t>
  </si>
  <si>
    <t>OC 22 (ORGANISATION COMMERCIALE)</t>
  </si>
  <si>
    <t>O.D.F. OFFICE DU FONCTIONNEL</t>
  </si>
  <si>
    <t>D.E.F. (DETECTION ELECTRONIQUE FRANCAISE) PROTECBAT</t>
  </si>
  <si>
    <t>RENTOKIL INITIAL SAS EIM660</t>
  </si>
  <si>
    <t>RENTOKIL INITIAL SAS EIM616</t>
  </si>
  <si>
    <t>SOTREBAT</t>
  </si>
  <si>
    <t>POMONA (TERRE AZUR)</t>
  </si>
  <si>
    <t>LOCATEX</t>
  </si>
  <si>
    <t>UNISTO SA</t>
  </si>
  <si>
    <t>EUROPCAR FRANCE</t>
  </si>
  <si>
    <t>MUZEO</t>
  </si>
  <si>
    <t>AMBIUS EIM660</t>
  </si>
  <si>
    <t>ADV</t>
  </si>
  <si>
    <t>SEMIOS (ex INSIGNIS)</t>
  </si>
  <si>
    <t>LESAGE ET FILS SARL</t>
  </si>
  <si>
    <t>LES VINS GEORGES DUBOEUF</t>
  </si>
  <si>
    <t>ORALIANS</t>
  </si>
  <si>
    <t xml:space="preserve">ORALIANS </t>
  </si>
  <si>
    <t>LES FILLES  DE L'OUEST</t>
  </si>
  <si>
    <t xml:space="preserve">LES FILLES  DE L'OUEST </t>
  </si>
  <si>
    <t>SLGE</t>
  </si>
  <si>
    <t>BUREAU VERITAS CERTIFICATION FRANCE</t>
  </si>
  <si>
    <t>AZUR GAZ ENERGY</t>
  </si>
  <si>
    <t>LOSANGE &amp; EAU</t>
  </si>
  <si>
    <t>ARTALYS</t>
  </si>
  <si>
    <t>BIOCLEANAIR</t>
  </si>
  <si>
    <t>TERRES DE CAFE</t>
  </si>
  <si>
    <t>SOCOTEC EQUIPEMENT &amp; INDUSTRIE</t>
  </si>
  <si>
    <t>PCB CREATION</t>
  </si>
  <si>
    <t>LINK'S</t>
  </si>
  <si>
    <t xml:space="preserve">LINK'S </t>
  </si>
  <si>
    <t>IPC</t>
  </si>
  <si>
    <t>CASTEL FRERES</t>
  </si>
  <si>
    <t>ZUMEX FRANCE</t>
  </si>
  <si>
    <t>ODICE</t>
  </si>
  <si>
    <t>RKF LUXURY LINEN</t>
  </si>
  <si>
    <t>GROUPE CONVERGENCE.COM</t>
  </si>
  <si>
    <t>STEPSTONE DEUTSCHLAND GMBH</t>
  </si>
  <si>
    <t>CREATIS</t>
  </si>
  <si>
    <t>MOULINOT COMPOST ET BIOGAZ</t>
  </si>
  <si>
    <t>CABIOLA</t>
  </si>
  <si>
    <t>HACCESS</t>
  </si>
  <si>
    <t>COLIN RHD</t>
  </si>
  <si>
    <t>REPONSE</t>
  </si>
  <si>
    <t>DETECTION GARDIENNAGE SECURITE INTERVENT</t>
  </si>
  <si>
    <t>RAS</t>
  </si>
  <si>
    <t>LES ELEVEURS DE LA CHEVILOTTE</t>
  </si>
  <si>
    <t>JARDINS ET PAYSAGES DE FRANCE</t>
  </si>
  <si>
    <t>AGENCE TERRONES ARCHITECTES INGENIEURS ASSOCIES</t>
  </si>
  <si>
    <t>GOOD EPICES</t>
  </si>
  <si>
    <t>MADURUIN</t>
  </si>
  <si>
    <t>M.B.I</t>
  </si>
  <si>
    <t>EUROPE NET II</t>
  </si>
  <si>
    <t>DINOVIA</t>
  </si>
  <si>
    <t>SOCOTEC DIAGNOSTIC</t>
  </si>
  <si>
    <t>AZMAN GESTION</t>
  </si>
  <si>
    <t>CREA2F</t>
  </si>
  <si>
    <t>FEEL GOOD (BISTROTEA)</t>
  </si>
  <si>
    <t>SAPS (SERVICE ACCUEIL PREVENTION SECURITE PRIVEE)</t>
  </si>
  <si>
    <t>LES 2 MARMOTTES</t>
  </si>
  <si>
    <t>GRANJARD</t>
  </si>
  <si>
    <t>SOCOTEC FORMATION</t>
  </si>
  <si>
    <t>CLIMATER MAINTENANCE IDF</t>
  </si>
  <si>
    <t>VIGNERONS ARDECHOIS</t>
  </si>
  <si>
    <t>M.C.I</t>
  </si>
  <si>
    <t>C &amp; C FRANCE</t>
  </si>
  <si>
    <t>LA COSTE DISTRIBUTION</t>
  </si>
  <si>
    <t>DYNALIGHTING</t>
  </si>
  <si>
    <t>SDV LES MARCHES DU MONDE</t>
  </si>
  <si>
    <t>H2MAT'</t>
  </si>
  <si>
    <t>KOMANSAL</t>
  </si>
  <si>
    <t>BORIE MANOUX</t>
  </si>
  <si>
    <t>MA.CO PRIMEURS</t>
  </si>
  <si>
    <t>TORANN FRANCE</t>
  </si>
  <si>
    <t>MANUTAN SA</t>
  </si>
  <si>
    <t>BOCO</t>
  </si>
  <si>
    <t>SOTOCO SAS</t>
  </si>
  <si>
    <t>DRAGO SAS PARIS</t>
  </si>
  <si>
    <t>OPUS CONCEPTS</t>
  </si>
  <si>
    <t>LES PAPILLONS BLANCS D'ENTRE SAONE ER LOIRE</t>
  </si>
  <si>
    <t>SELECTA</t>
  </si>
  <si>
    <t>OSP HOLDING france ORBILITY</t>
  </si>
  <si>
    <t>BERUTTI et LORENZI</t>
  </si>
  <si>
    <t>ADCE - Ag Diagnotic Conseil Environnement</t>
  </si>
  <si>
    <t>LIGHT HEAD SARL</t>
  </si>
  <si>
    <t>ATELIER WALID GHANEN ARCHITECTES</t>
  </si>
  <si>
    <t>RENOV &amp; REFRESH</t>
  </si>
  <si>
    <t>EVERIAL</t>
  </si>
  <si>
    <t>PRELYS</t>
  </si>
  <si>
    <t>DELTA SECURITY SOLUTIONS</t>
  </si>
  <si>
    <t>DECATHLON FRANCE</t>
  </si>
  <si>
    <t>HALTYS</t>
  </si>
  <si>
    <t>HANDINORME</t>
  </si>
  <si>
    <t>VICTORIA DIGITAL</t>
  </si>
  <si>
    <t>LES CANARDS DU VAL DE LUCE</t>
  </si>
  <si>
    <t>ONITY</t>
  </si>
  <si>
    <t>BLANCHISSERIE LINGENET</t>
  </si>
  <si>
    <t>BLANCHISSERIE DU MAINE</t>
  </si>
  <si>
    <t>SUPER PRODUCTEUR</t>
  </si>
  <si>
    <t>PROVALP3D</t>
  </si>
  <si>
    <t>EHG BOS EQUIPEMENT</t>
  </si>
  <si>
    <t>GROUPE ETUDES TRAVAUX ET PILOTAGE</t>
  </si>
  <si>
    <t>ANTHES</t>
  </si>
  <si>
    <t>MERICQ</t>
  </si>
  <si>
    <t>PLDP LOCALIZZ</t>
  </si>
  <si>
    <t>CHAZAL GROUPE</t>
  </si>
  <si>
    <t>MULTI CONSEILS SECURITE</t>
  </si>
  <si>
    <t>SARFA TEA</t>
  </si>
  <si>
    <t>ERI</t>
  </si>
  <si>
    <t>PROGES</t>
  </si>
  <si>
    <t>KOOKABARRA</t>
  </si>
  <si>
    <t>SAMSIC RH</t>
  </si>
  <si>
    <t>TPI</t>
  </si>
  <si>
    <t>PLD PROPRETE &amp; SERVICES</t>
  </si>
  <si>
    <t>GIREL</t>
  </si>
  <si>
    <t>BUREAU VERITAS EXPLOITATION</t>
  </si>
  <si>
    <t>GUILBERT PROPRETE</t>
  </si>
  <si>
    <t>BUREAU VERITAS CONSTRUCTION</t>
  </si>
  <si>
    <t>STAFFMATCH FRANCE</t>
  </si>
  <si>
    <t>LITTORAL CUISINES INDUSTRIELLES</t>
  </si>
  <si>
    <t>LACHETEAU SAS</t>
  </si>
  <si>
    <t>SEAMER</t>
  </si>
  <si>
    <t>CABINET BLEUSE</t>
  </si>
  <si>
    <t>CHR NUMERIQUE</t>
  </si>
  <si>
    <t>SOC VESCOM FRANCE</t>
  </si>
  <si>
    <t>SOCIETE PARISIENNE EXPORT IMPORT REPARTITION</t>
  </si>
  <si>
    <t>VINCI ENERGIES FRANCE</t>
  </si>
  <si>
    <t>SIPLAN MIDI</t>
  </si>
  <si>
    <t>TRI-O</t>
  </si>
  <si>
    <t>LA TELA</t>
  </si>
  <si>
    <t>ADAPEI DU DOUBS</t>
  </si>
  <si>
    <t>OORIA</t>
  </si>
  <si>
    <t>SEREN</t>
  </si>
  <si>
    <t>DIVERSEY FRANCE SAS</t>
  </si>
  <si>
    <t>CASTILLO</t>
  </si>
  <si>
    <t>SAINT GOBAIN GLASS SOLUTION GRAND OUEST</t>
  </si>
  <si>
    <t>TRANSGOURMET OPERATIONS -DIRECTION PRESTATION</t>
  </si>
  <si>
    <t>SOBIS</t>
  </si>
  <si>
    <t>BANGUI</t>
  </si>
  <si>
    <t>SAMSIC SECURITE</t>
  </si>
  <si>
    <t>ACTEM'OTEL</t>
  </si>
  <si>
    <t>IMAGINE SOFT</t>
  </si>
  <si>
    <t>ALLIANCE PROJECT</t>
  </si>
  <si>
    <t>L'ATELIER DES BOUCHERIES NIVERNAISES</t>
  </si>
  <si>
    <t>INEO DIGITAL (COFELY INEO)</t>
  </si>
  <si>
    <t>VIVALYA</t>
  </si>
  <si>
    <t>PROMOCOME-PLV GROUPE PROMOCOME INTERNATIONAL</t>
  </si>
  <si>
    <t>GESTION DES RISQUES SANITAIRES ET PROFESSIONNELS (GRSP)</t>
  </si>
  <si>
    <t>CENTRALE EUROPEENE DE DISTRIBUTION - C10</t>
  </si>
  <si>
    <t>TOP MEDITERRANEE</t>
  </si>
  <si>
    <t>ANTEOL</t>
  </si>
  <si>
    <t>PUBLIC.A / Press Easy</t>
  </si>
  <si>
    <t>KOCI ELECTRICITE</t>
  </si>
  <si>
    <t>VALRHONA</t>
  </si>
  <si>
    <t>LAPLACE LE CHEMIN DE LA PROPRIETE</t>
  </si>
  <si>
    <t>METZGER FRERES</t>
  </si>
  <si>
    <t>FELIX POTIN PROVENCE</t>
  </si>
  <si>
    <t>ARPEI - ESAT PIERRE BOREL</t>
  </si>
  <si>
    <t>ROSELINE DIFFUSION</t>
  </si>
  <si>
    <t>BALICCO</t>
  </si>
  <si>
    <t>FELIX POTIN MONACO</t>
  </si>
  <si>
    <t>ENTREPRISE VILLEMONTEIL</t>
  </si>
  <si>
    <t>POMONA PASSION FROID</t>
  </si>
  <si>
    <t>FELIX POTIN COTE D'AZUR</t>
  </si>
  <si>
    <t>CHRISTIAN SANTONI</t>
  </si>
  <si>
    <t>ETABLISSEMENTS BEILLEVAIRE</t>
  </si>
  <si>
    <t>V.I.C VENTE, INSTALLATION, CONTROLE</t>
  </si>
  <si>
    <t>GROUPE CANAL +</t>
  </si>
  <si>
    <t>SCHINDLER MANAGEMENT</t>
  </si>
  <si>
    <t>HS INDUSTRIES SPRL</t>
  </si>
  <si>
    <t>AZUR LINGE SERVICE</t>
  </si>
  <si>
    <t>SEV ENSEIGNES</t>
  </si>
  <si>
    <t>KAMI</t>
  </si>
  <si>
    <t>ARTELIA BATIMENT &amp; INDUSTRIE</t>
  </si>
  <si>
    <t>ROUSSEAU</t>
  </si>
  <si>
    <t>SDEL TERTIAIRE</t>
  </si>
  <si>
    <t>ARIDO NV</t>
  </si>
  <si>
    <t>ETANDEX</t>
  </si>
  <si>
    <t>SEMAER</t>
  </si>
  <si>
    <t>DECO ADER</t>
  </si>
  <si>
    <t>GRAPHIWARE</t>
  </si>
  <si>
    <t>BOUYGUES ENERGIES &amp; SERVICES FM FRANCE - UC548X</t>
  </si>
  <si>
    <t>ADAPEI 70 /AE BLANCHISSERIE</t>
  </si>
  <si>
    <t>MEDIACOM CONCEPT INGENIERIE</t>
  </si>
  <si>
    <t>BUREAU ALPES CONTROLES</t>
  </si>
  <si>
    <t>SUBRENAT</t>
  </si>
  <si>
    <t>QUADIENT (ex: NEOPOST FRANCE / SATAS)</t>
  </si>
  <si>
    <t>SAMSIC</t>
  </si>
  <si>
    <t>AIMO ARCHITECTURE INTERIEURE</t>
  </si>
  <si>
    <t>PLG FINANCES</t>
  </si>
  <si>
    <t>WANZL METTALLWARENFABRIK GMBH</t>
  </si>
  <si>
    <t>BLANCHISSERIE CHALONNAISE</t>
  </si>
  <si>
    <t>ETABLISSEMENT REYNAUD</t>
  </si>
  <si>
    <t>GROUPE ACCELIS</t>
  </si>
  <si>
    <t>PAYSAGES REIGNIER</t>
  </si>
  <si>
    <t>ACTUS</t>
  </si>
  <si>
    <t>BAIL DISTRIBUTION</t>
  </si>
  <si>
    <t>ETUDES INSTALLATIONS ET MAINTENANCE INDUSTRIELLES (EIMI)</t>
  </si>
  <si>
    <t>STANLEY SECURITE FRANCE</t>
  </si>
  <si>
    <t>SOCIETE DE ETS BOUGRO - SODEBO</t>
  </si>
  <si>
    <t>CSD-FACES</t>
  </si>
  <si>
    <t>SFR (SOCIETE FRANCAISE DE RADIOTELEPHONIE)</t>
  </si>
  <si>
    <t>HOBART FRANCE (COMPAGNIE)</t>
  </si>
  <si>
    <t>ORIENTIS GOURMET</t>
  </si>
  <si>
    <t>SIDER PRID</t>
  </si>
  <si>
    <t>ACHILLE BERTRAND</t>
  </si>
  <si>
    <t>LEGALLAIS</t>
  </si>
  <si>
    <t>BRINK'S EVOLUTION</t>
  </si>
  <si>
    <t>SECURITAS FRANCE SARL</t>
  </si>
  <si>
    <t>ETABLISSEMENTS LEBAILLY</t>
  </si>
  <si>
    <t>PATISFRANCE - PURATOS</t>
  </si>
  <si>
    <t>SONEPAR FRANCE INTERSERVICES</t>
  </si>
  <si>
    <t>BSL SECURITE</t>
  </si>
  <si>
    <t>SDEZ SAS</t>
  </si>
  <si>
    <t>BLANCHISSERIE BOISSET</t>
  </si>
  <si>
    <t>SOPREMA ENTREPRISES</t>
  </si>
  <si>
    <t>REXEL FRANCE</t>
  </si>
  <si>
    <t>LAGARDE ET MEREGNANI SAS</t>
  </si>
  <si>
    <t>CETEN APAVE INTERNATIONAL</t>
  </si>
  <si>
    <t>M.C.O.(MENUISERIE CHARPENTE ORVALTAISE)</t>
  </si>
  <si>
    <t>KALHYGE</t>
  </si>
  <si>
    <t>BALAS</t>
  </si>
  <si>
    <t>MRG (MODERN RESTAURATION GESTION)</t>
  </si>
  <si>
    <t>ARCHIMEST</t>
  </si>
  <si>
    <t>CAEN FROID</t>
  </si>
  <si>
    <t>GC2M</t>
  </si>
  <si>
    <t>KAVIARI</t>
  </si>
  <si>
    <t>AARON PROTECTION SECURITE (A.P.S)</t>
  </si>
  <si>
    <t>DETECT PRO SECURITE</t>
  </si>
  <si>
    <t>LOOMIS FRANCE</t>
  </si>
  <si>
    <t>LE FROID MEDITERRANEEN</t>
  </si>
  <si>
    <t>NORDIQUE FRANCE SA</t>
  </si>
  <si>
    <t>MALONGO - COMPAGNIE MEDITERRANEENNE DES CAFES</t>
  </si>
  <si>
    <t>LAURENT-PERRIER  DIFFUSION</t>
  </si>
  <si>
    <t>VRANKEN POMMERY MONOPOLE</t>
  </si>
  <si>
    <t>AMI A LENGLART</t>
  </si>
  <si>
    <t>SPH - GERARD BERTRAND</t>
  </si>
  <si>
    <t>MANUSEC</t>
  </si>
  <si>
    <t>PANI FRANCE (GAVELLE ASSOCIES)</t>
  </si>
  <si>
    <t>OTIS</t>
  </si>
  <si>
    <t>SCHMITT NEY SA (EQUIPEMENTS SANITAIRES)</t>
  </si>
  <si>
    <t>S.A.M.(SOCIETE ARTISANALE DE MENUISERIE)</t>
  </si>
  <si>
    <t>VOLFRANCE</t>
  </si>
  <si>
    <t>TRADITION ET GOURMANDISES</t>
  </si>
  <si>
    <t>CRIT INTERIM</t>
  </si>
  <si>
    <t>UNIPROTECT HIGH SEC</t>
  </si>
  <si>
    <t>MARINA SEA FOOD</t>
  </si>
  <si>
    <t>LA PASSION DES TERROIRS</t>
  </si>
  <si>
    <t>ILLYCAFFEE FRANCE</t>
  </si>
  <si>
    <t>LOIRE CHAUFFAGE RENOVATION</t>
  </si>
  <si>
    <t>CARNEIRO FRERES</t>
  </si>
  <si>
    <t>CARNIATO EUROPE</t>
  </si>
  <si>
    <t>LE PETIT FORESTIER LOCATION</t>
  </si>
  <si>
    <t>GUSTAVE LORENTZ</t>
  </si>
  <si>
    <t>SOPEDI</t>
  </si>
  <si>
    <t>HERVE THERMIQUE</t>
  </si>
  <si>
    <t>MHD MOET HENNESSY DIAGEO</t>
  </si>
  <si>
    <t>ADAPTEL</t>
  </si>
  <si>
    <t>RANDSTAD</t>
  </si>
  <si>
    <t>SVS AUDIO</t>
  </si>
  <si>
    <t>SCAL (SOCIETE DES CONCEPT ALIMENTAIRES)</t>
  </si>
  <si>
    <t>BARDUSCH</t>
  </si>
  <si>
    <t>SIETECH</t>
  </si>
  <si>
    <t>MAISON ALBERT BICHOT</t>
  </si>
  <si>
    <t>LE DELAS</t>
  </si>
  <si>
    <t>PHIBOR ENTREPRISES</t>
  </si>
  <si>
    <t>BERGAM'S</t>
  </si>
  <si>
    <t>ELIOR SERVICE PROPRETE ET SANTE</t>
  </si>
  <si>
    <t>NAMIXIS</t>
  </si>
  <si>
    <t>IDVERDE</t>
  </si>
  <si>
    <t>FESTINS DE BOURGOGNE</t>
  </si>
  <si>
    <t>DIGINATIVE</t>
  </si>
  <si>
    <t>AGENCIA EUROPE</t>
  </si>
  <si>
    <t>CEPIAA SAS</t>
  </si>
  <si>
    <t>UGALAIT</t>
  </si>
  <si>
    <t>MILLESIME 86</t>
  </si>
  <si>
    <t>QUAI DES CELESTINS</t>
  </si>
  <si>
    <t>BYZANCE NEGOCE SARL</t>
  </si>
  <si>
    <t>AU CROISSANT DE LUNE</t>
  </si>
  <si>
    <t>ALPHYR</t>
  </si>
  <si>
    <t>ESSOR INGENIERIE</t>
  </si>
  <si>
    <t>LES VIGNERONS PARISIENS</t>
  </si>
  <si>
    <t>LES NICETTES</t>
  </si>
  <si>
    <t>BADAKAN PLACEMENT</t>
  </si>
  <si>
    <t>ASCAUDIT GROUPE</t>
  </si>
  <si>
    <t>SCEA L'OLIBAOU</t>
  </si>
  <si>
    <t>VITAFRAIS</t>
  </si>
  <si>
    <t>SEMPA</t>
  </si>
  <si>
    <t>AGENCY STORE AND BUILDING (ASB)</t>
  </si>
  <si>
    <t>AKTUEL</t>
  </si>
  <si>
    <t>ATO PEINTURE</t>
  </si>
  <si>
    <t>BTB ELEC</t>
  </si>
  <si>
    <t>FLORENCE DORE</t>
  </si>
  <si>
    <t>ETABLESSEMENTS MICHEL VIAUD</t>
  </si>
  <si>
    <t>PERTUIS FROID</t>
  </si>
  <si>
    <t>MAISON SICHEL</t>
  </si>
  <si>
    <t>MAITRISE D'OEUVRE BY SIMON BECKER</t>
  </si>
  <si>
    <t>PINCON</t>
  </si>
  <si>
    <t>TEMPERIA MEDITERRANEE</t>
  </si>
  <si>
    <t>PROMUS</t>
  </si>
  <si>
    <t>CINQ CIDRES SAS (APPIE)</t>
  </si>
  <si>
    <t>BETJEMAN and BARTON</t>
  </si>
  <si>
    <t>FADI PRESTIGE</t>
  </si>
  <si>
    <t>BTP MANAGEMENT</t>
  </si>
  <si>
    <t>MAMMAFIORE</t>
  </si>
  <si>
    <t>LES VIVIERS QUIBERONNAIS MAREE</t>
  </si>
  <si>
    <t>TRIADE ELECTRONIQUE</t>
  </si>
  <si>
    <t>GUYADER</t>
  </si>
  <si>
    <t>CLEAN 100</t>
  </si>
  <si>
    <t>INITIAL HYGIENE SERVICES</t>
  </si>
  <si>
    <t>GEORGELIN</t>
  </si>
  <si>
    <t>BEALAS ENERGIE SERVICES (BES)</t>
  </si>
  <si>
    <t>CASTALIE</t>
  </si>
  <si>
    <t>SYSCO FRANCE</t>
  </si>
  <si>
    <t>BARDINET LA MARTINIQUAISE DISTRIBUTION - SVS LM</t>
  </si>
  <si>
    <t>QUARANTE SIX (ex:ELECTROGELOZ IVRY)</t>
  </si>
  <si>
    <t>FOOD EUROPE (PARIS TERROIRS)</t>
  </si>
  <si>
    <t>MEIKO FRANCE SAS</t>
  </si>
  <si>
    <t xml:space="preserve">NEW MANUSEC </t>
  </si>
  <si>
    <t>YOU TALKING TO ME</t>
  </si>
  <si>
    <t>SOCIETE DES ETABLISSEMENTS CARTRON</t>
  </si>
  <si>
    <t>EUROMASTER</t>
  </si>
  <si>
    <t>CHAMPAGNE LOUIS ROEDERER</t>
  </si>
  <si>
    <t xml:space="preserve">FOODEX TEX MEX </t>
  </si>
  <si>
    <t>LR FOOD (FOODEX TEX MEX)</t>
  </si>
  <si>
    <t>ATF GAIA</t>
  </si>
  <si>
    <t>METIN SERVICE AUTOMOBILE</t>
  </si>
  <si>
    <t>OPNGO</t>
  </si>
  <si>
    <t xml:space="preserve">3BRM SAS </t>
  </si>
  <si>
    <t>EKIBIO</t>
  </si>
  <si>
    <t>ARCHITECTURE TECHNIQUE ET COORDINATION 29 (ATC 29)</t>
  </si>
  <si>
    <t>INEO INFRACOM</t>
  </si>
  <si>
    <t>MARTEAU SA</t>
  </si>
  <si>
    <t>ARCHITECTURE LUBKOWSKI</t>
  </si>
  <si>
    <t>PAR-S-ON ASSISTANCE</t>
  </si>
  <si>
    <t>ENCLOS DE LA CROIX</t>
  </si>
  <si>
    <t>EXHIBIT</t>
  </si>
  <si>
    <t>S.D.P.H (SOCIETE DE DISTRIBUTION DE PRODUITS HAUT DE GAMME)</t>
  </si>
  <si>
    <t>ANSEM</t>
  </si>
  <si>
    <t>SAMBONET PADERNO INDUSTRIE SPA</t>
  </si>
  <si>
    <t>BHARLEV INDUSTRIES</t>
  </si>
  <si>
    <t>LA CENTRALE DU BOCAL</t>
  </si>
  <si>
    <t>LA LIMONADERIE DE PARIS</t>
  </si>
  <si>
    <t>CAMPARI FRANCE</t>
  </si>
  <si>
    <t xml:space="preserve">GAEC DE LA BAIE (LA FERME DES CARA-MEUH!) </t>
  </si>
  <si>
    <t>BETEM</t>
  </si>
  <si>
    <t>MAISONS ET DOMAINES HENRIOTS FRANCE</t>
  </si>
  <si>
    <t>YUMI</t>
  </si>
  <si>
    <t>ECH TECHNOLOGY</t>
  </si>
  <si>
    <t xml:space="preserve">LA MARTINETTE </t>
  </si>
  <si>
    <t>CLESTRA HAUSERMAN</t>
  </si>
  <si>
    <t>SASSY FRANCE</t>
  </si>
  <si>
    <t>TRAITEUR DE PARIS DISTRIBUTION</t>
  </si>
  <si>
    <t>ADVINEO</t>
  </si>
  <si>
    <t>WINERIE PARISIENNE</t>
  </si>
  <si>
    <t>QUATORZE SAS</t>
  </si>
  <si>
    <t>PATRICE CAMUSSO &amp; ASSOCIES SUD EST (PCA SUD EST)</t>
  </si>
  <si>
    <t>BIOSSUN</t>
  </si>
  <si>
    <t>CORDIER</t>
  </si>
  <si>
    <t>BUREAU FLORE</t>
  </si>
  <si>
    <t>COMPAGNIE DES BALADES RALLYES Team Buildint</t>
  </si>
  <si>
    <t>DESAMIANTAGE FRANCE DEMOLITION</t>
  </si>
  <si>
    <t>SOLAR SCREEN INTERNATIONAL</t>
  </si>
  <si>
    <t>SMAC</t>
  </si>
  <si>
    <t>QUARTA</t>
  </si>
  <si>
    <t>A7 PROTECTION</t>
  </si>
  <si>
    <t>TOTAL RAFFINAGE MARKETING</t>
  </si>
  <si>
    <t>AUTOMOBILES PEUGEOT</t>
  </si>
  <si>
    <t>ANDROS FRANCE SNC</t>
  </si>
  <si>
    <t>VAILLANTIS</t>
  </si>
  <si>
    <t>EXECUTIVE LINE SERVICES</t>
  </si>
  <si>
    <t xml:space="preserve">EXECUTIVE LINE SERVICES </t>
  </si>
  <si>
    <t>RENAULT SAS</t>
  </si>
  <si>
    <t>SNEF</t>
  </si>
  <si>
    <t>GLEEDS FRANCE</t>
  </si>
  <si>
    <t>PHILIPS FRANCE COMMERCIAL</t>
  </si>
  <si>
    <t>ETS BRUDER</t>
  </si>
  <si>
    <t>ARIESS CONSULTING</t>
  </si>
  <si>
    <t>SEPUR</t>
  </si>
  <si>
    <t>ROBIN ENTREPRISE</t>
  </si>
  <si>
    <t>MAISON LOUIS LATOUR</t>
  </si>
  <si>
    <t>ASPIROTECHNIQUE</t>
  </si>
  <si>
    <t>TECHNOGYM FRANCE</t>
  </si>
  <si>
    <t>PROCSEA SA</t>
  </si>
  <si>
    <t>DISTRI MALO</t>
  </si>
  <si>
    <t>LE PALAIS DES SAVEURS</t>
  </si>
  <si>
    <t>SAS A-SC ACCUEIL SERVIC CLIENT STAND CEN</t>
  </si>
  <si>
    <t xml:space="preserve">TRANSFO SERVICES </t>
  </si>
  <si>
    <t>DIRICKX ESPACE CLOTURE ILE DE FRANCE</t>
  </si>
  <si>
    <t xml:space="preserve">SDMO HOLDING </t>
  </si>
  <si>
    <t>NEUTRINO ICS</t>
  </si>
  <si>
    <t>BRITA WASSER FILTER SYSTEME FRANCE</t>
  </si>
  <si>
    <t>ARCHEAN TECHNOLOGIES</t>
  </si>
  <si>
    <t>FIXACOUETTE</t>
  </si>
  <si>
    <t>SKEAT</t>
  </si>
  <si>
    <t>G.S.D.I</t>
  </si>
  <si>
    <t>DOMAINE PIERRE CHAVIN</t>
  </si>
  <si>
    <t>ARCHITECTONIE</t>
  </si>
  <si>
    <t>AMBROSI EMMI FRANCE</t>
  </si>
  <si>
    <t>LE PALAIS DES THES</t>
  </si>
  <si>
    <t>ETABLISSEMENTS MONBANA</t>
  </si>
  <si>
    <t>STENGER WAFFELN GMBH</t>
  </si>
  <si>
    <t>SOLANE</t>
  </si>
  <si>
    <t>SOBREVAL</t>
  </si>
  <si>
    <t>SAGA CHOCOLAT</t>
  </si>
  <si>
    <t>PODIS</t>
  </si>
  <si>
    <t>PHILEA</t>
  </si>
  <si>
    <t>MIX BUFFET</t>
  </si>
  <si>
    <t>MAISON BONCOLAC</t>
  </si>
  <si>
    <t>MADEMOISELLE DESSERTS FRANCE</t>
  </si>
  <si>
    <t>LE MONDE DES CREPES</t>
  </si>
  <si>
    <t>LA TARTE TROPEZIENNE</t>
  </si>
  <si>
    <t>JACQUET BROSSARD DISTRIBUTION</t>
  </si>
  <si>
    <t>FRESHPACK</t>
  </si>
  <si>
    <t>FOOD PLUS</t>
  </si>
  <si>
    <t>ESPRI RESTAURATION</t>
  </si>
  <si>
    <t>ERHARD PATISSIER GLACIER</t>
  </si>
  <si>
    <t>CROC IN</t>
  </si>
  <si>
    <t>COOKIE CREATIONS SAS</t>
  </si>
  <si>
    <t>CITE MARINE</t>
  </si>
  <si>
    <t>CHATEAU BLANC</t>
  </si>
  <si>
    <t>BRIOCHES FONTENEAU</t>
  </si>
  <si>
    <t>BONONIA</t>
  </si>
  <si>
    <t>AQUITAINE SPECIALITES</t>
  </si>
  <si>
    <t>AMERICAN DESSERTS</t>
  </si>
  <si>
    <t>EUROFINS AGRO ANALYSES</t>
  </si>
  <si>
    <t>EUROFINS HYGIENE ALIMENTAIRE</t>
  </si>
  <si>
    <t>GASTROMER</t>
  </si>
  <si>
    <t>SUD'N SOL AGEN</t>
  </si>
  <si>
    <t>SOLE MIO</t>
  </si>
  <si>
    <t>GIE PASQUIER</t>
  </si>
  <si>
    <t>GENERAL MILLS FRANCE</t>
  </si>
  <si>
    <t>GALLIANCE VOLAILLE FRAICHE</t>
  </si>
  <si>
    <t>FRIAL</t>
  </si>
  <si>
    <t>FESTINS DE SOLOGNE</t>
  </si>
  <si>
    <t>EURIAL FOOD SERVICE &amp; INDUSTRY</t>
  </si>
  <si>
    <t>COBRAL</t>
  </si>
  <si>
    <t>BRETZLS MORICETTES MFP POULAILLON</t>
  </si>
  <si>
    <t>RAMERY BATIMENT</t>
  </si>
  <si>
    <t>LOUIS LE DUFF - LA FERME DES LOGES</t>
  </si>
  <si>
    <t>LMC GOURMET</t>
  </si>
  <si>
    <t>SKELLO</t>
  </si>
  <si>
    <t>POTAGER CITY</t>
  </si>
  <si>
    <t>INFOTRADE (SPARKLANE)</t>
  </si>
  <si>
    <t>HIVORY</t>
  </si>
  <si>
    <t>GSR FOOD Choose &amp; Eat</t>
  </si>
  <si>
    <t>COLONNA BROKER</t>
  </si>
  <si>
    <t>CGP PRIMAGAZ</t>
  </si>
  <si>
    <t>KOLMI HOPEN</t>
  </si>
  <si>
    <t>SOCIETE EUROPENNE DE PRODUITS ALIMENTAIRES (SEPAL)</t>
  </si>
  <si>
    <t>ROLLI FRANCE</t>
  </si>
  <si>
    <t>RERO</t>
  </si>
  <si>
    <t>HERMES BOISSONS</t>
  </si>
  <si>
    <t xml:space="preserve">GROUPE LACTALIS FOOD SERVICES FRANCE </t>
  </si>
  <si>
    <t>DANONE</t>
  </si>
  <si>
    <t>CROP'S VEGETABLES</t>
  </si>
  <si>
    <t>COMPAGNIE MADRANGE</t>
  </si>
  <si>
    <t>FRUITS ROUGES &amp; CO</t>
  </si>
  <si>
    <t>ENERGEM</t>
  </si>
  <si>
    <t>VIVALTO</t>
  </si>
  <si>
    <t>TEREOS FRANCE</t>
  </si>
  <si>
    <t>MARS PF FRANCE</t>
  </si>
  <si>
    <t>LES APICULTEURS ASSOCIES</t>
  </si>
  <si>
    <t>KREEK'S FRANCE ARACHIDES</t>
  </si>
  <si>
    <t>GEORGES MONIN</t>
  </si>
  <si>
    <t>BARRY CALLEBAUT BELGIUM</t>
  </si>
  <si>
    <t>ALTHO</t>
  </si>
  <si>
    <t xml:space="preserve">SAVE ENERGIES VERTES </t>
  </si>
  <si>
    <t>RED BULL FRANCE</t>
  </si>
  <si>
    <t>MONDIAL RELAY</t>
  </si>
  <si>
    <t>ESSITY FRANCE</t>
  </si>
  <si>
    <t>CONQUERYOURDAY SAS</t>
  </si>
  <si>
    <t xml:space="preserve">CELLNEX FRANCE </t>
  </si>
  <si>
    <t>HEINEKEN ENTREPRISE</t>
  </si>
  <si>
    <t>SAVE FACTEUR 4</t>
  </si>
  <si>
    <t xml:space="preserve">NOVANDIE </t>
  </si>
  <si>
    <t>SMC - YUCALL</t>
  </si>
  <si>
    <t>MING FAI ENTREPRISE INTERNATIONAL CO</t>
  </si>
  <si>
    <t>LAITERIES HUBERT TRIBALLAT (RIANS)</t>
  </si>
  <si>
    <t>KONICA MINOLTA BUSINESS SOLUTIONS</t>
  </si>
  <si>
    <t>VITAMONT</t>
  </si>
  <si>
    <t>SAINT MAMET</t>
  </si>
  <si>
    <t>ODEVIE</t>
  </si>
  <si>
    <t>NESTLE FRANCE</t>
  </si>
  <si>
    <t>LAUBADE ET DOMAINES ASSOCIES (L.E.D.A)</t>
  </si>
  <si>
    <t>ECONOCOM INFOGERANCE SYSTEMES</t>
  </si>
  <si>
    <t>ECONOCOM FRANCE</t>
  </si>
  <si>
    <t>ARIUS</t>
  </si>
  <si>
    <t>SAS VALADE</t>
  </si>
  <si>
    <t>MICHEL ET AUGUSTIN</t>
  </si>
  <si>
    <t>PATISSERIES GOURMANDES</t>
  </si>
  <si>
    <t>MC CORMICK FRANCE</t>
  </si>
  <si>
    <t>LA ROUMANIERE AVEPH ESAT</t>
  </si>
  <si>
    <t>KELLOGG'S PRODUITS ALIMENTAIRES</t>
  </si>
  <si>
    <t>FAMILLE MICHAUD APICULTEURS</t>
  </si>
  <si>
    <t>ETABLISSEMENT FAVRICHON ET VIGNON</t>
  </si>
  <si>
    <t>BROWN FORMAN</t>
  </si>
  <si>
    <t>BORGES TRAMIER</t>
  </si>
  <si>
    <t>BARILLA FRANCE</t>
  </si>
  <si>
    <t>S.A.E.M.E(SA DES EAUX MINERALES D'EVIAN)</t>
  </si>
  <si>
    <t>RECOCASH</t>
  </si>
  <si>
    <t>ZENPARK</t>
  </si>
  <si>
    <t>ALLOMATCH</t>
  </si>
  <si>
    <t>ORANGINA SCHWEPPES</t>
  </si>
  <si>
    <t>ROUGIE BIZAC INTERNATIONAL - EURALIS GASTRONOMIE</t>
  </si>
  <si>
    <t>SAVENCIA FROMAGE &amp; DAIRY FOODSERVICE</t>
  </si>
  <si>
    <t>HJ HEINZ DISTRIBUTION</t>
  </si>
  <si>
    <t>CARGILL NV</t>
  </si>
  <si>
    <t>ON TOWER FRANCE</t>
  </si>
  <si>
    <t>HOPSCOTCH SYSTEME EUROPE LTD</t>
  </si>
  <si>
    <t>FREE MOBILE</t>
  </si>
  <si>
    <t>FOOD N'JOY SA</t>
  </si>
  <si>
    <t>POMONE</t>
  </si>
  <si>
    <t>MITSUBISHI ELECTRIC EUROPE BV</t>
  </si>
  <si>
    <t>MEIKO MASCHINENBAU GMBH &amp; CO KG</t>
  </si>
  <si>
    <t>DAIKIN AIRCONDITIONING FRANCE</t>
  </si>
  <si>
    <t>BRASSERIE KRONENBOURG</t>
  </si>
  <si>
    <t>ADA FRANCE</t>
  </si>
  <si>
    <t>AUTOMOBILES CITROEN</t>
  </si>
  <si>
    <t>IRIDIS</t>
  </si>
  <si>
    <t>PRONATURA</t>
  </si>
  <si>
    <t>MONDELEZ FRANCE SAS</t>
  </si>
  <si>
    <t>ABCD NUTRITION</t>
  </si>
  <si>
    <t>OLGA (ex. TRIBALLAT NOYAL)</t>
  </si>
  <si>
    <t>ELECTROLUX PROFESSIONNEL</t>
  </si>
  <si>
    <t>OVOTEAM</t>
  </si>
  <si>
    <t xml:space="preserve">DOCAPOSTE </t>
  </si>
  <si>
    <t>UNILEVER FRANCE</t>
  </si>
  <si>
    <t>GEOPERSPECTIVES</t>
  </si>
  <si>
    <t>ELAN</t>
  </si>
  <si>
    <t>CAVE DE TAIN L'HERMITAGE</t>
  </si>
  <si>
    <t>COCA COLA EUROPEAN PARTNERS FRANCE</t>
  </si>
  <si>
    <t>BOUYGUES TELECOM</t>
  </si>
  <si>
    <t>LACAZE ENERGIES</t>
  </si>
  <si>
    <t>SO PREMYUM</t>
  </si>
  <si>
    <t>ARVAL SERVICE LEASE</t>
  </si>
  <si>
    <t>AYMING</t>
  </si>
  <si>
    <t>E.D.F. (ELECTRICITE DE FRANCE)</t>
  </si>
  <si>
    <t>NESTLE WATERS MARKETING DISTRIBUTION</t>
  </si>
  <si>
    <t>MIDISCOM</t>
  </si>
  <si>
    <t xml:space="preserve">FINANCIERE SC </t>
  </si>
  <si>
    <t>WILHLEM REUSS GMBH&amp;CO KG</t>
  </si>
  <si>
    <t>ECKES GRANINI FRANCE</t>
  </si>
  <si>
    <t>ITAL PASSION</t>
  </si>
  <si>
    <t>SIMON JERSEY LTD</t>
  </si>
  <si>
    <t>CONCEPT ELEVATORS (MIDLANDS) LTD</t>
  </si>
  <si>
    <t>PARAGON CUSTOMER COMMUNICATIONS LTD</t>
  </si>
  <si>
    <t>Universal Cooling</t>
  </si>
  <si>
    <t>PHS</t>
  </si>
  <si>
    <t>Bourne Furniture Ltd</t>
  </si>
  <si>
    <t>Altertherm Air Conditioning</t>
  </si>
  <si>
    <t>Newhey Carpets Ltd</t>
  </si>
  <si>
    <t>LONDON ENERGY</t>
  </si>
  <si>
    <t>Easynet Enterprise Services Ltd</t>
  </si>
  <si>
    <t>Utopia Projects</t>
  </si>
  <si>
    <t>BATES OF LONDON</t>
  </si>
  <si>
    <t>Music Concierge</t>
  </si>
  <si>
    <t>THE BREAD FACTORY</t>
  </si>
  <si>
    <t>Konica Minolta</t>
  </si>
  <si>
    <t>Clifton Environmental Services Limited</t>
  </si>
  <si>
    <t>BLUE CASTLE BUSINESS SERVICES LTD</t>
  </si>
  <si>
    <t>ELIS LTD</t>
  </si>
  <si>
    <t>DELICE DE FRANCE UK</t>
  </si>
  <si>
    <t>VEOLIA</t>
  </si>
  <si>
    <t>Town &amp; Country Fine Foods</t>
  </si>
  <si>
    <t>WGC LTD</t>
  </si>
  <si>
    <t>ATALIAN SERVEST LIMITED</t>
  </si>
  <si>
    <t>Aslotel Ltd</t>
  </si>
  <si>
    <t>BELMONT LAUNDRY</t>
  </si>
  <si>
    <t>FAUCETS</t>
  </si>
  <si>
    <t>HOTELCARE</t>
  </si>
  <si>
    <t>G4S Cash Solutions (UK) Ltd</t>
  </si>
  <si>
    <t>EDMUNDSON ELECTRICAL (EEL)</t>
  </si>
  <si>
    <t>Advanced Fire Protection Ltd</t>
  </si>
  <si>
    <t>Enterprise Rent-A-Car</t>
  </si>
  <si>
    <t>SOLUS CERAMICS LTD</t>
  </si>
  <si>
    <t>KV Cooling Services</t>
  </si>
  <si>
    <t>Action Air</t>
  </si>
  <si>
    <t>Dula Werke Dustmann Und Co</t>
  </si>
  <si>
    <t>LJB Security</t>
  </si>
  <si>
    <t>REYNOLDS CATERING SUPPLIES LTD</t>
  </si>
  <si>
    <t>Ritter Courivaud</t>
  </si>
  <si>
    <t>Campbell Prime Meat Ltd</t>
  </si>
  <si>
    <t>Shred-IT Credit Control</t>
  </si>
  <si>
    <t>AFONWEN SERVICES LTD</t>
  </si>
  <si>
    <t>European Refrigeration</t>
  </si>
  <si>
    <t>Alliance Disposables Ltd</t>
  </si>
  <si>
    <t>DIVERSEY</t>
  </si>
  <si>
    <t>DIRECT SEAFOODS LTD (SEAFOOD HOLDINGS LTD)</t>
  </si>
  <si>
    <t>L&amp;G Signs Ltd</t>
  </si>
  <si>
    <t>TEST STRIKE UK LTD</t>
  </si>
  <si>
    <t>TEAMWORK GB LTD</t>
  </si>
  <si>
    <t>Protocol Office Ltd</t>
  </si>
  <si>
    <t>Nurture Landscapes</t>
  </si>
  <si>
    <t>The Contract Chair Company</t>
  </si>
  <si>
    <t>Serviceline</t>
  </si>
  <si>
    <t>BIC GRAPHIC EUROPE SA</t>
  </si>
  <si>
    <t>BRAND EXPO WORLDWIDE SOLUTIONS (ex : BIC GRAPHIC EUROPE SA)</t>
  </si>
  <si>
    <t>Sylvan Ltd</t>
  </si>
  <si>
    <t>Fromagerie Beillevaire Uk Ltd</t>
  </si>
  <si>
    <t>Fort Roche</t>
  </si>
  <si>
    <t>ARC Internationnal</t>
  </si>
  <si>
    <t>ARC International</t>
  </si>
  <si>
    <t>Ductwork Compliance Limited</t>
  </si>
  <si>
    <t>CLARITY HOUSEKEEPING LIMITED (ex CENTRAL FACILITIES GROUP LTD)</t>
  </si>
  <si>
    <t>WCS Environmental</t>
  </si>
  <si>
    <t>Room Contracts Limited</t>
  </si>
  <si>
    <t>Essity</t>
  </si>
  <si>
    <t>CONCORD ENVIRONMENTAL TECHNOLOGIES LTD</t>
  </si>
  <si>
    <t>VT Consult</t>
  </si>
  <si>
    <t>BRCS (Building Control) Limited</t>
  </si>
  <si>
    <t>AXIOM ARCHITECTS LLP</t>
  </si>
  <si>
    <t>FISHER SERVICE</t>
  </si>
  <si>
    <t>Full Circle Cooling</t>
  </si>
  <si>
    <t>Fullbrook Ventures Ltd T/A Bernard Sims Associates</t>
  </si>
  <si>
    <t>Havwoods Ltd</t>
  </si>
  <si>
    <t>Kesterport Ltd</t>
  </si>
  <si>
    <t>ISTA ENERGY SOLUTIONS LTD</t>
  </si>
  <si>
    <t>MCCAIN FOODS (G.B.) LIMITED</t>
  </si>
  <si>
    <t>SCREWFIX DIRECT</t>
  </si>
  <si>
    <t>AB INBEV UK LTD</t>
  </si>
  <si>
    <t>LYRECO UK LTD</t>
  </si>
  <si>
    <t>M J BIRTWISTLE &amp; CO LIMITED</t>
  </si>
  <si>
    <t>Simpson Associates Consulting Engineers LLP</t>
  </si>
  <si>
    <t>BROWN-FORMAN BEVERAGES EUROPE LTD</t>
  </si>
  <si>
    <t>Scomac Catering Equipment Ltd</t>
  </si>
  <si>
    <t>BEAUMONT ROSE GLAZING LTD</t>
  </si>
  <si>
    <t>HOBART  UK</t>
  </si>
  <si>
    <t>Quadient UK Ltd</t>
  </si>
  <si>
    <t>Bower Products Ltd</t>
  </si>
  <si>
    <t>BRAEHEAD FOODS LTD</t>
  </si>
  <si>
    <t>HSS HIRE SERVICE GROUP PLC</t>
  </si>
  <si>
    <t>Darren Evans Flooring</t>
  </si>
  <si>
    <t>ECB Services</t>
  </si>
  <si>
    <t>Aubrey Allen LTD</t>
  </si>
  <si>
    <t>Gourmet Supplies</t>
  </si>
  <si>
    <t>BLUE ARROW</t>
  </si>
  <si>
    <t>Technical Asset Management</t>
  </si>
  <si>
    <t>Artelia Projects UK Limited</t>
  </si>
  <si>
    <t>NOVUS PROPERTY SOLUTIONS LTD</t>
  </si>
  <si>
    <t>SIPSMITH LTD</t>
  </si>
  <si>
    <t>CLEAN LINEN SERVICES LTD (BRILLIANT LAUNDRY)</t>
  </si>
  <si>
    <t>GLOBAL MERCHANDISE &amp; DESIGN LTD</t>
  </si>
  <si>
    <t>DOMUS FACADES LTD</t>
  </si>
  <si>
    <t>Cleeve Window Repairs</t>
  </si>
  <si>
    <t>HATCH MANSFIELD AGENCIES</t>
  </si>
  <si>
    <t>LMA Architects</t>
  </si>
  <si>
    <t>CMB Water Ltd t/s Kingsdown Water</t>
  </si>
  <si>
    <t>Eastwood Interior Contractors LTD</t>
  </si>
  <si>
    <t>Johnsons Textiles Services Limited T/A Johnsons Hotel Linen</t>
  </si>
  <si>
    <t>Chelsom Ltd</t>
  </si>
  <si>
    <t>DESTINY FOODS</t>
  </si>
  <si>
    <t>IRMA MANAGEMENT LTD - T/A JUDE'S ICE CREAM</t>
  </si>
  <si>
    <t>Elegant Clutter Ltd</t>
  </si>
  <si>
    <t>Faraday Electrical Services Ltd</t>
  </si>
  <si>
    <t>DR OETKER (UK) LTD</t>
  </si>
  <si>
    <t>Concept Fire &amp; Security Solutions Ltd</t>
  </si>
  <si>
    <t>BIDFOOD / BFS Group Limited</t>
  </si>
  <si>
    <t>Amenity Warehouse Ltd</t>
  </si>
  <si>
    <t>Master Confections Limited</t>
  </si>
  <si>
    <t>Cumming Management Group UK Limited</t>
  </si>
  <si>
    <t>HYDROCK CONSULTANTS LIMITED</t>
  </si>
  <si>
    <t>MATTHEW CLARK BIBENDUM LTD</t>
  </si>
  <si>
    <t>NESTLE UK LTD</t>
  </si>
  <si>
    <t>CCE LTD (COKE)</t>
  </si>
  <si>
    <t>Coca-Cola Europacific Partners Great Britain Limited (CCEP)</t>
  </si>
  <si>
    <t>Press London Ltd</t>
  </si>
  <si>
    <t>TOTAL GAS AND POWER LTD</t>
  </si>
  <si>
    <t>Bowreach Ltd</t>
  </si>
  <si>
    <t>ASAHI UK LTD</t>
  </si>
  <si>
    <t>ILLYCAFFÈ UK LIMITED</t>
  </si>
  <si>
    <t>Olleco</t>
  </si>
  <si>
    <t>WAVE LTD</t>
  </si>
  <si>
    <t>Montmartre Patisserie</t>
  </si>
  <si>
    <t>Classic Fine Foods</t>
  </si>
  <si>
    <t>Holmes Catering Equipment</t>
  </si>
  <si>
    <t>PERNOD RICARD UK</t>
  </si>
  <si>
    <t>EVERLAST WATERPROOFING Limited</t>
  </si>
  <si>
    <t>Disaronno International UK Limited</t>
  </si>
  <si>
    <t>Cambridge Distillery Ltd</t>
  </si>
  <si>
    <t>Distinction Property Services Ltd</t>
  </si>
  <si>
    <t>Colt International Limited</t>
  </si>
  <si>
    <t>KELLOGG MARKETING AND SALES (UK) LIMITED</t>
  </si>
  <si>
    <t>HALEWOOD INTERNATIONAL LTD</t>
  </si>
  <si>
    <t>F.C.S. SERVIZI DI FENU GRAZIELLA</t>
  </si>
  <si>
    <t>GALAXY SERVICE SRL</t>
  </si>
  <si>
    <t>FABBRICA PINZE SCHIO SRL</t>
  </si>
  <si>
    <t>ECOZEMA SRL SOCIETA’BENEFIT</t>
  </si>
  <si>
    <t>ECOZEMA SRL SOCIETA’BENEFIT (formerly FABBRICA PINZE SCHIO SRL)</t>
  </si>
  <si>
    <t>AZIENDA VINICOLA FALESCO SRL</t>
  </si>
  <si>
    <t>MILLENNIUM GIARDINI SS</t>
  </si>
  <si>
    <t>NESTLE' ITALIANA SPA</t>
  </si>
  <si>
    <t>ALCAMORETTI S.R.L.</t>
  </si>
  <si>
    <t>LYRECO ITALIA SPA</t>
  </si>
  <si>
    <t>MANCINELLI SPA</t>
  </si>
  <si>
    <t>SURGITAL SPA</t>
  </si>
  <si>
    <t>SUITE Servizi Integrati Srl</t>
  </si>
  <si>
    <t>BELPLASTIC DI BELLORA SARA E C. SAS</t>
  </si>
  <si>
    <t>TIRRENA DISTRIBUZIONE SRL</t>
  </si>
  <si>
    <t>SAMMONTANA SPA</t>
  </si>
  <si>
    <t>SCHINDLER SPA</t>
  </si>
  <si>
    <t>TAZ GROUP S.R.L.</t>
  </si>
  <si>
    <t>RO.S. SRL</t>
  </si>
  <si>
    <t>RENTOKIL INITIAL ITALIA S.P.A.</t>
  </si>
  <si>
    <t>CALVIATI S.R.L.</t>
  </si>
  <si>
    <t>GRANAROLO S.P.A.</t>
  </si>
  <si>
    <t>ITALGRAFICA SUD SRL</t>
  </si>
  <si>
    <t>SEGAFREDO ZANETTI SPA</t>
  </si>
  <si>
    <t>EUROVO S.R.L.</t>
  </si>
  <si>
    <t>PARTESA S.R.L.</t>
  </si>
  <si>
    <t>S.I.P.A. Spa (BINDI)</t>
  </si>
  <si>
    <t>MAGRIS SPA</t>
  </si>
  <si>
    <t>MARCHESI ANTINORI S.P.A.</t>
  </si>
  <si>
    <t>CONOR SRL</t>
  </si>
  <si>
    <t>VELOX SERVIZI SRL UNIPERSONALE</t>
  </si>
  <si>
    <t>CULLIGAN ITALIANA SPA</t>
  </si>
  <si>
    <t>BIRRA PERONI SRL</t>
  </si>
  <si>
    <t>DE AMICIS SRL</t>
  </si>
  <si>
    <t>DAC S.P.A.</t>
  </si>
  <si>
    <t>SYSTEM MANAGEMENT SERVICE S.P.A.</t>
  </si>
  <si>
    <t>CIFA S.R.L.</t>
  </si>
  <si>
    <t>MARKAS S.R.L.</t>
  </si>
  <si>
    <t>VELOX HOTELLERIE S.R.L.</t>
  </si>
  <si>
    <t>HOTEL SERVICE SRL</t>
  </si>
  <si>
    <t>ABBASCIA' SRL</t>
  </si>
  <si>
    <t xml:space="preserve">ABBASCIA' SRL </t>
  </si>
  <si>
    <t>M.M. GIARDINI DI MANI MICHELE</t>
  </si>
  <si>
    <t>ZURLI MAURIZIO</t>
  </si>
  <si>
    <t>SUNNY GROUP S.R.L.</t>
  </si>
  <si>
    <t>AZIENDA AGRICOLA VERONA ROSADO</t>
  </si>
  <si>
    <t>CONSORZIO PEGASO LIMO</t>
  </si>
  <si>
    <t>MEAD INFORMATICA</t>
  </si>
  <si>
    <t>NUOVA BUTOS HO.RE.CA. SOOC.COOP.</t>
  </si>
  <si>
    <t>MOCHI SRL</t>
  </si>
  <si>
    <t>TERZO CERCHIO</t>
  </si>
  <si>
    <t>AXPO ITALIA SPA</t>
  </si>
  <si>
    <t>LDI ITALY</t>
  </si>
  <si>
    <t>AZIENDA AGRICOLA POJER E SANDRI DI SANDRI FIORENTINO</t>
  </si>
  <si>
    <t>BIOITALIA S.R.L.</t>
  </si>
  <si>
    <t>CLEAN SERVICE SRL</t>
  </si>
  <si>
    <t>SIVIS SCARL</t>
  </si>
  <si>
    <t>3P TECHNOLOGIES S.R.L</t>
  </si>
  <si>
    <t>AG&amp;CO SRL</t>
  </si>
  <si>
    <t>NPO SISTEMI S.R.L.</t>
  </si>
  <si>
    <t>FBS ASCENSORI SRL</t>
  </si>
  <si>
    <t>TEMP IT9</t>
  </si>
  <si>
    <t>CAMBIELLI EDILFRIULI SPA</t>
  </si>
  <si>
    <t>ROMEO SAFETY ITALIA SRL</t>
  </si>
  <si>
    <t>MXNS Auditing Italia S.r.l.</t>
  </si>
  <si>
    <t>CAMA SRL</t>
  </si>
  <si>
    <t>POOL MANAGEMENT S.R.L</t>
  </si>
  <si>
    <t>BE HOTEL GROUP SNC DI MARZIALE LUIGI E ANNA</t>
  </si>
  <si>
    <t>MARR SPA</t>
  </si>
  <si>
    <t>ADECCO ITALIA SPA</t>
  </si>
  <si>
    <t>MACE' FRUIT S.RL.</t>
  </si>
  <si>
    <t>DEMI S.P.A.</t>
  </si>
  <si>
    <t>CORSINO CORSINI SPA</t>
  </si>
  <si>
    <t xml:space="preserve">SGS SERTEC SRL </t>
  </si>
  <si>
    <t>INTESIA ITALIA s.r.l.,</t>
  </si>
  <si>
    <t>REXEL ITALIA SPA</t>
  </si>
  <si>
    <t>LAVASECCO DAMA DI DAVIDE SAVINO</t>
  </si>
  <si>
    <t>SONEPAR ITALIA SPA UNIPERSONALE</t>
  </si>
  <si>
    <t>LB SHUTTLE AUTONOLEGGIO DI LORENZINO BOLOGNA</t>
  </si>
  <si>
    <t>DOMORI SRL</t>
  </si>
  <si>
    <t>LAVAZZA LUIGI S.P.A.</t>
  </si>
  <si>
    <t>DIONISIO SOFIA</t>
  </si>
  <si>
    <t>BRAGARD ITALIA SRL</t>
  </si>
  <si>
    <t>MEDIAWAVE S.R.L.</t>
  </si>
  <si>
    <t>TRE.MIL. SRL</t>
  </si>
  <si>
    <t>HIGH QUALITY FOOD S.R.L.</t>
  </si>
  <si>
    <t>MOTTA ARREDAMENTI DI FABIO E ROBERTO S.N.C</t>
  </si>
  <si>
    <t>J.F. AMONN SRL</t>
  </si>
  <si>
    <t>EUROPCAR ITALIA SPA</t>
  </si>
  <si>
    <t>VANINI TAPPEZZIERI SAS</t>
  </si>
  <si>
    <t>OMNIS SARDEGNA SRL</t>
  </si>
  <si>
    <t>JOHNSON DIVERSEY SPA</t>
  </si>
  <si>
    <t>VINN ITALIA S.R.L</t>
  </si>
  <si>
    <t>KONE S.P.A.</t>
  </si>
  <si>
    <t>PUBLICENTRO S.N.C.</t>
  </si>
  <si>
    <t>SCHONHUBER FRANCHI SPA</t>
  </si>
  <si>
    <t>COOPWORK COOPERATIVA SOCIALE ONLUS</t>
  </si>
  <si>
    <t>TOP SERVICE SRL</t>
  </si>
  <si>
    <t>THYSSENKRUPP ELEVATOR ITALIA S.P.A.</t>
  </si>
  <si>
    <t>ROCCA MEDICA SRL</t>
  </si>
  <si>
    <t>FASTWEB SPA</t>
  </si>
  <si>
    <t>KONICA MINOLTA BUSINESS SOLUTIONS B.V.</t>
  </si>
  <si>
    <t>PROCONNECT NEDERLAND B.V.</t>
  </si>
  <si>
    <t>SKYLIFT B.V.</t>
  </si>
  <si>
    <t>INBEV NEDERLAND N.V.</t>
  </si>
  <si>
    <t>EUROFIBER NEDERLAND B.V.</t>
  </si>
  <si>
    <t>BUREAU PLAAGDIERPREVENTIE BV</t>
  </si>
  <si>
    <t>CWS NEDERLAND B.V.</t>
  </si>
  <si>
    <t>LYRECO NEDERLAND B.V.</t>
  </si>
  <si>
    <t>TOP BAKKERS B.V.</t>
  </si>
  <si>
    <t>VISHANDEL JAN VAN AS EN ZONEN B.V.</t>
  </si>
  <si>
    <t>SOLAR NEDERLAND B.V.</t>
  </si>
  <si>
    <t>WIJNIMPORT J. BART BEEMSTER B.V.</t>
  </si>
  <si>
    <t>NICE TO MEAT B.V.</t>
  </si>
  <si>
    <t>VERHEIJ GROENVOORZIENINGEN B.V.</t>
  </si>
  <si>
    <t>SPADEL NEDERLAND B.V.</t>
  </si>
  <si>
    <t>MULTILEASE B.V.</t>
  </si>
  <si>
    <t>NSF EURO CONSULTANTS BVBA</t>
  </si>
  <si>
    <t>CSU CLEANING SERVICES B.V.</t>
  </si>
  <si>
    <t>GROUP-F CLEANING (FORMER EW CLEANING)</t>
  </si>
  <si>
    <t>XL STUDENTEN UITZENDBUREAU B.V.</t>
  </si>
  <si>
    <t>VAN GELDER RIDDERKERK B.V.</t>
  </si>
  <si>
    <t>HOIST HOSPITALITY SERVICES BENELUX B.V.</t>
  </si>
  <si>
    <t>BUREAU DE WIT B.V. (voeding en waterveiligheid)</t>
  </si>
  <si>
    <t>WASSERIJ GERARD BEST B.V.</t>
  </si>
  <si>
    <t>HC-94 BUSINESS FASHION</t>
  </si>
  <si>
    <t>VIKU B.V.</t>
  </si>
  <si>
    <t>Klomp Technisch Beheer B.V.</t>
  </si>
  <si>
    <t>LINNENVERHUUR G. VAN DER KLEIJ &amp; ZN</t>
  </si>
  <si>
    <t>BIDFOOD DELI XL B.V.</t>
  </si>
  <si>
    <t>AVEX NV</t>
  </si>
  <si>
    <t>BLYCOLIN TEXTILE SERVICES B.V.</t>
  </si>
  <si>
    <t>KWAST WIJNKOPERS B.V.</t>
  </si>
  <si>
    <t>BUNZL OUTSOURCING SERVICES B.V.</t>
  </si>
  <si>
    <t>RESIDENCE WIJNEN</t>
  </si>
  <si>
    <t>SERVICE ORGANISATIE FERNANDES BV</t>
  </si>
  <si>
    <t>HEINEKEN NEDERLAND B.V.</t>
  </si>
  <si>
    <t>ATL SEAFOOD IJMUIDEN BV</t>
  </si>
  <si>
    <t>VRUMONA B.V.</t>
  </si>
  <si>
    <t>HERO NEDERLAND B.V.</t>
  </si>
  <si>
    <t>BONDUELLE NEDERLAND B.V.</t>
  </si>
  <si>
    <t>CSM BENELUX B.V.</t>
  </si>
  <si>
    <t>AD VAN GELOVEN B.V.</t>
  </si>
  <si>
    <t>HOOGESTEGER FRESH SPECIALIST B.V.</t>
  </si>
  <si>
    <t>DANONE NEDERLAND B.V.</t>
  </si>
  <si>
    <t>AARNINK VLEESWAREN</t>
  </si>
  <si>
    <t>ZORG VAN DE ZAAK</t>
  </si>
  <si>
    <t>CORAM HOSPITALITY &amp; PROJECTS B.V</t>
  </si>
  <si>
    <t>INTO TELECOM &amp; IT B.V.</t>
  </si>
  <si>
    <t>De Nieuwe Lichting Groep B.V. (DNL)</t>
  </si>
  <si>
    <t>NEKTAR NATURA GMBH</t>
  </si>
  <si>
    <t>NESPRESSO NEDERLAND B.V.</t>
  </si>
  <si>
    <t>DDC Consulting</t>
  </si>
  <si>
    <t>ROZÈS, S.A.</t>
  </si>
  <si>
    <t>WATERCARE - TRATAMENTO DE ÁGUAS, LDA</t>
  </si>
  <si>
    <t>PURATOS - PRODUTOS E ARTIGOS PARA A INDÚSTRIA ALIMENTAR, S.A.</t>
  </si>
  <si>
    <t>INSTALTERM - INSTALAÇÕES SANITÁRIAS, TÉRMICAS E REDES DE GÁS, LDA</t>
  </si>
  <si>
    <t>FERNANDO AYRES GOMES &amp; FILHAS, LDA (ELECTRO RAYD)</t>
  </si>
  <si>
    <t>SPAST - SOCIEDADE PORTUGUESA DE ALUGUER E SERVIÇOS DE TÊXTEIS, S.A. (ELIS PORTUGAL)</t>
  </si>
  <si>
    <t>CARMASIL - INDÚSTRIA GRÁFICA, LDA</t>
  </si>
  <si>
    <t>MEINORTE - PUBLICIDADE GERAL, LDA</t>
  </si>
  <si>
    <t>E.A.D. - EMPRESA DE ARQUIVO DE DOCUMENTAÇÃO, S.A. (EAD)</t>
  </si>
  <si>
    <t>PSG - SEGURANÇA PRIVADA, S.A.</t>
  </si>
  <si>
    <t>KONICA MINOLTA BUSINESS SOLUTIONS PORTUGAL, UNIP. LDA</t>
  </si>
  <si>
    <t>LUSIGEL, S.A.</t>
  </si>
  <si>
    <t>JARDIM PRIMAVERA - HORTICULTURA E FLORICULTURA, LDA</t>
  </si>
  <si>
    <t>SGS PORTUGAL - SOCIEDADE GERAL DE SUPERINTENDÊNCIA, S.A.</t>
  </si>
  <si>
    <t>RODELA DE LIMÃO - REPRESENTAÇÕES, UNIPESSOAL, LDA</t>
  </si>
  <si>
    <t>FT SYSTEM, LDA (Fernando &amp; Teixeira)</t>
  </si>
  <si>
    <t>DISTRIWINE - COMERCIO E DISTRIBUIÇÃO DE BEBIDAS, LDA</t>
  </si>
  <si>
    <t>SAFETY ÁGUEDA - MATERIAIS DE INCÊNDIO, S.A. (GRUPOSAFETY)</t>
  </si>
  <si>
    <t>CARLOS A.SANTOS, LDA</t>
  </si>
  <si>
    <t>SAMSIC PORTUGAL - FACILITY SERVICES, S.A.</t>
  </si>
  <si>
    <t>ATLANTICARE - SERVIÇOS DE SAÚDE, S.A.</t>
  </si>
  <si>
    <t>INTEGRA PROYECTO</t>
  </si>
  <si>
    <t>VDR - COMÉRCIO E SERVIÇOS DE AUDIO E VÍDEO, UNIPESSOAL, LDA</t>
  </si>
  <si>
    <t>ROWMETRIC, LDA</t>
  </si>
  <si>
    <t>SUPER BOCK BEBIDAS, S.A.</t>
  </si>
  <si>
    <t>AQUIFLOR - FLORICULTURA E JARDINAGEM, UNIPESSOAL, LDA</t>
  </si>
  <si>
    <t>ALULINE PORTUGAL - DRENAGEM E TRATAMENTO DE ÁGUAS, UNIPESSOAL, LDA</t>
  </si>
  <si>
    <t>RECLANGOL - RECLAMOS LUMINOSOS DE PORTUGAL, LDA</t>
  </si>
  <si>
    <t>A. RODRIGUES &amp; CAETANO, ELECTROMECÂNICA, LDA</t>
  </si>
  <si>
    <t>SIEMENS, S.A.</t>
  </si>
  <si>
    <t>TURBOMAR ENERGIA - EQUIPAMENTOS DE PRODUÇÃO E SERVIÇOS DE ASSISTÊNCIA, LDA</t>
  </si>
  <si>
    <t>WURTH (PORTUGAL) - TÉCNICA DE MONTAGEM, LDA</t>
  </si>
  <si>
    <t>WARPCOM SERVICES, S.A. (antes DIMENSION DATA PORTUGAL, S.A.)</t>
  </si>
  <si>
    <t>NOBRE ALIMENTAÇÃO, LDA</t>
  </si>
  <si>
    <t>INEXISTENCIA - DESIGN, DECORAÇÃO E PROMOÇÃO DE EVENTOS, LDA</t>
  </si>
  <si>
    <t>INTERUTIL - COMÉRCIO DE UTILIDADES DOMÉSTICAS E PRODUTOS PARA HOTELARIA, UNIPESSOAL, LDA</t>
  </si>
  <si>
    <t>J.A.S.MOREIRA, LDA</t>
  </si>
  <si>
    <t>DIVERSEY PORTUGAL - SISTEMAS DE HIGIENE E LIMPEZA, UNIPESSOAL, LDA</t>
  </si>
  <si>
    <t>FICOPE - FISCALIZAÇÃO, COORDENAÇÃO E PROJECTOS DE ENGENHARIA, LDA</t>
  </si>
  <si>
    <t>SERVISAN - PRODUTOS DE HIGIENE, S.A.</t>
  </si>
  <si>
    <t>DIGITMARKET - SISTEMAS DE INFORMAÇÃO, S.A. (BizDirect)</t>
  </si>
  <si>
    <t>HASITE - REPRESENTAÇÕES, EXPORTAÇÕES E IMPORTAÇÕES, LDA</t>
  </si>
  <si>
    <t>INTERCUNHADOS - COMERCIO DE FRUTAS E LEGUMES, LDA</t>
  </si>
  <si>
    <t>JMV - JOSÉ MARIA VIEIRA, S.A.</t>
  </si>
  <si>
    <t>MANUEL RUI AZINHAIS NABEIRO, LDA (DELTA)</t>
  </si>
  <si>
    <t>MATUDIS - COMÉRCIO DE PRODUTOS ALIMENTARES, LDA (PEPSICO)</t>
  </si>
  <si>
    <t>SCHINDLER - ASCENSORES E ESCADAS ROLANTES, S.A.</t>
  </si>
  <si>
    <t>LAVANDARIAS TEMA, LDA</t>
  </si>
  <si>
    <t>ATRIAN - INDÚSTRIA ALIMENTAR, S.A.</t>
  </si>
  <si>
    <t>MANUTAN, UNIPESSOAL, LDA</t>
  </si>
  <si>
    <t>LYRECO PORTUGAL, S.A.</t>
  </si>
  <si>
    <t>CARLOS FILIPE PEREIRA BATISTA, UNIPESSOAL, LDA (REMODELAVIP)</t>
  </si>
  <si>
    <t>MECANAPLUS UNIPESSOAL, LDA</t>
  </si>
  <si>
    <t>PANPOR - PRODUTOS ALIMENTARES, S.A.</t>
  </si>
  <si>
    <t>EPMF, LDA</t>
  </si>
  <si>
    <t>PURE EFFECT, LDA</t>
  </si>
  <si>
    <t>IN SPIRIT II - DESIGN E PRODUÇÃO GRÁFICA, LDA</t>
  </si>
  <si>
    <t>REFRIGE - SOCIEDADE INDUSTRIAL DE REFRIGERANTES, S.A. (Coca Cola Iberian Partners))</t>
  </si>
  <si>
    <t>IDA AO BOSQUE - DECORAÇÃO E FLORES, LDA</t>
  </si>
  <si>
    <t>RENTOKIL INITIAL PORTUGAL - SERVIÇOS DE PROTECÇÃO AMBIENTAL, LDA</t>
  </si>
  <si>
    <t>AMBIMED - GESTÃO AMBIENTAL, LDA</t>
  </si>
  <si>
    <t>AMORIM CORK SERVICES, LDA</t>
  </si>
  <si>
    <t>HJFR PUBLICIDADE E CONSTRUÇÃO, UNIPESSOAL, LDA</t>
  </si>
  <si>
    <t>TALKGREEN - EQUIPAMENTOS DE TELECOMUNICAÇÕES E INFRA - ESTRUTURAS, LDA</t>
  </si>
  <si>
    <t>ILUNION LAVANDARIAS DE PORTUGAL UNIPESSOAL,LDA (antes AGENDALFAZEMA)</t>
  </si>
  <si>
    <t>PLURISEG, PROTECÇÃO DO PESSOAL E DAS INSTALAÇÕES, LDA</t>
  </si>
  <si>
    <t>EUROFIRMS EMPRESA DE TRABALHO TEMPORARIO, LDA</t>
  </si>
  <si>
    <t>ASSA ABLOY ENTRANCE SYSTEMS PORTUGAL, S.A.</t>
  </si>
  <si>
    <t>SANTIAGO &amp; SANTIAGO, S.A.</t>
  </si>
  <si>
    <t>MASSIMO ZANETTI BEVERAGE IBERIA, S.A.</t>
  </si>
  <si>
    <t>PCG INSTALAÇOES ELECTRICAS, LDA.</t>
  </si>
  <si>
    <t>PALMA &amp; PALMA, REPRESENTAÇOES, LDA</t>
  </si>
  <si>
    <t>KONE PORTUGAL ELEVADORES Lda.</t>
  </si>
  <si>
    <t>GOLD ENERGY - COMERCIALIZADORA DE ENERGIA, SA</t>
  </si>
  <si>
    <t>ORONA PORTUGAL, LDA.</t>
  </si>
  <si>
    <t>DECORPISUS - DECORAÇÕES, LDA</t>
  </si>
  <si>
    <t>QUINTA FRIO (INTERNACIONAL) - COMÉRCIO DE PRODUTOS ALIMENTARES, LDA</t>
  </si>
  <si>
    <t>IRMÃOS MONTEIRO, S.A.</t>
  </si>
  <si>
    <t>SOUSA &amp; PACHECO, LDA</t>
  </si>
  <si>
    <t>Molaflex Colchoes S.A.</t>
  </si>
  <si>
    <t>TRAVEL STORE - PRESTAÇÃO DE SERVIÇOS - VIAGENS, S.A.</t>
  </si>
  <si>
    <t>EXACLEAN, LDA</t>
  </si>
  <si>
    <t>UNILEVER JERÓNIMO MARTINS, LDA (Food Solutions)</t>
  </si>
  <si>
    <t>UNILEVER FIMA, LDA</t>
  </si>
  <si>
    <t>AMBIPROSE PRODUTOS SERVICOS SEGURANCA E AMBIENTE LDA</t>
  </si>
  <si>
    <t>LETRATEC - SISTEMAS DE INFORMAÇÃO GRÁFICA, LDA</t>
  </si>
  <si>
    <t>HEMER - SERVIÇOS, LDA</t>
  </si>
  <si>
    <t>LOFT DESIGN, COMERCIALIZAÇÃO DE MOBILIÁRIO, LDA</t>
  </si>
  <si>
    <t>GARCIAS, S.A.</t>
  </si>
  <si>
    <t>RECHEIO MASTERCHEF Lda</t>
  </si>
  <si>
    <t>RECHEIO - CASH &amp; CARRY, S.A.</t>
  </si>
  <si>
    <t>BLUE DIAMOND PRIVATE TOURS UNIPESSOAL LDA</t>
  </si>
  <si>
    <t>AVILUDO - INDÚSTRIA E COMÉRCIO DE PRODUTOS ALIMENTARES, S.A.</t>
  </si>
  <si>
    <t>GAMOTEL - ARTIGOS PARA HOTELARIA, LDA</t>
  </si>
  <si>
    <t>GLUTAMINE - ALIMENTAÇÃO RACIONAL E DIETETICA, LDA</t>
  </si>
  <si>
    <t>MOTA &amp; DAVID, LDA</t>
  </si>
  <si>
    <t>REXEL - DISTRIBUIÇÃO DE MATERIAL ELÉCTRICO, S.A.</t>
  </si>
  <si>
    <t>PEÇA DE FRUTA, LDA</t>
  </si>
  <si>
    <t>KMED EUROPA - SERVIÇOS EXTERNOS DE SEGURANÇA, HIGIENE E SAÚDE NO TRABALHO, LDA</t>
  </si>
  <si>
    <t>FUMADIS - PRODUÇÃO E DISTRIBUIÇÃO DE PRODUTOS ALIMENTARES, LDA</t>
  </si>
  <si>
    <t>ARTISANDUS UNIPESSOAL, LDA</t>
  </si>
  <si>
    <t>EDEN SPRINGS PORTUGAL, S.A.</t>
  </si>
  <si>
    <t>BERNARDINO DE ALMEIDA E COSTA &amp; FILHOS, S.A.</t>
  </si>
  <si>
    <t>ISS FACILITY SERVICES - GESTÃO E MANUTENÇÃO DE EDIFÍCIOS, LDA</t>
  </si>
  <si>
    <t>Liderpartner, Lda</t>
  </si>
  <si>
    <t>100 Mistérios, LDA</t>
  </si>
  <si>
    <t>AGRO PLANTAS - FLORICULTURA, SILVICULTURA E AGRO-PECUÁRIA, LDA</t>
  </si>
  <si>
    <t>NORDMANN PORTUGAL, S.A.</t>
  </si>
  <si>
    <t>SOGENAVE - SOCIEDADE GERAL DE ABASTECIMENTOS À NAVEGAÇÃO E INDÚSTRIA HOTELEIRA, S.A.</t>
  </si>
  <si>
    <t>ANTÓNIO JOSÉ TEIXEIRA CRUZ, UNIPESSOAL, LDA</t>
  </si>
  <si>
    <t>CAPRI - REPRESENTAÇÃO E COMERCIO DE PRODUTOS ALIMENTARES, LDA</t>
  </si>
  <si>
    <t>SYNERGIE EMPRESA DE TRABALHO TEMPORÁRIO, S.A.</t>
  </si>
  <si>
    <t>PELICANO DOURADO - IMPORTAÇÃO EXPORTAÇÃO, UNIPESSOAL, LDA</t>
  </si>
  <si>
    <t>FRUSTOCK FOOD SERVICE, S.A. (distribuidor DANONE)</t>
  </si>
  <si>
    <t>VIBOREL - DISTRIBUIÇÃO, S.A.</t>
  </si>
  <si>
    <t>OMNIFISH S.A.</t>
  </si>
  <si>
    <t>OPENLINE FACILITY SERVICES, S.A.</t>
  </si>
  <si>
    <t>ASSA ABLOY HOSPITALITY IBERICA, S.L. (SOCIEDAD UNIPERSONAL) SUCURSAL EM PORTUGAL</t>
  </si>
  <si>
    <t>Cactus River, Lda (Atlanta)</t>
  </si>
  <si>
    <t>LACTOGAL - PRODUTOS ALIMENTARES, S.A.</t>
  </si>
  <si>
    <t>ENDESA ENERGIA, S.A. SUCURSAL PORTUGAL</t>
  </si>
  <si>
    <t>VOLKSWAGEN RENTING UNIPESSOAL, LDA</t>
  </si>
  <si>
    <t>NORTEL - COMÉRCIO DE EQUIPAMENTOS HOTELEIROS, LDA</t>
  </si>
  <si>
    <t>NORTEL SUL - COMÉRCIO DE EQUIPAMENTOS HOTELEIROS, LDA</t>
  </si>
  <si>
    <t>OPENLINE PORTUGAL, S.A.</t>
  </si>
  <si>
    <t>IBERLIM - SOCIEDADE TÉCNICA DE LIMPEZA, S.A.</t>
  </si>
  <si>
    <t>Alfa Bares Unipessoal Lda</t>
  </si>
  <si>
    <t>ADECCO RECURSOS HUMANOS - EMPRESA DE TRABALHO TEMPORÁRIO, LDA</t>
  </si>
  <si>
    <t>Pinto &amp; Cruz Instalacoes e manuntençao S.A.</t>
  </si>
  <si>
    <t>Gleba Nossa, Lda</t>
  </si>
  <si>
    <t>MEO - SERVIÇOS DE COMUNICAÇÕES E MULTIMÉDIA, S.A. (Antes PT Comunicações SA)</t>
  </si>
  <si>
    <t>PROSEGUR LOGISTICA E TRATAMENTO DE VALORES PORTUGAL, UNIPESSOAL,LDA</t>
  </si>
  <si>
    <t>BLUE OCEAN MEDICAL, LDA</t>
  </si>
  <si>
    <t>F.SILVA &amp; GONÇALVES, LDA</t>
  </si>
  <si>
    <t>Agencja Tatulo Wąsik Dariusz</t>
  </si>
  <si>
    <t>Amka sp. z o.o.</t>
  </si>
  <si>
    <t>Artykuły Rolno-Spożywcze Patyna Sławomir</t>
  </si>
  <si>
    <t>Aryzta Polska sp. z o.o.</t>
  </si>
  <si>
    <t>Bonduelle Polska S.A.</t>
  </si>
  <si>
    <t>Bruno Tassi  sp. z o.o.</t>
  </si>
  <si>
    <t>Cherry</t>
  </si>
  <si>
    <t>Cukiernia Włodzimierz Czubak i S-ka- sp.j.</t>
  </si>
  <si>
    <t>Distribev Orbico sp. z o.o.</t>
  </si>
  <si>
    <t>Dorado Chłodnie sp. z o.o.</t>
  </si>
  <si>
    <t>Eden Springs sp.  z o.o.</t>
  </si>
  <si>
    <t>Eurocash S.A.</t>
  </si>
  <si>
    <t>Farutex sp. z o.o.</t>
  </si>
  <si>
    <t>Frito Lay Poland sp.  z o.o</t>
  </si>
  <si>
    <t>Gobarto SA</t>
  </si>
  <si>
    <t>Gourmet Foods sp. z o.o.</t>
  </si>
  <si>
    <t>GymPL sp. z o.o.</t>
  </si>
  <si>
    <t>Hurtownia Owoców i Warzyw Bukat Grzegorz Bukato</t>
  </si>
  <si>
    <t>Inter-Mlecz</t>
  </si>
  <si>
    <t>Janex</t>
  </si>
  <si>
    <t>Kuchnie Świata S.A.</t>
  </si>
  <si>
    <t>Lilu Fruits sp.  z o.o.</t>
  </si>
  <si>
    <t>Oshee Polska sp.  z o.o.</t>
  </si>
  <si>
    <t>Promiwex J.Foltański,J.Krawczyk s.c.</t>
  </si>
  <si>
    <t>Przedsiębiorstwo Handlowo-Usługowe Sprocket</t>
  </si>
  <si>
    <t>Przedsiębiorstwo Savpol sp. z o.o.s.k.</t>
  </si>
  <si>
    <t>Remax</t>
  </si>
  <si>
    <t>Rolmex S.A.</t>
  </si>
  <si>
    <t>Segafredo Zanetti Poland</t>
  </si>
  <si>
    <t>Seribo</t>
  </si>
  <si>
    <t>Sermar</t>
  </si>
  <si>
    <t>Sokołów S.A.</t>
  </si>
  <si>
    <t>Spółdzielnia Obrotu Towarowego Przemysłu Mleczarskiego</t>
  </si>
  <si>
    <t>Tender Meat sp.  z o.o.</t>
  </si>
  <si>
    <t>Transgourmet Polska sp. z o.o.</t>
  </si>
  <si>
    <t>Uzdrowisko Wysowa S.A.</t>
  </si>
  <si>
    <t>3D System sp.  z o.o.</t>
  </si>
  <si>
    <t>Agencja Ochrony Vega Security sp. z o.o.</t>
  </si>
  <si>
    <t>Albatros sp.  z o.o. sp.k.</t>
  </si>
  <si>
    <t>ALD Automotive Polska</t>
  </si>
  <si>
    <t>All4hotels Bartłomiej Głodek</t>
  </si>
  <si>
    <t>All4hotels sp.zo.o.</t>
  </si>
  <si>
    <t>Alva sp.  z o.o.</t>
  </si>
  <si>
    <t>AMD Systems sp. z o.o.</t>
  </si>
  <si>
    <t>Arval Service Lease Polska sp.  z o.o.</t>
  </si>
  <si>
    <t>ATM S.A.</t>
  </si>
  <si>
    <t>BatiPlus Polska sp. z o.o.</t>
  </si>
  <si>
    <t>Best Company Solutions sp.  z o.o.</t>
  </si>
  <si>
    <t>Biuro Handlowe Eksport-Import Krzysztof Nowakowski</t>
  </si>
  <si>
    <t>BWF Orwat Poland sp.  z o.o.</t>
  </si>
  <si>
    <t>Canal+Polska S.A.</t>
  </si>
  <si>
    <t>Dajar sp.  z o.o.</t>
  </si>
  <si>
    <t>DC SYSTEM SPÓŁKA Z o.o.</t>
  </si>
  <si>
    <t>DC SYSTEM Sp. z o.o.</t>
  </si>
  <si>
    <t>Diversey Polska</t>
  </si>
  <si>
    <t>Druk.Art Małgorzata Składanowska</t>
  </si>
  <si>
    <t>Duni Sales Poland</t>
  </si>
  <si>
    <t>Efekt T.Makuch M.Mitas M.Monastyrski sp. j.</t>
  </si>
  <si>
    <t>Eleks - Janusz Kosiorek</t>
  </si>
  <si>
    <t>Ever Cleaning sp. z o.o.</t>
  </si>
  <si>
    <t>Femax sp. z o.o. sp. komandytowa</t>
  </si>
  <si>
    <t>Firma Handlowo-Usługowa Forte Tomasz Przybylski</t>
  </si>
  <si>
    <t>Gastro Magic Group Piotr Wieczorek,Paweł Piątek s.c.</t>
  </si>
  <si>
    <t>Gazdom sp. z o.o.</t>
  </si>
  <si>
    <t>Grast &amp; MTB</t>
  </si>
  <si>
    <t>Grodno S.A.</t>
  </si>
  <si>
    <t>Henry Kruse sp. z o.o.</t>
  </si>
  <si>
    <t>Henryk Suchecki Instalacje Elektryczne i Elektromechanika</t>
  </si>
  <si>
    <t>Holding Hunters sp.  z o.o. sp.komandytowa</t>
  </si>
  <si>
    <t>Hollywood Textile Service sp.  z o.o.</t>
  </si>
  <si>
    <t>Hotelarz Konrad Saładucha</t>
  </si>
  <si>
    <t>Instalsat</t>
  </si>
  <si>
    <t>Inter Widex</t>
  </si>
  <si>
    <t>Inter Widex Wiesław Mierzejewski</t>
  </si>
  <si>
    <t>IT Solution Factor sp.  z o.o.</t>
  </si>
  <si>
    <t>Izotop sp. z o.o.</t>
  </si>
  <si>
    <t>Lyreco Polska S.A.</t>
  </si>
  <si>
    <t>MAL-CLEAN sp. z o.o. sp.k.</t>
  </si>
  <si>
    <t>Medicover sp. z o.o.</t>
  </si>
  <si>
    <t>Megałazienki s.c. Tomasz Wersel,Przemysław Wersel</t>
  </si>
  <si>
    <t>Modus Przedsiębiorstwo Odzieżowe S.A.</t>
  </si>
  <si>
    <t>NAP sp.  z o.o.</t>
  </si>
  <si>
    <t>Newmor Polska sp.  z o.o.</t>
  </si>
  <si>
    <t>Nuklid sp. z o.o.</t>
  </si>
  <si>
    <t>Orange Polska S.A.</t>
  </si>
  <si>
    <t>OTIS sp.  z o.o.</t>
  </si>
  <si>
    <t>Piwowar sp. z o.o</t>
  </si>
  <si>
    <t>Pralnia Hevelius sp. z o.o.</t>
  </si>
  <si>
    <t>Pralnia Kroso sp.  z o.o. sp. k.</t>
  </si>
  <si>
    <t xml:space="preserve">Prawol A.Wolska,J.Wolski </t>
  </si>
  <si>
    <t>Praxima Krakpol sp. z o.o.</t>
  </si>
  <si>
    <t>Profil Krupa sp.  z o.o.</t>
  </si>
  <si>
    <t>QUALITY HOTEL SUPPLY sp.  z o.o.</t>
  </si>
  <si>
    <t>RomDruk Roman Lis</t>
  </si>
  <si>
    <t>Rosnowski Gift sp.  z o.o.</t>
  </si>
  <si>
    <t>Salesianer Miettex sp. z o.o.</t>
  </si>
  <si>
    <t>Security Premium sp.  z o.o.</t>
  </si>
  <si>
    <t>Se-Da sp. z o.o.</t>
  </si>
  <si>
    <t>System Organizacji Dozoru "Sydom"-Ryszard Skokowski</t>
  </si>
  <si>
    <t>Tanake Concept sp. z o.o.</t>
  </si>
  <si>
    <t>T-Mobile Polska S.A.</t>
  </si>
  <si>
    <t>T-Mobile Polska S.A.(światłowody)</t>
  </si>
  <si>
    <t>TP Teltech</t>
  </si>
  <si>
    <t>Wencel</t>
  </si>
  <si>
    <t>Wydawnictwo-Drukarnia Paradis Wiesław Kałuża</t>
  </si>
  <si>
    <t>Zakład Robót Sanitarnych "Sanator-Bis" sp. z o.o.</t>
  </si>
  <si>
    <t>Zakłady Porcelany Stołowej Lubiana S.A.</t>
  </si>
  <si>
    <t>Albinos sp. z o.o.</t>
  </si>
  <si>
    <t>Brados sp.j.T.Grzesiak,P.Pawlak,K.Kuchciński</t>
  </si>
  <si>
    <t>Gastro House sp.  z o.o. sp.k.</t>
  </si>
  <si>
    <t>Hilding Anders Polska sp. z o.o.</t>
  </si>
  <si>
    <t>Infinite ICT sp. z o.o.</t>
  </si>
  <si>
    <t>Panagastro sp.  z o.o.</t>
  </si>
  <si>
    <t>Polska Grupa Tekstylna sp. z o.o.</t>
  </si>
  <si>
    <t>S.P. "Celox" sp. j.</t>
  </si>
  <si>
    <t>Silliker Polska sp. z o.o.</t>
  </si>
  <si>
    <t>Tempcold sp.  z o.o.</t>
  </si>
  <si>
    <t>Y.O.V.GROUP sp. z o.o.sp.k.</t>
  </si>
  <si>
    <t>Batida sp. z o.o.</t>
  </si>
  <si>
    <t>Ambra Brands sp. z o.o.</t>
  </si>
  <si>
    <t>Partner Center sp. z o.o.</t>
  </si>
  <si>
    <t>GI Group sp.  z o.o.</t>
  </si>
  <si>
    <t>Medipol Bartyzel Janusz</t>
  </si>
  <si>
    <t>Pieczara Marek Zakład Meblowy "Fornit"</t>
  </si>
  <si>
    <t>KON0359</t>
  </si>
  <si>
    <t>Wikin sp. z o.o.</t>
  </si>
  <si>
    <t>KON0358</t>
  </si>
  <si>
    <t>Wikin spółka z ograniczoną odpowiedzialnością spółka komandytowa</t>
  </si>
  <si>
    <t>AD Bibendum Fine Wines bv.</t>
  </si>
  <si>
    <t>KONICA MINOLTA BE</t>
  </si>
  <si>
    <t>ENGIE (Electrabel)</t>
  </si>
  <si>
    <t>G4S SECURE SOLUTIONS</t>
  </si>
  <si>
    <t>OPEN TOURS</t>
  </si>
  <si>
    <t>ALCIMEX</t>
  </si>
  <si>
    <t>G4S SECURITY SOLUTIONS SARL (LUX)</t>
  </si>
  <si>
    <t>IPGS SPRL</t>
  </si>
  <si>
    <t>HEINZ FOODSERVICE</t>
  </si>
  <si>
    <t>DR. OETKER NV</t>
  </si>
  <si>
    <t>UNILEVER BEVERAGE</t>
  </si>
  <si>
    <t>AVEX N.V.</t>
  </si>
  <si>
    <t>MOSELLA / MOSELCO</t>
  </si>
  <si>
    <t>ARVAL BELGIUM</t>
  </si>
  <si>
    <t>FRIESLANDCAMPINA NEDERLAND B.V.</t>
  </si>
  <si>
    <t>Wanzl (Schweiz) AG</t>
  </si>
  <si>
    <t>Groupe E SA</t>
  </si>
  <si>
    <t>Energie Opfikon AG</t>
  </si>
  <si>
    <t>ISS Facilitiy Services S.A</t>
  </si>
  <si>
    <t>Schwob AG</t>
  </si>
  <si>
    <t>Rudolf Dahlem Schreinerei GmbH</t>
  </si>
  <si>
    <t>B+O Bankett- &amp; Objektmöbel GmbH</t>
  </si>
  <si>
    <t>Wäscheria Textil Service AG</t>
  </si>
  <si>
    <t>Cowa Service Gebäudedienster AG - SHS</t>
  </si>
  <si>
    <t>NESTLE WATERS (SUISSE) SA</t>
  </si>
  <si>
    <t>Le Fournil Romand SA / Polly SA</t>
  </si>
  <si>
    <t>Stampfli AG</t>
  </si>
  <si>
    <t>ALPHA SIGNS GmbH</t>
  </si>
  <si>
    <t>MUELLER J.P. Textilpflege GmbH</t>
  </si>
  <si>
    <t>Der Express</t>
  </si>
  <si>
    <t>EMMI SCHWEIZ AG (Image)</t>
  </si>
  <si>
    <t>GVB Services AG</t>
  </si>
  <si>
    <t>Heineken Switzerland</t>
  </si>
  <si>
    <t>Winter Creation AG</t>
  </si>
  <si>
    <t xml:space="preserve">DISTRIBUTION GUY DEGRENNE </t>
  </si>
  <si>
    <t>NOBILIS SA</t>
  </si>
  <si>
    <t>HOIST (ex: ACCENTIC LTD)</t>
  </si>
  <si>
    <t>VIDELIO IEC</t>
  </si>
  <si>
    <t>SNCF</t>
  </si>
  <si>
    <t>ADUNEO</t>
  </si>
  <si>
    <t>LEDVANCE</t>
  </si>
  <si>
    <t>LAURENT PERRIER</t>
  </si>
  <si>
    <t>DALAINOR S.COOP.PEQ.</t>
  </si>
  <si>
    <t>MITEL</t>
  </si>
  <si>
    <t>PANAZ LTD</t>
  </si>
  <si>
    <t>DARBO AG</t>
  </si>
  <si>
    <t>LEGRAND SNC</t>
  </si>
  <si>
    <t>AIMEE JULIEN</t>
  </si>
  <si>
    <t>KEYOR</t>
  </si>
  <si>
    <t>HOLLYWOOD</t>
  </si>
  <si>
    <t>OTA INSIGHT LTD</t>
  </si>
  <si>
    <t>DELIUS GMBH &amp; CO KG</t>
  </si>
  <si>
    <t>LG ELECTRONICS INC</t>
  </si>
  <si>
    <t>COCA COLA</t>
  </si>
  <si>
    <t>ARLUS S.A. (DEBBAS)</t>
  </si>
  <si>
    <t>MOUSSE DU NORD - (EX MADIFOR)</t>
  </si>
  <si>
    <t>SDMH</t>
  </si>
  <si>
    <t>HOIST GROUP LTD</t>
  </si>
  <si>
    <t>EDMUND BELL &amp; CO LTD</t>
  </si>
  <si>
    <t>TONON &amp; C. SPA</t>
  </si>
  <si>
    <t>LUCIEN GAU</t>
  </si>
  <si>
    <t>HAWORTH</t>
  </si>
  <si>
    <t xml:space="preserve">HEWLETT PACKARD FRANCE </t>
  </si>
  <si>
    <t>GROUPE BUROV LELEU</t>
  </si>
  <si>
    <t>BARCO NV</t>
  </si>
  <si>
    <t>MATERIALES Y CONSTRUCCIONES GAMA, S.L.</t>
  </si>
  <si>
    <t>GENERA QUATRO, S.L.</t>
  </si>
  <si>
    <t>EUROBERCASA S.L.</t>
  </si>
  <si>
    <t>GFL S.P.A.</t>
  </si>
  <si>
    <t>SERVICIOS INTEGRALES DE GESTION DE LAVANDERIAS.L.</t>
  </si>
  <si>
    <t>ADAPTEL ESPAÑA, EMPRESA DE TRABAJO TEMPORAL, S.L.</t>
  </si>
  <si>
    <t>CHEF MAESTRO HORECA, S.L.U.</t>
  </si>
  <si>
    <t>MINI BUSES LOPEZ RUBIO, S.L.</t>
  </si>
  <si>
    <t>WARPCOM SERVICES ESPANA S.L.</t>
  </si>
  <si>
    <t>IMADECO S.L.</t>
  </si>
  <si>
    <t>TISSAGE MOULINE THILLOT</t>
  </si>
  <si>
    <t>Otto Nocker GmbH</t>
  </si>
  <si>
    <t>Mars Wrigley Confectionery France</t>
  </si>
  <si>
    <t>DISTRIBUTION GUY DEGRENNE</t>
  </si>
  <si>
    <t>JP COLONNA</t>
  </si>
  <si>
    <t>LE COMPTOIR DE L'IMAGE</t>
  </si>
  <si>
    <t>DIELIX SAS</t>
  </si>
  <si>
    <t>SALES SUCRES</t>
  </si>
  <si>
    <t>DIAC LOCATION</t>
  </si>
  <si>
    <t>TECHNIVAP SAS EIM 616</t>
  </si>
  <si>
    <t>LE FROMAGER GASTRONOME</t>
  </si>
  <si>
    <t>CARGLASS</t>
  </si>
  <si>
    <t>SAVEURS CRISTAL</t>
  </si>
  <si>
    <t>PERNOD SA</t>
  </si>
  <si>
    <t>LES GRANDS CHAIS DE FRANCE</t>
  </si>
  <si>
    <t>FAVRE A</t>
  </si>
  <si>
    <t>LE JOINT DUAL</t>
  </si>
  <si>
    <t>SOLINEST</t>
  </si>
  <si>
    <t>RENCOM GMBH</t>
  </si>
  <si>
    <t>MYCONNECTING</t>
  </si>
  <si>
    <t>GIPEO</t>
  </si>
  <si>
    <t>GROUPE LACTALIS FOOD SERVICES FRANCE</t>
  </si>
  <si>
    <t>DELPEYRAT SAS</t>
  </si>
  <si>
    <t>BONDUELLE EUROPE LONG LIFE</t>
  </si>
  <si>
    <t>JARDINS ET PAYSGES DE FRANCE</t>
  </si>
  <si>
    <t>FOODEX TEX MEX</t>
  </si>
  <si>
    <t>FERRO INGENIERIE</t>
  </si>
  <si>
    <t>FERRERO FRANCE COMMERCIAL</t>
  </si>
  <si>
    <t>SOREAL-ILOU</t>
  </si>
  <si>
    <t>MARCEL</t>
  </si>
  <si>
    <t>ALMA ENTREPRISE</t>
  </si>
  <si>
    <t>EUROSIGN</t>
  </si>
  <si>
    <t>ABI DECOR</t>
  </si>
  <si>
    <t>SAVE</t>
  </si>
  <si>
    <t>TERRA URBA</t>
  </si>
  <si>
    <t>RENCOM FRANCE</t>
  </si>
  <si>
    <t>TRIBALLAT NOYAL</t>
  </si>
  <si>
    <t>GALOUPET WINES COLLECTIONS</t>
  </si>
  <si>
    <t>ABS HANDI TRANSPORT</t>
  </si>
  <si>
    <t>ROIRET ENERGIES</t>
  </si>
  <si>
    <t>MAISON GINESTET</t>
  </si>
  <si>
    <t>VANCO SAS</t>
  </si>
  <si>
    <t>HACS RESTAURATION</t>
  </si>
  <si>
    <t>SCC (SUD CLIMATISATION CHAUFFAGE)</t>
  </si>
  <si>
    <t>SETEC GL INGENIERIE</t>
  </si>
  <si>
    <t>BEENDHI</t>
  </si>
  <si>
    <t>TANG FRERES</t>
  </si>
  <si>
    <t>LAGARRIGUE SARL</t>
  </si>
  <si>
    <t>KEOLIS ROISSY AIRPORT</t>
  </si>
  <si>
    <t>KAYSER ERIC</t>
  </si>
  <si>
    <t>BONDUELLE TRAITEUR INTERNATIONAL</t>
  </si>
  <si>
    <t>CIF INOX</t>
  </si>
  <si>
    <t>ATIXIS</t>
  </si>
  <si>
    <t>LAMBERT CABINET GEOMETRES EXPERTS</t>
  </si>
  <si>
    <t>LES FLEURS D'ICI</t>
  </si>
  <si>
    <t>BONDUELLE FRAIS FRANCE</t>
  </si>
  <si>
    <t>CLEAR CHANNEL France</t>
  </si>
  <si>
    <t>VIALIFE</t>
  </si>
  <si>
    <t>VOLKSWAGEN Group France,</t>
  </si>
  <si>
    <t>CELLNEX FRANCE</t>
  </si>
  <si>
    <t>GENTLEMAN SURFER</t>
  </si>
  <si>
    <t>HIGH TECHNOLOGIES DETECTION SYSTEMS</t>
  </si>
  <si>
    <t>SAVE ENERGIES VERTES</t>
  </si>
  <si>
    <t>TEMSYS / ALD</t>
  </si>
  <si>
    <t>NG BAILEY IT SERVICES</t>
  </si>
  <si>
    <t>Zuidam</t>
  </si>
  <si>
    <t>BLUEFISH OFFICE PRODUCTS</t>
  </si>
  <si>
    <t>CHAMBERLAIN &amp; THELWELL LTD</t>
  </si>
  <si>
    <t>SUNDANCE PARTNERS LTD</t>
  </si>
  <si>
    <t>ELG - UK ELECTRIC LTD</t>
  </si>
  <si>
    <t>City Electrical Factors Ltd (CEF)</t>
  </si>
  <si>
    <t>Marquis Transports Logistique</t>
  </si>
  <si>
    <t>Fenster Commercial Ltd</t>
  </si>
  <si>
    <t>Anglian Water</t>
  </si>
  <si>
    <t>BRAKES</t>
  </si>
  <si>
    <t>Into Lighting Design Ltd</t>
  </si>
  <si>
    <t>Carlimpex</t>
  </si>
  <si>
    <t>BACARDI U.K. LTD</t>
  </si>
  <si>
    <t>Novograf</t>
  </si>
  <si>
    <t>DIAGEO GREAT BRITAIN</t>
  </si>
  <si>
    <t>WILLIAM GRANT &amp; SONS UK LIMITED</t>
  </si>
  <si>
    <t>UNILEVER UK LTD</t>
  </si>
  <si>
    <t>City South Construction Ltd</t>
  </si>
  <si>
    <t>BRODIE MELROSE DRYSDALE CO LTD</t>
  </si>
  <si>
    <t>Severn Trent Water</t>
  </si>
  <si>
    <t>JOE &amp; SEPH'S POPCORN</t>
  </si>
  <si>
    <t>CENTRAL FACILITIES GROUP LIMITED</t>
  </si>
  <si>
    <t>GLOBAL BRANDS LIMITED</t>
  </si>
  <si>
    <t>SEE RAIL LTD</t>
  </si>
  <si>
    <t>PPS POWER</t>
  </si>
  <si>
    <t>LOOMIS UK LTD</t>
  </si>
  <si>
    <t>VOLKSWAGEN LEASING G</t>
  </si>
  <si>
    <t>SAN PELLEGRINO SPA</t>
  </si>
  <si>
    <t>GI GROUP SPA</t>
  </si>
  <si>
    <t>UNOGAS ENERGIA SPA</t>
  </si>
  <si>
    <t>F.B.S. SNC DI FERLA BORTOLO E ROBERTO E BRESCI ANTONIO S.N.C.</t>
  </si>
  <si>
    <t>ALICANTO S.A.S. DI FRANCESCA BUZZI</t>
  </si>
  <si>
    <t>OPENJOBMETIS S.P.A.</t>
  </si>
  <si>
    <t>ENERGY LINE S.R.L.</t>
  </si>
  <si>
    <t>FORNO DELLA ROTONDA SPA</t>
  </si>
  <si>
    <t>CAMA DI GIANNINI ANTONIO</t>
  </si>
  <si>
    <t>M.E.G.I.C. PIZZA CIACOLADA, Sas di Acampora Gerardo &amp; C.</t>
  </si>
  <si>
    <t>PROJIT SRL</t>
  </si>
  <si>
    <t>SGS SERTEC SRL</t>
  </si>
  <si>
    <t>ARTICOLI TERMOIDRAULICI SRL</t>
  </si>
  <si>
    <t>SYNERGIE ITALIA SPA</t>
  </si>
  <si>
    <t>235237</t>
  </si>
  <si>
    <t>UNILEVER OUT OF HOME (UNILEVER NEDERLAND B.V.)</t>
  </si>
  <si>
    <t>UNILEVER FOODSOLUTIONS (UNILEVER NEDERLAND B.V.)</t>
  </si>
  <si>
    <t>UNILEVER FOODSOLUTIONS (UNILEVER NEDERLAND B.V</t>
  </si>
  <si>
    <t>ENGIE ENERGIE NEDERLAND N.V.</t>
  </si>
  <si>
    <t>EDEN SPRINGS NEDERLAND B.V.</t>
  </si>
  <si>
    <t>DR. OETKER NEDERLAND B.V</t>
  </si>
  <si>
    <t>GOM SCHOONHOUDEN BV</t>
  </si>
  <si>
    <t>2FOOD B.V.</t>
  </si>
  <si>
    <t>BRINK'SOLUTIONS NEDERLAND BV</t>
  </si>
  <si>
    <t xml:space="preserve">Upfield Nederland B.V.	</t>
  </si>
  <si>
    <t>COMUMSPACE. LDA (Antes CS Outodoors Lda)</t>
  </si>
  <si>
    <t>ALARGÂMBITO - PUBLICIDADE EXTERIOR, UNIPESSOAL, LDA (DreamMedia)</t>
  </si>
  <si>
    <t>ARN MEDIA COMMUNICATIONS - PUBLICIDADE, S.A. (Arena)</t>
  </si>
  <si>
    <t>VICAIMA-INDUSTRIA DE MADEIRAS E DERIVADOS, S.A</t>
  </si>
  <si>
    <t>EDIVIMEÃ - SOCIEDADE DE CONSTRUÇÕES, LDA</t>
  </si>
  <si>
    <t>CASA AGRÍCOLA ALEXANDRE RELVAS, LDA</t>
  </si>
  <si>
    <t>CHORUS - GABINETE DE PRODUÇÃO E DIVULGAÇÃO DE IMAGEM ARTE E CULTURA, LDA</t>
  </si>
  <si>
    <t>ADAPTEL PORTUGAL -EMPRESA DE TRABALHO TEMPORARIO, LDA</t>
  </si>
  <si>
    <t>CONSTRUÇÕES MANUEL AGUIAR, UNIPESSOAL, LDA</t>
  </si>
  <si>
    <t>PAULO FERNANDO ALVES DE CASTRO &amp; IRMÃO, LDA</t>
  </si>
  <si>
    <t>LAUNDRY LAND UNIPESSOAL, LDA</t>
  </si>
  <si>
    <t>SOLUÇÕES PARA TODOS - EMPRESA DE TRABALHO TEMPORÁRIO, S.A. (TRIANGULU)</t>
  </si>
  <si>
    <t>KELLY SERVICES - EMPRESA DE TRABALHO TEMPORÁRIO, UNIPESSOAL, LDA</t>
  </si>
  <si>
    <t>IBERLIM - SOC.TÉC. DE LIMPEZAS, S.A. (CODIGO HASTA 31/7/18)</t>
  </si>
  <si>
    <t>VILLAS &amp; HOTMEC - COMERCIO E MANUTENÇÃO DE EQUIPAMENTOS HOTELEIROS, S.A.</t>
  </si>
  <si>
    <t>ASTROLIMPA - SOCIEDADE DE LIMPEZAS INDUSTRIAIS, S.A.</t>
  </si>
  <si>
    <t>Issue + waiting</t>
  </si>
  <si>
    <t>Nombre de key</t>
  </si>
  <si>
    <t>Étiquettes de colonnes</t>
  </si>
  <si>
    <t>Étiquettes de lignes</t>
  </si>
  <si>
    <t>(vide)</t>
  </si>
  <si>
    <t>Total général</t>
  </si>
  <si>
    <t xml:space="preserve">Lignes en Issue </t>
  </si>
  <si>
    <t>Reste à analyser</t>
  </si>
  <si>
    <t>Analysées</t>
  </si>
  <si>
    <t xml:space="preserve">A corriger par </t>
  </si>
  <si>
    <t xml:space="preserve">Corrigée par </t>
  </si>
  <si>
    <t>Lignes avec une analyse</t>
  </si>
  <si>
    <t>Ligne avec une analyse san assignation alors que statut issue</t>
  </si>
  <si>
    <t xml:space="preserve"> </t>
  </si>
  <si>
    <t>Total</t>
  </si>
  <si>
    <t>Corrigées</t>
  </si>
  <si>
    <t>A corriger</t>
  </si>
  <si>
    <t>Script auto</t>
  </si>
  <si>
    <t>Autres</t>
  </si>
  <si>
    <t>20/04/2022</t>
  </si>
  <si>
    <t>28/04/2022</t>
  </si>
  <si>
    <t>16/5/2022</t>
  </si>
  <si>
    <t>23/5/2022</t>
  </si>
  <si>
    <t>30/5/2022</t>
  </si>
  <si>
    <t> </t>
  </si>
  <si>
    <t>17/3/2022</t>
  </si>
  <si>
    <t>18/05/2022</t>
  </si>
  <si>
    <t>23/05/2022</t>
  </si>
  <si>
    <t>30/05/2022</t>
  </si>
  <si>
    <t xml:space="preserve">Total </t>
  </si>
  <si>
    <t>Waiting</t>
  </si>
  <si>
    <t>Issue après validation manuelle</t>
  </si>
  <si>
    <t>Lignes N’apparaissent pas du tout</t>
  </si>
  <si>
    <t>Lignes ayant une différence de rebate</t>
  </si>
  <si>
    <t>Montant total facturation</t>
  </si>
  <si>
    <t>Total des montants en plus (facture &lt; rdbc)</t>
  </si>
  <si>
    <t>Total des montants manquants (facture &gt; rdbc)</t>
  </si>
  <si>
    <t>Total montants erronés (en valeur absolue)</t>
  </si>
  <si>
    <t>Total montants en waiting (en valeur absolue)</t>
  </si>
  <si>
    <t>Tolerance</t>
  </si>
  <si>
    <t>Created at</t>
  </si>
  <si>
    <t>Ok</t>
  </si>
  <si>
    <t>D'ici un mois prochain sprint plus d'anomalie</t>
  </si>
  <si>
    <t>Avoir a envoyer</t>
  </si>
  <si>
    <t>Jira 13558 tciket billing / prébilling</t>
  </si>
  <si>
    <t>OK</t>
  </si>
  <si>
    <t>Facture a mettre dasn fichier compile</t>
  </si>
  <si>
    <t>Pas bloquant pour la cloture / prob report</t>
  </si>
  <si>
    <t>ok</t>
  </si>
  <si>
    <t xml:space="preserve"> ticket d'assitance crée 13564</t>
  </si>
  <si>
    <t>Attention resolution pas possible dans le système</t>
  </si>
  <si>
    <t>EF regarde</t>
  </si>
  <si>
    <t>Ok facture manuelle</t>
  </si>
  <si>
    <t>Ecart validé</t>
  </si>
  <si>
    <t>(Plusieurs éléments)</t>
  </si>
  <si>
    <t>Somme de Écart (After fix)</t>
  </si>
  <si>
    <t>Somme de Ecart valeur abs</t>
  </si>
  <si>
    <t>Bug dans la compil OK corrigé</t>
  </si>
  <si>
    <t>OK mis dans la compil, corrigé</t>
  </si>
  <si>
    <t>OK corrigé</t>
  </si>
  <si>
    <t>OK facture envoyée en manuel dans billing, probleme de taux 3 chiffres après la virgule</t>
  </si>
  <si>
    <t>Montant trop faible pour facturer</t>
  </si>
  <si>
    <t>Renvoyé sur HEXA/Produit</t>
  </si>
  <si>
    <t xml:space="preserve">Corrigé </t>
  </si>
  <si>
    <t>Qui</t>
  </si>
  <si>
    <t>Des ajustements qui devrait être sur Q0 2021 sont sur Q4 2020. Changement à Zakaria demandé</t>
  </si>
  <si>
    <t>OK - corrigé</t>
  </si>
  <si>
    <t>Probleme deux fois la même facture dans la compile de facturation, Mathilde regarde si prob compile ou business</t>
  </si>
  <si>
    <t>[EF] faire l'avoir et la facture tel que dans A2S</t>
  </si>
  <si>
    <t>CORPGP3IBS2562Q0 2021EUR</t>
  </si>
  <si>
    <t>CORPGP2GP2721Q0 2021EUR</t>
  </si>
  <si>
    <t>GP2GP2721</t>
  </si>
  <si>
    <t>Renvoyé au produit</t>
  </si>
  <si>
    <t>On dirait qu'il faut faire un avoir d'apres le commentaire de Nico
[NB] Déclaratif UK annulé, le UK est couvert par le contrat pays pas le corp
https://astoresuite.com/billing_invoices/show/74670 - IMPOSSIBLE D'ENVOYER LA FACTURE DANS BILLING</t>
  </si>
  <si>
    <t>CORPGP3MERC2565Q0 2021EUR</t>
  </si>
  <si>
    <t>Au produit</t>
  </si>
  <si>
    <t>Si je regarde les montants facturés Vs le déclaratif total sur Q4 2020 j'ai bien un écart de 35,20€,
Je ne rettrouve pas dans A2S la facture CO2100001444 de 94,47€ mais uniquement une facture de 129,67€. Ecart de 35,20€ que l'on devrait facturer. 
https://astoresuite.com/billing_invoices/show/73204 [MT] demande de création d'avoir dans Billing</t>
  </si>
  <si>
    <t>CORPGP4GP2757S2 2021EUR</t>
  </si>
  <si>
    <t>[EF]Facture d'acompte sur A2S, je la trouve sur le S1 alors qu'il est en S2 sur la compile, changé période sur la compile</t>
  </si>
  <si>
    <t>CHEZ HEXA</t>
  </si>
  <si>
    <t>[EF] On dirait que tes assiettes on sautées. C'est possible de les remettre ?
https://astoresuite.com/adjustements/edit/46329</t>
  </si>
  <si>
    <t>La particpation n'est plus reliée au contrat: 
https://astoresuite.com/declarative_campaign_participations/edit/76598. OK écart, corrigé. Problème de profondeur sur les contrats. Contrats archivé et en brouillon maintenant corrigés et contrat en brouillon mainteant validé. Calcul de rebate revalidé. Vrification faite sur le RDBC, montant bien visible. SF</t>
  </si>
  <si>
    <t>Ajustement à mettre en Q1 2020</t>
  </si>
  <si>
    <t>Plus d'écart le 16/05 à 17h</t>
  </si>
  <si>
    <t>[EF] Si tu transmet la facture de 2 948.34€ à Billing et que tu recharge la décla ca devrait te générer la facture désirée non ? [MT] ok fait</t>
  </si>
  <si>
    <t xml:space="preserve">[SF] OK, fait, ajustement validé, reste à facturer. </t>
  </si>
  <si>
    <t>[EF] Facture d'ajustement à facturer:
https://astoresuite.com/billing_invoices/show/75348</t>
  </si>
  <si>
    <t>Plus d'écart le 16/05 à 16h50</t>
  </si>
  <si>
    <t>La déclaration a été modifiée, l'avoir et la facture sont dsiponible dans pré-billing: 
https://astoresuite.com/billing_invoices/show/71191
https://astoresuite.com/billing_invoices/show/73002</t>
  </si>
  <si>
    <t>Ajustement du 22/4 non facturé, invoice dispo dans pré-billing: 
https://astoresuite.com/billing_invoices/show/75045</t>
  </si>
  <si>
    <t>CORPGP4GP2944Y 2021EUR</t>
  </si>
  <si>
    <t>GP4GP2944</t>
  </si>
  <si>
    <t xml:space="preserve">Séverine </t>
  </si>
  <si>
    <t xml:space="preserve">En cours, demande d'assistance (vu avec Camille). </t>
  </si>
  <si>
    <t>je n'ai pas compris l'analyse car je ne vois pas les montants indiqué sur l'analyse de Thao, comment Thao a calculé 621 033,44*5.25% d'ou vient ces montants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</si>
</sst>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 #,##0.00_-;_-* &quot;-&quot;??_-;_-@_-"/>
    <numFmt numFmtId="165" formatCode="0.0%"/>
  </numFmts>
  <fonts count="4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C55A11"/>
      <name val="Calibri"/>
      <family val="2"/>
      <scheme val="minor"/>
    </font>
    <font>
      <sz val="11"/>
      <color rgb="FFC55A11"/>
      <name val="Calibri"/>
      <family val="2"/>
      <scheme val="minor"/>
    </font>
    <font>
      <b/>
      <sz val="11"/>
      <color rgb="FF548235"/>
      <name val="Calibri"/>
      <family val="2"/>
      <scheme val="minor"/>
    </font>
    <font>
      <sz val="11"/>
      <color rgb="FF548235"/>
      <name val="Calibri"/>
      <family val="2"/>
      <scheme val="minor"/>
    </font>
    <font>
      <b/>
      <sz val="11"/>
      <color rgb="FF2F5597"/>
      <name val="Calibri"/>
      <family val="2"/>
      <scheme val="minor"/>
    </font>
    <font>
      <sz val="11"/>
      <color rgb="FF2F5597"/>
      <name val="Calibri"/>
      <family val="2"/>
      <scheme val="minor"/>
    </font>
    <font>
      <b/>
      <sz val="11"/>
      <color rgb="FFFF0000"/>
      <name val="Calibri"/>
      <family val="2"/>
      <scheme val="minor"/>
    </font>
    <font>
      <b/>
      <sz val="12"/>
      <color theme="1"/>
      <name val="Calibri"/>
      <family val="2"/>
      <scheme val="minor"/>
    </font>
    <font>
      <sz val="11"/>
      <color rgb="FF000000"/>
      <name val="Calibri"/>
      <family val="2"/>
    </font>
    <font>
      <u/>
      <sz val="11"/>
      <color theme="10"/>
      <name val="Calibri"/>
      <family val="2"/>
      <scheme val="minor"/>
    </font>
    <font>
      <sz val="11"/>
      <color rgb="FF000000"/>
      <name val="Calibri"/>
      <family val="2"/>
      <scheme val="minor"/>
    </font>
    <font>
      <sz val="11"/>
      <color theme="9"/>
      <name val="Calibri"/>
      <family val="2"/>
      <scheme val="minor"/>
    </font>
    <font>
      <sz val="11"/>
      <color theme="5"/>
      <name val="Calibri"/>
      <family val="2"/>
      <scheme val="minor"/>
    </font>
    <font>
      <sz val="11"/>
      <name val="Calibri"/>
      <family val="2"/>
      <scheme val="minor"/>
    </font>
    <font>
      <b/>
      <sz val="11"/>
      <color rgb="FF00B050"/>
      <name val="Calibri"/>
      <family val="2"/>
      <scheme val="minor"/>
    </font>
    <font>
      <b/>
      <sz val="11"/>
      <color rgb="FFC65911"/>
      <name val="Calibri"/>
      <family val="2"/>
      <scheme val="minor"/>
    </font>
    <font>
      <sz val="11"/>
      <color rgb="FFFFFFFF"/>
      <name val="Calibri"/>
      <family val="2"/>
      <scheme val="minor"/>
    </font>
    <font>
      <b/>
      <sz val="11"/>
      <color rgb="FF000000"/>
      <name val="Calibri"/>
      <family val="2"/>
    </font>
    <font>
      <b/>
      <sz val="11"/>
      <name val="Calibri"/>
      <family val="2"/>
    </font>
    <font>
      <sz val="11"/>
      <name val="Calibri"/>
      <family val="2"/>
    </font>
    <font>
      <sz val="11"/>
      <name val="Segoe UI"/>
      <family val="2"/>
    </font>
    <font>
      <b/>
      <sz val="11"/>
      <color rgb="FF000000"/>
      <name val="Calibri"/>
      <charset val="1"/>
    </font>
    <font>
      <b/>
      <sz val="11"/>
      <color rgb="FF000000"/>
      <name val="Calibri"/>
    </font>
    <font>
      <sz val="11"/>
      <color rgb="FF000000"/>
      <name val="Calibri"/>
    </font>
    <font>
      <b/>
      <sz val="11"/>
      <name val="Calibri"/>
    </font>
    <font>
      <sz val="11"/>
      <color rgb="FF444444"/>
      <name val="Calibri"/>
      <family val="2"/>
      <charset val="1"/>
    </font>
  </fonts>
  <fills count="5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70C0"/>
        <bgColor indexed="64"/>
      </patternFill>
    </fill>
    <fill>
      <patternFill patternType="solid">
        <fgColor rgb="FF00B050"/>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rgb="FF002060"/>
        <bgColor indexed="64"/>
      </patternFill>
    </fill>
    <fill>
      <patternFill patternType="solid">
        <fgColor rgb="FFFFF2CC"/>
        <bgColor rgb="FF000000"/>
      </patternFill>
    </fill>
    <fill>
      <patternFill patternType="solid">
        <fgColor rgb="FFE2EFDA"/>
        <bgColor rgb="FF000000"/>
      </patternFill>
    </fill>
    <fill>
      <patternFill patternType="solid">
        <fgColor rgb="FFF8CBAD"/>
        <bgColor indexed="64"/>
      </patternFill>
    </fill>
    <fill>
      <patternFill patternType="solid">
        <fgColor rgb="FFE2EFDA"/>
        <bgColor indexed="64"/>
      </patternFill>
    </fill>
    <fill>
      <patternFill patternType="solid">
        <fgColor rgb="FFFFF2CC"/>
        <bgColor indexed="64"/>
      </patternFill>
    </fill>
    <fill>
      <patternFill patternType="solid">
        <fgColor rgb="FFFFFF00"/>
        <bgColor indexed="64"/>
      </patternFill>
    </fill>
    <fill>
      <patternFill patternType="solid">
        <fgColor rgb="FF00B0F0"/>
        <bgColor indexed="64"/>
      </patternFill>
    </fill>
    <fill>
      <patternFill patternType="solid">
        <fgColor rgb="FFFFFFFF"/>
        <bgColor indexed="64"/>
      </patternFill>
    </fill>
    <fill>
      <patternFill patternType="solid">
        <fgColor theme="4" tint="0.79998168889431442"/>
        <bgColor theme="4" tint="0.79998168889431442"/>
      </patternFill>
    </fill>
    <fill>
      <patternFill patternType="solid">
        <fgColor theme="9" tint="0.79998168889431442"/>
        <bgColor indexed="64"/>
      </patternFill>
    </fill>
    <fill>
      <patternFill patternType="solid">
        <fgColor theme="4" tint="0.39997558519241921"/>
        <bgColor indexed="64"/>
      </patternFill>
    </fill>
    <fill>
      <patternFill patternType="solid">
        <fgColor rgb="FFFFC000"/>
        <bgColor indexed="64"/>
      </patternFill>
    </fill>
    <fill>
      <patternFill patternType="solid">
        <fgColor rgb="FFC6E0B4"/>
        <bgColor indexed="64"/>
      </patternFill>
    </fill>
  </fills>
  <borders count="5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diagonal/>
    </border>
    <border>
      <left/>
      <right style="thin">
        <color rgb="FF000000"/>
      </right>
      <top style="thin">
        <color rgb="FF000000"/>
      </top>
      <bottom/>
      <diagonal/>
    </border>
    <border>
      <left/>
      <right style="thin">
        <color rgb="FF000000"/>
      </right>
      <top/>
      <bottom/>
      <diagonal/>
    </border>
    <border>
      <left style="thin">
        <color rgb="FF000000"/>
      </left>
      <right/>
      <top style="thin">
        <color rgb="FF000000"/>
      </top>
      <bottom style="thin">
        <color rgb="FF000000"/>
      </bottom>
      <diagonal/>
    </border>
    <border>
      <left style="thin">
        <color rgb="FF000000"/>
      </left>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thin">
        <color rgb="FF000000"/>
      </top>
      <bottom style="thin">
        <color rgb="FF000000"/>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thin">
        <color rgb="FF000000"/>
      </top>
      <bottom style="thin">
        <color rgb="FF000000"/>
      </bottom>
      <diagonal/>
    </border>
    <border>
      <left/>
      <right/>
      <top style="medium">
        <color indexed="64"/>
      </top>
      <bottom style="medium">
        <color indexed="64"/>
      </bottom>
      <diagonal/>
    </border>
    <border>
      <left style="medium">
        <color rgb="FF000000"/>
      </left>
      <right/>
      <top style="medium">
        <color rgb="FF000000"/>
      </top>
      <bottom style="medium">
        <color rgb="FF000000"/>
      </bottom>
      <diagonal/>
    </border>
    <border>
      <left/>
      <right/>
      <top/>
      <bottom style="thin">
        <color theme="4" tint="0.39997558519241921"/>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indexed="64"/>
      </left>
      <right style="medium">
        <color indexed="64"/>
      </right>
      <top/>
      <bottom style="medium">
        <color indexed="64"/>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7" fillId="0" borderId="0" applyNumberFormat="0" applyFill="0" applyBorder="0" applyAlignment="0" applyProtection="0"/>
    <xf numFmtId="164" fontId="1" fillId="0" borderId="0" applyFont="0" applyFill="0" applyBorder="0" applyAlignment="0" applyProtection="0"/>
  </cellStyleXfs>
  <cellXfs count="168">
    <xf numFmtId="0" fontId="0" fillId="0" borderId="0" xfId="0"/>
    <xf numFmtId="0" fontId="0" fillId="35" borderId="0" xfId="0" applyFill="1"/>
    <xf numFmtId="0" fontId="13" fillId="33" borderId="0" xfId="0" applyFont="1" applyFill="1" applyAlignment="1">
      <alignment wrapText="1"/>
    </xf>
    <xf numFmtId="0" fontId="17" fillId="34" borderId="0" xfId="0" applyFont="1" applyFill="1" applyAlignment="1">
      <alignment wrapText="1"/>
    </xf>
    <xf numFmtId="4" fontId="13" fillId="33" borderId="0" xfId="0" applyNumberFormat="1" applyFont="1" applyFill="1" applyAlignment="1">
      <alignment wrapText="1"/>
    </xf>
    <xf numFmtId="4" fontId="0" fillId="0" borderId="0" xfId="0" applyNumberFormat="1"/>
    <xf numFmtId="0" fontId="16" fillId="0" borderId="0" xfId="0" applyFont="1"/>
    <xf numFmtId="0" fontId="0" fillId="0" borderId="0" xfId="0" applyAlignment="1">
      <alignment vertical="center"/>
    </xf>
    <xf numFmtId="0" fontId="18" fillId="0" borderId="0" xfId="0" applyFont="1" applyAlignment="1">
      <alignment vertical="center"/>
    </xf>
    <xf numFmtId="0" fontId="0" fillId="0" borderId="0" xfId="0" applyAlignment="1">
      <alignment horizontal="left" vertical="center" indent="1"/>
    </xf>
    <xf numFmtId="0" fontId="0" fillId="0" borderId="0" xfId="0" applyAlignment="1">
      <alignment horizontal="left" vertical="center" indent="5"/>
    </xf>
    <xf numFmtId="0" fontId="25" fillId="0" borderId="0" xfId="0" applyFont="1" applyAlignment="1">
      <alignment vertical="center"/>
    </xf>
    <xf numFmtId="0" fontId="26" fillId="0" borderId="0" xfId="0" applyFont="1" applyAlignment="1">
      <alignment wrapText="1"/>
    </xf>
    <xf numFmtId="0" fontId="0" fillId="0" borderId="0" xfId="0" applyAlignment="1">
      <alignment wrapText="1"/>
    </xf>
    <xf numFmtId="0" fontId="28" fillId="0" borderId="0" xfId="42" applyFont="1" applyAlignment="1">
      <alignment wrapText="1"/>
    </xf>
    <xf numFmtId="0" fontId="0" fillId="0" borderId="0" xfId="0" applyAlignment="1">
      <alignment vertical="center" wrapText="1"/>
    </xf>
    <xf numFmtId="0" fontId="0" fillId="36" borderId="0" xfId="0" applyFill="1"/>
    <xf numFmtId="4" fontId="0" fillId="36" borderId="0" xfId="0" applyNumberFormat="1" applyFill="1"/>
    <xf numFmtId="0" fontId="0" fillId="36" borderId="0" xfId="0" applyFill="1" applyAlignment="1">
      <alignment wrapText="1"/>
    </xf>
    <xf numFmtId="0" fontId="29" fillId="0" borderId="0" xfId="0" applyFont="1"/>
    <xf numFmtId="0" fontId="29" fillId="36" borderId="0" xfId="0" applyFont="1" applyFill="1"/>
    <xf numFmtId="10" fontId="0" fillId="0" borderId="0" xfId="0" applyNumberFormat="1"/>
    <xf numFmtId="0" fontId="17" fillId="37" borderId="10" xfId="0" applyFont="1" applyFill="1" applyBorder="1"/>
    <xf numFmtId="0" fontId="0" fillId="0" borderId="14" xfId="0" applyBorder="1"/>
    <xf numFmtId="0" fontId="0" fillId="0" borderId="13" xfId="0" applyBorder="1"/>
    <xf numFmtId="0" fontId="0" fillId="0" borderId="16" xfId="0" applyBorder="1"/>
    <xf numFmtId="0" fontId="0" fillId="0" borderId="11" xfId="0" applyBorder="1" applyAlignment="1">
      <alignment horizontal="centerContinuous"/>
    </xf>
    <xf numFmtId="0" fontId="0" fillId="0" borderId="12" xfId="0" applyBorder="1" applyAlignment="1">
      <alignment horizontal="centerContinuous"/>
    </xf>
    <xf numFmtId="9" fontId="0" fillId="0" borderId="14" xfId="0" applyNumberFormat="1" applyBorder="1"/>
    <xf numFmtId="0" fontId="17" fillId="37" borderId="15" xfId="0" applyFont="1" applyFill="1" applyBorder="1" applyAlignment="1">
      <alignment horizontal="center"/>
    </xf>
    <xf numFmtId="0" fontId="0" fillId="0" borderId="10" xfId="0" applyBorder="1" applyAlignment="1">
      <alignment horizontal="centerContinuous"/>
    </xf>
    <xf numFmtId="0" fontId="0" fillId="0" borderId="15" xfId="0" applyBorder="1"/>
    <xf numFmtId="0" fontId="0" fillId="0" borderId="10" xfId="0" applyBorder="1"/>
    <xf numFmtId="0" fontId="0" fillId="0" borderId="18" xfId="0" applyBorder="1" applyAlignment="1">
      <alignment horizontal="centerContinuous"/>
    </xf>
    <xf numFmtId="0" fontId="0" fillId="0" borderId="19" xfId="0" applyBorder="1" applyAlignment="1">
      <alignment horizontal="centerContinuous"/>
    </xf>
    <xf numFmtId="0" fontId="0" fillId="0" borderId="20" xfId="0" applyBorder="1"/>
    <xf numFmtId="0" fontId="0" fillId="0" borderId="21" xfId="0" applyBorder="1"/>
    <xf numFmtId="0" fontId="0" fillId="0" borderId="18" xfId="0" applyBorder="1" applyAlignment="1">
      <alignment horizontal="center"/>
    </xf>
    <xf numFmtId="0" fontId="0" fillId="0" borderId="0" xfId="0" applyAlignment="1">
      <alignment horizontal="right"/>
    </xf>
    <xf numFmtId="0" fontId="30" fillId="0" borderId="0" xfId="0" applyFont="1"/>
    <xf numFmtId="0" fontId="0" fillId="0" borderId="0" xfId="0" applyAlignment="1">
      <alignment horizontal="left"/>
    </xf>
    <xf numFmtId="0" fontId="31" fillId="0" borderId="0" xfId="0" applyFont="1"/>
    <xf numFmtId="0" fontId="32" fillId="0" borderId="17" xfId="0" applyFont="1" applyBorder="1" applyAlignment="1">
      <alignment horizontal="center"/>
    </xf>
    <xf numFmtId="0" fontId="33" fillId="0" borderId="17" xfId="0" applyFont="1" applyBorder="1" applyAlignment="1">
      <alignment horizontal="center"/>
    </xf>
    <xf numFmtId="4" fontId="0" fillId="0" borderId="0" xfId="0" applyNumberFormat="1" applyAlignment="1">
      <alignment vertical="center"/>
    </xf>
    <xf numFmtId="0" fontId="31" fillId="0" borderId="0" xfId="0" applyFont="1" applyAlignment="1">
      <alignment vertical="center"/>
    </xf>
    <xf numFmtId="0" fontId="34" fillId="34" borderId="0" xfId="0" applyFont="1" applyFill="1" applyAlignment="1">
      <alignment wrapText="1"/>
    </xf>
    <xf numFmtId="0" fontId="0" fillId="0" borderId="0" xfId="0" pivotButton="1"/>
    <xf numFmtId="0" fontId="0" fillId="0" borderId="0" xfId="0" applyAlignment="1">
      <alignment horizontal="left" vertical="top" wrapText="1"/>
    </xf>
    <xf numFmtId="14" fontId="0" fillId="0" borderId="0" xfId="0" applyNumberFormat="1" applyAlignment="1">
      <alignment horizontal="right"/>
    </xf>
    <xf numFmtId="0" fontId="0" fillId="0" borderId="0" xfId="0" applyAlignment="1">
      <alignment vertical="top" wrapText="1"/>
    </xf>
    <xf numFmtId="0" fontId="28" fillId="0" borderId="0" xfId="0" applyFont="1"/>
    <xf numFmtId="0" fontId="0" fillId="0" borderId="0" xfId="0" applyAlignment="1">
      <alignment horizontal="center" vertical="center"/>
    </xf>
    <xf numFmtId="0" fontId="34" fillId="34" borderId="0" xfId="0" applyFont="1" applyFill="1" applyAlignment="1">
      <alignment horizontal="center" vertical="center" wrapText="1"/>
    </xf>
    <xf numFmtId="0" fontId="0" fillId="0" borderId="0" xfId="0" applyAlignment="1">
      <alignment horizontal="left" wrapText="1"/>
    </xf>
    <xf numFmtId="0" fontId="36" fillId="0" borderId="22" xfId="0" applyFont="1" applyBorder="1"/>
    <xf numFmtId="0" fontId="36" fillId="39" borderId="22" xfId="0" applyFont="1" applyFill="1" applyBorder="1"/>
    <xf numFmtId="0" fontId="35" fillId="40" borderId="22" xfId="0" applyFont="1" applyFill="1" applyBorder="1"/>
    <xf numFmtId="0" fontId="36" fillId="42" borderId="22" xfId="0" applyFont="1" applyFill="1" applyBorder="1"/>
    <xf numFmtId="0" fontId="36" fillId="41" borderId="22" xfId="0" applyFont="1" applyFill="1" applyBorder="1"/>
    <xf numFmtId="0" fontId="36" fillId="0" borderId="17" xfId="0" applyFont="1" applyBorder="1"/>
    <xf numFmtId="0" fontId="36" fillId="39" borderId="35" xfId="0" applyFont="1" applyFill="1" applyBorder="1"/>
    <xf numFmtId="165" fontId="36" fillId="39" borderId="22" xfId="0" applyNumberFormat="1" applyFont="1" applyFill="1" applyBorder="1"/>
    <xf numFmtId="165" fontId="35" fillId="40" borderId="22" xfId="0" applyNumberFormat="1" applyFont="1" applyFill="1" applyBorder="1"/>
    <xf numFmtId="165" fontId="35" fillId="42" borderId="22" xfId="0" applyNumberFormat="1" applyFont="1" applyFill="1" applyBorder="1"/>
    <xf numFmtId="165" fontId="35" fillId="41" borderId="22" xfId="0" applyNumberFormat="1" applyFont="1" applyFill="1" applyBorder="1"/>
    <xf numFmtId="0" fontId="37" fillId="0" borderId="17" xfId="0" applyFont="1" applyBorder="1"/>
    <xf numFmtId="0" fontId="37" fillId="0" borderId="35" xfId="0" applyFont="1" applyBorder="1"/>
    <xf numFmtId="1" fontId="35" fillId="40" borderId="22" xfId="0" applyNumberFormat="1" applyFont="1" applyFill="1" applyBorder="1"/>
    <xf numFmtId="1" fontId="35" fillId="42" borderId="22" xfId="0" applyNumberFormat="1" applyFont="1" applyFill="1" applyBorder="1"/>
    <xf numFmtId="0" fontId="36" fillId="40" borderId="35" xfId="0" applyFont="1" applyFill="1" applyBorder="1"/>
    <xf numFmtId="0" fontId="36" fillId="41" borderId="23" xfId="0" applyFont="1" applyFill="1" applyBorder="1"/>
    <xf numFmtId="0" fontId="26" fillId="0" borderId="18" xfId="0" applyFont="1" applyBorder="1"/>
    <xf numFmtId="0" fontId="26" fillId="0" borderId="15" xfId="0" applyFont="1" applyBorder="1"/>
    <xf numFmtId="0" fontId="26" fillId="0" borderId="22" xfId="0" applyFont="1" applyBorder="1"/>
    <xf numFmtId="165" fontId="26" fillId="0" borderId="22" xfId="0" applyNumberFormat="1" applyFont="1" applyBorder="1"/>
    <xf numFmtId="0" fontId="26" fillId="39" borderId="15" xfId="0" applyFont="1" applyFill="1" applyBorder="1"/>
    <xf numFmtId="0" fontId="26" fillId="40" borderId="15" xfId="0" applyFont="1" applyFill="1" applyBorder="1"/>
    <xf numFmtId="0" fontId="26" fillId="42" borderId="15" xfId="0" applyFont="1" applyFill="1" applyBorder="1"/>
    <xf numFmtId="0" fontId="26" fillId="41" borderId="15" xfId="0" applyFont="1" applyFill="1" applyBorder="1"/>
    <xf numFmtId="165" fontId="26" fillId="0" borderId="30" xfId="0" applyNumberFormat="1" applyFont="1" applyBorder="1"/>
    <xf numFmtId="165" fontId="26" fillId="0" borderId="24" xfId="0" applyNumberFormat="1" applyFont="1" applyBorder="1"/>
    <xf numFmtId="1" fontId="26" fillId="0" borderId="17" xfId="0" applyNumberFormat="1" applyFont="1" applyBorder="1"/>
    <xf numFmtId="0" fontId="26" fillId="0" borderId="25" xfId="0" applyFont="1" applyBorder="1"/>
    <xf numFmtId="1" fontId="26" fillId="0" borderId="35" xfId="0" applyNumberFormat="1" applyFont="1" applyBorder="1"/>
    <xf numFmtId="1" fontId="26" fillId="0" borderId="22" xfId="0" applyNumberFormat="1" applyFont="1" applyBorder="1"/>
    <xf numFmtId="4" fontId="0" fillId="43" borderId="0" xfId="0" applyNumberFormat="1" applyFill="1"/>
    <xf numFmtId="0" fontId="16" fillId="0" borderId="36" xfId="0" applyFont="1" applyBorder="1"/>
    <xf numFmtId="0" fontId="16" fillId="0" borderId="37" xfId="0" applyFont="1" applyBorder="1"/>
    <xf numFmtId="9" fontId="0" fillId="0" borderId="38" xfId="0" applyNumberFormat="1" applyBorder="1"/>
    <xf numFmtId="0" fontId="16" fillId="0" borderId="39" xfId="0" applyFont="1" applyBorder="1"/>
    <xf numFmtId="9" fontId="16" fillId="0" borderId="38" xfId="0" applyNumberFormat="1" applyFont="1" applyBorder="1"/>
    <xf numFmtId="9" fontId="16" fillId="0" borderId="41" xfId="0" applyNumberFormat="1" applyFont="1" applyBorder="1"/>
    <xf numFmtId="0" fontId="0" fillId="44" borderId="27" xfId="0" applyFill="1" applyBorder="1"/>
    <xf numFmtId="0" fontId="0" fillId="44" borderId="22" xfId="0" applyFill="1" applyBorder="1"/>
    <xf numFmtId="0" fontId="0" fillId="44" borderId="34" xfId="0" applyFill="1" applyBorder="1" applyAlignment="1">
      <alignment horizontal="right"/>
    </xf>
    <xf numFmtId="0" fontId="0" fillId="44" borderId="22" xfId="0" applyFill="1" applyBorder="1" applyAlignment="1">
      <alignment horizontal="right"/>
    </xf>
    <xf numFmtId="0" fontId="0" fillId="44" borderId="28" xfId="0" applyFill="1" applyBorder="1"/>
    <xf numFmtId="0" fontId="0" fillId="44" borderId="26" xfId="0" applyFill="1" applyBorder="1"/>
    <xf numFmtId="10" fontId="0" fillId="44" borderId="0" xfId="0" applyNumberFormat="1" applyFill="1" applyAlignment="1">
      <alignment horizontal="right"/>
    </xf>
    <xf numFmtId="0" fontId="0" fillId="44" borderId="26" xfId="0" applyFill="1" applyBorder="1" applyAlignment="1">
      <alignment horizontal="right"/>
    </xf>
    <xf numFmtId="0" fontId="0" fillId="44" borderId="0" xfId="0" applyFill="1"/>
    <xf numFmtId="0" fontId="0" fillId="44" borderId="29" xfId="0" applyFill="1" applyBorder="1"/>
    <xf numFmtId="0" fontId="16" fillId="44" borderId="42" xfId="0" applyFont="1" applyFill="1" applyBorder="1"/>
    <xf numFmtId="0" fontId="16" fillId="44" borderId="32" xfId="0" applyFont="1" applyFill="1" applyBorder="1"/>
    <xf numFmtId="0" fontId="16" fillId="44" borderId="31" xfId="0" applyFont="1" applyFill="1" applyBorder="1"/>
    <xf numFmtId="0" fontId="16" fillId="44" borderId="32" xfId="0" applyFont="1" applyFill="1" applyBorder="1" applyAlignment="1">
      <alignment horizontal="right"/>
    </xf>
    <xf numFmtId="0" fontId="16" fillId="44" borderId="33" xfId="0" applyFont="1" applyFill="1" applyBorder="1"/>
    <xf numFmtId="1" fontId="26" fillId="0" borderId="22" xfId="0" applyNumberFormat="1" applyFont="1" applyBorder="1" applyAlignment="1">
      <alignment wrapText="1"/>
    </xf>
    <xf numFmtId="1" fontId="0" fillId="0" borderId="0" xfId="0" applyNumberFormat="1"/>
    <xf numFmtId="3" fontId="0" fillId="0" borderId="0" xfId="0" applyNumberFormat="1"/>
    <xf numFmtId="0" fontId="0" fillId="45" borderId="0" xfId="0" applyFill="1" applyAlignment="1">
      <alignment wrapText="1"/>
    </xf>
    <xf numFmtId="0" fontId="16" fillId="46" borderId="43" xfId="0" applyFont="1" applyFill="1" applyBorder="1"/>
    <xf numFmtId="4" fontId="16" fillId="46" borderId="43" xfId="0" applyNumberFormat="1" applyFont="1" applyFill="1" applyBorder="1"/>
    <xf numFmtId="0" fontId="0" fillId="47" borderId="0" xfId="0" applyFill="1"/>
    <xf numFmtId="4" fontId="0" fillId="47" borderId="0" xfId="0" applyNumberFormat="1" applyFill="1"/>
    <xf numFmtId="0" fontId="0" fillId="47" borderId="0" xfId="0" applyFill="1" applyAlignment="1">
      <alignment wrapText="1"/>
    </xf>
    <xf numFmtId="0" fontId="38" fillId="0" borderId="0" xfId="0" applyFont="1" applyAlignment="1">
      <alignment wrapText="1" shrinkToFit="1"/>
    </xf>
    <xf numFmtId="164" fontId="0" fillId="0" borderId="0" xfId="43" applyFont="1"/>
    <xf numFmtId="0" fontId="0" fillId="34" borderId="0" xfId="0" applyFill="1"/>
    <xf numFmtId="4" fontId="0" fillId="34" borderId="0" xfId="0" applyNumberFormat="1" applyFill="1"/>
    <xf numFmtId="0" fontId="0" fillId="48" borderId="0" xfId="0" applyFill="1"/>
    <xf numFmtId="3" fontId="0" fillId="48" borderId="0" xfId="0" applyNumberFormat="1" applyFill="1"/>
    <xf numFmtId="0" fontId="0" fillId="43" borderId="0" xfId="0" applyFill="1"/>
    <xf numFmtId="0" fontId="0" fillId="43" borderId="0" xfId="0" applyFill="1" applyAlignment="1">
      <alignment wrapText="1"/>
    </xf>
    <xf numFmtId="0" fontId="0" fillId="0" borderId="44" xfId="0" applyBorder="1" applyAlignment="1">
      <alignment horizontal="left"/>
    </xf>
    <xf numFmtId="0" fontId="0" fillId="0" borderId="45" xfId="0" applyBorder="1" applyAlignment="1">
      <alignment horizontal="left"/>
    </xf>
    <xf numFmtId="0" fontId="39" fillId="45" borderId="0" xfId="0" applyFont="1" applyFill="1"/>
    <xf numFmtId="0" fontId="41" fillId="0" borderId="47" xfId="0" applyFont="1" applyBorder="1"/>
    <xf numFmtId="0" fontId="42" fillId="0" borderId="47" xfId="0" applyFont="1" applyBorder="1"/>
    <xf numFmtId="165" fontId="41" fillId="0" borderId="48" xfId="0" applyNumberFormat="1" applyFont="1" applyBorder="1"/>
    <xf numFmtId="0" fontId="42" fillId="39" borderId="47" xfId="0" applyFont="1" applyFill="1" applyBorder="1"/>
    <xf numFmtId="165" fontId="42" fillId="39" borderId="48" xfId="0" applyNumberFormat="1" applyFont="1" applyFill="1" applyBorder="1"/>
    <xf numFmtId="0" fontId="40" fillId="40" borderId="47" xfId="0" applyFont="1" applyFill="1" applyBorder="1"/>
    <xf numFmtId="165" fontId="40" fillId="40" borderId="48" xfId="0" applyNumberFormat="1" applyFont="1" applyFill="1" applyBorder="1"/>
    <xf numFmtId="0" fontId="42" fillId="42" borderId="47" xfId="0" applyFont="1" applyFill="1" applyBorder="1"/>
    <xf numFmtId="165" fontId="40" fillId="42" borderId="48" xfId="0" applyNumberFormat="1" applyFont="1" applyFill="1" applyBorder="1"/>
    <xf numFmtId="0" fontId="42" fillId="41" borderId="49" xfId="0" applyFont="1" applyFill="1" applyBorder="1"/>
    <xf numFmtId="165" fontId="40" fillId="41" borderId="48" xfId="0" applyNumberFormat="1" applyFont="1" applyFill="1" applyBorder="1"/>
    <xf numFmtId="165" fontId="41" fillId="0" borderId="50" xfId="0" applyNumberFormat="1" applyFont="1" applyBorder="1"/>
    <xf numFmtId="1" fontId="41" fillId="0" borderId="47" xfId="0" applyNumberFormat="1" applyFont="1" applyBorder="1" applyAlignment="1">
      <alignment wrapText="1"/>
    </xf>
    <xf numFmtId="1" fontId="40" fillId="40" borderId="47" xfId="0" applyNumberFormat="1" applyFont="1" applyFill="1" applyBorder="1"/>
    <xf numFmtId="1" fontId="40" fillId="42" borderId="51" xfId="0" applyNumberFormat="1" applyFont="1" applyFill="1" applyBorder="1"/>
    <xf numFmtId="10" fontId="40" fillId="42" borderId="52" xfId="0" applyNumberFormat="1" applyFont="1" applyFill="1" applyBorder="1"/>
    <xf numFmtId="0" fontId="41" fillId="0" borderId="53" xfId="0" applyFont="1" applyBorder="1"/>
    <xf numFmtId="0" fontId="41" fillId="0" borderId="54" xfId="0" applyFont="1" applyBorder="1"/>
    <xf numFmtId="0" fontId="43" fillId="0" borderId="0" xfId="0" applyFont="1" applyAlignment="1">
      <alignment vertical="top" wrapText="1"/>
    </xf>
    <xf numFmtId="0" fontId="0" fillId="45" borderId="0" xfId="0" applyFill="1" applyAlignment="1">
      <alignment vertical="top" wrapText="1"/>
    </xf>
    <xf numFmtId="0" fontId="0" fillId="42" borderId="0" xfId="0" applyFill="1" applyAlignment="1">
      <alignment wrapText="1"/>
    </xf>
    <xf numFmtId="0" fontId="26" fillId="0" borderId="0" xfId="0" applyFont="1" applyAlignment="1">
      <alignment vertical="top"/>
    </xf>
    <xf numFmtId="11" fontId="0" fillId="0" borderId="0" xfId="0" applyNumberFormat="1"/>
    <xf numFmtId="0" fontId="0" fillId="0" borderId="44" xfId="0" applyBorder="1" applyAlignment="1">
      <alignment horizontal="center"/>
    </xf>
    <xf numFmtId="0" fontId="0" fillId="0" borderId="45" xfId="0" applyBorder="1" applyAlignment="1">
      <alignment horizontal="center"/>
    </xf>
    <xf numFmtId="0" fontId="0" fillId="50" borderId="44" xfId="0" applyFill="1" applyBorder="1" applyAlignment="1">
      <alignment horizontal="center"/>
    </xf>
    <xf numFmtId="0" fontId="0" fillId="50" borderId="45" xfId="0" applyFill="1" applyBorder="1" applyAlignment="1">
      <alignment horizontal="center"/>
    </xf>
    <xf numFmtId="0" fontId="39" fillId="42" borderId="57" xfId="0" applyFont="1" applyFill="1" applyBorder="1"/>
    <xf numFmtId="0" fontId="39" fillId="0" borderId="46" xfId="0" applyFont="1" applyBorder="1" applyAlignment="1">
      <alignment horizontal="center"/>
    </xf>
    <xf numFmtId="0" fontId="0" fillId="41" borderId="0" xfId="0" applyFill="1" applyAlignment="1">
      <alignment wrapText="1"/>
    </xf>
    <xf numFmtId="0" fontId="0" fillId="44" borderId="40" xfId="0" applyFill="1" applyBorder="1" applyAlignment="1">
      <alignment horizontal="center"/>
    </xf>
    <xf numFmtId="0" fontId="0" fillId="44" borderId="34" xfId="0" applyFill="1" applyBorder="1" applyAlignment="1">
      <alignment horizontal="center"/>
    </xf>
    <xf numFmtId="0" fontId="0" fillId="44" borderId="24" xfId="0" applyFill="1" applyBorder="1" applyAlignment="1">
      <alignment horizontal="center"/>
    </xf>
    <xf numFmtId="14" fontId="40" fillId="49" borderId="55" xfId="0" applyNumberFormat="1" applyFont="1" applyFill="1" applyBorder="1" applyAlignment="1">
      <alignment horizontal="center" vertical="center"/>
    </xf>
    <xf numFmtId="0" fontId="40" fillId="49" borderId="56" xfId="0" applyFont="1" applyFill="1" applyBorder="1" applyAlignment="1">
      <alignment horizontal="center" vertical="center"/>
    </xf>
    <xf numFmtId="14" fontId="35" fillId="38" borderId="22" xfId="0" applyNumberFormat="1" applyFont="1" applyFill="1" applyBorder="1" applyAlignment="1"/>
    <xf numFmtId="0" fontId="35" fillId="38" borderId="22" xfId="0" applyFont="1" applyFill="1" applyBorder="1" applyAlignment="1"/>
    <xf numFmtId="14" fontId="35" fillId="38" borderId="22" xfId="0" applyNumberFormat="1" applyFont="1" applyFill="1" applyBorder="1" applyAlignment="1">
      <alignment horizontal="center" vertical="center"/>
    </xf>
    <xf numFmtId="0" fontId="35" fillId="38" borderId="22" xfId="0" applyFont="1" applyFill="1" applyBorder="1" applyAlignment="1">
      <alignment horizontal="center" vertical="center"/>
    </xf>
    <xf numFmtId="0" fontId="35" fillId="38" borderId="30" xfId="0" applyFont="1" applyFill="1" applyBorder="1" applyAlignment="1">
      <alignment horizontal="center" vertic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3"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fill>
        <patternFill patternType="none">
          <bgColor auto="1"/>
        </patternFill>
      </fill>
    </dxf>
    <dxf>
      <fill>
        <patternFill patternType="none">
          <bgColor auto="1"/>
        </patternFill>
      </fill>
    </dxf>
    <dxf>
      <fill>
        <patternFill patternType="solid">
          <bgColor rgb="FFFFFF00"/>
        </patternFill>
      </fill>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16</xdr:col>
      <xdr:colOff>28575</xdr:colOff>
      <xdr:row>7</xdr:row>
      <xdr:rowOff>76200</xdr:rowOff>
    </xdr:from>
    <xdr:to>
      <xdr:col>26</xdr:col>
      <xdr:colOff>577850</xdr:colOff>
      <xdr:row>14</xdr:row>
      <xdr:rowOff>25400</xdr:rowOff>
    </xdr:to>
    <xdr:pic>
      <xdr:nvPicPr>
        <xdr:cNvPr id="3" name="Image 1">
          <a:extLst>
            <a:ext uri="{FF2B5EF4-FFF2-40B4-BE49-F238E27FC236}">
              <a16:creationId xmlns:a16="http://schemas.microsoft.com/office/drawing/2014/main" id="{532839A8-7F08-4C0A-B8BA-81D960AA3D2B}"/>
            </a:ext>
          </a:extLst>
        </xdr:cNvPr>
        <xdr:cNvPicPr>
          <a:picLocks noChangeAspect="1"/>
        </xdr:cNvPicPr>
      </xdr:nvPicPr>
      <xdr:blipFill>
        <a:blip xmlns:r="http://schemas.openxmlformats.org/officeDocument/2006/relationships" r:embed="rId1"/>
        <a:stretch>
          <a:fillRect/>
        </a:stretch>
      </xdr:blipFill>
      <xdr:spPr>
        <a:xfrm>
          <a:off x="12592050" y="1362075"/>
          <a:ext cx="6800850" cy="1352550"/>
        </a:xfrm>
        <a:prstGeom prst="rect">
          <a:avLst/>
        </a:prstGeom>
      </xdr:spPr>
    </xdr:pic>
    <xdr:clientData/>
  </xdr:twoCellAnchor>
  <xdr:twoCellAnchor editAs="oneCell">
    <xdr:from>
      <xdr:col>16</xdr:col>
      <xdr:colOff>47625</xdr:colOff>
      <xdr:row>14</xdr:row>
      <xdr:rowOff>171450</xdr:rowOff>
    </xdr:from>
    <xdr:to>
      <xdr:col>27</xdr:col>
      <xdr:colOff>63500</xdr:colOff>
      <xdr:row>21</xdr:row>
      <xdr:rowOff>161925</xdr:rowOff>
    </xdr:to>
    <xdr:pic>
      <xdr:nvPicPr>
        <xdr:cNvPr id="6" name="Picture 1">
          <a:extLst>
            <a:ext uri="{FF2B5EF4-FFF2-40B4-BE49-F238E27FC236}">
              <a16:creationId xmlns:a16="http://schemas.microsoft.com/office/drawing/2014/main" id="{31DEB577-2435-460E-3990-3A98DECC3EA4}"/>
            </a:ext>
            <a:ext uri="{147F2762-F138-4A5C-976F-8EAC2B608ADB}">
              <a16:predDERef xmlns:a16="http://schemas.microsoft.com/office/drawing/2014/main" pred="{532839A8-7F08-4C0A-B8BA-81D960AA3D2B}"/>
            </a:ext>
          </a:extLst>
        </xdr:cNvPr>
        <xdr:cNvPicPr>
          <a:picLocks noChangeAspect="1"/>
        </xdr:cNvPicPr>
      </xdr:nvPicPr>
      <xdr:blipFill>
        <a:blip xmlns:r="http://schemas.openxmlformats.org/officeDocument/2006/relationships" r:embed="rId2"/>
        <a:stretch>
          <a:fillRect/>
        </a:stretch>
      </xdr:blipFill>
      <xdr:spPr>
        <a:xfrm>
          <a:off x="11201400" y="2724150"/>
          <a:ext cx="7124700" cy="1352550"/>
        </a:xfrm>
        <a:prstGeom prst="rect">
          <a:avLst/>
        </a:prstGeom>
      </xdr:spPr>
    </xdr:pic>
    <xdr:clientData/>
  </xdr:twoCellAnchor>
  <xdr:twoCellAnchor editAs="oneCell">
    <xdr:from>
      <xdr:col>16</xdr:col>
      <xdr:colOff>66675</xdr:colOff>
      <xdr:row>22</xdr:row>
      <xdr:rowOff>114300</xdr:rowOff>
    </xdr:from>
    <xdr:to>
      <xdr:col>27</xdr:col>
      <xdr:colOff>101600</xdr:colOff>
      <xdr:row>28</xdr:row>
      <xdr:rowOff>161925</xdr:rowOff>
    </xdr:to>
    <xdr:pic>
      <xdr:nvPicPr>
        <xdr:cNvPr id="8" name="Picture 3">
          <a:extLst>
            <a:ext uri="{FF2B5EF4-FFF2-40B4-BE49-F238E27FC236}">
              <a16:creationId xmlns:a16="http://schemas.microsoft.com/office/drawing/2014/main" id="{A5414C89-A76B-2C42-434F-4894EF918670}"/>
            </a:ext>
            <a:ext uri="{147F2762-F138-4A5C-976F-8EAC2B608ADB}">
              <a16:predDERef xmlns:a16="http://schemas.microsoft.com/office/drawing/2014/main" pred="{31DEB577-2435-460E-3990-3A98DECC3EA4}"/>
            </a:ext>
          </a:extLst>
        </xdr:cNvPr>
        <xdr:cNvPicPr>
          <a:picLocks noChangeAspect="1"/>
        </xdr:cNvPicPr>
      </xdr:nvPicPr>
      <xdr:blipFill>
        <a:blip xmlns:r="http://schemas.openxmlformats.org/officeDocument/2006/relationships" r:embed="rId3"/>
        <a:stretch>
          <a:fillRect/>
        </a:stretch>
      </xdr:blipFill>
      <xdr:spPr>
        <a:xfrm>
          <a:off x="11220450" y="4114800"/>
          <a:ext cx="7143750" cy="1209675"/>
        </a:xfrm>
        <a:prstGeom prst="rect">
          <a:avLst/>
        </a:prstGeom>
      </xdr:spPr>
    </xdr:pic>
    <xdr:clientData/>
  </xdr:twoCellAnchor>
  <xdr:twoCellAnchor editAs="oneCell">
    <xdr:from>
      <xdr:col>16</xdr:col>
      <xdr:colOff>0</xdr:colOff>
      <xdr:row>30</xdr:row>
      <xdr:rowOff>0</xdr:rowOff>
    </xdr:from>
    <xdr:to>
      <xdr:col>26</xdr:col>
      <xdr:colOff>330200</xdr:colOff>
      <xdr:row>36</xdr:row>
      <xdr:rowOff>63500</xdr:rowOff>
    </xdr:to>
    <xdr:pic>
      <xdr:nvPicPr>
        <xdr:cNvPr id="5" name="Picture 1">
          <a:extLst>
            <a:ext uri="{FF2B5EF4-FFF2-40B4-BE49-F238E27FC236}">
              <a16:creationId xmlns:a16="http://schemas.microsoft.com/office/drawing/2014/main" id="{180984A7-A072-1BDF-0EF7-4C492229D36E}"/>
            </a:ext>
            <a:ext uri="{147F2762-F138-4A5C-976F-8EAC2B608ADB}">
              <a16:predDERef xmlns:a16="http://schemas.microsoft.com/office/drawing/2014/main" pred="{A5414C89-A76B-2C42-434F-4894EF918670}"/>
            </a:ext>
          </a:extLst>
        </xdr:cNvPr>
        <xdr:cNvPicPr>
          <a:picLocks noChangeAspect="1"/>
        </xdr:cNvPicPr>
      </xdr:nvPicPr>
      <xdr:blipFill>
        <a:blip xmlns:r="http://schemas.openxmlformats.org/officeDocument/2006/relationships" r:embed="rId4"/>
        <a:stretch>
          <a:fillRect/>
        </a:stretch>
      </xdr:blipFill>
      <xdr:spPr>
        <a:xfrm>
          <a:off x="10848975" y="5429250"/>
          <a:ext cx="6877050" cy="1152525"/>
        </a:xfrm>
        <a:prstGeom prst="rect">
          <a:avLst/>
        </a:prstGeom>
      </xdr:spPr>
    </xdr:pic>
    <xdr:clientData/>
  </xdr:twoCellAnchor>
  <xdr:twoCellAnchor editAs="oneCell">
    <xdr:from>
      <xdr:col>16</xdr:col>
      <xdr:colOff>57150</xdr:colOff>
      <xdr:row>38</xdr:row>
      <xdr:rowOff>47625</xdr:rowOff>
    </xdr:from>
    <xdr:to>
      <xdr:col>34</xdr:col>
      <xdr:colOff>9525</xdr:colOff>
      <xdr:row>46</xdr:row>
      <xdr:rowOff>0</xdr:rowOff>
    </xdr:to>
    <xdr:pic>
      <xdr:nvPicPr>
        <xdr:cNvPr id="16" name="Picture 1">
          <a:extLst>
            <a:ext uri="{FF2B5EF4-FFF2-40B4-BE49-F238E27FC236}">
              <a16:creationId xmlns:a16="http://schemas.microsoft.com/office/drawing/2014/main" id="{6725537D-34B7-880A-1E99-770E9E6D1AC6}"/>
            </a:ext>
            <a:ext uri="{147F2762-F138-4A5C-976F-8EAC2B608ADB}">
              <a16:predDERef xmlns:a16="http://schemas.microsoft.com/office/drawing/2014/main" pred="{180984A7-A072-1BDF-0EF7-4C492229D36E}"/>
            </a:ext>
          </a:extLst>
        </xdr:cNvPr>
        <xdr:cNvPicPr>
          <a:picLocks noChangeAspect="1"/>
        </xdr:cNvPicPr>
      </xdr:nvPicPr>
      <xdr:blipFill>
        <a:blip xmlns:r="http://schemas.openxmlformats.org/officeDocument/2006/relationships" r:embed="rId5"/>
        <a:stretch>
          <a:fillRect/>
        </a:stretch>
      </xdr:blipFill>
      <xdr:spPr>
        <a:xfrm>
          <a:off x="10906125" y="6943725"/>
          <a:ext cx="11153775" cy="1476375"/>
        </a:xfrm>
        <a:prstGeom prst="rect">
          <a:avLst/>
        </a:prstGeom>
      </xdr:spPr>
    </xdr:pic>
    <xdr:clientData/>
  </xdr:twoCellAnchor>
  <xdr:twoCellAnchor editAs="oneCell">
    <xdr:from>
      <xdr:col>16</xdr:col>
      <xdr:colOff>38100</xdr:colOff>
      <xdr:row>48</xdr:row>
      <xdr:rowOff>0</xdr:rowOff>
    </xdr:from>
    <xdr:to>
      <xdr:col>34</xdr:col>
      <xdr:colOff>19050</xdr:colOff>
      <xdr:row>54</xdr:row>
      <xdr:rowOff>152400</xdr:rowOff>
    </xdr:to>
    <xdr:pic>
      <xdr:nvPicPr>
        <xdr:cNvPr id="4" name="Picture 3">
          <a:extLst>
            <a:ext uri="{FF2B5EF4-FFF2-40B4-BE49-F238E27FC236}">
              <a16:creationId xmlns:a16="http://schemas.microsoft.com/office/drawing/2014/main" id="{E0682877-6462-FC63-D613-4DECCCC1566A}"/>
            </a:ext>
            <a:ext uri="{147F2762-F138-4A5C-976F-8EAC2B608ADB}">
              <a16:predDERef xmlns:a16="http://schemas.microsoft.com/office/drawing/2014/main" pred="{6725537D-34B7-880A-1E99-770E9E6D1AC6}"/>
            </a:ext>
          </a:extLst>
        </xdr:cNvPr>
        <xdr:cNvPicPr>
          <a:picLocks noChangeAspect="1"/>
        </xdr:cNvPicPr>
      </xdr:nvPicPr>
      <xdr:blipFill>
        <a:blip xmlns:r="http://schemas.openxmlformats.org/officeDocument/2006/relationships" r:embed="rId6"/>
        <a:stretch>
          <a:fillRect/>
        </a:stretch>
      </xdr:blipFill>
      <xdr:spPr>
        <a:xfrm>
          <a:off x="10887075" y="9153525"/>
          <a:ext cx="11182350" cy="1295400"/>
        </a:xfrm>
        <a:prstGeom prst="rect">
          <a:avLst/>
        </a:prstGeom>
      </xdr:spPr>
    </xdr:pic>
    <xdr:clientData/>
  </xdr:twoCellAnchor>
  <xdr:twoCellAnchor editAs="oneCell">
    <xdr:from>
      <xdr:col>16</xdr:col>
      <xdr:colOff>0</xdr:colOff>
      <xdr:row>55</xdr:row>
      <xdr:rowOff>171450</xdr:rowOff>
    </xdr:from>
    <xdr:to>
      <xdr:col>34</xdr:col>
      <xdr:colOff>57150</xdr:colOff>
      <xdr:row>62</xdr:row>
      <xdr:rowOff>152400</xdr:rowOff>
    </xdr:to>
    <xdr:pic>
      <xdr:nvPicPr>
        <xdr:cNvPr id="2" name="Picture 1">
          <a:extLst>
            <a:ext uri="{FF2B5EF4-FFF2-40B4-BE49-F238E27FC236}">
              <a16:creationId xmlns:a16="http://schemas.microsoft.com/office/drawing/2014/main" id="{EC7D8DAA-D7E4-0E7B-2E7C-A37B98B731CC}"/>
            </a:ext>
            <a:ext uri="{147F2762-F138-4A5C-976F-8EAC2B608ADB}">
              <a16:predDERef xmlns:a16="http://schemas.microsoft.com/office/drawing/2014/main" pred="{E0682877-6462-FC63-D613-4DECCCC1566A}"/>
            </a:ext>
          </a:extLst>
        </xdr:cNvPr>
        <xdr:cNvPicPr>
          <a:picLocks noChangeAspect="1"/>
        </xdr:cNvPicPr>
      </xdr:nvPicPr>
      <xdr:blipFill>
        <a:blip xmlns:r="http://schemas.openxmlformats.org/officeDocument/2006/relationships" r:embed="rId7"/>
        <a:stretch>
          <a:fillRect/>
        </a:stretch>
      </xdr:blipFill>
      <xdr:spPr>
        <a:xfrm>
          <a:off x="10848975" y="10658475"/>
          <a:ext cx="11258550" cy="13144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accor-my.sharepoint.com/personal/emmanuel_fosse_consulting-for_accor_com/Documents/Rapport%20RDBC/Facturation/Ecart_valid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cart validé"/>
    </sheetNames>
    <sheetDataSet>
      <sheetData sheetId="0">
        <row r="1">
          <cell r="A1" t="str">
            <v>Key</v>
          </cell>
        </row>
        <row r="2">
          <cell r="A2" t="str">
            <v>CHECH81603-0100Q4 2020CHF</v>
          </cell>
        </row>
        <row r="3">
          <cell r="A3" t="str">
            <v>CORPGP2GP2934Q1 2020EUR</v>
          </cell>
        </row>
        <row r="4">
          <cell r="A4" t="str">
            <v>CORPGP2GP2934Q2 2020EUR</v>
          </cell>
        </row>
        <row r="5">
          <cell r="A5" t="str">
            <v>CORPGP2GP2934Q4 2020EUR</v>
          </cell>
        </row>
        <row r="6">
          <cell r="A6" t="str">
            <v>CORPGP4GP2164Q1 2020EUR</v>
          </cell>
        </row>
        <row r="7">
          <cell r="A7" t="str">
            <v>CORPGP4GP21079Q4 2020EUR</v>
          </cell>
        </row>
        <row r="8">
          <cell r="A8" t="str">
            <v>CORPGP4GP21079Q4 2020USD</v>
          </cell>
        </row>
        <row r="9">
          <cell r="A9" t="str">
            <v>CORPGP3IB2508Q1 2020EUR</v>
          </cell>
        </row>
        <row r="10">
          <cell r="A10" t="str">
            <v>CORPGP3IB2508Q2 2020EUR</v>
          </cell>
        </row>
        <row r="11">
          <cell r="A11" t="str">
            <v>CORPGP3NOV2706Q4 2020EUR</v>
          </cell>
        </row>
        <row r="12">
          <cell r="A12" t="str">
            <v>CORPGP3NOV2706Q4 2020GBP</v>
          </cell>
        </row>
        <row r="13">
          <cell r="A13" t="str">
            <v>ESP91-18Q1 2020EUR</v>
          </cell>
        </row>
        <row r="14">
          <cell r="A14" t="str">
            <v>ESP91-18Q2 2020EUR</v>
          </cell>
        </row>
        <row r="15">
          <cell r="A15" t="str">
            <v>FRAFR4GP1784Y 2020EUR</v>
          </cell>
        </row>
        <row r="16">
          <cell r="A16" t="str">
            <v>FRA1191006465Q1 2020EUR</v>
          </cell>
        </row>
        <row r="17">
          <cell r="A17" t="str">
            <v>FRA1191006465Q2 2020EUR</v>
          </cell>
        </row>
        <row r="18">
          <cell r="A18" t="str">
            <v>FRA2196406481 MAINTENANCEQ1 2020EUR</v>
          </cell>
        </row>
        <row r="19">
          <cell r="A19" t="str">
            <v>FRA2196406481 MAINTENANCEQ2 2020EUR</v>
          </cell>
        </row>
        <row r="20">
          <cell r="A20" t="str">
            <v>FRA19035Q1 2020EUR</v>
          </cell>
        </row>
        <row r="21">
          <cell r="A21" t="str">
            <v>FRA19035Q2 2020EUR</v>
          </cell>
        </row>
        <row r="22">
          <cell r="A22" t="str">
            <v>FRA2196406486 TRAVAUXQ1 2020EUR</v>
          </cell>
        </row>
        <row r="23">
          <cell r="A23" t="str">
            <v>FRA2196406486 TRAVAUXQ2 2020EUR</v>
          </cell>
        </row>
        <row r="24">
          <cell r="A24" t="str">
            <v>GBR1 18 E00031 GB 00275Q1 2020GBP</v>
          </cell>
        </row>
        <row r="25">
          <cell r="A25" t="str">
            <v>GBR1 18 E00012 GB 00321Q3 2020GBP</v>
          </cell>
        </row>
        <row r="26">
          <cell r="A26" t="str">
            <v>GBR 1 19 A00005 GB 00587Q1 2020GBP</v>
          </cell>
        </row>
        <row r="27">
          <cell r="A27" t="str">
            <v>GBR1 19 A00005 GB 00586Q1 2020GBP</v>
          </cell>
        </row>
        <row r="28">
          <cell r="A28" t="str">
            <v>GBR5 20 A00005 GB 00624Q3 2020GBP</v>
          </cell>
        </row>
        <row r="29">
          <cell r="A29" t="str">
            <v>GBR1 18 E00033 GB 00272Q1 2020GBP</v>
          </cell>
        </row>
        <row r="30">
          <cell r="A30" t="str">
            <v>GBR1 18 E00073 GB 00279Q2 2020GBP</v>
          </cell>
        </row>
        <row r="31">
          <cell r="A31" t="str">
            <v>GBR1 18 E00071 GB 00414Q1 2020GBP</v>
          </cell>
        </row>
        <row r="32">
          <cell r="A32" t="str">
            <v>GBR10 19 A00005 GB 00583Q1 2020GBP</v>
          </cell>
        </row>
        <row r="33">
          <cell r="A33" t="str">
            <v>GBR3 12 A00005 GB 00585Q1 2020GBP</v>
          </cell>
        </row>
        <row r="34">
          <cell r="A34" t="str">
            <v>GBR1 18 A00014 GB 00390Q1 2020GBP</v>
          </cell>
        </row>
        <row r="35">
          <cell r="A35" t="str">
            <v>GBR1 20 A00005 GB 00595Q3 2020GBP</v>
          </cell>
        </row>
        <row r="36">
          <cell r="A36" t="str">
            <v>GBR1 18 E0L021 GB 00354Q1 2020EUR</v>
          </cell>
        </row>
        <row r="37">
          <cell r="A37" t="str">
            <v>GBR1 18 E00022 GB 00362Q1 2020GBP</v>
          </cell>
        </row>
        <row r="38">
          <cell r="A38" t="str">
            <v>GBR1 18 E00072-2 GB 00410Q3 2020GBP</v>
          </cell>
        </row>
        <row r="39">
          <cell r="A39" t="str">
            <v>GBR1 18 E00072-2 GB 00410Q4 2020GBP</v>
          </cell>
        </row>
        <row r="40">
          <cell r="A40" t="str">
            <v>GBR1 18 A00005 GB 00549Q1 2020GBP</v>
          </cell>
        </row>
        <row r="41">
          <cell r="A41" t="str">
            <v>ITAIT2GP202061Q1 2020EUR</v>
          </cell>
        </row>
        <row r="42">
          <cell r="A42" t="str">
            <v>ITAIT2GP202061Q2 2020EUR</v>
          </cell>
        </row>
        <row r="43">
          <cell r="A43" t="str">
            <v>ITAIT2GP20357Q1 2020EUR</v>
          </cell>
        </row>
        <row r="44">
          <cell r="A44" t="str">
            <v>ITAIT2GP20357Q2 2020EUR</v>
          </cell>
        </row>
        <row r="45">
          <cell r="A45" t="str">
            <v>NLDF16P202381-0092Q1 2020EUR</v>
          </cell>
        </row>
        <row r="46">
          <cell r="A46" t="str">
            <v>NLDF16P202381-0092Q2 2020EUR</v>
          </cell>
        </row>
        <row r="47">
          <cell r="A47" t="str">
            <v>CHECH81603-0100Q4 2020CHF</v>
          </cell>
        </row>
        <row r="48">
          <cell r="A48" t="str">
            <v>CORPGP4GP21079Q4 2020EUR</v>
          </cell>
        </row>
        <row r="49">
          <cell r="A49" t="str">
            <v>CORPGP4GP21079Q4 2020USD</v>
          </cell>
        </row>
        <row r="50">
          <cell r="A50" t="str">
            <v>FRA2196406481 MAINTENANCEQ1 2020EUR</v>
          </cell>
        </row>
        <row r="51">
          <cell r="A51" t="str">
            <v>FRA2196406481 MAINTENANCEQ2 2020EUR</v>
          </cell>
        </row>
        <row r="52">
          <cell r="A52" t="str">
            <v>FRA2196406486 TRAVAUXQ1 2020EUR</v>
          </cell>
        </row>
        <row r="53">
          <cell r="A53" t="str">
            <v>FRA2196406486 TRAVAUXQ2 2020EUR</v>
          </cell>
        </row>
        <row r="54">
          <cell r="A54" t="str">
            <v>GBR1 18 E0L021 GB 00354Q1 2020EUR</v>
          </cell>
        </row>
        <row r="55">
          <cell r="A55" t="str">
            <v>CHE9090-1AQ1 2021CHF</v>
          </cell>
        </row>
        <row r="56">
          <cell r="A56" t="str">
            <v>CHE9090-1AQ2 2021CHF</v>
          </cell>
        </row>
        <row r="57">
          <cell r="A57" t="str">
            <v>FRA27258081Q4 2021EUR</v>
          </cell>
        </row>
        <row r="58">
          <cell r="A58" t="str">
            <v>FRA2440016Q0 2021EUR</v>
          </cell>
        </row>
        <row r="59">
          <cell r="A59" t="str">
            <v>FRA109081058Q4 2021EUR</v>
          </cell>
        </row>
        <row r="60">
          <cell r="A60" t="str">
            <v>FRA29280003Q4 2021EUR</v>
          </cell>
        </row>
        <row r="61">
          <cell r="A61" t="str">
            <v>FRA2588016Q0 2021EUR</v>
          </cell>
        </row>
        <row r="62">
          <cell r="A62" t="str">
            <v>FRA11180605800Q0 2021EUR</v>
          </cell>
        </row>
        <row r="63">
          <cell r="A63" t="str">
            <v>FRA2150544443Q4 2021EUR</v>
          </cell>
        </row>
        <row r="64">
          <cell r="A64" t="str">
            <v>FRA16062060Q4 2021EUR</v>
          </cell>
        </row>
      </sheetData>
    </sheetDataSet>
  </externalBook>
</externalLink>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95AB0ED2-B458-4A08-A639-6DDD9BAED12B}">
    <nsvFilter filterId="{00000000-0001-0000-0100-000000000000}" ref="A1:AA14823" tableId="0">
      <columnFilter colId="1">
        <filter colId="1">
          <x:filters>
            <x:filter val="CORP"/>
            <x:filter val="FRA"/>
          </x:filters>
        </filter>
      </columnFilter>
      <columnFilter colId="12">
        <filter colId="12">
          <x:filters>
            <x:filter val="issue"/>
            <x:filter val="waiting"/>
          </x:filters>
        </filter>
      </columnFilter>
      <columnFilter colId="21">
        <filter colId="21">
          <x:filters>
            <x:filter val="Hexa"/>
          </x:filters>
        </filter>
      </columnFilter>
    </nsvFilter>
  </namedSheetView>
  <namedSheetView name="Zakaria" id="{FCFAED3E-67CB-48FF-8F91-E491D6BB6325}">
    <nsvFilter filterId="{00000000-0001-0000-0100-000000000000}" ref="A1:AA14823" tableId="0">
      <columnFilter colId="0">
        <filter colId="0">
          <x:filters>
            <x:filter val="CORPGP4GP2759Q4 2021EUR"/>
          </x:filters>
        </filter>
      </columnFilter>
    </nsvFilter>
  </namedSheetView>
</namedSheetView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OSSE Emmanuel (Consulting For ACCOR Hotels)" refreshedDate="44712.64316388889" createdVersion="7" refreshedVersion="8" minRefreshableVersion="3" recordCount="14823" xr:uid="{4D56723D-6FCF-458E-A97E-0BD9420C317B}">
  <cacheSource type="worksheet">
    <worksheetSource ref="A1:X1048576" sheet="detail"/>
  </cacheSource>
  <cacheFields count="26">
    <cacheField name="key" numFmtId="0">
      <sharedItems containsBlank="1"/>
    </cacheField>
    <cacheField name="country" numFmtId="0">
      <sharedItems containsBlank="1" count="11">
        <s v="BEL"/>
        <s v="CHE"/>
        <s v="CORP"/>
        <s v="ESP"/>
        <s v="FRA"/>
        <s v="GBR"/>
        <s v="ITA"/>
        <s v="NLD"/>
        <s v="PRT"/>
        <s v="POL"/>
        <m/>
      </sharedItems>
    </cacheField>
    <cacheField name="supplier" numFmtId="0">
      <sharedItems containsBlank="1" containsMixedTypes="1" containsNumber="1" containsInteger="1" minValue="7" maxValue="1703299"/>
    </cacheField>
    <cacheField name="Supplier Name" numFmtId="0">
      <sharedItems containsBlank="1"/>
    </cacheField>
    <cacheField name="contract" numFmtId="0">
      <sharedItems containsBlank="1" containsMixedTypes="1" containsNumber="1" containsInteger="1" minValue="2002" maxValue="22007206531"/>
    </cacheField>
    <cacheField name="period" numFmtId="0">
      <sharedItems containsBlank="1"/>
    </cacheField>
    <cacheField name="currency" numFmtId="0">
      <sharedItems containsBlank="1"/>
    </cacheField>
    <cacheField name="Montant facture" numFmtId="0">
      <sharedItems containsString="0" containsBlank="1" containsNumber="1" minValue="-110000" maxValue="2582828.7799999998"/>
    </cacheField>
    <cacheField name="Montant RDBC" numFmtId="0">
      <sharedItems containsString="0" containsBlank="1" containsNumber="1" minValue="-110000" maxValue="2582828.7725999998"/>
    </cacheField>
    <cacheField name="Écart" numFmtId="0">
      <sharedItems containsString="0" containsBlank="1" containsNumber="1" minValue="-52888.3986" maxValue="60000"/>
    </cacheField>
    <cacheField name="Montant RDBC (After fix)" numFmtId="0">
      <sharedItems containsString="0" containsBlank="1" containsNumber="1" minValue="-110000" maxValue="2582828.7799999998"/>
    </cacheField>
    <cacheField name="Écart (After fix)" numFmtId="0">
      <sharedItems containsString="0" containsBlank="1" containsNumber="1" minValue="-52888.3986" maxValue="60000"/>
    </cacheField>
    <cacheField name="status" numFmtId="0">
      <sharedItems containsBlank="1" count="7">
        <s v="valid"/>
        <s v="issue"/>
        <s v="waiting"/>
        <s v="resolved"/>
        <s v="Ecart Validé"/>
        <m/>
        <s v="Ecrat Validé" u="1"/>
      </sharedItems>
    </cacheField>
    <cacheField name="participations" numFmtId="0">
      <sharedItems containsBlank="1"/>
    </cacheField>
    <cacheField name="adjustements" numFmtId="0">
      <sharedItems containsBlank="1"/>
    </cacheField>
    <cacheField name="result" numFmtId="0">
      <sharedItems containsBlank="1"/>
    </cacheField>
    <cacheField name="Date dernier declaratif" numFmtId="0">
      <sharedItems containsBlank="1"/>
    </cacheField>
    <cacheField name="Amount update " numFmtId="0">
      <sharedItems containsBlank="1"/>
    </cacheField>
    <cacheField name="Equipe analyse" numFmtId="0">
      <sharedItems containsBlank="1"/>
    </cacheField>
    <cacheField name="Analyse par" numFmtId="0">
      <sharedItems containsBlank="1"/>
    </cacheField>
    <cacheField name="Commentaire" numFmtId="0">
      <sharedItems containsBlank="1" longText="1"/>
    </cacheField>
    <cacheField name="Equipe Correction" numFmtId="0">
      <sharedItems containsBlank="1" count="4">
        <m/>
        <s v="Métier"/>
        <s v="Hexa"/>
        <s v="Produit"/>
      </sharedItems>
    </cacheField>
    <cacheField name="Correction par" numFmtId="0">
      <sharedItems containsBlank="1"/>
    </cacheField>
    <cacheField name="Type d'erreur" numFmtId="0">
      <sharedItems containsBlank="1" count="20">
        <m/>
        <s v="Colonnes inversées"/>
        <s v="Client"/>
        <s v="Unité différente"/>
        <s v="Assiette"/>
        <s v="NA"/>
        <s v="Declaration a loader - A chercher"/>
        <s v="Declaration a loader"/>
        <s v="Ecart à valider"/>
        <s v="Profondeur"/>
        <s v="Devise"/>
        <s v="Facture manquante"/>
        <s v="Doublon de participation"/>
        <s v="Rabais ne se calcul pas"/>
        <s v="Lien avec le contrat est rompu"/>
        <s v="Dates déclaratives"/>
        <s v="Doublon facture"/>
        <s v="Fréquence déclarative"/>
        <s v="" u="1"/>
        <s v="N° du contrat différent" u="1"/>
      </sharedItems>
    </cacheField>
    <cacheField name="Champ1" numFmtId="0" formula="ABS('Montant RDBC (After fix)')" databaseField="0"/>
    <cacheField name="Ecart valeur abs" numFmtId="0" formula="ABS('Écart (After fix)')"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823">
  <r>
    <s v="BELE14P2022210300Q1 2020EUR"/>
    <x v="0"/>
    <n v="1499"/>
    <s v="STANDARD TEXTILE SAS"/>
    <s v="E14P2022210300"/>
    <s v="Q1 2020"/>
    <s v="EUR"/>
    <n v="14689.11"/>
    <n v="14689.1109"/>
    <n v="-8.9999999909195995E-4"/>
    <n v="14689.11"/>
    <n v="0"/>
    <x v="0"/>
    <m/>
    <m/>
    <m/>
    <m/>
    <s v="none"/>
    <m/>
    <m/>
    <m/>
    <x v="0"/>
    <m/>
    <x v="0"/>
  </r>
  <r>
    <s v="BELE14P2022210300Q2 2020EUR"/>
    <x v="0"/>
    <n v="1499"/>
    <s v="STANDARD TEXTILE SAS"/>
    <s v="E14P2022210300"/>
    <s v="Q2 2020"/>
    <s v="EUR"/>
    <n v="1402.68"/>
    <n v="1402.6851999999999"/>
    <n v="-5.1999999998315598E-3"/>
    <n v="1402.68"/>
    <n v="0"/>
    <x v="0"/>
    <m/>
    <m/>
    <m/>
    <m/>
    <s v="none"/>
    <m/>
    <m/>
    <m/>
    <x v="0"/>
    <m/>
    <x v="0"/>
  </r>
  <r>
    <s v="BELE14P2022210300Q3 2020EUR"/>
    <x v="0"/>
    <n v="1499"/>
    <s v="STANDARD TEXTILE SAS"/>
    <s v="E14P2022210300"/>
    <s v="Q3 2020"/>
    <s v="EUR"/>
    <n v="4964.0719999999901"/>
    <n v="4964.076"/>
    <n v="-4.0000000008149003E-3"/>
    <n v="4964.0719999999901"/>
    <n v="0"/>
    <x v="0"/>
    <m/>
    <m/>
    <m/>
    <m/>
    <s v="none"/>
    <m/>
    <m/>
    <m/>
    <x v="0"/>
    <m/>
    <x v="0"/>
  </r>
  <r>
    <s v="BELE14P2022210300Q4 2020EUR"/>
    <x v="0"/>
    <n v="1499"/>
    <s v="STANDARD TEXTILE SAS"/>
    <s v="E14P2022210300"/>
    <s v="Q4 2020"/>
    <s v="EUR"/>
    <n v="1509.92"/>
    <n v="1509.925"/>
    <n v="-4.9999999998817596E-3"/>
    <n v="1509.92"/>
    <n v="0"/>
    <x v="0"/>
    <m/>
    <m/>
    <m/>
    <m/>
    <s v="none"/>
    <m/>
    <m/>
    <m/>
    <x v="0"/>
    <m/>
    <x v="0"/>
  </r>
  <r>
    <s v="BELE14P302702Q1 2020EUR"/>
    <x v="0"/>
    <n v="7905"/>
    <s v="EMP GRAFIMEDIA"/>
    <s v="E14P302702"/>
    <s v="Q1 2020"/>
    <s v="EUR"/>
    <n v="7649.11"/>
    <n v="7649.1243000000004"/>
    <n v="-1.4299999999820999E-2"/>
    <n v="7649.11"/>
    <n v="0"/>
    <x v="0"/>
    <m/>
    <m/>
    <m/>
    <m/>
    <s v="none"/>
    <m/>
    <m/>
    <m/>
    <x v="0"/>
    <m/>
    <x v="0"/>
  </r>
  <r>
    <s v="BELE14P302702Q2 2020EUR"/>
    <x v="0"/>
    <n v="7905"/>
    <s v="EMP GRAFIMEDIA"/>
    <s v="E14P302702"/>
    <s v="Q2 2020"/>
    <s v="EUR"/>
    <n v="729.21"/>
    <n v="729.20950000000005"/>
    <n v="4.9999999998817603E-4"/>
    <n v="729.21"/>
    <n v="0"/>
    <x v="0"/>
    <m/>
    <m/>
    <m/>
    <m/>
    <s v="none"/>
    <m/>
    <m/>
    <m/>
    <x v="0"/>
    <m/>
    <x v="0"/>
  </r>
  <r>
    <s v="BELE14P302702Q3 2020EUR"/>
    <x v="0"/>
    <n v="7905"/>
    <s v="EMP GRAFIMEDIA"/>
    <s v="E14P302702"/>
    <s v="Q3 2020"/>
    <s v="EUR"/>
    <n v="355.92"/>
    <n v="355.92770000000002"/>
    <n v="-7.6999999999998103E-3"/>
    <n v="355.92"/>
    <n v="0"/>
    <x v="0"/>
    <m/>
    <m/>
    <m/>
    <m/>
    <s v="none"/>
    <s v="Produit"/>
    <s v="Ossama"/>
    <s v="[OA] calcule rebate à la main de 869,185 / ( 5270,91*10,47%)+(1666,34*8,26)+(2647,78*6,19)+(344,63*4,58) = 869,185 / https://www.astoresuite.com/contracts/show/24219 ///  https://www.astoresuite.com/adjustements/edit/17930_x000a_[EF] les colonne sont été inversées le declaratif était sur la colonne ad hoc_x000a_https://astoresuite.com/billing_invoices/show/13939_x000a_[EF] devrait être OK"/>
    <x v="1"/>
    <m/>
    <x v="1"/>
  </r>
  <r>
    <s v="BELE14P302702Q4 2020EUR"/>
    <x v="0"/>
    <n v="7905"/>
    <s v="EMP GRAFIMEDIA"/>
    <s v="E14P302702"/>
    <s v="Q4 2020"/>
    <s v="EUR"/>
    <n v="189.02"/>
    <n v="189.01769999999999"/>
    <n v="2.3000000000195E-3"/>
    <n v="189.02"/>
    <n v="0"/>
    <x v="0"/>
    <m/>
    <m/>
    <m/>
    <m/>
    <s v="none"/>
    <s v="Produit"/>
    <s v="Ossama"/>
    <s v="[OA] calcule rebate à la main de 593,461 / ( 5595,17*10,47%)+(1666,34*8,26)+(585,814*8,26) = 593,4614 / https://www.astoresuite.com/contracts/show/24219 ///  https://www.astoresuite.com/adjustements/edit/17931_x000a_[EF] les colonne sont été inversées le declaratif était sur la colonne ad hoc_x000a_https://astoresuite.com/billing_invoices/show/13940_x000a_[EF] devrait être OK"/>
    <x v="1"/>
    <s v="Emmanuel"/>
    <x v="1"/>
  </r>
  <r>
    <s v="BELE14P302702Y 2020EUR"/>
    <x v="0"/>
    <n v="7905"/>
    <s v="EMP GRAFIMEDIA"/>
    <s v="E14P302702"/>
    <s v="Y 2020"/>
    <s v="EUR"/>
    <n v="213.71459999999999"/>
    <n v="213.71459999999999"/>
    <n v="0"/>
    <n v="213.71459999999999"/>
    <n v="0"/>
    <x v="0"/>
    <m/>
    <m/>
    <m/>
    <m/>
    <s v="none"/>
    <m/>
    <m/>
    <m/>
    <x v="0"/>
    <m/>
    <x v="0"/>
  </r>
  <r>
    <s v="BELE11P2005060600-Q1 2020EUR"/>
    <x v="0"/>
    <n v="8283"/>
    <s v="TRIAV B.V."/>
    <s v="E11P2005060600-"/>
    <s v="Q1 2020"/>
    <s v="EUR"/>
    <n v="53.34"/>
    <n v="53.34"/>
    <n v="0"/>
    <n v="53.34"/>
    <n v="0"/>
    <x v="0"/>
    <m/>
    <m/>
    <m/>
    <m/>
    <s v="none"/>
    <m/>
    <m/>
    <m/>
    <x v="0"/>
    <m/>
    <x v="0"/>
  </r>
  <r>
    <s v="BELE11P2005060600-Q2 2020EUR"/>
    <x v="0"/>
    <n v="8283"/>
    <s v="TRIAV B.V."/>
    <s v="E11P2005060600-"/>
    <s v="Q2 2020"/>
    <s v="EUR"/>
    <n v="38.1"/>
    <n v="38.1"/>
    <n v="0"/>
    <n v="38.1"/>
    <n v="0"/>
    <x v="0"/>
    <m/>
    <m/>
    <m/>
    <m/>
    <s v="none"/>
    <m/>
    <m/>
    <m/>
    <x v="0"/>
    <m/>
    <x v="0"/>
  </r>
  <r>
    <s v="BELE11P2005060600-Q3 2020EUR"/>
    <x v="0"/>
    <n v="8283"/>
    <s v="TRIAV B.V."/>
    <s v="E11P2005060600-"/>
    <s v="Q3 2020"/>
    <s v="EUR"/>
    <n v="53.34"/>
    <n v="53.34"/>
    <n v="0"/>
    <n v="53.34"/>
    <n v="0"/>
    <x v="0"/>
    <m/>
    <m/>
    <m/>
    <m/>
    <s v="none"/>
    <m/>
    <m/>
    <m/>
    <x v="0"/>
    <m/>
    <x v="0"/>
  </r>
  <r>
    <s v="BELE11P2005060600-Q4 2020EUR"/>
    <x v="0"/>
    <n v="8283"/>
    <s v="TRIAV B.V."/>
    <s v="E11P2005060600-"/>
    <s v="Q4 2020"/>
    <s v="EUR"/>
    <n v="53.34"/>
    <n v="53.34"/>
    <n v="0"/>
    <n v="53.34"/>
    <n v="0"/>
    <x v="0"/>
    <m/>
    <m/>
    <m/>
    <m/>
    <s v="none"/>
    <m/>
    <m/>
    <m/>
    <x v="0"/>
    <m/>
    <x v="0"/>
  </r>
  <r>
    <s v="BELE14P2998410750Q1 2020EUR"/>
    <x v="0"/>
    <n v="9922"/>
    <s v="CHOMETTE"/>
    <s v="E14P2998410750"/>
    <s v="Q1 2020"/>
    <s v="EUR"/>
    <n v="961.3"/>
    <n v="961.29650000000004"/>
    <n v="3.4999999999172299E-3"/>
    <n v="961.3"/>
    <n v="0"/>
    <x v="0"/>
    <m/>
    <m/>
    <m/>
    <m/>
    <s v="none"/>
    <s v="Produit"/>
    <s v="Ossama"/>
    <s v="[OA] le périmètre couvert que la belgique et non pas le UK d'ou les 953,38 (40227,03*2,37% = 953,38) / https://www.astoresuite.com/contracts/show/24156  // https://www.astoresuite.com/declarative_campaign_participations/edit/29926_x000a_[EF] Il s'agit bien d'un hotel en Belgique, prob pays a modifier dans A2S redmine: https://support.hexagon.al/issues/13401"/>
    <x v="2"/>
    <s v="Zakaria"/>
    <x v="2"/>
  </r>
  <r>
    <s v="BELE14P2998410750Q2 2020EUR"/>
    <x v="0"/>
    <n v="9922"/>
    <s v="CHOMETTE"/>
    <s v="E14P2998410750"/>
    <s v="Q2 2020"/>
    <s v="EUR"/>
    <n v="86.86"/>
    <n v="86.856999999999999"/>
    <n v="3.0000000000001098E-3"/>
    <n v="86.86"/>
    <n v="0"/>
    <x v="0"/>
    <m/>
    <m/>
    <m/>
    <m/>
    <s v="none"/>
    <m/>
    <m/>
    <m/>
    <x v="0"/>
    <m/>
    <x v="0"/>
  </r>
  <r>
    <s v="BELE14P2998410750Q3 2020EUR"/>
    <x v="0"/>
    <n v="9922"/>
    <s v="CHOMETTE"/>
    <s v="E14P2998410750"/>
    <s v="Q3 2020"/>
    <s v="EUR"/>
    <n v="793.71"/>
    <n v="793.71159999999998"/>
    <n v="-1.5999999999394201E-3"/>
    <n v="793.71"/>
    <n v="0"/>
    <x v="0"/>
    <m/>
    <m/>
    <m/>
    <m/>
    <s v="none"/>
    <m/>
    <m/>
    <m/>
    <x v="0"/>
    <m/>
    <x v="0"/>
  </r>
  <r>
    <s v="BELE14P2998410750Q4 2020EUR"/>
    <x v="0"/>
    <n v="9922"/>
    <s v="CHOMETTE"/>
    <s v="E14P2998410750"/>
    <s v="Q4 2020"/>
    <s v="EUR"/>
    <n v="30.9"/>
    <n v="30.904800000000002"/>
    <n v="-4.8000000000030197E-3"/>
    <n v="30.9"/>
    <n v="0"/>
    <x v="0"/>
    <m/>
    <m/>
    <m/>
    <m/>
    <s v="none"/>
    <m/>
    <m/>
    <m/>
    <x v="0"/>
    <m/>
    <x v="0"/>
  </r>
  <r>
    <s v="BELF16P2029410700Q1 2020EUR"/>
    <x v="0"/>
    <n v="10293"/>
    <s v="AD Bibendum Fine Wines bv."/>
    <s v="F16P2029410700"/>
    <s v="Q1 2020"/>
    <s v="EUR"/>
    <n v="35.81"/>
    <n v="35.809199999999997"/>
    <n v="8.0000000000524096E-4"/>
    <n v="35.81"/>
    <n v="0"/>
    <x v="0"/>
    <m/>
    <m/>
    <m/>
    <m/>
    <s v="none"/>
    <m/>
    <m/>
    <m/>
    <x v="0"/>
    <m/>
    <x v="0"/>
  </r>
  <r>
    <s v="BELF16P2029410700Q3 2020EUR"/>
    <x v="0"/>
    <n v="10293"/>
    <s v="AD Bibendum Fine Wines bv."/>
    <s v="F16P2029410700"/>
    <s v="Q3 2020"/>
    <s v="EUR"/>
    <n v="2.06"/>
    <n v="2.0642999999999998"/>
    <n v="-4.2999999999997398E-3"/>
    <n v="2.06"/>
    <n v="0"/>
    <x v="0"/>
    <m/>
    <m/>
    <m/>
    <m/>
    <s v="none"/>
    <m/>
    <m/>
    <m/>
    <x v="0"/>
    <m/>
    <x v="0"/>
  </r>
  <r>
    <s v="BELEPGD072019Q1 2020EUR"/>
    <x v="0"/>
    <n v="24560"/>
    <s v="C.C. Engineering Limited"/>
    <s v="EPGD072019"/>
    <s v="Q1 2020"/>
    <s v="EUR"/>
    <n v="424.14"/>
    <n v="424.14"/>
    <n v="0"/>
    <n v="424.14"/>
    <n v="0"/>
    <x v="0"/>
    <m/>
    <m/>
    <m/>
    <m/>
    <s v="none"/>
    <m/>
    <m/>
    <m/>
    <x v="0"/>
    <m/>
    <x v="0"/>
  </r>
  <r>
    <s v="BELEPGD072019Q2 2020EUR"/>
    <x v="0"/>
    <n v="24560"/>
    <s v="C.C. Engineering Limited"/>
    <s v="EPGD072019"/>
    <s v="Q2 2020"/>
    <s v="EUR"/>
    <n v="1587.51"/>
    <n v="1587.5048999999999"/>
    <n v="5.1000000000840304E-3"/>
    <n v="1587.51"/>
    <n v="0"/>
    <x v="0"/>
    <m/>
    <m/>
    <m/>
    <m/>
    <s v="none"/>
    <m/>
    <m/>
    <m/>
    <x v="0"/>
    <m/>
    <x v="0"/>
  </r>
  <r>
    <s v="BELEPGD072019Q3 2020EUR"/>
    <x v="0"/>
    <n v="24560"/>
    <s v="C.C. Engineering Limited"/>
    <s v="EPGD072019"/>
    <s v="Q3 2020"/>
    <s v="EUR"/>
    <n v="50.96"/>
    <n v="50.961500000000001"/>
    <n v="-1.5000000000000499E-3"/>
    <n v="50.96"/>
    <n v="0"/>
    <x v="0"/>
    <m/>
    <m/>
    <m/>
    <m/>
    <s v="none"/>
    <m/>
    <m/>
    <m/>
    <x v="0"/>
    <m/>
    <x v="0"/>
  </r>
  <r>
    <s v="BELEPGD072019Q4 2020EUR"/>
    <x v="0"/>
    <n v="24560"/>
    <s v="C.C. Engineering Limited"/>
    <s v="EPGD072019"/>
    <s v="Q4 2020"/>
    <s v="EUR"/>
    <n v="1384.3"/>
    <n v="1384.3115"/>
    <n v="-1.1500000000069101E-2"/>
    <n v="1384.3"/>
    <n v="0"/>
    <x v="0"/>
    <m/>
    <m/>
    <m/>
    <m/>
    <s v="none"/>
    <m/>
    <m/>
    <m/>
    <x v="0"/>
    <m/>
    <x v="0"/>
  </r>
  <r>
    <s v="BELE19P2 03183Q2 2020EUR"/>
    <x v="0"/>
    <n v="34177"/>
    <s v="Music Concierge"/>
    <s v="E19P2 03183"/>
    <s v="Q2 2020"/>
    <s v="EUR"/>
    <n v="28.5"/>
    <n v="28.5"/>
    <n v="0"/>
    <n v="28.5"/>
    <n v="0"/>
    <x v="0"/>
    <m/>
    <m/>
    <m/>
    <m/>
    <s v="none"/>
    <m/>
    <m/>
    <m/>
    <x v="0"/>
    <m/>
    <x v="0"/>
  </r>
  <r>
    <s v="BELE19P2 03183Q4 2020EUR"/>
    <x v="0"/>
    <n v="34177"/>
    <s v="Music Concierge"/>
    <s v="E19P2 03183"/>
    <s v="Q4 2020"/>
    <s v="EUR"/>
    <n v="57"/>
    <n v="57"/>
    <n v="0"/>
    <n v="57"/>
    <n v="0"/>
    <x v="0"/>
    <m/>
    <m/>
    <m/>
    <m/>
    <s v="none"/>
    <m/>
    <m/>
    <m/>
    <x v="0"/>
    <m/>
    <x v="0"/>
  </r>
  <r>
    <s v="BELBE4-21-1-022Y 2020EUR"/>
    <x v="0"/>
    <n v="37086"/>
    <e v="#N/A"/>
    <s v="BE4-21-1-022"/>
    <s v="Y 2020"/>
    <s v="EUR"/>
    <n v="539.34"/>
    <n v="539.34"/>
    <n v="0"/>
    <n v="539.34"/>
    <n v="0"/>
    <x v="0"/>
    <m/>
    <m/>
    <m/>
    <m/>
    <s v="none"/>
    <m/>
    <m/>
    <m/>
    <x v="0"/>
    <m/>
    <x v="0"/>
  </r>
  <r>
    <s v="BELBELU4151032GPY 2020EUR"/>
    <x v="0"/>
    <n v="37142"/>
    <s v="NIEHOFFS VAIHINGER FRUCHTSAFT GMBH"/>
    <s v="BELU4151032GP"/>
    <s v="Y 2020"/>
    <s v="EUR"/>
    <n v="5400.192"/>
    <n v="5400.192"/>
    <n v="0"/>
    <n v="5400.192"/>
    <n v="0"/>
    <x v="0"/>
    <m/>
    <m/>
    <m/>
    <m/>
    <s v="none"/>
    <m/>
    <m/>
    <m/>
    <x v="0"/>
    <m/>
    <x v="0"/>
  </r>
  <r>
    <s v="BELF16P302826Y 2020EUR"/>
    <x v="0"/>
    <n v="37415"/>
    <s v="LA LORRAINE BAKERY GROUP"/>
    <s v="F16P302826"/>
    <s v="Y 2020"/>
    <s v="EUR"/>
    <n v="1940.4345000000001"/>
    <n v="9412.4204000000009"/>
    <n v="-7471.9858999999997"/>
    <n v="9412.4204000000009"/>
    <n v="-7471.9858999999997"/>
    <x v="1"/>
    <s v="[74637, 24805]"/>
    <s v="[35399, 34996, 20780, 19733, 20076]"/>
    <s v="rebate present"/>
    <s v="2022-01-07 10:12:01 +0100"/>
    <s v="none"/>
    <s v="Métier"/>
    <s v="Emmanuel"/>
    <s v="[EF] Il ya bien une particpation mais je ne peux pas y acceder a priori probleme d'absence de &quot;depth of declaratIon&quot;_x000a_https://astoresuite.com/declarative_campaign_participations/edit/24805_x000a_[ZB] la participation est accessible, et le rebate calculé = le rdbc_x000a_[EF] J'ai du archiver la particpation en trop puis reloadé la particpation sur les bonnes colonnes, ca devrait être bon maintenant_x000a_https://astoresuite.com/adjustements/edit/20780 "/>
    <x v="1"/>
    <s v="Emmanuel"/>
    <x v="1"/>
  </r>
  <r>
    <s v="BELF11P300790Q1 2020EUR"/>
    <x v="0"/>
    <n v="37416"/>
    <s v="BRIDOR"/>
    <s v="F11P300790"/>
    <s v="Q1 2020"/>
    <s v="EUR"/>
    <n v="24865.97"/>
    <n v="24865.89"/>
    <n v="8.0000000001746202E-2"/>
    <n v="24865.97"/>
    <n v="0"/>
    <x v="0"/>
    <m/>
    <m/>
    <m/>
    <m/>
    <s v="none"/>
    <s v="Produit"/>
    <s v="Ossama"/>
    <s v="[OA] Le périmètre couvert ne couvre pas les UK, il couvre que la belgique et luxembourg/ https://www.astoresuite.com/contracts/show/24240  // https://www.astoresuite.com/adjustements/edit/27195_x000a_[EF] Il s'agit bien d'un hotel en Belgique, prob pays a modifier dans A2S redmine: https://support.hexagon.al/issues/13401"/>
    <x v="2"/>
    <s v="Zakaria"/>
    <x v="2"/>
  </r>
  <r>
    <s v="BELF11P300790Q2 2020EUR"/>
    <x v="0"/>
    <n v="37416"/>
    <s v="BRIDOR"/>
    <s v="F11P300790"/>
    <s v="Q2 2020"/>
    <s v="EUR"/>
    <n v="3137.74"/>
    <n v="3137.73"/>
    <n v="1.0000000000218201E-2"/>
    <n v="3137.74"/>
    <n v="0"/>
    <x v="0"/>
    <m/>
    <m/>
    <m/>
    <m/>
    <s v="none"/>
    <s v="Produit"/>
    <s v="Ossama"/>
    <s v="[OA] Le périmètre couvert ne couvre pas les UK, il couvre que la belgique et luxembourg/ https://www.astoresuite.com/contracts/show/24240  // https://www.astoresuite.com/adjustements/edit/27196_x000a_[EF] Il s'agit bien d'un hotel en Belgique, prob pays a modifier dans A2S redmine: https://support.hexagon.al/issues/13401"/>
    <x v="2"/>
    <s v="Zakaria"/>
    <x v="2"/>
  </r>
  <r>
    <s v="BELF11P300790Q3 2020EUR"/>
    <x v="0"/>
    <n v="37416"/>
    <s v="BRIDOR"/>
    <s v="F11P300790"/>
    <s v="Q3 2020"/>
    <s v="EUR"/>
    <n v="20154.93"/>
    <n v="20154.93"/>
    <n v="3.6379788070917101E-12"/>
    <n v="20154.93"/>
    <n v="0"/>
    <x v="0"/>
    <m/>
    <m/>
    <m/>
    <m/>
    <s v="none"/>
    <s v="Produit"/>
    <s v="Ossama"/>
    <s v="[OA] Le périmètre couvert ne couvre pas les UK, il couvre que la belgique et luxembourg/ https://www.astoresuite.com/contracts/show/24240  // https://www.astoresuite.com/adjustements/edit/27197_x000a_[EF] Il s'agit bien d'un hotel en Belgique, prob pays a modifier dans A2S redmine: https://support.hexagon.al/issues/13401"/>
    <x v="2"/>
    <s v="Zakaria"/>
    <x v="2"/>
  </r>
  <r>
    <s v="BELF11P300790Q4 2020EUR"/>
    <x v="0"/>
    <n v="37416"/>
    <s v="BRIDOR"/>
    <s v="F11P300790"/>
    <s v="Q4 2020"/>
    <s v="EUR"/>
    <n v="6972.23"/>
    <n v="6972.23"/>
    <n v="0"/>
    <n v="6972.23"/>
    <n v="0"/>
    <x v="0"/>
    <m/>
    <m/>
    <m/>
    <m/>
    <s v="none"/>
    <s v="Produit"/>
    <s v="Ossama"/>
    <s v="[OA] Le périmètre couvert ne couvre pas les UK, il couvre que la belgique et luxembourg/ https://www.astoresuite.com/contracts/show/24240  // https://www.astoresuite.com/adjustements/edit/27199_x000a_[EF] Il s'agit bien d'un hotel en Belgique, prob pays a modifier dans A2S redmine: https://support.hexagon.al/issues/13401"/>
    <x v="2"/>
    <s v="Zakaria"/>
    <x v="2"/>
  </r>
  <r>
    <s v="BELE12P2000010500Q1 2020EUR"/>
    <x v="0"/>
    <n v="37910"/>
    <s v="MANPOWER SARL"/>
    <s v="E12P2000010500"/>
    <s v="Q1 2020"/>
    <s v="EUR"/>
    <n v="705.41"/>
    <n v="705.41020000000003"/>
    <n v="-2.00000000063482E-4"/>
    <n v="705.41"/>
    <n v="0"/>
    <x v="0"/>
    <m/>
    <m/>
    <m/>
    <m/>
    <s v="none"/>
    <m/>
    <m/>
    <m/>
    <x v="0"/>
    <m/>
    <x v="0"/>
  </r>
  <r>
    <s v="BELE12P2000010500Q2 2020EUR"/>
    <x v="0"/>
    <n v="37910"/>
    <s v="MANPOWER SARL"/>
    <s v="E12P2000010500"/>
    <s v="Q2 2020"/>
    <s v="EUR"/>
    <n v="-2.33"/>
    <n v="-2.3313999999999999"/>
    <n v="1.39999999999984E-3"/>
    <n v="-2.33"/>
    <n v="0"/>
    <x v="0"/>
    <m/>
    <m/>
    <m/>
    <m/>
    <s v="none"/>
    <m/>
    <m/>
    <m/>
    <x v="0"/>
    <m/>
    <x v="0"/>
  </r>
  <r>
    <s v="BELE12P2000010500Q3 2020EUR"/>
    <x v="0"/>
    <n v="37910"/>
    <s v="MANPOWER SARL"/>
    <s v="E12P2000010500"/>
    <s v="Q3 2020"/>
    <s v="EUR"/>
    <n v="67.12"/>
    <n v="67.120699999999999"/>
    <n v="-6.9999999999481501E-4"/>
    <n v="67.12"/>
    <n v="0"/>
    <x v="0"/>
    <m/>
    <m/>
    <m/>
    <m/>
    <s v="none"/>
    <m/>
    <m/>
    <m/>
    <x v="0"/>
    <m/>
    <x v="0"/>
  </r>
  <r>
    <s v="BELF15P2100000500Q1 2020EUR"/>
    <x v="0"/>
    <n v="38044"/>
    <s v="CAVES WENGLER"/>
    <s v="F15P2100000500"/>
    <s v="Q1 2020"/>
    <s v="EUR"/>
    <n v="66.5"/>
    <n v="66.495800000000003"/>
    <n v="4.1999999999973101E-3"/>
    <n v="66.5"/>
    <n v="0"/>
    <x v="0"/>
    <m/>
    <m/>
    <m/>
    <m/>
    <s v="none"/>
    <m/>
    <m/>
    <m/>
    <x v="0"/>
    <m/>
    <x v="0"/>
  </r>
  <r>
    <s v="BELF15P2100000500Q2 2020EUR"/>
    <x v="0"/>
    <n v="38044"/>
    <s v="CAVES WENGLER"/>
    <s v="F15P2100000500"/>
    <s v="Q2 2020"/>
    <s v="EUR"/>
    <n v="0.69"/>
    <n v="0.68669999999999998"/>
    <n v="3.2999999999999601E-3"/>
    <n v="0.69"/>
    <n v="0"/>
    <x v="0"/>
    <m/>
    <m/>
    <m/>
    <m/>
    <s v="none"/>
    <m/>
    <m/>
    <m/>
    <x v="0"/>
    <m/>
    <x v="0"/>
  </r>
  <r>
    <s v="BELF15P2100000500Q3 2020EUR"/>
    <x v="0"/>
    <n v="38044"/>
    <s v="CAVES WENGLER"/>
    <s v="F15P2100000500"/>
    <s v="Q3 2020"/>
    <s v="EUR"/>
    <n v="38.97"/>
    <n v="38.966900000000003"/>
    <n v="3.0999999999963201E-3"/>
    <n v="38.97"/>
    <n v="0"/>
    <x v="0"/>
    <m/>
    <m/>
    <m/>
    <m/>
    <s v="none"/>
    <m/>
    <m/>
    <m/>
    <x v="0"/>
    <m/>
    <x v="0"/>
  </r>
  <r>
    <s v="BELF15P2100000500Q4 2020EUR"/>
    <x v="0"/>
    <n v="38044"/>
    <s v="CAVES WENGLER"/>
    <s v="F15P2100000500"/>
    <s v="Q4 2020"/>
    <s v="EUR"/>
    <n v="22.36"/>
    <n v="22.368400000000001"/>
    <n v="-8.4000000000017394E-3"/>
    <n v="22.36"/>
    <n v="0"/>
    <x v="0"/>
    <m/>
    <m/>
    <m/>
    <m/>
    <s v="none"/>
    <m/>
    <m/>
    <m/>
    <x v="0"/>
    <m/>
    <x v="0"/>
  </r>
  <r>
    <s v="BELF12P2015220700Q1 2020EUR"/>
    <x v="0"/>
    <n v="38123"/>
    <s v="MUNHOWEN"/>
    <s v="F12P2015220700"/>
    <s v="Q1 2020"/>
    <s v="EUR"/>
    <n v="756"/>
    <n v="756.00409999999999"/>
    <n v="-4.0999999999939904E-3"/>
    <n v="756"/>
    <n v="0"/>
    <x v="0"/>
    <m/>
    <m/>
    <m/>
    <m/>
    <s v="none"/>
    <m/>
    <m/>
    <m/>
    <x v="0"/>
    <m/>
    <x v="0"/>
  </r>
  <r>
    <s v="BELF12P2015220700Q2 2020EUR"/>
    <x v="0"/>
    <n v="38123"/>
    <s v="MUNHOWEN"/>
    <s v="F12P2015220700"/>
    <s v="Q2 2020"/>
    <s v="EUR"/>
    <n v="149.63999999999999"/>
    <n v="149.642"/>
    <n v="-2.0000000000095402E-3"/>
    <n v="149.63999999999999"/>
    <n v="0"/>
    <x v="0"/>
    <m/>
    <m/>
    <m/>
    <m/>
    <s v="none"/>
    <m/>
    <m/>
    <m/>
    <x v="0"/>
    <m/>
    <x v="0"/>
  </r>
  <r>
    <s v="BELF12P2015220700Q3 2020EUR"/>
    <x v="0"/>
    <n v="38123"/>
    <s v="MUNHOWEN"/>
    <s v="F12P2015220700"/>
    <s v="Q3 2020"/>
    <s v="EUR"/>
    <n v="548.44000000000005"/>
    <n v="548.43769999999995"/>
    <n v="2.3000000001047699E-3"/>
    <n v="548.44000000000005"/>
    <n v="0"/>
    <x v="0"/>
    <m/>
    <m/>
    <m/>
    <m/>
    <s v="none"/>
    <m/>
    <m/>
    <m/>
    <x v="0"/>
    <m/>
    <x v="0"/>
  </r>
  <r>
    <s v="BELF12P2015220700Q4 2020EUR"/>
    <x v="0"/>
    <n v="38123"/>
    <s v="MUNHOWEN"/>
    <s v="F12P2015220700"/>
    <s v="Q4 2020"/>
    <s v="EUR"/>
    <n v="404.6"/>
    <n v="404.60840000000002"/>
    <n v="-8.3999999999946305E-3"/>
    <n v="404.6"/>
    <n v="0"/>
    <x v="0"/>
    <m/>
    <m/>
    <m/>
    <m/>
    <s v="none"/>
    <m/>
    <m/>
    <m/>
    <x v="0"/>
    <m/>
    <x v="0"/>
  </r>
  <r>
    <s v="BEL1999998Q1 2020EUR"/>
    <x v="0"/>
    <n v="38207"/>
    <s v="BLYCOLIN TEXTILE SERVICES N.V."/>
    <n v="1999998"/>
    <s v="Q1 2020"/>
    <s v="EUR"/>
    <n v="11001.38"/>
    <n v="11001.381799999999"/>
    <n v="-1.8000000000029099E-3"/>
    <n v="11001.38"/>
    <n v="0"/>
    <x v="0"/>
    <m/>
    <m/>
    <m/>
    <m/>
    <s v="none"/>
    <m/>
    <m/>
    <m/>
    <x v="0"/>
    <m/>
    <x v="0"/>
  </r>
  <r>
    <s v="BEL1999998Q2 2020EUR"/>
    <x v="0"/>
    <n v="38207"/>
    <s v="BLYCOLIN TEXTILE SERVICES N.V."/>
    <n v="1999998"/>
    <s v="Q2 2020"/>
    <s v="EUR"/>
    <n v="849.40016800000001"/>
    <n v="849.4"/>
    <n v="1.6800000014427399E-4"/>
    <n v="849.40016800000001"/>
    <n v="0"/>
    <x v="0"/>
    <m/>
    <m/>
    <m/>
    <m/>
    <s v="none"/>
    <m/>
    <m/>
    <m/>
    <x v="0"/>
    <m/>
    <x v="0"/>
  </r>
  <r>
    <s v="BEL1999998Q3 2020EUR"/>
    <x v="0"/>
    <n v="38207"/>
    <s v="BLYCOLIN TEXTILE SERVICES N.V."/>
    <n v="1999998"/>
    <s v="Q3 2020"/>
    <s v="EUR"/>
    <n v="4907.07"/>
    <n v="4907.0730999999996"/>
    <n v="-3.09999999990395E-3"/>
    <n v="4907.07"/>
    <n v="0"/>
    <x v="0"/>
    <m/>
    <m/>
    <m/>
    <m/>
    <s v="none"/>
    <m/>
    <m/>
    <m/>
    <x v="0"/>
    <m/>
    <x v="0"/>
  </r>
  <r>
    <s v="BEL1999998Q4 2020EUR"/>
    <x v="0"/>
    <n v="38207"/>
    <s v="BLYCOLIN TEXTILE SERVICES N.V."/>
    <n v="1999998"/>
    <s v="Q4 2020"/>
    <s v="EUR"/>
    <n v="3557.94"/>
    <n v="3557.9416999999999"/>
    <n v="-1.6999999998006301E-3"/>
    <n v="3557.94"/>
    <n v="0"/>
    <x v="0"/>
    <m/>
    <m/>
    <m/>
    <m/>
    <s v="none"/>
    <m/>
    <m/>
    <m/>
    <x v="0"/>
    <m/>
    <x v="0"/>
  </r>
  <r>
    <s v="BEL1000070Q1 2020EUR"/>
    <x v="0"/>
    <n v="38362"/>
    <s v="MARCEL GROSBUSCH ET FILS"/>
    <n v="1000070"/>
    <s v="Q1 2020"/>
    <s v="EUR"/>
    <n v="983.92"/>
    <n v="983.92319999999995"/>
    <n v="-3.19999999999254E-3"/>
    <n v="983.92"/>
    <n v="0"/>
    <x v="0"/>
    <m/>
    <m/>
    <m/>
    <m/>
    <s v="none"/>
    <m/>
    <m/>
    <m/>
    <x v="0"/>
    <m/>
    <x v="0"/>
  </r>
  <r>
    <s v="BEL1000070Q2 2020EUR"/>
    <x v="0"/>
    <n v="38362"/>
    <s v="MARCEL GROSBUSCH ET FILS"/>
    <n v="1000070"/>
    <s v="Q2 2020"/>
    <s v="EUR"/>
    <n v="82.57"/>
    <n v="82.569599999999994"/>
    <n v="3.9999999999906701E-4"/>
    <n v="82.57"/>
    <n v="0"/>
    <x v="0"/>
    <m/>
    <m/>
    <m/>
    <m/>
    <s v="none"/>
    <m/>
    <m/>
    <m/>
    <x v="0"/>
    <m/>
    <x v="0"/>
  </r>
  <r>
    <s v="BEL1000070Q3 2020EUR"/>
    <x v="0"/>
    <n v="38362"/>
    <s v="MARCEL GROSBUSCH ET FILS"/>
    <n v="1000070"/>
    <s v="Q3 2020"/>
    <s v="EUR"/>
    <n v="223.39"/>
    <n v="223.38900000000001"/>
    <n v="9.9999999997635292E-4"/>
    <n v="223.39"/>
    <n v="0"/>
    <x v="0"/>
    <m/>
    <m/>
    <m/>
    <m/>
    <s v="none"/>
    <m/>
    <m/>
    <m/>
    <x v="0"/>
    <m/>
    <x v="0"/>
  </r>
  <r>
    <s v="BEL1000070Q4 2020EUR"/>
    <x v="0"/>
    <n v="38362"/>
    <s v="MARCEL GROSBUSCH ET FILS"/>
    <n v="1000070"/>
    <s v="Q4 2020"/>
    <s v="EUR"/>
    <n v="77.328000000000003"/>
    <n v="77.328000000000003"/>
    <n v="0"/>
    <n v="77.328000000000003"/>
    <n v="0"/>
    <x v="0"/>
    <m/>
    <m/>
    <m/>
    <m/>
    <s v="none"/>
    <m/>
    <m/>
    <m/>
    <x v="0"/>
    <m/>
    <x v="0"/>
  </r>
  <r>
    <s v="BELE11P2003451200Q1 2020EUR"/>
    <x v="0"/>
    <n v="38364"/>
    <s v="LAMESCH"/>
    <s v="E11P2003451200"/>
    <s v="Q1 2020"/>
    <s v="EUR"/>
    <n v="151.16"/>
    <n v="151.1635"/>
    <n v="-3.5000000000024998E-3"/>
    <n v="151.16"/>
    <n v="0"/>
    <x v="0"/>
    <m/>
    <m/>
    <m/>
    <m/>
    <s v="none"/>
    <m/>
    <m/>
    <m/>
    <x v="0"/>
    <m/>
    <x v="0"/>
  </r>
  <r>
    <s v="BELE11P2003451200Q2 2020EUR"/>
    <x v="0"/>
    <n v="38364"/>
    <s v="LAMESCH"/>
    <s v="E11P2003451200"/>
    <s v="Q2 2020"/>
    <s v="EUR"/>
    <n v="92.78"/>
    <n v="92.784599999999998"/>
    <n v="-4.5999999999963804E-3"/>
    <n v="92.78"/>
    <n v="0"/>
    <x v="0"/>
    <m/>
    <m/>
    <m/>
    <m/>
    <s v="none"/>
    <m/>
    <m/>
    <m/>
    <x v="0"/>
    <m/>
    <x v="0"/>
  </r>
  <r>
    <s v="BELE11P2003451200Q3 2020EUR"/>
    <x v="0"/>
    <n v="38364"/>
    <s v="LAMESCH"/>
    <s v="E11P2003451200"/>
    <s v="Q3 2020"/>
    <s v="EUR"/>
    <n v="165.9"/>
    <n v="165.9042"/>
    <n v="-4.1999999999973101E-3"/>
    <n v="165.9"/>
    <n v="0"/>
    <x v="0"/>
    <m/>
    <m/>
    <m/>
    <m/>
    <s v="none"/>
    <m/>
    <m/>
    <m/>
    <x v="0"/>
    <m/>
    <x v="0"/>
  </r>
  <r>
    <s v="BELE11P2003451200Q4 2020EUR"/>
    <x v="0"/>
    <n v="38364"/>
    <s v="LAMESCH"/>
    <s v="E11P2003451200"/>
    <s v="Q4 2020"/>
    <s v="EUR"/>
    <n v="128.48320000000001"/>
    <n v="128.48320000000001"/>
    <n v="0"/>
    <n v="128.48320000000001"/>
    <n v="0"/>
    <x v="0"/>
    <m/>
    <m/>
    <m/>
    <m/>
    <s v="none"/>
    <m/>
    <m/>
    <m/>
    <x v="0"/>
    <m/>
    <x v="0"/>
  </r>
  <r>
    <s v="BELF12P2015431000Q1 2020EUR"/>
    <x v="0"/>
    <n v="38725"/>
    <s v="BOISSONS HEINTZ"/>
    <s v="F12P2015431000"/>
    <s v="Q1 2020"/>
    <s v="EUR"/>
    <n v="1374.7"/>
    <n v="1374.7022999999999"/>
    <n v="-2.2999999998774001E-3"/>
    <n v="1374.7"/>
    <n v="0"/>
    <x v="0"/>
    <m/>
    <m/>
    <m/>
    <m/>
    <s v="none"/>
    <m/>
    <m/>
    <m/>
    <x v="0"/>
    <m/>
    <x v="0"/>
  </r>
  <r>
    <s v="BELF12P2015431000Q2 2020EUR"/>
    <x v="0"/>
    <n v="38725"/>
    <s v="BOISSONS HEINTZ"/>
    <s v="F12P2015431000"/>
    <s v="Q2 2020"/>
    <s v="EUR"/>
    <n v="190.35"/>
    <n v="190.34909999999999"/>
    <n v="9.0000000000145497E-4"/>
    <n v="190.35"/>
    <n v="0"/>
    <x v="0"/>
    <m/>
    <m/>
    <m/>
    <m/>
    <s v="none"/>
    <m/>
    <m/>
    <m/>
    <x v="0"/>
    <m/>
    <x v="0"/>
  </r>
  <r>
    <s v="BELF12P2015431000Q3 2020EUR"/>
    <x v="0"/>
    <n v="38725"/>
    <s v="BOISSONS HEINTZ"/>
    <s v="F12P2015431000"/>
    <s v="Q3 2020"/>
    <s v="EUR"/>
    <n v="1249.6300000000001"/>
    <n v="1249.6252999999999"/>
    <n v="4.7000000001844403E-3"/>
    <n v="1249.6300000000001"/>
    <n v="0"/>
    <x v="0"/>
    <m/>
    <m/>
    <m/>
    <m/>
    <s v="none"/>
    <m/>
    <m/>
    <m/>
    <x v="0"/>
    <m/>
    <x v="0"/>
  </r>
  <r>
    <s v="BELF12P2015431000Q4 2020EUR"/>
    <x v="0"/>
    <n v="38725"/>
    <s v="BOISSONS HEINTZ"/>
    <s v="F12P2015431000"/>
    <s v="Q4 2020"/>
    <s v="EUR"/>
    <n v="760.26"/>
    <n v="760.26059999999995"/>
    <n v="-5.9999999996307397E-4"/>
    <n v="760.26"/>
    <n v="0"/>
    <x v="0"/>
    <m/>
    <m/>
    <m/>
    <m/>
    <s v="none"/>
    <m/>
    <m/>
    <m/>
    <x v="0"/>
    <m/>
    <x v="0"/>
  </r>
  <r>
    <s v="BEL1999984Q2 2020EUR"/>
    <x v="0"/>
    <n v="38775"/>
    <s v="DIVERSEY BELGIUM"/>
    <n v="1999984"/>
    <s v="Q2 2020"/>
    <s v="EUR"/>
    <n v="15.63"/>
    <n v="15.632999999999999"/>
    <n v="-2.99999999999833E-3"/>
    <n v="15.63"/>
    <n v="0"/>
    <x v="0"/>
    <m/>
    <m/>
    <m/>
    <m/>
    <s v="none"/>
    <m/>
    <m/>
    <m/>
    <x v="0"/>
    <m/>
    <x v="0"/>
  </r>
  <r>
    <s v="BEL1999984Q3 2020EUR"/>
    <x v="0"/>
    <n v="38775"/>
    <s v="DIVERSEY BELGIUM"/>
    <n v="1999984"/>
    <s v="Q3 2020"/>
    <s v="EUR"/>
    <n v="197.44"/>
    <n v="197.44309999999999"/>
    <n v="-3.0999999999892199E-3"/>
    <n v="197.44"/>
    <n v="0"/>
    <x v="0"/>
    <m/>
    <m/>
    <m/>
    <m/>
    <s v="none"/>
    <m/>
    <m/>
    <m/>
    <x v="0"/>
    <m/>
    <x v="0"/>
  </r>
  <r>
    <s v="BEL1999984Q4 2020EUR"/>
    <x v="0"/>
    <n v="38775"/>
    <s v="DIVERSEY BELGIUM"/>
    <n v="1999984"/>
    <s v="Q4 2020"/>
    <s v="EUR"/>
    <n v="3055.43"/>
    <n v="3055.4328"/>
    <n v="-2.7999999997518898E-3"/>
    <n v="3055.43"/>
    <n v="0"/>
    <x v="0"/>
    <m/>
    <m/>
    <m/>
    <m/>
    <s v="none"/>
    <m/>
    <m/>
    <m/>
    <x v="0"/>
    <m/>
    <x v="0"/>
  </r>
  <r>
    <s v="BELE14P2018521000Q1 2020EUR"/>
    <x v="0"/>
    <n v="38834"/>
    <s v="REXEL BELGIUM NV"/>
    <s v="E14P2018521000"/>
    <s v="Q1 2020"/>
    <s v="EUR"/>
    <n v="1624.8"/>
    <n v="1624.7992999999999"/>
    <n v="7.0000000005165897E-4"/>
    <n v="1624.8"/>
    <n v="0"/>
    <x v="0"/>
    <m/>
    <m/>
    <m/>
    <m/>
    <s v="none"/>
    <m/>
    <m/>
    <m/>
    <x v="0"/>
    <m/>
    <x v="0"/>
  </r>
  <r>
    <s v="BELE14P2018521000Q2 2020EUR"/>
    <x v="0"/>
    <n v="38834"/>
    <s v="REXEL BELGIUM NV"/>
    <s v="E14P2018521000"/>
    <s v="Q2 2020"/>
    <s v="EUR"/>
    <n v="246.61"/>
    <n v="246.6062"/>
    <n v="3.8000000000124601E-3"/>
    <n v="246.61"/>
    <n v="0"/>
    <x v="0"/>
    <m/>
    <m/>
    <m/>
    <m/>
    <s v="none"/>
    <m/>
    <m/>
    <m/>
    <x v="0"/>
    <m/>
    <x v="0"/>
  </r>
  <r>
    <s v="BELE14P2018521000Q3 2020EUR"/>
    <x v="0"/>
    <n v="38834"/>
    <s v="REXEL BELGIUM NV"/>
    <s v="E14P2018521000"/>
    <s v="Q3 2020"/>
    <s v="EUR"/>
    <n v="985.77"/>
    <n v="985.7681"/>
    <n v="1.8999999999778001E-3"/>
    <n v="985.77"/>
    <n v="0"/>
    <x v="0"/>
    <m/>
    <m/>
    <m/>
    <m/>
    <s v="none"/>
    <m/>
    <m/>
    <m/>
    <x v="0"/>
    <m/>
    <x v="0"/>
  </r>
  <r>
    <s v="BELE14P2018521000Q4 2020EUR"/>
    <x v="0"/>
    <n v="38834"/>
    <s v="REXEL BELGIUM NV"/>
    <s v="E14P2018521000"/>
    <s v="Q4 2020"/>
    <s v="EUR"/>
    <n v="392.36"/>
    <n v="392.36829999999998"/>
    <n v="-8.2999999999628891E-3"/>
    <n v="392.36"/>
    <n v="0"/>
    <x v="0"/>
    <m/>
    <m/>
    <m/>
    <m/>
    <s v="none"/>
    <m/>
    <m/>
    <m/>
    <x v="0"/>
    <m/>
    <x v="0"/>
  </r>
  <r>
    <s v="BEL18218003Q1 2020EUR"/>
    <x v="0"/>
    <n v="38883"/>
    <s v="OTHON SCHMITT"/>
    <n v="18218003"/>
    <s v="Q1 2020"/>
    <s v="EUR"/>
    <n v="490.08"/>
    <n v="490.08010000000002"/>
    <n v="-1.00000000031741E-4"/>
    <n v="490.08"/>
    <n v="0"/>
    <x v="0"/>
    <m/>
    <m/>
    <m/>
    <m/>
    <s v="none"/>
    <m/>
    <m/>
    <m/>
    <x v="0"/>
    <m/>
    <x v="0"/>
  </r>
  <r>
    <s v="BEL18218003Q2 2020EUR"/>
    <x v="0"/>
    <n v="38883"/>
    <s v="OTHON SCHMITT"/>
    <n v="18218003"/>
    <s v="Q2 2020"/>
    <s v="EUR"/>
    <n v="97.79"/>
    <n v="97.788700000000006"/>
    <n v="1.3000000000005199E-3"/>
    <n v="97.79"/>
    <n v="0"/>
    <x v="0"/>
    <m/>
    <m/>
    <m/>
    <m/>
    <s v="none"/>
    <m/>
    <m/>
    <m/>
    <x v="0"/>
    <m/>
    <x v="0"/>
  </r>
  <r>
    <s v="BEL18218003Q3 2020EUR"/>
    <x v="0"/>
    <n v="38883"/>
    <s v="OTHON SCHMITT"/>
    <n v="18218003"/>
    <s v="Q3 2020"/>
    <s v="EUR"/>
    <n v="400.03"/>
    <n v="400.03460000000001"/>
    <n v="-4.6000000000390104E-3"/>
    <n v="400.03"/>
    <n v="0"/>
    <x v="0"/>
    <m/>
    <m/>
    <m/>
    <m/>
    <s v="none"/>
    <m/>
    <m/>
    <m/>
    <x v="0"/>
    <m/>
    <x v="0"/>
  </r>
  <r>
    <s v="BEL18218003Q4 2020EUR"/>
    <x v="0"/>
    <n v="38883"/>
    <s v="OTHON SCHMITT"/>
    <n v="18218003"/>
    <s v="Q4 2020"/>
    <s v="EUR"/>
    <n v="262.02999999999997"/>
    <n v="262.03109999999998"/>
    <n v="-1.1000000000080899E-3"/>
    <n v="262.02999999999997"/>
    <n v="0"/>
    <x v="0"/>
    <m/>
    <m/>
    <m/>
    <m/>
    <s v="none"/>
    <m/>
    <m/>
    <m/>
    <x v="0"/>
    <m/>
    <x v="0"/>
  </r>
  <r>
    <s v="BELBELU2202009GPQ1 2020EUR"/>
    <x v="0"/>
    <n v="38947"/>
    <s v="KING BELGIUM"/>
    <s v="BELU2202009GP"/>
    <s v="Q1 2020"/>
    <s v="EUR"/>
    <n v="7109.68"/>
    <n v="7109.6786000000002"/>
    <n v="1.4000000001033099E-3"/>
    <n v="7109.68"/>
    <n v="0"/>
    <x v="0"/>
    <m/>
    <m/>
    <m/>
    <m/>
    <s v="none"/>
    <s v="Produit"/>
    <s v="Ossama"/>
    <s v="[OA] Le périmètre couvert ne couvre pas les UK, il couvre que la belgique et luxembourg/ https://www.astoresuite.com/contracts/show/30493 // https://www.astoresuite.com/declarative_campaign_participations/edit/37115_x000a_[EF] Il s'agit bien d'un hotel en Belgique, prob pays a modifier dans A2S redmine: https://support.hexagon.al/issues/13401"/>
    <x v="2"/>
    <s v="Zakaria"/>
    <x v="2"/>
  </r>
  <r>
    <s v="BELBELU2202009GPQ2 2020EUR"/>
    <x v="0"/>
    <n v="38947"/>
    <s v="KING BELGIUM"/>
    <s v="BELU2202009GP"/>
    <s v="Q2 2020"/>
    <s v="EUR"/>
    <n v="611.60999999999899"/>
    <n v="611.60379999999998"/>
    <n v="6.1999999999215998E-3"/>
    <n v="611.60999999999899"/>
    <n v="0"/>
    <x v="0"/>
    <m/>
    <m/>
    <m/>
    <m/>
    <s v="none"/>
    <s v="Produit"/>
    <s v="Ossama"/>
    <s v="[OA] Le périmètre couvert ne couvre pas les UK, il couvre que la belgique et luxembourg/ https://www.astoresuite.com/contracts/show/30493 // https://www.astoresuite.com/adjustements/edit/19367_x000a_[EF] Il s'agit bien d'un hotel en Belgique, prob pays a modifier dans A2S redmine: https://support.hexagon.al/issues/13401"/>
    <x v="2"/>
    <s v="Zakaria"/>
    <x v="2"/>
  </r>
  <r>
    <s v="BELBELU2202009GPQ3 2020EUR"/>
    <x v="0"/>
    <n v="38947"/>
    <s v="KING BELGIUM"/>
    <s v="BELU2202009GP"/>
    <s v="Q3 2020"/>
    <s v="EUR"/>
    <n v="2716.83"/>
    <n v="2716.8263000000002"/>
    <n v="3.6999999997533398E-3"/>
    <n v="2716.83"/>
    <n v="0"/>
    <x v="0"/>
    <m/>
    <m/>
    <m/>
    <m/>
    <s v="none"/>
    <m/>
    <m/>
    <m/>
    <x v="0"/>
    <m/>
    <x v="0"/>
  </r>
  <r>
    <s v="BELBELU2202009GPQ4 2020EUR"/>
    <x v="0"/>
    <n v="38947"/>
    <s v="KING BELGIUM"/>
    <s v="BELU2202009GP"/>
    <s v="Q4 2020"/>
    <s v="EUR"/>
    <n v="1514.13"/>
    <n v="1514.1421"/>
    <n v="-1.2099999999918501E-2"/>
    <n v="1514.13"/>
    <n v="0"/>
    <x v="0"/>
    <m/>
    <m/>
    <m/>
    <m/>
    <s v="none"/>
    <m/>
    <m/>
    <m/>
    <x v="0"/>
    <m/>
    <x v="0"/>
  </r>
  <r>
    <s v="BELE15P2023521000Q1 2020EUR"/>
    <x v="0"/>
    <n v="38947"/>
    <s v="KING BELGIUM"/>
    <s v="E15P2023521000"/>
    <s v="Q1 2020"/>
    <s v="EUR"/>
    <n v="5491.71"/>
    <n v="5491.7093999999997"/>
    <n v="6.0000000030413503E-4"/>
    <n v="5491.71"/>
    <n v="0"/>
    <x v="0"/>
    <m/>
    <m/>
    <m/>
    <m/>
    <s v="none"/>
    <s v="Produit"/>
    <s v="Ossama"/>
    <s v="[OA] Le périmètre couvert ne couvre pas les UK, il couvre que la belgique et luxembourg/ https://www.astoresuite.com/contracts/show/24186 // https://www.astoresuite.com/declarative_campaign_participations/edit/37115_x000a_[EF] Il s'agit bien d'un hotel en Belgique, prob pays a modifier dans A2S redmine: https://support.hexagon.al/issues/13401"/>
    <x v="2"/>
    <s v="Zakaria"/>
    <x v="2"/>
  </r>
  <r>
    <s v="BELE15P2023521000Q2 2020EUR"/>
    <x v="0"/>
    <n v="38947"/>
    <s v="KING BELGIUM"/>
    <s v="E15P2023521000"/>
    <s v="Q2 2020"/>
    <s v="EUR"/>
    <n v="4067.36"/>
    <n v="4067.355"/>
    <n v="5.0000000001091298E-3"/>
    <n v="4067.36"/>
    <n v="0"/>
    <x v="0"/>
    <m/>
    <m/>
    <m/>
    <m/>
    <s v="none"/>
    <s v="Produit"/>
    <s v="Ossama"/>
    <s v="[OA] Le périmètre couvert ne couvre pas les UK, il couvre que la belgique et luxembourg/ https://www.astoresuite.com/contracts/show/24186 // https://www.astoresuite.com/adjustements/edit/19367_x000a_[EF] Il s'agit bien d'un hotel en Belgique, prob pays a modifier dans A2S redmine: https://support.hexagon.al/issues/13401"/>
    <x v="2"/>
    <s v="Zakaria"/>
    <x v="2"/>
  </r>
  <r>
    <s v="BELE15P2023521000Q3 2020EUR"/>
    <x v="0"/>
    <n v="38947"/>
    <s v="KING BELGIUM"/>
    <s v="E15P2023521000"/>
    <s v="Q3 2020"/>
    <s v="EUR"/>
    <n v="4159.42"/>
    <n v="4159.4169000000002"/>
    <n v="3.09999999990395E-3"/>
    <n v="4159.42"/>
    <n v="0"/>
    <x v="0"/>
    <m/>
    <m/>
    <m/>
    <m/>
    <s v="none"/>
    <s v="Produit"/>
    <s v="Ossama"/>
    <s v="[OA] Le périmètre couvert ne couvre pas les UK, il couvre que la belgique et luxembourg/ https://www.astoresuite.com/contracts/show/24186 // https://www.astoresuite.com/declarative_campaign_participations/edit/10443_x000a_[EF] Il s'agit bien d'un hotel en Belgique, prob pays a modifier dans A2S redmine: https://support.hexagon.al/issues/13401"/>
    <x v="2"/>
    <s v="Zakaria"/>
    <x v="2"/>
  </r>
  <r>
    <s v="BELE15P2023521000Q4 2020EUR"/>
    <x v="0"/>
    <n v="38947"/>
    <s v="KING BELGIUM"/>
    <s v="E15P2023521000"/>
    <s v="Q4 2020"/>
    <s v="EUR"/>
    <n v="2249.15"/>
    <n v="2249.1590000000001"/>
    <n v="-9.0000000000145502E-3"/>
    <n v="2249.15"/>
    <n v="0"/>
    <x v="0"/>
    <m/>
    <m/>
    <m/>
    <m/>
    <s v="none"/>
    <m/>
    <m/>
    <m/>
    <x v="0"/>
    <m/>
    <x v="0"/>
  </r>
  <r>
    <s v="BELE15P2023531700Q1 2020EUR"/>
    <x v="0"/>
    <n v="38947"/>
    <s v="KING BELGIUM"/>
    <s v="E15P2023531700"/>
    <s v="Q1 2020"/>
    <s v="EUR"/>
    <n v="5482.98"/>
    <n v="5482.9758000000002"/>
    <n v="4.1999999994004602E-3"/>
    <n v="5482.98"/>
    <n v="0"/>
    <x v="0"/>
    <m/>
    <m/>
    <m/>
    <m/>
    <s v="none"/>
    <m/>
    <m/>
    <m/>
    <x v="0"/>
    <m/>
    <x v="0"/>
  </r>
  <r>
    <s v="BELE15P2023531700Q2 2020EUR"/>
    <x v="0"/>
    <n v="38947"/>
    <s v="KING BELGIUM"/>
    <s v="E15P2023531700"/>
    <s v="Q2 2020"/>
    <s v="EUR"/>
    <n v="1435.14"/>
    <n v="1435.1368"/>
    <n v="3.2000000001062199E-3"/>
    <n v="1435.14"/>
    <n v="0"/>
    <x v="0"/>
    <m/>
    <m/>
    <m/>
    <m/>
    <s v="none"/>
    <m/>
    <m/>
    <m/>
    <x v="0"/>
    <m/>
    <x v="0"/>
  </r>
  <r>
    <s v="BELE15P2023531700Q3 2020EUR"/>
    <x v="0"/>
    <n v="38947"/>
    <s v="KING BELGIUM"/>
    <s v="E15P2023531700"/>
    <s v="Q3 2020"/>
    <s v="EUR"/>
    <n v="3491.8"/>
    <n v="3491.7993000000001"/>
    <n v="7.0000000005165897E-4"/>
    <n v="3491.8"/>
    <n v="0"/>
    <x v="0"/>
    <m/>
    <m/>
    <m/>
    <m/>
    <s v="none"/>
    <m/>
    <m/>
    <m/>
    <x v="0"/>
    <m/>
    <x v="0"/>
  </r>
  <r>
    <s v="BELE15P2023531700Q4 2020EUR"/>
    <x v="0"/>
    <n v="38947"/>
    <s v="KING BELGIUM"/>
    <s v="E15P2023531700"/>
    <s v="Q4 2020"/>
    <s v="EUR"/>
    <n v="1177.74"/>
    <n v="1177.7438999999999"/>
    <n v="-3.8999999999305098E-3"/>
    <n v="1177.74"/>
    <n v="0"/>
    <x v="0"/>
    <m/>
    <m/>
    <m/>
    <m/>
    <s v="none"/>
    <m/>
    <m/>
    <m/>
    <x v="0"/>
    <m/>
    <x v="0"/>
  </r>
  <r>
    <s v="BELE10P2003460500Q1 2020EUR"/>
    <x v="0"/>
    <n v="39527"/>
    <s v="DIGITOPIA"/>
    <s v="E10P2003460500"/>
    <s v="Q1 2020"/>
    <s v="EUR"/>
    <n v="651.30999999999995"/>
    <n v="651.30870000000004"/>
    <n v="1.29999999990104E-3"/>
    <n v="651.30999999999995"/>
    <n v="0"/>
    <x v="0"/>
    <m/>
    <m/>
    <m/>
    <m/>
    <s v="none"/>
    <m/>
    <m/>
    <m/>
    <x v="0"/>
    <m/>
    <x v="0"/>
  </r>
  <r>
    <s v="BELE10P2003460500Q2 2020EUR"/>
    <x v="0"/>
    <n v="39527"/>
    <s v="DIGITOPIA"/>
    <s v="E10P2003460500"/>
    <s v="Q2 2020"/>
    <s v="EUR"/>
    <n v="159.59"/>
    <n v="159.58840000000001"/>
    <n v="1.59999999999627E-3"/>
    <n v="159.59"/>
    <n v="0"/>
    <x v="0"/>
    <m/>
    <m/>
    <m/>
    <m/>
    <s v="none"/>
    <m/>
    <m/>
    <m/>
    <x v="0"/>
    <m/>
    <x v="0"/>
  </r>
  <r>
    <s v="BELE10P2003460500Q3 2020EUR"/>
    <x v="0"/>
    <n v="39527"/>
    <s v="DIGITOPIA"/>
    <s v="E10P2003460500"/>
    <s v="Q3 2020"/>
    <s v="EUR"/>
    <n v="26.51"/>
    <n v="26.507999999999999"/>
    <n v="2.0000000000024399E-3"/>
    <n v="26.51"/>
    <n v="0"/>
    <x v="0"/>
    <m/>
    <m/>
    <m/>
    <m/>
    <s v="none"/>
    <m/>
    <m/>
    <m/>
    <x v="0"/>
    <m/>
    <x v="0"/>
  </r>
  <r>
    <s v="BELE10P2003460500Q4 2020EUR"/>
    <x v="0"/>
    <n v="39527"/>
    <s v="DIGITOPIA"/>
    <s v="E10P2003460500"/>
    <s v="Q4 2020"/>
    <s v="EUR"/>
    <n v="-1.86"/>
    <n v="-1.8596999999999999"/>
    <n v="-3.00000000000189E-4"/>
    <n v="-1.86"/>
    <n v="0"/>
    <x v="0"/>
    <m/>
    <m/>
    <m/>
    <m/>
    <s v="none"/>
    <m/>
    <m/>
    <m/>
    <x v="0"/>
    <m/>
    <x v="0"/>
  </r>
  <r>
    <s v="BELE09P2000801300Q1 2020EUR"/>
    <x v="0"/>
    <n v="39782"/>
    <s v="ECOB BVBA"/>
    <s v="E09P2000801300"/>
    <s v="Q1 2020"/>
    <s v="EUR"/>
    <n v="355.46"/>
    <n v="355.4633"/>
    <n v="-3.30000000002428E-3"/>
    <n v="355.46"/>
    <n v="0"/>
    <x v="0"/>
    <m/>
    <m/>
    <m/>
    <m/>
    <s v="none"/>
    <m/>
    <m/>
    <m/>
    <x v="0"/>
    <m/>
    <x v="0"/>
  </r>
  <r>
    <s v="BELE09P2000801300Q2 2020EUR"/>
    <x v="0"/>
    <n v="39782"/>
    <s v="ECOB BVBA"/>
    <s v="E09P2000801300"/>
    <s v="Q2 2020"/>
    <s v="EUR"/>
    <n v="290.54000000000002"/>
    <n v="290.53500000000003"/>
    <n v="4.9999999999954499E-3"/>
    <n v="290.54000000000002"/>
    <n v="0"/>
    <x v="0"/>
    <m/>
    <m/>
    <m/>
    <m/>
    <s v="none"/>
    <m/>
    <m/>
    <m/>
    <x v="0"/>
    <m/>
    <x v="0"/>
  </r>
  <r>
    <s v="BELE09P2000801300Q3 2020EUR"/>
    <x v="0"/>
    <n v="39782"/>
    <s v="ECOB BVBA"/>
    <s v="E09P2000801300"/>
    <s v="Q3 2020"/>
    <s v="EUR"/>
    <n v="763.40978999999902"/>
    <n v="763.40970000000004"/>
    <n v="8.99999998864586E-5"/>
    <n v="763.40978999999902"/>
    <n v="0"/>
    <x v="0"/>
    <m/>
    <m/>
    <m/>
    <m/>
    <s v="none"/>
    <s v="Produit"/>
    <s v="Ossama"/>
    <s v="[OA] Le périmètre couvert ne couvre pas les UK, il couvre que la belgique et luxembourg/ https://www.astoresuite.com/contracts/show/24165 // https://www.astoresuite.com/adjustements/edit/2040_x000a_[EF] Il s'agit bien d'un hotel en Belgique, prob pays a modifier dans A2S redmine: https://support.hexagon.al/issues/13401"/>
    <x v="2"/>
    <m/>
    <x v="2"/>
  </r>
  <r>
    <s v="BELE09P2000801300Q4 2020EUR"/>
    <x v="0"/>
    <n v="39782"/>
    <s v="ECOB BVBA"/>
    <s v="E09P2000801300"/>
    <s v="Q4 2020"/>
    <s v="EUR"/>
    <n v="128.72999999999999"/>
    <n v="128.7398"/>
    <n v="-9.8000000000126805E-3"/>
    <n v="128.72999999999999"/>
    <n v="0"/>
    <x v="0"/>
    <m/>
    <m/>
    <m/>
    <m/>
    <s v="none"/>
    <m/>
    <m/>
    <m/>
    <x v="0"/>
    <m/>
    <x v="0"/>
  </r>
  <r>
    <s v="BEL1999898Q1 2020EUR"/>
    <x v="0"/>
    <n v="39785"/>
    <s v="ADECCO Luxembourg"/>
    <n v="1999898"/>
    <s v="Q1 2020"/>
    <s v="EUR"/>
    <n v="288.94"/>
    <n v="288.93549999999999"/>
    <n v="4.5000000000072699E-3"/>
    <n v="288.94"/>
    <n v="0"/>
    <x v="0"/>
    <m/>
    <m/>
    <m/>
    <m/>
    <s v="none"/>
    <m/>
    <m/>
    <m/>
    <x v="0"/>
    <m/>
    <x v="0"/>
  </r>
  <r>
    <s v="BEL1999898Q2 2020EUR"/>
    <x v="0"/>
    <n v="39785"/>
    <s v="ADECCO Luxembourg"/>
    <n v="1999898"/>
    <s v="Q2 2020"/>
    <s v="EUR"/>
    <n v="-0.04"/>
    <n v="-4.2700000000000002E-2"/>
    <n v="2.7000000000000001E-3"/>
    <n v="-0.04"/>
    <n v="0"/>
    <x v="0"/>
    <m/>
    <m/>
    <m/>
    <m/>
    <s v="none"/>
    <m/>
    <m/>
    <m/>
    <x v="0"/>
    <m/>
    <x v="0"/>
  </r>
  <r>
    <s v="BEL1999898Q3 2020EUR"/>
    <x v="0"/>
    <n v="39785"/>
    <s v="ADECCO Luxembourg"/>
    <n v="1999898"/>
    <s v="Q3 2020"/>
    <s v="EUR"/>
    <n v="245.61"/>
    <n v="245.60679999999999"/>
    <n v="3.2000000000209599E-3"/>
    <n v="245.61"/>
    <n v="0"/>
    <x v="0"/>
    <m/>
    <m/>
    <m/>
    <m/>
    <s v="none"/>
    <m/>
    <m/>
    <m/>
    <x v="0"/>
    <m/>
    <x v="0"/>
  </r>
  <r>
    <s v="BEL1999898Q4 2020EUR"/>
    <x v="0"/>
    <n v="39785"/>
    <s v="ADECCO Luxembourg"/>
    <n v="1999898"/>
    <s v="Q4 2020"/>
    <s v="EUR"/>
    <n v="2.12"/>
    <n v="2.1206999999999998"/>
    <n v="-6.9999999999969999E-4"/>
    <n v="2.12"/>
    <n v="0"/>
    <x v="0"/>
    <m/>
    <m/>
    <m/>
    <m/>
    <s v="none"/>
    <m/>
    <m/>
    <m/>
    <x v="0"/>
    <m/>
    <x v="0"/>
  </r>
  <r>
    <s v="BELF11P302981Y 2020EUR"/>
    <x v="0"/>
    <n v="39807"/>
    <s v="LA PROVENCALE"/>
    <s v="F11P302981"/>
    <s v="Y 2020"/>
    <s v="EUR"/>
    <n v="87498.000499999995"/>
    <n v="87498.000499999995"/>
    <n v="0"/>
    <n v="87498.000499999995"/>
    <n v="0"/>
    <x v="0"/>
    <m/>
    <m/>
    <m/>
    <m/>
    <s v="none"/>
    <s v="Métier"/>
    <s v="Ossama"/>
    <s v="[OA]le rebate calculé correspond bien à l'encodage du contrat et du CA déclaré // https://www.astoresuite.com/adjustements/edit/23211 //  https://www.astoresuite.com/contracts/show/24222_x000a_[Ef] supprimé les doublons d epartcipations, puis reloadé le déclaratif cra les colonnes n'étaient plus les même et loadé le forfait suite JIra CME_x000a_[EF] On devrait être bon"/>
    <x v="1"/>
    <s v="Emmanuel"/>
    <x v="0"/>
  </r>
  <r>
    <s v="BEL1000072Q1 2020EUR"/>
    <x v="0"/>
    <n v="40159"/>
    <s v="CAVES BERNARD-MASSARD"/>
    <n v="1000072"/>
    <s v="Q1 2020"/>
    <s v="EUR"/>
    <n v="268.01"/>
    <n v="268.01280000000003"/>
    <n v="-2.8000000000361E-3"/>
    <n v="268.01"/>
    <n v="0"/>
    <x v="0"/>
    <m/>
    <m/>
    <m/>
    <m/>
    <s v="none"/>
    <m/>
    <m/>
    <m/>
    <x v="0"/>
    <m/>
    <x v="0"/>
  </r>
  <r>
    <s v="BEL1000072Q2 2020EUR"/>
    <x v="0"/>
    <n v="40159"/>
    <s v="CAVES BERNARD-MASSARD"/>
    <n v="1000072"/>
    <s v="Q2 2020"/>
    <s v="EUR"/>
    <n v="16.059999999999999"/>
    <n v="16.055199999999999"/>
    <n v="4.7999999999994696E-3"/>
    <n v="16.059999999999999"/>
    <n v="0"/>
    <x v="0"/>
    <m/>
    <m/>
    <m/>
    <m/>
    <s v="none"/>
    <m/>
    <m/>
    <m/>
    <x v="0"/>
    <m/>
    <x v="0"/>
  </r>
  <r>
    <s v="BEL1000072Q3 2020EUR"/>
    <x v="0"/>
    <n v="40159"/>
    <s v="CAVES BERNARD-MASSARD"/>
    <n v="1000072"/>
    <s v="Q3 2020"/>
    <s v="EUR"/>
    <n v="423.47"/>
    <n v="423.47"/>
    <n v="0"/>
    <n v="423.47"/>
    <n v="0"/>
    <x v="0"/>
    <m/>
    <m/>
    <m/>
    <m/>
    <s v="none"/>
    <m/>
    <m/>
    <m/>
    <x v="0"/>
    <m/>
    <x v="0"/>
  </r>
  <r>
    <s v="BEL1000072Q4 2020EUR"/>
    <x v="0"/>
    <n v="40159"/>
    <s v="CAVES BERNARD-MASSARD"/>
    <n v="1000072"/>
    <s v="Q4 2020"/>
    <s v="EUR"/>
    <n v="207.81"/>
    <n v="207.8152"/>
    <n v="-5.2000000000020901E-3"/>
    <n v="207.81"/>
    <n v="0"/>
    <x v="0"/>
    <m/>
    <m/>
    <m/>
    <m/>
    <s v="none"/>
    <m/>
    <m/>
    <m/>
    <x v="0"/>
    <m/>
    <x v="0"/>
  </r>
  <r>
    <s v="BEL1999927Q1 2020EUR"/>
    <x v="0"/>
    <n v="40340"/>
    <s v="FACQ"/>
    <n v="1999927"/>
    <s v="Q1 2020"/>
    <s v="EUR"/>
    <n v="2112.98"/>
    <n v="2112.9751999999999"/>
    <n v="4.80000000015934E-3"/>
    <n v="2112.98"/>
    <n v="0"/>
    <x v="0"/>
    <m/>
    <m/>
    <m/>
    <m/>
    <s v="none"/>
    <m/>
    <m/>
    <m/>
    <x v="0"/>
    <m/>
    <x v="0"/>
  </r>
  <r>
    <s v="BEL1999927Q2 2020EUR"/>
    <x v="0"/>
    <n v="40340"/>
    <s v="FACQ"/>
    <n v="1999927"/>
    <s v="Q2 2020"/>
    <s v="EUR"/>
    <n v="545.24"/>
    <n v="545.2364"/>
    <n v="3.6000000000058199E-3"/>
    <n v="545.24"/>
    <n v="0"/>
    <x v="0"/>
    <m/>
    <m/>
    <m/>
    <m/>
    <s v="none"/>
    <m/>
    <m/>
    <m/>
    <x v="0"/>
    <m/>
    <x v="0"/>
  </r>
  <r>
    <s v="BEL1999927Q3 2020EUR"/>
    <x v="0"/>
    <n v="40340"/>
    <s v="FACQ"/>
    <n v="1999927"/>
    <s v="Q3 2020"/>
    <s v="EUR"/>
    <n v="367.36"/>
    <n v="367.36020000000002"/>
    <n v="-2.0000000000663901E-4"/>
    <n v="367.36"/>
    <n v="0"/>
    <x v="0"/>
    <m/>
    <m/>
    <m/>
    <m/>
    <s v="none"/>
    <m/>
    <m/>
    <m/>
    <x v="0"/>
    <m/>
    <x v="0"/>
  </r>
  <r>
    <s v="BEL1999927Q4 2020EUR"/>
    <x v="0"/>
    <n v="40340"/>
    <s v="FACQ"/>
    <n v="1999927"/>
    <s v="Q4 2020"/>
    <s v="EUR"/>
    <n v="339.75"/>
    <n v="339.75040000000001"/>
    <n v="-4.0000000001327803E-4"/>
    <n v="339.75"/>
    <n v="0"/>
    <x v="0"/>
    <m/>
    <m/>
    <m/>
    <m/>
    <s v="none"/>
    <m/>
    <m/>
    <m/>
    <x v="0"/>
    <m/>
    <x v="0"/>
  </r>
  <r>
    <s v="BELF16P302875Y 2020EUR"/>
    <x v="0"/>
    <n v="55525"/>
    <s v="SEGAFREDO ZANETTI"/>
    <s v="F16P302875"/>
    <s v="Y 2020"/>
    <s v="EUR"/>
    <n v="7165.47"/>
    <n v="7165.47"/>
    <n v="0"/>
    <n v="7165.47"/>
    <n v="0"/>
    <x v="0"/>
    <m/>
    <m/>
    <m/>
    <m/>
    <s v="none"/>
    <s v="Produit"/>
    <s v="Ossama"/>
    <s v="[OA] pas de profondeur de déclaration // https://www.astoresuite.com/declarative_campaign_participations/edit/24794 _x000a_[ZB] je ne comprends pas l'analyse + lien fonctionne pas _x000a_[OA] c'est normal que le lien ne marche pas vu que la participation n'a pas de profondeur de déclaration, exemple ( Hôtel, Country Brand and country)_x000a_[ZB] J'ai corrigé la participation + les colonnes, je te laisse revoir ton analyse car le montant est toujours different de la facture.  [OA] on trouve 2 participations, donc il faut archiver une participation. https://www.astoresuite.com/declarative_campaign_participations/edit/74636_x000a_[EF] mauvaise particpation archivée les colonnes étaient inversées, j'ai du reloadé:_x000a_https://astoresuite.com/billing_invoices/show/31324_x000a_Devrait être OK"/>
    <x v="1"/>
    <s v="Emmanuel"/>
    <x v="1"/>
  </r>
  <r>
    <s v="BELE14P2004121000Q4 2020EUR"/>
    <x v="0"/>
    <n v="92952"/>
    <s v="KONICA MINOLTA BE"/>
    <s v="E14P2004121000"/>
    <s v="Q4 2020"/>
    <s v="EUR"/>
    <n v="36.22"/>
    <n v="36.223799999999997"/>
    <n v="-3.7999999999982401E-3"/>
    <n v="36.22"/>
    <n v="0"/>
    <x v="0"/>
    <m/>
    <m/>
    <m/>
    <m/>
    <s v="none"/>
    <m/>
    <m/>
    <m/>
    <x v="0"/>
    <m/>
    <x v="0"/>
  </r>
  <r>
    <s v="BELF17P302984Q3 2020EUR"/>
    <x v="0"/>
    <n v="93085"/>
    <s v="AB-INBEV BELGIUM"/>
    <s v="F17P302984"/>
    <s v="Q3 2020"/>
    <s v="EUR"/>
    <n v="-3.9999999989959103E-4"/>
    <m/>
    <n v="-3.9999999989959103E-4"/>
    <n v="-3.9999999989959103E-4"/>
    <n v="0"/>
    <x v="0"/>
    <m/>
    <m/>
    <m/>
    <m/>
    <m/>
    <m/>
    <m/>
    <m/>
    <x v="0"/>
    <m/>
    <x v="0"/>
  </r>
  <r>
    <s v="BELF17P302984Q4 2020EUR"/>
    <x v="0"/>
    <n v="93085"/>
    <s v="AB-INBEV BELGIUM"/>
    <s v="F17P302984"/>
    <s v="Q4 2020"/>
    <s v="EUR"/>
    <n v="-5.6843418860808002E-14"/>
    <m/>
    <n v="-5.6843418860808002E-14"/>
    <n v="-5.6843418860808002E-14"/>
    <n v="0"/>
    <x v="0"/>
    <m/>
    <m/>
    <m/>
    <m/>
    <m/>
    <m/>
    <m/>
    <m/>
    <x v="0"/>
    <m/>
    <x v="0"/>
  </r>
  <r>
    <s v="BELF17P302984Y 2020EUR"/>
    <x v="0"/>
    <n v="93085"/>
    <s v="AB-INBEV BELGIUM"/>
    <s v="F17P302984"/>
    <s v="Y 2020"/>
    <s v="EUR"/>
    <n v="31896.506000000001"/>
    <n v="31896.518199999999"/>
    <n v="-1.21999999973922E-2"/>
    <n v="31896.506000000001"/>
    <n v="0"/>
    <x v="0"/>
    <m/>
    <m/>
    <m/>
    <m/>
    <s v="none"/>
    <s v="Produit"/>
    <s v="Ossama"/>
    <s v="[OA]calcule de rebate faux / le périmetre couvert à changé : Contrat : https://www.astoresuite.com/contracts/edit/24223 / ajustement : https://www.astoresuite.com/adjustements/edit/23193"/>
    <x v="1"/>
    <m/>
    <x v="0"/>
  </r>
  <r>
    <s v="BEL1999885Q1 2020EUR"/>
    <x v="0"/>
    <n v="93100"/>
    <s v="GOM (FACILICOM)"/>
    <n v="1999885"/>
    <s v="Q1 2020"/>
    <s v="EUR"/>
    <n v="4032.1"/>
    <n v="4032.096"/>
    <n v="3.9999999999054099E-3"/>
    <n v="4032.1"/>
    <n v="0"/>
    <x v="0"/>
    <m/>
    <m/>
    <m/>
    <m/>
    <s v="none"/>
    <m/>
    <m/>
    <m/>
    <x v="0"/>
    <m/>
    <x v="0"/>
  </r>
  <r>
    <s v="BEL1999885Q2 2020EUR"/>
    <x v="0"/>
    <n v="93100"/>
    <s v="GOM (FACILICOM)"/>
    <n v="1999885"/>
    <s v="Q2 2020"/>
    <s v="EUR"/>
    <n v="430.66"/>
    <n v="430.65989999999999"/>
    <n v="1.00000000031741E-4"/>
    <n v="430.66"/>
    <n v="0"/>
    <x v="0"/>
    <m/>
    <m/>
    <m/>
    <m/>
    <s v="none"/>
    <m/>
    <m/>
    <m/>
    <x v="0"/>
    <m/>
    <x v="0"/>
  </r>
  <r>
    <s v="BEL1999885Q3 2020EUR"/>
    <x v="0"/>
    <n v="93100"/>
    <s v="GOM (FACILICOM)"/>
    <n v="1999885"/>
    <s v="Q3 2020"/>
    <s v="EUR"/>
    <n v="4412.6000000000004"/>
    <n v="4412.6013999999996"/>
    <n v="-1.39999999919382E-3"/>
    <n v="4412.6000000000004"/>
    <n v="0"/>
    <x v="0"/>
    <m/>
    <m/>
    <m/>
    <m/>
    <s v="none"/>
    <m/>
    <m/>
    <m/>
    <x v="0"/>
    <m/>
    <x v="0"/>
  </r>
  <r>
    <s v="BEL1999885Q4 2020EUR"/>
    <x v="0"/>
    <n v="93100"/>
    <s v="GOM (FACILICOM)"/>
    <n v="1999885"/>
    <s v="Q4 2020"/>
    <s v="EUR"/>
    <n v="179.12"/>
    <n v="179.12"/>
    <n v="0"/>
    <n v="179.12"/>
    <n v="0"/>
    <x v="0"/>
    <m/>
    <m/>
    <m/>
    <m/>
    <s v="none"/>
    <m/>
    <m/>
    <m/>
    <x v="0"/>
    <m/>
    <x v="0"/>
  </r>
  <r>
    <s v="BEL28255020Q1 2020EUR"/>
    <x v="0"/>
    <n v="93100"/>
    <s v="GOM (FACILICOM)"/>
    <n v="28255020"/>
    <s v="Q1 2020"/>
    <s v="EUR"/>
    <n v="11026.28"/>
    <n v="11026.2783"/>
    <n v="1.70000000071013E-3"/>
    <n v="11026.28"/>
    <n v="0"/>
    <x v="0"/>
    <m/>
    <m/>
    <m/>
    <m/>
    <s v="none"/>
    <m/>
    <m/>
    <m/>
    <x v="0"/>
    <m/>
    <x v="0"/>
  </r>
  <r>
    <s v="BEL28255020Q2 2020EUR"/>
    <x v="0"/>
    <n v="93100"/>
    <s v="GOM (FACILICOM)"/>
    <n v="28255020"/>
    <s v="Q2 2020"/>
    <s v="EUR"/>
    <n v="639.1"/>
    <n v="639.08759999999995"/>
    <n v="1.24000000000705E-2"/>
    <n v="639.1"/>
    <n v="0"/>
    <x v="0"/>
    <m/>
    <m/>
    <m/>
    <m/>
    <s v="none"/>
    <m/>
    <m/>
    <m/>
    <x v="0"/>
    <m/>
    <x v="0"/>
  </r>
  <r>
    <s v="BEL28255020Q4 2020EUR"/>
    <x v="0"/>
    <n v="93100"/>
    <s v="GOM (FACILICOM)"/>
    <n v="28255020"/>
    <s v="Q4 2020"/>
    <s v="EUR"/>
    <n v="5580.31"/>
    <n v="5580.3150999999998"/>
    <n v="-5.0999999994019102E-3"/>
    <n v="5580.31"/>
    <n v="0"/>
    <x v="0"/>
    <m/>
    <m/>
    <m/>
    <m/>
    <s v="none"/>
    <m/>
    <m/>
    <m/>
    <x v="0"/>
    <m/>
    <x v="0"/>
  </r>
  <r>
    <s v="BEL1000025Q1 2020EUR"/>
    <x v="0"/>
    <n v="93177"/>
    <s v="AXYBEL"/>
    <n v="1000025"/>
    <s v="Q1 2020"/>
    <s v="EUR"/>
    <n v="769.48"/>
    <n v="769.48410000000001"/>
    <n v="-4.0999999999939904E-3"/>
    <n v="769.48"/>
    <n v="0"/>
    <x v="0"/>
    <m/>
    <m/>
    <m/>
    <m/>
    <s v="none"/>
    <m/>
    <m/>
    <m/>
    <x v="0"/>
    <m/>
    <x v="0"/>
  </r>
  <r>
    <s v="BEL1000025Q2 2020EUR"/>
    <x v="0"/>
    <n v="93177"/>
    <s v="AXYBEL"/>
    <n v="1000025"/>
    <s v="Q2 2020"/>
    <s v="EUR"/>
    <n v="32.79"/>
    <n v="32.790700000000001"/>
    <n v="-7.0000000000192098E-4"/>
    <n v="32.79"/>
    <n v="0"/>
    <x v="0"/>
    <m/>
    <m/>
    <m/>
    <m/>
    <s v="none"/>
    <m/>
    <m/>
    <m/>
    <x v="0"/>
    <m/>
    <x v="0"/>
  </r>
  <r>
    <s v="BEL1000025Q3 2020EUR"/>
    <x v="0"/>
    <n v="93177"/>
    <s v="AXYBEL"/>
    <n v="1000025"/>
    <s v="Q3 2020"/>
    <s v="EUR"/>
    <n v="140.26"/>
    <n v="140.26310000000001"/>
    <n v="-3.1000000000176399E-3"/>
    <n v="140.26"/>
    <n v="0"/>
    <x v="0"/>
    <m/>
    <m/>
    <m/>
    <m/>
    <s v="none"/>
    <m/>
    <m/>
    <m/>
    <x v="0"/>
    <m/>
    <x v="0"/>
  </r>
  <r>
    <s v="BEL1000025Q4 2020EUR"/>
    <x v="0"/>
    <n v="93177"/>
    <s v="AXYBEL"/>
    <n v="1000025"/>
    <s v="Q4 2020"/>
    <s v="EUR"/>
    <n v="40.85"/>
    <n v="40.850200000000001"/>
    <n v="-1.9999999999953299E-4"/>
    <n v="40.85"/>
    <n v="0"/>
    <x v="0"/>
    <m/>
    <m/>
    <m/>
    <m/>
    <s v="none"/>
    <m/>
    <m/>
    <m/>
    <x v="0"/>
    <m/>
    <x v="0"/>
  </r>
  <r>
    <s v="BELF14P2018920700Q1 2020EUR"/>
    <x v="0"/>
    <n v="93395"/>
    <s v="LAURENT-PERRIER BELGIQUE"/>
    <s v="F14P2018920700"/>
    <s v="Q1 2020"/>
    <s v="EUR"/>
    <n v="129.08000000000001"/>
    <n v="129.08000000000001"/>
    <n v="0"/>
    <n v="129.08000000000001"/>
    <n v="0"/>
    <x v="0"/>
    <m/>
    <m/>
    <m/>
    <m/>
    <s v="none"/>
    <m/>
    <m/>
    <m/>
    <x v="0"/>
    <m/>
    <x v="0"/>
  </r>
  <r>
    <s v="BELF14P2018920700Q3 2020EUR"/>
    <x v="0"/>
    <n v="93395"/>
    <s v="LAURENT-PERRIER BELGIQUE"/>
    <s v="F14P2018920700"/>
    <s v="Q3 2020"/>
    <s v="EUR"/>
    <n v="65.52"/>
    <n v="65.52"/>
    <n v="0"/>
    <n v="65.52"/>
    <n v="0"/>
    <x v="0"/>
    <m/>
    <m/>
    <m/>
    <m/>
    <s v="none"/>
    <m/>
    <m/>
    <m/>
    <x v="0"/>
    <m/>
    <x v="0"/>
  </r>
  <r>
    <s v="BEL1000118Q1 2020EUR"/>
    <x v="0"/>
    <n v="93421"/>
    <s v="CULLIGAN"/>
    <n v="1000118"/>
    <s v="Q1 2020"/>
    <s v="EUR"/>
    <n v="299.60000000000002"/>
    <m/>
    <n v="299.60000000000002"/>
    <m/>
    <n v="299.60000000000002"/>
    <x v="1"/>
    <s v="[29935]"/>
    <s v="[12715]"/>
    <s v="no contract attached, service found"/>
    <s v="2021-05-06 18:28:54 +0200"/>
    <m/>
    <s v="Métier"/>
    <s v="Emmanuel"/>
    <s v="[EF] On a bien un contrat qui semble correctement lié à cette partcipation, mais qui génére une facture dna spré-billing sur le fournisseur 356263  alors que la partcipation est pour le fournisseur 93421_x000a_Contrat_x000a_https://astoresuite.com/contracts/show/34743"/>
    <x v="2"/>
    <m/>
    <x v="0"/>
  </r>
  <r>
    <s v="BEL1000118Q2 2020EUR"/>
    <x v="0"/>
    <n v="93421"/>
    <s v="CULLIGAN"/>
    <n v="1000118"/>
    <s v="Q2 2020"/>
    <s v="EUR"/>
    <n v="187.12"/>
    <m/>
    <n v="187.12"/>
    <m/>
    <n v="187.12"/>
    <x v="1"/>
    <s v="[30041]"/>
    <s v="[12617]"/>
    <s v="no contract attached, service found"/>
    <s v="2021-05-06 18:28:31 +0200"/>
    <m/>
    <s v="Métier"/>
    <s v="Emmanuel"/>
    <s v="[EF] On a bien un contrat qui semble correctement lié à cette partcipation, mais qui génére une facture dna spré-billing sur le fournisseur 356263  alors que la partcipation est pour le fournisseur 93421_x000a_Contrat_x000a_https://astoresuite.com/contracts/show/34743"/>
    <x v="2"/>
    <m/>
    <x v="0"/>
  </r>
  <r>
    <s v="BEL1000118Q3 2020EUR"/>
    <x v="0"/>
    <n v="93421"/>
    <s v="CULLIGAN"/>
    <n v="1000118"/>
    <s v="Q3 2020"/>
    <s v="EUR"/>
    <n v="233.55"/>
    <m/>
    <n v="233.55"/>
    <m/>
    <n v="233.55"/>
    <x v="1"/>
    <s v="[10296]"/>
    <s v="[2024]"/>
    <s v="no contract attached, service found"/>
    <s v="2021-03-23 12:20:45 +0100"/>
    <m/>
    <s v="Métier"/>
    <s v="Emmanuel"/>
    <s v="[EF] On a bien un contrat qui semble correctement lié à cette partcipation, mais qui génére une facture dna spré-billing sur le fournisseur 356263  alors que la partcipation est pour le fournisseur 93421_x000a_Contrat_x000a_https://astoresuite.com/contracts/show/34743"/>
    <x v="2"/>
    <m/>
    <x v="0"/>
  </r>
  <r>
    <s v="BEL1000118Q4 2020EUR"/>
    <x v="0"/>
    <n v="93421"/>
    <s v="CULLIGAN"/>
    <n v="1000118"/>
    <s v="Q4 2020"/>
    <s v="EUR"/>
    <n v="69.239999999999995"/>
    <m/>
    <n v="69.239999999999995"/>
    <m/>
    <n v="69.239999999999995"/>
    <x v="1"/>
    <s v="[16656]"/>
    <s v="[4365]"/>
    <s v="no contract attached, service found"/>
    <s v="2021-03-22 18:35:31 +0100"/>
    <m/>
    <s v="Métier"/>
    <s v="Emmanuel"/>
    <s v="[EF] On a bien un contrat qui semble correctement lié à cette partcipation, mais qui génére une facture dna spré-billing sur le fournisseur 356263  alors que la partcipation est pour le fournisseur 93421_x000a_Contrat_x000a_https://astoresuite.com/contracts/show/34743"/>
    <x v="2"/>
    <m/>
    <x v="0"/>
  </r>
  <r>
    <s v="BELE14P2019941700Q1 2020EUR"/>
    <x v="0"/>
    <n v="93466"/>
    <s v="CWS Workwear België N.V.  (INITIAL N.V.)"/>
    <s v="E14P2019941700"/>
    <s v="Q1 2020"/>
    <s v="EUR"/>
    <n v="1103.6099999999999"/>
    <n v="1103.6105"/>
    <n v="-5.0000000010186297E-4"/>
    <n v="1103.6099999999999"/>
    <n v="0"/>
    <x v="0"/>
    <m/>
    <m/>
    <m/>
    <m/>
    <s v="none"/>
    <m/>
    <m/>
    <m/>
    <x v="0"/>
    <m/>
    <x v="0"/>
  </r>
  <r>
    <s v="BELE14P2019941700Q2 2020EUR"/>
    <x v="0"/>
    <n v="93466"/>
    <s v="CWS Workwear België N.V.  (INITIAL N.V.)"/>
    <s v="E14P2019941700"/>
    <s v="Q2 2020"/>
    <s v="EUR"/>
    <n v="805.31"/>
    <n v="805.31500000000005"/>
    <n v="-5.0000000001091298E-3"/>
    <n v="805.31"/>
    <n v="0"/>
    <x v="0"/>
    <m/>
    <m/>
    <m/>
    <m/>
    <s v="none"/>
    <m/>
    <m/>
    <m/>
    <x v="0"/>
    <m/>
    <x v="0"/>
  </r>
  <r>
    <s v="BELE14P2021552500Q1 2020EUR"/>
    <x v="0"/>
    <n v="93505"/>
    <s v="QUADIENT BELGIUM (ex NEOPOST)"/>
    <s v="E14P2021552500"/>
    <s v="Q1 2020"/>
    <s v="EUR"/>
    <n v="744.16"/>
    <n v="744.15639999999996"/>
    <n v="3.6000000000058199E-3"/>
    <n v="744.16"/>
    <n v="0"/>
    <x v="0"/>
    <m/>
    <m/>
    <m/>
    <m/>
    <s v="none"/>
    <m/>
    <m/>
    <m/>
    <x v="0"/>
    <m/>
    <x v="0"/>
  </r>
  <r>
    <s v="BELE14P2021552500Q2 2020EUR"/>
    <x v="0"/>
    <n v="93505"/>
    <s v="QUADIENT BELGIUM (ex NEOPOST)"/>
    <s v="E14P2021552500"/>
    <s v="Q2 2020"/>
    <s v="EUR"/>
    <n v="283.69"/>
    <n v="283.69260000000003"/>
    <n v="-2.6000000000294598E-3"/>
    <n v="283.69"/>
    <n v="0"/>
    <x v="0"/>
    <m/>
    <m/>
    <m/>
    <m/>
    <s v="none"/>
    <m/>
    <m/>
    <m/>
    <x v="0"/>
    <m/>
    <x v="0"/>
  </r>
  <r>
    <s v="BELE14P2021552500Q3 2020EUR"/>
    <x v="0"/>
    <n v="93505"/>
    <s v="QUADIENT BELGIUM (ex NEOPOST)"/>
    <s v="E14P2021552500"/>
    <s v="Q3 2020"/>
    <s v="EUR"/>
    <n v="318.66000000000003"/>
    <n v="318.66090000000003"/>
    <n v="-9.0000000000145497E-4"/>
    <n v="318.66000000000003"/>
    <n v="0"/>
    <x v="0"/>
    <m/>
    <m/>
    <m/>
    <m/>
    <s v="none"/>
    <m/>
    <m/>
    <m/>
    <x v="0"/>
    <m/>
    <x v="0"/>
  </r>
  <r>
    <s v="BELE14P2021552500Q4 2020EUR"/>
    <x v="0"/>
    <n v="93505"/>
    <s v="QUADIENT BELGIUM (ex NEOPOST)"/>
    <s v="E14P2021552500"/>
    <s v="Q4 2020"/>
    <s v="EUR"/>
    <n v="256.77999999999997"/>
    <n v="256.78890000000001"/>
    <n v="-8.9000000000396505E-3"/>
    <n v="256.77999999999997"/>
    <n v="0"/>
    <x v="0"/>
    <m/>
    <m/>
    <m/>
    <m/>
    <s v="none"/>
    <m/>
    <m/>
    <m/>
    <x v="0"/>
    <m/>
    <x v="0"/>
  </r>
  <r>
    <s v="BELE12P2000071050Q1 2020EUR"/>
    <x v="0"/>
    <n v="93635"/>
    <s v="RANDSTAD BELGIUM"/>
    <s v="E12P2000071050"/>
    <s v="Q1 2020"/>
    <s v="EUR"/>
    <n v="2350"/>
    <n v="2350"/>
    <n v="0"/>
    <n v="2350"/>
    <n v="0"/>
    <x v="0"/>
    <m/>
    <m/>
    <m/>
    <m/>
    <s v="none"/>
    <m/>
    <m/>
    <m/>
    <x v="0"/>
    <m/>
    <x v="0"/>
  </r>
  <r>
    <s v="BELE12P2000071050Q2 2020EUR"/>
    <x v="0"/>
    <n v="93635"/>
    <s v="RANDSTAD BELGIUM"/>
    <s v="E12P2000071050"/>
    <s v="Q2 2020"/>
    <s v="EUR"/>
    <n v="58.83"/>
    <n v="58.834299999999999"/>
    <n v="-4.3000000000006297E-3"/>
    <n v="58.83"/>
    <n v="0"/>
    <x v="0"/>
    <m/>
    <m/>
    <m/>
    <m/>
    <s v="none"/>
    <m/>
    <m/>
    <m/>
    <x v="0"/>
    <m/>
    <x v="0"/>
  </r>
  <r>
    <s v="BELE12P2000071050Q3 2020EUR"/>
    <x v="0"/>
    <n v="93635"/>
    <s v="RANDSTAD BELGIUM"/>
    <s v="E12P2000071050"/>
    <s v="Q3 2020"/>
    <s v="EUR"/>
    <n v="1183.5"/>
    <n v="1183.5006000000001"/>
    <n v="-6.0000000007676103E-4"/>
    <n v="1183.5"/>
    <n v="0"/>
    <x v="0"/>
    <m/>
    <m/>
    <m/>
    <m/>
    <s v="none"/>
    <m/>
    <m/>
    <m/>
    <x v="0"/>
    <m/>
    <x v="0"/>
  </r>
  <r>
    <s v="BELE12P2000071050Q4 2020EUR"/>
    <x v="0"/>
    <n v="93635"/>
    <s v="RANDSTAD BELGIUM"/>
    <s v="E12P2000071050"/>
    <s v="Q4 2020"/>
    <s v="EUR"/>
    <n v="337.47"/>
    <n v="337.47239999999999"/>
    <n v="-2.3999999999659801E-3"/>
    <n v="337.47"/>
    <n v="0"/>
    <x v="0"/>
    <m/>
    <m/>
    <m/>
    <m/>
    <s v="none"/>
    <m/>
    <m/>
    <m/>
    <x v="0"/>
    <m/>
    <x v="0"/>
  </r>
  <r>
    <s v="BELE15P2010450550-PO8800052182Q4 2020EUR"/>
    <x v="0"/>
    <n v="93673"/>
    <s v="ENGIE (Electrabel)"/>
    <s v="E15P2010450550-PO8800052182"/>
    <s v="Q4 2020"/>
    <s v="EUR"/>
    <n v="2138.12"/>
    <n v="2138.1192999999998"/>
    <n v="7.0000000005165897E-4"/>
    <n v="2138.12"/>
    <n v="0"/>
    <x v="0"/>
    <m/>
    <m/>
    <m/>
    <m/>
    <s v="none"/>
    <m/>
    <m/>
    <m/>
    <x v="0"/>
    <m/>
    <x v="0"/>
  </r>
  <r>
    <s v="BELE15P2010450550-PO8800052182Y 2020EUR"/>
    <x v="0"/>
    <n v="93673"/>
    <s v="ENGIE (Electrabel)"/>
    <s v="E15P2010450550-PO8800052182"/>
    <s v="Y 2020"/>
    <s v="EUR"/>
    <n v="5809.2371679999997"/>
    <n v="5809.24"/>
    <n v="-2.8320000001258402E-3"/>
    <n v="5809.2371679999997"/>
    <n v="0"/>
    <x v="0"/>
    <m/>
    <m/>
    <m/>
    <m/>
    <s v="none"/>
    <m/>
    <m/>
    <m/>
    <x v="0"/>
    <m/>
    <x v="0"/>
  </r>
  <r>
    <s v="BELE17P2010460600EQ4 2020EUR"/>
    <x v="0"/>
    <n v="93673"/>
    <s v="ENGIE (Electrabel)"/>
    <s v="E17P2010460600E"/>
    <s v="Q4 2020"/>
    <s v="EUR"/>
    <n v="4576.62"/>
    <n v="4576.6188000000002"/>
    <n v="1.1999999996987699E-3"/>
    <n v="4576.62"/>
    <n v="0"/>
    <x v="0"/>
    <m/>
    <m/>
    <m/>
    <m/>
    <s v="none"/>
    <m/>
    <m/>
    <m/>
    <x v="0"/>
    <m/>
    <x v="0"/>
  </r>
  <r>
    <s v="BELE17P2010460600EY 2020EUR"/>
    <x v="0"/>
    <n v="93673"/>
    <s v="ENGIE (Electrabel)"/>
    <s v="E17P2010460600E"/>
    <s v="Y 2020"/>
    <s v="EUR"/>
    <n v="6854.9120239999902"/>
    <n v="6854.91"/>
    <n v="2.0239999976183701E-3"/>
    <n v="6854.9120239999902"/>
    <n v="0"/>
    <x v="0"/>
    <m/>
    <m/>
    <m/>
    <m/>
    <s v="none"/>
    <s v="Métier"/>
    <s v="Ossama"/>
    <s v="[OA]la participation correspond à l'encodage du contrat et du CA déclaré  //  https://www.astoresuite.com/declarative_campaign_participations/edit/69659 // "/>
    <x v="1"/>
    <m/>
    <x v="0"/>
  </r>
  <r>
    <s v="BELE10P2000061500Q1 2020EUR"/>
    <x v="0"/>
    <n v="93698"/>
    <s v="ORANGE BELGIUM NV"/>
    <s v="E10P2000061500"/>
    <s v="Q1 2020"/>
    <s v="EUR"/>
    <n v="1100.5899999999999"/>
    <n v="1100.5875000000001"/>
    <n v="2.4999999998271899E-3"/>
    <n v="1100.5875000000001"/>
    <n v="2.4999999998271899E-3"/>
    <x v="0"/>
    <m/>
    <m/>
    <m/>
    <m/>
    <s v="none"/>
    <m/>
    <m/>
    <m/>
    <x v="0"/>
    <m/>
    <x v="0"/>
  </r>
  <r>
    <s v="BELE10P2000061500Q2 2020EUR"/>
    <x v="0"/>
    <n v="93698"/>
    <s v="ORANGE BELGIUM NV"/>
    <s v="E10P2000061500"/>
    <s v="Q2 2020"/>
    <s v="EUR"/>
    <n v="1100.5899999999999"/>
    <n v="1100.5875000000001"/>
    <n v="2.4999999998271899E-3"/>
    <n v="1100.5875000000001"/>
    <n v="2.4999999998271899E-3"/>
    <x v="0"/>
    <m/>
    <m/>
    <m/>
    <m/>
    <s v="none"/>
    <m/>
    <m/>
    <m/>
    <x v="0"/>
    <m/>
    <x v="0"/>
  </r>
  <r>
    <s v="BELE10P2000061500Q4 2020EUR"/>
    <x v="0"/>
    <n v="93698"/>
    <s v="ORANGE BELGIUM NV"/>
    <s v="E10P2000061500"/>
    <s v="Q4 2020"/>
    <s v="EUR"/>
    <n v="1362.0374999999999"/>
    <m/>
    <n v="1362.0374999999999"/>
    <m/>
    <n v="1362.0374999999999"/>
    <x v="2"/>
    <s v="[85873, 86049, 37656]"/>
    <s v="[47608, 47395, 47610, 47609, 17906, 47394]"/>
    <s v="rebate present"/>
    <s v="2022-05-27 18:00:29 +0200"/>
    <m/>
    <s v="Produit"/>
    <s v="Sarah"/>
    <s v="[SB] &quot;No name provided&quot; dans la colonne unité de l'ajustement , à corriger https://www.astoresuite.com/adjustements/edit/17906 _x000a_[ZB] Qu'est ce qu'il faut corrigé ? le template est lié a un seul contrat et au niveau de contrat il y a qu'une seule condition, l'autre sous-service est un forfait, il faut voir avec le metier ou il faut declarer mettre ce montant_x000a_[SB] Il faut corriger l'intitulé de la colonne. Ce n'est pas normal d'avoir &quot;No name provided&quot;, à voir avec Loic, on en avait parlé, peut-être qu'il sait comment résoudre? _x000a_[ZB] Il me faut comme info le sous-service (condition) qui correpond à cette colonne _x000a_[EF] reloadé"/>
    <x v="1"/>
    <s v="Emmanuel"/>
    <x v="3"/>
  </r>
  <r>
    <s v="BELE13P2017692500Q1 2020EUR"/>
    <x v="0"/>
    <n v="93698"/>
    <s v="ORANGE BELGIUM NV"/>
    <s v="E13P2017692500"/>
    <s v="Q1 2020"/>
    <s v="EUR"/>
    <n v="633"/>
    <n v="633"/>
    <n v="0"/>
    <n v="633"/>
    <n v="0"/>
    <x v="0"/>
    <m/>
    <m/>
    <m/>
    <m/>
    <s v="none"/>
    <m/>
    <m/>
    <m/>
    <x v="0"/>
    <m/>
    <x v="0"/>
  </r>
  <r>
    <s v="BELE13P2017692500Q2 2020EUR"/>
    <x v="0"/>
    <n v="93698"/>
    <s v="ORANGE BELGIUM NV"/>
    <s v="E13P2017692500"/>
    <s v="Q2 2020"/>
    <s v="EUR"/>
    <n v="376.36"/>
    <n v="376.36250000000001"/>
    <n v="-2.4999999999977202E-3"/>
    <n v="376.36"/>
    <n v="0"/>
    <x v="0"/>
    <m/>
    <m/>
    <m/>
    <m/>
    <s v="none"/>
    <m/>
    <m/>
    <m/>
    <x v="0"/>
    <m/>
    <x v="0"/>
  </r>
  <r>
    <s v="BELE15P2022650866Q1 2020EUR"/>
    <x v="0"/>
    <n v="93747"/>
    <s v="G4S SECURE SOLUTIONS"/>
    <s v="E15P2022650866"/>
    <s v="Q1 2020"/>
    <s v="EUR"/>
    <n v="501.86"/>
    <n v="501.85559999999998"/>
    <n v="4.4000000000323702E-3"/>
    <n v="501.86"/>
    <n v="0"/>
    <x v="0"/>
    <m/>
    <m/>
    <m/>
    <m/>
    <s v="none"/>
    <m/>
    <m/>
    <m/>
    <x v="0"/>
    <m/>
    <x v="0"/>
  </r>
  <r>
    <s v="BELE15P2022650866Q2 2020EUR"/>
    <x v="0"/>
    <n v="93747"/>
    <s v="G4S SECURE SOLUTIONS"/>
    <s v="E15P2022650866"/>
    <s v="Q2 2020"/>
    <s v="EUR"/>
    <n v="511.88"/>
    <n v="511.88040000000001"/>
    <n v="-4.0000000001327803E-4"/>
    <n v="511.88"/>
    <n v="0"/>
    <x v="0"/>
    <m/>
    <m/>
    <m/>
    <m/>
    <s v="none"/>
    <m/>
    <m/>
    <m/>
    <x v="0"/>
    <m/>
    <x v="0"/>
  </r>
  <r>
    <s v="BELE15P2022650866Q3 2020EUR"/>
    <x v="0"/>
    <n v="93747"/>
    <s v="G4S SECURE SOLUTIONS"/>
    <s v="E15P2022650866"/>
    <s v="Q3 2020"/>
    <s v="EUR"/>
    <n v="515"/>
    <n v="515.00450000000001"/>
    <n v="-4.5000000000072699E-3"/>
    <n v="515"/>
    <n v="0"/>
    <x v="0"/>
    <m/>
    <m/>
    <m/>
    <m/>
    <s v="none"/>
    <m/>
    <m/>
    <m/>
    <x v="0"/>
    <m/>
    <x v="0"/>
  </r>
  <r>
    <s v="BEL1999956Q1 2020EUR"/>
    <x v="0"/>
    <n v="93788"/>
    <s v="ATHLON CAR LEASE BELGIUM"/>
    <n v="1999956"/>
    <s v="Q1 2020"/>
    <s v="EUR"/>
    <n v="4040.4"/>
    <n v="4040.3993999999998"/>
    <n v="6.0000000030413503E-4"/>
    <n v="4040.4"/>
    <n v="0"/>
    <x v="0"/>
    <m/>
    <m/>
    <m/>
    <m/>
    <s v="none"/>
    <m/>
    <m/>
    <m/>
    <x v="0"/>
    <m/>
    <x v="0"/>
  </r>
  <r>
    <s v="BEL1999956Q2 2020EUR"/>
    <x v="0"/>
    <n v="93788"/>
    <s v="ATHLON CAR LEASE BELGIUM"/>
    <n v="1999956"/>
    <s v="Q2 2020"/>
    <s v="EUR"/>
    <n v="3436.13"/>
    <n v="3436.1289000000002"/>
    <n v="1.09999999995125E-3"/>
    <n v="3436.13"/>
    <n v="0"/>
    <x v="0"/>
    <m/>
    <m/>
    <m/>
    <m/>
    <s v="none"/>
    <m/>
    <m/>
    <m/>
    <x v="0"/>
    <m/>
    <x v="0"/>
  </r>
  <r>
    <s v="BEL1999956Q3 2020EUR"/>
    <x v="0"/>
    <n v="93788"/>
    <s v="ATHLON CAR LEASE BELGIUM"/>
    <n v="1999956"/>
    <s v="Q3 2020"/>
    <s v="EUR"/>
    <n v="2344.38"/>
    <n v="2344.3757999999998"/>
    <n v="4.2000000003099497E-3"/>
    <n v="2344.38"/>
    <n v="0"/>
    <x v="0"/>
    <m/>
    <m/>
    <m/>
    <m/>
    <s v="none"/>
    <m/>
    <m/>
    <m/>
    <x v="0"/>
    <m/>
    <x v="0"/>
  </r>
  <r>
    <s v="BELE11P2003500600Q1 2020EUR"/>
    <x v="0"/>
    <n v="93965"/>
    <s v="DEKEUKELAERE WASBEDRIJF"/>
    <s v="E11P2003500600"/>
    <s v="Q1 2020"/>
    <s v="EUR"/>
    <n v="3895.32"/>
    <n v="3895.3195999999998"/>
    <n v="4.0000000035433897E-4"/>
    <n v="3895.32"/>
    <n v="0"/>
    <x v="0"/>
    <m/>
    <m/>
    <m/>
    <m/>
    <s v="none"/>
    <m/>
    <m/>
    <m/>
    <x v="0"/>
    <m/>
    <x v="0"/>
  </r>
  <r>
    <s v="BELE11P2003500600Q2 2020EUR"/>
    <x v="0"/>
    <n v="93965"/>
    <s v="DEKEUKELAERE WASBEDRIJF"/>
    <s v="E11P2003500600"/>
    <s v="Q2 2020"/>
    <s v="EUR"/>
    <n v="343.14"/>
    <n v="343.13720000000001"/>
    <n v="2.7999999999792601E-3"/>
    <n v="343.14"/>
    <n v="0"/>
    <x v="0"/>
    <m/>
    <m/>
    <m/>
    <m/>
    <s v="none"/>
    <m/>
    <m/>
    <m/>
    <x v="0"/>
    <m/>
    <x v="0"/>
  </r>
  <r>
    <s v="BELE11P2003500600Q3 2020EUR"/>
    <x v="0"/>
    <n v="93965"/>
    <s v="DEKEUKELAERE WASBEDRIJF"/>
    <s v="E11P2003500600"/>
    <s v="Q3 2020"/>
    <s v="EUR"/>
    <n v="2087.54"/>
    <n v="2087.5383000000002"/>
    <n v="1.6999999998006301E-3"/>
    <n v="2087.54"/>
    <n v="0"/>
    <x v="0"/>
    <m/>
    <m/>
    <m/>
    <m/>
    <s v="none"/>
    <m/>
    <m/>
    <m/>
    <x v="0"/>
    <m/>
    <x v="0"/>
  </r>
  <r>
    <s v="BELE11P2003500600Q4 2020EUR"/>
    <x v="0"/>
    <n v="93965"/>
    <s v="DEKEUKELAERE WASBEDRIJF"/>
    <s v="E11P2003500600"/>
    <s v="Q4 2020"/>
    <s v="EUR"/>
    <n v="889.87"/>
    <n v="889.87419999999997"/>
    <n v="-4.1999999999688901E-3"/>
    <n v="889.87"/>
    <n v="0"/>
    <x v="0"/>
    <m/>
    <m/>
    <m/>
    <m/>
    <s v="none"/>
    <m/>
    <m/>
    <m/>
    <x v="0"/>
    <m/>
    <x v="0"/>
  </r>
  <r>
    <s v="BELE12P2002411100Q1 2020EUR"/>
    <x v="0"/>
    <n v="94148"/>
    <s v="DAOUST BUSINESS SUPPORT"/>
    <s v="E12P2002411100"/>
    <s v="Q1 2020"/>
    <s v="EUR"/>
    <n v="7068"/>
    <n v="7068.0036"/>
    <n v="-3.6000000000058199E-3"/>
    <n v="7068"/>
    <n v="0"/>
    <x v="0"/>
    <m/>
    <m/>
    <m/>
    <m/>
    <s v="none"/>
    <m/>
    <m/>
    <m/>
    <x v="0"/>
    <m/>
    <x v="0"/>
  </r>
  <r>
    <s v="BELE12P2002411100Q2 2020EUR"/>
    <x v="0"/>
    <n v="94148"/>
    <s v="DAOUST BUSINESS SUPPORT"/>
    <s v="E12P2002411100"/>
    <s v="Q2 2020"/>
    <s v="EUR"/>
    <n v="112"/>
    <n v="112.0013"/>
    <n v="-1.3000000000005199E-3"/>
    <n v="112"/>
    <n v="0"/>
    <x v="0"/>
    <m/>
    <m/>
    <m/>
    <m/>
    <s v="none"/>
    <m/>
    <m/>
    <m/>
    <x v="0"/>
    <m/>
    <x v="0"/>
  </r>
  <r>
    <s v="BELE12P2002411100Q3 2020EUR"/>
    <x v="0"/>
    <n v="94148"/>
    <s v="DAOUST BUSINESS SUPPORT"/>
    <s v="E12P2002411100"/>
    <s v="Q3 2020"/>
    <s v="EUR"/>
    <n v="483.39"/>
    <n v="483.38499999999999"/>
    <n v="4.9999999999954499E-3"/>
    <n v="483.39"/>
    <n v="0"/>
    <x v="0"/>
    <m/>
    <m/>
    <m/>
    <m/>
    <s v="none"/>
    <m/>
    <m/>
    <m/>
    <x v="0"/>
    <m/>
    <x v="0"/>
  </r>
  <r>
    <s v="BELE12P2002411100Q4 2020EUR"/>
    <x v="0"/>
    <n v="94148"/>
    <s v="DAOUST BUSINESS SUPPORT"/>
    <s v="E12P2002411100"/>
    <s v="Q4 2020"/>
    <s v="EUR"/>
    <n v="221.87"/>
    <n v="221.87219999999999"/>
    <n v="-2.1999999999877599E-3"/>
    <n v="221.87"/>
    <n v="0"/>
    <x v="0"/>
    <m/>
    <m/>
    <m/>
    <m/>
    <s v="none"/>
    <m/>
    <m/>
    <m/>
    <x v="0"/>
    <m/>
    <x v="0"/>
  </r>
  <r>
    <s v="BELE13P2002402500Q1 2020EUR"/>
    <x v="0"/>
    <n v="94309"/>
    <s v="G4S CASH SOLUTIONS (BELGIUM)"/>
    <s v="E13P2002402500"/>
    <s v="Q1 2020"/>
    <s v="EUR"/>
    <n v="1576.28"/>
    <n v="1576.2822000000001"/>
    <n v="-2.2000000001298702E-3"/>
    <n v="1576.28"/>
    <n v="0"/>
    <x v="0"/>
    <m/>
    <m/>
    <m/>
    <m/>
    <s v="none"/>
    <m/>
    <m/>
    <m/>
    <x v="0"/>
    <m/>
    <x v="0"/>
  </r>
  <r>
    <s v="BELE13P2002402500Q2 2020EUR"/>
    <x v="0"/>
    <n v="94309"/>
    <s v="G4S CASH SOLUTIONS (BELGIUM)"/>
    <s v="E13P2002402500"/>
    <s v="Q2 2020"/>
    <s v="EUR"/>
    <n v="31.61"/>
    <n v="31.607800000000001"/>
    <n v="2.1999999999984198E-3"/>
    <n v="31.61"/>
    <n v="0"/>
    <x v="0"/>
    <m/>
    <m/>
    <m/>
    <m/>
    <s v="none"/>
    <m/>
    <m/>
    <m/>
    <x v="0"/>
    <m/>
    <x v="0"/>
  </r>
  <r>
    <s v="BELE13P2002402500Q3 2020EUR"/>
    <x v="0"/>
    <n v="94309"/>
    <s v="G4S CASH SOLUTIONS (BELGIUM)"/>
    <s v="E13P2002402500"/>
    <s v="Q3 2020"/>
    <s v="EUR"/>
    <n v="302.44"/>
    <n v="302.44060000000002"/>
    <n v="-6.0000000001991696E-4"/>
    <n v="302.44"/>
    <n v="0"/>
    <x v="0"/>
    <m/>
    <m/>
    <m/>
    <m/>
    <s v="none"/>
    <m/>
    <m/>
    <m/>
    <x v="0"/>
    <m/>
    <x v="0"/>
  </r>
  <r>
    <s v="BELE13P2002402500Q4 2020EUR"/>
    <x v="0"/>
    <n v="94309"/>
    <s v="G4S CASH SOLUTIONS (BELGIUM)"/>
    <s v="E13P2002402500"/>
    <s v="Q4 2020"/>
    <s v="EUR"/>
    <n v="808.02"/>
    <n v="808.02539999999999"/>
    <n v="-5.4000000000087303E-3"/>
    <n v="808.02"/>
    <n v="0"/>
    <x v="0"/>
    <m/>
    <m/>
    <m/>
    <m/>
    <s v="none"/>
    <m/>
    <m/>
    <m/>
    <x v="0"/>
    <m/>
    <x v="0"/>
  </r>
  <r>
    <s v="BEL1999914Q1 2020EUR"/>
    <x v="0"/>
    <n v="94324"/>
    <s v="LYRECO BELGIUM S.A."/>
    <n v="1999914"/>
    <s v="Q1 2020"/>
    <s v="EUR"/>
    <n v="2272.6999999999998"/>
    <n v="2272.6974"/>
    <n v="2.59999999980209E-3"/>
    <n v="2272.6999999999998"/>
    <n v="0"/>
    <x v="0"/>
    <m/>
    <m/>
    <m/>
    <m/>
    <s v="none"/>
    <s v="Hexa"/>
    <m/>
    <m/>
    <x v="0"/>
    <s v="Zakaria"/>
    <x v="0"/>
  </r>
  <r>
    <s v="BEL1999914Q2 2020EUR"/>
    <x v="0"/>
    <n v="94324"/>
    <s v="LYRECO BELGIUM S.A."/>
    <n v="1999914"/>
    <s v="Q2 2020"/>
    <s v="EUR"/>
    <n v="665.97"/>
    <n v="665.97360000000003"/>
    <n v="-3.6000000000058199E-3"/>
    <n v="665.97"/>
    <n v="0"/>
    <x v="0"/>
    <m/>
    <m/>
    <m/>
    <m/>
    <s v="none"/>
    <s v="Hexa"/>
    <m/>
    <m/>
    <x v="0"/>
    <s v="Zakaria"/>
    <x v="0"/>
  </r>
  <r>
    <s v="BEL1999914Q3 2020EUR"/>
    <x v="0"/>
    <n v="94324"/>
    <s v="LYRECO BELGIUM S.A."/>
    <n v="1999914"/>
    <s v="Q3 2020"/>
    <s v="EUR"/>
    <n v="1474.08"/>
    <n v="1474.0820000000001"/>
    <n v="-2.00000000018008E-3"/>
    <n v="1474.08"/>
    <n v="0"/>
    <x v="0"/>
    <m/>
    <m/>
    <m/>
    <m/>
    <s v="none"/>
    <s v="Hexa"/>
    <m/>
    <m/>
    <x v="0"/>
    <s v="Zakaria"/>
    <x v="0"/>
  </r>
  <r>
    <s v="BEL1999914Q4 2020EUR"/>
    <x v="0"/>
    <n v="94324"/>
    <s v="LYRECO BELGIUM S.A."/>
    <n v="1999914"/>
    <s v="Q4 2020"/>
    <s v="EUR"/>
    <n v="786.5"/>
    <n v="786.50810000000001"/>
    <n v="-8.1000000000130898E-3"/>
    <n v="786.5"/>
    <n v="0"/>
    <x v="0"/>
    <m/>
    <m/>
    <m/>
    <m/>
    <s v="none"/>
    <m/>
    <m/>
    <m/>
    <x v="0"/>
    <m/>
    <x v="0"/>
  </r>
  <r>
    <s v="BELF15P2024990015Q1 2020EUR"/>
    <x v="0"/>
    <n v="94330"/>
    <s v="DAVIGEL"/>
    <s v="F15P2024990015"/>
    <s v="Q1 2020"/>
    <s v="EUR"/>
    <n v="3648.11"/>
    <n v="3648.1080999999999"/>
    <n v="1.9000000002051801E-3"/>
    <n v="3648.11"/>
    <n v="0"/>
    <x v="0"/>
    <m/>
    <m/>
    <m/>
    <m/>
    <s v="none"/>
    <m/>
    <m/>
    <m/>
    <x v="0"/>
    <m/>
    <x v="0"/>
  </r>
  <r>
    <s v="BELF15P2024990015Q2 2020EUR"/>
    <x v="0"/>
    <n v="94330"/>
    <s v="DAVIGEL"/>
    <s v="F15P2024990015"/>
    <s v="Q2 2020"/>
    <s v="EUR"/>
    <n v="39.840000000000003"/>
    <n v="39.837600000000002"/>
    <n v="2.4000000000015099E-3"/>
    <n v="39.840000000000003"/>
    <n v="0"/>
    <x v="0"/>
    <m/>
    <m/>
    <m/>
    <m/>
    <s v="none"/>
    <m/>
    <m/>
    <m/>
    <x v="0"/>
    <m/>
    <x v="0"/>
  </r>
  <r>
    <s v="BELF15P2024990015Q3 2020EUR"/>
    <x v="0"/>
    <n v="94330"/>
    <s v="DAVIGEL"/>
    <s v="F15P2024990015"/>
    <s v="Q3 2020"/>
    <s v="EUR"/>
    <n v="189.67"/>
    <n v="189.6722"/>
    <n v="-2.2000000000161799E-3"/>
    <n v="189.67"/>
    <n v="0"/>
    <x v="0"/>
    <m/>
    <m/>
    <m/>
    <m/>
    <s v="none"/>
    <m/>
    <m/>
    <m/>
    <x v="0"/>
    <m/>
    <x v="0"/>
  </r>
  <r>
    <s v="BELF15P2024990015Q4 2020EUR"/>
    <x v="0"/>
    <n v="94330"/>
    <s v="DAVIGEL"/>
    <s v="F15P2024990015"/>
    <s v="Q4 2020"/>
    <s v="EUR"/>
    <n v="142.63"/>
    <n v="142.63980000000001"/>
    <n v="-9.8000000000126805E-3"/>
    <n v="142.63"/>
    <n v="0"/>
    <x v="0"/>
    <m/>
    <m/>
    <m/>
    <m/>
    <s v="none"/>
    <m/>
    <m/>
    <m/>
    <x v="0"/>
    <m/>
    <x v="0"/>
  </r>
  <r>
    <s v="BELE10P2000660575Q1 2020EUR"/>
    <x v="0"/>
    <n v="94358"/>
    <s v="OPEN TOURS"/>
    <s v="E10P2000660575"/>
    <s v="Q1 2020"/>
    <s v="EUR"/>
    <n v="261.94"/>
    <n v="261.94459999999998"/>
    <n v="-4.5999999999821696E-3"/>
    <n v="261.94"/>
    <n v="0"/>
    <x v="0"/>
    <m/>
    <m/>
    <m/>
    <m/>
    <s v="none"/>
    <m/>
    <m/>
    <m/>
    <x v="0"/>
    <m/>
    <x v="0"/>
  </r>
  <r>
    <s v="BELE10P2003690150Q1 2020EUR"/>
    <x v="0"/>
    <n v="94358"/>
    <s v="OPEN TOURS"/>
    <s v="E10P2003690150"/>
    <s v="Q1 2020"/>
    <s v="EUR"/>
    <n v="50.43"/>
    <n v="50.430399999999999"/>
    <n v="-3.9999999999906701E-4"/>
    <n v="50.43"/>
    <n v="0"/>
    <x v="0"/>
    <m/>
    <m/>
    <m/>
    <m/>
    <s v="none"/>
    <m/>
    <m/>
    <m/>
    <x v="0"/>
    <m/>
    <x v="0"/>
  </r>
  <r>
    <s v="BELF15P2023510600Q1 2020EUR"/>
    <x v="0"/>
    <n v="94363"/>
    <s v="ALCIMEX"/>
    <s v="F15P2023510600"/>
    <s v="Q1 2020"/>
    <s v="EUR"/>
    <n v="447.38"/>
    <n v="447.37729999999999"/>
    <n v="2.7000000000043599E-3"/>
    <n v="447.38"/>
    <n v="0"/>
    <x v="0"/>
    <m/>
    <m/>
    <m/>
    <m/>
    <s v="none"/>
    <m/>
    <m/>
    <m/>
    <x v="0"/>
    <m/>
    <x v="0"/>
  </r>
  <r>
    <s v="BELF15P2023510600Q2 2020EUR"/>
    <x v="0"/>
    <n v="94363"/>
    <s v="ALCIMEX"/>
    <s v="F15P2023510600"/>
    <s v="Q2 2020"/>
    <s v="EUR"/>
    <n v="10.78"/>
    <n v="10.776899999999999"/>
    <n v="3.0999999999998802E-3"/>
    <n v="10.78"/>
    <n v="0"/>
    <x v="0"/>
    <m/>
    <m/>
    <m/>
    <m/>
    <s v="none"/>
    <m/>
    <m/>
    <m/>
    <x v="0"/>
    <m/>
    <x v="0"/>
  </r>
  <r>
    <s v="BELF15P2023510600Q3 2020EUR"/>
    <x v="0"/>
    <n v="94363"/>
    <s v="ALCIMEX"/>
    <s v="F15P2023510600"/>
    <s v="Q3 2020"/>
    <s v="EUR"/>
    <n v="101.11"/>
    <n v="101.1131"/>
    <n v="-3.1000000000034299E-3"/>
    <n v="101.11"/>
    <n v="0"/>
    <x v="0"/>
    <m/>
    <m/>
    <m/>
    <m/>
    <s v="none"/>
    <m/>
    <m/>
    <m/>
    <x v="0"/>
    <m/>
    <x v="0"/>
  </r>
  <r>
    <s v="BELF15P2023510600Q4 2020EUR"/>
    <x v="0"/>
    <n v="94363"/>
    <s v="ALCIMEX"/>
    <s v="F15P2023510600"/>
    <s v="Q4 2020"/>
    <s v="EUR"/>
    <n v="1.97"/>
    <n v="1.9734"/>
    <n v="-3.4000000000000601E-3"/>
    <n v="1.97"/>
    <n v="0"/>
    <x v="0"/>
    <m/>
    <m/>
    <m/>
    <m/>
    <s v="none"/>
    <m/>
    <m/>
    <m/>
    <x v="0"/>
    <m/>
    <x v="0"/>
  </r>
  <r>
    <s v="BEL1999894Q1 2020EUR"/>
    <x v="0"/>
    <n v="94366"/>
    <s v="ANSUL N.V."/>
    <n v="1999894"/>
    <s v="Q1 2020"/>
    <s v="EUR"/>
    <n v="227.25"/>
    <n v="227.2467"/>
    <n v="3.2999999999958601E-3"/>
    <n v="227.25"/>
    <n v="0"/>
    <x v="0"/>
    <m/>
    <m/>
    <m/>
    <m/>
    <s v="none"/>
    <m/>
    <m/>
    <m/>
    <x v="0"/>
    <m/>
    <x v="0"/>
  </r>
  <r>
    <s v="BEL1999894Q2 2020EUR"/>
    <x v="0"/>
    <n v="94366"/>
    <s v="ANSUL N.V."/>
    <n v="1999894"/>
    <s v="Q2 2020"/>
    <s v="EUR"/>
    <n v="226.87"/>
    <n v="226.87370000000001"/>
    <n v="-3.70000000000914E-3"/>
    <n v="226.87"/>
    <n v="0"/>
    <x v="0"/>
    <m/>
    <m/>
    <m/>
    <m/>
    <s v="none"/>
    <m/>
    <m/>
    <m/>
    <x v="0"/>
    <m/>
    <x v="0"/>
  </r>
  <r>
    <s v="BEL1999894Q3 2020EUR"/>
    <x v="0"/>
    <n v="94366"/>
    <s v="ANSUL N.V."/>
    <n v="1999894"/>
    <s v="Q3 2020"/>
    <s v="EUR"/>
    <n v="200.08"/>
    <n v="200.08269999999999"/>
    <n v="-2.69999999997594E-3"/>
    <n v="200.08"/>
    <n v="0"/>
    <x v="0"/>
    <m/>
    <m/>
    <m/>
    <m/>
    <s v="none"/>
    <m/>
    <m/>
    <m/>
    <x v="0"/>
    <m/>
    <x v="0"/>
  </r>
  <r>
    <s v="BEL1999894Q4 2020EUR"/>
    <x v="0"/>
    <n v="94366"/>
    <s v="ANSUL N.V."/>
    <n v="1999894"/>
    <s v="Q4 2020"/>
    <s v="EUR"/>
    <n v="759.17"/>
    <n v="759.17269999999996"/>
    <n v="-2.7000000000043599E-3"/>
    <n v="759.17"/>
    <n v="0"/>
    <x v="0"/>
    <m/>
    <m/>
    <m/>
    <m/>
    <s v="none"/>
    <m/>
    <m/>
    <m/>
    <x v="0"/>
    <m/>
    <x v="0"/>
  </r>
  <r>
    <s v="BEL1999999Q1 2020EUR"/>
    <x v="0"/>
    <n v="94368"/>
    <s v="BLANCHISSERIE BASSE MEUSE"/>
    <n v="1999999"/>
    <s v="Q1 2020"/>
    <s v="EUR"/>
    <n v="7459.23"/>
    <n v="7459.2345999999998"/>
    <n v="-4.6000000002095398E-3"/>
    <n v="7459.23"/>
    <n v="0"/>
    <x v="0"/>
    <m/>
    <m/>
    <m/>
    <m/>
    <s v="none"/>
    <m/>
    <m/>
    <m/>
    <x v="0"/>
    <m/>
    <x v="0"/>
  </r>
  <r>
    <s v="BEL1999999Q2 2020EUR"/>
    <x v="0"/>
    <n v="94368"/>
    <s v="BLANCHISSERIE BASSE MEUSE"/>
    <n v="1999999"/>
    <s v="Q2 2020"/>
    <s v="EUR"/>
    <n v="579.15"/>
    <n v="579.15260000000001"/>
    <n v="-2.6000000000294598E-3"/>
    <n v="579.15"/>
    <n v="0"/>
    <x v="0"/>
    <m/>
    <m/>
    <m/>
    <m/>
    <s v="none"/>
    <m/>
    <m/>
    <m/>
    <x v="0"/>
    <m/>
    <x v="0"/>
  </r>
  <r>
    <s v="BEL1999999Q3 2020EUR"/>
    <x v="0"/>
    <n v="94368"/>
    <s v="BLANCHISSERIE BASSE MEUSE"/>
    <n v="1999999"/>
    <s v="Q3 2020"/>
    <s v="EUR"/>
    <n v="4124.47"/>
    <n v="4124.4687999999996"/>
    <n v="1.2000000006082701E-3"/>
    <n v="4124.47"/>
    <n v="0"/>
    <x v="0"/>
    <m/>
    <m/>
    <m/>
    <m/>
    <s v="none"/>
    <m/>
    <m/>
    <m/>
    <x v="0"/>
    <m/>
    <x v="0"/>
  </r>
  <r>
    <s v="BEL1999999Q4 2020EUR"/>
    <x v="0"/>
    <n v="94368"/>
    <s v="BLANCHISSERIE BASSE MEUSE"/>
    <n v="1999999"/>
    <s v="Q4 2020"/>
    <s v="EUR"/>
    <n v="2632.1"/>
    <n v="2632.1086"/>
    <n v="-8.6000000001149601E-3"/>
    <n v="2632.1"/>
    <n v="0"/>
    <x v="0"/>
    <m/>
    <m/>
    <m/>
    <m/>
    <s v="none"/>
    <m/>
    <m/>
    <m/>
    <x v="0"/>
    <m/>
    <x v="0"/>
  </r>
  <r>
    <s v="BELE12P2013723000Q3 2020EUR"/>
    <x v="0"/>
    <n v="94381"/>
    <s v="CWS Hygiene België N.V (CWS BOCO BELUX NV)"/>
    <s v="E12P2013723000"/>
    <s v="Q3 2020"/>
    <s v="EUR"/>
    <n v="1880.84"/>
    <n v="1880.8443"/>
    <n v="-4.3000000000574801E-3"/>
    <n v="1880.84"/>
    <n v="0"/>
    <x v="0"/>
    <m/>
    <m/>
    <m/>
    <m/>
    <s v="none"/>
    <m/>
    <m/>
    <m/>
    <x v="0"/>
    <m/>
    <x v="0"/>
  </r>
  <r>
    <s v="BELE12P2013723000Q4 2020EUR"/>
    <x v="0"/>
    <n v="94381"/>
    <s v="CWS Hygiene België N.V (CWS BOCO BELUX NV)"/>
    <s v="E12P2013723000"/>
    <s v="Q4 2020"/>
    <s v="EUR"/>
    <n v="3138.44"/>
    <n v="3138.4459000000002"/>
    <n v="-5.9000000001105902E-3"/>
    <n v="3138.44"/>
    <n v="0"/>
    <x v="0"/>
    <m/>
    <m/>
    <m/>
    <m/>
    <s v="none"/>
    <m/>
    <m/>
    <m/>
    <x v="0"/>
    <m/>
    <x v="0"/>
  </r>
  <r>
    <s v="BELE13P2016230200Q1 2020EUR"/>
    <x v="0"/>
    <n v="94395"/>
    <s v="S.A. SCHINDLER"/>
    <s v="E13P2016230200"/>
    <s v="Q1 2020"/>
    <s v="EUR"/>
    <n v="8.51"/>
    <n v="8.5056999999999992"/>
    <n v="4.3000000000006297E-3"/>
    <n v="8.51"/>
    <n v="0"/>
    <x v="0"/>
    <m/>
    <m/>
    <m/>
    <m/>
    <s v="none"/>
    <m/>
    <m/>
    <m/>
    <x v="0"/>
    <m/>
    <x v="0"/>
  </r>
  <r>
    <s v="BELE13P2016230200Q4 2020EUR"/>
    <x v="0"/>
    <n v="94395"/>
    <s v="S.A. SCHINDLER"/>
    <s v="E13P2016230200"/>
    <s v="Q4 2020"/>
    <s v="EUR"/>
    <n v="648.76"/>
    <n v="648.76419999999996"/>
    <n v="-4.1999999999688901E-3"/>
    <n v="648.76"/>
    <n v="0"/>
    <x v="0"/>
    <m/>
    <m/>
    <m/>
    <m/>
    <s v="none"/>
    <m/>
    <m/>
    <m/>
    <x v="0"/>
    <m/>
    <x v="0"/>
  </r>
  <r>
    <s v="BELF14P2000010900-DQ1 2020EUR"/>
    <x v="0"/>
    <n v="94415"/>
    <s v="T 'SAS"/>
    <s v="F14P2000010900-D"/>
    <s v="Q1 2020"/>
    <s v="EUR"/>
    <n v="7164.97"/>
    <n v="7164.9719999999998"/>
    <n v="-1.9999999994979498E-3"/>
    <n v="7164.9719999999998"/>
    <n v="-1.9999999994979498E-3"/>
    <x v="0"/>
    <m/>
    <m/>
    <m/>
    <m/>
    <s v="none"/>
    <m/>
    <m/>
    <m/>
    <x v="0"/>
    <m/>
    <x v="0"/>
  </r>
  <r>
    <s v="BELF14P2000010900-DQ2 2020EUR"/>
    <x v="0"/>
    <n v="94415"/>
    <s v="T 'SAS"/>
    <s v="F14P2000010900-D"/>
    <s v="Q2 2020"/>
    <s v="EUR"/>
    <n v="96.06"/>
    <n v="96.057000000000002"/>
    <n v="3.0000000000001098E-3"/>
    <n v="96.057000000000002"/>
    <n v="3.0000000000001098E-3"/>
    <x v="0"/>
    <m/>
    <m/>
    <m/>
    <m/>
    <s v="none"/>
    <m/>
    <m/>
    <m/>
    <x v="0"/>
    <m/>
    <x v="0"/>
  </r>
  <r>
    <s v="BELF14P2000010900-DQ3 2020EUR"/>
    <x v="0"/>
    <n v="94415"/>
    <s v="T 'SAS"/>
    <s v="F14P2000010900-D"/>
    <s v="Q3 2020"/>
    <s v="EUR"/>
    <n v="728.25"/>
    <n v="728.25300000000004"/>
    <n v="-3.0000000000427402E-3"/>
    <n v="728.25300000000004"/>
    <n v="-3.0000000000427402E-3"/>
    <x v="0"/>
    <m/>
    <m/>
    <m/>
    <m/>
    <s v="none"/>
    <m/>
    <m/>
    <m/>
    <x v="0"/>
    <m/>
    <x v="0"/>
  </r>
  <r>
    <s v="BELF14P2000010900-DQ4 2020EUR"/>
    <x v="0"/>
    <n v="94415"/>
    <s v="T 'SAS"/>
    <s v="F14P2000010900-D"/>
    <s v="Q4 2020"/>
    <s v="EUR"/>
    <n v="764.83"/>
    <m/>
    <n v="764.83"/>
    <m/>
    <n v="764.83"/>
    <x v="1"/>
    <s v="[]"/>
    <s v="[]"/>
    <s v="no participation"/>
    <m/>
    <s v="none"/>
    <s v="Produit"/>
    <s v="Thao"/>
    <s v="[TN] : Result &quot;no participation&quot; car Ajustement non accesible depuis le module d'ajustement https://astoresuite.com/adjustements/list?adjustement_campaign_id=18, On reçoit un msg d'erreur. Pourtant on peut bien y accéder depuis la source de la facture dans prébilling https://astoresuite.com/billing_invoices/show/53379 / https://astoresuite.com/adjustements/edit/32080. Et là on voit bien un rebate correspondant au montant facturé : 4249,03 x 18% = 764,83_x000a_"/>
    <x v="2"/>
    <m/>
    <x v="0"/>
  </r>
  <r>
    <s v="BELE18P203102-0500Q1 2020EUR"/>
    <x v="0"/>
    <n v="94425"/>
    <s v="KONE BELGIUM"/>
    <s v="E18P203102-0500"/>
    <s v="Q1 2020"/>
    <s v="EUR"/>
    <n v="4041.67"/>
    <n v="4041.6729999999998"/>
    <n v="-2.9999999997016801E-3"/>
    <n v="4041.67"/>
    <n v="0"/>
    <x v="0"/>
    <m/>
    <m/>
    <m/>
    <m/>
    <s v="none"/>
    <m/>
    <m/>
    <m/>
    <x v="0"/>
    <m/>
    <x v="0"/>
  </r>
  <r>
    <s v="BELE18P203102-0500Q2 2020EUR"/>
    <x v="0"/>
    <n v="94425"/>
    <s v="KONE BELGIUM"/>
    <s v="E18P203102-0500"/>
    <s v="Q2 2020"/>
    <s v="EUR"/>
    <n v="1501.77999999999"/>
    <n v="1501.7795000000001"/>
    <n v="4.9999999964711595E-4"/>
    <n v="1501.77999999999"/>
    <n v="0"/>
    <x v="0"/>
    <m/>
    <m/>
    <m/>
    <m/>
    <s v="none"/>
    <m/>
    <m/>
    <m/>
    <x v="0"/>
    <m/>
    <x v="0"/>
  </r>
  <r>
    <s v="BELE18P203102-0500Q3 2020EUR"/>
    <x v="0"/>
    <n v="94425"/>
    <s v="KONE BELGIUM"/>
    <s v="E18P203102-0500"/>
    <s v="Q3 2020"/>
    <s v="EUR"/>
    <n v="1782"/>
    <n v="1781.9960000000001"/>
    <n v="3.9999999999054099E-3"/>
    <n v="1782"/>
    <n v="0"/>
    <x v="0"/>
    <m/>
    <m/>
    <m/>
    <m/>
    <s v="none"/>
    <m/>
    <m/>
    <m/>
    <x v="0"/>
    <m/>
    <x v="0"/>
  </r>
  <r>
    <s v="BELE18P203102-0500Q4 2020EUR"/>
    <x v="0"/>
    <n v="94425"/>
    <s v="KONE BELGIUM"/>
    <s v="E18P203102-0500"/>
    <s v="Q4 2020"/>
    <s v="EUR"/>
    <n v="2585.0300000000002"/>
    <n v="2585.0390000000002"/>
    <n v="-9.0000000000145502E-3"/>
    <n v="2585.0300000000002"/>
    <n v="0"/>
    <x v="0"/>
    <m/>
    <m/>
    <m/>
    <m/>
    <s v="none"/>
    <m/>
    <m/>
    <m/>
    <x v="0"/>
    <m/>
    <x v="0"/>
  </r>
  <r>
    <s v="BEL1999913Q3 2020EUR"/>
    <x v="0"/>
    <n v="94452"/>
    <s v="OTIS LIFTEN NV/SA"/>
    <n v="1999913"/>
    <s v="Q3 2020"/>
    <s v="EUR"/>
    <n v="1910.92"/>
    <n v="1910.923"/>
    <n v="-2.9999999999290499E-3"/>
    <n v="1910.92"/>
    <n v="0"/>
    <x v="0"/>
    <m/>
    <m/>
    <m/>
    <m/>
    <s v="none"/>
    <m/>
    <m/>
    <m/>
    <x v="0"/>
    <m/>
    <x v="0"/>
  </r>
  <r>
    <s v="BEL1999913Q4 2020EUR"/>
    <x v="0"/>
    <n v="94452"/>
    <s v="OTIS LIFTEN NV/SA"/>
    <n v="1999913"/>
    <s v="Q4 2020"/>
    <s v="EUR"/>
    <n v="1910.92"/>
    <n v="1910.923"/>
    <n v="-2.9999999999290499E-3"/>
    <n v="1910.92"/>
    <n v="0"/>
    <x v="0"/>
    <m/>
    <m/>
    <m/>
    <m/>
    <s v="none"/>
    <m/>
    <m/>
    <m/>
    <x v="0"/>
    <m/>
    <x v="0"/>
  </r>
  <r>
    <s v="BELE12P2016630600Q1 2020EUR"/>
    <x v="0"/>
    <n v="98576"/>
    <s v="ROMI LAUNDRY SERVICES"/>
    <s v="E12P2016630600"/>
    <s v="Q1 2020"/>
    <s v="EUR"/>
    <n v="4512.3500000000004"/>
    <n v="4512.3478999999998"/>
    <n v="2.10000000060972E-3"/>
    <n v="4512.3500000000004"/>
    <n v="0"/>
    <x v="0"/>
    <m/>
    <m/>
    <m/>
    <m/>
    <s v="none"/>
    <m/>
    <m/>
    <m/>
    <x v="0"/>
    <m/>
    <x v="0"/>
  </r>
  <r>
    <s v="BELE12P2016630600Q2 2020EUR"/>
    <x v="0"/>
    <n v="98576"/>
    <s v="ROMI LAUNDRY SERVICES"/>
    <s v="E12P2016630600"/>
    <s v="Q2 2020"/>
    <s v="EUR"/>
    <n v="347.41"/>
    <n v="347.40940000000001"/>
    <n v="6.0000000001991696E-4"/>
    <n v="347.41"/>
    <n v="0"/>
    <x v="0"/>
    <m/>
    <m/>
    <m/>
    <m/>
    <s v="none"/>
    <m/>
    <m/>
    <m/>
    <x v="0"/>
    <m/>
    <x v="0"/>
  </r>
  <r>
    <s v="BELE12P2016630600Q3 2020EUR"/>
    <x v="0"/>
    <n v="98576"/>
    <s v="ROMI LAUNDRY SERVICES"/>
    <s v="E12P2016630600"/>
    <s v="Q3 2020"/>
    <s v="EUR"/>
    <n v="1428.48"/>
    <n v="1428.4836"/>
    <n v="-3.6000000000058199E-3"/>
    <n v="1428.48"/>
    <n v="0"/>
    <x v="0"/>
    <m/>
    <m/>
    <m/>
    <m/>
    <s v="none"/>
    <m/>
    <m/>
    <m/>
    <x v="0"/>
    <m/>
    <x v="0"/>
  </r>
  <r>
    <s v="BELE12P2016630600Q4 2020EUR"/>
    <x v="0"/>
    <n v="98576"/>
    <s v="ROMI LAUNDRY SERVICES"/>
    <s v="E12P2016630600"/>
    <s v="Q4 2020"/>
    <s v="EUR"/>
    <n v="761.62"/>
    <n v="761.62"/>
    <n v="0"/>
    <n v="761.62"/>
    <n v="0"/>
    <x v="0"/>
    <m/>
    <m/>
    <m/>
    <m/>
    <s v="none"/>
    <m/>
    <m/>
    <m/>
    <x v="0"/>
    <m/>
    <x v="0"/>
  </r>
  <r>
    <s v="BELF16P302766-0011Y 2020EUR"/>
    <x v="0"/>
    <n v="102543"/>
    <s v="EIPRO-VERMARKTUNG GMBH &amp; CO. KG"/>
    <s v="F16P302766-0011"/>
    <s v="Y 2020"/>
    <s v="EUR"/>
    <n v="2324.65"/>
    <n v="2324.6509999999998"/>
    <n v="-9.9999999974897903E-4"/>
    <n v="2324.65"/>
    <n v="0"/>
    <x v="0"/>
    <m/>
    <m/>
    <m/>
    <m/>
    <s v="none"/>
    <m/>
    <m/>
    <m/>
    <x v="0"/>
    <m/>
    <x v="0"/>
  </r>
  <r>
    <s v="BELF15P2024170800Q1 2020EUR"/>
    <x v="0"/>
    <n v="108475"/>
    <s v="GODAERT &amp; VAN BENEDEN S.A."/>
    <s v="F15P2024170800"/>
    <s v="Q1 2020"/>
    <s v="EUR"/>
    <n v="237.55"/>
    <n v="237.55260000000001"/>
    <n v="-2.6000000000010398E-3"/>
    <n v="237.55"/>
    <n v="0"/>
    <x v="0"/>
    <m/>
    <m/>
    <m/>
    <m/>
    <s v="none"/>
    <m/>
    <m/>
    <m/>
    <x v="0"/>
    <m/>
    <x v="0"/>
  </r>
  <r>
    <s v="BELF15P2024170800Q4 2020EUR"/>
    <x v="0"/>
    <n v="108475"/>
    <s v="GODAERT &amp; VAN BENEDEN S.A."/>
    <s v="F15P2024170800"/>
    <s v="Q4 2020"/>
    <s v="EUR"/>
    <n v="34.020000000000003"/>
    <n v="34.0276"/>
    <n v="-7.5999999999964898E-3"/>
    <n v="34.020000000000003"/>
    <n v="0"/>
    <x v="0"/>
    <m/>
    <m/>
    <m/>
    <m/>
    <s v="none"/>
    <m/>
    <m/>
    <m/>
    <x v="0"/>
    <m/>
    <x v="0"/>
  </r>
  <r>
    <s v="BELE16P202850-2500Q1 2020EUR"/>
    <x v="0"/>
    <n v="122050"/>
    <s v="G4S SECURITY SOLUTIONS SARL (LUX)"/>
    <s v="E16P202850-2500"/>
    <s v="Q1 2020"/>
    <s v="EUR"/>
    <n v="82.91"/>
    <n v="82.905299999999997"/>
    <n v="4.6999999999997001E-3"/>
    <n v="82.91"/>
    <n v="0"/>
    <x v="0"/>
    <m/>
    <m/>
    <m/>
    <m/>
    <s v="none"/>
    <m/>
    <m/>
    <m/>
    <x v="0"/>
    <m/>
    <x v="0"/>
  </r>
  <r>
    <s v="BELE16P202850-2500Q2 2020EUR"/>
    <x v="0"/>
    <n v="122050"/>
    <s v="G4S SECURITY SOLUTIONS SARL (LUX)"/>
    <s v="E16P202850-2500"/>
    <s v="Q2 2020"/>
    <s v="EUR"/>
    <n v="6.63"/>
    <n v="6.6321000000000003"/>
    <n v="-2.1000000000004301E-3"/>
    <n v="6.63"/>
    <n v="0"/>
    <x v="0"/>
    <m/>
    <m/>
    <m/>
    <m/>
    <s v="none"/>
    <m/>
    <m/>
    <m/>
    <x v="0"/>
    <m/>
    <x v="0"/>
  </r>
  <r>
    <s v="BELE16P202850-2500Q3 2020EUR"/>
    <x v="0"/>
    <n v="122050"/>
    <s v="G4S SECURITY SOLUTIONS SARL (LUX)"/>
    <s v="E16P202850-2500"/>
    <s v="Q3 2020"/>
    <s v="EUR"/>
    <n v="47.36"/>
    <n v="47.358899999999998"/>
    <n v="1.10000000000098E-3"/>
    <n v="47.36"/>
    <n v="0"/>
    <x v="0"/>
    <m/>
    <m/>
    <m/>
    <m/>
    <s v="none"/>
    <m/>
    <m/>
    <m/>
    <x v="0"/>
    <m/>
    <x v="0"/>
  </r>
  <r>
    <s v="BELE16P202850-2500Q4 2020EUR"/>
    <x v="0"/>
    <n v="122050"/>
    <s v="G4S SECURITY SOLUTIONS SARL (LUX)"/>
    <s v="E16P202850-2500"/>
    <s v="Q4 2020"/>
    <s v="EUR"/>
    <n v="40.0869"/>
    <n v="40.0869"/>
    <n v="0"/>
    <n v="40.0869"/>
    <n v="0"/>
    <x v="0"/>
    <m/>
    <m/>
    <m/>
    <m/>
    <s v="none"/>
    <m/>
    <m/>
    <m/>
    <x v="0"/>
    <m/>
    <x v="0"/>
  </r>
  <r>
    <s v="BELE13P2018712000Q1 2020EUR"/>
    <x v="0"/>
    <n v="122056"/>
    <s v="GREEN CONCEPT &amp; SERVICES N.V."/>
    <s v="E13P2018712000"/>
    <s v="Q1 2020"/>
    <s v="EUR"/>
    <n v="1273.8599999999999"/>
    <n v="1273.8634999999999"/>
    <n v="-3.5000000000309198E-3"/>
    <n v="1273.8599999999999"/>
    <n v="0"/>
    <x v="0"/>
    <m/>
    <m/>
    <m/>
    <m/>
    <s v="none"/>
    <m/>
    <m/>
    <m/>
    <x v="0"/>
    <m/>
    <x v="0"/>
  </r>
  <r>
    <s v="BELE13P2018712000Q2 2020EUR"/>
    <x v="0"/>
    <n v="122056"/>
    <s v="GREEN CONCEPT &amp; SERVICES N.V."/>
    <s v="E13P2018712000"/>
    <s v="Q2 2020"/>
    <s v="EUR"/>
    <n v="609.63"/>
    <n v="609.63189999999997"/>
    <n v="-1.8999999999778001E-3"/>
    <n v="609.63"/>
    <n v="0"/>
    <x v="0"/>
    <m/>
    <m/>
    <m/>
    <m/>
    <s v="none"/>
    <m/>
    <m/>
    <m/>
    <x v="0"/>
    <m/>
    <x v="0"/>
  </r>
  <r>
    <s v="BELE13P2018712000Q4 2020EUR"/>
    <x v="0"/>
    <n v="122056"/>
    <s v="GREEN CONCEPT &amp; SERVICES N.V."/>
    <s v="E13P2018712000"/>
    <s v="Q4 2020"/>
    <s v="EUR"/>
    <n v="1173.27"/>
    <n v="1173.2725"/>
    <n v="-2.5000000000545601E-3"/>
    <n v="1173.27"/>
    <n v="0"/>
    <x v="0"/>
    <m/>
    <m/>
    <m/>
    <m/>
    <s v="none"/>
    <m/>
    <m/>
    <m/>
    <x v="0"/>
    <m/>
    <x v="0"/>
  </r>
  <r>
    <s v="BELE15P2025820750Q1 2020EUR"/>
    <x v="0"/>
    <n v="183053"/>
    <s v="CHOMETTE LUXEMBOURG"/>
    <s v="E15P2025820750"/>
    <s v="Q1 2020"/>
    <s v="EUR"/>
    <n v="131.4"/>
    <n v="131.4025"/>
    <n v="-2.4999999999977202E-3"/>
    <n v="131.4"/>
    <n v="0"/>
    <x v="0"/>
    <m/>
    <m/>
    <m/>
    <m/>
    <s v="none"/>
    <m/>
    <m/>
    <m/>
    <x v="0"/>
    <m/>
    <x v="0"/>
  </r>
  <r>
    <s v="BELE15P2025820750Q3 2020EUR"/>
    <x v="0"/>
    <n v="183053"/>
    <s v="CHOMETTE LUXEMBOURG"/>
    <s v="E15P2025820750"/>
    <s v="Q3 2020"/>
    <s v="EUR"/>
    <n v="223.09"/>
    <n v="223.0881"/>
    <n v="1.90000000000623E-3"/>
    <n v="223.09"/>
    <n v="0"/>
    <x v="0"/>
    <m/>
    <m/>
    <m/>
    <m/>
    <s v="none"/>
    <m/>
    <m/>
    <m/>
    <x v="0"/>
    <m/>
    <x v="0"/>
  </r>
  <r>
    <s v="BELE15P2025820750Q4 2020EUR"/>
    <x v="0"/>
    <n v="183053"/>
    <s v="CHOMETTE LUXEMBOURG"/>
    <s v="E15P2025820750"/>
    <s v="Q4 2020"/>
    <s v="EUR"/>
    <n v="48.55"/>
    <n v="48.556100000000001"/>
    <n v="-6.1000000000035401E-3"/>
    <n v="48.55"/>
    <n v="0"/>
    <x v="0"/>
    <m/>
    <m/>
    <m/>
    <m/>
    <s v="none"/>
    <m/>
    <m/>
    <m/>
    <x v="0"/>
    <m/>
    <x v="0"/>
  </r>
  <r>
    <s v="BEL1999953Q1 2020EUR"/>
    <x v="0"/>
    <n v="190007"/>
    <s v="AVP SPRL"/>
    <n v="1999953"/>
    <s v="Q1 2020"/>
    <s v="EUR"/>
    <n v="240.36"/>
    <n v="240.36109999999999"/>
    <n v="-1.09999999997967E-3"/>
    <n v="240.36"/>
    <n v="0"/>
    <x v="0"/>
    <m/>
    <m/>
    <m/>
    <m/>
    <s v="none"/>
    <m/>
    <m/>
    <m/>
    <x v="0"/>
    <m/>
    <x v="0"/>
  </r>
  <r>
    <s v="BEL1999953Q4 2020EUR"/>
    <x v="0"/>
    <n v="190007"/>
    <s v="AVP SPRL"/>
    <n v="1999953"/>
    <s v="Q4 2020"/>
    <s v="EUR"/>
    <n v="29.42"/>
    <n v="29.4255"/>
    <n v="-5.49999999999784E-3"/>
    <n v="29.42"/>
    <n v="0"/>
    <x v="0"/>
    <m/>
    <m/>
    <m/>
    <m/>
    <s v="none"/>
    <m/>
    <m/>
    <m/>
    <x v="0"/>
    <m/>
    <x v="0"/>
  </r>
  <r>
    <s v="BELF15P2022670900Q1 2020EUR"/>
    <x v="0"/>
    <n v="199337"/>
    <s v="Q-FOOD"/>
    <s v="F15P2022670900"/>
    <s v="Q1 2020"/>
    <s v="EUR"/>
    <n v="84.6"/>
    <n v="84.597099999999998"/>
    <n v="2.8999999999967901E-3"/>
    <n v="84.6"/>
    <n v="0"/>
    <x v="0"/>
    <m/>
    <m/>
    <m/>
    <m/>
    <s v="none"/>
    <m/>
    <m/>
    <m/>
    <x v="0"/>
    <m/>
    <x v="0"/>
  </r>
  <r>
    <s v="BELE15P2022430300Q1 2020EUR"/>
    <x v="0"/>
    <n v="210861"/>
    <s v="IPGS SPRL"/>
    <s v="E15P2022430300"/>
    <s v="Q1 2020"/>
    <s v="EUR"/>
    <n v="615.59"/>
    <n v="615.59389999999996"/>
    <n v="-3.8999999999305098E-3"/>
    <n v="615.59"/>
    <n v="0"/>
    <x v="0"/>
    <m/>
    <m/>
    <m/>
    <m/>
    <s v="none"/>
    <m/>
    <m/>
    <m/>
    <x v="0"/>
    <m/>
    <x v="0"/>
  </r>
  <r>
    <s v="BELE15P2022430300Q2 2020EUR"/>
    <x v="0"/>
    <n v="210861"/>
    <s v="IPGS SPRL"/>
    <s v="E15P2022430300"/>
    <s v="Q2 2020"/>
    <s v="EUR"/>
    <n v="636.86"/>
    <n v="636.86170000000004"/>
    <n v="-1.7000000000280101E-3"/>
    <n v="636.86"/>
    <n v="0"/>
    <x v="0"/>
    <m/>
    <m/>
    <m/>
    <m/>
    <s v="none"/>
    <m/>
    <m/>
    <m/>
    <x v="0"/>
    <m/>
    <x v="0"/>
  </r>
  <r>
    <s v="BELE15P2022621000Q1 2020EUR"/>
    <x v="0"/>
    <n v="213116"/>
    <s v="HOIST GROUP SA (BELGIQUE)"/>
    <s v="E15P2022621000"/>
    <s v="Q1 2020"/>
    <s v="EUR"/>
    <n v="5039.16"/>
    <n v="5039.1559999999999"/>
    <n v="3.9999999999054099E-3"/>
    <n v="5039.16"/>
    <n v="0"/>
    <x v="0"/>
    <m/>
    <m/>
    <m/>
    <m/>
    <s v="none"/>
    <m/>
    <m/>
    <m/>
    <x v="0"/>
    <m/>
    <x v="0"/>
  </r>
  <r>
    <s v="BELE15P2022621000Q2 2020EUR"/>
    <x v="0"/>
    <n v="213116"/>
    <s v="HOIST GROUP SA (BELGIQUE)"/>
    <s v="E15P2022621000"/>
    <s v="Q2 2020"/>
    <s v="EUR"/>
    <n v="2977.62"/>
    <n v="2977.623"/>
    <n v="-3.0000000001564301E-3"/>
    <n v="2977.62"/>
    <n v="0"/>
    <x v="0"/>
    <m/>
    <m/>
    <m/>
    <m/>
    <s v="none"/>
    <m/>
    <m/>
    <m/>
    <x v="0"/>
    <m/>
    <x v="0"/>
  </r>
  <r>
    <s v="BELE15P2022621000Q3 2020EUR"/>
    <x v="0"/>
    <n v="213116"/>
    <s v="HOIST GROUP SA (BELGIQUE)"/>
    <s v="E15P2022621000"/>
    <s v="Q3 2020"/>
    <s v="EUR"/>
    <n v="5811.47"/>
    <n v="5811.4679999999998"/>
    <n v="2.0000000004074502E-3"/>
    <n v="5811.47"/>
    <n v="0"/>
    <x v="0"/>
    <m/>
    <m/>
    <m/>
    <m/>
    <s v="none"/>
    <m/>
    <m/>
    <m/>
    <x v="0"/>
    <m/>
    <x v="0"/>
  </r>
  <r>
    <s v="BELE15P2022621000Q4 2020EUR"/>
    <x v="0"/>
    <n v="213116"/>
    <s v="HOIST GROUP SA (BELGIQUE)"/>
    <s v="E15P2022621000"/>
    <s v="Q4 2020"/>
    <s v="EUR"/>
    <n v="5957.27"/>
    <n v="5957.2730000000001"/>
    <n v="-2.9999999997016801E-3"/>
    <n v="5957.27"/>
    <n v="0"/>
    <x v="0"/>
    <m/>
    <m/>
    <m/>
    <m/>
    <s v="none"/>
    <m/>
    <m/>
    <m/>
    <x v="0"/>
    <m/>
    <x v="0"/>
  </r>
  <r>
    <s v="BELBE4-21-1-010Y 2020EUR"/>
    <x v="0"/>
    <n v="232793"/>
    <s v="SPADEL N.V"/>
    <s v="BE4-21-1-010"/>
    <s v="Y 2020"/>
    <s v="EUR"/>
    <n v="48712.936800000003"/>
    <n v="48712.936800000003"/>
    <n v="0"/>
    <n v="48712.936800000003"/>
    <n v="0"/>
    <x v="0"/>
    <m/>
    <m/>
    <m/>
    <m/>
    <s v="none"/>
    <m/>
    <m/>
    <m/>
    <x v="0"/>
    <m/>
    <x v="0"/>
  </r>
  <r>
    <s v="BELF15P300860Y 2020EUR"/>
    <x v="0"/>
    <n v="232800"/>
    <s v="PepsiCo Belux BVBA"/>
    <s v=" F15P300860"/>
    <s v="Y 2020"/>
    <s v="EUR"/>
    <n v="2762.58"/>
    <n v="2762.58"/>
    <n v="0"/>
    <n v="2762.58"/>
    <n v="0"/>
    <x v="0"/>
    <m/>
    <m/>
    <m/>
    <m/>
    <s v="none"/>
    <m/>
    <m/>
    <m/>
    <x v="0"/>
    <m/>
    <x v="0"/>
  </r>
  <r>
    <s v="BELF11P300855Y 2020EUR"/>
    <x v="0"/>
    <n v="232813"/>
    <s v="LANTMANNEN UNIBAKE LONDERZEEL NV"/>
    <s v="F11P300855"/>
    <s v="Y 2020"/>
    <s v="EUR"/>
    <n v="4185.6000000000004"/>
    <n v="4185.5982000000004"/>
    <n v="1.8000000000029099E-3"/>
    <n v="4185.6000000000004"/>
    <n v="0"/>
    <x v="0"/>
    <m/>
    <m/>
    <m/>
    <m/>
    <s v="none"/>
    <m/>
    <m/>
    <m/>
    <x v="0"/>
    <m/>
    <x v="0"/>
  </r>
  <r>
    <s v="BELF17P303098Y 2020EUR"/>
    <x v="0"/>
    <n v="232868"/>
    <s v="HEINZ FOODSERVICE"/>
    <s v="F17P303098"/>
    <s v="Y 2020"/>
    <s v="EUR"/>
    <n v="2450.5397977858802"/>
    <n v="2450.5394999999999"/>
    <n v="2.9778588623230402E-4"/>
    <n v="2450.5397977858802"/>
    <n v="0"/>
    <x v="0"/>
    <m/>
    <m/>
    <m/>
    <m/>
    <s v="none"/>
    <m/>
    <m/>
    <m/>
    <x v="0"/>
    <m/>
    <x v="0"/>
  </r>
  <r>
    <s v="BELF18P301685Y 2020EUR"/>
    <x v="0"/>
    <n v="240011"/>
    <s v="DR. OETKER NV"/>
    <s v="F18P301685"/>
    <s v="Y 2020"/>
    <s v="EUR"/>
    <n v="879.57"/>
    <n v="879.56730000000005"/>
    <n v="2.7000000000043599E-3"/>
    <n v="879.57"/>
    <n v="0"/>
    <x v="0"/>
    <m/>
    <m/>
    <m/>
    <m/>
    <s v="none"/>
    <m/>
    <m/>
    <m/>
    <x v="0"/>
    <m/>
    <x v="0"/>
  </r>
  <r>
    <s v="BELF13P301684Y 2020EUR"/>
    <x v="0"/>
    <n v="240992"/>
    <s v="LACTALIS BELGIUM"/>
    <s v="F13P301684"/>
    <s v="Y 2020"/>
    <s v="EUR"/>
    <n v="36.729599999999998"/>
    <n v="36.729599999999998"/>
    <n v="0"/>
    <n v="36.729599999999998"/>
    <n v="0"/>
    <x v="0"/>
    <m/>
    <m/>
    <m/>
    <m/>
    <s v="none"/>
    <m/>
    <m/>
    <m/>
    <x v="0"/>
    <m/>
    <x v="0"/>
  </r>
  <r>
    <s v="BELBELU4201011GPY 2020EUR"/>
    <x v="0"/>
    <n v="240995"/>
    <s v="BONDUELLE NORTHERN EUROPE"/>
    <s v="BELU4201011GP"/>
    <s v="Y 2020"/>
    <s v="EUR"/>
    <n v="365.92"/>
    <n v="365.92"/>
    <n v="0"/>
    <n v="365.92"/>
    <n v="0"/>
    <x v="0"/>
    <m/>
    <m/>
    <m/>
    <m/>
    <s v="none"/>
    <m/>
    <m/>
    <m/>
    <x v="0"/>
    <m/>
    <x v="0"/>
  </r>
  <r>
    <s v="BELE17P202987-0600Q1 2020EUR"/>
    <x v="0"/>
    <n v="247811"/>
    <s v="GREEN WASTE BV"/>
    <s v="E17P202987-0600"/>
    <s v="Q1 2020"/>
    <s v="EUR"/>
    <n v="7256.1"/>
    <n v="7256.1"/>
    <n v="0"/>
    <n v="7256.1"/>
    <n v="0"/>
    <x v="0"/>
    <m/>
    <m/>
    <m/>
    <m/>
    <s v="none"/>
    <m/>
    <m/>
    <m/>
    <x v="0"/>
    <m/>
    <x v="0"/>
  </r>
  <r>
    <s v="BELE17P202987-0600Q2 2020EUR"/>
    <x v="0"/>
    <n v="247811"/>
    <s v="GREEN WASTE BV"/>
    <s v="E17P202987-0600"/>
    <s v="Q2 2020"/>
    <s v="EUR"/>
    <n v="1473.66"/>
    <n v="1473.66"/>
    <n v="0"/>
    <n v="1473.66"/>
    <n v="0"/>
    <x v="0"/>
    <m/>
    <m/>
    <m/>
    <m/>
    <s v="none"/>
    <m/>
    <m/>
    <m/>
    <x v="0"/>
    <m/>
    <x v="0"/>
  </r>
  <r>
    <s v="BELE17P202987-0600Q3 2020EUR"/>
    <x v="0"/>
    <n v="247811"/>
    <s v="GREEN WASTE BV"/>
    <s v="E17P202987-0600"/>
    <s v="Q3 2020"/>
    <s v="EUR"/>
    <n v="3609.54"/>
    <m/>
    <n v="3609.54"/>
    <n v="3609.54"/>
    <n v="0"/>
    <x v="3"/>
    <s v="[10407]"/>
    <s v="[2072]"/>
    <s v="no rebate, with contract attached"/>
    <s v="2021-03-23 12:20:55 +0100"/>
    <s v="none"/>
    <m/>
    <m/>
    <m/>
    <x v="0"/>
    <m/>
    <x v="0"/>
  </r>
  <r>
    <s v="BELE17P202987-0600Q4 2020EUR"/>
    <x v="0"/>
    <n v="247811"/>
    <s v="GREEN WASTE BV"/>
    <s v="E17P202987-0600"/>
    <s v="Q4 2020"/>
    <s v="EUR"/>
    <n v="2767.38"/>
    <n v="2767.38"/>
    <n v="0"/>
    <n v="2767.38"/>
    <n v="0"/>
    <x v="0"/>
    <m/>
    <m/>
    <m/>
    <m/>
    <s v="none"/>
    <m/>
    <m/>
    <m/>
    <x v="0"/>
    <m/>
    <x v="0"/>
  </r>
  <r>
    <s v="BELE17P2029920800-2Q1 2020EUR"/>
    <x v="0"/>
    <n v="257053"/>
    <s v="NSF EURO CONSULTANTS NV"/>
    <s v="E17P2029920800-2"/>
    <s v="Q1 2020"/>
    <s v="EUR"/>
    <n v="305.12"/>
    <n v="305.11770000000001"/>
    <n v="2.29999999999108E-3"/>
    <n v="305.12"/>
    <n v="0"/>
    <x v="0"/>
    <m/>
    <m/>
    <m/>
    <m/>
    <s v="none"/>
    <m/>
    <m/>
    <m/>
    <x v="0"/>
    <m/>
    <x v="0"/>
  </r>
  <r>
    <s v="BELE17P2029920800-2Q2 2020EUR"/>
    <x v="0"/>
    <n v="257053"/>
    <s v="NSF EURO CONSULTANTS NV"/>
    <s v="E17P2029920800-2"/>
    <s v="Q2 2020"/>
    <s v="EUR"/>
    <n v="179.7"/>
    <n v="179.69980000000001"/>
    <n v="1.9999999997821701E-4"/>
    <n v="179.7"/>
    <n v="0"/>
    <x v="0"/>
    <m/>
    <m/>
    <m/>
    <m/>
    <s v="none"/>
    <m/>
    <m/>
    <m/>
    <x v="0"/>
    <m/>
    <x v="0"/>
  </r>
  <r>
    <s v="BELE17P2029920800-2Q3 2020EUR"/>
    <x v="0"/>
    <n v="257053"/>
    <s v="NSF EURO CONSULTANTS NV"/>
    <s v="E17P2029920800-2"/>
    <s v="Q3 2020"/>
    <s v="EUR"/>
    <n v="4.399999999805E-3"/>
    <m/>
    <n v="4.399999999805E-3"/>
    <n v="4.399999999805E-3"/>
    <n v="0"/>
    <x v="0"/>
    <m/>
    <m/>
    <m/>
    <m/>
    <m/>
    <m/>
    <m/>
    <m/>
    <x v="0"/>
    <m/>
    <x v="0"/>
  </r>
  <r>
    <s v="BELE17P2029920800-2Q4 2020EUR"/>
    <x v="0"/>
    <n v="257053"/>
    <s v="NSF EURO CONSULTANTS NV"/>
    <s v="E17P2029920800-2"/>
    <s v="Q4 2020"/>
    <s v="EUR"/>
    <n v="1341.89"/>
    <n v="1341.8964000000001"/>
    <n v="-6.39999999998508E-3"/>
    <n v="1341.89"/>
    <n v="0"/>
    <x v="0"/>
    <m/>
    <m/>
    <m/>
    <m/>
    <s v="none"/>
    <m/>
    <m/>
    <m/>
    <x v="0"/>
    <m/>
    <x v="0"/>
  </r>
  <r>
    <s v="BELE13P2017700150Q1 2020EUR"/>
    <x v="0"/>
    <n v="321359"/>
    <s v="Group-F (former EW Belgium - 95083)"/>
    <s v="E13P2017700150"/>
    <s v="Q1 2020"/>
    <s v="EUR"/>
    <n v="5133.76"/>
    <n v="5133.7552999999998"/>
    <n v="4.7000000004118097E-3"/>
    <n v="5133.76"/>
    <n v="0"/>
    <x v="0"/>
    <m/>
    <m/>
    <m/>
    <m/>
    <s v="none"/>
    <m/>
    <m/>
    <m/>
    <x v="0"/>
    <m/>
    <x v="0"/>
  </r>
  <r>
    <s v="BELE13P2017700150Q2 2020EUR"/>
    <x v="0"/>
    <n v="321359"/>
    <s v="Group-F (former EW Belgium - 95083)"/>
    <s v="E13P2017700150"/>
    <s v="Q2 2020"/>
    <s v="EUR"/>
    <n v="485.76"/>
    <n v="485.75510000000003"/>
    <n v="4.8999999999637103E-3"/>
    <n v="485.76"/>
    <n v="0"/>
    <x v="0"/>
    <m/>
    <m/>
    <m/>
    <m/>
    <s v="none"/>
    <m/>
    <m/>
    <m/>
    <x v="0"/>
    <m/>
    <x v="0"/>
  </r>
  <r>
    <s v="BELBELU2207006GPQ1 2020EUR"/>
    <x v="0"/>
    <n v="346076"/>
    <s v="ACEG BV"/>
    <s v="BELU2207006GP"/>
    <s v="Q1 2020"/>
    <s v="EUR"/>
    <n v="6.66"/>
    <n v="6.6624999999999996"/>
    <n v="-2.4999999999995E-3"/>
    <n v="6.66"/>
    <n v="0"/>
    <x v="0"/>
    <m/>
    <m/>
    <m/>
    <m/>
    <s v="none"/>
    <m/>
    <m/>
    <m/>
    <x v="0"/>
    <m/>
    <x v="0"/>
  </r>
  <r>
    <s v="BELBELU2207006GPQ2 2020EUR"/>
    <x v="0"/>
    <n v="346076"/>
    <s v="ACEG BV"/>
    <s v="BELU2207006GP"/>
    <s v="Q2 2020"/>
    <s v="EUR"/>
    <n v="144.49"/>
    <n v="144.48650000000001"/>
    <n v="3.5000000000024998E-3"/>
    <n v="144.49"/>
    <n v="0"/>
    <x v="0"/>
    <m/>
    <m/>
    <m/>
    <m/>
    <s v="none"/>
    <m/>
    <m/>
    <m/>
    <x v="0"/>
    <m/>
    <x v="0"/>
  </r>
  <r>
    <s v="BELBELU2207006GPQ3 2020EUR"/>
    <x v="0"/>
    <n v="346076"/>
    <s v="ACEG BV"/>
    <s v="BELU2207006GP"/>
    <s v="Q3 2020"/>
    <s v="EUR"/>
    <n v="93.85"/>
    <n v="93.849500000000006"/>
    <n v="4.9999999998817603E-4"/>
    <n v="93.85"/>
    <n v="0"/>
    <x v="0"/>
    <m/>
    <m/>
    <m/>
    <m/>
    <s v="none"/>
    <m/>
    <m/>
    <m/>
    <x v="0"/>
    <m/>
    <x v="0"/>
  </r>
  <r>
    <s v="BELBELU2207006GPQ4 2020EUR"/>
    <x v="0"/>
    <n v="346076"/>
    <s v="ACEG BV"/>
    <s v="BELU2207006GP"/>
    <s v="Q4 2020"/>
    <s v="EUR"/>
    <n v="85.74"/>
    <n v="85.736699999999999"/>
    <n v="3.2999999999958601E-3"/>
    <n v="85.74"/>
    <n v="0"/>
    <x v="0"/>
    <m/>
    <m/>
    <m/>
    <m/>
    <s v="none"/>
    <m/>
    <m/>
    <m/>
    <x v="0"/>
    <m/>
    <x v="0"/>
  </r>
  <r>
    <s v="BELF13P300343Y 2020EUR"/>
    <x v="0"/>
    <s v="P300031"/>
    <s v="UNILEVER BEVERAGE"/>
    <s v="F13P300343"/>
    <s v="Y 2020"/>
    <s v="EUR"/>
    <n v="6276.09"/>
    <n v="6276.09"/>
    <n v="0"/>
    <n v="6276.09"/>
    <n v="0"/>
    <x v="0"/>
    <m/>
    <m/>
    <m/>
    <m/>
    <s v="none"/>
    <m/>
    <m/>
    <m/>
    <x v="0"/>
    <m/>
    <x v="0"/>
  </r>
  <r>
    <s v="BELBELU2201007GPQ1 2020EUR"/>
    <x v="0"/>
    <n v="38534"/>
    <s v="SLIGRO FOOD GROUP (ISPC GENT)"/>
    <s v="BELU2201007GP"/>
    <s v="Q1 2020"/>
    <s v="EUR"/>
    <n v="57407.58"/>
    <n v="57407.580099999999"/>
    <n v="-9.9999997473787503E-5"/>
    <n v="57407.58"/>
    <n v="0"/>
    <x v="0"/>
    <m/>
    <m/>
    <m/>
    <m/>
    <s v="none"/>
    <s v="Produit"/>
    <s v="Ossama"/>
    <s v="[OA]  le calcul de rebate correspond à l'encodage du contrat et du CA déclaré =&gt;  le périmétre couvert couvre que la belgque et luxembourg et non pas les UK, d'où l'écart de 236,4. // https://www.astoresuite.com/contracts/show/30293 // https://www.astoresuite.com/declarative_campaign_participations/edit/37126"/>
    <x v="1"/>
    <s v="Emmanuel"/>
    <x v="2"/>
  </r>
  <r>
    <s v="BELBELU2201007GPQ2 2020EUR"/>
    <x v="0"/>
    <n v="38534"/>
    <s v="SLIGRO FOOD GROUP (ISPC GENT)"/>
    <s v="BELU2201007GP"/>
    <s v="Q2 2020"/>
    <s v="EUR"/>
    <n v="4917.99"/>
    <n v="4917.9871999999996"/>
    <n v="2.8000000011161302E-3"/>
    <n v="4917.99"/>
    <n v="0"/>
    <x v="0"/>
    <m/>
    <m/>
    <m/>
    <m/>
    <s v="none"/>
    <m/>
    <m/>
    <m/>
    <x v="0"/>
    <m/>
    <x v="0"/>
  </r>
  <r>
    <s v="BELBELU2201007GPQ3 2020EUR"/>
    <x v="0"/>
    <n v="38534"/>
    <s v="SLIGRO FOOD GROUP (ISPC GENT)"/>
    <s v="BELU2201007GP"/>
    <s v="Q3 2020"/>
    <s v="EUR"/>
    <n v="26442.59"/>
    <n v="26442.586800000001"/>
    <n v="3.1999999991967299E-3"/>
    <n v="26442.59"/>
    <n v="0"/>
    <x v="0"/>
    <m/>
    <m/>
    <m/>
    <m/>
    <s v="none"/>
    <s v="Produit"/>
    <s v="Sarah"/>
    <s v="[SB] Le CA declaré sur le UK n'est pas pris en compte car ca ne fait pas partie du perimetre couvert de ce contrat.le report 26,414.22 est correct par rapport à l'encodage contrat_x000a_[EF] Il s'agit bien d'un hotel en Belgique, prob pays a modifier dans A2S redmine: https://support.hexagon.al/issues/13401"/>
    <x v="2"/>
    <s v="Zakaria"/>
    <x v="2"/>
  </r>
  <r>
    <s v="BELBELU2201007GPQ4 2020EUR"/>
    <x v="0"/>
    <n v="38534"/>
    <s v="SLIGRO FOOD GROUP (ISPC GENT)"/>
    <s v="BELU2201007GP"/>
    <s v="Q4 2020"/>
    <s v="EUR"/>
    <n v="13105.73"/>
    <n v="13105.7412"/>
    <n v="-1.11999999990075E-2"/>
    <n v="13105.73"/>
    <n v="0"/>
    <x v="0"/>
    <m/>
    <m/>
    <m/>
    <m/>
    <s v="none"/>
    <m/>
    <m/>
    <m/>
    <x v="0"/>
    <m/>
    <x v="0"/>
  </r>
  <r>
    <s v="BELBELU2201007GPY 2020EUR"/>
    <x v="0"/>
    <n v="38534"/>
    <s v="SLIGRO FOOD GROUP (ISPC GENT)"/>
    <s v="BELU2201007GP"/>
    <s v="Y 2020"/>
    <s v="EUR"/>
    <n v="52520.183400000002"/>
    <n v="52520.183400000002"/>
    <n v="0"/>
    <n v="52520.183400000002"/>
    <n v="0"/>
    <x v="0"/>
    <m/>
    <m/>
    <m/>
    <m/>
    <s v="none"/>
    <s v="Produit"/>
    <s v="Sarah"/>
    <s v="[SB] Le CA declaré sur le UK n'est pas pris en compte car ca ne fait pas partie du perimetre couvert de ce contrat. le report 52,385.00 est correct par rapport à l'encodage contrat"/>
    <x v="1"/>
    <s v="Emmanuel"/>
    <x v="4"/>
  </r>
  <r>
    <s v="BELBELU2201008GPQ1 2020EUR"/>
    <x v="0"/>
    <n v="38534"/>
    <s v="SLIGRO FOOD GROUP (ISPC GENT)"/>
    <s v="BELU2201008GP"/>
    <s v="Q1 2020"/>
    <s v="EUR"/>
    <n v="3427.33"/>
    <n v="3427.3328000000001"/>
    <n v="-2.8000000002066298E-3"/>
    <n v="3427.33"/>
    <n v="0"/>
    <x v="0"/>
    <m/>
    <m/>
    <m/>
    <m/>
    <s v="none"/>
    <m/>
    <m/>
    <m/>
    <x v="0"/>
    <m/>
    <x v="0"/>
  </r>
  <r>
    <s v="BELBELU2201008GPQ2 2020EUR"/>
    <x v="0"/>
    <n v="38534"/>
    <s v="SLIGRO FOOD GROUP (ISPC GENT)"/>
    <s v="BELU2201008GP"/>
    <s v="Q2 2020"/>
    <s v="EUR"/>
    <n v="19.04"/>
    <n v="19.036000000000001"/>
    <n v="3.9999999999977796E-3"/>
    <n v="19.04"/>
    <n v="0"/>
    <x v="0"/>
    <m/>
    <m/>
    <m/>
    <m/>
    <s v="none"/>
    <m/>
    <m/>
    <m/>
    <x v="0"/>
    <m/>
    <x v="0"/>
  </r>
  <r>
    <s v="BELBELU2201008GPQ3 2020EUR"/>
    <x v="0"/>
    <n v="38534"/>
    <s v="SLIGRO FOOD GROUP (ISPC GENT)"/>
    <s v="BELU2201008GP"/>
    <s v="Q3 2020"/>
    <s v="EUR"/>
    <n v="531"/>
    <n v="531.00239999999997"/>
    <n v="-2.3999999999659801E-3"/>
    <n v="531"/>
    <n v="0"/>
    <x v="0"/>
    <m/>
    <m/>
    <m/>
    <m/>
    <s v="none"/>
    <m/>
    <m/>
    <m/>
    <x v="0"/>
    <m/>
    <x v="0"/>
  </r>
  <r>
    <s v="BELBELU2201008GPQ4 2020EUR"/>
    <x v="0"/>
    <n v="38534"/>
    <s v="SLIGRO FOOD GROUP (ISPC GENT)"/>
    <s v="BELU2201008GP"/>
    <s v="Q4 2020"/>
    <s v="EUR"/>
    <n v="379.01"/>
    <n v="379.01560000000001"/>
    <n v="-5.6000000000153696E-3"/>
    <n v="379.01"/>
    <n v="0"/>
    <x v="0"/>
    <m/>
    <m/>
    <m/>
    <m/>
    <s v="none"/>
    <m/>
    <m/>
    <m/>
    <x v="0"/>
    <m/>
    <x v="0"/>
  </r>
  <r>
    <s v="BELBELU2201008GPY 2020EUR"/>
    <x v="0"/>
    <n v="38534"/>
    <s v="SLIGRO FOOD GROUP (ISPC GENT)"/>
    <s v="BELU2201008GP"/>
    <s v="Y 2020"/>
    <s v="EUR"/>
    <n v="48973.682099999998"/>
    <n v="48973.682099999998"/>
    <n v="0"/>
    <n v="48973.682099999998"/>
    <n v="0"/>
    <x v="0"/>
    <m/>
    <m/>
    <m/>
    <m/>
    <s v="none"/>
    <m/>
    <m/>
    <m/>
    <x v="0"/>
    <m/>
    <x v="0"/>
  </r>
  <r>
    <s v="BEL29312006Q1 2020EUR"/>
    <x v="0"/>
    <n v="40406"/>
    <s v="TELENET SPRL (NeXTeL NV)"/>
    <n v="29312006"/>
    <s v="Q1 2020"/>
    <s v="EUR"/>
    <n v="66.010000000000005"/>
    <n v="66.014499999999998"/>
    <n v="-4.4999999999930599E-3"/>
    <n v="66.010000000000005"/>
    <n v="0"/>
    <x v="0"/>
    <m/>
    <m/>
    <m/>
    <m/>
    <s v="none"/>
    <m/>
    <m/>
    <m/>
    <x v="0"/>
    <m/>
    <x v="0"/>
  </r>
  <r>
    <s v="BEL29312006Q2 2020EUR"/>
    <x v="0"/>
    <n v="40406"/>
    <s v="TELENET SPRL (NeXTeL NV)"/>
    <n v="29312006"/>
    <s v="Q2 2020"/>
    <s v="EUR"/>
    <n v="27.19"/>
    <n v="27.188199999999998"/>
    <n v="1.8000000000029099E-3"/>
    <n v="27.19"/>
    <n v="0"/>
    <x v="0"/>
    <m/>
    <m/>
    <m/>
    <m/>
    <s v="none"/>
    <m/>
    <m/>
    <m/>
    <x v="0"/>
    <m/>
    <x v="0"/>
  </r>
  <r>
    <s v="BEL29312006Q3 2020EUR"/>
    <x v="0"/>
    <n v="40406"/>
    <s v="TELENET SPRL (NeXTeL NV)"/>
    <n v="29312006"/>
    <s v="Q3 2020"/>
    <s v="EUR"/>
    <n v="17.239999999999998"/>
    <n v="17.2441"/>
    <n v="-4.1000000000011002E-3"/>
    <n v="17.239999999999998"/>
    <n v="0"/>
    <x v="0"/>
    <m/>
    <m/>
    <m/>
    <m/>
    <s v="none"/>
    <m/>
    <m/>
    <m/>
    <x v="0"/>
    <m/>
    <x v="0"/>
  </r>
  <r>
    <s v="BEL29312006Q4 2020EUR"/>
    <x v="0"/>
    <n v="40406"/>
    <s v="TELENET SPRL (NeXTeL NV)"/>
    <n v="29312006"/>
    <s v="Q4 2020"/>
    <s v="EUR"/>
    <n v="32.96"/>
    <n v="32.966000000000001"/>
    <n v="-6.0000000000002196E-3"/>
    <n v="32.96"/>
    <n v="0"/>
    <x v="0"/>
    <m/>
    <m/>
    <m/>
    <m/>
    <s v="none"/>
    <m/>
    <m/>
    <m/>
    <x v="0"/>
    <m/>
    <x v="0"/>
  </r>
  <r>
    <s v="BELE10P2001283500Q1 2020EUR"/>
    <x v="0"/>
    <n v="40406"/>
    <s v="TELENET SPRL (NeXTeL NV)"/>
    <s v="E10P2001283500"/>
    <s v="Q1 2020"/>
    <s v="EUR"/>
    <n v="4042.39"/>
    <n v="4042.3851"/>
    <n v="4.8999999999068599E-3"/>
    <n v="4042.39"/>
    <n v="0"/>
    <x v="0"/>
    <m/>
    <m/>
    <m/>
    <m/>
    <s v="none"/>
    <m/>
    <m/>
    <m/>
    <x v="0"/>
    <m/>
    <x v="0"/>
  </r>
  <r>
    <s v="BELE10P2001283500Q3 2020EUR"/>
    <x v="0"/>
    <n v="40406"/>
    <s v="TELENET SPRL (NeXTeL NV)"/>
    <s v="E10P2001283500"/>
    <s v="Q3 2020"/>
    <s v="EUR"/>
    <n v="4043.95"/>
    <n v="4043.9540999999999"/>
    <n v="-4.1000000001076798E-3"/>
    <n v="4043.95"/>
    <n v="0"/>
    <x v="0"/>
    <m/>
    <m/>
    <m/>
    <m/>
    <s v="none"/>
    <m/>
    <m/>
    <m/>
    <x v="0"/>
    <m/>
    <x v="0"/>
  </r>
  <r>
    <s v="BELE11P2020051850Q1 2020EUR"/>
    <x v="0"/>
    <n v="40406"/>
    <s v="TELENET SPRL (NeXTeL NV)"/>
    <s v="E11P2020051850"/>
    <s v="Q1 2020"/>
    <s v="EUR"/>
    <n v="210.35"/>
    <n v="210.3486"/>
    <n v="1.39999999998963E-3"/>
    <n v="210.35"/>
    <n v="0"/>
    <x v="0"/>
    <m/>
    <m/>
    <m/>
    <m/>
    <s v="none"/>
    <m/>
    <m/>
    <m/>
    <x v="0"/>
    <m/>
    <x v="0"/>
  </r>
  <r>
    <s v="BELE11P2020051850Q3 2020EUR"/>
    <x v="0"/>
    <n v="40406"/>
    <s v="TELENET SPRL (NeXTeL NV)"/>
    <s v="E11P2020051850"/>
    <s v="Q3 2020"/>
    <s v="EUR"/>
    <n v="210.35"/>
    <n v="210.34790000000001"/>
    <n v="2.0999999999844398E-3"/>
    <n v="210.35"/>
    <n v="0"/>
    <x v="0"/>
    <m/>
    <m/>
    <m/>
    <m/>
    <s v="none"/>
    <m/>
    <m/>
    <m/>
    <x v="0"/>
    <m/>
    <x v="0"/>
  </r>
  <r>
    <s v="BELE13P2018302800Q1 2020EUR"/>
    <x v="0"/>
    <n v="40406"/>
    <s v="TELENET SPRL (NeXTeL NV)"/>
    <s v="E13P2018302800"/>
    <s v="Q1 2020"/>
    <s v="EUR"/>
    <n v="3048.16"/>
    <n v="3048.1605"/>
    <n v="-5.0000000010186297E-4"/>
    <n v="3048.16"/>
    <n v="0"/>
    <x v="0"/>
    <m/>
    <m/>
    <m/>
    <m/>
    <s v="none"/>
    <m/>
    <m/>
    <m/>
    <x v="0"/>
    <m/>
    <x v="0"/>
  </r>
  <r>
    <s v="BELE13P2018302800Q3 2020EUR"/>
    <x v="0"/>
    <n v="40406"/>
    <s v="TELENET SPRL (NeXTeL NV)"/>
    <s v="E13P2018302800"/>
    <s v="Q3 2020"/>
    <s v="EUR"/>
    <n v="3048.12"/>
    <n v="3048.1167"/>
    <n v="3.2999999998537502E-3"/>
    <n v="3048.12"/>
    <n v="0"/>
    <x v="0"/>
    <m/>
    <m/>
    <m/>
    <m/>
    <s v="none"/>
    <m/>
    <m/>
    <m/>
    <x v="0"/>
    <m/>
    <x v="0"/>
  </r>
  <r>
    <s v="BELE15P2025191000Q1 2020EUR"/>
    <x v="0"/>
    <n v="40406"/>
    <s v="TELENET SPRL (NeXTeL NV)"/>
    <s v="E15P2025191000"/>
    <s v="Q1 2020"/>
    <s v="EUR"/>
    <n v="183.46"/>
    <n v="183.464"/>
    <n v="-3.9999999999906699E-3"/>
    <n v="183.46"/>
    <n v="0"/>
    <x v="0"/>
    <m/>
    <m/>
    <m/>
    <m/>
    <s v="none"/>
    <m/>
    <m/>
    <m/>
    <x v="0"/>
    <m/>
    <x v="0"/>
  </r>
  <r>
    <s v="BELE15P2025191000Q2 2020EUR"/>
    <x v="0"/>
    <n v="40406"/>
    <s v="TELENET SPRL (NeXTeL NV)"/>
    <s v="E15P2025191000"/>
    <s v="Q2 2020"/>
    <s v="EUR"/>
    <n v="85.61"/>
    <n v="85.611500000000007"/>
    <n v="-1.5000000000071601E-3"/>
    <n v="85.61"/>
    <n v="0"/>
    <x v="0"/>
    <m/>
    <m/>
    <m/>
    <m/>
    <s v="none"/>
    <m/>
    <m/>
    <m/>
    <x v="0"/>
    <m/>
    <x v="0"/>
  </r>
  <r>
    <s v="BELE15P2025191000Q3 2020EUR"/>
    <x v="0"/>
    <n v="40406"/>
    <s v="TELENET SPRL (NeXTeL NV)"/>
    <s v="E15P2025191000"/>
    <s v="Q3 2020"/>
    <s v="EUR"/>
    <n v="81.819999999999993"/>
    <n v="81.822299999999998"/>
    <n v="-2.30000000000529E-3"/>
    <n v="81.819999999999993"/>
    <n v="0"/>
    <x v="0"/>
    <m/>
    <m/>
    <m/>
    <m/>
    <s v="none"/>
    <m/>
    <m/>
    <m/>
    <x v="0"/>
    <m/>
    <x v="0"/>
  </r>
  <r>
    <s v="BELE15P2025191000Q4 2020EUR"/>
    <x v="0"/>
    <n v="40406"/>
    <s v="TELENET SPRL (NeXTeL NV)"/>
    <s v="E15P2025191000"/>
    <s v="Q4 2020"/>
    <s v="EUR"/>
    <n v="21.32"/>
    <n v="21.327999999999999"/>
    <n v="-7.9999999999991103E-3"/>
    <n v="21.32"/>
    <n v="0"/>
    <x v="0"/>
    <m/>
    <m/>
    <m/>
    <m/>
    <s v="none"/>
    <m/>
    <m/>
    <m/>
    <x v="0"/>
    <m/>
    <x v="0"/>
  </r>
  <r>
    <s v="BELE16P2027850500Q1 2020EUR"/>
    <x v="0"/>
    <n v="249270"/>
    <s v="AVEX N.V."/>
    <s v="E16P2027850500"/>
    <s v="Q1 2020"/>
    <s v="EUR"/>
    <n v="24.47"/>
    <n v="24.474499999999999"/>
    <n v="-4.5000000000001697E-3"/>
    <n v="24.47"/>
    <n v="0"/>
    <x v="0"/>
    <m/>
    <m/>
    <m/>
    <m/>
    <s v="none"/>
    <m/>
    <m/>
    <m/>
    <x v="0"/>
    <m/>
    <x v="0"/>
  </r>
  <r>
    <s v="BELE12P2001551000Q1 2020EUR"/>
    <x v="0"/>
    <n v="93364"/>
    <s v="MANPOWER (BE)"/>
    <s v="E12P2001551000"/>
    <s v="Q1 2020"/>
    <s v="EUR"/>
    <n v="1668.64"/>
    <n v="1668.6406999999999"/>
    <n v="-6.9999999982428497E-4"/>
    <n v="1668.64"/>
    <n v="0"/>
    <x v="0"/>
    <m/>
    <m/>
    <m/>
    <m/>
    <s v="none"/>
    <m/>
    <m/>
    <m/>
    <x v="0"/>
    <m/>
    <x v="0"/>
  </r>
  <r>
    <s v="BEL1999895Q1 2020EUR"/>
    <x v="0"/>
    <n v="38680"/>
    <s v="BE-ONE BVBA"/>
    <n v="1999895"/>
    <s v="Q1 2020"/>
    <s v="EUR"/>
    <n v="10.94"/>
    <n v="10.9353"/>
    <n v="4.6999999999997001E-3"/>
    <n v="10.94"/>
    <n v="0"/>
    <x v="0"/>
    <m/>
    <m/>
    <m/>
    <m/>
    <s v="none"/>
    <m/>
    <m/>
    <m/>
    <x v="0"/>
    <m/>
    <x v="0"/>
  </r>
  <r>
    <s v="BEL1999895Q2 2020EUR"/>
    <x v="0"/>
    <n v="38680"/>
    <s v="BE-ONE BVBA"/>
    <n v="1999895"/>
    <s v="Q2 2020"/>
    <s v="EUR"/>
    <n v="10.94"/>
    <n v="10.9353"/>
    <n v="4.6999999999997001E-3"/>
    <n v="10.94"/>
    <n v="0"/>
    <x v="0"/>
    <m/>
    <m/>
    <m/>
    <m/>
    <s v="none"/>
    <m/>
    <m/>
    <m/>
    <x v="0"/>
    <m/>
    <x v="0"/>
  </r>
  <r>
    <s v="BEL1000051Q1 2020EUR"/>
    <x v="0"/>
    <n v="39515"/>
    <s v="MOSELLA / MOSELCO"/>
    <n v="1000051"/>
    <s v="Q1 2020"/>
    <s v="EUR"/>
    <n v="42.09"/>
    <n v="42.087299999999999"/>
    <n v="2.7000000000043599E-3"/>
    <n v="42.09"/>
    <n v="0"/>
    <x v="0"/>
    <m/>
    <m/>
    <m/>
    <m/>
    <s v="none"/>
    <m/>
    <m/>
    <m/>
    <x v="0"/>
    <m/>
    <x v="0"/>
  </r>
  <r>
    <s v="BELF12P2014990150Q1 2020EUR"/>
    <x v="0"/>
    <n v="92968"/>
    <s v="HILLEWAERT"/>
    <s v="F12P2014990150"/>
    <s v="Q1 2020"/>
    <s v="EUR"/>
    <n v="36.380000000000003"/>
    <n v="36.378900000000002"/>
    <n v="1.10000000000098E-3"/>
    <n v="36.380000000000003"/>
    <n v="0"/>
    <x v="0"/>
    <m/>
    <m/>
    <m/>
    <m/>
    <s v="none"/>
    <m/>
    <m/>
    <m/>
    <x v="0"/>
    <m/>
    <x v="0"/>
  </r>
  <r>
    <s v="BELE13P2017310000_PQ1 2020EUR"/>
    <x v="0"/>
    <n v="37591"/>
    <s v="PROXIMUS N.V."/>
    <s v="E13P2017310000_P"/>
    <s v="Q1 2020"/>
    <s v="EUR"/>
    <n v="18923.150000000001"/>
    <n v="18923.150399999999"/>
    <n v="-3.9999999717110697E-4"/>
    <n v="18923.150000000001"/>
    <n v="0"/>
    <x v="0"/>
    <m/>
    <m/>
    <m/>
    <m/>
    <s v="none"/>
    <m/>
    <m/>
    <m/>
    <x v="0"/>
    <m/>
    <x v="0"/>
  </r>
  <r>
    <s v="BELE13P2017310000_PQ2 2020EUR"/>
    <x v="0"/>
    <n v="37591"/>
    <s v="PROXIMUS N.V."/>
    <s v="E13P2017310000_P"/>
    <s v="Q2 2020"/>
    <s v="EUR"/>
    <n v="18967.77"/>
    <n v="18967.770400000001"/>
    <n v="-4.00000000809086E-4"/>
    <n v="18967.77"/>
    <n v="0"/>
    <x v="0"/>
    <m/>
    <m/>
    <m/>
    <m/>
    <s v="none"/>
    <m/>
    <m/>
    <m/>
    <x v="0"/>
    <m/>
    <x v="0"/>
  </r>
  <r>
    <s v="BELE13P2017310000_PQ3 2020EUR"/>
    <x v="0"/>
    <n v="37591"/>
    <s v="PROXIMUS N.V."/>
    <s v="E13P2017310000_P"/>
    <s v="Q3 2020"/>
    <s v="EUR"/>
    <n v="17239.743399999999"/>
    <n v="17239.743399999999"/>
    <n v="0"/>
    <n v="17239.743399999999"/>
    <n v="0"/>
    <x v="0"/>
    <m/>
    <m/>
    <m/>
    <m/>
    <s v="rdbc"/>
    <s v="Produit"/>
    <s v="Ossama"/>
    <s v="[OA] le sous-service &quot;Contract PSTN&quot; est à 0% du CA déclaré / Contart : https://www.astoresuite.com/contracts/show/24411 / Ajustement : https://www.astoresuite.com/adjustements/edit/2181"/>
    <x v="1"/>
    <m/>
    <x v="5"/>
  </r>
  <r>
    <s v="BELE13P2017310000_PQ4 2020EUR"/>
    <x v="0"/>
    <n v="37591"/>
    <s v="PROXIMUS N.V."/>
    <s v="E13P2017310000_P"/>
    <s v="Q4 2020"/>
    <s v="EUR"/>
    <n v="17494.893400000001"/>
    <n v="17494.893400000001"/>
    <n v="0"/>
    <n v="17494.893400000001"/>
    <n v="0"/>
    <x v="0"/>
    <m/>
    <m/>
    <m/>
    <m/>
    <s v="rdbc"/>
    <s v="Produit"/>
    <s v="Ossama"/>
    <s v="[OA] le sous-service &quot;Contract PSTN&quot; est à 0% du CA déclaré / Contrat :https://www.astoresuite.com/contracts/show/24411 / Ajustement : https://www.astoresuite.com/adjustements/edit/4791_x000a_[EF] devrait être OK la semaine prochaine"/>
    <x v="1"/>
    <s v="Emmanuel"/>
    <x v="5"/>
  </r>
  <r>
    <s v="BELBELU2206020GPQ4 2020EUR"/>
    <x v="0"/>
    <n v="348256"/>
    <s v="CORAM HOSPITALITY &amp; PROJECTS B.V"/>
    <s v="BELU2206020GP"/>
    <s v="Q4 2020"/>
    <s v="EUR"/>
    <n v="5.96"/>
    <n v="5.9580000000000002"/>
    <n v="1.9999999999997702E-3"/>
    <n v="5.96"/>
    <n v="0"/>
    <x v="0"/>
    <m/>
    <m/>
    <m/>
    <m/>
    <s v="none"/>
    <m/>
    <m/>
    <m/>
    <x v="0"/>
    <m/>
    <x v="0"/>
  </r>
  <r>
    <s v="BEL1000048Q1 2020EUR"/>
    <x v="0"/>
    <n v="261694"/>
    <s v="LUXFRAIS SA (GROUPE POMONA)"/>
    <n v="1000048"/>
    <s v="Q1 2020"/>
    <s v="EUR"/>
    <n v="231.95"/>
    <n v="231.94630000000001"/>
    <n v="3.69999999998071E-3"/>
    <n v="231.95"/>
    <n v="0"/>
    <x v="0"/>
    <m/>
    <m/>
    <m/>
    <m/>
    <s v="none"/>
    <m/>
    <m/>
    <m/>
    <x v="0"/>
    <m/>
    <x v="0"/>
  </r>
  <r>
    <s v="BELF17P300729Y 2020EUR"/>
    <x v="0"/>
    <n v="176941"/>
    <s v="DUVEL MOORTGAT NV"/>
    <s v="F17P300729"/>
    <s v="Y 2020"/>
    <s v="EUR"/>
    <n v="2312.75"/>
    <n v="2312.75"/>
    <n v="0"/>
    <n v="2312.75"/>
    <n v="0"/>
    <x v="0"/>
    <m/>
    <m/>
    <m/>
    <m/>
    <s v="none"/>
    <s v="Produit"/>
    <s v="Sarah"/>
    <s v="[SB] Le CA declaré sur le UK n'est pas pris en compte car ca ne fait pas partie du perimetre couvert de ce contrat. le report 2,310.55 est correct par rapport à l'encodage contrat_x000a_[EF] Il s'agit bien d'un hotel en Belgique, prob pays a modifier dans A2S redmine: https://support.hexagon.al/issues/13401"/>
    <x v="2"/>
    <m/>
    <x v="2"/>
  </r>
  <r>
    <s v="BELF18P303121-0200Y 2020EUR"/>
    <x v="0"/>
    <n v="93777"/>
    <s v="NESPRESSO BELGIE N.V."/>
    <s v="F18P303121-0200"/>
    <s v="Y 2020"/>
    <s v="EUR"/>
    <n v="3630.86"/>
    <m/>
    <n v="3630.86"/>
    <m/>
    <n v="3630.86"/>
    <x v="2"/>
    <s v="[84762]"/>
    <s v="[46110, 46123]"/>
    <s v="empty dcp and no adjustement"/>
    <s v="2022-05-10 19:29:18 +0200"/>
    <s v="none"/>
    <s v="Métier"/>
    <s v="Emmanuel"/>
    <s v="[EF] Il ya bien une particpation mais je ne peux pas y acceder a priori probleme d'absence de &quot;depth of declaratIon&quot;_x000a_https://astoresuite.com/declarative_campaign_participations/edit/42911"/>
    <x v="2"/>
    <m/>
    <x v="0"/>
  </r>
  <r>
    <s v="BELF16P302986Y 2020EUR"/>
    <x v="0"/>
    <n v="207564"/>
    <s v="MARKET SCOUTING COM V"/>
    <s v="F16P302986"/>
    <s v="Y 2020"/>
    <s v="EUR"/>
    <n v="264"/>
    <n v="264"/>
    <n v="0"/>
    <n v="264"/>
    <n v="0"/>
    <x v="0"/>
    <m/>
    <m/>
    <m/>
    <m/>
    <s v="none"/>
    <m/>
    <m/>
    <m/>
    <x v="0"/>
    <m/>
    <x v="0"/>
  </r>
  <r>
    <s v="BELF16P302806Y 2020EUR"/>
    <x v="0"/>
    <n v="94073"/>
    <s v="THE JUICY GROUP NV (Charlie's juice)"/>
    <s v="F16P302806"/>
    <s v="Y 2020"/>
    <s v="EUR"/>
    <n v="447.14"/>
    <n v="447.1413"/>
    <n v="-1.3000000000147299E-3"/>
    <n v="447.14"/>
    <n v="0"/>
    <x v="0"/>
    <m/>
    <m/>
    <m/>
    <m/>
    <s v="none"/>
    <m/>
    <m/>
    <m/>
    <x v="0"/>
    <m/>
    <x v="0"/>
  </r>
  <r>
    <s v="BELBELU2195029GPY 2020EUR"/>
    <x v="0"/>
    <n v="37590"/>
    <s v="WORLDLINE NV"/>
    <s v="BELU2195029GP"/>
    <s v="Y 2020"/>
    <s v="EUR"/>
    <n v="5212.33"/>
    <n v="5212.3342000000002"/>
    <n v="-4.2000000003099497E-3"/>
    <n v="5212.33"/>
    <n v="0"/>
    <x v="0"/>
    <m/>
    <m/>
    <m/>
    <m/>
    <s v="none"/>
    <m/>
    <m/>
    <m/>
    <x v="0"/>
    <m/>
    <x v="0"/>
  </r>
  <r>
    <s v="BEL1999957Y 2020EUR"/>
    <x v="0"/>
    <n v="94370"/>
    <s v="ARVAL BELGIUM"/>
    <n v="1999957"/>
    <s v="Y 2020"/>
    <s v="EUR"/>
    <n v="4126"/>
    <n v="4126"/>
    <n v="0"/>
    <n v="4126"/>
    <n v="0"/>
    <x v="0"/>
    <m/>
    <m/>
    <m/>
    <m/>
    <s v="rdbc"/>
    <s v="Métier"/>
    <s v="Ossama"/>
    <s v="[OA] deux participation. A archiver une des deux et regénérer le Rebate par la suite // https://www.astoresuite.com/declarative_campaigns/show/89_x000a_[EF] Devrait être OK la semaine prochaine on a archivé la premiere particpation et rechargé sur la nouvelle l'autre étant cassé"/>
    <x v="1"/>
    <s v="Emmanuel"/>
    <x v="0"/>
  </r>
  <r>
    <s v="BELLU2-21-1-002Y 2020EUR"/>
    <x v="0"/>
    <n v="349287"/>
    <s v="NESPRESSO LUXEMBOURG SARL"/>
    <s v="LU2-21-1-002"/>
    <s v="Y 2020"/>
    <s v="EUR"/>
    <n v="1776.5"/>
    <n v="1776.5"/>
    <n v="0"/>
    <n v="1776.5"/>
    <n v="0"/>
    <x v="0"/>
    <m/>
    <m/>
    <m/>
    <m/>
    <s v="none"/>
    <m/>
    <m/>
    <m/>
    <x v="0"/>
    <m/>
    <x v="0"/>
  </r>
  <r>
    <s v="BELBE4-21-1-016Y 2020EUR"/>
    <x v="0"/>
    <n v="257059"/>
    <s v="FRIESLANDCAMPINA NEDERLAND B.V."/>
    <s v="BE4-21-1-016"/>
    <s v="Y 2020"/>
    <s v="EUR"/>
    <n v="229.48699999999999"/>
    <n v="229.49"/>
    <n v="-3.0000000000143202E-3"/>
    <n v="229.48699999999999"/>
    <n v="0"/>
    <x v="0"/>
    <m/>
    <m/>
    <m/>
    <m/>
    <s v="none"/>
    <s v="Métier"/>
    <s v="Emmanuel"/>
    <s v="[EF] L'ajustement a disparu - travail en cours avec Camille il se pourrait qu'on annule complétement cette facture"/>
    <x v="1"/>
    <s v="Emmanuel"/>
    <x v="6"/>
  </r>
  <r>
    <s v="BELBE4-21-1-017Y 2020EUR"/>
    <x v="0"/>
    <n v="257059"/>
    <s v="FRIESLANDCAMPINA NEDERLAND B.V."/>
    <s v="BE4-21-1-017"/>
    <s v="Y 2020"/>
    <s v="EUR"/>
    <n v="215.447"/>
    <n v="215.45099999999999"/>
    <n v="-3.9999999999906699E-3"/>
    <n v="215.447"/>
    <n v="0"/>
    <x v="0"/>
    <m/>
    <m/>
    <m/>
    <m/>
    <s v="invoice"/>
    <s v="Métier"/>
    <s v="Emmanuel"/>
    <s v="[EF] L'ajustement a disparu - travail en cours avec Camille il se pourrait qu'on annule complétement cette facture_x000a_[EF] Ok ca devrait être bon"/>
    <x v="1"/>
    <s v="Emmanuel"/>
    <x v="6"/>
  </r>
  <r>
    <s v="BELBE2-21-2-015Q4 2020EUR"/>
    <x v="0"/>
    <n v="199590"/>
    <s v="GROUP-F CLEANING &amp; FACILITY SERVICES BV"/>
    <s v="BE2-21-2-015"/>
    <s v="Q4 2020"/>
    <s v="EUR"/>
    <n v="1069.2"/>
    <n v="1069.1958"/>
    <n v="4.2000000000825804E-3"/>
    <n v="1069.2"/>
    <n v="0"/>
    <x v="0"/>
    <m/>
    <m/>
    <m/>
    <m/>
    <s v="none"/>
    <m/>
    <m/>
    <m/>
    <x v="0"/>
    <m/>
    <x v="0"/>
  </r>
  <r>
    <s v="BELBE2-21-2-019Y 2020EUR"/>
    <x v="0"/>
    <n v="93471"/>
    <s v="ELIS BELGIUM"/>
    <s v="BE2-21-2-019"/>
    <s v="Y 2020"/>
    <s v="EUR"/>
    <n v="7619.34"/>
    <n v="7619.3346000000001"/>
    <n v="5.4000000000087303E-3"/>
    <n v="7619.34"/>
    <n v="0"/>
    <x v="0"/>
    <m/>
    <m/>
    <m/>
    <m/>
    <s v="none"/>
    <m/>
    <m/>
    <m/>
    <x v="0"/>
    <m/>
    <x v="0"/>
  </r>
  <r>
    <s v="BELBELU2191002GPY 2020EUR"/>
    <x v="0"/>
    <n v="283629"/>
    <s v="TLANT NEDERLAND BV"/>
    <s v="BELU2191002GP"/>
    <s v="Y 2020"/>
    <s v="EUR"/>
    <n v="596.92999999999995"/>
    <n v="596.9348"/>
    <n v="-4.8000000000456497E-3"/>
    <n v="596.92999999999995"/>
    <n v="0"/>
    <x v="0"/>
    <m/>
    <m/>
    <m/>
    <m/>
    <s v="none"/>
    <s v="Produit"/>
    <s v="Sarah"/>
    <s v="[SB] Ce code supplier n'existe pas dans A2S. Le contrat ici a comme supplier: 283629-TLANT NEDERLAND BV_x000a_[EF] le code supplier inscrit dans la compile est le code AR, modifié mais cela ne reglera pas le problème, erreur lorsque j'essaye d'acceder à la particpation_x000a_https://astoresuite.com/declarative_campaign_participations/edit/24807"/>
    <x v="1"/>
    <m/>
    <x v="5"/>
  </r>
  <r>
    <s v="BELF17P302982Y 2020EUR"/>
    <x v="0"/>
    <n v="94359"/>
    <s v="COCA-COLA ENTREPRISES BELGIUM"/>
    <s v="F17P302982"/>
    <s v="Y 2020"/>
    <s v="EUR"/>
    <n v="11234.1"/>
    <n v="11234.1"/>
    <n v="0"/>
    <n v="11234.1"/>
    <n v="0"/>
    <x v="0"/>
    <m/>
    <m/>
    <m/>
    <m/>
    <s v="none"/>
    <m/>
    <m/>
    <m/>
    <x v="0"/>
    <m/>
    <x v="0"/>
  </r>
  <r>
    <s v="CHE007-0300Y 2020CHF"/>
    <x v="1"/>
    <n v="7"/>
    <s v="LA CAVE VEVEY-MONTREUX COOPERATIVE"/>
    <s v="0007-0300"/>
    <s v="Y 2020"/>
    <s v="CHF"/>
    <n v="71.92"/>
    <n v="71.921999999999997"/>
    <n v="-1.9999999999953302E-3"/>
    <n v="71.92"/>
    <n v="0"/>
    <x v="0"/>
    <m/>
    <m/>
    <m/>
    <m/>
    <s v="none"/>
    <m/>
    <m/>
    <m/>
    <x v="0"/>
    <m/>
    <x v="0"/>
  </r>
  <r>
    <s v="CHECH0014-0010Y 2020CHF"/>
    <x v="1"/>
    <n v="14"/>
    <s v="Kadi SA"/>
    <s v="CH0014-0010"/>
    <s v="Y 2020"/>
    <s v="CHF"/>
    <n v="2124.75"/>
    <n v="2124.75"/>
    <n v="0"/>
    <n v="2124.75"/>
    <n v="0"/>
    <x v="0"/>
    <m/>
    <m/>
    <m/>
    <m/>
    <s v="none"/>
    <m/>
    <m/>
    <m/>
    <x v="0"/>
    <m/>
    <x v="0"/>
  </r>
  <r>
    <s v="CHECH0015-0200Y 2020CHF"/>
    <x v="1"/>
    <n v="15"/>
    <s v="Florin AG"/>
    <s v="CH0015-0200"/>
    <s v="Y 2020"/>
    <s v="CHF"/>
    <n v="1277.76"/>
    <n v="1277.7603999999999"/>
    <n v="-3.9999999989959103E-4"/>
    <n v="1277.76"/>
    <n v="0"/>
    <x v="0"/>
    <m/>
    <m/>
    <m/>
    <m/>
    <s v="none"/>
    <m/>
    <m/>
    <m/>
    <x v="0"/>
    <m/>
    <x v="0"/>
  </r>
  <r>
    <s v="CHECH0016-0300Y 2020CHF"/>
    <x v="1"/>
    <n v="16"/>
    <s v="Nektar Natura sàrl"/>
    <s v="CH0016-0300"/>
    <s v="Y 2020"/>
    <s v="CHF"/>
    <n v="223.83"/>
    <n v="223.82550000000001"/>
    <n v="4.5000000000072699E-3"/>
    <n v="223.83"/>
    <n v="0"/>
    <x v="0"/>
    <m/>
    <m/>
    <m/>
    <m/>
    <s v="none"/>
    <m/>
    <m/>
    <m/>
    <x v="0"/>
    <m/>
    <x v="0"/>
  </r>
  <r>
    <s v="CHECH0017-0300Y 2020CHF"/>
    <x v="1"/>
    <n v="17"/>
    <s v="1870 Vins &amp; Conseil Sàrl"/>
    <s v="CH0017-0300"/>
    <s v="Y 2020"/>
    <s v="CHF"/>
    <n v="528.86"/>
    <n v="528.85649999999998"/>
    <n v="3.5000000000309198E-3"/>
    <n v="528.86"/>
    <n v="0"/>
    <x v="0"/>
    <m/>
    <m/>
    <m/>
    <m/>
    <s v="none"/>
    <m/>
    <m/>
    <m/>
    <x v="0"/>
    <m/>
    <x v="0"/>
  </r>
  <r>
    <s v="CHECH0018-0500Q4 2020CHF"/>
    <x v="1"/>
    <n v="18"/>
    <s v="Wäscherei Heinzmann AG"/>
    <s v="CH0018-0500"/>
    <s v="Q4 2020"/>
    <s v="CHF"/>
    <n v="868.37"/>
    <n v="868.36500000000001"/>
    <n v="4.9999999999954499E-3"/>
    <n v="868.37"/>
    <n v="0"/>
    <x v="0"/>
    <m/>
    <m/>
    <m/>
    <m/>
    <s v="none"/>
    <m/>
    <m/>
    <m/>
    <x v="0"/>
    <m/>
    <x v="0"/>
  </r>
  <r>
    <s v="CHECH1703297-0300Y 2020CHF"/>
    <x v="1"/>
    <n v="70"/>
    <s v="Frigemo AG"/>
    <s v="CH1703297-0300"/>
    <s v="Y 2020"/>
    <s v="CHF"/>
    <n v="320.43"/>
    <n v="320.43"/>
    <n v="0"/>
    <n v="320.43"/>
    <n v="0"/>
    <x v="0"/>
    <m/>
    <m/>
    <m/>
    <m/>
    <s v="none"/>
    <m/>
    <m/>
    <m/>
    <x v="0"/>
    <m/>
    <x v="0"/>
  </r>
  <r>
    <s v="CHE1702941-2Q1 2020CHF"/>
    <x v="1"/>
    <n v="571"/>
    <s v="Unipress Lavanderia Industriale SA"/>
    <s v="1702941-2"/>
    <s v="Q1 2020"/>
    <s v="CHF"/>
    <n v="1334.2"/>
    <n v="1334.2004999999999"/>
    <n v="-4.9999999987448897E-4"/>
    <n v="1334.2"/>
    <n v="0"/>
    <x v="0"/>
    <m/>
    <m/>
    <m/>
    <m/>
    <s v="none"/>
    <m/>
    <m/>
    <m/>
    <x v="0"/>
    <m/>
    <x v="0"/>
  </r>
  <r>
    <s v="CHE1702941-2Q2 2020CHF"/>
    <x v="1"/>
    <n v="571"/>
    <s v="Unipress Lavanderia Industriale SA"/>
    <s v="1702941-2"/>
    <s v="Q2 2020"/>
    <s v="CHF"/>
    <n v="817.57"/>
    <n v="817.5711"/>
    <n v="-1.09999999995125E-3"/>
    <n v="817.57"/>
    <n v="0"/>
    <x v="0"/>
    <m/>
    <m/>
    <m/>
    <m/>
    <s v="none"/>
    <m/>
    <m/>
    <m/>
    <x v="0"/>
    <m/>
    <x v="0"/>
  </r>
  <r>
    <s v="CHE1702941-2Q3 2020CHF"/>
    <x v="1"/>
    <n v="571"/>
    <s v="Unipress Lavanderia Industriale SA"/>
    <s v="1702941-2"/>
    <s v="Q3 2020"/>
    <s v="CHF"/>
    <n v="4188.6000000000004"/>
    <n v="4188.6216000000004"/>
    <n v="-2.16000000000349E-2"/>
    <n v="4188.6000000000004"/>
    <n v="0"/>
    <x v="0"/>
    <m/>
    <m/>
    <m/>
    <m/>
    <s v="none"/>
    <m/>
    <m/>
    <m/>
    <x v="0"/>
    <m/>
    <x v="0"/>
  </r>
  <r>
    <s v="CHE1702941-2Q4 2020CHF"/>
    <x v="1"/>
    <n v="571"/>
    <s v="Unipress Lavanderia Industriale SA"/>
    <s v="1702941-2"/>
    <s v="Q4 2020"/>
    <s v="CHF"/>
    <n v="1766.38"/>
    <n v="1766.3838000000001"/>
    <n v="-3.7999999999556102E-3"/>
    <n v="1766.38"/>
    <n v="0"/>
    <x v="0"/>
    <m/>
    <m/>
    <m/>
    <m/>
    <s v="none"/>
    <m/>
    <m/>
    <m/>
    <x v="0"/>
    <m/>
    <x v="0"/>
  </r>
  <r>
    <s v="CHECH853-0300Y 2020CHF"/>
    <x v="1"/>
    <n v="853"/>
    <s v="SecuSuisse AG, succursale de Genève"/>
    <s v="CH853-0300"/>
    <s v="Y 2020"/>
    <s v="CHF"/>
    <n v="1396.53"/>
    <n v="1396.5225"/>
    <n v="7.4999999999363302E-3"/>
    <n v="1396.53"/>
    <n v="0"/>
    <x v="0"/>
    <m/>
    <m/>
    <m/>
    <m/>
    <s v="none"/>
    <m/>
    <m/>
    <m/>
    <x v="0"/>
    <m/>
    <x v="0"/>
  </r>
  <r>
    <s v="CHECH896-0500Q1 2020CHF"/>
    <x v="1"/>
    <n v="896"/>
    <s v="Marinello &amp; Co. AG"/>
    <s v="CH896-0500"/>
    <s v="Q1 2020"/>
    <s v="CHF"/>
    <n v="4488.3999999999996"/>
    <n v="4488.3999999999996"/>
    <n v="0"/>
    <n v="4488.3999999999996"/>
    <n v="0"/>
    <x v="0"/>
    <m/>
    <m/>
    <m/>
    <m/>
    <s v="none"/>
    <m/>
    <m/>
    <m/>
    <x v="0"/>
    <m/>
    <x v="0"/>
  </r>
  <r>
    <s v="CHECH896-0500Q2 2020CHF"/>
    <x v="1"/>
    <n v="896"/>
    <s v="Marinello &amp; Co. AG"/>
    <s v="CH896-0500"/>
    <s v="Q2 2020"/>
    <s v="CHF"/>
    <n v="595"/>
    <n v="595"/>
    <n v="0"/>
    <n v="595"/>
    <n v="0"/>
    <x v="0"/>
    <m/>
    <m/>
    <m/>
    <m/>
    <s v="none"/>
    <m/>
    <m/>
    <m/>
    <x v="0"/>
    <m/>
    <x v="0"/>
  </r>
  <r>
    <s v="CHECH896-0500Q3 2020CHF"/>
    <x v="1"/>
    <n v="896"/>
    <s v="Marinello &amp; Co. AG"/>
    <s v="CH896-0500"/>
    <s v="Q3 2020"/>
    <s v="CHF"/>
    <n v="1983.1"/>
    <n v="1983.0875000000001"/>
    <n v="1.2499999999818099E-2"/>
    <n v="1983.1"/>
    <n v="0"/>
    <x v="0"/>
    <m/>
    <m/>
    <m/>
    <m/>
    <s v="none"/>
    <m/>
    <m/>
    <m/>
    <x v="0"/>
    <m/>
    <x v="0"/>
  </r>
  <r>
    <s v="CHECH896-0500Q4 2020CHF"/>
    <x v="1"/>
    <n v="896"/>
    <s v="Marinello &amp; Co. AG"/>
    <s v="CH896-0500"/>
    <s v="Q4 2020"/>
    <s v="CHF"/>
    <n v="1439.35"/>
    <n v="1439.35"/>
    <n v="0"/>
    <n v="1439.35"/>
    <n v="0"/>
    <x v="0"/>
    <m/>
    <m/>
    <m/>
    <m/>
    <s v="none"/>
    <m/>
    <m/>
    <m/>
    <x v="0"/>
    <m/>
    <x v="0"/>
  </r>
  <r>
    <s v="CHE909-1Y 2020CHF"/>
    <x v="1"/>
    <n v="909"/>
    <s v="Granarolo Suisse SA"/>
    <s v="909-1"/>
    <s v="Y 2020"/>
    <s v="CHF"/>
    <n v="619.02"/>
    <n v="619.02149999999995"/>
    <n v="-1.4999999999645199E-3"/>
    <n v="619.02"/>
    <n v="0"/>
    <x v="0"/>
    <m/>
    <m/>
    <m/>
    <m/>
    <s v="none"/>
    <m/>
    <m/>
    <m/>
    <x v="0"/>
    <m/>
    <x v="0"/>
  </r>
  <r>
    <s v="CHE1701119-2S1 2020CHF"/>
    <x v="1"/>
    <n v="931"/>
    <s v="SRS Swiss Recycling Services SA"/>
    <s v="1701119-2"/>
    <s v="S1 2020"/>
    <s v="CHF"/>
    <n v="177.8"/>
    <n v="177.80430000000001"/>
    <n v="-4.3000000000006297E-3"/>
    <n v="177.8"/>
    <n v="0"/>
    <x v="0"/>
    <m/>
    <m/>
    <m/>
    <m/>
    <s v="none"/>
    <m/>
    <m/>
    <m/>
    <x v="0"/>
    <m/>
    <x v="0"/>
  </r>
  <r>
    <s v="CHE1701119-2S2 2020CHF"/>
    <x v="1"/>
    <n v="931"/>
    <s v="SRS Swiss Recycling Services SA"/>
    <s v="1701119-2"/>
    <s v="S2 2020"/>
    <s v="CHF"/>
    <n v="14020.25"/>
    <n v="14020.246499999999"/>
    <n v="3.5000000007130399E-3"/>
    <n v="14020.25"/>
    <n v="0"/>
    <x v="0"/>
    <m/>
    <m/>
    <m/>
    <m/>
    <s v="none"/>
    <m/>
    <m/>
    <m/>
    <x v="0"/>
    <m/>
    <x v="0"/>
  </r>
  <r>
    <s v="CHECH0976-0200Y 2020CHF"/>
    <x v="1"/>
    <n v="976"/>
    <s v="Henri Harsch HH SA"/>
    <s v="CH0976-0200"/>
    <s v="Y 2020"/>
    <s v="CHF"/>
    <n v="3538.92"/>
    <n v="3538.9151999999999"/>
    <n v="4.80000000015934E-3"/>
    <n v="3538.92"/>
    <n v="0"/>
    <x v="0"/>
    <m/>
    <m/>
    <m/>
    <m/>
    <s v="none"/>
    <m/>
    <m/>
    <m/>
    <x v="0"/>
    <m/>
    <x v="0"/>
  </r>
  <r>
    <s v="CHECH1254-0300Y 2020CHF"/>
    <x v="1"/>
    <n v="1254"/>
    <s v="BRITA Wasser-Filter-Systeme AG"/>
    <s v="CH1254-0300"/>
    <s v="Y 2020"/>
    <s v="CHF"/>
    <n v="274.08999999999997"/>
    <n v="274.09320000000002"/>
    <n v="-3.2000000000493799E-3"/>
    <n v="274.08999999999997"/>
    <n v="0"/>
    <x v="0"/>
    <m/>
    <m/>
    <m/>
    <m/>
    <s v="none"/>
    <m/>
    <m/>
    <m/>
    <x v="0"/>
    <m/>
    <x v="0"/>
  </r>
  <r>
    <s v="CHECH1291-0400Q2 2020CHF"/>
    <x v="1"/>
    <n v="1291"/>
    <s v="CHECK-IN all-ways GLM General Limousine GmbH"/>
    <s v="CH1291-0400"/>
    <s v="Q2 2020"/>
    <s v="CHF"/>
    <n v="642.16999999999996"/>
    <n v="642.17200000000003"/>
    <n v="-2.0000000000663901E-3"/>
    <n v="642.16999999999996"/>
    <n v="0"/>
    <x v="0"/>
    <m/>
    <m/>
    <m/>
    <m/>
    <s v="none"/>
    <m/>
    <m/>
    <m/>
    <x v="0"/>
    <m/>
    <x v="0"/>
  </r>
  <r>
    <s v="CHECH1291-0400Q3 2020CHF"/>
    <x v="1"/>
    <n v="1291"/>
    <s v="CHECK-IN all-ways GLM General Limousine GmbH"/>
    <s v="CH1291-0400"/>
    <s v="Q3 2020"/>
    <s v="CHF"/>
    <n v="357.45"/>
    <n v="357.47199999999998"/>
    <n v="-2.1999999999934499E-2"/>
    <n v="357.45"/>
    <n v="0"/>
    <x v="0"/>
    <m/>
    <m/>
    <m/>
    <m/>
    <s v="none"/>
    <m/>
    <m/>
    <m/>
    <x v="0"/>
    <m/>
    <x v="0"/>
  </r>
  <r>
    <s v="CHECH1291-0400Q4 2020CHF"/>
    <x v="1"/>
    <n v="1291"/>
    <s v="CHECK-IN all-ways GLM General Limousine GmbH"/>
    <s v="CH1291-0400"/>
    <s v="Q4 2020"/>
    <s v="CHF"/>
    <n v="787.33999999999901"/>
    <n v="787.34439999999995"/>
    <n v="-4.4000000000323702E-3"/>
    <n v="787.33999999999901"/>
    <n v="0"/>
    <x v="0"/>
    <m/>
    <m/>
    <m/>
    <m/>
    <s v="none"/>
    <m/>
    <m/>
    <m/>
    <x v="0"/>
    <m/>
    <x v="0"/>
  </r>
  <r>
    <s v="CHE1700120-1Q1 2020CHF"/>
    <x v="1"/>
    <n v="1431"/>
    <s v="Fideco AG"/>
    <s v="1700120-1"/>
    <s v="Q1 2020"/>
    <s v="CHF"/>
    <n v="5222.6099999999997"/>
    <n v="5222.6075000000001"/>
    <n v="2.4999999995998202E-3"/>
    <n v="5222.6099999999997"/>
    <n v="0"/>
    <x v="0"/>
    <m/>
    <m/>
    <m/>
    <m/>
    <s v="none"/>
    <m/>
    <m/>
    <m/>
    <x v="0"/>
    <m/>
    <x v="0"/>
  </r>
  <r>
    <s v="CHE1700120-1Q2 2020CHF"/>
    <x v="1"/>
    <n v="1431"/>
    <s v="Fideco AG"/>
    <s v="1700120-1"/>
    <s v="Q2 2020"/>
    <s v="CHF"/>
    <n v="1056.4000000000001"/>
    <n v="1056.4024999999999"/>
    <n v="-2.4999999998271899E-3"/>
    <n v="1056.4000000000001"/>
    <n v="0"/>
    <x v="0"/>
    <m/>
    <m/>
    <m/>
    <m/>
    <s v="none"/>
    <m/>
    <m/>
    <m/>
    <x v="0"/>
    <m/>
    <x v="0"/>
  </r>
  <r>
    <s v="CHE1700120-1Q3 2020CHF"/>
    <x v="1"/>
    <n v="1431"/>
    <s v="Fideco AG"/>
    <s v="1700120-1"/>
    <s v="Q3 2020"/>
    <s v="CHF"/>
    <n v="3644.5"/>
    <n v="3644.4949999999999"/>
    <n v="5.0000000001091298E-3"/>
    <n v="3644.5"/>
    <n v="0"/>
    <x v="0"/>
    <m/>
    <m/>
    <m/>
    <m/>
    <s v="none"/>
    <m/>
    <m/>
    <m/>
    <x v="0"/>
    <m/>
    <x v="0"/>
  </r>
  <r>
    <s v="CHE1700120-1Q4 2020CHF"/>
    <x v="1"/>
    <n v="1431"/>
    <s v="Fideco AG"/>
    <s v="1700120-1"/>
    <s v="Q4 2020"/>
    <s v="CHF"/>
    <n v="3144.42"/>
    <n v="3144.4195"/>
    <n v="5.0000000010186297E-4"/>
    <n v="3144.42"/>
    <n v="0"/>
    <x v="0"/>
    <m/>
    <m/>
    <m/>
    <m/>
    <s v="none"/>
    <m/>
    <m/>
    <m/>
    <x v="0"/>
    <m/>
    <x v="0"/>
  </r>
  <r>
    <s v="CHECH1499-0300 EpongeY 2020EUR"/>
    <x v="1"/>
    <n v="1499"/>
    <s v="STANDARD TEXTILE SAS"/>
    <s v="CH1499-0300 Eponge"/>
    <s v="Y 2020"/>
    <s v="EUR"/>
    <n v="3498.39"/>
    <m/>
    <n v="3498.39"/>
    <m/>
    <n v="3498.39"/>
    <x v="2"/>
    <s v="[85212]"/>
    <s v="[46827, 46607]"/>
    <s v="rebate present"/>
    <s v="2022-05-17 15:26:24 +0200"/>
    <m/>
    <s v="Métier"/>
    <s v="Emmanuel"/>
    <s v="[EF] Lien entre le contrat et l'ajustement est cassé. Regénérer le template, reloader la partipation puis Jira pour changer la période"/>
    <x v="1"/>
    <s v="Emmanuel"/>
    <x v="7"/>
  </r>
  <r>
    <s v="CHECH1748-0300Y 2020CHF"/>
    <x v="1"/>
    <n v="1748"/>
    <s v="Pronexis"/>
    <s v="CH1748-0300"/>
    <s v="Y 2020"/>
    <s v="CHF"/>
    <n v="1774.41"/>
    <n v="1774.4103"/>
    <n v="-2.9999999992469303E-4"/>
    <n v="1774.41"/>
    <n v="0"/>
    <x v="0"/>
    <m/>
    <m/>
    <m/>
    <m/>
    <s v="none"/>
    <m/>
    <m/>
    <m/>
    <x v="0"/>
    <m/>
    <x v="0"/>
  </r>
  <r>
    <s v="CHE7749 BCSA YverdonQ1 2020CHF"/>
    <x v="1"/>
    <n v="1828"/>
    <s v="Bardusch AG"/>
    <s v="7749 BCSA Yverdon"/>
    <s v="Q1 2020"/>
    <s v="CHF"/>
    <n v="852.35"/>
    <n v="852.35"/>
    <n v="0"/>
    <n v="852.35"/>
    <n v="0"/>
    <x v="0"/>
    <m/>
    <m/>
    <m/>
    <m/>
    <s v="none"/>
    <m/>
    <m/>
    <m/>
    <x v="0"/>
    <m/>
    <x v="0"/>
  </r>
  <r>
    <s v="CHE7749 BCSA YverdonQ2 2020CHF"/>
    <x v="1"/>
    <n v="1828"/>
    <s v="Bardusch AG"/>
    <s v="7749 BCSA Yverdon"/>
    <s v="Q2 2020"/>
    <s v="CHF"/>
    <n v="170.45"/>
    <n v="170.45249999999999"/>
    <n v="-2.4999999999977202E-3"/>
    <n v="170.45"/>
    <n v="0"/>
    <x v="0"/>
    <m/>
    <m/>
    <m/>
    <m/>
    <s v="none"/>
    <m/>
    <m/>
    <m/>
    <x v="0"/>
    <m/>
    <x v="0"/>
  </r>
  <r>
    <s v="CHE7749 BCSA YverdonQ3 2020CHF"/>
    <x v="1"/>
    <n v="1828"/>
    <s v="Bardusch AG"/>
    <s v="7749 BCSA Yverdon"/>
    <s v="Q3 2020"/>
    <s v="CHF"/>
    <n v="1058.3"/>
    <n v="1058.2825"/>
    <n v="1.7499999999927199E-2"/>
    <n v="1058.3"/>
    <n v="0"/>
    <x v="0"/>
    <m/>
    <m/>
    <m/>
    <m/>
    <s v="none"/>
    <m/>
    <m/>
    <m/>
    <x v="0"/>
    <m/>
    <x v="0"/>
  </r>
  <r>
    <s v="CHE7749 BCSA YverdonQ4 2020CHF"/>
    <x v="1"/>
    <n v="1828"/>
    <s v="Bardusch AG"/>
    <s v="7749 BCSA Yverdon"/>
    <s v="Q4 2020"/>
    <s v="CHF"/>
    <n v="415.13"/>
    <n v="415.13249999999999"/>
    <n v="-2.4999999999977202E-3"/>
    <n v="415.13"/>
    <n v="0"/>
    <x v="0"/>
    <m/>
    <m/>
    <m/>
    <m/>
    <s v="none"/>
    <m/>
    <m/>
    <m/>
    <x v="0"/>
    <m/>
    <x v="0"/>
  </r>
  <r>
    <s v="CHE1700863-2Y 2020CHF"/>
    <x v="1"/>
    <n v="1956"/>
    <s v="SILLIKER SUISSE SARL"/>
    <s v="1700863-2"/>
    <s v="Y 2020"/>
    <s v="CHF"/>
    <n v="4435.53"/>
    <n v="4435.5339000000004"/>
    <n v="-3.90000000061263E-3"/>
    <n v="4435.53"/>
    <n v="0"/>
    <x v="0"/>
    <m/>
    <m/>
    <m/>
    <m/>
    <s v="none"/>
    <m/>
    <m/>
    <m/>
    <x v="0"/>
    <m/>
    <x v="0"/>
  </r>
  <r>
    <s v="CHE8447-2Q1 2020CHF"/>
    <x v="1"/>
    <n v="1960"/>
    <s v="Diversey Europe B.V. Utrecht"/>
    <s v="8447-2"/>
    <s v="Q1 2020"/>
    <s v="CHF"/>
    <n v="24494.02"/>
    <n v="24494.016"/>
    <n v="4.0000000008149003E-3"/>
    <n v="24494.02"/>
    <n v="0"/>
    <x v="0"/>
    <m/>
    <m/>
    <m/>
    <m/>
    <s v="none"/>
    <m/>
    <m/>
    <m/>
    <x v="0"/>
    <m/>
    <x v="0"/>
  </r>
  <r>
    <s v="CHE8447-2Q2 2020CHF"/>
    <x v="1"/>
    <n v="1960"/>
    <s v="Diversey Europe B.V. Utrecht"/>
    <s v="8447-2"/>
    <s v="Q2 2020"/>
    <s v="CHF"/>
    <n v="15158.12"/>
    <n v="15158.118399999999"/>
    <n v="1.60000000141735E-3"/>
    <n v="15158.12"/>
    <n v="0"/>
    <x v="0"/>
    <m/>
    <m/>
    <m/>
    <m/>
    <s v="none"/>
    <m/>
    <m/>
    <m/>
    <x v="0"/>
    <m/>
    <x v="0"/>
  </r>
  <r>
    <s v="CHE8447-2Q3 2020CHF"/>
    <x v="1"/>
    <n v="1960"/>
    <s v="Diversey Europe B.V. Utrecht"/>
    <s v="8447-2"/>
    <s v="Q3 2020"/>
    <s v="CHF"/>
    <n v="16355.8"/>
    <n v="16355.824000000001"/>
    <n v="-2.4000000001251399E-2"/>
    <n v="16355.8"/>
    <n v="0"/>
    <x v="0"/>
    <m/>
    <m/>
    <m/>
    <m/>
    <s v="none"/>
    <m/>
    <m/>
    <m/>
    <x v="0"/>
    <m/>
    <x v="0"/>
  </r>
  <r>
    <s v="CHE8447-2Q4 2020CHF"/>
    <x v="1"/>
    <n v="1960"/>
    <s v="Diversey Europe B.V. Utrecht"/>
    <s v="8447-2"/>
    <s v="Q4 2020"/>
    <s v="CHF"/>
    <n v="11049.41"/>
    <n v="11049.407999999999"/>
    <n v="2.0000000004074502E-3"/>
    <n v="11049.41"/>
    <n v="0"/>
    <x v="0"/>
    <m/>
    <m/>
    <m/>
    <m/>
    <s v="none"/>
    <m/>
    <m/>
    <m/>
    <x v="0"/>
    <m/>
    <x v="0"/>
  </r>
  <r>
    <s v="CHE7833-1S1 2020CHF"/>
    <x v="1"/>
    <n v="1962"/>
    <s v="Bolay SA"/>
    <s v="7833-1"/>
    <s v="S1 2020"/>
    <s v="CHF"/>
    <n v="707.45999999999901"/>
    <n v="707.45749999999998"/>
    <n v="2.4999999999408798E-3"/>
    <n v="707.45999999999901"/>
    <n v="0"/>
    <x v="0"/>
    <m/>
    <m/>
    <m/>
    <m/>
    <s v="none"/>
    <m/>
    <m/>
    <m/>
    <x v="0"/>
    <m/>
    <x v="0"/>
  </r>
  <r>
    <s v="CHE7833-1S2 2020CHF"/>
    <x v="1"/>
    <n v="1962"/>
    <s v="Bolay SA"/>
    <s v="7833-1"/>
    <s v="S2 2020"/>
    <s v="CHF"/>
    <n v="1082.02"/>
    <n v="1082.0150000000001"/>
    <n v="4.9999999998817596E-3"/>
    <n v="1082.02"/>
    <n v="0"/>
    <x v="0"/>
    <m/>
    <m/>
    <m/>
    <m/>
    <s v="none"/>
    <m/>
    <m/>
    <m/>
    <x v="0"/>
    <m/>
    <x v="0"/>
  </r>
  <r>
    <s v="CHECH1973-0300Y 2020CHF"/>
    <x v="1"/>
    <n v="1973"/>
    <s v="Anticimex AG"/>
    <s v="CH1973-0300"/>
    <s v="Y 2020"/>
    <s v="CHF"/>
    <n v="2192.2399999999998"/>
    <n v="2192.2424999999998"/>
    <n v="-2.5000000000545601E-3"/>
    <n v="2192.2399999999998"/>
    <n v="0"/>
    <x v="0"/>
    <m/>
    <m/>
    <m/>
    <m/>
    <s v="none"/>
    <m/>
    <m/>
    <m/>
    <x v="0"/>
    <m/>
    <x v="0"/>
  </r>
  <r>
    <s v="CHE8516-1Y 2020CHF"/>
    <x v="1"/>
    <n v="2012"/>
    <s v="Landolt Weine AG"/>
    <s v="8516-1"/>
    <s v="Y 2020"/>
    <s v="CHF"/>
    <n v="2068.2600000000002"/>
    <n v="2068.2600000000002"/>
    <n v="0"/>
    <n v="2068.2600000000002"/>
    <n v="0"/>
    <x v="0"/>
    <m/>
    <m/>
    <m/>
    <m/>
    <s v="none"/>
    <m/>
    <m/>
    <m/>
    <x v="0"/>
    <m/>
    <x v="0"/>
  </r>
  <r>
    <s v="CHE8198-1S1 2020CHF"/>
    <x v="1"/>
    <n v="2022"/>
    <s v="FRANCOIS BRASIER SA"/>
    <s v="8198-1"/>
    <s v="S1 2020"/>
    <s v="CHF"/>
    <n v="1051.6500000000001"/>
    <n v="1051.6500000000001"/>
    <n v="0"/>
    <n v="1051.6500000000001"/>
    <n v="0"/>
    <x v="0"/>
    <m/>
    <m/>
    <m/>
    <m/>
    <s v="none"/>
    <m/>
    <m/>
    <m/>
    <x v="0"/>
    <m/>
    <x v="0"/>
  </r>
  <r>
    <s v="CHE8198-1S2 2020CHF"/>
    <x v="1"/>
    <n v="2022"/>
    <s v="FRANCOIS BRASIER SA"/>
    <s v="8198-1"/>
    <s v="S2 2020"/>
    <s v="CHF"/>
    <n v="771.75"/>
    <n v="771.75"/>
    <n v="0"/>
    <n v="771.75"/>
    <n v="0"/>
    <x v="0"/>
    <m/>
    <m/>
    <m/>
    <m/>
    <s v="none"/>
    <m/>
    <m/>
    <m/>
    <x v="0"/>
    <m/>
    <x v="0"/>
  </r>
  <r>
    <s v="CHECH2026-0400Q1 2020CHF"/>
    <x v="1"/>
    <n v="2026"/>
    <s v="Bianchi AG"/>
    <s v="CH2026-0400"/>
    <s v="Q1 2020"/>
    <s v="CHF"/>
    <n v="11000.76"/>
    <n v="11000.763999999999"/>
    <n v="-3.99999999899591E-3"/>
    <n v="11000.76"/>
    <n v="0"/>
    <x v="0"/>
    <m/>
    <m/>
    <m/>
    <m/>
    <s v="none"/>
    <m/>
    <m/>
    <m/>
    <x v="0"/>
    <m/>
    <x v="0"/>
  </r>
  <r>
    <s v="CHECH2026-0400Q2 2020CHF"/>
    <x v="1"/>
    <n v="2026"/>
    <s v="Bianchi AG"/>
    <s v="CH2026-0400"/>
    <s v="Q2 2020"/>
    <s v="CHF"/>
    <n v="1755.11"/>
    <n v="1755.114"/>
    <n v="-4.0000000001327802E-3"/>
    <n v="1755.11"/>
    <n v="0"/>
    <x v="0"/>
    <m/>
    <m/>
    <m/>
    <m/>
    <s v="none"/>
    <m/>
    <m/>
    <m/>
    <x v="0"/>
    <m/>
    <x v="0"/>
  </r>
  <r>
    <s v="CHECH2026-0400Q3 2020CHF"/>
    <x v="1"/>
    <n v="2026"/>
    <s v="Bianchi AG"/>
    <s v="CH2026-0400"/>
    <s v="Q3 2020"/>
    <s v="CHF"/>
    <n v="6441.95"/>
    <n v="6441.9560000000001"/>
    <n v="-6.0000000003128601E-3"/>
    <n v="6441.95"/>
    <n v="0"/>
    <x v="0"/>
    <m/>
    <m/>
    <m/>
    <m/>
    <s v="none"/>
    <m/>
    <m/>
    <m/>
    <x v="0"/>
    <m/>
    <x v="0"/>
  </r>
  <r>
    <s v="CHECH2026-0400Q4 2020CHF"/>
    <x v="1"/>
    <n v="2026"/>
    <s v="Bianchi AG"/>
    <s v="CH2026-0400"/>
    <s v="Q4 2020"/>
    <s v="CHF"/>
    <n v="3396.5"/>
    <n v="3396.502"/>
    <n v="-1.9999999999527002E-3"/>
    <n v="3396.5"/>
    <n v="0"/>
    <x v="0"/>
    <m/>
    <m/>
    <m/>
    <m/>
    <s v="none"/>
    <m/>
    <m/>
    <m/>
    <x v="0"/>
    <m/>
    <x v="0"/>
  </r>
  <r>
    <s v="CHE8251-1Q1 2020CHF"/>
    <x v="1"/>
    <n v="2030"/>
    <s v="Geiser AG"/>
    <s v="8251-1"/>
    <s v="Q1 2020"/>
    <s v="CHF"/>
    <n v="1790.6"/>
    <n v="1790.6010000000001"/>
    <n v="-1.0000000002037201E-3"/>
    <n v="1790.6"/>
    <n v="0"/>
    <x v="0"/>
    <m/>
    <m/>
    <m/>
    <m/>
    <s v="none"/>
    <m/>
    <m/>
    <m/>
    <x v="0"/>
    <m/>
    <x v="0"/>
  </r>
  <r>
    <s v="CHE8251-1Q2 2020CHF"/>
    <x v="1"/>
    <n v="2030"/>
    <s v="Geiser AG"/>
    <s v="8251-1"/>
    <s v="Q2 2020"/>
    <s v="CHF"/>
    <n v="26.68"/>
    <n v="26.681999999999999"/>
    <n v="-1.9999999999988898E-3"/>
    <n v="26.68"/>
    <n v="0"/>
    <x v="0"/>
    <m/>
    <m/>
    <m/>
    <m/>
    <s v="none"/>
    <m/>
    <m/>
    <m/>
    <x v="0"/>
    <m/>
    <x v="0"/>
  </r>
  <r>
    <s v="CHE8251-1Q3 2020CHF"/>
    <x v="1"/>
    <n v="2030"/>
    <s v="Geiser AG"/>
    <s v="8251-1"/>
    <s v="Q3 2020"/>
    <s v="CHF"/>
    <n v="318.60000000000002"/>
    <n v="318.57900000000001"/>
    <n v="2.1000000000015E-2"/>
    <n v="318.60000000000002"/>
    <n v="0"/>
    <x v="0"/>
    <m/>
    <m/>
    <m/>
    <m/>
    <s v="none"/>
    <m/>
    <m/>
    <m/>
    <x v="0"/>
    <m/>
    <x v="0"/>
  </r>
  <r>
    <s v="CHE8251-1Q4 2020CHF"/>
    <x v="1"/>
    <n v="2030"/>
    <s v="Geiser AG"/>
    <s v="8251-1"/>
    <s v="Q4 2020"/>
    <s v="CHF"/>
    <n v="107.6"/>
    <n v="107.604"/>
    <n v="-4.0000000000048799E-3"/>
    <n v="107.6"/>
    <n v="0"/>
    <x v="0"/>
    <m/>
    <m/>
    <m/>
    <m/>
    <s v="none"/>
    <m/>
    <m/>
    <m/>
    <x v="0"/>
    <m/>
    <x v="0"/>
  </r>
  <r>
    <s v="CHECH7990-0420Q1 2020CHF"/>
    <x v="1"/>
    <n v="2039"/>
    <s v="CRS Management und Service AG"/>
    <s v="CH7990-0420"/>
    <s v="Q1 2020"/>
    <s v="CHF"/>
    <n v="38028.03"/>
    <n v="38028.026400000002"/>
    <n v="3.5999999963678398E-3"/>
    <n v="38028.03"/>
    <n v="0"/>
    <x v="0"/>
    <m/>
    <m/>
    <m/>
    <m/>
    <s v="none"/>
    <m/>
    <m/>
    <m/>
    <x v="0"/>
    <m/>
    <x v="0"/>
  </r>
  <r>
    <s v="CHECH7990-0420Q2 2020CHF"/>
    <x v="1"/>
    <n v="2039"/>
    <s v="CRS Management und Service AG"/>
    <s v="CH7990-0420"/>
    <s v="Q2 2020"/>
    <s v="CHF"/>
    <n v="1787.4"/>
    <n v="1787.3960999999999"/>
    <n v="3.90000000015788E-3"/>
    <n v="1787.4"/>
    <n v="0"/>
    <x v="0"/>
    <m/>
    <m/>
    <m/>
    <m/>
    <s v="none"/>
    <m/>
    <m/>
    <m/>
    <x v="0"/>
    <m/>
    <x v="0"/>
  </r>
  <r>
    <s v="CHECH7990-0420Q3 2020CHF"/>
    <x v="1"/>
    <n v="2039"/>
    <s v="CRS Management und Service AG"/>
    <s v="CH7990-0420"/>
    <s v="Q3 2020"/>
    <s v="CHF"/>
    <n v="15241.65"/>
    <n v="15241.646699999999"/>
    <n v="3.3000000003085002E-3"/>
    <n v="15241.65"/>
    <n v="0"/>
    <x v="0"/>
    <m/>
    <m/>
    <m/>
    <m/>
    <s v="none"/>
    <m/>
    <m/>
    <m/>
    <x v="0"/>
    <m/>
    <x v="0"/>
  </r>
  <r>
    <s v="CHECH7990-0420Q4 2020CHF"/>
    <x v="1"/>
    <n v="2039"/>
    <s v="CRS Management und Service AG"/>
    <s v="CH7990-0420"/>
    <s v="Q4 2020"/>
    <s v="CHF"/>
    <n v="5316.08"/>
    <n v="5316.0785999999998"/>
    <n v="1.4000000001033099E-3"/>
    <n v="5316.08"/>
    <n v="0"/>
    <x v="0"/>
    <m/>
    <m/>
    <m/>
    <m/>
    <s v="none"/>
    <m/>
    <m/>
    <m/>
    <x v="0"/>
    <m/>
    <x v="0"/>
  </r>
  <r>
    <s v="CHECH2042-002Y 2020CHF"/>
    <x v="1"/>
    <n v="2042"/>
    <s v="CWS-boco Suisse SA"/>
    <s v="CH2042-002"/>
    <s v="Y 2020"/>
    <s v="CHF"/>
    <n v="1730.58"/>
    <n v="1730.5840000000001"/>
    <n v="-4.0000000001327802E-3"/>
    <n v="1730.58"/>
    <n v="0"/>
    <x v="0"/>
    <m/>
    <m/>
    <m/>
    <m/>
    <s v="none"/>
    <m/>
    <m/>
    <m/>
    <x v="0"/>
    <m/>
    <x v="0"/>
  </r>
  <r>
    <s v="CHECH649261-0300Y 2020CHF"/>
    <x v="1"/>
    <n v="2065"/>
    <s v="Bevanar SA"/>
    <s v="CH649261-0300"/>
    <s v="Y 2020"/>
    <s v="CHF"/>
    <n v="1918.09"/>
    <n v="1918.0889999999999"/>
    <n v="9.9999999997635292E-4"/>
    <n v="1918.09"/>
    <n v="0"/>
    <x v="0"/>
    <m/>
    <m/>
    <m/>
    <m/>
    <s v="none"/>
    <m/>
    <m/>
    <m/>
    <x v="0"/>
    <m/>
    <x v="0"/>
  </r>
  <r>
    <s v="CHE7918-2S1 2020CHF"/>
    <x v="1"/>
    <n v="2075"/>
    <s v="CGC Energie SA"/>
    <s v="7918-2"/>
    <s v="S1 2020"/>
    <s v="CHF"/>
    <n v="10803.24"/>
    <n v="10803.2408"/>
    <n v="-7.9999999979918303E-4"/>
    <n v="10803.24"/>
    <n v="0"/>
    <x v="0"/>
    <m/>
    <m/>
    <m/>
    <m/>
    <s v="none"/>
    <m/>
    <m/>
    <m/>
    <x v="0"/>
    <m/>
    <x v="0"/>
  </r>
  <r>
    <s v="CHE7918-2S2 2020CHF"/>
    <x v="1"/>
    <n v="2075"/>
    <s v="CGC Energie SA"/>
    <s v="7918-2"/>
    <s v="S2 2020"/>
    <s v="CHF"/>
    <n v="5115.63"/>
    <n v="5115.6337999999996"/>
    <n v="-3.7999999995008602E-3"/>
    <n v="5115.63"/>
    <n v="0"/>
    <x v="0"/>
    <m/>
    <m/>
    <m/>
    <m/>
    <s v="none"/>
    <m/>
    <m/>
    <m/>
    <x v="0"/>
    <m/>
    <x v="0"/>
  </r>
  <r>
    <s v="CHECH2083-0200Y 2020CHF"/>
    <x v="1"/>
    <n v="2083"/>
    <s v="Dorga Restauration Service SA"/>
    <s v="CH2083-0200"/>
    <s v="Y 2020"/>
    <s v="CHF"/>
    <n v="3122.1"/>
    <n v="3122.0962"/>
    <n v="3.7999999999556102E-3"/>
    <n v="3122.1"/>
    <n v="0"/>
    <x v="0"/>
    <m/>
    <m/>
    <m/>
    <m/>
    <s v="none"/>
    <m/>
    <m/>
    <m/>
    <x v="0"/>
    <m/>
    <x v="0"/>
  </r>
  <r>
    <s v="CHE8062-2Y 2020CHF"/>
    <x v="1"/>
    <n v="2084"/>
    <s v="Duni AG"/>
    <s v="8062-2"/>
    <s v="Y 2020"/>
    <s v="CHF"/>
    <n v="1937.44"/>
    <n v="1937.4395"/>
    <n v="5.0000000010186297E-4"/>
    <n v="1937.44"/>
    <n v="0"/>
    <x v="0"/>
    <m/>
    <m/>
    <m/>
    <m/>
    <s v="none"/>
    <m/>
    <m/>
    <m/>
    <x v="0"/>
    <m/>
    <x v="0"/>
  </r>
  <r>
    <s v="CHECH2101-0250Y 2020CHF"/>
    <x v="1"/>
    <n v="2101"/>
    <s v="DVT Technisches Fernsehen"/>
    <s v="CH2101-0250"/>
    <s v="Y 2020"/>
    <s v="CHF"/>
    <n v="160.21"/>
    <n v="160.21119999999999"/>
    <n v="-1.1999999999829901E-3"/>
    <n v="160.21"/>
    <n v="0"/>
    <x v="0"/>
    <m/>
    <m/>
    <m/>
    <m/>
    <s v="none"/>
    <m/>
    <m/>
    <m/>
    <x v="0"/>
    <m/>
    <x v="0"/>
  </r>
  <r>
    <s v="CHE1702122-1S1 2020CHF"/>
    <x v="1"/>
    <n v="2124"/>
    <s v="ZWEIFEL Weine und Getränke AG"/>
    <s v="1702122-1"/>
    <s v="S1 2020"/>
    <s v="CHF"/>
    <n v="41.69"/>
    <n v="41.688000000000002"/>
    <n v="1.9999999999953302E-3"/>
    <n v="41.69"/>
    <n v="0"/>
    <x v="0"/>
    <m/>
    <m/>
    <m/>
    <m/>
    <s v="none"/>
    <m/>
    <m/>
    <m/>
    <x v="0"/>
    <m/>
    <x v="0"/>
  </r>
  <r>
    <s v="CHE1702122-1S2 2020CHF"/>
    <x v="1"/>
    <n v="2124"/>
    <s v="ZWEIFEL Weine und Getränke AG"/>
    <s v="1702122-1"/>
    <s v="S2 2020"/>
    <s v="CHF"/>
    <n v="18.3"/>
    <n v="18.3"/>
    <n v="0"/>
    <n v="18.3"/>
    <n v="0"/>
    <x v="0"/>
    <m/>
    <m/>
    <m/>
    <m/>
    <s v="none"/>
    <m/>
    <m/>
    <m/>
    <x v="0"/>
    <m/>
    <x v="0"/>
  </r>
  <r>
    <s v="CHECH2127-003Y 2020CHF"/>
    <x v="1"/>
    <n v="2127"/>
    <s v="MOLARD BELL Suisse SA"/>
    <s v="CH2127-003"/>
    <s v="Y 2020"/>
    <s v="CHF"/>
    <n v="3501.64"/>
    <n v="3501.6405"/>
    <n v="-5.0000000010186297E-4"/>
    <n v="3501.64"/>
    <n v="0"/>
    <x v="0"/>
    <m/>
    <m/>
    <m/>
    <m/>
    <s v="none"/>
    <m/>
    <m/>
    <m/>
    <x v="0"/>
    <m/>
    <x v="0"/>
  </r>
  <r>
    <s v="CHE1701979-1Y 2020CHF"/>
    <x v="1"/>
    <n v="2139"/>
    <s v="Kind David"/>
    <s v="1701979-1"/>
    <s v="Y 2020"/>
    <s v="CHF"/>
    <n v="552"/>
    <n v="552"/>
    <n v="0"/>
    <n v="552"/>
    <n v="0"/>
    <x v="0"/>
    <m/>
    <m/>
    <m/>
    <m/>
    <s v="none"/>
    <m/>
    <m/>
    <m/>
    <x v="0"/>
    <m/>
    <x v="0"/>
  </r>
  <r>
    <s v="CHECH2165-0500Y 2020CHF"/>
    <x v="1"/>
    <n v="2165"/>
    <s v="Wanzl (Schweiz) AG"/>
    <s v="CH2165-0500"/>
    <s v="Y 2020"/>
    <s v="CHF"/>
    <n v="67.08"/>
    <n v="67.075999999999993"/>
    <n v="4.0000000000048799E-3"/>
    <n v="67.08"/>
    <n v="0"/>
    <x v="0"/>
    <m/>
    <m/>
    <m/>
    <m/>
    <s v="none"/>
    <m/>
    <m/>
    <m/>
    <x v="0"/>
    <m/>
    <x v="0"/>
  </r>
  <r>
    <s v="CHECH2209-0400S1 2020CHF"/>
    <x v="1"/>
    <n v="2209"/>
    <s v="Lyreco Switzerland AG"/>
    <s v="CH2209-0400"/>
    <s v="S1 2020"/>
    <s v="CHF"/>
    <n v="4442.1099999999997"/>
    <n v="4442.1135999999997"/>
    <n v="-3.6000000000058199E-3"/>
    <n v="4442.1099999999997"/>
    <n v="0"/>
    <x v="0"/>
    <m/>
    <m/>
    <m/>
    <m/>
    <s v="none"/>
    <m/>
    <m/>
    <m/>
    <x v="0"/>
    <m/>
    <x v="0"/>
  </r>
  <r>
    <s v="CHECH2209-0400S2 2020CHF"/>
    <x v="1"/>
    <n v="2209"/>
    <s v="Lyreco Switzerland AG"/>
    <s v="CH2209-0400"/>
    <s v="S2 2020"/>
    <s v="CHF"/>
    <n v="2827.37"/>
    <n v="2827.3696"/>
    <n v="3.9999999989959103E-4"/>
    <n v="2827.37"/>
    <n v="0"/>
    <x v="0"/>
    <m/>
    <m/>
    <m/>
    <m/>
    <s v="none"/>
    <m/>
    <m/>
    <m/>
    <x v="0"/>
    <m/>
    <x v="0"/>
  </r>
  <r>
    <s v="CHEENZLER ohne Vitsolnet 1Q1 2020CHF"/>
    <x v="1"/>
    <n v="2272"/>
    <s v="Enzler Hotel-Services AG"/>
    <s v="ENZLER ohne Vitsolnet 1"/>
    <s v="Q1 2020"/>
    <s v="CHF"/>
    <n v="46498.86"/>
    <n v="46498.859499999999"/>
    <n v="5.0000000192085205E-4"/>
    <n v="46498.86"/>
    <n v="0"/>
    <x v="0"/>
    <m/>
    <m/>
    <m/>
    <m/>
    <s v="none"/>
    <m/>
    <m/>
    <m/>
    <x v="0"/>
    <m/>
    <x v="0"/>
  </r>
  <r>
    <s v="CHEENZLER ohne Vitsolnet 1Q2 2020CHF"/>
    <x v="1"/>
    <n v="2272"/>
    <s v="Enzler Hotel-Services AG"/>
    <s v="ENZLER ohne Vitsolnet 1"/>
    <s v="Q2 2020"/>
    <s v="CHF"/>
    <n v="10852.06"/>
    <n v="10852.0587"/>
    <n v="1.29999999990104E-3"/>
    <n v="10852.06"/>
    <n v="0"/>
    <x v="0"/>
    <m/>
    <m/>
    <m/>
    <m/>
    <s v="none"/>
    <m/>
    <m/>
    <m/>
    <x v="0"/>
    <m/>
    <x v="0"/>
  </r>
  <r>
    <s v="CHEENZLER ohne Vitsolnet 1Q3 2020CHF"/>
    <x v="1"/>
    <n v="2272"/>
    <s v="Enzler Hotel-Services AG"/>
    <s v="ENZLER ohne Vitsolnet 1"/>
    <s v="Q3 2020"/>
    <s v="CHF"/>
    <n v="27680.6"/>
    <n v="27680.5792"/>
    <n v="2.07999999984167E-2"/>
    <n v="27680.6"/>
    <n v="0"/>
    <x v="0"/>
    <m/>
    <m/>
    <m/>
    <m/>
    <s v="none"/>
    <m/>
    <m/>
    <m/>
    <x v="0"/>
    <m/>
    <x v="0"/>
  </r>
  <r>
    <s v="CHEENZLER ohne Vitsolnet 1Q4 2020CHF"/>
    <x v="1"/>
    <n v="2272"/>
    <s v="Enzler Hotel-Services AG"/>
    <s v="ENZLER ohne Vitsolnet 1"/>
    <s v="Q4 2020"/>
    <s v="CHF"/>
    <n v="15486.03"/>
    <n v="15486.034900000001"/>
    <n v="-4.8999999999068599E-3"/>
    <n v="15486.03"/>
    <n v="0"/>
    <x v="0"/>
    <m/>
    <m/>
    <m/>
    <m/>
    <s v="none"/>
    <m/>
    <m/>
    <m/>
    <x v="0"/>
    <m/>
    <x v="0"/>
  </r>
  <r>
    <s v="CHEVITSOLNET sans Enzler 1Q1 2020CHF"/>
    <x v="1"/>
    <n v="2272"/>
    <s v="Enzler Hotel-Services AG"/>
    <s v="VITSOLNET sans Enzler 1"/>
    <s v="Q1 2020"/>
    <s v="CHF"/>
    <n v="42811.18"/>
    <n v="42811.182500000003"/>
    <n v="-2.5000000023282999E-3"/>
    <n v="42811.18"/>
    <n v="0"/>
    <x v="0"/>
    <m/>
    <m/>
    <m/>
    <m/>
    <s v="none"/>
    <m/>
    <m/>
    <m/>
    <x v="0"/>
    <m/>
    <x v="0"/>
  </r>
  <r>
    <s v="CHEVITSOLNET sans Enzler 1Q2 2020CHF"/>
    <x v="1"/>
    <n v="2272"/>
    <s v="Enzler Hotel-Services AG"/>
    <s v="VITSOLNET sans Enzler 1"/>
    <s v="Q2 2020"/>
    <s v="CHF"/>
    <n v="9445.2099999999991"/>
    <n v="9445.2090000000007"/>
    <n v="9.9999999838473698E-4"/>
    <n v="9445.2099999999991"/>
    <n v="0"/>
    <x v="0"/>
    <m/>
    <m/>
    <m/>
    <m/>
    <s v="none"/>
    <m/>
    <m/>
    <m/>
    <x v="0"/>
    <m/>
    <x v="0"/>
  </r>
  <r>
    <s v="CHEVITSOLNET sans Enzler 1Q3 2020CHF"/>
    <x v="1"/>
    <n v="2272"/>
    <s v="Enzler Hotel-Services AG"/>
    <s v="VITSOLNET sans Enzler 1"/>
    <s v="Q3 2020"/>
    <s v="CHF"/>
    <n v="26156.6"/>
    <n v="26156.596399999999"/>
    <n v="3.6000000000058199E-3"/>
    <n v="26156.6"/>
    <n v="0"/>
    <x v="0"/>
    <m/>
    <m/>
    <m/>
    <m/>
    <s v="none"/>
    <m/>
    <m/>
    <m/>
    <x v="0"/>
    <m/>
    <x v="0"/>
  </r>
  <r>
    <s v="CHEVITSOLNET sans Enzler 1Q4 2020CHF"/>
    <x v="1"/>
    <n v="2272"/>
    <s v="Enzler Hotel-Services AG"/>
    <s v="VITSOLNET sans Enzler 1"/>
    <s v="Q4 2020"/>
    <s v="CHF"/>
    <n v="15459.1699999999"/>
    <n v="15459.1657"/>
    <n v="4.2999999986932302E-3"/>
    <n v="15459.1699999999"/>
    <n v="0"/>
    <x v="0"/>
    <m/>
    <m/>
    <m/>
    <m/>
    <s v="none"/>
    <m/>
    <m/>
    <m/>
    <x v="0"/>
    <m/>
    <x v="0"/>
  </r>
  <r>
    <s v="CHECH9177-0000Y 2020CHF"/>
    <x v="1"/>
    <n v="2274"/>
    <s v="Vranken Pommery Suisse SA"/>
    <s v="CH9177-0000"/>
    <s v="Y 2020"/>
    <s v="CHF"/>
    <n v="48"/>
    <n v="48"/>
    <n v="0"/>
    <n v="48"/>
    <n v="0"/>
    <x v="0"/>
    <m/>
    <m/>
    <m/>
    <m/>
    <s v="none"/>
    <m/>
    <m/>
    <m/>
    <x v="0"/>
    <m/>
    <x v="0"/>
  </r>
  <r>
    <s v="CHECH2364-0200Y 2020CHF"/>
    <x v="1"/>
    <n v="2364"/>
    <s v="Zweifel Pomy-Chips AG"/>
    <s v="CH2364-0200"/>
    <s v="Y 2020"/>
    <s v="CHF"/>
    <n v="1434.78"/>
    <n v="1434.7811999999999"/>
    <n v="-1.1999999999261399E-3"/>
    <n v="1434.78"/>
    <n v="0"/>
    <x v="0"/>
    <m/>
    <m/>
    <m/>
    <m/>
    <s v="none"/>
    <m/>
    <m/>
    <m/>
    <x v="0"/>
    <m/>
    <x v="0"/>
  </r>
  <r>
    <s v="CHECH2380-0200S1 2020CHF"/>
    <x v="1"/>
    <n v="2380"/>
    <s v="MÜLLER K. AG"/>
    <s v="CH2380-0200"/>
    <s v="S1 2020"/>
    <s v="CHF"/>
    <n v="146.24"/>
    <n v="146.24"/>
    <n v="0"/>
    <n v="146.24"/>
    <n v="0"/>
    <x v="0"/>
    <m/>
    <m/>
    <m/>
    <m/>
    <s v="none"/>
    <m/>
    <m/>
    <m/>
    <x v="0"/>
    <m/>
    <x v="0"/>
  </r>
  <r>
    <s v="CHECH2380-0200S2 2020CHF"/>
    <x v="1"/>
    <n v="2380"/>
    <s v="MÜLLER K. AG"/>
    <s v="CH2380-0200"/>
    <s v="S2 2020"/>
    <s v="CHF"/>
    <n v="284.08"/>
    <n v="284.08300000000003"/>
    <n v="-3.0000000000427402E-3"/>
    <n v="284.08"/>
    <n v="0"/>
    <x v="0"/>
    <m/>
    <m/>
    <m/>
    <m/>
    <s v="none"/>
    <m/>
    <m/>
    <m/>
    <x v="0"/>
    <m/>
    <x v="0"/>
  </r>
  <r>
    <s v="CHE8533-1Y 2020CHF"/>
    <x v="1"/>
    <n v="2385"/>
    <s v="Les Fils de Charles Favre S.A"/>
    <s v="8533-1"/>
    <s v="Y 2020"/>
    <s v="CHF"/>
    <n v="684.17"/>
    <n v="684.16589999999997"/>
    <n v="4.0999999999939904E-3"/>
    <n v="684.17"/>
    <n v="0"/>
    <x v="0"/>
    <m/>
    <m/>
    <m/>
    <m/>
    <s v="none"/>
    <m/>
    <m/>
    <m/>
    <x v="0"/>
    <m/>
    <x v="0"/>
  </r>
  <r>
    <s v="CHE8565-1S1 2020CHF"/>
    <x v="1"/>
    <n v="2388"/>
    <s v="Berthaudin SA"/>
    <s v="8565-1"/>
    <s v="S1 2020"/>
    <s v="CHF"/>
    <n v="604.29"/>
    <n v="604.2912"/>
    <n v="-1.20000000003983E-3"/>
    <n v="604.29"/>
    <n v="0"/>
    <x v="0"/>
    <m/>
    <m/>
    <m/>
    <m/>
    <s v="none"/>
    <m/>
    <m/>
    <m/>
    <x v="0"/>
    <m/>
    <x v="0"/>
  </r>
  <r>
    <s v="CHE8565-1S2 2020CHF"/>
    <x v="1"/>
    <n v="2388"/>
    <s v="Berthaudin SA"/>
    <s v="8565-1"/>
    <s v="S2 2020"/>
    <s v="CHF"/>
    <n v="553.24"/>
    <n v="553.23609999999996"/>
    <n v="3.9000000000442001E-3"/>
    <n v="553.24"/>
    <n v="0"/>
    <x v="0"/>
    <m/>
    <m/>
    <m/>
    <m/>
    <s v="none"/>
    <m/>
    <m/>
    <m/>
    <x v="0"/>
    <m/>
    <x v="0"/>
  </r>
  <r>
    <s v="CHE8959-2Y 2020CHF"/>
    <x v="1"/>
    <n v="2396"/>
    <s v="Sola Switzerland AG"/>
    <s v="8959-2"/>
    <s v="Y 2020"/>
    <s v="CHF"/>
    <n v="68.36"/>
    <n v="68.364000000000004"/>
    <n v="-4.0000000000048799E-3"/>
    <n v="68.36"/>
    <n v="0"/>
    <x v="0"/>
    <m/>
    <m/>
    <m/>
    <m/>
    <s v="none"/>
    <m/>
    <m/>
    <m/>
    <x v="0"/>
    <m/>
    <x v="0"/>
  </r>
  <r>
    <s v="CHECH-2411-0500S1 2020CHF"/>
    <x v="1"/>
    <n v="2411"/>
    <s v="PHENE IMPORTATION SA"/>
    <s v="CH-2411-0500"/>
    <s v="S1 2020"/>
    <s v="CHF"/>
    <n v="383.72"/>
    <n v="383.72250000000003"/>
    <n v="-2.4999999999977202E-3"/>
    <n v="383.72"/>
    <n v="0"/>
    <x v="0"/>
    <m/>
    <m/>
    <m/>
    <m/>
    <s v="none"/>
    <m/>
    <m/>
    <m/>
    <x v="0"/>
    <m/>
    <x v="0"/>
  </r>
  <r>
    <s v="CHECH-2411-0500S2 2020CHF"/>
    <x v="1"/>
    <n v="2411"/>
    <s v="PHENE IMPORTATION SA"/>
    <s v="CH-2411-0500"/>
    <s v="S2 2020"/>
    <s v="CHF"/>
    <n v="642.29999999999995"/>
    <n v="642.29999999999995"/>
    <n v="0"/>
    <n v="642.29999999999995"/>
    <n v="0"/>
    <x v="0"/>
    <m/>
    <m/>
    <m/>
    <m/>
    <s v="none"/>
    <m/>
    <m/>
    <m/>
    <x v="0"/>
    <m/>
    <x v="0"/>
  </r>
  <r>
    <s v="CHE1700210-1Y 2020CHF"/>
    <x v="1"/>
    <n v="2419"/>
    <s v="Selecta AG Schweiz"/>
    <s v="1700210-1"/>
    <s v="Y 2020"/>
    <s v="CHF"/>
    <n v="686.8"/>
    <n v="686.79899999999998"/>
    <n v="9.9999999997635292E-4"/>
    <n v="686.8"/>
    <n v="0"/>
    <x v="0"/>
    <m/>
    <m/>
    <m/>
    <m/>
    <s v="none"/>
    <m/>
    <m/>
    <m/>
    <x v="0"/>
    <m/>
    <x v="0"/>
  </r>
  <r>
    <s v="CHECH8894-0000Y 2020CHF"/>
    <x v="1"/>
    <n v="2461"/>
    <s v="Schneider + Cie SA"/>
    <s v="CH8894-0000"/>
    <s v="Y 2020"/>
    <s v="CHF"/>
    <n v="80"/>
    <n v="80"/>
    <n v="0"/>
    <n v="80"/>
    <n v="0"/>
    <x v="0"/>
    <m/>
    <m/>
    <m/>
    <m/>
    <s v="none"/>
    <m/>
    <m/>
    <m/>
    <x v="0"/>
    <m/>
    <x v="0"/>
  </r>
  <r>
    <s v="CHE8551-1S1 2020CHF"/>
    <x v="1"/>
    <n v="2482"/>
    <s v="LUCAS GENEVE SA"/>
    <s v="8551-1"/>
    <s v="S1 2020"/>
    <s v="CHF"/>
    <n v="305.43"/>
    <n v="305.43150000000003"/>
    <n v="-1.5000000000213701E-3"/>
    <n v="305.43"/>
    <n v="0"/>
    <x v="0"/>
    <m/>
    <m/>
    <m/>
    <m/>
    <s v="none"/>
    <m/>
    <m/>
    <m/>
    <x v="0"/>
    <m/>
    <x v="0"/>
  </r>
  <r>
    <s v="CHE8551-1S2 2020CHF"/>
    <x v="1"/>
    <n v="2482"/>
    <s v="LUCAS GENEVE SA"/>
    <s v="8551-1"/>
    <s v="S2 2020"/>
    <s v="CHF"/>
    <n v="514.20000000000005"/>
    <n v="514.20299999999997"/>
    <n v="-2.9999999999290499E-3"/>
    <n v="514.20000000000005"/>
    <n v="0"/>
    <x v="0"/>
    <m/>
    <m/>
    <m/>
    <m/>
    <s v="none"/>
    <m/>
    <m/>
    <m/>
    <x v="0"/>
    <m/>
    <x v="0"/>
  </r>
  <r>
    <s v="CHECH62549-0300Y 2020CHF"/>
    <x v="1"/>
    <n v="2504"/>
    <s v="Wuerth AG"/>
    <s v="CH62549-0300"/>
    <s v="Y 2020"/>
    <s v="CHF"/>
    <n v="1322.4199999999901"/>
    <n v="1322.4233999999999"/>
    <n v="-3.4000000000560201E-3"/>
    <n v="1322.4199999999901"/>
    <n v="0"/>
    <x v="0"/>
    <m/>
    <m/>
    <m/>
    <m/>
    <s v="none"/>
    <m/>
    <m/>
    <m/>
    <x v="0"/>
    <m/>
    <x v="0"/>
  </r>
  <r>
    <s v="CHE8331-FrischdienstQ1 2020CHF"/>
    <x v="1"/>
    <n v="2524"/>
    <s v="Aryzta Food Solutions Schweiz AG"/>
    <s v="8331-Frischdienst"/>
    <s v="Q1 2020"/>
    <s v="CHF"/>
    <n v="1617.17"/>
    <n v="1617.1679999999999"/>
    <n v="2.00000000018008E-3"/>
    <n v="1617.17"/>
    <n v="0"/>
    <x v="0"/>
    <m/>
    <m/>
    <m/>
    <m/>
    <s v="none"/>
    <m/>
    <m/>
    <m/>
    <x v="0"/>
    <m/>
    <x v="0"/>
  </r>
  <r>
    <s v="CHE8331-FrischdienstQ2 2020CHF"/>
    <x v="1"/>
    <n v="2524"/>
    <s v="Aryzta Food Solutions Schweiz AG"/>
    <s v="8331-Frischdienst"/>
    <s v="Q2 2020"/>
    <s v="CHF"/>
    <n v="168.72"/>
    <n v="168.71559999999999"/>
    <n v="4.4000000000039502E-3"/>
    <n v="168.72"/>
    <n v="0"/>
    <x v="0"/>
    <m/>
    <m/>
    <m/>
    <m/>
    <s v="none"/>
    <m/>
    <m/>
    <m/>
    <x v="0"/>
    <m/>
    <x v="0"/>
  </r>
  <r>
    <s v="CHE8331-FrischdienstQ3 2020CHF"/>
    <x v="1"/>
    <n v="2524"/>
    <s v="Aryzta Food Solutions Schweiz AG"/>
    <s v="8331-Frischdienst"/>
    <s v="Q3 2020"/>
    <s v="CHF"/>
    <n v="546.04999999999995"/>
    <n v="546.05200000000002"/>
    <n v="-2.0000000000663901E-3"/>
    <n v="546.04999999999995"/>
    <n v="0"/>
    <x v="0"/>
    <m/>
    <m/>
    <m/>
    <m/>
    <s v="none"/>
    <m/>
    <m/>
    <m/>
    <x v="0"/>
    <m/>
    <x v="0"/>
  </r>
  <r>
    <s v="CHE8331-FrischdienstQ4 2020CHF"/>
    <x v="1"/>
    <n v="2524"/>
    <s v="Aryzta Food Solutions Schweiz AG"/>
    <s v="8331-Frischdienst"/>
    <s v="Q4 2020"/>
    <s v="CHF"/>
    <n v="424.76"/>
    <n v="424.76159999999999"/>
    <n v="-1.59999999999627E-3"/>
    <n v="424.76"/>
    <n v="0"/>
    <x v="0"/>
    <m/>
    <m/>
    <m/>
    <m/>
    <s v="none"/>
    <m/>
    <m/>
    <m/>
    <x v="0"/>
    <m/>
    <x v="0"/>
  </r>
  <r>
    <s v="CHE8331-TiefkuehlQ1 2020CHF"/>
    <x v="1"/>
    <n v="2524"/>
    <s v="Aryzta Food Solutions Schweiz AG"/>
    <s v="8331-Tiefkuehl"/>
    <s v="Q1 2020"/>
    <s v="CHF"/>
    <n v="11108.2"/>
    <n v="11108.1976"/>
    <n v="2.4000000012165401E-3"/>
    <n v="11108.2"/>
    <n v="0"/>
    <x v="0"/>
    <m/>
    <m/>
    <m/>
    <m/>
    <s v="none"/>
    <m/>
    <m/>
    <m/>
    <x v="0"/>
    <m/>
    <x v="0"/>
  </r>
  <r>
    <s v="CHE8331-TiefkuehlQ2 2020CHF"/>
    <x v="1"/>
    <n v="2524"/>
    <s v="Aryzta Food Solutions Schweiz AG"/>
    <s v="8331-Tiefkuehl"/>
    <s v="Q2 2020"/>
    <s v="CHF"/>
    <n v="1797.65"/>
    <n v="1797.6543999999999"/>
    <n v="-4.399999999805E-3"/>
    <n v="1797.65"/>
    <n v="0"/>
    <x v="0"/>
    <m/>
    <m/>
    <m/>
    <m/>
    <s v="none"/>
    <m/>
    <m/>
    <m/>
    <x v="0"/>
    <m/>
    <x v="0"/>
  </r>
  <r>
    <s v="CHE8331-TiefkuehlQ3 2020CHF"/>
    <x v="1"/>
    <n v="2524"/>
    <s v="Aryzta Food Solutions Schweiz AG"/>
    <s v="8331-Tiefkuehl"/>
    <s v="Q3 2020"/>
    <s v="CHF"/>
    <n v="8501.7000000000007"/>
    <n v="8501.7003999999997"/>
    <n v="-3.9999999899009697E-4"/>
    <n v="8501.7000000000007"/>
    <n v="0"/>
    <x v="0"/>
    <m/>
    <m/>
    <m/>
    <m/>
    <s v="none"/>
    <m/>
    <m/>
    <m/>
    <x v="0"/>
    <m/>
    <x v="0"/>
  </r>
  <r>
    <s v="CHE8331-TiefkuehlQ4 2020CHF"/>
    <x v="1"/>
    <n v="2524"/>
    <s v="Aryzta Food Solutions Schweiz AG"/>
    <s v="8331-Tiefkuehl"/>
    <s v="Q4 2020"/>
    <s v="CHF"/>
    <n v="3737.24"/>
    <n v="3737.2379999999998"/>
    <n v="1.9999999999527002E-3"/>
    <n v="3737.24"/>
    <n v="0"/>
    <x v="0"/>
    <m/>
    <m/>
    <m/>
    <m/>
    <s v="none"/>
    <m/>
    <m/>
    <m/>
    <x v="0"/>
    <m/>
    <x v="0"/>
  </r>
  <r>
    <s v="CHE8331-TiefkuehlY 2020CHF"/>
    <x v="1"/>
    <n v="2524"/>
    <s v="Aryzta Food Solutions Schweiz AG"/>
    <s v="8331-Tiefkuehl"/>
    <s v="Y 2020"/>
    <s v="CHF"/>
    <n v="2703.17"/>
    <n v="2703.1657"/>
    <n v="4.3000000000574801E-3"/>
    <n v="2703.17"/>
    <n v="0"/>
    <x v="0"/>
    <m/>
    <m/>
    <m/>
    <m/>
    <s v="none"/>
    <m/>
    <m/>
    <m/>
    <x v="0"/>
    <m/>
    <x v="0"/>
  </r>
  <r>
    <s v="CHECH2532-0500Y 2020CHF"/>
    <x v="1"/>
    <n v="2532"/>
    <s v="KAISER+KRAFT AG"/>
    <s v="CH2532-0500"/>
    <s v="Y 2020"/>
    <s v="CHF"/>
    <n v="496.53"/>
    <n v="496.53"/>
    <n v="0"/>
    <n v="496.53"/>
    <n v="0"/>
    <x v="0"/>
    <m/>
    <m/>
    <m/>
    <m/>
    <s v="none"/>
    <m/>
    <m/>
    <m/>
    <x v="0"/>
    <m/>
    <x v="0"/>
  </r>
  <r>
    <s v="CHE2533-1Q1 2020CHF"/>
    <x v="1"/>
    <n v="2533"/>
    <s v="Kellenberger Frisch Service frigemo AG"/>
    <s v="2533-1"/>
    <s v="Q1 2020"/>
    <s v="CHF"/>
    <n v="2804.95"/>
    <n v="2804.9535000000001"/>
    <n v="-3.50000000025829E-3"/>
    <n v="2804.95"/>
    <n v="0"/>
    <x v="0"/>
    <m/>
    <m/>
    <m/>
    <m/>
    <s v="none"/>
    <m/>
    <m/>
    <m/>
    <x v="0"/>
    <m/>
    <x v="0"/>
  </r>
  <r>
    <s v="CHE2533-1Q2 2020CHF"/>
    <x v="1"/>
    <n v="2533"/>
    <s v="Kellenberger Frisch Service frigemo AG"/>
    <s v="2533-1"/>
    <s v="Q2 2020"/>
    <s v="CHF"/>
    <n v="438.6"/>
    <n v="438.6"/>
    <n v="0"/>
    <n v="438.6"/>
    <n v="0"/>
    <x v="0"/>
    <m/>
    <m/>
    <m/>
    <m/>
    <s v="none"/>
    <m/>
    <m/>
    <m/>
    <x v="0"/>
    <m/>
    <x v="0"/>
  </r>
  <r>
    <s v="CHE2533-1Q3 2020CHF"/>
    <x v="1"/>
    <n v="2533"/>
    <s v="Kellenberger Frisch Service frigemo AG"/>
    <s v="2533-1"/>
    <s v="Q3 2020"/>
    <s v="CHF"/>
    <n v="776.25"/>
    <n v="776.26350000000002"/>
    <n v="-1.35000000000218E-2"/>
    <n v="776.25"/>
    <n v="0"/>
    <x v="0"/>
    <m/>
    <m/>
    <m/>
    <m/>
    <s v="none"/>
    <m/>
    <m/>
    <m/>
    <x v="0"/>
    <m/>
    <x v="0"/>
  </r>
  <r>
    <s v="CHE2533-1Q4 2020CHF"/>
    <x v="1"/>
    <n v="2533"/>
    <s v="Kellenberger Frisch Service frigemo AG"/>
    <s v="2533-1"/>
    <s v="Q4 2020"/>
    <s v="CHF"/>
    <n v="2904.49"/>
    <n v="2904.491"/>
    <n v="-9.9999999974897903E-4"/>
    <n v="2904.49"/>
    <n v="0"/>
    <x v="0"/>
    <m/>
    <m/>
    <m/>
    <m/>
    <s v="none"/>
    <m/>
    <m/>
    <m/>
    <x v="0"/>
    <m/>
    <x v="0"/>
  </r>
  <r>
    <s v="CHE8570-2S1 2020CHF"/>
    <x v="1"/>
    <n v="2545"/>
    <s v="Victor Meyer Hotelbedarf AG"/>
    <s v="8570-2"/>
    <s v="S1 2020"/>
    <s v="CHF"/>
    <n v="2705.22"/>
    <n v="2705.22"/>
    <n v="0"/>
    <n v="2705.22"/>
    <n v="0"/>
    <x v="0"/>
    <m/>
    <m/>
    <m/>
    <m/>
    <s v="none"/>
    <m/>
    <m/>
    <m/>
    <x v="0"/>
    <m/>
    <x v="0"/>
  </r>
  <r>
    <s v="CHE8570-2S2 2020CHF"/>
    <x v="1"/>
    <n v="2545"/>
    <s v="Victor Meyer Hotelbedarf AG"/>
    <s v="8570-2"/>
    <s v="S2 2020"/>
    <s v="CHF"/>
    <n v="125.1"/>
    <n v="125.09699999999999"/>
    <n v="3.0000000000001098E-3"/>
    <n v="125.1"/>
    <n v="0"/>
    <x v="0"/>
    <m/>
    <m/>
    <m/>
    <m/>
    <s v="none"/>
    <m/>
    <m/>
    <m/>
    <x v="0"/>
    <m/>
    <x v="0"/>
  </r>
  <r>
    <s v="CHECH2558-0500Y 2020CHF"/>
    <x v="1"/>
    <n v="2558"/>
    <s v="OTIS SA"/>
    <s v="CH2558-0500"/>
    <s v="Y 2020"/>
    <s v="CHF"/>
    <n v="9687.2099999999991"/>
    <n v="9687.2185000000009"/>
    <n v="-8.4999999999126798E-3"/>
    <n v="9687.2099999999991"/>
    <n v="0"/>
    <x v="0"/>
    <m/>
    <m/>
    <m/>
    <m/>
    <s v="none"/>
    <m/>
    <m/>
    <m/>
    <x v="0"/>
    <m/>
    <x v="0"/>
  </r>
  <r>
    <s v="CHE9090-1AQ1 2020CHF"/>
    <x v="1"/>
    <n v="2569"/>
    <s v="Transgourmet Schweiz AG"/>
    <s v="9090-1A"/>
    <s v="Q1 2020"/>
    <s v="CHF"/>
    <n v="86282.6"/>
    <n v="86282.603199999998"/>
    <n v="-3.1999999919207702E-3"/>
    <n v="86282.603199999998"/>
    <n v="-3.1999999919207702E-3"/>
    <x v="0"/>
    <m/>
    <m/>
    <m/>
    <m/>
    <s v="none"/>
    <m/>
    <m/>
    <m/>
    <x v="0"/>
    <m/>
    <x v="0"/>
  </r>
  <r>
    <s v="CHE9090-1AQ2 2020CHF"/>
    <x v="1"/>
    <n v="2569"/>
    <s v="Transgourmet Schweiz AG"/>
    <s v="9090-1A"/>
    <s v="Q2 2020"/>
    <s v="CHF"/>
    <n v="16952.560000000001"/>
    <n v="16952.560000000001"/>
    <n v="0"/>
    <n v="16952.560000000001"/>
    <n v="0"/>
    <x v="0"/>
    <m/>
    <m/>
    <m/>
    <m/>
    <s v="none"/>
    <m/>
    <m/>
    <m/>
    <x v="0"/>
    <m/>
    <x v="0"/>
  </r>
  <r>
    <s v="CHE9090-1AQ3 2020CHF"/>
    <x v="1"/>
    <n v="2569"/>
    <s v="Transgourmet Schweiz AG"/>
    <s v="9090-1A"/>
    <s v="Q3 2020"/>
    <s v="CHF"/>
    <n v="61007.75"/>
    <n v="61007.7664"/>
    <n v="-1.6400000000430699E-2"/>
    <n v="61007.7664"/>
    <n v="-1.6400000000430699E-2"/>
    <x v="0"/>
    <m/>
    <m/>
    <m/>
    <m/>
    <s v="none"/>
    <m/>
    <m/>
    <m/>
    <x v="0"/>
    <m/>
    <x v="0"/>
  </r>
  <r>
    <s v="CHE9090-1AQ4 2020CHF"/>
    <x v="1"/>
    <n v="2569"/>
    <s v="Transgourmet Schweiz AG"/>
    <s v="9090-1A"/>
    <s v="Q4 2020"/>
    <s v="CHF"/>
    <n v="28053.24"/>
    <n v="28053.2356"/>
    <n v="4.4000000016239903E-3"/>
    <n v="28053.2356"/>
    <n v="4.4000000016239903E-3"/>
    <x v="0"/>
    <m/>
    <m/>
    <m/>
    <m/>
    <s v="none"/>
    <m/>
    <m/>
    <m/>
    <x v="0"/>
    <m/>
    <x v="0"/>
  </r>
  <r>
    <s v="CHE9090-1AY 2020CHF"/>
    <x v="1"/>
    <n v="2569"/>
    <s v="Transgourmet Schweiz AG"/>
    <s v="9090-1A"/>
    <s v="Y 2020"/>
    <s v="CHF"/>
    <n v="3332.7"/>
    <n v="3332.7"/>
    <n v="0"/>
    <n v="3332.7"/>
    <n v="0"/>
    <x v="0"/>
    <m/>
    <m/>
    <m/>
    <m/>
    <s v="none"/>
    <m/>
    <m/>
    <m/>
    <x v="0"/>
    <m/>
    <x v="0"/>
  </r>
  <r>
    <s v="CHECH2581-0003Y 2020CHF"/>
    <x v="1"/>
    <n v="2581"/>
    <s v="Groupe E SA"/>
    <s v="CH2581-0003"/>
    <s v="Y 2020"/>
    <s v="CHF"/>
    <n v="1642.5338999999999"/>
    <n v="1642.5338999999999"/>
    <n v="0"/>
    <n v="1642.5338999999999"/>
    <n v="0"/>
    <x v="0"/>
    <m/>
    <m/>
    <m/>
    <m/>
    <s v="none"/>
    <m/>
    <m/>
    <m/>
    <x v="0"/>
    <m/>
    <x v="0"/>
  </r>
  <r>
    <s v="CHE1700107-2S1 2020CHF"/>
    <x v="1"/>
    <n v="2605"/>
    <s v="Kromer Print AG"/>
    <s v="1700107-2"/>
    <s v="S1 2020"/>
    <s v="CHF"/>
    <n v="3399.17"/>
    <n v="3399.17"/>
    <n v="0"/>
    <n v="3399.17"/>
    <n v="0"/>
    <x v="0"/>
    <m/>
    <m/>
    <m/>
    <m/>
    <s v="none"/>
    <m/>
    <m/>
    <m/>
    <x v="0"/>
    <m/>
    <x v="0"/>
  </r>
  <r>
    <s v="CHE1700107-2S2 2020CHF"/>
    <x v="1"/>
    <n v="2605"/>
    <s v="Kromer Print AG"/>
    <s v="1700107-2"/>
    <s v="S2 2020"/>
    <s v="CHF"/>
    <n v="3495.28"/>
    <n v="3495.2750000000001"/>
    <n v="5.0000000001091298E-3"/>
    <n v="3495.28"/>
    <n v="0"/>
    <x v="0"/>
    <m/>
    <m/>
    <m/>
    <m/>
    <s v="none"/>
    <m/>
    <m/>
    <m/>
    <x v="0"/>
    <m/>
    <x v="0"/>
  </r>
  <r>
    <s v="CHE8162-1Y 2020CHF"/>
    <x v="1"/>
    <n v="2625"/>
    <s v="FELDSCHLOESSCHEN BOISSONS SA"/>
    <s v="8162-1"/>
    <s v="Y 2020"/>
    <s v="CHF"/>
    <n v="32500"/>
    <n v="32500"/>
    <n v="0"/>
    <n v="32500"/>
    <n v="0"/>
    <x v="0"/>
    <m/>
    <m/>
    <m/>
    <m/>
    <s v="none"/>
    <m/>
    <m/>
    <m/>
    <x v="0"/>
    <m/>
    <x v="0"/>
  </r>
  <r>
    <s v="CHE8199-2Y 2020CHF"/>
    <x v="1"/>
    <n v="2628"/>
    <s v="Franke Kaffeemaschinen AG"/>
    <s v="8199-2"/>
    <s v="Y 2020"/>
    <s v="CHF"/>
    <n v="10410.39"/>
    <n v="10410.391"/>
    <n v="-1.0000000002037201E-3"/>
    <n v="10410.39"/>
    <n v="0"/>
    <x v="0"/>
    <m/>
    <m/>
    <m/>
    <m/>
    <s v="none"/>
    <m/>
    <m/>
    <m/>
    <x v="0"/>
    <m/>
    <x v="0"/>
  </r>
  <r>
    <s v="CHECH2644-0850Q1 2020CHF"/>
    <x v="1"/>
    <n v="2644"/>
    <s v="Ecolab (Schweiz) GmbH"/>
    <s v="CH2644-0850"/>
    <s v="Q1 2020"/>
    <s v="CHF"/>
    <n v="8718.7900000000009"/>
    <n v="8718.7900000000009"/>
    <n v="0"/>
    <n v="8718.7900000000009"/>
    <n v="0"/>
    <x v="0"/>
    <m/>
    <m/>
    <m/>
    <m/>
    <s v="none"/>
    <m/>
    <m/>
    <m/>
    <x v="0"/>
    <m/>
    <x v="0"/>
  </r>
  <r>
    <s v="CHECH2644-0850Q2 2020CHF"/>
    <x v="1"/>
    <n v="2644"/>
    <s v="Ecolab (Schweiz) GmbH"/>
    <s v="CH2644-0850"/>
    <s v="Q2 2020"/>
    <s v="CHF"/>
    <n v="2390.63"/>
    <n v="2390.625"/>
    <n v="5.0000000001091298E-3"/>
    <n v="2390.63"/>
    <n v="0"/>
    <x v="0"/>
    <m/>
    <m/>
    <m/>
    <m/>
    <s v="none"/>
    <m/>
    <m/>
    <m/>
    <x v="0"/>
    <m/>
    <x v="0"/>
  </r>
  <r>
    <s v="CHECH2644-0850Q3 2020CHF"/>
    <x v="1"/>
    <n v="2644"/>
    <s v="Ecolab (Schweiz) GmbH"/>
    <s v="CH2644-0850"/>
    <s v="Q3 2020"/>
    <s v="CHF"/>
    <n v="4793.5"/>
    <n v="4793.49"/>
    <n v="1.0000000000218201E-2"/>
    <n v="4793.5"/>
    <n v="0"/>
    <x v="0"/>
    <m/>
    <m/>
    <m/>
    <m/>
    <s v="none"/>
    <m/>
    <m/>
    <m/>
    <x v="0"/>
    <m/>
    <x v="0"/>
  </r>
  <r>
    <s v="CHECH2644-0850Q4 2020CHF"/>
    <x v="1"/>
    <n v="2644"/>
    <s v="Ecolab (Schweiz) GmbH"/>
    <s v="CH2644-0850"/>
    <s v="Q4 2020"/>
    <s v="CHF"/>
    <n v="2423.1"/>
    <n v="2423.0949999999998"/>
    <n v="5.0000000001091298E-3"/>
    <n v="2423.1"/>
    <n v="0"/>
    <x v="0"/>
    <m/>
    <m/>
    <m/>
    <m/>
    <s v="none"/>
    <m/>
    <m/>
    <m/>
    <x v="0"/>
    <m/>
    <x v="0"/>
  </r>
  <r>
    <s v="CHECH2685-0200Y 2020CHF"/>
    <x v="1"/>
    <n v="2683"/>
    <s v="J.T. RONNEFELDT KG"/>
    <s v="CH2685-0200"/>
    <s v="Y 2020"/>
    <s v="CHF"/>
    <n v="1031.8699999999999"/>
    <n v="1031.8715999999999"/>
    <n v="-1.6000000000531099E-3"/>
    <n v="1031.8699999999999"/>
    <n v="0"/>
    <x v="0"/>
    <m/>
    <m/>
    <m/>
    <m/>
    <s v="none"/>
    <m/>
    <m/>
    <m/>
    <x v="0"/>
    <m/>
    <x v="0"/>
  </r>
  <r>
    <s v="CHECH2693-0003Y 2020CHF"/>
    <x v="1"/>
    <n v="2693"/>
    <s v="Energie Opfikon AG"/>
    <s v="CH2693-0003"/>
    <s v="Y 2020"/>
    <s v="CHF"/>
    <n v="910.63919999999996"/>
    <n v="910.63919999999996"/>
    <n v="0"/>
    <n v="910.63919999999996"/>
    <n v="0"/>
    <x v="0"/>
    <m/>
    <m/>
    <m/>
    <m/>
    <s v="none"/>
    <m/>
    <m/>
    <m/>
    <x v="0"/>
    <m/>
    <x v="0"/>
  </r>
  <r>
    <s v="CHE1701540-2Y 2020CHF"/>
    <x v="1"/>
    <n v="2705"/>
    <s v="ISS Facilitiy Services S.A"/>
    <s v="1701540-2"/>
    <s v="Y 2020"/>
    <s v="CHF"/>
    <n v="4085.35"/>
    <n v="4085.35"/>
    <n v="0"/>
    <n v="4085.35"/>
    <n v="0"/>
    <x v="0"/>
    <m/>
    <m/>
    <m/>
    <m/>
    <s v="none"/>
    <m/>
    <m/>
    <m/>
    <x v="0"/>
    <m/>
    <x v="0"/>
  </r>
  <r>
    <s v="CHE1700121-1S1 2020CHF"/>
    <x v="1"/>
    <n v="2719"/>
    <s v="Eggenschwiler AG"/>
    <s v="1700121-1"/>
    <s v="S1 2020"/>
    <s v="CHF"/>
    <n v="436.83"/>
    <n v="436.83600000000001"/>
    <n v="-6.0000000000286404E-3"/>
    <n v="436.83"/>
    <n v="0"/>
    <x v="0"/>
    <m/>
    <m/>
    <m/>
    <m/>
    <s v="none"/>
    <m/>
    <m/>
    <m/>
    <x v="0"/>
    <m/>
    <x v="0"/>
  </r>
  <r>
    <s v="CHE1700121-1S2 2020CHF"/>
    <x v="1"/>
    <n v="2719"/>
    <s v="Eggenschwiler AG"/>
    <s v="1700121-1"/>
    <s v="S2 2020"/>
    <s v="CHF"/>
    <n v="701.14"/>
    <n v="701.1395"/>
    <n v="4.9999999998817603E-4"/>
    <n v="701.14"/>
    <n v="0"/>
    <x v="0"/>
    <m/>
    <m/>
    <m/>
    <m/>
    <s v="none"/>
    <m/>
    <m/>
    <m/>
    <x v="0"/>
    <m/>
    <x v="0"/>
  </r>
  <r>
    <s v="CHECH9125-0300Y 2020CHF"/>
    <x v="1"/>
    <n v="2727"/>
    <s v="Unilever Schweiz GmbH Food Solutions"/>
    <s v="CH9125-0300"/>
    <s v="Y 2020"/>
    <s v="CHF"/>
    <n v="3358.82"/>
    <n v="3358.8171000000002"/>
    <n v="2.8999999999541602E-3"/>
    <n v="3358.82"/>
    <n v="0"/>
    <x v="0"/>
    <m/>
    <m/>
    <m/>
    <m/>
    <s v="none"/>
    <m/>
    <m/>
    <m/>
    <x v="0"/>
    <m/>
    <x v="0"/>
  </r>
  <r>
    <s v="CHE1700974-1Y 2020CHF"/>
    <x v="1"/>
    <n v="2729"/>
    <s v="Hug AG"/>
    <s v="1700974-1"/>
    <s v="Y 2020"/>
    <s v="CHF"/>
    <n v="784.88"/>
    <n v="784.87519999999995"/>
    <n v="4.8000000000456497E-3"/>
    <n v="784.88"/>
    <n v="0"/>
    <x v="0"/>
    <m/>
    <m/>
    <m/>
    <m/>
    <s v="none"/>
    <m/>
    <m/>
    <m/>
    <x v="0"/>
    <m/>
    <x v="0"/>
  </r>
  <r>
    <s v="CHECH2775-0550S1 2020CHF"/>
    <x v="1"/>
    <n v="2775"/>
    <s v="E. Weber &amp; Cie AG Webstar"/>
    <s v="CH2775-0550"/>
    <s v="S1 2020"/>
    <s v="CHF"/>
    <n v="10809.93"/>
    <n v="10809.929400000001"/>
    <n v="5.9999999939464E-4"/>
    <n v="10809.93"/>
    <n v="0"/>
    <x v="0"/>
    <m/>
    <m/>
    <m/>
    <m/>
    <s v="none"/>
    <m/>
    <m/>
    <m/>
    <x v="0"/>
    <m/>
    <x v="0"/>
  </r>
  <r>
    <s v="CHECH2775-0550S2 2020CHF"/>
    <x v="1"/>
    <n v="2775"/>
    <s v="E. Weber &amp; Cie AG Webstar"/>
    <s v="CH2775-0550"/>
    <s v="S2 2020"/>
    <s v="CHF"/>
    <n v="7901.23"/>
    <n v="7901.2263999999996"/>
    <n v="3.6000000000058199E-3"/>
    <n v="7901.23"/>
    <n v="0"/>
    <x v="0"/>
    <m/>
    <m/>
    <m/>
    <m/>
    <s v="none"/>
    <m/>
    <m/>
    <m/>
    <x v="0"/>
    <m/>
    <x v="0"/>
  </r>
  <r>
    <s v="CHECH3606 - 0567Y 2020EUR"/>
    <x v="1"/>
    <n v="3606"/>
    <s v="TISSAGE MOULINE THILLOT SA"/>
    <s v="CH3606 - 0567"/>
    <s v="Y 2020"/>
    <s v="EUR"/>
    <n v="2513.88"/>
    <n v="2513.8802999999998"/>
    <n v="-2.9999999969732E-4"/>
    <n v="2513.88"/>
    <n v="0"/>
    <x v="0"/>
    <m/>
    <m/>
    <m/>
    <m/>
    <s v="none"/>
    <m/>
    <m/>
    <m/>
    <x v="0"/>
    <m/>
    <x v="0"/>
  </r>
  <r>
    <s v="CHE6425 UNTERSEENQ1 2020CHF"/>
    <x v="1"/>
    <n v="6425"/>
    <s v="GOURMADOR frigemo AG"/>
    <s v="6425 UNTERSEEN"/>
    <s v="Q1 2020"/>
    <s v="CHF"/>
    <n v="928.7"/>
    <n v="928.69500000000005"/>
    <n v="4.9999999999954499E-3"/>
    <n v="928.7"/>
    <n v="0"/>
    <x v="0"/>
    <m/>
    <m/>
    <m/>
    <m/>
    <s v="none"/>
    <m/>
    <m/>
    <m/>
    <x v="0"/>
    <m/>
    <x v="0"/>
  </r>
  <r>
    <s v="CHE6425 UNTERSEENQ2 2020CHF"/>
    <x v="1"/>
    <n v="6425"/>
    <s v="GOURMADOR frigemo AG"/>
    <s v="6425 UNTERSEEN"/>
    <s v="Q2 2020"/>
    <s v="CHF"/>
    <n v="224.5"/>
    <n v="224.5"/>
    <n v="0"/>
    <n v="224.5"/>
    <n v="0"/>
    <x v="0"/>
    <m/>
    <m/>
    <m/>
    <m/>
    <s v="none"/>
    <m/>
    <m/>
    <m/>
    <x v="0"/>
    <m/>
    <x v="0"/>
  </r>
  <r>
    <s v="CHE6425 UNTERSEENQ3 2020CHF"/>
    <x v="1"/>
    <n v="6425"/>
    <s v="GOURMADOR frigemo AG"/>
    <s v="6425 UNTERSEEN"/>
    <s v="Q3 2020"/>
    <s v="CHF"/>
    <n v="1221.0999999999999"/>
    <n v="1221.1020000000001"/>
    <n v="-2.00000000018008E-3"/>
    <n v="1221.0999999999999"/>
    <n v="0"/>
    <x v="0"/>
    <m/>
    <m/>
    <m/>
    <m/>
    <s v="none"/>
    <m/>
    <m/>
    <m/>
    <x v="0"/>
    <m/>
    <x v="0"/>
  </r>
  <r>
    <s v="CHE6425 UNTERSEENQ4 2020CHF"/>
    <x v="1"/>
    <n v="6425"/>
    <s v="GOURMADOR frigemo AG"/>
    <s v="6425 UNTERSEEN"/>
    <s v="Q4 2020"/>
    <s v="CHF"/>
    <n v="893.42"/>
    <n v="893.423"/>
    <n v="-3.0000000000427402E-3"/>
    <n v="893.42"/>
    <n v="0"/>
    <x v="0"/>
    <m/>
    <m/>
    <m/>
    <m/>
    <s v="none"/>
    <m/>
    <m/>
    <m/>
    <x v="0"/>
    <m/>
    <x v="0"/>
  </r>
  <r>
    <s v="CHE6425-1Q1 2020CHF"/>
    <x v="1"/>
    <n v="6425"/>
    <s v="GOURMADOR frigemo AG"/>
    <s v="6425-1"/>
    <s v="Q1 2020"/>
    <s v="CHF"/>
    <n v="580.04"/>
    <n v="580.04449999999997"/>
    <n v="-4.5000000000072699E-3"/>
    <n v="580.04"/>
    <n v="0"/>
    <x v="0"/>
    <m/>
    <m/>
    <m/>
    <m/>
    <s v="none"/>
    <m/>
    <m/>
    <m/>
    <x v="0"/>
    <m/>
    <x v="0"/>
  </r>
  <r>
    <s v="CHE6425-1Q2 2020CHF"/>
    <x v="1"/>
    <n v="6425"/>
    <s v="GOURMADOR frigemo AG"/>
    <s v="6425-1"/>
    <s v="Q2 2020"/>
    <s v="CHF"/>
    <n v="15.55"/>
    <n v="15.55"/>
    <n v="0"/>
    <n v="15.55"/>
    <n v="0"/>
    <x v="0"/>
    <m/>
    <m/>
    <m/>
    <m/>
    <s v="none"/>
    <m/>
    <m/>
    <m/>
    <x v="0"/>
    <m/>
    <x v="0"/>
  </r>
  <r>
    <s v="CHE6425-1Q3 2020CHF"/>
    <x v="1"/>
    <n v="6425"/>
    <s v="GOURMADOR frigemo AG"/>
    <s v="6425-1"/>
    <s v="Q3 2020"/>
    <s v="CHF"/>
    <n v="186.15"/>
    <n v="186.172"/>
    <n v="-2.1999999999991301E-2"/>
    <n v="186.15"/>
    <n v="0"/>
    <x v="0"/>
    <m/>
    <m/>
    <m/>
    <m/>
    <s v="none"/>
    <m/>
    <m/>
    <m/>
    <x v="0"/>
    <m/>
    <x v="0"/>
  </r>
  <r>
    <s v="CHE6425-1Q4 2020CHF"/>
    <x v="1"/>
    <n v="6425"/>
    <s v="GOURMADOR frigemo AG"/>
    <s v="6425-1"/>
    <s v="Q4 2020"/>
    <s v="CHF"/>
    <n v="46.43"/>
    <n v="46.427500000000002"/>
    <n v="2.4999999999977202E-3"/>
    <n v="46.43"/>
    <n v="0"/>
    <x v="0"/>
    <m/>
    <m/>
    <m/>
    <m/>
    <s v="none"/>
    <m/>
    <m/>
    <m/>
    <x v="0"/>
    <m/>
    <x v="0"/>
  </r>
  <r>
    <s v="CHECH6432-0300Y 2020CHF"/>
    <x v="1"/>
    <n v="6432"/>
    <s v="Merat &amp; Cie SA"/>
    <s v="CH6432-0300"/>
    <s v="Y 2020"/>
    <s v="CHF"/>
    <n v="9324.65"/>
    <n v="9324.6494999999995"/>
    <n v="5.0000000192085205E-4"/>
    <n v="9324.65"/>
    <n v="0"/>
    <x v="0"/>
    <m/>
    <m/>
    <m/>
    <m/>
    <s v="none"/>
    <m/>
    <m/>
    <m/>
    <x v="0"/>
    <m/>
    <x v="0"/>
  </r>
  <r>
    <s v="CHECH6452-0300S1 2020CHF"/>
    <x v="1"/>
    <n v="6452"/>
    <s v="EcoElec Sàrl"/>
    <s v="CH6452-0300"/>
    <s v="S1 2020"/>
    <s v="CHF"/>
    <n v="4661.2299999999996"/>
    <n v="4661.232"/>
    <n v="-2.0000000004074502E-3"/>
    <n v="4661.2299999999996"/>
    <n v="0"/>
    <x v="0"/>
    <m/>
    <m/>
    <m/>
    <m/>
    <s v="none"/>
    <m/>
    <m/>
    <m/>
    <x v="0"/>
    <m/>
    <x v="0"/>
  </r>
  <r>
    <s v="CHECH6452-0300S2 2020CHF"/>
    <x v="1"/>
    <n v="6452"/>
    <s v="EcoElec Sàrl"/>
    <s v="CH6452-0300"/>
    <s v="S2 2020"/>
    <s v="CHF"/>
    <n v="2603.29"/>
    <n v="2603.2890000000002"/>
    <n v="9.9999999974897903E-4"/>
    <n v="2603.29"/>
    <n v="0"/>
    <x v="0"/>
    <m/>
    <m/>
    <m/>
    <m/>
    <s v="none"/>
    <m/>
    <m/>
    <m/>
    <x v="0"/>
    <m/>
    <x v="0"/>
  </r>
  <r>
    <s v="CHECH6452-0300Y 2020CHF"/>
    <x v="1"/>
    <n v="6452"/>
    <s v="EcoElec Sàrl"/>
    <s v="CH6452-0300"/>
    <s v="Y 2020"/>
    <s v="CHF"/>
    <n v="2421.5100000000002"/>
    <n v="2421.5070000000001"/>
    <n v="3.0000000001564301E-3"/>
    <n v="2421.5100000000002"/>
    <n v="0"/>
    <x v="0"/>
    <m/>
    <m/>
    <m/>
    <m/>
    <s v="none"/>
    <m/>
    <m/>
    <m/>
    <x v="0"/>
    <m/>
    <x v="0"/>
  </r>
  <r>
    <s v="CHECH6470-1000Y 2020CHF"/>
    <x v="1"/>
    <n v="6470"/>
    <s v="GRAPHAX AG"/>
    <s v="CH6470-1000"/>
    <s v="Y 2020"/>
    <s v="CHF"/>
    <n v="5171.99"/>
    <n v="5171.9849999999997"/>
    <n v="5.0000000001091298E-3"/>
    <n v="5171.99"/>
    <n v="0"/>
    <x v="0"/>
    <m/>
    <m/>
    <m/>
    <m/>
    <s v="none"/>
    <m/>
    <m/>
    <m/>
    <x v="0"/>
    <m/>
    <x v="0"/>
  </r>
  <r>
    <s v="CHECH6480-0200Y 2020CHF"/>
    <x v="1"/>
    <n v="6480"/>
    <s v="K.A. Bloechliger AG Gloria (Schweiz)"/>
    <s v="CH6480-0200"/>
    <s v="Y 2020"/>
    <s v="CHF"/>
    <n v="451.469999999999"/>
    <n v="451.46879999999999"/>
    <n v="1.1999999999829901E-3"/>
    <n v="451.469999999999"/>
    <n v="0"/>
    <x v="0"/>
    <m/>
    <m/>
    <m/>
    <m/>
    <s v="none"/>
    <m/>
    <m/>
    <m/>
    <x v="0"/>
    <m/>
    <x v="0"/>
  </r>
  <r>
    <s v="CHECH6911-0400 Racc ConvTelY 2020CHF"/>
    <x v="1"/>
    <n v="6911"/>
    <s v="UPC Schweiz GmbH"/>
    <s v="CH6911-0400 Racc ConvTel"/>
    <s v="Y 2020"/>
    <s v="CHF"/>
    <n v="4673.75"/>
    <n v="4673.7507999999998"/>
    <n v="-7.9999999979918303E-4"/>
    <n v="4673.75"/>
    <n v="0"/>
    <x v="0"/>
    <m/>
    <m/>
    <m/>
    <m/>
    <s v="none"/>
    <m/>
    <m/>
    <m/>
    <x v="0"/>
    <m/>
    <x v="0"/>
  </r>
  <r>
    <s v="CHECH8824-0000Y 2020CHF"/>
    <x v="1"/>
    <n v="8824"/>
    <s v="BAT British American Tobacco Switzerland SA"/>
    <s v="CH8824-0000"/>
    <s v="Y 2020"/>
    <s v="CHF"/>
    <n v="4760.6400000000003"/>
    <n v="4760.6400000000003"/>
    <n v="0"/>
    <n v="4760.6400000000003"/>
    <n v="0"/>
    <x v="0"/>
    <m/>
    <m/>
    <m/>
    <m/>
    <s v="none"/>
    <m/>
    <m/>
    <m/>
    <x v="0"/>
    <m/>
    <x v="0"/>
  </r>
  <r>
    <s v="CHECH41469-0750Y 2020CHF"/>
    <x v="1"/>
    <n v="41469"/>
    <s v="Ecotel Suisse SA"/>
    <s v="CH41469-0750"/>
    <s v="Y 2020"/>
    <s v="CHF"/>
    <n v="1531.98"/>
    <n v="1531.9784999999999"/>
    <n v="1.50000000007821E-3"/>
    <n v="1531.98"/>
    <n v="0"/>
    <x v="0"/>
    <m/>
    <m/>
    <m/>
    <m/>
    <s v="none"/>
    <m/>
    <m/>
    <m/>
    <x v="0"/>
    <m/>
    <x v="0"/>
  </r>
  <r>
    <s v="CHE62423-1Q1 2020CHF"/>
    <x v="1"/>
    <n v="62423"/>
    <s v="Bonfrais Bongel frigemo SA"/>
    <s v="62423-1"/>
    <s v="Q1 2020"/>
    <s v="CHF"/>
    <n v="226.18"/>
    <n v="226.18299999999999"/>
    <n v="-2.9999999999858998E-3"/>
    <n v="226.18"/>
    <n v="0"/>
    <x v="0"/>
    <m/>
    <m/>
    <m/>
    <m/>
    <s v="none"/>
    <m/>
    <m/>
    <m/>
    <x v="0"/>
    <m/>
    <x v="0"/>
  </r>
  <r>
    <s v="CHE62423-1Q3 2020CHF"/>
    <x v="1"/>
    <n v="62423"/>
    <s v="Bonfrais Bongel frigemo SA"/>
    <s v="62423-1"/>
    <s v="Q3 2020"/>
    <s v="CHF"/>
    <n v="37.549999999999997"/>
    <n v="37.557000000000002"/>
    <n v="-7.0000000000049996E-3"/>
    <n v="37.549999999999997"/>
    <n v="0"/>
    <x v="0"/>
    <m/>
    <m/>
    <m/>
    <m/>
    <s v="none"/>
    <m/>
    <m/>
    <m/>
    <x v="0"/>
    <m/>
    <x v="0"/>
  </r>
  <r>
    <s v="CHE62423-1Q4 2020CHF"/>
    <x v="1"/>
    <n v="62423"/>
    <s v="Bonfrais Bongel frigemo SA"/>
    <s v="62423-1"/>
    <s v="Q4 2020"/>
    <s v="CHF"/>
    <n v="11.71"/>
    <n v="11.706"/>
    <n v="4.0000000000013297E-3"/>
    <n v="11.71"/>
    <n v="0"/>
    <x v="0"/>
    <m/>
    <m/>
    <m/>
    <m/>
    <s v="none"/>
    <m/>
    <m/>
    <m/>
    <x v="0"/>
    <m/>
    <x v="0"/>
  </r>
  <r>
    <s v="CHECH2108-0200Y 2020CHF"/>
    <x v="1"/>
    <n v="70529"/>
    <s v="BATIPLUS SA"/>
    <s v="CH2108-0200"/>
    <s v="Y 2020"/>
    <s v="CHF"/>
    <n v="27.92"/>
    <n v="27.92"/>
    <n v="0"/>
    <n v="27.92"/>
    <n v="0"/>
    <x v="0"/>
    <m/>
    <m/>
    <m/>
    <m/>
    <s v="none"/>
    <m/>
    <m/>
    <m/>
    <x v="0"/>
    <m/>
    <x v="0"/>
  </r>
  <r>
    <s v="CHECH76424-1000Q1 2020CHF"/>
    <x v="1"/>
    <n v="76424"/>
    <s v="CHEF GOURMET SA - BRIDOR"/>
    <s v="CH76424-1000"/>
    <s v="Q1 2020"/>
    <s v="CHF"/>
    <n v="20759.16"/>
    <n v="20759.16"/>
    <n v="0"/>
    <n v="20759.16"/>
    <n v="0"/>
    <x v="0"/>
    <m/>
    <m/>
    <m/>
    <m/>
    <s v="none"/>
    <m/>
    <m/>
    <m/>
    <x v="0"/>
    <m/>
    <x v="0"/>
  </r>
  <r>
    <s v="CHECH76424-1000Q2 2020CHF"/>
    <x v="1"/>
    <n v="76424"/>
    <s v="CHEF GOURMET SA - BRIDOR"/>
    <s v="CH76424-1000"/>
    <s v="Q2 2020"/>
    <s v="CHF"/>
    <n v="3426.84"/>
    <n v="3426.84"/>
    <n v="0"/>
    <n v="3426.84"/>
    <n v="0"/>
    <x v="0"/>
    <m/>
    <m/>
    <m/>
    <m/>
    <s v="none"/>
    <m/>
    <m/>
    <m/>
    <x v="0"/>
    <m/>
    <x v="0"/>
  </r>
  <r>
    <s v="CHECH76424-1000Q3 2020CHF"/>
    <x v="1"/>
    <n v="76424"/>
    <s v="CHEF GOURMET SA - BRIDOR"/>
    <s v="CH76424-1000"/>
    <s v="Q3 2020"/>
    <s v="CHF"/>
    <n v="17312.900000000001"/>
    <n v="17312.88"/>
    <n v="2.0000000000436498E-2"/>
    <n v="17312.900000000001"/>
    <n v="0"/>
    <x v="0"/>
    <m/>
    <m/>
    <m/>
    <m/>
    <s v="none"/>
    <m/>
    <m/>
    <m/>
    <x v="0"/>
    <m/>
    <x v="0"/>
  </r>
  <r>
    <s v="CHECH76424-1000Q4 2020CHF"/>
    <x v="1"/>
    <n v="76424"/>
    <s v="CHEF GOURMET SA - BRIDOR"/>
    <s v="CH76424-1000"/>
    <s v="Q4 2020"/>
    <s v="CHF"/>
    <n v="7819.2"/>
    <n v="7819.2"/>
    <n v="0"/>
    <n v="7819.2"/>
    <n v="0"/>
    <x v="0"/>
    <m/>
    <m/>
    <m/>
    <m/>
    <s v="none"/>
    <m/>
    <m/>
    <m/>
    <x v="0"/>
    <m/>
    <x v="0"/>
  </r>
  <r>
    <s v="CHECH81603-0100Q1 2020CHF"/>
    <x v="1"/>
    <n v="81603"/>
    <s v="RAPELLI SA"/>
    <s v="CH81603-0100"/>
    <s v="Q1 2020"/>
    <s v="CHF"/>
    <n v="264.14999999999998"/>
    <n v="264.14999999999998"/>
    <n v="0"/>
    <n v="264.14999999999998"/>
    <n v="0"/>
    <x v="0"/>
    <m/>
    <m/>
    <m/>
    <m/>
    <s v="none"/>
    <m/>
    <m/>
    <m/>
    <x v="0"/>
    <m/>
    <x v="0"/>
  </r>
  <r>
    <s v="CHECH81603-0100Q2 2020CHF"/>
    <x v="1"/>
    <n v="81603"/>
    <s v="RAPELLI SA"/>
    <s v="CH81603-0100"/>
    <s v="Q2 2020"/>
    <s v="CHF"/>
    <n v="30.78"/>
    <n v="30.78"/>
    <n v="0"/>
    <n v="30.78"/>
    <n v="0"/>
    <x v="0"/>
    <m/>
    <m/>
    <m/>
    <m/>
    <s v="none"/>
    <m/>
    <m/>
    <m/>
    <x v="0"/>
    <m/>
    <x v="0"/>
  </r>
  <r>
    <s v="CHECH81603-0100Q3 2020CHF"/>
    <x v="1"/>
    <n v="81603"/>
    <s v="RAPELLI SA"/>
    <s v="CH81603-0100"/>
    <s v="Q3 2020"/>
    <s v="CHF"/>
    <n v="357.45"/>
    <n v="357.45"/>
    <n v="0"/>
    <n v="357.45"/>
    <n v="0"/>
    <x v="0"/>
    <m/>
    <m/>
    <m/>
    <m/>
    <s v="none"/>
    <m/>
    <m/>
    <m/>
    <x v="0"/>
    <m/>
    <x v="0"/>
  </r>
  <r>
    <s v="CHECH81603-0100Q4 2020CHF"/>
    <x v="1"/>
    <n v="81603"/>
    <s v="RAPELLI SA"/>
    <s v="CH81603-0100"/>
    <s v="Q4 2020"/>
    <s v="CHF"/>
    <n v="117.87"/>
    <n v="119.7051"/>
    <n v="-1.83509999999999"/>
    <n v="119.7051"/>
    <n v="-1.83509999999999"/>
    <x v="4"/>
    <s v="[15974]"/>
    <s v="[4351, 20673]"/>
    <s v="rebate present"/>
    <s v="2021-07-07 17:31:59 +0200"/>
    <s v="none"/>
    <s v="Produit"/>
    <s v="Sarah"/>
    <s v="[SB] Dernier ajustement non facturé. c'est ce qui correspond à l'écart. Le calcul à la main donne le resultat du report 119.71_x000a_[EF] Vu avec BD écart trop petit pour être refacturé à faire valider par CME"/>
    <x v="1"/>
    <m/>
    <x v="8"/>
  </r>
  <r>
    <s v="CHECH92021-0500Q1 2020CHF"/>
    <x v="1"/>
    <n v="92021"/>
    <s v="Schwob AG"/>
    <s v="CH92021-0500"/>
    <s v="Q1 2020"/>
    <s v="CHF"/>
    <n v="4364.59"/>
    <n v="4364.5929999999998"/>
    <n v="-2.9999999997016801E-3"/>
    <n v="4364.59"/>
    <n v="0"/>
    <x v="0"/>
    <m/>
    <m/>
    <m/>
    <m/>
    <s v="none"/>
    <m/>
    <m/>
    <m/>
    <x v="0"/>
    <m/>
    <x v="0"/>
  </r>
  <r>
    <s v="CHECH92021-0500Q2 2020CHF"/>
    <x v="1"/>
    <n v="92021"/>
    <s v="Schwob AG"/>
    <s v="CH92021-0500"/>
    <s v="Q2 2020"/>
    <s v="CHF"/>
    <n v="1971.8"/>
    <n v="1971.8045"/>
    <n v="-4.5000000000072699E-3"/>
    <n v="1971.8"/>
    <n v="0"/>
    <x v="0"/>
    <m/>
    <m/>
    <m/>
    <m/>
    <s v="none"/>
    <m/>
    <m/>
    <m/>
    <x v="0"/>
    <m/>
    <x v="0"/>
  </r>
  <r>
    <s v="CHECH92021-0500Q3 2020CHF"/>
    <x v="1"/>
    <n v="92021"/>
    <s v="Schwob AG"/>
    <s v="CH92021-0500"/>
    <s v="Q3 2020"/>
    <s v="CHF"/>
    <n v="3878.91"/>
    <n v="3878.8964999999998"/>
    <n v="1.35000000000218E-2"/>
    <n v="3878.91"/>
    <n v="0"/>
    <x v="0"/>
    <m/>
    <m/>
    <m/>
    <m/>
    <s v="none"/>
    <m/>
    <m/>
    <m/>
    <x v="0"/>
    <m/>
    <x v="0"/>
  </r>
  <r>
    <s v="CHE102628-1Q1 2020CHF"/>
    <x v="1"/>
    <n v="102628"/>
    <s v="Michel Comestibles frigemo AG"/>
    <s v="102628-1"/>
    <s v="Q1 2020"/>
    <s v="CHF"/>
    <n v="63.38"/>
    <n v="63.38"/>
    <n v="0"/>
    <n v="63.38"/>
    <n v="0"/>
    <x v="0"/>
    <m/>
    <m/>
    <m/>
    <m/>
    <s v="none"/>
    <m/>
    <m/>
    <m/>
    <x v="0"/>
    <m/>
    <x v="0"/>
  </r>
  <r>
    <s v="CHE102628-1Q2 2020CHF"/>
    <x v="1"/>
    <n v="102628"/>
    <s v="Michel Comestibles frigemo AG"/>
    <s v="102628-1"/>
    <s v="Q2 2020"/>
    <s v="CHF"/>
    <n v="20.02"/>
    <n v="20.024000000000001"/>
    <n v="-4.0000000000013297E-3"/>
    <n v="20.02"/>
    <n v="0"/>
    <x v="0"/>
    <m/>
    <m/>
    <m/>
    <m/>
    <s v="none"/>
    <m/>
    <m/>
    <m/>
    <x v="0"/>
    <m/>
    <x v="0"/>
  </r>
  <r>
    <s v="CHE102628-1Q3 2020CHF"/>
    <x v="1"/>
    <n v="102628"/>
    <s v="Michel Comestibles frigemo AG"/>
    <s v="102628-1"/>
    <s v="Q3 2020"/>
    <s v="CHF"/>
    <n v="130.69999999999999"/>
    <n v="130.68799999999999"/>
    <n v="1.2000000000000399E-2"/>
    <n v="130.69999999999999"/>
    <n v="0"/>
    <x v="0"/>
    <m/>
    <m/>
    <m/>
    <m/>
    <s v="none"/>
    <m/>
    <m/>
    <m/>
    <x v="0"/>
    <m/>
    <x v="0"/>
  </r>
  <r>
    <s v="CHE102628-1Q4 2020CHF"/>
    <x v="1"/>
    <n v="102628"/>
    <s v="Michel Comestibles frigemo AG"/>
    <s v="102628-1"/>
    <s v="Q4 2020"/>
    <s v="CHF"/>
    <n v="148.36000000000001"/>
    <n v="148.35499999999999"/>
    <n v="5.0000000000238699E-3"/>
    <n v="148.36000000000001"/>
    <n v="0"/>
    <x v="0"/>
    <m/>
    <m/>
    <m/>
    <m/>
    <s v="none"/>
    <m/>
    <m/>
    <m/>
    <x v="0"/>
    <m/>
    <x v="0"/>
  </r>
  <r>
    <s v="CHECH108304-0200Y 2020CHF"/>
    <x v="1"/>
    <n v="108304"/>
    <s v="Compagnie des Desserts Sàrl"/>
    <s v="CH108304-0200"/>
    <s v="Y 2020"/>
    <s v="CHF"/>
    <n v="98.48"/>
    <n v="98.479399999999998"/>
    <n v="6.0000000000570697E-4"/>
    <n v="98.48"/>
    <n v="0"/>
    <x v="0"/>
    <m/>
    <m/>
    <m/>
    <m/>
    <s v="none"/>
    <m/>
    <m/>
    <m/>
    <x v="0"/>
    <m/>
    <x v="0"/>
  </r>
  <r>
    <s v="CHECH1703774-0300Y 2020CHF"/>
    <x v="1"/>
    <n v="116046"/>
    <s v="Hilcona AG"/>
    <s v="CH1703774-0300"/>
    <s v="Y 2020"/>
    <s v="CHF"/>
    <n v="1253.3"/>
    <n v="1253.3004000000001"/>
    <n v="-4.0000000012696503E-4"/>
    <n v="1253.3"/>
    <n v="0"/>
    <x v="0"/>
    <m/>
    <m/>
    <m/>
    <m/>
    <s v="none"/>
    <m/>
    <m/>
    <m/>
    <x v="0"/>
    <m/>
    <x v="0"/>
  </r>
  <r>
    <s v="CHE1700560-1Y 2020CHF"/>
    <x v="1"/>
    <n v="116497"/>
    <s v="Hero"/>
    <s v="1700560-1"/>
    <s v="Y 2020"/>
    <s v="CHF"/>
    <n v="3646.12"/>
    <n v="3646.1208000000001"/>
    <n v="-8.0000000025393005E-4"/>
    <n v="3646.12"/>
    <n v="0"/>
    <x v="0"/>
    <m/>
    <m/>
    <m/>
    <m/>
    <s v="none"/>
    <m/>
    <m/>
    <m/>
    <x v="0"/>
    <m/>
    <x v="0"/>
  </r>
  <r>
    <s v="CHECH1700032-0150S1 2020CHF"/>
    <x v="1"/>
    <n v="118876"/>
    <s v="SAVIVA AG Food Services"/>
    <s v="CH1700032-0150"/>
    <s v="S1 2020"/>
    <s v="CHF"/>
    <n v="2520.04"/>
    <n v="2520.0378000000001"/>
    <n v="2.1999999999025E-3"/>
    <n v="2520.04"/>
    <n v="0"/>
    <x v="0"/>
    <m/>
    <m/>
    <m/>
    <m/>
    <s v="none"/>
    <m/>
    <m/>
    <m/>
    <x v="0"/>
    <m/>
    <x v="0"/>
  </r>
  <r>
    <s v="CHECH1700032-0150S2 2020CHF"/>
    <x v="1"/>
    <n v="118876"/>
    <s v="SAVIVA AG Food Services"/>
    <s v="CH1700032-0150"/>
    <s v="S2 2020"/>
    <s v="CHF"/>
    <n v="1704.49"/>
    <n v="1704.4905000000001"/>
    <n v="-5.0000000010186297E-4"/>
    <n v="1704.49"/>
    <n v="0"/>
    <x v="0"/>
    <m/>
    <m/>
    <m/>
    <m/>
    <s v="none"/>
    <m/>
    <m/>
    <m/>
    <x v="0"/>
    <m/>
    <x v="0"/>
  </r>
  <r>
    <s v="CHECH120860-0200Y 2020CHF"/>
    <x v="1"/>
    <n v="120860"/>
    <s v="WANDER AG"/>
    <s v="CH120860-0200"/>
    <s v="Y 2020"/>
    <s v="CHF"/>
    <n v="1605.79"/>
    <n v="1605.7935"/>
    <n v="-3.5000000000309198E-3"/>
    <n v="1605.79"/>
    <n v="0"/>
    <x v="0"/>
    <m/>
    <m/>
    <m/>
    <m/>
    <s v="none"/>
    <m/>
    <m/>
    <m/>
    <x v="0"/>
    <m/>
    <x v="0"/>
  </r>
  <r>
    <s v="CHE1700103-2S1 2020CHF"/>
    <x v="1"/>
    <n v="121807"/>
    <s v="Rudolf Dahlem Schreinerei GmbH"/>
    <s v="1700103-2"/>
    <s v="S1 2020"/>
    <s v="CHF"/>
    <n v="1157.33"/>
    <n v="1157.3261"/>
    <n v="3.8999999999305098E-3"/>
    <n v="1157.3261"/>
    <n v="3.8999999999305098E-3"/>
    <x v="0"/>
    <m/>
    <m/>
    <m/>
    <m/>
    <s v="none"/>
    <m/>
    <m/>
    <m/>
    <x v="0"/>
    <m/>
    <x v="0"/>
  </r>
  <r>
    <s v="CHE1700103-2S2 2020EUR"/>
    <x v="1"/>
    <n v="121807"/>
    <s v="Rudolf Dahlem Schreinerei GmbH"/>
    <s v="1700103-2"/>
    <s v="S2 2020"/>
    <s v="EUR"/>
    <n v="18485.04"/>
    <m/>
    <n v="18485.04"/>
    <m/>
    <n v="18485.04"/>
    <x v="1"/>
    <s v="[75011]"/>
    <s v="[35176]"/>
    <s v="empty dcp and no adjustement"/>
    <s v="2022-04-29 10:26:30 +0200"/>
    <m/>
    <s v="Métier"/>
    <s v="Emmanuel"/>
    <s v="[EF] Lien entre le contrat et l'ajustement est cassé. Regénérer le template et reloader la partipation."/>
    <x v="1"/>
    <m/>
    <x v="0"/>
  </r>
  <r>
    <s v="CHECH160635-0050Y 2020CHF"/>
    <x v="1"/>
    <n v="160635"/>
    <s v="GNP AG Gastro News Products"/>
    <s v="CH160635-0050"/>
    <s v="Y 2020"/>
    <s v="CHF"/>
    <n v="497.32"/>
    <n v="497.3175"/>
    <n v="2.4999999999977202E-3"/>
    <n v="497.32"/>
    <n v="0"/>
    <x v="0"/>
    <m/>
    <m/>
    <m/>
    <m/>
    <s v="none"/>
    <m/>
    <m/>
    <m/>
    <x v="0"/>
    <m/>
    <x v="0"/>
  </r>
  <r>
    <s v="CHECH179496-0350Q1 2020CHF"/>
    <x v="1"/>
    <n v="179496"/>
    <s v="ILS Inter Linge Service SA"/>
    <s v="CH179496-0350"/>
    <s v="Q1 2020"/>
    <s v="CHF"/>
    <n v="4916.76"/>
    <n v="4916.7563"/>
    <n v="3.7000000002080898E-3"/>
    <n v="4916.76"/>
    <n v="0"/>
    <x v="0"/>
    <m/>
    <m/>
    <m/>
    <m/>
    <s v="none"/>
    <m/>
    <m/>
    <m/>
    <x v="0"/>
    <m/>
    <x v="0"/>
  </r>
  <r>
    <s v="CHECH179496-0350Q2 2020CHF"/>
    <x v="1"/>
    <n v="179496"/>
    <s v="ILS Inter Linge Service SA"/>
    <s v="CH179496-0350"/>
    <s v="Q2 2020"/>
    <s v="CHF"/>
    <n v="1142.28"/>
    <n v="1142.2757999999999"/>
    <n v="4.2000000000825804E-3"/>
    <n v="1142.28"/>
    <n v="0"/>
    <x v="0"/>
    <m/>
    <m/>
    <m/>
    <m/>
    <s v="none"/>
    <m/>
    <m/>
    <m/>
    <x v="0"/>
    <m/>
    <x v="0"/>
  </r>
  <r>
    <s v="CHECH179496-0350Q3 2020CHF"/>
    <x v="1"/>
    <n v="179496"/>
    <s v="ILS Inter Linge Service SA"/>
    <s v="CH179496-0350"/>
    <s v="Q3 2020"/>
    <s v="CHF"/>
    <n v="6825.65"/>
    <n v="6825.6615000000002"/>
    <n v="-1.15000000005238E-2"/>
    <n v="6825.65"/>
    <n v="0"/>
    <x v="0"/>
    <m/>
    <m/>
    <m/>
    <m/>
    <s v="none"/>
    <m/>
    <m/>
    <m/>
    <x v="0"/>
    <m/>
    <x v="0"/>
  </r>
  <r>
    <s v="CHECH179496-0350Q4 2020CHF"/>
    <x v="1"/>
    <n v="179496"/>
    <s v="ILS Inter Linge Service SA"/>
    <s v="CH179496-0350"/>
    <s v="Q4 2020"/>
    <s v="CHF"/>
    <n v="1724.02"/>
    <n v="1724.0213000000001"/>
    <n v="-1.30000000012842E-3"/>
    <n v="1724.02"/>
    <n v="0"/>
    <x v="0"/>
    <m/>
    <m/>
    <m/>
    <m/>
    <s v="none"/>
    <m/>
    <m/>
    <m/>
    <x v="0"/>
    <m/>
    <x v="0"/>
  </r>
  <r>
    <s v="CHECH189029-0600S2 2020CHF"/>
    <x v="1"/>
    <n v="189029"/>
    <s v="B+O Bankett- &amp; Objektmöbel GmbH"/>
    <s v="CH189029-0600"/>
    <s v="S2 2020"/>
    <s v="CHF"/>
    <n v="2898.66"/>
    <n v="2898.66"/>
    <n v="0"/>
    <n v="2898.66"/>
    <n v="0"/>
    <x v="0"/>
    <m/>
    <m/>
    <m/>
    <m/>
    <s v="none"/>
    <m/>
    <m/>
    <m/>
    <x v="0"/>
    <m/>
    <x v="0"/>
  </r>
  <r>
    <s v="CHECH207925-0000Y 2020CHF"/>
    <x v="1"/>
    <n v="207925"/>
    <s v="Moët Hennessy (Suisse) SA"/>
    <s v="CH207925-0000"/>
    <s v="Y 2020"/>
    <s v="CHF"/>
    <n v="564"/>
    <n v="564"/>
    <n v="0"/>
    <n v="564"/>
    <n v="0"/>
    <x v="0"/>
    <m/>
    <m/>
    <m/>
    <m/>
    <s v="none"/>
    <m/>
    <m/>
    <m/>
    <x v="0"/>
    <m/>
    <x v="0"/>
  </r>
  <r>
    <s v="CHECH228668-0400Q1 2020CHF"/>
    <x v="1"/>
    <n v="228668"/>
    <s v="Wäscheria Textil Service AG"/>
    <s v="CH228668-0400"/>
    <s v="Q1 2020"/>
    <s v="CHF"/>
    <n v="740.25"/>
    <n v="740.25400000000002"/>
    <n v="-4.0000000000190898E-3"/>
    <n v="740.25"/>
    <n v="0"/>
    <x v="0"/>
    <m/>
    <m/>
    <m/>
    <m/>
    <s v="none"/>
    <m/>
    <m/>
    <m/>
    <x v="0"/>
    <m/>
    <x v="0"/>
  </r>
  <r>
    <s v="CHECH228668-0400Q2 2020CHF"/>
    <x v="1"/>
    <n v="228668"/>
    <s v="Wäscheria Textil Service AG"/>
    <s v="CH228668-0400"/>
    <s v="Q2 2020"/>
    <s v="CHF"/>
    <n v="226.8"/>
    <n v="226.8004"/>
    <n v="-3.9999999998485599E-4"/>
    <n v="226.8"/>
    <n v="0"/>
    <x v="0"/>
    <m/>
    <m/>
    <m/>
    <m/>
    <s v="none"/>
    <m/>
    <m/>
    <m/>
    <x v="0"/>
    <m/>
    <x v="0"/>
  </r>
  <r>
    <s v="CHECH228668-0400Q3 2020CHF"/>
    <x v="1"/>
    <n v="228668"/>
    <s v="Wäscheria Textil Service AG"/>
    <s v="CH228668-0400"/>
    <s v="Q3 2020"/>
    <s v="CHF"/>
    <n v="838.25"/>
    <n v="838.26880000000006"/>
    <n v="-1.8800000000055599E-2"/>
    <n v="838.25"/>
    <n v="0"/>
    <x v="0"/>
    <m/>
    <m/>
    <m/>
    <m/>
    <s v="none"/>
    <m/>
    <m/>
    <m/>
    <x v="0"/>
    <m/>
    <x v="0"/>
  </r>
  <r>
    <s v="CHECH228668-0400Q4 2020CHF"/>
    <x v="1"/>
    <n v="228668"/>
    <s v="Wäscheria Textil Service AG"/>
    <s v="CH228668-0400"/>
    <s v="Q4 2020"/>
    <s v="CHF"/>
    <n v="551.28"/>
    <n v="551.28200000000004"/>
    <n v="-2.0000000000663901E-3"/>
    <n v="551.28"/>
    <n v="0"/>
    <x v="0"/>
    <m/>
    <m/>
    <m/>
    <m/>
    <s v="none"/>
    <m/>
    <m/>
    <m/>
    <x v="0"/>
    <m/>
    <x v="0"/>
  </r>
  <r>
    <s v="CHECH2581-0850S1 2020CHF"/>
    <x v="1"/>
    <n v="231403"/>
    <s v="ADA Cosmetics Int'l GmbH"/>
    <s v="CH2581-0850"/>
    <s v="S1 2020"/>
    <s v="CHF"/>
    <n v="7127.66"/>
    <n v="7127.6562000000004"/>
    <n v="3.7999999995008602E-3"/>
    <n v="7127.66"/>
    <n v="0"/>
    <x v="0"/>
    <m/>
    <m/>
    <m/>
    <m/>
    <s v="none"/>
    <m/>
    <m/>
    <m/>
    <x v="0"/>
    <m/>
    <x v="0"/>
  </r>
  <r>
    <s v="CHECH2581-0850S2 2020CHF"/>
    <x v="1"/>
    <n v="231403"/>
    <s v="ADA Cosmetics Int'l GmbH"/>
    <s v="CH2581-0850"/>
    <s v="S2 2020"/>
    <s v="CHF"/>
    <n v="2932.07"/>
    <n v="2932.0708"/>
    <n v="-7.9999999979918303E-4"/>
    <n v="2932.07"/>
    <n v="0"/>
    <x v="0"/>
    <m/>
    <m/>
    <m/>
    <m/>
    <s v="none"/>
    <m/>
    <m/>
    <m/>
    <x v="0"/>
    <m/>
    <x v="0"/>
  </r>
  <r>
    <s v="CHECH248175-0100Y 2020CHF"/>
    <x v="1"/>
    <n v="248175"/>
    <s v="Top Concept SA"/>
    <s v="CH248175-0100"/>
    <s v="Y 2020"/>
    <s v="CHF"/>
    <n v="119.6"/>
    <n v="119.6"/>
    <n v="0"/>
    <n v="119.6"/>
    <n v="0"/>
    <x v="0"/>
    <m/>
    <m/>
    <m/>
    <m/>
    <s v="none"/>
    <m/>
    <m/>
    <m/>
    <x v="0"/>
    <m/>
    <x v="0"/>
  </r>
  <r>
    <s v="CHECH256513-0500Q1 2020CHF"/>
    <x v="1"/>
    <n v="256513"/>
    <s v="Blanchisserie du Léman SA"/>
    <s v="CH256513-0500"/>
    <s v="Q1 2020"/>
    <s v="CHF"/>
    <n v="8611.82"/>
    <n v="8611.82"/>
    <n v="0"/>
    <n v="8611.82"/>
    <n v="0"/>
    <x v="0"/>
    <m/>
    <m/>
    <m/>
    <m/>
    <s v="none"/>
    <m/>
    <m/>
    <m/>
    <x v="0"/>
    <m/>
    <x v="0"/>
  </r>
  <r>
    <s v="CHECH256513-0500Q2 2020CHF"/>
    <x v="1"/>
    <n v="256513"/>
    <s v="Blanchisserie du Léman SA"/>
    <s v="CH256513-0500"/>
    <s v="Q2 2020"/>
    <s v="CHF"/>
    <n v="1512.79"/>
    <n v="1512.79"/>
    <n v="0"/>
    <n v="1512.79"/>
    <n v="0"/>
    <x v="0"/>
    <m/>
    <m/>
    <m/>
    <m/>
    <s v="none"/>
    <m/>
    <m/>
    <m/>
    <x v="0"/>
    <m/>
    <x v="0"/>
  </r>
  <r>
    <s v="CHECH256513-0500Q3 2020CHF"/>
    <x v="1"/>
    <n v="256513"/>
    <s v="Blanchisserie du Léman SA"/>
    <s v="CH256513-0500"/>
    <s v="Q3 2020"/>
    <s v="CHF"/>
    <n v="4985.6499999999996"/>
    <n v="4985.6549999999997"/>
    <n v="-5.0000000001091298E-3"/>
    <n v="4985.6499999999996"/>
    <n v="0"/>
    <x v="0"/>
    <m/>
    <m/>
    <m/>
    <m/>
    <s v="none"/>
    <m/>
    <m/>
    <m/>
    <x v="0"/>
    <m/>
    <x v="0"/>
  </r>
  <r>
    <s v="CHECH256513-0500Q4 2020CHF"/>
    <x v="1"/>
    <n v="256513"/>
    <s v="Blanchisserie du Léman SA"/>
    <s v="CH256513-0500"/>
    <s v="Q4 2020"/>
    <s v="CHF"/>
    <n v="2457.59"/>
    <n v="2457.5875000000001"/>
    <n v="2.5000000000545601E-3"/>
    <n v="2457.59"/>
    <n v="0"/>
    <x v="0"/>
    <m/>
    <m/>
    <m/>
    <m/>
    <s v="none"/>
    <m/>
    <m/>
    <m/>
    <x v="0"/>
    <m/>
    <x v="0"/>
  </r>
  <r>
    <s v="CHECH261771-0500S1 2020CHF"/>
    <x v="1"/>
    <n v="261771"/>
    <s v="S. + C. Mariani Früchte und Gemüse en Gros"/>
    <s v="CH261771-0500"/>
    <s v="S1 2020"/>
    <s v="CHF"/>
    <n v="1658.61"/>
    <n v="1658.605"/>
    <n v="4.9999999998817596E-3"/>
    <n v="1658.61"/>
    <n v="0"/>
    <x v="0"/>
    <m/>
    <m/>
    <m/>
    <m/>
    <s v="none"/>
    <m/>
    <m/>
    <m/>
    <x v="0"/>
    <m/>
    <x v="0"/>
  </r>
  <r>
    <s v="CHECH261771-0500S2 2020CHF"/>
    <x v="1"/>
    <n v="261771"/>
    <s v="S. + C. Mariani Früchte und Gemüse en Gros"/>
    <s v="CH261771-0500"/>
    <s v="S2 2020"/>
    <s v="CHF"/>
    <n v="626.58000000000004"/>
    <n v="626.57500000000005"/>
    <n v="4.9999999999954499E-3"/>
    <n v="626.58000000000004"/>
    <n v="0"/>
    <x v="0"/>
    <m/>
    <m/>
    <m/>
    <m/>
    <s v="none"/>
    <m/>
    <m/>
    <m/>
    <x v="0"/>
    <m/>
    <x v="0"/>
  </r>
  <r>
    <s v="CHECH263699-0500Q1 2020CHF"/>
    <x v="1"/>
    <n v="263699"/>
    <s v="Metzgerei Angst AG"/>
    <s v="CH263699-0500"/>
    <s v="Q1 2020"/>
    <s v="CHF"/>
    <n v="6845.08"/>
    <n v="6845.0775000000003"/>
    <n v="2.4999999995998202E-3"/>
    <n v="6845.08"/>
    <n v="0"/>
    <x v="0"/>
    <m/>
    <m/>
    <m/>
    <m/>
    <s v="none"/>
    <m/>
    <m/>
    <m/>
    <x v="0"/>
    <m/>
    <x v="0"/>
  </r>
  <r>
    <s v="CHECH263699-0500Q2 2020CHF"/>
    <x v="1"/>
    <n v="263699"/>
    <s v="Metzgerei Angst AG"/>
    <s v="CH263699-0500"/>
    <s v="Q2 2020"/>
    <s v="CHF"/>
    <n v="1495.27"/>
    <n v="1495.2674999999999"/>
    <n v="2.5000000000545601E-3"/>
    <n v="1495.27"/>
    <n v="0"/>
    <x v="0"/>
    <m/>
    <m/>
    <m/>
    <m/>
    <s v="none"/>
    <m/>
    <m/>
    <m/>
    <x v="0"/>
    <m/>
    <x v="0"/>
  </r>
  <r>
    <s v="CHECH263699-0500Q3 2020CHF"/>
    <x v="1"/>
    <n v="263699"/>
    <s v="Metzgerei Angst AG"/>
    <s v="CH263699-0500"/>
    <s v="Q3 2020"/>
    <s v="CHF"/>
    <n v="2744.95"/>
    <n v="2744.9724999999999"/>
    <n v="-2.25000000000363E-2"/>
    <n v="2744.95"/>
    <n v="0"/>
    <x v="0"/>
    <m/>
    <m/>
    <m/>
    <m/>
    <s v="none"/>
    <m/>
    <m/>
    <m/>
    <x v="0"/>
    <m/>
    <x v="0"/>
  </r>
  <r>
    <s v="CHECH263699-0500Q4 2020CHF"/>
    <x v="1"/>
    <n v="263699"/>
    <s v="Metzgerei Angst AG"/>
    <s v="CH263699-0500"/>
    <s v="Q4 2020"/>
    <s v="CHF"/>
    <n v="2460.71"/>
    <n v="2460.7049999999999"/>
    <n v="5.0000000001091298E-3"/>
    <n v="2460.71"/>
    <n v="0"/>
    <x v="0"/>
    <m/>
    <m/>
    <m/>
    <m/>
    <s v="none"/>
    <m/>
    <m/>
    <m/>
    <x v="0"/>
    <m/>
    <x v="0"/>
  </r>
  <r>
    <s v="CHECH8524-0400Q1 2020CHF"/>
    <x v="1"/>
    <n v="285650"/>
    <s v="ELIS (Suisse) SA"/>
    <s v="CH8524-0400"/>
    <s v="Q1 2020"/>
    <s v="CHF"/>
    <n v="54472.2"/>
    <n v="54472.195599999999"/>
    <n v="4.3999999979860097E-3"/>
    <n v="54472.2"/>
    <n v="0"/>
    <x v="0"/>
    <m/>
    <m/>
    <m/>
    <m/>
    <s v="none"/>
    <m/>
    <m/>
    <m/>
    <x v="0"/>
    <m/>
    <x v="0"/>
  </r>
  <r>
    <s v="CHECH8524-0400Q2 2020CHF"/>
    <x v="1"/>
    <n v="285650"/>
    <s v="ELIS (Suisse) SA"/>
    <s v="CH8524-0400"/>
    <s v="Q2 2020"/>
    <s v="CHF"/>
    <n v="8230.9"/>
    <n v="8230.8960000000006"/>
    <n v="3.99999999899591E-3"/>
    <n v="8230.9"/>
    <n v="0"/>
    <x v="0"/>
    <m/>
    <m/>
    <m/>
    <m/>
    <s v="none"/>
    <m/>
    <m/>
    <m/>
    <x v="0"/>
    <m/>
    <x v="0"/>
  </r>
  <r>
    <s v="CHECH8524-0400Q3 2020CHF"/>
    <x v="1"/>
    <n v="285650"/>
    <s v="ELIS (Suisse) SA"/>
    <s v="CH8524-0400"/>
    <s v="Q3 2020"/>
    <s v="CHF"/>
    <n v="39974.050000000003"/>
    <n v="39974.0648"/>
    <n v="-1.4799999997194301E-2"/>
    <n v="39974.050000000003"/>
    <n v="0"/>
    <x v="0"/>
    <m/>
    <m/>
    <m/>
    <m/>
    <s v="none"/>
    <m/>
    <m/>
    <m/>
    <x v="0"/>
    <m/>
    <x v="0"/>
  </r>
  <r>
    <s v="CHECH8524-0400Q4 2020CHF"/>
    <x v="1"/>
    <n v="285650"/>
    <s v="ELIS (Suisse) SA"/>
    <s v="CH8524-0400"/>
    <s v="Q4 2020"/>
    <s v="CHF"/>
    <n v="20709.86"/>
    <n v="20709.868399999999"/>
    <n v="-8.3999999988009205E-3"/>
    <n v="20709.86"/>
    <n v="0"/>
    <x v="0"/>
    <m/>
    <m/>
    <m/>
    <m/>
    <s v="none"/>
    <m/>
    <m/>
    <m/>
    <x v="0"/>
    <m/>
    <x v="0"/>
  </r>
  <r>
    <s v="CHECH297749-0400Q3 2020CHF"/>
    <x v="1"/>
    <n v="297749"/>
    <s v="BOULANGERIE INDUSTRIELLE SA (BISA)"/>
    <s v="CH297749-0400"/>
    <s v="Q3 2020"/>
    <s v="CHF"/>
    <n v="465.5"/>
    <n v="465.52"/>
    <n v="-1.99999999999818E-2"/>
    <n v="465.5"/>
    <n v="0"/>
    <x v="0"/>
    <m/>
    <m/>
    <m/>
    <m/>
    <s v="none"/>
    <m/>
    <m/>
    <m/>
    <x v="0"/>
    <m/>
    <x v="0"/>
  </r>
  <r>
    <s v="CHECH297749-0400Q4 2020CHF"/>
    <x v="1"/>
    <n v="297749"/>
    <s v="BOULANGERIE INDUSTRIELLE SA (BISA)"/>
    <s v="CH297749-0400"/>
    <s v="Q4 2020"/>
    <s v="CHF"/>
    <n v="265.16000000000003"/>
    <n v="265.16000000000003"/>
    <n v="0"/>
    <n v="265.16000000000003"/>
    <n v="0"/>
    <x v="0"/>
    <m/>
    <m/>
    <m/>
    <m/>
    <s v="none"/>
    <m/>
    <m/>
    <m/>
    <x v="0"/>
    <m/>
    <x v="0"/>
  </r>
  <r>
    <s v="CHECH2163-0400Y 2020CHF"/>
    <x v="1"/>
    <n v="309665"/>
    <s v="Bouygues E&amp;S InTec Suisse SA"/>
    <s v="CH2163-0400"/>
    <s v="Y 2020"/>
    <s v="CHF"/>
    <n v="282.74"/>
    <n v="282.73599999999999"/>
    <n v="4.0000000000190898E-3"/>
    <n v="282.74"/>
    <n v="0"/>
    <x v="0"/>
    <m/>
    <m/>
    <m/>
    <m/>
    <s v="none"/>
    <m/>
    <m/>
    <m/>
    <x v="0"/>
    <m/>
    <x v="0"/>
  </r>
  <r>
    <s v="CHECH326470-0300Y 2020CHF"/>
    <x v="1"/>
    <n v="326470"/>
    <s v="ETAVIS ARNOLD AG"/>
    <s v="CH326470-0300"/>
    <s v="Y 2020"/>
    <s v="CHF"/>
    <n v="54133.619999999901"/>
    <n v="54133.623"/>
    <n v="-3.0000000042491501E-3"/>
    <n v="54133.619999999901"/>
    <n v="0"/>
    <x v="0"/>
    <m/>
    <m/>
    <m/>
    <m/>
    <s v="none"/>
    <m/>
    <m/>
    <m/>
    <x v="0"/>
    <m/>
    <x v="0"/>
  </r>
  <r>
    <s v="CHECH327513-0500Y 2020CHF"/>
    <x v="1"/>
    <n v="327513"/>
    <s v="Leguriviera SA"/>
    <s v="CH327513-0500"/>
    <s v="Y 2020"/>
    <s v="CHF"/>
    <n v="14989.63"/>
    <n v="14989.625"/>
    <n v="4.9999999991996403E-3"/>
    <n v="14989.63"/>
    <n v="0"/>
    <x v="0"/>
    <m/>
    <m/>
    <m/>
    <m/>
    <s v="none"/>
    <m/>
    <m/>
    <m/>
    <x v="0"/>
    <m/>
    <x v="0"/>
  </r>
  <r>
    <s v="CHECH335227-0500Q1 2020CHF"/>
    <x v="1"/>
    <n v="335227"/>
    <s v="CFD SA CultureFood"/>
    <s v="CH335227-0500"/>
    <s v="Q1 2020"/>
    <s v="CHF"/>
    <n v="5953.44"/>
    <m/>
    <n v="5953.44"/>
    <n v="5953.4375"/>
    <n v="2.4999999995998202E-3"/>
    <x v="3"/>
    <s v="[30744]"/>
    <s v="[13487]"/>
    <s v="no rebate, with contract attached"/>
    <s v="2021-05-06 18:31:33 +0200"/>
    <s v="none"/>
    <m/>
    <m/>
    <m/>
    <x v="0"/>
    <m/>
    <x v="0"/>
  </r>
  <r>
    <s v="CHECH335227-0500Q2 2020CHF"/>
    <x v="1"/>
    <n v="335227"/>
    <s v="CFD SA CultureFood"/>
    <s v="CH335227-0500"/>
    <s v="Q2 2020"/>
    <s v="CHF"/>
    <n v="1590.41"/>
    <n v="1590.4124999999999"/>
    <n v="-2.4999999998271899E-3"/>
    <n v="1590.4124999999999"/>
    <n v="-2.4999999998271899E-3"/>
    <x v="0"/>
    <m/>
    <m/>
    <m/>
    <m/>
    <s v="none"/>
    <m/>
    <m/>
    <m/>
    <x v="0"/>
    <m/>
    <x v="0"/>
  </r>
  <r>
    <s v="CHECH335227-0500Q3 2020CHF"/>
    <x v="1"/>
    <n v="335227"/>
    <s v="CFD SA CultureFood"/>
    <s v="CH335227-0500"/>
    <s v="Q3 2020"/>
    <s v="CHF"/>
    <n v="5607"/>
    <n v="5606.9875000000002"/>
    <n v="1.2499999999818099E-2"/>
    <n v="5606.9875000000002"/>
    <n v="1.2499999999818099E-2"/>
    <x v="0"/>
    <m/>
    <m/>
    <m/>
    <m/>
    <s v="none"/>
    <m/>
    <m/>
    <m/>
    <x v="0"/>
    <m/>
    <x v="0"/>
  </r>
  <r>
    <s v="CHECH335227-0500Q4 2020CHF"/>
    <x v="1"/>
    <n v="335227"/>
    <s v="CFD SA CultureFood"/>
    <s v="CH335227-0500"/>
    <s v="Q4 2020"/>
    <s v="CHF"/>
    <n v="4993.16"/>
    <n v="4993.16"/>
    <n v="0"/>
    <n v="4993.16"/>
    <n v="0"/>
    <x v="0"/>
    <m/>
    <m/>
    <m/>
    <m/>
    <s v="none"/>
    <m/>
    <m/>
    <m/>
    <x v="0"/>
    <m/>
    <x v="0"/>
  </r>
  <r>
    <s v="CHECH335822-0500Q1 2020CHF"/>
    <x v="1"/>
    <n v="335822"/>
    <s v="Keller Früchte + Gemüse AG"/>
    <s v="CH335822-0500"/>
    <s v="Q1 2020"/>
    <s v="CHF"/>
    <n v="4860.1000000000004"/>
    <n v="4860.1000000000004"/>
    <n v="0"/>
    <n v="4860.1000000000004"/>
    <n v="0"/>
    <x v="0"/>
    <m/>
    <m/>
    <m/>
    <m/>
    <s v="none"/>
    <m/>
    <m/>
    <m/>
    <x v="0"/>
    <m/>
    <x v="0"/>
  </r>
  <r>
    <s v="CHECH335822-0500Q2 2020CHF"/>
    <x v="1"/>
    <n v="335822"/>
    <s v="Keller Früchte + Gemüse AG"/>
    <s v="CH335822-0500"/>
    <s v="Q2 2020"/>
    <s v="CHF"/>
    <n v="808.1"/>
    <n v="808.1"/>
    <n v="0"/>
    <n v="808.1"/>
    <n v="0"/>
    <x v="0"/>
    <m/>
    <m/>
    <m/>
    <m/>
    <s v="none"/>
    <m/>
    <m/>
    <m/>
    <x v="0"/>
    <m/>
    <x v="0"/>
  </r>
  <r>
    <s v="CHECH335822-0500Q3 2020CHF"/>
    <x v="1"/>
    <n v="335822"/>
    <s v="Keller Früchte + Gemüse AG"/>
    <s v="CH335822-0500"/>
    <s v="Q3 2020"/>
    <s v="CHF"/>
    <n v="2703"/>
    <n v="2703"/>
    <n v="0"/>
    <n v="2703"/>
    <n v="0"/>
    <x v="0"/>
    <m/>
    <m/>
    <m/>
    <m/>
    <s v="none"/>
    <m/>
    <m/>
    <m/>
    <x v="0"/>
    <m/>
    <x v="0"/>
  </r>
  <r>
    <s v="CHECH335822-0500Q4 2020CHF"/>
    <x v="1"/>
    <n v="335822"/>
    <s v="Keller Früchte + Gemüse AG"/>
    <s v="CH335822-0500"/>
    <s v="Q4 2020"/>
    <s v="CHF"/>
    <n v="694.55"/>
    <n v="694.55"/>
    <n v="0"/>
    <n v="694.55"/>
    <n v="0"/>
    <x v="0"/>
    <m/>
    <m/>
    <m/>
    <m/>
    <s v="none"/>
    <m/>
    <m/>
    <m/>
    <x v="0"/>
    <m/>
    <x v="0"/>
  </r>
  <r>
    <s v="CHECH336162-0430Y 2020EUR"/>
    <x v="1"/>
    <n v="336162"/>
    <s v="KT-Service GmbH"/>
    <s v="CH336162-0430"/>
    <s v="Y 2020"/>
    <s v="EUR"/>
    <n v="11680.14"/>
    <n v="11680.1351"/>
    <n v="4.8999999999068599E-3"/>
    <n v="11680.14"/>
    <n v="0"/>
    <x v="0"/>
    <m/>
    <m/>
    <m/>
    <m/>
    <s v="none"/>
    <m/>
    <m/>
    <m/>
    <x v="0"/>
    <m/>
    <x v="0"/>
  </r>
  <r>
    <s v="CHECH341008-0700Q1 2020CHF"/>
    <x v="1"/>
    <n v="341008"/>
    <s v="Pomona Suisse AG"/>
    <s v="CH341008-0700"/>
    <s v="Q1 2020"/>
    <s v="CHF"/>
    <n v="15661.47"/>
    <n v="15661.4674"/>
    <n v="2.6000000016210799E-3"/>
    <n v="15661.47"/>
    <n v="0"/>
    <x v="0"/>
    <m/>
    <m/>
    <m/>
    <m/>
    <s v="none"/>
    <m/>
    <m/>
    <m/>
    <x v="0"/>
    <m/>
    <x v="0"/>
  </r>
  <r>
    <s v="CHECH341008-0700Q2 2020CHF"/>
    <x v="1"/>
    <n v="341008"/>
    <s v="Pomona Suisse AG"/>
    <s v="CH341008-0700"/>
    <s v="Q2 2020"/>
    <s v="CHF"/>
    <n v="3729.08"/>
    <n v="3729.0726"/>
    <n v="7.3999999999614296E-3"/>
    <n v="3729.08"/>
    <n v="0"/>
    <x v="0"/>
    <m/>
    <m/>
    <m/>
    <m/>
    <s v="none"/>
    <m/>
    <m/>
    <m/>
    <x v="0"/>
    <m/>
    <x v="0"/>
  </r>
  <r>
    <s v="CHECH341008-0700Q3 2020CHF"/>
    <x v="1"/>
    <n v="341008"/>
    <s v="Pomona Suisse AG"/>
    <s v="CH341008-0700"/>
    <s v="Q3 2020"/>
    <s v="CHF"/>
    <n v="12380.05"/>
    <n v="12380.0542"/>
    <n v="-4.2000000012194496E-3"/>
    <n v="12380.05"/>
    <n v="0"/>
    <x v="0"/>
    <m/>
    <m/>
    <m/>
    <m/>
    <s v="none"/>
    <m/>
    <m/>
    <m/>
    <x v="0"/>
    <m/>
    <x v="0"/>
  </r>
  <r>
    <s v="CHECH341008-0700Q4 2020CHF"/>
    <x v="1"/>
    <n v="341008"/>
    <s v="Pomona Suisse AG"/>
    <s v="CH341008-0700"/>
    <s v="Q4 2020"/>
    <s v="CHF"/>
    <n v="4365.74999999999"/>
    <n v="4365.7502000000004"/>
    <n v="-2.00000001314037E-4"/>
    <n v="4365.74999999999"/>
    <n v="0"/>
    <x v="0"/>
    <m/>
    <m/>
    <m/>
    <m/>
    <s v="none"/>
    <m/>
    <m/>
    <m/>
    <x v="0"/>
    <m/>
    <x v="0"/>
  </r>
  <r>
    <s v="CHECH9120-0550S1 2020CHF"/>
    <x v="1"/>
    <n v="341966"/>
    <s v="Weita AG"/>
    <s v="CH9120-0550"/>
    <s v="S1 2020"/>
    <s v="CHF"/>
    <n v="17517.05"/>
    <m/>
    <n v="17517.05"/>
    <n v="17517.054400000001"/>
    <n v="-4.4000000016239903E-3"/>
    <x v="3"/>
    <s v="[30863]"/>
    <s v="[13781]"/>
    <s v="no rebate, with contract attached"/>
    <s v="2021-05-06 18:32:58 +0200"/>
    <s v="none"/>
    <m/>
    <m/>
    <m/>
    <x v="0"/>
    <m/>
    <x v="0"/>
  </r>
  <r>
    <s v="CHECH9120-0550S2 2020CHF"/>
    <x v="1"/>
    <n v="341966"/>
    <s v="Weita AG"/>
    <s v="CH9120-0550"/>
    <s v="S2 2020"/>
    <s v="CHF"/>
    <n v="26120.46"/>
    <n v="26120.457200000001"/>
    <n v="2.79999999838764E-3"/>
    <n v="26120.457200000001"/>
    <n v="2.79999999838764E-3"/>
    <x v="0"/>
    <m/>
    <m/>
    <m/>
    <m/>
    <s v="none"/>
    <m/>
    <m/>
    <m/>
    <x v="0"/>
    <m/>
    <x v="0"/>
  </r>
  <r>
    <s v="CHECH9120-0550Y 2020CHF"/>
    <x v="1"/>
    <n v="341966"/>
    <s v="Weita AG"/>
    <s v="CH9120-0550"/>
    <s v="Y 2020"/>
    <s v="CHF"/>
    <n v="7934.09"/>
    <n v="7934.0929999999998"/>
    <n v="-2.9999999997016801E-3"/>
    <n v="7934.0929999999998"/>
    <n v="-2.9999999997016801E-3"/>
    <x v="0"/>
    <m/>
    <m/>
    <m/>
    <m/>
    <s v="none"/>
    <m/>
    <m/>
    <m/>
    <x v="0"/>
    <m/>
    <x v="0"/>
  </r>
  <r>
    <s v="CHECH0002-0005Y 2020CHF"/>
    <x v="1"/>
    <n v="347224"/>
    <s v="Rivella AG"/>
    <s v="CH0002-0005"/>
    <s v="Y 2020"/>
    <s v="CHF"/>
    <n v="1275.9000000000001"/>
    <n v="1275.9000000000001"/>
    <n v="0"/>
    <n v="1275.9000000000001"/>
    <n v="0"/>
    <x v="0"/>
    <m/>
    <m/>
    <m/>
    <m/>
    <s v="none"/>
    <m/>
    <m/>
    <m/>
    <x v="0"/>
    <m/>
    <x v="0"/>
  </r>
  <r>
    <s v="CHECH347592-0400Q1 2020CHF"/>
    <x v="1"/>
    <n v="347592"/>
    <s v="Cowa Service Gebäudedienster AG - SHS"/>
    <s v="CH347592-0400"/>
    <s v="Q1 2020"/>
    <s v="CHF"/>
    <n v="6524.28"/>
    <n v="6524.2828"/>
    <n v="-2.8000000002066298E-3"/>
    <n v="6524.28"/>
    <n v="0"/>
    <x v="0"/>
    <m/>
    <m/>
    <m/>
    <m/>
    <s v="none"/>
    <m/>
    <m/>
    <m/>
    <x v="0"/>
    <m/>
    <x v="0"/>
  </r>
  <r>
    <s v="CHECH347592-0400Q2 2020CHF"/>
    <x v="1"/>
    <n v="347592"/>
    <s v="Cowa Service Gebäudedienster AG - SHS"/>
    <s v="CH347592-0400"/>
    <s v="Q2 2020"/>
    <s v="CHF"/>
    <n v="248.92"/>
    <n v="248.91560000000001"/>
    <n v="4.3999999999755303E-3"/>
    <n v="248.92"/>
    <n v="0"/>
    <x v="0"/>
    <m/>
    <m/>
    <m/>
    <m/>
    <s v="none"/>
    <m/>
    <m/>
    <m/>
    <x v="0"/>
    <m/>
    <x v="0"/>
  </r>
  <r>
    <s v="CHECH347592-0400Q3 2020CHF"/>
    <x v="1"/>
    <n v="347592"/>
    <s v="Cowa Service Gebäudedienster AG - SHS"/>
    <s v="CH347592-0400"/>
    <s v="Q3 2020"/>
    <s v="CHF"/>
    <n v="1628.85"/>
    <n v="1628.8668"/>
    <n v="-1.6800000000102899E-2"/>
    <n v="1628.85"/>
    <n v="0"/>
    <x v="0"/>
    <m/>
    <m/>
    <m/>
    <m/>
    <s v="none"/>
    <m/>
    <m/>
    <m/>
    <x v="0"/>
    <m/>
    <x v="0"/>
  </r>
  <r>
    <s v="CHECH347592-0400Q4 2020CHF"/>
    <x v="1"/>
    <n v="347592"/>
    <s v="Cowa Service Gebäudedienster AG - SHS"/>
    <s v="CH347592-0400"/>
    <s v="Q4 2020"/>
    <s v="CHF"/>
    <n v="652.67999999999995"/>
    <n v="652.67999999999995"/>
    <n v="0"/>
    <n v="652.67999999999995"/>
    <n v="0"/>
    <x v="0"/>
    <m/>
    <m/>
    <m/>
    <m/>
    <s v="none"/>
    <m/>
    <m/>
    <m/>
    <x v="0"/>
    <m/>
    <x v="0"/>
  </r>
  <r>
    <s v="CHECH0003-0250Y 2020CHF"/>
    <x v="1"/>
    <n v="347593"/>
    <s v="Reitzel Suisse SA"/>
    <s v="CH0003-0250"/>
    <s v="Y 2020"/>
    <s v="CHF"/>
    <n v="1062.03"/>
    <n v="1062.029"/>
    <n v="9.9999999997635292E-4"/>
    <n v="1062.03"/>
    <n v="0"/>
    <x v="0"/>
    <m/>
    <m/>
    <m/>
    <m/>
    <s v="none"/>
    <m/>
    <m/>
    <m/>
    <x v="0"/>
    <m/>
    <x v="0"/>
  </r>
  <r>
    <s v="CHECH1703296-0000Y 2020CHF"/>
    <x v="1"/>
    <n v="1703296"/>
    <s v="Evian-Volvic Suisse SA"/>
    <s v="CH1703296-0000"/>
    <s v="Y 2020"/>
    <s v="CHF"/>
    <n v="2498.7600000000002"/>
    <n v="2498.7600000000002"/>
    <n v="0"/>
    <n v="2498.7600000000002"/>
    <n v="0"/>
    <x v="0"/>
    <m/>
    <m/>
    <m/>
    <m/>
    <s v="none"/>
    <m/>
    <m/>
    <m/>
    <x v="0"/>
    <m/>
    <x v="0"/>
  </r>
  <r>
    <s v="CHE1703299-1Y 2020CHF"/>
    <x v="1"/>
    <n v="1703299"/>
    <s v="Nestlé Waters (Suisse) SA"/>
    <s v="1703299-1"/>
    <s v="Y 2020"/>
    <s v="CHF"/>
    <n v="11195.75"/>
    <n v="11195.75"/>
    <n v="0"/>
    <n v="11195.75"/>
    <n v="0"/>
    <x v="0"/>
    <m/>
    <m/>
    <m/>
    <m/>
    <s v="none"/>
    <m/>
    <m/>
    <m/>
    <x v="0"/>
    <m/>
    <x v="0"/>
  </r>
  <r>
    <s v="CHECH68-0400Q1 2020CHF"/>
    <x v="1"/>
    <n v="68"/>
    <s v="Le Fournil Romand SA / Polly SA"/>
    <s v="CH68-0400"/>
    <s v="Q1 2020"/>
    <s v="CHF"/>
    <n v="1129"/>
    <n v="1128.9964"/>
    <n v="3.6000000000058199E-3"/>
    <n v="1129"/>
    <n v="0"/>
    <x v="0"/>
    <m/>
    <m/>
    <m/>
    <m/>
    <s v="none"/>
    <m/>
    <m/>
    <m/>
    <x v="0"/>
    <m/>
    <x v="0"/>
  </r>
  <r>
    <s v="CHECH109102-0400Q1 2020CHF"/>
    <x v="1"/>
    <n v="109102"/>
    <s v="Stampfli AG"/>
    <s v="CH109102-0400"/>
    <s v="Q1 2020"/>
    <s v="CHF"/>
    <n v="899.11"/>
    <n v="899.11199999999997"/>
    <n v="-1.9999999999527002E-3"/>
    <n v="899.11"/>
    <n v="0"/>
    <x v="0"/>
    <m/>
    <m/>
    <m/>
    <m/>
    <s v="none"/>
    <m/>
    <m/>
    <m/>
    <x v="0"/>
    <m/>
    <x v="0"/>
  </r>
  <r>
    <s v="CHECH109102-0400Q2 2020CHF"/>
    <x v="1"/>
    <n v="109102"/>
    <s v="Stampfli AG"/>
    <s v="CH109102-0400"/>
    <s v="Q2 2020"/>
    <s v="CHF"/>
    <n v="166.57"/>
    <n v="166.566"/>
    <n v="3.9999999999906699E-3"/>
    <n v="166.57"/>
    <n v="0"/>
    <x v="0"/>
    <m/>
    <m/>
    <m/>
    <m/>
    <s v="none"/>
    <m/>
    <m/>
    <m/>
    <x v="0"/>
    <m/>
    <x v="0"/>
  </r>
  <r>
    <s v="CHECH10551-0600S1 2020CHF"/>
    <x v="1"/>
    <n v="10551"/>
    <s v="ALPHA SIGNS GmbH"/>
    <s v="CH10551-0600"/>
    <s v="S1 2020"/>
    <s v="CHF"/>
    <n v="121.13"/>
    <n v="121.134"/>
    <n v="-4.0000000000048799E-3"/>
    <n v="121.13"/>
    <n v="0"/>
    <x v="0"/>
    <m/>
    <m/>
    <m/>
    <m/>
    <s v="none"/>
    <m/>
    <m/>
    <m/>
    <x v="0"/>
    <m/>
    <x v="0"/>
  </r>
  <r>
    <s v="CHECH0013-0500Q2 2020CHF"/>
    <x v="1"/>
    <n v="13"/>
    <s v="MÜLLER J.P. Textilpflege GmbH"/>
    <s v="CH0013-0500"/>
    <s v="Q2 2020"/>
    <s v="CHF"/>
    <n v="4759.2700000000004"/>
    <n v="4759.2659999999996"/>
    <n v="4.0000000008149003E-3"/>
    <n v="4759.2700000000004"/>
    <n v="0"/>
    <x v="0"/>
    <m/>
    <m/>
    <m/>
    <m/>
    <s v="none"/>
    <m/>
    <m/>
    <m/>
    <x v="0"/>
    <m/>
    <x v="0"/>
  </r>
  <r>
    <s v="CHE8845-1S1 2020CHF"/>
    <x v="1"/>
    <n v="2563"/>
    <s v="Ronin Primeurs SA"/>
    <s v="8845-1"/>
    <s v="S1 2020"/>
    <s v="CHF"/>
    <n v="2158"/>
    <n v="2157.9967000000001"/>
    <n v="3.2999999998537502E-3"/>
    <n v="2158"/>
    <n v="0"/>
    <x v="0"/>
    <m/>
    <m/>
    <m/>
    <m/>
    <s v="none"/>
    <m/>
    <m/>
    <m/>
    <x v="0"/>
    <m/>
    <x v="0"/>
  </r>
  <r>
    <s v="CHE8845-1S2 2020CHF"/>
    <x v="1"/>
    <n v="2563"/>
    <s v="Ronin Primeurs SA"/>
    <s v="8845-1"/>
    <s v="S2 2020"/>
    <s v="CHF"/>
    <n v="1506.1399999999901"/>
    <n v="1506.1409000000001"/>
    <n v="-9.00000000228828E-4"/>
    <n v="1506.1399999999901"/>
    <n v="0"/>
    <x v="0"/>
    <m/>
    <m/>
    <m/>
    <m/>
    <s v="none"/>
    <m/>
    <m/>
    <m/>
    <x v="0"/>
    <m/>
    <x v="0"/>
  </r>
  <r>
    <s v="CHE2088-2Y 2020CHF"/>
    <x v="1"/>
    <n v="2088"/>
    <s v="APROTEC SA"/>
    <s v="2088-2"/>
    <s v="Y 2020"/>
    <s v="CHF"/>
    <n v="7669.86"/>
    <n v="7669.86"/>
    <n v="0"/>
    <n v="7669.86"/>
    <n v="0"/>
    <x v="0"/>
    <m/>
    <m/>
    <m/>
    <m/>
    <s v="none"/>
    <m/>
    <m/>
    <m/>
    <x v="0"/>
    <m/>
    <x v="0"/>
  </r>
  <r>
    <s v="CHECH109482-0500Y 2020CHF"/>
    <x v="1"/>
    <n v="109482"/>
    <s v="AS Aufzüge AG"/>
    <s v="CH109482-0500"/>
    <s v="Y 2020"/>
    <s v="CHF"/>
    <n v="12113.57"/>
    <n v="12113.5725"/>
    <n v="-2.5000000005093101E-3"/>
    <n v="12113.57"/>
    <n v="0"/>
    <x v="0"/>
    <m/>
    <m/>
    <m/>
    <m/>
    <s v="none"/>
    <m/>
    <m/>
    <m/>
    <x v="0"/>
    <m/>
    <x v="0"/>
  </r>
  <r>
    <s v="CHECH7876-0500Y 2020CHF"/>
    <x v="1"/>
    <n v="2117"/>
    <s v="Cafina AG"/>
    <s v="CH7876-0500"/>
    <s v="Y 2020"/>
    <s v="CHF"/>
    <n v="875.87"/>
    <n v="875.87199999999996"/>
    <n v="-1.9999999999527002E-3"/>
    <n v="875.87"/>
    <n v="0"/>
    <x v="0"/>
    <m/>
    <m/>
    <m/>
    <m/>
    <s v="none"/>
    <m/>
    <m/>
    <m/>
    <x v="0"/>
    <m/>
    <x v="0"/>
  </r>
  <r>
    <s v="CHECH2286-0000Y 2020CHF"/>
    <x v="1"/>
    <n v="2286"/>
    <s v="Chubb Sicli SA"/>
    <s v="CH2286-0000"/>
    <s v="Y 2020"/>
    <s v="CHF"/>
    <n v="3884.37"/>
    <n v="3884.3658"/>
    <n v="4.1999999998551998E-3"/>
    <n v="3884.37"/>
    <n v="0"/>
    <x v="0"/>
    <m/>
    <m/>
    <m/>
    <m/>
    <s v="none"/>
    <m/>
    <m/>
    <m/>
    <x v="0"/>
    <m/>
    <x v="0"/>
  </r>
  <r>
    <s v="CHETagesgeschaefte 5proY 2020CHF"/>
    <x v="1"/>
    <n v="2193"/>
    <s v="Der Express GmbH"/>
    <s v="Tagesgeschaefte 5pro"/>
    <s v="Y 2020"/>
    <s v="CHF"/>
    <n v="362.84"/>
    <n v="362.84050000000002"/>
    <n v="-5.0000000004501999E-4"/>
    <n v="362.84"/>
    <n v="0"/>
    <x v="0"/>
    <m/>
    <m/>
    <m/>
    <m/>
    <s v="none"/>
    <m/>
    <m/>
    <m/>
    <x v="0"/>
    <m/>
    <x v="0"/>
  </r>
  <r>
    <s v="CHE8092-2Y 2020CHF"/>
    <x v="1"/>
    <n v="2113"/>
    <s v="Electrolux Professional AG"/>
    <s v="8092-2"/>
    <s v="Y 2020"/>
    <s v="CHF"/>
    <n v="3645.15"/>
    <n v="3645.1329999999998"/>
    <n v="1.70000000002801E-2"/>
    <n v="3645.15"/>
    <n v="0"/>
    <x v="0"/>
    <m/>
    <m/>
    <m/>
    <m/>
    <s v="none"/>
    <m/>
    <m/>
    <m/>
    <x v="0"/>
    <m/>
    <x v="0"/>
  </r>
  <r>
    <s v="CHE2604-2Y 2020CHF"/>
    <x v="1"/>
    <n v="2604"/>
    <s v="ELECTROSUISSE"/>
    <s v="2604-2"/>
    <s v="Y 2020"/>
    <s v="CHF"/>
    <n v="2300.65"/>
    <n v="2300.65"/>
    <n v="0"/>
    <n v="2300.65"/>
    <n v="0"/>
    <x v="0"/>
    <m/>
    <m/>
    <m/>
    <m/>
    <s v="none"/>
    <m/>
    <m/>
    <m/>
    <x v="0"/>
    <m/>
    <x v="0"/>
  </r>
  <r>
    <s v="CHECH2646-0300Y 2020CHF"/>
    <x v="1"/>
    <n v="2646"/>
    <s v="Elektro-Material AG"/>
    <s v="CH2646-0300"/>
    <s v="Y 2020"/>
    <s v="CHF"/>
    <n v="2939.49"/>
    <n v="2939.8346999999999"/>
    <n v="-0.34470000000010198"/>
    <n v="2939.49"/>
    <n v="0"/>
    <x v="0"/>
    <m/>
    <m/>
    <m/>
    <m/>
    <s v="none"/>
    <m/>
    <m/>
    <m/>
    <x v="0"/>
    <m/>
    <x v="0"/>
  </r>
  <r>
    <s v="CHE6771-1Y 2020CHF"/>
    <x v="1"/>
    <n v="6771"/>
    <s v="EMMI SCHWEIZ AG (Image)"/>
    <s v="6771-1"/>
    <s v="Y 2020"/>
    <s v="CHF"/>
    <n v="364.29"/>
    <n v="364.28919999999999"/>
    <n v="8.0000000002655703E-4"/>
    <n v="364.29"/>
    <n v="0"/>
    <x v="0"/>
    <m/>
    <m/>
    <m/>
    <m/>
    <s v="none"/>
    <m/>
    <m/>
    <m/>
    <x v="0"/>
    <m/>
    <x v="0"/>
  </r>
  <r>
    <s v="CHECH335679-0300Y 2020CHF"/>
    <x v="1"/>
    <n v="335679"/>
    <s v="Foodex Sàrl"/>
    <s v="CH335679-0300"/>
    <s v="Y 2020"/>
    <s v="CHF"/>
    <n v="735.85"/>
    <n v="735.84810000000004"/>
    <n v="1.8999999999778001E-3"/>
    <n v="735.85"/>
    <n v="0"/>
    <x v="0"/>
    <m/>
    <m/>
    <m/>
    <m/>
    <s v="none"/>
    <m/>
    <m/>
    <m/>
    <x v="0"/>
    <m/>
    <x v="0"/>
  </r>
  <r>
    <s v="CHE8156-2Y 2020CHF"/>
    <x v="1"/>
    <n v="2342"/>
    <s v="Gehrig Group AG"/>
    <s v="8156-2"/>
    <s v="Y 2020"/>
    <s v="CHF"/>
    <n v="2390.25"/>
    <n v="7170.7574999999997"/>
    <n v="-4780.5074999999997"/>
    <n v="7170.7574999999997"/>
    <n v="-4780.5074999999997"/>
    <x v="1"/>
    <s v="[37728]"/>
    <s v="[17990]"/>
    <s v="rebate present"/>
    <s v="2022-01-05 21:26:09 +0100"/>
    <s v="rdbc"/>
    <s v="Produit"/>
    <s v="Thao"/>
    <s v="[TN] : Calcul à main = Facture : 47805,05 x 5% = 2390,25.  J'ai essayé de regen le calcul. Avant la regen, le rebate calculé est doublé par rapport à la facture (= 4780,51). Après la regen, le rebate calculé par l'outil est triplé par rapport à la facture (7170,76) https://astoresuite.com/adjustements/edit/17990_x000a_[ZB]: corrigé"/>
    <x v="2"/>
    <s v="Zakaria"/>
    <x v="0"/>
  </r>
  <r>
    <s v="CHECH234012-0300Y 2020CHF"/>
    <x v="1"/>
    <n v="234012"/>
    <s v="SafeT Swiss SA"/>
    <s v="CH234012-0300"/>
    <s v="Y 2020"/>
    <s v="CHF"/>
    <n v="1065.71"/>
    <n v="1065.7155"/>
    <n v="-5.4999999999836204E-3"/>
    <n v="1065.71"/>
    <n v="0"/>
    <x v="0"/>
    <m/>
    <m/>
    <m/>
    <m/>
    <s v="none"/>
    <m/>
    <m/>
    <m/>
    <x v="0"/>
    <m/>
    <x v="0"/>
  </r>
  <r>
    <s v="CHE7705-1Y 2020CHF"/>
    <x v="1"/>
    <n v="7705"/>
    <s v="Haco AG"/>
    <s v="7705-1"/>
    <s v="Y 2020"/>
    <s v="CHF"/>
    <n v="90.94"/>
    <n v="90.944599999999994"/>
    <n v="-4.5999999999963804E-3"/>
    <n v="90.94"/>
    <n v="0"/>
    <x v="0"/>
    <m/>
    <m/>
    <m/>
    <m/>
    <s v="none"/>
    <m/>
    <m/>
    <m/>
    <x v="0"/>
    <m/>
    <x v="0"/>
  </r>
  <r>
    <s v="CHE1701949-1Y 2020CHF"/>
    <x v="1"/>
    <n v="62694"/>
    <s v="Heineken Switzerland"/>
    <s v="1701949-1"/>
    <s v="Y 2020"/>
    <s v="CHF"/>
    <n v="528.79999999999995"/>
    <n v="528.79999999999995"/>
    <n v="0"/>
    <n v="528.79999999999995"/>
    <n v="0"/>
    <x v="0"/>
    <m/>
    <m/>
    <m/>
    <m/>
    <s v="none"/>
    <m/>
    <m/>
    <m/>
    <x v="0"/>
    <m/>
    <x v="0"/>
  </r>
  <r>
    <s v="CHECH309865-0400Y 2020CHF"/>
    <x v="1"/>
    <n v="309865"/>
    <s v="HOFMANN Swiss Prime Menue AG"/>
    <s v="CH309865-0400"/>
    <s v="Y 2020"/>
    <s v="CHF"/>
    <n v="1265.1400000000001"/>
    <n v="1265.1312"/>
    <n v="8.8000000000647508E-3"/>
    <n v="1265.1400000000001"/>
    <n v="0"/>
    <x v="0"/>
    <m/>
    <m/>
    <m/>
    <m/>
    <s v="none"/>
    <m/>
    <m/>
    <m/>
    <x v="0"/>
    <m/>
    <x v="0"/>
  </r>
  <r>
    <s v="CHECH106299-0500Y 2020CHF"/>
    <x v="1"/>
    <n v="106299"/>
    <s v="Kone (Suisse) SA"/>
    <s v="CH106299-0500"/>
    <s v="Y 2020"/>
    <s v="CHF"/>
    <n v="12019.48"/>
    <n v="12019.478499999999"/>
    <n v="1.50000000030559E-3"/>
    <n v="12019.48"/>
    <n v="0"/>
    <x v="0"/>
    <m/>
    <m/>
    <m/>
    <m/>
    <s v="none"/>
    <m/>
    <m/>
    <m/>
    <x v="0"/>
    <m/>
    <x v="0"/>
  </r>
  <r>
    <s v="CHE108824-2Y 2020CHF"/>
    <x v="1"/>
    <n v="108824"/>
    <s v="L ATELIER DES COULEURS SA"/>
    <s v="108824-2"/>
    <s v="Y 2020"/>
    <s v="CHF"/>
    <n v="1882.27"/>
    <n v="1882.271"/>
    <n v="-9.9999999997635292E-4"/>
    <n v="1882.27"/>
    <n v="0"/>
    <x v="0"/>
    <m/>
    <m/>
    <m/>
    <m/>
    <s v="none"/>
    <m/>
    <m/>
    <m/>
    <x v="0"/>
    <m/>
    <x v="0"/>
  </r>
  <r>
    <s v="CHECH2566-0200Y 2020CHF"/>
    <x v="1"/>
    <n v="2566"/>
    <s v="NEXT COMMUNICATION SA"/>
    <s v="CH2566-0200"/>
    <s v="Y 2020"/>
    <s v="CHF"/>
    <n v="706.25"/>
    <n v="706.25400000000002"/>
    <n v="-4.0000000000190898E-3"/>
    <n v="706.25"/>
    <n v="0"/>
    <x v="0"/>
    <m/>
    <m/>
    <m/>
    <m/>
    <s v="none"/>
    <m/>
    <m/>
    <m/>
    <x v="0"/>
    <m/>
    <x v="0"/>
  </r>
  <r>
    <s v="CHECH0008-030Y 2020CHF"/>
    <x v="1"/>
    <n v="335193"/>
    <s v="Patiswiss AG"/>
    <s v="CH0008-030"/>
    <s v="Y 2020"/>
    <s v="CHF"/>
    <n v="350.01"/>
    <n v="350.0172"/>
    <n v="-7.2000000000116398E-3"/>
    <n v="350.01"/>
    <n v="0"/>
    <x v="0"/>
    <m/>
    <m/>
    <m/>
    <m/>
    <s v="none"/>
    <m/>
    <m/>
    <m/>
    <x v="0"/>
    <m/>
    <x v="0"/>
  </r>
  <r>
    <s v="CHECH0009-0200Y 2020CHF"/>
    <x v="1"/>
    <n v="336399"/>
    <s v="PLÜSS Bäckerei im Limmatfeld GmbH"/>
    <s v="CH0009-0200"/>
    <s v="Y 2020"/>
    <s v="CHF"/>
    <n v="417.94"/>
    <n v="417.94"/>
    <n v="0"/>
    <n v="417.94"/>
    <n v="0"/>
    <x v="0"/>
    <m/>
    <m/>
    <m/>
    <m/>
    <s v="none"/>
    <m/>
    <m/>
    <m/>
    <x v="0"/>
    <m/>
    <x v="0"/>
  </r>
  <r>
    <s v="CHE8817-2Y 2020CHF"/>
    <x v="1"/>
    <n v="2295"/>
    <s v="Rentokil Schweiz AG"/>
    <s v="8817-2"/>
    <s v="Y 2020"/>
    <s v="CHF"/>
    <n v="2519.91"/>
    <n v="2519.9079999999999"/>
    <n v="1.9999999999527002E-3"/>
    <n v="2519.91"/>
    <n v="0"/>
    <x v="0"/>
    <m/>
    <m/>
    <m/>
    <m/>
    <s v="none"/>
    <m/>
    <m/>
    <m/>
    <x v="0"/>
    <m/>
    <x v="0"/>
  </r>
  <r>
    <s v="CHECH2539-0200Y 2020CHF"/>
    <x v="1"/>
    <n v="2539"/>
    <s v="SALVIS AG"/>
    <s v="CH2539-0200"/>
    <s v="Y 2020"/>
    <s v="CHF"/>
    <n v="2017.8"/>
    <n v="2017.8"/>
    <n v="0"/>
    <n v="2017.8"/>
    <n v="0"/>
    <x v="0"/>
    <m/>
    <m/>
    <m/>
    <m/>
    <s v="none"/>
    <m/>
    <m/>
    <m/>
    <x v="0"/>
    <m/>
    <x v="0"/>
  </r>
  <r>
    <s v="CHECH783-0500AY 2020CHF"/>
    <x v="1"/>
    <n v="783"/>
    <s v="Schindler Aufzüge AG Schweiz"/>
    <s v="CH783-0500A"/>
    <s v="Y 2020"/>
    <s v="CHF"/>
    <n v="25215.279999999999"/>
    <n v="25215.275000000001"/>
    <n v="4.9999999973806501E-3"/>
    <n v="25215.279999999999"/>
    <n v="0"/>
    <x v="0"/>
    <m/>
    <m/>
    <m/>
    <m/>
    <s v="none"/>
    <m/>
    <m/>
    <m/>
    <x v="0"/>
    <m/>
    <x v="0"/>
  </r>
  <r>
    <s v="CHECH8933-0100Y 2020CHF"/>
    <x v="1"/>
    <n v="2362"/>
    <s v="Siemens Suisse S.A. Smart Infrastructure"/>
    <s v="CH8933-0100"/>
    <s v="Y 2020"/>
    <s v="CHF"/>
    <n v="11443.44"/>
    <n v="11443.44"/>
    <n v="0"/>
    <n v="11443.44"/>
    <n v="0"/>
    <x v="0"/>
    <m/>
    <m/>
    <m/>
    <m/>
    <s v="none"/>
    <m/>
    <m/>
    <m/>
    <x v="0"/>
    <m/>
    <x v="0"/>
  </r>
  <r>
    <s v="CHECH269841-0300Y 2020CHF"/>
    <x v="1"/>
    <n v="269841"/>
    <s v="Siradis Sàrl"/>
    <s v="CH269841-0300"/>
    <s v="Y 2020"/>
    <s v="CHF"/>
    <n v="39.96"/>
    <n v="39.961500000000001"/>
    <n v="-1.5000000000000499E-3"/>
    <n v="39.96"/>
    <n v="0"/>
    <x v="0"/>
    <m/>
    <m/>
    <m/>
    <m/>
    <s v="none"/>
    <m/>
    <m/>
    <m/>
    <x v="0"/>
    <m/>
    <x v="0"/>
  </r>
  <r>
    <s v="CHECH2111-0100 ProjetY 2020CHF"/>
    <x v="1"/>
    <n v="2111"/>
    <s v="SKIDATA (Schweiz) AG"/>
    <s v="CH2111-0100 Projet"/>
    <s v="Y 2020"/>
    <s v="CHF"/>
    <n v="503.08"/>
    <n v="503.0752"/>
    <n v="4.7999999999888097E-3"/>
    <n v="503.08"/>
    <n v="0"/>
    <x v="0"/>
    <m/>
    <m/>
    <m/>
    <m/>
    <s v="none"/>
    <m/>
    <m/>
    <m/>
    <x v="0"/>
    <m/>
    <x v="0"/>
  </r>
  <r>
    <s v="CHECH2576-0400Y 2020CHF"/>
    <x v="1"/>
    <n v="2576"/>
    <s v="Suter Viandes SA"/>
    <s v="CH2576-0400"/>
    <s v="Y 2020"/>
    <s v="CHF"/>
    <n v="9513.7999999999993"/>
    <n v="9513.7999999999993"/>
    <n v="0"/>
    <n v="9513.7999999999993"/>
    <n v="0"/>
    <x v="0"/>
    <m/>
    <m/>
    <m/>
    <m/>
    <s v="none"/>
    <m/>
    <m/>
    <m/>
    <x v="0"/>
    <m/>
    <x v="0"/>
  </r>
  <r>
    <s v="CHE9036-2Y 2020CHF"/>
    <x v="1"/>
    <n v="115542"/>
    <s v="swisspro SR/PM SA"/>
    <s v="9036-2"/>
    <s v="Y 2020"/>
    <s v="CHF"/>
    <n v="62.1"/>
    <n v="62.1"/>
    <n v="0"/>
    <n v="62.1"/>
    <n v="0"/>
    <x v="0"/>
    <m/>
    <m/>
    <m/>
    <m/>
    <s v="none"/>
    <m/>
    <m/>
    <m/>
    <x v="0"/>
    <m/>
    <x v="0"/>
  </r>
  <r>
    <s v="CHECH2406-0100Y 2020CHF"/>
    <x v="1"/>
    <n v="2406"/>
    <s v="Tecnofil AG"/>
    <s v="CH2406-0100"/>
    <s v="Y 2020"/>
    <s v="CHF"/>
    <n v="663.88"/>
    <n v="663.88"/>
    <n v="0"/>
    <n v="663.88"/>
    <n v="0"/>
    <x v="0"/>
    <m/>
    <m/>
    <m/>
    <m/>
    <s v="none"/>
    <m/>
    <m/>
    <m/>
    <x v="0"/>
    <m/>
    <x v="0"/>
  </r>
  <r>
    <s v="CHECH321656-0600S2 2020CHF"/>
    <x v="1"/>
    <n v="321656"/>
    <s v="Winter Creation AG"/>
    <s v="CH321656-0600"/>
    <s v="S2 2020"/>
    <s v="CHF"/>
    <n v="28.79"/>
    <n v="28.794"/>
    <n v="-4.0000000000013297E-3"/>
    <n v="28.79"/>
    <n v="0"/>
    <x v="0"/>
    <m/>
    <m/>
    <m/>
    <m/>
    <s v="none"/>
    <m/>
    <m/>
    <m/>
    <x v="0"/>
    <m/>
    <x v="0"/>
  </r>
  <r>
    <s v="CHECH267824-0600Y 2020EUR"/>
    <x v="1"/>
    <n v="267824"/>
    <s v="Made by Oomph LTD"/>
    <s v="CH267824-0600"/>
    <s v="Y 2020"/>
    <s v="EUR"/>
    <n v="361.8"/>
    <m/>
    <n v="361.8"/>
    <m/>
    <n v="361.8"/>
    <x v="1"/>
    <s v="[74626]"/>
    <s v="[35394, 34980]"/>
    <s v="no rebate, with contract attached"/>
    <s v="2022-04-14 10:07:42 +0200"/>
    <m/>
    <s v="Métier"/>
    <s v="Emmanuel"/>
    <s v="[EF] Lien entre le contrat et l'ajustement est cassé. Regénérer le template et reloader la partipation."/>
    <x v="1"/>
    <m/>
    <x v="0"/>
  </r>
  <r>
    <s v="CHECH336308-0100Y 2020CHF"/>
    <x v="1"/>
    <n v="336308"/>
    <s v="MEDIprint Geiselhart GmbH &amp; Co KG"/>
    <s v="CH336308-0100"/>
    <s v="Y 2020"/>
    <s v="CHF"/>
    <n v="34.049999999999997"/>
    <n v="34.047400000000003"/>
    <n v="2.5999999999939401E-3"/>
    <n v="34.049999999999997"/>
    <n v="0"/>
    <x v="0"/>
    <m/>
    <m/>
    <m/>
    <m/>
    <s v="none"/>
    <m/>
    <m/>
    <m/>
    <x v="0"/>
    <m/>
    <x v="0"/>
  </r>
  <r>
    <s v="CORP691444Q1 2020EUR"/>
    <x v="2"/>
    <n v="532"/>
    <s v="CAA AGENCEMENT"/>
    <n v="691444"/>
    <s v="Q1 2020"/>
    <s v="EUR"/>
    <n v="12192.67"/>
    <n v="12192.6692"/>
    <n v="7.9999999979918303E-4"/>
    <n v="12192.67"/>
    <n v="0"/>
    <x v="0"/>
    <m/>
    <m/>
    <m/>
    <m/>
    <s v="none"/>
    <m/>
    <m/>
    <m/>
    <x v="0"/>
    <m/>
    <x v="0"/>
  </r>
  <r>
    <s v="CORP691444Q2 2020EUR"/>
    <x v="2"/>
    <n v="532"/>
    <s v="CAA AGENCEMENT"/>
    <n v="691444"/>
    <s v="Q2 2020"/>
    <s v="EUR"/>
    <n v="8483.73"/>
    <n v="8483.7340000000004"/>
    <n v="-4.0000000008149003E-3"/>
    <n v="8483.73"/>
    <n v="0"/>
    <x v="0"/>
    <m/>
    <m/>
    <m/>
    <m/>
    <s v="none"/>
    <m/>
    <m/>
    <m/>
    <x v="0"/>
    <m/>
    <x v="0"/>
  </r>
  <r>
    <s v="CORP691444Q3 2020EUR"/>
    <x v="2"/>
    <n v="532"/>
    <s v="CAA AGENCEMENT"/>
    <n v="691444"/>
    <s v="Q3 2020"/>
    <s v="EUR"/>
    <n v="8426.7900000000009"/>
    <n v="8426.7924000000003"/>
    <n v="-2.3999999993975498E-3"/>
    <n v="8426.7900000000009"/>
    <n v="0"/>
    <x v="0"/>
    <m/>
    <m/>
    <m/>
    <m/>
    <s v="none"/>
    <m/>
    <m/>
    <m/>
    <x v="0"/>
    <m/>
    <x v="0"/>
  </r>
  <r>
    <s v="CORP691444Q4 2020EUR"/>
    <x v="2"/>
    <n v="532"/>
    <s v="CAA AGENCEMENT"/>
    <n v="691444"/>
    <s v="Q4 2020"/>
    <s v="EUR"/>
    <n v="5379.4"/>
    <n v="5379.4056"/>
    <n v="-5.6000000004132701E-3"/>
    <n v="5379.4"/>
    <n v="0"/>
    <x v="0"/>
    <m/>
    <m/>
    <m/>
    <m/>
    <s v="none"/>
    <m/>
    <m/>
    <m/>
    <x v="0"/>
    <m/>
    <x v="0"/>
  </r>
  <r>
    <s v="CORPGP3NOV2503Q4 2020EUR"/>
    <x v="2"/>
    <n v="532"/>
    <s v="CAA AGENCEMENT"/>
    <s v="GP3NOV2503"/>
    <s v="Q4 2020"/>
    <s v="EUR"/>
    <n v="-2164.2600000000002"/>
    <n v="-2164.2701999999999"/>
    <n v="1.01999999997133E-2"/>
    <n v="-2164.2600000000002"/>
    <n v="0"/>
    <x v="0"/>
    <m/>
    <m/>
    <m/>
    <m/>
    <s v="none"/>
    <m/>
    <m/>
    <m/>
    <x v="0"/>
    <m/>
    <x v="0"/>
  </r>
  <r>
    <s v="CORP27293030Q1 2020EUR"/>
    <x v="2"/>
    <n v="579"/>
    <s v="SEGIS S.P.A"/>
    <n v="27293030"/>
    <s v="Q1 2020"/>
    <s v="EUR"/>
    <n v="1391.04"/>
    <n v="1391.0431000000001"/>
    <n v="-3.1000000001313302E-3"/>
    <n v="1391.04"/>
    <n v="0"/>
    <x v="0"/>
    <m/>
    <m/>
    <m/>
    <m/>
    <s v="none"/>
    <m/>
    <m/>
    <m/>
    <x v="0"/>
    <m/>
    <x v="0"/>
  </r>
  <r>
    <s v="CORP27293030Q2 2020EUR"/>
    <x v="2"/>
    <n v="579"/>
    <s v="SEGIS S.P.A"/>
    <n v="27293030"/>
    <s v="Q2 2020"/>
    <s v="EUR"/>
    <n v="660.67"/>
    <n v="660.66"/>
    <n v="1.00000000001045E-2"/>
    <n v="660.67"/>
    <n v="0"/>
    <x v="0"/>
    <m/>
    <m/>
    <m/>
    <m/>
    <s v="none"/>
    <m/>
    <m/>
    <m/>
    <x v="0"/>
    <m/>
    <x v="0"/>
  </r>
  <r>
    <s v="CORP27293030Q3 2020EUR"/>
    <x v="2"/>
    <n v="579"/>
    <s v="SEGIS S.P.A"/>
    <n v="27293030"/>
    <s v="Q3 2020"/>
    <s v="EUR"/>
    <n v="665.68"/>
    <n v="665.68679999999995"/>
    <n v="-6.7999999999983603E-3"/>
    <n v="665.68"/>
    <n v="0"/>
    <x v="0"/>
    <m/>
    <m/>
    <m/>
    <m/>
    <s v="none"/>
    <m/>
    <m/>
    <m/>
    <x v="0"/>
    <m/>
    <x v="0"/>
  </r>
  <r>
    <s v="CORP27293030Q4 2020EUR"/>
    <x v="2"/>
    <n v="579"/>
    <s v="SEGIS S.P.A"/>
    <n v="27293030"/>
    <s v="Q4 2020"/>
    <s v="EUR"/>
    <n v="1432.91"/>
    <n v="1432.9092000000001"/>
    <n v="8.0000000002655703E-4"/>
    <n v="1432.91"/>
    <n v="0"/>
    <x v="0"/>
    <m/>
    <m/>
    <m/>
    <m/>
    <s v="none"/>
    <m/>
    <m/>
    <m/>
    <x v="0"/>
    <m/>
    <x v="0"/>
  </r>
  <r>
    <s v="CORPGP3EHC2218Q1 2020EUR"/>
    <x v="2"/>
    <n v="579"/>
    <s v="SEGIS S.P.A"/>
    <s v="GP3EHC2218"/>
    <s v="Q1 2020"/>
    <s v="EUR"/>
    <n v="1921.62"/>
    <n v="1921.62"/>
    <n v="0"/>
    <n v="1921.62"/>
    <n v="0"/>
    <x v="0"/>
    <m/>
    <m/>
    <m/>
    <m/>
    <s v="none"/>
    <m/>
    <m/>
    <m/>
    <x v="0"/>
    <m/>
    <x v="0"/>
  </r>
  <r>
    <s v="CORPGP3EHC2218Q2 2020EUR"/>
    <x v="2"/>
    <n v="579"/>
    <s v="SEGIS S.P.A"/>
    <s v="GP3EHC2218"/>
    <s v="Q2 2020"/>
    <s v="EUR"/>
    <n v="66.599999999999994"/>
    <n v="66.599999999999994"/>
    <n v="0"/>
    <n v="66.599999999999994"/>
    <n v="0"/>
    <x v="0"/>
    <m/>
    <m/>
    <m/>
    <m/>
    <s v="none"/>
    <m/>
    <m/>
    <m/>
    <x v="0"/>
    <m/>
    <x v="0"/>
  </r>
  <r>
    <s v="CORPGP3EHC2218Q3 2020EUR"/>
    <x v="2"/>
    <n v="579"/>
    <s v="SEGIS S.P.A"/>
    <s v="GP3EHC2218"/>
    <s v="Q3 2020"/>
    <s v="EUR"/>
    <n v="214.39999999999901"/>
    <n v="214.39599999999999"/>
    <n v="3.9999999999906699E-3"/>
    <n v="214.39999999999901"/>
    <n v="0"/>
    <x v="0"/>
    <m/>
    <m/>
    <m/>
    <m/>
    <s v="none"/>
    <m/>
    <m/>
    <m/>
    <x v="0"/>
    <m/>
    <x v="0"/>
  </r>
  <r>
    <s v="CORPGP3EHC2218Q4 2020EUR"/>
    <x v="2"/>
    <n v="579"/>
    <s v="SEGIS S.P.A"/>
    <s v="GP3EHC2218"/>
    <s v="Q4 2020"/>
    <s v="EUR"/>
    <n v="1759.42"/>
    <n v="1759.42"/>
    <n v="0"/>
    <n v="1759.42"/>
    <n v="0"/>
    <x v="0"/>
    <m/>
    <m/>
    <m/>
    <m/>
    <s v="none"/>
    <m/>
    <m/>
    <m/>
    <x v="0"/>
    <m/>
    <x v="0"/>
  </r>
  <r>
    <s v="CORPGP4GP2605Q2 2020EUR"/>
    <x v="2"/>
    <n v="579"/>
    <s v="SEGIS S.P.A"/>
    <s v="GP4GP2605"/>
    <s v="Q2 2020"/>
    <s v="EUR"/>
    <n v="162.78"/>
    <n v="162.78"/>
    <n v="0"/>
    <n v="162.78"/>
    <n v="0"/>
    <x v="0"/>
    <m/>
    <m/>
    <m/>
    <m/>
    <s v="none"/>
    <m/>
    <m/>
    <m/>
    <x v="0"/>
    <m/>
    <x v="0"/>
  </r>
  <r>
    <s v="CORPGP4GP2605Q3 2020EUR"/>
    <x v="2"/>
    <n v="579"/>
    <s v="SEGIS S.P.A"/>
    <s v="GP4GP2605"/>
    <s v="Q3 2020"/>
    <s v="EUR"/>
    <n v="293"/>
    <n v="293.00400000000002"/>
    <n v="-4.0000000000190898E-3"/>
    <n v="293"/>
    <n v="0"/>
    <x v="0"/>
    <m/>
    <m/>
    <m/>
    <m/>
    <s v="none"/>
    <m/>
    <m/>
    <m/>
    <x v="0"/>
    <m/>
    <x v="0"/>
  </r>
  <r>
    <s v="CORPGP2GP21067Q1 2020EUR"/>
    <x v="2"/>
    <n v="604"/>
    <s v="CPI GLOBAL"/>
    <s v="GP2GP21067"/>
    <s v="Q1 2020"/>
    <s v="EUR"/>
    <n v="13391.19"/>
    <n v="13391.194"/>
    <n v="-3.99999999899591E-3"/>
    <n v="13391.19"/>
    <n v="0"/>
    <x v="0"/>
    <m/>
    <m/>
    <m/>
    <m/>
    <s v="none"/>
    <m/>
    <m/>
    <m/>
    <x v="0"/>
    <m/>
    <x v="0"/>
  </r>
  <r>
    <s v="CORPGP2GP21067Q2 2020EUR"/>
    <x v="2"/>
    <n v="604"/>
    <s v="CPI GLOBAL"/>
    <s v="GP2GP21067"/>
    <s v="Q2 2020"/>
    <s v="EUR"/>
    <n v="-50.68"/>
    <n v="-50.676400000000001"/>
    <n v="-3.5999999999987101E-3"/>
    <n v="-50.68"/>
    <n v="0"/>
    <x v="0"/>
    <m/>
    <m/>
    <m/>
    <m/>
    <s v="none"/>
    <m/>
    <m/>
    <m/>
    <x v="0"/>
    <m/>
    <x v="0"/>
  </r>
  <r>
    <s v="CORPGP2GP21067Q3 2020EUR"/>
    <x v="2"/>
    <n v="604"/>
    <s v="CPI GLOBAL"/>
    <s v="GP2GP21067"/>
    <s v="Q3 2020"/>
    <s v="EUR"/>
    <n v="1152.96"/>
    <n v="1152.9552000000001"/>
    <n v="4.7999999999319698E-3"/>
    <n v="1152.96"/>
    <n v="0"/>
    <x v="0"/>
    <m/>
    <m/>
    <m/>
    <m/>
    <s v="none"/>
    <m/>
    <m/>
    <m/>
    <x v="0"/>
    <m/>
    <x v="0"/>
  </r>
  <r>
    <s v="CORPGP2GP21067Q4 2020EUR"/>
    <x v="2"/>
    <n v="604"/>
    <s v="CPI GLOBAL"/>
    <s v="GP2GP21067"/>
    <s v="Q4 2020"/>
    <s v="EUR"/>
    <n v="1535.24"/>
    <n v="1535.2384"/>
    <n v="1.6000000000531099E-3"/>
    <n v="1535.24"/>
    <n v="0"/>
    <x v="0"/>
    <m/>
    <m/>
    <m/>
    <m/>
    <s v="none"/>
    <m/>
    <m/>
    <m/>
    <x v="0"/>
    <m/>
    <x v="0"/>
  </r>
  <r>
    <s v="CORPGP4GP2439Y 2020EUR"/>
    <x v="2"/>
    <n v="604"/>
    <s v="CPI GLOBAL"/>
    <s v="GP4GP2439"/>
    <s v="Y 2020"/>
    <s v="EUR"/>
    <n v="9424.69"/>
    <m/>
    <n v="9424.69"/>
    <m/>
    <n v="9424.69"/>
    <x v="2"/>
    <s v="[84791]"/>
    <s v="[46135, 46155]"/>
    <s v="empty dcp and no adjustement"/>
    <s v="2022-05-10 19:47:25 +0200"/>
    <m/>
    <s v="Métier"/>
    <s v="Emmanuel"/>
    <s v="[EF] Je ne trouve pas l'ajustement dans A2S. Voir si on peut retrouver l'info pour reloader_x000a_[NB] Le déclaratif est en Pays et le contrat en Hotel. Correction S.Pofilet du contrat prévu semaine du 09/05"/>
    <x v="1"/>
    <s v="Nicolas"/>
    <x v="9"/>
  </r>
  <r>
    <s v="CORPGP2GP2573Q1 2020EUR"/>
    <x v="2"/>
    <n v="703"/>
    <s v="ADA COSMETICS INTERNATIONAL GMBH"/>
    <s v="GP2GP2573"/>
    <s v="Q1 2020"/>
    <s v="EUR"/>
    <n v="17059.009999999998"/>
    <n v="17059.011399999999"/>
    <n v="-1.40000000101281E-3"/>
    <n v="17059.009999999998"/>
    <n v="0"/>
    <x v="0"/>
    <m/>
    <m/>
    <m/>
    <m/>
    <s v="none"/>
    <m/>
    <m/>
    <m/>
    <x v="0"/>
    <m/>
    <x v="0"/>
  </r>
  <r>
    <s v="CORPGP2GP2573Q2 2020EUR"/>
    <x v="2"/>
    <n v="703"/>
    <s v="ADA COSMETICS INTERNATIONAL GMBH"/>
    <s v="GP2GP2573"/>
    <s v="Q2 2020"/>
    <s v="EUR"/>
    <n v="803.22"/>
    <n v="803.22"/>
    <n v="0"/>
    <n v="803.22"/>
    <n v="0"/>
    <x v="0"/>
    <m/>
    <m/>
    <m/>
    <m/>
    <s v="none"/>
    <m/>
    <m/>
    <m/>
    <x v="0"/>
    <m/>
    <x v="0"/>
  </r>
  <r>
    <s v="CORPGP2GP2573Q3 2020EUR"/>
    <x v="2"/>
    <n v="703"/>
    <s v="ADA COSMETICS INTERNATIONAL GMBH"/>
    <s v="GP2GP2573"/>
    <s v="Q3 2020"/>
    <s v="EUR"/>
    <n v="10202.93"/>
    <n v="10202.928"/>
    <n v="2.0000000004074502E-3"/>
    <n v="10202.93"/>
    <n v="0"/>
    <x v="0"/>
    <m/>
    <m/>
    <m/>
    <m/>
    <s v="none"/>
    <m/>
    <m/>
    <m/>
    <x v="0"/>
    <m/>
    <x v="0"/>
  </r>
  <r>
    <s v="CORPGP2GP2573Q4 2020EUR"/>
    <x v="2"/>
    <n v="703"/>
    <s v="ADA COSMETICS INTERNATIONAL GMBH"/>
    <s v="GP2GP2573"/>
    <s v="Q4 2020"/>
    <s v="EUR"/>
    <n v="4870.91"/>
    <n v="4870.9152000000004"/>
    <n v="-5.20000000051368E-3"/>
    <n v="4870.91"/>
    <n v="0"/>
    <x v="0"/>
    <m/>
    <m/>
    <m/>
    <m/>
    <s v="none"/>
    <m/>
    <m/>
    <m/>
    <x v="0"/>
    <m/>
    <x v="0"/>
  </r>
  <r>
    <s v="CORPGP3MOV2993Q1 2020EUR"/>
    <x v="2"/>
    <n v="703"/>
    <s v="ADA COSMETICS INTERNATIONAL GMBH"/>
    <s v="GP3MOV2993"/>
    <s v="Q1 2020"/>
    <s v="EUR"/>
    <n v="146.96"/>
    <n v="146.96"/>
    <n v="0"/>
    <n v="146.96"/>
    <n v="0"/>
    <x v="0"/>
    <m/>
    <m/>
    <m/>
    <m/>
    <s v="none"/>
    <m/>
    <m/>
    <m/>
    <x v="0"/>
    <m/>
    <x v="0"/>
  </r>
  <r>
    <s v="CORPGP3MOV2993Q3 2020EUR"/>
    <x v="2"/>
    <n v="703"/>
    <s v="ADA COSMETICS INTERNATIONAL GMBH"/>
    <s v="GP3MOV2993"/>
    <s v="Q3 2020"/>
    <s v="EUR"/>
    <n v="47.2"/>
    <n v="47.2"/>
    <n v="0"/>
    <n v="47.2"/>
    <n v="0"/>
    <x v="0"/>
    <m/>
    <m/>
    <m/>
    <m/>
    <s v="none"/>
    <m/>
    <m/>
    <m/>
    <x v="0"/>
    <m/>
    <x v="0"/>
  </r>
  <r>
    <s v="CORPGP3MOV2993Q4 2020EUR"/>
    <x v="2"/>
    <n v="703"/>
    <s v="ADA COSMETICS INTERNATIONAL GMBH"/>
    <s v="GP3MOV2993"/>
    <s v="Q4 2020"/>
    <s v="EUR"/>
    <n v="59.279999999999902"/>
    <n v="59.279200000000003"/>
    <n v="7.9999999996971296E-4"/>
    <n v="59.279999999999902"/>
    <n v="0"/>
    <x v="0"/>
    <m/>
    <m/>
    <m/>
    <m/>
    <s v="none"/>
    <m/>
    <m/>
    <m/>
    <x v="0"/>
    <m/>
    <x v="0"/>
  </r>
  <r>
    <s v="CORPGP3NOV2574Q1 2020EUR"/>
    <x v="2"/>
    <n v="703"/>
    <s v="ADA COSMETICS INTERNATIONAL GMBH"/>
    <s v="GP3NOV2574"/>
    <s v="Q1 2020"/>
    <s v="EUR"/>
    <n v="51474.13"/>
    <n v="51474.13"/>
    <n v="0"/>
    <n v="51474.13"/>
    <n v="0"/>
    <x v="0"/>
    <m/>
    <m/>
    <m/>
    <m/>
    <s v="none"/>
    <m/>
    <m/>
    <m/>
    <x v="0"/>
    <m/>
    <x v="0"/>
  </r>
  <r>
    <s v="CORPGP3NOV2574Q2 2020EUR"/>
    <x v="2"/>
    <n v="703"/>
    <s v="ADA COSMETICS INTERNATIONAL GMBH"/>
    <s v="GP3NOV2574"/>
    <s v="Q2 2020"/>
    <s v="EUR"/>
    <n v="1767.5"/>
    <n v="1767.5"/>
    <n v="0"/>
    <n v="1767.5"/>
    <n v="0"/>
    <x v="0"/>
    <m/>
    <m/>
    <m/>
    <m/>
    <s v="none"/>
    <m/>
    <m/>
    <m/>
    <x v="0"/>
    <m/>
    <x v="0"/>
  </r>
  <r>
    <s v="CORPGP3NOV2574Q3 2020EUR"/>
    <x v="2"/>
    <n v="703"/>
    <s v="ADA COSMETICS INTERNATIONAL GMBH"/>
    <s v="GP3NOV2574"/>
    <s v="Q3 2020"/>
    <s v="EUR"/>
    <n v="31590.699999999899"/>
    <n v="31590.7"/>
    <n v="-3.6379788070917101E-12"/>
    <n v="31590.699999999899"/>
    <n v="0"/>
    <x v="0"/>
    <m/>
    <m/>
    <m/>
    <m/>
    <s v="none"/>
    <m/>
    <m/>
    <m/>
    <x v="0"/>
    <m/>
    <x v="0"/>
  </r>
  <r>
    <s v="CORPGP3NOV2574Q4 2020EUR"/>
    <x v="2"/>
    <n v="703"/>
    <s v="ADA COSMETICS INTERNATIONAL GMBH"/>
    <s v="GP3NOV2574"/>
    <s v="Q4 2020"/>
    <s v="EUR"/>
    <n v="11863"/>
    <n v="11862.995999999999"/>
    <n v="4.0000000008149003E-3"/>
    <n v="11863"/>
    <n v="0"/>
    <x v="0"/>
    <m/>
    <m/>
    <m/>
    <m/>
    <s v="none"/>
    <m/>
    <m/>
    <m/>
    <x v="0"/>
    <m/>
    <x v="0"/>
  </r>
  <r>
    <s v="CORPGP4GP2575Q3 2020EUR"/>
    <x v="2"/>
    <n v="703"/>
    <s v="ADA COSMETICS INTERNATIONAL GMBH"/>
    <s v="GP4GP2575"/>
    <s v="Q3 2020"/>
    <s v="EUR"/>
    <n v="4.5474735088646402E-13"/>
    <m/>
    <n v="4.5474735088646402E-13"/>
    <n v="4.5474735088646402E-13"/>
    <n v="0"/>
    <x v="0"/>
    <m/>
    <m/>
    <m/>
    <m/>
    <m/>
    <m/>
    <m/>
    <m/>
    <x v="0"/>
    <m/>
    <x v="0"/>
  </r>
  <r>
    <s v="CORPGP4GP2575Q4 2020EUR"/>
    <x v="2"/>
    <n v="703"/>
    <s v="ADA COSMETICS INTERNATIONAL GMBH"/>
    <s v="GP4GP2575"/>
    <s v="Q4 2020"/>
    <s v="EUR"/>
    <n v="9.9999999983992893E-3"/>
    <m/>
    <n v="9.9999999983992893E-3"/>
    <n v="9.9999999983992893E-3"/>
    <n v="0"/>
    <x v="0"/>
    <m/>
    <m/>
    <m/>
    <m/>
    <m/>
    <m/>
    <m/>
    <m/>
    <x v="0"/>
    <m/>
    <x v="0"/>
  </r>
  <r>
    <s v="CORPGP4GP2575Y 2020EUR"/>
    <x v="2"/>
    <n v="703"/>
    <s v="ADA COSMETICS INTERNATIONAL GMBH"/>
    <s v="GP4GP2575"/>
    <s v="Y 2020"/>
    <s v="EUR"/>
    <n v="304.5"/>
    <n v="304.5"/>
    <n v="0"/>
    <n v="304.5"/>
    <n v="0"/>
    <x v="0"/>
    <m/>
    <m/>
    <m/>
    <m/>
    <s v="none"/>
    <m/>
    <m/>
    <m/>
    <x v="0"/>
    <m/>
    <x v="0"/>
  </r>
  <r>
    <s v="CORP28313032Q4 2020EUR"/>
    <x v="2"/>
    <n v="780"/>
    <s v="KOS KREBS GmbH"/>
    <n v="28313032"/>
    <s v="Q4 2020"/>
    <s v="EUR"/>
    <n v="304.42"/>
    <n v="304.43540000000002"/>
    <n v="-1.53999999999996E-2"/>
    <n v="304.42"/>
    <n v="0"/>
    <x v="0"/>
    <m/>
    <m/>
    <m/>
    <m/>
    <s v="none"/>
    <m/>
    <m/>
    <m/>
    <x v="0"/>
    <m/>
    <x v="0"/>
  </r>
  <r>
    <s v="CORPGP4GP2128Y 2020EUR"/>
    <x v="2"/>
    <n v="780"/>
    <s v="KOS KREBS GmbH"/>
    <s v="GP4GP2128"/>
    <s v="Y 2020"/>
    <s v="EUR"/>
    <n v="810.08"/>
    <n v="810.077"/>
    <n v="3.0000000000427402E-3"/>
    <n v="810.08"/>
    <n v="0"/>
    <x v="0"/>
    <m/>
    <m/>
    <m/>
    <m/>
    <s v="none"/>
    <m/>
    <m/>
    <m/>
    <x v="0"/>
    <m/>
    <x v="0"/>
  </r>
  <r>
    <s v="CORPGP2GP2449Q1 2020EUR"/>
    <x v="2"/>
    <n v="899"/>
    <s v="DODO S.A"/>
    <s v="GP2GP2449"/>
    <s v="Q1 2020"/>
    <s v="EUR"/>
    <n v="13993.119999999901"/>
    <n v="13993.1181"/>
    <n v="1.8999999992956799E-3"/>
    <n v="13993.119999999901"/>
    <n v="0"/>
    <x v="0"/>
    <m/>
    <m/>
    <m/>
    <m/>
    <s v="none"/>
    <m/>
    <m/>
    <m/>
    <x v="0"/>
    <m/>
    <x v="0"/>
  </r>
  <r>
    <s v="CORPGP2GP2449Q2 2020EUR"/>
    <x v="2"/>
    <n v="899"/>
    <s v="DODO S.A"/>
    <s v="GP2GP2449"/>
    <s v="Q2 2020"/>
    <s v="EUR"/>
    <n v="-612.38"/>
    <n v="-612.3845"/>
    <n v="4.5000000000072699E-3"/>
    <n v="-612.38"/>
    <n v="0"/>
    <x v="0"/>
    <m/>
    <m/>
    <m/>
    <m/>
    <s v="none"/>
    <m/>
    <m/>
    <m/>
    <x v="0"/>
    <m/>
    <x v="0"/>
  </r>
  <r>
    <s v="CORPGP2GP2449Q3 2020EUR"/>
    <x v="2"/>
    <n v="899"/>
    <s v="DODO S.A"/>
    <s v="GP2GP2449"/>
    <s v="Q3 2020"/>
    <s v="EUR"/>
    <n v="5641.38"/>
    <n v="5641.3824999999997"/>
    <n v="-2.4999999995998202E-3"/>
    <n v="5641.38"/>
    <n v="0"/>
    <x v="0"/>
    <m/>
    <m/>
    <m/>
    <m/>
    <s v="none"/>
    <m/>
    <m/>
    <m/>
    <x v="0"/>
    <m/>
    <x v="0"/>
  </r>
  <r>
    <s v="CORPGP2GP2449Q4 2020EUR"/>
    <x v="2"/>
    <n v="899"/>
    <s v="DODO S.A"/>
    <s v="GP2GP2449"/>
    <s v="Q4 2020"/>
    <s v="EUR"/>
    <n v="3898.33"/>
    <n v="3898.3281999999999"/>
    <n v="1.8000000000029099E-3"/>
    <n v="3898.33"/>
    <n v="0"/>
    <x v="0"/>
    <m/>
    <m/>
    <m/>
    <m/>
    <s v="none"/>
    <m/>
    <m/>
    <m/>
    <x v="0"/>
    <m/>
    <x v="0"/>
  </r>
  <r>
    <s v="CORPGP3IBMEG2450Q1 2020EUR"/>
    <x v="2"/>
    <n v="899"/>
    <s v="DODO S.A"/>
    <s v="GP3IBMEG2450"/>
    <s v="Q1 2020"/>
    <s v="EUR"/>
    <n v="22636.5"/>
    <n v="22636.5"/>
    <n v="0"/>
    <n v="22636.5"/>
    <n v="0"/>
    <x v="0"/>
    <m/>
    <m/>
    <m/>
    <m/>
    <s v="none"/>
    <m/>
    <m/>
    <m/>
    <x v="0"/>
    <m/>
    <x v="0"/>
  </r>
  <r>
    <s v="CORPGP3IBMEG2450Q2 2020EUR"/>
    <x v="2"/>
    <n v="899"/>
    <s v="DODO S.A"/>
    <s v="GP3IBMEG2450"/>
    <s v="Q2 2020"/>
    <s v="EUR"/>
    <n v="2035.09"/>
    <n v="2035.086"/>
    <n v="4.0000000001327802E-3"/>
    <n v="2035.09"/>
    <n v="0"/>
    <x v="0"/>
    <m/>
    <m/>
    <m/>
    <m/>
    <s v="none"/>
    <m/>
    <m/>
    <m/>
    <x v="0"/>
    <m/>
    <x v="0"/>
  </r>
  <r>
    <s v="CORPGP3IBMEG2450Q3 2020EUR"/>
    <x v="2"/>
    <n v="899"/>
    <s v="DODO S.A"/>
    <s v="GP3IBMEG2450"/>
    <s v="Q3 2020"/>
    <s v="EUR"/>
    <n v="9577.7199999999993"/>
    <n v="9577.7224999999999"/>
    <n v="-2.5000000005093101E-3"/>
    <n v="9577.7199999999993"/>
    <n v="0"/>
    <x v="0"/>
    <m/>
    <m/>
    <m/>
    <m/>
    <s v="none"/>
    <m/>
    <m/>
    <m/>
    <x v="0"/>
    <m/>
    <x v="0"/>
  </r>
  <r>
    <s v="CORPGP3IBMEG2450Q4 2020EUR"/>
    <x v="2"/>
    <n v="899"/>
    <s v="DODO S.A"/>
    <s v="GP3IBMEG2450"/>
    <s v="Q4 2020"/>
    <s v="EUR"/>
    <n v="6547.85"/>
    <n v="6547.8374999999996"/>
    <n v="1.25000000007275E-2"/>
    <n v="6547.85"/>
    <n v="0"/>
    <x v="0"/>
    <m/>
    <m/>
    <m/>
    <m/>
    <s v="none"/>
    <m/>
    <m/>
    <m/>
    <x v="0"/>
    <m/>
    <x v="0"/>
  </r>
  <r>
    <s v="CORPGP2GP2282Q1 2020EUR"/>
    <x v="2"/>
    <n v="966"/>
    <s v="STRATOBOIS"/>
    <s v="GP2GP2282"/>
    <s v="Q1 2020"/>
    <s v="EUR"/>
    <n v="42645.11"/>
    <n v="42645.108399999997"/>
    <n v="1.6000000032363401E-3"/>
    <n v="42645.11"/>
    <n v="0"/>
    <x v="0"/>
    <m/>
    <m/>
    <m/>
    <m/>
    <s v="none"/>
    <m/>
    <m/>
    <m/>
    <x v="0"/>
    <m/>
    <x v="0"/>
  </r>
  <r>
    <s v="CORPGP2GP2282Q2 2020EUR"/>
    <x v="2"/>
    <n v="966"/>
    <s v="STRATOBOIS"/>
    <s v="GP2GP2282"/>
    <s v="Q2 2020"/>
    <s v="EUR"/>
    <n v="8619.92"/>
    <n v="8619.9168000000009"/>
    <n v="3.1999999991967299E-3"/>
    <n v="8619.92"/>
    <n v="0"/>
    <x v="0"/>
    <m/>
    <m/>
    <m/>
    <m/>
    <s v="none"/>
    <s v="Produit"/>
    <s v="Thao"/>
    <s v="[TN] : Calcul à la main sur le dernier montant de l'ajustement = Facture. Le rabate est OK dans chaque module de l'outil mais dans le report, il cumule le rebate du dec initial et de l'ajustement. 8 088,66 (dec) + 8 619,92 (ajust) = 16 708,58 (report)"/>
    <x v="2"/>
    <m/>
    <x v="0"/>
  </r>
  <r>
    <s v="CORPGP2GP2282Q3 2020EUR"/>
    <x v="2"/>
    <n v="966"/>
    <s v="STRATOBOIS"/>
    <s v="GP2GP2282"/>
    <s v="Q3 2020"/>
    <s v="EUR"/>
    <n v="14952.92"/>
    <n v="14952.92"/>
    <n v="0"/>
    <n v="14952.92"/>
    <n v="0"/>
    <x v="0"/>
    <m/>
    <m/>
    <m/>
    <m/>
    <s v="none"/>
    <m/>
    <m/>
    <m/>
    <x v="0"/>
    <m/>
    <x v="0"/>
  </r>
  <r>
    <s v="CORPGP2GP2282Q4 2020EUR"/>
    <x v="2"/>
    <n v="966"/>
    <s v="STRATOBOIS"/>
    <s v="GP2GP2282"/>
    <s v="Q4 2020"/>
    <s v="EUR"/>
    <n v="28822"/>
    <n v="28822.004000000001"/>
    <n v="-4.0000000008149003E-3"/>
    <n v="28822"/>
    <n v="0"/>
    <x v="0"/>
    <m/>
    <m/>
    <m/>
    <m/>
    <s v="none"/>
    <m/>
    <m/>
    <m/>
    <x v="0"/>
    <s v="Zakaria"/>
    <x v="0"/>
  </r>
  <r>
    <s v="CORPGP3IB2470Q1 2020EUR"/>
    <x v="2"/>
    <n v="966"/>
    <s v="STRATOBOIS"/>
    <s v="GP3IB2470"/>
    <s v="Q1 2020"/>
    <s v="EUR"/>
    <n v="1603.14"/>
    <n v="1603.1448"/>
    <n v="-4.7999999999319698E-3"/>
    <n v="1603.14"/>
    <n v="0"/>
    <x v="0"/>
    <m/>
    <m/>
    <m/>
    <m/>
    <s v="none"/>
    <m/>
    <m/>
    <m/>
    <x v="0"/>
    <m/>
    <x v="0"/>
  </r>
  <r>
    <s v="CORPGP3IB2470Q4 2020EUR"/>
    <x v="2"/>
    <n v="966"/>
    <s v="STRATOBOIS"/>
    <s v="GP3IB2470"/>
    <s v="Q4 2020"/>
    <s v="EUR"/>
    <n v="18.399999999999999"/>
    <n v="18.399999999999999"/>
    <n v="0"/>
    <n v="18.399999999999999"/>
    <n v="0"/>
    <x v="0"/>
    <m/>
    <m/>
    <m/>
    <m/>
    <s v="none"/>
    <m/>
    <m/>
    <m/>
    <x v="0"/>
    <m/>
    <x v="0"/>
  </r>
  <r>
    <s v="CORPGP3IBB2478Q1 2020EUR"/>
    <x v="2"/>
    <n v="966"/>
    <s v="STRATOBOIS"/>
    <s v="GP3IBB2478"/>
    <s v="Q1 2020"/>
    <s v="EUR"/>
    <n v="160"/>
    <n v="160.00040000000001"/>
    <n v="-4.0000000001327803E-4"/>
    <n v="160"/>
    <n v="0"/>
    <x v="0"/>
    <m/>
    <m/>
    <m/>
    <m/>
    <s v="none"/>
    <m/>
    <m/>
    <m/>
    <x v="0"/>
    <m/>
    <x v="0"/>
  </r>
  <r>
    <s v="CORPGP3IBB2478Q2 2020EUR"/>
    <x v="2"/>
    <n v="966"/>
    <s v="STRATOBOIS"/>
    <s v="GP3IBB2478"/>
    <s v="Q2 2020"/>
    <s v="EUR"/>
    <n v="38.06"/>
    <n v="38.055999999999997"/>
    <n v="4.0000000000048799E-3"/>
    <n v="38.06"/>
    <n v="0"/>
    <x v="0"/>
    <m/>
    <m/>
    <m/>
    <m/>
    <s v="none"/>
    <s v="Produit"/>
    <s v="Thao"/>
    <s v="[TN] : OK après la relance du calcul (28/04)_x000a_Avant la relance du calcul rebate : Le rebate KO dans la participation (doublé) mais OK dans l'ajustement._x000a_Après la relance du calcul : Rebate OK dans la participation et l'ajustement"/>
    <x v="3"/>
    <s v="Thao"/>
    <x v="0"/>
  </r>
  <r>
    <s v="CORPGP3IBB2478Q3 2020EUR"/>
    <x v="2"/>
    <n v="966"/>
    <s v="STRATOBOIS"/>
    <s v="GP3IBB2478"/>
    <s v="Q3 2020"/>
    <s v="EUR"/>
    <n v="74.16"/>
    <n v="74.16"/>
    <n v="0"/>
    <n v="74.16"/>
    <n v="0"/>
    <x v="0"/>
    <m/>
    <m/>
    <m/>
    <m/>
    <s v="none"/>
    <m/>
    <m/>
    <m/>
    <x v="0"/>
    <m/>
    <x v="0"/>
  </r>
  <r>
    <s v="CORPGP3IBB2478Q4 2020EUR"/>
    <x v="2"/>
    <n v="966"/>
    <s v="STRATOBOIS"/>
    <s v="GP3IBB2478"/>
    <s v="Q4 2020"/>
    <s v="EUR"/>
    <n v="4231.92"/>
    <n v="4231.9204"/>
    <n v="-3.9999999989959103E-4"/>
    <n v="4231.92"/>
    <n v="0"/>
    <x v="0"/>
    <m/>
    <m/>
    <m/>
    <m/>
    <s v="none"/>
    <m/>
    <m/>
    <m/>
    <x v="0"/>
    <m/>
    <x v="0"/>
  </r>
  <r>
    <s v="CORPGP3IBBN2747Q3 2020EUR"/>
    <x v="2"/>
    <n v="966"/>
    <s v="STRATOBOIS"/>
    <s v="GP3IBBN2747"/>
    <s v="Q3 2020"/>
    <s v="EUR"/>
    <n v="4995.92"/>
    <n v="4995.92"/>
    <n v="0"/>
    <n v="4995.92"/>
    <n v="0"/>
    <x v="0"/>
    <m/>
    <m/>
    <m/>
    <m/>
    <s v="none"/>
    <m/>
    <m/>
    <m/>
    <x v="0"/>
    <m/>
    <x v="0"/>
  </r>
  <r>
    <s v="CORPGP3IBBN2747Q4 2020EUR"/>
    <x v="2"/>
    <n v="966"/>
    <s v="STRATOBOIS"/>
    <s v="GP3IBBN2747"/>
    <s v="Q4 2020"/>
    <s v="EUR"/>
    <n v="8175.6"/>
    <n v="8175.6040000000003"/>
    <n v="-3.9999999999054099E-3"/>
    <n v="8175.6"/>
    <n v="0"/>
    <x v="0"/>
    <m/>
    <m/>
    <m/>
    <m/>
    <s v="none"/>
    <m/>
    <m/>
    <m/>
    <x v="0"/>
    <m/>
    <x v="0"/>
  </r>
  <r>
    <s v="CORPGP4GP2527S2 2020EUR"/>
    <x v="2"/>
    <n v="1499"/>
    <s v="STANDARD TEXTILE SAS"/>
    <s v="GP4GP2527"/>
    <s v="S2 2020"/>
    <s v="EUR"/>
    <n v="687701.88149999897"/>
    <n v="687701.88150000002"/>
    <n v="-1.16415321826934E-10"/>
    <n v="687701.88149999897"/>
    <n v="0"/>
    <x v="0"/>
    <m/>
    <m/>
    <m/>
    <m/>
    <s v="none"/>
    <s v="Produit"/>
    <s v="Ossama"/>
    <s v="[OA] Rebate calculé à la main (2208235,43*14%)+(2814963,19*7%)+(194148,81*20,20%)+(81803,54*8,82%)+(1223032,398*6%)+(2067863,02*3%) = 687701,882//https://www.astoresuite.com/contracts/show/28206 / Ajustement : https://www.astoresuite.com/adjustements/edit/26886_x000a_[NB] Corrigé compile corrigé"/>
    <x v="1"/>
    <s v="Nicolas"/>
    <x v="9"/>
  </r>
  <r>
    <s v="CORP26133077Q1 2020EUR"/>
    <x v="2"/>
    <n v="1655"/>
    <s v="BEAULIEU INTERNATIONAL GROUP NV"/>
    <n v="26133077"/>
    <s v="Q1 2020"/>
    <s v="EUR"/>
    <n v="19538.099999999999"/>
    <n v="19538.096000000001"/>
    <n v="3.9999999971769198E-3"/>
    <n v="19538.099999999999"/>
    <n v="0"/>
    <x v="0"/>
    <m/>
    <m/>
    <m/>
    <m/>
    <s v="none"/>
    <m/>
    <m/>
    <m/>
    <x v="0"/>
    <m/>
    <x v="0"/>
  </r>
  <r>
    <s v="CORP26133077Q2 2020EUR"/>
    <x v="2"/>
    <n v="1655"/>
    <s v="BEAULIEU INTERNATIONAL GROUP NV"/>
    <n v="26133077"/>
    <s v="Q2 2020"/>
    <s v="EUR"/>
    <n v="6636.65"/>
    <n v="6636.65"/>
    <n v="0"/>
    <n v="6636.65"/>
    <n v="0"/>
    <x v="0"/>
    <m/>
    <m/>
    <m/>
    <m/>
    <s v="none"/>
    <m/>
    <m/>
    <m/>
    <x v="0"/>
    <m/>
    <x v="0"/>
  </r>
  <r>
    <s v="CORP26133077Q3 2020EUR"/>
    <x v="2"/>
    <n v="1655"/>
    <s v="BEAULIEU INTERNATIONAL GROUP NV"/>
    <n v="26133077"/>
    <s v="Q3 2020"/>
    <s v="EUR"/>
    <n v="7248.55"/>
    <n v="7248.55"/>
    <n v="0"/>
    <n v="7248.55"/>
    <n v="0"/>
    <x v="0"/>
    <m/>
    <m/>
    <m/>
    <m/>
    <s v="none"/>
    <m/>
    <m/>
    <m/>
    <x v="0"/>
    <m/>
    <x v="0"/>
  </r>
  <r>
    <s v="CORP26133077Q4 2020EUR"/>
    <x v="2"/>
    <n v="1655"/>
    <s v="BEAULIEU INTERNATIONAL GROUP NV"/>
    <n v="26133077"/>
    <s v="Q4 2020"/>
    <s v="EUR"/>
    <n v="4139.95"/>
    <n v="4139.95"/>
    <n v="0"/>
    <n v="4139.95"/>
    <n v="0"/>
    <x v="0"/>
    <m/>
    <m/>
    <m/>
    <m/>
    <s v="none"/>
    <m/>
    <m/>
    <m/>
    <x v="0"/>
    <m/>
    <x v="0"/>
  </r>
  <r>
    <s v="CORPGP2GP21036Q1 2020EUR"/>
    <x v="2"/>
    <n v="1675"/>
    <s v="COFEL INDUSTRIES (COPIREL)"/>
    <s v="GP2GP21036"/>
    <s v="Q1 2020"/>
    <s v="EUR"/>
    <n v="23923.56"/>
    <n v="23923.5635"/>
    <n v="-3.4999999988940501E-3"/>
    <n v="23923.5635"/>
    <n v="-3.4999999988940501E-3"/>
    <x v="0"/>
    <m/>
    <m/>
    <m/>
    <m/>
    <s v="none"/>
    <m/>
    <m/>
    <m/>
    <x v="0"/>
    <m/>
    <x v="0"/>
  </r>
  <r>
    <s v="CORPGP2GP21036Q2 2020EUR"/>
    <x v="2"/>
    <n v="1675"/>
    <s v="COFEL INDUSTRIES (COPIREL)"/>
    <s v="GP2GP21036"/>
    <s v="Q2 2020"/>
    <s v="EUR"/>
    <n v="11752.95"/>
    <n v="11752.949500000001"/>
    <n v="5.00000003739842E-4"/>
    <n v="11752.949500000001"/>
    <n v="5.00000003739842E-4"/>
    <x v="0"/>
    <m/>
    <m/>
    <m/>
    <m/>
    <s v="none"/>
    <m/>
    <m/>
    <m/>
    <x v="0"/>
    <m/>
    <x v="0"/>
  </r>
  <r>
    <s v="CORPGP2GP21036Q3 2020EUR"/>
    <x v="2"/>
    <n v="1675"/>
    <s v="COFEL INDUSTRIES (COPIREL)"/>
    <s v="GP2GP21036"/>
    <s v="Q3 2020"/>
    <s v="EUR"/>
    <n v="11861.43"/>
    <n v="11861.434499999999"/>
    <n v="-4.4999999990977804E-3"/>
    <n v="11861.434499999999"/>
    <n v="-4.4999999990977804E-3"/>
    <x v="0"/>
    <m/>
    <m/>
    <m/>
    <m/>
    <s v="none"/>
    <m/>
    <m/>
    <m/>
    <x v="0"/>
    <m/>
    <x v="0"/>
  </r>
  <r>
    <s v="CORPGP2GP21036Q4 2020EUR"/>
    <x v="2"/>
    <n v="1675"/>
    <s v="COFEL INDUSTRIES (COPIREL)"/>
    <s v="GP2GP21036"/>
    <s v="Q4 2020"/>
    <s v="EUR"/>
    <n v="7260.45"/>
    <n v="7260.4534999999996"/>
    <n v="-3.49999999980354E-3"/>
    <n v="7260.4534999999996"/>
    <n v="-3.49999999980354E-3"/>
    <x v="0"/>
    <m/>
    <m/>
    <m/>
    <m/>
    <s v="none"/>
    <m/>
    <m/>
    <m/>
    <x v="0"/>
    <m/>
    <x v="0"/>
  </r>
  <r>
    <s v="CORPGP2GP21037Q1 2020EUR"/>
    <x v="2"/>
    <n v="1675"/>
    <s v="COFEL INDUSTRIES (COPIREL)"/>
    <s v="GP2GP21037"/>
    <s v="Q1 2020"/>
    <s v="EUR"/>
    <n v="116864.6"/>
    <n v="116864.6021"/>
    <n v="-2.0999999978812398E-3"/>
    <n v="116864.6"/>
    <n v="0"/>
    <x v="0"/>
    <m/>
    <m/>
    <m/>
    <m/>
    <s v="none"/>
    <m/>
    <m/>
    <m/>
    <x v="0"/>
    <m/>
    <x v="0"/>
  </r>
  <r>
    <s v="CORPGP2GP21037Q2 2020EUR"/>
    <x v="2"/>
    <n v="1675"/>
    <s v="COFEL INDUSTRIES (COPIREL)"/>
    <s v="GP2GP21037"/>
    <s v="Q2 2020"/>
    <s v="EUR"/>
    <n v="63180.02"/>
    <n v="63180.0213"/>
    <n v="-1.3000000035390199E-3"/>
    <n v="63180.02"/>
    <n v="0"/>
    <x v="0"/>
    <m/>
    <m/>
    <m/>
    <m/>
    <s v="none"/>
    <m/>
    <m/>
    <m/>
    <x v="0"/>
    <m/>
    <x v="0"/>
  </r>
  <r>
    <s v="CORPGP2GP21037Q3 2020EUR"/>
    <x v="2"/>
    <n v="1675"/>
    <s v="COFEL INDUSTRIES (COPIREL)"/>
    <s v="GP2GP21037"/>
    <s v="Q3 2020"/>
    <s v="EUR"/>
    <n v="92177.46"/>
    <n v="92177.460200000001"/>
    <n v="-1.9999999494757501E-4"/>
    <n v="92177.46"/>
    <n v="0"/>
    <x v="0"/>
    <m/>
    <m/>
    <m/>
    <m/>
    <s v="none"/>
    <m/>
    <m/>
    <m/>
    <x v="0"/>
    <m/>
    <x v="0"/>
  </r>
  <r>
    <s v="CORPGP2GP21037Q4 2020EUR"/>
    <x v="2"/>
    <n v="1675"/>
    <s v="COFEL INDUSTRIES (COPIREL)"/>
    <s v="GP2GP21037"/>
    <s v="Q4 2020"/>
    <s v="EUR"/>
    <n v="83294.53"/>
    <n v="83294.533500000005"/>
    <n v="-3.5000000061700099E-3"/>
    <n v="83294.53"/>
    <n v="0"/>
    <x v="0"/>
    <m/>
    <m/>
    <m/>
    <m/>
    <s v="none"/>
    <m/>
    <m/>
    <m/>
    <x v="0"/>
    <m/>
    <x v="0"/>
  </r>
  <r>
    <s v="CORPGP3IISIB21038Q1 2020EUR"/>
    <x v="2"/>
    <n v="1675"/>
    <s v="COFEL INDUSTRIES (COPIREL)"/>
    <s v="GP3IISIB21038"/>
    <s v="Q1 2020"/>
    <s v="EUR"/>
    <n v="8935.7159999999894"/>
    <n v="8935.7160000000003"/>
    <n v="-1.81898940354585E-12"/>
    <n v="8935.7160000000003"/>
    <n v="-1.81898940354585E-12"/>
    <x v="0"/>
    <m/>
    <m/>
    <m/>
    <m/>
    <s v="none"/>
    <m/>
    <m/>
    <m/>
    <x v="0"/>
    <m/>
    <x v="0"/>
  </r>
  <r>
    <s v="CORPGP3IISIB21038Q2 2020EUR"/>
    <x v="2"/>
    <n v="1675"/>
    <s v="COFEL INDUSTRIES (COPIREL)"/>
    <s v="GP3IISIB21038"/>
    <s v="Q2 2020"/>
    <s v="EUR"/>
    <n v="4652.2629999999999"/>
    <n v="4652.2629999999999"/>
    <n v="9.0949470177292804E-13"/>
    <n v="4652.2629999999999"/>
    <n v="9.0949470177292804E-13"/>
    <x v="0"/>
    <m/>
    <m/>
    <m/>
    <m/>
    <s v="none"/>
    <m/>
    <m/>
    <m/>
    <x v="0"/>
    <m/>
    <x v="0"/>
  </r>
  <r>
    <s v="CORPGP3IISIB21038Q3 2020EUR"/>
    <x v="2"/>
    <n v="1675"/>
    <s v="COFEL INDUSTRIES (COPIREL)"/>
    <s v="GP3IISIB21038"/>
    <s v="Q3 2020"/>
    <s v="EUR"/>
    <n v="5703.5659999999898"/>
    <n v="5703.5659999999998"/>
    <n v="-1.81898940354585E-12"/>
    <n v="5703.5659999999998"/>
    <n v="-1.81898940354585E-12"/>
    <x v="0"/>
    <m/>
    <m/>
    <m/>
    <m/>
    <s v="none"/>
    <m/>
    <m/>
    <m/>
    <x v="0"/>
    <m/>
    <x v="0"/>
  </r>
  <r>
    <s v="CORPGP3IISIB21038Q4 2020EUR"/>
    <x v="2"/>
    <n v="1675"/>
    <s v="COFEL INDUSTRIES (COPIREL)"/>
    <s v="GP3IISIB21038"/>
    <s v="Q4 2020"/>
    <s v="EUR"/>
    <n v="2529.3434999999999"/>
    <n v="2529.3434999999999"/>
    <n v="9.0949470177292804E-13"/>
    <n v="2529.3434999999999"/>
    <n v="9.0949470177292804E-13"/>
    <x v="0"/>
    <m/>
    <m/>
    <m/>
    <m/>
    <s v="none"/>
    <m/>
    <m/>
    <m/>
    <x v="0"/>
    <m/>
    <x v="0"/>
  </r>
  <r>
    <s v="CORPGP3PMG2972Q1 2020EUR"/>
    <x v="2"/>
    <n v="1675"/>
    <s v="COFEL INDUSTRIES (COPIREL)"/>
    <s v="GP3PMG2972"/>
    <s v="Q1 2020"/>
    <s v="EUR"/>
    <n v="6728.9220999999998"/>
    <n v="6728.9220999999998"/>
    <n v="0"/>
    <n v="6728.9220999999998"/>
    <n v="0"/>
    <x v="0"/>
    <m/>
    <m/>
    <m/>
    <m/>
    <s v="none"/>
    <s v="Produit"/>
    <s v="Ossama"/>
    <s v="[OA] le périmètre couvert couvre que TRIBE, PULLMAN, MGALLERY et GREET / https://www.astoresuite.com/contracts/show/30438 _x000a_[EF] Réglé répartition des lignes dans la compile de facturation"/>
    <x v="1"/>
    <s v="Emmanuel"/>
    <x v="9"/>
  </r>
  <r>
    <s v="CORPGP3PMG2972Q2 2020EUR"/>
    <x v="2"/>
    <n v="1675"/>
    <s v="COFEL INDUSTRIES (COPIREL)"/>
    <s v="GP3PMG2972"/>
    <s v="Q2 2020"/>
    <s v="EUR"/>
    <n v="4106.2808000000005"/>
    <n v="4106.2808000000005"/>
    <n v="0"/>
    <n v="4106.2808000000005"/>
    <n v="0"/>
    <x v="0"/>
    <m/>
    <m/>
    <m/>
    <m/>
    <s v="none"/>
    <s v="Produit"/>
    <s v="Ossama"/>
    <s v="[OA] le périmétre couvert couvre que PULLMAN, MGALLERY, TRIBE et GREET /https://www.astoresuite.com/adjustements/edit/14555_x000a_[EF] Réglé répartition des lignes dans la compile de facturation"/>
    <x v="1"/>
    <s v="Emmanuel"/>
    <x v="9"/>
  </r>
  <r>
    <s v="CORPGP3PMG2972Q3 2020EUR"/>
    <x v="2"/>
    <n v="1675"/>
    <s v="COFEL INDUSTRIES (COPIREL)"/>
    <s v="GP3PMG2972"/>
    <s v="Q3 2020"/>
    <s v="EUR"/>
    <n v="2829.6316999999999"/>
    <n v="2829.6316999999999"/>
    <n v="0"/>
    <n v="2829.6316999999999"/>
    <n v="0"/>
    <x v="0"/>
    <m/>
    <m/>
    <m/>
    <m/>
    <s v="none"/>
    <s v="Produit"/>
    <s v="Ossama"/>
    <s v="[OA] le périmètre couvert couvre que TRIBE, PULLMAN, MGALLERY et GREET / https://www.astoresuite.com/contracts/show/30438  / https://www.astoresuite.com/adjustements/edit/9443_x000a_[EF] Réglé répartition des lignes dans la compile de facturation"/>
    <x v="1"/>
    <s v="Emmanuel"/>
    <x v="9"/>
  </r>
  <r>
    <s v="CORPGP3PMG2972Q4 2020EUR"/>
    <x v="2"/>
    <n v="1675"/>
    <s v="COFEL INDUSTRIES (COPIREL)"/>
    <s v="GP3PMG2972"/>
    <s v="Q4 2020"/>
    <s v="EUR"/>
    <n v="1642.1114"/>
    <n v="1642.1114"/>
    <n v="0"/>
    <n v="1642.1114"/>
    <n v="0"/>
    <x v="0"/>
    <m/>
    <m/>
    <m/>
    <m/>
    <s v="none"/>
    <s v="Produit"/>
    <s v="Ossama"/>
    <s v="[OA] le périmètre couvert couvre que TRIBE, PULLMAN, MGALLERY et GREET / https://www.astoresuite.com/contracts/show/30438_x000a_[EF] Réglé répartition des lignes dans la compile de facturation"/>
    <x v="1"/>
    <s v="Emmanuel"/>
    <x v="0"/>
  </r>
  <r>
    <s v="CORPGP3NSN2973Q1 2020EUR"/>
    <x v="2"/>
    <n v="1675"/>
    <s v="COFEL INDUSTRIES (COPIREL)"/>
    <s v="GP3NSN2973"/>
    <s v="Q1 2020"/>
    <s v="EUR"/>
    <n v="24016.924999999999"/>
    <n v="24016.924999999999"/>
    <n v="0"/>
    <n v="24016.924999999999"/>
    <n v="0"/>
    <x v="0"/>
    <m/>
    <m/>
    <m/>
    <m/>
    <s v="none"/>
    <m/>
    <m/>
    <m/>
    <x v="0"/>
    <m/>
    <x v="0"/>
  </r>
  <r>
    <s v="CORPGP3NSN2973Q2 2020EUR"/>
    <x v="2"/>
    <n v="1675"/>
    <s v="COFEL INDUSTRIES (COPIREL)"/>
    <s v="GP3NSN2973"/>
    <s v="Q2 2020"/>
    <s v="EUR"/>
    <n v="5337.9319999999998"/>
    <n v="5337.9319999999998"/>
    <n v="0"/>
    <n v="5337.9319999999998"/>
    <n v="0"/>
    <x v="0"/>
    <m/>
    <m/>
    <m/>
    <m/>
    <s v="none"/>
    <m/>
    <m/>
    <m/>
    <x v="0"/>
    <m/>
    <x v="0"/>
  </r>
  <r>
    <s v="CORPGP3NSN2973Q3 2020EUR"/>
    <x v="2"/>
    <n v="1675"/>
    <s v="COFEL INDUSTRIES (COPIREL)"/>
    <s v="GP3NSN2973"/>
    <s v="Q3 2020"/>
    <s v="EUR"/>
    <n v="5360.7169999999996"/>
    <n v="5360.7169999999996"/>
    <n v="0"/>
    <n v="5360.7169999999996"/>
    <n v="0"/>
    <x v="0"/>
    <m/>
    <m/>
    <m/>
    <m/>
    <s v="none"/>
    <m/>
    <m/>
    <m/>
    <x v="0"/>
    <m/>
    <x v="0"/>
  </r>
  <r>
    <s v="CORPGP3NSN2973Q4 2020EUR"/>
    <x v="2"/>
    <n v="1675"/>
    <s v="COFEL INDUSTRIES (COPIREL)"/>
    <s v="GP3NSN2973"/>
    <s v="Q4 2020"/>
    <s v="EUR"/>
    <n v="8896.8850000000002"/>
    <n v="8896.8850000000002"/>
    <n v="0"/>
    <n v="8896.8850000000002"/>
    <n v="0"/>
    <x v="0"/>
    <m/>
    <m/>
    <m/>
    <m/>
    <s v="none"/>
    <m/>
    <m/>
    <m/>
    <x v="0"/>
    <m/>
    <x v="0"/>
  </r>
  <r>
    <s v="CORPGP3IISIB2971Q1 2020EUR"/>
    <x v="2"/>
    <n v="1675"/>
    <s v="COFEL INDUSTRIES (COPIREL)"/>
    <s v="GP3IISIB2971"/>
    <s v="Q1 2020"/>
    <s v="EUR"/>
    <n v="5958.77"/>
    <n v="5958.77"/>
    <n v="0"/>
    <n v="5958.77"/>
    <n v="0"/>
    <x v="0"/>
    <m/>
    <m/>
    <m/>
    <m/>
    <s v="none"/>
    <m/>
    <m/>
    <m/>
    <x v="0"/>
    <m/>
    <x v="0"/>
  </r>
  <r>
    <s v="CORPGP3IISIB2971Q2 2020EUR"/>
    <x v="2"/>
    <n v="1675"/>
    <s v="COFEL INDUSTRIES (COPIREL)"/>
    <s v="GP3IISIB2971"/>
    <s v="Q2 2020"/>
    <s v="EUR"/>
    <n v="8863.4410000000007"/>
    <n v="8863.4410000000007"/>
    <n v="0"/>
    <n v="8863.4410000000007"/>
    <n v="0"/>
    <x v="0"/>
    <m/>
    <m/>
    <m/>
    <m/>
    <s v="none"/>
    <m/>
    <m/>
    <m/>
    <x v="0"/>
    <m/>
    <x v="0"/>
  </r>
  <r>
    <s v="CORPGP3IISIB2971Q3 2020EUR"/>
    <x v="2"/>
    <n v="1675"/>
    <s v="COFEL INDUSTRIES (COPIREL)"/>
    <s v="GP3IISIB2971"/>
    <s v="Q3 2020"/>
    <s v="EUR"/>
    <n v="6955.02"/>
    <n v="6955.02"/>
    <n v="0"/>
    <n v="6955.02"/>
    <n v="0"/>
    <x v="0"/>
    <m/>
    <m/>
    <m/>
    <m/>
    <s v="none"/>
    <m/>
    <m/>
    <m/>
    <x v="0"/>
    <m/>
    <x v="0"/>
  </r>
  <r>
    <s v="CORPGP3IISIB2971Q4 2020EUR"/>
    <x v="2"/>
    <n v="1675"/>
    <s v="COFEL INDUSTRIES (COPIREL)"/>
    <s v="GP3IISIB2971"/>
    <s v="Q4 2020"/>
    <s v="EUR"/>
    <n v="565.33500000000004"/>
    <n v="565.33500000000004"/>
    <n v="0"/>
    <n v="565.33500000000004"/>
    <n v="0"/>
    <x v="0"/>
    <m/>
    <m/>
    <m/>
    <m/>
    <s v="none"/>
    <m/>
    <m/>
    <m/>
    <x v="0"/>
    <m/>
    <x v="0"/>
  </r>
  <r>
    <s v="CORP690001Q1 2020EUR"/>
    <x v="2"/>
    <n v="1713"/>
    <s v="ATL PRODUCTION (ATELIER TOLERIE DU LIMOUSIN)"/>
    <n v="690001"/>
    <s v="Q1 2020"/>
    <s v="EUR"/>
    <n v="9034.73"/>
    <n v="9034.7384000000002"/>
    <n v="-8.4000000006199099E-3"/>
    <n v="9034.73"/>
    <n v="0"/>
    <x v="0"/>
    <m/>
    <m/>
    <m/>
    <m/>
    <s v="none"/>
    <m/>
    <m/>
    <m/>
    <x v="0"/>
    <m/>
    <x v="0"/>
  </r>
  <r>
    <s v="CORP690001Q2 2020EUR"/>
    <x v="2"/>
    <n v="1713"/>
    <s v="ATL PRODUCTION (ATELIER TOLERIE DU LIMOUSIN)"/>
    <n v="690001"/>
    <s v="Q2 2020"/>
    <s v="EUR"/>
    <n v="2260.4699999999998"/>
    <n v="2260.4639999999999"/>
    <n v="5.9999999998581102E-3"/>
    <n v="2260.4699999999998"/>
    <n v="0"/>
    <x v="0"/>
    <m/>
    <m/>
    <m/>
    <m/>
    <s v="none"/>
    <m/>
    <m/>
    <m/>
    <x v="0"/>
    <m/>
    <x v="0"/>
  </r>
  <r>
    <s v="CORP690001Q4 2020EUR"/>
    <x v="2"/>
    <n v="1713"/>
    <s v="ATL PRODUCTION (ATELIER TOLERIE DU LIMOUSIN)"/>
    <n v="690001"/>
    <s v="Q4 2020"/>
    <s v="EUR"/>
    <n v="8610.11"/>
    <n v="8610.1003999999994"/>
    <n v="9.6000000012281799E-3"/>
    <n v="8610.11"/>
    <n v="0"/>
    <x v="0"/>
    <m/>
    <m/>
    <m/>
    <m/>
    <s v="none"/>
    <m/>
    <m/>
    <m/>
    <x v="0"/>
    <m/>
    <x v="0"/>
  </r>
  <r>
    <s v="CORPGP3EHC2175Q4 2020EUR"/>
    <x v="2"/>
    <n v="1713"/>
    <s v="ATL PRODUCTION (ATELIER TOLERIE DU LIMOUSIN)"/>
    <s v="GP3EHC2175"/>
    <s v="Q4 2020"/>
    <s v="EUR"/>
    <n v="41.07"/>
    <n v="41.067"/>
    <n v="3.0000000000001098E-3"/>
    <n v="41.07"/>
    <n v="0"/>
    <x v="0"/>
    <m/>
    <m/>
    <m/>
    <m/>
    <s v="none"/>
    <m/>
    <m/>
    <m/>
    <x v="0"/>
    <m/>
    <x v="0"/>
  </r>
  <r>
    <s v="CORPGP2GP2170Q1 2020EUR"/>
    <x v="2"/>
    <n v="1753"/>
    <s v="IFI SPA (METALMOBIL)"/>
    <s v="GP2GP2170"/>
    <s v="Q1 2020"/>
    <s v="EUR"/>
    <n v="4587.84"/>
    <n v="4587.8879999999999"/>
    <n v="-4.7999999999774397E-2"/>
    <n v="4587.84"/>
    <n v="0"/>
    <x v="0"/>
    <m/>
    <m/>
    <m/>
    <m/>
    <s v="none"/>
    <m/>
    <m/>
    <m/>
    <x v="0"/>
    <m/>
    <x v="0"/>
  </r>
  <r>
    <s v="CORPGP2GP2170Q2 2020EUR"/>
    <x v="2"/>
    <n v="1753"/>
    <s v="IFI SPA (METALMOBIL)"/>
    <s v="GP2GP2170"/>
    <s v="Q2 2020"/>
    <s v="EUR"/>
    <n v="802.98"/>
    <n v="802.97339999999997"/>
    <n v="6.6000000000485601E-3"/>
    <n v="802.98"/>
    <n v="0"/>
    <x v="0"/>
    <m/>
    <m/>
    <m/>
    <m/>
    <s v="none"/>
    <m/>
    <m/>
    <m/>
    <x v="0"/>
    <m/>
    <x v="0"/>
  </r>
  <r>
    <s v="CORPGP2GP2170Q4 2020EUR"/>
    <x v="2"/>
    <n v="1753"/>
    <s v="IFI SPA (METALMOBIL)"/>
    <s v="GP2GP2170"/>
    <s v="Q4 2020"/>
    <s v="EUR"/>
    <n v="55.9"/>
    <n v="55.896000000000001"/>
    <n v="3.9999999999977796E-3"/>
    <n v="55.9"/>
    <n v="0"/>
    <x v="0"/>
    <m/>
    <m/>
    <m/>
    <m/>
    <s v="none"/>
    <m/>
    <m/>
    <m/>
    <x v="0"/>
    <m/>
    <x v="0"/>
  </r>
  <r>
    <s v="CORPGP3IB2598Q1 2020EUR"/>
    <x v="2"/>
    <n v="1753"/>
    <s v="IFI SPA (METALMOBIL)"/>
    <s v="GP3IB2598"/>
    <s v="Q1 2020"/>
    <s v="EUR"/>
    <n v="2034.83"/>
    <n v="2034.8276000000001"/>
    <n v="2.3999999998522898E-3"/>
    <n v="2034.83"/>
    <n v="0"/>
    <x v="0"/>
    <m/>
    <m/>
    <m/>
    <m/>
    <s v="none"/>
    <m/>
    <m/>
    <m/>
    <x v="0"/>
    <m/>
    <x v="0"/>
  </r>
  <r>
    <s v="CORPGP3IB2598Q2 2020EUR"/>
    <x v="2"/>
    <n v="1753"/>
    <s v="IFI SPA (METALMOBIL)"/>
    <s v="GP3IB2598"/>
    <s v="Q2 2020"/>
    <s v="EUR"/>
    <n v="236.95"/>
    <n v="236.94560000000001"/>
    <n v="4.3999999999755303E-3"/>
    <n v="236.95"/>
    <n v="0"/>
    <x v="0"/>
    <m/>
    <m/>
    <m/>
    <m/>
    <s v="none"/>
    <m/>
    <m/>
    <m/>
    <x v="0"/>
    <m/>
    <x v="0"/>
  </r>
  <r>
    <s v="CORPGP3IB2598Q3 2020EUR"/>
    <x v="2"/>
    <n v="1753"/>
    <s v="IFI SPA (METALMOBIL)"/>
    <s v="GP3IB2598"/>
    <s v="Q3 2020"/>
    <s v="EUR"/>
    <n v="76.900000000000006"/>
    <n v="76.898399999999995"/>
    <n v="1.60000000001048E-3"/>
    <n v="76.900000000000006"/>
    <n v="0"/>
    <x v="0"/>
    <m/>
    <m/>
    <m/>
    <m/>
    <s v="none"/>
    <m/>
    <m/>
    <m/>
    <x v="0"/>
    <m/>
    <x v="0"/>
  </r>
  <r>
    <s v="CORPGP3IB2598Q4 2020EUR"/>
    <x v="2"/>
    <n v="1753"/>
    <s v="IFI SPA (METALMOBIL)"/>
    <s v="GP3IB2598"/>
    <s v="Q4 2020"/>
    <s v="EUR"/>
    <n v="23.0199999999999"/>
    <n v="23.024000000000001"/>
    <n v="-4.0000000000048799E-3"/>
    <n v="23.0199999999999"/>
    <n v="0"/>
    <x v="0"/>
    <m/>
    <m/>
    <m/>
    <m/>
    <s v="none"/>
    <m/>
    <m/>
    <m/>
    <x v="0"/>
    <m/>
    <x v="0"/>
  </r>
  <r>
    <s v="CORPGP2GP2410Q1 2020EUR"/>
    <x v="2"/>
    <n v="1843"/>
    <s v="PASSMAN"/>
    <s v="GP2GP2410"/>
    <s v="Q1 2020"/>
    <s v="EUR"/>
    <n v="5196.5200000000004"/>
    <n v="5196.5200000000004"/>
    <n v="0"/>
    <n v="5196.5200000000004"/>
    <n v="0"/>
    <x v="0"/>
    <m/>
    <m/>
    <m/>
    <m/>
    <s v="none"/>
    <m/>
    <m/>
    <m/>
    <x v="0"/>
    <m/>
    <x v="0"/>
  </r>
  <r>
    <s v="CORPGP2GP2410Q2 2020EUR"/>
    <x v="2"/>
    <n v="1843"/>
    <s v="PASSMAN"/>
    <s v="GP2GP2410"/>
    <s v="Q2 2020"/>
    <s v="EUR"/>
    <n v="6372.23"/>
    <n v="6372.2259999999997"/>
    <n v="3.9999999999054099E-3"/>
    <n v="6372.23"/>
    <n v="0"/>
    <x v="0"/>
    <m/>
    <m/>
    <m/>
    <m/>
    <s v="none"/>
    <m/>
    <m/>
    <m/>
    <x v="0"/>
    <m/>
    <x v="0"/>
  </r>
  <r>
    <s v="CORPGP2GP2410Q4 2020EUR"/>
    <x v="2"/>
    <n v="1843"/>
    <s v="PASSMAN"/>
    <s v="GP2GP2410"/>
    <s v="Q4 2020"/>
    <s v="EUR"/>
    <n v="4704.91"/>
    <n v="4704.9075999999995"/>
    <n v="2.4000000003070402E-3"/>
    <n v="4704.91"/>
    <n v="0"/>
    <x v="0"/>
    <m/>
    <m/>
    <m/>
    <m/>
    <s v="none"/>
    <s v="Produit"/>
    <s v="Ossama"/>
    <s v="[OA] le périmétre couvert ne couvre pas la france. j'ai calculé le rebate à la main d'une valeur de 688,38 (17209,39*4%)  // https://www.astoresuite.com/contracts/show/29172 / https://www.astoresuite.com/declarative_campaign_participations/edit/17515_x000a_[NB] Corrigé FR ajouté sur le contrat, annulation de la FR en Q0"/>
    <x v="1"/>
    <s v="Nicolas"/>
    <x v="9"/>
  </r>
  <r>
    <s v="CORPGP4GP2726Q1 2020EUR"/>
    <x v="2"/>
    <n v="1843"/>
    <s v="PASSMAN"/>
    <s v="GP4GP2726"/>
    <s v="Q1 2020"/>
    <s v="EUR"/>
    <n v="3163.41"/>
    <n v="3163.4004"/>
    <n v="9.6000000007734308E-3"/>
    <n v="3163.41"/>
    <n v="0"/>
    <x v="0"/>
    <m/>
    <m/>
    <m/>
    <m/>
    <s v="none"/>
    <m/>
    <m/>
    <m/>
    <x v="0"/>
    <m/>
    <x v="0"/>
  </r>
  <r>
    <s v="CORPGP4GP2726Q2 2020EUR"/>
    <x v="2"/>
    <n v="1843"/>
    <s v="PASSMAN"/>
    <s v="GP4GP2726"/>
    <s v="Q2 2020"/>
    <s v="EUR"/>
    <n v="937.04"/>
    <n v="937.04200000000003"/>
    <n v="-2.0000000000663901E-3"/>
    <n v="937.04"/>
    <n v="0"/>
    <x v="0"/>
    <m/>
    <m/>
    <m/>
    <m/>
    <s v="none"/>
    <m/>
    <m/>
    <m/>
    <x v="0"/>
    <m/>
    <x v="0"/>
  </r>
  <r>
    <s v="CORPGP4GP2726Q4 2020EUR"/>
    <x v="2"/>
    <n v="1843"/>
    <s v="PASSMAN"/>
    <s v="GP4GP2726"/>
    <s v="Q4 2020"/>
    <s v="EUR"/>
    <n v="37542.9"/>
    <n v="37542.904199999997"/>
    <n v="-4.1999999957624797E-3"/>
    <n v="37542.9"/>
    <n v="0"/>
    <x v="0"/>
    <m/>
    <m/>
    <m/>
    <m/>
    <s v="none"/>
    <s v="Produit"/>
    <s v="Sarah"/>
    <s v="[SB] Après calcul à la main je retrouve le montant facturé 37,542.90_x000a_[ZB] les clients 70600.H6681 et 72471.H2770 ne sont pas inclus dans le calcul, car perimetre non inclus Benin et Niger_x000a_[NB] Ok contrat corrigé dans PDf il s'agit bien d'un contrat WW_x000a_"/>
    <x v="1"/>
    <s v="Nicolas"/>
    <x v="4"/>
  </r>
  <r>
    <s v="CORPGP4GP2413Y 2020EUR"/>
    <x v="2"/>
    <n v="1845"/>
    <s v="ORANGE"/>
    <s v="GP4GP2413"/>
    <s v="Y 2020"/>
    <s v="EUR"/>
    <n v="63568.76"/>
    <n v="63568.763400000003"/>
    <n v="-3.40000000142026E-3"/>
    <n v="63568.76"/>
    <n v="0"/>
    <x v="0"/>
    <m/>
    <m/>
    <m/>
    <m/>
    <s v="none"/>
    <m/>
    <m/>
    <m/>
    <x v="0"/>
    <m/>
    <x v="0"/>
  </r>
  <r>
    <s v="CORP768614Q1 2020EUR"/>
    <x v="2"/>
    <n v="2021"/>
    <s v="FORBO SARLINO"/>
    <n v="768614"/>
    <s v="Q1 2020"/>
    <s v="EUR"/>
    <n v="36302.15"/>
    <n v="36302.144399999997"/>
    <n v="5.6000000040512497E-3"/>
    <n v="36302.15"/>
    <n v="0"/>
    <x v="0"/>
    <m/>
    <m/>
    <m/>
    <m/>
    <s v="none"/>
    <m/>
    <m/>
    <m/>
    <x v="0"/>
    <m/>
    <x v="0"/>
  </r>
  <r>
    <s v="CORP768614Q2 2020EUR"/>
    <x v="2"/>
    <n v="2021"/>
    <s v="FORBO SARLINO"/>
    <n v="768614"/>
    <s v="Q2 2020"/>
    <s v="EUR"/>
    <n v="7254.72"/>
    <n v="7254.72"/>
    <n v="0"/>
    <n v="7254.72"/>
    <n v="0"/>
    <x v="0"/>
    <m/>
    <m/>
    <m/>
    <m/>
    <s v="none"/>
    <m/>
    <m/>
    <m/>
    <x v="0"/>
    <m/>
    <x v="0"/>
  </r>
  <r>
    <s v="CORP768614Q3 2020EUR"/>
    <x v="2"/>
    <n v="2021"/>
    <s v="FORBO SARLINO"/>
    <n v="768614"/>
    <s v="Q3 2020"/>
    <s v="EUR"/>
    <n v="11335.8"/>
    <n v="11335.8"/>
    <n v="0"/>
    <n v="11335.8"/>
    <n v="0"/>
    <x v="0"/>
    <m/>
    <m/>
    <m/>
    <m/>
    <s v="none"/>
    <m/>
    <m/>
    <m/>
    <x v="0"/>
    <m/>
    <x v="0"/>
  </r>
  <r>
    <s v="CORP768614Q4 2020EUR"/>
    <x v="2"/>
    <n v="2021"/>
    <s v="FORBO SARLINO"/>
    <n v="768614"/>
    <s v="Q4 2020"/>
    <s v="EUR"/>
    <n v="22168.5"/>
    <n v="22168.5"/>
    <n v="0"/>
    <n v="22168.5"/>
    <n v="0"/>
    <x v="0"/>
    <m/>
    <m/>
    <m/>
    <m/>
    <s v="none"/>
    <m/>
    <m/>
    <m/>
    <x v="0"/>
    <m/>
    <x v="0"/>
  </r>
  <r>
    <s v="CORPGP4GP2017Y 2020EUR"/>
    <x v="2"/>
    <n v="2021"/>
    <s v="FORBO SARLINO"/>
    <s v="GP4GP2017"/>
    <s v="Y 2020"/>
    <s v="EUR"/>
    <n v="38925.879999999997"/>
    <n v="38925.876199999999"/>
    <n v="3.7999999985913698E-3"/>
    <n v="38925.876199999999"/>
    <n v="3.7999999985913698E-3"/>
    <x v="0"/>
    <m/>
    <m/>
    <m/>
    <m/>
    <s v="none"/>
    <m/>
    <m/>
    <m/>
    <x v="0"/>
    <m/>
    <x v="0"/>
  </r>
  <r>
    <s v="CORP26083072Q1 2020EUR"/>
    <x v="2"/>
    <n v="2093"/>
    <s v="BROSSIER SADERNE"/>
    <n v="26083072"/>
    <s v="Q1 2020"/>
    <s v="EUR"/>
    <n v="45635.76"/>
    <n v="45635.762199999997"/>
    <n v="-2.19999999535502E-3"/>
    <n v="45635.76"/>
    <n v="0"/>
    <x v="0"/>
    <m/>
    <m/>
    <m/>
    <m/>
    <s v="none"/>
    <m/>
    <m/>
    <m/>
    <x v="0"/>
    <m/>
    <x v="0"/>
  </r>
  <r>
    <s v="CORP26083072Q2 2020EUR"/>
    <x v="2"/>
    <n v="2093"/>
    <s v="BROSSIER SADERNE"/>
    <n v="26083072"/>
    <s v="Q2 2020"/>
    <s v="EUR"/>
    <n v="22268.9"/>
    <n v="22268.905900000002"/>
    <n v="-5.9000000001105902E-3"/>
    <n v="22268.9"/>
    <n v="0"/>
    <x v="0"/>
    <m/>
    <m/>
    <m/>
    <m/>
    <s v="none"/>
    <m/>
    <m/>
    <m/>
    <x v="0"/>
    <m/>
    <x v="0"/>
  </r>
  <r>
    <s v="CORP26083072Q3 2020EUR"/>
    <x v="2"/>
    <n v="2093"/>
    <s v="BROSSIER SADERNE"/>
    <n v="26083072"/>
    <s v="Q3 2020"/>
    <s v="EUR"/>
    <n v="20258.259999999998"/>
    <n v="20258.251"/>
    <n v="8.9999999981955608E-3"/>
    <n v="20258.259999999998"/>
    <n v="0"/>
    <x v="0"/>
    <m/>
    <m/>
    <m/>
    <m/>
    <s v="none"/>
    <m/>
    <m/>
    <m/>
    <x v="0"/>
    <m/>
    <x v="0"/>
  </r>
  <r>
    <s v="CORP26083072Q4 2020EUR"/>
    <x v="2"/>
    <n v="2093"/>
    <s v="BROSSIER SADERNE"/>
    <n v="26083072"/>
    <s v="Q4 2020"/>
    <s v="EUR"/>
    <n v="21328.58"/>
    <n v="21328.581399999999"/>
    <n v="-1.3999999973748299E-3"/>
    <n v="21328.58"/>
    <n v="0"/>
    <x v="0"/>
    <m/>
    <m/>
    <m/>
    <m/>
    <s v="none"/>
    <m/>
    <m/>
    <m/>
    <x v="0"/>
    <m/>
    <x v="0"/>
  </r>
  <r>
    <s v="CORPGP3GP2954Q1 2020EUR"/>
    <x v="2"/>
    <n v="2093"/>
    <s v="BROSSIER SADERNE"/>
    <s v="GP3GP2954"/>
    <s v="Q1 2020"/>
    <s v="EUR"/>
    <n v="6943.06"/>
    <n v="6943.0572000000002"/>
    <n v="2.8000000002066298E-3"/>
    <n v="6943.06"/>
    <n v="0"/>
    <x v="0"/>
    <m/>
    <m/>
    <m/>
    <m/>
    <s v="none"/>
    <m/>
    <m/>
    <m/>
    <x v="0"/>
    <m/>
    <x v="0"/>
  </r>
  <r>
    <s v="CORPGP3GP2954Q2 2020EUR"/>
    <x v="2"/>
    <n v="2093"/>
    <s v="BROSSIER SADERNE"/>
    <s v="GP3GP2954"/>
    <s v="Q2 2020"/>
    <s v="EUR"/>
    <n v="4792.82"/>
    <n v="4792.8180000000002"/>
    <n v="1.9999999994979498E-3"/>
    <n v="4792.82"/>
    <n v="0"/>
    <x v="0"/>
    <m/>
    <m/>
    <m/>
    <m/>
    <s v="none"/>
    <m/>
    <m/>
    <m/>
    <x v="0"/>
    <m/>
    <x v="0"/>
  </r>
  <r>
    <s v="CORPGP3GP2954Q4 2020EUR"/>
    <x v="2"/>
    <n v="2093"/>
    <s v="BROSSIER SADERNE"/>
    <s v="GP3GP2954"/>
    <s v="Q4 2020"/>
    <s v="EUR"/>
    <n v="8842.1"/>
    <n v="8842.0949999999993"/>
    <n v="5.0000000010186297E-3"/>
    <n v="8842.1"/>
    <n v="0"/>
    <x v="0"/>
    <m/>
    <m/>
    <m/>
    <m/>
    <s v="none"/>
    <m/>
    <m/>
    <m/>
    <x v="0"/>
    <m/>
    <x v="0"/>
  </r>
  <r>
    <s v="CORPGP3IB2278Q1 2020EUR"/>
    <x v="2"/>
    <n v="2093"/>
    <s v="BROSSIER SADERNE"/>
    <s v="GP3IB2278"/>
    <s v="Q1 2020"/>
    <s v="EUR"/>
    <n v="2229.44"/>
    <n v="2229.4436999999998"/>
    <n v="-3.6999999997533398E-3"/>
    <n v="2229.44"/>
    <n v="0"/>
    <x v="0"/>
    <m/>
    <m/>
    <m/>
    <m/>
    <s v="none"/>
    <m/>
    <m/>
    <m/>
    <x v="0"/>
    <m/>
    <x v="0"/>
  </r>
  <r>
    <s v="CORPGP3IB2278Q2 2020EUR"/>
    <x v="2"/>
    <n v="2093"/>
    <s v="BROSSIER SADERNE"/>
    <s v="GP3IB2278"/>
    <s v="Q2 2020"/>
    <s v="EUR"/>
    <n v="313.5"/>
    <n v="313.50389999999999"/>
    <n v="-3.8999999999873498E-3"/>
    <n v="313.5"/>
    <n v="0"/>
    <x v="0"/>
    <m/>
    <m/>
    <m/>
    <m/>
    <s v="none"/>
    <m/>
    <m/>
    <m/>
    <x v="0"/>
    <m/>
    <x v="0"/>
  </r>
  <r>
    <s v="CORPGP3IB2278Q3 2020EUR"/>
    <x v="2"/>
    <n v="2093"/>
    <s v="BROSSIER SADERNE"/>
    <s v="GP3IB2278"/>
    <s v="Q3 2020"/>
    <s v="EUR"/>
    <n v="180.47"/>
    <n v="180.4701"/>
    <n v="-1.0000000000331901E-4"/>
    <n v="180.47"/>
    <n v="0"/>
    <x v="0"/>
    <m/>
    <m/>
    <m/>
    <m/>
    <s v="none"/>
    <m/>
    <m/>
    <m/>
    <x v="0"/>
    <m/>
    <x v="0"/>
  </r>
  <r>
    <s v="CORPGP3IB2278Q4 2020EUR"/>
    <x v="2"/>
    <n v="2093"/>
    <s v="BROSSIER SADERNE"/>
    <s v="GP3IB2278"/>
    <s v="Q4 2020"/>
    <s v="EUR"/>
    <n v="22.53"/>
    <n v="22.5288"/>
    <n v="1.2000000000007499E-3"/>
    <n v="22.53"/>
    <n v="0"/>
    <x v="0"/>
    <m/>
    <m/>
    <m/>
    <m/>
    <s v="none"/>
    <m/>
    <m/>
    <m/>
    <x v="0"/>
    <m/>
    <x v="0"/>
  </r>
  <r>
    <s v="CORPGP3MERD2277Q1 2020EUR"/>
    <x v="2"/>
    <n v="2093"/>
    <s v="BROSSIER SADERNE"/>
    <s v="GP3MERD2277"/>
    <s v="Q1 2020"/>
    <s v="EUR"/>
    <n v="1012.59"/>
    <n v="1012.587"/>
    <n v="3.0000000000427402E-3"/>
    <n v="1012.59"/>
    <n v="0"/>
    <x v="0"/>
    <m/>
    <m/>
    <m/>
    <m/>
    <s v="none"/>
    <m/>
    <m/>
    <m/>
    <x v="0"/>
    <m/>
    <x v="0"/>
  </r>
  <r>
    <s v="CORPGP3MERD2277Q2 2020EUR"/>
    <x v="2"/>
    <n v="2093"/>
    <s v="BROSSIER SADERNE"/>
    <s v="GP3MERD2277"/>
    <s v="Q2 2020"/>
    <s v="EUR"/>
    <n v="74.37"/>
    <n v="74.367000000000004"/>
    <n v="3.0000000000001098E-3"/>
    <n v="74.37"/>
    <n v="0"/>
    <x v="0"/>
    <m/>
    <m/>
    <m/>
    <m/>
    <s v="none"/>
    <m/>
    <m/>
    <m/>
    <x v="0"/>
    <m/>
    <x v="0"/>
  </r>
  <r>
    <s v="CORPGP3MERD2277Q3 2020EUR"/>
    <x v="2"/>
    <n v="2093"/>
    <s v="BROSSIER SADERNE"/>
    <s v="GP3MERD2277"/>
    <s v="Q3 2020"/>
    <s v="EUR"/>
    <n v="15.95"/>
    <n v="15.948"/>
    <n v="1.9999999999988898E-3"/>
    <n v="15.95"/>
    <n v="0"/>
    <x v="0"/>
    <m/>
    <m/>
    <m/>
    <m/>
    <s v="none"/>
    <m/>
    <m/>
    <m/>
    <x v="0"/>
    <m/>
    <x v="0"/>
  </r>
  <r>
    <s v="CORPGP3MERD2277Q4 2020EUR"/>
    <x v="2"/>
    <n v="2093"/>
    <s v="BROSSIER SADERNE"/>
    <s v="GP3MERD2277"/>
    <s v="Q4 2020"/>
    <s v="EUR"/>
    <n v="30.49"/>
    <n v="30.493500000000001"/>
    <n v="-3.5000000000024998E-3"/>
    <n v="30.49"/>
    <n v="0"/>
    <x v="0"/>
    <m/>
    <m/>
    <m/>
    <m/>
    <s v="none"/>
    <m/>
    <m/>
    <m/>
    <x v="0"/>
    <m/>
    <x v="0"/>
  </r>
  <r>
    <s v="CORPGP4GP2666Q1 2020EUR"/>
    <x v="2"/>
    <n v="2093"/>
    <s v="BROSSIER SADERNE"/>
    <s v="GP4GP2666"/>
    <s v="Q1 2020"/>
    <s v="EUR"/>
    <n v="5453.13"/>
    <n v="5453.13"/>
    <n v="0"/>
    <n v="5453.13"/>
    <n v="0"/>
    <x v="0"/>
    <m/>
    <m/>
    <m/>
    <m/>
    <s v="none"/>
    <m/>
    <m/>
    <m/>
    <x v="0"/>
    <m/>
    <x v="0"/>
  </r>
  <r>
    <s v="CORPGP4GP2666Q2 2020EUR"/>
    <x v="2"/>
    <n v="2093"/>
    <s v="BROSSIER SADERNE"/>
    <s v="GP4GP2666"/>
    <s v="Q2 2020"/>
    <s v="EUR"/>
    <n v="2771.36"/>
    <n v="2771.355"/>
    <n v="5.0000000001091298E-3"/>
    <n v="2771.36"/>
    <n v="0"/>
    <x v="0"/>
    <m/>
    <m/>
    <m/>
    <m/>
    <s v="none"/>
    <m/>
    <m/>
    <m/>
    <x v="0"/>
    <m/>
    <x v="0"/>
  </r>
  <r>
    <s v="CORPGP4GP2666Q3 2020EUR"/>
    <x v="2"/>
    <n v="2093"/>
    <s v="BROSSIER SADERNE"/>
    <s v="GP4GP2666"/>
    <s v="Q3 2020"/>
    <s v="EUR"/>
    <n v="2404.48"/>
    <n v="2404.4807999999998"/>
    <n v="-7.9999999979918303E-4"/>
    <n v="2404.48"/>
    <n v="0"/>
    <x v="0"/>
    <m/>
    <m/>
    <m/>
    <m/>
    <s v="none"/>
    <m/>
    <m/>
    <m/>
    <x v="0"/>
    <m/>
    <x v="0"/>
  </r>
  <r>
    <s v="CORPGP4GP2666Q4 2020EUR"/>
    <x v="2"/>
    <n v="2093"/>
    <s v="BROSSIER SADERNE"/>
    <s v="GP4GP2666"/>
    <s v="Q4 2020"/>
    <s v="EUR"/>
    <n v="3430.53"/>
    <n v="3430.5329999999999"/>
    <n v="-2.9999999997016801E-3"/>
    <n v="3430.53"/>
    <n v="0"/>
    <x v="0"/>
    <m/>
    <m/>
    <m/>
    <m/>
    <s v="none"/>
    <m/>
    <m/>
    <m/>
    <x v="0"/>
    <m/>
    <x v="0"/>
  </r>
  <r>
    <s v="CORP2506023Q1 2020EUR"/>
    <x v="2"/>
    <n v="2206"/>
    <s v="BAUDET"/>
    <n v="2506023"/>
    <s v="Q1 2020"/>
    <s v="EUR"/>
    <n v="3711.18"/>
    <n v="3711.18"/>
    <n v="0"/>
    <n v="3711.18"/>
    <n v="0"/>
    <x v="0"/>
    <m/>
    <m/>
    <m/>
    <m/>
    <s v="none"/>
    <m/>
    <m/>
    <m/>
    <x v="0"/>
    <m/>
    <x v="0"/>
  </r>
  <r>
    <s v="CORPGP3GPF12792Q1 2020EUR"/>
    <x v="2"/>
    <n v="2206"/>
    <s v="BAUDET"/>
    <s v="GP3GPF12792"/>
    <s v="Q1 2020"/>
    <s v="EUR"/>
    <n v="9348.84"/>
    <n v="9348.84"/>
    <n v="0"/>
    <n v="9348.84"/>
    <n v="0"/>
    <x v="0"/>
    <m/>
    <m/>
    <m/>
    <m/>
    <s v="none"/>
    <m/>
    <m/>
    <m/>
    <x v="0"/>
    <m/>
    <x v="0"/>
  </r>
  <r>
    <s v="CORPGP3GPF12792Q4 2020EUR"/>
    <x v="2"/>
    <n v="2206"/>
    <s v="BAUDET"/>
    <s v="GP3GPF12792"/>
    <s v="Q4 2020"/>
    <s v="EUR"/>
    <n v="3178.04"/>
    <n v="3178.0349999999999"/>
    <n v="5.0000000001091298E-3"/>
    <n v="3178.04"/>
    <n v="0"/>
    <x v="0"/>
    <m/>
    <m/>
    <m/>
    <m/>
    <s v="none"/>
    <m/>
    <m/>
    <m/>
    <x v="0"/>
    <m/>
    <x v="0"/>
  </r>
  <r>
    <s v="CORPGP3IB2260Q1 2020EUR"/>
    <x v="2"/>
    <n v="2206"/>
    <s v="BAUDET"/>
    <s v="GP3IB2260"/>
    <s v="Q1 2020"/>
    <s v="EUR"/>
    <n v="1233.9000000000001"/>
    <n v="1233.9000000000001"/>
    <n v="0"/>
    <n v="1233.9000000000001"/>
    <n v="0"/>
    <x v="0"/>
    <m/>
    <m/>
    <m/>
    <m/>
    <s v="none"/>
    <m/>
    <m/>
    <m/>
    <x v="0"/>
    <m/>
    <x v="0"/>
  </r>
  <r>
    <s v="CORPGP2GP2152Q1 2020EUR"/>
    <x v="2"/>
    <n v="2207"/>
    <s v="TRADE UNION"/>
    <s v="GP2GP2152"/>
    <s v="Q1 2020"/>
    <s v="EUR"/>
    <n v="21566.44"/>
    <n v="21566.44"/>
    <n v="0"/>
    <n v="21566.44"/>
    <n v="0"/>
    <x v="0"/>
    <m/>
    <m/>
    <m/>
    <m/>
    <s v="none"/>
    <m/>
    <m/>
    <m/>
    <x v="0"/>
    <m/>
    <x v="0"/>
  </r>
  <r>
    <s v="CORPGP2GP2152Q2 2020EUR"/>
    <x v="2"/>
    <n v="2207"/>
    <s v="TRADE UNION"/>
    <s v="GP2GP2152"/>
    <s v="Q2 2020"/>
    <s v="EUR"/>
    <n v="26965.82"/>
    <n v="26965.82"/>
    <n v="0"/>
    <n v="26965.82"/>
    <n v="0"/>
    <x v="0"/>
    <m/>
    <m/>
    <m/>
    <m/>
    <s v="none"/>
    <m/>
    <m/>
    <m/>
    <x v="0"/>
    <m/>
    <x v="0"/>
  </r>
  <r>
    <s v="CORPGP2GP2152Q3 2020EUR"/>
    <x v="2"/>
    <n v="2207"/>
    <s v="TRADE UNION"/>
    <s v="GP2GP2152"/>
    <s v="Q3 2020"/>
    <s v="EUR"/>
    <n v="27642.89"/>
    <n v="27642.8887"/>
    <n v="1.29999999990104E-3"/>
    <n v="27642.89"/>
    <n v="0"/>
    <x v="0"/>
    <m/>
    <m/>
    <m/>
    <m/>
    <s v="none"/>
    <m/>
    <m/>
    <m/>
    <x v="0"/>
    <m/>
    <x v="0"/>
  </r>
  <r>
    <s v="CORPGP2GP2152Q4 2020EUR"/>
    <x v="2"/>
    <n v="2207"/>
    <s v="TRADE UNION"/>
    <s v="GP2GP2152"/>
    <s v="Q4 2020"/>
    <s v="EUR"/>
    <n v="27172.720000000001"/>
    <n v="27172.7232"/>
    <n v="-3.1999999991967299E-3"/>
    <n v="27172.720000000001"/>
    <n v="0"/>
    <x v="0"/>
    <m/>
    <m/>
    <m/>
    <m/>
    <s v="none"/>
    <m/>
    <m/>
    <m/>
    <x v="0"/>
    <m/>
    <x v="0"/>
  </r>
  <r>
    <s v="CORPGP4GP21041-Y 2020EUR"/>
    <x v="2"/>
    <n v="2270"/>
    <s v="VILLEROY ET BOCH AG"/>
    <s v="GP4GP21041-"/>
    <s v="Y 2020"/>
    <s v="EUR"/>
    <n v="15105.28"/>
    <n v="15105.28"/>
    <n v="0"/>
    <n v="15105.28"/>
    <n v="0"/>
    <x v="0"/>
    <m/>
    <m/>
    <m/>
    <m/>
    <s v="none"/>
    <m/>
    <m/>
    <m/>
    <x v="0"/>
    <m/>
    <x v="0"/>
  </r>
  <r>
    <s v="CORPGP3MERD2328Y 2020EUR"/>
    <x v="2"/>
    <n v="2333"/>
    <s v="O.D.F. OFFICE DU FONCTIONNEL"/>
    <s v="GP3MERD2328"/>
    <s v="Y 2020"/>
    <s v="EUR"/>
    <n v="539.89"/>
    <n v="539.89"/>
    <n v="0"/>
    <n v="539.89"/>
    <n v="0"/>
    <x v="0"/>
    <m/>
    <m/>
    <m/>
    <m/>
    <s v="none"/>
    <m/>
    <m/>
    <m/>
    <x v="0"/>
    <m/>
    <x v="0"/>
  </r>
  <r>
    <s v="CORP698869Q1 2020EUR"/>
    <x v="2"/>
    <n v="2395"/>
    <s v="SOCA SAS"/>
    <n v="698869"/>
    <s v="Q1 2020"/>
    <s v="EUR"/>
    <n v="16137.6"/>
    <n v="16137.6"/>
    <n v="0"/>
    <n v="16137.6"/>
    <n v="0"/>
    <x v="0"/>
    <m/>
    <m/>
    <m/>
    <m/>
    <s v="none"/>
    <m/>
    <m/>
    <m/>
    <x v="0"/>
    <m/>
    <x v="0"/>
  </r>
  <r>
    <s v="CORP698869Q2 2020EUR"/>
    <x v="2"/>
    <n v="2395"/>
    <s v="SOCA SAS"/>
    <n v="698869"/>
    <s v="Q2 2020"/>
    <s v="EUR"/>
    <n v="3866.56"/>
    <n v="3866.55"/>
    <n v="9.9999999997635296E-3"/>
    <n v="3866.56"/>
    <n v="0"/>
    <x v="0"/>
    <m/>
    <m/>
    <m/>
    <m/>
    <s v="none"/>
    <m/>
    <m/>
    <m/>
    <x v="0"/>
    <m/>
    <x v="0"/>
  </r>
  <r>
    <s v="CORP698869Q3 2020EUR"/>
    <x v="2"/>
    <n v="2395"/>
    <s v="SOCA SAS"/>
    <n v="698869"/>
    <s v="Q3 2020"/>
    <s v="EUR"/>
    <n v="4019.26"/>
    <n v="4019.25"/>
    <n v="1.0000000000218201E-2"/>
    <n v="4019.26"/>
    <n v="0"/>
    <x v="0"/>
    <m/>
    <m/>
    <m/>
    <m/>
    <s v="none"/>
    <m/>
    <m/>
    <m/>
    <x v="0"/>
    <m/>
    <x v="0"/>
  </r>
  <r>
    <s v="CORP698869Q4 2020EUR"/>
    <x v="2"/>
    <n v="2395"/>
    <s v="SOCA SAS"/>
    <n v="698869"/>
    <s v="Q4 2020"/>
    <s v="EUR"/>
    <n v="7713.16"/>
    <n v="7713.15"/>
    <n v="1.0000000000218201E-2"/>
    <n v="7713.16"/>
    <n v="0"/>
    <x v="0"/>
    <m/>
    <m/>
    <m/>
    <m/>
    <s v="none"/>
    <m/>
    <m/>
    <m/>
    <x v="0"/>
    <m/>
    <x v="0"/>
  </r>
  <r>
    <s v="CORPGP3GP2959Q4 2020EUR"/>
    <x v="2"/>
    <n v="2395"/>
    <s v="SOCA SAS"/>
    <s v="GP3GP2959"/>
    <s v="Q4 2020"/>
    <s v="EUR"/>
    <n v="1641"/>
    <n v="1641"/>
    <n v="0"/>
    <n v="1641"/>
    <n v="0"/>
    <x v="0"/>
    <m/>
    <m/>
    <m/>
    <m/>
    <s v="none"/>
    <m/>
    <m/>
    <m/>
    <x v="0"/>
    <m/>
    <x v="0"/>
  </r>
  <r>
    <s v="CORPGP3MERD2321Q1 2020EUR"/>
    <x v="2"/>
    <n v="2395"/>
    <s v="SOCA SAS"/>
    <s v="GP3MERD2321"/>
    <s v="Q1 2020"/>
    <s v="EUR"/>
    <n v="274.02"/>
    <n v="274.02"/>
    <n v="0"/>
    <n v="274.02"/>
    <n v="0"/>
    <x v="0"/>
    <m/>
    <m/>
    <m/>
    <m/>
    <s v="none"/>
    <m/>
    <m/>
    <m/>
    <x v="0"/>
    <m/>
    <x v="0"/>
  </r>
  <r>
    <s v="CORPGP3MERD2321Q3 2020EUR"/>
    <x v="2"/>
    <n v="2395"/>
    <s v="SOCA SAS"/>
    <s v="GP3MERD2321"/>
    <s v="Q3 2020"/>
    <s v="EUR"/>
    <n v="33.6"/>
    <n v="33.6"/>
    <n v="0"/>
    <n v="33.6"/>
    <n v="0"/>
    <x v="0"/>
    <m/>
    <m/>
    <m/>
    <m/>
    <s v="none"/>
    <m/>
    <m/>
    <m/>
    <x v="0"/>
    <m/>
    <x v="0"/>
  </r>
  <r>
    <s v="CORPGP3MERD2321Q4 2020EUR"/>
    <x v="2"/>
    <n v="2395"/>
    <s v="SOCA SAS"/>
    <s v="GP3MERD2321"/>
    <s v="Q4 2020"/>
    <s v="EUR"/>
    <n v="274.02"/>
    <n v="274.02"/>
    <n v="0"/>
    <n v="274.02"/>
    <n v="0"/>
    <x v="0"/>
    <m/>
    <m/>
    <m/>
    <m/>
    <s v="none"/>
    <m/>
    <m/>
    <m/>
    <x v="0"/>
    <m/>
    <x v="0"/>
  </r>
  <r>
    <s v="CORP2439015Q1 2020EUR"/>
    <x v="2"/>
    <n v="2543"/>
    <s v="HOIST GROUP FRANCE (LOCATEL)"/>
    <n v="2439015"/>
    <s v="Q1 2020"/>
    <s v="EUR"/>
    <n v="8895.52"/>
    <n v="8895.5220000000008"/>
    <n v="-2.0000000004074502E-3"/>
    <n v="8895.52"/>
    <n v="0"/>
    <x v="0"/>
    <m/>
    <m/>
    <m/>
    <m/>
    <s v="none"/>
    <m/>
    <m/>
    <m/>
    <x v="0"/>
    <m/>
    <x v="0"/>
  </r>
  <r>
    <s v="CORP2439015Q2 2020EUR"/>
    <x v="2"/>
    <n v="2543"/>
    <s v="HOIST GROUP FRANCE (LOCATEL)"/>
    <n v="2439015"/>
    <s v="Q2 2020"/>
    <s v="EUR"/>
    <n v="40719.43"/>
    <n v="40719.432000000001"/>
    <n v="-2.0000000004074502E-3"/>
    <n v="40719.43"/>
    <n v="0"/>
    <x v="0"/>
    <m/>
    <m/>
    <m/>
    <m/>
    <s v="none"/>
    <m/>
    <m/>
    <m/>
    <x v="0"/>
    <m/>
    <x v="0"/>
  </r>
  <r>
    <s v="CORP2439015Q3 2020EUR"/>
    <x v="2"/>
    <n v="2543"/>
    <s v="HOIST GROUP FRANCE (LOCATEL)"/>
    <n v="2439015"/>
    <s v="Q3 2020"/>
    <s v="EUR"/>
    <n v="12746.51"/>
    <n v="12746.515799999999"/>
    <n v="-5.7999999989988204E-3"/>
    <n v="12746.51"/>
    <n v="0"/>
    <x v="0"/>
    <m/>
    <m/>
    <m/>
    <m/>
    <s v="none"/>
    <m/>
    <m/>
    <m/>
    <x v="0"/>
    <m/>
    <x v="0"/>
  </r>
  <r>
    <s v="CORP2439015Q4 2020EUR"/>
    <x v="2"/>
    <n v="2543"/>
    <s v="HOIST GROUP FRANCE (LOCATEL)"/>
    <n v="2439015"/>
    <s v="Q4 2020"/>
    <s v="EUR"/>
    <n v="18250.91"/>
    <n v="18250.913400000001"/>
    <n v="-3.40000000142026E-3"/>
    <n v="18250.91"/>
    <n v="0"/>
    <x v="0"/>
    <m/>
    <m/>
    <m/>
    <m/>
    <s v="none"/>
    <m/>
    <m/>
    <m/>
    <x v="0"/>
    <m/>
    <x v="0"/>
  </r>
  <r>
    <s v="CORPGP4GP2221Y 2020EUR"/>
    <x v="2"/>
    <n v="2543"/>
    <s v="HOIST GROUP FRANCE (LOCATEL)"/>
    <s v="GP4GP2221"/>
    <s v="Y 2020"/>
    <s v="EUR"/>
    <n v="6532.36"/>
    <n v="6532.3516"/>
    <n v="8.3999999997104099E-3"/>
    <n v="6532.36"/>
    <n v="0"/>
    <x v="0"/>
    <m/>
    <m/>
    <m/>
    <m/>
    <s v="none"/>
    <m/>
    <m/>
    <m/>
    <x v="0"/>
    <m/>
    <x v="0"/>
  </r>
  <r>
    <s v="CORPGP4GP2716 FRQ4 2020EUR"/>
    <x v="2"/>
    <n v="2543"/>
    <s v="HOIST GROUP FRANCE (LOCATEL)"/>
    <s v="GP4GP2716 FR"/>
    <s v="Q4 2020"/>
    <s v="EUR"/>
    <n v="8106.91"/>
    <n v="8106.9120000000003"/>
    <n v="-2.0000000004074502E-3"/>
    <n v="8106.91"/>
    <n v="0"/>
    <x v="0"/>
    <m/>
    <m/>
    <m/>
    <m/>
    <s v="none"/>
    <m/>
    <m/>
    <m/>
    <x v="0"/>
    <m/>
    <x v="0"/>
  </r>
  <r>
    <s v="CORPGP2GP2339Q1 2020EUR"/>
    <x v="2"/>
    <n v="2551"/>
    <s v="MINERAL PRODUCTS INTERNATIONAL"/>
    <s v="GP2GP2339"/>
    <s v="Q1 2020"/>
    <s v="EUR"/>
    <n v="79483.81"/>
    <n v="79483.810800000007"/>
    <n v="-8.0000000889413005E-4"/>
    <n v="79483.81"/>
    <n v="0"/>
    <x v="0"/>
    <m/>
    <m/>
    <m/>
    <m/>
    <s v="none"/>
    <m/>
    <m/>
    <m/>
    <x v="0"/>
    <m/>
    <x v="0"/>
  </r>
  <r>
    <s v="CORPGP2GP2339Q2 2020EUR"/>
    <x v="2"/>
    <n v="2551"/>
    <s v="MINERAL PRODUCTS INTERNATIONAL"/>
    <s v="GP2GP2339"/>
    <s v="Q2 2020"/>
    <s v="EUR"/>
    <n v="17236.689999999999"/>
    <n v="17236.689999999999"/>
    <n v="0"/>
    <n v="17236.689999999999"/>
    <n v="0"/>
    <x v="0"/>
    <m/>
    <m/>
    <m/>
    <m/>
    <s v="none"/>
    <m/>
    <m/>
    <m/>
    <x v="0"/>
    <m/>
    <x v="0"/>
  </r>
  <r>
    <s v="CORPGP2GP2339Q3 2020EUR"/>
    <x v="2"/>
    <n v="2551"/>
    <s v="MINERAL PRODUCTS INTERNATIONAL"/>
    <s v="GP2GP2339"/>
    <s v="Q3 2020"/>
    <s v="EUR"/>
    <n v="22524.62"/>
    <n v="22524.624400000001"/>
    <n v="-4.4000000016239903E-3"/>
    <n v="22524.62"/>
    <n v="0"/>
    <x v="0"/>
    <m/>
    <m/>
    <m/>
    <m/>
    <s v="none"/>
    <m/>
    <m/>
    <m/>
    <x v="0"/>
    <m/>
    <x v="0"/>
  </r>
  <r>
    <s v="CORPGP2GP2339Q4 2020EUR"/>
    <x v="2"/>
    <n v="2551"/>
    <s v="MINERAL PRODUCTS INTERNATIONAL"/>
    <s v="GP2GP2339"/>
    <s v="Q4 2020"/>
    <s v="EUR"/>
    <n v="36148"/>
    <n v="36148.002399999998"/>
    <n v="-2.39999999757856E-3"/>
    <n v="36148"/>
    <n v="0"/>
    <x v="0"/>
    <m/>
    <m/>
    <m/>
    <m/>
    <s v="none"/>
    <m/>
    <m/>
    <m/>
    <x v="0"/>
    <m/>
    <x v="0"/>
  </r>
  <r>
    <s v="CORPGP3EHC2184Q1 2020EUR"/>
    <x v="2"/>
    <n v="2551"/>
    <s v="MINERAL PRODUCTS INTERNATIONAL"/>
    <s v="GP3EHC2184"/>
    <s v="Q1 2020"/>
    <s v="EUR"/>
    <n v="188.85"/>
    <n v="188.846"/>
    <n v="3.9999999999906699E-3"/>
    <n v="188.85"/>
    <n v="0"/>
    <x v="0"/>
    <m/>
    <m/>
    <m/>
    <m/>
    <s v="none"/>
    <m/>
    <m/>
    <m/>
    <x v="0"/>
    <m/>
    <x v="0"/>
  </r>
  <r>
    <s v="CORPGP3EHC2184Q3 2020EUR"/>
    <x v="2"/>
    <n v="2551"/>
    <s v="MINERAL PRODUCTS INTERNATIONAL"/>
    <s v="GP3EHC2184"/>
    <s v="Q3 2020"/>
    <s v="EUR"/>
    <n v="194.29"/>
    <n v="194.2928"/>
    <n v="-2.7999999999792601E-3"/>
    <n v="194.29"/>
    <n v="0"/>
    <x v="0"/>
    <m/>
    <m/>
    <m/>
    <m/>
    <s v="none"/>
    <m/>
    <m/>
    <m/>
    <x v="0"/>
    <m/>
    <x v="0"/>
  </r>
  <r>
    <s v="CORPGP3EHC2184Q4 2020EUR"/>
    <x v="2"/>
    <n v="2551"/>
    <s v="MINERAL PRODUCTS INTERNATIONAL"/>
    <s v="GP3EHC2184"/>
    <s v="Q4 2020"/>
    <s v="EUR"/>
    <n v="3.85"/>
    <n v="3.8540000000000001"/>
    <n v="-4.0000000000000001E-3"/>
    <n v="3.85"/>
    <n v="0"/>
    <x v="0"/>
    <m/>
    <m/>
    <m/>
    <m/>
    <s v="none"/>
    <m/>
    <m/>
    <m/>
    <x v="0"/>
    <m/>
    <x v="0"/>
  </r>
  <r>
    <s v="CORPGP3IBBN21075Q3 2020EUR"/>
    <x v="2"/>
    <n v="2551"/>
    <s v="MINERAL PRODUCTS INTERNATIONAL"/>
    <s v="GP3IBBN21075"/>
    <s v="Q3 2020"/>
    <s v="EUR"/>
    <n v="19493.62"/>
    <n v="19493.619600000002"/>
    <n v="3.9999999717110697E-4"/>
    <n v="19493.62"/>
    <n v="0"/>
    <x v="0"/>
    <m/>
    <m/>
    <m/>
    <m/>
    <s v="none"/>
    <m/>
    <m/>
    <m/>
    <x v="0"/>
    <m/>
    <x v="0"/>
  </r>
  <r>
    <s v="CORPGP3IBBN21075Q4 2020EUR"/>
    <x v="2"/>
    <n v="2551"/>
    <s v="MINERAL PRODUCTS INTERNATIONAL"/>
    <s v="GP3IBBN21075"/>
    <s v="Q4 2020"/>
    <s v="EUR"/>
    <n v="8620.32"/>
    <n v="8620.3158000000003"/>
    <n v="4.1999999994004602E-3"/>
    <n v="8620.32"/>
    <n v="0"/>
    <x v="0"/>
    <m/>
    <m/>
    <m/>
    <m/>
    <s v="none"/>
    <m/>
    <m/>
    <m/>
    <x v="0"/>
    <m/>
    <x v="0"/>
  </r>
  <r>
    <s v="CORPGP3NOVN2340Q1 2020EUR"/>
    <x v="2"/>
    <n v="2551"/>
    <s v="MINERAL PRODUCTS INTERNATIONAL"/>
    <s v="GP3NOVN2340"/>
    <s v="Q1 2020"/>
    <s v="EUR"/>
    <n v="116.64"/>
    <n v="116.64060000000001"/>
    <n v="-6.0000000000570697E-4"/>
    <n v="116.64"/>
    <n v="0"/>
    <x v="0"/>
    <m/>
    <m/>
    <m/>
    <m/>
    <s v="none"/>
    <m/>
    <m/>
    <m/>
    <x v="0"/>
    <m/>
    <x v="0"/>
  </r>
  <r>
    <s v="CORPGP3NOVNR2341Q1 2020EUR"/>
    <x v="2"/>
    <n v="2551"/>
    <s v="MINERAL PRODUCTS INTERNATIONAL"/>
    <s v="GP3NOVNR2341"/>
    <s v="Q1 2020"/>
    <s v="EUR"/>
    <n v="17053.39"/>
    <n v="17053.386500000001"/>
    <n v="3.4999999988940501E-3"/>
    <n v="17053.39"/>
    <n v="0"/>
    <x v="0"/>
    <m/>
    <m/>
    <m/>
    <m/>
    <s v="none"/>
    <m/>
    <m/>
    <m/>
    <x v="0"/>
    <m/>
    <x v="0"/>
  </r>
  <r>
    <s v="CORPGP3NOVNR2341Q2 2020EUR"/>
    <x v="2"/>
    <n v="2551"/>
    <s v="MINERAL PRODUCTS INTERNATIONAL"/>
    <s v="GP3NOVNR2341"/>
    <s v="Q2 2020"/>
    <s v="EUR"/>
    <n v="4694.57"/>
    <n v="4694.5680000000002"/>
    <n v="1.9999999994979498E-3"/>
    <n v="4694.57"/>
    <n v="0"/>
    <x v="0"/>
    <m/>
    <m/>
    <m/>
    <m/>
    <s v="none"/>
    <m/>
    <m/>
    <m/>
    <x v="0"/>
    <m/>
    <x v="0"/>
  </r>
  <r>
    <s v="CORPGP3NOVNR2341Q3 2020EUR"/>
    <x v="2"/>
    <n v="2551"/>
    <s v="MINERAL PRODUCTS INTERNATIONAL"/>
    <s v="GP3NOVNR2341"/>
    <s v="Q3 2020"/>
    <s v="EUR"/>
    <n v="789.38"/>
    <n v="789.37750000000005"/>
    <n v="2.4999999999408798E-3"/>
    <n v="789.38"/>
    <n v="0"/>
    <x v="0"/>
    <m/>
    <m/>
    <m/>
    <m/>
    <s v="none"/>
    <m/>
    <m/>
    <m/>
    <x v="0"/>
    <m/>
    <x v="0"/>
  </r>
  <r>
    <s v="CORPGP3NOVNR2341Q4 2020EUR"/>
    <x v="2"/>
    <n v="2551"/>
    <s v="MINERAL PRODUCTS INTERNATIONAL"/>
    <s v="GP3NOVNR2341"/>
    <s v="Q4 2020"/>
    <s v="EUR"/>
    <n v="3309.96"/>
    <n v="3309.9630000000002"/>
    <n v="-3.0000000001564301E-3"/>
    <n v="3309.96"/>
    <n v="0"/>
    <x v="0"/>
    <m/>
    <m/>
    <m/>
    <m/>
    <s v="none"/>
    <m/>
    <m/>
    <m/>
    <x v="0"/>
    <m/>
    <x v="0"/>
  </r>
  <r>
    <s v="CORPGP3SNOV2411Q1 2020EUR"/>
    <x v="2"/>
    <n v="2551"/>
    <s v="MINERAL PRODUCTS INTERNATIONAL"/>
    <s v="GP3SNOV2411"/>
    <s v="Q1 2020"/>
    <s v="EUR"/>
    <n v="4628.93"/>
    <n v="4628.9340000000002"/>
    <n v="-3.9999999999054099E-3"/>
    <n v="4628.93"/>
    <n v="0"/>
    <x v="0"/>
    <m/>
    <m/>
    <m/>
    <m/>
    <s v="none"/>
    <m/>
    <m/>
    <m/>
    <x v="0"/>
    <m/>
    <x v="0"/>
  </r>
  <r>
    <s v="CORPGP3SNOV2411Q3 2020EUR"/>
    <x v="2"/>
    <n v="2551"/>
    <s v="MINERAL PRODUCTS INTERNATIONAL"/>
    <s v="GP3SNOV2411"/>
    <s v="Q3 2020"/>
    <s v="EUR"/>
    <n v="4.78"/>
    <n v="4.782"/>
    <n v="-1.9999999999997702E-3"/>
    <n v="4.78"/>
    <n v="0"/>
    <x v="0"/>
    <m/>
    <m/>
    <m/>
    <m/>
    <s v="none"/>
    <m/>
    <m/>
    <m/>
    <x v="0"/>
    <m/>
    <x v="0"/>
  </r>
  <r>
    <s v="CORPGP3SNOV2411Q4 2020EUR"/>
    <x v="2"/>
    <n v="2551"/>
    <s v="MINERAL PRODUCTS INTERNATIONAL"/>
    <s v="GP3SNOV2411"/>
    <s v="Q4 2020"/>
    <s v="EUR"/>
    <n v="1961.45"/>
    <n v="1961.4503999999999"/>
    <n v="-3.9999999989959103E-4"/>
    <n v="1961.45"/>
    <n v="0"/>
    <x v="0"/>
    <m/>
    <m/>
    <m/>
    <m/>
    <s v="none"/>
    <m/>
    <m/>
    <m/>
    <x v="0"/>
    <m/>
    <x v="0"/>
  </r>
  <r>
    <s v="CORPGP3F121076Q3 2020EUR"/>
    <x v="2"/>
    <n v="2551"/>
    <s v="MINERAL PRODUCTS INTERNATIONAL"/>
    <s v="GP3F121076"/>
    <s v="Q3 2020"/>
    <s v="EUR"/>
    <n v="378.22"/>
    <n v="378.21960000000001"/>
    <n v="4.0000000001327803E-4"/>
    <n v="378.22"/>
    <n v="0"/>
    <x v="0"/>
    <m/>
    <m/>
    <m/>
    <m/>
    <s v="none"/>
    <m/>
    <m/>
    <m/>
    <x v="0"/>
    <m/>
    <x v="0"/>
  </r>
  <r>
    <s v="CORPGP3F121076Q4 2020EUR"/>
    <x v="2"/>
    <n v="2551"/>
    <s v="MINERAL PRODUCTS INTERNATIONAL"/>
    <s v="GP3F121076"/>
    <s v="Q4 2020"/>
    <s v="EUR"/>
    <n v="2485.86"/>
    <n v="2485.8611999999998"/>
    <n v="-1.1999999996987699E-3"/>
    <n v="2485.86"/>
    <n v="0"/>
    <x v="0"/>
    <m/>
    <m/>
    <m/>
    <m/>
    <s v="none"/>
    <m/>
    <m/>
    <m/>
    <x v="0"/>
    <m/>
    <x v="0"/>
  </r>
  <r>
    <s v="CORP26102066Q1 2020EUR"/>
    <x v="2"/>
    <n v="2672"/>
    <s v="ALGAFLEX"/>
    <n v="26102066"/>
    <s v="Q1 2020"/>
    <s v="EUR"/>
    <n v="650.24"/>
    <n v="650.24"/>
    <n v="0"/>
    <n v="650.24"/>
    <n v="0"/>
    <x v="0"/>
    <m/>
    <m/>
    <m/>
    <m/>
    <s v="none"/>
    <m/>
    <m/>
    <m/>
    <x v="0"/>
    <m/>
    <x v="0"/>
  </r>
  <r>
    <s v="CORP26102066Q2 2020EUR"/>
    <x v="2"/>
    <n v="2672"/>
    <s v="ALGAFLEX"/>
    <n v="26102066"/>
    <s v="Q2 2020"/>
    <s v="EUR"/>
    <n v="274.45"/>
    <n v="274.45600000000002"/>
    <n v="-6.0000000000286404E-3"/>
    <n v="274.45"/>
    <n v="0"/>
    <x v="0"/>
    <m/>
    <m/>
    <m/>
    <m/>
    <s v="none"/>
    <m/>
    <m/>
    <m/>
    <x v="0"/>
    <m/>
    <x v="0"/>
  </r>
  <r>
    <s v="CORP26102066Q3 2020EUR"/>
    <x v="2"/>
    <n v="2672"/>
    <s v="ALGAFLEX"/>
    <n v="26102066"/>
    <s v="Q3 2020"/>
    <s v="EUR"/>
    <n v="515.79999999999995"/>
    <n v="515.79999999999995"/>
    <n v="0"/>
    <n v="515.79999999999995"/>
    <n v="0"/>
    <x v="0"/>
    <m/>
    <m/>
    <m/>
    <m/>
    <s v="none"/>
    <m/>
    <m/>
    <m/>
    <x v="0"/>
    <m/>
    <x v="0"/>
  </r>
  <r>
    <s v="CORP26102066Q4 2020EUR"/>
    <x v="2"/>
    <n v="2672"/>
    <s v="ALGAFLEX"/>
    <n v="26102066"/>
    <s v="Q4 2020"/>
    <s v="EUR"/>
    <n v="548.47"/>
    <n v="548.46400000000006"/>
    <n v="5.9999999999717996E-3"/>
    <n v="548.47"/>
    <n v="0"/>
    <x v="0"/>
    <m/>
    <m/>
    <m/>
    <m/>
    <s v="none"/>
    <m/>
    <m/>
    <m/>
    <x v="0"/>
    <m/>
    <x v="0"/>
  </r>
  <r>
    <s v="CORP628230Q1 2020EUR"/>
    <x v="2"/>
    <n v="2754"/>
    <s v="ROBIN MARIETON FRANCE SA"/>
    <n v="628230"/>
    <s v="Q1 2020"/>
    <s v="EUR"/>
    <n v="235.39"/>
    <n v="235.38"/>
    <n v="9.9999999999908998E-3"/>
    <n v="235.39"/>
    <n v="0"/>
    <x v="0"/>
    <m/>
    <m/>
    <m/>
    <m/>
    <s v="none"/>
    <m/>
    <m/>
    <m/>
    <x v="0"/>
    <m/>
    <x v="0"/>
  </r>
  <r>
    <s v="CORP628230Q2 2020EUR"/>
    <x v="2"/>
    <n v="2754"/>
    <s v="ROBIN MARIETON FRANCE SA"/>
    <n v="628230"/>
    <s v="Q2 2020"/>
    <s v="EUR"/>
    <n v="12.24"/>
    <n v="12.24"/>
    <n v="0"/>
    <n v="12.24"/>
    <n v="0"/>
    <x v="0"/>
    <m/>
    <m/>
    <m/>
    <m/>
    <s v="none"/>
    <m/>
    <m/>
    <m/>
    <x v="0"/>
    <m/>
    <x v="0"/>
  </r>
  <r>
    <s v="CORP628230Q3 2020EUR"/>
    <x v="2"/>
    <n v="2754"/>
    <s v="ROBIN MARIETON FRANCE SA"/>
    <n v="628230"/>
    <s v="Q3 2020"/>
    <s v="EUR"/>
    <n v="112.03"/>
    <n v="112.02"/>
    <n v="1.00000000000051E-2"/>
    <n v="112.03"/>
    <n v="0"/>
    <x v="0"/>
    <m/>
    <m/>
    <m/>
    <m/>
    <s v="none"/>
    <m/>
    <m/>
    <m/>
    <x v="0"/>
    <m/>
    <x v="0"/>
  </r>
  <r>
    <s v="CORP623085-2Q1 2020EUR"/>
    <x v="2"/>
    <n v="2774"/>
    <s v="DUMAS PIERRE ET CHRISTIAN SA"/>
    <s v="623085-2"/>
    <s v="Q1 2020"/>
    <s v="EUR"/>
    <n v="21467.449999999899"/>
    <n v="21467.456900000001"/>
    <n v="-6.9000000039523002E-3"/>
    <n v="21467.449999999899"/>
    <n v="0"/>
    <x v="0"/>
    <m/>
    <m/>
    <m/>
    <m/>
    <s v="none"/>
    <m/>
    <m/>
    <m/>
    <x v="0"/>
    <m/>
    <x v="0"/>
  </r>
  <r>
    <s v="CORP623085-2Q2 2020EUR"/>
    <x v="2"/>
    <n v="2774"/>
    <s v="DUMAS PIERRE ET CHRISTIAN SA"/>
    <s v="623085-2"/>
    <s v="Q2 2020"/>
    <s v="EUR"/>
    <n v="6652.98"/>
    <n v="6652.9952999999996"/>
    <n v="-1.53000000000247E-2"/>
    <n v="6652.98"/>
    <n v="0"/>
    <x v="0"/>
    <m/>
    <m/>
    <m/>
    <m/>
    <s v="none"/>
    <m/>
    <m/>
    <m/>
    <x v="0"/>
    <m/>
    <x v="0"/>
  </r>
  <r>
    <s v="CORP623085-2Q3 2020EUR"/>
    <x v="2"/>
    <n v="2774"/>
    <s v="DUMAS PIERRE ET CHRISTIAN SA"/>
    <s v="623085-2"/>
    <s v="Q3 2020"/>
    <s v="EUR"/>
    <n v="10404.459999999999"/>
    <n v="10404.4583"/>
    <n v="1.6999999988911399E-3"/>
    <n v="10404.459999999999"/>
    <n v="0"/>
    <x v="0"/>
    <m/>
    <m/>
    <m/>
    <m/>
    <s v="none"/>
    <m/>
    <m/>
    <m/>
    <x v="0"/>
    <m/>
    <x v="0"/>
  </r>
  <r>
    <s v="CORP623085-2Q4 2020EUR"/>
    <x v="2"/>
    <n v="2774"/>
    <s v="DUMAS PIERRE ET CHRISTIAN SA"/>
    <s v="623085-2"/>
    <s v="Q4 2020"/>
    <s v="EUR"/>
    <n v="26767.78"/>
    <n v="26767.777699999999"/>
    <n v="2.3000000110187102E-3"/>
    <n v="26767.78"/>
    <n v="0"/>
    <x v="0"/>
    <m/>
    <m/>
    <m/>
    <m/>
    <s v="none"/>
    <m/>
    <m/>
    <m/>
    <x v="0"/>
    <m/>
    <x v="0"/>
  </r>
  <r>
    <s v="CORPGP4GP2755Q1 2020EUR"/>
    <x v="2"/>
    <n v="3302"/>
    <s v="JET'SAC - SPHERE PROFESSIONNEL"/>
    <s v="GP4GP2755"/>
    <s v="Q1 2020"/>
    <s v="EUR"/>
    <n v="3248.49"/>
    <n v="3248.4929999999999"/>
    <n v="-3.0000000001564301E-3"/>
    <n v="3248.49"/>
    <n v="0"/>
    <x v="0"/>
    <m/>
    <m/>
    <m/>
    <m/>
    <s v="none"/>
    <m/>
    <m/>
    <m/>
    <x v="0"/>
    <m/>
    <x v="0"/>
  </r>
  <r>
    <s v="CORPGP4GP2755Q3 2020EUR"/>
    <x v="2"/>
    <n v="3302"/>
    <s v="JET'SAC - SPHERE PROFESSIONNEL"/>
    <s v="GP4GP2755"/>
    <s v="Q3 2020"/>
    <s v="EUR"/>
    <n v="11883.42"/>
    <n v="11883.415999999999"/>
    <n v="4.0000000008149003E-3"/>
    <n v="11883.42"/>
    <n v="0"/>
    <x v="0"/>
    <m/>
    <m/>
    <m/>
    <m/>
    <s v="none"/>
    <m/>
    <m/>
    <m/>
    <x v="0"/>
    <m/>
    <x v="0"/>
  </r>
  <r>
    <s v="CORPGP4GP2755Q4 2020EUR"/>
    <x v="2"/>
    <n v="3302"/>
    <s v="JET'SAC - SPHERE PROFESSIONNEL"/>
    <s v="GP4GP2755"/>
    <s v="Q4 2020"/>
    <s v="EUR"/>
    <n v="6724.85"/>
    <n v="6724.8509999999997"/>
    <n v="-9.9999999929423189E-4"/>
    <n v="6724.85"/>
    <n v="0"/>
    <x v="0"/>
    <m/>
    <m/>
    <m/>
    <m/>
    <s v="none"/>
    <m/>
    <m/>
    <m/>
    <x v="0"/>
    <m/>
    <x v="0"/>
  </r>
  <r>
    <s v="CORPGP4GP2558Q4 2020EUR"/>
    <x v="2"/>
    <n v="3606"/>
    <s v="TISSAGE MOULINE THILLOT SA"/>
    <s v="GP4GP2558"/>
    <s v="Q4 2020"/>
    <s v="EUR"/>
    <n v="102942.72"/>
    <n v="102942.7056"/>
    <n v="1.44000000000232E-2"/>
    <n v="102942.72"/>
    <n v="0"/>
    <x v="0"/>
    <m/>
    <m/>
    <m/>
    <m/>
    <s v="none"/>
    <m/>
    <m/>
    <m/>
    <x v="0"/>
    <m/>
    <x v="0"/>
  </r>
  <r>
    <s v="CORP28278045Q1 2020EUR"/>
    <x v="2"/>
    <n v="3763"/>
    <s v="ONITY S.L."/>
    <n v="28278045"/>
    <s v="Q1 2020"/>
    <s v="EUR"/>
    <n v="5164.2299999999996"/>
    <n v="5164.2250000000004"/>
    <n v="4.9999999991996403E-3"/>
    <n v="5164.2299999999996"/>
    <n v="0"/>
    <x v="0"/>
    <m/>
    <m/>
    <m/>
    <m/>
    <s v="none"/>
    <m/>
    <m/>
    <m/>
    <x v="0"/>
    <m/>
    <x v="0"/>
  </r>
  <r>
    <s v="CORP28278045Q2 2020EUR"/>
    <x v="2"/>
    <n v="3763"/>
    <s v="ONITY S.L."/>
    <n v="28278045"/>
    <s v="Q2 2020"/>
    <s v="EUR"/>
    <n v="3463.32"/>
    <n v="3463.3225000000002"/>
    <n v="-2.5000000000545601E-3"/>
    <n v="3463.32"/>
    <n v="0"/>
    <x v="0"/>
    <m/>
    <m/>
    <m/>
    <m/>
    <s v="none"/>
    <m/>
    <m/>
    <m/>
    <x v="0"/>
    <m/>
    <x v="0"/>
  </r>
  <r>
    <s v="CORP28278045Q3 2020EUR"/>
    <x v="2"/>
    <n v="3763"/>
    <s v="ONITY S.L."/>
    <n v="28278045"/>
    <s v="Q3 2020"/>
    <s v="EUR"/>
    <n v="2799.5"/>
    <n v="2799.5"/>
    <n v="0"/>
    <n v="2799.5"/>
    <n v="0"/>
    <x v="0"/>
    <m/>
    <m/>
    <m/>
    <m/>
    <s v="none"/>
    <m/>
    <m/>
    <m/>
    <x v="0"/>
    <m/>
    <x v="0"/>
  </r>
  <r>
    <s v="CORPGP4GP2029Y 2020EUR"/>
    <x v="2"/>
    <n v="3763"/>
    <s v="ONITY S.L."/>
    <s v="GP4GP2029"/>
    <s v="Y 2020"/>
    <s v="EUR"/>
    <n v="40090.69"/>
    <n v="40090.684200000003"/>
    <n v="5.7999999989988204E-3"/>
    <n v="40090.69"/>
    <n v="0"/>
    <x v="0"/>
    <m/>
    <m/>
    <m/>
    <m/>
    <s v="none"/>
    <m/>
    <m/>
    <m/>
    <x v="0"/>
    <m/>
    <x v="0"/>
  </r>
  <r>
    <s v="CORP692003Q1 2020EUR"/>
    <x v="2"/>
    <n v="3790"/>
    <s v="ROSET SAS"/>
    <n v="692003"/>
    <s v="Q1 2020"/>
    <s v="EUR"/>
    <n v="13361.41"/>
    <n v="13361.412"/>
    <n v="-2.0000000004074502E-3"/>
    <n v="13361.41"/>
    <n v="0"/>
    <x v="0"/>
    <m/>
    <m/>
    <m/>
    <m/>
    <s v="none"/>
    <m/>
    <m/>
    <m/>
    <x v="0"/>
    <m/>
    <x v="0"/>
  </r>
  <r>
    <s v="CORP692003Q2 2020EUR"/>
    <x v="2"/>
    <n v="3790"/>
    <s v="ROSET SAS"/>
    <n v="692003"/>
    <s v="Q2 2020"/>
    <s v="EUR"/>
    <n v="15588.7"/>
    <n v="15588.691000000001"/>
    <n v="9.0000000000145502E-3"/>
    <n v="15588.7"/>
    <n v="0"/>
    <x v="0"/>
    <m/>
    <m/>
    <m/>
    <m/>
    <s v="none"/>
    <m/>
    <m/>
    <m/>
    <x v="0"/>
    <m/>
    <x v="0"/>
  </r>
  <r>
    <s v="CORP692003Q3 2020EUR"/>
    <x v="2"/>
    <n v="3790"/>
    <s v="ROSET SAS"/>
    <n v="692003"/>
    <s v="Q3 2020"/>
    <s v="EUR"/>
    <n v="1755.11"/>
    <n v="1755.1001000000001"/>
    <n v="9.89999999978863E-3"/>
    <n v="1755.11"/>
    <n v="0"/>
    <x v="0"/>
    <m/>
    <m/>
    <m/>
    <m/>
    <s v="none"/>
    <m/>
    <m/>
    <m/>
    <x v="0"/>
    <m/>
    <x v="0"/>
  </r>
  <r>
    <s v="CORP692003Q4 2020EUR"/>
    <x v="2"/>
    <n v="3790"/>
    <s v="ROSET SAS"/>
    <n v="692003"/>
    <s v="Q4 2020"/>
    <s v="EUR"/>
    <n v="3598.51"/>
    <n v="3598.5"/>
    <n v="1.0000000000218201E-2"/>
    <n v="3598.51"/>
    <n v="0"/>
    <x v="0"/>
    <m/>
    <m/>
    <m/>
    <m/>
    <s v="none"/>
    <m/>
    <m/>
    <m/>
    <x v="0"/>
    <m/>
    <x v="0"/>
  </r>
  <r>
    <s v="CORPGP3IB2597Q2 2020EUR"/>
    <x v="2"/>
    <n v="3790"/>
    <s v="ROSET SAS"/>
    <s v="GP3IB2597"/>
    <s v="Q2 2020"/>
    <s v="EUR"/>
    <n v="1799.36"/>
    <n v="1799.36"/>
    <n v="0"/>
    <n v="1799.36"/>
    <n v="0"/>
    <x v="0"/>
    <m/>
    <m/>
    <m/>
    <m/>
    <s v="none"/>
    <m/>
    <m/>
    <m/>
    <x v="0"/>
    <m/>
    <x v="0"/>
  </r>
  <r>
    <s v="CORPGP2GP2818Q1 2020EUR"/>
    <x v="2"/>
    <n v="4018"/>
    <s v="JH INDUSTRIES (JEAN HUET INDUSTRIES)"/>
    <s v="GP2GP2818"/>
    <s v="Q1 2020"/>
    <s v="EUR"/>
    <n v="21758.9"/>
    <n v="21758.9005"/>
    <n v="-4.99999998282874E-4"/>
    <n v="21758.9"/>
    <n v="0"/>
    <x v="0"/>
    <m/>
    <m/>
    <m/>
    <m/>
    <s v="none"/>
    <m/>
    <m/>
    <m/>
    <x v="0"/>
    <m/>
    <x v="0"/>
  </r>
  <r>
    <s v="CORPGP2GP2818Q2 2020EUR"/>
    <x v="2"/>
    <n v="4018"/>
    <s v="JH INDUSTRIES (JEAN HUET INDUSTRIES)"/>
    <s v="GP2GP2818"/>
    <s v="Q2 2020"/>
    <s v="EUR"/>
    <n v="12306.63"/>
    <n v="12306.634"/>
    <n v="-4.0000000008149003E-3"/>
    <n v="12306.63"/>
    <n v="0"/>
    <x v="0"/>
    <m/>
    <m/>
    <m/>
    <m/>
    <s v="none"/>
    <m/>
    <m/>
    <m/>
    <x v="0"/>
    <m/>
    <x v="0"/>
  </r>
  <r>
    <s v="CORPGP2GP2818Q3 2020EUR"/>
    <x v="2"/>
    <n v="4018"/>
    <s v="JH INDUSTRIES (JEAN HUET INDUSTRIES)"/>
    <s v="GP2GP2818"/>
    <s v="Q3 2020"/>
    <s v="EUR"/>
    <n v="8470.5499999999993"/>
    <n v="8470.5499999999993"/>
    <n v="0"/>
    <n v="8470.5499999999993"/>
    <n v="0"/>
    <x v="0"/>
    <m/>
    <m/>
    <m/>
    <m/>
    <s v="none"/>
    <m/>
    <m/>
    <m/>
    <x v="0"/>
    <m/>
    <x v="0"/>
  </r>
  <r>
    <s v="CORPGP2GP2818Q4 2020EUR"/>
    <x v="2"/>
    <n v="4018"/>
    <s v="JH INDUSTRIES (JEAN HUET INDUSTRIES)"/>
    <s v="GP2GP2818"/>
    <s v="Q4 2020"/>
    <s v="EUR"/>
    <n v="13865.8"/>
    <n v="13865.8"/>
    <n v="0"/>
    <n v="13865.8"/>
    <n v="0"/>
    <x v="0"/>
    <m/>
    <m/>
    <m/>
    <m/>
    <s v="none"/>
    <m/>
    <m/>
    <m/>
    <x v="0"/>
    <m/>
    <x v="0"/>
  </r>
  <r>
    <s v="CORPGP2GP2532Q4 2020EUR"/>
    <x v="2"/>
    <n v="4831"/>
    <s v="STORES CLIMATIC SARL"/>
    <s v="GP2GP2532"/>
    <s v="Q4 2020"/>
    <s v="EUR"/>
    <n v="1477.85"/>
    <n v="1477.85"/>
    <n v="0"/>
    <n v="1477.85"/>
    <n v="0"/>
    <x v="0"/>
    <m/>
    <m/>
    <m/>
    <m/>
    <s v="none"/>
    <m/>
    <m/>
    <m/>
    <x v="0"/>
    <m/>
    <x v="0"/>
  </r>
  <r>
    <s v="CORPGP4GP2220Y 2020EUR"/>
    <x v="2"/>
    <n v="4831"/>
    <s v="STORES CLIMATIC SARL"/>
    <s v="GP4GP2220"/>
    <s v="Y 2020"/>
    <s v="EUR"/>
    <n v="747.28"/>
    <n v="747.28"/>
    <n v="0"/>
    <n v="747.28"/>
    <n v="0"/>
    <x v="0"/>
    <m/>
    <m/>
    <m/>
    <m/>
    <s v="none"/>
    <m/>
    <m/>
    <m/>
    <x v="0"/>
    <m/>
    <x v="0"/>
  </r>
  <r>
    <s v="CORPGP4GP2516STY 2020EUR"/>
    <x v="2"/>
    <n v="4952"/>
    <s v="VOXEL MEDIA S.L."/>
    <s v="GP4GP2516ST"/>
    <s v="Y 2020"/>
    <s v="EUR"/>
    <n v="46900.57"/>
    <n v="46900.57"/>
    <n v="7.2759576141834202E-12"/>
    <n v="46900.57"/>
    <n v="0"/>
    <x v="0"/>
    <m/>
    <m/>
    <m/>
    <m/>
    <s v="none"/>
    <m/>
    <m/>
    <m/>
    <x v="0"/>
    <m/>
    <x v="0"/>
  </r>
  <r>
    <s v="CORPGP2GP2149Q1 2020EUR"/>
    <x v="2"/>
    <n v="5155"/>
    <s v="LEDS C4 S.A"/>
    <s v="GP2GP2149"/>
    <s v="Q1 2020"/>
    <s v="EUR"/>
    <n v="20333.54"/>
    <n v="20333.537499999999"/>
    <n v="2.5000000023282999E-3"/>
    <n v="20333.54"/>
    <n v="0"/>
    <x v="0"/>
    <m/>
    <m/>
    <m/>
    <m/>
    <s v="none"/>
    <m/>
    <m/>
    <m/>
    <x v="0"/>
    <m/>
    <x v="0"/>
  </r>
  <r>
    <s v="CORPGP2GP2149Q2 2020EUR"/>
    <x v="2"/>
    <n v="5155"/>
    <s v="LEDS C4 S.A"/>
    <s v="GP2GP2149"/>
    <s v="Q2 2020"/>
    <s v="EUR"/>
    <n v="7944.14"/>
    <n v="7944.1361999999999"/>
    <n v="3.8000000004103601E-3"/>
    <n v="7944.14"/>
    <n v="0"/>
    <x v="0"/>
    <m/>
    <m/>
    <m/>
    <m/>
    <s v="none"/>
    <m/>
    <m/>
    <m/>
    <x v="0"/>
    <m/>
    <x v="0"/>
  </r>
  <r>
    <s v="CORPGP2GP2149Q3 2020EUR"/>
    <x v="2"/>
    <n v="5155"/>
    <s v="LEDS C4 S.A"/>
    <s v="GP2GP2149"/>
    <s v="Q3 2020"/>
    <s v="EUR"/>
    <n v="12393.66"/>
    <n v="12393.650299999999"/>
    <n v="9.7000000005209499E-3"/>
    <n v="12393.66"/>
    <n v="0"/>
    <x v="0"/>
    <m/>
    <m/>
    <m/>
    <m/>
    <s v="none"/>
    <m/>
    <m/>
    <m/>
    <x v="0"/>
    <m/>
    <x v="0"/>
  </r>
  <r>
    <s v="CORPGP2GP2149Q4 2020EUR"/>
    <x v="2"/>
    <n v="5155"/>
    <s v="LEDS C4 S.A"/>
    <s v="GP2GP2149"/>
    <s v="Q4 2020"/>
    <s v="EUR"/>
    <n v="15678.1"/>
    <n v="15678.1008"/>
    <n v="-7.9999999979918303E-4"/>
    <n v="15678.1"/>
    <n v="0"/>
    <x v="0"/>
    <m/>
    <m/>
    <m/>
    <m/>
    <s v="none"/>
    <m/>
    <m/>
    <m/>
    <x v="0"/>
    <m/>
    <x v="0"/>
  </r>
  <r>
    <s v="CORPGP3GPHF12738Q1 2020EUR"/>
    <x v="2"/>
    <n v="5155"/>
    <s v="LEDS C4 S.A"/>
    <s v="GP3GPHF12738"/>
    <s v="Q1 2020"/>
    <s v="EUR"/>
    <n v="3184.36"/>
    <n v="3184.3607999999999"/>
    <n v="-7.9999999979918303E-4"/>
    <n v="3184.36"/>
    <n v="0"/>
    <x v="0"/>
    <m/>
    <m/>
    <m/>
    <m/>
    <s v="none"/>
    <m/>
    <m/>
    <m/>
    <x v="0"/>
    <m/>
    <x v="0"/>
  </r>
  <r>
    <s v="CORPGP3GPHF12738Q2 2020EUR"/>
    <x v="2"/>
    <n v="5155"/>
    <s v="LEDS C4 S.A"/>
    <s v="GP3GPHF12738"/>
    <s v="Q2 2020"/>
    <s v="EUR"/>
    <n v="102.35"/>
    <n v="102.34650000000001"/>
    <n v="3.4999999999882898E-3"/>
    <n v="102.35"/>
    <n v="0"/>
    <x v="0"/>
    <m/>
    <m/>
    <m/>
    <m/>
    <s v="none"/>
    <m/>
    <m/>
    <m/>
    <x v="0"/>
    <m/>
    <x v="0"/>
  </r>
  <r>
    <s v="CORPGP3GPHF12738Q3 2020EUR"/>
    <x v="2"/>
    <n v="5155"/>
    <s v="LEDS C4 S.A"/>
    <s v="GP3GPHF12738"/>
    <s v="Q3 2020"/>
    <s v="EUR"/>
    <n v="37.22"/>
    <n v="37.219499999999996"/>
    <n v="5.0000000000238699E-4"/>
    <n v="37.22"/>
    <n v="0"/>
    <x v="0"/>
    <m/>
    <m/>
    <m/>
    <m/>
    <s v="none"/>
    <m/>
    <m/>
    <m/>
    <x v="0"/>
    <m/>
    <x v="0"/>
  </r>
  <r>
    <s v="CORPGP3GPHF12738Q4 2020EUR"/>
    <x v="2"/>
    <n v="5155"/>
    <s v="LEDS C4 S.A"/>
    <s v="GP3GPHF12738"/>
    <s v="Q4 2020"/>
    <s v="EUR"/>
    <n v="488.6"/>
    <n v="488.60160000000002"/>
    <n v="-1.59999999999627E-3"/>
    <n v="488.6"/>
    <n v="0"/>
    <x v="0"/>
    <m/>
    <m/>
    <m/>
    <m/>
    <s v="none"/>
    <m/>
    <m/>
    <m/>
    <x v="0"/>
    <m/>
    <x v="0"/>
  </r>
  <r>
    <s v="CORPGP4GP2918Y 2020EUR"/>
    <x v="2"/>
    <n v="5229"/>
    <s v="NOMIOS SAS"/>
    <s v="GP4GP2918"/>
    <s v="Y 2020"/>
    <s v="EUR"/>
    <n v="8652.01"/>
    <n v="8652.0074999999997"/>
    <n v="2.5000000005093101E-3"/>
    <n v="8652.01"/>
    <n v="0"/>
    <x v="0"/>
    <m/>
    <m/>
    <m/>
    <m/>
    <s v="none"/>
    <m/>
    <m/>
    <m/>
    <x v="0"/>
    <m/>
    <x v="0"/>
  </r>
  <r>
    <s v="CORPGP2GP2464Q1 2020EUR"/>
    <x v="2"/>
    <n v="5659"/>
    <s v="SOTEXPRO"/>
    <s v="GP2GP2464"/>
    <s v="Q1 2020"/>
    <s v="EUR"/>
    <n v="9660.82"/>
    <n v="9660.8166000000001"/>
    <n v="3.3999999996012702E-3"/>
    <n v="9660.82"/>
    <n v="0"/>
    <x v="0"/>
    <m/>
    <m/>
    <m/>
    <m/>
    <s v="none"/>
    <m/>
    <m/>
    <m/>
    <x v="0"/>
    <m/>
    <x v="0"/>
  </r>
  <r>
    <s v="CORPGP2GP2464Q2 2020EUR"/>
    <x v="2"/>
    <n v="5659"/>
    <s v="SOTEXPRO"/>
    <s v="GP2GP2464"/>
    <s v="Q2 2020"/>
    <s v="EUR"/>
    <n v="1284.29"/>
    <n v="1284.2904000000001"/>
    <n v="-4.0000000012696503E-4"/>
    <n v="1284.29"/>
    <n v="0"/>
    <x v="0"/>
    <m/>
    <m/>
    <m/>
    <m/>
    <s v="none"/>
    <m/>
    <m/>
    <m/>
    <x v="0"/>
    <m/>
    <x v="0"/>
  </r>
  <r>
    <s v="CORPGP2GP2464Q3 2020EUR"/>
    <x v="2"/>
    <n v="5659"/>
    <s v="SOTEXPRO"/>
    <s v="GP2GP2464"/>
    <s v="Q3 2020"/>
    <s v="EUR"/>
    <n v="5027.6099999999997"/>
    <n v="5027.6094000000003"/>
    <n v="5.9999999939464E-4"/>
    <n v="5027.6099999999997"/>
    <n v="0"/>
    <x v="0"/>
    <m/>
    <m/>
    <m/>
    <m/>
    <s v="none"/>
    <m/>
    <m/>
    <m/>
    <x v="0"/>
    <m/>
    <x v="0"/>
  </r>
  <r>
    <s v="CORPGP2GP2464Q4 2020EUR"/>
    <x v="2"/>
    <n v="5659"/>
    <s v="SOTEXPRO"/>
    <s v="GP2GP2464"/>
    <s v="Q4 2020"/>
    <s v="EUR"/>
    <n v="1597.64"/>
    <n v="1597.6448"/>
    <n v="-4.7999999999319698E-3"/>
    <n v="1597.64"/>
    <n v="0"/>
    <x v="0"/>
    <m/>
    <m/>
    <m/>
    <m/>
    <s v="none"/>
    <m/>
    <m/>
    <m/>
    <x v="0"/>
    <m/>
    <x v="0"/>
  </r>
  <r>
    <s v="CORPGP4GP1650Y 2020EUR"/>
    <x v="2"/>
    <n v="5659"/>
    <s v="SOTEXPRO"/>
    <s v="GP4GP1650"/>
    <s v="Y 2020"/>
    <s v="EUR"/>
    <n v="1396.69"/>
    <n v="1396.692"/>
    <n v="-1.9999999999527002E-3"/>
    <n v="1396.69"/>
    <n v="0"/>
    <x v="0"/>
    <m/>
    <m/>
    <m/>
    <m/>
    <s v="none"/>
    <m/>
    <m/>
    <m/>
    <x v="0"/>
    <m/>
    <x v="0"/>
  </r>
  <r>
    <s v="CORPGP2GP2680Q1 2020EUR"/>
    <x v="2"/>
    <n v="5753"/>
    <s v="RICHARD MOBILIER"/>
    <s v="GP2GP2680"/>
    <s v="Q1 2020"/>
    <s v="EUR"/>
    <n v="5935.14"/>
    <n v="5935.14"/>
    <n v="0"/>
    <n v="5935.14"/>
    <n v="0"/>
    <x v="0"/>
    <m/>
    <m/>
    <m/>
    <m/>
    <s v="none"/>
    <m/>
    <m/>
    <m/>
    <x v="0"/>
    <m/>
    <x v="0"/>
  </r>
  <r>
    <s v="CORPGP2GP2680Q2 2020EUR"/>
    <x v="2"/>
    <n v="5753"/>
    <s v="RICHARD MOBILIER"/>
    <s v="GP2GP2680"/>
    <s v="Q2 2020"/>
    <s v="EUR"/>
    <n v="14.46"/>
    <n v="14.46"/>
    <n v="0"/>
    <n v="14.46"/>
    <n v="0"/>
    <x v="0"/>
    <m/>
    <m/>
    <m/>
    <m/>
    <s v="none"/>
    <m/>
    <m/>
    <m/>
    <x v="0"/>
    <m/>
    <x v="0"/>
  </r>
  <r>
    <s v="CORPGP2GP2680Q3 2020EUR"/>
    <x v="2"/>
    <n v="5753"/>
    <s v="RICHARD MOBILIER"/>
    <s v="GP2GP2680"/>
    <s v="Q3 2020"/>
    <s v="EUR"/>
    <n v="120.72"/>
    <n v="120.72"/>
    <n v="0"/>
    <n v="120.72"/>
    <n v="0"/>
    <x v="0"/>
    <m/>
    <m/>
    <m/>
    <m/>
    <s v="none"/>
    <m/>
    <m/>
    <m/>
    <x v="0"/>
    <m/>
    <x v="0"/>
  </r>
  <r>
    <s v="CORPGP2GP2680Q4 2020EUR"/>
    <x v="2"/>
    <n v="5753"/>
    <s v="RICHARD MOBILIER"/>
    <s v="GP2GP2680"/>
    <s v="Q4 2020"/>
    <s v="EUR"/>
    <n v="897.78"/>
    <n v="897.78"/>
    <n v="0"/>
    <n v="897.78"/>
    <n v="0"/>
    <x v="0"/>
    <m/>
    <m/>
    <m/>
    <m/>
    <s v="none"/>
    <m/>
    <m/>
    <m/>
    <x v="0"/>
    <m/>
    <x v="0"/>
  </r>
  <r>
    <s v="CORPGP4GP2430Y 2020EUR"/>
    <x v="2"/>
    <n v="6085"/>
    <s v="ERARD PRO"/>
    <s v="GP4GP2430"/>
    <s v="Y 2020"/>
    <s v="EUR"/>
    <n v="29.62"/>
    <m/>
    <n v="29.62"/>
    <m/>
    <n v="29.62"/>
    <x v="2"/>
    <s v="[84781]"/>
    <s v="[46133, 46193]"/>
    <s v="empty dcp and no adjustement"/>
    <s v="2022-05-10 20:26:25 +0200"/>
    <m/>
    <s v="Métier"/>
    <s v="Emmanuel"/>
    <s v="[EF] Je ne trouve pas l'ajustement dans A2S. Voir si on peut retrouver l'info pour reloader_x000a_[NB] Le déclaratif est en Pays et le contrat en Hotel. Correction S.Pofilet du contrat prévu semaine du 09/05"/>
    <x v="1"/>
    <s v="Nicolas"/>
    <x v="9"/>
  </r>
  <r>
    <s v="CORP2426039Q1 2020EUR"/>
    <x v="2"/>
    <n v="6311"/>
    <s v="SILLERIAS ALACUAS SA"/>
    <n v="2426039"/>
    <s v="Q1 2020"/>
    <s v="EUR"/>
    <n v="19512.91"/>
    <n v="19512.910800000001"/>
    <n v="-8.0000000161817297E-4"/>
    <n v="19512.91"/>
    <n v="0"/>
    <x v="0"/>
    <m/>
    <m/>
    <m/>
    <m/>
    <s v="rdbc"/>
    <s v="Métier"/>
    <s v="Nicolas"/>
    <s v="[NB] Anomalie, le déclaratif est doublés sur des hotels qui devraient être à 0, et certains déclaratifs ont disparu. Regénération pour corriger le fournisseur sur Q1 2021. DEMANDE ASSISTANCE faire passer cet ajustement Q0 en Q1 2020 https://astoresuite.com/adjustements/history?adjustement_group_id=42802 // [OA] Assigné à Hexa pour assistance _x000a_[ZB] assistance done"/>
    <x v="2"/>
    <s v="Zakaria"/>
    <x v="0"/>
  </r>
  <r>
    <s v="CORP2426039Q2 2020EUR"/>
    <x v="2"/>
    <n v="6311"/>
    <s v="SILLERIAS ALACUAS SA"/>
    <n v="2426039"/>
    <s v="Q2 2020"/>
    <s v="EUR"/>
    <n v="1674.49"/>
    <n v="1674.4914000000001"/>
    <n v="-1.4000000001033099E-3"/>
    <n v="1674.49"/>
    <n v="0"/>
    <x v="0"/>
    <m/>
    <m/>
    <m/>
    <m/>
    <s v="none"/>
    <m/>
    <m/>
    <m/>
    <x v="0"/>
    <m/>
    <x v="0"/>
  </r>
  <r>
    <s v="CORP2426039Q3 2020EUR"/>
    <x v="2"/>
    <n v="6311"/>
    <s v="SILLERIAS ALACUAS SA"/>
    <n v="2426039"/>
    <s v="Q3 2020"/>
    <s v="EUR"/>
    <n v="6296.5"/>
    <n v="6296.5020000000004"/>
    <n v="-2.0000000004074502E-3"/>
    <n v="6296.5"/>
    <n v="0"/>
    <x v="0"/>
    <m/>
    <m/>
    <m/>
    <m/>
    <s v="none"/>
    <m/>
    <m/>
    <m/>
    <x v="0"/>
    <m/>
    <x v="0"/>
  </r>
  <r>
    <s v="CORP2426039Q4 2020EUR"/>
    <x v="2"/>
    <n v="6311"/>
    <s v="SILLERIAS ALACUAS SA"/>
    <n v="2426039"/>
    <s v="Q4 2020"/>
    <s v="EUR"/>
    <n v="4693.45"/>
    <n v="4693.4520000000002"/>
    <n v="-2.0000000004074502E-3"/>
    <n v="4693.45"/>
    <n v="0"/>
    <x v="0"/>
    <m/>
    <m/>
    <m/>
    <m/>
    <s v="none"/>
    <m/>
    <m/>
    <m/>
    <x v="0"/>
    <m/>
    <x v="0"/>
  </r>
  <r>
    <s v="CORPGP3NOVN2467Q1 2020EUR"/>
    <x v="2"/>
    <n v="6311"/>
    <s v="SILLERIAS ALACUAS SA"/>
    <s v="GP3NOVN2467"/>
    <s v="Q1 2020"/>
    <s v="EUR"/>
    <n v="2353.84"/>
    <n v="2353.8431999999998"/>
    <n v="-3.1999999996514799E-3"/>
    <n v="2353.84"/>
    <n v="0"/>
    <x v="0"/>
    <m/>
    <m/>
    <m/>
    <m/>
    <s v="rdbc"/>
    <s v="Produit"/>
    <s v="Ossama"/>
    <s v="[OA] rebate calculé à la main d'un montant de 4797,11 (78461,44*0,06) // https://www.astoresuite.com/declarative_campaign_participations/edit/37260 // https://www.astoresuite.com/contracts/show/28062_x000a_[NB] Anomalie, le déclaratif est doublés sur des hotels qui devraient être à 0, et certains déclaratifs ont disparu. Regénération pour corriger le fournisseur sur Q1 2021. DEMANDE ASSISTANCE faire passer cet ajustement Q0 en Q1 2020 https://astoresuite.com/adjustements/history?adjustement_group_id=42802 /// [OA] Assigné à Hexa pour assistance "/>
    <x v="2"/>
    <m/>
    <x v="5"/>
  </r>
  <r>
    <s v="CORPGP3NOVN2467Q3 2020EUR"/>
    <x v="2"/>
    <n v="6311"/>
    <s v="SILLERIAS ALACUAS SA"/>
    <s v="GP3NOVN2467"/>
    <s v="Q3 2020"/>
    <s v="EUR"/>
    <n v="507.36"/>
    <n v="507.36"/>
    <n v="0"/>
    <n v="507.36"/>
    <n v="0"/>
    <x v="0"/>
    <m/>
    <m/>
    <m/>
    <m/>
    <s v="none"/>
    <m/>
    <m/>
    <m/>
    <x v="0"/>
    <m/>
    <x v="0"/>
  </r>
  <r>
    <s v="CORPGP3NOVNR2700Q1 2020EUR"/>
    <x v="2"/>
    <n v="6311"/>
    <s v="SILLERIAS ALACUAS SA"/>
    <s v="GP3NOVNR2700"/>
    <s v="Q1 2020"/>
    <s v="EUR"/>
    <n v="7864.07"/>
    <n v="7864.0720000000001"/>
    <n v="-2.0000000004074502E-3"/>
    <n v="7864.07"/>
    <n v="0"/>
    <x v="0"/>
    <m/>
    <m/>
    <m/>
    <m/>
    <s v="rdbc"/>
    <s v="Produit"/>
    <s v="Ossama"/>
    <s v="[OA] rebate calculé à la main 198770*4%= 7950,8, qui correspond à l'encadrage du contrat et du CA déclaré // https://www.astoresuite.com/contracts/show/28063 //  https://www.astoresuite.com/declarative_campaign_participations/edit/37260_x000a_[NB] Anomalie, le déclaratif est doublés sur des hotels qui devraient être à 0, et certains déclaratifs ont disparu. Regénération pour corriger le fournisseur sur Q1 2021. DEMANDE ASSISTANCE faire passer cet ajustement Q0 en Q1 2020 https://astoresuite.com/adjustements/history?adjustement_group_id=42802  ///                                                                                                                                                                                                                                                                                                                                                               [OA] Assigné à Hexa pour assistance "/>
    <x v="2"/>
    <s v="Zakaria"/>
    <x v="9"/>
  </r>
  <r>
    <s v="CORPGP3NOVNR2700Q2 2020EUR"/>
    <x v="2"/>
    <n v="6311"/>
    <s v="SILLERIAS ALACUAS SA"/>
    <s v="GP3NOVNR2700"/>
    <s v="Q2 2020"/>
    <s v="EUR"/>
    <n v="512.5"/>
    <n v="512.50400000000002"/>
    <n v="-4.0000000000190898E-3"/>
    <n v="512.5"/>
    <n v="0"/>
    <x v="0"/>
    <m/>
    <m/>
    <m/>
    <m/>
    <s v="none"/>
    <m/>
    <m/>
    <m/>
    <x v="0"/>
    <m/>
    <x v="0"/>
  </r>
  <r>
    <s v="CORPGP3NOVNR2700Q3 2020EUR"/>
    <x v="2"/>
    <n v="6311"/>
    <s v="SILLERIAS ALACUAS SA"/>
    <s v="GP3NOVNR2700"/>
    <s v="Q3 2020"/>
    <s v="EUR"/>
    <n v="3859.43"/>
    <n v="3859.4279999999999"/>
    <n v="1.9999999999527002E-3"/>
    <n v="3859.43"/>
    <n v="0"/>
    <x v="0"/>
    <m/>
    <m/>
    <m/>
    <m/>
    <s v="none"/>
    <m/>
    <m/>
    <m/>
    <x v="0"/>
    <m/>
    <x v="0"/>
  </r>
  <r>
    <s v="CORPGP3NOVNR2700Q4 2020EUR"/>
    <x v="2"/>
    <n v="6311"/>
    <s v="SILLERIAS ALACUAS SA"/>
    <s v="GP3NOVNR2700"/>
    <s v="Q4 2020"/>
    <s v="EUR"/>
    <n v="3073.29"/>
    <n v="3073.288"/>
    <n v="1.9999999999527002E-3"/>
    <n v="3073.29"/>
    <n v="0"/>
    <x v="0"/>
    <m/>
    <m/>
    <m/>
    <m/>
    <s v="none"/>
    <m/>
    <m/>
    <m/>
    <x v="0"/>
    <m/>
    <x v="0"/>
  </r>
  <r>
    <s v="CORPGP2GP2673Q1 2020EUR"/>
    <x v="2"/>
    <n v="6317"/>
    <s v="CREATIONS INOVA"/>
    <s v="GP2GP2673"/>
    <s v="Q1 2020"/>
    <s v="EUR"/>
    <n v="3224.35"/>
    <n v="3224.35"/>
    <n v="0"/>
    <n v="3224.35"/>
    <n v="0"/>
    <x v="0"/>
    <m/>
    <m/>
    <m/>
    <m/>
    <s v="none"/>
    <m/>
    <m/>
    <m/>
    <x v="0"/>
    <m/>
    <x v="0"/>
  </r>
  <r>
    <s v="CORPGP2GP2673Q2 2020EUR"/>
    <x v="2"/>
    <n v="6317"/>
    <s v="CREATIONS INOVA"/>
    <s v="GP2GP2673"/>
    <s v="Q2 2020"/>
    <s v="EUR"/>
    <n v="499.85"/>
    <n v="499.85"/>
    <n v="0"/>
    <n v="499.85"/>
    <n v="0"/>
    <x v="0"/>
    <m/>
    <m/>
    <m/>
    <m/>
    <s v="none"/>
    <m/>
    <m/>
    <m/>
    <x v="0"/>
    <m/>
    <x v="0"/>
  </r>
  <r>
    <s v="CORPGP2GP2673Q3 2020EUR"/>
    <x v="2"/>
    <n v="6317"/>
    <s v="CREATIONS INOVA"/>
    <s v="GP2GP2673"/>
    <s v="Q3 2020"/>
    <s v="EUR"/>
    <n v="710.95"/>
    <n v="710.95"/>
    <n v="0"/>
    <n v="710.95"/>
    <n v="0"/>
    <x v="0"/>
    <m/>
    <m/>
    <m/>
    <m/>
    <s v="none"/>
    <m/>
    <m/>
    <m/>
    <x v="0"/>
    <m/>
    <x v="0"/>
  </r>
  <r>
    <s v="CORPGP2GP2673Q4 2020EUR"/>
    <x v="2"/>
    <n v="6317"/>
    <s v="CREATIONS INOVA"/>
    <s v="GP2GP2673"/>
    <s v="Q4 2020"/>
    <s v="EUR"/>
    <n v="1166.7"/>
    <n v="1166.7"/>
    <n v="0"/>
    <n v="1166.7"/>
    <n v="0"/>
    <x v="0"/>
    <m/>
    <m/>
    <m/>
    <m/>
    <s v="none"/>
    <m/>
    <m/>
    <m/>
    <x v="0"/>
    <m/>
    <x v="0"/>
  </r>
  <r>
    <s v="CORPGP2GP2347Q2 2020EUR"/>
    <x v="2"/>
    <n v="6811"/>
    <s v="GLASSDEBOURG SARL"/>
    <s v="GP2GP2347"/>
    <s v="Q2 2020"/>
    <s v="EUR"/>
    <n v="224.81"/>
    <n v="224.8056"/>
    <n v="4.4000000000039502E-3"/>
    <n v="224.81"/>
    <n v="0"/>
    <x v="0"/>
    <m/>
    <m/>
    <m/>
    <m/>
    <s v="none"/>
    <m/>
    <m/>
    <m/>
    <x v="0"/>
    <m/>
    <x v="0"/>
  </r>
  <r>
    <s v="CORPGP2GP2347Q3 2020EUR"/>
    <x v="2"/>
    <n v="6811"/>
    <s v="GLASSDEBOURG SARL"/>
    <s v="GP2GP2347"/>
    <s v="Q3 2020"/>
    <s v="EUR"/>
    <n v="424.03"/>
    <n v="424.02960000000002"/>
    <n v="3.9999999995643499E-4"/>
    <n v="424.03"/>
    <n v="0"/>
    <x v="0"/>
    <m/>
    <m/>
    <m/>
    <m/>
    <s v="none"/>
    <m/>
    <m/>
    <m/>
    <x v="0"/>
    <m/>
    <x v="0"/>
  </r>
  <r>
    <s v="CORPGP2GP2347Q4 2020EUR"/>
    <x v="2"/>
    <n v="6811"/>
    <s v="GLASSDEBOURG SARL"/>
    <s v="GP2GP2347"/>
    <s v="Q4 2020"/>
    <s v="EUR"/>
    <n v="1478.96"/>
    <n v="1478.96"/>
    <n v="0"/>
    <n v="1478.96"/>
    <n v="0"/>
    <x v="0"/>
    <m/>
    <m/>
    <m/>
    <m/>
    <s v="none"/>
    <m/>
    <m/>
    <m/>
    <x v="0"/>
    <m/>
    <x v="0"/>
  </r>
  <r>
    <s v="CORPGP2GP2682Q1 2020EUR"/>
    <x v="2"/>
    <n v="8724"/>
    <s v="SEC - SILVERA"/>
    <s v="GP2GP2682"/>
    <s v="Q1 2020"/>
    <s v="EUR"/>
    <n v="5097.8999999999996"/>
    <n v="5097.8999999999996"/>
    <n v="0"/>
    <n v="5097.8999999999996"/>
    <n v="0"/>
    <x v="0"/>
    <m/>
    <m/>
    <m/>
    <m/>
    <s v="none"/>
    <m/>
    <m/>
    <m/>
    <x v="0"/>
    <m/>
    <x v="0"/>
  </r>
  <r>
    <s v="CORPGP2GP2682Q2 2020EUR"/>
    <x v="2"/>
    <n v="8724"/>
    <s v="SEC - SILVERA"/>
    <s v="GP2GP2682"/>
    <s v="Q2 2020"/>
    <s v="EUR"/>
    <n v="778.14"/>
    <n v="778.14"/>
    <n v="0"/>
    <n v="778.14"/>
    <n v="0"/>
    <x v="0"/>
    <m/>
    <m/>
    <m/>
    <m/>
    <s v="none"/>
    <m/>
    <m/>
    <m/>
    <x v="0"/>
    <m/>
    <x v="0"/>
  </r>
  <r>
    <s v="CORPGP2GP2682Q3 2020EUR"/>
    <x v="2"/>
    <n v="8724"/>
    <s v="SEC - SILVERA"/>
    <s v="GP2GP2682"/>
    <s v="Q3 2020"/>
    <s v="EUR"/>
    <n v="3800.09"/>
    <n v="3800.0934000000002"/>
    <n v="-3.4000000000560201E-3"/>
    <n v="3800.09"/>
    <n v="0"/>
    <x v="0"/>
    <m/>
    <m/>
    <m/>
    <m/>
    <s v="none"/>
    <m/>
    <m/>
    <m/>
    <x v="0"/>
    <m/>
    <x v="0"/>
  </r>
  <r>
    <s v="CORPGP2GP2682Q4 2020EUR"/>
    <x v="2"/>
    <n v="8724"/>
    <s v="SEC - SILVERA"/>
    <s v="GP2GP2682"/>
    <s v="Q4 2020"/>
    <s v="EUR"/>
    <n v="3102.06"/>
    <n v="3102.06"/>
    <n v="0"/>
    <n v="3102.06"/>
    <n v="0"/>
    <x v="0"/>
    <m/>
    <m/>
    <m/>
    <m/>
    <s v="none"/>
    <m/>
    <m/>
    <m/>
    <x v="0"/>
    <m/>
    <x v="0"/>
  </r>
  <r>
    <s v="CORPGP2GP2512Y 2020EUR"/>
    <x v="2"/>
    <n v="8979"/>
    <s v="ASCOLIA"/>
    <s v="GP2GP2512"/>
    <s v="Y 2020"/>
    <s v="EUR"/>
    <n v="6343.9"/>
    <n v="6343.8984"/>
    <n v="1.59999999959836E-3"/>
    <n v="6343.9"/>
    <n v="0"/>
    <x v="0"/>
    <m/>
    <m/>
    <m/>
    <m/>
    <s v="none"/>
    <m/>
    <m/>
    <m/>
    <x v="0"/>
    <m/>
    <x v="0"/>
  </r>
  <r>
    <s v="CORP900054Q1 2020EUR"/>
    <x v="2"/>
    <n v="9761"/>
    <s v="DOMETIC  GERMANY HOLDING GmbH"/>
    <n v="900054"/>
    <s v="Q1 2020"/>
    <s v="EUR"/>
    <n v="9945.15"/>
    <n v="9945.1319999999996"/>
    <n v="1.80000000000291E-2"/>
    <n v="9945.15"/>
    <n v="0"/>
    <x v="0"/>
    <m/>
    <m/>
    <m/>
    <m/>
    <s v="none"/>
    <m/>
    <m/>
    <m/>
    <x v="0"/>
    <m/>
    <x v="0"/>
  </r>
  <r>
    <s v="CORP900054Q2 2020EUR"/>
    <x v="2"/>
    <n v="9761"/>
    <s v="DOMETIC  GERMANY HOLDING GmbH"/>
    <n v="900054"/>
    <s v="Q2 2020"/>
    <s v="EUR"/>
    <n v="7228.9"/>
    <n v="7228.9"/>
    <n v="0"/>
    <n v="7228.9"/>
    <n v="0"/>
    <x v="0"/>
    <m/>
    <m/>
    <m/>
    <m/>
    <s v="none"/>
    <m/>
    <m/>
    <m/>
    <x v="0"/>
    <m/>
    <x v="0"/>
  </r>
  <r>
    <s v="CORP900054Q3 2020EUR"/>
    <x v="2"/>
    <n v="9761"/>
    <s v="DOMETIC  GERMANY HOLDING GmbH"/>
    <n v="900054"/>
    <s v="Q3 2020"/>
    <s v="EUR"/>
    <n v="12173.55"/>
    <n v="12173.55"/>
    <n v="0"/>
    <n v="12173.55"/>
    <n v="0"/>
    <x v="0"/>
    <m/>
    <m/>
    <m/>
    <m/>
    <s v="none"/>
    <m/>
    <m/>
    <m/>
    <x v="0"/>
    <m/>
    <x v="0"/>
  </r>
  <r>
    <s v="CORP900054Q4 2020EUR"/>
    <x v="2"/>
    <n v="9761"/>
    <s v="DOMETIC  GERMANY HOLDING GmbH"/>
    <n v="900054"/>
    <s v="Q4 2020"/>
    <s v="EUR"/>
    <n v="5329"/>
    <n v="5329"/>
    <n v="0"/>
    <n v="5329"/>
    <n v="0"/>
    <x v="0"/>
    <m/>
    <m/>
    <m/>
    <m/>
    <s v="none"/>
    <m/>
    <m/>
    <m/>
    <x v="0"/>
    <m/>
    <x v="0"/>
  </r>
  <r>
    <s v="CORP2291019Q4 2020EUR"/>
    <x v="2"/>
    <n v="9857"/>
    <s v="HERMES PARFUMS - COMPTOIR NOUVEAU DE LA PARFUMERIE"/>
    <n v="2291019"/>
    <s v="Q4 2020"/>
    <s v="EUR"/>
    <n v="19275.91"/>
    <n v="19275.907500000001"/>
    <n v="2.4999999986903198E-3"/>
    <n v="19275.91"/>
    <n v="0"/>
    <x v="0"/>
    <m/>
    <m/>
    <m/>
    <m/>
    <s v="none"/>
    <m/>
    <m/>
    <m/>
    <x v="0"/>
    <m/>
    <x v="0"/>
  </r>
  <r>
    <s v="CORPGP2GP1940Q1 2020EUR"/>
    <x v="2"/>
    <n v="11632"/>
    <s v="ESPRIT GOURMAND"/>
    <s v="GP2GP1940"/>
    <s v="Q1 2020"/>
    <s v="EUR"/>
    <n v="535.41999999999996"/>
    <n v="535.41800000000001"/>
    <n v="1.9999999999527002E-3"/>
    <n v="535.41999999999996"/>
    <n v="0"/>
    <x v="0"/>
    <m/>
    <m/>
    <m/>
    <m/>
    <s v="none"/>
    <m/>
    <m/>
    <m/>
    <x v="0"/>
    <m/>
    <x v="0"/>
  </r>
  <r>
    <s v="CORPGP2GP1940Q2 2020EUR"/>
    <x v="2"/>
    <n v="11632"/>
    <s v="ESPRIT GOURMAND"/>
    <s v="GP2GP1940"/>
    <s v="Q2 2020"/>
    <s v="EUR"/>
    <n v="28.96"/>
    <n v="28.955200000000001"/>
    <n v="4.7999999999994696E-3"/>
    <n v="28.96"/>
    <n v="0"/>
    <x v="0"/>
    <m/>
    <m/>
    <m/>
    <m/>
    <s v="none"/>
    <m/>
    <m/>
    <m/>
    <x v="0"/>
    <m/>
    <x v="0"/>
  </r>
  <r>
    <s v="CORPGP2GP1940Q3 2020EUR"/>
    <x v="2"/>
    <n v="11632"/>
    <s v="ESPRIT GOURMAND"/>
    <s v="GP2GP1940"/>
    <s v="Q3 2020"/>
    <s v="EUR"/>
    <n v="180.68"/>
    <n v="180.67840000000001"/>
    <n v="1.59999999999627E-3"/>
    <n v="180.68"/>
    <n v="0"/>
    <x v="0"/>
    <m/>
    <m/>
    <m/>
    <m/>
    <s v="none"/>
    <m/>
    <m/>
    <m/>
    <x v="0"/>
    <m/>
    <x v="0"/>
  </r>
  <r>
    <s v="CORPGP2GP1940Q4 2020EUR"/>
    <x v="2"/>
    <n v="11632"/>
    <s v="ESPRIT GOURMAND"/>
    <s v="GP2GP1940"/>
    <s v="Q4 2020"/>
    <s v="EUR"/>
    <n v="121.61"/>
    <n v="121.6056"/>
    <n v="4.4000000000039502E-3"/>
    <n v="121.61"/>
    <n v="0"/>
    <x v="0"/>
    <m/>
    <m/>
    <m/>
    <m/>
    <s v="none"/>
    <m/>
    <m/>
    <m/>
    <x v="0"/>
    <m/>
    <x v="0"/>
  </r>
  <r>
    <s v="CORP2526013Q1 2020EUR"/>
    <x v="2"/>
    <n v="12120"/>
    <s v="WIESNER HAGER"/>
    <n v="2526013"/>
    <s v="Q1 2020"/>
    <s v="EUR"/>
    <n v="6632.32"/>
    <n v="6632.31"/>
    <n v="9.9999999993087806E-3"/>
    <n v="6632.32"/>
    <n v="0"/>
    <x v="0"/>
    <m/>
    <m/>
    <m/>
    <m/>
    <s v="none"/>
    <m/>
    <m/>
    <m/>
    <x v="0"/>
    <m/>
    <x v="0"/>
  </r>
  <r>
    <s v="CORP2526013Q2 2020EUR"/>
    <x v="2"/>
    <n v="12120"/>
    <s v="WIESNER HAGER"/>
    <n v="2526013"/>
    <s v="Q2 2020"/>
    <s v="EUR"/>
    <n v="12762.07"/>
    <n v="12762.06"/>
    <n v="1.0000000000218201E-2"/>
    <n v="12762.07"/>
    <n v="0"/>
    <x v="0"/>
    <m/>
    <m/>
    <m/>
    <m/>
    <s v="none"/>
    <m/>
    <m/>
    <m/>
    <x v="0"/>
    <m/>
    <x v="0"/>
  </r>
  <r>
    <s v="CORP2526013Q3 2020EUR"/>
    <x v="2"/>
    <n v="12120"/>
    <s v="WIESNER HAGER"/>
    <n v="2526013"/>
    <s v="Q3 2020"/>
    <s v="EUR"/>
    <n v="879.48"/>
    <n v="879.48"/>
    <n v="0"/>
    <n v="879.48"/>
    <n v="0"/>
    <x v="0"/>
    <m/>
    <m/>
    <m/>
    <m/>
    <s v="none"/>
    <m/>
    <m/>
    <m/>
    <x v="0"/>
    <m/>
    <x v="0"/>
  </r>
  <r>
    <s v="CORP2526013Q4 2020EUR"/>
    <x v="2"/>
    <n v="12120"/>
    <s v="WIESNER HAGER"/>
    <n v="2526013"/>
    <s v="Q4 2020"/>
    <s v="EUR"/>
    <n v="15967.2"/>
    <n v="15967.2"/>
    <n v="0"/>
    <n v="15967.2"/>
    <n v="0"/>
    <x v="0"/>
    <m/>
    <m/>
    <m/>
    <m/>
    <s v="none"/>
    <m/>
    <m/>
    <m/>
    <x v="0"/>
    <m/>
    <x v="0"/>
  </r>
  <r>
    <s v="CORPGP2GP2638Q1 2020EUR"/>
    <x v="2"/>
    <n v="12841"/>
    <s v="MING FAI ENTERPRISE INTERNATIONAL CO. LTD."/>
    <s v="GP2GP2638"/>
    <s v="Q1 2020"/>
    <s v="EUR"/>
    <n v="99058.43"/>
    <n v="99058.425499999998"/>
    <n v="4.4999999954597998E-3"/>
    <n v="99058.43"/>
    <n v="0"/>
    <x v="0"/>
    <m/>
    <m/>
    <m/>
    <m/>
    <s v="none"/>
    <m/>
    <m/>
    <m/>
    <x v="0"/>
    <m/>
    <x v="0"/>
  </r>
  <r>
    <s v="CORPGP2GP2638Q2 2020EUR"/>
    <x v="2"/>
    <n v="12841"/>
    <s v="MING FAI ENTERPRISE INTERNATIONAL CO. LTD."/>
    <s v="GP2GP2638"/>
    <s v="Q2 2020"/>
    <s v="EUR"/>
    <n v="16194.9"/>
    <n v="16194.9005"/>
    <n v="-5.0000000010186297E-4"/>
    <n v="16194.9"/>
    <n v="0"/>
    <x v="0"/>
    <m/>
    <m/>
    <m/>
    <m/>
    <s v="none"/>
    <m/>
    <m/>
    <m/>
    <x v="0"/>
    <m/>
    <x v="0"/>
  </r>
  <r>
    <s v="CORPGP2GP2638Q3 2020EUR"/>
    <x v="2"/>
    <n v="12841"/>
    <s v="MING FAI ENTERPRISE INTERNATIONAL CO. LTD."/>
    <s v="GP2GP2638"/>
    <s v="Q3 2020"/>
    <s v="EUR"/>
    <n v="29110.720000000001"/>
    <n v="29110.7245"/>
    <n v="-4.4999999990977804E-3"/>
    <n v="29110.720000000001"/>
    <n v="0"/>
    <x v="0"/>
    <m/>
    <m/>
    <m/>
    <m/>
    <s v="none"/>
    <m/>
    <m/>
    <m/>
    <x v="0"/>
    <m/>
    <x v="0"/>
  </r>
  <r>
    <s v="CORPGP2GP2638Q4 2020EUR"/>
    <x v="2"/>
    <n v="12841"/>
    <s v="MING FAI ENTERPRISE INTERNATIONAL CO. LTD."/>
    <s v="GP2GP2638"/>
    <s v="Q4 2020"/>
    <s v="EUR"/>
    <n v="18820.66"/>
    <n v="18820.654999999999"/>
    <n v="5.0000000010186297E-3"/>
    <n v="18820.66"/>
    <n v="0"/>
    <x v="0"/>
    <m/>
    <m/>
    <m/>
    <m/>
    <s v="none"/>
    <m/>
    <m/>
    <m/>
    <x v="0"/>
    <m/>
    <x v="0"/>
  </r>
  <r>
    <s v="CORPGP4GP2640Q1 2020EUR"/>
    <x v="2"/>
    <n v="12841"/>
    <s v="MING FAI ENTERPRISE INTERNATIONAL CO. LTD."/>
    <s v="GP4GP2640"/>
    <s v="Q1 2020"/>
    <s v="EUR"/>
    <n v="41559.300000000003"/>
    <n v="41559.302000000003"/>
    <n v="-2.0000000004074502E-3"/>
    <n v="41559.300000000003"/>
    <n v="0"/>
    <x v="0"/>
    <m/>
    <m/>
    <m/>
    <m/>
    <s v="none"/>
    <m/>
    <m/>
    <m/>
    <x v="0"/>
    <m/>
    <x v="0"/>
  </r>
  <r>
    <s v="CORPGP4GP2640Q2 2020EUR"/>
    <x v="2"/>
    <n v="12841"/>
    <s v="MING FAI ENTERPRISE INTERNATIONAL CO. LTD."/>
    <s v="GP4GP2640"/>
    <s v="Q2 2020"/>
    <s v="EUR"/>
    <n v="7197.52"/>
    <n v="7197.5248000000001"/>
    <n v="-4.79999999970459E-3"/>
    <n v="7197.52"/>
    <n v="0"/>
    <x v="0"/>
    <m/>
    <m/>
    <m/>
    <m/>
    <s v="none"/>
    <m/>
    <m/>
    <m/>
    <x v="0"/>
    <m/>
    <x v="0"/>
  </r>
  <r>
    <s v="CORPGP4GP2640Q3 2020EUR"/>
    <x v="2"/>
    <n v="12841"/>
    <s v="MING FAI ENTERPRISE INTERNATIONAL CO. LTD."/>
    <s v="GP4GP2640"/>
    <s v="Q3 2020"/>
    <s v="EUR"/>
    <n v="11376.33"/>
    <n v="11376.325000000001"/>
    <n v="4.9999999991996403E-3"/>
    <n v="11376.33"/>
    <n v="0"/>
    <x v="0"/>
    <m/>
    <m/>
    <m/>
    <m/>
    <s v="none"/>
    <m/>
    <m/>
    <m/>
    <x v="0"/>
    <m/>
    <x v="0"/>
  </r>
  <r>
    <s v="CORPGP4GP2640Q4 2020EUR"/>
    <x v="2"/>
    <n v="12841"/>
    <s v="MING FAI ENTERPRISE INTERNATIONAL CO. LTD."/>
    <s v="GP4GP2640"/>
    <s v="Q4 2020"/>
    <s v="EUR"/>
    <n v="7847.52"/>
    <n v="7847.5218000000004"/>
    <n v="-1.8000000000029099E-3"/>
    <n v="7847.52"/>
    <n v="0"/>
    <x v="0"/>
    <m/>
    <m/>
    <m/>
    <m/>
    <s v="none"/>
    <m/>
    <m/>
    <m/>
    <x v="0"/>
    <m/>
    <x v="0"/>
  </r>
  <r>
    <s v="CORPGP3MIDLUB2639Q1 2020EUR"/>
    <x v="2"/>
    <n v="12841"/>
    <s v="MING FAI ENTERPRISE INTERNATIONAL CO. LTD."/>
    <s v="GP3MIDLUB2639"/>
    <s v="Q1 2020"/>
    <s v="EUR"/>
    <n v="292386.67"/>
    <n v="292386.66769999999"/>
    <n v="2.2999999928288101E-3"/>
    <n v="292386.67"/>
    <n v="0"/>
    <x v="0"/>
    <m/>
    <m/>
    <m/>
    <m/>
    <s v="none"/>
    <m/>
    <m/>
    <m/>
    <x v="0"/>
    <m/>
    <x v="0"/>
  </r>
  <r>
    <s v="CORPGP3MIDLUB2639Q2 2020EUR"/>
    <x v="2"/>
    <n v="12841"/>
    <s v="MING FAI ENTERPRISE INTERNATIONAL CO. LTD."/>
    <s v="GP3MIDLUB2639"/>
    <s v="Q2 2020"/>
    <s v="EUR"/>
    <n v="16341.13"/>
    <n v="16341.135"/>
    <n v="-5.0000000010186297E-3"/>
    <n v="16341.13"/>
    <n v="0"/>
    <x v="0"/>
    <m/>
    <m/>
    <m/>
    <m/>
    <s v="none"/>
    <m/>
    <m/>
    <m/>
    <x v="0"/>
    <m/>
    <x v="0"/>
  </r>
  <r>
    <s v="CORPGP3MIDLUB2639Q3 2020EUR"/>
    <x v="2"/>
    <n v="12841"/>
    <s v="MING FAI ENTERPRISE INTERNATIONAL CO. LTD."/>
    <s v="GP3MIDLUB2639"/>
    <s v="Q3 2020"/>
    <s v="EUR"/>
    <n v="96650.48"/>
    <n v="96650.481499999994"/>
    <n v="-1.4999999984865999E-3"/>
    <n v="96650.48"/>
    <n v="0"/>
    <x v="0"/>
    <m/>
    <m/>
    <m/>
    <m/>
    <s v="none"/>
    <m/>
    <m/>
    <m/>
    <x v="0"/>
    <m/>
    <x v="0"/>
  </r>
  <r>
    <s v="CORPGP3MIDLUB2639Q4 2020EUR"/>
    <x v="2"/>
    <n v="12841"/>
    <s v="MING FAI ENTERPRISE INTERNATIONAL CO. LTD."/>
    <s v="GP3MIDLUB2639"/>
    <s v="Q4 2020"/>
    <s v="EUR"/>
    <n v="42980.09"/>
    <n v="42980.0887"/>
    <n v="1.2999999962630599E-3"/>
    <n v="42980.09"/>
    <n v="0"/>
    <x v="0"/>
    <m/>
    <m/>
    <m/>
    <m/>
    <s v="none"/>
    <m/>
    <m/>
    <m/>
    <x v="0"/>
    <m/>
    <x v="0"/>
  </r>
  <r>
    <s v="CORPGP2GP2934Q1 2020EUR"/>
    <x v="2"/>
    <n v="13472"/>
    <s v="Aliseo GmbH"/>
    <s v="GP2GP2934"/>
    <s v="Q1 2020"/>
    <s v="EUR"/>
    <n v="4353.42"/>
    <n v="5224.107"/>
    <n v="-870.68699999999899"/>
    <n v="5224.107"/>
    <n v="-870.68699999999899"/>
    <x v="4"/>
    <s v="[32383]"/>
    <s v="[14453]"/>
    <s v="rebate present"/>
    <s v="2021-05-06 18:43:53 +0200"/>
    <s v="none"/>
    <s v="Produit"/>
    <s v="Ossama"/>
    <s v="[OA] rebate calculé à la main [(87068,45*5%)+(87068,45*1%)]= 5224,11 / https://www.astoresuite.com/contracts/show/30422 / https://www.astoresuite.com/declarative_campaign_participations/edit/32383"/>
    <x v="1"/>
    <m/>
    <x v="5"/>
  </r>
  <r>
    <s v="CORPGP2GP2934Q2 2020EUR"/>
    <x v="2"/>
    <n v="13472"/>
    <s v="Aliseo GmbH"/>
    <s v="GP2GP2934"/>
    <s v="Q2 2020"/>
    <s v="EUR"/>
    <n v="1102.44"/>
    <n v="1322.922"/>
    <n v="-220.481999999999"/>
    <n v="1322.922"/>
    <n v="-220.481999999999"/>
    <x v="4"/>
    <s v="[32401]"/>
    <s v="[14207]"/>
    <s v="rebate present"/>
    <s v="2021-05-06 18:38:46 +0200"/>
    <s v="none"/>
    <s v="Produit"/>
    <s v="Ossama"/>
    <s v="[OA] rebate calculé à la main [22048,7*(5%+ 1%)] = 1322,92 / à voir les conditions de calcule de rabais (5%+1%) /Contrat  https://www.astoresuite.com/contracts/show/30422 / ajustement : https://www.astoresuite.com/declarative_campaign_participations/edit/32401 "/>
    <x v="1"/>
    <m/>
    <x v="5"/>
  </r>
  <r>
    <s v="CORPGP2GP2934Q3 2020EUR"/>
    <x v="2"/>
    <n v="13472"/>
    <s v="Aliseo GmbH"/>
    <s v="GP2GP2934"/>
    <s v="Q3 2020"/>
    <s v="EUR"/>
    <n v="2714.45"/>
    <n v="2714.4425999999999"/>
    <n v="7.3999999999614296E-3"/>
    <n v="2714.4425999999999"/>
    <n v="7.3999999999614296E-3"/>
    <x v="0"/>
    <m/>
    <m/>
    <m/>
    <m/>
    <s v="none"/>
    <m/>
    <m/>
    <m/>
    <x v="0"/>
    <m/>
    <x v="0"/>
  </r>
  <r>
    <s v="CORPGP2GP2934Q4 2020EUR"/>
    <x v="2"/>
    <n v="13472"/>
    <s v="Aliseo GmbH"/>
    <s v="GP2GP2934"/>
    <s v="Q4 2020"/>
    <s v="EUR"/>
    <n v="1104.6300000000001"/>
    <n v="13.464"/>
    <n v="1091.1659999999999"/>
    <n v="13.464"/>
    <n v="1091.1659999999999"/>
    <x v="4"/>
    <s v="[17654]"/>
    <s v="[3940]"/>
    <s v="rebate present"/>
    <s v="2021-03-22 18:36:40 +0100"/>
    <s v="none"/>
    <s v="Produit"/>
    <s v="Ossama"/>
    <s v="[OA] Rebate calculé à la main de 13,46. le rebate corespond bien à l'encodage du contrat et du CA déclaré / https://www.astoresuite.com/contracts/show/30422 // https://www.astoresuite.com/declarative_campaign_participations/edit/17654 "/>
    <x v="1"/>
    <m/>
    <x v="5"/>
  </r>
  <r>
    <s v="CORPGP4GP21064Q4 2020EUR"/>
    <x v="2"/>
    <n v="13720"/>
    <s v="BHS tabletop AG"/>
    <s v="GP4GP21064"/>
    <s v="Q4 2020"/>
    <s v="EUR"/>
    <n v="5523.47"/>
    <n v="5523.4660000000003"/>
    <n v="3.9999999999054099E-3"/>
    <n v="5523.47"/>
    <n v="0"/>
    <x v="0"/>
    <m/>
    <m/>
    <m/>
    <m/>
    <s v="none"/>
    <m/>
    <m/>
    <m/>
    <x v="0"/>
    <m/>
    <x v="0"/>
  </r>
  <r>
    <s v="CORPGP2GP2671Q2 2020EUR"/>
    <x v="2"/>
    <n v="18502"/>
    <s v="CALLIGARIS SPA"/>
    <s v="GP2GP2671"/>
    <s v="Q2 2020"/>
    <s v="EUR"/>
    <n v="983.58"/>
    <n v="983.58"/>
    <n v="0"/>
    <n v="983.58"/>
    <n v="0"/>
    <x v="0"/>
    <m/>
    <m/>
    <m/>
    <m/>
    <s v="none"/>
    <m/>
    <m/>
    <m/>
    <x v="0"/>
    <m/>
    <x v="0"/>
  </r>
  <r>
    <s v="CORPGP2GP2671Q3 2020EUR"/>
    <x v="2"/>
    <n v="18502"/>
    <s v="CALLIGARIS SPA"/>
    <s v="GP2GP2671"/>
    <s v="Q3 2020"/>
    <s v="EUR"/>
    <n v="477.31"/>
    <n v="477.31079999999997"/>
    <n v="-7.9999999996971296E-4"/>
    <n v="477.31"/>
    <n v="0"/>
    <x v="0"/>
    <m/>
    <m/>
    <m/>
    <m/>
    <s v="none"/>
    <m/>
    <m/>
    <m/>
    <x v="0"/>
    <m/>
    <x v="0"/>
  </r>
  <r>
    <s v="CORPGP2GP2671Q4 2020EUR"/>
    <x v="2"/>
    <n v="18502"/>
    <s v="CALLIGARIS SPA"/>
    <s v="GP2GP2671"/>
    <s v="Q4 2020"/>
    <s v="EUR"/>
    <n v="321.29000000000002"/>
    <n v="321.29039999999998"/>
    <n v="-3.9999999995643499E-4"/>
    <n v="321.29000000000002"/>
    <n v="0"/>
    <x v="0"/>
    <m/>
    <m/>
    <m/>
    <m/>
    <s v="none"/>
    <m/>
    <m/>
    <m/>
    <x v="0"/>
    <m/>
    <x v="0"/>
  </r>
  <r>
    <s v="CORPGP2GP2976Q1 2020EUR"/>
    <x v="2"/>
    <n v="21412"/>
    <s v="BRITA GMBH"/>
    <s v="GP2GP2976"/>
    <s v="Q1 2020"/>
    <s v="EUR"/>
    <n v="1717.4"/>
    <n v="1717.3965000000001"/>
    <n v="3.5000000000309198E-3"/>
    <n v="1717.4"/>
    <n v="0"/>
    <x v="0"/>
    <m/>
    <m/>
    <m/>
    <m/>
    <s v="none"/>
    <m/>
    <m/>
    <m/>
    <x v="0"/>
    <m/>
    <x v="0"/>
  </r>
  <r>
    <s v="CORPGP2GP2976Q2 2020EUR"/>
    <x v="2"/>
    <n v="21412"/>
    <s v="BRITA GMBH"/>
    <s v="GP2GP2976"/>
    <s v="Q2 2020"/>
    <s v="EUR"/>
    <n v="1093.51"/>
    <n v="1093.509"/>
    <n v="9.9999999997635292E-4"/>
    <n v="1093.51"/>
    <n v="0"/>
    <x v="0"/>
    <m/>
    <m/>
    <m/>
    <m/>
    <s v="none"/>
    <m/>
    <m/>
    <m/>
    <x v="0"/>
    <m/>
    <x v="0"/>
  </r>
  <r>
    <s v="CORPGP2GP2976Q3 2020EUR"/>
    <x v="2"/>
    <n v="21412"/>
    <s v="BRITA GMBH"/>
    <s v="GP2GP2976"/>
    <s v="Q3 2020"/>
    <s v="EUR"/>
    <n v="1996.96"/>
    <n v="1996.963"/>
    <n v="-2.9999999999290499E-3"/>
    <n v="1996.96"/>
    <n v="0"/>
    <x v="0"/>
    <m/>
    <m/>
    <m/>
    <m/>
    <s v="none"/>
    <m/>
    <m/>
    <m/>
    <x v="0"/>
    <m/>
    <x v="0"/>
  </r>
  <r>
    <s v="CORPGP2GP2976Q4 2020EUR"/>
    <x v="2"/>
    <n v="21412"/>
    <s v="BRITA GMBH"/>
    <s v="GP2GP2976"/>
    <s v="Q4 2020"/>
    <s v="EUR"/>
    <n v="1476.72"/>
    <n v="1476.7165"/>
    <n v="3.5000000000309198E-3"/>
    <n v="1476.72"/>
    <n v="0"/>
    <x v="0"/>
    <m/>
    <m/>
    <m/>
    <m/>
    <s v="none"/>
    <m/>
    <m/>
    <m/>
    <x v="0"/>
    <m/>
    <x v="0"/>
  </r>
  <r>
    <s v="CORPGP4GP2559Y 2020EUR"/>
    <x v="2"/>
    <n v="21490"/>
    <s v="Melitta Professional Coffee Solutions GmbH &amp; Co.KG"/>
    <s v="GP4GP2559"/>
    <s v="Y 2020"/>
    <s v="EUR"/>
    <n v="3506.82"/>
    <n v="3506.8247999999999"/>
    <n v="-4.79999999970459E-3"/>
    <n v="3506.82"/>
    <n v="0"/>
    <x v="0"/>
    <m/>
    <m/>
    <m/>
    <m/>
    <s v="none"/>
    <m/>
    <m/>
    <m/>
    <x v="0"/>
    <m/>
    <x v="0"/>
  </r>
  <r>
    <s v="CORPGP4GP2042Y 2020EUR"/>
    <x v="2"/>
    <n v="24325"/>
    <s v="DISTRIBUTION GUY DEGRENNE "/>
    <s v="GP4GP2042"/>
    <s v="Y 2020"/>
    <s v="EUR"/>
    <n v="6497.87"/>
    <n v="6497.8734000000004"/>
    <n v="-3.4000000005107701E-3"/>
    <n v="6497.87"/>
    <n v="0"/>
    <x v="0"/>
    <m/>
    <m/>
    <m/>
    <m/>
    <s v="none"/>
    <m/>
    <m/>
    <m/>
    <x v="0"/>
    <m/>
    <x v="0"/>
  </r>
  <r>
    <s v="CORPGP2GP2294Q1 2020EUR"/>
    <x v="2"/>
    <n v="25418"/>
    <s v="NOBILIS SA"/>
    <s v="GP2GP2294"/>
    <s v="Q1 2020"/>
    <s v="EUR"/>
    <n v="204.6"/>
    <n v="204.6"/>
    <n v="0"/>
    <n v="204.6"/>
    <n v="0"/>
    <x v="0"/>
    <m/>
    <m/>
    <m/>
    <m/>
    <s v="none"/>
    <m/>
    <m/>
    <m/>
    <x v="0"/>
    <m/>
    <x v="0"/>
  </r>
  <r>
    <s v="CORPGP2GP2294Q3 2020EUR"/>
    <x v="2"/>
    <n v="25418"/>
    <s v="NOBILIS SA"/>
    <s v="GP2GP2294"/>
    <s v="Q3 2020"/>
    <s v="EUR"/>
    <n v="438"/>
    <n v="438"/>
    <n v="0"/>
    <n v="438"/>
    <n v="0"/>
    <x v="0"/>
    <m/>
    <m/>
    <m/>
    <m/>
    <s v="none"/>
    <m/>
    <m/>
    <m/>
    <x v="0"/>
    <m/>
    <x v="0"/>
  </r>
  <r>
    <s v="CORPGP2GP2678Q1 2020EUR"/>
    <x v="2"/>
    <n v="25738"/>
    <s v="PHS PHILIPPE SIRAUD"/>
    <s v="GP2GP2678"/>
    <s v="Q1 2020"/>
    <s v="EUR"/>
    <n v="5166.96"/>
    <n v="5166.96"/>
    <n v="0"/>
    <n v="5166.96"/>
    <n v="0"/>
    <x v="0"/>
    <m/>
    <m/>
    <m/>
    <m/>
    <s v="none"/>
    <m/>
    <m/>
    <m/>
    <x v="0"/>
    <m/>
    <x v="0"/>
  </r>
  <r>
    <s v="CORPGP2GP2678Q2 2020EUR"/>
    <x v="2"/>
    <n v="25738"/>
    <s v="PHS PHILIPPE SIRAUD"/>
    <s v="GP2GP2678"/>
    <s v="Q2 2020"/>
    <s v="EUR"/>
    <n v="6092.46"/>
    <n v="6092.46"/>
    <n v="0"/>
    <n v="6092.46"/>
    <n v="0"/>
    <x v="0"/>
    <m/>
    <m/>
    <m/>
    <m/>
    <s v="none"/>
    <m/>
    <m/>
    <m/>
    <x v="0"/>
    <m/>
    <x v="0"/>
  </r>
  <r>
    <s v="CORPGP2GP2678Q3 2020EUR"/>
    <x v="2"/>
    <n v="25738"/>
    <s v="PHS PHILIPPE SIRAUD"/>
    <s v="GP2GP2678"/>
    <s v="Q3 2020"/>
    <s v="EUR"/>
    <n v="6081"/>
    <n v="6081.0047999999997"/>
    <n v="-4.79999999970459E-3"/>
    <n v="6081"/>
    <n v="0"/>
    <x v="0"/>
    <m/>
    <m/>
    <m/>
    <m/>
    <s v="none"/>
    <m/>
    <m/>
    <m/>
    <x v="0"/>
    <m/>
    <x v="0"/>
  </r>
  <r>
    <s v="CORPGP2GP2678Q4 2020EUR"/>
    <x v="2"/>
    <n v="25738"/>
    <s v="PHS PHILIPPE SIRAUD"/>
    <s v="GP2GP2678"/>
    <s v="Q4 2020"/>
    <s v="EUR"/>
    <n v="6771.68"/>
    <n v="6771.6779999999999"/>
    <n v="2.0000000004074502E-3"/>
    <n v="6771.68"/>
    <n v="0"/>
    <x v="0"/>
    <m/>
    <m/>
    <m/>
    <m/>
    <s v="none"/>
    <m/>
    <m/>
    <m/>
    <x v="0"/>
    <m/>
    <x v="0"/>
  </r>
  <r>
    <s v="CORPGP4GP2949Y 2020EUR"/>
    <x v="2"/>
    <n v="26244"/>
    <s v="AIR FRANCE"/>
    <s v="GP4GP2949"/>
    <s v="Y 2020"/>
    <s v="EUR"/>
    <n v="5335"/>
    <n v="5335"/>
    <n v="0"/>
    <n v="5335"/>
    <n v="0"/>
    <x v="0"/>
    <m/>
    <m/>
    <m/>
    <m/>
    <s v="none"/>
    <m/>
    <m/>
    <m/>
    <x v="0"/>
    <m/>
    <x v="0"/>
  </r>
  <r>
    <s v="CORPGP2GP2183Q1 2020EUR"/>
    <x v="2"/>
    <n v="28091"/>
    <s v="INDA s.p.a"/>
    <s v="GP2GP2183"/>
    <s v="Q1 2020"/>
    <s v="EUR"/>
    <n v="359.95"/>
    <n v="359.94600000000003"/>
    <n v="3.9999999999622499E-3"/>
    <n v="359.95"/>
    <n v="0"/>
    <x v="0"/>
    <m/>
    <m/>
    <m/>
    <m/>
    <s v="none"/>
    <m/>
    <m/>
    <m/>
    <x v="0"/>
    <m/>
    <x v="0"/>
  </r>
  <r>
    <s v="CORPGP2GP2183Q3 2020EUR"/>
    <x v="2"/>
    <n v="28091"/>
    <s v="INDA s.p.a"/>
    <s v="GP2GP2183"/>
    <s v="Q3 2020"/>
    <s v="EUR"/>
    <n v="25.86"/>
    <n v="25.86"/>
    <n v="0"/>
    <n v="25.86"/>
    <n v="0"/>
    <x v="0"/>
    <m/>
    <m/>
    <m/>
    <m/>
    <s v="none"/>
    <m/>
    <m/>
    <m/>
    <x v="0"/>
    <m/>
    <x v="0"/>
  </r>
  <r>
    <s v="CORPGP2GP2183Q4 2020EUR"/>
    <x v="2"/>
    <n v="28091"/>
    <s v="INDA s.p.a"/>
    <s v="GP2GP2183"/>
    <s v="Q4 2020"/>
    <s v="EUR"/>
    <n v="309.89999999999998"/>
    <n v="309.89999999999998"/>
    <n v="0"/>
    <n v="309.89999999999998"/>
    <n v="0"/>
    <x v="0"/>
    <m/>
    <m/>
    <m/>
    <m/>
    <s v="none"/>
    <m/>
    <m/>
    <m/>
    <x v="0"/>
    <m/>
    <x v="0"/>
  </r>
  <r>
    <s v="CORPGP2GP2486Q1 2020EUR"/>
    <x v="2"/>
    <n v="28810"/>
    <s v="TARKETT BV (Ex DESSO BV)"/>
    <s v="GP2GP2486"/>
    <s v="Q1 2020"/>
    <s v="EUR"/>
    <n v="6715.97"/>
    <n v="6715.9679999999998"/>
    <n v="2.0000000004074502E-3"/>
    <n v="6715.97"/>
    <n v="0"/>
    <x v="0"/>
    <m/>
    <m/>
    <m/>
    <m/>
    <s v="none"/>
    <m/>
    <m/>
    <m/>
    <x v="0"/>
    <m/>
    <x v="0"/>
  </r>
  <r>
    <s v="CORPGP2GP2486Q2 2020EUR"/>
    <x v="2"/>
    <n v="28810"/>
    <s v="TARKETT BV (Ex DESSO BV)"/>
    <s v="GP2GP2486"/>
    <s v="Q2 2020"/>
    <s v="EUR"/>
    <n v="2328.92"/>
    <n v="2328.9204"/>
    <n v="-3.9999999989959103E-4"/>
    <n v="2328.92"/>
    <n v="0"/>
    <x v="0"/>
    <m/>
    <m/>
    <m/>
    <m/>
    <s v="none"/>
    <m/>
    <m/>
    <m/>
    <x v="0"/>
    <m/>
    <x v="0"/>
  </r>
  <r>
    <s v="CORPGP2GP2486Q4 2020EUR"/>
    <x v="2"/>
    <n v="28810"/>
    <s v="TARKETT BV (Ex DESSO BV)"/>
    <s v="GP2GP2486"/>
    <s v="Q4 2020"/>
    <s v="EUR"/>
    <n v="2413.14"/>
    <n v="2413.1381999999999"/>
    <n v="1.8000000000029099E-3"/>
    <n v="2413.14"/>
    <n v="0"/>
    <x v="0"/>
    <m/>
    <m/>
    <m/>
    <m/>
    <s v="none"/>
    <m/>
    <m/>
    <m/>
    <x v="0"/>
    <m/>
    <x v="0"/>
  </r>
  <r>
    <s v="CORP2526061Q1 2020EUR"/>
    <x v="2"/>
    <n v="28821"/>
    <s v="EMU GROUP"/>
    <n v="2526061"/>
    <s v="Q1 2020"/>
    <s v="EUR"/>
    <n v="1078.79"/>
    <n v="1078.7798"/>
    <n v="1.0199999999940699E-2"/>
    <n v="1078.79"/>
    <n v="0"/>
    <x v="0"/>
    <m/>
    <m/>
    <m/>
    <m/>
    <s v="none"/>
    <m/>
    <m/>
    <m/>
    <x v="0"/>
    <m/>
    <x v="0"/>
  </r>
  <r>
    <s v="CORP2526061Q2 2020EUR"/>
    <x v="2"/>
    <n v="28821"/>
    <s v="EMU GROUP"/>
    <n v="2526061"/>
    <s v="Q2 2020"/>
    <s v="EUR"/>
    <n v="593.16999999999996"/>
    <n v="593.16920000000005"/>
    <n v="7.9999999991286997E-4"/>
    <n v="593.16999999999996"/>
    <n v="0"/>
    <x v="0"/>
    <m/>
    <m/>
    <m/>
    <m/>
    <s v="none"/>
    <m/>
    <m/>
    <m/>
    <x v="0"/>
    <m/>
    <x v="0"/>
  </r>
  <r>
    <s v="CORP2526061Q3 2020EUR"/>
    <x v="2"/>
    <n v="28821"/>
    <s v="EMU GROUP"/>
    <n v="2526061"/>
    <s v="Q3 2020"/>
    <s v="EUR"/>
    <n v="248.07"/>
    <n v="248.0744"/>
    <n v="-4.4000000000039502E-3"/>
    <n v="248.07"/>
    <n v="0"/>
    <x v="0"/>
    <m/>
    <m/>
    <m/>
    <m/>
    <s v="none"/>
    <m/>
    <m/>
    <m/>
    <x v="0"/>
    <m/>
    <x v="0"/>
  </r>
  <r>
    <s v="CORP2526061Q4 2020EUR"/>
    <x v="2"/>
    <n v="28821"/>
    <s v="EMU GROUP"/>
    <n v="2526061"/>
    <s v="Q4 2020"/>
    <s v="EUR"/>
    <n v="15.79"/>
    <n v="15.785"/>
    <n v="4.999999999999E-3"/>
    <n v="15.79"/>
    <n v="0"/>
    <x v="0"/>
    <m/>
    <m/>
    <m/>
    <m/>
    <s v="none"/>
    <m/>
    <m/>
    <m/>
    <x v="0"/>
    <m/>
    <x v="0"/>
  </r>
  <r>
    <s v="CORPGP2GP2538Q1 2020EUR"/>
    <x v="2"/>
    <n v="29543"/>
    <s v="LA BOTTEGA DELL ALBERGO SPA"/>
    <s v="GP2GP2538"/>
    <s v="Q1 2020"/>
    <s v="EUR"/>
    <n v="32298.27"/>
    <n v="32298.265500000001"/>
    <n v="4.4999999990977804E-3"/>
    <n v="32298.27"/>
    <n v="0"/>
    <x v="0"/>
    <m/>
    <m/>
    <m/>
    <m/>
    <s v="none"/>
    <m/>
    <m/>
    <m/>
    <x v="0"/>
    <m/>
    <x v="0"/>
  </r>
  <r>
    <s v="CORPGP2GP2538Q2 2020EUR"/>
    <x v="2"/>
    <n v="29543"/>
    <s v="LA BOTTEGA DELL ALBERGO SPA"/>
    <s v="GP2GP2538"/>
    <s v="Q2 2020"/>
    <s v="EUR"/>
    <n v="6720.85"/>
    <n v="6720.8509999999997"/>
    <n v="-9.9999999929423189E-4"/>
    <n v="6720.85"/>
    <n v="0"/>
    <x v="0"/>
    <m/>
    <m/>
    <m/>
    <m/>
    <s v="none"/>
    <m/>
    <m/>
    <m/>
    <x v="0"/>
    <m/>
    <x v="0"/>
  </r>
  <r>
    <s v="CORPGP2GP2538Q3 2020EUR"/>
    <x v="2"/>
    <n v="29543"/>
    <s v="LA BOTTEGA DELL ALBERGO SPA"/>
    <s v="GP2GP2538"/>
    <s v="Q3 2020"/>
    <s v="EUR"/>
    <n v="13675.57"/>
    <n v="13675.566000000001"/>
    <n v="3.99999999899591E-3"/>
    <n v="13675.57"/>
    <n v="0"/>
    <x v="0"/>
    <m/>
    <m/>
    <m/>
    <m/>
    <s v="none"/>
    <m/>
    <m/>
    <m/>
    <x v="0"/>
    <m/>
    <x v="0"/>
  </r>
  <r>
    <s v="CORPGP2GP2538Q4 2020EUR"/>
    <x v="2"/>
    <n v="29543"/>
    <s v="LA BOTTEGA DELL ALBERGO SPA"/>
    <s v="GP2GP2538"/>
    <s v="Q4 2020"/>
    <s v="EUR"/>
    <n v="21740.01"/>
    <n v="21740.0105"/>
    <n v="-5.0000000192085205E-4"/>
    <n v="21740.01"/>
    <n v="0"/>
    <x v="0"/>
    <m/>
    <m/>
    <m/>
    <m/>
    <s v="none"/>
    <m/>
    <m/>
    <m/>
    <x v="0"/>
    <m/>
    <x v="0"/>
  </r>
  <r>
    <s v="CORPGP3PUL2539Q1 2020EUR"/>
    <x v="2"/>
    <n v="29543"/>
    <s v="LA BOTTEGA DELL ALBERGO SPA"/>
    <s v="GP3PUL2539"/>
    <s v="Q1 2020"/>
    <s v="EUR"/>
    <n v="12061.17"/>
    <n v="12061.169400000001"/>
    <n v="5.9999999939464E-4"/>
    <n v="12061.17"/>
    <n v="0"/>
    <x v="0"/>
    <m/>
    <m/>
    <m/>
    <m/>
    <s v="none"/>
    <m/>
    <m/>
    <m/>
    <x v="0"/>
    <m/>
    <x v="0"/>
  </r>
  <r>
    <s v="CORPGP3PUL2539Q2 2020EUR"/>
    <x v="2"/>
    <n v="29543"/>
    <s v="LA BOTTEGA DELL ALBERGO SPA"/>
    <s v="GP3PUL2539"/>
    <s v="Q2 2020"/>
    <s v="EUR"/>
    <n v="76.52"/>
    <n v="76.516300000000001"/>
    <n v="3.69999999999492E-3"/>
    <n v="76.52"/>
    <n v="0"/>
    <x v="0"/>
    <m/>
    <m/>
    <m/>
    <m/>
    <s v="none"/>
    <m/>
    <m/>
    <m/>
    <x v="0"/>
    <m/>
    <x v="0"/>
  </r>
  <r>
    <s v="CORPGP3PUL2539Q3 2020EUR"/>
    <x v="2"/>
    <n v="29543"/>
    <s v="LA BOTTEGA DELL ALBERGO SPA"/>
    <s v="GP3PUL2539"/>
    <s v="Q3 2020"/>
    <s v="EUR"/>
    <n v="3386.68"/>
    <n v="3386.6853999999998"/>
    <n v="-5.3999999995539803E-3"/>
    <n v="3386.68"/>
    <n v="0"/>
    <x v="0"/>
    <m/>
    <m/>
    <m/>
    <m/>
    <s v="none"/>
    <m/>
    <m/>
    <m/>
    <x v="0"/>
    <m/>
    <x v="0"/>
  </r>
  <r>
    <s v="CORPGP3PUL2539Q4 2020EUR"/>
    <x v="2"/>
    <n v="29543"/>
    <s v="LA BOTTEGA DELL ALBERGO SPA"/>
    <s v="GP3PUL2539"/>
    <s v="Q4 2020"/>
    <s v="EUR"/>
    <n v="1401.29"/>
    <n v="1401.2852"/>
    <n v="4.8000000008414602E-3"/>
    <n v="1401.29"/>
    <n v="0"/>
    <x v="0"/>
    <m/>
    <m/>
    <m/>
    <m/>
    <s v="none"/>
    <m/>
    <m/>
    <m/>
    <x v="0"/>
    <m/>
    <x v="0"/>
  </r>
  <r>
    <s v="CORPGP2GP2248Q1 2020EUR"/>
    <x v="2"/>
    <n v="31604"/>
    <s v="AMORIS"/>
    <s v="GP2GP2248"/>
    <s v="Q1 2020"/>
    <s v="EUR"/>
    <n v="27053.1"/>
    <n v="54106.1976"/>
    <n v="-27053.097600000001"/>
    <n v="54106.1976"/>
    <n v="-27053.097600000001"/>
    <x v="1"/>
    <s v="[37280]"/>
    <s v="[14593]"/>
    <s v="rebate present"/>
    <s v="2021-05-06 18:47:30 +0200"/>
    <s v="none"/>
    <s v="Produit"/>
    <s v="Ossama"/>
    <s v="[OA] Rebate calculé à la main d'un montant de 54 106,12 (1352654,94*4%), le rebarte calulé correnspond à l'encodage du contrat et du CA déclaré / https://www.astoresuite.com/declarative_campaign_participations/edit/37280 // https://www.astoresuite.com/contracts/show/29145_x000a_[EF] Le montant de la déclaration semble doublée à discuter avec CME, pour chaque montant ona 2 hitels qui semble n'avoir aucun line"/>
    <x v="1"/>
    <m/>
    <x v="5"/>
  </r>
  <r>
    <s v="CORPGP2GP2248Q2 2020EUR"/>
    <x v="2"/>
    <n v="31604"/>
    <s v="AMORIS"/>
    <s v="GP2GP2248"/>
    <s v="Q2 2020"/>
    <s v="EUR"/>
    <n v="11151.33"/>
    <n v="11151.3272"/>
    <n v="2.8000000002066298E-3"/>
    <n v="11151.3272"/>
    <n v="2.8000000002066298E-3"/>
    <x v="0"/>
    <m/>
    <m/>
    <m/>
    <m/>
    <s v="none"/>
    <m/>
    <m/>
    <m/>
    <x v="0"/>
    <m/>
    <x v="0"/>
  </r>
  <r>
    <s v="CORPGP2GP2248Q3 2020EUR"/>
    <x v="2"/>
    <n v="31604"/>
    <s v="AMORIS"/>
    <s v="GP2GP2248"/>
    <s v="Q3 2020"/>
    <s v="EUR"/>
    <n v="9311.83"/>
    <n v="9311.8263999999999"/>
    <n v="3.6000000000058199E-3"/>
    <n v="9311.8263999999999"/>
    <n v="3.6000000000058199E-3"/>
    <x v="0"/>
    <m/>
    <m/>
    <m/>
    <m/>
    <s v="none"/>
    <m/>
    <m/>
    <m/>
    <x v="0"/>
    <m/>
    <x v="0"/>
  </r>
  <r>
    <s v="CORPGP2GP2248Q4 2020EUR"/>
    <x v="2"/>
    <n v="31604"/>
    <s v="AMORIS"/>
    <s v="GP2GP2248"/>
    <s v="Q4 2020"/>
    <s v="EUR"/>
    <n v="15144.67"/>
    <n v="15144.6656"/>
    <n v="4.399999999805E-3"/>
    <n v="15144.6656"/>
    <n v="4.399999999805E-3"/>
    <x v="0"/>
    <m/>
    <m/>
    <m/>
    <m/>
    <s v="none"/>
    <m/>
    <m/>
    <m/>
    <x v="0"/>
    <m/>
    <x v="0"/>
  </r>
  <r>
    <s v="CORPGP3IB2583Q1 2020EUR"/>
    <x v="2"/>
    <n v="31604"/>
    <s v="AMORIS"/>
    <s v="GP3IB2583"/>
    <s v="Q1 2020"/>
    <s v="EUR"/>
    <n v="625.32000000000005"/>
    <n v="1250.6400000000001"/>
    <n v="-625.32000000000005"/>
    <n v="1250.6400000000001"/>
    <n v="-625.32000000000005"/>
    <x v="1"/>
    <s v="[37280]"/>
    <s v="[14593]"/>
    <s v="rebate present"/>
    <s v="2021-05-06 18:47:30 +0200"/>
    <s v="none"/>
    <s v="Produit"/>
    <s v="Ossama"/>
    <s v="[OA] rebate calculé à la main 31266*4%= 1250,64, correspond à l'encodage du contrat et au CA déclaré // https://www.astoresuite.com/contracts/show/27969 // https://www.astoresuite.com/declarative_campaign_participations/edit/37280"/>
    <x v="1"/>
    <m/>
    <x v="5"/>
  </r>
  <r>
    <s v="CORPGP3IBB2472Q1 2020EUR"/>
    <x v="2"/>
    <n v="31604"/>
    <s v="AMORIS"/>
    <s v="GP3IBB2472"/>
    <s v="Q1 2020"/>
    <s v="EUR"/>
    <n v="725.68"/>
    <n v="1451.36"/>
    <n v="-725.68"/>
    <n v="1451.36"/>
    <n v="-725.68"/>
    <x v="1"/>
    <s v="[37280]"/>
    <s v="[14593]"/>
    <s v="rebate present"/>
    <s v="2021-05-06 18:47:30 +0200"/>
    <s v="none"/>
    <s v="Produit"/>
    <s v="Ossama"/>
    <s v="[OA] rebate calculé à la main 36284*4%= 1451,36, correspond à l'encodage du contrat et au CA déclaré // https://www.astoresuite.com/contracts/show/27969 // https://www.astoresuite.com/declarative_campaign_participations/edit/37280"/>
    <x v="1"/>
    <m/>
    <x v="5"/>
  </r>
  <r>
    <s v="CORPGP3MERD2304Q1 2020EUR"/>
    <x v="2"/>
    <n v="31604"/>
    <s v="AMORIS"/>
    <s v="GP3MERD2304"/>
    <s v="Q1 2020"/>
    <s v="EUR"/>
    <n v="2434.12"/>
    <n v="4868.2331999999997"/>
    <n v="-2434.1131999999998"/>
    <n v="4868.2331999999997"/>
    <n v="-2434.1131999999998"/>
    <x v="1"/>
    <s v="[37280]"/>
    <s v="[14593]"/>
    <s v="rebate present"/>
    <s v="2021-05-06 18:47:30 +0200"/>
    <s v="none"/>
    <s v="Produit"/>
    <s v="Ossama"/>
    <s v="[OA] rebate calculé à la main d'un montant de 4868,23 (78461,44*0,06)  // https://www.astoresuite.com/declarative_campaign_participations/edit/37280 // https://www.astoresuite.com/contracts/show/27971"/>
    <x v="1"/>
    <m/>
    <x v="5"/>
  </r>
  <r>
    <s v="CORPGP3MERD2304Q2 2020EUR"/>
    <x v="2"/>
    <n v="31604"/>
    <s v="AMORIS"/>
    <s v="GP3MERD2304"/>
    <s v="Q2 2020"/>
    <s v="EUR"/>
    <n v="216.7"/>
    <n v="216.7038"/>
    <n v="-3.8000000000124601E-3"/>
    <n v="216.7038"/>
    <n v="-3.8000000000124601E-3"/>
    <x v="0"/>
    <m/>
    <m/>
    <m/>
    <m/>
    <s v="none"/>
    <m/>
    <m/>
    <m/>
    <x v="0"/>
    <m/>
    <x v="0"/>
  </r>
  <r>
    <s v="CORPGP3MERD2304Q4 2020EUR"/>
    <x v="2"/>
    <n v="31604"/>
    <s v="AMORIS"/>
    <s v="GP3MERD2304"/>
    <s v="Q4 2020"/>
    <s v="EUR"/>
    <n v="344.18"/>
    <n v="344.18340000000001"/>
    <n v="-3.3999999999991802E-3"/>
    <n v="344.18340000000001"/>
    <n v="-3.3999999999991802E-3"/>
    <x v="0"/>
    <m/>
    <m/>
    <m/>
    <m/>
    <s v="none"/>
    <m/>
    <m/>
    <m/>
    <x v="0"/>
    <m/>
    <x v="0"/>
  </r>
  <r>
    <s v="CORPGP3NOVNR2691Q1 2020EUR"/>
    <x v="2"/>
    <n v="31604"/>
    <s v="AMORIS"/>
    <s v="GP3NOVNR2691"/>
    <s v="Q1 2020"/>
    <s v="EUR"/>
    <n v="7490.59"/>
    <n v="7490.5944"/>
    <n v="-4.399999999805E-3"/>
    <n v="7490.59"/>
    <n v="0"/>
    <x v="0"/>
    <m/>
    <m/>
    <m/>
    <m/>
    <s v="none"/>
    <m/>
    <m/>
    <m/>
    <x v="0"/>
    <m/>
    <x v="0"/>
  </r>
  <r>
    <s v="CORPGP3NOVNR2691Q2 2020EUR"/>
    <x v="2"/>
    <n v="31604"/>
    <s v="AMORIS"/>
    <s v="GP3NOVNR2691"/>
    <s v="Q2 2020"/>
    <s v="EUR"/>
    <n v="2124.6799999999998"/>
    <n v="2124.6812"/>
    <n v="-1.2000000001535201E-3"/>
    <n v="2124.6799999999998"/>
    <n v="0"/>
    <x v="0"/>
    <m/>
    <m/>
    <m/>
    <m/>
    <s v="none"/>
    <m/>
    <m/>
    <m/>
    <x v="0"/>
    <m/>
    <x v="0"/>
  </r>
  <r>
    <s v="CORPGP3NOVNR2691Q3 2020EUR"/>
    <x v="2"/>
    <n v="31604"/>
    <s v="AMORIS"/>
    <s v="GP3NOVNR2691"/>
    <s v="Q3 2020"/>
    <s v="EUR"/>
    <n v="1119.19"/>
    <n v="1119.1904"/>
    <n v="-3.9999999989959103E-4"/>
    <n v="1119.19"/>
    <n v="0"/>
    <x v="0"/>
    <m/>
    <m/>
    <m/>
    <m/>
    <s v="none"/>
    <m/>
    <m/>
    <m/>
    <x v="0"/>
    <m/>
    <x v="0"/>
  </r>
  <r>
    <s v="CORPGP3NOVNR2691Q4 2020EUR"/>
    <x v="2"/>
    <n v="31604"/>
    <s v="AMORIS"/>
    <s v="GP3NOVNR2691"/>
    <s v="Q4 2020"/>
    <s v="EUR"/>
    <n v="8367.58"/>
    <n v="8367.5815999999995"/>
    <n v="-1.59999999959836E-3"/>
    <n v="8367.58"/>
    <n v="0"/>
    <x v="0"/>
    <m/>
    <m/>
    <m/>
    <m/>
    <s v="none"/>
    <m/>
    <m/>
    <m/>
    <x v="0"/>
    <m/>
    <x v="0"/>
  </r>
  <r>
    <s v="CORPGP4GP11102Y 2020EUR"/>
    <x v="2"/>
    <n v="32924"/>
    <s v="JING TEA LTD"/>
    <s v="GP4GP11102"/>
    <s v="Y 2020"/>
    <s v="EUR"/>
    <n v="2143.11"/>
    <n v="2143.1066999999998"/>
    <n v="3.3000000003085002E-3"/>
    <n v="2143.11"/>
    <n v="0"/>
    <x v="0"/>
    <m/>
    <m/>
    <m/>
    <m/>
    <s v="none"/>
    <m/>
    <m/>
    <m/>
    <x v="0"/>
    <m/>
    <x v="0"/>
  </r>
  <r>
    <s v="CORPGP2GP2705Q1 2020EUR"/>
    <x v="2"/>
    <n v="33730"/>
    <s v="ROMAN LTD"/>
    <s v="GP2GP2705"/>
    <s v="Q1 2020"/>
    <s v="EUR"/>
    <n v="279.81"/>
    <n v="279.80680000000001"/>
    <n v="3.19999999999254E-3"/>
    <n v="279.81"/>
    <n v="0"/>
    <x v="0"/>
    <m/>
    <m/>
    <m/>
    <m/>
    <s v="none"/>
    <m/>
    <m/>
    <m/>
    <x v="0"/>
    <m/>
    <x v="0"/>
  </r>
  <r>
    <s v="CORPGP3NOV2706Q3 2020GBP"/>
    <x v="2"/>
    <n v="33730"/>
    <s v="ROMAN LTD"/>
    <s v="GP3NOV2706"/>
    <s v="Q3 2020"/>
    <s v="GBP"/>
    <n v="4238.45"/>
    <n v="4238.45"/>
    <n v="0"/>
    <n v="4238.45"/>
    <n v="0"/>
    <x v="0"/>
    <m/>
    <m/>
    <m/>
    <m/>
    <s v="rdbc"/>
    <s v="Métier"/>
    <s v="Emmanuel"/>
    <s v="[EF] Ajustement présent, le lien avec le contrat, recalcul de la participation ne marche pas (5% 84769= 4238,45)_x000a_https://astoresuite.com/declarative_campaign_participations/edit/11736_x000a_[ZB] la devise de contrat est GBP, la devise de participation est EUR = template detaché pour la colonne non calculé .  [OA] problème de devise ( la devise du contrat ne correspond pas à la devise de la participation (EUR) )_x000a_[NB] DEMANDE ASSISTANCE pour réimputer cet ajustement en Q3 2020 https://astoresuite.com/adjustements/edit/46063. [OA] Assigné à Hexa pour assistance "/>
    <x v="2"/>
    <s v="Zakaria"/>
    <x v="10"/>
  </r>
  <r>
    <s v="CORPGP3NOV2706Q4 2020EUR"/>
    <x v="2"/>
    <n v="33730"/>
    <s v="ROMAN LTD"/>
    <s v="GP3NOV2706"/>
    <s v="Q4 2020"/>
    <s v="EUR"/>
    <n v="-2338.1"/>
    <m/>
    <n v="-2338.1"/>
    <m/>
    <n v="-2338.1"/>
    <x v="4"/>
    <s v="[17470]"/>
    <s v="[26780, 3590, 20101]"/>
    <s v="rebate present"/>
    <s v="2021-11-18 04:19:40 +0100"/>
    <m/>
    <s v="Produit"/>
    <s v="Ossama"/>
    <s v="[OA] Currency / https://www.astoresuite.com/declarative_campaigns/show/70_x000a_[NB] Je ne comprend pas elle annule quoi"/>
    <x v="1"/>
    <m/>
    <x v="10"/>
  </r>
  <r>
    <s v="CORPGP3NOV2706Q4 2020GBP"/>
    <x v="2"/>
    <n v="33730"/>
    <s v="ROMAN LTD"/>
    <s v="GP3NOV2706"/>
    <s v="Q4 2020"/>
    <s v="GBP"/>
    <n v="3838.66"/>
    <n v="1761.9545000000001"/>
    <n v="2076.7055"/>
    <n v="1761.9545000000001"/>
    <n v="2076.7055"/>
    <x v="4"/>
    <s v="[84649, 84738]"/>
    <s v="[45925, 46069]"/>
    <s v="empty dcp and no adjustement"/>
    <s v="2022-05-10 09:55:31 +0200"/>
    <s v="none"/>
    <s v="Métier"/>
    <m/>
    <m/>
    <x v="0"/>
    <m/>
    <x v="0"/>
  </r>
  <r>
    <s v="CORPGP2GP2455Q1 2020EUR"/>
    <x v="2"/>
    <n v="35212"/>
    <s v="BURGESS &amp; CO LTD (BURGESS FURNITURE LTD)"/>
    <s v="GP2GP2455"/>
    <s v="Q1 2020"/>
    <s v="EUR"/>
    <n v="2826.84"/>
    <n v="2826.8442"/>
    <n v="-4.1999999998551998E-3"/>
    <n v="2826.84"/>
    <n v="0"/>
    <x v="0"/>
    <m/>
    <m/>
    <m/>
    <m/>
    <s v="none"/>
    <m/>
    <m/>
    <m/>
    <x v="0"/>
    <m/>
    <x v="0"/>
  </r>
  <r>
    <s v="CORPGP2GP2455Q3 2020EUR"/>
    <x v="2"/>
    <n v="35212"/>
    <s v="BURGESS &amp; CO LTD (BURGESS FURNITURE LTD)"/>
    <s v="GP2GP2455"/>
    <s v="Q3 2020"/>
    <s v="EUR"/>
    <n v="4140"/>
    <n v="4140"/>
    <n v="0"/>
    <n v="4140"/>
    <n v="0"/>
    <x v="0"/>
    <m/>
    <m/>
    <m/>
    <m/>
    <s v="none"/>
    <m/>
    <m/>
    <m/>
    <x v="0"/>
    <m/>
    <x v="0"/>
  </r>
  <r>
    <s v="CORPGP2GP2455Q4 2020EUR"/>
    <x v="2"/>
    <n v="35212"/>
    <s v="BURGESS &amp; CO LTD (BURGESS FURNITURE LTD)"/>
    <s v="GP2GP2455"/>
    <s v="Q4 2020"/>
    <s v="EUR"/>
    <n v="259.83"/>
    <n v="259.83"/>
    <n v="0"/>
    <n v="259.83"/>
    <n v="0"/>
    <x v="0"/>
    <m/>
    <m/>
    <m/>
    <m/>
    <s v="none"/>
    <m/>
    <m/>
    <m/>
    <x v="0"/>
    <m/>
    <x v="0"/>
  </r>
  <r>
    <s v="CORPGP4GP2436Y 2020EUR"/>
    <x v="2"/>
    <n v="35676"/>
    <s v="MUSICSTYLING.COM LTD"/>
    <s v="GP4GP2436"/>
    <s v="Y 2020"/>
    <s v="EUR"/>
    <n v="27873.4"/>
    <n v="27873.4"/>
    <n v="0"/>
    <n v="27873.4"/>
    <n v="0"/>
    <x v="0"/>
    <m/>
    <m/>
    <m/>
    <m/>
    <s v="none"/>
    <m/>
    <m/>
    <m/>
    <x v="0"/>
    <m/>
    <x v="0"/>
  </r>
  <r>
    <s v="CORP2439015 - UKQ1 2020EUR"/>
    <x v="2"/>
    <n v="35921"/>
    <s v="HOIST GROUP UK LTD"/>
    <s v="2439015 - UK"/>
    <s v="Q1 2020"/>
    <s v="EUR"/>
    <n v="32244.89"/>
    <n v="32244.888800000001"/>
    <n v="1.19999999878928E-3"/>
    <n v="32244.89"/>
    <n v="0"/>
    <x v="0"/>
    <m/>
    <m/>
    <m/>
    <m/>
    <s v="none"/>
    <m/>
    <m/>
    <m/>
    <x v="0"/>
    <m/>
    <x v="0"/>
  </r>
  <r>
    <s v="CORP2439015 - UKQ2 2020EUR"/>
    <x v="2"/>
    <n v="35921"/>
    <s v="HOIST GROUP UK LTD"/>
    <s v="2439015 - UK"/>
    <s v="Q2 2020"/>
    <s v="EUR"/>
    <n v="2196.88"/>
    <n v="2196.8784000000001"/>
    <n v="1.6000000000531099E-3"/>
    <n v="2196.88"/>
    <n v="0"/>
    <x v="0"/>
    <m/>
    <m/>
    <m/>
    <m/>
    <s v="none"/>
    <m/>
    <m/>
    <m/>
    <x v="0"/>
    <m/>
    <x v="0"/>
  </r>
  <r>
    <s v="CORP2439015 - UKQ3 2020EUR"/>
    <x v="2"/>
    <n v="35921"/>
    <s v="HOIST GROUP UK LTD"/>
    <s v="2439015 - UK"/>
    <s v="Q3 2020"/>
    <s v="EUR"/>
    <n v="910.23"/>
    <n v="910.22839999999997"/>
    <n v="1.6000000000531099E-3"/>
    <n v="910.23"/>
    <n v="0"/>
    <x v="0"/>
    <m/>
    <m/>
    <m/>
    <m/>
    <s v="none"/>
    <m/>
    <m/>
    <m/>
    <x v="0"/>
    <m/>
    <x v="0"/>
  </r>
  <r>
    <s v="CORP2439015 - UKQ4 2020EUR"/>
    <x v="2"/>
    <n v="35921"/>
    <s v="HOIST GROUP UK LTD"/>
    <s v="2439015 - UK"/>
    <s v="Q4 2020"/>
    <s v="EUR"/>
    <n v="8551.42"/>
    <n v="8551.4218000000001"/>
    <n v="-1.8000000000029099E-3"/>
    <n v="8551.42"/>
    <n v="0"/>
    <x v="0"/>
    <m/>
    <m/>
    <m/>
    <m/>
    <s v="none"/>
    <m/>
    <m/>
    <m/>
    <x v="0"/>
    <m/>
    <x v="0"/>
  </r>
  <r>
    <s v="CORPGP4GP2221-UKY 2020EUR"/>
    <x v="2"/>
    <n v="35921"/>
    <s v="HOIST GROUP UK LTD"/>
    <s v="GP4GP2221-UK"/>
    <s v="Y 2020"/>
    <s v="EUR"/>
    <n v="7275.99"/>
    <n v="7275.9871999999996"/>
    <n v="2.8000000002066298E-3"/>
    <n v="7275.99"/>
    <n v="0"/>
    <x v="0"/>
    <m/>
    <m/>
    <m/>
    <m/>
    <s v="none"/>
    <m/>
    <m/>
    <m/>
    <x v="0"/>
    <m/>
    <x v="0"/>
  </r>
  <r>
    <s v="CORPGP2GP2925Q1 2020EUR"/>
    <x v="2"/>
    <n v="36720"/>
    <s v="HOIST (ex: ACCENTIC LTD)"/>
    <s v="GP2GP2925"/>
    <s v="Q1 2020"/>
    <s v="EUR"/>
    <n v="18669.55"/>
    <n v="18669.553500000002"/>
    <n v="-3.5000000025320302E-3"/>
    <n v="18669.55"/>
    <n v="0"/>
    <x v="0"/>
    <m/>
    <m/>
    <m/>
    <m/>
    <s v="none"/>
    <m/>
    <m/>
    <m/>
    <x v="0"/>
    <m/>
    <x v="0"/>
  </r>
  <r>
    <s v="CORPGP2GP2925Q2 2020EUR"/>
    <x v="2"/>
    <n v="36720"/>
    <s v="HOIST (ex: ACCENTIC LTD)"/>
    <s v="GP2GP2925"/>
    <s v="Q2 2020"/>
    <s v="EUR"/>
    <n v="17071.900000000001"/>
    <n v="17071.896499999999"/>
    <n v="3.5000000025320302E-3"/>
    <n v="17071.900000000001"/>
    <n v="0"/>
    <x v="0"/>
    <m/>
    <m/>
    <m/>
    <m/>
    <s v="none"/>
    <m/>
    <m/>
    <m/>
    <x v="0"/>
    <m/>
    <x v="0"/>
  </r>
  <r>
    <s v="CORPGP2GP2925Q3 2020EUR"/>
    <x v="2"/>
    <n v="36720"/>
    <s v="HOIST (ex: ACCENTIC LTD)"/>
    <s v="GP2GP2925"/>
    <s v="Q3 2020"/>
    <s v="EUR"/>
    <n v="2172.04"/>
    <n v="2172.0394999999999"/>
    <n v="5.0000000010186297E-4"/>
    <n v="2172.04"/>
    <n v="0"/>
    <x v="0"/>
    <m/>
    <m/>
    <m/>
    <m/>
    <s v="none"/>
    <m/>
    <m/>
    <m/>
    <x v="0"/>
    <m/>
    <x v="0"/>
  </r>
  <r>
    <s v="CORPGP2GP2925Q4 2020EUR"/>
    <x v="2"/>
    <n v="36720"/>
    <s v="HOIST (ex: ACCENTIC LTD)"/>
    <s v="GP2GP2925"/>
    <s v="Q4 2020"/>
    <s v="EUR"/>
    <n v="18543.259999999998"/>
    <n v="18543.262500000001"/>
    <n v="-2.5000000023282999E-3"/>
    <n v="18543.259999999998"/>
    <n v="0"/>
    <x v="0"/>
    <m/>
    <m/>
    <m/>
    <m/>
    <s v="none"/>
    <m/>
    <m/>
    <m/>
    <x v="0"/>
    <m/>
    <x v="0"/>
  </r>
  <r>
    <s v="CORPGP3IBMEG2469Y 2020EUR"/>
    <x v="2"/>
    <n v="36835"/>
    <s v="VISION LINENS LIMITED"/>
    <s v="GP3IBMEG2469"/>
    <s v="Y 2020"/>
    <s v="EUR"/>
    <n v="9381.36"/>
    <n v="9381.3629999999994"/>
    <n v="-2.9999999987921902E-3"/>
    <n v="9381.36"/>
    <n v="0"/>
    <x v="0"/>
    <m/>
    <m/>
    <m/>
    <m/>
    <s v="none"/>
    <m/>
    <m/>
    <m/>
    <x v="0"/>
    <m/>
    <x v="0"/>
  </r>
  <r>
    <s v="CORPGP4GP1947Y 2020EUR"/>
    <x v="2"/>
    <n v="37416"/>
    <s v="BRIDOR"/>
    <s v="GP4GP1947"/>
    <s v="Y 2020"/>
    <s v="EUR"/>
    <n v="404932.14"/>
    <n v="404932.14"/>
    <n v="0"/>
    <n v="404932.14"/>
    <n v="0"/>
    <x v="0"/>
    <m/>
    <m/>
    <m/>
    <m/>
    <s v="none"/>
    <m/>
    <m/>
    <m/>
    <x v="0"/>
    <m/>
    <x v="0"/>
  </r>
  <r>
    <s v="CORPGP4GP2009Y 2020EUR"/>
    <x v="2"/>
    <n v="40367"/>
    <s v="CIAT FRANCE"/>
    <s v="GP4GP2009"/>
    <s v="Y 2020"/>
    <s v="EUR"/>
    <n v="80033.52"/>
    <n v="80033.523499999996"/>
    <n v="-3.4999999916180899E-3"/>
    <n v="80033.52"/>
    <n v="0"/>
    <x v="0"/>
    <m/>
    <m/>
    <m/>
    <m/>
    <s v="none"/>
    <m/>
    <m/>
    <m/>
    <x v="0"/>
    <m/>
    <x v="0"/>
  </r>
  <r>
    <s v="CORP768742Q1 2020EUR"/>
    <x v="2"/>
    <n v="43563"/>
    <s v="PPG Distribution"/>
    <n v="768742"/>
    <s v="Q1 2020"/>
    <s v="EUR"/>
    <n v="4842.75"/>
    <n v="4842.7515000000003"/>
    <n v="-1.50000000030559E-3"/>
    <n v="4842.75"/>
    <n v="0"/>
    <x v="0"/>
    <m/>
    <m/>
    <m/>
    <m/>
    <s v="none"/>
    <m/>
    <m/>
    <m/>
    <x v="0"/>
    <m/>
    <x v="0"/>
  </r>
  <r>
    <s v="CORP768742Q2 2020EUR"/>
    <x v="2"/>
    <n v="43563"/>
    <s v="PPG Distribution"/>
    <n v="768742"/>
    <s v="Q2 2020"/>
    <s v="EUR"/>
    <n v="3705.25"/>
    <n v="3705.2555000000002"/>
    <n v="-5.5000000002110002E-3"/>
    <n v="3705.25"/>
    <n v="0"/>
    <x v="0"/>
    <m/>
    <m/>
    <m/>
    <m/>
    <s v="none"/>
    <m/>
    <m/>
    <m/>
    <x v="0"/>
    <m/>
    <x v="0"/>
  </r>
  <r>
    <s v="CORP768742Q3 2020EUR"/>
    <x v="2"/>
    <n v="43563"/>
    <s v="PPG Distribution"/>
    <n v="768742"/>
    <s v="Q3 2020"/>
    <s v="EUR"/>
    <n v="2814.25"/>
    <n v="2814.252"/>
    <n v="-1.9999999999527002E-3"/>
    <n v="2814.25"/>
    <n v="0"/>
    <x v="0"/>
    <m/>
    <m/>
    <m/>
    <m/>
    <s v="none"/>
    <m/>
    <m/>
    <m/>
    <x v="0"/>
    <m/>
    <x v="0"/>
  </r>
  <r>
    <s v="CORP768742Q4 2020EUR"/>
    <x v="2"/>
    <n v="43563"/>
    <s v="PPG Distribution"/>
    <n v="768742"/>
    <s v="Q4 2020"/>
    <s v="EUR"/>
    <n v="4022.25"/>
    <n v="4022.2469999999998"/>
    <n v="3.0000000001564301E-3"/>
    <n v="4022.25"/>
    <n v="0"/>
    <x v="0"/>
    <m/>
    <m/>
    <m/>
    <m/>
    <s v="none"/>
    <m/>
    <m/>
    <m/>
    <x v="0"/>
    <m/>
    <x v="0"/>
  </r>
  <r>
    <s v="CORPGP4GP2064S2 2020EUR"/>
    <x v="2"/>
    <n v="43565"/>
    <s v="LYRECO"/>
    <s v="GP4GP2064"/>
    <s v="S2 2020"/>
    <s v="EUR"/>
    <n v="236565.55"/>
    <n v="236565.55"/>
    <n v="0"/>
    <n v="236565.55"/>
    <n v="0"/>
    <x v="0"/>
    <m/>
    <m/>
    <m/>
    <m/>
    <s v="none"/>
    <m/>
    <m/>
    <m/>
    <x v="0"/>
    <m/>
    <x v="0"/>
  </r>
  <r>
    <s v="CORPGP2GP2930Q1 2020EUR"/>
    <x v="2"/>
    <n v="43572"/>
    <s v="GROUPE GM (AFI, APLICOM)"/>
    <s v="GP2GP2930"/>
    <s v="Q1 2020"/>
    <s v="EUR"/>
    <n v="34051.79"/>
    <n v="34051.792500000003"/>
    <n v="-2.5000000023282999E-3"/>
    <n v="34051.79"/>
    <n v="0"/>
    <x v="0"/>
    <m/>
    <m/>
    <m/>
    <m/>
    <s v="none"/>
    <s v="Métier"/>
    <s v="Emmanuel"/>
    <s v="[EF] Contrat existe mais archivé et même numéro que le suivant. Une particpation est d'ailleurs calculé dans A2S même si elle n'utilise pas le bon taux (10% nouveau contrat Vs 5% ancien contrat. _x000a_[ZB] generation et correction de templates pour le contrat archivé"/>
    <x v="2"/>
    <s v="Zakaria"/>
    <x v="0"/>
  </r>
  <r>
    <s v="CORPGP2GP2930Q2 2020EUR"/>
    <x v="2"/>
    <n v="43572"/>
    <s v="GROUPE GM (AFI, APLICOM)"/>
    <s v="GP2GP2930"/>
    <s v="Q2 2020"/>
    <s v="EUR"/>
    <n v="6554.32"/>
    <n v="6554.3235000000004"/>
    <n v="-3.5000000007130399E-3"/>
    <n v="6554.32"/>
    <n v="0"/>
    <x v="0"/>
    <m/>
    <m/>
    <m/>
    <m/>
    <s v="none"/>
    <s v="Métier"/>
    <s v="Emmanuel"/>
    <s v="[EF] Contrat existe mais archivé et même numéro que le suivant. Une particpation est d'ailleurs calculé dans A2S même si elle n'utilise pas le bon taux (10% nouveau contrat Vs 5% ancien contrat. _x000a_[ZB] generation et correction de templates pour le contrat archivé"/>
    <x v="2"/>
    <s v="Zakaria"/>
    <x v="0"/>
  </r>
  <r>
    <s v="CORPGP2GP2930Q3 2020EUR"/>
    <x v="2"/>
    <n v="43572"/>
    <s v="GROUPE GM (AFI, APLICOM)"/>
    <s v="GP2GP2930"/>
    <s v="Q3 2020"/>
    <s v="EUR"/>
    <n v="74379.5"/>
    <n v="74379.502999999997"/>
    <n v="-2.9999999969731999E-3"/>
    <n v="74379.5"/>
    <n v="0"/>
    <x v="0"/>
    <m/>
    <m/>
    <m/>
    <m/>
    <s v="none"/>
    <m/>
    <m/>
    <m/>
    <x v="0"/>
    <m/>
    <x v="0"/>
  </r>
  <r>
    <s v="CORPGP2GP2930Q4 2020EUR"/>
    <x v="2"/>
    <n v="43572"/>
    <s v="GROUPE GM (AFI, APLICOM)"/>
    <s v="GP2GP2930"/>
    <s v="Q4 2020"/>
    <s v="EUR"/>
    <n v="35709.08"/>
    <n v="35709.082999999999"/>
    <n v="-2.9999999969731999E-3"/>
    <n v="35709.08"/>
    <n v="0"/>
    <x v="0"/>
    <m/>
    <m/>
    <m/>
    <m/>
    <s v="none"/>
    <m/>
    <m/>
    <m/>
    <x v="0"/>
    <m/>
    <x v="0"/>
  </r>
  <r>
    <s v="CORPGP4GP2531-FRAS2 2020EUR"/>
    <x v="2"/>
    <n v="43622"/>
    <s v="TECHNOGYM FRANCE"/>
    <s v="GP4GP2531-FRA"/>
    <s v="S2 2020"/>
    <s v="EUR"/>
    <n v="11700.59"/>
    <n v="11700.5895"/>
    <n v="5.0000000010186297E-4"/>
    <n v="11700.59"/>
    <n v="0"/>
    <x v="0"/>
    <m/>
    <m/>
    <m/>
    <m/>
    <s v="none"/>
    <m/>
    <m/>
    <m/>
    <x v="0"/>
    <m/>
    <x v="0"/>
  </r>
  <r>
    <s v="CORP16100035Q1 2020EUR"/>
    <x v="2"/>
    <n v="43794"/>
    <s v="BRAGARD SA"/>
    <n v="16100035"/>
    <s v="Q1 2020"/>
    <s v="EUR"/>
    <n v="3921.85"/>
    <n v="3921.8375000000001"/>
    <n v="1.2499999999818099E-2"/>
    <n v="3921.85"/>
    <n v="0"/>
    <x v="0"/>
    <m/>
    <m/>
    <m/>
    <m/>
    <s v="none"/>
    <m/>
    <m/>
    <m/>
    <x v="0"/>
    <m/>
    <x v="0"/>
  </r>
  <r>
    <s v="CORP16100035Q2 2020EUR"/>
    <x v="2"/>
    <n v="43794"/>
    <s v="BRAGARD SA"/>
    <n v="16100035"/>
    <s v="Q2 2020"/>
    <s v="EUR"/>
    <n v="3485.07"/>
    <n v="3485.0625"/>
    <n v="7.5000000001637004E-3"/>
    <n v="3485.07"/>
    <n v="0"/>
    <x v="0"/>
    <m/>
    <m/>
    <m/>
    <m/>
    <s v="none"/>
    <m/>
    <m/>
    <m/>
    <x v="0"/>
    <m/>
    <x v="0"/>
  </r>
  <r>
    <s v="CORP16100035Q3 2020EUR"/>
    <x v="2"/>
    <n v="43794"/>
    <s v="BRAGARD SA"/>
    <n v="16100035"/>
    <s v="Q3 2020"/>
    <s v="EUR"/>
    <n v="5089.08"/>
    <n v="5089.0810000000001"/>
    <n v="-1.0000000002037201E-3"/>
    <n v="5089.08"/>
    <n v="0"/>
    <x v="0"/>
    <m/>
    <m/>
    <m/>
    <m/>
    <s v="none"/>
    <m/>
    <m/>
    <m/>
    <x v="0"/>
    <m/>
    <x v="0"/>
  </r>
  <r>
    <s v="CORP16100035Q4 2020EUR"/>
    <x v="2"/>
    <n v="43794"/>
    <s v="BRAGARD SA"/>
    <n v="16100035"/>
    <s v="Q4 2020"/>
    <s v="EUR"/>
    <n v="2867.47"/>
    <n v="2867.4744999999998"/>
    <n v="-4.5000000000072699E-3"/>
    <n v="2867.47"/>
    <n v="0"/>
    <x v="0"/>
    <m/>
    <m/>
    <m/>
    <m/>
    <s v="none"/>
    <m/>
    <m/>
    <m/>
    <x v="0"/>
    <m/>
    <x v="0"/>
  </r>
  <r>
    <s v="CORP16100035-1SOFQ1 2020EUR"/>
    <x v="2"/>
    <n v="43794"/>
    <s v="BRAGARD SA"/>
    <s v="16100035-1SOF"/>
    <s v="Q1 2020"/>
    <s v="EUR"/>
    <n v="260.08999999999997"/>
    <n v="330.1542"/>
    <n v="-70.0641999999999"/>
    <n v="330.1542"/>
    <n v="-70.0641999999999"/>
    <x v="1"/>
    <s v="[30886]"/>
    <s v="[13407, 15755, 19042]"/>
    <s v="rebate present"/>
    <s v="2021-06-08 09:57:38 +0200"/>
    <s v="none"/>
    <s v="Produit"/>
    <s v="Ossama"/>
    <s v="[OA] rebate calculé à la main 5502,57*6%= 330,15, qui correspond à l'encadrage du contrat et du CA déclaré // https://www.astoresuite.com/contracts/show/30408 // https://www.astoresuite.com/adjustements/edit/19042_x000a_[NB] manque le déclaratif + ajustement du 71906.H0912 dans la facture"/>
    <x v="1"/>
    <m/>
    <x v="9"/>
  </r>
  <r>
    <s v="CORP16100035-1SOFQ2 2020EUR"/>
    <x v="2"/>
    <n v="43794"/>
    <s v="BRAGARD SA"/>
    <s v="16100035-1SOF"/>
    <s v="Q2 2020"/>
    <s v="EUR"/>
    <n v="451.8"/>
    <n v="451.79640000000001"/>
    <n v="3.6000000000058199E-3"/>
    <n v="451.79640000000001"/>
    <n v="3.6000000000058199E-3"/>
    <x v="0"/>
    <m/>
    <m/>
    <m/>
    <m/>
    <s v="none"/>
    <m/>
    <m/>
    <m/>
    <x v="0"/>
    <m/>
    <x v="0"/>
  </r>
  <r>
    <s v="CORP16100035-1SOFQ3 2020EUR"/>
    <x v="2"/>
    <n v="43794"/>
    <s v="BRAGARD SA"/>
    <s v="16100035-1SOF"/>
    <s v="Q3 2020"/>
    <s v="EUR"/>
    <n v="98.72"/>
    <n v="98.719200000000001"/>
    <n v="7.9999999999813499E-4"/>
    <n v="98.719200000000001"/>
    <n v="7.9999999999813499E-4"/>
    <x v="0"/>
    <m/>
    <m/>
    <m/>
    <m/>
    <s v="none"/>
    <m/>
    <m/>
    <m/>
    <x v="0"/>
    <m/>
    <x v="0"/>
  </r>
  <r>
    <s v="CORP16100035-1SOFQ4 2020EUR"/>
    <x v="2"/>
    <n v="43794"/>
    <s v="BRAGARD SA"/>
    <s v="16100035-1SOF"/>
    <s v="Q4 2020"/>
    <s v="EUR"/>
    <n v="669.48"/>
    <n v="669.47940000000006"/>
    <n v="5.9999999996307397E-4"/>
    <n v="669.47940000000006"/>
    <n v="5.9999999996307397E-4"/>
    <x v="0"/>
    <m/>
    <m/>
    <m/>
    <m/>
    <s v="none"/>
    <m/>
    <m/>
    <m/>
    <x v="0"/>
    <m/>
    <x v="0"/>
  </r>
  <r>
    <s v="CORPGP4GP2164Q1 2020EUR"/>
    <x v="2"/>
    <n v="43794"/>
    <s v="BRAGARD SA"/>
    <s v="GP4GP2164"/>
    <s v="Q1 2020"/>
    <s v="EUR"/>
    <n v="778.53"/>
    <n v="784.36749999999995"/>
    <n v="-5.8374999999999702"/>
    <n v="784.36749999999995"/>
    <n v="-5.8374999999999702"/>
    <x v="4"/>
    <s v="[30886]"/>
    <s v="[13407, 15755, 19042]"/>
    <s v="rebate present"/>
    <s v="2021-06-08 09:57:38 +0200"/>
    <s v="none"/>
    <s v="Produit"/>
    <s v="Ossama"/>
    <s v="[OA] rebate calculé à la main (78436,75*1%)= 784,367 . correspond à l'encadrage du contrat et du CA déclaré.// https://www.astoresuite.com/contracts/show/28098 //https://www.astoresuite.com/adjustements/edit/19042_x000a_[NB] Manque facture de l'ajustement https://astoresuite.com/adjustements/edit/19042"/>
    <x v="1"/>
    <m/>
    <x v="5"/>
  </r>
  <r>
    <s v="CORPGP4GP2164Q2 2020EUR"/>
    <x v="2"/>
    <n v="43794"/>
    <s v="BRAGARD SA"/>
    <s v="GP4GP2164"/>
    <s v="Q2 2020"/>
    <s v="EUR"/>
    <n v="697.01"/>
    <n v="697.01250000000005"/>
    <n v="-2.5000000000545601E-3"/>
    <n v="697.01250000000005"/>
    <n v="-2.5000000000545601E-3"/>
    <x v="0"/>
    <m/>
    <m/>
    <m/>
    <m/>
    <s v="none"/>
    <m/>
    <m/>
    <m/>
    <x v="0"/>
    <m/>
    <x v="0"/>
  </r>
  <r>
    <s v="CORPGP4GP2164Q3 2020EUR"/>
    <x v="2"/>
    <n v="43794"/>
    <s v="BRAGARD SA"/>
    <s v="GP4GP2164"/>
    <s v="Q3 2020"/>
    <s v="EUR"/>
    <n v="1017.82"/>
    <n v="1017.8162"/>
    <n v="3.8000000000693E-3"/>
    <n v="1017.8162"/>
    <n v="3.8000000000693E-3"/>
    <x v="0"/>
    <m/>
    <m/>
    <m/>
    <m/>
    <s v="none"/>
    <m/>
    <m/>
    <m/>
    <x v="0"/>
    <m/>
    <x v="0"/>
  </r>
  <r>
    <s v="CORPGP4GP2164Q4 2020EUR"/>
    <x v="2"/>
    <n v="43794"/>
    <s v="BRAGARD SA"/>
    <s v="GP4GP2164"/>
    <s v="Q4 2020"/>
    <s v="EUR"/>
    <n v="573.49"/>
    <n v="573.49490000000003"/>
    <n v="-4.9000000000205502E-3"/>
    <n v="573.49490000000003"/>
    <n v="-4.9000000000205502E-3"/>
    <x v="0"/>
    <m/>
    <m/>
    <m/>
    <m/>
    <s v="none"/>
    <m/>
    <m/>
    <m/>
    <x v="0"/>
    <m/>
    <x v="0"/>
  </r>
  <r>
    <s v="CORPGP2GP2793Q1 2020EUR"/>
    <x v="2"/>
    <n v="43979"/>
    <s v="MAISONS DU MONDE FRANCE SAS"/>
    <s v="GP2GP2793"/>
    <s v="Q1 2020"/>
    <s v="EUR"/>
    <n v="6118.56"/>
    <n v="6118.5630000000001"/>
    <n v="-2.9999999997016801E-3"/>
    <n v="6118.56"/>
    <n v="0"/>
    <x v="0"/>
    <m/>
    <m/>
    <m/>
    <m/>
    <s v="none"/>
    <m/>
    <m/>
    <m/>
    <x v="0"/>
    <m/>
    <x v="0"/>
  </r>
  <r>
    <s v="CORPGP2GP2793Q2 2020EUR"/>
    <x v="2"/>
    <n v="43979"/>
    <s v="MAISONS DU MONDE FRANCE SAS"/>
    <s v="GP2GP2793"/>
    <s v="Q2 2020"/>
    <s v="EUR"/>
    <n v="6010.51"/>
    <n v="6010.5054"/>
    <n v="4.6000000002095398E-3"/>
    <n v="6010.51"/>
    <n v="0"/>
    <x v="0"/>
    <m/>
    <m/>
    <m/>
    <m/>
    <s v="none"/>
    <m/>
    <m/>
    <m/>
    <x v="0"/>
    <m/>
    <x v="0"/>
  </r>
  <r>
    <s v="CORPGP2GP2793Q3 2020EUR"/>
    <x v="2"/>
    <n v="43979"/>
    <s v="MAISONS DU MONDE FRANCE SAS"/>
    <s v="GP2GP2793"/>
    <s v="Q3 2020"/>
    <s v="EUR"/>
    <n v="4873.71"/>
    <n v="4873.7082"/>
    <n v="1.8000000000029099E-3"/>
    <n v="4873.71"/>
    <n v="0"/>
    <x v="0"/>
    <m/>
    <m/>
    <m/>
    <m/>
    <s v="none"/>
    <m/>
    <m/>
    <m/>
    <x v="0"/>
    <m/>
    <x v="0"/>
  </r>
  <r>
    <s v="CORPGP2GP2793Q4 2020EUR"/>
    <x v="2"/>
    <n v="43979"/>
    <s v="MAISONS DU MONDE FRANCE SAS"/>
    <s v="GP2GP2793"/>
    <s v="Q4 2020"/>
    <s v="EUR"/>
    <n v="2804.17"/>
    <n v="2804.172"/>
    <n v="-1.9999999999527002E-3"/>
    <n v="2804.17"/>
    <n v="0"/>
    <x v="0"/>
    <m/>
    <m/>
    <m/>
    <m/>
    <s v="none"/>
    <m/>
    <m/>
    <m/>
    <x v="0"/>
    <m/>
    <x v="0"/>
  </r>
  <r>
    <s v="CORPGP2GP2415Q1 2020EUR"/>
    <x v="2"/>
    <n v="44226"/>
    <s v="FLOS FRANCE"/>
    <s v="GP2GP2415"/>
    <s v="Q1 2020"/>
    <s v="EUR"/>
    <n v="6906.08"/>
    <n v="6906.0780000000004"/>
    <n v="1.9999999994979498E-3"/>
    <n v="6906.08"/>
    <n v="0"/>
    <x v="0"/>
    <m/>
    <m/>
    <m/>
    <m/>
    <s v="none"/>
    <m/>
    <m/>
    <m/>
    <x v="0"/>
    <m/>
    <x v="0"/>
  </r>
  <r>
    <s v="CORPGP2GP2415Q2 2020EUR"/>
    <x v="2"/>
    <n v="44226"/>
    <s v="FLOS FRANCE"/>
    <s v="GP2GP2415"/>
    <s v="Q2 2020"/>
    <s v="EUR"/>
    <n v="2837.59"/>
    <n v="2837.5895999999998"/>
    <n v="4.0000000035433897E-4"/>
    <n v="2837.59"/>
    <n v="0"/>
    <x v="0"/>
    <m/>
    <m/>
    <m/>
    <m/>
    <s v="none"/>
    <m/>
    <m/>
    <m/>
    <x v="0"/>
    <m/>
    <x v="0"/>
  </r>
  <r>
    <s v="CORPGP2GP2415Q3 2020EUR"/>
    <x v="2"/>
    <n v="44226"/>
    <s v="FLOS FRANCE"/>
    <s v="GP2GP2415"/>
    <s v="Q3 2020"/>
    <s v="EUR"/>
    <n v="1495.32"/>
    <n v="1495.32"/>
    <n v="0"/>
    <n v="1495.32"/>
    <n v="0"/>
    <x v="0"/>
    <m/>
    <m/>
    <m/>
    <m/>
    <s v="none"/>
    <m/>
    <m/>
    <m/>
    <x v="0"/>
    <m/>
    <x v="0"/>
  </r>
  <r>
    <s v="CORPGP2GP2415Q4 2020EUR"/>
    <x v="2"/>
    <n v="44226"/>
    <s v="FLOS FRANCE"/>
    <s v="GP2GP2415"/>
    <s v="Q4 2020"/>
    <s v="EUR"/>
    <n v="270.77999999999997"/>
    <n v="270.77999999999997"/>
    <n v="0"/>
    <n v="270.77999999999997"/>
    <n v="0"/>
    <x v="0"/>
    <m/>
    <m/>
    <m/>
    <m/>
    <s v="none"/>
    <m/>
    <m/>
    <m/>
    <x v="0"/>
    <m/>
    <x v="0"/>
  </r>
  <r>
    <s v="CORPGP3IB2590Q1 2020EUR"/>
    <x v="2"/>
    <n v="44226"/>
    <s v="FLOS FRANCE"/>
    <s v="GP3IB2590"/>
    <s v="Q1 2020"/>
    <s v="EUR"/>
    <n v="1433.46"/>
    <n v="1433.4579000000001"/>
    <n v="2.0999999999275999E-3"/>
    <n v="1433.46"/>
    <n v="0"/>
    <x v="0"/>
    <m/>
    <m/>
    <m/>
    <m/>
    <s v="none"/>
    <m/>
    <m/>
    <m/>
    <x v="0"/>
    <m/>
    <x v="0"/>
  </r>
  <r>
    <s v="CORPGP3IB2590Q2 2020EUR"/>
    <x v="2"/>
    <n v="44226"/>
    <s v="FLOS FRANCE"/>
    <s v="GP3IB2590"/>
    <s v="Q2 2020"/>
    <s v="EUR"/>
    <n v="875.89"/>
    <n v="875.88599999999997"/>
    <n v="4.0000000000190898E-3"/>
    <n v="875.89"/>
    <n v="0"/>
    <x v="0"/>
    <m/>
    <m/>
    <m/>
    <m/>
    <s v="none"/>
    <m/>
    <m/>
    <m/>
    <x v="0"/>
    <m/>
    <x v="0"/>
  </r>
  <r>
    <s v="CORPGP3IB2590Q4 2020EUR"/>
    <x v="2"/>
    <n v="44226"/>
    <s v="FLOS FRANCE"/>
    <s v="GP3IB2590"/>
    <s v="Q4 2020"/>
    <s v="EUR"/>
    <n v="88.92"/>
    <n v="88.92"/>
    <n v="0"/>
    <n v="88.92"/>
    <n v="0"/>
    <x v="0"/>
    <m/>
    <m/>
    <m/>
    <m/>
    <s v="none"/>
    <m/>
    <m/>
    <m/>
    <x v="0"/>
    <m/>
    <x v="0"/>
  </r>
  <r>
    <s v="CORP690012Q1 2020EUR"/>
    <x v="2"/>
    <n v="44234"/>
    <s v="ROCHES AGENCEMENT SARL"/>
    <n v="690012"/>
    <s v="Q1 2020"/>
    <s v="EUR"/>
    <n v="2521.92"/>
    <n v="2521.92"/>
    <n v="0"/>
    <n v="2521.92"/>
    <n v="0"/>
    <x v="0"/>
    <m/>
    <m/>
    <m/>
    <m/>
    <s v="none"/>
    <m/>
    <m/>
    <m/>
    <x v="0"/>
    <m/>
    <x v="0"/>
  </r>
  <r>
    <s v="CORP690012Q3 2020EUR"/>
    <x v="2"/>
    <n v="44234"/>
    <s v="ROCHES AGENCEMENT SARL"/>
    <n v="690012"/>
    <s v="Q3 2020"/>
    <s v="EUR"/>
    <n v="12945.31"/>
    <n v="12945.3"/>
    <n v="1.0000000000218201E-2"/>
    <n v="12945.31"/>
    <n v="0"/>
    <x v="0"/>
    <m/>
    <m/>
    <m/>
    <m/>
    <s v="none"/>
    <m/>
    <m/>
    <m/>
    <x v="0"/>
    <m/>
    <x v="0"/>
  </r>
  <r>
    <s v="CORP670004Q1 2020EUR"/>
    <x v="2"/>
    <n v="44252"/>
    <s v="BARTECH"/>
    <n v="670004"/>
    <s v="Q1 2020"/>
    <s v="EUR"/>
    <n v="710.04"/>
    <n v="710.03920000000005"/>
    <n v="7.9999999991286997E-4"/>
    <n v="710.04"/>
    <n v="0"/>
    <x v="0"/>
    <m/>
    <m/>
    <m/>
    <m/>
    <s v="none"/>
    <m/>
    <m/>
    <m/>
    <x v="0"/>
    <m/>
    <x v="0"/>
  </r>
  <r>
    <s v="CORP670004Q2 2020EUR"/>
    <x v="2"/>
    <n v="44252"/>
    <s v="BARTECH"/>
    <n v="670004"/>
    <s v="Q2 2020"/>
    <s v="EUR"/>
    <n v="191.5"/>
    <n v="191.4948"/>
    <n v="5.2000000000020901E-3"/>
    <n v="191.5"/>
    <n v="0"/>
    <x v="0"/>
    <m/>
    <m/>
    <m/>
    <m/>
    <s v="none"/>
    <m/>
    <m/>
    <m/>
    <x v="0"/>
    <m/>
    <x v="0"/>
  </r>
  <r>
    <s v="CORP670004Q3 2020EUR"/>
    <x v="2"/>
    <n v="44252"/>
    <s v="BARTECH"/>
    <n v="670004"/>
    <s v="Q3 2020"/>
    <s v="EUR"/>
    <n v="357.32"/>
    <n v="357.31319999999999"/>
    <n v="6.7999999999983603E-3"/>
    <n v="357.32"/>
    <n v="0"/>
    <x v="0"/>
    <m/>
    <m/>
    <m/>
    <m/>
    <s v="none"/>
    <m/>
    <m/>
    <m/>
    <x v="0"/>
    <m/>
    <x v="0"/>
  </r>
  <r>
    <s v="CORP670004Q4 2020EUR"/>
    <x v="2"/>
    <n v="44252"/>
    <s v="BARTECH"/>
    <n v="670004"/>
    <s v="Q4 2020"/>
    <s v="EUR"/>
    <n v="99.82"/>
    <n v="99.82"/>
    <n v="0"/>
    <n v="99.82"/>
    <n v="0"/>
    <x v="0"/>
    <m/>
    <m/>
    <m/>
    <m/>
    <s v="none"/>
    <m/>
    <m/>
    <m/>
    <x v="0"/>
    <m/>
    <x v="0"/>
  </r>
  <r>
    <s v="CORPGP2GP21095Q1 2020EUR"/>
    <x v="2"/>
    <n v="44330"/>
    <s v="BEAUTY TECH "/>
    <s v="GP2GP21095"/>
    <s v="Q1 2020"/>
    <s v="EUR"/>
    <n v="1084.3399999999999"/>
    <n v="1084.3429000000001"/>
    <n v="-2.9000000001815299E-3"/>
    <n v="1084.3399999999999"/>
    <n v="0"/>
    <x v="0"/>
    <m/>
    <m/>
    <m/>
    <m/>
    <s v="none"/>
    <m/>
    <m/>
    <m/>
    <x v="0"/>
    <m/>
    <x v="0"/>
  </r>
  <r>
    <s v="CORPGP2GP21095Q2 2020EUR"/>
    <x v="2"/>
    <n v="44330"/>
    <s v="BEAUTY TECH "/>
    <s v="GP2GP21095"/>
    <s v="Q2 2020"/>
    <s v="EUR"/>
    <n v="355"/>
    <n v="355.0025"/>
    <n v="-2.4999999999977202E-3"/>
    <n v="355"/>
    <n v="0"/>
    <x v="0"/>
    <m/>
    <m/>
    <m/>
    <m/>
    <s v="none"/>
    <m/>
    <m/>
    <m/>
    <x v="0"/>
    <m/>
    <x v="0"/>
  </r>
  <r>
    <s v="CORPGP2GP21095Q3 2020EUR"/>
    <x v="2"/>
    <n v="44330"/>
    <s v="BEAUTY TECH "/>
    <s v="GP2GP21095"/>
    <s v="Q3 2020"/>
    <s v="EUR"/>
    <n v="297.68"/>
    <n v="297.6755"/>
    <n v="4.5000000000072699E-3"/>
    <n v="297.68"/>
    <n v="0"/>
    <x v="0"/>
    <m/>
    <m/>
    <m/>
    <m/>
    <s v="none"/>
    <m/>
    <m/>
    <m/>
    <x v="0"/>
    <m/>
    <x v="0"/>
  </r>
  <r>
    <s v="CORPGP2GP21095Q4 2020EUR"/>
    <x v="2"/>
    <n v="44330"/>
    <s v="BEAUTY TECH "/>
    <s v="GP2GP21095"/>
    <s v="Q4 2020"/>
    <s v="EUR"/>
    <n v="154.57"/>
    <n v="154.56899999999999"/>
    <n v="1.0000000000047701E-3"/>
    <n v="154.57"/>
    <n v="0"/>
    <x v="0"/>
    <m/>
    <m/>
    <m/>
    <m/>
    <s v="none"/>
    <m/>
    <m/>
    <m/>
    <x v="0"/>
    <m/>
    <x v="0"/>
  </r>
  <r>
    <s v="CORPGP4GP2381Y 2020EUR"/>
    <x v="2"/>
    <n v="45248"/>
    <s v="ADECCO FRANCE"/>
    <s v="GP4GP2381"/>
    <s v="Y 2020"/>
    <s v="EUR"/>
    <n v="5344.8"/>
    <n v="5344.7969000000003"/>
    <n v="3.09999999990395E-3"/>
    <n v="5344.8"/>
    <n v="0"/>
    <x v="0"/>
    <m/>
    <m/>
    <m/>
    <m/>
    <s v="none"/>
    <m/>
    <m/>
    <m/>
    <x v="0"/>
    <m/>
    <x v="0"/>
  </r>
  <r>
    <s v="CORPGP2GP2669Q1 2020EUR"/>
    <x v="2"/>
    <n v="45351"/>
    <s v="ACIAL"/>
    <s v="GP2GP2669"/>
    <s v="Q1 2020"/>
    <s v="EUR"/>
    <n v="596.41999999999996"/>
    <n v="596.41499999999996"/>
    <n v="4.9999999999954499E-3"/>
    <n v="596.41999999999996"/>
    <n v="0"/>
    <x v="0"/>
    <m/>
    <m/>
    <m/>
    <m/>
    <s v="none"/>
    <m/>
    <m/>
    <m/>
    <x v="0"/>
    <m/>
    <x v="0"/>
  </r>
  <r>
    <s v="CORPGP2GP2669Q2 2020EUR"/>
    <x v="2"/>
    <n v="45351"/>
    <s v="ACIAL"/>
    <s v="GP2GP2669"/>
    <s v="Q2 2020"/>
    <s v="EUR"/>
    <n v="10.039999999999999"/>
    <n v="10.044"/>
    <n v="-4.0000000000013297E-3"/>
    <n v="10.039999999999999"/>
    <n v="0"/>
    <x v="0"/>
    <m/>
    <m/>
    <m/>
    <m/>
    <s v="none"/>
    <m/>
    <m/>
    <m/>
    <x v="0"/>
    <m/>
    <x v="0"/>
  </r>
  <r>
    <s v="CORPGP2GP2669Q3 2020EUR"/>
    <x v="2"/>
    <n v="45351"/>
    <s v="ACIAL"/>
    <s v="GP2GP2669"/>
    <s v="Q3 2020"/>
    <s v="EUR"/>
    <n v="635.89"/>
    <n v="635.89380000000006"/>
    <n v="-3.8000000000693E-3"/>
    <n v="635.89"/>
    <n v="0"/>
    <x v="0"/>
    <m/>
    <m/>
    <m/>
    <m/>
    <s v="none"/>
    <m/>
    <m/>
    <m/>
    <x v="0"/>
    <m/>
    <x v="0"/>
  </r>
  <r>
    <s v="CORPGP2GP2669Q4 2020EUR"/>
    <x v="2"/>
    <n v="45351"/>
    <s v="ACIAL"/>
    <s v="GP2GP2669"/>
    <s v="Q4 2020"/>
    <s v="EUR"/>
    <n v="201.51"/>
    <n v="201.51480000000001"/>
    <n v="-4.8000000000172297E-3"/>
    <n v="201.51"/>
    <n v="0"/>
    <x v="0"/>
    <m/>
    <m/>
    <m/>
    <m/>
    <s v="none"/>
    <m/>
    <m/>
    <m/>
    <x v="0"/>
    <m/>
    <x v="0"/>
  </r>
  <r>
    <s v="CORP684291Q3 2020EUR"/>
    <x v="2"/>
    <n v="45444"/>
    <s v="GROSFILLEX DEPT CONTRACT"/>
    <n v="684291"/>
    <s v="Q3 2020"/>
    <s v="EUR"/>
    <n v="470.16"/>
    <n v="470.16"/>
    <n v="0"/>
    <n v="470.16"/>
    <n v="0"/>
    <x v="0"/>
    <m/>
    <m/>
    <m/>
    <m/>
    <s v="none"/>
    <m/>
    <m/>
    <m/>
    <x v="0"/>
    <m/>
    <x v="0"/>
  </r>
  <r>
    <s v="CORP684291Q4 2020EUR"/>
    <x v="2"/>
    <n v="45444"/>
    <s v="GROSFILLEX DEPT CONTRACT"/>
    <n v="684291"/>
    <s v="Q4 2020"/>
    <s v="EUR"/>
    <n v="70.16"/>
    <n v="70.16"/>
    <n v="0"/>
    <n v="70.16"/>
    <n v="0"/>
    <x v="0"/>
    <m/>
    <m/>
    <m/>
    <m/>
    <s v="none"/>
    <m/>
    <m/>
    <m/>
    <x v="0"/>
    <m/>
    <x v="0"/>
  </r>
  <r>
    <s v="CORPGP2GP2728Q1 2020EUR"/>
    <x v="2"/>
    <n v="45489"/>
    <s v="MADE IN DESIGN"/>
    <s v="GP2GP2728"/>
    <s v="Q1 2020"/>
    <s v="EUR"/>
    <n v="15295.87"/>
    <n v="15295.869000000001"/>
    <n v="1.0000000002037201E-3"/>
    <n v="15295.87"/>
    <n v="0"/>
    <x v="0"/>
    <m/>
    <m/>
    <m/>
    <m/>
    <s v="none"/>
    <m/>
    <m/>
    <m/>
    <x v="0"/>
    <m/>
    <x v="0"/>
  </r>
  <r>
    <s v="CORPGP2GP2728Q2 2020EUR"/>
    <x v="2"/>
    <n v="45489"/>
    <s v="MADE IN DESIGN"/>
    <s v="GP2GP2728"/>
    <s v="Q2 2020"/>
    <s v="EUR"/>
    <n v="8451.4699999999993"/>
    <n v="8451.4662000000008"/>
    <n v="3.7999999985913698E-3"/>
    <n v="8451.4699999999993"/>
    <n v="0"/>
    <x v="0"/>
    <m/>
    <m/>
    <m/>
    <m/>
    <s v="none"/>
    <m/>
    <m/>
    <m/>
    <x v="0"/>
    <m/>
    <x v="0"/>
  </r>
  <r>
    <s v="CORPGP2GP2728Q3 2020EUR"/>
    <x v="2"/>
    <n v="45489"/>
    <s v="MADE IN DESIGN"/>
    <s v="GP2GP2728"/>
    <s v="Q3 2020"/>
    <s v="EUR"/>
    <n v="14816.65"/>
    <n v="14816.649600000001"/>
    <n v="3.9999999899009697E-4"/>
    <n v="14816.65"/>
    <n v="0"/>
    <x v="0"/>
    <m/>
    <m/>
    <m/>
    <m/>
    <s v="none"/>
    <m/>
    <m/>
    <m/>
    <x v="0"/>
    <m/>
    <x v="0"/>
  </r>
  <r>
    <s v="CORPGP2GP2728Q4 2020EUR"/>
    <x v="2"/>
    <n v="45489"/>
    <s v="MADE IN DESIGN"/>
    <s v="GP2GP2728"/>
    <s v="Q4 2020"/>
    <s v="EUR"/>
    <n v="3378.32"/>
    <n v="3378.3204000000001"/>
    <n v="-3.9999999989959103E-4"/>
    <n v="3378.32"/>
    <n v="0"/>
    <x v="0"/>
    <m/>
    <m/>
    <m/>
    <m/>
    <s v="none"/>
    <m/>
    <m/>
    <m/>
    <x v="0"/>
    <m/>
    <x v="0"/>
  </r>
  <r>
    <s v="CORPGP2GP2252Q2 2020EUR"/>
    <x v="2"/>
    <n v="45946"/>
    <s v="LIGNE VAUZELLE"/>
    <s v="GP2GP2252"/>
    <s v="Q2 2020"/>
    <s v="EUR"/>
    <n v="9660.24"/>
    <n v="9660.24"/>
    <n v="0"/>
    <n v="9660.24"/>
    <n v="0"/>
    <x v="0"/>
    <m/>
    <m/>
    <m/>
    <m/>
    <s v="none"/>
    <m/>
    <m/>
    <m/>
    <x v="0"/>
    <m/>
    <x v="0"/>
  </r>
  <r>
    <s v="CORPGP2GP2252Q3 2020EUR"/>
    <x v="2"/>
    <n v="45946"/>
    <s v="LIGNE VAUZELLE"/>
    <s v="GP2GP2252"/>
    <s v="Q3 2020"/>
    <s v="EUR"/>
    <n v="2294.2199999999998"/>
    <n v="2294.2199999999998"/>
    <n v="0"/>
    <n v="2294.2199999999998"/>
    <n v="0"/>
    <x v="0"/>
    <m/>
    <m/>
    <m/>
    <m/>
    <s v="none"/>
    <m/>
    <m/>
    <m/>
    <x v="0"/>
    <m/>
    <x v="0"/>
  </r>
  <r>
    <s v="CORPGP2GP2148Q1 2020EUR"/>
    <x v="2"/>
    <n v="46063"/>
    <s v="COLLINET"/>
    <s v="GP2GP2148"/>
    <s v="Q1 2020"/>
    <s v="EUR"/>
    <n v="5837.71"/>
    <n v="5837.7"/>
    <n v="1.0000000000218201E-2"/>
    <n v="5837.71"/>
    <n v="0"/>
    <x v="0"/>
    <m/>
    <m/>
    <m/>
    <m/>
    <s v="none"/>
    <m/>
    <m/>
    <m/>
    <x v="0"/>
    <m/>
    <x v="0"/>
  </r>
  <r>
    <s v="CORPGP2GP2148Q2 2020EUR"/>
    <x v="2"/>
    <n v="46063"/>
    <s v="COLLINET"/>
    <s v="GP2GP2148"/>
    <s v="Q2 2020"/>
    <s v="EUR"/>
    <n v="9232.73"/>
    <n v="9232.7340000000004"/>
    <n v="-4.0000000008149003E-3"/>
    <n v="9232.73"/>
    <n v="0"/>
    <x v="0"/>
    <m/>
    <m/>
    <m/>
    <m/>
    <s v="none"/>
    <m/>
    <m/>
    <m/>
    <x v="0"/>
    <m/>
    <x v="0"/>
  </r>
  <r>
    <s v="CORPGP2GP2148Q3 2020EUR"/>
    <x v="2"/>
    <n v="46063"/>
    <s v="COLLINET"/>
    <s v="GP2GP2148"/>
    <s v="Q3 2020"/>
    <s v="EUR"/>
    <n v="12145.23"/>
    <n v="12145.23"/>
    <n v="0"/>
    <n v="12145.23"/>
    <n v="0"/>
    <x v="0"/>
    <m/>
    <m/>
    <m/>
    <m/>
    <s v="none"/>
    <m/>
    <m/>
    <m/>
    <x v="0"/>
    <m/>
    <x v="0"/>
  </r>
  <r>
    <s v="CORPGP2GP2148Q4 2020EUR"/>
    <x v="2"/>
    <n v="46063"/>
    <s v="COLLINET"/>
    <s v="GP2GP2148"/>
    <s v="Q4 2020"/>
    <s v="EUR"/>
    <n v="10664.47"/>
    <n v="10664.46"/>
    <n v="1.0000000000218201E-2"/>
    <n v="10664.47"/>
    <n v="0"/>
    <x v="0"/>
    <m/>
    <m/>
    <m/>
    <m/>
    <s v="none"/>
    <m/>
    <m/>
    <m/>
    <x v="0"/>
    <m/>
    <x v="0"/>
  </r>
  <r>
    <s v="CORPGP2GP2936Q2 2020EUR"/>
    <x v="2"/>
    <n v="46272"/>
    <s v="LA REDOUTE"/>
    <s v="GP2GP2936"/>
    <s v="Q2 2020"/>
    <s v="EUR"/>
    <n v="993.07"/>
    <n v="993.072"/>
    <n v="-1.9999999999527002E-3"/>
    <n v="993.07"/>
    <n v="0"/>
    <x v="0"/>
    <m/>
    <m/>
    <m/>
    <m/>
    <s v="none"/>
    <m/>
    <m/>
    <m/>
    <x v="0"/>
    <m/>
    <x v="0"/>
  </r>
  <r>
    <s v="CORPGP2GP2936Q3 2020EUR"/>
    <x v="2"/>
    <n v="46272"/>
    <s v="LA REDOUTE"/>
    <s v="GP2GP2936"/>
    <s v="Q3 2020"/>
    <s v="EUR"/>
    <n v="1003.06"/>
    <n v="1003.0638"/>
    <n v="-3.8000000000693E-3"/>
    <n v="1003.06"/>
    <n v="0"/>
    <x v="0"/>
    <m/>
    <m/>
    <m/>
    <m/>
    <s v="none"/>
    <m/>
    <m/>
    <m/>
    <x v="0"/>
    <m/>
    <x v="0"/>
  </r>
  <r>
    <s v="CORPGP2GP2936Q4 2020EUR"/>
    <x v="2"/>
    <n v="46272"/>
    <s v="LA REDOUTE"/>
    <s v="GP2GP2936"/>
    <s v="Q4 2020"/>
    <s v="EUR"/>
    <n v="2650.41"/>
    <n v="2650.4070000000002"/>
    <n v="2.9999999997016801E-3"/>
    <n v="2650.41"/>
    <n v="0"/>
    <x v="0"/>
    <m/>
    <m/>
    <m/>
    <m/>
    <s v="none"/>
    <m/>
    <m/>
    <m/>
    <x v="0"/>
    <m/>
    <x v="0"/>
  </r>
  <r>
    <s v="CORP763222Q1 2020EUR"/>
    <x v="2"/>
    <n v="46390"/>
    <s v="EGE CARPETS France"/>
    <n v="763222"/>
    <s v="Q1 2020"/>
    <s v="EUR"/>
    <n v="32242.799999999999"/>
    <n v="32242.799999999999"/>
    <n v="0"/>
    <n v="32242.799999999999"/>
    <n v="0"/>
    <x v="0"/>
    <m/>
    <m/>
    <m/>
    <m/>
    <s v="none"/>
    <m/>
    <m/>
    <m/>
    <x v="0"/>
    <m/>
    <x v="0"/>
  </r>
  <r>
    <s v="CORP763222Q2 2020EUR"/>
    <x v="2"/>
    <n v="46390"/>
    <s v="EGE CARPETS France"/>
    <n v="763222"/>
    <s v="Q2 2020"/>
    <s v="EUR"/>
    <n v="17480.55"/>
    <n v="17480.55"/>
    <n v="0"/>
    <n v="17480.55"/>
    <n v="0"/>
    <x v="0"/>
    <m/>
    <m/>
    <m/>
    <m/>
    <s v="none"/>
    <m/>
    <m/>
    <m/>
    <x v="0"/>
    <m/>
    <x v="0"/>
  </r>
  <r>
    <s v="CORP763222Q3 2020EUR"/>
    <x v="2"/>
    <n v="46390"/>
    <s v="EGE CARPETS France"/>
    <n v="763222"/>
    <s v="Q3 2020"/>
    <s v="EUR"/>
    <n v="13187.05"/>
    <n v="13187.05"/>
    <n v="0"/>
    <n v="13187.05"/>
    <n v="0"/>
    <x v="0"/>
    <m/>
    <m/>
    <m/>
    <m/>
    <s v="none"/>
    <m/>
    <m/>
    <m/>
    <x v="0"/>
    <m/>
    <x v="0"/>
  </r>
  <r>
    <s v="CORP763222Q4 2020EUR"/>
    <x v="2"/>
    <n v="46390"/>
    <s v="EGE CARPETS France"/>
    <n v="763222"/>
    <s v="Q4 2020"/>
    <s v="EUR"/>
    <n v="17162.650000000001"/>
    <n v="17162.650000000001"/>
    <n v="0"/>
    <n v="17162.650000000001"/>
    <n v="0"/>
    <x v="0"/>
    <m/>
    <m/>
    <m/>
    <m/>
    <s v="none"/>
    <m/>
    <m/>
    <m/>
    <x v="0"/>
    <m/>
    <x v="0"/>
  </r>
  <r>
    <s v="CORPGP4GP2033Y 2020EUR"/>
    <x v="2"/>
    <n v="46390"/>
    <s v="EGE CARPETS France"/>
    <s v="GP4GP2033"/>
    <s v="Y 2020"/>
    <s v="EUR"/>
    <n v="87007.1"/>
    <n v="87007.074999999997"/>
    <n v="2.5000000008731101E-2"/>
    <n v="87007.1"/>
    <n v="0"/>
    <x v="0"/>
    <m/>
    <m/>
    <m/>
    <m/>
    <s v="none"/>
    <m/>
    <m/>
    <m/>
    <x v="0"/>
    <m/>
    <x v="0"/>
  </r>
  <r>
    <s v="CORP28251033Q2 2020EUR"/>
    <x v="2"/>
    <n v="47201"/>
    <s v="ARTEMIDE SPA"/>
    <n v="28251033"/>
    <s v="Q2 2020"/>
    <s v="EUR"/>
    <n v="39956.199999999997"/>
    <n v="39956.194100000001"/>
    <n v="5.8999999964726097E-3"/>
    <n v="39956.199999999997"/>
    <n v="0"/>
    <x v="0"/>
    <m/>
    <m/>
    <m/>
    <m/>
    <s v="none"/>
    <m/>
    <m/>
    <m/>
    <x v="0"/>
    <m/>
    <x v="0"/>
  </r>
  <r>
    <s v="CORP28251033Q3 2020EUR"/>
    <x v="2"/>
    <n v="47201"/>
    <s v="ARTEMIDE SPA"/>
    <n v="28251033"/>
    <s v="Q3 2020"/>
    <s v="EUR"/>
    <n v="6597.11"/>
    <n v="6597.0955000000004"/>
    <n v="1.4499999999315999E-2"/>
    <n v="6597.11"/>
    <n v="0"/>
    <x v="0"/>
    <m/>
    <m/>
    <m/>
    <m/>
    <s v="none"/>
    <m/>
    <m/>
    <m/>
    <x v="0"/>
    <m/>
    <x v="0"/>
  </r>
  <r>
    <s v="CORP28251033Q4 2020EUR"/>
    <x v="2"/>
    <n v="47201"/>
    <s v="ARTEMIDE SPA"/>
    <n v="28251033"/>
    <s v="Q4 2020"/>
    <s v="EUR"/>
    <n v="9187.67"/>
    <n v="9187.6643999999997"/>
    <n v="5.6000000004132701E-3"/>
    <n v="9187.67"/>
    <n v="0"/>
    <x v="0"/>
    <m/>
    <m/>
    <m/>
    <m/>
    <s v="none"/>
    <m/>
    <m/>
    <m/>
    <x v="0"/>
    <m/>
    <x v="0"/>
  </r>
  <r>
    <s v="CORPGP3IB2591Q2 2020EUR"/>
    <x v="2"/>
    <n v="47201"/>
    <s v="ARTEMIDE SPA"/>
    <s v="GP3IB2591"/>
    <s v="Q2 2020"/>
    <s v="EUR"/>
    <n v="1982.22"/>
    <n v="1982.2239"/>
    <n v="-3.8999999999305098E-3"/>
    <n v="1982.22"/>
    <n v="0"/>
    <x v="0"/>
    <m/>
    <m/>
    <m/>
    <m/>
    <s v="none"/>
    <m/>
    <m/>
    <m/>
    <x v="0"/>
    <m/>
    <x v="0"/>
  </r>
  <r>
    <s v="CORPGP3IB2591Q3 2020EUR"/>
    <x v="2"/>
    <n v="47201"/>
    <s v="ARTEMIDE SPA"/>
    <s v="GP3IB2591"/>
    <s v="Q3 2020"/>
    <s v="EUR"/>
    <n v="274.55"/>
    <n v="274.55399999999997"/>
    <n v="-3.9999999999622499E-3"/>
    <n v="274.55"/>
    <n v="0"/>
    <x v="0"/>
    <m/>
    <m/>
    <m/>
    <m/>
    <s v="none"/>
    <m/>
    <m/>
    <m/>
    <x v="0"/>
    <m/>
    <x v="0"/>
  </r>
  <r>
    <s v="CORPGP3IB2591Q4 2020EUR"/>
    <x v="2"/>
    <n v="47201"/>
    <s v="ARTEMIDE SPA"/>
    <s v="GP3IB2591"/>
    <s v="Q4 2020"/>
    <s v="EUR"/>
    <n v="148.85"/>
    <n v="148.85429999999999"/>
    <n v="-4.3000000000006297E-3"/>
    <n v="148.85"/>
    <n v="0"/>
    <x v="0"/>
    <m/>
    <m/>
    <m/>
    <m/>
    <s v="none"/>
    <m/>
    <m/>
    <m/>
    <x v="0"/>
    <m/>
    <x v="0"/>
  </r>
  <r>
    <s v="CORPGP3NOV2299Q2 2020EUR"/>
    <x v="2"/>
    <n v="47201"/>
    <s v="ARTEMIDE SPA"/>
    <s v="GP3NOV2299"/>
    <s v="Q2 2020"/>
    <s v="EUR"/>
    <n v="15051.14"/>
    <n v="15051.136500000001"/>
    <n v="3.4999999988940501E-3"/>
    <n v="15051.14"/>
    <n v="0"/>
    <x v="0"/>
    <m/>
    <m/>
    <m/>
    <m/>
    <s v="none"/>
    <m/>
    <m/>
    <m/>
    <x v="0"/>
    <m/>
    <x v="0"/>
  </r>
  <r>
    <s v="CORPGP3NOV2299Q3 2020EUR"/>
    <x v="2"/>
    <n v="47201"/>
    <s v="ARTEMIDE SPA"/>
    <s v="GP3NOV2299"/>
    <s v="Q3 2020"/>
    <s v="EUR"/>
    <n v="2921.44"/>
    <n v="2921.4387000000002"/>
    <n v="1.29999999990104E-3"/>
    <n v="2921.44"/>
    <n v="0"/>
    <x v="0"/>
    <m/>
    <m/>
    <m/>
    <m/>
    <s v="none"/>
    <m/>
    <m/>
    <m/>
    <x v="0"/>
    <m/>
    <x v="0"/>
  </r>
  <r>
    <s v="CORPGP3NOV2299Q4 2020EUR"/>
    <x v="2"/>
    <n v="47201"/>
    <s v="ARTEMIDE SPA"/>
    <s v="GP3NOV2299"/>
    <s v="Q4 2020"/>
    <s v="EUR"/>
    <n v="3899.29"/>
    <n v="3899.2854000000002"/>
    <n v="4.5999999997548002E-3"/>
    <n v="3899.29"/>
    <n v="0"/>
    <x v="0"/>
    <m/>
    <m/>
    <m/>
    <m/>
    <s v="none"/>
    <m/>
    <m/>
    <m/>
    <x v="0"/>
    <m/>
    <x v="0"/>
  </r>
  <r>
    <s v="CORPGP4GP2364Y 2020EUR"/>
    <x v="2"/>
    <n v="47210"/>
    <s v="CONSORT NT"/>
    <s v="GP4GP2364"/>
    <s v="Y 2020"/>
    <s v="EUR"/>
    <n v="15555.35"/>
    <n v="15555.35"/>
    <n v="0"/>
    <n v="15555.35"/>
    <n v="0"/>
    <x v="0"/>
    <m/>
    <m/>
    <m/>
    <m/>
    <s v="none"/>
    <m/>
    <m/>
    <m/>
    <x v="0"/>
    <m/>
    <x v="0"/>
  </r>
  <r>
    <s v="CORPGP2GP2548Q1 2020EUR"/>
    <x v="2"/>
    <n v="48356"/>
    <s v="DILECTRO"/>
    <s v="GP2GP2548"/>
    <s v="Q1 2020"/>
    <s v="EUR"/>
    <n v="166.96"/>
    <n v="166.95779999999999"/>
    <n v="2.2000000000161799E-3"/>
    <n v="166.96"/>
    <n v="0"/>
    <x v="0"/>
    <m/>
    <m/>
    <m/>
    <m/>
    <s v="none"/>
    <m/>
    <m/>
    <m/>
    <x v="0"/>
    <m/>
    <x v="0"/>
  </r>
  <r>
    <s v="CORPGP2GP2548Q2 2020EUR"/>
    <x v="2"/>
    <n v="48356"/>
    <s v="DILECTRO"/>
    <s v="GP2GP2548"/>
    <s v="Q2 2020"/>
    <s v="EUR"/>
    <n v="114.6"/>
    <n v="114.6"/>
    <n v="0"/>
    <n v="114.6"/>
    <n v="0"/>
    <x v="0"/>
    <m/>
    <m/>
    <m/>
    <m/>
    <s v="none"/>
    <m/>
    <m/>
    <m/>
    <x v="0"/>
    <m/>
    <x v="0"/>
  </r>
  <r>
    <s v="CORPGP2GP2548Q4 2020EUR"/>
    <x v="2"/>
    <n v="48356"/>
    <s v="DILECTRO"/>
    <s v="GP2GP2548"/>
    <s v="Q4 2020"/>
    <s v="EUR"/>
    <n v="160.44"/>
    <n v="160.44"/>
    <n v="0"/>
    <n v="160.44"/>
    <n v="0"/>
    <x v="0"/>
    <m/>
    <m/>
    <m/>
    <m/>
    <s v="none"/>
    <m/>
    <m/>
    <m/>
    <x v="0"/>
    <m/>
    <x v="0"/>
  </r>
  <r>
    <s v="CORPGP4GP1627Y 2020EUR"/>
    <x v="2"/>
    <n v="49198"/>
    <s v="DAMMANN FRERES"/>
    <s v="GP4GP1627"/>
    <s v="Y 2020"/>
    <s v="EUR"/>
    <n v="1886.49"/>
    <n v="1886.4875999999999"/>
    <n v="2.40000000007967E-3"/>
    <n v="1886.49"/>
    <n v="0"/>
    <x v="0"/>
    <m/>
    <m/>
    <m/>
    <m/>
    <s v="none"/>
    <m/>
    <m/>
    <m/>
    <x v="0"/>
    <m/>
    <x v="0"/>
  </r>
  <r>
    <s v="CORPGP4GP2377Y 2020EUR"/>
    <x v="2"/>
    <n v="51441"/>
    <s v="SOPRA STERIA GROUP"/>
    <s v="GP4GP2377"/>
    <s v="Y 2020"/>
    <s v="EUR"/>
    <n v="7534.48"/>
    <n v="7534.4750000000004"/>
    <n v="4.9999999991996403E-3"/>
    <n v="7534.48"/>
    <n v="0"/>
    <x v="0"/>
    <m/>
    <m/>
    <m/>
    <m/>
    <s v="none"/>
    <m/>
    <m/>
    <m/>
    <x v="0"/>
    <m/>
    <x v="0"/>
  </r>
  <r>
    <s v="CORPGP2GP2677Q1 2020EUR"/>
    <x v="2"/>
    <n v="52484"/>
    <s v="MODA INTERNATIONAL"/>
    <s v="GP2GP2677"/>
    <s v="Q1 2020"/>
    <s v="EUR"/>
    <n v="1618.45"/>
    <n v="1618.4526000000001"/>
    <n v="-2.6000000000294598E-3"/>
    <n v="1618.45"/>
    <n v="0"/>
    <x v="0"/>
    <m/>
    <m/>
    <m/>
    <m/>
    <s v="none"/>
    <m/>
    <m/>
    <m/>
    <x v="0"/>
    <m/>
    <x v="0"/>
  </r>
  <r>
    <s v="CORPGP2GP2677Q2 2020EUR"/>
    <x v="2"/>
    <n v="52484"/>
    <s v="MODA INTERNATIONAL"/>
    <s v="GP2GP2677"/>
    <s v="Q2 2020"/>
    <s v="EUR"/>
    <n v="652.07000000000005"/>
    <n v="652.06920000000002"/>
    <n v="8.0000000002655703E-4"/>
    <n v="652.07000000000005"/>
    <n v="0"/>
    <x v="0"/>
    <m/>
    <m/>
    <m/>
    <m/>
    <s v="none"/>
    <m/>
    <m/>
    <m/>
    <x v="0"/>
    <m/>
    <x v="0"/>
  </r>
  <r>
    <s v="CORPGP2GP2677Q3 2020EUR"/>
    <x v="2"/>
    <n v="52484"/>
    <s v="MODA INTERNATIONAL"/>
    <s v="GP2GP2677"/>
    <s v="Q3 2020"/>
    <s v="EUR"/>
    <n v="7922.99"/>
    <n v="7922.9921999999997"/>
    <n v="-2.1999999999025E-3"/>
    <n v="7922.99"/>
    <n v="0"/>
    <x v="0"/>
    <m/>
    <m/>
    <m/>
    <m/>
    <s v="none"/>
    <m/>
    <m/>
    <m/>
    <x v="0"/>
    <m/>
    <x v="0"/>
  </r>
  <r>
    <s v="CORPGP2GP2727Q1 2020EUR"/>
    <x v="2"/>
    <n v="52671"/>
    <s v="GO IN GMBH"/>
    <s v="GP2GP2727"/>
    <s v="Q1 2020"/>
    <s v="EUR"/>
    <n v="2737.44"/>
    <n v="2737.44"/>
    <n v="0"/>
    <n v="2737.44"/>
    <n v="0"/>
    <x v="0"/>
    <m/>
    <m/>
    <m/>
    <m/>
    <s v="none"/>
    <m/>
    <m/>
    <m/>
    <x v="0"/>
    <m/>
    <x v="0"/>
  </r>
  <r>
    <s v="CORPGP2GP2727Q2 2020EUR"/>
    <x v="2"/>
    <n v="52671"/>
    <s v="GO IN GMBH"/>
    <s v="GP2GP2727"/>
    <s v="Q2 2020"/>
    <s v="EUR"/>
    <n v="1366.33"/>
    <n v="1366.3320000000001"/>
    <n v="-2.00000000018008E-3"/>
    <n v="1366.33"/>
    <n v="0"/>
    <x v="0"/>
    <m/>
    <m/>
    <m/>
    <m/>
    <s v="none"/>
    <m/>
    <m/>
    <m/>
    <x v="0"/>
    <m/>
    <x v="0"/>
  </r>
  <r>
    <s v="CORPGP2GP2727Q3 2020EUR"/>
    <x v="2"/>
    <n v="52671"/>
    <s v="GO IN GMBH"/>
    <s v="GP2GP2727"/>
    <s v="Q3 2020"/>
    <s v="EUR"/>
    <n v="2615.02"/>
    <n v="2615.0165999999999"/>
    <n v="3.4000000000560201E-3"/>
    <n v="2615.02"/>
    <n v="0"/>
    <x v="0"/>
    <m/>
    <m/>
    <m/>
    <m/>
    <s v="none"/>
    <m/>
    <m/>
    <m/>
    <x v="0"/>
    <m/>
    <x v="0"/>
  </r>
  <r>
    <s v="CORPGP2GP2727Q4 2020EUR"/>
    <x v="2"/>
    <n v="52671"/>
    <s v="GO IN GMBH"/>
    <s v="GP2GP2727"/>
    <s v="Q4 2020"/>
    <s v="EUR"/>
    <n v="194.32"/>
    <n v="194.322"/>
    <n v="-2.0000000000095402E-3"/>
    <n v="194.32"/>
    <n v="0"/>
    <x v="0"/>
    <m/>
    <m/>
    <m/>
    <m/>
    <s v="none"/>
    <m/>
    <m/>
    <m/>
    <x v="0"/>
    <m/>
    <x v="0"/>
  </r>
  <r>
    <s v="CORPGP3GPHF12736Q1 2020EUR"/>
    <x v="2"/>
    <n v="52671"/>
    <s v="GO IN GMBH"/>
    <s v="GP3GPHF12736"/>
    <s v="Q1 2020"/>
    <s v="EUR"/>
    <n v="929.72"/>
    <n v="929.72"/>
    <n v="0"/>
    <n v="929.72"/>
    <n v="0"/>
    <x v="0"/>
    <m/>
    <m/>
    <m/>
    <m/>
    <s v="none"/>
    <m/>
    <m/>
    <m/>
    <x v="0"/>
    <m/>
    <x v="0"/>
  </r>
  <r>
    <s v="CORPGP3GPHF12736Q3 2020EUR"/>
    <x v="2"/>
    <n v="52671"/>
    <s v="GO IN GMBH"/>
    <s v="GP3GPHF12736"/>
    <s v="Q3 2020"/>
    <s v="EUR"/>
    <n v="198.6"/>
    <n v="198.6"/>
    <n v="0"/>
    <n v="198.6"/>
    <n v="0"/>
    <x v="0"/>
    <m/>
    <m/>
    <m/>
    <m/>
    <s v="none"/>
    <m/>
    <m/>
    <m/>
    <x v="0"/>
    <m/>
    <x v="0"/>
  </r>
  <r>
    <s v="CORPGP3GPHF12736Q4 2020EUR"/>
    <x v="2"/>
    <n v="52671"/>
    <s v="GO IN GMBH"/>
    <s v="GP3GPHF12736"/>
    <s v="Q4 2020"/>
    <s v="EUR"/>
    <n v="96.929999999999893"/>
    <n v="96.936400000000006"/>
    <n v="-6.4000000000277099E-3"/>
    <n v="96.929999999999893"/>
    <n v="0"/>
    <x v="0"/>
    <m/>
    <m/>
    <m/>
    <m/>
    <s v="none"/>
    <m/>
    <m/>
    <m/>
    <x v="0"/>
    <m/>
    <x v="0"/>
  </r>
  <r>
    <s v="CORPGP2GP2822Q1 2020EUR"/>
    <x v="2"/>
    <n v="53340"/>
    <s v="EXCLOOSIVA SARL"/>
    <s v="GP2GP2822"/>
    <s v="Q1 2020"/>
    <s v="EUR"/>
    <n v="4441.66"/>
    <n v="4441.6602000000003"/>
    <n v="-2.00000000404543E-4"/>
    <n v="4441.66"/>
    <n v="0"/>
    <x v="0"/>
    <m/>
    <m/>
    <m/>
    <m/>
    <s v="none"/>
    <m/>
    <m/>
    <m/>
    <x v="0"/>
    <m/>
    <x v="0"/>
  </r>
  <r>
    <s v="CORPGP2GP2822Q2 2020EUR"/>
    <x v="2"/>
    <n v="53340"/>
    <s v="EXCLOOSIVA SARL"/>
    <s v="GP2GP2822"/>
    <s v="Q2 2020"/>
    <s v="EUR"/>
    <n v="129.34"/>
    <n v="129.33959999999999"/>
    <n v="4.0000000001327803E-4"/>
    <n v="129.34"/>
    <n v="0"/>
    <x v="0"/>
    <m/>
    <m/>
    <m/>
    <m/>
    <s v="none"/>
    <m/>
    <m/>
    <m/>
    <x v="0"/>
    <m/>
    <x v="0"/>
  </r>
  <r>
    <s v="CORPGP2GP2822Q3 2020EUR"/>
    <x v="2"/>
    <n v="53340"/>
    <s v="EXCLOOSIVA SARL"/>
    <s v="GP2GP2822"/>
    <s v="Q3 2020"/>
    <s v="EUR"/>
    <n v="5884.73"/>
    <n v="5884.7255999999998"/>
    <n v="4.399999999805E-3"/>
    <n v="5884.73"/>
    <n v="0"/>
    <x v="0"/>
    <m/>
    <m/>
    <m/>
    <m/>
    <s v="none"/>
    <m/>
    <m/>
    <m/>
    <x v="0"/>
    <m/>
    <x v="0"/>
  </r>
  <r>
    <s v="CORPGP2GP2822Q4 2020EUR"/>
    <x v="2"/>
    <n v="53340"/>
    <s v="EXCLOOSIVA SARL"/>
    <s v="GP2GP2822"/>
    <s v="Q4 2020"/>
    <s v="EUR"/>
    <n v="295.26"/>
    <n v="295.26299999999998"/>
    <n v="-2.9999999999858998E-3"/>
    <n v="295.26"/>
    <n v="0"/>
    <x v="0"/>
    <m/>
    <m/>
    <m/>
    <m/>
    <s v="none"/>
    <m/>
    <m/>
    <m/>
    <x v="0"/>
    <m/>
    <x v="0"/>
  </r>
  <r>
    <s v="CORPGP2GP2694Q1 2020EUR"/>
    <x v="2"/>
    <n v="54285"/>
    <s v="BALSAN"/>
    <s v="GP2GP2694"/>
    <s v="Q1 2020"/>
    <s v="EUR"/>
    <n v="30234.9"/>
    <n v="30234.9"/>
    <n v="0"/>
    <n v="30234.9"/>
    <n v="0"/>
    <x v="0"/>
    <m/>
    <m/>
    <m/>
    <m/>
    <s v="none"/>
    <m/>
    <m/>
    <m/>
    <x v="0"/>
    <m/>
    <x v="0"/>
  </r>
  <r>
    <s v="CORPGP2GP2694Q2 2020EUR"/>
    <x v="2"/>
    <n v="54285"/>
    <s v="BALSAN"/>
    <s v="GP2GP2694"/>
    <s v="Q2 2020"/>
    <s v="EUR"/>
    <n v="7008.62"/>
    <n v="7008.6156000000001"/>
    <n v="4.399999999805E-3"/>
    <n v="7008.62"/>
    <n v="0"/>
    <x v="0"/>
    <m/>
    <m/>
    <m/>
    <m/>
    <s v="none"/>
    <m/>
    <m/>
    <m/>
    <x v="0"/>
    <m/>
    <x v="0"/>
  </r>
  <r>
    <s v="CORPGP2GP2694Q3 2020EUR"/>
    <x v="2"/>
    <n v="54285"/>
    <s v="BALSAN"/>
    <s v="GP2GP2694"/>
    <s v="Q3 2020"/>
    <s v="EUR"/>
    <n v="12551.36"/>
    <n v="12551.358"/>
    <n v="2.0000000004074502E-3"/>
    <n v="12551.36"/>
    <n v="0"/>
    <x v="0"/>
    <m/>
    <m/>
    <m/>
    <m/>
    <s v="none"/>
    <m/>
    <m/>
    <m/>
    <x v="0"/>
    <m/>
    <x v="0"/>
  </r>
  <r>
    <s v="CORPGP2GP2694Q4 2020EUR"/>
    <x v="2"/>
    <n v="54285"/>
    <s v="BALSAN"/>
    <s v="GP2GP2694"/>
    <s v="Q4 2020"/>
    <s v="EUR"/>
    <n v="10171.31"/>
    <n v="10171.3104"/>
    <n v="-4.00000000809086E-4"/>
    <n v="10171.31"/>
    <n v="0"/>
    <x v="0"/>
    <m/>
    <m/>
    <m/>
    <m/>
    <s v="none"/>
    <m/>
    <m/>
    <m/>
    <x v="0"/>
    <m/>
    <x v="0"/>
  </r>
  <r>
    <s v="CORPGP3NOV2695Y 2020EUR"/>
    <x v="2"/>
    <n v="54285"/>
    <s v="BALSAN"/>
    <s v="GP3NOV2695"/>
    <s v="Y 2020"/>
    <s v="EUR"/>
    <n v="52440.15"/>
    <n v="52440.152800000003"/>
    <n v="-2.8000000020256201E-3"/>
    <n v="52440.15"/>
    <n v="0"/>
    <x v="0"/>
    <m/>
    <m/>
    <m/>
    <m/>
    <s v="none"/>
    <m/>
    <m/>
    <m/>
    <x v="0"/>
    <m/>
    <x v="0"/>
  </r>
  <r>
    <s v="CORPGP2GP2280Q1 2020EUR"/>
    <x v="2"/>
    <n v="54422"/>
    <s v="PIERRE PRADEL PARIS"/>
    <s v="GP2GP2280"/>
    <s v="Q1 2020"/>
    <s v="EUR"/>
    <n v="836.86"/>
    <n v="836.8578"/>
    <n v="2.2000000000161799E-3"/>
    <n v="836.86"/>
    <n v="0"/>
    <x v="0"/>
    <m/>
    <m/>
    <m/>
    <m/>
    <s v="none"/>
    <m/>
    <m/>
    <m/>
    <x v="0"/>
    <m/>
    <x v="0"/>
  </r>
  <r>
    <s v="CORPGP2GP2280Q2 2020EUR"/>
    <x v="2"/>
    <n v="54422"/>
    <s v="PIERRE PRADEL PARIS"/>
    <s v="GP2GP2280"/>
    <s v="Q2 2020"/>
    <s v="EUR"/>
    <n v="136.52000000000001"/>
    <n v="136.51920000000001"/>
    <n v="7.9999999999813499E-4"/>
    <n v="136.52000000000001"/>
    <n v="0"/>
    <x v="0"/>
    <m/>
    <m/>
    <m/>
    <m/>
    <s v="none"/>
    <m/>
    <m/>
    <m/>
    <x v="0"/>
    <m/>
    <x v="0"/>
  </r>
  <r>
    <s v="CORPGP2GP2280Q3 2020EUR"/>
    <x v="2"/>
    <n v="54422"/>
    <s v="PIERRE PRADEL PARIS"/>
    <s v="GP2GP2280"/>
    <s v="Q3 2020"/>
    <s v="EUR"/>
    <n v="2848.04"/>
    <n v="2848.0428000000002"/>
    <n v="-2.8000000002066298E-3"/>
    <n v="2848.04"/>
    <n v="0"/>
    <x v="0"/>
    <m/>
    <m/>
    <m/>
    <m/>
    <s v="none"/>
    <m/>
    <m/>
    <m/>
    <x v="0"/>
    <m/>
    <x v="0"/>
  </r>
  <r>
    <s v="CORPGP2GP2280Q4 2020EUR"/>
    <x v="2"/>
    <n v="54422"/>
    <s v="PIERRE PRADEL PARIS"/>
    <s v="GP2GP2280"/>
    <s v="Q4 2020"/>
    <s v="EUR"/>
    <n v="748.05"/>
    <n v="748.04579999999999"/>
    <n v="4.1999999999688901E-3"/>
    <n v="748.05"/>
    <n v="0"/>
    <x v="0"/>
    <m/>
    <m/>
    <m/>
    <m/>
    <s v="none"/>
    <m/>
    <m/>
    <m/>
    <x v="0"/>
    <m/>
    <x v="0"/>
  </r>
  <r>
    <s v="CORPGP3IB2592Q1 2020EUR"/>
    <x v="2"/>
    <n v="54422"/>
    <s v="PIERRE PRADEL PARIS"/>
    <s v="GP3IB2592"/>
    <s v="Q1 2020"/>
    <s v="EUR"/>
    <n v="292.08"/>
    <n v="292.08179999999999"/>
    <n v="-1.8000000000029099E-3"/>
    <n v="292.08"/>
    <n v="0"/>
    <x v="0"/>
    <m/>
    <m/>
    <m/>
    <m/>
    <s v="none"/>
    <m/>
    <m/>
    <m/>
    <x v="0"/>
    <m/>
    <x v="0"/>
  </r>
  <r>
    <s v="CORPGP3IB2592Q2 2020EUR"/>
    <x v="2"/>
    <n v="54422"/>
    <s v="PIERRE PRADEL PARIS"/>
    <s v="GP3IB2592"/>
    <s v="Q2 2020"/>
    <s v="EUR"/>
    <n v="29.13"/>
    <n v="29.13"/>
    <n v="0"/>
    <n v="29.13"/>
    <n v="0"/>
    <x v="0"/>
    <m/>
    <m/>
    <m/>
    <m/>
    <s v="none"/>
    <m/>
    <m/>
    <m/>
    <x v="0"/>
    <m/>
    <x v="0"/>
  </r>
  <r>
    <s v="CORPGP3IB2592Q3 2020EUR"/>
    <x v="2"/>
    <n v="54422"/>
    <s v="PIERRE PRADEL PARIS"/>
    <s v="GP3IB2592"/>
    <s v="Q3 2020"/>
    <s v="EUR"/>
    <n v="33.79"/>
    <n v="33.792000000000002"/>
    <n v="-2.0000000000024399E-3"/>
    <n v="33.79"/>
    <n v="0"/>
    <x v="0"/>
    <m/>
    <m/>
    <m/>
    <m/>
    <s v="none"/>
    <m/>
    <m/>
    <m/>
    <x v="0"/>
    <m/>
    <x v="0"/>
  </r>
  <r>
    <s v="CORPGP3IB2592Q4 2020EUR"/>
    <x v="2"/>
    <n v="54422"/>
    <s v="PIERRE PRADEL PARIS"/>
    <s v="GP3IB2592"/>
    <s v="Q4 2020"/>
    <s v="EUR"/>
    <n v="550.86"/>
    <n v="550.85730000000001"/>
    <n v="2.7000000000043599E-3"/>
    <n v="550.86"/>
    <n v="0"/>
    <x v="0"/>
    <m/>
    <m/>
    <m/>
    <m/>
    <s v="none"/>
    <m/>
    <s v="Zakaria"/>
    <m/>
    <x v="2"/>
    <s v="Zakaria"/>
    <x v="0"/>
  </r>
  <r>
    <s v="CORPGP3MERD2281Q1 2020EUR"/>
    <x v="2"/>
    <n v="54422"/>
    <s v="PIERRE PRADEL PARIS"/>
    <s v="GP3MERD2281"/>
    <s v="Q1 2020"/>
    <s v="EUR"/>
    <n v="8.52"/>
    <n v="8.532"/>
    <n v="-1.2000000000000399E-2"/>
    <n v="8.52"/>
    <n v="0"/>
    <x v="0"/>
    <m/>
    <m/>
    <m/>
    <m/>
    <s v="none"/>
    <m/>
    <m/>
    <m/>
    <x v="0"/>
    <m/>
    <x v="0"/>
  </r>
  <r>
    <s v="CORPGP3MERD2281Q2 2020EUR"/>
    <x v="2"/>
    <n v="54422"/>
    <s v="PIERRE PRADEL PARIS"/>
    <s v="GP3MERD2281"/>
    <s v="Q2 2020"/>
    <s v="EUR"/>
    <n v="4.8600000000000003"/>
    <n v="4.8600000000000003"/>
    <n v="0"/>
    <n v="4.8600000000000003"/>
    <n v="0"/>
    <x v="0"/>
    <m/>
    <m/>
    <m/>
    <m/>
    <s v="none"/>
    <m/>
    <m/>
    <m/>
    <x v="0"/>
    <m/>
    <x v="0"/>
  </r>
  <r>
    <s v="CORPGP3MERD2281Q4 2020EUR"/>
    <x v="2"/>
    <n v="54422"/>
    <s v="PIERRE PRADEL PARIS"/>
    <s v="GP3MERD2281"/>
    <s v="Q4 2020"/>
    <s v="EUR"/>
    <n v="32.64"/>
    <n v="32.64"/>
    <n v="0"/>
    <n v="32.64"/>
    <n v="0"/>
    <x v="0"/>
    <m/>
    <m/>
    <m/>
    <m/>
    <s v="none"/>
    <m/>
    <m/>
    <m/>
    <x v="0"/>
    <m/>
    <x v="0"/>
  </r>
  <r>
    <s v="CORPGP4GP2366Y 2020EUR"/>
    <x v="2"/>
    <n v="54685"/>
    <s v="DEGETEL"/>
    <s v="GP4GP2366"/>
    <s v="Y 2020"/>
    <s v="EUR"/>
    <n v="2315.98"/>
    <n v="2315.98"/>
    <n v="0"/>
    <n v="2315.98"/>
    <n v="0"/>
    <x v="0"/>
    <m/>
    <m/>
    <m/>
    <m/>
    <s v="none"/>
    <m/>
    <m/>
    <m/>
    <x v="0"/>
    <m/>
    <x v="0"/>
  </r>
  <r>
    <s v="CORPGP2GP2494Q3 2020EUR"/>
    <x v="2"/>
    <n v="54707"/>
    <s v="KARTELL"/>
    <s v="GP2GP2494"/>
    <s v="Q3 2020"/>
    <s v="EUR"/>
    <n v="528.59"/>
    <n v="528.59400000000005"/>
    <n v="-4.0000000000190898E-3"/>
    <n v="528.59"/>
    <n v="0"/>
    <x v="0"/>
    <m/>
    <m/>
    <m/>
    <m/>
    <s v="none"/>
    <m/>
    <m/>
    <m/>
    <x v="0"/>
    <m/>
    <x v="0"/>
  </r>
  <r>
    <s v="CORPGP2GP2494Q4 2020EUR"/>
    <x v="2"/>
    <n v="54707"/>
    <s v="KARTELL"/>
    <s v="GP2GP2494"/>
    <s v="Q4 2020"/>
    <s v="EUR"/>
    <n v="53.56"/>
    <n v="53.555999999999997"/>
    <n v="4.0000000000048799E-3"/>
    <n v="53.56"/>
    <n v="0"/>
    <x v="0"/>
    <m/>
    <m/>
    <m/>
    <m/>
    <s v="none"/>
    <m/>
    <m/>
    <m/>
    <x v="0"/>
    <m/>
    <x v="0"/>
  </r>
  <r>
    <s v="CORPGP4GP21105Y 2020EUR"/>
    <x v="2"/>
    <n v="55224"/>
    <s v="CAPIC "/>
    <s v="GP4GP21105"/>
    <s v="Y 2020"/>
    <s v="EUR"/>
    <n v="1077.6199999999999"/>
    <n v="1077.6185"/>
    <n v="1.49999999985084E-3"/>
    <n v="1077.6199999999999"/>
    <n v="0"/>
    <x v="0"/>
    <m/>
    <m/>
    <m/>
    <m/>
    <s v="none"/>
    <m/>
    <m/>
    <m/>
    <x v="0"/>
    <m/>
    <x v="0"/>
  </r>
  <r>
    <s v="CORPGP2GP2683Q1 2020EUR"/>
    <x v="2"/>
    <n v="55298"/>
    <s v="SILTEC"/>
    <s v="GP2GP2683"/>
    <s v="Q1 2020"/>
    <s v="EUR"/>
    <n v="5668.19"/>
    <n v="5668.1904000000004"/>
    <n v="-4.00000000809086E-4"/>
    <n v="5668.19"/>
    <n v="0"/>
    <x v="0"/>
    <m/>
    <m/>
    <m/>
    <m/>
    <s v="none"/>
    <m/>
    <m/>
    <m/>
    <x v="0"/>
    <m/>
    <x v="0"/>
  </r>
  <r>
    <s v="CORPGP2GP2683Q2 2020EUR"/>
    <x v="2"/>
    <n v="55298"/>
    <s v="SILTEC"/>
    <s v="GP2GP2683"/>
    <s v="Q2 2020"/>
    <s v="EUR"/>
    <n v="18199.939999999999"/>
    <n v="18199.939200000001"/>
    <n v="7.9999999798019395E-4"/>
    <n v="18199.939999999999"/>
    <n v="0"/>
    <x v="0"/>
    <m/>
    <m/>
    <m/>
    <m/>
    <s v="none"/>
    <m/>
    <m/>
    <m/>
    <x v="0"/>
    <m/>
    <x v="0"/>
  </r>
  <r>
    <s v="CORPGP2GP2683Q3 2020EUR"/>
    <x v="2"/>
    <n v="55298"/>
    <s v="SILTEC"/>
    <s v="GP2GP2683"/>
    <s v="Q3 2020"/>
    <s v="EUR"/>
    <n v="5161.6400000000003"/>
    <n v="5161.6373999999996"/>
    <n v="2.60000000071158E-3"/>
    <n v="5161.6400000000003"/>
    <n v="0"/>
    <x v="0"/>
    <m/>
    <m/>
    <m/>
    <m/>
    <s v="none"/>
    <m/>
    <m/>
    <m/>
    <x v="0"/>
    <m/>
    <x v="0"/>
  </r>
  <r>
    <s v="CORPGP2GP2683Q4 2020EUR"/>
    <x v="2"/>
    <n v="55298"/>
    <s v="SILTEC"/>
    <s v="GP2GP2683"/>
    <s v="Q4 2020"/>
    <s v="EUR"/>
    <n v="23657.439999999999"/>
    <n v="23657.438399999999"/>
    <n v="1.59999999959836E-3"/>
    <n v="23657.439999999999"/>
    <n v="0"/>
    <x v="0"/>
    <m/>
    <m/>
    <m/>
    <m/>
    <s v="none"/>
    <m/>
    <m/>
    <m/>
    <x v="0"/>
    <m/>
    <x v="0"/>
  </r>
  <r>
    <s v="CORPGP3F1IBNM1423Y 2020EUR"/>
    <x v="2"/>
    <n v="55525"/>
    <s v="SEGAFREDO ZANETTI"/>
    <s v="GP3F1IBNM1423"/>
    <s v="Y 2020"/>
    <s v="EUR"/>
    <n v="41734.800000000003"/>
    <n v="41734.800000000003"/>
    <n v="0"/>
    <n v="41734.800000000003"/>
    <n v="0"/>
    <x v="0"/>
    <m/>
    <m/>
    <m/>
    <m/>
    <s v="none"/>
    <m/>
    <m/>
    <m/>
    <x v="0"/>
    <m/>
    <x v="0"/>
  </r>
  <r>
    <s v="CORPGP4GP2405Y 2020EUR"/>
    <x v="2"/>
    <n v="56285"/>
    <s v="DEVOTEAM"/>
    <s v="GP4GP2405"/>
    <s v="Y 2020"/>
    <s v="EUR"/>
    <n v="124792.47"/>
    <n v="124792.47199999999"/>
    <n v="-1.9999999931314899E-3"/>
    <n v="124792.47"/>
    <n v="0"/>
    <x v="0"/>
    <m/>
    <m/>
    <m/>
    <m/>
    <s v="none"/>
    <m/>
    <m/>
    <m/>
    <x v="0"/>
    <m/>
    <x v="0"/>
  </r>
  <r>
    <s v="CORP2445042Q1 2020EUR"/>
    <x v="2"/>
    <n v="56507"/>
    <s v="SILENT GLISS"/>
    <n v="2445042"/>
    <s v="Q1 2020"/>
    <s v="EUR"/>
    <n v="974.68"/>
    <n v="974.68"/>
    <n v="0"/>
    <n v="974.68"/>
    <n v="0"/>
    <x v="0"/>
    <m/>
    <m/>
    <m/>
    <m/>
    <s v="none"/>
    <m/>
    <m/>
    <m/>
    <x v="0"/>
    <m/>
    <x v="0"/>
  </r>
  <r>
    <s v="CORP2445042Q2 2020EUR"/>
    <x v="2"/>
    <n v="56507"/>
    <s v="SILENT GLISS"/>
    <n v="2445042"/>
    <s v="Q2 2020"/>
    <s v="EUR"/>
    <n v="59.88"/>
    <n v="59.88"/>
    <n v="0"/>
    <n v="59.88"/>
    <n v="0"/>
    <x v="0"/>
    <m/>
    <m/>
    <m/>
    <m/>
    <s v="none"/>
    <m/>
    <m/>
    <m/>
    <x v="0"/>
    <m/>
    <x v="0"/>
  </r>
  <r>
    <s v="CORP2445042Q3 2020EUR"/>
    <x v="2"/>
    <n v="56507"/>
    <s v="SILENT GLISS"/>
    <n v="2445042"/>
    <s v="Q3 2020"/>
    <s v="EUR"/>
    <n v="327.12"/>
    <n v="327.12"/>
    <n v="0"/>
    <n v="327.12"/>
    <n v="0"/>
    <x v="0"/>
    <m/>
    <m/>
    <m/>
    <m/>
    <s v="none"/>
    <m/>
    <m/>
    <m/>
    <x v="0"/>
    <m/>
    <x v="0"/>
  </r>
  <r>
    <s v="CORP2445042Q4 2020EUR"/>
    <x v="2"/>
    <n v="56507"/>
    <s v="SILENT GLISS"/>
    <n v="2445042"/>
    <s v="Q4 2020"/>
    <s v="EUR"/>
    <n v="517.32000000000005"/>
    <n v="517.32000000000005"/>
    <n v="0"/>
    <n v="517.32000000000005"/>
    <n v="0"/>
    <x v="0"/>
    <m/>
    <m/>
    <m/>
    <m/>
    <s v="none"/>
    <m/>
    <m/>
    <m/>
    <x v="0"/>
    <m/>
    <x v="0"/>
  </r>
  <r>
    <s v="CORPGP3IB2050Q1 2020EUR"/>
    <x v="2"/>
    <n v="56507"/>
    <s v="SILENT GLISS"/>
    <s v="GP3IB2050"/>
    <s v="Q1 2020"/>
    <s v="EUR"/>
    <n v="1285"/>
    <n v="1285"/>
    <n v="0"/>
    <n v="1285"/>
    <n v="0"/>
    <x v="0"/>
    <m/>
    <m/>
    <m/>
    <m/>
    <s v="none"/>
    <m/>
    <m/>
    <m/>
    <x v="0"/>
    <m/>
    <x v="0"/>
  </r>
  <r>
    <s v="CORPGP3IB2050Q2 2020EUR"/>
    <x v="2"/>
    <n v="56507"/>
    <s v="SILENT GLISS"/>
    <s v="GP3IB2050"/>
    <s v="Q2 2020"/>
    <s v="EUR"/>
    <n v="1169.2"/>
    <n v="1169.2"/>
    <n v="0"/>
    <n v="1169.2"/>
    <n v="0"/>
    <x v="0"/>
    <m/>
    <m/>
    <m/>
    <m/>
    <s v="none"/>
    <m/>
    <m/>
    <m/>
    <x v="0"/>
    <m/>
    <x v="0"/>
  </r>
  <r>
    <s v="CORPGP3IB2050Q3 2020EUR"/>
    <x v="2"/>
    <n v="56507"/>
    <s v="SILENT GLISS"/>
    <s v="GP3IB2050"/>
    <s v="Q3 2020"/>
    <s v="EUR"/>
    <n v="638.599999999999"/>
    <n v="638.6"/>
    <n v="-1.13686837721616E-13"/>
    <n v="638.599999999999"/>
    <n v="0"/>
    <x v="0"/>
    <m/>
    <m/>
    <m/>
    <m/>
    <s v="none"/>
    <m/>
    <m/>
    <m/>
    <x v="0"/>
    <m/>
    <x v="0"/>
  </r>
  <r>
    <s v="CORPGP3NOV2051Q1 2020EUR"/>
    <x v="2"/>
    <n v="56507"/>
    <s v="SILENT GLISS"/>
    <s v="GP3NOV2051"/>
    <s v="Q1 2020"/>
    <s v="EUR"/>
    <n v="370.02"/>
    <n v="370.02"/>
    <n v="0"/>
    <n v="370.02"/>
    <n v="0"/>
    <x v="0"/>
    <m/>
    <m/>
    <m/>
    <m/>
    <s v="none"/>
    <m/>
    <m/>
    <m/>
    <x v="0"/>
    <m/>
    <x v="0"/>
  </r>
  <r>
    <s v="CORPGP3NOV2051Q2 2020EUR"/>
    <x v="2"/>
    <n v="56507"/>
    <s v="SILENT GLISS"/>
    <s v="GP3NOV2051"/>
    <s v="Q2 2020"/>
    <s v="EUR"/>
    <n v="5.88"/>
    <n v="5.88"/>
    <n v="0"/>
    <n v="5.88"/>
    <n v="0"/>
    <x v="0"/>
    <m/>
    <m/>
    <m/>
    <m/>
    <s v="none"/>
    <m/>
    <m/>
    <m/>
    <x v="0"/>
    <m/>
    <x v="0"/>
  </r>
  <r>
    <s v="CORPGP3NOV2051Q3 2020EUR"/>
    <x v="2"/>
    <n v="56507"/>
    <s v="SILENT GLISS"/>
    <s v="GP3NOV2051"/>
    <s v="Q3 2020"/>
    <s v="EUR"/>
    <n v="125.44"/>
    <n v="125.44"/>
    <n v="0"/>
    <n v="125.44"/>
    <n v="0"/>
    <x v="0"/>
    <m/>
    <m/>
    <m/>
    <m/>
    <s v="none"/>
    <m/>
    <m/>
    <m/>
    <x v="0"/>
    <m/>
    <x v="0"/>
  </r>
  <r>
    <s v="CORPGP4GP2178Y 2020EUR"/>
    <x v="2"/>
    <n v="56533"/>
    <s v="LEXMARK INTERNATIONAL SNC"/>
    <s v="GP4GP2178"/>
    <s v="Y 2020"/>
    <s v="EUR"/>
    <n v="13511.54"/>
    <n v="13511.535"/>
    <n v="5.0000000010186297E-3"/>
    <n v="13511.54"/>
    <n v="0"/>
    <x v="0"/>
    <m/>
    <m/>
    <m/>
    <m/>
    <s v="none"/>
    <m/>
    <m/>
    <m/>
    <x v="0"/>
    <m/>
    <x v="0"/>
  </r>
  <r>
    <s v="CORPGP2GP21054.Q4 2020EUR"/>
    <x v="2"/>
    <n v="56626"/>
    <s v="ENODIS"/>
    <s v="GP2GP21054."/>
    <s v="Q4 2020"/>
    <s v="EUR"/>
    <n v="2389.71"/>
    <n v="2389.71"/>
    <n v="0"/>
    <n v="2389.71"/>
    <n v="0"/>
    <x v="0"/>
    <m/>
    <m/>
    <m/>
    <m/>
    <s v="none"/>
    <m/>
    <m/>
    <m/>
    <x v="0"/>
    <m/>
    <x v="0"/>
  </r>
  <r>
    <s v="CORPGP4GP2037Y 2020EUR"/>
    <x v="2"/>
    <n v="57072"/>
    <s v="ELSAFE INTERNATIONAL AS"/>
    <s v="GP4GP2037"/>
    <s v="Y 2020"/>
    <s v="EUR"/>
    <n v="40682.07"/>
    <n v="40682.0651"/>
    <n v="4.8999999999068599E-3"/>
    <n v="40682.07"/>
    <n v="0"/>
    <x v="0"/>
    <m/>
    <m/>
    <m/>
    <m/>
    <s v="none"/>
    <m/>
    <m/>
    <m/>
    <x v="0"/>
    <m/>
    <x v="0"/>
  </r>
  <r>
    <s v="CORPGP2GP2460Q1 2020EUR"/>
    <x v="2"/>
    <n v="57405"/>
    <s v="SOLDIS"/>
    <s v="GP2GP2460"/>
    <s v="Q1 2020"/>
    <s v="EUR"/>
    <n v="1084.6199999999999"/>
    <n v="1084.6217999999999"/>
    <n v="-1.8000000000029099E-3"/>
    <n v="1084.6199999999999"/>
    <n v="0"/>
    <x v="0"/>
    <m/>
    <m/>
    <m/>
    <m/>
    <s v="none"/>
    <m/>
    <m/>
    <m/>
    <x v="0"/>
    <m/>
    <x v="0"/>
  </r>
  <r>
    <s v="CORPGP2GP2460Q2 2020EUR"/>
    <x v="2"/>
    <n v="57405"/>
    <s v="SOLDIS"/>
    <s v="GP2GP2460"/>
    <s v="Q2 2020"/>
    <s v="EUR"/>
    <n v="259.02"/>
    <n v="259.01819999999998"/>
    <n v="1.8000000000029099E-3"/>
    <n v="259.02"/>
    <n v="0"/>
    <x v="0"/>
    <m/>
    <m/>
    <m/>
    <m/>
    <s v="none"/>
    <m/>
    <m/>
    <m/>
    <x v="0"/>
    <m/>
    <x v="0"/>
  </r>
  <r>
    <s v="CORPGP2GP2460Q3 2020EUR"/>
    <x v="2"/>
    <n v="57405"/>
    <s v="SOLDIS"/>
    <s v="GP2GP2460"/>
    <s v="Q3 2020"/>
    <s v="EUR"/>
    <n v="1029.83"/>
    <n v="1029.8309999999999"/>
    <n v="-9.9999999997635292E-4"/>
    <n v="1029.83"/>
    <n v="0"/>
    <x v="0"/>
    <m/>
    <m/>
    <m/>
    <m/>
    <s v="none"/>
    <m/>
    <m/>
    <m/>
    <x v="0"/>
    <m/>
    <x v="0"/>
  </r>
  <r>
    <s v="CORPGP2GP2460Q4 2020EUR"/>
    <x v="2"/>
    <n v="57405"/>
    <s v="SOLDIS"/>
    <s v="GP2GP2460"/>
    <s v="Q4 2020"/>
    <s v="EUR"/>
    <n v="776.72"/>
    <n v="776.71500000000003"/>
    <n v="4.9999999999954499E-3"/>
    <n v="776.72"/>
    <n v="0"/>
    <x v="0"/>
    <m/>
    <m/>
    <m/>
    <m/>
    <s v="none"/>
    <m/>
    <m/>
    <m/>
    <x v="0"/>
    <m/>
    <x v="0"/>
  </r>
  <r>
    <s v="CORPGP2GP2318Q1 2020EUR"/>
    <x v="2"/>
    <n v="57700"/>
    <s v="APIR SRL"/>
    <s v="GP2GP2318"/>
    <s v="Q1 2020"/>
    <s v="EUR"/>
    <n v="2100.1999999999998"/>
    <n v="2100.1950000000002"/>
    <n v="4.9999999996543903E-3"/>
    <n v="2100.1999999999998"/>
    <n v="0"/>
    <x v="0"/>
    <m/>
    <m/>
    <m/>
    <m/>
    <s v="none"/>
    <m/>
    <m/>
    <m/>
    <x v="0"/>
    <m/>
    <x v="0"/>
  </r>
  <r>
    <s v="CORPGP2GP2318Q2 2020EUR"/>
    <x v="2"/>
    <n v="57700"/>
    <s v="APIR SRL"/>
    <s v="GP2GP2318"/>
    <s v="Q2 2020"/>
    <s v="EUR"/>
    <n v="477.9"/>
    <n v="477.9"/>
    <n v="0"/>
    <n v="477.9"/>
    <n v="0"/>
    <x v="0"/>
    <m/>
    <m/>
    <m/>
    <m/>
    <s v="none"/>
    <m/>
    <m/>
    <m/>
    <x v="0"/>
    <m/>
    <x v="0"/>
  </r>
  <r>
    <s v="CORPGP2GP2318Q3 2020EUR"/>
    <x v="2"/>
    <n v="57700"/>
    <s v="APIR SRL"/>
    <s v="GP2GP2318"/>
    <s v="Q3 2020"/>
    <s v="EUR"/>
    <n v="2784.07"/>
    <n v="2784.0664999999999"/>
    <n v="3.50000000025829E-3"/>
    <n v="2784.07"/>
    <n v="0"/>
    <x v="0"/>
    <m/>
    <m/>
    <m/>
    <m/>
    <s v="none"/>
    <m/>
    <m/>
    <m/>
    <x v="0"/>
    <m/>
    <x v="0"/>
  </r>
  <r>
    <s v="CORPGP2GP2318Q4 2020EUR"/>
    <x v="2"/>
    <n v="57700"/>
    <s v="APIR SRL"/>
    <s v="GP2GP2318"/>
    <s v="Q4 2020"/>
    <s v="EUR"/>
    <n v="2414.77"/>
    <n v="2414.7694999999999"/>
    <n v="5.0000000010186297E-4"/>
    <n v="2414.77"/>
    <n v="0"/>
    <x v="0"/>
    <m/>
    <m/>
    <m/>
    <m/>
    <s v="none"/>
    <m/>
    <m/>
    <m/>
    <x v="0"/>
    <m/>
    <x v="0"/>
  </r>
  <r>
    <s v="CORPGP3MERD2319Q1 2020EUR"/>
    <x v="2"/>
    <n v="57700"/>
    <s v="APIR SRL"/>
    <s v="GP3MERD2319"/>
    <s v="Q1 2020"/>
    <s v="EUR"/>
    <n v="301.86"/>
    <n v="301.86"/>
    <n v="0"/>
    <n v="301.86"/>
    <n v="0"/>
    <x v="0"/>
    <m/>
    <m/>
    <m/>
    <m/>
    <s v="none"/>
    <m/>
    <m/>
    <m/>
    <x v="0"/>
    <m/>
    <x v="0"/>
  </r>
  <r>
    <s v="CORPGP2GP2459Q1 2020EUR"/>
    <x v="2"/>
    <n v="57777"/>
    <s v="INTERFACE EUROPE"/>
    <s v="GP2GP2459"/>
    <s v="Q1 2020"/>
    <s v="EUR"/>
    <n v="6202.66"/>
    <n v="6202.6607999999997"/>
    <n v="-7.9999999979918303E-4"/>
    <n v="6202.66"/>
    <n v="0"/>
    <x v="0"/>
    <m/>
    <m/>
    <m/>
    <m/>
    <s v="none"/>
    <m/>
    <m/>
    <m/>
    <x v="0"/>
    <m/>
    <x v="0"/>
  </r>
  <r>
    <s v="CORPGP2GP2459Q2 2020EUR"/>
    <x v="2"/>
    <n v="57777"/>
    <s v="INTERFACE EUROPE"/>
    <s v="GP2GP2459"/>
    <s v="Q2 2020"/>
    <s v="EUR"/>
    <n v="2112.64"/>
    <n v="2112.6401999999998"/>
    <n v="-1.99999999949795E-4"/>
    <n v="2112.64"/>
    <n v="0"/>
    <x v="0"/>
    <m/>
    <m/>
    <m/>
    <m/>
    <s v="none"/>
    <m/>
    <m/>
    <m/>
    <x v="0"/>
    <m/>
    <x v="0"/>
  </r>
  <r>
    <s v="CORPGP2GP2459Q3 2020EUR"/>
    <x v="2"/>
    <n v="57777"/>
    <s v="INTERFACE EUROPE"/>
    <s v="GP2GP2459"/>
    <s v="Q3 2020"/>
    <s v="EUR"/>
    <n v="711.34"/>
    <n v="711.33600000000001"/>
    <n v="4.0000000000190898E-3"/>
    <n v="711.34"/>
    <n v="0"/>
    <x v="0"/>
    <m/>
    <m/>
    <m/>
    <m/>
    <s v="none"/>
    <m/>
    <m/>
    <m/>
    <x v="0"/>
    <m/>
    <x v="0"/>
  </r>
  <r>
    <s v="CORPGP2GP2459Q4 2020EUR"/>
    <x v="2"/>
    <n v="57777"/>
    <s v="INTERFACE EUROPE"/>
    <s v="GP2GP2459"/>
    <s v="Q4 2020"/>
    <s v="EUR"/>
    <n v="1502.54"/>
    <n v="1502.5350000000001"/>
    <n v="4.9999999998817596E-3"/>
    <n v="1502.54"/>
    <n v="0"/>
    <x v="0"/>
    <m/>
    <m/>
    <m/>
    <m/>
    <s v="none"/>
    <m/>
    <m/>
    <m/>
    <x v="0"/>
    <m/>
    <x v="0"/>
  </r>
  <r>
    <s v="CORPGP4GP2754Q4 2020EUR"/>
    <x v="2"/>
    <n v="57778"/>
    <s v="USEO ( ex I.P.I.)"/>
    <s v="GP4GP2754"/>
    <s v="Q4 2020"/>
    <s v="EUR"/>
    <n v="413.8"/>
    <m/>
    <n v="413.8"/>
    <m/>
    <n v="413.8"/>
    <x v="2"/>
    <s v="[17484, 84837]"/>
    <s v="[18064, 3629, 18430, 18065, 46209]"/>
    <s v="rebate present"/>
    <s v="2022-05-11 11:25:37 +0200"/>
    <m/>
    <s v="Métier"/>
    <s v="Emmanuel"/>
    <s v="[EF] Déclaration trouvée mais non liée avec le contrat. Il faut régénérer le template, reloader la particpation puis  changer la période_x000a_Données à charger: https://astoresuite.com/adjustements/edit/18430_x000a_[NB] Le déclaratif est en hotel et le contrat en Pays. Correction S.Pofilet du contrat prévu semaine du 09/05"/>
    <x v="1"/>
    <s v="Nicolas"/>
    <x v="9"/>
  </r>
  <r>
    <s v="CORPGP2GP2440Q1 2020EUR"/>
    <x v="2"/>
    <n v="57991"/>
    <s v="BRUNNER"/>
    <s v="GP2GP2440"/>
    <s v="Q1 2020"/>
    <s v="EUR"/>
    <n v="2127.0100000000002"/>
    <n v="2127.0120000000002"/>
    <n v="-1.9999999999527002E-3"/>
    <n v="2127.0100000000002"/>
    <n v="0"/>
    <x v="0"/>
    <m/>
    <m/>
    <m/>
    <m/>
    <s v="none"/>
    <m/>
    <m/>
    <m/>
    <x v="0"/>
    <m/>
    <x v="0"/>
  </r>
  <r>
    <s v="CORPGP2GP2440Q2 2020EUR"/>
    <x v="2"/>
    <n v="57991"/>
    <s v="BRUNNER"/>
    <s v="GP2GP2440"/>
    <s v="Q2 2020"/>
    <s v="EUR"/>
    <n v="852.72"/>
    <n v="852.72"/>
    <n v="0"/>
    <n v="852.72"/>
    <n v="0"/>
    <x v="0"/>
    <m/>
    <m/>
    <m/>
    <m/>
    <s v="none"/>
    <m/>
    <m/>
    <m/>
    <x v="0"/>
    <m/>
    <x v="0"/>
  </r>
  <r>
    <s v="CORPGP2GP2440Q3 2020EUR"/>
    <x v="2"/>
    <n v="57991"/>
    <s v="BRUNNER"/>
    <s v="GP2GP2440"/>
    <s v="Q3 2020"/>
    <s v="EUR"/>
    <n v="309"/>
    <n v="309"/>
    <n v="0"/>
    <n v="309"/>
    <n v="0"/>
    <x v="0"/>
    <m/>
    <m/>
    <m/>
    <m/>
    <s v="none"/>
    <m/>
    <m/>
    <m/>
    <x v="0"/>
    <m/>
    <x v="0"/>
  </r>
  <r>
    <s v="CORPGP2GP2440Q4 2020EUR"/>
    <x v="2"/>
    <n v="57991"/>
    <s v="BRUNNER"/>
    <s v="GP2GP2440"/>
    <s v="Q4 2020"/>
    <s v="EUR"/>
    <n v="1389.36"/>
    <n v="1389.36"/>
    <n v="0"/>
    <n v="1389.36"/>
    <n v="0"/>
    <x v="0"/>
    <m/>
    <m/>
    <m/>
    <m/>
    <s v="none"/>
    <m/>
    <m/>
    <m/>
    <x v="0"/>
    <m/>
    <x v="0"/>
  </r>
  <r>
    <s v="CORPGP2GP2213Q2 2020EUR"/>
    <x v="2"/>
    <n v="58122"/>
    <s v="NICOLARDOT"/>
    <s v="GP2GP2213"/>
    <s v="Q2 2020"/>
    <s v="EUR"/>
    <n v="7232.18"/>
    <n v="7232.1791999999996"/>
    <n v="8.0000000070867795E-4"/>
    <n v="7232.18"/>
    <n v="0"/>
    <x v="0"/>
    <m/>
    <m/>
    <m/>
    <m/>
    <s v="none"/>
    <m/>
    <m/>
    <m/>
    <x v="0"/>
    <m/>
    <x v="0"/>
  </r>
  <r>
    <s v="CORPGP2GP2213Q4 2020EUR"/>
    <x v="2"/>
    <n v="58122"/>
    <s v="NICOLARDOT"/>
    <s v="GP2GP2213"/>
    <s v="Q4 2020"/>
    <s v="EUR"/>
    <n v="6703"/>
    <n v="6703"/>
    <n v="0"/>
    <n v="6703"/>
    <n v="0"/>
    <x v="0"/>
    <m/>
    <m/>
    <m/>
    <m/>
    <s v="none"/>
    <m/>
    <m/>
    <m/>
    <x v="0"/>
    <m/>
    <x v="0"/>
  </r>
  <r>
    <s v="CORPGP3IBB2474Q4 2020EUR"/>
    <x v="2"/>
    <n v="58122"/>
    <s v="NICOLARDOT"/>
    <s v="GP3IBB2474"/>
    <s v="Q4 2020"/>
    <s v="EUR"/>
    <n v="994.85"/>
    <n v="994.85"/>
    <n v="0"/>
    <n v="994.85"/>
    <n v="0"/>
    <x v="0"/>
    <m/>
    <m/>
    <m/>
    <m/>
    <s v="none"/>
    <m/>
    <m/>
    <m/>
    <x v="0"/>
    <m/>
    <x v="0"/>
  </r>
  <r>
    <s v="CORPGP4GP1975Q4 2020EUR"/>
    <x v="2"/>
    <n v="58161"/>
    <s v="COUP DE PATES SAS"/>
    <s v="GP4GP1975"/>
    <s v="Q4 2020"/>
    <s v="EUR"/>
    <n v="8047.2"/>
    <n v="8047.19"/>
    <n v="1.0000000001127701E-2"/>
    <n v="8047.2"/>
    <n v="0"/>
    <x v="0"/>
    <m/>
    <m/>
    <m/>
    <m/>
    <s v="none"/>
    <m/>
    <m/>
    <m/>
    <x v="0"/>
    <m/>
    <x v="0"/>
  </r>
  <r>
    <s v="CORPGP4GP2611Y 2020EUR"/>
    <x v="2"/>
    <n v="58362"/>
    <s v="VIDELIO IEC"/>
    <s v="GP4GP2611"/>
    <s v="Y 2020"/>
    <s v="EUR"/>
    <n v="811.4"/>
    <n v="811.40250000000003"/>
    <n v="-2.5000000000545601E-3"/>
    <n v="811.4"/>
    <n v="0"/>
    <x v="0"/>
    <m/>
    <m/>
    <m/>
    <m/>
    <s v="none"/>
    <m/>
    <m/>
    <m/>
    <x v="0"/>
    <m/>
    <x v="0"/>
  </r>
  <r>
    <s v="CORPGP2GP2662Q1 2020EUR"/>
    <x v="2"/>
    <n v="58405"/>
    <s v="TARGETTI FRANCE"/>
    <s v="GP2GP2662"/>
    <s v="Q1 2020"/>
    <s v="EUR"/>
    <n v="1196.1400000000001"/>
    <n v="1196.1400000000001"/>
    <n v="0"/>
    <n v="1196.1400000000001"/>
    <n v="0"/>
    <x v="0"/>
    <m/>
    <m/>
    <m/>
    <m/>
    <s v="none"/>
    <m/>
    <m/>
    <m/>
    <x v="0"/>
    <m/>
    <x v="0"/>
  </r>
  <r>
    <s v="CORPGP2GP2662Q2 2020EUR"/>
    <x v="2"/>
    <n v="58405"/>
    <s v="TARGETTI FRANCE"/>
    <s v="GP2GP2662"/>
    <s v="Q2 2020"/>
    <s v="EUR"/>
    <n v="217.14"/>
    <n v="217.14"/>
    <n v="0"/>
    <n v="217.14"/>
    <n v="0"/>
    <x v="0"/>
    <m/>
    <m/>
    <m/>
    <m/>
    <s v="none"/>
    <m/>
    <m/>
    <m/>
    <x v="0"/>
    <m/>
    <x v="0"/>
  </r>
  <r>
    <s v="CORPGP2GP2662Q3 2020EUR"/>
    <x v="2"/>
    <n v="58405"/>
    <s v="TARGETTI FRANCE"/>
    <s v="GP2GP2662"/>
    <s v="Q3 2020"/>
    <s v="EUR"/>
    <n v="116.05"/>
    <n v="116.05"/>
    <n v="0"/>
    <n v="116.05"/>
    <n v="0"/>
    <x v="0"/>
    <m/>
    <m/>
    <m/>
    <m/>
    <s v="none"/>
    <m/>
    <m/>
    <m/>
    <x v="0"/>
    <m/>
    <x v="0"/>
  </r>
  <r>
    <s v="CORPGP2GP2662Q4 2020EUR"/>
    <x v="2"/>
    <n v="58405"/>
    <s v="TARGETTI FRANCE"/>
    <s v="GP2GP2662"/>
    <s v="Q4 2020"/>
    <s v="EUR"/>
    <n v="8231.2999999999993"/>
    <n v="8231.2999999999993"/>
    <n v="0"/>
    <n v="8231.2999999999993"/>
    <n v="0"/>
    <x v="0"/>
    <m/>
    <m/>
    <m/>
    <m/>
    <s v="none"/>
    <m/>
    <m/>
    <m/>
    <x v="0"/>
    <m/>
    <x v="0"/>
  </r>
  <r>
    <s v="CORPGP4GP2275Q2 2020EUR"/>
    <x v="2"/>
    <n v="58409"/>
    <s v="DUNI"/>
    <s v="GP4GP2275"/>
    <s v="Q2 2020"/>
    <s v="EUR"/>
    <n v="23454.12"/>
    <n v="23454.120599999998"/>
    <n v="-5.9999999575666098E-4"/>
    <n v="23454.120599999998"/>
    <n v="-5.9999999575666098E-4"/>
    <x v="0"/>
    <m/>
    <m/>
    <m/>
    <m/>
    <s v="none"/>
    <m/>
    <m/>
    <m/>
    <x v="0"/>
    <m/>
    <x v="0"/>
  </r>
  <r>
    <s v="CORPGP4GP2275Q4 2020EUR"/>
    <x v="2"/>
    <n v="58409"/>
    <s v="DUNI"/>
    <s v="GP4GP2275"/>
    <s v="Q4 2020"/>
    <s v="EUR"/>
    <n v="45937.21"/>
    <n v="45937.207199999997"/>
    <n v="2.8000000020256201E-3"/>
    <n v="45937.207199999997"/>
    <n v="2.8000000020256201E-3"/>
    <x v="0"/>
    <m/>
    <m/>
    <m/>
    <m/>
    <s v="none"/>
    <s v="Métier"/>
    <s v="Emmanuel"/>
    <s v="[EF] La déclaration est bien passée mais elle n'apparait pas dans le rapport. Des ajustement ultérieurs qui devrait être sur Q0, le reglement du Q0 devrait rêgler ce problème"/>
    <x v="0"/>
    <m/>
    <x v="0"/>
  </r>
  <r>
    <s v="CORPGP4GP21021Y 2020EUR"/>
    <x v="2"/>
    <n v="58429"/>
    <s v="SNCF"/>
    <s v="GP4GP21021"/>
    <s v="Y 2020"/>
    <s v="EUR"/>
    <n v="3590.98"/>
    <n v="3590.98"/>
    <n v="0"/>
    <n v="3590.98"/>
    <n v="0"/>
    <x v="0"/>
    <m/>
    <m/>
    <m/>
    <m/>
    <s v="none"/>
    <m/>
    <m/>
    <m/>
    <x v="0"/>
    <m/>
    <x v="0"/>
  </r>
  <r>
    <s v="CORPGP2GP2544Q1 2020EUR"/>
    <x v="2"/>
    <n v="58871"/>
    <s v="FERMOB SA"/>
    <s v="GP2GP2544"/>
    <s v="Q1 2020"/>
    <s v="EUR"/>
    <n v="19522.38"/>
    <n v="19522.3842"/>
    <n v="-4.1999999994004602E-3"/>
    <n v="19522.38"/>
    <n v="0"/>
    <x v="0"/>
    <m/>
    <m/>
    <m/>
    <m/>
    <s v="none"/>
    <m/>
    <m/>
    <m/>
    <x v="0"/>
    <m/>
    <x v="0"/>
  </r>
  <r>
    <s v="CORPGP2GP2544Q2 2020EUR"/>
    <x v="2"/>
    <n v="58871"/>
    <s v="FERMOB SA"/>
    <s v="GP2GP2544"/>
    <s v="Q2 2020"/>
    <s v="EUR"/>
    <n v="28350.31"/>
    <n v="28350.309000000001"/>
    <n v="1.0000000002037201E-3"/>
    <n v="28350.31"/>
    <n v="0"/>
    <x v="0"/>
    <m/>
    <m/>
    <m/>
    <m/>
    <s v="none"/>
    <m/>
    <m/>
    <m/>
    <x v="0"/>
    <m/>
    <x v="0"/>
  </r>
  <r>
    <s v="CORPGP2GP2544Q3 2020EUR"/>
    <x v="2"/>
    <n v="58871"/>
    <s v="FERMOB SA"/>
    <s v="GP2GP2544"/>
    <s v="Q3 2020"/>
    <s v="EUR"/>
    <n v="16158.7"/>
    <n v="16158.704400000001"/>
    <n v="-4.399999999805E-3"/>
    <n v="16158.7"/>
    <n v="0"/>
    <x v="0"/>
    <m/>
    <m/>
    <m/>
    <m/>
    <s v="none"/>
    <m/>
    <m/>
    <m/>
    <x v="0"/>
    <m/>
    <x v="0"/>
  </r>
  <r>
    <s v="CORPGP2GP2544Q4 2020EUR"/>
    <x v="2"/>
    <n v="58871"/>
    <s v="FERMOB SA"/>
    <s v="GP2GP2544"/>
    <s v="Q4 2020"/>
    <s v="EUR"/>
    <n v="5444.56"/>
    <n v="5444.5595999999996"/>
    <n v="4.00000000809086E-4"/>
    <n v="5444.56"/>
    <n v="0"/>
    <x v="0"/>
    <m/>
    <m/>
    <m/>
    <m/>
    <s v="none"/>
    <m/>
    <m/>
    <m/>
    <x v="0"/>
    <m/>
    <x v="0"/>
  </r>
  <r>
    <s v="CORPGP3I2950Y 2020EUR"/>
    <x v="2"/>
    <n v="62464"/>
    <s v="B.I.G FLOORCOVERINGS N.V."/>
    <s v="GP3I2950"/>
    <s v="Y 2020"/>
    <s v="EUR"/>
    <n v="40391.599999999999"/>
    <n v="40391.599999999999"/>
    <n v="0"/>
    <n v="40391.599999999999"/>
    <n v="0"/>
    <x v="0"/>
    <m/>
    <m/>
    <m/>
    <m/>
    <s v="none"/>
    <m/>
    <m/>
    <m/>
    <x v="0"/>
    <m/>
    <x v="0"/>
  </r>
  <r>
    <s v="CORPGP3MERD2422Y 2020EUR"/>
    <x v="2"/>
    <n v="62464"/>
    <s v="B.I.G FLOORCOVERINGS N.V."/>
    <s v="GP3MERD2422"/>
    <s v="Y 2020"/>
    <s v="EUR"/>
    <n v="1967.2"/>
    <n v="1967.2031999999999"/>
    <n v="-3.1999999998788501E-3"/>
    <n v="1967.2"/>
    <n v="0"/>
    <x v="0"/>
    <m/>
    <m/>
    <m/>
    <m/>
    <s v="none"/>
    <m/>
    <m/>
    <m/>
    <x v="0"/>
    <m/>
    <x v="0"/>
  </r>
  <r>
    <s v="CORPGP3NOV2063Y 2020EUR"/>
    <x v="2"/>
    <n v="62464"/>
    <s v="B.I.G FLOORCOVERINGS N.V."/>
    <s v="GP3NOV2063"/>
    <s v="Y 2020"/>
    <s v="EUR"/>
    <n v="14782.46"/>
    <n v="14782.46"/>
    <n v="0"/>
    <n v="14782.46"/>
    <n v="0"/>
    <x v="0"/>
    <m/>
    <m/>
    <m/>
    <m/>
    <s v="none"/>
    <m/>
    <m/>
    <m/>
    <x v="0"/>
    <m/>
    <x v="0"/>
  </r>
  <r>
    <s v="CORPGP2GP2990Q3 2020EUR"/>
    <x v="2"/>
    <n v="64368"/>
    <s v="ULSTER CARPET"/>
    <s v="GP2GP2990"/>
    <s v="Q3 2020"/>
    <s v="EUR"/>
    <n v="91.3"/>
    <n v="91.298000000000002"/>
    <n v="1.9999999999953302E-3"/>
    <n v="91.3"/>
    <n v="0"/>
    <x v="0"/>
    <m/>
    <m/>
    <m/>
    <m/>
    <s v="none"/>
    <m/>
    <m/>
    <m/>
    <x v="0"/>
    <m/>
    <x v="0"/>
  </r>
  <r>
    <s v="CORPGP2GP2215Q1 2020EUR"/>
    <x v="2"/>
    <n v="65498"/>
    <s v="SOFAMS SA"/>
    <s v="GP2GP2215"/>
    <s v="Q1 2020"/>
    <s v="EUR"/>
    <n v="6937.68"/>
    <n v="6937.68"/>
    <n v="0"/>
    <n v="6937.68"/>
    <n v="0"/>
    <x v="0"/>
    <m/>
    <m/>
    <m/>
    <m/>
    <s v="none"/>
    <m/>
    <m/>
    <m/>
    <x v="0"/>
    <m/>
    <x v="0"/>
  </r>
  <r>
    <s v="CORPGP2GP2215Q2 2020EUR"/>
    <x v="2"/>
    <n v="65498"/>
    <s v="SOFAMS SA"/>
    <s v="GP2GP2215"/>
    <s v="Q2 2020"/>
    <s v="EUR"/>
    <n v="1516.44"/>
    <n v="1516.44"/>
    <n v="0"/>
    <n v="1516.44"/>
    <n v="0"/>
    <x v="0"/>
    <m/>
    <m/>
    <m/>
    <m/>
    <s v="none"/>
    <m/>
    <m/>
    <m/>
    <x v="0"/>
    <m/>
    <x v="0"/>
  </r>
  <r>
    <s v="CORPGP2GP2215Q4 2020EUR"/>
    <x v="2"/>
    <n v="65498"/>
    <s v="SOFAMS SA"/>
    <s v="GP2GP2215"/>
    <s v="Q4 2020"/>
    <s v="EUR"/>
    <n v="5677.6"/>
    <n v="5677.6"/>
    <n v="0"/>
    <n v="5677.6"/>
    <n v="0"/>
    <x v="0"/>
    <m/>
    <m/>
    <m/>
    <m/>
    <s v="none"/>
    <m/>
    <m/>
    <m/>
    <x v="0"/>
    <m/>
    <x v="0"/>
  </r>
  <r>
    <s v="CORPGP3IB2667Q1 2020EUR"/>
    <x v="2"/>
    <n v="65498"/>
    <s v="SOFAMS SA"/>
    <s v="GP3IB2667"/>
    <s v="Q1 2020"/>
    <s v="EUR"/>
    <n v="6937.68"/>
    <n v="6937.68"/>
    <n v="0"/>
    <n v="6937.68"/>
    <n v="0"/>
    <x v="0"/>
    <m/>
    <m/>
    <m/>
    <m/>
    <s v="none"/>
    <m/>
    <m/>
    <m/>
    <x v="0"/>
    <m/>
    <x v="0"/>
  </r>
  <r>
    <s v="CORPGP3IB2667Q2 2020EUR"/>
    <x v="2"/>
    <n v="65498"/>
    <s v="SOFAMS SA"/>
    <s v="GP3IB2667"/>
    <s v="Q2 2020"/>
    <s v="EUR"/>
    <n v="1516.44"/>
    <n v="1516.44"/>
    <n v="0"/>
    <n v="1516.44"/>
    <n v="0"/>
    <x v="0"/>
    <m/>
    <m/>
    <m/>
    <m/>
    <s v="none"/>
    <m/>
    <m/>
    <m/>
    <x v="0"/>
    <m/>
    <x v="0"/>
  </r>
  <r>
    <s v="CORPGP3IB2667Q3 2020EUR"/>
    <x v="2"/>
    <n v="65498"/>
    <s v="SOFAMS SA"/>
    <s v="GP3IB2667"/>
    <s v="Q3 2020"/>
    <s v="EUR"/>
    <n v="2562.2399999999998"/>
    <n v="2562.2399999999998"/>
    <n v="0"/>
    <n v="2562.2399999999998"/>
    <n v="0"/>
    <x v="0"/>
    <m/>
    <m/>
    <m/>
    <m/>
    <s v="none"/>
    <m/>
    <m/>
    <m/>
    <x v="0"/>
    <m/>
    <x v="0"/>
  </r>
  <r>
    <s v="CORPGP3IB2667Q4 2020EUR"/>
    <x v="2"/>
    <n v="65498"/>
    <s v="SOFAMS SA"/>
    <s v="GP3IB2667"/>
    <s v="Q4 2020"/>
    <s v="EUR"/>
    <n v="5677.6"/>
    <n v="5677.6"/>
    <n v="0"/>
    <n v="5677.6"/>
    <n v="0"/>
    <x v="0"/>
    <m/>
    <m/>
    <m/>
    <m/>
    <s v="none"/>
    <m/>
    <m/>
    <m/>
    <x v="0"/>
    <m/>
    <x v="0"/>
  </r>
  <r>
    <s v="CORP830002Q1 2020EUR"/>
    <x v="2"/>
    <n v="65890"/>
    <s v="KVADRAT SA"/>
    <n v="830002"/>
    <s v="Q1 2020"/>
    <s v="EUR"/>
    <n v="48.24"/>
    <n v="48.24"/>
    <n v="0"/>
    <n v="48.24"/>
    <n v="0"/>
    <x v="0"/>
    <m/>
    <m/>
    <m/>
    <m/>
    <s v="none"/>
    <m/>
    <m/>
    <m/>
    <x v="0"/>
    <m/>
    <x v="0"/>
  </r>
  <r>
    <s v="CORP830002Q3 2020EUR"/>
    <x v="2"/>
    <n v="65890"/>
    <s v="KVADRAT SA"/>
    <n v="830002"/>
    <s v="Q3 2020"/>
    <s v="EUR"/>
    <n v="129.24"/>
    <n v="129.24"/>
    <n v="0"/>
    <n v="129.24"/>
    <n v="0"/>
    <x v="0"/>
    <m/>
    <m/>
    <m/>
    <m/>
    <s v="none"/>
    <m/>
    <m/>
    <m/>
    <x v="0"/>
    <m/>
    <x v="0"/>
  </r>
  <r>
    <s v="CORP830002Q4 2020EUR"/>
    <x v="2"/>
    <n v="65890"/>
    <s v="KVADRAT SA"/>
    <n v="830002"/>
    <s v="Q4 2020"/>
    <s v="EUR"/>
    <n v="173.95"/>
    <n v="173.94"/>
    <n v="9.9999999999908998E-3"/>
    <n v="173.95"/>
    <n v="0"/>
    <x v="0"/>
    <m/>
    <m/>
    <m/>
    <m/>
    <s v="none"/>
    <m/>
    <m/>
    <m/>
    <x v="0"/>
    <m/>
    <x v="0"/>
  </r>
  <r>
    <s v="CORPGP2GP2795Q1 2020EUR"/>
    <x v="2"/>
    <n v="66444"/>
    <s v="FOSCARINI SPA"/>
    <s v="GP2GP2795"/>
    <s v="Q1 2020"/>
    <s v="EUR"/>
    <n v="492.6"/>
    <n v="492.60359999999997"/>
    <n v="-3.59999999994897E-3"/>
    <n v="492.6"/>
    <n v="0"/>
    <x v="0"/>
    <m/>
    <m/>
    <m/>
    <m/>
    <s v="none"/>
    <m/>
    <m/>
    <m/>
    <x v="0"/>
    <m/>
    <x v="0"/>
  </r>
  <r>
    <s v="CORPGP2GP2795Q4 2020EUR"/>
    <x v="2"/>
    <n v="66444"/>
    <s v="FOSCARINI SPA"/>
    <s v="GP2GP2795"/>
    <s v="Q4 2020"/>
    <s v="EUR"/>
    <n v="28.28"/>
    <n v="28.279199999999999"/>
    <n v="8.0000000000168803E-4"/>
    <n v="28.28"/>
    <n v="0"/>
    <x v="0"/>
    <m/>
    <m/>
    <m/>
    <m/>
    <s v="none"/>
    <m/>
    <m/>
    <m/>
    <x v="0"/>
    <m/>
    <x v="0"/>
  </r>
  <r>
    <s v="CORPGP2GP2332Q1 2020EUR"/>
    <x v="2"/>
    <n v="68973"/>
    <s v="SGGSNE (SAINT-GOBAIN GLASS SOLUTIONS NORD EST)"/>
    <s v="GP2GP2332"/>
    <s v="Q1 2020"/>
    <s v="EUR"/>
    <n v="9610.2800000000007"/>
    <n v="9610.2795999999998"/>
    <n v="4.00000000809086E-4"/>
    <n v="9610.2800000000007"/>
    <n v="0"/>
    <x v="0"/>
    <m/>
    <m/>
    <m/>
    <m/>
    <s v="none"/>
    <m/>
    <m/>
    <m/>
    <x v="0"/>
    <m/>
    <x v="0"/>
  </r>
  <r>
    <s v="CORPGP2GP2332Q2 2020EUR"/>
    <x v="2"/>
    <n v="68973"/>
    <s v="SGGSNE (SAINT-GOBAIN GLASS SOLUTIONS NORD EST)"/>
    <s v="GP2GP2332"/>
    <s v="Q2 2020"/>
    <s v="EUR"/>
    <n v="2631.69"/>
    <n v="2631.6707999999999"/>
    <n v="1.9200000000182599E-2"/>
    <n v="2631.69"/>
    <n v="0"/>
    <x v="0"/>
    <m/>
    <m/>
    <m/>
    <m/>
    <s v="none"/>
    <m/>
    <m/>
    <m/>
    <x v="0"/>
    <m/>
    <x v="0"/>
  </r>
  <r>
    <s v="CORPGP2GP2332Q3 2020EUR"/>
    <x v="2"/>
    <n v="68973"/>
    <s v="SGGSNE (SAINT-GOBAIN GLASS SOLUTIONS NORD EST)"/>
    <s v="GP2GP2332"/>
    <s v="Q3 2020"/>
    <s v="EUR"/>
    <n v="2401.23"/>
    <n v="2401.2323999999999"/>
    <n v="-2.3999999998522898E-3"/>
    <n v="2401.23"/>
    <n v="0"/>
    <x v="0"/>
    <m/>
    <m/>
    <m/>
    <m/>
    <s v="none"/>
    <m/>
    <m/>
    <m/>
    <x v="0"/>
    <m/>
    <x v="0"/>
  </r>
  <r>
    <s v="CORPGP2GP2332Q4 2020EUR"/>
    <x v="2"/>
    <n v="68973"/>
    <s v="SGGSNE (SAINT-GOBAIN GLASS SOLUTIONS NORD EST)"/>
    <s v="GP2GP2332"/>
    <s v="Q4 2020"/>
    <s v="EUR"/>
    <n v="7434.96"/>
    <n v="7434.9624000000003"/>
    <n v="-2.4000000003070402E-3"/>
    <n v="7434.96"/>
    <n v="0"/>
    <x v="0"/>
    <m/>
    <m/>
    <m/>
    <m/>
    <s v="none"/>
    <m/>
    <m/>
    <m/>
    <x v="0"/>
    <m/>
    <x v="0"/>
  </r>
  <r>
    <s v="CORPGP4GP2358Y 2020EUR"/>
    <x v="2"/>
    <n v="70014"/>
    <s v="APSIDE"/>
    <s v="GP4GP2358"/>
    <s v="Y 2020"/>
    <s v="EUR"/>
    <n v="5256"/>
    <n v="5256"/>
    <n v="0"/>
    <n v="5256"/>
    <n v="0"/>
    <x v="0"/>
    <m/>
    <m/>
    <m/>
    <m/>
    <s v="none"/>
    <m/>
    <m/>
    <m/>
    <x v="0"/>
    <m/>
    <x v="0"/>
  </r>
  <r>
    <s v="CORPGP4GP2361Y 2020EUR"/>
    <x v="2"/>
    <n v="70088"/>
    <s v="BLUE CONSULTING"/>
    <s v="GP4GP2361"/>
    <s v="Y 2020"/>
    <s v="EUR"/>
    <n v="7489.6"/>
    <n v="7489.6"/>
    <n v="0"/>
    <n v="7489.6"/>
    <n v="0"/>
    <x v="0"/>
    <m/>
    <m/>
    <m/>
    <m/>
    <s v="none"/>
    <m/>
    <m/>
    <m/>
    <x v="0"/>
    <m/>
    <x v="0"/>
  </r>
  <r>
    <s v="CORPGP2GP2935Q1 2020EUR"/>
    <x v="2"/>
    <n v="70302"/>
    <s v="CROWN INTERNATIONAL BV"/>
    <s v="GP2GP2935"/>
    <s v="Q1 2020"/>
    <s v="EUR"/>
    <n v="1176.6400000000001"/>
    <n v="1176.6405"/>
    <n v="-4.9999999987448897E-4"/>
    <n v="1176.6400000000001"/>
    <n v="0"/>
    <x v="0"/>
    <m/>
    <m/>
    <m/>
    <m/>
    <s v="none"/>
    <m/>
    <m/>
    <m/>
    <x v="0"/>
    <m/>
    <x v="0"/>
  </r>
  <r>
    <s v="CORPGP2GP2935Q2 2020EUR"/>
    <x v="2"/>
    <n v="70302"/>
    <s v="CROWN INTERNATIONAL BV"/>
    <s v="GP2GP2935"/>
    <s v="Q2 2020"/>
    <s v="EUR"/>
    <n v="3128.56"/>
    <n v="3128.5554999999999"/>
    <n v="4.5000000000072699E-3"/>
    <n v="3128.56"/>
    <n v="0"/>
    <x v="0"/>
    <m/>
    <m/>
    <m/>
    <m/>
    <s v="none"/>
    <m/>
    <m/>
    <m/>
    <x v="0"/>
    <m/>
    <x v="0"/>
  </r>
  <r>
    <s v="CORPGP2GP2935Q3 2020EUR"/>
    <x v="2"/>
    <n v="70302"/>
    <s v="CROWN INTERNATIONAL BV"/>
    <s v="GP2GP2935"/>
    <s v="Q3 2020"/>
    <s v="EUR"/>
    <n v="1289.8800000000001"/>
    <n v="1289.876"/>
    <n v="4.0000000001327802E-3"/>
    <n v="1289.8800000000001"/>
    <n v="0"/>
    <x v="0"/>
    <m/>
    <m/>
    <m/>
    <m/>
    <s v="none"/>
    <m/>
    <m/>
    <m/>
    <x v="0"/>
    <m/>
    <x v="0"/>
  </r>
  <r>
    <s v="CORPGP2GP2935Y 2020EUR"/>
    <x v="2"/>
    <n v="70302"/>
    <s v="CROWN INTERNATIONAL BV"/>
    <s v="GP2GP2935"/>
    <s v="Y 2020"/>
    <s v="EUR"/>
    <n v="560.59"/>
    <n v="560.58839999999998"/>
    <n v="1.6000000000531099E-3"/>
    <n v="560.59"/>
    <n v="0"/>
    <x v="0"/>
    <m/>
    <m/>
    <m/>
    <m/>
    <s v="none"/>
    <m/>
    <m/>
    <m/>
    <x v="0"/>
    <m/>
    <x v="0"/>
  </r>
  <r>
    <s v="CORPGP4GP2374Y 2020EUR"/>
    <x v="2"/>
    <n v="70357"/>
    <s v="OCEANE CONSULTING"/>
    <s v="GP4GP2374"/>
    <s v="Y 2020"/>
    <s v="EUR"/>
    <n v="51661.67"/>
    <n v="51661.67"/>
    <n v="0"/>
    <n v="51661.67"/>
    <n v="0"/>
    <x v="0"/>
    <m/>
    <m/>
    <m/>
    <m/>
    <s v="none"/>
    <m/>
    <m/>
    <m/>
    <x v="0"/>
    <m/>
    <x v="0"/>
  </r>
  <r>
    <s v="CORPGP4GP2350Y 2020EUR"/>
    <x v="2"/>
    <n v="70382"/>
    <s v="ADUNEO"/>
    <s v="GP4GP2350"/>
    <s v="Y 2020"/>
    <s v="EUR"/>
    <n v="4550"/>
    <n v="4550"/>
    <n v="0"/>
    <n v="4550"/>
    <n v="0"/>
    <x v="0"/>
    <m/>
    <m/>
    <m/>
    <m/>
    <s v="none"/>
    <m/>
    <m/>
    <m/>
    <x v="0"/>
    <m/>
    <x v="0"/>
  </r>
  <r>
    <s v="CORPGP4GP2378Y 2020EUR"/>
    <x v="2"/>
    <n v="70963"/>
    <s v="SUNTSEU"/>
    <s v="GP4GP2378"/>
    <s v="Y 2020"/>
    <s v="EUR"/>
    <n v="37203.43"/>
    <n v="37203.425000000003"/>
    <n v="4.9999999973806501E-3"/>
    <n v="37203.43"/>
    <n v="0"/>
    <x v="0"/>
    <m/>
    <m/>
    <m/>
    <m/>
    <s v="none"/>
    <m/>
    <m/>
    <m/>
    <x v="0"/>
    <m/>
    <x v="0"/>
  </r>
  <r>
    <s v="CORPGP4GP2641Y 2020EUR"/>
    <x v="2"/>
    <n v="71299"/>
    <s v="ADONE CONSEIL"/>
    <s v="GP4GP2641"/>
    <s v="Y 2020"/>
    <s v="EUR"/>
    <n v="47890.46"/>
    <n v="47890.46"/>
    <n v="7.2759576141834202E-12"/>
    <n v="47890.46"/>
    <n v="0"/>
    <x v="0"/>
    <m/>
    <m/>
    <m/>
    <m/>
    <s v="none"/>
    <m/>
    <m/>
    <m/>
    <x v="0"/>
    <m/>
    <x v="0"/>
  </r>
  <r>
    <s v="CORPGP4GP2353Y 2020EUR"/>
    <x v="2"/>
    <n v="71577"/>
    <s v="MODIS FRANCE"/>
    <s v="GP4GP2353"/>
    <s v="Y 2020"/>
    <s v="EUR"/>
    <n v="7911.38"/>
    <n v="7911.375"/>
    <n v="5.0000000001091298E-3"/>
    <n v="7911.38"/>
    <n v="0"/>
    <x v="0"/>
    <m/>
    <m/>
    <m/>
    <m/>
    <s v="none"/>
    <m/>
    <m/>
    <m/>
    <x v="0"/>
    <m/>
    <x v="0"/>
  </r>
  <r>
    <s v="CORPGP2GP2489Q1 2020EUR"/>
    <x v="2"/>
    <n v="71796"/>
    <s v="SAFRAN SAS"/>
    <s v="GP2GP2489"/>
    <s v="Q1 2020"/>
    <s v="EUR"/>
    <n v="2001.7"/>
    <n v="2001.7"/>
    <n v="0"/>
    <n v="2001.7"/>
    <n v="0"/>
    <x v="0"/>
    <m/>
    <m/>
    <m/>
    <m/>
    <s v="none"/>
    <m/>
    <m/>
    <m/>
    <x v="0"/>
    <m/>
    <x v="0"/>
  </r>
  <r>
    <s v="CORPGP2GP2489Q2 2020EUR"/>
    <x v="2"/>
    <n v="71796"/>
    <s v="SAFRAN SAS"/>
    <s v="GP2GP2489"/>
    <s v="Q2 2020"/>
    <s v="EUR"/>
    <n v="2878.55"/>
    <n v="2878.55"/>
    <n v="0"/>
    <n v="2878.55"/>
    <n v="0"/>
    <x v="0"/>
    <m/>
    <m/>
    <m/>
    <m/>
    <s v="none"/>
    <m/>
    <m/>
    <m/>
    <x v="0"/>
    <m/>
    <x v="0"/>
  </r>
  <r>
    <s v="CORPGP2GP2489Q3 2020EUR"/>
    <x v="2"/>
    <n v="71796"/>
    <s v="SAFRAN SAS"/>
    <s v="GP2GP2489"/>
    <s v="Q3 2020"/>
    <s v="EUR"/>
    <n v="13670.95"/>
    <n v="13670.95"/>
    <n v="0"/>
    <n v="13670.95"/>
    <n v="0"/>
    <x v="0"/>
    <m/>
    <m/>
    <m/>
    <m/>
    <s v="none"/>
    <m/>
    <m/>
    <m/>
    <x v="0"/>
    <m/>
    <x v="0"/>
  </r>
  <r>
    <s v="CORPGP2GP2489Q4 2020EUR"/>
    <x v="2"/>
    <n v="71796"/>
    <s v="SAFRAN SAS"/>
    <s v="GP2GP2489"/>
    <s v="Q4 2020"/>
    <s v="EUR"/>
    <n v="1876.8"/>
    <n v="1876.8"/>
    <n v="0"/>
    <n v="1876.8"/>
    <n v="0"/>
    <x v="0"/>
    <m/>
    <m/>
    <m/>
    <m/>
    <s v="none"/>
    <m/>
    <m/>
    <m/>
    <x v="0"/>
    <m/>
    <x v="0"/>
  </r>
  <r>
    <s v="CORPGP4GP2369Y 2020EUR"/>
    <x v="2"/>
    <n v="71834"/>
    <s v="HIGHTEAM"/>
    <s v="GP4GP2369"/>
    <s v="Y 2020"/>
    <s v="EUR"/>
    <n v="61577.32"/>
    <n v="61577.319000000003"/>
    <n v="9.9999999656574801E-4"/>
    <n v="61577.32"/>
    <n v="0"/>
    <x v="0"/>
    <m/>
    <m/>
    <m/>
    <m/>
    <s v="none"/>
    <m/>
    <m/>
    <m/>
    <x v="0"/>
    <m/>
    <x v="0"/>
  </r>
  <r>
    <s v="CORPGP4GP2924Y 2020EUR"/>
    <x v="2"/>
    <n v="72503"/>
    <s v="IDEAS INTEGRATED DECISIONS AND SYSTEMS"/>
    <s v="GP4GP2924"/>
    <s v="Y 2020"/>
    <s v="EUR"/>
    <n v="490803"/>
    <n v="490803"/>
    <n v="0"/>
    <n v="490803"/>
    <n v="0"/>
    <x v="0"/>
    <m/>
    <m/>
    <m/>
    <m/>
    <s v="none"/>
    <m/>
    <m/>
    <m/>
    <x v="0"/>
    <m/>
    <x v="0"/>
  </r>
  <r>
    <s v="CORPGP4GP2138Y 2020EUR"/>
    <x v="2"/>
    <n v="76601"/>
    <s v="CARRIER EMEA SAS"/>
    <s v="GP4GP2138"/>
    <s v="Y 2020"/>
    <s v="EUR"/>
    <n v="6715.66"/>
    <n v="6715.6638000000003"/>
    <n v="-3.8000000004103601E-3"/>
    <n v="6715.66"/>
    <n v="0"/>
    <x v="0"/>
    <m/>
    <m/>
    <m/>
    <m/>
    <s v="none"/>
    <m/>
    <m/>
    <m/>
    <x v="0"/>
    <m/>
    <x v="0"/>
  </r>
  <r>
    <s v="CORPGP4GP2752Q4 2020EUR"/>
    <x v="2"/>
    <n v="76606"/>
    <s v="CARLIMPEX SA"/>
    <s v="GP4GP2752"/>
    <s v="Q4 2020"/>
    <s v="EUR"/>
    <n v="9467.4"/>
    <n v="9467.3994000000002"/>
    <n v="5.9999999939464E-4"/>
    <n v="9467.4"/>
    <n v="0"/>
    <x v="0"/>
    <m/>
    <m/>
    <m/>
    <m/>
    <s v="none"/>
    <s v="Métier"/>
    <s v="Emmanuel"/>
    <s v="[EF] Déclaration trouvée mais non liée avec le contrat. Il faut régénérer le template, reloader la particpation puis changer la période_x000a_Données à charger: _x000a_https://astoresuite.com/adjustements/edit/3614_x000a_[NB] Le déclaratif est en hotel et le contrat en Pays. Correction S.Pofilet du contrat prévu semaine du 09/05"/>
    <x v="1"/>
    <s v="Nicolas"/>
    <x v="9"/>
  </r>
  <r>
    <s v="CORPGP4GP2371Y 2020EUR"/>
    <x v="2"/>
    <n v="76848"/>
    <s v="LOGTEAM"/>
    <s v="GP4GP2371"/>
    <s v="Y 2020"/>
    <s v="EUR"/>
    <n v="32474.65"/>
    <n v="32474.65"/>
    <n v="0"/>
    <n v="32474.65"/>
    <n v="0"/>
    <x v="0"/>
    <m/>
    <m/>
    <m/>
    <m/>
    <s v="none"/>
    <m/>
    <m/>
    <m/>
    <x v="0"/>
    <m/>
    <x v="0"/>
  </r>
  <r>
    <s v="CORPGP4GP2257Y 2020EUR"/>
    <x v="2"/>
    <n v="77137"/>
    <s v="HANSGROHE SE"/>
    <s v="GP4GP2257"/>
    <s v="Y 2020"/>
    <s v="EUR"/>
    <n v="41409.79"/>
    <n v="41409.793400000002"/>
    <n v="-3.40000000142026E-3"/>
    <n v="41409.79"/>
    <n v="0"/>
    <x v="0"/>
    <m/>
    <m/>
    <m/>
    <m/>
    <s v="none"/>
    <m/>
    <m/>
    <m/>
    <x v="0"/>
    <m/>
    <x v="0"/>
  </r>
  <r>
    <s v="CORPGP2GP2534Q1 2020EUR"/>
    <x v="2"/>
    <n v="77138"/>
    <s v="MAGIS S.P.A"/>
    <s v="GP2GP2534"/>
    <s v="Q1 2020"/>
    <s v="EUR"/>
    <n v="3501.45"/>
    <n v="3501.4470000000001"/>
    <n v="2.9999999997016801E-3"/>
    <n v="3501.45"/>
    <n v="0"/>
    <x v="0"/>
    <m/>
    <m/>
    <m/>
    <m/>
    <s v="none"/>
    <m/>
    <m/>
    <m/>
    <x v="0"/>
    <m/>
    <x v="0"/>
  </r>
  <r>
    <s v="CORPGP2GP2534Q2 2020EUR"/>
    <x v="2"/>
    <n v="77138"/>
    <s v="MAGIS S.P.A"/>
    <s v="GP2GP2534"/>
    <s v="Q2 2020"/>
    <s v="EUR"/>
    <n v="2524.96"/>
    <n v="2524.9638"/>
    <n v="-3.7999999999556102E-3"/>
    <n v="2524.96"/>
    <n v="0"/>
    <x v="0"/>
    <m/>
    <m/>
    <m/>
    <m/>
    <s v="none"/>
    <m/>
    <m/>
    <m/>
    <x v="0"/>
    <m/>
    <x v="0"/>
  </r>
  <r>
    <s v="CORPGP2GP2534Q3 2020EUR"/>
    <x v="2"/>
    <n v="77138"/>
    <s v="MAGIS S.P.A"/>
    <s v="GP2GP2534"/>
    <s v="Q3 2020"/>
    <s v="EUR"/>
    <n v="1062.29"/>
    <n v="1062.2940000000001"/>
    <n v="-4.0000000001327802E-3"/>
    <n v="1062.29"/>
    <n v="0"/>
    <x v="0"/>
    <m/>
    <m/>
    <m/>
    <m/>
    <s v="none"/>
    <m/>
    <m/>
    <m/>
    <x v="0"/>
    <m/>
    <x v="0"/>
  </r>
  <r>
    <s v="CORPGP2GP2534Q4 2020EUR"/>
    <x v="2"/>
    <n v="77138"/>
    <s v="MAGIS S.P.A"/>
    <s v="GP2GP2534"/>
    <s v="Q4 2020"/>
    <s v="EUR"/>
    <n v="763.73"/>
    <n v="763.7328"/>
    <n v="-2.7999999999792601E-3"/>
    <n v="763.73"/>
    <n v="0"/>
    <x v="0"/>
    <m/>
    <m/>
    <m/>
    <m/>
    <s v="none"/>
    <m/>
    <m/>
    <m/>
    <x v="0"/>
    <m/>
    <x v="0"/>
  </r>
  <r>
    <s v="CORPGP3IBB2535Q1 2020EUR"/>
    <x v="2"/>
    <n v="77138"/>
    <s v="MAGIS S.P.A"/>
    <s v="GP3IBB2535"/>
    <s v="Q1 2020"/>
    <s v="EUR"/>
    <n v="1567.08"/>
    <n v="1567.08"/>
    <n v="0"/>
    <n v="1567.08"/>
    <n v="0"/>
    <x v="0"/>
    <m/>
    <m/>
    <m/>
    <m/>
    <s v="none"/>
    <m/>
    <m/>
    <m/>
    <x v="0"/>
    <m/>
    <x v="0"/>
  </r>
  <r>
    <s v="CORPGP3IBB2535Q2 2020EUR"/>
    <x v="2"/>
    <n v="77138"/>
    <s v="MAGIS S.P.A"/>
    <s v="GP3IBB2535"/>
    <s v="Q2 2020"/>
    <s v="EUR"/>
    <n v="1144.22"/>
    <n v="1144.2212"/>
    <n v="-1.1999999999261399E-3"/>
    <n v="1144.22"/>
    <n v="0"/>
    <x v="0"/>
    <m/>
    <m/>
    <m/>
    <m/>
    <s v="none"/>
    <m/>
    <m/>
    <m/>
    <x v="0"/>
    <m/>
    <x v="0"/>
  </r>
  <r>
    <s v="CORPGP3IBB2535Q3 2020EUR"/>
    <x v="2"/>
    <n v="77138"/>
    <s v="MAGIS S.P.A"/>
    <s v="GP3IBB2535"/>
    <s v="Q3 2020"/>
    <s v="EUR"/>
    <n v="667.72"/>
    <n v="667.71600000000001"/>
    <n v="4.0000000000190898E-3"/>
    <n v="667.72"/>
    <n v="0"/>
    <x v="0"/>
    <m/>
    <m/>
    <m/>
    <m/>
    <s v="none"/>
    <m/>
    <m/>
    <m/>
    <x v="0"/>
    <m/>
    <x v="0"/>
  </r>
  <r>
    <s v="CORPGP3IBB2535Q4 2020EUR"/>
    <x v="2"/>
    <n v="77138"/>
    <s v="MAGIS S.P.A"/>
    <s v="GP3IBB2535"/>
    <s v="Q4 2020"/>
    <s v="EUR"/>
    <n v="296.23"/>
    <n v="296.226"/>
    <n v="4.0000000000190898E-3"/>
    <n v="296.23"/>
    <n v="0"/>
    <x v="0"/>
    <m/>
    <m/>
    <m/>
    <m/>
    <s v="none"/>
    <m/>
    <m/>
    <m/>
    <x v="0"/>
    <m/>
    <x v="0"/>
  </r>
  <r>
    <s v="CORPGP4GP2057Y 2020EUR"/>
    <x v="2"/>
    <n v="77168"/>
    <s v="LEDVANCE"/>
    <s v="GP4GP2057"/>
    <s v="Y 2020"/>
    <s v="EUR"/>
    <n v="6871.75"/>
    <n v="6871.75"/>
    <n v="0"/>
    <n v="6871.75"/>
    <n v="0"/>
    <x v="0"/>
    <m/>
    <m/>
    <m/>
    <m/>
    <s v="none"/>
    <m/>
    <m/>
    <m/>
    <x v="0"/>
    <m/>
    <x v="0"/>
  </r>
  <r>
    <s v="CORPGP4GP21065Q4 2020EUR"/>
    <x v="2"/>
    <n v="77245"/>
    <s v="Steelite International PLC"/>
    <s v="GP4GP21065"/>
    <s v="Q4 2020"/>
    <s v="EUR"/>
    <n v="1806"/>
    <n v="1805.9988000000001"/>
    <n v="1.1999999999261399E-3"/>
    <n v="1806"/>
    <n v="0"/>
    <x v="0"/>
    <m/>
    <m/>
    <m/>
    <m/>
    <s v="none"/>
    <m/>
    <m/>
    <m/>
    <x v="0"/>
    <m/>
    <x v="0"/>
  </r>
  <r>
    <s v="CORPGP4GP2454Y 2020EUR"/>
    <x v="2"/>
    <n v="77262"/>
    <s v="LAURENT PERRIER"/>
    <s v="GP4GP2454"/>
    <s v="Y 2020"/>
    <s v="EUR"/>
    <n v="304.95"/>
    <n v="304.95"/>
    <n v="0"/>
    <n v="304.95"/>
    <n v="0"/>
    <x v="0"/>
    <m/>
    <m/>
    <m/>
    <m/>
    <s v="none"/>
    <m/>
    <m/>
    <m/>
    <x v="0"/>
    <m/>
    <x v="0"/>
  </r>
  <r>
    <s v="CORPGP2GP2638-CQ1 2020EUR"/>
    <x v="2"/>
    <n v="79290"/>
    <s v="MING FAI INDUSTRIAL CO LTD"/>
    <s v="GP2GP2638-C"/>
    <s v="Q1 2020"/>
    <s v="EUR"/>
    <n v="10888.33"/>
    <n v="10888.327499999999"/>
    <n v="2.5000000005093101E-3"/>
    <n v="10888.33"/>
    <n v="0"/>
    <x v="0"/>
    <m/>
    <m/>
    <m/>
    <m/>
    <s v="none"/>
    <m/>
    <m/>
    <m/>
    <x v="0"/>
    <m/>
    <x v="0"/>
  </r>
  <r>
    <s v="CORPGP2GP2638-CQ2 2020EUR"/>
    <x v="2"/>
    <n v="79290"/>
    <s v="MING FAI INDUSTRIAL CO LTD"/>
    <s v="GP2GP2638-C"/>
    <s v="Q2 2020"/>
    <s v="EUR"/>
    <n v="14121.58"/>
    <n v="14121.583500000001"/>
    <n v="-3.5000000007130399E-3"/>
    <n v="14121.58"/>
    <n v="0"/>
    <x v="0"/>
    <m/>
    <m/>
    <m/>
    <m/>
    <s v="none"/>
    <m/>
    <m/>
    <m/>
    <x v="0"/>
    <m/>
    <x v="0"/>
  </r>
  <r>
    <s v="CORPGP2GP2638-CQ3 2020EUR"/>
    <x v="2"/>
    <n v="79290"/>
    <s v="MING FAI INDUSTRIAL CO LTD"/>
    <s v="GP2GP2638-C"/>
    <s v="Q3 2020"/>
    <s v="EUR"/>
    <n v="15897.39"/>
    <n v="15897.3945"/>
    <n v="-4.5000000009167698E-3"/>
    <n v="15897.39"/>
    <n v="0"/>
    <x v="0"/>
    <m/>
    <m/>
    <m/>
    <m/>
    <s v="none"/>
    <m/>
    <m/>
    <m/>
    <x v="0"/>
    <m/>
    <x v="0"/>
  </r>
  <r>
    <s v="CORPGP2GP2638-CQ4 2020EUR"/>
    <x v="2"/>
    <n v="79290"/>
    <s v="MING FAI INDUSTRIAL CO LTD"/>
    <s v="GP2GP2638-C"/>
    <s v="Q4 2020"/>
    <s v="EUR"/>
    <n v="24173.85"/>
    <n v="24173.857499999998"/>
    <n v="-7.49999999970896E-3"/>
    <n v="24173.85"/>
    <n v="0"/>
    <x v="0"/>
    <m/>
    <m/>
    <m/>
    <m/>
    <s v="none"/>
    <m/>
    <m/>
    <m/>
    <x v="0"/>
    <m/>
    <x v="0"/>
  </r>
  <r>
    <s v="CORPGP3MIDLUB2639-CQ1 2020EUR"/>
    <x v="2"/>
    <n v="79290"/>
    <s v="MING FAI INDUSTRIAL CO LTD"/>
    <s v="GP3MIDLUB2639-C"/>
    <s v="Q1 2020"/>
    <s v="EUR"/>
    <n v="26459.87"/>
    <n v="26459.867099999999"/>
    <n v="2.8999999994994102E-3"/>
    <n v="26459.87"/>
    <n v="0"/>
    <x v="0"/>
    <m/>
    <m/>
    <m/>
    <m/>
    <s v="none"/>
    <m/>
    <m/>
    <m/>
    <x v="0"/>
    <m/>
    <x v="0"/>
  </r>
  <r>
    <s v="CORPGP3MIDLUB2639-CQ2 2020EUR"/>
    <x v="2"/>
    <n v="79290"/>
    <s v="MING FAI INDUSTRIAL CO LTD"/>
    <s v="GP3MIDLUB2639-C"/>
    <s v="Q2 2020"/>
    <s v="EUR"/>
    <n v="30747.99"/>
    <n v="30747.9856"/>
    <n v="4.4000000016239903E-3"/>
    <n v="30747.99"/>
    <n v="0"/>
    <x v="0"/>
    <m/>
    <m/>
    <m/>
    <m/>
    <s v="none"/>
    <m/>
    <m/>
    <m/>
    <x v="0"/>
    <m/>
    <x v="0"/>
  </r>
  <r>
    <s v="CORPGP3MIDLUB2639-CQ3 2020EUR"/>
    <x v="2"/>
    <n v="79290"/>
    <s v="MING FAI INDUSTRIAL CO LTD"/>
    <s v="GP3MIDLUB2639-C"/>
    <s v="Q3 2020"/>
    <s v="EUR"/>
    <n v="38416.949999999997"/>
    <n v="38416.952700000002"/>
    <n v="-2.70000000455183E-3"/>
    <n v="38416.949999999997"/>
    <n v="0"/>
    <x v="0"/>
    <m/>
    <m/>
    <m/>
    <m/>
    <s v="none"/>
    <m/>
    <m/>
    <m/>
    <x v="0"/>
    <m/>
    <x v="0"/>
  </r>
  <r>
    <s v="CORPGP3MIDLUB2639-CQ4 2020EUR"/>
    <x v="2"/>
    <n v="79290"/>
    <s v="MING FAI INDUSTRIAL CO LTD"/>
    <s v="GP3MIDLUB2639-C"/>
    <s v="Q4 2020"/>
    <s v="EUR"/>
    <n v="56913.58"/>
    <n v="56913.579700000002"/>
    <n v="2.9999999969732E-4"/>
    <n v="56913.58"/>
    <n v="0"/>
    <x v="0"/>
    <m/>
    <m/>
    <m/>
    <m/>
    <s v="none"/>
    <m/>
    <m/>
    <m/>
    <x v="0"/>
    <m/>
    <x v="0"/>
  </r>
  <r>
    <s v="CORPGP4GP2640-CQ1 2020EUR"/>
    <x v="2"/>
    <n v="79290"/>
    <s v="MING FAI INDUSTRIAL CO LTD"/>
    <s v="GP4GP2640-C"/>
    <s v="Q1 2020"/>
    <s v="EUR"/>
    <n v="4510.46"/>
    <n v="4510.4592000000002"/>
    <n v="7.9999999979918303E-4"/>
    <n v="4510.46"/>
    <n v="0"/>
    <x v="0"/>
    <m/>
    <m/>
    <m/>
    <m/>
    <s v="none"/>
    <m/>
    <m/>
    <m/>
    <x v="0"/>
    <m/>
    <x v="0"/>
  </r>
  <r>
    <s v="CORPGP4GP2640-CQ2 2020EUR"/>
    <x v="2"/>
    <n v="79290"/>
    <s v="MING FAI INDUSTRIAL CO LTD"/>
    <s v="GP4GP2640-C"/>
    <s v="Q2 2020"/>
    <s v="EUR"/>
    <n v="5935.65"/>
    <n v="5935.6480000000001"/>
    <n v="1.9999999994979498E-3"/>
    <n v="5935.65"/>
    <n v="0"/>
    <x v="0"/>
    <m/>
    <m/>
    <m/>
    <m/>
    <s v="none"/>
    <m/>
    <m/>
    <m/>
    <x v="0"/>
    <m/>
    <x v="0"/>
  </r>
  <r>
    <s v="CORPGP4GP2640-CQ3 2020EUR"/>
    <x v="2"/>
    <n v="79290"/>
    <s v="MING FAI INDUSTRIAL CO LTD"/>
    <s v="GP4GP2640-C"/>
    <s v="Q3 2020"/>
    <s v="EUR"/>
    <n v="6587.32"/>
    <n v="6587.3154999999997"/>
    <n v="4.5000000000072699E-3"/>
    <n v="6587.32"/>
    <n v="0"/>
    <x v="0"/>
    <m/>
    <m/>
    <m/>
    <m/>
    <s v="none"/>
    <m/>
    <m/>
    <m/>
    <x v="0"/>
    <m/>
    <x v="0"/>
  </r>
  <r>
    <s v="CORPGP4GP2640-CQ4 2020EUR"/>
    <x v="2"/>
    <n v="79290"/>
    <s v="MING FAI INDUSTRIAL CO LTD"/>
    <s v="GP4GP2640-C"/>
    <s v="Q4 2020"/>
    <s v="EUR"/>
    <n v="10058.4899999999"/>
    <n v="10058.4881"/>
    <n v="1.8999999974766901E-3"/>
    <n v="10058.4899999999"/>
    <n v="0"/>
    <x v="0"/>
    <m/>
    <m/>
    <m/>
    <m/>
    <s v="none"/>
    <m/>
    <m/>
    <m/>
    <x v="0"/>
    <m/>
    <x v="0"/>
  </r>
  <r>
    <s v="CORPGP4GP2059Q3 2020EUR"/>
    <x v="2"/>
    <n v="79507"/>
    <s v="TP VISION NETHERLANDS B.V."/>
    <s v="GP4GP2059"/>
    <s v="Q3 2020"/>
    <s v="EUR"/>
    <n v="2522.67"/>
    <n v="2522.6671999999999"/>
    <n v="2.8000000002066298E-3"/>
    <n v="2522.67"/>
    <n v="0"/>
    <x v="0"/>
    <m/>
    <m/>
    <m/>
    <m/>
    <s v="none"/>
    <m/>
    <m/>
    <m/>
    <x v="0"/>
    <m/>
    <x v="0"/>
  </r>
  <r>
    <s v="CORPGP4GP2059Q4 2020EUR"/>
    <x v="2"/>
    <n v="79507"/>
    <s v="TP VISION NETHERLANDS B.V."/>
    <s v="GP4GP2059"/>
    <s v="Q4 2020"/>
    <s v="EUR"/>
    <n v="3882.38"/>
    <n v="3882.375"/>
    <n v="5.0000000001091298E-3"/>
    <n v="3882.38"/>
    <n v="0"/>
    <x v="0"/>
    <m/>
    <m/>
    <m/>
    <m/>
    <s v="none"/>
    <m/>
    <m/>
    <m/>
    <x v="0"/>
    <m/>
    <x v="0"/>
  </r>
  <r>
    <s v="CORPGP4GP2059AQ1 2020EUR"/>
    <x v="2"/>
    <n v="79507"/>
    <s v="TP VISION NETHERLANDS B.V."/>
    <s v="GP4GP2059A"/>
    <s v="Q1 2020"/>
    <s v="EUR"/>
    <n v="12336.3"/>
    <n v="12336.295400000001"/>
    <n v="4.5999999983905504E-3"/>
    <n v="12336.3"/>
    <n v="0"/>
    <x v="0"/>
    <m/>
    <m/>
    <m/>
    <m/>
    <s v="none"/>
    <m/>
    <m/>
    <m/>
    <x v="0"/>
    <m/>
    <x v="0"/>
  </r>
  <r>
    <s v="CORPGP4GP2059AQ2 2020EUR"/>
    <x v="2"/>
    <n v="79507"/>
    <s v="TP VISION NETHERLANDS B.V."/>
    <s v="GP4GP2059A"/>
    <s v="Q2 2020"/>
    <s v="EUR"/>
    <n v="1342.64"/>
    <n v="1342.64"/>
    <n v="0"/>
    <n v="1342.64"/>
    <n v="0"/>
    <x v="0"/>
    <m/>
    <m/>
    <m/>
    <m/>
    <s v="none"/>
    <m/>
    <m/>
    <m/>
    <x v="0"/>
    <m/>
    <x v="0"/>
  </r>
  <r>
    <s v="CORPGP4GP2551Y 2020EUR"/>
    <x v="2"/>
    <n v="79865"/>
    <s v="DURAVIT"/>
    <s v="GP4GP2551"/>
    <s v="Y 2020"/>
    <s v="EUR"/>
    <n v="5126.76"/>
    <n v="5126.76"/>
    <n v="0"/>
    <n v="5126.76"/>
    <n v="0"/>
    <x v="0"/>
    <m/>
    <m/>
    <m/>
    <m/>
    <s v="none"/>
    <m/>
    <m/>
    <m/>
    <x v="0"/>
    <m/>
    <x v="0"/>
  </r>
  <r>
    <s v="CORPGP4GP2753Q4 2020EUR"/>
    <x v="2"/>
    <n v="79911"/>
    <s v="HUHTAMAKI FOODSERVICE FRANCE SAS"/>
    <s v="GP4GP2753"/>
    <s v="Q4 2020"/>
    <s v="EUR"/>
    <n v="692.75"/>
    <n v="692.71019999999999"/>
    <n v="3.9800000000013797E-2"/>
    <n v="692.75"/>
    <n v="0"/>
    <x v="0"/>
    <m/>
    <m/>
    <m/>
    <m/>
    <s v="none"/>
    <m/>
    <m/>
    <m/>
    <x v="0"/>
    <m/>
    <x v="0"/>
  </r>
  <r>
    <s v="CORPGP4GP2540Y 2020EUR"/>
    <x v="2"/>
    <n v="80458"/>
    <s v="GEBERIT SARL"/>
    <s v="GP4GP2540"/>
    <s v="Y 2020"/>
    <s v="EUR"/>
    <n v="6127.6"/>
    <n v="6127.6"/>
    <n v="0"/>
    <n v="6127.6"/>
    <n v="0"/>
    <x v="0"/>
    <m/>
    <m/>
    <m/>
    <m/>
    <s v="none"/>
    <m/>
    <m/>
    <m/>
    <x v="0"/>
    <m/>
    <x v="0"/>
  </r>
  <r>
    <s v="CORPGP2GP2409Q1 2020EUR"/>
    <x v="2"/>
    <n v="81134"/>
    <s v="REINHOLD KELLER GMBH"/>
    <s v="GP2GP2409"/>
    <s v="Q1 2020"/>
    <s v="EUR"/>
    <n v="5506.31"/>
    <n v="5506.3072000000002"/>
    <n v="2.8000000002066298E-3"/>
    <n v="5506.31"/>
    <n v="0"/>
    <x v="0"/>
    <m/>
    <m/>
    <m/>
    <m/>
    <s v="none"/>
    <m/>
    <m/>
    <m/>
    <x v="0"/>
    <m/>
    <x v="0"/>
  </r>
  <r>
    <s v="CORPGP3IB2499Q1 2020EUR"/>
    <x v="2"/>
    <n v="81134"/>
    <s v="REINHOLD KELLER GMBH"/>
    <s v="GP3IB2499"/>
    <s v="Q1 2020"/>
    <s v="EUR"/>
    <n v="114.05"/>
    <n v="114.054"/>
    <n v="-4.0000000000048799E-3"/>
    <n v="114.05"/>
    <n v="0"/>
    <x v="0"/>
    <m/>
    <m/>
    <m/>
    <m/>
    <s v="none"/>
    <m/>
    <m/>
    <m/>
    <x v="0"/>
    <m/>
    <x v="0"/>
  </r>
  <r>
    <s v="CORPGP3IB2508Q1 2020EUR"/>
    <x v="2"/>
    <n v="81134"/>
    <s v="REINHOLD KELLER GMBH"/>
    <s v="GP3IB2508"/>
    <s v="Q1 2020"/>
    <s v="EUR"/>
    <n v="617.28"/>
    <n v="597.27840000000003"/>
    <n v="20.0015999999999"/>
    <n v="597.27840000000003"/>
    <n v="20.0015999999999"/>
    <x v="4"/>
    <s v="[37298]"/>
    <s v="[14640]"/>
    <s v="rebate present"/>
    <s v="2021-05-06 18:48:35 +0200"/>
    <s v="none"/>
    <s v="Produit"/>
    <s v="Ossama"/>
    <s v="[OA] le périmètre couvert ne couvre pas l'allemagne d'où l'écart des 20. (14931,96*4%) = 597,28 / https://www.astoresuite.com/declarative_campaign_participations/edit/37298 / https://www.astoresuite.com/contracts/show/28048"/>
    <x v="1"/>
    <m/>
    <x v="5"/>
  </r>
  <r>
    <s v="CORPGP3IB2508Q2 2020EUR"/>
    <x v="2"/>
    <n v="81134"/>
    <s v="REINHOLD KELLER GMBH"/>
    <s v="GP3IB2508"/>
    <s v="Q2 2020"/>
    <s v="EUR"/>
    <n v="344.97"/>
    <n v="339.32"/>
    <n v="5.6500000000000297"/>
    <n v="339.32"/>
    <n v="5.6500000000000297"/>
    <x v="4"/>
    <s v="[37370]"/>
    <s v="[14424]"/>
    <s v="rebate present"/>
    <s v="2021-05-06 18:43:13 +0200"/>
    <s v="none"/>
    <s v="Produit"/>
    <s v="Ossama"/>
    <s v="[OA] le périmètre couvert ne couvre pas l'allemagne d'où l'écart des 5,65 (8 624,3*4%) = 597,28 / https://www.astoresuite.com/declarative_campaign_participations/edit/37370 / https://www.astoresuite.com/contracts/show/28048"/>
    <x v="1"/>
    <m/>
    <x v="5"/>
  </r>
  <r>
    <s v="CORPGP3IB2584Q1 2020EUR"/>
    <x v="2"/>
    <n v="81134"/>
    <s v="REINHOLD KELLER GMBH"/>
    <s v="GP3IB2584"/>
    <s v="Q1 2020"/>
    <s v="EUR"/>
    <n v="4109.7299999999996"/>
    <n v="4109.7327999999998"/>
    <n v="-2.8000000002066298E-3"/>
    <n v="4109.7299999999996"/>
    <n v="0"/>
    <x v="0"/>
    <m/>
    <m/>
    <m/>
    <m/>
    <s v="none"/>
    <m/>
    <m/>
    <m/>
    <x v="0"/>
    <m/>
    <x v="0"/>
  </r>
  <r>
    <s v="CORPGP3IB2584Q2 2020EUR"/>
    <x v="2"/>
    <n v="81134"/>
    <s v="REINHOLD KELLER GMBH"/>
    <s v="GP3IB2584"/>
    <s v="Q2 2020"/>
    <s v="EUR"/>
    <n v="5.65"/>
    <n v="5.6520000000000001"/>
    <n v="-1.9999999999997702E-3"/>
    <n v="5.65"/>
    <n v="0"/>
    <x v="0"/>
    <m/>
    <m/>
    <m/>
    <m/>
    <s v="none"/>
    <m/>
    <m/>
    <m/>
    <x v="0"/>
    <m/>
    <x v="0"/>
  </r>
  <r>
    <s v="CORPGP3IB2584Q4 2020EUR"/>
    <x v="2"/>
    <n v="81134"/>
    <s v="REINHOLD KELLER GMBH"/>
    <s v="GP3IB2584"/>
    <s v="Q4 2020"/>
    <s v="EUR"/>
    <n v="31.11"/>
    <n v="31.108000000000001"/>
    <n v="1.9999999999988898E-3"/>
    <n v="31.11"/>
    <n v="0"/>
    <x v="0"/>
    <m/>
    <m/>
    <m/>
    <m/>
    <s v="none"/>
    <m/>
    <m/>
    <m/>
    <x v="0"/>
    <m/>
    <x v="0"/>
  </r>
  <r>
    <s v="CORPGP3IBB2510Q3 2020EUR"/>
    <x v="2"/>
    <n v="81134"/>
    <s v="REINHOLD KELLER GMBH"/>
    <s v="GP3IBB2510"/>
    <s v="Q3 2020"/>
    <s v="EUR"/>
    <n v="23.36"/>
    <n v="23.36"/>
    <n v="0"/>
    <n v="23.36"/>
    <n v="0"/>
    <x v="0"/>
    <m/>
    <m/>
    <m/>
    <m/>
    <s v="none"/>
    <m/>
    <m/>
    <m/>
    <x v="0"/>
    <m/>
    <x v="0"/>
  </r>
  <r>
    <s v="CORPGP3IBB2517Q1 2020EUR"/>
    <x v="2"/>
    <n v="81134"/>
    <s v="REINHOLD KELLER GMBH"/>
    <s v="GP3IBB2517"/>
    <s v="Q1 2020"/>
    <s v="EUR"/>
    <n v="1054.8800000000001"/>
    <n v="1054.884"/>
    <n v="-3.9999999999054099E-3"/>
    <n v="1054.8800000000001"/>
    <n v="0"/>
    <x v="0"/>
    <m/>
    <m/>
    <m/>
    <m/>
    <s v="none"/>
    <m/>
    <m/>
    <m/>
    <x v="0"/>
    <m/>
    <x v="0"/>
  </r>
  <r>
    <s v="CORPGP3IBB2517Q2 2020EUR"/>
    <x v="2"/>
    <n v="81134"/>
    <s v="REINHOLD KELLER GMBH"/>
    <s v="GP3IBB2517"/>
    <s v="Q2 2020"/>
    <s v="EUR"/>
    <n v="307.56"/>
    <n v="307.56"/>
    <n v="0"/>
    <n v="307.56"/>
    <n v="0"/>
    <x v="0"/>
    <m/>
    <m/>
    <m/>
    <m/>
    <s v="none"/>
    <m/>
    <m/>
    <m/>
    <x v="0"/>
    <m/>
    <x v="0"/>
  </r>
  <r>
    <s v="CORPGP3IBB2517Q3 2020EUR"/>
    <x v="2"/>
    <n v="81134"/>
    <s v="REINHOLD KELLER GMBH"/>
    <s v="GP3IBB2517"/>
    <s v="Q3 2020"/>
    <s v="EUR"/>
    <n v="1136.76"/>
    <n v="1136.76"/>
    <n v="0"/>
    <n v="1136.76"/>
    <n v="0"/>
    <x v="0"/>
    <m/>
    <m/>
    <m/>
    <m/>
    <s v="none"/>
    <m/>
    <m/>
    <m/>
    <x v="0"/>
    <m/>
    <x v="0"/>
  </r>
  <r>
    <s v="CORPGP2GP2428Q4 2020EUR"/>
    <x v="2"/>
    <n v="84350"/>
    <s v="DALAINOR S.COOP.PEQ."/>
    <s v="GP2GP2428"/>
    <s v="Q4 2020"/>
    <s v="EUR"/>
    <n v="418.77"/>
    <n v="418.77300000000002"/>
    <n v="-3.0000000000427402E-3"/>
    <n v="418.77"/>
    <n v="0"/>
    <x v="0"/>
    <m/>
    <m/>
    <m/>
    <m/>
    <s v="none"/>
    <m/>
    <m/>
    <m/>
    <x v="0"/>
    <m/>
    <x v="0"/>
  </r>
  <r>
    <s v="CORPGP2GP2796Q1 2020EUR"/>
    <x v="2"/>
    <n v="84612"/>
    <s v="LOREFAR SL"/>
    <s v="GP2GP2796"/>
    <s v="Q1 2020"/>
    <s v="EUR"/>
    <n v="971.92"/>
    <n v="971.91539999999998"/>
    <n v="4.5999999999821696E-3"/>
    <n v="971.92"/>
    <n v="0"/>
    <x v="0"/>
    <m/>
    <m/>
    <m/>
    <m/>
    <s v="none"/>
    <m/>
    <m/>
    <m/>
    <x v="0"/>
    <m/>
    <x v="0"/>
  </r>
  <r>
    <s v="CORPGP2GP2796Q2 2020EUR"/>
    <x v="2"/>
    <n v="84612"/>
    <s v="LOREFAR SL"/>
    <s v="GP2GP2796"/>
    <s v="Q2 2020"/>
    <s v="EUR"/>
    <n v="485.96"/>
    <n v="485.96460000000002"/>
    <n v="-4.6000000000390104E-3"/>
    <n v="485.96"/>
    <n v="0"/>
    <x v="0"/>
    <m/>
    <m/>
    <m/>
    <m/>
    <s v="none"/>
    <m/>
    <m/>
    <m/>
    <x v="0"/>
    <m/>
    <x v="0"/>
  </r>
  <r>
    <s v="CORPGP2GP2796Q3 2020EUR"/>
    <x v="2"/>
    <n v="84612"/>
    <s v="LOREFAR SL"/>
    <s v="GP2GP2796"/>
    <s v="Q3 2020"/>
    <s v="EUR"/>
    <n v="424.76"/>
    <n v="424.76400000000001"/>
    <n v="-4.0000000000190898E-3"/>
    <n v="424.76"/>
    <n v="0"/>
    <x v="0"/>
    <m/>
    <m/>
    <m/>
    <m/>
    <s v="none"/>
    <m/>
    <m/>
    <m/>
    <x v="0"/>
    <m/>
    <x v="0"/>
  </r>
  <r>
    <s v="CORPGP2GP2796Q4 2020EUR"/>
    <x v="2"/>
    <n v="84612"/>
    <s v="LOREFAR SL"/>
    <s v="GP2GP2796"/>
    <s v="Q4 2020"/>
    <s v="EUR"/>
    <n v="91.59"/>
    <n v="91.59"/>
    <n v="0"/>
    <n v="91.59"/>
    <n v="0"/>
    <x v="0"/>
    <m/>
    <m/>
    <m/>
    <m/>
    <s v="none"/>
    <m/>
    <m/>
    <m/>
    <x v="0"/>
    <m/>
    <x v="0"/>
  </r>
  <r>
    <s v="CORPGP3NOVMER2612Y 2020EUR"/>
    <x v="2"/>
    <n v="86453"/>
    <s v="RDP LIMITED"/>
    <s v="GP3NOVMER2612"/>
    <s v="Y 2020"/>
    <s v="EUR"/>
    <n v="3525.36"/>
    <n v="3525.3636000000001"/>
    <n v="-3.6000000000058199E-3"/>
    <n v="3525.36"/>
    <n v="0"/>
    <x v="0"/>
    <m/>
    <m/>
    <m/>
    <m/>
    <s v="none"/>
    <m/>
    <m/>
    <m/>
    <x v="0"/>
    <m/>
    <x v="0"/>
  </r>
  <r>
    <s v="CORPGP2GP21127Q4 2020EUR"/>
    <x v="2"/>
    <n v="91878"/>
    <s v="SPECTRE"/>
    <s v="GP2GP21127"/>
    <s v="Q4 2020"/>
    <s v="EUR"/>
    <n v="162.4"/>
    <n v="162.4"/>
    <n v="0"/>
    <n v="162.4"/>
    <n v="0"/>
    <x v="0"/>
    <m/>
    <m/>
    <m/>
    <m/>
    <s v="none"/>
    <m/>
    <m/>
    <m/>
    <x v="0"/>
    <m/>
    <x v="0"/>
  </r>
  <r>
    <s v="CORPGP4GP2373Y 2020EUR"/>
    <x v="2"/>
    <n v="92031"/>
    <s v="VISEO SAS"/>
    <s v="GP4GP2373"/>
    <s v="Y 2020"/>
    <s v="EUR"/>
    <n v="40127.65"/>
    <n v="40127.65"/>
    <n v="0"/>
    <n v="40127.65"/>
    <n v="0"/>
    <x v="0"/>
    <m/>
    <m/>
    <m/>
    <m/>
    <s v="none"/>
    <m/>
    <m/>
    <m/>
    <x v="0"/>
    <m/>
    <x v="0"/>
  </r>
  <r>
    <s v="CORPGP2GP2988Q3 2020EUR"/>
    <x v="2"/>
    <n v="95268"/>
    <s v="MUUTO"/>
    <s v="GP2GP2988"/>
    <s v="Q3 2020"/>
    <s v="EUR"/>
    <n v="589.9"/>
    <n v="589.89599999999996"/>
    <n v="4.0000000000190898E-3"/>
    <n v="589.9"/>
    <n v="0"/>
    <x v="0"/>
    <m/>
    <m/>
    <m/>
    <m/>
    <s v="none"/>
    <m/>
    <m/>
    <m/>
    <x v="0"/>
    <m/>
    <x v="0"/>
  </r>
  <r>
    <s v="CORPGP2GP2988Q4 2020EUR"/>
    <x v="2"/>
    <n v="95268"/>
    <s v="MUUTO"/>
    <s v="GP2GP2988"/>
    <s v="Q4 2020"/>
    <s v="EUR"/>
    <n v="775.95"/>
    <n v="775.9452"/>
    <n v="4.8000000000456497E-3"/>
    <n v="775.95"/>
    <n v="0"/>
    <x v="0"/>
    <m/>
    <m/>
    <m/>
    <m/>
    <s v="none"/>
    <m/>
    <m/>
    <m/>
    <x v="0"/>
    <m/>
    <x v="0"/>
  </r>
  <r>
    <s v="CORPGP2GP2545Q1 2020EUR"/>
    <x v="2"/>
    <n v="95823"/>
    <s v="ZENGOVARI"/>
    <s v="GP2GP2545"/>
    <s v="Q1 2020"/>
    <s v="EUR"/>
    <n v="37.22"/>
    <n v="37.223999999999997"/>
    <n v="-3.9999999999977796E-3"/>
    <n v="37.22"/>
    <n v="0"/>
    <x v="0"/>
    <m/>
    <m/>
    <m/>
    <m/>
    <s v="none"/>
    <m/>
    <m/>
    <m/>
    <x v="0"/>
    <m/>
    <x v="0"/>
  </r>
  <r>
    <s v="CORPGP2GP2545Q2 2020EUR"/>
    <x v="2"/>
    <n v="95823"/>
    <s v="ZENGOVARI"/>
    <s v="GP2GP2545"/>
    <s v="Q2 2020"/>
    <s v="EUR"/>
    <n v="41.88"/>
    <n v="41.88"/>
    <n v="0"/>
    <n v="41.88"/>
    <n v="0"/>
    <x v="0"/>
    <m/>
    <m/>
    <m/>
    <m/>
    <s v="none"/>
    <m/>
    <m/>
    <m/>
    <x v="0"/>
    <m/>
    <x v="0"/>
  </r>
  <r>
    <s v="CORPGP3IBB2546Q1 2020EUR"/>
    <x v="2"/>
    <n v="95823"/>
    <s v="ZENGOVARI"/>
    <s v="GP3IBB2546"/>
    <s v="Q1 2020"/>
    <s v="EUR"/>
    <n v="18.61"/>
    <n v="18.611999999999998"/>
    <n v="-1.9999999999988898E-3"/>
    <n v="18.61"/>
    <n v="0"/>
    <x v="0"/>
    <m/>
    <m/>
    <m/>
    <m/>
    <s v="none"/>
    <m/>
    <m/>
    <m/>
    <x v="0"/>
    <m/>
    <x v="0"/>
  </r>
  <r>
    <s v="CORPGP3IBB2546Q3 2020EUR"/>
    <x v="2"/>
    <n v="95823"/>
    <s v="ZENGOVARI"/>
    <s v="GP3IBB2546"/>
    <s v="Q3 2020"/>
    <s v="EUR"/>
    <n v="69.510000000000005"/>
    <n v="69.510000000000005"/>
    <n v="0"/>
    <n v="69.510000000000005"/>
    <n v="0"/>
    <x v="0"/>
    <m/>
    <m/>
    <m/>
    <m/>
    <s v="none"/>
    <m/>
    <m/>
    <m/>
    <x v="0"/>
    <m/>
    <x v="0"/>
  </r>
  <r>
    <s v="CORPGP3IBB2546Q4 2020EUR"/>
    <x v="2"/>
    <n v="95823"/>
    <s v="ZENGOVARI"/>
    <s v="GP3IBB2546"/>
    <s v="Q4 2020"/>
    <s v="EUR"/>
    <n v="182.97"/>
    <n v="182.97"/>
    <n v="0"/>
    <n v="182.97"/>
    <n v="0"/>
    <x v="0"/>
    <m/>
    <m/>
    <m/>
    <m/>
    <s v="none"/>
    <m/>
    <m/>
    <m/>
    <x v="0"/>
    <m/>
    <x v="0"/>
  </r>
  <r>
    <s v="CORPGP2GP2496Q1 2020EUR"/>
    <x v="2"/>
    <n v="95969"/>
    <s v="SIF"/>
    <s v="GP2GP2496"/>
    <s v="Q1 2020"/>
    <s v="EUR"/>
    <n v="840.78"/>
    <n v="840.78"/>
    <n v="0"/>
    <n v="840.78"/>
    <n v="0"/>
    <x v="0"/>
    <m/>
    <m/>
    <m/>
    <m/>
    <s v="none"/>
    <m/>
    <m/>
    <m/>
    <x v="0"/>
    <m/>
    <x v="0"/>
  </r>
  <r>
    <s v="CORPGP2GP2496Q2 2020EUR"/>
    <x v="2"/>
    <n v="95969"/>
    <s v="SIF"/>
    <s v="GP2GP2496"/>
    <s v="Q2 2020"/>
    <s v="EUR"/>
    <n v="247.74"/>
    <n v="247.74"/>
    <n v="0"/>
    <n v="247.74"/>
    <n v="0"/>
    <x v="0"/>
    <m/>
    <m/>
    <m/>
    <m/>
    <s v="none"/>
    <m/>
    <m/>
    <m/>
    <x v="0"/>
    <m/>
    <x v="0"/>
  </r>
  <r>
    <s v="CORPGP2GP2496Q3 2020EUR"/>
    <x v="2"/>
    <n v="95969"/>
    <s v="SIF"/>
    <s v="GP2GP2496"/>
    <s v="Q3 2020"/>
    <s v="EUR"/>
    <n v="1291.3800000000001"/>
    <n v="1291.3800000000001"/>
    <n v="0"/>
    <n v="1291.3800000000001"/>
    <n v="0"/>
    <x v="0"/>
    <m/>
    <m/>
    <m/>
    <m/>
    <s v="none"/>
    <m/>
    <m/>
    <m/>
    <x v="0"/>
    <m/>
    <x v="0"/>
  </r>
  <r>
    <s v="CORPGP2GP2496Q4 2020EUR"/>
    <x v="2"/>
    <n v="95969"/>
    <s v="SIF"/>
    <s v="GP2GP2496"/>
    <s v="Q4 2020"/>
    <s v="EUR"/>
    <n v="553.38"/>
    <n v="553.38"/>
    <n v="0"/>
    <n v="553.38"/>
    <n v="0"/>
    <x v="0"/>
    <m/>
    <m/>
    <m/>
    <m/>
    <s v="none"/>
    <m/>
    <m/>
    <m/>
    <x v="0"/>
    <m/>
    <x v="0"/>
  </r>
  <r>
    <s v="CORPGP3HF1GP2735Q3 2020EUR"/>
    <x v="2"/>
    <n v="95969"/>
    <s v="SIF"/>
    <s v="GP3HF1GP2735"/>
    <s v="Q3 2020"/>
    <s v="EUR"/>
    <n v="36.119999999999997"/>
    <n v="36.119999999999997"/>
    <n v="0"/>
    <n v="36.119999999999997"/>
    <n v="0"/>
    <x v="0"/>
    <m/>
    <m/>
    <m/>
    <m/>
    <s v="none"/>
    <m/>
    <m/>
    <m/>
    <x v="0"/>
    <m/>
    <x v="0"/>
  </r>
  <r>
    <s v="CORPGP2GP2596-Q3 2020EUR"/>
    <x v="2"/>
    <n v="99076"/>
    <s v="OX'BRIDGE"/>
    <s v="GP2GP2596-"/>
    <s v="Q3 2020"/>
    <s v="EUR"/>
    <n v="94.4699999999998"/>
    <n v="94.47"/>
    <n v="-1.4210854715202001E-13"/>
    <n v="94.4699999999998"/>
    <n v="0"/>
    <x v="0"/>
    <m/>
    <m/>
    <m/>
    <m/>
    <s v="none"/>
    <m/>
    <m/>
    <m/>
    <x v="0"/>
    <m/>
    <x v="0"/>
  </r>
  <r>
    <s v="CORPGP2GP2596-Q4 2020EUR"/>
    <x v="2"/>
    <n v="99076"/>
    <s v="OX'BRIDGE"/>
    <s v="GP2GP2596-"/>
    <s v="Q4 2020"/>
    <s v="EUR"/>
    <n v="1813"/>
    <n v="1812.999"/>
    <n v="9.9999999997635292E-4"/>
    <n v="1813"/>
    <n v="0"/>
    <x v="0"/>
    <m/>
    <m/>
    <m/>
    <m/>
    <s v="none"/>
    <m/>
    <m/>
    <m/>
    <x v="0"/>
    <m/>
    <x v="0"/>
  </r>
  <r>
    <s v="CORPGP3PUL2595-Y 2020EUR"/>
    <x v="2"/>
    <n v="99076"/>
    <s v="OX'BRIDGE"/>
    <s v="GP3PUL2595-"/>
    <s v="Y 2020"/>
    <s v="EUR"/>
    <n v="984.4"/>
    <n v="984.40049999999997"/>
    <n v="-4.9999999998817603E-4"/>
    <n v="984.4"/>
    <n v="0"/>
    <x v="0"/>
    <m/>
    <m/>
    <m/>
    <m/>
    <s v="none"/>
    <m/>
    <m/>
    <m/>
    <x v="0"/>
    <m/>
    <x v="0"/>
  </r>
  <r>
    <s v="CORPGP3SOF21078Q3 2020EUR"/>
    <x v="2"/>
    <n v="99076"/>
    <s v="OX'BRIDGE"/>
    <s v="GP3SOF21078"/>
    <s v="Q3 2020"/>
    <s v="EUR"/>
    <n v="8468.34"/>
    <n v="8468.3412000000008"/>
    <n v="-1.2000000006082701E-3"/>
    <n v="8468.3412000000008"/>
    <n v="-1.2000000006082701E-3"/>
    <x v="0"/>
    <m/>
    <m/>
    <m/>
    <m/>
    <s v="none"/>
    <m/>
    <m/>
    <m/>
    <x v="0"/>
    <m/>
    <x v="0"/>
  </r>
  <r>
    <s v="CORPGP3SOF21078Q4 2020EUR"/>
    <x v="2"/>
    <n v="99076"/>
    <s v="OX'BRIDGE"/>
    <s v="GP3SOF21078"/>
    <s v="Q4 2020"/>
    <s v="EUR"/>
    <n v="629.349999999999"/>
    <n v="629.35320000000002"/>
    <n v="-3.2000000001062199E-3"/>
    <n v="629.35320000000002"/>
    <n v="-3.2000000001062199E-3"/>
    <x v="0"/>
    <m/>
    <m/>
    <m/>
    <m/>
    <s v="none"/>
    <m/>
    <m/>
    <m/>
    <x v="0"/>
    <m/>
    <x v="0"/>
  </r>
  <r>
    <s v="CORPGP2GP2488Q1 2020EUR"/>
    <x v="2"/>
    <n v="99955"/>
    <s v="GABRIEL AS TEXTILES"/>
    <s v="GP2GP2488"/>
    <s v="Q1 2020"/>
    <s v="EUR"/>
    <n v="7005.15"/>
    <n v="7005.1512000000002"/>
    <n v="-1.2000000006082701E-3"/>
    <n v="7005.15"/>
    <n v="0"/>
    <x v="0"/>
    <m/>
    <m/>
    <m/>
    <m/>
    <s v="none"/>
    <m/>
    <m/>
    <m/>
    <x v="0"/>
    <m/>
    <x v="0"/>
  </r>
  <r>
    <s v="CORPGP2GP2488Q2 2020EUR"/>
    <x v="2"/>
    <n v="99955"/>
    <s v="GABRIEL AS TEXTILES"/>
    <s v="GP2GP2488"/>
    <s v="Q2 2020"/>
    <s v="EUR"/>
    <n v="292.23"/>
    <n v="292.22519999999997"/>
    <n v="4.8000000000456497E-3"/>
    <n v="292.23"/>
    <n v="0"/>
    <x v="0"/>
    <m/>
    <m/>
    <m/>
    <m/>
    <s v="none"/>
    <m/>
    <m/>
    <m/>
    <x v="0"/>
    <m/>
    <x v="0"/>
  </r>
  <r>
    <s v="CORPGP2GP2488Q3 2020EUR"/>
    <x v="2"/>
    <n v="99955"/>
    <s v="GABRIEL AS TEXTILES"/>
    <s v="GP2GP2488"/>
    <s v="Q3 2020"/>
    <s v="EUR"/>
    <n v="1279.68"/>
    <n v="1279.6818000000001"/>
    <n v="-1.8000000000029099E-3"/>
    <n v="1279.68"/>
    <n v="0"/>
    <x v="0"/>
    <m/>
    <m/>
    <m/>
    <m/>
    <s v="none"/>
    <m/>
    <m/>
    <m/>
    <x v="0"/>
    <m/>
    <x v="0"/>
  </r>
  <r>
    <s v="CORPGP2GP2488Q4 2020EUR"/>
    <x v="2"/>
    <n v="99955"/>
    <s v="GABRIEL AS TEXTILES"/>
    <s v="GP2GP2488"/>
    <s v="Q4 2020"/>
    <s v="EUR"/>
    <n v="353.94"/>
    <n v="353.94"/>
    <n v="0"/>
    <n v="353.94"/>
    <n v="0"/>
    <x v="0"/>
    <m/>
    <m/>
    <m/>
    <m/>
    <s v="none"/>
    <m/>
    <m/>
    <m/>
    <x v="0"/>
    <m/>
    <x v="0"/>
  </r>
  <r>
    <s v="CORPGP4GP2645Y 2020EUR"/>
    <x v="2"/>
    <n v="101662"/>
    <s v="ID2"/>
    <s v="GP4GP2645"/>
    <s v="Y 2020"/>
    <s v="EUR"/>
    <n v="26853.75"/>
    <n v="26853.75"/>
    <n v="0"/>
    <n v="26853.75"/>
    <n v="0"/>
    <x v="0"/>
    <m/>
    <m/>
    <m/>
    <m/>
    <s v="none"/>
    <m/>
    <m/>
    <m/>
    <x v="0"/>
    <m/>
    <x v="0"/>
  </r>
  <r>
    <s v="CORPGP2GP2560Q1 2020EUR"/>
    <x v="2"/>
    <n v="102080"/>
    <s v="GFL SA"/>
    <s v="GP2GP2560"/>
    <s v="Q1 2020"/>
    <s v="EUR"/>
    <n v="28037.85"/>
    <n v="28037.847600000001"/>
    <n v="2.39999999757856E-3"/>
    <n v="28037.85"/>
    <n v="0"/>
    <x v="0"/>
    <m/>
    <m/>
    <m/>
    <m/>
    <s v="none"/>
    <m/>
    <m/>
    <m/>
    <x v="0"/>
    <m/>
    <x v="0"/>
  </r>
  <r>
    <s v="CORPGP2GP2560Q2 2020EUR"/>
    <x v="2"/>
    <n v="102080"/>
    <s v="GFL SA"/>
    <s v="GP2GP2560"/>
    <s v="Q2 2020"/>
    <s v="EUR"/>
    <n v="3014.2"/>
    <n v="3014.2013999999999"/>
    <n v="-1.4000000001033099E-3"/>
    <n v="3014.2"/>
    <n v="0"/>
    <x v="0"/>
    <m/>
    <m/>
    <m/>
    <m/>
    <s v="none"/>
    <m/>
    <m/>
    <m/>
    <x v="0"/>
    <m/>
    <x v="0"/>
  </r>
  <r>
    <s v="CORPGP2GP2560Q3 2020EUR"/>
    <x v="2"/>
    <n v="102080"/>
    <s v="GFL SA"/>
    <s v="GP2GP2560"/>
    <s v="Q3 2020"/>
    <s v="EUR"/>
    <n v="4651.49"/>
    <n v="4651.4853999999996"/>
    <n v="4.6000000002095398E-3"/>
    <n v="4651.49"/>
    <n v="0"/>
    <x v="0"/>
    <m/>
    <m/>
    <m/>
    <m/>
    <s v="none"/>
    <m/>
    <m/>
    <m/>
    <x v="0"/>
    <m/>
    <x v="0"/>
  </r>
  <r>
    <s v="CORPGP2GP2560Q4 2020EUR"/>
    <x v="2"/>
    <n v="102080"/>
    <s v="GFL SA"/>
    <s v="GP2GP2560"/>
    <s v="Q4 2020"/>
    <s v="EUR"/>
    <n v="6134.9"/>
    <n v="6134.8932000000004"/>
    <n v="6.7999999992025498E-3"/>
    <n v="6134.9"/>
    <n v="0"/>
    <x v="0"/>
    <m/>
    <m/>
    <m/>
    <m/>
    <s v="none"/>
    <m/>
    <m/>
    <m/>
    <x v="0"/>
    <m/>
    <x v="0"/>
  </r>
  <r>
    <s v="CORPGP3IB2561Q2 2020EUR"/>
    <x v="2"/>
    <n v="102080"/>
    <s v="GFL SA"/>
    <s v="GP3IB2561"/>
    <s v="Q2 2020"/>
    <s v="EUR"/>
    <n v="9220.94"/>
    <n v="9220.9447"/>
    <n v="-4.6999999995023202E-3"/>
    <n v="9220.94"/>
    <n v="0"/>
    <x v="0"/>
    <m/>
    <m/>
    <m/>
    <m/>
    <s v="none"/>
    <m/>
    <m/>
    <m/>
    <x v="0"/>
    <m/>
    <x v="0"/>
  </r>
  <r>
    <s v="CORPGP3IB2561Q4 2020EUR"/>
    <x v="2"/>
    <n v="102080"/>
    <s v="GFL SA"/>
    <s v="GP3IB2561"/>
    <s v="Q4 2020"/>
    <s v="EUR"/>
    <n v="88542.019999999902"/>
    <n v="88542.015100000004"/>
    <n v="4.8999999853549499E-3"/>
    <n v="88542.019999999902"/>
    <n v="0"/>
    <x v="0"/>
    <m/>
    <m/>
    <m/>
    <m/>
    <s v="none"/>
    <m/>
    <m/>
    <m/>
    <x v="0"/>
    <m/>
    <x v="0"/>
  </r>
  <r>
    <s v="CORPGP3IBISB2563Q2 2020EUR"/>
    <x v="2"/>
    <n v="102080"/>
    <s v="GFL SA"/>
    <s v="GP3IBISB2563"/>
    <s v="Q2 2020"/>
    <s v="EUR"/>
    <n v="1619.88"/>
    <n v="1619.8748000000001"/>
    <n v="5.2000000000589301E-3"/>
    <n v="1619.88"/>
    <n v="0"/>
    <x v="0"/>
    <m/>
    <m/>
    <m/>
    <m/>
    <s v="none"/>
    <m/>
    <m/>
    <m/>
    <x v="0"/>
    <m/>
    <x v="0"/>
  </r>
  <r>
    <s v="CORPGP3IBISB2563Q4 2020EUR"/>
    <x v="2"/>
    <n v="102080"/>
    <s v="GFL SA"/>
    <s v="GP3IBISB2563"/>
    <s v="Q4 2020"/>
    <s v="EUR"/>
    <n v="50177.02"/>
    <n v="50177.019800000002"/>
    <n v="1.9999999494757501E-4"/>
    <n v="50177.02"/>
    <n v="0"/>
    <x v="0"/>
    <m/>
    <m/>
    <m/>
    <m/>
    <s v="none"/>
    <m/>
    <m/>
    <m/>
    <x v="0"/>
    <m/>
    <x v="0"/>
  </r>
  <r>
    <s v="CORPGP3IBS2562Q2 2020EUR"/>
    <x v="2"/>
    <n v="102080"/>
    <s v="GFL SA"/>
    <s v="GP3IBS2562"/>
    <s v="Q2 2020"/>
    <s v="EUR"/>
    <n v="5313.18"/>
    <n v="5313.1770999999999"/>
    <n v="2.9000000004089001E-3"/>
    <n v="5313.18"/>
    <n v="0"/>
    <x v="0"/>
    <m/>
    <m/>
    <m/>
    <m/>
    <s v="none"/>
    <m/>
    <m/>
    <m/>
    <x v="0"/>
    <m/>
    <x v="0"/>
  </r>
  <r>
    <s v="CORPGP3IBS2562Q4 2020EUR"/>
    <x v="2"/>
    <n v="102080"/>
    <s v="GFL SA"/>
    <s v="GP3IBS2562"/>
    <s v="Q4 2020"/>
    <s v="EUR"/>
    <n v="29035.16"/>
    <n v="29035.1633"/>
    <n v="-3.3000000003085002E-3"/>
    <n v="29035.16"/>
    <n v="0"/>
    <x v="0"/>
    <m/>
    <m/>
    <m/>
    <m/>
    <s v="none"/>
    <m/>
    <m/>
    <m/>
    <x v="0"/>
    <m/>
    <x v="0"/>
  </r>
  <r>
    <s v="CORPGP3MERC2565Q2 2020EUR"/>
    <x v="2"/>
    <n v="102080"/>
    <s v="GFL SA"/>
    <s v="GP3MERC2565"/>
    <s v="Q2 2020"/>
    <s v="EUR"/>
    <n v="399.31"/>
    <n v="399.31189999999998"/>
    <n v="-1.8999999999778001E-3"/>
    <n v="399.31"/>
    <n v="0"/>
    <x v="0"/>
    <m/>
    <m/>
    <m/>
    <m/>
    <s v="none"/>
    <m/>
    <m/>
    <m/>
    <x v="0"/>
    <m/>
    <x v="0"/>
  </r>
  <r>
    <s v="CORPGP3MERC2565Q4 2020EUR"/>
    <x v="2"/>
    <n v="102080"/>
    <s v="GFL SA"/>
    <s v="GP3MERC2565"/>
    <s v="Q4 2020"/>
    <s v="EUR"/>
    <n v="38548.82"/>
    <n v="38548.822800000002"/>
    <n v="-2.8000000020256201E-3"/>
    <n v="38548.82"/>
    <n v="0"/>
    <x v="0"/>
    <m/>
    <m/>
    <m/>
    <m/>
    <s v="none"/>
    <m/>
    <m/>
    <m/>
    <x v="0"/>
    <m/>
    <x v="0"/>
  </r>
  <r>
    <s v="CORPGP4GP2163Y 2020EUR"/>
    <x v="2"/>
    <n v="106304"/>
    <s v="MITEL"/>
    <s v="GP4GP2163"/>
    <s v="Y 2020"/>
    <s v="EUR"/>
    <n v="351.45"/>
    <n v="351.45"/>
    <n v="0"/>
    <n v="351.45"/>
    <n v="0"/>
    <x v="0"/>
    <m/>
    <m/>
    <m/>
    <m/>
    <s v="none"/>
    <m/>
    <m/>
    <m/>
    <x v="0"/>
    <m/>
    <x v="0"/>
  </r>
  <r>
    <s v="CORPGP2GP2490Q1 2020EUR"/>
    <x v="2"/>
    <n v="106626"/>
    <s v="DENIS INDUSTRIES"/>
    <s v="GP2GP2490"/>
    <s v="Q1 2020"/>
    <s v="EUR"/>
    <n v="4620.24"/>
    <n v="4620.24"/>
    <n v="0"/>
    <n v="4620.24"/>
    <n v="0"/>
    <x v="0"/>
    <m/>
    <m/>
    <m/>
    <m/>
    <s v="none"/>
    <m/>
    <m/>
    <m/>
    <x v="0"/>
    <m/>
    <x v="0"/>
  </r>
  <r>
    <s v="CORPGP2GP2490Q2 2020EUR"/>
    <x v="2"/>
    <n v="106626"/>
    <s v="DENIS INDUSTRIES"/>
    <s v="GP2GP2490"/>
    <s v="Q2 2020"/>
    <s v="EUR"/>
    <n v="240"/>
    <n v="240"/>
    <n v="0"/>
    <n v="240"/>
    <n v="0"/>
    <x v="0"/>
    <m/>
    <m/>
    <m/>
    <m/>
    <s v="none"/>
    <m/>
    <m/>
    <m/>
    <x v="0"/>
    <m/>
    <x v="0"/>
  </r>
  <r>
    <s v="CORPGP2GP2490Q3 2020EUR"/>
    <x v="2"/>
    <n v="106626"/>
    <s v="DENIS INDUSTRIES"/>
    <s v="GP2GP2490"/>
    <s v="Q3 2020"/>
    <s v="EUR"/>
    <n v="997.6"/>
    <n v="997.6"/>
    <n v="0"/>
    <n v="997.6"/>
    <n v="0"/>
    <x v="0"/>
    <m/>
    <m/>
    <m/>
    <m/>
    <s v="none"/>
    <m/>
    <m/>
    <m/>
    <x v="0"/>
    <m/>
    <x v="0"/>
  </r>
  <r>
    <s v="CORPGP2GP2490Q4 2020EUR"/>
    <x v="2"/>
    <n v="106626"/>
    <s v="DENIS INDUSTRIES"/>
    <s v="GP2GP2490"/>
    <s v="Q4 2020"/>
    <s v="EUR"/>
    <n v="2613.7600000000002"/>
    <n v="2613.7600000000002"/>
    <n v="0"/>
    <n v="2613.7600000000002"/>
    <n v="0"/>
    <x v="0"/>
    <m/>
    <m/>
    <m/>
    <m/>
    <s v="none"/>
    <m/>
    <m/>
    <m/>
    <x v="0"/>
    <m/>
    <x v="0"/>
  </r>
  <r>
    <s v="CORPGP3IBBN2714Q1 2020EUR"/>
    <x v="2"/>
    <n v="106626"/>
    <s v="DENIS INDUSTRIES"/>
    <s v="GP3IBBN2714"/>
    <s v="Q1 2020"/>
    <s v="EUR"/>
    <n v="4620.24"/>
    <n v="4620.24"/>
    <n v="0"/>
    <n v="4620.24"/>
    <n v="0"/>
    <x v="0"/>
    <m/>
    <m/>
    <m/>
    <m/>
    <s v="none"/>
    <m/>
    <m/>
    <m/>
    <x v="0"/>
    <m/>
    <x v="0"/>
  </r>
  <r>
    <s v="CORPGP3IBBN2714Q2 2020EUR"/>
    <x v="2"/>
    <n v="106626"/>
    <s v="DENIS INDUSTRIES"/>
    <s v="GP3IBBN2714"/>
    <s v="Q2 2020"/>
    <s v="EUR"/>
    <n v="240"/>
    <n v="240"/>
    <n v="0"/>
    <n v="240"/>
    <n v="0"/>
    <x v="0"/>
    <m/>
    <m/>
    <m/>
    <m/>
    <s v="none"/>
    <m/>
    <m/>
    <m/>
    <x v="0"/>
    <m/>
    <x v="0"/>
  </r>
  <r>
    <s v="CORPGP3IBBN2714Q3 2020EUR"/>
    <x v="2"/>
    <n v="106626"/>
    <s v="DENIS INDUSTRIES"/>
    <s v="GP3IBBN2714"/>
    <s v="Q3 2020"/>
    <s v="EUR"/>
    <n v="997.6"/>
    <n v="997.6"/>
    <n v="0"/>
    <n v="997.6"/>
    <n v="0"/>
    <x v="0"/>
    <m/>
    <m/>
    <m/>
    <m/>
    <s v="none"/>
    <m/>
    <m/>
    <m/>
    <x v="0"/>
    <m/>
    <x v="0"/>
  </r>
  <r>
    <s v="CORPGP3IBBN2714Q4 2020EUR"/>
    <x v="2"/>
    <n v="106626"/>
    <s v="DENIS INDUSTRIES"/>
    <s v="GP3IBBN2714"/>
    <s v="Q4 2020"/>
    <s v="EUR"/>
    <n v="2613.7600000000002"/>
    <n v="2613.7600000000002"/>
    <n v="0"/>
    <n v="2613.7600000000002"/>
    <n v="0"/>
    <x v="0"/>
    <m/>
    <m/>
    <m/>
    <m/>
    <s v="none"/>
    <m/>
    <m/>
    <m/>
    <x v="0"/>
    <m/>
    <x v="0"/>
  </r>
  <r>
    <s v="CORPGP4GP2176Y 2020EUR"/>
    <x v="2"/>
    <n v="106690"/>
    <s v="KONICA MINOLTA BUSINESS SOLUTIONS EUROPE GMBH"/>
    <s v="GP4GP2176"/>
    <s v="Y 2020"/>
    <s v="EUR"/>
    <n v="88392.05"/>
    <n v="88392.046799999996"/>
    <n v="3.2000000064726902E-3"/>
    <n v="88392.05"/>
    <n v="0"/>
    <x v="0"/>
    <m/>
    <m/>
    <m/>
    <m/>
    <s v="none"/>
    <m/>
    <m/>
    <m/>
    <x v="0"/>
    <m/>
    <x v="0"/>
  </r>
  <r>
    <s v="CORPGP2GP2662-DIVERSEYQ2 2020EUR"/>
    <x v="2"/>
    <n v="107165"/>
    <s v="DIVERSEY EUROPE OPERATIONS BV"/>
    <s v="GP2GP2662-DIVERSEY"/>
    <s v="Q2 2020"/>
    <s v="EUR"/>
    <n v="3271.56"/>
    <n v="3271.5614999999998"/>
    <n v="-1.49999999985084E-3"/>
    <n v="3271.56"/>
    <n v="0"/>
    <x v="0"/>
    <m/>
    <m/>
    <m/>
    <m/>
    <s v="none"/>
    <m/>
    <m/>
    <m/>
    <x v="0"/>
    <m/>
    <x v="0"/>
  </r>
  <r>
    <s v="CORPGP2GP2807-3Q2 2020EUR"/>
    <x v="2"/>
    <n v="107165"/>
    <s v="DIVERSEY EUROPE OPERATIONS BV"/>
    <s v="GP2GP2807-3"/>
    <s v="Q2 2020"/>
    <s v="EUR"/>
    <n v="771.84"/>
    <n v="771.84389999999996"/>
    <n v="-3.8999999999305098E-3"/>
    <n v="771.84"/>
    <n v="0"/>
    <x v="0"/>
    <m/>
    <m/>
    <m/>
    <m/>
    <s v="none"/>
    <m/>
    <m/>
    <m/>
    <x v="0"/>
    <m/>
    <x v="0"/>
  </r>
  <r>
    <s v="CORPGP2GP2807-6Q2 2020EUR"/>
    <x v="2"/>
    <n v="107165"/>
    <s v="DIVERSEY EUROPE OPERATIONS BV"/>
    <s v="GP2GP2807-6"/>
    <s v="Q2 2020"/>
    <s v="EUR"/>
    <n v="2597.1799999999998"/>
    <n v="2597.1768000000002"/>
    <n v="3.1999999996514799E-3"/>
    <n v="2597.1799999999998"/>
    <n v="0"/>
    <x v="0"/>
    <m/>
    <m/>
    <m/>
    <m/>
    <s v="none"/>
    <m/>
    <m/>
    <m/>
    <x v="0"/>
    <m/>
    <x v="0"/>
  </r>
  <r>
    <s v="CORPGP3IBMEG2664Q4 2020EUR"/>
    <x v="2"/>
    <n v="107165"/>
    <s v="DIVERSEY EUROPE OPERATIONS BV"/>
    <s v="GP3IBMEG2664"/>
    <s v="Q4 2020"/>
    <s v="EUR"/>
    <n v="5740.14"/>
    <n v="5740.14"/>
    <n v="0"/>
    <n v="5740.14"/>
    <n v="0"/>
    <x v="0"/>
    <m/>
    <m/>
    <m/>
    <m/>
    <s v="none"/>
    <m/>
    <m/>
    <m/>
    <x v="0"/>
    <m/>
    <x v="0"/>
  </r>
  <r>
    <s v="CORPGP4GPCH2846Y 2020EUR"/>
    <x v="2"/>
    <n v="107165"/>
    <s v="DIVERSEY EUROPE OPERATIONS BV"/>
    <s v="GP4GPCH2846"/>
    <s v="Y 2020"/>
    <s v="EUR"/>
    <n v="1921930.91"/>
    <n v="1918083.6514999999"/>
    <n v="3847.25850000022"/>
    <n v="1918083.6514999999"/>
    <n v="3847.25850000022"/>
    <x v="1"/>
    <s v="[36544]"/>
    <s v="[17274]"/>
    <s v="rebate present"/>
    <s v="2021-05-29 14:02:31 +0200"/>
    <s v="none"/>
    <s v="Produit"/>
    <s v="Ossama"/>
    <s v="[OA] l'écart est dû au périmètre couvert / https://www.astoresuite.com/contracts/edit/28117"/>
    <x v="1"/>
    <m/>
    <x v="9"/>
  </r>
  <r>
    <s v="CORPGP4GPGS2848Y 2020EUR"/>
    <x v="2"/>
    <n v="107165"/>
    <s v="DIVERSEY EUROPE OPERATIONS BV"/>
    <s v="GP4GPGS2848"/>
    <s v="Y 2020"/>
    <s v="EUR"/>
    <n v="9275.16"/>
    <n v="9275.1664999999994"/>
    <n v="-6.4999999995052297E-3"/>
    <n v="9275.16"/>
    <n v="0"/>
    <x v="0"/>
    <m/>
    <m/>
    <m/>
    <m/>
    <s v="none"/>
    <m/>
    <m/>
    <m/>
    <x v="0"/>
    <m/>
    <x v="0"/>
  </r>
  <r>
    <s v="CORPGP4GPTA2847Y 2020EUR"/>
    <x v="2"/>
    <n v="107165"/>
    <s v="DIVERSEY EUROPE OPERATIONS BV"/>
    <s v="GP4GPTA2847"/>
    <s v="Y 2020"/>
    <s v="EUR"/>
    <n v="74344.12"/>
    <n v="74344.109400000001"/>
    <n v="1.0599999994155901E-2"/>
    <n v="74344.12"/>
    <n v="0"/>
    <x v="0"/>
    <m/>
    <m/>
    <m/>
    <m/>
    <s v="none"/>
    <m/>
    <m/>
    <m/>
    <x v="0"/>
    <m/>
    <x v="0"/>
  </r>
  <r>
    <s v="CORPGP2GP2950Q4 2020EUR"/>
    <x v="2"/>
    <n v="108346"/>
    <s v="SHAMS CONSEILS"/>
    <s v="GP2GP2950"/>
    <s v="Q4 2020"/>
    <s v="EUR"/>
    <n v="1669.6599999999901"/>
    <n v="1669.6575"/>
    <n v="2.4999999998271899E-3"/>
    <n v="1669.6599999999901"/>
    <n v="0"/>
    <x v="0"/>
    <m/>
    <m/>
    <m/>
    <m/>
    <s v="none"/>
    <m/>
    <m/>
    <m/>
    <x v="0"/>
    <m/>
    <x v="0"/>
  </r>
  <r>
    <s v="CORPGP4GP2245aY 2020EUR"/>
    <x v="2"/>
    <n v="110203"/>
    <s v="Signify Netherlands B.V."/>
    <s v="GP4GP2245a"/>
    <s v="Y 2020"/>
    <s v="EUR"/>
    <n v="30592"/>
    <n v="30592.002"/>
    <n v="-2.0000000004074502E-3"/>
    <n v="30592"/>
    <n v="0"/>
    <x v="0"/>
    <m/>
    <m/>
    <m/>
    <m/>
    <s v="none"/>
    <m/>
    <m/>
    <m/>
    <x v="0"/>
    <m/>
    <x v="0"/>
  </r>
  <r>
    <s v="CORPGP2GP2295Q3 2020EUR"/>
    <x v="2"/>
    <n v="111409"/>
    <s v="PANAZ LTD"/>
    <s v="GP2GP2295"/>
    <s v="Q3 2020"/>
    <s v="EUR"/>
    <n v="119.96"/>
    <n v="119.96"/>
    <n v="0"/>
    <n v="119.96"/>
    <n v="0"/>
    <x v="0"/>
    <m/>
    <m/>
    <m/>
    <m/>
    <s v="none"/>
    <m/>
    <m/>
    <m/>
    <x v="0"/>
    <m/>
    <x v="0"/>
  </r>
  <r>
    <s v="CORPGP4GP1445S2 2020EUR"/>
    <x v="2"/>
    <n v="115081"/>
    <s v="TAITTINGER CCVC"/>
    <s v="GP4GP1445"/>
    <s v="S2 2020"/>
    <s v="EUR"/>
    <n v="319.3"/>
    <n v="319.3"/>
    <n v="0"/>
    <n v="319.3"/>
    <n v="0"/>
    <x v="0"/>
    <m/>
    <m/>
    <m/>
    <m/>
    <s v="none"/>
    <m/>
    <m/>
    <m/>
    <x v="0"/>
    <m/>
    <x v="0"/>
  </r>
  <r>
    <s v="CORPGP4GP1938Y 2020EUR"/>
    <x v="2"/>
    <n v="115777"/>
    <s v="SAINT MICHEL BISCUITS"/>
    <s v="GP4GP1938"/>
    <s v="Y 2020"/>
    <s v="EUR"/>
    <n v="102.98"/>
    <n v="102.97799999999999"/>
    <n v="2.0000000000095402E-3"/>
    <n v="102.98"/>
    <n v="0"/>
    <x v="0"/>
    <m/>
    <m/>
    <m/>
    <m/>
    <s v="none"/>
    <m/>
    <m/>
    <m/>
    <x v="0"/>
    <m/>
    <x v="0"/>
  </r>
  <r>
    <s v="CORP691441Q1 2020EUR"/>
    <x v="2"/>
    <n v="116354"/>
    <s v="BURIE"/>
    <n v="691441"/>
    <s v="Q1 2020"/>
    <s v="EUR"/>
    <n v="36201.67"/>
    <n v="36201.6636"/>
    <n v="6.3999999983934599E-3"/>
    <n v="36201.67"/>
    <n v="0"/>
    <x v="0"/>
    <m/>
    <m/>
    <m/>
    <m/>
    <s v="none"/>
    <m/>
    <m/>
    <m/>
    <x v="0"/>
    <m/>
    <x v="0"/>
  </r>
  <r>
    <s v="CORP691441Q2 2020EUR"/>
    <x v="2"/>
    <n v="116354"/>
    <s v="BURIE"/>
    <n v="691441"/>
    <s v="Q2 2020"/>
    <s v="EUR"/>
    <n v="24474.55"/>
    <n v="24474.54"/>
    <n v="9.9999999983992893E-3"/>
    <n v="24474.55"/>
    <n v="0"/>
    <x v="0"/>
    <m/>
    <m/>
    <m/>
    <m/>
    <s v="none"/>
    <m/>
    <m/>
    <m/>
    <x v="0"/>
    <m/>
    <x v="0"/>
  </r>
  <r>
    <s v="CORP691441Q3 2020EUR"/>
    <x v="2"/>
    <n v="116354"/>
    <s v="BURIE"/>
    <n v="691441"/>
    <s v="Q3 2020"/>
    <s v="EUR"/>
    <n v="39824.51"/>
    <n v="39824.502800000002"/>
    <n v="7.2000000000116398E-3"/>
    <n v="39824.51"/>
    <n v="0"/>
    <x v="0"/>
    <m/>
    <m/>
    <m/>
    <m/>
    <s v="none"/>
    <m/>
    <m/>
    <m/>
    <x v="0"/>
    <m/>
    <x v="0"/>
  </r>
  <r>
    <s v="CORP691441Q4 2020EUR"/>
    <x v="2"/>
    <n v="116354"/>
    <s v="BURIE"/>
    <n v="691441"/>
    <s v="Q4 2020"/>
    <s v="EUR"/>
    <n v="10043.59"/>
    <n v="10043.5852"/>
    <n v="4.80000000061409E-3"/>
    <n v="10043.59"/>
    <n v="0"/>
    <x v="0"/>
    <m/>
    <m/>
    <m/>
    <m/>
    <s v="none"/>
    <m/>
    <m/>
    <m/>
    <x v="0"/>
    <m/>
    <x v="0"/>
  </r>
  <r>
    <s v="CORPGP3NOVNR2687Q1 2020EUR"/>
    <x v="2"/>
    <n v="116354"/>
    <s v="BURIE"/>
    <s v="GP3NOVNR2687"/>
    <s v="Q1 2020"/>
    <s v="EUR"/>
    <n v="34486.21"/>
    <n v="34486.209199999998"/>
    <n v="8.0000000161817297E-4"/>
    <n v="34486.21"/>
    <n v="0"/>
    <x v="0"/>
    <m/>
    <m/>
    <m/>
    <m/>
    <s v="none"/>
    <m/>
    <m/>
    <m/>
    <x v="0"/>
    <m/>
    <x v="0"/>
  </r>
  <r>
    <s v="CORPGP3NOVNR2687Q2 2020EUR"/>
    <x v="2"/>
    <n v="116354"/>
    <s v="BURIE"/>
    <s v="GP3NOVNR2687"/>
    <s v="Q2 2020"/>
    <s v="EUR"/>
    <n v="21543.8"/>
    <n v="21543.804"/>
    <n v="-4.0000000008149003E-3"/>
    <n v="21543.8"/>
    <n v="0"/>
    <x v="0"/>
    <m/>
    <m/>
    <m/>
    <m/>
    <s v="none"/>
    <m/>
    <m/>
    <m/>
    <x v="0"/>
    <m/>
    <x v="0"/>
  </r>
  <r>
    <s v="CORPGP3NOVNR2687Q4 2020EUR"/>
    <x v="2"/>
    <n v="116354"/>
    <s v="BURIE"/>
    <s v="GP3NOVNR2687"/>
    <s v="Q4 2020"/>
    <s v="EUR"/>
    <n v="15072.21"/>
    <n v="15072.2132"/>
    <n v="-3.2000000010157202E-3"/>
    <n v="15072.21"/>
    <n v="0"/>
    <x v="0"/>
    <m/>
    <m/>
    <m/>
    <m/>
    <s v="none"/>
    <m/>
    <m/>
    <m/>
    <x v="0"/>
    <m/>
    <x v="0"/>
  </r>
  <r>
    <s v="CORPGP4GP2634Y 2020EUR"/>
    <x v="2"/>
    <n v="117363"/>
    <s v="SOLUTEC"/>
    <s v="GP4GP2634"/>
    <s v="Y 2020"/>
    <s v="EUR"/>
    <n v="21755.95"/>
    <n v="21755.95"/>
    <n v="0"/>
    <n v="21755.95"/>
    <n v="0"/>
    <x v="0"/>
    <m/>
    <m/>
    <m/>
    <m/>
    <s v="none"/>
    <m/>
    <m/>
    <m/>
    <x v="0"/>
    <m/>
    <x v="0"/>
  </r>
  <r>
    <s v="CORPGP3IB2616Y 2020EUR"/>
    <x v="2"/>
    <n v="118727"/>
    <s v="GROHE"/>
    <s v="GP3IB2616"/>
    <s v="Y 2020"/>
    <s v="EUR"/>
    <n v="15849.4"/>
    <n v="15849.4012"/>
    <n v="-1.19999999878928E-3"/>
    <n v="15849.4"/>
    <n v="0"/>
    <x v="0"/>
    <m/>
    <m/>
    <m/>
    <m/>
    <s v="none"/>
    <m/>
    <m/>
    <m/>
    <x v="0"/>
    <m/>
    <x v="0"/>
  </r>
  <r>
    <s v="CORPGP4GP2045Y 2020EUR"/>
    <x v="2"/>
    <n v="118727"/>
    <s v="GROHE"/>
    <s v="GP4GP2045"/>
    <s v="Y 2020"/>
    <s v="EUR"/>
    <n v="95538.87"/>
    <n v="95538.865999999995"/>
    <n v="4.0000000008149003E-3"/>
    <n v="95538.87"/>
    <n v="0"/>
    <x v="0"/>
    <m/>
    <m/>
    <m/>
    <m/>
    <s v="none"/>
    <m/>
    <m/>
    <m/>
    <x v="0"/>
    <m/>
    <x v="0"/>
  </r>
  <r>
    <s v="CORPGP4GP2744Y 2020EUR"/>
    <x v="2"/>
    <n v="118727"/>
    <s v="GROHE"/>
    <s v="GP4GP2744"/>
    <s v="Y 2020"/>
    <s v="EUR"/>
    <n v="42798.57"/>
    <n v="42798.572999999997"/>
    <n v="-2.9999999969731999E-3"/>
    <n v="42798.57"/>
    <n v="0"/>
    <x v="0"/>
    <m/>
    <m/>
    <m/>
    <m/>
    <s v="none"/>
    <m/>
    <m/>
    <m/>
    <x v="0"/>
    <m/>
    <x v="0"/>
  </r>
  <r>
    <s v="CORPGP2GP2296Q1 2020EUR"/>
    <x v="2"/>
    <n v="118814"/>
    <s v="KONRAD HORNSCHUCH AG (SKAI)"/>
    <s v="GP2GP2296"/>
    <s v="Q1 2020"/>
    <s v="EUR"/>
    <n v="908.73"/>
    <n v="908.73199999999997"/>
    <n v="-1.9999999999527002E-3"/>
    <n v="908.73"/>
    <n v="0"/>
    <x v="0"/>
    <m/>
    <m/>
    <m/>
    <m/>
    <s v="none"/>
    <m/>
    <m/>
    <m/>
    <x v="0"/>
    <m/>
    <x v="0"/>
  </r>
  <r>
    <s v="CORPGP2GP2296Q2 2020EUR"/>
    <x v="2"/>
    <n v="118814"/>
    <s v="KONRAD HORNSCHUCH AG (SKAI)"/>
    <s v="GP2GP2296"/>
    <s v="Q2 2020"/>
    <s v="EUR"/>
    <n v="63.51"/>
    <n v="63.51"/>
    <n v="0"/>
    <n v="63.51"/>
    <n v="0"/>
    <x v="0"/>
    <m/>
    <m/>
    <m/>
    <m/>
    <s v="none"/>
    <m/>
    <m/>
    <m/>
    <x v="0"/>
    <m/>
    <x v="0"/>
  </r>
  <r>
    <s v="CORPGP2GP2296Q4 2020EUR"/>
    <x v="2"/>
    <n v="118814"/>
    <s v="KONRAD HORNSCHUCH AG (SKAI)"/>
    <s v="GP2GP2296"/>
    <s v="Q4 2020"/>
    <s v="EUR"/>
    <n v="61.52"/>
    <n v="61.52"/>
    <n v="0"/>
    <n v="61.52"/>
    <n v="0"/>
    <x v="0"/>
    <m/>
    <m/>
    <m/>
    <m/>
    <s v="none"/>
    <m/>
    <m/>
    <m/>
    <x v="0"/>
    <m/>
    <x v="0"/>
  </r>
  <r>
    <s v="CORPGP2GP2943Q1 2020EUR"/>
    <x v="2"/>
    <n v="119761"/>
    <s v="SCENTAIR TECHNOLOGIES"/>
    <s v="GP2GP2943"/>
    <s v="Q1 2020"/>
    <s v="EUR"/>
    <n v="5147.1899999999996"/>
    <n v="5147.1889000000001"/>
    <n v="1.0999999994965E-3"/>
    <n v="5147.1899999999996"/>
    <n v="0"/>
    <x v="0"/>
    <m/>
    <m/>
    <m/>
    <m/>
    <s v="none"/>
    <m/>
    <m/>
    <m/>
    <x v="0"/>
    <m/>
    <x v="0"/>
  </r>
  <r>
    <s v="CORPGP2GP2943Q2 2020EUR"/>
    <x v="2"/>
    <n v="119761"/>
    <s v="SCENTAIR TECHNOLOGIES"/>
    <s v="GP2GP2943"/>
    <s v="Q2 2020"/>
    <s v="EUR"/>
    <n v="4617.1000000000004"/>
    <n v="4617.1005999999998"/>
    <n v="-5.9999999939464E-4"/>
    <n v="4617.1000000000004"/>
    <n v="0"/>
    <x v="0"/>
    <m/>
    <m/>
    <m/>
    <m/>
    <s v="none"/>
    <m/>
    <m/>
    <m/>
    <x v="0"/>
    <m/>
    <x v="0"/>
  </r>
  <r>
    <s v="CORPGP2GP2943Q3 2020EUR"/>
    <x v="2"/>
    <n v="119761"/>
    <s v="SCENTAIR TECHNOLOGIES"/>
    <s v="GP2GP2943"/>
    <s v="Q3 2020"/>
    <s v="EUR"/>
    <n v="5099.37"/>
    <n v="5099.3725999999997"/>
    <n v="-2.59999999980209E-3"/>
    <n v="5099.37"/>
    <n v="0"/>
    <x v="0"/>
    <m/>
    <m/>
    <m/>
    <m/>
    <s v="none"/>
    <m/>
    <m/>
    <m/>
    <x v="0"/>
    <m/>
    <x v="0"/>
  </r>
  <r>
    <s v="CORPGP2GP2943Q4 2020EUR"/>
    <x v="2"/>
    <n v="119761"/>
    <s v="SCENTAIR TECHNOLOGIES"/>
    <s v="GP2GP2943"/>
    <s v="Q4 2020"/>
    <s v="EUR"/>
    <n v="8456.56"/>
    <n v="8456.5630999999994"/>
    <n v="-3.09999999990395E-3"/>
    <n v="8456.56"/>
    <n v="0"/>
    <x v="0"/>
    <m/>
    <m/>
    <m/>
    <m/>
    <s v="none"/>
    <m/>
    <m/>
    <m/>
    <x v="0"/>
    <m/>
    <x v="0"/>
  </r>
  <r>
    <s v="CORPGP4GP2537Y 2020EUR"/>
    <x v="2"/>
    <n v="121890"/>
    <s v="LISTEN TOO"/>
    <s v="GP4GP2537"/>
    <s v="Y 2020"/>
    <s v="EUR"/>
    <n v="52046.53"/>
    <n v="52046.529000000002"/>
    <n v="9.9999999656574801E-4"/>
    <n v="52046.53"/>
    <n v="0"/>
    <x v="0"/>
    <m/>
    <m/>
    <m/>
    <m/>
    <s v="none"/>
    <m/>
    <m/>
    <m/>
    <x v="0"/>
    <m/>
    <x v="0"/>
  </r>
  <r>
    <s v="CORPGP4GP2399Y 2020EUR"/>
    <x v="2"/>
    <n v="121962"/>
    <s v="EXPERTIME"/>
    <s v="GP4GP2399"/>
    <s v="Y 2020"/>
    <s v="EUR"/>
    <n v="8690"/>
    <n v="8690"/>
    <n v="0"/>
    <n v="8690"/>
    <n v="0"/>
    <x v="0"/>
    <m/>
    <m/>
    <m/>
    <m/>
    <s v="none"/>
    <m/>
    <m/>
    <m/>
    <x v="0"/>
    <m/>
    <x v="0"/>
  </r>
  <r>
    <s v="CORPGP4GP2530Y 2020EUR"/>
    <x v="2"/>
    <n v="122301"/>
    <s v="LIFE FITNESS (ATLANTIC) B.V."/>
    <s v="GP4GP2530"/>
    <s v="Y 2020"/>
    <s v="EUR"/>
    <n v="13268.4"/>
    <n v="13268.4"/>
    <n v="0"/>
    <n v="13268.4"/>
    <n v="0"/>
    <x v="0"/>
    <m/>
    <m/>
    <m/>
    <m/>
    <s v="none"/>
    <m/>
    <m/>
    <m/>
    <x v="0"/>
    <m/>
    <x v="0"/>
  </r>
  <r>
    <s v="CORP2326002Q1 2020EUR"/>
    <x v="2"/>
    <n v="122475"/>
    <s v="BK GROUP SRL"/>
    <n v="2326002"/>
    <s v="Q1 2020"/>
    <s v="EUR"/>
    <n v="8312.16"/>
    <n v="8312.15"/>
    <n v="1.0000000000218201E-2"/>
    <n v="8312.16"/>
    <n v="0"/>
    <x v="0"/>
    <m/>
    <m/>
    <m/>
    <m/>
    <s v="none"/>
    <m/>
    <m/>
    <m/>
    <x v="0"/>
    <m/>
    <x v="0"/>
  </r>
  <r>
    <s v="CORP2326002Q2 2020EUR"/>
    <x v="2"/>
    <n v="122475"/>
    <s v="BK GROUP SRL"/>
    <n v="2326002"/>
    <s v="Q2 2020"/>
    <s v="EUR"/>
    <n v="3043.66"/>
    <n v="3043.65"/>
    <n v="9.9999999997635296E-3"/>
    <n v="3043.66"/>
    <n v="0"/>
    <x v="0"/>
    <m/>
    <m/>
    <m/>
    <m/>
    <s v="none"/>
    <m/>
    <m/>
    <m/>
    <x v="0"/>
    <m/>
    <x v="0"/>
  </r>
  <r>
    <s v="CORP2326002Q3 2020EUR"/>
    <x v="2"/>
    <n v="122475"/>
    <s v="BK GROUP SRL"/>
    <n v="2326002"/>
    <s v="Q3 2020"/>
    <s v="EUR"/>
    <n v="727.26"/>
    <n v="727.25"/>
    <n v="9.9999999999908998E-3"/>
    <n v="727.26"/>
    <n v="0"/>
    <x v="0"/>
    <m/>
    <m/>
    <m/>
    <m/>
    <s v="none"/>
    <m/>
    <m/>
    <m/>
    <x v="0"/>
    <m/>
    <x v="0"/>
  </r>
  <r>
    <s v="CORP2326002Q4 2020EUR"/>
    <x v="2"/>
    <n v="122475"/>
    <s v="BK GROUP SRL"/>
    <n v="2326002"/>
    <s v="Q4 2020"/>
    <s v="EUR"/>
    <n v="5334.46"/>
    <n v="5334.45"/>
    <n v="1.0000000000218201E-2"/>
    <n v="5334.46"/>
    <n v="0"/>
    <x v="0"/>
    <m/>
    <m/>
    <m/>
    <m/>
    <s v="none"/>
    <m/>
    <m/>
    <m/>
    <x v="0"/>
    <m/>
    <x v="0"/>
  </r>
  <r>
    <s v="CORPGP2GP2500Q1 2020EUR"/>
    <x v="2"/>
    <n v="123577"/>
    <s v="VITRA INTERNATIONAL AG"/>
    <s v="GP2GP2500"/>
    <s v="Q1 2020"/>
    <s v="EUR"/>
    <n v="1425.44"/>
    <n v="1425.4353000000001"/>
    <n v="4.6999999999570701E-3"/>
    <n v="1425.44"/>
    <n v="0"/>
    <x v="0"/>
    <m/>
    <m/>
    <m/>
    <m/>
    <s v="none"/>
    <m/>
    <m/>
    <m/>
    <x v="0"/>
    <m/>
    <x v="0"/>
  </r>
  <r>
    <s v="CORPGP2GP2500Q2 2020EUR"/>
    <x v="2"/>
    <n v="123577"/>
    <s v="VITRA INTERNATIONAL AG"/>
    <s v="GP2GP2500"/>
    <s v="Q2 2020"/>
    <s v="EUR"/>
    <n v="532.42999999999995"/>
    <n v="532.42679999999996"/>
    <n v="3.19999999999254E-3"/>
    <n v="532.42999999999995"/>
    <n v="0"/>
    <x v="0"/>
    <m/>
    <m/>
    <m/>
    <m/>
    <s v="none"/>
    <m/>
    <m/>
    <m/>
    <x v="0"/>
    <m/>
    <x v="0"/>
  </r>
  <r>
    <s v="CORPGP2GP2500Q3 2020EUR"/>
    <x v="2"/>
    <n v="123577"/>
    <s v="VITRA INTERNATIONAL AG"/>
    <s v="GP2GP2500"/>
    <s v="Q3 2020"/>
    <s v="EUR"/>
    <n v="810.87"/>
    <n v="810.8655"/>
    <n v="4.5000000000072699E-3"/>
    <n v="810.87"/>
    <n v="0"/>
    <x v="0"/>
    <m/>
    <m/>
    <m/>
    <m/>
    <s v="none"/>
    <m/>
    <m/>
    <m/>
    <x v="0"/>
    <m/>
    <x v="0"/>
  </r>
  <r>
    <s v="CORPGP2GP2500Q4 2020EUR"/>
    <x v="2"/>
    <n v="123577"/>
    <s v="VITRA INTERNATIONAL AG"/>
    <s v="GP2GP2500"/>
    <s v="Q4 2020"/>
    <s v="EUR"/>
    <n v="350.27"/>
    <n v="350.26740000000001"/>
    <n v="2.5999999999726199E-3"/>
    <n v="350.27"/>
    <n v="0"/>
    <x v="0"/>
    <m/>
    <m/>
    <m/>
    <m/>
    <s v="none"/>
    <m/>
    <m/>
    <m/>
    <x v="0"/>
    <m/>
    <x v="0"/>
  </r>
  <r>
    <s v="CORPGP2GP2959Y 2020EUR"/>
    <x v="2"/>
    <n v="160527"/>
    <s v="LR PARIS"/>
    <s v="GP2GP2959"/>
    <s v="Y 2020"/>
    <s v="EUR"/>
    <n v="728.39"/>
    <n v="728.38499999999999"/>
    <n v="4.9999999999954499E-3"/>
    <n v="728.39"/>
    <n v="0"/>
    <x v="0"/>
    <m/>
    <m/>
    <m/>
    <m/>
    <s v="none"/>
    <m/>
    <m/>
    <m/>
    <x v="0"/>
    <m/>
    <x v="0"/>
  </r>
  <r>
    <s v="CORPGP4GP21097Q3 2020EUR"/>
    <x v="2"/>
    <n v="160837"/>
    <s v="BIC GRAPHIC EUROPE"/>
    <s v="GP4GP21097"/>
    <s v="Q3 2020"/>
    <s v="EUR"/>
    <n v="4672.8899999999903"/>
    <n v="4672.8923999999997"/>
    <n v="-2.4000000003070402E-3"/>
    <n v="4672.8899999999903"/>
    <n v="0"/>
    <x v="0"/>
    <m/>
    <m/>
    <m/>
    <m/>
    <s v="none"/>
    <m/>
    <m/>
    <m/>
    <x v="0"/>
    <m/>
    <x v="0"/>
  </r>
  <r>
    <s v="CORPGP4GP21097Q4 2020EUR"/>
    <x v="2"/>
    <n v="160837"/>
    <s v="BIC GRAPHIC EUROPE"/>
    <s v="GP4GP21097"/>
    <s v="Q4 2020"/>
    <s v="EUR"/>
    <n v="2532.06"/>
    <n v="2532.0576000000001"/>
    <n v="2.3999999998522898E-3"/>
    <n v="2532.06"/>
    <n v="0"/>
    <x v="0"/>
    <m/>
    <m/>
    <m/>
    <m/>
    <s v="none"/>
    <m/>
    <m/>
    <m/>
    <x v="0"/>
    <m/>
    <x v="0"/>
  </r>
  <r>
    <s v="CORPGP2GP21081Q3 2020EUR"/>
    <x v="2"/>
    <n v="160873"/>
    <s v="HOSTITALIA - UHS"/>
    <s v="GP2GP21081"/>
    <s v="Q3 2020"/>
    <s v="EUR"/>
    <n v="711.72"/>
    <n v="711.72"/>
    <n v="0"/>
    <n v="711.72"/>
    <n v="0"/>
    <x v="0"/>
    <m/>
    <m/>
    <m/>
    <m/>
    <s v="none"/>
    <m/>
    <m/>
    <m/>
    <x v="0"/>
    <m/>
    <x v="0"/>
  </r>
  <r>
    <s v="CORPGP4GP2375Y 2020EUR"/>
    <x v="2"/>
    <n v="178347"/>
    <s v="MALTEM CONSULTING (OPENBRIDGE)"/>
    <s v="GP4GP2375"/>
    <s v="Y 2020"/>
    <s v="EUR"/>
    <n v="11692.31"/>
    <n v="11692.31"/>
    <n v="0"/>
    <n v="11692.31"/>
    <n v="0"/>
    <x v="0"/>
    <m/>
    <m/>
    <m/>
    <m/>
    <s v="none"/>
    <m/>
    <m/>
    <m/>
    <x v="0"/>
    <m/>
    <x v="0"/>
  </r>
  <r>
    <s v="CORPGP4GP2210STY 2020USD"/>
    <x v="2"/>
    <n v="179860"/>
    <s v="NOR1 INC"/>
    <s v="GP4GP2210ST"/>
    <s v="Y 2020"/>
    <s v="USD"/>
    <n v="137711.54999999999"/>
    <n v="137711.55780000001"/>
    <n v="-7.8000000212341504E-3"/>
    <n v="137711.54999999999"/>
    <n v="0"/>
    <x v="0"/>
    <m/>
    <m/>
    <m/>
    <m/>
    <s v="none"/>
    <s v="Métier"/>
    <s v="Nicolas"/>
    <s v="[MT] Il faut mettre à 0 le déclaratif et les ajustements pour pouvoir archiver la participation.  [24189]. De mon côté j'ai rechargé le déclaratif et l'ajustement sur la bonne participation."/>
    <x v="2"/>
    <s v="Zakaria"/>
    <x v="6"/>
  </r>
  <r>
    <s v="CORPGP2GP2495Q1 2020EUR"/>
    <x v="2"/>
    <n v="179978"/>
    <s v="EMECO EUROPE SRL"/>
    <s v="GP2GP2495"/>
    <s v="Q1 2020"/>
    <s v="EUR"/>
    <n v="235.47"/>
    <n v="235.47"/>
    <n v="0"/>
    <n v="235.47"/>
    <n v="0"/>
    <x v="0"/>
    <m/>
    <m/>
    <m/>
    <m/>
    <s v="none"/>
    <m/>
    <m/>
    <m/>
    <x v="0"/>
    <m/>
    <x v="0"/>
  </r>
  <r>
    <s v="CORPGP2GP2495Q2 2020EUR"/>
    <x v="2"/>
    <n v="179978"/>
    <s v="EMECO EUROPE SRL"/>
    <s v="GP2GP2495"/>
    <s v="Q2 2020"/>
    <s v="EUR"/>
    <n v="533.07000000000005"/>
    <n v="533.07000000000005"/>
    <n v="0"/>
    <n v="533.07000000000005"/>
    <n v="0"/>
    <x v="0"/>
    <m/>
    <m/>
    <m/>
    <m/>
    <s v="none"/>
    <m/>
    <m/>
    <m/>
    <x v="0"/>
    <m/>
    <x v="0"/>
  </r>
  <r>
    <s v="CORPGP2GP2495Q3 2020EUR"/>
    <x v="2"/>
    <n v="179978"/>
    <s v="EMECO EUROPE SRL"/>
    <s v="GP2GP2495"/>
    <s v="Q3 2020"/>
    <s v="EUR"/>
    <n v="170.46"/>
    <n v="170.46"/>
    <n v="0"/>
    <n v="170.46"/>
    <n v="0"/>
    <x v="0"/>
    <m/>
    <m/>
    <m/>
    <m/>
    <s v="none"/>
    <m/>
    <m/>
    <m/>
    <x v="0"/>
    <m/>
    <x v="0"/>
  </r>
  <r>
    <s v="CORPGP2GP2495Q4 2020EUR"/>
    <x v="2"/>
    <n v="179978"/>
    <s v="EMECO EUROPE SRL"/>
    <s v="GP2GP2495"/>
    <s v="Q4 2020"/>
    <s v="EUR"/>
    <n v="460.77"/>
    <n v="460.76850000000002"/>
    <n v="1.4999999999645199E-3"/>
    <n v="460.77"/>
    <n v="0"/>
    <x v="0"/>
    <m/>
    <m/>
    <m/>
    <m/>
    <s v="none"/>
    <m/>
    <m/>
    <m/>
    <x v="0"/>
    <m/>
    <x v="0"/>
  </r>
  <r>
    <s v="CORPGP2GP2576Y 2020EUR"/>
    <x v="2"/>
    <n v="184282"/>
    <s v="SOFTLINE"/>
    <s v="GP2GP2576"/>
    <s v="Y 2020"/>
    <s v="EUR"/>
    <n v="2503.5"/>
    <n v="2503.5"/>
    <n v="0"/>
    <n v="2503.5"/>
    <n v="0"/>
    <x v="0"/>
    <m/>
    <m/>
    <m/>
    <m/>
    <s v="none"/>
    <m/>
    <m/>
    <m/>
    <x v="0"/>
    <m/>
    <x v="0"/>
  </r>
  <r>
    <s v="CORPGP4GP2572Y 2020EUR"/>
    <x v="2"/>
    <n v="184974"/>
    <s v="AURES TECHNOLOGIES"/>
    <s v="GP4GP2572"/>
    <s v="Y 2020"/>
    <s v="EUR"/>
    <n v="2236.02"/>
    <n v="2236.02"/>
    <n v="0"/>
    <n v="2236.02"/>
    <n v="0"/>
    <x v="0"/>
    <m/>
    <m/>
    <m/>
    <m/>
    <s v="none"/>
    <s v="Métier"/>
    <s v="Emmanuel"/>
    <s v="[EF] Je ne trouve pas l'ajustement dans A2S. Voir si on peut retrouver l'info pour reloader. Attention 2020 pour année cloturée donc il faudra également faire changer la période_x000a_[NB] Le déclaratif est en hotel et le contrat en Pays. Correction S.Pofilet du contrat prévu semaine du 09/05"/>
    <x v="1"/>
    <s v="Nicolas"/>
    <x v="9"/>
  </r>
  <r>
    <s v="CORPGP4GP11106Y 2020EUR"/>
    <x v="2"/>
    <n v="185556"/>
    <s v="ADOLF DARBO AG"/>
    <s v="GP4GP11106"/>
    <s v="Y 2020"/>
    <s v="EUR"/>
    <n v="1251.52"/>
    <n v="1251.5235"/>
    <n v="-3.5000000000309198E-3"/>
    <n v="1251.52"/>
    <n v="0"/>
    <x v="0"/>
    <m/>
    <m/>
    <m/>
    <m/>
    <s v="none"/>
    <m/>
    <m/>
    <m/>
    <x v="0"/>
    <m/>
    <x v="0"/>
  </r>
  <r>
    <s v="CORPGP3MERD2314Y 2020EUR"/>
    <x v="2"/>
    <n v="188594"/>
    <s v="LEGRAND SNC"/>
    <s v="GP3MERD2314"/>
    <s v="Y 2020"/>
    <s v="EUR"/>
    <n v="1948.03"/>
    <n v="1948.0288"/>
    <n v="1.1999999999261399E-3"/>
    <n v="1948.03"/>
    <n v="0"/>
    <x v="0"/>
    <m/>
    <m/>
    <m/>
    <m/>
    <s v="none"/>
    <m/>
    <m/>
    <m/>
    <x v="0"/>
    <m/>
    <x v="0"/>
  </r>
  <r>
    <s v="CORPGP2GP2614Q1 2020EUR"/>
    <x v="2"/>
    <n v="188632"/>
    <s v="B&amp;T S.P.A."/>
    <s v="GP2GP2614"/>
    <s v="Q1 2020"/>
    <s v="EUR"/>
    <n v="7779.85"/>
    <n v="7779.8474999999999"/>
    <n v="2.5000000005093101E-3"/>
    <n v="7779.85"/>
    <n v="0"/>
    <x v="0"/>
    <m/>
    <m/>
    <m/>
    <m/>
    <s v="none"/>
    <m/>
    <m/>
    <m/>
    <x v="0"/>
    <m/>
    <x v="0"/>
  </r>
  <r>
    <s v="CORPGP2GP2614Q2 2020EUR"/>
    <x v="2"/>
    <n v="188632"/>
    <s v="B&amp;T S.P.A."/>
    <s v="GP2GP2614"/>
    <s v="Q2 2020"/>
    <s v="EUR"/>
    <n v="346.25"/>
    <n v="346.25"/>
    <n v="0"/>
    <n v="346.25"/>
    <n v="0"/>
    <x v="0"/>
    <m/>
    <m/>
    <m/>
    <m/>
    <s v="none"/>
    <m/>
    <m/>
    <m/>
    <x v="0"/>
    <m/>
    <x v="0"/>
  </r>
  <r>
    <s v="CORPGP2GP2614Q3 2020EUR"/>
    <x v="2"/>
    <n v="188632"/>
    <s v="B&amp;T S.P.A."/>
    <s v="GP2GP2614"/>
    <s v="Q3 2020"/>
    <s v="EUR"/>
    <n v="6106.86"/>
    <n v="6106.8644999999997"/>
    <n v="-4.5000000000072699E-3"/>
    <n v="6106.86"/>
    <n v="0"/>
    <x v="0"/>
    <m/>
    <m/>
    <m/>
    <m/>
    <s v="none"/>
    <m/>
    <m/>
    <m/>
    <x v="0"/>
    <m/>
    <x v="0"/>
  </r>
  <r>
    <s v="CORPGP2GP2614Q4 2020EUR"/>
    <x v="2"/>
    <n v="188632"/>
    <s v="B&amp;T S.P.A."/>
    <s v="GP2GP2614"/>
    <s v="Q4 2020"/>
    <s v="EUR"/>
    <n v="4711.82"/>
    <n v="4711.8209999999999"/>
    <n v="-1.0000000002037201E-3"/>
    <n v="4711.82"/>
    <n v="0"/>
    <x v="0"/>
    <m/>
    <m/>
    <m/>
    <m/>
    <s v="none"/>
    <m/>
    <m/>
    <m/>
    <x v="0"/>
    <m/>
    <x v="0"/>
  </r>
  <r>
    <s v="CORPGP4GP2723Q1 2020EUR"/>
    <x v="2"/>
    <n v="188632"/>
    <s v="B&amp;T S.P.A."/>
    <s v="GP4GP2723"/>
    <s v="Q1 2020"/>
    <s v="EUR"/>
    <n v="9236.01"/>
    <n v="9236.0079999999998"/>
    <n v="2.0000000004074502E-3"/>
    <n v="9236.01"/>
    <n v="0"/>
    <x v="0"/>
    <m/>
    <m/>
    <m/>
    <m/>
    <s v="none"/>
    <m/>
    <m/>
    <m/>
    <x v="0"/>
    <m/>
    <x v="0"/>
  </r>
  <r>
    <s v="CORPGP4GP2723Q2 2020EUR"/>
    <x v="2"/>
    <n v="188632"/>
    <s v="B&amp;T S.P.A."/>
    <s v="GP4GP2723"/>
    <s v="Q2 2020"/>
    <s v="EUR"/>
    <n v="3440.56"/>
    <n v="3440.56"/>
    <n v="0"/>
    <n v="3440.56"/>
    <n v="0"/>
    <x v="0"/>
    <m/>
    <m/>
    <m/>
    <m/>
    <s v="none"/>
    <m/>
    <m/>
    <m/>
    <x v="0"/>
    <m/>
    <x v="0"/>
  </r>
  <r>
    <s v="CORPGP4GP2723Q4 2020EUR"/>
    <x v="2"/>
    <n v="188632"/>
    <s v="B&amp;T S.P.A."/>
    <s v="GP4GP2723"/>
    <s v="Q4 2020"/>
    <s v="EUR"/>
    <n v="6122.68"/>
    <n v="6122.6840000000002"/>
    <n v="-3.9999999999054099E-3"/>
    <n v="6122.68"/>
    <n v="0"/>
    <x v="0"/>
    <m/>
    <m/>
    <m/>
    <m/>
    <s v="none"/>
    <m/>
    <m/>
    <m/>
    <x v="0"/>
    <m/>
    <x v="0"/>
  </r>
  <r>
    <s v="CORPGP2GP2797Q1 2020EUR"/>
    <x v="2"/>
    <n v="189512"/>
    <s v="ASTRO LIGHTING LTD"/>
    <s v="GP2GP2797"/>
    <s v="Q1 2020"/>
    <s v="EUR"/>
    <n v="1327.72"/>
    <n v="1327.722"/>
    <n v="-1.9999999999527002E-3"/>
    <n v="1327.72"/>
    <n v="0"/>
    <x v="0"/>
    <m/>
    <m/>
    <m/>
    <m/>
    <s v="none"/>
    <m/>
    <m/>
    <m/>
    <x v="0"/>
    <m/>
    <x v="0"/>
  </r>
  <r>
    <s v="CORPGP2GP2797Q3 2020EUR"/>
    <x v="2"/>
    <n v="189512"/>
    <s v="ASTRO LIGHTING LTD"/>
    <s v="GP2GP2797"/>
    <s v="Q3 2020"/>
    <s v="EUR"/>
    <n v="7.39"/>
    <n v="7.3920000000000003"/>
    <n v="-2.0000000000006601E-3"/>
    <n v="7.39"/>
    <n v="0"/>
    <x v="0"/>
    <m/>
    <m/>
    <m/>
    <m/>
    <s v="none"/>
    <m/>
    <m/>
    <m/>
    <x v="0"/>
    <m/>
    <x v="0"/>
  </r>
  <r>
    <s v="CORPGP2GP2819Q1 2020EUR"/>
    <x v="2"/>
    <n v="189773"/>
    <s v="DCW ENTREPRISES"/>
    <s v="GP2GP2819"/>
    <s v="Q1 2020"/>
    <s v="EUR"/>
    <n v="223.63"/>
    <n v="223.63200000000001"/>
    <n v="-2.0000000000095402E-3"/>
    <n v="223.63"/>
    <n v="0"/>
    <x v="0"/>
    <m/>
    <m/>
    <m/>
    <m/>
    <s v="none"/>
    <m/>
    <m/>
    <m/>
    <x v="0"/>
    <m/>
    <x v="0"/>
  </r>
  <r>
    <s v="CORPGP2GP2819Q2 2020EUR"/>
    <x v="2"/>
    <n v="189773"/>
    <s v="DCW ENTREPRISES"/>
    <s v="GP2GP2819"/>
    <s v="Q2 2020"/>
    <s v="EUR"/>
    <n v="97.13"/>
    <n v="97.134"/>
    <n v="-4.0000000000048799E-3"/>
    <n v="97.13"/>
    <n v="0"/>
    <x v="0"/>
    <m/>
    <m/>
    <m/>
    <m/>
    <s v="none"/>
    <m/>
    <m/>
    <m/>
    <x v="0"/>
    <m/>
    <x v="0"/>
  </r>
  <r>
    <s v="CORPGP2GP2819Q3 2020EUR"/>
    <x v="2"/>
    <n v="189773"/>
    <s v="DCW ENTREPRISES"/>
    <s v="GP2GP2819"/>
    <s v="Q3 2020"/>
    <s v="EUR"/>
    <n v="1684.72"/>
    <n v="1684.7159999999999"/>
    <n v="4.0000000001327802E-3"/>
    <n v="1684.72"/>
    <n v="0"/>
    <x v="0"/>
    <m/>
    <m/>
    <m/>
    <m/>
    <s v="none"/>
    <m/>
    <m/>
    <m/>
    <x v="0"/>
    <m/>
    <x v="0"/>
  </r>
  <r>
    <s v="CORPGP2GP2819Q4 2020EUR"/>
    <x v="2"/>
    <n v="189773"/>
    <s v="DCW ENTREPRISES"/>
    <s v="GP2GP2819"/>
    <s v="Q4 2020"/>
    <s v="EUR"/>
    <n v="1475.94"/>
    <n v="1475.94"/>
    <n v="0"/>
    <n v="1475.94"/>
    <n v="0"/>
    <x v="0"/>
    <m/>
    <m/>
    <m/>
    <m/>
    <s v="none"/>
    <m/>
    <m/>
    <m/>
    <x v="0"/>
    <m/>
    <x v="0"/>
  </r>
  <r>
    <s v="CORPGP4GP2688Y 2020EUR"/>
    <x v="2"/>
    <n v="191454"/>
    <s v="SOAT"/>
    <s v="GP4GP2688"/>
    <s v="Y 2020"/>
    <s v="EUR"/>
    <n v="16830.72"/>
    <n v="16830.720499999999"/>
    <n v="-4.99999998282874E-4"/>
    <n v="16830.72"/>
    <n v="0"/>
    <x v="0"/>
    <m/>
    <m/>
    <m/>
    <m/>
    <s v="none"/>
    <m/>
    <m/>
    <m/>
    <x v="0"/>
    <m/>
    <x v="0"/>
  </r>
  <r>
    <s v="CORPGP2GP2593Q1 2020EUR"/>
    <x v="2"/>
    <n v="192937"/>
    <s v="ALLOCACOC BV"/>
    <s v="GP2GP2593"/>
    <s v="Q1 2020"/>
    <s v="EUR"/>
    <n v="1138.82"/>
    <n v="1138.8249000000001"/>
    <n v="-4.9000000001342397E-3"/>
    <n v="1138.82"/>
    <n v="0"/>
    <x v="0"/>
    <m/>
    <m/>
    <m/>
    <m/>
    <s v="none"/>
    <m/>
    <m/>
    <m/>
    <x v="0"/>
    <m/>
    <x v="0"/>
  </r>
  <r>
    <s v="CORPGP2GP2593Q2 2020EUR"/>
    <x v="2"/>
    <n v="192937"/>
    <s v="ALLOCACOC BV"/>
    <s v="GP2GP2593"/>
    <s v="Q2 2020"/>
    <s v="EUR"/>
    <n v="248.18"/>
    <n v="248.17500000000001"/>
    <n v="4.9999999999954499E-3"/>
    <n v="248.18"/>
    <n v="0"/>
    <x v="0"/>
    <m/>
    <m/>
    <m/>
    <m/>
    <s v="none"/>
    <m/>
    <m/>
    <m/>
    <x v="0"/>
    <m/>
    <x v="0"/>
  </r>
  <r>
    <s v="CORPGP2GP2593Q3 2020EUR"/>
    <x v="2"/>
    <n v="192937"/>
    <s v="ALLOCACOC BV"/>
    <s v="GP2GP2593"/>
    <s v="Q3 2020"/>
    <s v="EUR"/>
    <n v="243.23"/>
    <n v="243.2295"/>
    <n v="4.9999999998817603E-4"/>
    <n v="243.23"/>
    <n v="0"/>
    <x v="0"/>
    <m/>
    <m/>
    <m/>
    <m/>
    <s v="none"/>
    <m/>
    <m/>
    <m/>
    <x v="0"/>
    <m/>
    <x v="0"/>
  </r>
  <r>
    <s v="CORPGP2GP2593Q4 2020EUR"/>
    <x v="2"/>
    <n v="192937"/>
    <s v="ALLOCACOC BV"/>
    <s v="GP2GP2593"/>
    <s v="Q4 2020"/>
    <s v="EUR"/>
    <n v="148.31"/>
    <n v="148.31100000000001"/>
    <n v="-1.0000000000047701E-3"/>
    <n v="148.31"/>
    <n v="0"/>
    <x v="0"/>
    <m/>
    <m/>
    <m/>
    <m/>
    <s v="none"/>
    <m/>
    <m/>
    <m/>
    <x v="0"/>
    <m/>
    <x v="0"/>
  </r>
  <r>
    <s v="CORPGP4GP2570Y 2020EUR"/>
    <x v="2"/>
    <n v="193437"/>
    <s v="LENOVO FRANCE SAS"/>
    <s v="GP4GP2570"/>
    <s v="Y 2020"/>
    <s v="EUR"/>
    <n v="19094.32"/>
    <n v="19094.32"/>
    <n v="0"/>
    <n v="19094.32"/>
    <n v="0"/>
    <x v="0"/>
    <m/>
    <m/>
    <m/>
    <m/>
    <s v="none"/>
    <m/>
    <m/>
    <m/>
    <x v="0"/>
    <m/>
    <x v="0"/>
  </r>
  <r>
    <s v="CORPGP4GP2637Y 2020EUR"/>
    <x v="2"/>
    <n v="196452"/>
    <s v="SFEIR"/>
    <s v="GP4GP2637"/>
    <s v="Y 2020"/>
    <s v="EUR"/>
    <n v="3552.75"/>
    <n v="3552.75"/>
    <n v="0"/>
    <n v="3552.75"/>
    <n v="0"/>
    <x v="0"/>
    <m/>
    <m/>
    <m/>
    <m/>
    <s v="none"/>
    <m/>
    <m/>
    <m/>
    <x v="0"/>
    <m/>
    <x v="0"/>
  </r>
  <r>
    <s v="CORPGP2GP2463Q1 2020EUR"/>
    <x v="2"/>
    <n v="209105"/>
    <s v="DECOCERAM"/>
    <s v="GP2GP2463"/>
    <s v="Q1 2020"/>
    <s v="EUR"/>
    <n v="4986.0200000000004"/>
    <n v="4986.0155999999997"/>
    <n v="4.4000000007144904E-3"/>
    <n v="4986.0200000000004"/>
    <n v="0"/>
    <x v="0"/>
    <m/>
    <m/>
    <m/>
    <m/>
    <s v="none"/>
    <m/>
    <m/>
    <m/>
    <x v="0"/>
    <m/>
    <x v="0"/>
  </r>
  <r>
    <s v="CORPGP2GP2463Q2 2020EUR"/>
    <x v="2"/>
    <n v="209105"/>
    <s v="DECOCERAM"/>
    <s v="GP2GP2463"/>
    <s v="Q2 2020"/>
    <s v="EUR"/>
    <n v="7361.69"/>
    <n v="7361.6916000000001"/>
    <n v="-1.6000000005078601E-3"/>
    <n v="7361.69"/>
    <n v="0"/>
    <x v="0"/>
    <m/>
    <m/>
    <m/>
    <m/>
    <s v="none"/>
    <m/>
    <m/>
    <m/>
    <x v="0"/>
    <m/>
    <x v="0"/>
  </r>
  <r>
    <s v="CORPGP2GP2463Q3 2020EUR"/>
    <x v="2"/>
    <n v="209105"/>
    <s v="DECOCERAM"/>
    <s v="GP2GP2463"/>
    <s v="Q3 2020"/>
    <s v="EUR"/>
    <n v="2888.97"/>
    <n v="2888.9735999999998"/>
    <n v="-3.6000000000058199E-3"/>
    <n v="2888.97"/>
    <n v="0"/>
    <x v="0"/>
    <m/>
    <m/>
    <m/>
    <m/>
    <s v="none"/>
    <m/>
    <m/>
    <m/>
    <x v="0"/>
    <m/>
    <x v="0"/>
  </r>
  <r>
    <s v="CORPGP4GP2991Y 2020EUR"/>
    <x v="2"/>
    <n v="210079"/>
    <s v="WINTERHALTER"/>
    <s v="GP4GP2991"/>
    <s v="Y 2020"/>
    <s v="EUR"/>
    <n v="154.94"/>
    <n v="154.9375"/>
    <n v="2.4999999999977202E-3"/>
    <n v="154.94"/>
    <n v="0"/>
    <x v="0"/>
    <m/>
    <m/>
    <m/>
    <m/>
    <s v="none"/>
    <m/>
    <m/>
    <m/>
    <x v="0"/>
    <m/>
    <x v="0"/>
  </r>
  <r>
    <s v="CORPGP2GP2271-1Q1 2020EUR"/>
    <x v="2"/>
    <n v="211603"/>
    <s v="MOUSSE DU NORD MATNOR"/>
    <s v="GP2GP2271-1"/>
    <s v="Q1 2020"/>
    <s v="EUR"/>
    <n v="4127.5200000000004"/>
    <n v="4127.5182000000004"/>
    <n v="1.8000000000029099E-3"/>
    <n v="4127.5200000000004"/>
    <n v="0"/>
    <x v="0"/>
    <m/>
    <m/>
    <m/>
    <m/>
    <s v="none"/>
    <m/>
    <m/>
    <m/>
    <x v="0"/>
    <m/>
    <x v="0"/>
  </r>
  <r>
    <s v="CORPGP2GP2271-1Q2 2020EUR"/>
    <x v="2"/>
    <n v="211603"/>
    <s v="MOUSSE DU NORD MATNOR"/>
    <s v="GP2GP2271-1"/>
    <s v="Q2 2020"/>
    <s v="EUR"/>
    <n v="4895.95"/>
    <n v="4895.9513999999999"/>
    <n v="-1.4000000001033099E-3"/>
    <n v="4895.95"/>
    <n v="0"/>
    <x v="0"/>
    <m/>
    <m/>
    <m/>
    <m/>
    <s v="none"/>
    <m/>
    <m/>
    <m/>
    <x v="0"/>
    <m/>
    <x v="0"/>
  </r>
  <r>
    <s v="CORPGP2GP2271-1Q3 2020EUR"/>
    <x v="2"/>
    <n v="211603"/>
    <s v="MOUSSE DU NORD MATNOR"/>
    <s v="GP2GP2271-1"/>
    <s v="Q3 2020"/>
    <s v="EUR"/>
    <n v="2331.75"/>
    <n v="2331.7476000000001"/>
    <n v="2.3999999998522898E-3"/>
    <n v="2331.75"/>
    <n v="0"/>
    <x v="0"/>
    <m/>
    <m/>
    <m/>
    <m/>
    <s v="none"/>
    <m/>
    <m/>
    <m/>
    <x v="0"/>
    <m/>
    <x v="0"/>
  </r>
  <r>
    <s v="CORPGP2GP2271-1Q4 2020EUR"/>
    <x v="2"/>
    <n v="211603"/>
    <s v="MOUSSE DU NORD MATNOR"/>
    <s v="GP2GP2271-1"/>
    <s v="Q4 2020"/>
    <s v="EUR"/>
    <n v="1863.96"/>
    <n v="1863.9588000000001"/>
    <n v="1.1999999999261399E-3"/>
    <n v="1863.96"/>
    <n v="0"/>
    <x v="0"/>
    <m/>
    <m/>
    <m/>
    <m/>
    <s v="none"/>
    <m/>
    <m/>
    <m/>
    <x v="0"/>
    <m/>
    <x v="0"/>
  </r>
  <r>
    <s v="CORPGP3MERD2272-1Q1 2020EUR"/>
    <x v="2"/>
    <n v="211603"/>
    <s v="MOUSSE DU NORD MATNOR"/>
    <s v="GP3MERD2272-1"/>
    <s v="Q1 2020"/>
    <s v="EUR"/>
    <n v="849.46"/>
    <n v="849.45540000000005"/>
    <n v="4.5999999999821696E-3"/>
    <n v="849.46"/>
    <n v="0"/>
    <x v="0"/>
    <m/>
    <m/>
    <m/>
    <m/>
    <s v="none"/>
    <m/>
    <m/>
    <m/>
    <x v="0"/>
    <m/>
    <x v="0"/>
  </r>
  <r>
    <s v="CORPGP3MERD2272-1Q2 2020EUR"/>
    <x v="2"/>
    <n v="211603"/>
    <s v="MOUSSE DU NORD MATNOR"/>
    <s v="GP3MERD2272-1"/>
    <s v="Q2 2020"/>
    <s v="EUR"/>
    <n v="98.12"/>
    <n v="98.120400000000004"/>
    <n v="-3.9999999999906701E-4"/>
    <n v="98.12"/>
    <n v="0"/>
    <x v="0"/>
    <m/>
    <m/>
    <m/>
    <m/>
    <s v="none"/>
    <m/>
    <m/>
    <m/>
    <x v="0"/>
    <m/>
    <x v="0"/>
  </r>
  <r>
    <s v="CORPGP3MERD2272-1Q3 2020EUR"/>
    <x v="2"/>
    <n v="211603"/>
    <s v="MOUSSE DU NORD MATNOR"/>
    <s v="GP3MERD2272-1"/>
    <s v="Q3 2020"/>
    <s v="EUR"/>
    <n v="197.76"/>
    <n v="197.7552"/>
    <n v="4.7999999999888097E-3"/>
    <n v="197.76"/>
    <n v="0"/>
    <x v="0"/>
    <m/>
    <m/>
    <m/>
    <m/>
    <s v="none"/>
    <m/>
    <m/>
    <m/>
    <x v="0"/>
    <m/>
    <x v="0"/>
  </r>
  <r>
    <s v="CORPGP3MERD2272-1Q4 2020EUR"/>
    <x v="2"/>
    <n v="211603"/>
    <s v="MOUSSE DU NORD MATNOR"/>
    <s v="GP3MERD2272-1"/>
    <s v="Q4 2020"/>
    <s v="EUR"/>
    <n v="285.10000000000002"/>
    <n v="285.10199999999998"/>
    <n v="-1.9999999999527002E-3"/>
    <n v="285.10000000000002"/>
    <n v="0"/>
    <x v="0"/>
    <m/>
    <m/>
    <m/>
    <m/>
    <s v="none"/>
    <m/>
    <m/>
    <m/>
    <x v="0"/>
    <m/>
    <x v="0"/>
  </r>
  <r>
    <s v="CORPGP4GP2623Q2 2020EUR"/>
    <x v="2"/>
    <n v="211603"/>
    <s v="MOUSSE DU NORD MATNOR"/>
    <s v="GP4GP2623"/>
    <s v="Q2 2020"/>
    <s v="EUR"/>
    <n v="2352.9699999999998"/>
    <n v="2352.9708000000001"/>
    <n v="-8.0000000025393005E-4"/>
    <n v="2352.9699999999998"/>
    <n v="0"/>
    <x v="0"/>
    <m/>
    <m/>
    <m/>
    <m/>
    <s v="none"/>
    <m/>
    <m/>
    <m/>
    <x v="0"/>
    <m/>
    <x v="0"/>
  </r>
  <r>
    <s v="CORPGP4GP2623Q3 2020EUR"/>
    <x v="2"/>
    <n v="211603"/>
    <s v="MOUSSE DU NORD MATNOR"/>
    <s v="GP4GP2623"/>
    <s v="Q3 2020"/>
    <s v="EUR"/>
    <n v="207.6"/>
    <n v="207.6"/>
    <n v="0"/>
    <n v="207.6"/>
    <n v="0"/>
    <x v="0"/>
    <m/>
    <m/>
    <m/>
    <m/>
    <s v="none"/>
    <m/>
    <m/>
    <m/>
    <x v="0"/>
    <m/>
    <x v="0"/>
  </r>
  <r>
    <s v="CORPGP4GP2623Q4 2020EUR"/>
    <x v="2"/>
    <n v="211603"/>
    <s v="MOUSSE DU NORD MATNOR"/>
    <s v="GP4GP2623"/>
    <s v="Q4 2020"/>
    <s v="EUR"/>
    <n v="862.5"/>
    <n v="862.50319999999999"/>
    <n v="-3.19999999999254E-3"/>
    <n v="862.5"/>
    <n v="0"/>
    <x v="0"/>
    <m/>
    <m/>
    <m/>
    <m/>
    <s v="none"/>
    <m/>
    <m/>
    <m/>
    <x v="0"/>
    <m/>
    <x v="0"/>
  </r>
  <r>
    <s v="CORPGP2GP2729Q1 2020EUR"/>
    <x v="2"/>
    <n v="213585"/>
    <s v="DIENNE SALOTTI"/>
    <s v="GP2GP2729"/>
    <s v="Q1 2020"/>
    <s v="EUR"/>
    <n v="957.3"/>
    <n v="957.3"/>
    <n v="0"/>
    <n v="957.3"/>
    <n v="0"/>
    <x v="0"/>
    <m/>
    <m/>
    <m/>
    <m/>
    <s v="none"/>
    <m/>
    <m/>
    <m/>
    <x v="0"/>
    <m/>
    <x v="0"/>
  </r>
  <r>
    <s v="CORPGP2GP2729Q2 2020EUR"/>
    <x v="2"/>
    <n v="213585"/>
    <s v="DIENNE SALOTTI"/>
    <s v="GP2GP2729"/>
    <s v="Q2 2020"/>
    <s v="EUR"/>
    <n v="159.9"/>
    <n v="159.9"/>
    <n v="0"/>
    <n v="159.9"/>
    <n v="0"/>
    <x v="0"/>
    <m/>
    <m/>
    <m/>
    <m/>
    <s v="none"/>
    <m/>
    <m/>
    <m/>
    <x v="0"/>
    <m/>
    <x v="0"/>
  </r>
  <r>
    <s v="CORPGP2GP2729Q4 2020EUR"/>
    <x v="2"/>
    <n v="213585"/>
    <s v="DIENNE SALOTTI"/>
    <s v="GP2GP2729"/>
    <s v="Q4 2020"/>
    <s v="EUR"/>
    <n v="168.9"/>
    <n v="168.9"/>
    <n v="0"/>
    <n v="168.9"/>
    <n v="0"/>
    <x v="0"/>
    <m/>
    <m/>
    <m/>
    <m/>
    <s v="none"/>
    <m/>
    <m/>
    <m/>
    <x v="0"/>
    <m/>
    <x v="0"/>
  </r>
  <r>
    <s v="CORPGP4GP2690Y 2020EUR"/>
    <x v="2"/>
    <n v="214389"/>
    <s v="EXTIA"/>
    <s v="GP4GP2690"/>
    <s v="Y 2020"/>
    <s v="EUR"/>
    <n v="25289"/>
    <n v="25289"/>
    <n v="0"/>
    <n v="25289"/>
    <n v="0"/>
    <x v="0"/>
    <m/>
    <m/>
    <m/>
    <m/>
    <s v="none"/>
    <m/>
    <m/>
    <m/>
    <x v="0"/>
    <m/>
    <x v="0"/>
  </r>
  <r>
    <s v="CORPGP4GP11055Y 2020EUR"/>
    <x v="2"/>
    <n v="217367"/>
    <s v="ILLY CAFFE S.P.A"/>
    <s v="GP4GP11055"/>
    <s v="Y 2020"/>
    <s v="EUR"/>
    <n v="19942.485000000001"/>
    <n v="19942.485000000001"/>
    <n v="0"/>
    <n v="19942.485000000001"/>
    <n v="0"/>
    <x v="0"/>
    <m/>
    <m/>
    <m/>
    <m/>
    <s v="none"/>
    <m/>
    <m/>
    <m/>
    <x v="0"/>
    <m/>
    <x v="0"/>
  </r>
  <r>
    <s v="CORPGP4GP2693Y 2020EUR"/>
    <x v="2"/>
    <n v="221684"/>
    <s v="LOCAL MEASURE INTERNATIONAL"/>
    <s v="GP4GP2693"/>
    <s v="Y 2020"/>
    <s v="EUR"/>
    <n v="14530.56"/>
    <n v="14530.56"/>
    <n v="0"/>
    <n v="14530.56"/>
    <n v="0"/>
    <x v="0"/>
    <m/>
    <m/>
    <m/>
    <m/>
    <s v="none"/>
    <m/>
    <m/>
    <m/>
    <x v="0"/>
    <m/>
    <x v="0"/>
  </r>
  <r>
    <s v="CORPGP4GP2199Y 2020EUR"/>
    <x v="2"/>
    <n v="231697"/>
    <s v="HP France SAS"/>
    <s v="GP4GP2199"/>
    <s v="Y 2020"/>
    <s v="EUR"/>
    <n v="143514.45000000001"/>
    <n v="143514.45000000001"/>
    <n v="0"/>
    <n v="143514.45000000001"/>
    <n v="0"/>
    <x v="0"/>
    <m/>
    <m/>
    <m/>
    <m/>
    <s v="none"/>
    <m/>
    <m/>
    <m/>
    <x v="0"/>
    <m/>
    <x v="0"/>
  </r>
  <r>
    <s v="CORPGP2GP2704Q1 2020EUR"/>
    <x v="2"/>
    <n v="234466"/>
    <s v="BONALDO SPA"/>
    <s v="GP2GP2704"/>
    <s v="Q1 2020"/>
    <s v="EUR"/>
    <n v="5718.42"/>
    <n v="5718.42"/>
    <n v="0"/>
    <n v="5718.42"/>
    <n v="0"/>
    <x v="0"/>
    <m/>
    <m/>
    <m/>
    <m/>
    <s v="none"/>
    <m/>
    <m/>
    <m/>
    <x v="0"/>
    <m/>
    <x v="0"/>
  </r>
  <r>
    <s v="CORPGP2GP2704Q2 2020EUR"/>
    <x v="2"/>
    <n v="234466"/>
    <s v="BONALDO SPA"/>
    <s v="GP2GP2704"/>
    <s v="Q2 2020"/>
    <s v="EUR"/>
    <n v="1281.54"/>
    <n v="1281.54"/>
    <n v="0"/>
    <n v="1281.54"/>
    <n v="0"/>
    <x v="0"/>
    <m/>
    <m/>
    <m/>
    <m/>
    <s v="none"/>
    <m/>
    <m/>
    <m/>
    <x v="0"/>
    <m/>
    <x v="0"/>
  </r>
  <r>
    <s v="CORPGP2GP2704Q3 2020EUR"/>
    <x v="2"/>
    <n v="234466"/>
    <s v="BONALDO SPA"/>
    <s v="GP2GP2704"/>
    <s v="Q3 2020"/>
    <s v="EUR"/>
    <n v="873.54"/>
    <n v="873.54"/>
    <n v="0"/>
    <n v="873.54"/>
    <n v="0"/>
    <x v="0"/>
    <m/>
    <m/>
    <m/>
    <m/>
    <s v="none"/>
    <m/>
    <m/>
    <m/>
    <x v="0"/>
    <m/>
    <x v="0"/>
  </r>
  <r>
    <s v="CORPGP3NOVNR2703Q2 2020EUR"/>
    <x v="2"/>
    <n v="234466"/>
    <s v="BONALDO SPA"/>
    <s v="GP3NOVNR2703"/>
    <s v="Q2 2020"/>
    <s v="EUR"/>
    <n v="854.36"/>
    <n v="854.36"/>
    <n v="0"/>
    <n v="854.36"/>
    <n v="0"/>
    <x v="0"/>
    <m/>
    <m/>
    <m/>
    <m/>
    <s v="none"/>
    <m/>
    <m/>
    <m/>
    <x v="0"/>
    <m/>
    <x v="0"/>
  </r>
  <r>
    <s v="CORPGP3NOVNR2703Q4 2020EUR"/>
    <x v="2"/>
    <n v="234466"/>
    <s v="BONALDO SPA"/>
    <s v="GP3NOVNR2703"/>
    <s v="Q4 2020"/>
    <s v="EUR"/>
    <n v="145.91999999999999"/>
    <n v="145.91999999999999"/>
    <n v="0"/>
    <n v="145.91999999999999"/>
    <n v="0"/>
    <x v="0"/>
    <m/>
    <m/>
    <m/>
    <m/>
    <s v="none"/>
    <m/>
    <m/>
    <m/>
    <x v="0"/>
    <m/>
    <x v="0"/>
  </r>
  <r>
    <s v="CORPGP2GP2146 H-KQ1 2020EUR"/>
    <x v="2"/>
    <n v="243082"/>
    <s v="ASSA ABLOY HONG KONG LIMITED"/>
    <s v="GP2GP2146 H-K"/>
    <s v="Q1 2020"/>
    <s v="EUR"/>
    <n v="11651.15"/>
    <n v="11651.154200000001"/>
    <n v="-4.2000000012194496E-3"/>
    <n v="11651.15"/>
    <n v="0"/>
    <x v="0"/>
    <m/>
    <m/>
    <m/>
    <m/>
    <s v="none"/>
    <m/>
    <m/>
    <m/>
    <x v="0"/>
    <m/>
    <x v="0"/>
  </r>
  <r>
    <s v="CORPGP2GP2146 H-KQ2 2020EUR"/>
    <x v="2"/>
    <n v="243082"/>
    <s v="ASSA ABLOY HONG KONG LIMITED"/>
    <s v="GP2GP2146 H-K"/>
    <s v="Q2 2020"/>
    <s v="EUR"/>
    <n v="22888.92"/>
    <n v="22888.922600000002"/>
    <n v="-2.6000000034400702E-3"/>
    <n v="22888.92"/>
    <n v="0"/>
    <x v="0"/>
    <m/>
    <m/>
    <m/>
    <m/>
    <s v="none"/>
    <m/>
    <m/>
    <m/>
    <x v="0"/>
    <m/>
    <x v="0"/>
  </r>
  <r>
    <s v="CORPGP2GP2146 H-KQ4 2020EUR"/>
    <x v="2"/>
    <n v="243082"/>
    <s v="ASSA ABLOY HONG KONG LIMITED"/>
    <s v="GP2GP2146 H-K"/>
    <s v="Q4 2020"/>
    <s v="EUR"/>
    <n v="11902.92"/>
    <n v="11902.923199999999"/>
    <n v="-3.1999999991967299E-3"/>
    <n v="11902.92"/>
    <n v="0"/>
    <x v="0"/>
    <m/>
    <m/>
    <m/>
    <m/>
    <s v="none"/>
    <m/>
    <m/>
    <m/>
    <x v="0"/>
    <m/>
    <x v="0"/>
  </r>
  <r>
    <s v="CORPGP4GP2141 HONG KONGY 2020EUR"/>
    <x v="2"/>
    <n v="243082"/>
    <s v="ASSA ABLOY HONG KONG LIMITED"/>
    <s v="GP4GP2141 HONG KONG"/>
    <s v="Y 2020"/>
    <s v="EUR"/>
    <n v="99095.88"/>
    <n v="99089.626999999993"/>
    <n v="6.2530000000115198"/>
    <n v="99089.626999999993"/>
    <n v="6.2530000000115198"/>
    <x v="1"/>
    <s v="[23971]"/>
    <s v="[16705]"/>
    <s v="rebate present"/>
    <s v="2021-05-15 00:32:17 +0200"/>
    <s v="none"/>
    <s v="Produit"/>
    <s v="Sarah"/>
    <s v="[SB] Le report 99,089.63 est correct après calcul à la main. "/>
    <x v="1"/>
    <m/>
    <x v="5"/>
  </r>
  <r>
    <s v="CORP28250044Q1 2020EUR"/>
    <x v="2"/>
    <n v="245064"/>
    <s v="OUEST BEDDING (EX HOTELYS)"/>
    <n v="28250044"/>
    <s v="Q1 2020"/>
    <s v="EUR"/>
    <n v="54796.919999999896"/>
    <n v="54796.91"/>
    <n v="9.9999999874853494E-3"/>
    <n v="54796.919999999896"/>
    <n v="0"/>
    <x v="0"/>
    <m/>
    <m/>
    <m/>
    <m/>
    <s v="none"/>
    <m/>
    <m/>
    <m/>
    <x v="0"/>
    <m/>
    <x v="0"/>
  </r>
  <r>
    <s v="CORP28250044Q2 2020EUR"/>
    <x v="2"/>
    <n v="245064"/>
    <s v="OUEST BEDDING (EX HOTELYS)"/>
    <n v="28250044"/>
    <s v="Q2 2020"/>
    <s v="EUR"/>
    <n v="30000.12"/>
    <n v="30000.11"/>
    <n v="9.9999999983992893E-3"/>
    <n v="30000.12"/>
    <n v="0"/>
    <x v="0"/>
    <m/>
    <m/>
    <m/>
    <m/>
    <s v="none"/>
    <m/>
    <m/>
    <m/>
    <x v="0"/>
    <m/>
    <x v="0"/>
  </r>
  <r>
    <s v="CORP28250044Q3 2020EUR"/>
    <x v="2"/>
    <n v="245064"/>
    <s v="OUEST BEDDING (EX HOTELYS)"/>
    <n v="28250044"/>
    <s v="Q3 2020"/>
    <s v="EUR"/>
    <n v="36690.019999999997"/>
    <n v="36690.01"/>
    <n v="9.9999999947613105E-3"/>
    <n v="36690.019999999997"/>
    <n v="0"/>
    <x v="0"/>
    <m/>
    <m/>
    <m/>
    <m/>
    <s v="none"/>
    <m/>
    <m/>
    <m/>
    <x v="0"/>
    <m/>
    <x v="0"/>
  </r>
  <r>
    <s v="CORP28250044Q4 2020EUR"/>
    <x v="2"/>
    <n v="245064"/>
    <s v="OUEST BEDDING (EX HOTELYS)"/>
    <n v="28250044"/>
    <s v="Q4 2020"/>
    <s v="EUR"/>
    <n v="30692.94"/>
    <n v="30692.940200000001"/>
    <n v="-2.00000002223532E-4"/>
    <n v="30692.94"/>
    <n v="0"/>
    <x v="0"/>
    <m/>
    <m/>
    <m/>
    <m/>
    <s v="none"/>
    <m/>
    <m/>
    <m/>
    <x v="0"/>
    <m/>
    <x v="0"/>
  </r>
  <r>
    <s v="CORP28250044Y 2020EUR"/>
    <x v="2"/>
    <n v="245064"/>
    <s v="OUEST BEDDING (EX HOTELYS)"/>
    <n v="28250044"/>
    <s v="Y 2020"/>
    <s v="EUR"/>
    <n v="36958"/>
    <n v="36957.9931"/>
    <n v="6.9000000003143196E-3"/>
    <n v="36958"/>
    <n v="0"/>
    <x v="0"/>
    <m/>
    <m/>
    <m/>
    <m/>
    <s v="none"/>
    <m/>
    <m/>
    <m/>
    <x v="0"/>
    <m/>
    <x v="0"/>
  </r>
  <r>
    <s v="CORP28293043Q2 2020EUR"/>
    <x v="2"/>
    <n v="245064"/>
    <s v="OUEST BEDDING (EX HOTELYS)"/>
    <n v="28293043"/>
    <s v="Q2 2020"/>
    <s v="EUR"/>
    <n v="890.4"/>
    <n v="890.4"/>
    <n v="0"/>
    <n v="890.4"/>
    <n v="0"/>
    <x v="0"/>
    <m/>
    <m/>
    <m/>
    <m/>
    <s v="none"/>
    <m/>
    <m/>
    <m/>
    <x v="0"/>
    <m/>
    <x v="0"/>
  </r>
  <r>
    <s v="CORPGP3IBMEG2446Y 2020EUR"/>
    <x v="2"/>
    <n v="245064"/>
    <s v="OUEST BEDDING (EX HOTELYS)"/>
    <s v="GP3IBMEG2446"/>
    <s v="Y 2020"/>
    <s v="EUR"/>
    <n v="43353.45"/>
    <n v="43353.451800000003"/>
    <n v="-1.8000000054598699E-3"/>
    <n v="43353.45"/>
    <n v="0"/>
    <x v="0"/>
    <m/>
    <m/>
    <m/>
    <m/>
    <s v="none"/>
    <m/>
    <m/>
    <m/>
    <x v="0"/>
    <m/>
    <x v="0"/>
  </r>
  <r>
    <s v="CORP2426041Q1 2020EUR"/>
    <x v="2"/>
    <n v="247684"/>
    <s v="KETTAL SL"/>
    <n v="2426041"/>
    <s v="Q1 2020"/>
    <s v="EUR"/>
    <n v="898.7"/>
    <n v="898.70699999999999"/>
    <n v="-6.9999999999481501E-3"/>
    <n v="898.7"/>
    <n v="0"/>
    <x v="0"/>
    <m/>
    <m/>
    <m/>
    <m/>
    <s v="none"/>
    <m/>
    <m/>
    <m/>
    <x v="0"/>
    <m/>
    <x v="0"/>
  </r>
  <r>
    <s v="CORP2426041Q2 2020EUR"/>
    <x v="2"/>
    <n v="247684"/>
    <s v="KETTAL SL"/>
    <n v="2426041"/>
    <s v="Q2 2020"/>
    <s v="EUR"/>
    <n v="586.20000000000005"/>
    <n v="586.20000000000005"/>
    <n v="0"/>
    <n v="586.20000000000005"/>
    <n v="0"/>
    <x v="0"/>
    <m/>
    <m/>
    <m/>
    <m/>
    <s v="none"/>
    <m/>
    <m/>
    <m/>
    <x v="0"/>
    <m/>
    <x v="0"/>
  </r>
  <r>
    <s v="CORP2426041Q3 2020EUR"/>
    <x v="2"/>
    <n v="247684"/>
    <s v="KETTAL SL"/>
    <n v="2426041"/>
    <s v="Q3 2020"/>
    <s v="EUR"/>
    <n v="1419.2"/>
    <n v="1419.2062000000001"/>
    <n v="-6.2000000000352797E-3"/>
    <n v="1419.2"/>
    <n v="0"/>
    <x v="0"/>
    <m/>
    <m/>
    <m/>
    <m/>
    <s v="none"/>
    <m/>
    <m/>
    <m/>
    <x v="0"/>
    <m/>
    <x v="0"/>
  </r>
  <r>
    <s v="CORP2426041Q4 2020EUR"/>
    <x v="2"/>
    <n v="247684"/>
    <s v="KETTAL SL"/>
    <n v="2426041"/>
    <s v="Q4 2020"/>
    <s v="EUR"/>
    <n v="200.4"/>
    <n v="200.4"/>
    <n v="0"/>
    <n v="200.4"/>
    <n v="0"/>
    <x v="0"/>
    <m/>
    <m/>
    <m/>
    <m/>
    <s v="none"/>
    <m/>
    <m/>
    <m/>
    <x v="0"/>
    <m/>
    <x v="0"/>
  </r>
  <r>
    <s v="CORPGP2GP2696Q3 2020EUR"/>
    <x v="2"/>
    <n v="248067"/>
    <s v="ARISTIDE NV"/>
    <s v="GP2GP2696"/>
    <s v="Q3 2020"/>
    <s v="EUR"/>
    <n v="9.61"/>
    <n v="9.6120000000000001"/>
    <n v="-2.0000000000006601E-3"/>
    <n v="9.61"/>
    <n v="0"/>
    <x v="0"/>
    <m/>
    <m/>
    <m/>
    <m/>
    <s v="none"/>
    <m/>
    <m/>
    <m/>
    <x v="0"/>
    <m/>
    <x v="0"/>
  </r>
  <r>
    <s v="CORPGP2GP2696Q4 2020EUR"/>
    <x v="2"/>
    <n v="248067"/>
    <s v="ARISTIDE NV"/>
    <s v="GP2GP2696"/>
    <s v="Q4 2020"/>
    <s v="EUR"/>
    <n v="5.0599999999999996"/>
    <n v="5.056"/>
    <n v="3.9999999999995499E-3"/>
    <n v="5.0599999999999996"/>
    <n v="0"/>
    <x v="0"/>
    <m/>
    <m/>
    <m/>
    <m/>
    <s v="none"/>
    <m/>
    <m/>
    <m/>
    <x v="0"/>
    <m/>
    <x v="0"/>
  </r>
  <r>
    <s v="CORPGP2GP2794Q1 2020EUR"/>
    <x v="2"/>
    <n v="249107"/>
    <s v="NAP SP ZOO"/>
    <s v="GP2GP2794"/>
    <s v="Q1 2020"/>
    <s v="EUR"/>
    <n v="1967.52"/>
    <n v="1967.52"/>
    <n v="0"/>
    <n v="1967.52"/>
    <n v="0"/>
    <x v="0"/>
    <m/>
    <m/>
    <m/>
    <m/>
    <s v="none"/>
    <m/>
    <m/>
    <m/>
    <x v="0"/>
    <m/>
    <x v="0"/>
  </r>
  <r>
    <s v="CORPGP2GP2794Q3 2020EUR"/>
    <x v="2"/>
    <n v="249107"/>
    <s v="NAP SP ZOO"/>
    <s v="GP2GP2794"/>
    <s v="Q3 2020"/>
    <s v="EUR"/>
    <n v="5404.7"/>
    <n v="5404.6998000000003"/>
    <n v="1.99999999495048E-4"/>
    <n v="5404.7"/>
    <n v="0"/>
    <x v="0"/>
    <m/>
    <m/>
    <m/>
    <m/>
    <s v="none"/>
    <m/>
    <m/>
    <m/>
    <x v="0"/>
    <m/>
    <x v="0"/>
  </r>
  <r>
    <s v="CORPGP2GP2794Q4 2020EUR"/>
    <x v="2"/>
    <n v="249107"/>
    <s v="NAP SP ZOO"/>
    <s v="GP2GP2794"/>
    <s v="Q4 2020"/>
    <s v="EUR"/>
    <n v="984"/>
    <n v="984"/>
    <n v="0"/>
    <n v="984"/>
    <n v="0"/>
    <x v="0"/>
    <m/>
    <m/>
    <m/>
    <m/>
    <s v="none"/>
    <m/>
    <m/>
    <m/>
    <x v="0"/>
    <m/>
    <x v="0"/>
  </r>
  <r>
    <s v="CORPGP4GP2708Y 2020EUR"/>
    <x v="2"/>
    <n v="253582"/>
    <s v="ROOMCHECKING FRANCE DISTRIBUTION"/>
    <s v="GP4GP2708"/>
    <s v="Y 2020"/>
    <s v="EUR"/>
    <n v="5399"/>
    <n v="5399"/>
    <n v="0"/>
    <n v="5399"/>
    <n v="0"/>
    <x v="0"/>
    <m/>
    <m/>
    <m/>
    <m/>
    <s v="none"/>
    <m/>
    <m/>
    <m/>
    <x v="0"/>
    <m/>
    <x v="0"/>
  </r>
  <r>
    <s v="CORP2439015 - GERMANYQ1 2020EUR"/>
    <x v="2"/>
    <n v="258156"/>
    <s v="HOIST GROUP GMBH"/>
    <s v="2439015 - GERMANY"/>
    <s v="Q1 2020"/>
    <s v="EUR"/>
    <n v="58.13"/>
    <n v="58.125"/>
    <n v="5.0000000000025501E-3"/>
    <n v="58.13"/>
    <n v="0"/>
    <x v="0"/>
    <m/>
    <m/>
    <m/>
    <m/>
    <s v="none"/>
    <s v="Produit"/>
    <s v="Sarah"/>
    <s v="[SB] Le CA est declaré sur la pologne qui ne fait pas partie du périmetre couvert du contrat (qui couvre uniquement l'allemagne et l'autriche) https://www.astoresuite.com/contracts/show/26714_x000a_[NB] Contrat modifié Pologne ajouté"/>
    <x v="1"/>
    <s v="Nicolas"/>
    <x v="4"/>
  </r>
  <r>
    <s v="CORP2439015 - GERMANYQ2 2020EUR"/>
    <x v="2"/>
    <n v="258156"/>
    <s v="HOIST GROUP GMBH"/>
    <s v="2439015 - GERMANY"/>
    <s v="Q2 2020"/>
    <s v="EUR"/>
    <n v="58.13"/>
    <n v="58.125"/>
    <n v="5.0000000000025501E-3"/>
    <n v="58.13"/>
    <n v="0"/>
    <x v="0"/>
    <m/>
    <m/>
    <m/>
    <m/>
    <s v="none"/>
    <s v="Produit"/>
    <s v="Sarah"/>
    <s v="[SB] Le CA est declaré sur la pologne qui ne fait pas partie du périmetre couvert du contrat (qui couvre uniquement l'allemagne et l'autriche) https://www.astoresuite.com/contracts/show/26714_x000a_[NB] Contrat modifié Pologne ajouté"/>
    <x v="1"/>
    <s v="Nicolas"/>
    <x v="4"/>
  </r>
  <r>
    <s v="CORPGP4GP2716 GER-AUSTQ4 2020EUR"/>
    <x v="2"/>
    <n v="258156"/>
    <s v="HOIST GROUP GMBH"/>
    <s v="GP4GP2716 GER-AUST "/>
    <s v="Q4 2020"/>
    <s v="EUR"/>
    <n v="10778.59"/>
    <n v="10778.5928"/>
    <n v="-2.8000000002066298E-3"/>
    <n v="10778.59"/>
    <n v="0"/>
    <x v="0"/>
    <m/>
    <m/>
    <m/>
    <m/>
    <s v="none"/>
    <m/>
    <m/>
    <m/>
    <x v="0"/>
    <m/>
    <x v="0"/>
  </r>
  <r>
    <s v="CORPGP2GP2552Q2 2020EUR"/>
    <x v="2"/>
    <n v="258202"/>
    <s v="FRANDSEN GROUP"/>
    <s v="GP2GP2552"/>
    <s v="Q2 2020"/>
    <s v="EUR"/>
    <n v="10065.48"/>
    <n v="10065.48"/>
    <n v="0"/>
    <n v="10065.48"/>
    <n v="0"/>
    <x v="0"/>
    <m/>
    <m/>
    <m/>
    <m/>
    <s v="none"/>
    <m/>
    <m/>
    <m/>
    <x v="0"/>
    <m/>
    <x v="0"/>
  </r>
  <r>
    <s v="CORPGP2GP2552Q3 2020EUR"/>
    <x v="2"/>
    <n v="258202"/>
    <s v="FRANDSEN GROUP"/>
    <s v="GP2GP2552"/>
    <s v="Q3 2020"/>
    <s v="EUR"/>
    <n v="239.82"/>
    <n v="239.82"/>
    <n v="0"/>
    <n v="239.82"/>
    <n v="0"/>
    <x v="0"/>
    <m/>
    <m/>
    <m/>
    <m/>
    <s v="none"/>
    <m/>
    <m/>
    <m/>
    <x v="0"/>
    <m/>
    <x v="0"/>
  </r>
  <r>
    <s v="CORPGP2GP2552Q4 2020EUR"/>
    <x v="2"/>
    <n v="258202"/>
    <s v="FRANDSEN GROUP"/>
    <s v="GP2GP2552"/>
    <s v="Q4 2020"/>
    <s v="EUR"/>
    <n v="159.96"/>
    <n v="159.96"/>
    <n v="0"/>
    <n v="159.96"/>
    <n v="0"/>
    <x v="0"/>
    <m/>
    <m/>
    <m/>
    <m/>
    <s v="none"/>
    <m/>
    <m/>
    <m/>
    <x v="0"/>
    <m/>
    <x v="0"/>
  </r>
  <r>
    <s v="CORPGP3IB2553Q4 2020EUR"/>
    <x v="2"/>
    <n v="258202"/>
    <s v="FRANDSEN GROUP"/>
    <s v="GP3IB2553"/>
    <s v="Q4 2020"/>
    <s v="EUR"/>
    <n v="1131.93"/>
    <n v="1131.93"/>
    <n v="0"/>
    <n v="1131.93"/>
    <n v="0"/>
    <x v="0"/>
    <m/>
    <m/>
    <m/>
    <m/>
    <s v="none"/>
    <m/>
    <m/>
    <m/>
    <x v="0"/>
    <m/>
    <x v="0"/>
  </r>
  <r>
    <s v="CORPGP4GP2926Y 2020EUR"/>
    <x v="2"/>
    <n v="259457"/>
    <s v="ONEPARK"/>
    <s v="GP4GP2926"/>
    <s v="Y 2020"/>
    <s v="EUR"/>
    <n v="68664.25"/>
    <n v="68664.246100000004"/>
    <n v="3.89999999606516E-3"/>
    <n v="68664.25"/>
    <n v="0"/>
    <x v="0"/>
    <m/>
    <m/>
    <m/>
    <m/>
    <s v="none"/>
    <m/>
    <m/>
    <m/>
    <x v="0"/>
    <m/>
    <x v="0"/>
  </r>
  <r>
    <s v="CORPGP2GP1974-Q1 2020EUR"/>
    <x v="2"/>
    <n v="260847"/>
    <s v="MOVENPICK Wein Schweiz AG"/>
    <s v="GP2GP1974-"/>
    <s v="Q1 2020"/>
    <s v="EUR"/>
    <n v="12830.64"/>
    <n v="12830.635"/>
    <n v="4.9999999991996403E-3"/>
    <n v="12830.64"/>
    <n v="0"/>
    <x v="0"/>
    <m/>
    <m/>
    <m/>
    <m/>
    <s v="none"/>
    <m/>
    <m/>
    <m/>
    <x v="0"/>
    <m/>
    <x v="0"/>
  </r>
  <r>
    <s v="CORPGP2GP1974-Q2 2020EUR"/>
    <x v="2"/>
    <n v="260847"/>
    <s v="MOVENPICK Wein Schweiz AG"/>
    <s v="GP2GP1974-"/>
    <s v="Q2 2020"/>
    <s v="EUR"/>
    <n v="1154.69"/>
    <n v="1154.6880000000001"/>
    <n v="1.9999999999527002E-3"/>
    <n v="1154.69"/>
    <n v="0"/>
    <x v="0"/>
    <m/>
    <m/>
    <m/>
    <m/>
    <s v="none"/>
    <m/>
    <m/>
    <m/>
    <x v="0"/>
    <m/>
    <x v="0"/>
  </r>
  <r>
    <s v="CORPGP2GP1974-Q3 2020EUR"/>
    <x v="2"/>
    <n v="260847"/>
    <s v="MOVENPICK Wein Schweiz AG"/>
    <s v="GP2GP1974-"/>
    <s v="Q3 2020"/>
    <s v="EUR"/>
    <n v="4522.16"/>
    <n v="4522.1594999999998"/>
    <n v="5.0000000010186297E-4"/>
    <n v="4522.16"/>
    <n v="0"/>
    <x v="0"/>
    <m/>
    <m/>
    <m/>
    <m/>
    <s v="none"/>
    <m/>
    <m/>
    <m/>
    <x v="0"/>
    <m/>
    <x v="0"/>
  </r>
  <r>
    <s v="CORPGP2GP1974-Q4 2020EUR"/>
    <x v="2"/>
    <n v="260847"/>
    <s v="MOVENPICK Wein Schweiz AG"/>
    <s v="GP2GP1974-"/>
    <s v="Q4 2020"/>
    <s v="EUR"/>
    <n v="1946.33"/>
    <n v="1946.3285000000001"/>
    <n v="1.49999999985084E-3"/>
    <n v="1946.33"/>
    <n v="0"/>
    <x v="0"/>
    <m/>
    <m/>
    <m/>
    <m/>
    <s v="none"/>
    <m/>
    <m/>
    <m/>
    <x v="0"/>
    <m/>
    <x v="0"/>
  </r>
  <r>
    <s v="CORPGP2GP2720Q1 2020EUR"/>
    <x v="2"/>
    <n v="263595"/>
    <s v="HILDING ANDERS INTERNATIONAL AB"/>
    <s v="GP2GP2720"/>
    <s v="Q1 2020"/>
    <s v="EUR"/>
    <n v="65881.87"/>
    <n v="65881.87"/>
    <n v="0"/>
    <n v="65881.87"/>
    <n v="0"/>
    <x v="0"/>
    <m/>
    <m/>
    <m/>
    <m/>
    <s v="none"/>
    <m/>
    <m/>
    <m/>
    <x v="0"/>
    <m/>
    <x v="0"/>
  </r>
  <r>
    <s v="CORPGP2GP2720Q2 2020EUR"/>
    <x v="2"/>
    <n v="263595"/>
    <s v="HILDING ANDERS INTERNATIONAL AB"/>
    <s v="GP2GP2720"/>
    <s v="Q2 2020"/>
    <s v="EUR"/>
    <n v="10269.299999999999"/>
    <n v="10269.295"/>
    <n v="4.9999999991996403E-3"/>
    <n v="10269.299999999999"/>
    <n v="0"/>
    <x v="0"/>
    <m/>
    <m/>
    <m/>
    <m/>
    <s v="none"/>
    <m/>
    <m/>
    <m/>
    <x v="0"/>
    <m/>
    <x v="0"/>
  </r>
  <r>
    <s v="CORPGP2GP2720Q3 2020EUR"/>
    <x v="2"/>
    <n v="263595"/>
    <s v="HILDING ANDERS INTERNATIONAL AB"/>
    <s v="GP2GP2720"/>
    <s v="Q3 2020"/>
    <s v="EUR"/>
    <n v="6162.28"/>
    <n v="6162.2759999999998"/>
    <n v="3.9999999999054099E-3"/>
    <n v="6162.28"/>
    <n v="0"/>
    <x v="0"/>
    <m/>
    <m/>
    <m/>
    <m/>
    <s v="none"/>
    <m/>
    <m/>
    <m/>
    <x v="0"/>
    <m/>
    <x v="0"/>
  </r>
  <r>
    <s v="CORPGP2GP2720Q4 2020EUR"/>
    <x v="2"/>
    <n v="263595"/>
    <s v="HILDING ANDERS INTERNATIONAL AB"/>
    <s v="GP2GP2720"/>
    <s v="Q4 2020"/>
    <s v="EUR"/>
    <n v="14883.8"/>
    <n v="14883.8"/>
    <n v="0"/>
    <n v="14883.8"/>
    <n v="0"/>
    <x v="0"/>
    <m/>
    <m/>
    <m/>
    <m/>
    <s v="rdbc"/>
    <s v="Produit"/>
    <s v="Ossama"/>
    <s v="[OA] rebate regénéré de 14883,8 mais qui ne remonte pas dans le report / https://www.astoresuite.com/adjustements/edit/26870_x000a_[ZB] l'ajustement est un Q0, et la ligne est Q4. [OA] l'ajustement est en Q0 et pas de CA déclaré dans la participation. du coup c'est normal que le rebate soit à 0 =&gt; https://www.astoresuite.com/declarative_campaign_participations/edit/39074"/>
    <x v="1"/>
    <m/>
    <x v="5"/>
  </r>
  <r>
    <s v="CORPGP3IBMEGNOV2724Y 2020EUR"/>
    <x v="2"/>
    <n v="263595"/>
    <s v="HILDING ANDERS INTERNATIONAL AB"/>
    <s v="GP3IBMEGNOV2724"/>
    <s v="Y 2020"/>
    <s v="EUR"/>
    <n v="66514.320000000007"/>
    <n v="66514.300499999998"/>
    <n v="1.9500000009429599E-2"/>
    <n v="66514.320000000007"/>
    <n v="0"/>
    <x v="0"/>
    <m/>
    <m/>
    <m/>
    <m/>
    <s v="none"/>
    <m/>
    <m/>
    <m/>
    <x v="0"/>
    <m/>
    <x v="0"/>
  </r>
  <r>
    <s v="CORPGP2GP2259Q1 2020EUR"/>
    <x v="2"/>
    <n v="264943"/>
    <s v="SOREC SOLUTIONS"/>
    <s v="GP2GP2259"/>
    <s v="Q1 2020"/>
    <s v="EUR"/>
    <n v="9489.58"/>
    <n v="9489.5848000000005"/>
    <n v="-4.80000000061409E-3"/>
    <n v="9489.5848000000005"/>
    <n v="-4.80000000061409E-3"/>
    <x v="0"/>
    <m/>
    <m/>
    <m/>
    <m/>
    <s v="none"/>
    <m/>
    <m/>
    <m/>
    <x v="0"/>
    <m/>
    <x v="0"/>
  </r>
  <r>
    <s v="CORPGP2GP2259Q2 2020EUR"/>
    <x v="2"/>
    <n v="264943"/>
    <s v="SOREC SOLUTIONS"/>
    <s v="GP2GP2259"/>
    <s v="Q2 2020"/>
    <s v="EUR"/>
    <n v="9709.36"/>
    <n v="14953.632799999999"/>
    <n v="-5244.2727999999897"/>
    <n v="14953.632799999999"/>
    <n v="-5244.2727999999897"/>
    <x v="2"/>
    <s v="[85793, 31685, 37373, 31691]"/>
    <s v="[47226, 13893, 14429, 13896]"/>
    <s v="rebate present"/>
    <s v="2022-05-17 15:52:09 +0200"/>
    <s v="none"/>
    <s v="Produit"/>
    <s v="Ossama"/>
    <s v="[OA] un ajustement a été crée le 17/05/2022 qui n'a pas été facturé // https://www.astoresuite.com/adjustements/edit/47226 // https://www.astoresuite.com/contracts/show/29148 "/>
    <x v="1"/>
    <m/>
    <x v="11"/>
  </r>
  <r>
    <s v="CORPGP2GP2259Q3 2020EUR"/>
    <x v="2"/>
    <n v="264943"/>
    <s v="SOREC SOLUTIONS"/>
    <s v="GP2GP2259"/>
    <s v="Q3 2020"/>
    <s v="EUR"/>
    <n v="43716.07"/>
    <n v="43716.070399999997"/>
    <n v="-3.9999999717110697E-4"/>
    <n v="43716.070399999997"/>
    <n v="-3.9999999717110697E-4"/>
    <x v="0"/>
    <m/>
    <m/>
    <m/>
    <m/>
    <s v="none"/>
    <m/>
    <m/>
    <m/>
    <x v="0"/>
    <m/>
    <x v="0"/>
  </r>
  <r>
    <s v="CORPGP2GP2259Q4 2020EUR"/>
    <x v="2"/>
    <n v="264943"/>
    <s v="SOREC SOLUTIONS"/>
    <s v="GP2GP2259"/>
    <s v="Q4 2020"/>
    <s v="EUR"/>
    <n v="19716.86"/>
    <n v="19716.861199999999"/>
    <n v="-1.19999999878928E-3"/>
    <n v="19716.861199999999"/>
    <n v="-1.19999999878928E-3"/>
    <x v="0"/>
    <m/>
    <m/>
    <m/>
    <m/>
    <s v="none"/>
    <m/>
    <m/>
    <m/>
    <x v="2"/>
    <s v="Zakaria"/>
    <x v="0"/>
  </r>
  <r>
    <s v="CORPGP3F12762Q1 2020EUR"/>
    <x v="2"/>
    <n v="264943"/>
    <s v="SOREC SOLUTIONS"/>
    <s v="GP3F12762"/>
    <s v="Q1 2020"/>
    <s v="EUR"/>
    <n v="14786.24"/>
    <n v="14786.2372"/>
    <n v="2.8000000002066298E-3"/>
    <n v="14786.2372"/>
    <n v="2.8000000002066298E-3"/>
    <x v="0"/>
    <m/>
    <m/>
    <m/>
    <m/>
    <s v="none"/>
    <m/>
    <m/>
    <m/>
    <x v="2"/>
    <s v="Zakaria"/>
    <x v="0"/>
  </r>
  <r>
    <s v="CORPGP3F12762Q2 2020EUR"/>
    <x v="2"/>
    <n v="264943"/>
    <s v="SOREC SOLUTIONS"/>
    <s v="GP3F12762"/>
    <s v="Q2 2020"/>
    <s v="EUR"/>
    <n v="3247.54"/>
    <n v="6495.0807999999997"/>
    <n v="-3247.5407999999902"/>
    <n v="6495.0807999999997"/>
    <n v="-3247.5407999999902"/>
    <x v="2"/>
    <s v="[85793, 31685, 37373, 31691]"/>
    <s v="[47226, 13893, 14429, 13896]"/>
    <s v="rebate present"/>
    <s v="2022-05-17 15:52:09 +0200"/>
    <s v="none"/>
    <s v="Produit"/>
    <s v="Ossama"/>
    <s v="[OA] un ajustement a été crée le 17/05/2022 qui n'a pas été facturé // https://www.astoresuite.com/adjustements/edit/47226"/>
    <x v="1"/>
    <m/>
    <x v="11"/>
  </r>
  <r>
    <s v="CORPGP3F12762Q3 2020EUR"/>
    <x v="2"/>
    <n v="264943"/>
    <s v="SOREC SOLUTIONS"/>
    <s v="GP3F12762"/>
    <s v="Q3 2020"/>
    <s v="EUR"/>
    <n v="264.76"/>
    <n v="264.762"/>
    <n v="-2.0000000000095402E-3"/>
    <n v="264.762"/>
    <n v="-2.0000000000095402E-3"/>
    <x v="0"/>
    <m/>
    <m/>
    <m/>
    <m/>
    <s v="none"/>
    <m/>
    <m/>
    <m/>
    <x v="0"/>
    <m/>
    <x v="0"/>
  </r>
  <r>
    <s v="CORPGP3F12762Q4 2020EUR"/>
    <x v="2"/>
    <n v="264943"/>
    <s v="SOREC SOLUTIONS"/>
    <s v="GP3F12762"/>
    <s v="Q4 2020"/>
    <s v="EUR"/>
    <n v="4075.74"/>
    <n v="4075.7404000000001"/>
    <n v="-4.0000000035433897E-4"/>
    <n v="4075.7404000000001"/>
    <n v="-4.0000000035433897E-4"/>
    <x v="0"/>
    <m/>
    <m/>
    <m/>
    <m/>
    <s v="none"/>
    <m/>
    <m/>
    <m/>
    <x v="2"/>
    <s v="Zakaria"/>
    <x v="0"/>
  </r>
  <r>
    <s v="CORPGP2GP21109Q1 2020EUR"/>
    <x v="2"/>
    <n v="265693"/>
    <s v="CB INFO CARTES"/>
    <s v="GP2GP21109"/>
    <s v="Q1 2020"/>
    <s v="EUR"/>
    <n v="5250.65"/>
    <n v="5250.65"/>
    <n v="0"/>
    <n v="5250.65"/>
    <n v="0"/>
    <x v="0"/>
    <m/>
    <m/>
    <m/>
    <m/>
    <s v="none"/>
    <m/>
    <m/>
    <m/>
    <x v="0"/>
    <m/>
    <x v="0"/>
  </r>
  <r>
    <s v="CORPGP2GP21109Q2 2020EUR"/>
    <x v="2"/>
    <n v="265693"/>
    <s v="CB INFO CARTES"/>
    <s v="GP2GP21109"/>
    <s v="Q2 2020"/>
    <s v="EUR"/>
    <n v="377.08"/>
    <n v="377.07499999999999"/>
    <n v="4.9999999999954499E-3"/>
    <n v="377.08"/>
    <n v="0"/>
    <x v="0"/>
    <m/>
    <m/>
    <m/>
    <m/>
    <s v="none"/>
    <m/>
    <m/>
    <m/>
    <x v="0"/>
    <m/>
    <x v="0"/>
  </r>
  <r>
    <s v="CORPGP2GP21109Q3 2020EUR"/>
    <x v="2"/>
    <n v="265693"/>
    <s v="CB INFO CARTES"/>
    <s v="GP2GP21109"/>
    <s v="Q3 2020"/>
    <s v="EUR"/>
    <n v="408.8"/>
    <n v="408.8"/>
    <n v="0"/>
    <n v="408.8"/>
    <n v="0"/>
    <x v="0"/>
    <m/>
    <m/>
    <m/>
    <m/>
    <s v="none"/>
    <m/>
    <m/>
    <m/>
    <x v="0"/>
    <m/>
    <x v="0"/>
  </r>
  <r>
    <s v="CORPGP2GP21109Q4 2020EUR"/>
    <x v="2"/>
    <n v="265693"/>
    <s v="CB INFO CARTES"/>
    <s v="GP2GP21109"/>
    <s v="Q4 2020"/>
    <s v="EUR"/>
    <n v="455.98"/>
    <n v="455.97500000000002"/>
    <n v="4.9999999999954499E-3"/>
    <n v="455.98"/>
    <n v="0"/>
    <x v="0"/>
    <m/>
    <m/>
    <m/>
    <m/>
    <s v="none"/>
    <m/>
    <m/>
    <m/>
    <x v="0"/>
    <m/>
    <x v="0"/>
  </r>
  <r>
    <s v="CORPGP2GP2596Q1 2020EUR"/>
    <x v="2"/>
    <n v="272786"/>
    <s v="AIMEE JULIEN"/>
    <s v="GP2GP2596"/>
    <s v="Q1 2020"/>
    <s v="EUR"/>
    <n v="2136.2399999999998"/>
    <n v="2136.239"/>
    <n v="9.9999999974897903E-4"/>
    <n v="2136.2399999999998"/>
    <n v="0"/>
    <x v="0"/>
    <m/>
    <m/>
    <m/>
    <m/>
    <s v="none"/>
    <m/>
    <m/>
    <m/>
    <x v="0"/>
    <m/>
    <x v="0"/>
  </r>
  <r>
    <s v="CORPGP2GP2596Q2 2020EUR"/>
    <x v="2"/>
    <n v="272786"/>
    <s v="AIMEE JULIEN"/>
    <s v="GP2GP2596"/>
    <s v="Q2 2020"/>
    <s v="EUR"/>
    <n v="1.01"/>
    <n v="1.0089999999999999"/>
    <n v="1.00000000000011E-3"/>
    <n v="1.01"/>
    <n v="0"/>
    <x v="0"/>
    <m/>
    <m/>
    <m/>
    <m/>
    <s v="none"/>
    <m/>
    <m/>
    <m/>
    <x v="0"/>
    <m/>
    <x v="0"/>
  </r>
  <r>
    <s v="CORPGP2GP2596Q3 2020EUR"/>
    <x v="2"/>
    <n v="272786"/>
    <s v="AIMEE JULIEN"/>
    <s v="GP2GP2596"/>
    <s v="Q3 2020"/>
    <s v="EUR"/>
    <n v="94.47"/>
    <n v="94.47"/>
    <n v="0"/>
    <n v="94.47"/>
    <n v="0"/>
    <x v="0"/>
    <m/>
    <m/>
    <m/>
    <m/>
    <s v="none"/>
    <m/>
    <m/>
    <m/>
    <x v="0"/>
    <m/>
    <x v="0"/>
  </r>
  <r>
    <s v="CORPGP3PUL2595Q1 2020EUR"/>
    <x v="2"/>
    <n v="272786"/>
    <s v="AIMEE JULIEN"/>
    <s v="GP3PUL2595"/>
    <s v="Q1 2020"/>
    <s v="EUR"/>
    <n v="643.05999999999995"/>
    <n v="643.0575"/>
    <n v="2.4999999999408798E-3"/>
    <n v="643.05999999999995"/>
    <n v="0"/>
    <x v="0"/>
    <m/>
    <m/>
    <m/>
    <m/>
    <s v="none"/>
    <m/>
    <m/>
    <m/>
    <x v="0"/>
    <m/>
    <x v="0"/>
  </r>
  <r>
    <s v="CORPGP3PUL2595Q2 2020EUR"/>
    <x v="2"/>
    <n v="272786"/>
    <s v="AIMEE JULIEN"/>
    <s v="GP3PUL2595"/>
    <s v="Q2 2020"/>
    <s v="EUR"/>
    <n v="5.9"/>
    <n v="5.9"/>
    <n v="0"/>
    <n v="5.9"/>
    <n v="0"/>
    <x v="0"/>
    <m/>
    <m/>
    <m/>
    <m/>
    <s v="none"/>
    <m/>
    <m/>
    <m/>
    <x v="0"/>
    <m/>
    <x v="0"/>
  </r>
  <r>
    <s v="CORPGP3PUL2595Q3 2020EUR"/>
    <x v="2"/>
    <n v="272786"/>
    <s v="AIMEE JULIEN"/>
    <s v="GP3PUL2595"/>
    <s v="Q3 2020"/>
    <s v="EUR"/>
    <n v="39.39"/>
    <n v="39.387999999999998"/>
    <n v="2.0000000000024399E-3"/>
    <n v="39.39"/>
    <n v="0"/>
    <x v="0"/>
    <m/>
    <m/>
    <m/>
    <m/>
    <s v="none"/>
    <m/>
    <m/>
    <m/>
    <x v="0"/>
    <m/>
    <x v="0"/>
  </r>
  <r>
    <s v="CORPGP2GP21080Q2 2020EUR"/>
    <x v="2"/>
    <n v="277741"/>
    <s v="AUDIENCE &amp; CREATION"/>
    <s v="GP2GP21080"/>
    <s v="Q2 2020"/>
    <s v="EUR"/>
    <n v="10893.46"/>
    <n v="10893.457200000001"/>
    <n v="2.79999999838764E-3"/>
    <n v="10893.46"/>
    <n v="0"/>
    <x v="0"/>
    <m/>
    <m/>
    <m/>
    <m/>
    <s v="none"/>
    <m/>
    <m/>
    <m/>
    <x v="0"/>
    <m/>
    <x v="0"/>
  </r>
  <r>
    <s v="CORPGP2GP21080Q3 2020EUR"/>
    <x v="2"/>
    <n v="277741"/>
    <s v="AUDIENCE &amp; CREATION"/>
    <s v="GP2GP21080"/>
    <s v="Q3 2020"/>
    <s v="EUR"/>
    <n v="7585.71"/>
    <n v="7585.7111999999997"/>
    <n v="-1.1999999996987699E-3"/>
    <n v="7585.71"/>
    <n v="0"/>
    <x v="0"/>
    <m/>
    <m/>
    <m/>
    <m/>
    <s v="none"/>
    <m/>
    <m/>
    <m/>
    <x v="0"/>
    <m/>
    <x v="0"/>
  </r>
  <r>
    <s v="CORPGP2GP21080Q4 2020EUR"/>
    <x v="2"/>
    <n v="277741"/>
    <s v="AUDIENCE &amp; CREATION"/>
    <s v="GP2GP21080"/>
    <s v="Q4 2020"/>
    <s v="EUR"/>
    <n v="1895.59"/>
    <n v="1895.5944"/>
    <n v="-4.4000000000323702E-3"/>
    <n v="1895.59"/>
    <n v="0"/>
    <x v="0"/>
    <m/>
    <m/>
    <m/>
    <m/>
    <s v="none"/>
    <m/>
    <m/>
    <m/>
    <x v="0"/>
    <m/>
    <x v="0"/>
  </r>
  <r>
    <s v="CORPGP4GP2751Y 2020EUR"/>
    <x v="2"/>
    <n v="279356"/>
    <s v="ROCA SANITARIO"/>
    <s v="GP4GP2751"/>
    <s v="Y 2020"/>
    <s v="EUR"/>
    <n v="5024.72"/>
    <m/>
    <n v="5024.72"/>
    <m/>
    <n v="5024.72"/>
    <x v="2"/>
    <s v="[84815]"/>
    <s v="[46167, 46191]"/>
    <s v="empty dcp and no adjustement"/>
    <s v="2022-05-10 20:23:03 +0200"/>
    <m/>
    <s v="Métier"/>
    <s v="Emmanuel"/>
    <s v="[EF] Je ne trouve pas l'ajustement dans A2S. Voir si on peut retrouver l'info pour reloader. Attention 2020 pour année cloturée donc il faudra également faire changer la période_x000a_[NB] Le déclaratif est en Pays et le contrat en Hotel. Correction S.Pofilet du contrat prévu semaine du 09/05"/>
    <x v="1"/>
    <s v="Nicolas"/>
    <x v="9"/>
  </r>
  <r>
    <s v="CORPGP4GP2953Y 2020EUR"/>
    <x v="2"/>
    <n v="280188"/>
    <s v="SYNCHROME"/>
    <s v="GP4GP2953"/>
    <s v="Y 2020"/>
    <s v="EUR"/>
    <n v="11197.8"/>
    <n v="11197.795"/>
    <n v="4.9999999991996403E-3"/>
    <n v="11197.8"/>
    <n v="0"/>
    <x v="0"/>
    <m/>
    <m/>
    <m/>
    <m/>
    <s v="none"/>
    <m/>
    <m/>
    <m/>
    <x v="0"/>
    <m/>
    <x v="0"/>
  </r>
  <r>
    <s v="CORPGP2GP2830Q4 2020EUR"/>
    <x v="2"/>
    <n v="283025"/>
    <s v="KEYOR"/>
    <s v="GP2GP2830"/>
    <s v="Q4 2020"/>
    <s v="EUR"/>
    <n v="325.3"/>
    <n v="325.3"/>
    <n v="0"/>
    <n v="325.3"/>
    <n v="0"/>
    <x v="0"/>
    <m/>
    <m/>
    <m/>
    <m/>
    <s v="none"/>
    <m/>
    <m/>
    <m/>
    <x v="0"/>
    <m/>
    <x v="0"/>
  </r>
  <r>
    <s v="CORPGP2GP2799Q1 2020EUR"/>
    <x v="2"/>
    <n v="283828"/>
    <s v="HOLLYWOOD"/>
    <s v="GP2GP2799"/>
    <s v="Q1 2020"/>
    <s v="EUR"/>
    <n v="1747.76"/>
    <n v="1747.76"/>
    <n v="0"/>
    <n v="1747.76"/>
    <n v="0"/>
    <x v="0"/>
    <m/>
    <m/>
    <m/>
    <m/>
    <s v="none"/>
    <m/>
    <m/>
    <m/>
    <x v="0"/>
    <m/>
    <x v="0"/>
  </r>
  <r>
    <s v="CORPGP2GP2799Q4 2020EUR"/>
    <x v="2"/>
    <n v="283828"/>
    <s v="HOLLYWOOD"/>
    <s v="GP2GP2799"/>
    <s v="Q4 2020"/>
    <s v="EUR"/>
    <n v="47.48"/>
    <n v="47.48"/>
    <n v="0"/>
    <n v="47.48"/>
    <n v="0"/>
    <x v="0"/>
    <m/>
    <m/>
    <m/>
    <m/>
    <s v="none"/>
    <m/>
    <m/>
    <m/>
    <x v="0"/>
    <m/>
    <x v="0"/>
  </r>
  <r>
    <s v="CORPGP4GP1994Q1 2020EUR"/>
    <x v="2"/>
    <n v="284215"/>
    <s v="DISTRIBUY SARL"/>
    <s v="GP4GP1994"/>
    <s v="Q1 2020"/>
    <s v="EUR"/>
    <n v="5004.88"/>
    <n v="5004.8843999999999"/>
    <n v="-4.399999999805E-3"/>
    <n v="5004.88"/>
    <n v="0"/>
    <x v="0"/>
    <m/>
    <m/>
    <m/>
    <m/>
    <s v="none"/>
    <m/>
    <m/>
    <m/>
    <x v="0"/>
    <m/>
    <x v="0"/>
  </r>
  <r>
    <s v="CORPGP4GP1994Q3 2020EUR"/>
    <x v="2"/>
    <n v="284215"/>
    <s v="DISTRIBUY SARL"/>
    <s v="GP4GP1994"/>
    <s v="Q3 2020"/>
    <s v="EUR"/>
    <n v="1836.64"/>
    <n v="1836.7156"/>
    <n v="-7.5599999999894807E-2"/>
    <n v="1836.64"/>
    <n v="0"/>
    <x v="0"/>
    <m/>
    <m/>
    <m/>
    <m/>
    <s v="none"/>
    <m/>
    <m/>
    <m/>
    <x v="0"/>
    <m/>
    <x v="0"/>
  </r>
  <r>
    <s v="CORPGP4GP1994Q4 2020EUR"/>
    <x v="2"/>
    <n v="284215"/>
    <s v="DISTRIBUY SARL"/>
    <s v="GP4GP1994"/>
    <s v="Q4 2020"/>
    <s v="EUR"/>
    <n v="450.13"/>
    <n v="450.11360000000002"/>
    <n v="1.64000000000896E-2"/>
    <n v="450.13"/>
    <n v="0"/>
    <x v="0"/>
    <m/>
    <m/>
    <m/>
    <m/>
    <s v="none"/>
    <m/>
    <m/>
    <m/>
    <x v="0"/>
    <m/>
    <x v="0"/>
  </r>
  <r>
    <s v="CORPGP4GP21129-EURY 2020EUR"/>
    <x v="2"/>
    <n v="287300"/>
    <s v="OTA INSIGHT LTD"/>
    <s v="GP4GP21129-EUR"/>
    <s v="Y 2020"/>
    <s v="EUR"/>
    <n v="32337.5"/>
    <n v="32337.5"/>
    <n v="0"/>
    <n v="32337.5"/>
    <n v="0"/>
    <x v="0"/>
    <m/>
    <m/>
    <m/>
    <m/>
    <s v="none"/>
    <m/>
    <m/>
    <m/>
    <x v="0"/>
    <m/>
    <x v="0"/>
  </r>
  <r>
    <s v="CORPGP4GP21129-GBPY 2020GBP"/>
    <x v="2"/>
    <n v="287300"/>
    <s v="OTA INSIGHT LTD"/>
    <s v="GP4GP21129-GBP"/>
    <s v="Y 2020"/>
    <s v="GBP"/>
    <n v="70345.7"/>
    <n v="70345.7"/>
    <n v="0"/>
    <n v="70345.7"/>
    <n v="0"/>
    <x v="0"/>
    <m/>
    <m/>
    <m/>
    <m/>
    <s v="none"/>
    <s v="Métier"/>
    <s v="Emmanuel"/>
    <s v="[EF] A voir avec Catherine facturation en USD mais valeur A2S en €"/>
    <x v="1"/>
    <m/>
    <x v="0"/>
  </r>
  <r>
    <s v="CORPGP4GP21129-USDY 2020USD"/>
    <x v="2"/>
    <n v="287300"/>
    <s v="OTA INSIGHT LTD"/>
    <s v="GP4GP21129-USD"/>
    <s v="Y 2020"/>
    <s v="USD"/>
    <n v="24450.7"/>
    <n v="24450.7"/>
    <n v="0"/>
    <n v="24450.7"/>
    <n v="0"/>
    <x v="0"/>
    <m/>
    <m/>
    <m/>
    <m/>
    <s v="none"/>
    <s v="Métier"/>
    <s v="Emmanuel"/>
    <s v="[EF] A voir avec Catherine facturation en USD mais valeur A2S en €"/>
    <x v="1"/>
    <m/>
    <x v="0"/>
  </r>
  <r>
    <s v="CORPGP2GP2408Q1 2020EUR"/>
    <x v="2"/>
    <n v="287320"/>
    <s v="POSTFORMING INDUSTRIES"/>
    <s v="GP2GP2408"/>
    <s v="Q1 2020"/>
    <s v="EUR"/>
    <n v="3886.26"/>
    <n v="3886.2640000000001"/>
    <n v="-3.9999999999054099E-3"/>
    <n v="3886.26"/>
    <n v="0"/>
    <x v="0"/>
    <m/>
    <m/>
    <m/>
    <m/>
    <s v="none"/>
    <m/>
    <m/>
    <m/>
    <x v="0"/>
    <m/>
    <x v="0"/>
  </r>
  <r>
    <s v="CORPGP2GP2408Q2 2020EUR"/>
    <x v="2"/>
    <n v="287320"/>
    <s v="POSTFORMING INDUSTRIES"/>
    <s v="GP2GP2408"/>
    <s v="Q2 2020"/>
    <s v="EUR"/>
    <n v="2545.9299999999998"/>
    <n v="2545.9308000000001"/>
    <n v="-8.0000000025393005E-4"/>
    <n v="2545.9299999999998"/>
    <n v="0"/>
    <x v="0"/>
    <m/>
    <m/>
    <m/>
    <m/>
    <s v="none"/>
    <m/>
    <m/>
    <m/>
    <x v="0"/>
    <m/>
    <x v="0"/>
  </r>
  <r>
    <s v="CORPGP2GP2408Q3 2020EUR"/>
    <x v="2"/>
    <n v="287320"/>
    <s v="POSTFORMING INDUSTRIES"/>
    <s v="GP2GP2408"/>
    <s v="Q3 2020"/>
    <s v="EUR"/>
    <n v="339.94"/>
    <n v="339.94400000000002"/>
    <n v="-4.0000000000190898E-3"/>
    <n v="339.94"/>
    <n v="0"/>
    <x v="0"/>
    <m/>
    <m/>
    <m/>
    <m/>
    <s v="none"/>
    <m/>
    <m/>
    <m/>
    <x v="0"/>
    <m/>
    <x v="0"/>
  </r>
  <r>
    <s v="CORPGP3IB2477Q2 2020EUR"/>
    <x v="2"/>
    <n v="287320"/>
    <s v="POSTFORMING INDUSTRIES"/>
    <s v="GP3IB2477"/>
    <s v="Q2 2020"/>
    <s v="EUR"/>
    <n v="3731.52"/>
    <n v="3731.52"/>
    <n v="0"/>
    <n v="3731.52"/>
    <n v="0"/>
    <x v="0"/>
    <m/>
    <m/>
    <m/>
    <m/>
    <s v="none"/>
    <m/>
    <m/>
    <m/>
    <x v="0"/>
    <m/>
    <x v="0"/>
  </r>
  <r>
    <s v="CORPGP3IB2477Q4 2020EUR"/>
    <x v="2"/>
    <n v="287320"/>
    <s v="POSTFORMING INDUSTRIES"/>
    <s v="GP3IB2477"/>
    <s v="Q4 2020"/>
    <s v="EUR"/>
    <n v="55.3"/>
    <m/>
    <n v="55.3"/>
    <n v="55.302399999999999"/>
    <n v="-2.4000000000015099E-3"/>
    <x v="3"/>
    <s v="[17463, 17465, 17466, 17464]"/>
    <s v="[3569, 3575, 3577, 3572]"/>
    <s v="rebate present"/>
    <s v="2021-10-19 01:06:46 +0200"/>
    <s v="none"/>
    <m/>
    <m/>
    <m/>
    <x v="0"/>
    <m/>
    <x v="0"/>
  </r>
  <r>
    <s v="CORPGP3IB2498Q1 2020EUR"/>
    <x v="2"/>
    <n v="287320"/>
    <s v="POSTFORMING INDUSTRIES"/>
    <s v="GP3IB2498"/>
    <s v="Q1 2020"/>
    <s v="EUR"/>
    <n v="262.10000000000002"/>
    <n v="262.10160000000002"/>
    <n v="-1.59999999999627E-3"/>
    <n v="262.10000000000002"/>
    <n v="0"/>
    <x v="0"/>
    <m/>
    <m/>
    <m/>
    <m/>
    <s v="none"/>
    <m/>
    <m/>
    <m/>
    <x v="0"/>
    <m/>
    <x v="0"/>
  </r>
  <r>
    <s v="CORPGP3IB2498Q2 2020EUR"/>
    <x v="2"/>
    <n v="287320"/>
    <s v="POSTFORMING INDUSTRIES"/>
    <s v="GP3IB2498"/>
    <s v="Q2 2020"/>
    <s v="EUR"/>
    <n v="339.59"/>
    <n v="339.5856"/>
    <n v="4.3999999999755303E-3"/>
    <n v="339.59"/>
    <n v="0"/>
    <x v="0"/>
    <m/>
    <m/>
    <m/>
    <m/>
    <s v="none"/>
    <m/>
    <m/>
    <m/>
    <x v="0"/>
    <m/>
    <x v="0"/>
  </r>
  <r>
    <s v="CORPGP3IB2498Q3 2020EUR"/>
    <x v="2"/>
    <n v="287320"/>
    <s v="POSTFORMING INDUSTRIES"/>
    <s v="GP3IB2498"/>
    <s v="Q3 2020"/>
    <s v="EUR"/>
    <n v="230.33"/>
    <n v="230.32499999999999"/>
    <n v="5.0000000000238699E-3"/>
    <n v="230.33"/>
    <n v="0"/>
    <x v="0"/>
    <m/>
    <m/>
    <m/>
    <m/>
    <s v="none"/>
    <m/>
    <m/>
    <m/>
    <x v="0"/>
    <m/>
    <x v="0"/>
  </r>
  <r>
    <s v="CORPGP3IB2498Q4 2020EUR"/>
    <x v="2"/>
    <n v="287320"/>
    <s v="POSTFORMING INDUSTRIES"/>
    <s v="GP3IB2498"/>
    <s v="Q4 2020"/>
    <s v="EUR"/>
    <n v="52.46"/>
    <n v="52.462800000000001"/>
    <n v="-2.8000000000005798E-3"/>
    <n v="52.46"/>
    <n v="0"/>
    <x v="0"/>
    <m/>
    <m/>
    <m/>
    <m/>
    <s v="none"/>
    <m/>
    <m/>
    <m/>
    <x v="0"/>
    <m/>
    <x v="0"/>
  </r>
  <r>
    <s v="CORPGP3IBB2476Q2 2020EUR"/>
    <x v="2"/>
    <n v="287320"/>
    <s v="POSTFORMING INDUSTRIES"/>
    <s v="GP3IBB2476"/>
    <s v="Q2 2020"/>
    <s v="EUR"/>
    <n v="3906.15"/>
    <n v="3906.1480000000001"/>
    <n v="1.9999999999527002E-3"/>
    <n v="3906.15"/>
    <n v="0"/>
    <x v="0"/>
    <m/>
    <m/>
    <m/>
    <m/>
    <s v="none"/>
    <m/>
    <m/>
    <m/>
    <x v="0"/>
    <m/>
    <x v="0"/>
  </r>
  <r>
    <s v="CORPGP3SNOV2549Q1 2020EUR"/>
    <x v="2"/>
    <n v="287320"/>
    <s v="POSTFORMING INDUSTRIES"/>
    <s v="GP3SNOV2549"/>
    <s v="Q1 2020"/>
    <s v="EUR"/>
    <n v="4350.8500000000004"/>
    <n v="4350.8500000000004"/>
    <n v="0"/>
    <n v="4350.8500000000004"/>
    <n v="0"/>
    <x v="0"/>
    <m/>
    <m/>
    <m/>
    <m/>
    <s v="none"/>
    <m/>
    <m/>
    <m/>
    <x v="0"/>
    <m/>
    <x v="0"/>
  </r>
  <r>
    <s v="CORPGP2GP2922Q1 2020EUR"/>
    <x v="2"/>
    <n v="290064"/>
    <s v="PRESSREADER INTERNATIONAL LIMITED"/>
    <s v="GP2GP2922"/>
    <s v="Q1 2020"/>
    <s v="EUR"/>
    <n v="8502.8700000000008"/>
    <n v="8502.8739999999998"/>
    <n v="-3.99999999899591E-3"/>
    <n v="8502.8700000000008"/>
    <n v="0"/>
    <x v="0"/>
    <m/>
    <m/>
    <m/>
    <m/>
    <s v="none"/>
    <m/>
    <m/>
    <m/>
    <x v="0"/>
    <m/>
    <x v="0"/>
  </r>
  <r>
    <s v="CORPGP2GP2922Q2 2020EUR"/>
    <x v="2"/>
    <n v="290064"/>
    <s v="PRESSREADER INTERNATIONAL LIMITED"/>
    <s v="GP2GP2922"/>
    <s v="Q2 2020"/>
    <s v="EUR"/>
    <n v="1268.55"/>
    <n v="1268.5540000000001"/>
    <n v="-4.0000000001327802E-3"/>
    <n v="1268.55"/>
    <n v="0"/>
    <x v="0"/>
    <m/>
    <m/>
    <m/>
    <m/>
    <s v="none"/>
    <m/>
    <m/>
    <m/>
    <x v="0"/>
    <m/>
    <x v="0"/>
  </r>
  <r>
    <s v="CORPGP2GP2922Q3 2020EUR"/>
    <x v="2"/>
    <n v="290064"/>
    <s v="PRESSREADER INTERNATIONAL LIMITED"/>
    <s v="GP2GP2922"/>
    <s v="Q3 2020"/>
    <s v="EUR"/>
    <n v="3549.1"/>
    <n v="3549.1032"/>
    <n v="-3.2000000001062199E-3"/>
    <n v="3549.1"/>
    <n v="0"/>
    <x v="0"/>
    <m/>
    <m/>
    <m/>
    <m/>
    <s v="none"/>
    <m/>
    <m/>
    <m/>
    <x v="0"/>
    <m/>
    <x v="0"/>
  </r>
  <r>
    <s v="CORPGP2GP2922Q4 2020EUR"/>
    <x v="2"/>
    <n v="290064"/>
    <s v="PRESSREADER INTERNATIONAL LIMITED"/>
    <s v="GP2GP2922"/>
    <s v="Q4 2020"/>
    <s v="EUR"/>
    <n v="4118.09"/>
    <n v="4118.0879000000004"/>
    <n v="2.0999999997002301E-3"/>
    <n v="4118.09"/>
    <n v="0"/>
    <x v="0"/>
    <m/>
    <m/>
    <m/>
    <m/>
    <s v="none"/>
    <m/>
    <m/>
    <m/>
    <x v="0"/>
    <m/>
    <x v="0"/>
  </r>
  <r>
    <s v="CORPGP2GP2808-10Q1 2020EUR"/>
    <x v="2"/>
    <n v="290470"/>
    <s v="THE ENVIRONMENTAL HEALTH CONSULTANCY PTY LTD (EHC)"/>
    <s v="GP2GP2808-10"/>
    <s v="Q1 2020"/>
    <s v="EUR"/>
    <n v="790.34"/>
    <n v="889.12800000000004"/>
    <n v="-98.787999999999997"/>
    <n v="889.12800000000004"/>
    <n v="-98.787999999999997"/>
    <x v="1"/>
    <s v="[32206]"/>
    <s v="[23223, 20135, 20075, 14339, 23225]"/>
    <s v="rebate present"/>
    <s v="2021-08-20 15:03:16 +0200"/>
    <s v="none"/>
    <s v="Produit"/>
    <s v="Ossama"/>
    <s v="[OA] rebate calculé à la main 8891,3*0,1=889,1, correspond à l'encadrage du contrat et du CA déclaré / https://www.astoresuite.com/contracts/show/33161   // https://www.astoresuite.com/adjustements/edit/23225"/>
    <x v="1"/>
    <m/>
    <x v="9"/>
  </r>
  <r>
    <s v="CORPGP2GP2808-10Q3 2020EUR"/>
    <x v="2"/>
    <n v="290470"/>
    <s v="THE ENVIRONMENTAL HEALTH CONSULTANCY PTY LTD (EHC)"/>
    <s v="GP2GP2808-10"/>
    <s v="Q3 2020"/>
    <s v="EUR"/>
    <n v="655.9"/>
    <n v="655.9"/>
    <n v="0"/>
    <n v="655.9"/>
    <n v="0"/>
    <x v="0"/>
    <m/>
    <m/>
    <m/>
    <m/>
    <s v="none"/>
    <m/>
    <m/>
    <m/>
    <x v="0"/>
    <m/>
    <x v="0"/>
  </r>
  <r>
    <s v="CORPGP2GP2808-10Q4 2020EUR"/>
    <x v="2"/>
    <n v="290470"/>
    <s v="THE ENVIRONMENTAL HEALTH CONSULTANCY PTY LTD (EHC)"/>
    <s v="GP2GP2808-10"/>
    <s v="Q4 2020"/>
    <s v="EUR"/>
    <n v="1086.71"/>
    <n v="1086.712"/>
    <n v="-1.9999999999527002E-3"/>
    <n v="1086.712"/>
    <n v="-1.9999999999527002E-3"/>
    <x v="0"/>
    <m/>
    <m/>
    <m/>
    <m/>
    <s v="none"/>
    <m/>
    <m/>
    <m/>
    <x v="0"/>
    <m/>
    <x v="0"/>
  </r>
  <r>
    <s v="CORPGP2GP2808-5Q1 2020EUR"/>
    <x v="2"/>
    <n v="290470"/>
    <s v="THE ENVIRONMENTAL HEALTH CONSULTANCY PTY LTD (EHC)"/>
    <s v="GP2GP2808-5"/>
    <s v="Q1 2020"/>
    <s v="EUR"/>
    <n v="790.34"/>
    <n v="1185.5039999999999"/>
    <n v="-395.16399999999902"/>
    <n v="1185.5039999999999"/>
    <n v="-395.16399999999902"/>
    <x v="1"/>
    <s v="[32206]"/>
    <s v="[23223, 20135, 20075, 14339, 23225]"/>
    <s v="rebate present"/>
    <s v="2021-08-20 15:03:16 +0200"/>
    <s v="none"/>
    <s v="Produit"/>
    <s v="Ossama"/>
    <s v="[OA] rebate calculé à la main 23710,08*5%=1185,5.  correspond à l'encadrage du contrat et du CA déclaré //  https://www.astoresuite.com/adjustements/edit/23225 // https://www.astoresuite.com/contracts/show/33162"/>
    <x v="1"/>
    <m/>
    <x v="5"/>
  </r>
  <r>
    <s v="CORPGP4GP2850Y 2020EUR"/>
    <x v="2"/>
    <n v="292568"/>
    <s v="LIONBRIDGE INTERNATIONAL UNLIMITED COMPANY"/>
    <s v="GP4GP2850"/>
    <s v="Y 2020"/>
    <s v="EUR"/>
    <n v="58924.52"/>
    <n v="58924.517500000002"/>
    <n v="2.5000000023282999E-3"/>
    <n v="58924.52"/>
    <n v="0"/>
    <x v="0"/>
    <m/>
    <m/>
    <m/>
    <m/>
    <s v="none"/>
    <m/>
    <m/>
    <m/>
    <x v="0"/>
    <m/>
    <x v="0"/>
  </r>
  <r>
    <s v="CORPGP4GP11090Y 2020EUR"/>
    <x v="2"/>
    <n v="294320"/>
    <s v="APICOLTURA CASENTINESE S.R.L."/>
    <s v="GP4GP11090"/>
    <s v="Y 2020"/>
    <s v="EUR"/>
    <n v="386.42"/>
    <n v="386.42200000000003"/>
    <n v="-2.0000000000095402E-3"/>
    <n v="386.42"/>
    <n v="0"/>
    <x v="0"/>
    <m/>
    <m/>
    <m/>
    <m/>
    <s v="none"/>
    <m/>
    <m/>
    <m/>
    <x v="0"/>
    <m/>
    <x v="0"/>
  </r>
  <r>
    <s v="CORPGP4GP21130Y 2020EUR"/>
    <x v="2"/>
    <n v="296472"/>
    <s v="ESSITY GMBH"/>
    <s v="GP4GP21130"/>
    <s v="Y 2020"/>
    <s v="EUR"/>
    <n v="84798.56"/>
    <n v="84798.56"/>
    <n v="0"/>
    <n v="84798.56"/>
    <n v="0"/>
    <x v="0"/>
    <m/>
    <m/>
    <m/>
    <m/>
    <s v="none"/>
    <m/>
    <m/>
    <m/>
    <x v="0"/>
    <m/>
    <x v="0"/>
  </r>
  <r>
    <s v="CORPGP4GP2757Y 2020EUR"/>
    <x v="2"/>
    <n v="296472"/>
    <s v="ESSITY GMBH"/>
    <s v="GP4GP2757"/>
    <s v="Y 2020"/>
    <s v="EUR"/>
    <n v="95195.87"/>
    <n v="95195.872399999993"/>
    <n v="-2.39999999757856E-3"/>
    <n v="95195.87"/>
    <n v="0"/>
    <x v="0"/>
    <m/>
    <m/>
    <m/>
    <m/>
    <s v="none"/>
    <m/>
    <m/>
    <m/>
    <x v="0"/>
    <m/>
    <x v="0"/>
  </r>
  <r>
    <s v="CORPGP3IBMEG2448Y 2020EUR"/>
    <x v="2"/>
    <n v="296607"/>
    <s v="TOP BRASS CONTRACT FURNITURE LTD"/>
    <s v="GP3IBMEG2448"/>
    <s v="Y 2020"/>
    <s v="EUR"/>
    <n v="24438.97"/>
    <n v="24438.974999999999"/>
    <n v="-4.9999999973806501E-3"/>
    <n v="24438.97"/>
    <n v="0"/>
    <x v="0"/>
    <m/>
    <m/>
    <m/>
    <m/>
    <s v="none"/>
    <s v="Produit"/>
    <s v="Ossama"/>
    <s v="[OA] rebate regénéré / https://www.astoresuite.com/declarative_campaign_participations/edit/23934"/>
    <x v="3"/>
    <s v="Ossama"/>
    <x v="0"/>
  </r>
  <r>
    <s v="CORPGP3NSN2620Y 2020EUR"/>
    <x v="2"/>
    <n v="296607"/>
    <s v="TOP BRASS CONTRACT FURNITURE LTD"/>
    <s v="GP3NSN2620"/>
    <s v="Y 2020"/>
    <s v="EUR"/>
    <n v="4729.87"/>
    <n v="4729.8693000000003"/>
    <n v="6.9999999959691195E-4"/>
    <n v="4729.87"/>
    <n v="0"/>
    <x v="0"/>
    <m/>
    <m/>
    <m/>
    <m/>
    <s v="none"/>
    <m/>
    <m/>
    <m/>
    <x v="0"/>
    <m/>
    <x v="0"/>
  </r>
  <r>
    <s v="CORPGP2GP2810Q1 2020EUR"/>
    <x v="2"/>
    <n v="297364"/>
    <s v="HUNTER AMENITIES INTERNATIONAL LTD"/>
    <s v="GP2GP2810"/>
    <s v="Q1 2020"/>
    <s v="EUR"/>
    <n v="19110.48"/>
    <n v="19110.478200000001"/>
    <n v="1.7999999981839199E-3"/>
    <n v="19110.478200000001"/>
    <n v="1.7999999981839199E-3"/>
    <x v="0"/>
    <m/>
    <m/>
    <m/>
    <m/>
    <s v="none"/>
    <m/>
    <m/>
    <m/>
    <x v="0"/>
    <m/>
    <x v="0"/>
  </r>
  <r>
    <s v="CORPGP2GP2810Q2 2020EUR"/>
    <x v="2"/>
    <n v="297364"/>
    <s v="HUNTER AMENITIES INTERNATIONAL LTD"/>
    <s v="GP2GP2810"/>
    <s v="Q2 2020"/>
    <s v="EUR"/>
    <n v="8795.67"/>
    <n v="8795.6728000000003"/>
    <n v="-2.8000000002066298E-3"/>
    <n v="8795.6728000000003"/>
    <n v="-2.8000000002066298E-3"/>
    <x v="0"/>
    <m/>
    <m/>
    <m/>
    <m/>
    <s v="none"/>
    <m/>
    <m/>
    <m/>
    <x v="0"/>
    <m/>
    <x v="0"/>
  </r>
  <r>
    <s v="CORPGP2GP2810Q3 2020EUR"/>
    <x v="2"/>
    <n v="297364"/>
    <s v="HUNTER AMENITIES INTERNATIONAL LTD"/>
    <s v="GP2GP2810"/>
    <s v="Q3 2020"/>
    <s v="EUR"/>
    <n v="5810.9299999999903"/>
    <n v="5810.9337999999998"/>
    <n v="-3.8000000004103601E-3"/>
    <n v="5810.9337999999998"/>
    <n v="-3.8000000004103601E-3"/>
    <x v="0"/>
    <m/>
    <m/>
    <m/>
    <m/>
    <s v="none"/>
    <m/>
    <m/>
    <m/>
    <x v="0"/>
    <m/>
    <x v="0"/>
  </r>
  <r>
    <s v="CORPGP2GP2810Q4 2020EUR"/>
    <x v="2"/>
    <n v="297364"/>
    <s v="HUNTER AMENITIES INTERNATIONAL LTD"/>
    <s v="GP2GP2810"/>
    <s v="Q4 2020"/>
    <s v="EUR"/>
    <n v="12136.98"/>
    <n v="12136.977999999999"/>
    <n v="2.0000000004074502E-3"/>
    <n v="12136.977999999999"/>
    <n v="2.0000000004074502E-3"/>
    <x v="0"/>
    <m/>
    <m/>
    <m/>
    <m/>
    <s v="none"/>
    <m/>
    <m/>
    <m/>
    <x v="0"/>
    <m/>
    <x v="0"/>
  </r>
  <r>
    <s v="CORPGP3FAIR2811-EURQ3 2020EUR"/>
    <x v="2"/>
    <n v="297364"/>
    <s v="HUNTER AMENITIES INTERNATIONAL LTD"/>
    <s v="GP3FAIR2811-EUR"/>
    <s v="Q3 2020"/>
    <s v="EUR"/>
    <n v="3620.7799999999902"/>
    <n v="5311.5397999999996"/>
    <n v="-1690.75979999999"/>
    <n v="5311.5397999999996"/>
    <n v="-1690.75979999999"/>
    <x v="1"/>
    <s v="[38794]"/>
    <s v="[18923]"/>
    <s v="rebate present"/>
    <s v="2021-06-09 17:35:39 +0200"/>
    <s v="none"/>
    <s v="Produit"/>
    <s v="Sarah"/>
    <s v="[SB] Le report 5,311.54 est correct après calcul à la main. "/>
    <x v="1"/>
    <m/>
    <x v="5"/>
  </r>
  <r>
    <s v="CORPGP3FAIR2811-EURQ4 2020EUR"/>
    <x v="2"/>
    <n v="297364"/>
    <s v="HUNTER AMENITIES INTERNATIONAL LTD"/>
    <s v="GP3FAIR2811-EUR"/>
    <s v="Q4 2020"/>
    <s v="EUR"/>
    <n v="4060.93"/>
    <n v="9990.8410000000003"/>
    <n v="-5929.9110000000001"/>
    <n v="9990.8410000000003"/>
    <n v="-5929.9110000000001"/>
    <x v="1"/>
    <s v="[38796]"/>
    <s v="[18924]"/>
    <s v="rebate present"/>
    <s v="2021-06-09 17:37:02 +0200"/>
    <s v="none"/>
    <s v="Produit"/>
    <s v="Sarah"/>
    <s v="[SB] Le rebate report 9,990.84 est correct après calcul à la main. Le taux aurait-il été modifié?"/>
    <x v="1"/>
    <m/>
    <x v="5"/>
  </r>
  <r>
    <s v="CORPGP3SWIS2812Q1 2020EUR"/>
    <x v="2"/>
    <n v="297364"/>
    <s v="HUNTER AMENITIES INTERNATIONAL LTD"/>
    <s v="GP3SWIS2812"/>
    <s v="Q1 2020"/>
    <s v="EUR"/>
    <n v="2165.13"/>
    <n v="2165.1309999999999"/>
    <n v="-9.9999999974897903E-4"/>
    <n v="2165.13"/>
    <n v="0"/>
    <x v="0"/>
    <m/>
    <m/>
    <m/>
    <m/>
    <s v="none"/>
    <s v="Produit"/>
    <m/>
    <m/>
    <x v="0"/>
    <m/>
    <x v="0"/>
  </r>
  <r>
    <s v="CORPGP3SWIS2812Q2 2020EUR"/>
    <x v="2"/>
    <n v="297364"/>
    <s v="HUNTER AMENITIES INTERNATIONAL LTD"/>
    <s v="GP3SWIS2812"/>
    <s v="Q2 2020"/>
    <s v="EUR"/>
    <n v="-310.01"/>
    <n v="-310.00560000000002"/>
    <n v="-4.3999999999755303E-3"/>
    <n v="-310.01"/>
    <n v="0"/>
    <x v="0"/>
    <m/>
    <m/>
    <m/>
    <m/>
    <s v="none"/>
    <m/>
    <m/>
    <m/>
    <x v="0"/>
    <m/>
    <x v="0"/>
  </r>
  <r>
    <s v="CORPGP3SWIS2812Q3 2020EUR"/>
    <x v="2"/>
    <n v="297364"/>
    <s v="HUNTER AMENITIES INTERNATIONAL LTD"/>
    <s v="GP3SWIS2812"/>
    <s v="Q3 2020"/>
    <s v="EUR"/>
    <n v="499.39"/>
    <n v="499.39400000000001"/>
    <n v="-4.0000000000190898E-3"/>
    <n v="499.39"/>
    <n v="0"/>
    <x v="0"/>
    <m/>
    <m/>
    <m/>
    <m/>
    <s v="none"/>
    <m/>
    <m/>
    <m/>
    <x v="0"/>
    <m/>
    <x v="0"/>
  </r>
  <r>
    <s v="CORPGP3SWIS2812Q4 2020EUR"/>
    <x v="2"/>
    <n v="297364"/>
    <s v="HUNTER AMENITIES INTERNATIONAL LTD"/>
    <s v="GP3SWIS2812"/>
    <s v="Q4 2020"/>
    <s v="EUR"/>
    <n v="2142.84"/>
    <n v="2142.8359999999998"/>
    <n v="4.0000000003601599E-3"/>
    <n v="2142.84"/>
    <n v="0"/>
    <x v="0"/>
    <m/>
    <m/>
    <m/>
    <m/>
    <s v="none"/>
    <s v="Produit"/>
    <m/>
    <m/>
    <x v="0"/>
    <m/>
    <x v="0"/>
  </r>
  <r>
    <s v="CORP2439015-PORTQ1 2020EUR"/>
    <x v="2"/>
    <n v="297439"/>
    <s v="HOIST GROUP PORTUGAL SA"/>
    <s v="2439015-PORT"/>
    <s v="Q1 2020"/>
    <s v="EUR"/>
    <n v="2443.06"/>
    <n v="2443.0574000000001"/>
    <n v="2.59999999980209E-3"/>
    <n v="2443.06"/>
    <n v="0"/>
    <x v="0"/>
    <m/>
    <m/>
    <m/>
    <m/>
    <s v="none"/>
    <m/>
    <m/>
    <m/>
    <x v="0"/>
    <m/>
    <x v="0"/>
  </r>
  <r>
    <s v="CORP2439015-PORTQ2 2020EUR"/>
    <x v="2"/>
    <n v="297439"/>
    <s v="HOIST GROUP PORTUGAL SA"/>
    <s v="2439015-PORT"/>
    <s v="Q2 2020"/>
    <s v="EUR"/>
    <n v="1144.19"/>
    <n v="1144.19"/>
    <n v="0"/>
    <n v="1144.19"/>
    <n v="0"/>
    <x v="0"/>
    <m/>
    <m/>
    <m/>
    <m/>
    <s v="none"/>
    <m/>
    <m/>
    <m/>
    <x v="0"/>
    <m/>
    <x v="0"/>
  </r>
  <r>
    <s v="CORP2439015-PORTQ3 2020EUR"/>
    <x v="2"/>
    <n v="297439"/>
    <s v="HOIST GROUP PORTUGAL SA"/>
    <s v="2439015-PORT"/>
    <s v="Q3 2020"/>
    <s v="EUR"/>
    <n v="466.09"/>
    <n v="466.08199999999999"/>
    <n v="7.9999999999813502E-3"/>
    <n v="466.09"/>
    <n v="0"/>
    <x v="0"/>
    <m/>
    <m/>
    <m/>
    <m/>
    <s v="none"/>
    <m/>
    <m/>
    <m/>
    <x v="0"/>
    <m/>
    <x v="0"/>
  </r>
  <r>
    <s v="CORP2439015-PORTQ4 2020EUR"/>
    <x v="2"/>
    <n v="297439"/>
    <s v="HOIST GROUP PORTUGAL SA"/>
    <s v="2439015-PORT"/>
    <s v="Q4 2020"/>
    <s v="EUR"/>
    <n v="596.58000000000004"/>
    <n v="596.57640000000004"/>
    <n v="3.6000000000058199E-3"/>
    <n v="596.58000000000004"/>
    <n v="0"/>
    <x v="0"/>
    <m/>
    <m/>
    <m/>
    <m/>
    <s v="none"/>
    <m/>
    <m/>
    <m/>
    <x v="0"/>
    <m/>
    <x v="0"/>
  </r>
  <r>
    <s v="CORPGP4GP2221-PRTY 2020EUR"/>
    <x v="2"/>
    <n v="297439"/>
    <s v="HOIST GROUP PORTUGAL SA"/>
    <s v="GP4GP2221-PRT"/>
    <s v="Y 2020"/>
    <s v="EUR"/>
    <n v="768.34"/>
    <n v="768.3374"/>
    <n v="2.6000000000294598E-3"/>
    <n v="768.34"/>
    <n v="0"/>
    <x v="0"/>
    <m/>
    <m/>
    <m/>
    <m/>
    <s v="none"/>
    <m/>
    <m/>
    <m/>
    <x v="0"/>
    <m/>
    <x v="0"/>
  </r>
  <r>
    <s v="CORPGP4GP2716 PTQ4 2020EUR"/>
    <x v="2"/>
    <n v="297439"/>
    <s v="HOIST GROUP PORTUGAL SA"/>
    <s v="GP4GP2716 PT "/>
    <s v="Q4 2020"/>
    <s v="EUR"/>
    <n v="6814.01"/>
    <n v="6814.0050000000001"/>
    <n v="5.0000000001091298E-3"/>
    <n v="6814.01"/>
    <n v="0"/>
    <x v="0"/>
    <m/>
    <m/>
    <m/>
    <m/>
    <s v="none"/>
    <m/>
    <m/>
    <m/>
    <x v="0"/>
    <m/>
    <x v="0"/>
  </r>
  <r>
    <s v="CORPGP4GP2771-20Y 2020EUR"/>
    <x v="2"/>
    <n v="298344"/>
    <s v="KELLOGG EUROPE TRADING LIMITED"/>
    <s v="GP4GP2771-20"/>
    <s v="Y 2020"/>
    <s v="EUR"/>
    <n v="6877.61"/>
    <n v="6877.61"/>
    <n v="0"/>
    <n v="6877.61"/>
    <n v="0"/>
    <x v="0"/>
    <m/>
    <m/>
    <m/>
    <m/>
    <s v="none"/>
    <m/>
    <m/>
    <m/>
    <x v="0"/>
    <m/>
    <x v="0"/>
  </r>
  <r>
    <s v="CORP26145083Q1 2020EUR"/>
    <x v="2"/>
    <n v="307676"/>
    <s v="DELIUS GMBH &amp; CO KG"/>
    <n v="26145083"/>
    <s v="Q1 2020"/>
    <s v="EUR"/>
    <n v="145.32"/>
    <n v="145.31399999999999"/>
    <n v="6.0000000000002196E-3"/>
    <n v="145.32"/>
    <n v="0"/>
    <x v="0"/>
    <m/>
    <m/>
    <m/>
    <m/>
    <s v="none"/>
    <m/>
    <m/>
    <m/>
    <x v="0"/>
    <m/>
    <x v="0"/>
  </r>
  <r>
    <s v="CORP26145083Q2 2020EUR"/>
    <x v="2"/>
    <n v="307676"/>
    <s v="DELIUS GMBH &amp; CO KG"/>
    <n v="26145083"/>
    <s v="Q2 2020"/>
    <s v="EUR"/>
    <n v="67.72"/>
    <n v="67.724900000000005"/>
    <n v="-4.9000000000063403E-3"/>
    <n v="67.72"/>
    <n v="0"/>
    <x v="0"/>
    <m/>
    <m/>
    <m/>
    <m/>
    <s v="none"/>
    <m/>
    <m/>
    <m/>
    <x v="0"/>
    <m/>
    <x v="0"/>
  </r>
  <r>
    <s v="CORP26145083Q3 2020EUR"/>
    <x v="2"/>
    <n v="307676"/>
    <s v="DELIUS GMBH &amp; CO KG"/>
    <n v="26145083"/>
    <s v="Q3 2020"/>
    <s v="EUR"/>
    <n v="752.32"/>
    <n v="752.32320000000004"/>
    <n v="-3.19999999999254E-3"/>
    <n v="752.32"/>
    <n v="0"/>
    <x v="0"/>
    <m/>
    <m/>
    <m/>
    <m/>
    <s v="none"/>
    <m/>
    <m/>
    <m/>
    <x v="0"/>
    <m/>
    <x v="0"/>
  </r>
  <r>
    <s v="CORPGP4GP2931Y 2020USD"/>
    <x v="2"/>
    <n v="314533"/>
    <s v="LG ELECTRONICS INC"/>
    <s v="GP4GP2931"/>
    <s v="Y 2020"/>
    <s v="USD"/>
    <n v="156823.03999999899"/>
    <n v="156823.0386"/>
    <n v="1.39999997918494E-3"/>
    <n v="156823.03999999899"/>
    <n v="0"/>
    <x v="0"/>
    <m/>
    <m/>
    <m/>
    <m/>
    <s v="none"/>
    <m/>
    <m/>
    <m/>
    <x v="0"/>
    <m/>
    <x v="0"/>
  </r>
  <r>
    <s v="CORPGP2GP2845Q1 2020EUR"/>
    <x v="2"/>
    <n v="314629"/>
    <s v="VIMAR SPA"/>
    <s v="GP2GP2845"/>
    <s v="Q1 2020"/>
    <s v="EUR"/>
    <n v="806.76"/>
    <n v="806.76239999999996"/>
    <n v="-2.3999999999659801E-3"/>
    <n v="806.76"/>
    <n v="0"/>
    <x v="0"/>
    <m/>
    <m/>
    <m/>
    <m/>
    <s v="none"/>
    <m/>
    <m/>
    <m/>
    <x v="0"/>
    <m/>
    <x v="0"/>
  </r>
  <r>
    <s v="CORPGP2GP2845Q3 2020EUR"/>
    <x v="2"/>
    <n v="314629"/>
    <s v="VIMAR SPA"/>
    <s v="GP2GP2845"/>
    <s v="Q3 2020"/>
    <s v="EUR"/>
    <n v="9552.5400000000009"/>
    <n v="9552.5418000000009"/>
    <n v="-1.8000000000029099E-3"/>
    <n v="9552.5400000000009"/>
    <n v="0"/>
    <x v="0"/>
    <m/>
    <m/>
    <m/>
    <m/>
    <s v="none"/>
    <m/>
    <m/>
    <m/>
    <x v="0"/>
    <m/>
    <x v="0"/>
  </r>
  <r>
    <s v="CORPGP2GP2845Q4 2020EUR"/>
    <x v="2"/>
    <n v="314629"/>
    <s v="VIMAR SPA"/>
    <s v="GP2GP2845"/>
    <s v="Q4 2020"/>
    <s v="EUR"/>
    <n v="1191.79"/>
    <n v="1191.7878000000001"/>
    <n v="2.1999999999025E-3"/>
    <n v="1191.79"/>
    <n v="0"/>
    <x v="0"/>
    <m/>
    <m/>
    <m/>
    <m/>
    <s v="none"/>
    <m/>
    <m/>
    <m/>
    <x v="0"/>
    <m/>
    <x v="0"/>
  </r>
  <r>
    <s v="CORPGP2GP2823Q1 2020EUR"/>
    <x v="2"/>
    <n v="315566"/>
    <s v="L'OCCITANE INTERNATIONAL SA LUXEMBOURG SUCCURSALE"/>
    <s v="GP2GP2823"/>
    <s v="Q1 2020"/>
    <s v="EUR"/>
    <n v="7515.8"/>
    <n v="7515.8"/>
    <n v="0"/>
    <n v="7515.8"/>
    <n v="0"/>
    <x v="0"/>
    <m/>
    <m/>
    <m/>
    <m/>
    <s v="none"/>
    <m/>
    <m/>
    <m/>
    <x v="0"/>
    <m/>
    <x v="0"/>
  </r>
  <r>
    <s v="CORPGP2GP2823Q2 2020EUR"/>
    <x v="2"/>
    <n v="315566"/>
    <s v="L'OCCITANE INTERNATIONAL SA LUXEMBOURG SUCCURSALE"/>
    <s v="GP2GP2823"/>
    <s v="Q2 2020"/>
    <s v="EUR"/>
    <n v="152.6"/>
    <n v="152.6"/>
    <n v="0"/>
    <n v="152.6"/>
    <n v="0"/>
    <x v="0"/>
    <m/>
    <m/>
    <m/>
    <m/>
    <s v="none"/>
    <m/>
    <m/>
    <m/>
    <x v="0"/>
    <m/>
    <x v="0"/>
  </r>
  <r>
    <s v="CORPGP2GP2823Q3 2020EUR"/>
    <x v="2"/>
    <n v="315566"/>
    <s v="L'OCCITANE INTERNATIONAL SA LUXEMBOURG SUCCURSALE"/>
    <s v="GP2GP2823"/>
    <s v="Q3 2020"/>
    <s v="EUR"/>
    <n v="38.450000000000003"/>
    <n v="38.450000000000003"/>
    <n v="0"/>
    <n v="38.450000000000003"/>
    <n v="0"/>
    <x v="0"/>
    <m/>
    <m/>
    <m/>
    <m/>
    <s v="none"/>
    <m/>
    <m/>
    <m/>
    <x v="0"/>
    <m/>
    <x v="0"/>
  </r>
  <r>
    <s v="CORPGP2GP2823Q4 2020EUR"/>
    <x v="2"/>
    <n v="315566"/>
    <s v="L'OCCITANE INTERNATIONAL SA LUXEMBOURG SUCCURSALE"/>
    <s v="GP2GP2823"/>
    <s v="Q4 2020"/>
    <s v="EUR"/>
    <n v="1469.7"/>
    <n v="1469.7"/>
    <n v="0"/>
    <n v="1469.7"/>
    <n v="0"/>
    <x v="0"/>
    <m/>
    <m/>
    <m/>
    <m/>
    <s v="none"/>
    <m/>
    <m/>
    <m/>
    <x v="0"/>
    <m/>
    <x v="0"/>
  </r>
  <r>
    <s v="CORPGP3SOF21048Q3 2020EUR"/>
    <x v="2"/>
    <n v="315566"/>
    <s v="L'OCCITANE INTERNATIONAL SA LUXEMBOURG SUCCURSALE"/>
    <s v="GP3SOF21048"/>
    <s v="Q3 2020"/>
    <s v="EUR"/>
    <n v="38.44"/>
    <n v="38.4375"/>
    <n v="2.4999999999977202E-3"/>
    <n v="38.44"/>
    <n v="0"/>
    <x v="0"/>
    <m/>
    <m/>
    <m/>
    <m/>
    <s v="none"/>
    <m/>
    <m/>
    <m/>
    <x v="0"/>
    <m/>
    <x v="0"/>
  </r>
  <r>
    <s v="CORPGP3SOF21048Q4 2020EUR"/>
    <x v="2"/>
    <n v="315566"/>
    <s v="L'OCCITANE INTERNATIONAL SA LUXEMBOURG SUCCURSALE"/>
    <s v="GP3SOF21048"/>
    <s v="Q4 2020"/>
    <s v="EUR"/>
    <n v="478.1"/>
    <n v="478.1"/>
    <n v="0"/>
    <n v="478.1"/>
    <n v="0"/>
    <x v="0"/>
    <m/>
    <m/>
    <m/>
    <m/>
    <s v="none"/>
    <m/>
    <m/>
    <m/>
    <x v="0"/>
    <m/>
    <x v="0"/>
  </r>
  <r>
    <s v="CORPGP4GP2939Q1 2020EUR"/>
    <x v="2"/>
    <n v="316689"/>
    <s v="YOUBOOX"/>
    <s v="GP4GP2939"/>
    <s v="Q1 2020"/>
    <s v="EUR"/>
    <n v="1213.6400000000001"/>
    <n v="1213.6379999999999"/>
    <n v="2.00000000018008E-3"/>
    <n v="1213.6400000000001"/>
    <n v="0"/>
    <x v="0"/>
    <m/>
    <m/>
    <m/>
    <m/>
    <s v="none"/>
    <m/>
    <m/>
    <m/>
    <x v="0"/>
    <m/>
    <x v="0"/>
  </r>
  <r>
    <s v="CORPGP4GP2939Q2 2020EUR"/>
    <x v="2"/>
    <n v="316689"/>
    <s v="YOUBOOX"/>
    <s v="GP4GP2939"/>
    <s v="Q2 2020"/>
    <s v="EUR"/>
    <n v="20.16"/>
    <n v="20.16"/>
    <n v="0"/>
    <n v="20.16"/>
    <n v="0"/>
    <x v="0"/>
    <m/>
    <m/>
    <m/>
    <m/>
    <s v="none"/>
    <m/>
    <m/>
    <m/>
    <x v="0"/>
    <m/>
    <x v="0"/>
  </r>
  <r>
    <s v="CORPGP4GP2939Q3 2020EUR"/>
    <x v="2"/>
    <n v="316689"/>
    <s v="YOUBOOX"/>
    <s v="GP4GP2939"/>
    <s v="Q3 2020"/>
    <s v="EUR"/>
    <n v="743.17"/>
    <n v="743.16899999999998"/>
    <n v="9.9999999997635292E-4"/>
    <n v="743.17"/>
    <n v="0"/>
    <x v="0"/>
    <m/>
    <m/>
    <m/>
    <m/>
    <s v="none"/>
    <m/>
    <m/>
    <m/>
    <x v="0"/>
    <m/>
    <x v="0"/>
  </r>
  <r>
    <s v="CORPGP4GP2939Q4 2020EUR"/>
    <x v="2"/>
    <n v="316689"/>
    <s v="YOUBOOX"/>
    <s v="GP4GP2939"/>
    <s v="Q4 2020"/>
    <s v="EUR"/>
    <n v="548.70000000000005"/>
    <n v="548.70000000000005"/>
    <n v="0"/>
    <n v="548.70000000000005"/>
    <n v="0"/>
    <x v="0"/>
    <m/>
    <m/>
    <m/>
    <m/>
    <s v="none"/>
    <m/>
    <m/>
    <m/>
    <x v="0"/>
    <m/>
    <x v="0"/>
  </r>
  <r>
    <s v="CORPGP2GP2964Q1 2020EUR"/>
    <x v="2"/>
    <n v="316962"/>
    <s v="CIDER"/>
    <s v="GP2GP2964"/>
    <s v="Q1 2020"/>
    <s v="EUR"/>
    <n v="335.64"/>
    <n v="335.6352"/>
    <n v="4.7999999999888097E-3"/>
    <n v="335.64"/>
    <n v="0"/>
    <x v="0"/>
    <m/>
    <m/>
    <m/>
    <m/>
    <s v="none"/>
    <m/>
    <m/>
    <m/>
    <x v="0"/>
    <m/>
    <x v="0"/>
  </r>
  <r>
    <s v="CORPGP2GP2964Q3 2020EUR"/>
    <x v="2"/>
    <n v="316962"/>
    <s v="CIDER"/>
    <s v="GP2GP2964"/>
    <s v="Q3 2020"/>
    <s v="EUR"/>
    <n v="593.19000000000005"/>
    <n v="593.19119999999998"/>
    <n v="-1.1999999999261399E-3"/>
    <n v="593.19000000000005"/>
    <n v="0"/>
    <x v="0"/>
    <m/>
    <m/>
    <m/>
    <m/>
    <s v="none"/>
    <m/>
    <m/>
    <m/>
    <x v="0"/>
    <m/>
    <x v="0"/>
  </r>
  <r>
    <s v="CORPGP2GP21008Q4 2020EUR"/>
    <x v="2"/>
    <n v="317282"/>
    <s v="SARAJEVO BUSINESS CONSULTING"/>
    <s v="GP2GP21008"/>
    <s v="Q4 2020"/>
    <s v="EUR"/>
    <n v="10938.61"/>
    <n v="10938.608"/>
    <n v="2.0000000004074502E-3"/>
    <n v="10938.61"/>
    <n v="0"/>
    <x v="0"/>
    <m/>
    <m/>
    <m/>
    <m/>
    <s v="none"/>
    <m/>
    <m/>
    <m/>
    <x v="0"/>
    <m/>
    <x v="0"/>
  </r>
  <r>
    <s v="CORPGP2GP2996Q1 2020EUR"/>
    <x v="2"/>
    <n v="321081"/>
    <s v="XENIOS SAS"/>
    <s v="GP2GP2996"/>
    <s v="Q1 2020"/>
    <s v="EUR"/>
    <n v="440.74"/>
    <n v="440.73500000000001"/>
    <n v="4.9999999999954499E-3"/>
    <n v="440.74"/>
    <n v="0"/>
    <x v="0"/>
    <m/>
    <m/>
    <m/>
    <m/>
    <s v="none"/>
    <m/>
    <m/>
    <m/>
    <x v="0"/>
    <m/>
    <x v="0"/>
  </r>
  <r>
    <s v="CORPGP2GP2996Q2 2020EUR"/>
    <x v="2"/>
    <n v="321081"/>
    <s v="XENIOS SAS"/>
    <s v="GP2GP2996"/>
    <s v="Q2 2020"/>
    <s v="EUR"/>
    <n v="101.35"/>
    <n v="101.35"/>
    <n v="0"/>
    <n v="101.35"/>
    <n v="0"/>
    <x v="0"/>
    <m/>
    <m/>
    <m/>
    <m/>
    <s v="none"/>
    <m/>
    <m/>
    <m/>
    <x v="0"/>
    <m/>
    <x v="0"/>
  </r>
  <r>
    <s v="CORPGP2GP2996Q3 2020EUR"/>
    <x v="2"/>
    <n v="321081"/>
    <s v="XENIOS SAS"/>
    <s v="GP2GP2996"/>
    <s v="Q3 2020"/>
    <s v="EUR"/>
    <n v="1095.22"/>
    <n v="1095.2159999999999"/>
    <n v="4.0000000001327802E-3"/>
    <n v="1095.22"/>
    <n v="0"/>
    <x v="0"/>
    <m/>
    <m/>
    <m/>
    <m/>
    <s v="none"/>
    <m/>
    <m/>
    <m/>
    <x v="0"/>
    <m/>
    <x v="0"/>
  </r>
  <r>
    <s v="CORPGP2GP2996Q4 2020EUR"/>
    <x v="2"/>
    <n v="321081"/>
    <s v="XENIOS SAS"/>
    <s v="GP2GP2996"/>
    <s v="Q4 2020"/>
    <s v="EUR"/>
    <n v="704.2"/>
    <n v="704.2"/>
    <n v="0"/>
    <n v="704.2"/>
    <n v="0"/>
    <x v="0"/>
    <m/>
    <m/>
    <m/>
    <m/>
    <s v="none"/>
    <m/>
    <m/>
    <m/>
    <x v="0"/>
    <m/>
    <x v="0"/>
  </r>
  <r>
    <s v="CORPGP2GP2146 - CHINAQ2 2020EUR"/>
    <x v="2"/>
    <n v="322590"/>
    <s v="ASSA ABLOY SHANGHAI Hospitality Limited"/>
    <s v="GP2GP2146 - CHINA"/>
    <s v="Q2 2020"/>
    <s v="EUR"/>
    <n v="3411.47"/>
    <n v="3411.4663"/>
    <n v="3.6999999997533398E-3"/>
    <n v="3411.47"/>
    <n v="0"/>
    <x v="0"/>
    <m/>
    <m/>
    <m/>
    <m/>
    <s v="none"/>
    <m/>
    <m/>
    <m/>
    <x v="0"/>
    <m/>
    <x v="0"/>
  </r>
  <r>
    <s v="CORPGP2GP2146 - CHINAQ4 2020EUR"/>
    <x v="2"/>
    <n v="322590"/>
    <s v="ASSA ABLOY SHANGHAI Hospitality Limited"/>
    <s v="GP2GP2146 - CHINA"/>
    <s v="Q4 2020"/>
    <s v="EUR"/>
    <n v="1363.94"/>
    <n v="1363.9358999999999"/>
    <n v="4.1000000001076798E-3"/>
    <n v="1363.94"/>
    <n v="0"/>
    <x v="0"/>
    <m/>
    <m/>
    <m/>
    <m/>
    <s v="none"/>
    <m/>
    <m/>
    <m/>
    <x v="0"/>
    <m/>
    <x v="0"/>
  </r>
  <r>
    <s v="CORPGP4GP2141 SHANGHAIY 2020EUR"/>
    <x v="2"/>
    <n v="322590"/>
    <s v="ASSA ABLOY SHANGHAI Hospitality Limited"/>
    <s v="GP4GP2141 SHANGHAI"/>
    <s v="Y 2020"/>
    <s v="EUR"/>
    <n v="2755.73"/>
    <n v="7164.9013999999997"/>
    <n v="-4409.1713999999902"/>
    <n v="7164.9013999999997"/>
    <n v="-4409.1713999999902"/>
    <x v="1"/>
    <s v="[36562]"/>
    <s v="[17278]"/>
    <s v="rebate present"/>
    <s v="2021-12-08 11:13:30 +0100"/>
    <s v="none"/>
    <s v="Produit"/>
    <s v="Ossama"/>
    <s v="[OA] rebate calculé à la main (220458,5*2%) qui correspond correnspond à l'encodage du contrat et du CA déclaré  /  https://www.astoresuite.com/adjustements/edit/17278 // https://www.astoresuite.com/contracts/show/28089"/>
    <x v="1"/>
    <m/>
    <x v="5"/>
  </r>
  <r>
    <s v="CORPGP2GP2146 BANGKOKQ1 2020EUR"/>
    <x v="2"/>
    <n v="322592"/>
    <s v="ASSA ABLOY BANGKOK Hospitality Limited"/>
    <s v="GP2GP2146 BANGKOK"/>
    <s v="Q1 2020"/>
    <s v="EUR"/>
    <n v="2754.54"/>
    <n v="2754.5437000000002"/>
    <n v="-3.7000000002080898E-3"/>
    <n v="2754.54"/>
    <n v="0"/>
    <x v="0"/>
    <m/>
    <m/>
    <m/>
    <m/>
    <s v="none"/>
    <m/>
    <m/>
    <m/>
    <x v="0"/>
    <m/>
    <x v="0"/>
  </r>
  <r>
    <s v="CORPGP4GP2141 BANGKOKY 2020EUR"/>
    <x v="2"/>
    <n v="322592"/>
    <s v="ASSA ABLOY BANGKOK Hospitality Limited"/>
    <s v="GP4GP2141 BANGKOK"/>
    <s v="Y 2020"/>
    <s v="EUR"/>
    <n v="1683.84"/>
    <n v="1683.8387"/>
    <n v="1.29999999990104E-3"/>
    <n v="1683.84"/>
    <n v="0"/>
    <x v="0"/>
    <m/>
    <m/>
    <m/>
    <m/>
    <s v="none"/>
    <m/>
    <m/>
    <m/>
    <x v="0"/>
    <m/>
    <x v="0"/>
  </r>
  <r>
    <s v="CORPGP4GP2989Y 2020EUR"/>
    <x v="2"/>
    <n v="324417"/>
    <s v="FUTURELOG AG"/>
    <s v="GP4GP2989"/>
    <s v="Y 2020"/>
    <s v="EUR"/>
    <n v="40494.82"/>
    <n v="40494.82"/>
    <n v="0"/>
    <n v="40494.82"/>
    <n v="0"/>
    <x v="0"/>
    <m/>
    <m/>
    <m/>
    <m/>
    <s v="none"/>
    <m/>
    <m/>
    <m/>
    <x v="0"/>
    <m/>
    <x v="0"/>
  </r>
  <r>
    <s v="CORPGP2GP2963Q1 2020EUR"/>
    <x v="2"/>
    <n v="324490"/>
    <s v="PLANK GMBH"/>
    <s v="GP2GP2963"/>
    <s v="Q1 2020"/>
    <s v="EUR"/>
    <n v="16.579999999999998"/>
    <n v="16.574999999999999"/>
    <n v="4.999999999999E-3"/>
    <n v="16.579999999999998"/>
    <n v="0"/>
    <x v="0"/>
    <m/>
    <m/>
    <m/>
    <m/>
    <s v="none"/>
    <m/>
    <m/>
    <m/>
    <x v="0"/>
    <m/>
    <x v="0"/>
  </r>
  <r>
    <s v="CORPGP2GP2963Q2 2020EUR"/>
    <x v="2"/>
    <n v="324490"/>
    <s v="PLANK GMBH"/>
    <s v="GP2GP2963"/>
    <s v="Q2 2020"/>
    <s v="EUR"/>
    <n v="16.579999999999998"/>
    <n v="16.574999999999999"/>
    <n v="4.999999999999E-3"/>
    <n v="16.579999999999998"/>
    <n v="0"/>
    <x v="0"/>
    <m/>
    <m/>
    <m/>
    <m/>
    <s v="none"/>
    <m/>
    <m/>
    <m/>
    <x v="0"/>
    <m/>
    <x v="0"/>
  </r>
  <r>
    <s v="CORPGP2GP2963Q3 2020EUR"/>
    <x v="2"/>
    <n v="324490"/>
    <s v="PLANK GMBH"/>
    <s v="GP2GP2963"/>
    <s v="Q3 2020"/>
    <s v="EUR"/>
    <n v="2771.34"/>
    <n v="2771.34"/>
    <n v="0"/>
    <n v="2771.34"/>
    <n v="0"/>
    <x v="0"/>
    <m/>
    <m/>
    <m/>
    <m/>
    <s v="none"/>
    <m/>
    <m/>
    <m/>
    <x v="0"/>
    <m/>
    <x v="0"/>
  </r>
  <r>
    <s v="CORPGP4GP2367Y 2020EUR"/>
    <x v="2"/>
    <n v="326646"/>
    <s v="ECONOCOM INFOGERANCE SYSTEMES"/>
    <s v="GP4GP2367"/>
    <s v="Y 2020"/>
    <s v="EUR"/>
    <n v="3215.3"/>
    <n v="3215.3"/>
    <n v="0"/>
    <n v="3215.3"/>
    <n v="0"/>
    <x v="0"/>
    <m/>
    <m/>
    <m/>
    <m/>
    <s v="none"/>
    <m/>
    <m/>
    <m/>
    <x v="0"/>
    <m/>
    <x v="0"/>
  </r>
  <r>
    <s v="CORP2439015-FINLQ1 2020EUR"/>
    <x v="2"/>
    <n v="339825"/>
    <s v="HOIST GROUP FINLANDE"/>
    <s v="2439015-FINL"/>
    <s v="Q1 2020"/>
    <s v="EUR"/>
    <n v="21.6"/>
    <n v="21.6"/>
    <n v="0"/>
    <n v="21.6"/>
    <n v="0"/>
    <x v="0"/>
    <m/>
    <m/>
    <m/>
    <m/>
    <s v="none"/>
    <m/>
    <m/>
    <m/>
    <x v="0"/>
    <m/>
    <x v="0"/>
  </r>
  <r>
    <s v="CORP2439015-FINLQ4 2020EUR"/>
    <x v="2"/>
    <n v="339825"/>
    <s v="HOIST GROUP FINLANDE"/>
    <s v="2439015-FINL"/>
    <s v="Q4 2020"/>
    <s v="EUR"/>
    <n v="2381.2600000000002"/>
    <n v="2381.2620000000002"/>
    <n v="-1.9999999999527002E-3"/>
    <n v="2381.2600000000002"/>
    <n v="0"/>
    <x v="0"/>
    <m/>
    <m/>
    <m/>
    <m/>
    <s v="none"/>
    <m/>
    <m/>
    <m/>
    <x v="0"/>
    <m/>
    <x v="0"/>
  </r>
  <r>
    <s v="CORPGP4GP2221-FINLY 2020EUR"/>
    <x v="2"/>
    <n v="339825"/>
    <s v="HOIST GROUP FINLANDE"/>
    <s v="GP4GP2221-FINL"/>
    <s v="Y 2020"/>
    <s v="EUR"/>
    <n v="480.57"/>
    <n v="480.57240000000002"/>
    <n v="-2.4000000000228201E-3"/>
    <n v="480.57"/>
    <n v="0"/>
    <x v="0"/>
    <m/>
    <m/>
    <m/>
    <m/>
    <s v="none"/>
    <m/>
    <m/>
    <m/>
    <x v="0"/>
    <m/>
    <x v="0"/>
  </r>
  <r>
    <s v="CORPGP4GP2716 NORHT-CENTR EUROPEQ4 2020EUR"/>
    <x v="2"/>
    <n v="339825"/>
    <s v="HOIST GROUP FINLANDE"/>
    <s v="GP4GP2716 NORHT-CENTR EUROPE"/>
    <s v="Q4 2020"/>
    <s v="EUR"/>
    <n v="2450.1"/>
    <n v="2450.0970000000002"/>
    <n v="2.9999999997016801E-3"/>
    <n v="2450.1"/>
    <n v="0"/>
    <x v="0"/>
    <m/>
    <m/>
    <m/>
    <m/>
    <s v="none"/>
    <m/>
    <m/>
    <m/>
    <x v="0"/>
    <m/>
    <x v="0"/>
  </r>
  <r>
    <s v="CORPGP2GP21052Q1 2020EUR"/>
    <x v="2"/>
    <n v="342805"/>
    <s v="SEALY TECHNOLOGIE LLC"/>
    <s v="GP2GP21052"/>
    <s v="Q1 2020"/>
    <s v="EUR"/>
    <n v="196.2"/>
    <n v="196.2"/>
    <n v="0"/>
    <n v="196.2"/>
    <n v="0"/>
    <x v="0"/>
    <m/>
    <m/>
    <m/>
    <m/>
    <s v="none"/>
    <m/>
    <m/>
    <m/>
    <x v="0"/>
    <m/>
    <x v="0"/>
  </r>
  <r>
    <s v="CORPGP2GP21052Q3 2020EUR"/>
    <x v="2"/>
    <n v="342805"/>
    <s v="SEALY TECHNOLOGIE LLC"/>
    <s v="GP2GP21052"/>
    <s v="Q3 2020"/>
    <s v="EUR"/>
    <n v="761.2"/>
    <n v="761.2"/>
    <n v="0"/>
    <n v="761.2"/>
    <n v="0"/>
    <x v="0"/>
    <m/>
    <m/>
    <m/>
    <m/>
    <s v="none"/>
    <m/>
    <m/>
    <m/>
    <x v="0"/>
    <m/>
    <x v="0"/>
  </r>
  <r>
    <s v="CORPGP4GP11070Y 2020EUR"/>
    <x v="2"/>
    <n v="344860"/>
    <s v="NESTLE OPERATIONAL SERVICES WORLLWIDE"/>
    <s v="GP4GP11070"/>
    <s v="Y 2020"/>
    <s v="EUR"/>
    <n v="3272.26"/>
    <n v="3272.2629999999999"/>
    <n v="-2.9999999997016801E-3"/>
    <n v="3272.26"/>
    <n v="0"/>
    <x v="0"/>
    <m/>
    <m/>
    <m/>
    <m/>
    <s v="none"/>
    <m/>
    <m/>
    <m/>
    <x v="0"/>
    <m/>
    <x v="0"/>
  </r>
  <r>
    <s v="CORPGP4GP11072Y 2020EUR"/>
    <x v="2"/>
    <n v="345038"/>
    <s v="COCA COLA"/>
    <s v="GP4GP11072"/>
    <s v="Y 2020"/>
    <s v="EUR"/>
    <n v="34764.089999999997"/>
    <n v="34764.086600000002"/>
    <n v="3.3999999941443002E-3"/>
    <n v="34764.089999999997"/>
    <n v="0"/>
    <x v="0"/>
    <m/>
    <m/>
    <m/>
    <m/>
    <s v="none"/>
    <m/>
    <m/>
    <m/>
    <x v="0"/>
    <m/>
    <x v="0"/>
  </r>
  <r>
    <s v="CORPGP4GP21074Y 2020USD"/>
    <x v="2"/>
    <n v="345718"/>
    <s v="DILMAH CEYLON TEA COMPANY PLC"/>
    <s v="GP4GP21074"/>
    <s v="Y 2020"/>
    <s v="USD"/>
    <n v="20303.099999999999"/>
    <n v="20303.096399999999"/>
    <n v="3.6000000072817701E-3"/>
    <n v="20303.099999999999"/>
    <n v="0"/>
    <x v="0"/>
    <m/>
    <m/>
    <m/>
    <m/>
    <s v="none"/>
    <m/>
    <m/>
    <m/>
    <x v="0"/>
    <m/>
    <x v="0"/>
  </r>
  <r>
    <s v="CORPGP4GP21079Q3 2020EUR"/>
    <x v="2"/>
    <n v="345853"/>
    <s v="CHEF WORKS INTERNATIONAL"/>
    <s v="GP4GP21079"/>
    <s v="Q3 2020"/>
    <s v="EUR"/>
    <n v="132.08000000000001"/>
    <n v="132.08000000000001"/>
    <n v="0"/>
    <n v="132.08000000000001"/>
    <n v="0"/>
    <x v="0"/>
    <m/>
    <m/>
    <m/>
    <m/>
    <s v="none"/>
    <m/>
    <m/>
    <m/>
    <x v="0"/>
    <m/>
    <x v="0"/>
  </r>
  <r>
    <s v="CORPGP4GP21079Q4 2020EUR"/>
    <x v="2"/>
    <n v="345853"/>
    <s v="CHEF WORKS INTERNATIONAL"/>
    <s v="GP4GP21079"/>
    <s v="Q4 2020"/>
    <s v="EUR"/>
    <n v="73.069999999999993"/>
    <n v="698.89089999999999"/>
    <n v="-625.82089999999903"/>
    <n v="698.89089999999999"/>
    <n v="-625.82089999999903"/>
    <x v="4"/>
    <s v="[37719]"/>
    <s v="[17980, 19359, 18079]"/>
    <s v="rebate present"/>
    <s v="2022-01-05 21:26:06 +0100"/>
    <s v="none"/>
    <s v="Produit"/>
    <s v="Ossama"/>
    <s v="[OA] il faut regénérer la participation =&gt; No name provided sur un sous-service /  https://www.astoresuite.com/adjustements/edit/19359 //  https://www.astoresuite.com/contracts/show/30794 [MT] facturé en USD mais redistribué en € et contrat en €"/>
    <x v="1"/>
    <m/>
    <x v="8"/>
  </r>
  <r>
    <s v="CORPGP4GP21079Q4 2020USD"/>
    <x v="2"/>
    <n v="345853"/>
    <s v="CHEF WORKS INTERNATIONAL"/>
    <s v="GP4GP21079"/>
    <s v="Q4 2020"/>
    <s v="USD"/>
    <n v="763.06"/>
    <m/>
    <n v="763.06"/>
    <m/>
    <n v="763.06"/>
    <x v="4"/>
    <s v="[]"/>
    <s v="[]"/>
    <s v="participation found for other currency but not this one"/>
    <m/>
    <m/>
    <s v="Métier"/>
    <s v="Catherine"/>
    <s v="[CM] Particpation en EUR tous les trim sont bien facturés en EUR sauf Q4 2020 facturé en USD, lécart ne sera jamais résolu mais prévoir que le métier recharge le DEC converti en EUR"/>
    <x v="1"/>
    <m/>
    <x v="8"/>
  </r>
  <r>
    <s v="CORPGP4GP21084S2 2020EUR"/>
    <x v="2"/>
    <n v="346282"/>
    <s v="NARUMI CORPORATION"/>
    <s v="GP4GP21084"/>
    <s v="S2 2020"/>
    <s v="EUR"/>
    <n v="3699.68"/>
    <n v="3699.6812"/>
    <n v="-1.2000000001535201E-3"/>
    <n v="3699.68"/>
    <n v="0"/>
    <x v="0"/>
    <m/>
    <m/>
    <m/>
    <m/>
    <s v="none"/>
    <m/>
    <m/>
    <m/>
    <x v="0"/>
    <m/>
    <x v="0"/>
  </r>
  <r>
    <s v="CORPGP4GP21068Q4 2020EUR"/>
    <x v="2"/>
    <n v="350604"/>
    <s v="LUZERNE PTE LTD"/>
    <s v="GP4GP21068"/>
    <s v="Q4 2020"/>
    <s v="EUR"/>
    <n v="4193.28"/>
    <n v="4193.2825000000003"/>
    <n v="-2.5000000005093101E-3"/>
    <n v="4193.28"/>
    <n v="0"/>
    <x v="0"/>
    <m/>
    <m/>
    <m/>
    <m/>
    <s v="none"/>
    <m/>
    <m/>
    <m/>
    <x v="0"/>
    <m/>
    <x v="0"/>
  </r>
  <r>
    <s v="CORPGP2GP2999Q4 2020EUR"/>
    <x v="2"/>
    <n v="353620"/>
    <s v="JOHNSON HELATH TECH CO LTD (MATRIX FITNESS)"/>
    <s v="GP2GP2999"/>
    <s v="Q4 2020"/>
    <s v="EUR"/>
    <n v="15658.43"/>
    <n v="15658.429"/>
    <n v="1.0000000002037201E-3"/>
    <n v="15658.43"/>
    <n v="0"/>
    <x v="0"/>
    <m/>
    <m/>
    <m/>
    <m/>
    <s v="none"/>
    <m/>
    <m/>
    <m/>
    <x v="0"/>
    <m/>
    <x v="0"/>
  </r>
  <r>
    <s v="CORPGP2GP21126-Q4 2020EUR"/>
    <x v="2"/>
    <n v="355429"/>
    <s v="DORMAKABA"/>
    <s v="GP2GP21126-"/>
    <s v="Q4 2020"/>
    <s v="EUR"/>
    <n v="147104.63"/>
    <n v="147104.62419999999"/>
    <n v="5.80000001355074E-3"/>
    <n v="147104.63"/>
    <n v="0"/>
    <x v="0"/>
    <m/>
    <m/>
    <m/>
    <m/>
    <s v="none"/>
    <m/>
    <m/>
    <m/>
    <x v="0"/>
    <m/>
    <x v="0"/>
  </r>
  <r>
    <s v="CORP2439015--CHQ1 2020EUR"/>
    <x v="2"/>
    <s v="TN"/>
    <s v="HOIST GROUP SA"/>
    <s v="2439015--CH"/>
    <s v="Q1 2020"/>
    <s v="EUR"/>
    <n v="6265.8"/>
    <n v="6265.8"/>
    <n v="0"/>
    <n v="6265.8"/>
    <n v="0"/>
    <x v="0"/>
    <m/>
    <m/>
    <m/>
    <m/>
    <s v="none"/>
    <m/>
    <m/>
    <m/>
    <x v="0"/>
    <m/>
    <x v="0"/>
  </r>
  <r>
    <s v="CORP2439015--CHQ3 2020EUR"/>
    <x v="2"/>
    <s v="TN"/>
    <s v="HOIST GROUP SA"/>
    <s v="2439015--CH"/>
    <s v="Q3 2020"/>
    <s v="EUR"/>
    <n v="2947.96"/>
    <n v="2947.95"/>
    <n v="1.0000000000218201E-2"/>
    <n v="2947.96"/>
    <n v="0"/>
    <x v="0"/>
    <m/>
    <m/>
    <m/>
    <m/>
    <s v="none"/>
    <m/>
    <m/>
    <m/>
    <x v="0"/>
    <m/>
    <x v="0"/>
  </r>
  <r>
    <s v="CORPGP4GP2211--CHY 2020EUR"/>
    <x v="2"/>
    <s v="TN"/>
    <s v="HOIST GROUP SA"/>
    <s v="GP4GP2211--CH"/>
    <s v="Y 2020"/>
    <s v="EUR"/>
    <n v="1842.76"/>
    <n v="1842.75"/>
    <n v="9.9999999999908998E-3"/>
    <n v="1842.76"/>
    <n v="0"/>
    <x v="0"/>
    <m/>
    <m/>
    <m/>
    <m/>
    <s v="none"/>
    <m/>
    <m/>
    <m/>
    <x v="0"/>
    <m/>
    <x v="0"/>
  </r>
  <r>
    <s v="CORPGP4GP2716 CHQ4 2020EUR"/>
    <x v="2"/>
    <s v="TN"/>
    <s v="HOIST GROUP SA"/>
    <s v="GP4GP2716 CH"/>
    <s v="Q4 2020"/>
    <s v="EUR"/>
    <n v="18186.18"/>
    <n v="18186.184499999999"/>
    <n v="-4.4999999990977804E-3"/>
    <n v="18186.18"/>
    <n v="0"/>
    <x v="0"/>
    <m/>
    <m/>
    <m/>
    <m/>
    <s v="none"/>
    <m/>
    <m/>
    <m/>
    <x v="0"/>
    <m/>
    <x v="0"/>
  </r>
  <r>
    <s v="CORPGP2GP2946-G2G4Q1 2020EUR"/>
    <x v="2"/>
    <n v="23837"/>
    <s v="BENTLEY EUROPE BV"/>
    <s v="GP2GP2946-G2G4"/>
    <s v="Q1 2020"/>
    <s v="EUR"/>
    <n v="87.75"/>
    <n v="87.75"/>
    <n v="0"/>
    <n v="87.75"/>
    <n v="0"/>
    <x v="0"/>
    <m/>
    <m/>
    <m/>
    <m/>
    <s v="none"/>
    <m/>
    <m/>
    <m/>
    <x v="0"/>
    <m/>
    <x v="0"/>
  </r>
  <r>
    <s v="CORPGP2GP2946-G2G4Q2 2020EUR"/>
    <x v="2"/>
    <n v="23837"/>
    <s v="BENTLEY EUROPE BV"/>
    <s v="GP2GP2946-G2G4"/>
    <s v="Q2 2020"/>
    <s v="EUR"/>
    <n v="5.6"/>
    <n v="5.5949999999999998"/>
    <n v="4.9999999999998899E-3"/>
    <n v="5.6"/>
    <n v="0"/>
    <x v="0"/>
    <m/>
    <m/>
    <m/>
    <m/>
    <s v="none"/>
    <m/>
    <m/>
    <m/>
    <x v="0"/>
    <m/>
    <x v="0"/>
  </r>
  <r>
    <s v="CORP27307111Q1 2020EUR"/>
    <x v="2"/>
    <n v="76413"/>
    <s v="BOSE SAS"/>
    <n v="27307111"/>
    <s v="Q1 2020"/>
    <s v="EUR"/>
    <n v="16.8"/>
    <n v="16.8"/>
    <n v="0"/>
    <n v="16.8"/>
    <n v="0"/>
    <x v="0"/>
    <m/>
    <m/>
    <m/>
    <m/>
    <s v="none"/>
    <m/>
    <m/>
    <m/>
    <x v="0"/>
    <m/>
    <x v="0"/>
  </r>
  <r>
    <s v="CORPGP2GP2651Q1 2020EUR"/>
    <x v="2"/>
    <n v="8789"/>
    <s v="AIR AROMA INTERNATIONAL"/>
    <s v="GP2GP2651"/>
    <s v="Q1 2020"/>
    <s v="EUR"/>
    <n v="8783.52"/>
    <n v="8783.5244999999995"/>
    <n v="-4.4999999990977804E-3"/>
    <n v="8783.5244999999995"/>
    <n v="-4.4999999990977804E-3"/>
    <x v="0"/>
    <m/>
    <m/>
    <m/>
    <m/>
    <s v="none"/>
    <m/>
    <m/>
    <m/>
    <x v="0"/>
    <m/>
    <x v="0"/>
  </r>
  <r>
    <s v="CORPGP2GP2651Q2 2020EUR"/>
    <x v="2"/>
    <n v="8789"/>
    <s v="AIR AROMA INTERNATIONAL"/>
    <s v="GP2GP2651"/>
    <s v="Q2 2020"/>
    <s v="EUR"/>
    <n v="4824"/>
    <n v="4823.9989999999998"/>
    <n v="1.0000000002037201E-3"/>
    <n v="4823.9989999999998"/>
    <n v="1.0000000002037201E-3"/>
    <x v="0"/>
    <m/>
    <m/>
    <m/>
    <m/>
    <s v="none"/>
    <m/>
    <m/>
    <m/>
    <x v="0"/>
    <m/>
    <x v="0"/>
  </r>
  <r>
    <s v="CORPGP2GP2651Q4 2020EUR"/>
    <x v="2"/>
    <n v="8789"/>
    <s v="AIR AROMA INTERNATIONAL"/>
    <s v="GP2GP2651"/>
    <s v="Q4 2020"/>
    <s v="EUR"/>
    <n v="23248.33"/>
    <n v="23248.326499999999"/>
    <n v="3.5000000025320302E-3"/>
    <n v="23248.326499999999"/>
    <n v="3.5000000025320302E-3"/>
    <x v="0"/>
    <m/>
    <m/>
    <m/>
    <m/>
    <s v="none"/>
    <m/>
    <m/>
    <m/>
    <x v="0"/>
    <m/>
    <x v="0"/>
  </r>
  <r>
    <s v="CORPGP2GP2307Q1 2020EUR"/>
    <x v="2"/>
    <n v="50586"/>
    <s v="ADAPTATION CABLAGE"/>
    <s v="GP2GP2307"/>
    <s v="Q1 2020"/>
    <s v="EUR"/>
    <n v="260.55"/>
    <n v="260.55"/>
    <n v="0"/>
    <n v="260.55"/>
    <n v="0"/>
    <x v="0"/>
    <m/>
    <m/>
    <m/>
    <m/>
    <s v="none"/>
    <m/>
    <m/>
    <m/>
    <x v="0"/>
    <m/>
    <x v="0"/>
  </r>
  <r>
    <s v="CORP630300Q1 2020EUR"/>
    <x v="2"/>
    <n v="1886"/>
    <s v="ARLUS S.A. (DEBBAS)"/>
    <n v="630300"/>
    <s v="Q1 2020"/>
    <s v="EUR"/>
    <n v="5.68"/>
    <n v="5.67"/>
    <n v="9.9999999999997799E-3"/>
    <n v="5.68"/>
    <n v="0"/>
    <x v="0"/>
    <m/>
    <m/>
    <m/>
    <m/>
    <s v="none"/>
    <m/>
    <m/>
    <m/>
    <x v="0"/>
    <m/>
    <x v="0"/>
  </r>
  <r>
    <s v="CORPGP2GP2309Q1 2020EUR"/>
    <x v="2"/>
    <n v="60843"/>
    <s v="SDMH"/>
    <s v="GP2GP2309"/>
    <s v="Q1 2020"/>
    <s v="EUR"/>
    <n v="611.38"/>
    <n v="611.38440000000003"/>
    <n v="-4.4000000000323702E-3"/>
    <n v="611.38"/>
    <n v="0"/>
    <x v="0"/>
    <m/>
    <m/>
    <m/>
    <m/>
    <s v="none"/>
    <m/>
    <m/>
    <m/>
    <x v="0"/>
    <m/>
    <x v="0"/>
  </r>
  <r>
    <s v="CORPGP2GP2309Q2 2020EUR"/>
    <x v="2"/>
    <n v="60843"/>
    <s v="SDMH"/>
    <s v="GP2GP2309"/>
    <s v="Q2 2020"/>
    <s v="EUR"/>
    <n v="186.19"/>
    <n v="186.19200000000001"/>
    <n v="-2.0000000000095402E-3"/>
    <n v="186.19"/>
    <n v="0"/>
    <x v="0"/>
    <m/>
    <m/>
    <m/>
    <m/>
    <s v="none"/>
    <m/>
    <m/>
    <m/>
    <x v="0"/>
    <m/>
    <x v="0"/>
  </r>
  <r>
    <s v="CORPGP3MERD2310Q1 2020EUR"/>
    <x v="2"/>
    <n v="60843"/>
    <s v="SDMH"/>
    <s v="GP3MERD2310"/>
    <s v="Q1 2020"/>
    <s v="EUR"/>
    <n v="299.64"/>
    <n v="299.6352"/>
    <n v="4.7999999999888097E-3"/>
    <n v="299.64"/>
    <n v="0"/>
    <x v="0"/>
    <m/>
    <m/>
    <m/>
    <m/>
    <s v="none"/>
    <m/>
    <m/>
    <m/>
    <x v="0"/>
    <m/>
    <x v="0"/>
  </r>
  <r>
    <s v="CORPGP2GP2921Q1 2020EUR"/>
    <x v="2"/>
    <n v="36557"/>
    <s v="GOLD KEY MEDIA"/>
    <s v="GP2GP2921"/>
    <s v="Q1 2020"/>
    <s v="EUR"/>
    <n v="90.45"/>
    <n v="90.45"/>
    <n v="0"/>
    <n v="90.45"/>
    <n v="0"/>
    <x v="0"/>
    <m/>
    <m/>
    <m/>
    <m/>
    <s v="none"/>
    <m/>
    <m/>
    <m/>
    <x v="0"/>
    <m/>
    <x v="0"/>
  </r>
  <r>
    <s v="CORPGP4GP2716-EMEAQ1 2020EUR"/>
    <x v="2"/>
    <n v="260109"/>
    <s v="HOIST GROUP SA"/>
    <s v="GP4GP2716-EMEA"/>
    <s v="Q1 2020"/>
    <s v="EUR"/>
    <n v="14955.98"/>
    <m/>
    <n v="14955.98"/>
    <m/>
    <n v="14955.98"/>
    <x v="1"/>
    <s v="[37321]"/>
    <s v="[14737]"/>
    <s v="rebate present"/>
    <s v="2021-05-06 18:50:50 +0200"/>
    <m/>
    <s v="Produit"/>
    <s v="Ossama"/>
    <s v="[OA] la devise est différente du contrat (CHF)_x000a_[NB] Contrat terminé en 2019 pb sur ce fournisseur avec contrat besoin de revoir en détail"/>
    <x v="1"/>
    <m/>
    <x v="10"/>
  </r>
  <r>
    <s v="CORPGP4GP2716-EMEAQ2 2020EUR"/>
    <x v="2"/>
    <n v="260109"/>
    <s v="HOIST GROUP SA"/>
    <s v="GP4GP2716-EMEA"/>
    <s v="Q2 2020"/>
    <s v="EUR"/>
    <n v="11079.79"/>
    <m/>
    <n v="11079.79"/>
    <m/>
    <n v="11079.79"/>
    <x v="1"/>
    <s v="[37393, 84686]"/>
    <s v="[14548, 45976]"/>
    <s v="empty dcp and no adjustement"/>
    <s v="2022-05-05 16:50:10 +0200"/>
    <m/>
    <s v="Métier"/>
    <s v="Emmanuel"/>
    <s v="[EF] Je ne trouve pas l'ajustement dans A2S. Voir si on peut retrouver l'info pour reloader. Attention 2020 pour année cloturée donc il faudra également faire changer la période_x000a_[NB] Compliqué à regarder en détail"/>
    <x v="1"/>
    <s v="Nicolas"/>
    <x v="6"/>
  </r>
  <r>
    <s v="CORPGP2GP2951Q1 2020EUR"/>
    <x v="2"/>
    <n v="109357"/>
    <s v="ICE INTERNATIONAL BV"/>
    <s v="GP2GP2951"/>
    <s v="Q1 2020"/>
    <s v="EUR"/>
    <n v="39.47"/>
    <n v="39.469200000000001"/>
    <n v="7.9999999999813499E-4"/>
    <n v="39.47"/>
    <n v="0"/>
    <x v="0"/>
    <m/>
    <m/>
    <m/>
    <m/>
    <s v="none"/>
    <m/>
    <m/>
    <m/>
    <x v="0"/>
    <m/>
    <x v="0"/>
  </r>
  <r>
    <s v="CORPGP2GP2951Q2 2020EUR"/>
    <x v="2"/>
    <n v="109357"/>
    <s v="ICE INTERNATIONAL BV"/>
    <s v="GP2GP2951"/>
    <s v="Q2 2020"/>
    <s v="EUR"/>
    <n v="36.270000000000003"/>
    <n v="36.2727"/>
    <n v="-2.6999999999972601E-3"/>
    <n v="36.270000000000003"/>
    <n v="0"/>
    <x v="0"/>
    <m/>
    <m/>
    <m/>
    <m/>
    <s v="none"/>
    <m/>
    <m/>
    <m/>
    <x v="0"/>
    <m/>
    <x v="0"/>
  </r>
  <r>
    <s v="CORPGP2GP2287Q1 2020EUR"/>
    <x v="2"/>
    <n v="63824"/>
    <s v="EDMUND BELL &amp; CO LTD"/>
    <s v="GP2GP2287"/>
    <s v="Q1 2020"/>
    <s v="EUR"/>
    <n v="138.96"/>
    <n v="138.96"/>
    <n v="0"/>
    <n v="138.96"/>
    <n v="0"/>
    <x v="0"/>
    <m/>
    <m/>
    <m/>
    <m/>
    <s v="none"/>
    <m/>
    <m/>
    <m/>
    <x v="0"/>
    <m/>
    <x v="0"/>
  </r>
  <r>
    <s v="CORPGP2GP2684Q1 2020EUR"/>
    <x v="2"/>
    <n v="47209"/>
    <s v="STEELCASE SAS"/>
    <s v="GP2GP2684"/>
    <s v="Q1 2020"/>
    <s v="EUR"/>
    <n v="138.41999999999999"/>
    <n v="138.4152"/>
    <n v="4.7999999999888097E-3"/>
    <n v="138.41999999999999"/>
    <n v="0"/>
    <x v="0"/>
    <m/>
    <m/>
    <m/>
    <m/>
    <s v="none"/>
    <m/>
    <m/>
    <m/>
    <x v="0"/>
    <m/>
    <x v="0"/>
  </r>
  <r>
    <s v="CORPGP4GP1153Y 2020EUR"/>
    <x v="2"/>
    <n v="94542"/>
    <s v="NESTLE NESPRESSO S.A."/>
    <s v="GP4GP1153"/>
    <s v="Y 2020"/>
    <s v="EUR"/>
    <n v="381267.55"/>
    <n v="383557.55009999999"/>
    <n v="-2290.0001000000002"/>
    <n v="383557.55009999999"/>
    <n v="-2290.0001000000002"/>
    <x v="2"/>
    <s v="[38896]"/>
    <s v="[26855, 26586, 19103, 20103, 47366]"/>
    <s v="rebate present"/>
    <s v="2022-05-20 16:15:47 +0200"/>
    <s v="none"/>
    <s v="Produit"/>
    <s v="Ossama"/>
    <s v="[OA] un ajustement qui est passé en 28/06/2021. ce que vous avez facturé correspond à un ajustement qui date du 11/06/2021 =&gt; lien du bon ajustement : https://www.astoresuite.com/adjustements/edit/20103"/>
    <x v="1"/>
    <m/>
    <x v="0"/>
  </r>
  <r>
    <s v="CORPGP4GP2531-CNAS1 2020EUR"/>
    <x v="2"/>
    <n v="27923"/>
    <s v="TECHNOGYM S.P.A."/>
    <s v="GP4GP2531-CNA"/>
    <s v="S1 2020"/>
    <s v="EUR"/>
    <n v="216.4"/>
    <n v="216.4"/>
    <n v="0"/>
    <n v="216.4"/>
    <n v="0"/>
    <x v="0"/>
    <m/>
    <m/>
    <m/>
    <m/>
    <s v="none"/>
    <m/>
    <m/>
    <m/>
    <x v="0"/>
    <m/>
    <x v="0"/>
  </r>
  <r>
    <s v="CORPGP4GP2531-CNAS2 2020EUR"/>
    <x v="2"/>
    <n v="27923"/>
    <s v="TECHNOGYM S.P.A."/>
    <s v="GP4GP2531-CNA"/>
    <s v="S2 2020"/>
    <s v="EUR"/>
    <n v="6190.93"/>
    <n v="6190.9295000000002"/>
    <n v="5.0000000010186297E-4"/>
    <n v="6190.93"/>
    <n v="0"/>
    <x v="0"/>
    <m/>
    <m/>
    <m/>
    <m/>
    <s v="none"/>
    <m/>
    <m/>
    <m/>
    <x v="0"/>
    <m/>
    <x v="0"/>
  </r>
  <r>
    <s v="CORPGP4GP2531-DES1 2020EUR"/>
    <x v="2"/>
    <n v="27923"/>
    <s v="TECHNOGYM S.P.A."/>
    <s v="GP4GP2531-DE"/>
    <s v="S1 2020"/>
    <s v="EUR"/>
    <n v="286.5"/>
    <n v="286.5"/>
    <n v="0"/>
    <n v="286.5"/>
    <n v="0"/>
    <x v="0"/>
    <m/>
    <m/>
    <m/>
    <m/>
    <s v="none"/>
    <m/>
    <m/>
    <m/>
    <x v="0"/>
    <m/>
    <x v="0"/>
  </r>
  <r>
    <s v="CORPGP4GP2531-ESAS1 2020EUR"/>
    <x v="2"/>
    <n v="27923"/>
    <s v="TECHNOGYM S.P.A."/>
    <s v="GP4GP2531-ESA"/>
    <s v="S1 2020"/>
    <s v="EUR"/>
    <n v="588.85"/>
    <n v="588.85"/>
    <n v="0"/>
    <n v="588.85"/>
    <n v="0"/>
    <x v="0"/>
    <m/>
    <m/>
    <m/>
    <m/>
    <s v="none"/>
    <m/>
    <m/>
    <m/>
    <x v="0"/>
    <m/>
    <x v="0"/>
  </r>
  <r>
    <s v="CORPGP4GP2531-GBS1 2020EUR"/>
    <x v="2"/>
    <n v="27923"/>
    <s v="TECHNOGYM S.P.A."/>
    <s v="GP4GP2531-GB"/>
    <s v="S1 2020"/>
    <s v="EUR"/>
    <n v="1883"/>
    <n v="1883"/>
    <n v="0"/>
    <n v="1883"/>
    <n v="0"/>
    <x v="0"/>
    <m/>
    <m/>
    <m/>
    <m/>
    <s v="none"/>
    <m/>
    <m/>
    <m/>
    <x v="0"/>
    <m/>
    <x v="0"/>
  </r>
  <r>
    <s v="CORPGP4GP2531-ITS1 2020EUR"/>
    <x v="2"/>
    <n v="27923"/>
    <s v="TECHNOGYM S.P.A."/>
    <s v="GP4GP2531-IT"/>
    <s v="S1 2020"/>
    <s v="EUR"/>
    <n v="13774.6"/>
    <n v="13774.6"/>
    <n v="0"/>
    <n v="13774.6"/>
    <n v="0"/>
    <x v="0"/>
    <m/>
    <m/>
    <m/>
    <m/>
    <s v="none"/>
    <m/>
    <m/>
    <m/>
    <x v="0"/>
    <m/>
    <x v="0"/>
  </r>
  <r>
    <s v="CORPGP4GP2531-ITS2 2020EUR"/>
    <x v="2"/>
    <n v="27923"/>
    <s v="TECHNOGYM S.P.A."/>
    <s v="GP4GP2531-IT"/>
    <s v="S2 2020"/>
    <s v="EUR"/>
    <n v="14063.15"/>
    <n v="14063.1495"/>
    <n v="5.0000000010186297E-4"/>
    <n v="14063.15"/>
    <n v="0"/>
    <x v="0"/>
    <m/>
    <m/>
    <m/>
    <m/>
    <s v="none"/>
    <m/>
    <m/>
    <m/>
    <x v="0"/>
    <m/>
    <x v="0"/>
  </r>
  <r>
    <s v="CORPGP4GP2531-JPAS1 2020EUR"/>
    <x v="2"/>
    <n v="27923"/>
    <s v="TECHNOGYM S.P.A."/>
    <s v="GP4GP2531-JPA"/>
    <s v="S1 2020"/>
    <s v="EUR"/>
    <n v="69.900000000000006"/>
    <n v="69.900000000000006"/>
    <n v="0"/>
    <n v="69.900000000000006"/>
    <n v="0"/>
    <x v="0"/>
    <m/>
    <m/>
    <m/>
    <m/>
    <s v="none"/>
    <m/>
    <m/>
    <m/>
    <x v="0"/>
    <m/>
    <x v="0"/>
  </r>
  <r>
    <s v="CORPGP4GP2531-JPAS2 2020EUR"/>
    <x v="2"/>
    <n v="27923"/>
    <s v="TECHNOGYM S.P.A."/>
    <s v="GP4GP2531-JPA"/>
    <s v="S2 2020"/>
    <s v="EUR"/>
    <n v="72.569999999999993"/>
    <n v="72.569999999999993"/>
    <n v="0"/>
    <n v="72.569999999999993"/>
    <n v="0"/>
    <x v="0"/>
    <m/>
    <m/>
    <m/>
    <m/>
    <s v="none"/>
    <m/>
    <m/>
    <m/>
    <x v="0"/>
    <m/>
    <x v="0"/>
  </r>
  <r>
    <s v="CORPGP4GP2531-NLAS1 2020EUR"/>
    <x v="2"/>
    <n v="27923"/>
    <s v="TECHNOGYM S.P.A."/>
    <s v="GP4GP2531-NLA"/>
    <s v="S1 2020"/>
    <s v="EUR"/>
    <n v="272.95"/>
    <n v="272.95"/>
    <n v="0"/>
    <n v="272.95"/>
    <n v="0"/>
    <x v="0"/>
    <m/>
    <m/>
    <m/>
    <m/>
    <s v="none"/>
    <m/>
    <m/>
    <m/>
    <x v="0"/>
    <m/>
    <x v="0"/>
  </r>
  <r>
    <s v="CORPGP4GP2531-NLAS2 2020EUR"/>
    <x v="2"/>
    <n v="27923"/>
    <s v="TECHNOGYM S.P.A."/>
    <s v="GP4GP2531-NLA"/>
    <s v="S2 2020"/>
    <s v="EUR"/>
    <n v="263.62"/>
    <n v="263.62"/>
    <n v="0"/>
    <n v="263.62"/>
    <n v="0"/>
    <x v="0"/>
    <m/>
    <m/>
    <m/>
    <m/>
    <s v="none"/>
    <m/>
    <m/>
    <m/>
    <x v="0"/>
    <m/>
    <x v="0"/>
  </r>
  <r>
    <s v="CORPGP4GP2531-UAES1 2020EUR"/>
    <x v="2"/>
    <n v="27923"/>
    <s v="TECHNOGYM S.P.A."/>
    <s v="GP4GP2531-UAE"/>
    <s v="S1 2020"/>
    <s v="EUR"/>
    <n v="487.95"/>
    <n v="487.95"/>
    <n v="0"/>
    <n v="487.95"/>
    <n v="0"/>
    <x v="0"/>
    <m/>
    <m/>
    <m/>
    <m/>
    <s v="none"/>
    <m/>
    <m/>
    <m/>
    <x v="0"/>
    <m/>
    <x v="0"/>
  </r>
  <r>
    <s v="CORPGP2GP2273Q2 2020EUR"/>
    <x v="2"/>
    <n v="41910"/>
    <s v="TONON &amp; C. SPA"/>
    <s v="GP2GP2273"/>
    <s v="Q2 2020"/>
    <s v="EUR"/>
    <n v="84.81"/>
    <n v="84.81"/>
    <n v="0"/>
    <n v="84.81"/>
    <n v="0"/>
    <x v="0"/>
    <m/>
    <m/>
    <m/>
    <m/>
    <s v="none"/>
    <m/>
    <m/>
    <m/>
    <x v="0"/>
    <m/>
    <x v="0"/>
  </r>
  <r>
    <s v="CORP2283026Q2 2020EUR"/>
    <x v="2"/>
    <n v="1983"/>
    <s v="LUCIEN GAU"/>
    <n v="2283026"/>
    <s v="Q2 2020"/>
    <s v="EUR"/>
    <n v="479.88"/>
    <n v="479.88"/>
    <n v="0"/>
    <n v="479.88"/>
    <n v="0"/>
    <x v="0"/>
    <m/>
    <m/>
    <m/>
    <m/>
    <s v="none"/>
    <m/>
    <m/>
    <m/>
    <x v="0"/>
    <m/>
    <x v="0"/>
  </r>
  <r>
    <s v="CORPGP2GP2334Q2 2020EUR"/>
    <x v="2"/>
    <n v="49859"/>
    <s v="ALMAR SRL"/>
    <s v="GP2GP2334"/>
    <s v="Q2 2020"/>
    <s v="EUR"/>
    <n v="697.86"/>
    <n v="697.86"/>
    <n v="0"/>
    <n v="697.86"/>
    <n v="0"/>
    <x v="0"/>
    <m/>
    <m/>
    <m/>
    <m/>
    <s v="none"/>
    <m/>
    <m/>
    <m/>
    <x v="0"/>
    <m/>
    <x v="0"/>
  </r>
  <r>
    <s v="CORPGP2GP2702Q2 2020EUR"/>
    <x v="2"/>
    <n v="57347"/>
    <s v="HAWORTH"/>
    <s v="GP2GP2702"/>
    <s v="Q2 2020"/>
    <s v="EUR"/>
    <n v="927.24"/>
    <n v="927.24"/>
    <n v="0"/>
    <n v="927.24"/>
    <n v="0"/>
    <x v="0"/>
    <m/>
    <m/>
    <m/>
    <m/>
    <s v="none"/>
    <m/>
    <m/>
    <m/>
    <x v="0"/>
    <m/>
    <x v="0"/>
  </r>
  <r>
    <s v="CORPGP4GP2660Y 2020USD"/>
    <x v="2"/>
    <n v="120487"/>
    <s v="Samsung Electronics Co LTD"/>
    <s v="GP4GP2660"/>
    <s v="Y 2020"/>
    <s v="USD"/>
    <n v="238593.43"/>
    <n v="238593.43479999999"/>
    <n v="-4.79999999515712E-3"/>
    <n v="238593.43"/>
    <n v="0"/>
    <x v="0"/>
    <m/>
    <m/>
    <m/>
    <m/>
    <s v="none"/>
    <m/>
    <m/>
    <m/>
    <x v="0"/>
    <m/>
    <x v="0"/>
  </r>
  <r>
    <s v="CORPGP2GP21096Q1 2020EUR"/>
    <x v="2"/>
    <n v="283743"/>
    <s v="DEVIALET"/>
    <s v="GP2GP21096"/>
    <s v="Q1 2020"/>
    <s v="EUR"/>
    <n v="668.16"/>
    <n v="668.16"/>
    <n v="0"/>
    <n v="668.16"/>
    <n v="0"/>
    <x v="0"/>
    <m/>
    <m/>
    <m/>
    <m/>
    <s v="none"/>
    <m/>
    <m/>
    <m/>
    <x v="0"/>
    <m/>
    <x v="0"/>
  </r>
  <r>
    <s v="CORPGP2GP21096Q2 2020EUR"/>
    <x v="2"/>
    <n v="283743"/>
    <s v="DEVIALET"/>
    <s v="GP2GP21096"/>
    <s v="Q2 2020"/>
    <s v="EUR"/>
    <n v="83.57"/>
    <n v="83.567999999999998"/>
    <n v="1.9999999999953302E-3"/>
    <n v="83.57"/>
    <n v="0"/>
    <x v="0"/>
    <m/>
    <m/>
    <m/>
    <m/>
    <s v="none"/>
    <m/>
    <m/>
    <m/>
    <x v="0"/>
    <m/>
    <x v="0"/>
  </r>
  <r>
    <s v="CORPGP4GP2511-EURQ1 2020EUR"/>
    <x v="2"/>
    <n v="45894"/>
    <s v="EASY (EZ) REVENUE MANAGEMENT SOLUTIONS"/>
    <s v="GP4GP2511-EUR"/>
    <s v="Q1 2020"/>
    <s v="EUR"/>
    <n v="18000"/>
    <n v="18000"/>
    <n v="0"/>
    <n v="18000"/>
    <n v="0"/>
    <x v="0"/>
    <m/>
    <m/>
    <m/>
    <m/>
    <s v="none"/>
    <m/>
    <m/>
    <m/>
    <x v="0"/>
    <m/>
    <x v="0"/>
  </r>
  <r>
    <s v="CORPGP4GP2511-EURQ2 2020EUR"/>
    <x v="2"/>
    <n v="45894"/>
    <s v="EASY (EZ) REVENUE MANAGEMENT SOLUTIONS"/>
    <s v="GP4GP2511-EUR"/>
    <s v="Q2 2020"/>
    <s v="EUR"/>
    <n v="27886"/>
    <n v="27886"/>
    <n v="0"/>
    <n v="27886"/>
    <n v="0"/>
    <x v="0"/>
    <m/>
    <m/>
    <m/>
    <m/>
    <s v="none"/>
    <m/>
    <m/>
    <m/>
    <x v="0"/>
    <m/>
    <x v="0"/>
  </r>
  <r>
    <s v="CORPGP4GP2511-EURQ3 2020EUR"/>
    <x v="2"/>
    <n v="45894"/>
    <s v="EASY (EZ) REVENUE MANAGEMENT SOLUTIONS"/>
    <s v="GP4GP2511-EUR"/>
    <s v="Q3 2020"/>
    <s v="EUR"/>
    <n v="45661"/>
    <n v="45661"/>
    <n v="0"/>
    <n v="45661"/>
    <n v="0"/>
    <x v="0"/>
    <m/>
    <m/>
    <m/>
    <m/>
    <s v="none"/>
    <m/>
    <m/>
    <m/>
    <x v="0"/>
    <m/>
    <x v="0"/>
  </r>
  <r>
    <s v="CORPGP4GP2511-EURQ4 2020EUR"/>
    <x v="2"/>
    <n v="45894"/>
    <s v="EASY (EZ) REVENUE MANAGEMENT SOLUTIONS"/>
    <s v="GP4GP2511-EUR"/>
    <s v="Q4 2020"/>
    <s v="EUR"/>
    <n v="502359"/>
    <n v="502359"/>
    <n v="0"/>
    <n v="502359"/>
    <n v="0"/>
    <x v="0"/>
    <m/>
    <m/>
    <m/>
    <m/>
    <s v="none"/>
    <m/>
    <m/>
    <m/>
    <x v="0"/>
    <m/>
    <x v="0"/>
  </r>
  <r>
    <s v="CORPGP4GP2511-USDQ1 2020USD"/>
    <x v="2"/>
    <n v="45894"/>
    <s v="EASY (EZ) REVENUE MANAGEMENT SOLUTIONS"/>
    <s v="GP4GP2511-USD"/>
    <s v="Q1 2020"/>
    <s v="USD"/>
    <n v="80162"/>
    <n v="80162"/>
    <n v="0"/>
    <n v="80162"/>
    <n v="0"/>
    <x v="0"/>
    <m/>
    <m/>
    <m/>
    <m/>
    <s v="none"/>
    <s v="Métier"/>
    <s v="Emmanuel"/>
    <s v="[EF] Reloader dans A2S"/>
    <x v="1"/>
    <s v="Emmanuel"/>
    <x v="0"/>
  </r>
  <r>
    <s v="CORPGP4GP2511-USDQ2 2020USD"/>
    <x v="2"/>
    <n v="45894"/>
    <s v="EASY (EZ) REVENUE MANAGEMENT SOLUTIONS"/>
    <s v="GP4GP2511-USD"/>
    <s v="Q2 2020"/>
    <s v="USD"/>
    <n v="70415"/>
    <n v="70415"/>
    <n v="0"/>
    <n v="70415"/>
    <n v="0"/>
    <x v="0"/>
    <m/>
    <m/>
    <m/>
    <m/>
    <s v="none"/>
    <s v="Métier"/>
    <s v="Emmanuel"/>
    <s v="[EF] Reloadé dans A2S"/>
    <x v="1"/>
    <s v="Emmanuel"/>
    <x v="0"/>
  </r>
  <r>
    <s v="CORPGP4GP2511-USDQ3 2020USD"/>
    <x v="2"/>
    <n v="45894"/>
    <s v="EASY (EZ) REVENUE MANAGEMENT SOLUTIONS"/>
    <s v="GP4GP2511-USD"/>
    <s v="Q3 2020"/>
    <s v="USD"/>
    <n v="57076"/>
    <n v="57076"/>
    <n v="0"/>
    <n v="57076"/>
    <n v="0"/>
    <x v="0"/>
    <m/>
    <m/>
    <m/>
    <m/>
    <s v="none"/>
    <s v="Métier"/>
    <s v="Emmanuel"/>
    <s v="[EF] Reloadé dans A2S"/>
    <x v="1"/>
    <s v="Emmanuel"/>
    <x v="0"/>
  </r>
  <r>
    <s v="CORPGP4GP2511-USDQ4 2020USD"/>
    <x v="2"/>
    <n v="45894"/>
    <s v="EASY (EZ) REVENUE MANAGEMENT SOLUTIONS"/>
    <s v="GP4GP2511-USD"/>
    <s v="Q4 2020"/>
    <s v="USD"/>
    <n v="-11965"/>
    <n v="-11965"/>
    <n v="0"/>
    <n v="-11965"/>
    <n v="0"/>
    <x v="0"/>
    <m/>
    <m/>
    <m/>
    <m/>
    <s v="none"/>
    <s v="Produit"/>
    <s v="Ossama"/>
    <s v="[OA] je trouve 2 participations une en dollar et une en euros, la participation en dollar on a pas de CA déclaré et pour les ajustements c'est des ajustements en Q0. et le montant facturé correspond à l'ajustement du Q4 de la participation en euros.   / https://www.astoresuite.com/declarative_campaign_participations/edit/76631  // https://www.astoresuite.com/declarative_campaigns/show/70"/>
    <x v="1"/>
    <m/>
    <x v="12"/>
  </r>
  <r>
    <s v="CORPGP3SOF2412S1 2020USD"/>
    <x v="2"/>
    <n v="90228"/>
    <s v="INTER PARFUMS INC."/>
    <s v="GP3SOF2412"/>
    <s v="S1 2020"/>
    <s v="USD"/>
    <n v="31211.9"/>
    <n v="31211.945"/>
    <n v="-4.4999999998253701E-2"/>
    <n v="31211.9"/>
    <n v="0"/>
    <x v="0"/>
    <m/>
    <m/>
    <m/>
    <m/>
    <s v="none"/>
    <s v="Métier"/>
    <s v="Emmanuel"/>
    <s v="[EF] Reloadé dans A2S, le monatnt semble OK aujourd'hui 26 avril , Jira A2S-1495 / _x000a_https://support.hexagon.al/issues/13163_x000a_[ZB] WIP_x000a_[ZB] Corrigé, ça doit remonté correctement dans le rdbc"/>
    <x v="2"/>
    <s v="Zakaria"/>
    <x v="0"/>
  </r>
  <r>
    <s v="CORPGP3SOF2412S2 2020EUR"/>
    <x v="2"/>
    <n v="90228"/>
    <s v="INTER PARFUMS INC."/>
    <s v="GP3SOF2412"/>
    <s v="S2 2020"/>
    <s v="EUR"/>
    <n v="53744.93"/>
    <n v="53744.926500000001"/>
    <n v="3.4999999988940501E-3"/>
    <n v="53744.93"/>
    <n v="0"/>
    <x v="0"/>
    <m/>
    <m/>
    <m/>
    <m/>
    <s v="none"/>
    <m/>
    <m/>
    <m/>
    <x v="0"/>
    <m/>
    <x v="0"/>
  </r>
  <r>
    <s v="CORPGP2GP2715S1 2020EUR"/>
    <x v="2"/>
    <n v="2326"/>
    <s v="MOOD MEDIA"/>
    <s v="GP2GP2715"/>
    <s v="S1 2020"/>
    <s v="EUR"/>
    <n v="15407.12"/>
    <n v="15407.12"/>
    <n v="0"/>
    <n v="15407.12"/>
    <n v="0"/>
    <x v="0"/>
    <m/>
    <m/>
    <m/>
    <m/>
    <s v="none"/>
    <m/>
    <m/>
    <m/>
    <x v="0"/>
    <m/>
    <x v="0"/>
  </r>
  <r>
    <s v="CORPGP4GP2770Y 2020EUR"/>
    <x v="2"/>
    <n v="71191"/>
    <s v="DANONE SA"/>
    <s v="GP4GP2770"/>
    <s v="Y 2020"/>
    <s v="EUR"/>
    <n v="251.53"/>
    <n v="251.53"/>
    <n v="0"/>
    <n v="251.53"/>
    <n v="0"/>
    <x v="0"/>
    <m/>
    <m/>
    <m/>
    <m/>
    <s v="none"/>
    <m/>
    <m/>
    <m/>
    <x v="0"/>
    <m/>
    <x v="0"/>
  </r>
  <r>
    <s v="CORPGP4GP21125Y 2020EUR"/>
    <x v="2"/>
    <n v="58216"/>
    <s v="HEWLETT PACKARD FRANCE "/>
    <s v="GP4GP21125"/>
    <s v="Y 2020"/>
    <s v="EUR"/>
    <n v="24795.24"/>
    <n v="24795.24"/>
    <n v="0"/>
    <n v="24795.24"/>
    <n v="0"/>
    <x v="0"/>
    <m/>
    <m/>
    <m/>
    <m/>
    <s v="none"/>
    <m/>
    <m/>
    <m/>
    <x v="0"/>
    <m/>
    <x v="0"/>
  </r>
  <r>
    <s v="CORPGP2GP2269Q1 2020EUR"/>
    <x v="2"/>
    <n v="211853"/>
    <s v="GROUPE BUROV LELEU"/>
    <s v="GP2GP2269"/>
    <s v="Q1 2020"/>
    <s v="EUR"/>
    <n v="745.8"/>
    <n v="745.8"/>
    <n v="0"/>
    <n v="745.8"/>
    <n v="0"/>
    <x v="0"/>
    <m/>
    <m/>
    <m/>
    <m/>
    <s v="none"/>
    <m/>
    <m/>
    <m/>
    <x v="0"/>
    <m/>
    <x v="0"/>
  </r>
  <r>
    <s v="CORPGP4GP2979-Q4 2020EUR"/>
    <x v="2"/>
    <n v="347342"/>
    <s v="ECOLAB EUROPE GMBH"/>
    <s v="GP4GP2979-"/>
    <s v="Q4 2020"/>
    <s v="EUR"/>
    <n v="18290.64"/>
    <n v="18290.64"/>
    <n v="0"/>
    <n v="18290.64"/>
    <n v="0"/>
    <x v="0"/>
    <m/>
    <m/>
    <m/>
    <m/>
    <s v="none"/>
    <m/>
    <m/>
    <m/>
    <x v="0"/>
    <m/>
    <x v="0"/>
  </r>
  <r>
    <s v="CORPGP2GP21140Q4 2020AUD"/>
    <x v="2"/>
    <n v="356631"/>
    <s v="VANITY GROUP"/>
    <s v="GP2GP21140"/>
    <s v="Q4 2020"/>
    <s v="AUD"/>
    <n v="45798.9"/>
    <n v="45798.905700000003"/>
    <n v="-5.7000000015250398E-3"/>
    <n v="45798.905700000003"/>
    <n v="-5.7000000015250398E-3"/>
    <x v="0"/>
    <m/>
    <m/>
    <m/>
    <m/>
    <s v="none"/>
    <s v="Produit"/>
    <s v="Ossama"/>
    <s v="[OA] calcul manquant de rebate / ajustement : https://www.astoresuite.com/adjustements/edit/27312_x000a_[ZB] J'ai Corrigé les colonnes + regen rebates"/>
    <x v="2"/>
    <s v="Zakaria"/>
    <x v="0"/>
  </r>
  <r>
    <s v="CORPGP4GP1150Q4 2020EUR"/>
    <x v="2"/>
    <n v="41262"/>
    <s v="BERMAR"/>
    <s v="GP4GP1150"/>
    <s v="Q4 2020"/>
    <s v="EUR"/>
    <n v="143.1"/>
    <n v="143.1"/>
    <n v="0"/>
    <n v="143.1"/>
    <n v="0"/>
    <x v="0"/>
    <m/>
    <m/>
    <m/>
    <m/>
    <s v="none"/>
    <m/>
    <m/>
    <m/>
    <x v="0"/>
    <m/>
    <x v="0"/>
  </r>
  <r>
    <s v="CORPGP4GP2941Q4 2020EUR"/>
    <x v="2"/>
    <n v="316739"/>
    <s v="PRECOR INCORPORATATED"/>
    <s v="GP4GP2941"/>
    <s v="Q4 2020"/>
    <s v="EUR"/>
    <n v="2991.32"/>
    <n v="2991.3235"/>
    <n v="-3.49999999980354E-3"/>
    <n v="2991.32"/>
    <n v="0"/>
    <x v="0"/>
    <m/>
    <m/>
    <m/>
    <m/>
    <s v="none"/>
    <m/>
    <m/>
    <m/>
    <x v="0"/>
    <m/>
    <x v="0"/>
  </r>
  <r>
    <s v="CORPGP4GP2531-AUS2 2020EUR"/>
    <x v="2"/>
    <n v="244116"/>
    <s v="TECHNOGYM S.P.A."/>
    <s v="GP4GP2531-AU"/>
    <s v="S2 2020"/>
    <s v="EUR"/>
    <n v="982.19"/>
    <n v="982.19"/>
    <n v="0"/>
    <n v="982.19"/>
    <n v="0"/>
    <x v="0"/>
    <m/>
    <m/>
    <m/>
    <m/>
    <s v="none"/>
    <m/>
    <m/>
    <m/>
    <x v="0"/>
    <m/>
    <x v="0"/>
  </r>
  <r>
    <s v="CORPGP4GP2531-UAES2 2020EUR"/>
    <x v="2"/>
    <n v="187520"/>
    <s v="TECHNOGYM S.P.A."/>
    <s v="GP4GP2531-UAE"/>
    <s v="S2 2020"/>
    <s v="EUR"/>
    <n v="5476.08"/>
    <n v="5476.0825000000004"/>
    <n v="-2.5000000005093101E-3"/>
    <n v="5476.08"/>
    <n v="0"/>
    <x v="0"/>
    <m/>
    <m/>
    <m/>
    <m/>
    <s v="none"/>
    <m/>
    <m/>
    <m/>
    <x v="0"/>
    <m/>
    <x v="0"/>
  </r>
  <r>
    <s v="CORPGP4GP2531-BRAS2 2020EUR"/>
    <x v="2"/>
    <n v="159097"/>
    <s v="TECHNOGYM S.P.A."/>
    <s v="GP4GP2531-BRA"/>
    <s v="S2 2020"/>
    <s v="EUR"/>
    <n v="637.70000000000005"/>
    <n v="637.70000000000005"/>
    <n v="0"/>
    <n v="637.70000000000005"/>
    <n v="0"/>
    <x v="0"/>
    <m/>
    <m/>
    <m/>
    <m/>
    <s v="none"/>
    <m/>
    <m/>
    <m/>
    <x v="0"/>
    <m/>
    <x v="0"/>
  </r>
  <r>
    <s v="CORPGP4GP2609Y 2020EUR"/>
    <x v="2"/>
    <n v="211229"/>
    <s v="BARCO NV"/>
    <s v="GP4GP2609"/>
    <s v="Y 2020"/>
    <s v="EUR"/>
    <n v="1493"/>
    <n v="1493"/>
    <n v="0"/>
    <n v="1493"/>
    <n v="0"/>
    <x v="0"/>
    <m/>
    <m/>
    <m/>
    <m/>
    <s v="none"/>
    <s v="Métier"/>
    <s v="Emmanuel"/>
    <s v="[EF] Je ne trouve pas l'ajustement dans A2S. Voir si on peut retrouver l'info pour reloader. Attention 2020 pour année cloturée donc il faudra également faire changer la période_x000a_[NB] Le déclaratif est en Pays et le contrat en Hotel. Correction S.Pofilet du contrat prévu semaine du 09/05"/>
    <x v="1"/>
    <s v="Nicolas"/>
    <x v="6"/>
  </r>
  <r>
    <s v="CORPGP4GP2431Y 2020EUR"/>
    <x v="2"/>
    <n v="183217"/>
    <s v="PFLEIDERER DEUTCHLAND GMBH"/>
    <s v="GP4GP2431"/>
    <s v="Y 2020"/>
    <s v="EUR"/>
    <n v="26666.37"/>
    <n v="26666.3668"/>
    <n v="3.2000000028347101E-3"/>
    <n v="26666.37"/>
    <n v="0"/>
    <x v="0"/>
    <m/>
    <m/>
    <m/>
    <m/>
    <s v="none"/>
    <m/>
    <m/>
    <m/>
    <x v="0"/>
    <m/>
    <x v="0"/>
  </r>
  <r>
    <s v="CORPGP3NOV2435Y 2020EUR"/>
    <x v="2"/>
    <n v="183217"/>
    <s v="PFLEIDERER DEUTCHLAND GMBH"/>
    <s v="GP3NOV2435"/>
    <s v="Y 2020"/>
    <s v="EUR"/>
    <n v="28336.3"/>
    <n v="28336.300200000001"/>
    <n v="-1.99999998585553E-4"/>
    <n v="28336.3"/>
    <n v="0"/>
    <x v="0"/>
    <m/>
    <m/>
    <m/>
    <m/>
    <s v="none"/>
    <m/>
    <m/>
    <m/>
    <x v="0"/>
    <m/>
    <x v="0"/>
  </r>
  <r>
    <s v="CORPGP3MER2434Y 2020EUR"/>
    <x v="2"/>
    <n v="183217"/>
    <s v="PFLEIDERER DEUTCHLAND GMBH"/>
    <s v="GP3MER2434"/>
    <s v="Y 2020"/>
    <s v="EUR"/>
    <n v="3473.62"/>
    <n v="3473.6169"/>
    <n v="3.09999999990395E-3"/>
    <n v="3473.62"/>
    <n v="0"/>
    <x v="0"/>
    <m/>
    <m/>
    <m/>
    <m/>
    <s v="none"/>
    <m/>
    <m/>
    <m/>
    <x v="0"/>
    <m/>
    <x v="0"/>
  </r>
  <r>
    <s v="CORPGP3IB2433Y 2020EUR"/>
    <x v="2"/>
    <n v="183217"/>
    <s v="PFLEIDERER DEUTCHLAND GMBH"/>
    <s v="GP3IB2433"/>
    <s v="Y 2020"/>
    <s v="EUR"/>
    <n v="19112"/>
    <n v="19111.992900000001"/>
    <n v="7.09999999889987E-3"/>
    <n v="19112"/>
    <n v="0"/>
    <x v="0"/>
    <m/>
    <m/>
    <m/>
    <m/>
    <s v="none"/>
    <m/>
    <m/>
    <m/>
    <x v="0"/>
    <m/>
    <x v="0"/>
  </r>
  <r>
    <s v="CORPGP3EH2432Y 2020EUR"/>
    <x v="2"/>
    <n v="183217"/>
    <s v="PFLEIDERER DEUTCHLAND GMBH"/>
    <s v="GP3EH2432"/>
    <s v="Y 2020"/>
    <s v="EUR"/>
    <n v="18369.13"/>
    <n v="18369.128700000001"/>
    <n v="1.29999999990104E-3"/>
    <n v="18369.13"/>
    <n v="0"/>
    <x v="0"/>
    <m/>
    <m/>
    <m/>
    <m/>
    <s v="none"/>
    <m/>
    <m/>
    <m/>
    <x v="0"/>
    <m/>
    <x v="0"/>
  </r>
  <r>
    <s v="CORPGP4GP21159Y 2020EUR"/>
    <x v="2"/>
    <n v="298897"/>
    <s v="EXALT"/>
    <s v="GP4GP21159"/>
    <s v="Y 2020"/>
    <s v="EUR"/>
    <n v="39332.019999999997"/>
    <n v="39332.016000000003"/>
    <n v="3.9999999935389496E-3"/>
    <n v="39332.019999999997"/>
    <n v="0"/>
    <x v="0"/>
    <m/>
    <m/>
    <m/>
    <m/>
    <s v="none"/>
    <m/>
    <m/>
    <m/>
    <x v="0"/>
    <m/>
    <x v="0"/>
  </r>
  <r>
    <s v="CORPGP2GP2758S2 2020EUR"/>
    <x v="2"/>
    <n v="119174"/>
    <s v="ORFEVRERIE CHRISTOFLE"/>
    <s v="GP2GP2758"/>
    <s v="S2 2020"/>
    <s v="EUR"/>
    <n v="283.45999999999998"/>
    <n v="283.45999999999998"/>
    <n v="0"/>
    <n v="283.45999999999998"/>
    <n v="0"/>
    <x v="0"/>
    <m/>
    <m/>
    <m/>
    <m/>
    <s v="none"/>
    <m/>
    <m/>
    <m/>
    <x v="0"/>
    <m/>
    <x v="0"/>
  </r>
  <r>
    <s v="CORPGP4GP2356Y 2020EUR"/>
    <x v="2"/>
    <n v="121587"/>
    <s v="ALTRAN TECHNOLOGIES"/>
    <s v="GP4GP2356"/>
    <s v="Y 2020"/>
    <s v="EUR"/>
    <n v="22387.85"/>
    <n v="22387.85"/>
    <n v="0"/>
    <n v="22387.85"/>
    <n v="0"/>
    <x v="0"/>
    <m/>
    <m/>
    <m/>
    <m/>
    <s v="none"/>
    <m/>
    <m/>
    <m/>
    <x v="0"/>
    <m/>
    <x v="0"/>
  </r>
  <r>
    <s v="CORPGP4GP2581Y 2020EUR"/>
    <x v="2"/>
    <n v="191879"/>
    <s v="CGI FRANCE"/>
    <s v="GP4GP2581"/>
    <s v="Y 2020"/>
    <s v="EUR"/>
    <n v="45744.9"/>
    <n v="45744.9"/>
    <n v="0"/>
    <n v="45744.9"/>
    <n v="0"/>
    <x v="0"/>
    <m/>
    <m/>
    <m/>
    <m/>
    <s v="none"/>
    <m/>
    <m/>
    <m/>
    <x v="0"/>
    <m/>
    <x v="0"/>
  </r>
  <r>
    <s v="CORPGP4GP2759Q4 2020EUR"/>
    <x v="2"/>
    <n v="80647"/>
    <s v="KIMBERLY CLARK SAS"/>
    <s v="GP4GP2759"/>
    <s v="Q4 2020"/>
    <s v="EUR"/>
    <n v="0"/>
    <n v="36355.410000000003"/>
    <n v="0"/>
    <n v="36355.410000000003"/>
    <n v="36355.410000000003"/>
    <x v="1"/>
    <m/>
    <s v="[17898] [18440]"/>
    <m/>
    <m/>
    <s v="none"/>
    <s v="Produit"/>
    <s v="Sarah"/>
    <s v="[SB] Le rebate calculé à la main donne 91450.02 si le CA guatemala n'est pas pris en compte. Est ce que ce Pays est dans le perimetre couvert du contrat? S'il l'est alors on devrait avoir plutot un rebate de 91556.8. Je ne comprends pas le rebate affiché par le report_x000a_[ZB] guatemala inclus dans le perimetre mais 0 client pour ce pays, montant calculé sur deux sous services (contrats archivés) (3% + 5.25%)_x000a_[NB] Assiette corrigé sur le contrat archivé, la belgique et le guatelmala n'ont pas été redistriburé et facturé, DEMANDE D'ASSISTANCE pour annuler en Q4 2020 le CA Belgique et Guatemala sur l'ajustement Q4 2020 https://astoresuite.com/adjustements/edit/17898. _x000a_Belgique à réimputer sur un nouvel ajustement Q0. Ne pas réimputer le Guatemala on abandonne ce CA. Dispo pour call si besoin._x000a_Restera ensuite l'intégralité du Q0 à facturer_x000a_[SB] Demande d'assistance pour Hexa (voir commentaire precedent de NB). Si pas clair, on échange par message ou call._x000a_[ZB] corrigé_x000a_[CM] au 31/05/2022 le rebate a disparu suite à une nouvelle modification du contrat archivé, Hexa vérifier si le contrat n'est pas détaché de la participation ?_x000a_[ZB] le contrat n'etait pas ataché au template, le montant qui remonte sur l'RDBC est 36355.41"/>
    <x v="2"/>
    <s v="Zakaria"/>
    <x v="0"/>
  </r>
  <r>
    <s v="CORPGP4GP2354Y 2020EUR"/>
    <x v="2"/>
    <n v="70063"/>
    <s v="ALTEN SIR"/>
    <s v="GP4GP2354"/>
    <s v="Y 2020"/>
    <s v="EUR"/>
    <n v="20553.900000000001"/>
    <n v="20553.900000000001"/>
    <n v="0"/>
    <n v="20553.900000000001"/>
    <n v="0"/>
    <x v="0"/>
    <m/>
    <m/>
    <m/>
    <m/>
    <s v="none"/>
    <m/>
    <m/>
    <m/>
    <x v="0"/>
    <m/>
    <x v="0"/>
  </r>
  <r>
    <s v="CORPGP4GP2046-Y 2020EUR"/>
    <x v="2"/>
    <n v="1453"/>
    <s v="INSIGHT TECHNOLOGY SOLUTIONS SA"/>
    <s v="GP4GP2046-"/>
    <s v="Y 2020"/>
    <s v="EUR"/>
    <n v="110000"/>
    <n v="110000"/>
    <n v="0"/>
    <n v="110000"/>
    <n v="0"/>
    <x v="0"/>
    <m/>
    <m/>
    <m/>
    <m/>
    <s v="none"/>
    <m/>
    <m/>
    <m/>
    <x v="0"/>
    <m/>
    <x v="0"/>
  </r>
  <r>
    <s v="CORPGP4GP2718Y 2020EUR"/>
    <x v="2"/>
    <n v="262263"/>
    <s v="NONIUSSOFT SOFTWARE E CONSULTORIA PARA TELECOMUNICACOES SA"/>
    <s v="GP4GP2718"/>
    <s v="Y 2020"/>
    <s v="EUR"/>
    <n v="14549.4"/>
    <n v="14549.397800000001"/>
    <n v="2.1999999989930001E-3"/>
    <n v="14549.4"/>
    <n v="0"/>
    <x v="0"/>
    <m/>
    <m/>
    <m/>
    <m/>
    <s v="none"/>
    <s v="Métier"/>
    <s v="Emmanuel"/>
    <s v="[EF] On a un ajustement qui semble correct (193991,97 X7,5% = 14549). Faire un clean-up des particpations. Attention 2020 pour année cloturée donc il faudra également faire changer la période_x000a_https://astoresuite.com/adjustements/edit/18852_x000a_[NB] Le déclaratif est en Pays et le contrat en Hotel. Correction S.Pofilet du contrat prévu semaine du 09/05"/>
    <x v="1"/>
    <s v="Nicolas"/>
    <x v="7"/>
  </r>
  <r>
    <s v="CORPGP2GP2995Y 2020EUR"/>
    <x v="2"/>
    <n v="224470"/>
    <s v="WMF GROUP GMBH"/>
    <s v="GP2GP2995"/>
    <s v="Y 2020"/>
    <s v="EUR"/>
    <n v="4258.0200000000004"/>
    <n v="4258.0200000000004"/>
    <n v="0"/>
    <n v="4258.0200000000004"/>
    <n v="0"/>
    <x v="0"/>
    <m/>
    <m/>
    <m/>
    <m/>
    <s v="none"/>
    <m/>
    <m/>
    <m/>
    <x v="0"/>
    <m/>
    <x v="0"/>
  </r>
  <r>
    <s v="CORPGP4GP2610Y 2020EUR"/>
    <x v="2"/>
    <n v="20768"/>
    <s v="TRUSTYOU GMBH"/>
    <s v="GP4GP2610"/>
    <s v="Y 2020"/>
    <s v="EUR"/>
    <n v="132517.22"/>
    <n v="132517.21900000001"/>
    <n v="9.9999998928978996E-4"/>
    <n v="132517.22"/>
    <n v="0"/>
    <x v="0"/>
    <m/>
    <m/>
    <m/>
    <m/>
    <s v="none"/>
    <m/>
    <m/>
    <m/>
    <x v="0"/>
    <m/>
    <x v="0"/>
  </r>
  <r>
    <s v="ESP166BL-18Q1 2020EUR"/>
    <x v="3"/>
    <n v="1499"/>
    <s v="STANDARD TEXTILE SAS"/>
    <s v="166BL-18"/>
    <s v="Q1 2020"/>
    <s v="EUR"/>
    <n v="5114.0600000000004"/>
    <n v="5114.0802999999996"/>
    <n v="-2.02999999992243E-2"/>
    <n v="5114.0600000000004"/>
    <n v="0"/>
    <x v="0"/>
    <m/>
    <m/>
    <m/>
    <m/>
    <s v="none"/>
    <m/>
    <m/>
    <m/>
    <x v="0"/>
    <m/>
    <x v="0"/>
  </r>
  <r>
    <s v="ESP166BL-18Q2 2020EUR"/>
    <x v="3"/>
    <n v="1499"/>
    <s v="STANDARD TEXTILE SAS"/>
    <s v="166BL-18"/>
    <s v="Q2 2020"/>
    <s v="EUR"/>
    <n v="554.4"/>
    <n v="554.44899999999996"/>
    <n v="-4.8999999999978103E-2"/>
    <n v="554.4"/>
    <n v="0"/>
    <x v="0"/>
    <m/>
    <m/>
    <m/>
    <m/>
    <s v="none"/>
    <m/>
    <m/>
    <m/>
    <x v="0"/>
    <m/>
    <x v="0"/>
  </r>
  <r>
    <s v="ESP166BL-18Q3 2020EUR"/>
    <x v="3"/>
    <n v="1499"/>
    <s v="STANDARD TEXTILE SAS"/>
    <s v="166BL-18"/>
    <s v="Q3 2020"/>
    <s v="EUR"/>
    <n v="6426.07"/>
    <n v="6426.0693000000001"/>
    <n v="6.9999999959691195E-4"/>
    <n v="6426.07"/>
    <n v="0"/>
    <x v="0"/>
    <m/>
    <m/>
    <m/>
    <m/>
    <s v="none"/>
    <m/>
    <m/>
    <m/>
    <x v="0"/>
    <m/>
    <x v="0"/>
  </r>
  <r>
    <s v="ESP166BL-18Q4 2020EUR"/>
    <x v="3"/>
    <n v="1499"/>
    <s v="STANDARD TEXTILE SAS"/>
    <s v="166BL-18"/>
    <s v="Q4 2020"/>
    <s v="EUR"/>
    <n v="3785.14"/>
    <n v="3785.1415000000002"/>
    <n v="-1.50000000030559E-3"/>
    <n v="3785.14"/>
    <n v="0"/>
    <x v="0"/>
    <m/>
    <m/>
    <m/>
    <m/>
    <s v="none"/>
    <m/>
    <m/>
    <m/>
    <x v="0"/>
    <m/>
    <x v="0"/>
  </r>
  <r>
    <s v="ESP166TT-18Q1 2020EUR"/>
    <x v="3"/>
    <n v="1499"/>
    <s v="STANDARD TEXTILE SAS"/>
    <s v="166TT-18"/>
    <s v="Q1 2020"/>
    <s v="EUR"/>
    <n v="3029.16"/>
    <n v="3029.1779999999999"/>
    <n v="-1.80000000000291E-2"/>
    <n v="3029.16"/>
    <n v="0"/>
    <x v="0"/>
    <m/>
    <m/>
    <m/>
    <m/>
    <s v="none"/>
    <m/>
    <m/>
    <m/>
    <x v="0"/>
    <m/>
    <x v="0"/>
  </r>
  <r>
    <s v="ESP166TT-18Q2 2020EUR"/>
    <x v="3"/>
    <n v="1499"/>
    <s v="STANDARD TEXTILE SAS"/>
    <s v="166TT-18"/>
    <s v="Q2 2020"/>
    <s v="EUR"/>
    <n v="377.82"/>
    <n v="377.83800000000002"/>
    <n v="-1.80000000000291E-2"/>
    <n v="377.82"/>
    <n v="0"/>
    <x v="0"/>
    <m/>
    <m/>
    <m/>
    <m/>
    <s v="none"/>
    <m/>
    <m/>
    <m/>
    <x v="0"/>
    <m/>
    <x v="0"/>
  </r>
  <r>
    <s v="ESP166TT-18Q3 2020EUR"/>
    <x v="3"/>
    <n v="1499"/>
    <s v="STANDARD TEXTILE SAS"/>
    <s v="166TT-18"/>
    <s v="Q3 2020"/>
    <s v="EUR"/>
    <n v="475.75"/>
    <n v="475.75409999999999"/>
    <n v="-4.0999999999939904E-3"/>
    <n v="475.75"/>
    <n v="0"/>
    <x v="0"/>
    <m/>
    <m/>
    <m/>
    <m/>
    <s v="none"/>
    <m/>
    <m/>
    <m/>
    <x v="0"/>
    <m/>
    <x v="0"/>
  </r>
  <r>
    <s v="ESP166TT-18Q4 2020EUR"/>
    <x v="3"/>
    <n v="1499"/>
    <s v="STANDARD TEXTILE SAS"/>
    <s v="166TT-18"/>
    <s v="Q4 2020"/>
    <s v="EUR"/>
    <n v="339.82"/>
    <n v="339.81599999999997"/>
    <n v="4.0000000000190898E-3"/>
    <n v="339.82"/>
    <n v="0"/>
    <x v="0"/>
    <m/>
    <m/>
    <m/>
    <m/>
    <s v="none"/>
    <m/>
    <m/>
    <m/>
    <x v="0"/>
    <m/>
    <x v="0"/>
  </r>
  <r>
    <s v="ESP131-18Q1 2020EUR"/>
    <x v="3"/>
    <n v="3118"/>
    <s v="LEONARDO VAZQUEZ, S.L."/>
    <s v="131-18"/>
    <s v="Q1 2020"/>
    <s v="EUR"/>
    <n v="571.30999999999995"/>
    <n v="571.31169999999997"/>
    <n v="-1.7000000000280101E-3"/>
    <n v="571.30999999999995"/>
    <n v="0"/>
    <x v="0"/>
    <m/>
    <m/>
    <m/>
    <m/>
    <s v="none"/>
    <m/>
    <m/>
    <m/>
    <x v="0"/>
    <m/>
    <x v="0"/>
  </r>
  <r>
    <s v="ESP131-18Q2 2020EUR"/>
    <x v="3"/>
    <n v="3118"/>
    <s v="LEONARDO VAZQUEZ, S.L."/>
    <s v="131-18"/>
    <s v="Q2 2020"/>
    <s v="EUR"/>
    <n v="2.16"/>
    <n v="2.1625999999999999"/>
    <n v="-2.5999999999997102E-3"/>
    <n v="2.16"/>
    <n v="0"/>
    <x v="0"/>
    <m/>
    <m/>
    <m/>
    <m/>
    <s v="none"/>
    <m/>
    <m/>
    <m/>
    <x v="0"/>
    <m/>
    <x v="0"/>
  </r>
  <r>
    <s v="ESP131-18Q3 2020EUR"/>
    <x v="3"/>
    <n v="3118"/>
    <s v="LEONARDO VAZQUEZ, S.L."/>
    <s v="131-18"/>
    <s v="Q3 2020"/>
    <s v="EUR"/>
    <n v="72.08"/>
    <n v="72.078900000000004"/>
    <n v="1.09999999999388E-3"/>
    <n v="72.08"/>
    <n v="0"/>
    <x v="0"/>
    <m/>
    <m/>
    <m/>
    <m/>
    <s v="none"/>
    <m/>
    <m/>
    <m/>
    <x v="0"/>
    <m/>
    <x v="0"/>
  </r>
  <r>
    <s v="ESP131-18Q4 2020EUR"/>
    <x v="3"/>
    <n v="3118"/>
    <s v="LEONARDO VAZQUEZ, S.L."/>
    <s v="131-18"/>
    <s v="Q4 2020"/>
    <s v="EUR"/>
    <n v="88.92"/>
    <n v="88.919600000000003"/>
    <n v="3.9999999999906701E-4"/>
    <n v="88.92"/>
    <n v="0"/>
    <x v="0"/>
    <m/>
    <m/>
    <m/>
    <m/>
    <s v="none"/>
    <m/>
    <m/>
    <m/>
    <x v="0"/>
    <m/>
    <x v="0"/>
  </r>
  <r>
    <s v="ESP146-18Q1 2020EUR"/>
    <x v="3"/>
    <n v="3165"/>
    <s v="GRAFICAS SAN SADURNI, S.L."/>
    <s v="146-18"/>
    <s v="Q1 2020"/>
    <s v="EUR"/>
    <n v="315.19"/>
    <n v="334.73450000000003"/>
    <n v="-19.544499999999999"/>
    <n v="334.73450000000003"/>
    <n v="-19.544499999999999"/>
    <x v="1"/>
    <s v="[37080]"/>
    <s v="[27498, 27497, 13993]"/>
    <s v="rebate present"/>
    <s v="2021-12-15 14:56:40 +0100"/>
    <s v="none"/>
    <s v="Produit"/>
    <s v="Ossama"/>
    <s v="[OA] rebate calculé à la main [(884,38*2,21%)+(7668,85*4,11%)]= 334,73, qui correspond à l'encadrage du contrat et du CA déclaré // https://www.astoresuite.com/contracts/show/25733 // https://www.astoresuite.com/adjustements/edit/27498, [MT] la facture complémentaire n'est pas dans A2S, Anomalie pré billing remontée le 09/03/2022_x000a_[CM] OK présent dans pré-billing et déjà transmis en billing en brouillon : 1 avoir qui annule la facture initiale + 2 factures qui font les 334€"/>
    <x v="1"/>
    <s v="Mathilde"/>
    <x v="11"/>
  </r>
  <r>
    <s v="ESP146-18Q2 2020EUR"/>
    <x v="3"/>
    <n v="3165"/>
    <s v="GRAFICAS SAN SADURNI, S.L."/>
    <s v="146-18"/>
    <s v="Q2 2020"/>
    <s v="EUR"/>
    <n v="16.52"/>
    <n v="16.515599999999999"/>
    <n v="4.4000000000004001E-3"/>
    <n v="16.515599999999999"/>
    <n v="4.4000000000004001E-3"/>
    <x v="0"/>
    <m/>
    <m/>
    <m/>
    <m/>
    <s v="none"/>
    <m/>
    <m/>
    <m/>
    <x v="0"/>
    <m/>
    <x v="0"/>
  </r>
  <r>
    <s v="ESP146-18Q3 2020EUR"/>
    <x v="3"/>
    <n v="3165"/>
    <s v="GRAFICAS SAN SADURNI, S.L."/>
    <s v="146-18"/>
    <s v="Q3 2020"/>
    <s v="EUR"/>
    <n v="51.06"/>
    <n v="51.0565"/>
    <n v="3.5000000000024998E-3"/>
    <n v="51.0565"/>
    <n v="3.5000000000024998E-3"/>
    <x v="0"/>
    <m/>
    <m/>
    <m/>
    <m/>
    <s v="none"/>
    <m/>
    <m/>
    <m/>
    <x v="0"/>
    <m/>
    <x v="0"/>
  </r>
  <r>
    <s v="ESP146-18Q4 2020EUR"/>
    <x v="3"/>
    <n v="3165"/>
    <s v="GRAFICAS SAN SADURNI, S.L."/>
    <s v="146-18"/>
    <s v="Q4 2020"/>
    <s v="EUR"/>
    <n v="38.340000000000003"/>
    <n v="38.338799999999999"/>
    <n v="1.2000000000043001E-3"/>
    <n v="38.338799999999999"/>
    <n v="1.2000000000043001E-3"/>
    <x v="0"/>
    <m/>
    <m/>
    <m/>
    <m/>
    <s v="none"/>
    <m/>
    <m/>
    <m/>
    <x v="0"/>
    <m/>
    <x v="0"/>
  </r>
  <r>
    <s v="ESP124P4-10Q3 2020EUR"/>
    <x v="3"/>
    <n v="3302"/>
    <s v="JET'SAC - SPHERE PROFESSIONNEL"/>
    <s v="124P4-10"/>
    <s v="Q3 2020"/>
    <s v="EUR"/>
    <n v="3.5000000000309198E-3"/>
    <m/>
    <n v="3.5000000000309198E-3"/>
    <n v="3.5000000000309198E-3"/>
    <n v="0"/>
    <x v="0"/>
    <m/>
    <m/>
    <m/>
    <m/>
    <m/>
    <m/>
    <m/>
    <m/>
    <x v="0"/>
    <m/>
    <x v="0"/>
  </r>
  <r>
    <s v="ESP124P4-10Y 2020EUR"/>
    <x v="3"/>
    <n v="3302"/>
    <s v="JET'SAC - SPHERE PROFESSIONNEL"/>
    <s v="124P4-10"/>
    <s v="Y 2020"/>
    <s v="EUR"/>
    <n v="1333.65"/>
    <n v="1333.6469999999999"/>
    <n v="3.0000000001564301E-3"/>
    <n v="1333.65"/>
    <n v="0"/>
    <x v="0"/>
    <m/>
    <m/>
    <m/>
    <m/>
    <s v="none"/>
    <m/>
    <m/>
    <m/>
    <x v="0"/>
    <m/>
    <x v="0"/>
  </r>
  <r>
    <s v="ESP93F3-18Q1 2020EUR"/>
    <x v="3"/>
    <n v="3336"/>
    <s v="INDUSAL CENTRO, S.A. (INDUSAL)"/>
    <s v="093F3-18"/>
    <s v="Q1 2020"/>
    <s v="EUR"/>
    <n v="5732.17"/>
    <n v="5732.1670000000004"/>
    <n v="2.9999999997016801E-3"/>
    <n v="5732.17"/>
    <n v="0"/>
    <x v="0"/>
    <m/>
    <m/>
    <m/>
    <m/>
    <s v="none"/>
    <m/>
    <m/>
    <m/>
    <x v="0"/>
    <m/>
    <x v="0"/>
  </r>
  <r>
    <s v="ESP93F3-18Q2 2020EUR"/>
    <x v="3"/>
    <n v="3336"/>
    <s v="INDUSAL CENTRO, S.A. (INDUSAL)"/>
    <s v="093F3-18"/>
    <s v="Q2 2020"/>
    <s v="EUR"/>
    <n v="347.17"/>
    <n v="347.17419999999998"/>
    <n v="-4.1999999999688901E-3"/>
    <n v="347.17"/>
    <n v="0"/>
    <x v="0"/>
    <m/>
    <m/>
    <m/>
    <m/>
    <s v="none"/>
    <m/>
    <m/>
    <m/>
    <x v="0"/>
    <m/>
    <x v="0"/>
  </r>
  <r>
    <s v="ESP93F3-18Q3 2020EUR"/>
    <x v="3"/>
    <n v="3336"/>
    <s v="INDUSAL CENTRO, S.A. (INDUSAL)"/>
    <s v="093F3-18"/>
    <s v="Q3 2020"/>
    <s v="EUR"/>
    <n v="2878.37"/>
    <n v="2878.3685999999998"/>
    <n v="1.4000000001033099E-3"/>
    <n v="2878.37"/>
    <n v="0"/>
    <x v="0"/>
    <m/>
    <m/>
    <m/>
    <m/>
    <s v="none"/>
    <m/>
    <m/>
    <m/>
    <x v="0"/>
    <m/>
    <x v="0"/>
  </r>
  <r>
    <s v="ESP93F3-18Q4 2020EUR"/>
    <x v="3"/>
    <n v="3336"/>
    <s v="INDUSAL CENTRO, S.A. (INDUSAL)"/>
    <s v="093F3-18"/>
    <s v="Q4 2020"/>
    <s v="EUR"/>
    <n v="1109.29"/>
    <n v="1109.2924"/>
    <n v="-2.40000000007967E-3"/>
    <n v="1109.29"/>
    <n v="0"/>
    <x v="0"/>
    <m/>
    <m/>
    <m/>
    <m/>
    <s v="none"/>
    <m/>
    <m/>
    <m/>
    <x v="0"/>
    <m/>
    <x v="0"/>
  </r>
  <r>
    <s v="ESP65-18Q1 2020EUR"/>
    <x v="3"/>
    <n v="3357"/>
    <s v="LYRECO ESPAÑA, S.A."/>
    <s v="065-18"/>
    <s v="Q1 2020"/>
    <s v="EUR"/>
    <n v="3028.7"/>
    <n v="3028.6941000000002"/>
    <n v="5.8999999996558403E-3"/>
    <n v="3028.7"/>
    <n v="0"/>
    <x v="0"/>
    <m/>
    <m/>
    <m/>
    <m/>
    <s v="none"/>
    <m/>
    <m/>
    <m/>
    <x v="0"/>
    <m/>
    <x v="0"/>
  </r>
  <r>
    <s v="ESP65-18Q2 2020EUR"/>
    <x v="3"/>
    <n v="3357"/>
    <s v="LYRECO ESPAÑA, S.A."/>
    <s v="065-18"/>
    <s v="Q2 2020"/>
    <s v="EUR"/>
    <n v="3226.46"/>
    <n v="3226.453"/>
    <n v="7.0000000000618396E-3"/>
    <n v="3226.46"/>
    <n v="0"/>
    <x v="0"/>
    <m/>
    <m/>
    <m/>
    <m/>
    <s v="none"/>
    <m/>
    <m/>
    <m/>
    <x v="0"/>
    <m/>
    <x v="0"/>
  </r>
  <r>
    <s v="ESP65-18Q3 2020EUR"/>
    <x v="3"/>
    <n v="3357"/>
    <s v="LYRECO ESPAÑA, S.A."/>
    <s v="065-18"/>
    <s v="Q3 2020"/>
    <s v="EUR"/>
    <n v="1787.6699999999901"/>
    <n v="1787.6686"/>
    <n v="1.3999999998759399E-3"/>
    <n v="1787.6699999999901"/>
    <n v="0"/>
    <x v="0"/>
    <m/>
    <m/>
    <m/>
    <m/>
    <s v="none"/>
    <m/>
    <m/>
    <m/>
    <x v="0"/>
    <m/>
    <x v="0"/>
  </r>
  <r>
    <s v="ESP65-18Q4 2020EUR"/>
    <x v="3"/>
    <n v="3357"/>
    <s v="LYRECO ESPAÑA, S.A."/>
    <s v="065-18"/>
    <s v="Q4 2020"/>
    <s v="EUR"/>
    <n v="1008.26"/>
    <n v="1008.2537"/>
    <n v="6.3000000000101803E-3"/>
    <n v="1008.26"/>
    <n v="0"/>
    <x v="0"/>
    <m/>
    <m/>
    <m/>
    <m/>
    <s v="none"/>
    <m/>
    <m/>
    <m/>
    <x v="0"/>
    <m/>
    <x v="0"/>
  </r>
  <r>
    <s v="ESP165DTHQ-18Q1 2020EUR"/>
    <x v="3"/>
    <n v="3362"/>
    <s v="TELEFONICA DE ESPAÑA, S.A."/>
    <s v="165DTHQ-18"/>
    <s v="Q1 2020"/>
    <s v="EUR"/>
    <n v="301.89999999999998"/>
    <n v="301.90429999999998"/>
    <n v="-4.3000000000006297E-3"/>
    <n v="301.89999999999998"/>
    <n v="0"/>
    <x v="0"/>
    <m/>
    <m/>
    <m/>
    <m/>
    <s v="none"/>
    <m/>
    <m/>
    <m/>
    <x v="0"/>
    <m/>
    <x v="0"/>
  </r>
  <r>
    <s v="ESP165DTHQ-18Q2 2020EUR"/>
    <x v="3"/>
    <n v="3362"/>
    <s v="TELEFONICA DE ESPAÑA, S.A."/>
    <s v="165DTHQ-18"/>
    <s v="Q2 2020"/>
    <s v="EUR"/>
    <n v="301.89999999999998"/>
    <n v="301.90429999999998"/>
    <n v="-4.3000000000006297E-3"/>
    <n v="301.89999999999998"/>
    <n v="0"/>
    <x v="0"/>
    <m/>
    <m/>
    <m/>
    <m/>
    <s v="none"/>
    <m/>
    <m/>
    <m/>
    <x v="0"/>
    <m/>
    <x v="0"/>
  </r>
  <r>
    <s v="ESP165DTHQ-18Q3 2020EUR"/>
    <x v="3"/>
    <n v="3362"/>
    <s v="TELEFONICA DE ESPAÑA, S.A."/>
    <s v="165DTHQ-18"/>
    <s v="Q3 2020"/>
    <s v="EUR"/>
    <n v="301.89999999999998"/>
    <n v="301.9042"/>
    <n v="-4.20000000002573E-3"/>
    <n v="301.89999999999998"/>
    <n v="0"/>
    <x v="0"/>
    <m/>
    <m/>
    <m/>
    <m/>
    <s v="none"/>
    <m/>
    <m/>
    <m/>
    <x v="0"/>
    <m/>
    <x v="0"/>
  </r>
  <r>
    <s v="ESP165DTHQ-18Q4 2020EUR"/>
    <x v="3"/>
    <n v="3362"/>
    <s v="TELEFONICA DE ESPAÑA, S.A."/>
    <s v="165DTHQ-18"/>
    <s v="Q4 2020"/>
    <s v="EUR"/>
    <n v="388.39"/>
    <n v="388.39249999999998"/>
    <n v="-2.4999999999977202E-3"/>
    <n v="388.39"/>
    <n v="0"/>
    <x v="0"/>
    <m/>
    <m/>
    <m/>
    <m/>
    <s v="none"/>
    <m/>
    <m/>
    <m/>
    <x v="0"/>
    <m/>
    <x v="0"/>
  </r>
  <r>
    <s v="ESP165DTHT-18Q1 2020EUR"/>
    <x v="3"/>
    <n v="3362"/>
    <s v="TELEFONICA DE ESPAÑA, S.A."/>
    <s v="165DTHT-18"/>
    <s v="Q1 2020"/>
    <s v="EUR"/>
    <n v="5260.26"/>
    <n v="5260.2591000000002"/>
    <n v="9.0000000000145497E-4"/>
    <n v="5260.26"/>
    <n v="0"/>
    <x v="0"/>
    <m/>
    <m/>
    <m/>
    <m/>
    <s v="none"/>
    <m/>
    <m/>
    <m/>
    <x v="0"/>
    <m/>
    <x v="0"/>
  </r>
  <r>
    <s v="ESP165DTHT-18Q2 2020EUR"/>
    <x v="3"/>
    <n v="3362"/>
    <s v="TELEFONICA DE ESPAÑA, S.A."/>
    <s v="165DTHT-18"/>
    <s v="Q2 2020"/>
    <s v="EUR"/>
    <n v="5347.81"/>
    <n v="5347.8067000000001"/>
    <n v="3.3000000003085002E-3"/>
    <n v="5347.81"/>
    <n v="0"/>
    <x v="0"/>
    <m/>
    <m/>
    <m/>
    <m/>
    <s v="none"/>
    <m/>
    <m/>
    <m/>
    <x v="0"/>
    <m/>
    <x v="0"/>
  </r>
  <r>
    <s v="ESP165DTHT-18Q3 2020EUR"/>
    <x v="3"/>
    <n v="3362"/>
    <s v="TELEFONICA DE ESPAÑA, S.A."/>
    <s v="165DTHT-18"/>
    <s v="Q3 2020"/>
    <s v="EUR"/>
    <n v="5347.81"/>
    <n v="5347.8067000000001"/>
    <n v="3.3000000003085002E-3"/>
    <n v="5347.81"/>
    <n v="0"/>
    <x v="0"/>
    <m/>
    <m/>
    <m/>
    <m/>
    <s v="none"/>
    <m/>
    <m/>
    <m/>
    <x v="0"/>
    <m/>
    <x v="0"/>
  </r>
  <r>
    <s v="ESP165DTHT-18Q4 2020EUR"/>
    <x v="3"/>
    <n v="3362"/>
    <s v="TELEFONICA DE ESPAÑA, S.A."/>
    <s v="165DTHT-18"/>
    <s v="Q4 2020"/>
    <s v="EUR"/>
    <n v="5265.18"/>
    <n v="5265.1833999999999"/>
    <n v="-3.3999999996012702E-3"/>
    <n v="5265.18"/>
    <n v="0"/>
    <x v="0"/>
    <m/>
    <m/>
    <m/>
    <m/>
    <s v="none"/>
    <m/>
    <m/>
    <m/>
    <x v="0"/>
    <m/>
    <x v="0"/>
  </r>
  <r>
    <s v="ESP165VOZ-18Q1 2020EUR"/>
    <x v="3"/>
    <n v="3362"/>
    <s v="TELEFONICA DE ESPAÑA, S.A."/>
    <s v="165VOZ-18"/>
    <s v="Q1 2020"/>
    <s v="EUR"/>
    <n v="19851.64"/>
    <n v="19851.641599999999"/>
    <n v="-1.59999999959836E-3"/>
    <n v="19851.64"/>
    <n v="0"/>
    <x v="0"/>
    <m/>
    <m/>
    <m/>
    <m/>
    <s v="none"/>
    <m/>
    <m/>
    <m/>
    <x v="0"/>
    <m/>
    <x v="0"/>
  </r>
  <r>
    <s v="ESP165VOZ-18Q2 2020EUR"/>
    <x v="3"/>
    <n v="3362"/>
    <s v="TELEFONICA DE ESPAÑA, S.A."/>
    <s v="165VOZ-18"/>
    <s v="Q2 2020"/>
    <s v="EUR"/>
    <n v="17188.29"/>
    <n v="17188.287899999999"/>
    <n v="2.1000000015192199E-3"/>
    <n v="17188.29"/>
    <n v="0"/>
    <x v="0"/>
    <m/>
    <m/>
    <m/>
    <m/>
    <s v="none"/>
    <m/>
    <m/>
    <m/>
    <x v="0"/>
    <m/>
    <x v="0"/>
  </r>
  <r>
    <s v="ESP165VOZ-18Q3 2020EUR"/>
    <x v="3"/>
    <n v="3362"/>
    <s v="TELEFONICA DE ESPAÑA, S.A."/>
    <s v="165VOZ-18"/>
    <s v="Q3 2020"/>
    <s v="EUR"/>
    <n v="17185.28"/>
    <n v="17185.282500000001"/>
    <n v="-2.5000000023282999E-3"/>
    <n v="17185.28"/>
    <n v="0"/>
    <x v="0"/>
    <m/>
    <m/>
    <m/>
    <m/>
    <s v="none"/>
    <m/>
    <m/>
    <m/>
    <x v="0"/>
    <m/>
    <x v="0"/>
  </r>
  <r>
    <s v="ESP165VOZ-18Q4 2020EUR"/>
    <x v="3"/>
    <n v="3362"/>
    <s v="TELEFONICA DE ESPAÑA, S.A."/>
    <s v="165VOZ-18"/>
    <s v="Q4 2020"/>
    <s v="EUR"/>
    <n v="17467.169999999998"/>
    <n v="17467.1682"/>
    <n v="1.7999999981839199E-3"/>
    <n v="17467.169999999998"/>
    <n v="0"/>
    <x v="0"/>
    <m/>
    <m/>
    <m/>
    <m/>
    <s v="none"/>
    <m/>
    <m/>
    <m/>
    <x v="0"/>
    <m/>
    <x v="0"/>
  </r>
  <r>
    <s v="ESP236-19Q1 2020EUR"/>
    <x v="3"/>
    <n v="3390"/>
    <s v="HICOPLA S.L."/>
    <s v="236-19"/>
    <s v="Q1 2020"/>
    <s v="EUR"/>
    <n v="208.59"/>
    <n v="208.59"/>
    <n v="0"/>
    <n v="208.59"/>
    <n v="0"/>
    <x v="0"/>
    <m/>
    <m/>
    <m/>
    <m/>
    <s v="none"/>
    <m/>
    <m/>
    <m/>
    <x v="0"/>
    <m/>
    <x v="0"/>
  </r>
  <r>
    <s v="ESP236-19Q2 2020EUR"/>
    <x v="3"/>
    <n v="3390"/>
    <s v="HICOPLA S.L."/>
    <s v="236-19"/>
    <s v="Q2 2020"/>
    <s v="EUR"/>
    <n v="36.630000000000003"/>
    <n v="36.628999999999998"/>
    <n v="1.0000000000047701E-3"/>
    <n v="36.630000000000003"/>
    <n v="0"/>
    <x v="0"/>
    <m/>
    <m/>
    <m/>
    <m/>
    <s v="none"/>
    <m/>
    <m/>
    <m/>
    <x v="0"/>
    <m/>
    <x v="0"/>
  </r>
  <r>
    <s v="ESP236-19Q3 2020EUR"/>
    <x v="3"/>
    <n v="3390"/>
    <s v="HICOPLA S.L."/>
    <s v="236-19"/>
    <s v="Q3 2020"/>
    <s v="EUR"/>
    <n v="93.75"/>
    <n v="93.753500000000003"/>
    <n v="-3.5000000000024998E-3"/>
    <n v="93.75"/>
    <n v="0"/>
    <x v="0"/>
    <m/>
    <m/>
    <m/>
    <m/>
    <s v="none"/>
    <m/>
    <m/>
    <m/>
    <x v="0"/>
    <m/>
    <x v="0"/>
  </r>
  <r>
    <s v="ESP236-19Q4 2020EUR"/>
    <x v="3"/>
    <n v="3390"/>
    <s v="HICOPLA S.L."/>
    <s v="236-19"/>
    <s v="Q4 2020"/>
    <s v="EUR"/>
    <n v="72.650000000000006"/>
    <n v="72.650000000000006"/>
    <n v="0"/>
    <n v="72.650000000000006"/>
    <n v="0"/>
    <x v="0"/>
    <m/>
    <m/>
    <m/>
    <m/>
    <s v="none"/>
    <m/>
    <m/>
    <m/>
    <x v="0"/>
    <m/>
    <x v="0"/>
  </r>
  <r>
    <s v="ESP242-19Q1 2020EUR"/>
    <x v="3"/>
    <n v="3395"/>
    <s v="TÜV RHEINLAND IBERICA INSPECTION, CERTIFICATION &amp; TESTING, S.A."/>
    <s v="242-19"/>
    <s v="Q1 2020"/>
    <s v="EUR"/>
    <n v="61.85"/>
    <n v="61.846200000000003"/>
    <n v="3.7999999999982401E-3"/>
    <n v="61.85"/>
    <n v="0"/>
    <x v="0"/>
    <m/>
    <m/>
    <m/>
    <m/>
    <s v="none"/>
    <m/>
    <m/>
    <m/>
    <x v="0"/>
    <m/>
    <x v="0"/>
  </r>
  <r>
    <s v="ESP242-19Q2 2020EUR"/>
    <x v="3"/>
    <n v="3395"/>
    <s v="TÜV RHEINLAND IBERICA INSPECTION, CERTIFICATION &amp; TESTING, S.A."/>
    <s v="242-19"/>
    <s v="Q2 2020"/>
    <s v="EUR"/>
    <n v="85.47"/>
    <n v="85.466399999999993"/>
    <n v="3.6000000000058199E-3"/>
    <n v="85.47"/>
    <n v="0"/>
    <x v="0"/>
    <m/>
    <m/>
    <m/>
    <m/>
    <s v="none"/>
    <m/>
    <m/>
    <m/>
    <x v="0"/>
    <m/>
    <x v="0"/>
  </r>
  <r>
    <s v="ESP242-19Q3 2020EUR"/>
    <x v="3"/>
    <n v="3395"/>
    <s v="TÜV RHEINLAND IBERICA INSPECTION, CERTIFICATION &amp; TESTING, S.A."/>
    <s v="242-19"/>
    <s v="Q3 2020"/>
    <s v="EUR"/>
    <n v="52.87"/>
    <n v="52.866300000000003"/>
    <n v="3.69999999999492E-3"/>
    <n v="52.87"/>
    <n v="0"/>
    <x v="0"/>
    <m/>
    <m/>
    <m/>
    <m/>
    <s v="none"/>
    <m/>
    <m/>
    <m/>
    <x v="0"/>
    <m/>
    <x v="0"/>
  </r>
  <r>
    <s v="ESP242-19Q4 2020EUR"/>
    <x v="3"/>
    <n v="3395"/>
    <s v="TÜV RHEINLAND IBERICA INSPECTION, CERTIFICATION &amp; TESTING, S.A."/>
    <s v="242-19"/>
    <s v="Q4 2020"/>
    <s v="EUR"/>
    <n v="68.88"/>
    <n v="68.882999999999996"/>
    <n v="-3.0000000000001098E-3"/>
    <n v="68.88"/>
    <n v="0"/>
    <x v="0"/>
    <m/>
    <m/>
    <m/>
    <m/>
    <s v="none"/>
    <m/>
    <m/>
    <m/>
    <x v="0"/>
    <m/>
    <x v="0"/>
  </r>
  <r>
    <s v="ESP184-18Q1 2020EUR"/>
    <x v="3"/>
    <n v="3423"/>
    <s v="RENTOKIL INITIAL ESPAÑA, S.A."/>
    <s v="184-18"/>
    <s v="Q1 2020"/>
    <s v="EUR"/>
    <n v="267.12"/>
    <n v="267.12259999999998"/>
    <n v="-2.5999999999726199E-3"/>
    <n v="267.12"/>
    <n v="0"/>
    <x v="0"/>
    <m/>
    <m/>
    <m/>
    <m/>
    <s v="none"/>
    <m/>
    <m/>
    <m/>
    <x v="0"/>
    <m/>
    <x v="0"/>
  </r>
  <r>
    <s v="ESP184-18Q2 2020EUR"/>
    <x v="3"/>
    <n v="3423"/>
    <s v="RENTOKIL INITIAL ESPAÑA, S.A."/>
    <s v="184-18"/>
    <s v="Q2 2020"/>
    <s v="EUR"/>
    <n v="306.85000000000002"/>
    <n v="306.84820000000002"/>
    <n v="1.8000000000029099E-3"/>
    <n v="306.85000000000002"/>
    <n v="0"/>
    <x v="0"/>
    <m/>
    <m/>
    <m/>
    <m/>
    <s v="none"/>
    <m/>
    <m/>
    <m/>
    <x v="0"/>
    <m/>
    <x v="0"/>
  </r>
  <r>
    <s v="ESP184-18Q3 2020EUR"/>
    <x v="3"/>
    <n v="3423"/>
    <s v="RENTOKIL INITIAL ESPAÑA, S.A."/>
    <s v="184-18"/>
    <s v="Q3 2020"/>
    <s v="EUR"/>
    <n v="320.83"/>
    <n v="320.8338"/>
    <n v="-3.8000000000124601E-3"/>
    <n v="320.83"/>
    <n v="0"/>
    <x v="0"/>
    <m/>
    <m/>
    <m/>
    <m/>
    <s v="none"/>
    <m/>
    <m/>
    <m/>
    <x v="0"/>
    <m/>
    <x v="0"/>
  </r>
  <r>
    <s v="ESP184-18Q4 2020EUR"/>
    <x v="3"/>
    <n v="3423"/>
    <s v="RENTOKIL INITIAL ESPAÑA, S.A."/>
    <s v="184-18"/>
    <s v="Q4 2020"/>
    <s v="EUR"/>
    <n v="269.43"/>
    <n v="269.43470000000002"/>
    <n v="-4.7000000000139101E-3"/>
    <n v="269.43"/>
    <n v="0"/>
    <x v="0"/>
    <m/>
    <m/>
    <m/>
    <m/>
    <s v="none"/>
    <m/>
    <m/>
    <m/>
    <x v="0"/>
    <m/>
    <x v="0"/>
  </r>
  <r>
    <s v="ESP16-18Q1 2020EUR"/>
    <x v="3"/>
    <n v="3430"/>
    <s v="DANONE, S.A."/>
    <s v="016-18"/>
    <s v="Q1 2020"/>
    <s v="EUR"/>
    <n v="353.06"/>
    <n v="353.05689999999998"/>
    <n v="3.1000000000176399E-3"/>
    <n v="353.06"/>
    <n v="0"/>
    <x v="0"/>
    <m/>
    <m/>
    <m/>
    <m/>
    <s v="none"/>
    <m/>
    <m/>
    <m/>
    <x v="0"/>
    <m/>
    <x v="0"/>
  </r>
  <r>
    <s v="ESP16-18Q2 2020EUR"/>
    <x v="3"/>
    <n v="3430"/>
    <s v="DANONE, S.A."/>
    <s v="016-18"/>
    <s v="Q2 2020"/>
    <s v="EUR"/>
    <n v="19.3"/>
    <n v="19.299099999999999"/>
    <n v="9.0000000000145497E-4"/>
    <n v="19.3"/>
    <n v="0"/>
    <x v="0"/>
    <m/>
    <m/>
    <m/>
    <m/>
    <s v="none"/>
    <m/>
    <m/>
    <m/>
    <x v="0"/>
    <m/>
    <x v="0"/>
  </r>
  <r>
    <s v="ESP16-18Q3 2020EUR"/>
    <x v="3"/>
    <n v="3430"/>
    <s v="DANONE, S.A."/>
    <s v="016-18"/>
    <s v="Q3 2020"/>
    <s v="EUR"/>
    <n v="95.73"/>
    <n v="95.731899999999996"/>
    <n v="-1.8999999999920101E-3"/>
    <n v="95.73"/>
    <n v="0"/>
    <x v="0"/>
    <m/>
    <m/>
    <m/>
    <m/>
    <s v="none"/>
    <m/>
    <m/>
    <m/>
    <x v="0"/>
    <m/>
    <x v="0"/>
  </r>
  <r>
    <s v="ESP16-18Q4 2020EUR"/>
    <x v="3"/>
    <n v="3430"/>
    <s v="DANONE, S.A."/>
    <s v="016-18"/>
    <s v="Q4 2020"/>
    <s v="EUR"/>
    <n v="63.8"/>
    <n v="63.8005"/>
    <n v="-5.0000000000238699E-4"/>
    <n v="63.8"/>
    <n v="0"/>
    <x v="0"/>
    <m/>
    <m/>
    <m/>
    <m/>
    <s v="none"/>
    <m/>
    <m/>
    <m/>
    <x v="0"/>
    <m/>
    <x v="0"/>
  </r>
  <r>
    <s v="ESP111-18Q1 2020EUR"/>
    <x v="3"/>
    <n v="3445"/>
    <s v="DORDIO &amp; ASSOCIATES S.L."/>
    <s v="111-18"/>
    <s v="Q1 2020"/>
    <s v="EUR"/>
    <n v="243.13"/>
    <n v="243.13030000000001"/>
    <n v="-3.0000000000995799E-4"/>
    <n v="243.13"/>
    <n v="0"/>
    <x v="0"/>
    <m/>
    <m/>
    <m/>
    <m/>
    <s v="none"/>
    <m/>
    <m/>
    <m/>
    <x v="0"/>
    <m/>
    <x v="0"/>
  </r>
  <r>
    <s v="ESP111-18Q3 2020EUR"/>
    <x v="3"/>
    <n v="3445"/>
    <s v="DORDIO &amp; ASSOCIATES S.L."/>
    <s v="111-18"/>
    <s v="Q3 2020"/>
    <s v="EUR"/>
    <n v="196.68"/>
    <n v="196.67949999999999"/>
    <n v="5.0000000001659795E-4"/>
    <n v="196.68"/>
    <n v="0"/>
    <x v="0"/>
    <m/>
    <m/>
    <m/>
    <m/>
    <s v="none"/>
    <m/>
    <m/>
    <m/>
    <x v="0"/>
    <m/>
    <x v="0"/>
  </r>
  <r>
    <s v="ESP111-18Q4 2020EUR"/>
    <x v="3"/>
    <n v="3445"/>
    <s v="DORDIO &amp; ASSOCIATES S.L."/>
    <s v="111-18"/>
    <s v="Q4 2020"/>
    <s v="EUR"/>
    <n v="396.32"/>
    <n v="396.31950000000001"/>
    <n v="4.9999999998817603E-4"/>
    <n v="396.32"/>
    <n v="0"/>
    <x v="0"/>
    <m/>
    <m/>
    <m/>
    <m/>
    <s v="none"/>
    <m/>
    <m/>
    <m/>
    <x v="0"/>
    <m/>
    <x v="0"/>
  </r>
  <r>
    <s v="ESP125-18Q1 2020EUR"/>
    <x v="3"/>
    <n v="3503"/>
    <s v="INFOREIN S.A."/>
    <s v="125-18"/>
    <s v="Q1 2020"/>
    <s v="EUR"/>
    <n v="183.54"/>
    <n v="183.5402"/>
    <n v="-2.0000000000663901E-4"/>
    <n v="183.54"/>
    <n v="0"/>
    <x v="0"/>
    <m/>
    <m/>
    <m/>
    <m/>
    <s v="none"/>
    <m/>
    <m/>
    <m/>
    <x v="0"/>
    <m/>
    <x v="0"/>
  </r>
  <r>
    <s v="ESP125-18Q2 2020EUR"/>
    <x v="3"/>
    <n v="3503"/>
    <s v="INFOREIN S.A."/>
    <s v="125-18"/>
    <s v="Q2 2020"/>
    <s v="EUR"/>
    <n v="23.98"/>
    <n v="23.980599999999999"/>
    <n v="-5.99999999998601E-4"/>
    <n v="23.98"/>
    <n v="0"/>
    <x v="0"/>
    <m/>
    <m/>
    <m/>
    <m/>
    <s v="none"/>
    <m/>
    <m/>
    <m/>
    <x v="0"/>
    <m/>
    <x v="0"/>
  </r>
  <r>
    <s v="ESP125-18Q3 2020EUR"/>
    <x v="3"/>
    <n v="3503"/>
    <s v="INFOREIN S.A."/>
    <s v="125-18"/>
    <s v="Q3 2020"/>
    <s v="EUR"/>
    <n v="135.63999999999999"/>
    <n v="135.6354"/>
    <n v="4.5999999999821696E-3"/>
    <n v="135.63999999999999"/>
    <n v="0"/>
    <x v="0"/>
    <m/>
    <m/>
    <m/>
    <m/>
    <s v="none"/>
    <m/>
    <m/>
    <m/>
    <x v="0"/>
    <m/>
    <x v="0"/>
  </r>
  <r>
    <s v="ESP125-18Q4 2020EUR"/>
    <x v="3"/>
    <n v="3503"/>
    <s v="INFOREIN S.A."/>
    <s v="125-18"/>
    <s v="Q4 2020"/>
    <s v="EUR"/>
    <n v="711.66"/>
    <n v="711.65949999999998"/>
    <n v="4.9999999998817603E-4"/>
    <n v="711.66"/>
    <n v="0"/>
    <x v="0"/>
    <m/>
    <m/>
    <m/>
    <m/>
    <s v="none"/>
    <m/>
    <m/>
    <m/>
    <x v="0"/>
    <m/>
    <x v="0"/>
  </r>
  <r>
    <s v="ESP195-18Q1 2020EUR"/>
    <x v="3"/>
    <n v="3597"/>
    <s v="BERRY IBERICA, S.A.U. (distribuidor:MADRID FOREST)"/>
    <s v="195-18"/>
    <s v="Q1 2020"/>
    <s v="EUR"/>
    <n v="73.59"/>
    <n v="73.594800000000006"/>
    <n v="-4.8000000000030197E-3"/>
    <n v="73.59"/>
    <n v="0"/>
    <x v="0"/>
    <m/>
    <m/>
    <m/>
    <m/>
    <s v="none"/>
    <m/>
    <m/>
    <m/>
    <x v="0"/>
    <m/>
    <x v="0"/>
  </r>
  <r>
    <s v="ESP195-18Q3 2020EUR"/>
    <x v="3"/>
    <n v="3597"/>
    <s v="BERRY IBERICA, S.A.U. (distribuidor:MADRID FOREST)"/>
    <s v="195-18"/>
    <s v="Q3 2020"/>
    <s v="EUR"/>
    <n v="293.66000000000003"/>
    <n v="293.66480000000001"/>
    <n v="-4.7999999999888097E-3"/>
    <n v="293.66000000000003"/>
    <n v="0"/>
    <x v="0"/>
    <m/>
    <m/>
    <m/>
    <m/>
    <s v="none"/>
    <m/>
    <m/>
    <m/>
    <x v="0"/>
    <m/>
    <x v="0"/>
  </r>
  <r>
    <s v="ESP162-18Q1 2020EUR"/>
    <x v="3"/>
    <n v="3606"/>
    <s v="TISSAGE MOULINE THILLOT SA"/>
    <s v="162-18"/>
    <s v="Q1 2020"/>
    <s v="EUR"/>
    <n v="1135.42"/>
    <n v="1135.4538"/>
    <n v="-3.3799999999928297E-2"/>
    <n v="1135.42"/>
    <n v="0"/>
    <x v="0"/>
    <m/>
    <m/>
    <m/>
    <m/>
    <s v="none"/>
    <m/>
    <m/>
    <m/>
    <x v="0"/>
    <m/>
    <x v="0"/>
  </r>
  <r>
    <s v="ESP162-18Q2 2020EUR"/>
    <x v="3"/>
    <n v="3606"/>
    <s v="TISSAGE MOULINE THILLOT SA"/>
    <s v="162-18"/>
    <s v="Q2 2020"/>
    <s v="EUR"/>
    <n v="456.38"/>
    <n v="456.42930000000001"/>
    <n v="-4.9300000000016497E-2"/>
    <n v="456.38"/>
    <n v="0"/>
    <x v="0"/>
    <m/>
    <m/>
    <m/>
    <m/>
    <s v="none"/>
    <m/>
    <m/>
    <m/>
    <x v="0"/>
    <m/>
    <x v="0"/>
  </r>
  <r>
    <s v="ESP162-18Q3 2020EUR"/>
    <x v="3"/>
    <n v="3606"/>
    <s v="TISSAGE MOULINE THILLOT SA"/>
    <s v="162-18"/>
    <s v="Q3 2020"/>
    <s v="EUR"/>
    <n v="259"/>
    <n v="258.99540000000002"/>
    <n v="4.5999999999821696E-3"/>
    <n v="259"/>
    <n v="0"/>
    <x v="0"/>
    <m/>
    <m/>
    <m/>
    <m/>
    <s v="none"/>
    <m/>
    <m/>
    <m/>
    <x v="0"/>
    <m/>
    <x v="0"/>
  </r>
  <r>
    <s v="ESP162-18Q4 2020EUR"/>
    <x v="3"/>
    <n v="3606"/>
    <s v="TISSAGE MOULINE THILLOT SA"/>
    <s v="162-18"/>
    <s v="Q4 2020"/>
    <s v="EUR"/>
    <n v="127.83"/>
    <n v="127.8302"/>
    <n v="-2.0000000000663901E-4"/>
    <n v="127.83"/>
    <n v="0"/>
    <x v="0"/>
    <m/>
    <m/>
    <m/>
    <m/>
    <s v="none"/>
    <m/>
    <m/>
    <m/>
    <x v="0"/>
    <m/>
    <x v="0"/>
  </r>
  <r>
    <s v="ESP74-19Q1 2020EUR"/>
    <x v="3"/>
    <n v="3615"/>
    <s v="SCHINDLER S.A."/>
    <s v="074-19"/>
    <s v="Q1 2020"/>
    <s v="EUR"/>
    <n v="2846.99"/>
    <n v="2846.9859000000001"/>
    <n v="4.0999999996529299E-3"/>
    <n v="2846.99"/>
    <n v="0"/>
    <x v="0"/>
    <m/>
    <m/>
    <m/>
    <m/>
    <s v="none"/>
    <m/>
    <m/>
    <m/>
    <x v="0"/>
    <m/>
    <x v="0"/>
  </r>
  <r>
    <s v="ESP74-19Q2 2020EUR"/>
    <x v="3"/>
    <n v="3615"/>
    <s v="SCHINDLER S.A."/>
    <s v="074-19"/>
    <s v="Q2 2020"/>
    <s v="EUR"/>
    <n v="1069.76"/>
    <n v="1069.7598"/>
    <n v="1.99999999949795E-4"/>
    <n v="1069.76"/>
    <n v="0"/>
    <x v="0"/>
    <m/>
    <m/>
    <m/>
    <m/>
    <s v="none"/>
    <m/>
    <m/>
    <m/>
    <x v="0"/>
    <m/>
    <x v="0"/>
  </r>
  <r>
    <s v="ESP74-19Q3 2020EUR"/>
    <x v="3"/>
    <n v="3615"/>
    <s v="SCHINDLER S.A."/>
    <s v="074-19"/>
    <s v="Q3 2020"/>
    <s v="EUR"/>
    <n v="1611.29"/>
    <n v="1611.2872"/>
    <n v="2.7999999999792601E-3"/>
    <n v="1611.29"/>
    <n v="0"/>
    <x v="0"/>
    <m/>
    <m/>
    <m/>
    <m/>
    <s v="none"/>
    <m/>
    <m/>
    <m/>
    <x v="0"/>
    <m/>
    <x v="0"/>
  </r>
  <r>
    <s v="ESP74-19Q4 2020EUR"/>
    <x v="3"/>
    <n v="3615"/>
    <s v="SCHINDLER S.A."/>
    <s v="074-19"/>
    <s v="Q4 2020"/>
    <s v="EUR"/>
    <n v="1512.66"/>
    <n v="1512.6595"/>
    <n v="5.0000000010186297E-4"/>
    <n v="1512.66"/>
    <n v="0"/>
    <x v="0"/>
    <m/>
    <m/>
    <m/>
    <m/>
    <s v="none"/>
    <m/>
    <m/>
    <m/>
    <x v="0"/>
    <m/>
    <x v="0"/>
  </r>
  <r>
    <s v="ESP26-18Q1 2020EUR"/>
    <x v="3"/>
    <n v="3696"/>
    <s v="EULEN, S.A."/>
    <s v="026-18"/>
    <s v="Q1 2020"/>
    <s v="EUR"/>
    <n v="1986.92"/>
    <n v="1986.9186"/>
    <n v="1.4000000001033099E-3"/>
    <n v="1986.92"/>
    <n v="0"/>
    <x v="0"/>
    <m/>
    <m/>
    <m/>
    <m/>
    <s v="none"/>
    <m/>
    <m/>
    <m/>
    <x v="0"/>
    <m/>
    <x v="0"/>
  </r>
  <r>
    <s v="ESP26-18Q2 2020EUR"/>
    <x v="3"/>
    <n v="3696"/>
    <s v="EULEN, S.A."/>
    <s v="026-18"/>
    <s v="Q2 2020"/>
    <s v="EUR"/>
    <n v="944.12"/>
    <n v="944.11919999999998"/>
    <n v="8.0000000002655703E-4"/>
    <n v="944.12"/>
    <n v="0"/>
    <x v="0"/>
    <m/>
    <m/>
    <m/>
    <m/>
    <s v="none"/>
    <m/>
    <m/>
    <m/>
    <x v="0"/>
    <m/>
    <x v="0"/>
  </r>
  <r>
    <s v="ESP26-18Q3 2020EUR"/>
    <x v="3"/>
    <n v="3696"/>
    <s v="EULEN, S.A."/>
    <s v="026-18"/>
    <s v="Q3 2020"/>
    <s v="EUR"/>
    <n v="2582.48"/>
    <n v="2582.4760999999999"/>
    <n v="3.90000000015788E-3"/>
    <n v="2582.48"/>
    <n v="0"/>
    <x v="0"/>
    <m/>
    <m/>
    <m/>
    <m/>
    <s v="none"/>
    <m/>
    <m/>
    <m/>
    <x v="0"/>
    <m/>
    <x v="0"/>
  </r>
  <r>
    <s v="ESP26-18Q4 2020EUR"/>
    <x v="3"/>
    <n v="3696"/>
    <s v="EULEN, S.A."/>
    <s v="026-18"/>
    <s v="Q4 2020"/>
    <s v="EUR"/>
    <n v="1184.53"/>
    <n v="1184.5322000000001"/>
    <n v="-2.2000000001298702E-3"/>
    <n v="1184.53"/>
    <n v="0"/>
    <x v="0"/>
    <m/>
    <m/>
    <m/>
    <m/>
    <s v="none"/>
    <m/>
    <m/>
    <m/>
    <x v="0"/>
    <m/>
    <x v="0"/>
  </r>
  <r>
    <s v="ESP27-18AuxQ1 2020EUR"/>
    <x v="3"/>
    <n v="3696"/>
    <s v="EULEN, S.A."/>
    <s v="027-18Aux"/>
    <s v="Q1 2020"/>
    <s v="EUR"/>
    <n v="381.47"/>
    <n v="381.46660000000003"/>
    <n v="3.3999999999991802E-3"/>
    <n v="381.47"/>
    <n v="0"/>
    <x v="0"/>
    <m/>
    <m/>
    <m/>
    <m/>
    <s v="none"/>
    <m/>
    <m/>
    <m/>
    <x v="0"/>
    <m/>
    <x v="0"/>
  </r>
  <r>
    <s v="ESP27-18AuxQ2 2020EUR"/>
    <x v="3"/>
    <n v="3696"/>
    <s v="EULEN, S.A."/>
    <s v="027-18Aux"/>
    <s v="Q2 2020"/>
    <s v="EUR"/>
    <n v="141.13"/>
    <n v="141.1317"/>
    <n v="-1.6999999999995901E-3"/>
    <n v="141.13"/>
    <n v="0"/>
    <x v="0"/>
    <m/>
    <m/>
    <m/>
    <m/>
    <s v="none"/>
    <m/>
    <m/>
    <m/>
    <x v="0"/>
    <m/>
    <x v="0"/>
  </r>
  <r>
    <s v="ESP27-18AuxQ3 2020EUR"/>
    <x v="3"/>
    <n v="3696"/>
    <s v="EULEN, S.A."/>
    <s v="027-18Aux"/>
    <s v="Q3 2020"/>
    <s v="EUR"/>
    <n v="189.43"/>
    <n v="189.4333"/>
    <n v="-3.2999999999958601E-3"/>
    <n v="189.43"/>
    <n v="0"/>
    <x v="0"/>
    <m/>
    <m/>
    <m/>
    <m/>
    <s v="none"/>
    <m/>
    <m/>
    <m/>
    <x v="0"/>
    <m/>
    <x v="0"/>
  </r>
  <r>
    <s v="ESP27-18AuxQ4 2020EUR"/>
    <x v="3"/>
    <n v="3696"/>
    <s v="EULEN, S.A."/>
    <s v="027-18Aux"/>
    <s v="Q4 2020"/>
    <s v="EUR"/>
    <n v="188.28"/>
    <n v="188.28200000000001"/>
    <n v="-2.0000000000095402E-3"/>
    <n v="188.28"/>
    <n v="0"/>
    <x v="0"/>
    <m/>
    <m/>
    <m/>
    <m/>
    <s v="none"/>
    <m/>
    <m/>
    <m/>
    <x v="0"/>
    <m/>
    <x v="0"/>
  </r>
  <r>
    <s v="ESP107-18Q1 2020EUR"/>
    <x v="3"/>
    <n v="3706"/>
    <s v="INNERIA SOLUTIONS, S.L. (Antes MNEMON CONSULTORES, S.L.)"/>
    <s v="107-18"/>
    <s v="Q1 2020"/>
    <s v="EUR"/>
    <n v="1534.18"/>
    <n v="1534.1812"/>
    <n v="-1.1999999999261399E-3"/>
    <n v="1534.18"/>
    <n v="0"/>
    <x v="0"/>
    <m/>
    <m/>
    <m/>
    <m/>
    <s v="none"/>
    <m/>
    <m/>
    <m/>
    <x v="0"/>
    <m/>
    <x v="0"/>
  </r>
  <r>
    <s v="ESP107-18Q2 2020EUR"/>
    <x v="3"/>
    <n v="3706"/>
    <s v="INNERIA SOLUTIONS, S.L. (Antes MNEMON CONSULTORES, S.L.)"/>
    <s v="107-18"/>
    <s v="Q2 2020"/>
    <s v="EUR"/>
    <n v="337.719999999999"/>
    <n v="337.71910000000003"/>
    <n v="8.9999999994461101E-4"/>
    <n v="337.719999999999"/>
    <n v="0"/>
    <x v="0"/>
    <m/>
    <m/>
    <m/>
    <m/>
    <s v="none"/>
    <m/>
    <m/>
    <m/>
    <x v="0"/>
    <m/>
    <x v="0"/>
  </r>
  <r>
    <s v="ESP107-18Q3 2020EUR"/>
    <x v="3"/>
    <n v="3706"/>
    <s v="INNERIA SOLUTIONS, S.L. (Antes MNEMON CONSULTORES, S.L.)"/>
    <s v="107-18"/>
    <s v="Q3 2020"/>
    <s v="EUR"/>
    <n v="817.28"/>
    <n v="817.27480000000003"/>
    <n v="5.1999999999452397E-3"/>
    <n v="817.28"/>
    <n v="0"/>
    <x v="0"/>
    <m/>
    <m/>
    <m/>
    <m/>
    <s v="none"/>
    <m/>
    <m/>
    <m/>
    <x v="0"/>
    <m/>
    <x v="0"/>
  </r>
  <r>
    <s v="ESP107-18Q4 2020EUR"/>
    <x v="3"/>
    <n v="3706"/>
    <s v="INNERIA SOLUTIONS, S.L. (Antes MNEMON CONSULTORES, S.L.)"/>
    <s v="107-18"/>
    <s v="Q4 2020"/>
    <s v="EUR"/>
    <n v="448.13"/>
    <n v="448.1309"/>
    <n v="-9.0000000000145497E-4"/>
    <n v="448.13"/>
    <n v="0"/>
    <x v="0"/>
    <m/>
    <m/>
    <m/>
    <m/>
    <s v="none"/>
    <m/>
    <m/>
    <m/>
    <x v="0"/>
    <m/>
    <x v="0"/>
  </r>
  <r>
    <s v="ESP121-18Q1 2020EUR"/>
    <x v="3"/>
    <n v="3727"/>
    <s v="NEGOCIANTS, S.L. (VILA VINITECA)"/>
    <s v="121-18"/>
    <s v="Q1 2020"/>
    <s v="EUR"/>
    <n v="1045.8599999999999"/>
    <n v="1045.8608999999999"/>
    <n v="-9.0000000000145497E-4"/>
    <n v="1045.8599999999999"/>
    <n v="0"/>
    <x v="0"/>
    <m/>
    <m/>
    <m/>
    <m/>
    <s v="none"/>
    <m/>
    <m/>
    <m/>
    <x v="0"/>
    <m/>
    <x v="0"/>
  </r>
  <r>
    <s v="ESP121-18Q2 2020EUR"/>
    <x v="3"/>
    <n v="3727"/>
    <s v="NEGOCIANTS, S.L. (VILA VINITECA)"/>
    <s v="121-18"/>
    <s v="Q2 2020"/>
    <s v="EUR"/>
    <n v="2.74"/>
    <n v="2.7431999999999999"/>
    <n v="-3.1999999999996402E-3"/>
    <n v="2.74"/>
    <n v="0"/>
    <x v="0"/>
    <m/>
    <m/>
    <m/>
    <m/>
    <s v="none"/>
    <m/>
    <m/>
    <m/>
    <x v="0"/>
    <m/>
    <x v="0"/>
  </r>
  <r>
    <s v="ESP121-18Q3 2020EUR"/>
    <x v="3"/>
    <n v="3727"/>
    <s v="NEGOCIANTS, S.L. (VILA VINITECA)"/>
    <s v="121-18"/>
    <s v="Q3 2020"/>
    <s v="EUR"/>
    <n v="86.97"/>
    <n v="86.971000000000004"/>
    <n v="-1.0000000000047701E-3"/>
    <n v="86.97"/>
    <n v="0"/>
    <x v="0"/>
    <m/>
    <m/>
    <m/>
    <m/>
    <s v="none"/>
    <m/>
    <m/>
    <m/>
    <x v="0"/>
    <m/>
    <x v="0"/>
  </r>
  <r>
    <s v="ESP121-18Q4 2020EUR"/>
    <x v="3"/>
    <n v="3727"/>
    <s v="NEGOCIANTS, S.L. (VILA VINITECA)"/>
    <s v="121-18"/>
    <s v="Q4 2020"/>
    <s v="EUR"/>
    <n v="-377.3"/>
    <n v="-377.3048"/>
    <n v="4.7999999999888097E-3"/>
    <n v="-377.3"/>
    <n v="0"/>
    <x v="0"/>
    <m/>
    <m/>
    <m/>
    <m/>
    <s v="none"/>
    <m/>
    <m/>
    <m/>
    <x v="0"/>
    <m/>
    <x v="0"/>
  </r>
  <r>
    <s v="ESP90-18Q1 2020EUR"/>
    <x v="3"/>
    <n v="3737"/>
    <s v="DIVERSEY ESPAÑA, S.L."/>
    <s v="090-18"/>
    <s v="Q1 2020"/>
    <s v="EUR"/>
    <n v="3913.45"/>
    <n v="3913.4468999999999"/>
    <n v="3.1000000003586999E-3"/>
    <n v="3913.45"/>
    <n v="0"/>
    <x v="0"/>
    <m/>
    <m/>
    <m/>
    <m/>
    <s v="none"/>
    <m/>
    <m/>
    <m/>
    <x v="0"/>
    <m/>
    <x v="0"/>
  </r>
  <r>
    <s v="ESP90-18Q2 2020EUR"/>
    <x v="3"/>
    <n v="3737"/>
    <s v="DIVERSEY ESPAÑA, S.L."/>
    <s v="090-18"/>
    <s v="Q2 2020"/>
    <s v="EUR"/>
    <n v="789.48"/>
    <n v="789.47990000000004"/>
    <n v="9.9999999974897906E-5"/>
    <n v="789.48"/>
    <n v="0"/>
    <x v="0"/>
    <m/>
    <m/>
    <m/>
    <m/>
    <s v="none"/>
    <m/>
    <m/>
    <m/>
    <x v="0"/>
    <m/>
    <x v="0"/>
  </r>
  <r>
    <s v="ESP90-18Q3 2020EUR"/>
    <x v="3"/>
    <n v="3737"/>
    <s v="DIVERSEY ESPAÑA, S.L."/>
    <s v="090-18"/>
    <s v="Q3 2020"/>
    <s v="EUR"/>
    <n v="108.2"/>
    <n v="108.20189999999999"/>
    <n v="-1.8999999999920101E-3"/>
    <n v="108.2"/>
    <n v="0"/>
    <x v="0"/>
    <m/>
    <m/>
    <m/>
    <m/>
    <s v="none"/>
    <m/>
    <m/>
    <m/>
    <x v="0"/>
    <m/>
    <x v="0"/>
  </r>
  <r>
    <s v="ESP90-18Q4 2020EUR"/>
    <x v="3"/>
    <n v="3737"/>
    <s v="DIVERSEY ESPAÑA, S.L."/>
    <s v="090-18"/>
    <s v="Q4 2020"/>
    <s v="EUR"/>
    <n v="1148.8899999999901"/>
    <n v="1148.8815999999999"/>
    <n v="8.3999999999377906E-3"/>
    <n v="1148.8899999999901"/>
    <n v="0"/>
    <x v="0"/>
    <m/>
    <m/>
    <m/>
    <m/>
    <s v="none"/>
    <s v="Produit"/>
    <s v="Sarah"/>
    <s v="[SB] Le rebate report 1,148.88 correspond à l'encodage du contrat et au CA du dernier ajustement declaré. Le taux aurait été modifié?"/>
    <x v="1"/>
    <m/>
    <x v="5"/>
  </r>
  <r>
    <s v="ESP90Ext-18Y 2020EUR"/>
    <x v="3"/>
    <n v="3737"/>
    <s v="DIVERSEY ESPAÑA, S.L."/>
    <s v="090Ext-18"/>
    <s v="Y 2020"/>
    <s v="EUR"/>
    <n v="4592.29"/>
    <n v="4592.2896000000001"/>
    <n v="3.9999999989959103E-4"/>
    <n v="4592.29"/>
    <n v="0"/>
    <x v="0"/>
    <m/>
    <m/>
    <m/>
    <m/>
    <s v="none"/>
    <m/>
    <m/>
    <m/>
    <x v="0"/>
    <m/>
    <x v="0"/>
  </r>
  <r>
    <s v="ESP53-18Q1 2020EUR"/>
    <x v="3"/>
    <n v="3763"/>
    <s v="ONITY S.L."/>
    <s v="053-18"/>
    <s v="Q1 2020"/>
    <s v="EUR"/>
    <n v="131.81"/>
    <n v="131.80709999999999"/>
    <n v="2.9000000000110001E-3"/>
    <n v="131.81"/>
    <n v="0"/>
    <x v="0"/>
    <m/>
    <m/>
    <m/>
    <m/>
    <s v="none"/>
    <m/>
    <m/>
    <m/>
    <x v="0"/>
    <m/>
    <x v="0"/>
  </r>
  <r>
    <s v="ESP53-18Q2 2020EUR"/>
    <x v="3"/>
    <n v="3763"/>
    <s v="ONITY S.L."/>
    <s v="053-18"/>
    <s v="Q2 2020"/>
    <s v="EUR"/>
    <n v="17.62"/>
    <n v="17.619299999999999"/>
    <n v="7.0000000000192098E-4"/>
    <n v="17.62"/>
    <n v="0"/>
    <x v="0"/>
    <m/>
    <m/>
    <m/>
    <m/>
    <s v="none"/>
    <m/>
    <m/>
    <m/>
    <x v="0"/>
    <m/>
    <x v="0"/>
  </r>
  <r>
    <s v="ESP53-18Q3 2020EUR"/>
    <x v="3"/>
    <n v="3763"/>
    <s v="ONITY S.L."/>
    <s v="053-18"/>
    <s v="Q3 2020"/>
    <s v="EUR"/>
    <n v="158.6"/>
    <n v="158.5958"/>
    <n v="4.1999999999973101E-3"/>
    <n v="158.6"/>
    <n v="0"/>
    <x v="0"/>
    <m/>
    <m/>
    <m/>
    <m/>
    <s v="none"/>
    <m/>
    <m/>
    <m/>
    <x v="0"/>
    <m/>
    <x v="0"/>
  </r>
  <r>
    <s v="ESP53-18Q4 2020EUR"/>
    <x v="3"/>
    <n v="3763"/>
    <s v="ONITY S.L."/>
    <s v="053-18"/>
    <s v="Q4 2020"/>
    <s v="EUR"/>
    <n v="29.46"/>
    <n v="29.454999999999998"/>
    <n v="5.0000000000025501E-3"/>
    <n v="29.46"/>
    <n v="0"/>
    <x v="0"/>
    <m/>
    <m/>
    <m/>
    <m/>
    <s v="none"/>
    <m/>
    <m/>
    <m/>
    <x v="0"/>
    <m/>
    <x v="0"/>
  </r>
  <r>
    <s v="ESP32-18Q1 2020EUR"/>
    <x v="3"/>
    <n v="3773"/>
    <s v="GRUPO DE INVERSION Y LOGISTICA ESPAÑOLA CAESAR S.L."/>
    <s v="032-18"/>
    <s v="Q1 2020"/>
    <s v="EUR"/>
    <n v="670.89"/>
    <n v="670.89430000000004"/>
    <n v="-4.3000000000574801E-3"/>
    <n v="670.89"/>
    <n v="0"/>
    <x v="0"/>
    <m/>
    <m/>
    <m/>
    <m/>
    <s v="none"/>
    <m/>
    <m/>
    <m/>
    <x v="0"/>
    <m/>
    <x v="0"/>
  </r>
  <r>
    <s v="ESP32-18Q2 2020EUR"/>
    <x v="3"/>
    <n v="3773"/>
    <s v="GRUPO DE INVERSION Y LOGISTICA ESPAÑOLA CAESAR S.L."/>
    <s v="032-18"/>
    <s v="Q2 2020"/>
    <s v="EUR"/>
    <n v="46.53"/>
    <n v="46.530999999999999"/>
    <n v="-9.9999999999766899E-4"/>
    <n v="46.53"/>
    <n v="0"/>
    <x v="0"/>
    <m/>
    <m/>
    <m/>
    <m/>
    <s v="none"/>
    <m/>
    <m/>
    <m/>
    <x v="0"/>
    <m/>
    <x v="0"/>
  </r>
  <r>
    <s v="ESP32-18Q3 2020EUR"/>
    <x v="3"/>
    <n v="3773"/>
    <s v="GRUPO DE INVERSION Y LOGISTICA ESPAÑOLA CAESAR S.L."/>
    <s v="032-18"/>
    <s v="Q3 2020"/>
    <s v="EUR"/>
    <n v="156.27000000000001"/>
    <n v="156.2748"/>
    <n v="-4.7999999999888097E-3"/>
    <n v="156.27000000000001"/>
    <n v="0"/>
    <x v="0"/>
    <m/>
    <m/>
    <m/>
    <m/>
    <s v="none"/>
    <m/>
    <m/>
    <m/>
    <x v="0"/>
    <m/>
    <x v="0"/>
  </r>
  <r>
    <s v="ESP32-18Q4 2020EUR"/>
    <x v="3"/>
    <n v="3773"/>
    <s v="GRUPO DE INVERSION Y LOGISTICA ESPAÑOLA CAESAR S.L."/>
    <s v="032-18"/>
    <s v="Q4 2020"/>
    <s v="EUR"/>
    <n v="137.33000000000001"/>
    <n v="137.3289"/>
    <n v="1.1000000000080899E-3"/>
    <n v="137.33000000000001"/>
    <n v="0"/>
    <x v="0"/>
    <m/>
    <m/>
    <m/>
    <m/>
    <s v="none"/>
    <m/>
    <m/>
    <m/>
    <x v="0"/>
    <m/>
    <x v="0"/>
  </r>
  <r>
    <s v="ESP44-18Q1 2020EUR"/>
    <x v="3"/>
    <n v="3842"/>
    <s v="INNERIA CLEANING SERVICES, S.A. (antes KERDOS)"/>
    <s v="044-18"/>
    <s v="Q1 2020"/>
    <s v="EUR"/>
    <n v="23417.200000000001"/>
    <n v="23417.202300000001"/>
    <n v="-2.3000000001047699E-3"/>
    <n v="23417.200000000001"/>
    <n v="0"/>
    <x v="0"/>
    <m/>
    <m/>
    <m/>
    <m/>
    <s v="none"/>
    <m/>
    <m/>
    <m/>
    <x v="0"/>
    <m/>
    <x v="0"/>
  </r>
  <r>
    <s v="ESP44-18Q2 2020EUR"/>
    <x v="3"/>
    <n v="3842"/>
    <s v="INNERIA CLEANING SERVICES, S.A. (antes KERDOS)"/>
    <s v="044-18"/>
    <s v="Q2 2020"/>
    <s v="EUR"/>
    <n v="2353.35"/>
    <n v="2353.3514"/>
    <n v="-1.4000000001033099E-3"/>
    <n v="2353.35"/>
    <n v="0"/>
    <x v="0"/>
    <m/>
    <m/>
    <m/>
    <m/>
    <s v="none"/>
    <m/>
    <m/>
    <m/>
    <x v="0"/>
    <m/>
    <x v="0"/>
  </r>
  <r>
    <s v="ESP44-18Q3 2020EUR"/>
    <x v="3"/>
    <n v="3842"/>
    <s v="INNERIA CLEANING SERVICES, S.A. (antes KERDOS)"/>
    <s v="044-18"/>
    <s v="Q3 2020"/>
    <s v="EUR"/>
    <n v="13441.15"/>
    <n v="13441.146199999999"/>
    <n v="3.8000000004103601E-3"/>
    <n v="13441.15"/>
    <n v="0"/>
    <x v="0"/>
    <m/>
    <m/>
    <m/>
    <m/>
    <s v="none"/>
    <m/>
    <m/>
    <m/>
    <x v="0"/>
    <m/>
    <x v="0"/>
  </r>
  <r>
    <s v="ESP44-18Q4 2020EUR"/>
    <x v="3"/>
    <n v="3842"/>
    <s v="INNERIA CLEANING SERVICES, S.A. (antes KERDOS)"/>
    <s v="044-18"/>
    <s v="Q4 2020"/>
    <s v="EUR"/>
    <n v="8418.81"/>
    <n v="8418.8081999999995"/>
    <n v="1.8000000000029099E-3"/>
    <n v="8418.81"/>
    <n v="0"/>
    <x v="0"/>
    <m/>
    <m/>
    <m/>
    <m/>
    <s v="none"/>
    <m/>
    <m/>
    <m/>
    <x v="0"/>
    <m/>
    <x v="0"/>
  </r>
  <r>
    <s v="ESP33-18Q1 2020EUR"/>
    <x v="3"/>
    <n v="3936"/>
    <s v="MAHOU, S.A."/>
    <s v="033-18"/>
    <s v="Q1 2020"/>
    <s v="EUR"/>
    <n v="13309.25"/>
    <n v="13309.254800000001"/>
    <n v="-4.80000000061409E-3"/>
    <n v="13309.25"/>
    <n v="0"/>
    <x v="0"/>
    <m/>
    <m/>
    <m/>
    <m/>
    <s v="none"/>
    <m/>
    <m/>
    <m/>
    <x v="0"/>
    <m/>
    <x v="0"/>
  </r>
  <r>
    <s v="ESP33-18Q2 2020EUR"/>
    <x v="3"/>
    <n v="3936"/>
    <s v="MAHOU, S.A."/>
    <s v="033-18"/>
    <s v="Q2 2020"/>
    <s v="EUR"/>
    <n v="2009.13"/>
    <n v="2009.1302000000001"/>
    <n v="-1.99999999949795E-4"/>
    <n v="2009.13"/>
    <n v="0"/>
    <x v="0"/>
    <m/>
    <m/>
    <m/>
    <m/>
    <s v="none"/>
    <m/>
    <m/>
    <m/>
    <x v="0"/>
    <m/>
    <x v="0"/>
  </r>
  <r>
    <s v="ESP33-18Q3 2020EUR"/>
    <x v="3"/>
    <n v="3936"/>
    <s v="MAHOU, S.A."/>
    <s v="033-18"/>
    <s v="Q3 2020"/>
    <s v="EUR"/>
    <n v="9135.5400000000009"/>
    <n v="9135.5439000000006"/>
    <n v="-3.8999999997031401E-3"/>
    <n v="9135.5400000000009"/>
    <n v="0"/>
    <x v="0"/>
    <m/>
    <m/>
    <m/>
    <m/>
    <s v="none"/>
    <m/>
    <m/>
    <m/>
    <x v="0"/>
    <m/>
    <x v="0"/>
  </r>
  <r>
    <s v="ESP33-18Q4 2020EUR"/>
    <x v="3"/>
    <n v="3936"/>
    <s v="MAHOU, S.A."/>
    <s v="033-18"/>
    <s v="Q4 2020"/>
    <s v="EUR"/>
    <n v="6458.67"/>
    <n v="6458.6656000000003"/>
    <n v="4.399999999805E-3"/>
    <n v="6458.67"/>
    <n v="0"/>
    <x v="0"/>
    <m/>
    <m/>
    <m/>
    <m/>
    <s v="none"/>
    <m/>
    <m/>
    <m/>
    <x v="0"/>
    <m/>
    <x v="0"/>
  </r>
  <r>
    <s v="ESP67-18Q1 2020EUR"/>
    <x v="3"/>
    <n v="3967"/>
    <s v="TEMPORING ETT, S.L."/>
    <s v="067-18"/>
    <s v="Q1 2020"/>
    <s v="EUR"/>
    <n v="2984.81"/>
    <n v="2984.8103999999998"/>
    <n v="-3.9999999989959103E-4"/>
    <n v="2984.81"/>
    <n v="0"/>
    <x v="0"/>
    <m/>
    <m/>
    <m/>
    <m/>
    <s v="none"/>
    <m/>
    <m/>
    <m/>
    <x v="0"/>
    <m/>
    <x v="0"/>
  </r>
  <r>
    <s v="ESP67-18Q3 2020EUR"/>
    <x v="3"/>
    <n v="3967"/>
    <s v="TEMPORING ETT, S.L."/>
    <s v="067-18"/>
    <s v="Q3 2020"/>
    <s v="EUR"/>
    <n v="3.72"/>
    <n v="3.7206000000000001"/>
    <n v="-5.9999999999993305E-4"/>
    <n v="3.72"/>
    <n v="0"/>
    <x v="0"/>
    <m/>
    <m/>
    <m/>
    <m/>
    <s v="none"/>
    <m/>
    <m/>
    <m/>
    <x v="0"/>
    <m/>
    <x v="0"/>
  </r>
  <r>
    <s v="ESP139-18Q1 2020EUR"/>
    <x v="3"/>
    <n v="3996"/>
    <s v="ELIS MANOMATIC, S.A."/>
    <s v="139-18"/>
    <s v="Q1 2020"/>
    <s v="EUR"/>
    <n v="6929.87"/>
    <n v="6929.8689000000004"/>
    <n v="1.0999999994965E-3"/>
    <n v="6929.87"/>
    <n v="0"/>
    <x v="0"/>
    <m/>
    <m/>
    <m/>
    <m/>
    <s v="none"/>
    <m/>
    <m/>
    <m/>
    <x v="0"/>
    <m/>
    <x v="0"/>
  </r>
  <r>
    <s v="ESP139-18Q2 2020EUR"/>
    <x v="3"/>
    <n v="3996"/>
    <s v="ELIS MANOMATIC, S.A."/>
    <s v="139-18"/>
    <s v="Q2 2020"/>
    <s v="EUR"/>
    <n v="841.07"/>
    <n v="841.07090000000005"/>
    <n v="-9.0000000000145497E-4"/>
    <n v="841.07"/>
    <n v="0"/>
    <x v="0"/>
    <m/>
    <m/>
    <m/>
    <m/>
    <s v="none"/>
    <m/>
    <m/>
    <m/>
    <x v="0"/>
    <m/>
    <x v="0"/>
  </r>
  <r>
    <s v="ESP139-18Q3 2020EUR"/>
    <x v="3"/>
    <n v="3996"/>
    <s v="ELIS MANOMATIC, S.A."/>
    <s v="139-18"/>
    <s v="Q3 2020"/>
    <s v="EUR"/>
    <n v="4422.78"/>
    <n v="4422.7839000000004"/>
    <n v="-3.90000000061263E-3"/>
    <n v="4422.78"/>
    <n v="0"/>
    <x v="0"/>
    <m/>
    <m/>
    <m/>
    <m/>
    <s v="none"/>
    <m/>
    <m/>
    <m/>
    <x v="0"/>
    <m/>
    <x v="0"/>
  </r>
  <r>
    <s v="ESP139-18Q4 2020EUR"/>
    <x v="3"/>
    <n v="3996"/>
    <s v="ELIS MANOMATIC, S.A."/>
    <s v="139-18"/>
    <s v="Q4 2020"/>
    <s v="EUR"/>
    <n v="2809.87"/>
    <n v="2809.8737999999998"/>
    <n v="-3.7999999999556102E-3"/>
    <n v="2809.87"/>
    <n v="0"/>
    <x v="0"/>
    <m/>
    <m/>
    <m/>
    <m/>
    <s v="none"/>
    <m/>
    <m/>
    <m/>
    <x v="0"/>
    <m/>
    <x v="0"/>
  </r>
  <r>
    <s v="ESP92F2-18Q1 2020EUR"/>
    <x v="3"/>
    <n v="4029"/>
    <s v="ILUNION LAVANDERIAS, S.A."/>
    <s v="092F2-18"/>
    <s v="Q1 2020"/>
    <s v="EUR"/>
    <n v="3550.21"/>
    <n v="3550.2060999999999"/>
    <n v="3.90000000015788E-3"/>
    <n v="3550.21"/>
    <n v="0"/>
    <x v="0"/>
    <m/>
    <m/>
    <m/>
    <m/>
    <s v="none"/>
    <m/>
    <m/>
    <m/>
    <x v="0"/>
    <m/>
    <x v="0"/>
  </r>
  <r>
    <s v="ESP92F2-18Q2 2020EUR"/>
    <x v="3"/>
    <n v="4029"/>
    <s v="ILUNION LAVANDERIAS, S.A."/>
    <s v="092F2-18"/>
    <s v="Q2 2020"/>
    <s v="EUR"/>
    <n v="305.81"/>
    <n v="305.81169999999997"/>
    <n v="-1.6999999999711599E-3"/>
    <n v="305.81"/>
    <n v="0"/>
    <x v="0"/>
    <m/>
    <m/>
    <m/>
    <m/>
    <s v="none"/>
    <m/>
    <m/>
    <m/>
    <x v="0"/>
    <m/>
    <x v="0"/>
  </r>
  <r>
    <s v="ESP92F2-18Q3 2020EUR"/>
    <x v="3"/>
    <n v="4029"/>
    <s v="ILUNION LAVANDERIAS, S.A."/>
    <s v="092F2-18"/>
    <s v="Q3 2020"/>
    <s v="EUR"/>
    <n v="1463.8722399999999"/>
    <n v="1463.8679999999999"/>
    <n v="4.2399999999815901E-3"/>
    <n v="1463.8722399999999"/>
    <n v="0"/>
    <x v="0"/>
    <m/>
    <m/>
    <m/>
    <m/>
    <s v="none"/>
    <m/>
    <m/>
    <m/>
    <x v="0"/>
    <m/>
    <x v="0"/>
  </r>
  <r>
    <s v="ESP92F2-18Q4 2020EUR"/>
    <x v="3"/>
    <n v="4029"/>
    <s v="ILUNION LAVANDERIAS, S.A."/>
    <s v="092F2-18"/>
    <s v="Q4 2020"/>
    <s v="EUR"/>
    <n v="1034.1099999999999"/>
    <n v="1034.1071999999999"/>
    <n v="2.7999999999792601E-3"/>
    <n v="1034.1099999999999"/>
    <n v="0"/>
    <x v="0"/>
    <m/>
    <m/>
    <m/>
    <m/>
    <s v="none"/>
    <m/>
    <m/>
    <m/>
    <x v="0"/>
    <m/>
    <x v="0"/>
  </r>
  <r>
    <s v="ESP213-19Q1 2020EUR"/>
    <x v="3"/>
    <n v="4064"/>
    <s v="AZULEJOS PEÑA, S.A."/>
    <s v="213-19"/>
    <s v="Q1 2020"/>
    <s v="EUR"/>
    <n v="158.22999999999999"/>
    <n v="158.22800000000001"/>
    <n v="1.9999999999811202E-3"/>
    <n v="158.22999999999999"/>
    <n v="0"/>
    <x v="0"/>
    <m/>
    <m/>
    <m/>
    <m/>
    <s v="none"/>
    <m/>
    <m/>
    <m/>
    <x v="0"/>
    <m/>
    <x v="0"/>
  </r>
  <r>
    <s v="ESP213-19Q2 2020EUR"/>
    <x v="3"/>
    <n v="4064"/>
    <s v="AZULEJOS PEÑA, S.A."/>
    <s v="213-19"/>
    <s v="Q2 2020"/>
    <s v="EUR"/>
    <n v="-41.3"/>
    <n v="-41.295000000000002"/>
    <n v="-4.9999999999954499E-3"/>
    <n v="-41.3"/>
    <n v="0"/>
    <x v="0"/>
    <m/>
    <m/>
    <m/>
    <m/>
    <s v="none"/>
    <m/>
    <m/>
    <m/>
    <x v="0"/>
    <m/>
    <x v="0"/>
  </r>
  <r>
    <s v="ESP62-18Q1 2020EUR"/>
    <x v="3"/>
    <n v="4399"/>
    <s v="PEPSICO FOODS, A.I.E."/>
    <s v="062-18"/>
    <s v="Q1 2020"/>
    <s v="EUR"/>
    <n v="22.82"/>
    <n v="22.8233"/>
    <n v="-3.2999999999994102E-3"/>
    <n v="22.82"/>
    <n v="0"/>
    <x v="0"/>
    <m/>
    <m/>
    <m/>
    <m/>
    <s v="none"/>
    <m/>
    <m/>
    <m/>
    <x v="0"/>
    <m/>
    <x v="0"/>
  </r>
  <r>
    <s v="ESP62-18Q2 2020EUR"/>
    <x v="3"/>
    <n v="4399"/>
    <s v="PEPSICO FOODS, A.I.E."/>
    <s v="062-18"/>
    <s v="Q2 2020"/>
    <s v="EUR"/>
    <n v="2.48"/>
    <n v="2.4777"/>
    <n v="2.2999999999999601E-3"/>
    <n v="2.48"/>
    <n v="0"/>
    <x v="0"/>
    <m/>
    <m/>
    <m/>
    <m/>
    <s v="none"/>
    <m/>
    <m/>
    <m/>
    <x v="0"/>
    <m/>
    <x v="0"/>
  </r>
  <r>
    <s v="ESP62-18Q3 2020EUR"/>
    <x v="3"/>
    <n v="4399"/>
    <s v="PEPSICO FOODS, A.I.E."/>
    <s v="062-18"/>
    <s v="Q3 2020"/>
    <s v="EUR"/>
    <n v="8.7799999999999994"/>
    <n v="8.7759"/>
    <n v="4.0999999999993203E-3"/>
    <n v="8.7799999999999994"/>
    <n v="0"/>
    <x v="0"/>
    <m/>
    <m/>
    <m/>
    <m/>
    <s v="none"/>
    <m/>
    <m/>
    <m/>
    <x v="0"/>
    <m/>
    <x v="0"/>
  </r>
  <r>
    <s v="ESP62-18Q4 2020EUR"/>
    <x v="3"/>
    <n v="4399"/>
    <s v="PEPSICO FOODS, A.I.E."/>
    <s v="062-18"/>
    <s v="Q4 2020"/>
    <s v="EUR"/>
    <n v="4.13"/>
    <n v="4.1266999999999996"/>
    <n v="3.3000000000003001E-3"/>
    <n v="4.13"/>
    <n v="0"/>
    <x v="0"/>
    <m/>
    <m/>
    <m/>
    <m/>
    <s v="none"/>
    <m/>
    <m/>
    <m/>
    <x v="0"/>
    <m/>
    <x v="0"/>
  </r>
  <r>
    <s v="ESP249-20Q1 2020EUR"/>
    <x v="3"/>
    <n v="4423"/>
    <s v="FRUTAS IRU, S.A."/>
    <s v="249-20"/>
    <s v="Q1 2020"/>
    <s v="EUR"/>
    <n v="3.67"/>
    <n v="3.6659999999999999"/>
    <n v="4.0000000000000001E-3"/>
    <n v="3.67"/>
    <n v="0"/>
    <x v="0"/>
    <m/>
    <m/>
    <m/>
    <m/>
    <s v="none"/>
    <m/>
    <m/>
    <m/>
    <x v="0"/>
    <m/>
    <x v="0"/>
  </r>
  <r>
    <s v="ESP249-20Q2 2020EUR"/>
    <x v="3"/>
    <n v="4423"/>
    <s v="FRUTAS IRU, S.A."/>
    <s v="249-20"/>
    <s v="Q2 2020"/>
    <s v="EUR"/>
    <n v="9.9499999999999993"/>
    <n v="9.9478000000000009"/>
    <n v="2.1999999999984198E-3"/>
    <n v="9.9499999999999993"/>
    <n v="0"/>
    <x v="0"/>
    <m/>
    <m/>
    <m/>
    <m/>
    <s v="none"/>
    <m/>
    <m/>
    <m/>
    <x v="0"/>
    <m/>
    <x v="0"/>
  </r>
  <r>
    <s v="ESP249-20Q3 2020EUR"/>
    <x v="3"/>
    <n v="4423"/>
    <s v="FRUTAS IRU, S.A."/>
    <s v="249-20"/>
    <s v="Q3 2020"/>
    <s v="EUR"/>
    <n v="58.66"/>
    <n v="58.6648"/>
    <n v="-4.8000000000030197E-3"/>
    <n v="58.66"/>
    <n v="0"/>
    <x v="0"/>
    <m/>
    <m/>
    <m/>
    <m/>
    <s v="none"/>
    <m/>
    <m/>
    <m/>
    <x v="0"/>
    <m/>
    <x v="0"/>
  </r>
  <r>
    <s v="ESP249-20Q4 2020EUR"/>
    <x v="3"/>
    <n v="4423"/>
    <s v="FRUTAS IRU, S.A."/>
    <s v="249-20"/>
    <s v="Q4 2020"/>
    <s v="EUR"/>
    <n v="9.23"/>
    <n v="9.2293000000000003"/>
    <n v="7.0000000000014495E-4"/>
    <n v="9.23"/>
    <n v="0"/>
    <x v="0"/>
    <m/>
    <m/>
    <m/>
    <m/>
    <s v="none"/>
    <m/>
    <m/>
    <m/>
    <x v="0"/>
    <m/>
    <x v="0"/>
  </r>
  <r>
    <s v="ESP116-18Q1 2020EUR"/>
    <x v="3"/>
    <n v="4480"/>
    <s v="GUFRESCO, S.L."/>
    <s v="116-18"/>
    <s v="Q1 2020"/>
    <s v="EUR"/>
    <n v="957.52"/>
    <n v="957.51760000000002"/>
    <n v="2.3999999999659801E-3"/>
    <n v="957.52"/>
    <n v="0"/>
    <x v="0"/>
    <m/>
    <m/>
    <m/>
    <m/>
    <s v="none"/>
    <m/>
    <m/>
    <m/>
    <x v="0"/>
    <m/>
    <x v="0"/>
  </r>
  <r>
    <s v="ESP116-18Q2 2020EUR"/>
    <x v="3"/>
    <n v="4480"/>
    <s v="GUFRESCO, S.L."/>
    <s v="116-18"/>
    <s v="Q2 2020"/>
    <s v="EUR"/>
    <n v="9.9499999999999993"/>
    <n v="9.9483999999999995"/>
    <n v="1.5999999999998201E-3"/>
    <n v="9.9499999999999993"/>
    <n v="0"/>
    <x v="0"/>
    <m/>
    <m/>
    <m/>
    <m/>
    <s v="none"/>
    <m/>
    <m/>
    <m/>
    <x v="0"/>
    <m/>
    <x v="0"/>
  </r>
  <r>
    <s v="ESP116-18Q3 2020EUR"/>
    <x v="3"/>
    <n v="4480"/>
    <s v="GUFRESCO, S.L."/>
    <s v="116-18"/>
    <s v="Q3 2020"/>
    <s v="EUR"/>
    <n v="267.63"/>
    <n v="267.6377"/>
    <n v="-7.6999999999998103E-3"/>
    <n v="267.63"/>
    <n v="0"/>
    <x v="0"/>
    <m/>
    <m/>
    <m/>
    <m/>
    <s v="none"/>
    <m/>
    <m/>
    <m/>
    <x v="0"/>
    <m/>
    <x v="0"/>
  </r>
  <r>
    <s v="ESP116-18Q4 2020EUR"/>
    <x v="3"/>
    <n v="4480"/>
    <s v="GUFRESCO, S.L."/>
    <s v="116-18"/>
    <s v="Q4 2020"/>
    <s v="EUR"/>
    <n v="188.36"/>
    <n v="188.35759999999999"/>
    <n v="2.4000000000228201E-3"/>
    <n v="188.36"/>
    <n v="0"/>
    <x v="0"/>
    <m/>
    <m/>
    <m/>
    <m/>
    <s v="none"/>
    <m/>
    <m/>
    <m/>
    <x v="0"/>
    <m/>
    <x v="0"/>
  </r>
  <r>
    <s v="ESP133-18Q1 2020EUR"/>
    <x v="3"/>
    <n v="4523"/>
    <s v="ATRIAN BAKERS, S.L."/>
    <s v="133-18"/>
    <s v="Q1 2020"/>
    <s v="EUR"/>
    <n v="4069.23"/>
    <n v="4069.2296999999999"/>
    <n v="3.0000000015206703E-4"/>
    <n v="4069.23"/>
    <n v="0"/>
    <x v="0"/>
    <m/>
    <m/>
    <m/>
    <m/>
    <s v="none"/>
    <m/>
    <m/>
    <m/>
    <x v="0"/>
    <m/>
    <x v="0"/>
  </r>
  <r>
    <s v="ESP133-18Q2 2020EUR"/>
    <x v="3"/>
    <n v="4523"/>
    <s v="ATRIAN BAKERS, S.L."/>
    <s v="133-18"/>
    <s v="Q2 2020"/>
    <s v="EUR"/>
    <n v="238.71"/>
    <n v="238.70699999999999"/>
    <n v="3.0000000000143202E-3"/>
    <n v="238.71"/>
    <n v="0"/>
    <x v="0"/>
    <m/>
    <m/>
    <m/>
    <m/>
    <s v="none"/>
    <m/>
    <m/>
    <m/>
    <x v="0"/>
    <m/>
    <x v="0"/>
  </r>
  <r>
    <s v="ESP133-18Q3 2020EUR"/>
    <x v="3"/>
    <n v="4523"/>
    <s v="ATRIAN BAKERS, S.L."/>
    <s v="133-18"/>
    <s v="Q3 2020"/>
    <s v="EUR"/>
    <n v="1562.66"/>
    <n v="1562.6579999999999"/>
    <n v="2.00000000018008E-3"/>
    <n v="1562.66"/>
    <n v="0"/>
    <x v="0"/>
    <m/>
    <m/>
    <m/>
    <m/>
    <s v="none"/>
    <m/>
    <m/>
    <m/>
    <x v="0"/>
    <m/>
    <x v="0"/>
  </r>
  <r>
    <s v="ESP133-18Q4 2020EUR"/>
    <x v="3"/>
    <n v="4523"/>
    <s v="ATRIAN BAKERS, S.L."/>
    <s v="133-18"/>
    <s v="Q4 2020"/>
    <s v="EUR"/>
    <n v="1237.1099999999999"/>
    <n v="1237.1072999999999"/>
    <n v="2.7000000000043599E-3"/>
    <n v="1237.1099999999999"/>
    <n v="0"/>
    <x v="0"/>
    <m/>
    <m/>
    <m/>
    <m/>
    <s v="none"/>
    <m/>
    <m/>
    <m/>
    <x v="0"/>
    <m/>
    <x v="0"/>
  </r>
  <r>
    <s v="ESP132-18S1 2020EUR"/>
    <x v="3"/>
    <n v="4565"/>
    <s v="HAVAS MEDIA GROUP SPAIN, S.A. (antes MPG)"/>
    <s v="132-18"/>
    <s v="S1 2020"/>
    <s v="EUR"/>
    <n v="897.05041322314003"/>
    <n v="897.05020000000002"/>
    <n v="2.1322314046301401E-4"/>
    <n v="897.05041322314003"/>
    <n v="0"/>
    <x v="0"/>
    <m/>
    <m/>
    <m/>
    <m/>
    <s v="none"/>
    <m/>
    <m/>
    <m/>
    <x v="0"/>
    <m/>
    <x v="0"/>
  </r>
  <r>
    <s v="ESP132-18S2 2020EUR"/>
    <x v="3"/>
    <n v="4565"/>
    <s v="HAVAS MEDIA GROUP SPAIN, S.A. (antes MPG)"/>
    <s v="132-18"/>
    <s v="S2 2020"/>
    <s v="EUR"/>
    <n v="472.65"/>
    <n v="472.65219999999999"/>
    <n v="-2.2000000000161799E-3"/>
    <n v="472.65"/>
    <n v="0"/>
    <x v="0"/>
    <m/>
    <m/>
    <m/>
    <m/>
    <s v="none"/>
    <m/>
    <m/>
    <m/>
    <x v="0"/>
    <m/>
    <x v="0"/>
  </r>
  <r>
    <s v="ESP222-19Q1 2020EUR"/>
    <x v="3"/>
    <n v="4586"/>
    <s v="ESTUDIO GARBAYO S.L"/>
    <s v="222-19"/>
    <s v="Q1 2020"/>
    <s v="EUR"/>
    <n v="1219"/>
    <n v="1219"/>
    <n v="0"/>
    <n v="1219"/>
    <n v="0"/>
    <x v="0"/>
    <m/>
    <m/>
    <m/>
    <m/>
    <s v="none"/>
    <m/>
    <m/>
    <m/>
    <x v="0"/>
    <m/>
    <x v="0"/>
  </r>
  <r>
    <s v="ESP222-19Q2 2020EUR"/>
    <x v="3"/>
    <n v="4586"/>
    <s v="ESTUDIO GARBAYO S.L"/>
    <s v="222-19"/>
    <s v="Q2 2020"/>
    <s v="EUR"/>
    <n v="609.4"/>
    <n v="609.4"/>
    <n v="1.13686837721616E-13"/>
    <n v="609.4"/>
    <n v="0"/>
    <x v="0"/>
    <m/>
    <m/>
    <m/>
    <m/>
    <s v="none"/>
    <m/>
    <m/>
    <m/>
    <x v="0"/>
    <m/>
    <x v="0"/>
  </r>
  <r>
    <s v="ESP222-19Q3 2020EUR"/>
    <x v="3"/>
    <n v="4586"/>
    <s v="ESTUDIO GARBAYO S.L"/>
    <s v="222-19"/>
    <s v="Q3 2020"/>
    <s v="EUR"/>
    <n v="204.25"/>
    <n v="204.25"/>
    <n v="0"/>
    <n v="204.25"/>
    <n v="0"/>
    <x v="0"/>
    <m/>
    <m/>
    <m/>
    <m/>
    <s v="none"/>
    <m/>
    <m/>
    <m/>
    <x v="0"/>
    <m/>
    <x v="0"/>
  </r>
  <r>
    <s v="ESP222-19Q4 2020EUR"/>
    <x v="3"/>
    <n v="4586"/>
    <s v="ESTUDIO GARBAYO S.L"/>
    <s v="222-19"/>
    <s v="Q4 2020"/>
    <s v="EUR"/>
    <n v="266.43"/>
    <n v="266.42500000000001"/>
    <n v="4.9999999999954499E-3"/>
    <n v="266.43"/>
    <n v="0"/>
    <x v="0"/>
    <m/>
    <m/>
    <m/>
    <m/>
    <s v="none"/>
    <m/>
    <m/>
    <m/>
    <x v="0"/>
    <m/>
    <x v="0"/>
  </r>
  <r>
    <s v="ESP189-18Q1 2020EUR"/>
    <x v="3"/>
    <n v="4602"/>
    <s v="IP MAS D HOSPITALITY SOLUTIONS S.A."/>
    <s v="189-18"/>
    <s v="Q1 2020"/>
    <s v="EUR"/>
    <n v="709.13"/>
    <n v="709.13070000000005"/>
    <n v="-7.0000000005165897E-4"/>
    <n v="709.13"/>
    <n v="0"/>
    <x v="0"/>
    <m/>
    <m/>
    <m/>
    <m/>
    <s v="none"/>
    <m/>
    <m/>
    <m/>
    <x v="0"/>
    <m/>
    <x v="0"/>
  </r>
  <r>
    <s v="ESP189-18Q2 2020EUR"/>
    <x v="3"/>
    <n v="4602"/>
    <s v="IP MAS D HOSPITALITY SOLUTIONS S.A."/>
    <s v="189-18"/>
    <s v="Q2 2020"/>
    <s v="EUR"/>
    <n v="27.47"/>
    <n v="27.465499999999999"/>
    <n v="4.5000000000001697E-3"/>
    <n v="27.47"/>
    <n v="0"/>
    <x v="0"/>
    <m/>
    <m/>
    <m/>
    <m/>
    <s v="none"/>
    <m/>
    <m/>
    <m/>
    <x v="0"/>
    <m/>
    <x v="0"/>
  </r>
  <r>
    <s v="ESP189-18Q3 2020EUR"/>
    <x v="3"/>
    <n v="4602"/>
    <s v="IP MAS D HOSPITALITY SOLUTIONS S.A."/>
    <s v="189-18"/>
    <s v="Q3 2020"/>
    <s v="EUR"/>
    <n v="6.6"/>
    <n v="6.6014999999999997"/>
    <n v="-1.5000000000000499E-3"/>
    <n v="6.6"/>
    <n v="0"/>
    <x v="0"/>
    <m/>
    <m/>
    <m/>
    <m/>
    <s v="none"/>
    <m/>
    <m/>
    <m/>
    <x v="0"/>
    <m/>
    <x v="0"/>
  </r>
  <r>
    <s v="ESP189-18Q4 2020EUR"/>
    <x v="3"/>
    <n v="4602"/>
    <s v="IP MAS D HOSPITALITY SOLUTIONS S.A."/>
    <s v="189-18"/>
    <s v="Q4 2020"/>
    <s v="EUR"/>
    <n v="4.29"/>
    <n v="4.2926000000000002"/>
    <n v="-2.6000000000001499E-3"/>
    <n v="4.29"/>
    <n v="0"/>
    <x v="0"/>
    <m/>
    <m/>
    <m/>
    <m/>
    <s v="none"/>
    <m/>
    <m/>
    <m/>
    <x v="0"/>
    <m/>
    <x v="0"/>
  </r>
  <r>
    <s v="ESP09-16Y 2020EUR"/>
    <x v="3"/>
    <n v="4605"/>
    <s v="CWT Global España S.L"/>
    <s v="009-16"/>
    <s v="Y 2020"/>
    <s v="EUR"/>
    <n v="1052"/>
    <n v="1052"/>
    <n v="0"/>
    <n v="1052"/>
    <n v="0"/>
    <x v="0"/>
    <m/>
    <m/>
    <m/>
    <m/>
    <s v="none"/>
    <m/>
    <m/>
    <m/>
    <x v="0"/>
    <m/>
    <x v="0"/>
  </r>
  <r>
    <s v="ESP91-18Q1 2020EUR"/>
    <x v="3"/>
    <n v="4641"/>
    <s v="D.I.S. DINO, S.L."/>
    <s v="091-18"/>
    <s v="Q1 2020"/>
    <s v="EUR"/>
    <n v="11616.07"/>
    <n v="11607.9087"/>
    <n v="8.1612999999997502"/>
    <n v="11607.9087"/>
    <n v="8.1612999999997502"/>
    <x v="4"/>
    <s v="[37073]"/>
    <s v="[13929]"/>
    <s v="rebate present"/>
    <s v="2021-05-06 18:34:15 +0200"/>
    <s v="none"/>
    <s v="Produit"/>
    <s v="Ossama"/>
    <s v="[OA] rebate calculé à la main d'une valeur de 11607,91 qui correspond à l'encodage du contrat et du CA déclaré /  https://www.astoresuite.com/declarative_campaign_participations/edit/37073 / https://www.astoresuite.com/contracts/show/25704"/>
    <x v="1"/>
    <m/>
    <x v="5"/>
  </r>
  <r>
    <s v="ESP91-18Q2 2020EUR"/>
    <x v="3"/>
    <n v="4641"/>
    <s v="D.I.S. DINO, S.L."/>
    <s v="091-18"/>
    <s v="Q2 2020"/>
    <s v="EUR"/>
    <n v="2574.1"/>
    <n v="2569.6259"/>
    <n v="4.4740999999998996"/>
    <n v="2569.6259"/>
    <n v="4.4740999999998996"/>
    <x v="4"/>
    <s v="[37093]"/>
    <s v="[13705]"/>
    <s v="rebate present"/>
    <s v="2021-05-06 18:32:29 +0200"/>
    <s v="none"/>
    <s v="Produit"/>
    <s v="Ossama"/>
    <s v="[OA] rebate calculé à la main [(44744*4,1%)+(3,3%*4384)+(4831*12%)]=2569,625. resbate correspond à l'encodage du contrat et du CA déclaré // https://www.astoresuite.com/declarative_campaign_participations/edit/37093 // https://www.astoresuite.com/contracts/show/25704"/>
    <x v="1"/>
    <m/>
    <x v="5"/>
  </r>
  <r>
    <s v="ESP91-18Q3 2020EUR"/>
    <x v="3"/>
    <n v="4641"/>
    <s v="D.I.S. DINO, S.L."/>
    <s v="091-18"/>
    <s v="Q3 2020"/>
    <s v="EUR"/>
    <n v="6995.0199999999904"/>
    <n v="6995.0136000000002"/>
    <n v="6.3999999993029598E-3"/>
    <n v="6995.0136000000002"/>
    <n v="6.3999999993029598E-3"/>
    <x v="0"/>
    <m/>
    <m/>
    <m/>
    <m/>
    <s v="none"/>
    <m/>
    <m/>
    <m/>
    <x v="0"/>
    <m/>
    <x v="0"/>
  </r>
  <r>
    <s v="ESP91-18Q4 2020EUR"/>
    <x v="3"/>
    <n v="4641"/>
    <s v="D.I.S. DINO, S.L."/>
    <s v="091-18"/>
    <s v="Q4 2020"/>
    <s v="EUR"/>
    <n v="3784.83"/>
    <n v="3784.8244"/>
    <n v="5.5999999999585201E-3"/>
    <n v="3784.8244"/>
    <n v="5.5999999999585201E-3"/>
    <x v="0"/>
    <m/>
    <m/>
    <m/>
    <m/>
    <s v="none"/>
    <m/>
    <m/>
    <m/>
    <x v="0"/>
    <m/>
    <x v="0"/>
  </r>
  <r>
    <s v="ESP179-18Q1 2020EUR"/>
    <x v="3"/>
    <n v="4657"/>
    <s v="CUALTIS, S.L."/>
    <s v="179-18"/>
    <s v="Q1 2020"/>
    <s v="EUR"/>
    <n v="308.58999999999997"/>
    <n v="308.58890000000002"/>
    <n v="1.09999999995125E-3"/>
    <n v="308.58999999999997"/>
    <n v="0"/>
    <x v="0"/>
    <m/>
    <m/>
    <m/>
    <m/>
    <s v="none"/>
    <m/>
    <m/>
    <m/>
    <x v="0"/>
    <m/>
    <x v="0"/>
  </r>
  <r>
    <s v="ESP179-18Q2 2020EUR"/>
    <x v="3"/>
    <n v="4657"/>
    <s v="CUALTIS, S.L."/>
    <s v="179-18"/>
    <s v="Q2 2020"/>
    <s v="EUR"/>
    <n v="75.67"/>
    <n v="75.672899999999998"/>
    <n v="-2.8999999999967901E-3"/>
    <n v="75.67"/>
    <n v="0"/>
    <x v="0"/>
    <m/>
    <m/>
    <m/>
    <m/>
    <s v="none"/>
    <m/>
    <m/>
    <m/>
    <x v="0"/>
    <m/>
    <x v="0"/>
  </r>
  <r>
    <s v="ESP179-18Q3 2020EUR"/>
    <x v="3"/>
    <n v="4657"/>
    <s v="CUALTIS, S.L."/>
    <s v="179-18"/>
    <s v="Q3 2020"/>
    <s v="EUR"/>
    <n v="8.26"/>
    <n v="8.2660999999999998"/>
    <n v="-6.09999999999999E-3"/>
    <n v="8.26"/>
    <n v="0"/>
    <x v="0"/>
    <m/>
    <m/>
    <m/>
    <m/>
    <s v="none"/>
    <m/>
    <m/>
    <m/>
    <x v="0"/>
    <m/>
    <x v="0"/>
  </r>
  <r>
    <s v="ESP179-18Q4 2020EUR"/>
    <x v="3"/>
    <n v="4657"/>
    <s v="CUALTIS, S.L."/>
    <s v="179-18"/>
    <s v="Q4 2020"/>
    <s v="EUR"/>
    <n v="-305.08"/>
    <n v="-305.07920000000001"/>
    <n v="-7.9999999996971296E-4"/>
    <n v="-305.08"/>
    <n v="0"/>
    <x v="0"/>
    <m/>
    <m/>
    <m/>
    <m/>
    <s v="none"/>
    <m/>
    <m/>
    <m/>
    <x v="0"/>
    <m/>
    <x v="0"/>
  </r>
  <r>
    <s v="ESP43JR-18Q1 2020EUR"/>
    <x v="3"/>
    <n v="4711"/>
    <s v="ISS FACILITY SERVICES, S.A."/>
    <s v="043JR-18"/>
    <s v="Q1 2020"/>
    <s v="EUR"/>
    <n v="203.85"/>
    <n v="203.84819999999999"/>
    <n v="1.8000000000029099E-3"/>
    <n v="203.85"/>
    <n v="0"/>
    <x v="0"/>
    <m/>
    <m/>
    <m/>
    <m/>
    <s v="none"/>
    <m/>
    <m/>
    <m/>
    <x v="0"/>
    <m/>
    <x v="0"/>
  </r>
  <r>
    <s v="ESP43JR-18Q2 2020EUR"/>
    <x v="3"/>
    <n v="4711"/>
    <s v="ISS FACILITY SERVICES, S.A."/>
    <s v="043JR-18"/>
    <s v="Q2 2020"/>
    <s v="EUR"/>
    <n v="76.88"/>
    <n v="76.88"/>
    <n v="0"/>
    <n v="76.88"/>
    <n v="0"/>
    <x v="0"/>
    <m/>
    <m/>
    <m/>
    <m/>
    <s v="none"/>
    <m/>
    <m/>
    <m/>
    <x v="0"/>
    <m/>
    <x v="0"/>
  </r>
  <r>
    <s v="ESP43JR-18Q3 2020EUR"/>
    <x v="3"/>
    <n v="4711"/>
    <s v="ISS FACILITY SERVICES, S.A."/>
    <s v="043JR-18"/>
    <s v="Q3 2020"/>
    <s v="EUR"/>
    <n v="116.1"/>
    <n v="116.0955"/>
    <n v="4.4999999999930599E-3"/>
    <n v="116.1"/>
    <n v="0"/>
    <x v="0"/>
    <m/>
    <m/>
    <m/>
    <m/>
    <s v="none"/>
    <m/>
    <m/>
    <m/>
    <x v="0"/>
    <m/>
    <x v="0"/>
  </r>
  <r>
    <s v="ESP43JR-18Q4 2020EUR"/>
    <x v="3"/>
    <n v="4711"/>
    <s v="ISS FACILITY SERVICES, S.A."/>
    <s v="043JR-18"/>
    <s v="Q4 2020"/>
    <s v="EUR"/>
    <n v="76.97"/>
    <n v="76.968999999999994"/>
    <n v="1.0000000000047701E-3"/>
    <n v="76.97"/>
    <n v="0"/>
    <x v="0"/>
    <m/>
    <m/>
    <m/>
    <m/>
    <s v="none"/>
    <m/>
    <m/>
    <m/>
    <x v="0"/>
    <m/>
    <x v="0"/>
  </r>
  <r>
    <s v="ESP43MT-18Q1 2020EUR"/>
    <x v="3"/>
    <n v="4711"/>
    <s v="ISS FACILITY SERVICES, S.A."/>
    <s v="043MT-18"/>
    <s v="Q1 2020"/>
    <s v="EUR"/>
    <n v="828.77"/>
    <n v="828.76980000000003"/>
    <n v="1.99999999949795E-4"/>
    <n v="828.77"/>
    <n v="0"/>
    <x v="0"/>
    <m/>
    <m/>
    <m/>
    <m/>
    <s v="none"/>
    <m/>
    <m/>
    <m/>
    <x v="0"/>
    <m/>
    <x v="0"/>
  </r>
  <r>
    <s v="ESP43MT-18Q2 2020EUR"/>
    <x v="3"/>
    <n v="4711"/>
    <s v="ISS FACILITY SERVICES, S.A."/>
    <s v="043MT-18"/>
    <s v="Q2 2020"/>
    <s v="EUR"/>
    <n v="4.78"/>
    <n v="4.7751999999999999"/>
    <n v="4.80000000000035E-3"/>
    <n v="4.78"/>
    <n v="0"/>
    <x v="0"/>
    <m/>
    <m/>
    <m/>
    <m/>
    <s v="none"/>
    <m/>
    <m/>
    <m/>
    <x v="0"/>
    <m/>
    <x v="0"/>
  </r>
  <r>
    <s v="ESP43MT-18Q3 2020EUR"/>
    <x v="3"/>
    <n v="4711"/>
    <s v="ISS FACILITY SERVICES, S.A."/>
    <s v="043MT-18"/>
    <s v="Q3 2020"/>
    <s v="EUR"/>
    <n v="374.43"/>
    <n v="374.4298"/>
    <n v="2.0000000000663901E-4"/>
    <n v="374.43"/>
    <n v="0"/>
    <x v="0"/>
    <m/>
    <m/>
    <m/>
    <m/>
    <s v="none"/>
    <m/>
    <m/>
    <m/>
    <x v="0"/>
    <m/>
    <x v="0"/>
  </r>
  <r>
    <s v="ESP43MT-18Q4 2020EUR"/>
    <x v="3"/>
    <n v="4711"/>
    <s v="ISS FACILITY SERVICES, S.A."/>
    <s v="043MT-18"/>
    <s v="Q4 2020"/>
    <s v="EUR"/>
    <n v="171.46"/>
    <n v="171.46440000000001"/>
    <n v="-4.4000000000039502E-3"/>
    <n v="171.46"/>
    <n v="0"/>
    <x v="0"/>
    <m/>
    <m/>
    <m/>
    <m/>
    <s v="none"/>
    <m/>
    <m/>
    <m/>
    <x v="0"/>
    <m/>
    <x v="0"/>
  </r>
  <r>
    <s v="ESP25-18Q1 2020EUR"/>
    <x v="3"/>
    <n v="4718"/>
    <s v="EULEN SEGURIDAD, S.A."/>
    <s v="025-18"/>
    <s v="Q1 2020"/>
    <s v="EUR"/>
    <n v="218.94"/>
    <n v="218.93680000000001"/>
    <n v="3.19999999999254E-3"/>
    <n v="218.94"/>
    <n v="0"/>
    <x v="0"/>
    <m/>
    <m/>
    <m/>
    <m/>
    <s v="none"/>
    <m/>
    <m/>
    <m/>
    <x v="0"/>
    <m/>
    <x v="0"/>
  </r>
  <r>
    <s v="ESP25-18Q2 2020EUR"/>
    <x v="3"/>
    <n v="4718"/>
    <s v="EULEN SEGURIDAD, S.A."/>
    <s v="025-18"/>
    <s v="Q2 2020"/>
    <s v="EUR"/>
    <n v="242.03"/>
    <n v="242.02799999999999"/>
    <n v="2.0000000000095402E-3"/>
    <n v="242.03"/>
    <n v="0"/>
    <x v="0"/>
    <m/>
    <m/>
    <m/>
    <m/>
    <s v="none"/>
    <m/>
    <m/>
    <m/>
    <x v="0"/>
    <m/>
    <x v="0"/>
  </r>
  <r>
    <s v="ESP25-18Q3 2020EUR"/>
    <x v="3"/>
    <n v="4718"/>
    <s v="EULEN SEGURIDAD, S.A."/>
    <s v="025-18"/>
    <s v="Q3 2020"/>
    <s v="EUR"/>
    <n v="34.6"/>
    <n v="34.6038"/>
    <n v="-3.7999999999982401E-3"/>
    <n v="34.6"/>
    <n v="0"/>
    <x v="0"/>
    <m/>
    <m/>
    <m/>
    <m/>
    <s v="none"/>
    <m/>
    <m/>
    <m/>
    <x v="0"/>
    <m/>
    <x v="0"/>
  </r>
  <r>
    <s v="ESP225-19Q1 2020EUR"/>
    <x v="3"/>
    <n v="4792"/>
    <s v="MANUTAN S.L."/>
    <s v="225-19"/>
    <s v="Q1 2020"/>
    <s v="EUR"/>
    <n v="7.25"/>
    <n v="7.2539999999999996"/>
    <n v="-3.9999999999995499E-3"/>
    <n v="7.25"/>
    <n v="0"/>
    <x v="0"/>
    <m/>
    <m/>
    <m/>
    <m/>
    <s v="none"/>
    <m/>
    <m/>
    <m/>
    <x v="0"/>
    <m/>
    <x v="0"/>
  </r>
  <r>
    <s v="ESP225-19Q2 2020EUR"/>
    <x v="3"/>
    <n v="4792"/>
    <s v="MANUTAN S.L."/>
    <s v="225-19"/>
    <s v="Q2 2020"/>
    <s v="EUR"/>
    <n v="46.42"/>
    <n v="46.421999999999997"/>
    <n v="-1.9999999999953302E-3"/>
    <n v="46.42"/>
    <n v="0"/>
    <x v="0"/>
    <m/>
    <m/>
    <m/>
    <m/>
    <s v="none"/>
    <m/>
    <m/>
    <m/>
    <x v="0"/>
    <m/>
    <x v="0"/>
  </r>
  <r>
    <s v="ESP225-19Q3 2020EUR"/>
    <x v="3"/>
    <n v="4792"/>
    <s v="MANUTAN S.L."/>
    <s v="225-19"/>
    <s v="Q3 2020"/>
    <s v="EUR"/>
    <n v="116.87"/>
    <n v="116.874"/>
    <n v="-3.9999999999906699E-3"/>
    <n v="116.87"/>
    <n v="0"/>
    <x v="0"/>
    <m/>
    <m/>
    <m/>
    <m/>
    <s v="none"/>
    <m/>
    <m/>
    <m/>
    <x v="0"/>
    <m/>
    <x v="0"/>
  </r>
  <r>
    <s v="ESP225-19Q4 2020EUR"/>
    <x v="3"/>
    <n v="4792"/>
    <s v="MANUTAN S.L."/>
    <s v="225-19"/>
    <s v="Q4 2020"/>
    <s v="EUR"/>
    <n v="-3.83"/>
    <n v="-3.8340000000000001"/>
    <n v="4.0000000000000001E-3"/>
    <n v="-3.83"/>
    <n v="0"/>
    <x v="0"/>
    <m/>
    <m/>
    <m/>
    <m/>
    <s v="none"/>
    <m/>
    <m/>
    <m/>
    <x v="0"/>
    <m/>
    <x v="0"/>
  </r>
  <r>
    <s v="ESP03-18Q1 2020EUR"/>
    <x v="3"/>
    <n v="4930"/>
    <s v="ANABIOL, S.L."/>
    <s v="003-18"/>
    <s v="Q1 2020"/>
    <s v="EUR"/>
    <n v="70"/>
    <n v="69.998000000000005"/>
    <n v="1.9999999999953302E-3"/>
    <n v="70"/>
    <n v="0"/>
    <x v="0"/>
    <m/>
    <m/>
    <m/>
    <m/>
    <s v="none"/>
    <m/>
    <m/>
    <m/>
    <x v="0"/>
    <m/>
    <x v="0"/>
  </r>
  <r>
    <s v="ESP03-18Q2 2020EUR"/>
    <x v="3"/>
    <n v="4930"/>
    <s v="ANABIOL, S.L."/>
    <s v="003-18"/>
    <s v="Q2 2020"/>
    <s v="EUR"/>
    <n v="16.809999999999999"/>
    <n v="16.807099999999998"/>
    <n v="2.9000000000003398E-3"/>
    <n v="16.809999999999999"/>
    <n v="0"/>
    <x v="0"/>
    <m/>
    <m/>
    <m/>
    <m/>
    <s v="none"/>
    <m/>
    <m/>
    <m/>
    <x v="0"/>
    <m/>
    <x v="0"/>
  </r>
  <r>
    <s v="ESP03-18Q3 2020EUR"/>
    <x v="3"/>
    <n v="4930"/>
    <s v="ANABIOL, S.L."/>
    <s v="003-18"/>
    <s v="Q3 2020"/>
    <s v="EUR"/>
    <n v="127.6"/>
    <n v="127.60290000000001"/>
    <n v="-2.9000000000110001E-3"/>
    <n v="127.6"/>
    <n v="0"/>
    <x v="0"/>
    <m/>
    <m/>
    <m/>
    <m/>
    <s v="none"/>
    <m/>
    <m/>
    <m/>
    <x v="0"/>
    <m/>
    <x v="0"/>
  </r>
  <r>
    <s v="ESP03-18Q4 2020EUR"/>
    <x v="3"/>
    <n v="4930"/>
    <s v="ANABIOL, S.L."/>
    <s v="003-18"/>
    <s v="Q4 2020"/>
    <s v="EUR"/>
    <n v="91.36"/>
    <n v="91.360799999999998"/>
    <n v="-7.9999999999813499E-4"/>
    <n v="91.36"/>
    <n v="0"/>
    <x v="0"/>
    <m/>
    <m/>
    <m/>
    <m/>
    <s v="none"/>
    <m/>
    <m/>
    <m/>
    <x v="0"/>
    <m/>
    <x v="0"/>
  </r>
  <r>
    <s v="ESP34-18Q1 2020EUR"/>
    <x v="3"/>
    <n v="4977"/>
    <s v="PREMIUM MIX GROUP, S.L. (antes GRUPO VICHY CATALAN)"/>
    <s v="034-18"/>
    <s v="Q1 2020"/>
    <s v="EUR"/>
    <n v="284.35000000000002"/>
    <n v="284.35289999999998"/>
    <n v="-2.8999999999541602E-3"/>
    <n v="284.35000000000002"/>
    <n v="0"/>
    <x v="0"/>
    <m/>
    <m/>
    <m/>
    <m/>
    <s v="none"/>
    <m/>
    <m/>
    <m/>
    <x v="0"/>
    <m/>
    <x v="0"/>
  </r>
  <r>
    <s v="ESP34-18Q2 2020EUR"/>
    <x v="3"/>
    <n v="4977"/>
    <s v="PREMIUM MIX GROUP, S.L. (antes GRUPO VICHY CATALAN)"/>
    <s v="034-18"/>
    <s v="Q2 2020"/>
    <s v="EUR"/>
    <n v="3.86"/>
    <n v="3.8605"/>
    <n v="-5.0000000000016698E-4"/>
    <n v="3.86"/>
    <n v="0"/>
    <x v="0"/>
    <m/>
    <m/>
    <m/>
    <m/>
    <s v="none"/>
    <m/>
    <m/>
    <m/>
    <x v="0"/>
    <m/>
    <x v="0"/>
  </r>
  <r>
    <s v="ESP34-18Q3 2020EUR"/>
    <x v="3"/>
    <n v="4977"/>
    <s v="PREMIUM MIX GROUP, S.L. (antes GRUPO VICHY CATALAN)"/>
    <s v="034-18"/>
    <s v="Q3 2020"/>
    <s v="EUR"/>
    <n v="33.74"/>
    <n v="33.740499999999997"/>
    <n v="-4.99999999995282E-4"/>
    <n v="33.74"/>
    <n v="0"/>
    <x v="0"/>
    <m/>
    <m/>
    <m/>
    <m/>
    <s v="none"/>
    <m/>
    <m/>
    <m/>
    <x v="0"/>
    <m/>
    <x v="0"/>
  </r>
  <r>
    <s v="ESP34-18Q4 2020EUR"/>
    <x v="3"/>
    <n v="4977"/>
    <s v="PREMIUM MIX GROUP, S.L. (antes GRUPO VICHY CATALAN)"/>
    <s v="034-18"/>
    <s v="Q4 2020"/>
    <s v="EUR"/>
    <n v="10.11"/>
    <n v="10.108700000000001"/>
    <n v="1.2999999999987401E-3"/>
    <n v="10.11"/>
    <n v="0"/>
    <x v="0"/>
    <m/>
    <m/>
    <m/>
    <m/>
    <s v="none"/>
    <m/>
    <m/>
    <m/>
    <x v="0"/>
    <m/>
    <x v="0"/>
  </r>
  <r>
    <s v="ESP136-18Q1 2020EUR"/>
    <x v="3"/>
    <n v="5075"/>
    <s v="MATERIALES Y CONSTRUCCIONES GAMA, S.L."/>
    <s v="136-18"/>
    <s v="Q1 2020"/>
    <s v="EUR"/>
    <n v="2007.98"/>
    <n v="2007.9784999999999"/>
    <n v="1.50000000007821E-3"/>
    <n v="2007.98"/>
    <n v="0"/>
    <x v="0"/>
    <m/>
    <m/>
    <m/>
    <m/>
    <s v="none"/>
    <m/>
    <m/>
    <m/>
    <x v="0"/>
    <m/>
    <x v="0"/>
  </r>
  <r>
    <s v="ESP136-18Q2 2020EUR"/>
    <x v="3"/>
    <n v="5075"/>
    <s v="MATERIALES Y CONSTRUCCIONES GAMA, S.L."/>
    <s v="136-18"/>
    <s v="Q2 2020"/>
    <s v="EUR"/>
    <n v="1183.97"/>
    <n v="1183.9675"/>
    <n v="2.5000000000545601E-3"/>
    <n v="1183.97"/>
    <n v="0"/>
    <x v="0"/>
    <m/>
    <m/>
    <m/>
    <m/>
    <s v="none"/>
    <m/>
    <m/>
    <m/>
    <x v="0"/>
    <m/>
    <x v="0"/>
  </r>
  <r>
    <s v="ESP136-18Q3 2020EUR"/>
    <x v="3"/>
    <n v="5075"/>
    <s v="MATERIALES Y CONSTRUCCIONES GAMA, S.L."/>
    <s v="136-18"/>
    <s v="Q3 2020"/>
    <s v="EUR"/>
    <n v="456.46"/>
    <n v="456.45949999999999"/>
    <n v="4.9999999998817603E-4"/>
    <n v="456.46"/>
    <n v="0"/>
    <x v="0"/>
    <m/>
    <m/>
    <m/>
    <m/>
    <s v="none"/>
    <m/>
    <m/>
    <m/>
    <x v="0"/>
    <m/>
    <x v="0"/>
  </r>
  <r>
    <s v="ESP174-18Q1 2020EUR"/>
    <x v="3"/>
    <n v="5100"/>
    <s v="ILLYCAFFE SPA SUCURSAL EN ESPAÑA"/>
    <s v="174-18"/>
    <s v="Q1 2020"/>
    <s v="EUR"/>
    <n v="78.08"/>
    <n v="78.084900000000005"/>
    <n v="-4.9000000000063403E-3"/>
    <n v="78.08"/>
    <n v="0"/>
    <x v="0"/>
    <m/>
    <m/>
    <m/>
    <m/>
    <s v="none"/>
    <m/>
    <m/>
    <m/>
    <x v="0"/>
    <m/>
    <x v="0"/>
  </r>
  <r>
    <s v="ESP174-18Q3 2020EUR"/>
    <x v="3"/>
    <n v="5100"/>
    <s v="ILLYCAFFE SPA SUCURSAL EN ESPAÑA"/>
    <s v="174-18"/>
    <s v="Q3 2020"/>
    <s v="EUR"/>
    <n v="25.34"/>
    <n v="25.336500000000001"/>
    <n v="3.4999999999989402E-3"/>
    <n v="25.34"/>
    <n v="0"/>
    <x v="0"/>
    <m/>
    <m/>
    <m/>
    <m/>
    <s v="none"/>
    <m/>
    <m/>
    <m/>
    <x v="0"/>
    <m/>
    <x v="0"/>
  </r>
  <r>
    <s v="ESP117-18Q1 2020EUR"/>
    <x v="3"/>
    <n v="5125"/>
    <s v="GUZMAN GASTRONOMIA, S.L."/>
    <s v="117-18"/>
    <s v="Q1 2020"/>
    <s v="EUR"/>
    <n v="1979.5599999999899"/>
    <n v="1979.5574999999999"/>
    <n v="2.4999999998271899E-3"/>
    <n v="1979.5599999999899"/>
    <n v="0"/>
    <x v="0"/>
    <m/>
    <m/>
    <m/>
    <m/>
    <s v="none"/>
    <m/>
    <m/>
    <m/>
    <x v="0"/>
    <m/>
    <x v="0"/>
  </r>
  <r>
    <s v="ESP117-18Q2 2020EUR"/>
    <x v="3"/>
    <n v="5125"/>
    <s v="GUZMAN GASTRONOMIA, S.L."/>
    <s v="117-18"/>
    <s v="Q2 2020"/>
    <s v="EUR"/>
    <n v="144.47"/>
    <n v="144.47120000000001"/>
    <n v="-1.1999999999829901E-3"/>
    <n v="144.47"/>
    <n v="0"/>
    <x v="0"/>
    <m/>
    <m/>
    <m/>
    <m/>
    <s v="none"/>
    <m/>
    <m/>
    <m/>
    <x v="0"/>
    <m/>
    <x v="0"/>
  </r>
  <r>
    <s v="ESP117-18Q3 2020EUR"/>
    <x v="3"/>
    <n v="5125"/>
    <s v="GUZMAN GASTRONOMIA, S.L."/>
    <s v="117-18"/>
    <s v="Q3 2020"/>
    <s v="EUR"/>
    <n v="349.83"/>
    <n v="349.8211"/>
    <n v="8.8999999999828106E-3"/>
    <n v="349.83"/>
    <n v="0"/>
    <x v="0"/>
    <m/>
    <m/>
    <m/>
    <m/>
    <s v="none"/>
    <m/>
    <m/>
    <m/>
    <x v="0"/>
    <m/>
    <x v="0"/>
  </r>
  <r>
    <s v="ESP117-18Q4 2020EUR"/>
    <x v="3"/>
    <n v="5125"/>
    <s v="GUZMAN GASTRONOMIA, S.L."/>
    <s v="117-18"/>
    <s v="Q4 2020"/>
    <s v="EUR"/>
    <n v="109.99"/>
    <n v="109.9948"/>
    <n v="-4.8000000000030197E-3"/>
    <n v="109.99"/>
    <n v="0"/>
    <x v="0"/>
    <m/>
    <m/>
    <m/>
    <m/>
    <s v="none"/>
    <m/>
    <m/>
    <m/>
    <x v="0"/>
    <m/>
    <x v="0"/>
  </r>
  <r>
    <s v="ESP118-18Q1 2020EUR"/>
    <x v="3"/>
    <n v="5160"/>
    <s v="CARNICAS MARBRIS, S.L."/>
    <s v="118-18"/>
    <s v="Q1 2020"/>
    <s v="EUR"/>
    <n v="835.05"/>
    <n v="835.04750000000001"/>
    <n v="2.4999999999408798E-3"/>
    <n v="835.05"/>
    <n v="0"/>
    <x v="0"/>
    <m/>
    <m/>
    <m/>
    <m/>
    <s v="none"/>
    <m/>
    <m/>
    <m/>
    <x v="0"/>
    <m/>
    <x v="0"/>
  </r>
  <r>
    <s v="ESP118-18Q2 2020EUR"/>
    <x v="3"/>
    <n v="5160"/>
    <s v="CARNICAS MARBRIS, S.L."/>
    <s v="118-18"/>
    <s v="Q2 2020"/>
    <s v="EUR"/>
    <n v="18.670000000000002"/>
    <n v="18.668900000000001"/>
    <n v="1.10000000000098E-3"/>
    <n v="18.670000000000002"/>
    <n v="0"/>
    <x v="0"/>
    <m/>
    <m/>
    <m/>
    <m/>
    <s v="none"/>
    <m/>
    <m/>
    <m/>
    <x v="0"/>
    <m/>
    <x v="0"/>
  </r>
  <r>
    <s v="ESP118-18Q3 2020EUR"/>
    <x v="3"/>
    <n v="5160"/>
    <s v="CARNICAS MARBRIS, S.L."/>
    <s v="118-18"/>
    <s v="Q3 2020"/>
    <s v="EUR"/>
    <n v="205.15068199999999"/>
    <n v="205.1497"/>
    <n v="9.820000000217979E-4"/>
    <n v="205.15068199999999"/>
    <n v="0"/>
    <x v="0"/>
    <m/>
    <m/>
    <m/>
    <m/>
    <s v="none"/>
    <m/>
    <m/>
    <m/>
    <x v="0"/>
    <m/>
    <x v="0"/>
  </r>
  <r>
    <s v="ESP118-18Q4 2020EUR"/>
    <x v="3"/>
    <n v="5160"/>
    <s v="CARNICAS MARBRIS, S.L."/>
    <s v="118-18"/>
    <s v="Q4 2020"/>
    <s v="EUR"/>
    <n v="108.04"/>
    <n v="108.039"/>
    <n v="1.0000000000047701E-3"/>
    <n v="108.04"/>
    <n v="0"/>
    <x v="0"/>
    <m/>
    <m/>
    <m/>
    <m/>
    <s v="none"/>
    <m/>
    <m/>
    <m/>
    <x v="0"/>
    <m/>
    <x v="0"/>
  </r>
  <r>
    <s v="ESP60-18Q1 2020EUR"/>
    <x v="3"/>
    <n v="5226"/>
    <s v="SERVICIOS COMPLEMENTARIOS POLIVALENTES, S.L."/>
    <s v="060-18"/>
    <s v="Q1 2020"/>
    <s v="EUR"/>
    <n v="983.85"/>
    <n v="983.84839999999997"/>
    <n v="1.6000000000531099E-3"/>
    <n v="983.85"/>
    <n v="0"/>
    <x v="0"/>
    <m/>
    <m/>
    <m/>
    <m/>
    <s v="none"/>
    <m/>
    <m/>
    <m/>
    <x v="0"/>
    <m/>
    <x v="0"/>
  </r>
  <r>
    <s v="ESP60-18Q2 2020EUR"/>
    <x v="3"/>
    <n v="5226"/>
    <s v="SERVICIOS COMPLEMENTARIOS POLIVALENTES, S.L."/>
    <s v="060-18"/>
    <s v="Q2 2020"/>
    <s v="EUR"/>
    <n v="1089.75"/>
    <n v="1089.7538"/>
    <n v="-3.7999999999556102E-3"/>
    <n v="1089.75"/>
    <n v="0"/>
    <x v="0"/>
    <m/>
    <m/>
    <m/>
    <m/>
    <s v="none"/>
    <m/>
    <m/>
    <m/>
    <x v="0"/>
    <m/>
    <x v="0"/>
  </r>
  <r>
    <s v="ESP60-18Q3 2020EUR"/>
    <x v="3"/>
    <n v="5226"/>
    <s v="SERVICIOS COMPLEMENTARIOS POLIVALENTES, S.L."/>
    <s v="060-18"/>
    <s v="Q3 2020"/>
    <s v="EUR"/>
    <n v="784.11"/>
    <n v="784.11300000000006"/>
    <n v="-3.0000000000427402E-3"/>
    <n v="784.11"/>
    <n v="0"/>
    <x v="0"/>
    <m/>
    <m/>
    <m/>
    <m/>
    <s v="none"/>
    <m/>
    <m/>
    <m/>
    <x v="0"/>
    <m/>
    <x v="0"/>
  </r>
  <r>
    <s v="ESP60-18Q4 2020EUR"/>
    <x v="3"/>
    <n v="5226"/>
    <s v="SERVICIOS COMPLEMENTARIOS POLIVALENTES, S.L."/>
    <s v="060-18"/>
    <s v="Q4 2020"/>
    <s v="EUR"/>
    <n v="689.43"/>
    <n v="689.42639999999994"/>
    <n v="3.6000000000058199E-3"/>
    <n v="689.43"/>
    <n v="0"/>
    <x v="0"/>
    <m/>
    <m/>
    <m/>
    <m/>
    <s v="none"/>
    <m/>
    <m/>
    <m/>
    <x v="0"/>
    <m/>
    <x v="0"/>
  </r>
  <r>
    <s v="ESP201-18Q1 2020EUR"/>
    <x v="3"/>
    <n v="5258"/>
    <s v="GENERA QUATRO, S.L."/>
    <s v="201-18"/>
    <s v="Q1 2020"/>
    <s v="EUR"/>
    <n v="464.84"/>
    <n v="464.83940000000001"/>
    <n v="5.9999999996307397E-4"/>
    <n v="464.84"/>
    <n v="0"/>
    <x v="0"/>
    <m/>
    <m/>
    <m/>
    <m/>
    <s v="none"/>
    <m/>
    <m/>
    <m/>
    <x v="0"/>
    <m/>
    <x v="0"/>
  </r>
  <r>
    <s v="ESP201-18Q2 2020EUR"/>
    <x v="3"/>
    <n v="5258"/>
    <s v="GENERA QUATRO, S.L."/>
    <s v="201-18"/>
    <s v="Q2 2020"/>
    <s v="EUR"/>
    <n v="133.18"/>
    <n v="133.18129999999999"/>
    <n v="-1.2999999999863099E-3"/>
    <n v="133.18"/>
    <n v="0"/>
    <x v="0"/>
    <m/>
    <m/>
    <m/>
    <m/>
    <s v="none"/>
    <m/>
    <m/>
    <m/>
    <x v="0"/>
    <m/>
    <x v="0"/>
  </r>
  <r>
    <s v="ESP201-18Q3 2020EUR"/>
    <x v="3"/>
    <n v="5258"/>
    <s v="GENERA QUATRO, S.L."/>
    <s v="201-18"/>
    <s v="Q3 2020"/>
    <s v="EUR"/>
    <n v="351.61"/>
    <n v="351.60770000000002"/>
    <n v="2.29999999999108E-3"/>
    <n v="351.61"/>
    <n v="0"/>
    <x v="0"/>
    <m/>
    <m/>
    <m/>
    <m/>
    <s v="none"/>
    <m/>
    <m/>
    <m/>
    <x v="0"/>
    <m/>
    <x v="0"/>
  </r>
  <r>
    <s v="ESP201-18Q4 2020EUR"/>
    <x v="3"/>
    <n v="5258"/>
    <s v="GENERA QUATRO, S.L."/>
    <s v="201-18"/>
    <s v="Q4 2020"/>
    <s v="EUR"/>
    <n v="116.3"/>
    <n v="116.29649999999999"/>
    <n v="3.5000000000024998E-3"/>
    <n v="116.3"/>
    <n v="0"/>
    <x v="0"/>
    <m/>
    <m/>
    <m/>
    <m/>
    <s v="none"/>
    <m/>
    <m/>
    <m/>
    <x v="0"/>
    <m/>
    <x v="0"/>
  </r>
  <r>
    <s v="ESP94-18Q1 2020EUR"/>
    <x v="3"/>
    <n v="5472"/>
    <s v="COMERCIAL GRUPO FREIXENET S.A."/>
    <s v="094-18"/>
    <s v="Q1 2020"/>
    <s v="EUR"/>
    <n v="149.19999999999999"/>
    <n v="149.20419999999999"/>
    <n v="-4.1999999999688901E-3"/>
    <n v="149.19999999999999"/>
    <n v="0"/>
    <x v="0"/>
    <m/>
    <m/>
    <m/>
    <m/>
    <s v="none"/>
    <m/>
    <m/>
    <m/>
    <x v="0"/>
    <m/>
    <x v="0"/>
  </r>
  <r>
    <s v="ESP94-18Q2 2020EUR"/>
    <x v="3"/>
    <n v="5472"/>
    <s v="COMERCIAL GRUPO FREIXENET S.A."/>
    <s v="094-18"/>
    <s v="Q2 2020"/>
    <s v="EUR"/>
    <n v="6"/>
    <n v="6.0041000000000002"/>
    <n v="-4.1000000000002102E-3"/>
    <n v="6"/>
    <n v="0"/>
    <x v="0"/>
    <m/>
    <m/>
    <m/>
    <m/>
    <s v="none"/>
    <m/>
    <m/>
    <m/>
    <x v="0"/>
    <m/>
    <x v="0"/>
  </r>
  <r>
    <s v="ESP94-18Q3 2020EUR"/>
    <x v="3"/>
    <n v="5472"/>
    <s v="COMERCIAL GRUPO FREIXENET S.A."/>
    <s v="094-18"/>
    <s v="Q3 2020"/>
    <s v="EUR"/>
    <n v="43.49"/>
    <n v="43.491399999999999"/>
    <n v="-1.39999999999673E-3"/>
    <n v="43.49"/>
    <n v="0"/>
    <x v="0"/>
    <m/>
    <m/>
    <m/>
    <m/>
    <s v="none"/>
    <m/>
    <m/>
    <m/>
    <x v="0"/>
    <m/>
    <x v="0"/>
  </r>
  <r>
    <s v="ESP94-18Q4 2020EUR"/>
    <x v="3"/>
    <n v="5472"/>
    <s v="COMERCIAL GRUPO FREIXENET S.A."/>
    <s v="094-18"/>
    <s v="Q4 2020"/>
    <s v="EUR"/>
    <n v="3.45"/>
    <n v="3.4477000000000002"/>
    <n v="2.2999999999999601E-3"/>
    <n v="3.45"/>
    <n v="0"/>
    <x v="0"/>
    <m/>
    <m/>
    <m/>
    <m/>
    <s v="none"/>
    <m/>
    <m/>
    <m/>
    <x v="0"/>
    <m/>
    <x v="0"/>
  </r>
  <r>
    <s v="ESP198MOV-18Q1 2020EUR"/>
    <x v="3"/>
    <n v="5475"/>
    <s v="TELEFONICA MOVILES ESPAÑA, S.A.U."/>
    <s v="198MOV-18"/>
    <s v="Q1 2020"/>
    <s v="EUR"/>
    <n v="2175.46"/>
    <n v="2175.4582999999998"/>
    <n v="1.70000000025538E-3"/>
    <n v="2175.46"/>
    <n v="0"/>
    <x v="0"/>
    <m/>
    <m/>
    <m/>
    <m/>
    <s v="none"/>
    <m/>
    <m/>
    <m/>
    <x v="0"/>
    <m/>
    <x v="0"/>
  </r>
  <r>
    <s v="ESP198MOV-18Q2 2020EUR"/>
    <x v="3"/>
    <n v="5475"/>
    <s v="TELEFONICA MOVILES ESPAÑA, S.A.U."/>
    <s v="198MOV-18"/>
    <s v="Q2 2020"/>
    <s v="EUR"/>
    <n v="2366.89"/>
    <n v="2366.8858"/>
    <n v="4.1999999998551998E-3"/>
    <n v="2366.89"/>
    <n v="0"/>
    <x v="0"/>
    <m/>
    <m/>
    <m/>
    <m/>
    <s v="none"/>
    <m/>
    <m/>
    <m/>
    <x v="0"/>
    <m/>
    <x v="0"/>
  </r>
  <r>
    <s v="ESP198MOV-18Q3 2020EUR"/>
    <x v="3"/>
    <n v="5475"/>
    <s v="TELEFONICA MOVILES ESPAÑA, S.A.U."/>
    <s v="198MOV-18"/>
    <s v="Q3 2020"/>
    <s v="EUR"/>
    <n v="2018.94"/>
    <n v="2018.9387999999999"/>
    <n v="1.2000000001535201E-3"/>
    <n v="2018.94"/>
    <n v="0"/>
    <x v="0"/>
    <m/>
    <m/>
    <m/>
    <m/>
    <s v="none"/>
    <m/>
    <m/>
    <m/>
    <x v="0"/>
    <m/>
    <x v="0"/>
  </r>
  <r>
    <s v="ESP198MOV-18Q4 2020EUR"/>
    <x v="3"/>
    <n v="5475"/>
    <s v="TELEFONICA MOVILES ESPAÑA, S.A.U."/>
    <s v="198MOV-18"/>
    <s v="Q4 2020"/>
    <s v="EUR"/>
    <n v="1913.47"/>
    <n v="1913.4653000000001"/>
    <n v="4.6999999999570701E-3"/>
    <n v="1913.47"/>
    <n v="0"/>
    <x v="0"/>
    <m/>
    <m/>
    <m/>
    <m/>
    <s v="none"/>
    <m/>
    <m/>
    <m/>
    <x v="0"/>
    <m/>
    <x v="0"/>
  </r>
  <r>
    <s v="ESP122-18Q1 2020EUR"/>
    <x v="3"/>
    <n v="5483"/>
    <s v="CALIDAD PASCUAL, S.A."/>
    <s v="122-18"/>
    <s v="Q1 2020"/>
    <s v="EUR"/>
    <n v="5242.4799999999996"/>
    <n v="5242.4772999999996"/>
    <n v="2.7000000000043599E-3"/>
    <n v="5242.4799999999996"/>
    <n v="0"/>
    <x v="0"/>
    <m/>
    <m/>
    <m/>
    <m/>
    <s v="none"/>
    <m/>
    <m/>
    <m/>
    <x v="0"/>
    <m/>
    <x v="0"/>
  </r>
  <r>
    <s v="ESP122-18Q2 2020EUR"/>
    <x v="3"/>
    <n v="5483"/>
    <s v="CALIDAD PASCUAL, S.A."/>
    <s v="122-18"/>
    <s v="Q2 2020"/>
    <s v="EUR"/>
    <n v="379.72"/>
    <n v="379.72320000000002"/>
    <n v="-3.19999999999254E-3"/>
    <n v="379.72"/>
    <n v="0"/>
    <x v="0"/>
    <m/>
    <m/>
    <m/>
    <m/>
    <s v="none"/>
    <m/>
    <m/>
    <m/>
    <x v="0"/>
    <m/>
    <x v="0"/>
  </r>
  <r>
    <s v="ESP122-18Q3 2020EUR"/>
    <x v="3"/>
    <n v="5483"/>
    <s v="CALIDAD PASCUAL, S.A."/>
    <s v="122-18"/>
    <s v="Q3 2020"/>
    <s v="EUR"/>
    <n v="2565.7800000000002"/>
    <n v="2565.7828"/>
    <n v="-2.7999999997518898E-3"/>
    <n v="2565.7800000000002"/>
    <n v="0"/>
    <x v="0"/>
    <m/>
    <m/>
    <m/>
    <m/>
    <s v="none"/>
    <m/>
    <m/>
    <m/>
    <x v="0"/>
    <m/>
    <x v="0"/>
  </r>
  <r>
    <s v="ESP122-18Q4 2020EUR"/>
    <x v="3"/>
    <n v="5483"/>
    <s v="CALIDAD PASCUAL, S.A."/>
    <s v="122-18"/>
    <s v="Q4 2020"/>
    <s v="EUR"/>
    <n v="1616.55"/>
    <n v="1616.5454999999999"/>
    <n v="4.5000000000072699E-3"/>
    <n v="1616.55"/>
    <n v="0"/>
    <x v="0"/>
    <m/>
    <m/>
    <m/>
    <m/>
    <s v="none"/>
    <m/>
    <m/>
    <m/>
    <x v="0"/>
    <m/>
    <x v="0"/>
  </r>
  <r>
    <s v="ESP217-19Q1 2020EUR"/>
    <x v="3"/>
    <n v="5570"/>
    <s v="KONE ELEVADORES, S.A."/>
    <s v="217-19"/>
    <s v="Q1 2020"/>
    <s v="EUR"/>
    <n v="3631.35"/>
    <n v="3631.35"/>
    <n v="0"/>
    <n v="3631.35"/>
    <n v="0"/>
    <x v="0"/>
    <m/>
    <m/>
    <m/>
    <m/>
    <s v="none"/>
    <m/>
    <m/>
    <m/>
    <x v="0"/>
    <m/>
    <x v="0"/>
  </r>
  <r>
    <s v="ESP217-19Q2 2020EUR"/>
    <x v="3"/>
    <n v="5570"/>
    <s v="KONE ELEVADORES, S.A."/>
    <s v="217-19"/>
    <s v="Q2 2020"/>
    <s v="EUR"/>
    <n v="2288.63"/>
    <n v="2288.625"/>
    <n v="5.0000000001091298E-3"/>
    <n v="2288.625"/>
    <n v="5.0000000001091298E-3"/>
    <x v="0"/>
    <m/>
    <m/>
    <m/>
    <m/>
    <s v="none"/>
    <m/>
    <m/>
    <m/>
    <x v="0"/>
    <m/>
    <x v="0"/>
  </r>
  <r>
    <s v="ESP217-19Q3 2020EUR"/>
    <x v="3"/>
    <n v="5570"/>
    <s v="KONE ELEVADORES, S.A."/>
    <s v="217-19"/>
    <s v="Q3 2020"/>
    <s v="EUR"/>
    <n v="2574.6799999999998"/>
    <n v="2574.6750000000002"/>
    <n v="4.9999999996543903E-3"/>
    <n v="2574.6750000000002"/>
    <n v="4.9999999996543903E-3"/>
    <x v="0"/>
    <m/>
    <m/>
    <m/>
    <m/>
    <s v="none"/>
    <m/>
    <m/>
    <m/>
    <x v="0"/>
    <m/>
    <x v="0"/>
  </r>
  <r>
    <s v="ESP217-19Q4 2020EUR"/>
    <x v="3"/>
    <n v="5570"/>
    <s v="KONE ELEVADORES, S.A."/>
    <s v="217-19"/>
    <s v="Q4 2020"/>
    <s v="EUR"/>
    <n v="3950.7799999999902"/>
    <n v="3950.7750000000001"/>
    <n v="4.9999999996543903E-3"/>
    <n v="3950.7750000000001"/>
    <n v="4.9999999996543903E-3"/>
    <x v="0"/>
    <m/>
    <m/>
    <m/>
    <m/>
    <s v="none"/>
    <m/>
    <m/>
    <m/>
    <x v="0"/>
    <m/>
    <x v="0"/>
  </r>
  <r>
    <s v="ESP78-18Q1 2020EUR"/>
    <x v="3"/>
    <n v="5597"/>
    <s v="DISTRIBUIDORES AUTOMATICOS DE BEBIDAS Y ALIMENTOS, S.A. (DABASA)"/>
    <s v="078-18"/>
    <s v="Q1 2020"/>
    <s v="EUR"/>
    <n v="1963.34"/>
    <n v="1963.3363999999999"/>
    <n v="3.6000000000058199E-3"/>
    <n v="1963.34"/>
    <n v="0"/>
    <x v="0"/>
    <m/>
    <m/>
    <m/>
    <m/>
    <s v="none"/>
    <m/>
    <m/>
    <m/>
    <x v="0"/>
    <m/>
    <x v="0"/>
  </r>
  <r>
    <s v="ESP78-18Q2 2020EUR"/>
    <x v="3"/>
    <n v="5597"/>
    <s v="DISTRIBUIDORES AUTOMATICOS DE BEBIDAS Y ALIMENTOS, S.A. (DABASA)"/>
    <s v="078-18"/>
    <s v="Q2 2020"/>
    <s v="EUR"/>
    <n v="20.74"/>
    <n v="20.738600000000002"/>
    <n v="1.39999999999673E-3"/>
    <n v="20.74"/>
    <n v="0"/>
    <x v="0"/>
    <m/>
    <m/>
    <m/>
    <m/>
    <s v="none"/>
    <m/>
    <m/>
    <m/>
    <x v="0"/>
    <m/>
    <x v="0"/>
  </r>
  <r>
    <s v="ESP78-18Q3 2020EUR"/>
    <x v="3"/>
    <n v="5597"/>
    <s v="DISTRIBUIDORES AUTOMATICOS DE BEBIDAS Y ALIMENTOS, S.A. (DABASA)"/>
    <s v="078-18"/>
    <s v="Q3 2020"/>
    <s v="EUR"/>
    <n v="63.31"/>
    <n v="63.307899999999997"/>
    <n v="2.10000000000576E-3"/>
    <n v="63.31"/>
    <n v="0"/>
    <x v="0"/>
    <m/>
    <m/>
    <m/>
    <m/>
    <s v="none"/>
    <m/>
    <m/>
    <m/>
    <x v="0"/>
    <m/>
    <x v="0"/>
  </r>
  <r>
    <s v="ESP78-18Q4 2020EUR"/>
    <x v="3"/>
    <n v="5597"/>
    <s v="DISTRIBUIDORES AUTOMATICOS DE BEBIDAS Y ALIMENTOS, S.A. (DABASA)"/>
    <s v="078-18"/>
    <s v="Q4 2020"/>
    <s v="EUR"/>
    <n v="129.83000000000001"/>
    <n v="129.82919999999999"/>
    <n v="8.0000000002655703E-4"/>
    <n v="129.83000000000001"/>
    <n v="0"/>
    <x v="0"/>
    <m/>
    <m/>
    <m/>
    <m/>
    <s v="none"/>
    <m/>
    <m/>
    <m/>
    <x v="0"/>
    <m/>
    <x v="0"/>
  </r>
  <r>
    <s v="ESP214-19Q1 2020EUR"/>
    <x v="3"/>
    <n v="5630"/>
    <s v="INNOVACION GERIATRICA TECNOLOGICA, S.L."/>
    <s v="214-19"/>
    <s v="Q1 2020"/>
    <s v="EUR"/>
    <n v="204.43"/>
    <n v="204.42840000000001"/>
    <n v="1.59999999999627E-3"/>
    <n v="204.43"/>
    <n v="0"/>
    <x v="0"/>
    <m/>
    <m/>
    <m/>
    <m/>
    <s v="none"/>
    <m/>
    <m/>
    <m/>
    <x v="0"/>
    <m/>
    <x v="0"/>
  </r>
  <r>
    <s v="ESP214-19Q3 2020EUR"/>
    <x v="3"/>
    <n v="5630"/>
    <s v="INNOVACION GERIATRICA TECNOLOGICA, S.L."/>
    <s v="214-19"/>
    <s v="Q3 2020"/>
    <s v="EUR"/>
    <n v="8.6999999999999993"/>
    <n v="8.6999999999999993"/>
    <n v="0"/>
    <n v="8.6999999999999993"/>
    <n v="0"/>
    <x v="0"/>
    <m/>
    <m/>
    <m/>
    <m/>
    <s v="none"/>
    <m/>
    <m/>
    <m/>
    <x v="0"/>
    <m/>
    <x v="0"/>
  </r>
  <r>
    <s v="ESP92F1-18Q1 2020EUR"/>
    <x v="3"/>
    <n v="5637"/>
    <s v="ILUNION BUGADERIAS DE CATALUNYA, S.A. (antes FLISA CATALUÑA)"/>
    <s v="092F1-18"/>
    <s v="Q1 2020"/>
    <s v="EUR"/>
    <n v="3781.04"/>
    <n v="3781.0428999999999"/>
    <n v="-2.8999999999541602E-3"/>
    <n v="3781.04"/>
    <n v="0"/>
    <x v="0"/>
    <m/>
    <m/>
    <m/>
    <m/>
    <s v="none"/>
    <m/>
    <m/>
    <m/>
    <x v="0"/>
    <m/>
    <x v="0"/>
  </r>
  <r>
    <s v="ESP92F1-18Q2 2020EUR"/>
    <x v="3"/>
    <n v="5637"/>
    <s v="ILUNION BUGADERIAS DE CATALUNYA, S.A. (antes FLISA CATALUÑA)"/>
    <s v="092F1-18"/>
    <s v="Q2 2020"/>
    <s v="EUR"/>
    <n v="37.42"/>
    <n v="37.415300000000002"/>
    <n v="4.6999999999997001E-3"/>
    <n v="37.42"/>
    <n v="0"/>
    <x v="0"/>
    <m/>
    <m/>
    <m/>
    <m/>
    <s v="none"/>
    <m/>
    <m/>
    <m/>
    <x v="0"/>
    <m/>
    <x v="0"/>
  </r>
  <r>
    <s v="ESP92F1-18Q3 2020EUR"/>
    <x v="3"/>
    <n v="5637"/>
    <s v="ILUNION BUGADERIAS DE CATALUNYA, S.A. (antes FLISA CATALUÑA)"/>
    <s v="092F1-18"/>
    <s v="Q3 2020"/>
    <s v="EUR"/>
    <n v="1387.67"/>
    <n v="1387.6711"/>
    <n v="-1.09999999995125E-3"/>
    <n v="1387.67"/>
    <n v="0"/>
    <x v="0"/>
    <m/>
    <m/>
    <m/>
    <m/>
    <s v="none"/>
    <m/>
    <m/>
    <m/>
    <x v="0"/>
    <m/>
    <x v="0"/>
  </r>
  <r>
    <s v="ESP92F1-18Q4 2020EUR"/>
    <x v="3"/>
    <n v="5637"/>
    <s v="ILUNION BUGADERIAS DE CATALUNYA, S.A. (antes FLISA CATALUÑA)"/>
    <s v="092F1-18"/>
    <s v="Q4 2020"/>
    <s v="EUR"/>
    <n v="668.93"/>
    <n v="668.92920000000004"/>
    <n v="7.9999999991286997E-4"/>
    <n v="668.93"/>
    <n v="0"/>
    <x v="0"/>
    <m/>
    <m/>
    <m/>
    <m/>
    <s v="none"/>
    <m/>
    <m/>
    <m/>
    <x v="0"/>
    <m/>
    <x v="0"/>
  </r>
  <r>
    <s v="ESP99-18Q1 2020EUR"/>
    <x v="3"/>
    <n v="5651"/>
    <s v="FAGOR INDUSTRIAL, SOCIEDAD COOPERATIVA"/>
    <s v="099-18"/>
    <s v="Q1 2020"/>
    <s v="EUR"/>
    <n v="438.37"/>
    <n v="438.37240000000003"/>
    <n v="-2.4000000000228201E-3"/>
    <n v="438.37"/>
    <n v="0"/>
    <x v="0"/>
    <m/>
    <m/>
    <m/>
    <m/>
    <s v="none"/>
    <m/>
    <m/>
    <m/>
    <x v="0"/>
    <m/>
    <x v="0"/>
  </r>
  <r>
    <s v="ESP99-18Q2 2020EUR"/>
    <x v="3"/>
    <n v="5651"/>
    <s v="FAGOR INDUSTRIAL, SOCIEDAD COOPERATIVA"/>
    <s v="099-18"/>
    <s v="Q2 2020"/>
    <s v="EUR"/>
    <n v="80.17"/>
    <n v="80.168899999999994"/>
    <n v="1.1000000000080899E-3"/>
    <n v="80.17"/>
    <n v="0"/>
    <x v="0"/>
    <m/>
    <m/>
    <m/>
    <m/>
    <s v="none"/>
    <m/>
    <m/>
    <m/>
    <x v="0"/>
    <m/>
    <x v="0"/>
  </r>
  <r>
    <s v="ESP99-18Q3 2020EUR"/>
    <x v="3"/>
    <n v="5651"/>
    <s v="FAGOR INDUSTRIAL, SOCIEDAD COOPERATIVA"/>
    <s v="099-18"/>
    <s v="Q3 2020"/>
    <s v="EUR"/>
    <n v="158.22999999999999"/>
    <n v="158.23230000000001"/>
    <n v="-2.3000000000195E-3"/>
    <n v="158.22999999999999"/>
    <n v="0"/>
    <x v="0"/>
    <m/>
    <m/>
    <m/>
    <m/>
    <s v="none"/>
    <m/>
    <m/>
    <m/>
    <x v="0"/>
    <m/>
    <x v="0"/>
  </r>
  <r>
    <s v="ESP99-18Q4 2020EUR"/>
    <x v="3"/>
    <n v="5651"/>
    <s v="FAGOR INDUSTRIAL, SOCIEDAD COOPERATIVA"/>
    <s v="099-18"/>
    <s v="Q4 2020"/>
    <s v="EUR"/>
    <n v="127.37"/>
    <n v="127.3685"/>
    <n v="1.5000000000071601E-3"/>
    <n v="127.37"/>
    <n v="0"/>
    <x v="0"/>
    <m/>
    <m/>
    <m/>
    <m/>
    <s v="none"/>
    <m/>
    <m/>
    <m/>
    <x v="0"/>
    <m/>
    <x v="0"/>
  </r>
  <r>
    <s v="ESP261-20Q3 2020EUR"/>
    <x v="3"/>
    <n v="5686"/>
    <s v="SGS TECNOS S.A."/>
    <s v="261-20"/>
    <s v="Q3 2020"/>
    <s v="EUR"/>
    <n v="250.02"/>
    <n v="250.01599999999999"/>
    <n v="4.0000000000190898E-3"/>
    <n v="250.02"/>
    <n v="0"/>
    <x v="0"/>
    <m/>
    <m/>
    <m/>
    <m/>
    <s v="none"/>
    <m/>
    <m/>
    <m/>
    <x v="0"/>
    <m/>
    <x v="0"/>
  </r>
  <r>
    <s v="ESP261-20Q4 2020EUR"/>
    <x v="3"/>
    <n v="5686"/>
    <s v="SGS TECNOS S.A."/>
    <s v="261-20"/>
    <s v="Q4 2020"/>
    <s v="EUR"/>
    <n v="50.7"/>
    <n v="50.7"/>
    <n v="0"/>
    <n v="50.7"/>
    <n v="0"/>
    <x v="0"/>
    <m/>
    <m/>
    <m/>
    <m/>
    <s v="none"/>
    <m/>
    <m/>
    <m/>
    <x v="0"/>
    <m/>
    <x v="0"/>
  </r>
  <r>
    <s v="ESP135-18Q1 2020EUR"/>
    <x v="3"/>
    <n v="5839"/>
    <s v="KONICA MINOLTA BUSINESS SOLUTIONS SPAIN, S.A."/>
    <s v="135-18"/>
    <s v="Q1 2020"/>
    <s v="EUR"/>
    <n v="407.97"/>
    <n v="407.96890000000002"/>
    <n v="1.1000000000080899E-3"/>
    <n v="407.97"/>
    <n v="0"/>
    <x v="0"/>
    <m/>
    <m/>
    <m/>
    <m/>
    <s v="none"/>
    <m/>
    <m/>
    <m/>
    <x v="0"/>
    <m/>
    <x v="0"/>
  </r>
  <r>
    <s v="ESP135-18Q2 2020EUR"/>
    <x v="3"/>
    <n v="5839"/>
    <s v="KONICA MINOLTA BUSINESS SOLUTIONS SPAIN, S.A."/>
    <s v="135-18"/>
    <s v="Q2 2020"/>
    <s v="EUR"/>
    <n v="386.09"/>
    <n v="386.08870000000002"/>
    <n v="1.29999999995789E-3"/>
    <n v="386.09"/>
    <n v="0"/>
    <x v="0"/>
    <m/>
    <m/>
    <m/>
    <m/>
    <s v="none"/>
    <m/>
    <m/>
    <m/>
    <x v="0"/>
    <m/>
    <x v="0"/>
  </r>
  <r>
    <s v="ESP135-18Q3 2020EUR"/>
    <x v="3"/>
    <n v="5839"/>
    <s v="KONICA MINOLTA BUSINESS SOLUTIONS SPAIN, S.A."/>
    <s v="135-18"/>
    <s v="Q3 2020"/>
    <s v="EUR"/>
    <n v="532.5"/>
    <n v="532.50160000000005"/>
    <n v="-1.6000000000531099E-3"/>
    <n v="532.5"/>
    <n v="0"/>
    <x v="0"/>
    <m/>
    <m/>
    <m/>
    <m/>
    <s v="none"/>
    <m/>
    <m/>
    <m/>
    <x v="0"/>
    <m/>
    <x v="0"/>
  </r>
  <r>
    <s v="ESP135-18Q4 2020EUR"/>
    <x v="3"/>
    <n v="5839"/>
    <s v="KONICA MINOLTA BUSINESS SOLUTIONS SPAIN, S.A."/>
    <s v="135-18"/>
    <s v="Q4 2020"/>
    <s v="EUR"/>
    <n v="367.16"/>
    <n v="367.16300000000001"/>
    <n v="-2.9999999999858998E-3"/>
    <n v="367.16"/>
    <n v="0"/>
    <x v="0"/>
    <m/>
    <m/>
    <m/>
    <m/>
    <s v="none"/>
    <m/>
    <m/>
    <m/>
    <x v="0"/>
    <m/>
    <x v="0"/>
  </r>
  <r>
    <s v="ESP247-20Q2 2020EUR"/>
    <x v="3"/>
    <n v="5912"/>
    <s v="FRUTAS Y VERDURAS MASSANASSA, S.L."/>
    <s v="247-20"/>
    <s v="Q2 2020"/>
    <s v="EUR"/>
    <n v="0.55000000000000004"/>
    <n v="0.54549999999999998"/>
    <n v="4.50000000000005E-3"/>
    <n v="0.55000000000000004"/>
    <n v="0"/>
    <x v="0"/>
    <m/>
    <m/>
    <m/>
    <m/>
    <s v="none"/>
    <m/>
    <m/>
    <m/>
    <x v="0"/>
    <m/>
    <x v="0"/>
  </r>
  <r>
    <s v="ESP247-20Q3 2020EUR"/>
    <x v="3"/>
    <n v="5912"/>
    <s v="FRUTAS Y VERDURAS MASSANASSA, S.L."/>
    <s v="247-20"/>
    <s v="Q3 2020"/>
    <s v="EUR"/>
    <n v="13.67"/>
    <n v="13.668200000000001"/>
    <n v="1.7999999999993501E-3"/>
    <n v="13.67"/>
    <n v="0"/>
    <x v="0"/>
    <m/>
    <m/>
    <m/>
    <m/>
    <s v="none"/>
    <m/>
    <m/>
    <m/>
    <x v="0"/>
    <m/>
    <x v="0"/>
  </r>
  <r>
    <s v="ESP247-20Q4 2020EUR"/>
    <x v="3"/>
    <n v="5912"/>
    <s v="FRUTAS Y VERDURAS MASSANASSA, S.L."/>
    <s v="247-20"/>
    <s v="Q4 2020"/>
    <s v="EUR"/>
    <n v="16.07"/>
    <n v="16.066500000000001"/>
    <n v="3.4999999999989402E-3"/>
    <n v="16.07"/>
    <n v="0"/>
    <x v="0"/>
    <m/>
    <m/>
    <m/>
    <m/>
    <s v="none"/>
    <m/>
    <m/>
    <m/>
    <x v="0"/>
    <m/>
    <x v="0"/>
  </r>
  <r>
    <s v="ESP183-18Q1 2020EUR"/>
    <x v="3"/>
    <n v="5950"/>
    <s v="KLIMER 2000, S.L."/>
    <s v="183-18"/>
    <s v="Q1 2020"/>
    <s v="EUR"/>
    <n v="35.729999999999997"/>
    <n v="35.733600000000003"/>
    <n v="-3.6000000000058199E-3"/>
    <n v="35.729999999999997"/>
    <n v="0"/>
    <x v="0"/>
    <m/>
    <m/>
    <m/>
    <m/>
    <s v="none"/>
    <m/>
    <m/>
    <m/>
    <x v="0"/>
    <m/>
    <x v="0"/>
  </r>
  <r>
    <s v="ESP183-18Q2 2020EUR"/>
    <x v="3"/>
    <n v="5950"/>
    <s v="KLIMER 2000, S.L."/>
    <s v="183-18"/>
    <s v="Q2 2020"/>
    <s v="EUR"/>
    <n v="5.66"/>
    <n v="5.6574"/>
    <n v="2.6000000000001499E-3"/>
    <n v="5.66"/>
    <n v="0"/>
    <x v="0"/>
    <m/>
    <m/>
    <m/>
    <m/>
    <s v="none"/>
    <m/>
    <m/>
    <m/>
    <x v="0"/>
    <m/>
    <x v="0"/>
  </r>
  <r>
    <s v="ESP183-18Q3 2020EUR"/>
    <x v="3"/>
    <n v="5950"/>
    <s v="KLIMER 2000, S.L."/>
    <s v="183-18"/>
    <s v="Q3 2020"/>
    <s v="EUR"/>
    <n v="30.55"/>
    <n v="30.550999999999998"/>
    <n v="-9.9999999999766899E-4"/>
    <n v="30.55"/>
    <n v="0"/>
    <x v="0"/>
    <m/>
    <m/>
    <m/>
    <m/>
    <s v="none"/>
    <m/>
    <m/>
    <m/>
    <x v="0"/>
    <m/>
    <x v="0"/>
  </r>
  <r>
    <s v="ESP183-18Q4 2020EUR"/>
    <x v="3"/>
    <n v="5950"/>
    <s v="KLIMER 2000, S.L."/>
    <s v="183-18"/>
    <s v="Q4 2020"/>
    <s v="EUR"/>
    <n v="10.53"/>
    <n v="10.534700000000001"/>
    <n v="-4.7000000000014799E-3"/>
    <n v="10.53"/>
    <n v="0"/>
    <x v="0"/>
    <m/>
    <m/>
    <m/>
    <m/>
    <s v="none"/>
    <m/>
    <m/>
    <m/>
    <x v="0"/>
    <m/>
    <x v="0"/>
  </r>
  <r>
    <s v="ESP71-18Q1 2020EUR"/>
    <x v="3"/>
    <n v="6017"/>
    <s v="GSI PROFESIONALES DE LA SEGURIDAD Y SISTEMAS, S.A."/>
    <s v="071-18"/>
    <s v="Q1 2020"/>
    <s v="EUR"/>
    <n v="330.16"/>
    <n v="330.16269999999997"/>
    <n v="-2.69999999994752E-3"/>
    <n v="330.16"/>
    <n v="0"/>
    <x v="0"/>
    <m/>
    <m/>
    <m/>
    <m/>
    <s v="none"/>
    <m/>
    <m/>
    <m/>
    <x v="0"/>
    <m/>
    <x v="0"/>
  </r>
  <r>
    <s v="ESP71-18Q2 2020EUR"/>
    <x v="3"/>
    <n v="6017"/>
    <s v="GSI PROFESIONALES DE LA SEGURIDAD Y SISTEMAS, S.A."/>
    <s v="071-18"/>
    <s v="Q2 2020"/>
    <s v="EUR"/>
    <n v="823.56"/>
    <n v="823.55820000000006"/>
    <n v="1.7999999998892201E-3"/>
    <n v="823.56"/>
    <n v="0"/>
    <x v="0"/>
    <m/>
    <m/>
    <m/>
    <m/>
    <s v="none"/>
    <m/>
    <m/>
    <m/>
    <x v="0"/>
    <m/>
    <x v="0"/>
  </r>
  <r>
    <s v="ESP71-18Q3 2020EUR"/>
    <x v="3"/>
    <n v="6017"/>
    <s v="GSI PROFESIONALES DE LA SEGURIDAD Y SISTEMAS, S.A."/>
    <s v="071-18"/>
    <s v="Q3 2020"/>
    <s v="EUR"/>
    <n v="162.03"/>
    <n v="162.02619999999999"/>
    <n v="3.8000000000124601E-3"/>
    <n v="162.03"/>
    <n v="0"/>
    <x v="0"/>
    <m/>
    <m/>
    <m/>
    <m/>
    <s v="none"/>
    <m/>
    <m/>
    <m/>
    <x v="0"/>
    <m/>
    <x v="0"/>
  </r>
  <r>
    <s v="ESP71-18Q4 2020EUR"/>
    <x v="3"/>
    <n v="6017"/>
    <s v="GSI PROFESIONALES DE LA SEGURIDAD Y SISTEMAS, S.A."/>
    <s v="071-18"/>
    <s v="Q4 2020"/>
    <s v="EUR"/>
    <n v="160.79"/>
    <n v="160.79409999999999"/>
    <n v="-4.0999999999939904E-3"/>
    <n v="160.79"/>
    <n v="0"/>
    <x v="0"/>
    <m/>
    <m/>
    <m/>
    <m/>
    <s v="none"/>
    <m/>
    <m/>
    <m/>
    <x v="0"/>
    <m/>
    <x v="0"/>
  </r>
  <r>
    <s v="ESP234-19Q1 2020EUR"/>
    <x v="3"/>
    <n v="6253"/>
    <s v="WURTH ESPAÑA S.A."/>
    <s v="234-19"/>
    <s v="Q1 2020"/>
    <s v="EUR"/>
    <n v="192.43"/>
    <n v="192.4341"/>
    <n v="-4.0999999999939904E-3"/>
    <n v="192.43"/>
    <n v="0"/>
    <x v="0"/>
    <m/>
    <m/>
    <m/>
    <m/>
    <s v="none"/>
    <m/>
    <m/>
    <m/>
    <x v="0"/>
    <m/>
    <x v="0"/>
  </r>
  <r>
    <s v="ESP234-19Q2 2020EUR"/>
    <x v="3"/>
    <n v="6253"/>
    <s v="WURTH ESPAÑA S.A."/>
    <s v="234-19"/>
    <s v="Q2 2020"/>
    <s v="EUR"/>
    <n v="87.21"/>
    <n v="87.206800000000001"/>
    <n v="3.19999999999254E-3"/>
    <n v="87.21"/>
    <n v="0"/>
    <x v="0"/>
    <m/>
    <m/>
    <m/>
    <m/>
    <s v="none"/>
    <m/>
    <m/>
    <m/>
    <x v="0"/>
    <m/>
    <x v="0"/>
  </r>
  <r>
    <s v="ESP234-19Q3 2020EUR"/>
    <x v="3"/>
    <n v="6253"/>
    <s v="WURTH ESPAÑA S.A."/>
    <s v="234-19"/>
    <s v="Q3 2020"/>
    <s v="EUR"/>
    <n v="126.47"/>
    <n v="126.46850000000001"/>
    <n v="1.4999999999929499E-3"/>
    <n v="126.47"/>
    <n v="0"/>
    <x v="0"/>
    <m/>
    <m/>
    <m/>
    <m/>
    <s v="none"/>
    <m/>
    <m/>
    <m/>
    <x v="0"/>
    <m/>
    <x v="0"/>
  </r>
  <r>
    <s v="ESP234-19Q4 2020EUR"/>
    <x v="3"/>
    <n v="6253"/>
    <s v="WURTH ESPAÑA S.A."/>
    <s v="234-19"/>
    <s v="Q4 2020"/>
    <s v="EUR"/>
    <n v="7.95"/>
    <n v="7.9457000000000004"/>
    <n v="4.2999999999997398E-3"/>
    <n v="7.95"/>
    <n v="0"/>
    <x v="0"/>
    <m/>
    <m/>
    <m/>
    <m/>
    <s v="none"/>
    <m/>
    <m/>
    <m/>
    <x v="0"/>
    <m/>
    <x v="0"/>
  </r>
  <r>
    <s v="ESP112-18Q1 2020EUR"/>
    <x v="3"/>
    <n v="6303"/>
    <s v="SERVICIO ASISTENCIA TECNICA CAMAÑO S.L"/>
    <s v="112-18"/>
    <s v="Q1 2020"/>
    <s v="EUR"/>
    <n v="249.56"/>
    <n v="249.55529999999999"/>
    <n v="4.7000000000139101E-3"/>
    <n v="249.56"/>
    <n v="0"/>
    <x v="0"/>
    <m/>
    <m/>
    <m/>
    <m/>
    <s v="none"/>
    <m/>
    <m/>
    <m/>
    <x v="0"/>
    <m/>
    <x v="0"/>
  </r>
  <r>
    <s v="ESP112-18Q2 2020EUR"/>
    <x v="3"/>
    <n v="6303"/>
    <s v="SERVICIO ASISTENCIA TECNICA CAMAÑO S.L"/>
    <s v="112-18"/>
    <s v="Q2 2020"/>
    <s v="EUR"/>
    <n v="46.1"/>
    <n v="46.1036"/>
    <n v="-3.5999999999987101E-3"/>
    <n v="46.1"/>
    <n v="0"/>
    <x v="0"/>
    <m/>
    <m/>
    <m/>
    <m/>
    <s v="none"/>
    <m/>
    <m/>
    <m/>
    <x v="0"/>
    <m/>
    <x v="0"/>
  </r>
  <r>
    <s v="ESP112-18Q3 2020EUR"/>
    <x v="3"/>
    <n v="6303"/>
    <s v="SERVICIO ASISTENCIA TECNICA CAMAÑO S.L"/>
    <s v="112-18"/>
    <s v="Q3 2020"/>
    <s v="EUR"/>
    <n v="47.33"/>
    <n v="47.330300000000001"/>
    <n v="-3.00000000002853E-4"/>
    <n v="47.33"/>
    <n v="0"/>
    <x v="0"/>
    <m/>
    <m/>
    <m/>
    <m/>
    <s v="none"/>
    <m/>
    <m/>
    <m/>
    <x v="0"/>
    <m/>
    <x v="0"/>
  </r>
  <r>
    <s v="ESP112-18Q4 2020EUR"/>
    <x v="3"/>
    <n v="6303"/>
    <s v="SERVICIO ASISTENCIA TECNICA CAMAÑO S.L"/>
    <s v="112-18"/>
    <s v="Q4 2020"/>
    <s v="EUR"/>
    <n v="8.57"/>
    <n v="8.5676000000000005"/>
    <n v="2.39999999999973E-3"/>
    <n v="8.57"/>
    <n v="0"/>
    <x v="0"/>
    <m/>
    <m/>
    <m/>
    <m/>
    <s v="none"/>
    <m/>
    <m/>
    <m/>
    <x v="0"/>
    <m/>
    <x v="0"/>
  </r>
  <r>
    <s v="ESP203-19Q1 2020EUR"/>
    <x v="3"/>
    <n v="6305"/>
    <s v="LOOMIS SPAIN, S.A."/>
    <s v="203-19"/>
    <s v="Q1 2020"/>
    <s v="EUR"/>
    <n v="154.55000000000001"/>
    <n v="154.54589999999999"/>
    <n v="4.1000000000224104E-3"/>
    <n v="154.55000000000001"/>
    <n v="0"/>
    <x v="0"/>
    <m/>
    <m/>
    <m/>
    <m/>
    <s v="none"/>
    <m/>
    <m/>
    <m/>
    <x v="0"/>
    <m/>
    <x v="0"/>
  </r>
  <r>
    <s v="ESP203-19Q2 2020EUR"/>
    <x v="3"/>
    <n v="6305"/>
    <s v="LOOMIS SPAIN, S.A."/>
    <s v="203-19"/>
    <s v="Q2 2020"/>
    <s v="EUR"/>
    <n v="11.28"/>
    <n v="11.2768"/>
    <n v="3.1999999999996402E-3"/>
    <n v="11.28"/>
    <n v="0"/>
    <x v="0"/>
    <m/>
    <m/>
    <m/>
    <m/>
    <s v="none"/>
    <m/>
    <m/>
    <m/>
    <x v="0"/>
    <m/>
    <x v="0"/>
  </r>
  <r>
    <s v="ESP203-19Q3 2020EUR"/>
    <x v="3"/>
    <n v="6305"/>
    <s v="LOOMIS SPAIN, S.A."/>
    <s v="203-19"/>
    <s v="Q3 2020"/>
    <s v="EUR"/>
    <n v="72.27"/>
    <n v="72.267499999999998"/>
    <n v="2.4999999999977202E-3"/>
    <n v="72.27"/>
    <n v="0"/>
    <x v="0"/>
    <m/>
    <m/>
    <m/>
    <m/>
    <s v="none"/>
    <m/>
    <m/>
    <m/>
    <x v="0"/>
    <m/>
    <x v="0"/>
  </r>
  <r>
    <s v="ESP203-19Q4 2020EUR"/>
    <x v="3"/>
    <n v="6305"/>
    <s v="LOOMIS SPAIN, S.A."/>
    <s v="203-19"/>
    <s v="Q4 2020"/>
    <s v="EUR"/>
    <n v="61.03"/>
    <n v="61.0261"/>
    <n v="3.9000000000015602E-3"/>
    <n v="61.03"/>
    <n v="0"/>
    <x v="0"/>
    <m/>
    <m/>
    <m/>
    <m/>
    <s v="none"/>
    <m/>
    <m/>
    <m/>
    <x v="0"/>
    <m/>
    <x v="0"/>
  </r>
  <r>
    <s v="ESP224-19Q1 2020EUR"/>
    <x v="3"/>
    <n v="6327"/>
    <s v="EUROBERCASA S.L. (ALISEO)"/>
    <s v="224-19"/>
    <s v="Q1 2020"/>
    <s v="EUR"/>
    <n v="42.21"/>
    <n v="42.209000000000003"/>
    <n v="9.9999999999766899E-4"/>
    <n v="42.21"/>
    <n v="0"/>
    <x v="0"/>
    <m/>
    <m/>
    <m/>
    <m/>
    <s v="none"/>
    <m/>
    <m/>
    <m/>
    <x v="0"/>
    <m/>
    <x v="0"/>
  </r>
  <r>
    <s v="ESP224-19Q2 2020EUR"/>
    <x v="3"/>
    <n v="6327"/>
    <s v="EUROBERCASA S.L. (ALISEO)"/>
    <s v="224-19"/>
    <s v="Q2 2020"/>
    <s v="EUR"/>
    <n v="26.04"/>
    <n v="26.041"/>
    <n v="-1.00000000000122E-3"/>
    <n v="26.04"/>
    <n v="0"/>
    <x v="0"/>
    <m/>
    <m/>
    <m/>
    <m/>
    <s v="none"/>
    <m/>
    <m/>
    <m/>
    <x v="0"/>
    <m/>
    <x v="0"/>
  </r>
  <r>
    <s v="ESP224-19Q3 2020EUR"/>
    <x v="3"/>
    <n v="6327"/>
    <s v="EUROBERCASA S.L. (ALISEO)"/>
    <s v="224-19"/>
    <s v="Q3 2020"/>
    <s v="EUR"/>
    <n v="8.1300000000000008"/>
    <n v="8.1340000000000003"/>
    <n v="-3.9999999999995499E-3"/>
    <n v="8.1300000000000008"/>
    <n v="0"/>
    <x v="0"/>
    <m/>
    <m/>
    <m/>
    <m/>
    <s v="none"/>
    <m/>
    <m/>
    <m/>
    <x v="0"/>
    <m/>
    <x v="0"/>
  </r>
  <r>
    <s v="ESP97-18Q1 2020EUR"/>
    <x v="3"/>
    <n v="6355"/>
    <s v="JOSE MIGUEL PEINADO ALONSO"/>
    <s v="097-18"/>
    <s v="Q1 2020"/>
    <s v="EUR"/>
    <n v="74.19"/>
    <n v="74.188299999999998"/>
    <n v="1.6999999999995901E-3"/>
    <n v="74.19"/>
    <n v="0"/>
    <x v="0"/>
    <m/>
    <m/>
    <m/>
    <m/>
    <s v="none"/>
    <m/>
    <m/>
    <m/>
    <x v="0"/>
    <m/>
    <x v="0"/>
  </r>
  <r>
    <s v="ESP97-18Q2 2020EUR"/>
    <x v="3"/>
    <n v="6355"/>
    <s v="JOSE MIGUEL PEINADO ALONSO"/>
    <s v="097-18"/>
    <s v="Q2 2020"/>
    <s v="EUR"/>
    <n v="8.92"/>
    <n v="8.9168000000000003"/>
    <n v="3.1999999999996402E-3"/>
    <n v="8.92"/>
    <n v="0"/>
    <x v="0"/>
    <m/>
    <m/>
    <m/>
    <m/>
    <s v="none"/>
    <m/>
    <m/>
    <m/>
    <x v="0"/>
    <m/>
    <x v="0"/>
  </r>
  <r>
    <s v="ESP97-18Q3 2020EUR"/>
    <x v="3"/>
    <n v="6355"/>
    <s v="JOSE MIGUEL PEINADO ALONSO"/>
    <s v="097-18"/>
    <s v="Q3 2020"/>
    <s v="EUR"/>
    <n v="47.93"/>
    <n v="47.932099999999998"/>
    <n v="-2.0999999999986498E-3"/>
    <n v="47.93"/>
    <n v="0"/>
    <x v="0"/>
    <m/>
    <m/>
    <m/>
    <m/>
    <s v="none"/>
    <m/>
    <m/>
    <m/>
    <x v="0"/>
    <m/>
    <x v="0"/>
  </r>
  <r>
    <s v="ESP56-18Q1 2020EUR"/>
    <x v="3"/>
    <n v="6368"/>
    <s v="POLE SUD S.L."/>
    <s v="056-18"/>
    <s v="Q1 2020"/>
    <s v="EUR"/>
    <n v="673.39"/>
    <n v="673.3877"/>
    <n v="2.29999999999108E-3"/>
    <n v="673.39"/>
    <n v="0"/>
    <x v="0"/>
    <m/>
    <m/>
    <m/>
    <m/>
    <s v="none"/>
    <m/>
    <m/>
    <m/>
    <x v="0"/>
    <m/>
    <x v="0"/>
  </r>
  <r>
    <s v="ESP56-18Q2 2020EUR"/>
    <x v="3"/>
    <n v="6368"/>
    <s v="POLE SUD S.L."/>
    <s v="056-18"/>
    <s v="Q2 2020"/>
    <s v="EUR"/>
    <n v="27.08"/>
    <n v="27.081600000000002"/>
    <n v="-1.60000000000337E-3"/>
    <n v="27.08"/>
    <n v="0"/>
    <x v="0"/>
    <m/>
    <m/>
    <m/>
    <m/>
    <s v="none"/>
    <m/>
    <m/>
    <m/>
    <x v="0"/>
    <m/>
    <x v="0"/>
  </r>
  <r>
    <s v="ESP56-18Q3 2020EUR"/>
    <x v="3"/>
    <n v="6368"/>
    <s v="POLE SUD S.L."/>
    <s v="056-18"/>
    <s v="Q3 2020"/>
    <s v="EUR"/>
    <n v="248.92"/>
    <n v="248.91640000000001"/>
    <n v="3.5999999999773899E-3"/>
    <n v="248.92"/>
    <n v="0"/>
    <x v="0"/>
    <m/>
    <m/>
    <m/>
    <m/>
    <s v="none"/>
    <m/>
    <m/>
    <m/>
    <x v="0"/>
    <m/>
    <x v="0"/>
  </r>
  <r>
    <s v="ESP56-18Q4 2020EUR"/>
    <x v="3"/>
    <n v="6368"/>
    <s v="POLE SUD S.L."/>
    <s v="056-18"/>
    <s v="Q4 2020"/>
    <s v="EUR"/>
    <n v="124.74"/>
    <n v="124.7377"/>
    <n v="2.29999999999108E-3"/>
    <n v="124.74"/>
    <n v="0"/>
    <x v="0"/>
    <m/>
    <m/>
    <m/>
    <m/>
    <s v="none"/>
    <m/>
    <m/>
    <m/>
    <x v="0"/>
    <m/>
    <x v="0"/>
  </r>
  <r>
    <s v="ESP102-18Q1 2020EUR"/>
    <x v="3"/>
    <n v="6391"/>
    <s v="CASA DELFIN, S.A."/>
    <s v="102-18"/>
    <s v="Q1 2020"/>
    <s v="EUR"/>
    <n v="339.85"/>
    <n v="339.8451"/>
    <n v="4.9000000000205502E-3"/>
    <n v="339.85"/>
    <n v="0"/>
    <x v="0"/>
    <m/>
    <m/>
    <m/>
    <m/>
    <s v="none"/>
    <m/>
    <m/>
    <m/>
    <x v="0"/>
    <m/>
    <x v="0"/>
  </r>
  <r>
    <s v="ESP102-18Q2 2020EUR"/>
    <x v="3"/>
    <n v="6391"/>
    <s v="CASA DELFIN, S.A."/>
    <s v="102-18"/>
    <s v="Q2 2020"/>
    <s v="EUR"/>
    <n v="11.28"/>
    <n v="11.28"/>
    <n v="0"/>
    <n v="11.28"/>
    <n v="0"/>
    <x v="0"/>
    <m/>
    <m/>
    <m/>
    <m/>
    <s v="none"/>
    <m/>
    <m/>
    <m/>
    <x v="0"/>
    <m/>
    <x v="0"/>
  </r>
  <r>
    <s v="ESP102-18Q3 2020EUR"/>
    <x v="3"/>
    <n v="6391"/>
    <s v="CASA DELFIN, S.A."/>
    <s v="102-18"/>
    <s v="Q3 2020"/>
    <s v="EUR"/>
    <n v="71.959999999999994"/>
    <n v="71.962000000000003"/>
    <n v="-2.0000000000095402E-3"/>
    <n v="71.959999999999994"/>
    <n v="0"/>
    <x v="0"/>
    <m/>
    <m/>
    <m/>
    <m/>
    <s v="none"/>
    <m/>
    <m/>
    <m/>
    <x v="0"/>
    <m/>
    <x v="0"/>
  </r>
  <r>
    <s v="ESP102-18Q4 2020EUR"/>
    <x v="3"/>
    <n v="6391"/>
    <s v="CASA DELFIN, S.A."/>
    <s v="102-18"/>
    <s v="Q4 2020"/>
    <s v="EUR"/>
    <n v="27.52"/>
    <n v="27.517199999999999"/>
    <n v="2.8000000000005798E-3"/>
    <n v="27.52"/>
    <n v="0"/>
    <x v="0"/>
    <m/>
    <m/>
    <m/>
    <m/>
    <s v="none"/>
    <m/>
    <m/>
    <m/>
    <x v="0"/>
    <m/>
    <x v="0"/>
  </r>
  <r>
    <s v="ESP126-18Q1 2020EUR"/>
    <x v="3"/>
    <n v="23881"/>
    <s v="GRUPO CONSTANT SERVICIOS EMPRESARIALES, S.L."/>
    <s v="126-18"/>
    <s v="Q1 2020"/>
    <s v="EUR"/>
    <n v="2497.85"/>
    <n v="2497.8580000000002"/>
    <n v="-8.0000000002655707E-3"/>
    <n v="2497.85"/>
    <n v="0"/>
    <x v="0"/>
    <m/>
    <m/>
    <m/>
    <m/>
    <s v="none"/>
    <m/>
    <m/>
    <m/>
    <x v="0"/>
    <m/>
    <x v="0"/>
  </r>
  <r>
    <s v="ESP126-18Q2 2020EUR"/>
    <x v="3"/>
    <n v="23881"/>
    <s v="GRUPO CONSTANT SERVICIOS EMPRESARIALES, S.L."/>
    <s v="126-18"/>
    <s v="Q2 2020"/>
    <s v="EUR"/>
    <n v="15.45"/>
    <n v="15.4529"/>
    <n v="-2.9000000000003398E-3"/>
    <n v="15.45"/>
    <n v="0"/>
    <x v="0"/>
    <m/>
    <m/>
    <m/>
    <m/>
    <s v="none"/>
    <m/>
    <m/>
    <m/>
    <x v="0"/>
    <m/>
    <x v="0"/>
  </r>
  <r>
    <s v="ESP126-18Q3 2020EUR"/>
    <x v="3"/>
    <n v="23881"/>
    <s v="GRUPO CONSTANT SERVICIOS EMPRESARIALES, S.L."/>
    <s v="126-18"/>
    <s v="Q3 2020"/>
    <s v="EUR"/>
    <n v="1042.96"/>
    <n v="1042.9661000000001"/>
    <n v="-6.1000000000603896E-3"/>
    <n v="1042.96"/>
    <n v="0"/>
    <x v="0"/>
    <m/>
    <m/>
    <m/>
    <m/>
    <s v="none"/>
    <m/>
    <m/>
    <m/>
    <x v="0"/>
    <m/>
    <x v="0"/>
  </r>
  <r>
    <s v="ESP126-18Q4 2020EUR"/>
    <x v="3"/>
    <n v="23881"/>
    <s v="GRUPO CONSTANT SERVICIOS EMPRESARIALES, S.L."/>
    <s v="126-18"/>
    <s v="Q4 2020"/>
    <s v="EUR"/>
    <n v="703.91"/>
    <n v="703.90819999999997"/>
    <n v="1.8000000000029099E-3"/>
    <n v="703.91"/>
    <n v="0"/>
    <x v="0"/>
    <m/>
    <m/>
    <m/>
    <m/>
    <s v="none"/>
    <m/>
    <m/>
    <m/>
    <x v="0"/>
    <m/>
    <x v="0"/>
  </r>
  <r>
    <s v="ESP167P4-14Y 2020EUR"/>
    <x v="3"/>
    <n v="27865"/>
    <s v="GFL S.P.A."/>
    <s v="167P4-14"/>
    <s v="Y 2020"/>
    <s v="EUR"/>
    <n v="21.25"/>
    <n v="21.247699999999998"/>
    <n v="2.3000000000017399E-3"/>
    <n v="21.25"/>
    <n v="0"/>
    <x v="0"/>
    <m/>
    <m/>
    <m/>
    <m/>
    <s v="none"/>
    <m/>
    <m/>
    <m/>
    <x v="0"/>
    <m/>
    <x v="0"/>
  </r>
  <r>
    <s v="ESP07P4-18Q1 2020EUR"/>
    <x v="3"/>
    <n v="37416"/>
    <s v="BRIDOR"/>
    <s v="007P4-18"/>
    <s v="Q1 2020"/>
    <s v="EUR"/>
    <n v="8828.49"/>
    <n v="8828.5180999999993"/>
    <n v="-2.80999999995401E-2"/>
    <n v="8828.49"/>
    <n v="0"/>
    <x v="0"/>
    <m/>
    <m/>
    <m/>
    <m/>
    <s v="none"/>
    <m/>
    <m/>
    <m/>
    <x v="0"/>
    <m/>
    <x v="0"/>
  </r>
  <r>
    <s v="ESP07P4-18Q2 2020EUR"/>
    <x v="3"/>
    <n v="37416"/>
    <s v="BRIDOR"/>
    <s v="007P4-18"/>
    <s v="Q2 2020"/>
    <s v="EUR"/>
    <n v="349.31"/>
    <n v="349.39249999999998"/>
    <n v="-8.2499999999981796E-2"/>
    <n v="349.31"/>
    <n v="0"/>
    <x v="0"/>
    <m/>
    <m/>
    <m/>
    <m/>
    <s v="none"/>
    <m/>
    <m/>
    <m/>
    <x v="0"/>
    <m/>
    <x v="0"/>
  </r>
  <r>
    <s v="ESP07P4-18Q3 2020EUR"/>
    <x v="3"/>
    <n v="37416"/>
    <s v="BRIDOR"/>
    <s v="007P4-18"/>
    <s v="Q3 2020"/>
    <s v="EUR"/>
    <n v="3232.19"/>
    <n v="3232.2955999999999"/>
    <n v="-0.10559999999986699"/>
    <n v="3232.19"/>
    <n v="0"/>
    <x v="0"/>
    <m/>
    <m/>
    <m/>
    <m/>
    <s v="none"/>
    <m/>
    <m/>
    <m/>
    <x v="0"/>
    <m/>
    <x v="0"/>
  </r>
  <r>
    <s v="ESP07P4-18Q4 2020EUR"/>
    <x v="3"/>
    <n v="37416"/>
    <s v="BRIDOR"/>
    <s v="007P4-18"/>
    <s v="Q4 2020"/>
    <s v="EUR"/>
    <n v="1995.49"/>
    <n v="1995.4853000000001"/>
    <n v="4.6999999999570701E-3"/>
    <n v="1995.49"/>
    <n v="0"/>
    <x v="0"/>
    <m/>
    <m/>
    <m/>
    <m/>
    <s v="none"/>
    <m/>
    <m/>
    <m/>
    <x v="0"/>
    <m/>
    <x v="0"/>
  </r>
  <r>
    <s v="ESP137-11Y 2020EUR"/>
    <x v="3"/>
    <n v="41335"/>
    <s v="VOLKSWAGEN RENTING, S.A."/>
    <s v="137-11"/>
    <s v="Y 2020"/>
    <s v="EUR"/>
    <n v="9725.42"/>
    <n v="9725.42"/>
    <n v="0"/>
    <n v="9725.42"/>
    <n v="0"/>
    <x v="0"/>
    <m/>
    <m/>
    <m/>
    <m/>
    <s v="none"/>
    <m/>
    <m/>
    <m/>
    <x v="0"/>
    <m/>
    <x v="0"/>
  </r>
  <r>
    <s v="ESP145-18Q1 2020EUR"/>
    <x v="3"/>
    <n v="76903"/>
    <s v="BAYRON REALIZACIÓN GRÁFICA, S.L."/>
    <s v="145-18"/>
    <s v="Q1 2020"/>
    <s v="EUR"/>
    <n v="2545.42"/>
    <n v="2545.4202"/>
    <n v="-1.99999999949795E-4"/>
    <n v="2545.42"/>
    <n v="0"/>
    <x v="0"/>
    <m/>
    <m/>
    <m/>
    <m/>
    <s v="none"/>
    <m/>
    <m/>
    <m/>
    <x v="0"/>
    <m/>
    <x v="0"/>
  </r>
  <r>
    <s v="ESP145-18Q2 2020EUR"/>
    <x v="3"/>
    <n v="76903"/>
    <s v="BAYRON REALIZACIÓN GRÁFICA, S.L."/>
    <s v="145-18"/>
    <s v="Q2 2020"/>
    <s v="EUR"/>
    <n v="275.08"/>
    <n v="275.08229999999998"/>
    <n v="-2.29999999999108E-3"/>
    <n v="275.08"/>
    <n v="0"/>
    <x v="0"/>
    <m/>
    <m/>
    <m/>
    <m/>
    <s v="none"/>
    <m/>
    <m/>
    <m/>
    <x v="0"/>
    <m/>
    <x v="0"/>
  </r>
  <r>
    <s v="ESP145-18Q3 2020EUR"/>
    <x v="3"/>
    <n v="76903"/>
    <s v="BAYRON REALIZACIÓN GRÁFICA, S.L."/>
    <s v="145-18"/>
    <s v="Q3 2020"/>
    <s v="EUR"/>
    <n v="473.56"/>
    <n v="473.565"/>
    <n v="-4.9999999999954499E-3"/>
    <n v="473.56"/>
    <n v="0"/>
    <x v="0"/>
    <m/>
    <m/>
    <m/>
    <m/>
    <s v="none"/>
    <m/>
    <m/>
    <m/>
    <x v="0"/>
    <m/>
    <x v="0"/>
  </r>
  <r>
    <s v="ESP145-18Q4 2020EUR"/>
    <x v="3"/>
    <n v="76903"/>
    <s v="BAYRON REALIZACIÓN GRÁFICA, S.L."/>
    <s v="145-18"/>
    <s v="Q4 2020"/>
    <s v="EUR"/>
    <n v="232.5"/>
    <n v="232.49469999999999"/>
    <n v="5.3000000000054098E-3"/>
    <n v="232.5"/>
    <n v="0"/>
    <x v="0"/>
    <m/>
    <m/>
    <m/>
    <m/>
    <s v="none"/>
    <m/>
    <m/>
    <m/>
    <x v="0"/>
    <m/>
    <x v="0"/>
  </r>
  <r>
    <s v="ESP218-19Q1 2020EUR"/>
    <x v="3"/>
    <n v="83746"/>
    <s v="COMPANYIA GENERAL CARNIA, S.A."/>
    <s v="218-19"/>
    <s v="Q1 2020"/>
    <s v="EUR"/>
    <n v="1374.45"/>
    <n v="1374.4494"/>
    <n v="6.0000000007676103E-4"/>
    <n v="1374.45"/>
    <n v="0"/>
    <x v="0"/>
    <m/>
    <m/>
    <m/>
    <m/>
    <s v="none"/>
    <m/>
    <m/>
    <m/>
    <x v="0"/>
    <m/>
    <x v="0"/>
  </r>
  <r>
    <s v="ESP218-19Q2 2020EUR"/>
    <x v="3"/>
    <n v="83746"/>
    <s v="COMPANYIA GENERAL CARNIA, S.A."/>
    <s v="218-19"/>
    <s v="Q2 2020"/>
    <s v="EUR"/>
    <n v="4.41"/>
    <n v="4.4077999999999999"/>
    <n v="2.2000000000002001E-3"/>
    <n v="4.41"/>
    <n v="0"/>
    <x v="0"/>
    <m/>
    <m/>
    <m/>
    <m/>
    <s v="none"/>
    <m/>
    <m/>
    <m/>
    <x v="0"/>
    <m/>
    <x v="0"/>
  </r>
  <r>
    <s v="ESP218-19Q3 2020EUR"/>
    <x v="3"/>
    <n v="83746"/>
    <s v="COMPANYIA GENERAL CARNIA, S.A."/>
    <s v="218-19"/>
    <s v="Q3 2020"/>
    <s v="EUR"/>
    <n v="286.86"/>
    <n v="286.8578"/>
    <n v="2.2000000000161799E-3"/>
    <n v="286.86"/>
    <n v="0"/>
    <x v="0"/>
    <m/>
    <m/>
    <m/>
    <m/>
    <s v="none"/>
    <m/>
    <m/>
    <m/>
    <x v="0"/>
    <m/>
    <x v="0"/>
  </r>
  <r>
    <s v="ESP218-19Q4 2020EUR"/>
    <x v="3"/>
    <n v="83746"/>
    <s v="COMPANYIA GENERAL CARNIA, S.A."/>
    <s v="218-19"/>
    <s v="Q4 2020"/>
    <s v="EUR"/>
    <n v="205.37"/>
    <n v="205.36840000000001"/>
    <n v="1.59999999999627E-3"/>
    <n v="205.37"/>
    <n v="0"/>
    <x v="0"/>
    <m/>
    <m/>
    <m/>
    <m/>
    <s v="none"/>
    <m/>
    <m/>
    <m/>
    <x v="0"/>
    <m/>
    <x v="0"/>
  </r>
  <r>
    <s v="ESP153-18Q1 2020EUR"/>
    <x v="3"/>
    <n v="97073"/>
    <s v="GENERAL MARKETS FOOD SERVICE IBERICA, S.L.U."/>
    <s v="153-18"/>
    <s v="Q1 2020"/>
    <s v="EUR"/>
    <n v="9528.2000000000007"/>
    <n v="9528.2000000000007"/>
    <n v="0"/>
    <n v="9528.2000000000007"/>
    <n v="0"/>
    <x v="0"/>
    <m/>
    <m/>
    <m/>
    <m/>
    <s v="none"/>
    <m/>
    <m/>
    <m/>
    <x v="0"/>
    <m/>
    <x v="0"/>
  </r>
  <r>
    <s v="ESP153-18Q2 2020EUR"/>
    <x v="3"/>
    <n v="97073"/>
    <s v="GENERAL MARKETS FOOD SERVICE IBERICA, S.L.U."/>
    <s v="153-18"/>
    <s v="Q2 2020"/>
    <s v="EUR"/>
    <n v="607.42999999999995"/>
    <n v="607.43010000000004"/>
    <n v="-1.00000000088584E-4"/>
    <n v="607.42999999999995"/>
    <n v="0"/>
    <x v="0"/>
    <m/>
    <m/>
    <m/>
    <m/>
    <s v="none"/>
    <m/>
    <m/>
    <m/>
    <x v="0"/>
    <m/>
    <x v="0"/>
  </r>
  <r>
    <s v="ESP153-18Q3 2020EUR"/>
    <x v="3"/>
    <n v="97073"/>
    <s v="GENERAL MARKETS FOOD SERVICE IBERICA, S.L.U."/>
    <s v="153-18"/>
    <s v="Q3 2020"/>
    <s v="EUR"/>
    <n v="3438.52"/>
    <n v="3438.5171"/>
    <n v="2.8999999999541602E-3"/>
    <n v="3438.52"/>
    <n v="0"/>
    <x v="0"/>
    <m/>
    <m/>
    <m/>
    <m/>
    <s v="none"/>
    <m/>
    <m/>
    <m/>
    <x v="0"/>
    <m/>
    <x v="0"/>
  </r>
  <r>
    <s v="ESP153-18Q4 2020EUR"/>
    <x v="3"/>
    <n v="97073"/>
    <s v="GENERAL MARKETS FOOD SERVICE IBERICA, S.L.U."/>
    <s v="153-18"/>
    <s v="Q4 2020"/>
    <s v="EUR"/>
    <n v="2878.3"/>
    <n v="2878.3072000000002"/>
    <n v="-7.2000000000116398E-3"/>
    <n v="2878.3"/>
    <n v="0"/>
    <x v="0"/>
    <m/>
    <m/>
    <m/>
    <m/>
    <s v="none"/>
    <m/>
    <m/>
    <m/>
    <x v="0"/>
    <m/>
    <x v="0"/>
  </r>
  <r>
    <s v="ESP199-18Q1 2020EUR"/>
    <x v="3"/>
    <n v="99861"/>
    <s v="ALMEIDA &amp; XAVIER, LDA (SANIAX)"/>
    <s v="199-18"/>
    <s v="Q1 2020"/>
    <s v="EUR"/>
    <n v="7.87"/>
    <n v="7.8651"/>
    <n v="4.9000000000001204E-3"/>
    <n v="7.87"/>
    <n v="0"/>
    <x v="0"/>
    <m/>
    <m/>
    <m/>
    <m/>
    <s v="none"/>
    <m/>
    <m/>
    <m/>
    <x v="0"/>
    <m/>
    <x v="0"/>
  </r>
  <r>
    <s v="ESP210-19Q1 2020EUR"/>
    <x v="3"/>
    <n v="100387"/>
    <s v="GROUPE GM PENINSULA IBERICA, S.A."/>
    <s v="210-19"/>
    <s v="Q1 2020"/>
    <s v="EUR"/>
    <n v="336.8"/>
    <n v="336.79539999999997"/>
    <n v="4.6000000000390104E-3"/>
    <n v="336.8"/>
    <n v="0"/>
    <x v="0"/>
    <m/>
    <m/>
    <m/>
    <m/>
    <s v="none"/>
    <m/>
    <m/>
    <m/>
    <x v="0"/>
    <m/>
    <x v="0"/>
  </r>
  <r>
    <s v="ESP210-19Q3 2020EUR"/>
    <x v="3"/>
    <n v="100387"/>
    <s v="GROUPE GM PENINSULA IBERICA, S.A."/>
    <s v="210-19"/>
    <s v="Q3 2020"/>
    <s v="EUR"/>
    <n v="248.63"/>
    <n v="248.636"/>
    <n v="-6.0000000000002196E-3"/>
    <n v="248.63"/>
    <n v="0"/>
    <x v="0"/>
    <m/>
    <m/>
    <m/>
    <m/>
    <s v="none"/>
    <m/>
    <m/>
    <m/>
    <x v="0"/>
    <m/>
    <x v="0"/>
  </r>
  <r>
    <s v="ESP210-19Q4 2020EUR"/>
    <x v="3"/>
    <n v="100387"/>
    <s v="GROUPE GM PENINSULA IBERICA, S.A."/>
    <s v="210-19"/>
    <s v="Q4 2020"/>
    <s v="EUR"/>
    <n v="85.04"/>
    <n v="85.040199999999999"/>
    <n v="-1.99999999992428E-4"/>
    <n v="85.04"/>
    <n v="0"/>
    <x v="0"/>
    <m/>
    <m/>
    <m/>
    <m/>
    <s v="none"/>
    <m/>
    <m/>
    <m/>
    <x v="0"/>
    <m/>
    <x v="0"/>
  </r>
  <r>
    <s v="ESP194-18Q1 2020EUR"/>
    <x v="3"/>
    <n v="100652"/>
    <s v="MESTRIMAGEM, LDA"/>
    <s v="194-18"/>
    <s v="Q1 2020"/>
    <s v="EUR"/>
    <n v="39.42"/>
    <n v="39.42"/>
    <n v="0"/>
    <n v="39.42"/>
    <n v="0"/>
    <x v="0"/>
    <m/>
    <m/>
    <m/>
    <m/>
    <s v="none"/>
    <m/>
    <m/>
    <m/>
    <x v="0"/>
    <m/>
    <x v="0"/>
  </r>
  <r>
    <s v="ESP158-18Q1 2020EUR"/>
    <x v="3"/>
    <n v="105990"/>
    <s v="MANCIVENT, S.L."/>
    <s v="158-18"/>
    <s v="Q1 2020"/>
    <s v="EUR"/>
    <n v="100.53"/>
    <n v="100.52509999999999"/>
    <n v="4.9000000000063403E-3"/>
    <n v="100.53"/>
    <n v="0"/>
    <x v="0"/>
    <m/>
    <m/>
    <m/>
    <m/>
    <s v="none"/>
    <m/>
    <m/>
    <m/>
    <x v="0"/>
    <m/>
    <x v="0"/>
  </r>
  <r>
    <s v="ESP158-18Q2 2020EUR"/>
    <x v="3"/>
    <n v="105990"/>
    <s v="MANCIVENT, S.L."/>
    <s v="158-18"/>
    <s v="Q2 2020"/>
    <s v="EUR"/>
    <n v="91.48"/>
    <n v="91.484999999999999"/>
    <n v="-4.9999999999954499E-3"/>
    <n v="91.48"/>
    <n v="0"/>
    <x v="0"/>
    <m/>
    <m/>
    <m/>
    <m/>
    <s v="none"/>
    <m/>
    <m/>
    <m/>
    <x v="0"/>
    <m/>
    <x v="0"/>
  </r>
  <r>
    <s v="ESP158-18Q3 2020EUR"/>
    <x v="3"/>
    <n v="105990"/>
    <s v="MANCIVENT, S.L."/>
    <s v="158-18"/>
    <s v="Q3 2020"/>
    <s v="EUR"/>
    <n v="27.99"/>
    <n v="27.991"/>
    <n v="-1.00000000000122E-3"/>
    <n v="27.99"/>
    <n v="0"/>
    <x v="0"/>
    <m/>
    <m/>
    <m/>
    <m/>
    <s v="none"/>
    <m/>
    <m/>
    <m/>
    <x v="0"/>
    <m/>
    <x v="0"/>
  </r>
  <r>
    <s v="ESP161-18Q1 2020EUR"/>
    <x v="3"/>
    <n v="109542"/>
    <s v="NUEVA COCINA MEDITERRANEA 2002, S.L."/>
    <s v="161-18"/>
    <s v="Q1 2020"/>
    <s v="EUR"/>
    <n v="416.01"/>
    <n v="416.00760000000002"/>
    <n v="2.3999999999659801E-3"/>
    <n v="416.01"/>
    <n v="0"/>
    <x v="0"/>
    <m/>
    <m/>
    <m/>
    <m/>
    <s v="none"/>
    <m/>
    <m/>
    <m/>
    <x v="0"/>
    <m/>
    <x v="0"/>
  </r>
  <r>
    <s v="ESP161-18Q2 2020EUR"/>
    <x v="3"/>
    <n v="109542"/>
    <s v="NUEVA COCINA MEDITERRANEA 2002, S.L."/>
    <s v="161-18"/>
    <s v="Q2 2020"/>
    <s v="EUR"/>
    <n v="26"/>
    <n v="25.996300000000002"/>
    <n v="3.6999999999984801E-3"/>
    <n v="26"/>
    <n v="0"/>
    <x v="0"/>
    <m/>
    <m/>
    <m/>
    <m/>
    <s v="none"/>
    <m/>
    <m/>
    <m/>
    <x v="0"/>
    <m/>
    <x v="0"/>
  </r>
  <r>
    <s v="ESP161-18Q3 2020EUR"/>
    <x v="3"/>
    <n v="109542"/>
    <s v="NUEVA COCINA MEDITERRANEA 2002, S.L."/>
    <s v="161-18"/>
    <s v="Q3 2020"/>
    <s v="EUR"/>
    <n v="114.58"/>
    <n v="114.581"/>
    <n v="-1.0000000000047701E-3"/>
    <n v="114.58"/>
    <n v="0"/>
    <x v="0"/>
    <m/>
    <m/>
    <m/>
    <m/>
    <s v="none"/>
    <m/>
    <m/>
    <m/>
    <x v="0"/>
    <m/>
    <x v="0"/>
  </r>
  <r>
    <s v="ESP161-18Q4 2020EUR"/>
    <x v="3"/>
    <n v="109542"/>
    <s v="NUEVA COCINA MEDITERRANEA 2002, S.L."/>
    <s v="161-18"/>
    <s v="Q4 2020"/>
    <s v="EUR"/>
    <n v="222.41"/>
    <n v="222.40710000000001"/>
    <n v="2.8999999999825801E-3"/>
    <n v="222.41"/>
    <n v="0"/>
    <x v="0"/>
    <m/>
    <m/>
    <m/>
    <m/>
    <s v="none"/>
    <m/>
    <m/>
    <m/>
    <x v="0"/>
    <m/>
    <x v="0"/>
  </r>
  <r>
    <s v="ESP182-18Q1 2020EUR"/>
    <x v="3"/>
    <n v="110725"/>
    <s v="SIH MADRID 2004, S.L."/>
    <s v="182-18"/>
    <s v="Q1 2020"/>
    <s v="EUR"/>
    <n v="307.72000000000003"/>
    <n v="307.72140000000002"/>
    <n v="-1.39999999998963E-3"/>
    <n v="307.72000000000003"/>
    <n v="0"/>
    <x v="0"/>
    <m/>
    <m/>
    <m/>
    <m/>
    <s v="none"/>
    <m/>
    <m/>
    <m/>
    <x v="0"/>
    <m/>
    <x v="0"/>
  </r>
  <r>
    <s v="ESP182-18Q2 2020EUR"/>
    <x v="3"/>
    <n v="110725"/>
    <s v="SIH MADRID 2004, S.L."/>
    <s v="182-18"/>
    <s v="Q2 2020"/>
    <s v="EUR"/>
    <n v="46.72"/>
    <n v="46.7179"/>
    <n v="2.0999999999986498E-3"/>
    <n v="46.72"/>
    <n v="0"/>
    <x v="0"/>
    <m/>
    <m/>
    <m/>
    <m/>
    <s v="none"/>
    <m/>
    <m/>
    <m/>
    <x v="0"/>
    <m/>
    <x v="0"/>
  </r>
  <r>
    <s v="ESP182-18Q3 2020EUR"/>
    <x v="3"/>
    <n v="110725"/>
    <s v="SIH MADRID 2004, S.L."/>
    <s v="182-18"/>
    <s v="Q3 2020"/>
    <s v="EUR"/>
    <n v="12.4"/>
    <n v="12.401300000000001"/>
    <n v="-1.3000000000005199E-3"/>
    <n v="12.4"/>
    <n v="0"/>
    <x v="0"/>
    <m/>
    <m/>
    <m/>
    <m/>
    <s v="none"/>
    <m/>
    <m/>
    <m/>
    <x v="0"/>
    <m/>
    <x v="0"/>
  </r>
  <r>
    <s v="ESP182-18Q4 2020EUR"/>
    <x v="3"/>
    <n v="110725"/>
    <s v="SIH MADRID 2004, S.L."/>
    <s v="182-18"/>
    <s v="Q4 2020"/>
    <s v="EUR"/>
    <n v="6.12"/>
    <n v="6.1191000000000004"/>
    <n v="8.9999999999967797E-4"/>
    <n v="6.12"/>
    <n v="0"/>
    <x v="0"/>
    <m/>
    <m/>
    <m/>
    <m/>
    <s v="none"/>
    <m/>
    <m/>
    <m/>
    <x v="0"/>
    <m/>
    <x v="0"/>
  </r>
  <r>
    <s v="ESP204-19Q1 2020EUR"/>
    <x v="3"/>
    <n v="120040"/>
    <s v="LABAQUA, S.A."/>
    <s v="204-19"/>
    <s v="Q1 2020"/>
    <s v="EUR"/>
    <n v="20.32"/>
    <n v="20.322600000000001"/>
    <n v="-2.6000000000010398E-3"/>
    <n v="20.32"/>
    <n v="0"/>
    <x v="0"/>
    <m/>
    <m/>
    <m/>
    <m/>
    <s v="none"/>
    <m/>
    <m/>
    <m/>
    <x v="0"/>
    <m/>
    <x v="0"/>
  </r>
  <r>
    <s v="ESP204-19Q2 2020EUR"/>
    <x v="3"/>
    <n v="120040"/>
    <s v="LABAQUA, S.A."/>
    <s v="204-19"/>
    <s v="Q2 2020"/>
    <s v="EUR"/>
    <n v="52.7"/>
    <n v="52.698799999999999"/>
    <n v="1.2000000000043001E-3"/>
    <n v="52.7"/>
    <n v="0"/>
    <x v="0"/>
    <m/>
    <m/>
    <m/>
    <m/>
    <s v="none"/>
    <m/>
    <m/>
    <m/>
    <x v="0"/>
    <m/>
    <x v="0"/>
  </r>
  <r>
    <s v="ESP204-19Q3 2020EUR"/>
    <x v="3"/>
    <n v="120040"/>
    <s v="LABAQUA, S.A."/>
    <s v="204-19"/>
    <s v="Q3 2020"/>
    <s v="EUR"/>
    <n v="19.62"/>
    <n v="19.624400000000001"/>
    <n v="-4.4000000000004001E-3"/>
    <n v="19.62"/>
    <n v="0"/>
    <x v="0"/>
    <m/>
    <m/>
    <m/>
    <m/>
    <s v="none"/>
    <m/>
    <m/>
    <m/>
    <x v="0"/>
    <m/>
    <x v="0"/>
  </r>
  <r>
    <s v="ESP204-19Q4 2020EUR"/>
    <x v="3"/>
    <n v="120040"/>
    <s v="LABAQUA, S.A."/>
    <s v="204-19"/>
    <s v="Q4 2020"/>
    <s v="EUR"/>
    <n v="2431.62"/>
    <n v="2431.6174000000001"/>
    <n v="2.59999999980209E-3"/>
    <n v="2431.62"/>
    <n v="0"/>
    <x v="0"/>
    <m/>
    <m/>
    <m/>
    <m/>
    <s v="none"/>
    <m/>
    <m/>
    <m/>
    <x v="0"/>
    <m/>
    <x v="0"/>
  </r>
  <r>
    <s v="ESP232-19Q1 2020EUR"/>
    <x v="3"/>
    <n v="120993"/>
    <s v="INSIDE TEXTIL S.L."/>
    <s v="232-19"/>
    <s v="Q1 2020"/>
    <s v="EUR"/>
    <n v="149.87"/>
    <n v="149.87190000000001"/>
    <n v="-1.90000000000623E-3"/>
    <n v="149.87"/>
    <n v="0"/>
    <x v="0"/>
    <m/>
    <m/>
    <m/>
    <m/>
    <s v="none"/>
    <m/>
    <m/>
    <m/>
    <x v="0"/>
    <m/>
    <x v="0"/>
  </r>
  <r>
    <s v="ESP232-19Q2 2020EUR"/>
    <x v="3"/>
    <n v="120993"/>
    <s v="INSIDE TEXTIL S.L."/>
    <s v="232-19"/>
    <s v="Q2 2020"/>
    <s v="EUR"/>
    <n v="99.67"/>
    <n v="99.669300000000007"/>
    <n v="6.9999999999481501E-4"/>
    <n v="99.67"/>
    <n v="0"/>
    <x v="0"/>
    <m/>
    <m/>
    <m/>
    <m/>
    <s v="none"/>
    <m/>
    <m/>
    <m/>
    <x v="0"/>
    <m/>
    <x v="0"/>
  </r>
  <r>
    <s v="ESP232-19Q3 2020EUR"/>
    <x v="3"/>
    <n v="120993"/>
    <s v="INSIDE TEXTIL S.L."/>
    <s v="232-19"/>
    <s v="Q3 2020"/>
    <s v="EUR"/>
    <n v="6.65"/>
    <n v="6.6492000000000004"/>
    <n v="7.9999999999991103E-4"/>
    <n v="6.65"/>
    <n v="0"/>
    <x v="0"/>
    <m/>
    <m/>
    <m/>
    <m/>
    <s v="none"/>
    <m/>
    <m/>
    <m/>
    <x v="0"/>
    <m/>
    <x v="0"/>
  </r>
  <r>
    <s v="ESP169-18Q2 2020EUR"/>
    <x v="3"/>
    <n v="167543"/>
    <s v="NUEVO VALOR GRAPHICO, S.L."/>
    <s v="169-18"/>
    <s v="Q2 2020"/>
    <s v="EUR"/>
    <n v="176.36"/>
    <n v="176.35740000000001"/>
    <n v="2.6000000000010398E-3"/>
    <n v="176.36"/>
    <n v="0"/>
    <x v="0"/>
    <m/>
    <m/>
    <m/>
    <m/>
    <s v="none"/>
    <m/>
    <m/>
    <m/>
    <x v="0"/>
    <m/>
    <x v="0"/>
  </r>
  <r>
    <s v="ESP169-18Q3 2020EUR"/>
    <x v="3"/>
    <n v="167543"/>
    <s v="NUEVO VALOR GRAPHICO, S.L."/>
    <s v="169-18"/>
    <s v="Q3 2020"/>
    <s v="EUR"/>
    <n v="10.39"/>
    <n v="10.392799999999999"/>
    <n v="-2.7999999999988E-3"/>
    <n v="10.39"/>
    <n v="0"/>
    <x v="0"/>
    <m/>
    <m/>
    <m/>
    <m/>
    <s v="none"/>
    <m/>
    <m/>
    <m/>
    <x v="0"/>
    <m/>
    <x v="0"/>
  </r>
  <r>
    <s v="ESP169-18Q4 2020EUR"/>
    <x v="3"/>
    <n v="167543"/>
    <s v="NUEVO VALOR GRAPHICO, S.L."/>
    <s v="169-18"/>
    <s v="Q4 2020"/>
    <s v="EUR"/>
    <n v="993.33"/>
    <n v="993.33330000000001"/>
    <n v="-3.2999999999674401E-3"/>
    <n v="993.33"/>
    <n v="0"/>
    <x v="0"/>
    <m/>
    <m/>
    <m/>
    <m/>
    <s v="none"/>
    <m/>
    <m/>
    <m/>
    <x v="0"/>
    <m/>
    <x v="0"/>
  </r>
  <r>
    <s v="ESP251-20Q1 2020EUR"/>
    <x v="3"/>
    <n v="178520"/>
    <s v="AGUAPURA AGUAVIVA SL"/>
    <s v="251-20"/>
    <s v="Q1 2020"/>
    <s v="EUR"/>
    <n v="86.29"/>
    <n v="86.29"/>
    <n v="0"/>
    <n v="86.29"/>
    <n v="0"/>
    <x v="0"/>
    <m/>
    <m/>
    <m/>
    <m/>
    <s v="none"/>
    <m/>
    <m/>
    <m/>
    <x v="0"/>
    <m/>
    <x v="0"/>
  </r>
  <r>
    <s v="ESP251-20Q2 2020EUR"/>
    <x v="3"/>
    <n v="178520"/>
    <s v="AGUAPURA AGUAVIVA SL"/>
    <s v="251-20"/>
    <s v="Q2 2020"/>
    <s v="EUR"/>
    <n v="-4.18"/>
    <n v="-4.181"/>
    <n v="1.0000000000003301E-3"/>
    <n v="-4.18"/>
    <n v="0"/>
    <x v="0"/>
    <m/>
    <m/>
    <m/>
    <m/>
    <s v="none"/>
    <m/>
    <m/>
    <m/>
    <x v="0"/>
    <m/>
    <x v="0"/>
  </r>
  <r>
    <s v="ESP251-20Q3 2020EUR"/>
    <x v="3"/>
    <n v="178520"/>
    <s v="AGUAPURA AGUAVIVA SL"/>
    <s v="251-20"/>
    <s v="Q3 2020"/>
    <s v="EUR"/>
    <n v="64.42"/>
    <n v="64.424999999999997"/>
    <n v="-4.9999999999954499E-3"/>
    <n v="64.42"/>
    <n v="0"/>
    <x v="0"/>
    <m/>
    <m/>
    <m/>
    <m/>
    <s v="none"/>
    <m/>
    <m/>
    <m/>
    <x v="0"/>
    <m/>
    <x v="0"/>
  </r>
  <r>
    <s v="ESP251-20Q4 2020EUR"/>
    <x v="3"/>
    <n v="178520"/>
    <s v="AGUAPURA AGUAVIVA SL"/>
    <s v="251-20"/>
    <s v="Q4 2020"/>
    <s v="EUR"/>
    <n v="33.619999999999997"/>
    <n v="33.619"/>
    <n v="9.9999999999766899E-4"/>
    <n v="33.619999999999997"/>
    <n v="0"/>
    <x v="0"/>
    <m/>
    <m/>
    <m/>
    <m/>
    <s v="none"/>
    <m/>
    <m/>
    <m/>
    <x v="0"/>
    <m/>
    <x v="0"/>
  </r>
  <r>
    <s v="ESP229-19Q1 2020EUR"/>
    <x v="3"/>
    <n v="181104"/>
    <s v="MARKETING CREATION"/>
    <s v="229-19"/>
    <s v="Q1 2020"/>
    <s v="EUR"/>
    <n v="16.920000000000002"/>
    <n v="16.920000000000002"/>
    <n v="0"/>
    <n v="16.920000000000002"/>
    <n v="0"/>
    <x v="0"/>
    <m/>
    <m/>
    <m/>
    <m/>
    <s v="none"/>
    <m/>
    <m/>
    <m/>
    <x v="0"/>
    <m/>
    <x v="0"/>
  </r>
  <r>
    <s v="ESP170-19Q4 2020EUR"/>
    <x v="3"/>
    <n v="190446"/>
    <s v="BUSTPER, S.A."/>
    <s v="170-19"/>
    <s v="Q4 2020"/>
    <s v="EUR"/>
    <n v="47.69"/>
    <n v="47.6892"/>
    <n v="7.9999999999813499E-4"/>
    <n v="47.69"/>
    <n v="0"/>
    <x v="0"/>
    <m/>
    <m/>
    <m/>
    <m/>
    <s v="none"/>
    <m/>
    <m/>
    <m/>
    <x v="0"/>
    <m/>
    <x v="0"/>
  </r>
  <r>
    <s v="ESP175-18Q1 2020EUR"/>
    <x v="3"/>
    <n v="191240"/>
    <s v="ADAMO TELECOM IBERIA, S.A."/>
    <s v="175-18"/>
    <s v="Q1 2020"/>
    <s v="EUR"/>
    <n v="388.81"/>
    <n v="388.81049999999999"/>
    <n v="-4.9999999998817603E-4"/>
    <n v="388.81"/>
    <n v="0"/>
    <x v="0"/>
    <m/>
    <m/>
    <m/>
    <m/>
    <s v="none"/>
    <m/>
    <m/>
    <m/>
    <x v="0"/>
    <m/>
    <x v="0"/>
  </r>
  <r>
    <s v="ESP175-18Q2 2020EUR"/>
    <x v="3"/>
    <n v="191240"/>
    <s v="ADAMO TELECOM IBERIA, S.A."/>
    <s v="175-18"/>
    <s v="Q2 2020"/>
    <s v="EUR"/>
    <n v="382.43"/>
    <n v="382.43090000000001"/>
    <n v="-9.0000000000145497E-4"/>
    <n v="382.43"/>
    <n v="0"/>
    <x v="0"/>
    <m/>
    <m/>
    <m/>
    <m/>
    <s v="none"/>
    <m/>
    <m/>
    <m/>
    <x v="0"/>
    <m/>
    <x v="0"/>
  </r>
  <r>
    <s v="ESP175-18Q3 2020EUR"/>
    <x v="3"/>
    <n v="191240"/>
    <s v="ADAMO TELECOM IBERIA, S.A."/>
    <s v="175-18"/>
    <s v="Q3 2020"/>
    <s v="EUR"/>
    <n v="388.81"/>
    <n v="388.81049999999999"/>
    <n v="-4.9999999998817603E-4"/>
    <n v="388.81"/>
    <n v="0"/>
    <x v="0"/>
    <m/>
    <m/>
    <m/>
    <m/>
    <s v="none"/>
    <m/>
    <m/>
    <m/>
    <x v="0"/>
    <m/>
    <x v="0"/>
  </r>
  <r>
    <s v="ESP175-18Q4 2020EUR"/>
    <x v="3"/>
    <n v="191240"/>
    <s v="ADAMO TELECOM IBERIA, S.A."/>
    <s v="175-18"/>
    <s v="Q4 2020"/>
    <s v="EUR"/>
    <n v="388.81"/>
    <n v="388.81049999999999"/>
    <n v="-4.9999999998817603E-4"/>
    <n v="388.81"/>
    <n v="0"/>
    <x v="0"/>
    <m/>
    <m/>
    <m/>
    <m/>
    <s v="none"/>
    <m/>
    <m/>
    <m/>
    <x v="0"/>
    <m/>
    <x v="0"/>
  </r>
  <r>
    <s v="ESP171-18Q1 2020EUR"/>
    <x v="3"/>
    <n v="197147"/>
    <s v="EDEN SPRINGS ESPAÑA, S.A."/>
    <s v="171-18"/>
    <s v="Q1 2020"/>
    <s v="EUR"/>
    <n v="99.38"/>
    <n v="99.381"/>
    <n v="-1.0000000000047701E-3"/>
    <n v="99.38"/>
    <n v="0"/>
    <x v="0"/>
    <m/>
    <m/>
    <m/>
    <m/>
    <s v="none"/>
    <m/>
    <m/>
    <m/>
    <x v="0"/>
    <m/>
    <x v="0"/>
  </r>
  <r>
    <s v="ESP171-18Q2 2020EUR"/>
    <x v="3"/>
    <n v="197147"/>
    <s v="EDEN SPRINGS ESPAÑA, S.A."/>
    <s v="171-18"/>
    <s v="Q2 2020"/>
    <s v="EUR"/>
    <n v="25.47"/>
    <n v="25.469200000000001"/>
    <n v="7.9999999999813499E-4"/>
    <n v="25.47"/>
    <n v="0"/>
    <x v="0"/>
    <m/>
    <m/>
    <m/>
    <m/>
    <s v="none"/>
    <m/>
    <m/>
    <m/>
    <x v="0"/>
    <m/>
    <x v="0"/>
  </r>
  <r>
    <s v="ESP171-18Q3 2020EUR"/>
    <x v="3"/>
    <n v="197147"/>
    <s v="EDEN SPRINGS ESPAÑA, S.A."/>
    <s v="171-18"/>
    <s v="Q3 2020"/>
    <s v="EUR"/>
    <n v="19.239999999999998"/>
    <n v="19.236999999999998"/>
    <n v="3.0000000000001098E-3"/>
    <n v="19.239999999999998"/>
    <n v="0"/>
    <x v="0"/>
    <m/>
    <m/>
    <m/>
    <m/>
    <s v="none"/>
    <m/>
    <m/>
    <m/>
    <x v="0"/>
    <m/>
    <x v="0"/>
  </r>
  <r>
    <s v="ESP171-18Q4 2020EUR"/>
    <x v="3"/>
    <n v="197147"/>
    <s v="EDEN SPRINGS ESPAÑA, S.A."/>
    <s v="171-18"/>
    <s v="Q4 2020"/>
    <s v="EUR"/>
    <n v="11.21"/>
    <n v="11.2079"/>
    <n v="2.1000000000004301E-3"/>
    <n v="11.21"/>
    <n v="0"/>
    <x v="0"/>
    <m/>
    <m/>
    <m/>
    <m/>
    <s v="none"/>
    <m/>
    <m/>
    <m/>
    <x v="0"/>
    <m/>
    <x v="0"/>
  </r>
  <r>
    <s v="ESP168-18Q1 2020EUR"/>
    <x v="3"/>
    <n v="197557"/>
    <s v="REXEL SPAIN, S.L."/>
    <s v="168-18"/>
    <s v="Q1 2020"/>
    <s v="EUR"/>
    <n v="92.43"/>
    <n v="92.430099999999996"/>
    <n v="-9.9999999989108801E-5"/>
    <n v="92.43"/>
    <n v="0"/>
    <x v="0"/>
    <m/>
    <m/>
    <m/>
    <m/>
    <s v="none"/>
    <m/>
    <m/>
    <m/>
    <x v="0"/>
    <m/>
    <x v="0"/>
  </r>
  <r>
    <s v="ESP168-18Q2 2020EUR"/>
    <x v="3"/>
    <n v="197557"/>
    <s v="REXEL SPAIN, S.L."/>
    <s v="168-18"/>
    <s v="Q2 2020"/>
    <s v="EUR"/>
    <n v="-27.81"/>
    <n v="-27.807300000000001"/>
    <n v="-2.7000000000008098E-3"/>
    <n v="-27.81"/>
    <n v="0"/>
    <x v="0"/>
    <m/>
    <m/>
    <m/>
    <m/>
    <s v="none"/>
    <m/>
    <m/>
    <m/>
    <x v="0"/>
    <m/>
    <x v="0"/>
  </r>
  <r>
    <s v="ESP168-18Q3 2020EUR"/>
    <x v="3"/>
    <n v="197557"/>
    <s v="REXEL SPAIN, S.L."/>
    <s v="168-18"/>
    <s v="Q3 2020"/>
    <s v="EUR"/>
    <n v="73.75"/>
    <n v="73.7453"/>
    <n v="4.6999999999997001E-3"/>
    <n v="73.75"/>
    <n v="0"/>
    <x v="0"/>
    <m/>
    <m/>
    <m/>
    <m/>
    <s v="none"/>
    <m/>
    <m/>
    <m/>
    <x v="0"/>
    <m/>
    <x v="0"/>
  </r>
  <r>
    <s v="ESP168-18Q4 2020EUR"/>
    <x v="3"/>
    <n v="197557"/>
    <s v="REXEL SPAIN, S.L."/>
    <s v="168-18"/>
    <s v="Q4 2020"/>
    <s v="EUR"/>
    <n v="43.01"/>
    <n v="43.012500000000003"/>
    <n v="-2.4999999999977202E-3"/>
    <n v="43.01"/>
    <n v="0"/>
    <x v="0"/>
    <m/>
    <m/>
    <m/>
    <m/>
    <s v="none"/>
    <m/>
    <m/>
    <m/>
    <x v="0"/>
    <m/>
    <x v="0"/>
  </r>
  <r>
    <s v="ESP196-18Q1 2020EUR"/>
    <x v="3"/>
    <n v="225572"/>
    <s v="AGUAS DE SOLAN DE CABRAS, S.A."/>
    <s v="196-18"/>
    <s v="Q1 2020"/>
    <s v="EUR"/>
    <n v="64.83"/>
    <m/>
    <n v="64.83"/>
    <n v="64.834500000000006"/>
    <n v="-4.5000000000072699E-3"/>
    <x v="3"/>
    <s v="[31014]"/>
    <s v="[13572]"/>
    <s v="no rebate, with contract attached"/>
    <s v="2021-05-06 18:31:51 +0200"/>
    <s v="none"/>
    <m/>
    <m/>
    <m/>
    <x v="0"/>
    <m/>
    <x v="0"/>
  </r>
  <r>
    <s v="ESP196-18Q2 2020EUR"/>
    <x v="3"/>
    <n v="225572"/>
    <s v="AGUAS DE SOLAN DE CABRAS, S.A."/>
    <s v="196-18"/>
    <s v="Q2 2020"/>
    <s v="EUR"/>
    <n v="3.25"/>
    <n v="3.2475000000000001"/>
    <n v="2.4999999999999402E-3"/>
    <n v="3.2475000000000001"/>
    <n v="2.4999999999999402E-3"/>
    <x v="0"/>
    <m/>
    <m/>
    <m/>
    <m/>
    <s v="none"/>
    <m/>
    <m/>
    <m/>
    <x v="0"/>
    <m/>
    <x v="0"/>
  </r>
  <r>
    <s v="ESP196-18Q3 2020EUR"/>
    <x v="3"/>
    <n v="225572"/>
    <s v="AGUAS DE SOLAN DE CABRAS, S.A."/>
    <s v="196-18"/>
    <s v="Q3 2020"/>
    <s v="EUR"/>
    <n v="22.52"/>
    <n v="22.517499999999998"/>
    <n v="2.5000000000012699E-3"/>
    <n v="22.517499999999998"/>
    <n v="2.5000000000012699E-3"/>
    <x v="0"/>
    <m/>
    <m/>
    <m/>
    <m/>
    <s v="none"/>
    <m/>
    <m/>
    <m/>
    <x v="0"/>
    <m/>
    <x v="0"/>
  </r>
  <r>
    <s v="ESP196-18Q4 2020EUR"/>
    <x v="3"/>
    <n v="225572"/>
    <s v="AGUAS DE SOLAN DE CABRAS, S.A."/>
    <s v="196-18"/>
    <s v="Q4 2020"/>
    <s v="EUR"/>
    <n v="14.02"/>
    <n v="14.016"/>
    <n v="3.9999999999995499E-3"/>
    <n v="14.016"/>
    <n v="3.9999999999995499E-3"/>
    <x v="0"/>
    <m/>
    <m/>
    <m/>
    <m/>
    <s v="none"/>
    <m/>
    <m/>
    <m/>
    <x v="0"/>
    <m/>
    <x v="0"/>
  </r>
  <r>
    <s v="ESP128-18Q1 2020EUR"/>
    <x v="3"/>
    <n v="239245"/>
    <s v="NTT SPAIN INTELLIGENT TECHNOLOGIES AND SERVICES S.L (ex dimension data)"/>
    <s v="128-18"/>
    <s v="Q1 2020"/>
    <s v="EUR"/>
    <n v="23.42"/>
    <n v="23.417899999999999"/>
    <n v="2.1000000000022099E-3"/>
    <n v="23.42"/>
    <n v="0"/>
    <x v="0"/>
    <m/>
    <m/>
    <m/>
    <m/>
    <s v="none"/>
    <m/>
    <m/>
    <m/>
    <x v="0"/>
    <m/>
    <x v="0"/>
  </r>
  <r>
    <s v="ESP128-18Q2 2020EUR"/>
    <x v="3"/>
    <n v="239245"/>
    <s v="NTT SPAIN INTELLIGENT TECHNOLOGIES AND SERVICES S.L (ex dimension data)"/>
    <s v="128-18"/>
    <s v="Q2 2020"/>
    <s v="EUR"/>
    <n v="82.9"/>
    <n v="82.906000000000006"/>
    <n v="-6.0000000000002196E-3"/>
    <n v="82.9"/>
    <n v="0"/>
    <x v="0"/>
    <m/>
    <m/>
    <m/>
    <m/>
    <s v="none"/>
    <m/>
    <m/>
    <m/>
    <x v="0"/>
    <m/>
    <x v="0"/>
  </r>
  <r>
    <s v="ESP128-18Q4 2020EUR"/>
    <x v="3"/>
    <n v="239245"/>
    <s v="NTT SPAIN INTELLIGENT TECHNOLOGIES AND SERVICES S.L (ex dimension data)"/>
    <s v="128-18"/>
    <s v="Q4 2020"/>
    <s v="EUR"/>
    <n v="23.49"/>
    <n v="23.498699999999999"/>
    <n v="-8.6999999999974806E-3"/>
    <n v="23.49"/>
    <n v="0"/>
    <x v="0"/>
    <m/>
    <m/>
    <m/>
    <m/>
    <s v="none"/>
    <m/>
    <m/>
    <m/>
    <x v="0"/>
    <m/>
    <x v="0"/>
  </r>
  <r>
    <s v="ESP177-18Q1 2020EUR"/>
    <x v="3"/>
    <n v="240623"/>
    <s v="CARNICAS SAENZ, S.L."/>
    <s v="177-18"/>
    <s v="Q1 2020"/>
    <s v="EUR"/>
    <n v="194.95"/>
    <n v="194.94640000000001"/>
    <n v="3.5999999999773899E-3"/>
    <n v="194.95"/>
    <n v="0"/>
    <x v="0"/>
    <m/>
    <m/>
    <m/>
    <m/>
    <s v="none"/>
    <m/>
    <m/>
    <m/>
    <x v="0"/>
    <m/>
    <x v="0"/>
  </r>
  <r>
    <s v="ESP177-18Q3 2020EUR"/>
    <x v="3"/>
    <n v="240623"/>
    <s v="CARNICAS SAENZ, S.L."/>
    <s v="177-18"/>
    <s v="Q3 2020"/>
    <s v="EUR"/>
    <n v="3.11"/>
    <n v="3.1086999999999998"/>
    <n v="1.30000000000007E-3"/>
    <n v="3.11"/>
    <n v="0"/>
    <x v="0"/>
    <m/>
    <m/>
    <m/>
    <m/>
    <s v="none"/>
    <m/>
    <m/>
    <m/>
    <x v="0"/>
    <m/>
    <x v="0"/>
  </r>
  <r>
    <s v="ESP177Ibis-18Q1 2020EUR"/>
    <x v="3"/>
    <n v="240623"/>
    <s v="CARNICAS SAENZ, S.L."/>
    <s v="177Ibis-18"/>
    <s v="Q1 2020"/>
    <s v="EUR"/>
    <n v="1213.83"/>
    <n v="1213.8296"/>
    <n v="3.9999999989959103E-4"/>
    <n v="1213.83"/>
    <n v="0"/>
    <x v="0"/>
    <m/>
    <m/>
    <m/>
    <m/>
    <s v="none"/>
    <m/>
    <m/>
    <m/>
    <x v="0"/>
    <m/>
    <x v="0"/>
  </r>
  <r>
    <s v="ESP177Ibis-18Q2 2020EUR"/>
    <x v="3"/>
    <n v="240623"/>
    <s v="CARNICAS SAENZ, S.L."/>
    <s v="177Ibis-18"/>
    <s v="Q2 2020"/>
    <s v="EUR"/>
    <n v="63.76"/>
    <n v="63.759099999999997"/>
    <n v="9.0000000000145497E-4"/>
    <n v="63.76"/>
    <n v="0"/>
    <x v="0"/>
    <m/>
    <m/>
    <m/>
    <m/>
    <s v="none"/>
    <m/>
    <m/>
    <m/>
    <x v="0"/>
    <m/>
    <x v="0"/>
  </r>
  <r>
    <s v="ESP177Ibis-18Q3 2020EUR"/>
    <x v="3"/>
    <n v="240623"/>
    <s v="CARNICAS SAENZ, S.L."/>
    <s v="177Ibis-18"/>
    <s v="Q3 2020"/>
    <s v="EUR"/>
    <n v="319.88"/>
    <n v="319.87920000000003"/>
    <n v="7.9999999996971296E-4"/>
    <n v="319.88"/>
    <n v="0"/>
    <x v="0"/>
    <m/>
    <m/>
    <m/>
    <m/>
    <s v="none"/>
    <m/>
    <m/>
    <m/>
    <x v="0"/>
    <m/>
    <x v="0"/>
  </r>
  <r>
    <s v="ESP177Ibis-18Q4 2020EUR"/>
    <x v="3"/>
    <n v="240623"/>
    <s v="CARNICAS SAENZ, S.L."/>
    <s v="177Ibis-18"/>
    <s v="Q4 2020"/>
    <s v="EUR"/>
    <n v="177.6"/>
    <n v="177.59960000000001"/>
    <n v="3.9999999998485599E-4"/>
    <n v="177.6"/>
    <n v="0"/>
    <x v="0"/>
    <m/>
    <m/>
    <m/>
    <m/>
    <s v="none"/>
    <m/>
    <m/>
    <m/>
    <x v="0"/>
    <m/>
    <x v="0"/>
  </r>
  <r>
    <s v="ESP221-19Q1 2020EUR"/>
    <x v="3"/>
    <n v="242778"/>
    <s v="FRUTAS ARIAS RUBIO, S.L."/>
    <s v="221-19"/>
    <s v="Q1 2020"/>
    <s v="EUR"/>
    <n v="231.94"/>
    <n v="231.94239999999999"/>
    <n v="-2.3999999999944001E-3"/>
    <n v="231.94239999999999"/>
    <n v="-2.3999999999944001E-3"/>
    <x v="0"/>
    <m/>
    <m/>
    <m/>
    <m/>
    <s v="none"/>
    <m/>
    <m/>
    <m/>
    <x v="0"/>
    <m/>
    <x v="0"/>
  </r>
  <r>
    <s v="ESP221-19Q2 2020EUR"/>
    <x v="3"/>
    <n v="242778"/>
    <s v="FRUTAS ARIAS RUBIO, S.L."/>
    <s v="221-19"/>
    <s v="Q2 2020"/>
    <s v="EUR"/>
    <n v="12.21"/>
    <m/>
    <n v="12.21"/>
    <n v="12.211600000000001"/>
    <n v="-1.5999999999998201E-3"/>
    <x v="3"/>
    <s v="[31184]"/>
    <s v="[13327]"/>
    <s v="no rebate, with contract attached"/>
    <s v="2021-05-06 18:30:57 +0200"/>
    <s v="none"/>
    <m/>
    <m/>
    <m/>
    <x v="0"/>
    <m/>
    <x v="0"/>
  </r>
  <r>
    <s v="ESP221-19Q3 2020EUR"/>
    <x v="3"/>
    <n v="242778"/>
    <s v="FRUTAS ARIAS RUBIO, S.L."/>
    <s v="221-19"/>
    <s v="Q3 2020"/>
    <s v="EUR"/>
    <n v="87.84"/>
    <n v="87.838700000000003"/>
    <n v="1.3000000000005199E-3"/>
    <n v="87.838700000000003"/>
    <n v="1.3000000000005199E-3"/>
    <x v="0"/>
    <m/>
    <m/>
    <m/>
    <m/>
    <s v="none"/>
    <m/>
    <m/>
    <m/>
    <x v="0"/>
    <m/>
    <x v="0"/>
  </r>
  <r>
    <s v="ESP221-19Q4 2020EUR"/>
    <x v="3"/>
    <n v="242778"/>
    <s v="FRUTAS ARIAS RUBIO, S.L."/>
    <s v="221-19"/>
    <s v="Q4 2020"/>
    <s v="EUR"/>
    <n v="39.14"/>
    <n v="39.1432"/>
    <n v="-3.1999999999996402E-3"/>
    <n v="39.1432"/>
    <n v="-3.1999999999996402E-3"/>
    <x v="0"/>
    <m/>
    <m/>
    <m/>
    <m/>
    <s v="none"/>
    <m/>
    <m/>
    <m/>
    <x v="0"/>
    <m/>
    <x v="0"/>
  </r>
  <r>
    <s v="ESP227-19Q1 2020EUR"/>
    <x v="3"/>
    <n v="245078"/>
    <s v="PROGES"/>
    <s v="227-19"/>
    <s v="Q1 2020"/>
    <s v="EUR"/>
    <n v="86.76"/>
    <n v="86.757599999999996"/>
    <n v="2.4000000000086101E-3"/>
    <n v="86.76"/>
    <n v="0"/>
    <x v="0"/>
    <m/>
    <m/>
    <m/>
    <m/>
    <s v="none"/>
    <m/>
    <m/>
    <m/>
    <x v="0"/>
    <m/>
    <x v="0"/>
  </r>
  <r>
    <s v="ESP192-18Q1 2020EUR"/>
    <x v="3"/>
    <n v="252422"/>
    <s v="EUROFIRMS ETT, S.L.U."/>
    <s v="192-18"/>
    <s v="Q1 2020"/>
    <s v="EUR"/>
    <n v="1073.67"/>
    <n v="1073.6674"/>
    <n v="2.6000000000294598E-3"/>
    <n v="1073.67"/>
    <n v="0"/>
    <x v="0"/>
    <m/>
    <m/>
    <m/>
    <m/>
    <s v="none"/>
    <m/>
    <m/>
    <m/>
    <x v="0"/>
    <m/>
    <x v="0"/>
  </r>
  <r>
    <s v="ESP192-18Q3 2020EUR"/>
    <x v="3"/>
    <n v="252422"/>
    <s v="EUROFIRMS ETT, S.L.U."/>
    <s v="192-18"/>
    <s v="Q3 2020"/>
    <s v="EUR"/>
    <n v="59.41"/>
    <n v="59.410600000000002"/>
    <n v="-6.0000000000570697E-4"/>
    <n v="59.41"/>
    <n v="0"/>
    <x v="0"/>
    <m/>
    <m/>
    <m/>
    <m/>
    <s v="none"/>
    <m/>
    <m/>
    <m/>
    <x v="0"/>
    <m/>
    <x v="0"/>
  </r>
  <r>
    <s v="ESP192-18Q4 2020EUR"/>
    <x v="3"/>
    <n v="252422"/>
    <s v="EUROFIRMS ETT, S.L.U."/>
    <s v="192-18"/>
    <s v="Q4 2020"/>
    <s v="EUR"/>
    <n v="2.83"/>
    <n v="2.8285999999999998"/>
    <n v="1.4000000000002899E-3"/>
    <n v="2.83"/>
    <n v="0"/>
    <x v="0"/>
    <m/>
    <m/>
    <m/>
    <m/>
    <s v="none"/>
    <m/>
    <m/>
    <m/>
    <x v="0"/>
    <m/>
    <x v="0"/>
  </r>
  <r>
    <s v="ESP190-18Q1 2020EUR"/>
    <x v="3"/>
    <n v="256140"/>
    <s v="EVOCA IBERIA S.L."/>
    <s v="190-18"/>
    <s v="Q1 2020"/>
    <s v="EUR"/>
    <n v="147.1"/>
    <n v="147.0976"/>
    <n v="2.3999999999944001E-3"/>
    <n v="147.1"/>
    <n v="0"/>
    <x v="0"/>
    <m/>
    <m/>
    <m/>
    <m/>
    <s v="none"/>
    <m/>
    <m/>
    <m/>
    <x v="0"/>
    <m/>
    <x v="0"/>
  </r>
  <r>
    <s v="ESP190-18Q2 2020EUR"/>
    <x v="3"/>
    <n v="256140"/>
    <s v="EVOCA IBERIA S.L."/>
    <s v="190-18"/>
    <s v="Q2 2020"/>
    <s v="EUR"/>
    <n v="25.13"/>
    <n v="25.128900000000002"/>
    <n v="1.0999999999974301E-3"/>
    <n v="25.13"/>
    <n v="0"/>
    <x v="0"/>
    <m/>
    <m/>
    <m/>
    <m/>
    <s v="none"/>
    <m/>
    <m/>
    <m/>
    <x v="0"/>
    <m/>
    <x v="0"/>
  </r>
  <r>
    <s v="ESP190-18Q3 2020EUR"/>
    <x v="3"/>
    <n v="256140"/>
    <s v="EVOCA IBERIA S.L."/>
    <s v="190-18"/>
    <s v="Q3 2020"/>
    <s v="EUR"/>
    <n v="14.19"/>
    <n v="14.1875"/>
    <n v="2.4999999999995E-3"/>
    <n v="14.19"/>
    <n v="0"/>
    <x v="0"/>
    <m/>
    <m/>
    <m/>
    <m/>
    <s v="none"/>
    <m/>
    <m/>
    <m/>
    <x v="0"/>
    <m/>
    <x v="0"/>
  </r>
  <r>
    <s v="ESP190-18Q4 2020EUR"/>
    <x v="3"/>
    <n v="256140"/>
    <s v="EVOCA IBERIA S.L."/>
    <s v="190-18"/>
    <s v="Q4 2020"/>
    <s v="EUR"/>
    <n v="7.43"/>
    <n v="7.4292999999999996"/>
    <n v="7.0000000000014495E-4"/>
    <n v="7.43"/>
    <n v="0"/>
    <x v="0"/>
    <m/>
    <m/>
    <m/>
    <m/>
    <s v="none"/>
    <m/>
    <m/>
    <m/>
    <x v="0"/>
    <m/>
    <x v="0"/>
  </r>
  <r>
    <s v="ESP185-18Q1 2020EUR"/>
    <x v="3"/>
    <n v="257329"/>
    <s v="EIFFAGE ENERGIA, S.L."/>
    <s v="185-18"/>
    <s v="Q1 2020"/>
    <s v="EUR"/>
    <n v="2120.5300000000002"/>
    <n v="2120.5277999999998"/>
    <n v="2.20000000035724E-3"/>
    <n v="2120.5300000000002"/>
    <n v="0"/>
    <x v="0"/>
    <m/>
    <m/>
    <m/>
    <m/>
    <s v="none"/>
    <m/>
    <m/>
    <m/>
    <x v="0"/>
    <m/>
    <x v="0"/>
  </r>
  <r>
    <s v="ESP185-18Q2 2020EUR"/>
    <x v="3"/>
    <n v="257329"/>
    <s v="EIFFAGE ENERGIA, S.L."/>
    <s v="185-18"/>
    <s v="Q2 2020"/>
    <s v="EUR"/>
    <n v="1225.94"/>
    <n v="1225.9377999999999"/>
    <n v="2.2000000001298702E-3"/>
    <n v="1225.94"/>
    <n v="0"/>
    <x v="0"/>
    <m/>
    <m/>
    <m/>
    <m/>
    <s v="none"/>
    <m/>
    <m/>
    <m/>
    <x v="0"/>
    <m/>
    <x v="0"/>
  </r>
  <r>
    <s v="ESP185-18Q3 2020EUR"/>
    <x v="3"/>
    <n v="257329"/>
    <s v="EIFFAGE ENERGIA, S.L."/>
    <s v="185-18"/>
    <s v="Q3 2020"/>
    <s v="EUR"/>
    <n v="1683.17"/>
    <n v="1683.1665"/>
    <n v="3.5000000000309198E-3"/>
    <n v="1683.17"/>
    <n v="0"/>
    <x v="0"/>
    <m/>
    <m/>
    <m/>
    <m/>
    <s v="none"/>
    <m/>
    <m/>
    <m/>
    <x v="0"/>
    <m/>
    <x v="0"/>
  </r>
  <r>
    <s v="ESP185-18Q4 2020EUR"/>
    <x v="3"/>
    <n v="257329"/>
    <s v="EIFFAGE ENERGIA, S.L."/>
    <s v="185-18"/>
    <s v="Q4 2020"/>
    <s v="EUR"/>
    <n v="1302.3699999999999"/>
    <n v="1302.3731"/>
    <n v="-3.1000000001313302E-3"/>
    <n v="1302.3699999999999"/>
    <n v="0"/>
    <x v="0"/>
    <m/>
    <m/>
    <m/>
    <m/>
    <s v="none"/>
    <m/>
    <m/>
    <m/>
    <x v="0"/>
    <m/>
    <x v="0"/>
  </r>
  <r>
    <s v="ESP250-20Q2 2020EUR"/>
    <x v="3"/>
    <n v="258721"/>
    <s v="MARMEN NEW SERVICES S.L."/>
    <s v="250-20"/>
    <s v="Q2 2020"/>
    <s v="EUR"/>
    <n v="422.62"/>
    <n v="422.62079999999997"/>
    <n v="-7.9999999996971296E-4"/>
    <n v="422.62"/>
    <n v="0"/>
    <x v="0"/>
    <m/>
    <m/>
    <m/>
    <m/>
    <s v="none"/>
    <m/>
    <m/>
    <m/>
    <x v="0"/>
    <m/>
    <x v="0"/>
  </r>
  <r>
    <s v="ESP250-20Q3 2020EUR"/>
    <x v="3"/>
    <n v="258721"/>
    <s v="MARMEN NEW SERVICES S.L."/>
    <s v="250-20"/>
    <s v="Q3 2020"/>
    <s v="EUR"/>
    <n v="18.690000000000001"/>
    <n v="18.690899999999999"/>
    <n v="-8.9999999999790204E-4"/>
    <n v="18.690000000000001"/>
    <n v="0"/>
    <x v="0"/>
    <m/>
    <m/>
    <m/>
    <m/>
    <s v="none"/>
    <m/>
    <m/>
    <m/>
    <x v="0"/>
    <m/>
    <x v="0"/>
  </r>
  <r>
    <s v="ESP250-20Q4 2020EUR"/>
    <x v="3"/>
    <n v="258721"/>
    <s v="MARMEN NEW SERVICES S.L."/>
    <s v="250-20"/>
    <s v="Q4 2020"/>
    <s v="EUR"/>
    <n v="35.79"/>
    <n v="35.789499999999997"/>
    <n v="5.0000000000238699E-4"/>
    <n v="35.79"/>
    <n v="0"/>
    <x v="0"/>
    <m/>
    <m/>
    <m/>
    <m/>
    <s v="none"/>
    <m/>
    <m/>
    <m/>
    <x v="0"/>
    <m/>
    <x v="0"/>
  </r>
  <r>
    <s v="ESP12-18Q1 2020EUR"/>
    <x v="3"/>
    <n v="261272"/>
    <s v="COCA COLA EUROPEAN PARTNERS IBERIA, S.L.U."/>
    <s v="012-18"/>
    <s v="Q1 2020"/>
    <s v="EUR"/>
    <n v="7363.33"/>
    <n v="7363.3275999999996"/>
    <n v="2.4000000003070402E-3"/>
    <n v="7363.33"/>
    <n v="0"/>
    <x v="0"/>
    <m/>
    <m/>
    <m/>
    <m/>
    <s v="none"/>
    <m/>
    <m/>
    <m/>
    <x v="0"/>
    <m/>
    <x v="0"/>
  </r>
  <r>
    <s v="ESP12-18Q2 2020EUR"/>
    <x v="3"/>
    <n v="261272"/>
    <s v="COCA COLA EUROPEAN PARTNERS IBERIA, S.L.U."/>
    <s v="012-18"/>
    <s v="Q2 2020"/>
    <s v="EUR"/>
    <n v="371.7"/>
    <n v="371.70139999999998"/>
    <n v="-1.39999999998963E-3"/>
    <n v="371.7"/>
    <n v="0"/>
    <x v="0"/>
    <m/>
    <m/>
    <m/>
    <m/>
    <s v="none"/>
    <m/>
    <m/>
    <m/>
    <x v="0"/>
    <m/>
    <x v="0"/>
  </r>
  <r>
    <s v="ESP12-18Q3 2020EUR"/>
    <x v="3"/>
    <n v="261272"/>
    <s v="COCA COLA EUROPEAN PARTNERS IBERIA, S.L.U."/>
    <s v="012-18"/>
    <s v="Q3 2020"/>
    <s v="EUR"/>
    <n v="4314.21"/>
    <n v="4314.2111000000004"/>
    <n v="-1.10000000040599E-3"/>
    <n v="4314.21"/>
    <n v="0"/>
    <x v="0"/>
    <m/>
    <m/>
    <m/>
    <m/>
    <s v="none"/>
    <m/>
    <m/>
    <m/>
    <x v="0"/>
    <m/>
    <x v="0"/>
  </r>
  <r>
    <s v="ESP12-18Q4 2020EUR"/>
    <x v="3"/>
    <n v="261272"/>
    <s v="COCA COLA EUROPEAN PARTNERS IBERIA, S.L.U."/>
    <s v="012-18"/>
    <s v="Q4 2020"/>
    <s v="EUR"/>
    <n v="2187.1999999999998"/>
    <n v="2187.1959000000002"/>
    <n v="4.0999999996529299E-3"/>
    <n v="2187.1999999999998"/>
    <n v="0"/>
    <x v="0"/>
    <m/>
    <m/>
    <m/>
    <m/>
    <s v="none"/>
    <m/>
    <m/>
    <m/>
    <x v="0"/>
    <m/>
    <x v="0"/>
  </r>
  <r>
    <s v="ESP187-18Q1 2020EUR"/>
    <x v="3"/>
    <n v="264908"/>
    <s v="RUBIATO PAREDES, S.L."/>
    <s v="187-18"/>
    <s v="Q1 2020"/>
    <s v="EUR"/>
    <n v="3056.46"/>
    <n v="3056.4573"/>
    <n v="2.7000000000043599E-3"/>
    <n v="3056.46"/>
    <n v="0"/>
    <x v="0"/>
    <m/>
    <m/>
    <m/>
    <m/>
    <s v="none"/>
    <m/>
    <m/>
    <m/>
    <x v="0"/>
    <m/>
    <x v="0"/>
  </r>
  <r>
    <s v="ESP187-18Q2 2020EUR"/>
    <x v="3"/>
    <n v="264908"/>
    <s v="RUBIATO PAREDES, S.L."/>
    <s v="187-18"/>
    <s v="Q2 2020"/>
    <s v="EUR"/>
    <n v="125.79"/>
    <n v="125.7893"/>
    <n v="7.0000000000902598E-4"/>
    <n v="125.79"/>
    <n v="0"/>
    <x v="0"/>
    <m/>
    <m/>
    <m/>
    <m/>
    <s v="none"/>
    <m/>
    <m/>
    <m/>
    <x v="0"/>
    <m/>
    <x v="0"/>
  </r>
  <r>
    <s v="ESP187-18Q3 2020EUR"/>
    <x v="3"/>
    <n v="264908"/>
    <s v="RUBIATO PAREDES, S.L."/>
    <s v="187-18"/>
    <s v="Q3 2020"/>
    <s v="EUR"/>
    <n v="956.58"/>
    <n v="956.57650000000001"/>
    <n v="3.5000000000309198E-3"/>
    <n v="956.58"/>
    <n v="0"/>
    <x v="0"/>
    <m/>
    <m/>
    <m/>
    <m/>
    <s v="none"/>
    <m/>
    <m/>
    <m/>
    <x v="0"/>
    <m/>
    <x v="0"/>
  </r>
  <r>
    <s v="ESP187-18Q4 2020EUR"/>
    <x v="3"/>
    <n v="264908"/>
    <s v="RUBIATO PAREDES, S.L."/>
    <s v="187-18"/>
    <s v="Q4 2020"/>
    <s v="EUR"/>
    <n v="778.76"/>
    <n v="778.76199999999994"/>
    <n v="-1.9999999999527002E-3"/>
    <n v="778.76"/>
    <n v="0"/>
    <x v="0"/>
    <m/>
    <m/>
    <m/>
    <m/>
    <s v="none"/>
    <m/>
    <m/>
    <m/>
    <x v="0"/>
    <m/>
    <x v="0"/>
  </r>
  <r>
    <s v="ESP188-18Q1 2020EUR"/>
    <x v="3"/>
    <n v="265143"/>
    <s v="MANUEL MELENDEZ DE LA FUENTE"/>
    <s v="188-18"/>
    <s v="Q1 2020"/>
    <s v="EUR"/>
    <n v="421"/>
    <n v="421.00490000000002"/>
    <n v="-4.9000000000205502E-3"/>
    <n v="421"/>
    <n v="0"/>
    <x v="0"/>
    <m/>
    <m/>
    <m/>
    <m/>
    <s v="none"/>
    <m/>
    <m/>
    <m/>
    <x v="0"/>
    <m/>
    <x v="0"/>
  </r>
  <r>
    <s v="ESP188-18Q2 2020EUR"/>
    <x v="3"/>
    <n v="265143"/>
    <s v="MANUEL MELENDEZ DE LA FUENTE"/>
    <s v="188-18"/>
    <s v="Q2 2020"/>
    <s v="EUR"/>
    <n v="892.14"/>
    <n v="892.14319999999998"/>
    <n v="-3.19999999999254E-3"/>
    <n v="892.14"/>
    <n v="0"/>
    <x v="0"/>
    <m/>
    <m/>
    <m/>
    <m/>
    <s v="none"/>
    <m/>
    <m/>
    <m/>
    <x v="0"/>
    <m/>
    <x v="0"/>
  </r>
  <r>
    <s v="ESP188-18Q3 2020EUR"/>
    <x v="3"/>
    <n v="265143"/>
    <s v="MANUEL MELENDEZ DE LA FUENTE"/>
    <s v="188-18"/>
    <s v="Q3 2020"/>
    <s v="EUR"/>
    <n v="660.35"/>
    <n v="660.3519"/>
    <n v="-1.8999999999778001E-3"/>
    <n v="660.35"/>
    <n v="0"/>
    <x v="0"/>
    <m/>
    <m/>
    <m/>
    <m/>
    <s v="none"/>
    <m/>
    <m/>
    <m/>
    <x v="0"/>
    <m/>
    <x v="0"/>
  </r>
  <r>
    <s v="ESP188-18Q4 2020EUR"/>
    <x v="3"/>
    <n v="265143"/>
    <s v="MANUEL MELENDEZ DE LA FUENTE"/>
    <s v="188-18"/>
    <s v="Q4 2020"/>
    <s v="EUR"/>
    <n v="3.87"/>
    <n v="3.8729"/>
    <n v="-2.8999999999999001E-3"/>
    <n v="3.87"/>
    <n v="0"/>
    <x v="0"/>
    <m/>
    <m/>
    <m/>
    <m/>
    <s v="none"/>
    <m/>
    <m/>
    <m/>
    <x v="0"/>
    <m/>
    <x v="0"/>
  </r>
  <r>
    <s v="ESP193-18Q2 2020EUR"/>
    <x v="3"/>
    <n v="268084"/>
    <s v="GRUPO NAUTICA OUTSOURCING &amp; SERVICIOS AUXILIARES Y GESTION, S.L."/>
    <s v="193-18"/>
    <s v="Q2 2020"/>
    <s v="EUR"/>
    <n v="5.59"/>
    <n v="5.5937999999999999"/>
    <n v="-3.8000000000000199E-3"/>
    <n v="5.59"/>
    <n v="0"/>
    <x v="0"/>
    <m/>
    <m/>
    <m/>
    <m/>
    <s v="none"/>
    <m/>
    <m/>
    <m/>
    <x v="0"/>
    <m/>
    <x v="0"/>
  </r>
  <r>
    <s v="ESP193-18Q3 2020EUR"/>
    <x v="3"/>
    <n v="268084"/>
    <s v="GRUPO NAUTICA OUTSOURCING &amp; SERVICIOS AUXILIARES Y GESTION, S.L."/>
    <s v="193-18"/>
    <s v="Q3 2020"/>
    <s v="EUR"/>
    <n v="459.28"/>
    <n v="459.2765"/>
    <n v="3.5000000000309198E-3"/>
    <n v="459.28"/>
    <n v="0"/>
    <x v="0"/>
    <m/>
    <m/>
    <m/>
    <m/>
    <s v="none"/>
    <m/>
    <m/>
    <m/>
    <x v="0"/>
    <m/>
    <x v="0"/>
  </r>
  <r>
    <s v="ESP191-18Q2 2020EUR"/>
    <x v="3"/>
    <n v="268557"/>
    <s v="SATEC SERVICIO TECNICO, S.L.U."/>
    <s v="191-18"/>
    <s v="Q2 2020"/>
    <s v="EUR"/>
    <n v="46.18"/>
    <n v="46.181899999999999"/>
    <n v="-1.8999999999991201E-3"/>
    <n v="46.18"/>
    <n v="0"/>
    <x v="0"/>
    <m/>
    <m/>
    <m/>
    <m/>
    <s v="none"/>
    <m/>
    <m/>
    <m/>
    <x v="0"/>
    <m/>
    <x v="0"/>
  </r>
  <r>
    <s v="ESP191-18Q3 2020EUR"/>
    <x v="3"/>
    <n v="268557"/>
    <s v="SATEC SERVICIO TECNICO, S.L.U."/>
    <s v="191-18"/>
    <s v="Q3 2020"/>
    <s v="EUR"/>
    <n v="41.76"/>
    <n v="41.755600000000001"/>
    <n v="4.39999999999685E-3"/>
    <n v="41.76"/>
    <n v="0"/>
    <x v="0"/>
    <m/>
    <m/>
    <m/>
    <m/>
    <s v="none"/>
    <m/>
    <m/>
    <m/>
    <x v="0"/>
    <m/>
    <x v="0"/>
  </r>
  <r>
    <s v="ESP191-18Q4 2020EUR"/>
    <x v="3"/>
    <n v="268557"/>
    <s v="SATEC SERVICIO TECNICO, S.L.U."/>
    <s v="191-18"/>
    <s v="Q4 2020"/>
    <s v="EUR"/>
    <n v="16.329999999999998"/>
    <n v="16.3293"/>
    <n v="6.9999999999836805E-4"/>
    <n v="16.329999999999998"/>
    <n v="0"/>
    <x v="0"/>
    <m/>
    <m/>
    <m/>
    <m/>
    <s v="none"/>
    <m/>
    <m/>
    <m/>
    <x v="0"/>
    <m/>
    <x v="0"/>
  </r>
  <r>
    <s v="ESP52-18Q1 2020EUR"/>
    <x v="3"/>
    <n v="273700"/>
    <s v="NONIUS2S HOSPITALITY TECHNOLOGY SPAIN, S.L."/>
    <s v="052-18"/>
    <s v="Q1 2020"/>
    <s v="EUR"/>
    <n v="123.84"/>
    <n v="123.83880000000001"/>
    <n v="1.1999999999972001E-3"/>
    <n v="123.84"/>
    <n v="0"/>
    <x v="0"/>
    <m/>
    <m/>
    <m/>
    <m/>
    <s v="none"/>
    <m/>
    <m/>
    <m/>
    <x v="0"/>
    <m/>
    <x v="0"/>
  </r>
  <r>
    <s v="ESP52-18Q2 2020EUR"/>
    <x v="3"/>
    <n v="273700"/>
    <s v="NONIUS2S HOSPITALITY TECHNOLOGY SPAIN, S.L."/>
    <s v="052-18"/>
    <s v="Q2 2020"/>
    <s v="EUR"/>
    <n v="100.21"/>
    <n v="100.20740000000001"/>
    <n v="2.5999999999868299E-3"/>
    <n v="100.21"/>
    <n v="0"/>
    <x v="0"/>
    <m/>
    <m/>
    <m/>
    <m/>
    <s v="none"/>
    <m/>
    <m/>
    <m/>
    <x v="0"/>
    <m/>
    <x v="0"/>
  </r>
  <r>
    <s v="ESP52-18Q3 2020EUR"/>
    <x v="3"/>
    <n v="273700"/>
    <s v="NONIUS2S HOSPITALITY TECHNOLOGY SPAIN, S.L."/>
    <s v="052-18"/>
    <s v="Q3 2020"/>
    <s v="EUR"/>
    <n v="214.45"/>
    <n v="214.45760000000001"/>
    <n v="-7.5999999999964898E-3"/>
    <n v="214.45"/>
    <n v="0"/>
    <x v="0"/>
    <m/>
    <m/>
    <m/>
    <m/>
    <s v="none"/>
    <m/>
    <m/>
    <m/>
    <x v="0"/>
    <m/>
    <x v="0"/>
  </r>
  <r>
    <s v="ESP52-18Q4 2020EUR"/>
    <x v="3"/>
    <n v="273700"/>
    <s v="NONIUS2S HOSPITALITY TECHNOLOGY SPAIN, S.L."/>
    <s v="052-18"/>
    <s v="Q4 2020"/>
    <s v="EUR"/>
    <n v="187.54"/>
    <n v="187.5369"/>
    <n v="3.0999999999892199E-3"/>
    <n v="187.54"/>
    <n v="0"/>
    <x v="0"/>
    <m/>
    <m/>
    <m/>
    <m/>
    <s v="none"/>
    <m/>
    <m/>
    <m/>
    <x v="0"/>
    <m/>
    <x v="0"/>
  </r>
  <r>
    <s v="ESP29-18Q1 2020EUR"/>
    <x v="3"/>
    <n v="279763"/>
    <s v="GARCIMAR, S.L."/>
    <s v="029-18"/>
    <s v="Q1 2020"/>
    <s v="EUR"/>
    <n v="575.33000000000004"/>
    <n v="575.33040000000005"/>
    <n v="-4.0000000001327803E-4"/>
    <n v="575.33000000000004"/>
    <n v="0"/>
    <x v="0"/>
    <m/>
    <m/>
    <m/>
    <m/>
    <s v="none"/>
    <m/>
    <m/>
    <m/>
    <x v="0"/>
    <m/>
    <x v="0"/>
  </r>
  <r>
    <s v="ESP29-18Q2 2020EUR"/>
    <x v="3"/>
    <n v="279763"/>
    <s v="GARCIMAR, S.L."/>
    <s v="029-18"/>
    <s v="Q2 2020"/>
    <s v="EUR"/>
    <n v="39.31"/>
    <n v="39.305100000000003"/>
    <n v="4.8999999999992296E-3"/>
    <n v="39.31"/>
    <n v="0"/>
    <x v="0"/>
    <m/>
    <m/>
    <m/>
    <m/>
    <s v="none"/>
    <m/>
    <m/>
    <m/>
    <x v="0"/>
    <m/>
    <x v="0"/>
  </r>
  <r>
    <s v="ESP29-18Q3 2020EUR"/>
    <x v="3"/>
    <n v="279763"/>
    <s v="GARCIMAR, S.L."/>
    <s v="029-18"/>
    <s v="Q3 2020"/>
    <s v="EUR"/>
    <n v="65.38"/>
    <n v="65.382900000000006"/>
    <n v="-2.9000000000110001E-3"/>
    <n v="65.38"/>
    <n v="0"/>
    <x v="0"/>
    <m/>
    <m/>
    <m/>
    <m/>
    <s v="none"/>
    <m/>
    <m/>
    <m/>
    <x v="0"/>
    <m/>
    <x v="0"/>
  </r>
  <r>
    <s v="ESP29-18Q4 2020EUR"/>
    <x v="3"/>
    <n v="279763"/>
    <s v="GARCIMAR, S.L."/>
    <s v="029-18"/>
    <s v="Q4 2020"/>
    <s v="EUR"/>
    <n v="134.68"/>
    <n v="134.6764"/>
    <n v="3.6000000000058199E-3"/>
    <n v="134.68"/>
    <n v="0"/>
    <x v="0"/>
    <m/>
    <m/>
    <m/>
    <m/>
    <s v="none"/>
    <m/>
    <m/>
    <m/>
    <x v="0"/>
    <m/>
    <x v="0"/>
  </r>
  <r>
    <s v="ESP51-18Q1 2020EUR"/>
    <x v="3"/>
    <n v="283404"/>
    <s v="EXCELSIA VINOS Y DESTILADOS, S.L.U."/>
    <s v="051-18"/>
    <s v="Q1 2020"/>
    <s v="EUR"/>
    <n v="166.8"/>
    <n v="166.79730000000001"/>
    <n v="2.7000000000043599E-3"/>
    <n v="166.8"/>
    <n v="0"/>
    <x v="0"/>
    <m/>
    <m/>
    <m/>
    <m/>
    <s v="none"/>
    <m/>
    <m/>
    <m/>
    <x v="0"/>
    <m/>
    <x v="0"/>
  </r>
  <r>
    <s v="ESP51-18Q2 2020EUR"/>
    <x v="3"/>
    <n v="283404"/>
    <s v="EXCELSIA VINOS Y DESTILADOS, S.L.U."/>
    <s v="051-18"/>
    <s v="Q2 2020"/>
    <s v="EUR"/>
    <n v="14.91"/>
    <n v="14.9148"/>
    <n v="-4.7999999999994696E-3"/>
    <n v="14.91"/>
    <n v="0"/>
    <x v="0"/>
    <m/>
    <m/>
    <m/>
    <m/>
    <s v="none"/>
    <m/>
    <m/>
    <m/>
    <x v="0"/>
    <m/>
    <x v="0"/>
  </r>
  <r>
    <s v="ESP51-18Q3 2020EUR"/>
    <x v="3"/>
    <n v="283404"/>
    <s v="EXCELSIA VINOS Y DESTILADOS, S.L.U."/>
    <s v="051-18"/>
    <s v="Q3 2020"/>
    <s v="EUR"/>
    <n v="14.91"/>
    <n v="14.9148"/>
    <n v="-4.7999999999994696E-3"/>
    <n v="14.91"/>
    <n v="0"/>
    <x v="0"/>
    <m/>
    <m/>
    <m/>
    <m/>
    <s v="none"/>
    <m/>
    <m/>
    <m/>
    <x v="0"/>
    <m/>
    <x v="0"/>
  </r>
  <r>
    <s v="ESP51-18Q4 2020EUR"/>
    <x v="3"/>
    <n v="283404"/>
    <s v="EXCELSIA VINOS Y DESTILADOS, S.L.U."/>
    <s v="051-18"/>
    <s v="Q4 2020"/>
    <s v="EUR"/>
    <n v="18.27"/>
    <n v="18.270099999999999"/>
    <n v="-9.9999999999766901E-5"/>
    <n v="18.27"/>
    <n v="0"/>
    <x v="0"/>
    <m/>
    <m/>
    <m/>
    <m/>
    <s v="none"/>
    <m/>
    <m/>
    <m/>
    <x v="0"/>
    <m/>
    <x v="0"/>
  </r>
  <r>
    <s v="ESP209-19Q1 2020EUR"/>
    <x v="3"/>
    <n v="290673"/>
    <s v="CATAMAR, S.L."/>
    <s v="209-19"/>
    <s v="Q1 2020"/>
    <s v="EUR"/>
    <n v="1251.22"/>
    <n v="1251.2201"/>
    <n v="-9.9999999747524203E-5"/>
    <n v="1251.22"/>
    <n v="0"/>
    <x v="0"/>
    <m/>
    <m/>
    <m/>
    <m/>
    <s v="none"/>
    <m/>
    <m/>
    <m/>
    <x v="0"/>
    <m/>
    <x v="0"/>
  </r>
  <r>
    <s v="ESP209-19Q2 2020EUR"/>
    <x v="3"/>
    <n v="290673"/>
    <s v="CATAMAR, S.L."/>
    <s v="209-19"/>
    <s v="Q2 2020"/>
    <s v="EUR"/>
    <n v="8.15"/>
    <n v="8.1516999999999999"/>
    <n v="-1.6999999999995901E-3"/>
    <n v="8.15"/>
    <n v="0"/>
    <x v="0"/>
    <m/>
    <m/>
    <m/>
    <m/>
    <s v="none"/>
    <m/>
    <m/>
    <m/>
    <x v="0"/>
    <m/>
    <x v="0"/>
  </r>
  <r>
    <s v="ESP209-19Q3 2020EUR"/>
    <x v="3"/>
    <n v="290673"/>
    <s v="CATAMAR, S.L."/>
    <s v="209-19"/>
    <s v="Q3 2020"/>
    <s v="EUR"/>
    <n v="179.57999999999899"/>
    <n v="179.5788"/>
    <n v="1.1999999999261399E-3"/>
    <n v="179.57999999999899"/>
    <n v="0"/>
    <x v="0"/>
    <m/>
    <m/>
    <m/>
    <m/>
    <s v="none"/>
    <m/>
    <m/>
    <m/>
    <x v="0"/>
    <m/>
    <x v="0"/>
  </r>
  <r>
    <s v="ESP209-19Q4 2020EUR"/>
    <x v="3"/>
    <n v="290673"/>
    <s v="CATAMAR, S.L."/>
    <s v="209-19"/>
    <s v="Q4 2020"/>
    <s v="EUR"/>
    <n v="87.98"/>
    <n v="87.981700000000004"/>
    <n v="-1.6999999999995901E-3"/>
    <n v="87.98"/>
    <n v="0"/>
    <x v="0"/>
    <m/>
    <m/>
    <m/>
    <m/>
    <s v="none"/>
    <m/>
    <m/>
    <m/>
    <x v="0"/>
    <m/>
    <x v="0"/>
  </r>
  <r>
    <s v="ESP200-18Q1 2020EUR"/>
    <x v="3"/>
    <n v="298453"/>
    <s v="INGEMONT TECNOLOGIAS S.A."/>
    <s v="200-18"/>
    <s v="Q1 2020"/>
    <s v="EUR"/>
    <n v="41.13"/>
    <n v="41.131"/>
    <n v="-9.9999999999766899E-4"/>
    <n v="41.13"/>
    <n v="0"/>
    <x v="0"/>
    <m/>
    <m/>
    <m/>
    <m/>
    <s v="none"/>
    <m/>
    <m/>
    <m/>
    <x v="0"/>
    <m/>
    <x v="0"/>
  </r>
  <r>
    <s v="ESP200-18Q2 2020EUR"/>
    <x v="3"/>
    <n v="298453"/>
    <s v="INGEMONT TECNOLOGIAS S.A."/>
    <s v="200-18"/>
    <s v="Q2 2020"/>
    <s v="EUR"/>
    <n v="59.39"/>
    <n v="59.394799999999996"/>
    <n v="-4.79999999999591E-3"/>
    <n v="59.39"/>
    <n v="0"/>
    <x v="0"/>
    <m/>
    <m/>
    <m/>
    <m/>
    <s v="none"/>
    <m/>
    <m/>
    <m/>
    <x v="0"/>
    <m/>
    <x v="0"/>
  </r>
  <r>
    <s v="ESP200-18Q3 2020EUR"/>
    <x v="3"/>
    <n v="298453"/>
    <s v="INGEMONT TECNOLOGIAS S.A."/>
    <s v="200-18"/>
    <s v="Q3 2020"/>
    <s v="EUR"/>
    <n v="84.8"/>
    <n v="84.795500000000004"/>
    <n v="4.4999999999930599E-3"/>
    <n v="84.8"/>
    <n v="0"/>
    <x v="0"/>
    <m/>
    <m/>
    <m/>
    <m/>
    <s v="none"/>
    <m/>
    <m/>
    <m/>
    <x v="0"/>
    <m/>
    <x v="0"/>
  </r>
  <r>
    <s v="ESP200-18Q4 2020EUR"/>
    <x v="3"/>
    <n v="298453"/>
    <s v="INGEMONT TECNOLOGIAS S.A."/>
    <s v="200-18"/>
    <s v="Q4 2020"/>
    <s v="EUR"/>
    <n v="380.3716"/>
    <n v="380.37"/>
    <n v="1.59999999999627E-3"/>
    <n v="380.3716"/>
    <n v="0"/>
    <x v="0"/>
    <m/>
    <m/>
    <m/>
    <m/>
    <s v="none"/>
    <m/>
    <m/>
    <m/>
    <x v="0"/>
    <m/>
    <x v="0"/>
  </r>
  <r>
    <s v="ESP219-19Q1 2020EUR"/>
    <x v="3"/>
    <n v="305973"/>
    <s v="FRUTAS Y VERDURAS ANTONIO, S.L."/>
    <s v="219-19"/>
    <s v="Q1 2020"/>
    <s v="EUR"/>
    <n v="332.56"/>
    <n v="332.5625"/>
    <n v="-2.4999999999977202E-3"/>
    <n v="332.56"/>
    <n v="0"/>
    <x v="0"/>
    <m/>
    <m/>
    <m/>
    <m/>
    <s v="none"/>
    <m/>
    <m/>
    <m/>
    <x v="0"/>
    <m/>
    <x v="0"/>
  </r>
  <r>
    <s v="ESP219-19Q2 2020EUR"/>
    <x v="3"/>
    <n v="305973"/>
    <s v="FRUTAS Y VERDURAS ANTONIO, S.L."/>
    <s v="219-19"/>
    <s v="Q2 2020"/>
    <s v="EUR"/>
    <n v="13.21"/>
    <n v="13.2125"/>
    <n v="-2.4999999999995E-3"/>
    <n v="13.21"/>
    <n v="0"/>
    <x v="0"/>
    <m/>
    <m/>
    <m/>
    <m/>
    <s v="none"/>
    <m/>
    <m/>
    <m/>
    <x v="0"/>
    <m/>
    <x v="0"/>
  </r>
  <r>
    <s v="ESP219-19Q4 2020EUR"/>
    <x v="3"/>
    <n v="305973"/>
    <s v="FRUTAS Y VERDURAS ANTONIO, S.L."/>
    <s v="219-19"/>
    <s v="Q4 2020"/>
    <s v="EUR"/>
    <n v="465.59"/>
    <n v="465.58749999999998"/>
    <n v="2.4999999999977202E-3"/>
    <n v="465.59"/>
    <n v="0"/>
    <x v="0"/>
    <m/>
    <m/>
    <m/>
    <m/>
    <s v="none"/>
    <m/>
    <m/>
    <m/>
    <x v="0"/>
    <m/>
    <x v="0"/>
  </r>
  <r>
    <s v="ESP205-19Q2 2020EUR"/>
    <x v="3"/>
    <n v="313997"/>
    <s v="DESAINNOVA PROJECTS, S.L."/>
    <s v="205-19"/>
    <s v="Q2 2020"/>
    <s v="EUR"/>
    <n v="-34.51"/>
    <n v="-34.512599999999999"/>
    <n v="2.6000000000010398E-3"/>
    <n v="-34.51"/>
    <n v="0"/>
    <x v="0"/>
    <m/>
    <m/>
    <m/>
    <m/>
    <s v="none"/>
    <m/>
    <m/>
    <m/>
    <x v="0"/>
    <m/>
    <x v="0"/>
  </r>
  <r>
    <s v="ESP205-19Q3 2020EUR"/>
    <x v="3"/>
    <n v="313997"/>
    <s v="DESAINNOVA PROJECTS, S.L."/>
    <s v="205-19"/>
    <s v="Q3 2020"/>
    <s v="EUR"/>
    <n v="1.43"/>
    <n v="1.4285000000000001"/>
    <n v="1.49999999999983E-3"/>
    <n v="1.43"/>
    <n v="0"/>
    <x v="0"/>
    <m/>
    <m/>
    <m/>
    <m/>
    <s v="none"/>
    <m/>
    <m/>
    <m/>
    <x v="0"/>
    <m/>
    <x v="0"/>
  </r>
  <r>
    <s v="ESP226-19Q1 2020EUR"/>
    <x v="3"/>
    <n v="316468"/>
    <s v="SERVICIOS INTEGRALES DE GESTION DE LAVANDERIAS.L."/>
    <s v="226-19"/>
    <s v="Q1 2020"/>
    <s v="EUR"/>
    <n v="223.24"/>
    <n v="223.2433"/>
    <n v="-3.2999999999958601E-3"/>
    <n v="223.24"/>
    <n v="0"/>
    <x v="0"/>
    <m/>
    <m/>
    <m/>
    <m/>
    <s v="none"/>
    <m/>
    <m/>
    <m/>
    <x v="0"/>
    <m/>
    <x v="0"/>
  </r>
  <r>
    <s v="ESP226-19Q2 2020EUR"/>
    <x v="3"/>
    <n v="316468"/>
    <s v="SERVICIOS INTEGRALES DE GESTION DE LAVANDERIAS.L."/>
    <s v="226-19"/>
    <s v="Q2 2020"/>
    <s v="EUR"/>
    <n v="52.4"/>
    <n v="52.397599999999997"/>
    <n v="2.4000000000015099E-3"/>
    <n v="52.4"/>
    <n v="0"/>
    <x v="0"/>
    <m/>
    <m/>
    <m/>
    <m/>
    <s v="none"/>
    <m/>
    <m/>
    <m/>
    <x v="0"/>
    <m/>
    <x v="0"/>
  </r>
  <r>
    <s v="ESP226-19Q3 2020EUR"/>
    <x v="3"/>
    <n v="316468"/>
    <s v="SERVICIOS INTEGRALES DE GESTION DE LAVANDERIAS.L."/>
    <s v="226-19"/>
    <s v="Q3 2020"/>
    <s v="EUR"/>
    <n v="338.21"/>
    <n v="338.21420000000001"/>
    <n v="-4.20000000002573E-3"/>
    <n v="338.21"/>
    <n v="0"/>
    <x v="0"/>
    <m/>
    <m/>
    <m/>
    <m/>
    <s v="none"/>
    <m/>
    <m/>
    <m/>
    <x v="0"/>
    <m/>
    <x v="0"/>
  </r>
  <r>
    <s v="ESP226-19Q4 2020EUR"/>
    <x v="3"/>
    <n v="316468"/>
    <s v="SERVICIOS INTEGRALES DE GESTION DE LAVANDERIAS.L."/>
    <s v="226-19"/>
    <s v="Q4 2020"/>
    <s v="EUR"/>
    <n v="88"/>
    <n v="87.998599999999996"/>
    <n v="1.40000000000384E-3"/>
    <n v="88"/>
    <n v="0"/>
    <x v="0"/>
    <m/>
    <m/>
    <m/>
    <m/>
    <s v="none"/>
    <m/>
    <m/>
    <m/>
    <x v="0"/>
    <m/>
    <x v="0"/>
  </r>
  <r>
    <s v="ESP235-19Q1 2020EUR"/>
    <x v="3"/>
    <n v="319044"/>
    <s v="CORDIS INTEGRALIS SERVICE S.L."/>
    <s v="235-19"/>
    <s v="Q1 2020"/>
    <s v="EUR"/>
    <n v="150"/>
    <n v="150"/>
    <n v="0"/>
    <n v="150"/>
    <n v="0"/>
    <x v="0"/>
    <m/>
    <m/>
    <m/>
    <m/>
    <s v="none"/>
    <m/>
    <m/>
    <m/>
    <x v="0"/>
    <m/>
    <x v="0"/>
  </r>
  <r>
    <s v="ESP235-19Q2 2020EUR"/>
    <x v="3"/>
    <n v="319044"/>
    <s v="CORDIS INTEGRALIS SERVICE S.L."/>
    <s v="235-19"/>
    <s v="Q2 2020"/>
    <s v="EUR"/>
    <n v="229.93"/>
    <n v="229.93020000000001"/>
    <n v="-2.0000000000663901E-4"/>
    <n v="229.93"/>
    <n v="0"/>
    <x v="0"/>
    <m/>
    <m/>
    <m/>
    <m/>
    <s v="none"/>
    <m/>
    <m/>
    <m/>
    <x v="0"/>
    <m/>
    <x v="0"/>
  </r>
  <r>
    <s v="ESP235-19Q3 2020EUR"/>
    <x v="3"/>
    <n v="319044"/>
    <s v="CORDIS INTEGRALIS SERVICE S.L."/>
    <s v="235-19"/>
    <s v="Q3 2020"/>
    <s v="EUR"/>
    <n v="274.05"/>
    <n v="274.05"/>
    <n v="0"/>
    <n v="274.05"/>
    <n v="0"/>
    <x v="0"/>
    <m/>
    <m/>
    <m/>
    <m/>
    <s v="none"/>
    <m/>
    <m/>
    <m/>
    <x v="0"/>
    <m/>
    <x v="0"/>
  </r>
  <r>
    <s v="ESP235-19Q4 2020EUR"/>
    <x v="3"/>
    <n v="319044"/>
    <s v="CORDIS INTEGRALIS SERVICE S.L."/>
    <s v="235-19"/>
    <s v="Q4 2020"/>
    <s v="EUR"/>
    <n v="200.72"/>
    <n v="200.715"/>
    <n v="4.9999999999954499E-3"/>
    <n v="200.72"/>
    <n v="0"/>
    <x v="0"/>
    <m/>
    <m/>
    <m/>
    <m/>
    <s v="none"/>
    <m/>
    <m/>
    <m/>
    <x v="0"/>
    <m/>
    <x v="0"/>
  </r>
  <r>
    <s v="ESP207-19Q1 2020EUR"/>
    <x v="3"/>
    <n v="321743"/>
    <s v="EXTRAMAR PESCADOS Y MARISCOS, S.L."/>
    <s v="207-19"/>
    <s v="Q1 2020"/>
    <s v="EUR"/>
    <n v="468.77"/>
    <n v="468.7672"/>
    <n v="2.7999999999792601E-3"/>
    <n v="468.77"/>
    <n v="0"/>
    <x v="0"/>
    <m/>
    <m/>
    <m/>
    <m/>
    <s v="none"/>
    <m/>
    <m/>
    <m/>
    <x v="0"/>
    <m/>
    <x v="0"/>
  </r>
  <r>
    <s v="ESP207-19Q4 2020EUR"/>
    <x v="3"/>
    <n v="321743"/>
    <s v="EXTRAMAR PESCADOS Y MARISCOS, S.L."/>
    <s v="207-19"/>
    <s v="Q4 2020"/>
    <s v="EUR"/>
    <n v="65.510000000000005"/>
    <n v="65.510599999999997"/>
    <n v="-5.9999999999149601E-4"/>
    <n v="65.510000000000005"/>
    <n v="0"/>
    <x v="0"/>
    <m/>
    <m/>
    <m/>
    <m/>
    <s v="none"/>
    <m/>
    <m/>
    <m/>
    <x v="0"/>
    <m/>
    <x v="0"/>
  </r>
  <r>
    <s v="ESP220-19Q1 2020EUR"/>
    <x v="3"/>
    <n v="323603"/>
    <s v="FRUITES CLARAMUNT, S.L."/>
    <s v="220-19"/>
    <s v="Q1 2020"/>
    <s v="EUR"/>
    <n v="239.5"/>
    <n v="239.50450000000001"/>
    <n v="-4.4999999999504299E-3"/>
    <n v="239.5"/>
    <n v="0"/>
    <x v="0"/>
    <m/>
    <m/>
    <m/>
    <m/>
    <s v="none"/>
    <m/>
    <m/>
    <m/>
    <x v="0"/>
    <m/>
    <x v="0"/>
  </r>
  <r>
    <s v="ESP220-19Q3 2020EUR"/>
    <x v="3"/>
    <n v="323603"/>
    <s v="FRUITES CLARAMUNT, S.L."/>
    <s v="220-19"/>
    <s v="Q3 2020"/>
    <s v="EUR"/>
    <n v="51.24"/>
    <n v="51.235700000000001"/>
    <n v="4.3000000000006297E-3"/>
    <n v="51.24"/>
    <n v="0"/>
    <x v="0"/>
    <m/>
    <m/>
    <m/>
    <m/>
    <s v="none"/>
    <m/>
    <m/>
    <m/>
    <x v="0"/>
    <m/>
    <x v="0"/>
  </r>
  <r>
    <s v="ESP220-19Q4 2020EUR"/>
    <x v="3"/>
    <n v="323603"/>
    <s v="FRUITES CLARAMUNT, S.L."/>
    <s v="220-19"/>
    <s v="Q4 2020"/>
    <s v="EUR"/>
    <n v="29.13"/>
    <n v="29.130500000000001"/>
    <n v="-5.0000000000238699E-4"/>
    <n v="29.13"/>
    <n v="0"/>
    <x v="0"/>
    <m/>
    <m/>
    <m/>
    <m/>
    <s v="none"/>
    <m/>
    <m/>
    <m/>
    <x v="0"/>
    <m/>
    <x v="0"/>
  </r>
  <r>
    <s v="ESP92F3-18Q1 2020EUR"/>
    <x v="3"/>
    <n v="324789"/>
    <s v="ILUNION NAVARRA, S.L."/>
    <s v="092F3-18"/>
    <s v="Q1 2020"/>
    <s v="EUR"/>
    <n v="1051.3"/>
    <n v="1051.3005000000001"/>
    <n v="-5.0000000010186297E-4"/>
    <n v="1051.3"/>
    <n v="0"/>
    <x v="0"/>
    <m/>
    <m/>
    <m/>
    <m/>
    <s v="none"/>
    <m/>
    <m/>
    <m/>
    <x v="0"/>
    <m/>
    <x v="0"/>
  </r>
  <r>
    <s v="ESP92F3-18Q2 2020EUR"/>
    <x v="3"/>
    <n v="324789"/>
    <s v="ILUNION NAVARRA, S.L."/>
    <s v="092F3-18"/>
    <s v="Q2 2020"/>
    <s v="EUR"/>
    <n v="123.54"/>
    <n v="123.5377"/>
    <n v="2.30000000000529E-3"/>
    <n v="123.54"/>
    <n v="0"/>
    <x v="0"/>
    <m/>
    <m/>
    <m/>
    <m/>
    <s v="none"/>
    <m/>
    <m/>
    <m/>
    <x v="0"/>
    <m/>
    <x v="0"/>
  </r>
  <r>
    <s v="ESP92F3-18Q3 2020EUR"/>
    <x v="3"/>
    <n v="324789"/>
    <s v="ILUNION NAVARRA, S.L."/>
    <s v="092F3-18"/>
    <s v="Q3 2020"/>
    <s v="EUR"/>
    <n v="870.55"/>
    <n v="870.55139999999994"/>
    <n v="-1.39999999998963E-3"/>
    <n v="870.55"/>
    <n v="0"/>
    <x v="0"/>
    <m/>
    <m/>
    <m/>
    <m/>
    <s v="none"/>
    <m/>
    <m/>
    <m/>
    <x v="0"/>
    <m/>
    <x v="0"/>
  </r>
  <r>
    <s v="ESP92F3-18Q4 2020EUR"/>
    <x v="3"/>
    <n v="324789"/>
    <s v="ILUNION NAVARRA, S.L."/>
    <s v="092F3-18"/>
    <s v="Q4 2020"/>
    <s v="EUR"/>
    <n v="567.54"/>
    <n v="567.53510000000006"/>
    <n v="4.8999999999068599E-3"/>
    <n v="567.54"/>
    <n v="0"/>
    <x v="0"/>
    <m/>
    <m/>
    <m/>
    <m/>
    <s v="none"/>
    <m/>
    <m/>
    <m/>
    <x v="0"/>
    <m/>
    <x v="0"/>
  </r>
  <r>
    <s v="ESP212-19Q1 2020EUR"/>
    <x v="3"/>
    <n v="326079"/>
    <s v="ORONA SOCIEDAD COOPERATIVA"/>
    <s v="212-19"/>
    <s v="Q1 2020"/>
    <s v="EUR"/>
    <n v="217.43"/>
    <n v="217.43109999999999"/>
    <n v="-1.09999999997967E-3"/>
    <n v="217.43"/>
    <n v="0"/>
    <x v="0"/>
    <m/>
    <m/>
    <m/>
    <m/>
    <s v="none"/>
    <m/>
    <m/>
    <m/>
    <x v="0"/>
    <m/>
    <x v="0"/>
  </r>
  <r>
    <s v="ESP212-19Q2 2020EUR"/>
    <x v="3"/>
    <n v="326079"/>
    <s v="ORONA SOCIEDAD COOPERATIVA"/>
    <s v="212-19"/>
    <s v="Q2 2020"/>
    <s v="EUR"/>
    <n v="137.94"/>
    <n v="137.94370000000001"/>
    <n v="-3.70000000000914E-3"/>
    <n v="137.94"/>
    <n v="0"/>
    <x v="0"/>
    <m/>
    <m/>
    <m/>
    <m/>
    <s v="none"/>
    <m/>
    <m/>
    <m/>
    <x v="0"/>
    <m/>
    <x v="0"/>
  </r>
  <r>
    <s v="ESP212-19Q3 2020EUR"/>
    <x v="3"/>
    <n v="326079"/>
    <s v="ORONA SOCIEDAD COOPERATIVA"/>
    <s v="212-19"/>
    <s v="Q3 2020"/>
    <s v="EUR"/>
    <n v="202.86"/>
    <n v="202.8623"/>
    <n v="-2.29999999999108E-3"/>
    <n v="202.86"/>
    <n v="0"/>
    <x v="0"/>
    <m/>
    <m/>
    <m/>
    <m/>
    <s v="none"/>
    <m/>
    <m/>
    <m/>
    <x v="0"/>
    <m/>
    <x v="0"/>
  </r>
  <r>
    <s v="ESP212-19Q4 2020EUR"/>
    <x v="3"/>
    <n v="326079"/>
    <s v="ORONA SOCIEDAD COOPERATIVA"/>
    <s v="212-19"/>
    <s v="Q4 2020"/>
    <s v="EUR"/>
    <n v="206.75"/>
    <n v="206.74950000000001"/>
    <n v="4.9999999998817603E-4"/>
    <n v="206.75"/>
    <n v="0"/>
    <x v="0"/>
    <m/>
    <m/>
    <m/>
    <m/>
    <s v="none"/>
    <m/>
    <m/>
    <m/>
    <x v="0"/>
    <m/>
    <x v="0"/>
  </r>
  <r>
    <s v="ESP208-19Q1 2020EUR"/>
    <x v="3"/>
    <n v="326081"/>
    <s v="FRIGORIFICS FERRER, S.A."/>
    <s v="208-19"/>
    <s v="Q1 2020"/>
    <s v="EUR"/>
    <n v="1299.5899999999999"/>
    <n v="1299.5897"/>
    <n v="2.9999999992469303E-4"/>
    <n v="1299.5899999999999"/>
    <n v="0"/>
    <x v="0"/>
    <m/>
    <m/>
    <m/>
    <m/>
    <s v="none"/>
    <m/>
    <m/>
    <m/>
    <x v="0"/>
    <m/>
    <x v="0"/>
  </r>
  <r>
    <s v="ESP208-19Q2 2020EUR"/>
    <x v="3"/>
    <n v="326081"/>
    <s v="FRIGORIFICS FERRER, S.A."/>
    <s v="208-19"/>
    <s v="Q2 2020"/>
    <s v="EUR"/>
    <n v="33.700000000000003"/>
    <n v="33.6999"/>
    <n v="1.0000000000331901E-4"/>
    <n v="33.700000000000003"/>
    <n v="0"/>
    <x v="0"/>
    <m/>
    <m/>
    <m/>
    <m/>
    <s v="none"/>
    <m/>
    <m/>
    <m/>
    <x v="0"/>
    <m/>
    <x v="0"/>
  </r>
  <r>
    <s v="ESP208-19Q3 2020EUR"/>
    <x v="3"/>
    <n v="326081"/>
    <s v="FRIGORIFICS FERRER, S.A."/>
    <s v="208-19"/>
    <s v="Q3 2020"/>
    <s v="EUR"/>
    <n v="234.1"/>
    <n v="234.10310000000001"/>
    <n v="-3.1000000000176399E-3"/>
    <n v="234.1"/>
    <n v="0"/>
    <x v="0"/>
    <m/>
    <m/>
    <m/>
    <m/>
    <s v="none"/>
    <m/>
    <m/>
    <m/>
    <x v="0"/>
    <m/>
    <x v="0"/>
  </r>
  <r>
    <s v="ESP208-19Q4 2020EUR"/>
    <x v="3"/>
    <n v="326081"/>
    <s v="FRIGORIFICS FERRER, S.A."/>
    <s v="208-19"/>
    <s v="Q4 2020"/>
    <s v="EUR"/>
    <n v="93.89"/>
    <n v="93.886300000000006"/>
    <n v="3.69999999999492E-3"/>
    <n v="93.89"/>
    <n v="0"/>
    <x v="0"/>
    <m/>
    <m/>
    <m/>
    <m/>
    <s v="none"/>
    <m/>
    <m/>
    <m/>
    <x v="0"/>
    <m/>
    <x v="0"/>
  </r>
  <r>
    <s v="ESP233-19Q1 2020EUR"/>
    <x v="3"/>
    <n v="331047"/>
    <s v="FUERTEMANT S.L"/>
    <s v="233-19"/>
    <s v="Q1 2020"/>
    <s v="EUR"/>
    <n v="283.38"/>
    <n v="283.38"/>
    <n v="0"/>
    <n v="283.38"/>
    <n v="0"/>
    <x v="0"/>
    <m/>
    <m/>
    <m/>
    <m/>
    <s v="none"/>
    <m/>
    <m/>
    <m/>
    <x v="0"/>
    <m/>
    <x v="0"/>
  </r>
  <r>
    <s v="ESP233-19Q2 2020EUR"/>
    <x v="3"/>
    <n v="331047"/>
    <s v="FUERTEMANT S.L"/>
    <s v="233-19"/>
    <s v="Q2 2020"/>
    <s v="EUR"/>
    <n v="161.77000000000001"/>
    <n v="161.77000000000001"/>
    <n v="0"/>
    <n v="161.77000000000001"/>
    <n v="0"/>
    <x v="0"/>
    <m/>
    <m/>
    <m/>
    <m/>
    <s v="none"/>
    <m/>
    <m/>
    <m/>
    <x v="0"/>
    <m/>
    <x v="0"/>
  </r>
  <r>
    <s v="ESP233-19Q3 2020EUR"/>
    <x v="3"/>
    <n v="331047"/>
    <s v="FUERTEMANT S.L"/>
    <s v="233-19"/>
    <s v="Q3 2020"/>
    <s v="EUR"/>
    <n v="532.64"/>
    <n v="532.64"/>
    <n v="0"/>
    <n v="532.64"/>
    <n v="0"/>
    <x v="0"/>
    <m/>
    <m/>
    <m/>
    <m/>
    <s v="none"/>
    <m/>
    <m/>
    <m/>
    <x v="0"/>
    <m/>
    <x v="0"/>
  </r>
  <r>
    <s v="ESP233-19Q4 2020EUR"/>
    <x v="3"/>
    <n v="331047"/>
    <s v="FUERTEMANT S.L"/>
    <s v="233-19"/>
    <s v="Q4 2020"/>
    <s v="EUR"/>
    <n v="454.46"/>
    <n v="454.46"/>
    <n v="0"/>
    <n v="454.46"/>
    <n v="0"/>
    <x v="0"/>
    <m/>
    <m/>
    <m/>
    <m/>
    <s v="none"/>
    <m/>
    <m/>
    <m/>
    <x v="0"/>
    <m/>
    <x v="0"/>
  </r>
  <r>
    <s v="ESP223-19Q1 2020EUR"/>
    <x v="3"/>
    <n v="331745"/>
    <s v="MULTISERVICIOS ORIOLANOS, S.L."/>
    <s v="223-19"/>
    <s v="Q1 2020"/>
    <s v="EUR"/>
    <n v="2625.62"/>
    <n v="2625.6149999999998"/>
    <n v="5.0000000001091298E-3"/>
    <n v="2625.62"/>
    <n v="0"/>
    <x v="0"/>
    <m/>
    <m/>
    <m/>
    <m/>
    <s v="none"/>
    <m/>
    <m/>
    <m/>
    <x v="0"/>
    <m/>
    <x v="0"/>
  </r>
  <r>
    <s v="ESP223-19Q2 2020EUR"/>
    <x v="3"/>
    <n v="331745"/>
    <s v="MULTISERVICIOS ORIOLANOS, S.L."/>
    <s v="223-19"/>
    <s v="Q2 2020"/>
    <s v="EUR"/>
    <n v="3713.03"/>
    <n v="3713.0250000000001"/>
    <n v="5.0000000001091298E-3"/>
    <n v="3713.03"/>
    <n v="0"/>
    <x v="0"/>
    <m/>
    <m/>
    <m/>
    <m/>
    <s v="none"/>
    <m/>
    <m/>
    <m/>
    <x v="0"/>
    <m/>
    <x v="0"/>
  </r>
  <r>
    <s v="ESP223-19Q3 2020EUR"/>
    <x v="3"/>
    <n v="331745"/>
    <s v="MULTISERVICIOS ORIOLANOS, S.L."/>
    <s v="223-19"/>
    <s v="Q3 2020"/>
    <s v="EUR"/>
    <n v="590.63"/>
    <n v="590.625"/>
    <n v="4.9999999999954499E-3"/>
    <n v="590.63"/>
    <n v="0"/>
    <x v="0"/>
    <m/>
    <m/>
    <m/>
    <m/>
    <s v="none"/>
    <m/>
    <m/>
    <m/>
    <x v="0"/>
    <m/>
    <x v="0"/>
  </r>
  <r>
    <s v="ESP223-19Q4 2020EUR"/>
    <x v="3"/>
    <n v="331745"/>
    <s v="MULTISERVICIOS ORIOLANOS, S.L."/>
    <s v="223-19"/>
    <s v="Q4 2020"/>
    <s v="EUR"/>
    <n v="953.24"/>
    <n v="953.24490000000003"/>
    <n v="-4.9000000000205502E-3"/>
    <n v="953.24"/>
    <n v="0"/>
    <x v="0"/>
    <m/>
    <m/>
    <m/>
    <m/>
    <s v="none"/>
    <m/>
    <m/>
    <m/>
    <x v="0"/>
    <m/>
    <x v="0"/>
  </r>
  <r>
    <s v="ESP230-19Q4 2020EUR"/>
    <x v="3"/>
    <n v="333213"/>
    <s v="BUGADERIA NURIA S.L."/>
    <s v="230-19"/>
    <s v="Q4 2020"/>
    <s v="EUR"/>
    <n v="136.78"/>
    <n v="136.7807"/>
    <n v="-6.9999999999481501E-4"/>
    <n v="136.78"/>
    <n v="0"/>
    <x v="0"/>
    <m/>
    <m/>
    <m/>
    <m/>
    <s v="none"/>
    <m/>
    <m/>
    <m/>
    <x v="0"/>
    <m/>
    <x v="0"/>
  </r>
  <r>
    <s v="ESP239-19Q1 2020EUR"/>
    <x v="3"/>
    <n v="342802"/>
    <s v="GRUPO ASIPAN SL"/>
    <s v="239-19"/>
    <s v="Q1 2020"/>
    <s v="EUR"/>
    <n v="53.74"/>
    <n v="53.735999999999997"/>
    <n v="4.0000000000048799E-3"/>
    <n v="53.74"/>
    <n v="0"/>
    <x v="0"/>
    <m/>
    <m/>
    <m/>
    <m/>
    <s v="none"/>
    <m/>
    <m/>
    <m/>
    <x v="0"/>
    <m/>
    <x v="0"/>
  </r>
  <r>
    <s v="ESP239-19Q2 2020EUR"/>
    <x v="3"/>
    <n v="342802"/>
    <s v="GRUPO ASIPAN SL"/>
    <s v="239-19"/>
    <s v="Q2 2020"/>
    <s v="EUR"/>
    <n v="22.03"/>
    <n v="22.032"/>
    <n v="-1.9999999999988898E-3"/>
    <n v="22.03"/>
    <n v="0"/>
    <x v="0"/>
    <m/>
    <m/>
    <m/>
    <m/>
    <s v="none"/>
    <m/>
    <m/>
    <m/>
    <x v="0"/>
    <m/>
    <x v="0"/>
  </r>
  <r>
    <s v="ESP239-19Q3 2020EUR"/>
    <x v="3"/>
    <n v="342802"/>
    <s v="GRUPO ASIPAN SL"/>
    <s v="239-19"/>
    <s v="Q3 2020"/>
    <s v="EUR"/>
    <n v="114.92"/>
    <n v="114.92"/>
    <n v="0"/>
    <n v="114.92"/>
    <n v="0"/>
    <x v="0"/>
    <m/>
    <m/>
    <m/>
    <m/>
    <s v="none"/>
    <m/>
    <m/>
    <m/>
    <x v="0"/>
    <m/>
    <x v="0"/>
  </r>
  <r>
    <s v="ESP239-19Q4 2020EUR"/>
    <x v="3"/>
    <n v="342802"/>
    <s v="GRUPO ASIPAN SL"/>
    <s v="239-19"/>
    <s v="Q4 2020"/>
    <s v="EUR"/>
    <n v="62.8"/>
    <n v="62.795999999999999"/>
    <n v="3.9999999999977796E-3"/>
    <n v="62.8"/>
    <n v="0"/>
    <x v="0"/>
    <m/>
    <m/>
    <m/>
    <m/>
    <s v="none"/>
    <m/>
    <m/>
    <m/>
    <x v="0"/>
    <m/>
    <x v="0"/>
  </r>
  <r>
    <s v="ESP241-19Q1 2020EUR"/>
    <x v="3"/>
    <n v="342803"/>
    <s v="FRIT RAVICH, S.L."/>
    <s v="241-19"/>
    <s v="Q1 2020"/>
    <s v="EUR"/>
    <n v="145.09"/>
    <n v="145.09039999999999"/>
    <n v="-3.9999999998485599E-4"/>
    <n v="145.09"/>
    <n v="0"/>
    <x v="0"/>
    <m/>
    <m/>
    <m/>
    <m/>
    <s v="none"/>
    <m/>
    <m/>
    <m/>
    <x v="0"/>
    <m/>
    <x v="0"/>
  </r>
  <r>
    <s v="ESP241-19Q2 2020EUR"/>
    <x v="3"/>
    <n v="342803"/>
    <s v="FRIT RAVICH, S.L."/>
    <s v="241-19"/>
    <s v="Q2 2020"/>
    <s v="EUR"/>
    <n v="5.34"/>
    <n v="5.3415999999999997"/>
    <n v="-1.5999999999998201E-3"/>
    <n v="5.34"/>
    <n v="0"/>
    <x v="0"/>
    <m/>
    <m/>
    <m/>
    <m/>
    <s v="none"/>
    <m/>
    <m/>
    <m/>
    <x v="0"/>
    <m/>
    <x v="0"/>
  </r>
  <r>
    <s v="ESP241-19Q3 2020EUR"/>
    <x v="3"/>
    <n v="342803"/>
    <s v="FRIT RAVICH, S.L."/>
    <s v="241-19"/>
    <s v="Q3 2020"/>
    <s v="EUR"/>
    <n v="73.400000000000006"/>
    <n v="73.402000000000001"/>
    <n v="-1.9999999999953302E-3"/>
    <n v="73.400000000000006"/>
    <n v="0"/>
    <x v="0"/>
    <m/>
    <m/>
    <m/>
    <m/>
    <s v="none"/>
    <m/>
    <m/>
    <m/>
    <x v="0"/>
    <m/>
    <x v="0"/>
  </r>
  <r>
    <s v="ESP241-19Q4 2020EUR"/>
    <x v="3"/>
    <n v="342803"/>
    <s v="FRIT RAVICH, S.L."/>
    <s v="241-19"/>
    <s v="Q4 2020"/>
    <s v="EUR"/>
    <n v="37.03"/>
    <n v="37.028799999999997"/>
    <n v="1.2000000000043001E-3"/>
    <n v="37.03"/>
    <n v="0"/>
    <x v="0"/>
    <m/>
    <m/>
    <m/>
    <m/>
    <s v="none"/>
    <m/>
    <m/>
    <m/>
    <x v="0"/>
    <m/>
    <x v="0"/>
  </r>
  <r>
    <s v="ESP240-19Q1 2020EUR"/>
    <x v="3"/>
    <n v="342804"/>
    <s v="ATLANTA RESTAURACION TEMATICA SL"/>
    <s v="240-19"/>
    <s v="Q1 2020"/>
    <s v="EUR"/>
    <n v="42.07"/>
    <n v="42.073799999999999"/>
    <n v="-3.7999999999982401E-3"/>
    <n v="42.07"/>
    <n v="0"/>
    <x v="0"/>
    <m/>
    <m/>
    <m/>
    <m/>
    <s v="none"/>
    <m/>
    <m/>
    <m/>
    <x v="0"/>
    <m/>
    <x v="0"/>
  </r>
  <r>
    <s v="ESP240-19Q2 2020EUR"/>
    <x v="3"/>
    <n v="342804"/>
    <s v="ATLANTA RESTAURACION TEMATICA SL"/>
    <s v="240-19"/>
    <s v="Q2 2020"/>
    <s v="EUR"/>
    <n v="14.83"/>
    <n v="14.8269"/>
    <n v="3.0999999999998802E-3"/>
    <n v="14.83"/>
    <n v="0"/>
    <x v="0"/>
    <m/>
    <m/>
    <m/>
    <m/>
    <s v="none"/>
    <m/>
    <m/>
    <m/>
    <x v="0"/>
    <m/>
    <x v="0"/>
  </r>
  <r>
    <s v="ESP240-19Q3 2020EUR"/>
    <x v="3"/>
    <n v="342804"/>
    <s v="ATLANTA RESTAURACION TEMATICA SL"/>
    <s v="240-19"/>
    <s v="Q3 2020"/>
    <s v="EUR"/>
    <n v="52.92"/>
    <n v="52.920900000000003"/>
    <n v="-9.0000000000145497E-4"/>
    <n v="52.92"/>
    <n v="0"/>
    <x v="0"/>
    <m/>
    <m/>
    <m/>
    <m/>
    <s v="none"/>
    <m/>
    <m/>
    <m/>
    <x v="0"/>
    <m/>
    <x v="0"/>
  </r>
  <r>
    <s v="ESP240-19Q4 2020EUR"/>
    <x v="3"/>
    <n v="342804"/>
    <s v="ATLANTA RESTAURACION TEMATICA SL"/>
    <s v="240-19"/>
    <s v="Q4 2020"/>
    <s v="EUR"/>
    <n v="38.549999999999997"/>
    <n v="38.549999999999997"/>
    <n v="0"/>
    <n v="38.549999999999997"/>
    <n v="0"/>
    <x v="0"/>
    <m/>
    <m/>
    <m/>
    <m/>
    <s v="none"/>
    <m/>
    <m/>
    <m/>
    <x v="0"/>
    <m/>
    <x v="0"/>
  </r>
  <r>
    <s v="ESP243-20Q3 2020EUR"/>
    <x v="3"/>
    <n v="343555"/>
    <s v="Securitec SA"/>
    <s v="243-20"/>
    <s v="Q3 2020"/>
    <s v="EUR"/>
    <n v="382.66"/>
    <n v="382.65809999999999"/>
    <n v="1.90000000003465E-3"/>
    <n v="382.66"/>
    <n v="0"/>
    <x v="0"/>
    <m/>
    <m/>
    <m/>
    <m/>
    <s v="none"/>
    <m/>
    <m/>
    <m/>
    <x v="0"/>
    <m/>
    <x v="0"/>
  </r>
  <r>
    <s v="ESP243-20Q4 2020EUR"/>
    <x v="3"/>
    <n v="343555"/>
    <s v="Securitec SA"/>
    <s v="243-20"/>
    <s v="Q4 2020"/>
    <s v="EUR"/>
    <n v="269.51"/>
    <n v="269.51220000000001"/>
    <n v="-2.2000000000161799E-3"/>
    <n v="269.51"/>
    <n v="0"/>
    <x v="0"/>
    <m/>
    <m/>
    <m/>
    <m/>
    <s v="none"/>
    <m/>
    <m/>
    <m/>
    <x v="0"/>
    <m/>
    <x v="0"/>
  </r>
  <r>
    <s v="ESP253-20Q2 2020EUR"/>
    <x v="3"/>
    <n v="343667"/>
    <s v="AXPO IBERIA S.L."/>
    <s v="253-20 "/>
    <s v="Q2 2020"/>
    <s v="EUR"/>
    <n v="9018.25"/>
    <n v="9018.18"/>
    <n v="6.9999999999708906E-2"/>
    <n v="9018.25"/>
    <n v="0"/>
    <x v="0"/>
    <m/>
    <m/>
    <m/>
    <m/>
    <s v="none"/>
    <m/>
    <m/>
    <m/>
    <x v="0"/>
    <m/>
    <x v="0"/>
  </r>
  <r>
    <s v="ESP253-20Q3 2020EUR"/>
    <x v="3"/>
    <n v="343667"/>
    <s v="AXPO IBERIA S.L."/>
    <s v="253-20 "/>
    <s v="Q3 2020"/>
    <s v="EUR"/>
    <n v="7858.04"/>
    <n v="7858.0360000000001"/>
    <n v="3.9999999999054099E-3"/>
    <n v="7858.04"/>
    <n v="0"/>
    <x v="0"/>
    <m/>
    <m/>
    <m/>
    <m/>
    <s v="none"/>
    <m/>
    <m/>
    <m/>
    <x v="0"/>
    <m/>
    <x v="0"/>
  </r>
  <r>
    <s v="ESP253-20Q4 2020EUR"/>
    <x v="3"/>
    <n v="343667"/>
    <s v="AXPO IBERIA S.L."/>
    <s v="253-20 "/>
    <s v="Q4 2020"/>
    <s v="EUR"/>
    <n v="3280.14"/>
    <n v="3280.14"/>
    <n v="0"/>
    <n v="3280.14"/>
    <n v="0"/>
    <x v="0"/>
    <m/>
    <m/>
    <m/>
    <m/>
    <s v="none"/>
    <m/>
    <m/>
    <m/>
    <x v="0"/>
    <m/>
    <x v="0"/>
  </r>
  <r>
    <s v="ESP254-20Q1 2020EUR"/>
    <x v="3"/>
    <n v="344464"/>
    <s v="ALPIQ ENERGIA ESPANA S.A.U"/>
    <s v="254-20"/>
    <s v="Q1 2020"/>
    <s v="EUR"/>
    <n v="5916.34"/>
    <n v="5916.63"/>
    <n v="-0.28999999999996301"/>
    <n v="5916.34"/>
    <n v="0"/>
    <x v="0"/>
    <m/>
    <m/>
    <m/>
    <m/>
    <s v="none"/>
    <m/>
    <m/>
    <m/>
    <x v="0"/>
    <m/>
    <x v="0"/>
  </r>
  <r>
    <s v="ESP254-20Q2 2020EUR"/>
    <x v="3"/>
    <n v="344464"/>
    <s v="ALPIQ ENERGIA ESPANA S.A.U"/>
    <s v="254-20"/>
    <s v="Q2 2020"/>
    <s v="EUR"/>
    <n v="1760"/>
    <n v="1760.04"/>
    <n v="-3.9999999999963599E-2"/>
    <n v="1760"/>
    <n v="0"/>
    <x v="0"/>
    <m/>
    <m/>
    <m/>
    <m/>
    <s v="none"/>
    <m/>
    <m/>
    <m/>
    <x v="0"/>
    <m/>
    <x v="0"/>
  </r>
  <r>
    <s v="ESP254-20Q3 2020EUR"/>
    <x v="3"/>
    <n v="344464"/>
    <s v="ALPIQ ENERGIA ESPANA S.A.U"/>
    <s v="254-20"/>
    <s v="Q3 2020"/>
    <s v="EUR"/>
    <n v="2103.6"/>
    <n v="2103.6"/>
    <n v="0"/>
    <n v="2103.6"/>
    <n v="0"/>
    <x v="0"/>
    <m/>
    <m/>
    <m/>
    <m/>
    <s v="none"/>
    <m/>
    <m/>
    <m/>
    <x v="0"/>
    <m/>
    <x v="0"/>
  </r>
  <r>
    <s v="ESP254-20Q4 2020EUR"/>
    <x v="3"/>
    <n v="344464"/>
    <s v="ALPIQ ENERGIA ESPANA S.A.U"/>
    <s v="254-20"/>
    <s v="Q4 2020"/>
    <s v="EUR"/>
    <n v="4041.54"/>
    <n v="4041.54"/>
    <n v="0"/>
    <n v="4041.54"/>
    <n v="0"/>
    <x v="0"/>
    <m/>
    <m/>
    <m/>
    <m/>
    <s v="none"/>
    <m/>
    <m/>
    <m/>
    <x v="0"/>
    <m/>
    <x v="0"/>
  </r>
  <r>
    <s v="ESP260-20Q4 2020EUR"/>
    <x v="3"/>
    <n v="355423"/>
    <s v="SIGLA RENTING S.L."/>
    <s v="260-20"/>
    <s v="Q4 2020"/>
    <s v="EUR"/>
    <n v="134.34"/>
    <n v="134.3398"/>
    <n v="2.0000000000663901E-4"/>
    <n v="134.34"/>
    <n v="0"/>
    <x v="0"/>
    <m/>
    <m/>
    <m/>
    <m/>
    <s v="none"/>
    <m/>
    <m/>
    <m/>
    <x v="0"/>
    <m/>
    <x v="0"/>
  </r>
  <r>
    <s v="ESP215-19Q1 2020EUR"/>
    <x v="3"/>
    <n v="322197"/>
    <s v="ADAPTEL ESPAÑA, EMPRESA DE TRABAJO TEMPORAL, S.L."/>
    <s v="215-19"/>
    <s v="Q1 2020"/>
    <s v="EUR"/>
    <n v="1421.74"/>
    <n v="1421.7415000000001"/>
    <n v="-1.50000000007821E-3"/>
    <n v="1421.74"/>
    <n v="0"/>
    <x v="0"/>
    <m/>
    <m/>
    <m/>
    <m/>
    <s v="none"/>
    <m/>
    <m/>
    <m/>
    <x v="0"/>
    <m/>
    <x v="0"/>
  </r>
  <r>
    <s v="ESP216-19Q1 2020EUR"/>
    <x v="3"/>
    <n v="5034"/>
    <s v="AV SERVICES BARCELONA 2009, S.L."/>
    <s v="216-19"/>
    <s v="Q1 2020"/>
    <s v="EUR"/>
    <n v="1169.44"/>
    <n v="1169.4372000000001"/>
    <n v="2.7999999999792601E-3"/>
    <n v="1169.44"/>
    <n v="0"/>
    <x v="0"/>
    <m/>
    <m/>
    <m/>
    <m/>
    <s v="none"/>
    <m/>
    <m/>
    <m/>
    <x v="0"/>
    <m/>
    <x v="0"/>
  </r>
  <r>
    <s v="ESP216-19Q2 2020EUR"/>
    <x v="3"/>
    <n v="5034"/>
    <s v="AV SERVICES BARCELONA 2009, S.L."/>
    <s v="216-19"/>
    <s v="Q2 2020"/>
    <s v="EUR"/>
    <n v="582.53"/>
    <n v="582.52589999999998"/>
    <n v="4.0999999999939904E-3"/>
    <n v="582.53"/>
    <n v="0"/>
    <x v="0"/>
    <m/>
    <m/>
    <m/>
    <m/>
    <s v="none"/>
    <m/>
    <m/>
    <m/>
    <x v="0"/>
    <m/>
    <x v="0"/>
  </r>
  <r>
    <s v="ESP181-18Q1 2020EUR"/>
    <x v="3"/>
    <n v="280904"/>
    <s v="CHEF MAESTRO HORECA, S.L.U."/>
    <s v="181-18"/>
    <s v="Q1 2020"/>
    <s v="EUR"/>
    <n v="154.85"/>
    <n v="154.84880000000001"/>
    <n v="1.1999999999829901E-3"/>
    <n v="154.85"/>
    <n v="0"/>
    <x v="0"/>
    <m/>
    <m/>
    <m/>
    <m/>
    <s v="none"/>
    <m/>
    <m/>
    <m/>
    <x v="0"/>
    <m/>
    <x v="0"/>
  </r>
  <r>
    <s v="ESP181-18Q2 2020EUR"/>
    <x v="3"/>
    <n v="280904"/>
    <s v="CHEF MAESTRO HORECA, S.L.U."/>
    <s v="181-18"/>
    <s v="Q2 2020"/>
    <s v="EUR"/>
    <n v="1.07"/>
    <n v="1.0676000000000001"/>
    <n v="2.3999999999999499E-3"/>
    <n v="1.07"/>
    <n v="0"/>
    <x v="0"/>
    <m/>
    <m/>
    <m/>
    <m/>
    <s v="none"/>
    <m/>
    <m/>
    <m/>
    <x v="0"/>
    <m/>
    <x v="0"/>
  </r>
  <r>
    <s v="ESP202-18Q1 2020EUR"/>
    <x v="3"/>
    <n v="4253"/>
    <s v="MINI BUSES LOPEZ RUBIO, S.L."/>
    <s v="202-18"/>
    <s v="Q1 2020"/>
    <s v="EUR"/>
    <n v="2157.1799999999998"/>
    <n v="2157.1776"/>
    <n v="2.3999999998522898E-3"/>
    <n v="2157.1799999999998"/>
    <n v="0"/>
    <x v="0"/>
    <m/>
    <m/>
    <m/>
    <m/>
    <s v="none"/>
    <m/>
    <m/>
    <m/>
    <x v="0"/>
    <m/>
    <x v="0"/>
  </r>
  <r>
    <s v="ESP45-18Q1 2020EUR"/>
    <x v="3"/>
    <n v="287447"/>
    <s v="LA ALBERCA, S.L.U."/>
    <s v="045-18"/>
    <s v="Q1 2020"/>
    <s v="EUR"/>
    <n v="217.51"/>
    <n v="217.50620000000001"/>
    <n v="3.7999999999840301E-3"/>
    <n v="217.51"/>
    <n v="0"/>
    <x v="0"/>
    <m/>
    <m/>
    <m/>
    <m/>
    <s v="none"/>
    <m/>
    <m/>
    <m/>
    <x v="0"/>
    <m/>
    <x v="0"/>
  </r>
  <r>
    <s v="ESP238-19Q1 2020EUR"/>
    <x v="3"/>
    <n v="343576"/>
    <s v="WARPCOM SERVICES ESPANA S.L."/>
    <s v="238-19"/>
    <s v="Q1 2020"/>
    <s v="EUR"/>
    <n v="301.73"/>
    <n v="301.7321"/>
    <n v="-2.0999999999844398E-3"/>
    <n v="301.73"/>
    <n v="0"/>
    <x v="0"/>
    <m/>
    <m/>
    <m/>
    <m/>
    <s v="none"/>
    <m/>
    <m/>
    <m/>
    <x v="0"/>
    <m/>
    <x v="0"/>
  </r>
  <r>
    <s v="ESP238-19Q2 2020EUR"/>
    <x v="3"/>
    <n v="343576"/>
    <s v="WARPCOM SERVICES ESPANA S.L."/>
    <s v="238-19"/>
    <s v="Q2 2020"/>
    <s v="EUR"/>
    <n v="19.25"/>
    <n v="19.2529"/>
    <n v="-2.9000000000003398E-3"/>
    <n v="19.25"/>
    <n v="0"/>
    <x v="0"/>
    <m/>
    <m/>
    <m/>
    <m/>
    <s v="none"/>
    <m/>
    <m/>
    <m/>
    <x v="0"/>
    <m/>
    <x v="0"/>
  </r>
  <r>
    <s v="ESP246-20Q1 2020EUR"/>
    <x v="3"/>
    <n v="23951"/>
    <s v="TINTORERIA NURIA SL"/>
    <s v="246-20"/>
    <s v="Q1 2020"/>
    <s v="EUR"/>
    <n v="75.959999999999994"/>
    <n v="75.959999999999994"/>
    <n v="0"/>
    <n v="75.959999999999994"/>
    <n v="0"/>
    <x v="0"/>
    <m/>
    <m/>
    <m/>
    <m/>
    <s v="none"/>
    <m/>
    <m/>
    <m/>
    <x v="0"/>
    <m/>
    <x v="0"/>
  </r>
  <r>
    <s v="ESP246-20Q2 2020EUR"/>
    <x v="3"/>
    <n v="23951"/>
    <s v="TINTORERIA NURIA SL"/>
    <s v="246-20"/>
    <s v="Q2 2020"/>
    <s v="EUR"/>
    <n v="165.17"/>
    <n v="165.16499999999999"/>
    <n v="4.9999999999954499E-3"/>
    <n v="165.17"/>
    <n v="0"/>
    <x v="0"/>
    <m/>
    <m/>
    <m/>
    <m/>
    <s v="none"/>
    <m/>
    <m/>
    <m/>
    <x v="0"/>
    <m/>
    <x v="0"/>
  </r>
  <r>
    <s v="ESP81-18Q1 2020EUR"/>
    <x v="3"/>
    <n v="6286"/>
    <s v="MONTSERRAT CURRAS DE VICENTE"/>
    <s v="081-18"/>
    <s v="Q1 2020"/>
    <s v="EUR"/>
    <n v="331.72"/>
    <n v="331.7183"/>
    <n v="1.7000000000280101E-3"/>
    <n v="331.72"/>
    <n v="0"/>
    <x v="0"/>
    <m/>
    <m/>
    <m/>
    <m/>
    <s v="none"/>
    <m/>
    <m/>
    <m/>
    <x v="0"/>
    <m/>
    <x v="0"/>
  </r>
  <r>
    <s v="ESP81-18Q2 2020EUR"/>
    <x v="3"/>
    <n v="6286"/>
    <s v="MONTSERRAT CURRAS DE VICENTE"/>
    <s v="081-18"/>
    <s v="Q2 2020"/>
    <s v="EUR"/>
    <n v="17.100000000000001"/>
    <n v="17.095600000000001"/>
    <n v="4.4000000000004001E-3"/>
    <n v="17.100000000000001"/>
    <n v="0"/>
    <x v="0"/>
    <m/>
    <m/>
    <m/>
    <m/>
    <s v="none"/>
    <m/>
    <m/>
    <m/>
    <x v="0"/>
    <m/>
    <x v="0"/>
  </r>
  <r>
    <s v="ESP81-18Q4 2020EUR"/>
    <x v="3"/>
    <n v="6286"/>
    <s v="MONTSERRAT CURRAS DE VICENTE"/>
    <s v="081-18"/>
    <s v="Q4 2020"/>
    <s v="EUR"/>
    <n v="68.97"/>
    <n v="68.969399999999993"/>
    <n v="6.0000000000570697E-4"/>
    <n v="68.97"/>
    <n v="0"/>
    <x v="0"/>
    <m/>
    <m/>
    <m/>
    <m/>
    <s v="none"/>
    <m/>
    <m/>
    <m/>
    <x v="0"/>
    <m/>
    <x v="0"/>
  </r>
  <r>
    <s v="ESP231-19Q2 2020EUR"/>
    <x v="3"/>
    <n v="333409"/>
    <s v="IMADECO S.L."/>
    <s v="231-19"/>
    <s v="Q2 2020"/>
    <s v="EUR"/>
    <n v="90.87"/>
    <n v="90.869699999999995"/>
    <n v="3.0000000000995799E-4"/>
    <n v="90.87"/>
    <n v="0"/>
    <x v="0"/>
    <m/>
    <m/>
    <m/>
    <m/>
    <s v="none"/>
    <m/>
    <m/>
    <m/>
    <x v="0"/>
    <m/>
    <x v="0"/>
  </r>
  <r>
    <s v="FRA2578059Q1 2020EUR"/>
    <x v="4"/>
    <n v="97"/>
    <s v="SIDER PRID"/>
    <n v="2578059"/>
    <s v="Q1 2020"/>
    <s v="EUR"/>
    <n v="42549.25"/>
    <n v="42549.254300000001"/>
    <n v="-4.3000000005122196E-3"/>
    <n v="42549.25"/>
    <n v="0"/>
    <x v="0"/>
    <m/>
    <m/>
    <m/>
    <m/>
    <s v="none"/>
    <m/>
    <m/>
    <m/>
    <x v="0"/>
    <m/>
    <x v="0"/>
  </r>
  <r>
    <s v="FRA2578059Q2 2020EUR"/>
    <x v="4"/>
    <n v="97"/>
    <s v="SIDER PRID"/>
    <n v="2578059"/>
    <s v="Q2 2020"/>
    <s v="EUR"/>
    <n v="13215.88"/>
    <n v="13215.880300000001"/>
    <n v="-3.0000000151630902E-4"/>
    <n v="13215.88"/>
    <n v="0"/>
    <x v="0"/>
    <m/>
    <m/>
    <m/>
    <m/>
    <s v="none"/>
    <m/>
    <m/>
    <m/>
    <x v="0"/>
    <m/>
    <x v="0"/>
  </r>
  <r>
    <s v="FRA2578059Q3 2020EUR"/>
    <x v="4"/>
    <n v="97"/>
    <s v="SIDER PRID"/>
    <n v="2578059"/>
    <s v="Q3 2020"/>
    <s v="EUR"/>
    <n v="29437.68"/>
    <n v="29437.6754"/>
    <n v="4.6000000002095398E-3"/>
    <n v="29437.68"/>
    <n v="0"/>
    <x v="0"/>
    <m/>
    <m/>
    <m/>
    <m/>
    <s v="none"/>
    <m/>
    <m/>
    <m/>
    <x v="0"/>
    <m/>
    <x v="0"/>
  </r>
  <r>
    <s v="FRA2578059Q4 2020EUR"/>
    <x v="4"/>
    <n v="97"/>
    <s v="SIDER PRID"/>
    <n v="2578059"/>
    <s v="Q4 2020"/>
    <s v="EUR"/>
    <n v="22646.67"/>
    <n v="22646.666700000002"/>
    <n v="3.2999999966705201E-3"/>
    <n v="22646.67"/>
    <n v="0"/>
    <x v="0"/>
    <m/>
    <m/>
    <m/>
    <m/>
    <s v="none"/>
    <m/>
    <m/>
    <m/>
    <x v="0"/>
    <m/>
    <x v="0"/>
  </r>
  <r>
    <s v="FRA26096032Q1 2020EUR"/>
    <x v="4"/>
    <n v="604"/>
    <s v="CPI GLOBAL"/>
    <n v="26096032"/>
    <s v="Q1 2020"/>
    <s v="EUR"/>
    <n v="16617.060000000001"/>
    <n v="16617.055199999999"/>
    <n v="4.8000000024330802E-3"/>
    <n v="16617.060000000001"/>
    <n v="0"/>
    <x v="0"/>
    <m/>
    <m/>
    <m/>
    <m/>
    <s v="none"/>
    <m/>
    <m/>
    <m/>
    <x v="0"/>
    <m/>
    <x v="0"/>
  </r>
  <r>
    <s v="FRA26096032Q2 2020EUR"/>
    <x v="4"/>
    <n v="604"/>
    <s v="CPI GLOBAL"/>
    <n v="26096032"/>
    <s v="Q2 2020"/>
    <s v="EUR"/>
    <n v="975.84"/>
    <n v="975.84"/>
    <n v="0"/>
    <n v="975.84"/>
    <n v="0"/>
    <x v="0"/>
    <m/>
    <m/>
    <m/>
    <m/>
    <s v="none"/>
    <m/>
    <m/>
    <m/>
    <x v="0"/>
    <m/>
    <x v="0"/>
  </r>
  <r>
    <s v="FRA26096032Q3 2020EUR"/>
    <x v="4"/>
    <n v="604"/>
    <s v="CPI GLOBAL"/>
    <n v="26096032"/>
    <s v="Q3 2020"/>
    <s v="EUR"/>
    <n v="16884.939999999999"/>
    <n v="16884.939600000002"/>
    <n v="3.9999999717110697E-4"/>
    <n v="16884.939999999999"/>
    <n v="0"/>
    <x v="0"/>
    <m/>
    <m/>
    <m/>
    <m/>
    <s v="none"/>
    <m/>
    <m/>
    <m/>
    <x v="0"/>
    <m/>
    <x v="0"/>
  </r>
  <r>
    <s v="FRA26096032Q4 2020EUR"/>
    <x v="4"/>
    <n v="604"/>
    <s v="CPI GLOBAL"/>
    <n v="26096032"/>
    <s v="Q4 2020"/>
    <s v="EUR"/>
    <n v="10410.32"/>
    <n v="10410.328"/>
    <n v="-7.9999999998108199E-3"/>
    <n v="10410.32"/>
    <n v="0"/>
    <x v="0"/>
    <m/>
    <m/>
    <m/>
    <m/>
    <s v="none"/>
    <m/>
    <m/>
    <m/>
    <x v="0"/>
    <m/>
    <x v="0"/>
  </r>
  <r>
    <s v="FRA28264021Q1 2020EUR"/>
    <x v="4"/>
    <n v="604"/>
    <s v="CPI GLOBAL"/>
    <n v="28264021"/>
    <s v="Q1 2020"/>
    <s v="EUR"/>
    <n v="1427.95"/>
    <n v="1427.9472000000001"/>
    <n v="2.7999999999792601E-3"/>
    <n v="1427.95"/>
    <n v="0"/>
    <x v="0"/>
    <m/>
    <m/>
    <m/>
    <m/>
    <s v="none"/>
    <m/>
    <m/>
    <m/>
    <x v="0"/>
    <m/>
    <x v="0"/>
  </r>
  <r>
    <s v="FRA28264021Q2 2020EUR"/>
    <x v="4"/>
    <n v="604"/>
    <s v="CPI GLOBAL"/>
    <n v="28264021"/>
    <s v="Q2 2020"/>
    <s v="EUR"/>
    <n v="-7.69"/>
    <n v="-7.6871999999999998"/>
    <n v="-2.8000000000005798E-3"/>
    <n v="-7.69"/>
    <n v="0"/>
    <x v="0"/>
    <m/>
    <m/>
    <m/>
    <m/>
    <s v="none"/>
    <m/>
    <m/>
    <m/>
    <x v="0"/>
    <m/>
    <x v="0"/>
  </r>
  <r>
    <s v="FRA28264021Q3 2020EUR"/>
    <x v="4"/>
    <n v="604"/>
    <s v="CPI GLOBAL"/>
    <n v="28264021"/>
    <s v="Q3 2020"/>
    <s v="EUR"/>
    <n v="1710.62"/>
    <n v="1710.6224"/>
    <n v="-2.40000000007967E-3"/>
    <n v="1710.62"/>
    <n v="0"/>
    <x v="0"/>
    <m/>
    <m/>
    <m/>
    <m/>
    <s v="none"/>
    <m/>
    <m/>
    <m/>
    <x v="0"/>
    <m/>
    <x v="0"/>
  </r>
  <r>
    <s v="FRA28264021Q4 2020EUR"/>
    <x v="4"/>
    <n v="604"/>
    <s v="CPI GLOBAL"/>
    <n v="28264021"/>
    <s v="Q4 2020"/>
    <s v="EUR"/>
    <n v="838.84"/>
    <n v="838.84"/>
    <n v="0"/>
    <n v="838.84"/>
    <n v="0"/>
    <x v="0"/>
    <m/>
    <m/>
    <m/>
    <m/>
    <s v="none"/>
    <m/>
    <m/>
    <m/>
    <x v="0"/>
    <m/>
    <x v="0"/>
  </r>
  <r>
    <s v="FRA28250014Q1 2020EUR"/>
    <x v="4"/>
    <n v="899"/>
    <s v="DODO S.A"/>
    <n v="28250014"/>
    <s v="Q1 2020"/>
    <s v="EUR"/>
    <n v="10183.719999999999"/>
    <n v="10183.724"/>
    <n v="-4.0000000008149003E-3"/>
    <n v="10183.719999999999"/>
    <n v="0"/>
    <x v="0"/>
    <m/>
    <m/>
    <m/>
    <m/>
    <s v="none"/>
    <m/>
    <m/>
    <m/>
    <x v="0"/>
    <m/>
    <x v="0"/>
  </r>
  <r>
    <s v="FRA28250014Q2 2020EUR"/>
    <x v="4"/>
    <n v="899"/>
    <s v="DODO S.A"/>
    <n v="28250014"/>
    <s v="Q2 2020"/>
    <s v="EUR"/>
    <n v="1610.03"/>
    <n v="1610.0328"/>
    <n v="-2.7999999999792601E-3"/>
    <n v="1610.03"/>
    <n v="0"/>
    <x v="0"/>
    <m/>
    <m/>
    <m/>
    <m/>
    <s v="none"/>
    <m/>
    <m/>
    <m/>
    <x v="0"/>
    <m/>
    <x v="0"/>
  </r>
  <r>
    <s v="FRA28250014Q3 2020EUR"/>
    <x v="4"/>
    <n v="899"/>
    <s v="DODO S.A"/>
    <n v="28250014"/>
    <s v="Q3 2020"/>
    <s v="EUR"/>
    <n v="7817.59"/>
    <n v="7817.5879999999997"/>
    <n v="2.0000000004074502E-3"/>
    <n v="7817.59"/>
    <n v="0"/>
    <x v="0"/>
    <m/>
    <m/>
    <m/>
    <m/>
    <s v="none"/>
    <m/>
    <m/>
    <m/>
    <x v="0"/>
    <m/>
    <x v="0"/>
  </r>
  <r>
    <s v="FRA28250014Q4 2020EUR"/>
    <x v="4"/>
    <n v="899"/>
    <s v="DODO S.A"/>
    <n v="28250014"/>
    <s v="Q4 2020"/>
    <s v="EUR"/>
    <n v="8721"/>
    <n v="8720.9992000000002"/>
    <n v="7.9999999979918303E-4"/>
    <n v="8721"/>
    <n v="0"/>
    <x v="0"/>
    <m/>
    <m/>
    <m/>
    <m/>
    <s v="none"/>
    <m/>
    <m/>
    <m/>
    <x v="0"/>
    <m/>
    <x v="0"/>
  </r>
  <r>
    <s v="FRAFR4GP2552Y 2020EUR"/>
    <x v="4"/>
    <n v="899"/>
    <s v="DODO S.A"/>
    <s v="FR4GP2552"/>
    <s v="Y 2020"/>
    <s v="EUR"/>
    <n v="9851.7199999999993"/>
    <n v="9851.7284999999993"/>
    <n v="-8.4999999999126798E-3"/>
    <n v="9851.7199999999993"/>
    <n v="0"/>
    <x v="0"/>
    <m/>
    <m/>
    <m/>
    <m/>
    <s v="none"/>
    <m/>
    <m/>
    <m/>
    <x v="0"/>
    <m/>
    <x v="0"/>
  </r>
  <r>
    <s v="FRAFR4GP2448Y 2020EUR"/>
    <x v="4"/>
    <n v="899"/>
    <s v="DODO S.A"/>
    <s v="FR4GP2448"/>
    <s v="Y 2020"/>
    <s v="EUR"/>
    <n v="11839.45"/>
    <n v="11839.451999999999"/>
    <n v="-1.9999999985884599E-3"/>
    <n v="11839.45"/>
    <n v="0"/>
    <x v="0"/>
    <m/>
    <m/>
    <m/>
    <m/>
    <s v="none"/>
    <m/>
    <m/>
    <m/>
    <x v="0"/>
    <m/>
    <x v="0"/>
  </r>
  <r>
    <s v="FRAFR3MER2222Y 2020EUR"/>
    <x v="4"/>
    <n v="899"/>
    <s v="DODO S.A"/>
    <s v="FR3MER2222"/>
    <s v="Y 2020"/>
    <s v="EUR"/>
    <n v="42427.19"/>
    <n v="42427.179100000001"/>
    <n v="1.0900000001129201E-2"/>
    <n v="42427.19"/>
    <n v="0"/>
    <x v="0"/>
    <m/>
    <m/>
    <m/>
    <m/>
    <s v="none"/>
    <m/>
    <m/>
    <m/>
    <x v="0"/>
    <m/>
    <x v="0"/>
  </r>
  <r>
    <s v="FRA2160704983Q1 2020EUR"/>
    <x v="4"/>
    <n v="1449"/>
    <s v="PINCON"/>
    <n v="2160704983"/>
    <s v="Q1 2020"/>
    <s v="EUR"/>
    <n v="51.16"/>
    <n v="51.155999999999999"/>
    <n v="3.9999999999977796E-3"/>
    <n v="51.16"/>
    <n v="0"/>
    <x v="0"/>
    <m/>
    <m/>
    <m/>
    <m/>
    <s v="none"/>
    <m/>
    <m/>
    <m/>
    <x v="0"/>
    <m/>
    <x v="0"/>
  </r>
  <r>
    <s v="FRA2160704983Q3 2020EUR"/>
    <x v="4"/>
    <n v="1449"/>
    <s v="PINCON"/>
    <n v="2160704983"/>
    <s v="Q3 2020"/>
    <s v="EUR"/>
    <n v="523.61"/>
    <n v="523.61099999999999"/>
    <n v="-9.9999999997635292E-4"/>
    <n v="523.61"/>
    <n v="0"/>
    <x v="0"/>
    <m/>
    <m/>
    <m/>
    <m/>
    <s v="none"/>
    <m/>
    <m/>
    <m/>
    <x v="0"/>
    <m/>
    <x v="0"/>
  </r>
  <r>
    <s v="FRA2160704983Q4 2020EUR"/>
    <x v="4"/>
    <n v="1449"/>
    <s v="PINCON"/>
    <n v="2160704983"/>
    <s v="Q4 2020"/>
    <s v="EUR"/>
    <n v="67.430000000000007"/>
    <n v="67.425600000000003"/>
    <n v="4.4000000000039502E-3"/>
    <n v="67.430000000000007"/>
    <n v="0"/>
    <x v="0"/>
    <m/>
    <m/>
    <m/>
    <m/>
    <s v="none"/>
    <m/>
    <m/>
    <m/>
    <x v="0"/>
    <m/>
    <x v="0"/>
  </r>
  <r>
    <s v="FRA28309088Q1 2020EUR"/>
    <x v="4"/>
    <n v="1499"/>
    <s v="STANDARD TEXTILE SAS"/>
    <n v="28309088"/>
    <s v="Q1 2020"/>
    <s v="EUR"/>
    <n v="213311.4"/>
    <n v="213311.36679999999"/>
    <n v="3.3200000005308497E-2"/>
    <n v="213311.4"/>
    <n v="0"/>
    <x v="0"/>
    <m/>
    <m/>
    <m/>
    <m/>
    <s v="none"/>
    <m/>
    <m/>
    <m/>
    <x v="0"/>
    <m/>
    <x v="0"/>
  </r>
  <r>
    <s v="FRA28309088Q2 2020EUR"/>
    <x v="4"/>
    <n v="1499"/>
    <s v="STANDARD TEXTILE SAS"/>
    <n v="28309088"/>
    <s v="Q2 2020"/>
    <s v="EUR"/>
    <n v="42648.01"/>
    <n v="42648.009599999998"/>
    <n v="4.0000000444706502E-4"/>
    <n v="42648.01"/>
    <n v="0"/>
    <x v="0"/>
    <m/>
    <m/>
    <m/>
    <m/>
    <s v="none"/>
    <m/>
    <m/>
    <m/>
    <x v="0"/>
    <m/>
    <x v="0"/>
  </r>
  <r>
    <s v="FRA28309088Q3 2020EUR"/>
    <x v="4"/>
    <n v="1499"/>
    <s v="STANDARD TEXTILE SAS"/>
    <n v="28309088"/>
    <s v="Q3 2020"/>
    <s v="EUR"/>
    <n v="77672.08"/>
    <n v="77672.079800000007"/>
    <n v="1.9999999494757501E-4"/>
    <n v="77672.08"/>
    <n v="0"/>
    <x v="0"/>
    <m/>
    <m/>
    <m/>
    <m/>
    <s v="none"/>
    <m/>
    <m/>
    <m/>
    <x v="0"/>
    <m/>
    <x v="0"/>
  </r>
  <r>
    <s v="FRA28309088Q4 2020EUR"/>
    <x v="4"/>
    <n v="1499"/>
    <s v="STANDARD TEXTILE SAS"/>
    <n v="28309088"/>
    <s v="Q4 2020"/>
    <s v="EUR"/>
    <n v="60463.39"/>
    <n v="60463.393199999999"/>
    <n v="-3.1999999991967299E-3"/>
    <n v="60463.39"/>
    <n v="0"/>
    <x v="0"/>
    <m/>
    <m/>
    <m/>
    <m/>
    <s v="none"/>
    <m/>
    <m/>
    <m/>
    <x v="0"/>
    <m/>
    <x v="0"/>
  </r>
  <r>
    <s v="FRA2130212657Q1 2020EUR"/>
    <x v="4"/>
    <n v="1499"/>
    <s v="STANDARD TEXTILE SAS"/>
    <n v="2130212657"/>
    <s v="Q1 2020"/>
    <s v="EUR"/>
    <n v="68256.02"/>
    <n v="68256.023400000005"/>
    <n v="-3.40000000142026E-3"/>
    <n v="68256.02"/>
    <n v="0"/>
    <x v="0"/>
    <m/>
    <m/>
    <m/>
    <m/>
    <s v="none"/>
    <m/>
    <m/>
    <m/>
    <x v="0"/>
    <m/>
    <x v="0"/>
  </r>
  <r>
    <s v="FRA2130212657Q2 2020EUR"/>
    <x v="4"/>
    <n v="1499"/>
    <s v="STANDARD TEXTILE SAS"/>
    <n v="2130212657"/>
    <s v="Q2 2020"/>
    <s v="EUR"/>
    <n v="10471.4"/>
    <n v="10471.4004"/>
    <n v="-4.00000000809086E-4"/>
    <n v="10471.4"/>
    <n v="0"/>
    <x v="0"/>
    <m/>
    <m/>
    <m/>
    <m/>
    <s v="none"/>
    <m/>
    <m/>
    <m/>
    <x v="0"/>
    <m/>
    <x v="0"/>
  </r>
  <r>
    <s v="FRA2130212657Q3 2020EUR"/>
    <x v="4"/>
    <n v="1499"/>
    <s v="STANDARD TEXTILE SAS"/>
    <n v="2130212657"/>
    <s v="Q3 2020"/>
    <s v="EUR"/>
    <n v="27646.81"/>
    <n v="27646.809600000001"/>
    <n v="4.00000000809086E-4"/>
    <n v="27646.81"/>
    <n v="0"/>
    <x v="0"/>
    <m/>
    <m/>
    <m/>
    <m/>
    <s v="none"/>
    <m/>
    <m/>
    <m/>
    <x v="0"/>
    <m/>
    <x v="0"/>
  </r>
  <r>
    <s v="FRA2130212657Q4 2020EUR"/>
    <x v="4"/>
    <n v="1499"/>
    <s v="STANDARD TEXTILE SAS"/>
    <n v="2130212657"/>
    <s v="Q4 2020"/>
    <s v="EUR"/>
    <n v="16384.05"/>
    <n v="16384.05"/>
    <n v="0"/>
    <n v="16384.05"/>
    <n v="0"/>
    <x v="0"/>
    <m/>
    <m/>
    <m/>
    <m/>
    <s v="none"/>
    <s v="Métier"/>
    <s v="Ossama"/>
    <s v="[OA] Il ya un ticket en cours de traitement pour résoudre ce problème (devra passer fin de semaine)."/>
    <x v="3"/>
    <m/>
    <x v="0"/>
  </r>
  <r>
    <s v="FRA2150214251Q1 2020EUR"/>
    <x v="4"/>
    <n v="1499"/>
    <s v="STANDARD TEXTILE SAS"/>
    <n v="2150214251"/>
    <s v="Q1 2020"/>
    <s v="EUR"/>
    <n v="4675.54"/>
    <n v="4675.54"/>
    <n v="0"/>
    <n v="4675.54"/>
    <n v="0"/>
    <x v="0"/>
    <m/>
    <m/>
    <m/>
    <m/>
    <s v="none"/>
    <m/>
    <m/>
    <m/>
    <x v="0"/>
    <m/>
    <x v="0"/>
  </r>
  <r>
    <s v="FRA2150214251Q2 2020EUR"/>
    <x v="4"/>
    <n v="1499"/>
    <s v="STANDARD TEXTILE SAS"/>
    <n v="2150214251"/>
    <s v="Q2 2020"/>
    <s v="EUR"/>
    <n v="1418.87"/>
    <n v="1418.865"/>
    <n v="4.9999999998817596E-3"/>
    <n v="1418.87"/>
    <n v="0"/>
    <x v="0"/>
    <m/>
    <m/>
    <m/>
    <m/>
    <s v="none"/>
    <m/>
    <m/>
    <m/>
    <x v="0"/>
    <m/>
    <x v="0"/>
  </r>
  <r>
    <s v="FRA2150214251Q3 2020EUR"/>
    <x v="4"/>
    <n v="1499"/>
    <s v="STANDARD TEXTILE SAS"/>
    <n v="2150214251"/>
    <s v="Q3 2020"/>
    <s v="EUR"/>
    <n v="4397.6899999999996"/>
    <n v="4397.6899999999996"/>
    <n v="0"/>
    <n v="4397.6899999999996"/>
    <n v="0"/>
    <x v="0"/>
    <m/>
    <m/>
    <m/>
    <m/>
    <s v="none"/>
    <m/>
    <m/>
    <m/>
    <x v="0"/>
    <m/>
    <x v="0"/>
  </r>
  <r>
    <s v="FRA2150214251Q4 2020EUR"/>
    <x v="4"/>
    <n v="1499"/>
    <s v="STANDARD TEXTILE SAS"/>
    <n v="2150214251"/>
    <s v="Q4 2020"/>
    <s v="EUR"/>
    <n v="2054.14"/>
    <n v="2054.14"/>
    <n v="0"/>
    <n v="2054.14"/>
    <n v="0"/>
    <x v="0"/>
    <m/>
    <m/>
    <m/>
    <m/>
    <s v="none"/>
    <s v="Métier"/>
    <s v="Ossama"/>
    <s v="[OA] Il ya un ticket en cours de traitement pour résoudre ce problème (devra passer fin de semaine)."/>
    <x v="3"/>
    <m/>
    <x v="0"/>
  </r>
  <r>
    <s v="FRA2160214876Q1 2020EUR"/>
    <x v="4"/>
    <n v="1499"/>
    <s v="STANDARD TEXTILE SAS"/>
    <n v="2160214876"/>
    <s v="Q1 2020"/>
    <s v="EUR"/>
    <n v="1047.45"/>
    <n v="1047.45"/>
    <n v="0"/>
    <n v="1047.45"/>
    <n v="0"/>
    <x v="0"/>
    <m/>
    <m/>
    <m/>
    <m/>
    <s v="none"/>
    <m/>
    <m/>
    <m/>
    <x v="0"/>
    <m/>
    <x v="0"/>
  </r>
  <r>
    <s v="FRA2160214876Q2 2020EUR"/>
    <x v="4"/>
    <n v="1499"/>
    <s v="STANDARD TEXTILE SAS"/>
    <n v="2160214876"/>
    <s v="Q2 2020"/>
    <s v="EUR"/>
    <n v="173.67"/>
    <n v="173.66849999999999"/>
    <n v="1.4999999999929499E-3"/>
    <n v="173.67"/>
    <n v="0"/>
    <x v="0"/>
    <m/>
    <m/>
    <m/>
    <m/>
    <s v="none"/>
    <m/>
    <m/>
    <m/>
    <x v="0"/>
    <m/>
    <x v="0"/>
  </r>
  <r>
    <s v="FRA2160214876Q3 2020EUR"/>
    <x v="4"/>
    <n v="1499"/>
    <s v="STANDARD TEXTILE SAS"/>
    <n v="2160214876"/>
    <s v="Q3 2020"/>
    <s v="EUR"/>
    <n v="1117.01"/>
    <n v="1117.0055"/>
    <n v="4.5000000000072699E-3"/>
    <n v="1117.01"/>
    <n v="0"/>
    <x v="0"/>
    <m/>
    <m/>
    <m/>
    <m/>
    <s v="none"/>
    <m/>
    <m/>
    <m/>
    <x v="0"/>
    <m/>
    <x v="0"/>
  </r>
  <r>
    <s v="FRA2160214876Q4 2020EUR"/>
    <x v="4"/>
    <n v="1499"/>
    <s v="STANDARD TEXTILE SAS"/>
    <n v="2160214876"/>
    <s v="Q4 2020"/>
    <s v="EUR"/>
    <n v="2375.5"/>
    <n v="2375.5014999999999"/>
    <n v="-1.49999999985084E-3"/>
    <n v="2375.5"/>
    <n v="0"/>
    <x v="0"/>
    <m/>
    <m/>
    <m/>
    <m/>
    <s v="none"/>
    <s v="Métier"/>
    <s v="Ossama"/>
    <s v="[OA] Il ya un ticket en cours de traitement pour résoudre ce problème (devra passer fin de semaine)."/>
    <x v="3"/>
    <m/>
    <x v="0"/>
  </r>
  <r>
    <s v="FRAFR4GP2544Y 2020EUR"/>
    <x v="4"/>
    <n v="1499"/>
    <s v="STANDARD TEXTILE SAS"/>
    <s v="FR4GP2544"/>
    <s v="Y 2020"/>
    <s v="EUR"/>
    <n v="10387.299999999999"/>
    <n v="10387.2955"/>
    <n v="4.4999999990977804E-3"/>
    <n v="10387.299999999999"/>
    <n v="0"/>
    <x v="0"/>
    <m/>
    <m/>
    <m/>
    <m/>
    <s v="none"/>
    <m/>
    <m/>
    <m/>
    <x v="0"/>
    <m/>
    <x v="0"/>
  </r>
  <r>
    <s v="FRAFR3F12631Y 2020EUR"/>
    <x v="4"/>
    <n v="1499"/>
    <s v="STANDARD TEXTILE SAS"/>
    <s v="FR3F12631"/>
    <s v="Y 2020"/>
    <s v="EUR"/>
    <n v="1106.01"/>
    <n v="1106.0115000000001"/>
    <n v="-1.50000000007821E-3"/>
    <n v="1106.01"/>
    <n v="0"/>
    <x v="0"/>
    <m/>
    <m/>
    <m/>
    <m/>
    <s v="none"/>
    <m/>
    <m/>
    <m/>
    <x v="0"/>
    <m/>
    <x v="0"/>
  </r>
  <r>
    <s v="FRA28314065Q1 2020EUR"/>
    <x v="4"/>
    <n v="1523"/>
    <s v="SANIPOUSSE"/>
    <n v="28314065"/>
    <s v="Q1 2020"/>
    <s v="EUR"/>
    <n v="3321.73"/>
    <n v="3321.7316999999998"/>
    <n v="-1.6999999998006301E-3"/>
    <n v="3321.73"/>
    <n v="0"/>
    <x v="0"/>
    <m/>
    <m/>
    <m/>
    <m/>
    <s v="none"/>
    <m/>
    <m/>
    <m/>
    <x v="0"/>
    <m/>
    <x v="0"/>
  </r>
  <r>
    <s v="FRA28314065Q2 2020EUR"/>
    <x v="4"/>
    <n v="1523"/>
    <s v="SANIPOUSSE"/>
    <n v="28314065"/>
    <s v="Q2 2020"/>
    <s v="EUR"/>
    <n v="6689.32"/>
    <n v="6689.3182999999999"/>
    <n v="1.6999999998006301E-3"/>
    <n v="6689.32"/>
    <n v="0"/>
    <x v="0"/>
    <m/>
    <m/>
    <m/>
    <m/>
    <s v="none"/>
    <m/>
    <m/>
    <m/>
    <x v="0"/>
    <m/>
    <x v="0"/>
  </r>
  <r>
    <s v="FRA28314065Q3 2020EUR"/>
    <x v="4"/>
    <n v="1523"/>
    <s v="SANIPOUSSE"/>
    <n v="28314065"/>
    <s v="Q3 2020"/>
    <s v="EUR"/>
    <n v="4940.41"/>
    <n v="4940.4130999999998"/>
    <n v="-3.09999999990395E-3"/>
    <n v="4940.41"/>
    <n v="0"/>
    <x v="0"/>
    <m/>
    <m/>
    <m/>
    <m/>
    <s v="none"/>
    <m/>
    <m/>
    <m/>
    <x v="0"/>
    <m/>
    <x v="0"/>
  </r>
  <r>
    <s v="FRA28314065Q4 2020EUR"/>
    <x v="4"/>
    <n v="1523"/>
    <s v="SANIPOUSSE"/>
    <n v="28314065"/>
    <s v="Q4 2020"/>
    <s v="EUR"/>
    <n v="2007.5"/>
    <n v="2007.5047999999999"/>
    <n v="-4.7999999999319698E-3"/>
    <n v="2007.5"/>
    <n v="0"/>
    <x v="0"/>
    <m/>
    <m/>
    <m/>
    <m/>
    <s v="none"/>
    <m/>
    <m/>
    <m/>
    <x v="0"/>
    <m/>
    <x v="0"/>
  </r>
  <r>
    <s v="FRA812777Q1 2020EUR"/>
    <x v="4"/>
    <n v="1613"/>
    <s v="DEPAEPE HENRI SA"/>
    <n v="812777"/>
    <s v="Q1 2020"/>
    <s v="EUR"/>
    <n v="1765.9"/>
    <n v="1765.9059999999999"/>
    <n v="-5.9999999998581102E-3"/>
    <n v="1765.9"/>
    <n v="0"/>
    <x v="0"/>
    <m/>
    <m/>
    <m/>
    <m/>
    <s v="none"/>
    <m/>
    <m/>
    <m/>
    <x v="0"/>
    <m/>
    <x v="0"/>
  </r>
  <r>
    <s v="FRA812777Q2 2020EUR"/>
    <x v="4"/>
    <n v="1613"/>
    <s v="DEPAEPE HENRI SA"/>
    <n v="812777"/>
    <s v="Q2 2020"/>
    <s v="EUR"/>
    <n v="237.08"/>
    <n v="237.0795"/>
    <n v="5.0000000001659795E-4"/>
    <n v="237.08"/>
    <n v="0"/>
    <x v="0"/>
    <m/>
    <m/>
    <m/>
    <m/>
    <s v="none"/>
    <m/>
    <m/>
    <m/>
    <x v="0"/>
    <m/>
    <x v="0"/>
  </r>
  <r>
    <s v="FRA812777Q3 2020EUR"/>
    <x v="4"/>
    <n v="1613"/>
    <s v="DEPAEPE HENRI SA"/>
    <n v="812777"/>
    <s v="Q3 2020"/>
    <s v="EUR"/>
    <n v="533.85"/>
    <n v="533.84699999999998"/>
    <n v="3.0000000000427402E-3"/>
    <n v="533.85"/>
    <n v="0"/>
    <x v="0"/>
    <m/>
    <m/>
    <m/>
    <m/>
    <s v="none"/>
    <m/>
    <m/>
    <m/>
    <x v="0"/>
    <m/>
    <x v="0"/>
  </r>
  <r>
    <s v="FRA812777Q4 2020EUR"/>
    <x v="4"/>
    <n v="1613"/>
    <s v="DEPAEPE HENRI SA"/>
    <n v="812777"/>
    <s v="Q4 2020"/>
    <s v="EUR"/>
    <n v="521.97"/>
    <n v="521.96600000000001"/>
    <n v="4.0000000000190898E-3"/>
    <n v="521.97"/>
    <n v="0"/>
    <x v="0"/>
    <m/>
    <m/>
    <m/>
    <m/>
    <s v="none"/>
    <m/>
    <m/>
    <m/>
    <x v="0"/>
    <m/>
    <x v="0"/>
  </r>
  <r>
    <s v="FRAFR3F12679Y 2020EUR"/>
    <x v="4"/>
    <n v="1675"/>
    <s v="COFEL INDUSTRIES (COPIREL)"/>
    <s v="FR3F12679"/>
    <s v="Y 2020"/>
    <s v="EUR"/>
    <n v="29391.07"/>
    <n v="29391.066200000001"/>
    <n v="3.7999999985913698E-3"/>
    <n v="29391.07"/>
    <n v="0"/>
    <x v="0"/>
    <m/>
    <m/>
    <m/>
    <m/>
    <s v="none"/>
    <s v="Produit"/>
    <s v="Sarah"/>
    <s v="[SB]Il y a bien un CA déclaré dans la participation qui rentre dans l'assiette du sous service. Les élements du contrats semblent cohérents mais le rebate est à 0 dans A2S (il est différent de zero sur une autre unité/contrat. Un regen rebate ne corrige pas le soucis. Le montant facturé est correct [ZB] pays valables de contrats &quot;Andorre, Monaco, Guyane française, Guadeloupe, Martinique, Réunion&quot;, sous service avec assiette de type marque, aucun client de ces marques est dans les pays de contrat [HB] périmètre France coché pour le contrat RDBC OK résolu le 16-05-22"/>
    <x v="1"/>
    <s v="Helene"/>
    <x v="2"/>
  </r>
  <r>
    <s v="FRAFR4GP2453Y 2020EUR"/>
    <x v="4"/>
    <n v="1675"/>
    <s v="COFEL INDUSTRIES (COPIREL)"/>
    <s v="FR4GP2453"/>
    <s v="Y 2020"/>
    <s v="EUR"/>
    <n v="21820.89"/>
    <n v="21820.888500000001"/>
    <n v="1.4999999984865999E-3"/>
    <n v="21820.89"/>
    <n v="0"/>
    <x v="0"/>
    <m/>
    <m/>
    <m/>
    <m/>
    <s v="none"/>
    <m/>
    <m/>
    <m/>
    <x v="0"/>
    <m/>
    <x v="0"/>
  </r>
  <r>
    <s v="FRA789517Q1 2020EUR"/>
    <x v="4"/>
    <n v="1710"/>
    <s v="UNISTO SA"/>
    <n v="789517"/>
    <s v="Q1 2020"/>
    <s v="EUR"/>
    <n v="109.91"/>
    <n v="109.9152"/>
    <n v="-5.2000000000020901E-3"/>
    <n v="109.91"/>
    <n v="0"/>
    <x v="0"/>
    <m/>
    <m/>
    <m/>
    <m/>
    <s v="none"/>
    <m/>
    <m/>
    <m/>
    <x v="0"/>
    <m/>
    <x v="0"/>
  </r>
  <r>
    <s v="FRA789517Q2 2020EUR"/>
    <x v="4"/>
    <n v="1710"/>
    <s v="UNISTO SA"/>
    <n v="789517"/>
    <s v="Q2 2020"/>
    <s v="EUR"/>
    <n v="5.54"/>
    <n v="5.54"/>
    <n v="0"/>
    <n v="5.54"/>
    <n v="0"/>
    <x v="0"/>
    <m/>
    <m/>
    <m/>
    <m/>
    <s v="none"/>
    <m/>
    <m/>
    <m/>
    <x v="0"/>
    <m/>
    <x v="0"/>
  </r>
  <r>
    <s v="FRA789517Q3 2020EUR"/>
    <x v="4"/>
    <n v="1710"/>
    <s v="UNISTO SA"/>
    <n v="789517"/>
    <s v="Q3 2020"/>
    <s v="EUR"/>
    <n v="47.67"/>
    <n v="47.672400000000003"/>
    <n v="-2.4000000000015099E-3"/>
    <n v="47.67"/>
    <n v="0"/>
    <x v="0"/>
    <m/>
    <m/>
    <m/>
    <m/>
    <s v="none"/>
    <m/>
    <m/>
    <m/>
    <x v="0"/>
    <m/>
    <x v="0"/>
  </r>
  <r>
    <s v="FRA789517Q4 2020EUR"/>
    <x v="4"/>
    <n v="1710"/>
    <s v="UNISTO SA"/>
    <n v="789517"/>
    <s v="Q4 2020"/>
    <s v="EUR"/>
    <n v="26.4"/>
    <n v="26.4114"/>
    <n v="-1.1400000000001799E-2"/>
    <n v="26.4"/>
    <n v="0"/>
    <x v="0"/>
    <m/>
    <m/>
    <m/>
    <m/>
    <s v="none"/>
    <m/>
    <m/>
    <m/>
    <x v="0"/>
    <m/>
    <x v="0"/>
  </r>
  <r>
    <s v="FRA29311013Q1 2020EUR"/>
    <x v="4"/>
    <n v="1843"/>
    <s v="PASSMAN"/>
    <n v="29311013"/>
    <s v="Q1 2020"/>
    <s v="EUR"/>
    <n v="5422.96"/>
    <n v="5422.9564"/>
    <n v="3.6000000000058199E-3"/>
    <n v="5422.96"/>
    <n v="0"/>
    <x v="0"/>
    <m/>
    <m/>
    <m/>
    <m/>
    <s v="none"/>
    <m/>
    <m/>
    <m/>
    <x v="0"/>
    <m/>
    <x v="0"/>
  </r>
  <r>
    <s v="FRA29311013Q2 2020EUR"/>
    <x v="4"/>
    <n v="1843"/>
    <s v="PASSMAN"/>
    <n v="29311013"/>
    <s v="Q2 2020"/>
    <s v="EUR"/>
    <n v="4209.5200000000004"/>
    <n v="4209.5200000000004"/>
    <n v="0"/>
    <n v="4209.5200000000004"/>
    <n v="0"/>
    <x v="0"/>
    <m/>
    <m/>
    <m/>
    <m/>
    <s v="none"/>
    <m/>
    <m/>
    <m/>
    <x v="0"/>
    <m/>
    <x v="0"/>
  </r>
  <r>
    <s v="FRA29311013Q3 2020EUR"/>
    <x v="4"/>
    <n v="1843"/>
    <s v="PASSMAN"/>
    <n v="29311013"/>
    <s v="Q3 2020"/>
    <s v="EUR"/>
    <n v="4357.72"/>
    <n v="4357.72"/>
    <n v="0"/>
    <n v="4357.72"/>
    <n v="0"/>
    <x v="0"/>
    <m/>
    <m/>
    <m/>
    <m/>
    <s v="none"/>
    <m/>
    <m/>
    <m/>
    <x v="0"/>
    <m/>
    <x v="0"/>
  </r>
  <r>
    <s v="FRA2170765155Q1 2020EUR"/>
    <x v="4"/>
    <n v="1845"/>
    <s v="ORANGE"/>
    <n v="2170765155"/>
    <s v="Q1 2020"/>
    <s v="EUR"/>
    <n v="6146.69"/>
    <n v="6146.6880000000001"/>
    <n v="1.9999999994979498E-3"/>
    <n v="6146.69"/>
    <n v="0"/>
    <x v="0"/>
    <m/>
    <m/>
    <m/>
    <m/>
    <s v="none"/>
    <m/>
    <m/>
    <m/>
    <x v="0"/>
    <m/>
    <x v="0"/>
  </r>
  <r>
    <s v="FRA2170765155Q2 2020EUR"/>
    <x v="4"/>
    <n v="1845"/>
    <s v="ORANGE"/>
    <n v="2170765155"/>
    <s v="Q2 2020"/>
    <s v="EUR"/>
    <n v="3709.91"/>
    <n v="3709.9124000000002"/>
    <n v="-2.4000000003070402E-3"/>
    <n v="3709.91"/>
    <n v="0"/>
    <x v="0"/>
    <m/>
    <m/>
    <m/>
    <m/>
    <s v="none"/>
    <m/>
    <m/>
    <m/>
    <x v="0"/>
    <m/>
    <x v="0"/>
  </r>
  <r>
    <s v="FRA2170765155Q3 2020EUR"/>
    <x v="4"/>
    <n v="1845"/>
    <s v="ORANGE"/>
    <n v="2170765155"/>
    <s v="Q3 2020"/>
    <s v="EUR"/>
    <n v="8380.35"/>
    <n v="8380.3523999999998"/>
    <n v="-2.3999999993975498E-3"/>
    <n v="8380.35"/>
    <n v="0"/>
    <x v="0"/>
    <m/>
    <m/>
    <m/>
    <m/>
    <s v="none"/>
    <m/>
    <m/>
    <m/>
    <x v="0"/>
    <m/>
    <x v="0"/>
  </r>
  <r>
    <s v="FRA2170765155Q4 2020EUR"/>
    <x v="4"/>
    <n v="1845"/>
    <s v="ORANGE"/>
    <n v="2170765155"/>
    <s v="Q4 2020"/>
    <s v="EUR"/>
    <n v="5438.19"/>
    <n v="5438.1876000000002"/>
    <n v="2.3999999993975498E-3"/>
    <n v="5438.19"/>
    <n v="0"/>
    <x v="0"/>
    <m/>
    <m/>
    <m/>
    <m/>
    <s v="none"/>
    <m/>
    <m/>
    <m/>
    <x v="0"/>
    <m/>
    <x v="0"/>
  </r>
  <r>
    <s v="FRAFR4GP2724Y 2020EUR"/>
    <x v="4"/>
    <n v="1845"/>
    <s v="ORANGE"/>
    <s v="FR4GP2724"/>
    <s v="Y 2020"/>
    <s v="EUR"/>
    <n v="-1123.48"/>
    <n v="-1123.4825000000001"/>
    <n v="2.5000000000545601E-3"/>
    <n v="-1123.48"/>
    <n v="0"/>
    <x v="0"/>
    <m/>
    <m/>
    <m/>
    <m/>
    <s v="none"/>
    <m/>
    <m/>
    <m/>
    <x v="0"/>
    <m/>
    <x v="0"/>
  </r>
  <r>
    <s v="FRAFR4GP2190Y 2020EUR"/>
    <x v="4"/>
    <n v="1845"/>
    <s v="ORANGE"/>
    <s v="FR4GP2190"/>
    <s v="Y 2020"/>
    <s v="EUR"/>
    <n v="76141.210000000006"/>
    <n v="76141.207200000004"/>
    <n v="2.8000000020256201E-3"/>
    <n v="76141.210000000006"/>
    <n v="0"/>
    <x v="0"/>
    <m/>
    <m/>
    <m/>
    <m/>
    <s v="none"/>
    <m/>
    <m/>
    <m/>
    <x v="0"/>
    <m/>
    <x v="0"/>
  </r>
  <r>
    <s v="FRA2160704885Q1 2020EUR"/>
    <x v="4"/>
    <n v="1870"/>
    <s v="MUZEO"/>
    <n v="2160704885"/>
    <s v="Q1 2020"/>
    <s v="EUR"/>
    <n v="7226.58"/>
    <n v="7226.58"/>
    <n v="0"/>
    <n v="7226.58"/>
    <n v="0"/>
    <x v="0"/>
    <m/>
    <m/>
    <m/>
    <m/>
    <s v="none"/>
    <m/>
    <m/>
    <m/>
    <x v="0"/>
    <m/>
    <x v="0"/>
  </r>
  <r>
    <s v="FRA2160704885Q2 2020EUR"/>
    <x v="4"/>
    <n v="1870"/>
    <s v="MUZEO"/>
    <n v="2160704885"/>
    <s v="Q2 2020"/>
    <s v="EUR"/>
    <n v="1428.76"/>
    <n v="1428.7583999999999"/>
    <n v="1.6000000000531099E-3"/>
    <n v="1428.76"/>
    <n v="0"/>
    <x v="0"/>
    <m/>
    <m/>
    <m/>
    <m/>
    <s v="none"/>
    <m/>
    <m/>
    <m/>
    <x v="0"/>
    <m/>
    <x v="0"/>
  </r>
  <r>
    <s v="FRA2160704885Q3 2020EUR"/>
    <x v="4"/>
    <n v="1870"/>
    <s v="MUZEO"/>
    <n v="2160704885"/>
    <s v="Q3 2020"/>
    <s v="EUR"/>
    <n v="6993.6"/>
    <n v="6993.6"/>
    <n v="0"/>
    <n v="6993.6"/>
    <n v="0"/>
    <x v="0"/>
    <m/>
    <m/>
    <m/>
    <m/>
    <s v="none"/>
    <m/>
    <m/>
    <m/>
    <x v="0"/>
    <m/>
    <x v="0"/>
  </r>
  <r>
    <s v="FRA2160704885Q4 2020EUR"/>
    <x v="4"/>
    <n v="1870"/>
    <s v="MUZEO"/>
    <n v="2160704885"/>
    <s v="Q4 2020"/>
    <s v="EUR"/>
    <n v="1498.59"/>
    <n v="1498.5917999999999"/>
    <n v="-1.8000000000029099E-3"/>
    <n v="1498.59"/>
    <n v="0"/>
    <x v="0"/>
    <m/>
    <m/>
    <m/>
    <m/>
    <s v="none"/>
    <m/>
    <m/>
    <m/>
    <x v="0"/>
    <m/>
    <x v="0"/>
  </r>
  <r>
    <s v="FRA351951Q1 2020EUR"/>
    <x v="4"/>
    <n v="2098"/>
    <s v="CHOMETTE"/>
    <n v="351951"/>
    <s v="Q1 2020"/>
    <s v="EUR"/>
    <n v="114845.1"/>
    <n v="114845.144"/>
    <n v="-4.3999999994412002E-2"/>
    <n v="114845.1"/>
    <n v="0"/>
    <x v="0"/>
    <m/>
    <m/>
    <m/>
    <m/>
    <s v="none"/>
    <m/>
    <m/>
    <m/>
    <x v="0"/>
    <m/>
    <x v="0"/>
  </r>
  <r>
    <s v="FRA351951Q2 2020EUR"/>
    <x v="4"/>
    <n v="2098"/>
    <s v="CHOMETTE"/>
    <n v="351951"/>
    <s v="Q2 2020"/>
    <s v="EUR"/>
    <n v="33000.080000000002"/>
    <n v="33000.074999999997"/>
    <n v="5.0000000046566103E-3"/>
    <n v="33000.080000000002"/>
    <n v="0"/>
    <x v="0"/>
    <m/>
    <m/>
    <m/>
    <m/>
    <s v="none"/>
    <m/>
    <m/>
    <m/>
    <x v="0"/>
    <m/>
    <x v="0"/>
  </r>
  <r>
    <s v="FRA351951Q3 2020EUR"/>
    <x v="4"/>
    <n v="2098"/>
    <s v="CHOMETTE"/>
    <n v="351951"/>
    <s v="Q3 2020"/>
    <s v="EUR"/>
    <n v="111407.48"/>
    <n v="111407.47500000001"/>
    <n v="4.9999999901046898E-3"/>
    <n v="111407.48"/>
    <n v="0"/>
    <x v="0"/>
    <m/>
    <m/>
    <m/>
    <m/>
    <s v="none"/>
    <m/>
    <m/>
    <m/>
    <x v="0"/>
    <m/>
    <x v="0"/>
  </r>
  <r>
    <s v="FRA351951Q4 2020EUR"/>
    <x v="4"/>
    <n v="2098"/>
    <s v="CHOMETTE"/>
    <n v="351951"/>
    <s v="Q4 2020"/>
    <s v="EUR"/>
    <n v="54223.65"/>
    <n v="54223.65"/>
    <n v="0"/>
    <n v="54223.65"/>
    <n v="0"/>
    <x v="0"/>
    <m/>
    <m/>
    <m/>
    <m/>
    <s v="none"/>
    <m/>
    <m/>
    <m/>
    <x v="0"/>
    <m/>
    <x v="0"/>
  </r>
  <r>
    <s v="FRA2208006799-PARTENAIRESQ1 2020EUR"/>
    <x v="4"/>
    <n v="2098"/>
    <s v="CHOMETTE"/>
    <s v="2208006799-PARTENAIRES"/>
    <s v="Q1 2020"/>
    <s v="EUR"/>
    <n v="434.69"/>
    <n v="434.69099999999997"/>
    <n v="-9.9999999997635292E-4"/>
    <n v="434.69"/>
    <n v="0"/>
    <x v="0"/>
    <m/>
    <m/>
    <m/>
    <m/>
    <s v="none"/>
    <m/>
    <m/>
    <m/>
    <x v="0"/>
    <m/>
    <x v="0"/>
  </r>
  <r>
    <s v="FRA2208006799-PARTENAIRESQ2 2020EUR"/>
    <x v="4"/>
    <n v="2098"/>
    <s v="CHOMETTE"/>
    <s v="2208006799-PARTENAIRES"/>
    <s v="Q2 2020"/>
    <s v="EUR"/>
    <n v="7.45"/>
    <n v="7.45"/>
    <n v="0"/>
    <n v="7.45"/>
    <n v="0"/>
    <x v="0"/>
    <m/>
    <m/>
    <m/>
    <m/>
    <s v="none"/>
    <m/>
    <m/>
    <m/>
    <x v="0"/>
    <m/>
    <x v="0"/>
  </r>
  <r>
    <s v="FRA2208006799-PARTENAIRESQ3 2020EUR"/>
    <x v="4"/>
    <n v="2098"/>
    <s v="CHOMETTE"/>
    <s v="2208006799-PARTENAIRES"/>
    <s v="Q3 2020"/>
    <s v="EUR"/>
    <n v="128.6"/>
    <n v="128.6"/>
    <n v="0"/>
    <n v="128.6"/>
    <n v="0"/>
    <x v="0"/>
    <m/>
    <m/>
    <m/>
    <m/>
    <s v="none"/>
    <m/>
    <m/>
    <m/>
    <x v="0"/>
    <m/>
    <x v="0"/>
  </r>
  <r>
    <s v="FRA2208006799-PARTENAIRESQ4 2020EUR"/>
    <x v="4"/>
    <n v="2098"/>
    <s v="CHOMETTE"/>
    <s v="2208006799-PARTENAIRES"/>
    <s v="Q4 2020"/>
    <s v="EUR"/>
    <n v="84.95"/>
    <n v="84.95"/>
    <n v="0"/>
    <n v="84.95"/>
    <n v="0"/>
    <x v="0"/>
    <m/>
    <m/>
    <m/>
    <m/>
    <s v="none"/>
    <m/>
    <m/>
    <m/>
    <x v="0"/>
    <m/>
    <x v="0"/>
  </r>
  <r>
    <s v="FRAFR4GP2153Y 2020EUR"/>
    <x v="4"/>
    <n v="2098"/>
    <s v="CHOMETTE"/>
    <s v="FR4GP2153"/>
    <s v="Y 2020"/>
    <s v="EUR"/>
    <n v="126068.44"/>
    <n v="126068.44319999999"/>
    <n v="-3.1999999919207702E-3"/>
    <n v="126068.44"/>
    <n v="0"/>
    <x v="0"/>
    <m/>
    <m/>
    <m/>
    <m/>
    <s v="none"/>
    <m/>
    <m/>
    <m/>
    <x v="0"/>
    <m/>
    <x v="0"/>
  </r>
  <r>
    <s v="FRA29314034Q1 2020EUR"/>
    <x v="4"/>
    <n v="2270"/>
    <s v="VILLEROY ET BOCH AG"/>
    <n v="29314034"/>
    <s v="Q1 2020"/>
    <s v="EUR"/>
    <n v="703.49"/>
    <n v="703.48810000000003"/>
    <n v="1.8999999999778001E-3"/>
    <n v="703.49"/>
    <n v="0"/>
    <x v="0"/>
    <m/>
    <m/>
    <m/>
    <m/>
    <s v="none"/>
    <m/>
    <m/>
    <m/>
    <x v="0"/>
    <m/>
    <x v="0"/>
  </r>
  <r>
    <s v="FRA29314034Q3 2020EUR"/>
    <x v="4"/>
    <n v="2270"/>
    <s v="VILLEROY ET BOCH AG"/>
    <n v="29314034"/>
    <s v="Q3 2020"/>
    <s v="EUR"/>
    <n v="375.3"/>
    <n v="375.30009999999999"/>
    <n v="-9.9999999974897906E-5"/>
    <n v="375.3"/>
    <n v="0"/>
    <x v="0"/>
    <m/>
    <m/>
    <m/>
    <m/>
    <s v="none"/>
    <m/>
    <m/>
    <m/>
    <x v="0"/>
    <m/>
    <x v="0"/>
  </r>
  <r>
    <s v="FRA29314034Q4 2020EUR"/>
    <x v="4"/>
    <n v="2270"/>
    <s v="VILLEROY ET BOCH AG"/>
    <n v="29314034"/>
    <s v="Q4 2020"/>
    <s v="EUR"/>
    <n v="238.84"/>
    <n v="238.8442"/>
    <n v="-4.1999999999973101E-3"/>
    <n v="238.84"/>
    <n v="0"/>
    <x v="0"/>
    <m/>
    <m/>
    <m/>
    <m/>
    <s v="none"/>
    <m/>
    <m/>
    <m/>
    <x v="0"/>
    <m/>
    <x v="0"/>
  </r>
  <r>
    <s v="FRA2191505877Q1 2020EUR"/>
    <x v="4"/>
    <n v="2298"/>
    <s v="RICHARDSON"/>
    <n v="2191505877"/>
    <s v="Q1 2020"/>
    <s v="EUR"/>
    <n v="2534.9499999999998"/>
    <n v="2534.9520000000002"/>
    <n v="-2.0000000004074502E-3"/>
    <n v="2534.9499999999998"/>
    <n v="0"/>
    <x v="0"/>
    <m/>
    <m/>
    <m/>
    <m/>
    <s v="none"/>
    <m/>
    <m/>
    <m/>
    <x v="0"/>
    <m/>
    <x v="0"/>
  </r>
  <r>
    <s v="FRA2191505877Q2 2020EUR"/>
    <x v="4"/>
    <n v="2298"/>
    <s v="RICHARDSON"/>
    <n v="2191505877"/>
    <s v="Q2 2020"/>
    <s v="EUR"/>
    <n v="8160.96"/>
    <n v="8160.9575999999997"/>
    <n v="2.4000000003070402E-3"/>
    <n v="8160.96"/>
    <n v="0"/>
    <x v="0"/>
    <m/>
    <m/>
    <m/>
    <m/>
    <s v="none"/>
    <m/>
    <m/>
    <m/>
    <x v="0"/>
    <m/>
    <x v="0"/>
  </r>
  <r>
    <s v="FRA2191505877Q3 2020EUR"/>
    <x v="4"/>
    <n v="2298"/>
    <s v="RICHARDSON"/>
    <n v="2191505877"/>
    <s v="Q3 2020"/>
    <s v="EUR"/>
    <n v="2570.6"/>
    <n v="2570.5967999999998"/>
    <n v="3.2000000001062199E-3"/>
    <n v="2570.6"/>
    <n v="0"/>
    <x v="0"/>
    <m/>
    <m/>
    <m/>
    <m/>
    <s v="none"/>
    <m/>
    <m/>
    <m/>
    <x v="0"/>
    <m/>
    <x v="0"/>
  </r>
  <r>
    <s v="FRA2191505877Q4 2020EUR"/>
    <x v="4"/>
    <n v="2298"/>
    <s v="RICHARDSON"/>
    <n v="2191505877"/>
    <s v="Q4 2020"/>
    <s v="EUR"/>
    <n v="809.06"/>
    <n v="809.05920000000003"/>
    <n v="7.9999999991286997E-4"/>
    <n v="809.06"/>
    <n v="0"/>
    <x v="0"/>
    <m/>
    <m/>
    <m/>
    <m/>
    <s v="none"/>
    <m/>
    <m/>
    <m/>
    <x v="0"/>
    <m/>
    <x v="0"/>
  </r>
  <r>
    <s v="FRA320101Q1 2020EUR"/>
    <x v="4"/>
    <n v="2333"/>
    <s v="O.D.F. OFFICE DU FONCTIONNEL"/>
    <n v="320101"/>
    <s v="Q1 2020"/>
    <s v="EUR"/>
    <n v="13701.95"/>
    <n v="13701.943600000001"/>
    <n v="6.4000000002124502E-3"/>
    <n v="13701.95"/>
    <n v="0"/>
    <x v="0"/>
    <m/>
    <m/>
    <m/>
    <m/>
    <s v="none"/>
    <m/>
    <m/>
    <m/>
    <x v="0"/>
    <m/>
    <x v="0"/>
  </r>
  <r>
    <s v="FRA320101Q2 2020EUR"/>
    <x v="4"/>
    <n v="2333"/>
    <s v="O.D.F. OFFICE DU FONCTIONNEL"/>
    <n v="320101"/>
    <s v="Q2 2020"/>
    <s v="EUR"/>
    <n v="15356.76"/>
    <n v="15356.7618"/>
    <n v="-1.8000000000029099E-3"/>
    <n v="15356.76"/>
    <n v="0"/>
    <x v="0"/>
    <m/>
    <m/>
    <m/>
    <m/>
    <s v="none"/>
    <m/>
    <m/>
    <m/>
    <x v="0"/>
    <m/>
    <x v="0"/>
  </r>
  <r>
    <s v="FRA320101Q3 2020EUR"/>
    <x v="4"/>
    <n v="2333"/>
    <s v="O.D.F. OFFICE DU FONCTIONNEL"/>
    <n v="320101"/>
    <s v="Q3 2020"/>
    <s v="EUR"/>
    <n v="5690.04"/>
    <n v="5690.0394999999999"/>
    <n v="5.0000000010186297E-4"/>
    <n v="5690.04"/>
    <n v="0"/>
    <x v="0"/>
    <m/>
    <m/>
    <m/>
    <m/>
    <s v="none"/>
    <m/>
    <m/>
    <m/>
    <x v="0"/>
    <m/>
    <x v="0"/>
  </r>
  <r>
    <s v="FRA320101Q4 2020EUR"/>
    <x v="4"/>
    <n v="2333"/>
    <s v="O.D.F. OFFICE DU FONCTIONNEL"/>
    <n v="320101"/>
    <s v="Q4 2020"/>
    <s v="EUR"/>
    <n v="10569.2"/>
    <n v="10569.199199999999"/>
    <n v="8.0000000161817297E-4"/>
    <n v="10569.2"/>
    <n v="0"/>
    <x v="0"/>
    <m/>
    <m/>
    <m/>
    <m/>
    <s v="none"/>
    <m/>
    <m/>
    <m/>
    <x v="0"/>
    <m/>
    <x v="0"/>
  </r>
  <r>
    <s v="FRA2110481485Q1 2020EUR"/>
    <x v="4"/>
    <n v="2391"/>
    <s v="SOPEDI"/>
    <n v="2110481485"/>
    <s v="Q1 2020"/>
    <s v="EUR"/>
    <n v="2769.55"/>
    <n v="2769.5509999999999"/>
    <n v="-9.9999999974897903E-4"/>
    <n v="2769.55"/>
    <n v="0"/>
    <x v="0"/>
    <m/>
    <m/>
    <m/>
    <m/>
    <s v="none"/>
    <m/>
    <m/>
    <m/>
    <x v="0"/>
    <m/>
    <x v="0"/>
  </r>
  <r>
    <s v="FRA2110481485Q2 2020EUR"/>
    <x v="4"/>
    <n v="2391"/>
    <s v="SOPEDI"/>
    <n v="2110481485"/>
    <s v="Q2 2020"/>
    <s v="EUR"/>
    <n v="4831.43"/>
    <n v="4831.4250000000002"/>
    <n v="5.0000000001091298E-3"/>
    <n v="4831.43"/>
    <n v="0"/>
    <x v="0"/>
    <m/>
    <m/>
    <m/>
    <m/>
    <s v="none"/>
    <m/>
    <m/>
    <m/>
    <x v="0"/>
    <m/>
    <x v="0"/>
  </r>
  <r>
    <s v="FRA2110481485Q3 2020EUR"/>
    <x v="4"/>
    <n v="2391"/>
    <s v="SOPEDI"/>
    <n v="2110481485"/>
    <s v="Q3 2020"/>
    <s v="EUR"/>
    <n v="1756.58"/>
    <n v="1756.576"/>
    <n v="3.9999999999054099E-3"/>
    <n v="1756.58"/>
    <n v="0"/>
    <x v="0"/>
    <m/>
    <m/>
    <m/>
    <m/>
    <s v="none"/>
    <m/>
    <m/>
    <m/>
    <x v="0"/>
    <m/>
    <x v="0"/>
  </r>
  <r>
    <s v="FRA2110481485Q4 2020EUR"/>
    <x v="4"/>
    <n v="2391"/>
    <s v="SOPEDI"/>
    <n v="2110481485"/>
    <s v="Q4 2020"/>
    <s v="EUR"/>
    <n v="5435.26"/>
    <n v="5435.2579999999998"/>
    <n v="2.0000000004074502E-3"/>
    <n v="5435.26"/>
    <n v="0"/>
    <x v="0"/>
    <m/>
    <m/>
    <m/>
    <m/>
    <s v="none"/>
    <m/>
    <m/>
    <m/>
    <x v="0"/>
    <m/>
    <x v="0"/>
  </r>
  <r>
    <s v="FRA787654Q1 2020EUR"/>
    <x v="4"/>
    <n v="2660"/>
    <s v="SEMIOS (ex INSIGNIS)"/>
    <n v="787654"/>
    <s v="Q1 2020"/>
    <s v="EUR"/>
    <n v="6973.98"/>
    <n v="6973.98"/>
    <n v="0"/>
    <n v="6973.98"/>
    <n v="0"/>
    <x v="0"/>
    <m/>
    <m/>
    <m/>
    <m/>
    <s v="none"/>
    <m/>
    <m/>
    <m/>
    <x v="0"/>
    <m/>
    <x v="0"/>
  </r>
  <r>
    <s v="FRA787654Q2 2020EUR"/>
    <x v="4"/>
    <n v="2660"/>
    <s v="SEMIOS (ex INSIGNIS)"/>
    <n v="787654"/>
    <s v="Q2 2020"/>
    <s v="EUR"/>
    <n v="4577.82"/>
    <n v="4577.82"/>
    <n v="0"/>
    <n v="4577.82"/>
    <n v="0"/>
    <x v="0"/>
    <m/>
    <m/>
    <m/>
    <m/>
    <s v="none"/>
    <m/>
    <m/>
    <m/>
    <x v="0"/>
    <m/>
    <x v="0"/>
  </r>
  <r>
    <s v="FRA787654Q3 2020EUR"/>
    <x v="4"/>
    <n v="2660"/>
    <s v="SEMIOS (ex INSIGNIS)"/>
    <n v="787654"/>
    <s v="Q3 2020"/>
    <s v="EUR"/>
    <n v="9050.4599999999991"/>
    <n v="9050.4599999999991"/>
    <n v="0"/>
    <n v="9050.4599999999991"/>
    <n v="0"/>
    <x v="0"/>
    <m/>
    <m/>
    <m/>
    <m/>
    <s v="none"/>
    <m/>
    <m/>
    <m/>
    <x v="0"/>
    <m/>
    <x v="0"/>
  </r>
  <r>
    <s v="FRA787654Q4 2020EUR"/>
    <x v="4"/>
    <n v="2660"/>
    <s v="SEMIOS (ex INSIGNIS)"/>
    <n v="787654"/>
    <s v="Q4 2020"/>
    <s v="EUR"/>
    <n v="6309.3"/>
    <n v="6309.3"/>
    <n v="0"/>
    <n v="6309.3"/>
    <n v="0"/>
    <x v="0"/>
    <m/>
    <m/>
    <m/>
    <m/>
    <s v="none"/>
    <s v="Hexa"/>
    <m/>
    <m/>
    <x v="0"/>
    <m/>
    <x v="0"/>
  </r>
  <r>
    <s v="FRA2120371765Q1 2020EUR"/>
    <x v="4"/>
    <n v="2660"/>
    <s v="SEMIOS (ex INSIGNIS)"/>
    <n v="2120371765"/>
    <s v="Q1 2020"/>
    <s v="EUR"/>
    <n v="201.36"/>
    <n v="201.36"/>
    <n v="0"/>
    <n v="201.36"/>
    <n v="0"/>
    <x v="0"/>
    <m/>
    <m/>
    <m/>
    <m/>
    <s v="none"/>
    <m/>
    <m/>
    <m/>
    <x v="0"/>
    <m/>
    <x v="0"/>
  </r>
  <r>
    <s v="FRA2120371765Q2 2020EUR"/>
    <x v="4"/>
    <n v="2660"/>
    <s v="SEMIOS (ex INSIGNIS)"/>
    <n v="2120371765"/>
    <s v="Q2 2020"/>
    <s v="EUR"/>
    <n v="6331.04"/>
    <n v="6331.04"/>
    <n v="0"/>
    <n v="6331.04"/>
    <n v="0"/>
    <x v="0"/>
    <m/>
    <m/>
    <m/>
    <m/>
    <s v="none"/>
    <m/>
    <m/>
    <m/>
    <x v="0"/>
    <m/>
    <x v="0"/>
  </r>
  <r>
    <s v="FRA2120371765Q4 2020EUR"/>
    <x v="4"/>
    <n v="2660"/>
    <s v="SEMIOS (ex INSIGNIS)"/>
    <n v="2120371765"/>
    <s v="Q4 2020"/>
    <s v="EUR"/>
    <n v="359.76"/>
    <n v="359.76"/>
    <n v="0"/>
    <n v="359.76"/>
    <n v="0"/>
    <x v="0"/>
    <m/>
    <m/>
    <m/>
    <m/>
    <s v="none"/>
    <m/>
    <m/>
    <m/>
    <x v="0"/>
    <m/>
    <x v="0"/>
  </r>
  <r>
    <s v="FRA2593033Q1 2020EUR"/>
    <x v="4"/>
    <n v="2748"/>
    <s v="ACTUS"/>
    <n v="2593033"/>
    <s v="Q1 2020"/>
    <s v="EUR"/>
    <n v="2025.79"/>
    <n v="2025.7919999999999"/>
    <n v="-1.9999999999527002E-3"/>
    <n v="2025.79"/>
    <n v="0"/>
    <x v="0"/>
    <m/>
    <m/>
    <m/>
    <m/>
    <s v="none"/>
    <m/>
    <m/>
    <m/>
    <x v="0"/>
    <m/>
    <x v="0"/>
  </r>
  <r>
    <s v="FRA2593033Q2 2020EUR"/>
    <x v="4"/>
    <n v="2748"/>
    <s v="ACTUS"/>
    <n v="2593033"/>
    <s v="Q2 2020"/>
    <s v="EUR"/>
    <n v="458.64"/>
    <n v="458.64"/>
    <n v="0"/>
    <n v="458.64"/>
    <n v="0"/>
    <x v="0"/>
    <m/>
    <m/>
    <m/>
    <m/>
    <s v="none"/>
    <m/>
    <m/>
    <m/>
    <x v="0"/>
    <m/>
    <x v="0"/>
  </r>
  <r>
    <s v="FRA2593033Q3 2020EUR"/>
    <x v="4"/>
    <n v="2748"/>
    <s v="ACTUS"/>
    <n v="2593033"/>
    <s v="Q3 2020"/>
    <s v="EUR"/>
    <n v="1035.51"/>
    <n v="1035.5129999999999"/>
    <n v="-2.9999999999290499E-3"/>
    <n v="1035.51"/>
    <n v="0"/>
    <x v="0"/>
    <m/>
    <m/>
    <m/>
    <m/>
    <s v="none"/>
    <m/>
    <m/>
    <m/>
    <x v="0"/>
    <m/>
    <x v="0"/>
  </r>
  <r>
    <s v="FRA2593033Q4 2020EUR"/>
    <x v="4"/>
    <n v="2748"/>
    <s v="ACTUS"/>
    <n v="2593033"/>
    <s v="Q4 2020"/>
    <s v="EUR"/>
    <n v="675.59"/>
    <n v="675.58799999999997"/>
    <n v="2.0000000000663901E-3"/>
    <n v="675.59"/>
    <n v="0"/>
    <x v="0"/>
    <m/>
    <m/>
    <m/>
    <m/>
    <s v="none"/>
    <m/>
    <m/>
    <m/>
    <x v="0"/>
    <m/>
    <x v="0"/>
  </r>
  <r>
    <s v="FRAFR4GP2549Y 2020EUR"/>
    <x v="4"/>
    <n v="2774"/>
    <s v="DUMAS PIERRE ET CHRISTIAN SA"/>
    <s v="FR4GP2549"/>
    <s v="Y 2020"/>
    <s v="EUR"/>
    <n v="2620.7800000000002"/>
    <n v="2620.7844"/>
    <n v="-4.399999999805E-3"/>
    <n v="2620.7800000000002"/>
    <n v="0"/>
    <x v="0"/>
    <m/>
    <m/>
    <m/>
    <m/>
    <s v="none"/>
    <m/>
    <m/>
    <m/>
    <x v="0"/>
    <m/>
    <x v="0"/>
  </r>
  <r>
    <s v="FRAFR4GP2346Y 2020EUR"/>
    <x v="4"/>
    <n v="3302"/>
    <s v="JET'SAC - SPHERE PROFESSIONNEL"/>
    <s v="FR4GP2346"/>
    <s v="Y 2020"/>
    <s v="EUR"/>
    <n v="161386.23999999999"/>
    <n v="161386.22589999999"/>
    <n v="1.41000000003259E-2"/>
    <n v="161386.23999999999"/>
    <n v="0"/>
    <x v="0"/>
    <m/>
    <m/>
    <m/>
    <m/>
    <s v="none"/>
    <s v="Produit"/>
    <s v="Sarah"/>
    <s v="[SB] A la main je retrouve le même rebate que le montant facturé _x000a_[ZB] il y a un souci au niveau de la marque MOMA, ça n'entre pas dans le calcul, peut etre le pays n'est pas dans le perimetre_x000a_[SB] on avait eu un cas similaire avec moma et t'avais resolu le soucis, redmine 12086_x000a_[SB] Après analyse de Zakaria, on voit que la marque Moma n'existe plus en base dans A2S. Si on filtre dans A2S sur la marque moma, depuis le module client, on aura un résultat de 0."/>
    <x v="2"/>
    <s v="Zakaria"/>
    <x v="2"/>
  </r>
  <r>
    <s v="FRA2588020Q1 2020EUR"/>
    <x v="4"/>
    <n v="3434"/>
    <s v="ETABLISSEMENT LOUIS DESSAINT"/>
    <n v="2588020"/>
    <s v="Q1 2020"/>
    <s v="EUR"/>
    <n v="2200.31"/>
    <n v="2200.3065000000001"/>
    <n v="3.49999999980354E-3"/>
    <n v="2200.31"/>
    <n v="0"/>
    <x v="0"/>
    <m/>
    <m/>
    <m/>
    <m/>
    <s v="none"/>
    <m/>
    <m/>
    <m/>
    <x v="0"/>
    <m/>
    <x v="0"/>
  </r>
  <r>
    <s v="FRA2588020Q2 2020EUR"/>
    <x v="4"/>
    <n v="3434"/>
    <s v="ETABLISSEMENT LOUIS DESSAINT"/>
    <n v="2588020"/>
    <s v="Q2 2020"/>
    <s v="EUR"/>
    <n v="212.87"/>
    <n v="212.8725"/>
    <n v="-2.4999999999977202E-3"/>
    <n v="212.87"/>
    <n v="0"/>
    <x v="0"/>
    <m/>
    <m/>
    <m/>
    <m/>
    <s v="none"/>
    <m/>
    <m/>
    <m/>
    <x v="0"/>
    <m/>
    <x v="0"/>
  </r>
  <r>
    <s v="FRA2588020Q3 2020EUR"/>
    <x v="4"/>
    <n v="3434"/>
    <s v="ETABLISSEMENT LOUIS DESSAINT"/>
    <n v="2588020"/>
    <s v="Q3 2020"/>
    <s v="EUR"/>
    <n v="1008.69"/>
    <n v="1008.6885"/>
    <n v="1.50000000007821E-3"/>
    <n v="1008.69"/>
    <n v="0"/>
    <x v="0"/>
    <m/>
    <m/>
    <m/>
    <m/>
    <s v="none"/>
    <m/>
    <m/>
    <m/>
    <x v="0"/>
    <m/>
    <x v="0"/>
  </r>
  <r>
    <s v="FRA2588020Q4 2020EUR"/>
    <x v="4"/>
    <n v="3434"/>
    <s v="ETABLISSEMENT LOUIS DESSAINT"/>
    <n v="2588020"/>
    <s v="Q4 2020"/>
    <s v="EUR"/>
    <n v="843.85"/>
    <n v="843.85"/>
    <n v="0"/>
    <n v="843.85"/>
    <n v="0"/>
    <x v="0"/>
    <m/>
    <m/>
    <m/>
    <m/>
    <s v="none"/>
    <m/>
    <m/>
    <m/>
    <x v="0"/>
    <m/>
    <x v="0"/>
  </r>
  <r>
    <s v="FRA2130212454Q1 2020EUR"/>
    <x v="4"/>
    <n v="3606"/>
    <s v="TISSAGE MOULINE THILLOT SA"/>
    <n v="2130212454"/>
    <s v="Q1 2020"/>
    <s v="EUR"/>
    <n v="45435.08"/>
    <n v="45435.076800000003"/>
    <n v="3.1999999991967299E-3"/>
    <n v="45435.08"/>
    <n v="0"/>
    <x v="0"/>
    <m/>
    <m/>
    <m/>
    <m/>
    <s v="none"/>
    <m/>
    <m/>
    <m/>
    <x v="0"/>
    <m/>
    <x v="0"/>
  </r>
  <r>
    <s v="FRA2130212454Q2 2020EUR"/>
    <x v="4"/>
    <n v="3606"/>
    <s v="TISSAGE MOULINE THILLOT SA"/>
    <n v="2130212454"/>
    <s v="Q2 2020"/>
    <s v="EUR"/>
    <n v="8129.96"/>
    <n v="8129.9603999999999"/>
    <n v="-3.9999999989959103E-4"/>
    <n v="8129.96"/>
    <n v="0"/>
    <x v="0"/>
    <m/>
    <m/>
    <m/>
    <m/>
    <s v="none"/>
    <m/>
    <m/>
    <m/>
    <x v="0"/>
    <m/>
    <x v="0"/>
  </r>
  <r>
    <s v="FRA2130212454Q3 2020EUR"/>
    <x v="4"/>
    <n v="3606"/>
    <s v="TISSAGE MOULINE THILLOT SA"/>
    <n v="2130212454"/>
    <s v="Q3 2020"/>
    <s v="EUR"/>
    <n v="11611.09"/>
    <n v="11611.0905"/>
    <n v="-5.0000000010186297E-4"/>
    <n v="11611.09"/>
    <n v="0"/>
    <x v="0"/>
    <m/>
    <m/>
    <m/>
    <m/>
    <s v="none"/>
    <m/>
    <m/>
    <m/>
    <x v="0"/>
    <m/>
    <x v="0"/>
  </r>
  <r>
    <s v="FRA2130212454Q4 2020EUR"/>
    <x v="4"/>
    <n v="3606"/>
    <s v="TISSAGE MOULINE THILLOT SA"/>
    <n v="2130212454"/>
    <s v="Q4 2020"/>
    <s v="EUR"/>
    <n v="14769.99"/>
    <n v="14769.989299999999"/>
    <n v="7.00000000506406E-4"/>
    <n v="14769.99"/>
    <n v="0"/>
    <x v="0"/>
    <m/>
    <m/>
    <m/>
    <m/>
    <s v="none"/>
    <m/>
    <m/>
    <m/>
    <x v="0"/>
    <m/>
    <x v="0"/>
  </r>
  <r>
    <s v="FRA2207206736Q2 2020EUR"/>
    <x v="4"/>
    <n v="3740"/>
    <s v="BUREAU VERITAS CERTIFICATION FRANCE"/>
    <n v="2207206736"/>
    <s v="Q2 2020"/>
    <s v="EUR"/>
    <n v="10133.08"/>
    <n v="10133.08"/>
    <n v="0"/>
    <n v="10133.08"/>
    <n v="0"/>
    <x v="0"/>
    <m/>
    <m/>
    <m/>
    <m/>
    <s v="none"/>
    <m/>
    <m/>
    <m/>
    <x v="0"/>
    <m/>
    <x v="0"/>
  </r>
  <r>
    <s v="FRA2207206736Q3 2020EUR"/>
    <x v="4"/>
    <n v="3740"/>
    <s v="BUREAU VERITAS CERTIFICATION FRANCE"/>
    <n v="2207206736"/>
    <s v="Q3 2020"/>
    <s v="EUR"/>
    <n v="3234.88"/>
    <n v="3234.88"/>
    <n v="0"/>
    <n v="3234.88"/>
    <n v="0"/>
    <x v="0"/>
    <m/>
    <m/>
    <m/>
    <m/>
    <s v="none"/>
    <m/>
    <m/>
    <m/>
    <x v="0"/>
    <m/>
    <x v="0"/>
  </r>
  <r>
    <s v="FRA2207206736Q4 2020EUR"/>
    <x v="4"/>
    <n v="3740"/>
    <s v="BUREAU VERITAS CERTIFICATION FRANCE"/>
    <n v="2207206736"/>
    <s v="Q4 2020"/>
    <s v="EUR"/>
    <n v="1769.84"/>
    <n v="1769.84"/>
    <n v="0"/>
    <n v="1769.84"/>
    <n v="0"/>
    <x v="0"/>
    <m/>
    <m/>
    <m/>
    <m/>
    <s v="none"/>
    <m/>
    <m/>
    <m/>
    <x v="0"/>
    <m/>
    <x v="0"/>
  </r>
  <r>
    <s v="FRA2160644834Q1 2020EUR"/>
    <x v="4"/>
    <n v="3746"/>
    <s v="SIPLAN MIDI"/>
    <n v="2160644834"/>
    <s v="Q1 2020"/>
    <s v="EUR"/>
    <n v="623.98"/>
    <n v="623.98199999999997"/>
    <n v="-1.9999999999527002E-3"/>
    <n v="623.98"/>
    <n v="0"/>
    <x v="0"/>
    <m/>
    <m/>
    <m/>
    <m/>
    <s v="none"/>
    <m/>
    <m/>
    <m/>
    <x v="0"/>
    <m/>
    <x v="0"/>
  </r>
  <r>
    <s v="FRA2160644834Q2 2020EUR"/>
    <x v="4"/>
    <n v="3746"/>
    <s v="SIPLAN MIDI"/>
    <n v="2160644834"/>
    <s v="Q2 2020"/>
    <s v="EUR"/>
    <n v="6280.76"/>
    <n v="6280.7592000000004"/>
    <n v="7.9999999979918303E-4"/>
    <n v="6280.76"/>
    <n v="0"/>
    <x v="0"/>
    <m/>
    <m/>
    <m/>
    <m/>
    <s v="none"/>
    <m/>
    <m/>
    <m/>
    <x v="0"/>
    <m/>
    <x v="0"/>
  </r>
  <r>
    <s v="FRA2160644834Q3 2020EUR"/>
    <x v="4"/>
    <n v="3746"/>
    <s v="SIPLAN MIDI"/>
    <n v="2160644834"/>
    <s v="Q3 2020"/>
    <s v="EUR"/>
    <n v="481.51"/>
    <n v="481.50959999999998"/>
    <n v="4.0000000001327803E-4"/>
    <n v="481.51"/>
    <n v="0"/>
    <x v="0"/>
    <m/>
    <m/>
    <m/>
    <m/>
    <s v="none"/>
    <m/>
    <m/>
    <m/>
    <x v="0"/>
    <m/>
    <x v="0"/>
  </r>
  <r>
    <s v="FRA2160644834Q4 2020EUR"/>
    <x v="4"/>
    <n v="3746"/>
    <s v="SIPLAN MIDI"/>
    <n v="2160644834"/>
    <s v="Q4 2020"/>
    <s v="EUR"/>
    <n v="249.8"/>
    <n v="249.798"/>
    <n v="2.0000000000095402E-3"/>
    <n v="249.8"/>
    <n v="0"/>
    <x v="0"/>
    <m/>
    <m/>
    <m/>
    <m/>
    <s v="none"/>
    <m/>
    <m/>
    <m/>
    <x v="0"/>
    <m/>
    <x v="0"/>
  </r>
  <r>
    <s v="FRA2140343266Q1 2020EUR"/>
    <x v="4"/>
    <n v="3780"/>
    <s v="BIC GRAPHIC FRANCE"/>
    <n v="2140343266"/>
    <s v="Q1 2020"/>
    <s v="EUR"/>
    <n v="5761.46"/>
    <n v="5761.4592000000002"/>
    <n v="7.9999999979918303E-4"/>
    <n v="5761.46"/>
    <n v="0"/>
    <x v="0"/>
    <m/>
    <m/>
    <m/>
    <m/>
    <s v="none"/>
    <m/>
    <m/>
    <m/>
    <x v="0"/>
    <m/>
    <x v="0"/>
  </r>
  <r>
    <s v="FRA2140343266Q2 2020EUR"/>
    <x v="4"/>
    <n v="3780"/>
    <s v="BIC GRAPHIC FRANCE"/>
    <n v="2140343266"/>
    <s v="Q2 2020"/>
    <s v="EUR"/>
    <n v="312.07"/>
    <n v="312.06700000000001"/>
    <n v="2.9999999999858998E-3"/>
    <n v="312.07"/>
    <n v="0"/>
    <x v="0"/>
    <m/>
    <m/>
    <m/>
    <m/>
    <s v="none"/>
    <m/>
    <m/>
    <m/>
    <x v="0"/>
    <m/>
    <x v="0"/>
  </r>
  <r>
    <s v="FRA2140343266Q3 2020EUR"/>
    <x v="4"/>
    <n v="3780"/>
    <s v="BIC GRAPHIC FRANCE"/>
    <n v="2140343266"/>
    <s v="Q3 2020"/>
    <s v="EUR"/>
    <n v="2722.24"/>
    <n v="2722.2447000000002"/>
    <n v="-4.7000000004118097E-3"/>
    <n v="2722.24"/>
    <n v="0"/>
    <x v="0"/>
    <m/>
    <m/>
    <m/>
    <m/>
    <s v="none"/>
    <m/>
    <m/>
    <m/>
    <x v="0"/>
    <m/>
    <x v="0"/>
  </r>
  <r>
    <s v="FRA2140343266Q4 2020EUR"/>
    <x v="4"/>
    <n v="3780"/>
    <s v="BIC GRAPHIC FRANCE"/>
    <n v="2140343266"/>
    <s v="Q4 2020"/>
    <s v="EUR"/>
    <n v="1606.07"/>
    <n v="1606.0716"/>
    <n v="-1.6000000000531099E-3"/>
    <n v="1606.07"/>
    <n v="0"/>
    <x v="0"/>
    <m/>
    <m/>
    <m/>
    <m/>
    <s v="none"/>
    <m/>
    <m/>
    <m/>
    <x v="0"/>
    <m/>
    <x v="0"/>
  </r>
  <r>
    <s v="FRA832681Q1 2020EUR"/>
    <x v="4"/>
    <n v="3805"/>
    <s v="TISSAGES DENANTES"/>
    <n v="832681"/>
    <s v="Q1 2020"/>
    <s v="EUR"/>
    <n v="6695.23"/>
    <n v="6695.2295000000004"/>
    <n v="4.9999999919236795E-4"/>
    <n v="6695.23"/>
    <n v="0"/>
    <x v="0"/>
    <m/>
    <m/>
    <m/>
    <m/>
    <s v="none"/>
    <m/>
    <m/>
    <m/>
    <x v="0"/>
    <m/>
    <x v="0"/>
  </r>
  <r>
    <s v="FRA832681Q2 2020EUR"/>
    <x v="4"/>
    <n v="3805"/>
    <s v="TISSAGES DENANTES"/>
    <n v="832681"/>
    <s v="Q2 2020"/>
    <s v="EUR"/>
    <n v="1820.22"/>
    <n v="1820.2159999999999"/>
    <n v="4.0000000001327802E-3"/>
    <n v="1820.22"/>
    <n v="0"/>
    <x v="0"/>
    <m/>
    <m/>
    <m/>
    <m/>
    <s v="none"/>
    <m/>
    <m/>
    <m/>
    <x v="0"/>
    <m/>
    <x v="0"/>
  </r>
  <r>
    <s v="FRA832681Q3 2020EUR"/>
    <x v="4"/>
    <n v="3805"/>
    <s v="TISSAGES DENANTES"/>
    <n v="832681"/>
    <s v="Q3 2020"/>
    <s v="EUR"/>
    <n v="3891.44"/>
    <n v="3891.4385000000002"/>
    <n v="1.49999999985084E-3"/>
    <n v="3891.44"/>
    <n v="0"/>
    <x v="0"/>
    <m/>
    <m/>
    <m/>
    <m/>
    <s v="none"/>
    <m/>
    <m/>
    <m/>
    <x v="0"/>
    <m/>
    <x v="0"/>
  </r>
  <r>
    <s v="FRA832681Q4 2020EUR"/>
    <x v="4"/>
    <n v="3805"/>
    <s v="TISSAGES DENANTES"/>
    <n v="832681"/>
    <s v="Q4 2020"/>
    <s v="EUR"/>
    <n v="2725.71"/>
    <n v="2725.7094999999999"/>
    <n v="5.0000000010186297E-4"/>
    <n v="2725.71"/>
    <n v="0"/>
    <x v="0"/>
    <m/>
    <m/>
    <m/>
    <m/>
    <s v="none"/>
    <m/>
    <m/>
    <m/>
    <x v="0"/>
    <m/>
    <x v="0"/>
  </r>
  <r>
    <s v="FRA19229018Q1 2020EUR"/>
    <x v="4"/>
    <n v="4369"/>
    <s v="TRANSGOURMET OPERATIONS"/>
    <n v="19229018"/>
    <s v="Q1 2020"/>
    <s v="EUR"/>
    <n v="2040446"/>
    <n v="2040446.3865"/>
    <n v="-0.38650000002235102"/>
    <n v="2040446"/>
    <n v="0"/>
    <x v="0"/>
    <m/>
    <m/>
    <m/>
    <m/>
    <s v="none"/>
    <m/>
    <m/>
    <m/>
    <x v="0"/>
    <m/>
    <x v="0"/>
  </r>
  <r>
    <s v="FRA19229018Q2 2020EUR"/>
    <x v="4"/>
    <n v="4369"/>
    <s v="TRANSGOURMET OPERATIONS"/>
    <n v="19229018"/>
    <s v="Q2 2020"/>
    <s v="EUR"/>
    <n v="333201.37"/>
    <n v="333201.41190000001"/>
    <n v="-4.1900000011082697E-2"/>
    <n v="333201.37"/>
    <n v="0"/>
    <x v="0"/>
    <m/>
    <m/>
    <m/>
    <m/>
    <s v="none"/>
    <m/>
    <m/>
    <m/>
    <x v="0"/>
    <m/>
    <x v="0"/>
  </r>
  <r>
    <s v="FRA19229018Q3 2020EUR"/>
    <x v="4"/>
    <n v="4369"/>
    <s v="TRANSGOURMET OPERATIONS"/>
    <n v="19229018"/>
    <s v="Q3 2020"/>
    <s v="EUR"/>
    <n v="1896293.46"/>
    <n v="1896293.4439000001"/>
    <n v="1.6099999891594E-2"/>
    <n v="1896293.46"/>
    <n v="0"/>
    <x v="0"/>
    <m/>
    <m/>
    <m/>
    <m/>
    <s v="none"/>
    <s v="Hexa"/>
    <m/>
    <m/>
    <x v="0"/>
    <m/>
    <x v="0"/>
  </r>
  <r>
    <s v="FRA19229018Q4 2020EUR"/>
    <x v="4"/>
    <n v="4369"/>
    <s v="TRANSGOURMET OPERATIONS"/>
    <n v="19229018"/>
    <s v="Q4 2020"/>
    <s v="EUR"/>
    <n v="881116.66"/>
    <n v="881116.66310000001"/>
    <n v="-3.0999999726191098E-3"/>
    <n v="881116.66"/>
    <n v="0"/>
    <x v="0"/>
    <m/>
    <m/>
    <m/>
    <m/>
    <s v="none"/>
    <m/>
    <m/>
    <m/>
    <x v="0"/>
    <m/>
    <x v="0"/>
  </r>
  <r>
    <s v="FRA29258036Q1 2020EUR"/>
    <x v="4"/>
    <n v="4369"/>
    <s v="TRANSGOURMET OPERATIONS"/>
    <n v="29258036"/>
    <s v="Q1 2020"/>
    <s v="EUR"/>
    <n v="233664.1"/>
    <n v="233664.0638"/>
    <n v="3.6200000002281699E-2"/>
    <n v="233664.1"/>
    <n v="0"/>
    <x v="0"/>
    <m/>
    <m/>
    <m/>
    <m/>
    <s v="none"/>
    <m/>
    <m/>
    <m/>
    <x v="0"/>
    <m/>
    <x v="0"/>
  </r>
  <r>
    <s v="FRA29258036Q2 2020EUR"/>
    <x v="4"/>
    <n v="4369"/>
    <s v="TRANSGOURMET OPERATIONS"/>
    <n v="29258036"/>
    <s v="Q2 2020"/>
    <s v="EUR"/>
    <n v="93171.51"/>
    <n v="93171.506500000003"/>
    <n v="3.4999999916180899E-3"/>
    <n v="93171.51"/>
    <n v="0"/>
    <x v="0"/>
    <m/>
    <m/>
    <m/>
    <m/>
    <s v="none"/>
    <m/>
    <m/>
    <m/>
    <x v="0"/>
    <m/>
    <x v="0"/>
  </r>
  <r>
    <s v="FRA29258036Q3 2020EUR"/>
    <x v="4"/>
    <n v="4369"/>
    <s v="TRANSGOURMET OPERATIONS"/>
    <n v="29258036"/>
    <s v="Q3 2020"/>
    <s v="EUR"/>
    <n v="298291.09000000003"/>
    <n v="298291.08929999999"/>
    <n v="7.0000003324821505E-4"/>
    <n v="298291.09000000003"/>
    <n v="0"/>
    <x v="0"/>
    <m/>
    <m/>
    <m/>
    <m/>
    <s v="none"/>
    <s v="Hexa"/>
    <m/>
    <m/>
    <x v="0"/>
    <m/>
    <x v="0"/>
  </r>
  <r>
    <s v="FRA29258036Q4 2020EUR"/>
    <x v="4"/>
    <n v="4369"/>
    <s v="TRANSGOURMET OPERATIONS"/>
    <n v="29258036"/>
    <s v="Q4 2020"/>
    <s v="EUR"/>
    <n v="138334.20000000001"/>
    <n v="138334.19149999999"/>
    <n v="8.5000000253785402E-3"/>
    <n v="138334.20000000001"/>
    <n v="0"/>
    <x v="0"/>
    <m/>
    <m/>
    <m/>
    <m/>
    <s v="none"/>
    <m/>
    <m/>
    <m/>
    <x v="0"/>
    <m/>
    <x v="0"/>
  </r>
  <r>
    <s v="FRA1170015070Q1 2020EUR"/>
    <x v="4"/>
    <n v="4369"/>
    <s v="TRANSGOURMET OPERATIONS"/>
    <n v="1170015070"/>
    <s v="Q1 2020"/>
    <s v="EUR"/>
    <n v="11703.39"/>
    <n v="11703.394"/>
    <n v="-4.0000000008149003E-3"/>
    <n v="11703.39"/>
    <n v="0"/>
    <x v="0"/>
    <m/>
    <m/>
    <m/>
    <m/>
    <s v="none"/>
    <m/>
    <m/>
    <m/>
    <x v="0"/>
    <m/>
    <x v="0"/>
  </r>
  <r>
    <s v="FRA1170015070Q2 2020EUR"/>
    <x v="4"/>
    <n v="4369"/>
    <s v="TRANSGOURMET OPERATIONS"/>
    <n v="1170015070"/>
    <s v="Q2 2020"/>
    <s v="EUR"/>
    <n v="650.67999999999995"/>
    <n v="650.67880000000002"/>
    <n v="1.20000000003983E-3"/>
    <n v="650.67999999999995"/>
    <n v="0"/>
    <x v="0"/>
    <m/>
    <m/>
    <m/>
    <m/>
    <s v="none"/>
    <m/>
    <m/>
    <m/>
    <x v="0"/>
    <m/>
    <x v="0"/>
  </r>
  <r>
    <s v="FRA1170015070Q3 2020EUR"/>
    <x v="4"/>
    <n v="4369"/>
    <s v="TRANSGOURMET OPERATIONS"/>
    <n v="1170015070"/>
    <s v="Q3 2020"/>
    <s v="EUR"/>
    <n v="5465.44"/>
    <n v="5465.4359999999997"/>
    <n v="4.0000000008149003E-3"/>
    <n v="5465.44"/>
    <n v="0"/>
    <x v="0"/>
    <m/>
    <m/>
    <m/>
    <m/>
    <s v="none"/>
    <m/>
    <m/>
    <m/>
    <x v="0"/>
    <m/>
    <x v="0"/>
  </r>
  <r>
    <s v="FRA1170015070Q4 2020EUR"/>
    <x v="4"/>
    <n v="4369"/>
    <s v="TRANSGOURMET OPERATIONS"/>
    <n v="1170015070"/>
    <s v="Q4 2020"/>
    <s v="EUR"/>
    <n v="2351.35"/>
    <n v="2351.3503999999998"/>
    <n v="-3.9999999989959103E-4"/>
    <n v="2351.35"/>
    <n v="0"/>
    <x v="0"/>
    <m/>
    <m/>
    <m/>
    <m/>
    <s v="none"/>
    <m/>
    <m/>
    <m/>
    <x v="0"/>
    <m/>
    <x v="0"/>
  </r>
  <r>
    <s v="FRA1170035402Q1 2020EUR"/>
    <x v="4"/>
    <n v="4369"/>
    <s v="TRANSGOURMET OPERATIONS"/>
    <n v="1170035402"/>
    <s v="Q1 2020"/>
    <s v="EUR"/>
    <n v="1214.05"/>
    <n v="1214.0488"/>
    <n v="1.1999999999261399E-3"/>
    <n v="1214.05"/>
    <n v="0"/>
    <x v="0"/>
    <m/>
    <m/>
    <m/>
    <m/>
    <s v="none"/>
    <m/>
    <m/>
    <m/>
    <x v="0"/>
    <m/>
    <x v="0"/>
  </r>
  <r>
    <s v="FRA1170035402Q2 2020EUR"/>
    <x v="4"/>
    <n v="4369"/>
    <s v="TRANSGOURMET OPERATIONS"/>
    <n v="1170035402"/>
    <s v="Q2 2020"/>
    <s v="EUR"/>
    <n v="2017.49"/>
    <n v="2017.4944"/>
    <n v="-4.4000000000323702E-3"/>
    <n v="2017.49"/>
    <n v="0"/>
    <x v="0"/>
    <m/>
    <m/>
    <m/>
    <m/>
    <s v="none"/>
    <m/>
    <m/>
    <m/>
    <x v="0"/>
    <m/>
    <x v="0"/>
  </r>
  <r>
    <s v="FRA1170035402Q3 2020EUR"/>
    <x v="4"/>
    <n v="4369"/>
    <s v="TRANSGOURMET OPERATIONS"/>
    <n v="1170035402"/>
    <s v="Q3 2020"/>
    <s v="EUR"/>
    <n v="11135.22"/>
    <n v="11135.2248"/>
    <n v="-4.80000000061409E-3"/>
    <n v="11135.22"/>
    <n v="0"/>
    <x v="0"/>
    <m/>
    <m/>
    <m/>
    <m/>
    <s v="none"/>
    <m/>
    <m/>
    <m/>
    <x v="0"/>
    <m/>
    <x v="0"/>
  </r>
  <r>
    <s v="FRA1170035402Q4 2020EUR"/>
    <x v="4"/>
    <n v="4369"/>
    <s v="TRANSGOURMET OPERATIONS"/>
    <n v="1170035402"/>
    <s v="Q4 2020"/>
    <s v="EUR"/>
    <n v="4687.16"/>
    <n v="4687.1616000000004"/>
    <n v="-1.6000000005078601E-3"/>
    <n v="4687.16"/>
    <n v="0"/>
    <x v="0"/>
    <m/>
    <m/>
    <m/>
    <m/>
    <s v="none"/>
    <m/>
    <m/>
    <m/>
    <x v="0"/>
    <m/>
    <x v="0"/>
  </r>
  <r>
    <s v="FRA1200106554-PARTENAIRESQ1 2020EUR"/>
    <x v="4"/>
    <n v="4369"/>
    <s v="TRANSGOURMET OPERATIONS"/>
    <s v="1200106554-PARTENAIRES"/>
    <s v="Q1 2020"/>
    <s v="EUR"/>
    <n v="18755.990000000002"/>
    <n v="18755.986799999999"/>
    <n v="3.2000000028347101E-3"/>
    <n v="18755.990000000002"/>
    <n v="0"/>
    <x v="0"/>
    <m/>
    <m/>
    <m/>
    <m/>
    <s v="none"/>
    <m/>
    <m/>
    <m/>
    <x v="0"/>
    <m/>
    <x v="0"/>
  </r>
  <r>
    <s v="FRA1200106554-PARTENAIRESQ2 2020EUR"/>
    <x v="4"/>
    <n v="4369"/>
    <s v="TRANSGOURMET OPERATIONS"/>
    <s v="1200106554-PARTENAIRES"/>
    <s v="Q2 2020"/>
    <s v="EUR"/>
    <n v="4109.75"/>
    <n v="4109.7492000000002"/>
    <n v="7.9999999979918303E-4"/>
    <n v="4109.75"/>
    <n v="0"/>
    <x v="0"/>
    <m/>
    <m/>
    <m/>
    <m/>
    <s v="none"/>
    <m/>
    <m/>
    <m/>
    <x v="0"/>
    <m/>
    <x v="0"/>
  </r>
  <r>
    <s v="FRA1200106554-PARTENAIRESQ3 2020EUR"/>
    <x v="4"/>
    <n v="4369"/>
    <s v="TRANSGOURMET OPERATIONS"/>
    <s v="1200106554-PARTENAIRES"/>
    <s v="Q3 2020"/>
    <s v="EUR"/>
    <n v="25673.59"/>
    <n v="25673.580600000001"/>
    <n v="9.3999999990046403E-3"/>
    <n v="25673.59"/>
    <n v="0"/>
    <x v="0"/>
    <m/>
    <m/>
    <m/>
    <m/>
    <s v="none"/>
    <m/>
    <m/>
    <m/>
    <x v="0"/>
    <m/>
    <x v="0"/>
  </r>
  <r>
    <s v="FRA1200106554-PARTENAIRESQ4 2020EUR"/>
    <x v="4"/>
    <n v="4369"/>
    <s v="TRANSGOURMET OPERATIONS"/>
    <s v="1200106554-PARTENAIRES"/>
    <s v="Q4 2020"/>
    <s v="EUR"/>
    <n v="11221.38"/>
    <n v="11221.383"/>
    <n v="-3.00000000061118E-3"/>
    <n v="11221.38"/>
    <n v="0"/>
    <x v="0"/>
    <m/>
    <m/>
    <m/>
    <m/>
    <s v="none"/>
    <m/>
    <m/>
    <m/>
    <x v="0"/>
    <m/>
    <x v="0"/>
  </r>
  <r>
    <s v="FRA2120481902Q1 2020EUR"/>
    <x v="4"/>
    <n v="4404"/>
    <s v="PARAGON TRANSACTION"/>
    <n v="2120481902"/>
    <s v="Q1 2020"/>
    <s v="EUR"/>
    <n v="17643.57"/>
    <n v="17643.567500000001"/>
    <n v="2.4999999986903198E-3"/>
    <n v="17643.567500000001"/>
    <n v="2.4999999986903198E-3"/>
    <x v="0"/>
    <m/>
    <m/>
    <m/>
    <m/>
    <s v="none"/>
    <m/>
    <m/>
    <m/>
    <x v="0"/>
    <m/>
    <x v="0"/>
  </r>
  <r>
    <s v="FRA2120481902Q2 2020EUR"/>
    <x v="4"/>
    <n v="4404"/>
    <s v="PARAGON TRANSACTION"/>
    <n v="2120481902"/>
    <s v="Q2 2020"/>
    <s v="EUR"/>
    <n v="3086.74"/>
    <n v="3086.7440000000001"/>
    <n v="-4.0000000003601599E-3"/>
    <n v="3086.7440000000001"/>
    <n v="-4.0000000003601599E-3"/>
    <x v="0"/>
    <m/>
    <m/>
    <m/>
    <m/>
    <s v="none"/>
    <m/>
    <m/>
    <m/>
    <x v="0"/>
    <m/>
    <x v="0"/>
  </r>
  <r>
    <s v="FRA2120481902Q3 2020EUR"/>
    <x v="4"/>
    <n v="4404"/>
    <s v="PARAGON TRANSACTION"/>
    <n v="2120481902"/>
    <s v="Q3 2020"/>
    <s v="EUR"/>
    <n v="8763.02"/>
    <n v="8759.5849999999991"/>
    <n v="3.4350000000012999"/>
    <n v="8759.5849999999991"/>
    <n v="3.4350000000012999"/>
    <x v="1"/>
    <s v="[11657]"/>
    <s v="[1576]"/>
    <s v="no contract attached, service found"/>
    <s v="2020-10-29 18:38:11 +0100"/>
    <s v="none"/>
    <s v="Hexa"/>
    <m/>
    <m/>
    <x v="1"/>
    <s v="Helene"/>
    <x v="0"/>
  </r>
  <r>
    <s v="FRA2120481902Q4 2020EUR"/>
    <x v="4"/>
    <n v="4404"/>
    <s v="PARAGON TRANSACTION"/>
    <n v="2120481902"/>
    <s v="Q4 2020"/>
    <s v="EUR"/>
    <n v="5791.38"/>
    <n v="5791.3815000000004"/>
    <n v="-1.50000000030559E-3"/>
    <n v="5791.3815000000004"/>
    <n v="-1.50000000030559E-3"/>
    <x v="0"/>
    <m/>
    <m/>
    <m/>
    <m/>
    <s v="none"/>
    <m/>
    <m/>
    <m/>
    <x v="0"/>
    <m/>
    <x v="0"/>
  </r>
  <r>
    <s v="FRA2170485072Q1 2020EUR"/>
    <x v="4"/>
    <n v="4404"/>
    <s v="PARAGON TRANSACTION"/>
    <n v="2170485072"/>
    <s v="Q1 2020"/>
    <s v="EUR"/>
    <n v="1904.91"/>
    <n v="1904.913"/>
    <n v="-2.9999999999290499E-3"/>
    <n v="1904.91"/>
    <n v="0"/>
    <x v="0"/>
    <m/>
    <m/>
    <m/>
    <m/>
    <s v="none"/>
    <m/>
    <m/>
    <m/>
    <x v="0"/>
    <m/>
    <x v="0"/>
  </r>
  <r>
    <s v="FRA2170485072Q2 2020EUR"/>
    <x v="4"/>
    <n v="4404"/>
    <s v="PARAGON TRANSACTION"/>
    <n v="2170485072"/>
    <s v="Q2 2020"/>
    <s v="EUR"/>
    <n v="667.28"/>
    <n v="667.28099999999995"/>
    <n v="-9.9999999997635292E-4"/>
    <n v="667.28"/>
    <n v="0"/>
    <x v="0"/>
    <m/>
    <m/>
    <m/>
    <m/>
    <s v="none"/>
    <m/>
    <m/>
    <m/>
    <x v="0"/>
    <m/>
    <x v="0"/>
  </r>
  <r>
    <s v="FRA2170485072Q3 2020EUR"/>
    <x v="4"/>
    <n v="4404"/>
    <s v="PARAGON TRANSACTION"/>
    <n v="2170485072"/>
    <s v="Q3 2020"/>
    <s v="EUR"/>
    <n v="17471.77"/>
    <n v="17471.769"/>
    <n v="1.0000000002037201E-3"/>
    <n v="17471.77"/>
    <n v="0"/>
    <x v="0"/>
    <m/>
    <m/>
    <m/>
    <m/>
    <s v="none"/>
    <m/>
    <m/>
    <m/>
    <x v="0"/>
    <m/>
    <x v="0"/>
  </r>
  <r>
    <s v="FRA2170485072Q4 2020EUR"/>
    <x v="4"/>
    <n v="4404"/>
    <s v="PARAGON TRANSACTION"/>
    <n v="2170485072"/>
    <s v="Q4 2020"/>
    <s v="EUR"/>
    <n v="1403.91"/>
    <n v="1403.9079999999999"/>
    <n v="2.00000000018008E-3"/>
    <n v="1403.91"/>
    <n v="0"/>
    <x v="0"/>
    <m/>
    <m/>
    <m/>
    <m/>
    <s v="none"/>
    <m/>
    <m/>
    <m/>
    <x v="0"/>
    <m/>
    <x v="0"/>
  </r>
  <r>
    <s v="FRAFR4-21-2-043Y 2020EUR"/>
    <x v="4"/>
    <n v="4404"/>
    <s v="PARAGON TRANSACTION"/>
    <s v="FR4-21-2-043"/>
    <s v="Y 2020"/>
    <s v="EUR"/>
    <n v="37824.01"/>
    <n v="37820.415800000002"/>
    <n v="3.5941999999995402"/>
    <n v="37820.415800000002"/>
    <n v="3.5941999999995402"/>
    <x v="2"/>
    <s v="[36603]"/>
    <s v="[17519, 47311]"/>
    <s v="rebate present"/>
    <s v="2022-05-18 10:03:06 +0200"/>
    <s v="none"/>
    <s v="Produit"/>
    <s v="Thao"/>
    <s v="[TN] : c'est un cas pareil que la marque MOMA. Ici c'est la marque KYRIAD qui n'existe plus dans A2S. Il n'y a plus d'hotel sous cette marque. Son CA donc ne rentre pas dans le calcul : 143,91 x 2,5% = 3,598 = L'Ecart_x000a_[ZB] Qu'est ce qu'il faut faire dans ce cas ? _x000a_[TN] : Emmanuel va voir avec Catherine (cf mail d'Emmanuel : Effectivement mets le en métier. Je vérifie avec Catherine mais je pense que c’est plus problématique et que nous n’avons plus d’hotels  Kyriad parmi nos clients ☹  ), puis  il va renvoyer la ligne à Hexa  en cas de besoin. _x000a_[HB] OK  régul facture/avoir de 3,59€ bien présent ds PréBilling donc Facture validée le 17/05/2022 pour envoi au Frs_x000a_[CM] tranférer le déclaratif Kyriad sur Accor Achats et envoyé la facture dans billing, puis archiver la facture et l'avoir dans billing, ok résolu_x000a_[HB] Les 3,6 € sont sur le RDBC 2021 (Q0 2021)_x000a_[EF] Tu peux affecter l'ajustement ci dessous au Y 2020 STP_x000a_https://astoresuite.com/adjustements/edit/17519_x000a_https://astoresuite.com/adjustements/edit/47311"/>
    <x v="2"/>
    <m/>
    <x v="0"/>
  </r>
  <r>
    <s v="FRAFR4GP4939Y 2020EUR"/>
    <x v="4"/>
    <n v="4404"/>
    <s v="PARAGON TRANSACTION"/>
    <s v="FR4GP4939"/>
    <s v="Y 2020"/>
    <s v="EUR"/>
    <n v="606.91"/>
    <n v="606.91250000000002"/>
    <n v="-2.5000000000545601E-3"/>
    <n v="606.91"/>
    <n v="0"/>
    <x v="0"/>
    <m/>
    <m/>
    <m/>
    <m/>
    <s v="none"/>
    <m/>
    <m/>
    <m/>
    <x v="0"/>
    <m/>
    <x v="0"/>
  </r>
  <r>
    <s v="FRA19223017Q1 2020EUR"/>
    <x v="4"/>
    <n v="4996"/>
    <s v="S.D.P.H (SOCIETE DE DISTRIBUTION DE PRODUITS HAUT DE GAMME)"/>
    <n v="19223017"/>
    <s v="Q1 2020"/>
    <s v="EUR"/>
    <n v="2958.5"/>
    <n v="2958.5"/>
    <n v="0"/>
    <n v="2958.5"/>
    <n v="0"/>
    <x v="0"/>
    <m/>
    <m/>
    <m/>
    <m/>
    <s v="none"/>
    <m/>
    <m/>
    <m/>
    <x v="0"/>
    <m/>
    <x v="0"/>
  </r>
  <r>
    <s v="FRA19223017Q3 2020EUR"/>
    <x v="4"/>
    <n v="4996"/>
    <s v="S.D.P.H (SOCIETE DE DISTRIBUTION DE PRODUITS HAUT DE GAMME)"/>
    <n v="19223017"/>
    <s v="Q3 2020"/>
    <s v="EUR"/>
    <n v="2014.05"/>
    <n v="2014.046"/>
    <n v="3.9999999999054099E-3"/>
    <n v="2014.05"/>
    <n v="0"/>
    <x v="0"/>
    <m/>
    <m/>
    <m/>
    <m/>
    <s v="none"/>
    <m/>
    <m/>
    <m/>
    <x v="0"/>
    <m/>
    <x v="0"/>
  </r>
  <r>
    <s v="FRAFR4GP1457Y 2020EUR"/>
    <x v="4"/>
    <n v="5045"/>
    <s v="CHATEAU BLANC"/>
    <s v="FR4GP1457"/>
    <s v="Y 2020"/>
    <s v="EUR"/>
    <n v="3624.92"/>
    <n v="3624.9203000000002"/>
    <n v="-3.0000000015206703E-4"/>
    <n v="3624.92"/>
    <n v="0"/>
    <x v="0"/>
    <m/>
    <m/>
    <m/>
    <m/>
    <s v="none"/>
    <m/>
    <m/>
    <m/>
    <x v="0"/>
    <m/>
    <x v="0"/>
  </r>
  <r>
    <s v="FRA2478080Q1 2020EUR"/>
    <x v="4"/>
    <n v="5332"/>
    <s v="J.V.D. SAS(JACQUES DE VASSELOT DE REGNE)"/>
    <n v="2478080"/>
    <s v="Q1 2020"/>
    <s v="EUR"/>
    <n v="6368.2999999999902"/>
    <n v="6368.3060999999998"/>
    <n v="-6.10000000051513E-3"/>
    <n v="6368.2999999999902"/>
    <n v="0"/>
    <x v="0"/>
    <m/>
    <m/>
    <m/>
    <m/>
    <s v="none"/>
    <m/>
    <m/>
    <m/>
    <x v="0"/>
    <m/>
    <x v="0"/>
  </r>
  <r>
    <s v="FRA2478080Q2 2020EUR"/>
    <x v="4"/>
    <n v="5332"/>
    <s v="J.V.D. SAS(JACQUES DE VASSELOT DE REGNE)"/>
    <n v="2478080"/>
    <s v="Q2 2020"/>
    <s v="EUR"/>
    <n v="3645.01"/>
    <n v="3645.0081"/>
    <n v="1.9000000002051801E-3"/>
    <n v="3645.01"/>
    <n v="0"/>
    <x v="0"/>
    <m/>
    <m/>
    <m/>
    <m/>
    <s v="none"/>
    <m/>
    <m/>
    <m/>
    <x v="0"/>
    <m/>
    <x v="0"/>
  </r>
  <r>
    <s v="FRA2478080Q3 2020EUR"/>
    <x v="4"/>
    <n v="5332"/>
    <s v="J.V.D. SAS(JACQUES DE VASSELOT DE REGNE)"/>
    <n v="2478080"/>
    <s v="Q3 2020"/>
    <s v="EUR"/>
    <n v="4784.3"/>
    <n v="4784.2961999999998"/>
    <n v="3.8000000004103601E-3"/>
    <n v="4784.3"/>
    <n v="0"/>
    <x v="0"/>
    <m/>
    <m/>
    <m/>
    <m/>
    <s v="none"/>
    <m/>
    <m/>
    <m/>
    <x v="0"/>
    <m/>
    <x v="0"/>
  </r>
  <r>
    <s v="FRA2478080Q4 2020EUR"/>
    <x v="4"/>
    <n v="5332"/>
    <s v="J.V.D. SAS(JACQUES DE VASSELOT DE REGNE)"/>
    <n v="2478080"/>
    <s v="Q4 2020"/>
    <s v="EUR"/>
    <n v="1515.8899999999901"/>
    <n v="1515.8923"/>
    <n v="-2.3000000001047699E-3"/>
    <n v="1515.8899999999901"/>
    <n v="0"/>
    <x v="0"/>
    <m/>
    <m/>
    <m/>
    <m/>
    <s v="none"/>
    <m/>
    <m/>
    <m/>
    <x v="0"/>
    <m/>
    <x v="0"/>
  </r>
  <r>
    <s v="FRAFR4GP2612Y 2020EUR"/>
    <x v="4"/>
    <n v="5651"/>
    <s v="FAGOR INDUSTRIAL, SOCIEDAD COOPERATIVA"/>
    <s v="FR4GP2612"/>
    <s v="Y 2020"/>
    <s v="EUR"/>
    <n v="605.67999999999995"/>
    <n v="605.67999999999995"/>
    <n v="0"/>
    <n v="605.67999999999995"/>
    <n v="0"/>
    <x v="0"/>
    <m/>
    <m/>
    <m/>
    <m/>
    <s v="none"/>
    <m/>
    <m/>
    <m/>
    <x v="0"/>
    <m/>
    <x v="0"/>
  </r>
  <r>
    <s v="FRA2207806560Q1 2020EUR"/>
    <x v="4"/>
    <n v="5659"/>
    <s v="SOTEXPRO"/>
    <n v="2207806560"/>
    <s v="Q1 2020"/>
    <s v="EUR"/>
    <n v="11621.31"/>
    <n v="11621.314200000001"/>
    <n v="-4.2000000012194496E-3"/>
    <n v="11621.31"/>
    <n v="0"/>
    <x v="0"/>
    <m/>
    <m/>
    <m/>
    <m/>
    <s v="none"/>
    <m/>
    <m/>
    <m/>
    <x v="0"/>
    <m/>
    <x v="0"/>
  </r>
  <r>
    <s v="FRA2207806560Q2 2020EUR"/>
    <x v="4"/>
    <n v="5659"/>
    <s v="SOTEXPRO"/>
    <n v="2207806560"/>
    <s v="Q2 2020"/>
    <s v="EUR"/>
    <n v="5205.2"/>
    <n v="5205.1974"/>
    <n v="2.59999999980209E-3"/>
    <n v="5205.2"/>
    <n v="0"/>
    <x v="0"/>
    <m/>
    <m/>
    <m/>
    <m/>
    <s v="none"/>
    <m/>
    <m/>
    <m/>
    <x v="0"/>
    <m/>
    <x v="0"/>
  </r>
  <r>
    <s v="FRA2207806560Q3 2020EUR"/>
    <x v="4"/>
    <n v="5659"/>
    <s v="SOTEXPRO"/>
    <n v="2207806560"/>
    <s v="Q3 2020"/>
    <s v="EUR"/>
    <n v="6642.98"/>
    <n v="6642.9798000000001"/>
    <n v="1.99999999495048E-4"/>
    <n v="6642.98"/>
    <n v="0"/>
    <x v="0"/>
    <m/>
    <m/>
    <m/>
    <m/>
    <s v="none"/>
    <m/>
    <m/>
    <m/>
    <x v="0"/>
    <m/>
    <x v="0"/>
  </r>
  <r>
    <s v="FRA2207806560Q4 2020EUR"/>
    <x v="4"/>
    <n v="5659"/>
    <s v="SOTEXPRO"/>
    <n v="2207806560"/>
    <s v="Q4 2020"/>
    <s v="EUR"/>
    <n v="10020.469999999999"/>
    <n v="10020.474"/>
    <n v="-4.0000000008149003E-3"/>
    <n v="10020.469999999999"/>
    <n v="0"/>
    <x v="0"/>
    <m/>
    <m/>
    <m/>
    <m/>
    <s v="none"/>
    <m/>
    <m/>
    <m/>
    <x v="0"/>
    <m/>
    <x v="0"/>
  </r>
  <r>
    <s v="FRAFR4GP2639Y 2020EUR"/>
    <x v="4"/>
    <n v="5659"/>
    <s v="SOTEXPRO"/>
    <s v="FR4GP2639"/>
    <s v="Y 2020"/>
    <s v="EUR"/>
    <n v="2022.61"/>
    <n v="2022.606"/>
    <n v="3.9999999999054099E-3"/>
    <n v="2022.61"/>
    <n v="0"/>
    <x v="0"/>
    <m/>
    <m/>
    <m/>
    <m/>
    <s v="none"/>
    <m/>
    <m/>
    <m/>
    <x v="0"/>
    <m/>
    <x v="0"/>
  </r>
  <r>
    <s v="FRA2140373933Q1 2020EUR"/>
    <x v="4"/>
    <n v="6087"/>
    <s v="PROMOCOME-PLV GROUPE PROMOCOME INTERNATIONAL"/>
    <n v="2140373933"/>
    <s v="Q1 2020"/>
    <s v="EUR"/>
    <n v="671.47"/>
    <n v="671.47439999999995"/>
    <n v="-4.3999999999186903E-3"/>
    <n v="671.47"/>
    <n v="0"/>
    <x v="0"/>
    <m/>
    <m/>
    <m/>
    <m/>
    <s v="none"/>
    <m/>
    <m/>
    <m/>
    <x v="0"/>
    <m/>
    <x v="0"/>
  </r>
  <r>
    <s v="FRA2140373933Q2 2020EUR"/>
    <x v="4"/>
    <n v="6087"/>
    <s v="PROMOCOME-PLV GROUPE PROMOCOME INTERNATIONAL"/>
    <n v="2140373933"/>
    <s v="Q2 2020"/>
    <s v="EUR"/>
    <n v="6147.29"/>
    <n v="6147.2864"/>
    <n v="3.6000000000058199E-3"/>
    <n v="6147.29"/>
    <n v="0"/>
    <x v="0"/>
    <m/>
    <m/>
    <m/>
    <m/>
    <s v="none"/>
    <m/>
    <m/>
    <m/>
    <x v="0"/>
    <m/>
    <x v="0"/>
  </r>
  <r>
    <s v="FRA2140373933Q3 2020EUR"/>
    <x v="4"/>
    <n v="6087"/>
    <s v="PROMOCOME-PLV GROUPE PROMOCOME INTERNATIONAL"/>
    <n v="2140373933"/>
    <s v="Q3 2020"/>
    <s v="EUR"/>
    <n v="616.98"/>
    <n v="616.98239999999998"/>
    <n v="-2.3999999999659801E-3"/>
    <n v="616.98"/>
    <n v="0"/>
    <x v="0"/>
    <m/>
    <m/>
    <m/>
    <m/>
    <s v="none"/>
    <m/>
    <m/>
    <m/>
    <x v="0"/>
    <m/>
    <x v="0"/>
  </r>
  <r>
    <s v="FRA2140373933Q4 2020EUR"/>
    <x v="4"/>
    <n v="6087"/>
    <s v="PROMOCOME-PLV GROUPE PROMOCOME INTERNATIONAL"/>
    <n v="2140373933"/>
    <s v="Q4 2020"/>
    <s v="EUR"/>
    <n v="287.07"/>
    <n v="287.06959999999998"/>
    <n v="4.0000000001327803E-4"/>
    <n v="287.07"/>
    <n v="0"/>
    <x v="0"/>
    <m/>
    <m/>
    <m/>
    <m/>
    <s v="none"/>
    <m/>
    <m/>
    <m/>
    <x v="0"/>
    <m/>
    <x v="0"/>
  </r>
  <r>
    <s v="FRA2130312615Q1 2020EUR"/>
    <x v="4"/>
    <n v="6241"/>
    <s v="LE MENU DUBREUIL"/>
    <n v="2130312615"/>
    <s v="Q1 2020"/>
    <s v="EUR"/>
    <n v="3010.54"/>
    <n v="3010.5385000000001"/>
    <n v="1.49999999985084E-3"/>
    <n v="3010.54"/>
    <n v="0"/>
    <x v="0"/>
    <m/>
    <m/>
    <m/>
    <m/>
    <s v="none"/>
    <m/>
    <m/>
    <m/>
    <x v="0"/>
    <m/>
    <x v="0"/>
  </r>
  <r>
    <s v="FRA2130312615Q2 2020EUR"/>
    <x v="4"/>
    <n v="6241"/>
    <s v="LE MENU DUBREUIL"/>
    <n v="2130312615"/>
    <s v="Q2 2020"/>
    <s v="EUR"/>
    <n v="5626.74"/>
    <n v="5626.7434999999996"/>
    <n v="-3.49999999980354E-3"/>
    <n v="5626.74"/>
    <n v="0"/>
    <x v="0"/>
    <m/>
    <m/>
    <m/>
    <m/>
    <s v="none"/>
    <m/>
    <m/>
    <m/>
    <x v="0"/>
    <m/>
    <x v="0"/>
  </r>
  <r>
    <s v="FRA2130312615Q3 2020EUR"/>
    <x v="4"/>
    <n v="6241"/>
    <s v="LE MENU DUBREUIL"/>
    <n v="2130312615"/>
    <s v="Q3 2020"/>
    <s v="EUR"/>
    <n v="4821.2700000000004"/>
    <n v="4821.2735000000002"/>
    <n v="-3.49999999980354E-3"/>
    <n v="4821.2700000000004"/>
    <n v="0"/>
    <x v="0"/>
    <m/>
    <m/>
    <m/>
    <m/>
    <s v="none"/>
    <m/>
    <m/>
    <m/>
    <x v="0"/>
    <m/>
    <x v="0"/>
  </r>
  <r>
    <s v="FRA2130312615Q4 2020EUR"/>
    <x v="4"/>
    <n v="6241"/>
    <s v="LE MENU DUBREUIL"/>
    <n v="2130312615"/>
    <s v="Q4 2020"/>
    <s v="EUR"/>
    <n v="4661.2700000000004"/>
    <n v="4661.2725"/>
    <n v="-2.4999999995998202E-3"/>
    <n v="4661.2700000000004"/>
    <n v="0"/>
    <x v="0"/>
    <m/>
    <m/>
    <m/>
    <m/>
    <s v="none"/>
    <m/>
    <m/>
    <m/>
    <x v="0"/>
    <m/>
    <x v="0"/>
  </r>
  <r>
    <s v="FRAFR4GP2155Y 2020EUR"/>
    <x v="4"/>
    <n v="6241"/>
    <s v="LE MENU DUBREUIL"/>
    <s v="FR4GP2155"/>
    <s v="Y 2020"/>
    <s v="EUR"/>
    <n v="57986.34"/>
    <n v="57986.330600000001"/>
    <n v="9.3999999953666702E-3"/>
    <n v="57986.34"/>
    <n v="0"/>
    <x v="0"/>
    <m/>
    <m/>
    <m/>
    <m/>
    <s v="none"/>
    <m/>
    <m/>
    <m/>
    <x v="0"/>
    <m/>
    <x v="0"/>
  </r>
  <r>
    <s v="FRA326247Q1 2020EUR"/>
    <x v="4"/>
    <n v="6277"/>
    <s v="MANUSEC"/>
    <n v="326247"/>
    <s v="Q1 2020"/>
    <s v="EUR"/>
    <n v="15995.82"/>
    <n v="15995.8208"/>
    <n v="-7.9999999979918303E-4"/>
    <n v="15995.82"/>
    <n v="0"/>
    <x v="0"/>
    <m/>
    <m/>
    <m/>
    <m/>
    <s v="none"/>
    <m/>
    <m/>
    <m/>
    <x v="0"/>
    <m/>
    <x v="0"/>
  </r>
  <r>
    <s v="FRA326247Q2 2020EUR"/>
    <x v="4"/>
    <n v="6277"/>
    <s v="MANUSEC"/>
    <n v="326247"/>
    <s v="Q2 2020"/>
    <s v="EUR"/>
    <n v="6087.29"/>
    <n v="6087.2928000000002"/>
    <n v="-2.8000000002066298E-3"/>
    <n v="6087.29"/>
    <n v="0"/>
    <x v="0"/>
    <m/>
    <m/>
    <m/>
    <m/>
    <s v="none"/>
    <m/>
    <m/>
    <m/>
    <x v="0"/>
    <m/>
    <x v="0"/>
  </r>
  <r>
    <s v="FRA326247Q3 2020EUR"/>
    <x v="4"/>
    <n v="6277"/>
    <s v="MANUSEC"/>
    <n v="326247"/>
    <s v="Q3 2020"/>
    <s v="EUR"/>
    <n v="16512.439999999999"/>
    <n v="16512.437600000001"/>
    <n v="2.39999999757856E-3"/>
    <n v="16512.439999999999"/>
    <n v="0"/>
    <x v="0"/>
    <m/>
    <m/>
    <m/>
    <m/>
    <s v="none"/>
    <m/>
    <m/>
    <m/>
    <x v="0"/>
    <m/>
    <x v="0"/>
  </r>
  <r>
    <s v="FRA326247Q4 2020EUR"/>
    <x v="4"/>
    <n v="6277"/>
    <s v="MANUSEC"/>
    <n v="326247"/>
    <s v="Q4 2020"/>
    <s v="EUR"/>
    <n v="6000.78"/>
    <n v="6000.7824000000001"/>
    <n v="-2.4000000003070402E-3"/>
    <n v="6000.78"/>
    <n v="0"/>
    <x v="0"/>
    <m/>
    <m/>
    <m/>
    <m/>
    <s v="none"/>
    <m/>
    <m/>
    <m/>
    <x v="0"/>
    <m/>
    <x v="0"/>
  </r>
  <r>
    <s v="FRA328677Q1 2020EUR"/>
    <x v="4"/>
    <n v="6418"/>
    <s v="SCHMITT NEY SA (EQUIPEMENTS SANITAIRES)"/>
    <n v="328677"/>
    <s v="Q1 2020"/>
    <s v="EUR"/>
    <n v="11890.73"/>
    <n v="11890.727999999999"/>
    <n v="2.0000000004074502E-3"/>
    <n v="11890.73"/>
    <n v="0"/>
    <x v="0"/>
    <m/>
    <m/>
    <m/>
    <m/>
    <s v="none"/>
    <m/>
    <m/>
    <m/>
    <x v="0"/>
    <m/>
    <x v="0"/>
  </r>
  <r>
    <s v="FRA328677Q2 2020EUR"/>
    <x v="4"/>
    <n v="6418"/>
    <s v="SCHMITT NEY SA (EQUIPEMENTS SANITAIRES)"/>
    <n v="328677"/>
    <s v="Q2 2020"/>
    <s v="EUR"/>
    <n v="10638.78"/>
    <n v="10638.78"/>
    <n v="0"/>
    <n v="10638.78"/>
    <n v="0"/>
    <x v="0"/>
    <m/>
    <m/>
    <m/>
    <m/>
    <s v="none"/>
    <m/>
    <m/>
    <m/>
    <x v="0"/>
    <m/>
    <x v="0"/>
  </r>
  <r>
    <s v="FRA328677Q3 2020EUR"/>
    <x v="4"/>
    <n v="6418"/>
    <s v="SCHMITT NEY SA (EQUIPEMENTS SANITAIRES)"/>
    <n v="328677"/>
    <s v="Q3 2020"/>
    <s v="EUR"/>
    <n v="2303.8200000000002"/>
    <n v="2303.8200000000002"/>
    <n v="0"/>
    <n v="2303.8200000000002"/>
    <n v="0"/>
    <x v="0"/>
    <m/>
    <m/>
    <m/>
    <m/>
    <s v="none"/>
    <m/>
    <m/>
    <m/>
    <x v="0"/>
    <m/>
    <x v="0"/>
  </r>
  <r>
    <s v="FRA328677Q4 2020EUR"/>
    <x v="4"/>
    <n v="6418"/>
    <s v="SCHMITT NEY SA (EQUIPEMENTS SANITAIRES)"/>
    <n v="328677"/>
    <s v="Q4 2020"/>
    <s v="EUR"/>
    <n v="2297.88"/>
    <n v="2297.88"/>
    <n v="0"/>
    <n v="2297.88"/>
    <n v="0"/>
    <x v="0"/>
    <m/>
    <m/>
    <m/>
    <m/>
    <s v="none"/>
    <m/>
    <m/>
    <m/>
    <x v="0"/>
    <m/>
    <x v="0"/>
  </r>
  <r>
    <s v="FRA27258081Q1 2020EUR"/>
    <x v="4"/>
    <n v="6716"/>
    <s v="ADEQUAT"/>
    <n v="27258081"/>
    <s v="Q1 2020"/>
    <s v="EUR"/>
    <n v="3568.28"/>
    <n v="3568.2815999999998"/>
    <n v="-1.59999999959836E-3"/>
    <n v="3568.2815999999998"/>
    <n v="-1.59999999959836E-3"/>
    <x v="0"/>
    <m/>
    <m/>
    <m/>
    <m/>
    <s v="none"/>
    <m/>
    <m/>
    <m/>
    <x v="0"/>
    <m/>
    <x v="0"/>
  </r>
  <r>
    <s v="FRA27258081Q2 2020EUR"/>
    <x v="4"/>
    <n v="6716"/>
    <s v="ADEQUAT"/>
    <n v="27258081"/>
    <s v="Q2 2020"/>
    <s v="EUR"/>
    <n v="496.91"/>
    <n v="496.9128"/>
    <n v="-2.7999999999792601E-3"/>
    <n v="496.9128"/>
    <n v="-2.7999999999792601E-3"/>
    <x v="0"/>
    <m/>
    <m/>
    <m/>
    <m/>
    <s v="none"/>
    <m/>
    <m/>
    <m/>
    <x v="0"/>
    <m/>
    <x v="0"/>
  </r>
  <r>
    <s v="FRA27258081Q3 2020EUR"/>
    <x v="4"/>
    <n v="6716"/>
    <s v="ADEQUAT"/>
    <n v="27258081"/>
    <s v="Q3 2020"/>
    <s v="EUR"/>
    <n v="3324.92"/>
    <n v="3324.9155999999998"/>
    <n v="4.40000000025975E-3"/>
    <n v="3324.9155999999998"/>
    <n v="4.40000000025975E-3"/>
    <x v="0"/>
    <m/>
    <m/>
    <m/>
    <m/>
    <s v="none"/>
    <m/>
    <m/>
    <m/>
    <x v="0"/>
    <m/>
    <x v="0"/>
  </r>
  <r>
    <s v="FRA27258081Q4 2020EUR"/>
    <x v="4"/>
    <n v="6716"/>
    <s v="ADEQUAT"/>
    <n v="27258081"/>
    <s v="Q4 2020"/>
    <s v="EUR"/>
    <n v="1866.8"/>
    <n v="1866.7950000000001"/>
    <n v="4.9999999998817596E-3"/>
    <n v="1866.7950000000001"/>
    <n v="4.9999999998817596E-3"/>
    <x v="0"/>
    <m/>
    <m/>
    <m/>
    <m/>
    <s v="none"/>
    <m/>
    <m/>
    <m/>
    <x v="0"/>
    <m/>
    <x v="0"/>
  </r>
  <r>
    <s v="FRA1140143140Q1 2020EUR"/>
    <x v="4"/>
    <n v="8467"/>
    <s v="VALRHONA"/>
    <n v="1140143140"/>
    <s v="Q1 2020"/>
    <s v="EUR"/>
    <n v="9796.0300000000007"/>
    <n v="9796.0272000000004"/>
    <n v="2.8000000002066298E-3"/>
    <n v="9796.0300000000007"/>
    <n v="0"/>
    <x v="0"/>
    <m/>
    <m/>
    <m/>
    <m/>
    <s v="none"/>
    <m/>
    <m/>
    <m/>
    <x v="0"/>
    <m/>
    <x v="0"/>
  </r>
  <r>
    <s v="FRA1140143140Q2 2020EUR"/>
    <x v="4"/>
    <n v="8467"/>
    <s v="VALRHONA"/>
    <n v="1140143140"/>
    <s v="Q2 2020"/>
    <s v="EUR"/>
    <n v="885.04"/>
    <n v="885.04"/>
    <n v="0"/>
    <n v="885.04"/>
    <n v="0"/>
    <x v="0"/>
    <m/>
    <m/>
    <m/>
    <m/>
    <s v="none"/>
    <m/>
    <m/>
    <m/>
    <x v="0"/>
    <m/>
    <x v="0"/>
  </r>
  <r>
    <s v="FRA1140143140Q3 2020EUR"/>
    <x v="4"/>
    <n v="8467"/>
    <s v="VALRHONA"/>
    <n v="1140143140"/>
    <s v="Q3 2020"/>
    <s v="EUR"/>
    <n v="5400.82"/>
    <n v="5400.8172000000004"/>
    <n v="2.7999999992971399E-3"/>
    <n v="5400.82"/>
    <n v="0"/>
    <x v="0"/>
    <m/>
    <m/>
    <m/>
    <m/>
    <s v="none"/>
    <m/>
    <m/>
    <m/>
    <x v="0"/>
    <m/>
    <x v="0"/>
  </r>
  <r>
    <s v="FRA1140143140Q4 2020EUR"/>
    <x v="4"/>
    <n v="8467"/>
    <s v="VALRHONA"/>
    <n v="1140143140"/>
    <s v="Q4 2020"/>
    <s v="EUR"/>
    <n v="2467.7199999999998"/>
    <n v="2467.7188000000001"/>
    <n v="1.1999999996987699E-3"/>
    <n v="2467.7199999999998"/>
    <n v="0"/>
    <x v="0"/>
    <m/>
    <m/>
    <m/>
    <m/>
    <s v="none"/>
    <m/>
    <m/>
    <m/>
    <x v="0"/>
    <m/>
    <x v="0"/>
  </r>
  <r>
    <s v="FRA210014628Q1 2020EUR"/>
    <x v="4"/>
    <n v="8979"/>
    <s v="ASCOLIA"/>
    <n v="210014628"/>
    <s v="Q1 2020"/>
    <s v="EUR"/>
    <n v="17742.22"/>
    <n v="17742.222000000002"/>
    <n v="-2.0000000004074502E-3"/>
    <n v="17742.22"/>
    <n v="0"/>
    <x v="0"/>
    <m/>
    <m/>
    <m/>
    <m/>
    <s v="none"/>
    <m/>
    <m/>
    <m/>
    <x v="0"/>
    <m/>
    <x v="0"/>
  </r>
  <r>
    <s v="FRA210014628Q2 2020EUR"/>
    <x v="4"/>
    <n v="8979"/>
    <s v="ASCOLIA"/>
    <n v="210014628"/>
    <s v="Q2 2020"/>
    <s v="EUR"/>
    <n v="7138.26"/>
    <n v="7138.26"/>
    <n v="0"/>
    <n v="7138.26"/>
    <n v="0"/>
    <x v="0"/>
    <m/>
    <m/>
    <m/>
    <m/>
    <s v="none"/>
    <m/>
    <m/>
    <m/>
    <x v="0"/>
    <m/>
    <x v="0"/>
  </r>
  <r>
    <s v="FRA210014628Q3 2020EUR"/>
    <x v="4"/>
    <n v="8979"/>
    <s v="ASCOLIA"/>
    <n v="210014628"/>
    <s v="Q3 2020"/>
    <s v="EUR"/>
    <n v="4786.6400000000003"/>
    <n v="4786.6395000000002"/>
    <n v="5.0000000010186297E-4"/>
    <n v="4786.6400000000003"/>
    <n v="0"/>
    <x v="0"/>
    <m/>
    <m/>
    <m/>
    <m/>
    <s v="none"/>
    <m/>
    <m/>
    <m/>
    <x v="0"/>
    <m/>
    <x v="0"/>
  </r>
  <r>
    <s v="FRA210014628Q4 2020EUR"/>
    <x v="4"/>
    <n v="8979"/>
    <s v="ASCOLIA"/>
    <n v="210014628"/>
    <s v="Q4 2020"/>
    <s v="EUR"/>
    <n v="25248.39"/>
    <n v="25248.386999999999"/>
    <n v="3.00000000061118E-3"/>
    <n v="25248.39"/>
    <n v="0"/>
    <x v="0"/>
    <m/>
    <m/>
    <m/>
    <m/>
    <s v="none"/>
    <m/>
    <m/>
    <m/>
    <x v="0"/>
    <m/>
    <x v="0"/>
  </r>
  <r>
    <s v="FRA742910Q1 2020EUR"/>
    <x v="4"/>
    <n v="9271"/>
    <s v="DIVERSEY FRANCE SAS"/>
    <n v="742910"/>
    <s v="Q1 2020"/>
    <s v="EUR"/>
    <n v="123181.6"/>
    <n v="123181.64720000001"/>
    <n v="-4.7200000000884701E-2"/>
    <n v="123181.6"/>
    <n v="0"/>
    <x v="0"/>
    <m/>
    <m/>
    <m/>
    <m/>
    <s v="none"/>
    <m/>
    <m/>
    <m/>
    <x v="0"/>
    <m/>
    <x v="0"/>
  </r>
  <r>
    <s v="FRA742910Q2 2020EUR"/>
    <x v="4"/>
    <n v="9271"/>
    <s v="DIVERSEY FRANCE SAS"/>
    <n v="742910"/>
    <s v="Q2 2020"/>
    <s v="EUR"/>
    <n v="85509.759999999995"/>
    <n v="85509.767999999996"/>
    <n v="-8.0000000016298093E-3"/>
    <n v="85509.759999999995"/>
    <n v="0"/>
    <x v="0"/>
    <m/>
    <m/>
    <m/>
    <m/>
    <s v="none"/>
    <m/>
    <m/>
    <m/>
    <x v="0"/>
    <m/>
    <x v="0"/>
  </r>
  <r>
    <s v="FRA742910Q3 2020EUR"/>
    <x v="4"/>
    <n v="9271"/>
    <s v="DIVERSEY FRANCE SAS"/>
    <n v="742910"/>
    <s v="Q3 2020"/>
    <s v="EUR"/>
    <n v="129408.96000000001"/>
    <n v="129408.9696"/>
    <n v="-9.59999999031424E-3"/>
    <n v="129408.96000000001"/>
    <n v="0"/>
    <x v="0"/>
    <m/>
    <m/>
    <m/>
    <m/>
    <s v="none"/>
    <m/>
    <m/>
    <m/>
    <x v="0"/>
    <m/>
    <x v="0"/>
  </r>
  <r>
    <s v="FRA742910Q4 2020EUR"/>
    <x v="4"/>
    <n v="9271"/>
    <s v="DIVERSEY FRANCE SAS"/>
    <n v="742910"/>
    <s v="Q4 2020"/>
    <s v="EUR"/>
    <n v="51812.67"/>
    <n v="51812.662400000001"/>
    <n v="7.5999999971827397E-3"/>
    <n v="51812.67"/>
    <n v="0"/>
    <x v="0"/>
    <m/>
    <m/>
    <m/>
    <m/>
    <s v="none"/>
    <s v="Hexa"/>
    <m/>
    <m/>
    <x v="0"/>
    <m/>
    <x v="0"/>
  </r>
  <r>
    <s v="FRAFR4GP2203Y 2020EUR"/>
    <x v="4"/>
    <n v="9271"/>
    <s v="DIVERSEY FRANCE SAS"/>
    <s v="FR4GP2203"/>
    <s v="Y 2020"/>
    <s v="EUR"/>
    <n v="558197"/>
    <n v="558196.99979999999"/>
    <n v="2.0000000949948999E-4"/>
    <n v="558197"/>
    <n v="0"/>
    <x v="0"/>
    <m/>
    <m/>
    <m/>
    <m/>
    <s v="none"/>
    <m/>
    <m/>
    <m/>
    <x v="0"/>
    <m/>
    <x v="0"/>
  </r>
  <r>
    <s v="FRAFR4GP1438Y 2020EUR"/>
    <x v="4"/>
    <n v="10543"/>
    <s v="Otto Nocker GmbH"/>
    <s v="FR4GP1438"/>
    <s v="Y 2020"/>
    <s v="EUR"/>
    <n v="4279.12"/>
    <n v="4279.1040000000003"/>
    <n v="1.5999999999621602E-2"/>
    <n v="4279.12"/>
    <n v="0"/>
    <x v="0"/>
    <m/>
    <m/>
    <m/>
    <m/>
    <s v="none"/>
    <m/>
    <m/>
    <m/>
    <x v="0"/>
    <m/>
    <x v="0"/>
  </r>
  <r>
    <s v="FRA1562059Q1 2020EUR"/>
    <x v="4"/>
    <n v="11632"/>
    <s v="ESPRIT GOURMAND"/>
    <n v="1562059"/>
    <s v="Q1 2020"/>
    <s v="EUR"/>
    <n v="13941.8"/>
    <n v="13941.798000000001"/>
    <n v="1.9999999985884599E-3"/>
    <n v="13941.8"/>
    <n v="0"/>
    <x v="0"/>
    <m/>
    <m/>
    <m/>
    <m/>
    <s v="none"/>
    <m/>
    <m/>
    <m/>
    <x v="0"/>
    <m/>
    <x v="0"/>
  </r>
  <r>
    <s v="FRA1562059Q2 2020EUR"/>
    <x v="4"/>
    <n v="11632"/>
    <s v="ESPRIT GOURMAND"/>
    <n v="1562059"/>
    <s v="Q2 2020"/>
    <s v="EUR"/>
    <n v="2378.52"/>
    <n v="2378.5216"/>
    <n v="-1.6000000000531099E-3"/>
    <n v="2378.52"/>
    <n v="0"/>
    <x v="0"/>
    <m/>
    <m/>
    <m/>
    <m/>
    <s v="none"/>
    <m/>
    <m/>
    <m/>
    <x v="0"/>
    <m/>
    <x v="0"/>
  </r>
  <r>
    <s v="FRA1562059Q3 2020EUR"/>
    <x v="4"/>
    <n v="11632"/>
    <s v="ESPRIT GOURMAND"/>
    <n v="1562059"/>
    <s v="Q3 2020"/>
    <s v="EUR"/>
    <n v="11895.99"/>
    <n v="11895.9864"/>
    <n v="3.6000000000058199E-3"/>
    <n v="11895.99"/>
    <n v="0"/>
    <x v="0"/>
    <m/>
    <m/>
    <m/>
    <m/>
    <s v="none"/>
    <m/>
    <m/>
    <m/>
    <x v="0"/>
    <m/>
    <x v="0"/>
  </r>
  <r>
    <s v="FRA1562059Q4 2020EUR"/>
    <x v="4"/>
    <n v="11632"/>
    <s v="ESPRIT GOURMAND"/>
    <n v="1562059"/>
    <s v="Q4 2020"/>
    <s v="EUR"/>
    <n v="2843.51"/>
    <n v="2843.5084000000002"/>
    <n v="1.6000000000531099E-3"/>
    <n v="2843.51"/>
    <n v="0"/>
    <x v="0"/>
    <m/>
    <m/>
    <m/>
    <m/>
    <s v="none"/>
    <m/>
    <m/>
    <m/>
    <x v="0"/>
    <m/>
    <x v="0"/>
  </r>
  <r>
    <s v="FRA2140143499Q1 2020EUR"/>
    <x v="4"/>
    <n v="16573"/>
    <s v="WANZL METTALLWARENFABRIK GMBH"/>
    <n v="2140143499"/>
    <s v="Q1 2020"/>
    <s v="EUR"/>
    <n v="1452.21"/>
    <n v="1452.2145"/>
    <n v="-4.5000000000072699E-3"/>
    <n v="1452.21"/>
    <n v="0"/>
    <x v="0"/>
    <m/>
    <m/>
    <m/>
    <m/>
    <s v="none"/>
    <m/>
    <m/>
    <m/>
    <x v="0"/>
    <m/>
    <x v="0"/>
  </r>
  <r>
    <s v="FRA2140143499Q2 2020EUR"/>
    <x v="4"/>
    <n v="16573"/>
    <s v="WANZL METTALLWARENFABRIK GMBH"/>
    <n v="2140143499"/>
    <s v="Q2 2020"/>
    <s v="EUR"/>
    <n v="166.72"/>
    <n v="166.72049999999999"/>
    <n v="-4.9999999998817603E-4"/>
    <n v="166.72"/>
    <n v="0"/>
    <x v="0"/>
    <m/>
    <m/>
    <m/>
    <m/>
    <s v="none"/>
    <m/>
    <m/>
    <m/>
    <x v="0"/>
    <m/>
    <x v="0"/>
  </r>
  <r>
    <s v="FRA2140143499Q3 2020EUR"/>
    <x v="4"/>
    <n v="16573"/>
    <s v="WANZL METTALLWARENFABRIK GMBH"/>
    <n v="2140143499"/>
    <s v="Q3 2020"/>
    <s v="EUR"/>
    <n v="153.1"/>
    <n v="153.10050000000001"/>
    <n v="-5.0000000001659795E-4"/>
    <n v="153.1"/>
    <n v="0"/>
    <x v="0"/>
    <m/>
    <m/>
    <m/>
    <m/>
    <s v="none"/>
    <m/>
    <m/>
    <m/>
    <x v="0"/>
    <m/>
    <x v="0"/>
  </r>
  <r>
    <s v="FRA2140143499Q4 2020EUR"/>
    <x v="4"/>
    <n v="16573"/>
    <s v="WANZL METTALLWARENFABRIK GMBH"/>
    <n v="2140143499"/>
    <s v="Q4 2020"/>
    <s v="EUR"/>
    <n v="268.81"/>
    <n v="268.80900000000003"/>
    <n v="9.9999999997635292E-4"/>
    <n v="268.81"/>
    <n v="0"/>
    <x v="0"/>
    <m/>
    <m/>
    <m/>
    <m/>
    <s v="none"/>
    <m/>
    <m/>
    <m/>
    <x v="0"/>
    <m/>
    <x v="0"/>
  </r>
  <r>
    <s v="FRAFR4GP1089Y 2020EUR"/>
    <x v="4"/>
    <n v="19372"/>
    <s v="Mars Wrigley Confectionery France"/>
    <s v="FR4GP1089"/>
    <s v="Y 2020"/>
    <s v="EUR"/>
    <n v="9459.01"/>
    <n v="9459.0128000000004"/>
    <n v="-2.8000000002066298E-3"/>
    <n v="9459.01"/>
    <n v="0"/>
    <x v="0"/>
    <m/>
    <m/>
    <m/>
    <m/>
    <s v="none"/>
    <s v="Produit"/>
    <s v="Sarah"/>
    <s v="[SB]Le rebate calculé à la main correcpond au montant facturé. Il n'y a pas d'exclusion/inclusion dans l'assiette et il y  a du CA uniquement sur la france qui est présente dans le périmètre couvert_x000a_[ZB] il y a un souci au niveau de la marque MOMA, ça n'entre pas dans le calcul, peut etre le pays n'est pas dans le perimetre_x000a_[SB] on avait eu un cas similaire avec moma et t'avais resolu le soucis, redmine 12086_x000a_[SB] Après analyse de Zakaria, on voit que la marque Moma n'existe plus en base dans A2S. Si on filtre dans A2S sur la marque moma, depuis le module client, on aura un résultat de 0."/>
    <x v="2"/>
    <s v="Zakaria"/>
    <x v="2"/>
  </r>
  <r>
    <s v="FRAFR4GP2613Y 2020EUR"/>
    <x v="4"/>
    <n v="23890"/>
    <s v="MEIKO MASCHINENBAU GMBH &amp; CO KG"/>
    <s v="FR4GP2613"/>
    <s v="Y 2020"/>
    <s v="EUR"/>
    <n v="46052.56"/>
    <n v="46052.559500000003"/>
    <n v="4.9999999464489498E-4"/>
    <n v="46052.56"/>
    <n v="0"/>
    <x v="0"/>
    <m/>
    <m/>
    <m/>
    <m/>
    <s v="none"/>
    <m/>
    <m/>
    <m/>
    <x v="0"/>
    <m/>
    <x v="0"/>
  </r>
  <r>
    <s v="FRAFR4GP2548Y 2020EUR"/>
    <x v="4"/>
    <n v="24325"/>
    <s v="DISTRIBUTION GUY DEGRENNE "/>
    <s v="FR4GP2548"/>
    <s v="Y 2020"/>
    <s v="EUR"/>
    <n v="4055.84"/>
    <n v="4055.8416999999999"/>
    <n v="-1.6999999998006301E-3"/>
    <n v="4055.84"/>
    <n v="0"/>
    <x v="0"/>
    <m/>
    <m/>
    <m/>
    <m/>
    <s v="none"/>
    <m/>
    <m/>
    <m/>
    <x v="0"/>
    <m/>
    <x v="0"/>
  </r>
  <r>
    <s v="FRA2140313622Q1 2020EUR"/>
    <x v="4"/>
    <n v="24553"/>
    <s v="PLG FINANCES"/>
    <n v="2140313622"/>
    <s v="Q1 2020"/>
    <s v="EUR"/>
    <n v="75556.100000000006"/>
    <n v="75556.098400000003"/>
    <n v="1.6000000032363401E-3"/>
    <n v="75556.100000000006"/>
    <n v="0"/>
    <x v="0"/>
    <m/>
    <m/>
    <m/>
    <m/>
    <s v="none"/>
    <m/>
    <m/>
    <m/>
    <x v="0"/>
    <m/>
    <x v="0"/>
  </r>
  <r>
    <s v="FRA2140313622Q2 2020EUR"/>
    <x v="4"/>
    <n v="24553"/>
    <s v="PLG FINANCES"/>
    <n v="2140313622"/>
    <s v="Q2 2020"/>
    <s v="EUR"/>
    <n v="23203.54"/>
    <n v="23203.5448"/>
    <n v="-4.7999999987950997E-3"/>
    <n v="23203.54"/>
    <n v="0"/>
    <x v="0"/>
    <m/>
    <m/>
    <m/>
    <m/>
    <s v="none"/>
    <m/>
    <m/>
    <m/>
    <x v="0"/>
    <m/>
    <x v="0"/>
  </r>
  <r>
    <s v="FRA2140313622Q3 2020EUR"/>
    <x v="4"/>
    <n v="24553"/>
    <s v="PLG FINANCES"/>
    <n v="2140313622"/>
    <s v="Q3 2020"/>
    <s v="EUR"/>
    <n v="74601.119999999995"/>
    <n v="74601.122399999993"/>
    <n v="-2.39999999757856E-3"/>
    <n v="74601.119999999995"/>
    <n v="0"/>
    <x v="0"/>
    <m/>
    <m/>
    <m/>
    <m/>
    <s v="none"/>
    <m/>
    <m/>
    <m/>
    <x v="0"/>
    <m/>
    <x v="0"/>
  </r>
  <r>
    <s v="FRA2140313622Q4 2020EUR"/>
    <x v="4"/>
    <n v="24553"/>
    <s v="PLG FINANCES"/>
    <n v="2140313622"/>
    <s v="Q4 2020"/>
    <s v="EUR"/>
    <n v="26373.26"/>
    <n v="26373.258399999999"/>
    <n v="1.59999999959836E-3"/>
    <n v="26373.26"/>
    <n v="0"/>
    <x v="0"/>
    <m/>
    <m/>
    <m/>
    <m/>
    <s v="none"/>
    <m/>
    <m/>
    <m/>
    <x v="0"/>
    <m/>
    <x v="0"/>
  </r>
  <r>
    <s v="FRAFR4GP2172Y 2020EUR"/>
    <x v="4"/>
    <n v="24553"/>
    <s v="PLG FINANCES"/>
    <s v="FR4GP2172"/>
    <s v="Y 2020"/>
    <s v="EUR"/>
    <n v="99867.81"/>
    <n v="99867.812000000005"/>
    <n v="-2.0000000076834099E-3"/>
    <n v="99867.81"/>
    <n v="0"/>
    <x v="0"/>
    <m/>
    <m/>
    <m/>
    <m/>
    <s v="none"/>
    <m/>
    <m/>
    <m/>
    <x v="0"/>
    <m/>
    <x v="0"/>
  </r>
  <r>
    <s v="FRA401003Q1 2020EUR"/>
    <x v="4"/>
    <n v="26826"/>
    <s v="ECONOCOM PRODUCTS AND SOLUTIONS"/>
    <n v="401003"/>
    <s v="Q1 2020"/>
    <s v="EUR"/>
    <n v="40702.980000000003"/>
    <n v="40702.983399999997"/>
    <n v="-3.3999999941443002E-3"/>
    <n v="40702.980000000003"/>
    <n v="0"/>
    <x v="0"/>
    <m/>
    <m/>
    <m/>
    <m/>
    <s v="none"/>
    <m/>
    <m/>
    <m/>
    <x v="0"/>
    <m/>
    <x v="0"/>
  </r>
  <r>
    <s v="FRA401003Q2 2020EUR"/>
    <x v="4"/>
    <n v="26826"/>
    <s v="ECONOCOM PRODUCTS AND SOLUTIONS"/>
    <n v="401003"/>
    <s v="Q2 2020"/>
    <s v="EUR"/>
    <n v="15221.14"/>
    <n v="15221.1466"/>
    <n v="-6.6000000006170003E-3"/>
    <n v="15221.14"/>
    <n v="0"/>
    <x v="0"/>
    <m/>
    <m/>
    <m/>
    <m/>
    <s v="none"/>
    <m/>
    <m/>
    <m/>
    <x v="0"/>
    <m/>
    <x v="0"/>
  </r>
  <r>
    <s v="FRA401003Q3 2020EUR"/>
    <x v="4"/>
    <n v="26826"/>
    <s v="ECONOCOM PRODUCTS AND SOLUTIONS"/>
    <n v="401003"/>
    <s v="Q3 2020"/>
    <s v="EUR"/>
    <n v="20147.22"/>
    <n v="20147.225399999999"/>
    <n v="-5.39999999818974E-3"/>
    <n v="20147.22"/>
    <n v="0"/>
    <x v="0"/>
    <m/>
    <m/>
    <m/>
    <m/>
    <s v="none"/>
    <m/>
    <m/>
    <m/>
    <x v="0"/>
    <m/>
    <x v="0"/>
  </r>
  <r>
    <s v="FRA401003Q4 2020EUR"/>
    <x v="4"/>
    <n v="26826"/>
    <s v="ECONOCOM PRODUCTS AND SOLUTIONS"/>
    <n v="401003"/>
    <s v="Q4 2020"/>
    <s v="EUR"/>
    <n v="23875.3"/>
    <n v="23875.3001"/>
    <n v="-1.00000001111766E-4"/>
    <n v="23875.3"/>
    <n v="0"/>
    <x v="0"/>
    <m/>
    <m/>
    <m/>
    <m/>
    <s v="none"/>
    <m/>
    <m/>
    <m/>
    <x v="0"/>
    <m/>
    <x v="0"/>
  </r>
  <r>
    <s v="FRA29245008Q1 2020EUR"/>
    <x v="4"/>
    <n v="28091"/>
    <s v="INDA s.p.a"/>
    <n v="29245008"/>
    <s v="Q1 2020"/>
    <s v="EUR"/>
    <n v="2410.66"/>
    <n v="2410.6637999999998"/>
    <n v="-3.7999999999556102E-3"/>
    <n v="2410.66"/>
    <n v="0"/>
    <x v="0"/>
    <m/>
    <m/>
    <m/>
    <m/>
    <s v="none"/>
    <m/>
    <m/>
    <m/>
    <x v="0"/>
    <m/>
    <x v="0"/>
  </r>
  <r>
    <s v="FRA29245008Q2 2020EUR"/>
    <x v="4"/>
    <n v="28091"/>
    <s v="INDA s.p.a"/>
    <n v="29245008"/>
    <s v="Q2 2020"/>
    <s v="EUR"/>
    <n v="6901.2"/>
    <n v="6901.2"/>
    <n v="0"/>
    <n v="6901.2"/>
    <n v="0"/>
    <x v="0"/>
    <m/>
    <m/>
    <m/>
    <m/>
    <s v="none"/>
    <m/>
    <m/>
    <m/>
    <x v="0"/>
    <m/>
    <x v="0"/>
  </r>
  <r>
    <s v="FRA29245008Q3 2020EUR"/>
    <x v="4"/>
    <n v="28091"/>
    <s v="INDA s.p.a"/>
    <n v="29245008"/>
    <s v="Q3 2020"/>
    <s v="EUR"/>
    <n v="3692.4"/>
    <n v="3692.4"/>
    <n v="0"/>
    <n v="3692.4"/>
    <n v="0"/>
    <x v="0"/>
    <m/>
    <m/>
    <m/>
    <m/>
    <s v="none"/>
    <m/>
    <m/>
    <m/>
    <x v="0"/>
    <m/>
    <x v="0"/>
  </r>
  <r>
    <s v="FRA29245008Q4 2020EUR"/>
    <x v="4"/>
    <n v="28091"/>
    <s v="INDA s.p.a"/>
    <n v="29245008"/>
    <s v="Q4 2020"/>
    <s v="EUR"/>
    <n v="2041.68"/>
    <n v="2041.68"/>
    <n v="0"/>
    <n v="2041.68"/>
    <n v="0"/>
    <x v="0"/>
    <m/>
    <m/>
    <m/>
    <m/>
    <s v="none"/>
    <m/>
    <m/>
    <m/>
    <x v="0"/>
    <m/>
    <x v="0"/>
  </r>
  <r>
    <s v="FRAFR4GP2756Y 2020EUR"/>
    <x v="4"/>
    <n v="28750"/>
    <s v="COLONNA BROKER"/>
    <s v="FR4GP2756"/>
    <s v="Y 2020"/>
    <s v="EUR"/>
    <n v="690"/>
    <n v="690"/>
    <n v="0"/>
    <n v="690"/>
    <n v="0"/>
    <x v="0"/>
    <m/>
    <m/>
    <m/>
    <m/>
    <s v="none"/>
    <m/>
    <m/>
    <m/>
    <x v="0"/>
    <m/>
    <x v="0"/>
  </r>
  <r>
    <s v="FRA27314020Q1 2020EUR"/>
    <x v="4"/>
    <n v="29450"/>
    <s v="BERNARDAUD"/>
    <n v="27314020"/>
    <s v="Q1 2020"/>
    <s v="EUR"/>
    <n v="780.13"/>
    <n v="780.13440000000003"/>
    <n v="-4.4000000000323702E-3"/>
    <n v="780.13"/>
    <n v="0"/>
    <x v="0"/>
    <m/>
    <m/>
    <m/>
    <m/>
    <s v="none"/>
    <m/>
    <m/>
    <m/>
    <x v="0"/>
    <m/>
    <x v="0"/>
  </r>
  <r>
    <s v="FRA27314020Q2 2020EUR"/>
    <x v="4"/>
    <n v="29450"/>
    <s v="BERNARDAUD"/>
    <n v="27314020"/>
    <s v="Q2 2020"/>
    <s v="EUR"/>
    <n v="341.34"/>
    <n v="341.34"/>
    <n v="0"/>
    <n v="341.34"/>
    <n v="0"/>
    <x v="0"/>
    <m/>
    <m/>
    <m/>
    <m/>
    <s v="none"/>
    <m/>
    <m/>
    <m/>
    <x v="0"/>
    <m/>
    <x v="0"/>
  </r>
  <r>
    <s v="FRA27314020Q3 2020EUR"/>
    <x v="4"/>
    <n v="29450"/>
    <s v="BERNARDAUD"/>
    <n v="27314020"/>
    <s v="Q3 2020"/>
    <s v="EUR"/>
    <n v="283.67"/>
    <n v="283.66559999999998"/>
    <n v="4.4000000000323702E-3"/>
    <n v="283.67"/>
    <n v="0"/>
    <x v="0"/>
    <m/>
    <m/>
    <m/>
    <m/>
    <s v="none"/>
    <m/>
    <m/>
    <m/>
    <x v="0"/>
    <m/>
    <x v="0"/>
  </r>
  <r>
    <s v="FRA210005652Q1 2020EUR"/>
    <x v="4"/>
    <n v="29761"/>
    <s v="HOTELSERVICE"/>
    <n v="210005652"/>
    <s v="Q1 2020"/>
    <s v="EUR"/>
    <n v="10121.06"/>
    <n v="10121.058000000001"/>
    <n v="1.9999999985884599E-3"/>
    <n v="10121.06"/>
    <n v="0"/>
    <x v="0"/>
    <m/>
    <m/>
    <m/>
    <m/>
    <s v="none"/>
    <m/>
    <m/>
    <m/>
    <x v="0"/>
    <m/>
    <x v="0"/>
  </r>
  <r>
    <s v="FRA210005652Q2 2020EUR"/>
    <x v="4"/>
    <n v="29761"/>
    <s v="HOTELSERVICE"/>
    <n v="210005652"/>
    <s v="Q2 2020"/>
    <s v="EUR"/>
    <n v="1093.79"/>
    <n v="1093.7917"/>
    <n v="-1.7000000000280101E-3"/>
    <n v="1093.79"/>
    <n v="0"/>
    <x v="0"/>
    <m/>
    <m/>
    <m/>
    <m/>
    <s v="none"/>
    <m/>
    <m/>
    <m/>
    <x v="0"/>
    <m/>
    <x v="0"/>
  </r>
  <r>
    <s v="FRA210005652Q3 2020EUR"/>
    <x v="4"/>
    <n v="29761"/>
    <s v="HOTELSERVICE"/>
    <n v="210005652"/>
    <s v="Q3 2020"/>
    <s v="EUR"/>
    <n v="15307.04"/>
    <n v="15307.0386"/>
    <n v="1.40000000101281E-3"/>
    <n v="15307.04"/>
    <n v="0"/>
    <x v="0"/>
    <m/>
    <m/>
    <m/>
    <m/>
    <s v="none"/>
    <m/>
    <m/>
    <m/>
    <x v="0"/>
    <m/>
    <x v="0"/>
  </r>
  <r>
    <s v="FRA210005652Q4 2020EUR"/>
    <x v="4"/>
    <n v="29761"/>
    <s v="HOTELSERVICE"/>
    <n v="210005652"/>
    <s v="Q4 2020"/>
    <s v="EUR"/>
    <n v="4486.76"/>
    <n v="4486.7586000000001"/>
    <n v="1.4000000001033099E-3"/>
    <n v="4486.76"/>
    <n v="0"/>
    <x v="0"/>
    <m/>
    <m/>
    <m/>
    <m/>
    <s v="none"/>
    <m/>
    <m/>
    <m/>
    <x v="0"/>
    <m/>
    <x v="0"/>
  </r>
  <r>
    <s v="FRAFR4GP1581Y 2020EUR"/>
    <x v="4"/>
    <n v="37142"/>
    <s v="NIEHOFFS VAIHINGER FRUCHTSAFT GMBH"/>
    <s v="FR4GP1581"/>
    <s v="Y 2020"/>
    <s v="EUR"/>
    <n v="148035.84"/>
    <n v="148035.84"/>
    <n v="0"/>
    <n v="148035.84"/>
    <n v="0"/>
    <x v="0"/>
    <m/>
    <m/>
    <m/>
    <m/>
    <s v="none"/>
    <m/>
    <m/>
    <m/>
    <x v="0"/>
    <m/>
    <x v="0"/>
  </r>
  <r>
    <s v="FRAFR4GP1023Y 2020EUR"/>
    <x v="4"/>
    <n v="37416"/>
    <s v="BRIDOR"/>
    <s v="FR4GP1023"/>
    <s v="Y 2020"/>
    <s v="EUR"/>
    <n v="1123075.05"/>
    <n v="1123075.054"/>
    <n v="-3.9999999571591598E-3"/>
    <n v="1123075.05"/>
    <n v="0"/>
    <x v="0"/>
    <m/>
    <m/>
    <m/>
    <m/>
    <s v="none"/>
    <s v="Produit"/>
    <s v="Sarah"/>
    <s v="[SB]Calcul à la main je retrouve 1123078,94 qui se rapproche du montant facturé. Montant report pas correct % contrat et CA_x000a_[ZB] il y a un souci au niveau de la marque MOMA, ça n'entre pas dans le calcul, peut etre le pays n'est pas dans le perimetre_x000a_[SB] on avait eu un cas similaire avec moma et t'avais resolu le soucis, redmine 12086_x000a_[SB] Après analyse de Zakaria, on voit que la marque Moma n'existe plus en base dans A2S. Si on filtre dans A2S sur la marque moma, depuis le module client, on aura un résultat de 0."/>
    <x v="2"/>
    <s v="Zakaria"/>
    <x v="2"/>
  </r>
  <r>
    <s v="FRAFR4GP1435Y 2020EUR"/>
    <x v="4"/>
    <n v="37416"/>
    <s v="BRIDOR"/>
    <s v="FR4GP1435"/>
    <s v="Y 2020"/>
    <s v="EUR"/>
    <n v="3506.58"/>
    <n v="3506.58"/>
    <n v="0"/>
    <n v="3506.58"/>
    <n v="0"/>
    <x v="0"/>
    <m/>
    <m/>
    <m/>
    <m/>
    <s v="none"/>
    <m/>
    <m/>
    <m/>
    <x v="0"/>
    <m/>
    <x v="0"/>
  </r>
  <r>
    <s v="FRA850013Q1 2020EUR"/>
    <x v="4"/>
    <n v="39780"/>
    <s v="EVERIAL"/>
    <n v="850013"/>
    <s v="Q1 2020"/>
    <s v="EUR"/>
    <n v="18327.490000000002"/>
    <n v="18327.486000000001"/>
    <n v="4.0000000008149003E-3"/>
    <n v="18327.490000000002"/>
    <n v="0"/>
    <x v="0"/>
    <m/>
    <m/>
    <m/>
    <m/>
    <s v="none"/>
    <m/>
    <m/>
    <m/>
    <x v="0"/>
    <m/>
    <x v="0"/>
  </r>
  <r>
    <s v="FRA850013Q2 2020EUR"/>
    <x v="4"/>
    <n v="39780"/>
    <s v="EVERIAL"/>
    <n v="850013"/>
    <s v="Q2 2020"/>
    <s v="EUR"/>
    <n v="455.8"/>
    <n v="455.80079999999998"/>
    <n v="-7.9999999996971296E-4"/>
    <n v="455.8"/>
    <n v="0"/>
    <x v="0"/>
    <m/>
    <m/>
    <m/>
    <m/>
    <s v="none"/>
    <m/>
    <m/>
    <m/>
    <x v="0"/>
    <m/>
    <x v="0"/>
  </r>
  <r>
    <s v="FRA850013Q3 2020EUR"/>
    <x v="4"/>
    <n v="39780"/>
    <s v="EVERIAL"/>
    <n v="850013"/>
    <s v="Q3 2020"/>
    <s v="EUR"/>
    <n v="279.35000000000002"/>
    <n v="279.34679999999997"/>
    <n v="3.2000000000493799E-3"/>
    <n v="279.35000000000002"/>
    <n v="0"/>
    <x v="0"/>
    <m/>
    <m/>
    <m/>
    <m/>
    <s v="none"/>
    <m/>
    <m/>
    <m/>
    <x v="0"/>
    <m/>
    <x v="0"/>
  </r>
  <r>
    <s v="FRA850013Q4 2020EUR"/>
    <x v="4"/>
    <n v="39780"/>
    <s v="EVERIAL"/>
    <n v="850013"/>
    <s v="Q4 2020"/>
    <s v="EUR"/>
    <n v="1168.56"/>
    <n v="1168.5594000000001"/>
    <n v="5.9999999984938703E-4"/>
    <n v="1168.56"/>
    <n v="0"/>
    <x v="0"/>
    <m/>
    <m/>
    <m/>
    <m/>
    <s v="none"/>
    <m/>
    <m/>
    <m/>
    <x v="0"/>
    <m/>
    <x v="0"/>
  </r>
  <r>
    <s v="FRA2196406481 MAINTENANCEQ1 2020EUR"/>
    <x v="4"/>
    <n v="40488"/>
    <s v="D.E.F. (DETECTION ELECTRONIQUE FRANCAISE) PROTECBAT"/>
    <s v="2196406481 MAINTENANCE"/>
    <s v="Q1 2020"/>
    <s v="EUR"/>
    <n v="9391.36"/>
    <n v="8951.4699999999993"/>
    <n v="439.89000000000101"/>
    <n v="8951.4699999999993"/>
    <n v="439.89000000000101"/>
    <x v="4"/>
    <s v="[35538]"/>
    <s v="[14881]"/>
    <s v="rebate present"/>
    <s v="2021-05-06 18:56:36 +0200"/>
    <s v="none"/>
    <s v="Produit"/>
    <s v="Ossama"/>
    <s v="[OA] rebate calculé à la main d'une valeur de 8951,47 (223786,75*4%). le calcul du rebate correspond bien à l'encodage du contrat et du CA déclaré / https://www.astoresuite.com/contracts/show/29600 // https://www.astoresuite.com/declarative_campaign_participations/edit/35538"/>
    <x v="1"/>
    <m/>
    <x v="8"/>
  </r>
  <r>
    <s v="FRA2196406481 MAINTENANCEQ2 2020EUR"/>
    <x v="4"/>
    <n v="40488"/>
    <s v="D.E.F. (DETECTION ELECTRONIQUE FRANCAISE) PROTECBAT"/>
    <s v="2196406481 MAINTENANCE"/>
    <s v="Q2 2020"/>
    <s v="EUR"/>
    <n v="9264.9599999999991"/>
    <n v="9704.8415999999997"/>
    <n v="-439.88159999999999"/>
    <n v="9704.8415999999997"/>
    <n v="-439.88159999999999"/>
    <x v="4"/>
    <s v="[32933]"/>
    <s v="[15305]"/>
    <s v="rebate present"/>
    <s v="2021-05-06 19:11:53 +0200"/>
    <s v="none"/>
    <s v="Produit"/>
    <s v="Ossama"/>
    <s v="[OA] rebate calculé à la main 242621,04*4%= 9704,84  / https://www.astoresuite.com/contracts/show/29600  / https://www.astoresuite.com/declarative_campaign_participations/edit/32933"/>
    <x v="1"/>
    <m/>
    <x v="8"/>
  </r>
  <r>
    <s v="FRA2196406481 MAINTENANCEQ3 2020EUR"/>
    <x v="4"/>
    <n v="40488"/>
    <s v="D.E.F. (DETECTION ELECTRONIQUE FRANCAISE) PROTECBAT"/>
    <s v="2196406481 MAINTENANCE"/>
    <s v="Q3 2020"/>
    <s v="EUR"/>
    <n v="8486.74"/>
    <n v="8486.7392"/>
    <n v="7.9999999979918303E-4"/>
    <n v="8486.7392"/>
    <n v="7.9999999979918303E-4"/>
    <x v="0"/>
    <m/>
    <m/>
    <m/>
    <m/>
    <s v="none"/>
    <m/>
    <m/>
    <m/>
    <x v="0"/>
    <m/>
    <x v="0"/>
  </r>
  <r>
    <s v="FRA2196406481 MAINTENANCEQ4 2020EUR"/>
    <x v="4"/>
    <n v="40488"/>
    <s v="D.E.F. (DETECTION ELECTRONIQUE FRANCAISE) PROTECBAT"/>
    <s v="2196406481 MAINTENANCE"/>
    <s v="Q4 2020"/>
    <s v="EUR"/>
    <n v="10540.7"/>
    <n v="10540.7016"/>
    <n v="-1.59999999959836E-3"/>
    <n v="10540.7016"/>
    <n v="-1.59999999959836E-3"/>
    <x v="0"/>
    <m/>
    <m/>
    <m/>
    <m/>
    <s v="none"/>
    <s v="Produit"/>
    <m/>
    <m/>
    <x v="0"/>
    <m/>
    <x v="0"/>
  </r>
  <r>
    <s v="FRA2196406483 TRAVAUXQ1 2020EUR"/>
    <x v="4"/>
    <n v="40488"/>
    <s v="D.E.F. (DETECTION ELECTRONIQUE FRANCAISE) PROTECBAT"/>
    <s v="2196406483 TRAVAUX"/>
    <s v="Q1 2020"/>
    <s v="EUR"/>
    <n v="655.94"/>
    <n v="655.93920000000003"/>
    <n v="8.0000000002655703E-4"/>
    <n v="655.94"/>
    <n v="0"/>
    <x v="0"/>
    <m/>
    <m/>
    <m/>
    <m/>
    <s v="none"/>
    <m/>
    <m/>
    <m/>
    <x v="0"/>
    <m/>
    <x v="0"/>
  </r>
  <r>
    <s v="FRA2196406483 TRAVAUXQ2 2020EUR"/>
    <x v="4"/>
    <n v="40488"/>
    <s v="D.E.F. (DETECTION ELECTRONIQUE FRANCAISE) PROTECBAT"/>
    <s v="2196406483 TRAVAUX"/>
    <s v="Q2 2020"/>
    <s v="EUR"/>
    <n v="2158.42"/>
    <n v="2158.4191999999998"/>
    <n v="8.0000000025393005E-4"/>
    <n v="2158.42"/>
    <n v="0"/>
    <x v="0"/>
    <m/>
    <m/>
    <m/>
    <m/>
    <s v="none"/>
    <m/>
    <m/>
    <m/>
    <x v="0"/>
    <m/>
    <x v="0"/>
  </r>
  <r>
    <s v="FRA2196406483 TRAVAUXQ3 2020EUR"/>
    <x v="4"/>
    <n v="40488"/>
    <s v="D.E.F. (DETECTION ELECTRONIQUE FRANCAISE) PROTECBAT"/>
    <s v="2196406483 TRAVAUX"/>
    <s v="Q3 2020"/>
    <s v="EUR"/>
    <n v="254.87"/>
    <n v="254.8724"/>
    <n v="-2.3999999999944001E-3"/>
    <n v="254.87"/>
    <n v="0"/>
    <x v="0"/>
    <m/>
    <m/>
    <m/>
    <m/>
    <s v="none"/>
    <m/>
    <m/>
    <m/>
    <x v="0"/>
    <m/>
    <x v="0"/>
  </r>
  <r>
    <s v="FRA2196406483 TRAVAUXQ4 2020EUR"/>
    <x v="4"/>
    <n v="40488"/>
    <s v="D.E.F. (DETECTION ELECTRONIQUE FRANCAISE) PROTECBAT"/>
    <s v="2196406483 TRAVAUX"/>
    <s v="Q4 2020"/>
    <s v="EUR"/>
    <n v="5197.7700000000004"/>
    <n v="5197.7700000000004"/>
    <n v="0"/>
    <n v="5197.7700000000004"/>
    <n v="0"/>
    <x v="0"/>
    <m/>
    <m/>
    <m/>
    <m/>
    <s v="none"/>
    <m/>
    <m/>
    <m/>
    <x v="0"/>
    <m/>
    <x v="0"/>
  </r>
  <r>
    <s v="FRA5003Q2 2020EUR"/>
    <x v="4"/>
    <n v="41730"/>
    <s v="CHEDEVILLE CHARCUTERIE DE PARIS"/>
    <n v="5003"/>
    <s v="Q2 2020"/>
    <s v="EUR"/>
    <n v="626.94000000000005"/>
    <n v="626.94000000000005"/>
    <n v="0"/>
    <n v="626.94000000000005"/>
    <n v="0"/>
    <x v="0"/>
    <m/>
    <m/>
    <m/>
    <m/>
    <s v="none"/>
    <m/>
    <m/>
    <m/>
    <x v="0"/>
    <m/>
    <x v="0"/>
  </r>
  <r>
    <s v="FRA5003Q3 2020EUR"/>
    <x v="4"/>
    <n v="41730"/>
    <s v="CHEDEVILLE CHARCUTERIE DE PARIS"/>
    <n v="5003"/>
    <s v="Q3 2020"/>
    <s v="EUR"/>
    <n v="5017.2299999999996"/>
    <n v="5017.2299999999996"/>
    <n v="0"/>
    <n v="5017.2299999999996"/>
    <n v="0"/>
    <x v="0"/>
    <m/>
    <m/>
    <m/>
    <m/>
    <s v="none"/>
    <m/>
    <m/>
    <m/>
    <x v="0"/>
    <m/>
    <x v="0"/>
  </r>
  <r>
    <s v="FRA5003Q4 2020EUR"/>
    <x v="4"/>
    <n v="41730"/>
    <s v="CHEDEVILLE CHARCUTERIE DE PARIS"/>
    <n v="5003"/>
    <s v="Q4 2020"/>
    <s v="EUR"/>
    <n v="2112.9299999999998"/>
    <n v="2112.9299999999998"/>
    <n v="0"/>
    <n v="2112.9299999999998"/>
    <n v="0"/>
    <x v="0"/>
    <m/>
    <m/>
    <m/>
    <m/>
    <s v="none"/>
    <m/>
    <m/>
    <m/>
    <x v="0"/>
    <m/>
    <x v="0"/>
  </r>
  <r>
    <s v="FRA26315098Q1 2020EUR"/>
    <x v="4"/>
    <n v="43528"/>
    <s v="CAEN FROID"/>
    <n v="26315098"/>
    <s v="Q1 2020"/>
    <s v="EUR"/>
    <n v="1887.09"/>
    <n v="1887.09"/>
    <n v="0"/>
    <n v="1887.09"/>
    <n v="0"/>
    <x v="0"/>
    <m/>
    <m/>
    <m/>
    <m/>
    <s v="none"/>
    <m/>
    <m/>
    <m/>
    <x v="0"/>
    <m/>
    <x v="0"/>
  </r>
  <r>
    <s v="FRA26315098Q2 2020EUR"/>
    <x v="4"/>
    <n v="43528"/>
    <s v="CAEN FROID"/>
    <n v="26315098"/>
    <s v="Q2 2020"/>
    <s v="EUR"/>
    <n v="1799.46"/>
    <n v="1799.46"/>
    <n v="0"/>
    <n v="1799.46"/>
    <n v="0"/>
    <x v="0"/>
    <m/>
    <m/>
    <m/>
    <m/>
    <s v="none"/>
    <m/>
    <m/>
    <m/>
    <x v="0"/>
    <m/>
    <x v="0"/>
  </r>
  <r>
    <s v="FRA26315098Q3 2020EUR"/>
    <x v="4"/>
    <n v="43528"/>
    <s v="CAEN FROID"/>
    <n v="26315098"/>
    <s v="Q3 2020"/>
    <s v="EUR"/>
    <n v="891.72"/>
    <n v="891.72"/>
    <n v="0"/>
    <n v="891.72"/>
    <n v="0"/>
    <x v="0"/>
    <m/>
    <m/>
    <m/>
    <m/>
    <s v="none"/>
    <m/>
    <m/>
    <m/>
    <x v="0"/>
    <m/>
    <x v="0"/>
  </r>
  <r>
    <s v="FRA26315098Q4 2020EUR"/>
    <x v="4"/>
    <n v="43528"/>
    <s v="CAEN FROID"/>
    <n v="26315098"/>
    <s v="Q4 2020"/>
    <s v="EUR"/>
    <n v="1776.84"/>
    <n v="1776.84"/>
    <n v="0"/>
    <n v="1776.84"/>
    <n v="0"/>
    <x v="0"/>
    <m/>
    <m/>
    <m/>
    <m/>
    <s v="none"/>
    <m/>
    <m/>
    <m/>
    <x v="0"/>
    <m/>
    <x v="0"/>
  </r>
  <r>
    <s v="FRA11021-MAREEQ1 2020EUR"/>
    <x v="4"/>
    <n v="43529"/>
    <s v="POMONA (TERRE AZUR)"/>
    <s v="11021-MAREE "/>
    <s v="Q1 2020"/>
    <s v="EUR"/>
    <n v="58364.06"/>
    <n v="58364.057399999998"/>
    <n v="2.59999999980209E-3"/>
    <n v="58364.057399999998"/>
    <n v="2.59999999980209E-3"/>
    <x v="0"/>
    <m/>
    <m/>
    <m/>
    <m/>
    <s v="none"/>
    <m/>
    <m/>
    <m/>
    <x v="0"/>
    <m/>
    <x v="0"/>
  </r>
  <r>
    <s v="FRA11021-MAREEQ2 2020EUR"/>
    <x v="4"/>
    <n v="43529"/>
    <s v="POMONA (TERRE AZUR)"/>
    <s v="11021-MAREE "/>
    <s v="Q2 2020"/>
    <s v="EUR"/>
    <n v="8877.77"/>
    <n v="8877.7708999999995"/>
    <n v="-8.9999999909195995E-4"/>
    <n v="8877.7708999999995"/>
    <n v="-8.9999999909195995E-4"/>
    <x v="0"/>
    <m/>
    <m/>
    <m/>
    <m/>
    <s v="none"/>
    <m/>
    <m/>
    <m/>
    <x v="0"/>
    <m/>
    <x v="0"/>
  </r>
  <r>
    <s v="FRA11021-MAREEQ3 2020EUR"/>
    <x v="4"/>
    <n v="43529"/>
    <s v="POMONA (TERRE AZUR)"/>
    <s v="11021-MAREE "/>
    <s v="Q3 2020"/>
    <s v="EUR"/>
    <n v="54248.09"/>
    <n v="54248.097800000003"/>
    <n v="-7.8000000066822299E-3"/>
    <n v="54248.097800000003"/>
    <n v="-7.8000000066822299E-3"/>
    <x v="0"/>
    <m/>
    <m/>
    <m/>
    <m/>
    <s v="none"/>
    <m/>
    <m/>
    <m/>
    <x v="0"/>
    <m/>
    <x v="0"/>
  </r>
  <r>
    <s v="FRA11021-MAREEQ4 2020EUR"/>
    <x v="4"/>
    <n v="43529"/>
    <s v="POMONA (TERRE AZUR)"/>
    <s v="11021-MAREE "/>
    <s v="Q4 2020"/>
    <s v="EUR"/>
    <n v="18916.64"/>
    <n v="18916.647700000001"/>
    <n v="-7.70000000193249E-3"/>
    <n v="18916.647700000001"/>
    <n v="-7.70000000193249E-3"/>
    <x v="0"/>
    <m/>
    <m/>
    <m/>
    <m/>
    <s v="none"/>
    <s v="Produit"/>
    <s v="Ossama"/>
    <s v="[OA] la participation [16600] n'est plus rattaché au contrat, alors quelle le devrait/ https://www.astoresuite.com/declarative_campaign_participations/edit/16600 _x000a_[ZB] Bad data, la participation etait associé a un template en double, je l'ai associé au bon template et j'ai supprimé le doublon"/>
    <x v="2"/>
    <s v="Zakaria"/>
    <x v="0"/>
  </r>
  <r>
    <s v="FRA13102 FRUITS &amp; LEGUMESQ1 2020EUR"/>
    <x v="4"/>
    <n v="43529"/>
    <s v="POMONA (TERRE AZUR)"/>
    <s v="13102 FRUITS &amp; LEGUMES "/>
    <s v="Q1 2020"/>
    <s v="EUR"/>
    <n v="210738.43220000001"/>
    <n v="210738.40710000001"/>
    <n v="2.5099999998928899E-2"/>
    <n v="210738.43220000001"/>
    <n v="0"/>
    <x v="0"/>
    <m/>
    <m/>
    <m/>
    <m/>
    <s v="none"/>
    <m/>
    <m/>
    <m/>
    <x v="0"/>
    <m/>
    <x v="0"/>
  </r>
  <r>
    <s v="FRA13102 FRUITS &amp; LEGUMESQ2 2020EUR"/>
    <x v="4"/>
    <n v="43529"/>
    <s v="POMONA (TERRE AZUR)"/>
    <s v="13102 FRUITS &amp; LEGUMES "/>
    <s v="Q2 2020"/>
    <s v="EUR"/>
    <n v="45455.987799999901"/>
    <n v="45455.987800000003"/>
    <n v="-7.2759576141834202E-12"/>
    <n v="45455.987799999901"/>
    <n v="0"/>
    <x v="0"/>
    <m/>
    <m/>
    <m/>
    <m/>
    <s v="none"/>
    <m/>
    <m/>
    <m/>
    <x v="0"/>
    <m/>
    <x v="0"/>
  </r>
  <r>
    <s v="FRA13102 FRUITS &amp; LEGUMESQ3 2020EUR"/>
    <x v="4"/>
    <n v="43529"/>
    <s v="POMONA (TERRE AZUR)"/>
    <s v="13102 FRUITS &amp; LEGUMES "/>
    <s v="Q3 2020"/>
    <s v="EUR"/>
    <n v="261486.86"/>
    <n v="261486.86040000001"/>
    <n v="-4.0000001899897998E-4"/>
    <n v="261486.86"/>
    <n v="0"/>
    <x v="0"/>
    <m/>
    <m/>
    <m/>
    <m/>
    <s v="none"/>
    <m/>
    <m/>
    <m/>
    <x v="0"/>
    <m/>
    <x v="0"/>
  </r>
  <r>
    <s v="FRA13102 FRUITS &amp; LEGUMESQ4 2020EUR"/>
    <x v="4"/>
    <n v="43529"/>
    <s v="POMONA (TERRE AZUR)"/>
    <s v="13102 FRUITS &amp; LEGUMES "/>
    <s v="Q4 2020"/>
    <s v="EUR"/>
    <n v="89457.35"/>
    <n v="89457.349199999997"/>
    <n v="8.0000000889413005E-4"/>
    <n v="89457.35"/>
    <n v="0"/>
    <x v="0"/>
    <m/>
    <m/>
    <m/>
    <m/>
    <s v="none"/>
    <m/>
    <m/>
    <m/>
    <x v="0"/>
    <m/>
    <x v="0"/>
  </r>
  <r>
    <s v="FRAFR4GP1141Y 2020EUR"/>
    <x v="4"/>
    <n v="43530"/>
    <s v="UNILEVER FRANCE"/>
    <s v="FR4GP1141"/>
    <s v="Y 2020"/>
    <s v="EUR"/>
    <n v="37261.99"/>
    <n v="37261.998200000002"/>
    <n v="-8.2000000038533402E-3"/>
    <n v="37261.99"/>
    <n v="0"/>
    <x v="0"/>
    <m/>
    <m/>
    <m/>
    <m/>
    <s v="none"/>
    <s v="Produit"/>
    <s v="Sarah"/>
    <s v="[SB] Le montant de facture est OK 37261. Le rebate est mal calculé sur les 3 premiers sousservices dans l'affichage de a participation et dans le report, il est bon sur les 2 derniers (je ne compte pas le sous service à 0 CA) _x000a_[ZB] marque MOMA"/>
    <x v="2"/>
    <s v="Zakaria"/>
    <x v="2"/>
  </r>
  <r>
    <s v="FRAFR4GP2287Y 2020EUR"/>
    <x v="4"/>
    <n v="43531"/>
    <s v="ARVAL SERVICE LEASE"/>
    <s v="FR4GP2287"/>
    <s v="Y 2020"/>
    <s v="EUR"/>
    <n v="76800"/>
    <n v="76800"/>
    <n v="0"/>
    <n v="76800"/>
    <n v="0"/>
    <x v="0"/>
    <m/>
    <m/>
    <m/>
    <m/>
    <s v="none"/>
    <m/>
    <m/>
    <m/>
    <x v="0"/>
    <m/>
    <x v="0"/>
  </r>
  <r>
    <s v="FRA901003Q1 2020EUR"/>
    <x v="4"/>
    <n v="43532"/>
    <s v="RANDSTAD"/>
    <n v="901003"/>
    <s v="Q1 2020"/>
    <s v="EUR"/>
    <n v="9738.74"/>
    <n v="9738.7415999999994"/>
    <n v="-1.59999999959836E-3"/>
    <n v="9738.74"/>
    <n v="0"/>
    <x v="0"/>
    <m/>
    <m/>
    <m/>
    <m/>
    <s v="none"/>
    <m/>
    <m/>
    <m/>
    <x v="0"/>
    <m/>
    <x v="0"/>
  </r>
  <r>
    <s v="FRA901003Q2 2020EUR"/>
    <x v="4"/>
    <n v="43532"/>
    <s v="RANDSTAD"/>
    <n v="901003"/>
    <s v="Q2 2020"/>
    <s v="EUR"/>
    <n v="3382.62"/>
    <n v="3382.6228000000001"/>
    <n v="-2.8000000002066298E-3"/>
    <n v="3382.62"/>
    <n v="0"/>
    <x v="0"/>
    <m/>
    <m/>
    <m/>
    <m/>
    <s v="none"/>
    <m/>
    <m/>
    <m/>
    <x v="0"/>
    <m/>
    <x v="0"/>
  </r>
  <r>
    <s v="FRA901003Q3 2020EUR"/>
    <x v="4"/>
    <n v="43532"/>
    <s v="RANDSTAD"/>
    <n v="901003"/>
    <s v="Q3 2020"/>
    <s v="EUR"/>
    <n v="11271.65"/>
    <n v="11271.6453"/>
    <n v="4.6999999995023202E-3"/>
    <n v="11271.65"/>
    <n v="0"/>
    <x v="0"/>
    <m/>
    <m/>
    <m/>
    <m/>
    <s v="none"/>
    <m/>
    <m/>
    <m/>
    <x v="0"/>
    <m/>
    <x v="0"/>
  </r>
  <r>
    <s v="FRA901003Q4 2020EUR"/>
    <x v="4"/>
    <n v="43532"/>
    <s v="RANDSTAD"/>
    <n v="901003"/>
    <s v="Q4 2020"/>
    <s v="EUR"/>
    <n v="3604.08"/>
    <n v="3604.078"/>
    <n v="1.9999999999527002E-3"/>
    <n v="3604.08"/>
    <n v="0"/>
    <x v="0"/>
    <m/>
    <m/>
    <m/>
    <m/>
    <s v="none"/>
    <m/>
    <m/>
    <m/>
    <x v="0"/>
    <m/>
    <x v="0"/>
  </r>
  <r>
    <s v="FRA212811605Q1 2020EUR"/>
    <x v="4"/>
    <n v="43533"/>
    <s v="HORIS"/>
    <n v="212811605"/>
    <s v="Q1 2020"/>
    <s v="EUR"/>
    <n v="11146.13"/>
    <n v="11146.134899999999"/>
    <n v="-4.8999999999068599E-3"/>
    <n v="11146.13"/>
    <n v="0"/>
    <x v="0"/>
    <m/>
    <m/>
    <m/>
    <m/>
    <s v="none"/>
    <m/>
    <m/>
    <m/>
    <x v="0"/>
    <m/>
    <x v="0"/>
  </r>
  <r>
    <s v="FRA212811605Q2 2020EUR"/>
    <x v="4"/>
    <n v="43533"/>
    <s v="HORIS"/>
    <n v="212811605"/>
    <s v="Q2 2020"/>
    <s v="EUR"/>
    <n v="10043.0999999999"/>
    <n v="10043.0982"/>
    <n v="1.7999999981839199E-3"/>
    <n v="10043.0999999999"/>
    <n v="0"/>
    <x v="0"/>
    <m/>
    <m/>
    <m/>
    <m/>
    <s v="none"/>
    <m/>
    <m/>
    <m/>
    <x v="0"/>
    <m/>
    <x v="0"/>
  </r>
  <r>
    <s v="FRA212811605Q3 2020EUR"/>
    <x v="4"/>
    <n v="43533"/>
    <s v="HORIS"/>
    <n v="212811605"/>
    <s v="Q3 2020"/>
    <s v="EUR"/>
    <n v="7486.67"/>
    <n v="7486.6704"/>
    <n v="-3.9999999989959103E-4"/>
    <n v="7486.67"/>
    <n v="0"/>
    <x v="0"/>
    <m/>
    <m/>
    <m/>
    <m/>
    <s v="none"/>
    <m/>
    <m/>
    <m/>
    <x v="0"/>
    <m/>
    <x v="0"/>
  </r>
  <r>
    <s v="FRA212811605Q4 2020EUR"/>
    <x v="4"/>
    <n v="43533"/>
    <s v="HORIS"/>
    <n v="212811605"/>
    <s v="Q4 2020"/>
    <s v="EUR"/>
    <n v="8003.42"/>
    <n v="8003.4156000000003"/>
    <n v="4.399999999805E-3"/>
    <n v="8003.42"/>
    <n v="0"/>
    <x v="0"/>
    <m/>
    <m/>
    <m/>
    <m/>
    <s v="none"/>
    <m/>
    <m/>
    <m/>
    <x v="0"/>
    <m/>
    <x v="0"/>
  </r>
  <r>
    <s v="FRAFR4GP2620Y 2020EUR"/>
    <x v="4"/>
    <n v="43533"/>
    <s v="HORIS"/>
    <s v="FR4GP2620"/>
    <s v="Y 2020"/>
    <s v="EUR"/>
    <n v="16854.25"/>
    <n v="16854.249500000002"/>
    <n v="4.99999998282874E-4"/>
    <n v="16854.25"/>
    <n v="0"/>
    <x v="0"/>
    <m/>
    <m/>
    <m/>
    <m/>
    <s v="none"/>
    <m/>
    <m/>
    <m/>
    <x v="0"/>
    <m/>
    <x v="0"/>
  </r>
  <r>
    <s v="FRA390002Q1 2020EUR"/>
    <x v="4"/>
    <n v="43534"/>
    <s v="ANETT ET CIE"/>
    <n v="390002"/>
    <s v="Q1 2020"/>
    <s v="EUR"/>
    <n v="128633.60000000001"/>
    <n v="128633.55"/>
    <n v="5.00000000029103E-2"/>
    <n v="128633.60000000001"/>
    <n v="0"/>
    <x v="0"/>
    <m/>
    <m/>
    <m/>
    <m/>
    <s v="none"/>
    <m/>
    <m/>
    <m/>
    <x v="0"/>
    <m/>
    <x v="0"/>
  </r>
  <r>
    <s v="FRA390002Q2 2020EUR"/>
    <x v="4"/>
    <n v="43534"/>
    <s v="ANETT ET CIE"/>
    <n v="390002"/>
    <s v="Q2 2020"/>
    <s v="EUR"/>
    <n v="18889.84"/>
    <n v="18889.844000000001"/>
    <n v="-4.0000000008149003E-3"/>
    <n v="18889.84"/>
    <n v="0"/>
    <x v="0"/>
    <m/>
    <m/>
    <m/>
    <m/>
    <s v="none"/>
    <m/>
    <m/>
    <m/>
    <x v="0"/>
    <m/>
    <x v="0"/>
  </r>
  <r>
    <s v="FRA390002Q3 2020EUR"/>
    <x v="4"/>
    <n v="43534"/>
    <s v="ANETT ET CIE"/>
    <n v="390002"/>
    <s v="Q3 2020"/>
    <s v="EUR"/>
    <n v="112344.82"/>
    <n v="112344.82"/>
    <n v="0"/>
    <n v="112344.82"/>
    <n v="0"/>
    <x v="0"/>
    <m/>
    <m/>
    <m/>
    <m/>
    <s v="none"/>
    <m/>
    <m/>
    <m/>
    <x v="0"/>
    <m/>
    <x v="0"/>
  </r>
  <r>
    <s v="FRA390002Q4 2020EUR"/>
    <x v="4"/>
    <n v="43534"/>
    <s v="ANETT ET CIE"/>
    <n v="390002"/>
    <s v="Q4 2020"/>
    <s v="EUR"/>
    <n v="116746.14"/>
    <n v="116746.14"/>
    <n v="0"/>
    <n v="116746.14"/>
    <n v="0"/>
    <x v="0"/>
    <m/>
    <m/>
    <m/>
    <m/>
    <s v="none"/>
    <m/>
    <m/>
    <m/>
    <x v="0"/>
    <m/>
    <x v="0"/>
  </r>
  <r>
    <s v="FRA4056Q1 2020EUR"/>
    <x v="4"/>
    <n v="43535"/>
    <s v="CENTRE VIANDE BEAUVALLET ET FILS"/>
    <n v="4056"/>
    <s v="Q1 2020"/>
    <s v="EUR"/>
    <n v="110076.7"/>
    <n v="110076.7178"/>
    <n v="-1.7800000001443501E-2"/>
    <n v="110076.7"/>
    <n v="0"/>
    <x v="0"/>
    <m/>
    <m/>
    <m/>
    <m/>
    <s v="none"/>
    <m/>
    <m/>
    <m/>
    <x v="0"/>
    <m/>
    <x v="0"/>
  </r>
  <r>
    <s v="FRA4056Q2 2020EUR"/>
    <x v="4"/>
    <n v="43535"/>
    <s v="CENTRE VIANDE BEAUVALLET ET FILS"/>
    <n v="4056"/>
    <s v="Q2 2020"/>
    <s v="EUR"/>
    <n v="10210.89"/>
    <n v="10210.8853"/>
    <n v="4.6999999995023202E-3"/>
    <n v="10210.89"/>
    <n v="0"/>
    <x v="0"/>
    <m/>
    <m/>
    <m/>
    <m/>
    <s v="none"/>
    <m/>
    <m/>
    <m/>
    <x v="0"/>
    <m/>
    <x v="0"/>
  </r>
  <r>
    <s v="FRA4056Q3 2020EUR"/>
    <x v="4"/>
    <n v="43535"/>
    <s v="CENTRE VIANDE BEAUVALLET ET FILS"/>
    <n v="4056"/>
    <s v="Q3 2020"/>
    <s v="EUR"/>
    <n v="68396.009999999995"/>
    <n v="68396.010899999994"/>
    <n v="-8.9999999909195995E-4"/>
    <n v="68396.009999999995"/>
    <n v="0"/>
    <x v="0"/>
    <m/>
    <m/>
    <m/>
    <m/>
    <s v="none"/>
    <m/>
    <m/>
    <m/>
    <x v="0"/>
    <m/>
    <x v="0"/>
  </r>
  <r>
    <s v="FRA4056Q4 2020EUR"/>
    <x v="4"/>
    <n v="43535"/>
    <s v="CENTRE VIANDE BEAUVALLET ET FILS"/>
    <n v="4056"/>
    <s v="Q4 2020"/>
    <s v="EUR"/>
    <n v="28592.62"/>
    <n v="28592.620699999999"/>
    <n v="-7.00000000506406E-4"/>
    <n v="28592.62"/>
    <n v="0"/>
    <x v="0"/>
    <m/>
    <m/>
    <m/>
    <m/>
    <s v="none"/>
    <m/>
    <m/>
    <m/>
    <x v="0"/>
    <m/>
    <x v="0"/>
  </r>
  <r>
    <s v="FRA390036Q1 2020EUR"/>
    <x v="4"/>
    <n v="43536"/>
    <s v="ELIS SERVICES"/>
    <n v="390036"/>
    <s v="Q1 2020"/>
    <s v="EUR"/>
    <n v="407575.9"/>
    <n v="407575.86869999999"/>
    <n v="3.1300000031478703E-2"/>
    <n v="407575.9"/>
    <n v="0"/>
    <x v="0"/>
    <m/>
    <m/>
    <m/>
    <m/>
    <s v="none"/>
    <m/>
    <m/>
    <m/>
    <x v="0"/>
    <m/>
    <x v="0"/>
  </r>
  <r>
    <s v="FRA390036Q2 2020EUR"/>
    <x v="4"/>
    <n v="43536"/>
    <s v="ELIS SERVICES"/>
    <n v="390036"/>
    <s v="Q2 2020"/>
    <s v="EUR"/>
    <n v="61725.55"/>
    <n v="61725.552600000003"/>
    <n v="-2.59999999980209E-3"/>
    <n v="61725.55"/>
    <n v="0"/>
    <x v="0"/>
    <m/>
    <m/>
    <m/>
    <m/>
    <s v="none"/>
    <m/>
    <m/>
    <m/>
    <x v="0"/>
    <m/>
    <x v="0"/>
  </r>
  <r>
    <s v="FRA390036Q3 2020EUR"/>
    <x v="4"/>
    <n v="43536"/>
    <s v="ELIS SERVICES"/>
    <n v="390036"/>
    <s v="Q3 2020"/>
    <s v="EUR"/>
    <n v="373950.12"/>
    <n v="373950.12239999999"/>
    <n v="-2.39999999757856E-3"/>
    <n v="373950.12"/>
    <n v="0"/>
    <x v="0"/>
    <m/>
    <m/>
    <m/>
    <m/>
    <s v="none"/>
    <m/>
    <m/>
    <m/>
    <x v="0"/>
    <m/>
    <x v="0"/>
  </r>
  <r>
    <s v="FRA390036Q4 2020EUR"/>
    <x v="4"/>
    <n v="43536"/>
    <s v="ELIS SERVICES"/>
    <n v="390036"/>
    <s v="Q4 2020"/>
    <s v="EUR"/>
    <n v="200241.33"/>
    <n v="200241.33369999999"/>
    <n v="-3.7000000011175802E-3"/>
    <n v="200241.33"/>
    <n v="0"/>
    <x v="0"/>
    <m/>
    <m/>
    <m/>
    <m/>
    <s v="none"/>
    <m/>
    <m/>
    <m/>
    <x v="0"/>
    <m/>
    <x v="0"/>
  </r>
  <r>
    <s v="FRA2140123891Q1 2020EUR"/>
    <x v="4"/>
    <n v="43536"/>
    <s v="ELIS SERVICES"/>
    <n v="2140123891"/>
    <s v="Q1 2020"/>
    <s v="EUR"/>
    <n v="2193.6"/>
    <n v="2193.6024000000002"/>
    <n v="-2.4000000003070402E-3"/>
    <n v="2193.6"/>
    <n v="0"/>
    <x v="0"/>
    <m/>
    <m/>
    <m/>
    <m/>
    <s v="none"/>
    <m/>
    <m/>
    <m/>
    <x v="0"/>
    <m/>
    <x v="0"/>
  </r>
  <r>
    <s v="FRA2140123891Q2 2020EUR"/>
    <x v="4"/>
    <n v="43536"/>
    <s v="ELIS SERVICES"/>
    <n v="2140123891"/>
    <s v="Q2 2020"/>
    <s v="EUR"/>
    <n v="1920.34"/>
    <n v="1920.3389999999999"/>
    <n v="9.9999999997635292E-4"/>
    <n v="1920.34"/>
    <n v="0"/>
    <x v="0"/>
    <m/>
    <m/>
    <m/>
    <m/>
    <s v="none"/>
    <m/>
    <m/>
    <m/>
    <x v="0"/>
    <m/>
    <x v="0"/>
  </r>
  <r>
    <s v="FRA2140123891Q3 2020EUR"/>
    <x v="4"/>
    <n v="43536"/>
    <s v="ELIS SERVICES"/>
    <n v="2140123891"/>
    <s v="Q3 2020"/>
    <s v="EUR"/>
    <n v="2112.7399999999998"/>
    <n v="2112.741"/>
    <n v="-1.0000000002037201E-3"/>
    <n v="2112.7399999999998"/>
    <n v="0"/>
    <x v="0"/>
    <m/>
    <m/>
    <m/>
    <m/>
    <s v="none"/>
    <m/>
    <m/>
    <m/>
    <x v="0"/>
    <m/>
    <x v="0"/>
  </r>
  <r>
    <s v="FRA2140123891Q4 2020EUR"/>
    <x v="4"/>
    <n v="43536"/>
    <s v="ELIS SERVICES"/>
    <n v="2140123891"/>
    <s v="Q4 2020"/>
    <s v="EUR"/>
    <n v="2112.39"/>
    <n v="2112.3944999999999"/>
    <n v="-4.5000000000072699E-3"/>
    <n v="2112.39"/>
    <n v="0"/>
    <x v="0"/>
    <m/>
    <m/>
    <m/>
    <m/>
    <s v="none"/>
    <m/>
    <m/>
    <m/>
    <x v="0"/>
    <m/>
    <x v="0"/>
  </r>
  <r>
    <s v="FRA26076064Q1 2020EUR"/>
    <x v="4"/>
    <n v="43537"/>
    <s v="SONEPAR FRANCE INTERSERVICES"/>
    <n v="26076064"/>
    <s v="Q1 2020"/>
    <s v="EUR"/>
    <n v="29435.38"/>
    <n v="29435.379199999999"/>
    <n v="8.0000000161817297E-4"/>
    <n v="29435.38"/>
    <n v="0"/>
    <x v="0"/>
    <m/>
    <m/>
    <m/>
    <m/>
    <s v="none"/>
    <m/>
    <m/>
    <m/>
    <x v="0"/>
    <m/>
    <x v="0"/>
  </r>
  <r>
    <s v="FRA26076064Q2 2020EUR"/>
    <x v="4"/>
    <n v="43537"/>
    <s v="SONEPAR FRANCE INTERSERVICES"/>
    <n v="26076064"/>
    <s v="Q2 2020"/>
    <s v="EUR"/>
    <n v="10267.42"/>
    <n v="10267.4048"/>
    <n v="1.5199999999822401E-2"/>
    <n v="10267.42"/>
    <n v="0"/>
    <x v="0"/>
    <m/>
    <m/>
    <m/>
    <m/>
    <s v="none"/>
    <m/>
    <m/>
    <m/>
    <x v="0"/>
    <m/>
    <x v="0"/>
  </r>
  <r>
    <s v="FRA26076064Q3 2020EUR"/>
    <x v="4"/>
    <n v="43537"/>
    <s v="SONEPAR FRANCE INTERSERVICES"/>
    <n v="26076064"/>
    <s v="Q3 2020"/>
    <s v="EUR"/>
    <n v="21052.080000000002"/>
    <n v="21052.067999999999"/>
    <n v="1.2000000002444699E-2"/>
    <n v="21052.080000000002"/>
    <n v="0"/>
    <x v="0"/>
    <m/>
    <m/>
    <m/>
    <m/>
    <s v="none"/>
    <m/>
    <m/>
    <m/>
    <x v="0"/>
    <m/>
    <x v="0"/>
  </r>
  <r>
    <s v="FRA26076064Q4 2020EUR"/>
    <x v="4"/>
    <n v="43537"/>
    <s v="SONEPAR FRANCE INTERSERVICES"/>
    <n v="26076064"/>
    <s v="Q4 2020"/>
    <s v="EUR"/>
    <n v="22402.48"/>
    <n v="22402.468400000002"/>
    <n v="1.1599999997997599E-2"/>
    <n v="22402.48"/>
    <n v="0"/>
    <x v="0"/>
    <m/>
    <m/>
    <m/>
    <m/>
    <s v="none"/>
    <m/>
    <m/>
    <m/>
    <x v="0"/>
    <m/>
    <x v="0"/>
  </r>
  <r>
    <s v="FRA901005Q1 2020EUR"/>
    <x v="4"/>
    <n v="43538"/>
    <s v="MANPOWER FRANCE"/>
    <n v="901005"/>
    <s v="Q1 2020"/>
    <s v="EUR"/>
    <n v="8715.91"/>
    <n v="8715.9138999999996"/>
    <n v="-3.8999999997031401E-3"/>
    <n v="8715.91"/>
    <n v="0"/>
    <x v="0"/>
    <m/>
    <m/>
    <m/>
    <m/>
    <s v="none"/>
    <m/>
    <m/>
    <m/>
    <x v="0"/>
    <m/>
    <x v="0"/>
  </r>
  <r>
    <s v="FRA901005Q2 2020EUR"/>
    <x v="4"/>
    <n v="43538"/>
    <s v="MANPOWER FRANCE"/>
    <n v="901005"/>
    <s v="Q2 2020"/>
    <s v="EUR"/>
    <n v="1348.96"/>
    <n v="1348.9625000000001"/>
    <n v="-2.5000000000545601E-3"/>
    <n v="1348.96"/>
    <n v="0"/>
    <x v="0"/>
    <m/>
    <m/>
    <m/>
    <m/>
    <s v="none"/>
    <m/>
    <m/>
    <m/>
    <x v="0"/>
    <m/>
    <x v="0"/>
  </r>
  <r>
    <s v="FRA901005Q3 2020EUR"/>
    <x v="4"/>
    <n v="43538"/>
    <s v="MANPOWER FRANCE"/>
    <n v="901005"/>
    <s v="Q3 2020"/>
    <s v="EUR"/>
    <n v="5259.49"/>
    <n v="5259.4879000000001"/>
    <n v="2.0999999997002301E-3"/>
    <n v="5259.49"/>
    <n v="0"/>
    <x v="0"/>
    <m/>
    <m/>
    <m/>
    <m/>
    <s v="none"/>
    <m/>
    <m/>
    <m/>
    <x v="0"/>
    <m/>
    <x v="0"/>
  </r>
  <r>
    <s v="FRA901005Q4 2020EUR"/>
    <x v="4"/>
    <n v="43538"/>
    <s v="MANPOWER FRANCE"/>
    <n v="901005"/>
    <s v="Q4 2020"/>
    <s v="EUR"/>
    <n v="1603.89"/>
    <n v="1603.8932"/>
    <n v="-3.1999999998788501E-3"/>
    <n v="1603.89"/>
    <n v="0"/>
    <x v="0"/>
    <m/>
    <m/>
    <m/>
    <m/>
    <s v="none"/>
    <m/>
    <m/>
    <m/>
    <x v="0"/>
    <m/>
    <x v="0"/>
  </r>
  <r>
    <s v="FRA560009Q1 2020EUR"/>
    <x v="4"/>
    <n v="43539"/>
    <s v="SUEZ RV FRANCE"/>
    <n v="560009"/>
    <s v="Q1 2020"/>
    <s v="EUR"/>
    <n v="8588.01"/>
    <n v="8588.0138000000006"/>
    <n v="-3.8000000004103601E-3"/>
    <n v="8588.01"/>
    <n v="0"/>
    <x v="0"/>
    <m/>
    <m/>
    <m/>
    <m/>
    <s v="none"/>
    <m/>
    <m/>
    <m/>
    <x v="0"/>
    <m/>
    <x v="0"/>
  </r>
  <r>
    <s v="FRA560009Q2 2020EUR"/>
    <x v="4"/>
    <n v="43539"/>
    <s v="SUEZ RV FRANCE"/>
    <n v="560009"/>
    <s v="Q2 2020"/>
    <s v="EUR"/>
    <n v="3618.25"/>
    <n v="3618.2546000000002"/>
    <n v="-4.6000000002095398E-3"/>
    <n v="3618.25"/>
    <n v="0"/>
    <x v="0"/>
    <m/>
    <m/>
    <m/>
    <m/>
    <s v="none"/>
    <m/>
    <m/>
    <m/>
    <x v="0"/>
    <m/>
    <x v="0"/>
  </r>
  <r>
    <s v="FRA560009Q3 2020EUR"/>
    <x v="4"/>
    <n v="43539"/>
    <s v="SUEZ RV FRANCE"/>
    <n v="560009"/>
    <s v="Q3 2020"/>
    <s v="EUR"/>
    <n v="7003.69"/>
    <n v="7003.6894000000002"/>
    <n v="5.9999999939464E-4"/>
    <n v="7003.69"/>
    <n v="0"/>
    <x v="0"/>
    <m/>
    <m/>
    <m/>
    <m/>
    <s v="none"/>
    <m/>
    <m/>
    <m/>
    <x v="0"/>
    <m/>
    <x v="0"/>
  </r>
  <r>
    <s v="FRA560009Q4 2020EUR"/>
    <x v="4"/>
    <n v="43539"/>
    <s v="SUEZ RV FRANCE"/>
    <n v="560009"/>
    <s v="Q4 2020"/>
    <s v="EUR"/>
    <n v="6019.69"/>
    <n v="6019.6877999999997"/>
    <n v="2.1999999999025E-3"/>
    <n v="6019.69"/>
    <n v="0"/>
    <x v="0"/>
    <m/>
    <m/>
    <m/>
    <m/>
    <s v="none"/>
    <m/>
    <m/>
    <m/>
    <x v="0"/>
    <m/>
    <x v="0"/>
  </r>
  <r>
    <s v="FRA28280066Q1 2020EUR"/>
    <x v="4"/>
    <n v="43541"/>
    <s v="INEO"/>
    <n v="28280066"/>
    <s v="Q1 2020"/>
    <s v="EUR"/>
    <n v="-11465.14"/>
    <n v="-11465.1486"/>
    <n v="8.6000000010244496E-3"/>
    <n v="-11465.14"/>
    <n v="0"/>
    <x v="0"/>
    <m/>
    <m/>
    <m/>
    <m/>
    <s v="none"/>
    <m/>
    <m/>
    <m/>
    <x v="0"/>
    <m/>
    <x v="0"/>
  </r>
  <r>
    <s v="FRA28280066Q2 2020EUR"/>
    <x v="4"/>
    <n v="43541"/>
    <s v="INEO"/>
    <n v="28280066"/>
    <s v="Q2 2020"/>
    <s v="EUR"/>
    <n v="75.5"/>
    <n v="75.499799999999993"/>
    <n v="2.0000000000663901E-4"/>
    <n v="75.5"/>
    <n v="0"/>
    <x v="0"/>
    <m/>
    <m/>
    <m/>
    <m/>
    <s v="none"/>
    <m/>
    <m/>
    <m/>
    <x v="0"/>
    <m/>
    <x v="0"/>
  </r>
  <r>
    <s v="FRA28280066Q4 2020EUR"/>
    <x v="4"/>
    <n v="43541"/>
    <s v="INEO"/>
    <n v="28280066"/>
    <s v="Q4 2020"/>
    <s v="EUR"/>
    <n v="784.5"/>
    <n v="784.50440000000003"/>
    <n v="-4.4000000000323702E-3"/>
    <n v="784.5"/>
    <n v="0"/>
    <x v="0"/>
    <m/>
    <m/>
    <m/>
    <m/>
    <s v="none"/>
    <m/>
    <m/>
    <m/>
    <x v="0"/>
    <m/>
    <x v="0"/>
  </r>
  <r>
    <s v="FRA20109Q1 2020EUR"/>
    <x v="4"/>
    <n v="43542"/>
    <s v="FRANCE BOISSONS"/>
    <n v="20109"/>
    <s v="Q1 2020"/>
    <s v="EUR"/>
    <n v="250718"/>
    <n v="250717.95209999999"/>
    <n v="4.79000000050291E-2"/>
    <n v="250718"/>
    <n v="0"/>
    <x v="0"/>
    <m/>
    <m/>
    <m/>
    <m/>
    <s v="none"/>
    <s v="Hexa"/>
    <s v="Zakaria"/>
    <s v="[ZB] Incoherence template et participation, correction par script"/>
    <x v="2"/>
    <s v="Zakaria"/>
    <x v="5"/>
  </r>
  <r>
    <s v="FRA20109Q2 2020EUR"/>
    <x v="4"/>
    <n v="43542"/>
    <s v="FRANCE BOISSONS"/>
    <n v="20109"/>
    <s v="Q2 2020"/>
    <s v="EUR"/>
    <n v="48954.41"/>
    <n v="48954.408300000003"/>
    <n v="1.70000000071013E-3"/>
    <n v="48954.41"/>
    <n v="0"/>
    <x v="0"/>
    <m/>
    <m/>
    <m/>
    <m/>
    <s v="none"/>
    <s v="Hexa"/>
    <s v="Zakaria"/>
    <s v="[ZB] Incoherence template et participation, correction par script"/>
    <x v="2"/>
    <s v="Zakaria"/>
    <x v="5"/>
  </r>
  <r>
    <s v="FRA20109Q3 2020EUR"/>
    <x v="4"/>
    <n v="43542"/>
    <s v="FRANCE BOISSONS"/>
    <n v="20109"/>
    <s v="Q3 2020"/>
    <s v="EUR"/>
    <n v="274146.53999999998"/>
    <n v="274146.53279999999"/>
    <n v="7.1999999927356796E-3"/>
    <n v="274146.53999999998"/>
    <n v="0"/>
    <x v="0"/>
    <m/>
    <m/>
    <m/>
    <m/>
    <s v="none"/>
    <s v="Hexa"/>
    <s v="Zakaria"/>
    <s v="[ZB] Incoherence template et participation, correction par script"/>
    <x v="2"/>
    <s v="Zakaria"/>
    <x v="5"/>
  </r>
  <r>
    <s v="FRA20109Q4 2020EUR"/>
    <x v="4"/>
    <n v="43542"/>
    <s v="FRANCE BOISSONS"/>
    <n v="20109"/>
    <s v="Q4 2020"/>
    <s v="EUR"/>
    <n v="87426.38"/>
    <n v="87426.376099999994"/>
    <n v="3.90000001061707E-3"/>
    <n v="87426.38"/>
    <n v="0"/>
    <x v="0"/>
    <m/>
    <m/>
    <m/>
    <m/>
    <s v="none"/>
    <m/>
    <m/>
    <m/>
    <x v="0"/>
    <m/>
    <x v="0"/>
  </r>
  <r>
    <s v="FRA347940Q1 2020EUR"/>
    <x v="4"/>
    <n v="43543"/>
    <s v="XEROX FRANCE"/>
    <n v="347940"/>
    <s v="Q1 2020"/>
    <s v="EUR"/>
    <n v="241.84"/>
    <n v="241.84800000000001"/>
    <n v="-8.0000000000097701E-3"/>
    <n v="241.84"/>
    <n v="0"/>
    <x v="0"/>
    <m/>
    <m/>
    <m/>
    <m/>
    <s v="none"/>
    <m/>
    <m/>
    <m/>
    <x v="0"/>
    <m/>
    <x v="0"/>
  </r>
  <r>
    <s v="FRA347940Q2 2020EUR"/>
    <x v="4"/>
    <n v="43543"/>
    <s v="XEROX FRANCE"/>
    <n v="347940"/>
    <s v="Q2 2020"/>
    <s v="EUR"/>
    <n v="334.16"/>
    <n v="334.15839999999997"/>
    <n v="1.6000000000531099E-3"/>
    <n v="334.16"/>
    <n v="0"/>
    <x v="0"/>
    <m/>
    <m/>
    <m/>
    <m/>
    <s v="none"/>
    <m/>
    <m/>
    <m/>
    <x v="0"/>
    <m/>
    <x v="0"/>
  </r>
  <r>
    <s v="FRA347940Q3 2020EUR"/>
    <x v="4"/>
    <n v="43543"/>
    <s v="XEROX FRANCE"/>
    <n v="347940"/>
    <s v="Q3 2020"/>
    <s v="EUR"/>
    <n v="279.60000000000002"/>
    <n v="279.59280000000001"/>
    <n v="7.2000000000116398E-3"/>
    <n v="279.60000000000002"/>
    <n v="0"/>
    <x v="0"/>
    <m/>
    <m/>
    <m/>
    <m/>
    <s v="none"/>
    <m/>
    <m/>
    <m/>
    <x v="0"/>
    <m/>
    <x v="0"/>
  </r>
  <r>
    <s v="FRA347940Q4 2020EUR"/>
    <x v="4"/>
    <n v="43543"/>
    <s v="XEROX FRANCE"/>
    <n v="347940"/>
    <s v="Q4 2020"/>
    <s v="EUR"/>
    <n v="278.12"/>
    <n v="278.10079999999999"/>
    <n v="1.9200000000011999E-2"/>
    <n v="278.12"/>
    <n v="0"/>
    <x v="0"/>
    <m/>
    <m/>
    <m/>
    <m/>
    <s v="none"/>
    <m/>
    <m/>
    <m/>
    <x v="0"/>
    <m/>
    <x v="0"/>
  </r>
  <r>
    <s v="FRA2440016Q1 2020EUR"/>
    <x v="4"/>
    <n v="43544"/>
    <s v="VEOLIA PROPRETE"/>
    <n v="2440016"/>
    <s v="Q1 2020"/>
    <s v="EUR"/>
    <n v="13464.28"/>
    <n v="13464.2706"/>
    <n v="9.4000000008236297E-3"/>
    <n v="13464.2706"/>
    <n v="9.4000000008236297E-3"/>
    <x v="0"/>
    <m/>
    <m/>
    <m/>
    <m/>
    <s v="none"/>
    <m/>
    <m/>
    <m/>
    <x v="0"/>
    <m/>
    <x v="0"/>
  </r>
  <r>
    <s v="FRA2440016Q2 2020EUR"/>
    <x v="4"/>
    <n v="43544"/>
    <s v="VEOLIA PROPRETE"/>
    <n v="2440016"/>
    <s v="Q2 2020"/>
    <s v="EUR"/>
    <n v="4094.8599999999901"/>
    <n v="4094.8501999999999"/>
    <n v="9.7999999998137303E-3"/>
    <n v="4094.8501999999999"/>
    <n v="9.7999999998137303E-3"/>
    <x v="0"/>
    <m/>
    <m/>
    <m/>
    <m/>
    <s v="none"/>
    <m/>
    <m/>
    <m/>
    <x v="0"/>
    <m/>
    <x v="0"/>
  </r>
  <r>
    <s v="FRA2440016Q3 2020EUR"/>
    <x v="4"/>
    <n v="43544"/>
    <s v="VEOLIA PROPRETE"/>
    <n v="2440016"/>
    <s v="Q3 2020"/>
    <s v="EUR"/>
    <n v="10817.12"/>
    <n v="10817.1162"/>
    <n v="3.8000000004103601E-3"/>
    <n v="10817.1162"/>
    <n v="3.8000000004103601E-3"/>
    <x v="0"/>
    <m/>
    <m/>
    <m/>
    <m/>
    <s v="none"/>
    <m/>
    <m/>
    <m/>
    <x v="0"/>
    <m/>
    <x v="0"/>
  </r>
  <r>
    <s v="FRA2440016Q4 2020EUR"/>
    <x v="4"/>
    <n v="43544"/>
    <s v="VEOLIA PROPRETE"/>
    <n v="2440016"/>
    <s v="Q4 2020"/>
    <s v="EUR"/>
    <n v="7001.3"/>
    <n v="7001.2956000000004"/>
    <n v="4.399999999805E-3"/>
    <n v="7001.2956000000004"/>
    <n v="4.399999999805E-3"/>
    <x v="0"/>
    <m/>
    <m/>
    <m/>
    <m/>
    <s v="none"/>
    <m/>
    <m/>
    <m/>
    <x v="0"/>
    <m/>
    <x v="0"/>
  </r>
  <r>
    <s v="FRA27255012Q1 2020EUR"/>
    <x v="4"/>
    <n v="43547"/>
    <s v="UNIPRO"/>
    <n v="27255012"/>
    <s v="Q1 2020"/>
    <s v="EUR"/>
    <n v="1971.16"/>
    <n v="1971.162"/>
    <n v="-1.9999999999527002E-3"/>
    <n v="1971.16"/>
    <n v="0"/>
    <x v="0"/>
    <m/>
    <m/>
    <m/>
    <m/>
    <s v="none"/>
    <m/>
    <m/>
    <m/>
    <x v="0"/>
    <m/>
    <x v="0"/>
  </r>
  <r>
    <s v="FRA27255012Q2 2020EUR"/>
    <x v="4"/>
    <n v="43547"/>
    <s v="UNIPRO"/>
    <n v="27255012"/>
    <s v="Q2 2020"/>
    <s v="EUR"/>
    <n v="1036.57"/>
    <n v="1036.5719999999999"/>
    <n v="-1.9999999999527002E-3"/>
    <n v="1036.57"/>
    <n v="0"/>
    <x v="0"/>
    <m/>
    <m/>
    <m/>
    <m/>
    <s v="none"/>
    <m/>
    <m/>
    <m/>
    <x v="0"/>
    <m/>
    <x v="0"/>
  </r>
  <r>
    <s v="FRA27255012Q3 2020EUR"/>
    <x v="4"/>
    <n v="43547"/>
    <s v="UNIPRO"/>
    <n v="27255012"/>
    <s v="Q3 2020"/>
    <s v="EUR"/>
    <n v="2297.14"/>
    <n v="2297.1426000000001"/>
    <n v="-2.60000000025684E-3"/>
    <n v="2297.14"/>
    <n v="0"/>
    <x v="0"/>
    <m/>
    <m/>
    <m/>
    <m/>
    <s v="none"/>
    <m/>
    <m/>
    <m/>
    <x v="0"/>
    <m/>
    <x v="0"/>
  </r>
  <r>
    <s v="FRA27255012Q4 2020EUR"/>
    <x v="4"/>
    <n v="43547"/>
    <s v="UNIPRO"/>
    <n v="27255012"/>
    <s v="Q4 2020"/>
    <s v="EUR"/>
    <n v="1565.94"/>
    <n v="1565.94"/>
    <n v="0"/>
    <n v="1565.94"/>
    <n v="0"/>
    <x v="0"/>
    <m/>
    <m/>
    <m/>
    <m/>
    <s v="none"/>
    <m/>
    <m/>
    <m/>
    <x v="0"/>
    <m/>
    <x v="0"/>
  </r>
  <r>
    <s v="FRA2110511278Q1 2020EUR"/>
    <x v="4"/>
    <n v="43549"/>
    <s v="EIFFAGE ENERGIE SYSTEMES CLEVIA CENTRE EST"/>
    <n v="2110511278"/>
    <s v="Q1 2020"/>
    <s v="EUR"/>
    <n v="3967.64"/>
    <n v="3967.64"/>
    <n v="0"/>
    <n v="3967.64"/>
    <n v="0"/>
    <x v="0"/>
    <m/>
    <m/>
    <m/>
    <m/>
    <s v="none"/>
    <m/>
    <m/>
    <m/>
    <x v="0"/>
    <m/>
    <x v="0"/>
  </r>
  <r>
    <s v="FRA2110511278Q2 2020EUR"/>
    <x v="4"/>
    <n v="43549"/>
    <s v="EIFFAGE ENERGIE SYSTEMES CLEVIA CENTRE EST"/>
    <n v="2110511278"/>
    <s v="Q2 2020"/>
    <s v="EUR"/>
    <n v="1737.36"/>
    <n v="1737.36"/>
    <n v="0"/>
    <n v="1737.36"/>
    <n v="0"/>
    <x v="0"/>
    <m/>
    <m/>
    <m/>
    <m/>
    <s v="none"/>
    <m/>
    <m/>
    <m/>
    <x v="0"/>
    <m/>
    <x v="0"/>
  </r>
  <r>
    <s v="FRA2110511278Q4 2020EUR"/>
    <x v="4"/>
    <n v="43549"/>
    <s v="EIFFAGE ENERGIE SYSTEMES CLEVIA CENTRE EST"/>
    <n v="2110511278"/>
    <s v="Q4 2020"/>
    <s v="EUR"/>
    <n v="3295.96"/>
    <n v="3295.96"/>
    <n v="0"/>
    <n v="3295.96"/>
    <n v="0"/>
    <x v="0"/>
    <m/>
    <m/>
    <m/>
    <m/>
    <s v="none"/>
    <m/>
    <m/>
    <m/>
    <x v="0"/>
    <m/>
    <x v="0"/>
  </r>
  <r>
    <s v="FRA28315049Q1 2020EUR"/>
    <x v="4"/>
    <n v="43551"/>
    <s v="QUIETALIS"/>
    <n v="28315049"/>
    <s v="Q1 2020"/>
    <s v="EUR"/>
    <n v="15284.25"/>
    <n v="15284.247600000001"/>
    <n v="2.3999999993975498E-3"/>
    <n v="15284.25"/>
    <n v="0"/>
    <x v="0"/>
    <m/>
    <m/>
    <m/>
    <m/>
    <s v="none"/>
    <m/>
    <m/>
    <m/>
    <x v="0"/>
    <m/>
    <x v="0"/>
  </r>
  <r>
    <s v="FRA28315049Q2 2020EUR"/>
    <x v="4"/>
    <n v="43551"/>
    <s v="QUIETALIS"/>
    <n v="28315049"/>
    <s v="Q2 2020"/>
    <s v="EUR"/>
    <n v="13657.26"/>
    <n v="13657.2603"/>
    <n v="-2.9999999969732E-4"/>
    <n v="13657.26"/>
    <n v="0"/>
    <x v="0"/>
    <m/>
    <m/>
    <m/>
    <m/>
    <s v="none"/>
    <m/>
    <m/>
    <m/>
    <x v="0"/>
    <m/>
    <x v="0"/>
  </r>
  <r>
    <s v="FRA28315049Q3 2020EUR"/>
    <x v="4"/>
    <n v="43551"/>
    <s v="QUIETALIS"/>
    <n v="28315049"/>
    <s v="Q3 2020"/>
    <s v="EUR"/>
    <n v="8464.65"/>
    <n v="8464.6391999999996"/>
    <n v="1.08000000000174E-2"/>
    <n v="8464.65"/>
    <n v="0"/>
    <x v="0"/>
    <m/>
    <m/>
    <m/>
    <m/>
    <s v="none"/>
    <m/>
    <m/>
    <m/>
    <x v="0"/>
    <m/>
    <x v="0"/>
  </r>
  <r>
    <s v="FRA28315049Q4 2020EUR"/>
    <x v="4"/>
    <n v="43551"/>
    <s v="QUIETALIS"/>
    <n v="28315049"/>
    <s v="Q4 2020"/>
    <s v="EUR"/>
    <n v="4645.59"/>
    <n v="4645.5999000000002"/>
    <n v="-9.9000000000160002E-3"/>
    <n v="4645.59"/>
    <n v="0"/>
    <x v="0"/>
    <m/>
    <m/>
    <m/>
    <m/>
    <s v="none"/>
    <m/>
    <m/>
    <m/>
    <x v="0"/>
    <m/>
    <x v="0"/>
  </r>
  <r>
    <s v="FRA2207906594Q1 2020EUR"/>
    <x v="4"/>
    <n v="43554"/>
    <s v="CULLIGAN FRANCE"/>
    <n v="2207906594"/>
    <s v="Q1 2020"/>
    <s v="EUR"/>
    <n v="4366.83"/>
    <n v="4366.8249999999998"/>
    <n v="5.0000000001091298E-3"/>
    <n v="4366.83"/>
    <n v="0"/>
    <x v="0"/>
    <m/>
    <m/>
    <m/>
    <m/>
    <s v="none"/>
    <m/>
    <m/>
    <m/>
    <x v="0"/>
    <m/>
    <x v="0"/>
  </r>
  <r>
    <s v="FRA2207906594Q2 2020EUR"/>
    <x v="4"/>
    <n v="43554"/>
    <s v="CULLIGAN FRANCE"/>
    <n v="2207906594"/>
    <s v="Q2 2020"/>
    <s v="EUR"/>
    <n v="3888.21"/>
    <n v="3888.212"/>
    <n v="-1.9999999999527002E-3"/>
    <n v="3888.21"/>
    <n v="0"/>
    <x v="0"/>
    <m/>
    <m/>
    <m/>
    <m/>
    <s v="none"/>
    <m/>
    <m/>
    <m/>
    <x v="0"/>
    <m/>
    <x v="0"/>
  </r>
  <r>
    <s v="FRA2207906594Q3 2020EUR"/>
    <x v="4"/>
    <n v="43554"/>
    <s v="CULLIGAN FRANCE"/>
    <n v="2207906594"/>
    <s v="Q3 2020"/>
    <s v="EUR"/>
    <n v="5294.41"/>
    <n v="5294.4059999999999"/>
    <n v="3.9999999999054099E-3"/>
    <n v="5294.41"/>
    <n v="0"/>
    <x v="0"/>
    <m/>
    <m/>
    <m/>
    <m/>
    <s v="none"/>
    <m/>
    <m/>
    <m/>
    <x v="0"/>
    <m/>
    <x v="0"/>
  </r>
  <r>
    <s v="FRA2207906594Q4 2020EUR"/>
    <x v="4"/>
    <n v="43554"/>
    <s v="CULLIGAN FRANCE"/>
    <n v="2207906594"/>
    <s v="Q4 2020"/>
    <s v="EUR"/>
    <n v="4746.9799999999996"/>
    <n v="4746.9830000000002"/>
    <n v="-3.00000000061118E-3"/>
    <n v="4746.9799999999996"/>
    <n v="0"/>
    <x v="0"/>
    <m/>
    <m/>
    <m/>
    <m/>
    <s v="none"/>
    <m/>
    <m/>
    <m/>
    <x v="0"/>
    <m/>
    <x v="0"/>
  </r>
  <r>
    <s v="FRA840004Q1 2020EUR"/>
    <x v="4"/>
    <n v="43557"/>
    <s v="D.F.M. (DEPANNAGE FOURNITURE MAINTENANCE)"/>
    <n v="840004"/>
    <s v="Q1 2020"/>
    <s v="EUR"/>
    <n v="1332.81"/>
    <n v="1332.809"/>
    <n v="9.9999999997635292E-4"/>
    <n v="1332.81"/>
    <n v="0"/>
    <x v="0"/>
    <m/>
    <m/>
    <m/>
    <m/>
    <s v="none"/>
    <m/>
    <m/>
    <m/>
    <x v="0"/>
    <m/>
    <x v="0"/>
  </r>
  <r>
    <s v="FRA840004Q2 2020EUR"/>
    <x v="4"/>
    <n v="43557"/>
    <s v="D.F.M. (DEPANNAGE FOURNITURE MAINTENANCE)"/>
    <n v="840004"/>
    <s v="Q2 2020"/>
    <s v="EUR"/>
    <n v="1446.03"/>
    <n v="1446.0315000000001"/>
    <n v="-1.50000000007821E-3"/>
    <n v="1446.03"/>
    <n v="0"/>
    <x v="0"/>
    <m/>
    <m/>
    <m/>
    <m/>
    <s v="none"/>
    <m/>
    <m/>
    <m/>
    <x v="0"/>
    <m/>
    <x v="0"/>
  </r>
  <r>
    <s v="FRA840004Q3 2020EUR"/>
    <x v="4"/>
    <n v="43557"/>
    <s v="D.F.M. (DEPANNAGE FOURNITURE MAINTENANCE)"/>
    <n v="840004"/>
    <s v="Q3 2020"/>
    <s v="EUR"/>
    <n v="2032.7"/>
    <n v="2032.6945000000001"/>
    <n v="5.4999999999836204E-3"/>
    <n v="2032.7"/>
    <n v="0"/>
    <x v="0"/>
    <m/>
    <m/>
    <m/>
    <m/>
    <s v="none"/>
    <m/>
    <m/>
    <m/>
    <x v="0"/>
    <m/>
    <x v="0"/>
  </r>
  <r>
    <s v="FRA840004Q4 2020EUR"/>
    <x v="4"/>
    <n v="43557"/>
    <s v="D.F.M. (DEPANNAGE FOURNITURE MAINTENANCE)"/>
    <n v="840004"/>
    <s v="Q4 2020"/>
    <s v="EUR"/>
    <n v="1276.3699999999999"/>
    <n v="1276.3685"/>
    <n v="1.49999999985084E-3"/>
    <n v="1276.3699999999999"/>
    <n v="0"/>
    <x v="0"/>
    <m/>
    <m/>
    <m/>
    <m/>
    <s v="none"/>
    <m/>
    <m/>
    <m/>
    <x v="0"/>
    <m/>
    <x v="0"/>
  </r>
  <r>
    <s v="FRA26112012Q1 2020EUR"/>
    <x v="4"/>
    <n v="43558"/>
    <s v="CETEN APAVE INTERNATIONAL"/>
    <n v="26112012"/>
    <s v="Q1 2020"/>
    <s v="EUR"/>
    <n v="23562.14"/>
    <n v="23562.126499999998"/>
    <n v="1.35000000009313E-2"/>
    <n v="23562.14"/>
    <n v="0"/>
    <x v="0"/>
    <m/>
    <m/>
    <m/>
    <m/>
    <s v="none"/>
    <m/>
    <m/>
    <m/>
    <x v="0"/>
    <m/>
    <x v="0"/>
  </r>
  <r>
    <s v="FRA26112012Q2 2020EUR"/>
    <x v="4"/>
    <n v="43558"/>
    <s v="CETEN APAVE INTERNATIONAL"/>
    <n v="26112012"/>
    <s v="Q2 2020"/>
    <s v="EUR"/>
    <n v="11169.2"/>
    <n v="11169.203"/>
    <n v="-2.9999999987921902E-3"/>
    <n v="11169.2"/>
    <n v="0"/>
    <x v="0"/>
    <m/>
    <m/>
    <m/>
    <m/>
    <s v="none"/>
    <m/>
    <m/>
    <m/>
    <x v="0"/>
    <m/>
    <x v="0"/>
  </r>
  <r>
    <s v="FRA26112012Q3 2020EUR"/>
    <x v="4"/>
    <n v="43558"/>
    <s v="CETEN APAVE INTERNATIONAL"/>
    <n v="26112012"/>
    <s v="Q3 2020"/>
    <s v="EUR"/>
    <n v="17985.55"/>
    <n v="17985.551500000001"/>
    <n v="-1.5000000021245701E-3"/>
    <n v="17985.55"/>
    <n v="0"/>
    <x v="0"/>
    <m/>
    <m/>
    <m/>
    <m/>
    <s v="none"/>
    <m/>
    <m/>
    <m/>
    <x v="0"/>
    <m/>
    <x v="0"/>
  </r>
  <r>
    <s v="FRA26112012Q4 2020EUR"/>
    <x v="4"/>
    <n v="43558"/>
    <s v="CETEN APAVE INTERNATIONAL"/>
    <n v="26112012"/>
    <s v="Q4 2020"/>
    <s v="EUR"/>
    <n v="23395.69"/>
    <n v="23395.681"/>
    <n v="8.9999999981955608E-3"/>
    <n v="23395.69"/>
    <n v="0"/>
    <x v="0"/>
    <m/>
    <m/>
    <m/>
    <m/>
    <s v="none"/>
    <m/>
    <m/>
    <m/>
    <x v="0"/>
    <m/>
    <x v="0"/>
  </r>
  <r>
    <s v="FRA27315086Q1 2020EUR"/>
    <x v="4"/>
    <n v="43560"/>
    <s v="EUROCAVE S.A."/>
    <n v="27315086"/>
    <s v="Q1 2020"/>
    <s v="EUR"/>
    <n v="502.73"/>
    <n v="502.72550000000001"/>
    <n v="4.5000000000072699E-3"/>
    <n v="502.73"/>
    <n v="0"/>
    <x v="0"/>
    <m/>
    <m/>
    <m/>
    <m/>
    <s v="none"/>
    <m/>
    <m/>
    <m/>
    <x v="0"/>
    <m/>
    <x v="0"/>
  </r>
  <r>
    <s v="FRA27315086Q4 2020EUR"/>
    <x v="4"/>
    <n v="43560"/>
    <s v="EUROCAVE S.A."/>
    <n v="27315086"/>
    <s v="Q4 2020"/>
    <s v="EUR"/>
    <n v="364.33"/>
    <n v="364.32499999999999"/>
    <n v="4.9999999999954499E-3"/>
    <n v="364.33"/>
    <n v="0"/>
    <x v="0"/>
    <m/>
    <m/>
    <m/>
    <m/>
    <s v="none"/>
    <m/>
    <m/>
    <m/>
    <x v="0"/>
    <m/>
    <x v="0"/>
  </r>
  <r>
    <s v="FRA29255019Q1 2020EUR"/>
    <x v="4"/>
    <n v="43561"/>
    <s v="SAMSIC"/>
    <n v="29255019"/>
    <s v="Q1 2020"/>
    <s v="EUR"/>
    <n v="14266.16"/>
    <n v="14266.164000000001"/>
    <n v="-4.0000000008149003E-3"/>
    <n v="14266.16"/>
    <n v="0"/>
    <x v="0"/>
    <m/>
    <m/>
    <m/>
    <m/>
    <s v="none"/>
    <m/>
    <m/>
    <m/>
    <x v="0"/>
    <m/>
    <x v="0"/>
  </r>
  <r>
    <s v="FRA29255019Q2 2020EUR"/>
    <x v="4"/>
    <n v="43561"/>
    <s v="SAMSIC"/>
    <n v="29255019"/>
    <s v="Q2 2020"/>
    <s v="EUR"/>
    <n v="5166.6099999999997"/>
    <n v="5166.6139999999996"/>
    <n v="-3.9999999999054099E-3"/>
    <n v="5166.6099999999997"/>
    <n v="0"/>
    <x v="0"/>
    <m/>
    <m/>
    <m/>
    <m/>
    <s v="none"/>
    <m/>
    <m/>
    <m/>
    <x v="0"/>
    <m/>
    <x v="0"/>
  </r>
  <r>
    <s v="FRA29255019Q3 2020EUR"/>
    <x v="4"/>
    <n v="43561"/>
    <s v="SAMSIC"/>
    <n v="29255019"/>
    <s v="Q3 2020"/>
    <s v="EUR"/>
    <n v="10164.44"/>
    <n v="10164.436600000001"/>
    <n v="3.3999999996012702E-3"/>
    <n v="10164.44"/>
    <n v="0"/>
    <x v="0"/>
    <m/>
    <m/>
    <m/>
    <m/>
    <s v="none"/>
    <m/>
    <m/>
    <m/>
    <x v="0"/>
    <m/>
    <x v="0"/>
  </r>
  <r>
    <s v="FRA29255019Q4 2020EUR"/>
    <x v="4"/>
    <n v="43561"/>
    <s v="SAMSIC"/>
    <n v="29255019"/>
    <s v="Q4 2020"/>
    <s v="EUR"/>
    <n v="25319.4"/>
    <n v="25319.405500000001"/>
    <n v="-5.4999999993015003E-3"/>
    <n v="25319.4"/>
    <n v="0"/>
    <x v="0"/>
    <m/>
    <m/>
    <m/>
    <m/>
    <s v="none"/>
    <m/>
    <m/>
    <m/>
    <x v="0"/>
    <m/>
    <x v="0"/>
  </r>
  <r>
    <s v="FRA26138028Q1 2020EUR"/>
    <x v="4"/>
    <n v="43562"/>
    <s v="KALHYGE"/>
    <n v="26138028"/>
    <s v="Q1 2020"/>
    <s v="EUR"/>
    <n v="57024.62"/>
    <n v="57024.623599999999"/>
    <n v="-3.5999999963678398E-3"/>
    <n v="57024.62"/>
    <n v="0"/>
    <x v="0"/>
    <m/>
    <m/>
    <m/>
    <m/>
    <s v="none"/>
    <m/>
    <m/>
    <m/>
    <x v="0"/>
    <m/>
    <x v="0"/>
  </r>
  <r>
    <s v="FRA26138028Q2 2020EUR"/>
    <x v="4"/>
    <n v="43562"/>
    <s v="KALHYGE"/>
    <n v="26138028"/>
    <s v="Q2 2020"/>
    <s v="EUR"/>
    <n v="7923.73"/>
    <n v="7923.7312000000002"/>
    <n v="-1.2000000006082701E-3"/>
    <n v="7923.73"/>
    <n v="0"/>
    <x v="0"/>
    <m/>
    <m/>
    <m/>
    <m/>
    <s v="none"/>
    <m/>
    <m/>
    <m/>
    <x v="0"/>
    <m/>
    <x v="0"/>
  </r>
  <r>
    <s v="FRA26138028Q3 2020EUR"/>
    <x v="4"/>
    <n v="43562"/>
    <s v="KALHYGE"/>
    <n v="26138028"/>
    <s v="Q3 2020"/>
    <s v="EUR"/>
    <n v="60411.71"/>
    <n v="60411.705900000001"/>
    <n v="4.0999999982886904E-3"/>
    <n v="60411.71"/>
    <n v="0"/>
    <x v="0"/>
    <m/>
    <m/>
    <m/>
    <m/>
    <s v="none"/>
    <m/>
    <m/>
    <m/>
    <x v="0"/>
    <m/>
    <x v="0"/>
  </r>
  <r>
    <s v="FRA26138028Q4 2020EUR"/>
    <x v="4"/>
    <n v="43562"/>
    <s v="KALHYGE"/>
    <n v="26138028"/>
    <s v="Q4 2020"/>
    <s v="EUR"/>
    <n v="28648.92"/>
    <n v="28648.923999999999"/>
    <n v="-4.0000000008149003E-3"/>
    <n v="28648.92"/>
    <n v="0"/>
    <x v="0"/>
    <m/>
    <m/>
    <m/>
    <m/>
    <s v="none"/>
    <m/>
    <m/>
    <m/>
    <x v="0"/>
    <m/>
    <x v="0"/>
  </r>
  <r>
    <s v="FRA2150764527Q1 2020EUR"/>
    <x v="4"/>
    <n v="43564"/>
    <s v="SFR (SOCIETE FRANCAISE DE RADIOTELEPHONIE)"/>
    <n v="2150764527"/>
    <s v="Q1 2020"/>
    <s v="EUR"/>
    <n v="16150.73"/>
    <n v="16150.734"/>
    <n v="-4.0000000008149003E-3"/>
    <n v="16150.73"/>
    <n v="0"/>
    <x v="0"/>
    <m/>
    <m/>
    <m/>
    <m/>
    <s v="none"/>
    <m/>
    <m/>
    <m/>
    <x v="0"/>
    <m/>
    <x v="0"/>
  </r>
  <r>
    <s v="FRA2150764527Q2 2020EUR"/>
    <x v="4"/>
    <n v="43564"/>
    <s v="SFR (SOCIETE FRANCAISE DE RADIOTELEPHONIE)"/>
    <n v="2150764527"/>
    <s v="Q2 2020"/>
    <s v="EUR"/>
    <n v="15590.71"/>
    <n v="15590.71"/>
    <n v="0"/>
    <n v="15590.71"/>
    <n v="0"/>
    <x v="0"/>
    <m/>
    <m/>
    <m/>
    <m/>
    <s v="none"/>
    <m/>
    <m/>
    <m/>
    <x v="0"/>
    <m/>
    <x v="0"/>
  </r>
  <r>
    <s v="FRA2150764527Q3 2020EUR"/>
    <x v="4"/>
    <n v="43564"/>
    <s v="SFR (SOCIETE FRANCAISE DE RADIOTELEPHONIE)"/>
    <n v="2150764527"/>
    <s v="Q3 2020"/>
    <s v="EUR"/>
    <n v="14095.33"/>
    <n v="14095.3305"/>
    <n v="-5.0000000010186297E-4"/>
    <n v="14095.33"/>
    <n v="0"/>
    <x v="0"/>
    <m/>
    <m/>
    <m/>
    <m/>
    <s v="none"/>
    <m/>
    <m/>
    <m/>
    <x v="0"/>
    <m/>
    <x v="0"/>
  </r>
  <r>
    <s v="FRA2150764527Q4 2020EUR"/>
    <x v="4"/>
    <n v="43564"/>
    <s v="SFR (SOCIETE FRANCAISE DE RADIOTELEPHONIE)"/>
    <n v="2150764527"/>
    <s v="Q4 2020"/>
    <s v="EUR"/>
    <n v="10789.64"/>
    <n v="10789.633"/>
    <n v="7.0000000014260799E-3"/>
    <n v="10789.64"/>
    <n v="0"/>
    <x v="0"/>
    <m/>
    <m/>
    <m/>
    <m/>
    <s v="none"/>
    <m/>
    <m/>
    <m/>
    <x v="0"/>
    <m/>
    <x v="0"/>
  </r>
  <r>
    <s v="FRA21176977FIXEQ1 2020EUR"/>
    <x v="4"/>
    <n v="43564"/>
    <s v="SFR (SOCIETE FRANCAISE DE RADIOTELEPHONIE)"/>
    <s v="21176977FIXE"/>
    <s v="Q1 2020"/>
    <s v="EUR"/>
    <n v="57700.17"/>
    <n v="57700.165500000003"/>
    <n v="4.4999999954597998E-3"/>
    <n v="57700.17"/>
    <n v="0"/>
    <x v="0"/>
    <m/>
    <m/>
    <m/>
    <m/>
    <s v="none"/>
    <m/>
    <m/>
    <m/>
    <x v="0"/>
    <m/>
    <x v="0"/>
  </r>
  <r>
    <s v="FRA21176977FIXEQ2 2020EUR"/>
    <x v="4"/>
    <n v="43564"/>
    <s v="SFR (SOCIETE FRANCAISE DE RADIOTELEPHONIE)"/>
    <s v="21176977FIXE"/>
    <s v="Q2 2020"/>
    <s v="EUR"/>
    <n v="45215.89"/>
    <n v="45215.892"/>
    <n v="-2.0000000004074502E-3"/>
    <n v="45215.89"/>
    <n v="0"/>
    <x v="0"/>
    <m/>
    <m/>
    <m/>
    <m/>
    <s v="none"/>
    <m/>
    <m/>
    <m/>
    <x v="0"/>
    <m/>
    <x v="0"/>
  </r>
  <r>
    <s v="FRA21176977FIXEQ3 2020EUR"/>
    <x v="4"/>
    <n v="43564"/>
    <s v="SFR (SOCIETE FRANCAISE DE RADIOTELEPHONIE)"/>
    <s v="21176977FIXE"/>
    <s v="Q3 2020"/>
    <s v="EUR"/>
    <n v="44698.79"/>
    <n v="44698.788"/>
    <n v="2.0000000004074502E-3"/>
    <n v="44698.79"/>
    <n v="0"/>
    <x v="0"/>
    <m/>
    <m/>
    <m/>
    <m/>
    <s v="none"/>
    <s v="Produit"/>
    <s v="Thao"/>
    <s v="[TN] : calcul OK après la relance du calcul rebate : 297 991,92 x 15% = 44 698,79 = Facture"/>
    <x v="3"/>
    <s v="Thao"/>
    <x v="0"/>
  </r>
  <r>
    <s v="FRA21176977FIXEQ4 2020EUR"/>
    <x v="4"/>
    <n v="43564"/>
    <s v="SFR (SOCIETE FRANCAISE DE RADIOTELEPHONIE)"/>
    <s v="21176977FIXE"/>
    <s v="Q4 2020"/>
    <s v="EUR"/>
    <n v="44993.52"/>
    <n v="44993.515500000001"/>
    <n v="4.4999999954597998E-3"/>
    <n v="44993.52"/>
    <n v="0"/>
    <x v="0"/>
    <m/>
    <m/>
    <m/>
    <m/>
    <s v="none"/>
    <s v="Produit"/>
    <s v="Thao"/>
    <s v="[TN] : calcul OK après la relance du calcul rebate : 299 956,77 x 15% = 44 993,52 = Facture"/>
    <x v="3"/>
    <s v="Thao"/>
    <x v="0"/>
  </r>
  <r>
    <s v="FRA21176978FIXEQ1 2020EUR"/>
    <x v="4"/>
    <n v="43564"/>
    <s v="SFR (SOCIETE FRANCAISE DE RADIOTELEPHONIE)"/>
    <s v="21176978FIXE"/>
    <s v="Q1 2020"/>
    <s v="EUR"/>
    <n v="19973.02"/>
    <n v="19973.024000000001"/>
    <n v="-4.0000000008149003E-3"/>
    <n v="19973.02"/>
    <n v="0"/>
    <x v="0"/>
    <m/>
    <m/>
    <m/>
    <m/>
    <s v="none"/>
    <m/>
    <m/>
    <m/>
    <x v="0"/>
    <m/>
    <x v="0"/>
  </r>
  <r>
    <s v="FRA21176978FIXEQ2 2020EUR"/>
    <x v="4"/>
    <n v="43564"/>
    <s v="SFR (SOCIETE FRANCAISE DE RADIOTELEPHONIE)"/>
    <s v="21176978FIXE"/>
    <s v="Q2 2020"/>
    <s v="EUR"/>
    <n v="16324.01"/>
    <n v="16324.007"/>
    <n v="3.00000000061118E-3"/>
    <n v="16324.01"/>
    <n v="0"/>
    <x v="0"/>
    <m/>
    <m/>
    <m/>
    <m/>
    <s v="none"/>
    <m/>
    <m/>
    <m/>
    <x v="0"/>
    <m/>
    <x v="0"/>
  </r>
  <r>
    <s v="FRA21176978FIXEQ3 2020EUR"/>
    <x v="4"/>
    <n v="43564"/>
    <s v="SFR (SOCIETE FRANCAISE DE RADIOTELEPHONIE)"/>
    <s v="21176978FIXE"/>
    <s v="Q3 2020"/>
    <s v="EUR"/>
    <n v="16219.71"/>
    <n v="16219.705"/>
    <n v="4.9999999991996403E-3"/>
    <n v="16219.71"/>
    <n v="0"/>
    <x v="0"/>
    <m/>
    <m/>
    <m/>
    <m/>
    <s v="none"/>
    <m/>
    <m/>
    <m/>
    <x v="0"/>
    <m/>
    <x v="0"/>
  </r>
  <r>
    <s v="FRA21176978FIXEQ4 2020EUR"/>
    <x v="4"/>
    <n v="43564"/>
    <s v="SFR (SOCIETE FRANCAISE DE RADIOTELEPHONIE)"/>
    <s v="21176978FIXE"/>
    <s v="Q4 2020"/>
    <s v="EUR"/>
    <n v="15876.86"/>
    <n v="15876.856"/>
    <n v="4.0000000008149003E-3"/>
    <n v="15876.86"/>
    <n v="0"/>
    <x v="0"/>
    <m/>
    <m/>
    <m/>
    <m/>
    <s v="none"/>
    <m/>
    <m/>
    <m/>
    <x v="0"/>
    <m/>
    <x v="0"/>
  </r>
  <r>
    <s v="FRA28312041FIXEQ1 2020EUR"/>
    <x v="4"/>
    <n v="43564"/>
    <s v="SFR (SOCIETE FRANCAISE DE RADIOTELEPHONIE)"/>
    <s v="28312041FIXE"/>
    <s v="Q1 2020"/>
    <s v="EUR"/>
    <n v="16067.62"/>
    <n v="16067.62"/>
    <n v="0"/>
    <n v="16067.62"/>
    <n v="0"/>
    <x v="0"/>
    <m/>
    <m/>
    <m/>
    <m/>
    <s v="none"/>
    <m/>
    <m/>
    <m/>
    <x v="0"/>
    <m/>
    <x v="0"/>
  </r>
  <r>
    <s v="FRA28312041FIXEQ2 2020EUR"/>
    <x v="4"/>
    <n v="43564"/>
    <s v="SFR (SOCIETE FRANCAISE DE RADIOTELEPHONIE)"/>
    <s v="28312041FIXE"/>
    <s v="Q2 2020"/>
    <s v="EUR"/>
    <n v="8020.24"/>
    <n v="8020.24"/>
    <n v="0"/>
    <n v="8020.24"/>
    <n v="0"/>
    <x v="0"/>
    <m/>
    <m/>
    <m/>
    <m/>
    <s v="none"/>
    <m/>
    <m/>
    <m/>
    <x v="0"/>
    <m/>
    <x v="0"/>
  </r>
  <r>
    <s v="FRA28312041FIXEQ3 2020EUR"/>
    <x v="4"/>
    <n v="43564"/>
    <s v="SFR (SOCIETE FRANCAISE DE RADIOTELEPHONIE)"/>
    <s v="28312041FIXE"/>
    <s v="Q3 2020"/>
    <s v="EUR"/>
    <n v="10124.469999999999"/>
    <n v="10124.469999999999"/>
    <n v="0"/>
    <n v="10124.469999999999"/>
    <n v="0"/>
    <x v="0"/>
    <m/>
    <m/>
    <m/>
    <m/>
    <s v="none"/>
    <m/>
    <m/>
    <m/>
    <x v="0"/>
    <m/>
    <x v="0"/>
  </r>
  <r>
    <s v="FRA28312041FIXEQ4 2020EUR"/>
    <x v="4"/>
    <n v="43564"/>
    <s v="SFR (SOCIETE FRANCAISE DE RADIOTELEPHONIE)"/>
    <s v="28312041FIXE"/>
    <s v="Q4 2020"/>
    <s v="EUR"/>
    <n v="9257.01"/>
    <n v="9257.0125000000007"/>
    <n v="-2.5000000005093101E-3"/>
    <n v="9257.01"/>
    <n v="0"/>
    <x v="0"/>
    <m/>
    <m/>
    <m/>
    <m/>
    <s v="none"/>
    <m/>
    <m/>
    <m/>
    <x v="0"/>
    <m/>
    <x v="0"/>
  </r>
  <r>
    <s v="FRA29253037Q1 2020EUR"/>
    <x v="4"/>
    <n v="43566"/>
    <s v="NILFISK"/>
    <n v="29253037"/>
    <s v="Q1 2020"/>
    <s v="EUR"/>
    <n v="4659.6899999999996"/>
    <n v="4659.6851999999999"/>
    <n v="4.79999999970459E-3"/>
    <n v="4659.6899999999996"/>
    <n v="0"/>
    <x v="0"/>
    <m/>
    <m/>
    <m/>
    <m/>
    <s v="none"/>
    <m/>
    <m/>
    <m/>
    <x v="0"/>
    <m/>
    <x v="0"/>
  </r>
  <r>
    <s v="FRA29253037Q2 2020EUR"/>
    <x v="4"/>
    <n v="43566"/>
    <s v="NILFISK"/>
    <n v="29253037"/>
    <s v="Q2 2020"/>
    <s v="EUR"/>
    <n v="1089.93"/>
    <n v="1089.9332999999999"/>
    <n v="-3.2999999998537502E-3"/>
    <n v="1089.93"/>
    <n v="0"/>
    <x v="0"/>
    <m/>
    <m/>
    <m/>
    <m/>
    <s v="none"/>
    <m/>
    <m/>
    <m/>
    <x v="0"/>
    <m/>
    <x v="0"/>
  </r>
  <r>
    <s v="FRA29253037Q3 2020EUR"/>
    <x v="4"/>
    <n v="43566"/>
    <s v="NILFISK"/>
    <n v="29253037"/>
    <s v="Q3 2020"/>
    <s v="EUR"/>
    <n v="3773.32"/>
    <n v="3773.3211000000001"/>
    <n v="-1.09999999995125E-3"/>
    <n v="3773.32"/>
    <n v="0"/>
    <x v="0"/>
    <m/>
    <m/>
    <m/>
    <m/>
    <s v="none"/>
    <m/>
    <m/>
    <m/>
    <x v="0"/>
    <m/>
    <x v="0"/>
  </r>
  <r>
    <s v="FRA29253037Q4 2020EUR"/>
    <x v="4"/>
    <n v="43566"/>
    <s v="NILFISK"/>
    <n v="29253037"/>
    <s v="Q4 2020"/>
    <s v="EUR"/>
    <n v="5501.15"/>
    <n v="5501.1455999999998"/>
    <n v="4.399999999805E-3"/>
    <n v="5501.15"/>
    <n v="0"/>
    <x v="0"/>
    <m/>
    <m/>
    <m/>
    <m/>
    <s v="none"/>
    <m/>
    <m/>
    <m/>
    <x v="0"/>
    <m/>
    <x v="0"/>
  </r>
  <r>
    <s v="FRA210051567Q1 2020EUR"/>
    <x v="4"/>
    <n v="43568"/>
    <s v="AXIMA CONCEPT"/>
    <n v="210051567"/>
    <s v="Q1 2020"/>
    <s v="EUR"/>
    <n v="8382.82"/>
    <n v="8382.8214000000007"/>
    <n v="-1.40000000101281E-3"/>
    <n v="8382.82"/>
    <n v="0"/>
    <x v="0"/>
    <m/>
    <m/>
    <m/>
    <m/>
    <s v="none"/>
    <m/>
    <m/>
    <m/>
    <x v="0"/>
    <m/>
    <x v="0"/>
  </r>
  <r>
    <s v="FRA2205106834Q2 2020EUR"/>
    <x v="4"/>
    <n v="43568"/>
    <s v="AXIMA CONCEPT"/>
    <n v="2205106834"/>
    <s v="Q2 2020"/>
    <s v="EUR"/>
    <n v="12890.9"/>
    <n v="12890.9046"/>
    <n v="-4.5999999983905504E-3"/>
    <n v="12890.9"/>
    <n v="0"/>
    <x v="0"/>
    <m/>
    <m/>
    <m/>
    <m/>
    <s v="none"/>
    <m/>
    <m/>
    <m/>
    <x v="0"/>
    <m/>
    <x v="0"/>
  </r>
  <r>
    <s v="FRA2205106834Q3 2020EUR"/>
    <x v="4"/>
    <n v="43568"/>
    <s v="AXIMA CONCEPT"/>
    <n v="2205106834"/>
    <s v="Q3 2020"/>
    <s v="EUR"/>
    <n v="26766.01"/>
    <n v="26766.0105"/>
    <n v="-5.0000000192085205E-4"/>
    <n v="26766.01"/>
    <n v="0"/>
    <x v="0"/>
    <m/>
    <m/>
    <m/>
    <m/>
    <s v="none"/>
    <m/>
    <m/>
    <m/>
    <x v="0"/>
    <m/>
    <x v="0"/>
  </r>
  <r>
    <s v="FRA2205106834Q4 2020EUR"/>
    <x v="4"/>
    <n v="43568"/>
    <s v="AXIMA CONCEPT"/>
    <n v="2205106834"/>
    <s v="Q4 2020"/>
    <s v="EUR"/>
    <n v="24489.11"/>
    <n v="24489.112499999999"/>
    <n v="-2.4999999986903198E-3"/>
    <n v="24489.11"/>
    <n v="0"/>
    <x v="0"/>
    <m/>
    <m/>
    <m/>
    <m/>
    <s v="none"/>
    <m/>
    <m/>
    <m/>
    <x v="0"/>
    <m/>
    <x v="0"/>
  </r>
  <r>
    <s v="FRAFR4GP2323Y 2020EUR"/>
    <x v="4"/>
    <n v="43572"/>
    <s v="GROUPE GM (AFI, APLICOM)"/>
    <s v="FR4GP2323"/>
    <s v="Y 2020"/>
    <s v="EUR"/>
    <n v="92291.45"/>
    <n v="92291.453500000003"/>
    <n v="-3.5000000061700099E-3"/>
    <n v="92291.45"/>
    <n v="0"/>
    <x v="0"/>
    <m/>
    <m/>
    <m/>
    <m/>
    <s v="none"/>
    <m/>
    <m/>
    <m/>
    <x v="0"/>
    <m/>
    <x v="0"/>
  </r>
  <r>
    <s v="FRA870004Q1 2020EUR"/>
    <x v="4"/>
    <n v="43573"/>
    <s v="LE PETIT FORESTIER LOCATION"/>
    <n v="870004"/>
    <s v="Q1 2020"/>
    <s v="EUR"/>
    <n v="780.26"/>
    <n v="780.25"/>
    <n v="9.9999999999908998E-3"/>
    <n v="780.26"/>
    <n v="0"/>
    <x v="0"/>
    <m/>
    <m/>
    <m/>
    <m/>
    <s v="none"/>
    <m/>
    <m/>
    <m/>
    <x v="0"/>
    <m/>
    <x v="0"/>
  </r>
  <r>
    <s v="FRA870004Q2 2020EUR"/>
    <x v="4"/>
    <n v="43573"/>
    <s v="LE PETIT FORESTIER LOCATION"/>
    <n v="870004"/>
    <s v="Q2 2020"/>
    <s v="EUR"/>
    <n v="689.94"/>
    <n v="689.94"/>
    <n v="0"/>
    <n v="689.94"/>
    <n v="0"/>
    <x v="0"/>
    <m/>
    <m/>
    <m/>
    <m/>
    <s v="none"/>
    <m/>
    <m/>
    <m/>
    <x v="0"/>
    <m/>
    <x v="0"/>
  </r>
  <r>
    <s v="FRA870004Q3 2020EUR"/>
    <x v="4"/>
    <n v="43573"/>
    <s v="LE PETIT FORESTIER LOCATION"/>
    <n v="870004"/>
    <s v="Q3 2020"/>
    <s v="EUR"/>
    <n v="704.26"/>
    <n v="704.25319999999999"/>
    <n v="6.7999999999983603E-3"/>
    <n v="704.26"/>
    <n v="0"/>
    <x v="0"/>
    <m/>
    <m/>
    <m/>
    <m/>
    <s v="none"/>
    <m/>
    <m/>
    <m/>
    <x v="0"/>
    <m/>
    <x v="0"/>
  </r>
  <r>
    <s v="FRA870004Q4 2020EUR"/>
    <x v="4"/>
    <n v="43573"/>
    <s v="LE PETIT FORESTIER LOCATION"/>
    <n v="870004"/>
    <s v="Q4 2020"/>
    <s v="EUR"/>
    <n v="557.76"/>
    <n v="557.76"/>
    <n v="0"/>
    <n v="557.76"/>
    <n v="0"/>
    <x v="0"/>
    <m/>
    <m/>
    <m/>
    <m/>
    <s v="none"/>
    <m/>
    <m/>
    <m/>
    <x v="0"/>
    <m/>
    <x v="0"/>
  </r>
  <r>
    <s v="FRAFR4GP1271Y 2020EUR"/>
    <x v="4"/>
    <n v="43618"/>
    <s v="GEORGES MONIN"/>
    <s v="FR4GP1271"/>
    <s v="Y 2020"/>
    <s v="EUR"/>
    <n v="11349.96"/>
    <n v="11349.9581"/>
    <n v="1.8999999992956799E-3"/>
    <n v="11349.96"/>
    <n v="0"/>
    <x v="0"/>
    <m/>
    <m/>
    <m/>
    <m/>
    <s v="none"/>
    <m/>
    <m/>
    <m/>
    <x v="0"/>
    <m/>
    <x v="0"/>
  </r>
  <r>
    <s v="FRA2466050Q1 2020EUR"/>
    <x v="4"/>
    <n v="43622"/>
    <s v="TECHNOGYM FRANCE"/>
    <n v="2466050"/>
    <s v="Q1 2020"/>
    <s v="EUR"/>
    <n v="5900.2"/>
    <n v="5900.2"/>
    <n v="0"/>
    <n v="5900.2"/>
    <n v="0"/>
    <x v="0"/>
    <m/>
    <m/>
    <m/>
    <m/>
    <s v="none"/>
    <m/>
    <m/>
    <m/>
    <x v="0"/>
    <m/>
    <x v="0"/>
  </r>
  <r>
    <s v="FRA2466050Q2 2020EUR"/>
    <x v="4"/>
    <n v="43622"/>
    <s v="TECHNOGYM FRANCE"/>
    <n v="2466050"/>
    <s v="Q2 2020"/>
    <s v="EUR"/>
    <n v="970.45"/>
    <n v="970.45"/>
    <n v="0"/>
    <n v="970.45"/>
    <n v="0"/>
    <x v="0"/>
    <m/>
    <m/>
    <m/>
    <m/>
    <s v="none"/>
    <m/>
    <m/>
    <m/>
    <x v="0"/>
    <m/>
    <x v="0"/>
  </r>
  <r>
    <s v="FRA2466050Q3 2020EUR"/>
    <x v="4"/>
    <n v="43622"/>
    <s v="TECHNOGYM FRANCE"/>
    <n v="2466050"/>
    <s v="Q3 2020"/>
    <s v="EUR"/>
    <n v="11693.9"/>
    <n v="11693.9"/>
    <n v="0"/>
    <n v="11693.9"/>
    <n v="0"/>
    <x v="0"/>
    <m/>
    <m/>
    <m/>
    <m/>
    <s v="none"/>
    <m/>
    <m/>
    <m/>
    <x v="0"/>
    <m/>
    <x v="0"/>
  </r>
  <r>
    <s v="FRA2466050Q4 2020EUR"/>
    <x v="4"/>
    <n v="43622"/>
    <s v="TECHNOGYM FRANCE"/>
    <n v="2466050"/>
    <s v="Q4 2020"/>
    <s v="EUR"/>
    <n v="1140.3499999999999"/>
    <n v="1140.3499999999999"/>
    <n v="0"/>
    <n v="1140.3499999999999"/>
    <n v="0"/>
    <x v="0"/>
    <m/>
    <m/>
    <m/>
    <m/>
    <s v="none"/>
    <m/>
    <m/>
    <m/>
    <x v="0"/>
    <m/>
    <x v="0"/>
  </r>
  <r>
    <s v="FRA1130082408Q1 2020EUR"/>
    <x v="4"/>
    <n v="43705"/>
    <s v="ETABLISSEMENT REYNAUD"/>
    <n v="1130082408"/>
    <s v="Q1 2020"/>
    <s v="EUR"/>
    <n v="29954.080000000002"/>
    <n v="29954.080300000001"/>
    <n v="-2.9999999969732E-4"/>
    <n v="29954.080000000002"/>
    <n v="0"/>
    <x v="0"/>
    <m/>
    <m/>
    <m/>
    <m/>
    <s v="none"/>
    <m/>
    <m/>
    <m/>
    <x v="0"/>
    <m/>
    <x v="0"/>
  </r>
  <r>
    <s v="FRA1130082408Q2 2020EUR"/>
    <x v="4"/>
    <n v="43705"/>
    <s v="ETABLISSEMENT REYNAUD"/>
    <n v="1130082408"/>
    <s v="Q2 2020"/>
    <s v="EUR"/>
    <n v="3042.67"/>
    <n v="3042.6687000000002"/>
    <n v="1.29999999990104E-3"/>
    <n v="3042.67"/>
    <n v="0"/>
    <x v="0"/>
    <m/>
    <m/>
    <m/>
    <m/>
    <s v="none"/>
    <m/>
    <m/>
    <m/>
    <x v="0"/>
    <m/>
    <x v="0"/>
  </r>
  <r>
    <s v="FRA1130082408Q3 2020EUR"/>
    <x v="4"/>
    <n v="43705"/>
    <s v="ETABLISSEMENT REYNAUD"/>
    <n v="1130082408"/>
    <s v="Q3 2020"/>
    <s v="EUR"/>
    <n v="21581.15"/>
    <n v="21581.148300000001"/>
    <n v="1.70000000071013E-3"/>
    <n v="21581.15"/>
    <n v="0"/>
    <x v="0"/>
    <m/>
    <m/>
    <m/>
    <m/>
    <s v="none"/>
    <m/>
    <m/>
    <m/>
    <x v="0"/>
    <m/>
    <x v="0"/>
  </r>
  <r>
    <s v="FRA1130082408Q4 2020EUR"/>
    <x v="4"/>
    <n v="43705"/>
    <s v="ETABLISSEMENT REYNAUD"/>
    <n v="1130082408"/>
    <s v="Q4 2020"/>
    <s v="EUR"/>
    <n v="6674.94"/>
    <n v="6674.9414999999999"/>
    <n v="-1.50000000030559E-3"/>
    <n v="6674.94"/>
    <n v="0"/>
    <x v="0"/>
    <m/>
    <m/>
    <m/>
    <m/>
    <s v="none"/>
    <m/>
    <m/>
    <m/>
    <x v="0"/>
    <m/>
    <x v="0"/>
  </r>
  <r>
    <s v="FRA27280011Q2 2020EUR"/>
    <x v="4"/>
    <n v="43711"/>
    <s v="SOPREMA ENTREPRISES"/>
    <n v="27280011"/>
    <s v="Q2 2020"/>
    <s v="EUR"/>
    <n v="1173.1199999999999"/>
    <n v="1173.1257000000001"/>
    <n v="-5.70000000016079E-3"/>
    <n v="1173.1199999999999"/>
    <n v="0"/>
    <x v="0"/>
    <m/>
    <m/>
    <m/>
    <m/>
    <s v="none"/>
    <m/>
    <m/>
    <m/>
    <x v="0"/>
    <m/>
    <x v="0"/>
  </r>
  <r>
    <s v="FRA27280011Q3 2020EUR"/>
    <x v="4"/>
    <n v="43711"/>
    <s v="SOPREMA ENTREPRISES"/>
    <n v="27280011"/>
    <s v="Q3 2020"/>
    <s v="EUR"/>
    <n v="852.84"/>
    <n v="852.84900000000005"/>
    <n v="-9.0000000000145502E-3"/>
    <n v="852.84"/>
    <n v="0"/>
    <x v="0"/>
    <m/>
    <m/>
    <m/>
    <m/>
    <s v="none"/>
    <m/>
    <m/>
    <m/>
    <x v="0"/>
    <m/>
    <x v="0"/>
  </r>
  <r>
    <s v="FRA27280011Q4 2020EUR"/>
    <x v="4"/>
    <n v="43711"/>
    <s v="SOPREMA ENTREPRISES"/>
    <n v="27280011"/>
    <s v="Q4 2020"/>
    <s v="EUR"/>
    <n v="3981.51"/>
    <n v="3981.4958999999999"/>
    <n v="1.41000000003259E-2"/>
    <n v="3981.51"/>
    <n v="0"/>
    <x v="0"/>
    <m/>
    <m/>
    <m/>
    <m/>
    <s v="none"/>
    <m/>
    <m/>
    <m/>
    <x v="0"/>
    <m/>
    <x v="0"/>
  </r>
  <r>
    <s v="FRA26076055Q1 2020EUR"/>
    <x v="4"/>
    <n v="43754"/>
    <s v="REXEL FRANCE"/>
    <n v="26076055"/>
    <s v="Q1 2020"/>
    <s v="EUR"/>
    <n v="49436.61"/>
    <n v="49436.609700000001"/>
    <n v="2.9999999969732E-4"/>
    <n v="49436.61"/>
    <n v="0"/>
    <x v="0"/>
    <m/>
    <m/>
    <m/>
    <m/>
    <s v="none"/>
    <m/>
    <m/>
    <m/>
    <x v="0"/>
    <m/>
    <x v="0"/>
  </r>
  <r>
    <s v="FRA26076055Q2 2020EUR"/>
    <x v="4"/>
    <n v="43754"/>
    <s v="REXEL FRANCE"/>
    <n v="26076055"/>
    <s v="Q2 2020"/>
    <s v="EUR"/>
    <n v="14304.67"/>
    <n v="14304.675800000001"/>
    <n v="-5.8000000008178098E-3"/>
    <n v="14304.67"/>
    <n v="0"/>
    <x v="0"/>
    <m/>
    <m/>
    <m/>
    <m/>
    <s v="none"/>
    <m/>
    <m/>
    <m/>
    <x v="0"/>
    <m/>
    <x v="0"/>
  </r>
  <r>
    <s v="FRA26076055Q3 2020EUR"/>
    <x v="4"/>
    <n v="43754"/>
    <s v="REXEL FRANCE"/>
    <n v="26076055"/>
    <s v="Q3 2020"/>
    <s v="EUR"/>
    <n v="40726.839999999997"/>
    <n v="40726.837200000002"/>
    <n v="2.8000000020256201E-3"/>
    <n v="40726.839999999997"/>
    <n v="0"/>
    <x v="0"/>
    <m/>
    <m/>
    <m/>
    <m/>
    <s v="none"/>
    <m/>
    <m/>
    <m/>
    <x v="0"/>
    <m/>
    <x v="0"/>
  </r>
  <r>
    <s v="FRA26076055Q4 2020EUR"/>
    <x v="4"/>
    <n v="43754"/>
    <s v="REXEL FRANCE"/>
    <n v="26076055"/>
    <s v="Q4 2020"/>
    <s v="EUR"/>
    <n v="36808.19"/>
    <n v="36808.195500000002"/>
    <n v="-5.4999999993015003E-3"/>
    <n v="36808.19"/>
    <n v="0"/>
    <x v="0"/>
    <m/>
    <m/>
    <m/>
    <m/>
    <s v="none"/>
    <m/>
    <m/>
    <m/>
    <x v="0"/>
    <m/>
    <x v="0"/>
  </r>
  <r>
    <s v="FRA2120721968Q1 2020EUR"/>
    <x v="4"/>
    <n v="43797"/>
    <s v="AIMO ARCHITECTURE INTERIEURE"/>
    <n v="2120721968"/>
    <s v="Q1 2020"/>
    <s v="EUR"/>
    <n v="297"/>
    <n v="297"/>
    <n v="0"/>
    <n v="297"/>
    <n v="0"/>
    <x v="0"/>
    <m/>
    <m/>
    <m/>
    <m/>
    <s v="none"/>
    <m/>
    <m/>
    <m/>
    <x v="0"/>
    <m/>
    <x v="0"/>
  </r>
  <r>
    <s v="FRA2120721968Q2 2020EUR"/>
    <x v="4"/>
    <n v="43797"/>
    <s v="AIMO ARCHITECTURE INTERIEURE"/>
    <n v="2120721968"/>
    <s v="Q2 2020"/>
    <s v="EUR"/>
    <n v="631.95000000000005"/>
    <n v="631.95000000000005"/>
    <n v="0"/>
    <n v="631.95000000000005"/>
    <n v="0"/>
    <x v="0"/>
    <m/>
    <m/>
    <m/>
    <m/>
    <s v="none"/>
    <m/>
    <m/>
    <m/>
    <x v="0"/>
    <m/>
    <x v="0"/>
  </r>
  <r>
    <s v="FRA2120721968Q3 2020EUR"/>
    <x v="4"/>
    <n v="43797"/>
    <s v="AIMO ARCHITECTURE INTERIEURE"/>
    <n v="2120721968"/>
    <s v="Q3 2020"/>
    <s v="EUR"/>
    <n v="557.1"/>
    <n v="557.1"/>
    <n v="0"/>
    <n v="557.1"/>
    <n v="0"/>
    <x v="0"/>
    <m/>
    <m/>
    <m/>
    <m/>
    <s v="none"/>
    <m/>
    <m/>
    <m/>
    <x v="0"/>
    <m/>
    <x v="0"/>
  </r>
  <r>
    <s v="FRA2120721968Q4 2020EUR"/>
    <x v="4"/>
    <n v="43797"/>
    <s v="AIMO ARCHITECTURE INTERIEURE"/>
    <n v="2120721968"/>
    <s v="Q4 2020"/>
    <s v="EUR"/>
    <n v="3212.4"/>
    <n v="3212.4"/>
    <n v="0"/>
    <n v="3212.4"/>
    <n v="0"/>
    <x v="0"/>
    <m/>
    <m/>
    <m/>
    <m/>
    <s v="none"/>
    <m/>
    <m/>
    <m/>
    <x v="0"/>
    <m/>
    <x v="0"/>
  </r>
  <r>
    <s v="FRA1553045Q1 2020EUR"/>
    <x v="4"/>
    <n v="43802"/>
    <s v="BACARDI MARTINI FRANCE"/>
    <n v="1553045"/>
    <s v="Q1 2020"/>
    <s v="EUR"/>
    <n v="985.65"/>
    <n v="985.65160000000003"/>
    <n v="-1.6000000000531099E-3"/>
    <n v="985.65"/>
    <n v="0"/>
    <x v="0"/>
    <m/>
    <m/>
    <m/>
    <m/>
    <s v="none"/>
    <m/>
    <m/>
    <m/>
    <x v="0"/>
    <m/>
    <x v="0"/>
  </r>
  <r>
    <s v="FRA1553045Q2 2020EUR"/>
    <x v="4"/>
    <n v="43802"/>
    <s v="BACARDI MARTINI FRANCE"/>
    <n v="1553045"/>
    <s v="Q2 2020"/>
    <s v="EUR"/>
    <n v="125.23"/>
    <n v="125.2328"/>
    <n v="-2.79999999999347E-3"/>
    <n v="125.23"/>
    <n v="0"/>
    <x v="0"/>
    <m/>
    <m/>
    <m/>
    <m/>
    <s v="none"/>
    <m/>
    <m/>
    <m/>
    <x v="0"/>
    <m/>
    <x v="0"/>
  </r>
  <r>
    <s v="FRA1553045Q3 2020EUR"/>
    <x v="4"/>
    <n v="43802"/>
    <s v="BACARDI MARTINI FRANCE"/>
    <n v="1553045"/>
    <s v="Q3 2020"/>
    <s v="EUR"/>
    <n v="1076.97"/>
    <n v="1076.9656"/>
    <n v="4.4000000000323702E-3"/>
    <n v="1076.97"/>
    <n v="0"/>
    <x v="0"/>
    <m/>
    <m/>
    <m/>
    <m/>
    <s v="none"/>
    <m/>
    <m/>
    <m/>
    <x v="0"/>
    <m/>
    <x v="0"/>
  </r>
  <r>
    <s v="FRA1553045Q4 2020EUR"/>
    <x v="4"/>
    <n v="43802"/>
    <s v="BACARDI MARTINI FRANCE"/>
    <n v="1553045"/>
    <s v="Q4 2020"/>
    <s v="EUR"/>
    <n v="239.92"/>
    <n v="239.91679999999999"/>
    <n v="3.19999999999254E-3"/>
    <n v="239.92"/>
    <n v="0"/>
    <x v="0"/>
    <m/>
    <m/>
    <m/>
    <m/>
    <s v="none"/>
    <m/>
    <m/>
    <m/>
    <x v="0"/>
    <m/>
    <x v="0"/>
  </r>
  <r>
    <s v="FRAFR3IISNSNM1476Y 2020EUR"/>
    <x v="4"/>
    <n v="43802"/>
    <s v="BACARDI MARTINI FRANCE"/>
    <s v="FR3IISNSNM1476"/>
    <s v="Y 2020"/>
    <s v="EUR"/>
    <n v="15508.19"/>
    <n v="15508.1893"/>
    <n v="7.00000000506406E-4"/>
    <n v="15508.19"/>
    <n v="0"/>
    <x v="0"/>
    <m/>
    <m/>
    <m/>
    <m/>
    <s v="none"/>
    <m/>
    <m/>
    <m/>
    <x v="0"/>
    <m/>
    <x v="0"/>
  </r>
  <r>
    <s v="FRAFR3MGPS1470Y 2020EUR"/>
    <x v="4"/>
    <n v="43802"/>
    <s v="BACARDI MARTINI FRANCE"/>
    <s v="FR3MGPS1470"/>
    <s v="Y 2020"/>
    <s v="EUR"/>
    <n v="5969.77"/>
    <n v="5969.7727000000004"/>
    <n v="-2.7000000000043599E-3"/>
    <n v="5969.7727000000004"/>
    <n v="-2.7000000000043599E-3"/>
    <x v="0"/>
    <m/>
    <m/>
    <m/>
    <m/>
    <s v="none"/>
    <m/>
    <m/>
    <m/>
    <x v="0"/>
    <m/>
    <x v="0"/>
  </r>
  <r>
    <s v="FRA1181405424Q1 2020EUR"/>
    <x v="4"/>
    <n v="43828"/>
    <s v="COLIN RHD"/>
    <n v="1181405424"/>
    <s v="Q1 2020"/>
    <s v="EUR"/>
    <n v="3009.86"/>
    <n v="3009.8615"/>
    <n v="-1.49999999985084E-3"/>
    <n v="3009.86"/>
    <n v="0"/>
    <x v="0"/>
    <m/>
    <m/>
    <m/>
    <m/>
    <s v="none"/>
    <m/>
    <m/>
    <m/>
    <x v="0"/>
    <m/>
    <x v="0"/>
  </r>
  <r>
    <s v="FRA1181405424Q2 2020EUR"/>
    <x v="4"/>
    <n v="43828"/>
    <s v="COLIN RHD"/>
    <n v="1181405424"/>
    <s v="Q2 2020"/>
    <s v="EUR"/>
    <n v="263.93"/>
    <n v="263.93049999999999"/>
    <n v="-4.9999999998817603E-4"/>
    <n v="263.93"/>
    <n v="0"/>
    <x v="0"/>
    <m/>
    <m/>
    <m/>
    <m/>
    <s v="none"/>
    <m/>
    <m/>
    <m/>
    <x v="0"/>
    <m/>
    <x v="0"/>
  </r>
  <r>
    <s v="FRA1181405424Q3 2020EUR"/>
    <x v="4"/>
    <n v="43828"/>
    <s v="COLIN RHD"/>
    <n v="1181405424"/>
    <s v="Q3 2020"/>
    <s v="EUR"/>
    <n v="2011.47"/>
    <n v="2011.4690000000001"/>
    <n v="9.9999999997635292E-4"/>
    <n v="2011.47"/>
    <n v="0"/>
    <x v="0"/>
    <m/>
    <m/>
    <m/>
    <m/>
    <s v="none"/>
    <m/>
    <m/>
    <m/>
    <x v="0"/>
    <m/>
    <x v="0"/>
  </r>
  <r>
    <s v="FRA1181405424Q4 2020EUR"/>
    <x v="4"/>
    <n v="43828"/>
    <s v="COLIN RHD"/>
    <n v="1181405424"/>
    <s v="Q4 2020"/>
    <s v="EUR"/>
    <n v="914.55"/>
    <n v="914.55"/>
    <n v="0"/>
    <n v="914.55"/>
    <n v="0"/>
    <x v="0"/>
    <m/>
    <m/>
    <m/>
    <m/>
    <s v="none"/>
    <m/>
    <m/>
    <m/>
    <x v="0"/>
    <m/>
    <x v="0"/>
  </r>
  <r>
    <s v="FRA28238004Q1 2020EUR"/>
    <x v="4"/>
    <n v="43961"/>
    <s v="LOOMIS FRANCE"/>
    <n v="28238004"/>
    <s v="Q1 2020"/>
    <s v="EUR"/>
    <n v="5576.91"/>
    <n v="5576.9075999999995"/>
    <n v="2.4000000003070402E-3"/>
    <n v="5576.91"/>
    <n v="0"/>
    <x v="0"/>
    <m/>
    <m/>
    <m/>
    <m/>
    <s v="none"/>
    <m/>
    <m/>
    <m/>
    <x v="0"/>
    <m/>
    <x v="0"/>
  </r>
  <r>
    <s v="FRA28238004Q2 2020EUR"/>
    <x v="4"/>
    <n v="43961"/>
    <s v="LOOMIS FRANCE"/>
    <n v="28238004"/>
    <s v="Q2 2020"/>
    <s v="EUR"/>
    <n v="1756.17"/>
    <n v="1756.1713999999999"/>
    <n v="-1.3999999998759399E-3"/>
    <n v="1756.17"/>
    <n v="0"/>
    <x v="0"/>
    <m/>
    <m/>
    <m/>
    <m/>
    <s v="none"/>
    <m/>
    <m/>
    <m/>
    <x v="0"/>
    <m/>
    <x v="0"/>
  </r>
  <r>
    <s v="FRA28238004Q4 2020EUR"/>
    <x v="4"/>
    <n v="43961"/>
    <s v="LOOMIS FRANCE"/>
    <n v="28238004"/>
    <s v="Q4 2020"/>
    <s v="EUR"/>
    <n v="3404.42"/>
    <n v="3404.4180000000001"/>
    <n v="1.9999999999527002E-3"/>
    <n v="3404.42"/>
    <n v="0"/>
    <x v="0"/>
    <m/>
    <m/>
    <m/>
    <m/>
    <s v="none"/>
    <m/>
    <m/>
    <m/>
    <x v="0"/>
    <m/>
    <x v="0"/>
  </r>
  <r>
    <s v="FRA2184405583Q1 2020EUR"/>
    <x v="4"/>
    <n v="43973"/>
    <s v="DELTA SECURITY SOLUTIONS"/>
    <n v="2184405583"/>
    <s v="Q1 2020"/>
    <s v="EUR"/>
    <n v="2206.14"/>
    <n v="2206.1379999999999"/>
    <n v="1.9999999999527002E-3"/>
    <n v="2206.14"/>
    <n v="0"/>
    <x v="0"/>
    <m/>
    <m/>
    <m/>
    <m/>
    <s v="none"/>
    <m/>
    <m/>
    <m/>
    <x v="0"/>
    <m/>
    <x v="0"/>
  </r>
  <r>
    <s v="FRA2184405583Q2 2020EUR"/>
    <x v="4"/>
    <n v="43973"/>
    <s v="DELTA SECURITY SOLUTIONS"/>
    <n v="2184405583"/>
    <s v="Q2 2020"/>
    <s v="EUR"/>
    <n v="4122.92"/>
    <n v="4122.9155000000001"/>
    <n v="4.5000000000072699E-3"/>
    <n v="4122.92"/>
    <n v="0"/>
    <x v="0"/>
    <m/>
    <m/>
    <m/>
    <m/>
    <s v="none"/>
    <m/>
    <m/>
    <m/>
    <x v="0"/>
    <m/>
    <x v="0"/>
  </r>
  <r>
    <s v="FRA2184405583Q3 2020EUR"/>
    <x v="4"/>
    <n v="43973"/>
    <s v="DELTA SECURITY SOLUTIONS"/>
    <n v="2184405583"/>
    <s v="Q3 2020"/>
    <s v="EUR"/>
    <n v="5151.8"/>
    <n v="5151.8"/>
    <n v="0"/>
    <n v="5151.8"/>
    <n v="0"/>
    <x v="0"/>
    <m/>
    <m/>
    <m/>
    <m/>
    <s v="none"/>
    <m/>
    <m/>
    <m/>
    <x v="0"/>
    <m/>
    <x v="0"/>
  </r>
  <r>
    <s v="FRA2184405583Q4 2020EUR"/>
    <x v="4"/>
    <n v="43973"/>
    <s v="DELTA SECURITY SOLUTIONS"/>
    <n v="2184405583"/>
    <s v="Q4 2020"/>
    <s v="EUR"/>
    <n v="6649.03"/>
    <n v="6649.0339999999997"/>
    <n v="-3.9999999999054099E-3"/>
    <n v="6649.03"/>
    <n v="0"/>
    <x v="0"/>
    <m/>
    <m/>
    <m/>
    <m/>
    <s v="none"/>
    <m/>
    <m/>
    <m/>
    <x v="0"/>
    <m/>
    <x v="0"/>
  </r>
  <r>
    <s v="FRA28315030Q1 2020EUR"/>
    <x v="4"/>
    <n v="44232"/>
    <s v="MEIKO FRANCE SAS"/>
    <n v="28315030"/>
    <s v="Q1 2020"/>
    <s v="EUR"/>
    <n v="6348.72"/>
    <n v="6348.7155000000002"/>
    <n v="4.5000000000072699E-3"/>
    <n v="6348.72"/>
    <n v="0"/>
    <x v="0"/>
    <m/>
    <m/>
    <m/>
    <m/>
    <s v="none"/>
    <m/>
    <m/>
    <m/>
    <x v="0"/>
    <m/>
    <x v="0"/>
  </r>
  <r>
    <s v="FRA28315030Q2 2020EUR"/>
    <x v="4"/>
    <n v="44232"/>
    <s v="MEIKO FRANCE SAS"/>
    <n v="28315030"/>
    <s v="Q2 2020"/>
    <s v="EUR"/>
    <n v="6396.09"/>
    <n v="6396.0875999999998"/>
    <n v="2.4000000003070402E-3"/>
    <n v="6396.09"/>
    <n v="0"/>
    <x v="0"/>
    <m/>
    <m/>
    <m/>
    <m/>
    <s v="none"/>
    <m/>
    <m/>
    <m/>
    <x v="0"/>
    <m/>
    <x v="0"/>
  </r>
  <r>
    <s v="FRA28315030Q4 2020EUR"/>
    <x v="4"/>
    <n v="44232"/>
    <s v="MEIKO FRANCE SAS"/>
    <n v="28315030"/>
    <s v="Q4 2020"/>
    <s v="EUR"/>
    <n v="5290.77"/>
    <n v="5290.7687999999998"/>
    <n v="1.2000000006082701E-3"/>
    <n v="5290.77"/>
    <n v="0"/>
    <x v="0"/>
    <m/>
    <m/>
    <m/>
    <m/>
    <s v="none"/>
    <m/>
    <m/>
    <m/>
    <x v="0"/>
    <m/>
    <x v="0"/>
  </r>
  <r>
    <s v="FRAFR4GP2251Y 2020EUR"/>
    <x v="4"/>
    <n v="44236"/>
    <s v="TOTAL RAFFINAGE MARKETING"/>
    <s v="FR4GP2251"/>
    <s v="Y 2020"/>
    <s v="EUR"/>
    <n v="2704.3132000000001"/>
    <n v="2704.3134"/>
    <n v="-1.99999999949795E-4"/>
    <n v="2704.3132000000001"/>
    <n v="0"/>
    <x v="0"/>
    <m/>
    <m/>
    <m/>
    <m/>
    <s v="none"/>
    <m/>
    <m/>
    <m/>
    <x v="0"/>
    <m/>
    <x v="0"/>
  </r>
  <r>
    <s v="FRA21019Q1 2020EUR"/>
    <x v="4"/>
    <n v="44280"/>
    <s v="GUSTAVE LORENTZ"/>
    <n v="21019"/>
    <s v="Q1 2020"/>
    <s v="EUR"/>
    <n v="1384.59"/>
    <n v="1384.5871999999999"/>
    <n v="2.7999999999792601E-3"/>
    <n v="1384.59"/>
    <n v="0"/>
    <x v="0"/>
    <m/>
    <m/>
    <m/>
    <m/>
    <s v="none"/>
    <m/>
    <m/>
    <m/>
    <x v="0"/>
    <m/>
    <x v="0"/>
  </r>
  <r>
    <s v="FRA21019Q2 2020EUR"/>
    <x v="4"/>
    <n v="44280"/>
    <s v="GUSTAVE LORENTZ"/>
    <n v="21019"/>
    <s v="Q2 2020"/>
    <s v="EUR"/>
    <n v="116.48"/>
    <n v="116.4816"/>
    <n v="-1.59999999999627E-3"/>
    <n v="116.48"/>
    <n v="0"/>
    <x v="0"/>
    <m/>
    <m/>
    <m/>
    <m/>
    <s v="none"/>
    <m/>
    <m/>
    <m/>
    <x v="0"/>
    <m/>
    <x v="0"/>
  </r>
  <r>
    <s v="FRA21019Q3 2020EUR"/>
    <x v="4"/>
    <n v="44280"/>
    <s v="GUSTAVE LORENTZ"/>
    <n v="21019"/>
    <s v="Q3 2020"/>
    <s v="EUR"/>
    <n v="1211.67"/>
    <n v="1211.6687999999999"/>
    <n v="1.2000000001535201E-3"/>
    <n v="1211.67"/>
    <n v="0"/>
    <x v="0"/>
    <m/>
    <m/>
    <m/>
    <m/>
    <s v="none"/>
    <m/>
    <m/>
    <m/>
    <x v="0"/>
    <m/>
    <x v="0"/>
  </r>
  <r>
    <s v="FRA21019Q4 2020EUR"/>
    <x v="4"/>
    <n v="44280"/>
    <s v="GUSTAVE LORENTZ"/>
    <n v="21019"/>
    <s v="Q4 2020"/>
    <s v="EUR"/>
    <n v="762.98"/>
    <n v="762.97919999999999"/>
    <n v="8.0000000002655703E-4"/>
    <n v="762.98"/>
    <n v="0"/>
    <x v="0"/>
    <m/>
    <m/>
    <m/>
    <m/>
    <s v="none"/>
    <m/>
    <m/>
    <m/>
    <x v="0"/>
    <m/>
    <x v="0"/>
  </r>
  <r>
    <s v="FRA29294027Q1 2020EUR"/>
    <x v="4"/>
    <n v="44411"/>
    <s v="JDC"/>
    <n v="29294027"/>
    <s v="Q1 2020"/>
    <s v="EUR"/>
    <n v="12186.79"/>
    <n v="12186.789000000001"/>
    <n v="1.0000000002037201E-3"/>
    <n v="12186.79"/>
    <n v="0"/>
    <x v="0"/>
    <m/>
    <m/>
    <m/>
    <m/>
    <s v="none"/>
    <m/>
    <m/>
    <m/>
    <x v="0"/>
    <m/>
    <x v="0"/>
  </r>
  <r>
    <s v="FRA29294027Q2 2020EUR"/>
    <x v="4"/>
    <n v="44411"/>
    <s v="JDC"/>
    <n v="29294027"/>
    <s v="Q2 2020"/>
    <s v="EUR"/>
    <n v="1589.1"/>
    <n v="1589.0995"/>
    <n v="4.9999999987448897E-4"/>
    <n v="1589.1"/>
    <n v="0"/>
    <x v="0"/>
    <m/>
    <m/>
    <m/>
    <m/>
    <s v="none"/>
    <m/>
    <m/>
    <m/>
    <x v="0"/>
    <m/>
    <x v="0"/>
  </r>
  <r>
    <s v="FRA29294027Q3 2020EUR"/>
    <x v="4"/>
    <n v="44411"/>
    <s v="JDC"/>
    <n v="29294027"/>
    <s v="Q3 2020"/>
    <s v="EUR"/>
    <n v="30055.88"/>
    <n v="30055.879000000001"/>
    <n v="1.0000000002037201E-3"/>
    <n v="30055.88"/>
    <n v="0"/>
    <x v="0"/>
    <m/>
    <m/>
    <m/>
    <m/>
    <s v="none"/>
    <m/>
    <m/>
    <m/>
    <x v="0"/>
    <m/>
    <x v="0"/>
  </r>
  <r>
    <s v="FRA29294027Q4 2020EUR"/>
    <x v="4"/>
    <n v="44411"/>
    <s v="JDC"/>
    <n v="29294027"/>
    <s v="Q4 2020"/>
    <s v="EUR"/>
    <n v="6931.81"/>
    <n v="6931.81"/>
    <n v="0"/>
    <n v="6931.81"/>
    <n v="0"/>
    <x v="0"/>
    <m/>
    <m/>
    <m/>
    <m/>
    <s v="none"/>
    <m/>
    <m/>
    <m/>
    <x v="0"/>
    <m/>
    <x v="0"/>
  </r>
  <r>
    <s v="FRA2160704857Q1 2020EUR"/>
    <x v="4"/>
    <n v="44524"/>
    <s v="LE COMPTOIR DE L'IMAGE"/>
    <n v="2160704857"/>
    <s v="Q1 2020"/>
    <s v="EUR"/>
    <n v="3418.34"/>
    <n v="3418.3445999999999"/>
    <n v="-4.5999999997548002E-3"/>
    <n v="3418.34"/>
    <n v="0"/>
    <x v="0"/>
    <m/>
    <m/>
    <m/>
    <m/>
    <s v="none"/>
    <m/>
    <m/>
    <m/>
    <x v="0"/>
    <m/>
    <x v="0"/>
  </r>
  <r>
    <s v="FRA2160704857Q2 2020EUR"/>
    <x v="4"/>
    <n v="44524"/>
    <s v="LE COMPTOIR DE L'IMAGE"/>
    <n v="2160704857"/>
    <s v="Q2 2020"/>
    <s v="EUR"/>
    <n v="317.22000000000003"/>
    <n v="317.22000000000003"/>
    <n v="0"/>
    <n v="317.22000000000003"/>
    <n v="0"/>
    <x v="0"/>
    <m/>
    <m/>
    <m/>
    <m/>
    <s v="none"/>
    <m/>
    <m/>
    <m/>
    <x v="0"/>
    <m/>
    <x v="0"/>
  </r>
  <r>
    <s v="FRA2160704857Q4 2020EUR"/>
    <x v="4"/>
    <n v="44524"/>
    <s v="LE COMPTOIR DE L'IMAGE"/>
    <n v="2160704857"/>
    <s v="Q4 2020"/>
    <s v="EUR"/>
    <n v="1097.32"/>
    <n v="1097.3232"/>
    <n v="-3.2000000001062199E-3"/>
    <n v="1097.32"/>
    <n v="0"/>
    <x v="0"/>
    <m/>
    <m/>
    <m/>
    <m/>
    <s v="none"/>
    <m/>
    <m/>
    <m/>
    <x v="0"/>
    <m/>
    <x v="0"/>
  </r>
  <r>
    <s v="FRA28314089Q1 2020EUR"/>
    <x v="4"/>
    <n v="44543"/>
    <s v="SOLIA"/>
    <n v="28314089"/>
    <s v="Q1 2020"/>
    <s v="EUR"/>
    <n v="2424.67"/>
    <n v="2424.6680000000001"/>
    <n v="1.9999999999527002E-3"/>
    <n v="2424.67"/>
    <n v="0"/>
    <x v="0"/>
    <m/>
    <m/>
    <m/>
    <m/>
    <s v="none"/>
    <m/>
    <m/>
    <m/>
    <x v="0"/>
    <m/>
    <x v="0"/>
  </r>
  <r>
    <s v="FRA28314089Q2 2020EUR"/>
    <x v="4"/>
    <n v="44543"/>
    <s v="SOLIA"/>
    <n v="28314089"/>
    <s v="Q2 2020"/>
    <s v="EUR"/>
    <n v="5668.61"/>
    <n v="5668.6120000000001"/>
    <n v="-2.0000000004074502E-3"/>
    <n v="5668.61"/>
    <n v="0"/>
    <x v="0"/>
    <m/>
    <m/>
    <m/>
    <m/>
    <s v="none"/>
    <m/>
    <m/>
    <m/>
    <x v="0"/>
    <m/>
    <x v="0"/>
  </r>
  <r>
    <s v="FRA28314089Q3 2020EUR"/>
    <x v="4"/>
    <n v="44543"/>
    <s v="SOLIA"/>
    <n v="28314089"/>
    <s v="Q3 2020"/>
    <s v="EUR"/>
    <n v="8031.25"/>
    <n v="8031.2505000000001"/>
    <n v="-5.0000000010186297E-4"/>
    <n v="8031.25"/>
    <n v="0"/>
    <x v="0"/>
    <m/>
    <m/>
    <m/>
    <m/>
    <s v="none"/>
    <m/>
    <m/>
    <m/>
    <x v="0"/>
    <m/>
    <x v="0"/>
  </r>
  <r>
    <s v="FRA28314089Q4 2020EUR"/>
    <x v="4"/>
    <n v="44543"/>
    <s v="SOLIA"/>
    <n v="28314089"/>
    <s v="Q4 2020"/>
    <s v="EUR"/>
    <n v="5716.07"/>
    <n v="5716.0694999999996"/>
    <n v="5.0000000010186297E-4"/>
    <n v="5716.07"/>
    <n v="0"/>
    <x v="0"/>
    <m/>
    <m/>
    <m/>
    <m/>
    <s v="none"/>
    <m/>
    <m/>
    <m/>
    <x v="0"/>
    <m/>
    <x v="0"/>
  </r>
  <r>
    <s v="FRA2595012Q1 2020EUR"/>
    <x v="4"/>
    <n v="44565"/>
    <s v="SECURITAS FRANCE SARL"/>
    <n v="2595012"/>
    <s v="Q1 2020"/>
    <s v="EUR"/>
    <n v="7292.9"/>
    <n v="7292.9008000000003"/>
    <n v="-8.0000000070867795E-4"/>
    <n v="7292.9"/>
    <n v="0"/>
    <x v="0"/>
    <m/>
    <m/>
    <m/>
    <m/>
    <s v="none"/>
    <m/>
    <m/>
    <m/>
    <x v="0"/>
    <m/>
    <x v="0"/>
  </r>
  <r>
    <s v="FRA2595012Q2 2020EUR"/>
    <x v="4"/>
    <n v="44565"/>
    <s v="SECURITAS FRANCE SARL"/>
    <n v="2595012"/>
    <s v="Q2 2020"/>
    <s v="EUR"/>
    <n v="7226.86"/>
    <n v="7226.8621999999996"/>
    <n v="-2.1999999999025E-3"/>
    <n v="7226.86"/>
    <n v="0"/>
    <x v="0"/>
    <m/>
    <m/>
    <m/>
    <m/>
    <s v="none"/>
    <m/>
    <m/>
    <m/>
    <x v="0"/>
    <m/>
    <x v="0"/>
  </r>
  <r>
    <s v="FRA2595012Q3 2020EUR"/>
    <x v="4"/>
    <n v="44565"/>
    <s v="SECURITAS FRANCE SARL"/>
    <n v="2595012"/>
    <s v="Q3 2020"/>
    <s v="EUR"/>
    <n v="7458.76"/>
    <n v="7458.7538000000004"/>
    <n v="6.1999999998079104E-3"/>
    <n v="7458.76"/>
    <n v="0"/>
    <x v="0"/>
    <m/>
    <m/>
    <m/>
    <m/>
    <s v="none"/>
    <m/>
    <m/>
    <m/>
    <x v="0"/>
    <m/>
    <x v="0"/>
  </r>
  <r>
    <s v="FRA2595012Q4 2020EUR"/>
    <x v="4"/>
    <n v="44565"/>
    <s v="SECURITAS FRANCE SARL"/>
    <n v="2595012"/>
    <s v="Q4 2020"/>
    <s v="EUR"/>
    <n v="5983.3"/>
    <n v="5983.2993999999999"/>
    <n v="6.0000000030413503E-4"/>
    <n v="5983.3"/>
    <n v="0"/>
    <x v="0"/>
    <m/>
    <m/>
    <m/>
    <m/>
    <s v="none"/>
    <m/>
    <m/>
    <m/>
    <x v="0"/>
    <m/>
    <x v="0"/>
  </r>
  <r>
    <s v="FRA1181005805Q1 2020EUR"/>
    <x v="4"/>
    <n v="44594"/>
    <s v="NESPRESSO FRANCE"/>
    <n v="1181005805"/>
    <s v="Q1 2020"/>
    <s v="EUR"/>
    <n v="131026.3"/>
    <n v="131026.264"/>
    <n v="3.6000000007334103E-2"/>
    <n v="131026.3"/>
    <n v="0"/>
    <x v="0"/>
    <m/>
    <m/>
    <m/>
    <m/>
    <s v="none"/>
    <m/>
    <m/>
    <m/>
    <x v="0"/>
    <m/>
    <x v="0"/>
  </r>
  <r>
    <s v="FRA1181005805Q2 2020EUR"/>
    <x v="4"/>
    <n v="44594"/>
    <s v="NESPRESSO FRANCE"/>
    <n v="1181005805"/>
    <s v="Q2 2020"/>
    <s v="EUR"/>
    <n v="17396.22"/>
    <n v="17396.223000000002"/>
    <n v="-3.00000000061118E-3"/>
    <n v="17396.22"/>
    <n v="0"/>
    <x v="0"/>
    <m/>
    <m/>
    <m/>
    <m/>
    <s v="none"/>
    <m/>
    <m/>
    <m/>
    <x v="0"/>
    <m/>
    <x v="0"/>
  </r>
  <r>
    <s v="FRA1181005805Q3 2020EUR"/>
    <x v="4"/>
    <n v="44594"/>
    <s v="NESPRESSO FRANCE"/>
    <n v="1181005805"/>
    <s v="Q3 2020"/>
    <s v="EUR"/>
    <n v="102828.77"/>
    <n v="102828.76700000001"/>
    <n v="2.9999999969731999E-3"/>
    <n v="102828.77"/>
    <n v="0"/>
    <x v="0"/>
    <m/>
    <m/>
    <m/>
    <m/>
    <s v="none"/>
    <m/>
    <m/>
    <m/>
    <x v="0"/>
    <m/>
    <x v="0"/>
  </r>
  <r>
    <s v="FRA1181005805Q4 2020EUR"/>
    <x v="4"/>
    <n v="44594"/>
    <s v="NESPRESSO FRANCE"/>
    <n v="1181005805"/>
    <s v="Q4 2020"/>
    <s v="EUR"/>
    <n v="49047.89"/>
    <n v="49047.894"/>
    <n v="-4.0000000008149003E-3"/>
    <n v="49047.89"/>
    <n v="0"/>
    <x v="0"/>
    <m/>
    <m/>
    <m/>
    <m/>
    <s v="none"/>
    <m/>
    <m/>
    <m/>
    <x v="0"/>
    <m/>
    <x v="0"/>
  </r>
  <r>
    <s v="FRA1160154736Q1 2020EUR"/>
    <x v="4"/>
    <n v="44634"/>
    <s v="FOODEX"/>
    <n v="1160154736"/>
    <s v="Q1 2020"/>
    <s v="EUR"/>
    <n v="2639.82"/>
    <n v="2639.8240000000001"/>
    <n v="-3.9999999999054099E-3"/>
    <n v="2639.82"/>
    <n v="0"/>
    <x v="0"/>
    <m/>
    <m/>
    <m/>
    <m/>
    <s v="none"/>
    <m/>
    <m/>
    <m/>
    <x v="0"/>
    <m/>
    <x v="0"/>
  </r>
  <r>
    <s v="FRA1160154736Q2 2020EUR"/>
    <x v="4"/>
    <n v="44634"/>
    <s v="FOODEX"/>
    <n v="1160154736"/>
    <s v="Q2 2020"/>
    <s v="EUR"/>
    <n v="567.67999999999995"/>
    <n v="567.67849999999999"/>
    <n v="1.4999999999645199E-3"/>
    <n v="567.67999999999995"/>
    <n v="0"/>
    <x v="0"/>
    <m/>
    <m/>
    <m/>
    <m/>
    <s v="none"/>
    <m/>
    <m/>
    <m/>
    <x v="0"/>
    <m/>
    <x v="0"/>
  </r>
  <r>
    <s v="FRA1160154736Q3 2020EUR"/>
    <x v="4"/>
    <n v="44634"/>
    <s v="FOODEX"/>
    <n v="1160154736"/>
    <s v="Q3 2020"/>
    <s v="EUR"/>
    <n v="2722.17"/>
    <n v="2722.17"/>
    <n v="0"/>
    <n v="2722.17"/>
    <n v="0"/>
    <x v="0"/>
    <m/>
    <m/>
    <m/>
    <m/>
    <s v="none"/>
    <m/>
    <m/>
    <m/>
    <x v="0"/>
    <m/>
    <x v="0"/>
  </r>
  <r>
    <s v="FRA1160154736Q4 2020EUR"/>
    <x v="4"/>
    <n v="44634"/>
    <s v="FOODEX"/>
    <n v="1160154736"/>
    <s v="Q4 2020"/>
    <s v="EUR"/>
    <n v="999.24"/>
    <n v="999.2405"/>
    <n v="-4.9999999998817603E-4"/>
    <n v="999.24"/>
    <n v="0"/>
    <x v="0"/>
    <m/>
    <m/>
    <m/>
    <m/>
    <s v="none"/>
    <m/>
    <m/>
    <m/>
    <x v="0"/>
    <m/>
    <x v="0"/>
  </r>
  <r>
    <s v="FRAFR4GP2450Y 2020EUR"/>
    <x v="4"/>
    <n v="44647"/>
    <s v="ARIUS"/>
    <s v="FR4GP2450"/>
    <s v="Y 2020"/>
    <s v="EUR"/>
    <n v="4491.4799999999996"/>
    <n v="4491.4826000000003"/>
    <n v="-2.60000000071158E-3"/>
    <n v="4491.4799999999996"/>
    <n v="0"/>
    <x v="0"/>
    <m/>
    <m/>
    <m/>
    <m/>
    <s v="none"/>
    <m/>
    <m/>
    <m/>
    <x v="0"/>
    <m/>
    <x v="0"/>
  </r>
  <r>
    <s v="FRA110005165Q1 2020EUR"/>
    <x v="4"/>
    <n v="44650"/>
    <s v="ADVINI - JEAN-JEAN SA - VIGNERONS &amp; PASSIONS"/>
    <n v="110005165"/>
    <s v="Q1 2020"/>
    <s v="EUR"/>
    <n v="17777.07"/>
    <n v="17777.071899999999"/>
    <n v="-1.8999999992956799E-3"/>
    <n v="17777.07"/>
    <n v="0"/>
    <x v="0"/>
    <m/>
    <m/>
    <m/>
    <m/>
    <s v="none"/>
    <m/>
    <m/>
    <m/>
    <x v="0"/>
    <m/>
    <x v="0"/>
  </r>
  <r>
    <s v="FRA110005165Q2 2020EUR"/>
    <x v="4"/>
    <n v="44650"/>
    <s v="ADVINI - JEAN-JEAN SA - VIGNERONS &amp; PASSIONS"/>
    <n v="110005165"/>
    <s v="Q2 2020"/>
    <s v="EUR"/>
    <n v="2189.1"/>
    <n v="2189.1016"/>
    <n v="-1.6000000000531099E-3"/>
    <n v="2189.1"/>
    <n v="0"/>
    <x v="0"/>
    <m/>
    <m/>
    <m/>
    <m/>
    <s v="none"/>
    <m/>
    <m/>
    <m/>
    <x v="0"/>
    <m/>
    <x v="0"/>
  </r>
  <r>
    <s v="FRA110005165Q3 2020EUR"/>
    <x v="4"/>
    <n v="44650"/>
    <s v="ADVINI - JEAN-JEAN SA - VIGNERONS &amp; PASSIONS"/>
    <n v="110005165"/>
    <s v="Q3 2020"/>
    <s v="EUR"/>
    <n v="16083.9"/>
    <n v="16083.9049"/>
    <n v="-4.8999999999068599E-3"/>
    <n v="16083.9"/>
    <n v="0"/>
    <x v="0"/>
    <m/>
    <m/>
    <m/>
    <m/>
    <s v="none"/>
    <m/>
    <m/>
    <m/>
    <x v="0"/>
    <m/>
    <x v="0"/>
  </r>
  <r>
    <s v="FRA110005165Q4 2020EUR"/>
    <x v="4"/>
    <n v="44650"/>
    <s v="ADVINI - JEAN-JEAN SA - VIGNERONS &amp; PASSIONS"/>
    <n v="110005165"/>
    <s v="Q4 2020"/>
    <s v="EUR"/>
    <n v="5843.28"/>
    <n v="5843.2815000000001"/>
    <n v="-1.50000000030559E-3"/>
    <n v="5843.28"/>
    <n v="0"/>
    <x v="0"/>
    <m/>
    <m/>
    <m/>
    <m/>
    <s v="none"/>
    <m/>
    <m/>
    <m/>
    <x v="0"/>
    <m/>
    <x v="0"/>
  </r>
  <r>
    <s v="FRA1551042Q1 2020EUR"/>
    <x v="4"/>
    <n v="44682"/>
    <s v="ACHILLE BERTRAND"/>
    <n v="1551042"/>
    <s v="Q1 2020"/>
    <s v="EUR"/>
    <n v="36412.15"/>
    <n v="36412.154399999999"/>
    <n v="-4.3999999979860097E-3"/>
    <n v="36412.15"/>
    <n v="0"/>
    <x v="0"/>
    <m/>
    <m/>
    <m/>
    <m/>
    <s v="none"/>
    <m/>
    <m/>
    <m/>
    <x v="0"/>
    <m/>
    <x v="0"/>
  </r>
  <r>
    <s v="FRA1551042Q2 2020EUR"/>
    <x v="4"/>
    <n v="44682"/>
    <s v="ACHILLE BERTRAND"/>
    <n v="1551042"/>
    <s v="Q2 2020"/>
    <s v="EUR"/>
    <n v="8360.33"/>
    <n v="8360.3271999999997"/>
    <n v="2.8000000002066298E-3"/>
    <n v="8360.33"/>
    <n v="0"/>
    <x v="0"/>
    <m/>
    <m/>
    <m/>
    <m/>
    <s v="none"/>
    <m/>
    <m/>
    <m/>
    <x v="0"/>
    <m/>
    <x v="0"/>
  </r>
  <r>
    <s v="FRA1551042Q3 2020EUR"/>
    <x v="4"/>
    <n v="44682"/>
    <s v="ACHILLE BERTRAND"/>
    <n v="1551042"/>
    <s v="Q3 2020"/>
    <s v="EUR"/>
    <n v="45533.56"/>
    <n v="45533.562400000003"/>
    <n v="-2.4000000048545098E-3"/>
    <n v="45533.56"/>
    <n v="0"/>
    <x v="0"/>
    <m/>
    <m/>
    <m/>
    <m/>
    <s v="none"/>
    <m/>
    <m/>
    <m/>
    <x v="0"/>
    <m/>
    <x v="0"/>
  </r>
  <r>
    <s v="FRA1551042Q4 2020EUR"/>
    <x v="4"/>
    <n v="44682"/>
    <s v="ACHILLE BERTRAND"/>
    <n v="1551042"/>
    <s v="Q4 2020"/>
    <s v="EUR"/>
    <n v="16168.41"/>
    <n v="16168.407999999999"/>
    <n v="2.0000000004074502E-3"/>
    <n v="16168.41"/>
    <n v="0"/>
    <x v="0"/>
    <m/>
    <m/>
    <m/>
    <m/>
    <s v="none"/>
    <m/>
    <m/>
    <m/>
    <x v="0"/>
    <m/>
    <x v="0"/>
  </r>
  <r>
    <s v="FRA19218007Q1 2020EUR"/>
    <x v="4"/>
    <n v="44685"/>
    <s v="LANSON INTERNATIONAL DIFFUSION"/>
    <n v="19218007"/>
    <s v="Q1 2020"/>
    <s v="EUR"/>
    <n v="5503"/>
    <n v="5503.0034999999998"/>
    <n v="-3.49999999980354E-3"/>
    <n v="5503"/>
    <n v="0"/>
    <x v="0"/>
    <m/>
    <m/>
    <m/>
    <m/>
    <s v="none"/>
    <m/>
    <m/>
    <m/>
    <x v="0"/>
    <m/>
    <x v="0"/>
  </r>
  <r>
    <s v="FRA19218007Q2 2020EUR"/>
    <x v="4"/>
    <n v="44685"/>
    <s v="LANSON INTERNATIONAL DIFFUSION"/>
    <n v="19218007"/>
    <s v="Q2 2020"/>
    <s v="EUR"/>
    <n v="215.98"/>
    <n v="215.98050000000001"/>
    <n v="-5.0000000001659795E-4"/>
    <n v="215.98"/>
    <n v="0"/>
    <x v="0"/>
    <m/>
    <m/>
    <m/>
    <m/>
    <s v="none"/>
    <m/>
    <m/>
    <m/>
    <x v="0"/>
    <m/>
    <x v="0"/>
  </r>
  <r>
    <s v="FRA19218007Q3 2020EUR"/>
    <x v="4"/>
    <n v="44685"/>
    <s v="LANSON INTERNATIONAL DIFFUSION"/>
    <n v="19218007"/>
    <s v="Q3 2020"/>
    <s v="EUR"/>
    <n v="3316.43"/>
    <n v="3316.4259999999999"/>
    <n v="3.9999999999054099E-3"/>
    <n v="3316.43"/>
    <n v="0"/>
    <x v="0"/>
    <m/>
    <m/>
    <m/>
    <m/>
    <s v="none"/>
    <m/>
    <m/>
    <m/>
    <x v="0"/>
    <m/>
    <x v="0"/>
  </r>
  <r>
    <s v="FRA19218007Q4 2020EUR"/>
    <x v="4"/>
    <n v="44685"/>
    <s v="LANSON INTERNATIONAL DIFFUSION"/>
    <n v="19218007"/>
    <s v="Q4 2020"/>
    <s v="EUR"/>
    <n v="1182.83"/>
    <n v="1182.8285000000001"/>
    <n v="1.49999999985084E-3"/>
    <n v="1182.83"/>
    <n v="0"/>
    <x v="0"/>
    <m/>
    <m/>
    <m/>
    <m/>
    <s v="none"/>
    <m/>
    <m/>
    <m/>
    <x v="0"/>
    <m/>
    <x v="0"/>
  </r>
  <r>
    <s v="FRAFR3NSNM1575Y 2020EUR"/>
    <x v="4"/>
    <n v="44685"/>
    <s v="LANSON INTERNATIONAL DIFFUSION"/>
    <s v="FR3NSNM1575"/>
    <s v="Y 2020"/>
    <s v="EUR"/>
    <n v="6357.64"/>
    <n v="6357.6360000000004"/>
    <n v="3.9999999999054099E-3"/>
    <n v="6357.64"/>
    <n v="0"/>
    <x v="0"/>
    <m/>
    <m/>
    <m/>
    <m/>
    <s v="none"/>
    <m/>
    <m/>
    <m/>
    <x v="0"/>
    <m/>
    <x v="0"/>
  </r>
  <r>
    <s v="FRA1140053286Q1 2020EUR"/>
    <x v="4"/>
    <n v="44702"/>
    <s v="ROSELINE DIFFUSION"/>
    <n v="1140053286"/>
    <s v="Q1 2020"/>
    <s v="EUR"/>
    <n v="1053.5899999999999"/>
    <n v="1053.585"/>
    <n v="4.9999999998817596E-3"/>
    <n v="1053.5899999999999"/>
    <n v="0"/>
    <x v="0"/>
    <m/>
    <m/>
    <m/>
    <m/>
    <s v="none"/>
    <m/>
    <m/>
    <m/>
    <x v="0"/>
    <m/>
    <x v="0"/>
  </r>
  <r>
    <s v="FRA1140053286Q2 2020EUR"/>
    <x v="4"/>
    <n v="44702"/>
    <s v="ROSELINE DIFFUSION"/>
    <n v="1140053286"/>
    <s v="Q2 2020"/>
    <s v="EUR"/>
    <n v="379.8"/>
    <n v="379.79500000000002"/>
    <n v="4.9999999999954499E-3"/>
    <n v="379.8"/>
    <n v="0"/>
    <x v="0"/>
    <m/>
    <m/>
    <m/>
    <m/>
    <s v="none"/>
    <m/>
    <m/>
    <m/>
    <x v="0"/>
    <m/>
    <x v="0"/>
  </r>
  <r>
    <s v="FRA1140053286Q3 2020EUR"/>
    <x v="4"/>
    <n v="44702"/>
    <s v="ROSELINE DIFFUSION"/>
    <n v="1140053286"/>
    <s v="Q3 2020"/>
    <s v="EUR"/>
    <n v="1926.21"/>
    <n v="1926.21"/>
    <n v="0"/>
    <n v="1926.21"/>
    <n v="0"/>
    <x v="0"/>
    <m/>
    <m/>
    <m/>
    <m/>
    <s v="none"/>
    <m/>
    <m/>
    <m/>
    <x v="0"/>
    <m/>
    <x v="0"/>
  </r>
  <r>
    <s v="FRA1140053286Q4 2020EUR"/>
    <x v="4"/>
    <n v="44702"/>
    <s v="ROSELINE DIFFUSION"/>
    <n v="1140053286"/>
    <s v="Q4 2020"/>
    <s v="EUR"/>
    <n v="148.53"/>
    <n v="148.52500000000001"/>
    <n v="4.9999999999954499E-3"/>
    <n v="148.53"/>
    <n v="0"/>
    <x v="0"/>
    <m/>
    <m/>
    <m/>
    <m/>
    <s v="none"/>
    <m/>
    <m/>
    <m/>
    <x v="0"/>
    <m/>
    <x v="0"/>
  </r>
  <r>
    <s v="FRA2197206322Q1 2020EUR"/>
    <x v="4"/>
    <n v="44711"/>
    <s v="LASA"/>
    <n v="2197206322"/>
    <s v="Q1 2020"/>
    <s v="EUR"/>
    <n v="199.5"/>
    <n v="199.5"/>
    <n v="0"/>
    <n v="199.5"/>
    <n v="0"/>
    <x v="0"/>
    <m/>
    <m/>
    <m/>
    <m/>
    <s v="none"/>
    <m/>
    <m/>
    <m/>
    <x v="0"/>
    <m/>
    <x v="0"/>
  </r>
  <r>
    <s v="FRA2197206322Q2 2020EUR"/>
    <x v="4"/>
    <n v="44711"/>
    <s v="LASA"/>
    <n v="2197206322"/>
    <s v="Q2 2020"/>
    <s v="EUR"/>
    <n v="235.98"/>
    <n v="235.98"/>
    <n v="0"/>
    <n v="235.98"/>
    <n v="0"/>
    <x v="0"/>
    <m/>
    <m/>
    <m/>
    <m/>
    <s v="none"/>
    <m/>
    <m/>
    <m/>
    <x v="0"/>
    <m/>
    <x v="0"/>
  </r>
  <r>
    <s v="FRA2197206322Q3 2020EUR"/>
    <x v="4"/>
    <n v="44711"/>
    <s v="LASA"/>
    <n v="2197206322"/>
    <s v="Q3 2020"/>
    <s v="EUR"/>
    <n v="447.86"/>
    <n v="447.86399999999998"/>
    <n v="-3.9999999999622499E-3"/>
    <n v="447.86"/>
    <n v="0"/>
    <x v="0"/>
    <m/>
    <m/>
    <m/>
    <m/>
    <s v="none"/>
    <m/>
    <m/>
    <m/>
    <x v="0"/>
    <m/>
    <x v="0"/>
  </r>
  <r>
    <s v="FRA2197206322Q4 2020EUR"/>
    <x v="4"/>
    <n v="44711"/>
    <s v="LASA"/>
    <n v="2197206322"/>
    <s v="Q4 2020"/>
    <s v="EUR"/>
    <n v="199.76"/>
    <n v="199.7568"/>
    <n v="3.19999999999254E-3"/>
    <n v="199.76"/>
    <n v="0"/>
    <x v="0"/>
    <m/>
    <m/>
    <m/>
    <m/>
    <s v="none"/>
    <m/>
    <m/>
    <m/>
    <x v="0"/>
    <m/>
    <x v="0"/>
  </r>
  <r>
    <s v="FRA1453009Q1 2020EUR"/>
    <x v="4"/>
    <n v="44717"/>
    <s v="VRANKEN POMMERY MONOPOLE"/>
    <n v="1453009"/>
    <s v="Q1 2020"/>
    <s v="EUR"/>
    <n v="444.64"/>
    <n v="444.64"/>
    <n v="0"/>
    <n v="444.64"/>
    <n v="0"/>
    <x v="0"/>
    <m/>
    <m/>
    <m/>
    <m/>
    <s v="none"/>
    <m/>
    <m/>
    <m/>
    <x v="0"/>
    <m/>
    <x v="0"/>
  </r>
  <r>
    <s v="FRA1453009Q2 2020EUR"/>
    <x v="4"/>
    <n v="44717"/>
    <s v="VRANKEN POMMERY MONOPOLE"/>
    <n v="1453009"/>
    <s v="Q2 2020"/>
    <s v="EUR"/>
    <n v="102.44"/>
    <n v="102.44"/>
    <n v="0"/>
    <n v="102.44"/>
    <n v="0"/>
    <x v="0"/>
    <m/>
    <m/>
    <m/>
    <m/>
    <s v="none"/>
    <m/>
    <m/>
    <m/>
    <x v="0"/>
    <m/>
    <x v="0"/>
  </r>
  <r>
    <s v="FRA1453009Q3 2020EUR"/>
    <x v="4"/>
    <n v="44717"/>
    <s v="VRANKEN POMMERY MONOPOLE"/>
    <n v="1453009"/>
    <s v="Q3 2020"/>
    <s v="EUR"/>
    <n v="1000"/>
    <n v="1000"/>
    <n v="0"/>
    <n v="1000"/>
    <n v="0"/>
    <x v="0"/>
    <m/>
    <m/>
    <m/>
    <m/>
    <s v="none"/>
    <m/>
    <m/>
    <m/>
    <x v="0"/>
    <m/>
    <x v="0"/>
  </r>
  <r>
    <s v="FRA1453009Q4 2020EUR"/>
    <x v="4"/>
    <n v="44717"/>
    <s v="VRANKEN POMMERY MONOPOLE"/>
    <n v="1453009"/>
    <s v="Q4 2020"/>
    <s v="EUR"/>
    <n v="673.4"/>
    <n v="673.4"/>
    <n v="0"/>
    <n v="673.4"/>
    <n v="0"/>
    <x v="0"/>
    <m/>
    <m/>
    <m/>
    <m/>
    <s v="none"/>
    <m/>
    <m/>
    <m/>
    <x v="0"/>
    <m/>
    <x v="0"/>
  </r>
  <r>
    <s v="FRAFR3IIS1666Y 2020EUR"/>
    <x v="4"/>
    <n v="44717"/>
    <s v="VRANKEN POMMERY MONOPOLE"/>
    <s v="FR3IIS1666"/>
    <s v="Y 2020"/>
    <s v="EUR"/>
    <n v="2274.6"/>
    <n v="2274.6"/>
    <n v="0"/>
    <n v="2274.6"/>
    <n v="0"/>
    <x v="0"/>
    <m/>
    <m/>
    <m/>
    <m/>
    <s v="none"/>
    <m/>
    <m/>
    <m/>
    <x v="0"/>
    <m/>
    <x v="0"/>
  </r>
  <r>
    <s v="FRA4053Q1 2020EUR"/>
    <x v="4"/>
    <n v="44727"/>
    <s v="LESAGE ET FILS SARL"/>
    <n v="4053"/>
    <s v="Q1 2020"/>
    <s v="EUR"/>
    <n v="10140.0999999999"/>
    <n v="10140.1018"/>
    <n v="-1.80000000182189E-3"/>
    <n v="10140.0999999999"/>
    <n v="0"/>
    <x v="0"/>
    <m/>
    <m/>
    <m/>
    <m/>
    <s v="none"/>
    <m/>
    <m/>
    <m/>
    <x v="0"/>
    <m/>
    <x v="0"/>
  </r>
  <r>
    <s v="FRA4053Q2 2020EUR"/>
    <x v="4"/>
    <n v="44727"/>
    <s v="LESAGE ET FILS SARL"/>
    <n v="4053"/>
    <s v="Q2 2020"/>
    <s v="EUR"/>
    <n v="1544.77"/>
    <n v="1544.7677000000001"/>
    <n v="2.2999999998774001E-3"/>
    <n v="1544.77"/>
    <n v="0"/>
    <x v="0"/>
    <m/>
    <m/>
    <m/>
    <m/>
    <s v="none"/>
    <m/>
    <m/>
    <m/>
    <x v="0"/>
    <m/>
    <x v="0"/>
  </r>
  <r>
    <s v="FRA4053Q3 2020EUR"/>
    <x v="4"/>
    <n v="44727"/>
    <s v="LESAGE ET FILS SARL"/>
    <n v="4053"/>
    <s v="Q3 2020"/>
    <s v="EUR"/>
    <n v="6550.17"/>
    <n v="6550.1695"/>
    <n v="5.0000000010186297E-4"/>
    <n v="6550.17"/>
    <n v="0"/>
    <x v="0"/>
    <m/>
    <m/>
    <m/>
    <m/>
    <s v="none"/>
    <m/>
    <m/>
    <m/>
    <x v="0"/>
    <m/>
    <x v="0"/>
  </r>
  <r>
    <s v="FRA4053Q4 2020EUR"/>
    <x v="4"/>
    <n v="44727"/>
    <s v="LESAGE ET FILS SARL"/>
    <n v="4053"/>
    <s v="Q4 2020"/>
    <s v="EUR"/>
    <n v="1964.13"/>
    <n v="1964.1293000000001"/>
    <n v="7.0000000005165897E-4"/>
    <n v="1964.13"/>
    <n v="0"/>
    <x v="0"/>
    <m/>
    <m/>
    <m/>
    <m/>
    <s v="none"/>
    <m/>
    <m/>
    <m/>
    <x v="0"/>
    <m/>
    <x v="0"/>
  </r>
  <r>
    <s v="FRAFR4GP1682Y 2020EUR"/>
    <x v="4"/>
    <n v="44727"/>
    <s v="LESAGE ET FILS SARL"/>
    <s v="FR4GP1682"/>
    <s v="Y 2020"/>
    <s v="EUR"/>
    <n v="-1373.1"/>
    <n v="-1373.037"/>
    <n v="-6.3000000002148199E-2"/>
    <n v="-1373.1"/>
    <n v="0"/>
    <x v="0"/>
    <m/>
    <m/>
    <m/>
    <m/>
    <s v="none"/>
    <m/>
    <m/>
    <m/>
    <x v="0"/>
    <m/>
    <x v="0"/>
  </r>
  <r>
    <s v="FRA900083Q1 2020EUR"/>
    <x v="4"/>
    <n v="44729"/>
    <s v="S.E.T. ENVIRONNEMENT (SOCIETE D'EXTRACTION ET DE TRAITEMENT)"/>
    <n v="900083"/>
    <s v="Q1 2020"/>
    <s v="EUR"/>
    <n v="15546.9"/>
    <n v="15546.905500000001"/>
    <n v="-5.5000000011204897E-3"/>
    <n v="15546.9"/>
    <n v="0"/>
    <x v="0"/>
    <m/>
    <m/>
    <m/>
    <m/>
    <s v="none"/>
    <m/>
    <m/>
    <m/>
    <x v="0"/>
    <m/>
    <x v="0"/>
  </r>
  <r>
    <s v="FRA900083Q2 2020EUR"/>
    <x v="4"/>
    <n v="44729"/>
    <s v="S.E.T. ENVIRONNEMENT (SOCIETE D'EXTRACTION ET DE TRAITEMENT)"/>
    <n v="900083"/>
    <s v="Q2 2020"/>
    <s v="EUR"/>
    <n v="7820"/>
    <n v="7819.9859999999999"/>
    <n v="1.4000000000123599E-2"/>
    <n v="7820"/>
    <n v="0"/>
    <x v="0"/>
    <m/>
    <m/>
    <m/>
    <m/>
    <s v="none"/>
    <m/>
    <m/>
    <m/>
    <x v="0"/>
    <m/>
    <x v="0"/>
  </r>
  <r>
    <s v="FRA900083Q3 2020EUR"/>
    <x v="4"/>
    <n v="44729"/>
    <s v="S.E.T. ENVIRONNEMENT (SOCIETE D'EXTRACTION ET DE TRAITEMENT)"/>
    <n v="900083"/>
    <s v="Q3 2020"/>
    <s v="EUR"/>
    <n v="33.1"/>
    <n v="33.104500000000002"/>
    <n v="-4.5000000000001697E-3"/>
    <n v="33.1"/>
    <n v="0"/>
    <x v="0"/>
    <m/>
    <m/>
    <m/>
    <m/>
    <s v="none"/>
    <m/>
    <m/>
    <m/>
    <x v="0"/>
    <m/>
    <x v="0"/>
  </r>
  <r>
    <s v="FRA900083Q4 2020EUR"/>
    <x v="4"/>
    <n v="44729"/>
    <s v="S.E.T. ENVIRONNEMENT (SOCIETE D'EXTRACTION ET DE TRAITEMENT)"/>
    <n v="900083"/>
    <s v="Q4 2020"/>
    <s v="EUR"/>
    <n v="1782.9"/>
    <n v="1782.9190000000001"/>
    <n v="-1.9000000000005401E-2"/>
    <n v="1782.9"/>
    <n v="0"/>
    <x v="0"/>
    <m/>
    <m/>
    <m/>
    <m/>
    <s v="none"/>
    <m/>
    <m/>
    <m/>
    <x v="0"/>
    <m/>
    <x v="0"/>
  </r>
  <r>
    <s v="FRA2196406485 MAINTENANCEQ1 2020EUR"/>
    <x v="4"/>
    <n v="44769"/>
    <s v="SYSTEME DE SECURITE INCENDIE SERVICE"/>
    <s v="2196406485 MAINTENANCE "/>
    <s v="Q1 2020"/>
    <s v="EUR"/>
    <n v="5170.54"/>
    <n v="5170.5370000000003"/>
    <n v="2.9999999997016801E-3"/>
    <n v="5170.54"/>
    <n v="0"/>
    <x v="0"/>
    <m/>
    <m/>
    <m/>
    <m/>
    <s v="none"/>
    <m/>
    <m/>
    <m/>
    <x v="0"/>
    <m/>
    <x v="0"/>
  </r>
  <r>
    <s v="FRA2196406485 MAINTENANCEQ2 2020EUR"/>
    <x v="4"/>
    <n v="44769"/>
    <s v="SYSTEME DE SECURITE INCENDIE SERVICE"/>
    <s v="2196406485 MAINTENANCE "/>
    <s v="Q2 2020"/>
    <s v="EUR"/>
    <n v="6584.93"/>
    <n v="6584.9260000000004"/>
    <n v="3.9999999999054099E-3"/>
    <n v="6584.93"/>
    <n v="0"/>
    <x v="0"/>
    <m/>
    <m/>
    <m/>
    <m/>
    <s v="none"/>
    <m/>
    <m/>
    <m/>
    <x v="0"/>
    <m/>
    <x v="0"/>
  </r>
  <r>
    <s v="FRA2196406485 MAINTENANCEQ3 2020EUR"/>
    <x v="4"/>
    <n v="44769"/>
    <s v="SYSTEME DE SECURITE INCENDIE SERVICE"/>
    <s v="2196406485 MAINTENANCE "/>
    <s v="Q3 2020"/>
    <s v="EUR"/>
    <n v="7221.17"/>
    <n v="7221.1660000000002"/>
    <n v="3.9999999999054099E-3"/>
    <n v="7221.17"/>
    <n v="0"/>
    <x v="0"/>
    <m/>
    <m/>
    <m/>
    <m/>
    <s v="none"/>
    <m/>
    <m/>
    <m/>
    <x v="0"/>
    <m/>
    <x v="0"/>
  </r>
  <r>
    <s v="FRA2196406485 MAINTENANCEQ4 2020EUR"/>
    <x v="4"/>
    <n v="44769"/>
    <s v="SYSTEME DE SECURITE INCENDIE SERVICE"/>
    <s v="2196406485 MAINTENANCE "/>
    <s v="Q4 2020"/>
    <s v="EUR"/>
    <n v="9919.07"/>
    <n v="9919.0674999999992"/>
    <n v="2.5000000005093101E-3"/>
    <n v="9919.07"/>
    <n v="0"/>
    <x v="0"/>
    <m/>
    <m/>
    <m/>
    <m/>
    <s v="none"/>
    <m/>
    <m/>
    <m/>
    <x v="0"/>
    <m/>
    <x v="0"/>
  </r>
  <r>
    <s v="FRA2196406486 TRAVAUXQ1 2020EUR"/>
    <x v="4"/>
    <n v="44769"/>
    <s v="SYSTEME DE SECURITE INCENDIE SERVICE"/>
    <s v="2196406486 TRAVAUX"/>
    <s v="Q1 2020"/>
    <s v="EUR"/>
    <n v="4707.1099999999997"/>
    <n v="5637.8948"/>
    <n v="-930.78480000000002"/>
    <n v="5637.8948"/>
    <n v="-930.78480000000002"/>
    <x v="4"/>
    <s v="[35539]"/>
    <s v="[14890, 18077]"/>
    <s v="rebate present"/>
    <s v="2021-06-15 16:04:23 +0200"/>
    <s v="none"/>
    <s v="Produit"/>
    <s v="Ossama"/>
    <s v="[OA] rebate calculé à la main d'une valeur de 5637,89 (140947,37*4%) correspond bien à l'encodage du contrat et du CA déclaré.//  https://www.astoresuite.com/contracts/show/29603 // https://www.astoresuite.com/adjustements/edit/18077"/>
    <x v="1"/>
    <m/>
    <x v="8"/>
  </r>
  <r>
    <s v="FRA2196406486 TRAVAUXQ2 2020EUR"/>
    <x v="4"/>
    <n v="44769"/>
    <s v="SYSTEME DE SECURITE INCENDIE SERVICE"/>
    <s v="2196406486 TRAVAUX"/>
    <s v="Q2 2020"/>
    <s v="EUR"/>
    <n v="4159.8"/>
    <n v="3229.0203999999999"/>
    <n v="930.77959999999996"/>
    <n v="3229.0203999999999"/>
    <n v="930.77959999999996"/>
    <x v="4"/>
    <s v="[32934]"/>
    <s v="[15311]"/>
    <s v="rebate present"/>
    <s v="2021-05-12 11:50:31 +0200"/>
    <s v="none"/>
    <s v="Produit"/>
    <s v="Ossama"/>
    <s v="[OA] rebate calculé à la main d'une valeur de 3229,02 ( 80725,51*4%). le calcul du rebate correspond bien à l'encodage du contrat et du CA déclaré / https://www.astoresuite.com/adjustements/edit/15311 / https://www.astoresuite.com/contracts/show/29603"/>
    <x v="1"/>
    <m/>
    <x v="8"/>
  </r>
  <r>
    <s v="FRA2196406486 TRAVAUXQ3 2020EUR"/>
    <x v="4"/>
    <n v="44769"/>
    <s v="SYSTEME DE SECURITE INCENDIE SERVICE"/>
    <s v="2196406486 TRAVAUX"/>
    <s v="Q3 2020"/>
    <s v="EUR"/>
    <n v="1901.27"/>
    <n v="1901.2732000000001"/>
    <n v="-3.2000000001062199E-3"/>
    <n v="1901.2732000000001"/>
    <n v="-3.2000000001062199E-3"/>
    <x v="0"/>
    <m/>
    <m/>
    <m/>
    <m/>
    <s v="none"/>
    <m/>
    <m/>
    <m/>
    <x v="0"/>
    <m/>
    <x v="0"/>
  </r>
  <r>
    <s v="FRA2196406486 TRAVAUXQ4 2020EUR"/>
    <x v="4"/>
    <n v="44769"/>
    <s v="SYSTEME DE SECURITE INCENDIE SERVICE"/>
    <s v="2196406486 TRAVAUX"/>
    <s v="Q4 2020"/>
    <s v="EUR"/>
    <n v="5754.71"/>
    <n v="5754.7071999999998"/>
    <n v="2.8000000002066298E-3"/>
    <n v="5754.7071999999998"/>
    <n v="2.8000000002066298E-3"/>
    <x v="0"/>
    <m/>
    <m/>
    <m/>
    <m/>
    <s v="none"/>
    <m/>
    <m/>
    <m/>
    <x v="0"/>
    <m/>
    <x v="0"/>
  </r>
  <r>
    <s v="FRA28306077Q1 2020EUR"/>
    <x v="4"/>
    <n v="44773"/>
    <s v="BLANCHISSERIE MEGALINGE"/>
    <n v="28306077"/>
    <s v="Q1 2020"/>
    <s v="EUR"/>
    <n v="2092.58"/>
    <n v="2092.5812999999998"/>
    <n v="-1.29999999990104E-3"/>
    <n v="2092.58"/>
    <n v="0"/>
    <x v="0"/>
    <m/>
    <m/>
    <m/>
    <m/>
    <s v="none"/>
    <m/>
    <m/>
    <m/>
    <x v="0"/>
    <m/>
    <x v="0"/>
  </r>
  <r>
    <s v="FRA28306077Q2 2020EUR"/>
    <x v="4"/>
    <n v="44773"/>
    <s v="BLANCHISSERIE MEGALINGE"/>
    <n v="28306077"/>
    <s v="Q2 2020"/>
    <s v="EUR"/>
    <n v="479.15"/>
    <n v="479.15159999999997"/>
    <n v="-1.59999999999627E-3"/>
    <n v="479.15"/>
    <n v="0"/>
    <x v="0"/>
    <m/>
    <m/>
    <m/>
    <m/>
    <s v="none"/>
    <m/>
    <m/>
    <m/>
    <x v="0"/>
    <m/>
    <x v="0"/>
  </r>
  <r>
    <s v="FRA28306077Q3 2020EUR"/>
    <x v="4"/>
    <n v="44773"/>
    <s v="BLANCHISSERIE MEGALINGE"/>
    <n v="28306077"/>
    <s v="Q3 2020"/>
    <s v="EUR"/>
    <n v="3946.79"/>
    <n v="3946.7898"/>
    <n v="1.99999999949795E-4"/>
    <n v="3946.79"/>
    <n v="0"/>
    <x v="0"/>
    <m/>
    <m/>
    <m/>
    <m/>
    <s v="none"/>
    <m/>
    <m/>
    <m/>
    <x v="0"/>
    <m/>
    <x v="0"/>
  </r>
  <r>
    <s v="FRA28306077Q4 2020EUR"/>
    <x v="4"/>
    <n v="44773"/>
    <s v="BLANCHISSERIE MEGALINGE"/>
    <n v="28306077"/>
    <s v="Q4 2020"/>
    <s v="EUR"/>
    <n v="1309.3"/>
    <n v="1309.3035"/>
    <n v="-3.5000000000309198E-3"/>
    <n v="1309.3"/>
    <n v="0"/>
    <x v="0"/>
    <m/>
    <m/>
    <m/>
    <m/>
    <s v="none"/>
    <m/>
    <m/>
    <m/>
    <x v="0"/>
    <m/>
    <x v="0"/>
  </r>
  <r>
    <s v="FRA16064008Q1 2020EUR"/>
    <x v="4"/>
    <n v="44785"/>
    <s v="CARNIATO EUROPE"/>
    <n v="16064008"/>
    <s v="Q1 2020"/>
    <s v="EUR"/>
    <n v="6843.99"/>
    <n v="6843.9935999999998"/>
    <n v="-3.6000000000058199E-3"/>
    <n v="6843.99"/>
    <n v="0"/>
    <x v="0"/>
    <m/>
    <m/>
    <m/>
    <m/>
    <s v="none"/>
    <m/>
    <m/>
    <m/>
    <x v="0"/>
    <m/>
    <x v="0"/>
  </r>
  <r>
    <s v="FRA16064008Q2 2020EUR"/>
    <x v="4"/>
    <n v="44785"/>
    <s v="CARNIATO EUROPE"/>
    <n v="16064008"/>
    <s v="Q2 2020"/>
    <s v="EUR"/>
    <n v="207.09"/>
    <n v="207.0856"/>
    <n v="4.4000000000039502E-3"/>
    <n v="207.09"/>
    <n v="0"/>
    <x v="0"/>
    <m/>
    <m/>
    <m/>
    <m/>
    <s v="none"/>
    <m/>
    <m/>
    <m/>
    <x v="0"/>
    <m/>
    <x v="0"/>
  </r>
  <r>
    <s v="FRA16064008Q3 2020EUR"/>
    <x v="4"/>
    <n v="44785"/>
    <s v="CARNIATO EUROPE"/>
    <n v="16064008"/>
    <s v="Q3 2020"/>
    <s v="EUR"/>
    <n v="2157.8000000000002"/>
    <n v="2157.8000000000002"/>
    <n v="0"/>
    <n v="2157.8000000000002"/>
    <n v="0"/>
    <x v="0"/>
    <m/>
    <m/>
    <m/>
    <m/>
    <s v="none"/>
    <m/>
    <m/>
    <m/>
    <x v="0"/>
    <m/>
    <x v="0"/>
  </r>
  <r>
    <s v="FRA16064008Q4 2020EUR"/>
    <x v="4"/>
    <n v="44785"/>
    <s v="CARNIATO EUROPE"/>
    <n v="16064008"/>
    <s v="Q4 2020"/>
    <s v="EUR"/>
    <n v="229.28"/>
    <n v="229.28"/>
    <n v="0"/>
    <n v="229.28"/>
    <n v="0"/>
    <x v="0"/>
    <m/>
    <m/>
    <m/>
    <m/>
    <s v="none"/>
    <m/>
    <m/>
    <m/>
    <x v="0"/>
    <m/>
    <x v="0"/>
  </r>
  <r>
    <s v="FRA4070Q1 2020EUR"/>
    <x v="4"/>
    <n v="44791"/>
    <s v="SUP VIANDES"/>
    <n v="4070"/>
    <s v="Q1 2020"/>
    <s v="EUR"/>
    <n v="8928.14"/>
    <n v="8928.1437999999998"/>
    <n v="-3.8000000004103601E-3"/>
    <n v="8928.14"/>
    <n v="0"/>
    <x v="0"/>
    <m/>
    <m/>
    <m/>
    <m/>
    <s v="none"/>
    <m/>
    <m/>
    <m/>
    <x v="0"/>
    <m/>
    <x v="0"/>
  </r>
  <r>
    <s v="FRA4070Q2 2020EUR"/>
    <x v="4"/>
    <n v="44791"/>
    <s v="SUP VIANDES"/>
    <n v="4070"/>
    <s v="Q2 2020"/>
    <s v="EUR"/>
    <n v="2177.8000000000002"/>
    <n v="2177.7979"/>
    <n v="2.1000000001549701E-3"/>
    <n v="2177.8000000000002"/>
    <n v="0"/>
    <x v="0"/>
    <m/>
    <m/>
    <m/>
    <m/>
    <s v="none"/>
    <m/>
    <m/>
    <m/>
    <x v="0"/>
    <m/>
    <x v="0"/>
  </r>
  <r>
    <s v="FRA4070Q3 2020EUR"/>
    <x v="4"/>
    <n v="44791"/>
    <s v="SUP VIANDES"/>
    <n v="4070"/>
    <s v="Q3 2020"/>
    <s v="EUR"/>
    <n v="14708.11"/>
    <n v="14708.1129"/>
    <n v="-2.8999999994994102E-3"/>
    <n v="14708.11"/>
    <n v="0"/>
    <x v="0"/>
    <m/>
    <m/>
    <m/>
    <m/>
    <s v="none"/>
    <m/>
    <m/>
    <m/>
    <x v="0"/>
    <m/>
    <x v="0"/>
  </r>
  <r>
    <s v="FRA4070Q4 2020EUR"/>
    <x v="4"/>
    <n v="44791"/>
    <s v="SUP VIANDES"/>
    <n v="4070"/>
    <s v="Q4 2020"/>
    <s v="EUR"/>
    <n v="2756.66"/>
    <n v="2756.6633000000002"/>
    <n v="-3.3000000003085002E-3"/>
    <n v="2756.66"/>
    <n v="0"/>
    <x v="0"/>
    <m/>
    <m/>
    <m/>
    <m/>
    <s v="none"/>
    <m/>
    <m/>
    <m/>
    <x v="0"/>
    <m/>
    <x v="0"/>
  </r>
  <r>
    <s v="FRA390089Q1 2020EUR"/>
    <x v="4"/>
    <n v="44795"/>
    <s v="CORSE BLANC"/>
    <n v="390089"/>
    <s v="Q1 2020"/>
    <s v="EUR"/>
    <n v="948.21"/>
    <n v="948.21299999999997"/>
    <n v="-2.9999999999290499E-3"/>
    <n v="948.21"/>
    <n v="0"/>
    <x v="0"/>
    <m/>
    <m/>
    <m/>
    <m/>
    <s v="none"/>
    <m/>
    <m/>
    <m/>
    <x v="0"/>
    <m/>
    <x v="0"/>
  </r>
  <r>
    <s v="FRA390089Q2 2020EUR"/>
    <x v="4"/>
    <n v="44795"/>
    <s v="CORSE BLANC"/>
    <n v="390089"/>
    <s v="Q2 2020"/>
    <s v="EUR"/>
    <n v="31.92"/>
    <n v="31.920300000000001"/>
    <n v="-2.9999999999930001E-4"/>
    <n v="31.92"/>
    <n v="0"/>
    <x v="0"/>
    <m/>
    <m/>
    <m/>
    <m/>
    <s v="none"/>
    <m/>
    <m/>
    <m/>
    <x v="0"/>
    <m/>
    <x v="0"/>
  </r>
  <r>
    <s v="FRA390089Q3 2020EUR"/>
    <x v="4"/>
    <n v="44795"/>
    <s v="CORSE BLANC"/>
    <n v="390089"/>
    <s v="Q3 2020"/>
    <s v="EUR"/>
    <n v="2510.62"/>
    <n v="2510.6214"/>
    <n v="-1.4000000001033099E-3"/>
    <n v="2510.62"/>
    <n v="0"/>
    <x v="0"/>
    <m/>
    <m/>
    <m/>
    <m/>
    <s v="none"/>
    <m/>
    <m/>
    <m/>
    <x v="0"/>
    <m/>
    <x v="0"/>
  </r>
  <r>
    <s v="FRA390089Q4 2020EUR"/>
    <x v="4"/>
    <n v="44795"/>
    <s v="CORSE BLANC"/>
    <n v="390089"/>
    <s v="Q4 2020"/>
    <s v="EUR"/>
    <n v="931.64"/>
    <n v="931.64099999999996"/>
    <n v="-9.9999999997635292E-4"/>
    <n v="931.64"/>
    <n v="0"/>
    <x v="0"/>
    <m/>
    <m/>
    <m/>
    <m/>
    <s v="none"/>
    <m/>
    <m/>
    <m/>
    <x v="0"/>
    <m/>
    <x v="0"/>
  </r>
  <r>
    <s v="FRA1140143268Q1 2020EUR"/>
    <x v="4"/>
    <n v="44820"/>
    <s v="FELIX POTIN PROVENCE"/>
    <n v="1140143268"/>
    <s v="Q1 2020"/>
    <s v="EUR"/>
    <n v="5332.58"/>
    <n v="5332.58"/>
    <n v="0"/>
    <n v="5332.58"/>
    <n v="0"/>
    <x v="0"/>
    <m/>
    <m/>
    <m/>
    <m/>
    <s v="none"/>
    <m/>
    <m/>
    <m/>
    <x v="0"/>
    <m/>
    <x v="0"/>
  </r>
  <r>
    <s v="FRA1140143268Q2 2020EUR"/>
    <x v="4"/>
    <n v="44820"/>
    <s v="FELIX POTIN PROVENCE"/>
    <n v="1140143268"/>
    <s v="Q2 2020"/>
    <s v="EUR"/>
    <n v="2108.6999999999998"/>
    <n v="2108.6999999999998"/>
    <n v="0"/>
    <n v="2108.6999999999998"/>
    <n v="0"/>
    <x v="0"/>
    <m/>
    <m/>
    <m/>
    <m/>
    <s v="none"/>
    <m/>
    <m/>
    <m/>
    <x v="0"/>
    <m/>
    <x v="0"/>
  </r>
  <r>
    <s v="FRA1140143268Q3 2020EUR"/>
    <x v="4"/>
    <n v="44820"/>
    <s v="FELIX POTIN PROVENCE"/>
    <n v="1140143268"/>
    <s v="Q3 2020"/>
    <s v="EUR"/>
    <n v="10082.16"/>
    <n v="10082.16"/>
    <n v="0"/>
    <n v="10082.16"/>
    <n v="0"/>
    <x v="0"/>
    <m/>
    <m/>
    <m/>
    <m/>
    <s v="none"/>
    <m/>
    <m/>
    <m/>
    <x v="0"/>
    <m/>
    <x v="0"/>
  </r>
  <r>
    <s v="FRA1140143268Q4 2020EUR"/>
    <x v="4"/>
    <n v="44820"/>
    <s v="FELIX POTIN PROVENCE"/>
    <n v="1140143268"/>
    <s v="Q4 2020"/>
    <s v="EUR"/>
    <n v="5104.03"/>
    <n v="5104.0285999999996"/>
    <n v="1.4000000001033099E-3"/>
    <n v="5104.03"/>
    <n v="0"/>
    <x v="0"/>
    <m/>
    <m/>
    <m/>
    <m/>
    <s v="none"/>
    <m/>
    <m/>
    <m/>
    <x v="0"/>
    <m/>
    <x v="0"/>
  </r>
  <r>
    <s v="FRA2205106591 TRAVAUXQ2 2020EUR"/>
    <x v="4"/>
    <n v="44915"/>
    <s v="MISSENARD-QUINT B"/>
    <s v="2205106591 TRAVAUX"/>
    <s v="Q2 2020"/>
    <s v="EUR"/>
    <n v="63.11"/>
    <n v="63.1128"/>
    <n v="-2.8000000000005798E-3"/>
    <n v="63.11"/>
    <n v="0"/>
    <x v="0"/>
    <m/>
    <m/>
    <m/>
    <m/>
    <s v="none"/>
    <m/>
    <m/>
    <m/>
    <x v="0"/>
    <m/>
    <x v="0"/>
  </r>
  <r>
    <s v="FRA2205106591 TRAVAUXQ3 2020EUR"/>
    <x v="4"/>
    <n v="44915"/>
    <s v="MISSENARD-QUINT B"/>
    <s v="2205106591 TRAVAUX"/>
    <s v="Q3 2020"/>
    <s v="EUR"/>
    <n v="57.54"/>
    <n v="57.535499999999999"/>
    <n v="4.5000000000001697E-3"/>
    <n v="57.54"/>
    <n v="0"/>
    <x v="0"/>
    <m/>
    <m/>
    <m/>
    <m/>
    <s v="none"/>
    <m/>
    <m/>
    <m/>
    <x v="0"/>
    <m/>
    <x v="0"/>
  </r>
  <r>
    <s v="FRA2205106591 TRAVAUXQ4 2020EUR"/>
    <x v="4"/>
    <n v="44915"/>
    <s v="MISSENARD-QUINT B"/>
    <s v="2205106591 TRAVAUX"/>
    <s v="Q4 2020"/>
    <s v="EUR"/>
    <n v="764.45"/>
    <n v="764.44889999999998"/>
    <n v="1.1000000000649299E-3"/>
    <n v="764.45"/>
    <n v="0"/>
    <x v="0"/>
    <m/>
    <m/>
    <m/>
    <m/>
    <s v="none"/>
    <m/>
    <m/>
    <m/>
    <x v="0"/>
    <m/>
    <x v="0"/>
  </r>
  <r>
    <s v="FRA2205106592 MAINTENANCEQ1 2020EUR"/>
    <x v="4"/>
    <n v="44915"/>
    <s v="MISSENARD-QUINT B"/>
    <s v="2205106592 MAINTENANCE"/>
    <s v="Q1 2020"/>
    <s v="EUR"/>
    <n v="4074.62"/>
    <n v="4074.6215000000002"/>
    <n v="-1.50000000030559E-3"/>
    <n v="4074.62"/>
    <n v="0"/>
    <x v="0"/>
    <m/>
    <m/>
    <m/>
    <m/>
    <s v="none"/>
    <m/>
    <m/>
    <m/>
    <x v="0"/>
    <m/>
    <x v="0"/>
  </r>
  <r>
    <s v="FRA2205106592 MAINTENANCEQ2 2020EUR"/>
    <x v="4"/>
    <n v="44915"/>
    <s v="MISSENARD-QUINT B"/>
    <s v="2205106592 MAINTENANCE"/>
    <s v="Q2 2020"/>
    <s v="EUR"/>
    <n v="4957.54"/>
    <n v="4957.5429999999997"/>
    <n v="-2.9999999997016801E-3"/>
    <n v="4957.54"/>
    <n v="0"/>
    <x v="0"/>
    <m/>
    <m/>
    <m/>
    <m/>
    <s v="none"/>
    <m/>
    <m/>
    <m/>
    <x v="0"/>
    <m/>
    <x v="0"/>
  </r>
  <r>
    <s v="FRA2205106592 MAINTENANCEQ3 2020EUR"/>
    <x v="4"/>
    <n v="44915"/>
    <s v="MISSENARD-QUINT B"/>
    <s v="2205106592 MAINTENANCE"/>
    <s v="Q3 2020"/>
    <s v="EUR"/>
    <n v="4423.42"/>
    <n v="4423.4229999999998"/>
    <n v="-2.9999999997016801E-3"/>
    <n v="4423.42"/>
    <n v="0"/>
    <x v="0"/>
    <m/>
    <m/>
    <m/>
    <m/>
    <s v="none"/>
    <m/>
    <m/>
    <m/>
    <x v="0"/>
    <m/>
    <x v="0"/>
  </r>
  <r>
    <s v="FRA2205106592 MAINTENANCEQ4 2020EUR"/>
    <x v="4"/>
    <n v="44915"/>
    <s v="MISSENARD-QUINT B"/>
    <s v="2205106592 MAINTENANCE"/>
    <s v="Q4 2020"/>
    <s v="EUR"/>
    <n v="3358.85"/>
    <n v="3358.8465000000001"/>
    <n v="3.49999999980354E-3"/>
    <n v="3358.85"/>
    <n v="0"/>
    <x v="0"/>
    <m/>
    <m/>
    <m/>
    <m/>
    <s v="none"/>
    <m/>
    <m/>
    <m/>
    <x v="0"/>
    <m/>
    <x v="0"/>
  </r>
  <r>
    <s v="FRA212091606Q1 2020EUR"/>
    <x v="4"/>
    <n v="44916"/>
    <s v="QUADIENT (ex: NEOPOST FRANCE / SATAS)"/>
    <n v="212091606"/>
    <s v="Q1 2020"/>
    <s v="EUR"/>
    <n v="1419.3175999999901"/>
    <n v="1419.3234"/>
    <n v="-5.8000000008178098E-3"/>
    <n v="1419.3175999999901"/>
    <n v="0"/>
    <x v="0"/>
    <m/>
    <m/>
    <m/>
    <m/>
    <s v="none"/>
    <m/>
    <m/>
    <m/>
    <x v="0"/>
    <m/>
    <x v="0"/>
  </r>
  <r>
    <s v="FRA212091606Q2 2020EUR"/>
    <x v="4"/>
    <n v="44916"/>
    <s v="QUADIENT (ex: NEOPOST FRANCE / SATAS)"/>
    <n v="212091606"/>
    <s v="Q2 2020"/>
    <s v="EUR"/>
    <n v="4329.8424000000005"/>
    <n v="4329.8424000000005"/>
    <n v="0"/>
    <n v="4329.8424000000005"/>
    <n v="0"/>
    <x v="0"/>
    <m/>
    <m/>
    <m/>
    <m/>
    <s v="none"/>
    <m/>
    <m/>
    <m/>
    <x v="0"/>
    <m/>
    <x v="0"/>
  </r>
  <r>
    <s v="FRA212091606Q3 2020EUR"/>
    <x v="4"/>
    <n v="44916"/>
    <s v="QUADIENT (ex: NEOPOST FRANCE / SATAS)"/>
    <n v="212091606"/>
    <s v="Q3 2020"/>
    <s v="EUR"/>
    <n v="2546.96"/>
    <n v="2546.9630999999999"/>
    <n v="-3.09999999990395E-3"/>
    <n v="2546.96"/>
    <n v="0"/>
    <x v="0"/>
    <m/>
    <m/>
    <m/>
    <m/>
    <s v="none"/>
    <m/>
    <m/>
    <m/>
    <x v="0"/>
    <m/>
    <x v="0"/>
  </r>
  <r>
    <s v="FRA212091606Q4 2020EUR"/>
    <x v="4"/>
    <n v="44916"/>
    <s v="QUADIENT (ex: NEOPOST FRANCE / SATAS)"/>
    <n v="212091606"/>
    <s v="Q4 2020"/>
    <s v="EUR"/>
    <n v="2573.1"/>
    <n v="2573.0990999999999"/>
    <n v="9.0000000000145497E-4"/>
    <n v="2573.1"/>
    <n v="0"/>
    <x v="0"/>
    <m/>
    <m/>
    <m/>
    <m/>
    <s v="none"/>
    <m/>
    <m/>
    <m/>
    <x v="0"/>
    <m/>
    <x v="0"/>
  </r>
  <r>
    <s v="FRA700120Q1 2020EUR"/>
    <x v="4"/>
    <n v="44918"/>
    <s v="ONET SERVICES"/>
    <n v="700120"/>
    <s v="Q1 2020"/>
    <s v="EUR"/>
    <n v="46746.02"/>
    <n v="46746.017899999999"/>
    <n v="2.0999999978812398E-3"/>
    <n v="46746.02"/>
    <n v="0"/>
    <x v="0"/>
    <m/>
    <m/>
    <m/>
    <m/>
    <s v="none"/>
    <m/>
    <m/>
    <m/>
    <x v="0"/>
    <m/>
    <x v="0"/>
  </r>
  <r>
    <s v="FRA700120Q2 2020EUR"/>
    <x v="4"/>
    <n v="44918"/>
    <s v="ONET SERVICES"/>
    <n v="700120"/>
    <s v="Q2 2020"/>
    <s v="EUR"/>
    <n v="12648.88"/>
    <n v="12648.8778"/>
    <n v="2.1999999989930001E-3"/>
    <n v="12648.88"/>
    <n v="0"/>
    <x v="0"/>
    <m/>
    <m/>
    <m/>
    <m/>
    <s v="none"/>
    <m/>
    <m/>
    <m/>
    <x v="0"/>
    <m/>
    <x v="0"/>
  </r>
  <r>
    <s v="FRA700120Q3 2020EUR"/>
    <x v="4"/>
    <n v="44918"/>
    <s v="ONET SERVICES"/>
    <n v="700120"/>
    <s v="Q3 2020"/>
    <s v="EUR"/>
    <n v="37797.300000000003"/>
    <n v="37797.299800000001"/>
    <n v="2.00000002223532E-4"/>
    <n v="37797.300000000003"/>
    <n v="0"/>
    <x v="0"/>
    <m/>
    <m/>
    <m/>
    <m/>
    <s v="none"/>
    <m/>
    <m/>
    <m/>
    <x v="0"/>
    <m/>
    <x v="0"/>
  </r>
  <r>
    <s v="FRA700120Q4 2020EUR"/>
    <x v="4"/>
    <n v="44918"/>
    <s v="ONET SERVICES"/>
    <n v="700120"/>
    <s v="Q4 2020"/>
    <s v="EUR"/>
    <n v="19738.78"/>
    <n v="19738.780599999998"/>
    <n v="-5.9999999939464E-4"/>
    <n v="19738.78"/>
    <n v="0"/>
    <x v="0"/>
    <m/>
    <m/>
    <m/>
    <m/>
    <s v="none"/>
    <m/>
    <m/>
    <m/>
    <x v="0"/>
    <m/>
    <x v="0"/>
  </r>
  <r>
    <s v="FRA16062060Q1 2020EUR"/>
    <x v="4"/>
    <n v="44921"/>
    <s v="PATISFRANCE - PURATOS"/>
    <n v="16062060"/>
    <s v="Q1 2020"/>
    <s v="EUR"/>
    <n v="2493"/>
    <n v="2493.0023999999999"/>
    <n v="-2.3999999998522898E-3"/>
    <n v="2493.0023999999999"/>
    <n v="-2.3999999998522898E-3"/>
    <x v="0"/>
    <m/>
    <m/>
    <m/>
    <m/>
    <s v="none"/>
    <m/>
    <m/>
    <m/>
    <x v="0"/>
    <m/>
    <x v="0"/>
  </r>
  <r>
    <s v="FRA16062060Q2 2020EUR"/>
    <x v="4"/>
    <n v="44921"/>
    <s v="PATISFRANCE - PURATOS"/>
    <n v="16062060"/>
    <s v="Q2 2020"/>
    <s v="EUR"/>
    <n v="242.39"/>
    <n v="242.38919999999999"/>
    <n v="7.9999999999813499E-4"/>
    <n v="242.38919999999999"/>
    <n v="7.9999999999813499E-4"/>
    <x v="0"/>
    <m/>
    <m/>
    <m/>
    <m/>
    <s v="none"/>
    <m/>
    <m/>
    <m/>
    <x v="0"/>
    <m/>
    <x v="0"/>
  </r>
  <r>
    <s v="FRA16062060Q3 2020EUR"/>
    <x v="4"/>
    <n v="44921"/>
    <s v="PATISFRANCE - PURATOS"/>
    <n v="16062060"/>
    <s v="Q3 2020"/>
    <s v="EUR"/>
    <n v="1963.68"/>
    <n v="1963.68"/>
    <n v="0"/>
    <n v="1963.68"/>
    <n v="0"/>
    <x v="0"/>
    <m/>
    <m/>
    <m/>
    <m/>
    <s v="none"/>
    <m/>
    <m/>
    <m/>
    <x v="0"/>
    <m/>
    <x v="0"/>
  </r>
  <r>
    <s v="FRA16062060Q4 2020EUR"/>
    <x v="4"/>
    <n v="44921"/>
    <s v="PATISFRANCE - PURATOS"/>
    <n v="16062060"/>
    <s v="Q4 2020"/>
    <s v="EUR"/>
    <n v="571.4"/>
    <n v="571.40160000000003"/>
    <n v="-1.6000000000531099E-3"/>
    <n v="571.40160000000003"/>
    <n v="-1.6000000000531099E-3"/>
    <x v="0"/>
    <m/>
    <m/>
    <m/>
    <m/>
    <s v="none"/>
    <m/>
    <m/>
    <m/>
    <x v="0"/>
    <m/>
    <x v="0"/>
  </r>
  <r>
    <s v="FRAFR4GP2603Y 2020EUR"/>
    <x v="4"/>
    <n v="44924"/>
    <s v="CGP PRIMAGAZ"/>
    <s v="FR4GP2603"/>
    <s v="Y 2020"/>
    <s v="EUR"/>
    <n v="7641.3"/>
    <n v="7641.3018000000002"/>
    <n v="-1.8000000000029099E-3"/>
    <n v="7641.3"/>
    <n v="0"/>
    <x v="0"/>
    <m/>
    <m/>
    <m/>
    <m/>
    <s v="none"/>
    <m/>
    <m/>
    <m/>
    <x v="0"/>
    <m/>
    <x v="0"/>
  </r>
  <r>
    <s v="FRA2205106595Q1 2020EUR"/>
    <x v="4"/>
    <n v="44931"/>
    <s v="SNEF"/>
    <n v="2205106595"/>
    <s v="Q1 2020"/>
    <s v="EUR"/>
    <n v="3532.5580999999902"/>
    <n v="3532.56"/>
    <n v="-1.9000000002051801E-3"/>
    <n v="3532.5580999999902"/>
    <n v="0"/>
    <x v="0"/>
    <m/>
    <m/>
    <m/>
    <m/>
    <s v="none"/>
    <m/>
    <m/>
    <m/>
    <x v="0"/>
    <m/>
    <x v="0"/>
  </r>
  <r>
    <s v="FRA2205106595Q2 2020EUR"/>
    <x v="4"/>
    <n v="44931"/>
    <s v="SNEF"/>
    <n v="2205106595"/>
    <s v="Q2 2020"/>
    <s v="EUR"/>
    <n v="33.501899999999999"/>
    <n v="33.501899999999999"/>
    <n v="0"/>
    <n v="33.501899999999999"/>
    <n v="0"/>
    <x v="0"/>
    <m/>
    <m/>
    <m/>
    <m/>
    <s v="none"/>
    <m/>
    <m/>
    <m/>
    <x v="0"/>
    <m/>
    <x v="0"/>
  </r>
  <r>
    <s v="FRA2205106595Q3 2020EUR"/>
    <x v="4"/>
    <n v="44931"/>
    <s v="SNEF"/>
    <n v="2205106595"/>
    <s v="Q3 2020"/>
    <s v="EUR"/>
    <n v="544.23"/>
    <n v="544.24019999999996"/>
    <n v="-1.0199999999940699E-2"/>
    <n v="544.23"/>
    <n v="0"/>
    <x v="0"/>
    <m/>
    <m/>
    <m/>
    <m/>
    <s v="none"/>
    <m/>
    <m/>
    <m/>
    <x v="0"/>
    <m/>
    <x v="0"/>
  </r>
  <r>
    <s v="FRA2205106595Q4 2020EUR"/>
    <x v="4"/>
    <n v="44931"/>
    <s v="SNEF"/>
    <n v="2205106595"/>
    <s v="Q4 2020"/>
    <s v="EUR"/>
    <n v="1602.13"/>
    <n v="1602.1314"/>
    <n v="-1.3999999998759399E-3"/>
    <n v="1602.13"/>
    <n v="0"/>
    <x v="0"/>
    <m/>
    <m/>
    <m/>
    <m/>
    <s v="none"/>
    <m/>
    <m/>
    <m/>
    <x v="0"/>
    <m/>
    <x v="0"/>
  </r>
  <r>
    <s v="FRA2196406479 TRAVAUXQ1 2020EUR"/>
    <x v="4"/>
    <n v="44934"/>
    <s v="CHUBB FRANCE"/>
    <s v="2196406479 TRAVAUX"/>
    <s v="Q1 2020"/>
    <s v="EUR"/>
    <n v="599.84"/>
    <n v="599.84"/>
    <n v="0"/>
    <n v="599.84"/>
    <n v="0"/>
    <x v="0"/>
    <m/>
    <m/>
    <m/>
    <m/>
    <s v="none"/>
    <m/>
    <m/>
    <m/>
    <x v="0"/>
    <m/>
    <x v="0"/>
  </r>
  <r>
    <s v="FRA2196406479 TRAVAUXQ2 2020EUR"/>
    <x v="4"/>
    <n v="44934"/>
    <s v="CHUBB FRANCE"/>
    <s v="2196406479 TRAVAUX"/>
    <s v="Q2 2020"/>
    <s v="EUR"/>
    <n v="78.16"/>
    <n v="78.16"/>
    <n v="0"/>
    <n v="78.16"/>
    <n v="0"/>
    <x v="0"/>
    <m/>
    <m/>
    <m/>
    <m/>
    <s v="none"/>
    <m/>
    <m/>
    <m/>
    <x v="0"/>
    <m/>
    <x v="0"/>
  </r>
  <r>
    <s v="FRA2196406479 TRAVAUXQ3 2020EUR"/>
    <x v="4"/>
    <n v="44934"/>
    <s v="CHUBB FRANCE"/>
    <s v="2196406479 TRAVAUX"/>
    <s v="Q3 2020"/>
    <s v="EUR"/>
    <n v="24"/>
    <n v="24"/>
    <n v="0"/>
    <n v="24"/>
    <n v="0"/>
    <x v="0"/>
    <m/>
    <m/>
    <m/>
    <m/>
    <s v="none"/>
    <m/>
    <m/>
    <m/>
    <x v="0"/>
    <m/>
    <x v="0"/>
  </r>
  <r>
    <s v="FRA2196406480 MAINTENANCEQ1 2020EUR"/>
    <x v="4"/>
    <n v="44934"/>
    <s v="CHUBB FRANCE"/>
    <s v="2196406480 MAINTENANCE"/>
    <s v="Q1 2020"/>
    <s v="EUR"/>
    <n v="5896.77"/>
    <n v="5896.7676000000001"/>
    <n v="2.40000000212603E-3"/>
    <n v="5896.77"/>
    <n v="0"/>
    <x v="0"/>
    <m/>
    <m/>
    <m/>
    <m/>
    <s v="none"/>
    <m/>
    <m/>
    <m/>
    <x v="0"/>
    <m/>
    <x v="0"/>
  </r>
  <r>
    <s v="FRA2196406480 MAINTENANCEQ2 2020EUR"/>
    <x v="4"/>
    <n v="44934"/>
    <s v="CHUBB FRANCE"/>
    <s v="2196406480 MAINTENANCE"/>
    <s v="Q2 2020"/>
    <s v="EUR"/>
    <n v="4882.0299999999897"/>
    <n v="4882.03"/>
    <n v="-1.81898940354585E-12"/>
    <n v="4882.0299999999897"/>
    <n v="0"/>
    <x v="0"/>
    <m/>
    <m/>
    <m/>
    <m/>
    <s v="none"/>
    <m/>
    <m/>
    <m/>
    <x v="0"/>
    <m/>
    <x v="0"/>
  </r>
  <r>
    <s v="FRA2196406480 MAINTENANCEQ3 2020EUR"/>
    <x v="4"/>
    <n v="44934"/>
    <s v="CHUBB FRANCE"/>
    <s v="2196406480 MAINTENANCE"/>
    <s v="Q3 2020"/>
    <s v="EUR"/>
    <n v="3521.44"/>
    <n v="3521.4391999999998"/>
    <n v="8.0000000025393005E-4"/>
    <n v="3521.44"/>
    <n v="0"/>
    <x v="0"/>
    <m/>
    <m/>
    <m/>
    <m/>
    <s v="none"/>
    <m/>
    <m/>
    <m/>
    <x v="0"/>
    <m/>
    <x v="0"/>
  </r>
  <r>
    <s v="FRA2196406480 MAINTENANCEQ4 2020EUR"/>
    <x v="4"/>
    <n v="44934"/>
    <s v="CHUBB FRANCE"/>
    <s v="2196406480 MAINTENANCE"/>
    <s v="Q4 2020"/>
    <s v="EUR"/>
    <n v="9225.4500000000007"/>
    <n v="9225.4516000000003"/>
    <n v="-1.59999999959836E-3"/>
    <n v="9225.4500000000007"/>
    <n v="0"/>
    <x v="0"/>
    <m/>
    <m/>
    <m/>
    <m/>
    <s v="none"/>
    <m/>
    <m/>
    <m/>
    <x v="0"/>
    <m/>
    <x v="0"/>
  </r>
  <r>
    <s v="FRA1184505752Q1 2020EUR"/>
    <x v="4"/>
    <n v="44940"/>
    <s v="THYSSENKRUPP ASCENSEURS"/>
    <n v="1184505752"/>
    <s v="Q1 2020"/>
    <s v="EUR"/>
    <n v="7829.79"/>
    <n v="7829.7920000000004"/>
    <n v="-1.9999999994979498E-3"/>
    <n v="7829.79"/>
    <n v="0"/>
    <x v="0"/>
    <m/>
    <m/>
    <m/>
    <m/>
    <s v="none"/>
    <m/>
    <m/>
    <m/>
    <x v="0"/>
    <m/>
    <x v="0"/>
  </r>
  <r>
    <s v="FRA1184505752Q2 2020EUR"/>
    <x v="4"/>
    <n v="44940"/>
    <s v="THYSSENKRUPP ASCENSEURS"/>
    <n v="1184505752"/>
    <s v="Q2 2020"/>
    <s v="EUR"/>
    <n v="20356.18"/>
    <n v="20356.18"/>
    <n v="0"/>
    <n v="20356.18"/>
    <n v="0"/>
    <x v="0"/>
    <m/>
    <m/>
    <m/>
    <m/>
    <s v="none"/>
    <m/>
    <m/>
    <m/>
    <x v="0"/>
    <m/>
    <x v="0"/>
  </r>
  <r>
    <s v="FRA1184505752Q3 2020EUR"/>
    <x v="4"/>
    <n v="44940"/>
    <s v="THYSSENKRUPP ASCENSEURS"/>
    <n v="1184505752"/>
    <s v="Q3 2020"/>
    <s v="EUR"/>
    <n v="9441.2099999999991"/>
    <n v="9441.2124000000003"/>
    <n v="-2.4000000012165401E-3"/>
    <n v="9441.2099999999991"/>
    <n v="0"/>
    <x v="0"/>
    <m/>
    <m/>
    <m/>
    <m/>
    <s v="none"/>
    <m/>
    <m/>
    <m/>
    <x v="0"/>
    <m/>
    <x v="0"/>
  </r>
  <r>
    <s v="FRA1184505752Q4 2020EUR"/>
    <x v="4"/>
    <n v="44940"/>
    <s v="THYSSENKRUPP ASCENSEURS"/>
    <n v="1184505752"/>
    <s v="Q4 2020"/>
    <s v="EUR"/>
    <n v="11042.96"/>
    <n v="11042.960999999999"/>
    <n v="-1.0000000002037201E-3"/>
    <n v="11042.96"/>
    <n v="0"/>
    <x v="0"/>
    <m/>
    <m/>
    <m/>
    <m/>
    <s v="none"/>
    <m/>
    <m/>
    <m/>
    <x v="0"/>
    <m/>
    <x v="0"/>
  </r>
  <r>
    <s v="FRA1191406240Q1 2020EUR"/>
    <x v="4"/>
    <n v="45002"/>
    <s v="PCB CREATION"/>
    <n v="1191406240"/>
    <s v="Q1 2020"/>
    <s v="EUR"/>
    <n v="1008.05"/>
    <n v="1008.05"/>
    <n v="0"/>
    <n v="1008.05"/>
    <n v="0"/>
    <x v="0"/>
    <m/>
    <m/>
    <m/>
    <m/>
    <s v="none"/>
    <m/>
    <m/>
    <m/>
    <x v="0"/>
    <m/>
    <x v="0"/>
  </r>
  <r>
    <s v="FRA1191406240Q2 2020EUR"/>
    <x v="4"/>
    <n v="45002"/>
    <s v="PCB CREATION"/>
    <n v="1191406240"/>
    <s v="Q2 2020"/>
    <s v="EUR"/>
    <n v="-12.6"/>
    <n v="-12.6"/>
    <n v="0"/>
    <n v="-12.6"/>
    <n v="0"/>
    <x v="0"/>
    <m/>
    <m/>
    <m/>
    <m/>
    <s v="none"/>
    <m/>
    <m/>
    <m/>
    <x v="0"/>
    <m/>
    <x v="0"/>
  </r>
  <r>
    <s v="FRA1191406240Q3 2020EUR"/>
    <x v="4"/>
    <n v="45002"/>
    <s v="PCB CREATION"/>
    <n v="1191406240"/>
    <s v="Q3 2020"/>
    <s v="EUR"/>
    <n v="146"/>
    <n v="146"/>
    <n v="0"/>
    <n v="146"/>
    <n v="0"/>
    <x v="0"/>
    <m/>
    <m/>
    <m/>
    <m/>
    <s v="none"/>
    <m/>
    <m/>
    <m/>
    <x v="0"/>
    <m/>
    <x v="0"/>
  </r>
  <r>
    <s v="FRA1191406240Q4 2020EUR"/>
    <x v="4"/>
    <n v="45002"/>
    <s v="PCB CREATION"/>
    <n v="1191406240"/>
    <s v="Q4 2020"/>
    <s v="EUR"/>
    <n v="171.65"/>
    <n v="171.65"/>
    <n v="0"/>
    <n v="171.65"/>
    <n v="0"/>
    <x v="0"/>
    <m/>
    <m/>
    <m/>
    <m/>
    <s v="none"/>
    <m/>
    <m/>
    <m/>
    <x v="0"/>
    <m/>
    <x v="0"/>
  </r>
  <r>
    <s v="FRA18218009Q1 2020EUR"/>
    <x v="4"/>
    <n v="45003"/>
    <s v="PASSIONNEMENT CHATEAUX"/>
    <n v="18218009"/>
    <s v="Q1 2020"/>
    <s v="EUR"/>
    <n v="372.28"/>
    <n v="372.28320000000002"/>
    <n v="-3.2000000000493799E-3"/>
    <n v="372.28"/>
    <n v="0"/>
    <x v="0"/>
    <m/>
    <m/>
    <m/>
    <m/>
    <s v="none"/>
    <m/>
    <m/>
    <m/>
    <x v="0"/>
    <m/>
    <x v="0"/>
  </r>
  <r>
    <s v="FRA18218009Q2 2020EUR"/>
    <x v="4"/>
    <n v="45003"/>
    <s v="PASSIONNEMENT CHATEAUX"/>
    <n v="18218009"/>
    <s v="Q2 2020"/>
    <s v="EUR"/>
    <n v="89.1"/>
    <n v="89.1"/>
    <n v="0"/>
    <n v="89.1"/>
    <n v="0"/>
    <x v="0"/>
    <m/>
    <m/>
    <m/>
    <m/>
    <s v="none"/>
    <m/>
    <m/>
    <m/>
    <x v="0"/>
    <m/>
    <x v="0"/>
  </r>
  <r>
    <s v="FRA18218009Q3 2020EUR"/>
    <x v="4"/>
    <n v="45003"/>
    <s v="PASSIONNEMENT CHATEAUX"/>
    <n v="18218009"/>
    <s v="Q3 2020"/>
    <s v="EUR"/>
    <n v="479.46"/>
    <n v="479.46"/>
    <n v="0"/>
    <n v="479.46"/>
    <n v="0"/>
    <x v="0"/>
    <m/>
    <m/>
    <m/>
    <m/>
    <s v="none"/>
    <m/>
    <m/>
    <m/>
    <x v="0"/>
    <m/>
    <x v="0"/>
  </r>
  <r>
    <s v="FRA18218009Q4 2020EUR"/>
    <x v="4"/>
    <n v="45003"/>
    <s v="PASSIONNEMENT CHATEAUX"/>
    <n v="18218009"/>
    <s v="Q4 2020"/>
    <s v="EUR"/>
    <n v="341.82"/>
    <n v="341.82119999999998"/>
    <n v="-1.1999999999829901E-3"/>
    <n v="341.82"/>
    <n v="0"/>
    <x v="0"/>
    <m/>
    <m/>
    <m/>
    <m/>
    <s v="none"/>
    <m/>
    <m/>
    <m/>
    <x v="0"/>
    <m/>
    <x v="0"/>
  </r>
  <r>
    <s v="FRA21098Q1 2020EUR"/>
    <x v="4"/>
    <n v="45025"/>
    <s v="COULY DUTHEIL"/>
    <n v="21098"/>
    <s v="Q1 2020"/>
    <s v="EUR"/>
    <n v="386.35"/>
    <n v="386.35"/>
    <n v="0"/>
    <n v="386.35"/>
    <n v="0"/>
    <x v="0"/>
    <m/>
    <m/>
    <m/>
    <m/>
    <s v="none"/>
    <m/>
    <m/>
    <m/>
    <x v="0"/>
    <m/>
    <x v="0"/>
  </r>
  <r>
    <s v="FRA21098Q2 2020EUR"/>
    <x v="4"/>
    <n v="45025"/>
    <s v="COULY DUTHEIL"/>
    <n v="21098"/>
    <s v="Q2 2020"/>
    <s v="EUR"/>
    <n v="74"/>
    <n v="74"/>
    <n v="0"/>
    <n v="74"/>
    <n v="0"/>
    <x v="0"/>
    <m/>
    <m/>
    <m/>
    <m/>
    <s v="none"/>
    <m/>
    <m/>
    <m/>
    <x v="0"/>
    <m/>
    <x v="0"/>
  </r>
  <r>
    <s v="FRA21098Q3 2020EUR"/>
    <x v="4"/>
    <n v="45025"/>
    <s v="COULY DUTHEIL"/>
    <n v="21098"/>
    <s v="Q3 2020"/>
    <s v="EUR"/>
    <n v="384"/>
    <n v="384"/>
    <n v="0"/>
    <n v="384"/>
    <n v="0"/>
    <x v="0"/>
    <m/>
    <m/>
    <m/>
    <m/>
    <s v="none"/>
    <m/>
    <m/>
    <m/>
    <x v="0"/>
    <m/>
    <x v="0"/>
  </r>
  <r>
    <s v="FRA21098Q4 2020EUR"/>
    <x v="4"/>
    <n v="45025"/>
    <s v="COULY DUTHEIL"/>
    <n v="21098"/>
    <s v="Q4 2020"/>
    <s v="EUR"/>
    <n v="37.4"/>
    <n v="37.4"/>
    <n v="0"/>
    <n v="37.4"/>
    <n v="0"/>
    <x v="0"/>
    <m/>
    <m/>
    <m/>
    <m/>
    <s v="none"/>
    <m/>
    <m/>
    <m/>
    <x v="0"/>
    <m/>
    <x v="0"/>
  </r>
  <r>
    <s v="FRA870007Q1 2020EUR"/>
    <x v="4"/>
    <n v="45030"/>
    <s v="EUROPCAR FRANCE"/>
    <n v="870007"/>
    <s v="Q1 2020"/>
    <s v="EUR"/>
    <n v="730.52"/>
    <n v="730.52279999999996"/>
    <n v="-2.7999999999792601E-3"/>
    <n v="730.52"/>
    <n v="0"/>
    <x v="0"/>
    <m/>
    <m/>
    <m/>
    <m/>
    <s v="none"/>
    <m/>
    <m/>
    <m/>
    <x v="0"/>
    <m/>
    <x v="0"/>
  </r>
  <r>
    <s v="FRA870007Q2 2020EUR"/>
    <x v="4"/>
    <n v="45030"/>
    <s v="EUROPCAR FRANCE"/>
    <n v="870007"/>
    <s v="Q2 2020"/>
    <s v="EUR"/>
    <n v="429.79"/>
    <n v="429.79320000000001"/>
    <n v="-3.19999999999254E-3"/>
    <n v="429.79"/>
    <n v="0"/>
    <x v="0"/>
    <m/>
    <m/>
    <m/>
    <m/>
    <s v="none"/>
    <m/>
    <m/>
    <m/>
    <x v="0"/>
    <m/>
    <x v="0"/>
  </r>
  <r>
    <s v="FRA870007Q3 2020EUR"/>
    <x v="4"/>
    <n v="45030"/>
    <s v="EUROPCAR FRANCE"/>
    <n v="870007"/>
    <s v="Q3 2020"/>
    <s v="EUR"/>
    <n v="918.7"/>
    <n v="918.69629999999995"/>
    <n v="3.7000000000943999E-3"/>
    <n v="918.7"/>
    <n v="0"/>
    <x v="0"/>
    <m/>
    <m/>
    <m/>
    <m/>
    <s v="none"/>
    <m/>
    <m/>
    <m/>
    <x v="0"/>
    <m/>
    <x v="0"/>
  </r>
  <r>
    <s v="FRA870007Q4 2020EUR"/>
    <x v="4"/>
    <n v="45030"/>
    <s v="EUROPCAR FRANCE"/>
    <n v="870007"/>
    <s v="Q4 2020"/>
    <s v="EUR"/>
    <n v="1032.8499999999999"/>
    <n v="1032.8541"/>
    <n v="-4.1000000001076798E-3"/>
    <n v="1032.8499999999999"/>
    <n v="0"/>
    <x v="0"/>
    <m/>
    <m/>
    <m/>
    <m/>
    <s v="none"/>
    <m/>
    <m/>
    <m/>
    <x v="0"/>
    <m/>
    <x v="0"/>
  </r>
  <r>
    <s v="FRA21094Q1 2020EUR"/>
    <x v="4"/>
    <n v="45040"/>
    <s v="SAGET LA PERRIERE"/>
    <n v="21094"/>
    <s v="Q1 2020"/>
    <s v="EUR"/>
    <n v="427.28"/>
    <n v="427.28399999999999"/>
    <n v="-4.0000000000190898E-3"/>
    <n v="427.28"/>
    <n v="0"/>
    <x v="0"/>
    <m/>
    <m/>
    <m/>
    <m/>
    <s v="none"/>
    <m/>
    <m/>
    <m/>
    <x v="0"/>
    <m/>
    <x v="0"/>
  </r>
  <r>
    <s v="FRA21094Q2 2020EUR"/>
    <x v="4"/>
    <n v="45040"/>
    <s v="SAGET LA PERRIERE"/>
    <n v="21094"/>
    <s v="Q2 2020"/>
    <s v="EUR"/>
    <n v="120.56"/>
    <n v="120.5556"/>
    <n v="4.4000000000039502E-3"/>
    <n v="120.56"/>
    <n v="0"/>
    <x v="0"/>
    <m/>
    <m/>
    <m/>
    <m/>
    <s v="none"/>
    <m/>
    <m/>
    <m/>
    <x v="0"/>
    <m/>
    <x v="0"/>
  </r>
  <r>
    <s v="FRA21094Q3 2020EUR"/>
    <x v="4"/>
    <n v="45040"/>
    <s v="SAGET LA PERRIERE"/>
    <n v="21094"/>
    <s v="Q3 2020"/>
    <s v="EUR"/>
    <n v="533.91"/>
    <n v="533.91189999999995"/>
    <n v="-1.8999999999778001E-3"/>
    <n v="533.91"/>
    <n v="0"/>
    <x v="0"/>
    <m/>
    <m/>
    <m/>
    <m/>
    <s v="none"/>
    <m/>
    <m/>
    <m/>
    <x v="0"/>
    <m/>
    <x v="0"/>
  </r>
  <r>
    <s v="FRA21094Q4 2020EUR"/>
    <x v="4"/>
    <n v="45040"/>
    <s v="SAGET LA PERRIERE"/>
    <n v="21094"/>
    <s v="Q4 2020"/>
    <s v="EUR"/>
    <n v="105.29"/>
    <n v="105.2865"/>
    <n v="3.5000000000024998E-3"/>
    <n v="105.29"/>
    <n v="0"/>
    <x v="0"/>
    <m/>
    <m/>
    <m/>
    <m/>
    <s v="none"/>
    <m/>
    <m/>
    <m/>
    <x v="0"/>
    <m/>
    <x v="0"/>
  </r>
  <r>
    <s v="FRA2205106596Q1 2020EUR"/>
    <x v="4"/>
    <n v="45041"/>
    <s v="HERVE THERMIQUE"/>
    <n v="2205106596"/>
    <s v="Q1 2020"/>
    <s v="EUR"/>
    <n v="53451.040000000001"/>
    <n v="53451.044099999999"/>
    <n v="-4.0999999982886904E-3"/>
    <n v="53451.040000000001"/>
    <n v="0"/>
    <x v="0"/>
    <m/>
    <m/>
    <m/>
    <m/>
    <s v="none"/>
    <m/>
    <m/>
    <m/>
    <x v="0"/>
    <m/>
    <x v="0"/>
  </r>
  <r>
    <s v="FRA2205106596Q2 2020EUR"/>
    <x v="4"/>
    <n v="45041"/>
    <s v="HERVE THERMIQUE"/>
    <n v="2205106596"/>
    <s v="Q2 2020"/>
    <s v="EUR"/>
    <n v="31804.48"/>
    <n v="31804.484700000001"/>
    <n v="-4.7000000013213104E-3"/>
    <n v="31804.48"/>
    <n v="0"/>
    <x v="0"/>
    <m/>
    <m/>
    <m/>
    <m/>
    <s v="none"/>
    <m/>
    <m/>
    <m/>
    <x v="0"/>
    <m/>
    <x v="0"/>
  </r>
  <r>
    <s v="FRA2205106596Q3 2020EUR"/>
    <x v="4"/>
    <n v="45041"/>
    <s v="HERVE THERMIQUE"/>
    <n v="2205106596"/>
    <s v="Q3 2020"/>
    <s v="EUR"/>
    <n v="43180.06"/>
    <n v="43180.063800000004"/>
    <n v="-3.8000000058673301E-3"/>
    <n v="43180.06"/>
    <n v="0"/>
    <x v="0"/>
    <m/>
    <m/>
    <m/>
    <m/>
    <s v="none"/>
    <m/>
    <m/>
    <m/>
    <x v="0"/>
    <m/>
    <x v="0"/>
  </r>
  <r>
    <s v="FRA2205106596Q4 2020EUR"/>
    <x v="4"/>
    <n v="45041"/>
    <s v="HERVE THERMIQUE"/>
    <n v="2205106596"/>
    <s v="Q4 2020"/>
    <s v="EUR"/>
    <n v="50104.54"/>
    <n v="50104.539900000003"/>
    <n v="9.9999997473787503E-5"/>
    <n v="50104.54"/>
    <n v="0"/>
    <x v="0"/>
    <m/>
    <m/>
    <m/>
    <m/>
    <s v="none"/>
    <m/>
    <m/>
    <m/>
    <x v="0"/>
    <m/>
    <x v="0"/>
  </r>
  <r>
    <s v="FRA26103058Q1 2020EUR"/>
    <x v="4"/>
    <n v="45047"/>
    <s v="KONE"/>
    <n v="26103058"/>
    <s v="Q1 2020"/>
    <s v="EUR"/>
    <n v="44717.88"/>
    <n v="44717.88"/>
    <n v="0"/>
    <n v="44717.88"/>
    <n v="0"/>
    <x v="0"/>
    <m/>
    <m/>
    <m/>
    <m/>
    <s v="none"/>
    <m/>
    <m/>
    <m/>
    <x v="0"/>
    <m/>
    <x v="0"/>
  </r>
  <r>
    <s v="FRA26103058Q2 2020EUR"/>
    <x v="4"/>
    <n v="45047"/>
    <s v="KONE"/>
    <n v="26103058"/>
    <s v="Q2 2020"/>
    <s v="EUR"/>
    <n v="100434.7"/>
    <n v="100434.697"/>
    <n v="2.9999999969731999E-3"/>
    <n v="100434.7"/>
    <n v="0"/>
    <x v="0"/>
    <m/>
    <m/>
    <m/>
    <m/>
    <s v="none"/>
    <m/>
    <m/>
    <m/>
    <x v="0"/>
    <m/>
    <x v="0"/>
  </r>
  <r>
    <s v="FRA26103058Q3 2020EUR"/>
    <x v="4"/>
    <n v="45047"/>
    <s v="KONE"/>
    <n v="26103058"/>
    <s v="Q3 2020"/>
    <s v="EUR"/>
    <n v="6034.82"/>
    <n v="6034.8190000000004"/>
    <n v="9.9999999929423189E-4"/>
    <n v="6034.82"/>
    <n v="0"/>
    <x v="0"/>
    <m/>
    <m/>
    <m/>
    <m/>
    <s v="none"/>
    <m/>
    <m/>
    <m/>
    <x v="0"/>
    <m/>
    <x v="0"/>
  </r>
  <r>
    <s v="FRA26103058Q4 2020EUR"/>
    <x v="4"/>
    <n v="45047"/>
    <s v="KONE"/>
    <n v="26103058"/>
    <s v="Q4 2020"/>
    <s v="EUR"/>
    <n v="18762.37"/>
    <n v="18762.366000000002"/>
    <n v="3.9999999971769198E-3"/>
    <n v="18762.37"/>
    <n v="0"/>
    <x v="0"/>
    <m/>
    <m/>
    <m/>
    <m/>
    <s v="none"/>
    <m/>
    <m/>
    <m/>
    <x v="0"/>
    <m/>
    <x v="0"/>
  </r>
  <r>
    <s v="FRA2160440551Q1 2020EUR"/>
    <x v="4"/>
    <n v="45047"/>
    <s v="KONE"/>
    <n v="2160440551"/>
    <s v="Q1 2020"/>
    <s v="EUR"/>
    <n v="8905.39"/>
    <n v="8905.39"/>
    <n v="0"/>
    <n v="8905.39"/>
    <n v="0"/>
    <x v="0"/>
    <m/>
    <m/>
    <m/>
    <m/>
    <s v="none"/>
    <m/>
    <m/>
    <m/>
    <x v="0"/>
    <m/>
    <x v="0"/>
  </r>
  <r>
    <s v="FRA2160440551Q2 2020EUR"/>
    <x v="4"/>
    <n v="45047"/>
    <s v="KONE"/>
    <n v="2160440551"/>
    <s v="Q2 2020"/>
    <s v="EUR"/>
    <n v="20019.71"/>
    <n v="20019.708999999999"/>
    <n v="1.0000000002037201E-3"/>
    <n v="20019.71"/>
    <n v="0"/>
    <x v="0"/>
    <m/>
    <m/>
    <m/>
    <m/>
    <s v="none"/>
    <m/>
    <m/>
    <m/>
    <x v="0"/>
    <m/>
    <x v="0"/>
  </r>
  <r>
    <s v="FRA2160440551Q3 2020EUR"/>
    <x v="4"/>
    <n v="45047"/>
    <s v="KONE"/>
    <n v="2160440551"/>
    <s v="Q3 2020"/>
    <s v="EUR"/>
    <n v="7658.21"/>
    <n v="7658.2120000000004"/>
    <n v="-2.0000000004074502E-3"/>
    <n v="7658.21"/>
    <n v="0"/>
    <x v="0"/>
    <m/>
    <m/>
    <m/>
    <m/>
    <s v="none"/>
    <m/>
    <m/>
    <m/>
    <x v="0"/>
    <m/>
    <x v="0"/>
  </r>
  <r>
    <s v="FRA2160440551Q4 2020EUR"/>
    <x v="4"/>
    <n v="45047"/>
    <s v="KONE"/>
    <n v="2160440551"/>
    <s v="Q4 2020"/>
    <s v="EUR"/>
    <n v="8588.0499999999993"/>
    <n v="8588.0450000000001"/>
    <n v="4.9999999991996403E-3"/>
    <n v="8588.0499999999993"/>
    <n v="0"/>
    <x v="0"/>
    <m/>
    <m/>
    <m/>
    <m/>
    <s v="none"/>
    <m/>
    <m/>
    <m/>
    <x v="0"/>
    <m/>
    <x v="0"/>
  </r>
  <r>
    <s v="FRA2588037Q1 2020EUR"/>
    <x v="4"/>
    <n v="45051"/>
    <s v="LEGALLAIS"/>
    <n v="2588037"/>
    <s v="Q1 2020"/>
    <s v="EUR"/>
    <n v="41079.72"/>
    <n v="41079.72"/>
    <n v="0"/>
    <n v="41079.72"/>
    <n v="0"/>
    <x v="0"/>
    <m/>
    <m/>
    <m/>
    <m/>
    <s v="none"/>
    <m/>
    <m/>
    <m/>
    <x v="0"/>
    <m/>
    <x v="0"/>
  </r>
  <r>
    <s v="FRA2588037Q2 2020EUR"/>
    <x v="4"/>
    <n v="45051"/>
    <s v="LEGALLAIS"/>
    <n v="2588037"/>
    <s v="Q2 2020"/>
    <s v="EUR"/>
    <n v="12751.33"/>
    <n v="12751.3344"/>
    <n v="-4.3999999979860097E-3"/>
    <n v="12751.33"/>
    <n v="0"/>
    <x v="0"/>
    <m/>
    <m/>
    <m/>
    <m/>
    <s v="none"/>
    <m/>
    <m/>
    <m/>
    <x v="0"/>
    <m/>
    <x v="0"/>
  </r>
  <r>
    <s v="FRA2588037Q3 2020EUR"/>
    <x v="4"/>
    <n v="45051"/>
    <s v="LEGALLAIS"/>
    <n v="2588037"/>
    <s v="Q3 2020"/>
    <s v="EUR"/>
    <n v="24133.86"/>
    <n v="24133.855200000002"/>
    <n v="4.7999999987950997E-3"/>
    <n v="24133.86"/>
    <n v="0"/>
    <x v="0"/>
    <m/>
    <m/>
    <m/>
    <m/>
    <s v="none"/>
    <m/>
    <m/>
    <m/>
    <x v="0"/>
    <m/>
    <x v="0"/>
  </r>
  <r>
    <s v="FRA2588037Q4 2020EUR"/>
    <x v="4"/>
    <n v="45051"/>
    <s v="LEGALLAIS"/>
    <n v="2588037"/>
    <s v="Q4 2020"/>
    <s v="EUR"/>
    <n v="22397.02"/>
    <n v="22397.020199999999"/>
    <n v="-1.99999998585553E-4"/>
    <n v="22397.02"/>
    <n v="0"/>
    <x v="0"/>
    <m/>
    <m/>
    <m/>
    <m/>
    <s v="none"/>
    <m/>
    <m/>
    <m/>
    <x v="0"/>
    <m/>
    <x v="0"/>
  </r>
  <r>
    <s v="FRA2442072Q1 2020EUR"/>
    <x v="4"/>
    <n v="45054"/>
    <s v="MALONGO - COMPAGNIE MEDITERRANEENNE DES CAFES"/>
    <n v="2442072"/>
    <s v="Q1 2020"/>
    <s v="EUR"/>
    <n v="2087.75"/>
    <n v="2087.75"/>
    <n v="0"/>
    <n v="2087.75"/>
    <n v="0"/>
    <x v="0"/>
    <m/>
    <m/>
    <m/>
    <m/>
    <s v="none"/>
    <m/>
    <m/>
    <m/>
    <x v="0"/>
    <m/>
    <x v="0"/>
  </r>
  <r>
    <s v="FRA2442072Q3 2020EUR"/>
    <x v="4"/>
    <n v="45054"/>
    <s v="MALONGO - COMPAGNIE MEDITERRANEENNE DES CAFES"/>
    <n v="2442072"/>
    <s v="Q3 2020"/>
    <s v="EUR"/>
    <n v="1753.15"/>
    <n v="1753.15"/>
    <n v="0"/>
    <n v="1753.15"/>
    <n v="0"/>
    <x v="0"/>
    <m/>
    <m/>
    <m/>
    <m/>
    <s v="none"/>
    <m/>
    <m/>
    <m/>
    <x v="0"/>
    <m/>
    <x v="0"/>
  </r>
  <r>
    <s v="FRA2442072Q4 2020EUR"/>
    <x v="4"/>
    <n v="45054"/>
    <s v="MALONGO - COMPAGNIE MEDITERRANEENNE DES CAFES"/>
    <n v="2442072"/>
    <s v="Q4 2020"/>
    <s v="EUR"/>
    <n v="1354.64"/>
    <n v="1354.6420000000001"/>
    <n v="-1.9999999999527002E-3"/>
    <n v="1354.64"/>
    <n v="0"/>
    <x v="0"/>
    <m/>
    <m/>
    <m/>
    <m/>
    <s v="none"/>
    <m/>
    <m/>
    <m/>
    <x v="0"/>
    <m/>
    <x v="0"/>
  </r>
  <r>
    <s v="FRAFR4GP1088Y 2020EUR"/>
    <x v="4"/>
    <n v="45054"/>
    <s v="MALONGO - COMPAGNIE MEDITERRANEENNE DES CAFES"/>
    <s v="FR4GP1088"/>
    <s v="Y 2020"/>
    <s v="EUR"/>
    <n v="6775.7744000000002"/>
    <n v="6775.7745000000004"/>
    <n v="-1.00000000202271E-4"/>
    <n v="6775.7744000000002"/>
    <n v="0"/>
    <x v="0"/>
    <m/>
    <m/>
    <m/>
    <m/>
    <s v="none"/>
    <m/>
    <m/>
    <m/>
    <x v="0"/>
    <m/>
    <x v="0"/>
  </r>
  <r>
    <s v="FRA6001Q1 2020EUR"/>
    <x v="4"/>
    <n v="45056"/>
    <s v="CUISINE SOLUTIONS EUROPE"/>
    <n v="6001"/>
    <s v="Q1 2020"/>
    <s v="EUR"/>
    <n v="1195.26"/>
    <n v="1195.2560000000001"/>
    <n v="3.9999999999054099E-3"/>
    <n v="1195.26"/>
    <n v="0"/>
    <x v="0"/>
    <m/>
    <m/>
    <m/>
    <m/>
    <s v="none"/>
    <m/>
    <m/>
    <m/>
    <x v="0"/>
    <m/>
    <x v="0"/>
  </r>
  <r>
    <s v="FRA6001Q2 2020EUR"/>
    <x v="4"/>
    <n v="45056"/>
    <s v="CUISINE SOLUTIONS EUROPE"/>
    <n v="6001"/>
    <s v="Q2 2020"/>
    <s v="EUR"/>
    <n v="176.53"/>
    <n v="176.53440000000001"/>
    <n v="-4.4000000000039502E-3"/>
    <n v="176.53"/>
    <n v="0"/>
    <x v="0"/>
    <m/>
    <m/>
    <m/>
    <m/>
    <s v="none"/>
    <m/>
    <m/>
    <m/>
    <x v="0"/>
    <m/>
    <x v="0"/>
  </r>
  <r>
    <s v="FRA6001Q3 2020EUR"/>
    <x v="4"/>
    <n v="45056"/>
    <s v="CUISINE SOLUTIONS EUROPE"/>
    <n v="6001"/>
    <s v="Q3 2020"/>
    <s v="EUR"/>
    <n v="799.2"/>
    <n v="799.2"/>
    <n v="0"/>
    <n v="799.2"/>
    <n v="0"/>
    <x v="0"/>
    <m/>
    <m/>
    <m/>
    <m/>
    <s v="none"/>
    <m/>
    <m/>
    <m/>
    <x v="0"/>
    <m/>
    <x v="0"/>
  </r>
  <r>
    <s v="FRA6001Q4 2020EUR"/>
    <x v="4"/>
    <n v="45056"/>
    <s v="CUISINE SOLUTIONS EUROPE"/>
    <n v="6001"/>
    <s v="Q4 2020"/>
    <s v="EUR"/>
    <n v="1337.55"/>
    <n v="1337.5519999999999"/>
    <n v="-1.9999999999527002E-3"/>
    <n v="1337.55"/>
    <n v="0"/>
    <x v="0"/>
    <m/>
    <m/>
    <m/>
    <m/>
    <s v="none"/>
    <m/>
    <m/>
    <m/>
    <x v="0"/>
    <m/>
    <x v="0"/>
  </r>
  <r>
    <s v="FRAFR4GP1035Y 2020EUR"/>
    <x v="4"/>
    <n v="45056"/>
    <s v="CUISINE SOLUTIONS EUROPE"/>
    <s v="FR4GP1035"/>
    <s v="Y 2020"/>
    <s v="EUR"/>
    <n v="186.72"/>
    <n v="186.72"/>
    <n v="0"/>
    <n v="186.72"/>
    <n v="0"/>
    <x v="0"/>
    <m/>
    <m/>
    <m/>
    <m/>
    <s v="none"/>
    <m/>
    <m/>
    <m/>
    <x v="0"/>
    <m/>
    <x v="0"/>
  </r>
  <r>
    <s v="FRA662790Q1 2020EUR"/>
    <x v="4"/>
    <n v="45130"/>
    <s v="DESAUTEL"/>
    <n v="662790"/>
    <s v="Q1 2020"/>
    <s v="EUR"/>
    <n v="55034.77"/>
    <n v="55034.77"/>
    <n v="0"/>
    <n v="55034.77"/>
    <n v="0"/>
    <x v="0"/>
    <m/>
    <m/>
    <m/>
    <m/>
    <s v="none"/>
    <m/>
    <m/>
    <m/>
    <x v="0"/>
    <m/>
    <x v="0"/>
  </r>
  <r>
    <s v="FRA662790Q2 2020EUR"/>
    <x v="4"/>
    <n v="45130"/>
    <s v="DESAUTEL"/>
    <n v="662790"/>
    <s v="Q2 2020"/>
    <s v="EUR"/>
    <n v="30657.55"/>
    <n v="30657.55"/>
    <n v="0"/>
    <n v="30657.55"/>
    <n v="0"/>
    <x v="0"/>
    <m/>
    <m/>
    <m/>
    <m/>
    <s v="none"/>
    <m/>
    <m/>
    <m/>
    <x v="0"/>
    <m/>
    <x v="0"/>
  </r>
  <r>
    <s v="FRA662790Q3 2020EUR"/>
    <x v="4"/>
    <n v="45130"/>
    <s v="DESAUTEL"/>
    <n v="662790"/>
    <s v="Q3 2020"/>
    <s v="EUR"/>
    <n v="49388.08"/>
    <n v="49388.08"/>
    <n v="0"/>
    <n v="49388.08"/>
    <n v="0"/>
    <x v="0"/>
    <m/>
    <m/>
    <m/>
    <m/>
    <s v="none"/>
    <m/>
    <m/>
    <m/>
    <x v="0"/>
    <m/>
    <x v="0"/>
  </r>
  <r>
    <s v="FRA662790Q4 2020EUR"/>
    <x v="4"/>
    <n v="45130"/>
    <s v="DESAUTEL"/>
    <n v="662790"/>
    <s v="Q4 2020"/>
    <s v="EUR"/>
    <n v="72547.86"/>
    <n v="72547.86"/>
    <n v="0"/>
    <n v="72547.86"/>
    <n v="0"/>
    <x v="0"/>
    <m/>
    <m/>
    <m/>
    <m/>
    <s v="none"/>
    <m/>
    <m/>
    <m/>
    <x v="0"/>
    <m/>
    <x v="0"/>
  </r>
  <r>
    <s v="FRA2345023Q1 2020EUR"/>
    <x v="4"/>
    <n v="45137"/>
    <s v="AMI A LENGLART"/>
    <n v="2345023"/>
    <s v="Q1 2020"/>
    <s v="EUR"/>
    <n v="828.4"/>
    <n v="828.404"/>
    <n v="-4.0000000000190898E-3"/>
    <n v="828.4"/>
    <n v="0"/>
    <x v="0"/>
    <m/>
    <m/>
    <m/>
    <m/>
    <s v="none"/>
    <m/>
    <m/>
    <m/>
    <x v="0"/>
    <m/>
    <x v="0"/>
  </r>
  <r>
    <s v="FRA2345023Q2 2020EUR"/>
    <x v="4"/>
    <n v="45137"/>
    <s v="AMI A LENGLART"/>
    <n v="2345023"/>
    <s v="Q2 2020"/>
    <s v="EUR"/>
    <n v="97.8"/>
    <n v="97.8"/>
    <n v="0"/>
    <n v="97.8"/>
    <n v="0"/>
    <x v="0"/>
    <m/>
    <m/>
    <m/>
    <m/>
    <s v="none"/>
    <m/>
    <m/>
    <m/>
    <x v="0"/>
    <m/>
    <x v="0"/>
  </r>
  <r>
    <s v="FRA2345023Q3 2020EUR"/>
    <x v="4"/>
    <n v="45137"/>
    <s v="AMI A LENGLART"/>
    <n v="2345023"/>
    <s v="Q3 2020"/>
    <s v="EUR"/>
    <n v="6662.19"/>
    <n v="6662.1850000000004"/>
    <n v="4.9999999991996403E-3"/>
    <n v="6662.19"/>
    <n v="0"/>
    <x v="0"/>
    <m/>
    <m/>
    <m/>
    <m/>
    <s v="none"/>
    <m/>
    <m/>
    <m/>
    <x v="0"/>
    <m/>
    <x v="0"/>
  </r>
  <r>
    <s v="FRA2345023Q4 2020EUR"/>
    <x v="4"/>
    <n v="45137"/>
    <s v="AMI A LENGLART"/>
    <n v="2345023"/>
    <s v="Q4 2020"/>
    <s v="EUR"/>
    <n v="76.58"/>
    <n v="76.575000000000003"/>
    <n v="4.9999999999954499E-3"/>
    <n v="76.58"/>
    <n v="0"/>
    <x v="0"/>
    <m/>
    <m/>
    <m/>
    <m/>
    <s v="none"/>
    <m/>
    <m/>
    <m/>
    <x v="0"/>
    <m/>
    <x v="0"/>
  </r>
  <r>
    <s v="FRA570008Q1 2020EUR"/>
    <x v="4"/>
    <n v="45138"/>
    <s v="A.P.B.( APPLICATION PROCEDE BIO TECHNOLOGIQUE)"/>
    <n v="570008"/>
    <s v="Q1 2020"/>
    <s v="EUR"/>
    <n v="1420.03"/>
    <n v="1420.0283999999999"/>
    <n v="1.6000000000531099E-3"/>
    <n v="1420.03"/>
    <n v="0"/>
    <x v="0"/>
    <m/>
    <m/>
    <m/>
    <m/>
    <s v="none"/>
    <m/>
    <m/>
    <m/>
    <x v="0"/>
    <m/>
    <x v="0"/>
  </r>
  <r>
    <s v="FRA570008Q2 2020EUR"/>
    <x v="4"/>
    <n v="45138"/>
    <s v="A.P.B.( APPLICATION PROCEDE BIO TECHNOLOGIQUE)"/>
    <n v="570008"/>
    <s v="Q2 2020"/>
    <s v="EUR"/>
    <n v="1287.18"/>
    <n v="1287.1804"/>
    <n v="-3.9999999989959103E-4"/>
    <n v="1287.18"/>
    <n v="0"/>
    <x v="0"/>
    <m/>
    <m/>
    <m/>
    <m/>
    <s v="none"/>
    <m/>
    <m/>
    <m/>
    <x v="0"/>
    <m/>
    <x v="0"/>
  </r>
  <r>
    <s v="FRA570008Q3 2020EUR"/>
    <x v="4"/>
    <n v="45138"/>
    <s v="A.P.B.( APPLICATION PROCEDE BIO TECHNOLOGIQUE)"/>
    <n v="570008"/>
    <s v="Q3 2020"/>
    <s v="EUR"/>
    <n v="2074.7199999999998"/>
    <n v="2074.7204000000002"/>
    <n v="-4.0000000035433897E-4"/>
    <n v="2074.7199999999998"/>
    <n v="0"/>
    <x v="0"/>
    <m/>
    <m/>
    <m/>
    <m/>
    <s v="none"/>
    <m/>
    <m/>
    <m/>
    <x v="0"/>
    <m/>
    <x v="0"/>
  </r>
  <r>
    <s v="FRA570008Q4 2020EUR"/>
    <x v="4"/>
    <n v="45138"/>
    <s v="A.P.B.( APPLICATION PROCEDE BIO TECHNOLOGIQUE)"/>
    <n v="570008"/>
    <s v="Q4 2020"/>
    <s v="EUR"/>
    <n v="863.56"/>
    <n v="863.56399999999996"/>
    <n v="-4.0000000000190898E-3"/>
    <n v="863.56"/>
    <n v="0"/>
    <x v="0"/>
    <m/>
    <m/>
    <m/>
    <m/>
    <s v="none"/>
    <m/>
    <m/>
    <m/>
    <x v="0"/>
    <m/>
    <x v="0"/>
  </r>
  <r>
    <s v="FRA2471089Q1 2020EUR"/>
    <x v="4"/>
    <n v="45153"/>
    <s v="BRINK'S EVOLUTION"/>
    <n v="2471089"/>
    <s v="Q1 2020"/>
    <s v="EUR"/>
    <n v="8559.73"/>
    <n v="8559.7268000000004"/>
    <n v="3.1999999991967299E-3"/>
    <n v="8559.7268000000004"/>
    <n v="3.1999999991967299E-3"/>
    <x v="0"/>
    <m/>
    <m/>
    <m/>
    <m/>
    <s v="none"/>
    <m/>
    <m/>
    <m/>
    <x v="0"/>
    <m/>
    <x v="0"/>
  </r>
  <r>
    <s v="FRA2471089Q2 2020EUR"/>
    <x v="4"/>
    <n v="45153"/>
    <s v="BRINK'S EVOLUTION"/>
    <n v="2471089"/>
    <s v="Q2 2020"/>
    <s v="EUR"/>
    <n v="6888.77"/>
    <n v="6888.7676000000001"/>
    <n v="2.4000000003070402E-3"/>
    <n v="6888.7676000000001"/>
    <n v="2.4000000003070402E-3"/>
    <x v="0"/>
    <m/>
    <m/>
    <m/>
    <m/>
    <s v="none"/>
    <m/>
    <m/>
    <m/>
    <x v="0"/>
    <m/>
    <x v="0"/>
  </r>
  <r>
    <s v="FRA2471089Q3 2020EUR"/>
    <x v="4"/>
    <n v="45153"/>
    <s v="BRINK'S EVOLUTION"/>
    <n v="2471089"/>
    <s v="Q3 2020"/>
    <s v="EUR"/>
    <n v="9122.77"/>
    <n v="9122.7684000000008"/>
    <n v="1.59999999959836E-3"/>
    <n v="9122.7684000000008"/>
    <n v="1.59999999959836E-3"/>
    <x v="0"/>
    <m/>
    <m/>
    <m/>
    <m/>
    <s v="none"/>
    <m/>
    <m/>
    <m/>
    <x v="0"/>
    <m/>
    <x v="0"/>
  </r>
  <r>
    <s v="FRA2471089Q4 2020EUR"/>
    <x v="4"/>
    <n v="45153"/>
    <s v="BRINK'S EVOLUTION"/>
    <n v="2471089"/>
    <s v="Q4 2020"/>
    <s v="EUR"/>
    <n v="10375.26"/>
    <n v="10375.2592"/>
    <n v="7.9999999979918303E-4"/>
    <n v="10375.2592"/>
    <n v="7.9999999979918303E-4"/>
    <x v="0"/>
    <m/>
    <m/>
    <m/>
    <m/>
    <s v="none"/>
    <m/>
    <m/>
    <m/>
    <x v="0"/>
    <m/>
    <x v="0"/>
  </r>
  <r>
    <s v="FRA390013Q1 2020EUR"/>
    <x v="4"/>
    <n v="45154"/>
    <s v="INITIAL"/>
    <n v="390013"/>
    <s v="Q1 2020"/>
    <s v="EUR"/>
    <n v="5402.13"/>
    <n v="5402.1310999999996"/>
    <n v="-1.0999999994965E-3"/>
    <n v="5402.13"/>
    <n v="0"/>
    <x v="0"/>
    <m/>
    <m/>
    <m/>
    <m/>
    <s v="none"/>
    <m/>
    <m/>
    <m/>
    <x v="0"/>
    <m/>
    <x v="0"/>
  </r>
  <r>
    <s v="FRA390013Q2 2020EUR"/>
    <x v="4"/>
    <n v="45154"/>
    <s v="INITIAL"/>
    <n v="390013"/>
    <s v="Q2 2020"/>
    <s v="EUR"/>
    <n v="1104.7"/>
    <n v="1104.702"/>
    <n v="-1.9999999999527002E-3"/>
    <n v="1104.7"/>
    <n v="0"/>
    <x v="0"/>
    <m/>
    <m/>
    <m/>
    <m/>
    <s v="none"/>
    <m/>
    <m/>
    <m/>
    <x v="0"/>
    <m/>
    <x v="0"/>
  </r>
  <r>
    <s v="FRA390013Q3 2020EUR"/>
    <x v="4"/>
    <n v="45154"/>
    <s v="INITIAL"/>
    <n v="390013"/>
    <s v="Q3 2020"/>
    <s v="EUR"/>
    <n v="5504.91"/>
    <n v="5504.9110000000001"/>
    <n v="-1.0000000002037201E-3"/>
    <n v="5504.91"/>
    <n v="0"/>
    <x v="0"/>
    <m/>
    <m/>
    <m/>
    <m/>
    <s v="none"/>
    <m/>
    <m/>
    <m/>
    <x v="0"/>
    <m/>
    <x v="0"/>
  </r>
  <r>
    <s v="FRA390013Q4 2020EUR"/>
    <x v="4"/>
    <n v="45154"/>
    <s v="INITIAL"/>
    <n v="390013"/>
    <s v="Q4 2020"/>
    <s v="EUR"/>
    <n v="2669.77"/>
    <n v="2669.7712999999999"/>
    <n v="-1.29999999990104E-3"/>
    <n v="2669.77"/>
    <n v="0"/>
    <x v="0"/>
    <m/>
    <m/>
    <m/>
    <m/>
    <s v="none"/>
    <m/>
    <m/>
    <m/>
    <x v="0"/>
    <m/>
    <x v="0"/>
  </r>
  <r>
    <s v="FRA26078026Q1 2020EUR"/>
    <x v="4"/>
    <n v="45154"/>
    <s v="INITIAL"/>
    <n v="26078026"/>
    <s v="Q1 2020"/>
    <s v="EUR"/>
    <n v="11854.85"/>
    <n v="11854.848599999999"/>
    <n v="1.40000000101281E-3"/>
    <n v="11854.85"/>
    <n v="0"/>
    <x v="0"/>
    <m/>
    <m/>
    <m/>
    <m/>
    <s v="none"/>
    <m/>
    <m/>
    <m/>
    <x v="0"/>
    <m/>
    <x v="0"/>
  </r>
  <r>
    <s v="FRA26078026Q2 2020EUR"/>
    <x v="4"/>
    <n v="45154"/>
    <s v="INITIAL"/>
    <n v="26078026"/>
    <s v="Q2 2020"/>
    <s v="EUR"/>
    <n v="11104.64"/>
    <n v="11104.643899999999"/>
    <n v="-3.8999999997031401E-3"/>
    <n v="11104.64"/>
    <n v="0"/>
    <x v="0"/>
    <m/>
    <m/>
    <m/>
    <m/>
    <s v="none"/>
    <m/>
    <m/>
    <m/>
    <x v="0"/>
    <m/>
    <x v="0"/>
  </r>
  <r>
    <s v="FRA26078026Q3 2020EUR"/>
    <x v="4"/>
    <n v="45154"/>
    <s v="INITIAL"/>
    <n v="26078026"/>
    <s v="Q3 2020"/>
    <s v="EUR"/>
    <n v="11061.6"/>
    <n v="11061.596"/>
    <n v="4.0000000008149003E-3"/>
    <n v="11061.6"/>
    <n v="0"/>
    <x v="0"/>
    <m/>
    <m/>
    <m/>
    <m/>
    <s v="none"/>
    <m/>
    <m/>
    <m/>
    <x v="0"/>
    <m/>
    <x v="0"/>
  </r>
  <r>
    <s v="FRA2233017Q1 2020EUR"/>
    <x v="4"/>
    <n v="45236"/>
    <s v="SPIE ICS"/>
    <n v="2233017"/>
    <s v="Q1 2020"/>
    <s v="EUR"/>
    <n v="8932.23"/>
    <n v="8932.2288000000008"/>
    <n v="1.19999999878928E-3"/>
    <n v="8932.23"/>
    <n v="0"/>
    <x v="0"/>
    <m/>
    <m/>
    <m/>
    <m/>
    <s v="none"/>
    <m/>
    <m/>
    <m/>
    <x v="0"/>
    <m/>
    <x v="0"/>
  </r>
  <r>
    <s v="FRA2233017Q2 2020EUR"/>
    <x v="4"/>
    <n v="45236"/>
    <s v="SPIE ICS"/>
    <n v="2233017"/>
    <s v="Q2 2020"/>
    <s v="EUR"/>
    <n v="2339.02"/>
    <n v="2339.0178000000001"/>
    <n v="2.1999999999025E-3"/>
    <n v="2339.02"/>
    <n v="0"/>
    <x v="0"/>
    <m/>
    <m/>
    <m/>
    <m/>
    <s v="none"/>
    <m/>
    <m/>
    <m/>
    <x v="0"/>
    <m/>
    <x v="0"/>
  </r>
  <r>
    <s v="FRA2233017Q3 2020EUR"/>
    <x v="4"/>
    <n v="45236"/>
    <s v="SPIE ICS"/>
    <n v="2233017"/>
    <s v="Q3 2020"/>
    <s v="EUR"/>
    <n v="1325.98"/>
    <n v="1325.9777999999999"/>
    <n v="2.2000000001298702E-3"/>
    <n v="1325.98"/>
    <n v="0"/>
    <x v="0"/>
    <m/>
    <m/>
    <m/>
    <m/>
    <s v="none"/>
    <m/>
    <m/>
    <m/>
    <x v="0"/>
    <m/>
    <x v="0"/>
  </r>
  <r>
    <s v="FRA2233017Q4 2020EUR"/>
    <x v="4"/>
    <n v="45236"/>
    <s v="SPIE ICS"/>
    <n v="2233017"/>
    <s v="Q4 2020"/>
    <s v="EUR"/>
    <n v="902.67"/>
    <n v="902.6748"/>
    <n v="-4.8000000000456497E-3"/>
    <n v="902.67"/>
    <n v="0"/>
    <x v="0"/>
    <m/>
    <m/>
    <m/>
    <m/>
    <s v="none"/>
    <m/>
    <m/>
    <m/>
    <x v="0"/>
    <m/>
    <x v="0"/>
  </r>
  <r>
    <s v="FRA348162Q1 2020EUR"/>
    <x v="4"/>
    <n v="45238"/>
    <s v="RICOH FRANCE SAS"/>
    <n v="348162"/>
    <s v="Q1 2020"/>
    <s v="EUR"/>
    <n v="1353.65"/>
    <n v="1353.6528000000001"/>
    <n v="-2.7999999999792601E-3"/>
    <n v="1353.65"/>
    <n v="0"/>
    <x v="0"/>
    <m/>
    <m/>
    <m/>
    <m/>
    <s v="none"/>
    <m/>
    <m/>
    <m/>
    <x v="0"/>
    <m/>
    <x v="0"/>
  </r>
  <r>
    <s v="FRA348162Q2 2020EUR"/>
    <x v="4"/>
    <n v="45238"/>
    <s v="RICOH FRANCE SAS"/>
    <n v="348162"/>
    <s v="Q2 2020"/>
    <s v="EUR"/>
    <n v="1098.52"/>
    <n v="1098.5216"/>
    <n v="-1.6000000000531099E-3"/>
    <n v="1098.52"/>
    <n v="0"/>
    <x v="0"/>
    <m/>
    <m/>
    <m/>
    <m/>
    <s v="none"/>
    <m/>
    <m/>
    <m/>
    <x v="0"/>
    <m/>
    <x v="0"/>
  </r>
  <r>
    <s v="FRA348162Q3 2020EUR"/>
    <x v="4"/>
    <n v="45238"/>
    <s v="RICOH FRANCE SAS"/>
    <n v="348162"/>
    <s v="Q3 2020"/>
    <s v="EUR"/>
    <n v="1694.13"/>
    <n v="1694.1304"/>
    <n v="-3.9999999989959103E-4"/>
    <n v="1694.13"/>
    <n v="0"/>
    <x v="0"/>
    <m/>
    <m/>
    <m/>
    <m/>
    <s v="none"/>
    <m/>
    <m/>
    <m/>
    <x v="0"/>
    <m/>
    <x v="0"/>
  </r>
  <r>
    <s v="FRA348162Q4 2020EUR"/>
    <x v="4"/>
    <n v="45238"/>
    <s v="RICOH FRANCE SAS"/>
    <n v="348162"/>
    <s v="Q4 2020"/>
    <s v="EUR"/>
    <n v="817.31"/>
    <n v="817.30520000000001"/>
    <n v="4.7999999999319698E-3"/>
    <n v="817.31"/>
    <n v="0"/>
    <x v="0"/>
    <m/>
    <m/>
    <m/>
    <m/>
    <s v="none"/>
    <m/>
    <m/>
    <m/>
    <x v="0"/>
    <m/>
    <x v="0"/>
  </r>
  <r>
    <s v="FRA26121021Q1 2020EUR"/>
    <x v="4"/>
    <n v="45242"/>
    <s v="M.C.O.(MENUISERIE CHARPENTE ORVALTAISE)"/>
    <n v="26121021"/>
    <s v="Q1 2020"/>
    <s v="EUR"/>
    <n v="10760.49"/>
    <n v="10760.488499999999"/>
    <n v="1.50000000030559E-3"/>
    <n v="10760.49"/>
    <n v="0"/>
    <x v="0"/>
    <m/>
    <m/>
    <m/>
    <m/>
    <s v="none"/>
    <m/>
    <m/>
    <m/>
    <x v="0"/>
    <m/>
    <x v="0"/>
  </r>
  <r>
    <s v="FRA26121021Q2 2020EUR"/>
    <x v="4"/>
    <n v="45242"/>
    <s v="M.C.O.(MENUISERIE CHARPENTE ORVALTAISE)"/>
    <n v="26121021"/>
    <s v="Q2 2020"/>
    <s v="EUR"/>
    <n v="2115.91"/>
    <n v="2115.9081000000001"/>
    <n v="1.8999999997504301E-3"/>
    <n v="2115.91"/>
    <n v="0"/>
    <x v="0"/>
    <m/>
    <m/>
    <m/>
    <m/>
    <s v="none"/>
    <m/>
    <m/>
    <m/>
    <x v="0"/>
    <m/>
    <x v="0"/>
  </r>
  <r>
    <s v="FRA26121021Q3 2020EUR"/>
    <x v="4"/>
    <n v="45242"/>
    <s v="M.C.O.(MENUISERIE CHARPENTE ORVALTAISE)"/>
    <n v="26121021"/>
    <s v="Q3 2020"/>
    <s v="EUR"/>
    <n v="5947.79"/>
    <n v="5947.7852999999996"/>
    <n v="4.7000000004118097E-3"/>
    <n v="5947.79"/>
    <n v="0"/>
    <x v="0"/>
    <m/>
    <m/>
    <m/>
    <m/>
    <s v="none"/>
    <m/>
    <m/>
    <m/>
    <x v="0"/>
    <m/>
    <x v="0"/>
  </r>
  <r>
    <s v="FRA26121021Q4 2020EUR"/>
    <x v="4"/>
    <n v="45242"/>
    <s v="M.C.O.(MENUISERIE CHARPENTE ORVALTAISE)"/>
    <n v="26121021"/>
    <s v="Q4 2020"/>
    <s v="EUR"/>
    <n v="5411.95"/>
    <n v="5411.9480999999996"/>
    <n v="1.9000000002051801E-3"/>
    <n v="5411.95"/>
    <n v="0"/>
    <x v="0"/>
    <m/>
    <m/>
    <m/>
    <m/>
    <s v="none"/>
    <m/>
    <m/>
    <m/>
    <x v="0"/>
    <m/>
    <x v="0"/>
  </r>
  <r>
    <s v="FRA570011Q1 2020EUR"/>
    <x v="4"/>
    <n v="45243"/>
    <s v="BRAVILOR"/>
    <n v="570011"/>
    <s v="Q1 2020"/>
    <s v="EUR"/>
    <n v="200.21"/>
    <n v="200.21039999999999"/>
    <n v="-3.9999999998485599E-4"/>
    <n v="200.21"/>
    <n v="0"/>
    <x v="0"/>
    <m/>
    <m/>
    <m/>
    <m/>
    <s v="none"/>
    <m/>
    <m/>
    <m/>
    <x v="0"/>
    <m/>
    <x v="0"/>
  </r>
  <r>
    <s v="FRA570011Q2 2020EUR"/>
    <x v="4"/>
    <n v="45243"/>
    <s v="BRAVILOR"/>
    <n v="570011"/>
    <s v="Q2 2020"/>
    <s v="EUR"/>
    <n v="1.78"/>
    <n v="1.776"/>
    <n v="4.0000000000000001E-3"/>
    <n v="1.78"/>
    <n v="0"/>
    <x v="0"/>
    <m/>
    <m/>
    <m/>
    <m/>
    <s v="none"/>
    <m/>
    <m/>
    <m/>
    <x v="0"/>
    <m/>
    <x v="0"/>
  </r>
  <r>
    <s v="FRA570011Q3 2020EUR"/>
    <x v="4"/>
    <n v="45243"/>
    <s v="BRAVILOR"/>
    <n v="570011"/>
    <s v="Q3 2020"/>
    <s v="EUR"/>
    <n v="637.04"/>
    <n v="637.04039999999998"/>
    <n v="-4.0000000001327803E-4"/>
    <n v="637.04"/>
    <n v="0"/>
    <x v="0"/>
    <m/>
    <m/>
    <m/>
    <m/>
    <s v="none"/>
    <m/>
    <m/>
    <m/>
    <x v="0"/>
    <m/>
    <x v="0"/>
  </r>
  <r>
    <s v="FRA570011Q4 2020EUR"/>
    <x v="4"/>
    <n v="45243"/>
    <s v="BRAVILOR"/>
    <n v="570011"/>
    <s v="Q4 2020"/>
    <s v="EUR"/>
    <n v="38.08"/>
    <n v="38.076000000000001"/>
    <n v="3.9999999999977796E-3"/>
    <n v="38.08"/>
    <n v="0"/>
    <x v="0"/>
    <m/>
    <m/>
    <m/>
    <m/>
    <s v="none"/>
    <m/>
    <m/>
    <m/>
    <x v="0"/>
    <m/>
    <x v="0"/>
  </r>
  <r>
    <s v="FRAFR4GP2598Y 2020EUR"/>
    <x v="4"/>
    <n v="45245"/>
    <s v="DIELIX SAS"/>
    <s v="FR4GP2598"/>
    <s v="Y 2020"/>
    <s v="EUR"/>
    <n v="4.08"/>
    <n v="4.0761000000000003"/>
    <n v="3.8999999999997899E-3"/>
    <n v="4.08"/>
    <n v="0"/>
    <x v="0"/>
    <m/>
    <m/>
    <m/>
    <m/>
    <s v="none"/>
    <m/>
    <m/>
    <m/>
    <x v="0"/>
    <m/>
    <x v="0"/>
  </r>
  <r>
    <s v="FRA901002Q1 2020EUR"/>
    <x v="4"/>
    <n v="45248"/>
    <s v="ADECCO FRANCE"/>
    <n v="901002"/>
    <s v="Q1 2020"/>
    <s v="EUR"/>
    <n v="9247.9599999999991"/>
    <n v="9247.9624000000003"/>
    <n v="-2.4000000012165401E-3"/>
    <n v="9247.9599999999991"/>
    <n v="0"/>
    <x v="0"/>
    <m/>
    <m/>
    <m/>
    <m/>
    <s v="none"/>
    <m/>
    <m/>
    <m/>
    <x v="0"/>
    <m/>
    <x v="0"/>
  </r>
  <r>
    <s v="FRA901002Q2 2020EUR"/>
    <x v="4"/>
    <n v="45248"/>
    <s v="ADECCO FRANCE"/>
    <n v="901002"/>
    <s v="Q2 2020"/>
    <s v="EUR"/>
    <n v="1359.02"/>
    <n v="1359.0166999999999"/>
    <n v="3.30000000008112E-3"/>
    <n v="1359.02"/>
    <n v="0"/>
    <x v="0"/>
    <m/>
    <m/>
    <m/>
    <m/>
    <s v="none"/>
    <m/>
    <m/>
    <m/>
    <x v="0"/>
    <m/>
    <x v="0"/>
  </r>
  <r>
    <s v="FRA901002Q3 2020EUR"/>
    <x v="4"/>
    <n v="45248"/>
    <s v="ADECCO FRANCE"/>
    <n v="901002"/>
    <s v="Q3 2020"/>
    <s v="EUR"/>
    <n v="7467.74"/>
    <n v="7467.7429000000002"/>
    <n v="-2.9000000004089001E-3"/>
    <n v="7467.74"/>
    <n v="0"/>
    <x v="0"/>
    <m/>
    <m/>
    <m/>
    <m/>
    <s v="none"/>
    <m/>
    <m/>
    <m/>
    <x v="0"/>
    <m/>
    <x v="0"/>
  </r>
  <r>
    <s v="FRA901002Q4 2020EUR"/>
    <x v="4"/>
    <n v="45248"/>
    <s v="ADECCO FRANCE"/>
    <n v="901002"/>
    <s v="Q4 2020"/>
    <s v="EUR"/>
    <n v="2235.5100000000002"/>
    <n v="2235.5057000000002"/>
    <n v="4.3000000000574801E-3"/>
    <n v="2235.5100000000002"/>
    <n v="0"/>
    <x v="0"/>
    <m/>
    <m/>
    <m/>
    <m/>
    <s v="none"/>
    <s v="Métier"/>
    <s v="Nicolas"/>
    <s v="[NB] corrigé via regénération, un ticket JIRA A2S-1542 est créé pour réimputer le déclaratif 2020"/>
    <x v="2"/>
    <m/>
    <x v="5"/>
  </r>
  <r>
    <s v="FRA401002Q1 2020EUR"/>
    <x v="4"/>
    <n v="45249"/>
    <s v="SCC SA"/>
    <n v="401002"/>
    <s v="Q1 2020"/>
    <s v="EUR"/>
    <n v="6685.21"/>
    <n v="6685.2150000000001"/>
    <n v="-5.0000000001091298E-3"/>
    <n v="6685.21"/>
    <n v="0"/>
    <x v="0"/>
    <m/>
    <m/>
    <m/>
    <m/>
    <s v="none"/>
    <m/>
    <m/>
    <m/>
    <x v="0"/>
    <m/>
    <x v="0"/>
  </r>
  <r>
    <s v="FRA401002Q2 2020EUR"/>
    <x v="4"/>
    <n v="45249"/>
    <s v="SCC SA"/>
    <n v="401002"/>
    <s v="Q2 2020"/>
    <s v="EUR"/>
    <n v="4994.68"/>
    <n v="4994.6804000000002"/>
    <n v="-3.9999999989959103E-4"/>
    <n v="4994.68"/>
    <n v="0"/>
    <x v="0"/>
    <m/>
    <m/>
    <m/>
    <m/>
    <s v="none"/>
    <m/>
    <m/>
    <m/>
    <x v="0"/>
    <m/>
    <x v="0"/>
  </r>
  <r>
    <s v="FRA401002Q3 2020EUR"/>
    <x v="4"/>
    <n v="45249"/>
    <s v="SCC SA"/>
    <n v="401002"/>
    <s v="Q3 2020"/>
    <s v="EUR"/>
    <n v="7815.47"/>
    <n v="7815.4727999999996"/>
    <n v="-2.7999999992971399E-3"/>
    <n v="7815.47"/>
    <n v="0"/>
    <x v="0"/>
    <m/>
    <m/>
    <m/>
    <m/>
    <s v="none"/>
    <m/>
    <m/>
    <m/>
    <x v="0"/>
    <m/>
    <x v="0"/>
  </r>
  <r>
    <s v="FRA401002Q4 2020EUR"/>
    <x v="4"/>
    <n v="45249"/>
    <s v="SCC SA"/>
    <n v="401002"/>
    <s v="Q4 2020"/>
    <s v="EUR"/>
    <n v="13160.04"/>
    <n v="13160.0448"/>
    <n v="-4.7999999987950997E-3"/>
    <n v="13160.04"/>
    <n v="0"/>
    <x v="0"/>
    <m/>
    <m/>
    <m/>
    <m/>
    <s v="none"/>
    <m/>
    <m/>
    <m/>
    <x v="0"/>
    <m/>
    <x v="0"/>
  </r>
  <r>
    <s v="FRA2009Q1 2020EUR"/>
    <x v="4"/>
    <n v="45250"/>
    <s v="CONFITURERIE ET CONFISERIE D ANDRESY"/>
    <n v="2009"/>
    <s v="Q1 2020"/>
    <s v="EUR"/>
    <n v="2328.5500000000002"/>
    <n v="2328.5500000000002"/>
    <n v="0"/>
    <n v="2328.5500000000002"/>
    <n v="0"/>
    <x v="0"/>
    <m/>
    <m/>
    <m/>
    <m/>
    <s v="none"/>
    <m/>
    <m/>
    <m/>
    <x v="0"/>
    <m/>
    <x v="0"/>
  </r>
  <r>
    <s v="FRA2009Q2 2020EUR"/>
    <x v="4"/>
    <n v="45250"/>
    <s v="CONFITURERIE ET CONFISERIE D ANDRESY"/>
    <n v="2009"/>
    <s v="Q2 2020"/>
    <s v="EUR"/>
    <n v="855.25"/>
    <n v="855.25"/>
    <n v="0"/>
    <n v="855.25"/>
    <n v="0"/>
    <x v="0"/>
    <m/>
    <m/>
    <m/>
    <m/>
    <s v="none"/>
    <m/>
    <m/>
    <m/>
    <x v="0"/>
    <m/>
    <x v="0"/>
  </r>
  <r>
    <s v="FRA2009Q3 2020EUR"/>
    <x v="4"/>
    <n v="45250"/>
    <s v="CONFITURERIE ET CONFISERIE D ANDRESY"/>
    <n v="2009"/>
    <s v="Q3 2020"/>
    <s v="EUR"/>
    <n v="5117.8999999999996"/>
    <n v="5117.8999999999996"/>
    <n v="0"/>
    <n v="5117.8999999999996"/>
    <n v="0"/>
    <x v="0"/>
    <m/>
    <m/>
    <m/>
    <m/>
    <s v="none"/>
    <m/>
    <m/>
    <m/>
    <x v="0"/>
    <m/>
    <x v="0"/>
  </r>
  <r>
    <s v="FRA2009Q4 2020EUR"/>
    <x v="4"/>
    <n v="45250"/>
    <s v="CONFITURERIE ET CONFISERIE D ANDRESY"/>
    <n v="2009"/>
    <s v="Q4 2020"/>
    <s v="EUR"/>
    <n v="688.05"/>
    <n v="688.05"/>
    <n v="0"/>
    <n v="688.05"/>
    <n v="0"/>
    <x v="0"/>
    <m/>
    <m/>
    <m/>
    <m/>
    <s v="none"/>
    <m/>
    <m/>
    <m/>
    <x v="0"/>
    <m/>
    <x v="0"/>
  </r>
  <r>
    <s v="FRAFR4GP1534Y 2020EUR"/>
    <x v="4"/>
    <n v="45250"/>
    <s v="CONFITURERIE ET CONFISERIE D ANDRESY"/>
    <s v="FR4GP1534"/>
    <s v="Y 2020"/>
    <s v="EUR"/>
    <n v="3853.32"/>
    <n v="3853.32"/>
    <n v="0"/>
    <n v="3853.32"/>
    <n v="0"/>
    <x v="0"/>
    <m/>
    <m/>
    <m/>
    <m/>
    <s v="none"/>
    <m/>
    <m/>
    <m/>
    <x v="0"/>
    <m/>
    <x v="0"/>
  </r>
  <r>
    <s v="FRA20086Q1 2020EUR"/>
    <x v="4"/>
    <n v="45251"/>
    <s v="BHARLEV INDUSTRIES"/>
    <n v="20086"/>
    <s v="Q1 2020"/>
    <s v="EUR"/>
    <n v="31546.17"/>
    <n v="31546.173299999999"/>
    <n v="-3.3000000003085002E-3"/>
    <n v="31546.17"/>
    <n v="0"/>
    <x v="0"/>
    <m/>
    <m/>
    <m/>
    <m/>
    <s v="none"/>
    <m/>
    <m/>
    <m/>
    <x v="0"/>
    <m/>
    <x v="0"/>
  </r>
  <r>
    <s v="FRA20086Q2 2020EUR"/>
    <x v="4"/>
    <n v="45251"/>
    <s v="BHARLEV INDUSTRIES"/>
    <n v="20086"/>
    <s v="Q2 2020"/>
    <s v="EUR"/>
    <n v="494.48"/>
    <n v="494.48390000000001"/>
    <n v="-3.8999999999873498E-3"/>
    <n v="494.48"/>
    <n v="0"/>
    <x v="0"/>
    <m/>
    <m/>
    <m/>
    <m/>
    <s v="none"/>
    <m/>
    <m/>
    <m/>
    <x v="0"/>
    <m/>
    <x v="0"/>
  </r>
  <r>
    <s v="FRA20086Q3 2020EUR"/>
    <x v="4"/>
    <n v="45251"/>
    <s v="BHARLEV INDUSTRIES"/>
    <n v="20086"/>
    <s v="Q3 2020"/>
    <s v="EUR"/>
    <n v="13003.41"/>
    <n v="13003.4131"/>
    <n v="-3.09999999990395E-3"/>
    <n v="13003.41"/>
    <n v="0"/>
    <x v="0"/>
    <m/>
    <m/>
    <m/>
    <m/>
    <s v="none"/>
    <m/>
    <m/>
    <m/>
    <x v="0"/>
    <m/>
    <x v="0"/>
  </r>
  <r>
    <s v="FRA20086Q4 2020EUR"/>
    <x v="4"/>
    <n v="45251"/>
    <s v="BHARLEV INDUSTRIES"/>
    <n v="20086"/>
    <s v="Q4 2020"/>
    <s v="EUR"/>
    <n v="4996.9799999999996"/>
    <n v="4996.9840000000004"/>
    <n v="-4.0000000008149003E-3"/>
    <n v="4996.9799999999996"/>
    <n v="0"/>
    <x v="0"/>
    <m/>
    <m/>
    <m/>
    <m/>
    <s v="none"/>
    <m/>
    <m/>
    <m/>
    <x v="0"/>
    <m/>
    <x v="0"/>
  </r>
  <r>
    <s v="FRAFR4GP1379Y 2020EUR"/>
    <x v="4"/>
    <n v="45251"/>
    <s v="BHARLEV INDUSTRIES"/>
    <s v="FR4GP1379"/>
    <s v="Y 2020"/>
    <s v="EUR"/>
    <n v="141784.20000000001"/>
    <n v="141784.20199999999"/>
    <n v="-1.9999999785795799E-3"/>
    <n v="141784.20000000001"/>
    <n v="0"/>
    <x v="0"/>
    <m/>
    <m/>
    <m/>
    <m/>
    <s v="none"/>
    <m/>
    <m/>
    <m/>
    <x v="0"/>
    <m/>
    <x v="0"/>
  </r>
  <r>
    <s v="FRA20004Q1 2020EUR"/>
    <x v="4"/>
    <n v="45257"/>
    <s v="OC 22 (ORGANISATION COMMERCIALE)"/>
    <n v="20004"/>
    <s v="Q1 2020"/>
    <s v="EUR"/>
    <n v="387.29"/>
    <n v="387.291"/>
    <n v="-9.9999999997635292E-4"/>
    <n v="387.29"/>
    <n v="0"/>
    <x v="0"/>
    <m/>
    <m/>
    <m/>
    <m/>
    <s v="none"/>
    <m/>
    <m/>
    <m/>
    <x v="0"/>
    <m/>
    <x v="0"/>
  </r>
  <r>
    <s v="FRA20004Q2 2020EUR"/>
    <x v="4"/>
    <n v="45257"/>
    <s v="OC 22 (ORGANISATION COMMERCIALE)"/>
    <n v="20004"/>
    <s v="Q2 2020"/>
    <s v="EUR"/>
    <n v="40.74"/>
    <n v="40.74"/>
    <n v="0"/>
    <n v="40.74"/>
    <n v="0"/>
    <x v="0"/>
    <m/>
    <m/>
    <m/>
    <m/>
    <s v="none"/>
    <m/>
    <m/>
    <m/>
    <x v="0"/>
    <m/>
    <x v="0"/>
  </r>
  <r>
    <s v="FRA20004Q3 2020EUR"/>
    <x v="4"/>
    <n v="45257"/>
    <s v="OC 22 (ORGANISATION COMMERCIALE)"/>
    <n v="20004"/>
    <s v="Q3 2020"/>
    <s v="EUR"/>
    <n v="150.78"/>
    <n v="150.78"/>
    <n v="0"/>
    <n v="150.78"/>
    <n v="0"/>
    <x v="0"/>
    <m/>
    <m/>
    <m/>
    <m/>
    <s v="none"/>
    <m/>
    <m/>
    <m/>
    <x v="0"/>
    <m/>
    <x v="0"/>
  </r>
  <r>
    <s v="FRA20004Q4 2020EUR"/>
    <x v="4"/>
    <n v="45257"/>
    <s v="OC 22 (ORGANISATION COMMERCIALE)"/>
    <n v="20004"/>
    <s v="Q4 2020"/>
    <s v="EUR"/>
    <n v="59.64"/>
    <n v="59.64"/>
    <n v="0"/>
    <n v="59.64"/>
    <n v="0"/>
    <x v="0"/>
    <m/>
    <m/>
    <m/>
    <m/>
    <s v="none"/>
    <m/>
    <m/>
    <m/>
    <x v="0"/>
    <m/>
    <x v="0"/>
  </r>
  <r>
    <s v="FRAFR4GP1108Y 2020EUR"/>
    <x v="4"/>
    <n v="45257"/>
    <s v="OC 22 (ORGANISATION COMMERCIALE)"/>
    <s v="FR4GP1108"/>
    <s v="Y 2020"/>
    <s v="EUR"/>
    <n v="16544.560000000001"/>
    <n v="16544.560000000001"/>
    <n v="0"/>
    <n v="16544.560000000001"/>
    <n v="0"/>
    <x v="0"/>
    <m/>
    <m/>
    <m/>
    <m/>
    <s v="none"/>
    <m/>
    <m/>
    <m/>
    <x v="0"/>
    <m/>
    <x v="0"/>
  </r>
  <r>
    <s v="FRA2140663576Q1 2020EUR"/>
    <x v="4"/>
    <n v="45298"/>
    <s v="PUBLIC.A / Press Easy"/>
    <n v="2140663576"/>
    <s v="Q1 2020"/>
    <s v="EUR"/>
    <n v="1452.67"/>
    <n v="1452.6654000000001"/>
    <n v="4.5999999999821696E-3"/>
    <n v="1452.67"/>
    <n v="0"/>
    <x v="0"/>
    <m/>
    <m/>
    <m/>
    <m/>
    <s v="none"/>
    <m/>
    <m/>
    <m/>
    <x v="0"/>
    <m/>
    <x v="0"/>
  </r>
  <r>
    <s v="FRA2140663576Q2 2020EUR"/>
    <x v="4"/>
    <n v="45298"/>
    <s v="PUBLIC.A / Press Easy"/>
    <n v="2140663576"/>
    <s v="Q2 2020"/>
    <s v="EUR"/>
    <n v="802.55"/>
    <n v="802.54560000000004"/>
    <n v="4.3999999999186903E-3"/>
    <n v="802.55"/>
    <n v="0"/>
    <x v="0"/>
    <m/>
    <m/>
    <m/>
    <m/>
    <s v="none"/>
    <m/>
    <m/>
    <m/>
    <x v="0"/>
    <m/>
    <x v="0"/>
  </r>
  <r>
    <s v="FRA2140663576Q3 2020EUR"/>
    <x v="4"/>
    <n v="45298"/>
    <s v="PUBLIC.A / Press Easy"/>
    <n v="2140663576"/>
    <s v="Q3 2020"/>
    <s v="EUR"/>
    <n v="501.64"/>
    <n v="501.6354"/>
    <n v="4.5999999999821696E-3"/>
    <n v="501.64"/>
    <n v="0"/>
    <x v="0"/>
    <m/>
    <m/>
    <m/>
    <m/>
    <s v="none"/>
    <m/>
    <m/>
    <m/>
    <x v="0"/>
    <m/>
    <x v="0"/>
  </r>
  <r>
    <s v="FRA2140663576Q4 2020EUR"/>
    <x v="4"/>
    <n v="45298"/>
    <s v="PUBLIC.A / Press Easy"/>
    <n v="2140663576"/>
    <s v="Q4 2020"/>
    <s v="EUR"/>
    <n v="397.02"/>
    <n v="397.02"/>
    <n v="0"/>
    <n v="397.02"/>
    <n v="0"/>
    <x v="0"/>
    <m/>
    <m/>
    <m/>
    <m/>
    <s v="none"/>
    <m/>
    <m/>
    <m/>
    <x v="0"/>
    <m/>
    <x v="0"/>
  </r>
  <r>
    <s v="FRA28242001Q1 2020EUR"/>
    <x v="4"/>
    <n v="45303"/>
    <s v="ECOLAB PEST FRANCE"/>
    <n v="28242001"/>
    <s v="Q1 2020"/>
    <s v="EUR"/>
    <n v="47839.9"/>
    <n v="47839.899299999997"/>
    <n v="7.0000000414438502E-4"/>
    <n v="47839.9"/>
    <n v="0"/>
    <x v="0"/>
    <m/>
    <m/>
    <m/>
    <m/>
    <s v="none"/>
    <m/>
    <m/>
    <m/>
    <x v="0"/>
    <m/>
    <x v="0"/>
  </r>
  <r>
    <s v="FRA28242001Q2 2020EUR"/>
    <x v="4"/>
    <n v="45303"/>
    <s v="ECOLAB PEST FRANCE"/>
    <n v="28242001"/>
    <s v="Q2 2020"/>
    <s v="EUR"/>
    <n v="12513"/>
    <n v="12513.003699999999"/>
    <n v="-3.6999999992985899E-3"/>
    <n v="12513"/>
    <n v="0"/>
    <x v="0"/>
    <m/>
    <m/>
    <m/>
    <m/>
    <s v="none"/>
    <m/>
    <m/>
    <m/>
    <x v="0"/>
    <m/>
    <x v="0"/>
  </r>
  <r>
    <s v="FRA28242001Q3 2020EUR"/>
    <x v="4"/>
    <n v="45303"/>
    <s v="ECOLAB PEST FRANCE"/>
    <n v="28242001"/>
    <s v="Q3 2020"/>
    <s v="EUR"/>
    <n v="20444.669999999998"/>
    <n v="20444.672699999999"/>
    <n v="-2.7000000009138598E-3"/>
    <n v="20444.669999999998"/>
    <n v="0"/>
    <x v="0"/>
    <m/>
    <m/>
    <m/>
    <m/>
    <s v="none"/>
    <m/>
    <m/>
    <m/>
    <x v="0"/>
    <m/>
    <x v="0"/>
  </r>
  <r>
    <s v="FRA28242001Q4 2020EUR"/>
    <x v="4"/>
    <n v="45303"/>
    <s v="ECOLAB PEST FRANCE"/>
    <n v="28242001"/>
    <s v="Q4 2020"/>
    <s v="EUR"/>
    <n v="13797.07"/>
    <n v="13797.071599999999"/>
    <n v="-1.59999999959836E-3"/>
    <n v="13797.07"/>
    <n v="0"/>
    <x v="0"/>
    <m/>
    <m/>
    <m/>
    <m/>
    <s v="none"/>
    <m/>
    <m/>
    <m/>
    <x v="0"/>
    <m/>
    <x v="0"/>
  </r>
  <r>
    <s v="FRA459997Q1 2020EUR"/>
    <x v="4"/>
    <n v="45337"/>
    <s v="RENTOKIL INITIAL SAS EIM660"/>
    <n v="459997"/>
    <s v="Q1 2020"/>
    <s v="EUR"/>
    <n v="24812.080000000002"/>
    <n v="24812.081099999999"/>
    <n v="-1.09999999767751E-3"/>
    <n v="24812.080000000002"/>
    <n v="0"/>
    <x v="0"/>
    <m/>
    <m/>
    <m/>
    <m/>
    <s v="none"/>
    <m/>
    <m/>
    <m/>
    <x v="0"/>
    <m/>
    <x v="0"/>
  </r>
  <r>
    <s v="FRA459997Q2 2020EUR"/>
    <x v="4"/>
    <n v="45337"/>
    <s v="RENTOKIL INITIAL SAS EIM660"/>
    <n v="459997"/>
    <s v="Q2 2020"/>
    <s v="EUR"/>
    <n v="13315.39"/>
    <n v="13315.394700000001"/>
    <n v="-4.7000000013213104E-3"/>
    <n v="13315.39"/>
    <n v="0"/>
    <x v="0"/>
    <m/>
    <m/>
    <m/>
    <m/>
    <s v="none"/>
    <m/>
    <m/>
    <m/>
    <x v="0"/>
    <m/>
    <x v="0"/>
  </r>
  <r>
    <s v="FRA459997Q3 2020EUR"/>
    <x v="4"/>
    <n v="45337"/>
    <s v="RENTOKIL INITIAL SAS EIM660"/>
    <n v="459997"/>
    <s v="Q3 2020"/>
    <s v="EUR"/>
    <n v="19607.240000000002"/>
    <n v="19607.240699999998"/>
    <n v="-6.9999999686842698E-4"/>
    <n v="19607.240000000002"/>
    <n v="0"/>
    <x v="0"/>
    <m/>
    <m/>
    <m/>
    <m/>
    <s v="none"/>
    <m/>
    <m/>
    <m/>
    <x v="0"/>
    <m/>
    <x v="0"/>
  </r>
  <r>
    <s v="FRA459997Q4 2020EUR"/>
    <x v="4"/>
    <n v="45337"/>
    <s v="RENTOKIL INITIAL SAS EIM660"/>
    <n v="459997"/>
    <s v="Q4 2020"/>
    <s v="EUR"/>
    <n v="13038.87"/>
    <n v="13038.867"/>
    <n v="3.00000000061118E-3"/>
    <n v="13038.87"/>
    <n v="0"/>
    <x v="0"/>
    <m/>
    <m/>
    <m/>
    <m/>
    <s v="none"/>
    <m/>
    <m/>
    <m/>
    <x v="0"/>
    <m/>
    <x v="0"/>
  </r>
  <r>
    <s v="FRA1200506808-Q4 2020EUR"/>
    <x v="4"/>
    <n v="45339"/>
    <s v="PERNOD RICARD France"/>
    <s v="1200506808-"/>
    <s v="Q4 2020"/>
    <s v="EUR"/>
    <n v="410.26"/>
    <n v="410.25299999999999"/>
    <n v="7.0000000000049996E-3"/>
    <n v="410.26"/>
    <n v="0"/>
    <x v="0"/>
    <m/>
    <m/>
    <m/>
    <m/>
    <s v="none"/>
    <m/>
    <m/>
    <m/>
    <x v="0"/>
    <m/>
    <x v="0"/>
  </r>
  <r>
    <s v="FRAFR4GP1770Y 2020EUR"/>
    <x v="4"/>
    <n v="45339"/>
    <s v="PERNOD RICARD France"/>
    <s v="FR4GP1770"/>
    <s v="Y 2020"/>
    <s v="EUR"/>
    <n v="5342.22"/>
    <n v="5342.2241999999997"/>
    <n v="-4.1999999994004602E-3"/>
    <n v="5342.22"/>
    <n v="0"/>
    <x v="0"/>
    <m/>
    <m/>
    <m/>
    <m/>
    <s v="none"/>
    <m/>
    <m/>
    <m/>
    <x v="0"/>
    <m/>
    <x v="0"/>
  </r>
  <r>
    <s v="FRAFR3MGPS1788Y 2020EUR"/>
    <x v="4"/>
    <n v="45339"/>
    <s v="PERNOD RICARD France"/>
    <s v="FR3MGPS1788"/>
    <s v="Y 2020"/>
    <s v="EUR"/>
    <n v="5655"/>
    <n v="5654.9925999999996"/>
    <n v="7.4000000004161796E-3"/>
    <n v="5655"/>
    <n v="0"/>
    <x v="0"/>
    <m/>
    <m/>
    <m/>
    <m/>
    <s v="none"/>
    <m/>
    <m/>
    <m/>
    <x v="0"/>
    <m/>
    <x v="0"/>
  </r>
  <r>
    <s v="FRAFR3MGPS1496Y 2020EUR"/>
    <x v="4"/>
    <n v="45339"/>
    <s v="PERNOD RICARD France"/>
    <s v="FR3MGPS1496"/>
    <s v="Y 2020"/>
    <s v="EUR"/>
    <n v="1973.53"/>
    <n v="1973.53"/>
    <n v="2.2737367544323201E-13"/>
    <n v="1973.53"/>
    <n v="0"/>
    <x v="0"/>
    <m/>
    <m/>
    <m/>
    <m/>
    <s v="none"/>
    <m/>
    <m/>
    <m/>
    <x v="0"/>
    <m/>
    <x v="0"/>
  </r>
  <r>
    <s v="FRAFR3IISNSNM1787Y 2020EUR"/>
    <x v="4"/>
    <n v="45339"/>
    <s v="PERNOD RICARD France"/>
    <s v="FR3IISNSNM1787"/>
    <s v="Y 2020"/>
    <s v="EUR"/>
    <n v="23315.32"/>
    <n v="23315.312999999998"/>
    <n v="7.0000000014260799E-3"/>
    <n v="23315.32"/>
    <n v="0"/>
    <x v="0"/>
    <m/>
    <m/>
    <m/>
    <m/>
    <s v="none"/>
    <m/>
    <m/>
    <m/>
    <x v="0"/>
    <m/>
    <x v="0"/>
  </r>
  <r>
    <s v="FRA16053049Q2 2020EUR"/>
    <x v="4"/>
    <n v="45339"/>
    <s v="PERNOD RICARD France"/>
    <n v="16053049"/>
    <s v="Q2 2020"/>
    <s v="EUR"/>
    <n v="185.92"/>
    <n v="185.9186"/>
    <n v="1.39999999998963E-3"/>
    <n v="185.92"/>
    <n v="0"/>
    <x v="0"/>
    <m/>
    <m/>
    <m/>
    <m/>
    <s v="none"/>
    <m/>
    <m/>
    <m/>
    <x v="0"/>
    <m/>
    <x v="0"/>
  </r>
  <r>
    <s v="FRA1460022Q1 2020EUR"/>
    <x v="4"/>
    <n v="45346"/>
    <s v="TRADITION ET GOURMANDISES"/>
    <n v="1460022"/>
    <s v="Q1 2020"/>
    <s v="EUR"/>
    <n v="11024.85"/>
    <n v="11024.8472"/>
    <n v="2.8000000002066298E-3"/>
    <n v="11024.85"/>
    <n v="0"/>
    <x v="0"/>
    <m/>
    <m/>
    <m/>
    <m/>
    <s v="none"/>
    <m/>
    <m/>
    <m/>
    <x v="0"/>
    <m/>
    <x v="0"/>
  </r>
  <r>
    <s v="FRA1460022Q2 2020EUR"/>
    <x v="4"/>
    <n v="45346"/>
    <s v="TRADITION ET GOURMANDISES"/>
    <n v="1460022"/>
    <s v="Q2 2020"/>
    <s v="EUR"/>
    <n v="1202.8599999999999"/>
    <n v="1202.8599999999999"/>
    <n v="0"/>
    <n v="1202.8599999999999"/>
    <n v="0"/>
    <x v="0"/>
    <m/>
    <m/>
    <m/>
    <m/>
    <s v="none"/>
    <m/>
    <m/>
    <m/>
    <x v="0"/>
    <m/>
    <x v="0"/>
  </r>
  <r>
    <s v="FRA1460022Q3 2020EUR"/>
    <x v="4"/>
    <n v="45346"/>
    <s v="TRADITION ET GOURMANDISES"/>
    <n v="1460022"/>
    <s v="Q3 2020"/>
    <s v="EUR"/>
    <n v="4062.44"/>
    <n v="4062.4423999999999"/>
    <n v="-2.3999999998522898E-3"/>
    <n v="4062.44"/>
    <n v="0"/>
    <x v="0"/>
    <m/>
    <m/>
    <m/>
    <m/>
    <s v="none"/>
    <m/>
    <m/>
    <m/>
    <x v="0"/>
    <m/>
    <x v="0"/>
  </r>
  <r>
    <s v="FRA1460022Q4 2020EUR"/>
    <x v="4"/>
    <n v="45346"/>
    <s v="TRADITION ET GOURMANDISES"/>
    <n v="1460022"/>
    <s v="Q4 2020"/>
    <s v="EUR"/>
    <n v="1701.43"/>
    <n v="1701.4280000000001"/>
    <n v="1.9999999999527002E-3"/>
    <n v="1701.43"/>
    <n v="0"/>
    <x v="0"/>
    <m/>
    <m/>
    <m/>
    <m/>
    <s v="none"/>
    <m/>
    <m/>
    <m/>
    <x v="0"/>
    <m/>
    <x v="0"/>
  </r>
  <r>
    <s v="FRA2588016Q1 2020EUR"/>
    <x v="4"/>
    <n v="45349"/>
    <s v="WURTH FRANCE SA"/>
    <n v="2588016"/>
    <s v="Q1 2020"/>
    <s v="EUR"/>
    <n v="7114.23"/>
    <n v="7114.2348000000002"/>
    <n v="-4.80000000061409E-3"/>
    <n v="7114.2348000000002"/>
    <n v="-4.80000000061409E-3"/>
    <x v="0"/>
    <m/>
    <m/>
    <m/>
    <m/>
    <s v="none"/>
    <m/>
    <m/>
    <m/>
    <x v="0"/>
    <m/>
    <x v="0"/>
  </r>
  <r>
    <s v="FRA2588016Q2 2020EUR"/>
    <x v="4"/>
    <n v="45349"/>
    <s v="WURTH FRANCE SA"/>
    <n v="2588016"/>
    <s v="Q2 2020"/>
    <s v="EUR"/>
    <n v="2321.35"/>
    <n v="2321.3472000000002"/>
    <n v="2.8000000002066298E-3"/>
    <n v="2321.3472000000002"/>
    <n v="2.8000000002066298E-3"/>
    <x v="0"/>
    <m/>
    <m/>
    <m/>
    <m/>
    <s v="none"/>
    <m/>
    <m/>
    <m/>
    <x v="0"/>
    <m/>
    <x v="0"/>
  </r>
  <r>
    <s v="FRA2588016Q3 2020EUR"/>
    <x v="4"/>
    <n v="45349"/>
    <s v="WURTH FRANCE SA"/>
    <n v="2588016"/>
    <s v="Q3 2020"/>
    <s v="EUR"/>
    <n v="5220.8500000000004"/>
    <n v="5220.8465999999999"/>
    <n v="3.4000000005107701E-3"/>
    <n v="5220.8465999999999"/>
    <n v="3.4000000005107701E-3"/>
    <x v="0"/>
    <m/>
    <m/>
    <m/>
    <m/>
    <s v="none"/>
    <m/>
    <m/>
    <m/>
    <x v="0"/>
    <m/>
    <x v="0"/>
  </r>
  <r>
    <s v="FRA2588016Q4 2020EUR"/>
    <x v="4"/>
    <n v="45349"/>
    <s v="WURTH FRANCE SA"/>
    <n v="2588016"/>
    <s v="Q4 2020"/>
    <s v="EUR"/>
    <n v="3324"/>
    <n v="3323.9982"/>
    <n v="1.8000000000029099E-3"/>
    <n v="3323.9982"/>
    <n v="1.8000000000029099E-3"/>
    <x v="0"/>
    <m/>
    <m/>
    <m/>
    <m/>
    <s v="none"/>
    <m/>
    <m/>
    <m/>
    <x v="0"/>
    <m/>
    <x v="0"/>
  </r>
  <r>
    <s v="FRA2205106577 TRAVAUXQ4 2020EUR"/>
    <x v="4"/>
    <n v="45376"/>
    <s v="M.C.I"/>
    <s v="2205106577 TRAVAUX"/>
    <s v="Q4 2020"/>
    <s v="EUR"/>
    <n v="1086.27"/>
    <n v="1086.27"/>
    <n v="0"/>
    <n v="1086.27"/>
    <n v="0"/>
    <x v="0"/>
    <m/>
    <m/>
    <m/>
    <m/>
    <s v="none"/>
    <s v="Produit"/>
    <m/>
    <m/>
    <x v="0"/>
    <m/>
    <x v="0"/>
  </r>
  <r>
    <s v="FRA2205106578 MAITENANCEQ2 2020EUR"/>
    <x v="4"/>
    <n v="45376"/>
    <s v="M.C.I"/>
    <s v="2205106578 MAITENANCE"/>
    <s v="Q2 2020"/>
    <s v="EUR"/>
    <n v="173.62"/>
    <n v="173.61750000000001"/>
    <n v="2.4999999999977202E-3"/>
    <n v="173.62"/>
    <n v="0"/>
    <x v="0"/>
    <m/>
    <m/>
    <m/>
    <m/>
    <s v="none"/>
    <m/>
    <m/>
    <m/>
    <x v="0"/>
    <m/>
    <x v="0"/>
  </r>
  <r>
    <s v="FRA2205106578 MAITENANCEQ3 2020EUR"/>
    <x v="4"/>
    <n v="45376"/>
    <s v="M.C.I"/>
    <s v="2205106578 MAITENANCE"/>
    <s v="Q3 2020"/>
    <s v="EUR"/>
    <n v="494.9"/>
    <n v="494.9"/>
    <n v="0"/>
    <n v="494.9"/>
    <n v="0"/>
    <x v="0"/>
    <m/>
    <m/>
    <m/>
    <m/>
    <s v="none"/>
    <m/>
    <m/>
    <m/>
    <x v="0"/>
    <m/>
    <x v="0"/>
  </r>
  <r>
    <s v="FRA2205106578 MAITENANCEQ4 2020EUR"/>
    <x v="4"/>
    <n v="45376"/>
    <s v="M.C.I"/>
    <s v="2205106578 MAITENANCE"/>
    <s v="Q4 2020"/>
    <s v="EUR"/>
    <n v="146.85"/>
    <n v="146.85"/>
    <n v="0"/>
    <n v="146.85"/>
    <n v="0"/>
    <x v="0"/>
    <m/>
    <m/>
    <m/>
    <m/>
    <s v="none"/>
    <m/>
    <m/>
    <m/>
    <x v="0"/>
    <m/>
    <x v="0"/>
  </r>
  <r>
    <s v="FRA2182905698Q1 2020EUR"/>
    <x v="4"/>
    <n v="45435"/>
    <s v="MANUTAN SA"/>
    <n v="2182905698"/>
    <s v="Q1 2020"/>
    <s v="EUR"/>
    <n v="5778.38"/>
    <n v="5778.3804"/>
    <n v="-3.9999999989959103E-4"/>
    <n v="5778.38"/>
    <n v="0"/>
    <x v="0"/>
    <m/>
    <m/>
    <m/>
    <m/>
    <s v="none"/>
    <m/>
    <m/>
    <m/>
    <x v="0"/>
    <m/>
    <x v="0"/>
  </r>
  <r>
    <s v="FRA2182905698Q2 2020EUR"/>
    <x v="4"/>
    <n v="45435"/>
    <s v="MANUTAN SA"/>
    <n v="2182905698"/>
    <s v="Q2 2020"/>
    <s v="EUR"/>
    <n v="2877.57"/>
    <n v="2877.57"/>
    <n v="0"/>
    <n v="2877.57"/>
    <n v="0"/>
    <x v="0"/>
    <m/>
    <m/>
    <m/>
    <m/>
    <s v="none"/>
    <m/>
    <m/>
    <m/>
    <x v="0"/>
    <m/>
    <x v="0"/>
  </r>
  <r>
    <s v="FRA2182905698Q3 2020EUR"/>
    <x v="4"/>
    <n v="45435"/>
    <s v="MANUTAN SA"/>
    <n v="2182905698"/>
    <s v="Q3 2020"/>
    <s v="EUR"/>
    <n v="4386.59"/>
    <n v="4386.5879999999997"/>
    <n v="2.0000000004074502E-3"/>
    <n v="4386.59"/>
    <n v="0"/>
    <x v="0"/>
    <m/>
    <m/>
    <m/>
    <m/>
    <s v="none"/>
    <m/>
    <m/>
    <m/>
    <x v="0"/>
    <m/>
    <x v="0"/>
  </r>
  <r>
    <s v="FRA2182905698Q4 2020EUR"/>
    <x v="4"/>
    <n v="45435"/>
    <s v="MANUTAN SA"/>
    <n v="2182905698"/>
    <s v="Q4 2020"/>
    <s v="EUR"/>
    <n v="2705.52"/>
    <n v="2705.5169999999998"/>
    <n v="3.0000000001564301E-3"/>
    <n v="2705.52"/>
    <n v="0"/>
    <x v="0"/>
    <m/>
    <m/>
    <m/>
    <m/>
    <s v="none"/>
    <m/>
    <m/>
    <m/>
    <x v="0"/>
    <m/>
    <x v="0"/>
  </r>
  <r>
    <s v="FRA1453005Q1 2020EUR"/>
    <x v="4"/>
    <n v="45436"/>
    <s v="MHD MOET HENNESSY DIAGEO"/>
    <n v="1453005"/>
    <s v="Q1 2020"/>
    <s v="EUR"/>
    <n v="11965.4"/>
    <n v="11965.4"/>
    <n v="0"/>
    <n v="11965.4"/>
    <n v="0"/>
    <x v="0"/>
    <m/>
    <m/>
    <m/>
    <m/>
    <s v="none"/>
    <m/>
    <m/>
    <m/>
    <x v="0"/>
    <m/>
    <x v="0"/>
  </r>
  <r>
    <s v="FRA1453005Q2 2020EUR"/>
    <x v="4"/>
    <n v="45436"/>
    <s v="MHD MOET HENNESSY DIAGEO"/>
    <n v="1453005"/>
    <s v="Q2 2020"/>
    <s v="EUR"/>
    <n v="2268.96"/>
    <n v="2268.96"/>
    <n v="0"/>
    <n v="2268.96"/>
    <n v="0"/>
    <x v="0"/>
    <m/>
    <m/>
    <m/>
    <m/>
    <s v="none"/>
    <m/>
    <m/>
    <m/>
    <x v="0"/>
    <m/>
    <x v="0"/>
  </r>
  <r>
    <s v="FRA1453005Q3 2020EUR"/>
    <x v="4"/>
    <n v="45436"/>
    <s v="MHD MOET HENNESSY DIAGEO"/>
    <n v="1453005"/>
    <s v="Q3 2020"/>
    <s v="EUR"/>
    <n v="11895.48"/>
    <n v="11895.4768"/>
    <n v="3.1999999991967299E-3"/>
    <n v="11895.48"/>
    <n v="0"/>
    <x v="0"/>
    <m/>
    <m/>
    <m/>
    <m/>
    <s v="none"/>
    <m/>
    <m/>
    <m/>
    <x v="0"/>
    <m/>
    <x v="0"/>
  </r>
  <r>
    <s v="FRA1453005Q4 2020EUR"/>
    <x v="4"/>
    <n v="45436"/>
    <s v="MHD MOET HENNESSY DIAGEO"/>
    <n v="1453005"/>
    <s v="Q4 2020"/>
    <s v="EUR"/>
    <n v="2925.03"/>
    <n v="2925.0340000000001"/>
    <n v="-3.9999999999054099E-3"/>
    <n v="2925.03"/>
    <n v="0"/>
    <x v="0"/>
    <m/>
    <m/>
    <m/>
    <m/>
    <s v="none"/>
    <m/>
    <m/>
    <m/>
    <x v="0"/>
    <m/>
    <x v="0"/>
  </r>
  <r>
    <s v="FRAFR3IISNSNM1475Y 2020EUR"/>
    <x v="4"/>
    <n v="45436"/>
    <s v="MHD MOET HENNESSY DIAGEO"/>
    <s v="FR3IISNSNM1475"/>
    <s v="Y 2020"/>
    <s v="EUR"/>
    <n v="13972.79"/>
    <n v="13972.7853"/>
    <n v="4.7000000013213104E-3"/>
    <n v="13972.79"/>
    <n v="0"/>
    <x v="0"/>
    <m/>
    <m/>
    <m/>
    <m/>
    <s v="none"/>
    <m/>
    <m/>
    <m/>
    <x v="0"/>
    <m/>
    <x v="0"/>
  </r>
  <r>
    <s v="FRAFR3MGPS1495Y 2020EUR"/>
    <x v="4"/>
    <n v="45436"/>
    <s v="MHD MOET HENNESSY DIAGEO"/>
    <s v="FR3MGPS1495"/>
    <s v="Y 2020"/>
    <s v="EUR"/>
    <n v="3858.69"/>
    <n v="1500"/>
    <n v="2358.69"/>
    <n v="1500"/>
    <n v="2358.69"/>
    <x v="1"/>
    <s v="[36389]"/>
    <s v="[23735, 26588, 17480]"/>
    <s v="no contract applying to this participation"/>
    <s v="2021-11-10 14:30:06 +0100"/>
    <s v="none"/>
    <s v="Métier"/>
    <s v="Ossama"/>
    <s v="[OA] il faut regénérer la participation car le sous-service a été rajouté dans la nouvelle template. "/>
    <x v="1"/>
    <s v="Helene"/>
    <x v="0"/>
  </r>
  <r>
    <s v="FRAFR4GP2752Y 2020EUR"/>
    <x v="4"/>
    <n v="45439"/>
    <s v="E.D.F. (ELECTRICITE DE FRANCE)"/>
    <s v="FR4GP2752"/>
    <s v="Y 2020"/>
    <s v="EUR"/>
    <n v="494008.62719999999"/>
    <n v="494008.62719999999"/>
    <n v="0"/>
    <n v="494008.62719999999"/>
    <n v="0"/>
    <x v="0"/>
    <m/>
    <m/>
    <m/>
    <m/>
    <s v="none"/>
    <s v="Produit"/>
    <s v="Thao"/>
    <s v="[TN] : Calcul à la main = Facture : 411 673,86 x 1,2 = 494 008,63 . Rebate du RDBC n'est pas le même de l'outil. Mais les deux sont faux._x000a_[ZB] un hotfix sur le calcul des rebates, devra corrigé cette lignes et les cas similaires "/>
    <x v="2"/>
    <s v="Zakaria"/>
    <x v="0"/>
  </r>
  <r>
    <s v="FRA2202006651Q2 2020EUR"/>
    <x v="4"/>
    <n v="45442"/>
    <s v="SILLIKER"/>
    <n v="2202006651"/>
    <s v="Q2 2020"/>
    <s v="EUR"/>
    <n v="20847.91"/>
    <n v="20847.909599999999"/>
    <n v="4.00000000809086E-4"/>
    <n v="20847.91"/>
    <n v="0"/>
    <x v="0"/>
    <m/>
    <m/>
    <m/>
    <m/>
    <s v="none"/>
    <m/>
    <m/>
    <m/>
    <x v="0"/>
    <m/>
    <x v="0"/>
  </r>
  <r>
    <s v="FRA2202006651Q3 2020EUR"/>
    <x v="4"/>
    <n v="45442"/>
    <s v="SILLIKER"/>
    <n v="2202006651"/>
    <s v="Q3 2020"/>
    <s v="EUR"/>
    <n v="18583.22"/>
    <n v="18583.218000000001"/>
    <n v="2.0000000004074502E-3"/>
    <n v="18583.22"/>
    <n v="0"/>
    <x v="0"/>
    <m/>
    <m/>
    <m/>
    <m/>
    <s v="none"/>
    <m/>
    <m/>
    <m/>
    <x v="0"/>
    <m/>
    <x v="0"/>
  </r>
  <r>
    <s v="FRA2202006651Q4 2020EUR"/>
    <x v="4"/>
    <n v="45442"/>
    <s v="SILLIKER"/>
    <n v="2202006651"/>
    <s v="Q4 2020"/>
    <s v="EUR"/>
    <n v="9165.58"/>
    <n v="9165.5828999999994"/>
    <n v="-2.8999999994994102E-3"/>
    <n v="9165.58"/>
    <n v="0"/>
    <x v="0"/>
    <m/>
    <m/>
    <m/>
    <m/>
    <s v="none"/>
    <m/>
    <m/>
    <m/>
    <x v="0"/>
    <m/>
    <x v="0"/>
  </r>
  <r>
    <s v="FRA574640Q1 2020EUR"/>
    <x v="4"/>
    <n v="45445"/>
    <s v="HOBART FRANCE (COMPAGNIE)"/>
    <n v="574640"/>
    <s v="Q1 2020"/>
    <s v="EUR"/>
    <n v="14919.5"/>
    <n v="14919.481"/>
    <n v="1.9000000000232799E-2"/>
    <n v="14919.5"/>
    <n v="0"/>
    <x v="0"/>
    <m/>
    <m/>
    <m/>
    <m/>
    <s v="none"/>
    <m/>
    <m/>
    <m/>
    <x v="0"/>
    <m/>
    <x v="0"/>
  </r>
  <r>
    <s v="FRA574640Q2 2020EUR"/>
    <x v="4"/>
    <n v="45445"/>
    <s v="HOBART FRANCE (COMPAGNIE)"/>
    <n v="574640"/>
    <s v="Q2 2020"/>
    <s v="EUR"/>
    <n v="8235.7000000000007"/>
    <n v="8235.7165000000005"/>
    <n v="-1.64999999997235E-2"/>
    <n v="8235.7000000000007"/>
    <n v="0"/>
    <x v="0"/>
    <m/>
    <m/>
    <m/>
    <m/>
    <s v="none"/>
    <m/>
    <m/>
    <m/>
    <x v="0"/>
    <m/>
    <x v="0"/>
  </r>
  <r>
    <s v="FRA574640Q3 2020EUR"/>
    <x v="4"/>
    <n v="45445"/>
    <s v="HOBART FRANCE (COMPAGNIE)"/>
    <n v="574640"/>
    <s v="Q3 2020"/>
    <s v="EUR"/>
    <n v="15236.85"/>
    <n v="15236.859"/>
    <n v="-9.0000000000145502E-3"/>
    <n v="15236.85"/>
    <n v="0"/>
    <x v="0"/>
    <m/>
    <m/>
    <m/>
    <m/>
    <s v="none"/>
    <m/>
    <m/>
    <m/>
    <x v="0"/>
    <m/>
    <x v="0"/>
  </r>
  <r>
    <s v="FRA574640Q4 2020EUR"/>
    <x v="4"/>
    <n v="45445"/>
    <s v="HOBART FRANCE (COMPAGNIE)"/>
    <n v="574640"/>
    <s v="Q4 2020"/>
    <s v="EUR"/>
    <n v="8047.95"/>
    <n v="8047.9555"/>
    <n v="-5.5000000002110002E-3"/>
    <n v="8047.95"/>
    <n v="0"/>
    <x v="0"/>
    <m/>
    <m/>
    <m/>
    <m/>
    <s v="none"/>
    <m/>
    <m/>
    <m/>
    <x v="0"/>
    <m/>
    <x v="0"/>
  </r>
  <r>
    <s v="FRAFR4GP2630Y 2020EUR"/>
    <x v="4"/>
    <n v="45445"/>
    <s v="HOBART FRANCE (COMPAGNIE)"/>
    <s v="FR4GP2630"/>
    <s v="Y 2020"/>
    <s v="EUR"/>
    <n v="19701.740000000002"/>
    <n v="19701.738499999999"/>
    <n v="1.5000000021245701E-3"/>
    <n v="19701.740000000002"/>
    <n v="0"/>
    <x v="0"/>
    <m/>
    <m/>
    <m/>
    <m/>
    <s v="none"/>
    <m/>
    <m/>
    <m/>
    <x v="0"/>
    <m/>
    <x v="0"/>
  </r>
  <r>
    <s v="FRA21004Q1 2020EUR"/>
    <x v="4"/>
    <n v="45446"/>
    <s v="BARONNAT"/>
    <n v="21004"/>
    <s v="Q1 2020"/>
    <s v="EUR"/>
    <n v="707.02"/>
    <n v="707.01800000000003"/>
    <n v="1.9999999999527002E-3"/>
    <n v="707.02"/>
    <n v="0"/>
    <x v="0"/>
    <m/>
    <m/>
    <m/>
    <m/>
    <s v="none"/>
    <m/>
    <m/>
    <m/>
    <x v="0"/>
    <m/>
    <x v="0"/>
  </r>
  <r>
    <s v="FRA21004Q2 2020EUR"/>
    <x v="4"/>
    <n v="45446"/>
    <s v="BARONNAT"/>
    <n v="21004"/>
    <s v="Q2 2020"/>
    <s v="EUR"/>
    <n v="26.66"/>
    <n v="26.663"/>
    <n v="-3.0000000000001098E-3"/>
    <n v="26.66"/>
    <n v="0"/>
    <x v="0"/>
    <m/>
    <m/>
    <m/>
    <m/>
    <s v="none"/>
    <m/>
    <m/>
    <m/>
    <x v="0"/>
    <m/>
    <x v="0"/>
  </r>
  <r>
    <s v="FRA21004Q3 2020EUR"/>
    <x v="4"/>
    <n v="45446"/>
    <s v="BARONNAT"/>
    <n v="21004"/>
    <s v="Q3 2020"/>
    <s v="EUR"/>
    <n v="349.71"/>
    <n v="349.70650000000001"/>
    <n v="3.4999999999740699E-3"/>
    <n v="349.71"/>
    <n v="0"/>
    <x v="0"/>
    <m/>
    <m/>
    <m/>
    <m/>
    <s v="none"/>
    <m/>
    <m/>
    <m/>
    <x v="0"/>
    <m/>
    <x v="0"/>
  </r>
  <r>
    <s v="FRA21004Q4 2020EUR"/>
    <x v="4"/>
    <n v="45446"/>
    <s v="BARONNAT"/>
    <n v="21004"/>
    <s v="Q4 2020"/>
    <s v="EUR"/>
    <n v="115.12"/>
    <n v="115.11499999999999"/>
    <n v="5.0000000000096599E-3"/>
    <n v="115.12"/>
    <n v="0"/>
    <x v="0"/>
    <m/>
    <m/>
    <m/>
    <m/>
    <s v="none"/>
    <m/>
    <m/>
    <m/>
    <x v="0"/>
    <m/>
    <x v="0"/>
  </r>
  <r>
    <s v="FRAFR4GP1018Y 2020EUR"/>
    <x v="4"/>
    <n v="45448"/>
    <s v="BARRY CALLEBAUT BELGIUM"/>
    <s v="FR4GP1018"/>
    <s v="Y 2020"/>
    <s v="EUR"/>
    <n v="4694.4904999999999"/>
    <n v="4694.4904999999999"/>
    <n v="0"/>
    <n v="4694.4904999999999"/>
    <n v="0"/>
    <x v="0"/>
    <m/>
    <m/>
    <m/>
    <m/>
    <s v="none"/>
    <s v="Produit"/>
    <s v="Sarah"/>
    <s v="[SB] Le montant de facture est OK 4694. Le rebate est mal calculé  dans l'affichage de a participation et dans le report. Il ya du CA sur la France et Monaco qui font partie du perim couvert du contrat_x000a_[ZB] Marque MOMA"/>
    <x v="2"/>
    <s v="Zakaria"/>
    <x v="2"/>
  </r>
  <r>
    <s v="FRA27280107Q2 2020EUR"/>
    <x v="4"/>
    <n v="45515"/>
    <s v="GC2M"/>
    <n v="27280107"/>
    <s v="Q2 2020"/>
    <s v="EUR"/>
    <n v="2405.9899999999998"/>
    <n v="2405.98"/>
    <n v="9.9999999997635296E-3"/>
    <n v="2405.9899999999998"/>
    <n v="0"/>
    <x v="0"/>
    <m/>
    <m/>
    <m/>
    <m/>
    <s v="none"/>
    <m/>
    <m/>
    <m/>
    <x v="0"/>
    <m/>
    <x v="0"/>
  </r>
  <r>
    <s v="FRA27280107Q3 2020EUR"/>
    <x v="4"/>
    <n v="45515"/>
    <s v="GC2M"/>
    <n v="27280107"/>
    <s v="Q3 2020"/>
    <s v="EUR"/>
    <n v="1160.32"/>
    <n v="1160.32"/>
    <n v="0"/>
    <n v="1160.32"/>
    <n v="0"/>
    <x v="0"/>
    <m/>
    <m/>
    <m/>
    <m/>
    <s v="none"/>
    <m/>
    <m/>
    <m/>
    <x v="0"/>
    <m/>
    <x v="0"/>
  </r>
  <r>
    <s v="FRA27280107Q4 2020EUR"/>
    <x v="4"/>
    <n v="45515"/>
    <s v="GC2M"/>
    <n v="27280107"/>
    <s v="Q4 2020"/>
    <s v="EUR"/>
    <n v="1051.76"/>
    <n v="1051.76"/>
    <n v="0"/>
    <n v="1051.76"/>
    <n v="0"/>
    <x v="0"/>
    <m/>
    <m/>
    <m/>
    <m/>
    <s v="none"/>
    <m/>
    <m/>
    <m/>
    <x v="0"/>
    <m/>
    <x v="0"/>
  </r>
  <r>
    <s v="FRA2177205328Q1 2020EUR"/>
    <x v="4"/>
    <n v="45545"/>
    <s v="GLEEDS FRANCE"/>
    <n v="2177205328"/>
    <s v="Q1 2020"/>
    <s v="EUR"/>
    <n v="929.03"/>
    <n v="929.02499999999998"/>
    <n v="4.9999999999954499E-3"/>
    <n v="929.03"/>
    <n v="0"/>
    <x v="0"/>
    <m/>
    <m/>
    <m/>
    <m/>
    <s v="none"/>
    <m/>
    <m/>
    <m/>
    <x v="0"/>
    <m/>
    <x v="0"/>
  </r>
  <r>
    <s v="FRA2177205328Q2 2020EUR"/>
    <x v="4"/>
    <n v="45545"/>
    <s v="GLEEDS FRANCE"/>
    <n v="2177205328"/>
    <s v="Q2 2020"/>
    <s v="EUR"/>
    <n v="305.18"/>
    <n v="305.17500000000001"/>
    <n v="4.9999999999954499E-3"/>
    <n v="305.18"/>
    <n v="0"/>
    <x v="0"/>
    <m/>
    <m/>
    <m/>
    <m/>
    <s v="none"/>
    <m/>
    <m/>
    <m/>
    <x v="0"/>
    <m/>
    <x v="0"/>
  </r>
  <r>
    <s v="FRA2177205328Q3 2020EUR"/>
    <x v="4"/>
    <n v="45545"/>
    <s v="GLEEDS FRANCE"/>
    <n v="2177205328"/>
    <s v="Q3 2020"/>
    <s v="EUR"/>
    <n v="1990.95"/>
    <n v="1990.95"/>
    <n v="0"/>
    <n v="1990.95"/>
    <n v="0"/>
    <x v="0"/>
    <m/>
    <m/>
    <m/>
    <m/>
    <s v="none"/>
    <m/>
    <m/>
    <m/>
    <x v="0"/>
    <m/>
    <x v="0"/>
  </r>
  <r>
    <s v="FRA2177205328Q4 2020EUR"/>
    <x v="4"/>
    <n v="45545"/>
    <s v="GLEEDS FRANCE"/>
    <n v="2177205328"/>
    <s v="Q4 2020"/>
    <s v="EUR"/>
    <n v="1740.6"/>
    <n v="1740.6"/>
    <n v="0"/>
    <n v="1740.6"/>
    <n v="0"/>
    <x v="0"/>
    <m/>
    <m/>
    <m/>
    <m/>
    <s v="none"/>
    <m/>
    <m/>
    <m/>
    <x v="0"/>
    <m/>
    <x v="0"/>
  </r>
  <r>
    <s v="FRAFR4GP1096Y 2020EUR"/>
    <x v="4"/>
    <n v="45688"/>
    <s v="ETABLISSEMENTS MONBANA"/>
    <s v="FR4GP1096"/>
    <s v="Y 2020"/>
    <s v="EUR"/>
    <n v="15474.14"/>
    <n v="15474.143700000001"/>
    <n v="-3.7000000011175802E-3"/>
    <n v="15474.14"/>
    <n v="0"/>
    <x v="0"/>
    <m/>
    <m/>
    <m/>
    <m/>
    <s v="none"/>
    <m/>
    <m/>
    <m/>
    <x v="0"/>
    <m/>
    <x v="0"/>
  </r>
  <r>
    <s v="FRA2180725550Q1 2020EUR"/>
    <x v="4"/>
    <n v="45693"/>
    <s v="ATELIER WALID GHANEN ARCHITECTES"/>
    <n v="2180725550"/>
    <s v="Q1 2020"/>
    <s v="EUR"/>
    <n v="1176"/>
    <n v="1176"/>
    <n v="0"/>
    <n v="1176"/>
    <n v="0"/>
    <x v="0"/>
    <m/>
    <m/>
    <m/>
    <m/>
    <s v="none"/>
    <m/>
    <m/>
    <m/>
    <x v="0"/>
    <m/>
    <x v="0"/>
  </r>
  <r>
    <s v="FRA2180725550Q2 2020EUR"/>
    <x v="4"/>
    <n v="45693"/>
    <s v="ATELIER WALID GHANEN ARCHITECTES"/>
    <n v="2180725550"/>
    <s v="Q2 2020"/>
    <s v="EUR"/>
    <n v="262.5"/>
    <n v="262.5"/>
    <n v="0"/>
    <n v="262.5"/>
    <n v="0"/>
    <x v="0"/>
    <m/>
    <m/>
    <m/>
    <m/>
    <s v="none"/>
    <m/>
    <m/>
    <m/>
    <x v="0"/>
    <m/>
    <x v="0"/>
  </r>
  <r>
    <s v="FRA2180725550Q3 2020EUR"/>
    <x v="4"/>
    <n v="45693"/>
    <s v="ATELIER WALID GHANEN ARCHITECTES"/>
    <n v="2180725550"/>
    <s v="Q3 2020"/>
    <s v="EUR"/>
    <n v="172.5"/>
    <n v="172.5"/>
    <n v="0"/>
    <n v="172.5"/>
    <n v="0"/>
    <x v="0"/>
    <m/>
    <m/>
    <m/>
    <m/>
    <s v="none"/>
    <m/>
    <m/>
    <m/>
    <x v="0"/>
    <m/>
    <x v="0"/>
  </r>
  <r>
    <s v="FRA2180725550Q4 2020EUR"/>
    <x v="4"/>
    <n v="45693"/>
    <s v="ATELIER WALID GHANEN ARCHITECTES"/>
    <n v="2180725550"/>
    <s v="Q4 2020"/>
    <s v="EUR"/>
    <n v="270"/>
    <n v="270"/>
    <n v="0"/>
    <n v="270"/>
    <n v="0"/>
    <x v="0"/>
    <m/>
    <m/>
    <m/>
    <m/>
    <s v="none"/>
    <m/>
    <m/>
    <m/>
    <x v="0"/>
    <m/>
    <x v="0"/>
  </r>
  <r>
    <s v="FRA2573030Q1 2020EUR"/>
    <x v="4"/>
    <n v="45785"/>
    <s v="DHL INTERNATIONAL EXPRESS FRANCE SAS"/>
    <n v="2573030"/>
    <s v="Q1 2020"/>
    <s v="EUR"/>
    <n v="2735.84"/>
    <n v="2735.84"/>
    <n v="0"/>
    <n v="2735.84"/>
    <n v="0"/>
    <x v="0"/>
    <m/>
    <m/>
    <m/>
    <m/>
    <s v="none"/>
    <m/>
    <m/>
    <m/>
    <x v="0"/>
    <m/>
    <x v="0"/>
  </r>
  <r>
    <s v="FRA2573030Q2 2020EUR"/>
    <x v="4"/>
    <n v="45785"/>
    <s v="DHL INTERNATIONAL EXPRESS FRANCE SAS"/>
    <n v="2573030"/>
    <s v="Q2 2020"/>
    <s v="EUR"/>
    <n v="610.08000000000004"/>
    <n v="610.08000000000004"/>
    <n v="0"/>
    <n v="610.08000000000004"/>
    <n v="0"/>
    <x v="0"/>
    <m/>
    <m/>
    <m/>
    <m/>
    <s v="none"/>
    <m/>
    <m/>
    <m/>
    <x v="0"/>
    <m/>
    <x v="0"/>
  </r>
  <r>
    <s v="FRA2573030Q3 2020EUR"/>
    <x v="4"/>
    <n v="45785"/>
    <s v="DHL INTERNATIONAL EXPRESS FRANCE SAS"/>
    <n v="2573030"/>
    <s v="Q3 2020"/>
    <s v="EUR"/>
    <n v="1002.92"/>
    <n v="1002.9241"/>
    <n v="-4.0999999999939904E-3"/>
    <n v="1002.92"/>
    <n v="0"/>
    <x v="0"/>
    <m/>
    <m/>
    <m/>
    <m/>
    <s v="none"/>
    <m/>
    <m/>
    <m/>
    <x v="0"/>
    <m/>
    <x v="0"/>
  </r>
  <r>
    <s v="FRA2573030Q4 2020EUR"/>
    <x v="4"/>
    <n v="45785"/>
    <s v="DHL INTERNATIONAL EXPRESS FRANCE SAS"/>
    <n v="2573030"/>
    <s v="Q4 2020"/>
    <s v="EUR"/>
    <n v="1194.56"/>
    <n v="1194.5598"/>
    <n v="1.99999999949795E-4"/>
    <n v="1194.56"/>
    <n v="0"/>
    <x v="0"/>
    <m/>
    <m/>
    <m/>
    <m/>
    <s v="none"/>
    <m/>
    <m/>
    <m/>
    <x v="0"/>
    <m/>
    <x v="0"/>
  </r>
  <r>
    <s v="FRA2140593993Q1 2020EUR"/>
    <x v="4"/>
    <n v="45851"/>
    <s v="CONNEXING"/>
    <n v="2140593993"/>
    <s v="Q1 2020"/>
    <s v="EUR"/>
    <n v="1241.5999999999999"/>
    <n v="1241.5976000000001"/>
    <n v="2.3999999998522898E-3"/>
    <n v="1241.5999999999999"/>
    <n v="0"/>
    <x v="0"/>
    <m/>
    <m/>
    <m/>
    <m/>
    <s v="none"/>
    <m/>
    <m/>
    <m/>
    <x v="0"/>
    <m/>
    <x v="0"/>
  </r>
  <r>
    <s v="FRA2140593993Q2 2020EUR"/>
    <x v="4"/>
    <n v="45851"/>
    <s v="CONNEXING"/>
    <n v="2140593993"/>
    <s v="Q2 2020"/>
    <s v="EUR"/>
    <n v="104.93"/>
    <n v="104.932"/>
    <n v="-1.9999999999953302E-3"/>
    <n v="104.93"/>
    <n v="0"/>
    <x v="0"/>
    <m/>
    <m/>
    <m/>
    <m/>
    <s v="none"/>
    <m/>
    <m/>
    <m/>
    <x v="0"/>
    <m/>
    <x v="0"/>
  </r>
  <r>
    <s v="FRA2140593993Q3 2020EUR"/>
    <x v="4"/>
    <n v="45851"/>
    <s v="CONNEXING"/>
    <n v="2140593993"/>
    <s v="Q3 2020"/>
    <s v="EUR"/>
    <n v="270.08999999999997"/>
    <n v="270.0924"/>
    <n v="-2.4000000000228201E-3"/>
    <n v="270.08999999999997"/>
    <n v="0"/>
    <x v="0"/>
    <m/>
    <m/>
    <m/>
    <m/>
    <s v="none"/>
    <m/>
    <m/>
    <m/>
    <x v="0"/>
    <m/>
    <x v="0"/>
  </r>
  <r>
    <s v="FRA2140593993Q4 2020EUR"/>
    <x v="4"/>
    <n v="45851"/>
    <s v="CONNEXING"/>
    <n v="2140593993"/>
    <s v="Q4 2020"/>
    <s v="EUR"/>
    <n v="547.97"/>
    <n v="547.97159999999997"/>
    <n v="-1.5999999999394201E-3"/>
    <n v="547.97"/>
    <n v="0"/>
    <x v="0"/>
    <m/>
    <m/>
    <m/>
    <m/>
    <s v="none"/>
    <m/>
    <m/>
    <m/>
    <x v="0"/>
    <m/>
    <x v="0"/>
  </r>
  <r>
    <s v="FRAFR4GP1417Y 2020EUR"/>
    <x v="4"/>
    <n v="45854"/>
    <s v="SALES SUCRES"/>
    <s v="FR4GP1417"/>
    <s v="Y 2020"/>
    <s v="EUR"/>
    <n v="744.36"/>
    <n v="744.36"/>
    <n v="0"/>
    <n v="744.36"/>
    <n v="0"/>
    <x v="0"/>
    <m/>
    <m/>
    <m/>
    <m/>
    <s v="none"/>
    <m/>
    <m/>
    <m/>
    <x v="0"/>
    <m/>
    <x v="0"/>
  </r>
  <r>
    <s v="FRAFR4GP2645Y 2020EUR"/>
    <x v="4"/>
    <n v="45902"/>
    <s v="MING FAI ENTREPRISE INTERNATIONAL CO"/>
    <s v="FR4GP2645"/>
    <s v="Y 2020"/>
    <s v="EUR"/>
    <n v="14764.0999999999"/>
    <n v="14764.084000000001"/>
    <n v="1.5999999994164599E-2"/>
    <n v="14764.0999999999"/>
    <n v="0"/>
    <x v="0"/>
    <m/>
    <m/>
    <m/>
    <m/>
    <s v="none"/>
    <m/>
    <m/>
    <m/>
    <x v="0"/>
    <m/>
    <x v="0"/>
  </r>
  <r>
    <s v="FRA1130062388Q1 2020EUR"/>
    <x v="4"/>
    <n v="45914"/>
    <s v="BAIL DISTRIBUTION"/>
    <n v="1130062388"/>
    <s v="Q1 2020"/>
    <s v="EUR"/>
    <n v="8750.64"/>
    <n v="8750.64"/>
    <n v="0"/>
    <n v="8750.64"/>
    <n v="0"/>
    <x v="0"/>
    <m/>
    <m/>
    <m/>
    <m/>
    <s v="none"/>
    <m/>
    <m/>
    <m/>
    <x v="0"/>
    <m/>
    <x v="0"/>
  </r>
  <r>
    <s v="FRA1130062388Q2 2020EUR"/>
    <x v="4"/>
    <n v="45914"/>
    <s v="BAIL DISTRIBUTION"/>
    <n v="1130062388"/>
    <s v="Q2 2020"/>
    <s v="EUR"/>
    <n v="1013.44"/>
    <n v="1013.44"/>
    <n v="0"/>
    <n v="1013.44"/>
    <n v="0"/>
    <x v="0"/>
    <m/>
    <m/>
    <m/>
    <m/>
    <s v="none"/>
    <m/>
    <m/>
    <m/>
    <x v="0"/>
    <m/>
    <x v="0"/>
  </r>
  <r>
    <s v="FRA1130062388Q3 2020EUR"/>
    <x v="4"/>
    <n v="45914"/>
    <s v="BAIL DISTRIBUTION"/>
    <n v="1130062388"/>
    <s v="Q3 2020"/>
    <s v="EUR"/>
    <n v="5799.2"/>
    <n v="5799.2"/>
    <n v="0"/>
    <n v="5799.2"/>
    <n v="0"/>
    <x v="0"/>
    <m/>
    <m/>
    <m/>
    <m/>
    <s v="none"/>
    <m/>
    <m/>
    <m/>
    <x v="0"/>
    <m/>
    <x v="0"/>
  </r>
  <r>
    <s v="FRA1130062388Q4 2020EUR"/>
    <x v="4"/>
    <n v="45914"/>
    <s v="BAIL DISTRIBUTION"/>
    <n v="1130062388"/>
    <s v="Q4 2020"/>
    <s v="EUR"/>
    <n v="2870.32"/>
    <n v="2870.32"/>
    <n v="0"/>
    <n v="2870.32"/>
    <n v="0"/>
    <x v="0"/>
    <m/>
    <m/>
    <m/>
    <m/>
    <s v="none"/>
    <m/>
    <m/>
    <m/>
    <x v="0"/>
    <m/>
    <x v="0"/>
  </r>
  <r>
    <s v="FRA2090444135Q1 2020EUR"/>
    <x v="4"/>
    <n v="45916"/>
    <s v="RECORD PORTES AUTOMATIQUES"/>
    <n v="2090444135"/>
    <s v="Q1 2020"/>
    <s v="EUR"/>
    <n v="6417.51"/>
    <n v="6417.5135"/>
    <n v="-3.49999999980354E-3"/>
    <n v="6417.51"/>
    <n v="0"/>
    <x v="0"/>
    <m/>
    <m/>
    <m/>
    <m/>
    <s v="none"/>
    <m/>
    <m/>
    <m/>
    <x v="0"/>
    <m/>
    <x v="0"/>
  </r>
  <r>
    <s v="FRA2090444135Q2 2020EUR"/>
    <x v="4"/>
    <n v="45916"/>
    <s v="RECORD PORTES AUTOMATIQUES"/>
    <n v="2090444135"/>
    <s v="Q2 2020"/>
    <s v="EUR"/>
    <n v="3830.34"/>
    <n v="3830.326"/>
    <n v="1.4000000000123599E-2"/>
    <n v="3830.34"/>
    <n v="0"/>
    <x v="0"/>
    <m/>
    <m/>
    <m/>
    <m/>
    <s v="none"/>
    <m/>
    <m/>
    <m/>
    <x v="0"/>
    <m/>
    <x v="0"/>
  </r>
  <r>
    <s v="FRA2090444135Q3 2020EUR"/>
    <x v="4"/>
    <n v="45916"/>
    <s v="RECORD PORTES AUTOMATIQUES"/>
    <n v="2090444135"/>
    <s v="Q3 2020"/>
    <s v="EUR"/>
    <n v="3057.45"/>
    <n v="3057.44"/>
    <n v="9.9999999997635296E-3"/>
    <n v="3057.45"/>
    <n v="0"/>
    <x v="0"/>
    <m/>
    <m/>
    <m/>
    <m/>
    <s v="none"/>
    <m/>
    <m/>
    <m/>
    <x v="0"/>
    <m/>
    <x v="0"/>
  </r>
  <r>
    <s v="FRA2090444135Q4 2020EUR"/>
    <x v="4"/>
    <n v="45916"/>
    <s v="RECORD PORTES AUTOMATIQUES"/>
    <n v="2090444135"/>
    <s v="Q4 2020"/>
    <s v="EUR"/>
    <n v="4855.79"/>
    <n v="4855.7820000000002"/>
    <n v="7.9999999998108199E-3"/>
    <n v="4855.79"/>
    <n v="0"/>
    <x v="0"/>
    <m/>
    <m/>
    <m/>
    <m/>
    <s v="none"/>
    <m/>
    <m/>
    <m/>
    <x v="0"/>
    <m/>
    <x v="0"/>
  </r>
  <r>
    <s v="FRA350104Q1 2020EUR"/>
    <x v="4"/>
    <n v="45918"/>
    <s v="SAMBONET PADERNO INDUSTRIE SPA"/>
    <n v="350104"/>
    <s v="Q1 2020"/>
    <s v="EUR"/>
    <n v="224.4"/>
    <n v="224.4"/>
    <n v="0"/>
    <n v="224.4"/>
    <n v="0"/>
    <x v="0"/>
    <m/>
    <m/>
    <m/>
    <m/>
    <s v="none"/>
    <m/>
    <m/>
    <m/>
    <x v="0"/>
    <m/>
    <x v="0"/>
  </r>
  <r>
    <s v="FRA350104Q3 2020EUR"/>
    <x v="4"/>
    <n v="45918"/>
    <s v="SAMBONET PADERNO INDUSTRIE SPA"/>
    <n v="350104"/>
    <s v="Q3 2020"/>
    <s v="EUR"/>
    <n v="72.5"/>
    <n v="72.5"/>
    <n v="0"/>
    <n v="72.5"/>
    <n v="0"/>
    <x v="0"/>
    <m/>
    <m/>
    <m/>
    <m/>
    <s v="none"/>
    <m/>
    <m/>
    <m/>
    <x v="0"/>
    <m/>
    <x v="0"/>
  </r>
  <r>
    <s v="FRA350104Q4 2020EUR"/>
    <x v="4"/>
    <n v="45918"/>
    <s v="SAMBONET PADERNO INDUSTRIE SPA"/>
    <n v="350104"/>
    <s v="Q4 2020"/>
    <s v="EUR"/>
    <n v="405"/>
    <n v="405"/>
    <n v="0"/>
    <n v="405"/>
    <n v="0"/>
    <x v="0"/>
    <m/>
    <m/>
    <m/>
    <m/>
    <s v="none"/>
    <m/>
    <m/>
    <m/>
    <x v="0"/>
    <m/>
    <x v="0"/>
  </r>
  <r>
    <s v="FRA18316008Q1 2020EUR"/>
    <x v="4"/>
    <n v="45920"/>
    <s v="FRAIDIS"/>
    <n v="18316008"/>
    <s v="Q1 2020"/>
    <s v="EUR"/>
    <n v="1526.25"/>
    <n v="1526.2484999999999"/>
    <n v="1.50000000007821E-3"/>
    <n v="1526.25"/>
    <n v="0"/>
    <x v="0"/>
    <m/>
    <m/>
    <m/>
    <m/>
    <s v="none"/>
    <m/>
    <m/>
    <m/>
    <x v="0"/>
    <m/>
    <x v="0"/>
  </r>
  <r>
    <s v="FRA18316008Q2 2020EUR"/>
    <x v="4"/>
    <n v="45920"/>
    <s v="FRAIDIS"/>
    <n v="18316008"/>
    <s v="Q2 2020"/>
    <s v="EUR"/>
    <n v="89.77"/>
    <n v="89.766499999999994"/>
    <n v="3.5000000000024998E-3"/>
    <n v="89.77"/>
    <n v="0"/>
    <x v="0"/>
    <m/>
    <m/>
    <m/>
    <m/>
    <s v="none"/>
    <m/>
    <m/>
    <m/>
    <x v="0"/>
    <m/>
    <x v="0"/>
  </r>
  <r>
    <s v="FRA18316008Q3 2020EUR"/>
    <x v="4"/>
    <n v="45920"/>
    <s v="FRAIDIS"/>
    <n v="18316008"/>
    <s v="Q3 2020"/>
    <s v="EUR"/>
    <n v="871.27"/>
    <n v="871.26649999999995"/>
    <n v="3.5000000000309198E-3"/>
    <n v="871.27"/>
    <n v="0"/>
    <x v="0"/>
    <m/>
    <m/>
    <m/>
    <m/>
    <s v="none"/>
    <m/>
    <m/>
    <m/>
    <x v="0"/>
    <m/>
    <x v="0"/>
  </r>
  <r>
    <s v="FRA18316008Q4 2020EUR"/>
    <x v="4"/>
    <n v="45920"/>
    <s v="FRAIDIS"/>
    <n v="18316008"/>
    <s v="Q4 2020"/>
    <s v="EUR"/>
    <n v="98.42"/>
    <n v="98.423500000000004"/>
    <n v="-3.5000000000024998E-3"/>
    <n v="98.42"/>
    <n v="0"/>
    <x v="0"/>
    <m/>
    <m/>
    <m/>
    <m/>
    <s v="none"/>
    <m/>
    <m/>
    <m/>
    <x v="0"/>
    <m/>
    <x v="0"/>
  </r>
  <r>
    <s v="FRA28277053Q1 2020EUR"/>
    <x v="4"/>
    <n v="45927"/>
    <s v="BOUYGUES ENERGIES ET SERVICES - GET NORD 821X"/>
    <n v="28277053"/>
    <s v="Q1 2020"/>
    <s v="EUR"/>
    <n v="92.12"/>
    <n v="92.119500000000002"/>
    <n v="5.0000000000238699E-4"/>
    <n v="92.12"/>
    <n v="0"/>
    <x v="0"/>
    <m/>
    <m/>
    <m/>
    <m/>
    <s v="none"/>
    <m/>
    <m/>
    <m/>
    <x v="0"/>
    <m/>
    <x v="0"/>
  </r>
  <r>
    <s v="FRA28277053Q2 2020EUR"/>
    <x v="4"/>
    <n v="45927"/>
    <s v="BOUYGUES ENERGIES ET SERVICES - GET NORD 821X"/>
    <n v="28277053"/>
    <s v="Q2 2020"/>
    <s v="EUR"/>
    <n v="231"/>
    <n v="230.99760000000001"/>
    <n v="2.3999999999944001E-3"/>
    <n v="231"/>
    <n v="0"/>
    <x v="0"/>
    <m/>
    <m/>
    <m/>
    <m/>
    <s v="none"/>
    <m/>
    <m/>
    <m/>
    <x v="0"/>
    <m/>
    <x v="0"/>
  </r>
  <r>
    <s v="FRA2205106801Q3 2020EUR"/>
    <x v="4"/>
    <n v="45927"/>
    <s v="BOUYGUES ENERGIES ET SERVICES - GET NORD 821X"/>
    <n v="2205106801"/>
    <s v="Q3 2020"/>
    <s v="EUR"/>
    <n v="304.58"/>
    <n v="304.57799999999997"/>
    <n v="2.0000000000095402E-3"/>
    <n v="304.58"/>
    <n v="0"/>
    <x v="0"/>
    <m/>
    <m/>
    <m/>
    <m/>
    <s v="none"/>
    <m/>
    <m/>
    <m/>
    <x v="0"/>
    <m/>
    <x v="0"/>
  </r>
  <r>
    <s v="FRA2205106801Q4 2020EUR"/>
    <x v="4"/>
    <n v="45927"/>
    <s v="BOUYGUES ENERGIES ET SERVICES - GET NORD 821X"/>
    <n v="2205106801"/>
    <s v="Q4 2020"/>
    <s v="EUR"/>
    <n v="570.86"/>
    <n v="570.8623"/>
    <n v="-2.29999999999108E-3"/>
    <n v="570.86"/>
    <n v="0"/>
    <x v="0"/>
    <m/>
    <m/>
    <m/>
    <m/>
    <s v="none"/>
    <m/>
    <m/>
    <m/>
    <x v="0"/>
    <m/>
    <x v="0"/>
  </r>
  <r>
    <s v="FRA110001497Q1 2020EUR"/>
    <x v="4"/>
    <n v="46040"/>
    <s v="TRANSGOURMET OPERATIONS -DIRECTION PRESTATION"/>
    <n v="110001497"/>
    <s v="Q1 2020"/>
    <s v="EUR"/>
    <n v="60434.1"/>
    <n v="60434.102099999996"/>
    <n v="-2.0999999978812398E-3"/>
    <n v="60434.1"/>
    <n v="0"/>
    <x v="0"/>
    <m/>
    <m/>
    <m/>
    <m/>
    <s v="none"/>
    <m/>
    <m/>
    <m/>
    <x v="0"/>
    <m/>
    <x v="0"/>
  </r>
  <r>
    <s v="FRA110001497Q2 2020EUR"/>
    <x v="4"/>
    <n v="46040"/>
    <s v="TRANSGOURMET OPERATIONS -DIRECTION PRESTATION"/>
    <n v="110001497"/>
    <s v="Q2 2020"/>
    <s v="EUR"/>
    <n v="5685.09"/>
    <n v="5685.0936000000002"/>
    <n v="-3.6000000000058199E-3"/>
    <n v="5685.09"/>
    <n v="0"/>
    <x v="0"/>
    <m/>
    <m/>
    <m/>
    <m/>
    <s v="none"/>
    <m/>
    <m/>
    <m/>
    <x v="0"/>
    <m/>
    <x v="0"/>
  </r>
  <r>
    <s v="FRA110001497Q3 2020EUR"/>
    <x v="4"/>
    <n v="46040"/>
    <s v="TRANSGOURMET OPERATIONS -DIRECTION PRESTATION"/>
    <n v="110001497"/>
    <s v="Q3 2020"/>
    <s v="EUR"/>
    <n v="44084.56"/>
    <n v="44084.559600000001"/>
    <n v="3.9999999717110697E-4"/>
    <n v="44084.56"/>
    <n v="0"/>
    <x v="0"/>
    <m/>
    <m/>
    <m/>
    <m/>
    <s v="none"/>
    <s v="Hexa"/>
    <m/>
    <m/>
    <x v="0"/>
    <s v="Zakaria"/>
    <x v="0"/>
  </r>
  <r>
    <s v="FRA110001497Q4 2020EUR"/>
    <x v="4"/>
    <n v="46040"/>
    <s v="TRANSGOURMET OPERATIONS -DIRECTION PRESTATION"/>
    <n v="110001497"/>
    <s v="Q4 2020"/>
    <s v="EUR"/>
    <n v="14361.05"/>
    <n v="14361.0522"/>
    <n v="-2.2000000008119899E-3"/>
    <n v="14361.05"/>
    <n v="0"/>
    <x v="0"/>
    <m/>
    <m/>
    <m/>
    <m/>
    <s v="none"/>
    <m/>
    <m/>
    <m/>
    <x v="0"/>
    <m/>
    <x v="0"/>
  </r>
  <r>
    <s v="FRA210310498Q1 2020EUR"/>
    <x v="4"/>
    <n v="46040"/>
    <s v="TRANSGOURMET OPERATIONS -DIRECTION PRESTATION"/>
    <n v="210310498"/>
    <s v="Q1 2020"/>
    <s v="EUR"/>
    <n v="49072.19"/>
    <n v="49072.194600000003"/>
    <n v="-4.6000000002095398E-3"/>
    <n v="49072.19"/>
    <n v="0"/>
    <x v="0"/>
    <m/>
    <m/>
    <m/>
    <m/>
    <s v="none"/>
    <m/>
    <m/>
    <m/>
    <x v="0"/>
    <m/>
    <x v="0"/>
  </r>
  <r>
    <s v="FRA210310498Q2 2020EUR"/>
    <x v="4"/>
    <n v="46040"/>
    <s v="TRANSGOURMET OPERATIONS -DIRECTION PRESTATION"/>
    <n v="210310498"/>
    <s v="Q2 2020"/>
    <s v="EUR"/>
    <n v="7201.83"/>
    <n v="7201.8263999999999"/>
    <n v="3.6000000000058199E-3"/>
    <n v="7201.83"/>
    <n v="0"/>
    <x v="0"/>
    <m/>
    <m/>
    <m/>
    <m/>
    <s v="none"/>
    <m/>
    <m/>
    <m/>
    <x v="0"/>
    <m/>
    <x v="0"/>
  </r>
  <r>
    <s v="FRA210310498Q3 2020EUR"/>
    <x v="4"/>
    <n v="46040"/>
    <s v="TRANSGOURMET OPERATIONS -DIRECTION PRESTATION"/>
    <n v="210310498"/>
    <s v="Q3 2020"/>
    <s v="EUR"/>
    <n v="49020.33"/>
    <n v="49020.322200000002"/>
    <n v="7.7999999994062801E-3"/>
    <n v="49020.33"/>
    <n v="0"/>
    <x v="0"/>
    <m/>
    <m/>
    <m/>
    <m/>
    <s v="none"/>
    <m/>
    <m/>
    <m/>
    <x v="0"/>
    <m/>
    <x v="0"/>
  </r>
  <r>
    <s v="FRA210310498Q4 2020EUR"/>
    <x v="4"/>
    <n v="46040"/>
    <s v="TRANSGOURMET OPERATIONS -DIRECTION PRESTATION"/>
    <n v="210310498"/>
    <s v="Q4 2020"/>
    <s v="EUR"/>
    <n v="22945.37"/>
    <n v="22945.371299999999"/>
    <n v="-1.29999999990104E-3"/>
    <n v="22945.37"/>
    <n v="0"/>
    <x v="0"/>
    <m/>
    <m/>
    <m/>
    <m/>
    <s v="none"/>
    <m/>
    <m/>
    <m/>
    <x v="0"/>
    <m/>
    <x v="0"/>
  </r>
  <r>
    <s v="FRA2489071Q1 2020EUR"/>
    <x v="4"/>
    <n v="46048"/>
    <s v="LES JARDINS DE GALLY"/>
    <n v="2489071"/>
    <s v="Q1 2020"/>
    <s v="EUR"/>
    <n v="8658.86"/>
    <n v="8658.8521999999994"/>
    <n v="7.8000000012252704E-3"/>
    <n v="8658.86"/>
    <n v="0"/>
    <x v="0"/>
    <m/>
    <m/>
    <m/>
    <m/>
    <s v="none"/>
    <m/>
    <m/>
    <m/>
    <x v="0"/>
    <m/>
    <x v="0"/>
  </r>
  <r>
    <s v="FRA2489071Q2 2020EUR"/>
    <x v="4"/>
    <n v="46048"/>
    <s v="LES JARDINS DE GALLY"/>
    <n v="2489071"/>
    <s v="Q2 2020"/>
    <s v="EUR"/>
    <n v="6178.1"/>
    <n v="6178.1058000000003"/>
    <n v="-5.7999999999083203E-3"/>
    <n v="6178.1"/>
    <n v="0"/>
    <x v="0"/>
    <m/>
    <m/>
    <m/>
    <m/>
    <s v="none"/>
    <m/>
    <m/>
    <m/>
    <x v="0"/>
    <m/>
    <x v="0"/>
  </r>
  <r>
    <s v="FRA2489071Q3 2020EUR"/>
    <x v="4"/>
    <n v="46048"/>
    <s v="LES JARDINS DE GALLY"/>
    <n v="2489071"/>
    <s v="Q3 2020"/>
    <s v="EUR"/>
    <n v="12333.1"/>
    <n v="12333.097599999999"/>
    <n v="2.4000000012165401E-3"/>
    <n v="12333.1"/>
    <n v="0"/>
    <x v="0"/>
    <m/>
    <m/>
    <m/>
    <m/>
    <s v="none"/>
    <m/>
    <m/>
    <m/>
    <x v="0"/>
    <m/>
    <x v="0"/>
  </r>
  <r>
    <s v="FRA2489071Q4 2020EUR"/>
    <x v="4"/>
    <n v="46048"/>
    <s v="LES JARDINS DE GALLY"/>
    <n v="2489071"/>
    <s v="Q4 2020"/>
    <s v="EUR"/>
    <n v="6631.9"/>
    <n v="6631.8927999999996"/>
    <n v="7.2000000000116398E-3"/>
    <n v="6631.9"/>
    <n v="0"/>
    <x v="0"/>
    <m/>
    <m/>
    <m/>
    <m/>
    <s v="none"/>
    <m/>
    <m/>
    <m/>
    <x v="0"/>
    <m/>
    <x v="0"/>
  </r>
  <r>
    <s v="FRA2299018Q2 2020EUR"/>
    <x v="4"/>
    <n v="46049"/>
    <s v="DIAC LOCATION"/>
    <n v="2299018"/>
    <s v="Q2 2020"/>
    <s v="EUR"/>
    <n v="20351.830000000002"/>
    <n v="20351.825000000001"/>
    <n v="5.0000000010186297E-3"/>
    <n v="20351.830000000002"/>
    <n v="0"/>
    <x v="0"/>
    <m/>
    <m/>
    <m/>
    <m/>
    <s v="none"/>
    <m/>
    <m/>
    <m/>
    <x v="0"/>
    <m/>
    <x v="0"/>
  </r>
  <r>
    <s v="FRA2299018Q3 2020EUR"/>
    <x v="4"/>
    <n v="46049"/>
    <s v="DIAC LOCATION"/>
    <n v="2299018"/>
    <s v="Q3 2020"/>
    <s v="EUR"/>
    <n v="6154.55"/>
    <n v="6154.5477000000001"/>
    <n v="2.3000000001047699E-3"/>
    <n v="6154.55"/>
    <n v="0"/>
    <x v="0"/>
    <m/>
    <m/>
    <m/>
    <m/>
    <s v="none"/>
    <m/>
    <m/>
    <m/>
    <x v="0"/>
    <m/>
    <x v="0"/>
  </r>
  <r>
    <s v="FRA2299018Q4 2020EUR"/>
    <x v="4"/>
    <n v="46049"/>
    <s v="DIAC LOCATION"/>
    <n v="2299018"/>
    <s v="Q4 2020"/>
    <s v="EUR"/>
    <n v="2187.81"/>
    <n v="2187.8141999999998"/>
    <n v="-4.1999999998551998E-3"/>
    <n v="2187.81"/>
    <n v="0"/>
    <x v="0"/>
    <m/>
    <m/>
    <m/>
    <m/>
    <s v="none"/>
    <m/>
    <m/>
    <m/>
    <x v="0"/>
    <m/>
    <x v="0"/>
  </r>
  <r>
    <s v="FRA900075Q4 2020EUR"/>
    <x v="4"/>
    <n v="46061"/>
    <s v="A.T.E.S. FRANCE"/>
    <n v="900075"/>
    <s v="Q4 2020"/>
    <s v="EUR"/>
    <n v="12488.61"/>
    <n v="12488.61"/>
    <n v="0"/>
    <n v="12488.61"/>
    <n v="0"/>
    <x v="0"/>
    <m/>
    <m/>
    <m/>
    <m/>
    <s v="none"/>
    <m/>
    <m/>
    <m/>
    <x v="0"/>
    <m/>
    <x v="0"/>
  </r>
  <r>
    <s v="FRA10906075Q1 2020EUR"/>
    <x v="4"/>
    <n v="46113"/>
    <s v="LES FRUITIERS DE CHALOSSE"/>
    <n v="10906075"/>
    <s v="Q1 2020"/>
    <s v="EUR"/>
    <n v="1812.66"/>
    <n v="1812.6608000000001"/>
    <n v="-8.0000000002655703E-4"/>
    <n v="1812.66"/>
    <n v="0"/>
    <x v="0"/>
    <m/>
    <m/>
    <m/>
    <m/>
    <s v="none"/>
    <m/>
    <m/>
    <m/>
    <x v="0"/>
    <m/>
    <x v="0"/>
  </r>
  <r>
    <s v="FRA10906075Q2 2020EUR"/>
    <x v="4"/>
    <n v="46113"/>
    <s v="LES FRUITIERS DE CHALOSSE"/>
    <n v="10906075"/>
    <s v="Q2 2020"/>
    <s v="EUR"/>
    <n v="416.16"/>
    <n v="416.16239999999999"/>
    <n v="-2.3999999999659801E-3"/>
    <n v="416.16"/>
    <n v="0"/>
    <x v="0"/>
    <m/>
    <m/>
    <m/>
    <m/>
    <s v="none"/>
    <m/>
    <m/>
    <m/>
    <x v="0"/>
    <m/>
    <x v="0"/>
  </r>
  <r>
    <s v="FRA10906075Q3 2020EUR"/>
    <x v="4"/>
    <n v="46113"/>
    <s v="LES FRUITIERS DE CHALOSSE"/>
    <n v="10906075"/>
    <s v="Q3 2020"/>
    <s v="EUR"/>
    <n v="4914.2700000000004"/>
    <n v="4914.2744000000002"/>
    <n v="-4.399999999805E-3"/>
    <n v="4914.2700000000004"/>
    <n v="0"/>
    <x v="0"/>
    <m/>
    <m/>
    <m/>
    <m/>
    <s v="none"/>
    <m/>
    <m/>
    <m/>
    <x v="0"/>
    <m/>
    <x v="0"/>
  </r>
  <r>
    <s v="FRA10906075Q4 2020EUR"/>
    <x v="4"/>
    <n v="46113"/>
    <s v="LES FRUITIERS DE CHALOSSE"/>
    <n v="10906075"/>
    <s v="Q4 2020"/>
    <s v="EUR"/>
    <n v="702.55"/>
    <n v="702.55280000000005"/>
    <n v="-2.8000000000929499E-3"/>
    <n v="702.55"/>
    <n v="0"/>
    <x v="0"/>
    <m/>
    <m/>
    <m/>
    <m/>
    <s v="none"/>
    <m/>
    <m/>
    <m/>
    <x v="0"/>
    <m/>
    <x v="0"/>
  </r>
  <r>
    <s v="FRA579915Q1 2020EUR"/>
    <x v="4"/>
    <n v="46160"/>
    <s v="SEB PROFESSIONAL FRANCE EX:WMF FRANCE SARL"/>
    <n v="579915"/>
    <s v="Q1 2020"/>
    <s v="EUR"/>
    <n v="3841.32"/>
    <n v="3841.3188"/>
    <n v="1.2000000001535201E-3"/>
    <n v="3841.32"/>
    <n v="0"/>
    <x v="0"/>
    <m/>
    <m/>
    <m/>
    <m/>
    <s v="none"/>
    <m/>
    <m/>
    <m/>
    <x v="0"/>
    <m/>
    <x v="0"/>
  </r>
  <r>
    <s v="FRA579915Q2 2020EUR"/>
    <x v="4"/>
    <n v="46160"/>
    <s v="SEB PROFESSIONAL FRANCE EX:WMF FRANCE SARL"/>
    <n v="579915"/>
    <s v="Q2 2020"/>
    <s v="EUR"/>
    <n v="3799.46"/>
    <n v="3799.4562000000001"/>
    <n v="3.7999999999556102E-3"/>
    <n v="3799.46"/>
    <n v="0"/>
    <x v="0"/>
    <m/>
    <m/>
    <m/>
    <m/>
    <s v="none"/>
    <m/>
    <m/>
    <m/>
    <x v="0"/>
    <m/>
    <x v="0"/>
  </r>
  <r>
    <s v="FRA579915Q3 2020EUR"/>
    <x v="4"/>
    <n v="46160"/>
    <s v="SEB PROFESSIONAL FRANCE EX:WMF FRANCE SARL"/>
    <n v="579915"/>
    <s v="Q3 2020"/>
    <s v="EUR"/>
    <n v="6488.19"/>
    <n v="6488.1923999999999"/>
    <n v="-2.4000000003070402E-3"/>
    <n v="6488.19"/>
    <n v="0"/>
    <x v="0"/>
    <m/>
    <m/>
    <m/>
    <m/>
    <s v="none"/>
    <m/>
    <m/>
    <m/>
    <x v="0"/>
    <m/>
    <x v="0"/>
  </r>
  <r>
    <s v="FRA579915Q4 2020EUR"/>
    <x v="4"/>
    <n v="46160"/>
    <s v="SEB PROFESSIONAL FRANCE EX:WMF FRANCE SARL"/>
    <n v="579915"/>
    <s v="Q4 2020"/>
    <s v="EUR"/>
    <n v="1027.49"/>
    <n v="1027.4856"/>
    <n v="4.4000000000323702E-3"/>
    <n v="1027.49"/>
    <n v="0"/>
    <x v="0"/>
    <m/>
    <m/>
    <m/>
    <m/>
    <s v="none"/>
    <m/>
    <m/>
    <m/>
    <x v="0"/>
    <m/>
    <x v="0"/>
  </r>
  <r>
    <s v="FRA28255058Q1 2020EUR"/>
    <x v="4"/>
    <n v="46161"/>
    <s v="TECHNIVAP SAS EIM380"/>
    <n v="28255058"/>
    <s v="Q1 2020"/>
    <s v="EUR"/>
    <n v="8237.1"/>
    <n v="8237.1"/>
    <n v="0"/>
    <n v="8237.1"/>
    <n v="0"/>
    <x v="0"/>
    <m/>
    <m/>
    <m/>
    <m/>
    <s v="none"/>
    <m/>
    <m/>
    <m/>
    <x v="0"/>
    <m/>
    <x v="0"/>
  </r>
  <r>
    <s v="FRA28255058Q2 2020EUR"/>
    <x v="4"/>
    <n v="46161"/>
    <s v="TECHNIVAP SAS EIM380"/>
    <n v="28255058"/>
    <s v="Q2 2020"/>
    <s v="EUR"/>
    <n v="11061.18"/>
    <n v="11061.18"/>
    <n v="0"/>
    <n v="11061.18"/>
    <n v="0"/>
    <x v="0"/>
    <m/>
    <m/>
    <m/>
    <m/>
    <s v="none"/>
    <m/>
    <m/>
    <m/>
    <x v="0"/>
    <m/>
    <x v="0"/>
  </r>
  <r>
    <s v="FRA28255058Q3 2020EUR"/>
    <x v="4"/>
    <n v="46161"/>
    <s v="TECHNIVAP SAS EIM380"/>
    <n v="28255058"/>
    <s v="Q3 2020"/>
    <s v="EUR"/>
    <n v="6369.74"/>
    <n v="6369.7403999999997"/>
    <n v="-3.9999999989959103E-4"/>
    <n v="6369.74"/>
    <n v="0"/>
    <x v="0"/>
    <m/>
    <m/>
    <m/>
    <m/>
    <s v="none"/>
    <m/>
    <m/>
    <m/>
    <x v="0"/>
    <m/>
    <x v="0"/>
  </r>
  <r>
    <s v="FRA28255058Q4 2020EUR"/>
    <x v="4"/>
    <n v="46161"/>
    <s v="TECHNIVAP SAS EIM380"/>
    <n v="28255058"/>
    <s v="Q4 2020"/>
    <s v="EUR"/>
    <n v="4689.5600000000004"/>
    <n v="4689.5562"/>
    <n v="3.8000000004103601E-3"/>
    <n v="4689.5600000000004"/>
    <n v="0"/>
    <x v="0"/>
    <m/>
    <m/>
    <m/>
    <m/>
    <s v="none"/>
    <m/>
    <m/>
    <m/>
    <x v="0"/>
    <m/>
    <x v="0"/>
  </r>
  <r>
    <s v="FRA21049Q1 2020EUR"/>
    <x v="4"/>
    <n v="46164"/>
    <s v="WILLY GISSELBRECHT ET FILS VINS FINS D'ALSACE"/>
    <n v="21049"/>
    <s v="Q1 2020"/>
    <s v="EUR"/>
    <n v="1094.45"/>
    <n v="1094.45"/>
    <n v="0"/>
    <n v="1094.45"/>
    <n v="0"/>
    <x v="0"/>
    <m/>
    <m/>
    <m/>
    <m/>
    <s v="none"/>
    <m/>
    <m/>
    <m/>
    <x v="0"/>
    <m/>
    <x v="0"/>
  </r>
  <r>
    <s v="FRA21049Q2 2020EUR"/>
    <x v="4"/>
    <n v="46164"/>
    <s v="WILLY GISSELBRECHT ET FILS VINS FINS D'ALSACE"/>
    <n v="21049"/>
    <s v="Q2 2020"/>
    <s v="EUR"/>
    <n v="278.18"/>
    <n v="278.18"/>
    <n v="0"/>
    <n v="278.18"/>
    <n v="0"/>
    <x v="0"/>
    <m/>
    <m/>
    <m/>
    <m/>
    <s v="none"/>
    <m/>
    <m/>
    <m/>
    <x v="0"/>
    <m/>
    <x v="0"/>
  </r>
  <r>
    <s v="FRA21049Q3 2020EUR"/>
    <x v="4"/>
    <n v="46164"/>
    <s v="WILLY GISSELBRECHT ET FILS VINS FINS D'ALSACE"/>
    <n v="21049"/>
    <s v="Q3 2020"/>
    <s v="EUR"/>
    <n v="1245.58"/>
    <n v="1245.58"/>
    <n v="0"/>
    <n v="1245.58"/>
    <n v="0"/>
    <x v="0"/>
    <m/>
    <m/>
    <m/>
    <m/>
    <s v="none"/>
    <m/>
    <m/>
    <m/>
    <x v="0"/>
    <m/>
    <x v="0"/>
  </r>
  <r>
    <s v="FRA21049Q4 2020EUR"/>
    <x v="4"/>
    <n v="46164"/>
    <s v="WILLY GISSELBRECHT ET FILS VINS FINS D'ALSACE"/>
    <n v="21049"/>
    <s v="Q4 2020"/>
    <s v="EUR"/>
    <n v="490.49"/>
    <n v="490.49"/>
    <n v="0"/>
    <n v="490.49"/>
    <n v="0"/>
    <x v="0"/>
    <m/>
    <m/>
    <m/>
    <m/>
    <s v="none"/>
    <m/>
    <m/>
    <m/>
    <x v="0"/>
    <m/>
    <x v="0"/>
  </r>
  <r>
    <s v="FRA2466051Q1 2020EUR"/>
    <x v="4"/>
    <n v="46174"/>
    <s v="NORDIQUE FRANCE SA"/>
    <n v="2466051"/>
    <s v="Q1 2020"/>
    <s v="EUR"/>
    <n v="257.26"/>
    <n v="257.25900000000001"/>
    <n v="9.9999999997635292E-4"/>
    <n v="257.26"/>
    <n v="0"/>
    <x v="0"/>
    <m/>
    <m/>
    <m/>
    <m/>
    <s v="none"/>
    <m/>
    <m/>
    <m/>
    <x v="0"/>
    <m/>
    <x v="0"/>
  </r>
  <r>
    <s v="FRA2466051Q2 2020EUR"/>
    <x v="4"/>
    <n v="46174"/>
    <s v="NORDIQUE FRANCE SA"/>
    <n v="2466051"/>
    <s v="Q2 2020"/>
    <s v="EUR"/>
    <n v="473.25"/>
    <n v="473.25"/>
    <n v="0"/>
    <n v="473.25"/>
    <n v="0"/>
    <x v="0"/>
    <m/>
    <m/>
    <m/>
    <m/>
    <s v="none"/>
    <m/>
    <m/>
    <m/>
    <x v="0"/>
    <m/>
    <x v="0"/>
  </r>
  <r>
    <s v="FRA2466051Q3 2020EUR"/>
    <x v="4"/>
    <n v="46174"/>
    <s v="NORDIQUE FRANCE SA"/>
    <n v="2466051"/>
    <s v="Q3 2020"/>
    <s v="EUR"/>
    <n v="324.77"/>
    <n v="324.77300000000002"/>
    <n v="-3.0000000000427402E-3"/>
    <n v="324.77"/>
    <n v="0"/>
    <x v="0"/>
    <m/>
    <m/>
    <m/>
    <m/>
    <s v="none"/>
    <m/>
    <m/>
    <m/>
    <x v="0"/>
    <m/>
    <x v="0"/>
  </r>
  <r>
    <s v="FRA2466051Q4 2020EUR"/>
    <x v="4"/>
    <n v="46174"/>
    <s v="NORDIQUE FRANCE SA"/>
    <n v="2466051"/>
    <s v="Q4 2020"/>
    <s v="EUR"/>
    <n v="5447.02"/>
    <n v="5447.0209999999997"/>
    <n v="-9.9999999929423189E-4"/>
    <n v="5447.02"/>
    <n v="0"/>
    <x v="0"/>
    <m/>
    <m/>
    <m/>
    <m/>
    <s v="none"/>
    <m/>
    <m/>
    <m/>
    <x v="0"/>
    <m/>
    <x v="0"/>
  </r>
  <r>
    <s v="FRA2110281394Q1 2020EUR"/>
    <x v="4"/>
    <n v="46210"/>
    <s v="ELIOR SERVICE PROPRETE ET SANTE"/>
    <n v="2110281394"/>
    <s v="Q1 2020"/>
    <s v="EUR"/>
    <n v="103792.1"/>
    <n v="103792.13529999999"/>
    <n v="-3.5299999988637802E-2"/>
    <n v="103792.1"/>
    <n v="0"/>
    <x v="0"/>
    <m/>
    <m/>
    <m/>
    <m/>
    <s v="none"/>
    <m/>
    <m/>
    <m/>
    <x v="0"/>
    <m/>
    <x v="0"/>
  </r>
  <r>
    <s v="FRA2110281394Q2 2020EUR"/>
    <x v="4"/>
    <n v="46210"/>
    <s v="ELIOR SERVICE PROPRETE ET SANTE"/>
    <n v="2110281394"/>
    <s v="Q2 2020"/>
    <s v="EUR"/>
    <n v="33932"/>
    <n v="33931.995600000002"/>
    <n v="4.3999999979860097E-3"/>
    <n v="33932"/>
    <n v="0"/>
    <x v="0"/>
    <m/>
    <m/>
    <m/>
    <m/>
    <s v="none"/>
    <m/>
    <m/>
    <m/>
    <x v="0"/>
    <m/>
    <x v="0"/>
  </r>
  <r>
    <s v="FRA2110281394Q3 2020EUR"/>
    <x v="4"/>
    <n v="46210"/>
    <s v="ELIOR SERVICE PROPRETE ET SANTE"/>
    <n v="2110281394"/>
    <s v="Q3 2020"/>
    <s v="EUR"/>
    <n v="95444.88"/>
    <n v="95444.874899999995"/>
    <n v="5.1000000094063502E-3"/>
    <n v="95444.88"/>
    <n v="0"/>
    <x v="0"/>
    <m/>
    <m/>
    <m/>
    <m/>
    <s v="none"/>
    <m/>
    <m/>
    <m/>
    <x v="0"/>
    <m/>
    <x v="0"/>
  </r>
  <r>
    <s v="FRA2110281394Q4 2020EUR"/>
    <x v="4"/>
    <n v="46210"/>
    <s v="ELIOR SERVICE PROPRETE ET SANTE"/>
    <n v="2110281394"/>
    <s v="Q4 2020"/>
    <s v="EUR"/>
    <n v="77023.539999999994"/>
    <n v="77023.542000000001"/>
    <n v="-2.0000000076834099E-3"/>
    <n v="77023.539999999994"/>
    <n v="0"/>
    <x v="0"/>
    <m/>
    <m/>
    <m/>
    <m/>
    <s v="none"/>
    <m/>
    <m/>
    <m/>
    <x v="0"/>
    <m/>
    <x v="0"/>
  </r>
  <r>
    <s v="FRA1130132254Q1 2020EUR"/>
    <x v="4"/>
    <n v="46262"/>
    <s v="LA COMPAGNIE DES DESSERTS"/>
    <n v="1130132254"/>
    <s v="Q1 2020"/>
    <s v="EUR"/>
    <n v="36459.279999999999"/>
    <n v="36459.2788"/>
    <n v="1.19999999878928E-3"/>
    <n v="36459.279999999999"/>
    <n v="0"/>
    <x v="0"/>
    <m/>
    <m/>
    <m/>
    <m/>
    <s v="none"/>
    <m/>
    <m/>
    <m/>
    <x v="0"/>
    <m/>
    <x v="0"/>
  </r>
  <r>
    <s v="FRA1130132254Q2 2020EUR"/>
    <x v="4"/>
    <n v="46262"/>
    <s v="LA COMPAGNIE DES DESSERTS"/>
    <n v="1130132254"/>
    <s v="Q2 2020"/>
    <s v="EUR"/>
    <n v="3405.21"/>
    <n v="3405.2100999999998"/>
    <n v="-9.9999999747524203E-5"/>
    <n v="3405.21"/>
    <n v="0"/>
    <x v="0"/>
    <m/>
    <m/>
    <m/>
    <m/>
    <s v="none"/>
    <m/>
    <m/>
    <m/>
    <x v="0"/>
    <m/>
    <x v="0"/>
  </r>
  <r>
    <s v="FRA1130132254Q3 2020EUR"/>
    <x v="4"/>
    <n v="46262"/>
    <s v="LA COMPAGNIE DES DESSERTS"/>
    <n v="1130132254"/>
    <s v="Q3 2020"/>
    <s v="EUR"/>
    <n v="24038.3"/>
    <n v="24038.298599999998"/>
    <n v="1.40000000101281E-3"/>
    <n v="24038.3"/>
    <n v="0"/>
    <x v="0"/>
    <m/>
    <m/>
    <m/>
    <m/>
    <s v="none"/>
    <m/>
    <m/>
    <m/>
    <x v="0"/>
    <m/>
    <x v="0"/>
  </r>
  <r>
    <s v="FRA1130132254Q4 2020EUR"/>
    <x v="4"/>
    <n v="46262"/>
    <s v="LA COMPAGNIE DES DESSERTS"/>
    <n v="1130132254"/>
    <s v="Q4 2020"/>
    <s v="EUR"/>
    <n v="10904.51"/>
    <n v="10904.505300000001"/>
    <n v="4.6999999995023202E-3"/>
    <n v="10904.51"/>
    <n v="0"/>
    <x v="0"/>
    <m/>
    <m/>
    <m/>
    <m/>
    <s v="none"/>
    <m/>
    <m/>
    <m/>
    <x v="0"/>
    <m/>
    <x v="0"/>
  </r>
  <r>
    <s v="FRAFR4GP1461Y 2020EUR"/>
    <x v="4"/>
    <n v="46262"/>
    <s v="LA COMPAGNIE DES DESSERTS"/>
    <s v="FR4GP1461"/>
    <s v="Y 2020"/>
    <s v="EUR"/>
    <n v="1908.23"/>
    <n v="1908.2248999999999"/>
    <n v="5.1000000000840304E-3"/>
    <n v="1908.23"/>
    <n v="0"/>
    <x v="0"/>
    <m/>
    <m/>
    <m/>
    <m/>
    <s v="none"/>
    <m/>
    <m/>
    <m/>
    <x v="0"/>
    <m/>
    <x v="0"/>
  </r>
  <r>
    <s v="FRA2587009Q1 2020EUR"/>
    <x v="4"/>
    <n v="46275"/>
    <s v="SAPIAN (=ex ISS HYGIENE &amp; PREVENTION)"/>
    <n v="2587009"/>
    <s v="Q1 2020"/>
    <s v="EUR"/>
    <n v="7042.65"/>
    <n v="7042.6446999999998"/>
    <n v="5.29999999980645E-3"/>
    <n v="7042.65"/>
    <n v="0"/>
    <x v="0"/>
    <m/>
    <m/>
    <m/>
    <m/>
    <s v="none"/>
    <m/>
    <m/>
    <m/>
    <x v="0"/>
    <m/>
    <x v="0"/>
  </r>
  <r>
    <s v="FRA2587009Q2 2020EUR"/>
    <x v="4"/>
    <n v="46275"/>
    <s v="SAPIAN (=ex ISS HYGIENE &amp; PREVENTION)"/>
    <n v="2587009"/>
    <s v="Q2 2020"/>
    <s v="EUR"/>
    <n v="6685.1"/>
    <n v="6685.0964000000004"/>
    <n v="3.6000000000058199E-3"/>
    <n v="6685.1"/>
    <n v="0"/>
    <x v="0"/>
    <m/>
    <m/>
    <m/>
    <m/>
    <s v="none"/>
    <m/>
    <m/>
    <m/>
    <x v="0"/>
    <m/>
    <x v="0"/>
  </r>
  <r>
    <s v="FRA2587009Q3 2020EUR"/>
    <x v="4"/>
    <n v="46275"/>
    <s v="SAPIAN (=ex ISS HYGIENE &amp; PREVENTION)"/>
    <n v="2587009"/>
    <s v="Q3 2020"/>
    <s v="EUR"/>
    <n v="6652.89"/>
    <n v="6652.8784999999998"/>
    <n v="1.15000000005238E-2"/>
    <n v="6652.89"/>
    <n v="0"/>
    <x v="0"/>
    <m/>
    <m/>
    <m/>
    <m/>
    <s v="none"/>
    <m/>
    <m/>
    <m/>
    <x v="0"/>
    <m/>
    <x v="0"/>
  </r>
  <r>
    <s v="FRA2587009Q4 2020EUR"/>
    <x v="4"/>
    <n v="46275"/>
    <s v="SAPIAN (=ex ISS HYGIENE &amp; PREVENTION)"/>
    <n v="2587009"/>
    <s v="Q4 2020"/>
    <s v="EUR"/>
    <n v="7786.27"/>
    <n v="7786.2658000000001"/>
    <n v="4.2000000003099497E-3"/>
    <n v="7786.27"/>
    <n v="0"/>
    <x v="0"/>
    <m/>
    <m/>
    <m/>
    <m/>
    <s v="none"/>
    <m/>
    <m/>
    <m/>
    <x v="0"/>
    <m/>
    <x v="0"/>
  </r>
  <r>
    <s v="FRA790007Q1 2020EUR"/>
    <x v="4"/>
    <n v="46280"/>
    <s v="DT SIGNS"/>
    <n v="790007"/>
    <s v="Q1 2020"/>
    <s v="EUR"/>
    <n v="712.16"/>
    <n v="712.16150000000005"/>
    <n v="-1.50000000007821E-3"/>
    <n v="712.16"/>
    <n v="0"/>
    <x v="0"/>
    <m/>
    <m/>
    <m/>
    <m/>
    <s v="none"/>
    <m/>
    <m/>
    <m/>
    <x v="0"/>
    <m/>
    <x v="0"/>
  </r>
  <r>
    <s v="FRA790007Q2 2020EUR"/>
    <x v="4"/>
    <n v="46280"/>
    <s v="DT SIGNS"/>
    <n v="790007"/>
    <s v="Q2 2020"/>
    <s v="EUR"/>
    <n v="135.75"/>
    <n v="135.75"/>
    <n v="0"/>
    <n v="135.75"/>
    <n v="0"/>
    <x v="0"/>
    <m/>
    <m/>
    <m/>
    <m/>
    <s v="none"/>
    <m/>
    <m/>
    <m/>
    <x v="0"/>
    <m/>
    <x v="0"/>
  </r>
  <r>
    <s v="FRA790007Q3 2020EUR"/>
    <x v="4"/>
    <n v="46280"/>
    <s v="DT SIGNS"/>
    <n v="790007"/>
    <s v="Q3 2020"/>
    <s v="EUR"/>
    <n v="1070"/>
    <n v="1070"/>
    <n v="0"/>
    <n v="1070"/>
    <n v="0"/>
    <x v="0"/>
    <m/>
    <m/>
    <m/>
    <m/>
    <s v="none"/>
    <m/>
    <m/>
    <m/>
    <x v="0"/>
    <m/>
    <x v="0"/>
  </r>
  <r>
    <s v="FRA790007Q4 2020EUR"/>
    <x v="4"/>
    <n v="46280"/>
    <s v="DT SIGNS"/>
    <n v="790007"/>
    <s v="Q4 2020"/>
    <s v="EUR"/>
    <n v="2830"/>
    <n v="2830.0039999999999"/>
    <n v="-3.9999999999054099E-3"/>
    <n v="2830"/>
    <n v="0"/>
    <x v="0"/>
    <m/>
    <m/>
    <m/>
    <m/>
    <s v="none"/>
    <m/>
    <m/>
    <m/>
    <x v="0"/>
    <m/>
    <x v="0"/>
  </r>
  <r>
    <s v="FRA2140373474Q1 2020EUR"/>
    <x v="4"/>
    <n v="46280"/>
    <s v="DT SIGNS"/>
    <n v="2140373474"/>
    <s v="Q1 2020"/>
    <s v="EUR"/>
    <n v="5004.24"/>
    <n v="5004.2392"/>
    <n v="7.9999999979918303E-4"/>
    <n v="5004.24"/>
    <n v="0"/>
    <x v="0"/>
    <m/>
    <m/>
    <m/>
    <m/>
    <s v="none"/>
    <m/>
    <m/>
    <m/>
    <x v="0"/>
    <m/>
    <x v="0"/>
  </r>
  <r>
    <s v="FRA2140373474Q2 2020EUR"/>
    <x v="4"/>
    <n v="46280"/>
    <s v="DT SIGNS"/>
    <n v="2140373474"/>
    <s v="Q2 2020"/>
    <s v="EUR"/>
    <n v="3258.08"/>
    <n v="3258.0832"/>
    <n v="-3.2000000001062199E-3"/>
    <n v="3258.08"/>
    <n v="0"/>
    <x v="0"/>
    <m/>
    <m/>
    <m/>
    <m/>
    <s v="none"/>
    <m/>
    <m/>
    <m/>
    <x v="0"/>
    <m/>
    <x v="0"/>
  </r>
  <r>
    <s v="FRA2140373474Q3 2020EUR"/>
    <x v="4"/>
    <n v="46280"/>
    <s v="DT SIGNS"/>
    <n v="2140373474"/>
    <s v="Q3 2020"/>
    <s v="EUR"/>
    <n v="999.9"/>
    <n v="999.89919999999995"/>
    <n v="8.0000000002655703E-4"/>
    <n v="999.9"/>
    <n v="0"/>
    <x v="0"/>
    <m/>
    <m/>
    <m/>
    <m/>
    <s v="none"/>
    <m/>
    <m/>
    <m/>
    <x v="0"/>
    <m/>
    <x v="0"/>
  </r>
  <r>
    <s v="FRA2140373474Q4 2020EUR"/>
    <x v="4"/>
    <n v="46280"/>
    <s v="DT SIGNS"/>
    <n v="2140373474"/>
    <s v="Q4 2020"/>
    <s v="EUR"/>
    <n v="1469.06"/>
    <n v="1469.0552"/>
    <n v="4.7999999999319698E-3"/>
    <n v="1469.06"/>
    <n v="0"/>
    <x v="0"/>
    <m/>
    <m/>
    <m/>
    <m/>
    <s v="none"/>
    <m/>
    <m/>
    <m/>
    <x v="0"/>
    <m/>
    <x v="0"/>
  </r>
  <r>
    <s v="FRA2193306141Q1 2020EUR"/>
    <x v="4"/>
    <n v="46293"/>
    <s v="IPC"/>
    <n v="2193306141"/>
    <s v="Q1 2020"/>
    <s v="EUR"/>
    <n v="9681.93"/>
    <n v="9681.9269999999997"/>
    <n v="3.00000000061118E-3"/>
    <n v="9681.93"/>
    <n v="0"/>
    <x v="0"/>
    <m/>
    <m/>
    <m/>
    <m/>
    <s v="none"/>
    <m/>
    <m/>
    <m/>
    <x v="0"/>
    <m/>
    <x v="0"/>
  </r>
  <r>
    <s v="FRA2193306141Q2 2020EUR"/>
    <x v="4"/>
    <n v="46293"/>
    <s v="IPC"/>
    <n v="2193306141"/>
    <s v="Q2 2020"/>
    <s v="EUR"/>
    <n v="4083.2799999999902"/>
    <n v="4083.2764999999999"/>
    <n v="3.49999999980354E-3"/>
    <n v="4083.2799999999902"/>
    <n v="0"/>
    <x v="0"/>
    <m/>
    <m/>
    <m/>
    <m/>
    <s v="none"/>
    <m/>
    <m/>
    <m/>
    <x v="0"/>
    <m/>
    <x v="0"/>
  </r>
  <r>
    <s v="FRA2193306141Q3 2020EUR"/>
    <x v="4"/>
    <n v="46293"/>
    <s v="IPC"/>
    <n v="2193306141"/>
    <s v="Q3 2020"/>
    <s v="EUR"/>
    <n v="6605.61"/>
    <n v="6605.6085000000003"/>
    <n v="1.4999999993960901E-3"/>
    <n v="6605.61"/>
    <n v="0"/>
    <x v="0"/>
    <m/>
    <m/>
    <m/>
    <m/>
    <s v="none"/>
    <m/>
    <m/>
    <m/>
    <x v="0"/>
    <m/>
    <x v="0"/>
  </r>
  <r>
    <s v="FRA2193306141Q4 2020EUR"/>
    <x v="4"/>
    <n v="46293"/>
    <s v="IPC"/>
    <n v="2193306141"/>
    <s v="Q4 2020"/>
    <s v="EUR"/>
    <n v="4917.3900000000003"/>
    <n v="4917.3895000000002"/>
    <n v="5.0000000010186297E-4"/>
    <n v="4917.3900000000003"/>
    <n v="0"/>
    <x v="0"/>
    <m/>
    <m/>
    <m/>
    <m/>
    <s v="none"/>
    <m/>
    <m/>
    <m/>
    <x v="0"/>
    <m/>
    <x v="0"/>
  </r>
  <r>
    <s v="FRA1253004Q1 2020EUR"/>
    <x v="4"/>
    <n v="46299"/>
    <s v="MAISON M.CHAPOUTIER"/>
    <n v="1253004"/>
    <s v="Q1 2020"/>
    <s v="EUR"/>
    <n v="2253.08"/>
    <n v="2253.0774000000001"/>
    <n v="2.59999999980209E-3"/>
    <n v="2253.08"/>
    <n v="0"/>
    <x v="0"/>
    <m/>
    <m/>
    <m/>
    <m/>
    <s v="none"/>
    <m/>
    <m/>
    <m/>
    <x v="0"/>
    <m/>
    <x v="0"/>
  </r>
  <r>
    <s v="FRA1253004Q2 2020EUR"/>
    <x v="4"/>
    <n v="46299"/>
    <s v="MAISON M.CHAPOUTIER"/>
    <n v="1253004"/>
    <s v="Q2 2020"/>
    <s v="EUR"/>
    <n v="195.9"/>
    <n v="195.90360000000001"/>
    <n v="-3.6000000000058199E-3"/>
    <n v="195.9"/>
    <n v="0"/>
    <x v="0"/>
    <m/>
    <m/>
    <m/>
    <m/>
    <s v="none"/>
    <m/>
    <m/>
    <m/>
    <x v="0"/>
    <m/>
    <x v="0"/>
  </r>
  <r>
    <s v="FRA1253004Q3 2020EUR"/>
    <x v="4"/>
    <n v="46299"/>
    <s v="MAISON M.CHAPOUTIER"/>
    <n v="1253004"/>
    <s v="Q3 2020"/>
    <s v="EUR"/>
    <n v="1156.8399999999999"/>
    <n v="1156.8378"/>
    <n v="2.1999999999025E-3"/>
    <n v="1156.8399999999999"/>
    <n v="0"/>
    <x v="0"/>
    <m/>
    <m/>
    <m/>
    <m/>
    <s v="none"/>
    <m/>
    <m/>
    <m/>
    <x v="0"/>
    <m/>
    <x v="0"/>
  </r>
  <r>
    <s v="FRA1253004Q4 2020EUR"/>
    <x v="4"/>
    <n v="46299"/>
    <s v="MAISON M.CHAPOUTIER"/>
    <n v="1253004"/>
    <s v="Q4 2020"/>
    <s v="EUR"/>
    <n v="658.36"/>
    <n v="658.35540000000003"/>
    <n v="4.5999999999821696E-3"/>
    <n v="658.36"/>
    <n v="0"/>
    <x v="0"/>
    <m/>
    <m/>
    <m/>
    <m/>
    <s v="none"/>
    <m/>
    <m/>
    <m/>
    <x v="0"/>
    <m/>
    <x v="0"/>
  </r>
  <r>
    <s v="FRA21003Q1 2020EUR"/>
    <x v="4"/>
    <n v="46304"/>
    <s v="MAISON RICHARD (VIN - CADEAUX D'AFFAIRES)"/>
    <n v="21003"/>
    <s v="Q1 2020"/>
    <s v="EUR"/>
    <n v="14815.76"/>
    <n v="14815.76"/>
    <n v="0"/>
    <n v="14815.76"/>
    <n v="0"/>
    <x v="0"/>
    <m/>
    <m/>
    <m/>
    <m/>
    <s v="none"/>
    <m/>
    <m/>
    <m/>
    <x v="0"/>
    <m/>
    <x v="0"/>
  </r>
  <r>
    <s v="FRA21003Q2 2020EUR"/>
    <x v="4"/>
    <n v="46304"/>
    <s v="MAISON RICHARD (VIN - CADEAUX D'AFFAIRES)"/>
    <n v="21003"/>
    <s v="Q2 2020"/>
    <s v="EUR"/>
    <n v="2521.04"/>
    <n v="2521.04"/>
    <n v="0"/>
    <n v="2521.04"/>
    <n v="0"/>
    <x v="0"/>
    <m/>
    <m/>
    <m/>
    <m/>
    <s v="none"/>
    <m/>
    <m/>
    <m/>
    <x v="0"/>
    <m/>
    <x v="0"/>
  </r>
  <r>
    <s v="FRA21003Q3 2020EUR"/>
    <x v="4"/>
    <n v="46304"/>
    <s v="MAISON RICHARD (VIN - CADEAUX D'AFFAIRES)"/>
    <n v="21003"/>
    <s v="Q3 2020"/>
    <s v="EUR"/>
    <n v="17636.88"/>
    <n v="17636.88"/>
    <n v="0"/>
    <n v="17636.88"/>
    <n v="0"/>
    <x v="0"/>
    <m/>
    <m/>
    <m/>
    <m/>
    <s v="none"/>
    <m/>
    <m/>
    <m/>
    <x v="0"/>
    <m/>
    <x v="0"/>
  </r>
  <r>
    <s v="FRA21003Q4 2020EUR"/>
    <x v="4"/>
    <n v="46304"/>
    <s v="MAISON RICHARD (VIN - CADEAUX D'AFFAIRES)"/>
    <n v="21003"/>
    <s v="Q4 2020"/>
    <s v="EUR"/>
    <n v="7121.68"/>
    <n v="7121.68"/>
    <n v="0"/>
    <n v="7121.68"/>
    <n v="0"/>
    <x v="0"/>
    <m/>
    <m/>
    <m/>
    <m/>
    <s v="none"/>
    <m/>
    <m/>
    <m/>
    <x v="0"/>
    <m/>
    <x v="0"/>
  </r>
  <r>
    <s v="FRA2495019Q1 2020EUR"/>
    <x v="4"/>
    <n v="46310"/>
    <s v="ASSA ABLOY HOSPITALITY S.A.S"/>
    <n v="2495019"/>
    <s v="Q1 2020"/>
    <s v="EUR"/>
    <n v="7081.66"/>
    <n v="7081.6486999999997"/>
    <n v="1.13000000001193E-2"/>
    <n v="7081.66"/>
    <n v="0"/>
    <x v="0"/>
    <m/>
    <m/>
    <m/>
    <m/>
    <s v="none"/>
    <m/>
    <m/>
    <m/>
    <x v="0"/>
    <m/>
    <x v="0"/>
  </r>
  <r>
    <s v="FRA2495019Q2 2020EUR"/>
    <x v="4"/>
    <n v="46310"/>
    <s v="ASSA ABLOY HOSPITALITY S.A.S"/>
    <n v="2495019"/>
    <s v="Q2 2020"/>
    <s v="EUR"/>
    <n v="905.82"/>
    <n v="905.81600000000003"/>
    <n v="4.0000000000190898E-3"/>
    <n v="905.82"/>
    <n v="0"/>
    <x v="0"/>
    <m/>
    <m/>
    <m/>
    <m/>
    <s v="none"/>
    <m/>
    <m/>
    <m/>
    <x v="0"/>
    <m/>
    <x v="0"/>
  </r>
  <r>
    <s v="FRA2495019Q3 2020EUR"/>
    <x v="4"/>
    <n v="46310"/>
    <s v="ASSA ABLOY HOSPITALITY S.A.S"/>
    <n v="2495019"/>
    <s v="Q3 2020"/>
    <s v="EUR"/>
    <n v="741.21"/>
    <n v="741.2"/>
    <n v="9.9999999999908998E-3"/>
    <n v="741.21"/>
    <n v="0"/>
    <x v="0"/>
    <m/>
    <m/>
    <m/>
    <m/>
    <s v="none"/>
    <m/>
    <m/>
    <m/>
    <x v="0"/>
    <m/>
    <x v="0"/>
  </r>
  <r>
    <s v="FRA2495019Q4 2020EUR"/>
    <x v="4"/>
    <n v="46310"/>
    <s v="ASSA ABLOY HOSPITALITY S.A.S"/>
    <n v="2495019"/>
    <s v="Q4 2020"/>
    <s v="EUR"/>
    <n v="4031.36"/>
    <n v="4031.36"/>
    <n v="0"/>
    <n v="4031.36"/>
    <n v="0"/>
    <x v="0"/>
    <m/>
    <m/>
    <m/>
    <m/>
    <s v="none"/>
    <m/>
    <m/>
    <m/>
    <x v="0"/>
    <m/>
    <x v="0"/>
  </r>
  <r>
    <s v="FRA110052236Q1 2020EUR"/>
    <x v="4"/>
    <n v="46310"/>
    <s v="ASSA ABLOY HOSPITALITY S.A.S"/>
    <n v="110052236"/>
    <s v="Q1 2020"/>
    <s v="EUR"/>
    <n v="18165.23"/>
    <n v="18165.214499999998"/>
    <n v="1.55000000013387E-2"/>
    <n v="18165.23"/>
    <n v="0"/>
    <x v="0"/>
    <m/>
    <m/>
    <m/>
    <m/>
    <s v="none"/>
    <m/>
    <m/>
    <m/>
    <x v="0"/>
    <m/>
    <x v="0"/>
  </r>
  <r>
    <s v="FRA110052236Q2 2020EUR"/>
    <x v="4"/>
    <n v="46310"/>
    <s v="ASSA ABLOY HOSPITALITY S.A.S"/>
    <n v="110052236"/>
    <s v="Q2 2020"/>
    <s v="EUR"/>
    <n v="5477.34"/>
    <n v="5477.34"/>
    <n v="0"/>
    <n v="5477.34"/>
    <n v="0"/>
    <x v="0"/>
    <m/>
    <m/>
    <m/>
    <m/>
    <s v="none"/>
    <m/>
    <m/>
    <m/>
    <x v="0"/>
    <m/>
    <x v="0"/>
  </r>
  <r>
    <s v="FRA110052236Q3 2020EUR"/>
    <x v="4"/>
    <n v="46310"/>
    <s v="ASSA ABLOY HOSPITALITY S.A.S"/>
    <n v="110052236"/>
    <s v="Q3 2020"/>
    <s v="EUR"/>
    <n v="3297.86"/>
    <n v="3297.855"/>
    <n v="5.0000000001091298E-3"/>
    <n v="3297.86"/>
    <n v="0"/>
    <x v="0"/>
    <m/>
    <m/>
    <m/>
    <m/>
    <s v="none"/>
    <m/>
    <m/>
    <m/>
    <x v="0"/>
    <m/>
    <x v="0"/>
  </r>
  <r>
    <s v="FRA110052236Q4 2020EUR"/>
    <x v="4"/>
    <n v="46310"/>
    <s v="ASSA ABLOY HOSPITALITY S.A.S"/>
    <n v="110052236"/>
    <s v="Q4 2020"/>
    <s v="EUR"/>
    <n v="11010.67"/>
    <n v="11010.67"/>
    <n v="0"/>
    <n v="11010.67"/>
    <n v="0"/>
    <x v="0"/>
    <m/>
    <m/>
    <m/>
    <m/>
    <s v="none"/>
    <m/>
    <m/>
    <m/>
    <x v="0"/>
    <m/>
    <x v="0"/>
  </r>
  <r>
    <s v="FRA8020Q1 2020EUR"/>
    <x v="4"/>
    <n v="46311"/>
    <s v="VOLFRANCE"/>
    <n v="8020"/>
    <s v="Q1 2020"/>
    <s v="EUR"/>
    <n v="957.9"/>
    <n v="957.89639999999997"/>
    <n v="3.6000000000058199E-3"/>
    <n v="957.9"/>
    <n v="0"/>
    <x v="0"/>
    <m/>
    <m/>
    <m/>
    <m/>
    <s v="none"/>
    <m/>
    <m/>
    <m/>
    <x v="0"/>
    <m/>
    <x v="0"/>
  </r>
  <r>
    <s v="FRA8020Q2 2020EUR"/>
    <x v="4"/>
    <n v="46311"/>
    <s v="VOLFRANCE"/>
    <n v="8020"/>
    <s v="Q2 2020"/>
    <s v="EUR"/>
    <n v="70.75"/>
    <n v="70.747799999999998"/>
    <n v="2.2000000000019699E-3"/>
    <n v="70.75"/>
    <n v="0"/>
    <x v="0"/>
    <m/>
    <m/>
    <m/>
    <m/>
    <s v="none"/>
    <m/>
    <m/>
    <m/>
    <x v="0"/>
    <m/>
    <x v="0"/>
  </r>
  <r>
    <s v="FRA8020Q3 2020EUR"/>
    <x v="4"/>
    <n v="46311"/>
    <s v="VOLFRANCE"/>
    <n v="8020"/>
    <s v="Q3 2020"/>
    <s v="EUR"/>
    <n v="661.35"/>
    <n v="661.34519999999998"/>
    <n v="4.8000000000456497E-3"/>
    <n v="661.35"/>
    <n v="0"/>
    <x v="0"/>
    <m/>
    <m/>
    <m/>
    <m/>
    <s v="none"/>
    <m/>
    <m/>
    <m/>
    <x v="0"/>
    <m/>
    <x v="0"/>
  </r>
  <r>
    <s v="FRA8020Q4 2020EUR"/>
    <x v="4"/>
    <n v="46311"/>
    <s v="VOLFRANCE"/>
    <n v="8020"/>
    <s v="Q4 2020"/>
    <s v="EUR"/>
    <n v="234.9"/>
    <n v="234.90360000000001"/>
    <n v="-3.6000000000058199E-3"/>
    <n v="234.9"/>
    <n v="0"/>
    <x v="0"/>
    <m/>
    <m/>
    <m/>
    <m/>
    <s v="none"/>
    <m/>
    <m/>
    <m/>
    <x v="0"/>
    <m/>
    <x v="0"/>
  </r>
  <r>
    <s v="FRA209045060Q1 2020EUR"/>
    <x v="4"/>
    <n v="46387"/>
    <s v="OTIS"/>
    <n v="209045060"/>
    <s v="Q1 2020"/>
    <s v="EUR"/>
    <n v="98728.69"/>
    <n v="98728.688999999998"/>
    <n v="1.0000000038417E-3"/>
    <n v="98728.69"/>
    <n v="0"/>
    <x v="0"/>
    <m/>
    <m/>
    <m/>
    <m/>
    <s v="none"/>
    <m/>
    <m/>
    <m/>
    <x v="0"/>
    <m/>
    <x v="0"/>
  </r>
  <r>
    <s v="FRA209045060Q2 2020EUR"/>
    <x v="4"/>
    <n v="46387"/>
    <s v="OTIS"/>
    <n v="209045060"/>
    <s v="Q2 2020"/>
    <s v="EUR"/>
    <n v="320799.55"/>
    <n v="320799.554"/>
    <n v="-4.0000000153668199E-3"/>
    <n v="320799.55"/>
    <n v="0"/>
    <x v="0"/>
    <m/>
    <m/>
    <m/>
    <m/>
    <s v="none"/>
    <m/>
    <m/>
    <m/>
    <x v="0"/>
    <m/>
    <x v="0"/>
  </r>
  <r>
    <s v="FRA209045060Q3 2020EUR"/>
    <x v="4"/>
    <n v="46387"/>
    <s v="OTIS"/>
    <n v="209045060"/>
    <s v="Q3 2020"/>
    <s v="EUR"/>
    <n v="49775.93"/>
    <n v="49775.932999999997"/>
    <n v="-2.9999999969731999E-3"/>
    <n v="49775.93"/>
    <n v="0"/>
    <x v="0"/>
    <m/>
    <m/>
    <m/>
    <m/>
    <s v="none"/>
    <m/>
    <m/>
    <m/>
    <x v="0"/>
    <m/>
    <x v="0"/>
  </r>
  <r>
    <s v="FRA209045060Q4 2020EUR"/>
    <x v="4"/>
    <n v="46387"/>
    <s v="OTIS"/>
    <n v="209045060"/>
    <s v="Q4 2020"/>
    <s v="EUR"/>
    <n v="35312.57"/>
    <n v="35312.571000000004"/>
    <n v="-1.0000000038417E-3"/>
    <n v="35312.57"/>
    <n v="0"/>
    <x v="0"/>
    <m/>
    <m/>
    <m/>
    <m/>
    <s v="none"/>
    <m/>
    <m/>
    <m/>
    <x v="0"/>
    <m/>
    <x v="0"/>
  </r>
  <r>
    <s v="FRA215045550S1 2020EUR"/>
    <x v="4"/>
    <n v="46387"/>
    <s v="OTIS"/>
    <n v="215045550"/>
    <s v="S1 2020"/>
    <s v="EUR"/>
    <n v="54287.17"/>
    <n v="54287.167999999998"/>
    <n v="2.0000000004074502E-3"/>
    <n v="54287.17"/>
    <n v="0"/>
    <x v="0"/>
    <m/>
    <m/>
    <m/>
    <m/>
    <s v="none"/>
    <m/>
    <m/>
    <m/>
    <x v="0"/>
    <m/>
    <x v="0"/>
  </r>
  <r>
    <s v="FRA215045550S2 2020EUR"/>
    <x v="4"/>
    <n v="46387"/>
    <s v="OTIS"/>
    <n v="215045550"/>
    <s v="S2 2020"/>
    <s v="EUR"/>
    <n v="-1520.48"/>
    <n v="-1520.4765"/>
    <n v="-3.5000000000309198E-3"/>
    <n v="-1520.48"/>
    <n v="0"/>
    <x v="0"/>
    <m/>
    <m/>
    <m/>
    <m/>
    <s v="none"/>
    <m/>
    <m/>
    <m/>
    <x v="0"/>
    <m/>
    <x v="0"/>
  </r>
  <r>
    <s v="FRA2120451829Q1 2020EUR"/>
    <x v="4"/>
    <n v="46387"/>
    <s v="OTIS"/>
    <n v="2120451829"/>
    <s v="Q1 2020"/>
    <s v="EUR"/>
    <n v="119.51"/>
    <n v="119.5104"/>
    <n v="-3.9999999999906701E-4"/>
    <n v="119.51"/>
    <n v="0"/>
    <x v="0"/>
    <m/>
    <m/>
    <m/>
    <m/>
    <s v="none"/>
    <m/>
    <m/>
    <m/>
    <x v="0"/>
    <m/>
    <x v="0"/>
  </r>
  <r>
    <s v="FRA2120451829Q2 2020EUR"/>
    <x v="4"/>
    <n v="46387"/>
    <s v="OTIS"/>
    <n v="2120451829"/>
    <s v="Q2 2020"/>
    <s v="EUR"/>
    <n v="1119.04"/>
    <n v="1119.038"/>
    <n v="1.9999999999527002E-3"/>
    <n v="1119.04"/>
    <n v="0"/>
    <x v="0"/>
    <m/>
    <m/>
    <m/>
    <m/>
    <s v="none"/>
    <m/>
    <m/>
    <m/>
    <x v="0"/>
    <m/>
    <x v="0"/>
  </r>
  <r>
    <s v="FRA2120451829Q3 2020EUR"/>
    <x v="4"/>
    <n v="46387"/>
    <s v="OTIS"/>
    <n v="2120451829"/>
    <s v="Q3 2020"/>
    <s v="EUR"/>
    <n v="79.599999999999994"/>
    <n v="79.599999999999994"/>
    <n v="0"/>
    <n v="79.599999999999994"/>
    <n v="0"/>
    <x v="0"/>
    <m/>
    <m/>
    <m/>
    <m/>
    <s v="none"/>
    <m/>
    <m/>
    <m/>
    <x v="0"/>
    <m/>
    <x v="0"/>
  </r>
  <r>
    <s v="FRA2120451829Q4 2020EUR"/>
    <x v="4"/>
    <n v="46387"/>
    <s v="OTIS"/>
    <n v="2120451829"/>
    <s v="Q4 2020"/>
    <s v="EUR"/>
    <n v="2807.95"/>
    <n v="2807.95"/>
    <n v="0"/>
    <n v="2807.95"/>
    <n v="0"/>
    <x v="0"/>
    <m/>
    <m/>
    <m/>
    <m/>
    <s v="none"/>
    <m/>
    <m/>
    <m/>
    <x v="0"/>
    <m/>
    <x v="0"/>
  </r>
  <r>
    <s v="FRA209045061Q1 2020EUR"/>
    <x v="4"/>
    <n v="46388"/>
    <s v="SCHINDLER"/>
    <n v="209045061"/>
    <s v="Q1 2020"/>
    <s v="EUR"/>
    <n v="44305.57"/>
    <n v="44305.567999999999"/>
    <n v="2.0000000004074502E-3"/>
    <n v="44305.57"/>
    <n v="0"/>
    <x v="0"/>
    <m/>
    <m/>
    <m/>
    <m/>
    <s v="none"/>
    <m/>
    <m/>
    <m/>
    <x v="0"/>
    <m/>
    <x v="0"/>
  </r>
  <r>
    <s v="FRA209045061Q2 2020EUR"/>
    <x v="4"/>
    <n v="46388"/>
    <s v="SCHINDLER"/>
    <n v="209045061"/>
    <s v="Q2 2020"/>
    <s v="EUR"/>
    <n v="8110.53"/>
    <n v="8110.5259999999998"/>
    <n v="3.9999999999054099E-3"/>
    <n v="8110.53"/>
    <n v="0"/>
    <x v="0"/>
    <m/>
    <m/>
    <m/>
    <m/>
    <s v="none"/>
    <m/>
    <m/>
    <m/>
    <x v="0"/>
    <m/>
    <x v="0"/>
  </r>
  <r>
    <s v="FRA209045061Q3 2020EUR"/>
    <x v="4"/>
    <n v="46388"/>
    <s v="SCHINDLER"/>
    <n v="209045061"/>
    <s v="Q3 2020"/>
    <s v="EUR"/>
    <n v="14871.51"/>
    <n v="14871.507"/>
    <n v="3.00000000061118E-3"/>
    <n v="14871.51"/>
    <n v="0"/>
    <x v="0"/>
    <m/>
    <m/>
    <m/>
    <m/>
    <s v="none"/>
    <m/>
    <m/>
    <m/>
    <x v="0"/>
    <m/>
    <x v="0"/>
  </r>
  <r>
    <s v="FRA209045061Q4 2020EUR"/>
    <x v="4"/>
    <n v="46388"/>
    <s v="SCHINDLER"/>
    <n v="209045061"/>
    <s v="Q4 2020"/>
    <s v="EUR"/>
    <n v="52741.02"/>
    <n v="52741.017999999996"/>
    <n v="2.0000000004074502E-3"/>
    <n v="52741.02"/>
    <n v="0"/>
    <x v="0"/>
    <m/>
    <m/>
    <m/>
    <m/>
    <s v="none"/>
    <m/>
    <m/>
    <m/>
    <x v="0"/>
    <m/>
    <x v="0"/>
  </r>
  <r>
    <s v="FRA1453008Q1 2020EUR"/>
    <x v="4"/>
    <n v="46389"/>
    <s v="LAURENT-PERRIER  DIFFUSION"/>
    <n v="1453008"/>
    <s v="Q1 2020"/>
    <s v="EUR"/>
    <n v="9679.84"/>
    <n v="9679.8421999999991"/>
    <n v="-2.1999999989930001E-3"/>
    <n v="9679.84"/>
    <n v="0"/>
    <x v="0"/>
    <m/>
    <m/>
    <m/>
    <m/>
    <s v="none"/>
    <m/>
    <m/>
    <m/>
    <x v="0"/>
    <m/>
    <x v="0"/>
  </r>
  <r>
    <s v="FRA1453008Q2 2020EUR"/>
    <x v="4"/>
    <n v="46389"/>
    <s v="LAURENT-PERRIER  DIFFUSION"/>
    <n v="1453008"/>
    <s v="Q2 2020"/>
    <s v="EUR"/>
    <n v="1509.6"/>
    <n v="1509.5997"/>
    <n v="2.9999999992469303E-4"/>
    <n v="1509.6"/>
    <n v="0"/>
    <x v="0"/>
    <m/>
    <m/>
    <m/>
    <m/>
    <s v="none"/>
    <m/>
    <m/>
    <m/>
    <x v="0"/>
    <m/>
    <x v="0"/>
  </r>
  <r>
    <s v="FRA1453008Q3 2020EUR"/>
    <x v="4"/>
    <n v="46389"/>
    <s v="LAURENT-PERRIER  DIFFUSION"/>
    <n v="1453008"/>
    <s v="Q3 2020"/>
    <s v="EUR"/>
    <n v="10677.12"/>
    <n v="10677.124100000001"/>
    <n v="-4.1000000001076798E-3"/>
    <n v="10677.12"/>
    <n v="0"/>
    <x v="0"/>
    <m/>
    <m/>
    <m/>
    <m/>
    <s v="none"/>
    <m/>
    <m/>
    <m/>
    <x v="0"/>
    <m/>
    <x v="0"/>
  </r>
  <r>
    <s v="FRA1453008Q4 2020EUR"/>
    <x v="4"/>
    <n v="46389"/>
    <s v="LAURENT-PERRIER  DIFFUSION"/>
    <n v="1453008"/>
    <s v="Q4 2020"/>
    <s v="EUR"/>
    <n v="5415.19"/>
    <n v="5415.1902"/>
    <n v="-2.00000000404543E-4"/>
    <n v="5415.19"/>
    <n v="0"/>
    <x v="0"/>
    <m/>
    <m/>
    <m/>
    <m/>
    <s v="none"/>
    <m/>
    <m/>
    <m/>
    <x v="0"/>
    <m/>
    <x v="0"/>
  </r>
  <r>
    <s v="FRA900067Q1 2020EUR"/>
    <x v="4"/>
    <n v="46391"/>
    <s v="LYRECO FRANCE"/>
    <n v="900067"/>
    <s v="Q1 2020"/>
    <s v="EUR"/>
    <n v="103620.9"/>
    <n v="103620.8968"/>
    <n v="3.1999999919207702E-3"/>
    <n v="103620.9"/>
    <n v="0"/>
    <x v="0"/>
    <m/>
    <m/>
    <m/>
    <m/>
    <s v="none"/>
    <m/>
    <m/>
    <m/>
    <x v="0"/>
    <m/>
    <x v="0"/>
  </r>
  <r>
    <s v="FRA900067Q2 2020EUR"/>
    <x v="4"/>
    <n v="46391"/>
    <s v="LYRECO FRANCE"/>
    <n v="900067"/>
    <s v="Q2 2020"/>
    <s v="EUR"/>
    <n v="37583.440000000002"/>
    <n v="37583.4424"/>
    <n v="-2.39999999757856E-3"/>
    <n v="37583.440000000002"/>
    <n v="0"/>
    <x v="0"/>
    <m/>
    <m/>
    <m/>
    <m/>
    <s v="none"/>
    <m/>
    <m/>
    <m/>
    <x v="0"/>
    <m/>
    <x v="0"/>
  </r>
  <r>
    <s v="FRA900067Q3 2020EUR"/>
    <x v="4"/>
    <n v="46391"/>
    <s v="LYRECO FRANCE"/>
    <n v="900067"/>
    <s v="Q3 2020"/>
    <s v="EUR"/>
    <n v="95539.61"/>
    <n v="95539.612800000003"/>
    <n v="-2.8000000020256201E-3"/>
    <n v="95539.61"/>
    <n v="0"/>
    <x v="0"/>
    <m/>
    <m/>
    <m/>
    <m/>
    <s v="none"/>
    <m/>
    <m/>
    <m/>
    <x v="0"/>
    <m/>
    <x v="0"/>
  </r>
  <r>
    <s v="FRA900067Q4 2020EUR"/>
    <x v="4"/>
    <n v="46391"/>
    <s v="LYRECO FRANCE"/>
    <n v="900067"/>
    <s v="Q4 2020"/>
    <s v="EUR"/>
    <n v="56418.36"/>
    <n v="56418.364000000001"/>
    <n v="-4.0000000008149003E-3"/>
    <n v="56418.36"/>
    <n v="0"/>
    <x v="0"/>
    <m/>
    <m/>
    <m/>
    <m/>
    <s v="none"/>
    <m/>
    <m/>
    <m/>
    <x v="0"/>
    <m/>
    <x v="0"/>
  </r>
  <r>
    <s v="FRAFR4GP2175Y 2020EUR"/>
    <x v="4"/>
    <n v="46391"/>
    <s v="LYRECO FRANCE"/>
    <s v="FR4GP2175"/>
    <s v="Y 2020"/>
    <s v="EUR"/>
    <n v="159253.70000000001"/>
    <n v="159253.70019999999"/>
    <n v="-1.9999998039565899E-4"/>
    <n v="159253.70000000001"/>
    <n v="0"/>
    <x v="0"/>
    <m/>
    <m/>
    <m/>
    <m/>
    <s v="none"/>
    <s v="Produit"/>
    <s v="Thao"/>
    <s v="[TN] : Rebates corrigés dans l'outil après deux fois de relance de calcul. On tombien sur le montant facturé : _x000a_CA Gamme consommables informatiques : 1 062 192,87 x 5,5% = 58420,61_x000a_CA hors consommables informatiques : 840 275,77 x 12% = 100833,09_x000a_=&gt; Total : 159 253,70 = Facture"/>
    <x v="3"/>
    <s v="Thao"/>
    <x v="0"/>
  </r>
  <r>
    <s v="FRA2207206607Q3 2020EUR"/>
    <x v="4"/>
    <n v="46392"/>
    <s v="GEOPERSPECTIVES"/>
    <n v="2207206607"/>
    <s v="Q3 2020"/>
    <s v="EUR"/>
    <n v="921.599999999999"/>
    <n v="921.6"/>
    <n v="-1.13686837721616E-13"/>
    <n v="921.599999999999"/>
    <n v="0"/>
    <x v="0"/>
    <m/>
    <m/>
    <m/>
    <m/>
    <s v="none"/>
    <m/>
    <m/>
    <m/>
    <x v="0"/>
    <m/>
    <x v="0"/>
  </r>
  <r>
    <s v="FRA27271037Q1 2020EUR"/>
    <x v="4"/>
    <n v="46398"/>
    <s v="FICHET SECURITY SOLUTION (EX: GUNNEBO)"/>
    <n v="27271037"/>
    <s v="Q1 2020"/>
    <s v="EUR"/>
    <n v="2009.72"/>
    <n v="2009.7215000000001"/>
    <n v="-1.50000000007821E-3"/>
    <n v="2009.72"/>
    <n v="0"/>
    <x v="0"/>
    <m/>
    <m/>
    <m/>
    <m/>
    <s v="none"/>
    <m/>
    <m/>
    <m/>
    <x v="0"/>
    <m/>
    <x v="0"/>
  </r>
  <r>
    <s v="FRA27271037Q2 2020EUR"/>
    <x v="4"/>
    <n v="46398"/>
    <s v="FICHET SECURITY SOLUTION (EX: GUNNEBO)"/>
    <n v="27271037"/>
    <s v="Q2 2020"/>
    <s v="EUR"/>
    <n v="2572.1"/>
    <n v="2572.1"/>
    <n v="0"/>
    <n v="2572.1"/>
    <n v="0"/>
    <x v="0"/>
    <m/>
    <m/>
    <m/>
    <m/>
    <s v="none"/>
    <m/>
    <m/>
    <m/>
    <x v="0"/>
    <m/>
    <x v="0"/>
  </r>
  <r>
    <s v="FRA27271037Q3 2020EUR"/>
    <x v="4"/>
    <n v="46398"/>
    <s v="FICHET SECURITY SOLUTION (EX: GUNNEBO)"/>
    <n v="27271037"/>
    <s v="Q3 2020"/>
    <s v="EUR"/>
    <n v="2937.69"/>
    <n v="2937.6869999999999"/>
    <n v="3.0000000001564301E-3"/>
    <n v="2937.69"/>
    <n v="0"/>
    <x v="0"/>
    <m/>
    <m/>
    <m/>
    <m/>
    <s v="none"/>
    <m/>
    <m/>
    <m/>
    <x v="0"/>
    <m/>
    <x v="0"/>
  </r>
  <r>
    <s v="FRA27271037Q4 2020EUR"/>
    <x v="4"/>
    <n v="46398"/>
    <s v="FICHET SECURITY SOLUTION (EX: GUNNEBO)"/>
    <n v="27271037"/>
    <s v="Q4 2020"/>
    <s v="EUR"/>
    <n v="1746.8"/>
    <n v="1746.8"/>
    <n v="0"/>
    <n v="1746.8"/>
    <n v="0"/>
    <x v="0"/>
    <m/>
    <m/>
    <m/>
    <m/>
    <s v="none"/>
    <m/>
    <m/>
    <m/>
    <x v="0"/>
    <m/>
    <x v="0"/>
  </r>
  <r>
    <s v="FRA27278038Q1 2020EUR"/>
    <x v="4"/>
    <n v="46398"/>
    <s v="FICHET SECURITY SOLUTION (EX: GUNNEBO)"/>
    <n v="27278038"/>
    <s v="Q1 2020"/>
    <s v="EUR"/>
    <n v="659.85"/>
    <n v="659.85"/>
    <n v="0"/>
    <n v="659.85"/>
    <n v="0"/>
    <x v="0"/>
    <m/>
    <m/>
    <m/>
    <m/>
    <s v="none"/>
    <m/>
    <m/>
    <m/>
    <x v="0"/>
    <m/>
    <x v="0"/>
  </r>
  <r>
    <s v="FRA27278038Q2 2020EUR"/>
    <x v="4"/>
    <n v="46398"/>
    <s v="FICHET SECURITY SOLUTION (EX: GUNNEBO)"/>
    <n v="27278038"/>
    <s v="Q2 2020"/>
    <s v="EUR"/>
    <n v="434.6"/>
    <n v="434.6"/>
    <n v="0"/>
    <n v="434.6"/>
    <n v="0"/>
    <x v="0"/>
    <m/>
    <m/>
    <m/>
    <m/>
    <s v="none"/>
    <m/>
    <m/>
    <m/>
    <x v="0"/>
    <m/>
    <x v="0"/>
  </r>
  <r>
    <s v="FRA27278038Q3 2020EUR"/>
    <x v="4"/>
    <n v="46398"/>
    <s v="FICHET SECURITY SOLUTION (EX: GUNNEBO)"/>
    <n v="27278038"/>
    <s v="Q3 2020"/>
    <s v="EUR"/>
    <n v="349.2"/>
    <n v="349.2"/>
    <n v="0"/>
    <n v="349.2"/>
    <n v="0"/>
    <x v="0"/>
    <m/>
    <m/>
    <m/>
    <m/>
    <s v="none"/>
    <m/>
    <m/>
    <m/>
    <x v="0"/>
    <m/>
    <x v="0"/>
  </r>
  <r>
    <s v="FRA27278038Q4 2020EUR"/>
    <x v="4"/>
    <n v="46398"/>
    <s v="FICHET SECURITY SOLUTION (EX: GUNNEBO)"/>
    <n v="27278038"/>
    <s v="Q4 2020"/>
    <s v="EUR"/>
    <n v="727.4"/>
    <n v="727.4"/>
    <n v="0"/>
    <n v="727.4"/>
    <n v="0"/>
    <x v="0"/>
    <m/>
    <m/>
    <m/>
    <m/>
    <s v="none"/>
    <m/>
    <m/>
    <m/>
    <x v="0"/>
    <m/>
    <x v="0"/>
  </r>
  <r>
    <s v="FRA850012Q1 2020EUR"/>
    <x v="4"/>
    <n v="46425"/>
    <s v="XELLIANS ARCHIVAGE"/>
    <n v="850012"/>
    <s v="Q1 2020"/>
    <s v="EUR"/>
    <n v="2588.3000000000002"/>
    <n v="2588.2973999999999"/>
    <n v="2.60000000025684E-3"/>
    <n v="2588.3000000000002"/>
    <n v="0"/>
    <x v="0"/>
    <m/>
    <m/>
    <m/>
    <m/>
    <s v="none"/>
    <m/>
    <m/>
    <m/>
    <x v="0"/>
    <m/>
    <x v="0"/>
  </r>
  <r>
    <s v="FRA850012Q2 2020EUR"/>
    <x v="4"/>
    <n v="46425"/>
    <s v="XELLIANS ARCHIVAGE"/>
    <n v="850012"/>
    <s v="Q2 2020"/>
    <s v="EUR"/>
    <n v="366.75"/>
    <n v="366.75060000000002"/>
    <n v="-6.0000000001991696E-4"/>
    <n v="366.75"/>
    <n v="0"/>
    <x v="0"/>
    <m/>
    <m/>
    <m/>
    <m/>
    <s v="none"/>
    <m/>
    <m/>
    <m/>
    <x v="0"/>
    <m/>
    <x v="0"/>
  </r>
  <r>
    <s v="FRA850012Q3 2020EUR"/>
    <x v="4"/>
    <n v="46425"/>
    <s v="XELLIANS ARCHIVAGE"/>
    <n v="850012"/>
    <s v="Q3 2020"/>
    <s v="EUR"/>
    <n v="875.92"/>
    <n v="875.92439999999999"/>
    <n v="-4.4000000000323702E-3"/>
    <n v="875.92"/>
    <n v="0"/>
    <x v="0"/>
    <m/>
    <m/>
    <m/>
    <m/>
    <s v="none"/>
    <m/>
    <m/>
    <m/>
    <x v="0"/>
    <m/>
    <x v="0"/>
  </r>
  <r>
    <s v="FRA850012Q4 2020EUR"/>
    <x v="4"/>
    <n v="46425"/>
    <s v="XELLIANS ARCHIVAGE"/>
    <n v="850012"/>
    <s v="Q4 2020"/>
    <s v="EUR"/>
    <n v="28058.71"/>
    <n v="28058.708999999999"/>
    <n v="1.0000000002037201E-3"/>
    <n v="28058.71"/>
    <n v="0"/>
    <x v="0"/>
    <m/>
    <m/>
    <m/>
    <m/>
    <s v="none"/>
    <m/>
    <m/>
    <m/>
    <x v="0"/>
    <m/>
    <x v="0"/>
  </r>
  <r>
    <s v="FRA28280003Q1 2020EUR"/>
    <x v="4"/>
    <n v="46428"/>
    <s v="BAFFY"/>
    <n v="28280003"/>
    <s v="Q1 2020"/>
    <s v="EUR"/>
    <n v="43696.17"/>
    <n v="43696.1613"/>
    <n v="8.6999999984982406E-3"/>
    <n v="43696.17"/>
    <n v="0"/>
    <x v="0"/>
    <m/>
    <m/>
    <m/>
    <m/>
    <s v="none"/>
    <m/>
    <m/>
    <m/>
    <x v="0"/>
    <m/>
    <x v="0"/>
  </r>
  <r>
    <s v="FRA28280003Q2 2020EUR"/>
    <x v="4"/>
    <n v="46428"/>
    <s v="BAFFY"/>
    <n v="28280003"/>
    <s v="Q2 2020"/>
    <s v="EUR"/>
    <n v="20394.810000000001"/>
    <n v="20394.822"/>
    <n v="-1.19999999988067E-2"/>
    <n v="20394.810000000001"/>
    <n v="0"/>
    <x v="0"/>
    <m/>
    <m/>
    <m/>
    <m/>
    <s v="none"/>
    <m/>
    <m/>
    <m/>
    <x v="0"/>
    <m/>
    <x v="0"/>
  </r>
  <r>
    <s v="FRA28280003Q3 2020EUR"/>
    <x v="4"/>
    <n v="46428"/>
    <s v="BAFFY"/>
    <n v="28280003"/>
    <s v="Q3 2020"/>
    <s v="EUR"/>
    <n v="46870.29"/>
    <n v="46870.278899999998"/>
    <n v="1.1100000003352701E-2"/>
    <n v="46870.29"/>
    <n v="0"/>
    <x v="0"/>
    <m/>
    <m/>
    <m/>
    <m/>
    <s v="none"/>
    <m/>
    <m/>
    <m/>
    <x v="0"/>
    <m/>
    <x v="0"/>
  </r>
  <r>
    <s v="FRA28280003Q4 2020EUR"/>
    <x v="4"/>
    <n v="46428"/>
    <s v="BAFFY"/>
    <n v="28280003"/>
    <s v="Q4 2020"/>
    <s v="EUR"/>
    <n v="42708.09"/>
    <n v="42708.090900000003"/>
    <n v="-9.00000006367918E-4"/>
    <n v="42708.09"/>
    <n v="0"/>
    <x v="0"/>
    <m/>
    <m/>
    <m/>
    <m/>
    <s v="none"/>
    <m/>
    <m/>
    <m/>
    <x v="0"/>
    <m/>
    <x v="0"/>
  </r>
  <r>
    <s v="FRA1201006605Q1 2020EUR"/>
    <x v="4"/>
    <n v="46430"/>
    <s v="MELITTA PROFESSIONNAL COFFEE SOLUTIONS FRANCE"/>
    <n v="1201006605"/>
    <s v="Q1 2020"/>
    <s v="EUR"/>
    <n v="29791.56"/>
    <n v="29791.555199999999"/>
    <n v="4.8000000024330802E-3"/>
    <n v="29791.56"/>
    <n v="0"/>
    <x v="0"/>
    <m/>
    <m/>
    <m/>
    <m/>
    <s v="none"/>
    <m/>
    <m/>
    <m/>
    <x v="0"/>
    <m/>
    <x v="0"/>
  </r>
  <r>
    <s v="FRA1201006605Q2 2020EUR"/>
    <x v="4"/>
    <n v="46430"/>
    <s v="MELITTA PROFESSIONNAL COFFEE SOLUTIONS FRANCE"/>
    <n v="1201006605"/>
    <s v="Q2 2020"/>
    <s v="EUR"/>
    <n v="9498.77"/>
    <n v="9498.7744000000002"/>
    <n v="-4.399999999805E-3"/>
    <n v="9498.77"/>
    <n v="0"/>
    <x v="0"/>
    <m/>
    <m/>
    <m/>
    <m/>
    <s v="none"/>
    <m/>
    <m/>
    <m/>
    <x v="0"/>
    <m/>
    <x v="0"/>
  </r>
  <r>
    <s v="FRA1201006605Q3 2020EUR"/>
    <x v="4"/>
    <n v="46430"/>
    <s v="MELITTA PROFESSIONNAL COFFEE SOLUTIONS FRANCE"/>
    <n v="1201006605"/>
    <s v="Q3 2020"/>
    <s v="EUR"/>
    <n v="20461.57"/>
    <n v="20461.569599999999"/>
    <n v="4.00000000809086E-4"/>
    <n v="20461.57"/>
    <n v="0"/>
    <x v="0"/>
    <m/>
    <m/>
    <m/>
    <m/>
    <s v="none"/>
    <m/>
    <m/>
    <m/>
    <x v="0"/>
    <m/>
    <x v="0"/>
  </r>
  <r>
    <s v="FRA1201006605Q4 2020EUR"/>
    <x v="4"/>
    <n v="46430"/>
    <s v="MELITTA PROFESSIONNAL COFFEE SOLUTIONS FRANCE"/>
    <n v="1201006605"/>
    <s v="Q4 2020"/>
    <s v="EUR"/>
    <n v="12660.44"/>
    <n v="12660.437599999999"/>
    <n v="2.4000000012165401E-3"/>
    <n v="12660.44"/>
    <n v="0"/>
    <x v="0"/>
    <m/>
    <m/>
    <m/>
    <m/>
    <s v="none"/>
    <m/>
    <m/>
    <m/>
    <x v="0"/>
    <m/>
    <x v="0"/>
  </r>
  <r>
    <s v="FRAFR4GP2374Y 2020EUR"/>
    <x v="4"/>
    <n v="46431"/>
    <s v="KONICA MINOLTA BUSINESS SOLUTIONS"/>
    <s v="FR4GP2374"/>
    <s v="Y 2020"/>
    <s v="EUR"/>
    <n v="69535"/>
    <n v="69535"/>
    <n v="0"/>
    <n v="69535"/>
    <n v="0"/>
    <x v="0"/>
    <m/>
    <m/>
    <m/>
    <m/>
    <s v="none"/>
    <m/>
    <m/>
    <m/>
    <x v="0"/>
    <m/>
    <x v="0"/>
  </r>
  <r>
    <s v="FRAFR3MGPS1497Y 2020EUR"/>
    <x v="4"/>
    <n v="46461"/>
    <s v="BARDINET LA MARTINIQUAISE DISTRIBUTION - SVS LM"/>
    <s v="FR3MGPS1497"/>
    <s v="Y 2020"/>
    <s v="EUR"/>
    <n v="267.57"/>
    <n v="267.5729"/>
    <n v="-2.9000000000110001E-3"/>
    <n v="267.57"/>
    <n v="0"/>
    <x v="0"/>
    <m/>
    <m/>
    <m/>
    <m/>
    <s v="none"/>
    <m/>
    <m/>
    <m/>
    <x v="0"/>
    <m/>
    <x v="0"/>
  </r>
  <r>
    <s v="FRAFR3IISNSNM1570Y 2020EUR"/>
    <x v="4"/>
    <n v="46461"/>
    <s v="BARDINET LA MARTINIQUAISE DISTRIBUTION - SVS LM"/>
    <s v="FR3IISNSNM1570"/>
    <s v="Y 2020"/>
    <s v="EUR"/>
    <n v="5880.35"/>
    <n v="5880.348"/>
    <n v="2.0000000004074502E-3"/>
    <n v="5880.35"/>
    <n v="0"/>
    <x v="0"/>
    <m/>
    <m/>
    <m/>
    <m/>
    <s v="none"/>
    <m/>
    <m/>
    <m/>
    <x v="0"/>
    <m/>
    <x v="0"/>
  </r>
  <r>
    <s v="FRA660016Q1 2020EUR"/>
    <x v="4"/>
    <n v="46474"/>
    <s v="ONITY"/>
    <n v="660016"/>
    <s v="Q1 2020"/>
    <s v="EUR"/>
    <n v="19384.36"/>
    <n v="19384.3613"/>
    <n v="-1.29999999990104E-3"/>
    <n v="19384.36"/>
    <n v="0"/>
    <x v="0"/>
    <m/>
    <m/>
    <m/>
    <m/>
    <s v="none"/>
    <m/>
    <m/>
    <m/>
    <x v="0"/>
    <m/>
    <x v="0"/>
  </r>
  <r>
    <s v="FRA660016Q2 2020EUR"/>
    <x v="4"/>
    <n v="46474"/>
    <s v="ONITY"/>
    <n v="660016"/>
    <s v="Q2 2020"/>
    <s v="EUR"/>
    <n v="14973.93"/>
    <n v="14973.9272"/>
    <n v="2.8000000002066298E-3"/>
    <n v="14973.93"/>
    <n v="0"/>
    <x v="0"/>
    <m/>
    <m/>
    <m/>
    <m/>
    <s v="none"/>
    <m/>
    <m/>
    <m/>
    <x v="0"/>
    <m/>
    <x v="0"/>
  </r>
  <r>
    <s v="FRA660016Q3 2020EUR"/>
    <x v="4"/>
    <n v="46474"/>
    <s v="ONITY"/>
    <n v="660016"/>
    <s v="Q3 2020"/>
    <s v="EUR"/>
    <n v="10897.94"/>
    <n v="10897.9406"/>
    <n v="-5.9999999939464E-4"/>
    <n v="10897.94"/>
    <n v="0"/>
    <x v="0"/>
    <m/>
    <m/>
    <m/>
    <m/>
    <s v="none"/>
    <m/>
    <m/>
    <m/>
    <x v="0"/>
    <m/>
    <x v="0"/>
  </r>
  <r>
    <s v="FRA660016Q4 2020EUR"/>
    <x v="4"/>
    <n v="46474"/>
    <s v="ONITY"/>
    <n v="660016"/>
    <s v="Q4 2020"/>
    <s v="EUR"/>
    <n v="7877.49"/>
    <n v="7877.4916000000003"/>
    <n v="-1.6000000005078601E-3"/>
    <n v="7877.49"/>
    <n v="0"/>
    <x v="0"/>
    <m/>
    <m/>
    <m/>
    <m/>
    <s v="none"/>
    <m/>
    <m/>
    <m/>
    <x v="0"/>
    <m/>
    <x v="0"/>
  </r>
  <r>
    <s v="FRA2140723204Q1 2020EUR"/>
    <x v="4"/>
    <n v="46482"/>
    <s v="GESTION DES RISQUES SANITAIRES ET PROFESSIONNELS (GRSP)"/>
    <n v="2140723204"/>
    <s v="Q1 2020"/>
    <s v="EUR"/>
    <n v="1944.75"/>
    <n v="1944.75"/>
    <n v="0"/>
    <n v="1944.75"/>
    <n v="0"/>
    <x v="0"/>
    <m/>
    <m/>
    <m/>
    <m/>
    <s v="none"/>
    <m/>
    <m/>
    <m/>
    <x v="0"/>
    <m/>
    <x v="0"/>
  </r>
  <r>
    <s v="FRA2140723204Q2 2020EUR"/>
    <x v="4"/>
    <n v="46482"/>
    <s v="GESTION DES RISQUES SANITAIRES ET PROFESSIONNELS (GRSP)"/>
    <n v="2140723204"/>
    <s v="Q2 2020"/>
    <s v="EUR"/>
    <n v="78"/>
    <n v="78"/>
    <n v="0"/>
    <n v="78"/>
    <n v="0"/>
    <x v="0"/>
    <m/>
    <m/>
    <m/>
    <m/>
    <s v="none"/>
    <m/>
    <m/>
    <m/>
    <x v="0"/>
    <m/>
    <x v="0"/>
  </r>
  <r>
    <s v="FRA2140723204Q3 2020EUR"/>
    <x v="4"/>
    <n v="46482"/>
    <s v="GESTION DES RISQUES SANITAIRES ET PROFESSIONNELS (GRSP)"/>
    <n v="2140723204"/>
    <s v="Q3 2020"/>
    <s v="EUR"/>
    <n v="171"/>
    <n v="171"/>
    <n v="0"/>
    <n v="171"/>
    <n v="0"/>
    <x v="0"/>
    <m/>
    <m/>
    <m/>
    <m/>
    <s v="none"/>
    <m/>
    <m/>
    <m/>
    <x v="0"/>
    <m/>
    <x v="0"/>
  </r>
  <r>
    <s v="FRA2140723204Q4 2020EUR"/>
    <x v="4"/>
    <n v="46482"/>
    <s v="GESTION DES RISQUES SANITAIRES ET PROFESSIONNELS (GRSP)"/>
    <n v="2140723204"/>
    <s v="Q4 2020"/>
    <s v="EUR"/>
    <n v="114.75"/>
    <n v="114.75"/>
    <n v="0"/>
    <n v="114.75"/>
    <n v="0"/>
    <x v="0"/>
    <m/>
    <m/>
    <m/>
    <m/>
    <s v="none"/>
    <m/>
    <m/>
    <m/>
    <x v="0"/>
    <m/>
    <x v="0"/>
  </r>
  <r>
    <s v="FRA211311451Q1 2020EUR"/>
    <x v="4"/>
    <n v="46483"/>
    <s v="SUBRENAT"/>
    <n v="211311451"/>
    <s v="Q1 2020"/>
    <s v="EUR"/>
    <n v="14131.63"/>
    <n v="14131.6314"/>
    <n v="-1.40000000101281E-3"/>
    <n v="14131.63"/>
    <n v="0"/>
    <x v="0"/>
    <m/>
    <m/>
    <m/>
    <m/>
    <s v="none"/>
    <m/>
    <m/>
    <m/>
    <x v="0"/>
    <m/>
    <x v="0"/>
  </r>
  <r>
    <s v="FRA211311451Q2 2020EUR"/>
    <x v="4"/>
    <n v="46483"/>
    <s v="SUBRENAT"/>
    <n v="211311451"/>
    <s v="Q2 2020"/>
    <s v="EUR"/>
    <n v="11026.26"/>
    <n v="11026.257"/>
    <n v="3.00000000061118E-3"/>
    <n v="11026.26"/>
    <n v="0"/>
    <x v="0"/>
    <m/>
    <m/>
    <m/>
    <m/>
    <s v="none"/>
    <m/>
    <m/>
    <m/>
    <x v="0"/>
    <m/>
    <x v="0"/>
  </r>
  <r>
    <s v="FRA211311451Q3 2020EUR"/>
    <x v="4"/>
    <n v="46483"/>
    <s v="SUBRENAT"/>
    <n v="211311451"/>
    <s v="Q3 2020"/>
    <s v="EUR"/>
    <n v="20429.5"/>
    <n v="20429.497200000002"/>
    <n v="2.79999999838764E-3"/>
    <n v="20429.5"/>
    <n v="0"/>
    <x v="0"/>
    <m/>
    <m/>
    <m/>
    <m/>
    <s v="none"/>
    <m/>
    <m/>
    <m/>
    <x v="0"/>
    <m/>
    <x v="0"/>
  </r>
  <r>
    <s v="FRA211311451Q4 2020EUR"/>
    <x v="4"/>
    <n v="46483"/>
    <s v="SUBRENAT"/>
    <n v="211311451"/>
    <s v="Q4 2020"/>
    <s v="EUR"/>
    <n v="6860.92"/>
    <n v="6860.9214000000002"/>
    <n v="-1.4000000001033099E-3"/>
    <n v="6860.92"/>
    <n v="0"/>
    <x v="0"/>
    <m/>
    <m/>
    <m/>
    <m/>
    <s v="none"/>
    <m/>
    <m/>
    <m/>
    <x v="0"/>
    <m/>
    <x v="0"/>
  </r>
  <r>
    <s v="FRA110005166Q1 2020EUR"/>
    <x v="4"/>
    <n v="47178"/>
    <s v="BARDUSCH"/>
    <n v="110005166"/>
    <s v="Q1 2020"/>
    <s v="EUR"/>
    <n v="53893.71"/>
    <n v="53893.71"/>
    <n v="0"/>
    <n v="53893.71"/>
    <n v="0"/>
    <x v="0"/>
    <m/>
    <m/>
    <m/>
    <m/>
    <s v="none"/>
    <m/>
    <m/>
    <m/>
    <x v="0"/>
    <m/>
    <x v="0"/>
  </r>
  <r>
    <s v="FRA110005166Q2 2020EUR"/>
    <x v="4"/>
    <n v="47178"/>
    <s v="BARDUSCH"/>
    <n v="110005166"/>
    <s v="Q2 2020"/>
    <s v="EUR"/>
    <n v="3727.25"/>
    <n v="3727.2538"/>
    <n v="-3.7999999999556102E-3"/>
    <n v="3727.25"/>
    <n v="0"/>
    <x v="0"/>
    <m/>
    <m/>
    <m/>
    <m/>
    <s v="none"/>
    <m/>
    <m/>
    <m/>
    <x v="0"/>
    <m/>
    <x v="0"/>
  </r>
  <r>
    <s v="FRA110005166Q3 2020EUR"/>
    <x v="4"/>
    <n v="47178"/>
    <s v="BARDUSCH"/>
    <n v="110005166"/>
    <s v="Q3 2020"/>
    <s v="EUR"/>
    <n v="21561.42"/>
    <n v="21561.423299999999"/>
    <n v="-3.3000000003085002E-3"/>
    <n v="21561.42"/>
    <n v="0"/>
    <x v="0"/>
    <m/>
    <m/>
    <m/>
    <m/>
    <s v="none"/>
    <m/>
    <m/>
    <m/>
    <x v="0"/>
    <m/>
    <x v="0"/>
  </r>
  <r>
    <s v="FRA110005166Q4 2020EUR"/>
    <x v="4"/>
    <n v="47178"/>
    <s v="BARDUSCH"/>
    <n v="110005166"/>
    <s v="Q4 2020"/>
    <s v="EUR"/>
    <n v="17878.330000000002"/>
    <n v="17878.334699999999"/>
    <n v="-4.6999999976833299E-3"/>
    <n v="17878.330000000002"/>
    <n v="0"/>
    <x v="0"/>
    <m/>
    <m/>
    <m/>
    <m/>
    <s v="none"/>
    <m/>
    <m/>
    <m/>
    <x v="0"/>
    <m/>
    <x v="0"/>
  </r>
  <r>
    <s v="FRA2205106599 TRAVAUXQ1 2020EUR"/>
    <x v="4"/>
    <n v="47179"/>
    <s v="DALKIA FROID SOLUTIONS"/>
    <s v="2205106599 TRAVAUX"/>
    <s v="Q1 2020"/>
    <s v="EUR"/>
    <n v="18583.23"/>
    <n v="18583.228200000001"/>
    <n v="1.7999999981839199E-3"/>
    <n v="18583.23"/>
    <n v="0"/>
    <x v="0"/>
    <m/>
    <m/>
    <m/>
    <m/>
    <s v="none"/>
    <m/>
    <m/>
    <m/>
    <x v="0"/>
    <m/>
    <x v="0"/>
  </r>
  <r>
    <s v="FRA2205106599 TRAVAUXQ2 2020EUR"/>
    <x v="4"/>
    <n v="47179"/>
    <s v="DALKIA FROID SOLUTIONS"/>
    <s v="2205106599 TRAVAUX"/>
    <s v="Q2 2020"/>
    <s v="EUR"/>
    <n v="5530.04"/>
    <n v="5530.0392000000002"/>
    <n v="7.9999999979918303E-4"/>
    <n v="5530.04"/>
    <n v="0"/>
    <x v="0"/>
    <m/>
    <m/>
    <m/>
    <m/>
    <s v="none"/>
    <m/>
    <m/>
    <m/>
    <x v="0"/>
    <m/>
    <x v="0"/>
  </r>
  <r>
    <s v="FRA2205106599 TRAVAUXQ3 2020EUR"/>
    <x v="4"/>
    <n v="47179"/>
    <s v="DALKIA FROID SOLUTIONS"/>
    <s v="2205106599 TRAVAUX"/>
    <s v="Q3 2020"/>
    <s v="EUR"/>
    <n v="12076.88"/>
    <n v="12076.882799999999"/>
    <n v="-2.8000000002066298E-3"/>
    <n v="12076.88"/>
    <n v="0"/>
    <x v="0"/>
    <m/>
    <m/>
    <m/>
    <m/>
    <s v="none"/>
    <m/>
    <m/>
    <m/>
    <x v="0"/>
    <m/>
    <x v="0"/>
  </r>
  <r>
    <s v="FRA2205106599 TRAVAUXQ4 2020EUR"/>
    <x v="4"/>
    <n v="47179"/>
    <s v="DALKIA FROID SOLUTIONS"/>
    <s v="2205106599 TRAVAUX"/>
    <s v="Q4 2020"/>
    <s v="EUR"/>
    <n v="3026.04"/>
    <n v="3026.04"/>
    <n v="0"/>
    <n v="3026.04"/>
    <n v="0"/>
    <x v="0"/>
    <m/>
    <m/>
    <m/>
    <m/>
    <s v="none"/>
    <s v="Produit"/>
    <m/>
    <m/>
    <x v="0"/>
    <m/>
    <x v="0"/>
  </r>
  <r>
    <s v="FRA2205106600 MAITNENANCEQ1 2020EUR"/>
    <x v="4"/>
    <n v="47179"/>
    <s v="DALKIA FROID SOLUTIONS"/>
    <s v="2205106600 MAITNENANCE"/>
    <s v="Q1 2020"/>
    <s v="EUR"/>
    <n v="5238.58"/>
    <n v="5238.5754999999999"/>
    <n v="4.5000000000072699E-3"/>
    <n v="5238.58"/>
    <n v="0"/>
    <x v="0"/>
    <m/>
    <m/>
    <m/>
    <m/>
    <s v="none"/>
    <m/>
    <m/>
    <m/>
    <x v="0"/>
    <m/>
    <x v="0"/>
  </r>
  <r>
    <s v="FRA2205106600 MAITNENANCEQ2 2020EUR"/>
    <x v="4"/>
    <n v="47179"/>
    <s v="DALKIA FROID SOLUTIONS"/>
    <s v="2205106600 MAITNENANCE"/>
    <s v="Q2 2020"/>
    <s v="EUR"/>
    <n v="1564.06"/>
    <n v="1564.0640000000001"/>
    <n v="-4.0000000001327802E-3"/>
    <n v="1564.06"/>
    <n v="0"/>
    <x v="0"/>
    <m/>
    <m/>
    <m/>
    <m/>
    <s v="none"/>
    <m/>
    <m/>
    <m/>
    <x v="0"/>
    <m/>
    <x v="0"/>
  </r>
  <r>
    <s v="FRA2205106600 MAITNENANCEQ3 2020EUR"/>
    <x v="4"/>
    <n v="47179"/>
    <s v="DALKIA FROID SOLUTIONS"/>
    <s v="2205106600 MAITNENANCE"/>
    <s v="Q3 2020"/>
    <s v="EUR"/>
    <n v="2986.85"/>
    <n v="2986.8530000000001"/>
    <n v="-3.0000000001564301E-3"/>
    <n v="2986.85"/>
    <n v="0"/>
    <x v="0"/>
    <m/>
    <m/>
    <m/>
    <m/>
    <s v="none"/>
    <m/>
    <m/>
    <m/>
    <x v="0"/>
    <m/>
    <x v="0"/>
  </r>
  <r>
    <s v="FRA2205106600 MAITNENANCEQ4 2020EUR"/>
    <x v="4"/>
    <n v="47179"/>
    <s v="DALKIA FROID SOLUTIONS"/>
    <s v="2205106600 MAITNENANCE"/>
    <s v="Q4 2020"/>
    <s v="EUR"/>
    <n v="2086.09"/>
    <n v="2086.0934999999999"/>
    <n v="-3.49999999980354E-3"/>
    <n v="2086.09"/>
    <n v="0"/>
    <x v="0"/>
    <m/>
    <m/>
    <m/>
    <m/>
    <s v="none"/>
    <s v="Produit"/>
    <m/>
    <m/>
    <x v="0"/>
    <m/>
    <x v="0"/>
  </r>
  <r>
    <s v="FRA26087057Q1 2020EUR"/>
    <x v="4"/>
    <n v="47180"/>
    <s v="ASPIROTECHNIQUE"/>
    <n v="26087057"/>
    <s v="Q1 2020"/>
    <s v="EUR"/>
    <n v="42605.42"/>
    <n v="42605.418700000002"/>
    <n v="1.2999999962630599E-3"/>
    <n v="42605.42"/>
    <n v="0"/>
    <x v="0"/>
    <m/>
    <m/>
    <m/>
    <m/>
    <s v="none"/>
    <m/>
    <m/>
    <m/>
    <x v="0"/>
    <m/>
    <x v="0"/>
  </r>
  <r>
    <s v="FRA26087057Q2 2020EUR"/>
    <x v="4"/>
    <n v="47180"/>
    <s v="ASPIROTECHNIQUE"/>
    <n v="26087057"/>
    <s v="Q2 2020"/>
    <s v="EUR"/>
    <n v="4834.21"/>
    <n v="4834.2103999999999"/>
    <n v="-3.9999999989959103E-4"/>
    <n v="4834.21"/>
    <n v="0"/>
    <x v="0"/>
    <m/>
    <m/>
    <m/>
    <m/>
    <s v="none"/>
    <m/>
    <m/>
    <m/>
    <x v="0"/>
    <m/>
    <x v="0"/>
  </r>
  <r>
    <s v="FRA26087057Q3 2020EUR"/>
    <x v="4"/>
    <n v="47180"/>
    <s v="ASPIROTECHNIQUE"/>
    <n v="26087057"/>
    <s v="Q3 2020"/>
    <s v="EUR"/>
    <n v="19031.21"/>
    <n v="19031.204000000002"/>
    <n v="5.9999999975843803E-3"/>
    <n v="19031.21"/>
    <n v="0"/>
    <x v="0"/>
    <m/>
    <m/>
    <m/>
    <m/>
    <s v="none"/>
    <m/>
    <m/>
    <m/>
    <x v="0"/>
    <m/>
    <x v="0"/>
  </r>
  <r>
    <s v="FRA26087057Q4 2020EUR"/>
    <x v="4"/>
    <n v="47180"/>
    <s v="ASPIROTECHNIQUE"/>
    <n v="26087057"/>
    <s v="Q4 2020"/>
    <s v="EUR"/>
    <n v="13516.97"/>
    <n v="13516.9702"/>
    <n v="-2.00000000404543E-4"/>
    <n v="13516.97"/>
    <n v="0"/>
    <x v="0"/>
    <m/>
    <m/>
    <m/>
    <m/>
    <s v="none"/>
    <m/>
    <m/>
    <m/>
    <x v="0"/>
    <m/>
    <x v="0"/>
  </r>
  <r>
    <s v="FRA26095022Q1 2020EUR"/>
    <x v="4"/>
    <n v="47182"/>
    <s v="BSL SECURITE"/>
    <n v="26095022"/>
    <s v="Q1 2020"/>
    <s v="EUR"/>
    <n v="3644.68"/>
    <n v="3644.6864"/>
    <n v="-6.4000000002124502E-3"/>
    <n v="3644.68"/>
    <n v="0"/>
    <x v="0"/>
    <m/>
    <m/>
    <m/>
    <m/>
    <s v="none"/>
    <m/>
    <m/>
    <m/>
    <x v="0"/>
    <m/>
    <x v="0"/>
  </r>
  <r>
    <s v="FRA26095022Q2 2020EUR"/>
    <x v="4"/>
    <n v="47182"/>
    <s v="BSL SECURITE"/>
    <n v="26095022"/>
    <s v="Q2 2020"/>
    <s v="EUR"/>
    <n v="6209.72"/>
    <n v="6209.7298000000001"/>
    <n v="-9.7999999998137303E-3"/>
    <n v="6209.72"/>
    <n v="0"/>
    <x v="0"/>
    <m/>
    <m/>
    <m/>
    <m/>
    <s v="none"/>
    <m/>
    <m/>
    <m/>
    <x v="0"/>
    <m/>
    <x v="0"/>
  </r>
  <r>
    <s v="FRA26095022Q3 2020EUR"/>
    <x v="4"/>
    <n v="47182"/>
    <s v="BSL SECURITE"/>
    <n v="26095022"/>
    <s v="Q3 2020"/>
    <s v="EUR"/>
    <n v="4317.96"/>
    <n v="4317.9686000000002"/>
    <n v="-8.6000000001149601E-3"/>
    <n v="4317.96"/>
    <n v="0"/>
    <x v="0"/>
    <m/>
    <m/>
    <m/>
    <m/>
    <s v="none"/>
    <m/>
    <m/>
    <m/>
    <x v="0"/>
    <m/>
    <x v="0"/>
  </r>
  <r>
    <s v="FRA26095022Q4 2020EUR"/>
    <x v="4"/>
    <n v="47182"/>
    <s v="BSL SECURITE"/>
    <n v="26095022"/>
    <s v="Q4 2020"/>
    <s v="EUR"/>
    <n v="3979.9"/>
    <n v="3979.9038"/>
    <n v="-3.7999999999556102E-3"/>
    <n v="3979.9"/>
    <n v="0"/>
    <x v="0"/>
    <m/>
    <m/>
    <m/>
    <m/>
    <s v="none"/>
    <m/>
    <m/>
    <m/>
    <x v="0"/>
    <m/>
    <x v="0"/>
  </r>
  <r>
    <s v="FRA16063058Q1 2020EUR"/>
    <x v="4"/>
    <n v="47183"/>
    <s v="FESTINS DE BOURGOGNE"/>
    <n v="16063058"/>
    <s v="Q1 2020"/>
    <s v="EUR"/>
    <n v="547.24"/>
    <n v="547.24"/>
    <n v="0"/>
    <n v="547.24"/>
    <n v="0"/>
    <x v="0"/>
    <m/>
    <m/>
    <m/>
    <m/>
    <s v="none"/>
    <m/>
    <m/>
    <m/>
    <x v="0"/>
    <m/>
    <x v="0"/>
  </r>
  <r>
    <s v="FRA16063058Q2 2020EUR"/>
    <x v="4"/>
    <n v="47183"/>
    <s v="FESTINS DE BOURGOGNE"/>
    <n v="16063058"/>
    <s v="Q2 2020"/>
    <s v="EUR"/>
    <n v="85.64"/>
    <n v="85.64"/>
    <n v="0"/>
    <n v="85.64"/>
    <n v="0"/>
    <x v="0"/>
    <m/>
    <m/>
    <m/>
    <m/>
    <s v="none"/>
    <m/>
    <m/>
    <m/>
    <x v="0"/>
    <m/>
    <x v="0"/>
  </r>
  <r>
    <s v="FRA16063058Q3 2020EUR"/>
    <x v="4"/>
    <n v="47183"/>
    <s v="FESTINS DE BOURGOGNE"/>
    <n v="16063058"/>
    <s v="Q3 2020"/>
    <s v="EUR"/>
    <n v="225.96"/>
    <n v="225.96"/>
    <n v="0"/>
    <n v="225.96"/>
    <n v="0"/>
    <x v="0"/>
    <m/>
    <m/>
    <m/>
    <m/>
    <s v="none"/>
    <m/>
    <m/>
    <m/>
    <x v="0"/>
    <m/>
    <x v="0"/>
  </r>
  <r>
    <s v="FRA16063058Q4 2020EUR"/>
    <x v="4"/>
    <n v="47183"/>
    <s v="FESTINS DE BOURGOGNE"/>
    <n v="16063058"/>
    <s v="Q4 2020"/>
    <s v="EUR"/>
    <n v="66.400000000000006"/>
    <n v="66.400000000000006"/>
    <n v="0"/>
    <n v="66.400000000000006"/>
    <n v="0"/>
    <x v="0"/>
    <m/>
    <m/>
    <m/>
    <m/>
    <s v="none"/>
    <m/>
    <m/>
    <m/>
    <x v="0"/>
    <m/>
    <x v="0"/>
  </r>
  <r>
    <s v="FRAFR4GP2144Y 2020EUR"/>
    <x v="4"/>
    <n v="47184"/>
    <s v="AYMING"/>
    <s v="FR4GP2144"/>
    <s v="Y 2020"/>
    <s v="EUR"/>
    <n v="5224.24"/>
    <n v="5224.24"/>
    <n v="0"/>
    <n v="5224.24"/>
    <n v="0"/>
    <x v="0"/>
    <m/>
    <m/>
    <m/>
    <m/>
    <s v="none"/>
    <m/>
    <m/>
    <m/>
    <x v="0"/>
    <m/>
    <x v="0"/>
  </r>
  <r>
    <s v="FRA210019354Q1 2020EUR"/>
    <x v="4"/>
    <n v="47187"/>
    <s v="CRIT INTERIM"/>
    <n v="210019354"/>
    <s v="Q1 2020"/>
    <s v="EUR"/>
    <n v="4426.46"/>
    <n v="4426.4625999999998"/>
    <n v="-2.59999999980209E-3"/>
    <n v="4426.46"/>
    <n v="0"/>
    <x v="0"/>
    <m/>
    <m/>
    <m/>
    <m/>
    <s v="none"/>
    <m/>
    <m/>
    <m/>
    <x v="0"/>
    <m/>
    <x v="0"/>
  </r>
  <r>
    <s v="FRA210019354Q2 2020EUR"/>
    <x v="4"/>
    <n v="47187"/>
    <s v="CRIT INTERIM"/>
    <n v="210019354"/>
    <s v="Q2 2020"/>
    <s v="EUR"/>
    <n v="39.549999999999997"/>
    <n v="39.551000000000002"/>
    <n v="-1.0000000000047701E-3"/>
    <n v="39.549999999999997"/>
    <n v="0"/>
    <x v="0"/>
    <m/>
    <m/>
    <m/>
    <m/>
    <s v="none"/>
    <m/>
    <m/>
    <m/>
    <x v="0"/>
    <m/>
    <x v="0"/>
  </r>
  <r>
    <s v="FRA210019354Q3 2020EUR"/>
    <x v="4"/>
    <n v="47187"/>
    <s v="CRIT INTERIM"/>
    <n v="210019354"/>
    <s v="Q3 2020"/>
    <s v="EUR"/>
    <n v="2678.97"/>
    <n v="2678.9690000000001"/>
    <n v="9.9999999974897903E-4"/>
    <n v="2678.97"/>
    <n v="0"/>
    <x v="0"/>
    <m/>
    <m/>
    <m/>
    <m/>
    <s v="none"/>
    <m/>
    <m/>
    <m/>
    <x v="0"/>
    <m/>
    <x v="0"/>
  </r>
  <r>
    <s v="FRA210019354Q4 2020EUR"/>
    <x v="4"/>
    <n v="47187"/>
    <s v="CRIT INTERIM"/>
    <n v="210019354"/>
    <s v="Q4 2020"/>
    <s v="EUR"/>
    <n v="631.89"/>
    <n v="631.88710000000003"/>
    <n v="2.8999999999541602E-3"/>
    <n v="631.89"/>
    <n v="0"/>
    <x v="0"/>
    <m/>
    <m/>
    <m/>
    <m/>
    <s v="none"/>
    <m/>
    <m/>
    <m/>
    <x v="0"/>
    <m/>
    <x v="0"/>
  </r>
  <r>
    <s v="FRA210018887Q1 2020EUR"/>
    <x v="4"/>
    <n v="47188"/>
    <s v="TRIADE ELECTRONIQUE"/>
    <n v="210018887"/>
    <s v="Q1 2020"/>
    <s v="EUR"/>
    <n v="12.02"/>
    <n v="12.023999999999999"/>
    <n v="-3.9999999999995499E-3"/>
    <n v="12.02"/>
    <n v="0"/>
    <x v="0"/>
    <m/>
    <m/>
    <m/>
    <m/>
    <s v="none"/>
    <m/>
    <m/>
    <m/>
    <x v="0"/>
    <m/>
    <x v="0"/>
  </r>
  <r>
    <s v="FRA210018887Q3 2020EUR"/>
    <x v="4"/>
    <n v="47188"/>
    <s v="TRIADE ELECTRONIQUE"/>
    <n v="210018887"/>
    <s v="Q3 2020"/>
    <s v="EUR"/>
    <n v="5.22"/>
    <n v="5.22"/>
    <n v="0"/>
    <n v="5.22"/>
    <n v="0"/>
    <x v="0"/>
    <m/>
    <m/>
    <m/>
    <m/>
    <s v="none"/>
    <m/>
    <m/>
    <m/>
    <x v="0"/>
    <m/>
    <x v="0"/>
  </r>
  <r>
    <s v="FRA210018887Q4 2020EUR"/>
    <x v="4"/>
    <n v="47188"/>
    <s v="TRIADE ELECTRONIQUE"/>
    <n v="210018887"/>
    <s v="Q4 2020"/>
    <s v="EUR"/>
    <n v="30.74"/>
    <n v="30.744"/>
    <n v="-4.0000000000013297E-3"/>
    <n v="30.74"/>
    <n v="0"/>
    <x v="0"/>
    <m/>
    <m/>
    <m/>
    <m/>
    <s v="none"/>
    <m/>
    <m/>
    <m/>
    <x v="0"/>
    <m/>
    <x v="0"/>
  </r>
  <r>
    <s v="FRA27315110Q2 2020EUR"/>
    <x v="4"/>
    <n v="47190"/>
    <s v="H.D.C (HERWYN DOMINIQUE COMPANY)"/>
    <n v="27315110"/>
    <s v="Q2 2020"/>
    <s v="EUR"/>
    <n v="18.87"/>
    <n v="18.863399999999999"/>
    <n v="6.60000000000238E-3"/>
    <n v="18.87"/>
    <n v="0"/>
    <x v="0"/>
    <m/>
    <m/>
    <m/>
    <m/>
    <s v="none"/>
    <m/>
    <m/>
    <m/>
    <x v="0"/>
    <m/>
    <x v="0"/>
  </r>
  <r>
    <s v="FRA27315110Q3 2020EUR"/>
    <x v="4"/>
    <n v="47190"/>
    <s v="H.D.C (HERWYN DOMINIQUE COMPANY)"/>
    <n v="27315110"/>
    <s v="Q3 2020"/>
    <s v="EUR"/>
    <n v="188.97"/>
    <n v="188.98410000000001"/>
    <n v="-1.41000000000133E-2"/>
    <n v="188.97"/>
    <n v="0"/>
    <x v="0"/>
    <m/>
    <m/>
    <m/>
    <m/>
    <s v="none"/>
    <m/>
    <m/>
    <m/>
    <x v="0"/>
    <m/>
    <x v="0"/>
  </r>
  <r>
    <s v="FRA27315110Q4 2020EUR"/>
    <x v="4"/>
    <n v="47190"/>
    <s v="H.D.C (HERWYN DOMINIQUE COMPANY)"/>
    <n v="27315110"/>
    <s v="Q4 2020"/>
    <s v="EUR"/>
    <n v="17.13"/>
    <n v="17.135999999999999"/>
    <n v="-6.0000000000002196E-3"/>
    <n v="17.13"/>
    <n v="0"/>
    <x v="0"/>
    <m/>
    <m/>
    <m/>
    <m/>
    <s v="none"/>
    <m/>
    <m/>
    <m/>
    <x v="0"/>
    <m/>
    <x v="0"/>
  </r>
  <r>
    <s v="FRA390030Q1 2020EUR"/>
    <x v="4"/>
    <n v="47192"/>
    <s v="BLANCHISSERIE DIEUZY SAS"/>
    <n v="390030"/>
    <s v="Q1 2020"/>
    <s v="EUR"/>
    <n v="21793.54"/>
    <n v="21793.543699999998"/>
    <n v="-3.6999999974796E-3"/>
    <n v="21793.54"/>
    <n v="0"/>
    <x v="0"/>
    <m/>
    <m/>
    <m/>
    <m/>
    <s v="none"/>
    <m/>
    <m/>
    <m/>
    <x v="0"/>
    <m/>
    <x v="0"/>
  </r>
  <r>
    <s v="FRA390030Q2 2020EUR"/>
    <x v="4"/>
    <n v="47192"/>
    <s v="BLANCHISSERIE DIEUZY SAS"/>
    <n v="390030"/>
    <s v="Q2 2020"/>
    <s v="EUR"/>
    <n v="6235.88"/>
    <n v="6235.8768"/>
    <n v="3.2000000001062199E-3"/>
    <n v="6235.88"/>
    <n v="0"/>
    <x v="0"/>
    <m/>
    <m/>
    <m/>
    <m/>
    <s v="none"/>
    <m/>
    <m/>
    <m/>
    <x v="0"/>
    <m/>
    <x v="0"/>
  </r>
  <r>
    <s v="FRA390030Q3 2020EUR"/>
    <x v="4"/>
    <n v="47192"/>
    <s v="BLANCHISSERIE DIEUZY SAS"/>
    <n v="390030"/>
    <s v="Q3 2020"/>
    <s v="EUR"/>
    <n v="30360.78"/>
    <n v="30360.784800000001"/>
    <n v="-4.8000000024330802E-3"/>
    <n v="30360.78"/>
    <n v="0"/>
    <x v="0"/>
    <m/>
    <m/>
    <m/>
    <m/>
    <s v="none"/>
    <m/>
    <m/>
    <m/>
    <x v="0"/>
    <m/>
    <x v="0"/>
  </r>
  <r>
    <s v="FRA390030Q4 2020EUR"/>
    <x v="4"/>
    <n v="47192"/>
    <s v="BLANCHISSERIE DIEUZY SAS"/>
    <n v="390030"/>
    <s v="Q4 2020"/>
    <s v="EUR"/>
    <n v="12742.84"/>
    <n v="12742.835800000001"/>
    <n v="4.1999999994004602E-3"/>
    <n v="12742.84"/>
    <n v="0"/>
    <x v="0"/>
    <m/>
    <m/>
    <m/>
    <m/>
    <s v="none"/>
    <m/>
    <m/>
    <m/>
    <x v="0"/>
    <m/>
    <x v="0"/>
  </r>
  <r>
    <s v="FRA2380024Q1 2020EUR"/>
    <x v="4"/>
    <n v="47193"/>
    <s v="ADAPTEL"/>
    <n v="2380024"/>
    <s v="Q1 2020"/>
    <s v="EUR"/>
    <n v="63146.36"/>
    <n v="63146.3554"/>
    <n v="4.6000000002095398E-3"/>
    <n v="63146.36"/>
    <n v="0"/>
    <x v="0"/>
    <m/>
    <m/>
    <m/>
    <m/>
    <s v="none"/>
    <m/>
    <m/>
    <m/>
    <x v="0"/>
    <m/>
    <x v="0"/>
  </r>
  <r>
    <s v="FRA2380024Q2 2020EUR"/>
    <x v="4"/>
    <n v="47193"/>
    <s v="ADAPTEL"/>
    <n v="2380024"/>
    <s v="Q2 2020"/>
    <s v="EUR"/>
    <n v="1377.17"/>
    <n v="1377.1661999999999"/>
    <n v="3.8000000001829899E-3"/>
    <n v="1377.17"/>
    <n v="0"/>
    <x v="0"/>
    <m/>
    <m/>
    <m/>
    <m/>
    <s v="none"/>
    <m/>
    <m/>
    <m/>
    <x v="0"/>
    <m/>
    <x v="0"/>
  </r>
  <r>
    <s v="FRA2380024Q3 2020EUR"/>
    <x v="4"/>
    <n v="47193"/>
    <s v="ADAPTEL"/>
    <n v="2380024"/>
    <s v="Q3 2020"/>
    <s v="EUR"/>
    <n v="4950.1400000000003"/>
    <n v="4950.1436000000003"/>
    <n v="-3.6000000000058199E-3"/>
    <n v="4950.1400000000003"/>
    <n v="0"/>
    <x v="0"/>
    <m/>
    <m/>
    <m/>
    <m/>
    <s v="none"/>
    <m/>
    <m/>
    <m/>
    <x v="0"/>
    <m/>
    <x v="0"/>
  </r>
  <r>
    <s v="FRA2380024Q4 2020EUR"/>
    <x v="4"/>
    <n v="47193"/>
    <s v="ADAPTEL"/>
    <n v="2380024"/>
    <s v="Q4 2020"/>
    <s v="EUR"/>
    <n v="1806.92"/>
    <n v="1806.9246000000001"/>
    <n v="-4.5999999999821696E-3"/>
    <n v="1806.92"/>
    <n v="0"/>
    <x v="0"/>
    <m/>
    <m/>
    <m/>
    <m/>
    <s v="none"/>
    <m/>
    <m/>
    <m/>
    <x v="0"/>
    <m/>
    <x v="0"/>
  </r>
  <r>
    <s v="FRA29257025Q1 2020EUR"/>
    <x v="4"/>
    <n v="47194"/>
    <s v="TV GETAL"/>
    <n v="29257025"/>
    <s v="Q1 2020"/>
    <s v="EUR"/>
    <n v="3516.24"/>
    <n v="3516.2404999999999"/>
    <n v="-5.0000000010186297E-4"/>
    <n v="3516.24"/>
    <n v="0"/>
    <x v="0"/>
    <m/>
    <m/>
    <m/>
    <m/>
    <s v="none"/>
    <m/>
    <m/>
    <m/>
    <x v="0"/>
    <m/>
    <x v="0"/>
  </r>
  <r>
    <s v="FRA29257025Q2 2020EUR"/>
    <x v="4"/>
    <n v="47194"/>
    <s v="TV GETAL"/>
    <n v="29257025"/>
    <s v="Q2 2020"/>
    <s v="EUR"/>
    <n v="2836.34"/>
    <n v="2836.3409999999999"/>
    <n v="-9.9999999974897903E-4"/>
    <n v="2836.34"/>
    <n v="0"/>
    <x v="0"/>
    <m/>
    <m/>
    <m/>
    <m/>
    <s v="none"/>
    <m/>
    <m/>
    <m/>
    <x v="0"/>
    <m/>
    <x v="0"/>
  </r>
  <r>
    <s v="FRA29257025Q3 2020EUR"/>
    <x v="4"/>
    <n v="47194"/>
    <s v="TV GETAL"/>
    <n v="29257025"/>
    <s v="Q3 2020"/>
    <s v="EUR"/>
    <n v="5672.99"/>
    <n v="5672.9904999999999"/>
    <n v="-5.0000000010186297E-4"/>
    <n v="5672.99"/>
    <n v="0"/>
    <x v="0"/>
    <m/>
    <m/>
    <m/>
    <m/>
    <s v="none"/>
    <m/>
    <m/>
    <m/>
    <x v="0"/>
    <m/>
    <x v="0"/>
  </r>
  <r>
    <s v="FRA29257025Q4 2020EUR"/>
    <x v="4"/>
    <n v="47194"/>
    <s v="TV GETAL"/>
    <n v="29257025"/>
    <s v="Q4 2020"/>
    <s v="EUR"/>
    <n v="9550.5499999999993"/>
    <n v="9550.5485000000008"/>
    <n v="1.4999999984865999E-3"/>
    <n v="9550.5499999999993"/>
    <n v="0"/>
    <x v="0"/>
    <m/>
    <m/>
    <m/>
    <m/>
    <s v="none"/>
    <m/>
    <m/>
    <m/>
    <x v="0"/>
    <m/>
    <x v="0"/>
  </r>
  <r>
    <s v="FRA2205106601 TRAVAUXQ1 2020EUR"/>
    <x v="4"/>
    <n v="47195"/>
    <s v="TEMPERIA MEDITERRANEE"/>
    <s v="2205106601 TRAVAUX"/>
    <s v="Q1 2020"/>
    <s v="EUR"/>
    <n v="3766.35"/>
    <n v="3766.35"/>
    <n v="0"/>
    <n v="3766.35"/>
    <n v="0"/>
    <x v="0"/>
    <m/>
    <m/>
    <m/>
    <m/>
    <s v="none"/>
    <m/>
    <m/>
    <m/>
    <x v="0"/>
    <m/>
    <x v="0"/>
  </r>
  <r>
    <s v="FRA2205106601 TRAVAUXQ4 2020EUR"/>
    <x v="4"/>
    <n v="47195"/>
    <s v="TEMPERIA MEDITERRANEE"/>
    <s v="2205106601 TRAVAUX"/>
    <s v="Q4 2020"/>
    <s v="EUR"/>
    <n v="3790.02"/>
    <n v="3790.02"/>
    <n v="0"/>
    <n v="3790.02"/>
    <n v="0"/>
    <x v="0"/>
    <m/>
    <m/>
    <m/>
    <m/>
    <s v="none"/>
    <s v="Produit"/>
    <m/>
    <m/>
    <x v="0"/>
    <m/>
    <x v="0"/>
  </r>
  <r>
    <s v="FRA2205106602 MAINTENANCEQ2 2020EUR"/>
    <x v="4"/>
    <n v="47195"/>
    <s v="TEMPERIA MEDITERRANEE"/>
    <s v="2205106602 MAINTENANCE"/>
    <s v="Q2 2020"/>
    <s v="EUR"/>
    <n v="789.85"/>
    <n v="789.85"/>
    <n v="3.4106051316484799E-13"/>
    <n v="789.85"/>
    <n v="0"/>
    <x v="0"/>
    <m/>
    <m/>
    <m/>
    <m/>
    <s v="none"/>
    <m/>
    <m/>
    <m/>
    <x v="0"/>
    <m/>
    <x v="0"/>
  </r>
  <r>
    <s v="FRA2205106602 MAINTENANCEQ4 2020EUR"/>
    <x v="4"/>
    <n v="47195"/>
    <s v="TEMPERIA MEDITERRANEE"/>
    <s v="2205106602 MAINTENANCE"/>
    <s v="Q4 2020"/>
    <s v="EUR"/>
    <n v="840.15"/>
    <n v="840.15"/>
    <n v="0"/>
    <n v="840.15"/>
    <n v="0"/>
    <x v="0"/>
    <m/>
    <m/>
    <m/>
    <m/>
    <s v="none"/>
    <m/>
    <m/>
    <m/>
    <x v="0"/>
    <m/>
    <x v="0"/>
  </r>
  <r>
    <s v="FRA26138065Q1 2020EUR"/>
    <x v="4"/>
    <n v="47203"/>
    <s v="SDEZ SAS"/>
    <n v="26138065"/>
    <s v="Q1 2020"/>
    <s v="EUR"/>
    <n v="30046.98"/>
    <n v="30046.974999999999"/>
    <n v="5.0000000010186297E-3"/>
    <n v="30046.98"/>
    <n v="0"/>
    <x v="0"/>
    <m/>
    <m/>
    <m/>
    <m/>
    <s v="none"/>
    <m/>
    <m/>
    <m/>
    <x v="0"/>
    <m/>
    <x v="0"/>
  </r>
  <r>
    <s v="FRA26138065Q2 2020EUR"/>
    <x v="4"/>
    <n v="47203"/>
    <s v="SDEZ SAS"/>
    <n v="26138065"/>
    <s v="Q2 2020"/>
    <s v="EUR"/>
    <n v="10104.15"/>
    <n v="10104.15"/>
    <n v="0"/>
    <n v="10104.15"/>
    <n v="0"/>
    <x v="0"/>
    <m/>
    <m/>
    <m/>
    <m/>
    <s v="none"/>
    <m/>
    <m/>
    <m/>
    <x v="0"/>
    <m/>
    <x v="0"/>
  </r>
  <r>
    <s v="FRA26138065Q3 2020EUR"/>
    <x v="4"/>
    <n v="47203"/>
    <s v="SDEZ SAS"/>
    <n v="26138065"/>
    <s v="Q3 2020"/>
    <s v="EUR"/>
    <n v="13104.6"/>
    <n v="13104.594999999999"/>
    <n v="5.0000000010186297E-3"/>
    <n v="13104.6"/>
    <n v="0"/>
    <x v="0"/>
    <m/>
    <m/>
    <m/>
    <m/>
    <s v="none"/>
    <m/>
    <m/>
    <m/>
    <x v="0"/>
    <m/>
    <x v="0"/>
  </r>
  <r>
    <s v="FRA26138065Q4 2020EUR"/>
    <x v="4"/>
    <n v="47203"/>
    <s v="SDEZ SAS"/>
    <n v="26138065"/>
    <s v="Q4 2020"/>
    <s v="EUR"/>
    <n v="18023.22"/>
    <n v="18023.215"/>
    <n v="5.0000000010186297E-3"/>
    <n v="18023.22"/>
    <n v="0"/>
    <x v="0"/>
    <m/>
    <m/>
    <m/>
    <m/>
    <s v="none"/>
    <m/>
    <m/>
    <m/>
    <x v="0"/>
    <m/>
    <x v="0"/>
  </r>
  <r>
    <s v="FRA210028954Q1 2020EUR"/>
    <x v="4"/>
    <n v="47211"/>
    <s v="DECA FRANCE"/>
    <n v="210028954"/>
    <s v="Q1 2020"/>
    <s v="EUR"/>
    <n v="2886.68"/>
    <n v="2886.6754999999998"/>
    <n v="4.5000000000072699E-3"/>
    <n v="2886.68"/>
    <n v="0"/>
    <x v="0"/>
    <m/>
    <m/>
    <m/>
    <m/>
    <s v="none"/>
    <m/>
    <m/>
    <m/>
    <x v="0"/>
    <m/>
    <x v="0"/>
  </r>
  <r>
    <s v="FRA210028954Q2 2020EUR"/>
    <x v="4"/>
    <n v="47211"/>
    <s v="DECA FRANCE"/>
    <n v="210028954"/>
    <s v="Q2 2020"/>
    <s v="EUR"/>
    <n v="330.68"/>
    <n v="330.67939999999999"/>
    <n v="6.0000000001991696E-4"/>
    <n v="330.68"/>
    <n v="0"/>
    <x v="0"/>
    <m/>
    <m/>
    <m/>
    <m/>
    <s v="none"/>
    <m/>
    <m/>
    <m/>
    <x v="0"/>
    <m/>
    <x v="0"/>
  </r>
  <r>
    <s v="FRA210028954Q3 2020EUR"/>
    <x v="4"/>
    <n v="47211"/>
    <s v="DECA FRANCE"/>
    <n v="210028954"/>
    <s v="Q3 2020"/>
    <s v="EUR"/>
    <n v="2495.79"/>
    <n v="2495.7936"/>
    <n v="-3.6000000000058199E-3"/>
    <n v="2495.79"/>
    <n v="0"/>
    <x v="0"/>
    <m/>
    <m/>
    <m/>
    <m/>
    <s v="none"/>
    <m/>
    <m/>
    <m/>
    <x v="0"/>
    <m/>
    <x v="0"/>
  </r>
  <r>
    <s v="FRA210028954Q4 2020EUR"/>
    <x v="4"/>
    <n v="47211"/>
    <s v="DECA FRANCE"/>
    <n v="210028954"/>
    <s v="Q4 2020"/>
    <s v="EUR"/>
    <n v="1181.92"/>
    <n v="1181.9218000000001"/>
    <n v="-1.8000000000029099E-3"/>
    <n v="1181.92"/>
    <n v="0"/>
    <x v="0"/>
    <m/>
    <m/>
    <m/>
    <m/>
    <s v="none"/>
    <m/>
    <m/>
    <m/>
    <x v="0"/>
    <m/>
    <x v="0"/>
  </r>
  <r>
    <s v="FRA18229014Q1 2020EUR"/>
    <x v="4"/>
    <n v="47215"/>
    <s v="MC GESTION"/>
    <n v="18229014"/>
    <s v="Q1 2020"/>
    <s v="EUR"/>
    <n v="217169.6"/>
    <n v="217169.568"/>
    <n v="3.2000000006519203E-2"/>
    <n v="217169.6"/>
    <n v="0"/>
    <x v="0"/>
    <m/>
    <m/>
    <m/>
    <m/>
    <s v="none"/>
    <m/>
    <m/>
    <m/>
    <x v="0"/>
    <m/>
    <x v="0"/>
  </r>
  <r>
    <s v="FRA18229014Q2 2020EUR"/>
    <x v="4"/>
    <n v="47215"/>
    <s v="MC GESTION"/>
    <n v="18229014"/>
    <s v="Q2 2020"/>
    <s v="EUR"/>
    <n v="25704.86"/>
    <n v="25704.861000000001"/>
    <n v="-1.0000000002037201E-3"/>
    <n v="25704.86"/>
    <n v="0"/>
    <x v="0"/>
    <m/>
    <m/>
    <m/>
    <m/>
    <s v="none"/>
    <m/>
    <m/>
    <m/>
    <x v="0"/>
    <m/>
    <x v="0"/>
  </r>
  <r>
    <s v="FRA18229014Q3 2020EUR"/>
    <x v="4"/>
    <n v="47215"/>
    <s v="MC GESTION"/>
    <n v="18229014"/>
    <s v="Q3 2020"/>
    <s v="EUR"/>
    <n v="131531.78"/>
    <n v="131531.77799999999"/>
    <n v="2.0000000076834099E-3"/>
    <n v="131531.78"/>
    <n v="0"/>
    <x v="0"/>
    <m/>
    <m/>
    <m/>
    <m/>
    <s v="none"/>
    <m/>
    <m/>
    <m/>
    <x v="0"/>
    <m/>
    <x v="0"/>
  </r>
  <r>
    <s v="FRA18229014Q4 2020EUR"/>
    <x v="4"/>
    <n v="47215"/>
    <s v="MC GESTION"/>
    <n v="18229014"/>
    <s v="Q4 2020"/>
    <s v="EUR"/>
    <n v="49398.76"/>
    <n v="49398.762000000002"/>
    <n v="-2.0000000004074502E-3"/>
    <n v="49398.76"/>
    <n v="0"/>
    <x v="0"/>
    <m/>
    <m/>
    <m/>
    <m/>
    <s v="none"/>
    <s v="Hexa"/>
    <m/>
    <m/>
    <x v="0"/>
    <m/>
    <x v="0"/>
  </r>
  <r>
    <s v="FRA19221010Q1 2020EUR"/>
    <x v="4"/>
    <n v="47215"/>
    <s v="MC GESTION"/>
    <n v="19221010"/>
    <s v="Q1 2020"/>
    <s v="EUR"/>
    <n v="27598.65"/>
    <n v="27598.65"/>
    <n v="0"/>
    <n v="27598.65"/>
    <n v="0"/>
    <x v="0"/>
    <m/>
    <m/>
    <m/>
    <m/>
    <s v="none"/>
    <m/>
    <m/>
    <m/>
    <x v="0"/>
    <m/>
    <x v="0"/>
  </r>
  <r>
    <s v="FRA19221010Q2 2020EUR"/>
    <x v="4"/>
    <n v="47215"/>
    <s v="MC GESTION"/>
    <n v="19221010"/>
    <s v="Q2 2020"/>
    <s v="EUR"/>
    <n v="2383.66"/>
    <n v="2383.6550000000002"/>
    <n v="4.9999999996543903E-3"/>
    <n v="2383.66"/>
    <n v="0"/>
    <x v="0"/>
    <m/>
    <m/>
    <m/>
    <m/>
    <s v="none"/>
    <m/>
    <m/>
    <m/>
    <x v="0"/>
    <m/>
    <x v="0"/>
  </r>
  <r>
    <s v="FRA19221010Q3 2020EUR"/>
    <x v="4"/>
    <n v="47215"/>
    <s v="MC GESTION"/>
    <n v="19221010"/>
    <s v="Q3 2020"/>
    <s v="EUR"/>
    <n v="10774.69"/>
    <n v="10774.684999999999"/>
    <n v="5.0000000010186297E-3"/>
    <n v="10774.69"/>
    <n v="0"/>
    <x v="0"/>
    <m/>
    <m/>
    <m/>
    <m/>
    <s v="none"/>
    <m/>
    <m/>
    <m/>
    <x v="0"/>
    <m/>
    <x v="0"/>
  </r>
  <r>
    <s v="FRA19221010Q4 2020EUR"/>
    <x v="4"/>
    <n v="47215"/>
    <s v="MC GESTION"/>
    <n v="19221010"/>
    <s v="Q4 2020"/>
    <s v="EUR"/>
    <n v="4478.82"/>
    <n v="4478.82"/>
    <n v="0"/>
    <n v="4478.82"/>
    <n v="0"/>
    <x v="0"/>
    <m/>
    <m/>
    <m/>
    <m/>
    <s v="none"/>
    <m/>
    <m/>
    <m/>
    <x v="0"/>
    <m/>
    <x v="0"/>
  </r>
  <r>
    <s v="FRA109081058Q1 2020EUR"/>
    <x v="4"/>
    <n v="47239"/>
    <s v="FRAMACO ENTREPRISE"/>
    <n v="109081058"/>
    <s v="Q1 2020"/>
    <s v="EUR"/>
    <n v="165.18"/>
    <n v="165.18090000000001"/>
    <n v="-9.0000000000145497E-4"/>
    <n v="165.18090000000001"/>
    <n v="-9.0000000000145497E-4"/>
    <x v="0"/>
    <m/>
    <m/>
    <m/>
    <m/>
    <s v="none"/>
    <m/>
    <m/>
    <m/>
    <x v="0"/>
    <m/>
    <x v="0"/>
  </r>
  <r>
    <s v="FRA109081058Q2 2020EUR"/>
    <x v="4"/>
    <n v="47239"/>
    <s v="FRAMACO ENTREPRISE"/>
    <n v="109081058"/>
    <s v="Q2 2020"/>
    <s v="EUR"/>
    <n v="652.65"/>
    <n v="652.65239999999994"/>
    <n v="-2.3999999999659801E-3"/>
    <n v="652.65239999999994"/>
    <n v="-2.3999999999659801E-3"/>
    <x v="0"/>
    <m/>
    <m/>
    <m/>
    <m/>
    <s v="none"/>
    <m/>
    <m/>
    <m/>
    <x v="0"/>
    <m/>
    <x v="0"/>
  </r>
  <r>
    <s v="FRA109081058Q3 2020EUR"/>
    <x v="4"/>
    <n v="47239"/>
    <s v="FRAMACO ENTREPRISE"/>
    <n v="109081058"/>
    <s v="Q3 2020"/>
    <s v="EUR"/>
    <n v="114.57"/>
    <n v="114.5616"/>
    <n v="8.3999999999946305E-3"/>
    <n v="114.5616"/>
    <n v="8.3999999999946305E-3"/>
    <x v="0"/>
    <m/>
    <m/>
    <m/>
    <m/>
    <s v="none"/>
    <m/>
    <m/>
    <m/>
    <x v="0"/>
    <m/>
    <x v="0"/>
  </r>
  <r>
    <s v="FRA109081058Q4 2020EUR"/>
    <x v="4"/>
    <n v="47239"/>
    <s v="FRAMACO ENTREPRISE"/>
    <n v="109081058"/>
    <s v="Q4 2020"/>
    <s v="EUR"/>
    <n v="496.92"/>
    <n v="496.923"/>
    <n v="-2.9999999999858998E-3"/>
    <n v="496.923"/>
    <n v="-2.9999999999858998E-3"/>
    <x v="0"/>
    <m/>
    <m/>
    <m/>
    <m/>
    <s v="none"/>
    <m/>
    <m/>
    <m/>
    <x v="0"/>
    <m/>
    <x v="0"/>
  </r>
  <r>
    <s v="FRA2151624001Q1 2020EUR"/>
    <x v="4"/>
    <n v="47271"/>
    <s v="ALLIANCE PROJECT"/>
    <n v="2151624001"/>
    <s v="Q1 2020"/>
    <s v="EUR"/>
    <n v="1030.8900000000001"/>
    <n v="1030.8900000000001"/>
    <n v="0"/>
    <n v="1030.8900000000001"/>
    <n v="0"/>
    <x v="0"/>
    <m/>
    <m/>
    <m/>
    <m/>
    <s v="none"/>
    <m/>
    <m/>
    <m/>
    <x v="0"/>
    <m/>
    <x v="0"/>
  </r>
  <r>
    <s v="FRA2151624001Q2 2020EUR"/>
    <x v="4"/>
    <n v="47271"/>
    <s v="ALLIANCE PROJECT"/>
    <n v="2151624001"/>
    <s v="Q2 2020"/>
    <s v="EUR"/>
    <n v="212.7"/>
    <n v="212.7"/>
    <n v="0"/>
    <n v="212.7"/>
    <n v="0"/>
    <x v="0"/>
    <m/>
    <m/>
    <m/>
    <m/>
    <s v="none"/>
    <m/>
    <m/>
    <m/>
    <x v="0"/>
    <m/>
    <x v="0"/>
  </r>
  <r>
    <s v="FRA2151624001Q3 2020EUR"/>
    <x v="4"/>
    <n v="47271"/>
    <s v="ALLIANCE PROJECT"/>
    <n v="2151624001"/>
    <s v="Q3 2020"/>
    <s v="EUR"/>
    <n v="2221.39"/>
    <n v="2221.3919999999998"/>
    <n v="-1.9999999999527002E-3"/>
    <n v="2221.39"/>
    <n v="0"/>
    <x v="0"/>
    <m/>
    <m/>
    <m/>
    <m/>
    <s v="none"/>
    <m/>
    <m/>
    <m/>
    <x v="0"/>
    <m/>
    <x v="0"/>
  </r>
  <r>
    <s v="FRA2151624001Q4 2020EUR"/>
    <x v="4"/>
    <n v="47271"/>
    <s v="ALLIANCE PROJECT"/>
    <n v="2151624001"/>
    <s v="Q4 2020"/>
    <s v="EUR"/>
    <n v="847.28"/>
    <n v="847.27800000000002"/>
    <n v="1.9999999999527002E-3"/>
    <n v="847.28"/>
    <n v="0"/>
    <x v="0"/>
    <m/>
    <m/>
    <m/>
    <m/>
    <s v="none"/>
    <m/>
    <m/>
    <m/>
    <x v="0"/>
    <m/>
    <x v="0"/>
  </r>
  <r>
    <s v="FRA2160724717Q1 2020EUR"/>
    <x v="4"/>
    <n v="47735"/>
    <s v="AGENCE TERRONES ARCHITECTES INGENIEURS ASSOCIES"/>
    <n v="2160724717"/>
    <s v="Q1 2020"/>
    <s v="EUR"/>
    <n v="330.39"/>
    <n v="330.39"/>
    <n v="0"/>
    <n v="330.39"/>
    <n v="0"/>
    <x v="0"/>
    <m/>
    <m/>
    <m/>
    <m/>
    <s v="none"/>
    <m/>
    <m/>
    <m/>
    <x v="0"/>
    <m/>
    <x v="0"/>
  </r>
  <r>
    <s v="FRA2160724717Q2 2020EUR"/>
    <x v="4"/>
    <n v="47735"/>
    <s v="AGENCE TERRONES ARCHITECTES INGENIEURS ASSOCIES"/>
    <n v="2160724717"/>
    <s v="Q2 2020"/>
    <s v="EUR"/>
    <n v="1277.19"/>
    <n v="1277.19"/>
    <n v="0"/>
    <n v="1277.19"/>
    <n v="0"/>
    <x v="0"/>
    <m/>
    <m/>
    <m/>
    <m/>
    <s v="none"/>
    <m/>
    <m/>
    <m/>
    <x v="0"/>
    <m/>
    <x v="0"/>
  </r>
  <r>
    <s v="FRA2160724717Q3 2020EUR"/>
    <x v="4"/>
    <n v="47735"/>
    <s v="AGENCE TERRONES ARCHITECTES INGENIEURS ASSOCIES"/>
    <n v="2160724717"/>
    <s v="Q3 2020"/>
    <s v="EUR"/>
    <n v="829.17"/>
    <n v="829.17"/>
    <n v="0"/>
    <n v="829.17"/>
    <n v="0"/>
    <x v="0"/>
    <m/>
    <m/>
    <m/>
    <m/>
    <s v="none"/>
    <m/>
    <m/>
    <m/>
    <x v="0"/>
    <m/>
    <x v="0"/>
  </r>
  <r>
    <s v="FRA2160724717Q4 2020EUR"/>
    <x v="4"/>
    <n v="47735"/>
    <s v="AGENCE TERRONES ARCHITECTES INGENIEURS ASSOCIES"/>
    <n v="2160724717"/>
    <s v="Q4 2020"/>
    <s v="EUR"/>
    <n v="552.78"/>
    <n v="552.78"/>
    <n v="0"/>
    <n v="552.78"/>
    <n v="0"/>
    <x v="0"/>
    <m/>
    <m/>
    <m/>
    <m/>
    <s v="none"/>
    <m/>
    <m/>
    <m/>
    <x v="0"/>
    <m/>
    <x v="0"/>
  </r>
  <r>
    <s v="FRA1200506679Q2 2020EUR"/>
    <x v="4"/>
    <n v="47887"/>
    <s v="ENCLOS DE LA CROIX"/>
    <n v="1200506679"/>
    <s v="Q2 2020"/>
    <s v="EUR"/>
    <n v="15.12"/>
    <n v="15.12"/>
    <n v="0"/>
    <n v="15.12"/>
    <n v="0"/>
    <x v="0"/>
    <m/>
    <m/>
    <m/>
    <m/>
    <s v="none"/>
    <m/>
    <m/>
    <m/>
    <x v="0"/>
    <m/>
    <x v="0"/>
  </r>
  <r>
    <s v="FRA1200506679Q3 2020EUR"/>
    <x v="4"/>
    <n v="47887"/>
    <s v="ENCLOS DE LA CROIX"/>
    <n v="1200506679"/>
    <s v="Q3 2020"/>
    <s v="EUR"/>
    <n v="9.6999999999999993"/>
    <n v="9.702"/>
    <n v="-2.0000000000006601E-3"/>
    <n v="9.6999999999999993"/>
    <n v="0"/>
    <x v="0"/>
    <m/>
    <m/>
    <m/>
    <m/>
    <s v="none"/>
    <m/>
    <m/>
    <m/>
    <x v="0"/>
    <m/>
    <x v="0"/>
  </r>
  <r>
    <s v="FRA1200506679Q4 2020EUR"/>
    <x v="4"/>
    <n v="47887"/>
    <s v="ENCLOS DE LA CROIX"/>
    <n v="1200506679"/>
    <s v="Q4 2020"/>
    <s v="EUR"/>
    <n v="4.43"/>
    <n v="4.4330999999999996"/>
    <n v="-3.0999999999998802E-3"/>
    <n v="4.43"/>
    <n v="0"/>
    <x v="0"/>
    <m/>
    <m/>
    <m/>
    <m/>
    <s v="none"/>
    <m/>
    <m/>
    <m/>
    <x v="0"/>
    <m/>
    <x v="0"/>
  </r>
  <r>
    <s v="FRA1190106150Q4 2020EUR"/>
    <x v="4"/>
    <n v="47890"/>
    <s v="FRESH FOOD VILLAGE"/>
    <n v="1190106150"/>
    <s v="Q4 2020"/>
    <s v="EUR"/>
    <n v="35.81"/>
    <n v="35.812600000000003"/>
    <n v="-2.6000000000010398E-3"/>
    <n v="35.81"/>
    <n v="0"/>
    <x v="0"/>
    <m/>
    <m/>
    <m/>
    <m/>
    <s v="none"/>
    <m/>
    <m/>
    <m/>
    <x v="0"/>
    <m/>
    <x v="0"/>
  </r>
  <r>
    <s v="FRA2130722477Q1 2020EUR"/>
    <x v="4"/>
    <n v="48053"/>
    <s v="NAMIXIS"/>
    <n v="2130722477"/>
    <s v="Q1 2020"/>
    <s v="EUR"/>
    <n v="769.7"/>
    <n v="769.69500000000005"/>
    <n v="4.9999999999954499E-3"/>
    <n v="769.7"/>
    <n v="0"/>
    <x v="0"/>
    <m/>
    <m/>
    <m/>
    <m/>
    <s v="none"/>
    <m/>
    <m/>
    <m/>
    <x v="0"/>
    <m/>
    <x v="0"/>
  </r>
  <r>
    <s v="FRA2130722477Q2 2020EUR"/>
    <x v="4"/>
    <n v="48053"/>
    <s v="NAMIXIS"/>
    <n v="2130722477"/>
    <s v="Q2 2020"/>
    <s v="EUR"/>
    <n v="416.21"/>
    <n v="416.20499999999998"/>
    <n v="4.9999999999954499E-3"/>
    <n v="416.21"/>
    <n v="0"/>
    <x v="0"/>
    <m/>
    <m/>
    <m/>
    <m/>
    <s v="none"/>
    <m/>
    <m/>
    <m/>
    <x v="0"/>
    <m/>
    <x v="0"/>
  </r>
  <r>
    <s v="FRA2130722477Q3 2020EUR"/>
    <x v="4"/>
    <n v="48053"/>
    <s v="NAMIXIS"/>
    <n v="2130722477"/>
    <s v="Q3 2020"/>
    <s v="EUR"/>
    <n v="203.61"/>
    <n v="203.61"/>
    <n v="0"/>
    <n v="203.61"/>
    <n v="0"/>
    <x v="0"/>
    <m/>
    <m/>
    <m/>
    <m/>
    <s v="none"/>
    <m/>
    <m/>
    <m/>
    <x v="0"/>
    <m/>
    <x v="0"/>
  </r>
  <r>
    <s v="FRA2130722477Q4 2020EUR"/>
    <x v="4"/>
    <n v="48053"/>
    <s v="NAMIXIS"/>
    <n v="2130722477"/>
    <s v="Q4 2020"/>
    <s v="EUR"/>
    <n v="543.21"/>
    <n v="543.21"/>
    <n v="0"/>
    <n v="543.21"/>
    <n v="0"/>
    <x v="0"/>
    <m/>
    <m/>
    <m/>
    <m/>
    <s v="none"/>
    <m/>
    <m/>
    <m/>
    <x v="0"/>
    <m/>
    <x v="0"/>
  </r>
  <r>
    <s v="FRA220206758Q3 2020EUR"/>
    <x v="4"/>
    <n v="48335"/>
    <s v="BUREAU ALPES CONTROLES"/>
    <n v="220206758"/>
    <s v="Q3 2020"/>
    <s v="EUR"/>
    <n v="1509.99"/>
    <n v="1509.9860000000001"/>
    <n v="3.9999999999054099E-3"/>
    <n v="1509.99"/>
    <n v="0"/>
    <x v="0"/>
    <m/>
    <m/>
    <m/>
    <m/>
    <s v="none"/>
    <m/>
    <m/>
    <m/>
    <x v="0"/>
    <m/>
    <x v="0"/>
  </r>
  <r>
    <s v="FRA220206758Q4 2020EUR"/>
    <x v="4"/>
    <n v="48335"/>
    <s v="BUREAU ALPES CONTROLES"/>
    <n v="220206758"/>
    <s v="Q4 2020"/>
    <s v="EUR"/>
    <n v="2089.0100000000002"/>
    <n v="2089.0079999999998"/>
    <n v="2.0000000004074502E-3"/>
    <n v="2089.0100000000002"/>
    <n v="0"/>
    <x v="0"/>
    <m/>
    <m/>
    <m/>
    <m/>
    <s v="none"/>
    <m/>
    <m/>
    <m/>
    <x v="0"/>
    <m/>
    <x v="0"/>
  </r>
  <r>
    <s v="FRA19217006Q1 2020EUR"/>
    <x v="4"/>
    <n v="48706"/>
    <s v="ALAIN MILLIAT"/>
    <n v="19217006"/>
    <s v="Q1 2020"/>
    <s v="EUR"/>
    <n v="9680.26"/>
    <n v="9680.2620000000006"/>
    <n v="-2.0000000004074502E-3"/>
    <n v="9680.26"/>
    <n v="0"/>
    <x v="0"/>
    <m/>
    <m/>
    <m/>
    <m/>
    <s v="none"/>
    <m/>
    <m/>
    <m/>
    <x v="0"/>
    <m/>
    <x v="0"/>
  </r>
  <r>
    <s v="FRA19217006Q2 2020EUR"/>
    <x v="4"/>
    <n v="48706"/>
    <s v="ALAIN MILLIAT"/>
    <n v="19217006"/>
    <s v="Q2 2020"/>
    <s v="EUR"/>
    <n v="4462.68"/>
    <n v="4462.68"/>
    <n v="0"/>
    <n v="4462.68"/>
    <n v="0"/>
    <x v="0"/>
    <m/>
    <m/>
    <m/>
    <m/>
    <s v="none"/>
    <m/>
    <m/>
    <m/>
    <x v="0"/>
    <m/>
    <x v="0"/>
  </r>
  <r>
    <s v="FRA19217006Q3 2020EUR"/>
    <x v="4"/>
    <n v="48706"/>
    <s v="ALAIN MILLIAT"/>
    <n v="19217006"/>
    <s v="Q3 2020"/>
    <s v="EUR"/>
    <n v="12818.94"/>
    <n v="12818.944"/>
    <n v="-3.99999999899591E-3"/>
    <n v="12818.94"/>
    <n v="0"/>
    <x v="0"/>
    <m/>
    <m/>
    <m/>
    <m/>
    <s v="none"/>
    <m/>
    <m/>
    <m/>
    <x v="0"/>
    <m/>
    <x v="0"/>
  </r>
  <r>
    <s v="FRA19217006Q4 2020EUR"/>
    <x v="4"/>
    <n v="48706"/>
    <s v="ALAIN MILLIAT"/>
    <n v="19217006"/>
    <s v="Q4 2020"/>
    <s v="EUR"/>
    <n v="4072.82"/>
    <n v="4072.82"/>
    <n v="0"/>
    <n v="4072.82"/>
    <n v="0"/>
    <x v="0"/>
    <m/>
    <m/>
    <m/>
    <m/>
    <s v="none"/>
    <m/>
    <m/>
    <m/>
    <x v="0"/>
    <m/>
    <x v="0"/>
  </r>
  <r>
    <s v="FRA2170285130Q1 2020EUR"/>
    <x v="4"/>
    <n v="48838"/>
    <s v="GUILBERT PROPRETE"/>
    <n v="2170285130"/>
    <s v="Q1 2020"/>
    <s v="EUR"/>
    <n v="6832.46"/>
    <n v="6832.4584999999997"/>
    <n v="1.50000000030559E-3"/>
    <n v="6832.46"/>
    <n v="0"/>
    <x v="0"/>
    <m/>
    <m/>
    <m/>
    <m/>
    <s v="none"/>
    <m/>
    <m/>
    <m/>
    <x v="0"/>
    <m/>
    <x v="0"/>
  </r>
  <r>
    <s v="FRA2170285130Q2 2020EUR"/>
    <x v="4"/>
    <n v="48838"/>
    <s v="GUILBERT PROPRETE"/>
    <n v="2170285130"/>
    <s v="Q2 2020"/>
    <s v="EUR"/>
    <n v="1363.59"/>
    <n v="1363.5896"/>
    <n v="3.9999999989959103E-4"/>
    <n v="1363.59"/>
    <n v="0"/>
    <x v="0"/>
    <m/>
    <m/>
    <m/>
    <m/>
    <s v="none"/>
    <m/>
    <m/>
    <m/>
    <x v="0"/>
    <m/>
    <x v="0"/>
  </r>
  <r>
    <s v="FRA2170285130Q3 2020EUR"/>
    <x v="4"/>
    <n v="48838"/>
    <s v="GUILBERT PROPRETE"/>
    <n v="2170285130"/>
    <s v="Q3 2020"/>
    <s v="EUR"/>
    <n v="6177.41"/>
    <n v="6177.4063999999998"/>
    <n v="3.6000000000058199E-3"/>
    <n v="6177.41"/>
    <n v="0"/>
    <x v="0"/>
    <m/>
    <m/>
    <m/>
    <m/>
    <s v="none"/>
    <m/>
    <m/>
    <m/>
    <x v="0"/>
    <m/>
    <x v="0"/>
  </r>
  <r>
    <s v="FRA2170285130Q4 2020EUR"/>
    <x v="4"/>
    <n v="48838"/>
    <s v="GUILBERT PROPRETE"/>
    <n v="2170285130"/>
    <s v="Q4 2020"/>
    <s v="EUR"/>
    <n v="3138.62"/>
    <n v="3138.6239999999998"/>
    <n v="-3.9999999999054099E-3"/>
    <n v="3138.62"/>
    <n v="0"/>
    <x v="0"/>
    <m/>
    <m/>
    <m/>
    <m/>
    <s v="none"/>
    <m/>
    <m/>
    <m/>
    <x v="0"/>
    <m/>
    <x v="0"/>
  </r>
  <r>
    <s v="FRA1200306838Q4 2020EUR"/>
    <x v="4"/>
    <n v="48981"/>
    <s v="CIE FINANCIERE ST MARTORY - LA POULARDE"/>
    <n v="1200306838"/>
    <s v="Q4 2020"/>
    <s v="EUR"/>
    <n v="203.13"/>
    <n v="203.13"/>
    <n v="0"/>
    <n v="203.13"/>
    <n v="0"/>
    <x v="0"/>
    <m/>
    <m/>
    <m/>
    <m/>
    <s v="none"/>
    <m/>
    <m/>
    <m/>
    <x v="0"/>
    <m/>
    <x v="0"/>
  </r>
  <r>
    <s v="FRA2130722474Q1 2020EUR"/>
    <x v="4"/>
    <n v="49150"/>
    <s v="BSSI CONSEILS"/>
    <n v="2130722474"/>
    <s v="Q1 2020"/>
    <s v="EUR"/>
    <n v="91.5"/>
    <n v="91.5"/>
    <n v="0"/>
    <n v="91.5"/>
    <n v="0"/>
    <x v="0"/>
    <m/>
    <m/>
    <m/>
    <m/>
    <s v="none"/>
    <m/>
    <m/>
    <m/>
    <x v="0"/>
    <m/>
    <x v="0"/>
  </r>
  <r>
    <s v="FRA2130722474Q2 2020EUR"/>
    <x v="4"/>
    <n v="49150"/>
    <s v="BSSI CONSEILS"/>
    <n v="2130722474"/>
    <s v="Q2 2020"/>
    <s v="EUR"/>
    <n v="22.26"/>
    <n v="22.26"/>
    <n v="0"/>
    <n v="22.26"/>
    <n v="0"/>
    <x v="0"/>
    <m/>
    <m/>
    <m/>
    <m/>
    <s v="none"/>
    <m/>
    <m/>
    <m/>
    <x v="0"/>
    <m/>
    <x v="0"/>
  </r>
  <r>
    <s v="FRA2130722474Q3 2020EUR"/>
    <x v="4"/>
    <n v="49150"/>
    <s v="BSSI CONSEILS"/>
    <n v="2130722474"/>
    <s v="Q3 2020"/>
    <s v="EUR"/>
    <n v="123.62"/>
    <n v="123.61499999999999"/>
    <n v="5.0000000000096599E-3"/>
    <n v="123.62"/>
    <n v="0"/>
    <x v="0"/>
    <m/>
    <m/>
    <m/>
    <m/>
    <s v="none"/>
    <m/>
    <m/>
    <m/>
    <x v="0"/>
    <m/>
    <x v="0"/>
  </r>
  <r>
    <s v="FRA2130722474Q4 2020EUR"/>
    <x v="4"/>
    <n v="49150"/>
    <s v="BSSI CONSEILS"/>
    <n v="2130722474"/>
    <s v="Q4 2020"/>
    <s v="EUR"/>
    <n v="48.96"/>
    <n v="48.96"/>
    <n v="0"/>
    <n v="48.96"/>
    <n v="0"/>
    <x v="0"/>
    <m/>
    <m/>
    <m/>
    <m/>
    <s v="none"/>
    <m/>
    <m/>
    <m/>
    <x v="0"/>
    <m/>
    <x v="0"/>
  </r>
  <r>
    <s v="FRA1181405755Q1 2020EUR"/>
    <x v="4"/>
    <n v="49198"/>
    <s v="DAMMANN FRERES"/>
    <n v="1181405755"/>
    <s v="Q1 2020"/>
    <s v="EUR"/>
    <n v="1070.6199999999999"/>
    <n v="1070.6219000000001"/>
    <n v="-1.9000000002051801E-3"/>
    <n v="1070.6199999999999"/>
    <n v="0"/>
    <x v="0"/>
    <m/>
    <m/>
    <m/>
    <m/>
    <s v="none"/>
    <m/>
    <m/>
    <m/>
    <x v="0"/>
    <m/>
    <x v="0"/>
  </r>
  <r>
    <s v="FRA1181405755Q2 2020EUR"/>
    <x v="4"/>
    <n v="49198"/>
    <s v="DAMMANN FRERES"/>
    <n v="1181405755"/>
    <s v="Q2 2020"/>
    <s v="EUR"/>
    <n v="42.17"/>
    <n v="42.1721"/>
    <n v="-2.0999999999986498E-3"/>
    <n v="42.17"/>
    <n v="0"/>
    <x v="0"/>
    <m/>
    <m/>
    <m/>
    <m/>
    <s v="none"/>
    <m/>
    <m/>
    <m/>
    <x v="0"/>
    <m/>
    <x v="0"/>
  </r>
  <r>
    <s v="FRA1181405755Q3 2020EUR"/>
    <x v="4"/>
    <n v="49198"/>
    <s v="DAMMANN FRERES"/>
    <n v="1181405755"/>
    <s v="Q3 2020"/>
    <s v="EUR"/>
    <n v="654.44000000000005"/>
    <n v="654.44230000000005"/>
    <n v="-2.29999999999108E-3"/>
    <n v="654.44000000000005"/>
    <n v="0"/>
    <x v="0"/>
    <m/>
    <m/>
    <m/>
    <m/>
    <s v="none"/>
    <m/>
    <m/>
    <m/>
    <x v="0"/>
    <m/>
    <x v="0"/>
  </r>
  <r>
    <s v="FRA1181405755Q4 2020EUR"/>
    <x v="4"/>
    <n v="49198"/>
    <s v="DAMMANN FRERES"/>
    <n v="1181405755"/>
    <s v="Q4 2020"/>
    <s v="EUR"/>
    <n v="262.05"/>
    <n v="262.04939999999999"/>
    <n v="6.0000000001991696E-4"/>
    <n v="262.05"/>
    <n v="0"/>
    <x v="0"/>
    <m/>
    <m/>
    <m/>
    <m/>
    <s v="none"/>
    <m/>
    <m/>
    <m/>
    <x v="0"/>
    <m/>
    <x v="0"/>
  </r>
  <r>
    <s v="FRA29263035Q1 2020EUR"/>
    <x v="4"/>
    <n v="49215"/>
    <s v="SIPP"/>
    <n v="29263035"/>
    <s v="Q1 2020"/>
    <s v="EUR"/>
    <n v="3885.22"/>
    <n v="3885.22"/>
    <n v="0"/>
    <n v="3885.22"/>
    <n v="0"/>
    <x v="0"/>
    <m/>
    <m/>
    <m/>
    <m/>
    <s v="none"/>
    <m/>
    <m/>
    <m/>
    <x v="0"/>
    <m/>
    <x v="0"/>
  </r>
  <r>
    <s v="FRA29263035Q2 2020EUR"/>
    <x v="4"/>
    <n v="49215"/>
    <s v="SIPP"/>
    <n v="29263035"/>
    <s v="Q2 2020"/>
    <s v="EUR"/>
    <n v="4477.66"/>
    <n v="4477.66"/>
    <n v="0"/>
    <n v="4477.66"/>
    <n v="0"/>
    <x v="0"/>
    <m/>
    <m/>
    <m/>
    <m/>
    <s v="none"/>
    <m/>
    <m/>
    <m/>
    <x v="0"/>
    <m/>
    <x v="0"/>
  </r>
  <r>
    <s v="FRA29263035Q3 2020EUR"/>
    <x v="4"/>
    <n v="49215"/>
    <s v="SIPP"/>
    <n v="29263035"/>
    <s v="Q3 2020"/>
    <s v="EUR"/>
    <n v="3753.78"/>
    <n v="3753.78"/>
    <n v="0"/>
    <n v="3753.78"/>
    <n v="0"/>
    <x v="0"/>
    <m/>
    <m/>
    <m/>
    <m/>
    <s v="none"/>
    <m/>
    <m/>
    <m/>
    <x v="0"/>
    <m/>
    <x v="0"/>
  </r>
  <r>
    <s v="FRA29263035Q4 2020EUR"/>
    <x v="4"/>
    <n v="49215"/>
    <s v="SIPP"/>
    <n v="29263035"/>
    <s v="Q4 2020"/>
    <s v="EUR"/>
    <n v="3628.1"/>
    <n v="3628.1"/>
    <n v="0"/>
    <n v="3628.1"/>
    <n v="0"/>
    <x v="0"/>
    <m/>
    <m/>
    <m/>
    <m/>
    <s v="none"/>
    <m/>
    <m/>
    <m/>
    <x v="0"/>
    <m/>
    <x v="0"/>
  </r>
  <r>
    <s v="FRA2110441026Q1 2020EUR"/>
    <x v="4"/>
    <n v="49351"/>
    <s v="SOGETREL"/>
    <n v="2110441026"/>
    <s v="Q1 2020"/>
    <s v="EUR"/>
    <n v="2438.2399999999998"/>
    <n v="2438.2422000000001"/>
    <n v="-2.20000000035724E-3"/>
    <n v="2438.2399999999998"/>
    <n v="0"/>
    <x v="0"/>
    <m/>
    <m/>
    <m/>
    <m/>
    <s v="none"/>
    <m/>
    <m/>
    <m/>
    <x v="0"/>
    <m/>
    <x v="0"/>
  </r>
  <r>
    <s v="FRA2110441026Q2 2020EUR"/>
    <x v="4"/>
    <n v="49351"/>
    <s v="SOGETREL"/>
    <n v="2110441026"/>
    <s v="Q2 2020"/>
    <s v="EUR"/>
    <n v="539.58000000000004"/>
    <n v="539.57849999999996"/>
    <n v="1.50000000007821E-3"/>
    <n v="539.58000000000004"/>
    <n v="0"/>
    <x v="0"/>
    <m/>
    <m/>
    <m/>
    <m/>
    <s v="none"/>
    <m/>
    <m/>
    <m/>
    <x v="0"/>
    <m/>
    <x v="0"/>
  </r>
  <r>
    <s v="FRA2110441026Q4 2020EUR"/>
    <x v="4"/>
    <n v="49351"/>
    <s v="SOGETREL"/>
    <n v="2110441026"/>
    <s v="Q4 2020"/>
    <s v="EUR"/>
    <n v="1118.19"/>
    <n v="1118.1864"/>
    <n v="3.6000000000058199E-3"/>
    <n v="1118.19"/>
    <n v="0"/>
    <x v="0"/>
    <m/>
    <m/>
    <m/>
    <m/>
    <s v="none"/>
    <m/>
    <m/>
    <m/>
    <x v="0"/>
    <m/>
    <x v="0"/>
  </r>
  <r>
    <s v="FRA210036934Q1 2020EUR"/>
    <x v="4"/>
    <n v="49404"/>
    <s v="CAPITAL SECURITE"/>
    <n v="210036934"/>
    <s v="Q1 2020"/>
    <s v="EUR"/>
    <n v="9789.26"/>
    <n v="9789.26"/>
    <n v="0"/>
    <n v="9789.26"/>
    <n v="0"/>
    <x v="0"/>
    <m/>
    <m/>
    <m/>
    <m/>
    <s v="none"/>
    <m/>
    <m/>
    <m/>
    <x v="0"/>
    <m/>
    <x v="0"/>
  </r>
  <r>
    <s v="FRA210036934Q2 2020EUR"/>
    <x v="4"/>
    <n v="49404"/>
    <s v="CAPITAL SECURITE"/>
    <n v="210036934"/>
    <s v="Q2 2020"/>
    <s v="EUR"/>
    <n v="10862.48"/>
    <n v="10862.48"/>
    <n v="0"/>
    <n v="10862.48"/>
    <n v="0"/>
    <x v="0"/>
    <m/>
    <m/>
    <m/>
    <m/>
    <s v="none"/>
    <m/>
    <m/>
    <m/>
    <x v="0"/>
    <m/>
    <x v="0"/>
  </r>
  <r>
    <s v="FRA210036934Q3 2020EUR"/>
    <x v="4"/>
    <n v="49404"/>
    <s v="CAPITAL SECURITE"/>
    <n v="210036934"/>
    <s v="Q3 2020"/>
    <s v="EUR"/>
    <n v="8049.96"/>
    <n v="8049.96"/>
    <n v="0"/>
    <n v="8049.96"/>
    <n v="0"/>
    <x v="0"/>
    <m/>
    <m/>
    <m/>
    <m/>
    <s v="none"/>
    <m/>
    <m/>
    <m/>
    <x v="0"/>
    <m/>
    <x v="0"/>
  </r>
  <r>
    <s v="FRA210036934Q4 2020EUR"/>
    <x v="4"/>
    <n v="49404"/>
    <s v="CAPITAL SECURITE"/>
    <n v="210036934"/>
    <s v="Q4 2020"/>
    <s v="EUR"/>
    <n v="7098.8"/>
    <n v="7098.8"/>
    <n v="0"/>
    <n v="7098.8"/>
    <n v="0"/>
    <x v="0"/>
    <m/>
    <m/>
    <m/>
    <m/>
    <s v="none"/>
    <m/>
    <m/>
    <m/>
    <x v="0"/>
    <m/>
    <x v="0"/>
  </r>
  <r>
    <s v="FRA110036186Q1 2020EUR"/>
    <x v="4"/>
    <n v="49516"/>
    <s v="UNIPROTECT HIGH SEC"/>
    <n v="110036186"/>
    <s v="Q1 2020"/>
    <s v="EUR"/>
    <n v="11226.18"/>
    <n v="11226.186"/>
    <n v="-5.9999999994033697E-3"/>
    <n v="11226.18"/>
    <n v="0"/>
    <x v="0"/>
    <m/>
    <m/>
    <m/>
    <m/>
    <s v="none"/>
    <m/>
    <m/>
    <m/>
    <x v="0"/>
    <m/>
    <x v="0"/>
  </r>
  <r>
    <s v="FRA110036186Q2 2020EUR"/>
    <x v="4"/>
    <n v="49516"/>
    <s v="UNIPROTECT HIGH SEC"/>
    <n v="110036186"/>
    <s v="Q2 2020"/>
    <s v="EUR"/>
    <n v="7077.34"/>
    <n v="7077.3324000000002"/>
    <n v="7.5999999999112298E-3"/>
    <n v="7077.34"/>
    <n v="0"/>
    <x v="0"/>
    <m/>
    <m/>
    <m/>
    <m/>
    <s v="none"/>
    <m/>
    <m/>
    <m/>
    <x v="0"/>
    <m/>
    <x v="0"/>
  </r>
  <r>
    <s v="FRA110036186Q3 2020EUR"/>
    <x v="4"/>
    <n v="49516"/>
    <s v="UNIPROTECT HIGH SEC"/>
    <n v="110036186"/>
    <s v="Q3 2020"/>
    <s v="EUR"/>
    <n v="6615.46"/>
    <n v="6615.4687999999996"/>
    <n v="-8.79999999961E-3"/>
    <n v="6615.46"/>
    <n v="0"/>
    <x v="0"/>
    <m/>
    <m/>
    <m/>
    <m/>
    <s v="none"/>
    <m/>
    <m/>
    <m/>
    <x v="0"/>
    <m/>
    <x v="0"/>
  </r>
  <r>
    <s v="FRA110036186Q4 2020EUR"/>
    <x v="4"/>
    <n v="49516"/>
    <s v="UNIPROTECT HIGH SEC"/>
    <n v="110036186"/>
    <s v="Q4 2020"/>
    <s v="EUR"/>
    <n v="6541.8"/>
    <n v="6541.7921999999999"/>
    <n v="7.8000000003157696E-3"/>
    <n v="6541.8"/>
    <n v="0"/>
    <x v="0"/>
    <m/>
    <m/>
    <m/>
    <m/>
    <s v="none"/>
    <m/>
    <m/>
    <m/>
    <x v="0"/>
    <m/>
    <x v="0"/>
  </r>
  <r>
    <s v="FRAFR4GP1091Y 2020EUR"/>
    <x v="4"/>
    <n v="49822"/>
    <s v="FAMILLE MICHAUD APICULTEURS"/>
    <s v="FR4GP1091"/>
    <s v="Y 2020"/>
    <s v="EUR"/>
    <n v="61759.8"/>
    <n v="61759.7958"/>
    <n v="4.2000000030384399E-3"/>
    <n v="61759.8"/>
    <n v="0"/>
    <x v="0"/>
    <m/>
    <m/>
    <m/>
    <m/>
    <s v="none"/>
    <s v="Produit"/>
    <s v="Sarah"/>
    <s v="[SB] Le montant de facture est OK 61759. Le rebate est mal calculé  dans l'affichage de a participation et dans le report. Il ya du CA sur la France et Monaco qui font partie du perim couvert du contrat_x000a_[ZB] Marque MOMA"/>
    <x v="2"/>
    <s v="Zakaria"/>
    <x v="2"/>
  </r>
  <r>
    <s v="FRA210036308Q1 2020EUR"/>
    <x v="4"/>
    <n v="49831"/>
    <s v="SNGST"/>
    <n v="210036308"/>
    <s v="Q1 2020"/>
    <s v="EUR"/>
    <n v="8947.84"/>
    <n v="8947.8367999999991"/>
    <n v="3.2000000010157202E-3"/>
    <n v="8947.84"/>
    <n v="0"/>
    <x v="0"/>
    <m/>
    <m/>
    <m/>
    <m/>
    <s v="none"/>
    <m/>
    <m/>
    <m/>
    <x v="0"/>
    <m/>
    <x v="0"/>
  </r>
  <r>
    <s v="FRA210036308Q2 2020EUR"/>
    <x v="4"/>
    <n v="49831"/>
    <s v="SNGST"/>
    <n v="210036308"/>
    <s v="Q2 2020"/>
    <s v="EUR"/>
    <n v="11983.06"/>
    <n v="11983.056200000001"/>
    <n v="3.7999999985913698E-3"/>
    <n v="11983.06"/>
    <n v="0"/>
    <x v="0"/>
    <m/>
    <m/>
    <m/>
    <m/>
    <s v="none"/>
    <m/>
    <m/>
    <m/>
    <x v="0"/>
    <m/>
    <x v="0"/>
  </r>
  <r>
    <s v="FRA210036308Q3 2020EUR"/>
    <x v="4"/>
    <n v="49831"/>
    <s v="SNGST"/>
    <n v="210036308"/>
    <s v="Q3 2020"/>
    <s v="EUR"/>
    <n v="12090.7"/>
    <n v="12090.708000000001"/>
    <n v="-7.9999999998108199E-3"/>
    <n v="12090.7"/>
    <n v="0"/>
    <x v="0"/>
    <m/>
    <m/>
    <m/>
    <m/>
    <s v="none"/>
    <m/>
    <m/>
    <m/>
    <x v="0"/>
    <m/>
    <x v="0"/>
  </r>
  <r>
    <s v="FRA210036308Q4 2020EUR"/>
    <x v="4"/>
    <n v="49831"/>
    <s v="SNGST"/>
    <n v="210036308"/>
    <s v="Q4 2020"/>
    <s v="EUR"/>
    <n v="14378.66"/>
    <n v="14378.6592"/>
    <n v="7.9999999979918303E-4"/>
    <n v="14378.66"/>
    <n v="0"/>
    <x v="0"/>
    <m/>
    <m/>
    <m/>
    <m/>
    <s v="none"/>
    <m/>
    <m/>
    <m/>
    <x v="0"/>
    <m/>
    <x v="0"/>
  </r>
  <r>
    <s v="FRA110007812Q1 2020EUR"/>
    <x v="4"/>
    <n v="50771"/>
    <s v="LE FROMAGER GASTRONOME"/>
    <n v="110007812"/>
    <s v="Q1 2020"/>
    <s v="EUR"/>
    <n v="99.6"/>
    <n v="99.6"/>
    <n v="0"/>
    <n v="99.6"/>
    <n v="0"/>
    <x v="0"/>
    <m/>
    <m/>
    <m/>
    <m/>
    <s v="none"/>
    <m/>
    <m/>
    <m/>
    <x v="0"/>
    <m/>
    <x v="0"/>
  </r>
  <r>
    <s v="FRA110007812Q3 2020EUR"/>
    <x v="4"/>
    <n v="50771"/>
    <s v="LE FROMAGER GASTRONOME"/>
    <n v="110007812"/>
    <s v="Q3 2020"/>
    <s v="EUR"/>
    <n v="107.28"/>
    <n v="107.28"/>
    <n v="0"/>
    <n v="107.28"/>
    <n v="0"/>
    <x v="0"/>
    <m/>
    <m/>
    <m/>
    <m/>
    <s v="none"/>
    <m/>
    <m/>
    <m/>
    <x v="0"/>
    <m/>
    <x v="0"/>
  </r>
  <r>
    <s v="FRA18228003Q1 2020EUR"/>
    <x v="4"/>
    <n v="51028"/>
    <s v="JEAN STALAVEN"/>
    <n v="18228003"/>
    <s v="Q1 2020"/>
    <s v="EUR"/>
    <n v="1589.22"/>
    <n v="1589.22"/>
    <n v="0"/>
    <n v="1589.22"/>
    <n v="0"/>
    <x v="0"/>
    <m/>
    <m/>
    <m/>
    <m/>
    <s v="none"/>
    <m/>
    <m/>
    <m/>
    <x v="0"/>
    <m/>
    <x v="0"/>
  </r>
  <r>
    <s v="FRA18228003Q2 2020EUR"/>
    <x v="4"/>
    <n v="51028"/>
    <s v="JEAN STALAVEN"/>
    <n v="18228003"/>
    <s v="Q2 2020"/>
    <s v="EUR"/>
    <n v="27.84"/>
    <n v="27.84"/>
    <n v="0"/>
    <n v="27.84"/>
    <n v="0"/>
    <x v="0"/>
    <m/>
    <m/>
    <m/>
    <m/>
    <s v="none"/>
    <m/>
    <m/>
    <m/>
    <x v="0"/>
    <m/>
    <x v="0"/>
  </r>
  <r>
    <s v="FRA18228003Q3 2020EUR"/>
    <x v="4"/>
    <n v="51028"/>
    <s v="JEAN STALAVEN"/>
    <n v="18228003"/>
    <s v="Q3 2020"/>
    <s v="EUR"/>
    <n v="346.1"/>
    <n v="346.09679999999997"/>
    <n v="3.2000000000493799E-3"/>
    <n v="346.1"/>
    <n v="0"/>
    <x v="0"/>
    <m/>
    <m/>
    <m/>
    <m/>
    <s v="none"/>
    <m/>
    <m/>
    <m/>
    <x v="0"/>
    <m/>
    <x v="0"/>
  </r>
  <r>
    <s v="FRA18228003Q4 2020EUR"/>
    <x v="4"/>
    <n v="51028"/>
    <s v="JEAN STALAVEN"/>
    <n v="18228003"/>
    <s v="Q4 2020"/>
    <s v="EUR"/>
    <n v="197.52"/>
    <n v="197.52"/>
    <n v="0"/>
    <n v="197.52"/>
    <n v="0"/>
    <x v="0"/>
    <m/>
    <m/>
    <m/>
    <m/>
    <s v="none"/>
    <m/>
    <m/>
    <m/>
    <x v="0"/>
    <m/>
    <x v="0"/>
  </r>
  <r>
    <s v="FRA26113046Q1 2020EUR"/>
    <x v="4"/>
    <n v="51120"/>
    <s v="ERI"/>
    <n v="26113046"/>
    <s v="Q1 2020"/>
    <s v="EUR"/>
    <n v="4887.03"/>
    <n v="4887.0297"/>
    <n v="2.9999999969732E-4"/>
    <n v="4887.03"/>
    <n v="0"/>
    <x v="0"/>
    <m/>
    <m/>
    <m/>
    <m/>
    <s v="none"/>
    <m/>
    <m/>
    <m/>
    <x v="0"/>
    <m/>
    <x v="0"/>
  </r>
  <r>
    <s v="FRA26113046Q2 2020EUR"/>
    <x v="4"/>
    <n v="51120"/>
    <s v="ERI"/>
    <n v="26113046"/>
    <s v="Q2 2020"/>
    <s v="EUR"/>
    <n v="646.65"/>
    <n v="646.64940000000001"/>
    <n v="5.9999999996307397E-4"/>
    <n v="646.65"/>
    <n v="0"/>
    <x v="0"/>
    <m/>
    <m/>
    <m/>
    <m/>
    <s v="none"/>
    <m/>
    <m/>
    <m/>
    <x v="0"/>
    <m/>
    <x v="0"/>
  </r>
  <r>
    <s v="FRA26113046Q3 2020EUR"/>
    <x v="4"/>
    <n v="51120"/>
    <s v="ERI"/>
    <n v="26113046"/>
    <s v="Q3 2020"/>
    <s v="EUR"/>
    <n v="-1850.82"/>
    <n v="-1850.8068000000001"/>
    <n v="-1.31999999998697E-2"/>
    <n v="-1850.82"/>
    <n v="0"/>
    <x v="0"/>
    <m/>
    <m/>
    <m/>
    <m/>
    <s v="none"/>
    <m/>
    <m/>
    <m/>
    <x v="0"/>
    <m/>
    <x v="0"/>
  </r>
  <r>
    <s v="FRA26113046Q4 2020EUR"/>
    <x v="4"/>
    <n v="51120"/>
    <s v="ERI"/>
    <n v="26113046"/>
    <s v="Q4 2020"/>
    <s v="EUR"/>
    <n v="1414.05"/>
    <n v="1414.0599"/>
    <n v="-9.9000000000160002E-3"/>
    <n v="1414.05"/>
    <n v="0"/>
    <x v="0"/>
    <m/>
    <m/>
    <m/>
    <m/>
    <s v="none"/>
    <m/>
    <m/>
    <m/>
    <x v="0"/>
    <m/>
    <x v="0"/>
  </r>
  <r>
    <s v="FRA2205106829Q2 2020EUR"/>
    <x v="4"/>
    <n v="51123"/>
    <s v="ETUDES INSTALLATIONS ET MAINTENANCE INDUSTRIELLES (EIMI)"/>
    <n v="2205106829"/>
    <s v="Q2 2020"/>
    <s v="EUR"/>
    <n v="571.96"/>
    <n v="571.95989999999995"/>
    <n v="1.00000000088584E-4"/>
    <n v="571.96"/>
    <n v="0"/>
    <x v="0"/>
    <m/>
    <m/>
    <m/>
    <m/>
    <s v="none"/>
    <m/>
    <m/>
    <m/>
    <x v="0"/>
    <m/>
    <x v="0"/>
  </r>
  <r>
    <s v="FRA2205106829Q4 2020EUR"/>
    <x v="4"/>
    <n v="51123"/>
    <s v="ETUDES INSTALLATIONS ET MAINTENANCE INDUSTRIELLES (EIMI)"/>
    <n v="2205106829"/>
    <s v="Q4 2020"/>
    <s v="EUR"/>
    <n v="1313.18"/>
    <n v="1313.1756"/>
    <n v="4.4000000000323702E-3"/>
    <n v="1313.18"/>
    <n v="0"/>
    <x v="0"/>
    <m/>
    <m/>
    <m/>
    <m/>
    <s v="none"/>
    <m/>
    <m/>
    <m/>
    <x v="0"/>
    <m/>
    <x v="0"/>
  </r>
  <r>
    <s v="FRAFR4GP1665Y 2020EUR"/>
    <x v="4"/>
    <n v="51397"/>
    <s v="LACAZE ENERGIES"/>
    <s v="FR4GP1665"/>
    <s v="Y 2020"/>
    <s v="EUR"/>
    <n v="770.79"/>
    <n v="770.79"/>
    <n v="0"/>
    <n v="770.79"/>
    <n v="0"/>
    <x v="0"/>
    <m/>
    <m/>
    <m/>
    <m/>
    <s v="none"/>
    <m/>
    <m/>
    <m/>
    <x v="0"/>
    <m/>
    <x v="0"/>
  </r>
  <r>
    <s v="FRAFR4GP2328Y 2020EUR"/>
    <x v="4"/>
    <n v="51546"/>
    <s v="CARGLASS"/>
    <s v="FR4GP2328"/>
    <s v="Y 2020"/>
    <s v="EUR"/>
    <n v="3001.36"/>
    <n v="3001.3627999999999"/>
    <n v="-2.7999999997518898E-3"/>
    <n v="3001.36"/>
    <n v="0"/>
    <x v="0"/>
    <m/>
    <m/>
    <m/>
    <m/>
    <s v="none"/>
    <m/>
    <m/>
    <m/>
    <x v="0"/>
    <m/>
    <x v="0"/>
  </r>
  <r>
    <s v="FRA17221016Q1 2020EUR"/>
    <x v="4"/>
    <n v="51584"/>
    <s v="KAVIARI"/>
    <n v="17221016"/>
    <s v="Q1 2020"/>
    <s v="EUR"/>
    <n v="503.94"/>
    <n v="503.94"/>
    <n v="0"/>
    <n v="503.94"/>
    <n v="0"/>
    <x v="0"/>
    <m/>
    <m/>
    <m/>
    <m/>
    <s v="none"/>
    <m/>
    <m/>
    <m/>
    <x v="0"/>
    <m/>
    <x v="0"/>
  </r>
  <r>
    <s v="FRA17221016Q2 2020EUR"/>
    <x v="4"/>
    <n v="51584"/>
    <s v="KAVIARI"/>
    <n v="17221016"/>
    <s v="Q2 2020"/>
    <s v="EUR"/>
    <n v="84.96"/>
    <n v="84.96"/>
    <n v="0"/>
    <n v="84.96"/>
    <n v="0"/>
    <x v="0"/>
    <m/>
    <m/>
    <m/>
    <m/>
    <s v="none"/>
    <m/>
    <m/>
    <m/>
    <x v="0"/>
    <m/>
    <x v="0"/>
  </r>
  <r>
    <s v="FRA17221016Q3 2020EUR"/>
    <x v="4"/>
    <n v="51584"/>
    <s v="KAVIARI"/>
    <n v="17221016"/>
    <s v="Q3 2020"/>
    <s v="EUR"/>
    <n v="705.24"/>
    <n v="705.24"/>
    <n v="0"/>
    <n v="705.24"/>
    <n v="0"/>
    <x v="0"/>
    <m/>
    <m/>
    <m/>
    <m/>
    <s v="none"/>
    <m/>
    <m/>
    <m/>
    <x v="0"/>
    <m/>
    <x v="0"/>
  </r>
  <r>
    <s v="FRA17221016Q4 2020EUR"/>
    <x v="4"/>
    <n v="51584"/>
    <s v="KAVIARI"/>
    <n v="17221016"/>
    <s v="Q4 2020"/>
    <s v="EUR"/>
    <n v="227.58"/>
    <n v="227.58"/>
    <n v="0"/>
    <n v="227.58"/>
    <n v="0"/>
    <x v="0"/>
    <m/>
    <m/>
    <m/>
    <m/>
    <s v="none"/>
    <m/>
    <m/>
    <m/>
    <x v="0"/>
    <m/>
    <x v="0"/>
  </r>
  <r>
    <s v="FRA11180605800Q1 2020EUR"/>
    <x v="4"/>
    <n v="51666"/>
    <s v="MA.CO PRIMEURS"/>
    <n v="11180605800"/>
    <s v="Q1 2020"/>
    <s v="EUR"/>
    <n v="1011.6"/>
    <n v="1011.6"/>
    <n v="0"/>
    <n v="1011.6"/>
    <n v="0"/>
    <x v="0"/>
    <m/>
    <m/>
    <m/>
    <m/>
    <s v="none"/>
    <m/>
    <m/>
    <m/>
    <x v="0"/>
    <m/>
    <x v="0"/>
  </r>
  <r>
    <s v="FRA11180605800Q2 2020EUR"/>
    <x v="4"/>
    <n v="51666"/>
    <s v="MA.CO PRIMEURS"/>
    <n v="11180605800"/>
    <s v="Q2 2020"/>
    <s v="EUR"/>
    <n v="241.25"/>
    <n v="241.245"/>
    <n v="4.9999999999954499E-3"/>
    <n v="241.245"/>
    <n v="4.9999999999954499E-3"/>
    <x v="0"/>
    <m/>
    <m/>
    <m/>
    <m/>
    <s v="none"/>
    <m/>
    <m/>
    <m/>
    <x v="0"/>
    <m/>
    <x v="0"/>
  </r>
  <r>
    <s v="FRA11180605800Q3 2020EUR"/>
    <x v="4"/>
    <n v="51666"/>
    <s v="MA.CO PRIMEURS"/>
    <n v="11180605800"/>
    <s v="Q3 2020"/>
    <s v="EUR"/>
    <n v="2688.9"/>
    <n v="2688.9"/>
    <n v="0"/>
    <n v="2688.9"/>
    <n v="0"/>
    <x v="0"/>
    <m/>
    <m/>
    <m/>
    <m/>
    <s v="none"/>
    <m/>
    <m/>
    <m/>
    <x v="0"/>
    <m/>
    <x v="0"/>
  </r>
  <r>
    <s v="FRA11180605800Q4 2020EUR"/>
    <x v="4"/>
    <n v="51666"/>
    <s v="MA.CO PRIMEURS"/>
    <n v="11180605800"/>
    <s v="Q4 2020"/>
    <s v="EUR"/>
    <n v="273.98"/>
    <n v="273.97500000000002"/>
    <n v="4.9999999999954499E-3"/>
    <n v="273.97500000000002"/>
    <n v="4.9999999999954499E-3"/>
    <x v="0"/>
    <m/>
    <m/>
    <m/>
    <m/>
    <s v="none"/>
    <m/>
    <m/>
    <m/>
    <x v="0"/>
    <m/>
    <x v="0"/>
  </r>
  <r>
    <s v="FRA26147054Q1 2020EUR"/>
    <x v="4"/>
    <n v="51769"/>
    <s v="REFRIGERATION FRANCE SAS"/>
    <n v="26147054"/>
    <s v="Q1 2020"/>
    <s v="EUR"/>
    <n v="437.58"/>
    <n v="437.57220000000001"/>
    <n v="7.79999999997471E-3"/>
    <n v="437.58"/>
    <n v="0"/>
    <x v="0"/>
    <m/>
    <m/>
    <m/>
    <m/>
    <s v="none"/>
    <m/>
    <m/>
    <m/>
    <x v="0"/>
    <m/>
    <x v="0"/>
  </r>
  <r>
    <s v="FRA26147054Q2 2020EUR"/>
    <x v="4"/>
    <n v="51769"/>
    <s v="REFRIGERATION FRANCE SAS"/>
    <n v="26147054"/>
    <s v="Q2 2020"/>
    <s v="EUR"/>
    <n v="417.48"/>
    <n v="417.47879999999998"/>
    <n v="1.20000000003983E-3"/>
    <n v="417.48"/>
    <n v="0"/>
    <x v="0"/>
    <m/>
    <m/>
    <m/>
    <m/>
    <s v="none"/>
    <m/>
    <m/>
    <m/>
    <x v="0"/>
    <m/>
    <x v="0"/>
  </r>
  <r>
    <s v="FRA26147054Q3 2020EUR"/>
    <x v="4"/>
    <n v="51769"/>
    <s v="REFRIGERATION FRANCE SAS"/>
    <n v="26147054"/>
    <s v="Q3 2020"/>
    <s v="EUR"/>
    <n v="-47.13"/>
    <n v="-47.13"/>
    <n v="0"/>
    <n v="-47.13"/>
    <n v="0"/>
    <x v="0"/>
    <m/>
    <m/>
    <m/>
    <m/>
    <s v="none"/>
    <m/>
    <m/>
    <m/>
    <x v="0"/>
    <m/>
    <x v="0"/>
  </r>
  <r>
    <s v="FRA26147054Q4 2020EUR"/>
    <x v="4"/>
    <n v="51769"/>
    <s v="REFRIGERATION FRANCE SAS"/>
    <n v="26147054"/>
    <s v="Q4 2020"/>
    <s v="EUR"/>
    <n v="273.57"/>
    <n v="273.57"/>
    <n v="0"/>
    <n v="273.57"/>
    <n v="0"/>
    <x v="0"/>
    <m/>
    <m/>
    <m/>
    <m/>
    <s v="none"/>
    <m/>
    <m/>
    <m/>
    <x v="0"/>
    <m/>
    <x v="0"/>
  </r>
  <r>
    <s v="FRA2130812431-Q1 2020EUR"/>
    <x v="4"/>
    <n v="51769"/>
    <s v="REFRIGERATION FRANCE SAS"/>
    <s v="2130812431-"/>
    <s v="Q1 2020"/>
    <s v="EUR"/>
    <n v="438.77"/>
    <n v="438.77"/>
    <n v="0"/>
    <n v="438.77"/>
    <n v="0"/>
    <x v="0"/>
    <m/>
    <m/>
    <m/>
    <m/>
    <s v="none"/>
    <m/>
    <m/>
    <m/>
    <x v="0"/>
    <m/>
    <x v="0"/>
  </r>
  <r>
    <s v="FRA2130812431-Q3 2020EUR"/>
    <x v="4"/>
    <n v="51769"/>
    <s v="REFRIGERATION FRANCE SAS"/>
    <s v="2130812431-"/>
    <s v="Q3 2020"/>
    <s v="EUR"/>
    <n v="406.85"/>
    <n v="406.85"/>
    <n v="0"/>
    <n v="406.85"/>
    <n v="0"/>
    <x v="0"/>
    <m/>
    <m/>
    <m/>
    <m/>
    <s v="none"/>
    <m/>
    <m/>
    <m/>
    <x v="0"/>
    <m/>
    <x v="0"/>
  </r>
  <r>
    <s v="FRAFR4GP2621-Y 2020EUR"/>
    <x v="4"/>
    <n v="51769"/>
    <s v="REFRIGERATION FRANCE SAS"/>
    <s v="FR4GP2621-"/>
    <s v="Y 2020"/>
    <s v="EUR"/>
    <n v="2239.85"/>
    <n v="2239.85"/>
    <n v="0"/>
    <n v="2239.85"/>
    <n v="0"/>
    <x v="0"/>
    <m/>
    <m/>
    <m/>
    <m/>
    <s v="none"/>
    <m/>
    <m/>
    <m/>
    <x v="0"/>
    <m/>
    <x v="0"/>
  </r>
  <r>
    <s v="FRA1201406649Q3 2020EUR"/>
    <x v="4"/>
    <n v="51840"/>
    <s v="LES 2 MARMOTTES"/>
    <n v="1201406649"/>
    <s v="Q3 2020"/>
    <s v="EUR"/>
    <n v="6.75"/>
    <n v="6.75"/>
    <n v="0"/>
    <n v="6.75"/>
    <n v="0"/>
    <x v="0"/>
    <m/>
    <m/>
    <m/>
    <m/>
    <s v="none"/>
    <m/>
    <m/>
    <m/>
    <x v="0"/>
    <m/>
    <x v="0"/>
  </r>
  <r>
    <s v="FRA1201406649Q4 2020EUR"/>
    <x v="4"/>
    <n v="51840"/>
    <s v="LES 2 MARMOTTES"/>
    <n v="1201406649"/>
    <s v="Q4 2020"/>
    <s v="EUR"/>
    <n v="7.05"/>
    <n v="7.05"/>
    <n v="0"/>
    <n v="7.05"/>
    <n v="0"/>
    <x v="0"/>
    <m/>
    <m/>
    <m/>
    <m/>
    <s v="none"/>
    <m/>
    <m/>
    <m/>
    <x v="0"/>
    <m/>
    <x v="0"/>
  </r>
  <r>
    <s v="FRA2187205703Q1 2020EUR"/>
    <x v="4"/>
    <n v="51887"/>
    <s v="ADCE - Ag Diagnotic Conseil Environnement"/>
    <n v="2187205703"/>
    <s v="Q1 2020"/>
    <s v="EUR"/>
    <n v="2715.08"/>
    <n v="2715.0749999999998"/>
    <n v="5.0000000001091298E-3"/>
    <n v="2715.08"/>
    <n v="0"/>
    <x v="0"/>
    <m/>
    <m/>
    <m/>
    <m/>
    <s v="none"/>
    <m/>
    <m/>
    <m/>
    <x v="0"/>
    <m/>
    <x v="0"/>
  </r>
  <r>
    <s v="FRA2187205703Q2 2020EUR"/>
    <x v="4"/>
    <n v="51887"/>
    <s v="ADCE - Ag Diagnotic Conseil Environnement"/>
    <n v="2187205703"/>
    <s v="Q2 2020"/>
    <s v="EUR"/>
    <n v="457.5"/>
    <n v="457.5"/>
    <n v="0"/>
    <n v="457.5"/>
    <n v="0"/>
    <x v="0"/>
    <m/>
    <m/>
    <m/>
    <m/>
    <s v="none"/>
    <m/>
    <m/>
    <m/>
    <x v="0"/>
    <m/>
    <x v="0"/>
  </r>
  <r>
    <s v="FRA2187205703Q3 2020EUR"/>
    <x v="4"/>
    <n v="51887"/>
    <s v="ADCE - Ag Diagnotic Conseil Environnement"/>
    <n v="2187205703"/>
    <s v="Q3 2020"/>
    <s v="EUR"/>
    <n v="269.25"/>
    <n v="269.25"/>
    <n v="0"/>
    <n v="269.25"/>
    <n v="0"/>
    <x v="0"/>
    <m/>
    <m/>
    <m/>
    <m/>
    <s v="none"/>
    <m/>
    <m/>
    <m/>
    <x v="0"/>
    <m/>
    <x v="0"/>
  </r>
  <r>
    <s v="FRA2187205703Q4 2020EUR"/>
    <x v="4"/>
    <n v="51887"/>
    <s v="ADCE - Ag Diagnotic Conseil Environnement"/>
    <n v="2187205703"/>
    <s v="Q4 2020"/>
    <s v="EUR"/>
    <n v="752.4"/>
    <n v="752.4"/>
    <n v="0"/>
    <n v="752.4"/>
    <n v="0"/>
    <x v="0"/>
    <m/>
    <m/>
    <m/>
    <m/>
    <s v="none"/>
    <m/>
    <m/>
    <m/>
    <x v="0"/>
    <m/>
    <x v="0"/>
  </r>
  <r>
    <s v="FRA1190506021Q1 2020EUR"/>
    <x v="4"/>
    <n v="52051"/>
    <s v="CASTEL FRERES"/>
    <n v="1190506021"/>
    <s v="Q1 2020"/>
    <s v="EUR"/>
    <n v="523.95000000000005"/>
    <n v="523.95000000000005"/>
    <n v="0"/>
    <n v="523.95000000000005"/>
    <n v="0"/>
    <x v="0"/>
    <m/>
    <m/>
    <m/>
    <m/>
    <s v="none"/>
    <m/>
    <m/>
    <m/>
    <x v="0"/>
    <m/>
    <x v="0"/>
  </r>
  <r>
    <s v="FRA1190506021Q2 2020EUR"/>
    <x v="4"/>
    <n v="52051"/>
    <s v="CASTEL FRERES"/>
    <n v="1190506021"/>
    <s v="Q2 2020"/>
    <s v="EUR"/>
    <n v="47.74"/>
    <n v="47.74"/>
    <n v="0"/>
    <n v="47.74"/>
    <n v="0"/>
    <x v="0"/>
    <m/>
    <m/>
    <m/>
    <m/>
    <s v="none"/>
    <m/>
    <m/>
    <m/>
    <x v="0"/>
    <m/>
    <x v="0"/>
  </r>
  <r>
    <s v="FRA1190506021Q3 2020EUR"/>
    <x v="4"/>
    <n v="52051"/>
    <s v="CASTEL FRERES"/>
    <n v="1190506021"/>
    <s v="Q3 2020"/>
    <s v="EUR"/>
    <n v="310.24"/>
    <n v="310.24"/>
    <n v="0"/>
    <n v="310.24"/>
    <n v="0"/>
    <x v="0"/>
    <m/>
    <m/>
    <m/>
    <m/>
    <s v="none"/>
    <m/>
    <m/>
    <m/>
    <x v="0"/>
    <m/>
    <x v="0"/>
  </r>
  <r>
    <s v="FRA1190506021Q4 2020EUR"/>
    <x v="4"/>
    <n v="52051"/>
    <s v="CASTEL FRERES"/>
    <n v="1190506021"/>
    <s v="Q4 2020"/>
    <s v="EUR"/>
    <n v="185.5"/>
    <n v="185.5"/>
    <n v="0"/>
    <n v="185.5"/>
    <n v="0"/>
    <x v="0"/>
    <m/>
    <m/>
    <m/>
    <m/>
    <s v="none"/>
    <m/>
    <m/>
    <m/>
    <x v="0"/>
    <m/>
    <x v="0"/>
  </r>
  <r>
    <s v="FRA2120721973Q1 2020EUR"/>
    <x v="4"/>
    <n v="52160"/>
    <s v="MEDIACOM CONCEPT INGENIERIE"/>
    <n v="2120721973"/>
    <s v="Q1 2020"/>
    <s v="EUR"/>
    <n v="3745.22"/>
    <n v="3745.2195000000002"/>
    <n v="4.9999999964711595E-4"/>
    <n v="3745.22"/>
    <n v="0"/>
    <x v="0"/>
    <m/>
    <m/>
    <m/>
    <m/>
    <s v="none"/>
    <m/>
    <m/>
    <m/>
    <x v="0"/>
    <m/>
    <x v="0"/>
  </r>
  <r>
    <s v="FRA2120721973Q2 2020EUR"/>
    <x v="4"/>
    <n v="52160"/>
    <s v="MEDIACOM CONCEPT INGENIERIE"/>
    <n v="2120721973"/>
    <s v="Q2 2020"/>
    <s v="EUR"/>
    <n v="1321.09"/>
    <n v="1321.0932"/>
    <n v="-3.2000000001062199E-3"/>
    <n v="1321.09"/>
    <n v="0"/>
    <x v="0"/>
    <m/>
    <m/>
    <m/>
    <m/>
    <s v="none"/>
    <m/>
    <m/>
    <m/>
    <x v="0"/>
    <m/>
    <x v="0"/>
  </r>
  <r>
    <s v="FRA2120721973Q3 2020EUR"/>
    <x v="4"/>
    <n v="52160"/>
    <s v="MEDIACOM CONCEPT INGENIERIE"/>
    <n v="2120721973"/>
    <s v="Q3 2020"/>
    <s v="EUR"/>
    <n v="877.8"/>
    <n v="877.8"/>
    <n v="0"/>
    <n v="877.8"/>
    <n v="0"/>
    <x v="0"/>
    <m/>
    <m/>
    <m/>
    <m/>
    <s v="none"/>
    <m/>
    <m/>
    <m/>
    <x v="0"/>
    <m/>
    <x v="0"/>
  </r>
  <r>
    <s v="FRA2120721973Q4 2020EUR"/>
    <x v="4"/>
    <n v="52160"/>
    <s v="MEDIACOM CONCEPT INGENIERIE"/>
    <n v="2120721973"/>
    <s v="Q4 2020"/>
    <s v="EUR"/>
    <n v="1935.27"/>
    <n v="1935.27"/>
    <n v="0"/>
    <n v="1935.27"/>
    <n v="0"/>
    <x v="0"/>
    <m/>
    <m/>
    <m/>
    <m/>
    <s v="none"/>
    <m/>
    <m/>
    <m/>
    <x v="0"/>
    <m/>
    <x v="0"/>
  </r>
  <r>
    <s v="FRA27280102Q1 2020EUR"/>
    <x v="4"/>
    <n v="52335"/>
    <s v="ENTREPRISE CLUB S.A."/>
    <n v="27280102"/>
    <s v="Q1 2020"/>
    <s v="EUR"/>
    <n v="8272.56"/>
    <n v="8272.56"/>
    <n v="0"/>
    <n v="8272.56"/>
    <n v="0"/>
    <x v="0"/>
    <m/>
    <m/>
    <m/>
    <m/>
    <s v="none"/>
    <m/>
    <m/>
    <m/>
    <x v="0"/>
    <m/>
    <x v="0"/>
  </r>
  <r>
    <s v="FRA27280102Q2 2020EUR"/>
    <x v="4"/>
    <n v="52335"/>
    <s v="ENTREPRISE CLUB S.A."/>
    <n v="27280102"/>
    <s v="Q2 2020"/>
    <s v="EUR"/>
    <n v="677.16"/>
    <n v="677.16"/>
    <n v="0"/>
    <n v="677.16"/>
    <n v="0"/>
    <x v="0"/>
    <m/>
    <m/>
    <m/>
    <m/>
    <s v="none"/>
    <m/>
    <m/>
    <m/>
    <x v="0"/>
    <m/>
    <x v="0"/>
  </r>
  <r>
    <s v="FRA27280102Q3 2020EUR"/>
    <x v="4"/>
    <n v="52335"/>
    <s v="ENTREPRISE CLUB S.A."/>
    <n v="27280102"/>
    <s v="Q3 2020"/>
    <s v="EUR"/>
    <n v="7387.47"/>
    <n v="7387.47"/>
    <n v="0"/>
    <n v="7387.47"/>
    <n v="0"/>
    <x v="0"/>
    <m/>
    <m/>
    <m/>
    <m/>
    <s v="none"/>
    <m/>
    <m/>
    <m/>
    <x v="0"/>
    <m/>
    <x v="0"/>
  </r>
  <r>
    <s v="FRA27280102Q4 2020EUR"/>
    <x v="4"/>
    <n v="52335"/>
    <s v="ENTREPRISE CLUB S.A."/>
    <n v="27280102"/>
    <s v="Q4 2020"/>
    <s v="EUR"/>
    <n v="13803.51"/>
    <n v="13803.510899999999"/>
    <n v="-8.9999999909195995E-4"/>
    <n v="13803.51"/>
    <n v="0"/>
    <x v="0"/>
    <m/>
    <m/>
    <m/>
    <m/>
    <s v="none"/>
    <m/>
    <m/>
    <m/>
    <x v="0"/>
    <m/>
    <x v="0"/>
  </r>
  <r>
    <s v="FRA26138062Q1 2020EUR"/>
    <x v="4"/>
    <n v="52395"/>
    <s v="BLANCHISSERIE BOISSET"/>
    <n v="26138062"/>
    <s v="Q1 2020"/>
    <s v="EUR"/>
    <n v="7525.81"/>
    <n v="7525.8050000000003"/>
    <n v="5.0000000001091298E-3"/>
    <n v="7525.81"/>
    <n v="0"/>
    <x v="0"/>
    <m/>
    <m/>
    <m/>
    <m/>
    <s v="none"/>
    <m/>
    <m/>
    <m/>
    <x v="0"/>
    <m/>
    <x v="0"/>
  </r>
  <r>
    <s v="FRA26138062Q2 2020EUR"/>
    <x v="4"/>
    <n v="52395"/>
    <s v="BLANCHISSERIE BOISSET"/>
    <n v="26138062"/>
    <s v="Q2 2020"/>
    <s v="EUR"/>
    <n v="1977.68"/>
    <n v="1977.675"/>
    <n v="5.0000000001091298E-3"/>
    <n v="1977.68"/>
    <n v="0"/>
    <x v="0"/>
    <m/>
    <m/>
    <m/>
    <m/>
    <s v="none"/>
    <m/>
    <m/>
    <m/>
    <x v="0"/>
    <m/>
    <x v="0"/>
  </r>
  <r>
    <s v="FRA26138062Q3 2020EUR"/>
    <x v="4"/>
    <n v="52395"/>
    <s v="BLANCHISSERIE BOISSET"/>
    <n v="26138062"/>
    <s v="Q3 2020"/>
    <s v="EUR"/>
    <n v="13413.8"/>
    <n v="13413.7971"/>
    <n v="2.8999999994994102E-3"/>
    <n v="13413.8"/>
    <n v="0"/>
    <x v="0"/>
    <m/>
    <m/>
    <m/>
    <m/>
    <s v="none"/>
    <m/>
    <m/>
    <m/>
    <x v="0"/>
    <m/>
    <x v="0"/>
  </r>
  <r>
    <s v="FRA26138062Q4 2020EUR"/>
    <x v="4"/>
    <n v="52395"/>
    <s v="BLANCHISSERIE BOISSET"/>
    <n v="26138062"/>
    <s v="Q4 2020"/>
    <s v="EUR"/>
    <n v="5571.65"/>
    <n v="5571.65"/>
    <n v="0"/>
    <n v="5571.65"/>
    <n v="0"/>
    <x v="0"/>
    <m/>
    <m/>
    <m/>
    <m/>
    <s v="none"/>
    <m/>
    <m/>
    <m/>
    <x v="0"/>
    <m/>
    <x v="0"/>
  </r>
  <r>
    <s v="FRA2150374607Q2 2020EUR"/>
    <x v="4"/>
    <n v="52767"/>
    <s v="G.S.D.I"/>
    <n v="2150374607"/>
    <s v="Q2 2020"/>
    <s v="EUR"/>
    <n v="1188"/>
    <n v="1188"/>
    <n v="0"/>
    <n v="1188"/>
    <n v="0"/>
    <x v="0"/>
    <m/>
    <m/>
    <m/>
    <m/>
    <s v="none"/>
    <m/>
    <m/>
    <m/>
    <x v="0"/>
    <m/>
    <x v="0"/>
  </r>
  <r>
    <s v="FRA2150374607Q4 2020EUR"/>
    <x v="4"/>
    <n v="52767"/>
    <s v="G.S.D.I"/>
    <n v="2150374607"/>
    <s v="Q4 2020"/>
    <s v="EUR"/>
    <n v="2539.98"/>
    <n v="2539.9823999999999"/>
    <n v="-2.3999999998522898E-3"/>
    <n v="2539.98"/>
    <n v="0"/>
    <x v="0"/>
    <m/>
    <m/>
    <m/>
    <m/>
    <s v="none"/>
    <m/>
    <m/>
    <m/>
    <x v="0"/>
    <m/>
    <x v="0"/>
  </r>
  <r>
    <s v="FRA29280017Q1 2020EUR"/>
    <x v="4"/>
    <n v="52797"/>
    <s v="ADV"/>
    <n v="29280017"/>
    <s v="Q1 2020"/>
    <s v="EUR"/>
    <n v="24145.89"/>
    <n v="24145.881300000001"/>
    <n v="8.6999999984982406E-3"/>
    <n v="24145.89"/>
    <n v="0"/>
    <x v="0"/>
    <m/>
    <m/>
    <m/>
    <m/>
    <s v="none"/>
    <m/>
    <m/>
    <m/>
    <x v="0"/>
    <m/>
    <x v="0"/>
  </r>
  <r>
    <s v="FRA29280017Q2 2020EUR"/>
    <x v="4"/>
    <n v="52797"/>
    <s v="ADV"/>
    <n v="29280017"/>
    <s v="Q2 2020"/>
    <s v="EUR"/>
    <n v="3162.75"/>
    <n v="3162.7368000000001"/>
    <n v="1.31999999998697E-2"/>
    <n v="3162.75"/>
    <n v="0"/>
    <x v="0"/>
    <m/>
    <m/>
    <m/>
    <m/>
    <s v="none"/>
    <m/>
    <m/>
    <m/>
    <x v="0"/>
    <m/>
    <x v="0"/>
  </r>
  <r>
    <s v="FRA29280017Q3 2020EUR"/>
    <x v="4"/>
    <n v="52797"/>
    <s v="ADV"/>
    <n v="29280017"/>
    <s v="Q3 2020"/>
    <s v="EUR"/>
    <n v="4440.99"/>
    <n v="4440.9960000000001"/>
    <n v="-6.0000000003128601E-3"/>
    <n v="4440.99"/>
    <n v="0"/>
    <x v="0"/>
    <m/>
    <m/>
    <m/>
    <m/>
    <s v="none"/>
    <m/>
    <m/>
    <m/>
    <x v="0"/>
    <m/>
    <x v="0"/>
  </r>
  <r>
    <s v="FRA29280017Q4 2020EUR"/>
    <x v="4"/>
    <n v="52797"/>
    <s v="ADV"/>
    <n v="29280017"/>
    <s v="Q4 2020"/>
    <s v="EUR"/>
    <n v="4352.9399999999996"/>
    <n v="4352.9457000000002"/>
    <n v="-5.7000000006155399E-3"/>
    <n v="4352.9399999999996"/>
    <n v="0"/>
    <x v="0"/>
    <m/>
    <m/>
    <m/>
    <m/>
    <s v="none"/>
    <m/>
    <m/>
    <m/>
    <x v="0"/>
    <m/>
    <x v="0"/>
  </r>
  <r>
    <s v="FRAFR4GP1085Y 2020EUR"/>
    <x v="4"/>
    <n v="52824"/>
    <s v="LMC GOURMET"/>
    <s v="FR4GP1085"/>
    <s v="Y 2020"/>
    <s v="EUR"/>
    <n v="3072.84"/>
    <n v="3072.8398999999999"/>
    <n v="1.00000000202271E-4"/>
    <n v="3072.84"/>
    <n v="0"/>
    <x v="0"/>
    <m/>
    <m/>
    <m/>
    <m/>
    <s v="none"/>
    <m/>
    <m/>
    <m/>
    <x v="0"/>
    <m/>
    <x v="0"/>
  </r>
  <r>
    <s v="FRA2130542722Q1 2020EUR"/>
    <x v="4"/>
    <n v="52900"/>
    <s v="ENTREPRISE GENERALE DE MACONNERIE FREDERIC DIAS"/>
    <n v="2130542722"/>
    <s v="Q1 2020"/>
    <s v="EUR"/>
    <n v="3701.76"/>
    <n v="3701.76"/>
    <n v="0"/>
    <n v="3701.76"/>
    <n v="0"/>
    <x v="0"/>
    <m/>
    <m/>
    <m/>
    <m/>
    <s v="none"/>
    <m/>
    <m/>
    <m/>
    <x v="0"/>
    <m/>
    <x v="0"/>
  </r>
  <r>
    <s v="FRA2130542722Q2 2020EUR"/>
    <x v="4"/>
    <n v="52900"/>
    <s v="ENTREPRISE GENERALE DE MACONNERIE FREDERIC DIAS"/>
    <n v="2130542722"/>
    <s v="Q2 2020"/>
    <s v="EUR"/>
    <n v="698.55"/>
    <n v="698.55"/>
    <n v="0"/>
    <n v="698.55"/>
    <n v="0"/>
    <x v="0"/>
    <m/>
    <m/>
    <m/>
    <m/>
    <s v="none"/>
    <m/>
    <m/>
    <m/>
    <x v="0"/>
    <m/>
    <x v="0"/>
  </r>
  <r>
    <s v="FRA2130542722Q3 2020EUR"/>
    <x v="4"/>
    <n v="52900"/>
    <s v="ENTREPRISE GENERALE DE MACONNERIE FREDERIC DIAS"/>
    <n v="2130542722"/>
    <s v="Q3 2020"/>
    <s v="EUR"/>
    <n v="2130.42"/>
    <n v="2130.42"/>
    <n v="0"/>
    <n v="2130.42"/>
    <n v="0"/>
    <x v="0"/>
    <m/>
    <m/>
    <m/>
    <m/>
    <s v="none"/>
    <m/>
    <m/>
    <m/>
    <x v="0"/>
    <m/>
    <x v="0"/>
  </r>
  <r>
    <s v="FRA2130542722Q4 2020EUR"/>
    <x v="4"/>
    <n v="52900"/>
    <s v="ENTREPRISE GENERALE DE MACONNERIE FREDERIC DIAS"/>
    <n v="2130542722"/>
    <s v="Q4 2020"/>
    <s v="EUR"/>
    <n v="3146.64"/>
    <n v="3146.64"/>
    <n v="0"/>
    <n v="3146.64"/>
    <n v="0"/>
    <x v="0"/>
    <m/>
    <m/>
    <m/>
    <m/>
    <s v="none"/>
    <m/>
    <m/>
    <m/>
    <x v="0"/>
    <m/>
    <x v="0"/>
  </r>
  <r>
    <s v="FRA27263042Q1 2020EUR"/>
    <x v="4"/>
    <n v="52908"/>
    <s v="LANCRY PROTECTION SECURITE (LPS)"/>
    <n v="27263042"/>
    <s v="Q1 2020"/>
    <s v="EUR"/>
    <n v="2900.6"/>
    <n v="2900.6"/>
    <n v="0"/>
    <n v="2900.6"/>
    <n v="0"/>
    <x v="0"/>
    <m/>
    <m/>
    <m/>
    <m/>
    <s v="none"/>
    <m/>
    <m/>
    <m/>
    <x v="0"/>
    <m/>
    <x v="0"/>
  </r>
  <r>
    <s v="FRA27263042Q2 2020EUR"/>
    <x v="4"/>
    <n v="52908"/>
    <s v="LANCRY PROTECTION SECURITE (LPS)"/>
    <n v="27263042"/>
    <s v="Q2 2020"/>
    <s v="EUR"/>
    <n v="2688.98"/>
    <n v="2688.9888000000001"/>
    <n v="-8.8000000000647508E-3"/>
    <n v="2688.98"/>
    <n v="0"/>
    <x v="0"/>
    <m/>
    <m/>
    <m/>
    <m/>
    <s v="none"/>
    <m/>
    <m/>
    <m/>
    <x v="0"/>
    <m/>
    <x v="0"/>
  </r>
  <r>
    <s v="FRA27263042Q3 2020EUR"/>
    <x v="4"/>
    <n v="52908"/>
    <s v="LANCRY PROTECTION SECURITE (LPS)"/>
    <n v="27263042"/>
    <s v="Q3 2020"/>
    <s v="EUR"/>
    <n v="-225.5"/>
    <n v="-225.5"/>
    <n v="0"/>
    <n v="-225.5"/>
    <n v="0"/>
    <x v="0"/>
    <m/>
    <m/>
    <m/>
    <m/>
    <s v="none"/>
    <m/>
    <m/>
    <m/>
    <x v="0"/>
    <m/>
    <x v="0"/>
  </r>
  <r>
    <s v="FRA27263042Q4 2020EUR"/>
    <x v="4"/>
    <n v="52908"/>
    <s v="LANCRY PROTECTION SECURITE (LPS)"/>
    <n v="27263042"/>
    <s v="Q4 2020"/>
    <s v="EUR"/>
    <n v="2729.16"/>
    <n v="2729.1561999999999"/>
    <n v="3.7999999999556102E-3"/>
    <n v="2729.16"/>
    <n v="0"/>
    <x v="0"/>
    <m/>
    <m/>
    <m/>
    <m/>
    <s v="none"/>
    <m/>
    <m/>
    <m/>
    <x v="0"/>
    <m/>
    <x v="0"/>
  </r>
  <r>
    <s v="FRAFR4GP1341Y 2020EUR"/>
    <x v="4"/>
    <n v="53183"/>
    <s v="SAVEURS CRISTAL"/>
    <s v="FR4GP1341"/>
    <s v="Y 2020"/>
    <s v="EUR"/>
    <n v="1335.8"/>
    <n v="1335.8000999999999"/>
    <n v="-9.9999999974897906E-5"/>
    <n v="1335.8"/>
    <n v="0"/>
    <x v="0"/>
    <m/>
    <m/>
    <m/>
    <m/>
    <s v="none"/>
    <m/>
    <m/>
    <m/>
    <x v="0"/>
    <m/>
    <x v="0"/>
  </r>
  <r>
    <s v="FRA2120052134Q1 2020EUR"/>
    <x v="4"/>
    <n v="53193"/>
    <s v="ADAPEI 70 /AE BLANCHISSERIE"/>
    <n v="2120052134"/>
    <s v="Q1 2020"/>
    <s v="EUR"/>
    <n v="655.78"/>
    <n v="655.77650000000006"/>
    <n v="3.4999999999172299E-3"/>
    <n v="655.78"/>
    <n v="0"/>
    <x v="0"/>
    <m/>
    <m/>
    <m/>
    <m/>
    <s v="none"/>
    <m/>
    <m/>
    <m/>
    <x v="0"/>
    <m/>
    <x v="0"/>
  </r>
  <r>
    <s v="FRA2120052134Q2 2020EUR"/>
    <x v="4"/>
    <n v="53193"/>
    <s v="ADAPEI 70 /AE BLANCHISSERIE"/>
    <n v="2120052134"/>
    <s v="Q2 2020"/>
    <s v="EUR"/>
    <n v="184.26"/>
    <n v="184.26070000000001"/>
    <n v="-7.0000000002323705E-4"/>
    <n v="184.26"/>
    <n v="0"/>
    <x v="0"/>
    <m/>
    <m/>
    <m/>
    <m/>
    <s v="none"/>
    <m/>
    <m/>
    <m/>
    <x v="0"/>
    <m/>
    <x v="0"/>
  </r>
  <r>
    <s v="FRA2120052134Q3 2020EUR"/>
    <x v="4"/>
    <n v="53193"/>
    <s v="ADAPEI 70 /AE BLANCHISSERIE"/>
    <n v="2120052134"/>
    <s v="Q3 2020"/>
    <s v="EUR"/>
    <n v="771.16"/>
    <n v="771.15499999999997"/>
    <n v="4.9999999999954499E-3"/>
    <n v="771.16"/>
    <n v="0"/>
    <x v="0"/>
    <m/>
    <m/>
    <m/>
    <m/>
    <s v="none"/>
    <m/>
    <m/>
    <m/>
    <x v="0"/>
    <m/>
    <x v="0"/>
  </r>
  <r>
    <s v="FRA2120052134Q4 2020EUR"/>
    <x v="4"/>
    <n v="53193"/>
    <s v="ADAPEI 70 /AE BLANCHISSERIE"/>
    <n v="2120052134"/>
    <s v="Q4 2020"/>
    <s v="EUR"/>
    <n v="514.26"/>
    <n v="514.25850000000003"/>
    <n v="1.4999999999645199E-3"/>
    <n v="514.26"/>
    <n v="0"/>
    <x v="0"/>
    <m/>
    <m/>
    <m/>
    <m/>
    <s v="none"/>
    <m/>
    <m/>
    <m/>
    <x v="0"/>
    <m/>
    <x v="0"/>
  </r>
  <r>
    <s v="FRA2177205329Q1 2020EUR"/>
    <x v="4"/>
    <n v="53199"/>
    <s v="GROUPE ETUDES TRAVAUX ET PILOTAGE"/>
    <n v="2177205329"/>
    <s v="Q1 2020"/>
    <s v="EUR"/>
    <n v="4427.1000000000004"/>
    <n v="4427.1000000000004"/>
    <n v="0"/>
    <n v="4427.1000000000004"/>
    <n v="0"/>
    <x v="0"/>
    <m/>
    <m/>
    <m/>
    <m/>
    <s v="none"/>
    <m/>
    <m/>
    <m/>
    <x v="0"/>
    <m/>
    <x v="0"/>
  </r>
  <r>
    <s v="FRA2177205329Q2 2020EUR"/>
    <x v="4"/>
    <n v="53199"/>
    <s v="GROUPE ETUDES TRAVAUX ET PILOTAGE"/>
    <n v="2177205329"/>
    <s v="Q2 2020"/>
    <s v="EUR"/>
    <n v="2458.8000000000002"/>
    <n v="2458.8000000000002"/>
    <n v="0"/>
    <n v="2458.8000000000002"/>
    <n v="0"/>
    <x v="0"/>
    <m/>
    <m/>
    <m/>
    <m/>
    <s v="none"/>
    <m/>
    <m/>
    <m/>
    <x v="0"/>
    <m/>
    <x v="0"/>
  </r>
  <r>
    <s v="FRA2177205329Q3 2020EUR"/>
    <x v="4"/>
    <n v="53199"/>
    <s v="GROUPE ETUDES TRAVAUX ET PILOTAGE"/>
    <n v="2177205329"/>
    <s v="Q3 2020"/>
    <s v="EUR"/>
    <n v="3365.55"/>
    <n v="3365.55"/>
    <n v="0"/>
    <n v="3365.55"/>
    <n v="0"/>
    <x v="0"/>
    <m/>
    <m/>
    <m/>
    <m/>
    <s v="none"/>
    <m/>
    <m/>
    <m/>
    <x v="0"/>
    <m/>
    <x v="0"/>
  </r>
  <r>
    <s v="FRA2177205329Q4 2020EUR"/>
    <x v="4"/>
    <n v="53199"/>
    <s v="GROUPE ETUDES TRAVAUX ET PILOTAGE"/>
    <n v="2177205329"/>
    <s v="Q4 2020"/>
    <s v="EUR"/>
    <n v="3655.2"/>
    <n v="3655.2"/>
    <n v="0"/>
    <n v="3655.2"/>
    <n v="0"/>
    <x v="0"/>
    <m/>
    <m/>
    <m/>
    <m/>
    <s v="none"/>
    <m/>
    <m/>
    <m/>
    <x v="0"/>
    <m/>
    <x v="0"/>
  </r>
  <r>
    <s v="FRA2150544042Q1 2020EUR"/>
    <x v="4"/>
    <n v="53542"/>
    <s v="CARNEIRO FRERES"/>
    <n v="2150544042"/>
    <s v="Q1 2020"/>
    <s v="EUR"/>
    <n v="7584.81"/>
    <n v="7584.8060999999998"/>
    <n v="3.90000000061263E-3"/>
    <n v="7584.81"/>
    <n v="0"/>
    <x v="0"/>
    <m/>
    <m/>
    <m/>
    <m/>
    <s v="none"/>
    <m/>
    <m/>
    <m/>
    <x v="0"/>
    <m/>
    <x v="0"/>
  </r>
  <r>
    <s v="FRA2150544042Q2 2020EUR"/>
    <x v="4"/>
    <n v="53542"/>
    <s v="CARNEIRO FRERES"/>
    <n v="2150544042"/>
    <s v="Q2 2020"/>
    <s v="EUR"/>
    <n v="1524.18"/>
    <n v="1524.18"/>
    <n v="0"/>
    <n v="1524.18"/>
    <n v="0"/>
    <x v="0"/>
    <m/>
    <m/>
    <m/>
    <m/>
    <s v="none"/>
    <m/>
    <m/>
    <m/>
    <x v="0"/>
    <m/>
    <x v="0"/>
  </r>
  <r>
    <s v="FRA2150544042Q3 2020EUR"/>
    <x v="4"/>
    <n v="53542"/>
    <s v="CARNEIRO FRERES"/>
    <n v="2150544042"/>
    <s v="Q3 2020"/>
    <s v="EUR"/>
    <n v="4172.17"/>
    <n v="4172.1671999999999"/>
    <n v="2.8000000002066298E-3"/>
    <n v="4172.17"/>
    <n v="0"/>
    <x v="0"/>
    <m/>
    <m/>
    <m/>
    <m/>
    <s v="none"/>
    <m/>
    <m/>
    <m/>
    <x v="0"/>
    <m/>
    <x v="0"/>
  </r>
  <r>
    <s v="FRA2150544042Q4 2020EUR"/>
    <x v="4"/>
    <n v="53542"/>
    <s v="CARNEIRO FRERES"/>
    <n v="2150544042"/>
    <s v="Q4 2020"/>
    <s v="EUR"/>
    <n v="3109.81"/>
    <n v="3109.8108000000002"/>
    <n v="-8.0000000025393005E-4"/>
    <n v="3109.81"/>
    <n v="0"/>
    <x v="0"/>
    <m/>
    <m/>
    <m/>
    <m/>
    <s v="none"/>
    <m/>
    <m/>
    <m/>
    <x v="0"/>
    <m/>
    <x v="0"/>
  </r>
  <r>
    <s v="FRAFR4GP1058Y 2020EUR"/>
    <x v="4"/>
    <n v="53570"/>
    <s v="FRIAL"/>
    <s v="FR4GP1058"/>
    <s v="Y 2020"/>
    <s v="EUR"/>
    <n v="4402.55"/>
    <n v="4402.5499"/>
    <n v="1.00000000202271E-4"/>
    <n v="4402.55"/>
    <n v="0"/>
    <x v="0"/>
    <m/>
    <m/>
    <m/>
    <m/>
    <s v="none"/>
    <m/>
    <m/>
    <m/>
    <x v="0"/>
    <m/>
    <x v="0"/>
  </r>
  <r>
    <s v="FRA26113076Q1 2020EUR"/>
    <x v="4"/>
    <n v="53580"/>
    <s v="LAGARDE ET MEREGNANI SAS"/>
    <n v="26113076"/>
    <s v="Q1 2020"/>
    <s v="EUR"/>
    <n v="60274.38"/>
    <n v="60274.38"/>
    <n v="0"/>
    <n v="60274.38"/>
    <n v="0"/>
    <x v="0"/>
    <m/>
    <m/>
    <m/>
    <m/>
    <s v="none"/>
    <m/>
    <m/>
    <m/>
    <x v="0"/>
    <m/>
    <x v="0"/>
  </r>
  <r>
    <s v="FRA26113076Q3 2020EUR"/>
    <x v="4"/>
    <n v="53580"/>
    <s v="LAGARDE ET MEREGNANI SAS"/>
    <n v="26113076"/>
    <s v="Q3 2020"/>
    <s v="EUR"/>
    <n v="14020.86"/>
    <n v="14020.86"/>
    <n v="0"/>
    <n v="14020.86"/>
    <n v="0"/>
    <x v="0"/>
    <m/>
    <m/>
    <m/>
    <m/>
    <s v="none"/>
    <m/>
    <m/>
    <m/>
    <x v="0"/>
    <m/>
    <x v="0"/>
  </r>
  <r>
    <s v="FRA26113076Q4 2020EUR"/>
    <x v="4"/>
    <n v="53580"/>
    <s v="LAGARDE ET MEREGNANI SAS"/>
    <n v="26113076"/>
    <s v="Q4 2020"/>
    <s v="EUR"/>
    <n v="12039.06"/>
    <n v="12039.06"/>
    <n v="0"/>
    <n v="12039.06"/>
    <n v="0"/>
    <x v="0"/>
    <m/>
    <m/>
    <m/>
    <m/>
    <s v="none"/>
    <m/>
    <m/>
    <m/>
    <x v="0"/>
    <m/>
    <x v="0"/>
  </r>
  <r>
    <s v="FRA1557018Q1 2020EUR"/>
    <x v="4"/>
    <n v="53581"/>
    <s v="FB SOLUTION"/>
    <n v="1557018"/>
    <s v="Q1 2020"/>
    <s v="EUR"/>
    <n v="6242.78"/>
    <n v="6242.7757000000001"/>
    <n v="4.2999999996027301E-3"/>
    <n v="6242.78"/>
    <n v="0"/>
    <x v="0"/>
    <m/>
    <m/>
    <m/>
    <m/>
    <s v="none"/>
    <m/>
    <m/>
    <m/>
    <x v="0"/>
    <m/>
    <x v="0"/>
  </r>
  <r>
    <s v="FRA1557018Q2 2020EUR"/>
    <x v="4"/>
    <n v="53581"/>
    <s v="FB SOLUTION"/>
    <n v="1557018"/>
    <s v="Q2 2020"/>
    <s v="EUR"/>
    <n v="211.03"/>
    <n v="211.029"/>
    <n v="1.0000000000047701E-3"/>
    <n v="211.03"/>
    <n v="0"/>
    <x v="0"/>
    <m/>
    <m/>
    <m/>
    <m/>
    <s v="none"/>
    <m/>
    <m/>
    <m/>
    <x v="0"/>
    <m/>
    <x v="0"/>
  </r>
  <r>
    <s v="FRA1557018Q3 2020EUR"/>
    <x v="4"/>
    <n v="53581"/>
    <s v="FB SOLUTION"/>
    <n v="1557018"/>
    <s v="Q3 2020"/>
    <s v="EUR"/>
    <n v="376.18"/>
    <n v="376.17720000000003"/>
    <n v="2.7999999999792601E-3"/>
    <n v="376.18"/>
    <n v="0"/>
    <x v="0"/>
    <m/>
    <m/>
    <m/>
    <m/>
    <s v="none"/>
    <m/>
    <m/>
    <m/>
    <x v="0"/>
    <m/>
    <x v="0"/>
  </r>
  <r>
    <s v="FRA1557018Q4 2020EUR"/>
    <x v="4"/>
    <n v="53581"/>
    <s v="FB SOLUTION"/>
    <n v="1557018"/>
    <s v="Q4 2020"/>
    <s v="EUR"/>
    <n v="245.38"/>
    <n v="245.3759"/>
    <n v="4.0999999999939904E-3"/>
    <n v="245.38"/>
    <n v="0"/>
    <x v="0"/>
    <m/>
    <m/>
    <m/>
    <m/>
    <s v="none"/>
    <m/>
    <m/>
    <m/>
    <x v="0"/>
    <m/>
    <x v="0"/>
  </r>
  <r>
    <s v="FRAFR4GP1655Y 2020EUR"/>
    <x v="4"/>
    <n v="53581"/>
    <s v="FB SOLUTION"/>
    <s v="FR4GP1655"/>
    <s v="Y 2020"/>
    <s v="EUR"/>
    <n v="4356.1000000000004"/>
    <n v="4356.1026000000002"/>
    <n v="-2.59999999980209E-3"/>
    <n v="4356.1000000000004"/>
    <n v="0"/>
    <x v="0"/>
    <m/>
    <m/>
    <m/>
    <m/>
    <s v="none"/>
    <m/>
    <m/>
    <m/>
    <x v="0"/>
    <m/>
    <x v="0"/>
  </r>
  <r>
    <s v="FRA1130142885Q1 2020EUR"/>
    <x v="4"/>
    <n v="53611"/>
    <s v="LE DELAS"/>
    <n v="1130142885"/>
    <s v="Q1 2020"/>
    <s v="EUR"/>
    <n v="1679.45"/>
    <n v="1679.45"/>
    <n v="0"/>
    <n v="1679.45"/>
    <n v="0"/>
    <x v="0"/>
    <m/>
    <m/>
    <m/>
    <m/>
    <s v="none"/>
    <m/>
    <m/>
    <m/>
    <x v="0"/>
    <m/>
    <x v="0"/>
  </r>
  <r>
    <s v="FRA1130142885Q2 2020EUR"/>
    <x v="4"/>
    <n v="53611"/>
    <s v="LE DELAS"/>
    <n v="1130142885"/>
    <s v="Q2 2020"/>
    <s v="EUR"/>
    <n v="5895.4"/>
    <n v="5895.4"/>
    <n v="0"/>
    <n v="5895.4"/>
    <n v="0"/>
    <x v="0"/>
    <m/>
    <m/>
    <m/>
    <m/>
    <s v="none"/>
    <m/>
    <m/>
    <m/>
    <x v="0"/>
    <m/>
    <x v="0"/>
  </r>
  <r>
    <s v="FRA1130142885Q3 2020EUR"/>
    <x v="4"/>
    <n v="53611"/>
    <s v="LE DELAS"/>
    <n v="1130142885"/>
    <s v="Q3 2020"/>
    <s v="EUR"/>
    <n v="2906.35"/>
    <n v="2906.35"/>
    <n v="0"/>
    <n v="2906.35"/>
    <n v="0"/>
    <x v="0"/>
    <m/>
    <m/>
    <m/>
    <m/>
    <s v="none"/>
    <m/>
    <m/>
    <m/>
    <x v="0"/>
    <m/>
    <x v="0"/>
  </r>
  <r>
    <s v="FRA1130142885Q4 2020EUR"/>
    <x v="4"/>
    <n v="53611"/>
    <s v="LE DELAS"/>
    <n v="1130142885"/>
    <s v="Q4 2020"/>
    <s v="EUR"/>
    <n v="2008.3"/>
    <n v="2008.3"/>
    <n v="0"/>
    <n v="2008.3"/>
    <n v="0"/>
    <x v="0"/>
    <m/>
    <m/>
    <m/>
    <m/>
    <s v="none"/>
    <m/>
    <m/>
    <m/>
    <x v="0"/>
    <m/>
    <x v="0"/>
  </r>
  <r>
    <s v="FRA211761473Q1 2020EUR"/>
    <x v="4"/>
    <n v="53627"/>
    <s v="BOUYGUES ENERGIES &amp; SERVICES FM FRANCE - UC548X"/>
    <n v="211761473"/>
    <s v="Q1 2020"/>
    <s v="EUR"/>
    <n v="139.93"/>
    <n v="139.9254"/>
    <n v="4.6000000000105904E-3"/>
    <n v="139.93"/>
    <n v="0"/>
    <x v="0"/>
    <m/>
    <m/>
    <m/>
    <m/>
    <s v="none"/>
    <m/>
    <m/>
    <m/>
    <x v="0"/>
    <m/>
    <x v="0"/>
  </r>
  <r>
    <s v="FRA211761473Q2 2020EUR"/>
    <x v="4"/>
    <n v="53627"/>
    <s v="BOUYGUES ENERGIES &amp; SERVICES FM FRANCE - UC548X"/>
    <n v="211761473"/>
    <s v="Q2 2020"/>
    <s v="EUR"/>
    <n v="139.93"/>
    <n v="139.9254"/>
    <n v="4.6000000000105904E-3"/>
    <n v="139.93"/>
    <n v="0"/>
    <x v="0"/>
    <m/>
    <m/>
    <m/>
    <m/>
    <s v="none"/>
    <m/>
    <m/>
    <m/>
    <x v="0"/>
    <m/>
    <x v="0"/>
  </r>
  <r>
    <s v="FRA211761473Q3 2020EUR"/>
    <x v="4"/>
    <n v="53627"/>
    <s v="BOUYGUES ENERGIES &amp; SERVICES FM FRANCE - UC548X"/>
    <n v="211761473"/>
    <s v="Q3 2020"/>
    <s v="EUR"/>
    <n v="139.93"/>
    <n v="139.9254"/>
    <n v="4.6000000000105904E-3"/>
    <n v="139.93"/>
    <n v="0"/>
    <x v="0"/>
    <m/>
    <m/>
    <m/>
    <m/>
    <s v="none"/>
    <m/>
    <m/>
    <m/>
    <x v="0"/>
    <m/>
    <x v="0"/>
  </r>
  <r>
    <s v="FRA1110111484Q1 2020EUR"/>
    <x v="4"/>
    <n v="53810"/>
    <s v="BERGAM'S"/>
    <n v="1110111484"/>
    <s v="Q1 2020"/>
    <s v="EUR"/>
    <n v="8934.2199999999993"/>
    <n v="8934.2235999999994"/>
    <n v="-3.5999999981868301E-3"/>
    <n v="8934.2199999999993"/>
    <n v="0"/>
    <x v="0"/>
    <m/>
    <m/>
    <m/>
    <m/>
    <s v="none"/>
    <m/>
    <m/>
    <m/>
    <x v="0"/>
    <m/>
    <x v="0"/>
  </r>
  <r>
    <s v="FRA1110111484Q2 2020EUR"/>
    <x v="4"/>
    <n v="53810"/>
    <s v="BERGAM'S"/>
    <n v="1110111484"/>
    <s v="Q2 2020"/>
    <s v="EUR"/>
    <n v="1352.08"/>
    <n v="1352.0812000000001"/>
    <n v="-1.2000000001535201E-3"/>
    <n v="1352.08"/>
    <n v="0"/>
    <x v="0"/>
    <m/>
    <m/>
    <m/>
    <m/>
    <s v="none"/>
    <m/>
    <m/>
    <m/>
    <x v="0"/>
    <m/>
    <x v="0"/>
  </r>
  <r>
    <s v="FRA1110111484Q3 2020EUR"/>
    <x v="4"/>
    <n v="53810"/>
    <s v="BERGAM'S"/>
    <n v="1110111484"/>
    <s v="Q3 2020"/>
    <s v="EUR"/>
    <n v="4865.84"/>
    <n v="4865.8371999999999"/>
    <n v="2.8000000002066298E-3"/>
    <n v="4865.84"/>
    <n v="0"/>
    <x v="0"/>
    <m/>
    <m/>
    <m/>
    <m/>
    <s v="none"/>
    <m/>
    <m/>
    <m/>
    <x v="0"/>
    <m/>
    <x v="0"/>
  </r>
  <r>
    <s v="FRA1110111484Q4 2020EUR"/>
    <x v="4"/>
    <n v="53810"/>
    <s v="BERGAM'S"/>
    <n v="1110111484"/>
    <s v="Q4 2020"/>
    <s v="EUR"/>
    <n v="3991.34"/>
    <n v="3991.3416000000002"/>
    <n v="-1.6000000000531099E-3"/>
    <n v="3991.34"/>
    <n v="0"/>
    <x v="0"/>
    <m/>
    <m/>
    <m/>
    <m/>
    <s v="none"/>
    <m/>
    <m/>
    <m/>
    <x v="0"/>
    <m/>
    <x v="0"/>
  </r>
  <r>
    <s v="FRA2120721971Q1 2020EUR"/>
    <x v="4"/>
    <n v="53896"/>
    <s v="BTP MANAGEMENT"/>
    <n v="2120721971"/>
    <s v="Q1 2020"/>
    <s v="EUR"/>
    <n v="750"/>
    <n v="750"/>
    <n v="0"/>
    <n v="750"/>
    <n v="0"/>
    <x v="0"/>
    <m/>
    <m/>
    <m/>
    <m/>
    <s v="none"/>
    <m/>
    <m/>
    <m/>
    <x v="0"/>
    <m/>
    <x v="0"/>
  </r>
  <r>
    <s v="FRA2120721971Q3 2020EUR"/>
    <x v="4"/>
    <n v="53896"/>
    <s v="BTP MANAGEMENT"/>
    <n v="2120721971"/>
    <s v="Q3 2020"/>
    <s v="EUR"/>
    <n v="99"/>
    <n v="99"/>
    <n v="0"/>
    <n v="99"/>
    <n v="0"/>
    <x v="0"/>
    <m/>
    <m/>
    <m/>
    <m/>
    <s v="none"/>
    <m/>
    <m/>
    <m/>
    <x v="0"/>
    <m/>
    <x v="0"/>
  </r>
  <r>
    <s v="FRA2120721971Q4 2020EUR"/>
    <x v="4"/>
    <n v="53896"/>
    <s v="BTP MANAGEMENT"/>
    <n v="2120721971"/>
    <s v="Q4 2020"/>
    <s v="EUR"/>
    <n v="397.5"/>
    <n v="397.5"/>
    <n v="0"/>
    <n v="397.5"/>
    <n v="0"/>
    <x v="0"/>
    <m/>
    <m/>
    <m/>
    <m/>
    <s v="none"/>
    <m/>
    <m/>
    <m/>
    <x v="0"/>
    <m/>
    <x v="0"/>
  </r>
  <r>
    <s v="FRA2196406475 MAINTENANCEQ1 2020EUR"/>
    <x v="4"/>
    <n v="53927"/>
    <s v="DETECT PRO SECURITE"/>
    <s v="2196406475 MAINTENANCE"/>
    <s v="Q1 2020"/>
    <s v="EUR"/>
    <n v="717.72"/>
    <n v="717.72199999999998"/>
    <n v="-1.9999999999527002E-3"/>
    <n v="717.72"/>
    <n v="0"/>
    <x v="0"/>
    <m/>
    <m/>
    <m/>
    <m/>
    <s v="none"/>
    <m/>
    <m/>
    <m/>
    <x v="0"/>
    <m/>
    <x v="0"/>
  </r>
  <r>
    <s v="FRA2196406475 MAINTENANCEQ2 2020EUR"/>
    <x v="4"/>
    <n v="53927"/>
    <s v="DETECT PRO SECURITE"/>
    <s v="2196406475 MAINTENANCE"/>
    <s v="Q2 2020"/>
    <s v="EUR"/>
    <n v="647.63"/>
    <n v="647.62519999999995"/>
    <n v="4.8000000000456497E-3"/>
    <n v="647.63"/>
    <n v="0"/>
    <x v="0"/>
    <m/>
    <m/>
    <m/>
    <m/>
    <s v="none"/>
    <m/>
    <m/>
    <m/>
    <x v="0"/>
    <m/>
    <x v="0"/>
  </r>
  <r>
    <s v="FRA2196406475 MAINTENANCEQ3 2020EUR"/>
    <x v="4"/>
    <n v="53927"/>
    <s v="DETECT PRO SECURITE"/>
    <s v="2196406475 MAINTENANCE"/>
    <s v="Q3 2020"/>
    <s v="EUR"/>
    <n v="1134.2"/>
    <n v="1134.1976"/>
    <n v="2.40000000007967E-3"/>
    <n v="1134.2"/>
    <n v="0"/>
    <x v="0"/>
    <m/>
    <m/>
    <m/>
    <m/>
    <s v="none"/>
    <m/>
    <m/>
    <m/>
    <x v="0"/>
    <m/>
    <x v="0"/>
  </r>
  <r>
    <s v="FRA2196406475 MAINTENANCEQ4 2020EUR"/>
    <x v="4"/>
    <n v="53927"/>
    <s v="DETECT PRO SECURITE"/>
    <s v="2196406475 MAINTENANCE"/>
    <s v="Q4 2020"/>
    <s v="EUR"/>
    <n v="596.09"/>
    <n v="596.09"/>
    <n v="0"/>
    <n v="596.09"/>
    <n v="0"/>
    <x v="0"/>
    <m/>
    <m/>
    <m/>
    <m/>
    <s v="none"/>
    <m/>
    <m/>
    <m/>
    <x v="0"/>
    <m/>
    <x v="0"/>
  </r>
  <r>
    <s v="FRA2196406476 TRAVAUXQ1 2020EUR"/>
    <x v="4"/>
    <n v="53927"/>
    <s v="DETECT PRO SECURITE"/>
    <s v="2196406476 TRAVAUX"/>
    <s v="Q1 2020"/>
    <s v="EUR"/>
    <n v="266"/>
    <n v="266"/>
    <n v="0"/>
    <n v="266"/>
    <n v="0"/>
    <x v="0"/>
    <m/>
    <m/>
    <m/>
    <m/>
    <s v="none"/>
    <m/>
    <m/>
    <m/>
    <x v="0"/>
    <m/>
    <x v="0"/>
  </r>
  <r>
    <s v="FRA2196406476 TRAVAUXQ3 2020EUR"/>
    <x v="4"/>
    <n v="53927"/>
    <s v="DETECT PRO SECURITE"/>
    <s v="2196406476 TRAVAUX"/>
    <s v="Q3 2020"/>
    <s v="EUR"/>
    <n v="954.53"/>
    <n v="954.53120000000001"/>
    <n v="-1.20000000003983E-3"/>
    <n v="954.53"/>
    <n v="0"/>
    <x v="0"/>
    <m/>
    <m/>
    <m/>
    <m/>
    <s v="none"/>
    <m/>
    <m/>
    <m/>
    <x v="0"/>
    <m/>
    <x v="0"/>
  </r>
  <r>
    <s v="FRA2196406476 TRAVAUXQ4 2020EUR"/>
    <x v="4"/>
    <n v="53927"/>
    <s v="DETECT PRO SECURITE"/>
    <s v="2196406476 TRAVAUX"/>
    <s v="Q4 2020"/>
    <s v="EUR"/>
    <n v="788.28"/>
    <n v="788.28240000000005"/>
    <n v="-2.40000000007967E-3"/>
    <n v="788.28"/>
    <n v="0"/>
    <x v="0"/>
    <m/>
    <m/>
    <m/>
    <m/>
    <s v="none"/>
    <s v="Produit"/>
    <m/>
    <m/>
    <x v="0"/>
    <m/>
    <x v="0"/>
  </r>
  <r>
    <s v="FRA27263095Q1 2020EUR"/>
    <x v="4"/>
    <n v="53989"/>
    <s v="AARON PROTECTION SECURITE (A.P.S)"/>
    <n v="27263095"/>
    <s v="Q1 2020"/>
    <s v="EUR"/>
    <n v="16269.48"/>
    <n v="16269.4882"/>
    <n v="-8.2000000002153597E-3"/>
    <n v="16269.48"/>
    <n v="0"/>
    <x v="0"/>
    <m/>
    <m/>
    <m/>
    <m/>
    <s v="none"/>
    <m/>
    <m/>
    <m/>
    <x v="0"/>
    <m/>
    <x v="0"/>
  </r>
  <r>
    <s v="FRA27263095Q2 2020EUR"/>
    <x v="4"/>
    <n v="53989"/>
    <s v="AARON PROTECTION SECURITE (A.P.S)"/>
    <n v="27263095"/>
    <s v="Q2 2020"/>
    <s v="EUR"/>
    <n v="16730.28"/>
    <n v="16730.2886"/>
    <n v="-8.6000000010244496E-3"/>
    <n v="16730.28"/>
    <n v="0"/>
    <x v="0"/>
    <m/>
    <m/>
    <m/>
    <m/>
    <s v="none"/>
    <m/>
    <m/>
    <m/>
    <x v="0"/>
    <m/>
    <x v="0"/>
  </r>
  <r>
    <s v="FRA27263095Q3 2020EUR"/>
    <x v="4"/>
    <n v="53989"/>
    <s v="AARON PROTECTION SECURITE (A.P.S)"/>
    <n v="27263095"/>
    <s v="Q3 2020"/>
    <s v="EUR"/>
    <n v="13047.5"/>
    <n v="13047.509400000001"/>
    <n v="-9.4000000008236297E-3"/>
    <n v="13047.5"/>
    <n v="0"/>
    <x v="0"/>
    <m/>
    <m/>
    <m/>
    <m/>
    <s v="none"/>
    <m/>
    <m/>
    <m/>
    <x v="0"/>
    <m/>
    <x v="0"/>
  </r>
  <r>
    <s v="FRA27263095Q4 2020EUR"/>
    <x v="4"/>
    <n v="53989"/>
    <s v="AARON PROTECTION SECURITE (A.P.S)"/>
    <n v="27263095"/>
    <s v="Q4 2020"/>
    <s v="EUR"/>
    <n v="14145.44"/>
    <n v="14145.441800000001"/>
    <n v="-1.8000000000029099E-3"/>
    <n v="14145.44"/>
    <n v="0"/>
    <x v="0"/>
    <m/>
    <m/>
    <m/>
    <m/>
    <s v="none"/>
    <m/>
    <m/>
    <m/>
    <x v="0"/>
    <m/>
    <x v="0"/>
  </r>
  <r>
    <s v="FRA2203606654Q1 2020EUR"/>
    <x v="4"/>
    <n v="54224"/>
    <s v="SAPS (SERVICE ACCUEIL PREVENTION SECURITE PRIVEE)"/>
    <n v="2203606654"/>
    <s v="Q1 2020"/>
    <s v="EUR"/>
    <n v="353.22"/>
    <n v="353.22"/>
    <n v="0"/>
    <n v="353.22"/>
    <n v="0"/>
    <x v="0"/>
    <m/>
    <m/>
    <m/>
    <m/>
    <s v="none"/>
    <m/>
    <m/>
    <m/>
    <x v="0"/>
    <m/>
    <x v="0"/>
  </r>
  <r>
    <s v="FRA2203606654Q2 2020EUR"/>
    <x v="4"/>
    <n v="54224"/>
    <s v="SAPS (SERVICE ACCUEIL PREVENTION SECURITE PRIVEE)"/>
    <n v="2203606654"/>
    <s v="Q2 2020"/>
    <s v="EUR"/>
    <n v="795.74"/>
    <n v="795.74"/>
    <n v="0"/>
    <n v="795.74"/>
    <n v="0"/>
    <x v="0"/>
    <m/>
    <m/>
    <m/>
    <m/>
    <s v="none"/>
    <m/>
    <m/>
    <m/>
    <x v="0"/>
    <m/>
    <x v="0"/>
  </r>
  <r>
    <s v="FRA2203606654Q3 2020EUR"/>
    <x v="4"/>
    <n v="54224"/>
    <s v="SAPS (SERVICE ACCUEIL PREVENTION SECURITE PRIVEE)"/>
    <n v="2203606654"/>
    <s v="Q3 2020"/>
    <s v="EUR"/>
    <n v="426.23"/>
    <n v="426.22579999999999"/>
    <n v="4.20000000002573E-3"/>
    <n v="426.23"/>
    <n v="0"/>
    <x v="0"/>
    <m/>
    <m/>
    <m/>
    <m/>
    <s v="none"/>
    <m/>
    <m/>
    <m/>
    <x v="0"/>
    <m/>
    <x v="0"/>
  </r>
  <r>
    <s v="FRA2203606654Q4 2020EUR"/>
    <x v="4"/>
    <n v="54224"/>
    <s v="SAPS (SERVICE ACCUEIL PREVENTION SECURITE PRIVEE)"/>
    <n v="2203606654"/>
    <s v="Q4 2020"/>
    <s v="EUR"/>
    <n v="430.18"/>
    <n v="430.18"/>
    <n v="0"/>
    <n v="430.18"/>
    <n v="0"/>
    <x v="0"/>
    <m/>
    <m/>
    <m/>
    <m/>
    <s v="none"/>
    <m/>
    <m/>
    <m/>
    <x v="0"/>
    <m/>
    <x v="0"/>
  </r>
  <r>
    <s v="FRA29280038Q1 2020EUR"/>
    <x v="4"/>
    <n v="54365"/>
    <s v="ACELEC"/>
    <n v="29280038"/>
    <s v="Q1 2020"/>
    <s v="EUR"/>
    <n v="18749.490000000002"/>
    <n v="18749.499599999999"/>
    <n v="-9.5999999975901994E-3"/>
    <n v="18749.490000000002"/>
    <n v="0"/>
    <x v="0"/>
    <m/>
    <m/>
    <m/>
    <m/>
    <s v="none"/>
    <m/>
    <m/>
    <m/>
    <x v="0"/>
    <m/>
    <x v="0"/>
  </r>
  <r>
    <s v="FRA29280038Q2 2020EUR"/>
    <x v="4"/>
    <n v="54365"/>
    <s v="ACELEC"/>
    <n v="29280038"/>
    <s v="Q2 2020"/>
    <s v="EUR"/>
    <n v="7767.15"/>
    <n v="7767.1460999999999"/>
    <n v="3.8999999997031401E-3"/>
    <n v="7767.15"/>
    <n v="0"/>
    <x v="0"/>
    <m/>
    <m/>
    <m/>
    <m/>
    <s v="none"/>
    <m/>
    <m/>
    <m/>
    <x v="0"/>
    <m/>
    <x v="0"/>
  </r>
  <r>
    <s v="FRA29280038Q3 2020EUR"/>
    <x v="4"/>
    <n v="54365"/>
    <s v="ACELEC"/>
    <n v="29280038"/>
    <s v="Q3 2020"/>
    <s v="EUR"/>
    <n v="1883.28"/>
    <n v="1883.2892999999999"/>
    <n v="-9.2999999999392405E-3"/>
    <n v="1883.28"/>
    <n v="0"/>
    <x v="0"/>
    <m/>
    <m/>
    <m/>
    <m/>
    <s v="none"/>
    <m/>
    <m/>
    <m/>
    <x v="0"/>
    <m/>
    <x v="0"/>
  </r>
  <r>
    <s v="FRA29280038Q4 2020EUR"/>
    <x v="4"/>
    <n v="54365"/>
    <s v="ACELEC"/>
    <n v="29280038"/>
    <s v="Q4 2020"/>
    <s v="EUR"/>
    <n v="3558.96"/>
    <n v="3558.9542999999999"/>
    <n v="5.70000000016079E-3"/>
    <n v="3558.96"/>
    <n v="0"/>
    <x v="0"/>
    <m/>
    <m/>
    <m/>
    <m/>
    <s v="none"/>
    <m/>
    <m/>
    <m/>
    <x v="0"/>
    <m/>
    <x v="0"/>
  </r>
  <r>
    <s v="FRA26089039Q1 2020EUR"/>
    <x v="4"/>
    <n v="54399"/>
    <s v="BUREAU FLORE"/>
    <n v="26089039"/>
    <s v="Q1 2020"/>
    <s v="EUR"/>
    <n v="692.7"/>
    <n v="692.7"/>
    <n v="0"/>
    <n v="692.7"/>
    <n v="0"/>
    <x v="0"/>
    <m/>
    <m/>
    <m/>
    <m/>
    <s v="none"/>
    <m/>
    <m/>
    <m/>
    <x v="0"/>
    <m/>
    <x v="0"/>
  </r>
  <r>
    <s v="FRA26089039Q2 2020EUR"/>
    <x v="4"/>
    <n v="54399"/>
    <s v="BUREAU FLORE"/>
    <n v="26089039"/>
    <s v="Q2 2020"/>
    <s v="EUR"/>
    <n v="93.16"/>
    <n v="93.161000000000001"/>
    <n v="-1.0000000000047701E-3"/>
    <n v="93.16"/>
    <n v="0"/>
    <x v="0"/>
    <m/>
    <m/>
    <m/>
    <m/>
    <s v="none"/>
    <m/>
    <m/>
    <m/>
    <x v="0"/>
    <m/>
    <x v="0"/>
  </r>
  <r>
    <s v="FRA26089039Q3 2020EUR"/>
    <x v="4"/>
    <n v="54399"/>
    <s v="BUREAU FLORE"/>
    <n v="26089039"/>
    <s v="Q3 2020"/>
    <s v="EUR"/>
    <n v="196"/>
    <n v="196"/>
    <n v="0"/>
    <n v="196"/>
    <n v="0"/>
    <x v="0"/>
    <m/>
    <m/>
    <m/>
    <m/>
    <s v="none"/>
    <m/>
    <m/>
    <m/>
    <x v="0"/>
    <m/>
    <x v="0"/>
  </r>
  <r>
    <s v="FRA26113020Q1 2020EUR"/>
    <x v="4"/>
    <n v="54595"/>
    <s v="BALAS"/>
    <n v="26113020"/>
    <s v="Q1 2020"/>
    <s v="EUR"/>
    <n v="390.8"/>
    <n v="390.7996"/>
    <n v="4.0000000001327803E-4"/>
    <n v="390.8"/>
    <n v="0"/>
    <x v="0"/>
    <m/>
    <m/>
    <m/>
    <m/>
    <s v="none"/>
    <m/>
    <m/>
    <m/>
    <x v="0"/>
    <m/>
    <x v="0"/>
  </r>
  <r>
    <s v="FRA26113020Q2 2020EUR"/>
    <x v="4"/>
    <n v="54595"/>
    <s v="BALAS"/>
    <n v="26113020"/>
    <s v="Q2 2020"/>
    <s v="EUR"/>
    <n v="498.76"/>
    <n v="498.76159999999999"/>
    <n v="-1.59999999999627E-3"/>
    <n v="498.76"/>
    <n v="0"/>
    <x v="0"/>
    <m/>
    <m/>
    <m/>
    <m/>
    <s v="none"/>
    <m/>
    <m/>
    <m/>
    <x v="0"/>
    <m/>
    <x v="0"/>
  </r>
  <r>
    <s v="FRA26113020Q3 2020EUR"/>
    <x v="4"/>
    <n v="54595"/>
    <s v="BALAS"/>
    <n v="26113020"/>
    <s v="Q3 2020"/>
    <s v="EUR"/>
    <n v="489.39"/>
    <n v="489.39060000000001"/>
    <n v="-6.0000000001991696E-4"/>
    <n v="489.39"/>
    <n v="0"/>
    <x v="0"/>
    <m/>
    <m/>
    <m/>
    <m/>
    <s v="none"/>
    <m/>
    <m/>
    <m/>
    <x v="0"/>
    <m/>
    <x v="0"/>
  </r>
  <r>
    <s v="FRA26113020Q4 2020EUR"/>
    <x v="4"/>
    <n v="54595"/>
    <s v="BALAS"/>
    <n v="26113020"/>
    <s v="Q4 2020"/>
    <s v="EUR"/>
    <n v="593.55999999999995"/>
    <n v="593.56309999999996"/>
    <n v="-3.1000000000176399E-3"/>
    <n v="593.55999999999995"/>
    <n v="0"/>
    <x v="0"/>
    <m/>
    <m/>
    <m/>
    <m/>
    <s v="none"/>
    <m/>
    <m/>
    <m/>
    <x v="0"/>
    <m/>
    <x v="0"/>
  </r>
  <r>
    <s v="FRA2150164020Q1 2020EUR"/>
    <x v="4"/>
    <n v="54618"/>
    <s v="INTEGRAL CONCEPT AUDIOVISUEL I.C.A"/>
    <n v="2150164020"/>
    <s v="Q1 2020"/>
    <s v="EUR"/>
    <n v="3899.76"/>
    <n v="3899.7642000000001"/>
    <n v="-4.1999999998551998E-3"/>
    <n v="3899.76"/>
    <n v="0"/>
    <x v="0"/>
    <m/>
    <m/>
    <m/>
    <m/>
    <s v="none"/>
    <m/>
    <m/>
    <m/>
    <x v="0"/>
    <m/>
    <x v="0"/>
  </r>
  <r>
    <s v="FRA2150164020Q2 2020EUR"/>
    <x v="4"/>
    <n v="54618"/>
    <s v="INTEGRAL CONCEPT AUDIOVISUEL I.C.A"/>
    <n v="2150164020"/>
    <s v="Q2 2020"/>
    <s v="EUR"/>
    <n v="1299.25"/>
    <n v="1299.2472"/>
    <n v="2.7999999999792601E-3"/>
    <n v="1299.25"/>
    <n v="0"/>
    <x v="0"/>
    <m/>
    <m/>
    <m/>
    <m/>
    <s v="none"/>
    <m/>
    <m/>
    <m/>
    <x v="0"/>
    <m/>
    <x v="0"/>
  </r>
  <r>
    <s v="FRA2150164020Q3 2020EUR"/>
    <x v="4"/>
    <n v="54618"/>
    <s v="INTEGRAL CONCEPT AUDIOVISUEL I.C.A"/>
    <n v="2150164020"/>
    <s v="Q3 2020"/>
    <s v="EUR"/>
    <n v="2165.35"/>
    <n v="2165.3478"/>
    <n v="2.1999999999025E-3"/>
    <n v="2165.35"/>
    <n v="0"/>
    <x v="0"/>
    <m/>
    <m/>
    <m/>
    <m/>
    <s v="none"/>
    <m/>
    <m/>
    <m/>
    <x v="0"/>
    <m/>
    <x v="0"/>
  </r>
  <r>
    <s v="FRA2150164020Q4 2020EUR"/>
    <x v="4"/>
    <n v="54618"/>
    <s v="INTEGRAL CONCEPT AUDIOVISUEL I.C.A"/>
    <n v="2150164020"/>
    <s v="Q4 2020"/>
    <s v="EUR"/>
    <n v="2487.2199999999998"/>
    <n v="2487.2157000000002"/>
    <n v="4.2999999996027301E-3"/>
    <n v="2487.2199999999998"/>
    <n v="0"/>
    <x v="0"/>
    <m/>
    <m/>
    <m/>
    <m/>
    <s v="none"/>
    <m/>
    <m/>
    <m/>
    <x v="0"/>
    <m/>
    <x v="0"/>
  </r>
  <r>
    <s v="FRA211051128Q1 2020EUR"/>
    <x v="4"/>
    <n v="54620"/>
    <s v="BTM"/>
    <n v="211051128"/>
    <s v="Q1 2020"/>
    <s v="EUR"/>
    <n v="3227.98"/>
    <n v="3227.98"/>
    <n v="0"/>
    <n v="3227.98"/>
    <n v="0"/>
    <x v="0"/>
    <m/>
    <m/>
    <m/>
    <m/>
    <s v="none"/>
    <m/>
    <m/>
    <m/>
    <x v="0"/>
    <m/>
    <x v="0"/>
  </r>
  <r>
    <s v="FRA211051128Q2 2020EUR"/>
    <x v="4"/>
    <n v="54620"/>
    <s v="BTM"/>
    <n v="211051128"/>
    <s v="Q2 2020"/>
    <s v="EUR"/>
    <n v="572.5"/>
    <n v="572.495"/>
    <n v="4.9999999999954499E-3"/>
    <n v="572.5"/>
    <n v="0"/>
    <x v="0"/>
    <m/>
    <m/>
    <m/>
    <m/>
    <s v="none"/>
    <m/>
    <m/>
    <m/>
    <x v="0"/>
    <m/>
    <x v="0"/>
  </r>
  <r>
    <s v="FRA211051128Q3 2020EUR"/>
    <x v="4"/>
    <n v="54620"/>
    <s v="BTM"/>
    <n v="211051128"/>
    <s v="Q3 2020"/>
    <s v="EUR"/>
    <n v="4233.04"/>
    <n v="4233.04"/>
    <n v="0"/>
    <n v="4233.04"/>
    <n v="0"/>
    <x v="0"/>
    <m/>
    <m/>
    <m/>
    <m/>
    <s v="none"/>
    <m/>
    <m/>
    <m/>
    <x v="0"/>
    <m/>
    <x v="0"/>
  </r>
  <r>
    <s v="FRA211051128Q4 2020EUR"/>
    <x v="4"/>
    <n v="54620"/>
    <s v="BTM"/>
    <n v="211051128"/>
    <s v="Q4 2020"/>
    <s v="EUR"/>
    <n v="2203.71"/>
    <n v="2203.7049999999999"/>
    <n v="5.0000000001091298E-3"/>
    <n v="2203.71"/>
    <n v="0"/>
    <x v="0"/>
    <m/>
    <m/>
    <m/>
    <m/>
    <s v="none"/>
    <m/>
    <m/>
    <m/>
    <x v="0"/>
    <m/>
    <x v="0"/>
  </r>
  <r>
    <s v="FRA2120801806Q1 2020EUR"/>
    <x v="4"/>
    <n v="54644"/>
    <s v="GRAPHIWARE"/>
    <n v="2120801806"/>
    <s v="Q1 2020"/>
    <s v="EUR"/>
    <n v="15182.35"/>
    <n v="15182.3465"/>
    <n v="3.5000000007130399E-3"/>
    <n v="15182.35"/>
    <n v="0"/>
    <x v="0"/>
    <m/>
    <m/>
    <m/>
    <m/>
    <s v="none"/>
    <m/>
    <m/>
    <m/>
    <x v="0"/>
    <m/>
    <x v="0"/>
  </r>
  <r>
    <s v="FRA2120801806Q2 2020EUR"/>
    <x v="4"/>
    <n v="54644"/>
    <s v="GRAPHIWARE"/>
    <n v="2120801806"/>
    <s v="Q2 2020"/>
    <s v="EUR"/>
    <n v="2127.0500000000002"/>
    <n v="2127.0479999999998"/>
    <n v="2.0000000004074502E-3"/>
    <n v="2127.0500000000002"/>
    <n v="0"/>
    <x v="0"/>
    <m/>
    <m/>
    <m/>
    <m/>
    <s v="none"/>
    <m/>
    <m/>
    <m/>
    <x v="0"/>
    <m/>
    <x v="0"/>
  </r>
  <r>
    <s v="FRA2120801806Q3 2020EUR"/>
    <x v="4"/>
    <n v="54644"/>
    <s v="GRAPHIWARE"/>
    <n v="2120801806"/>
    <s v="Q3 2020"/>
    <s v="EUR"/>
    <n v="7009.71"/>
    <n v="7009.7098999999998"/>
    <n v="1.00000000202271E-4"/>
    <n v="7009.71"/>
    <n v="0"/>
    <x v="0"/>
    <m/>
    <m/>
    <m/>
    <m/>
    <s v="none"/>
    <m/>
    <m/>
    <m/>
    <x v="0"/>
    <m/>
    <x v="0"/>
  </r>
  <r>
    <s v="FRA2120801806Q4 2020EUR"/>
    <x v="4"/>
    <n v="54644"/>
    <s v="GRAPHIWARE"/>
    <n v="2120801806"/>
    <s v="Q4 2020"/>
    <s v="EUR"/>
    <n v="3868.72"/>
    <n v="3868.7240000000002"/>
    <n v="-4.0000000003601599E-3"/>
    <n v="3868.72"/>
    <n v="0"/>
    <x v="0"/>
    <m/>
    <m/>
    <m/>
    <m/>
    <s v="none"/>
    <m/>
    <m/>
    <m/>
    <x v="0"/>
    <m/>
    <x v="0"/>
  </r>
  <r>
    <s v="FRA2110411370Q1 2020EUR"/>
    <x v="4"/>
    <n v="54763"/>
    <s v="ROBUR"/>
    <n v="2110411370"/>
    <s v="Q1 2020"/>
    <s v="EUR"/>
    <n v="464.17"/>
    <n v="464.173"/>
    <n v="-2.9999999999858998E-3"/>
    <n v="464.17"/>
    <n v="0"/>
    <x v="0"/>
    <m/>
    <m/>
    <m/>
    <m/>
    <s v="none"/>
    <m/>
    <m/>
    <m/>
    <x v="0"/>
    <m/>
    <x v="0"/>
  </r>
  <r>
    <s v="FRA2110411370Q2 2020EUR"/>
    <x v="4"/>
    <n v="54763"/>
    <s v="ROBUR"/>
    <n v="2110411370"/>
    <s v="Q2 2020"/>
    <s v="EUR"/>
    <n v="211"/>
    <n v="211.00299999999999"/>
    <n v="-2.9999999999858998E-3"/>
    <n v="211"/>
    <n v="0"/>
    <x v="0"/>
    <m/>
    <m/>
    <m/>
    <m/>
    <s v="none"/>
    <m/>
    <m/>
    <m/>
    <x v="0"/>
    <m/>
    <x v="0"/>
  </r>
  <r>
    <s v="FRA2110411370Q3 2020EUR"/>
    <x v="4"/>
    <n v="54763"/>
    <s v="ROBUR"/>
    <n v="2110411370"/>
    <s v="Q3 2020"/>
    <s v="EUR"/>
    <n v="158.22"/>
    <n v="158.214"/>
    <n v="6.0000000000002196E-3"/>
    <n v="158.22"/>
    <n v="0"/>
    <x v="0"/>
    <m/>
    <m/>
    <m/>
    <m/>
    <s v="none"/>
    <m/>
    <m/>
    <m/>
    <x v="0"/>
    <m/>
    <x v="0"/>
  </r>
  <r>
    <s v="FRA2110411370Q4 2020EUR"/>
    <x v="4"/>
    <n v="54763"/>
    <s v="ROBUR"/>
    <n v="2110411370"/>
    <s v="Q4 2020"/>
    <s v="EUR"/>
    <n v="75.069999999999993"/>
    <n v="75.064999999999998"/>
    <n v="4.9999999999954499E-3"/>
    <n v="75.069999999999993"/>
    <n v="0"/>
    <x v="0"/>
    <m/>
    <m/>
    <m/>
    <m/>
    <s v="none"/>
    <m/>
    <m/>
    <m/>
    <x v="0"/>
    <m/>
    <x v="0"/>
  </r>
  <r>
    <s v="FRA27280103Q1 2020EUR"/>
    <x v="4"/>
    <n v="55085"/>
    <s v="NUANCE 3"/>
    <n v="27280103"/>
    <s v="Q1 2020"/>
    <s v="EUR"/>
    <n v="9724.6200000000008"/>
    <n v="9724.6262999999999"/>
    <n v="-6.2999999991006899E-3"/>
    <n v="9724.6200000000008"/>
    <n v="0"/>
    <x v="0"/>
    <m/>
    <m/>
    <m/>
    <m/>
    <s v="none"/>
    <m/>
    <m/>
    <m/>
    <x v="0"/>
    <m/>
    <x v="0"/>
  </r>
  <r>
    <s v="FRA27280103Q2 2020EUR"/>
    <x v="4"/>
    <n v="55085"/>
    <s v="NUANCE 3"/>
    <n v="27280103"/>
    <s v="Q2 2020"/>
    <s v="EUR"/>
    <n v="960"/>
    <n v="960"/>
    <n v="0"/>
    <n v="960"/>
    <n v="0"/>
    <x v="0"/>
    <m/>
    <m/>
    <m/>
    <m/>
    <s v="none"/>
    <m/>
    <m/>
    <m/>
    <x v="0"/>
    <m/>
    <x v="0"/>
  </r>
  <r>
    <s v="FRA27280103Q3 2020EUR"/>
    <x v="4"/>
    <n v="55085"/>
    <s v="NUANCE 3"/>
    <n v="27280103"/>
    <s v="Q3 2020"/>
    <s v="EUR"/>
    <n v="479.31"/>
    <n v="479.31959999999998"/>
    <n v="-9.5999999999776195E-3"/>
    <n v="479.31"/>
    <n v="0"/>
    <x v="0"/>
    <m/>
    <m/>
    <m/>
    <m/>
    <s v="none"/>
    <m/>
    <m/>
    <m/>
    <x v="0"/>
    <m/>
    <x v="0"/>
  </r>
  <r>
    <s v="FRA27280103Q4 2020EUR"/>
    <x v="4"/>
    <n v="55085"/>
    <s v="NUANCE 3"/>
    <n v="27280103"/>
    <s v="Q4 2020"/>
    <s v="EUR"/>
    <n v="3141.87"/>
    <n v="3141.8766000000001"/>
    <n v="-6.6000000001622504E-3"/>
    <n v="3141.87"/>
    <n v="0"/>
    <x v="0"/>
    <m/>
    <m/>
    <m/>
    <m/>
    <s v="none"/>
    <m/>
    <m/>
    <m/>
    <x v="0"/>
    <m/>
    <x v="0"/>
  </r>
  <r>
    <s v="FRA16051059Q1 2020EUR"/>
    <x v="4"/>
    <n v="55478"/>
    <s v="ETABLISSEMENTS LEBAILLY"/>
    <n v="16051059"/>
    <s v="Q1 2020"/>
    <s v="EUR"/>
    <n v="5025.12"/>
    <n v="5025.1192000000001"/>
    <n v="7.9999999979918303E-4"/>
    <n v="5025.12"/>
    <n v="0"/>
    <x v="0"/>
    <m/>
    <m/>
    <m/>
    <m/>
    <s v="none"/>
    <m/>
    <m/>
    <m/>
    <x v="0"/>
    <m/>
    <x v="0"/>
  </r>
  <r>
    <s v="FRA16051059Q2 2020EUR"/>
    <x v="4"/>
    <n v="55478"/>
    <s v="ETABLISSEMENTS LEBAILLY"/>
    <n v="16051059"/>
    <s v="Q2 2020"/>
    <s v="EUR"/>
    <n v="2105.52"/>
    <n v="2105.5248000000001"/>
    <n v="-4.80000000015934E-3"/>
    <n v="2105.52"/>
    <n v="0"/>
    <x v="0"/>
    <m/>
    <m/>
    <m/>
    <m/>
    <s v="none"/>
    <m/>
    <m/>
    <m/>
    <x v="0"/>
    <m/>
    <x v="0"/>
  </r>
  <r>
    <s v="FRA16051059Q3 2020EUR"/>
    <x v="4"/>
    <n v="55478"/>
    <s v="ETABLISSEMENTS LEBAILLY"/>
    <n v="16051059"/>
    <s v="Q3 2020"/>
    <s v="EUR"/>
    <n v="8492.76"/>
    <n v="8492.7648000000008"/>
    <n v="-4.80000000061409E-3"/>
    <n v="8492.76"/>
    <n v="0"/>
    <x v="0"/>
    <m/>
    <m/>
    <m/>
    <m/>
    <s v="none"/>
    <m/>
    <m/>
    <m/>
    <x v="0"/>
    <m/>
    <x v="0"/>
  </r>
  <r>
    <s v="FRA16051059Q4 2020EUR"/>
    <x v="4"/>
    <n v="55478"/>
    <s v="ETABLISSEMENTS LEBAILLY"/>
    <n v="16051059"/>
    <s v="Q4 2020"/>
    <s v="EUR"/>
    <n v="1948.56"/>
    <n v="1948.5648000000001"/>
    <n v="-4.80000000015934E-3"/>
    <n v="1948.56"/>
    <n v="0"/>
    <x v="0"/>
    <m/>
    <m/>
    <m/>
    <m/>
    <s v="none"/>
    <m/>
    <m/>
    <m/>
    <x v="0"/>
    <m/>
    <x v="0"/>
  </r>
  <r>
    <s v="FRA29280003Q1 2020EUR"/>
    <x v="4"/>
    <n v="55523"/>
    <s v="ENERCLIM"/>
    <n v="29280003"/>
    <s v="Q1 2020"/>
    <s v="EUR"/>
    <n v="4909.1400000000003"/>
    <n v="4909.1342000000004"/>
    <n v="5.7999999999083203E-3"/>
    <n v="4909.1342000000004"/>
    <n v="5.7999999999083203E-3"/>
    <x v="0"/>
    <m/>
    <m/>
    <m/>
    <m/>
    <s v="none"/>
    <m/>
    <m/>
    <m/>
    <x v="0"/>
    <m/>
    <x v="0"/>
  </r>
  <r>
    <s v="FRA29280003Q2 2020EUR"/>
    <x v="4"/>
    <n v="55523"/>
    <s v="ENERCLIM"/>
    <n v="29280003"/>
    <s v="Q2 2020"/>
    <s v="EUR"/>
    <n v="5450.84"/>
    <n v="5450.8368"/>
    <n v="3.2000000001062199E-3"/>
    <n v="5450.8368"/>
    <n v="3.2000000001062199E-3"/>
    <x v="0"/>
    <m/>
    <m/>
    <m/>
    <m/>
    <s v="none"/>
    <m/>
    <m/>
    <m/>
    <x v="0"/>
    <m/>
    <x v="0"/>
  </r>
  <r>
    <s v="FRA29280003Q3 2020EUR"/>
    <x v="4"/>
    <n v="55523"/>
    <s v="ENERCLIM"/>
    <n v="29280003"/>
    <s v="Q3 2020"/>
    <s v="EUR"/>
    <n v="5543.16"/>
    <n v="5543.1674000000003"/>
    <n v="-7.4000000004161796E-3"/>
    <n v="5543.1674000000003"/>
    <n v="-7.4000000004161796E-3"/>
    <x v="0"/>
    <m/>
    <m/>
    <m/>
    <m/>
    <s v="none"/>
    <m/>
    <m/>
    <m/>
    <x v="0"/>
    <m/>
    <x v="0"/>
  </r>
  <r>
    <s v="FRA29280003Q4 2020EUR"/>
    <x v="4"/>
    <n v="55523"/>
    <s v="ENERCLIM"/>
    <n v="29280003"/>
    <s v="Q4 2020"/>
    <s v="EUR"/>
    <n v="6120.36"/>
    <n v="6120.3630000000003"/>
    <n v="-3.00000000061118E-3"/>
    <n v="6120.3630000000003"/>
    <n v="-3.00000000061118E-3"/>
    <x v="0"/>
    <m/>
    <m/>
    <m/>
    <m/>
    <s v="none"/>
    <m/>
    <m/>
    <m/>
    <x v="0"/>
    <m/>
    <x v="0"/>
  </r>
  <r>
    <s v="FRAFR4GP1522Y 2020EUR"/>
    <x v="4"/>
    <n v="55525"/>
    <s v="SEGAFREDO ZANETTI"/>
    <s v="FR4GP1522"/>
    <s v="Y 2020"/>
    <s v="EUR"/>
    <n v="184518"/>
    <n v="184518.00949999999"/>
    <n v="-9.4999999855645001E-3"/>
    <n v="184518"/>
    <n v="0"/>
    <x v="0"/>
    <m/>
    <m/>
    <m/>
    <m/>
    <s v="none"/>
    <m/>
    <m/>
    <m/>
    <x v="0"/>
    <m/>
    <x v="0"/>
  </r>
  <r>
    <s v="FRA26315097Q1 2020EUR"/>
    <x v="4"/>
    <n v="55567"/>
    <s v="MRG (MODERN RESTAURATION GESTION)"/>
    <n v="26315097"/>
    <s v="Q1 2020"/>
    <s v="EUR"/>
    <n v="12932.31"/>
    <n v="12932.296200000001"/>
    <n v="1.37999999988096E-2"/>
    <n v="12932.31"/>
    <n v="0"/>
    <x v="0"/>
    <m/>
    <m/>
    <m/>
    <m/>
    <s v="none"/>
    <m/>
    <m/>
    <m/>
    <x v="0"/>
    <m/>
    <x v="0"/>
  </r>
  <r>
    <s v="FRA26315097Q2 2020EUR"/>
    <x v="4"/>
    <n v="55567"/>
    <s v="MRG (MODERN RESTAURATION GESTION)"/>
    <n v="26315097"/>
    <s v="Q2 2020"/>
    <s v="EUR"/>
    <n v="8849.16"/>
    <n v="8849.1507000000001"/>
    <n v="9.2999999997118703E-3"/>
    <n v="8849.16"/>
    <n v="0"/>
    <x v="0"/>
    <m/>
    <m/>
    <m/>
    <m/>
    <s v="none"/>
    <m/>
    <m/>
    <m/>
    <x v="0"/>
    <m/>
    <x v="0"/>
  </r>
  <r>
    <s v="FRA26315097Q3 2020EUR"/>
    <x v="4"/>
    <n v="55567"/>
    <s v="MRG (MODERN RESTAURATION GESTION)"/>
    <n v="26315097"/>
    <s v="Q3 2020"/>
    <s v="EUR"/>
    <n v="11966.22"/>
    <n v="11966.214900000001"/>
    <n v="5.0999999984924198E-3"/>
    <n v="11966.22"/>
    <n v="0"/>
    <x v="0"/>
    <m/>
    <m/>
    <m/>
    <m/>
    <s v="none"/>
    <m/>
    <m/>
    <m/>
    <x v="0"/>
    <m/>
    <x v="0"/>
  </r>
  <r>
    <s v="FRA26315097Q4 2020EUR"/>
    <x v="4"/>
    <n v="55567"/>
    <s v="MRG (MODERN RESTAURATION GESTION)"/>
    <n v="26315097"/>
    <s v="Q4 2020"/>
    <s v="EUR"/>
    <n v="21499.8"/>
    <n v="21499.7883"/>
    <n v="1.16999999991094E-2"/>
    <n v="21499.8"/>
    <n v="0"/>
    <x v="0"/>
    <m/>
    <m/>
    <m/>
    <m/>
    <s v="none"/>
    <m/>
    <m/>
    <m/>
    <x v="0"/>
    <m/>
    <x v="0"/>
  </r>
  <r>
    <s v="FRA2205106587 TRAVAUXQ1 2020EUR"/>
    <x v="4"/>
    <n v="55658"/>
    <s v="GENIE CLIMATIQUE DE L'EST"/>
    <s v="2205106587 TRAVAUX"/>
    <s v="Q1 2020"/>
    <s v="EUR"/>
    <n v="363.63"/>
    <n v="363.63"/>
    <n v="0"/>
    <n v="363.63"/>
    <n v="0"/>
    <x v="0"/>
    <m/>
    <m/>
    <m/>
    <m/>
    <s v="none"/>
    <m/>
    <m/>
    <m/>
    <x v="0"/>
    <m/>
    <x v="0"/>
  </r>
  <r>
    <s v="FRA2205106587 TRAVAUXQ2 2020EUR"/>
    <x v="4"/>
    <n v="55658"/>
    <s v="GENIE CLIMATIQUE DE L'EST"/>
    <s v="2205106587 TRAVAUX"/>
    <s v="Q2 2020"/>
    <s v="EUR"/>
    <n v="277.68"/>
    <n v="277.68"/>
    <n v="0"/>
    <n v="277.68"/>
    <n v="0"/>
    <x v="0"/>
    <m/>
    <m/>
    <m/>
    <m/>
    <s v="none"/>
    <m/>
    <m/>
    <m/>
    <x v="0"/>
    <m/>
    <x v="0"/>
  </r>
  <r>
    <s v="FRA2205106587 TRAVAUXQ3 2020EUR"/>
    <x v="4"/>
    <n v="55658"/>
    <s v="GENIE CLIMATIQUE DE L'EST"/>
    <s v="2205106587 TRAVAUX"/>
    <s v="Q3 2020"/>
    <s v="EUR"/>
    <n v="412.65"/>
    <n v="412.65"/>
    <n v="0"/>
    <n v="412.65"/>
    <n v="0"/>
    <x v="0"/>
    <m/>
    <m/>
    <m/>
    <m/>
    <s v="none"/>
    <m/>
    <m/>
    <m/>
    <x v="0"/>
    <m/>
    <x v="0"/>
  </r>
  <r>
    <s v="FRA2205106588 MAINTENANCEQ1 2020EUR"/>
    <x v="4"/>
    <n v="55658"/>
    <s v="GENIE CLIMATIQUE DE L'EST"/>
    <s v="2205106588 MAINTENANCE"/>
    <s v="Q1 2020"/>
    <s v="EUR"/>
    <n v="347.8"/>
    <n v="347.8"/>
    <n v="0"/>
    <n v="347.8"/>
    <n v="0"/>
    <x v="0"/>
    <m/>
    <m/>
    <m/>
    <m/>
    <s v="none"/>
    <m/>
    <m/>
    <m/>
    <x v="0"/>
    <m/>
    <x v="0"/>
  </r>
  <r>
    <s v="FRA2205106588 MAINTENANCEQ2 2020EUR"/>
    <x v="4"/>
    <n v="55658"/>
    <s v="GENIE CLIMATIQUE DE L'EST"/>
    <s v="2205106588 MAINTENANCE"/>
    <s v="Q2 2020"/>
    <s v="EUR"/>
    <n v="109.6"/>
    <n v="109.6"/>
    <n v="0"/>
    <n v="109.6"/>
    <n v="0"/>
    <x v="0"/>
    <m/>
    <m/>
    <m/>
    <m/>
    <s v="none"/>
    <m/>
    <m/>
    <m/>
    <x v="0"/>
    <m/>
    <x v="0"/>
  </r>
  <r>
    <s v="FRA2205106588 MAINTENANCEQ3 2020EUR"/>
    <x v="4"/>
    <n v="55658"/>
    <s v="GENIE CLIMATIQUE DE L'EST"/>
    <s v="2205106588 MAINTENANCE"/>
    <s v="Q3 2020"/>
    <s v="EUR"/>
    <n v="1136.45"/>
    <n v="1136.45"/>
    <n v="0"/>
    <n v="1136.45"/>
    <n v="0"/>
    <x v="0"/>
    <m/>
    <m/>
    <m/>
    <m/>
    <s v="none"/>
    <m/>
    <m/>
    <m/>
    <x v="0"/>
    <m/>
    <x v="0"/>
  </r>
  <r>
    <s v="FRA2205106588 MAINTENANCEQ4 2020EUR"/>
    <x v="4"/>
    <n v="55658"/>
    <s v="GENIE CLIMATIQUE DE L'EST"/>
    <s v="2205106588 MAINTENANCE"/>
    <s v="Q4 2020"/>
    <s v="EUR"/>
    <n v="2410.56"/>
    <n v="2410.5619999999999"/>
    <n v="-1.9999999999527002E-3"/>
    <n v="2410.56"/>
    <n v="0"/>
    <x v="0"/>
    <m/>
    <m/>
    <m/>
    <m/>
    <s v="none"/>
    <m/>
    <m/>
    <m/>
    <x v="0"/>
    <m/>
    <x v="0"/>
  </r>
  <r>
    <s v="FRA1130012881PQ1 2020EUR"/>
    <x v="4"/>
    <n v="55829"/>
    <s v="POMONA PASSION FROID"/>
    <s v="1130012881P"/>
    <s v="Q1 2020"/>
    <s v="EUR"/>
    <n v="104776.8"/>
    <n v="104776.8276"/>
    <n v="-2.7600000001257199E-2"/>
    <n v="104776.8"/>
    <n v="0"/>
    <x v="0"/>
    <m/>
    <m/>
    <m/>
    <m/>
    <s v="none"/>
    <m/>
    <m/>
    <m/>
    <x v="0"/>
    <m/>
    <x v="0"/>
  </r>
  <r>
    <s v="FRA1130012881PQ2 2020EUR"/>
    <x v="4"/>
    <n v="55829"/>
    <s v="POMONA PASSION FROID"/>
    <s v="1130012881P"/>
    <s v="Q2 2020"/>
    <s v="EUR"/>
    <n v="5216.26"/>
    <n v="5216.2554"/>
    <n v="4.6000000002095398E-3"/>
    <n v="5216.26"/>
    <n v="0"/>
    <x v="0"/>
    <m/>
    <m/>
    <m/>
    <m/>
    <s v="none"/>
    <m/>
    <m/>
    <m/>
    <x v="0"/>
    <m/>
    <x v="0"/>
  </r>
  <r>
    <s v="FRA1130012881PQ3 2020EUR"/>
    <x v="4"/>
    <n v="55829"/>
    <s v="POMONA PASSION FROID"/>
    <s v="1130012881P"/>
    <s v="Q3 2020"/>
    <s v="EUR"/>
    <n v="60946.41"/>
    <n v="60946.408799999997"/>
    <n v="1.20000000606523E-3"/>
    <n v="60946.41"/>
    <n v="0"/>
    <x v="0"/>
    <m/>
    <m/>
    <m/>
    <m/>
    <s v="none"/>
    <m/>
    <m/>
    <m/>
    <x v="0"/>
    <m/>
    <x v="0"/>
  </r>
  <r>
    <s v="FRA1130012881PQ4 2020EUR"/>
    <x v="4"/>
    <n v="55829"/>
    <s v="POMONA PASSION FROID"/>
    <s v="1130012881P"/>
    <s v="Q4 2020"/>
    <s v="EUR"/>
    <n v="28732.02"/>
    <n v="28732.017599999999"/>
    <n v="2.4000000012165401E-3"/>
    <n v="28732.02"/>
    <n v="0"/>
    <x v="0"/>
    <m/>
    <m/>
    <m/>
    <m/>
    <s v="none"/>
    <m/>
    <m/>
    <m/>
    <x v="0"/>
    <m/>
    <x v="0"/>
  </r>
  <r>
    <s v="FRA1130022968N12Q1 2020EUR"/>
    <x v="4"/>
    <n v="55829"/>
    <s v="POMONA PASSION FROID"/>
    <s v="1130022968N12"/>
    <s v="Q1 2020"/>
    <s v="EUR"/>
    <n v="550433"/>
    <n v="550432.95479999995"/>
    <n v="4.5200000051408999E-2"/>
    <n v="550433"/>
    <n v="0"/>
    <x v="0"/>
    <m/>
    <m/>
    <m/>
    <m/>
    <s v="none"/>
    <m/>
    <m/>
    <m/>
    <x v="0"/>
    <m/>
    <x v="0"/>
  </r>
  <r>
    <s v="FRA1130022968N12Q2 2020EUR"/>
    <x v="4"/>
    <n v="55829"/>
    <s v="POMONA PASSION FROID"/>
    <s v="1130022968N12"/>
    <s v="Q2 2020"/>
    <s v="EUR"/>
    <n v="81938.720000000001"/>
    <n v="81938.728900000002"/>
    <n v="-8.9000000007217698E-3"/>
    <n v="81938.720000000001"/>
    <n v="0"/>
    <x v="0"/>
    <m/>
    <m/>
    <m/>
    <m/>
    <s v="none"/>
    <m/>
    <m/>
    <m/>
    <x v="0"/>
    <m/>
    <x v="0"/>
  </r>
  <r>
    <s v="FRA1130022968N12Q3 2020EUR"/>
    <x v="4"/>
    <n v="55829"/>
    <s v="POMONA PASSION FROID"/>
    <s v="1130022968N12"/>
    <s v="Q3 2020"/>
    <s v="EUR"/>
    <n v="428589.67"/>
    <n v="428589.65600000002"/>
    <n v="1.3999999966472301E-2"/>
    <n v="428589.67"/>
    <n v="0"/>
    <x v="0"/>
    <m/>
    <m/>
    <m/>
    <m/>
    <s v="none"/>
    <s v="Produit"/>
    <s v="Thao"/>
    <s v="[TN] : Calcul à la main = Facture. Rebate faux dans l'outil._x000a_3 542 063,27 x (6 + 2 + 2 + 2,1)% = 428589,67"/>
    <x v="2"/>
    <m/>
    <x v="0"/>
  </r>
  <r>
    <s v="FRA1130022968N12Q4 2020EUR"/>
    <x v="4"/>
    <n v="55829"/>
    <s v="POMONA PASSION FROID"/>
    <s v="1130022968N12"/>
    <s v="Q4 2020"/>
    <s v="EUR"/>
    <n v="201338.07"/>
    <n v="201338.068"/>
    <n v="2.0000000076834099E-3"/>
    <n v="201338.07"/>
    <n v="0"/>
    <x v="0"/>
    <m/>
    <m/>
    <m/>
    <m/>
    <s v="none"/>
    <m/>
    <m/>
    <m/>
    <x v="0"/>
    <m/>
    <x v="0"/>
  </r>
  <r>
    <s v="FRA1130022968N6Q1 2020EUR"/>
    <x v="4"/>
    <n v="55829"/>
    <s v="POMONA PASSION FROID"/>
    <s v="1130022968N6"/>
    <s v="Q1 2020"/>
    <s v="EUR"/>
    <n v="3855.65"/>
    <n v="3855.6545999999998"/>
    <n v="-4.5999999997548002E-3"/>
    <n v="3855.65"/>
    <n v="0"/>
    <x v="0"/>
    <m/>
    <m/>
    <m/>
    <m/>
    <s v="none"/>
    <m/>
    <m/>
    <m/>
    <x v="0"/>
    <m/>
    <x v="0"/>
  </r>
  <r>
    <s v="FRA1130022968N6Q2 2020EUR"/>
    <x v="4"/>
    <n v="55829"/>
    <s v="POMONA PASSION FROID"/>
    <s v="1130022968N6"/>
    <s v="Q2 2020"/>
    <s v="EUR"/>
    <n v="2196.73"/>
    <n v="2196.7307999999998"/>
    <n v="-7.9999999979918303E-4"/>
    <n v="2196.73"/>
    <n v="0"/>
    <x v="0"/>
    <m/>
    <m/>
    <m/>
    <m/>
    <s v="none"/>
    <m/>
    <m/>
    <m/>
    <x v="0"/>
    <m/>
    <x v="0"/>
  </r>
  <r>
    <s v="FRA1130022968N6Q3 2020EUR"/>
    <x v="4"/>
    <n v="55829"/>
    <s v="POMONA PASSION FROID"/>
    <s v="1130022968N6"/>
    <s v="Q3 2020"/>
    <s v="EUR"/>
    <n v="7674.84"/>
    <n v="7674.8388000000004"/>
    <n v="1.1999999996987699E-3"/>
    <n v="7674.84"/>
    <n v="0"/>
    <x v="0"/>
    <m/>
    <m/>
    <m/>
    <m/>
    <s v="none"/>
    <m/>
    <m/>
    <m/>
    <x v="0"/>
    <m/>
    <x v="0"/>
  </r>
  <r>
    <s v="FRA1130022968N6Q4 2020EUR"/>
    <x v="4"/>
    <n v="55829"/>
    <s v="POMONA PASSION FROID"/>
    <s v="1130022968N6"/>
    <s v="Q4 2020"/>
    <s v="EUR"/>
    <n v="3908.26"/>
    <n v="3908.2620000000002"/>
    <n v="-1.9999999999527002E-3"/>
    <n v="3908.26"/>
    <n v="0"/>
    <x v="0"/>
    <m/>
    <m/>
    <m/>
    <m/>
    <s v="none"/>
    <m/>
    <m/>
    <m/>
    <x v="0"/>
    <m/>
    <x v="0"/>
  </r>
  <r>
    <s v="FRA1130022968N8Q1 2020EUR"/>
    <x v="4"/>
    <n v="55829"/>
    <s v="POMONA PASSION FROID"/>
    <s v="1130022968N8"/>
    <s v="Q1 2020"/>
    <s v="EUR"/>
    <n v="40710.85"/>
    <n v="40710.851999999999"/>
    <n v="-2.0000000004074502E-3"/>
    <n v="40710.85"/>
    <n v="0"/>
    <x v="0"/>
    <m/>
    <m/>
    <m/>
    <m/>
    <s v="none"/>
    <m/>
    <m/>
    <m/>
    <x v="0"/>
    <m/>
    <x v="0"/>
  </r>
  <r>
    <s v="FRA1130022968N8Q2 2020EUR"/>
    <x v="4"/>
    <n v="55829"/>
    <s v="POMONA PASSION FROID"/>
    <s v="1130022968N8"/>
    <s v="Q2 2020"/>
    <s v="EUR"/>
    <n v="6783.9"/>
    <n v="6783.9040000000005"/>
    <n v="-4.0000000008149003E-3"/>
    <n v="6783.9"/>
    <n v="0"/>
    <x v="0"/>
    <m/>
    <m/>
    <m/>
    <m/>
    <s v="none"/>
    <m/>
    <m/>
    <m/>
    <x v="0"/>
    <m/>
    <x v="0"/>
  </r>
  <r>
    <s v="FRA1130022968N8Q3 2020EUR"/>
    <x v="4"/>
    <n v="55829"/>
    <s v="POMONA PASSION FROID"/>
    <s v="1130022968N8"/>
    <s v="Q3 2020"/>
    <s v="EUR"/>
    <n v="32552.57"/>
    <n v="32552.574400000001"/>
    <n v="-4.4000000016239903E-3"/>
    <n v="32552.57"/>
    <n v="0"/>
    <x v="0"/>
    <m/>
    <m/>
    <m/>
    <m/>
    <s v="none"/>
    <m/>
    <m/>
    <m/>
    <x v="0"/>
    <m/>
    <x v="0"/>
  </r>
  <r>
    <s v="FRA1130022968N8Q4 2020EUR"/>
    <x v="4"/>
    <n v="55829"/>
    <s v="POMONA PASSION FROID"/>
    <s v="1130022968N8"/>
    <s v="Q4 2020"/>
    <s v="EUR"/>
    <n v="14517.53"/>
    <n v="14517.5296"/>
    <n v="4.00000000809086E-4"/>
    <n v="14517.53"/>
    <n v="0"/>
    <x v="0"/>
    <m/>
    <m/>
    <m/>
    <m/>
    <s v="none"/>
    <m/>
    <m/>
    <m/>
    <x v="0"/>
    <m/>
    <x v="0"/>
  </r>
  <r>
    <s v="FRAFR4GP1656Y 2020EUR"/>
    <x v="4"/>
    <n v="55829"/>
    <s v="POMONA PASSION FROID"/>
    <s v="FR4GP1656"/>
    <s v="Y 2020"/>
    <s v="EUR"/>
    <n v="7773.25"/>
    <n v="7773.25"/>
    <n v="0"/>
    <n v="7773.25"/>
    <n v="0"/>
    <x v="0"/>
    <m/>
    <m/>
    <m/>
    <m/>
    <s v="none"/>
    <s v="Produit"/>
    <s v="Sarah"/>
    <s v="[SB] Le montant de facture est OK 7773.25. Le rebate est mal calculé  dans l'affichage de a participation et dans le report._x000a_[ZB] Marque MOMA"/>
    <x v="2"/>
    <s v="Zakaria"/>
    <x v="0"/>
  </r>
  <r>
    <s v="FRAFR4GP1077Y 2020EUR"/>
    <x v="4"/>
    <n v="55834"/>
    <s v="KREEK'S FRANCE ARACHIDES"/>
    <s v="FR4GP1077"/>
    <s v="Y 2020"/>
    <s v="EUR"/>
    <n v="7609.16"/>
    <n v="7609.152"/>
    <n v="7.9999999998108199E-3"/>
    <n v="7609.16"/>
    <n v="0"/>
    <x v="0"/>
    <m/>
    <m/>
    <m/>
    <m/>
    <s v="none"/>
    <m/>
    <m/>
    <m/>
    <x v="0"/>
    <m/>
    <x v="0"/>
  </r>
  <r>
    <s v="FRA1150144190Q1 2020EUR"/>
    <x v="4"/>
    <n v="55911"/>
    <s v="ILLYCAFFEE FRANCE"/>
    <n v="1150144190"/>
    <s v="Q1 2020"/>
    <s v="EUR"/>
    <n v="7114.52"/>
    <n v="7114.52"/>
    <n v="0"/>
    <n v="7114.52"/>
    <n v="0"/>
    <x v="0"/>
    <m/>
    <m/>
    <m/>
    <m/>
    <s v="none"/>
    <m/>
    <m/>
    <m/>
    <x v="0"/>
    <m/>
    <x v="0"/>
  </r>
  <r>
    <s v="FRA1150144190Q2 2020EUR"/>
    <x v="4"/>
    <n v="55911"/>
    <s v="ILLYCAFFEE FRANCE"/>
    <n v="1150144190"/>
    <s v="Q2 2020"/>
    <s v="EUR"/>
    <n v="658.14"/>
    <n v="658.14"/>
    <n v="0"/>
    <n v="658.14"/>
    <n v="0"/>
    <x v="0"/>
    <m/>
    <m/>
    <m/>
    <m/>
    <s v="none"/>
    <m/>
    <m/>
    <m/>
    <x v="0"/>
    <m/>
    <x v="0"/>
  </r>
  <r>
    <s v="FRA1150144190Q3 2020EUR"/>
    <x v="4"/>
    <n v="55911"/>
    <s v="ILLYCAFFEE FRANCE"/>
    <n v="1150144190"/>
    <s v="Q3 2020"/>
    <s v="EUR"/>
    <n v="5345.69"/>
    <n v="5345.69"/>
    <n v="0"/>
    <n v="5345.69"/>
    <n v="0"/>
    <x v="0"/>
    <m/>
    <m/>
    <m/>
    <m/>
    <s v="none"/>
    <m/>
    <m/>
    <m/>
    <x v="0"/>
    <m/>
    <x v="0"/>
  </r>
  <r>
    <s v="FRA1150144190Q4 2020EUR"/>
    <x v="4"/>
    <n v="55911"/>
    <s v="ILLYCAFFEE FRANCE"/>
    <n v="1150144190"/>
    <s v="Q4 2020"/>
    <s v="EUR"/>
    <n v="2074.51999999999"/>
    <n v="2074.52"/>
    <n v="-1.3642420526593899E-12"/>
    <n v="2074.51999999999"/>
    <n v="0"/>
    <x v="0"/>
    <m/>
    <m/>
    <m/>
    <m/>
    <s v="none"/>
    <m/>
    <m/>
    <m/>
    <x v="0"/>
    <m/>
    <x v="0"/>
  </r>
  <r>
    <s v="FRA2130052637Q1 2020EUR"/>
    <x v="4"/>
    <n v="55922"/>
    <s v="V.I.C VENTE, INSTALLATION, CONTROLE"/>
    <n v="2130052637"/>
    <s v="Q1 2020"/>
    <s v="EUR"/>
    <n v="1278.42"/>
    <n v="1278.4164000000001"/>
    <n v="3.6000000000058199E-3"/>
    <n v="1278.42"/>
    <n v="0"/>
    <x v="0"/>
    <m/>
    <m/>
    <m/>
    <m/>
    <s v="none"/>
    <m/>
    <m/>
    <m/>
    <x v="0"/>
    <m/>
    <x v="0"/>
  </r>
  <r>
    <s v="FRA2130052637Q2 2020EUR"/>
    <x v="4"/>
    <n v="55922"/>
    <s v="V.I.C VENTE, INSTALLATION, CONTROLE"/>
    <n v="2130052637"/>
    <s v="Q2 2020"/>
    <s v="EUR"/>
    <n v="343.03"/>
    <n v="343.02839999999998"/>
    <n v="1.59999999999627E-3"/>
    <n v="343.03"/>
    <n v="0"/>
    <x v="0"/>
    <m/>
    <m/>
    <m/>
    <m/>
    <s v="none"/>
    <m/>
    <m/>
    <m/>
    <x v="0"/>
    <m/>
    <x v="0"/>
  </r>
  <r>
    <s v="FRA2130052637Q3 2020EUR"/>
    <x v="4"/>
    <n v="55922"/>
    <s v="V.I.C VENTE, INSTALLATION, CONTROLE"/>
    <n v="2130052637"/>
    <s v="Q3 2020"/>
    <s v="EUR"/>
    <n v="325.3"/>
    <n v="325.30290000000002"/>
    <n v="-2.9000000000110001E-3"/>
    <n v="325.3"/>
    <n v="0"/>
    <x v="0"/>
    <m/>
    <m/>
    <m/>
    <m/>
    <s v="none"/>
    <m/>
    <m/>
    <m/>
    <x v="0"/>
    <m/>
    <x v="0"/>
  </r>
  <r>
    <s v="FRA2130052637Q4 2020EUR"/>
    <x v="4"/>
    <n v="55922"/>
    <s v="V.I.C VENTE, INSTALLATION, CONTROLE"/>
    <n v="2130052637"/>
    <s v="Q4 2020"/>
    <s v="EUR"/>
    <n v="65.05"/>
    <n v="65.054400000000001"/>
    <n v="-4.4000000000039502E-3"/>
    <n v="65.05"/>
    <n v="0"/>
    <x v="0"/>
    <m/>
    <m/>
    <m/>
    <m/>
    <s v="none"/>
    <m/>
    <m/>
    <m/>
    <x v="0"/>
    <m/>
    <x v="0"/>
  </r>
  <r>
    <s v="FRA380004Q1 2020EUR"/>
    <x v="4"/>
    <n v="56044"/>
    <s v="SVS AUDIO"/>
    <n v="380004"/>
    <s v="Q1 2020"/>
    <s v="EUR"/>
    <n v="1482.56"/>
    <n v="1482.5572999999999"/>
    <n v="2.7000000000043599E-3"/>
    <n v="1482.56"/>
    <n v="0"/>
    <x v="0"/>
    <m/>
    <m/>
    <m/>
    <m/>
    <s v="none"/>
    <m/>
    <m/>
    <m/>
    <x v="0"/>
    <m/>
    <x v="0"/>
  </r>
  <r>
    <s v="FRA380004Q2 2020EUR"/>
    <x v="4"/>
    <n v="56044"/>
    <s v="SVS AUDIO"/>
    <n v="380004"/>
    <s v="Q2 2020"/>
    <s v="EUR"/>
    <n v="83.52"/>
    <n v="83.518799999999999"/>
    <n v="1.1999999999972001E-3"/>
    <n v="83.52"/>
    <n v="0"/>
    <x v="0"/>
    <m/>
    <m/>
    <m/>
    <m/>
    <s v="none"/>
    <m/>
    <m/>
    <m/>
    <x v="0"/>
    <m/>
    <x v="0"/>
  </r>
  <r>
    <s v="FRA380004Q3 2020EUR"/>
    <x v="4"/>
    <n v="56044"/>
    <s v="SVS AUDIO"/>
    <n v="380004"/>
    <s v="Q3 2020"/>
    <s v="EUR"/>
    <n v="627.5"/>
    <n v="627.50369999999998"/>
    <n v="-3.69999999998071E-3"/>
    <n v="627.5"/>
    <n v="0"/>
    <x v="0"/>
    <m/>
    <m/>
    <m/>
    <m/>
    <s v="none"/>
    <m/>
    <m/>
    <m/>
    <x v="0"/>
    <m/>
    <x v="0"/>
  </r>
  <r>
    <s v="FRA380004Q4 2020EUR"/>
    <x v="4"/>
    <n v="56044"/>
    <s v="SVS AUDIO"/>
    <n v="380004"/>
    <s v="Q4 2020"/>
    <s v="EUR"/>
    <n v="398.86"/>
    <n v="398.86110000000002"/>
    <n v="-1.1000000000080899E-3"/>
    <n v="398.86"/>
    <n v="0"/>
    <x v="0"/>
    <m/>
    <m/>
    <m/>
    <m/>
    <s v="none"/>
    <m/>
    <m/>
    <m/>
    <x v="0"/>
    <m/>
    <x v="0"/>
  </r>
  <r>
    <s v="FRA2150514147Q1 2020EUR"/>
    <x v="4"/>
    <n v="56292"/>
    <s v="LOIRE CHAUFFAGE RENOVATION"/>
    <n v="2150514147"/>
    <s v="Q1 2020"/>
    <s v="EUR"/>
    <n v="365.01"/>
    <n v="365.01"/>
    <n v="0"/>
    <n v="365.01"/>
    <n v="0"/>
    <x v="0"/>
    <m/>
    <m/>
    <m/>
    <m/>
    <s v="none"/>
    <m/>
    <m/>
    <m/>
    <x v="0"/>
    <m/>
    <x v="0"/>
  </r>
  <r>
    <s v="FRA2150514147Q2 2020EUR"/>
    <x v="4"/>
    <n v="56292"/>
    <s v="LOIRE CHAUFFAGE RENOVATION"/>
    <n v="2150514147"/>
    <s v="Q2 2020"/>
    <s v="EUR"/>
    <n v="64.5"/>
    <n v="64.5"/>
    <n v="0"/>
    <n v="64.5"/>
    <n v="0"/>
    <x v="0"/>
    <m/>
    <m/>
    <m/>
    <m/>
    <s v="none"/>
    <m/>
    <m/>
    <m/>
    <x v="0"/>
    <m/>
    <x v="0"/>
  </r>
  <r>
    <s v="FRA2150514147Q3 2020EUR"/>
    <x v="4"/>
    <n v="56292"/>
    <s v="LOIRE CHAUFFAGE RENOVATION"/>
    <n v="2150514147"/>
    <s v="Q3 2020"/>
    <s v="EUR"/>
    <n v="737.61"/>
    <n v="737.61"/>
    <n v="0"/>
    <n v="737.61"/>
    <n v="0"/>
    <x v="0"/>
    <m/>
    <m/>
    <m/>
    <m/>
    <s v="none"/>
    <m/>
    <m/>
    <m/>
    <x v="0"/>
    <m/>
    <x v="0"/>
  </r>
  <r>
    <s v="FRA2150514147Q4 2020EUR"/>
    <x v="4"/>
    <n v="56292"/>
    <s v="LOIRE CHAUFFAGE RENOVATION"/>
    <n v="2150514147"/>
    <s v="Q4 2020"/>
    <s v="EUR"/>
    <n v="229.95"/>
    <n v="229.953"/>
    <n v="-3.0000000000143202E-3"/>
    <n v="229.95"/>
    <n v="0"/>
    <x v="0"/>
    <m/>
    <m/>
    <m/>
    <m/>
    <s v="none"/>
    <m/>
    <m/>
    <m/>
    <x v="0"/>
    <m/>
    <x v="0"/>
  </r>
  <r>
    <s v="FRAFR4GP2440Y 2020EUR"/>
    <x v="4"/>
    <n v="56369"/>
    <s v="ECONOCOM FRANCE"/>
    <s v="FR4GP2440"/>
    <s v="Y 2020"/>
    <s v="EUR"/>
    <n v="19806.5"/>
    <n v="19806.5"/>
    <n v="0"/>
    <n v="19806.5"/>
    <n v="0"/>
    <x v="0"/>
    <m/>
    <m/>
    <m/>
    <m/>
    <s v="none"/>
    <m/>
    <m/>
    <m/>
    <x v="0"/>
    <m/>
    <x v="0"/>
  </r>
  <r>
    <s v="FRA2130302743Q1 2020EUR"/>
    <x v="4"/>
    <n v="56372"/>
    <s v="PAYSAGES REIGNIER"/>
    <n v="2130302743"/>
    <s v="Q1 2020"/>
    <s v="EUR"/>
    <n v="1590.85"/>
    <n v="1590.8510000000001"/>
    <n v="-1.0000000002037201E-3"/>
    <n v="1590.85"/>
    <n v="0"/>
    <x v="0"/>
    <m/>
    <m/>
    <m/>
    <m/>
    <s v="none"/>
    <m/>
    <m/>
    <m/>
    <x v="0"/>
    <m/>
    <x v="0"/>
  </r>
  <r>
    <s v="FRA2130302743Q2 2020EUR"/>
    <x v="4"/>
    <n v="56372"/>
    <s v="PAYSAGES REIGNIER"/>
    <n v="2130302743"/>
    <s v="Q2 2020"/>
    <s v="EUR"/>
    <n v="779.45"/>
    <n v="779.45"/>
    <n v="0"/>
    <n v="779.45"/>
    <n v="0"/>
    <x v="0"/>
    <m/>
    <m/>
    <m/>
    <m/>
    <s v="none"/>
    <m/>
    <m/>
    <m/>
    <x v="0"/>
    <m/>
    <x v="0"/>
  </r>
  <r>
    <s v="FRA2130302743Q3 2020EUR"/>
    <x v="4"/>
    <n v="56372"/>
    <s v="PAYSAGES REIGNIER"/>
    <n v="2130302743"/>
    <s v="Q3 2020"/>
    <s v="EUR"/>
    <n v="559.86"/>
    <n v="559.86400000000003"/>
    <n v="-4.0000000000190898E-3"/>
    <n v="559.86"/>
    <n v="0"/>
    <x v="0"/>
    <m/>
    <m/>
    <m/>
    <m/>
    <s v="none"/>
    <m/>
    <m/>
    <m/>
    <x v="0"/>
    <m/>
    <x v="0"/>
  </r>
  <r>
    <s v="FRA2130302743Q4 2020EUR"/>
    <x v="4"/>
    <n v="56372"/>
    <s v="PAYSAGES REIGNIER"/>
    <n v="2130302743"/>
    <s v="Q4 2020"/>
    <s v="EUR"/>
    <n v="379.41"/>
    <n v="379.40750000000003"/>
    <n v="2.4999999999977202E-3"/>
    <n v="379.41"/>
    <n v="0"/>
    <x v="0"/>
    <m/>
    <m/>
    <m/>
    <m/>
    <s v="none"/>
    <m/>
    <m/>
    <m/>
    <x v="0"/>
    <m/>
    <x v="0"/>
  </r>
  <r>
    <s v="FRA2140193475Q1 2020EUR"/>
    <x v="4"/>
    <n v="56413"/>
    <s v="PAR-S-ON ASSISTANCE"/>
    <n v="2140193475"/>
    <s v="Q1 2020"/>
    <s v="EUR"/>
    <n v="1520.68"/>
    <n v="1520.682"/>
    <n v="-1.9999999999527002E-3"/>
    <n v="1520.68"/>
    <n v="0"/>
    <x v="0"/>
    <m/>
    <m/>
    <m/>
    <m/>
    <s v="none"/>
    <m/>
    <m/>
    <m/>
    <x v="0"/>
    <m/>
    <x v="0"/>
  </r>
  <r>
    <s v="FRA2140193475Q2 2020EUR"/>
    <x v="4"/>
    <n v="56413"/>
    <s v="PAR-S-ON ASSISTANCE"/>
    <n v="2140193475"/>
    <s v="Q2 2020"/>
    <s v="EUR"/>
    <n v="464.07"/>
    <n v="464.07220000000001"/>
    <n v="-2.2000000000161799E-3"/>
    <n v="464.07"/>
    <n v="0"/>
    <x v="0"/>
    <m/>
    <m/>
    <m/>
    <m/>
    <s v="none"/>
    <m/>
    <m/>
    <m/>
    <x v="0"/>
    <m/>
    <x v="0"/>
  </r>
  <r>
    <s v="FRA2140193475Q3 2020EUR"/>
    <x v="4"/>
    <n v="56413"/>
    <s v="PAR-S-ON ASSISTANCE"/>
    <n v="2140193475"/>
    <s v="Q3 2020"/>
    <s v="EUR"/>
    <n v="716.8"/>
    <n v="716.79600000000005"/>
    <n v="3.9999999999054099E-3"/>
    <n v="716.8"/>
    <n v="0"/>
    <x v="0"/>
    <m/>
    <m/>
    <m/>
    <m/>
    <s v="none"/>
    <m/>
    <m/>
    <m/>
    <x v="0"/>
    <m/>
    <x v="0"/>
  </r>
  <r>
    <s v="FRA2140193475Q4 2020EUR"/>
    <x v="4"/>
    <n v="56413"/>
    <s v="PAR-S-ON ASSISTANCE"/>
    <n v="2140193475"/>
    <s v="Q4 2020"/>
    <s v="EUR"/>
    <n v="561.16"/>
    <n v="561.1644"/>
    <n v="-4.4000000000323702E-3"/>
    <n v="561.16"/>
    <n v="0"/>
    <x v="0"/>
    <m/>
    <m/>
    <m/>
    <m/>
    <s v="none"/>
    <m/>
    <m/>
    <m/>
    <x v="0"/>
    <m/>
    <x v="0"/>
  </r>
  <r>
    <s v="FRA27315010Q1 2020EUR"/>
    <x v="4"/>
    <n v="56434"/>
    <s v="PERTUIS FROID"/>
    <n v="27315010"/>
    <s v="Q1 2020"/>
    <s v="EUR"/>
    <n v="107.82"/>
    <n v="107.80800000000001"/>
    <n v="1.1999999999986201E-2"/>
    <n v="107.82"/>
    <n v="0"/>
    <x v="0"/>
    <m/>
    <m/>
    <m/>
    <m/>
    <s v="none"/>
    <m/>
    <m/>
    <m/>
    <x v="0"/>
    <m/>
    <x v="0"/>
  </r>
  <r>
    <s v="FRA27315010Q2 2020EUR"/>
    <x v="4"/>
    <n v="56434"/>
    <s v="PERTUIS FROID"/>
    <n v="27315010"/>
    <s v="Q2 2020"/>
    <s v="EUR"/>
    <n v="18"/>
    <n v="18.0108"/>
    <n v="-1.07999999999996E-2"/>
    <n v="18"/>
    <n v="0"/>
    <x v="0"/>
    <m/>
    <m/>
    <m/>
    <m/>
    <s v="none"/>
    <m/>
    <m/>
    <m/>
    <x v="0"/>
    <m/>
    <x v="0"/>
  </r>
  <r>
    <s v="FRA27315010Q3 2020EUR"/>
    <x v="4"/>
    <n v="56434"/>
    <s v="PERTUIS FROID"/>
    <n v="27315010"/>
    <s v="Q3 2020"/>
    <s v="EUR"/>
    <n v="42.18"/>
    <n v="42.186900000000001"/>
    <n v="-6.90000000000168E-3"/>
    <n v="42.18"/>
    <n v="0"/>
    <x v="0"/>
    <m/>
    <m/>
    <m/>
    <m/>
    <s v="none"/>
    <m/>
    <m/>
    <m/>
    <x v="0"/>
    <m/>
    <x v="0"/>
  </r>
  <r>
    <s v="FRA27315010Q4 2020EUR"/>
    <x v="4"/>
    <n v="56434"/>
    <s v="PERTUIS FROID"/>
    <n v="27315010"/>
    <s v="Q4 2020"/>
    <s v="EUR"/>
    <n v="210.63"/>
    <n v="210.6414"/>
    <n v="-1.14000000000089E-2"/>
    <n v="210.63"/>
    <n v="0"/>
    <x v="0"/>
    <m/>
    <m/>
    <m/>
    <m/>
    <s v="none"/>
    <m/>
    <m/>
    <m/>
    <x v="0"/>
    <m/>
    <x v="0"/>
  </r>
  <r>
    <s v="FRA1253027Q1 2020EUR"/>
    <x v="4"/>
    <n v="56455"/>
    <s v="SPH - GERARD BERTRAND"/>
    <n v="1253027"/>
    <s v="Q1 2020"/>
    <s v="EUR"/>
    <n v="226.02"/>
    <n v="226.02"/>
    <n v="0"/>
    <n v="226.02"/>
    <n v="0"/>
    <x v="0"/>
    <m/>
    <m/>
    <m/>
    <m/>
    <s v="none"/>
    <m/>
    <m/>
    <m/>
    <x v="0"/>
    <m/>
    <x v="0"/>
  </r>
  <r>
    <s v="FRA1253027Q2 2020EUR"/>
    <x v="4"/>
    <n v="56455"/>
    <s v="SPH - GERARD BERTRAND"/>
    <n v="1253027"/>
    <s v="Q2 2020"/>
    <s v="EUR"/>
    <n v="106.2"/>
    <n v="106.2"/>
    <n v="0"/>
    <n v="106.2"/>
    <n v="0"/>
    <x v="0"/>
    <m/>
    <m/>
    <m/>
    <m/>
    <s v="none"/>
    <m/>
    <m/>
    <m/>
    <x v="0"/>
    <m/>
    <x v="0"/>
  </r>
  <r>
    <s v="FRA1253027Q3 2020EUR"/>
    <x v="4"/>
    <n v="56455"/>
    <s v="SPH - GERARD BERTRAND"/>
    <n v="1253027"/>
    <s v="Q3 2020"/>
    <s v="EUR"/>
    <n v="449.46"/>
    <n v="449.46"/>
    <n v="0"/>
    <n v="449.46"/>
    <n v="0"/>
    <x v="0"/>
    <m/>
    <m/>
    <m/>
    <m/>
    <s v="none"/>
    <m/>
    <m/>
    <m/>
    <x v="0"/>
    <m/>
    <x v="0"/>
  </r>
  <r>
    <s v="FRA1253027Q4 2020EUR"/>
    <x v="4"/>
    <n v="56455"/>
    <s v="SPH - GERARD BERTRAND"/>
    <n v="1253027"/>
    <s v="Q4 2020"/>
    <s v="EUR"/>
    <n v="63.12"/>
    <n v="63.12"/>
    <n v="0"/>
    <n v="63.12"/>
    <n v="0"/>
    <x v="0"/>
    <m/>
    <m/>
    <m/>
    <m/>
    <s v="none"/>
    <m/>
    <m/>
    <m/>
    <x v="0"/>
    <m/>
    <x v="0"/>
  </r>
  <r>
    <s v="FRA8014Q1 2020EUR"/>
    <x v="4"/>
    <n v="56494"/>
    <s v="LE COQ ST HONORE - SVPA"/>
    <n v="8014"/>
    <s v="Q1 2020"/>
    <s v="EUR"/>
    <n v="4562.83"/>
    <n v="4562.8324000000002"/>
    <n v="-2.4000000003070402E-3"/>
    <n v="4562.83"/>
    <n v="0"/>
    <x v="0"/>
    <m/>
    <m/>
    <m/>
    <m/>
    <s v="none"/>
    <m/>
    <m/>
    <m/>
    <x v="0"/>
    <m/>
    <x v="0"/>
  </r>
  <r>
    <s v="FRA8014Q2 2020EUR"/>
    <x v="4"/>
    <n v="56494"/>
    <s v="LE COQ ST HONORE - SVPA"/>
    <n v="8014"/>
    <s v="Q2 2020"/>
    <s v="EUR"/>
    <n v="987.57"/>
    <n v="987.56560000000002"/>
    <n v="4.4000000000323702E-3"/>
    <n v="987.57"/>
    <n v="0"/>
    <x v="0"/>
    <m/>
    <m/>
    <m/>
    <m/>
    <s v="none"/>
    <m/>
    <m/>
    <m/>
    <x v="0"/>
    <m/>
    <x v="0"/>
  </r>
  <r>
    <s v="FRA8014Q3 2020EUR"/>
    <x v="4"/>
    <n v="56494"/>
    <s v="LE COQ ST HONORE - SVPA"/>
    <n v="8014"/>
    <s v="Q3 2020"/>
    <s v="EUR"/>
    <n v="1609.72"/>
    <n v="1609.7207000000001"/>
    <n v="-7.0000000005165897E-4"/>
    <n v="1609.72"/>
    <n v="0"/>
    <x v="0"/>
    <m/>
    <m/>
    <m/>
    <m/>
    <s v="none"/>
    <m/>
    <m/>
    <m/>
    <x v="0"/>
    <m/>
    <x v="0"/>
  </r>
  <r>
    <s v="FRA8014Q4 2020EUR"/>
    <x v="4"/>
    <n v="56494"/>
    <s v="LE COQ ST HONORE - SVPA"/>
    <n v="8014"/>
    <s v="Q4 2020"/>
    <s v="EUR"/>
    <n v="953.84"/>
    <n v="953.83540000000005"/>
    <n v="4.5999999999821696E-3"/>
    <n v="953.84"/>
    <n v="0"/>
    <x v="0"/>
    <m/>
    <m/>
    <m/>
    <m/>
    <s v="none"/>
    <m/>
    <m/>
    <m/>
    <x v="0"/>
    <m/>
    <x v="0"/>
  </r>
  <r>
    <s v="FRA550003Q1 2020EUR"/>
    <x v="4"/>
    <n v="56501"/>
    <s v="SOTREBAT"/>
    <n v="550003"/>
    <s v="Q1 2020"/>
    <s v="EUR"/>
    <n v="319.2"/>
    <n v="319.19729999999998"/>
    <n v="2.7000000000043599E-3"/>
    <n v="319.2"/>
    <n v="0"/>
    <x v="0"/>
    <m/>
    <m/>
    <m/>
    <m/>
    <s v="none"/>
    <m/>
    <m/>
    <m/>
    <x v="0"/>
    <m/>
    <x v="0"/>
  </r>
  <r>
    <s v="FRA550003Q2 2020EUR"/>
    <x v="4"/>
    <n v="56501"/>
    <s v="SOTREBAT"/>
    <n v="550003"/>
    <s v="Q2 2020"/>
    <s v="EUR"/>
    <n v="159.87"/>
    <n v="159.864"/>
    <n v="6.0000000000002196E-3"/>
    <n v="159.87"/>
    <n v="0"/>
    <x v="0"/>
    <m/>
    <m/>
    <m/>
    <m/>
    <s v="none"/>
    <m/>
    <m/>
    <m/>
    <x v="0"/>
    <m/>
    <x v="0"/>
  </r>
  <r>
    <s v="FRA550003Q3 2020EUR"/>
    <x v="4"/>
    <n v="56501"/>
    <s v="SOTREBAT"/>
    <n v="550003"/>
    <s v="Q3 2020"/>
    <s v="EUR"/>
    <n v="25.68"/>
    <n v="25.68"/>
    <n v="0"/>
    <n v="25.68"/>
    <n v="0"/>
    <x v="0"/>
    <m/>
    <m/>
    <m/>
    <m/>
    <s v="none"/>
    <m/>
    <m/>
    <m/>
    <x v="0"/>
    <m/>
    <x v="0"/>
  </r>
  <r>
    <s v="FRA550003Q4 2020EUR"/>
    <x v="4"/>
    <n v="56501"/>
    <s v="SOTREBAT"/>
    <n v="550003"/>
    <s v="Q4 2020"/>
    <s v="EUR"/>
    <n v="202.29"/>
    <n v="202.29990000000001"/>
    <n v="-9.9000000000160002E-3"/>
    <n v="202.29"/>
    <n v="0"/>
    <x v="0"/>
    <m/>
    <m/>
    <m/>
    <m/>
    <s v="none"/>
    <m/>
    <m/>
    <m/>
    <x v="0"/>
    <m/>
    <x v="0"/>
  </r>
  <r>
    <s v="FRA11025Q1 2020EUR"/>
    <x v="4"/>
    <n v="56509"/>
    <s v="RUNGIEST"/>
    <n v="11025"/>
    <s v="Q1 2020"/>
    <s v="EUR"/>
    <n v="1993.85"/>
    <n v="1993.845"/>
    <n v="4.9999999998817596E-3"/>
    <n v="1993.85"/>
    <n v="0"/>
    <x v="0"/>
    <m/>
    <m/>
    <m/>
    <m/>
    <s v="none"/>
    <m/>
    <m/>
    <m/>
    <x v="0"/>
    <m/>
    <x v="0"/>
  </r>
  <r>
    <s v="FRA11025Q2 2020EUR"/>
    <x v="4"/>
    <n v="56509"/>
    <s v="RUNGIEST"/>
    <n v="11025"/>
    <s v="Q2 2020"/>
    <s v="EUR"/>
    <n v="286.70999999999998"/>
    <n v="286.70499999999998"/>
    <n v="4.9999999999954499E-3"/>
    <n v="286.70999999999998"/>
    <n v="0"/>
    <x v="0"/>
    <m/>
    <m/>
    <m/>
    <m/>
    <s v="none"/>
    <m/>
    <m/>
    <m/>
    <x v="0"/>
    <m/>
    <x v="0"/>
  </r>
  <r>
    <s v="FRA11025Q3 2020EUR"/>
    <x v="4"/>
    <n v="56509"/>
    <s v="RUNGIEST"/>
    <n v="11025"/>
    <s v="Q3 2020"/>
    <s v="EUR"/>
    <n v="2363.6799999999998"/>
    <n v="2363.6799999999998"/>
    <n v="0"/>
    <n v="2363.6799999999998"/>
    <n v="0"/>
    <x v="0"/>
    <m/>
    <m/>
    <m/>
    <m/>
    <s v="none"/>
    <m/>
    <m/>
    <m/>
    <x v="0"/>
    <m/>
    <x v="0"/>
  </r>
  <r>
    <s v="FRA11025Q4 2020EUR"/>
    <x v="4"/>
    <n v="56509"/>
    <s v="RUNGIEST"/>
    <n v="11025"/>
    <s v="Q4 2020"/>
    <s v="EUR"/>
    <n v="883.75"/>
    <n v="883.745"/>
    <n v="4.9999999999954499E-3"/>
    <n v="883.75"/>
    <n v="0"/>
    <x v="0"/>
    <m/>
    <m/>
    <m/>
    <m/>
    <s v="none"/>
    <m/>
    <m/>
    <m/>
    <x v="0"/>
    <m/>
    <x v="0"/>
  </r>
  <r>
    <s v="FRAFR3IISNSNM1477Y 2020EUR"/>
    <x v="4"/>
    <n v="56532"/>
    <s v="PERNOD SA"/>
    <s v="FR3IISNSNM1477"/>
    <s v="Y 2020"/>
    <s v="EUR"/>
    <n v="10998.18"/>
    <n v="10998.18"/>
    <n v="0"/>
    <n v="10998.18"/>
    <n v="0"/>
    <x v="0"/>
    <m/>
    <m/>
    <m/>
    <m/>
    <s v="none"/>
    <m/>
    <m/>
    <m/>
    <x v="0"/>
    <m/>
    <x v="0"/>
  </r>
  <r>
    <s v="FRAFR3MGPS1492Y 2020EUR"/>
    <x v="4"/>
    <n v="56532"/>
    <s v="PERNOD SA"/>
    <s v="FR3MGPS1492"/>
    <s v="Y 2020"/>
    <s v="EUR"/>
    <n v="1653.9"/>
    <n v="1653.9"/>
    <n v="0"/>
    <n v="1653.9"/>
    <n v="0"/>
    <x v="0"/>
    <m/>
    <m/>
    <m/>
    <m/>
    <s v="none"/>
    <m/>
    <m/>
    <m/>
    <x v="0"/>
    <m/>
    <x v="0"/>
  </r>
  <r>
    <s v="FRA16053048Q2 2020EUR"/>
    <x v="4"/>
    <n v="56532"/>
    <s v="PERNOD SA"/>
    <n v="16053048"/>
    <s v="Q2 2020"/>
    <s v="EUR"/>
    <n v="204.4"/>
    <n v="204.40350000000001"/>
    <n v="-3.5000000000024998E-3"/>
    <n v="204.4"/>
    <n v="0"/>
    <x v="0"/>
    <m/>
    <m/>
    <m/>
    <m/>
    <s v="none"/>
    <m/>
    <m/>
    <m/>
    <x v="0"/>
    <m/>
    <x v="0"/>
  </r>
  <r>
    <s v="FRA2205106589Q1 2020EUR"/>
    <x v="4"/>
    <n v="56566"/>
    <s v="LE FROID MEDITERRANEEN"/>
    <n v="2205106589"/>
    <s v="Q1 2020"/>
    <s v="EUR"/>
    <n v="11653.9"/>
    <n v="11653.9017"/>
    <n v="-1.70000000071013E-3"/>
    <n v="11653.9"/>
    <n v="0"/>
    <x v="0"/>
    <m/>
    <m/>
    <m/>
    <m/>
    <s v="none"/>
    <m/>
    <m/>
    <m/>
    <x v="0"/>
    <m/>
    <x v="0"/>
  </r>
  <r>
    <s v="FRA2205106589Q2 2020EUR"/>
    <x v="4"/>
    <n v="56566"/>
    <s v="LE FROID MEDITERRANEEN"/>
    <n v="2205106589"/>
    <s v="Q2 2020"/>
    <s v="EUR"/>
    <n v="2940.61"/>
    <n v="2940.6107999999999"/>
    <n v="-7.9999999979918303E-4"/>
    <n v="2940.61"/>
    <n v="0"/>
    <x v="0"/>
    <m/>
    <m/>
    <m/>
    <m/>
    <s v="none"/>
    <m/>
    <m/>
    <m/>
    <x v="0"/>
    <m/>
    <x v="0"/>
  </r>
  <r>
    <s v="FRA2205106589Q3 2020EUR"/>
    <x v="4"/>
    <n v="56566"/>
    <s v="LE FROID MEDITERRANEEN"/>
    <n v="2205106589"/>
    <s v="Q3 2020"/>
    <s v="EUR"/>
    <n v="4503.1099999999997"/>
    <n v="4503.1125000000002"/>
    <n v="-2.5000000005093101E-3"/>
    <n v="4503.1099999999997"/>
    <n v="0"/>
    <x v="0"/>
    <m/>
    <m/>
    <m/>
    <m/>
    <s v="none"/>
    <m/>
    <m/>
    <m/>
    <x v="0"/>
    <m/>
    <x v="0"/>
  </r>
  <r>
    <s v="FRA2205106589Q4 2020EUR"/>
    <x v="4"/>
    <n v="56566"/>
    <s v="LE FROID MEDITERRANEEN"/>
    <n v="2205106589"/>
    <s v="Q4 2020"/>
    <s v="EUR"/>
    <n v="3449.72"/>
    <n v="3449.7197999999999"/>
    <n v="1.99999999949795E-4"/>
    <n v="3449.72"/>
    <n v="0"/>
    <x v="0"/>
    <m/>
    <m/>
    <m/>
    <m/>
    <s v="none"/>
    <s v="Hexa"/>
    <m/>
    <m/>
    <x v="0"/>
    <m/>
    <x v="0"/>
  </r>
  <r>
    <s v="FRA2205106590 MAINTENANCEQ1 2020EUR"/>
    <x v="4"/>
    <n v="56566"/>
    <s v="LE FROID MEDITERRANEEN"/>
    <s v="2205106590 MAINTENANCE"/>
    <s v="Q1 2020"/>
    <s v="EUR"/>
    <n v="996.62"/>
    <n v="996.62099999999998"/>
    <n v="-9.9999999997635292E-4"/>
    <n v="996.62"/>
    <n v="0"/>
    <x v="0"/>
    <m/>
    <m/>
    <m/>
    <m/>
    <s v="none"/>
    <m/>
    <m/>
    <m/>
    <x v="0"/>
    <m/>
    <x v="0"/>
  </r>
  <r>
    <s v="FRA2205106590 MAINTENANCEQ2 2020EUR"/>
    <x v="4"/>
    <n v="56566"/>
    <s v="LE FROID MEDITERRANEEN"/>
    <s v="2205106590 MAINTENANCE"/>
    <s v="Q2 2020"/>
    <s v="EUR"/>
    <n v="2556.88"/>
    <n v="2556.8805000000002"/>
    <n v="-5.0000000010186297E-4"/>
    <n v="2556.88"/>
    <n v="0"/>
    <x v="0"/>
    <m/>
    <m/>
    <m/>
    <m/>
    <s v="none"/>
    <m/>
    <m/>
    <m/>
    <x v="0"/>
    <m/>
    <x v="0"/>
  </r>
  <r>
    <s v="FRA2205106590 MAINTENANCEQ3 2020EUR"/>
    <x v="4"/>
    <n v="56566"/>
    <s v="LE FROID MEDITERRANEEN"/>
    <s v="2205106590 MAINTENANCE"/>
    <s v="Q3 2020"/>
    <s v="EUR"/>
    <n v="5761.23"/>
    <n v="5761.2269999999999"/>
    <n v="2.9999999997016801E-3"/>
    <n v="5761.23"/>
    <n v="0"/>
    <x v="0"/>
    <m/>
    <m/>
    <m/>
    <m/>
    <s v="none"/>
    <m/>
    <m/>
    <m/>
    <x v="0"/>
    <m/>
    <x v="0"/>
  </r>
  <r>
    <s v="FRA2205106590 MAINTENANCEQ4 2020EUR"/>
    <x v="4"/>
    <n v="56566"/>
    <s v="LE FROID MEDITERRANEEN"/>
    <s v="2205106590 MAINTENANCE"/>
    <s v="Q4 2020"/>
    <s v="EUR"/>
    <n v="6048.05"/>
    <n v="6048.0484999999999"/>
    <n v="1.50000000030559E-3"/>
    <n v="6048.05"/>
    <n v="0"/>
    <x v="0"/>
    <m/>
    <m/>
    <m/>
    <m/>
    <s v="none"/>
    <m/>
    <m/>
    <m/>
    <x v="0"/>
    <m/>
    <x v="0"/>
  </r>
  <r>
    <s v="FRA2130052595Q1 2020EUR"/>
    <x v="4"/>
    <n v="56625"/>
    <s v="2H ENERGY"/>
    <n v="2130052595"/>
    <s v="Q1 2020"/>
    <s v="EUR"/>
    <n v="104.16"/>
    <n v="104.15730000000001"/>
    <n v="2.6999999999901499E-3"/>
    <n v="104.16"/>
    <n v="0"/>
    <x v="0"/>
    <m/>
    <m/>
    <m/>
    <m/>
    <s v="none"/>
    <m/>
    <m/>
    <m/>
    <x v="0"/>
    <m/>
    <x v="0"/>
  </r>
  <r>
    <s v="FRA2130052595Q2 2020EUR"/>
    <x v="4"/>
    <n v="56625"/>
    <s v="2H ENERGY"/>
    <n v="2130052595"/>
    <s v="Q2 2020"/>
    <s v="EUR"/>
    <n v="33.67"/>
    <n v="33.6738"/>
    <n v="-3.7999999999982401E-3"/>
    <n v="33.67"/>
    <n v="0"/>
    <x v="0"/>
    <m/>
    <m/>
    <m/>
    <m/>
    <s v="none"/>
    <m/>
    <m/>
    <m/>
    <x v="0"/>
    <m/>
    <x v="0"/>
  </r>
  <r>
    <s v="FRA2130052595Q3 2020EUR"/>
    <x v="4"/>
    <n v="56625"/>
    <s v="2H ENERGY"/>
    <n v="2130052595"/>
    <s v="Q3 2020"/>
    <s v="EUR"/>
    <n v="193.94"/>
    <n v="193.9383"/>
    <n v="1.6999999999995901E-3"/>
    <n v="193.94"/>
    <n v="0"/>
    <x v="0"/>
    <m/>
    <m/>
    <m/>
    <m/>
    <s v="none"/>
    <m/>
    <m/>
    <m/>
    <x v="0"/>
    <m/>
    <x v="0"/>
  </r>
  <r>
    <s v="FRA2130052595Q4 2020EUR"/>
    <x v="4"/>
    <n v="56625"/>
    <s v="2H ENERGY"/>
    <n v="2130052595"/>
    <s v="Q4 2020"/>
    <s v="EUR"/>
    <n v="142.91999999999999"/>
    <n v="142.91759999999999"/>
    <n v="2.3999999999944001E-3"/>
    <n v="142.91999999999999"/>
    <n v="0"/>
    <x v="0"/>
    <m/>
    <m/>
    <m/>
    <m/>
    <s v="none"/>
    <m/>
    <m/>
    <m/>
    <x v="0"/>
    <m/>
    <x v="0"/>
  </r>
  <r>
    <s v="FRAFR4GP1607Y 2020EUR"/>
    <x v="4"/>
    <n v="56654"/>
    <s v="BRETZLS MORICETTES MFP POULAILLON"/>
    <s v="FR4GP1607"/>
    <s v="Y 2020"/>
    <s v="EUR"/>
    <n v="920.46"/>
    <n v="920.46019999999999"/>
    <n v="-1.99999999949795E-4"/>
    <n v="920.46"/>
    <n v="0"/>
    <x v="0"/>
    <m/>
    <m/>
    <m/>
    <m/>
    <s v="none"/>
    <m/>
    <m/>
    <m/>
    <x v="0"/>
    <m/>
    <x v="0"/>
  </r>
  <r>
    <s v="FRAFR3F1IB1032Y 2020EUR"/>
    <x v="4"/>
    <n v="56684"/>
    <s v="COCA COLA EUROPEAN PARTNERS FRANCE"/>
    <s v="FR3F1IB1032"/>
    <s v="Y 2020"/>
    <s v="EUR"/>
    <n v="27222.866699999999"/>
    <n v="27222.866699999999"/>
    <n v="0"/>
    <n v="27222.866699999999"/>
    <n v="0"/>
    <x v="0"/>
    <m/>
    <m/>
    <m/>
    <m/>
    <s v="none"/>
    <m/>
    <m/>
    <m/>
    <x v="0"/>
    <m/>
    <x v="0"/>
  </r>
  <r>
    <s v="FRAFR3IIS1518Y 2020EUR"/>
    <x v="4"/>
    <n v="56684"/>
    <s v="COCA COLA EUROPEAN PARTNERS FRANCE"/>
    <s v="FR3IIS1518"/>
    <s v="Y 2020"/>
    <s v="EUR"/>
    <n v="30265.486099999998"/>
    <n v="30265.486099999998"/>
    <n v="0"/>
    <n v="30265.486099999998"/>
    <n v="0"/>
    <x v="0"/>
    <m/>
    <m/>
    <m/>
    <m/>
    <s v="none"/>
    <m/>
    <m/>
    <m/>
    <x v="0"/>
    <m/>
    <x v="0"/>
  </r>
  <r>
    <s v="FRAFR3INDEVHO1781Y 2020EUR"/>
    <x v="4"/>
    <n v="56684"/>
    <s v="COCA COLA EUROPEAN PARTNERS FRANCE"/>
    <s v="FR3INDEVHO1781"/>
    <s v="Y 2020"/>
    <s v="EUR"/>
    <n v="2685"/>
    <n v="2685"/>
    <n v="0"/>
    <n v="2685"/>
    <n v="0"/>
    <x v="0"/>
    <m/>
    <m/>
    <m/>
    <m/>
    <s v="none"/>
    <m/>
    <m/>
    <m/>
    <x v="0"/>
    <m/>
    <x v="0"/>
  </r>
  <r>
    <s v="FRAFR3NGF1525Y 2020EUR"/>
    <x v="4"/>
    <n v="56684"/>
    <s v="COCA COLA EUROPEAN PARTNERS FRANCE"/>
    <s v="FR3NGF1525"/>
    <s v="Y 2020"/>
    <s v="EUR"/>
    <n v="8301.3394000000008"/>
    <n v="8301.3394000000008"/>
    <n v="0"/>
    <n v="8301.3394000000008"/>
    <n v="0"/>
    <x v="0"/>
    <m/>
    <m/>
    <m/>
    <m/>
    <s v="none"/>
    <m/>
    <m/>
    <m/>
    <x v="0"/>
    <m/>
    <x v="0"/>
  </r>
  <r>
    <s v="FRAFR3NSNM1513Y 2020EUR"/>
    <x v="4"/>
    <n v="56684"/>
    <s v="COCA COLA EUROPEAN PARTNERS FRANCE"/>
    <s v="FR3NSNM1513"/>
    <s v="Y 2020"/>
    <s v="EUR"/>
    <n v="101088.00840000001"/>
    <n v="101088.00840000001"/>
    <n v="0"/>
    <n v="101088.00840000001"/>
    <n v="0"/>
    <x v="0"/>
    <m/>
    <m/>
    <m/>
    <m/>
    <s v="none"/>
    <s v="Produit"/>
    <s v="Sarah"/>
    <s v="[SB] Le montant de facture est OK 101088 après calcul à la main et en excluant les marques presentes dans l'assiette_x000a_[ZB] Marque Moma"/>
    <x v="2"/>
    <s v="Zakaria"/>
    <x v="0"/>
  </r>
  <r>
    <s v="FRAFR3SPMG1527Y 2020EUR"/>
    <x v="4"/>
    <n v="56684"/>
    <s v="COCA COLA EUROPEAN PARTNERS FRANCE"/>
    <s v="FR3SPMG1527"/>
    <s v="Y 2020"/>
    <s v="EUR"/>
    <n v="13363.381799999999"/>
    <n v="13363.381799999999"/>
    <n v="0"/>
    <n v="13363.381799999999"/>
    <n v="0"/>
    <x v="0"/>
    <m/>
    <m/>
    <m/>
    <m/>
    <s v="none"/>
    <m/>
    <m/>
    <m/>
    <x v="0"/>
    <m/>
    <x v="0"/>
  </r>
  <r>
    <s v="FRA2140543267Q1 2020EUR"/>
    <x v="4"/>
    <n v="56701"/>
    <s v="KOCI ELECTRICITE"/>
    <n v="2140543267"/>
    <s v="Q1 2020"/>
    <s v="EUR"/>
    <n v="730.62"/>
    <n v="730.62300000000005"/>
    <n v="-3.0000000000427402E-3"/>
    <n v="730.62"/>
    <n v="0"/>
    <x v="0"/>
    <m/>
    <m/>
    <m/>
    <m/>
    <s v="none"/>
    <m/>
    <m/>
    <m/>
    <x v="0"/>
    <m/>
    <x v="0"/>
  </r>
  <r>
    <s v="FRA2140543267Q2 2020EUR"/>
    <x v="4"/>
    <n v="56701"/>
    <s v="KOCI ELECTRICITE"/>
    <n v="2140543267"/>
    <s v="Q2 2020"/>
    <s v="EUR"/>
    <n v="17.66"/>
    <n v="17.658000000000001"/>
    <n v="1.9999999999988898E-3"/>
    <n v="17.66"/>
    <n v="0"/>
    <x v="0"/>
    <m/>
    <m/>
    <m/>
    <m/>
    <s v="none"/>
    <m/>
    <m/>
    <m/>
    <x v="0"/>
    <m/>
    <x v="0"/>
  </r>
  <r>
    <s v="FRA2140543267Q3 2020EUR"/>
    <x v="4"/>
    <n v="56701"/>
    <s v="KOCI ELECTRICITE"/>
    <n v="2140543267"/>
    <s v="Q3 2020"/>
    <s v="EUR"/>
    <n v="164.26"/>
    <n v="164.262"/>
    <n v="-2.0000000000095402E-3"/>
    <n v="164.26"/>
    <n v="0"/>
    <x v="0"/>
    <m/>
    <m/>
    <m/>
    <m/>
    <s v="none"/>
    <m/>
    <m/>
    <m/>
    <x v="0"/>
    <m/>
    <x v="0"/>
  </r>
  <r>
    <s v="FRA2140543267Q4 2020EUR"/>
    <x v="4"/>
    <n v="56701"/>
    <s v="KOCI ELECTRICITE"/>
    <n v="2140543267"/>
    <s v="Q4 2020"/>
    <s v="EUR"/>
    <n v="733.35"/>
    <n v="733.34879999999998"/>
    <n v="1.20000000003983E-3"/>
    <n v="733.35"/>
    <n v="0"/>
    <x v="0"/>
    <m/>
    <m/>
    <m/>
    <m/>
    <s v="none"/>
    <m/>
    <m/>
    <m/>
    <x v="0"/>
    <m/>
    <x v="0"/>
  </r>
  <r>
    <s v="FRA11006Q1 2020EUR"/>
    <x v="4"/>
    <n v="56916"/>
    <s v="RM MAREE"/>
    <n v="11006"/>
    <s v="Q1 2020"/>
    <s v="EUR"/>
    <n v="4118.95"/>
    <n v="4118.9538000000002"/>
    <n v="-3.8000000004103601E-3"/>
    <n v="4118.95"/>
    <n v="0"/>
    <x v="0"/>
    <m/>
    <m/>
    <m/>
    <m/>
    <s v="none"/>
    <m/>
    <m/>
    <m/>
    <x v="0"/>
    <m/>
    <x v="0"/>
  </r>
  <r>
    <s v="FRA11006Q2 2020EUR"/>
    <x v="4"/>
    <n v="56916"/>
    <s v="RM MAREE"/>
    <n v="11006"/>
    <s v="Q2 2020"/>
    <s v="EUR"/>
    <n v="773.69"/>
    <n v="773.69370000000004"/>
    <n v="-3.69999999998071E-3"/>
    <n v="773.69"/>
    <n v="0"/>
    <x v="0"/>
    <m/>
    <m/>
    <m/>
    <m/>
    <s v="none"/>
    <m/>
    <m/>
    <m/>
    <x v="0"/>
    <m/>
    <x v="0"/>
  </r>
  <r>
    <s v="FRA11006Q3 2020EUR"/>
    <x v="4"/>
    <n v="56916"/>
    <s v="RM MAREE"/>
    <n v="11006"/>
    <s v="Q3 2020"/>
    <s v="EUR"/>
    <n v="7146.14"/>
    <n v="7146.1361999999999"/>
    <n v="3.8000000004103601E-3"/>
    <n v="7146.14"/>
    <n v="0"/>
    <x v="0"/>
    <m/>
    <m/>
    <m/>
    <m/>
    <s v="none"/>
    <m/>
    <m/>
    <m/>
    <x v="0"/>
    <m/>
    <x v="0"/>
  </r>
  <r>
    <s v="FRA11006Q4 2020EUR"/>
    <x v="4"/>
    <n v="56916"/>
    <s v="RM MAREE"/>
    <n v="11006"/>
    <s v="Q4 2020"/>
    <s v="EUR"/>
    <n v="2009.99"/>
    <n v="2009.9917"/>
    <n v="-1.7000000000280101E-3"/>
    <n v="2009.99"/>
    <n v="0"/>
    <x v="0"/>
    <m/>
    <m/>
    <m/>
    <m/>
    <s v="none"/>
    <m/>
    <m/>
    <m/>
    <x v="0"/>
    <m/>
    <x v="0"/>
  </r>
  <r>
    <s v="FRAFR3IISNSNM1748Y 2020EUR"/>
    <x v="4"/>
    <n v="56972"/>
    <s v="LES GRANDS CHAIS DE FRANCE"/>
    <s v="FR3IISNSNM1748"/>
    <s v="Y 2020"/>
    <s v="EUR"/>
    <n v="1327.33"/>
    <n v="1327.329"/>
    <n v="9.9999999997635292E-4"/>
    <n v="1327.33"/>
    <n v="0"/>
    <x v="0"/>
    <m/>
    <m/>
    <m/>
    <m/>
    <s v="none"/>
    <m/>
    <m/>
    <m/>
    <x v="0"/>
    <m/>
    <x v="0"/>
  </r>
  <r>
    <s v="FRAFR3MGPS1749Y 2020EUR"/>
    <x v="4"/>
    <n v="56972"/>
    <s v="LES GRANDS CHAIS DE FRANCE"/>
    <s v="FR3MGPS1749"/>
    <s v="Y 2020"/>
    <s v="EUR"/>
    <n v="346.47"/>
    <n v="346.47300000000001"/>
    <n v="-2.9999999999858998E-3"/>
    <n v="346.47"/>
    <n v="0"/>
    <x v="0"/>
    <m/>
    <m/>
    <m/>
    <m/>
    <s v="none"/>
    <m/>
    <m/>
    <m/>
    <x v="0"/>
    <m/>
    <x v="0"/>
  </r>
  <r>
    <s v="FRA390104Q1 2020EUR"/>
    <x v="4"/>
    <n v="57077"/>
    <s v="LA PROVENCALE - BLANCHISSAGE INDUSTRIELLE"/>
    <n v="390104"/>
    <s v="Q1 2020"/>
    <s v="EUR"/>
    <n v="8773.0400000000009"/>
    <n v="8773.0442000000003"/>
    <n v="-4.1999999994004602E-3"/>
    <n v="8773.0400000000009"/>
    <n v="0"/>
    <x v="0"/>
    <m/>
    <m/>
    <m/>
    <m/>
    <s v="none"/>
    <m/>
    <m/>
    <m/>
    <x v="0"/>
    <m/>
    <x v="0"/>
  </r>
  <r>
    <s v="FRA390104Q2 2020EUR"/>
    <x v="4"/>
    <n v="57077"/>
    <s v="LA PROVENCALE - BLANCHISSAGE INDUSTRIELLE"/>
    <n v="390104"/>
    <s v="Q2 2020"/>
    <s v="EUR"/>
    <n v="1868.58"/>
    <n v="1868.5871999999999"/>
    <n v="-7.2000000000116398E-3"/>
    <n v="1868.58"/>
    <n v="0"/>
    <x v="0"/>
    <m/>
    <m/>
    <m/>
    <m/>
    <s v="none"/>
    <m/>
    <m/>
    <m/>
    <x v="0"/>
    <m/>
    <x v="0"/>
  </r>
  <r>
    <s v="FRA390104Q3 2020EUR"/>
    <x v="4"/>
    <n v="57077"/>
    <s v="LA PROVENCALE - BLANCHISSAGE INDUSTRIELLE"/>
    <n v="390104"/>
    <s v="Q3 2020"/>
    <s v="EUR"/>
    <n v="13927.2"/>
    <n v="13927.2024"/>
    <n v="-2.3999999993975498E-3"/>
    <n v="13927.2"/>
    <n v="0"/>
    <x v="0"/>
    <m/>
    <m/>
    <m/>
    <m/>
    <s v="none"/>
    <m/>
    <m/>
    <m/>
    <x v="0"/>
    <m/>
    <x v="0"/>
  </r>
  <r>
    <s v="FRA390104Q4 2020EUR"/>
    <x v="4"/>
    <n v="57077"/>
    <s v="LA PROVENCALE - BLANCHISSAGE INDUSTRIELLE"/>
    <n v="390104"/>
    <s v="Q4 2020"/>
    <s v="EUR"/>
    <n v="3259.74"/>
    <n v="3259.7284"/>
    <n v="1.1599999999816601E-2"/>
    <n v="3259.74"/>
    <n v="0"/>
    <x v="0"/>
    <m/>
    <m/>
    <m/>
    <m/>
    <s v="none"/>
    <m/>
    <m/>
    <m/>
    <x v="0"/>
    <m/>
    <x v="0"/>
  </r>
  <r>
    <s v="FRA2489061Q1 2020EUR"/>
    <x v="4"/>
    <n v="57088"/>
    <s v="ATELIERS VERCHERE"/>
    <n v="2489061"/>
    <s v="Q1 2020"/>
    <s v="EUR"/>
    <n v="2575.3000000000002"/>
    <n v="2575.3000000000002"/>
    <n v="0"/>
    <n v="2575.3000000000002"/>
    <n v="0"/>
    <x v="0"/>
    <m/>
    <m/>
    <m/>
    <m/>
    <s v="none"/>
    <m/>
    <m/>
    <m/>
    <x v="0"/>
    <m/>
    <x v="0"/>
  </r>
  <r>
    <s v="FRA2489061Q2 2020EUR"/>
    <x v="4"/>
    <n v="57088"/>
    <s v="ATELIERS VERCHERE"/>
    <n v="2489061"/>
    <s v="Q2 2020"/>
    <s v="EUR"/>
    <n v="275.25"/>
    <n v="275.25"/>
    <n v="0"/>
    <n v="275.25"/>
    <n v="0"/>
    <x v="0"/>
    <m/>
    <m/>
    <m/>
    <m/>
    <s v="none"/>
    <m/>
    <m/>
    <m/>
    <x v="0"/>
    <m/>
    <x v="0"/>
  </r>
  <r>
    <s v="FRA2489061Q3 2020EUR"/>
    <x v="4"/>
    <n v="57088"/>
    <s v="ATELIERS VERCHERE"/>
    <n v="2489061"/>
    <s v="Q3 2020"/>
    <s v="EUR"/>
    <n v="690.1"/>
    <n v="690.1"/>
    <n v="0"/>
    <n v="690.1"/>
    <n v="0"/>
    <x v="0"/>
    <m/>
    <m/>
    <m/>
    <m/>
    <s v="none"/>
    <m/>
    <m/>
    <m/>
    <x v="0"/>
    <m/>
    <x v="0"/>
  </r>
  <r>
    <s v="FRA2489061Q4 2020EUR"/>
    <x v="4"/>
    <n v="57088"/>
    <s v="ATELIERS VERCHERE"/>
    <n v="2489061"/>
    <s v="Q4 2020"/>
    <s v="EUR"/>
    <n v="1527.05"/>
    <n v="1527.05"/>
    <n v="0"/>
    <n v="1527.05"/>
    <n v="0"/>
    <x v="0"/>
    <m/>
    <m/>
    <m/>
    <m/>
    <s v="none"/>
    <m/>
    <m/>
    <m/>
    <x v="0"/>
    <m/>
    <x v="0"/>
  </r>
  <r>
    <s v="FRA110008700Q1 2020EUR"/>
    <x v="4"/>
    <n v="57095"/>
    <s v="MARINA SEA FOOD"/>
    <n v="110008700"/>
    <s v="Q1 2020"/>
    <s v="EUR"/>
    <n v="10735.41"/>
    <n v="10735.41"/>
    <n v="0"/>
    <n v="10735.41"/>
    <n v="0"/>
    <x v="0"/>
    <m/>
    <m/>
    <m/>
    <m/>
    <s v="none"/>
    <m/>
    <m/>
    <m/>
    <x v="0"/>
    <m/>
    <x v="0"/>
  </r>
  <r>
    <s v="FRA110008700Q2 2020EUR"/>
    <x v="4"/>
    <n v="57095"/>
    <s v="MARINA SEA FOOD"/>
    <n v="110008700"/>
    <s v="Q2 2020"/>
    <s v="EUR"/>
    <n v="1170.33"/>
    <n v="1170.33"/>
    <n v="0"/>
    <n v="1170.33"/>
    <n v="0"/>
    <x v="0"/>
    <m/>
    <m/>
    <m/>
    <m/>
    <s v="none"/>
    <m/>
    <m/>
    <m/>
    <x v="0"/>
    <m/>
    <x v="0"/>
  </r>
  <r>
    <s v="FRA110008700Q3 2020EUR"/>
    <x v="4"/>
    <n v="57095"/>
    <s v="MARINA SEA FOOD"/>
    <n v="110008700"/>
    <s v="Q3 2020"/>
    <s v="EUR"/>
    <n v="7085.05"/>
    <n v="7085.05"/>
    <n v="0"/>
    <n v="7085.05"/>
    <n v="0"/>
    <x v="0"/>
    <m/>
    <m/>
    <m/>
    <m/>
    <s v="none"/>
    <m/>
    <m/>
    <m/>
    <x v="0"/>
    <m/>
    <x v="0"/>
  </r>
  <r>
    <s v="FRA110008700Q4 2020EUR"/>
    <x v="4"/>
    <n v="57095"/>
    <s v="MARINA SEA FOOD"/>
    <n v="110008700"/>
    <s v="Q4 2020"/>
    <s v="EUR"/>
    <n v="2444.61"/>
    <n v="2444.61"/>
    <n v="0"/>
    <n v="2444.61"/>
    <n v="0"/>
    <x v="0"/>
    <m/>
    <m/>
    <m/>
    <m/>
    <s v="none"/>
    <m/>
    <m/>
    <m/>
    <x v="0"/>
    <m/>
    <x v="0"/>
  </r>
  <r>
    <s v="FRAFR4GP1558Y 2020EUR"/>
    <x v="4"/>
    <n v="57095"/>
    <s v="MARINA SEA FOOD"/>
    <s v="FR4GP1558"/>
    <s v="Y 2020"/>
    <s v="EUR"/>
    <n v="659.2"/>
    <n v="659.20050000000003"/>
    <n v="-4.9999999998817603E-4"/>
    <n v="659.2"/>
    <n v="0"/>
    <x v="0"/>
    <m/>
    <m/>
    <m/>
    <m/>
    <s v="none"/>
    <m/>
    <m/>
    <m/>
    <x v="0"/>
    <m/>
    <x v="0"/>
  </r>
  <r>
    <s v="FRA2140373433Q1 2020EUR"/>
    <x v="4"/>
    <n v="57280"/>
    <s v="DECO ADER"/>
    <n v="2140373433"/>
    <s v="Q1 2020"/>
    <s v="EUR"/>
    <n v="11689.84"/>
    <n v="11689.8424"/>
    <n v="-2.3999999993975498E-3"/>
    <n v="11689.84"/>
    <n v="0"/>
    <x v="0"/>
    <m/>
    <m/>
    <m/>
    <m/>
    <s v="none"/>
    <m/>
    <m/>
    <m/>
    <x v="0"/>
    <m/>
    <x v="0"/>
  </r>
  <r>
    <s v="FRA2140373433Q2 2020EUR"/>
    <x v="4"/>
    <n v="57280"/>
    <s v="DECO ADER"/>
    <n v="2140373433"/>
    <s v="Q2 2020"/>
    <s v="EUR"/>
    <n v="23793.87"/>
    <n v="23793.8704"/>
    <n v="-4.00000000809086E-4"/>
    <n v="23793.87"/>
    <n v="0"/>
    <x v="0"/>
    <m/>
    <m/>
    <m/>
    <m/>
    <s v="none"/>
    <m/>
    <m/>
    <m/>
    <x v="0"/>
    <m/>
    <x v="0"/>
  </r>
  <r>
    <s v="FRA2140373433Q3 2020EUR"/>
    <x v="4"/>
    <n v="57280"/>
    <s v="DECO ADER"/>
    <n v="2140373433"/>
    <s v="Q3 2020"/>
    <s v="EUR"/>
    <n v="11601.18"/>
    <n v="11601.178400000001"/>
    <n v="1.59999999959836E-3"/>
    <n v="11601.18"/>
    <n v="0"/>
    <x v="0"/>
    <m/>
    <m/>
    <m/>
    <m/>
    <s v="none"/>
    <m/>
    <m/>
    <m/>
    <x v="0"/>
    <m/>
    <x v="0"/>
  </r>
  <r>
    <s v="FRA2140373433Q4 2020EUR"/>
    <x v="4"/>
    <n v="57280"/>
    <s v="DECO ADER"/>
    <n v="2140373433"/>
    <s v="Q4 2020"/>
    <s v="EUR"/>
    <n v="4288.09"/>
    <n v="4288.0856000000003"/>
    <n v="4.399999999805E-3"/>
    <n v="4288.09"/>
    <n v="0"/>
    <x v="0"/>
    <m/>
    <m/>
    <m/>
    <m/>
    <s v="none"/>
    <m/>
    <m/>
    <m/>
    <x v="0"/>
    <m/>
    <x v="0"/>
  </r>
  <r>
    <s v="FRA2489060Q1 2020EUR"/>
    <x v="4"/>
    <n v="57312"/>
    <s v="AMBIUS EIM660"/>
    <n v="2489060"/>
    <s v="Q1 2020"/>
    <s v="EUR"/>
    <n v="6036"/>
    <n v="6035.9960000000001"/>
    <n v="3.9999999999054099E-3"/>
    <n v="6036"/>
    <n v="0"/>
    <x v="0"/>
    <m/>
    <m/>
    <m/>
    <m/>
    <s v="none"/>
    <m/>
    <m/>
    <m/>
    <x v="0"/>
    <m/>
    <x v="0"/>
  </r>
  <r>
    <s v="FRA2489060Q2 2020EUR"/>
    <x v="4"/>
    <n v="57312"/>
    <s v="AMBIUS EIM660"/>
    <n v="2489060"/>
    <s v="Q2 2020"/>
    <s v="EUR"/>
    <n v="5171.71"/>
    <n v="5171.7060000000001"/>
    <n v="3.9999999999054099E-3"/>
    <n v="5171.71"/>
    <n v="0"/>
    <x v="0"/>
    <m/>
    <m/>
    <m/>
    <m/>
    <s v="none"/>
    <m/>
    <m/>
    <m/>
    <x v="0"/>
    <m/>
    <x v="0"/>
  </r>
  <r>
    <s v="FRA2489060Q3 2020EUR"/>
    <x v="4"/>
    <n v="57312"/>
    <s v="AMBIUS EIM660"/>
    <n v="2489060"/>
    <s v="Q3 2020"/>
    <s v="EUR"/>
    <n v="5178.97"/>
    <n v="5178.9690000000001"/>
    <n v="1.0000000002037201E-3"/>
    <n v="5178.97"/>
    <n v="0"/>
    <x v="0"/>
    <m/>
    <m/>
    <m/>
    <m/>
    <s v="none"/>
    <m/>
    <m/>
    <m/>
    <x v="0"/>
    <m/>
    <x v="0"/>
  </r>
  <r>
    <s v="FRA2489060Q4 2020EUR"/>
    <x v="4"/>
    <n v="57312"/>
    <s v="AMBIUS EIM660"/>
    <n v="2489060"/>
    <s v="Q4 2020"/>
    <s v="EUR"/>
    <n v="5205.37"/>
    <n v="5205.3670000000002"/>
    <n v="2.9999999997016801E-3"/>
    <n v="5205.37"/>
    <n v="0"/>
    <x v="0"/>
    <m/>
    <m/>
    <m/>
    <m/>
    <s v="none"/>
    <m/>
    <m/>
    <m/>
    <x v="0"/>
    <m/>
    <x v="0"/>
  </r>
  <r>
    <s v="FRA900085Q1 2020EUR"/>
    <x v="4"/>
    <n v="57319"/>
    <s v="S.A.M.(SOCIETE ARTISANALE DE MENUISERIE)"/>
    <n v="900085"/>
    <s v="Q1 2020"/>
    <s v="EUR"/>
    <n v="2641.91"/>
    <n v="2641.9"/>
    <n v="9.9999999997635296E-3"/>
    <n v="2641.91"/>
    <n v="0"/>
    <x v="0"/>
    <m/>
    <m/>
    <m/>
    <m/>
    <s v="none"/>
    <m/>
    <m/>
    <m/>
    <x v="0"/>
    <m/>
    <x v="0"/>
  </r>
  <r>
    <s v="FRA900085Q2 2020EUR"/>
    <x v="4"/>
    <n v="57319"/>
    <s v="S.A.M.(SOCIETE ARTISANALE DE MENUISERIE)"/>
    <n v="900085"/>
    <s v="Q2 2020"/>
    <s v="EUR"/>
    <n v="1380.33"/>
    <n v="1380.338"/>
    <n v="-8.0000000000381901E-3"/>
    <n v="1380.33"/>
    <n v="0"/>
    <x v="0"/>
    <m/>
    <m/>
    <m/>
    <m/>
    <s v="none"/>
    <m/>
    <m/>
    <m/>
    <x v="0"/>
    <m/>
    <x v="0"/>
  </r>
  <r>
    <s v="FRA900085Q3 2020EUR"/>
    <x v="4"/>
    <n v="57319"/>
    <s v="S.A.M.(SOCIETE ARTISANALE DE MENUISERIE)"/>
    <n v="900085"/>
    <s v="Q3 2020"/>
    <s v="EUR"/>
    <n v="668.44"/>
    <n v="668.44399999999996"/>
    <n v="-3.9999999999054099E-3"/>
    <n v="668.44"/>
    <n v="0"/>
    <x v="0"/>
    <m/>
    <m/>
    <m/>
    <m/>
    <s v="none"/>
    <m/>
    <m/>
    <m/>
    <x v="0"/>
    <m/>
    <x v="0"/>
  </r>
  <r>
    <s v="FRA12007Q1 2020EUR"/>
    <x v="4"/>
    <n v="57327"/>
    <s v="LE BORVO"/>
    <n v="12007"/>
    <s v="Q1 2020"/>
    <s v="EUR"/>
    <n v="1820.6"/>
    <n v="1820.6"/>
    <n v="0"/>
    <n v="1820.6"/>
    <n v="0"/>
    <x v="0"/>
    <m/>
    <m/>
    <m/>
    <m/>
    <s v="none"/>
    <m/>
    <m/>
    <m/>
    <x v="0"/>
    <m/>
    <x v="0"/>
  </r>
  <r>
    <s v="FRA12007Q2 2020EUR"/>
    <x v="4"/>
    <n v="57327"/>
    <s v="LE BORVO"/>
    <n v="12007"/>
    <s v="Q2 2020"/>
    <s v="EUR"/>
    <n v="683.9"/>
    <n v="683.9"/>
    <n v="0"/>
    <n v="683.9"/>
    <n v="0"/>
    <x v="0"/>
    <m/>
    <m/>
    <m/>
    <m/>
    <s v="none"/>
    <m/>
    <m/>
    <m/>
    <x v="0"/>
    <m/>
    <x v="0"/>
  </r>
  <r>
    <s v="FRA12007Q3 2020EUR"/>
    <x v="4"/>
    <n v="57327"/>
    <s v="LE BORVO"/>
    <n v="12007"/>
    <s v="Q3 2020"/>
    <s v="EUR"/>
    <n v="1257.5"/>
    <n v="1257.5"/>
    <n v="0"/>
    <n v="1257.5"/>
    <n v="0"/>
    <x v="0"/>
    <m/>
    <m/>
    <m/>
    <m/>
    <s v="none"/>
    <m/>
    <m/>
    <m/>
    <x v="0"/>
    <m/>
    <x v="0"/>
  </r>
  <r>
    <s v="FRA12007Q4 2020EUR"/>
    <x v="4"/>
    <n v="57327"/>
    <s v="LE BORVO"/>
    <n v="12007"/>
    <s v="Q4 2020"/>
    <s v="EUR"/>
    <n v="603.75"/>
    <n v="603.75"/>
    <n v="0"/>
    <n v="603.75"/>
    <n v="0"/>
    <x v="0"/>
    <m/>
    <m/>
    <m/>
    <m/>
    <s v="none"/>
    <m/>
    <m/>
    <m/>
    <x v="0"/>
    <m/>
    <x v="0"/>
  </r>
  <r>
    <s v="FRA210054307Q1 2020EUR"/>
    <x v="4"/>
    <n v="57345"/>
    <s v="ROBIN ENTREPRISE"/>
    <n v="210054307"/>
    <s v="Q1 2020"/>
    <s v="EUR"/>
    <n v="1588.5"/>
    <n v="1588.5"/>
    <n v="0"/>
    <n v="1588.5"/>
    <n v="0"/>
    <x v="0"/>
    <m/>
    <m/>
    <m/>
    <m/>
    <s v="none"/>
    <m/>
    <m/>
    <m/>
    <x v="0"/>
    <m/>
    <x v="0"/>
  </r>
  <r>
    <s v="FRA210054307Q2 2020EUR"/>
    <x v="4"/>
    <n v="57345"/>
    <s v="ROBIN ENTREPRISE"/>
    <n v="210054307"/>
    <s v="Q2 2020"/>
    <s v="EUR"/>
    <n v="2380.92"/>
    <n v="2380.9097999999999"/>
    <n v="1.0200000000168E-2"/>
    <n v="2380.92"/>
    <n v="0"/>
    <x v="0"/>
    <m/>
    <m/>
    <m/>
    <m/>
    <s v="none"/>
    <m/>
    <m/>
    <m/>
    <x v="0"/>
    <m/>
    <x v="0"/>
  </r>
  <r>
    <s v="FRA210054307Q3 2020EUR"/>
    <x v="4"/>
    <n v="57345"/>
    <s v="ROBIN ENTREPRISE"/>
    <n v="210054307"/>
    <s v="Q3 2020"/>
    <s v="EUR"/>
    <n v="2714.43"/>
    <n v="2714.4378000000002"/>
    <n v="-7.8000000003157696E-3"/>
    <n v="2714.43"/>
    <n v="0"/>
    <x v="0"/>
    <m/>
    <m/>
    <m/>
    <m/>
    <s v="none"/>
    <m/>
    <m/>
    <m/>
    <x v="0"/>
    <m/>
    <x v="0"/>
  </r>
  <r>
    <s v="FRA210054307Q4 2020EUR"/>
    <x v="4"/>
    <n v="57345"/>
    <s v="ROBIN ENTREPRISE"/>
    <n v="210054307"/>
    <s v="Q4 2020"/>
    <s v="EUR"/>
    <n v="545.91"/>
    <n v="545.92200000000003"/>
    <n v="-1.2000000000057199E-2"/>
    <n v="545.91"/>
    <n v="0"/>
    <x v="0"/>
    <m/>
    <m/>
    <m/>
    <m/>
    <s v="none"/>
    <m/>
    <m/>
    <m/>
    <x v="0"/>
    <m/>
    <x v="0"/>
  </r>
  <r>
    <s v="FRA2160705043Q1 2020EUR"/>
    <x v="4"/>
    <n v="57411"/>
    <s v="SOC VESCOM FRANCE"/>
    <n v="2160705043"/>
    <s v="Q1 2020"/>
    <s v="EUR"/>
    <n v="4015.15"/>
    <n v="4015.1464999999998"/>
    <n v="3.50000000025829E-3"/>
    <n v="4015.15"/>
    <n v="0"/>
    <x v="0"/>
    <m/>
    <m/>
    <m/>
    <m/>
    <s v="none"/>
    <m/>
    <m/>
    <m/>
    <x v="0"/>
    <m/>
    <x v="0"/>
  </r>
  <r>
    <s v="FRA2160705043Q2 2020EUR"/>
    <x v="4"/>
    <n v="57411"/>
    <s v="SOC VESCOM FRANCE"/>
    <n v="2160705043"/>
    <s v="Q2 2020"/>
    <s v="EUR"/>
    <n v="1588.16"/>
    <n v="1588.1569999999999"/>
    <n v="3.0000000001564301E-3"/>
    <n v="1588.16"/>
    <n v="0"/>
    <x v="0"/>
    <m/>
    <m/>
    <m/>
    <m/>
    <s v="none"/>
    <m/>
    <m/>
    <m/>
    <x v="0"/>
    <m/>
    <x v="0"/>
  </r>
  <r>
    <s v="FRA2160705043Q3 2020EUR"/>
    <x v="4"/>
    <n v="57411"/>
    <s v="SOC VESCOM FRANCE"/>
    <n v="2160705043"/>
    <s v="Q3 2020"/>
    <s v="EUR"/>
    <n v="968.13"/>
    <n v="968.13199999999995"/>
    <n v="-1.9999999999527002E-3"/>
    <n v="968.13"/>
    <n v="0"/>
    <x v="0"/>
    <m/>
    <m/>
    <m/>
    <m/>
    <s v="none"/>
    <m/>
    <m/>
    <m/>
    <x v="0"/>
    <m/>
    <x v="0"/>
  </r>
  <r>
    <s v="FRA2160705043Q4 2020EUR"/>
    <x v="4"/>
    <n v="57411"/>
    <s v="SOC VESCOM FRANCE"/>
    <n v="2160705043"/>
    <s v="Q4 2020"/>
    <s v="EUR"/>
    <n v="1787.47"/>
    <n v="1787.4735000000001"/>
    <n v="-3.5000000000309198E-3"/>
    <n v="1787.47"/>
    <n v="0"/>
    <x v="0"/>
    <m/>
    <m/>
    <m/>
    <m/>
    <s v="none"/>
    <m/>
    <m/>
    <m/>
    <x v="0"/>
    <m/>
    <x v="0"/>
  </r>
  <r>
    <s v="FRA2150544443Q1 2020EUR"/>
    <x v="4"/>
    <n v="57434"/>
    <s v="BANGUI"/>
    <n v="2150544443"/>
    <s v="Q1 2020"/>
    <s v="EUR"/>
    <n v="32165.18"/>
    <n v="32165.178"/>
    <n v="2.0000000004074502E-3"/>
    <n v="32165.178"/>
    <n v="2.0000000004074502E-3"/>
    <x v="0"/>
    <m/>
    <m/>
    <m/>
    <m/>
    <s v="none"/>
    <m/>
    <m/>
    <m/>
    <x v="0"/>
    <m/>
    <x v="0"/>
  </r>
  <r>
    <s v="FRA2150544443Q2 2020EUR"/>
    <x v="4"/>
    <n v="57434"/>
    <s v="BANGUI"/>
    <n v="2150544443"/>
    <s v="Q2 2020"/>
    <s v="EUR"/>
    <n v="3510"/>
    <n v="3510"/>
    <n v="0"/>
    <n v="3510"/>
    <n v="0"/>
    <x v="0"/>
    <m/>
    <m/>
    <m/>
    <m/>
    <s v="none"/>
    <m/>
    <m/>
    <m/>
    <x v="0"/>
    <m/>
    <x v="0"/>
  </r>
  <r>
    <s v="FRA2150544443Q3 2020EUR"/>
    <x v="4"/>
    <n v="57434"/>
    <s v="BANGUI"/>
    <n v="2150544443"/>
    <s v="Q3 2020"/>
    <s v="EUR"/>
    <n v="5757.5"/>
    <n v="5757.4970999999996"/>
    <n v="2.9000000004089001E-3"/>
    <n v="5757.4970999999996"/>
    <n v="2.9000000004089001E-3"/>
    <x v="0"/>
    <m/>
    <m/>
    <m/>
    <m/>
    <s v="none"/>
    <m/>
    <m/>
    <m/>
    <x v="0"/>
    <m/>
    <x v="0"/>
  </r>
  <r>
    <s v="FRA2150544443Q4 2020EUR"/>
    <x v="4"/>
    <n v="57434"/>
    <s v="BANGUI"/>
    <n v="2150544443"/>
    <s v="Q4 2020"/>
    <s v="EUR"/>
    <n v="4151.04"/>
    <n v="4151.0424000000003"/>
    <n v="-2.4000000003070402E-3"/>
    <n v="4151.0424000000003"/>
    <n v="-2.4000000003070402E-3"/>
    <x v="0"/>
    <m/>
    <m/>
    <m/>
    <m/>
    <s v="none"/>
    <m/>
    <m/>
    <m/>
    <x v="0"/>
    <m/>
    <x v="0"/>
  </r>
  <r>
    <s v="FRA2160544713Q2 2020EUR"/>
    <x v="4"/>
    <n v="57472"/>
    <s v="FAVRE A"/>
    <n v="2160544713"/>
    <s v="Q2 2020"/>
    <s v="EUR"/>
    <n v="15.69"/>
    <n v="15.69"/>
    <n v="0"/>
    <n v="15.69"/>
    <n v="0"/>
    <x v="0"/>
    <m/>
    <m/>
    <m/>
    <m/>
    <s v="none"/>
    <m/>
    <m/>
    <m/>
    <x v="0"/>
    <m/>
    <x v="0"/>
  </r>
  <r>
    <s v="FRA2160544713Q3 2020EUR"/>
    <x v="4"/>
    <n v="57472"/>
    <s v="FAVRE A"/>
    <n v="2160544713"/>
    <s v="Q3 2020"/>
    <s v="EUR"/>
    <n v="16.03"/>
    <n v="16.030799999999999"/>
    <n v="-7.9999999999813499E-4"/>
    <n v="16.03"/>
    <n v="0"/>
    <x v="0"/>
    <m/>
    <m/>
    <m/>
    <m/>
    <s v="none"/>
    <m/>
    <m/>
    <m/>
    <x v="0"/>
    <m/>
    <x v="0"/>
  </r>
  <r>
    <s v="FRA1140063139Q1 2020EUR"/>
    <x v="4"/>
    <n v="57487"/>
    <s v="BALICCO"/>
    <n v="1140063139"/>
    <s v="Q1 2020"/>
    <s v="EUR"/>
    <n v="28415.38"/>
    <n v="28415.375"/>
    <n v="5.0000000010186297E-3"/>
    <n v="28415.38"/>
    <n v="0"/>
    <x v="0"/>
    <m/>
    <m/>
    <m/>
    <m/>
    <s v="none"/>
    <m/>
    <m/>
    <m/>
    <x v="0"/>
    <m/>
    <x v="0"/>
  </r>
  <r>
    <s v="FRA1140063139Q2 2020EUR"/>
    <x v="4"/>
    <n v="57487"/>
    <s v="BALICCO"/>
    <n v="1140063139"/>
    <s v="Q2 2020"/>
    <s v="EUR"/>
    <n v="9375.8799999999992"/>
    <n v="9375.875"/>
    <n v="4.9999999991996403E-3"/>
    <n v="9375.8799999999992"/>
    <n v="0"/>
    <x v="0"/>
    <m/>
    <m/>
    <m/>
    <m/>
    <s v="none"/>
    <m/>
    <m/>
    <m/>
    <x v="0"/>
    <m/>
    <x v="0"/>
  </r>
  <r>
    <s v="FRA1140063139Q3 2020EUR"/>
    <x v="4"/>
    <n v="57487"/>
    <s v="BALICCO"/>
    <n v="1140063139"/>
    <s v="Q3 2020"/>
    <s v="EUR"/>
    <n v="60444.63"/>
    <n v="60444.625"/>
    <n v="4.9999999973806501E-3"/>
    <n v="60444.63"/>
    <n v="0"/>
    <x v="0"/>
    <m/>
    <m/>
    <m/>
    <m/>
    <s v="none"/>
    <m/>
    <m/>
    <m/>
    <x v="0"/>
    <m/>
    <x v="0"/>
  </r>
  <r>
    <s v="FRA1140063139Q4 2020EUR"/>
    <x v="4"/>
    <n v="57487"/>
    <s v="BALICCO"/>
    <n v="1140063139"/>
    <s v="Q4 2020"/>
    <s v="EUR"/>
    <n v="12866.75"/>
    <n v="12866.75"/>
    <n v="0"/>
    <n v="12866.75"/>
    <n v="0"/>
    <x v="0"/>
    <m/>
    <m/>
    <m/>
    <m/>
    <s v="none"/>
    <m/>
    <m/>
    <m/>
    <x v="0"/>
    <m/>
    <x v="0"/>
  </r>
  <r>
    <s v="FRAFR4GP1270Y 2020EUR"/>
    <x v="4"/>
    <n v="57497"/>
    <s v="LAUBADE ET DOMAINES ASSOCIES (L.E.D.A)"/>
    <s v="FR4GP1270"/>
    <s v="Y 2020"/>
    <s v="EUR"/>
    <n v="956.73"/>
    <n v="956.72519999999997"/>
    <n v="4.8000000000456497E-3"/>
    <n v="956.73"/>
    <n v="0"/>
    <x v="0"/>
    <m/>
    <m/>
    <m/>
    <m/>
    <s v="none"/>
    <m/>
    <m/>
    <m/>
    <x v="0"/>
    <m/>
    <x v="0"/>
  </r>
  <r>
    <s v="FRA14047Q1 2020EUR"/>
    <x v="4"/>
    <n v="57563"/>
    <s v="LA CREILLOISE DE PANIFICATION"/>
    <n v="14047"/>
    <s v="Q1 2020"/>
    <s v="EUR"/>
    <n v="2072.2800000000002"/>
    <n v="2072.2750999999998"/>
    <n v="4.9000000003616099E-3"/>
    <n v="2072.2800000000002"/>
    <n v="0"/>
    <x v="0"/>
    <m/>
    <m/>
    <m/>
    <m/>
    <s v="none"/>
    <m/>
    <m/>
    <m/>
    <x v="0"/>
    <m/>
    <x v="0"/>
  </r>
  <r>
    <s v="FRA14047Q2 2020EUR"/>
    <x v="4"/>
    <n v="57563"/>
    <s v="LA CREILLOISE DE PANIFICATION"/>
    <n v="14047"/>
    <s v="Q2 2020"/>
    <s v="EUR"/>
    <n v="299.32"/>
    <n v="299.32209999999998"/>
    <n v="-2.0999999999844398E-3"/>
    <n v="299.32"/>
    <n v="0"/>
    <x v="0"/>
    <m/>
    <m/>
    <m/>
    <m/>
    <s v="none"/>
    <m/>
    <m/>
    <m/>
    <x v="0"/>
    <m/>
    <x v="0"/>
  </r>
  <r>
    <s v="FRA14047Q3 2020EUR"/>
    <x v="4"/>
    <n v="57563"/>
    <s v="LA CREILLOISE DE PANIFICATION"/>
    <n v="14047"/>
    <s v="Q3 2020"/>
    <s v="EUR"/>
    <n v="3099.66"/>
    <n v="3099.6588000000002"/>
    <n v="1.1999999996987699E-3"/>
    <n v="3099.66"/>
    <n v="0"/>
    <x v="0"/>
    <m/>
    <m/>
    <m/>
    <m/>
    <s v="none"/>
    <m/>
    <m/>
    <m/>
    <x v="0"/>
    <m/>
    <x v="0"/>
  </r>
  <r>
    <s v="FRA14047Q4 2020EUR"/>
    <x v="4"/>
    <n v="57563"/>
    <s v="LA CREILLOISE DE PANIFICATION"/>
    <n v="14047"/>
    <s v="Q4 2020"/>
    <s v="EUR"/>
    <n v="680.68"/>
    <n v="680.68140000000005"/>
    <n v="-1.4000000001033099E-3"/>
    <n v="680.68"/>
    <n v="0"/>
    <x v="0"/>
    <m/>
    <m/>
    <m/>
    <m/>
    <s v="none"/>
    <m/>
    <m/>
    <m/>
    <x v="0"/>
    <m/>
    <x v="0"/>
  </r>
  <r>
    <s v="FRA390011Q1 2020EUR"/>
    <x v="4"/>
    <n v="57592"/>
    <s v="BLANCHISSERIE INDUSTRIELLE CATALANE"/>
    <n v="390011"/>
    <s v="Q1 2020"/>
    <s v="EUR"/>
    <n v="10907.52"/>
    <n v="10907.522999999999"/>
    <n v="-2.9999999987921902E-3"/>
    <n v="10907.52"/>
    <n v="0"/>
    <x v="0"/>
    <m/>
    <m/>
    <m/>
    <m/>
    <s v="none"/>
    <m/>
    <m/>
    <m/>
    <x v="0"/>
    <m/>
    <x v="0"/>
  </r>
  <r>
    <s v="FRA390011Q2 2020EUR"/>
    <x v="4"/>
    <n v="57592"/>
    <s v="BLANCHISSERIE INDUSTRIELLE CATALANE"/>
    <n v="390011"/>
    <s v="Q2 2020"/>
    <s v="EUR"/>
    <n v="2603.3000000000002"/>
    <n v="2603.3040000000001"/>
    <n v="-3.9999999999054099E-3"/>
    <n v="2603.3000000000002"/>
    <n v="0"/>
    <x v="0"/>
    <m/>
    <m/>
    <m/>
    <m/>
    <s v="none"/>
    <m/>
    <m/>
    <m/>
    <x v="0"/>
    <m/>
    <x v="0"/>
  </r>
  <r>
    <s v="FRA390011Q3 2020EUR"/>
    <x v="4"/>
    <n v="57592"/>
    <s v="BLANCHISSERIE INDUSTRIELLE CATALANE"/>
    <n v="390011"/>
    <s v="Q3 2020"/>
    <s v="EUR"/>
    <n v="15793.01"/>
    <n v="15793.008"/>
    <n v="2.0000000004074502E-3"/>
    <n v="15793.01"/>
    <n v="0"/>
    <x v="0"/>
    <m/>
    <m/>
    <m/>
    <m/>
    <s v="none"/>
    <m/>
    <m/>
    <m/>
    <x v="0"/>
    <m/>
    <x v="0"/>
  </r>
  <r>
    <s v="FRA390011Q4 2020EUR"/>
    <x v="4"/>
    <n v="57592"/>
    <s v="BLANCHISSERIE INDUSTRIELLE CATALANE"/>
    <n v="390011"/>
    <s v="Q4 2020"/>
    <s v="EUR"/>
    <n v="6897.46"/>
    <n v="6897.4620000000004"/>
    <n v="-2.0000000004074502E-3"/>
    <n v="6897.46"/>
    <n v="0"/>
    <x v="0"/>
    <m/>
    <m/>
    <m/>
    <m/>
    <s v="none"/>
    <m/>
    <m/>
    <m/>
    <x v="0"/>
    <m/>
    <x v="0"/>
  </r>
  <r>
    <s v="FRA2160544714Q1 2020EUR"/>
    <x v="4"/>
    <n v="57595"/>
    <s v="CASTILLO"/>
    <n v="2160544714"/>
    <s v="Q1 2020"/>
    <s v="EUR"/>
    <n v="21300.31"/>
    <n v="21300.307199999999"/>
    <n v="2.8000000020256201E-3"/>
    <n v="21300.31"/>
    <n v="0"/>
    <x v="0"/>
    <m/>
    <m/>
    <m/>
    <m/>
    <s v="none"/>
    <m/>
    <m/>
    <m/>
    <x v="0"/>
    <m/>
    <x v="0"/>
  </r>
  <r>
    <s v="FRA2160544714Q2 2020EUR"/>
    <x v="4"/>
    <n v="57595"/>
    <s v="CASTILLO"/>
    <n v="2160544714"/>
    <s v="Q2 2020"/>
    <s v="EUR"/>
    <n v="10714.58"/>
    <n v="10714.5771"/>
    <n v="2.8999999994994102E-3"/>
    <n v="10714.58"/>
    <n v="0"/>
    <x v="0"/>
    <m/>
    <m/>
    <m/>
    <m/>
    <s v="none"/>
    <m/>
    <m/>
    <m/>
    <x v="0"/>
    <m/>
    <x v="0"/>
  </r>
  <r>
    <s v="FRA2160544714Q3 2020EUR"/>
    <x v="4"/>
    <n v="57595"/>
    <s v="CASTILLO"/>
    <n v="2160544714"/>
    <s v="Q3 2020"/>
    <s v="EUR"/>
    <n v="8570.1299999999992"/>
    <n v="8570.1327000000001"/>
    <n v="-2.7000000009138598E-3"/>
    <n v="8570.1299999999992"/>
    <n v="0"/>
    <x v="0"/>
    <m/>
    <m/>
    <m/>
    <m/>
    <s v="none"/>
    <m/>
    <m/>
    <m/>
    <x v="0"/>
    <m/>
    <x v="0"/>
  </r>
  <r>
    <s v="FRA2160544714Q4 2020EUR"/>
    <x v="4"/>
    <n v="57595"/>
    <s v="CASTILLO"/>
    <n v="2160544714"/>
    <s v="Q4 2020"/>
    <s v="EUR"/>
    <n v="3505.42"/>
    <n v="3505.4180999999999"/>
    <n v="1.9000000002051801E-3"/>
    <n v="3505.42"/>
    <n v="0"/>
    <x v="0"/>
    <m/>
    <m/>
    <m/>
    <m/>
    <s v="none"/>
    <m/>
    <m/>
    <m/>
    <x v="0"/>
    <m/>
    <x v="0"/>
  </r>
  <r>
    <s v="FRA1190106343Q1 2020EUR"/>
    <x v="4"/>
    <n v="57651"/>
    <s v="SDV LES MARCHES DU MONDE"/>
    <n v="1190106343"/>
    <s v="Q1 2020"/>
    <s v="EUR"/>
    <n v="890.39"/>
    <n v="890.38499999999999"/>
    <n v="4.9999999999954499E-3"/>
    <n v="890.39"/>
    <n v="0"/>
    <x v="0"/>
    <m/>
    <m/>
    <m/>
    <m/>
    <s v="none"/>
    <m/>
    <m/>
    <m/>
    <x v="0"/>
    <m/>
    <x v="0"/>
  </r>
  <r>
    <s v="FRA1190106343Q2 2020EUR"/>
    <x v="4"/>
    <n v="57651"/>
    <s v="SDV LES MARCHES DU MONDE"/>
    <n v="1190106343"/>
    <s v="Q2 2020"/>
    <s v="EUR"/>
    <n v="90.15"/>
    <n v="90.146000000000001"/>
    <n v="4.0000000000048799E-3"/>
    <n v="90.15"/>
    <n v="0"/>
    <x v="0"/>
    <m/>
    <m/>
    <m/>
    <m/>
    <s v="none"/>
    <m/>
    <m/>
    <m/>
    <x v="0"/>
    <m/>
    <x v="0"/>
  </r>
  <r>
    <s v="FRA1190106343Q3 2020EUR"/>
    <x v="4"/>
    <n v="57651"/>
    <s v="SDV LES MARCHES DU MONDE"/>
    <n v="1190106343"/>
    <s v="Q3 2020"/>
    <s v="EUR"/>
    <n v="641.53"/>
    <n v="641.52549999999997"/>
    <n v="4.5000000000072699E-3"/>
    <n v="641.53"/>
    <n v="0"/>
    <x v="0"/>
    <m/>
    <m/>
    <m/>
    <m/>
    <s v="none"/>
    <m/>
    <m/>
    <m/>
    <x v="0"/>
    <m/>
    <x v="0"/>
  </r>
  <r>
    <s v="FRA1190106343Q4 2020EUR"/>
    <x v="4"/>
    <n v="57651"/>
    <s v="SDV LES MARCHES DU MONDE"/>
    <n v="1190106343"/>
    <s v="Q4 2020"/>
    <s v="EUR"/>
    <n v="126.57"/>
    <n v="126.569"/>
    <n v="9.9999999999056399E-4"/>
    <n v="126.57"/>
    <n v="0"/>
    <x v="0"/>
    <m/>
    <m/>
    <m/>
    <m/>
    <s v="none"/>
    <m/>
    <m/>
    <m/>
    <x v="0"/>
    <m/>
    <x v="0"/>
  </r>
  <r>
    <s v="FRA700060Q1 2020EUR"/>
    <x v="4"/>
    <n v="57691"/>
    <s v="MACCY COAST'N COUNTRY"/>
    <n v="700060"/>
    <s v="Q1 2020"/>
    <s v="EUR"/>
    <n v="3589.25"/>
    <n v="3589.252"/>
    <n v="-1.9999999999527002E-3"/>
    <n v="3589.25"/>
    <n v="0"/>
    <x v="0"/>
    <m/>
    <m/>
    <m/>
    <m/>
    <s v="none"/>
    <m/>
    <m/>
    <m/>
    <x v="0"/>
    <m/>
    <x v="0"/>
  </r>
  <r>
    <s v="FRA700060Q2 2020EUR"/>
    <x v="4"/>
    <n v="57691"/>
    <s v="MACCY COAST'N COUNTRY"/>
    <n v="700060"/>
    <s v="Q2 2020"/>
    <s v="EUR"/>
    <n v="493.28"/>
    <n v="493.27449999999999"/>
    <n v="5.4999999999836204E-3"/>
    <n v="493.28"/>
    <n v="0"/>
    <x v="0"/>
    <m/>
    <m/>
    <m/>
    <m/>
    <s v="none"/>
    <m/>
    <m/>
    <m/>
    <x v="0"/>
    <m/>
    <x v="0"/>
  </r>
  <r>
    <s v="FRA700060Q3 2020EUR"/>
    <x v="4"/>
    <n v="57691"/>
    <s v="MACCY COAST'N COUNTRY"/>
    <n v="700060"/>
    <s v="Q3 2020"/>
    <s v="EUR"/>
    <n v="3941.45"/>
    <n v="3941.4540000000002"/>
    <n v="-4.0000000003601599E-3"/>
    <n v="3941.45"/>
    <n v="0"/>
    <x v="0"/>
    <m/>
    <m/>
    <m/>
    <m/>
    <s v="none"/>
    <m/>
    <m/>
    <m/>
    <x v="0"/>
    <m/>
    <x v="0"/>
  </r>
  <r>
    <s v="FRA700060Q4 2020EUR"/>
    <x v="4"/>
    <n v="57691"/>
    <s v="MACCY COAST'N COUNTRY"/>
    <n v="700060"/>
    <s v="Q4 2020"/>
    <s v="EUR"/>
    <n v="2582.42"/>
    <n v="2582.4214999999999"/>
    <n v="-1.49999999985084E-3"/>
    <n v="2582.42"/>
    <n v="0"/>
    <x v="0"/>
    <m/>
    <m/>
    <m/>
    <m/>
    <s v="none"/>
    <m/>
    <m/>
    <m/>
    <x v="0"/>
    <m/>
    <x v="0"/>
  </r>
  <r>
    <s v="FRA2130182702Q2 2020EUR"/>
    <x v="4"/>
    <n v="57699"/>
    <s v="SEMAER"/>
    <n v="2130182702"/>
    <s v="Q2 2020"/>
    <s v="EUR"/>
    <n v="314.55"/>
    <n v="314.55399999999997"/>
    <n v="-3.9999999999622499E-3"/>
    <n v="314.55"/>
    <n v="0"/>
    <x v="0"/>
    <m/>
    <m/>
    <m/>
    <m/>
    <s v="none"/>
    <m/>
    <m/>
    <m/>
    <x v="0"/>
    <m/>
    <x v="0"/>
  </r>
  <r>
    <s v="FRA2130182702Q3 2020EUR"/>
    <x v="4"/>
    <n v="57699"/>
    <s v="SEMAER"/>
    <n v="2130182702"/>
    <s v="Q3 2020"/>
    <s v="EUR"/>
    <n v="488.08"/>
    <n v="488.07760000000002"/>
    <n v="2.3999999999659801E-3"/>
    <n v="488.08"/>
    <n v="0"/>
    <x v="0"/>
    <m/>
    <m/>
    <m/>
    <m/>
    <s v="none"/>
    <m/>
    <m/>
    <m/>
    <x v="0"/>
    <m/>
    <x v="0"/>
  </r>
  <r>
    <s v="FRA2130182702Q4 2020EUR"/>
    <x v="4"/>
    <n v="57699"/>
    <s v="SEMAER"/>
    <n v="2130182702"/>
    <s v="Q4 2020"/>
    <s v="EUR"/>
    <n v="353.79"/>
    <n v="353.79079999999999"/>
    <n v="-7.9999999996971296E-4"/>
    <n v="353.79"/>
    <n v="0"/>
    <x v="0"/>
    <m/>
    <m/>
    <m/>
    <m/>
    <s v="none"/>
    <m/>
    <m/>
    <m/>
    <x v="0"/>
    <m/>
    <x v="0"/>
  </r>
  <r>
    <s v="FRA1191006465Q1 2020EUR"/>
    <x v="4"/>
    <n v="57704"/>
    <s v="CAFE RICHARD"/>
    <n v="1191006465"/>
    <s v="Q1 2020"/>
    <s v="EUR"/>
    <n v="2091.02"/>
    <n v="1080.6959999999999"/>
    <n v="1010.324"/>
    <n v="1080.6959999999999"/>
    <n v="1010.324"/>
    <x v="4"/>
    <s v="[35512]"/>
    <s v="[14841]"/>
    <s v="no contract attached, service found"/>
    <s v="2021-06-03 09:10:04 +0200"/>
    <s v="none"/>
    <s v="Hexa"/>
    <m/>
    <m/>
    <x v="0"/>
    <m/>
    <x v="0"/>
  </r>
  <r>
    <s v="FRA1191006465Q2 2020EUR"/>
    <x v="4"/>
    <n v="57704"/>
    <s v="CAFE RICHARD"/>
    <n v="1191006465"/>
    <s v="Q2 2020"/>
    <s v="EUR"/>
    <n v="-787.93"/>
    <n v="222.38339999999999"/>
    <n v="-1010.3134"/>
    <n v="222.38339999999999"/>
    <n v="-1010.3134"/>
    <x v="4"/>
    <s v="[32911]"/>
    <s v="[15278]"/>
    <s v="no contract attached, service found"/>
    <s v="2021-06-03 09:26:22 +0200"/>
    <s v="none"/>
    <s v="Hexa"/>
    <m/>
    <m/>
    <x v="0"/>
    <m/>
    <x v="0"/>
  </r>
  <r>
    <s v="FRA1191006465Q3 2020EUR"/>
    <x v="4"/>
    <n v="57704"/>
    <s v="CAFE RICHARD"/>
    <n v="1191006465"/>
    <s v="Q3 2020"/>
    <s v="EUR"/>
    <n v="1035.58"/>
    <n v="1035.5712000000001"/>
    <n v="8.7999999998373806E-3"/>
    <n v="1035.5712000000001"/>
    <n v="8.7999999998373806E-3"/>
    <x v="0"/>
    <m/>
    <m/>
    <m/>
    <m/>
    <s v="none"/>
    <m/>
    <m/>
    <m/>
    <x v="0"/>
    <m/>
    <x v="0"/>
  </r>
  <r>
    <s v="FRA1191006465Q4 2020EUR"/>
    <x v="4"/>
    <n v="57704"/>
    <s v="CAFE RICHARD"/>
    <n v="1191006465"/>
    <s v="Q4 2020"/>
    <s v="EUR"/>
    <n v="516.45999999999901"/>
    <n v="516.45719999999994"/>
    <n v="2.7999999996382E-3"/>
    <n v="516.45719999999994"/>
    <n v="2.7999999996382E-3"/>
    <x v="0"/>
    <m/>
    <m/>
    <m/>
    <m/>
    <s v="none"/>
    <m/>
    <m/>
    <m/>
    <x v="0"/>
    <m/>
    <x v="0"/>
  </r>
  <r>
    <s v="FRA410001Q1 2020EUR"/>
    <x v="4"/>
    <n v="57713"/>
    <s v="G.C.E.B. (GERARD CEBERIO ENVELOPPE DU BATIMENT)"/>
    <n v="410001"/>
    <s v="Q1 2020"/>
    <s v="EUR"/>
    <n v="2245.6799999999998"/>
    <n v="2245.6794"/>
    <n v="5.9999999984938703E-4"/>
    <n v="2245.6799999999998"/>
    <n v="0"/>
    <x v="0"/>
    <m/>
    <m/>
    <m/>
    <m/>
    <s v="none"/>
    <m/>
    <m/>
    <m/>
    <x v="0"/>
    <m/>
    <x v="0"/>
  </r>
  <r>
    <s v="FRA410001Q3 2020EUR"/>
    <x v="4"/>
    <n v="57713"/>
    <s v="G.C.E.B. (GERARD CEBERIO ENVELOPPE DU BATIMENT)"/>
    <n v="410001"/>
    <s v="Q3 2020"/>
    <s v="EUR"/>
    <n v="328.05"/>
    <n v="328.03530000000001"/>
    <n v="1.47000000000048E-2"/>
    <n v="328.05"/>
    <n v="0"/>
    <x v="0"/>
    <m/>
    <m/>
    <m/>
    <m/>
    <s v="none"/>
    <m/>
    <m/>
    <m/>
    <x v="0"/>
    <m/>
    <x v="0"/>
  </r>
  <r>
    <s v="FRA410001Q4 2020EUR"/>
    <x v="4"/>
    <n v="57713"/>
    <s v="G.C.E.B. (GERARD CEBERIO ENVELOPPE DU BATIMENT)"/>
    <n v="410001"/>
    <s v="Q4 2020"/>
    <s v="EUR"/>
    <n v="191.22"/>
    <n v="191.22"/>
    <n v="0"/>
    <n v="191.22"/>
    <n v="0"/>
    <x v="0"/>
    <m/>
    <m/>
    <m/>
    <m/>
    <s v="none"/>
    <m/>
    <m/>
    <m/>
    <x v="0"/>
    <m/>
    <x v="0"/>
  </r>
  <r>
    <s v="FRA19035Q1 2020EUR"/>
    <x v="4"/>
    <n v="57732"/>
    <s v="LAVAZZA PROFESSIONAL FRANCE"/>
    <n v="19035"/>
    <s v="Q1 2020"/>
    <s v="EUR"/>
    <n v="4818.29"/>
    <n v="4692.8834999999999"/>
    <n v="125.40649999999999"/>
    <n v="4692.8834999999999"/>
    <n v="125.40649999999999"/>
    <x v="4"/>
    <s v="[35838]"/>
    <s v="[15531, 46014]"/>
    <s v="no contract attached, service found"/>
    <s v="2022-05-07 19:31:24 +0200"/>
    <s v="none"/>
    <s v="Hexa"/>
    <m/>
    <m/>
    <x v="0"/>
    <m/>
    <x v="0"/>
  </r>
  <r>
    <s v="FRA19035Q2 2020EUR"/>
    <x v="4"/>
    <n v="57732"/>
    <s v="LAVAZZA PROFESSIONAL FRANCE"/>
    <n v="19035"/>
    <s v="Q2 2020"/>
    <s v="EUR"/>
    <n v="1134.6199999999999"/>
    <n v="1260.029"/>
    <n v="-125.40900000000001"/>
    <n v="1260.029"/>
    <n v="-125.40900000000001"/>
    <x v="4"/>
    <s v="[37420]"/>
    <s v="[15463]"/>
    <s v="no contract attached, service found"/>
    <s v="2021-05-06 19:19:19 +0200"/>
    <s v="none"/>
    <s v="Hexa"/>
    <m/>
    <m/>
    <x v="0"/>
    <m/>
    <x v="0"/>
  </r>
  <r>
    <s v="FRA19035Q3 2020EUR"/>
    <x v="4"/>
    <n v="57732"/>
    <s v="LAVAZZA PROFESSIONAL FRANCE"/>
    <n v="19035"/>
    <s v="Q3 2020"/>
    <s v="EUR"/>
    <n v="5070"/>
    <n v="5070.0020000000004"/>
    <n v="-2.0000000004074502E-3"/>
    <n v="5070.0020000000004"/>
    <n v="-2.0000000004074502E-3"/>
    <x v="0"/>
    <m/>
    <m/>
    <m/>
    <m/>
    <s v="none"/>
    <m/>
    <m/>
    <m/>
    <x v="0"/>
    <m/>
    <x v="0"/>
  </r>
  <r>
    <s v="FRA19035Q4 2020EUR"/>
    <x v="4"/>
    <n v="57732"/>
    <s v="LAVAZZA PROFESSIONAL FRANCE"/>
    <n v="19035"/>
    <s v="Q4 2020"/>
    <s v="EUR"/>
    <n v="1497.16"/>
    <n v="1497.162"/>
    <n v="-1.9999999999527002E-3"/>
    <n v="1497.162"/>
    <n v="-1.9999999999527002E-3"/>
    <x v="0"/>
    <m/>
    <m/>
    <m/>
    <m/>
    <s v="none"/>
    <m/>
    <m/>
    <m/>
    <x v="0"/>
    <m/>
    <x v="0"/>
  </r>
  <r>
    <s v="FRA670002Q3 2020EUR"/>
    <x v="4"/>
    <n v="57732"/>
    <s v="LAVAZZA PROFESSIONAL FRANCE"/>
    <n v="670002"/>
    <s v="Q3 2020"/>
    <s v="EUR"/>
    <n v="618.1"/>
    <n v="618.1"/>
    <n v="0"/>
    <n v="618.1"/>
    <n v="0"/>
    <x v="0"/>
    <m/>
    <m/>
    <m/>
    <m/>
    <s v="none"/>
    <m/>
    <m/>
    <m/>
    <x v="0"/>
    <m/>
    <x v="0"/>
  </r>
  <r>
    <s v="FRA670002Q4 2020EUR"/>
    <x v="4"/>
    <n v="57732"/>
    <s v="LAVAZZA PROFESSIONAL FRANCE"/>
    <n v="670002"/>
    <s v="Q4 2020"/>
    <s v="EUR"/>
    <n v="726.3"/>
    <n v="726.3"/>
    <n v="0"/>
    <n v="726.3"/>
    <n v="0"/>
    <x v="0"/>
    <m/>
    <m/>
    <m/>
    <m/>
    <s v="none"/>
    <m/>
    <m/>
    <m/>
    <x v="0"/>
    <m/>
    <x v="0"/>
  </r>
  <r>
    <s v="FRA27315040Q1 2020EUR"/>
    <x v="4"/>
    <n v="57737"/>
    <s v="LMC EUROCOLD"/>
    <n v="27315040"/>
    <s v="Q1 2020"/>
    <s v="EUR"/>
    <n v="59.7"/>
    <n v="59.7"/>
    <n v="0"/>
    <n v="59.7"/>
    <n v="0"/>
    <x v="0"/>
    <m/>
    <m/>
    <m/>
    <m/>
    <s v="none"/>
    <m/>
    <m/>
    <m/>
    <x v="0"/>
    <m/>
    <x v="0"/>
  </r>
  <r>
    <s v="FRA27315040Q3 2020EUR"/>
    <x v="4"/>
    <n v="57737"/>
    <s v="LMC EUROCOLD"/>
    <n v="27315040"/>
    <s v="Q3 2020"/>
    <s v="EUR"/>
    <n v="59.7"/>
    <n v="59.7"/>
    <n v="0"/>
    <n v="59.7"/>
    <n v="0"/>
    <x v="0"/>
    <m/>
    <m/>
    <m/>
    <m/>
    <s v="none"/>
    <m/>
    <m/>
    <m/>
    <x v="0"/>
    <m/>
    <x v="0"/>
  </r>
  <r>
    <s v="FRA27315040Q4 2020EUR"/>
    <x v="4"/>
    <n v="57737"/>
    <s v="LMC EUROCOLD"/>
    <n v="27315040"/>
    <s v="Q4 2020"/>
    <s v="EUR"/>
    <n v="-8.6999999999999993"/>
    <n v="-8.6999999999999993"/>
    <n v="0"/>
    <n v="-8.6999999999999993"/>
    <n v="0"/>
    <x v="0"/>
    <m/>
    <m/>
    <m/>
    <m/>
    <s v="none"/>
    <m/>
    <m/>
    <m/>
    <x v="0"/>
    <m/>
    <x v="0"/>
  </r>
  <r>
    <s v="FRA570017Q1 2020EUR"/>
    <x v="4"/>
    <n v="57760"/>
    <s v="FROID CHAUD SERVICE"/>
    <n v="570017"/>
    <s v="Q1 2020"/>
    <s v="EUR"/>
    <n v="3981.03"/>
    <n v="3981.0261"/>
    <n v="3.90000000015788E-3"/>
    <n v="3981.03"/>
    <n v="0"/>
    <x v="0"/>
    <m/>
    <m/>
    <m/>
    <m/>
    <s v="none"/>
    <m/>
    <m/>
    <m/>
    <x v="0"/>
    <m/>
    <x v="0"/>
  </r>
  <r>
    <s v="FRA570017Q2 2020EUR"/>
    <x v="4"/>
    <n v="57760"/>
    <s v="FROID CHAUD SERVICE"/>
    <n v="570017"/>
    <s v="Q2 2020"/>
    <s v="EUR"/>
    <n v="3215.58"/>
    <n v="3215.5832999999998"/>
    <n v="-3.2999999998537502E-3"/>
    <n v="3215.58"/>
    <n v="0"/>
    <x v="0"/>
    <m/>
    <m/>
    <m/>
    <m/>
    <s v="none"/>
    <m/>
    <m/>
    <m/>
    <x v="0"/>
    <m/>
    <x v="0"/>
  </r>
  <r>
    <s v="FRA570017Q3 2020EUR"/>
    <x v="4"/>
    <n v="57760"/>
    <s v="FROID CHAUD SERVICE"/>
    <n v="570017"/>
    <s v="Q3 2020"/>
    <s v="EUR"/>
    <n v="4138.92"/>
    <n v="4138.9202999999998"/>
    <n v="-2.9999999969732E-4"/>
    <n v="4138.92"/>
    <n v="0"/>
    <x v="0"/>
    <m/>
    <m/>
    <m/>
    <m/>
    <s v="none"/>
    <m/>
    <m/>
    <m/>
    <x v="0"/>
    <m/>
    <x v="0"/>
  </r>
  <r>
    <s v="FRA570017Q4 2020EUR"/>
    <x v="4"/>
    <n v="57760"/>
    <s v="FROID CHAUD SERVICE"/>
    <n v="570017"/>
    <s v="Q4 2020"/>
    <s v="EUR"/>
    <n v="1631.19"/>
    <n v="1631.1984"/>
    <n v="-8.3999999999377906E-3"/>
    <n v="1631.19"/>
    <n v="0"/>
    <x v="0"/>
    <m/>
    <m/>
    <m/>
    <m/>
    <s v="none"/>
    <m/>
    <m/>
    <m/>
    <x v="0"/>
    <m/>
    <x v="0"/>
  </r>
  <r>
    <s v="FRA21016Q1 2020EUR"/>
    <x v="4"/>
    <n v="57772"/>
    <s v="GUYOT"/>
    <n v="21016"/>
    <s v="Q1 2020"/>
    <s v="EUR"/>
    <n v="2228.91"/>
    <n v="2228.9126999999999"/>
    <n v="-2.7000000000043599E-3"/>
    <n v="2228.91"/>
    <n v="0"/>
    <x v="0"/>
    <m/>
    <m/>
    <m/>
    <m/>
    <s v="none"/>
    <m/>
    <m/>
    <m/>
    <x v="0"/>
    <m/>
    <x v="0"/>
  </r>
  <r>
    <s v="FRA21016Q2 2020EUR"/>
    <x v="4"/>
    <n v="57772"/>
    <s v="GUYOT"/>
    <n v="21016"/>
    <s v="Q2 2020"/>
    <s v="EUR"/>
    <n v="236.99"/>
    <n v="236.9906"/>
    <n v="-5.9999999999149601E-4"/>
    <n v="236.99"/>
    <n v="0"/>
    <x v="0"/>
    <m/>
    <m/>
    <m/>
    <m/>
    <s v="none"/>
    <m/>
    <m/>
    <m/>
    <x v="0"/>
    <m/>
    <x v="0"/>
  </r>
  <r>
    <s v="FRA21016Q3 2020EUR"/>
    <x v="4"/>
    <n v="57772"/>
    <s v="GUYOT"/>
    <n v="21016"/>
    <s v="Q3 2020"/>
    <s v="EUR"/>
    <n v="1540.14"/>
    <n v="1540.14"/>
    <n v="0"/>
    <n v="1540.14"/>
    <n v="0"/>
    <x v="0"/>
    <m/>
    <m/>
    <m/>
    <m/>
    <s v="none"/>
    <m/>
    <m/>
    <m/>
    <x v="0"/>
    <m/>
    <x v="0"/>
  </r>
  <r>
    <s v="FRA21016Q4 2020EUR"/>
    <x v="4"/>
    <n v="57772"/>
    <s v="GUYOT"/>
    <n v="21016"/>
    <s v="Q4 2020"/>
    <s v="EUR"/>
    <n v="604.66"/>
    <n v="604.66"/>
    <n v="0"/>
    <n v="604.66"/>
    <n v="0"/>
    <x v="0"/>
    <m/>
    <m/>
    <m/>
    <m/>
    <s v="none"/>
    <m/>
    <m/>
    <m/>
    <x v="0"/>
    <m/>
    <x v="0"/>
  </r>
  <r>
    <s v="FRA2195106273 MAINTENANCE MULTECHNIQUEQ3 2020EUR"/>
    <x v="4"/>
    <n v="57775"/>
    <s v="IDEX ENERGIES"/>
    <s v="2195106273 MAINTENANCE MULTECHNIQUE"/>
    <s v="Q3 2020"/>
    <s v="EUR"/>
    <n v="16762.37"/>
    <n v="16762.368999999999"/>
    <n v="1.0000000002037201E-3"/>
    <n v="16762.37"/>
    <n v="0"/>
    <x v="0"/>
    <m/>
    <m/>
    <m/>
    <m/>
    <s v="none"/>
    <m/>
    <m/>
    <m/>
    <x v="0"/>
    <m/>
    <x v="0"/>
  </r>
  <r>
    <s v="FRA2195106273 MAINTENANCE MULTECHNIQUEQ4 2020EUR"/>
    <x v="4"/>
    <n v="57775"/>
    <s v="IDEX ENERGIES"/>
    <s v="2195106273 MAINTENANCE MULTECHNIQUE"/>
    <s v="Q4 2020"/>
    <s v="EUR"/>
    <n v="16994.419999999998"/>
    <n v="16994.424500000001"/>
    <n v="-4.5000000027357601E-3"/>
    <n v="16994.419999999998"/>
    <n v="0"/>
    <x v="0"/>
    <m/>
    <m/>
    <m/>
    <m/>
    <s v="none"/>
    <m/>
    <m/>
    <m/>
    <x v="0"/>
    <m/>
    <x v="0"/>
  </r>
  <r>
    <s v="FRA2205106598 MAINTENANCEQ1 2020EUR"/>
    <x v="4"/>
    <n v="57775"/>
    <s v="IDEX ENERGIES"/>
    <s v="2205106598 MAINTENANCE"/>
    <s v="Q1 2020"/>
    <s v="EUR"/>
    <n v="21157.362999999899"/>
    <n v="21157.360499999999"/>
    <n v="2.4999999950523401E-3"/>
    <n v="21157.362999999899"/>
    <n v="0"/>
    <x v="0"/>
    <m/>
    <m/>
    <m/>
    <m/>
    <s v="none"/>
    <m/>
    <m/>
    <m/>
    <x v="0"/>
    <m/>
    <x v="0"/>
  </r>
  <r>
    <s v="FRA2205106598 MAINTENANCEQ2 2020EUR"/>
    <x v="4"/>
    <n v="57775"/>
    <s v="IDEX ENERGIES"/>
    <s v="2205106598 MAINTENANCE"/>
    <s v="Q2 2020"/>
    <s v="EUR"/>
    <n v="20816.616999999998"/>
    <n v="20816.616999999998"/>
    <n v="7.2759576141834202E-12"/>
    <n v="20816.616999999998"/>
    <n v="0"/>
    <x v="0"/>
    <m/>
    <m/>
    <m/>
    <m/>
    <s v="none"/>
    <m/>
    <m/>
    <m/>
    <x v="0"/>
    <m/>
    <x v="0"/>
  </r>
  <r>
    <s v="FRAFR4GP2216Y 2020EUR"/>
    <x v="4"/>
    <n v="57778"/>
    <s v="USEO ( ex I.P.I.)"/>
    <s v="FR4GP2216"/>
    <s v="Y 2020"/>
    <s v="EUR"/>
    <n v="60070.400000000001"/>
    <n v="60070.400000000001"/>
    <n v="0"/>
    <n v="60070.400000000001"/>
    <n v="0"/>
    <x v="0"/>
    <m/>
    <m/>
    <m/>
    <m/>
    <s v="none"/>
    <m/>
    <m/>
    <m/>
    <x v="0"/>
    <m/>
    <x v="0"/>
  </r>
  <r>
    <s v="FRA2160724833Q1 2020EUR"/>
    <x v="4"/>
    <n v="57791"/>
    <s v="CABINET BLEUSE"/>
    <n v="2160724833"/>
    <s v="Q1 2020"/>
    <s v="EUR"/>
    <n v="513"/>
    <n v="513"/>
    <n v="0"/>
    <n v="513"/>
    <n v="0"/>
    <x v="0"/>
    <m/>
    <m/>
    <m/>
    <m/>
    <s v="none"/>
    <m/>
    <m/>
    <m/>
    <x v="0"/>
    <m/>
    <x v="0"/>
  </r>
  <r>
    <s v="FRA2160724833Q3 2020EUR"/>
    <x v="4"/>
    <n v="57791"/>
    <s v="CABINET BLEUSE"/>
    <n v="2160724833"/>
    <s v="Q3 2020"/>
    <s v="EUR"/>
    <n v="60.75"/>
    <n v="60.75"/>
    <n v="0"/>
    <n v="60.75"/>
    <n v="0"/>
    <x v="0"/>
    <m/>
    <m/>
    <m/>
    <m/>
    <s v="none"/>
    <m/>
    <m/>
    <m/>
    <x v="0"/>
    <m/>
    <x v="0"/>
  </r>
  <r>
    <s v="FRA2160724833Q4 2020EUR"/>
    <x v="4"/>
    <n v="57791"/>
    <s v="CABINET BLEUSE"/>
    <n v="2160724833"/>
    <s v="Q4 2020"/>
    <s v="EUR"/>
    <n v="219.75"/>
    <n v="219.75"/>
    <n v="0"/>
    <n v="219.75"/>
    <n v="0"/>
    <x v="0"/>
    <m/>
    <m/>
    <m/>
    <m/>
    <s v="none"/>
    <m/>
    <m/>
    <m/>
    <x v="0"/>
    <m/>
    <x v="0"/>
  </r>
  <r>
    <s v="FRA2160484941Q4 2020EUR"/>
    <x v="4"/>
    <n v="57811"/>
    <s v="QUARANTE SIX (ex:ELECTROGELOZ IVRY)"/>
    <n v="2160484941"/>
    <s v="Q4 2020"/>
    <s v="EUR"/>
    <n v="1374.62"/>
    <n v="1374.62"/>
    <n v="0"/>
    <n v="1374.62"/>
    <n v="0"/>
    <x v="0"/>
    <m/>
    <m/>
    <m/>
    <m/>
    <s v="none"/>
    <m/>
    <m/>
    <m/>
    <x v="0"/>
    <m/>
    <x v="0"/>
  </r>
  <r>
    <s v="FRA2120541759Q1 2020EUR"/>
    <x v="4"/>
    <n v="57814"/>
    <s v="ETANDEX"/>
    <n v="2120541759"/>
    <s v="Q1 2020"/>
    <s v="EUR"/>
    <n v="3266.01"/>
    <n v="3266.01"/>
    <n v="0"/>
    <n v="3266.01"/>
    <n v="0"/>
    <x v="0"/>
    <m/>
    <m/>
    <m/>
    <m/>
    <s v="none"/>
    <m/>
    <m/>
    <m/>
    <x v="0"/>
    <m/>
    <x v="0"/>
  </r>
  <r>
    <s v="FRA2120541759Q2 2020EUR"/>
    <x v="4"/>
    <n v="57814"/>
    <s v="ETANDEX"/>
    <n v="2120541759"/>
    <s v="Q2 2020"/>
    <s v="EUR"/>
    <n v="484.56"/>
    <n v="484.56060000000002"/>
    <n v="-6.0000000001991696E-4"/>
    <n v="484.56"/>
    <n v="0"/>
    <x v="0"/>
    <m/>
    <m/>
    <m/>
    <m/>
    <s v="none"/>
    <m/>
    <m/>
    <m/>
    <x v="0"/>
    <m/>
    <x v="0"/>
  </r>
  <r>
    <s v="FRA2120541759Q3 2020EUR"/>
    <x v="4"/>
    <n v="57814"/>
    <s v="ETANDEX"/>
    <n v="2120541759"/>
    <s v="Q3 2020"/>
    <s v="EUR"/>
    <n v="2928.68"/>
    <n v="2928.6833999999999"/>
    <n v="-3.4000000000560201E-3"/>
    <n v="2928.68"/>
    <n v="0"/>
    <x v="0"/>
    <m/>
    <m/>
    <m/>
    <m/>
    <s v="none"/>
    <m/>
    <m/>
    <m/>
    <x v="0"/>
    <m/>
    <x v="0"/>
  </r>
  <r>
    <s v="FRA2120541759Q4 2020EUR"/>
    <x v="4"/>
    <n v="57814"/>
    <s v="ETANDEX"/>
    <n v="2120541759"/>
    <s v="Q4 2020"/>
    <s v="EUR"/>
    <n v="1225.78"/>
    <n v="1225.7832000000001"/>
    <n v="-3.2000000001062199E-3"/>
    <n v="1225.78"/>
    <n v="0"/>
    <x v="0"/>
    <m/>
    <m/>
    <m/>
    <m/>
    <s v="none"/>
    <m/>
    <m/>
    <m/>
    <x v="0"/>
    <m/>
    <x v="0"/>
  </r>
  <r>
    <s v="FRA2193106193Q2 2020EUR"/>
    <x v="4"/>
    <n v="57818"/>
    <s v="FIRST FAST FODD (FIRSTPACK)"/>
    <n v="2193106193"/>
    <s v="Q2 2020"/>
    <s v="EUR"/>
    <n v="129.13"/>
    <n v="129.12700000000001"/>
    <n v="2.9999999999858998E-3"/>
    <n v="129.13"/>
    <n v="0"/>
    <x v="0"/>
    <m/>
    <m/>
    <m/>
    <m/>
    <s v="none"/>
    <m/>
    <m/>
    <m/>
    <x v="0"/>
    <m/>
    <x v="0"/>
  </r>
  <r>
    <s v="FRA2193106193Q3 2020EUR"/>
    <x v="4"/>
    <n v="57818"/>
    <s v="FIRST FAST FODD (FIRSTPACK)"/>
    <n v="2193106193"/>
    <s v="Q3 2020"/>
    <s v="EUR"/>
    <n v="924.12"/>
    <n v="924.11800000000005"/>
    <n v="1.9999999999527002E-3"/>
    <n v="924.12"/>
    <n v="0"/>
    <x v="0"/>
    <m/>
    <m/>
    <m/>
    <m/>
    <s v="none"/>
    <m/>
    <m/>
    <m/>
    <x v="0"/>
    <m/>
    <x v="0"/>
  </r>
  <r>
    <s v="FRA2193106193Q4 2020EUR"/>
    <x v="4"/>
    <n v="57818"/>
    <s v="FIRST FAST FODD (FIRSTPACK)"/>
    <n v="2193106193"/>
    <s v="Q4 2020"/>
    <s v="EUR"/>
    <n v="306.33999999999997"/>
    <n v="306.33699999999999"/>
    <n v="2.9999999999858998E-3"/>
    <n v="306.33999999999997"/>
    <n v="0"/>
    <x v="0"/>
    <m/>
    <m/>
    <m/>
    <m/>
    <s v="none"/>
    <m/>
    <m/>
    <m/>
    <x v="0"/>
    <m/>
    <x v="0"/>
  </r>
  <r>
    <s v="FRA29302039Q1 2020EUR"/>
    <x v="4"/>
    <n v="57820"/>
    <s v="PROCHIMA"/>
    <n v="29302039"/>
    <s v="Q1 2020"/>
    <s v="EUR"/>
    <n v="1175.93"/>
    <n v="1175.9290000000001"/>
    <n v="9.9999999997635292E-4"/>
    <n v="1175.93"/>
    <n v="0"/>
    <x v="0"/>
    <m/>
    <m/>
    <m/>
    <m/>
    <s v="none"/>
    <m/>
    <m/>
    <m/>
    <x v="0"/>
    <m/>
    <x v="0"/>
  </r>
  <r>
    <s v="FRA29302039Q2 2020EUR"/>
    <x v="4"/>
    <n v="57820"/>
    <s v="PROCHIMA"/>
    <n v="29302039"/>
    <s v="Q2 2020"/>
    <s v="EUR"/>
    <n v="485.42"/>
    <n v="485.41250000000002"/>
    <n v="7.4999999999931701E-3"/>
    <n v="485.42"/>
    <n v="0"/>
    <x v="0"/>
    <m/>
    <m/>
    <m/>
    <m/>
    <s v="none"/>
    <m/>
    <m/>
    <m/>
    <x v="0"/>
    <m/>
    <x v="0"/>
  </r>
  <r>
    <s v="FRA29302039Q3 2020EUR"/>
    <x v="4"/>
    <n v="57820"/>
    <s v="PROCHIMA"/>
    <n v="29302039"/>
    <s v="Q3 2020"/>
    <s v="EUR"/>
    <n v="996.53"/>
    <n v="996.52650000000006"/>
    <n v="3.4999999999172299E-3"/>
    <n v="996.53"/>
    <n v="0"/>
    <x v="0"/>
    <m/>
    <m/>
    <m/>
    <m/>
    <s v="none"/>
    <m/>
    <m/>
    <m/>
    <x v="0"/>
    <m/>
    <x v="0"/>
  </r>
  <r>
    <s v="FRA29302039Q4 2020EUR"/>
    <x v="4"/>
    <n v="57820"/>
    <s v="PROCHIMA"/>
    <n v="29302039"/>
    <s v="Q4 2020"/>
    <s v="EUR"/>
    <n v="819.24"/>
    <n v="819.24"/>
    <n v="0"/>
    <n v="819.24"/>
    <n v="0"/>
    <x v="0"/>
    <m/>
    <m/>
    <m/>
    <m/>
    <s v="none"/>
    <m/>
    <m/>
    <m/>
    <x v="0"/>
    <m/>
    <x v="0"/>
  </r>
  <r>
    <s v="FRA27263096Q1 2020EUR"/>
    <x v="4"/>
    <n v="57838"/>
    <s v="AQUILA"/>
    <n v="27263096"/>
    <s v="Q1 2020"/>
    <s v="EUR"/>
    <n v="1618.78"/>
    <n v="1618.7855999999999"/>
    <n v="-5.5999999999585201E-3"/>
    <n v="1618.78"/>
    <n v="0"/>
    <x v="0"/>
    <m/>
    <m/>
    <m/>
    <m/>
    <s v="none"/>
    <m/>
    <m/>
    <m/>
    <x v="0"/>
    <m/>
    <x v="0"/>
  </r>
  <r>
    <s v="FRA27263096Q2 2020EUR"/>
    <x v="4"/>
    <n v="57838"/>
    <s v="AQUILA"/>
    <n v="27263096"/>
    <s v="Q2 2020"/>
    <s v="EUR"/>
    <n v="2980.18"/>
    <n v="2980.1855999999998"/>
    <n v="-5.5999999999585201E-3"/>
    <n v="2980.18"/>
    <n v="0"/>
    <x v="0"/>
    <m/>
    <m/>
    <m/>
    <m/>
    <s v="none"/>
    <m/>
    <m/>
    <m/>
    <x v="0"/>
    <m/>
    <x v="0"/>
  </r>
  <r>
    <s v="FRA27263096Q3 2020EUR"/>
    <x v="4"/>
    <n v="57838"/>
    <s v="AQUILA"/>
    <n v="27263096"/>
    <s v="Q3 2020"/>
    <s v="EUR"/>
    <n v="2246.98"/>
    <n v="2246.98"/>
    <n v="0"/>
    <n v="2246.98"/>
    <n v="0"/>
    <x v="0"/>
    <m/>
    <m/>
    <m/>
    <m/>
    <s v="none"/>
    <m/>
    <m/>
    <m/>
    <x v="0"/>
    <m/>
    <x v="0"/>
  </r>
  <r>
    <s v="FRA27263096Q4 2020EUR"/>
    <x v="4"/>
    <n v="57838"/>
    <s v="AQUILA"/>
    <n v="27263096"/>
    <s v="Q4 2020"/>
    <s v="EUR"/>
    <n v="1033.2"/>
    <n v="1033.1908000000001"/>
    <n v="9.1999999999643391E-3"/>
    <n v="1033.2"/>
    <n v="0"/>
    <x v="0"/>
    <m/>
    <m/>
    <m/>
    <m/>
    <s v="none"/>
    <m/>
    <m/>
    <m/>
    <x v="0"/>
    <m/>
    <x v="0"/>
  </r>
  <r>
    <s v="FRA26068093Q2 2020EUR"/>
    <x v="4"/>
    <n v="57839"/>
    <s v="ARCHIMEST"/>
    <n v="26068093"/>
    <s v="Q2 2020"/>
    <s v="EUR"/>
    <n v="11897.61"/>
    <n v="11897.607599999999"/>
    <n v="2.4000000012165401E-3"/>
    <n v="11897.61"/>
    <n v="0"/>
    <x v="0"/>
    <m/>
    <m/>
    <m/>
    <m/>
    <s v="none"/>
    <m/>
    <m/>
    <m/>
    <x v="0"/>
    <m/>
    <x v="0"/>
  </r>
  <r>
    <s v="FRA26068093Q3 2020EUR"/>
    <x v="4"/>
    <n v="57839"/>
    <s v="ARCHIMEST"/>
    <n v="26068093"/>
    <s v="Q3 2020"/>
    <s v="EUR"/>
    <n v="15.48"/>
    <n v="15.48"/>
    <n v="0"/>
    <n v="15.48"/>
    <n v="0"/>
    <x v="0"/>
    <m/>
    <m/>
    <m/>
    <m/>
    <s v="none"/>
    <m/>
    <m/>
    <m/>
    <x v="0"/>
    <m/>
    <x v="0"/>
  </r>
  <r>
    <s v="FRA26068093Q4 2020EUR"/>
    <x v="4"/>
    <n v="57839"/>
    <s v="ARCHIMEST"/>
    <n v="26068093"/>
    <s v="Q4 2020"/>
    <s v="EUR"/>
    <n v="126.85"/>
    <n v="126.8496"/>
    <n v="3.9999999999906701E-4"/>
    <n v="126.85"/>
    <n v="0"/>
    <x v="0"/>
    <m/>
    <m/>
    <m/>
    <m/>
    <s v="none"/>
    <m/>
    <m/>
    <m/>
    <x v="0"/>
    <m/>
    <x v="0"/>
  </r>
  <r>
    <s v="FRA390050Q1 2020EUR"/>
    <x v="4"/>
    <n v="57864"/>
    <s v="LOCATEX"/>
    <n v="390050"/>
    <s v="Q1 2020"/>
    <s v="EUR"/>
    <n v="10577.66"/>
    <n v="10577.6567"/>
    <n v="3.3000000003085002E-3"/>
    <n v="10577.66"/>
    <n v="0"/>
    <x v="0"/>
    <m/>
    <m/>
    <m/>
    <m/>
    <s v="none"/>
    <m/>
    <m/>
    <m/>
    <x v="0"/>
    <m/>
    <x v="0"/>
  </r>
  <r>
    <s v="FRA390050Q2 2020EUR"/>
    <x v="4"/>
    <n v="57864"/>
    <s v="LOCATEX"/>
    <n v="390050"/>
    <s v="Q2 2020"/>
    <s v="EUR"/>
    <n v="2118.62"/>
    <n v="2118.6206000000002"/>
    <n v="-6.0000000030413503E-4"/>
    <n v="2118.62"/>
    <n v="0"/>
    <x v="0"/>
    <m/>
    <m/>
    <m/>
    <m/>
    <s v="none"/>
    <m/>
    <m/>
    <m/>
    <x v="0"/>
    <m/>
    <x v="0"/>
  </r>
  <r>
    <s v="FRA390050Q3 2020EUR"/>
    <x v="4"/>
    <n v="57864"/>
    <s v="LOCATEX"/>
    <n v="390050"/>
    <s v="Q3 2020"/>
    <s v="EUR"/>
    <n v="13246.53"/>
    <n v="13246.528700000001"/>
    <n v="1.29999999990104E-3"/>
    <n v="13246.53"/>
    <n v="0"/>
    <x v="0"/>
    <m/>
    <m/>
    <m/>
    <m/>
    <s v="none"/>
    <m/>
    <m/>
    <m/>
    <x v="0"/>
    <m/>
    <x v="0"/>
  </r>
  <r>
    <s v="FRA390050Q4 2020EUR"/>
    <x v="4"/>
    <n v="57864"/>
    <s v="LOCATEX"/>
    <n v="390050"/>
    <s v="Q4 2020"/>
    <s v="EUR"/>
    <n v="6345.31"/>
    <n v="6345.3065999999999"/>
    <n v="3.4000000005107701E-3"/>
    <n v="6345.31"/>
    <n v="0"/>
    <x v="0"/>
    <m/>
    <m/>
    <m/>
    <m/>
    <s v="none"/>
    <m/>
    <m/>
    <m/>
    <x v="0"/>
    <m/>
    <x v="0"/>
  </r>
  <r>
    <s v="FRA1150054231Q1 2020EUR"/>
    <x v="4"/>
    <n v="57952"/>
    <s v="ETABLISSEMENTS DUGAS"/>
    <n v="1150054231"/>
    <s v="Q1 2020"/>
    <s v="EUR"/>
    <n v="470.16"/>
    <n v="470.16399999999999"/>
    <n v="-3.9999999999622499E-3"/>
    <n v="470.16"/>
    <n v="0"/>
    <x v="0"/>
    <m/>
    <m/>
    <m/>
    <m/>
    <s v="none"/>
    <m/>
    <m/>
    <m/>
    <x v="0"/>
    <m/>
    <x v="0"/>
  </r>
  <r>
    <s v="FRA1150054231Q2 2020EUR"/>
    <x v="4"/>
    <n v="57952"/>
    <s v="ETABLISSEMENTS DUGAS"/>
    <n v="1150054231"/>
    <s v="Q2 2020"/>
    <s v="EUR"/>
    <n v="9.1199999999999992"/>
    <n v="9.1244999999999994"/>
    <n v="-4.5000000000001697E-3"/>
    <n v="9.1199999999999992"/>
    <n v="0"/>
    <x v="0"/>
    <m/>
    <m/>
    <m/>
    <m/>
    <s v="none"/>
    <m/>
    <m/>
    <m/>
    <x v="0"/>
    <m/>
    <x v="0"/>
  </r>
  <r>
    <s v="FRA1150054231Q3 2020EUR"/>
    <x v="4"/>
    <n v="57952"/>
    <s v="ETABLISSEMENTS DUGAS"/>
    <n v="1150054231"/>
    <s v="Q3 2020"/>
    <s v="EUR"/>
    <n v="366.6"/>
    <n v="366.60199999999998"/>
    <n v="-1.9999999999527002E-3"/>
    <n v="366.6"/>
    <n v="0"/>
    <x v="0"/>
    <m/>
    <m/>
    <m/>
    <m/>
    <s v="none"/>
    <m/>
    <m/>
    <m/>
    <x v="0"/>
    <m/>
    <x v="0"/>
  </r>
  <r>
    <s v="FRA1150054231Q4 2020EUR"/>
    <x v="4"/>
    <n v="57952"/>
    <s v="ETABLISSEMENTS DUGAS"/>
    <n v="1150054231"/>
    <s v="Q4 2020"/>
    <s v="EUR"/>
    <n v="73.88"/>
    <n v="73.879000000000005"/>
    <n v="9.9999999999056399E-4"/>
    <n v="73.88"/>
    <n v="0"/>
    <x v="0"/>
    <m/>
    <m/>
    <m/>
    <m/>
    <s v="none"/>
    <m/>
    <m/>
    <m/>
    <x v="0"/>
    <m/>
    <x v="0"/>
  </r>
  <r>
    <s v="FRAFR3IISNSNM1663Y 2020EUR"/>
    <x v="4"/>
    <n v="57952"/>
    <s v="ETABLISSEMENTS DUGAS"/>
    <s v="FR3IISNSNM1663"/>
    <s v="Y 2020"/>
    <s v="EUR"/>
    <n v="1963.37"/>
    <n v="1963.3712"/>
    <n v="-1.2000000001535201E-3"/>
    <n v="1963.37"/>
    <n v="0"/>
    <x v="0"/>
    <m/>
    <m/>
    <m/>
    <m/>
    <s v="none"/>
    <m/>
    <m/>
    <m/>
    <x v="0"/>
    <m/>
    <x v="0"/>
  </r>
  <r>
    <s v="FRAFR3MGPS1662Y 2020EUR"/>
    <x v="4"/>
    <n v="57952"/>
    <s v="ETABLISSEMENTS DUGAS"/>
    <s v="FR3MGPS1662"/>
    <s v="Y 2020"/>
    <s v="EUR"/>
    <n v="121.67"/>
    <n v="121.66800000000001"/>
    <n v="1.9999999999953302E-3"/>
    <n v="121.67"/>
    <n v="0"/>
    <x v="0"/>
    <m/>
    <m/>
    <m/>
    <m/>
    <s v="none"/>
    <m/>
    <m/>
    <m/>
    <x v="0"/>
    <m/>
    <x v="0"/>
  </r>
  <r>
    <s v="FRAFR4GP1772Y 2020EUR"/>
    <x v="4"/>
    <n v="57952"/>
    <s v="ETABLISSEMENTS DUGAS"/>
    <s v="FR4GP1772"/>
    <s v="Y 2020"/>
    <s v="EUR"/>
    <n v="777.8"/>
    <n v="777.8"/>
    <n v="0"/>
    <n v="777.8"/>
    <n v="0"/>
    <x v="0"/>
    <m/>
    <m/>
    <m/>
    <m/>
    <s v="none"/>
    <m/>
    <m/>
    <m/>
    <x v="0"/>
    <m/>
    <x v="0"/>
  </r>
  <r>
    <s v="FRAFR4GP1446Y 2020EUR"/>
    <x v="4"/>
    <n v="58005"/>
    <s v="FESTINS DE SOLOGNE"/>
    <s v="FR4GP1446"/>
    <s v="Y 2020"/>
    <s v="EUR"/>
    <n v="1207.74"/>
    <n v="1207.7401"/>
    <n v="-9.9999999974897906E-5"/>
    <n v="1207.74"/>
    <n v="0"/>
    <x v="0"/>
    <m/>
    <m/>
    <m/>
    <m/>
    <s v="none"/>
    <m/>
    <m/>
    <m/>
    <x v="0"/>
    <m/>
    <x v="0"/>
  </r>
  <r>
    <s v="FRA2438047Q1 2020EUR"/>
    <x v="4"/>
    <n v="58026"/>
    <s v="BLANCHISSERIE MORELLON"/>
    <n v="2438047"/>
    <s v="Q1 2020"/>
    <s v="EUR"/>
    <n v="4670.71"/>
    <n v="4670.7115000000003"/>
    <n v="-1.50000000030559E-3"/>
    <n v="4670.71"/>
    <n v="0"/>
    <x v="0"/>
    <m/>
    <m/>
    <m/>
    <m/>
    <s v="none"/>
    <m/>
    <m/>
    <m/>
    <x v="0"/>
    <m/>
    <x v="0"/>
  </r>
  <r>
    <s v="FRA2438047Q2 2020EUR"/>
    <x v="4"/>
    <n v="58026"/>
    <s v="BLANCHISSERIE MORELLON"/>
    <n v="2438047"/>
    <s v="Q2 2020"/>
    <s v="EUR"/>
    <n v="505.24"/>
    <n v="505.23840000000001"/>
    <n v="1.59999999999627E-3"/>
    <n v="505.24"/>
    <n v="0"/>
    <x v="0"/>
    <m/>
    <m/>
    <m/>
    <m/>
    <s v="none"/>
    <m/>
    <m/>
    <m/>
    <x v="0"/>
    <m/>
    <x v="0"/>
  </r>
  <r>
    <s v="FRA2438047Q3 2020EUR"/>
    <x v="4"/>
    <n v="58026"/>
    <s v="BLANCHISSERIE MORELLON"/>
    <n v="2438047"/>
    <s v="Q3 2020"/>
    <s v="EUR"/>
    <n v="5345.28"/>
    <n v="5345.2820000000002"/>
    <n v="-2.0000000004074502E-3"/>
    <n v="5345.28"/>
    <n v="0"/>
    <x v="0"/>
    <m/>
    <m/>
    <m/>
    <m/>
    <s v="none"/>
    <m/>
    <m/>
    <m/>
    <x v="0"/>
    <m/>
    <x v="0"/>
  </r>
  <r>
    <s v="FRA2438047Q4 2020EUR"/>
    <x v="4"/>
    <n v="58026"/>
    <s v="BLANCHISSERIE MORELLON"/>
    <n v="2438047"/>
    <s v="Q4 2020"/>
    <s v="EUR"/>
    <n v="1933.12"/>
    <n v="1933.1220000000001"/>
    <n v="-2.00000000018008E-3"/>
    <n v="1933.12"/>
    <n v="0"/>
    <x v="0"/>
    <m/>
    <m/>
    <m/>
    <m/>
    <s v="none"/>
    <m/>
    <m/>
    <m/>
    <x v="0"/>
    <m/>
    <x v="0"/>
  </r>
  <r>
    <s v="FRA2110791339Q1 2020EUR"/>
    <x v="4"/>
    <n v="58066"/>
    <s v="VEOLIA WATER STI"/>
    <n v="2110791339"/>
    <s v="Q1 2020"/>
    <s v="EUR"/>
    <n v="1368.03"/>
    <n v="1368.037"/>
    <n v="-7.0000000000618396E-3"/>
    <n v="1368.03"/>
    <n v="0"/>
    <x v="0"/>
    <m/>
    <m/>
    <m/>
    <m/>
    <s v="none"/>
    <m/>
    <m/>
    <m/>
    <x v="0"/>
    <m/>
    <x v="0"/>
  </r>
  <r>
    <s v="FRA2110791339Q2 2020EUR"/>
    <x v="4"/>
    <n v="58066"/>
    <s v="VEOLIA WATER STI"/>
    <n v="2110791339"/>
    <s v="Q2 2020"/>
    <s v="EUR"/>
    <n v="1057.4000000000001"/>
    <n v="1057.402"/>
    <n v="-1.9999999999527002E-3"/>
    <n v="1057.4000000000001"/>
    <n v="0"/>
    <x v="0"/>
    <m/>
    <m/>
    <m/>
    <m/>
    <s v="none"/>
    <m/>
    <m/>
    <m/>
    <x v="0"/>
    <m/>
    <x v="0"/>
  </r>
  <r>
    <s v="FRA2110791339Q3 2020EUR"/>
    <x v="4"/>
    <n v="58066"/>
    <s v="VEOLIA WATER STI"/>
    <n v="2110791339"/>
    <s v="Q3 2020"/>
    <s v="EUR"/>
    <n v="1974.68"/>
    <n v="1974.6859999999999"/>
    <n v="-5.9999999998581102E-3"/>
    <n v="1974.68"/>
    <n v="0"/>
    <x v="0"/>
    <m/>
    <m/>
    <m/>
    <m/>
    <s v="none"/>
    <m/>
    <m/>
    <m/>
    <x v="0"/>
    <m/>
    <x v="0"/>
  </r>
  <r>
    <s v="FRA2110791339Q4 2020EUR"/>
    <x v="4"/>
    <n v="58066"/>
    <s v="VEOLIA WATER STI"/>
    <n v="2110791339"/>
    <s v="Q4 2020"/>
    <s v="EUR"/>
    <n v="2107.13"/>
    <n v="2107.1260000000002"/>
    <n v="3.9999999999054099E-3"/>
    <n v="2107.13"/>
    <n v="0"/>
    <x v="0"/>
    <m/>
    <m/>
    <m/>
    <m/>
    <s v="none"/>
    <m/>
    <m/>
    <m/>
    <x v="0"/>
    <m/>
    <x v="0"/>
  </r>
  <r>
    <s v="FRA520004Q1 2020EUR"/>
    <x v="4"/>
    <n v="58107"/>
    <s v="S.T.L. RENOVATION"/>
    <n v="520004"/>
    <s v="Q1 2020"/>
    <s v="EUR"/>
    <n v="43339.87"/>
    <n v="43339.869299999998"/>
    <n v="7.0000000414438502E-4"/>
    <n v="43339.87"/>
    <n v="0"/>
    <x v="0"/>
    <m/>
    <m/>
    <m/>
    <m/>
    <s v="none"/>
    <m/>
    <m/>
    <m/>
    <x v="0"/>
    <m/>
    <x v="0"/>
  </r>
  <r>
    <s v="FRA520004Q2 2020EUR"/>
    <x v="4"/>
    <n v="58107"/>
    <s v="S.T.L. RENOVATION"/>
    <n v="520004"/>
    <s v="Q2 2020"/>
    <s v="EUR"/>
    <n v="12262.11"/>
    <n v="12262.1124"/>
    <n v="-2.3999999993975498E-3"/>
    <n v="12262.11"/>
    <n v="0"/>
    <x v="0"/>
    <m/>
    <m/>
    <m/>
    <m/>
    <s v="none"/>
    <m/>
    <m/>
    <m/>
    <x v="0"/>
    <m/>
    <x v="0"/>
  </r>
  <r>
    <s v="FRA520004Q3 2020EUR"/>
    <x v="4"/>
    <n v="58107"/>
    <s v="S.T.L. RENOVATION"/>
    <n v="520004"/>
    <s v="Q3 2020"/>
    <s v="EUR"/>
    <n v="18621.400000000001"/>
    <n v="18621.399000000001"/>
    <n v="1.0000000002037201E-3"/>
    <n v="18621.400000000001"/>
    <n v="0"/>
    <x v="0"/>
    <m/>
    <m/>
    <m/>
    <m/>
    <s v="none"/>
    <m/>
    <m/>
    <m/>
    <x v="0"/>
    <m/>
    <x v="0"/>
  </r>
  <r>
    <s v="FRA520004Q4 2020EUR"/>
    <x v="4"/>
    <n v="58107"/>
    <s v="S.T.L. RENOVATION"/>
    <n v="520004"/>
    <s v="Q4 2020"/>
    <s v="EUR"/>
    <n v="16862.759999999998"/>
    <n v="16862.7552"/>
    <n v="4.7999999987950997E-3"/>
    <n v="16862.759999999998"/>
    <n v="0"/>
    <x v="0"/>
    <m/>
    <m/>
    <m/>
    <m/>
    <s v="none"/>
    <m/>
    <m/>
    <m/>
    <x v="0"/>
    <m/>
    <x v="0"/>
  </r>
  <r>
    <s v="FRA28270002Q3 2020EUR"/>
    <x v="4"/>
    <n v="58122"/>
    <s v="NICOLARDOT"/>
    <n v="28270002"/>
    <s v="Q3 2020"/>
    <s v="EUR"/>
    <n v="16237.79"/>
    <n v="16237.787200000001"/>
    <n v="2.8000000002066298E-3"/>
    <n v="16237.79"/>
    <n v="0"/>
    <x v="0"/>
    <m/>
    <m/>
    <m/>
    <m/>
    <s v="none"/>
    <m/>
    <m/>
    <m/>
    <x v="0"/>
    <m/>
    <x v="0"/>
  </r>
  <r>
    <s v="FRA28270002Q4 2020EUR"/>
    <x v="4"/>
    <n v="58122"/>
    <s v="NICOLARDOT"/>
    <n v="28270002"/>
    <s v="Q4 2020"/>
    <s v="EUR"/>
    <n v="6703.12"/>
    <n v="6703.1167999999998"/>
    <n v="3.2000000001062199E-3"/>
    <n v="6703.12"/>
    <n v="0"/>
    <x v="0"/>
    <m/>
    <m/>
    <m/>
    <m/>
    <s v="none"/>
    <m/>
    <m/>
    <m/>
    <x v="0"/>
    <m/>
    <x v="0"/>
  </r>
  <r>
    <s v="FRA900052Q1 2020EUR"/>
    <x v="4"/>
    <n v="58145"/>
    <s v="TIBERODE"/>
    <n v="900052"/>
    <s v="Q1 2020"/>
    <s v="EUR"/>
    <n v="7020.34"/>
    <n v="7020.3389999999999"/>
    <n v="1.0000000002037201E-3"/>
    <n v="7020.34"/>
    <n v="0"/>
    <x v="0"/>
    <m/>
    <m/>
    <m/>
    <m/>
    <s v="none"/>
    <m/>
    <m/>
    <m/>
    <x v="0"/>
    <m/>
    <x v="0"/>
  </r>
  <r>
    <s v="FRA900052Q2 2020EUR"/>
    <x v="4"/>
    <n v="58145"/>
    <s v="TIBERODE"/>
    <n v="900052"/>
    <s v="Q2 2020"/>
    <s v="EUR"/>
    <n v="5830.06"/>
    <n v="5830.0680000000002"/>
    <n v="-7.9999999998108199E-3"/>
    <n v="5830.06"/>
    <n v="0"/>
    <x v="0"/>
    <m/>
    <m/>
    <m/>
    <m/>
    <s v="none"/>
    <m/>
    <m/>
    <m/>
    <x v="0"/>
    <m/>
    <x v="0"/>
  </r>
  <r>
    <s v="FRA900052Q3 2020EUR"/>
    <x v="4"/>
    <n v="58145"/>
    <s v="TIBERODE"/>
    <n v="900052"/>
    <s v="Q3 2020"/>
    <s v="EUR"/>
    <n v="9535.2099999999991"/>
    <n v="9535.2235000000001"/>
    <n v="-1.35000000009313E-2"/>
    <n v="9535.2099999999991"/>
    <n v="0"/>
    <x v="0"/>
    <m/>
    <m/>
    <m/>
    <m/>
    <s v="none"/>
    <m/>
    <m/>
    <m/>
    <x v="0"/>
    <m/>
    <x v="0"/>
  </r>
  <r>
    <s v="FRA900052Q4 2020EUR"/>
    <x v="4"/>
    <n v="58145"/>
    <s v="TIBERODE"/>
    <n v="900052"/>
    <s v="Q4 2020"/>
    <s v="EUR"/>
    <n v="10068.41"/>
    <n v="10068.4205"/>
    <n v="-1.0500000000320101E-2"/>
    <n v="10068.41"/>
    <n v="0"/>
    <x v="0"/>
    <m/>
    <m/>
    <m/>
    <m/>
    <s v="none"/>
    <m/>
    <m/>
    <m/>
    <x v="0"/>
    <m/>
    <x v="0"/>
  </r>
  <r>
    <s v="FRA1120152007Q1 2020EUR"/>
    <x v="4"/>
    <n v="58161"/>
    <s v="COUP DE PATES SAS"/>
    <n v="1120152007"/>
    <s v="Q1 2020"/>
    <s v="EUR"/>
    <n v="71345.38"/>
    <n v="71345.384399999995"/>
    <n v="-4.3999999907100504E-3"/>
    <n v="71345.38"/>
    <n v="0"/>
    <x v="0"/>
    <m/>
    <m/>
    <m/>
    <m/>
    <s v="none"/>
    <m/>
    <m/>
    <m/>
    <x v="0"/>
    <m/>
    <x v="0"/>
  </r>
  <r>
    <s v="FRA1120152007Q2 2020EUR"/>
    <x v="4"/>
    <n v="58161"/>
    <s v="COUP DE PATES SAS"/>
    <n v="1120152007"/>
    <s v="Q2 2020"/>
    <s v="EUR"/>
    <n v="7282.6"/>
    <n v="7282.6019999999999"/>
    <n v="-1.9999999994979498E-3"/>
    <n v="7282.6"/>
    <n v="0"/>
    <x v="0"/>
    <m/>
    <m/>
    <m/>
    <m/>
    <s v="none"/>
    <m/>
    <m/>
    <m/>
    <x v="0"/>
    <m/>
    <x v="0"/>
  </r>
  <r>
    <s v="FRA1120152007Q3 2020EUR"/>
    <x v="4"/>
    <n v="58161"/>
    <s v="COUP DE PATES SAS"/>
    <n v="1120152007"/>
    <s v="Q3 2020"/>
    <s v="EUR"/>
    <n v="40872.15"/>
    <n v="40872.146999999997"/>
    <n v="3.0000000042491501E-3"/>
    <n v="40872.15"/>
    <n v="0"/>
    <x v="0"/>
    <m/>
    <m/>
    <m/>
    <m/>
    <s v="none"/>
    <m/>
    <m/>
    <m/>
    <x v="0"/>
    <m/>
    <x v="0"/>
  </r>
  <r>
    <s v="FRA1120152007Q4 2020EUR"/>
    <x v="4"/>
    <n v="58161"/>
    <s v="COUP DE PATES SAS"/>
    <n v="1120152007"/>
    <s v="Q4 2020"/>
    <s v="EUR"/>
    <n v="15412.18"/>
    <n v="15412.1844"/>
    <n v="-4.399999999805E-3"/>
    <n v="15412.18"/>
    <n v="0"/>
    <x v="0"/>
    <m/>
    <m/>
    <m/>
    <m/>
    <s v="none"/>
    <m/>
    <m/>
    <m/>
    <x v="0"/>
    <m/>
    <x v="0"/>
  </r>
  <r>
    <s v="FRA1190505927Q1 2020EUR"/>
    <x v="4"/>
    <n v="58179"/>
    <s v="BORIE MANOUX"/>
    <n v="1190505927"/>
    <s v="Q1 2020"/>
    <s v="EUR"/>
    <n v="41.28"/>
    <n v="41.281799999999997"/>
    <n v="-1.7999999999958E-3"/>
    <n v="41.28"/>
    <n v="0"/>
    <x v="0"/>
    <m/>
    <m/>
    <m/>
    <m/>
    <s v="none"/>
    <m/>
    <m/>
    <m/>
    <x v="0"/>
    <m/>
    <x v="0"/>
  </r>
  <r>
    <s v="FRA1190505927Q2 2020EUR"/>
    <x v="4"/>
    <n v="58179"/>
    <s v="BORIE MANOUX"/>
    <n v="1190505927"/>
    <s v="Q2 2020"/>
    <s v="EUR"/>
    <n v="56.3"/>
    <n v="56.296799999999998"/>
    <n v="3.1999999999996402E-3"/>
    <n v="56.3"/>
    <n v="0"/>
    <x v="0"/>
    <m/>
    <m/>
    <m/>
    <m/>
    <s v="none"/>
    <m/>
    <m/>
    <m/>
    <x v="0"/>
    <m/>
    <x v="0"/>
  </r>
  <r>
    <s v="FRA1190505927Q3 2020EUR"/>
    <x v="4"/>
    <n v="58179"/>
    <s v="BORIE MANOUX"/>
    <n v="1190505927"/>
    <s v="Q3 2020"/>
    <s v="EUR"/>
    <n v="153.88999999999999"/>
    <n v="153.89009999999999"/>
    <n v="-1.0000000000331901E-4"/>
    <n v="153.88999999999999"/>
    <n v="0"/>
    <x v="0"/>
    <m/>
    <m/>
    <m/>
    <m/>
    <s v="none"/>
    <m/>
    <m/>
    <m/>
    <x v="0"/>
    <m/>
    <x v="0"/>
  </r>
  <r>
    <s v="FRA1190505927Q4 2020EUR"/>
    <x v="4"/>
    <n v="58179"/>
    <s v="BORIE MANOUX"/>
    <n v="1190505927"/>
    <s v="Q4 2020"/>
    <s v="EUR"/>
    <n v="124.82"/>
    <n v="124.824"/>
    <n v="-4.0000000000048799E-3"/>
    <n v="124.82"/>
    <n v="0"/>
    <x v="0"/>
    <m/>
    <m/>
    <m/>
    <m/>
    <s v="none"/>
    <m/>
    <m/>
    <m/>
    <x v="0"/>
    <m/>
    <x v="0"/>
  </r>
  <r>
    <s v="FRA14112Q1 2020EUR"/>
    <x v="4"/>
    <n v="58185"/>
    <s v="PANIFICATION MODERNE"/>
    <n v="14112"/>
    <s v="Q1 2020"/>
    <s v="EUR"/>
    <n v="10910.96"/>
    <n v="10910.9637"/>
    <n v="-3.7000000011175802E-3"/>
    <n v="10910.96"/>
    <n v="0"/>
    <x v="0"/>
    <m/>
    <m/>
    <m/>
    <m/>
    <s v="none"/>
    <m/>
    <m/>
    <m/>
    <x v="0"/>
    <m/>
    <x v="0"/>
  </r>
  <r>
    <s v="FRA14112Q2 2020EUR"/>
    <x v="4"/>
    <n v="58185"/>
    <s v="PANIFICATION MODERNE"/>
    <n v="14112"/>
    <s v="Q2 2020"/>
    <s v="EUR"/>
    <n v="223.55"/>
    <n v="223.54570000000001"/>
    <n v="4.3000000000006297E-3"/>
    <n v="223.55"/>
    <n v="0"/>
    <x v="0"/>
    <m/>
    <m/>
    <m/>
    <m/>
    <s v="none"/>
    <m/>
    <m/>
    <m/>
    <x v="0"/>
    <m/>
    <x v="0"/>
  </r>
  <r>
    <s v="FRA14112Q3 2020EUR"/>
    <x v="4"/>
    <n v="58185"/>
    <s v="PANIFICATION MODERNE"/>
    <n v="14112"/>
    <s v="Q3 2020"/>
    <s v="EUR"/>
    <n v="1873.53"/>
    <n v="1873.529"/>
    <n v="9.9999999997635292E-4"/>
    <n v="1873.53"/>
    <n v="0"/>
    <x v="0"/>
    <m/>
    <m/>
    <m/>
    <m/>
    <s v="none"/>
    <m/>
    <m/>
    <m/>
    <x v="0"/>
    <m/>
    <x v="0"/>
  </r>
  <r>
    <s v="FRA14112Q4 2020EUR"/>
    <x v="4"/>
    <n v="58185"/>
    <s v="PANIFICATION MODERNE"/>
    <n v="14112"/>
    <s v="Q4 2020"/>
    <s v="EUR"/>
    <n v="927.44"/>
    <n v="927.44119999999998"/>
    <n v="-1.1999999999261399E-3"/>
    <n v="927.44"/>
    <n v="0"/>
    <x v="0"/>
    <m/>
    <m/>
    <m/>
    <m/>
    <s v="none"/>
    <m/>
    <m/>
    <m/>
    <x v="0"/>
    <m/>
    <x v="0"/>
  </r>
  <r>
    <s v="FRA17222005Q1 2020EUR"/>
    <x v="4"/>
    <n v="58200"/>
    <s v="PANI FRANCE (GAVELLE ASSOCIES)"/>
    <n v="17222005"/>
    <s v="Q1 2020"/>
    <s v="EUR"/>
    <n v="6775.77"/>
    <n v="6775.7703000000001"/>
    <n v="-2.9999999969732E-4"/>
    <n v="6775.77"/>
    <n v="0"/>
    <x v="0"/>
    <m/>
    <m/>
    <m/>
    <m/>
    <s v="none"/>
    <m/>
    <m/>
    <m/>
    <x v="0"/>
    <m/>
    <x v="0"/>
  </r>
  <r>
    <s v="FRA17222005Q2 2020EUR"/>
    <x v="4"/>
    <n v="58200"/>
    <s v="PANI FRANCE (GAVELLE ASSOCIES)"/>
    <n v="17222005"/>
    <s v="Q2 2020"/>
    <s v="EUR"/>
    <n v="295.64999999999998"/>
    <n v="295.64850000000001"/>
    <n v="1.4999999999645199E-3"/>
    <n v="295.64999999999998"/>
    <n v="0"/>
    <x v="0"/>
    <m/>
    <m/>
    <m/>
    <m/>
    <s v="none"/>
    <m/>
    <m/>
    <m/>
    <x v="0"/>
    <m/>
    <x v="0"/>
  </r>
  <r>
    <s v="FRA17222005Q3 2020EUR"/>
    <x v="4"/>
    <n v="58200"/>
    <s v="PANI FRANCE (GAVELLE ASSOCIES)"/>
    <n v="17222005"/>
    <s v="Q3 2020"/>
    <s v="EUR"/>
    <n v="2420.31"/>
    <n v="2420.3074000000001"/>
    <n v="2.59999999980209E-3"/>
    <n v="2420.31"/>
    <n v="0"/>
    <x v="0"/>
    <m/>
    <m/>
    <m/>
    <m/>
    <s v="none"/>
    <m/>
    <m/>
    <m/>
    <x v="0"/>
    <m/>
    <x v="0"/>
  </r>
  <r>
    <s v="FRA17222005Q4 2020EUR"/>
    <x v="4"/>
    <n v="58200"/>
    <s v="PANI FRANCE (GAVELLE ASSOCIES)"/>
    <n v="17222005"/>
    <s v="Q4 2020"/>
    <s v="EUR"/>
    <n v="1288.5"/>
    <n v="1288.4963"/>
    <n v="3.69999999998071E-3"/>
    <n v="1288.5"/>
    <n v="0"/>
    <x v="0"/>
    <m/>
    <m/>
    <m/>
    <m/>
    <s v="none"/>
    <m/>
    <m/>
    <m/>
    <x v="0"/>
    <m/>
    <x v="0"/>
  </r>
  <r>
    <s v="FRA20103Q1 2020EUR"/>
    <x v="4"/>
    <n v="58208"/>
    <s v="SAE DE SOCODIS"/>
    <n v="20103"/>
    <s v="Q1 2020"/>
    <s v="EUR"/>
    <n v="37254.36"/>
    <n v="37254.355199999998"/>
    <n v="4.8000000024330802E-3"/>
    <n v="37254.36"/>
    <n v="0"/>
    <x v="0"/>
    <m/>
    <m/>
    <m/>
    <m/>
    <s v="none"/>
    <m/>
    <m/>
    <m/>
    <x v="0"/>
    <m/>
    <x v="0"/>
  </r>
  <r>
    <s v="FRA20103Q2 2020EUR"/>
    <x v="4"/>
    <n v="58208"/>
    <s v="SAE DE SOCODIS"/>
    <n v="20103"/>
    <s v="Q2 2020"/>
    <s v="EUR"/>
    <n v="2953.33"/>
    <n v="2953.3328999999999"/>
    <n v="-2.8999999999541602E-3"/>
    <n v="2953.33"/>
    <n v="0"/>
    <x v="0"/>
    <m/>
    <m/>
    <m/>
    <m/>
    <s v="none"/>
    <m/>
    <m/>
    <m/>
    <x v="0"/>
    <m/>
    <x v="0"/>
  </r>
  <r>
    <s v="FRA20103Q3 2020EUR"/>
    <x v="4"/>
    <n v="58208"/>
    <s v="SAE DE SOCODIS"/>
    <n v="20103"/>
    <s v="Q3 2020"/>
    <s v="EUR"/>
    <n v="17662.400000000001"/>
    <n v="17662.396499999999"/>
    <n v="3.5000000025320302E-3"/>
    <n v="17662.400000000001"/>
    <n v="0"/>
    <x v="0"/>
    <m/>
    <m/>
    <m/>
    <m/>
    <s v="none"/>
    <m/>
    <m/>
    <m/>
    <x v="0"/>
    <m/>
    <x v="0"/>
  </r>
  <r>
    <s v="FRA20103Q4 2020EUR"/>
    <x v="4"/>
    <n v="58208"/>
    <s v="SAE DE SOCODIS"/>
    <n v="20103"/>
    <s v="Q4 2020"/>
    <s v="EUR"/>
    <n v="6701.71"/>
    <n v="6701.7078000000001"/>
    <n v="2.1999999999025E-3"/>
    <n v="6701.71"/>
    <n v="0"/>
    <x v="0"/>
    <m/>
    <m/>
    <m/>
    <m/>
    <s v="none"/>
    <m/>
    <m/>
    <m/>
    <x v="0"/>
    <m/>
    <x v="0"/>
  </r>
  <r>
    <s v="FRA2150514341Q1 2020EUR"/>
    <x v="4"/>
    <n v="58235"/>
    <s v="SOBIS"/>
    <n v="2150514341"/>
    <s v="Q1 2020"/>
    <s v="EUR"/>
    <n v="1777.35"/>
    <n v="1777.3515"/>
    <n v="-1.50000000007821E-3"/>
    <n v="1777.35"/>
    <n v="0"/>
    <x v="0"/>
    <m/>
    <m/>
    <m/>
    <m/>
    <s v="none"/>
    <m/>
    <m/>
    <m/>
    <x v="0"/>
    <m/>
    <x v="0"/>
  </r>
  <r>
    <s v="FRA2150514341Q2 2020EUR"/>
    <x v="4"/>
    <n v="58235"/>
    <s v="SOBIS"/>
    <n v="2150514341"/>
    <s v="Q2 2020"/>
    <s v="EUR"/>
    <n v="519.29"/>
    <n v="519.29399999999998"/>
    <n v="-4.0000000000190898E-3"/>
    <n v="519.29"/>
    <n v="0"/>
    <x v="0"/>
    <m/>
    <m/>
    <m/>
    <m/>
    <s v="none"/>
    <m/>
    <m/>
    <m/>
    <x v="0"/>
    <m/>
    <x v="0"/>
  </r>
  <r>
    <s v="FRA2150514341Q3 2020EUR"/>
    <x v="4"/>
    <n v="58235"/>
    <s v="SOBIS"/>
    <n v="2150514341"/>
    <s v="Q3 2020"/>
    <s v="EUR"/>
    <n v="96.6"/>
    <n v="96.6"/>
    <n v="0"/>
    <n v="96.6"/>
    <n v="0"/>
    <x v="0"/>
    <m/>
    <m/>
    <m/>
    <m/>
    <s v="none"/>
    <m/>
    <m/>
    <m/>
    <x v="0"/>
    <m/>
    <x v="0"/>
  </r>
  <r>
    <s v="FRA2150514341Q4 2020EUR"/>
    <x v="4"/>
    <n v="58235"/>
    <s v="SOBIS"/>
    <n v="2150514341"/>
    <s v="Q4 2020"/>
    <s v="EUR"/>
    <n v="481.05"/>
    <n v="481.05"/>
    <n v="0"/>
    <n v="481.05"/>
    <n v="0"/>
    <x v="0"/>
    <m/>
    <m/>
    <m/>
    <m/>
    <s v="none"/>
    <m/>
    <m/>
    <m/>
    <x v="0"/>
    <m/>
    <x v="0"/>
  </r>
  <r>
    <s v="FRAFR4GP2647Y 2020EUR"/>
    <x v="4"/>
    <n v="58255"/>
    <s v="ELECTROLUX PROFESSIONNEL"/>
    <s v="FR4GP2647"/>
    <s v="Y 2020"/>
    <s v="EUR"/>
    <n v="37107.449999999997"/>
    <n v="37107.449999999997"/>
    <n v="0"/>
    <n v="37107.449999999997"/>
    <n v="0"/>
    <x v="0"/>
    <m/>
    <m/>
    <m/>
    <m/>
    <s v="none"/>
    <m/>
    <m/>
    <m/>
    <x v="0"/>
    <m/>
    <x v="0"/>
  </r>
  <r>
    <s v="FRA1453007Q1 2020EUR"/>
    <x v="4"/>
    <n v="58269"/>
    <s v="C.F.D (CAMPARI FRANCE DISTRIBUTION)"/>
    <n v="1453007"/>
    <s v="Q1 2020"/>
    <s v="EUR"/>
    <n v="2296.56"/>
    <n v="2296.56"/>
    <n v="0"/>
    <n v="2296.56"/>
    <n v="0"/>
    <x v="0"/>
    <m/>
    <m/>
    <m/>
    <m/>
    <s v="none"/>
    <m/>
    <m/>
    <m/>
    <x v="0"/>
    <m/>
    <x v="0"/>
  </r>
  <r>
    <s v="FRA1453007Q2 2020EUR"/>
    <x v="4"/>
    <n v="58269"/>
    <s v="C.F.D (CAMPARI FRANCE DISTRIBUTION)"/>
    <n v="1453007"/>
    <s v="Q2 2020"/>
    <s v="EUR"/>
    <n v="314.19"/>
    <n v="314.19439999999997"/>
    <n v="-4.3999999999755303E-3"/>
    <n v="314.19"/>
    <n v="0"/>
    <x v="0"/>
    <m/>
    <m/>
    <m/>
    <m/>
    <s v="none"/>
    <m/>
    <m/>
    <m/>
    <x v="0"/>
    <m/>
    <x v="0"/>
  </r>
  <r>
    <s v="FRA1453007Q3 2020EUR"/>
    <x v="4"/>
    <n v="58269"/>
    <s v="C.F.D (CAMPARI FRANCE DISTRIBUTION)"/>
    <n v="1453007"/>
    <s v="Q3 2020"/>
    <s v="EUR"/>
    <n v="2180.64"/>
    <n v="2180.64"/>
    <n v="0"/>
    <n v="2180.64"/>
    <n v="0"/>
    <x v="0"/>
    <m/>
    <m/>
    <m/>
    <m/>
    <s v="none"/>
    <m/>
    <m/>
    <m/>
    <x v="0"/>
    <m/>
    <x v="0"/>
  </r>
  <r>
    <s v="FRA1453007Q4 2020EUR"/>
    <x v="4"/>
    <n v="58269"/>
    <s v="C.F.D (CAMPARI FRANCE DISTRIBUTION)"/>
    <n v="1453007"/>
    <s v="Q4 2020"/>
    <s v="EUR"/>
    <n v="661.92"/>
    <n v="661.92"/>
    <n v="0"/>
    <n v="661.92"/>
    <n v="0"/>
    <x v="0"/>
    <m/>
    <m/>
    <m/>
    <m/>
    <s v="none"/>
    <m/>
    <m/>
    <m/>
    <x v="0"/>
    <m/>
    <x v="0"/>
  </r>
  <r>
    <s v="FRAFR3IISNSNM1776Y 2020EUR"/>
    <x v="4"/>
    <n v="58269"/>
    <s v="C.F.D (CAMPARI FRANCE DISTRIBUTION)"/>
    <s v="FR3IISNSNM1776"/>
    <s v="Y 2020"/>
    <s v="EUR"/>
    <n v="8878.1"/>
    <n v="8878.0974999999999"/>
    <n v="2.5000000005093101E-3"/>
    <n v="8878.1"/>
    <n v="0"/>
    <x v="0"/>
    <m/>
    <m/>
    <m/>
    <m/>
    <s v="none"/>
    <m/>
    <m/>
    <m/>
    <x v="0"/>
    <m/>
    <x v="0"/>
  </r>
  <r>
    <s v="FRAFR3MGPS1777Y 2020EUR"/>
    <x v="4"/>
    <n v="58269"/>
    <s v="C.F.D (CAMPARI FRANCE DISTRIBUTION)"/>
    <s v="FR3MGPS1777"/>
    <s v="Y 2020"/>
    <s v="EUR"/>
    <n v="1692.25"/>
    <n v="1692.2487000000001"/>
    <n v="1.29999999990104E-3"/>
    <n v="1692.25"/>
    <n v="0"/>
    <x v="0"/>
    <m/>
    <m/>
    <m/>
    <m/>
    <s v="none"/>
    <m/>
    <m/>
    <m/>
    <x v="0"/>
    <m/>
    <x v="0"/>
  </r>
  <r>
    <s v="FRA1130072480Q1 2020EUR"/>
    <x v="4"/>
    <n v="58272"/>
    <s v="ETABLISSEMENTS BEILLEVAIRE"/>
    <n v="1130072480"/>
    <s v="Q1 2020"/>
    <s v="EUR"/>
    <n v="9494.3700000000008"/>
    <n v="9494.366"/>
    <n v="4.0000000008149003E-3"/>
    <n v="9494.3700000000008"/>
    <n v="0"/>
    <x v="0"/>
    <m/>
    <m/>
    <m/>
    <m/>
    <s v="none"/>
    <m/>
    <m/>
    <m/>
    <x v="0"/>
    <m/>
    <x v="0"/>
  </r>
  <r>
    <s v="FRA1130072480Q2 2020EUR"/>
    <x v="4"/>
    <n v="58272"/>
    <s v="ETABLISSEMENTS BEILLEVAIRE"/>
    <n v="1130072480"/>
    <s v="Q2 2020"/>
    <s v="EUR"/>
    <n v="2628.67"/>
    <n v="2628.6729999999998"/>
    <n v="-2.9999999997016801E-3"/>
    <n v="2628.67"/>
    <n v="0"/>
    <x v="0"/>
    <m/>
    <m/>
    <m/>
    <m/>
    <s v="none"/>
    <m/>
    <m/>
    <m/>
    <x v="0"/>
    <m/>
    <x v="0"/>
  </r>
  <r>
    <s v="FRA1130072480Q3 2020EUR"/>
    <x v="4"/>
    <n v="58272"/>
    <s v="ETABLISSEMENTS BEILLEVAIRE"/>
    <n v="1130072480"/>
    <s v="Q3 2020"/>
    <s v="EUR"/>
    <n v="16718.03"/>
    <n v="16718.025000000001"/>
    <n v="4.9999999973806501E-3"/>
    <n v="16718.03"/>
    <n v="0"/>
    <x v="0"/>
    <m/>
    <m/>
    <m/>
    <m/>
    <s v="none"/>
    <m/>
    <m/>
    <m/>
    <x v="0"/>
    <m/>
    <x v="0"/>
  </r>
  <r>
    <s v="FRA1130072480Q4 2020EUR"/>
    <x v="4"/>
    <n v="58272"/>
    <s v="ETABLISSEMENTS BEILLEVAIRE"/>
    <n v="1130072480"/>
    <s v="Q4 2020"/>
    <s v="EUR"/>
    <n v="5881.62"/>
    <n v="5881.616"/>
    <n v="3.9999999999054099E-3"/>
    <n v="5881.62"/>
    <n v="0"/>
    <x v="0"/>
    <m/>
    <m/>
    <m/>
    <m/>
    <s v="none"/>
    <m/>
    <m/>
    <m/>
    <x v="0"/>
    <m/>
    <x v="0"/>
  </r>
  <r>
    <s v="FRAFR4GP2722 ANTENNESY 2020EUR"/>
    <x v="4"/>
    <n v="58281"/>
    <s v="BOUYGUES TELECOM"/>
    <s v="FR4GP2722 ANTENNES"/>
    <s v="Y 2020"/>
    <s v="EUR"/>
    <n v="7281.53"/>
    <n v="7281.5288"/>
    <n v="1.1999999996987699E-3"/>
    <n v="7281.53"/>
    <n v="0"/>
    <x v="0"/>
    <m/>
    <m/>
    <m/>
    <m/>
    <s v="none"/>
    <m/>
    <m/>
    <m/>
    <x v="0"/>
    <m/>
    <x v="0"/>
  </r>
  <r>
    <s v="FRAFR4GP2725 MOBILEY 2020EUR"/>
    <x v="4"/>
    <n v="58281"/>
    <s v="BOUYGUES TELECOM"/>
    <s v="FR4GP2725 MOBILE"/>
    <s v="Y 2020"/>
    <s v="EUR"/>
    <n v="188585.81"/>
    <n v="188585.8144"/>
    <n v="-4.4000000052619699E-3"/>
    <n v="188585.81"/>
    <n v="0"/>
    <x v="0"/>
    <m/>
    <m/>
    <m/>
    <m/>
    <s v="none"/>
    <m/>
    <m/>
    <m/>
    <x v="0"/>
    <m/>
    <x v="0"/>
  </r>
  <r>
    <s v="FRAFR4GP2762 FIBREY 2020EUR"/>
    <x v="4"/>
    <n v="58281"/>
    <s v="BOUYGUES TELECOM"/>
    <s v="FR4GP2762 FIBRE"/>
    <s v="Y 2020"/>
    <s v="EUR"/>
    <n v="254.65"/>
    <n v="254.65440000000001"/>
    <n v="-4.4000000000039502E-3"/>
    <n v="254.65"/>
    <n v="0"/>
    <x v="0"/>
    <m/>
    <m/>
    <m/>
    <m/>
    <s v="none"/>
    <m/>
    <m/>
    <m/>
    <x v="0"/>
    <m/>
    <x v="0"/>
  </r>
  <r>
    <s v="FRA1170075225Q1 2020EUR"/>
    <x v="4"/>
    <n v="58310"/>
    <s v="ANTHES"/>
    <n v="1170075225"/>
    <s v="Q1 2020"/>
    <s v="EUR"/>
    <n v="25592.54"/>
    <n v="25592.544900000001"/>
    <n v="-4.8999999999068599E-3"/>
    <n v="25592.54"/>
    <n v="0"/>
    <x v="0"/>
    <m/>
    <m/>
    <m/>
    <m/>
    <s v="none"/>
    <m/>
    <m/>
    <m/>
    <x v="0"/>
    <m/>
    <x v="0"/>
  </r>
  <r>
    <s v="FRA1170075225Q2 2020EUR"/>
    <x v="4"/>
    <n v="58310"/>
    <s v="ANTHES"/>
    <n v="1170075225"/>
    <s v="Q2 2020"/>
    <s v="EUR"/>
    <n v="2501.2800000000002"/>
    <n v="2501.2845000000002"/>
    <n v="-4.5000000000072699E-3"/>
    <n v="2501.2800000000002"/>
    <n v="0"/>
    <x v="0"/>
    <m/>
    <m/>
    <m/>
    <m/>
    <s v="none"/>
    <m/>
    <m/>
    <m/>
    <x v="0"/>
    <m/>
    <x v="0"/>
  </r>
  <r>
    <s v="FRA1170075225Q3 2020EUR"/>
    <x v="4"/>
    <n v="58310"/>
    <s v="ANTHES"/>
    <n v="1170075225"/>
    <s v="Q3 2020"/>
    <s v="EUR"/>
    <n v="12045.75"/>
    <n v="12045.751200000001"/>
    <n v="-1.2000000006082701E-3"/>
    <n v="12045.75"/>
    <n v="0"/>
    <x v="0"/>
    <m/>
    <m/>
    <m/>
    <m/>
    <s v="none"/>
    <m/>
    <m/>
    <m/>
    <x v="0"/>
    <m/>
    <x v="0"/>
  </r>
  <r>
    <s v="FRA1170075225Q4 2020EUR"/>
    <x v="4"/>
    <n v="58310"/>
    <s v="ANTHES"/>
    <n v="1170075225"/>
    <s v="Q4 2020"/>
    <s v="EUR"/>
    <n v="7533.79"/>
    <n v="7533.7875000000004"/>
    <n v="2.4999999995998202E-3"/>
    <n v="7533.79"/>
    <n v="0"/>
    <x v="0"/>
    <m/>
    <m/>
    <m/>
    <m/>
    <s v="none"/>
    <m/>
    <m/>
    <m/>
    <x v="0"/>
    <m/>
    <x v="0"/>
  </r>
  <r>
    <s v="FRA2140303476Q2 2020EUR"/>
    <x v="4"/>
    <n v="58322"/>
    <s v="IDVERDE"/>
    <n v="2140303476"/>
    <s v="Q2 2020"/>
    <s v="EUR"/>
    <n v="2135.94"/>
    <n v="2135.94"/>
    <n v="0"/>
    <n v="2135.94"/>
    <n v="0"/>
    <x v="0"/>
    <m/>
    <m/>
    <m/>
    <m/>
    <s v="none"/>
    <m/>
    <m/>
    <m/>
    <x v="0"/>
    <m/>
    <x v="0"/>
  </r>
  <r>
    <s v="FRA2140303476Q3 2020EUR"/>
    <x v="4"/>
    <n v="58322"/>
    <s v="IDVERDE"/>
    <n v="2140303476"/>
    <s v="Q3 2020"/>
    <s v="EUR"/>
    <n v="1068.24"/>
    <n v="1068.24"/>
    <n v="0"/>
    <n v="1068.24"/>
    <n v="0"/>
    <x v="0"/>
    <m/>
    <m/>
    <m/>
    <m/>
    <s v="none"/>
    <m/>
    <m/>
    <m/>
    <x v="0"/>
    <m/>
    <x v="0"/>
  </r>
  <r>
    <s v="FRA2140303476Q4 2020EUR"/>
    <x v="4"/>
    <n v="58322"/>
    <s v="IDVERDE"/>
    <n v="2140303476"/>
    <s v="Q4 2020"/>
    <s v="EUR"/>
    <n v="1068.24"/>
    <n v="1068.24"/>
    <n v="0"/>
    <n v="1068.24"/>
    <n v="0"/>
    <x v="0"/>
    <m/>
    <m/>
    <m/>
    <m/>
    <s v="none"/>
    <m/>
    <m/>
    <m/>
    <x v="0"/>
    <m/>
    <x v="0"/>
  </r>
  <r>
    <s v="FRA2489083Q1 2020EUR"/>
    <x v="4"/>
    <n v="58333"/>
    <s v="MARIANNE SARL"/>
    <n v="2489083"/>
    <s v="Q1 2020"/>
    <s v="EUR"/>
    <n v="809.61"/>
    <n v="809.62139999999999"/>
    <n v="-1.13999999999805E-2"/>
    <n v="809.61"/>
    <n v="0"/>
    <x v="0"/>
    <m/>
    <m/>
    <m/>
    <m/>
    <s v="none"/>
    <m/>
    <m/>
    <m/>
    <x v="0"/>
    <m/>
    <x v="0"/>
  </r>
  <r>
    <s v="FRA2489083Q2 2020EUR"/>
    <x v="4"/>
    <n v="58333"/>
    <s v="MARIANNE SARL"/>
    <n v="2489083"/>
    <s v="Q2 2020"/>
    <s v="EUR"/>
    <n v="161.69"/>
    <n v="161.6866"/>
    <n v="3.3999999999991802E-3"/>
    <n v="161.69"/>
    <n v="0"/>
    <x v="0"/>
    <m/>
    <m/>
    <m/>
    <m/>
    <s v="none"/>
    <m/>
    <m/>
    <m/>
    <x v="0"/>
    <m/>
    <x v="0"/>
  </r>
  <r>
    <s v="FRA2489083Q3 2020EUR"/>
    <x v="4"/>
    <n v="58333"/>
    <s v="MARIANNE SARL"/>
    <n v="2489083"/>
    <s v="Q3 2020"/>
    <s v="EUR"/>
    <n v="440.19"/>
    <n v="440.18040000000002"/>
    <n v="9.5999999999776195E-3"/>
    <n v="440.19"/>
    <n v="0"/>
    <x v="0"/>
    <m/>
    <m/>
    <m/>
    <m/>
    <s v="none"/>
    <m/>
    <m/>
    <m/>
    <x v="0"/>
    <m/>
    <x v="0"/>
  </r>
  <r>
    <s v="FRA2489083Q4 2020EUR"/>
    <x v="4"/>
    <n v="58333"/>
    <s v="MARIANNE SARL"/>
    <n v="2489083"/>
    <s v="Q4 2020"/>
    <s v="EUR"/>
    <n v="555.4"/>
    <n v="555.40260000000001"/>
    <n v="-2.6000000000294598E-3"/>
    <n v="555.4"/>
    <n v="0"/>
    <x v="0"/>
    <m/>
    <m/>
    <m/>
    <m/>
    <s v="none"/>
    <m/>
    <m/>
    <m/>
    <x v="0"/>
    <m/>
    <x v="0"/>
  </r>
  <r>
    <s v="FRA2140633138Q1 2020EUR"/>
    <x v="4"/>
    <n v="58367"/>
    <s v="LE JOINT DUAL"/>
    <n v="2140633138"/>
    <s v="Q1 2020"/>
    <s v="EUR"/>
    <n v="661.74"/>
    <n v="661.74"/>
    <n v="0"/>
    <n v="661.74"/>
    <n v="0"/>
    <x v="0"/>
    <m/>
    <m/>
    <m/>
    <m/>
    <s v="none"/>
    <m/>
    <m/>
    <m/>
    <x v="0"/>
    <m/>
    <x v="0"/>
  </r>
  <r>
    <s v="FRA2140633138Q2 2020EUR"/>
    <x v="4"/>
    <n v="58367"/>
    <s v="LE JOINT DUAL"/>
    <n v="2140633138"/>
    <s v="Q2 2020"/>
    <s v="EUR"/>
    <n v="19.649999999999999"/>
    <n v="19.649999999999999"/>
    <n v="0"/>
    <n v="19.649999999999999"/>
    <n v="0"/>
    <x v="0"/>
    <m/>
    <m/>
    <m/>
    <m/>
    <s v="none"/>
    <m/>
    <m/>
    <m/>
    <x v="0"/>
    <m/>
    <x v="0"/>
  </r>
  <r>
    <s v="FRA2140633138Q3 2020EUR"/>
    <x v="4"/>
    <n v="58367"/>
    <s v="LE JOINT DUAL"/>
    <n v="2140633138"/>
    <s v="Q3 2020"/>
    <s v="EUR"/>
    <n v="269.73"/>
    <n v="269.73"/>
    <n v="0"/>
    <n v="269.73"/>
    <n v="0"/>
    <x v="0"/>
    <m/>
    <m/>
    <m/>
    <m/>
    <s v="none"/>
    <m/>
    <m/>
    <m/>
    <x v="0"/>
    <m/>
    <x v="0"/>
  </r>
  <r>
    <s v="FRA5004Q1 2020EUR"/>
    <x v="4"/>
    <n v="58384"/>
    <s v="ROUGIE BIZAC INTERNATIONAL - EURALIS GASTRONOMIE"/>
    <n v="5004"/>
    <s v="Q1 2020"/>
    <s v="EUR"/>
    <n v="115.43"/>
    <n v="115.4342"/>
    <n v="-4.1999999999973101E-3"/>
    <n v="115.43"/>
    <n v="0"/>
    <x v="0"/>
    <m/>
    <m/>
    <m/>
    <m/>
    <s v="none"/>
    <m/>
    <m/>
    <m/>
    <x v="0"/>
    <m/>
    <x v="0"/>
  </r>
  <r>
    <s v="FRA5004Q3 2020EUR"/>
    <x v="4"/>
    <n v="58384"/>
    <s v="ROUGIE BIZAC INTERNATIONAL - EURALIS GASTRONOMIE"/>
    <n v="5004"/>
    <s v="Q3 2020"/>
    <s v="EUR"/>
    <n v="12.29"/>
    <n v="12.285"/>
    <n v="4.999999999999E-3"/>
    <n v="12.29"/>
    <n v="0"/>
    <x v="0"/>
    <m/>
    <m/>
    <m/>
    <m/>
    <s v="none"/>
    <m/>
    <m/>
    <m/>
    <x v="0"/>
    <m/>
    <x v="0"/>
  </r>
  <r>
    <s v="FRA5004Q4 2020EUR"/>
    <x v="4"/>
    <n v="58384"/>
    <s v="ROUGIE BIZAC INTERNATIONAL - EURALIS GASTRONOMIE"/>
    <n v="5004"/>
    <s v="Q4 2020"/>
    <s v="EUR"/>
    <n v="73.58"/>
    <n v="73.581199999999995"/>
    <n v="-1.1999999999972001E-3"/>
    <n v="73.58"/>
    <n v="0"/>
    <x v="0"/>
    <m/>
    <m/>
    <m/>
    <m/>
    <s v="none"/>
    <m/>
    <m/>
    <m/>
    <x v="0"/>
    <m/>
    <x v="0"/>
  </r>
  <r>
    <s v="FRAFR4GP1127Y 2020EUR"/>
    <x v="4"/>
    <n v="58384"/>
    <s v="ROUGIE BIZAC INTERNATIONAL - EURALIS GASTRONOMIE"/>
    <s v="FR4GP1127"/>
    <s v="Y 2020"/>
    <s v="EUR"/>
    <n v="31534.880000000001"/>
    <n v="31534.8822"/>
    <n v="-2.1999999989930001E-3"/>
    <n v="31534.880000000001"/>
    <n v="0"/>
    <x v="0"/>
    <m/>
    <m/>
    <m/>
    <m/>
    <s v="none"/>
    <m/>
    <m/>
    <m/>
    <x v="0"/>
    <m/>
    <x v="0"/>
  </r>
  <r>
    <s v="FRA1130142859Q1 2020EUR"/>
    <x v="4"/>
    <n v="58388"/>
    <s v="FELIX POTIN COTE D'AZUR"/>
    <n v="1130142859"/>
    <s v="Q1 2020"/>
    <s v="EUR"/>
    <n v="21403.8"/>
    <n v="21403.8"/>
    <n v="0"/>
    <n v="21403.8"/>
    <n v="0"/>
    <x v="0"/>
    <m/>
    <m/>
    <m/>
    <m/>
    <s v="none"/>
    <m/>
    <m/>
    <m/>
    <x v="0"/>
    <m/>
    <x v="0"/>
  </r>
  <r>
    <s v="FRA1130142859Q2 2020EUR"/>
    <x v="4"/>
    <n v="58388"/>
    <s v="FELIX POTIN COTE D'AZUR"/>
    <n v="1130142859"/>
    <s v="Q2 2020"/>
    <s v="EUR"/>
    <n v="6346.23"/>
    <n v="6346.23"/>
    <n v="0"/>
    <n v="6346.23"/>
    <n v="0"/>
    <x v="0"/>
    <m/>
    <m/>
    <m/>
    <m/>
    <s v="none"/>
    <m/>
    <m/>
    <m/>
    <x v="0"/>
    <m/>
    <x v="0"/>
  </r>
  <r>
    <s v="FRA1130142859Q3 2020EUR"/>
    <x v="4"/>
    <n v="58388"/>
    <s v="FELIX POTIN COTE D'AZUR"/>
    <n v="1130142859"/>
    <s v="Q3 2020"/>
    <s v="EUR"/>
    <n v="47835.7"/>
    <n v="47835.7"/>
    <n v="0"/>
    <n v="47835.7"/>
    <n v="0"/>
    <x v="0"/>
    <m/>
    <m/>
    <m/>
    <m/>
    <s v="none"/>
    <m/>
    <m/>
    <m/>
    <x v="0"/>
    <m/>
    <x v="0"/>
  </r>
  <r>
    <s v="FRA1130142859Q4 2020EUR"/>
    <x v="4"/>
    <n v="58388"/>
    <s v="FELIX POTIN COTE D'AZUR"/>
    <n v="1130142859"/>
    <s v="Q4 2020"/>
    <s v="EUR"/>
    <n v="10087.31"/>
    <n v="10087.3058"/>
    <n v="4.1999999994004602E-3"/>
    <n v="10087.31"/>
    <n v="0"/>
    <x v="0"/>
    <m/>
    <m/>
    <m/>
    <m/>
    <s v="none"/>
    <m/>
    <m/>
    <m/>
    <x v="0"/>
    <m/>
    <x v="0"/>
  </r>
  <r>
    <s v="FRA2002Q1 2020EUR"/>
    <x v="4"/>
    <n v="58393"/>
    <s v="L'ADP (L'ASSOCIATION DES PRODUCTEURS)"/>
    <n v="2002"/>
    <s v="Q1 2020"/>
    <s v="EUR"/>
    <n v="712.23"/>
    <n v="712.22940000000006"/>
    <n v="5.9999999996307397E-4"/>
    <n v="712.23"/>
    <n v="0"/>
    <x v="0"/>
    <m/>
    <m/>
    <m/>
    <m/>
    <s v="none"/>
    <m/>
    <m/>
    <m/>
    <x v="0"/>
    <m/>
    <x v="0"/>
  </r>
  <r>
    <s v="FRA2002Q2 2020EUR"/>
    <x v="4"/>
    <n v="58393"/>
    <s v="L'ADP (L'ASSOCIATION DES PRODUCTEURS)"/>
    <n v="2002"/>
    <s v="Q2 2020"/>
    <s v="EUR"/>
    <n v="48.94"/>
    <n v="48.936599999999999"/>
    <n v="3.3999999999991802E-3"/>
    <n v="48.94"/>
    <n v="0"/>
    <x v="0"/>
    <m/>
    <m/>
    <m/>
    <m/>
    <s v="none"/>
    <m/>
    <m/>
    <m/>
    <x v="0"/>
    <m/>
    <x v="0"/>
  </r>
  <r>
    <s v="FRA2002Q3 2020EUR"/>
    <x v="4"/>
    <n v="58393"/>
    <s v="L'ADP (L'ASSOCIATION DES PRODUCTEURS)"/>
    <n v="2002"/>
    <s v="Q3 2020"/>
    <s v="EUR"/>
    <n v="327.75"/>
    <n v="327.75119999999998"/>
    <n v="-1.1999999999829901E-3"/>
    <n v="327.75"/>
    <n v="0"/>
    <x v="0"/>
    <m/>
    <m/>
    <m/>
    <m/>
    <s v="none"/>
    <m/>
    <m/>
    <m/>
    <x v="0"/>
    <m/>
    <x v="0"/>
  </r>
  <r>
    <s v="FRA2002Q4 2020EUR"/>
    <x v="4"/>
    <n v="58393"/>
    <s v="L'ADP (L'ASSOCIATION DES PRODUCTEURS)"/>
    <n v="2002"/>
    <s v="Q4 2020"/>
    <s v="EUR"/>
    <n v="157.31"/>
    <n v="157.3056"/>
    <n v="4.4000000000039502E-3"/>
    <n v="157.31"/>
    <n v="0"/>
    <x v="0"/>
    <m/>
    <m/>
    <m/>
    <m/>
    <s v="none"/>
    <m/>
    <m/>
    <m/>
    <x v="0"/>
    <m/>
    <x v="0"/>
  </r>
  <r>
    <s v="FRA1190505949Q1 2020EUR"/>
    <x v="4"/>
    <n v="58400"/>
    <s v="CHAMPAGNE LOUIS ROEDERER"/>
    <n v="1190505949"/>
    <s v="Q1 2020"/>
    <s v="EUR"/>
    <n v="217.92"/>
    <n v="217.917"/>
    <n v="2.9999999999858998E-3"/>
    <n v="217.92"/>
    <n v="0"/>
    <x v="0"/>
    <m/>
    <m/>
    <m/>
    <m/>
    <s v="none"/>
    <m/>
    <m/>
    <m/>
    <x v="0"/>
    <m/>
    <x v="0"/>
  </r>
  <r>
    <s v="FRA1190505949Q2 2020EUR"/>
    <x v="4"/>
    <n v="58400"/>
    <s v="CHAMPAGNE LOUIS ROEDERER"/>
    <n v="1190505949"/>
    <s v="Q2 2020"/>
    <s v="EUR"/>
    <n v="179.28"/>
    <n v="179.28399999999999"/>
    <n v="-3.9999999999906699E-3"/>
    <n v="179.28"/>
    <n v="0"/>
    <x v="0"/>
    <m/>
    <m/>
    <m/>
    <m/>
    <s v="none"/>
    <m/>
    <m/>
    <m/>
    <x v="0"/>
    <m/>
    <x v="0"/>
  </r>
  <r>
    <s v="FRA1190505949Q3 2020EUR"/>
    <x v="4"/>
    <n v="58400"/>
    <s v="CHAMPAGNE LOUIS ROEDERER"/>
    <n v="1190505949"/>
    <s v="Q3 2020"/>
    <s v="EUR"/>
    <n v="388.84"/>
    <n v="388.84300000000002"/>
    <n v="-3.0000000000427402E-3"/>
    <n v="388.84"/>
    <n v="0"/>
    <x v="0"/>
    <m/>
    <m/>
    <m/>
    <m/>
    <s v="none"/>
    <m/>
    <m/>
    <m/>
    <x v="0"/>
    <m/>
    <x v="0"/>
  </r>
  <r>
    <s v="FRA1190505949Q4 2020EUR"/>
    <x v="4"/>
    <n v="58400"/>
    <s v="CHAMPAGNE LOUIS ROEDERER"/>
    <n v="1190505949"/>
    <s v="Q4 2020"/>
    <s v="EUR"/>
    <n v="192.33"/>
    <n v="192.32499999999999"/>
    <n v="5.0000000000238699E-3"/>
    <n v="192.33"/>
    <n v="0"/>
    <x v="0"/>
    <m/>
    <m/>
    <m/>
    <m/>
    <s v="none"/>
    <m/>
    <m/>
    <m/>
    <x v="0"/>
    <m/>
    <x v="0"/>
  </r>
  <r>
    <s v="FRA17225009Q1 2020EUR"/>
    <x v="4"/>
    <n v="58402"/>
    <s v="MAISON GARCIA"/>
    <n v="17225009"/>
    <s v="Q1 2020"/>
    <s v="EUR"/>
    <n v="1923.04"/>
    <n v="1923.04"/>
    <n v="0"/>
    <n v="1923.04"/>
    <n v="0"/>
    <x v="0"/>
    <m/>
    <m/>
    <m/>
    <m/>
    <s v="none"/>
    <m/>
    <m/>
    <m/>
    <x v="0"/>
    <m/>
    <x v="0"/>
  </r>
  <r>
    <s v="FRA17225009Q2 2020EUR"/>
    <x v="4"/>
    <n v="58402"/>
    <s v="MAISON GARCIA"/>
    <n v="17225009"/>
    <s v="Q2 2020"/>
    <s v="EUR"/>
    <n v="473.28"/>
    <n v="473.28"/>
    <n v="0"/>
    <n v="473.28"/>
    <n v="0"/>
    <x v="0"/>
    <m/>
    <m/>
    <m/>
    <m/>
    <s v="none"/>
    <m/>
    <m/>
    <m/>
    <x v="0"/>
    <m/>
    <x v="0"/>
  </r>
  <r>
    <s v="FRA17225009Q3 2020EUR"/>
    <x v="4"/>
    <n v="58402"/>
    <s v="MAISON GARCIA"/>
    <n v="17225009"/>
    <s v="Q3 2020"/>
    <s v="EUR"/>
    <n v="2019.57"/>
    <n v="2019.5672"/>
    <n v="2.7999999999792601E-3"/>
    <n v="2019.57"/>
    <n v="0"/>
    <x v="0"/>
    <m/>
    <m/>
    <m/>
    <m/>
    <s v="none"/>
    <m/>
    <m/>
    <m/>
    <x v="0"/>
    <m/>
    <x v="0"/>
  </r>
  <r>
    <s v="FRA17225009Q4 2020EUR"/>
    <x v="4"/>
    <n v="58402"/>
    <s v="MAISON GARCIA"/>
    <n v="17225009"/>
    <s v="Q4 2020"/>
    <s v="EUR"/>
    <n v="471.88"/>
    <n v="471.88240000000002"/>
    <n v="-2.4000000000228201E-3"/>
    <n v="471.88"/>
    <n v="0"/>
    <x v="0"/>
    <m/>
    <m/>
    <m/>
    <m/>
    <s v="none"/>
    <m/>
    <m/>
    <m/>
    <x v="0"/>
    <m/>
    <x v="0"/>
  </r>
  <r>
    <s v="FRA1130082479Q1 2020EUR"/>
    <x v="4"/>
    <n v="58407"/>
    <s v="TRANSGOURMET SEAFOOD"/>
    <n v="1130082479"/>
    <s v="Q1 2020"/>
    <s v="EUR"/>
    <n v="27921.61"/>
    <n v="27921.607899999999"/>
    <n v="2.1000000015192199E-3"/>
    <n v="27921.61"/>
    <n v="0"/>
    <x v="0"/>
    <m/>
    <m/>
    <m/>
    <m/>
    <s v="none"/>
    <m/>
    <m/>
    <m/>
    <x v="0"/>
    <m/>
    <x v="0"/>
  </r>
  <r>
    <s v="FRA1130082479Q2 2020EUR"/>
    <x v="4"/>
    <n v="58407"/>
    <s v="TRANSGOURMET SEAFOOD"/>
    <n v="1130082479"/>
    <s v="Q2 2020"/>
    <s v="EUR"/>
    <n v="3331.05"/>
    <n v="3331.0470999999998"/>
    <n v="2.9000000004089001E-3"/>
    <n v="3331.05"/>
    <n v="0"/>
    <x v="0"/>
    <m/>
    <m/>
    <m/>
    <m/>
    <s v="none"/>
    <m/>
    <m/>
    <m/>
    <x v="0"/>
    <m/>
    <x v="0"/>
  </r>
  <r>
    <s v="FRA1130082479Q3 2020EUR"/>
    <x v="4"/>
    <n v="58407"/>
    <s v="TRANSGOURMET SEAFOOD"/>
    <n v="1130082479"/>
    <s v="Q3 2020"/>
    <s v="EUR"/>
    <n v="18322.830000000002"/>
    <n v="18322.832900000001"/>
    <n v="-2.8999999994994102E-3"/>
    <n v="18322.830000000002"/>
    <n v="0"/>
    <x v="0"/>
    <m/>
    <m/>
    <m/>
    <m/>
    <s v="none"/>
    <m/>
    <m/>
    <m/>
    <x v="0"/>
    <m/>
    <x v="0"/>
  </r>
  <r>
    <s v="FRA1130082479Q4 2020EUR"/>
    <x v="4"/>
    <n v="58407"/>
    <s v="TRANSGOURMET SEAFOOD"/>
    <n v="1130082479"/>
    <s v="Q4 2020"/>
    <s v="EUR"/>
    <n v="5877.78"/>
    <n v="5877.7754000000004"/>
    <n v="4.5999999993000503E-3"/>
    <n v="5877.78"/>
    <n v="0"/>
    <x v="0"/>
    <m/>
    <m/>
    <m/>
    <m/>
    <s v="none"/>
    <m/>
    <m/>
    <m/>
    <x v="0"/>
    <m/>
    <x v="0"/>
  </r>
  <r>
    <s v="FRAFR4GP2222Y 2020EUR"/>
    <x v="4"/>
    <n v="58409"/>
    <s v="DUNI"/>
    <s v="FR4GP2222"/>
    <s v="Y 2020"/>
    <s v="EUR"/>
    <n v="-6406.86"/>
    <n v="-6406.8434999999999"/>
    <n v="-1.6500000000633001E-2"/>
    <n v="-6406.86"/>
    <n v="0"/>
    <x v="0"/>
    <m/>
    <m/>
    <m/>
    <m/>
    <s v="none"/>
    <m/>
    <m/>
    <m/>
    <x v="0"/>
    <m/>
    <x v="0"/>
  </r>
  <r>
    <s v="FRAFR4GP2760Y 2020EUR"/>
    <x v="4"/>
    <n v="58409"/>
    <s v="DUNI"/>
    <s v="FR4GP2760"/>
    <s v="Y 2020"/>
    <s v="EUR"/>
    <n v="3985.51"/>
    <n v="3985.5070000000001"/>
    <n v="3.0000000001564301E-3"/>
    <n v="3985.51"/>
    <n v="0"/>
    <x v="0"/>
    <m/>
    <m/>
    <m/>
    <m/>
    <s v="none"/>
    <m/>
    <m/>
    <m/>
    <x v="0"/>
    <m/>
    <x v="0"/>
  </r>
  <r>
    <s v="FRA2196406477 TRAVAUXQ1 2020EUR"/>
    <x v="4"/>
    <n v="58413"/>
    <s v="ERIS"/>
    <s v="2196406477 TRAVAUX"/>
    <s v="Q1 2020"/>
    <s v="EUR"/>
    <n v="7145.44"/>
    <n v="7145.44"/>
    <n v="0"/>
    <n v="7145.44"/>
    <n v="0"/>
    <x v="0"/>
    <m/>
    <m/>
    <m/>
    <m/>
    <s v="none"/>
    <m/>
    <m/>
    <m/>
    <x v="0"/>
    <m/>
    <x v="0"/>
  </r>
  <r>
    <s v="FRA2196406477 TRAVAUXQ2 2020EUR"/>
    <x v="4"/>
    <n v="58413"/>
    <s v="ERIS"/>
    <s v="2196406477 TRAVAUX"/>
    <s v="Q2 2020"/>
    <s v="EUR"/>
    <n v="1017.32"/>
    <n v="1017.32"/>
    <n v="0"/>
    <n v="1017.32"/>
    <n v="0"/>
    <x v="0"/>
    <m/>
    <m/>
    <m/>
    <m/>
    <s v="none"/>
    <m/>
    <m/>
    <m/>
    <x v="0"/>
    <m/>
    <x v="0"/>
  </r>
  <r>
    <s v="FRA2196406477 TRAVAUXQ3 2020EUR"/>
    <x v="4"/>
    <n v="58413"/>
    <s v="ERIS"/>
    <s v="2196406477 TRAVAUX"/>
    <s v="Q3 2020"/>
    <s v="EUR"/>
    <n v="4178"/>
    <n v="4178"/>
    <n v="0"/>
    <n v="4178"/>
    <n v="0"/>
    <x v="0"/>
    <m/>
    <m/>
    <m/>
    <m/>
    <s v="none"/>
    <m/>
    <m/>
    <m/>
    <x v="0"/>
    <m/>
    <x v="0"/>
  </r>
  <r>
    <s v="FRA2196406478 MAINTENANCEQ1 2020EUR"/>
    <x v="4"/>
    <n v="58413"/>
    <s v="ERIS"/>
    <s v="2196406478 MAINTENANCE"/>
    <s v="Q1 2020"/>
    <s v="EUR"/>
    <n v="4517.88"/>
    <n v="4517.88"/>
    <n v="0"/>
    <n v="4517.88"/>
    <n v="0"/>
    <x v="0"/>
    <m/>
    <m/>
    <m/>
    <m/>
    <s v="none"/>
    <m/>
    <m/>
    <m/>
    <x v="0"/>
    <m/>
    <x v="0"/>
  </r>
  <r>
    <s v="FRA2196406478 MAINTENANCEQ2 2020EUR"/>
    <x v="4"/>
    <n v="58413"/>
    <s v="ERIS"/>
    <s v="2196406478 MAINTENANCE"/>
    <s v="Q2 2020"/>
    <s v="EUR"/>
    <n v="1936.84"/>
    <n v="1936.84"/>
    <n v="0"/>
    <n v="1936.84"/>
    <n v="0"/>
    <x v="0"/>
    <m/>
    <m/>
    <m/>
    <m/>
    <s v="none"/>
    <m/>
    <m/>
    <m/>
    <x v="0"/>
    <m/>
    <x v="0"/>
  </r>
  <r>
    <s v="FRA2196406478 MAINTENANCEQ3 2020EUR"/>
    <x v="4"/>
    <n v="58413"/>
    <s v="ERIS"/>
    <s v="2196406478 MAINTENANCE"/>
    <s v="Q3 2020"/>
    <s v="EUR"/>
    <n v="1774.6"/>
    <n v="1774.6"/>
    <n v="0"/>
    <n v="1774.6"/>
    <n v="0"/>
    <x v="0"/>
    <m/>
    <m/>
    <m/>
    <m/>
    <s v="none"/>
    <m/>
    <m/>
    <m/>
    <x v="0"/>
    <m/>
    <x v="0"/>
  </r>
  <r>
    <s v="FRA2196406478 MAINTENANCEQ4 2020EUR"/>
    <x v="4"/>
    <n v="58413"/>
    <s v="ERIS"/>
    <s v="2196406478 MAINTENANCE"/>
    <s v="Q4 2020"/>
    <s v="EUR"/>
    <n v="16420.34"/>
    <n v="16420.337599999999"/>
    <n v="2.4000000012165401E-3"/>
    <n v="16420.337599999999"/>
    <n v="2.4000000012165401E-3"/>
    <x v="0"/>
    <m/>
    <m/>
    <m/>
    <m/>
    <s v="none"/>
    <m/>
    <m/>
    <m/>
    <x v="0"/>
    <m/>
    <x v="0"/>
  </r>
  <r>
    <s v="FRA21075Q1 2020EUR"/>
    <x v="4"/>
    <n v="58485"/>
    <s v="LES VINS GEORGES DUBOEUF"/>
    <n v="21075"/>
    <s v="Q1 2020"/>
    <s v="EUR"/>
    <n v="178.72"/>
    <n v="178.72"/>
    <n v="0"/>
    <n v="178.72"/>
    <n v="0"/>
    <x v="0"/>
    <m/>
    <m/>
    <m/>
    <m/>
    <s v="none"/>
    <m/>
    <m/>
    <m/>
    <x v="0"/>
    <m/>
    <x v="0"/>
  </r>
  <r>
    <s v="FRA21075Q2 2020EUR"/>
    <x v="4"/>
    <n v="58485"/>
    <s v="LES VINS GEORGES DUBOEUF"/>
    <n v="21075"/>
    <s v="Q2 2020"/>
    <s v="EUR"/>
    <n v="14.68"/>
    <n v="14.68"/>
    <n v="0"/>
    <n v="14.68"/>
    <n v="0"/>
    <x v="0"/>
    <m/>
    <m/>
    <m/>
    <m/>
    <s v="none"/>
    <m/>
    <m/>
    <m/>
    <x v="0"/>
    <m/>
    <x v="0"/>
  </r>
  <r>
    <s v="FRA21075Q3 2020EUR"/>
    <x v="4"/>
    <n v="58485"/>
    <s v="LES VINS GEORGES DUBOEUF"/>
    <n v="21075"/>
    <s v="Q3 2020"/>
    <s v="EUR"/>
    <n v="115.26"/>
    <n v="115.2552"/>
    <n v="4.8000000000030197E-3"/>
    <n v="115.26"/>
    <n v="0"/>
    <x v="0"/>
    <m/>
    <m/>
    <m/>
    <m/>
    <s v="none"/>
    <m/>
    <m/>
    <m/>
    <x v="0"/>
    <m/>
    <x v="0"/>
  </r>
  <r>
    <s v="FRA21075Q4 2020EUR"/>
    <x v="4"/>
    <n v="58485"/>
    <s v="LES VINS GEORGES DUBOEUF"/>
    <n v="21075"/>
    <s v="Q4 2020"/>
    <s v="EUR"/>
    <n v="54.75"/>
    <n v="54.748800000000003"/>
    <n v="1.1999999999972001E-3"/>
    <n v="54.75"/>
    <n v="0"/>
    <x v="0"/>
    <m/>
    <m/>
    <m/>
    <m/>
    <s v="none"/>
    <m/>
    <m/>
    <m/>
    <x v="0"/>
    <m/>
    <x v="0"/>
  </r>
  <r>
    <s v="FRA320104Q1 2020EUR"/>
    <x v="4"/>
    <n v="58521"/>
    <s v="DISTRIBUTION SANITAIRE CHAUFFAGE (DSC)"/>
    <n v="320104"/>
    <s v="Q1 2020"/>
    <s v="EUR"/>
    <n v="11546.44"/>
    <n v="11546.434999999999"/>
    <n v="5.0000000010186297E-3"/>
    <n v="11546.44"/>
    <n v="0"/>
    <x v="0"/>
    <m/>
    <m/>
    <m/>
    <m/>
    <s v="none"/>
    <m/>
    <m/>
    <m/>
    <x v="0"/>
    <m/>
    <x v="0"/>
  </r>
  <r>
    <s v="FRA320104Q2 2020EUR"/>
    <x v="4"/>
    <n v="58521"/>
    <s v="DISTRIBUTION SANITAIRE CHAUFFAGE (DSC)"/>
    <n v="320104"/>
    <s v="Q2 2020"/>
    <s v="EUR"/>
    <n v="3940.85"/>
    <n v="3940.85"/>
    <n v="0"/>
    <n v="3940.85"/>
    <n v="0"/>
    <x v="0"/>
    <m/>
    <m/>
    <m/>
    <m/>
    <s v="none"/>
    <m/>
    <m/>
    <m/>
    <x v="0"/>
    <m/>
    <x v="0"/>
  </r>
  <r>
    <s v="FRA320104Q3 2020EUR"/>
    <x v="4"/>
    <n v="58521"/>
    <s v="DISTRIBUTION SANITAIRE CHAUFFAGE (DSC)"/>
    <n v="320104"/>
    <s v="Q3 2020"/>
    <s v="EUR"/>
    <n v="6354.1"/>
    <n v="6354.0974999999999"/>
    <n v="2.5000000005093101E-3"/>
    <n v="6354.1"/>
    <n v="0"/>
    <x v="0"/>
    <m/>
    <m/>
    <m/>
    <m/>
    <s v="none"/>
    <m/>
    <m/>
    <m/>
    <x v="0"/>
    <m/>
    <x v="0"/>
  </r>
  <r>
    <s v="FRA320104Q4 2020EUR"/>
    <x v="4"/>
    <n v="58521"/>
    <s v="DISTRIBUTION SANITAIRE CHAUFFAGE (DSC)"/>
    <n v="320104"/>
    <s v="Q4 2020"/>
    <s v="EUR"/>
    <n v="6925.14"/>
    <n v="6925.1424999999999"/>
    <n v="-2.4999999995998202E-3"/>
    <n v="6925.14"/>
    <n v="0"/>
    <x v="0"/>
    <m/>
    <m/>
    <m/>
    <m/>
    <s v="none"/>
    <m/>
    <m/>
    <m/>
    <x v="0"/>
    <m/>
    <x v="0"/>
  </r>
  <r>
    <s v="FRA21047Q1 2020EUR"/>
    <x v="4"/>
    <n v="58533"/>
    <s v="MAISON SICHEL"/>
    <n v="21047"/>
    <s v="Q1 2020"/>
    <s v="EUR"/>
    <n v="269.29000000000002"/>
    <n v="269.29000000000002"/>
    <n v="0"/>
    <n v="269.29000000000002"/>
    <n v="0"/>
    <x v="0"/>
    <m/>
    <m/>
    <m/>
    <m/>
    <s v="none"/>
    <m/>
    <m/>
    <m/>
    <x v="0"/>
    <m/>
    <x v="0"/>
  </r>
  <r>
    <s v="FRA21047Q3 2020EUR"/>
    <x v="4"/>
    <n v="58533"/>
    <s v="MAISON SICHEL"/>
    <n v="21047"/>
    <s v="Q3 2020"/>
    <s v="EUR"/>
    <n v="270.73"/>
    <n v="270.7278"/>
    <n v="2.2000000000161799E-3"/>
    <n v="270.73"/>
    <n v="0"/>
    <x v="0"/>
    <m/>
    <m/>
    <m/>
    <m/>
    <s v="none"/>
    <m/>
    <m/>
    <m/>
    <x v="0"/>
    <m/>
    <x v="0"/>
  </r>
  <r>
    <s v="FRA21047Q4 2020EUR"/>
    <x v="4"/>
    <n v="58533"/>
    <s v="MAISON SICHEL"/>
    <n v="21047"/>
    <s v="Q4 2020"/>
    <s v="EUR"/>
    <n v="30.55"/>
    <n v="30.550799999999999"/>
    <n v="-7.9999999999813499E-4"/>
    <n v="30.55"/>
    <n v="0"/>
    <x v="0"/>
    <m/>
    <m/>
    <m/>
    <m/>
    <s v="none"/>
    <m/>
    <m/>
    <m/>
    <x v="0"/>
    <m/>
    <x v="0"/>
  </r>
  <r>
    <s v="FRA2140763973Q1 2020EUR"/>
    <x v="4"/>
    <n v="58555"/>
    <s v="IMAGINE SOFT"/>
    <n v="2140763973"/>
    <s v="Q1 2020"/>
    <s v="EUR"/>
    <n v="1380.48"/>
    <n v="1380.48"/>
    <n v="0"/>
    <n v="1380.48"/>
    <n v="0"/>
    <x v="0"/>
    <m/>
    <m/>
    <m/>
    <m/>
    <s v="none"/>
    <m/>
    <m/>
    <m/>
    <x v="0"/>
    <m/>
    <x v="0"/>
  </r>
  <r>
    <s v="FRA2140763973Q2 2020EUR"/>
    <x v="4"/>
    <n v="58555"/>
    <s v="IMAGINE SOFT"/>
    <n v="2140763973"/>
    <s v="Q2 2020"/>
    <s v="EUR"/>
    <n v="3199.5"/>
    <n v="3199.5"/>
    <n v="0"/>
    <n v="3199.5"/>
    <n v="0"/>
    <x v="0"/>
    <m/>
    <m/>
    <m/>
    <m/>
    <s v="none"/>
    <m/>
    <m/>
    <m/>
    <x v="0"/>
    <m/>
    <x v="0"/>
  </r>
  <r>
    <s v="FRA2140763973Q3 2020EUR"/>
    <x v="4"/>
    <n v="58555"/>
    <s v="IMAGINE SOFT"/>
    <n v="2140763973"/>
    <s v="Q3 2020"/>
    <s v="EUR"/>
    <n v="822.96"/>
    <n v="822.96"/>
    <n v="0"/>
    <n v="822.96"/>
    <n v="0"/>
    <x v="0"/>
    <m/>
    <m/>
    <m/>
    <m/>
    <s v="none"/>
    <m/>
    <m/>
    <m/>
    <x v="0"/>
    <m/>
    <x v="0"/>
  </r>
  <r>
    <s v="FRA2140763973Q4 2020EUR"/>
    <x v="4"/>
    <n v="58555"/>
    <s v="IMAGINE SOFT"/>
    <n v="2140763973"/>
    <s v="Q4 2020"/>
    <s v="EUR"/>
    <n v="594"/>
    <n v="594"/>
    <n v="0"/>
    <n v="594"/>
    <n v="0"/>
    <x v="0"/>
    <m/>
    <m/>
    <m/>
    <m/>
    <s v="none"/>
    <m/>
    <m/>
    <m/>
    <x v="0"/>
    <m/>
    <x v="0"/>
  </r>
  <r>
    <s v="FRA28313083Q1 2020EUR"/>
    <x v="4"/>
    <n v="58562"/>
    <s v="IMAGINE CONCEPT INTERIEUR"/>
    <n v="28313083"/>
    <s v="Q1 2020"/>
    <s v="EUR"/>
    <n v="4092.55"/>
    <n v="4092.55"/>
    <n v="0"/>
    <n v="4092.55"/>
    <n v="0"/>
    <x v="0"/>
    <m/>
    <m/>
    <m/>
    <m/>
    <s v="none"/>
    <m/>
    <m/>
    <m/>
    <x v="0"/>
    <m/>
    <x v="0"/>
  </r>
  <r>
    <s v="FRA28313083Q2 2020EUR"/>
    <x v="4"/>
    <n v="58562"/>
    <s v="IMAGINE CONCEPT INTERIEUR"/>
    <n v="28313083"/>
    <s v="Q2 2020"/>
    <s v="EUR"/>
    <n v="6053.05"/>
    <n v="6053.05"/>
    <n v="0"/>
    <n v="6053.05"/>
    <n v="0"/>
    <x v="0"/>
    <m/>
    <m/>
    <m/>
    <m/>
    <s v="none"/>
    <m/>
    <m/>
    <m/>
    <x v="0"/>
    <m/>
    <x v="0"/>
  </r>
  <r>
    <s v="FRA28313083Q3 2020EUR"/>
    <x v="4"/>
    <n v="58562"/>
    <s v="IMAGINE CONCEPT INTERIEUR"/>
    <n v="28313083"/>
    <s v="Q3 2020"/>
    <s v="EUR"/>
    <n v="1451.85"/>
    <n v="1451.85"/>
    <n v="0"/>
    <n v="1451.85"/>
    <n v="0"/>
    <x v="0"/>
    <m/>
    <m/>
    <m/>
    <m/>
    <s v="none"/>
    <m/>
    <m/>
    <m/>
    <x v="0"/>
    <m/>
    <x v="0"/>
  </r>
  <r>
    <s v="FRA28313083Q4 2020EUR"/>
    <x v="4"/>
    <n v="58562"/>
    <s v="IMAGINE CONCEPT INTERIEUR"/>
    <n v="28313083"/>
    <s v="Q4 2020"/>
    <s v="EUR"/>
    <n v="1178.3"/>
    <n v="1178.3"/>
    <n v="0"/>
    <n v="1178.3"/>
    <n v="0"/>
    <x v="0"/>
    <m/>
    <m/>
    <m/>
    <m/>
    <s v="none"/>
    <m/>
    <m/>
    <m/>
    <x v="0"/>
    <m/>
    <x v="0"/>
  </r>
  <r>
    <s v="FRA5009Q1 2020EUR"/>
    <x v="4"/>
    <n v="58821"/>
    <s v="HERRMANN SA"/>
    <n v="5009"/>
    <s v="Q1 2020"/>
    <s v="EUR"/>
    <n v="485.05"/>
    <n v="485.0496"/>
    <n v="4.0000000001327803E-4"/>
    <n v="485.05"/>
    <n v="0"/>
    <x v="0"/>
    <m/>
    <m/>
    <m/>
    <m/>
    <s v="none"/>
    <m/>
    <m/>
    <m/>
    <x v="0"/>
    <m/>
    <x v="0"/>
  </r>
  <r>
    <s v="FRA5009Q2 2020EUR"/>
    <x v="4"/>
    <n v="58821"/>
    <s v="HERRMANN SA"/>
    <n v="5009"/>
    <s v="Q2 2020"/>
    <s v="EUR"/>
    <n v="118.85"/>
    <n v="118.8502"/>
    <n v="-2.0000000000663901E-4"/>
    <n v="118.85"/>
    <n v="0"/>
    <x v="0"/>
    <m/>
    <m/>
    <m/>
    <m/>
    <s v="none"/>
    <m/>
    <m/>
    <m/>
    <x v="0"/>
    <m/>
    <x v="0"/>
  </r>
  <r>
    <s v="FRA5009Q3 2020EUR"/>
    <x v="4"/>
    <n v="58821"/>
    <s v="HERRMANN SA"/>
    <n v="5009"/>
    <s v="Q3 2020"/>
    <s v="EUR"/>
    <n v="452.4"/>
    <n v="452.3974"/>
    <n v="2.5999999999726199E-3"/>
    <n v="452.4"/>
    <n v="0"/>
    <x v="0"/>
    <m/>
    <m/>
    <m/>
    <m/>
    <s v="none"/>
    <m/>
    <m/>
    <m/>
    <x v="0"/>
    <m/>
    <x v="0"/>
  </r>
  <r>
    <s v="FRA5009Q4 2020EUR"/>
    <x v="4"/>
    <n v="58821"/>
    <s v="HERRMANN SA"/>
    <n v="5009"/>
    <s v="Q4 2020"/>
    <s v="EUR"/>
    <n v="90.51"/>
    <n v="90.51"/>
    <n v="0"/>
    <n v="90.51"/>
    <n v="0"/>
    <x v="0"/>
    <m/>
    <m/>
    <m/>
    <m/>
    <s v="none"/>
    <m/>
    <m/>
    <m/>
    <x v="0"/>
    <m/>
    <x v="0"/>
  </r>
  <r>
    <s v="FRAFR4GP1637Y 2020EUR"/>
    <x v="4"/>
    <n v="58913"/>
    <s v="LE PALAIS DES THES"/>
    <s v="FR4GP1637"/>
    <s v="Y 2020"/>
    <s v="EUR"/>
    <n v="38057.620000000003"/>
    <n v="38057.620600000002"/>
    <n v="-5.9999999939464E-4"/>
    <n v="38057.620000000003"/>
    <n v="0"/>
    <x v="0"/>
    <m/>
    <m/>
    <m/>
    <m/>
    <s v="none"/>
    <m/>
    <m/>
    <m/>
    <x v="0"/>
    <m/>
    <x v="0"/>
  </r>
  <r>
    <s v="FRA1190506325Q1 2020EUR"/>
    <x v="4"/>
    <n v="58933"/>
    <s v="LA COSTE DISTRIBUTION"/>
    <n v="1190506325"/>
    <s v="Q1 2020"/>
    <s v="EUR"/>
    <n v="226.28"/>
    <n v="226.2834"/>
    <n v="-3.3999999999991802E-3"/>
    <n v="226.28"/>
    <n v="0"/>
    <x v="0"/>
    <m/>
    <m/>
    <m/>
    <m/>
    <s v="none"/>
    <m/>
    <m/>
    <m/>
    <x v="0"/>
    <m/>
    <x v="0"/>
  </r>
  <r>
    <s v="FRA1190506325Q2 2020EUR"/>
    <x v="4"/>
    <n v="58933"/>
    <s v="LA COSTE DISTRIBUTION"/>
    <n v="1190506325"/>
    <s v="Q2 2020"/>
    <s v="EUR"/>
    <n v="136.53"/>
    <n v="136.5301"/>
    <n v="-1.0000000000331901E-4"/>
    <n v="136.53"/>
    <n v="0"/>
    <x v="0"/>
    <m/>
    <m/>
    <m/>
    <m/>
    <s v="none"/>
    <m/>
    <m/>
    <m/>
    <x v="0"/>
    <m/>
    <x v="0"/>
  </r>
  <r>
    <s v="FRA1190506325Q3 2020EUR"/>
    <x v="4"/>
    <n v="58933"/>
    <s v="LA COSTE DISTRIBUTION"/>
    <n v="1190506325"/>
    <s v="Q3 2020"/>
    <s v="EUR"/>
    <n v="693.57"/>
    <n v="693.56629999999996"/>
    <n v="3.7000000000943999E-3"/>
    <n v="693.57"/>
    <n v="0"/>
    <x v="0"/>
    <m/>
    <m/>
    <m/>
    <m/>
    <s v="none"/>
    <m/>
    <m/>
    <m/>
    <x v="0"/>
    <m/>
    <x v="0"/>
  </r>
  <r>
    <s v="FRA1190506325Q4 2020EUR"/>
    <x v="4"/>
    <n v="58933"/>
    <s v="LA COSTE DISTRIBUTION"/>
    <n v="1190506325"/>
    <s v="Q4 2020"/>
    <s v="EUR"/>
    <n v="21.01"/>
    <n v="21.011199999999999"/>
    <n v="-1.1999999999972001E-3"/>
    <n v="21.01"/>
    <n v="0"/>
    <x v="0"/>
    <m/>
    <m/>
    <m/>
    <m/>
    <s v="none"/>
    <m/>
    <m/>
    <m/>
    <x v="0"/>
    <m/>
    <x v="0"/>
  </r>
  <r>
    <s v="FRA211801218Q1 2020EUR"/>
    <x v="4"/>
    <n v="59871"/>
    <s v="AKTUEL"/>
    <n v="211801218"/>
    <s v="Q1 2020"/>
    <s v="EUR"/>
    <n v="2139.85"/>
    <n v="2139.8510999999999"/>
    <n v="-1.09999999995125E-3"/>
    <n v="2139.85"/>
    <n v="0"/>
    <x v="0"/>
    <m/>
    <m/>
    <m/>
    <m/>
    <s v="none"/>
    <m/>
    <m/>
    <m/>
    <x v="0"/>
    <m/>
    <x v="0"/>
  </r>
  <r>
    <s v="FRA211801218Q2 2020EUR"/>
    <x v="4"/>
    <n v="59871"/>
    <s v="AKTUEL"/>
    <n v="211801218"/>
    <s v="Q2 2020"/>
    <s v="EUR"/>
    <n v="-8.25"/>
    <n v="-8.2469999999999999"/>
    <n v="-3.0000000000001098E-3"/>
    <n v="-8.25"/>
    <n v="0"/>
    <x v="0"/>
    <m/>
    <m/>
    <m/>
    <m/>
    <s v="none"/>
    <m/>
    <m/>
    <m/>
    <x v="0"/>
    <m/>
    <x v="0"/>
  </r>
  <r>
    <s v="FRA211801218Q3 2020EUR"/>
    <x v="4"/>
    <n v="59871"/>
    <s v="AKTUEL"/>
    <n v="211801218"/>
    <s v="Q3 2020"/>
    <s v="EUR"/>
    <n v="298.52"/>
    <n v="298.51499999999999"/>
    <n v="4.9999999999954499E-3"/>
    <n v="298.52"/>
    <n v="0"/>
    <x v="0"/>
    <m/>
    <m/>
    <m/>
    <m/>
    <s v="none"/>
    <m/>
    <m/>
    <m/>
    <x v="0"/>
    <m/>
    <x v="0"/>
  </r>
  <r>
    <s v="FRA211801218Q4 2020EUR"/>
    <x v="4"/>
    <n v="59871"/>
    <s v="AKTUEL"/>
    <n v="211801218"/>
    <s v="Q4 2020"/>
    <s v="EUR"/>
    <n v="-229.98"/>
    <n v="-229.98060000000001"/>
    <n v="6.0000000001991696E-4"/>
    <n v="-229.98"/>
    <n v="0"/>
    <x v="0"/>
    <m/>
    <m/>
    <m/>
    <m/>
    <s v="none"/>
    <m/>
    <m/>
    <m/>
    <x v="0"/>
    <m/>
    <x v="0"/>
  </r>
  <r>
    <s v="FRAFR3F1IB1098Y 2020EUR"/>
    <x v="4"/>
    <n v="59998"/>
    <s v="NESTLE FRANCE"/>
    <s v="FR3F1IB1098"/>
    <s v="Y 2020"/>
    <s v="EUR"/>
    <n v="5450.85"/>
    <n v="5450.9324999999999"/>
    <n v="-8.2499999999526993E-2"/>
    <n v="5450.85"/>
    <n v="0"/>
    <x v="0"/>
    <m/>
    <m/>
    <m/>
    <m/>
    <s v="none"/>
    <m/>
    <m/>
    <m/>
    <x v="0"/>
    <m/>
    <x v="0"/>
  </r>
  <r>
    <s v="FRAFR4GP1407Y 2020EUR"/>
    <x v="4"/>
    <n v="59998"/>
    <s v="NESTLE FRANCE"/>
    <s v="FR4GP1407"/>
    <s v="Y 2020"/>
    <s v="EUR"/>
    <n v="66822.73"/>
    <n v="66822.729699999996"/>
    <n v="2.9999999969732E-4"/>
    <n v="66822.73"/>
    <n v="0"/>
    <x v="0"/>
    <m/>
    <m/>
    <m/>
    <m/>
    <s v="none"/>
    <s v="Produit"/>
    <s v="Sarah"/>
    <s v="[SB] Le montant de facture est OK 66822.72 (après calcul à la main). Le rebate est mal calculé  dans l'affichage de a participation et dans le report._x000a_[ZB] Marque Moma"/>
    <x v="2"/>
    <s v="Zakaria"/>
    <x v="0"/>
  </r>
  <r>
    <s v="FRAFR4GP2708Y 2020EUR"/>
    <x v="4"/>
    <n v="59998"/>
    <s v="NESTLE FRANCE"/>
    <s v="FR4GP2708"/>
    <s v="Y 2020"/>
    <s v="EUR"/>
    <n v="19497.849999999999"/>
    <n v="19497.8465"/>
    <n v="3.4999999988940501E-3"/>
    <n v="19497.849999999999"/>
    <n v="0"/>
    <x v="0"/>
    <m/>
    <m/>
    <m/>
    <m/>
    <s v="none"/>
    <s v="Produit"/>
    <s v="Sarah"/>
    <s v="[SB] Le montant de facture est OK 19497.8 (après calcul à la main). Le rebate est mal calculé  dans l'affichage de a participation et dans le report._x000a_[ZB] marque MOMA"/>
    <x v="2"/>
    <s v="Zakaria"/>
    <x v="0"/>
  </r>
  <r>
    <s v="FRA2160784882Q1 2020EUR"/>
    <x v="4"/>
    <n v="60539"/>
    <s v="ETABLESSEMENTS MICHEL VIAUD"/>
    <n v="2160784882"/>
    <s v="Q1 2020"/>
    <s v="EUR"/>
    <n v="4131.32"/>
    <n v="4131.3216000000002"/>
    <n v="-1.6000000005078601E-3"/>
    <n v="4131.32"/>
    <n v="0"/>
    <x v="0"/>
    <m/>
    <m/>
    <m/>
    <m/>
    <s v="none"/>
    <m/>
    <m/>
    <m/>
    <x v="0"/>
    <m/>
    <x v="0"/>
  </r>
  <r>
    <s v="FRA2160784882Q3 2020EUR"/>
    <x v="4"/>
    <n v="60539"/>
    <s v="ETABLESSEMENTS MICHEL VIAUD"/>
    <n v="2160784882"/>
    <s v="Q3 2020"/>
    <s v="EUR"/>
    <n v="1554.01"/>
    <n v="1554.0114000000001"/>
    <n v="-1.4000000001033099E-3"/>
    <n v="1554.01"/>
    <n v="0"/>
    <x v="0"/>
    <m/>
    <m/>
    <m/>
    <m/>
    <s v="none"/>
    <m/>
    <m/>
    <m/>
    <x v="0"/>
    <m/>
    <x v="0"/>
  </r>
  <r>
    <s v="FRA2160784882Q4 2020EUR"/>
    <x v="4"/>
    <n v="60539"/>
    <s v="ETABLESSEMENTS MICHEL VIAUD"/>
    <n v="2160784882"/>
    <s v="Q4 2020"/>
    <s v="EUR"/>
    <n v="2355.2800000000002"/>
    <n v="2355.2759999999998"/>
    <n v="4.0000000003601599E-3"/>
    <n v="2355.2800000000002"/>
    <n v="0"/>
    <x v="0"/>
    <m/>
    <m/>
    <m/>
    <m/>
    <s v="none"/>
    <m/>
    <m/>
    <m/>
    <x v="0"/>
    <m/>
    <x v="0"/>
  </r>
  <r>
    <s v="FRA1190405898Q1 2020EUR"/>
    <x v="4"/>
    <n v="60720"/>
    <s v="ALTERFOOD"/>
    <n v="1190405898"/>
    <s v="Q1 2020"/>
    <s v="EUR"/>
    <n v="78.47"/>
    <n v="78.466200000000001"/>
    <n v="3.7999999999982401E-3"/>
    <n v="78.47"/>
    <n v="0"/>
    <x v="0"/>
    <m/>
    <m/>
    <m/>
    <m/>
    <s v="none"/>
    <m/>
    <m/>
    <m/>
    <x v="0"/>
    <m/>
    <x v="0"/>
  </r>
  <r>
    <s v="FRA1190405898Q2 2020EUR"/>
    <x v="4"/>
    <n v="60720"/>
    <s v="ALTERFOOD"/>
    <n v="1190405898"/>
    <s v="Q2 2020"/>
    <s v="EUR"/>
    <n v="77.67"/>
    <n v="77.667000000000002"/>
    <n v="3.0000000000001098E-3"/>
    <n v="77.67"/>
    <n v="0"/>
    <x v="0"/>
    <m/>
    <m/>
    <m/>
    <m/>
    <s v="none"/>
    <m/>
    <m/>
    <m/>
    <x v="0"/>
    <m/>
    <x v="0"/>
  </r>
  <r>
    <s v="FRA1190405898Q3 2020EUR"/>
    <x v="4"/>
    <n v="60720"/>
    <s v="ALTERFOOD"/>
    <n v="1190405898"/>
    <s v="Q3 2020"/>
    <s v="EUR"/>
    <n v="733.93"/>
    <n v="733.93259999999998"/>
    <n v="-2.6000000000294598E-3"/>
    <n v="733.93"/>
    <n v="0"/>
    <x v="0"/>
    <m/>
    <m/>
    <m/>
    <m/>
    <s v="none"/>
    <m/>
    <m/>
    <m/>
    <x v="0"/>
    <m/>
    <x v="0"/>
  </r>
  <r>
    <s v="FRA1190405898Q4 2020EUR"/>
    <x v="4"/>
    <n v="60720"/>
    <s v="ALTERFOOD"/>
    <n v="1190405898"/>
    <s v="Q4 2020"/>
    <s v="EUR"/>
    <n v="286.44"/>
    <n v="286.44479999999999"/>
    <n v="-4.7999999999888097E-3"/>
    <n v="286.44"/>
    <n v="0"/>
    <x v="0"/>
    <m/>
    <m/>
    <m/>
    <m/>
    <s v="none"/>
    <m/>
    <m/>
    <m/>
    <x v="0"/>
    <m/>
    <x v="0"/>
  </r>
  <r>
    <s v="FRA110014699Q1 2020EUR"/>
    <x v="4"/>
    <n v="61076"/>
    <s v="SCAL (SOCIETE DES CONCEPT ALIMENTAIRES)"/>
    <n v="110014699"/>
    <s v="Q1 2020"/>
    <s v="EUR"/>
    <n v="1412.61"/>
    <n v="1412.6090999999999"/>
    <n v="9.0000000000145497E-4"/>
    <n v="1412.61"/>
    <n v="0"/>
    <x v="0"/>
    <m/>
    <m/>
    <m/>
    <m/>
    <s v="none"/>
    <m/>
    <m/>
    <m/>
    <x v="0"/>
    <m/>
    <x v="0"/>
  </r>
  <r>
    <s v="FRA110014699Q2 2020EUR"/>
    <x v="4"/>
    <n v="61076"/>
    <s v="SCAL (SOCIETE DES CONCEPT ALIMENTAIRES)"/>
    <n v="110014699"/>
    <s v="Q2 2020"/>
    <s v="EUR"/>
    <n v="721.98"/>
    <n v="721.97760000000005"/>
    <n v="2.3999999999659801E-3"/>
    <n v="721.98"/>
    <n v="0"/>
    <x v="0"/>
    <m/>
    <m/>
    <m/>
    <m/>
    <s v="none"/>
    <m/>
    <m/>
    <m/>
    <x v="0"/>
    <m/>
    <x v="0"/>
  </r>
  <r>
    <s v="FRA110014699Q3 2020EUR"/>
    <x v="4"/>
    <n v="61076"/>
    <s v="SCAL (SOCIETE DES CONCEPT ALIMENTAIRES)"/>
    <n v="110014699"/>
    <s v="Q3 2020"/>
    <s v="EUR"/>
    <n v="1158.8"/>
    <n v="1158.8004000000001"/>
    <n v="-4.0000000012696503E-4"/>
    <n v="1158.8"/>
    <n v="0"/>
    <x v="0"/>
    <m/>
    <m/>
    <m/>
    <m/>
    <s v="none"/>
    <m/>
    <m/>
    <m/>
    <x v="0"/>
    <m/>
    <x v="0"/>
  </r>
  <r>
    <s v="FRA110014699Q4 2020EUR"/>
    <x v="4"/>
    <n v="61076"/>
    <s v="SCAL (SOCIETE DES CONCEPT ALIMENTAIRES)"/>
    <n v="110014699"/>
    <s v="Q4 2020"/>
    <s v="EUR"/>
    <n v="883.75"/>
    <n v="883.74630000000002"/>
    <n v="3.69999999998071E-3"/>
    <n v="883.75"/>
    <n v="0"/>
    <x v="0"/>
    <m/>
    <m/>
    <m/>
    <m/>
    <s v="none"/>
    <m/>
    <m/>
    <m/>
    <x v="0"/>
    <m/>
    <x v="0"/>
  </r>
  <r>
    <s v="FRA2191406365-1Q2 2020EUR"/>
    <x v="4"/>
    <n v="61366"/>
    <s v="ARTALYS"/>
    <s v="2191406365-1"/>
    <s v="Q2 2020"/>
    <s v="EUR"/>
    <n v="7.79"/>
    <n v="7.7948000000000004"/>
    <n v="-4.80000000000035E-3"/>
    <n v="7.79"/>
    <n v="0"/>
    <x v="0"/>
    <m/>
    <m/>
    <m/>
    <m/>
    <s v="none"/>
    <m/>
    <m/>
    <m/>
    <x v="0"/>
    <m/>
    <x v="0"/>
  </r>
  <r>
    <s v="FRA2191406365-1Q3 2020EUR"/>
    <x v="4"/>
    <n v="61366"/>
    <s v="ARTALYS"/>
    <s v="2191406365-1"/>
    <s v="Q3 2020"/>
    <s v="EUR"/>
    <n v="1115.4100000000001"/>
    <n v="1115.4056"/>
    <n v="4.4000000000323702E-3"/>
    <n v="1115.4100000000001"/>
    <n v="0"/>
    <x v="0"/>
    <m/>
    <m/>
    <m/>
    <m/>
    <s v="none"/>
    <m/>
    <m/>
    <m/>
    <x v="0"/>
    <m/>
    <x v="0"/>
  </r>
  <r>
    <s v="FRA2191406365-1Q4 2020EUR"/>
    <x v="4"/>
    <n v="61366"/>
    <s v="ARTALYS"/>
    <s v="2191406365-1"/>
    <s v="Q4 2020"/>
    <s v="EUR"/>
    <n v="1165.4000000000001"/>
    <n v="1165.4048"/>
    <n v="-4.7999999999319698E-3"/>
    <n v="1165.4000000000001"/>
    <n v="0"/>
    <x v="0"/>
    <m/>
    <m/>
    <m/>
    <m/>
    <s v="none"/>
    <m/>
    <m/>
    <m/>
    <x v="0"/>
    <m/>
    <x v="0"/>
  </r>
  <r>
    <s v="FRAFR4GP2751Y 2020EUR"/>
    <x v="4"/>
    <n v="61366"/>
    <s v="ARTALYS"/>
    <s v="FR4GP2751"/>
    <s v="Y 2020"/>
    <s v="EUR"/>
    <n v="2377.87"/>
    <n v="2377.8744000000002"/>
    <n v="-4.40000000025975E-3"/>
    <n v="2377.87"/>
    <n v="0"/>
    <x v="0"/>
    <m/>
    <m/>
    <m/>
    <m/>
    <s v="none"/>
    <s v="Métier"/>
    <m/>
    <m/>
    <x v="2"/>
    <s v="Zakaria"/>
    <x v="0"/>
  </r>
  <r>
    <s v="FRA1120141782Q1 2020EUR"/>
    <x v="4"/>
    <n v="61384"/>
    <s v="ORIENTIS GOURMET"/>
    <n v="1120141782"/>
    <s v="Q1 2020"/>
    <s v="EUR"/>
    <n v="348.33"/>
    <n v="348.33440000000002"/>
    <n v="-4.4000000000323702E-3"/>
    <n v="348.33"/>
    <n v="0"/>
    <x v="0"/>
    <m/>
    <m/>
    <m/>
    <m/>
    <s v="none"/>
    <m/>
    <m/>
    <m/>
    <x v="0"/>
    <m/>
    <x v="0"/>
  </r>
  <r>
    <s v="FRA1120141782Q2 2020EUR"/>
    <x v="4"/>
    <n v="61384"/>
    <s v="ORIENTIS GOURMET"/>
    <n v="1120141782"/>
    <s v="Q2 2020"/>
    <s v="EUR"/>
    <n v="67.77"/>
    <n v="67.773200000000003"/>
    <n v="-3.20000000000675E-3"/>
    <n v="67.77"/>
    <n v="0"/>
    <x v="0"/>
    <m/>
    <m/>
    <m/>
    <m/>
    <s v="none"/>
    <m/>
    <m/>
    <m/>
    <x v="0"/>
    <m/>
    <x v="0"/>
  </r>
  <r>
    <s v="FRA1120141782Q3 2020EUR"/>
    <x v="4"/>
    <n v="61384"/>
    <s v="ORIENTIS GOURMET"/>
    <n v="1120141782"/>
    <s v="Q3 2020"/>
    <s v="EUR"/>
    <n v="186.4"/>
    <n v="186.4008"/>
    <n v="-7.9999999999813499E-4"/>
    <n v="186.4"/>
    <n v="0"/>
    <x v="0"/>
    <m/>
    <m/>
    <m/>
    <m/>
    <s v="none"/>
    <m/>
    <m/>
    <m/>
    <x v="0"/>
    <m/>
    <x v="0"/>
  </r>
  <r>
    <s v="FRA1120141782Q4 2020EUR"/>
    <x v="4"/>
    <n v="61384"/>
    <s v="ORIENTIS GOURMET"/>
    <n v="1120141782"/>
    <s v="Q4 2020"/>
    <s v="EUR"/>
    <n v="128.37"/>
    <n v="128.37440000000001"/>
    <n v="-4.4000000000039502E-3"/>
    <n v="128.37"/>
    <n v="0"/>
    <x v="0"/>
    <m/>
    <m/>
    <m/>
    <m/>
    <s v="none"/>
    <m/>
    <m/>
    <m/>
    <x v="0"/>
    <m/>
    <x v="0"/>
  </r>
  <r>
    <s v="FRAFR4GP1356Y 2020EUR"/>
    <x v="4"/>
    <n v="61384"/>
    <s v="ORIENTIS GOURMET"/>
    <s v="FR4GP1356"/>
    <s v="Y 2020"/>
    <s v="EUR"/>
    <n v="7500.24"/>
    <n v="7500.2416000000003"/>
    <n v="-1.6000000005078601E-3"/>
    <n v="7500.24"/>
    <n v="0"/>
    <x v="0"/>
    <m/>
    <m/>
    <m/>
    <m/>
    <s v="none"/>
    <m/>
    <m/>
    <m/>
    <x v="0"/>
    <m/>
    <x v="0"/>
  </r>
  <r>
    <s v="FRA1150543999Q1 2020EUR"/>
    <x v="4"/>
    <n v="61441"/>
    <s v="AMPLITUDE"/>
    <n v="1150543999"/>
    <s v="Q1 2020"/>
    <s v="EUR"/>
    <n v="1393.78"/>
    <n v="1393.7835"/>
    <n v="-3.5000000000309198E-3"/>
    <n v="1393.78"/>
    <n v="0"/>
    <x v="0"/>
    <m/>
    <m/>
    <m/>
    <m/>
    <s v="none"/>
    <m/>
    <m/>
    <m/>
    <x v="0"/>
    <m/>
    <x v="0"/>
  </r>
  <r>
    <s v="FRA1150543999Q2 2020EUR"/>
    <x v="4"/>
    <n v="61441"/>
    <s v="AMPLITUDE"/>
    <n v="1150543999"/>
    <s v="Q2 2020"/>
    <s v="EUR"/>
    <n v="307.8"/>
    <n v="307.8"/>
    <n v="0"/>
    <n v="307.8"/>
    <n v="0"/>
    <x v="0"/>
    <m/>
    <m/>
    <m/>
    <m/>
    <s v="none"/>
    <m/>
    <m/>
    <m/>
    <x v="0"/>
    <m/>
    <x v="0"/>
  </r>
  <r>
    <s v="FRA1150543999Q3 2020EUR"/>
    <x v="4"/>
    <n v="61441"/>
    <s v="AMPLITUDE"/>
    <n v="1150543999"/>
    <s v="Q3 2020"/>
    <s v="EUR"/>
    <n v="117"/>
    <n v="117"/>
    <n v="0"/>
    <n v="117"/>
    <n v="0"/>
    <x v="0"/>
    <m/>
    <m/>
    <m/>
    <m/>
    <s v="none"/>
    <m/>
    <m/>
    <m/>
    <x v="0"/>
    <m/>
    <x v="0"/>
  </r>
  <r>
    <s v="FRA1150543999Q4 2020EUR"/>
    <x v="4"/>
    <n v="61441"/>
    <s v="AMPLITUDE"/>
    <n v="1150543999"/>
    <s v="Q4 2020"/>
    <s v="EUR"/>
    <n v="194.14"/>
    <n v="194.142"/>
    <n v="-2.0000000000095402E-3"/>
    <n v="194.14"/>
    <n v="0"/>
    <x v="0"/>
    <m/>
    <m/>
    <m/>
    <m/>
    <s v="none"/>
    <m/>
    <m/>
    <m/>
    <x v="0"/>
    <m/>
    <x v="0"/>
  </r>
  <r>
    <s v="FRA26089090Q1 2020EUR"/>
    <x v="4"/>
    <n v="61543"/>
    <s v="NOUVELLE SOCIETE MANIERE"/>
    <n v="26089090"/>
    <s v="Q1 2020"/>
    <s v="EUR"/>
    <n v="167.04"/>
    <n v="167.03800000000001"/>
    <n v="1.9999999999811202E-3"/>
    <n v="167.04"/>
    <n v="0"/>
    <x v="0"/>
    <m/>
    <m/>
    <m/>
    <m/>
    <s v="none"/>
    <m/>
    <m/>
    <m/>
    <x v="0"/>
    <m/>
    <x v="0"/>
  </r>
  <r>
    <s v="FRA26089090Q2 2020EUR"/>
    <x v="4"/>
    <n v="61543"/>
    <s v="NOUVELLE SOCIETE MANIERE"/>
    <n v="26089090"/>
    <s v="Q2 2020"/>
    <s v="EUR"/>
    <n v="31.2"/>
    <n v="31.204000000000001"/>
    <n v="-4.0000000000013297E-3"/>
    <n v="31.2"/>
    <n v="0"/>
    <x v="0"/>
    <m/>
    <m/>
    <m/>
    <m/>
    <s v="none"/>
    <m/>
    <m/>
    <m/>
    <x v="0"/>
    <m/>
    <x v="0"/>
  </r>
  <r>
    <s v="FRA26089090Q3 2020EUR"/>
    <x v="4"/>
    <n v="61543"/>
    <s v="NOUVELLE SOCIETE MANIERE"/>
    <n v="26089090"/>
    <s v="Q3 2020"/>
    <s v="EUR"/>
    <n v="27.6"/>
    <n v="27.609000000000002"/>
    <n v="-9.0000000000003393E-3"/>
    <n v="27.6"/>
    <n v="0"/>
    <x v="0"/>
    <m/>
    <m/>
    <m/>
    <m/>
    <s v="none"/>
    <m/>
    <m/>
    <m/>
    <x v="0"/>
    <m/>
    <x v="0"/>
  </r>
  <r>
    <s v="FRA26089090Q4 2020EUR"/>
    <x v="4"/>
    <n v="61543"/>
    <s v="NOUVELLE SOCIETE MANIERE"/>
    <n v="26089090"/>
    <s v="Q4 2020"/>
    <s v="EUR"/>
    <n v="12"/>
    <n v="12"/>
    <n v="0"/>
    <n v="12"/>
    <n v="0"/>
    <x v="0"/>
    <m/>
    <m/>
    <m/>
    <m/>
    <s v="none"/>
    <m/>
    <m/>
    <m/>
    <x v="0"/>
    <m/>
    <x v="0"/>
  </r>
  <r>
    <s v="FRA28280078Q1 2020EUR"/>
    <x v="4"/>
    <n v="61568"/>
    <s v="PLOMBERIE CHAUFFAGE VENTILATION ENTRETIEN (PCVE)"/>
    <n v="28280078"/>
    <s v="Q1 2020"/>
    <s v="EUR"/>
    <n v="15499.58"/>
    <n v="15499.5784"/>
    <n v="1.59999999959836E-3"/>
    <n v="15499.58"/>
    <n v="0"/>
    <x v="0"/>
    <m/>
    <m/>
    <m/>
    <m/>
    <s v="none"/>
    <m/>
    <m/>
    <m/>
    <x v="0"/>
    <m/>
    <x v="0"/>
  </r>
  <r>
    <s v="FRA28280078Q2 2020EUR"/>
    <x v="4"/>
    <n v="61568"/>
    <s v="PLOMBERIE CHAUFFAGE VENTILATION ENTRETIEN (PCVE)"/>
    <n v="28280078"/>
    <s v="Q2 2020"/>
    <s v="EUR"/>
    <n v="11388.44"/>
    <n v="11388.4324"/>
    <n v="7.6000000008207202E-3"/>
    <n v="11388.44"/>
    <n v="0"/>
    <x v="0"/>
    <m/>
    <m/>
    <m/>
    <m/>
    <s v="none"/>
    <m/>
    <m/>
    <m/>
    <x v="0"/>
    <m/>
    <x v="0"/>
  </r>
  <r>
    <s v="FRA28280078Q3 2020EUR"/>
    <x v="4"/>
    <n v="61568"/>
    <s v="PLOMBERIE CHAUFFAGE VENTILATION ENTRETIEN (PCVE)"/>
    <n v="28280078"/>
    <s v="Q3 2020"/>
    <s v="EUR"/>
    <n v="7456.8"/>
    <n v="7456.7983999999997"/>
    <n v="1.6000000005078601E-3"/>
    <n v="7456.8"/>
    <n v="0"/>
    <x v="0"/>
    <m/>
    <m/>
    <m/>
    <m/>
    <s v="none"/>
    <m/>
    <m/>
    <m/>
    <x v="0"/>
    <m/>
    <x v="0"/>
  </r>
  <r>
    <s v="FRA28280078Q4 2020EUR"/>
    <x v="4"/>
    <n v="61568"/>
    <s v="PLOMBERIE CHAUFFAGE VENTILATION ENTRETIEN (PCVE)"/>
    <n v="28280078"/>
    <s v="Q4 2020"/>
    <s v="EUR"/>
    <n v="3873.46"/>
    <n v="3873.4546"/>
    <n v="5.4000000000087303E-3"/>
    <n v="3873.46"/>
    <n v="0"/>
    <x v="0"/>
    <m/>
    <m/>
    <m/>
    <m/>
    <s v="none"/>
    <m/>
    <m/>
    <m/>
    <x v="0"/>
    <m/>
    <x v="0"/>
  </r>
  <r>
    <s v="FRA1170015183Q1 2020EUR"/>
    <x v="4"/>
    <n v="61698"/>
    <s v="KOOKABARRA"/>
    <n v="1170015183"/>
    <s v="Q1 2020"/>
    <s v="EUR"/>
    <n v="9613.56"/>
    <n v="9613.5625"/>
    <n v="-2.5000000005093101E-3"/>
    <n v="9613.56"/>
    <n v="0"/>
    <x v="0"/>
    <m/>
    <m/>
    <m/>
    <m/>
    <s v="none"/>
    <m/>
    <m/>
    <m/>
    <x v="0"/>
    <m/>
    <x v="0"/>
  </r>
  <r>
    <s v="FRA1170015183Q2 2020EUR"/>
    <x v="4"/>
    <n v="61698"/>
    <s v="KOOKABARRA"/>
    <n v="1170015183"/>
    <s v="Q2 2020"/>
    <s v="EUR"/>
    <n v="3611.47"/>
    <n v="3611.4659999999999"/>
    <n v="3.9999999999054099E-3"/>
    <n v="3611.47"/>
    <n v="0"/>
    <x v="0"/>
    <m/>
    <m/>
    <m/>
    <m/>
    <s v="none"/>
    <m/>
    <m/>
    <m/>
    <x v="0"/>
    <m/>
    <x v="0"/>
  </r>
  <r>
    <s v="FRA1170015183Q3 2020EUR"/>
    <x v="4"/>
    <n v="61698"/>
    <s v="KOOKABARRA"/>
    <n v="1170015183"/>
    <s v="Q3 2020"/>
    <s v="EUR"/>
    <n v="19312.13"/>
    <n v="19312.134999999998"/>
    <n v="-4.9999999973806501E-3"/>
    <n v="19312.13"/>
    <n v="0"/>
    <x v="0"/>
    <m/>
    <m/>
    <m/>
    <m/>
    <s v="none"/>
    <m/>
    <m/>
    <m/>
    <x v="0"/>
    <m/>
    <x v="0"/>
  </r>
  <r>
    <s v="FRA1170015183Q4 2020EUR"/>
    <x v="4"/>
    <n v="61698"/>
    <s v="KOOKABARRA"/>
    <n v="1170015183"/>
    <s v="Q4 2020"/>
    <s v="EUR"/>
    <n v="4969.8500000000004"/>
    <n v="4969.8482000000004"/>
    <n v="1.8000000000029099E-3"/>
    <n v="4969.8500000000004"/>
    <n v="0"/>
    <x v="0"/>
    <m/>
    <m/>
    <m/>
    <m/>
    <s v="none"/>
    <m/>
    <m/>
    <m/>
    <x v="0"/>
    <m/>
    <x v="0"/>
  </r>
  <r>
    <s v="FRA212811577Q1 2020EUR"/>
    <x v="4"/>
    <n v="61812"/>
    <s v="IRIDIS"/>
    <n v="212811577"/>
    <s v="Q1 2020"/>
    <s v="EUR"/>
    <n v="95.07"/>
    <n v="95.071200000000005"/>
    <n v="-1.20000000001141E-3"/>
    <n v="95.07"/>
    <n v="0"/>
    <x v="0"/>
    <m/>
    <m/>
    <m/>
    <m/>
    <s v="none"/>
    <m/>
    <m/>
    <m/>
    <x v="0"/>
    <m/>
    <x v="0"/>
  </r>
  <r>
    <s v="FRA212811577Q2 2020EUR"/>
    <x v="4"/>
    <n v="61812"/>
    <s v="IRIDIS"/>
    <n v="212811577"/>
    <s v="Q2 2020"/>
    <s v="EUR"/>
    <n v="362.72"/>
    <n v="362.72399999999999"/>
    <n v="-3.9999999999622499E-3"/>
    <n v="362.72"/>
    <n v="0"/>
    <x v="0"/>
    <m/>
    <m/>
    <m/>
    <m/>
    <s v="none"/>
    <m/>
    <m/>
    <m/>
    <x v="0"/>
    <m/>
    <x v="0"/>
  </r>
  <r>
    <s v="FRA212811577Q3 2020EUR"/>
    <x v="4"/>
    <n v="61812"/>
    <s v="IRIDIS"/>
    <n v="212811577"/>
    <s v="Q3 2020"/>
    <s v="EUR"/>
    <n v="267.64999999999998"/>
    <n v="267.65280000000001"/>
    <n v="-2.8000000000361E-3"/>
    <n v="267.64999999999998"/>
    <n v="0"/>
    <x v="0"/>
    <m/>
    <m/>
    <m/>
    <m/>
    <s v="none"/>
    <m/>
    <m/>
    <m/>
    <x v="0"/>
    <m/>
    <x v="0"/>
  </r>
  <r>
    <s v="FRA2110791340Q1 2020EUR"/>
    <x v="4"/>
    <n v="62103"/>
    <s v="QUALLEO ENVIRONNEMENT"/>
    <n v="2110791340"/>
    <s v="Q1 2020"/>
    <s v="EUR"/>
    <n v="1002.49"/>
    <n v="1002.4875"/>
    <n v="2.5000000000545601E-3"/>
    <n v="1002.49"/>
    <n v="0"/>
    <x v="0"/>
    <m/>
    <m/>
    <m/>
    <m/>
    <s v="none"/>
    <m/>
    <m/>
    <m/>
    <x v="0"/>
    <m/>
    <x v="0"/>
  </r>
  <r>
    <s v="FRA2110791340Q2 2020EUR"/>
    <x v="4"/>
    <n v="62103"/>
    <s v="QUALLEO ENVIRONNEMENT"/>
    <n v="2110791340"/>
    <s v="Q2 2020"/>
    <s v="EUR"/>
    <n v="897.21"/>
    <n v="897.21100000000001"/>
    <n v="-9.9999999997635292E-4"/>
    <n v="897.21"/>
    <n v="0"/>
    <x v="0"/>
    <m/>
    <m/>
    <m/>
    <m/>
    <s v="none"/>
    <m/>
    <m/>
    <m/>
    <x v="0"/>
    <m/>
    <x v="0"/>
  </r>
  <r>
    <s v="FRA2110791340Q3 2020EUR"/>
    <x v="4"/>
    <n v="62103"/>
    <s v="QUALLEO ENVIRONNEMENT"/>
    <n v="2110791340"/>
    <s v="Q3 2020"/>
    <s v="EUR"/>
    <n v="1258.6500000000001"/>
    <n v="1258.6569999999999"/>
    <n v="-6.9999999998344702E-3"/>
    <n v="1258.6500000000001"/>
    <n v="0"/>
    <x v="0"/>
    <m/>
    <m/>
    <m/>
    <m/>
    <s v="none"/>
    <m/>
    <m/>
    <m/>
    <x v="0"/>
    <m/>
    <x v="0"/>
  </r>
  <r>
    <s v="FRA2110791340Q4 2020EUR"/>
    <x v="4"/>
    <n v="62103"/>
    <s v="QUALLEO ENVIRONNEMENT"/>
    <n v="2110791340"/>
    <s v="Q4 2020"/>
    <s v="EUR"/>
    <n v="1636.82"/>
    <n v="1636.8145"/>
    <n v="5.4999999999836204E-3"/>
    <n v="1636.82"/>
    <n v="0"/>
    <x v="0"/>
    <m/>
    <m/>
    <m/>
    <m/>
    <s v="none"/>
    <m/>
    <m/>
    <m/>
    <x v="0"/>
    <m/>
    <x v="0"/>
  </r>
  <r>
    <s v="FRA210054881Q1 2020EUR"/>
    <x v="4"/>
    <n v="62415"/>
    <s v="ACORUS"/>
    <n v="210054881"/>
    <s v="Q1 2020"/>
    <s v="EUR"/>
    <n v="24375.15"/>
    <n v="24375.15"/>
    <n v="0"/>
    <n v="24375.15"/>
    <n v="0"/>
    <x v="0"/>
    <m/>
    <m/>
    <m/>
    <m/>
    <s v="none"/>
    <m/>
    <m/>
    <m/>
    <x v="0"/>
    <m/>
    <x v="0"/>
  </r>
  <r>
    <s v="FRA210054881Q2 2020EUR"/>
    <x v="4"/>
    <n v="62415"/>
    <s v="ACORUS"/>
    <n v="210054881"/>
    <s v="Q2 2020"/>
    <s v="EUR"/>
    <n v="4043.58"/>
    <n v="4043.5736999999999"/>
    <n v="6.3000000000101803E-3"/>
    <n v="4043.58"/>
    <n v="0"/>
    <x v="0"/>
    <m/>
    <m/>
    <m/>
    <m/>
    <s v="none"/>
    <m/>
    <m/>
    <m/>
    <x v="0"/>
    <m/>
    <x v="0"/>
  </r>
  <r>
    <s v="FRA210054881Q3 2020EUR"/>
    <x v="4"/>
    <n v="62415"/>
    <s v="ACORUS"/>
    <n v="210054881"/>
    <s v="Q3 2020"/>
    <s v="EUR"/>
    <n v="10193.549999999999"/>
    <n v="10193.549999999999"/>
    <n v="0"/>
    <n v="10193.549999999999"/>
    <n v="0"/>
    <x v="0"/>
    <m/>
    <m/>
    <m/>
    <m/>
    <s v="none"/>
    <m/>
    <m/>
    <m/>
    <x v="0"/>
    <m/>
    <x v="0"/>
  </r>
  <r>
    <s v="FRA210054881Q4 2020EUR"/>
    <x v="4"/>
    <n v="62415"/>
    <s v="ACORUS"/>
    <n v="210054881"/>
    <s v="Q4 2020"/>
    <s v="EUR"/>
    <n v="9281.07"/>
    <n v="9281.07"/>
    <n v="0"/>
    <n v="9281.07"/>
    <n v="0"/>
    <x v="0"/>
    <m/>
    <m/>
    <m/>
    <m/>
    <s v="none"/>
    <m/>
    <m/>
    <m/>
    <x v="0"/>
    <m/>
    <x v="0"/>
  </r>
  <r>
    <s v="FRA1547055Q1 2020EUR"/>
    <x v="4"/>
    <n v="62947"/>
    <s v="SOTOCO SAS"/>
    <n v="1547055"/>
    <s v="Q1 2020"/>
    <s v="EUR"/>
    <n v="28.96"/>
    <n v="28.959"/>
    <n v="1.00000000000122E-3"/>
    <n v="28.96"/>
    <n v="0"/>
    <x v="0"/>
    <m/>
    <m/>
    <m/>
    <m/>
    <s v="none"/>
    <m/>
    <m/>
    <m/>
    <x v="0"/>
    <m/>
    <x v="0"/>
  </r>
  <r>
    <s v="FRA1547055Q2 2020EUR"/>
    <x v="4"/>
    <n v="62947"/>
    <s v="SOTOCO SAS"/>
    <n v="1547055"/>
    <s v="Q2 2020"/>
    <s v="EUR"/>
    <n v="24.62"/>
    <n v="24.619"/>
    <n v="1.00000000000122E-3"/>
    <n v="24.62"/>
    <n v="0"/>
    <x v="0"/>
    <m/>
    <m/>
    <m/>
    <m/>
    <s v="none"/>
    <m/>
    <m/>
    <m/>
    <x v="0"/>
    <m/>
    <x v="0"/>
  </r>
  <r>
    <s v="FRA1547055Q3 2020EUR"/>
    <x v="4"/>
    <n v="62947"/>
    <s v="SOTOCO SAS"/>
    <n v="1547055"/>
    <s v="Q3 2020"/>
    <s v="EUR"/>
    <n v="35.36"/>
    <n v="35.353499999999997"/>
    <n v="6.5000000000026096E-3"/>
    <n v="35.36"/>
    <n v="0"/>
    <x v="0"/>
    <m/>
    <m/>
    <m/>
    <m/>
    <s v="none"/>
    <m/>
    <m/>
    <m/>
    <x v="0"/>
    <m/>
    <x v="0"/>
  </r>
  <r>
    <s v="FRA1547055Q4 2020EUR"/>
    <x v="4"/>
    <n v="62947"/>
    <s v="SOTOCO SAS"/>
    <n v="1547055"/>
    <s v="Q4 2020"/>
    <s v="EUR"/>
    <n v="25.55"/>
    <n v="25.55"/>
    <n v="0"/>
    <n v="25.55"/>
    <n v="0"/>
    <x v="0"/>
    <m/>
    <m/>
    <m/>
    <m/>
    <s v="none"/>
    <m/>
    <m/>
    <m/>
    <x v="0"/>
    <m/>
    <x v="0"/>
  </r>
  <r>
    <s v="FRA2140543932Q1 2020EUR"/>
    <x v="4"/>
    <n v="63701"/>
    <s v="TRADIBAT"/>
    <n v="2140543932"/>
    <s v="Q1 2020"/>
    <s v="EUR"/>
    <n v="3851.31"/>
    <n v="3851.3112000000001"/>
    <n v="-1.2000000001535201E-3"/>
    <n v="3851.31"/>
    <n v="0"/>
    <x v="0"/>
    <m/>
    <m/>
    <m/>
    <m/>
    <s v="none"/>
    <m/>
    <m/>
    <m/>
    <x v="0"/>
    <m/>
    <x v="0"/>
  </r>
  <r>
    <s v="FRA2140543932Q2 2020EUR"/>
    <x v="4"/>
    <n v="63701"/>
    <s v="TRADIBAT"/>
    <n v="2140543932"/>
    <s v="Q2 2020"/>
    <s v="EUR"/>
    <n v="2471.62"/>
    <n v="2471.6199000000001"/>
    <n v="9.9999999747524203E-5"/>
    <n v="2471.62"/>
    <n v="0"/>
    <x v="0"/>
    <m/>
    <m/>
    <m/>
    <m/>
    <s v="none"/>
    <m/>
    <m/>
    <m/>
    <x v="0"/>
    <m/>
    <x v="0"/>
  </r>
  <r>
    <s v="FRA2140543932Q3 2020EUR"/>
    <x v="4"/>
    <n v="63701"/>
    <s v="TRADIBAT"/>
    <n v="2140543932"/>
    <s v="Q3 2020"/>
    <s v="EUR"/>
    <n v="2560.65"/>
    <n v="2560.6541999999999"/>
    <n v="-4.1999999998551998E-3"/>
    <n v="2560.65"/>
    <n v="0"/>
    <x v="0"/>
    <m/>
    <m/>
    <m/>
    <m/>
    <s v="none"/>
    <m/>
    <m/>
    <m/>
    <x v="0"/>
    <m/>
    <x v="0"/>
  </r>
  <r>
    <s v="FRA2140543932Q4 2020EUR"/>
    <x v="4"/>
    <n v="63701"/>
    <s v="TRADIBAT"/>
    <n v="2140543932"/>
    <s v="Q4 2020"/>
    <s v="EUR"/>
    <n v="3410.19"/>
    <n v="3410.1921000000002"/>
    <n v="-2.1000000001549701E-3"/>
    <n v="3410.19"/>
    <n v="0"/>
    <x v="0"/>
    <m/>
    <m/>
    <m/>
    <m/>
    <s v="none"/>
    <m/>
    <m/>
    <m/>
    <x v="0"/>
    <m/>
    <x v="0"/>
  </r>
  <r>
    <s v="FRA2130542680Q3 2020EUR"/>
    <x v="4"/>
    <n v="63862"/>
    <s v="MAINTENANCE TECHNIQUE OPTIMISEE"/>
    <n v="2130542680"/>
    <s v="Q3 2020"/>
    <s v="EUR"/>
    <n v="893.04"/>
    <n v="893.04"/>
    <n v="0"/>
    <n v="893.04"/>
    <n v="0"/>
    <x v="0"/>
    <m/>
    <m/>
    <m/>
    <m/>
    <s v="none"/>
    <m/>
    <m/>
    <m/>
    <x v="0"/>
    <m/>
    <x v="0"/>
  </r>
  <r>
    <s v="FRA2130542680Q4 2020EUR"/>
    <x v="4"/>
    <n v="63862"/>
    <s v="MAINTENANCE TECHNIQUE OPTIMISEE"/>
    <n v="2130542680"/>
    <s v="Q4 2020"/>
    <s v="EUR"/>
    <n v="85.98"/>
    <n v="85.984800000000007"/>
    <n v="-4.8000000000030197E-3"/>
    <n v="85.98"/>
    <n v="0"/>
    <x v="0"/>
    <m/>
    <m/>
    <m/>
    <m/>
    <s v="none"/>
    <m/>
    <m/>
    <m/>
    <x v="0"/>
    <m/>
    <x v="0"/>
  </r>
  <r>
    <s v="FRA212541653Q1 2020EUR"/>
    <x v="4"/>
    <n v="64759"/>
    <s v="SDEL TERTIAIRE"/>
    <n v="212541653"/>
    <s v="Q1 2020"/>
    <s v="EUR"/>
    <n v="9690.9"/>
    <n v="9690.9"/>
    <n v="0"/>
    <n v="9690.9"/>
    <n v="0"/>
    <x v="0"/>
    <m/>
    <m/>
    <m/>
    <m/>
    <s v="none"/>
    <m/>
    <m/>
    <m/>
    <x v="0"/>
    <m/>
    <x v="0"/>
  </r>
  <r>
    <s v="FRA212541653Q2 2020EUR"/>
    <x v="4"/>
    <n v="64759"/>
    <s v="SDEL TERTIAIRE"/>
    <n v="212541653"/>
    <s v="Q2 2020"/>
    <s v="EUR"/>
    <n v="2031.34"/>
    <n v="2031.3393000000001"/>
    <n v="6.9999999982428497E-4"/>
    <n v="2031.34"/>
    <n v="0"/>
    <x v="0"/>
    <m/>
    <m/>
    <m/>
    <m/>
    <s v="none"/>
    <m/>
    <m/>
    <m/>
    <x v="0"/>
    <m/>
    <x v="0"/>
  </r>
  <r>
    <s v="FRA212541653Q3 2020EUR"/>
    <x v="4"/>
    <n v="64759"/>
    <s v="SDEL TERTIAIRE"/>
    <n v="212541653"/>
    <s v="Q3 2020"/>
    <s v="EUR"/>
    <n v="1436.43"/>
    <n v="1436.4339"/>
    <n v="-3.8999999999305098E-3"/>
    <n v="1436.43"/>
    <n v="0"/>
    <x v="0"/>
    <m/>
    <m/>
    <m/>
    <m/>
    <s v="none"/>
    <m/>
    <m/>
    <m/>
    <x v="0"/>
    <m/>
    <x v="0"/>
  </r>
  <r>
    <s v="FRA212541653Q4 2020EUR"/>
    <x v="4"/>
    <n v="64759"/>
    <s v="SDEL TERTIAIRE"/>
    <n v="212541653"/>
    <s v="Q4 2020"/>
    <s v="EUR"/>
    <n v="2369.13"/>
    <n v="2369.13"/>
    <n v="0"/>
    <n v="2369.13"/>
    <n v="0"/>
    <x v="0"/>
    <m/>
    <m/>
    <m/>
    <m/>
    <s v="none"/>
    <m/>
    <m/>
    <m/>
    <x v="0"/>
    <m/>
    <x v="0"/>
  </r>
  <r>
    <s v="FRA2130052884Q1 2020EUR"/>
    <x v="4"/>
    <n v="65081"/>
    <s v="BLANCHISSERIE CHALONNAISE"/>
    <n v="2130052884"/>
    <s v="Q1 2020"/>
    <s v="EUR"/>
    <n v="4385.72"/>
    <n v="4385.7199000000001"/>
    <n v="1.00000000202271E-4"/>
    <n v="4385.72"/>
    <n v="0"/>
    <x v="0"/>
    <m/>
    <m/>
    <m/>
    <m/>
    <s v="none"/>
    <m/>
    <m/>
    <m/>
    <x v="0"/>
    <m/>
    <x v="0"/>
  </r>
  <r>
    <s v="FRA2130052884Q2 2020EUR"/>
    <x v="4"/>
    <n v="65081"/>
    <s v="BLANCHISSERIE CHALONNAISE"/>
    <n v="2130052884"/>
    <s v="Q2 2020"/>
    <s v="EUR"/>
    <n v="422.25"/>
    <n v="422.25189999999998"/>
    <n v="-1.8999999999778001E-3"/>
    <n v="422.25"/>
    <n v="0"/>
    <x v="0"/>
    <m/>
    <m/>
    <m/>
    <m/>
    <s v="none"/>
    <m/>
    <m/>
    <m/>
    <x v="0"/>
    <m/>
    <x v="0"/>
  </r>
  <r>
    <s v="FRA2130052884Q3 2020EUR"/>
    <x v="4"/>
    <n v="65081"/>
    <s v="BLANCHISSERIE CHALONNAISE"/>
    <n v="2130052884"/>
    <s v="Q3 2020"/>
    <s v="EUR"/>
    <n v="4957.6499999999996"/>
    <n v="4957.6450000000004"/>
    <n v="4.9999999991996403E-3"/>
    <n v="4957.6499999999996"/>
    <n v="0"/>
    <x v="0"/>
    <m/>
    <m/>
    <m/>
    <m/>
    <s v="none"/>
    <m/>
    <m/>
    <m/>
    <x v="0"/>
    <m/>
    <x v="0"/>
  </r>
  <r>
    <s v="FRA2130052884Q4 2020EUR"/>
    <x v="4"/>
    <n v="65081"/>
    <s v="BLANCHISSERIE CHALONNAISE"/>
    <n v="2130052884"/>
    <s v="Q4 2020"/>
    <s v="EUR"/>
    <n v="1670.31"/>
    <n v="1670.3050000000001"/>
    <n v="4.9999999998817596E-3"/>
    <n v="1670.31"/>
    <n v="0"/>
    <x v="0"/>
    <m/>
    <m/>
    <m/>
    <m/>
    <s v="none"/>
    <m/>
    <m/>
    <m/>
    <x v="0"/>
    <m/>
    <x v="0"/>
  </r>
  <r>
    <s v="FRA390093Q1 2020EUR"/>
    <x v="4"/>
    <n v="65097"/>
    <s v="BLANCHISSERIE VAL NEIGE"/>
    <n v="390093"/>
    <s v="Q1 2020"/>
    <s v="EUR"/>
    <n v="877.84"/>
    <n v="877.83500000000004"/>
    <n v="4.9999999999954499E-3"/>
    <n v="877.84"/>
    <n v="0"/>
    <x v="0"/>
    <m/>
    <m/>
    <m/>
    <m/>
    <s v="none"/>
    <m/>
    <m/>
    <m/>
    <x v="0"/>
    <m/>
    <x v="0"/>
  </r>
  <r>
    <s v="FRA390093Q2 2020EUR"/>
    <x v="4"/>
    <n v="65097"/>
    <s v="BLANCHISSERIE VAL NEIGE"/>
    <n v="390093"/>
    <s v="Q2 2020"/>
    <s v="EUR"/>
    <n v="289.83999999999997"/>
    <n v="289.83499999999998"/>
    <n v="4.9999999999954499E-3"/>
    <n v="289.83999999999997"/>
    <n v="0"/>
    <x v="0"/>
    <m/>
    <m/>
    <m/>
    <m/>
    <s v="none"/>
    <m/>
    <m/>
    <m/>
    <x v="0"/>
    <m/>
    <x v="0"/>
  </r>
  <r>
    <s v="FRA390093Q3 2020EUR"/>
    <x v="4"/>
    <n v="65097"/>
    <s v="BLANCHISSERIE VAL NEIGE"/>
    <n v="390093"/>
    <s v="Q3 2020"/>
    <s v="EUR"/>
    <n v="848.6"/>
    <n v="848.60479999999995"/>
    <n v="-4.7999999999319698E-3"/>
    <n v="848.6"/>
    <n v="0"/>
    <x v="0"/>
    <m/>
    <m/>
    <m/>
    <m/>
    <s v="none"/>
    <m/>
    <m/>
    <m/>
    <x v="0"/>
    <m/>
    <x v="0"/>
  </r>
  <r>
    <s v="FRA390093Q4 2020EUR"/>
    <x v="4"/>
    <n v="65097"/>
    <s v="BLANCHISSERIE VAL NEIGE"/>
    <n v="390093"/>
    <s v="Q4 2020"/>
    <s v="EUR"/>
    <n v="594.13"/>
    <n v="594.125"/>
    <n v="4.9999999999954499E-3"/>
    <n v="594.13"/>
    <n v="0"/>
    <x v="0"/>
    <m/>
    <m/>
    <m/>
    <m/>
    <s v="none"/>
    <m/>
    <m/>
    <m/>
    <x v="0"/>
    <m/>
    <x v="0"/>
  </r>
  <r>
    <s v="FRA27306043Q1 2020EUR"/>
    <x v="4"/>
    <n v="65143"/>
    <s v="BLANCHISSERIE DU MAINE"/>
    <n v="27306043"/>
    <s v="Q1 2020"/>
    <s v="EUR"/>
    <n v="8845.91"/>
    <n v="8845.9130000000005"/>
    <n v="-3.00000000061118E-3"/>
    <n v="8845.91"/>
    <n v="0"/>
    <x v="0"/>
    <m/>
    <m/>
    <m/>
    <m/>
    <s v="none"/>
    <m/>
    <m/>
    <m/>
    <x v="0"/>
    <m/>
    <x v="0"/>
  </r>
  <r>
    <s v="FRA27306043Q2 2020EUR"/>
    <x v="4"/>
    <n v="65143"/>
    <s v="BLANCHISSERIE DU MAINE"/>
    <n v="27306043"/>
    <s v="Q2 2020"/>
    <s v="EUR"/>
    <n v="1770.28"/>
    <n v="1770.2764999999999"/>
    <n v="3.5000000000309198E-3"/>
    <n v="1770.28"/>
    <n v="0"/>
    <x v="0"/>
    <m/>
    <m/>
    <m/>
    <m/>
    <s v="none"/>
    <m/>
    <m/>
    <m/>
    <x v="0"/>
    <m/>
    <x v="0"/>
  </r>
  <r>
    <s v="FRA27306043Q3 2020EUR"/>
    <x v="4"/>
    <n v="65143"/>
    <s v="BLANCHISSERIE DU MAINE"/>
    <n v="27306043"/>
    <s v="Q3 2020"/>
    <s v="EUR"/>
    <n v="10280.959999999999"/>
    <n v="10280.9604"/>
    <n v="-4.00000000809086E-4"/>
    <n v="10280.959999999999"/>
    <n v="0"/>
    <x v="0"/>
    <m/>
    <m/>
    <m/>
    <m/>
    <s v="none"/>
    <m/>
    <m/>
    <m/>
    <x v="0"/>
    <m/>
    <x v="0"/>
  </r>
  <r>
    <s v="FRA27306043Q4 2020EUR"/>
    <x v="4"/>
    <n v="65143"/>
    <s v="BLANCHISSERIE DU MAINE"/>
    <n v="27306043"/>
    <s v="Q4 2020"/>
    <s v="EUR"/>
    <n v="5478.47"/>
    <n v="5478.4718000000003"/>
    <n v="-1.8000000000029099E-3"/>
    <n v="5478.47"/>
    <n v="0"/>
    <x v="0"/>
    <m/>
    <m/>
    <m/>
    <m/>
    <s v="none"/>
    <m/>
    <m/>
    <m/>
    <x v="0"/>
    <m/>
    <x v="0"/>
  </r>
  <r>
    <s v="FRA390077Q1 2020EUR"/>
    <x v="4"/>
    <n v="65290"/>
    <s v="ROYAL SERVICE"/>
    <n v="390077"/>
    <s v="Q1 2020"/>
    <s v="EUR"/>
    <n v="5096.68"/>
    <n v="5096.6754000000001"/>
    <n v="4.6000000002095398E-3"/>
    <n v="5096.68"/>
    <n v="0"/>
    <x v="0"/>
    <m/>
    <m/>
    <m/>
    <m/>
    <s v="none"/>
    <m/>
    <m/>
    <m/>
    <x v="0"/>
    <m/>
    <x v="0"/>
  </r>
  <r>
    <s v="FRA390077Q2 2020EUR"/>
    <x v="4"/>
    <n v="65290"/>
    <s v="ROYAL SERVICE"/>
    <n v="390077"/>
    <s v="Q2 2020"/>
    <s v="EUR"/>
    <n v="1125.6300000000001"/>
    <n v="1125.6342999999999"/>
    <n v="-4.2999999998301003E-3"/>
    <n v="1125.6300000000001"/>
    <n v="0"/>
    <x v="0"/>
    <m/>
    <m/>
    <m/>
    <m/>
    <s v="none"/>
    <m/>
    <m/>
    <m/>
    <x v="0"/>
    <m/>
    <x v="0"/>
  </r>
  <r>
    <s v="FRA390077Q3 2020EUR"/>
    <x v="4"/>
    <n v="65290"/>
    <s v="ROYAL SERVICE"/>
    <n v="390077"/>
    <s v="Q3 2020"/>
    <s v="EUR"/>
    <n v="3499.32"/>
    <n v="3499.3263000000002"/>
    <n v="-6.3000000000101803E-3"/>
    <n v="3499.32"/>
    <n v="0"/>
    <x v="0"/>
    <m/>
    <m/>
    <m/>
    <m/>
    <s v="none"/>
    <m/>
    <m/>
    <m/>
    <x v="0"/>
    <m/>
    <x v="0"/>
  </r>
  <r>
    <s v="FRA390077Q4 2020EUR"/>
    <x v="4"/>
    <n v="65290"/>
    <s v="ROYAL SERVICE"/>
    <n v="390077"/>
    <s v="Q4 2020"/>
    <s v="EUR"/>
    <n v="2396.42"/>
    <n v="2396.4214000000002"/>
    <n v="-1.4000000001033099E-3"/>
    <n v="2396.42"/>
    <n v="0"/>
    <x v="0"/>
    <m/>
    <m/>
    <m/>
    <m/>
    <s v="none"/>
    <m/>
    <m/>
    <m/>
    <x v="0"/>
    <m/>
    <x v="0"/>
  </r>
  <r>
    <s v="FRA390073Q1 2020EUR"/>
    <x v="4"/>
    <n v="65626"/>
    <s v="BLANCHISSERIE LINGENET"/>
    <n v="390073"/>
    <s v="Q1 2020"/>
    <s v="EUR"/>
    <n v="1635.17"/>
    <n v="1635.165"/>
    <n v="5.0000000001091298E-3"/>
    <n v="1635.17"/>
    <n v="0"/>
    <x v="0"/>
    <m/>
    <m/>
    <m/>
    <m/>
    <s v="none"/>
    <m/>
    <m/>
    <m/>
    <x v="0"/>
    <m/>
    <x v="0"/>
  </r>
  <r>
    <s v="FRA390073Q2 2020EUR"/>
    <x v="4"/>
    <n v="65626"/>
    <s v="BLANCHISSERIE LINGENET"/>
    <n v="390073"/>
    <s v="Q2 2020"/>
    <s v="EUR"/>
    <n v="329.25"/>
    <n v="329.245"/>
    <n v="4.9999999999954499E-3"/>
    <n v="329.25"/>
    <n v="0"/>
    <x v="0"/>
    <m/>
    <m/>
    <m/>
    <m/>
    <s v="none"/>
    <m/>
    <m/>
    <m/>
    <x v="0"/>
    <m/>
    <x v="0"/>
  </r>
  <r>
    <s v="FRA390073Q3 2020EUR"/>
    <x v="4"/>
    <n v="65626"/>
    <s v="BLANCHISSERIE LINGENET"/>
    <n v="390073"/>
    <s v="Q3 2020"/>
    <s v="EUR"/>
    <n v="2116.4899999999998"/>
    <n v="2116.4850000000001"/>
    <n v="4.9999999996543903E-3"/>
    <n v="2116.4899999999998"/>
    <n v="0"/>
    <x v="0"/>
    <m/>
    <m/>
    <m/>
    <m/>
    <s v="none"/>
    <m/>
    <m/>
    <m/>
    <x v="0"/>
    <m/>
    <x v="0"/>
  </r>
  <r>
    <s v="FRA390073Q4 2020EUR"/>
    <x v="4"/>
    <n v="65626"/>
    <s v="BLANCHISSERIE LINGENET"/>
    <n v="390073"/>
    <s v="Q4 2020"/>
    <s v="EUR"/>
    <n v="931.11"/>
    <n v="931.10500000000002"/>
    <n v="4.9999999999954499E-3"/>
    <n v="931.11"/>
    <n v="0"/>
    <x v="0"/>
    <m/>
    <m/>
    <m/>
    <m/>
    <s v="none"/>
    <m/>
    <m/>
    <m/>
    <x v="0"/>
    <m/>
    <x v="0"/>
  </r>
  <r>
    <s v="FRA390083Q1 2020EUR"/>
    <x v="4"/>
    <n v="65627"/>
    <s v="A.L.R. ASSOCIATION DE LA ROCHE"/>
    <n v="390083"/>
    <s v="Q1 2020"/>
    <s v="EUR"/>
    <n v="550.49"/>
    <n v="550.49159999999995"/>
    <n v="-1.5999999999394201E-3"/>
    <n v="550.49"/>
    <n v="0"/>
    <x v="0"/>
    <m/>
    <m/>
    <m/>
    <m/>
    <s v="none"/>
    <m/>
    <m/>
    <m/>
    <x v="0"/>
    <m/>
    <x v="0"/>
  </r>
  <r>
    <s v="FRA390083Q2 2020EUR"/>
    <x v="4"/>
    <n v="65627"/>
    <s v="A.L.R. ASSOCIATION DE LA ROCHE"/>
    <n v="390083"/>
    <s v="Q2 2020"/>
    <s v="EUR"/>
    <n v="113.87"/>
    <n v="113.8674"/>
    <n v="2.6000000000010398E-3"/>
    <n v="113.87"/>
    <n v="0"/>
    <x v="0"/>
    <m/>
    <m/>
    <m/>
    <m/>
    <s v="none"/>
    <m/>
    <m/>
    <m/>
    <x v="0"/>
    <m/>
    <x v="0"/>
  </r>
  <r>
    <s v="FRA390083Q3 2020EUR"/>
    <x v="4"/>
    <n v="65627"/>
    <s v="A.L.R. ASSOCIATION DE LA ROCHE"/>
    <n v="390083"/>
    <s v="Q3 2020"/>
    <s v="EUR"/>
    <n v="476.42"/>
    <n v="476.41800000000001"/>
    <n v="2.0000000000095402E-3"/>
    <n v="476.42"/>
    <n v="0"/>
    <x v="0"/>
    <m/>
    <m/>
    <m/>
    <m/>
    <s v="none"/>
    <m/>
    <m/>
    <m/>
    <x v="0"/>
    <m/>
    <x v="0"/>
  </r>
  <r>
    <s v="FRA390083Q4 2020EUR"/>
    <x v="4"/>
    <n v="65627"/>
    <s v="A.L.R. ASSOCIATION DE LA ROCHE"/>
    <n v="390083"/>
    <s v="Q4 2020"/>
    <s v="EUR"/>
    <n v="217.49"/>
    <n v="217.48830000000001"/>
    <n v="1.6999999999995901E-3"/>
    <n v="217.49"/>
    <n v="0"/>
    <x v="0"/>
    <m/>
    <m/>
    <m/>
    <m/>
    <s v="none"/>
    <m/>
    <m/>
    <m/>
    <x v="0"/>
    <m/>
    <x v="0"/>
  </r>
  <r>
    <s v="FRAFR4GP1515Y 2020EUR"/>
    <x v="4"/>
    <n v="65782"/>
    <s v="SOLINEST"/>
    <s v="FR4GP1515"/>
    <s v="Y 2020"/>
    <s v="EUR"/>
    <n v="2518.79"/>
    <n v="2518.79"/>
    <n v="0"/>
    <n v="2518.79"/>
    <n v="0"/>
    <x v="0"/>
    <m/>
    <m/>
    <m/>
    <m/>
    <s v="none"/>
    <m/>
    <m/>
    <m/>
    <x v="0"/>
    <m/>
    <x v="0"/>
  </r>
  <r>
    <s v="FRA390079Q1 2020EUR"/>
    <x v="4"/>
    <n v="65813"/>
    <s v="BLANCHISSERIE LAVOX BLN"/>
    <n v="390079"/>
    <s v="Q1 2020"/>
    <s v="EUR"/>
    <n v="9130.15"/>
    <n v="9130.1507000000001"/>
    <n v="-7.00000000506406E-4"/>
    <n v="9130.15"/>
    <n v="0"/>
    <x v="0"/>
    <m/>
    <m/>
    <m/>
    <m/>
    <s v="none"/>
    <m/>
    <m/>
    <m/>
    <x v="0"/>
    <m/>
    <x v="0"/>
  </r>
  <r>
    <s v="FRA390079Q2 2020EUR"/>
    <x v="4"/>
    <n v="65813"/>
    <s v="BLANCHISSERIE LAVOX BLN"/>
    <n v="390079"/>
    <s v="Q2 2020"/>
    <s v="EUR"/>
    <n v="1940.11"/>
    <n v="1940.1123"/>
    <n v="-2.3000000001047699E-3"/>
    <n v="1940.11"/>
    <n v="0"/>
    <x v="0"/>
    <m/>
    <m/>
    <m/>
    <m/>
    <s v="none"/>
    <m/>
    <m/>
    <m/>
    <x v="0"/>
    <m/>
    <x v="0"/>
  </r>
  <r>
    <s v="FRA390079Q3 2020EUR"/>
    <x v="4"/>
    <n v="65813"/>
    <s v="BLANCHISSERIE LAVOX BLN"/>
    <n v="390079"/>
    <s v="Q3 2020"/>
    <s v="EUR"/>
    <n v="13692.1"/>
    <n v="13692.098599999999"/>
    <n v="1.40000000101281E-3"/>
    <n v="13692.1"/>
    <n v="0"/>
    <x v="0"/>
    <m/>
    <m/>
    <m/>
    <m/>
    <s v="none"/>
    <m/>
    <m/>
    <m/>
    <x v="0"/>
    <m/>
    <x v="0"/>
  </r>
  <r>
    <s v="FRA390079Q4 2020EUR"/>
    <x v="4"/>
    <n v="65813"/>
    <s v="BLANCHISSERIE LAVOX BLN"/>
    <n v="390079"/>
    <s v="Q4 2020"/>
    <s v="EUR"/>
    <n v="6899.79"/>
    <n v="6899.7923000000001"/>
    <n v="-2.3000000001047699E-3"/>
    <n v="6899.79"/>
    <n v="0"/>
    <x v="0"/>
    <m/>
    <m/>
    <m/>
    <m/>
    <s v="none"/>
    <m/>
    <m/>
    <m/>
    <x v="0"/>
    <m/>
    <x v="0"/>
  </r>
  <r>
    <s v="FRA28280062Q1 2020EUR"/>
    <x v="4"/>
    <n v="65826"/>
    <s v="ATO PEINTURE"/>
    <n v="28280062"/>
    <s v="Q1 2020"/>
    <s v="EUR"/>
    <n v="5437.65"/>
    <n v="5437.65"/>
    <n v="0"/>
    <n v="5437.65"/>
    <n v="0"/>
    <x v="0"/>
    <m/>
    <m/>
    <m/>
    <m/>
    <s v="none"/>
    <m/>
    <m/>
    <m/>
    <x v="0"/>
    <m/>
    <x v="0"/>
  </r>
  <r>
    <s v="FRA28280062Q2 2020EUR"/>
    <x v="4"/>
    <n v="65826"/>
    <s v="ATO PEINTURE"/>
    <n v="28280062"/>
    <s v="Q2 2020"/>
    <s v="EUR"/>
    <n v="727.83"/>
    <n v="727.83"/>
    <n v="0"/>
    <n v="727.83"/>
    <n v="0"/>
    <x v="0"/>
    <m/>
    <m/>
    <m/>
    <m/>
    <s v="none"/>
    <m/>
    <m/>
    <m/>
    <x v="0"/>
    <m/>
    <x v="0"/>
  </r>
  <r>
    <s v="FRA28280062Q3 2020EUR"/>
    <x v="4"/>
    <n v="65826"/>
    <s v="ATO PEINTURE"/>
    <n v="28280062"/>
    <s v="Q3 2020"/>
    <s v="EUR"/>
    <n v="1731.78"/>
    <n v="1731.78"/>
    <n v="0"/>
    <n v="1731.78"/>
    <n v="0"/>
    <x v="0"/>
    <m/>
    <m/>
    <m/>
    <m/>
    <s v="none"/>
    <m/>
    <m/>
    <m/>
    <x v="0"/>
    <m/>
    <x v="0"/>
  </r>
  <r>
    <s v="FRA28280062Q4 2020EUR"/>
    <x v="4"/>
    <n v="65826"/>
    <s v="ATO PEINTURE"/>
    <n v="28280062"/>
    <s v="Q4 2020"/>
    <s v="EUR"/>
    <n v="285.99"/>
    <n v="285.99"/>
    <n v="0"/>
    <n v="285.99"/>
    <n v="0"/>
    <x v="0"/>
    <m/>
    <m/>
    <m/>
    <m/>
    <s v="none"/>
    <m/>
    <m/>
    <m/>
    <x v="0"/>
    <m/>
    <x v="0"/>
  </r>
  <r>
    <s v="FRA2196406472 TRAVAUXQ1 2020EUR"/>
    <x v="4"/>
    <n v="66255"/>
    <s v="CONSEIL ETUDES &amp; INSTALLATIONS DE SYSTEMES DE SECURITE SUD-EST (CEISS SUD EST)"/>
    <s v="2196406472 TRAVAUX"/>
    <s v="Q1 2020"/>
    <s v="EUR"/>
    <n v="441"/>
    <n v="441"/>
    <n v="0"/>
    <n v="441"/>
    <n v="0"/>
    <x v="0"/>
    <m/>
    <m/>
    <m/>
    <m/>
    <s v="none"/>
    <m/>
    <m/>
    <m/>
    <x v="0"/>
    <m/>
    <x v="0"/>
  </r>
  <r>
    <s v="FRA2196406472 TRAVAUXQ2 2020EUR"/>
    <x v="4"/>
    <n v="66255"/>
    <s v="CONSEIL ETUDES &amp; INSTALLATIONS DE SYSTEMES DE SECURITE SUD-EST (CEISS SUD EST)"/>
    <s v="2196406472 TRAVAUX"/>
    <s v="Q2 2020"/>
    <s v="EUR"/>
    <n v="140"/>
    <n v="140"/>
    <n v="0"/>
    <n v="140"/>
    <n v="0"/>
    <x v="0"/>
    <m/>
    <m/>
    <m/>
    <m/>
    <s v="none"/>
    <m/>
    <m/>
    <m/>
    <x v="0"/>
    <m/>
    <x v="0"/>
  </r>
  <r>
    <s v="FRA2196406472 TRAVAUXQ3 2020EUR"/>
    <x v="4"/>
    <n v="66255"/>
    <s v="CONSEIL ETUDES &amp; INSTALLATIONS DE SYSTEMES DE SECURITE SUD-EST (CEISS SUD EST)"/>
    <s v="2196406472 TRAVAUX"/>
    <s v="Q3 2020"/>
    <s v="EUR"/>
    <n v="139.24"/>
    <n v="139.24"/>
    <n v="0"/>
    <n v="139.24"/>
    <n v="0"/>
    <x v="0"/>
    <m/>
    <m/>
    <m/>
    <m/>
    <s v="none"/>
    <m/>
    <m/>
    <m/>
    <x v="0"/>
    <m/>
    <x v="0"/>
  </r>
  <r>
    <s v="FRA2196406474 MAINTENANCEQ2 2020EUR"/>
    <x v="4"/>
    <n v="66255"/>
    <s v="CONSEIL ETUDES &amp; INSTALLATIONS DE SYSTEMES DE SECURITE SUD-EST (CEISS SUD EST)"/>
    <s v="2196406474 MAINTENANCE"/>
    <s v="Q2 2020"/>
    <s v="EUR"/>
    <n v="352.32"/>
    <n v="352.32"/>
    <n v="0"/>
    <n v="352.32"/>
    <n v="0"/>
    <x v="0"/>
    <m/>
    <m/>
    <m/>
    <m/>
    <s v="none"/>
    <m/>
    <m/>
    <m/>
    <x v="0"/>
    <m/>
    <x v="0"/>
  </r>
  <r>
    <s v="FRA2196406474 MAINTENANCEQ3 2020EUR"/>
    <x v="4"/>
    <n v="66255"/>
    <s v="CONSEIL ETUDES &amp; INSTALLATIONS DE SYSTEMES DE SECURITE SUD-EST (CEISS SUD EST)"/>
    <s v="2196406474 MAINTENANCE"/>
    <s v="Q3 2020"/>
    <s v="EUR"/>
    <n v="512.28"/>
    <n v="512.28"/>
    <n v="0"/>
    <n v="512.28"/>
    <n v="0"/>
    <x v="0"/>
    <m/>
    <m/>
    <m/>
    <m/>
    <s v="none"/>
    <m/>
    <m/>
    <m/>
    <x v="0"/>
    <m/>
    <x v="0"/>
  </r>
  <r>
    <s v="FRA2196406474 MAINTENANCEQ4 2020EUR"/>
    <x v="4"/>
    <n v="66255"/>
    <s v="CONSEIL ETUDES &amp; INSTALLATIONS DE SYSTEMES DE SECURITE SUD-EST (CEISS SUD EST)"/>
    <s v="2196406474 MAINTENANCE"/>
    <s v="Q4 2020"/>
    <s v="EUR"/>
    <n v="350.04"/>
    <n v="350.04"/>
    <n v="0"/>
    <n v="350.04"/>
    <n v="0"/>
    <x v="0"/>
    <m/>
    <m/>
    <m/>
    <m/>
    <s v="none"/>
    <m/>
    <m/>
    <m/>
    <x v="0"/>
    <m/>
    <x v="0"/>
  </r>
  <r>
    <s v="FRA28306067Q1 2020EUR"/>
    <x v="4"/>
    <n v="66501"/>
    <s v="BLANCHISSERIE MIDI PYRENNEES"/>
    <n v="28306067"/>
    <s v="Q1 2020"/>
    <s v="EUR"/>
    <n v="3920.66"/>
    <n v="3920.6646000000001"/>
    <n v="-4.6000000002095398E-3"/>
    <n v="3920.66"/>
    <n v="0"/>
    <x v="0"/>
    <m/>
    <m/>
    <m/>
    <m/>
    <s v="none"/>
    <m/>
    <m/>
    <m/>
    <x v="0"/>
    <m/>
    <x v="0"/>
  </r>
  <r>
    <s v="FRA28306067Q2 2020EUR"/>
    <x v="4"/>
    <n v="66501"/>
    <s v="BLANCHISSERIE MIDI PYRENNEES"/>
    <n v="28306067"/>
    <s v="Q2 2020"/>
    <s v="EUR"/>
    <n v="1530.47"/>
    <n v="1530.4743000000001"/>
    <n v="-4.3000000000574801E-3"/>
    <n v="1530.47"/>
    <n v="0"/>
    <x v="0"/>
    <m/>
    <m/>
    <m/>
    <m/>
    <s v="none"/>
    <m/>
    <m/>
    <m/>
    <x v="0"/>
    <m/>
    <x v="0"/>
  </r>
  <r>
    <s v="FRA28306067Q3 2020EUR"/>
    <x v="4"/>
    <n v="66501"/>
    <s v="BLANCHISSERIE MIDI PYRENNEES"/>
    <n v="28306067"/>
    <s v="Q3 2020"/>
    <s v="EUR"/>
    <n v="8043.95"/>
    <n v="8043.9476999999997"/>
    <n v="2.3000000001047699E-3"/>
    <n v="8043.95"/>
    <n v="0"/>
    <x v="0"/>
    <m/>
    <m/>
    <m/>
    <m/>
    <s v="none"/>
    <m/>
    <m/>
    <m/>
    <x v="0"/>
    <m/>
    <x v="0"/>
  </r>
  <r>
    <s v="FRA28306067Q4 2020EUR"/>
    <x v="4"/>
    <n v="66501"/>
    <s v="BLANCHISSERIE MIDI PYRENNEES"/>
    <n v="28306067"/>
    <s v="Q4 2020"/>
    <s v="EUR"/>
    <n v="2603.5700000000002"/>
    <n v="2603.5691000000002"/>
    <n v="9.0000000000145497E-4"/>
    <n v="2603.5700000000002"/>
    <n v="0"/>
    <x v="0"/>
    <m/>
    <m/>
    <m/>
    <m/>
    <s v="none"/>
    <m/>
    <m/>
    <m/>
    <x v="0"/>
    <m/>
    <x v="0"/>
  </r>
  <r>
    <s v="FRAFR4GP1113Y 2020EUR"/>
    <x v="4"/>
    <n v="66914"/>
    <s v="LE PALAIS DES SAVEURS"/>
    <s v="FR4GP1113"/>
    <s v="Y 2020"/>
    <s v="EUR"/>
    <n v="47373.82"/>
    <n v="47373.816899999998"/>
    <n v="3.1000000017229398E-3"/>
    <n v="47373.82"/>
    <n v="0"/>
    <x v="0"/>
    <m/>
    <m/>
    <m/>
    <m/>
    <s v="none"/>
    <m/>
    <m/>
    <m/>
    <x v="0"/>
    <m/>
    <x v="0"/>
  </r>
  <r>
    <s v="FRA2140673707Q1 2020EUR"/>
    <x v="4"/>
    <n v="67414"/>
    <s v="SAINT GOBAIN GLASS SOLUTION GRAND OUEST"/>
    <n v="2140673707"/>
    <s v="Q1 2020"/>
    <s v="EUR"/>
    <n v="1099.17"/>
    <n v="1099.17"/>
    <n v="0"/>
    <n v="1099.17"/>
    <n v="0"/>
    <x v="0"/>
    <m/>
    <m/>
    <m/>
    <m/>
    <s v="none"/>
    <m/>
    <m/>
    <m/>
    <x v="0"/>
    <m/>
    <x v="0"/>
  </r>
  <r>
    <s v="FRA2140673707Q2 2020EUR"/>
    <x v="4"/>
    <n v="67414"/>
    <s v="SAINT GOBAIN GLASS SOLUTION GRAND OUEST"/>
    <n v="2140673707"/>
    <s v="Q2 2020"/>
    <s v="EUR"/>
    <n v="8875.0400000000009"/>
    <n v="8875.0424999999996"/>
    <n v="-2.4999999986903198E-3"/>
    <n v="8875.0400000000009"/>
    <n v="0"/>
    <x v="0"/>
    <m/>
    <m/>
    <m/>
    <m/>
    <s v="none"/>
    <m/>
    <m/>
    <m/>
    <x v="0"/>
    <m/>
    <x v="0"/>
  </r>
  <r>
    <s v="FRA2140673707Q3 2020EUR"/>
    <x v="4"/>
    <n v="67414"/>
    <s v="SAINT GOBAIN GLASS SOLUTION GRAND OUEST"/>
    <n v="2140673707"/>
    <s v="Q3 2020"/>
    <s v="EUR"/>
    <n v="4840.54"/>
    <n v="4840.5375000000004"/>
    <n v="2.4999999995998202E-3"/>
    <n v="4840.54"/>
    <n v="0"/>
    <x v="0"/>
    <m/>
    <m/>
    <m/>
    <m/>
    <s v="none"/>
    <m/>
    <m/>
    <m/>
    <x v="0"/>
    <m/>
    <x v="0"/>
  </r>
  <r>
    <s v="FRA2140673707Q4 2020EUR"/>
    <x v="4"/>
    <n v="67414"/>
    <s v="SAINT GOBAIN GLASS SOLUTION GRAND OUEST"/>
    <n v="2140673707"/>
    <s v="Q4 2020"/>
    <s v="EUR"/>
    <n v="8551.15"/>
    <n v="8551.152"/>
    <n v="-2.0000000004074502E-3"/>
    <n v="8551.15"/>
    <n v="0"/>
    <x v="0"/>
    <m/>
    <m/>
    <m/>
    <m/>
    <s v="none"/>
    <m/>
    <m/>
    <m/>
    <x v="0"/>
    <m/>
    <x v="0"/>
  </r>
  <r>
    <s v="FRA2150594300Q1 2020EUR"/>
    <x v="4"/>
    <n v="67646"/>
    <s v="INEO DIGITAL (COFELY INEO)"/>
    <n v="2150594300"/>
    <s v="Q1 2020"/>
    <s v="EUR"/>
    <n v="581.41"/>
    <n v="581.41470000000004"/>
    <n v="-4.70000000007075E-3"/>
    <n v="581.41"/>
    <n v="0"/>
    <x v="0"/>
    <m/>
    <m/>
    <m/>
    <m/>
    <s v="none"/>
    <m/>
    <m/>
    <m/>
    <x v="0"/>
    <m/>
    <x v="0"/>
  </r>
  <r>
    <s v="FRA2150594300Q2 2020EUR"/>
    <x v="4"/>
    <n v="67646"/>
    <s v="INEO DIGITAL (COFELY INEO)"/>
    <n v="2150594300"/>
    <s v="Q2 2020"/>
    <s v="EUR"/>
    <n v="99.77"/>
    <n v="99.769800000000004"/>
    <n v="1.99999999992428E-4"/>
    <n v="99.77"/>
    <n v="0"/>
    <x v="0"/>
    <m/>
    <m/>
    <m/>
    <m/>
    <s v="none"/>
    <m/>
    <m/>
    <m/>
    <x v="0"/>
    <m/>
    <x v="0"/>
  </r>
  <r>
    <s v="FRA2150594300Q3 2020EUR"/>
    <x v="4"/>
    <n v="67646"/>
    <s v="INEO DIGITAL (COFELY INEO)"/>
    <n v="2150594300"/>
    <s v="Q3 2020"/>
    <s v="EUR"/>
    <n v="53.2"/>
    <n v="53.200499999999998"/>
    <n v="-4.99999999995282E-4"/>
    <n v="53.2"/>
    <n v="0"/>
    <x v="0"/>
    <m/>
    <m/>
    <m/>
    <m/>
    <s v="none"/>
    <m/>
    <m/>
    <m/>
    <x v="0"/>
    <m/>
    <x v="0"/>
  </r>
  <r>
    <s v="FRA2150594300Q4 2020EUR"/>
    <x v="4"/>
    <n v="67646"/>
    <s v="INEO DIGITAL (COFELY INEO)"/>
    <n v="2150594300"/>
    <s v="Q4 2020"/>
    <s v="EUR"/>
    <n v="1243.33"/>
    <n v="1243.3347000000001"/>
    <n v="-4.7000000001844403E-3"/>
    <n v="1243.33"/>
    <n v="0"/>
    <x v="0"/>
    <m/>
    <m/>
    <m/>
    <m/>
    <s v="none"/>
    <m/>
    <m/>
    <m/>
    <x v="0"/>
    <m/>
    <x v="0"/>
  </r>
  <r>
    <s v="FRAFR4GP1269Y 2020EUR"/>
    <x v="4"/>
    <n v="68861"/>
    <s v="ITAL PASSION"/>
    <s v="FR4GP1269"/>
    <s v="Y 2020"/>
    <s v="EUR"/>
    <n v="6613.22"/>
    <n v="6613.2191999999995"/>
    <n v="8.0000000070867795E-4"/>
    <n v="6613.22"/>
    <n v="0"/>
    <x v="0"/>
    <m/>
    <m/>
    <m/>
    <m/>
    <s v="none"/>
    <m/>
    <m/>
    <m/>
    <x v="0"/>
    <m/>
    <x v="0"/>
  </r>
  <r>
    <s v="FRA110028185Q1 2020EUR"/>
    <x v="4"/>
    <n v="69231"/>
    <s v="SOGEPARK"/>
    <n v="110028185"/>
    <s v="Q1 2020"/>
    <s v="EUR"/>
    <n v="52249.36"/>
    <n v="52249.351499999997"/>
    <n v="8.5000000035506604E-3"/>
    <n v="52249.36"/>
    <n v="0"/>
    <x v="0"/>
    <m/>
    <m/>
    <m/>
    <m/>
    <s v="none"/>
    <m/>
    <m/>
    <m/>
    <x v="0"/>
    <m/>
    <x v="0"/>
  </r>
  <r>
    <s v="FRA110028185Q2 2020EUR"/>
    <x v="4"/>
    <n v="69231"/>
    <s v="SOGEPARK"/>
    <n v="110028185"/>
    <s v="Q2 2020"/>
    <s v="EUR"/>
    <n v="5062.1400000000003"/>
    <n v="5062.1423000000004"/>
    <n v="-2.3000000001047699E-3"/>
    <n v="5062.1400000000003"/>
    <n v="0"/>
    <x v="0"/>
    <m/>
    <m/>
    <m/>
    <m/>
    <s v="none"/>
    <m/>
    <m/>
    <m/>
    <x v="0"/>
    <m/>
    <x v="0"/>
  </r>
  <r>
    <s v="FRA110028185Q3 2020EUR"/>
    <x v="4"/>
    <n v="69231"/>
    <s v="SOGEPARK"/>
    <n v="110028185"/>
    <s v="Q3 2020"/>
    <s v="EUR"/>
    <n v="27821.01"/>
    <n v="27821.011999999999"/>
    <n v="-2.0000000004074502E-3"/>
    <n v="27821.01"/>
    <n v="0"/>
    <x v="0"/>
    <m/>
    <m/>
    <m/>
    <m/>
    <s v="none"/>
    <m/>
    <m/>
    <m/>
    <x v="0"/>
    <m/>
    <x v="0"/>
  </r>
  <r>
    <s v="FRA110028185Q4 2020EUR"/>
    <x v="4"/>
    <n v="69231"/>
    <s v="SOGEPARK"/>
    <n v="110028185"/>
    <s v="Q4 2020"/>
    <s v="EUR"/>
    <n v="18448.5"/>
    <n v="18448.505000000001"/>
    <n v="-5.0000000010186297E-3"/>
    <n v="18448.5"/>
    <n v="0"/>
    <x v="0"/>
    <m/>
    <m/>
    <m/>
    <m/>
    <s v="none"/>
    <m/>
    <m/>
    <m/>
    <x v="0"/>
    <m/>
    <x v="0"/>
  </r>
  <r>
    <s v="FRA1140303032Q1 2020EUR"/>
    <x v="4"/>
    <n v="69875"/>
    <s v="ARPEI - ESAT PIERRE BOREL"/>
    <n v="1140303032"/>
    <s v="Q1 2020"/>
    <s v="EUR"/>
    <n v="62.18"/>
    <n v="62.176000000000002"/>
    <n v="3.9999999999977796E-3"/>
    <n v="62.18"/>
    <n v="0"/>
    <x v="0"/>
    <m/>
    <m/>
    <m/>
    <m/>
    <s v="none"/>
    <m/>
    <m/>
    <m/>
    <x v="0"/>
    <m/>
    <x v="0"/>
  </r>
  <r>
    <s v="FRA1140303032Q2 2020EUR"/>
    <x v="4"/>
    <n v="69875"/>
    <s v="ARPEI - ESAT PIERRE BOREL"/>
    <n v="1140303032"/>
    <s v="Q2 2020"/>
    <s v="EUR"/>
    <n v="29.25"/>
    <n v="29.25"/>
    <n v="0"/>
    <n v="29.25"/>
    <n v="0"/>
    <x v="0"/>
    <m/>
    <m/>
    <m/>
    <m/>
    <s v="none"/>
    <m/>
    <m/>
    <m/>
    <x v="0"/>
    <m/>
    <x v="0"/>
  </r>
  <r>
    <s v="FRA1140303032Q3 2020EUR"/>
    <x v="4"/>
    <n v="69875"/>
    <s v="ARPEI - ESAT PIERRE BOREL"/>
    <n v="1140303032"/>
    <s v="Q3 2020"/>
    <s v="EUR"/>
    <n v="117"/>
    <n v="117"/>
    <n v="0"/>
    <n v="117"/>
    <n v="0"/>
    <x v="0"/>
    <m/>
    <m/>
    <m/>
    <m/>
    <s v="none"/>
    <m/>
    <m/>
    <m/>
    <x v="0"/>
    <m/>
    <x v="0"/>
  </r>
  <r>
    <s v="FRA1140303032Q4 2020EUR"/>
    <x v="4"/>
    <n v="69875"/>
    <s v="ARPEI - ESAT PIERRE BOREL"/>
    <n v="1140303032"/>
    <s v="Q4 2020"/>
    <s v="EUR"/>
    <n v="39"/>
    <n v="39"/>
    <n v="0"/>
    <n v="39"/>
    <n v="0"/>
    <x v="0"/>
    <m/>
    <m/>
    <m/>
    <m/>
    <s v="none"/>
    <m/>
    <m/>
    <m/>
    <x v="0"/>
    <m/>
    <x v="0"/>
  </r>
  <r>
    <s v="FRAFR4GP2763Y 2020EUR"/>
    <x v="4"/>
    <n v="70524"/>
    <s v="HOPSCOTCH SYSTEME EUROPE LTD"/>
    <s v="FR4GP2763"/>
    <s v="Y 2020"/>
    <s v="EUR"/>
    <n v="555"/>
    <n v="555"/>
    <n v="0"/>
    <n v="555"/>
    <n v="0"/>
    <x v="0"/>
    <m/>
    <m/>
    <m/>
    <m/>
    <s v="none"/>
    <m/>
    <m/>
    <m/>
    <x v="0"/>
    <m/>
    <x v="0"/>
  </r>
  <r>
    <s v="FRA212771695Q1 2020EUR"/>
    <x v="4"/>
    <n v="70546"/>
    <s v="ROUSSEAU"/>
    <n v="212771695"/>
    <s v="Q1 2020"/>
    <s v="EUR"/>
    <n v="1559.34"/>
    <n v="1559.3424"/>
    <n v="-2.40000000007967E-3"/>
    <n v="1559.34"/>
    <n v="0"/>
    <x v="0"/>
    <m/>
    <m/>
    <m/>
    <m/>
    <s v="none"/>
    <m/>
    <m/>
    <m/>
    <x v="0"/>
    <m/>
    <x v="0"/>
  </r>
  <r>
    <s v="FRA212771695Q2 2020EUR"/>
    <x v="4"/>
    <n v="70546"/>
    <s v="ROUSSEAU"/>
    <n v="212771695"/>
    <s v="Q2 2020"/>
    <s v="EUR"/>
    <n v="791.45"/>
    <n v="791.44500000000005"/>
    <n v="4.9999999999954499E-3"/>
    <n v="791.45"/>
    <n v="0"/>
    <x v="0"/>
    <m/>
    <m/>
    <m/>
    <m/>
    <s v="none"/>
    <m/>
    <m/>
    <m/>
    <x v="0"/>
    <m/>
    <x v="0"/>
  </r>
  <r>
    <s v="FRA212771695Q3 2020EUR"/>
    <x v="4"/>
    <n v="70546"/>
    <s v="ROUSSEAU"/>
    <n v="212771695"/>
    <s v="Q3 2020"/>
    <s v="EUR"/>
    <n v="1075.56"/>
    <n v="1075.5563999999999"/>
    <n v="3.6000000000058199E-3"/>
    <n v="1075.56"/>
    <n v="0"/>
    <x v="0"/>
    <m/>
    <m/>
    <m/>
    <m/>
    <s v="none"/>
    <m/>
    <m/>
    <m/>
    <x v="0"/>
    <m/>
    <x v="0"/>
  </r>
  <r>
    <s v="FRA212771695Q4 2020EUR"/>
    <x v="4"/>
    <n v="70546"/>
    <s v="ROUSSEAU"/>
    <n v="212771695"/>
    <s v="Q4 2020"/>
    <s v="EUR"/>
    <n v="3487.28"/>
    <n v="3487.2779999999998"/>
    <n v="2.0000000004074502E-3"/>
    <n v="3487.28"/>
    <n v="0"/>
    <x v="0"/>
    <m/>
    <m/>
    <m/>
    <m/>
    <s v="none"/>
    <m/>
    <m/>
    <m/>
    <x v="0"/>
    <m/>
    <x v="0"/>
  </r>
  <r>
    <s v="FRAFR4GP2439Y 2020EUR"/>
    <x v="4"/>
    <n v="71090"/>
    <s v="MYCONNECTING"/>
    <s v="FR4GP2439"/>
    <s v="Y 2020"/>
    <s v="EUR"/>
    <n v="1089.46"/>
    <n v="1089.462"/>
    <n v="-1.9999999999527002E-3"/>
    <n v="1089.46"/>
    <n v="0"/>
    <x v="0"/>
    <m/>
    <m/>
    <m/>
    <m/>
    <s v="none"/>
    <m/>
    <m/>
    <m/>
    <x v="0"/>
    <m/>
    <x v="0"/>
  </r>
  <r>
    <s v="FRA2185405776Q1 2020EUR"/>
    <x v="4"/>
    <n v="71767"/>
    <s v="GIPEO"/>
    <n v="2185405776"/>
    <s v="Q1 2020"/>
    <s v="EUR"/>
    <n v="348.64"/>
    <n v="348.63630000000001"/>
    <n v="3.69999999998071E-3"/>
    <n v="348.64"/>
    <n v="0"/>
    <x v="0"/>
    <m/>
    <m/>
    <m/>
    <m/>
    <s v="none"/>
    <m/>
    <m/>
    <m/>
    <x v="0"/>
    <m/>
    <x v="0"/>
  </r>
  <r>
    <s v="FRA2185405776Q3 2020EUR"/>
    <x v="4"/>
    <n v="71767"/>
    <s v="GIPEO"/>
    <n v="2185405776"/>
    <s v="Q3 2020"/>
    <s v="EUR"/>
    <n v="359.15"/>
    <n v="359.15249999999997"/>
    <n v="-2.4999999999977202E-3"/>
    <n v="359.15"/>
    <n v="0"/>
    <x v="0"/>
    <m/>
    <m/>
    <m/>
    <m/>
    <s v="none"/>
    <m/>
    <m/>
    <m/>
    <x v="0"/>
    <m/>
    <x v="0"/>
  </r>
  <r>
    <s v="FRA28314046Q1 2020EUR"/>
    <x v="4"/>
    <n v="72200"/>
    <s v="GROUPE MATFER BOURGEAT"/>
    <n v="28314046"/>
    <s v="Q1 2020"/>
    <s v="EUR"/>
    <n v="10214.459999999999"/>
    <n v="10214.4602"/>
    <n v="-2.00000000404543E-4"/>
    <n v="10214.459999999999"/>
    <n v="0"/>
    <x v="0"/>
    <m/>
    <m/>
    <m/>
    <m/>
    <s v="none"/>
    <m/>
    <m/>
    <m/>
    <x v="0"/>
    <m/>
    <x v="0"/>
  </r>
  <r>
    <s v="FRA28314046Q2 2020EUR"/>
    <x v="4"/>
    <n v="72200"/>
    <s v="GROUPE MATFER BOURGEAT"/>
    <n v="28314046"/>
    <s v="Q2 2020"/>
    <s v="EUR"/>
    <n v="5172.8900000000003"/>
    <n v="5172.8873000000003"/>
    <n v="2.7000000000043599E-3"/>
    <n v="5172.8900000000003"/>
    <n v="0"/>
    <x v="0"/>
    <m/>
    <m/>
    <m/>
    <m/>
    <s v="none"/>
    <m/>
    <m/>
    <m/>
    <x v="0"/>
    <m/>
    <x v="0"/>
  </r>
  <r>
    <s v="FRA28314046Q3 2020EUR"/>
    <x v="4"/>
    <n v="72200"/>
    <s v="GROUPE MATFER BOURGEAT"/>
    <n v="28314046"/>
    <s v="Q3 2020"/>
    <s v="EUR"/>
    <n v="8812.16"/>
    <n v="8812.1543999999994"/>
    <n v="5.6000000004132701E-3"/>
    <n v="8812.16"/>
    <n v="0"/>
    <x v="0"/>
    <m/>
    <m/>
    <m/>
    <m/>
    <s v="none"/>
    <m/>
    <m/>
    <m/>
    <x v="0"/>
    <m/>
    <x v="0"/>
  </r>
  <r>
    <s v="FRA28314046Q4 2020EUR"/>
    <x v="4"/>
    <n v="72200"/>
    <s v="GROUPE MATFER BOURGEAT"/>
    <n v="28314046"/>
    <s v="Q4 2020"/>
    <s v="EUR"/>
    <n v="3688.41"/>
    <n v="3688.4092000000001"/>
    <n v="7.9999999979918303E-4"/>
    <n v="3688.41"/>
    <n v="0"/>
    <x v="0"/>
    <m/>
    <m/>
    <m/>
    <m/>
    <s v="none"/>
    <m/>
    <m/>
    <m/>
    <x v="0"/>
    <m/>
    <x v="0"/>
  </r>
  <r>
    <s v="FRAFR4NR2735Q1 2020EUR"/>
    <x v="4"/>
    <n v="75859"/>
    <s v="RAMERY BATIMENT"/>
    <s v="FR4NR2735"/>
    <s v="Q1 2020"/>
    <s v="EUR"/>
    <n v="-3940.09"/>
    <n v="-3940.0938999999998"/>
    <n v="3.8999999987936402E-3"/>
    <n v="-3940.09"/>
    <n v="0"/>
    <x v="0"/>
    <m/>
    <m/>
    <m/>
    <m/>
    <s v="none"/>
    <m/>
    <m/>
    <m/>
    <x v="0"/>
    <m/>
    <x v="0"/>
  </r>
  <r>
    <s v="FRAFR4NR2735Q2 2020EUR"/>
    <x v="4"/>
    <n v="75859"/>
    <s v="RAMERY BATIMENT"/>
    <s v="FR4NR2735"/>
    <s v="Q2 2020"/>
    <s v="EUR"/>
    <n v="5394.05"/>
    <n v="5394.0603000000001"/>
    <n v="-1.02999999999155E-2"/>
    <n v="5394.05"/>
    <n v="0"/>
    <x v="0"/>
    <m/>
    <m/>
    <m/>
    <m/>
    <s v="none"/>
    <m/>
    <m/>
    <m/>
    <x v="0"/>
    <m/>
    <x v="0"/>
  </r>
  <r>
    <s v="FRAFR4NR2735Q3 2020EUR"/>
    <x v="4"/>
    <n v="75859"/>
    <s v="RAMERY BATIMENT"/>
    <s v="FR4NR2735"/>
    <s v="Q3 2020"/>
    <s v="EUR"/>
    <n v="3031.78"/>
    <n v="3031.7770999999998"/>
    <n v="2.9000000004089001E-3"/>
    <n v="3031.78"/>
    <n v="0"/>
    <x v="0"/>
    <m/>
    <m/>
    <m/>
    <m/>
    <s v="none"/>
    <m/>
    <m/>
    <m/>
    <x v="0"/>
    <m/>
    <x v="0"/>
  </r>
  <r>
    <s v="FRA2183305575Q1 2020EUR"/>
    <x v="4"/>
    <n v="76151"/>
    <s v="HALTYS"/>
    <n v="2183305575"/>
    <s v="Q1 2020"/>
    <s v="EUR"/>
    <n v="1204.79"/>
    <n v="1204.7888"/>
    <n v="1.1999999999261399E-3"/>
    <n v="1204.79"/>
    <n v="0"/>
    <x v="0"/>
    <m/>
    <m/>
    <m/>
    <m/>
    <s v="none"/>
    <m/>
    <m/>
    <m/>
    <x v="0"/>
    <m/>
    <x v="0"/>
  </r>
  <r>
    <s v="FRA2183305575Q2 2020EUR"/>
    <x v="4"/>
    <n v="76151"/>
    <s v="HALTYS"/>
    <n v="2183305575"/>
    <s v="Q2 2020"/>
    <s v="EUR"/>
    <n v="420.8"/>
    <n v="420.79599999999999"/>
    <n v="4.0000000000190898E-3"/>
    <n v="420.8"/>
    <n v="0"/>
    <x v="0"/>
    <m/>
    <m/>
    <m/>
    <m/>
    <s v="none"/>
    <m/>
    <m/>
    <m/>
    <x v="0"/>
    <m/>
    <x v="0"/>
  </r>
  <r>
    <s v="FRA2183305575Q3 2020EUR"/>
    <x v="4"/>
    <n v="76151"/>
    <s v="HALTYS"/>
    <n v="2183305575"/>
    <s v="Q3 2020"/>
    <s v="EUR"/>
    <n v="2707.76"/>
    <n v="2707.76"/>
    <n v="0"/>
    <n v="2707.76"/>
    <n v="0"/>
    <x v="0"/>
    <m/>
    <m/>
    <m/>
    <m/>
    <s v="none"/>
    <m/>
    <m/>
    <m/>
    <x v="0"/>
    <m/>
    <x v="0"/>
  </r>
  <r>
    <s v="FRA2183305575Q4 2020EUR"/>
    <x v="4"/>
    <n v="76151"/>
    <s v="HALTYS"/>
    <n v="2183305575"/>
    <s v="Q4 2020"/>
    <s v="EUR"/>
    <n v="1842.56"/>
    <n v="1842.56"/>
    <n v="0"/>
    <n v="1842.56"/>
    <n v="0"/>
    <x v="0"/>
    <m/>
    <m/>
    <m/>
    <m/>
    <s v="none"/>
    <m/>
    <m/>
    <m/>
    <x v="0"/>
    <m/>
    <x v="0"/>
  </r>
  <r>
    <s v="FRAFR4GP2353Y 2020EUR"/>
    <x v="4"/>
    <n v="76606"/>
    <s v="CARLIMPEX SA"/>
    <s v="FR4GP2353"/>
    <s v="Y 2020"/>
    <s v="EUR"/>
    <n v="38555.589999999997"/>
    <n v="38555.598100000003"/>
    <n v="-8.1000000063795596E-3"/>
    <n v="38555.589999999997"/>
    <n v="0"/>
    <x v="0"/>
    <m/>
    <m/>
    <m/>
    <m/>
    <s v="none"/>
    <m/>
    <m/>
    <m/>
    <x v="0"/>
    <m/>
    <x v="0"/>
  </r>
  <r>
    <s v="FRA2150514342Q1 2020EUR"/>
    <x v="4"/>
    <n v="76686"/>
    <s v="ACTEM'OTEL"/>
    <n v="2150514342"/>
    <s v="Q1 2020"/>
    <s v="EUR"/>
    <n v="2558.0700000000002"/>
    <n v="2558.0650000000001"/>
    <n v="5.0000000001091298E-3"/>
    <n v="2558.0700000000002"/>
    <n v="0"/>
    <x v="0"/>
    <m/>
    <m/>
    <m/>
    <m/>
    <s v="none"/>
    <m/>
    <m/>
    <m/>
    <x v="0"/>
    <m/>
    <x v="0"/>
  </r>
  <r>
    <s v="FRA2150514342Q2 2020EUR"/>
    <x v="4"/>
    <n v="76686"/>
    <s v="ACTEM'OTEL"/>
    <n v="2150514342"/>
    <s v="Q2 2020"/>
    <s v="EUR"/>
    <n v="1653.48"/>
    <n v="1653.48"/>
    <n v="0"/>
    <n v="1653.48"/>
    <n v="0"/>
    <x v="0"/>
    <m/>
    <m/>
    <m/>
    <m/>
    <s v="none"/>
    <m/>
    <m/>
    <m/>
    <x v="0"/>
    <m/>
    <x v="0"/>
  </r>
  <r>
    <s v="FRA2150514342Q3 2020EUR"/>
    <x v="4"/>
    <n v="76686"/>
    <s v="ACTEM'OTEL"/>
    <n v="2150514342"/>
    <s v="Q3 2020"/>
    <s v="EUR"/>
    <n v="1774.88"/>
    <n v="1774.875"/>
    <n v="5.0000000001091298E-3"/>
    <n v="1774.88"/>
    <n v="0"/>
    <x v="0"/>
    <m/>
    <m/>
    <m/>
    <m/>
    <s v="none"/>
    <m/>
    <m/>
    <m/>
    <x v="0"/>
    <m/>
    <x v="0"/>
  </r>
  <r>
    <s v="FRA2150514342Q4 2020EUR"/>
    <x v="4"/>
    <n v="76686"/>
    <s v="ACTEM'OTEL"/>
    <n v="2150514342"/>
    <s v="Q4 2020"/>
    <s v="EUR"/>
    <n v="2506.04"/>
    <n v="2506.0410000000002"/>
    <n v="-1.0000000002037201E-3"/>
    <n v="2506.04"/>
    <n v="0"/>
    <x v="0"/>
    <m/>
    <m/>
    <m/>
    <m/>
    <s v="none"/>
    <m/>
    <m/>
    <m/>
    <x v="0"/>
    <m/>
    <x v="0"/>
  </r>
  <r>
    <s v="FRA2150514343Q1 2020EUR"/>
    <x v="4"/>
    <n v="76686"/>
    <s v="ACTEM'OTEL"/>
    <n v="2150514343"/>
    <s v="Q1 2020"/>
    <s v="EUR"/>
    <n v="2154.31"/>
    <n v="2154.308"/>
    <n v="1.9999999999527002E-3"/>
    <n v="2154.31"/>
    <n v="0"/>
    <x v="0"/>
    <m/>
    <m/>
    <m/>
    <m/>
    <s v="none"/>
    <m/>
    <m/>
    <m/>
    <x v="0"/>
    <m/>
    <x v="0"/>
  </r>
  <r>
    <s v="FRA2150514343Q2 2020EUR"/>
    <x v="4"/>
    <n v="76686"/>
    <s v="ACTEM'OTEL"/>
    <n v="2150514343"/>
    <s v="Q2 2020"/>
    <s v="EUR"/>
    <n v="2886.35"/>
    <n v="2886.35"/>
    <n v="0"/>
    <n v="2886.35"/>
    <n v="0"/>
    <x v="0"/>
    <m/>
    <m/>
    <m/>
    <m/>
    <s v="none"/>
    <m/>
    <m/>
    <m/>
    <x v="0"/>
    <m/>
    <x v="0"/>
  </r>
  <r>
    <s v="FRA2150514343Q3 2020EUR"/>
    <x v="4"/>
    <n v="76686"/>
    <s v="ACTEM'OTEL"/>
    <n v="2150514343"/>
    <s v="Q3 2020"/>
    <s v="EUR"/>
    <n v="2408.23"/>
    <n v="2408.2323999999999"/>
    <n v="-2.3999999998522898E-3"/>
    <n v="2408.23"/>
    <n v="0"/>
    <x v="0"/>
    <m/>
    <m/>
    <m/>
    <m/>
    <s v="none"/>
    <m/>
    <m/>
    <m/>
    <x v="0"/>
    <m/>
    <x v="0"/>
  </r>
  <r>
    <s v="FRA2150514343Q4 2020EUR"/>
    <x v="4"/>
    <n v="76686"/>
    <s v="ACTEM'OTEL"/>
    <n v="2150514343"/>
    <s v="Q4 2020"/>
    <s v="EUR"/>
    <n v="2318.36"/>
    <n v="2318.355"/>
    <n v="5.0000000001091298E-3"/>
    <n v="2318.36"/>
    <n v="0"/>
    <x v="0"/>
    <m/>
    <m/>
    <m/>
    <m/>
    <s v="none"/>
    <m/>
    <m/>
    <m/>
    <x v="0"/>
    <m/>
    <x v="0"/>
  </r>
  <r>
    <s v="FRAFR4GP1419Y 2020EUR"/>
    <x v="4"/>
    <n v="76842"/>
    <s v="SOBREVAL"/>
    <s v="FR4GP1419"/>
    <s v="Y 2020"/>
    <s v="EUR"/>
    <n v="1164.6400000000001"/>
    <n v="1164.6396"/>
    <n v="4.0000000012696503E-4"/>
    <n v="1164.6400000000001"/>
    <n v="0"/>
    <x v="0"/>
    <m/>
    <m/>
    <m/>
    <m/>
    <s v="none"/>
    <m/>
    <m/>
    <m/>
    <x v="0"/>
    <m/>
    <x v="0"/>
  </r>
  <r>
    <s v="FRAFR4GP2638Y 2020EUR"/>
    <x v="4"/>
    <n v="77167"/>
    <s v="ARC FRANCE"/>
    <s v="FR4GP2638"/>
    <s v="Y 2020"/>
    <s v="EUR"/>
    <n v="2587.86"/>
    <n v="2587.8645000000001"/>
    <n v="-4.5000000000072699E-3"/>
    <n v="2587.86"/>
    <n v="0"/>
    <x v="0"/>
    <m/>
    <m/>
    <m/>
    <m/>
    <s v="none"/>
    <m/>
    <m/>
    <m/>
    <x v="0"/>
    <m/>
    <x v="0"/>
  </r>
  <r>
    <s v="FRA2510008Q1 2020EUR"/>
    <x v="4"/>
    <n v="77629"/>
    <s v="CAMFIL"/>
    <n v="2510008"/>
    <s v="Q1 2020"/>
    <s v="EUR"/>
    <n v="2218.33"/>
    <n v="2218.3380000000002"/>
    <n v="-8.0000000002655707E-3"/>
    <n v="2218.33"/>
    <n v="0"/>
    <x v="0"/>
    <m/>
    <m/>
    <m/>
    <m/>
    <s v="none"/>
    <m/>
    <m/>
    <m/>
    <x v="0"/>
    <m/>
    <x v="0"/>
  </r>
  <r>
    <s v="FRA2510008Q2 2020EUR"/>
    <x v="4"/>
    <n v="77629"/>
    <s v="CAMFIL"/>
    <n v="2510008"/>
    <s v="Q2 2020"/>
    <s v="EUR"/>
    <n v="1789.98"/>
    <n v="1789.9926"/>
    <n v="-1.26000000000203E-2"/>
    <n v="1789.98"/>
    <n v="0"/>
    <x v="0"/>
    <m/>
    <m/>
    <m/>
    <m/>
    <s v="none"/>
    <m/>
    <m/>
    <m/>
    <x v="0"/>
    <m/>
    <x v="0"/>
  </r>
  <r>
    <s v="FRA2510008Q3 2020EUR"/>
    <x v="4"/>
    <n v="77629"/>
    <s v="CAMFIL"/>
    <n v="2510008"/>
    <s v="Q3 2020"/>
    <s v="EUR"/>
    <n v="2575.85"/>
    <n v="2575.8312000000001"/>
    <n v="1.8799999999828201E-2"/>
    <n v="2575.85"/>
    <n v="0"/>
    <x v="0"/>
    <m/>
    <m/>
    <m/>
    <m/>
    <s v="none"/>
    <m/>
    <m/>
    <m/>
    <x v="0"/>
    <m/>
    <x v="0"/>
  </r>
  <r>
    <s v="FRA2510008Q4 2020EUR"/>
    <x v="4"/>
    <n v="77629"/>
    <s v="CAMFIL"/>
    <n v="2510008"/>
    <s v="Q4 2020"/>
    <s v="EUR"/>
    <n v="1345.98"/>
    <n v="1345.9931999999999"/>
    <n v="-1.31999999998697E-2"/>
    <n v="1345.98"/>
    <n v="0"/>
    <x v="0"/>
    <m/>
    <m/>
    <m/>
    <m/>
    <s v="none"/>
    <m/>
    <m/>
    <m/>
    <x v="0"/>
    <m/>
    <x v="0"/>
  </r>
  <r>
    <s v="FRA2538053Q1 2020EUR"/>
    <x v="4"/>
    <n v="79355"/>
    <s v="DAUPHIBLANC FINANCE"/>
    <n v="2538053"/>
    <s v="Q1 2020"/>
    <s v="EUR"/>
    <n v="33151.089999999997"/>
    <n v="33151.087299999999"/>
    <n v="2.6999999972758802E-3"/>
    <n v="33151.089999999997"/>
    <n v="0"/>
    <x v="0"/>
    <m/>
    <m/>
    <m/>
    <m/>
    <s v="none"/>
    <m/>
    <m/>
    <m/>
    <x v="0"/>
    <m/>
    <x v="0"/>
  </r>
  <r>
    <s v="FRA2538053Q2 2020EUR"/>
    <x v="4"/>
    <n v="79355"/>
    <s v="DAUPHIBLANC FINANCE"/>
    <n v="2538053"/>
    <s v="Q2 2020"/>
    <s v="EUR"/>
    <n v="5577.81"/>
    <n v="5577.8077000000003"/>
    <n v="2.3000000001047699E-3"/>
    <n v="5577.81"/>
    <n v="0"/>
    <x v="0"/>
    <m/>
    <m/>
    <m/>
    <m/>
    <s v="none"/>
    <m/>
    <m/>
    <m/>
    <x v="0"/>
    <m/>
    <x v="0"/>
  </r>
  <r>
    <s v="FRA2538053Q3 2020EUR"/>
    <x v="4"/>
    <n v="79355"/>
    <s v="DAUPHIBLANC FINANCE"/>
    <n v="2538053"/>
    <s v="Q3 2020"/>
    <s v="EUR"/>
    <n v="39746.729999999901"/>
    <n v="39746.729700000004"/>
    <n v="2.9999999242136201E-4"/>
    <n v="39746.729999999901"/>
    <n v="0"/>
    <x v="0"/>
    <m/>
    <m/>
    <m/>
    <m/>
    <s v="none"/>
    <m/>
    <m/>
    <m/>
    <x v="0"/>
    <m/>
    <x v="0"/>
  </r>
  <r>
    <s v="FRA2538053Q4 2020EUR"/>
    <x v="4"/>
    <n v="79355"/>
    <s v="DAUPHIBLANC FINANCE"/>
    <n v="2538053"/>
    <s v="Q4 2020"/>
    <s v="EUR"/>
    <n v="17231.43"/>
    <n v="17231.426800000001"/>
    <n v="3.1999999991967299E-3"/>
    <n v="17231.43"/>
    <n v="0"/>
    <x v="0"/>
    <m/>
    <m/>
    <m/>
    <m/>
    <s v="none"/>
    <m/>
    <m/>
    <m/>
    <x v="0"/>
    <m/>
    <x v="0"/>
  </r>
  <r>
    <s v="FRAFR4GP1784Y 2020EUR"/>
    <x v="4"/>
    <n v="79449"/>
    <s v="ANDROS FRANCE SNC"/>
    <s v="FR4GP1784"/>
    <s v="Y 2020"/>
    <s v="EUR"/>
    <n v="155803.20000000001"/>
    <n v="155807.20939999999"/>
    <n v="-4.0093999999808103"/>
    <n v="155807.20939999999"/>
    <n v="-4.0093999999808103"/>
    <x v="4"/>
    <s v="[24006]"/>
    <s v="[16507, 19096]"/>
    <s v="rebate present"/>
    <s v="2021-06-10 11:01:07 +0200"/>
    <s v="none"/>
    <s v="Produit"/>
    <s v="Sarah"/>
    <s v="[SB] Le montant de report est OK 155807.2, après calcul à la main et en se basant sur le dernier ajustement"/>
    <x v="1"/>
    <m/>
    <x v="5"/>
  </r>
  <r>
    <s v="FRA212721530Q1 2020EUR"/>
    <x v="4"/>
    <n v="79604"/>
    <s v="ARTELIA BATIMENT &amp; INDUSTRIE"/>
    <n v="212721530"/>
    <s v="Q1 2020"/>
    <s v="EUR"/>
    <n v="957.51"/>
    <n v="957.50969999999995"/>
    <n v="3.0000000003838003E-4"/>
    <n v="957.51"/>
    <n v="0"/>
    <x v="0"/>
    <m/>
    <m/>
    <m/>
    <m/>
    <s v="none"/>
    <m/>
    <m/>
    <m/>
    <x v="0"/>
    <m/>
    <x v="0"/>
  </r>
  <r>
    <s v="FRA212721530Q2 2020EUR"/>
    <x v="4"/>
    <n v="79604"/>
    <s v="ARTELIA BATIMENT &amp; INDUSTRIE"/>
    <n v="212721530"/>
    <s v="Q2 2020"/>
    <s v="EUR"/>
    <n v="917.02"/>
    <n v="917.02200000000005"/>
    <n v="-2.0000000000663901E-3"/>
    <n v="917.02"/>
    <n v="0"/>
    <x v="0"/>
    <m/>
    <m/>
    <m/>
    <m/>
    <s v="none"/>
    <m/>
    <m/>
    <m/>
    <x v="0"/>
    <m/>
    <x v="0"/>
  </r>
  <r>
    <s v="FRA212721530Q3 2020EUR"/>
    <x v="4"/>
    <n v="79604"/>
    <s v="ARTELIA BATIMENT &amp; INDUSTRIE"/>
    <n v="212721530"/>
    <s v="Q3 2020"/>
    <s v="EUR"/>
    <n v="104.4"/>
    <n v="104.4"/>
    <n v="0"/>
    <n v="104.4"/>
    <n v="0"/>
    <x v="0"/>
    <m/>
    <m/>
    <m/>
    <m/>
    <s v="none"/>
    <m/>
    <m/>
    <m/>
    <x v="0"/>
    <m/>
    <x v="0"/>
  </r>
  <r>
    <s v="FRA212721530Q4 2020EUR"/>
    <x v="4"/>
    <n v="79604"/>
    <s v="ARTELIA BATIMENT &amp; INDUSTRIE"/>
    <n v="212721530"/>
    <s v="Q4 2020"/>
    <s v="EUR"/>
    <n v="755.21"/>
    <n v="755.20770000000005"/>
    <n v="2.29999999999108E-3"/>
    <n v="755.21"/>
    <n v="0"/>
    <x v="0"/>
    <m/>
    <m/>
    <m/>
    <m/>
    <s v="none"/>
    <m/>
    <m/>
    <m/>
    <x v="0"/>
    <m/>
    <x v="0"/>
  </r>
  <r>
    <s v="FRAFR4GP2344Y 2020EUR"/>
    <x v="4"/>
    <n v="79788"/>
    <s v="AUTOMOBILES PEUGEOT"/>
    <s v="FR4GP2344"/>
    <s v="Y 2020"/>
    <s v="EUR"/>
    <n v="80400"/>
    <n v="80400"/>
    <n v="0"/>
    <n v="80400"/>
    <n v="0"/>
    <x v="0"/>
    <m/>
    <m/>
    <m/>
    <m/>
    <s v="none"/>
    <s v="Produit"/>
    <s v="Sarah"/>
    <s v="[SB]La participation 24191 qui contient du CA est archivée. Elle a été remplacée par la 77200 qui a un ajustement sur du Q0. Le résultat est donc cohérent_x000a_[CM] il y a une assistance en cours côté Hexa il me semble n° ticket 13395_x000a_[EF] On devrait être bon maintenant"/>
    <x v="1"/>
    <s v="Emmanuel"/>
    <x v="12"/>
  </r>
  <r>
    <s v="FRA27306022Q1 2020EUR"/>
    <x v="4"/>
    <n v="79831"/>
    <s v="BLANCHISSERIE DE LA COTE D'EMERAUDE"/>
    <n v="27306022"/>
    <s v="Q1 2020"/>
    <s v="EUR"/>
    <n v="6605.79"/>
    <n v="6605.7870000000003"/>
    <n v="2.9999999997016801E-3"/>
    <n v="6605.79"/>
    <n v="0"/>
    <x v="0"/>
    <m/>
    <m/>
    <m/>
    <m/>
    <s v="none"/>
    <m/>
    <m/>
    <m/>
    <x v="0"/>
    <m/>
    <x v="0"/>
  </r>
  <r>
    <s v="FRA27306022Q2 2020EUR"/>
    <x v="4"/>
    <n v="79831"/>
    <s v="BLANCHISSERIE DE LA COTE D'EMERAUDE"/>
    <n v="27306022"/>
    <s v="Q2 2020"/>
    <s v="EUR"/>
    <n v="1522.31"/>
    <n v="1522.3127999999999"/>
    <n v="-2.7999999999792601E-3"/>
    <n v="1522.31"/>
    <n v="0"/>
    <x v="0"/>
    <m/>
    <m/>
    <m/>
    <m/>
    <s v="none"/>
    <m/>
    <m/>
    <m/>
    <x v="0"/>
    <m/>
    <x v="0"/>
  </r>
  <r>
    <s v="FRA27306022Q3 2020EUR"/>
    <x v="4"/>
    <n v="79831"/>
    <s v="BLANCHISSERIE DE LA COTE D'EMERAUDE"/>
    <n v="27306022"/>
    <s v="Q3 2020"/>
    <s v="EUR"/>
    <n v="9204.9"/>
    <n v="9204.8960999999999"/>
    <n v="3.8999999997031401E-3"/>
    <n v="9204.9"/>
    <n v="0"/>
    <x v="0"/>
    <m/>
    <m/>
    <m/>
    <m/>
    <s v="none"/>
    <m/>
    <m/>
    <m/>
    <x v="0"/>
    <m/>
    <x v="0"/>
  </r>
  <r>
    <s v="FRA27306022Q4 2020EUR"/>
    <x v="4"/>
    <n v="79831"/>
    <s v="BLANCHISSERIE DE LA COTE D'EMERAUDE"/>
    <n v="27306022"/>
    <s v="Q4 2020"/>
    <s v="EUR"/>
    <n v="4323.8"/>
    <n v="4323.8017"/>
    <n v="-1.6999999998006301E-3"/>
    <n v="4323.8"/>
    <n v="0"/>
    <x v="0"/>
    <m/>
    <m/>
    <m/>
    <m/>
    <s v="none"/>
    <m/>
    <m/>
    <m/>
    <x v="0"/>
    <m/>
    <x v="0"/>
  </r>
  <r>
    <s v="FRAFR4GP1286Y 2020EUR"/>
    <x v="4"/>
    <n v="79845"/>
    <s v="COOKIE CREATIONS SAS"/>
    <s v="FR4GP1286"/>
    <s v="Y 2020"/>
    <s v="EUR"/>
    <n v="1100.6400000000001"/>
    <n v="1100.6397999999999"/>
    <n v="2.00000000177169E-4"/>
    <n v="1100.6400000000001"/>
    <n v="0"/>
    <x v="0"/>
    <m/>
    <m/>
    <m/>
    <m/>
    <s v="none"/>
    <m/>
    <m/>
    <m/>
    <x v="0"/>
    <m/>
    <x v="0"/>
  </r>
  <r>
    <s v="FRAFR4GP2348Y 2020EUR"/>
    <x v="4"/>
    <n v="79868"/>
    <s v="FREE MOBILE"/>
    <s v="FR4GP2348"/>
    <s v="Y 2020"/>
    <s v="EUR"/>
    <n v="8622.4"/>
    <n v="8622.4"/>
    <n v="0"/>
    <n v="8622.4"/>
    <n v="0"/>
    <x v="0"/>
    <m/>
    <m/>
    <m/>
    <m/>
    <s v="none"/>
    <m/>
    <m/>
    <m/>
    <x v="0"/>
    <m/>
    <x v="0"/>
  </r>
  <r>
    <s v="FRAFR4GP2339Y 2020EUR"/>
    <x v="4"/>
    <n v="79911"/>
    <s v="HUHTAMAKI FOODSERVICE FRANCE SAS"/>
    <s v="FR4GP2339"/>
    <s v="Y 2020"/>
    <s v="EUR"/>
    <n v="21185.45"/>
    <n v="21185.4503"/>
    <n v="-2.9999999969732E-4"/>
    <n v="21185.45"/>
    <n v="0"/>
    <x v="0"/>
    <m/>
    <m/>
    <m/>
    <m/>
    <s v="none"/>
    <m/>
    <m/>
    <m/>
    <x v="0"/>
    <m/>
    <x v="0"/>
  </r>
  <r>
    <s v="FRA210041375Q1 2020EUR"/>
    <x v="4"/>
    <n v="79913"/>
    <s v="KAMI"/>
    <n v="210041375"/>
    <s v="Q1 2020"/>
    <s v="EUR"/>
    <n v="707.95"/>
    <n v="707.952"/>
    <n v="-1.9999999999527002E-3"/>
    <n v="707.95"/>
    <n v="0"/>
    <x v="0"/>
    <m/>
    <m/>
    <m/>
    <m/>
    <s v="none"/>
    <m/>
    <m/>
    <m/>
    <x v="0"/>
    <m/>
    <x v="0"/>
  </r>
  <r>
    <s v="FRA210041375Q2 2020EUR"/>
    <x v="4"/>
    <n v="79913"/>
    <s v="KAMI"/>
    <n v="210041375"/>
    <s v="Q2 2020"/>
    <s v="EUR"/>
    <n v="287.64"/>
    <n v="287.64"/>
    <n v="0"/>
    <n v="287.64"/>
    <n v="0"/>
    <x v="0"/>
    <m/>
    <m/>
    <m/>
    <m/>
    <s v="none"/>
    <m/>
    <m/>
    <m/>
    <x v="0"/>
    <m/>
    <x v="0"/>
  </r>
  <r>
    <s v="FRA210041375Q3 2020EUR"/>
    <x v="4"/>
    <n v="79913"/>
    <s v="KAMI"/>
    <n v="210041375"/>
    <s v="Q3 2020"/>
    <s v="EUR"/>
    <n v="99.36"/>
    <n v="99.36"/>
    <n v="0"/>
    <n v="99.36"/>
    <n v="0"/>
    <x v="0"/>
    <m/>
    <m/>
    <m/>
    <m/>
    <s v="none"/>
    <m/>
    <m/>
    <m/>
    <x v="0"/>
    <m/>
    <x v="0"/>
  </r>
  <r>
    <s v="FRA210041375Q4 2020EUR"/>
    <x v="4"/>
    <n v="79913"/>
    <s v="KAMI"/>
    <n v="210041375"/>
    <s v="Q4 2020"/>
    <s v="EUR"/>
    <n v="247.87"/>
    <n v="247.86"/>
    <n v="9.9999999999908998E-3"/>
    <n v="247.87"/>
    <n v="0"/>
    <x v="0"/>
    <m/>
    <m/>
    <m/>
    <m/>
    <s v="none"/>
    <m/>
    <m/>
    <m/>
    <x v="0"/>
    <m/>
    <x v="0"/>
  </r>
  <r>
    <s v="FRAFR4GP1343Y 2020EUR"/>
    <x v="4"/>
    <n v="80408"/>
    <s v="OVOTEAM"/>
    <s v="FR4GP1343"/>
    <s v="Y 2020"/>
    <s v="EUR"/>
    <n v="98608.983999999997"/>
    <n v="98608.962799999994"/>
    <n v="2.12000000028638E-2"/>
    <n v="98608.983999999997"/>
    <n v="0"/>
    <x v="0"/>
    <m/>
    <m/>
    <m/>
    <m/>
    <s v="none"/>
    <s v="Produit"/>
    <s v="Ossama"/>
    <s v="[OA] calcule de rebate manquant  / Contrat : https://www.astoresuite.com/contracts/show/32629  / ajustement : https://www.astoresuite.com/adjustements/edit/20086_x000a_[ZB] Corrigé les rebates, Mais il y a un souci au niveau de la marque MOMA, ça n'entre pas dans le calcul, peut etre le pays n'est pas dans le perimetre_x000a_[SB] on avait eu un cas similaire avec moma et t'avais resolu le soucis, redmine 12086"/>
    <x v="2"/>
    <s v="Zakaria"/>
    <x v="0"/>
  </r>
  <r>
    <s v="FRAFR4GP1122Y 2020EUR"/>
    <x v="4"/>
    <n v="80414"/>
    <s v="LAITERIES HUBERT TRIBALLAT (RIANS)"/>
    <s v="FR4GP1122"/>
    <s v="Y 2020"/>
    <s v="EUR"/>
    <n v="5958.29"/>
    <n v="5958.2934999999998"/>
    <n v="-3.49999999980354E-3"/>
    <n v="5958.29"/>
    <n v="0"/>
    <x v="0"/>
    <m/>
    <m/>
    <m/>
    <m/>
    <s v="none"/>
    <s v="Produit"/>
    <s v="Sarah"/>
    <s v="[SB]Le montant de facture est OK 5958.29, après calcul à la main. Le rebate est mal calculé dans l'affichage de la participation et dans le report_x000a_[ZB] Marque Moma"/>
    <x v="2"/>
    <s v="Zakaria"/>
    <x v="0"/>
  </r>
  <r>
    <s v="FRAFR4GP1347Y 2020EUR"/>
    <x v="4"/>
    <n v="80417"/>
    <s v="FRUITS ROUGES &amp; CO"/>
    <s v="FR4GP1347"/>
    <s v="Y 2020"/>
    <s v="EUR"/>
    <n v="1439.99999999999"/>
    <n v="1439.992"/>
    <n v="7.9999999998108199E-3"/>
    <n v="1439.99999999999"/>
    <n v="0"/>
    <x v="0"/>
    <m/>
    <m/>
    <m/>
    <m/>
    <s v="none"/>
    <m/>
    <m/>
    <m/>
    <x v="0"/>
    <m/>
    <x v="0"/>
  </r>
  <r>
    <s v="FRAFR4GP1082Y 2020EUR"/>
    <x v="4"/>
    <n v="80429"/>
    <s v="GROUPE LACTALIS FOOD SERVICES FRANCE "/>
    <s v="FR4GP1082"/>
    <s v="Y 2020"/>
    <s v="EUR"/>
    <n v="177516.73"/>
    <n v="177516.73050000001"/>
    <n v="-4.9999999464489498E-4"/>
    <n v="177516.73"/>
    <n v="0"/>
    <x v="0"/>
    <m/>
    <m/>
    <m/>
    <m/>
    <s v="none"/>
    <s v="Produit"/>
    <s v="Sarah"/>
    <s v="[SB]Le montant de facture est OK 177516.6, après calcul à la main. Le rebate est mal calculé dans l'affichage de la participation et dans le report"/>
    <x v="2"/>
    <s v="Zakaria"/>
    <x v="0"/>
  </r>
  <r>
    <s v="FRAFR4GP1002Y 2020EUR"/>
    <x v="4"/>
    <n v="80461"/>
    <s v="ALTHO"/>
    <s v="FR4GP1002"/>
    <s v="Y 2020"/>
    <s v="EUR"/>
    <n v="581.89999999999895"/>
    <n v="581.8999"/>
    <n v="9.9999999633837406E-5"/>
    <n v="581.89999999999895"/>
    <n v="0"/>
    <x v="0"/>
    <m/>
    <m/>
    <m/>
    <m/>
    <s v="none"/>
    <m/>
    <m/>
    <m/>
    <x v="0"/>
    <m/>
    <x v="0"/>
  </r>
  <r>
    <s v="FRAFR4GP1121Y 2020EUR"/>
    <x v="4"/>
    <n v="80464"/>
    <s v="RERO"/>
    <s v="FR4GP1121"/>
    <s v="Y 2020"/>
    <s v="EUR"/>
    <n v="27124.32"/>
    <n v="27124.319200000002"/>
    <n v="7.9999999798019395E-4"/>
    <n v="27124.32"/>
    <n v="0"/>
    <x v="0"/>
    <m/>
    <m/>
    <m/>
    <m/>
    <s v="none"/>
    <m/>
    <m/>
    <m/>
    <x v="0"/>
    <m/>
    <x v="0"/>
  </r>
  <r>
    <s v="FRAFR4GP1365Y 2020EUR"/>
    <x v="4"/>
    <n v="80857"/>
    <s v="BARILLA FRANCE"/>
    <s v="FR4GP1365"/>
    <s v="Y 2020"/>
    <s v="EUR"/>
    <n v="40685.019999999997"/>
    <n v="40685.025600000001"/>
    <n v="-5.6000000040512497E-3"/>
    <n v="40685.019999999997"/>
    <n v="0"/>
    <x v="0"/>
    <m/>
    <m/>
    <m/>
    <m/>
    <s v="none"/>
    <s v="Produit"/>
    <s v="Sarah"/>
    <s v="[SB]L'écart correspond à la marque moma qui est encore une fois non prise en compte dans le calcul du rebate alors que le pays est bien present dans le perimetre couvert_x000a_[SB] Après analyse de Zakaria, on voit que la marque Moma n'existe plus en base dans A2S. Si on filtre dans A2S sur la marque moma, depuis le module client, on aura un résultat de 0."/>
    <x v="2"/>
    <s v="Zakaria"/>
    <x v="0"/>
  </r>
  <r>
    <s v="FRAFR4GP1036Y 2020EUR"/>
    <x v="4"/>
    <n v="80874"/>
    <s v="DANONE"/>
    <s v="FR4GP1036"/>
    <s v="Y 2020"/>
    <s v="EUR"/>
    <n v="219605.37"/>
    <n v="219605.36799999999"/>
    <n v="2.0000000076834099E-3"/>
    <n v="219605.37"/>
    <n v="0"/>
    <x v="0"/>
    <m/>
    <m/>
    <m/>
    <m/>
    <s v="none"/>
    <s v="Produit"/>
    <s v="Sarah"/>
    <s v="[SB]L'écart correspond à la marque moma qui est encore une fois non prise en compte dans le calcul du rebate alors que le pays est bien present dans le perimetre couvert_x000a_[SB] Après analyse de Zakaria, on voit que la marque Moma n'existe plus en base dans A2S. Si on filtre dans A2S sur la marque moma, depuis le module client, on aura un résultat de 0"/>
    <x v="2"/>
    <s v="Zakaria"/>
    <x v="0"/>
  </r>
  <r>
    <s v="FRAFR4GP1090Y 2020EUR"/>
    <x v="4"/>
    <n v="80920"/>
    <s v="MARS PF FRANCE"/>
    <s v="FR4GP1090"/>
    <s v="Y 2020"/>
    <s v="EUR"/>
    <n v="2718.2201999999902"/>
    <n v="2718.2204000000002"/>
    <n v="-2.00000000404543E-4"/>
    <n v="2718.2201999999902"/>
    <n v="0"/>
    <x v="0"/>
    <m/>
    <m/>
    <m/>
    <m/>
    <s v="none"/>
    <s v="Produit"/>
    <s v="Sarah"/>
    <s v="[SB]L'écart correspond à la marque moma qui est encore une fois non prise en compte dans le calcul du rebate alors que le pays est bien present dans le perimetre couvert_x000a_[SB] Après analyse de Zakaria, on voit que la marque Moma n'existe plus en base dans A2S. Si on filtre dans A2S sur la marque moma, depuis le module client, on aura un résultat de 0."/>
    <x v="2"/>
    <s v="Zakaria"/>
    <x v="0"/>
  </r>
  <r>
    <s v="FRA2140543809Q1 2020EUR"/>
    <x v="4"/>
    <n v="82014"/>
    <s v="ANTEOL"/>
    <n v="2140543809"/>
    <s v="Q1 2020"/>
    <s v="EUR"/>
    <n v="4013.42"/>
    <n v="4013.4205000000002"/>
    <n v="-5.0000000010186297E-4"/>
    <n v="4013.42"/>
    <n v="0"/>
    <x v="0"/>
    <m/>
    <m/>
    <m/>
    <m/>
    <s v="none"/>
    <m/>
    <m/>
    <m/>
    <x v="0"/>
    <m/>
    <x v="0"/>
  </r>
  <r>
    <s v="FRA2140543809Q3 2020EUR"/>
    <x v="4"/>
    <n v="82014"/>
    <s v="ANTEOL"/>
    <n v="2140543809"/>
    <s v="Q3 2020"/>
    <s v="EUR"/>
    <n v="1247.9100000000001"/>
    <n v="1247.9085"/>
    <n v="1.50000000007821E-3"/>
    <n v="1247.9100000000001"/>
    <n v="0"/>
    <x v="0"/>
    <m/>
    <m/>
    <m/>
    <m/>
    <s v="none"/>
    <m/>
    <m/>
    <m/>
    <x v="0"/>
    <m/>
    <x v="0"/>
  </r>
  <r>
    <s v="FRA2140543809Q4 2020EUR"/>
    <x v="4"/>
    <n v="82014"/>
    <s v="ANTEOL"/>
    <n v="2140543809"/>
    <s v="Q4 2020"/>
    <s v="EUR"/>
    <n v="2368.2399999999998"/>
    <n v="2368.2420000000002"/>
    <n v="-2.0000000004074502E-3"/>
    <n v="2368.2399999999998"/>
    <n v="0"/>
    <x v="0"/>
    <m/>
    <m/>
    <m/>
    <m/>
    <s v="none"/>
    <m/>
    <m/>
    <m/>
    <x v="0"/>
    <m/>
    <x v="0"/>
  </r>
  <r>
    <s v="FRA2160334794Q1 2020EUR"/>
    <x v="4"/>
    <n v="82670"/>
    <s v="OORIA"/>
    <n v="2160334794"/>
    <s v="Q1 2020"/>
    <s v="EUR"/>
    <n v="1275.2"/>
    <n v="1275.1965"/>
    <n v="3.5000000000309198E-3"/>
    <n v="1275.2"/>
    <n v="0"/>
    <x v="0"/>
    <m/>
    <m/>
    <m/>
    <m/>
    <s v="none"/>
    <m/>
    <m/>
    <m/>
    <x v="0"/>
    <m/>
    <x v="0"/>
  </r>
  <r>
    <s v="FRA2160334794Q2 2020EUR"/>
    <x v="4"/>
    <n v="82670"/>
    <s v="OORIA"/>
    <n v="2160334794"/>
    <s v="Q2 2020"/>
    <s v="EUR"/>
    <n v="1700.06"/>
    <n v="1700.0577000000001"/>
    <n v="2.2999999998774001E-3"/>
    <n v="1700.06"/>
    <n v="0"/>
    <x v="0"/>
    <m/>
    <m/>
    <m/>
    <m/>
    <s v="none"/>
    <m/>
    <m/>
    <m/>
    <x v="0"/>
    <m/>
    <x v="0"/>
  </r>
  <r>
    <s v="FRA2160334794Q3 2020EUR"/>
    <x v="4"/>
    <n v="82670"/>
    <s v="OORIA"/>
    <n v="2160334794"/>
    <s v="Q3 2020"/>
    <s v="EUR"/>
    <n v="2367.0300000000002"/>
    <n v="2367.0306"/>
    <n v="-5.9999999984938703E-4"/>
    <n v="2367.0300000000002"/>
    <n v="0"/>
    <x v="0"/>
    <m/>
    <m/>
    <m/>
    <m/>
    <s v="none"/>
    <m/>
    <m/>
    <m/>
    <x v="0"/>
    <m/>
    <x v="0"/>
  </r>
  <r>
    <s v="FRA2160334794Q4 2020EUR"/>
    <x v="4"/>
    <n v="82670"/>
    <s v="OORIA"/>
    <n v="2160334794"/>
    <s v="Q4 2020"/>
    <s v="EUR"/>
    <n v="476.59"/>
    <n v="476.59050000000002"/>
    <n v="-5.0000000004501999E-4"/>
    <n v="476.59"/>
    <n v="0"/>
    <x v="0"/>
    <m/>
    <m/>
    <m/>
    <m/>
    <s v="none"/>
    <m/>
    <m/>
    <m/>
    <x v="0"/>
    <m/>
    <x v="0"/>
  </r>
  <r>
    <s v="FRA2120771736Q1 2020EUR"/>
    <x v="4"/>
    <n v="84341"/>
    <s v="SEV ENSEIGNES"/>
    <n v="2120771736"/>
    <s v="Q1 2020"/>
    <s v="EUR"/>
    <n v="2476.6799999999998"/>
    <n v="2476.6812"/>
    <n v="-1.2000000001535201E-3"/>
    <n v="2476.6799999999998"/>
    <n v="0"/>
    <x v="0"/>
    <m/>
    <m/>
    <m/>
    <m/>
    <s v="none"/>
    <m/>
    <m/>
    <m/>
    <x v="0"/>
    <m/>
    <x v="0"/>
  </r>
  <r>
    <s v="FRA2120771736Q2 2020EUR"/>
    <x v="4"/>
    <n v="84341"/>
    <s v="SEV ENSEIGNES"/>
    <n v="2120771736"/>
    <s v="Q2 2020"/>
    <s v="EUR"/>
    <n v="694.95"/>
    <n v="694.94640000000004"/>
    <n v="3.6000000000058199E-3"/>
    <n v="694.95"/>
    <n v="0"/>
    <x v="0"/>
    <m/>
    <m/>
    <m/>
    <m/>
    <s v="none"/>
    <m/>
    <m/>
    <m/>
    <x v="0"/>
    <m/>
    <x v="0"/>
  </r>
  <r>
    <s v="FRA2120771736Q3 2020EUR"/>
    <x v="4"/>
    <n v="84341"/>
    <s v="SEV ENSEIGNES"/>
    <n v="2120771736"/>
    <s v="Q3 2020"/>
    <s v="EUR"/>
    <n v="2781.96"/>
    <n v="2781.9648000000002"/>
    <n v="-4.80000000015934E-3"/>
    <n v="2781.96"/>
    <n v="0"/>
    <x v="0"/>
    <m/>
    <m/>
    <m/>
    <m/>
    <s v="none"/>
    <m/>
    <m/>
    <m/>
    <x v="0"/>
    <m/>
    <x v="0"/>
  </r>
  <r>
    <s v="FRA2120771736Q4 2020EUR"/>
    <x v="4"/>
    <n v="84341"/>
    <s v="SEV ENSEIGNES"/>
    <n v="2120771736"/>
    <s v="Q4 2020"/>
    <s v="EUR"/>
    <n v="1390.76"/>
    <n v="1390.7585999999999"/>
    <n v="1.4000000001033099E-3"/>
    <n v="1390.76"/>
    <n v="0"/>
    <x v="0"/>
    <m/>
    <m/>
    <m/>
    <m/>
    <s v="none"/>
    <m/>
    <m/>
    <m/>
    <x v="0"/>
    <m/>
    <x v="0"/>
  </r>
  <r>
    <s v="FRAFR4GP1414Y 2020EUR"/>
    <x v="4"/>
    <n v="84572"/>
    <s v="AMBROSI EMMI FRANCE"/>
    <s v="FR4GP1414"/>
    <s v="Y 2020"/>
    <s v="EUR"/>
    <n v="3926.7"/>
    <n v="3926.7"/>
    <n v="0"/>
    <n v="3926.7"/>
    <n v="0"/>
    <x v="0"/>
    <m/>
    <m/>
    <m/>
    <m/>
    <s v="none"/>
    <m/>
    <m/>
    <m/>
    <x v="0"/>
    <m/>
    <x v="0"/>
  </r>
  <r>
    <s v="FRAFR4GP1413Y 2020EUR"/>
    <x v="4"/>
    <n v="84574"/>
    <s v="GALLIANCE VOLAILLE FRAICHE"/>
    <s v="FR4GP1413"/>
    <s v="Y 2020"/>
    <s v="EUR"/>
    <n v="3815.7"/>
    <n v="3815.7"/>
    <n v="0"/>
    <n v="3815.7"/>
    <n v="0"/>
    <x v="0"/>
    <m/>
    <m/>
    <m/>
    <m/>
    <s v="none"/>
    <m/>
    <m/>
    <m/>
    <x v="0"/>
    <m/>
    <x v="0"/>
  </r>
  <r>
    <s v="FRAFR4GP1412Y 2020EUR"/>
    <x v="4"/>
    <n v="84575"/>
    <s v="POMONE"/>
    <s v="FR4GP1412"/>
    <s v="Y 2020"/>
    <s v="EUR"/>
    <n v="2798.36"/>
    <n v="2798.36"/>
    <n v="0"/>
    <n v="2798.36"/>
    <n v="0"/>
    <x v="0"/>
    <m/>
    <m/>
    <m/>
    <m/>
    <s v="none"/>
    <m/>
    <m/>
    <m/>
    <x v="0"/>
    <m/>
    <x v="0"/>
  </r>
  <r>
    <s v="FRA212051551Q1 2020EUR"/>
    <x v="4"/>
    <n v="84576"/>
    <s v="AZUR LINGE SERVICE"/>
    <n v="212051551"/>
    <s v="Q1 2020"/>
    <s v="EUR"/>
    <n v="1890.54"/>
    <n v="1890.538"/>
    <n v="1.9999999999527002E-3"/>
    <n v="1890.54"/>
    <n v="0"/>
    <x v="0"/>
    <m/>
    <m/>
    <m/>
    <m/>
    <s v="none"/>
    <m/>
    <m/>
    <m/>
    <x v="0"/>
    <m/>
    <x v="0"/>
  </r>
  <r>
    <s v="FRA212051551Q2 2020EUR"/>
    <x v="4"/>
    <n v="84576"/>
    <s v="AZUR LINGE SERVICE"/>
    <n v="212051551"/>
    <s v="Q2 2020"/>
    <s v="EUR"/>
    <n v="98.61"/>
    <n v="98.61"/>
    <n v="0"/>
    <n v="98.61"/>
    <n v="0"/>
    <x v="0"/>
    <m/>
    <m/>
    <m/>
    <m/>
    <s v="none"/>
    <m/>
    <m/>
    <m/>
    <x v="0"/>
    <m/>
    <x v="0"/>
  </r>
  <r>
    <s v="FRA212051551Q3 2020EUR"/>
    <x v="4"/>
    <n v="84576"/>
    <s v="AZUR LINGE SERVICE"/>
    <n v="212051551"/>
    <s v="Q3 2020"/>
    <s v="EUR"/>
    <n v="4559.8900000000003"/>
    <n v="4559.8860000000004"/>
    <n v="3.9999999999054099E-3"/>
    <n v="4559.8900000000003"/>
    <n v="0"/>
    <x v="0"/>
    <m/>
    <m/>
    <m/>
    <m/>
    <s v="none"/>
    <m/>
    <m/>
    <m/>
    <x v="0"/>
    <m/>
    <x v="0"/>
  </r>
  <r>
    <s v="FRA212051551Q4 2020EUR"/>
    <x v="4"/>
    <n v="84576"/>
    <s v="AZUR LINGE SERVICE"/>
    <n v="212051551"/>
    <s v="Q4 2020"/>
    <s v="EUR"/>
    <n v="439.2"/>
    <n v="439.20400000000001"/>
    <n v="-4.0000000000190898E-3"/>
    <n v="439.2"/>
    <n v="0"/>
    <x v="0"/>
    <m/>
    <m/>
    <m/>
    <m/>
    <s v="none"/>
    <m/>
    <m/>
    <m/>
    <x v="0"/>
    <m/>
    <x v="0"/>
  </r>
  <r>
    <s v="FRAFR4GP1405Y 2020EUR"/>
    <x v="4"/>
    <n v="90196"/>
    <s v="FRESHPACK"/>
    <s v="FR4GP1405"/>
    <s v="Y 2020"/>
    <s v="EUR"/>
    <n v="514.84"/>
    <n v="514.83960000000002"/>
    <n v="4.0000000001327803E-4"/>
    <n v="514.84"/>
    <n v="0"/>
    <x v="0"/>
    <m/>
    <m/>
    <m/>
    <m/>
    <s v="none"/>
    <m/>
    <m/>
    <m/>
    <x v="0"/>
    <m/>
    <x v="0"/>
  </r>
  <r>
    <s v="FRAFR4GP1402Y 2020EUR"/>
    <x v="4"/>
    <n v="90198"/>
    <s v="GASTROMER"/>
    <s v="FR4GP1402"/>
    <s v="Y 2020"/>
    <s v="EUR"/>
    <n v="738.25"/>
    <n v="738.24980000000005"/>
    <n v="1.99999999949795E-4"/>
    <n v="738.25"/>
    <n v="0"/>
    <x v="0"/>
    <m/>
    <m/>
    <m/>
    <m/>
    <s v="none"/>
    <m/>
    <m/>
    <m/>
    <x v="0"/>
    <m/>
    <x v="0"/>
  </r>
  <r>
    <s v="FRA2120051830Q1 2020EUR"/>
    <x v="4"/>
    <n v="91574"/>
    <s v="HS INDUSTRIES SPRL"/>
    <n v="2120051830"/>
    <s v="Q1 2020"/>
    <s v="EUR"/>
    <n v="4954.22"/>
    <n v="4954.2203"/>
    <n v="-2.9999999969732E-4"/>
    <n v="4954.22"/>
    <n v="0"/>
    <x v="0"/>
    <m/>
    <m/>
    <m/>
    <m/>
    <s v="none"/>
    <m/>
    <m/>
    <m/>
    <x v="0"/>
    <m/>
    <x v="0"/>
  </r>
  <r>
    <s v="FRA2120051830Q2 2020EUR"/>
    <x v="4"/>
    <n v="91574"/>
    <s v="HS INDUSTRIES SPRL"/>
    <n v="2120051830"/>
    <s v="Q2 2020"/>
    <s v="EUR"/>
    <n v="1827.37"/>
    <n v="1827.3677"/>
    <n v="2.2999999998774001E-3"/>
    <n v="1827.37"/>
    <n v="0"/>
    <x v="0"/>
    <m/>
    <m/>
    <m/>
    <m/>
    <s v="none"/>
    <m/>
    <m/>
    <m/>
    <x v="0"/>
    <m/>
    <x v="0"/>
  </r>
  <r>
    <s v="FRA2120051830Q3 2020EUR"/>
    <x v="4"/>
    <n v="91574"/>
    <s v="HS INDUSTRIES SPRL"/>
    <n v="2120051830"/>
    <s v="Q3 2020"/>
    <s v="EUR"/>
    <n v="7695.25"/>
    <n v="7695.2523000000001"/>
    <n v="-2.3000000001047699E-3"/>
    <n v="7695.25"/>
    <n v="0"/>
    <x v="0"/>
    <m/>
    <m/>
    <m/>
    <m/>
    <s v="none"/>
    <m/>
    <m/>
    <m/>
    <x v="0"/>
    <m/>
    <x v="0"/>
  </r>
  <r>
    <s v="FRA2120051830Q4 2020EUR"/>
    <x v="4"/>
    <n v="91574"/>
    <s v="HS INDUSTRIES SPRL"/>
    <n v="2120051830"/>
    <s v="Q4 2020"/>
    <s v="EUR"/>
    <n v="4880.3500000000004"/>
    <n v="4880.3458000000001"/>
    <n v="4.2000000003099497E-3"/>
    <n v="4880.3500000000004"/>
    <n v="0"/>
    <x v="0"/>
    <m/>
    <m/>
    <m/>
    <m/>
    <s v="none"/>
    <m/>
    <m/>
    <m/>
    <x v="0"/>
    <m/>
    <x v="0"/>
  </r>
  <r>
    <s v="FRA1190106326Q3 2020EUR"/>
    <x v="4"/>
    <n v="91918"/>
    <s v="EKIBIO"/>
    <n v="1190106326"/>
    <s v="Q3 2020"/>
    <s v="EUR"/>
    <n v="22.18"/>
    <n v="22.175999999999998"/>
    <n v="4.0000000000013297E-3"/>
    <n v="22.18"/>
    <n v="0"/>
    <x v="0"/>
    <m/>
    <m/>
    <m/>
    <m/>
    <s v="none"/>
    <m/>
    <m/>
    <m/>
    <x v="0"/>
    <m/>
    <x v="0"/>
  </r>
  <r>
    <s v="FRA1190106326Q4 2020EUR"/>
    <x v="4"/>
    <n v="91918"/>
    <s v="EKIBIO"/>
    <n v="1190106326"/>
    <s v="Q4 2020"/>
    <s v="EUR"/>
    <n v="23.3"/>
    <n v="23.2956"/>
    <n v="4.4000000000004001E-3"/>
    <n v="23.3"/>
    <n v="0"/>
    <x v="0"/>
    <m/>
    <m/>
    <m/>
    <m/>
    <s v="none"/>
    <m/>
    <m/>
    <m/>
    <x v="0"/>
    <m/>
    <x v="0"/>
  </r>
  <r>
    <s v="FRA2140053098Q1 2020EUR"/>
    <x v="4"/>
    <n v="94368"/>
    <s v="BLANCHISSERIE BASSE MEUSE"/>
    <n v="2140053098"/>
    <s v="Q1 2020"/>
    <s v="EUR"/>
    <n v="1420.39"/>
    <n v="1420.3911000000001"/>
    <n v="-1.09999999995125E-3"/>
    <n v="1420.39"/>
    <n v="0"/>
    <x v="0"/>
    <m/>
    <m/>
    <m/>
    <m/>
    <s v="none"/>
    <m/>
    <m/>
    <m/>
    <x v="0"/>
    <m/>
    <x v="0"/>
  </r>
  <r>
    <s v="FRA2140053098Q2 2020EUR"/>
    <x v="4"/>
    <n v="94368"/>
    <s v="BLANCHISSERIE BASSE MEUSE"/>
    <n v="2140053098"/>
    <s v="Q2 2020"/>
    <s v="EUR"/>
    <n v="294.2"/>
    <n v="294.20159999999998"/>
    <n v="-1.59999999999627E-3"/>
    <n v="294.2"/>
    <n v="0"/>
    <x v="0"/>
    <m/>
    <m/>
    <m/>
    <m/>
    <s v="none"/>
    <m/>
    <m/>
    <m/>
    <x v="0"/>
    <m/>
    <x v="0"/>
  </r>
  <r>
    <s v="FRA2140053098Q3 2020EUR"/>
    <x v="4"/>
    <n v="94368"/>
    <s v="BLANCHISSERIE BASSE MEUSE"/>
    <n v="2140053098"/>
    <s v="Q3 2020"/>
    <s v="EUR"/>
    <n v="1055.93"/>
    <n v="1055.9283"/>
    <n v="1.7000000000280101E-3"/>
    <n v="1055.93"/>
    <n v="0"/>
    <x v="0"/>
    <m/>
    <m/>
    <m/>
    <m/>
    <s v="none"/>
    <m/>
    <m/>
    <m/>
    <x v="0"/>
    <m/>
    <x v="0"/>
  </r>
  <r>
    <s v="FRA2140053098Q4 2020EUR"/>
    <x v="4"/>
    <n v="94368"/>
    <s v="BLANCHISSERIE BASSE MEUSE"/>
    <n v="2140053098"/>
    <s v="Q4 2020"/>
    <s v="EUR"/>
    <n v="908.71"/>
    <n v="908.70929999999998"/>
    <n v="7.0000000005165897E-4"/>
    <n v="908.71"/>
    <n v="0"/>
    <x v="0"/>
    <m/>
    <m/>
    <m/>
    <m/>
    <s v="none"/>
    <m/>
    <m/>
    <m/>
    <x v="0"/>
    <m/>
    <x v="0"/>
  </r>
  <r>
    <s v="FRA1181505837Q1 2020EUR"/>
    <x v="4"/>
    <n v="95003"/>
    <s v="BOCO"/>
    <n v="1181505837"/>
    <s v="Q1 2020"/>
    <s v="EUR"/>
    <n v="4334.08"/>
    <n v="4334.08"/>
    <n v="0"/>
    <n v="4334.08"/>
    <n v="0"/>
    <x v="0"/>
    <m/>
    <m/>
    <m/>
    <m/>
    <s v="none"/>
    <m/>
    <m/>
    <m/>
    <x v="0"/>
    <m/>
    <x v="0"/>
  </r>
  <r>
    <s v="FRA1181505837Q2 2020EUR"/>
    <x v="4"/>
    <n v="95003"/>
    <s v="BOCO"/>
    <n v="1181505837"/>
    <s v="Q2 2020"/>
    <s v="EUR"/>
    <n v="7786.14"/>
    <n v="7786.1360000000004"/>
    <n v="3.9999999999054099E-3"/>
    <n v="7786.14"/>
    <n v="0"/>
    <x v="0"/>
    <m/>
    <m/>
    <m/>
    <m/>
    <s v="none"/>
    <m/>
    <m/>
    <m/>
    <x v="0"/>
    <m/>
    <x v="0"/>
  </r>
  <r>
    <s v="FRA1181505837Q3 2020EUR"/>
    <x v="4"/>
    <n v="95003"/>
    <s v="BOCO"/>
    <n v="1181505837"/>
    <s v="Q3 2020"/>
    <s v="EUR"/>
    <n v="4924.3100000000004"/>
    <n v="4924.3104000000003"/>
    <n v="-3.9999999989959103E-4"/>
    <n v="4924.3100000000004"/>
    <n v="0"/>
    <x v="0"/>
    <m/>
    <m/>
    <m/>
    <m/>
    <s v="none"/>
    <m/>
    <m/>
    <m/>
    <x v="0"/>
    <m/>
    <x v="0"/>
  </r>
  <r>
    <s v="FRA1181505837Q4 2020EUR"/>
    <x v="4"/>
    <n v="95003"/>
    <s v="BOCO"/>
    <n v="1181505837"/>
    <s v="Q4 2020"/>
    <s v="EUR"/>
    <n v="10605.68"/>
    <n v="10605.68"/>
    <n v="0"/>
    <n v="10605.68"/>
    <n v="0"/>
    <x v="0"/>
    <m/>
    <m/>
    <m/>
    <m/>
    <s v="none"/>
    <m/>
    <m/>
    <m/>
    <x v="0"/>
    <m/>
    <x v="0"/>
  </r>
  <r>
    <s v="FRAFR4GP1073Y 2020EUR"/>
    <x v="4"/>
    <n v="95240"/>
    <s v="KELLOGG'S PRODUITS ALIMENTAIRES"/>
    <s v="FR4GP1073"/>
    <s v="Y 2020"/>
    <s v="EUR"/>
    <n v="75540.3"/>
    <n v="75540.300199999998"/>
    <n v="-1.9999999494757501E-4"/>
    <n v="75540.3"/>
    <n v="0"/>
    <x v="0"/>
    <m/>
    <m/>
    <m/>
    <m/>
    <s v="none"/>
    <s v="Produit"/>
    <s v="Sarah"/>
    <s v="[SB]L'écart correspond à la marque moma qui est encore une fois non prise en compte dans le calcul du rebate alors que le pays est bien present dans le perimetre couvert_x000a_[SB] Après analyse de Zakaria, on voit que la marque Moma n'existe plus en base dans A2S. Si on filtre dans A2S sur la marque moma, depuis le module client, on aura un résultat de 0."/>
    <x v="2"/>
    <s v="Zakaria"/>
    <x v="0"/>
  </r>
  <r>
    <s v="FRA1150054362Q1 2020EUR"/>
    <x v="4"/>
    <n v="96489"/>
    <s v="LA PASSION DES TERROIRS"/>
    <n v="1150054362"/>
    <s v="Q1 2020"/>
    <s v="EUR"/>
    <n v="1762.95"/>
    <n v="1762.9459999999999"/>
    <n v="4.0000000001327802E-3"/>
    <n v="1762.95"/>
    <n v="0"/>
    <x v="0"/>
    <m/>
    <m/>
    <m/>
    <m/>
    <s v="none"/>
    <m/>
    <m/>
    <m/>
    <x v="0"/>
    <m/>
    <x v="0"/>
  </r>
  <r>
    <s v="FRA1150054362Q2 2020EUR"/>
    <x v="4"/>
    <n v="96489"/>
    <s v="LA PASSION DES TERROIRS"/>
    <n v="1150054362"/>
    <s v="Q2 2020"/>
    <s v="EUR"/>
    <n v="94.69"/>
    <n v="94.686000000000007"/>
    <n v="3.9999999999906699E-3"/>
    <n v="94.69"/>
    <n v="0"/>
    <x v="0"/>
    <m/>
    <m/>
    <m/>
    <m/>
    <s v="none"/>
    <m/>
    <m/>
    <m/>
    <x v="0"/>
    <m/>
    <x v="0"/>
  </r>
  <r>
    <s v="FRA1150054362Q3 2020EUR"/>
    <x v="4"/>
    <n v="96489"/>
    <s v="LA PASSION DES TERROIRS"/>
    <n v="1150054362"/>
    <s v="Q3 2020"/>
    <s v="EUR"/>
    <n v="432.74"/>
    <n v="432.74400000000003"/>
    <n v="-4.0000000000190898E-3"/>
    <n v="432.74"/>
    <n v="0"/>
    <x v="0"/>
    <m/>
    <m/>
    <m/>
    <m/>
    <s v="none"/>
    <m/>
    <m/>
    <m/>
    <x v="0"/>
    <m/>
    <x v="0"/>
  </r>
  <r>
    <s v="FRA1150054362Q4 2020EUR"/>
    <x v="4"/>
    <n v="96489"/>
    <s v="LA PASSION DES TERROIRS"/>
    <n v="1150054362"/>
    <s v="Q4 2020"/>
    <s v="EUR"/>
    <n v="209.36"/>
    <n v="209.358"/>
    <n v="2.0000000000095402E-3"/>
    <n v="209.36"/>
    <n v="0"/>
    <x v="0"/>
    <m/>
    <m/>
    <m/>
    <m/>
    <s v="none"/>
    <m/>
    <m/>
    <m/>
    <x v="0"/>
    <m/>
    <x v="0"/>
  </r>
  <r>
    <s v="FRA2120721970Q1 2020EUR"/>
    <x v="4"/>
    <n v="96821"/>
    <s v="ARCHITECTURE TECHNIQUE ET COORDINATION 29 (ATC 29)"/>
    <n v="2120721970"/>
    <s v="Q1 2020"/>
    <s v="EUR"/>
    <n v="239.29"/>
    <n v="239.28749999999999"/>
    <n v="2.4999999999977202E-3"/>
    <n v="239.29"/>
    <n v="0"/>
    <x v="0"/>
    <m/>
    <m/>
    <m/>
    <m/>
    <s v="none"/>
    <m/>
    <m/>
    <m/>
    <x v="0"/>
    <m/>
    <x v="0"/>
  </r>
  <r>
    <s v="FRA2120721970Q4 2020EUR"/>
    <x v="4"/>
    <n v="96821"/>
    <s v="ARCHITECTURE TECHNIQUE ET COORDINATION 29 (ATC 29)"/>
    <n v="2120721970"/>
    <s v="Q4 2020"/>
    <s v="EUR"/>
    <n v="239.29"/>
    <n v="239.28749999999999"/>
    <n v="2.4999999999977202E-3"/>
    <n v="239.29"/>
    <n v="0"/>
    <x v="0"/>
    <m/>
    <m/>
    <m/>
    <m/>
    <s v="none"/>
    <m/>
    <m/>
    <m/>
    <x v="0"/>
    <m/>
    <x v="0"/>
  </r>
  <r>
    <s v="FRA2120721972Q1 2020EUR"/>
    <x v="4"/>
    <n v="97139"/>
    <s v="ELAN"/>
    <n v="2120721972"/>
    <s v="Q1 2020"/>
    <s v="EUR"/>
    <n v="1765.32"/>
    <n v="1765.32"/>
    <n v="0"/>
    <n v="1765.32"/>
    <n v="0"/>
    <x v="0"/>
    <m/>
    <m/>
    <m/>
    <m/>
    <s v="none"/>
    <m/>
    <m/>
    <m/>
    <x v="0"/>
    <m/>
    <x v="0"/>
  </r>
  <r>
    <s v="FRA2120721972Q2 2020EUR"/>
    <x v="4"/>
    <n v="97139"/>
    <s v="ELAN"/>
    <n v="2120721972"/>
    <s v="Q2 2020"/>
    <s v="EUR"/>
    <n v="1143.01"/>
    <n v="1143.0060000000001"/>
    <n v="3.9999999999054099E-3"/>
    <n v="1143.01"/>
    <n v="0"/>
    <x v="0"/>
    <m/>
    <m/>
    <m/>
    <m/>
    <s v="none"/>
    <m/>
    <m/>
    <m/>
    <x v="0"/>
    <m/>
    <x v="0"/>
  </r>
  <r>
    <s v="FRA2120721972Q3 2020EUR"/>
    <x v="4"/>
    <n v="97139"/>
    <s v="ELAN"/>
    <n v="2120721972"/>
    <s v="Q3 2020"/>
    <s v="EUR"/>
    <n v="927.5"/>
    <n v="927.495"/>
    <n v="4.9999999999954499E-3"/>
    <n v="927.5"/>
    <n v="0"/>
    <x v="0"/>
    <m/>
    <m/>
    <m/>
    <m/>
    <s v="none"/>
    <m/>
    <m/>
    <m/>
    <x v="0"/>
    <m/>
    <x v="0"/>
  </r>
  <r>
    <s v="FRA2120451828Q2 2020EUR"/>
    <x v="4"/>
    <n v="97561"/>
    <s v="SCHINDLER MANAGEMENT"/>
    <n v="2120451828"/>
    <s v="Q2 2020"/>
    <s v="EUR"/>
    <n v="1106.78"/>
    <n v="1106.7834"/>
    <n v="-3.4000000000560201E-3"/>
    <n v="1106.78"/>
    <n v="0"/>
    <x v="0"/>
    <m/>
    <m/>
    <m/>
    <m/>
    <s v="none"/>
    <m/>
    <m/>
    <m/>
    <x v="0"/>
    <m/>
    <x v="0"/>
  </r>
  <r>
    <s v="FRA2120451828Q3 2020EUR"/>
    <x v="4"/>
    <n v="97561"/>
    <s v="SCHINDLER MANAGEMENT"/>
    <n v="2120451828"/>
    <s v="Q3 2020"/>
    <s v="EUR"/>
    <n v="417.62"/>
    <n v="417.62"/>
    <n v="0"/>
    <n v="417.62"/>
    <n v="0"/>
    <x v="0"/>
    <m/>
    <m/>
    <m/>
    <m/>
    <s v="none"/>
    <m/>
    <m/>
    <m/>
    <x v="0"/>
    <m/>
    <x v="0"/>
  </r>
  <r>
    <s v="FRA2107201969Q1 2020EUR"/>
    <x v="4"/>
    <n v="97590"/>
    <s v="AGENCY STORE AND BUILDING (ASB)"/>
    <n v="2107201969"/>
    <s v="Q1 2020"/>
    <s v="EUR"/>
    <n v="5679.21"/>
    <n v="5679.21"/>
    <n v="0"/>
    <n v="5679.21"/>
    <n v="0"/>
    <x v="0"/>
    <m/>
    <m/>
    <m/>
    <m/>
    <s v="none"/>
    <m/>
    <m/>
    <m/>
    <x v="0"/>
    <m/>
    <x v="0"/>
  </r>
  <r>
    <s v="FRA2107201969Q2 2020EUR"/>
    <x v="4"/>
    <n v="97590"/>
    <s v="AGENCY STORE AND BUILDING (ASB)"/>
    <n v="2107201969"/>
    <s v="Q2 2020"/>
    <s v="EUR"/>
    <n v="602.25"/>
    <n v="602.25"/>
    <n v="0"/>
    <n v="602.25"/>
    <n v="0"/>
    <x v="0"/>
    <m/>
    <m/>
    <m/>
    <m/>
    <s v="none"/>
    <m/>
    <m/>
    <m/>
    <x v="0"/>
    <m/>
    <x v="0"/>
  </r>
  <r>
    <s v="FRA2107201969Q3 2020EUR"/>
    <x v="4"/>
    <n v="97590"/>
    <s v="AGENCY STORE AND BUILDING (ASB)"/>
    <n v="2107201969"/>
    <s v="Q3 2020"/>
    <s v="EUR"/>
    <n v="960.3"/>
    <n v="960.3"/>
    <n v="0"/>
    <n v="960.3"/>
    <n v="0"/>
    <x v="0"/>
    <m/>
    <m/>
    <m/>
    <m/>
    <s v="none"/>
    <m/>
    <m/>
    <m/>
    <x v="0"/>
    <m/>
    <x v="0"/>
  </r>
  <r>
    <s v="FRA2107201969Q4 2020EUR"/>
    <x v="4"/>
    <n v="97590"/>
    <s v="AGENCY STORE AND BUILDING (ASB)"/>
    <n v="2107201969"/>
    <s v="Q4 2020"/>
    <s v="EUR"/>
    <n v="108.12"/>
    <n v="108.12"/>
    <n v="0"/>
    <n v="108.12"/>
    <n v="0"/>
    <x v="0"/>
    <m/>
    <m/>
    <m/>
    <m/>
    <s v="none"/>
    <m/>
    <m/>
    <m/>
    <x v="0"/>
    <m/>
    <x v="0"/>
  </r>
  <r>
    <s v="FRA2130052299Q1 2020EUR"/>
    <x v="4"/>
    <n v="98576"/>
    <s v="ROMI LAUNDRY SERVICES"/>
    <n v="2130052299"/>
    <s v="Q1 2020"/>
    <s v="EUR"/>
    <n v="2939.07"/>
    <n v="2939.0718000000002"/>
    <n v="-1.8000000000029099E-3"/>
    <n v="2939.07"/>
    <n v="0"/>
    <x v="0"/>
    <m/>
    <m/>
    <m/>
    <m/>
    <s v="none"/>
    <m/>
    <m/>
    <m/>
    <x v="0"/>
    <m/>
    <x v="0"/>
  </r>
  <r>
    <s v="FRA2110411319-1Q4 2020EUR"/>
    <x v="4"/>
    <n v="99076"/>
    <s v="OX'BRIDGE"/>
    <s v="2110411319-1"/>
    <s v="Q4 2020"/>
    <s v="EUR"/>
    <n v="14366.68"/>
    <n v="14366.684999999999"/>
    <n v="-4.9999999991996403E-3"/>
    <n v="14366.68"/>
    <n v="0"/>
    <x v="0"/>
    <m/>
    <m/>
    <m/>
    <m/>
    <s v="none"/>
    <m/>
    <m/>
    <m/>
    <x v="0"/>
    <m/>
    <x v="0"/>
  </r>
  <r>
    <s v="FRAFR3IB2711-1Y 2020EUR"/>
    <x v="4"/>
    <n v="99076"/>
    <s v="OX'BRIDGE"/>
    <s v="FR3IB2711-1"/>
    <s v="Y 2020"/>
    <s v="EUR"/>
    <n v="810.85"/>
    <n v="810.84490000000005"/>
    <n v="5.0999999999703496E-3"/>
    <n v="810.85"/>
    <n v="0"/>
    <x v="0"/>
    <m/>
    <m/>
    <m/>
    <m/>
    <s v="none"/>
    <m/>
    <m/>
    <m/>
    <x v="0"/>
    <m/>
    <x v="0"/>
  </r>
  <r>
    <s v="FRA1191306025Q1 2020EUR"/>
    <x v="4"/>
    <n v="99082"/>
    <s v="HUGO et VICTOR"/>
    <n v="1191306025"/>
    <s v="Q1 2020"/>
    <s v="EUR"/>
    <n v="1318.45"/>
    <n v="1318.45"/>
    <n v="0"/>
    <n v="1318.45"/>
    <n v="0"/>
    <x v="0"/>
    <m/>
    <m/>
    <m/>
    <m/>
    <s v="none"/>
    <m/>
    <m/>
    <m/>
    <x v="0"/>
    <m/>
    <x v="0"/>
  </r>
  <r>
    <s v="FRA1191306025Q2 2020EUR"/>
    <x v="4"/>
    <n v="99082"/>
    <s v="HUGO et VICTOR"/>
    <n v="1191306025"/>
    <s v="Q2 2020"/>
    <s v="EUR"/>
    <n v="294.26"/>
    <n v="294.26299999999998"/>
    <n v="-2.9999999999858998E-3"/>
    <n v="294.26"/>
    <n v="0"/>
    <x v="0"/>
    <m/>
    <m/>
    <m/>
    <m/>
    <s v="none"/>
    <m/>
    <m/>
    <m/>
    <x v="0"/>
    <m/>
    <x v="0"/>
  </r>
  <r>
    <s v="FRA1191306025Q3 2020EUR"/>
    <x v="4"/>
    <n v="99082"/>
    <s v="HUGO et VICTOR"/>
    <n v="1191306025"/>
    <s v="Q3 2020"/>
    <s v="EUR"/>
    <n v="853.05"/>
    <n v="853.05"/>
    <n v="0"/>
    <n v="853.05"/>
    <n v="0"/>
    <x v="0"/>
    <m/>
    <m/>
    <m/>
    <m/>
    <s v="none"/>
    <m/>
    <m/>
    <m/>
    <x v="0"/>
    <m/>
    <x v="0"/>
  </r>
  <r>
    <s v="FRA1191306025Q4 2020EUR"/>
    <x v="4"/>
    <n v="99082"/>
    <s v="HUGO et VICTOR"/>
    <n v="1191306025"/>
    <s v="Q4 2020"/>
    <s v="EUR"/>
    <n v="191.94"/>
    <n v="191.9425"/>
    <n v="-2.4999999999977202E-3"/>
    <n v="191.94"/>
    <n v="0"/>
    <x v="0"/>
    <m/>
    <m/>
    <m/>
    <m/>
    <s v="none"/>
    <m/>
    <m/>
    <m/>
    <x v="0"/>
    <m/>
    <x v="0"/>
  </r>
  <r>
    <s v="FRA1181205425Q1 2020EUR"/>
    <x v="4"/>
    <n v="100889"/>
    <s v="PROVALP3D"/>
    <n v="1181205425"/>
    <s v="Q1 2020"/>
    <s v="EUR"/>
    <n v="2741.97"/>
    <n v="2741.97"/>
    <n v="0"/>
    <n v="2741.97"/>
    <n v="0"/>
    <x v="0"/>
    <m/>
    <m/>
    <m/>
    <m/>
    <s v="none"/>
    <m/>
    <m/>
    <m/>
    <x v="0"/>
    <m/>
    <x v="0"/>
  </r>
  <r>
    <s v="FRA1181205425Q2 2020EUR"/>
    <x v="4"/>
    <n v="100889"/>
    <s v="PROVALP3D"/>
    <n v="1181205425"/>
    <s v="Q2 2020"/>
    <s v="EUR"/>
    <n v="1862"/>
    <n v="1862.0035"/>
    <n v="-3.5000000000309198E-3"/>
    <n v="1862"/>
    <n v="0"/>
    <x v="0"/>
    <m/>
    <m/>
    <m/>
    <m/>
    <s v="none"/>
    <m/>
    <m/>
    <m/>
    <x v="0"/>
    <m/>
    <x v="0"/>
  </r>
  <r>
    <s v="FRA1181205425Q3 2020EUR"/>
    <x v="4"/>
    <n v="100889"/>
    <s v="PROVALP3D"/>
    <n v="1181205425"/>
    <s v="Q3 2020"/>
    <s v="EUR"/>
    <n v="1662.29"/>
    <n v="1662.29"/>
    <n v="0"/>
    <n v="1662.29"/>
    <n v="0"/>
    <x v="0"/>
    <m/>
    <m/>
    <m/>
    <m/>
    <s v="none"/>
    <m/>
    <m/>
    <m/>
    <x v="0"/>
    <m/>
    <x v="0"/>
  </r>
  <r>
    <s v="FRA1181205425Q4 2020EUR"/>
    <x v="4"/>
    <n v="100889"/>
    <s v="PROVALP3D"/>
    <n v="1181205425"/>
    <s v="Q4 2020"/>
    <s v="EUR"/>
    <n v="3611.4"/>
    <n v="3611.4014999999999"/>
    <n v="-1.49999999985084E-3"/>
    <n v="3611.4"/>
    <n v="0"/>
    <x v="0"/>
    <m/>
    <m/>
    <m/>
    <m/>
    <s v="none"/>
    <m/>
    <m/>
    <m/>
    <x v="0"/>
    <m/>
    <x v="0"/>
  </r>
  <r>
    <s v="FRAFR4GP2602Y 2020EUR"/>
    <x v="4"/>
    <n v="100930"/>
    <s v="METIN SERVICE AUTOMOBILE"/>
    <s v="FR4GP2602"/>
    <s v="Y 2020"/>
    <s v="EUR"/>
    <n v="6000"/>
    <n v="6000"/>
    <n v="0"/>
    <n v="6000"/>
    <n v="0"/>
    <x v="0"/>
    <m/>
    <m/>
    <m/>
    <m/>
    <s v="none"/>
    <s v="Produit"/>
    <s v="Thao"/>
    <s v="[TN] : Le CA déclaré est sur une participation archivée https://astoresuite.com/declarative_campaign_participations/edit/47360_x000a_Sur la participation valide il n'y a rien https://astoresuite.com/declarative_campaign_participations/edit/85790"/>
    <x v="2"/>
    <s v="Helene"/>
    <x v="12"/>
  </r>
  <r>
    <s v="FRAFR4GP2790Y 2020EUR"/>
    <x v="4"/>
    <n v="102080"/>
    <s v="GFL SA"/>
    <s v="FR4GP2790"/>
    <s v="Y 2020"/>
    <s v="EUR"/>
    <n v="311.79000000000002"/>
    <n v="311.78699999999998"/>
    <n v="3.0000000000427402E-3"/>
    <n v="311.79000000000002"/>
    <n v="0"/>
    <x v="0"/>
    <m/>
    <m/>
    <m/>
    <m/>
    <s v="none"/>
    <m/>
    <m/>
    <m/>
    <x v="0"/>
    <m/>
    <x v="0"/>
  </r>
  <r>
    <s v="FRAFR4GP2541Y 2020EUR"/>
    <x v="4"/>
    <n v="102080"/>
    <s v="GFL SA"/>
    <s v="FR4GP2541"/>
    <s v="Y 2020"/>
    <s v="EUR"/>
    <n v="13649.58"/>
    <n v="13649.5849"/>
    <n v="-4.8999999999068599E-3"/>
    <n v="13649.58"/>
    <n v="0"/>
    <x v="0"/>
    <m/>
    <m/>
    <m/>
    <m/>
    <s v="none"/>
    <m/>
    <m/>
    <m/>
    <x v="0"/>
    <m/>
    <x v="0"/>
  </r>
  <r>
    <s v="FRAFR4GP2455Y 2020EUR"/>
    <x v="4"/>
    <n v="102080"/>
    <s v="GFL SA"/>
    <s v="FR4GP2455"/>
    <s v="Y 2020"/>
    <s v="EUR"/>
    <n v="11210.63"/>
    <n v="11210.630499999999"/>
    <n v="-5.0000000010186297E-4"/>
    <n v="11210.63"/>
    <n v="0"/>
    <x v="0"/>
    <m/>
    <m/>
    <m/>
    <m/>
    <s v="none"/>
    <m/>
    <m/>
    <m/>
    <x v="0"/>
    <m/>
    <x v="0"/>
  </r>
  <r>
    <s v="FRAFR4GP2304Y 2020EUR"/>
    <x v="4"/>
    <n v="102080"/>
    <s v="GFL SA"/>
    <s v="FR4GP2304"/>
    <s v="Y 2020"/>
    <s v="EUR"/>
    <n v="26048.83"/>
    <n v="26048.833500000001"/>
    <n v="-3.4999999988940501E-3"/>
    <n v="26048.83"/>
    <n v="0"/>
    <x v="0"/>
    <m/>
    <m/>
    <m/>
    <m/>
    <s v="none"/>
    <m/>
    <m/>
    <m/>
    <x v="0"/>
    <m/>
    <x v="0"/>
  </r>
  <r>
    <s v="FRAFR3IB2789Y 2020EUR"/>
    <x v="4"/>
    <n v="102080"/>
    <s v="GFL SA"/>
    <s v="FR3IB2789"/>
    <s v="Y 2020"/>
    <s v="EUR"/>
    <n v="298.27"/>
    <n v="298.26839999999999"/>
    <n v="1.59999999999627E-3"/>
    <n v="298.27"/>
    <n v="0"/>
    <x v="0"/>
    <m/>
    <m/>
    <m/>
    <m/>
    <s v="none"/>
    <m/>
    <m/>
    <m/>
    <x v="0"/>
    <m/>
    <x v="0"/>
  </r>
  <r>
    <s v="FRA2170185122Q1 2020EUR"/>
    <x v="4"/>
    <n v="102600"/>
    <s v="ATF GAIA"/>
    <n v="2170185122"/>
    <s v="Q1 2020"/>
    <s v="EUR"/>
    <n v="317.39999999999998"/>
    <n v="317.39999999999998"/>
    <n v="0"/>
    <n v="317.39999999999998"/>
    <n v="0"/>
    <x v="0"/>
    <m/>
    <m/>
    <m/>
    <m/>
    <s v="none"/>
    <m/>
    <m/>
    <m/>
    <x v="0"/>
    <m/>
    <x v="0"/>
  </r>
  <r>
    <s v="FRA2170185122Q2 2020EUR"/>
    <x v="4"/>
    <n v="102600"/>
    <s v="ATF GAIA"/>
    <n v="2170185122"/>
    <s v="Q2 2020"/>
    <s v="EUR"/>
    <n v="120"/>
    <n v="120"/>
    <n v="0"/>
    <n v="120"/>
    <n v="0"/>
    <x v="0"/>
    <m/>
    <m/>
    <m/>
    <m/>
    <s v="none"/>
    <m/>
    <m/>
    <m/>
    <x v="0"/>
    <m/>
    <x v="0"/>
  </r>
  <r>
    <s v="FRA2170185122Q4 2020EUR"/>
    <x v="4"/>
    <n v="102600"/>
    <s v="ATF GAIA"/>
    <n v="2170185122"/>
    <s v="Q4 2020"/>
    <s v="EUR"/>
    <n v="83.4"/>
    <n v="83.4"/>
    <n v="0"/>
    <n v="83.4"/>
    <n v="0"/>
    <x v="0"/>
    <m/>
    <m/>
    <m/>
    <m/>
    <s v="none"/>
    <m/>
    <m/>
    <m/>
    <x v="0"/>
    <m/>
    <x v="0"/>
  </r>
  <r>
    <s v="FRA2203106781Q4 2020EUR"/>
    <x v="4"/>
    <n v="105634"/>
    <s v="DINOVIA"/>
    <n v="2203106781"/>
    <s v="Q4 2020"/>
    <s v="EUR"/>
    <n v="33.11"/>
    <n v="33.109499999999997"/>
    <n v="5.0000000000238699E-4"/>
    <n v="33.11"/>
    <n v="0"/>
    <x v="0"/>
    <m/>
    <m/>
    <m/>
    <m/>
    <s v="none"/>
    <m/>
    <m/>
    <m/>
    <x v="0"/>
    <m/>
    <x v="0"/>
  </r>
  <r>
    <s v="FRAFR4GP1443Y 2020EUR"/>
    <x v="4"/>
    <n v="105676"/>
    <s v="SOCIETE EUROPENNE DE PRODUITS ALIMENTAIRES (SEPAL)"/>
    <s v="FR4GP1443"/>
    <s v="Y 2020"/>
    <s v="EUR"/>
    <n v="20783.22"/>
    <n v="20783.22"/>
    <n v="0"/>
    <n v="20783.22"/>
    <n v="0"/>
    <x v="0"/>
    <m/>
    <m/>
    <m/>
    <m/>
    <s v="none"/>
    <m/>
    <m/>
    <m/>
    <x v="0"/>
    <m/>
    <x v="0"/>
  </r>
  <r>
    <s v="FRA1130052814Q1 2020EUR"/>
    <x v="4"/>
    <n v="105921"/>
    <s v="MAISON ALBERT BICHOT"/>
    <n v="1130052814"/>
    <s v="Q1 2020"/>
    <s v="EUR"/>
    <n v="825.45"/>
    <n v="825.45"/>
    <n v="0"/>
    <n v="825.45"/>
    <n v="0"/>
    <x v="0"/>
    <m/>
    <m/>
    <m/>
    <m/>
    <s v="none"/>
    <m/>
    <m/>
    <m/>
    <x v="0"/>
    <m/>
    <x v="0"/>
  </r>
  <r>
    <s v="FRA1130052814Q2 2020EUR"/>
    <x v="4"/>
    <n v="105921"/>
    <s v="MAISON ALBERT BICHOT"/>
    <n v="1130052814"/>
    <s v="Q2 2020"/>
    <s v="EUR"/>
    <n v="83.5"/>
    <n v="83.5"/>
    <n v="0"/>
    <n v="83.5"/>
    <n v="0"/>
    <x v="0"/>
    <m/>
    <m/>
    <m/>
    <m/>
    <s v="none"/>
    <m/>
    <m/>
    <m/>
    <x v="0"/>
    <m/>
    <x v="0"/>
  </r>
  <r>
    <s v="FRA1130052814Q3 2020EUR"/>
    <x v="4"/>
    <n v="105921"/>
    <s v="MAISON ALBERT BICHOT"/>
    <n v="1130052814"/>
    <s v="Q3 2020"/>
    <s v="EUR"/>
    <n v="857.6"/>
    <n v="857.6"/>
    <n v="0"/>
    <n v="857.6"/>
    <n v="0"/>
    <x v="0"/>
    <m/>
    <m/>
    <m/>
    <m/>
    <s v="none"/>
    <m/>
    <m/>
    <m/>
    <x v="0"/>
    <m/>
    <x v="0"/>
  </r>
  <r>
    <s v="FRA1130052814Q4 2020EUR"/>
    <x v="4"/>
    <n v="105921"/>
    <s v="MAISON ALBERT BICHOT"/>
    <n v="1130052814"/>
    <s v="Q4 2020"/>
    <s v="EUR"/>
    <n v="195.15"/>
    <n v="195.15"/>
    <n v="0"/>
    <n v="195.15"/>
    <n v="0"/>
    <x v="0"/>
    <m/>
    <m/>
    <m/>
    <m/>
    <s v="none"/>
    <m/>
    <m/>
    <m/>
    <x v="0"/>
    <m/>
    <x v="0"/>
  </r>
  <r>
    <s v="FRA2140542990Q1 2020EUR"/>
    <x v="4"/>
    <n v="107142"/>
    <s v="CHRISTIAN SANTONI"/>
    <n v="2140542990"/>
    <s v="Q1 2020"/>
    <s v="EUR"/>
    <n v="954.56"/>
    <n v="954.55619999999999"/>
    <n v="3.7999999999556102E-3"/>
    <n v="954.56"/>
    <n v="0"/>
    <x v="0"/>
    <m/>
    <m/>
    <m/>
    <m/>
    <s v="none"/>
    <m/>
    <m/>
    <m/>
    <x v="0"/>
    <m/>
    <x v="0"/>
  </r>
  <r>
    <s v="FRA2140542990Q3 2020EUR"/>
    <x v="4"/>
    <n v="107142"/>
    <s v="CHRISTIAN SANTONI"/>
    <n v="2140542990"/>
    <s v="Q3 2020"/>
    <s v="EUR"/>
    <n v="108.89"/>
    <n v="108.8916"/>
    <n v="-1.59999999999627E-3"/>
    <n v="108.89"/>
    <n v="0"/>
    <x v="0"/>
    <m/>
    <m/>
    <m/>
    <m/>
    <s v="none"/>
    <m/>
    <m/>
    <m/>
    <x v="0"/>
    <m/>
    <x v="0"/>
  </r>
  <r>
    <s v="FRA2196605884Q1 2020EUR"/>
    <x v="4"/>
    <n v="107855"/>
    <s v="CREA2F"/>
    <n v="2196605884"/>
    <s v="Q1 2020"/>
    <s v="EUR"/>
    <n v="2.15"/>
    <n v="2.15"/>
    <n v="0"/>
    <n v="2.15"/>
    <n v="0"/>
    <x v="0"/>
    <m/>
    <m/>
    <m/>
    <m/>
    <s v="none"/>
    <m/>
    <m/>
    <m/>
    <x v="0"/>
    <m/>
    <x v="0"/>
  </r>
  <r>
    <s v="FRA2196605884Q3 2020EUR"/>
    <x v="4"/>
    <n v="107855"/>
    <s v="CREA2F"/>
    <n v="2196605884"/>
    <s v="Q3 2020"/>
    <s v="EUR"/>
    <n v="75.14"/>
    <n v="75.137"/>
    <n v="3.0000000000001098E-3"/>
    <n v="75.14"/>
    <n v="0"/>
    <x v="0"/>
    <m/>
    <m/>
    <m/>
    <m/>
    <s v="none"/>
    <m/>
    <m/>
    <m/>
    <x v="0"/>
    <m/>
    <x v="0"/>
  </r>
  <r>
    <s v="FRA2196605884Q4 2020EUR"/>
    <x v="4"/>
    <n v="107855"/>
    <s v="CREA2F"/>
    <n v="2196605884"/>
    <s v="Q4 2020"/>
    <s v="EUR"/>
    <n v="90"/>
    <n v="90"/>
    <n v="0"/>
    <n v="90"/>
    <n v="0"/>
    <x v="0"/>
    <m/>
    <m/>
    <m/>
    <m/>
    <s v="none"/>
    <m/>
    <m/>
    <m/>
    <x v="0"/>
    <m/>
    <x v="0"/>
  </r>
  <r>
    <s v="FRAFR4GP1606Y 2020EUR"/>
    <x v="4"/>
    <n v="108523"/>
    <s v="LA TARTE TROPEZIENNE"/>
    <s v="FR4GP1606"/>
    <s v="Y 2020"/>
    <s v="EUR"/>
    <n v="468.96"/>
    <n v="468.9599"/>
    <n v="9.9999999974897906E-5"/>
    <n v="468.96"/>
    <n v="0"/>
    <x v="0"/>
    <m/>
    <m/>
    <m/>
    <m/>
    <s v="none"/>
    <m/>
    <m/>
    <m/>
    <x v="0"/>
    <m/>
    <x v="0"/>
  </r>
  <r>
    <s v="FRA1140033097Q1 2020EUR"/>
    <x v="4"/>
    <n v="108838"/>
    <s v="METZGER FRERES"/>
    <n v="1140033097"/>
    <s v="Q1 2020"/>
    <s v="EUR"/>
    <n v="39704.26"/>
    <n v="39704.260799999996"/>
    <n v="-7.9999999434221503E-4"/>
    <n v="39704.26"/>
    <n v="0"/>
    <x v="0"/>
    <m/>
    <m/>
    <m/>
    <m/>
    <s v="none"/>
    <m/>
    <m/>
    <m/>
    <x v="0"/>
    <m/>
    <x v="0"/>
  </r>
  <r>
    <s v="FRA1140033097Q2 2020EUR"/>
    <x v="4"/>
    <n v="108838"/>
    <s v="METZGER FRERES"/>
    <n v="1140033097"/>
    <s v="Q2 2020"/>
    <s v="EUR"/>
    <n v="4916.8"/>
    <n v="4916.8"/>
    <n v="0"/>
    <n v="4916.8"/>
    <n v="0"/>
    <x v="0"/>
    <m/>
    <m/>
    <m/>
    <m/>
    <s v="none"/>
    <m/>
    <m/>
    <m/>
    <x v="0"/>
    <m/>
    <x v="0"/>
  </r>
  <r>
    <s v="FRA1140033097Q3 2020EUR"/>
    <x v="4"/>
    <n v="108838"/>
    <s v="METZGER FRERES"/>
    <n v="1140033097"/>
    <s v="Q3 2020"/>
    <s v="EUR"/>
    <n v="21929.16"/>
    <n v="21929.16"/>
    <n v="0"/>
    <n v="21929.16"/>
    <n v="0"/>
    <x v="0"/>
    <m/>
    <m/>
    <m/>
    <m/>
    <s v="none"/>
    <m/>
    <m/>
    <m/>
    <x v="0"/>
    <m/>
    <x v="0"/>
  </r>
  <r>
    <s v="FRA1140033097Q4 2020EUR"/>
    <x v="4"/>
    <n v="108838"/>
    <s v="METZGER FRERES"/>
    <n v="1140033097"/>
    <s v="Q4 2020"/>
    <s v="EUR"/>
    <n v="7947.49"/>
    <n v="7947.4920000000002"/>
    <n v="-2.0000000004074502E-3"/>
    <n v="7947.49"/>
    <n v="0"/>
    <x v="0"/>
    <m/>
    <m/>
    <m/>
    <m/>
    <s v="none"/>
    <m/>
    <m/>
    <m/>
    <x v="0"/>
    <m/>
    <x v="0"/>
  </r>
  <r>
    <s v="FRA16053050Q1 2020EUR"/>
    <x v="4"/>
    <n v="109154"/>
    <s v="LACHETEAU SAS"/>
    <n v="16053050"/>
    <s v="Q1 2020"/>
    <s v="EUR"/>
    <n v="3253.62"/>
    <n v="3253.62"/>
    <n v="0"/>
    <n v="3253.62"/>
    <n v="0"/>
    <x v="0"/>
    <m/>
    <m/>
    <m/>
    <m/>
    <s v="none"/>
    <m/>
    <m/>
    <m/>
    <x v="0"/>
    <m/>
    <x v="0"/>
  </r>
  <r>
    <s v="FRA16053050Q2 2020EUR"/>
    <x v="4"/>
    <n v="109154"/>
    <s v="LACHETEAU SAS"/>
    <n v="16053050"/>
    <s v="Q2 2020"/>
    <s v="EUR"/>
    <n v="448.86"/>
    <n v="448.86"/>
    <n v="0"/>
    <n v="448.86"/>
    <n v="0"/>
    <x v="0"/>
    <m/>
    <m/>
    <m/>
    <m/>
    <s v="none"/>
    <m/>
    <m/>
    <m/>
    <x v="0"/>
    <m/>
    <x v="0"/>
  </r>
  <r>
    <s v="FRA16053050Q3 2020EUR"/>
    <x v="4"/>
    <n v="109154"/>
    <s v="LACHETEAU SAS"/>
    <n v="16053050"/>
    <s v="Q3 2020"/>
    <s v="EUR"/>
    <n v="3815.4"/>
    <n v="3815.4"/>
    <n v="0"/>
    <n v="3815.4"/>
    <n v="0"/>
    <x v="0"/>
    <m/>
    <m/>
    <m/>
    <m/>
    <s v="none"/>
    <m/>
    <m/>
    <m/>
    <x v="0"/>
    <m/>
    <x v="0"/>
  </r>
  <r>
    <s v="FRA16053050Q4 2020EUR"/>
    <x v="4"/>
    <n v="109154"/>
    <s v="LACHETEAU SAS"/>
    <n v="16053050"/>
    <s v="Q4 2020"/>
    <s v="EUR"/>
    <n v="770.7"/>
    <n v="770.7"/>
    <n v="0"/>
    <n v="770.7"/>
    <n v="0"/>
    <x v="0"/>
    <m/>
    <m/>
    <m/>
    <m/>
    <s v="none"/>
    <m/>
    <m/>
    <m/>
    <x v="0"/>
    <m/>
    <x v="0"/>
  </r>
  <r>
    <s v="FRA1140083265Q1 2020EUR"/>
    <x v="4"/>
    <n v="110238"/>
    <s v="TOP MEDITERRANEE"/>
    <n v="1140083265"/>
    <s v="Q1 2020"/>
    <s v="EUR"/>
    <n v="5523.26"/>
    <n v="5523.2642999999998"/>
    <n v="-4.2999999996027301E-3"/>
    <n v="5523.26"/>
    <n v="0"/>
    <x v="0"/>
    <m/>
    <m/>
    <m/>
    <m/>
    <s v="none"/>
    <m/>
    <m/>
    <m/>
    <x v="0"/>
    <m/>
    <x v="0"/>
  </r>
  <r>
    <s v="FRA1140083265Q2 2020EUR"/>
    <x v="4"/>
    <n v="110238"/>
    <s v="TOP MEDITERRANEE"/>
    <n v="1140083265"/>
    <s v="Q2 2020"/>
    <s v="EUR"/>
    <n v="1242.8900000000001"/>
    <n v="1242.8851999999999"/>
    <n v="4.80000000015934E-3"/>
    <n v="1242.8900000000001"/>
    <n v="0"/>
    <x v="0"/>
    <m/>
    <m/>
    <m/>
    <m/>
    <s v="none"/>
    <m/>
    <m/>
    <m/>
    <x v="0"/>
    <m/>
    <x v="0"/>
  </r>
  <r>
    <s v="FRA1140083265Q3 2020EUR"/>
    <x v="4"/>
    <n v="110238"/>
    <s v="TOP MEDITERRANEE"/>
    <n v="1140083265"/>
    <s v="Q3 2020"/>
    <s v="EUR"/>
    <n v="9503.43"/>
    <n v="9503.4249999999993"/>
    <n v="5.0000000010186297E-3"/>
    <n v="9503.43"/>
    <n v="0"/>
    <x v="0"/>
    <m/>
    <m/>
    <m/>
    <m/>
    <s v="none"/>
    <m/>
    <m/>
    <m/>
    <x v="0"/>
    <m/>
    <x v="0"/>
  </r>
  <r>
    <s v="FRA1140083265Q4 2020EUR"/>
    <x v="4"/>
    <n v="110238"/>
    <s v="TOP MEDITERRANEE"/>
    <n v="1140083265"/>
    <s v="Q4 2020"/>
    <s v="EUR"/>
    <n v="1342.22"/>
    <n v="1342.2204999999999"/>
    <n v="-4.9999999987448897E-4"/>
    <n v="1342.22"/>
    <n v="0"/>
    <x v="0"/>
    <m/>
    <m/>
    <m/>
    <m/>
    <s v="none"/>
    <m/>
    <m/>
    <m/>
    <x v="0"/>
    <m/>
    <x v="0"/>
  </r>
  <r>
    <s v="FRA1130112574Q1 2020EUR"/>
    <x v="4"/>
    <n v="110418"/>
    <s v="SOCIETE DE ETS BOUGRO - SODEBO"/>
    <n v="1130112574"/>
    <s v="Q1 2020"/>
    <s v="EUR"/>
    <n v="848.62"/>
    <n v="848.62"/>
    <n v="0"/>
    <n v="848.62"/>
    <n v="0"/>
    <x v="0"/>
    <m/>
    <m/>
    <m/>
    <m/>
    <s v="none"/>
    <m/>
    <m/>
    <m/>
    <x v="0"/>
    <m/>
    <x v="0"/>
  </r>
  <r>
    <s v="FRA1130112574Q2 2020EUR"/>
    <x v="4"/>
    <n v="110418"/>
    <s v="SOCIETE DE ETS BOUGRO - SODEBO"/>
    <n v="1130112574"/>
    <s v="Q2 2020"/>
    <s v="EUR"/>
    <n v="134.04"/>
    <n v="134.0352"/>
    <n v="4.7999999999888097E-3"/>
    <n v="134.04"/>
    <n v="0"/>
    <x v="0"/>
    <m/>
    <m/>
    <m/>
    <m/>
    <s v="none"/>
    <m/>
    <m/>
    <m/>
    <x v="0"/>
    <m/>
    <x v="0"/>
  </r>
  <r>
    <s v="FRA1130112574Q3 2020EUR"/>
    <x v="4"/>
    <n v="110418"/>
    <s v="SOCIETE DE ETS BOUGRO - SODEBO"/>
    <n v="1130112574"/>
    <s v="Q3 2020"/>
    <s v="EUR"/>
    <n v="584.86"/>
    <n v="584.85919999999999"/>
    <n v="8.0000000002655703E-4"/>
    <n v="584.86"/>
    <n v="0"/>
    <x v="0"/>
    <m/>
    <m/>
    <m/>
    <m/>
    <s v="none"/>
    <m/>
    <m/>
    <m/>
    <x v="0"/>
    <m/>
    <x v="0"/>
  </r>
  <r>
    <s v="FRA1130112574Q4 2020EUR"/>
    <x v="4"/>
    <n v="110418"/>
    <s v="SOCIETE DE ETS BOUGRO - SODEBO"/>
    <n v="1130112574"/>
    <s v="Q4 2020"/>
    <s v="EUR"/>
    <n v="356.39"/>
    <n v="356.38959999999997"/>
    <n v="4.0000000001327803E-4"/>
    <n v="356.39"/>
    <n v="0"/>
    <x v="0"/>
    <m/>
    <m/>
    <m/>
    <m/>
    <s v="none"/>
    <m/>
    <m/>
    <m/>
    <x v="0"/>
    <m/>
    <x v="0"/>
  </r>
  <r>
    <s v="FRA2130362492Q1 2020EUR"/>
    <x v="4"/>
    <n v="110633"/>
    <s v="SAMSIC SECURITE"/>
    <n v="2130362492"/>
    <s v="Q1 2020"/>
    <s v="EUR"/>
    <n v="320.94"/>
    <n v="320.93560000000002"/>
    <n v="4.3999999999755303E-3"/>
    <n v="320.94"/>
    <n v="0"/>
    <x v="0"/>
    <m/>
    <m/>
    <m/>
    <m/>
    <s v="none"/>
    <m/>
    <m/>
    <m/>
    <x v="0"/>
    <m/>
    <x v="0"/>
  </r>
  <r>
    <s v="FRA2130362492Q2 2020EUR"/>
    <x v="4"/>
    <n v="110633"/>
    <s v="SAMSIC SECURITE"/>
    <n v="2130362492"/>
    <s v="Q2 2020"/>
    <s v="EUR"/>
    <n v="965.64"/>
    <n v="965.64"/>
    <n v="0"/>
    <n v="965.64"/>
    <n v="0"/>
    <x v="0"/>
    <m/>
    <m/>
    <m/>
    <m/>
    <s v="none"/>
    <m/>
    <m/>
    <m/>
    <x v="0"/>
    <m/>
    <x v="0"/>
  </r>
  <r>
    <s v="FRA2130362492Q3 2020EUR"/>
    <x v="4"/>
    <n v="110633"/>
    <s v="SAMSIC SECURITE"/>
    <n v="2130362492"/>
    <s v="Q3 2020"/>
    <s v="EUR"/>
    <n v="947.64"/>
    <n v="947.64"/>
    <n v="0"/>
    <n v="947.64"/>
    <n v="0"/>
    <x v="0"/>
    <m/>
    <m/>
    <m/>
    <m/>
    <s v="none"/>
    <m/>
    <m/>
    <m/>
    <x v="0"/>
    <m/>
    <x v="0"/>
  </r>
  <r>
    <s v="FRA2130362492Q4 2020EUR"/>
    <x v="4"/>
    <n v="110633"/>
    <s v="SAMSIC SECURITE"/>
    <n v="2130362492"/>
    <s v="Q4 2020"/>
    <s v="EUR"/>
    <n v="965.64"/>
    <n v="965.64"/>
    <n v="0"/>
    <n v="965.64"/>
    <n v="0"/>
    <x v="0"/>
    <m/>
    <m/>
    <m/>
    <m/>
    <s v="none"/>
    <m/>
    <m/>
    <m/>
    <x v="0"/>
    <m/>
    <x v="0"/>
  </r>
  <r>
    <s v="FRAFR4GP1458Y 2020EUR"/>
    <x v="4"/>
    <n v="110634"/>
    <s v="MICHEL ET AUGUSTIN"/>
    <s v="FR4GP1458"/>
    <s v="Y 2020"/>
    <s v="EUR"/>
    <n v="1553.41"/>
    <n v="1553.4121"/>
    <n v="-2.0999999999275999E-3"/>
    <n v="1553.41"/>
    <n v="0"/>
    <x v="0"/>
    <m/>
    <m/>
    <m/>
    <m/>
    <s v="none"/>
    <m/>
    <m/>
    <m/>
    <x v="0"/>
    <m/>
    <x v="0"/>
  </r>
  <r>
    <s v="FRA2130282411Q1 2020EUR"/>
    <x v="4"/>
    <n v="110674"/>
    <s v="OMS SYNERGIE GROUP"/>
    <n v="2130282411"/>
    <s v="Q1 2020"/>
    <s v="EUR"/>
    <n v="51014.83"/>
    <n v="51014.833700000003"/>
    <n v="-3.7000000011175802E-3"/>
    <n v="51014.83"/>
    <n v="0"/>
    <x v="0"/>
    <m/>
    <m/>
    <m/>
    <m/>
    <s v="none"/>
    <m/>
    <m/>
    <m/>
    <x v="0"/>
    <m/>
    <x v="0"/>
  </r>
  <r>
    <s v="FRA2130282411Q2 2020EUR"/>
    <x v="4"/>
    <n v="110674"/>
    <s v="OMS SYNERGIE GROUP"/>
    <n v="2130282411"/>
    <s v="Q2 2020"/>
    <s v="EUR"/>
    <n v="3204.76"/>
    <n v="3204.7599"/>
    <n v="1.00000000202271E-4"/>
    <n v="3204.76"/>
    <n v="0"/>
    <x v="0"/>
    <m/>
    <m/>
    <m/>
    <m/>
    <s v="none"/>
    <m/>
    <m/>
    <m/>
    <x v="0"/>
    <m/>
    <x v="0"/>
  </r>
  <r>
    <s v="FRA2130282411Q3 2020EUR"/>
    <x v="4"/>
    <n v="110674"/>
    <s v="OMS SYNERGIE GROUP"/>
    <n v="2130282411"/>
    <s v="Q3 2020"/>
    <s v="EUR"/>
    <n v="17461.599999999999"/>
    <n v="17461.598000000002"/>
    <n v="1.99999999676947E-3"/>
    <n v="17461.599999999999"/>
    <n v="0"/>
    <x v="0"/>
    <m/>
    <m/>
    <m/>
    <m/>
    <s v="none"/>
    <m/>
    <m/>
    <m/>
    <x v="0"/>
    <m/>
    <x v="0"/>
  </r>
  <r>
    <s v="FRA2130282411Q4 2020EUR"/>
    <x v="4"/>
    <n v="110674"/>
    <s v="OMS SYNERGIE GROUP"/>
    <n v="2130282411"/>
    <s v="Q4 2020"/>
    <s v="EUR"/>
    <n v="18688.02"/>
    <n v="18688.018"/>
    <n v="2.0000000004074502E-3"/>
    <n v="18688.02"/>
    <n v="0"/>
    <x v="0"/>
    <m/>
    <m/>
    <m/>
    <m/>
    <s v="none"/>
    <m/>
    <m/>
    <m/>
    <x v="0"/>
    <m/>
    <x v="0"/>
  </r>
  <r>
    <s v="FRA2130192487-Q1 2020EUR"/>
    <x v="4"/>
    <n v="110685"/>
    <s v="SAMSIC RH"/>
    <s v="2130192487-"/>
    <s v="Q1 2020"/>
    <s v="EUR"/>
    <n v="3707.26"/>
    <n v="3707.2613000000001"/>
    <n v="-1.29999999990104E-3"/>
    <n v="3707.26"/>
    <n v="0"/>
    <x v="0"/>
    <m/>
    <m/>
    <m/>
    <m/>
    <s v="none"/>
    <m/>
    <m/>
    <m/>
    <x v="0"/>
    <m/>
    <x v="0"/>
  </r>
  <r>
    <s v="FRA2130192487-Q2 2020EUR"/>
    <x v="4"/>
    <n v="110685"/>
    <s v="SAMSIC RH"/>
    <s v="2130192487-"/>
    <s v="Q2 2020"/>
    <s v="EUR"/>
    <n v="289.48"/>
    <n v="289.47820000000002"/>
    <n v="1.8000000000029099E-3"/>
    <n v="289.48"/>
    <n v="0"/>
    <x v="0"/>
    <m/>
    <m/>
    <m/>
    <m/>
    <s v="none"/>
    <m/>
    <m/>
    <m/>
    <x v="0"/>
    <m/>
    <x v="0"/>
  </r>
  <r>
    <s v="FRA2130192487-Q3 2020EUR"/>
    <x v="4"/>
    <n v="110685"/>
    <s v="SAMSIC RH"/>
    <s v="2130192487-"/>
    <s v="Q3 2020"/>
    <s v="EUR"/>
    <n v="3319.64"/>
    <n v="3319.6415999999999"/>
    <n v="-1.6000000000531099E-3"/>
    <n v="3319.64"/>
    <n v="0"/>
    <x v="0"/>
    <m/>
    <m/>
    <m/>
    <m/>
    <s v="none"/>
    <m/>
    <m/>
    <m/>
    <x v="0"/>
    <m/>
    <x v="0"/>
  </r>
  <r>
    <s v="FRA2130192487-Q4 2020EUR"/>
    <x v="4"/>
    <n v="110685"/>
    <s v="SAMSIC RH"/>
    <s v="2130192487-"/>
    <s v="Q4 2020"/>
    <s v="EUR"/>
    <n v="470.77"/>
    <n v="470.76990000000001"/>
    <n v="9.9999999974897906E-5"/>
    <n v="470.77"/>
    <n v="0"/>
    <x v="0"/>
    <m/>
    <m/>
    <m/>
    <m/>
    <s v="none"/>
    <m/>
    <m/>
    <m/>
    <x v="0"/>
    <m/>
    <x v="0"/>
  </r>
  <r>
    <s v="FRA27255023Q1 2020EUR"/>
    <x v="4"/>
    <n v="113597"/>
    <s v="SARP GRANDS COMPTES"/>
    <n v="27255023"/>
    <s v="Q1 2020"/>
    <s v="EUR"/>
    <n v="4064.08"/>
    <n v="4064.0724"/>
    <n v="7.5999999999112298E-3"/>
    <n v="4064.08"/>
    <n v="0"/>
    <x v="0"/>
    <m/>
    <m/>
    <m/>
    <m/>
    <s v="none"/>
    <m/>
    <m/>
    <m/>
    <x v="0"/>
    <m/>
    <x v="0"/>
  </r>
  <r>
    <s v="FRA27255023Q2 2020EUR"/>
    <x v="4"/>
    <n v="113597"/>
    <s v="SARP GRANDS COMPTES"/>
    <n v="27255023"/>
    <s v="Q2 2020"/>
    <s v="EUR"/>
    <n v="1204.04"/>
    <n v="1204.0404000000001"/>
    <n v="-4.0000000012696503E-4"/>
    <n v="1204.04"/>
    <n v="0"/>
    <x v="0"/>
    <m/>
    <m/>
    <m/>
    <m/>
    <s v="none"/>
    <m/>
    <m/>
    <m/>
    <x v="0"/>
    <m/>
    <x v="0"/>
  </r>
  <r>
    <s v="FRA27255023Q3 2020EUR"/>
    <x v="4"/>
    <n v="113597"/>
    <s v="SARP GRANDS COMPTES"/>
    <n v="27255023"/>
    <s v="Q3 2020"/>
    <s v="EUR"/>
    <n v="2403.6"/>
    <n v="2403.5931999999998"/>
    <n v="6.8000000001120497E-3"/>
    <n v="2403.6"/>
    <n v="0"/>
    <x v="0"/>
    <m/>
    <m/>
    <m/>
    <m/>
    <s v="none"/>
    <m/>
    <m/>
    <m/>
    <x v="0"/>
    <m/>
    <x v="0"/>
  </r>
  <r>
    <s v="FRA27255023Q4 2020EUR"/>
    <x v="4"/>
    <n v="113597"/>
    <s v="SARP GRANDS COMPTES"/>
    <n v="27255023"/>
    <s v="Q4 2020"/>
    <s v="EUR"/>
    <n v="1886.78"/>
    <n v="1886.78"/>
    <n v="0"/>
    <n v="1886.78"/>
    <n v="0"/>
    <x v="0"/>
    <m/>
    <m/>
    <m/>
    <m/>
    <s v="none"/>
    <m/>
    <m/>
    <m/>
    <x v="0"/>
    <m/>
    <x v="0"/>
  </r>
  <r>
    <s v="FRA27271013Q1 2020EUR"/>
    <x v="4"/>
    <n v="114226"/>
    <s v="STANLEY SECURITE FRANCE"/>
    <n v="27271013"/>
    <s v="Q1 2020"/>
    <s v="EUR"/>
    <n v="17163.78"/>
    <n v="17163.7755"/>
    <n v="4.4999999990977804E-3"/>
    <n v="17163.78"/>
    <n v="0"/>
    <x v="0"/>
    <m/>
    <m/>
    <m/>
    <m/>
    <s v="none"/>
    <m/>
    <m/>
    <m/>
    <x v="0"/>
    <m/>
    <x v="0"/>
  </r>
  <r>
    <s v="FRA27271013Q2 2020EUR"/>
    <x v="4"/>
    <n v="114226"/>
    <s v="STANLEY SECURITE FRANCE"/>
    <n v="27271013"/>
    <s v="Q2 2020"/>
    <s v="EUR"/>
    <n v="13389.21"/>
    <n v="13389.209500000001"/>
    <n v="4.99999998282874E-4"/>
    <n v="13389.21"/>
    <n v="0"/>
    <x v="0"/>
    <m/>
    <m/>
    <m/>
    <m/>
    <s v="none"/>
    <m/>
    <m/>
    <m/>
    <x v="0"/>
    <m/>
    <x v="0"/>
  </r>
  <r>
    <s v="FRA27271013Q3 2020EUR"/>
    <x v="4"/>
    <n v="114226"/>
    <s v="STANLEY SECURITE FRANCE"/>
    <n v="27271013"/>
    <s v="Q3 2020"/>
    <s v="EUR"/>
    <n v="14559.59"/>
    <n v="14559.587"/>
    <n v="3.00000000061118E-3"/>
    <n v="14559.59"/>
    <n v="0"/>
    <x v="0"/>
    <m/>
    <m/>
    <m/>
    <m/>
    <s v="none"/>
    <m/>
    <m/>
    <m/>
    <x v="0"/>
    <m/>
    <x v="0"/>
  </r>
  <r>
    <s v="FRA27271013Q4 2020EUR"/>
    <x v="4"/>
    <n v="114226"/>
    <s v="STANLEY SECURITE FRANCE"/>
    <n v="27271013"/>
    <s v="Q4 2020"/>
    <s v="EUR"/>
    <n v="12723.83"/>
    <n v="12723.827499999999"/>
    <n v="2.5000000005093101E-3"/>
    <n v="12723.83"/>
    <n v="0"/>
    <x v="0"/>
    <m/>
    <m/>
    <m/>
    <m/>
    <s v="none"/>
    <m/>
    <m/>
    <m/>
    <x v="0"/>
    <m/>
    <x v="0"/>
  </r>
  <r>
    <s v="FRA2130592514Q1 2020EUR"/>
    <x v="4"/>
    <n v="114558"/>
    <s v="WIFIRST"/>
    <n v="2130592514"/>
    <s v="Q1 2020"/>
    <s v="EUR"/>
    <n v="12836.15"/>
    <n v="12836.154399999999"/>
    <n v="-4.399999999805E-3"/>
    <n v="12836.15"/>
    <n v="0"/>
    <x v="0"/>
    <m/>
    <m/>
    <m/>
    <m/>
    <s v="none"/>
    <m/>
    <m/>
    <m/>
    <x v="0"/>
    <m/>
    <x v="0"/>
  </r>
  <r>
    <s v="FRA2130592514Q2 2020EUR"/>
    <x v="4"/>
    <n v="114558"/>
    <s v="WIFIRST"/>
    <n v="2130592514"/>
    <s v="Q2 2020"/>
    <s v="EUR"/>
    <n v="11631.06"/>
    <n v="11631.0648"/>
    <n v="-4.80000000061409E-3"/>
    <n v="11631.06"/>
    <n v="0"/>
    <x v="0"/>
    <m/>
    <m/>
    <m/>
    <m/>
    <s v="none"/>
    <m/>
    <m/>
    <m/>
    <x v="0"/>
    <m/>
    <x v="0"/>
  </r>
  <r>
    <s v="FRA2130592514Q3 2020EUR"/>
    <x v="4"/>
    <n v="114558"/>
    <s v="WIFIRST"/>
    <n v="2130592514"/>
    <s v="Q3 2020"/>
    <s v="EUR"/>
    <n v="39940.53"/>
    <n v="39940.5268"/>
    <n v="3.1999999991967299E-3"/>
    <n v="39940.53"/>
    <n v="0"/>
    <x v="0"/>
    <m/>
    <m/>
    <m/>
    <m/>
    <s v="none"/>
    <m/>
    <m/>
    <m/>
    <x v="0"/>
    <m/>
    <x v="0"/>
  </r>
  <r>
    <s v="FRA2130592514Q4 2020EUR"/>
    <x v="4"/>
    <n v="114558"/>
    <s v="WIFIRST"/>
    <n v="2130592514"/>
    <s v="Q4 2020"/>
    <s v="EUR"/>
    <n v="16908.490000000002"/>
    <n v="16908.4872"/>
    <n v="2.8000000020256201E-3"/>
    <n v="16908.490000000002"/>
    <n v="0"/>
    <x v="0"/>
    <m/>
    <m/>
    <m/>
    <m/>
    <s v="none"/>
    <m/>
    <m/>
    <m/>
    <x v="0"/>
    <m/>
    <x v="0"/>
  </r>
  <r>
    <s v="FRA2170595121Q1 2020EUR"/>
    <x v="4"/>
    <n v="114558"/>
    <s v="WIFIRST"/>
    <n v="2170595121"/>
    <s v="Q1 2020"/>
    <s v="EUR"/>
    <n v="41608.93"/>
    <n v="41608.932399999998"/>
    <n v="-2.39999999757856E-3"/>
    <n v="41608.93"/>
    <n v="0"/>
    <x v="0"/>
    <m/>
    <m/>
    <m/>
    <m/>
    <s v="none"/>
    <m/>
    <m/>
    <m/>
    <x v="0"/>
    <m/>
    <x v="0"/>
  </r>
  <r>
    <s v="FRA2170595121Q2 2020EUR"/>
    <x v="4"/>
    <n v="114558"/>
    <s v="WIFIRST"/>
    <n v="2170595121"/>
    <s v="Q2 2020"/>
    <s v="EUR"/>
    <n v="52508.4"/>
    <n v="52508.398399999998"/>
    <n v="1.6000000032363401E-3"/>
    <n v="52508.4"/>
    <n v="0"/>
    <x v="0"/>
    <m/>
    <m/>
    <m/>
    <m/>
    <s v="none"/>
    <m/>
    <m/>
    <m/>
    <x v="0"/>
    <m/>
    <x v="0"/>
  </r>
  <r>
    <s v="FRA2170595121Q3 2020EUR"/>
    <x v="4"/>
    <n v="114558"/>
    <s v="WIFIRST"/>
    <n v="2170595121"/>
    <s v="Q3 2020"/>
    <s v="EUR"/>
    <n v="28046.33"/>
    <n v="28046.331600000001"/>
    <n v="-1.59999999959836E-3"/>
    <n v="28046.33"/>
    <n v="0"/>
    <x v="0"/>
    <m/>
    <m/>
    <m/>
    <m/>
    <s v="none"/>
    <m/>
    <m/>
    <m/>
    <x v="0"/>
    <m/>
    <x v="0"/>
  </r>
  <r>
    <s v="FRA2170595121Q4 2020EUR"/>
    <x v="4"/>
    <n v="114558"/>
    <s v="WIFIRST"/>
    <n v="2170595121"/>
    <s v="Q4 2020"/>
    <s v="EUR"/>
    <n v="53146.03"/>
    <n v="53146.031600000002"/>
    <n v="-1.6000000032363401E-3"/>
    <n v="53146.03"/>
    <n v="0"/>
    <x v="0"/>
    <m/>
    <m/>
    <m/>
    <m/>
    <s v="none"/>
    <m/>
    <m/>
    <m/>
    <x v="0"/>
    <m/>
    <x v="0"/>
  </r>
  <r>
    <s v="FRA19218008Q1 2020EUR"/>
    <x v="4"/>
    <n v="115081"/>
    <s v="TAITTINGER CCVC"/>
    <n v="19218008"/>
    <s v="Q1 2020"/>
    <s v="EUR"/>
    <n v="5105.1000000000004"/>
    <n v="5105.1000000000004"/>
    <n v="0"/>
    <n v="5105.1000000000004"/>
    <n v="0"/>
    <x v="0"/>
    <m/>
    <m/>
    <m/>
    <m/>
    <s v="none"/>
    <m/>
    <m/>
    <m/>
    <x v="0"/>
    <m/>
    <x v="0"/>
  </r>
  <r>
    <s v="FRA19218008Q2 2020EUR"/>
    <x v="4"/>
    <n v="115081"/>
    <s v="TAITTINGER CCVC"/>
    <n v="19218008"/>
    <s v="Q2 2020"/>
    <s v="EUR"/>
    <n v="535.08000000000004"/>
    <n v="535.08000000000004"/>
    <n v="0"/>
    <n v="535.08000000000004"/>
    <n v="0"/>
    <x v="0"/>
    <m/>
    <m/>
    <m/>
    <m/>
    <s v="none"/>
    <m/>
    <m/>
    <m/>
    <x v="0"/>
    <m/>
    <x v="0"/>
  </r>
  <r>
    <s v="FRA19218008Q3 2020EUR"/>
    <x v="4"/>
    <n v="115081"/>
    <s v="TAITTINGER CCVC"/>
    <n v="19218008"/>
    <s v="Q3 2020"/>
    <s v="EUR"/>
    <n v="4141.67"/>
    <n v="4141.67"/>
    <n v="0"/>
    <n v="4141.67"/>
    <n v="0"/>
    <x v="0"/>
    <m/>
    <m/>
    <m/>
    <m/>
    <s v="none"/>
    <m/>
    <m/>
    <m/>
    <x v="0"/>
    <m/>
    <x v="0"/>
  </r>
  <r>
    <s v="FRA19218008Q4 2020EUR"/>
    <x v="4"/>
    <n v="115081"/>
    <s v="TAITTINGER CCVC"/>
    <n v="19218008"/>
    <s v="Q4 2020"/>
    <s v="EUR"/>
    <n v="2874.56"/>
    <n v="2874.56"/>
    <n v="0"/>
    <n v="2874.56"/>
    <n v="0"/>
    <x v="0"/>
    <m/>
    <m/>
    <m/>
    <m/>
    <s v="none"/>
    <m/>
    <m/>
    <m/>
    <x v="0"/>
    <m/>
    <x v="0"/>
  </r>
  <r>
    <s v="FRAFR3NSNM1658Y 2020EUR"/>
    <x v="4"/>
    <n v="115081"/>
    <s v="TAITTINGER CCVC"/>
    <s v="FR3NSNM1658"/>
    <s v="Y 2020"/>
    <s v="EUR"/>
    <n v="5036.8500000000004"/>
    <n v="5036.8500000000004"/>
    <n v="0"/>
    <n v="5036.8500000000004"/>
    <n v="0"/>
    <x v="0"/>
    <m/>
    <m/>
    <m/>
    <m/>
    <s v="none"/>
    <m/>
    <m/>
    <m/>
    <x v="0"/>
    <m/>
    <x v="0"/>
  </r>
  <r>
    <s v="FRAFR4GP1045Y 2020EUR"/>
    <x v="4"/>
    <n v="115147"/>
    <s v="MC CORMICK FRANCE"/>
    <s v="FR4GP1045"/>
    <s v="Y 2020"/>
    <s v="EUR"/>
    <n v="8359.2199999999993"/>
    <n v="8359.2149000000009"/>
    <n v="5.0999999984924198E-3"/>
    <n v="8359.2199999999993"/>
    <n v="0"/>
    <x v="0"/>
    <m/>
    <m/>
    <m/>
    <m/>
    <s v="none"/>
    <s v="Produit"/>
    <s v="Sarah"/>
    <s v="[SB]L'écart correspond à la marque moma qui est encore une fois non prise en compte dans le calcul du rebate alors que le pays est bien present dans le perimetre couvert_x000a_[SB] Après analyse de Zakaria, on voit que la marque Moma n'existe plus en base dans A2S. Si on filtre dans A2S sur la marque moma, depuis le module client, on aura un résultat de 0."/>
    <x v="2"/>
    <s v="Zakaria"/>
    <x v="0"/>
  </r>
  <r>
    <s v="FRAFR4GP1305Y 2020EUR"/>
    <x v="4"/>
    <n v="115228"/>
    <s v="ESPRI RESTAURATION"/>
    <s v="FR4GP1305"/>
    <s v="Y 2020"/>
    <s v="EUR"/>
    <n v="524.76"/>
    <n v="524.76"/>
    <n v="0"/>
    <n v="524.76"/>
    <n v="0"/>
    <x v="0"/>
    <m/>
    <m/>
    <m/>
    <m/>
    <s v="none"/>
    <m/>
    <m/>
    <m/>
    <x v="0"/>
    <m/>
    <x v="0"/>
  </r>
  <r>
    <s v="FRAFR4GP1750Y 2020EUR"/>
    <x v="4"/>
    <n v="115328"/>
    <s v="SAS VALADE"/>
    <s v="FR4GP1750"/>
    <s v="Y 2020"/>
    <s v="EUR"/>
    <n v="11548.79"/>
    <n v="11548.794900000001"/>
    <n v="-4.8999999999068599E-3"/>
    <n v="11548.79"/>
    <n v="0"/>
    <x v="0"/>
    <m/>
    <m/>
    <m/>
    <m/>
    <s v="none"/>
    <s v="Produit"/>
    <s v="Sarah"/>
    <s v="[SB] Il y a du declaratif sur la marque Moma qui n'existe plus dans A2S. Il n'y a aucun client de la marque Moma dans le module clients. Ca explique le non calcul du rebate pour son CA"/>
    <x v="2"/>
    <s v="Zakaria"/>
    <x v="0"/>
  </r>
  <r>
    <s v="FRAFR3F11555Y 2020EUR"/>
    <x v="4"/>
    <n v="115384"/>
    <s v="S.A.E.M.E(SA DES EAUX MINERALES D'EVIAN)"/>
    <s v="FR3F11555"/>
    <s v="Y 2020"/>
    <s v="EUR"/>
    <n v="9958.5"/>
    <n v="9958.5"/>
    <n v="0"/>
    <n v="9958.5"/>
    <n v="0"/>
    <x v="0"/>
    <m/>
    <m/>
    <m/>
    <m/>
    <s v="none"/>
    <m/>
    <m/>
    <m/>
    <x v="0"/>
    <m/>
    <x v="0"/>
  </r>
  <r>
    <s v="FRAFR3IIBIS1559Y 2020EUR"/>
    <x v="4"/>
    <n v="115384"/>
    <s v="S.A.E.M.E(SA DES EAUX MINERALES D'EVIAN)"/>
    <s v="FR3IIBIS1559"/>
    <s v="Y 2020"/>
    <s v="EUR"/>
    <n v="300106.40500000003"/>
    <n v="300106.40500000003"/>
    <n v="0"/>
    <n v="300106.40500000003"/>
    <n v="0"/>
    <x v="0"/>
    <m/>
    <m/>
    <m/>
    <m/>
    <s v="none"/>
    <m/>
    <m/>
    <m/>
    <x v="0"/>
    <m/>
    <x v="0"/>
  </r>
  <r>
    <s v="FRAFR3NGF1529Y 2020EUR"/>
    <x v="4"/>
    <n v="115384"/>
    <s v="S.A.E.M.E(SA DES EAUX MINERALES D'EVIAN)"/>
    <s v="FR3NGF1529"/>
    <s v="Y 2020"/>
    <s v="EUR"/>
    <n v="13736.375"/>
    <n v="13736.375"/>
    <n v="0"/>
    <n v="13736.375"/>
    <n v="0"/>
    <x v="0"/>
    <m/>
    <m/>
    <m/>
    <m/>
    <s v="none"/>
    <m/>
    <m/>
    <m/>
    <x v="0"/>
    <m/>
    <x v="0"/>
  </r>
  <r>
    <s v="FRAFR3NSNM1557Y 2020EUR"/>
    <x v="4"/>
    <n v="115384"/>
    <s v="S.A.E.M.E(SA DES EAUX MINERALES D'EVIAN)"/>
    <s v="FR3NSNM1557"/>
    <s v="Y 2020"/>
    <s v="EUR"/>
    <n v="898811.08"/>
    <n v="898811.08"/>
    <n v="0"/>
    <n v="898811.08"/>
    <n v="0"/>
    <x v="0"/>
    <m/>
    <m/>
    <m/>
    <m/>
    <s v="none"/>
    <m/>
    <m/>
    <m/>
    <x v="0"/>
    <m/>
    <x v="0"/>
  </r>
  <r>
    <s v="FRAFR3SPMG1578Y 2020EUR"/>
    <x v="4"/>
    <n v="115384"/>
    <s v="S.A.E.M.E(SA DES EAUX MINERALES D'EVIAN)"/>
    <s v="FR3SPMG1578"/>
    <s v="Y 2020"/>
    <s v="EUR"/>
    <n v="206205.94500000001"/>
    <n v="206205.94500000001"/>
    <n v="0"/>
    <n v="206205.94500000001"/>
    <n v="0"/>
    <x v="0"/>
    <m/>
    <m/>
    <m/>
    <m/>
    <s v="none"/>
    <m/>
    <m/>
    <m/>
    <x v="0"/>
    <m/>
    <x v="0"/>
  </r>
  <r>
    <s v="FRAFR3F11561Y 2020EUR"/>
    <x v="4"/>
    <n v="115414"/>
    <s v="ORANGINA SCHWEPPES"/>
    <s v="FR3F11561"/>
    <s v="Y 2020"/>
    <s v="EUR"/>
    <n v="11371.2"/>
    <n v="11371.2"/>
    <n v="0"/>
    <n v="11371.2"/>
    <n v="0"/>
    <x v="0"/>
    <m/>
    <m/>
    <m/>
    <m/>
    <s v="none"/>
    <m/>
    <m/>
    <m/>
    <x v="0"/>
    <m/>
    <x v="0"/>
  </r>
  <r>
    <s v="FRAFR3IB1562Y 2020EUR"/>
    <x v="4"/>
    <n v="115414"/>
    <s v="ORANGINA SCHWEPPES"/>
    <s v="FR3IB1562"/>
    <s v="Y 2020"/>
    <s v="EUR"/>
    <n v="17646"/>
    <n v="17646"/>
    <n v="0"/>
    <n v="17646"/>
    <n v="0"/>
    <x v="0"/>
    <m/>
    <m/>
    <m/>
    <m/>
    <s v="none"/>
    <m/>
    <m/>
    <m/>
    <x v="0"/>
    <m/>
    <x v="0"/>
  </r>
  <r>
    <s v="FRAFR3IIS1564Y 2020EUR"/>
    <x v="4"/>
    <n v="115414"/>
    <s v="ORANGINA SCHWEPPES"/>
    <s v="FR3IIS1564"/>
    <s v="Y 2020"/>
    <s v="EUR"/>
    <n v="26187.870199999899"/>
    <n v="26187.870200000001"/>
    <n v="-3.6379788070917101E-12"/>
    <n v="26187.870199999899"/>
    <n v="0"/>
    <x v="0"/>
    <m/>
    <m/>
    <m/>
    <m/>
    <s v="none"/>
    <m/>
    <m/>
    <m/>
    <x v="0"/>
    <m/>
    <x v="0"/>
  </r>
  <r>
    <s v="FRAFR3NGF1566Y 2020EUR"/>
    <x v="4"/>
    <n v="115414"/>
    <s v="ORANGINA SCHWEPPES"/>
    <s v="FR3NGF1566"/>
    <s v="Y 2020"/>
    <s v="EUR"/>
    <n v="8934.5673000000006"/>
    <n v="8934.5673000000006"/>
    <n v="0"/>
    <n v="8934.5673000000006"/>
    <n v="0"/>
    <x v="0"/>
    <m/>
    <m/>
    <m/>
    <m/>
    <s v="none"/>
    <m/>
    <m/>
    <m/>
    <x v="0"/>
    <m/>
    <x v="0"/>
  </r>
  <r>
    <s v="FRAFR3NSNM1565Y 2020EUR"/>
    <x v="4"/>
    <n v="115414"/>
    <s v="ORANGINA SCHWEPPES"/>
    <s v="FR3NSNM1565"/>
    <s v="Y 2020"/>
    <s v="EUR"/>
    <n v="67828.285999999993"/>
    <n v="67828.285999999993"/>
    <n v="0"/>
    <n v="67828.285999999993"/>
    <n v="0"/>
    <x v="0"/>
    <m/>
    <m/>
    <m/>
    <m/>
    <s v="none"/>
    <m/>
    <m/>
    <m/>
    <x v="0"/>
    <m/>
    <x v="0"/>
  </r>
  <r>
    <s v="FRAFR3SPMG1563Y 2020EUR"/>
    <x v="4"/>
    <n v="115414"/>
    <s v="ORANGINA SCHWEPPES"/>
    <s v="FR3SPMG1563"/>
    <s v="Y 2020"/>
    <s v="EUR"/>
    <n v="8113.4052000000001"/>
    <n v="8113.1036000000004"/>
    <n v="0.30160000000068898"/>
    <n v="8113.4052000000001"/>
    <n v="0"/>
    <x v="0"/>
    <m/>
    <m/>
    <m/>
    <m/>
    <s v="none"/>
    <m/>
    <m/>
    <m/>
    <x v="0"/>
    <m/>
    <x v="0"/>
  </r>
  <r>
    <s v="FRAFR4GP1109Y 2020EUR"/>
    <x v="4"/>
    <n v="115414"/>
    <s v="ORANGINA SCHWEPPES"/>
    <s v="FR4GP1109"/>
    <s v="Y 2020"/>
    <s v="EUR"/>
    <n v="1624.2"/>
    <n v="1624.2"/>
    <n v="0"/>
    <n v="1624.2"/>
    <n v="0"/>
    <x v="0"/>
    <m/>
    <m/>
    <m/>
    <m/>
    <s v="none"/>
    <m/>
    <m/>
    <m/>
    <x v="0"/>
    <m/>
    <x v="0"/>
  </r>
  <r>
    <s v="FRAFR4GP1361Y 2020EUR"/>
    <x v="4"/>
    <n v="115476"/>
    <s v="JACQUET BROSSARD DISTRIBUTION"/>
    <s v="FR4GP1361"/>
    <s v="Y 2020"/>
    <s v="EUR"/>
    <n v="3696.54"/>
    <n v="3696.5401000000002"/>
    <n v="-1.00000000202271E-4"/>
    <n v="3696.54"/>
    <n v="0"/>
    <x v="0"/>
    <m/>
    <m/>
    <m/>
    <m/>
    <s v="none"/>
    <m/>
    <m/>
    <m/>
    <x v="0"/>
    <m/>
    <x v="0"/>
  </r>
  <r>
    <s v="FRAFR4GP1198Y 2020EUR"/>
    <x v="4"/>
    <n v="115478"/>
    <s v="LE MONDE DES CREPES"/>
    <s v="FR4GP1198"/>
    <s v="Y 2020"/>
    <s v="EUR"/>
    <n v="29431.919999999998"/>
    <n v="29431.919999999998"/>
    <n v="0"/>
    <n v="29431.919999999998"/>
    <n v="0"/>
    <x v="0"/>
    <m/>
    <m/>
    <m/>
    <m/>
    <s v="none"/>
    <m/>
    <m/>
    <m/>
    <x v="0"/>
    <m/>
    <x v="0"/>
  </r>
  <r>
    <s v="FRAFR4GP1338Y 2020EUR"/>
    <x v="4"/>
    <n v="115495"/>
    <s v="MAISON BONCOLAC"/>
    <s v="FR4GP1338"/>
    <s v="Y 2020"/>
    <s v="EUR"/>
    <n v="1522.86"/>
    <n v="1522.86"/>
    <n v="0"/>
    <n v="1522.86"/>
    <n v="0"/>
    <x v="0"/>
    <m/>
    <m/>
    <m/>
    <m/>
    <s v="none"/>
    <m/>
    <m/>
    <m/>
    <x v="0"/>
    <m/>
    <x v="0"/>
  </r>
  <r>
    <s v="FRAFR4GP1316Y 2020EUR"/>
    <x v="4"/>
    <n v="115526"/>
    <s v="TRAITEUR DE PARIS DISTRIBUTION"/>
    <s v="FR4GP1316"/>
    <s v="Y 2020"/>
    <s v="EUR"/>
    <n v="808.02"/>
    <n v="808.02"/>
    <n v="0"/>
    <n v="808.02"/>
    <n v="0"/>
    <x v="0"/>
    <m/>
    <m/>
    <m/>
    <m/>
    <s v="none"/>
    <m/>
    <m/>
    <m/>
    <x v="0"/>
    <m/>
    <x v="0"/>
  </r>
  <r>
    <s v="FRAFR4GP1311Y 2020EUR"/>
    <x v="4"/>
    <n v="115631"/>
    <s v="AQUITAINE SPECIALITES"/>
    <s v="FR4GP1311"/>
    <s v="Y 2020"/>
    <s v="EUR"/>
    <n v="355.08"/>
    <n v="355.08"/>
    <n v="0"/>
    <n v="355.08"/>
    <n v="0"/>
    <x v="0"/>
    <m/>
    <m/>
    <m/>
    <m/>
    <s v="none"/>
    <m/>
    <m/>
    <m/>
    <x v="0"/>
    <m/>
    <x v="0"/>
  </r>
  <r>
    <s v="FRAFR4GP1426Y 2020EUR"/>
    <x v="4"/>
    <n v="115777"/>
    <s v="SAINT MICHEL BISCUITS"/>
    <s v="FR4GP1426"/>
    <s v="Y 2020"/>
    <s v="EUR"/>
    <n v="13092.31"/>
    <n v="13092.312"/>
    <n v="-2.0000000004074502E-3"/>
    <n v="13092.31"/>
    <n v="0"/>
    <x v="0"/>
    <m/>
    <m/>
    <m/>
    <m/>
    <s v="none"/>
    <m/>
    <m/>
    <m/>
    <x v="0"/>
    <m/>
    <x v="0"/>
  </r>
  <r>
    <s v="FRAFR4GP1594Y 2020EUR"/>
    <x v="4"/>
    <n v="115777"/>
    <s v="SAINT MICHEL BISCUITS"/>
    <s v="FR4GP1594"/>
    <s v="Y 2020"/>
    <s v="EUR"/>
    <n v="33621.120000000003"/>
    <n v="33621.121200000001"/>
    <n v="-1.19999999878928E-3"/>
    <n v="33621.120000000003"/>
    <n v="0"/>
    <x v="0"/>
    <m/>
    <m/>
    <m/>
    <m/>
    <s v="none"/>
    <m/>
    <m/>
    <m/>
    <x v="0"/>
    <m/>
    <x v="0"/>
  </r>
  <r>
    <s v="FRAFR4GP1291Y 2020EUR"/>
    <x v="4"/>
    <n v="116046"/>
    <s v="Hilcona AG"/>
    <s v="FR4GP1291"/>
    <s v="Y 2020"/>
    <s v="EUR"/>
    <n v="16059.3"/>
    <n v="16059.300300000001"/>
    <n v="-3.0000000151630902E-4"/>
    <n v="16059.3"/>
    <n v="0"/>
    <x v="0"/>
    <m/>
    <m/>
    <m/>
    <m/>
    <s v="none"/>
    <m/>
    <m/>
    <m/>
    <x v="0"/>
    <m/>
    <x v="0"/>
  </r>
  <r>
    <s v="FRAFR3F1IB1067Y 2020EUR"/>
    <x v="4"/>
    <n v="116164"/>
    <s v="HEINEKEN ENTREPRISE"/>
    <s v="FR3F1IB1067"/>
    <s v="Y 2020"/>
    <s v="EUR"/>
    <n v="3815.4222"/>
    <n v="3815.4119999999998"/>
    <n v="1.0200000000168E-2"/>
    <n v="3815.4222"/>
    <n v="0"/>
    <x v="0"/>
    <m/>
    <m/>
    <m/>
    <m/>
    <s v="none"/>
    <m/>
    <m/>
    <m/>
    <x v="0"/>
    <m/>
    <x v="0"/>
  </r>
  <r>
    <s v="FRAFR3IS1506Y 2020EUR"/>
    <x v="4"/>
    <n v="116164"/>
    <s v="HEINEKEN ENTREPRISE"/>
    <s v="FR3IS1506"/>
    <s v="Y 2020"/>
    <s v="EUR"/>
    <n v="101388.7893"/>
    <n v="101388.811"/>
    <n v="-2.1699999997508702E-2"/>
    <n v="101388.7893"/>
    <n v="0"/>
    <x v="0"/>
    <m/>
    <m/>
    <m/>
    <m/>
    <s v="none"/>
    <m/>
    <m/>
    <m/>
    <x v="0"/>
    <m/>
    <x v="0"/>
  </r>
  <r>
    <s v="FRAFR3MNSN1508Y 2020EUR"/>
    <x v="4"/>
    <n v="116164"/>
    <s v="HEINEKEN ENTREPRISE"/>
    <s v="FR3MNSN1508"/>
    <s v="Y 2020"/>
    <s v="EUR"/>
    <n v="513924.70110000001"/>
    <n v="513925.40500000003"/>
    <n v="-0.70390000002225805"/>
    <n v="513924.70110000001"/>
    <n v="0"/>
    <x v="0"/>
    <m/>
    <m/>
    <m/>
    <m/>
    <s v="none"/>
    <s v="Produit"/>
    <s v="Ossama"/>
    <s v="[OA] rebate calculé à la main de 513925,009 / calcul =&gt; 221,902*115 + 166,309*51 + 3403,12*141 = 513925,009 /  https://www.astoresuite.com/contracts/show/30477 /  https://www.astoresuite.com/declarative_campaign_participations/edit/23917_x000a_[ZA] des marques sont exlus de l'assiette au niveau de contrat, mais quand meme declarer par exemple: Hotel F1 . _x000a_[OA] rebate calculé à la main de 513925,009 / calcul =&gt; 272,515*115 + 175,1*51 + 3630,12*141 = 552116,245 /  https://www.astoresuite.com/contracts/show/30477 /  https://www.astoresuite.com/declarative_campaign_participations/edit/23917 _x000a_[HB] En accord avec la différence à facturer qui était absent en mars-2021 =&gt; Assitance demandée le 17-05-22 (ds TEAMS) pour que le delta soit dispo ds Prébiling_x000a_"/>
    <x v="3"/>
    <m/>
    <x v="9"/>
  </r>
  <r>
    <s v="FRAFR3NGF1519Y 2020EUR"/>
    <x v="4"/>
    <n v="116164"/>
    <s v="HEINEKEN ENTREPRISE"/>
    <s v="FR3NGF1519"/>
    <s v="Y 2020"/>
    <s v="EUR"/>
    <n v="65802.437999999995"/>
    <n v="65802.425000000003"/>
    <n v="1.29999999917345E-2"/>
    <n v="65802.437999999995"/>
    <n v="0"/>
    <x v="0"/>
    <m/>
    <m/>
    <m/>
    <m/>
    <s v="none"/>
    <m/>
    <m/>
    <m/>
    <x v="0"/>
    <m/>
    <x v="0"/>
  </r>
  <r>
    <s v="FRAFR3PSMG1671Y 2020EUR"/>
    <x v="4"/>
    <n v="116164"/>
    <s v="HEINEKEN ENTREPRISE"/>
    <s v="FR3PSMG1671"/>
    <s v="Y 2020"/>
    <s v="EUR"/>
    <n v="43162.29"/>
    <n v="43162.294000000002"/>
    <n v="-4.0000000008149003E-3"/>
    <n v="43162.29"/>
    <n v="0"/>
    <x v="0"/>
    <m/>
    <m/>
    <m/>
    <m/>
    <s v="none"/>
    <m/>
    <m/>
    <m/>
    <x v="0"/>
    <m/>
    <x v="0"/>
  </r>
  <r>
    <s v="FRAFR4GP1068Y 2020EUR"/>
    <x v="4"/>
    <n v="116164"/>
    <s v="HEINEKEN ENTREPRISE"/>
    <s v="FR4GP1068"/>
    <s v="Y 2020"/>
    <s v="EUR"/>
    <n v="40748.856200000002"/>
    <n v="40748.858800000002"/>
    <n v="-2.59999999980209E-3"/>
    <n v="40748.856200000002"/>
    <n v="0"/>
    <x v="0"/>
    <m/>
    <m/>
    <m/>
    <m/>
    <s v="none"/>
    <m/>
    <m/>
    <m/>
    <x v="0"/>
    <m/>
    <x v="0"/>
  </r>
  <r>
    <s v="FRAFR4GP1481Y 2020EUR"/>
    <x v="4"/>
    <n v="117266"/>
    <s v="DELPEYRAT SAS"/>
    <s v="FR4GP1481"/>
    <s v="Y 2020"/>
    <s v="EUR"/>
    <n v="762.06"/>
    <n v="762.06"/>
    <n v="0"/>
    <n v="762.06"/>
    <n v="0"/>
    <x v="0"/>
    <m/>
    <m/>
    <m/>
    <m/>
    <s v="none"/>
    <m/>
    <m/>
    <m/>
    <x v="0"/>
    <m/>
    <x v="0"/>
  </r>
  <r>
    <s v="FRA2311033Q1 2020EUR"/>
    <x v="4"/>
    <n v="117489"/>
    <s v="DORMAKABA"/>
    <n v="2311033"/>
    <s v="Q1 2020"/>
    <s v="EUR"/>
    <n v="36017.94"/>
    <n v="36017.936099999999"/>
    <n v="3.9000000033411102E-3"/>
    <n v="36017.94"/>
    <n v="0"/>
    <x v="0"/>
    <m/>
    <m/>
    <m/>
    <m/>
    <s v="none"/>
    <m/>
    <m/>
    <m/>
    <x v="0"/>
    <m/>
    <x v="0"/>
  </r>
  <r>
    <s v="FRA2311033Q2 2020EUR"/>
    <x v="4"/>
    <n v="117489"/>
    <s v="DORMAKABA"/>
    <n v="2311033"/>
    <s v="Q2 2020"/>
    <s v="EUR"/>
    <n v="4204.47"/>
    <n v="4204.4768999999997"/>
    <n v="-6.8999999994048197E-3"/>
    <n v="4204.47"/>
    <n v="0"/>
    <x v="0"/>
    <m/>
    <m/>
    <m/>
    <m/>
    <s v="none"/>
    <m/>
    <m/>
    <m/>
    <x v="0"/>
    <m/>
    <x v="0"/>
  </r>
  <r>
    <s v="FRA2311033Q3 2020EUR"/>
    <x v="4"/>
    <n v="117489"/>
    <s v="DORMAKABA"/>
    <n v="2311033"/>
    <s v="Q3 2020"/>
    <s v="EUR"/>
    <n v="27037.62"/>
    <n v="27037.6296"/>
    <n v="-9.6000000012281799E-3"/>
    <n v="27037.62"/>
    <n v="0"/>
    <x v="0"/>
    <m/>
    <m/>
    <m/>
    <m/>
    <s v="none"/>
    <m/>
    <m/>
    <m/>
    <x v="0"/>
    <m/>
    <x v="0"/>
  </r>
  <r>
    <s v="FRA2311033Q4 2020EUR"/>
    <x v="4"/>
    <n v="117489"/>
    <s v="DORMAKABA"/>
    <n v="2311033"/>
    <s v="Q4 2020"/>
    <s v="EUR"/>
    <n v="5627.19"/>
    <n v="5627.1858000000002"/>
    <n v="4.1999999994004602E-3"/>
    <n v="5627.19"/>
    <n v="0"/>
    <x v="0"/>
    <m/>
    <m/>
    <m/>
    <m/>
    <s v="none"/>
    <m/>
    <m/>
    <m/>
    <x v="0"/>
    <m/>
    <x v="0"/>
  </r>
  <r>
    <s v="FRA1130032534Q1 2020EUR"/>
    <x v="4"/>
    <n v="118287"/>
    <s v="FADI PRESTIGE"/>
    <n v="1130032534"/>
    <s v="Q1 2020"/>
    <s v="EUR"/>
    <n v="2668.66"/>
    <n v="2668.6595000000002"/>
    <n v="4.9999999964711595E-4"/>
    <n v="2668.66"/>
    <n v="0"/>
    <x v="0"/>
    <m/>
    <m/>
    <m/>
    <m/>
    <s v="none"/>
    <m/>
    <m/>
    <m/>
    <x v="0"/>
    <m/>
    <x v="0"/>
  </r>
  <r>
    <s v="FRA1130032534Q3 2020EUR"/>
    <x v="4"/>
    <n v="118287"/>
    <s v="FADI PRESTIGE"/>
    <n v="1130032534"/>
    <s v="Q3 2020"/>
    <s v="EUR"/>
    <n v="2234.5"/>
    <n v="2234.5047"/>
    <n v="-4.6999999999570701E-3"/>
    <n v="2234.5"/>
    <n v="0"/>
    <x v="0"/>
    <m/>
    <m/>
    <m/>
    <m/>
    <s v="none"/>
    <m/>
    <m/>
    <m/>
    <x v="0"/>
    <m/>
    <x v="0"/>
  </r>
  <r>
    <s v="FRAFR4GP1464Y 2020EUR"/>
    <x v="4"/>
    <n v="118343"/>
    <s v="CITE MARINE"/>
    <s v="FR4GP1464"/>
    <s v="Y 2020"/>
    <s v="EUR"/>
    <n v="1362.92"/>
    <n v="1362.9201"/>
    <n v="-9.9999999974897906E-5"/>
    <n v="1362.92"/>
    <n v="0"/>
    <x v="0"/>
    <m/>
    <m/>
    <m/>
    <m/>
    <s v="none"/>
    <m/>
    <m/>
    <m/>
    <x v="0"/>
    <m/>
    <x v="0"/>
  </r>
  <r>
    <s v="FRAFR4GP1467Y 2020EUR"/>
    <x v="4"/>
    <n v="118349"/>
    <s v="FOOD PLUS"/>
    <s v="FR4GP1467"/>
    <s v="Y 2020"/>
    <s v="EUR"/>
    <n v="3161.6"/>
    <n v="3161.5997000000002"/>
    <n v="2.9999999969732E-4"/>
    <n v="3161.6"/>
    <n v="0"/>
    <x v="0"/>
    <m/>
    <m/>
    <m/>
    <m/>
    <s v="none"/>
    <m/>
    <m/>
    <m/>
    <x v="0"/>
    <m/>
    <x v="0"/>
  </r>
  <r>
    <s v="FRAFR4GP1462Y 2020EUR"/>
    <x v="4"/>
    <n v="118351"/>
    <s v="ETABLISSEMENT FAVRICHON ET VIGNON"/>
    <s v="FR4GP1462"/>
    <s v="Y 2020"/>
    <s v="EUR"/>
    <n v="9086"/>
    <n v="9086.0010000000002"/>
    <n v="-1.0000000002037201E-3"/>
    <n v="9086"/>
    <n v="0"/>
    <x v="0"/>
    <m/>
    <m/>
    <m/>
    <m/>
    <s v="none"/>
    <m/>
    <m/>
    <m/>
    <x v="0"/>
    <m/>
    <x v="0"/>
  </r>
  <r>
    <s v="FRAFR4GP1463Y 2020EUR"/>
    <x v="4"/>
    <n v="118354"/>
    <s v="SAVENCIA FROMAGE &amp; DAIRY FOODSERVICE"/>
    <s v="FR4GP1463"/>
    <s v="Y 2020"/>
    <s v="EUR"/>
    <n v="34176.618399999999"/>
    <n v="34176.689599999998"/>
    <n v="-7.1199999998498201E-2"/>
    <n v="34176.618399999999"/>
    <n v="0"/>
    <x v="0"/>
    <m/>
    <m/>
    <m/>
    <m/>
    <s v="none"/>
    <s v="Produit"/>
    <s v="Sarah"/>
    <s v="[SB] Il y a du declaratif sur la marque Moma qui n'existe plus dans A2S. Il n'y a aucun client de la marque Moma dans le module clients. Ca explique le non calcul du rebate pour son CA"/>
    <x v="2"/>
    <s v="Zakaria"/>
    <x v="0"/>
  </r>
  <r>
    <s v="FRA390001Q1 2020EUR"/>
    <x v="4"/>
    <n v="118633"/>
    <s v="LOUVRE LINGE LOCATION"/>
    <n v="390001"/>
    <s v="Q1 2020"/>
    <s v="EUR"/>
    <n v="9180.9599999999991"/>
    <n v="9180.9573999999993"/>
    <n v="2.59999999980209E-3"/>
    <n v="9180.9599999999991"/>
    <n v="0"/>
    <x v="0"/>
    <m/>
    <m/>
    <m/>
    <m/>
    <s v="none"/>
    <m/>
    <m/>
    <m/>
    <x v="0"/>
    <m/>
    <x v="0"/>
  </r>
  <r>
    <s v="FRA390001Q2 2020EUR"/>
    <x v="4"/>
    <n v="118633"/>
    <s v="LOUVRE LINGE LOCATION"/>
    <n v="390001"/>
    <s v="Q2 2020"/>
    <s v="EUR"/>
    <n v="647.52"/>
    <n v="647.52269999999999"/>
    <n v="-2.7000000000043599E-3"/>
    <n v="647.52"/>
    <n v="0"/>
    <x v="0"/>
    <m/>
    <m/>
    <m/>
    <m/>
    <s v="none"/>
    <m/>
    <m/>
    <m/>
    <x v="0"/>
    <m/>
    <x v="0"/>
  </r>
  <r>
    <s v="FRA390001Q3 2020EUR"/>
    <x v="4"/>
    <n v="118633"/>
    <s v="LOUVRE LINGE LOCATION"/>
    <n v="390001"/>
    <s v="Q3 2020"/>
    <s v="EUR"/>
    <n v="4424.9399999999996"/>
    <n v="4424.9436999999998"/>
    <n v="-3.7000000002080898E-3"/>
    <n v="4424.9399999999996"/>
    <n v="0"/>
    <x v="0"/>
    <m/>
    <m/>
    <m/>
    <m/>
    <s v="none"/>
    <m/>
    <m/>
    <m/>
    <x v="0"/>
    <m/>
    <x v="0"/>
  </r>
  <r>
    <s v="FRA390001Q4 2020EUR"/>
    <x v="4"/>
    <n v="118633"/>
    <s v="LOUVRE LINGE LOCATION"/>
    <n v="390001"/>
    <s v="Q4 2020"/>
    <s v="EUR"/>
    <n v="2317.17"/>
    <n v="2317.1743000000001"/>
    <n v="-4.3000000000574801E-3"/>
    <n v="2317.17"/>
    <n v="0"/>
    <x v="0"/>
    <m/>
    <m/>
    <m/>
    <m/>
    <s v="none"/>
    <m/>
    <m/>
    <m/>
    <x v="0"/>
    <m/>
    <x v="0"/>
  </r>
  <r>
    <s v="FRAFR4GP1489Y 2020EUR"/>
    <x v="4"/>
    <n v="119282"/>
    <s v="AMERICAN DESSERTS"/>
    <s v="FR4GP1489"/>
    <s v="Y 2020"/>
    <s v="EUR"/>
    <n v="408.39"/>
    <n v="408.38990000000001"/>
    <n v="9.9999999974897906E-5"/>
    <n v="408.39"/>
    <n v="0"/>
    <x v="0"/>
    <m/>
    <m/>
    <m/>
    <m/>
    <s v="none"/>
    <m/>
    <m/>
    <m/>
    <x v="0"/>
    <m/>
    <x v="0"/>
  </r>
  <r>
    <s v="FRA2130052742Q1 2020EUR"/>
    <x v="4"/>
    <n v="119290"/>
    <s v="BLANCHISSERIE DE SAINT CHERON"/>
    <n v="2130052742"/>
    <s v="Q1 2020"/>
    <s v="EUR"/>
    <n v="5069.68"/>
    <n v="5069.68"/>
    <n v="0"/>
    <n v="5069.68"/>
    <n v="0"/>
    <x v="0"/>
    <m/>
    <m/>
    <m/>
    <m/>
    <s v="none"/>
    <m/>
    <m/>
    <m/>
    <x v="0"/>
    <m/>
    <x v="0"/>
  </r>
  <r>
    <s v="FRA2130052742Q2 2020EUR"/>
    <x v="4"/>
    <n v="119290"/>
    <s v="BLANCHISSERIE DE SAINT CHERON"/>
    <n v="2130052742"/>
    <s v="Q2 2020"/>
    <s v="EUR"/>
    <n v="166.01"/>
    <n v="166.005"/>
    <n v="4.9999999999954499E-3"/>
    <n v="166.01"/>
    <n v="0"/>
    <x v="0"/>
    <m/>
    <m/>
    <m/>
    <m/>
    <s v="none"/>
    <m/>
    <m/>
    <m/>
    <x v="0"/>
    <m/>
    <x v="0"/>
  </r>
  <r>
    <s v="FRA2130052742Q3 2020EUR"/>
    <x v="4"/>
    <n v="119290"/>
    <s v="BLANCHISSERIE DE SAINT CHERON"/>
    <n v="2130052742"/>
    <s v="Q3 2020"/>
    <s v="EUR"/>
    <n v="3024.46"/>
    <n v="3024.4549999999999"/>
    <n v="5.0000000001091298E-3"/>
    <n v="3024.46"/>
    <n v="0"/>
    <x v="0"/>
    <m/>
    <m/>
    <m/>
    <m/>
    <s v="none"/>
    <m/>
    <m/>
    <m/>
    <x v="0"/>
    <m/>
    <x v="0"/>
  </r>
  <r>
    <s v="FRA2130052742Q4 2020EUR"/>
    <x v="4"/>
    <n v="119290"/>
    <s v="BLANCHISSERIE DE SAINT CHERON"/>
    <n v="2130052742"/>
    <s v="Q4 2020"/>
    <s v="EUR"/>
    <n v="2492.81"/>
    <n v="2492.8049999999998"/>
    <n v="5.0000000001091298E-3"/>
    <n v="2492.81"/>
    <n v="0"/>
    <x v="0"/>
    <m/>
    <m/>
    <m/>
    <m/>
    <s v="none"/>
    <m/>
    <m/>
    <m/>
    <x v="0"/>
    <m/>
    <x v="0"/>
  </r>
  <r>
    <s v="FRA2198105948Q1 2020EUR"/>
    <x v="4"/>
    <n v="120229"/>
    <s v="ADVINEO"/>
    <n v="2198105948"/>
    <s v="Q1 2020"/>
    <s v="EUR"/>
    <n v="267.52"/>
    <n v="267.52"/>
    <n v="0"/>
    <n v="267.52"/>
    <n v="0"/>
    <x v="0"/>
    <m/>
    <m/>
    <m/>
    <m/>
    <s v="none"/>
    <m/>
    <m/>
    <m/>
    <x v="0"/>
    <m/>
    <x v="0"/>
  </r>
  <r>
    <s v="FRA2198105948Q3 2020EUR"/>
    <x v="4"/>
    <n v="120229"/>
    <s v="ADVINEO"/>
    <n v="2198105948"/>
    <s v="Q3 2020"/>
    <s v="EUR"/>
    <n v="74.31"/>
    <n v="74.305000000000007"/>
    <n v="4.9999999999954499E-3"/>
    <n v="74.31"/>
    <n v="0"/>
    <x v="0"/>
    <m/>
    <m/>
    <m/>
    <m/>
    <s v="none"/>
    <m/>
    <m/>
    <m/>
    <x v="0"/>
    <m/>
    <x v="0"/>
  </r>
  <r>
    <s v="FRAFR4GP1490Y 2020EUR"/>
    <x v="4"/>
    <n v="122462"/>
    <s v="SOLANE"/>
    <s v="FR4GP1490"/>
    <s v="Y 2020"/>
    <s v="EUR"/>
    <n v="7965.66"/>
    <n v="7965.66"/>
    <n v="0"/>
    <n v="7965.66"/>
    <n v="0"/>
    <x v="0"/>
    <m/>
    <m/>
    <m/>
    <m/>
    <s v="none"/>
    <m/>
    <m/>
    <m/>
    <x v="0"/>
    <m/>
    <x v="0"/>
  </r>
  <r>
    <s v="FRA2130282886Q1 2020EUR"/>
    <x v="4"/>
    <n v="122470"/>
    <s v="GROUPE ACCELIS"/>
    <n v="2130282886"/>
    <s v="Q1 2020"/>
    <s v="EUR"/>
    <n v="100228.8"/>
    <n v="100228.7895"/>
    <n v="1.05000000039581E-2"/>
    <n v="100228.8"/>
    <n v="0"/>
    <x v="0"/>
    <m/>
    <m/>
    <m/>
    <m/>
    <s v="none"/>
    <m/>
    <m/>
    <m/>
    <x v="0"/>
    <m/>
    <x v="0"/>
  </r>
  <r>
    <s v="FRA2130282886Q2 2020EUR"/>
    <x v="4"/>
    <n v="122470"/>
    <s v="GROUPE ACCELIS"/>
    <n v="2130282886"/>
    <s v="Q2 2020"/>
    <s v="EUR"/>
    <n v="13505.25"/>
    <n v="13505.2454"/>
    <n v="4.6000000002095398E-3"/>
    <n v="13505.25"/>
    <n v="0"/>
    <x v="0"/>
    <m/>
    <m/>
    <m/>
    <m/>
    <s v="none"/>
    <m/>
    <m/>
    <m/>
    <x v="0"/>
    <m/>
    <x v="0"/>
  </r>
  <r>
    <s v="FRA2130282886Q3 2020EUR"/>
    <x v="4"/>
    <n v="122470"/>
    <s v="GROUPE ACCELIS"/>
    <n v="2130282886"/>
    <s v="Q3 2020"/>
    <s v="EUR"/>
    <n v="57122.83"/>
    <n v="57122.830099999999"/>
    <n v="-9.9999997473787503E-5"/>
    <n v="57122.83"/>
    <n v="0"/>
    <x v="0"/>
    <m/>
    <m/>
    <m/>
    <m/>
    <s v="none"/>
    <m/>
    <m/>
    <m/>
    <x v="0"/>
    <m/>
    <x v="0"/>
  </r>
  <r>
    <s v="FRA2130282886Q4 2020EUR"/>
    <x v="4"/>
    <n v="122470"/>
    <s v="GROUPE ACCELIS"/>
    <n v="2130282886"/>
    <s v="Q4 2020"/>
    <s v="EUR"/>
    <n v="42531.17"/>
    <n v="42531.171000000002"/>
    <n v="-1.0000000038417E-3"/>
    <n v="42531.17"/>
    <n v="0"/>
    <x v="0"/>
    <m/>
    <m/>
    <m/>
    <m/>
    <s v="none"/>
    <m/>
    <m/>
    <m/>
    <x v="0"/>
    <m/>
    <x v="0"/>
  </r>
  <r>
    <s v="FRA2130042860Q1 2020EUR"/>
    <x v="4"/>
    <n v="123182"/>
    <s v="DISTRIBOISSONS"/>
    <n v="2130042860"/>
    <s v="Q1 2020"/>
    <s v="EUR"/>
    <n v="42573.52"/>
    <n v="42573.520400000001"/>
    <n v="-4.0000000444706502E-4"/>
    <n v="42573.52"/>
    <n v="0"/>
    <x v="0"/>
    <m/>
    <m/>
    <m/>
    <m/>
    <s v="none"/>
    <m/>
    <m/>
    <m/>
    <x v="0"/>
    <m/>
    <x v="0"/>
  </r>
  <r>
    <s v="FRA2130042860Q2 2020EUR"/>
    <x v="4"/>
    <n v="123182"/>
    <s v="DISTRIBOISSONS"/>
    <n v="2130042860"/>
    <s v="Q2 2020"/>
    <s v="EUR"/>
    <n v="6092.41"/>
    <n v="6092.4135999999999"/>
    <n v="-3.6000000000058199E-3"/>
    <n v="6092.41"/>
    <n v="0"/>
    <x v="0"/>
    <m/>
    <m/>
    <m/>
    <m/>
    <s v="none"/>
    <m/>
    <m/>
    <m/>
    <x v="0"/>
    <m/>
    <x v="0"/>
  </r>
  <r>
    <s v="FRA2130042860Q3 2020EUR"/>
    <x v="4"/>
    <n v="123182"/>
    <s v="DISTRIBOISSONS"/>
    <n v="2130042860"/>
    <s v="Q3 2020"/>
    <s v="EUR"/>
    <n v="47781.38"/>
    <n v="47781.377999999997"/>
    <n v="2.0000000004074502E-3"/>
    <n v="47781.38"/>
    <n v="0"/>
    <x v="0"/>
    <m/>
    <m/>
    <m/>
    <m/>
    <s v="none"/>
    <m/>
    <m/>
    <m/>
    <x v="0"/>
    <m/>
    <x v="0"/>
  </r>
  <r>
    <s v="FRA2130042860Q4 2020EUR"/>
    <x v="4"/>
    <n v="123182"/>
    <s v="DISTRIBOISSONS"/>
    <n v="2130042860"/>
    <s v="Q4 2020"/>
    <s v="EUR"/>
    <n v="15468.85"/>
    <n v="15468.849"/>
    <n v="1.0000000002037201E-3"/>
    <n v="15468.85"/>
    <n v="0"/>
    <x v="0"/>
    <m/>
    <m/>
    <m/>
    <m/>
    <s v="none"/>
    <m/>
    <m/>
    <m/>
    <x v="0"/>
    <m/>
    <x v="0"/>
  </r>
  <r>
    <s v="FRA2184105581Q1 2020EUR"/>
    <x v="4"/>
    <n v="160710"/>
    <s v="CABIOLA"/>
    <n v="2184105581"/>
    <s v="Q1 2020"/>
    <s v="EUR"/>
    <n v="1283.79"/>
    <n v="1283.7935"/>
    <n v="-3.5000000000309198E-3"/>
    <n v="1283.79"/>
    <n v="0"/>
    <x v="0"/>
    <m/>
    <m/>
    <m/>
    <m/>
    <s v="none"/>
    <m/>
    <m/>
    <m/>
    <x v="0"/>
    <m/>
    <x v="0"/>
  </r>
  <r>
    <s v="FRA2184105581Q2 2020EUR"/>
    <x v="4"/>
    <n v="160710"/>
    <s v="CABIOLA"/>
    <n v="2184105581"/>
    <s v="Q2 2020"/>
    <s v="EUR"/>
    <n v="354.26"/>
    <n v="354.25900000000001"/>
    <n v="9.9999999997635292E-4"/>
    <n v="354.26"/>
    <n v="0"/>
    <x v="0"/>
    <m/>
    <m/>
    <m/>
    <m/>
    <s v="none"/>
    <m/>
    <m/>
    <m/>
    <x v="0"/>
    <m/>
    <x v="0"/>
  </r>
  <r>
    <s v="FRA2184105581Q3 2020EUR"/>
    <x v="4"/>
    <n v="160710"/>
    <s v="CABIOLA"/>
    <n v="2184105581"/>
    <s v="Q3 2020"/>
    <s v="EUR"/>
    <n v="1487.7"/>
    <n v="1487.6985"/>
    <n v="1.50000000007821E-3"/>
    <n v="1487.7"/>
    <n v="0"/>
    <x v="0"/>
    <m/>
    <m/>
    <m/>
    <m/>
    <s v="none"/>
    <m/>
    <m/>
    <m/>
    <x v="0"/>
    <m/>
    <x v="0"/>
  </r>
  <r>
    <s v="FRA2184105581Q4 2020EUR"/>
    <x v="4"/>
    <n v="160710"/>
    <s v="CABIOLA"/>
    <n v="2184105581"/>
    <s v="Q4 2020"/>
    <s v="EUR"/>
    <n v="-299.31"/>
    <n v="-299.303"/>
    <n v="-7.0000000000049996E-3"/>
    <n v="-299.31"/>
    <n v="0"/>
    <x v="0"/>
    <m/>
    <m/>
    <m/>
    <m/>
    <s v="none"/>
    <m/>
    <m/>
    <m/>
    <x v="0"/>
    <m/>
    <x v="0"/>
  </r>
  <r>
    <s v="FRAFR4GP2745Y 2020EUR"/>
    <x v="4"/>
    <n v="160710"/>
    <s v="CABIOLA"/>
    <s v="FR4GP2745"/>
    <s v="Y 2020"/>
    <s v="EUR"/>
    <n v="-261.89999999999998"/>
    <n v="-261.93150000000003"/>
    <n v="3.1499999999937203E-2"/>
    <n v="-261.89999999999998"/>
    <n v="0"/>
    <x v="0"/>
    <m/>
    <m/>
    <m/>
    <m/>
    <s v="none"/>
    <m/>
    <m/>
    <m/>
    <x v="0"/>
    <m/>
    <x v="0"/>
  </r>
  <r>
    <s v="FRA29236022Q1 2020EUR"/>
    <x v="4"/>
    <n v="166940"/>
    <s v="GROUPE CANAL +"/>
    <n v="29236022"/>
    <s v="Q1 2020"/>
    <s v="EUR"/>
    <n v="42604.11"/>
    <n v="42604.104299999999"/>
    <n v="5.7000000015250398E-3"/>
    <n v="42604.104299999999"/>
    <n v="5.7000000015250398E-3"/>
    <x v="0"/>
    <m/>
    <m/>
    <m/>
    <m/>
    <s v="none"/>
    <m/>
    <m/>
    <m/>
    <x v="0"/>
    <m/>
    <x v="0"/>
  </r>
  <r>
    <s v="FRA29236022Q2 2020EUR"/>
    <x v="4"/>
    <n v="166940"/>
    <s v="GROUPE CANAL +"/>
    <n v="29236022"/>
    <s v="Q2 2020"/>
    <s v="EUR"/>
    <n v="15881.88"/>
    <n v="15881.8768"/>
    <n v="3.1999999991967299E-3"/>
    <n v="15881.8768"/>
    <n v="3.1999999991967299E-3"/>
    <x v="0"/>
    <m/>
    <m/>
    <m/>
    <m/>
    <s v="none"/>
    <m/>
    <m/>
    <m/>
    <x v="0"/>
    <m/>
    <x v="0"/>
  </r>
  <r>
    <s v="FRA29236022Q3 2020EUR"/>
    <x v="4"/>
    <n v="166940"/>
    <s v="GROUPE CANAL +"/>
    <n v="29236022"/>
    <s v="Q3 2020"/>
    <s v="EUR"/>
    <n v="41024.32"/>
    <n v="41024.3243"/>
    <n v="-4.3000000005122196E-3"/>
    <n v="41024.3243"/>
    <n v="-4.3000000005122196E-3"/>
    <x v="0"/>
    <m/>
    <m/>
    <m/>
    <m/>
    <s v="none"/>
    <m/>
    <m/>
    <m/>
    <x v="0"/>
    <m/>
    <x v="0"/>
  </r>
  <r>
    <s v="FRA29236022Q4 2020EUR"/>
    <x v="4"/>
    <n v="166940"/>
    <s v="GROUPE CANAL +"/>
    <n v="29236022"/>
    <s v="Q4 2020"/>
    <s v="EUR"/>
    <n v="40837.800000000003"/>
    <n v="40837.797200000001"/>
    <n v="2.8000000020256201E-3"/>
    <n v="40837.797200000001"/>
    <n v="2.8000000020256201E-3"/>
    <x v="0"/>
    <m/>
    <m/>
    <m/>
    <m/>
    <s v="none"/>
    <m/>
    <m/>
    <m/>
    <x v="0"/>
    <m/>
    <x v="0"/>
  </r>
  <r>
    <s v="FRAFR4GP1674Y 2020EUR"/>
    <x v="4"/>
    <n v="167445"/>
    <s v="STENGER WAFFELN GMBH"/>
    <s v="FR4GP1674"/>
    <s v="Y 2020"/>
    <s v="EUR"/>
    <n v="1565.36"/>
    <n v="1565.3602000000001"/>
    <n v="-2.00000000177169E-4"/>
    <n v="1565.36"/>
    <n v="0"/>
    <x v="0"/>
    <m/>
    <m/>
    <m/>
    <m/>
    <s v="none"/>
    <m/>
    <m/>
    <m/>
    <x v="0"/>
    <m/>
    <x v="0"/>
  </r>
  <r>
    <s v="FRA2197206447Q1 2020EUR"/>
    <x v="4"/>
    <n v="176184"/>
    <s v="ARCHITECTONIE"/>
    <n v="2197206447"/>
    <s v="Q1 2020"/>
    <s v="EUR"/>
    <n v="390.48"/>
    <n v="390.48"/>
    <n v="0"/>
    <n v="390.48"/>
    <n v="0"/>
    <x v="0"/>
    <m/>
    <m/>
    <m/>
    <m/>
    <s v="none"/>
    <m/>
    <m/>
    <m/>
    <x v="0"/>
    <m/>
    <x v="0"/>
  </r>
  <r>
    <s v="FRA2197206447Q2 2020EUR"/>
    <x v="4"/>
    <n v="176184"/>
    <s v="ARCHITECTONIE"/>
    <n v="2197206447"/>
    <s v="Q2 2020"/>
    <s v="EUR"/>
    <n v="352.92"/>
    <n v="352.92"/>
    <n v="0"/>
    <n v="352.92"/>
    <n v="0"/>
    <x v="0"/>
    <m/>
    <m/>
    <m/>
    <m/>
    <s v="none"/>
    <m/>
    <m/>
    <m/>
    <x v="0"/>
    <m/>
    <x v="0"/>
  </r>
  <r>
    <s v="FRA2197206447Q3 2020EUR"/>
    <x v="4"/>
    <n v="176184"/>
    <s v="ARCHITECTONIE"/>
    <n v="2197206447"/>
    <s v="Q3 2020"/>
    <s v="EUR"/>
    <n v="145.32"/>
    <n v="145.32"/>
    <n v="0"/>
    <n v="145.32"/>
    <n v="0"/>
    <x v="0"/>
    <m/>
    <m/>
    <m/>
    <m/>
    <s v="none"/>
    <m/>
    <m/>
    <m/>
    <x v="0"/>
    <m/>
    <x v="0"/>
  </r>
  <r>
    <s v="FRAFR4GP2161Y 2020EUR"/>
    <x v="4"/>
    <n v="179309"/>
    <s v="ESSITY FRANCE"/>
    <s v="FR4GP2161"/>
    <s v="Y 2020"/>
    <s v="EUR"/>
    <n v="216131.28"/>
    <n v="216131.27369999999"/>
    <n v="6.30000000819563E-3"/>
    <n v="216131.28"/>
    <n v="0"/>
    <x v="0"/>
    <m/>
    <m/>
    <m/>
    <m/>
    <s v="none"/>
    <s v="Produit"/>
    <s v="Sarah"/>
    <s v="[SB] Il y a du declaratif sur la marque Moma qui n'existe plus dans A2S. Il n'y a aucun client de la marque Moma dans le module clients. Ca explique le non calcul du rebate pour son CA"/>
    <x v="2"/>
    <s v="Zakaria"/>
    <x v="0"/>
  </r>
  <r>
    <s v="FRA2182205661Q1 2020EUR"/>
    <x v="4"/>
    <n v="181104"/>
    <s v="MARKETING CREATION"/>
    <n v="2182205661"/>
    <s v="Q1 2020"/>
    <s v="EUR"/>
    <n v="1990.66"/>
    <n v="1990.662"/>
    <n v="-1.9999999999527002E-3"/>
    <n v="1990.66"/>
    <n v="0"/>
    <x v="0"/>
    <m/>
    <m/>
    <m/>
    <m/>
    <s v="none"/>
    <m/>
    <m/>
    <m/>
    <x v="0"/>
    <m/>
    <x v="0"/>
  </r>
  <r>
    <s v="FRA2182205661Q2 2020EUR"/>
    <x v="4"/>
    <n v="181104"/>
    <s v="MARKETING CREATION"/>
    <n v="2182205661"/>
    <s v="Q2 2020"/>
    <s v="EUR"/>
    <n v="793.82"/>
    <n v="793.82399999999996"/>
    <n v="-3.9999999999054099E-3"/>
    <n v="793.82"/>
    <n v="0"/>
    <x v="0"/>
    <m/>
    <m/>
    <m/>
    <m/>
    <s v="none"/>
    <m/>
    <m/>
    <m/>
    <x v="0"/>
    <m/>
    <x v="0"/>
  </r>
  <r>
    <s v="FRA2182205661Q3 2020EUR"/>
    <x v="4"/>
    <n v="181104"/>
    <s v="MARKETING CREATION"/>
    <n v="2182205661"/>
    <s v="Q3 2020"/>
    <s v="EUR"/>
    <n v="2121.7800000000002"/>
    <n v="2121.7775999999999"/>
    <n v="2.4000000003070402E-3"/>
    <n v="2121.7800000000002"/>
    <n v="0"/>
    <x v="0"/>
    <m/>
    <m/>
    <m/>
    <m/>
    <s v="none"/>
    <m/>
    <m/>
    <m/>
    <x v="0"/>
    <m/>
    <x v="0"/>
  </r>
  <r>
    <s v="FRA2182205661Q4 2020EUR"/>
    <x v="4"/>
    <n v="181104"/>
    <s v="MARKETING CREATION"/>
    <n v="2182205661"/>
    <s v="Q4 2020"/>
    <s v="EUR"/>
    <n v="605.92999999999995"/>
    <n v="605.93399999999997"/>
    <n v="-4.0000000000190898E-3"/>
    <n v="605.92999999999995"/>
    <n v="0"/>
    <x v="0"/>
    <m/>
    <m/>
    <m/>
    <m/>
    <s v="none"/>
    <m/>
    <m/>
    <m/>
    <x v="0"/>
    <m/>
    <x v="0"/>
  </r>
  <r>
    <s v="FRA1140053242Q1 2020EUR"/>
    <x v="4"/>
    <n v="181580"/>
    <s v="LAPLACE LE CHEMIN DE LA PROPRIETE"/>
    <n v="1140053242"/>
    <s v="Q1 2020"/>
    <s v="EUR"/>
    <n v="16298.68"/>
    <n v="16298.676100000001"/>
    <n v="3.8999999997031401E-3"/>
    <n v="16298.68"/>
    <n v="0"/>
    <x v="0"/>
    <m/>
    <m/>
    <m/>
    <m/>
    <s v="none"/>
    <m/>
    <m/>
    <m/>
    <x v="0"/>
    <m/>
    <x v="0"/>
  </r>
  <r>
    <s v="FRA1140053242Q2 2020EUR"/>
    <x v="4"/>
    <n v="181580"/>
    <s v="LAPLACE LE CHEMIN DE LA PROPRIETE"/>
    <n v="1140053242"/>
    <s v="Q2 2020"/>
    <s v="EUR"/>
    <n v="2602.2800000000002"/>
    <n v="2602.2752"/>
    <n v="4.80000000015934E-3"/>
    <n v="2602.2800000000002"/>
    <n v="0"/>
    <x v="0"/>
    <m/>
    <m/>
    <m/>
    <m/>
    <s v="none"/>
    <m/>
    <m/>
    <m/>
    <x v="0"/>
    <m/>
    <x v="0"/>
  </r>
  <r>
    <s v="FRA1140053242Q3 2020EUR"/>
    <x v="4"/>
    <n v="181580"/>
    <s v="LAPLACE LE CHEMIN DE LA PROPRIETE"/>
    <n v="1140053242"/>
    <s v="Q3 2020"/>
    <s v="EUR"/>
    <n v="13603.48"/>
    <n v="13603.4815"/>
    <n v="-1.50000000030559E-3"/>
    <n v="13603.48"/>
    <n v="0"/>
    <x v="0"/>
    <m/>
    <m/>
    <m/>
    <m/>
    <s v="none"/>
    <m/>
    <m/>
    <m/>
    <x v="0"/>
    <m/>
    <x v="0"/>
  </r>
  <r>
    <s v="FRA1140053242Q4 2020EUR"/>
    <x v="4"/>
    <n v="181580"/>
    <s v="LAPLACE LE CHEMIN DE LA PROPRIETE"/>
    <n v="1140053242"/>
    <s v="Q4 2020"/>
    <s v="EUR"/>
    <n v="3773.9"/>
    <n v="3773.9023000000002"/>
    <n v="-2.3000000001047699E-3"/>
    <n v="3773.9"/>
    <n v="0"/>
    <x v="0"/>
    <m/>
    <m/>
    <m/>
    <m/>
    <s v="none"/>
    <m/>
    <m/>
    <m/>
    <x v="0"/>
    <m/>
    <x v="0"/>
  </r>
  <r>
    <s v="FRA110054214Q1 2020EUR"/>
    <x v="4"/>
    <n v="182876"/>
    <s v="ENTREPRISE VILLEMONTEIL"/>
    <n v="110054214"/>
    <s v="Q1 2020"/>
    <s v="EUR"/>
    <n v="6066"/>
    <n v="6066"/>
    <n v="0"/>
    <n v="6066"/>
    <n v="0"/>
    <x v="0"/>
    <m/>
    <m/>
    <m/>
    <m/>
    <s v="none"/>
    <m/>
    <m/>
    <m/>
    <x v="0"/>
    <m/>
    <x v="0"/>
  </r>
  <r>
    <s v="FRA110054214Q2 2020EUR"/>
    <x v="4"/>
    <n v="182876"/>
    <s v="ENTREPRISE VILLEMONTEIL"/>
    <n v="110054214"/>
    <s v="Q2 2020"/>
    <s v="EUR"/>
    <n v="9086.49"/>
    <n v="9086.49"/>
    <n v="0"/>
    <n v="9086.49"/>
    <n v="0"/>
    <x v="0"/>
    <m/>
    <m/>
    <m/>
    <m/>
    <s v="none"/>
    <m/>
    <m/>
    <m/>
    <x v="0"/>
    <m/>
    <x v="0"/>
  </r>
  <r>
    <s v="FRA110054214Q3 2020EUR"/>
    <x v="4"/>
    <n v="182876"/>
    <s v="ENTREPRISE VILLEMONTEIL"/>
    <n v="110054214"/>
    <s v="Q3 2020"/>
    <s v="EUR"/>
    <n v="7800.03"/>
    <n v="7800.03"/>
    <n v="0"/>
    <n v="7800.03"/>
    <n v="0"/>
    <x v="0"/>
    <m/>
    <m/>
    <m/>
    <m/>
    <s v="none"/>
    <m/>
    <m/>
    <m/>
    <x v="0"/>
    <m/>
    <x v="0"/>
  </r>
  <r>
    <s v="FRA110054214Q4 2020EUR"/>
    <x v="4"/>
    <n v="182876"/>
    <s v="ENTREPRISE VILLEMONTEIL"/>
    <n v="110054214"/>
    <s v="Q4 2020"/>
    <s v="EUR"/>
    <n v="5417.07"/>
    <n v="5417.07"/>
    <n v="0"/>
    <n v="5417.07"/>
    <n v="0"/>
    <x v="0"/>
    <m/>
    <m/>
    <m/>
    <m/>
    <s v="none"/>
    <m/>
    <m/>
    <m/>
    <x v="0"/>
    <m/>
    <x v="0"/>
  </r>
  <r>
    <s v="FRA119505885Q1 2020EUR"/>
    <x v="4"/>
    <n v="182899"/>
    <s v="COMPTOIR DES GRANDES MARQUES"/>
    <n v="119505885"/>
    <s v="Q1 2020"/>
    <s v="EUR"/>
    <n v="192.85"/>
    <n v="192.85"/>
    <n v="0"/>
    <n v="192.85"/>
    <n v="0"/>
    <x v="0"/>
    <m/>
    <m/>
    <m/>
    <m/>
    <s v="none"/>
    <m/>
    <m/>
    <m/>
    <x v="0"/>
    <m/>
    <x v="0"/>
  </r>
  <r>
    <s v="FRA119505885Q3 2020EUR"/>
    <x v="4"/>
    <n v="182899"/>
    <s v="COMPTOIR DES GRANDES MARQUES"/>
    <n v="119505885"/>
    <s v="Q3 2020"/>
    <s v="EUR"/>
    <n v="130.93"/>
    <n v="130.9308"/>
    <n v="-7.9999999999813499E-4"/>
    <n v="130.93"/>
    <n v="0"/>
    <x v="0"/>
    <m/>
    <m/>
    <m/>
    <m/>
    <s v="none"/>
    <m/>
    <m/>
    <m/>
    <x v="0"/>
    <m/>
    <x v="0"/>
  </r>
  <r>
    <s v="FRA119505885Q4 2020EUR"/>
    <x v="4"/>
    <n v="182899"/>
    <s v="COMPTOIR DES GRANDES MARQUES"/>
    <n v="119505885"/>
    <s v="Q4 2020"/>
    <s v="EUR"/>
    <n v="62.86"/>
    <n v="62.860700000000001"/>
    <n v="-7.0000000000192098E-4"/>
    <n v="62.86"/>
    <n v="0"/>
    <x v="0"/>
    <m/>
    <m/>
    <m/>
    <m/>
    <s v="none"/>
    <m/>
    <m/>
    <m/>
    <x v="0"/>
    <m/>
    <x v="0"/>
  </r>
  <r>
    <s v="FRA2160184796Q1 2020EUR"/>
    <x v="4"/>
    <n v="183207"/>
    <s v="TRI-O"/>
    <n v="2160184796"/>
    <s v="Q1 2020"/>
    <s v="EUR"/>
    <n v="308.62"/>
    <n v="308.61680000000001"/>
    <n v="3.19999999999254E-3"/>
    <n v="308.62"/>
    <n v="0"/>
    <x v="0"/>
    <m/>
    <m/>
    <m/>
    <m/>
    <s v="none"/>
    <m/>
    <m/>
    <m/>
    <x v="0"/>
    <m/>
    <x v="0"/>
  </r>
  <r>
    <s v="FRA2160184796Q2 2020EUR"/>
    <x v="4"/>
    <n v="183207"/>
    <s v="TRI-O"/>
    <n v="2160184796"/>
    <s v="Q2 2020"/>
    <s v="EUR"/>
    <n v="207.87"/>
    <n v="207.86879999999999"/>
    <n v="1.20000000001141E-3"/>
    <n v="207.87"/>
    <n v="0"/>
    <x v="0"/>
    <m/>
    <m/>
    <m/>
    <m/>
    <s v="none"/>
    <m/>
    <m/>
    <m/>
    <x v="0"/>
    <m/>
    <x v="0"/>
  </r>
  <r>
    <s v="FRA2160184796Q3 2020EUR"/>
    <x v="4"/>
    <n v="183207"/>
    <s v="TRI-O"/>
    <n v="2160184796"/>
    <s v="Q3 2020"/>
    <s v="EUR"/>
    <n v="649.25"/>
    <n v="649.24519999999995"/>
    <n v="4.8000000000456497E-3"/>
    <n v="649.25"/>
    <n v="0"/>
    <x v="0"/>
    <m/>
    <m/>
    <m/>
    <m/>
    <s v="none"/>
    <m/>
    <m/>
    <m/>
    <x v="0"/>
    <m/>
    <x v="0"/>
  </r>
  <r>
    <s v="FRA2160184796Q4 2020EUR"/>
    <x v="4"/>
    <n v="183207"/>
    <s v="TRI-O"/>
    <n v="2160184796"/>
    <s v="Q4 2020"/>
    <s v="EUR"/>
    <n v="472.49"/>
    <n v="472.4896"/>
    <n v="4.0000000001327803E-4"/>
    <n v="472.49"/>
    <n v="0"/>
    <x v="0"/>
    <m/>
    <m/>
    <m/>
    <m/>
    <s v="none"/>
    <m/>
    <m/>
    <m/>
    <x v="0"/>
    <m/>
    <x v="0"/>
  </r>
  <r>
    <s v="FRA2140543560Q1 2020EUR"/>
    <x v="4"/>
    <n v="184416"/>
    <s v="SIETECH"/>
    <n v="2140543560"/>
    <s v="Q1 2020"/>
    <s v="EUR"/>
    <n v="8055.03"/>
    <n v="8055.027"/>
    <n v="2.9999999997016801E-3"/>
    <n v="8055.03"/>
    <n v="0"/>
    <x v="0"/>
    <m/>
    <m/>
    <m/>
    <m/>
    <s v="none"/>
    <m/>
    <m/>
    <m/>
    <x v="0"/>
    <m/>
    <x v="0"/>
  </r>
  <r>
    <s v="FRA2140543560Q2 2020EUR"/>
    <x v="4"/>
    <n v="184416"/>
    <s v="SIETECH"/>
    <n v="2140543560"/>
    <s v="Q2 2020"/>
    <s v="EUR"/>
    <n v="3306.44"/>
    <n v="3306.4376999999999"/>
    <n v="2.3000000001047699E-3"/>
    <n v="3306.44"/>
    <n v="0"/>
    <x v="0"/>
    <m/>
    <m/>
    <m/>
    <m/>
    <s v="none"/>
    <m/>
    <m/>
    <m/>
    <x v="0"/>
    <m/>
    <x v="0"/>
  </r>
  <r>
    <s v="FRA2140543560Q3 2020EUR"/>
    <x v="4"/>
    <n v="184416"/>
    <s v="SIETECH"/>
    <n v="2140543560"/>
    <s v="Q3 2020"/>
    <s v="EUR"/>
    <n v="7974.37"/>
    <n v="7974.3651"/>
    <n v="4.8999999999068599E-3"/>
    <n v="7974.37"/>
    <n v="0"/>
    <x v="0"/>
    <m/>
    <m/>
    <m/>
    <m/>
    <s v="none"/>
    <m/>
    <m/>
    <m/>
    <x v="0"/>
    <m/>
    <x v="0"/>
  </r>
  <r>
    <s v="FRA2140543560Q4 2020EUR"/>
    <x v="4"/>
    <n v="184416"/>
    <s v="SIETECH"/>
    <n v="2140543560"/>
    <s v="Q4 2020"/>
    <s v="EUR"/>
    <n v="8627.35"/>
    <n v="8627.3546999999999"/>
    <n v="-4.6999999995023202E-3"/>
    <n v="8627.35"/>
    <n v="0"/>
    <x v="0"/>
    <m/>
    <m/>
    <m/>
    <m/>
    <s v="none"/>
    <m/>
    <m/>
    <m/>
    <x v="0"/>
    <m/>
    <x v="0"/>
  </r>
  <r>
    <s v="FRAFR3ISNSNM1507Y 2020EUR"/>
    <x v="4"/>
    <n v="184804"/>
    <s v="BROWN FORMAN"/>
    <s v="FR3ISNSNM1507"/>
    <s v="Y 2020"/>
    <s v="EUR"/>
    <n v="6914.6"/>
    <n v="6914.6010999999999"/>
    <n v="-1.0999999994965E-3"/>
    <n v="6914.6"/>
    <n v="0"/>
    <x v="0"/>
    <m/>
    <m/>
    <m/>
    <m/>
    <s v="none"/>
    <m/>
    <m/>
    <m/>
    <x v="0"/>
    <m/>
    <x v="0"/>
  </r>
  <r>
    <s v="FRAFR3MGPS1510Y 2020EUR"/>
    <x v="4"/>
    <n v="184804"/>
    <s v="BROWN FORMAN"/>
    <s v="FR3MGPS1510"/>
    <s v="Y 2020"/>
    <s v="EUR"/>
    <n v="1244.6300000000001"/>
    <n v="1244.6247000000001"/>
    <n v="5.3000000000338297E-3"/>
    <n v="1244.6300000000001"/>
    <n v="0"/>
    <x v="0"/>
    <m/>
    <m/>
    <m/>
    <m/>
    <s v="none"/>
    <m/>
    <m/>
    <m/>
    <x v="0"/>
    <m/>
    <x v="0"/>
  </r>
  <r>
    <s v="FRA1140143269Q1 2020EUR"/>
    <x v="4"/>
    <n v="184806"/>
    <s v="FELIX POTIN MONACO"/>
    <n v="1140143269"/>
    <s v="Q1 2020"/>
    <s v="EUR"/>
    <n v="6142.51"/>
    <n v="6142.51"/>
    <n v="0"/>
    <n v="6142.51"/>
    <n v="0"/>
    <x v="0"/>
    <m/>
    <m/>
    <m/>
    <m/>
    <s v="none"/>
    <m/>
    <m/>
    <m/>
    <x v="0"/>
    <m/>
    <x v="0"/>
  </r>
  <r>
    <s v="FRA1140143269Q2 2020EUR"/>
    <x v="4"/>
    <n v="184806"/>
    <s v="FELIX POTIN MONACO"/>
    <n v="1140143269"/>
    <s v="Q2 2020"/>
    <s v="EUR"/>
    <n v="834.9"/>
    <n v="834.9"/>
    <n v="0"/>
    <n v="834.9"/>
    <n v="0"/>
    <x v="0"/>
    <m/>
    <m/>
    <m/>
    <m/>
    <s v="none"/>
    <m/>
    <m/>
    <m/>
    <x v="0"/>
    <m/>
    <x v="0"/>
  </r>
  <r>
    <s v="FRA1140143269Q3 2020EUR"/>
    <x v="4"/>
    <n v="184806"/>
    <s v="FELIX POTIN MONACO"/>
    <n v="1140143269"/>
    <s v="Q3 2020"/>
    <s v="EUR"/>
    <n v="3311.99"/>
    <n v="3311.99"/>
    <n v="0"/>
    <n v="3311.99"/>
    <n v="0"/>
    <x v="0"/>
    <m/>
    <m/>
    <m/>
    <m/>
    <s v="none"/>
    <m/>
    <m/>
    <m/>
    <x v="0"/>
    <m/>
    <x v="0"/>
  </r>
  <r>
    <s v="FRA1140143269Q4 2020EUR"/>
    <x v="4"/>
    <n v="184806"/>
    <s v="FELIX POTIN MONACO"/>
    <n v="1140143269"/>
    <s v="Q4 2020"/>
    <s v="EUR"/>
    <n v="2238.5700000000002"/>
    <n v="2238.5736999999999"/>
    <n v="-3.6999999997533398E-3"/>
    <n v="2238.5700000000002"/>
    <n v="0"/>
    <x v="0"/>
    <m/>
    <m/>
    <m/>
    <m/>
    <s v="none"/>
    <m/>
    <m/>
    <m/>
    <x v="0"/>
    <m/>
    <x v="0"/>
  </r>
  <r>
    <s v="FRAFR4GP1466Y 2020EUR"/>
    <x v="4"/>
    <n v="184909"/>
    <s v="BONDUELLE EUROPE LONG LIFE"/>
    <s v="FR4GP1466"/>
    <s v="Y 2020"/>
    <s v="EUR"/>
    <n v="3637.8186000000001"/>
    <n v="3637.8184999999999"/>
    <n v="1.00000000657018E-4"/>
    <n v="3637.8186000000001"/>
    <n v="0"/>
    <x v="0"/>
    <m/>
    <m/>
    <m/>
    <m/>
    <s v="none"/>
    <s v="Produit"/>
    <s v="Sarah"/>
    <s v="[SB] Il y a du declaratif sur la marque Moma qui n'existe plus dans A2S. Il n'y a aucun client de la marque Moma dans le module clients. Ca explique le non calcul du rebate pour son CA"/>
    <x v="2"/>
    <s v="Zakaria"/>
    <x v="0"/>
  </r>
  <r>
    <s v="FRA2160304936Q1 2020EUR"/>
    <x v="4"/>
    <n v="185209"/>
    <s v="JARDINS ET PAYSAGES DE FRANCE"/>
    <n v="2160304936"/>
    <s v="Q1 2020"/>
    <s v="EUR"/>
    <n v="3917.18"/>
    <n v="3917.1754999999998"/>
    <n v="4.5000000000072699E-3"/>
    <n v="3917.18"/>
    <n v="0"/>
    <x v="0"/>
    <m/>
    <m/>
    <m/>
    <m/>
    <s v="none"/>
    <m/>
    <m/>
    <m/>
    <x v="0"/>
    <m/>
    <x v="0"/>
  </r>
  <r>
    <s v="FRA2160304936Q2 2020EUR"/>
    <x v="4"/>
    <n v="185209"/>
    <s v="JARDINS ET PAYSAGES DE FRANCE"/>
    <n v="2160304936"/>
    <s v="Q2 2020"/>
    <s v="EUR"/>
    <n v="3959.92"/>
    <n v="3959.9195"/>
    <n v="5.0000000010186297E-4"/>
    <n v="3959.92"/>
    <n v="0"/>
    <x v="0"/>
    <m/>
    <m/>
    <m/>
    <m/>
    <s v="none"/>
    <m/>
    <m/>
    <m/>
    <x v="0"/>
    <m/>
    <x v="0"/>
  </r>
  <r>
    <s v="FRA2160304936Q3 2020EUR"/>
    <x v="4"/>
    <n v="185209"/>
    <s v="JARDINS ET PAYSAGES DE FRANCE"/>
    <n v="2160304936"/>
    <s v="Q3 2020"/>
    <s v="EUR"/>
    <n v="3408.02"/>
    <n v="3408.0194999999999"/>
    <n v="5.0000000010186297E-4"/>
    <n v="3408.02"/>
    <n v="0"/>
    <x v="0"/>
    <m/>
    <m/>
    <m/>
    <m/>
    <s v="none"/>
    <m/>
    <m/>
    <m/>
    <x v="0"/>
    <m/>
    <x v="0"/>
  </r>
  <r>
    <s v="FRA2160304936Q4 2020EUR"/>
    <x v="4"/>
    <n v="185209"/>
    <s v="JARDINS ET PAYSAGES DE FRANCE"/>
    <n v="2160304936"/>
    <s v="Q4 2020"/>
    <s v="EUR"/>
    <n v="2545.5300000000002"/>
    <n v="2545.5295000000001"/>
    <n v="5.0000000010186297E-4"/>
    <n v="2545.5300000000002"/>
    <n v="0"/>
    <x v="0"/>
    <m/>
    <m/>
    <m/>
    <m/>
    <s v="none"/>
    <m/>
    <m/>
    <m/>
    <x v="0"/>
    <m/>
    <x v="0"/>
  </r>
  <r>
    <s v="FRAFR4GP1312Y 2020EUR"/>
    <x v="4"/>
    <n v="185579"/>
    <s v="PATISSERIES GOURMANDES"/>
    <s v="FR4GP1312"/>
    <s v="Y 2020"/>
    <s v="EUR"/>
    <n v="9421.7199999999993"/>
    <n v="9421.7199999999993"/>
    <n v="0"/>
    <n v="9421.7199999999993"/>
    <n v="0"/>
    <x v="0"/>
    <m/>
    <m/>
    <m/>
    <m/>
    <s v="none"/>
    <m/>
    <m/>
    <m/>
    <x v="0"/>
    <m/>
    <x v="0"/>
  </r>
  <r>
    <s v="FRA2170365181Q1 2020EUR"/>
    <x v="4"/>
    <n v="186602"/>
    <s v="MULTI CONSEILS SECURITE"/>
    <n v="2170365181"/>
    <s v="Q1 2020"/>
    <s v="EUR"/>
    <n v="3382.73"/>
    <n v="3382.7284"/>
    <n v="1.6000000000531099E-3"/>
    <n v="3382.73"/>
    <n v="0"/>
    <x v="0"/>
    <m/>
    <m/>
    <m/>
    <m/>
    <s v="none"/>
    <m/>
    <m/>
    <m/>
    <x v="0"/>
    <m/>
    <x v="0"/>
  </r>
  <r>
    <s v="FRA2170365181Q2 2020EUR"/>
    <x v="4"/>
    <n v="186602"/>
    <s v="MULTI CONSEILS SECURITE"/>
    <n v="2170365181"/>
    <s v="Q2 2020"/>
    <s v="EUR"/>
    <n v="3541.84"/>
    <n v="3541.8413999999998"/>
    <n v="-1.3999999996485699E-3"/>
    <n v="3541.84"/>
    <n v="0"/>
    <x v="0"/>
    <m/>
    <m/>
    <m/>
    <m/>
    <s v="none"/>
    <m/>
    <m/>
    <m/>
    <x v="0"/>
    <m/>
    <x v="0"/>
  </r>
  <r>
    <s v="FRA2170365181Q3 2020EUR"/>
    <x v="4"/>
    <n v="186602"/>
    <s v="MULTI CONSEILS SECURITE"/>
    <n v="2170365181"/>
    <s v="Q3 2020"/>
    <s v="EUR"/>
    <n v="2688.06"/>
    <n v="2688.0648000000001"/>
    <n v="-4.80000000015934E-3"/>
    <n v="2688.06"/>
    <n v="0"/>
    <x v="0"/>
    <m/>
    <m/>
    <m/>
    <m/>
    <s v="none"/>
    <m/>
    <m/>
    <m/>
    <x v="0"/>
    <m/>
    <x v="0"/>
  </r>
  <r>
    <s v="FRA2170365181Q4 2020EUR"/>
    <x v="4"/>
    <n v="186602"/>
    <s v="MULTI CONSEILS SECURITE"/>
    <n v="2170365181"/>
    <s v="Q4 2020"/>
    <s v="EUR"/>
    <n v="3230.48"/>
    <n v="3230.4784"/>
    <n v="1.6000000000531099E-3"/>
    <n v="3230.48"/>
    <n v="0"/>
    <x v="0"/>
    <m/>
    <m/>
    <m/>
    <m/>
    <s v="none"/>
    <m/>
    <m/>
    <m/>
    <x v="0"/>
    <m/>
    <x v="0"/>
  </r>
  <r>
    <s v="FRA2150544408Q1 2020EUR"/>
    <x v="4"/>
    <n v="186678"/>
    <s v="CLESTRA HAUSERMAN"/>
    <n v="2150544408"/>
    <s v="Q1 2020"/>
    <s v="EUR"/>
    <n v="116.48"/>
    <n v="116.4849"/>
    <n v="-4.8999999999921303E-3"/>
    <n v="116.48"/>
    <n v="0"/>
    <x v="0"/>
    <m/>
    <m/>
    <m/>
    <m/>
    <s v="none"/>
    <m/>
    <m/>
    <m/>
    <x v="0"/>
    <m/>
    <x v="0"/>
  </r>
  <r>
    <s v="FRA2150544408Q3 2020EUR"/>
    <x v="4"/>
    <n v="186678"/>
    <s v="CLESTRA HAUSERMAN"/>
    <n v="2150544408"/>
    <s v="Q3 2020"/>
    <s v="EUR"/>
    <n v="123.96"/>
    <n v="123.95610000000001"/>
    <n v="3.8999999999873498E-3"/>
    <n v="123.96"/>
    <n v="0"/>
    <x v="0"/>
    <m/>
    <m/>
    <m/>
    <m/>
    <s v="none"/>
    <m/>
    <m/>
    <m/>
    <x v="0"/>
    <m/>
    <x v="0"/>
  </r>
  <r>
    <s v="FRA2150544408Q4 2020EUR"/>
    <x v="4"/>
    <n v="186678"/>
    <s v="CLESTRA HAUSERMAN"/>
    <n v="2150544408"/>
    <s v="Q4 2020"/>
    <s v="EUR"/>
    <n v="86.49"/>
    <n v="86.49"/>
    <n v="0"/>
    <n v="86.49"/>
    <n v="0"/>
    <x v="0"/>
    <m/>
    <m/>
    <m/>
    <m/>
    <s v="none"/>
    <m/>
    <m/>
    <m/>
    <x v="0"/>
    <m/>
    <x v="0"/>
  </r>
  <r>
    <s v="FRA2187205701Q1 2020EUR"/>
    <x v="4"/>
    <n v="188473"/>
    <s v="CEPIAA SAS"/>
    <n v="2187205701"/>
    <s v="Q1 2020"/>
    <s v="EUR"/>
    <n v="1025.76"/>
    <n v="1025.76"/>
    <n v="0"/>
    <n v="1025.76"/>
    <n v="0"/>
    <x v="0"/>
    <m/>
    <m/>
    <m/>
    <m/>
    <s v="none"/>
    <m/>
    <m/>
    <m/>
    <x v="0"/>
    <m/>
    <x v="0"/>
  </r>
  <r>
    <s v="FRA2187205701Q2 2020EUR"/>
    <x v="4"/>
    <n v="188473"/>
    <s v="CEPIAA SAS"/>
    <n v="2187205701"/>
    <s v="Q2 2020"/>
    <s v="EUR"/>
    <n v="163.76"/>
    <n v="163.76"/>
    <n v="0"/>
    <n v="163.76"/>
    <n v="0"/>
    <x v="0"/>
    <m/>
    <m/>
    <m/>
    <m/>
    <s v="none"/>
    <m/>
    <m/>
    <m/>
    <x v="0"/>
    <m/>
    <x v="0"/>
  </r>
  <r>
    <s v="FRA2187205701Q3 2020EUR"/>
    <x v="4"/>
    <n v="188473"/>
    <s v="CEPIAA SAS"/>
    <n v="2187205701"/>
    <s v="Q3 2020"/>
    <s v="EUR"/>
    <n v="73.52"/>
    <n v="73.52"/>
    <n v="0"/>
    <n v="73.52"/>
    <n v="0"/>
    <x v="0"/>
    <m/>
    <m/>
    <m/>
    <m/>
    <s v="none"/>
    <m/>
    <m/>
    <m/>
    <x v="0"/>
    <m/>
    <x v="0"/>
  </r>
  <r>
    <s v="FRA2187205701Q4 2020EUR"/>
    <x v="4"/>
    <n v="188473"/>
    <s v="CEPIAA SAS"/>
    <n v="2187205701"/>
    <s v="Q4 2020"/>
    <s v="EUR"/>
    <n v="347.84"/>
    <n v="347.84"/>
    <n v="0"/>
    <n v="347.84"/>
    <n v="0"/>
    <x v="0"/>
    <m/>
    <m/>
    <m/>
    <m/>
    <s v="none"/>
    <m/>
    <m/>
    <m/>
    <x v="0"/>
    <m/>
    <x v="0"/>
  </r>
  <r>
    <s v="FRAFR4GP2516Y 2020EUR"/>
    <x v="4"/>
    <n v="192249"/>
    <s v="KOLMI HOPEN"/>
    <s v="FR4GP2516"/>
    <s v="Y 2020"/>
    <s v="EUR"/>
    <n v="52919.93"/>
    <n v="52919.928599999999"/>
    <n v="1.40000000101281E-3"/>
    <n v="52919.93"/>
    <n v="0"/>
    <x v="0"/>
    <m/>
    <m/>
    <m/>
    <m/>
    <s v="none"/>
    <m/>
    <m/>
    <m/>
    <x v="0"/>
    <m/>
    <x v="0"/>
  </r>
  <r>
    <s v="FRAFR4GP1664Y 2020EUR"/>
    <x v="4"/>
    <n v="195914"/>
    <s v="GENERAL MILLS FRANCE"/>
    <s v="FR4GP1664"/>
    <s v="Y 2020"/>
    <s v="EUR"/>
    <n v="5623.2"/>
    <n v="5623.2"/>
    <n v="0"/>
    <n v="5623.2"/>
    <n v="0"/>
    <x v="0"/>
    <m/>
    <m/>
    <m/>
    <m/>
    <s v="none"/>
    <m/>
    <m/>
    <m/>
    <x v="0"/>
    <m/>
    <x v="0"/>
  </r>
  <r>
    <s v="FRA1186605750Q1 2020EUR"/>
    <x v="4"/>
    <n v="197215"/>
    <s v="STEPSTONE DEUTSCHLAND GMBH"/>
    <n v="1186605750"/>
    <s v="Q1 2020"/>
    <s v="EUR"/>
    <n v="1292"/>
    <n v="1292.0025000000001"/>
    <n v="-2.5000000000545601E-3"/>
    <n v="1292"/>
    <n v="0"/>
    <x v="0"/>
    <m/>
    <m/>
    <m/>
    <m/>
    <s v="none"/>
    <m/>
    <m/>
    <m/>
    <x v="0"/>
    <m/>
    <x v="0"/>
  </r>
  <r>
    <s v="FRA1186605750Q2 2020EUR"/>
    <x v="4"/>
    <n v="197215"/>
    <s v="STEPSTONE DEUTSCHLAND GMBH"/>
    <n v="1186605750"/>
    <s v="Q2 2020"/>
    <s v="EUR"/>
    <n v="49.75"/>
    <n v="49.75"/>
    <n v="0"/>
    <n v="49.75"/>
    <n v="0"/>
    <x v="0"/>
    <m/>
    <m/>
    <m/>
    <m/>
    <s v="none"/>
    <m/>
    <m/>
    <m/>
    <x v="0"/>
    <m/>
    <x v="0"/>
  </r>
  <r>
    <s v="FRA1186605750Q3 2020EUR"/>
    <x v="4"/>
    <n v="197215"/>
    <s v="STEPSTONE DEUTSCHLAND GMBH"/>
    <n v="1186605750"/>
    <s v="Q3 2020"/>
    <s v="EUR"/>
    <n v="144.25"/>
    <n v="144.25"/>
    <n v="0"/>
    <n v="144.25"/>
    <n v="0"/>
    <x v="0"/>
    <m/>
    <m/>
    <m/>
    <m/>
    <s v="none"/>
    <m/>
    <m/>
    <m/>
    <x v="0"/>
    <m/>
    <x v="0"/>
  </r>
  <r>
    <s v="FRA1186605750Q4 2020EUR"/>
    <x v="4"/>
    <n v="197215"/>
    <s v="STEPSTONE DEUTSCHLAND GMBH"/>
    <n v="1186605750"/>
    <s v="Q4 2020"/>
    <s v="EUR"/>
    <n v="134.25"/>
    <n v="134.25"/>
    <n v="0"/>
    <n v="134.25"/>
    <n v="0"/>
    <x v="0"/>
    <m/>
    <m/>
    <m/>
    <m/>
    <s v="none"/>
    <m/>
    <m/>
    <m/>
    <x v="0"/>
    <m/>
    <x v="0"/>
  </r>
  <r>
    <s v="FRA1140043728Q1 2020EUR"/>
    <x v="4"/>
    <n v="198855"/>
    <s v="CENTRALE EUROPEENE DE DISTRIBUTION - C10"/>
    <n v="1140043728"/>
    <s v="Q1 2020"/>
    <s v="EUR"/>
    <n v="49264.41"/>
    <n v="49264.41"/>
    <n v="0"/>
    <n v="49264.41"/>
    <n v="0"/>
    <x v="0"/>
    <m/>
    <m/>
    <m/>
    <m/>
    <s v="none"/>
    <m/>
    <m/>
    <m/>
    <x v="0"/>
    <m/>
    <x v="0"/>
  </r>
  <r>
    <s v="FRA1140043728Q2 2020EUR"/>
    <x v="4"/>
    <n v="198855"/>
    <s v="CENTRALE EUROPEENE DE DISTRIBUTION - C10"/>
    <n v="1140043728"/>
    <s v="Q2 2020"/>
    <s v="EUR"/>
    <n v="11538.35"/>
    <n v="11538.344999999999"/>
    <n v="5.0000000010186297E-3"/>
    <n v="11538.35"/>
    <n v="0"/>
    <x v="0"/>
    <m/>
    <m/>
    <m/>
    <m/>
    <s v="none"/>
    <m/>
    <m/>
    <m/>
    <x v="0"/>
    <m/>
    <x v="0"/>
  </r>
  <r>
    <s v="FRA1140043728Q3 2020EUR"/>
    <x v="4"/>
    <n v="198855"/>
    <s v="CENTRALE EUROPEENE DE DISTRIBUTION - C10"/>
    <n v="1140043728"/>
    <s v="Q3 2020"/>
    <s v="EUR"/>
    <n v="61978.02"/>
    <n v="61978.02"/>
    <n v="0"/>
    <n v="61978.02"/>
    <n v="0"/>
    <x v="0"/>
    <m/>
    <m/>
    <m/>
    <m/>
    <s v="none"/>
    <m/>
    <m/>
    <m/>
    <x v="0"/>
    <m/>
    <x v="0"/>
  </r>
  <r>
    <s v="FRA1140043728Q4 2020EUR"/>
    <x v="4"/>
    <n v="198855"/>
    <s v="CENTRALE EUROPEENE DE DISTRIBUTION - C10"/>
    <n v="1140043728"/>
    <s v="Q4 2020"/>
    <s v="EUR"/>
    <n v="17448.150000000001"/>
    <n v="17448.145"/>
    <n v="5.0000000010186297E-3"/>
    <n v="17448.150000000001"/>
    <n v="0"/>
    <x v="0"/>
    <m/>
    <m/>
    <m/>
    <m/>
    <s v="none"/>
    <m/>
    <m/>
    <m/>
    <x v="0"/>
    <m/>
    <x v="0"/>
  </r>
  <r>
    <s v="FRAFR4GP1537Y 2020EUR"/>
    <x v="4"/>
    <n v="199752"/>
    <s v="SAGA CHOCOLAT"/>
    <s v="FR4GP1537"/>
    <s v="Y 2020"/>
    <s v="EUR"/>
    <n v="938.7"/>
    <n v="938.7"/>
    <n v="0"/>
    <n v="938.7"/>
    <n v="0"/>
    <x v="0"/>
    <m/>
    <m/>
    <m/>
    <m/>
    <s v="none"/>
    <m/>
    <m/>
    <m/>
    <x v="0"/>
    <m/>
    <x v="0"/>
  </r>
  <r>
    <s v="FRAFR4GP2591Y 2020EUR"/>
    <x v="4"/>
    <n v="201514"/>
    <s v="SMC - YUCALL"/>
    <s v="FR4GP2591"/>
    <s v="Y 2020"/>
    <s v="EUR"/>
    <n v="1541.23"/>
    <n v="1541.231"/>
    <n v="-9.9999999997635292E-4"/>
    <n v="1541.23"/>
    <n v="0"/>
    <x v="0"/>
    <m/>
    <m/>
    <m/>
    <m/>
    <s v="none"/>
    <m/>
    <m/>
    <m/>
    <x v="0"/>
    <m/>
    <x v="0"/>
  </r>
  <r>
    <s v="FRA1190206344Q1 2020EUR"/>
    <x v="4"/>
    <n v="205179"/>
    <s v="FOODEX TEX MEX "/>
    <n v="1190206344"/>
    <s v="Q1 2020"/>
    <s v="EUR"/>
    <n v="206.9"/>
    <n v="206.89500000000001"/>
    <n v="4.9999999999954499E-3"/>
    <n v="206.9"/>
    <n v="0"/>
    <x v="0"/>
    <m/>
    <m/>
    <m/>
    <m/>
    <s v="none"/>
    <m/>
    <m/>
    <m/>
    <x v="0"/>
    <m/>
    <x v="0"/>
  </r>
  <r>
    <s v="FRA1190206344Q3 2020EUR"/>
    <x v="4"/>
    <n v="205179"/>
    <s v="FOODEX TEX MEX "/>
    <n v="1190206344"/>
    <s v="Q3 2020"/>
    <s v="EUR"/>
    <n v="106.18"/>
    <n v="106.18300000000001"/>
    <n v="-3.0000000000001098E-3"/>
    <n v="106.18"/>
    <n v="0"/>
    <x v="0"/>
    <m/>
    <m/>
    <m/>
    <m/>
    <s v="none"/>
    <m/>
    <m/>
    <m/>
    <x v="0"/>
    <m/>
    <x v="0"/>
  </r>
  <r>
    <s v="FRA1190206344Q4 2020EUR"/>
    <x v="4"/>
    <n v="205179"/>
    <s v="FOODEX TEX MEX "/>
    <n v="1190206344"/>
    <s v="Q4 2020"/>
    <s v="EUR"/>
    <n v="11.87"/>
    <n v="11.866"/>
    <n v="3.9999999999995499E-3"/>
    <n v="11.87"/>
    <n v="0"/>
    <x v="0"/>
    <m/>
    <m/>
    <m/>
    <m/>
    <s v="none"/>
    <m/>
    <m/>
    <m/>
    <x v="0"/>
    <m/>
    <x v="0"/>
  </r>
  <r>
    <s v="FRA120406557Q4 2020EUR"/>
    <x v="4"/>
    <n v="205611"/>
    <s v="LES NICETTES"/>
    <n v="120406557"/>
    <s v="Q4 2020"/>
    <s v="EUR"/>
    <n v="43.21"/>
    <n v="43.212499999999999"/>
    <n v="-2.4999999999977202E-3"/>
    <n v="43.21"/>
    <n v="0"/>
    <x v="0"/>
    <m/>
    <m/>
    <m/>
    <m/>
    <s v="none"/>
    <m/>
    <m/>
    <m/>
    <x v="0"/>
    <m/>
    <x v="0"/>
  </r>
  <r>
    <s v="FRA2140163516Q1 2020EUR"/>
    <x v="4"/>
    <n v="206646"/>
    <s v="P.J.D AUDIOVISUEL"/>
    <n v="2140163516"/>
    <s v="Q1 2020"/>
    <s v="EUR"/>
    <n v="3317.25"/>
    <n v="3317.25"/>
    <n v="0"/>
    <n v="3317.25"/>
    <n v="0"/>
    <x v="0"/>
    <m/>
    <m/>
    <m/>
    <m/>
    <s v="none"/>
    <m/>
    <m/>
    <m/>
    <x v="0"/>
    <m/>
    <x v="0"/>
  </r>
  <r>
    <s v="FRA2140163516Q2 2020EUR"/>
    <x v="4"/>
    <n v="206646"/>
    <s v="P.J.D AUDIOVISUEL"/>
    <n v="2140163516"/>
    <s v="Q2 2020"/>
    <s v="EUR"/>
    <n v="2915.82"/>
    <n v="2915.82"/>
    <n v="0"/>
    <n v="2915.82"/>
    <n v="0"/>
    <x v="0"/>
    <m/>
    <m/>
    <m/>
    <m/>
    <s v="none"/>
    <m/>
    <m/>
    <m/>
    <x v="0"/>
    <m/>
    <x v="0"/>
  </r>
  <r>
    <s v="FRA2140163516Q3 2020EUR"/>
    <x v="4"/>
    <n v="206646"/>
    <s v="P.J.D AUDIOVISUEL"/>
    <n v="2140163516"/>
    <s v="Q3 2020"/>
    <s v="EUR"/>
    <n v="2261.52"/>
    <n v="2261.52"/>
    <n v="0"/>
    <n v="2261.52"/>
    <n v="0"/>
    <x v="0"/>
    <m/>
    <m/>
    <m/>
    <m/>
    <s v="none"/>
    <m/>
    <m/>
    <m/>
    <x v="0"/>
    <m/>
    <x v="0"/>
  </r>
  <r>
    <s v="FRA2140163516Q4 2020EUR"/>
    <x v="4"/>
    <n v="206646"/>
    <s v="P.J.D AUDIOVISUEL"/>
    <n v="2140163516"/>
    <s v="Q4 2020"/>
    <s v="EUR"/>
    <n v="474.6"/>
    <n v="474.6"/>
    <n v="0"/>
    <n v="474.6"/>
    <n v="0"/>
    <x v="0"/>
    <m/>
    <m/>
    <m/>
    <m/>
    <s v="none"/>
    <m/>
    <m/>
    <m/>
    <x v="0"/>
    <m/>
    <x v="0"/>
  </r>
  <r>
    <s v="FRA1150064040Q1 2020EUR"/>
    <x v="4"/>
    <n v="207077"/>
    <s v="VIVALYA"/>
    <n v="1150064040"/>
    <s v="Q1 2020"/>
    <s v="EUR"/>
    <n v="112071.43039999899"/>
    <n v="112071.37209999999"/>
    <n v="5.8299999975133597E-2"/>
    <n v="112071.43039999899"/>
    <n v="0"/>
    <x v="0"/>
    <m/>
    <m/>
    <m/>
    <m/>
    <s v="none"/>
    <m/>
    <m/>
    <m/>
    <x v="0"/>
    <m/>
    <x v="0"/>
  </r>
  <r>
    <s v="FRA1150064040Q2 2020EUR"/>
    <x v="4"/>
    <n v="207077"/>
    <s v="VIVALYA"/>
    <n v="1150064040"/>
    <s v="Q2 2020"/>
    <s v="EUR"/>
    <n v="29147.399600000001"/>
    <n v="29147.399600000001"/>
    <n v="1.09139364212751E-11"/>
    <n v="29147.399600000001"/>
    <n v="0"/>
    <x v="0"/>
    <m/>
    <m/>
    <m/>
    <m/>
    <s v="none"/>
    <m/>
    <m/>
    <m/>
    <x v="0"/>
    <m/>
    <x v="0"/>
  </r>
  <r>
    <s v="FRA1150064040Q3 2020EUR"/>
    <x v="4"/>
    <n v="207077"/>
    <s v="VIVALYA"/>
    <n v="1150064040"/>
    <s v="Q3 2020"/>
    <s v="EUR"/>
    <n v="160266.35999999999"/>
    <n v="160266.36009999999"/>
    <n v="-9.9999975645914606E-5"/>
    <n v="160266.35999999999"/>
    <n v="0"/>
    <x v="0"/>
    <m/>
    <m/>
    <m/>
    <m/>
    <s v="none"/>
    <m/>
    <m/>
    <m/>
    <x v="0"/>
    <m/>
    <x v="0"/>
  </r>
  <r>
    <s v="FRA1150064040Q4 2020EUR"/>
    <x v="4"/>
    <n v="207077"/>
    <s v="VIVALYA"/>
    <n v="1150064040"/>
    <s v="Q4 2020"/>
    <s v="EUR"/>
    <n v="49663.79"/>
    <n v="49663.788200000003"/>
    <n v="1.7999999981839199E-3"/>
    <n v="49663.79"/>
    <n v="0"/>
    <x v="0"/>
    <m/>
    <m/>
    <m/>
    <m/>
    <s v="none"/>
    <m/>
    <m/>
    <m/>
    <x v="0"/>
    <m/>
    <x v="0"/>
  </r>
  <r>
    <s v="FRA1150064044Q1 2020EUR"/>
    <x v="4"/>
    <n v="207077"/>
    <s v="VIVALYA"/>
    <n v="1150064044"/>
    <s v="Q1 2020"/>
    <s v="EUR"/>
    <n v="45497.08"/>
    <n v="45497.078800000003"/>
    <n v="1.19999999878928E-3"/>
    <n v="45497.08"/>
    <n v="0"/>
    <x v="0"/>
    <m/>
    <m/>
    <m/>
    <m/>
    <s v="none"/>
    <m/>
    <m/>
    <m/>
    <x v="0"/>
    <m/>
    <x v="0"/>
  </r>
  <r>
    <s v="FRA1150064044Q2 2020EUR"/>
    <x v="4"/>
    <n v="207077"/>
    <s v="VIVALYA"/>
    <n v="1150064044"/>
    <s v="Q2 2020"/>
    <s v="EUR"/>
    <n v="7163.85"/>
    <n v="7163.8494000000001"/>
    <n v="6.0000000030413503E-4"/>
    <n v="7163.85"/>
    <n v="0"/>
    <x v="0"/>
    <m/>
    <m/>
    <m/>
    <m/>
    <s v="none"/>
    <m/>
    <m/>
    <m/>
    <x v="0"/>
    <m/>
    <x v="0"/>
  </r>
  <r>
    <s v="FRA1150064044Q3 2020EUR"/>
    <x v="4"/>
    <n v="207077"/>
    <s v="VIVALYA"/>
    <n v="1150064044"/>
    <s v="Q3 2020"/>
    <s v="EUR"/>
    <n v="52280.92"/>
    <n v="52280.918100000003"/>
    <n v="1.8999999956577E-3"/>
    <n v="52280.92"/>
    <n v="0"/>
    <x v="0"/>
    <m/>
    <m/>
    <m/>
    <m/>
    <s v="none"/>
    <m/>
    <m/>
    <m/>
    <x v="0"/>
    <m/>
    <x v="0"/>
  </r>
  <r>
    <s v="FRA1150064044Q4 2020EUR"/>
    <x v="4"/>
    <n v="207077"/>
    <s v="VIVALYA"/>
    <n v="1150064044"/>
    <s v="Q4 2020"/>
    <s v="EUR"/>
    <n v="15994.84"/>
    <n v="15994.838599999999"/>
    <n v="1.40000000101281E-3"/>
    <n v="15994.84"/>
    <n v="0"/>
    <x v="0"/>
    <m/>
    <m/>
    <m/>
    <m/>
    <s v="none"/>
    <m/>
    <m/>
    <m/>
    <x v="0"/>
    <m/>
    <x v="0"/>
  </r>
  <r>
    <s v="FRAFR4GP1550Y 2020EUR"/>
    <x v="4"/>
    <n v="207684"/>
    <s v="PODIS"/>
    <s v="FR4GP1550"/>
    <s v="Y 2020"/>
    <s v="EUR"/>
    <n v="2882.25"/>
    <n v="2882.2496000000001"/>
    <n v="3.9999999989959103E-4"/>
    <n v="2882.25"/>
    <n v="0"/>
    <x v="0"/>
    <m/>
    <m/>
    <m/>
    <m/>
    <s v="none"/>
    <m/>
    <m/>
    <m/>
    <x v="0"/>
    <m/>
    <x v="0"/>
  </r>
  <r>
    <s v="FRAFR4GP2545Y 2020EUR"/>
    <x v="4"/>
    <n v="207701"/>
    <s v="DAIKIN AIRCONDITIONING FRANCE"/>
    <s v="FR4GP2545"/>
    <s v="Y 2020"/>
    <s v="EUR"/>
    <n v="31640.55"/>
    <n v="31640.55"/>
    <n v="0"/>
    <n v="31640.55"/>
    <n v="0"/>
    <x v="0"/>
    <m/>
    <m/>
    <m/>
    <m/>
    <s v="none"/>
    <m/>
    <m/>
    <m/>
    <x v="0"/>
    <m/>
    <x v="0"/>
  </r>
  <r>
    <s v="FRA2150054000Q1 2020EUR"/>
    <x v="4"/>
    <n v="208647"/>
    <s v="MSN DEVELOPPEMENT"/>
    <n v="2150054000"/>
    <s v="Q1 2020"/>
    <s v="EUR"/>
    <n v="14496.72"/>
    <n v="14496.7219"/>
    <n v="-1.90000000111467E-3"/>
    <n v="14496.72"/>
    <n v="0"/>
    <x v="0"/>
    <m/>
    <m/>
    <m/>
    <m/>
    <s v="none"/>
    <m/>
    <m/>
    <m/>
    <x v="0"/>
    <m/>
    <x v="0"/>
  </r>
  <r>
    <s v="FRA2150054000Q2 2020EUR"/>
    <x v="4"/>
    <n v="208647"/>
    <s v="MSN DEVELOPPEMENT"/>
    <n v="2150054000"/>
    <s v="Q2 2020"/>
    <s v="EUR"/>
    <n v="1974.35"/>
    <n v="1974.3533"/>
    <n v="-3.30000000008112E-3"/>
    <n v="1974.35"/>
    <n v="0"/>
    <x v="0"/>
    <m/>
    <m/>
    <m/>
    <m/>
    <s v="none"/>
    <m/>
    <m/>
    <m/>
    <x v="0"/>
    <m/>
    <x v="0"/>
  </r>
  <r>
    <s v="FRA2150054000Q3 2020EUR"/>
    <x v="4"/>
    <n v="208647"/>
    <s v="MSN DEVELOPPEMENT"/>
    <n v="2150054000"/>
    <s v="Q3 2020"/>
    <s v="EUR"/>
    <n v="11821.13"/>
    <n v="11821.1345"/>
    <n v="-4.5000000009167698E-3"/>
    <n v="11821.13"/>
    <n v="0"/>
    <x v="0"/>
    <m/>
    <m/>
    <m/>
    <m/>
    <s v="none"/>
    <m/>
    <m/>
    <m/>
    <x v="0"/>
    <m/>
    <x v="0"/>
  </r>
  <r>
    <s v="FRA2150054000Q4 2020EUR"/>
    <x v="4"/>
    <n v="208647"/>
    <s v="MSN DEVELOPPEMENT"/>
    <n v="2150054000"/>
    <s v="Q4 2020"/>
    <s v="EUR"/>
    <n v="6418.13"/>
    <n v="6418.1282000000001"/>
    <n v="1.8000000000029099E-3"/>
    <n v="6418.13"/>
    <n v="0"/>
    <x v="0"/>
    <m/>
    <m/>
    <m/>
    <m/>
    <s v="none"/>
    <m/>
    <m/>
    <m/>
    <x v="0"/>
    <m/>
    <x v="0"/>
  </r>
  <r>
    <s v="FRA2187205706Q1 2020EUR"/>
    <x v="4"/>
    <n v="211265"/>
    <s v="OPUS CONCEPTS"/>
    <n v="2187205706"/>
    <s v="Q1 2020"/>
    <s v="EUR"/>
    <n v="2059.75"/>
    <n v="2059.752"/>
    <n v="-1.9999999999527002E-3"/>
    <n v="2059.75"/>
    <n v="0"/>
    <x v="0"/>
    <m/>
    <m/>
    <m/>
    <m/>
    <s v="none"/>
    <m/>
    <m/>
    <m/>
    <x v="0"/>
    <m/>
    <x v="0"/>
  </r>
  <r>
    <s v="FRA2187205706Q2 2020EUR"/>
    <x v="4"/>
    <n v="211265"/>
    <s v="OPUS CONCEPTS"/>
    <n v="2187205706"/>
    <s v="Q2 2020"/>
    <s v="EUR"/>
    <n v="1029"/>
    <n v="1029"/>
    <n v="0"/>
    <n v="1029"/>
    <n v="0"/>
    <x v="0"/>
    <m/>
    <m/>
    <m/>
    <m/>
    <s v="none"/>
    <m/>
    <m/>
    <m/>
    <x v="0"/>
    <m/>
    <x v="0"/>
  </r>
  <r>
    <s v="FRA2187205706Q3 2020EUR"/>
    <x v="4"/>
    <n v="211265"/>
    <s v="OPUS CONCEPTS"/>
    <n v="2187205706"/>
    <s v="Q3 2020"/>
    <s v="EUR"/>
    <n v="762.68"/>
    <n v="762.68399999999997"/>
    <n v="-4.0000000000190898E-3"/>
    <n v="762.68"/>
    <n v="0"/>
    <x v="0"/>
    <m/>
    <m/>
    <m/>
    <m/>
    <s v="none"/>
    <m/>
    <m/>
    <m/>
    <x v="0"/>
    <m/>
    <x v="0"/>
  </r>
  <r>
    <s v="FRA2187205706Q4 2020EUR"/>
    <x v="4"/>
    <n v="211265"/>
    <s v="OPUS CONCEPTS"/>
    <n v="2187205706"/>
    <s v="Q4 2020"/>
    <s v="EUR"/>
    <n v="1740.2"/>
    <n v="1740.1980000000001"/>
    <n v="1.9999999999527002E-3"/>
    <n v="1740.2"/>
    <n v="0"/>
    <x v="0"/>
    <m/>
    <m/>
    <m/>
    <m/>
    <s v="none"/>
    <m/>
    <m/>
    <m/>
    <x v="0"/>
    <m/>
    <x v="0"/>
  </r>
  <r>
    <s v="FRA120406831Q4 2020EUR"/>
    <x v="4"/>
    <n v="211316"/>
    <s v="GOOD EPICES"/>
    <n v="120406831"/>
    <s v="Q4 2020"/>
    <s v="EUR"/>
    <n v="15.02"/>
    <n v="15.0162"/>
    <n v="3.8000000000000199E-3"/>
    <n v="15.02"/>
    <n v="0"/>
    <x v="0"/>
    <m/>
    <m/>
    <m/>
    <m/>
    <s v="none"/>
    <m/>
    <m/>
    <m/>
    <x v="0"/>
    <m/>
    <x v="0"/>
  </r>
  <r>
    <s v="FRA2154404278Y 2020EUR"/>
    <x v="4"/>
    <n v="212315"/>
    <s v="DIRICKX ESPACE CLOTURE ILE DE FRANCE"/>
    <n v="2154404278"/>
    <s v="Y 2020"/>
    <s v="EUR"/>
    <n v="1954.35"/>
    <n v="1954.35"/>
    <n v="0"/>
    <n v="1954.35"/>
    <n v="0"/>
    <x v="0"/>
    <m/>
    <m/>
    <m/>
    <m/>
    <s v="none"/>
    <m/>
    <m/>
    <m/>
    <x v="0"/>
    <m/>
    <x v="0"/>
  </r>
  <r>
    <s v="FRA1190405959Q1 2020EUR"/>
    <x v="4"/>
    <n v="212821"/>
    <s v="SASSY FRANCE"/>
    <n v="1190405959"/>
    <s v="Q1 2020"/>
    <s v="EUR"/>
    <n v="38.950000000000003"/>
    <n v="38.951999999999998"/>
    <n v="-1.9999999999953302E-3"/>
    <n v="38.950000000000003"/>
    <n v="0"/>
    <x v="0"/>
    <m/>
    <m/>
    <m/>
    <m/>
    <s v="none"/>
    <m/>
    <m/>
    <m/>
    <x v="0"/>
    <m/>
    <x v="0"/>
  </r>
  <r>
    <s v="FRA1190405959Q2 2020EUR"/>
    <x v="4"/>
    <n v="212821"/>
    <s v="SASSY FRANCE"/>
    <n v="1190405959"/>
    <s v="Q2 2020"/>
    <s v="EUR"/>
    <n v="2.33"/>
    <n v="2.3319999999999999"/>
    <n v="-1.9999999999997702E-3"/>
    <n v="2.33"/>
    <n v="0"/>
    <x v="0"/>
    <m/>
    <m/>
    <m/>
    <m/>
    <s v="none"/>
    <m/>
    <m/>
    <m/>
    <x v="0"/>
    <m/>
    <x v="0"/>
  </r>
  <r>
    <s v="FRA1190405959Q3 2020EUR"/>
    <x v="4"/>
    <n v="212821"/>
    <s v="SASSY FRANCE"/>
    <n v="1190405959"/>
    <s v="Q3 2020"/>
    <s v="EUR"/>
    <n v="227.67"/>
    <n v="227.67"/>
    <n v="0"/>
    <n v="227.67"/>
    <n v="0"/>
    <x v="0"/>
    <m/>
    <m/>
    <m/>
    <m/>
    <s v="none"/>
    <m/>
    <m/>
    <m/>
    <x v="0"/>
    <m/>
    <x v="0"/>
  </r>
  <r>
    <s v="FRA1190405959Q4 2020EUR"/>
    <x v="4"/>
    <n v="212821"/>
    <s v="SASSY FRANCE"/>
    <n v="1190405959"/>
    <s v="Q4 2020"/>
    <s v="EUR"/>
    <n v="42.87"/>
    <n v="42.872999999999998"/>
    <n v="-3.0000000000001098E-3"/>
    <n v="42.87"/>
    <n v="0"/>
    <x v="0"/>
    <m/>
    <m/>
    <m/>
    <m/>
    <s v="none"/>
    <m/>
    <m/>
    <m/>
    <x v="0"/>
    <m/>
    <x v="0"/>
  </r>
  <r>
    <s v="FRAFR4GP1727Y 2020EUR"/>
    <x v="4"/>
    <n v="212821"/>
    <s v="SASSY FRANCE"/>
    <s v="FR4GP1727"/>
    <s v="Y 2020"/>
    <s v="EUR"/>
    <n v="559.20000000000005"/>
    <n v="559.20000000000005"/>
    <n v="0"/>
    <n v="559.20000000000005"/>
    <n v="0"/>
    <x v="0"/>
    <m/>
    <m/>
    <m/>
    <m/>
    <s v="none"/>
    <m/>
    <m/>
    <m/>
    <x v="0"/>
    <m/>
    <x v="0"/>
  </r>
  <r>
    <s v="FRA2180155577Q1 2020EUR"/>
    <x v="4"/>
    <n v="213335"/>
    <s v="HACCESS"/>
    <n v="2180155577"/>
    <s v="Q1 2020"/>
    <s v="EUR"/>
    <n v="1410.06"/>
    <n v="1410.0554999999999"/>
    <n v="4.5000000000072699E-3"/>
    <n v="1410.06"/>
    <n v="0"/>
    <x v="0"/>
    <m/>
    <m/>
    <m/>
    <m/>
    <s v="none"/>
    <m/>
    <m/>
    <m/>
    <x v="0"/>
    <m/>
    <x v="0"/>
  </r>
  <r>
    <s v="FRA2180155577Q2 2020EUR"/>
    <x v="4"/>
    <n v="213335"/>
    <s v="HACCESS"/>
    <n v="2180155577"/>
    <s v="Q2 2020"/>
    <s v="EUR"/>
    <n v="1925.97"/>
    <n v="1925.9704999999999"/>
    <n v="-4.9999999987448897E-4"/>
    <n v="1925.97"/>
    <n v="0"/>
    <x v="0"/>
    <m/>
    <m/>
    <m/>
    <m/>
    <s v="none"/>
    <m/>
    <m/>
    <m/>
    <x v="0"/>
    <m/>
    <x v="0"/>
  </r>
  <r>
    <s v="FRA2180155577Q3 2020EUR"/>
    <x v="4"/>
    <n v="213335"/>
    <s v="HACCESS"/>
    <n v="2180155577"/>
    <s v="Q3 2020"/>
    <s v="EUR"/>
    <n v="3599.63"/>
    <n v="3599.6264999999999"/>
    <n v="3.50000000025829E-3"/>
    <n v="3599.63"/>
    <n v="0"/>
    <x v="0"/>
    <m/>
    <m/>
    <m/>
    <m/>
    <s v="none"/>
    <m/>
    <m/>
    <m/>
    <x v="0"/>
    <m/>
    <x v="0"/>
  </r>
  <r>
    <s v="FRA2180155577Q4 2020EUR"/>
    <x v="4"/>
    <n v="213335"/>
    <s v="HACCESS"/>
    <n v="2180155577"/>
    <s v="Q4 2020"/>
    <s v="EUR"/>
    <n v="4666.9799999999996"/>
    <n v="4666.9769999999999"/>
    <n v="2.9999999997016801E-3"/>
    <n v="4666.9799999999996"/>
    <n v="0"/>
    <x v="0"/>
    <m/>
    <m/>
    <m/>
    <m/>
    <s v="none"/>
    <m/>
    <m/>
    <m/>
    <x v="0"/>
    <m/>
    <x v="0"/>
  </r>
  <r>
    <s v="FRA1150084279Q1 2020EUR"/>
    <x v="4"/>
    <n v="214076"/>
    <s v="LES VIVIERS QUIBERONNAIS MAREE"/>
    <n v="1150084279"/>
    <s v="Q1 2020"/>
    <s v="EUR"/>
    <n v="2780.52"/>
    <n v="2780.52"/>
    <n v="0"/>
    <n v="2780.52"/>
    <n v="0"/>
    <x v="0"/>
    <m/>
    <m/>
    <m/>
    <m/>
    <s v="none"/>
    <m/>
    <m/>
    <m/>
    <x v="0"/>
    <m/>
    <x v="0"/>
  </r>
  <r>
    <s v="FRA1150084279Q3 2020EUR"/>
    <x v="4"/>
    <n v="214076"/>
    <s v="LES VIVIERS QUIBERONNAIS MAREE"/>
    <n v="1150084279"/>
    <s v="Q3 2020"/>
    <s v="EUR"/>
    <n v="474.21"/>
    <n v="474.2133"/>
    <n v="-3.30000000002428E-3"/>
    <n v="474.21"/>
    <n v="0"/>
    <x v="0"/>
    <m/>
    <m/>
    <m/>
    <m/>
    <s v="none"/>
    <m/>
    <m/>
    <m/>
    <x v="0"/>
    <m/>
    <x v="0"/>
  </r>
  <r>
    <s v="FRA1150084279Q4 2020EUR"/>
    <x v="4"/>
    <n v="214076"/>
    <s v="LES VIVIERS QUIBERONNAIS MAREE"/>
    <n v="1150084279"/>
    <s v="Q4 2020"/>
    <s v="EUR"/>
    <n v="136.34"/>
    <n v="136.34"/>
    <n v="0"/>
    <n v="136.34"/>
    <n v="0"/>
    <x v="0"/>
    <m/>
    <m/>
    <m/>
    <m/>
    <s v="none"/>
    <m/>
    <m/>
    <m/>
    <x v="0"/>
    <m/>
    <x v="0"/>
  </r>
  <r>
    <s v="FRA2150284252Q1 2020EUR"/>
    <x v="4"/>
    <n v="214646"/>
    <s v="STN TEFID"/>
    <n v="2150284252"/>
    <s v="Q1 2020"/>
    <s v="EUR"/>
    <n v="68884.17"/>
    <n v="68884.165999999997"/>
    <n v="4.0000000008149003E-3"/>
    <n v="68884.17"/>
    <n v="0"/>
    <x v="0"/>
    <m/>
    <m/>
    <m/>
    <m/>
    <s v="none"/>
    <m/>
    <m/>
    <m/>
    <x v="0"/>
    <m/>
    <x v="0"/>
  </r>
  <r>
    <s v="FRA2150284252Q2 2020EUR"/>
    <x v="4"/>
    <n v="214646"/>
    <s v="STN TEFID"/>
    <n v="2150284252"/>
    <s v="Q2 2020"/>
    <s v="EUR"/>
    <n v="7673.45"/>
    <n v="7673.4538000000002"/>
    <n v="-3.8000000004103601E-3"/>
    <n v="7673.45"/>
    <n v="0"/>
    <x v="0"/>
    <m/>
    <m/>
    <m/>
    <m/>
    <s v="none"/>
    <m/>
    <m/>
    <m/>
    <x v="0"/>
    <m/>
    <x v="0"/>
  </r>
  <r>
    <s v="FRA2150284252Q3 2020EUR"/>
    <x v="4"/>
    <n v="214646"/>
    <s v="STN TEFID"/>
    <n v="2150284252"/>
    <s v="Q3 2020"/>
    <s v="EUR"/>
    <n v="35292.980000000003"/>
    <n v="35292.983899999999"/>
    <n v="-3.89999999606516E-3"/>
    <n v="35292.980000000003"/>
    <n v="0"/>
    <x v="0"/>
    <m/>
    <m/>
    <m/>
    <m/>
    <s v="none"/>
    <m/>
    <m/>
    <m/>
    <x v="0"/>
    <m/>
    <x v="0"/>
  </r>
  <r>
    <s v="FRA2150284252Q4 2020EUR"/>
    <x v="4"/>
    <n v="214646"/>
    <s v="STN TEFID"/>
    <n v="2150284252"/>
    <s v="Q4 2020"/>
    <s v="EUR"/>
    <n v="26743.119999999999"/>
    <n v="26743.117099999999"/>
    <n v="2.8999999994994102E-3"/>
    <n v="26743.119999999999"/>
    <n v="0"/>
    <x v="0"/>
    <m/>
    <m/>
    <m/>
    <m/>
    <s v="none"/>
    <m/>
    <m/>
    <m/>
    <x v="0"/>
    <m/>
    <x v="0"/>
  </r>
  <r>
    <s v="FRA1177205326Q1 2020EUR"/>
    <x v="4"/>
    <n v="216611"/>
    <s v="ARIESS CONSULTING"/>
    <n v="1177205326"/>
    <s v="Q1 2020"/>
    <s v="EUR"/>
    <n v="493.5"/>
    <n v="493.5"/>
    <n v="0"/>
    <n v="493.5"/>
    <n v="0"/>
    <x v="0"/>
    <m/>
    <m/>
    <m/>
    <m/>
    <s v="none"/>
    <m/>
    <m/>
    <m/>
    <x v="0"/>
    <m/>
    <x v="0"/>
  </r>
  <r>
    <s v="FRA1177205326Q2 2020EUR"/>
    <x v="4"/>
    <n v="216611"/>
    <s v="ARIESS CONSULTING"/>
    <n v="1177205326"/>
    <s v="Q2 2020"/>
    <s v="EUR"/>
    <n v="113.85"/>
    <n v="113.85"/>
    <n v="0"/>
    <n v="113.85"/>
    <n v="0"/>
    <x v="0"/>
    <m/>
    <m/>
    <m/>
    <m/>
    <s v="none"/>
    <m/>
    <m/>
    <m/>
    <x v="0"/>
    <m/>
    <x v="0"/>
  </r>
  <r>
    <s v="FRA1177205326Q3 2020EUR"/>
    <x v="4"/>
    <n v="216611"/>
    <s v="ARIESS CONSULTING"/>
    <n v="1177205326"/>
    <s v="Q3 2020"/>
    <s v="EUR"/>
    <n v="220.95"/>
    <n v="220.95"/>
    <n v="0"/>
    <n v="220.95"/>
    <n v="0"/>
    <x v="0"/>
    <m/>
    <m/>
    <m/>
    <m/>
    <s v="none"/>
    <m/>
    <m/>
    <m/>
    <x v="0"/>
    <m/>
    <x v="0"/>
  </r>
  <r>
    <s v="FRA1150034361Q1 2020EUR"/>
    <x v="4"/>
    <n v="217599"/>
    <s v="L'ATELIER DES BOUCHERIES NIVERNAISES"/>
    <n v="1150034361"/>
    <s v="Q1 2020"/>
    <s v="EUR"/>
    <n v="26723.357599999999"/>
    <n v="26723.360000000001"/>
    <n v="-2.4000000012165401E-3"/>
    <n v="26723.357599999999"/>
    <n v="0"/>
    <x v="0"/>
    <m/>
    <m/>
    <m/>
    <m/>
    <s v="none"/>
    <m/>
    <m/>
    <m/>
    <x v="0"/>
    <m/>
    <x v="0"/>
  </r>
  <r>
    <s v="FRA1150034361Q2 2020EUR"/>
    <x v="4"/>
    <n v="217599"/>
    <s v="L'ATELIER DES BOUCHERIES NIVERNAISES"/>
    <n v="1150034361"/>
    <s v="Q2 2020"/>
    <s v="EUR"/>
    <n v="3254.6823999999901"/>
    <n v="3254.6824000000001"/>
    <n v="-4.5474735088646402E-13"/>
    <n v="3254.6823999999901"/>
    <n v="0"/>
    <x v="0"/>
    <m/>
    <m/>
    <m/>
    <m/>
    <s v="none"/>
    <m/>
    <m/>
    <m/>
    <x v="0"/>
    <m/>
    <x v="0"/>
  </r>
  <r>
    <s v="FRA1150034361Q3 2020EUR"/>
    <x v="4"/>
    <n v="217599"/>
    <s v="L'ATELIER DES BOUCHERIES NIVERNAISES"/>
    <n v="1150034361"/>
    <s v="Q3 2020"/>
    <s v="EUR"/>
    <n v="21488.54"/>
    <n v="21488.536"/>
    <n v="4.0000000008149003E-3"/>
    <n v="21488.54"/>
    <n v="0"/>
    <x v="0"/>
    <m/>
    <m/>
    <m/>
    <m/>
    <s v="none"/>
    <m/>
    <m/>
    <m/>
    <x v="0"/>
    <m/>
    <x v="0"/>
  </r>
  <r>
    <s v="FRA1150034361Q4 2020EUR"/>
    <x v="4"/>
    <n v="217599"/>
    <s v="L'ATELIER DES BOUCHERIES NIVERNAISES"/>
    <n v="1150034361"/>
    <s v="Q4 2020"/>
    <s v="EUR"/>
    <n v="5959.5"/>
    <n v="5959.4992000000002"/>
    <n v="7.9999999979918303E-4"/>
    <n v="5959.5"/>
    <n v="0"/>
    <x v="0"/>
    <m/>
    <m/>
    <m/>
    <m/>
    <s v="none"/>
    <m/>
    <m/>
    <m/>
    <x v="0"/>
    <m/>
    <x v="0"/>
  </r>
  <r>
    <s v="FRA1180805659Q1 2020EUR"/>
    <x v="4"/>
    <n v="217749"/>
    <s v="MERICQ"/>
    <n v="1180805659"/>
    <s v="Q1 2020"/>
    <s v="EUR"/>
    <n v="14082.5"/>
    <n v="14082.5041"/>
    <n v="-4.1000000001076798E-3"/>
    <n v="14082.5"/>
    <n v="0"/>
    <x v="0"/>
    <m/>
    <m/>
    <m/>
    <m/>
    <s v="none"/>
    <m/>
    <m/>
    <m/>
    <x v="0"/>
    <m/>
    <x v="0"/>
  </r>
  <r>
    <s v="FRA1180805659Q2 2020EUR"/>
    <x v="4"/>
    <n v="217749"/>
    <s v="MERICQ"/>
    <n v="1180805659"/>
    <s v="Q2 2020"/>
    <s v="EUR"/>
    <n v="2780.51"/>
    <n v="2780.5124000000001"/>
    <n v="-2.3999999998522898E-3"/>
    <n v="2780.51"/>
    <n v="0"/>
    <x v="0"/>
    <m/>
    <m/>
    <m/>
    <m/>
    <s v="none"/>
    <m/>
    <m/>
    <m/>
    <x v="0"/>
    <m/>
    <x v="0"/>
  </r>
  <r>
    <s v="FRA1180805659Q3 2020EUR"/>
    <x v="4"/>
    <n v="217749"/>
    <s v="MERICQ"/>
    <n v="1180805659"/>
    <s v="Q3 2020"/>
    <s v="EUR"/>
    <n v="25721.759999999998"/>
    <n v="25721.756399999998"/>
    <n v="3.6000000000058199E-3"/>
    <n v="25721.759999999998"/>
    <n v="0"/>
    <x v="0"/>
    <m/>
    <m/>
    <m/>
    <m/>
    <s v="none"/>
    <m/>
    <m/>
    <m/>
    <x v="0"/>
    <m/>
    <x v="0"/>
  </r>
  <r>
    <s v="FRA1180805659Q4 2020EUR"/>
    <x v="4"/>
    <n v="217749"/>
    <s v="MERICQ"/>
    <n v="1180805659"/>
    <s v="Q4 2020"/>
    <s v="EUR"/>
    <n v="7143.95"/>
    <n v="7143.9539000000004"/>
    <n v="-3.90000000061263E-3"/>
    <n v="7143.95"/>
    <n v="0"/>
    <x v="0"/>
    <m/>
    <m/>
    <m/>
    <m/>
    <s v="none"/>
    <m/>
    <m/>
    <m/>
    <x v="0"/>
    <m/>
    <x v="0"/>
  </r>
  <r>
    <s v="FRA2160724718Q2 2020EUR"/>
    <x v="4"/>
    <n v="222697"/>
    <s v="FERRO INGENIERIE"/>
    <n v="2160724718"/>
    <s v="Q2 2020"/>
    <s v="EUR"/>
    <n v="210"/>
    <n v="210"/>
    <n v="0"/>
    <n v="210"/>
    <n v="0"/>
    <x v="0"/>
    <m/>
    <m/>
    <m/>
    <m/>
    <s v="none"/>
    <m/>
    <m/>
    <m/>
    <x v="0"/>
    <m/>
    <x v="0"/>
  </r>
  <r>
    <s v="FRA2160724718Q3 2020EUR"/>
    <x v="4"/>
    <n v="222697"/>
    <s v="FERRO INGENIERIE"/>
    <n v="2160724718"/>
    <s v="Q3 2020"/>
    <s v="EUR"/>
    <n v="104.4"/>
    <n v="104.4"/>
    <n v="0"/>
    <n v="104.4"/>
    <n v="0"/>
    <x v="0"/>
    <m/>
    <m/>
    <m/>
    <m/>
    <s v="none"/>
    <m/>
    <m/>
    <m/>
    <x v="0"/>
    <m/>
    <x v="0"/>
  </r>
  <r>
    <s v="FRA2160204868Q1 2020EUR"/>
    <x v="4"/>
    <n v="225248"/>
    <s v="CHR NUMERIQUE"/>
    <n v="2160204868"/>
    <s v="Q1 2020"/>
    <s v="EUR"/>
    <n v="6062.85"/>
    <n v="6062.8450000000003"/>
    <n v="5.0000000001091298E-3"/>
    <n v="6062.85"/>
    <n v="0"/>
    <x v="0"/>
    <m/>
    <m/>
    <m/>
    <m/>
    <s v="none"/>
    <m/>
    <m/>
    <m/>
    <x v="0"/>
    <m/>
    <x v="0"/>
  </r>
  <r>
    <s v="FRA2160204868Q2 2020EUR"/>
    <x v="4"/>
    <n v="225248"/>
    <s v="CHR NUMERIQUE"/>
    <n v="2160204868"/>
    <s v="Q2 2020"/>
    <s v="EUR"/>
    <n v="5905.71"/>
    <n v="5905.7049999999999"/>
    <n v="5.0000000001091298E-3"/>
    <n v="5905.71"/>
    <n v="0"/>
    <x v="0"/>
    <m/>
    <m/>
    <m/>
    <m/>
    <s v="none"/>
    <m/>
    <m/>
    <m/>
    <x v="0"/>
    <m/>
    <x v="0"/>
  </r>
  <r>
    <s v="FRA2160204868Q3 2020EUR"/>
    <x v="4"/>
    <n v="225248"/>
    <s v="CHR NUMERIQUE"/>
    <n v="2160204868"/>
    <s v="Q3 2020"/>
    <s v="EUR"/>
    <n v="6094.94"/>
    <n v="6094.9350000000004"/>
    <n v="4.9999999991996403E-3"/>
    <n v="6094.94"/>
    <n v="0"/>
    <x v="0"/>
    <m/>
    <m/>
    <m/>
    <m/>
    <s v="none"/>
    <m/>
    <m/>
    <m/>
    <x v="0"/>
    <m/>
    <x v="0"/>
  </r>
  <r>
    <s v="FRA2160204868Q4 2020EUR"/>
    <x v="4"/>
    <n v="225248"/>
    <s v="CHR NUMERIQUE"/>
    <n v="2160204868"/>
    <s v="Q4 2020"/>
    <s v="EUR"/>
    <n v="4523.13"/>
    <n v="4523.125"/>
    <n v="5.0000000001091298E-3"/>
    <n v="4523.13"/>
    <n v="0"/>
    <x v="0"/>
    <m/>
    <m/>
    <m/>
    <m/>
    <s v="none"/>
    <m/>
    <m/>
    <m/>
    <x v="0"/>
    <m/>
    <x v="0"/>
  </r>
  <r>
    <s v="FRAFR4GP2642Y 2020EUR"/>
    <x v="4"/>
    <n v="225248"/>
    <s v="CHR NUMERIQUE"/>
    <s v="FR4GP2642"/>
    <s v="Y 2020"/>
    <s v="EUR"/>
    <n v="22568.749999999902"/>
    <n v="22568.744999999999"/>
    <n v="4.9999999937426704E-3"/>
    <n v="22568.749999999902"/>
    <n v="0"/>
    <x v="0"/>
    <m/>
    <m/>
    <m/>
    <m/>
    <s v="none"/>
    <m/>
    <m/>
    <m/>
    <x v="0"/>
    <m/>
    <x v="0"/>
  </r>
  <r>
    <s v="FRAFR4GP1593Y 2020EUR"/>
    <x v="4"/>
    <n v="230029"/>
    <s v="SUD'N SOL AGEN"/>
    <s v="FR4GP1593"/>
    <s v="Y 2020"/>
    <s v="EUR"/>
    <n v="1120"/>
    <n v="1119.9999"/>
    <n v="9.9999999974897906E-5"/>
    <n v="1120"/>
    <n v="0"/>
    <x v="0"/>
    <m/>
    <m/>
    <m/>
    <m/>
    <s v="none"/>
    <m/>
    <m/>
    <m/>
    <x v="0"/>
    <m/>
    <x v="0"/>
  </r>
  <r>
    <s v="FRA2193605878Q1 2020EUR"/>
    <x v="4"/>
    <n v="230092"/>
    <s v="TORANN FRANCE"/>
    <n v="2193605878"/>
    <s v="Q1 2020"/>
    <s v="EUR"/>
    <n v="3488.18"/>
    <n v="3488.1801999999998"/>
    <n v="-1.99999999949795E-4"/>
    <n v="3488.18"/>
    <n v="0"/>
    <x v="0"/>
    <m/>
    <m/>
    <m/>
    <m/>
    <s v="none"/>
    <m/>
    <m/>
    <m/>
    <x v="0"/>
    <m/>
    <x v="0"/>
  </r>
  <r>
    <s v="FRA2193605878Q2 2020EUR"/>
    <x v="4"/>
    <n v="230092"/>
    <s v="TORANN FRANCE"/>
    <n v="2193605878"/>
    <s v="Q2 2020"/>
    <s v="EUR"/>
    <n v="3106.9"/>
    <n v="3106.9005999999999"/>
    <n v="-5.9999999984938703E-4"/>
    <n v="3106.9"/>
    <n v="0"/>
    <x v="0"/>
    <m/>
    <m/>
    <m/>
    <m/>
    <s v="none"/>
    <m/>
    <m/>
    <m/>
    <x v="0"/>
    <m/>
    <x v="0"/>
  </r>
  <r>
    <s v="FRA2193605878Q3 2020EUR"/>
    <x v="4"/>
    <n v="230092"/>
    <s v="TORANN FRANCE"/>
    <n v="2193605878"/>
    <s v="Q3 2020"/>
    <s v="EUR"/>
    <n v="3318.69"/>
    <n v="3318.6889999999999"/>
    <n v="1.0000000002037201E-3"/>
    <n v="3318.69"/>
    <n v="0"/>
    <x v="0"/>
    <m/>
    <m/>
    <m/>
    <m/>
    <s v="none"/>
    <m/>
    <m/>
    <m/>
    <x v="0"/>
    <m/>
    <x v="0"/>
  </r>
  <r>
    <s v="FRA2193605878Q4 2020EUR"/>
    <x v="4"/>
    <n v="230092"/>
    <s v="TORANN FRANCE"/>
    <n v="2193605878"/>
    <s v="Q4 2020"/>
    <s v="EUR"/>
    <n v="3306.9"/>
    <n v="3306.8962000000001"/>
    <n v="3.7999999999556102E-3"/>
    <n v="3306.9"/>
    <n v="0"/>
    <x v="0"/>
    <m/>
    <m/>
    <m/>
    <m/>
    <s v="none"/>
    <m/>
    <m/>
    <m/>
    <x v="0"/>
    <m/>
    <x v="0"/>
  </r>
  <r>
    <s v="FRAFR4GP1131Y 2020EUR"/>
    <x v="4"/>
    <n v="230139"/>
    <s v="TEREOS FRANCE"/>
    <s v="FR4GP1131"/>
    <s v="Y 2020"/>
    <s v="EUR"/>
    <n v="43545.09"/>
    <n v="43545.089699999997"/>
    <n v="2.9999999969732E-4"/>
    <n v="43545.09"/>
    <n v="0"/>
    <x v="0"/>
    <m/>
    <m/>
    <m/>
    <m/>
    <s v="none"/>
    <s v="Produit"/>
    <s v="Sarah"/>
    <s v="[SB] Il y a du declaratif sur la marque Moma qui n'existe plus dans A2S. Il n'y a aucun client de la marque Moma dans le module clients. Ca explique le non calcul du rebate pour son CA"/>
    <x v="2"/>
    <s v="Zakaria"/>
    <x v="0"/>
  </r>
  <r>
    <s v="FRAFR4GP1681Y 2020EUR"/>
    <x v="4"/>
    <n v="230288"/>
    <s v="INFOTRADE (SPARKLANE)"/>
    <s v="FR4GP1681"/>
    <s v="Y 2020"/>
    <s v="EUR"/>
    <n v="778.5"/>
    <n v="778.5"/>
    <n v="0"/>
    <n v="778.5"/>
    <n v="0"/>
    <x v="0"/>
    <m/>
    <m/>
    <m/>
    <m/>
    <s v="none"/>
    <m/>
    <m/>
    <m/>
    <x v="0"/>
    <m/>
    <x v="0"/>
  </r>
  <r>
    <s v="FRA1190505963Q3 2020EUR"/>
    <x v="4"/>
    <n v="231673"/>
    <s v="CORDIER"/>
    <n v="1190505963"/>
    <s v="Q3 2020"/>
    <s v="EUR"/>
    <n v="112.56"/>
    <n v="112.56"/>
    <n v="0"/>
    <n v="112.56"/>
    <n v="0"/>
    <x v="0"/>
    <m/>
    <m/>
    <m/>
    <m/>
    <s v="none"/>
    <m/>
    <m/>
    <m/>
    <x v="0"/>
    <m/>
    <x v="0"/>
  </r>
  <r>
    <s v="FRA1190505963Q4 2020EUR"/>
    <x v="4"/>
    <n v="231673"/>
    <s v="CORDIER"/>
    <n v="1190505963"/>
    <s v="Q4 2020"/>
    <s v="EUR"/>
    <n v="33.64"/>
    <n v="33.641300000000001"/>
    <n v="-1.3000000000005199E-3"/>
    <n v="33.64"/>
    <n v="0"/>
    <x v="0"/>
    <m/>
    <m/>
    <m/>
    <m/>
    <s v="none"/>
    <m/>
    <m/>
    <m/>
    <x v="0"/>
    <m/>
    <x v="0"/>
  </r>
  <r>
    <s v="FRA2190506238Q1 2020EUR"/>
    <x v="4"/>
    <n v="231998"/>
    <s v="H2MAT'"/>
    <n v="2190506238"/>
    <s v="Q1 2020"/>
    <s v="EUR"/>
    <n v="1090.8499999999999"/>
    <n v="1090.845"/>
    <n v="4.9999999998817596E-3"/>
    <n v="1090.8499999999999"/>
    <n v="0"/>
    <x v="0"/>
    <m/>
    <m/>
    <m/>
    <m/>
    <s v="none"/>
    <m/>
    <m/>
    <m/>
    <x v="0"/>
    <m/>
    <x v="0"/>
  </r>
  <r>
    <s v="FRA2190506238Q2 2020EUR"/>
    <x v="4"/>
    <n v="231998"/>
    <s v="H2MAT'"/>
    <n v="2190506238"/>
    <s v="Q2 2020"/>
    <s v="EUR"/>
    <n v="11.59"/>
    <n v="11.585000000000001"/>
    <n v="4.999999999999E-3"/>
    <n v="11.59"/>
    <n v="0"/>
    <x v="0"/>
    <m/>
    <m/>
    <m/>
    <m/>
    <s v="none"/>
    <m/>
    <m/>
    <m/>
    <x v="0"/>
    <m/>
    <x v="0"/>
  </r>
  <r>
    <s v="FRA2190506238Q3 2020EUR"/>
    <x v="4"/>
    <n v="231998"/>
    <s v="H2MAT'"/>
    <n v="2190506238"/>
    <s v="Q3 2020"/>
    <s v="EUR"/>
    <n v="14.24"/>
    <n v="14.2415"/>
    <n v="-1.5000000000000499E-3"/>
    <n v="14.24"/>
    <n v="0"/>
    <x v="0"/>
    <m/>
    <m/>
    <m/>
    <m/>
    <s v="none"/>
    <m/>
    <m/>
    <m/>
    <x v="0"/>
    <m/>
    <x v="0"/>
  </r>
  <r>
    <s v="FRA2190506238Q4 2020EUR"/>
    <x v="4"/>
    <n v="231998"/>
    <s v="H2MAT'"/>
    <n v="2190506238"/>
    <s v="Q4 2020"/>
    <s v="EUR"/>
    <n v="205.9"/>
    <n v="205.90049999999999"/>
    <n v="-4.9999999998817603E-4"/>
    <n v="205.9"/>
    <n v="0"/>
    <x v="0"/>
    <m/>
    <m/>
    <m/>
    <m/>
    <s v="none"/>
    <m/>
    <m/>
    <m/>
    <x v="0"/>
    <m/>
    <x v="0"/>
  </r>
  <r>
    <s v="FRA1190106235Q1 2020EUR"/>
    <x v="4"/>
    <n v="232451"/>
    <s v="LES BOCAUX DU BISTROT"/>
    <n v="1190106235"/>
    <s v="Q1 2020"/>
    <s v="EUR"/>
    <n v="1041.8399999999999"/>
    <n v="1041.8399999999999"/>
    <n v="0"/>
    <n v="1041.8399999999999"/>
    <n v="0"/>
    <x v="0"/>
    <m/>
    <m/>
    <m/>
    <m/>
    <s v="none"/>
    <m/>
    <m/>
    <m/>
    <x v="0"/>
    <m/>
    <x v="0"/>
  </r>
  <r>
    <s v="FRA1190106235Q2 2020EUR"/>
    <x v="4"/>
    <n v="232451"/>
    <s v="LES BOCAUX DU BISTROT"/>
    <n v="1190106235"/>
    <s v="Q2 2020"/>
    <s v="EUR"/>
    <n v="2206.44"/>
    <n v="2206.4375"/>
    <n v="2.5000000000545601E-3"/>
    <n v="2206.44"/>
    <n v="0"/>
    <x v="0"/>
    <m/>
    <m/>
    <m/>
    <m/>
    <s v="none"/>
    <m/>
    <m/>
    <m/>
    <x v="0"/>
    <m/>
    <x v="0"/>
  </r>
  <r>
    <s v="FRA1190106235Q3 2020EUR"/>
    <x v="4"/>
    <n v="232451"/>
    <s v="LES BOCAUX DU BISTROT"/>
    <n v="1190106235"/>
    <s v="Q3 2020"/>
    <s v="EUR"/>
    <n v="2766.31"/>
    <n v="2766.3074999999999"/>
    <n v="2.5000000000545601E-3"/>
    <n v="2766.31"/>
    <n v="0"/>
    <x v="0"/>
    <m/>
    <m/>
    <m/>
    <m/>
    <s v="none"/>
    <m/>
    <m/>
    <m/>
    <x v="0"/>
    <m/>
    <x v="0"/>
  </r>
  <r>
    <s v="FRA1190106235Q4 2020EUR"/>
    <x v="4"/>
    <n v="232451"/>
    <s v="LES BOCAUX DU BISTROT"/>
    <n v="1190106235"/>
    <s v="Q4 2020"/>
    <s v="EUR"/>
    <n v="6785.84"/>
    <n v="6785.84"/>
    <n v="0"/>
    <n v="6785.84"/>
    <n v="0"/>
    <x v="0"/>
    <m/>
    <m/>
    <m/>
    <m/>
    <s v="none"/>
    <m/>
    <m/>
    <m/>
    <x v="0"/>
    <m/>
    <x v="0"/>
  </r>
  <r>
    <s v="FRAFR3NM1637Y 2020EUR"/>
    <x v="4"/>
    <n v="232509"/>
    <s v="MONDELEZ FRANCE SAS"/>
    <s v="FR3NM1637"/>
    <s v="Y 2020"/>
    <s v="EUR"/>
    <n v="2578.5"/>
    <n v="2578.5"/>
    <n v="0"/>
    <n v="2578.5"/>
    <n v="0"/>
    <x v="0"/>
    <m/>
    <m/>
    <m/>
    <m/>
    <s v="none"/>
    <m/>
    <m/>
    <m/>
    <x v="0"/>
    <m/>
    <x v="0"/>
  </r>
  <r>
    <s v="FRAFR4GP1368Y 2020EUR"/>
    <x v="4"/>
    <n v="232509"/>
    <s v="MONDELEZ FRANCE SAS"/>
    <s v="FR4GP1368"/>
    <s v="Y 2020"/>
    <s v="EUR"/>
    <n v="15259.02"/>
    <n v="15259.02"/>
    <n v="0"/>
    <n v="15259.02"/>
    <n v="0"/>
    <x v="0"/>
    <m/>
    <m/>
    <m/>
    <m/>
    <s v="none"/>
    <s v="Produit"/>
    <s v="Sarah"/>
    <s v="[SB] Il y a du declaratif sur la marque Moma qui n'existe plus dans A2S. Il n'y a aucun client de la marque Moma dans le module clients. Ca explique le non calcul du rebate pour son CA"/>
    <x v="2"/>
    <s v="Zakaria"/>
    <x v="0"/>
  </r>
  <r>
    <s v="FRA2180705576Q1 2020EUR"/>
    <x v="4"/>
    <n v="234120"/>
    <s v="YOU TALKING TO ME"/>
    <n v="2180705576"/>
    <s v="Q1 2020"/>
    <s v="EUR"/>
    <n v="507"/>
    <n v="507"/>
    <n v="0"/>
    <n v="507"/>
    <n v="0"/>
    <x v="0"/>
    <m/>
    <m/>
    <m/>
    <m/>
    <s v="none"/>
    <m/>
    <m/>
    <m/>
    <x v="0"/>
    <m/>
    <x v="0"/>
  </r>
  <r>
    <s v="FRA2180705576Q3 2020EUR"/>
    <x v="4"/>
    <n v="234120"/>
    <s v="YOU TALKING TO ME"/>
    <n v="2180705576"/>
    <s v="Q3 2020"/>
    <s v="EUR"/>
    <n v="442.5"/>
    <n v="442.5"/>
    <n v="0"/>
    <n v="442.5"/>
    <n v="0"/>
    <x v="0"/>
    <m/>
    <m/>
    <m/>
    <m/>
    <s v="none"/>
    <m/>
    <m/>
    <m/>
    <x v="0"/>
    <m/>
    <x v="0"/>
  </r>
  <r>
    <s v="FRA2180705576Q4 2020EUR"/>
    <x v="4"/>
    <n v="234120"/>
    <s v="YOU TALKING TO ME"/>
    <n v="2180705576"/>
    <s v="Q4 2020"/>
    <s v="EUR"/>
    <n v="148.80000000000001"/>
    <n v="148.80000000000001"/>
    <n v="0"/>
    <n v="148.80000000000001"/>
    <n v="0"/>
    <x v="0"/>
    <m/>
    <m/>
    <m/>
    <m/>
    <s v="none"/>
    <m/>
    <m/>
    <m/>
    <x v="0"/>
    <m/>
    <x v="0"/>
  </r>
  <r>
    <s v="FRA1181505459Q1 2020EUR"/>
    <x v="4"/>
    <n v="234870"/>
    <s v="LES CANARDS DU VAL DE LUCE"/>
    <n v="1181505459"/>
    <s v="Q1 2020"/>
    <s v="EUR"/>
    <n v="12025.77"/>
    <n v="12025.771199999999"/>
    <n v="-1.19999999878928E-3"/>
    <n v="12025.77"/>
    <n v="0"/>
    <x v="0"/>
    <m/>
    <m/>
    <m/>
    <m/>
    <s v="none"/>
    <m/>
    <m/>
    <m/>
    <x v="0"/>
    <m/>
    <x v="0"/>
  </r>
  <r>
    <s v="FRA1181505459Q2 2020EUR"/>
    <x v="4"/>
    <n v="234870"/>
    <s v="LES CANARDS DU VAL DE LUCE"/>
    <n v="1181505459"/>
    <s v="Q2 2020"/>
    <s v="EUR"/>
    <n v="10972.15"/>
    <n v="10972.146000000001"/>
    <n v="3.99999999899591E-3"/>
    <n v="10972.15"/>
    <n v="0"/>
    <x v="0"/>
    <m/>
    <m/>
    <m/>
    <m/>
    <s v="none"/>
    <m/>
    <m/>
    <m/>
    <x v="0"/>
    <m/>
    <x v="0"/>
  </r>
  <r>
    <s v="FRA1181505459Q3 2020EUR"/>
    <x v="4"/>
    <n v="234870"/>
    <s v="LES CANARDS DU VAL DE LUCE"/>
    <n v="1181505459"/>
    <s v="Q3 2020"/>
    <s v="EUR"/>
    <n v="13923.83"/>
    <n v="13923.8316"/>
    <n v="-1.59999999959836E-3"/>
    <n v="13923.83"/>
    <n v="0"/>
    <x v="0"/>
    <m/>
    <m/>
    <m/>
    <m/>
    <s v="none"/>
    <m/>
    <m/>
    <m/>
    <x v="0"/>
    <m/>
    <x v="0"/>
  </r>
  <r>
    <s v="FRA1181505459Q4 2020EUR"/>
    <x v="4"/>
    <n v="234870"/>
    <s v="LES CANARDS DU VAL DE LUCE"/>
    <n v="1181505459"/>
    <s v="Q4 2020"/>
    <s v="EUR"/>
    <n v="32394.53"/>
    <n v="32394.532200000001"/>
    <n v="-2.2000000026309802E-3"/>
    <n v="32394.53"/>
    <n v="0"/>
    <x v="0"/>
    <m/>
    <m/>
    <m/>
    <m/>
    <s v="none"/>
    <m/>
    <m/>
    <m/>
    <x v="0"/>
    <m/>
    <x v="0"/>
  </r>
  <r>
    <s v="FRA1191405958Q1 2020EUR"/>
    <x v="4"/>
    <n v="235042"/>
    <s v="QUAI DES CELESTINS"/>
    <n v="1191405958"/>
    <s v="Q1 2020"/>
    <s v="EUR"/>
    <n v="41.5"/>
    <n v="41.4955"/>
    <n v="4.5000000000001697E-3"/>
    <n v="41.5"/>
    <n v="0"/>
    <x v="0"/>
    <m/>
    <m/>
    <m/>
    <m/>
    <s v="none"/>
    <m/>
    <m/>
    <m/>
    <x v="0"/>
    <m/>
    <x v="0"/>
  </r>
  <r>
    <s v="FRA1191405958Q3 2020EUR"/>
    <x v="4"/>
    <n v="235042"/>
    <s v="QUAI DES CELESTINS"/>
    <n v="1191405958"/>
    <s v="Q3 2020"/>
    <s v="EUR"/>
    <n v="144.33000000000001"/>
    <n v="144.32900000000001"/>
    <n v="1.0000000000047701E-3"/>
    <n v="144.33000000000001"/>
    <n v="0"/>
    <x v="0"/>
    <m/>
    <m/>
    <m/>
    <m/>
    <s v="none"/>
    <m/>
    <m/>
    <m/>
    <x v="0"/>
    <m/>
    <x v="0"/>
  </r>
  <r>
    <s v="FRA1191405958Q4 2020EUR"/>
    <x v="4"/>
    <n v="235042"/>
    <s v="QUAI DES CELESTINS"/>
    <n v="1191405958"/>
    <s v="Q4 2020"/>
    <s v="EUR"/>
    <n v="66.48"/>
    <n v="66.480500000000006"/>
    <n v="-5.0000000000238699E-4"/>
    <n v="66.48"/>
    <n v="0"/>
    <x v="0"/>
    <m/>
    <m/>
    <m/>
    <m/>
    <s v="none"/>
    <m/>
    <m/>
    <m/>
    <x v="0"/>
    <m/>
    <x v="0"/>
  </r>
  <r>
    <s v="FRA1187205702Q1 2020EUR"/>
    <x v="4"/>
    <n v="235473"/>
    <s v="LIGHT HEAD SARL"/>
    <n v="1187205702"/>
    <s v="Q1 2020"/>
    <s v="EUR"/>
    <n v="2869.87"/>
    <n v="2869.8663999999999"/>
    <n v="3.6000000000058199E-3"/>
    <n v="2869.87"/>
    <n v="0"/>
    <x v="0"/>
    <m/>
    <m/>
    <m/>
    <m/>
    <s v="none"/>
    <m/>
    <m/>
    <m/>
    <x v="0"/>
    <m/>
    <x v="0"/>
  </r>
  <r>
    <s v="FRA1187205702Q2 2020EUR"/>
    <x v="4"/>
    <n v="235473"/>
    <s v="LIGHT HEAD SARL"/>
    <n v="1187205702"/>
    <s v="Q2 2020"/>
    <s v="EUR"/>
    <n v="2869.87"/>
    <n v="2869.8663999999999"/>
    <n v="3.6000000000058199E-3"/>
    <n v="2869.87"/>
    <n v="0"/>
    <x v="0"/>
    <m/>
    <m/>
    <m/>
    <m/>
    <s v="none"/>
    <m/>
    <m/>
    <m/>
    <x v="0"/>
    <m/>
    <x v="0"/>
  </r>
  <r>
    <s v="FRA1187205702Q3 2020EUR"/>
    <x v="4"/>
    <n v="235473"/>
    <s v="LIGHT HEAD SARL"/>
    <n v="1187205702"/>
    <s v="Q3 2020"/>
    <s v="EUR"/>
    <n v="7142.92"/>
    <n v="7142.92"/>
    <n v="0"/>
    <n v="7142.92"/>
    <n v="0"/>
    <x v="0"/>
    <m/>
    <m/>
    <m/>
    <m/>
    <s v="none"/>
    <m/>
    <m/>
    <m/>
    <x v="0"/>
    <m/>
    <x v="0"/>
  </r>
  <r>
    <s v="FRA1187205702Q4 2020EUR"/>
    <x v="4"/>
    <n v="235473"/>
    <s v="LIGHT HEAD SARL"/>
    <n v="1187205702"/>
    <s v="Q4 2020"/>
    <s v="EUR"/>
    <n v="8399.06"/>
    <n v="8399.06"/>
    <n v="0"/>
    <n v="8399.06"/>
    <n v="0"/>
    <x v="0"/>
    <m/>
    <m/>
    <m/>
    <m/>
    <s v="none"/>
    <m/>
    <m/>
    <m/>
    <x v="0"/>
    <m/>
    <x v="0"/>
  </r>
  <r>
    <s v="FRA2195106468Q4 2020EUR"/>
    <x v="4"/>
    <n v="237028"/>
    <s v="ECH TECHNOLOGY"/>
    <n v="2195106468"/>
    <s v="Q4 2020"/>
    <s v="EUR"/>
    <n v="16226.7"/>
    <n v="16226.7"/>
    <n v="0"/>
    <n v="16226.7"/>
    <n v="0"/>
    <x v="0"/>
    <m/>
    <m/>
    <m/>
    <m/>
    <s v="none"/>
    <m/>
    <m/>
    <m/>
    <x v="0"/>
    <m/>
    <x v="0"/>
  </r>
  <r>
    <s v="FRAFR4GP1601Y 2020EUR"/>
    <x v="4"/>
    <n v="237036"/>
    <s v="GUYADER"/>
    <s v="FR4GP1601"/>
    <s v="Y 2020"/>
    <s v="EUR"/>
    <n v="109"/>
    <n v="109"/>
    <n v="0"/>
    <n v="109"/>
    <n v="0"/>
    <x v="0"/>
    <m/>
    <m/>
    <m/>
    <m/>
    <s v="none"/>
    <m/>
    <m/>
    <m/>
    <x v="0"/>
    <m/>
    <x v="0"/>
  </r>
  <r>
    <s v="FRAFR3F1IB1053Y 2020EUR"/>
    <x v="4"/>
    <n v="238421"/>
    <s v="FERRERO FRANCE COMMERCIAL"/>
    <s v="FR3F1IB1053"/>
    <s v="Y 2020"/>
    <s v="EUR"/>
    <n v="14203.7"/>
    <n v="14203.704"/>
    <n v="-3.99999999899591E-3"/>
    <n v="14203.7"/>
    <n v="0"/>
    <x v="0"/>
    <m/>
    <m/>
    <m/>
    <m/>
    <s v="none"/>
    <m/>
    <m/>
    <m/>
    <x v="0"/>
    <m/>
    <x v="0"/>
  </r>
  <r>
    <s v="FRAFR4GP1272Y 2020EUR"/>
    <x v="4"/>
    <n v="238421"/>
    <s v="FERRERO FRANCE COMMERCIAL"/>
    <s v="FR4GP1272"/>
    <s v="Y 2020"/>
    <s v="EUR"/>
    <n v="98345.34"/>
    <n v="98345.334600000002"/>
    <n v="5.3999999945517603E-3"/>
    <n v="98345.34"/>
    <n v="0"/>
    <x v="0"/>
    <m/>
    <m/>
    <m/>
    <m/>
    <s v="none"/>
    <s v="Produit"/>
    <s v="Sarah"/>
    <s v="[SB] Il y a du declaratif sur la marque Moma qui n'existe plus dans A2S. Il n'y a aucun client de la marque Moma dans le module clients. Ca explique le non calcul du rebate pour son CA"/>
    <x v="2"/>
    <s v="Zakaria"/>
    <x v="0"/>
  </r>
  <r>
    <s v="FRAFR4GP1609Y 2020EUR"/>
    <x v="4"/>
    <n v="238450"/>
    <s v="SOREAL-ILOU"/>
    <s v="FR4GP1609"/>
    <s v="Y 2020"/>
    <s v="EUR"/>
    <n v="2841.31"/>
    <n v="2841.3051"/>
    <n v="4.8999999999068599E-3"/>
    <n v="2841.31"/>
    <n v="0"/>
    <x v="0"/>
    <m/>
    <m/>
    <m/>
    <m/>
    <s v="none"/>
    <m/>
    <m/>
    <m/>
    <x v="0"/>
    <m/>
    <x v="0"/>
  </r>
  <r>
    <s v="FRA2160544734Q1 2020EUR"/>
    <x v="4"/>
    <n v="238873"/>
    <s v="SEREN"/>
    <n v="2160544734"/>
    <s v="Q1 2020"/>
    <s v="EUR"/>
    <n v="6293.31"/>
    <n v="6293.31"/>
    <n v="0"/>
    <n v="6293.31"/>
    <n v="0"/>
    <x v="0"/>
    <m/>
    <m/>
    <m/>
    <m/>
    <s v="none"/>
    <m/>
    <m/>
    <m/>
    <x v="0"/>
    <m/>
    <x v="0"/>
  </r>
  <r>
    <s v="FRA2160544734Q2 2020EUR"/>
    <x v="4"/>
    <n v="238873"/>
    <s v="SEREN"/>
    <n v="2160544734"/>
    <s v="Q2 2020"/>
    <s v="EUR"/>
    <n v="7632.03"/>
    <n v="7632.03"/>
    <n v="0"/>
    <n v="7632.03"/>
    <n v="0"/>
    <x v="0"/>
    <m/>
    <m/>
    <m/>
    <m/>
    <s v="none"/>
    <m/>
    <m/>
    <m/>
    <x v="0"/>
    <m/>
    <x v="0"/>
  </r>
  <r>
    <s v="FRA2160544734Q3 2020EUR"/>
    <x v="4"/>
    <n v="238873"/>
    <s v="SEREN"/>
    <n v="2160544734"/>
    <s v="Q3 2020"/>
    <s v="EUR"/>
    <n v="7494.48"/>
    <n v="7494.48"/>
    <n v="0"/>
    <n v="7494.48"/>
    <n v="0"/>
    <x v="0"/>
    <m/>
    <m/>
    <m/>
    <m/>
    <s v="none"/>
    <m/>
    <m/>
    <m/>
    <x v="0"/>
    <m/>
    <x v="0"/>
  </r>
  <r>
    <s v="FRA2160544734Q4 2020EUR"/>
    <x v="4"/>
    <n v="238873"/>
    <s v="SEREN"/>
    <n v="2160544734"/>
    <s v="Q4 2020"/>
    <s v="EUR"/>
    <n v="6078.33"/>
    <n v="6078.33"/>
    <n v="0"/>
    <n v="6078.33"/>
    <n v="0"/>
    <x v="0"/>
    <m/>
    <m/>
    <m/>
    <m/>
    <s v="none"/>
    <m/>
    <m/>
    <m/>
    <x v="0"/>
    <m/>
    <x v="0"/>
  </r>
  <r>
    <s v="FRA2160054673Q1 2020EUR"/>
    <x v="4"/>
    <n v="243081"/>
    <s v="ADAPEI DU DOUBS"/>
    <n v="2160054673"/>
    <s v="Q1 2020"/>
    <s v="EUR"/>
    <n v="4753.1899999999996"/>
    <n v="4753.1921000000002"/>
    <n v="-2.10000000060972E-3"/>
    <n v="4753.1899999999996"/>
    <n v="0"/>
    <x v="0"/>
    <m/>
    <m/>
    <m/>
    <m/>
    <s v="none"/>
    <m/>
    <m/>
    <m/>
    <x v="0"/>
    <m/>
    <x v="0"/>
  </r>
  <r>
    <s v="FRA2160054673Q2 2020EUR"/>
    <x v="4"/>
    <n v="243081"/>
    <s v="ADAPEI DU DOUBS"/>
    <n v="2160054673"/>
    <s v="Q2 2020"/>
    <s v="EUR"/>
    <n v="1045.67"/>
    <n v="1045.6672000000001"/>
    <n v="2.7999999999792601E-3"/>
    <n v="1045.67"/>
    <n v="0"/>
    <x v="0"/>
    <m/>
    <m/>
    <m/>
    <m/>
    <s v="none"/>
    <m/>
    <m/>
    <m/>
    <x v="0"/>
    <m/>
    <x v="0"/>
  </r>
  <r>
    <s v="FRA2160054673Q3 2020EUR"/>
    <x v="4"/>
    <n v="243081"/>
    <s v="ADAPEI DU DOUBS"/>
    <n v="2160054673"/>
    <s v="Q3 2020"/>
    <s v="EUR"/>
    <n v="5184.6099999999997"/>
    <n v="5184.6054999999997"/>
    <n v="4.5000000000072699E-3"/>
    <n v="5184.6099999999997"/>
    <n v="0"/>
    <x v="0"/>
    <m/>
    <m/>
    <m/>
    <m/>
    <s v="none"/>
    <m/>
    <m/>
    <m/>
    <x v="0"/>
    <m/>
    <x v="0"/>
  </r>
  <r>
    <s v="FRA2160054673Q4 2020EUR"/>
    <x v="4"/>
    <n v="243081"/>
    <s v="ADAPEI DU DOUBS"/>
    <n v="2160054673"/>
    <s v="Q4 2020"/>
    <s v="EUR"/>
    <n v="3081.87"/>
    <n v="3081.8681000000001"/>
    <n v="1.8999999997504301E-3"/>
    <n v="3081.87"/>
    <n v="0"/>
    <x v="0"/>
    <m/>
    <m/>
    <m/>
    <m/>
    <s v="none"/>
    <m/>
    <m/>
    <m/>
    <x v="0"/>
    <m/>
    <x v="0"/>
  </r>
  <r>
    <s v="FRAFR4GP2705Y 2020EUR"/>
    <x v="4"/>
    <n v="243671"/>
    <s v="ALLOMATCH"/>
    <s v="FR4GP2705"/>
    <s v="Y 2020"/>
    <s v="EUR"/>
    <n v="756.3"/>
    <n v="756.3"/>
    <n v="0"/>
    <n v="756.3"/>
    <n v="0"/>
    <x v="0"/>
    <m/>
    <m/>
    <m/>
    <m/>
    <s v="none"/>
    <m/>
    <m/>
    <m/>
    <x v="0"/>
    <m/>
    <x v="0"/>
  </r>
  <r>
    <s v="FRAFR4GP1043Y 2020EUR"/>
    <x v="4"/>
    <n v="244042"/>
    <s v="MADEMOISELLE DESSERTS FRANCE"/>
    <s v="FR4GP1043"/>
    <s v="Y 2020"/>
    <s v="EUR"/>
    <n v="7113.72"/>
    <n v="7113.72"/>
    <n v="0"/>
    <n v="7113.72"/>
    <n v="0"/>
    <x v="0"/>
    <m/>
    <m/>
    <m/>
    <m/>
    <s v="none"/>
    <m/>
    <m/>
    <m/>
    <x v="0"/>
    <m/>
    <x v="0"/>
  </r>
  <r>
    <s v="FRA2170215182Q1 2020EUR"/>
    <x v="4"/>
    <n v="245078"/>
    <s v="PROGES"/>
    <n v="2170215182"/>
    <s v="Q1 2020"/>
    <s v="EUR"/>
    <n v="804.65"/>
    <n v="804.64499999999998"/>
    <n v="4.9999999999954499E-3"/>
    <n v="804.65"/>
    <n v="0"/>
    <x v="0"/>
    <m/>
    <m/>
    <m/>
    <m/>
    <s v="none"/>
    <m/>
    <m/>
    <m/>
    <x v="0"/>
    <m/>
    <x v="0"/>
  </r>
  <r>
    <s v="FRA2170215182Q2 2020EUR"/>
    <x v="4"/>
    <n v="245078"/>
    <s v="PROGES"/>
    <n v="2170215182"/>
    <s v="Q2 2020"/>
    <s v="EUR"/>
    <n v="1059.1500000000001"/>
    <n v="1059.1469999999999"/>
    <n v="3.0000000001564301E-3"/>
    <n v="1059.1500000000001"/>
    <n v="0"/>
    <x v="0"/>
    <m/>
    <m/>
    <m/>
    <m/>
    <s v="none"/>
    <m/>
    <m/>
    <m/>
    <x v="0"/>
    <m/>
    <x v="0"/>
  </r>
  <r>
    <s v="FRA2170215182Q3 2020EUR"/>
    <x v="4"/>
    <n v="245078"/>
    <s v="PROGES"/>
    <n v="2170215182"/>
    <s v="Q3 2020"/>
    <s v="EUR"/>
    <n v="38.58"/>
    <n v="38.575499999999998"/>
    <n v="4.5000000000001697E-3"/>
    <n v="38.58"/>
    <n v="0"/>
    <x v="0"/>
    <m/>
    <m/>
    <m/>
    <m/>
    <s v="none"/>
    <m/>
    <m/>
    <m/>
    <x v="0"/>
    <m/>
    <x v="0"/>
  </r>
  <r>
    <s v="FRA2170215182Q4 2020EUR"/>
    <x v="4"/>
    <n v="245078"/>
    <s v="PROGES"/>
    <n v="2170215182"/>
    <s v="Q4 2020"/>
    <s v="EUR"/>
    <n v="73.56"/>
    <n v="73.563500000000005"/>
    <n v="-3.5000000000024998E-3"/>
    <n v="73.56"/>
    <n v="0"/>
    <x v="0"/>
    <m/>
    <m/>
    <m/>
    <m/>
    <s v="none"/>
    <m/>
    <m/>
    <m/>
    <x v="0"/>
    <m/>
    <x v="0"/>
  </r>
  <r>
    <s v="FRA1190506149Q1 2020EUR"/>
    <x v="4"/>
    <n v="245754"/>
    <s v="LA CAVALE"/>
    <n v="1190506149"/>
    <s v="Q1 2020"/>
    <s v="EUR"/>
    <n v="303.93"/>
    <n v="303.92950000000002"/>
    <n v="4.9999999998817603E-4"/>
    <n v="303.93"/>
    <n v="0"/>
    <x v="0"/>
    <m/>
    <m/>
    <m/>
    <m/>
    <s v="none"/>
    <m/>
    <m/>
    <m/>
    <x v="0"/>
    <m/>
    <x v="0"/>
  </r>
  <r>
    <s v="FRA1190506149Q2 2020EUR"/>
    <x v="4"/>
    <n v="245754"/>
    <s v="LA CAVALE"/>
    <n v="1190506149"/>
    <s v="Q2 2020"/>
    <s v="EUR"/>
    <n v="53.85"/>
    <n v="53.852400000000003"/>
    <n v="-2.4000000000015099E-3"/>
    <n v="53.85"/>
    <n v="0"/>
    <x v="0"/>
    <m/>
    <m/>
    <m/>
    <m/>
    <s v="none"/>
    <m/>
    <m/>
    <m/>
    <x v="0"/>
    <m/>
    <x v="0"/>
  </r>
  <r>
    <s v="FRA1190506149Q3 2020EUR"/>
    <x v="4"/>
    <n v="245754"/>
    <s v="LA CAVALE"/>
    <n v="1190506149"/>
    <s v="Q3 2020"/>
    <s v="EUR"/>
    <n v="315.10000000000002"/>
    <n v="315.10219999999998"/>
    <n v="-2.1999999999593399E-3"/>
    <n v="315.10000000000002"/>
    <n v="0"/>
    <x v="0"/>
    <m/>
    <m/>
    <m/>
    <m/>
    <s v="none"/>
    <m/>
    <m/>
    <m/>
    <x v="0"/>
    <m/>
    <x v="0"/>
  </r>
  <r>
    <s v="FRA1190506149Q4 2020EUR"/>
    <x v="4"/>
    <n v="245754"/>
    <s v="LA CAVALE"/>
    <n v="1190506149"/>
    <s v="Q4 2020"/>
    <s v="EUR"/>
    <n v="145.30000000000001"/>
    <n v="145.2962"/>
    <n v="3.8000000000124601E-3"/>
    <n v="145.30000000000001"/>
    <n v="0"/>
    <x v="0"/>
    <m/>
    <m/>
    <m/>
    <m/>
    <s v="none"/>
    <m/>
    <m/>
    <m/>
    <x v="0"/>
    <m/>
    <x v="0"/>
  </r>
  <r>
    <s v="FRA1160154909Q1 2020EUR"/>
    <x v="4"/>
    <n v="245943"/>
    <s v="LA TELA"/>
    <n v="1160154909"/>
    <s v="Q1 2020"/>
    <s v="EUR"/>
    <n v="4477.21"/>
    <n v="4477.2084000000004"/>
    <n v="1.59999999959836E-3"/>
    <n v="4477.21"/>
    <n v="0"/>
    <x v="0"/>
    <m/>
    <m/>
    <m/>
    <m/>
    <s v="none"/>
    <m/>
    <m/>
    <m/>
    <x v="0"/>
    <m/>
    <x v="0"/>
  </r>
  <r>
    <s v="FRA1160154909Q2 2020EUR"/>
    <x v="4"/>
    <n v="245943"/>
    <s v="LA TELA"/>
    <n v="1160154909"/>
    <s v="Q2 2020"/>
    <s v="EUR"/>
    <n v="438.05"/>
    <n v="438.048"/>
    <n v="2.0000000000095402E-3"/>
    <n v="438.05"/>
    <n v="0"/>
    <x v="0"/>
    <m/>
    <m/>
    <m/>
    <m/>
    <s v="none"/>
    <m/>
    <m/>
    <m/>
    <x v="0"/>
    <m/>
    <x v="0"/>
  </r>
  <r>
    <s v="FRA1160154909Q3 2020EUR"/>
    <x v="4"/>
    <n v="245943"/>
    <s v="LA TELA"/>
    <n v="1160154909"/>
    <s v="Q3 2020"/>
    <s v="EUR"/>
    <n v="2774.81"/>
    <n v="2774.8098"/>
    <n v="1.99999999949795E-4"/>
    <n v="2774.81"/>
    <n v="0"/>
    <x v="0"/>
    <m/>
    <m/>
    <m/>
    <m/>
    <s v="none"/>
    <m/>
    <m/>
    <m/>
    <x v="0"/>
    <m/>
    <x v="0"/>
  </r>
  <r>
    <s v="FRA1160154909Q4 2020EUR"/>
    <x v="4"/>
    <n v="245943"/>
    <s v="LA TELA"/>
    <n v="1160154909"/>
    <s v="Q4 2020"/>
    <s v="EUR"/>
    <n v="460.27"/>
    <n v="460.26960000000003"/>
    <n v="3.9999999995643499E-4"/>
    <n v="460.27"/>
    <n v="0"/>
    <x v="0"/>
    <m/>
    <m/>
    <m/>
    <m/>
    <s v="none"/>
    <m/>
    <m/>
    <m/>
    <x v="0"/>
    <m/>
    <x v="0"/>
  </r>
  <r>
    <s v="FRA2170195068Q1 2020EUR"/>
    <x v="4"/>
    <n v="247532"/>
    <s v="STAFFMATCH FRANCE"/>
    <n v="2170195068"/>
    <s v="Q1 2020"/>
    <s v="EUR"/>
    <n v="54059.96"/>
    <n v="54059.959199999998"/>
    <n v="8.0000000161817297E-4"/>
    <n v="54059.96"/>
    <n v="0"/>
    <x v="0"/>
    <m/>
    <m/>
    <m/>
    <m/>
    <s v="none"/>
    <m/>
    <m/>
    <m/>
    <x v="0"/>
    <m/>
    <x v="0"/>
  </r>
  <r>
    <s v="FRA2170195068Q2 2020EUR"/>
    <x v="4"/>
    <n v="247532"/>
    <s v="STAFFMATCH FRANCE"/>
    <n v="2170195068"/>
    <s v="Q2 2020"/>
    <s v="EUR"/>
    <n v="773.16"/>
    <n v="773.15660000000003"/>
    <n v="3.3999999999423298E-3"/>
    <n v="773.16"/>
    <n v="0"/>
    <x v="0"/>
    <m/>
    <m/>
    <m/>
    <m/>
    <s v="none"/>
    <m/>
    <m/>
    <m/>
    <x v="0"/>
    <m/>
    <x v="0"/>
  </r>
  <r>
    <s v="FRA2170195068Q3 2020EUR"/>
    <x v="4"/>
    <n v="247532"/>
    <s v="STAFFMATCH FRANCE"/>
    <n v="2170195068"/>
    <s v="Q3 2020"/>
    <s v="EUR"/>
    <n v="10304.74"/>
    <n v="10304.744699999999"/>
    <n v="-4.6999999995023202E-3"/>
    <n v="10304.74"/>
    <n v="0"/>
    <x v="0"/>
    <m/>
    <m/>
    <m/>
    <m/>
    <s v="none"/>
    <m/>
    <m/>
    <m/>
    <x v="0"/>
    <m/>
    <x v="0"/>
  </r>
  <r>
    <s v="FRA2170195068Q4 2020EUR"/>
    <x v="4"/>
    <n v="247532"/>
    <s v="STAFFMATCH FRANCE"/>
    <n v="2170195068"/>
    <s v="Q4 2020"/>
    <s v="EUR"/>
    <n v="4020.42"/>
    <n v="4020.4214000000002"/>
    <n v="-1.4000000001033099E-3"/>
    <n v="4020.42"/>
    <n v="0"/>
    <x v="0"/>
    <m/>
    <m/>
    <m/>
    <m/>
    <s v="none"/>
    <m/>
    <m/>
    <m/>
    <x v="0"/>
    <m/>
    <x v="0"/>
  </r>
  <r>
    <s v="FRA2170365127Q1 2020EUR"/>
    <x v="4"/>
    <n v="250678"/>
    <s v="DETECTION GARDIENNAGE SECURITE INTERVENT"/>
    <n v="2170365127"/>
    <s v="Q1 2020"/>
    <s v="EUR"/>
    <n v="3945.36"/>
    <n v="3945.3582000000001"/>
    <n v="1.8000000000029099E-3"/>
    <n v="3945.36"/>
    <n v="0"/>
    <x v="0"/>
    <m/>
    <m/>
    <m/>
    <m/>
    <s v="none"/>
    <m/>
    <m/>
    <m/>
    <x v="0"/>
    <m/>
    <x v="0"/>
  </r>
  <r>
    <s v="FRA2170365127Q2 2020EUR"/>
    <x v="4"/>
    <n v="250678"/>
    <s v="DETECTION GARDIENNAGE SECURITE INTERVENT"/>
    <n v="2170365127"/>
    <s v="Q2 2020"/>
    <s v="EUR"/>
    <n v="4363.34"/>
    <n v="4363.3406000000004"/>
    <n v="-6.0000000030413503E-4"/>
    <n v="4363.34"/>
    <n v="0"/>
    <x v="0"/>
    <m/>
    <m/>
    <m/>
    <m/>
    <s v="none"/>
    <m/>
    <m/>
    <m/>
    <x v="0"/>
    <m/>
    <x v="0"/>
  </r>
  <r>
    <s v="FRA2170365127Q3 2020EUR"/>
    <x v="4"/>
    <n v="250678"/>
    <s v="DETECTION GARDIENNAGE SECURITE INTERVENT"/>
    <n v="2170365127"/>
    <s v="Q3 2020"/>
    <s v="EUR"/>
    <n v="39404.36"/>
    <n v="39404.357799999998"/>
    <n v="2.2000000026309802E-3"/>
    <n v="39404.36"/>
    <n v="0"/>
    <x v="0"/>
    <m/>
    <m/>
    <m/>
    <m/>
    <s v="none"/>
    <m/>
    <m/>
    <m/>
    <x v="0"/>
    <m/>
    <x v="0"/>
  </r>
  <r>
    <s v="FRA2170365127Q4 2020EUR"/>
    <x v="4"/>
    <n v="250678"/>
    <s v="DETECTION GARDIENNAGE SECURITE INTERVENT"/>
    <n v="2170365127"/>
    <s v="Q4 2020"/>
    <s v="EUR"/>
    <n v="3839.71"/>
    <n v="3839.7138"/>
    <n v="-3.7999999999556102E-3"/>
    <n v="3839.71"/>
    <n v="0"/>
    <x v="0"/>
    <m/>
    <m/>
    <m/>
    <m/>
    <s v="none"/>
    <m/>
    <m/>
    <m/>
    <x v="0"/>
    <m/>
    <x v="0"/>
  </r>
  <r>
    <s v="FRA2205106579 TRAVAUXQ3 2020EUR"/>
    <x v="4"/>
    <n v="250973"/>
    <s v="VINCI ENERGIES FRANCE"/>
    <s v="2205106579 TRAVAUX"/>
    <s v="Q3 2020"/>
    <s v="EUR"/>
    <n v="6180.35"/>
    <n v="6180.3491999999997"/>
    <n v="8.0000000070867795E-4"/>
    <n v="6180.35"/>
    <n v="0"/>
    <x v="0"/>
    <m/>
    <m/>
    <m/>
    <m/>
    <s v="none"/>
    <m/>
    <m/>
    <m/>
    <x v="0"/>
    <m/>
    <x v="0"/>
  </r>
  <r>
    <s v="FRA2205106580 MAINTENANCEQ4 2020EUR"/>
    <x v="4"/>
    <n v="250973"/>
    <s v="VINCI ENERGIES FRANCE"/>
    <s v="2205106580 MAINTENANCE"/>
    <s v="Q4 2020"/>
    <s v="EUR"/>
    <n v="1369.06"/>
    <n v="1369.0554999999999"/>
    <n v="4.5000000000072699E-3"/>
    <n v="1369.06"/>
    <n v="0"/>
    <x v="0"/>
    <m/>
    <m/>
    <m/>
    <m/>
    <s v="none"/>
    <m/>
    <m/>
    <m/>
    <x v="0"/>
    <m/>
    <x v="0"/>
  </r>
  <r>
    <s v="FRAFR4GP2707Y 2020EUR"/>
    <x v="4"/>
    <n v="251449"/>
    <s v="MARCEL"/>
    <s v="FR4GP2707"/>
    <s v="Y 2020"/>
    <s v="EUR"/>
    <n v="181.52"/>
    <n v="181.52"/>
    <n v="0"/>
    <n v="181.52"/>
    <n v="0"/>
    <x v="0"/>
    <m/>
    <m/>
    <m/>
    <m/>
    <s v="none"/>
    <m/>
    <m/>
    <m/>
    <x v="0"/>
    <m/>
    <x v="0"/>
  </r>
  <r>
    <s v="FRA1170065120Q1 2020EUR"/>
    <x v="4"/>
    <n v="252769"/>
    <s v="SOCIETE PARISIENNE EXPORT IMPORT REPARTITION"/>
    <n v="1170065120"/>
    <s v="Q1 2020"/>
    <s v="EUR"/>
    <n v="1457.49"/>
    <n v="1457.4867999999999"/>
    <n v="3.2000000001062199E-3"/>
    <n v="1457.49"/>
    <n v="0"/>
    <x v="0"/>
    <m/>
    <m/>
    <m/>
    <m/>
    <s v="none"/>
    <m/>
    <m/>
    <m/>
    <x v="0"/>
    <m/>
    <x v="0"/>
  </r>
  <r>
    <s v="FRA1170065120Q3 2020EUR"/>
    <x v="4"/>
    <n v="252769"/>
    <s v="SOCIETE PARISIENNE EXPORT IMPORT REPARTITION"/>
    <n v="1170065120"/>
    <s v="Q3 2020"/>
    <s v="EUR"/>
    <n v="411.44"/>
    <n v="411.43759999999997"/>
    <n v="2.4000000000228201E-3"/>
    <n v="411.44"/>
    <n v="0"/>
    <x v="0"/>
    <m/>
    <m/>
    <m/>
    <m/>
    <s v="none"/>
    <m/>
    <m/>
    <m/>
    <x v="0"/>
    <m/>
    <x v="0"/>
  </r>
  <r>
    <s v="FRA1170065120Q4 2020EUR"/>
    <x v="4"/>
    <n v="252769"/>
    <s v="SOCIETE PARISIENNE EXPORT IMPORT REPARTITION"/>
    <n v="1170065120"/>
    <s v="Q4 2020"/>
    <s v="EUR"/>
    <n v="76.48"/>
    <n v="76.477800000000002"/>
    <n v="2.2000000000019699E-3"/>
    <n v="76.48"/>
    <n v="0"/>
    <x v="0"/>
    <m/>
    <m/>
    <m/>
    <m/>
    <s v="none"/>
    <m/>
    <m/>
    <m/>
    <x v="0"/>
    <m/>
    <x v="0"/>
  </r>
  <r>
    <s v="FRA2202806729Q2 2020EUR"/>
    <x v="4"/>
    <n v="254171"/>
    <s v="EUROPE NET II"/>
    <n v="2202806729"/>
    <s v="Q2 2020"/>
    <s v="EUR"/>
    <n v="872.65"/>
    <n v="872.65200000000004"/>
    <n v="-2.0000000000663901E-3"/>
    <n v="872.65"/>
    <n v="0"/>
    <x v="0"/>
    <m/>
    <m/>
    <m/>
    <m/>
    <s v="none"/>
    <m/>
    <m/>
    <m/>
    <x v="0"/>
    <m/>
    <x v="0"/>
  </r>
  <r>
    <s v="FRA2202806729Q3 2020EUR"/>
    <x v="4"/>
    <n v="254171"/>
    <s v="EUROPE NET II"/>
    <n v="2202806729"/>
    <s v="Q3 2020"/>
    <s v="EUR"/>
    <n v="1956.09"/>
    <n v="1956.0869"/>
    <n v="3.09999999990395E-3"/>
    <n v="1956.09"/>
    <n v="0"/>
    <x v="0"/>
    <m/>
    <m/>
    <m/>
    <m/>
    <s v="none"/>
    <m/>
    <m/>
    <m/>
    <x v="0"/>
    <m/>
    <x v="0"/>
  </r>
  <r>
    <s v="FRA2202806729Q4 2020EUR"/>
    <x v="4"/>
    <n v="254171"/>
    <s v="EUROPE NET II"/>
    <n v="2202806729"/>
    <s v="Q4 2020"/>
    <s v="EUR"/>
    <n v="874.95"/>
    <n v="874.95119999999997"/>
    <n v="-1.1999999999261399E-3"/>
    <n v="874.95"/>
    <n v="0"/>
    <x v="0"/>
    <m/>
    <m/>
    <m/>
    <m/>
    <s v="none"/>
    <m/>
    <m/>
    <m/>
    <x v="0"/>
    <m/>
    <x v="0"/>
  </r>
  <r>
    <s v="FRA26091030Q1 2020EUR"/>
    <x v="4"/>
    <n v="256873"/>
    <s v="SEAMER"/>
    <n v="26091030"/>
    <s v="Q1 2020"/>
    <s v="EUR"/>
    <n v="3126.84"/>
    <n v="3126.84"/>
    <n v="0"/>
    <n v="3126.84"/>
    <n v="0"/>
    <x v="0"/>
    <m/>
    <m/>
    <m/>
    <m/>
    <s v="none"/>
    <m/>
    <m/>
    <m/>
    <x v="0"/>
    <m/>
    <x v="0"/>
  </r>
  <r>
    <s v="FRA26091030Q2 2020EUR"/>
    <x v="4"/>
    <n v="256873"/>
    <s v="SEAMER"/>
    <n v="26091030"/>
    <s v="Q2 2020"/>
    <s v="EUR"/>
    <n v="412.17"/>
    <n v="412.17"/>
    <n v="0"/>
    <n v="412.17"/>
    <n v="0"/>
    <x v="0"/>
    <m/>
    <m/>
    <m/>
    <m/>
    <s v="none"/>
    <m/>
    <m/>
    <m/>
    <x v="0"/>
    <m/>
    <x v="0"/>
  </r>
  <r>
    <s v="FRA26091030Q3 2020EUR"/>
    <x v="4"/>
    <n v="256873"/>
    <s v="SEAMER"/>
    <n v="26091030"/>
    <s v="Q3 2020"/>
    <s v="EUR"/>
    <n v="1956.72"/>
    <n v="1956.7227"/>
    <n v="-2.7000000000043599E-3"/>
    <n v="1956.72"/>
    <n v="0"/>
    <x v="0"/>
    <m/>
    <m/>
    <m/>
    <m/>
    <s v="none"/>
    <m/>
    <m/>
    <m/>
    <x v="0"/>
    <m/>
    <x v="0"/>
  </r>
  <r>
    <s v="FRA26091030Q4 2020EUR"/>
    <x v="4"/>
    <n v="256873"/>
    <s v="SEAMER"/>
    <n v="26091030"/>
    <s v="Q4 2020"/>
    <s v="EUR"/>
    <n v="819.24"/>
    <n v="819.23820000000001"/>
    <n v="1.8000000000029099E-3"/>
    <n v="819.24"/>
    <n v="0"/>
    <x v="0"/>
    <m/>
    <m/>
    <m/>
    <m/>
    <s v="none"/>
    <m/>
    <m/>
    <m/>
    <x v="0"/>
    <m/>
    <x v="0"/>
  </r>
  <r>
    <s v="FRA2180835527Y 2020EUR"/>
    <x v="4"/>
    <n v="258349"/>
    <s v="PHILIPS FRANCE COMMERCIAL"/>
    <n v="2180835527"/>
    <s v="Y 2020"/>
    <s v="EUR"/>
    <n v="8877.7099999999991"/>
    <n v="8877.7063999999991"/>
    <n v="3.6000000000058199E-3"/>
    <n v="8877.7063999999991"/>
    <n v="3.6000000000058199E-3"/>
    <x v="0"/>
    <m/>
    <m/>
    <m/>
    <m/>
    <s v="none"/>
    <m/>
    <m/>
    <m/>
    <x v="0"/>
    <m/>
    <x v="0"/>
  </r>
  <r>
    <s v="FRA2197805981Q1 2020EUR"/>
    <x v="4"/>
    <n v="258979"/>
    <s v="GRANJARD"/>
    <n v="2197805981"/>
    <s v="Q1 2020"/>
    <s v="EUR"/>
    <n v="4833.6899999999996"/>
    <n v="4833.6875"/>
    <n v="2.4999999995998202E-3"/>
    <n v="4833.6899999999996"/>
    <n v="0"/>
    <x v="0"/>
    <m/>
    <m/>
    <m/>
    <m/>
    <s v="none"/>
    <m/>
    <m/>
    <m/>
    <x v="0"/>
    <m/>
    <x v="0"/>
  </r>
  <r>
    <s v="FRA2197805981Q2 2020EUR"/>
    <x v="4"/>
    <n v="258979"/>
    <s v="GRANJARD"/>
    <n v="2197805981"/>
    <s v="Q2 2020"/>
    <s v="EUR"/>
    <n v="799.27"/>
    <n v="799.26900000000001"/>
    <n v="9.9999999997635292E-4"/>
    <n v="799.27"/>
    <n v="0"/>
    <x v="0"/>
    <m/>
    <m/>
    <m/>
    <m/>
    <s v="none"/>
    <m/>
    <m/>
    <m/>
    <x v="0"/>
    <m/>
    <x v="0"/>
  </r>
  <r>
    <s v="FRA2197805981Q3 2020EUR"/>
    <x v="4"/>
    <n v="258979"/>
    <s v="GRANJARD"/>
    <n v="2197805981"/>
    <s v="Q3 2020"/>
    <s v="EUR"/>
    <n v="3141.99"/>
    <n v="3141.9924999999998"/>
    <n v="-2.5000000000545601E-3"/>
    <n v="3141.99"/>
    <n v="0"/>
    <x v="0"/>
    <m/>
    <m/>
    <m/>
    <m/>
    <s v="none"/>
    <m/>
    <m/>
    <m/>
    <x v="0"/>
    <m/>
    <x v="0"/>
  </r>
  <r>
    <s v="FRA2197805981Q4 2020EUR"/>
    <x v="4"/>
    <n v="258979"/>
    <s v="GRANJARD"/>
    <n v="2197805981"/>
    <s v="Q4 2020"/>
    <s v="EUR"/>
    <n v="2272.06"/>
    <n v="2272.0639999999999"/>
    <n v="-3.9999999999054099E-3"/>
    <n v="2272.06"/>
    <n v="0"/>
    <x v="0"/>
    <m/>
    <m/>
    <m/>
    <m/>
    <s v="none"/>
    <m/>
    <m/>
    <m/>
    <x v="0"/>
    <m/>
    <x v="0"/>
  </r>
  <r>
    <s v="FRAFR4GP1641Y 2020EUR"/>
    <x v="4"/>
    <n v="259610"/>
    <s v="SOLE MIO"/>
    <s v="FR4GP1641"/>
    <s v="Y 2020"/>
    <s v="EUR"/>
    <n v="1339.35"/>
    <n v="1339.35"/>
    <n v="0"/>
    <n v="1339.35"/>
    <n v="0"/>
    <x v="0"/>
    <m/>
    <m/>
    <m/>
    <m/>
    <s v="none"/>
    <m/>
    <m/>
    <m/>
    <x v="0"/>
    <m/>
    <x v="0"/>
  </r>
  <r>
    <s v="FRA4048Q3 2020EUR"/>
    <x v="4"/>
    <n v="259612"/>
    <s v="LES ELEVEURS DE LA CHEVILOTTE"/>
    <n v="4048"/>
    <s v="Q3 2020"/>
    <s v="EUR"/>
    <n v="21.42"/>
    <n v="21.42"/>
    <n v="0"/>
    <n v="21.42"/>
    <n v="0"/>
    <x v="0"/>
    <m/>
    <m/>
    <m/>
    <m/>
    <s v="none"/>
    <m/>
    <m/>
    <m/>
    <x v="0"/>
    <m/>
    <x v="0"/>
  </r>
  <r>
    <s v="FRA2170535119Q1 2020EUR"/>
    <x v="4"/>
    <n v="261383"/>
    <s v="BUREAU VERITAS EXPLOITATION"/>
    <n v="2170535119"/>
    <s v="Q1 2020"/>
    <s v="EUR"/>
    <n v="14013.72"/>
    <n v="14013.7245"/>
    <n v="-4.5000000009167698E-3"/>
    <n v="14013.72"/>
    <n v="0"/>
    <x v="0"/>
    <m/>
    <m/>
    <m/>
    <m/>
    <s v="none"/>
    <m/>
    <m/>
    <m/>
    <x v="0"/>
    <m/>
    <x v="0"/>
  </r>
  <r>
    <s v="FRA2170535119Q2 2020EUR"/>
    <x v="4"/>
    <n v="261383"/>
    <s v="BUREAU VERITAS EXPLOITATION"/>
    <n v="2170535119"/>
    <s v="Q2 2020"/>
    <s v="EUR"/>
    <n v="14063.13"/>
    <n v="14063.127"/>
    <n v="2.9999999987921902E-3"/>
    <n v="14063.13"/>
    <n v="0"/>
    <x v="0"/>
    <m/>
    <m/>
    <m/>
    <m/>
    <s v="none"/>
    <m/>
    <m/>
    <m/>
    <x v="0"/>
    <m/>
    <x v="0"/>
  </r>
  <r>
    <s v="FRA2170535119Q3 2020EUR"/>
    <x v="4"/>
    <n v="261383"/>
    <s v="BUREAU VERITAS EXPLOITATION"/>
    <n v="2170535119"/>
    <s v="Q3 2020"/>
    <s v="EUR"/>
    <n v="6966.5"/>
    <n v="6966.5"/>
    <n v="0"/>
    <n v="6966.5"/>
    <n v="0"/>
    <x v="0"/>
    <m/>
    <m/>
    <m/>
    <m/>
    <s v="none"/>
    <m/>
    <m/>
    <m/>
    <x v="0"/>
    <m/>
    <x v="0"/>
  </r>
  <r>
    <s v="FRA2170535119Q4 2020EUR"/>
    <x v="4"/>
    <n v="261383"/>
    <s v="BUREAU VERITAS EXPLOITATION"/>
    <n v="2170535119"/>
    <s v="Q4 2020"/>
    <s v="EUR"/>
    <n v="21287.49"/>
    <n v="21287.487000000001"/>
    <n v="3.00000000061118E-3"/>
    <n v="21287.49"/>
    <n v="0"/>
    <x v="0"/>
    <m/>
    <m/>
    <m/>
    <m/>
    <s v="none"/>
    <m/>
    <m/>
    <m/>
    <x v="0"/>
    <m/>
    <x v="0"/>
  </r>
  <r>
    <s v="FRA1180805726Q1 2020EUR"/>
    <x v="4"/>
    <n v="261472"/>
    <s v="BERUTTI et LORENZI"/>
    <n v="1180805726"/>
    <s v="Q1 2020"/>
    <s v="EUR"/>
    <n v="3740.71"/>
    <n v="3740.7069999999999"/>
    <n v="3.0000000001564301E-3"/>
    <n v="3740.71"/>
    <n v="0"/>
    <x v="0"/>
    <m/>
    <m/>
    <m/>
    <m/>
    <s v="none"/>
    <m/>
    <m/>
    <m/>
    <x v="0"/>
    <m/>
    <x v="0"/>
  </r>
  <r>
    <s v="FRA1180805726Q2 2020EUR"/>
    <x v="4"/>
    <n v="261472"/>
    <s v="BERUTTI et LORENZI"/>
    <n v="1180805726"/>
    <s v="Q2 2020"/>
    <s v="EUR"/>
    <n v="1449.46"/>
    <n v="1449.4590000000001"/>
    <n v="9.9999999997635292E-4"/>
    <n v="1449.46"/>
    <n v="0"/>
    <x v="0"/>
    <m/>
    <m/>
    <m/>
    <m/>
    <s v="none"/>
    <m/>
    <m/>
    <m/>
    <x v="0"/>
    <m/>
    <x v="0"/>
  </r>
  <r>
    <s v="FRA1180805726Q3 2020EUR"/>
    <x v="4"/>
    <n v="261472"/>
    <s v="BERUTTI et LORENZI"/>
    <n v="1180805726"/>
    <s v="Q3 2020"/>
    <s v="EUR"/>
    <n v="12251.53"/>
    <n v="12251.525"/>
    <n v="5.0000000010186297E-3"/>
    <n v="12251.53"/>
    <n v="0"/>
    <x v="0"/>
    <m/>
    <m/>
    <m/>
    <m/>
    <s v="none"/>
    <m/>
    <m/>
    <m/>
    <x v="0"/>
    <m/>
    <x v="0"/>
  </r>
  <r>
    <s v="FRA1180805726Q4 2020EUR"/>
    <x v="4"/>
    <n v="261472"/>
    <s v="BERUTTI et LORENZI"/>
    <n v="1180805726"/>
    <s v="Q4 2020"/>
    <s v="EUR"/>
    <n v="4202.7700000000004"/>
    <n v="4202.7713000000003"/>
    <n v="-1.29999999990104E-3"/>
    <n v="4202.7700000000004"/>
    <n v="0"/>
    <x v="0"/>
    <m/>
    <m/>
    <m/>
    <m/>
    <s v="none"/>
    <m/>
    <m/>
    <m/>
    <x v="0"/>
    <m/>
    <x v="0"/>
  </r>
  <r>
    <s v="FRA210081501Q1 2020EUR"/>
    <x v="4"/>
    <n v="261738"/>
    <s v="SELECTA"/>
    <n v="210081501"/>
    <s v="Q1 2020"/>
    <s v="EUR"/>
    <n v="8917.76"/>
    <n v="8917.7549999999992"/>
    <n v="5.0000000010186297E-3"/>
    <n v="8917.76"/>
    <n v="0"/>
    <x v="0"/>
    <m/>
    <m/>
    <m/>
    <m/>
    <s v="none"/>
    <m/>
    <m/>
    <m/>
    <x v="0"/>
    <m/>
    <x v="0"/>
  </r>
  <r>
    <s v="FRA210081501Q2 2020EUR"/>
    <x v="4"/>
    <n v="261738"/>
    <s v="SELECTA"/>
    <n v="210081501"/>
    <s v="Q2 2020"/>
    <s v="EUR"/>
    <n v="6687.74"/>
    <n v="6687.7385000000004"/>
    <n v="1.4999999993960901E-3"/>
    <n v="6687.74"/>
    <n v="0"/>
    <x v="0"/>
    <m/>
    <m/>
    <m/>
    <m/>
    <s v="none"/>
    <m/>
    <m/>
    <m/>
    <x v="0"/>
    <m/>
    <x v="0"/>
  </r>
  <r>
    <s v="FRA210081501Q3 2020EUR"/>
    <x v="4"/>
    <n v="261738"/>
    <s v="SELECTA"/>
    <n v="210081501"/>
    <s v="Q3 2020"/>
    <s v="EUR"/>
    <n v="7204.26"/>
    <n v="7204.2619999999997"/>
    <n v="-1.9999999994979498E-3"/>
    <n v="7204.26"/>
    <n v="0"/>
    <x v="0"/>
    <m/>
    <m/>
    <m/>
    <m/>
    <s v="none"/>
    <m/>
    <m/>
    <m/>
    <x v="0"/>
    <m/>
    <x v="0"/>
  </r>
  <r>
    <s v="FRA210081501Q4 2020EUR"/>
    <x v="4"/>
    <n v="261738"/>
    <s v="SELECTA"/>
    <n v="210081501"/>
    <s v="Q4 2020"/>
    <s v="EUR"/>
    <n v="7637.99"/>
    <n v="7637.9870000000001"/>
    <n v="2.9999999997016801E-3"/>
    <n v="7637.99"/>
    <n v="0"/>
    <x v="0"/>
    <m/>
    <m/>
    <m/>
    <m/>
    <s v="none"/>
    <m/>
    <m/>
    <m/>
    <x v="0"/>
    <m/>
    <x v="0"/>
  </r>
  <r>
    <s v="FRA2170535118Q1 2020EUR"/>
    <x v="4"/>
    <n v="261887"/>
    <s v="BUREAU VERITAS CONSTRUCTION"/>
    <n v="2170535118"/>
    <s v="Q1 2020"/>
    <s v="EUR"/>
    <n v="6469.75"/>
    <n v="6469.7515000000003"/>
    <n v="-1.50000000030559E-3"/>
    <n v="6469.75"/>
    <n v="0"/>
    <x v="0"/>
    <m/>
    <m/>
    <m/>
    <m/>
    <s v="none"/>
    <m/>
    <m/>
    <m/>
    <x v="0"/>
    <m/>
    <x v="0"/>
  </r>
  <r>
    <s v="FRA2170535118Q2 2020EUR"/>
    <x v="4"/>
    <n v="261887"/>
    <s v="BUREAU VERITAS CONSTRUCTION"/>
    <n v="2170535118"/>
    <s v="Q2 2020"/>
    <s v="EUR"/>
    <n v="3733.34"/>
    <n v="3733.3440000000001"/>
    <n v="-3.9999999999054099E-3"/>
    <n v="3733.34"/>
    <n v="0"/>
    <x v="0"/>
    <m/>
    <m/>
    <m/>
    <m/>
    <s v="none"/>
    <m/>
    <m/>
    <m/>
    <x v="0"/>
    <m/>
    <x v="0"/>
  </r>
  <r>
    <s v="FRA2170535118Q3 2020EUR"/>
    <x v="4"/>
    <n v="261887"/>
    <s v="BUREAU VERITAS CONSTRUCTION"/>
    <n v="2170535118"/>
    <s v="Q3 2020"/>
    <s v="EUR"/>
    <n v="4669.76"/>
    <n v="4669.7640000000001"/>
    <n v="-3.9999999999054099E-3"/>
    <n v="4669.76"/>
    <n v="0"/>
    <x v="0"/>
    <m/>
    <m/>
    <m/>
    <m/>
    <s v="none"/>
    <m/>
    <m/>
    <m/>
    <x v="0"/>
    <m/>
    <x v="0"/>
  </r>
  <r>
    <s v="FRA2170535118Q4 2020EUR"/>
    <x v="4"/>
    <n v="261887"/>
    <s v="BUREAU VERITAS CONSTRUCTION"/>
    <n v="2170535118"/>
    <s v="Q4 2020"/>
    <s v="EUR"/>
    <n v="6297.69"/>
    <n v="6297.6885000000002"/>
    <n v="1.4999999993960901E-3"/>
    <n v="6297.69"/>
    <n v="0"/>
    <x v="0"/>
    <m/>
    <m/>
    <m/>
    <m/>
    <s v="none"/>
    <m/>
    <m/>
    <m/>
    <x v="0"/>
    <m/>
    <x v="0"/>
  </r>
  <r>
    <s v="FRAFR4GP1676Y 2020EUR"/>
    <x v="4"/>
    <n v="262146"/>
    <s v="ERHARD PATISSIER GLACIER"/>
    <s v="FR4GP1676"/>
    <s v="Y 2020"/>
    <s v="EUR"/>
    <n v="329.22"/>
    <n v="329.22"/>
    <n v="0"/>
    <n v="329.22"/>
    <n v="0"/>
    <x v="0"/>
    <m/>
    <m/>
    <m/>
    <m/>
    <s v="none"/>
    <m/>
    <m/>
    <m/>
    <x v="0"/>
    <m/>
    <x v="0"/>
  </r>
  <r>
    <s v="FRAFR4GP1649Y 2020EUR"/>
    <x v="4"/>
    <n v="262247"/>
    <s v="COBRAL"/>
    <s v="FR4GP1649"/>
    <s v="Y 2020"/>
    <s v="EUR"/>
    <n v="7741.65"/>
    <n v="7741.6496999999999"/>
    <n v="2.9999999969732E-4"/>
    <n v="7741.65"/>
    <n v="0"/>
    <x v="0"/>
    <m/>
    <m/>
    <m/>
    <m/>
    <s v="none"/>
    <m/>
    <m/>
    <m/>
    <x v="0"/>
    <m/>
    <x v="0"/>
  </r>
  <r>
    <s v="FRA2181805656Q1 2020EUR"/>
    <x v="4"/>
    <n v="263257"/>
    <s v="MOULINOT COMPOST ET BIOGAZ"/>
    <n v="2181805656"/>
    <s v="Q1 2020"/>
    <s v="EUR"/>
    <n v="556.19000000000005"/>
    <n v="556.19000000000005"/>
    <n v="0"/>
    <n v="556.19000000000005"/>
    <n v="0"/>
    <x v="0"/>
    <m/>
    <m/>
    <m/>
    <m/>
    <s v="none"/>
    <m/>
    <m/>
    <m/>
    <x v="0"/>
    <m/>
    <x v="0"/>
  </r>
  <r>
    <s v="FRA2181805656Q2 2020EUR"/>
    <x v="4"/>
    <n v="263257"/>
    <s v="MOULINOT COMPOST ET BIOGAZ"/>
    <n v="2181805656"/>
    <s v="Q2 2020"/>
    <s v="EUR"/>
    <n v="47.67"/>
    <n v="47.664999999999999"/>
    <n v="5.0000000000025501E-3"/>
    <n v="47.67"/>
    <n v="0"/>
    <x v="0"/>
    <m/>
    <m/>
    <m/>
    <m/>
    <s v="none"/>
    <m/>
    <m/>
    <m/>
    <x v="0"/>
    <m/>
    <x v="0"/>
  </r>
  <r>
    <s v="FRA2181805656Q3 2020EUR"/>
    <x v="4"/>
    <n v="263257"/>
    <s v="MOULINOT COMPOST ET BIOGAZ"/>
    <n v="2181805656"/>
    <s v="Q3 2020"/>
    <s v="EUR"/>
    <n v="176.16"/>
    <n v="176.16"/>
    <n v="0"/>
    <n v="176.16"/>
    <n v="0"/>
    <x v="0"/>
    <m/>
    <m/>
    <m/>
    <m/>
    <s v="none"/>
    <m/>
    <m/>
    <m/>
    <x v="0"/>
    <m/>
    <x v="0"/>
  </r>
  <r>
    <s v="FRA2181805656Q4 2020EUR"/>
    <x v="4"/>
    <n v="263257"/>
    <s v="MOULINOT COMPOST ET BIOGAZ"/>
    <n v="2181805656"/>
    <s v="Q4 2020"/>
    <s v="EUR"/>
    <n v="155.62"/>
    <n v="155.62"/>
    <n v="0"/>
    <n v="155.62"/>
    <n v="0"/>
    <x v="0"/>
    <m/>
    <m/>
    <m/>
    <m/>
    <s v="none"/>
    <m/>
    <m/>
    <m/>
    <x v="0"/>
    <m/>
    <x v="0"/>
  </r>
  <r>
    <s v="FRA2196406469 MAINTENANCEQ1 2020EUR"/>
    <x v="4"/>
    <n v="264410"/>
    <s v="CEMIS SYSTEME DE SECURITE INCENDIE"/>
    <s v="2196406469 MAINTENANCE"/>
    <s v="Q1 2020"/>
    <s v="EUR"/>
    <n v="8462.0400000000009"/>
    <n v="8462.0383999999995"/>
    <n v="1.60000000141735E-3"/>
    <n v="8462.0400000000009"/>
    <n v="0"/>
    <x v="0"/>
    <m/>
    <m/>
    <m/>
    <m/>
    <s v="none"/>
    <m/>
    <m/>
    <m/>
    <x v="0"/>
    <m/>
    <x v="0"/>
  </r>
  <r>
    <s v="FRA2196406469 MAINTENANCEQ2 2020EUR"/>
    <x v="4"/>
    <n v="264410"/>
    <s v="CEMIS SYSTEME DE SECURITE INCENDIE"/>
    <s v="2196406469 MAINTENANCE"/>
    <s v="Q2 2020"/>
    <s v="EUR"/>
    <n v="5853.62"/>
    <n v="5853.616"/>
    <n v="3.9999999999054099E-3"/>
    <n v="5853.62"/>
    <n v="0"/>
    <x v="0"/>
    <m/>
    <m/>
    <m/>
    <m/>
    <s v="none"/>
    <m/>
    <m/>
    <m/>
    <x v="0"/>
    <m/>
    <x v="0"/>
  </r>
  <r>
    <s v="FRA2196406469 MAINTENANCEQ3 2020EUR"/>
    <x v="4"/>
    <n v="264410"/>
    <s v="CEMIS SYSTEME DE SECURITE INCENDIE"/>
    <s v="2196406469 MAINTENANCE"/>
    <s v="Q3 2020"/>
    <s v="EUR"/>
    <n v="7045.04"/>
    <n v="7045.0384000000004"/>
    <n v="1.59999999959836E-3"/>
    <n v="7045.04"/>
    <n v="0"/>
    <x v="0"/>
    <m/>
    <m/>
    <m/>
    <m/>
    <s v="none"/>
    <m/>
    <m/>
    <m/>
    <x v="0"/>
    <m/>
    <x v="0"/>
  </r>
  <r>
    <s v="FRA2196406469 MAINTENANCEQ4 2020EUR"/>
    <x v="4"/>
    <n v="264410"/>
    <s v="CEMIS SYSTEME DE SECURITE INCENDIE"/>
    <s v="2196406469 MAINTENANCE"/>
    <s v="Q4 2020"/>
    <s v="EUR"/>
    <n v="8725.36"/>
    <n v="8725.36"/>
    <n v="0"/>
    <n v="8725.36"/>
    <n v="0"/>
    <x v="0"/>
    <m/>
    <m/>
    <m/>
    <m/>
    <s v="none"/>
    <m/>
    <m/>
    <m/>
    <x v="0"/>
    <m/>
    <x v="0"/>
  </r>
  <r>
    <s v="FRA2196406470 TRAVAUXQ1 2020EUR"/>
    <x v="4"/>
    <n v="264410"/>
    <s v="CEMIS SYSTEME DE SECURITE INCENDIE"/>
    <s v="2196406470 TRAVAUX"/>
    <s v="Q1 2020"/>
    <s v="EUR"/>
    <n v="8355.7000000000007"/>
    <n v="8355.7031999999999"/>
    <n v="-3.1999999991967299E-3"/>
    <n v="8355.7000000000007"/>
    <n v="0"/>
    <x v="0"/>
    <m/>
    <m/>
    <m/>
    <m/>
    <s v="none"/>
    <m/>
    <m/>
    <m/>
    <x v="0"/>
    <m/>
    <x v="0"/>
  </r>
  <r>
    <s v="FRA2196406470 TRAVAUXQ2 2020EUR"/>
    <x v="4"/>
    <n v="264410"/>
    <s v="CEMIS SYSTEME DE SECURITE INCENDIE"/>
    <s v="2196406470 TRAVAUX"/>
    <s v="Q2 2020"/>
    <s v="EUR"/>
    <n v="2263.34"/>
    <n v="2263.3427999999999"/>
    <n v="-2.7999999997518898E-3"/>
    <n v="2263.34"/>
    <n v="0"/>
    <x v="0"/>
    <m/>
    <m/>
    <m/>
    <m/>
    <s v="none"/>
    <m/>
    <m/>
    <m/>
    <x v="0"/>
    <m/>
    <x v="0"/>
  </r>
  <r>
    <s v="FRA2196406470 TRAVAUXQ3 2020EUR"/>
    <x v="4"/>
    <n v="264410"/>
    <s v="CEMIS SYSTEME DE SECURITE INCENDIE"/>
    <s v="2196406470 TRAVAUX"/>
    <s v="Q3 2020"/>
    <s v="EUR"/>
    <n v="4030.65"/>
    <n v="4030.6451999999999"/>
    <n v="4.80000000015934E-3"/>
    <n v="4030.65"/>
    <n v="0"/>
    <x v="0"/>
    <m/>
    <m/>
    <m/>
    <m/>
    <s v="none"/>
    <m/>
    <m/>
    <m/>
    <x v="0"/>
    <m/>
    <x v="0"/>
  </r>
  <r>
    <s v="FRA2196406470 TRAVAUXQ4 2020EUR"/>
    <x v="4"/>
    <n v="264410"/>
    <s v="CEMIS SYSTEME DE SECURITE INCENDIE"/>
    <s v="2196406470 TRAVAUX"/>
    <s v="Q4 2020"/>
    <s v="EUR"/>
    <n v="6088.02"/>
    <n v="6088.0208000000002"/>
    <n v="-7.9999999979918303E-4"/>
    <n v="6088.02"/>
    <n v="0"/>
    <x v="0"/>
    <m/>
    <m/>
    <m/>
    <m/>
    <s v="none"/>
    <m/>
    <m/>
    <m/>
    <x v="0"/>
    <m/>
    <x v="0"/>
  </r>
  <r>
    <s v="FRA1191405962Q1 2020EUR"/>
    <x v="4"/>
    <n v="264858"/>
    <s v="LE CHOCOLAT FRANCAIS"/>
    <n v="1191405962"/>
    <s v="Q1 2020"/>
    <s v="EUR"/>
    <n v="642.29"/>
    <n v="642.28499999999997"/>
    <n v="4.9999999999954499E-3"/>
    <n v="642.29"/>
    <n v="0"/>
    <x v="0"/>
    <m/>
    <m/>
    <m/>
    <m/>
    <s v="none"/>
    <m/>
    <m/>
    <m/>
    <x v="0"/>
    <m/>
    <x v="0"/>
  </r>
  <r>
    <s v="FRA1191405962Q3 2020EUR"/>
    <x v="4"/>
    <n v="264858"/>
    <s v="LE CHOCOLAT FRANCAIS"/>
    <n v="1191405962"/>
    <s v="Q3 2020"/>
    <s v="EUR"/>
    <n v="56.6"/>
    <n v="56.6"/>
    <n v="0"/>
    <n v="56.6"/>
    <n v="0"/>
    <x v="0"/>
    <m/>
    <m/>
    <m/>
    <m/>
    <s v="none"/>
    <m/>
    <m/>
    <m/>
    <x v="0"/>
    <m/>
    <x v="0"/>
  </r>
  <r>
    <s v="FRA1191405962Q4 2020EUR"/>
    <x v="4"/>
    <n v="264858"/>
    <s v="LE CHOCOLAT FRANCAIS"/>
    <n v="1191405962"/>
    <s v="Q4 2020"/>
    <s v="EUR"/>
    <n v="72.25"/>
    <n v="72.25"/>
    <n v="0"/>
    <n v="72.25"/>
    <n v="0"/>
    <x v="0"/>
    <m/>
    <m/>
    <m/>
    <m/>
    <s v="none"/>
    <m/>
    <m/>
    <m/>
    <x v="0"/>
    <m/>
    <x v="0"/>
  </r>
  <r>
    <s v="FRA1190505928Q1 2020EUR"/>
    <x v="4"/>
    <n v="265160"/>
    <s v="AD VINAM AETERNAM"/>
    <n v="1190505928"/>
    <s v="Q1 2020"/>
    <s v="EUR"/>
    <n v="1039.5"/>
    <n v="1039.5042000000001"/>
    <n v="-4.2000000000825804E-3"/>
    <n v="1039.5"/>
    <n v="0"/>
    <x v="0"/>
    <m/>
    <m/>
    <m/>
    <m/>
    <s v="none"/>
    <m/>
    <m/>
    <m/>
    <x v="0"/>
    <m/>
    <x v="0"/>
  </r>
  <r>
    <s v="FRA1190505928Q3 2020EUR"/>
    <x v="4"/>
    <n v="265160"/>
    <s v="AD VINAM AETERNAM"/>
    <n v="1190505928"/>
    <s v="Q3 2020"/>
    <s v="EUR"/>
    <n v="402.99"/>
    <n v="402.98579999999998"/>
    <n v="4.20000000002573E-3"/>
    <n v="402.99"/>
    <n v="0"/>
    <x v="0"/>
    <m/>
    <m/>
    <m/>
    <m/>
    <s v="none"/>
    <m/>
    <m/>
    <m/>
    <x v="0"/>
    <m/>
    <x v="0"/>
  </r>
  <r>
    <s v="FRA1190505928Q4 2020EUR"/>
    <x v="4"/>
    <n v="265160"/>
    <s v="AD VINAM AETERNAM"/>
    <n v="1190505928"/>
    <s v="Q4 2020"/>
    <s v="EUR"/>
    <n v="85.77"/>
    <n v="85.769599999999997"/>
    <n v="3.9999999999906701E-4"/>
    <n v="85.77"/>
    <n v="0"/>
    <x v="0"/>
    <m/>
    <m/>
    <m/>
    <m/>
    <s v="none"/>
    <m/>
    <m/>
    <m/>
    <x v="0"/>
    <m/>
    <x v="0"/>
  </r>
  <r>
    <s v="FRA1181405502Q1 2020EUR"/>
    <x v="4"/>
    <n v="265355"/>
    <s v="SUPER PRODUCTEUR"/>
    <n v="1181405502"/>
    <s v="Q1 2020"/>
    <s v="EUR"/>
    <n v="461.35"/>
    <n v="461.34500000000003"/>
    <n v="4.9999999999954499E-3"/>
    <n v="461.35"/>
    <n v="0"/>
    <x v="0"/>
    <m/>
    <m/>
    <m/>
    <m/>
    <s v="none"/>
    <m/>
    <m/>
    <m/>
    <x v="0"/>
    <m/>
    <x v="0"/>
  </r>
  <r>
    <s v="FRA1181405502Q2 2020EUR"/>
    <x v="4"/>
    <n v="265355"/>
    <s v="SUPER PRODUCTEUR"/>
    <n v="1181405502"/>
    <s v="Q2 2020"/>
    <s v="EUR"/>
    <n v="304.3"/>
    <n v="304.29599999999999"/>
    <n v="4.0000000000190898E-3"/>
    <n v="304.3"/>
    <n v="0"/>
    <x v="0"/>
    <m/>
    <m/>
    <m/>
    <m/>
    <s v="none"/>
    <m/>
    <m/>
    <m/>
    <x v="0"/>
    <m/>
    <x v="0"/>
  </r>
  <r>
    <s v="FRA1181405502Q3 2020EUR"/>
    <x v="4"/>
    <n v="265355"/>
    <s v="SUPER PRODUCTEUR"/>
    <n v="1181405502"/>
    <s v="Q3 2020"/>
    <s v="EUR"/>
    <n v="458.54"/>
    <n v="458.53640000000001"/>
    <n v="3.6000000000058199E-3"/>
    <n v="458.54"/>
    <n v="0"/>
    <x v="0"/>
    <m/>
    <m/>
    <m/>
    <m/>
    <s v="none"/>
    <m/>
    <m/>
    <m/>
    <x v="0"/>
    <m/>
    <x v="0"/>
  </r>
  <r>
    <s v="FRA1181405502Q4 2020EUR"/>
    <x v="4"/>
    <n v="265355"/>
    <s v="SUPER PRODUCTEUR"/>
    <n v="1181405502"/>
    <s v="Q4 2020"/>
    <s v="EUR"/>
    <n v="76.64"/>
    <n v="76.635999999999996"/>
    <n v="4.0000000000048799E-3"/>
    <n v="76.64"/>
    <n v="0"/>
    <x v="0"/>
    <m/>
    <m/>
    <m/>
    <m/>
    <s v="none"/>
    <m/>
    <m/>
    <m/>
    <x v="0"/>
    <m/>
    <x v="0"/>
  </r>
  <r>
    <s v="FRA27315026Q1 2020EUR"/>
    <x v="4"/>
    <n v="265520"/>
    <s v="LITTORAL CUISINES INDUSTRIELLES"/>
    <n v="27315026"/>
    <s v="Q1 2020"/>
    <s v="EUR"/>
    <n v="1126.98"/>
    <n v="1126.98"/>
    <n v="0"/>
    <n v="1126.98"/>
    <n v="0"/>
    <x v="0"/>
    <m/>
    <m/>
    <m/>
    <m/>
    <s v="none"/>
    <m/>
    <m/>
    <m/>
    <x v="0"/>
    <m/>
    <x v="0"/>
  </r>
  <r>
    <s v="FRA27315026Q2 2020EUR"/>
    <x v="4"/>
    <n v="265520"/>
    <s v="LITTORAL CUISINES INDUSTRIELLES"/>
    <n v="27315026"/>
    <s v="Q2 2020"/>
    <s v="EUR"/>
    <n v="177.72"/>
    <n v="177.72"/>
    <n v="0"/>
    <n v="177.72"/>
    <n v="0"/>
    <x v="0"/>
    <m/>
    <m/>
    <m/>
    <m/>
    <s v="none"/>
    <m/>
    <m/>
    <m/>
    <x v="0"/>
    <m/>
    <x v="0"/>
  </r>
  <r>
    <s v="FRA27315026Q3 2020EUR"/>
    <x v="4"/>
    <n v="265520"/>
    <s v="LITTORAL CUISINES INDUSTRIELLES"/>
    <n v="27315026"/>
    <s v="Q3 2020"/>
    <s v="EUR"/>
    <n v="165.14999999999901"/>
    <n v="165.15"/>
    <n v="-2.8421709430404001E-14"/>
    <n v="165.14999999999901"/>
    <n v="0"/>
    <x v="0"/>
    <m/>
    <m/>
    <m/>
    <m/>
    <s v="none"/>
    <m/>
    <m/>
    <m/>
    <x v="0"/>
    <m/>
    <x v="0"/>
  </r>
  <r>
    <s v="FRA1188005658Q1 2020EUR"/>
    <x v="4"/>
    <n v="265547"/>
    <s v="EHG BOS EQUIPEMENT"/>
    <n v="1188005658"/>
    <s v="Q1 2020"/>
    <s v="EUR"/>
    <n v="1479.55"/>
    <n v="1479.5530000000001"/>
    <n v="-3.0000000001564301E-3"/>
    <n v="1479.55"/>
    <n v="0"/>
    <x v="0"/>
    <m/>
    <m/>
    <m/>
    <m/>
    <s v="none"/>
    <m/>
    <m/>
    <m/>
    <x v="0"/>
    <m/>
    <x v="0"/>
  </r>
  <r>
    <s v="FRA1188005658Q2 2020EUR"/>
    <x v="4"/>
    <n v="265547"/>
    <s v="EHG BOS EQUIPEMENT"/>
    <n v="1188005658"/>
    <s v="Q2 2020"/>
    <s v="EUR"/>
    <n v="369.2"/>
    <n v="369.19900000000001"/>
    <n v="9.9999999997635292E-4"/>
    <n v="369.2"/>
    <n v="0"/>
    <x v="0"/>
    <m/>
    <m/>
    <m/>
    <m/>
    <s v="none"/>
    <m/>
    <m/>
    <m/>
    <x v="0"/>
    <m/>
    <x v="0"/>
  </r>
  <r>
    <s v="FRA1188005658Q3 2020EUR"/>
    <x v="4"/>
    <n v="265547"/>
    <s v="EHG BOS EQUIPEMENT"/>
    <n v="1188005658"/>
    <s v="Q3 2020"/>
    <s v="EUR"/>
    <n v="304.76"/>
    <n v="304.75900000000001"/>
    <n v="9.9999999997635292E-4"/>
    <n v="304.76"/>
    <n v="0"/>
    <x v="0"/>
    <m/>
    <m/>
    <m/>
    <m/>
    <s v="none"/>
    <m/>
    <m/>
    <m/>
    <x v="0"/>
    <m/>
    <x v="0"/>
  </r>
  <r>
    <s v="FRA1188005658Q4 2020EUR"/>
    <x v="4"/>
    <n v="265547"/>
    <s v="EHG BOS EQUIPEMENT"/>
    <n v="1188005658"/>
    <s v="Q4 2020"/>
    <s v="EUR"/>
    <n v="362.72"/>
    <n v="362.71600000000001"/>
    <n v="4.0000000000190898E-3"/>
    <n v="362.72"/>
    <n v="0"/>
    <x v="0"/>
    <m/>
    <m/>
    <m/>
    <m/>
    <s v="none"/>
    <m/>
    <m/>
    <m/>
    <x v="0"/>
    <m/>
    <x v="0"/>
  </r>
  <r>
    <s v="FRA1180705584Q1 2020EUR"/>
    <x v="4"/>
    <n v="266507"/>
    <s v="PRELYS"/>
    <n v="1180705584"/>
    <s v="Q1 2020"/>
    <s v="EUR"/>
    <n v="2670.14"/>
    <n v="2670.1356000000001"/>
    <n v="4.399999999805E-3"/>
    <n v="2670.14"/>
    <n v="0"/>
    <x v="0"/>
    <m/>
    <m/>
    <m/>
    <m/>
    <s v="none"/>
    <m/>
    <m/>
    <m/>
    <x v="0"/>
    <m/>
    <x v="0"/>
  </r>
  <r>
    <s v="FRA1180705584Q2 2020EUR"/>
    <x v="4"/>
    <n v="266507"/>
    <s v="PRELYS"/>
    <n v="1180705584"/>
    <s v="Q2 2020"/>
    <s v="EUR"/>
    <n v="185.17"/>
    <n v="185.1696"/>
    <n v="3.9999999998485599E-4"/>
    <n v="185.17"/>
    <n v="0"/>
    <x v="0"/>
    <m/>
    <m/>
    <m/>
    <m/>
    <s v="none"/>
    <m/>
    <m/>
    <m/>
    <x v="0"/>
    <m/>
    <x v="0"/>
  </r>
  <r>
    <s v="FRA1180705584Q3 2020EUR"/>
    <x v="4"/>
    <n v="266507"/>
    <s v="PRELYS"/>
    <n v="1180705584"/>
    <s v="Q3 2020"/>
    <s v="EUR"/>
    <n v="1570.64"/>
    <n v="1570.6415999999999"/>
    <n v="-1.5999999998257399E-3"/>
    <n v="1570.64"/>
    <n v="0"/>
    <x v="0"/>
    <m/>
    <m/>
    <m/>
    <m/>
    <s v="none"/>
    <m/>
    <m/>
    <m/>
    <x v="0"/>
    <m/>
    <x v="0"/>
  </r>
  <r>
    <s v="FRA1180705584Q4 2020EUR"/>
    <x v="4"/>
    <n v="266507"/>
    <s v="PRELYS"/>
    <n v="1180705584"/>
    <s v="Q4 2020"/>
    <s v="EUR"/>
    <n v="626.24"/>
    <n v="626.24459999999999"/>
    <n v="-4.5999999999821696E-3"/>
    <n v="626.24"/>
    <n v="0"/>
    <x v="0"/>
    <m/>
    <m/>
    <m/>
    <m/>
    <s v="none"/>
    <m/>
    <m/>
    <m/>
    <x v="0"/>
    <m/>
    <x v="0"/>
  </r>
  <r>
    <s v="FRA1180605751Q1 2020EUR"/>
    <x v="4"/>
    <n v="267487"/>
    <s v="PRONATURA"/>
    <n v="1180605751"/>
    <s v="Q1 2020"/>
    <s v="EUR"/>
    <n v="4118.6000000000004"/>
    <n v="4118.6000000000004"/>
    <n v="0"/>
    <n v="4118.6000000000004"/>
    <n v="0"/>
    <x v="0"/>
    <m/>
    <m/>
    <m/>
    <m/>
    <s v="none"/>
    <m/>
    <m/>
    <m/>
    <x v="0"/>
    <m/>
    <x v="0"/>
  </r>
  <r>
    <s v="FRA1180605751Q2 2020EUR"/>
    <x v="4"/>
    <n v="267487"/>
    <s v="PRONATURA"/>
    <n v="1180605751"/>
    <s v="Q2 2020"/>
    <s v="EUR"/>
    <n v="342.92"/>
    <n v="342.92"/>
    <n v="0"/>
    <n v="342.92"/>
    <n v="0"/>
    <x v="0"/>
    <m/>
    <m/>
    <m/>
    <m/>
    <s v="none"/>
    <m/>
    <m/>
    <m/>
    <x v="0"/>
    <m/>
    <x v="0"/>
  </r>
  <r>
    <s v="FRA1180605751Q4 2020EUR"/>
    <x v="4"/>
    <n v="267487"/>
    <s v="PRONATURA"/>
    <n v="1180605751"/>
    <s v="Q4 2020"/>
    <s v="EUR"/>
    <n v="250.48"/>
    <n v="250.48"/>
    <n v="0"/>
    <n v="250.48"/>
    <n v="0"/>
    <x v="0"/>
    <m/>
    <m/>
    <m/>
    <m/>
    <s v="none"/>
    <m/>
    <m/>
    <m/>
    <x v="0"/>
    <m/>
    <x v="0"/>
  </r>
  <r>
    <s v="FRAFR4GP1654Y 2020EUR"/>
    <x v="4"/>
    <n v="269392"/>
    <s v="EURIAL FOOD SERVICE &amp; INDUSTRY"/>
    <s v="FR4GP1654"/>
    <s v="Y 2020"/>
    <s v="EUR"/>
    <n v="6236.65"/>
    <n v="6236.65"/>
    <n v="0"/>
    <n v="6236.65"/>
    <n v="0"/>
    <x v="0"/>
    <m/>
    <m/>
    <m/>
    <m/>
    <s v="none"/>
    <m/>
    <m/>
    <m/>
    <x v="0"/>
    <m/>
    <x v="0"/>
  </r>
  <r>
    <s v="FRAFR4GP2660Y 2020EUR"/>
    <x v="4"/>
    <n v="269393"/>
    <s v="MITSUBISHI ELECTRIC EUROPE BV"/>
    <s v="FR4GP2660"/>
    <s v="Y 2020"/>
    <s v="EUR"/>
    <n v="14276.16"/>
    <n v="14276.1595"/>
    <n v="5.0000000010186297E-4"/>
    <n v="14276.16"/>
    <n v="0"/>
    <x v="0"/>
    <m/>
    <m/>
    <m/>
    <m/>
    <s v="none"/>
    <m/>
    <m/>
    <m/>
    <x v="0"/>
    <m/>
    <x v="0"/>
  </r>
  <r>
    <s v="FRA2160195044Q1 2020EUR"/>
    <x v="4"/>
    <n v="269394"/>
    <s v="RAS"/>
    <n v="2160195044"/>
    <s v="Q1 2020"/>
    <s v="EUR"/>
    <n v="10382.790000000001"/>
    <n v="10382.788699999999"/>
    <n v="1.3000000017200301E-3"/>
    <n v="10382.790000000001"/>
    <n v="0"/>
    <x v="0"/>
    <m/>
    <m/>
    <m/>
    <m/>
    <s v="none"/>
    <m/>
    <m/>
    <m/>
    <x v="0"/>
    <m/>
    <x v="0"/>
  </r>
  <r>
    <s v="FRA2160195044Q2 2020EUR"/>
    <x v="4"/>
    <n v="269394"/>
    <s v="RAS"/>
    <n v="2160195044"/>
    <s v="Q2 2020"/>
    <s v="EUR"/>
    <n v="261.82"/>
    <n v="261.8229"/>
    <n v="-2.9000000000110001E-3"/>
    <n v="261.82"/>
    <n v="0"/>
    <x v="0"/>
    <m/>
    <m/>
    <m/>
    <m/>
    <s v="none"/>
    <m/>
    <m/>
    <m/>
    <x v="0"/>
    <m/>
    <x v="0"/>
  </r>
  <r>
    <s v="FRA2160195044Q3 2020EUR"/>
    <x v="4"/>
    <n v="269394"/>
    <s v="RAS"/>
    <n v="2160195044"/>
    <s v="Q3 2020"/>
    <s v="EUR"/>
    <n v="3659.6"/>
    <n v="3659.6008999999999"/>
    <n v="-9.0000000000145497E-4"/>
    <n v="3659.6"/>
    <n v="0"/>
    <x v="0"/>
    <m/>
    <m/>
    <m/>
    <m/>
    <s v="none"/>
    <m/>
    <m/>
    <m/>
    <x v="0"/>
    <m/>
    <x v="0"/>
  </r>
  <r>
    <s v="FRA2160195044Q4 2020EUR"/>
    <x v="4"/>
    <n v="269394"/>
    <s v="RAS"/>
    <n v="2160195044"/>
    <s v="Q4 2020"/>
    <s v="EUR"/>
    <n v="1150.76"/>
    <n v="1150.7619999999999"/>
    <n v="-1.9999999999527002E-3"/>
    <n v="1150.76"/>
    <n v="0"/>
    <x v="0"/>
    <m/>
    <m/>
    <m/>
    <m/>
    <s v="none"/>
    <m/>
    <m/>
    <m/>
    <x v="0"/>
    <m/>
    <x v="0"/>
  </r>
  <r>
    <s v="FRA2513025Q1 2020EUR"/>
    <x v="4"/>
    <n v="269395"/>
    <s v="GIREL"/>
    <n v="2513025"/>
    <s v="Q1 2020"/>
    <s v="EUR"/>
    <n v="3819.15"/>
    <n v="3819.1469999999999"/>
    <n v="3.0000000001564301E-3"/>
    <n v="3819.15"/>
    <n v="0"/>
    <x v="0"/>
    <m/>
    <m/>
    <m/>
    <m/>
    <s v="none"/>
    <m/>
    <m/>
    <m/>
    <x v="0"/>
    <m/>
    <x v="0"/>
  </r>
  <r>
    <s v="FRA2513025Q2 2020EUR"/>
    <x v="4"/>
    <n v="269395"/>
    <s v="GIREL"/>
    <n v="2513025"/>
    <s v="Q2 2020"/>
    <s v="EUR"/>
    <n v="979.23"/>
    <n v="979.23900000000003"/>
    <n v="-9.0000000000145502E-3"/>
    <n v="979.23"/>
    <n v="0"/>
    <x v="0"/>
    <m/>
    <m/>
    <m/>
    <m/>
    <s v="none"/>
    <m/>
    <m/>
    <m/>
    <x v="0"/>
    <m/>
    <x v="0"/>
  </r>
  <r>
    <s v="FRA2513025Q3 2020EUR"/>
    <x v="4"/>
    <n v="269395"/>
    <s v="GIREL"/>
    <n v="2513025"/>
    <s v="Q3 2020"/>
    <s v="EUR"/>
    <n v="478.44"/>
    <n v="478.43579999999997"/>
    <n v="4.20000000002573E-3"/>
    <n v="478.44"/>
    <n v="0"/>
    <x v="0"/>
    <m/>
    <m/>
    <m/>
    <m/>
    <s v="none"/>
    <m/>
    <m/>
    <m/>
    <x v="0"/>
    <m/>
    <x v="0"/>
  </r>
  <r>
    <s v="FRA2513025Q4 2020EUR"/>
    <x v="4"/>
    <n v="269395"/>
    <s v="GIREL"/>
    <n v="2513025"/>
    <s v="Q4 2020"/>
    <s v="EUR"/>
    <n v="1592.58"/>
    <n v="1592.5781999999999"/>
    <n v="1.8000000000029099E-3"/>
    <n v="1592.58"/>
    <n v="0"/>
    <x v="0"/>
    <m/>
    <m/>
    <m/>
    <m/>
    <s v="none"/>
    <m/>
    <m/>
    <m/>
    <x v="0"/>
    <m/>
    <x v="0"/>
  </r>
  <r>
    <s v="FRA2180805438Q1 2020EUR"/>
    <x v="4"/>
    <n v="271399"/>
    <s v="PROCSEA SA"/>
    <n v="2180805438"/>
    <s v="Q1 2020"/>
    <s v="EUR"/>
    <n v="4040.1"/>
    <n v="4040.1026999999999"/>
    <n v="-2.7000000000043599E-3"/>
    <n v="4040.1"/>
    <n v="0"/>
    <x v="0"/>
    <m/>
    <m/>
    <m/>
    <m/>
    <s v="none"/>
    <m/>
    <m/>
    <m/>
    <x v="0"/>
    <m/>
    <x v="0"/>
  </r>
  <r>
    <s v="FRA2180805438Q2 2020EUR"/>
    <x v="4"/>
    <n v="271399"/>
    <s v="PROCSEA SA"/>
    <n v="2180805438"/>
    <s v="Q2 2020"/>
    <s v="EUR"/>
    <n v="184.85"/>
    <n v="184.85290000000001"/>
    <n v="-2.9000000000110001E-3"/>
    <n v="184.85"/>
    <n v="0"/>
    <x v="0"/>
    <m/>
    <m/>
    <m/>
    <m/>
    <s v="none"/>
    <m/>
    <m/>
    <m/>
    <x v="0"/>
    <m/>
    <x v="0"/>
  </r>
  <r>
    <s v="FRA2180805438Q3 2020EUR"/>
    <x v="4"/>
    <n v="271399"/>
    <s v="PROCSEA SA"/>
    <n v="2180805438"/>
    <s v="Q3 2020"/>
    <s v="EUR"/>
    <n v="3784.14"/>
    <n v="3784.1379999999999"/>
    <n v="1.9999999999527002E-3"/>
    <n v="3784.14"/>
    <n v="0"/>
    <x v="0"/>
    <m/>
    <m/>
    <m/>
    <m/>
    <s v="none"/>
    <m/>
    <m/>
    <m/>
    <x v="0"/>
    <m/>
    <x v="0"/>
  </r>
  <r>
    <s v="FRA2110411319Q1 2020EUR"/>
    <x v="4"/>
    <n v="272786"/>
    <s v="AIMEE JULIEN"/>
    <n v="2110411319"/>
    <s v="Q1 2020"/>
    <s v="EUR"/>
    <n v="3975.34"/>
    <n v="3975.3409999999999"/>
    <n v="-9.9999999974897903E-4"/>
    <n v="3975.34"/>
    <n v="0"/>
    <x v="0"/>
    <m/>
    <m/>
    <m/>
    <m/>
    <s v="none"/>
    <m/>
    <m/>
    <m/>
    <x v="0"/>
    <m/>
    <x v="0"/>
  </r>
  <r>
    <s v="FRA2110411319Q2 2020EUR"/>
    <x v="4"/>
    <n v="272786"/>
    <s v="AIMEE JULIEN"/>
    <n v="2110411319"/>
    <s v="Q2 2020"/>
    <s v="EUR"/>
    <n v="192.18"/>
    <n v="192.184"/>
    <n v="-3.9999999999906699E-3"/>
    <n v="192.18"/>
    <n v="0"/>
    <x v="0"/>
    <m/>
    <m/>
    <m/>
    <m/>
    <s v="none"/>
    <m/>
    <m/>
    <m/>
    <x v="0"/>
    <m/>
    <x v="0"/>
  </r>
  <r>
    <s v="FRA2110411319Q3 2020EUR"/>
    <x v="4"/>
    <n v="272786"/>
    <s v="AIMEE JULIEN"/>
    <n v="2110411319"/>
    <s v="Q3 2020"/>
    <s v="EUR"/>
    <n v="1693.45"/>
    <n v="1693.4425000000001"/>
    <n v="7.4999999999363302E-3"/>
    <n v="1693.45"/>
    <n v="0"/>
    <x v="0"/>
    <m/>
    <m/>
    <m/>
    <m/>
    <s v="none"/>
    <m/>
    <m/>
    <m/>
    <x v="0"/>
    <m/>
    <x v="0"/>
  </r>
  <r>
    <s v="FRA2170285204Q1 2020EUR"/>
    <x v="4"/>
    <n v="273004"/>
    <s v="PLD PROPRETE &amp; SERVICES"/>
    <n v="2170285204"/>
    <s v="Q1 2020"/>
    <s v="EUR"/>
    <n v="4079.24"/>
    <n v="4079.2442000000001"/>
    <n v="-4.2000000003099497E-3"/>
    <n v="4079.24"/>
    <n v="0"/>
    <x v="0"/>
    <m/>
    <m/>
    <m/>
    <m/>
    <s v="none"/>
    <m/>
    <m/>
    <m/>
    <x v="0"/>
    <m/>
    <x v="0"/>
  </r>
  <r>
    <s v="FRA2170285204Q2 2020EUR"/>
    <x v="4"/>
    <n v="273004"/>
    <s v="PLD PROPRETE &amp; SERVICES"/>
    <n v="2170285204"/>
    <s v="Q2 2020"/>
    <s v="EUR"/>
    <n v="505.11"/>
    <n v="505.11290000000002"/>
    <n v="-2.9000000000110001E-3"/>
    <n v="505.11"/>
    <n v="0"/>
    <x v="0"/>
    <m/>
    <m/>
    <m/>
    <m/>
    <s v="none"/>
    <m/>
    <m/>
    <m/>
    <x v="0"/>
    <m/>
    <x v="0"/>
  </r>
  <r>
    <s v="FRA2170285204Q3 2020EUR"/>
    <x v="4"/>
    <n v="273004"/>
    <s v="PLD PROPRETE &amp; SERVICES"/>
    <n v="2170285204"/>
    <s v="Q3 2020"/>
    <s v="EUR"/>
    <n v="4387.3900000000003"/>
    <n v="4387.3860999999997"/>
    <n v="3.90000000061263E-3"/>
    <n v="4387.3900000000003"/>
    <n v="0"/>
    <x v="0"/>
    <m/>
    <m/>
    <m/>
    <m/>
    <s v="none"/>
    <m/>
    <m/>
    <m/>
    <x v="0"/>
    <m/>
    <x v="0"/>
  </r>
  <r>
    <s v="FRA2170285204Q4 2020EUR"/>
    <x v="4"/>
    <n v="273004"/>
    <s v="PLD PROPRETE &amp; SERVICES"/>
    <n v="2170285204"/>
    <s v="Q4 2020"/>
    <s v="EUR"/>
    <n v="2651.89"/>
    <n v="2651.89"/>
    <n v="0"/>
    <n v="2651.89"/>
    <n v="0"/>
    <x v="0"/>
    <m/>
    <m/>
    <m/>
    <m/>
    <s v="none"/>
    <m/>
    <m/>
    <m/>
    <x v="0"/>
    <m/>
    <x v="0"/>
  </r>
  <r>
    <s v="FRA2170265153Q1 2020EUR"/>
    <x v="4"/>
    <n v="273059"/>
    <s v="TPI"/>
    <n v="2170265153"/>
    <s v="Q1 2020"/>
    <s v="EUR"/>
    <n v="4660"/>
    <n v="4660"/>
    <n v="0"/>
    <n v="4660"/>
    <n v="0"/>
    <x v="0"/>
    <m/>
    <m/>
    <m/>
    <m/>
    <s v="none"/>
    <m/>
    <m/>
    <m/>
    <x v="0"/>
    <m/>
    <x v="0"/>
  </r>
  <r>
    <s v="FRA2170265153Q2 2020EUR"/>
    <x v="4"/>
    <n v="273059"/>
    <s v="TPI"/>
    <n v="2170265153"/>
    <s v="Q2 2020"/>
    <s v="EUR"/>
    <n v="642.70000000000005"/>
    <n v="642.70000000000005"/>
    <n v="0"/>
    <n v="642.70000000000005"/>
    <n v="0"/>
    <x v="0"/>
    <m/>
    <m/>
    <m/>
    <m/>
    <s v="none"/>
    <m/>
    <m/>
    <m/>
    <x v="0"/>
    <m/>
    <x v="0"/>
  </r>
  <r>
    <s v="FRA2170265153Q3 2020EUR"/>
    <x v="4"/>
    <n v="273059"/>
    <s v="TPI"/>
    <n v="2170265153"/>
    <s v="Q3 2020"/>
    <s v="EUR"/>
    <n v="1023.6"/>
    <n v="1023.6"/>
    <n v="0"/>
    <n v="1023.6"/>
    <n v="0"/>
    <x v="0"/>
    <m/>
    <m/>
    <m/>
    <m/>
    <s v="none"/>
    <m/>
    <m/>
    <m/>
    <x v="0"/>
    <m/>
    <x v="0"/>
  </r>
  <r>
    <s v="FRA2170265153Q4 2020EUR"/>
    <x v="4"/>
    <n v="273059"/>
    <s v="TPI"/>
    <n v="2170265153"/>
    <s v="Q4 2020"/>
    <s v="EUR"/>
    <n v="1586.6"/>
    <n v="1586.6"/>
    <n v="0"/>
    <n v="1586.6"/>
    <n v="0"/>
    <x v="0"/>
    <m/>
    <m/>
    <m/>
    <m/>
    <s v="none"/>
    <m/>
    <m/>
    <m/>
    <x v="0"/>
    <m/>
    <x v="0"/>
  </r>
  <r>
    <s v="FRA11872405699Q2 2020EUR"/>
    <x v="4"/>
    <n v="276781"/>
    <s v="ESSELINCK INGENIERIE"/>
    <n v="11872405699"/>
    <s v="Q2 2020"/>
    <s v="EUR"/>
    <n v="244.8"/>
    <n v="244.8"/>
    <n v="0"/>
    <n v="244.8"/>
    <n v="0"/>
    <x v="0"/>
    <m/>
    <m/>
    <m/>
    <m/>
    <s v="none"/>
    <m/>
    <m/>
    <m/>
    <x v="0"/>
    <m/>
    <x v="0"/>
  </r>
  <r>
    <s v="FRA11872405699Q3 2020EUR"/>
    <x v="4"/>
    <n v="276781"/>
    <s v="ESSELINCK INGENIERIE"/>
    <n v="11872405699"/>
    <s v="Q3 2020"/>
    <s v="EUR"/>
    <n v="136.80000000000001"/>
    <n v="136.80000000000001"/>
    <n v="0"/>
    <n v="136.80000000000001"/>
    <n v="0"/>
    <x v="0"/>
    <m/>
    <m/>
    <m/>
    <m/>
    <s v="none"/>
    <m/>
    <m/>
    <m/>
    <x v="0"/>
    <m/>
    <x v="0"/>
  </r>
  <r>
    <s v="FRA11872405699Q4 2020EUR"/>
    <x v="4"/>
    <n v="276781"/>
    <s v="ESSELINCK INGENIERIE"/>
    <n v="11872405699"/>
    <s v="Q4 2020"/>
    <s v="EUR"/>
    <n v="75.599999999999994"/>
    <n v="75.599999999999994"/>
    <n v="0"/>
    <n v="75.599999999999994"/>
    <n v="0"/>
    <x v="0"/>
    <m/>
    <m/>
    <m/>
    <m/>
    <s v="none"/>
    <m/>
    <m/>
    <m/>
    <x v="0"/>
    <m/>
    <x v="0"/>
  </r>
  <r>
    <s v="FRA2185905757Q1 2020EUR"/>
    <x v="4"/>
    <n v="276895"/>
    <s v="GROUPE CONVERGENCE.COM"/>
    <n v="2185905757"/>
    <s v="Q1 2020"/>
    <s v="EUR"/>
    <n v="4571.72"/>
    <n v="4571.7184999999999"/>
    <n v="1.50000000030559E-3"/>
    <n v="4571.72"/>
    <n v="0"/>
    <x v="0"/>
    <m/>
    <m/>
    <m/>
    <m/>
    <s v="none"/>
    <m/>
    <m/>
    <m/>
    <x v="0"/>
    <m/>
    <x v="0"/>
  </r>
  <r>
    <s v="FRA2185905757Q2 2020EUR"/>
    <x v="4"/>
    <n v="276895"/>
    <s v="GROUPE CONVERGENCE.COM"/>
    <n v="2185905757"/>
    <s v="Q2 2020"/>
    <s v="EUR"/>
    <n v="3420.92"/>
    <n v="3420.9185000000002"/>
    <n v="1.49999999985084E-3"/>
    <n v="3420.92"/>
    <n v="0"/>
    <x v="0"/>
    <m/>
    <m/>
    <m/>
    <m/>
    <s v="none"/>
    <m/>
    <m/>
    <m/>
    <x v="0"/>
    <m/>
    <x v="0"/>
  </r>
  <r>
    <s v="FRA2185905757Q3 2020EUR"/>
    <x v="4"/>
    <n v="276895"/>
    <s v="GROUPE CONVERGENCE.COM"/>
    <n v="2185905757"/>
    <s v="Q3 2020"/>
    <s v="EUR"/>
    <n v="3312.6"/>
    <n v="3312.6"/>
    <n v="0"/>
    <n v="3312.6"/>
    <n v="0"/>
    <x v="0"/>
    <m/>
    <m/>
    <m/>
    <m/>
    <s v="none"/>
    <m/>
    <m/>
    <m/>
    <x v="0"/>
    <m/>
    <x v="0"/>
  </r>
  <r>
    <s v="FRA2185905757Q4 2020EUR"/>
    <x v="4"/>
    <n v="276895"/>
    <s v="GROUPE CONVERGENCE.COM"/>
    <n v="2185905757"/>
    <s v="Q4 2020"/>
    <s v="EUR"/>
    <n v="1471.81"/>
    <n v="1471.808"/>
    <n v="1.9999999999527002E-3"/>
    <n v="1471.81"/>
    <n v="0"/>
    <x v="0"/>
    <m/>
    <m/>
    <m/>
    <m/>
    <s v="none"/>
    <m/>
    <m/>
    <m/>
    <x v="0"/>
    <m/>
    <x v="0"/>
  </r>
  <r>
    <s v="FRA1180105526Q1 2020EUR"/>
    <x v="4"/>
    <n v="277067"/>
    <s v="SARFA TEA"/>
    <n v="1180105526"/>
    <s v="Q1 2020"/>
    <s v="EUR"/>
    <n v="1696.58"/>
    <n v="1696.58"/>
    <n v="0"/>
    <n v="1696.58"/>
    <n v="0"/>
    <x v="0"/>
    <m/>
    <m/>
    <m/>
    <m/>
    <s v="none"/>
    <m/>
    <m/>
    <m/>
    <x v="0"/>
    <m/>
    <x v="0"/>
  </r>
  <r>
    <s v="FRA1180105526Q2 2020EUR"/>
    <x v="4"/>
    <n v="277067"/>
    <s v="SARFA TEA"/>
    <n v="1180105526"/>
    <s v="Q2 2020"/>
    <s v="EUR"/>
    <n v="17.600000000000001"/>
    <n v="17.600000000000001"/>
    <n v="0"/>
    <n v="17.600000000000001"/>
    <n v="0"/>
    <x v="0"/>
    <m/>
    <m/>
    <m/>
    <m/>
    <s v="none"/>
    <m/>
    <m/>
    <m/>
    <x v="0"/>
    <m/>
    <x v="0"/>
  </r>
  <r>
    <s v="FRA1180105526Q3 2020EUR"/>
    <x v="4"/>
    <n v="277067"/>
    <s v="SARFA TEA"/>
    <n v="1180105526"/>
    <s v="Q3 2020"/>
    <s v="EUR"/>
    <n v="691.75"/>
    <n v="691.75"/>
    <n v="0"/>
    <n v="691.75"/>
    <n v="0"/>
    <x v="0"/>
    <m/>
    <m/>
    <m/>
    <m/>
    <s v="none"/>
    <m/>
    <m/>
    <m/>
    <x v="0"/>
    <m/>
    <x v="0"/>
  </r>
  <r>
    <s v="FRA1180105526Q4 2020EUR"/>
    <x v="4"/>
    <n v="277067"/>
    <s v="SARFA TEA"/>
    <n v="1180105526"/>
    <s v="Q4 2020"/>
    <s v="EUR"/>
    <n v="430.9"/>
    <n v="430.9"/>
    <n v="0"/>
    <n v="430.9"/>
    <n v="0"/>
    <x v="0"/>
    <m/>
    <m/>
    <m/>
    <m/>
    <s v="none"/>
    <m/>
    <m/>
    <m/>
    <x v="0"/>
    <m/>
    <x v="0"/>
  </r>
  <r>
    <s v="FRA1190505947Q1 2020EUR"/>
    <x v="4"/>
    <n v="277467"/>
    <s v="10-VINS (D-VINE)"/>
    <n v="1190505947"/>
    <s v="Q1 2020"/>
    <s v="EUR"/>
    <n v="1104.78"/>
    <n v="1104.7750000000001"/>
    <n v="4.9999999998817596E-3"/>
    <n v="1104.78"/>
    <n v="0"/>
    <x v="0"/>
    <m/>
    <m/>
    <m/>
    <m/>
    <s v="none"/>
    <m/>
    <m/>
    <m/>
    <x v="0"/>
    <m/>
    <x v="0"/>
  </r>
  <r>
    <s v="FRA1190505947Q2 2020EUR"/>
    <x v="4"/>
    <n v="277467"/>
    <s v="10-VINS (D-VINE)"/>
    <n v="1190505947"/>
    <s v="Q2 2020"/>
    <s v="EUR"/>
    <n v="168.83"/>
    <n v="168.82499999999999"/>
    <n v="5.0000000000238699E-3"/>
    <n v="168.83"/>
    <n v="0"/>
    <x v="0"/>
    <m/>
    <m/>
    <m/>
    <m/>
    <s v="none"/>
    <m/>
    <m/>
    <m/>
    <x v="0"/>
    <m/>
    <x v="0"/>
  </r>
  <r>
    <s v="FRA1190505947Q3 2020EUR"/>
    <x v="4"/>
    <n v="277467"/>
    <s v="10-VINS (D-VINE)"/>
    <n v="1190505947"/>
    <s v="Q3 2020"/>
    <s v="EUR"/>
    <n v="501.41999999999899"/>
    <n v="501.41050000000001"/>
    <n v="9.4999999999458799E-3"/>
    <n v="501.41999999999899"/>
    <n v="0"/>
    <x v="0"/>
    <m/>
    <m/>
    <m/>
    <m/>
    <s v="none"/>
    <m/>
    <m/>
    <m/>
    <x v="0"/>
    <m/>
    <x v="0"/>
  </r>
  <r>
    <s v="FRA1190505947Q4 2020EUR"/>
    <x v="4"/>
    <n v="277467"/>
    <s v="10-VINS (D-VINE)"/>
    <n v="1190505947"/>
    <s v="Q4 2020"/>
    <s v="EUR"/>
    <n v="118.57"/>
    <n v="118.569"/>
    <n v="9.9999999999056399E-4"/>
    <n v="118.57"/>
    <n v="0"/>
    <x v="0"/>
    <m/>
    <m/>
    <m/>
    <m/>
    <s v="none"/>
    <m/>
    <m/>
    <m/>
    <x v="0"/>
    <m/>
    <x v="0"/>
  </r>
  <r>
    <s v="FRAFR4GP1672Y 2020EUR"/>
    <x v="4"/>
    <n v="279036"/>
    <s v="COMPAGNIE MADRANGE"/>
    <s v="FR4GP1672"/>
    <s v="Y 2020"/>
    <s v="EUR"/>
    <n v="293713.87"/>
    <n v="293713.87829999998"/>
    <n v="-8.2999999867752194E-3"/>
    <n v="293713.87"/>
    <n v="0"/>
    <x v="0"/>
    <m/>
    <m/>
    <m/>
    <m/>
    <s v="none"/>
    <m/>
    <m/>
    <m/>
    <x v="0"/>
    <m/>
    <x v="0"/>
  </r>
  <r>
    <s v="FRAFR4GP1672-MNY 2020EUR"/>
    <x v="4"/>
    <n v="279036"/>
    <s v="COMPAGNIE MADRANGE"/>
    <s v="FR4GP1672-MN"/>
    <s v="Y 2020"/>
    <s v="EUR"/>
    <n v="61150.14"/>
    <n v="61150.140399999997"/>
    <n v="-3.9999999717110697E-4"/>
    <n v="61150.14"/>
    <n v="0"/>
    <x v="0"/>
    <m/>
    <m/>
    <m/>
    <m/>
    <s v="none"/>
    <m/>
    <m/>
    <m/>
    <x v="0"/>
    <m/>
    <x v="0"/>
  </r>
  <r>
    <s v="FRAFR4GP1677Y 2020EUR"/>
    <x v="4"/>
    <n v="280281"/>
    <s v="BRIOCHES FONTENEAU"/>
    <s v="FR4GP1677"/>
    <s v="Y 2020"/>
    <s v="EUR"/>
    <n v="1102.5"/>
    <n v="1102.5001"/>
    <n v="-9.9999999974897906E-5"/>
    <n v="1102.5"/>
    <n v="0"/>
    <x v="0"/>
    <m/>
    <m/>
    <m/>
    <m/>
    <s v="none"/>
    <m/>
    <m/>
    <m/>
    <x v="0"/>
    <m/>
    <x v="0"/>
  </r>
  <r>
    <s v="FRA2191906229Q1 2020EUR"/>
    <x v="4"/>
    <n v="280525"/>
    <s v="BADAKAN PLACEMENT"/>
    <n v="2191906229"/>
    <s v="Q1 2020"/>
    <s v="EUR"/>
    <n v="3033.09"/>
    <n v="3033.0949000000001"/>
    <n v="-4.8999999999068599E-3"/>
    <n v="3033.09"/>
    <n v="0"/>
    <x v="0"/>
    <m/>
    <m/>
    <m/>
    <m/>
    <s v="none"/>
    <m/>
    <m/>
    <m/>
    <x v="0"/>
    <m/>
    <x v="0"/>
  </r>
  <r>
    <s v="FRA2191906229Q3 2020EUR"/>
    <x v="4"/>
    <n v="280525"/>
    <s v="BADAKAN PLACEMENT"/>
    <n v="2191906229"/>
    <s v="Q3 2020"/>
    <s v="EUR"/>
    <n v="13.35"/>
    <n v="13.348699999999999"/>
    <n v="1.3000000000005199E-3"/>
    <n v="13.35"/>
    <n v="0"/>
    <x v="0"/>
    <m/>
    <m/>
    <m/>
    <m/>
    <s v="none"/>
    <m/>
    <m/>
    <m/>
    <x v="0"/>
    <m/>
    <x v="0"/>
  </r>
  <r>
    <s v="FRA2191906229Q4 2020EUR"/>
    <x v="4"/>
    <n v="280525"/>
    <s v="BADAKAN PLACEMENT"/>
    <n v="2191906229"/>
    <s v="Q4 2020"/>
    <s v="EUR"/>
    <n v="6.97"/>
    <n v="6.9691999999999998"/>
    <n v="7.9999999999991103E-4"/>
    <n v="6.97"/>
    <n v="0"/>
    <x v="0"/>
    <m/>
    <m/>
    <m/>
    <m/>
    <s v="none"/>
    <m/>
    <m/>
    <m/>
    <x v="0"/>
    <m/>
    <x v="0"/>
  </r>
  <r>
    <s v="FRA29307001Q1 2020EUR"/>
    <x v="4"/>
    <n v="281231"/>
    <s v="VICTORIA DIGITAL"/>
    <n v="29307001"/>
    <s v="Q1 2020"/>
    <s v="EUR"/>
    <n v="21468.6"/>
    <n v="21468.597600000001"/>
    <n v="2.39999999757856E-3"/>
    <n v="21468.6"/>
    <n v="0"/>
    <x v="0"/>
    <m/>
    <m/>
    <m/>
    <m/>
    <s v="none"/>
    <m/>
    <m/>
    <m/>
    <x v="0"/>
    <m/>
    <x v="0"/>
  </r>
  <r>
    <s v="FRA29307001Q2 2020EUR"/>
    <x v="4"/>
    <n v="281231"/>
    <s v="VICTORIA DIGITAL"/>
    <n v="29307001"/>
    <s v="Q2 2020"/>
    <s v="EUR"/>
    <n v="12362"/>
    <n v="12362.0016"/>
    <n v="-1.59999999959836E-3"/>
    <n v="12362"/>
    <n v="0"/>
    <x v="0"/>
    <m/>
    <m/>
    <m/>
    <m/>
    <s v="none"/>
    <m/>
    <m/>
    <m/>
    <x v="0"/>
    <m/>
    <x v="0"/>
  </r>
  <r>
    <s v="FRA29307001Q3 2020EUR"/>
    <x v="4"/>
    <n v="281231"/>
    <s v="VICTORIA DIGITAL"/>
    <n v="29307001"/>
    <s v="Q3 2020"/>
    <s v="EUR"/>
    <n v="18861.07"/>
    <n v="18861.0684"/>
    <n v="1.59999999959836E-3"/>
    <n v="18861.07"/>
    <n v="0"/>
    <x v="0"/>
    <m/>
    <m/>
    <m/>
    <m/>
    <s v="none"/>
    <m/>
    <m/>
    <m/>
    <x v="0"/>
    <m/>
    <x v="0"/>
  </r>
  <r>
    <s v="FRA29307001Q4 2020EUR"/>
    <x v="4"/>
    <n v="281231"/>
    <s v="VICTORIA DIGITAL"/>
    <n v="29307001"/>
    <s v="Q4 2020"/>
    <s v="EUR"/>
    <n v="21746.5"/>
    <n v="21746.497200000002"/>
    <n v="2.79999999838764E-3"/>
    <n v="21746.5"/>
    <n v="0"/>
    <x v="0"/>
    <m/>
    <m/>
    <m/>
    <m/>
    <s v="none"/>
    <m/>
    <m/>
    <m/>
    <x v="0"/>
    <m/>
    <x v="0"/>
  </r>
  <r>
    <s v="FRAFR4GP1501Y 2020EUR"/>
    <x v="4"/>
    <n v="281340"/>
    <s v="ABCD NUTRITION"/>
    <s v="FR4GP1501"/>
    <s v="Y 2020"/>
    <s v="EUR"/>
    <n v="10821.69"/>
    <n v="10821.6901"/>
    <n v="-9.9999999292776906E-5"/>
    <n v="10821.69"/>
    <n v="0"/>
    <x v="0"/>
    <m/>
    <m/>
    <m/>
    <m/>
    <s v="none"/>
    <m/>
    <m/>
    <m/>
    <x v="0"/>
    <m/>
    <x v="0"/>
  </r>
  <r>
    <s v="FRAFR4GP1669Y 2020EUR"/>
    <x v="4"/>
    <n v="281344"/>
    <s v="ROLLI FRANCE"/>
    <s v="FR4GP1669"/>
    <s v="Y 2020"/>
    <s v="EUR"/>
    <n v="22260.1"/>
    <n v="22260.1"/>
    <n v="0"/>
    <n v="22260.1"/>
    <n v="0"/>
    <x v="0"/>
    <m/>
    <m/>
    <m/>
    <m/>
    <s v="none"/>
    <m/>
    <m/>
    <m/>
    <x v="0"/>
    <m/>
    <x v="0"/>
  </r>
  <r>
    <s v="FRAFR4GP 2710Y 2020EUR"/>
    <x v="4"/>
    <n v="281386"/>
    <s v="POTAGER CITY"/>
    <s v="FR4GP 2710"/>
    <s v="Y 2020"/>
    <s v="EUR"/>
    <n v="14329.57"/>
    <n v="14329.5681"/>
    <n v="1.8999999992956799E-3"/>
    <n v="14329.57"/>
    <n v="0"/>
    <x v="0"/>
    <m/>
    <m/>
    <m/>
    <m/>
    <s v="none"/>
    <m/>
    <m/>
    <m/>
    <x v="0"/>
    <m/>
    <x v="0"/>
  </r>
  <r>
    <s v="FRA2195405897Q1 2020EUR"/>
    <x v="4"/>
    <n v="283472"/>
    <s v="ALMA ENTREPRISE"/>
    <n v="2195405897"/>
    <s v="Q1 2020"/>
    <s v="EUR"/>
    <n v="1766.9"/>
    <n v="1766.8961999999999"/>
    <n v="3.8000000001829899E-3"/>
    <n v="1766.9"/>
    <n v="0"/>
    <x v="0"/>
    <m/>
    <m/>
    <m/>
    <m/>
    <s v="none"/>
    <m/>
    <m/>
    <m/>
    <x v="0"/>
    <m/>
    <x v="0"/>
  </r>
  <r>
    <s v="FRA2195405897Q2 2020EUR"/>
    <x v="4"/>
    <n v="283472"/>
    <s v="ALMA ENTREPRISE"/>
    <n v="2195405897"/>
    <s v="Q2 2020"/>
    <s v="EUR"/>
    <n v="1326.72"/>
    <n v="1326.7173"/>
    <n v="2.7000000000043599E-3"/>
    <n v="1326.72"/>
    <n v="0"/>
    <x v="0"/>
    <m/>
    <m/>
    <m/>
    <m/>
    <s v="none"/>
    <m/>
    <m/>
    <m/>
    <x v="0"/>
    <m/>
    <x v="0"/>
  </r>
  <r>
    <s v="FRA2195405897Q3 2020EUR"/>
    <x v="4"/>
    <n v="283472"/>
    <s v="ALMA ENTREPRISE"/>
    <n v="2195405897"/>
    <s v="Q3 2020"/>
    <s v="EUR"/>
    <n v="1072.81"/>
    <n v="1072.8051"/>
    <n v="4.8999999999068599E-3"/>
    <n v="1072.81"/>
    <n v="0"/>
    <x v="0"/>
    <m/>
    <m/>
    <m/>
    <m/>
    <s v="none"/>
    <m/>
    <m/>
    <m/>
    <x v="0"/>
    <m/>
    <x v="0"/>
  </r>
  <r>
    <s v="FRA2170545297Q1 2020EUR"/>
    <x v="4"/>
    <n v="285823"/>
    <s v="REPONSE"/>
    <n v="2170545297"/>
    <s v="Q1 2020"/>
    <s v="EUR"/>
    <n v="29008.52"/>
    <n v="29008.518599999999"/>
    <n v="1.40000000101281E-3"/>
    <n v="29008.52"/>
    <n v="0"/>
    <x v="0"/>
    <m/>
    <m/>
    <m/>
    <m/>
    <s v="none"/>
    <m/>
    <m/>
    <m/>
    <x v="0"/>
    <m/>
    <x v="0"/>
  </r>
  <r>
    <s v="FRA2170545297Q2 2020EUR"/>
    <x v="4"/>
    <n v="285823"/>
    <s v="REPONSE"/>
    <n v="2170545297"/>
    <s v="Q2 2020"/>
    <s v="EUR"/>
    <n v="23358.06"/>
    <n v="23358.06"/>
    <n v="0"/>
    <n v="23358.06"/>
    <n v="0"/>
    <x v="0"/>
    <m/>
    <m/>
    <m/>
    <m/>
    <s v="none"/>
    <m/>
    <m/>
    <m/>
    <x v="0"/>
    <m/>
    <x v="0"/>
  </r>
  <r>
    <s v="FRA2170545297Q3 2020EUR"/>
    <x v="4"/>
    <n v="285823"/>
    <s v="REPONSE"/>
    <n v="2170545297"/>
    <s v="Q3 2020"/>
    <s v="EUR"/>
    <n v="23441.119999999999"/>
    <n v="23441.1162"/>
    <n v="3.7999999985913698E-3"/>
    <n v="23441.119999999999"/>
    <n v="0"/>
    <x v="0"/>
    <m/>
    <m/>
    <m/>
    <m/>
    <s v="none"/>
    <m/>
    <m/>
    <m/>
    <x v="0"/>
    <m/>
    <x v="0"/>
  </r>
  <r>
    <s v="FRA2170545297Q4 2020EUR"/>
    <x v="4"/>
    <n v="285823"/>
    <s v="REPONSE"/>
    <n v="2170545297"/>
    <s v="Q4 2020"/>
    <s v="EUR"/>
    <n v="3528.34"/>
    <n v="3528.3384000000001"/>
    <n v="1.6000000000531099E-3"/>
    <n v="3528.34"/>
    <n v="0"/>
    <x v="0"/>
    <m/>
    <m/>
    <m/>
    <m/>
    <s v="none"/>
    <m/>
    <m/>
    <m/>
    <x v="0"/>
    <m/>
    <x v="0"/>
  </r>
  <r>
    <s v="FRA1170125267Q1 2020EUR"/>
    <x v="4"/>
    <n v="285825"/>
    <s v="CHAZAL GROUPE"/>
    <n v="1170125267"/>
    <s v="Q1 2020"/>
    <s v="EUR"/>
    <n v="2807.15"/>
    <n v="2807.1504"/>
    <n v="-3.9999999989959103E-4"/>
    <n v="2807.15"/>
    <n v="0"/>
    <x v="0"/>
    <m/>
    <m/>
    <m/>
    <m/>
    <s v="none"/>
    <m/>
    <m/>
    <m/>
    <x v="0"/>
    <m/>
    <x v="0"/>
  </r>
  <r>
    <s v="FRA1170125267Q2 2020EUR"/>
    <x v="4"/>
    <n v="285825"/>
    <s v="CHAZAL GROUPE"/>
    <n v="1170125267"/>
    <s v="Q2 2020"/>
    <s v="EUR"/>
    <n v="417.1"/>
    <n v="417.09519999999998"/>
    <n v="4.8000000000456497E-3"/>
    <n v="417.1"/>
    <n v="0"/>
    <x v="0"/>
    <m/>
    <m/>
    <m/>
    <m/>
    <s v="none"/>
    <m/>
    <m/>
    <m/>
    <x v="0"/>
    <m/>
    <x v="0"/>
  </r>
  <r>
    <s v="FRA1170125267Q3 2020EUR"/>
    <x v="4"/>
    <n v="285825"/>
    <s v="CHAZAL GROUPE"/>
    <n v="1170125267"/>
    <s v="Q3 2020"/>
    <s v="EUR"/>
    <n v="3697.67"/>
    <n v="3697.6671999999999"/>
    <n v="2.8000000002066298E-3"/>
    <n v="3697.67"/>
    <n v="0"/>
    <x v="0"/>
    <m/>
    <m/>
    <m/>
    <m/>
    <s v="none"/>
    <m/>
    <m/>
    <m/>
    <x v="0"/>
    <m/>
    <x v="0"/>
  </r>
  <r>
    <s v="FRA1170125267Q4 2020EUR"/>
    <x v="4"/>
    <n v="285825"/>
    <s v="CHAZAL GROUPE"/>
    <n v="1170125267"/>
    <s v="Q4 2020"/>
    <s v="EUR"/>
    <n v="1571.66"/>
    <n v="1571.66"/>
    <n v="0"/>
    <n v="1571.66"/>
    <n v="0"/>
    <x v="0"/>
    <m/>
    <m/>
    <m/>
    <m/>
    <s v="none"/>
    <m/>
    <m/>
    <m/>
    <x v="0"/>
    <m/>
    <x v="0"/>
  </r>
  <r>
    <s v="FRA1190405952Q1 2020EUR"/>
    <x v="4"/>
    <n v="286496"/>
    <s v="YUMI"/>
    <n v="1190405952"/>
    <s v="Q1 2020"/>
    <s v="EUR"/>
    <n v="326.55"/>
    <n v="326.55"/>
    <n v="0"/>
    <n v="326.55"/>
    <n v="0"/>
    <x v="0"/>
    <m/>
    <m/>
    <m/>
    <m/>
    <s v="none"/>
    <m/>
    <m/>
    <m/>
    <x v="0"/>
    <m/>
    <x v="0"/>
  </r>
  <r>
    <s v="FRA1190405952Q2 2020EUR"/>
    <x v="4"/>
    <n v="286496"/>
    <s v="YUMI"/>
    <n v="1190405952"/>
    <s v="Q2 2020"/>
    <s v="EUR"/>
    <n v="4.7"/>
    <n v="4.7024999999999997"/>
    <n v="-2.4999999999995E-3"/>
    <n v="4.7"/>
    <n v="0"/>
    <x v="0"/>
    <m/>
    <m/>
    <m/>
    <m/>
    <s v="none"/>
    <m/>
    <m/>
    <m/>
    <x v="0"/>
    <m/>
    <x v="0"/>
  </r>
  <r>
    <s v="FRA1190405952Q3 2020EUR"/>
    <x v="4"/>
    <n v="286496"/>
    <s v="YUMI"/>
    <n v="1190405952"/>
    <s v="Q3 2020"/>
    <s v="EUR"/>
    <n v="16.28"/>
    <n v="16.276499999999999"/>
    <n v="3.5000000000024998E-3"/>
    <n v="16.28"/>
    <n v="0"/>
    <x v="0"/>
    <m/>
    <m/>
    <m/>
    <m/>
    <s v="none"/>
    <m/>
    <m/>
    <m/>
    <x v="0"/>
    <m/>
    <x v="0"/>
  </r>
  <r>
    <s v="FRA2381008Q1 2020EUR"/>
    <x v="4"/>
    <n v="286841"/>
    <s v="SGS FRANCE"/>
    <n v="2381008"/>
    <s v="Q1 2020"/>
    <s v="EUR"/>
    <n v="2243.0100000000002"/>
    <n v="2243.0160000000001"/>
    <n v="-5.9999999998581102E-3"/>
    <n v="2243.0100000000002"/>
    <n v="0"/>
    <x v="0"/>
    <m/>
    <m/>
    <m/>
    <m/>
    <s v="none"/>
    <m/>
    <m/>
    <m/>
    <x v="0"/>
    <m/>
    <x v="0"/>
  </r>
  <r>
    <s v="FRA2381008Q2 2020EUR"/>
    <x v="4"/>
    <n v="286841"/>
    <s v="SGS FRANCE"/>
    <n v="2381008"/>
    <s v="Q2 2020"/>
    <s v="EUR"/>
    <n v="899.08"/>
    <n v="899.07299999999998"/>
    <n v="7.0000000000618396E-3"/>
    <n v="899.08"/>
    <n v="0"/>
    <x v="0"/>
    <m/>
    <m/>
    <m/>
    <m/>
    <s v="none"/>
    <m/>
    <m/>
    <m/>
    <x v="0"/>
    <m/>
    <x v="0"/>
  </r>
  <r>
    <s v="FRA2381008Q3 2020EUR"/>
    <x v="4"/>
    <n v="286841"/>
    <s v="SGS FRANCE"/>
    <n v="2381008"/>
    <s v="Q3 2020"/>
    <s v="EUR"/>
    <n v="12429.02"/>
    <n v="12429.027"/>
    <n v="-6.9999999996070896E-3"/>
    <n v="12429.02"/>
    <n v="0"/>
    <x v="0"/>
    <m/>
    <m/>
    <m/>
    <m/>
    <s v="none"/>
    <m/>
    <m/>
    <m/>
    <x v="0"/>
    <m/>
    <x v="0"/>
  </r>
  <r>
    <s v="FRA2381008Q4 2020EUR"/>
    <x v="4"/>
    <n v="286841"/>
    <s v="SGS FRANCE"/>
    <n v="2381008"/>
    <s v="Q4 2020"/>
    <s v="EUR"/>
    <n v="3195.93"/>
    <n v="3195.9360000000001"/>
    <n v="-6.0000000003128601E-3"/>
    <n v="3195.93"/>
    <n v="0"/>
    <x v="0"/>
    <m/>
    <m/>
    <m/>
    <m/>
    <s v="none"/>
    <m/>
    <m/>
    <m/>
    <x v="0"/>
    <m/>
    <x v="0"/>
  </r>
  <r>
    <s v="FRA1170605381Q1 2020EUR"/>
    <x v="4"/>
    <n v="286863"/>
    <s v="PLDP LOCALIZZ"/>
    <n v="1170605381"/>
    <s v="Q1 2020"/>
    <s v="EUR"/>
    <n v="369.1"/>
    <n v="369.09840000000003"/>
    <n v="1.59999999999627E-3"/>
    <n v="369.1"/>
    <n v="0"/>
    <x v="0"/>
    <m/>
    <m/>
    <m/>
    <m/>
    <s v="none"/>
    <m/>
    <m/>
    <m/>
    <x v="0"/>
    <m/>
    <x v="0"/>
  </r>
  <r>
    <s v="FRA1170605381Q2 2020EUR"/>
    <x v="4"/>
    <n v="286863"/>
    <s v="PLDP LOCALIZZ"/>
    <n v="1170605381"/>
    <s v="Q2 2020"/>
    <s v="EUR"/>
    <n v="207.67"/>
    <n v="207.67439999999999"/>
    <n v="-4.4000000000039502E-3"/>
    <n v="207.67"/>
    <n v="0"/>
    <x v="0"/>
    <m/>
    <m/>
    <m/>
    <m/>
    <s v="none"/>
    <m/>
    <m/>
    <m/>
    <x v="0"/>
    <m/>
    <x v="0"/>
  </r>
  <r>
    <s v="FRA1170605381Q3 2020EUR"/>
    <x v="4"/>
    <n v="286863"/>
    <s v="PLDP LOCALIZZ"/>
    <n v="1170605381"/>
    <s v="Q3 2020"/>
    <s v="EUR"/>
    <n v="470.94"/>
    <n v="470.94"/>
    <n v="0"/>
    <n v="470.94"/>
    <n v="0"/>
    <x v="0"/>
    <m/>
    <m/>
    <m/>
    <m/>
    <s v="none"/>
    <m/>
    <m/>
    <m/>
    <x v="0"/>
    <m/>
    <x v="0"/>
  </r>
  <r>
    <s v="FRA1170605381Q4 2020EUR"/>
    <x v="4"/>
    <n v="286863"/>
    <s v="PLDP LOCALIZZ"/>
    <n v="1170605381"/>
    <s v="Q4 2020"/>
    <s v="EUR"/>
    <n v="353.47"/>
    <n v="353.46719999999999"/>
    <n v="2.8000000000361E-3"/>
    <n v="353.47"/>
    <n v="0"/>
    <x v="0"/>
    <m/>
    <m/>
    <m/>
    <m/>
    <s v="none"/>
    <m/>
    <m/>
    <m/>
    <x v="0"/>
    <m/>
    <x v="0"/>
  </r>
  <r>
    <s v="FRA1195406224Q4 2020EUR"/>
    <x v="4"/>
    <n v="287375"/>
    <s v="SMAC"/>
    <n v="1195406224"/>
    <s v="Q4 2020"/>
    <s v="EUR"/>
    <n v="1538.13"/>
    <n v="1538.13"/>
    <n v="0"/>
    <n v="1538.13"/>
    <n v="0"/>
    <x v="0"/>
    <m/>
    <m/>
    <m/>
    <m/>
    <s v="none"/>
    <m/>
    <m/>
    <m/>
    <x v="0"/>
    <m/>
    <x v="0"/>
  </r>
  <r>
    <s v="FRA1190206101Q1 2020EUR"/>
    <x v="4"/>
    <n v="287641"/>
    <s v="DONNA ITALIA"/>
    <n v="1190206101"/>
    <s v="Q1 2020"/>
    <s v="EUR"/>
    <n v="1218.3800000000001"/>
    <n v="1218.3835999999999"/>
    <n v="-3.5999999997784402E-3"/>
    <n v="1218.3800000000001"/>
    <n v="0"/>
    <x v="0"/>
    <m/>
    <m/>
    <m/>
    <m/>
    <s v="none"/>
    <m/>
    <m/>
    <m/>
    <x v="0"/>
    <m/>
    <x v="0"/>
  </r>
  <r>
    <s v="FRA1190206101Q2 2020EUR"/>
    <x v="4"/>
    <n v="287641"/>
    <s v="DONNA ITALIA"/>
    <n v="1190206101"/>
    <s v="Q2 2020"/>
    <s v="EUR"/>
    <n v="206.58"/>
    <n v="206.584"/>
    <n v="-3.9999999999906699E-3"/>
    <n v="206.58"/>
    <n v="0"/>
    <x v="0"/>
    <m/>
    <m/>
    <m/>
    <m/>
    <s v="none"/>
    <m/>
    <m/>
    <m/>
    <x v="0"/>
    <m/>
    <x v="0"/>
  </r>
  <r>
    <s v="FRA1190206101Q3 2020EUR"/>
    <x v="4"/>
    <n v="287641"/>
    <s v="DONNA ITALIA"/>
    <n v="1190206101"/>
    <s v="Q3 2020"/>
    <s v="EUR"/>
    <n v="911.2"/>
    <n v="911.19839999999999"/>
    <n v="1.6000000000531099E-3"/>
    <n v="911.2"/>
    <n v="0"/>
    <x v="0"/>
    <m/>
    <m/>
    <m/>
    <m/>
    <s v="none"/>
    <m/>
    <m/>
    <m/>
    <x v="0"/>
    <m/>
    <x v="0"/>
  </r>
  <r>
    <s v="FRA1190206101Q4 2020EUR"/>
    <x v="4"/>
    <n v="287641"/>
    <s v="DONNA ITALIA"/>
    <n v="1190206101"/>
    <s v="Q4 2020"/>
    <s v="EUR"/>
    <n v="898.17"/>
    <n v="898.17200000000003"/>
    <n v="-2.0000000000663901E-3"/>
    <n v="898.17"/>
    <n v="0"/>
    <x v="0"/>
    <m/>
    <m/>
    <m/>
    <m/>
    <s v="none"/>
    <m/>
    <m/>
    <m/>
    <x v="0"/>
    <m/>
    <x v="0"/>
  </r>
  <r>
    <s v="FRA2150344321Y 2020EUR"/>
    <x v="4"/>
    <n v="287855"/>
    <s v="EUROSIGN"/>
    <n v="2150344321"/>
    <s v="Y 2020"/>
    <s v="EUR"/>
    <n v="91.27"/>
    <n v="91.271500000000003"/>
    <n v="-1.5000000000071601E-3"/>
    <n v="91.27"/>
    <n v="0"/>
    <x v="0"/>
    <m/>
    <m/>
    <m/>
    <m/>
    <s v="none"/>
    <m/>
    <m/>
    <m/>
    <x v="0"/>
    <m/>
    <x v="0"/>
  </r>
  <r>
    <s v="FRAFR4GP1713Y 2020EUR"/>
    <x v="4"/>
    <n v="287972"/>
    <s v="LA ROUMANIERE AVEPH ESAT"/>
    <s v="FR4GP1713"/>
    <s v="Y 2020"/>
    <s v="EUR"/>
    <n v="5724.84"/>
    <n v="5724.835"/>
    <n v="5.0000000001091298E-3"/>
    <n v="5724.84"/>
    <n v="0"/>
    <x v="0"/>
    <m/>
    <m/>
    <m/>
    <m/>
    <s v="none"/>
    <m/>
    <m/>
    <m/>
    <x v="0"/>
    <m/>
    <x v="0"/>
  </r>
  <r>
    <s v="FRAFR4GP1702Y 2020EUR"/>
    <x v="4"/>
    <n v="288991"/>
    <s v="LES APICULTEURS ASSOCIES"/>
    <s v="FR4GP1702"/>
    <s v="Y 2020"/>
    <s v="EUR"/>
    <n v="2038.48"/>
    <n v="2038.4784"/>
    <n v="1.6000000000531099E-3"/>
    <n v="2038.48"/>
    <n v="0"/>
    <x v="0"/>
    <m/>
    <m/>
    <m/>
    <m/>
    <s v="none"/>
    <m/>
    <m/>
    <m/>
    <x v="0"/>
    <m/>
    <x v="0"/>
  </r>
  <r>
    <s v="FRA2205406556Q4 2020EUR"/>
    <x v="4"/>
    <n v="289039"/>
    <s v="LOSANGE &amp; EAU"/>
    <n v="2205406556"/>
    <s v="Q4 2020"/>
    <s v="EUR"/>
    <n v="101.18"/>
    <n v="101.178"/>
    <n v="2.0000000000095402E-3"/>
    <n v="101.18"/>
    <n v="0"/>
    <x v="0"/>
    <m/>
    <m/>
    <m/>
    <m/>
    <s v="none"/>
    <m/>
    <m/>
    <m/>
    <x v="0"/>
    <m/>
    <x v="0"/>
  </r>
  <r>
    <s v="FRA2187805578Q1 2020EUR"/>
    <x v="4"/>
    <n v="290942"/>
    <s v="ABI DECOR"/>
    <n v="2187805578"/>
    <s v="Q1 2020"/>
    <s v="EUR"/>
    <n v="4954.3599999999997"/>
    <n v="4954.3599999999997"/>
    <n v="0"/>
    <n v="4954.3599999999997"/>
    <n v="0"/>
    <x v="0"/>
    <m/>
    <m/>
    <m/>
    <m/>
    <s v="none"/>
    <m/>
    <m/>
    <m/>
    <x v="0"/>
    <m/>
    <x v="0"/>
  </r>
  <r>
    <s v="FRA2187805578Q2 2020EUR"/>
    <x v="4"/>
    <n v="290942"/>
    <s v="ABI DECOR"/>
    <n v="2187805578"/>
    <s v="Q2 2020"/>
    <s v="EUR"/>
    <n v="229.06"/>
    <n v="229.06"/>
    <n v="0"/>
    <n v="229.06"/>
    <n v="0"/>
    <x v="0"/>
    <m/>
    <m/>
    <m/>
    <m/>
    <s v="none"/>
    <m/>
    <m/>
    <m/>
    <x v="0"/>
    <m/>
    <x v="0"/>
  </r>
  <r>
    <s v="FRA2187805578Q3 2020EUR"/>
    <x v="4"/>
    <n v="290942"/>
    <s v="ABI DECOR"/>
    <n v="2187805578"/>
    <s v="Q3 2020"/>
    <s v="EUR"/>
    <n v="3928.86"/>
    <n v="3928.8616000000002"/>
    <n v="-1.6000000000531099E-3"/>
    <n v="3928.86"/>
    <n v="0"/>
    <x v="0"/>
    <m/>
    <m/>
    <m/>
    <m/>
    <s v="none"/>
    <m/>
    <m/>
    <m/>
    <x v="0"/>
    <m/>
    <x v="0"/>
  </r>
  <r>
    <s v="FRA2185435528Q1 2020EUR"/>
    <x v="4"/>
    <n v="292550"/>
    <s v="CREATIS"/>
    <n v="2185435528"/>
    <s v="Q1 2020"/>
    <s v="EUR"/>
    <n v="2878.44"/>
    <n v="2878.44"/>
    <n v="0"/>
    <n v="2878.44"/>
    <n v="0"/>
    <x v="0"/>
    <m/>
    <m/>
    <m/>
    <m/>
    <s v="none"/>
    <m/>
    <m/>
    <m/>
    <x v="0"/>
    <m/>
    <x v="0"/>
  </r>
  <r>
    <s v="FRA2185435528Q2 2020EUR"/>
    <x v="4"/>
    <n v="292550"/>
    <s v="CREATIS"/>
    <n v="2185435528"/>
    <s v="Q2 2020"/>
    <s v="EUR"/>
    <n v="101.53"/>
    <n v="101.529"/>
    <n v="1.0000000000047701E-3"/>
    <n v="101.53"/>
    <n v="0"/>
    <x v="0"/>
    <m/>
    <m/>
    <m/>
    <m/>
    <s v="none"/>
    <m/>
    <m/>
    <m/>
    <x v="0"/>
    <m/>
    <x v="0"/>
  </r>
  <r>
    <s v="FRA2185435528Q3 2020EUR"/>
    <x v="4"/>
    <n v="292550"/>
    <s v="CREATIS"/>
    <n v="2185435528"/>
    <s v="Q3 2020"/>
    <s v="EUR"/>
    <n v="1172.3"/>
    <n v="1172.2986000000001"/>
    <n v="1.3999999998759399E-3"/>
    <n v="1172.3"/>
    <n v="0"/>
    <x v="0"/>
    <m/>
    <m/>
    <m/>
    <m/>
    <s v="none"/>
    <m/>
    <m/>
    <m/>
    <x v="0"/>
    <m/>
    <x v="0"/>
  </r>
  <r>
    <s v="FRA1181205572Q1 2020EUR"/>
    <x v="4"/>
    <n v="294850"/>
    <s v="BYZANCE NEGOCE SARL"/>
    <n v="1181205572"/>
    <s v="Q1 2020"/>
    <s v="EUR"/>
    <n v="651.41"/>
    <n v="651.40549999999996"/>
    <n v="4.5000000000072699E-3"/>
    <n v="651.41"/>
    <n v="0"/>
    <x v="0"/>
    <m/>
    <m/>
    <m/>
    <m/>
    <s v="none"/>
    <m/>
    <m/>
    <m/>
    <x v="0"/>
    <m/>
    <x v="0"/>
  </r>
  <r>
    <s v="FRA1181205572Q2 2020EUR"/>
    <x v="4"/>
    <n v="294850"/>
    <s v="BYZANCE NEGOCE SARL"/>
    <n v="1181205572"/>
    <s v="Q2 2020"/>
    <s v="EUR"/>
    <n v="98.75"/>
    <n v="98.75"/>
    <n v="0"/>
    <n v="98.75"/>
    <n v="0"/>
    <x v="0"/>
    <m/>
    <m/>
    <m/>
    <m/>
    <s v="none"/>
    <m/>
    <m/>
    <m/>
    <x v="0"/>
    <m/>
    <x v="0"/>
  </r>
  <r>
    <s v="FRA1181205572Q3 2020EUR"/>
    <x v="4"/>
    <n v="294850"/>
    <s v="BYZANCE NEGOCE SARL"/>
    <n v="1181205572"/>
    <s v="Q3 2020"/>
    <s v="EUR"/>
    <n v="354.2"/>
    <n v="354.2"/>
    <n v="0"/>
    <n v="354.2"/>
    <n v="0"/>
    <x v="0"/>
    <m/>
    <m/>
    <m/>
    <m/>
    <s v="none"/>
    <m/>
    <m/>
    <m/>
    <x v="0"/>
    <m/>
    <x v="0"/>
  </r>
  <r>
    <s v="FRA1181205572Q4 2020EUR"/>
    <x v="4"/>
    <n v="294850"/>
    <s v="BYZANCE NEGOCE SARL"/>
    <n v="1181205572"/>
    <s v="Q4 2020"/>
    <s v="EUR"/>
    <n v="83.68"/>
    <n v="83.674999999999997"/>
    <n v="5.0000000000096599E-3"/>
    <n v="83.68"/>
    <n v="0"/>
    <x v="0"/>
    <m/>
    <m/>
    <m/>
    <m/>
    <s v="none"/>
    <m/>
    <m/>
    <m/>
    <x v="0"/>
    <m/>
    <x v="0"/>
  </r>
  <r>
    <s v="FRAFR4GP1703Y 2020EUR"/>
    <x v="4"/>
    <n v="294855"/>
    <s v="RED BULL FRANCE"/>
    <s v="FR4GP1703"/>
    <s v="Y 2020"/>
    <s v="EUR"/>
    <n v="19433.099999999999"/>
    <n v="38866.199999999997"/>
    <n v="-19433.099999999999"/>
    <n v="38866.199999999997"/>
    <n v="-19433.099999999999"/>
    <x v="1"/>
    <s v="[24148]"/>
    <s v="[16703]"/>
    <s v="rebate present"/>
    <s v="2021-05-15 00:32:15 +0200"/>
    <s v="rdbc"/>
    <s v="Hexa"/>
    <m/>
    <m/>
    <x v="0"/>
    <m/>
    <x v="0"/>
  </r>
  <r>
    <s v="FRAFR4GP1698Y 2020EUR"/>
    <x v="4"/>
    <n v="296654"/>
    <s v="VITAMONT"/>
    <s v="FR4GP1698"/>
    <s v="Y 2020"/>
    <s v="EUR"/>
    <n v="2233.9899999999998"/>
    <n v="2233.9899999999998"/>
    <n v="0"/>
    <n v="2233.9899999999998"/>
    <n v="0"/>
    <x v="0"/>
    <m/>
    <m/>
    <m/>
    <m/>
    <s v="none"/>
    <m/>
    <m/>
    <m/>
    <x v="0"/>
    <m/>
    <x v="0"/>
  </r>
  <r>
    <s v="FRA2205406559Q1 2020EUR"/>
    <x v="4"/>
    <n v="297325"/>
    <s v="SLGE"/>
    <n v="2205406559"/>
    <s v="Q1 2020"/>
    <s v="EUR"/>
    <n v="7794.72"/>
    <n v="7794.7236000000003"/>
    <n v="-3.6000000000058199E-3"/>
    <n v="7794.72"/>
    <n v="0"/>
    <x v="0"/>
    <m/>
    <m/>
    <m/>
    <m/>
    <s v="none"/>
    <m/>
    <m/>
    <m/>
    <x v="0"/>
    <m/>
    <x v="0"/>
  </r>
  <r>
    <s v="FRA2205406559Q2 2020EUR"/>
    <x v="4"/>
    <n v="297325"/>
    <s v="SLGE"/>
    <n v="2205406559"/>
    <s v="Q2 2020"/>
    <s v="EUR"/>
    <n v="5052.38"/>
    <n v="5052.3846000000003"/>
    <n v="-4.6000000002095398E-3"/>
    <n v="5052.38"/>
    <n v="0"/>
    <x v="0"/>
    <m/>
    <m/>
    <m/>
    <m/>
    <s v="none"/>
    <m/>
    <m/>
    <m/>
    <x v="0"/>
    <m/>
    <x v="0"/>
  </r>
  <r>
    <s v="FRA2205406559Q3 2020EUR"/>
    <x v="4"/>
    <n v="297325"/>
    <s v="SLGE"/>
    <n v="2205406559"/>
    <s v="Q3 2020"/>
    <s v="EUR"/>
    <n v="1271.97"/>
    <n v="1271.9694"/>
    <n v="6.0000000007676103E-4"/>
    <n v="1271.97"/>
    <n v="0"/>
    <x v="0"/>
    <m/>
    <m/>
    <m/>
    <m/>
    <s v="none"/>
    <m/>
    <m/>
    <m/>
    <x v="0"/>
    <m/>
    <x v="0"/>
  </r>
  <r>
    <s v="FRA2205406559Q4 2020EUR"/>
    <x v="4"/>
    <n v="297325"/>
    <s v="SLGE"/>
    <n v="2205406559"/>
    <s v="Q4 2020"/>
    <s v="EUR"/>
    <n v="628.67999999999995"/>
    <n v="628.67999999999995"/>
    <n v="0"/>
    <n v="628.67999999999995"/>
    <n v="0"/>
    <x v="0"/>
    <m/>
    <m/>
    <m/>
    <m/>
    <s v="none"/>
    <m/>
    <m/>
    <m/>
    <x v="0"/>
    <m/>
    <x v="0"/>
  </r>
  <r>
    <s v="FRA2197206446Q1 2020EUR"/>
    <x v="4"/>
    <n v="297399"/>
    <s v="DYNALIGHTING"/>
    <n v="2197206446"/>
    <s v="Q1 2020"/>
    <s v="EUR"/>
    <n v="101.79"/>
    <n v="101.79"/>
    <n v="0"/>
    <n v="101.79"/>
    <n v="0"/>
    <x v="0"/>
    <m/>
    <m/>
    <m/>
    <m/>
    <s v="none"/>
    <m/>
    <m/>
    <m/>
    <x v="0"/>
    <m/>
    <x v="0"/>
  </r>
  <r>
    <s v="FRA2197206446Q2 2020EUR"/>
    <x v="4"/>
    <n v="297399"/>
    <s v="DYNALIGHTING"/>
    <n v="2197206446"/>
    <s v="Q2 2020"/>
    <s v="EUR"/>
    <n v="82.5"/>
    <n v="82.5"/>
    <n v="0"/>
    <n v="82.5"/>
    <n v="0"/>
    <x v="0"/>
    <m/>
    <m/>
    <m/>
    <m/>
    <s v="none"/>
    <m/>
    <m/>
    <m/>
    <x v="0"/>
    <m/>
    <x v="0"/>
  </r>
  <r>
    <s v="FRA2197206446Q3 2020EUR"/>
    <x v="4"/>
    <n v="297399"/>
    <s v="DYNALIGHTING"/>
    <n v="2197206446"/>
    <s v="Q3 2020"/>
    <s v="EUR"/>
    <n v="275.39999999999998"/>
    <n v="275.39999999999998"/>
    <n v="0"/>
    <n v="275.39999999999998"/>
    <n v="0"/>
    <x v="0"/>
    <m/>
    <m/>
    <m/>
    <m/>
    <s v="none"/>
    <m/>
    <m/>
    <m/>
    <x v="0"/>
    <m/>
    <x v="0"/>
  </r>
  <r>
    <s v="FRA2197206446Q4 2020EUR"/>
    <x v="4"/>
    <n v="297399"/>
    <s v="DYNALIGHTING"/>
    <n v="2197206446"/>
    <s v="Q4 2020"/>
    <s v="EUR"/>
    <n v="306.99"/>
    <n v="306.99"/>
    <n v="0"/>
    <n v="306.99"/>
    <n v="0"/>
    <x v="0"/>
    <m/>
    <m/>
    <m/>
    <m/>
    <s v="none"/>
    <m/>
    <m/>
    <m/>
    <x v="0"/>
    <m/>
    <x v="0"/>
  </r>
  <r>
    <s v="FRA2187005636Q1 2020EUR"/>
    <x v="4"/>
    <n v="297419"/>
    <s v="RENOV &amp; REFRESH"/>
    <n v="2187005636"/>
    <s v="Q1 2020"/>
    <s v="EUR"/>
    <n v="7294.62"/>
    <n v="7294.62"/>
    <n v="0"/>
    <n v="7294.62"/>
    <n v="0"/>
    <x v="0"/>
    <m/>
    <m/>
    <m/>
    <m/>
    <s v="none"/>
    <m/>
    <m/>
    <m/>
    <x v="0"/>
    <m/>
    <x v="0"/>
  </r>
  <r>
    <s v="FRA2187005636Q2 2020EUR"/>
    <x v="4"/>
    <n v="297419"/>
    <s v="RENOV &amp; REFRESH"/>
    <n v="2187005636"/>
    <s v="Q2 2020"/>
    <s v="EUR"/>
    <n v="7633.62"/>
    <n v="7633.62"/>
    <n v="0"/>
    <n v="7633.62"/>
    <n v="0"/>
    <x v="0"/>
    <m/>
    <m/>
    <m/>
    <m/>
    <s v="none"/>
    <m/>
    <m/>
    <m/>
    <x v="0"/>
    <m/>
    <x v="0"/>
  </r>
  <r>
    <s v="FRA2187005636Q3 2020EUR"/>
    <x v="4"/>
    <n v="297419"/>
    <s v="RENOV &amp; REFRESH"/>
    <n v="2187005636"/>
    <s v="Q3 2020"/>
    <s v="EUR"/>
    <n v="5858.16"/>
    <n v="5858.16"/>
    <n v="0"/>
    <n v="5858.16"/>
    <n v="0"/>
    <x v="0"/>
    <m/>
    <m/>
    <m/>
    <m/>
    <s v="none"/>
    <m/>
    <m/>
    <m/>
    <x v="0"/>
    <m/>
    <x v="0"/>
  </r>
  <r>
    <s v="FRA2187005636Q4 2020EUR"/>
    <x v="4"/>
    <n v="297419"/>
    <s v="RENOV &amp; REFRESH"/>
    <n v="2187005636"/>
    <s v="Q4 2020"/>
    <s v="EUR"/>
    <n v="4183.26"/>
    <n v="4183.26"/>
    <n v="0"/>
    <n v="4183.26"/>
    <n v="0"/>
    <x v="0"/>
    <m/>
    <m/>
    <m/>
    <m/>
    <s v="none"/>
    <m/>
    <m/>
    <m/>
    <x v="0"/>
    <m/>
    <x v="0"/>
  </r>
  <r>
    <s v="FRA2196605879Q1 2020EUR"/>
    <x v="4"/>
    <n v="297428"/>
    <s v="DIGINATIVE"/>
    <n v="2196605879"/>
    <s v="Q1 2020"/>
    <s v="EUR"/>
    <n v="54.75"/>
    <n v="54.75"/>
    <n v="0"/>
    <n v="54.75"/>
    <n v="0"/>
    <x v="0"/>
    <m/>
    <m/>
    <m/>
    <m/>
    <s v="none"/>
    <m/>
    <m/>
    <m/>
    <x v="0"/>
    <m/>
    <x v="0"/>
  </r>
  <r>
    <s v="FRA2196605879Q3 2020EUR"/>
    <x v="4"/>
    <n v="297428"/>
    <s v="DIGINATIVE"/>
    <n v="2196605879"/>
    <s v="Q3 2020"/>
    <s v="EUR"/>
    <n v="76.98"/>
    <n v="76.979500000000002"/>
    <n v="5.0000000000238699E-4"/>
    <n v="76.98"/>
    <n v="0"/>
    <x v="0"/>
    <m/>
    <m/>
    <m/>
    <m/>
    <s v="none"/>
    <m/>
    <m/>
    <m/>
    <x v="0"/>
    <m/>
    <x v="0"/>
  </r>
  <r>
    <s v="FRAFR4GP1699Y 2020EUR"/>
    <x v="4"/>
    <n v="297546"/>
    <s v="SAINT MAMET"/>
    <s v="FR4GP1699"/>
    <s v="Y 2020"/>
    <s v="EUR"/>
    <n v="8248.3799999999992"/>
    <n v="8248.3793000000005"/>
    <n v="6.9999999868741703E-4"/>
    <n v="8248.3799999999992"/>
    <n v="0"/>
    <x v="0"/>
    <m/>
    <m/>
    <m/>
    <m/>
    <s v="none"/>
    <m/>
    <m/>
    <m/>
    <x v="0"/>
    <m/>
    <x v="0"/>
  </r>
  <r>
    <s v="FRA2195306345Q1 2020EUR"/>
    <x v="4"/>
    <n v="297782"/>
    <s v="SOCOTEC EQUIPEMENT &amp; INDUSTRIE"/>
    <n v="2195306345"/>
    <s v="Q1 2020"/>
    <s v="EUR"/>
    <n v="8972.9"/>
    <n v="8972.9"/>
    <n v="0"/>
    <n v="8972.9"/>
    <n v="0"/>
    <x v="0"/>
    <m/>
    <m/>
    <m/>
    <m/>
    <s v="none"/>
    <m/>
    <m/>
    <m/>
    <x v="0"/>
    <m/>
    <x v="0"/>
  </r>
  <r>
    <s v="FRA2195306345Q2 2020EUR"/>
    <x v="4"/>
    <n v="297782"/>
    <s v="SOCOTEC EQUIPEMENT &amp; INDUSTRIE"/>
    <n v="2195306345"/>
    <s v="Q2 2020"/>
    <s v="EUR"/>
    <n v="5448.9"/>
    <n v="5448.9"/>
    <n v="0"/>
    <n v="5448.9"/>
    <n v="0"/>
    <x v="0"/>
    <m/>
    <m/>
    <m/>
    <m/>
    <s v="none"/>
    <m/>
    <m/>
    <m/>
    <x v="0"/>
    <m/>
    <x v="0"/>
  </r>
  <r>
    <s v="FRA2195306345Q3 2020EUR"/>
    <x v="4"/>
    <n v="297782"/>
    <s v="SOCOTEC EQUIPEMENT &amp; INDUSTRIE"/>
    <n v="2195306345"/>
    <s v="Q3 2020"/>
    <s v="EUR"/>
    <n v="7366"/>
    <n v="7365.9960000000001"/>
    <n v="3.9999999999054099E-3"/>
    <n v="7366"/>
    <n v="0"/>
    <x v="0"/>
    <m/>
    <m/>
    <m/>
    <m/>
    <s v="none"/>
    <m/>
    <m/>
    <m/>
    <x v="0"/>
    <m/>
    <x v="0"/>
  </r>
  <r>
    <s v="FRA2195306345Q4 2020EUR"/>
    <x v="4"/>
    <n v="297782"/>
    <s v="SOCOTEC EQUIPEMENT &amp; INDUSTRIE"/>
    <n v="2195306345"/>
    <s v="Q4 2020"/>
    <s v="EUR"/>
    <n v="7029.3"/>
    <n v="7029.2974999999997"/>
    <n v="2.5000000005093101E-3"/>
    <n v="7029.3"/>
    <n v="0"/>
    <x v="0"/>
    <m/>
    <m/>
    <m/>
    <m/>
    <s v="none"/>
    <m/>
    <m/>
    <m/>
    <x v="0"/>
    <m/>
    <x v="0"/>
  </r>
  <r>
    <s v="FRA1181405616Q2 2020EUR"/>
    <x v="4"/>
    <n v="298297"/>
    <s v="MAMMAFIORE"/>
    <n v="1181405616"/>
    <s v="Q2 2020"/>
    <s v="EUR"/>
    <n v="1542.07"/>
    <n v="1542.0713000000001"/>
    <n v="-1.30000000012842E-3"/>
    <n v="1542.07"/>
    <n v="0"/>
    <x v="0"/>
    <m/>
    <m/>
    <m/>
    <m/>
    <s v="none"/>
    <m/>
    <m/>
    <m/>
    <x v="0"/>
    <m/>
    <x v="0"/>
  </r>
  <r>
    <s v="FRA1181405616Q3 2020EUR"/>
    <x v="4"/>
    <n v="298297"/>
    <s v="MAMMAFIORE"/>
    <n v="1181405616"/>
    <s v="Q3 2020"/>
    <s v="EUR"/>
    <n v="12541.75"/>
    <n v="12541.7474"/>
    <n v="2.59999999980209E-3"/>
    <n v="12541.75"/>
    <n v="0"/>
    <x v="0"/>
    <m/>
    <m/>
    <m/>
    <m/>
    <s v="none"/>
    <m/>
    <m/>
    <m/>
    <x v="0"/>
    <m/>
    <x v="0"/>
  </r>
  <r>
    <s v="FRA1181405616Q4 2020EUR"/>
    <x v="4"/>
    <n v="298297"/>
    <s v="MAMMAFIORE"/>
    <n v="1181405616"/>
    <s v="Q4 2020"/>
    <s v="EUR"/>
    <n v="1260.02"/>
    <n v="1260.0245"/>
    <n v="-4.5000000000072699E-3"/>
    <n v="1260.02"/>
    <n v="0"/>
    <x v="0"/>
    <m/>
    <m/>
    <m/>
    <m/>
    <s v="none"/>
    <m/>
    <m/>
    <m/>
    <x v="0"/>
    <m/>
    <x v="0"/>
  </r>
  <r>
    <s v="FRA1184405798Q1 2020EUR"/>
    <x v="4"/>
    <n v="299293"/>
    <s v="OSP HOLDING france ORBILITY"/>
    <n v="1184405798"/>
    <s v="Q1 2020"/>
    <s v="EUR"/>
    <n v="3548.34"/>
    <n v="3548.3380000000002"/>
    <n v="1.9999999999527002E-3"/>
    <n v="3548.34"/>
    <n v="0"/>
    <x v="0"/>
    <m/>
    <m/>
    <m/>
    <m/>
    <s v="none"/>
    <m/>
    <m/>
    <m/>
    <x v="0"/>
    <m/>
    <x v="0"/>
  </r>
  <r>
    <s v="FRA1184405798Q2 2020EUR"/>
    <x v="4"/>
    <n v="299293"/>
    <s v="OSP HOLDING france ORBILITY"/>
    <n v="1184405798"/>
    <s v="Q2 2020"/>
    <s v="EUR"/>
    <n v="2328.16"/>
    <n v="2328.1554999999998"/>
    <n v="4.5000000000072699E-3"/>
    <n v="2328.16"/>
    <n v="0"/>
    <x v="0"/>
    <m/>
    <m/>
    <m/>
    <m/>
    <s v="none"/>
    <m/>
    <m/>
    <m/>
    <x v="0"/>
    <m/>
    <x v="0"/>
  </r>
  <r>
    <s v="FRA1184405798Q3 2020EUR"/>
    <x v="4"/>
    <n v="299293"/>
    <s v="OSP HOLDING france ORBILITY"/>
    <n v="1184405798"/>
    <s v="Q3 2020"/>
    <s v="EUR"/>
    <n v="2813.97"/>
    <n v="2813.973"/>
    <n v="-2.9999999997016801E-3"/>
    <n v="2813.97"/>
    <n v="0"/>
    <x v="0"/>
    <m/>
    <m/>
    <m/>
    <m/>
    <s v="none"/>
    <m/>
    <m/>
    <m/>
    <x v="0"/>
    <m/>
    <x v="0"/>
  </r>
  <r>
    <s v="FRA1184405798Q4 2020EUR"/>
    <x v="4"/>
    <n v="299293"/>
    <s v="OSP HOLDING france ORBILITY"/>
    <n v="1184405798"/>
    <s v="Q4 2020"/>
    <s v="EUR"/>
    <n v="1672.56"/>
    <n v="1672.5595000000001"/>
    <n v="4.9999999987448897E-4"/>
    <n v="1672.56"/>
    <n v="0"/>
    <x v="0"/>
    <m/>
    <m/>
    <m/>
    <m/>
    <s v="none"/>
    <m/>
    <m/>
    <m/>
    <x v="0"/>
    <m/>
    <x v="0"/>
  </r>
  <r>
    <s v="FRA1190106147Q1 2020EUR"/>
    <x v="4"/>
    <n v="299324"/>
    <s v="VITAFRAIS"/>
    <n v="1190106147"/>
    <s v="Q1 2020"/>
    <s v="EUR"/>
    <n v="468.16"/>
    <n v="468.15719999999999"/>
    <n v="2.8000000000361E-3"/>
    <n v="468.16"/>
    <n v="0"/>
    <x v="0"/>
    <m/>
    <m/>
    <m/>
    <m/>
    <s v="none"/>
    <m/>
    <m/>
    <m/>
    <x v="0"/>
    <m/>
    <x v="0"/>
  </r>
  <r>
    <s v="FRA1190106147Q2 2020EUR"/>
    <x v="4"/>
    <n v="299324"/>
    <s v="VITAFRAIS"/>
    <n v="1190106147"/>
    <s v="Q2 2020"/>
    <s v="EUR"/>
    <n v="53.56"/>
    <n v="53.563200000000002"/>
    <n v="-3.1999999999996402E-3"/>
    <n v="53.56"/>
    <n v="0"/>
    <x v="0"/>
    <m/>
    <m/>
    <m/>
    <m/>
    <s v="none"/>
    <m/>
    <m/>
    <m/>
    <x v="0"/>
    <m/>
    <x v="0"/>
  </r>
  <r>
    <s v="FRA1190106147Q3 2020EUR"/>
    <x v="4"/>
    <n v="299324"/>
    <s v="VITAFRAIS"/>
    <n v="1190106147"/>
    <s v="Q3 2020"/>
    <s v="EUR"/>
    <n v="51.67"/>
    <n v="51.671999999999997"/>
    <n v="-1.9999999999953302E-3"/>
    <n v="51.67"/>
    <n v="0"/>
    <x v="0"/>
    <m/>
    <m/>
    <m/>
    <m/>
    <s v="none"/>
    <m/>
    <m/>
    <m/>
    <x v="0"/>
    <m/>
    <x v="0"/>
  </r>
  <r>
    <s v="FRA28237035BQ1 2020EUR"/>
    <x v="4"/>
    <n v="299491"/>
    <s v="DRAGO SAS PARIS"/>
    <s v="28237035B"/>
    <s v="Q1 2020"/>
    <s v="EUR"/>
    <n v="138.15"/>
    <n v="138.1525"/>
    <n v="-2.4999999999977202E-3"/>
    <n v="138.15"/>
    <n v="0"/>
    <x v="0"/>
    <m/>
    <m/>
    <m/>
    <m/>
    <s v="none"/>
    <m/>
    <m/>
    <m/>
    <x v="0"/>
    <m/>
    <x v="0"/>
  </r>
  <r>
    <s v="FRA28237035BQ2 2020EUR"/>
    <x v="4"/>
    <n v="299491"/>
    <s v="DRAGO SAS PARIS"/>
    <s v="28237035B"/>
    <s v="Q2 2020"/>
    <s v="EUR"/>
    <n v="3.25"/>
    <n v="3.25"/>
    <n v="0"/>
    <n v="3.25"/>
    <n v="0"/>
    <x v="0"/>
    <m/>
    <m/>
    <m/>
    <m/>
    <s v="none"/>
    <m/>
    <m/>
    <m/>
    <x v="0"/>
    <m/>
    <x v="0"/>
  </r>
  <r>
    <s v="FRA28237035BQ3 2020EUR"/>
    <x v="4"/>
    <n v="299491"/>
    <s v="DRAGO SAS PARIS"/>
    <s v="28237035B"/>
    <s v="Q3 2020"/>
    <s v="EUR"/>
    <n v="28.25"/>
    <n v="28.239000000000001"/>
    <n v="1.09999999999992E-2"/>
    <n v="28.25"/>
    <n v="0"/>
    <x v="0"/>
    <m/>
    <m/>
    <m/>
    <m/>
    <s v="none"/>
    <m/>
    <m/>
    <m/>
    <x v="0"/>
    <m/>
    <x v="0"/>
  </r>
  <r>
    <s v="FRA28237035BQ4 2020EUR"/>
    <x v="4"/>
    <n v="299491"/>
    <s v="DRAGO SAS PARIS"/>
    <s v="28237035B"/>
    <s v="Q4 2020"/>
    <s v="EUR"/>
    <n v="19.68"/>
    <n v="19.686"/>
    <n v="-6.0000000000002196E-3"/>
    <n v="19.68"/>
    <n v="0"/>
    <x v="0"/>
    <m/>
    <m/>
    <m/>
    <m/>
    <s v="none"/>
    <m/>
    <m/>
    <m/>
    <x v="0"/>
    <m/>
    <x v="0"/>
  </r>
  <r>
    <s v="FRA1191406449Q1 2020EUR"/>
    <x v="4"/>
    <n v="299570"/>
    <s v="TERRES DE CAFE"/>
    <n v="1191406449"/>
    <s v="Q1 2020"/>
    <s v="EUR"/>
    <n v="34.5"/>
    <n v="34.5"/>
    <n v="0"/>
    <n v="34.5"/>
    <n v="0"/>
    <x v="0"/>
    <m/>
    <m/>
    <m/>
    <m/>
    <s v="none"/>
    <m/>
    <m/>
    <m/>
    <x v="0"/>
    <m/>
    <x v="0"/>
  </r>
  <r>
    <s v="FRA1191406449Q3 2020EUR"/>
    <x v="4"/>
    <n v="299570"/>
    <s v="TERRES DE CAFE"/>
    <n v="1191406449"/>
    <s v="Q3 2020"/>
    <s v="EUR"/>
    <n v="20.7"/>
    <n v="20.7"/>
    <n v="0"/>
    <n v="20.7"/>
    <n v="0"/>
    <x v="0"/>
    <m/>
    <m/>
    <m/>
    <m/>
    <s v="none"/>
    <m/>
    <m/>
    <m/>
    <x v="0"/>
    <m/>
    <x v="0"/>
  </r>
  <r>
    <s v="FRA1191406449Q4 2020EUR"/>
    <x v="4"/>
    <n v="299570"/>
    <s v="TERRES DE CAFE"/>
    <n v="1191406449"/>
    <s v="Q4 2020"/>
    <s v="EUR"/>
    <n v="131.51"/>
    <n v="131.51429999999999"/>
    <n v="-4.3000000000006297E-3"/>
    <n v="131.51"/>
    <n v="0"/>
    <x v="0"/>
    <m/>
    <m/>
    <m/>
    <m/>
    <s v="none"/>
    <m/>
    <m/>
    <m/>
    <x v="0"/>
    <m/>
    <x v="0"/>
  </r>
  <r>
    <s v="FRA2207206561Q1 2020EUR"/>
    <x v="4"/>
    <n v="300406"/>
    <s v="SOCOTEC FORMATION"/>
    <n v="2207206561"/>
    <s v="Q1 2020"/>
    <s v="EUR"/>
    <n v="1300.8499999999999"/>
    <n v="1300.8499999999999"/>
    <n v="0"/>
    <n v="1300.8499999999999"/>
    <n v="0"/>
    <x v="0"/>
    <m/>
    <m/>
    <m/>
    <m/>
    <s v="none"/>
    <m/>
    <m/>
    <m/>
    <x v="0"/>
    <m/>
    <x v="0"/>
  </r>
  <r>
    <s v="FRA2207206561Q2 2020EUR"/>
    <x v="4"/>
    <n v="300406"/>
    <s v="SOCOTEC FORMATION"/>
    <n v="2207206561"/>
    <s v="Q2 2020"/>
    <s v="EUR"/>
    <n v="202.52"/>
    <n v="202.51650000000001"/>
    <n v="3.5000000000024998E-3"/>
    <n v="202.52"/>
    <n v="0"/>
    <x v="0"/>
    <m/>
    <m/>
    <m/>
    <m/>
    <s v="none"/>
    <m/>
    <m/>
    <m/>
    <x v="0"/>
    <m/>
    <x v="0"/>
  </r>
  <r>
    <s v="FRA2207206561Q3 2020EUR"/>
    <x v="4"/>
    <n v="300406"/>
    <s v="SOCOTEC FORMATION"/>
    <n v="2207206561"/>
    <s v="Q3 2020"/>
    <s v="EUR"/>
    <n v="287"/>
    <n v="287"/>
    <n v="0"/>
    <n v="287"/>
    <n v="0"/>
    <x v="0"/>
    <m/>
    <m/>
    <m/>
    <m/>
    <s v="none"/>
    <m/>
    <m/>
    <m/>
    <x v="0"/>
    <m/>
    <x v="0"/>
  </r>
  <r>
    <s v="FRA2207206561Q4 2020EUR"/>
    <x v="4"/>
    <n v="300406"/>
    <s v="SOCOTEC FORMATION"/>
    <n v="2207206561"/>
    <s v="Q4 2020"/>
    <s v="EUR"/>
    <n v="2289.04"/>
    <n v="2289.0405999999998"/>
    <n v="-5.9999999984938703E-4"/>
    <n v="2289.04"/>
    <n v="0"/>
    <x v="0"/>
    <m/>
    <m/>
    <m/>
    <m/>
    <s v="none"/>
    <m/>
    <m/>
    <m/>
    <x v="0"/>
    <m/>
    <x v="0"/>
  </r>
  <r>
    <s v="FRA2181905618Q1 2020EUR"/>
    <x v="4"/>
    <n v="302189"/>
    <s v="FLORENCE DORE"/>
    <n v="2181905618"/>
    <s v="Q1 2020"/>
    <s v="EUR"/>
    <n v="2024.79"/>
    <n v="2024.7926"/>
    <n v="-2.6000000000294598E-3"/>
    <n v="2024.79"/>
    <n v="0"/>
    <x v="0"/>
    <m/>
    <m/>
    <m/>
    <m/>
    <s v="none"/>
    <m/>
    <m/>
    <m/>
    <x v="0"/>
    <m/>
    <x v="0"/>
  </r>
  <r>
    <s v="FRA2181905618Q2 2020EUR"/>
    <x v="4"/>
    <n v="302189"/>
    <s v="FLORENCE DORE"/>
    <n v="2181905618"/>
    <s v="Q2 2020"/>
    <s v="EUR"/>
    <n v="595.28"/>
    <n v="595.28160000000003"/>
    <n v="-1.6000000000531099E-3"/>
    <n v="595.28"/>
    <n v="0"/>
    <x v="0"/>
    <m/>
    <m/>
    <m/>
    <m/>
    <s v="none"/>
    <m/>
    <m/>
    <m/>
    <x v="0"/>
    <m/>
    <x v="0"/>
  </r>
  <r>
    <s v="FRA2181905618Q3 2020EUR"/>
    <x v="4"/>
    <n v="302189"/>
    <s v="FLORENCE DORE"/>
    <n v="2181905618"/>
    <s v="Q3 2020"/>
    <s v="EUR"/>
    <n v="775.96"/>
    <n v="775.96"/>
    <n v="0"/>
    <n v="775.96"/>
    <n v="0"/>
    <x v="0"/>
    <m/>
    <m/>
    <m/>
    <m/>
    <s v="none"/>
    <m/>
    <m/>
    <m/>
    <x v="0"/>
    <m/>
    <x v="0"/>
  </r>
  <r>
    <s v="FRA2181905618Q4 2020EUR"/>
    <x v="4"/>
    <n v="302189"/>
    <s v="FLORENCE DORE"/>
    <n v="2181905618"/>
    <s v="Q4 2020"/>
    <s v="EUR"/>
    <n v="566.33000000000004"/>
    <n v="566.32860000000005"/>
    <n v="1.39999999998963E-3"/>
    <n v="566.33000000000004"/>
    <n v="0"/>
    <x v="0"/>
    <m/>
    <m/>
    <m/>
    <m/>
    <s v="none"/>
    <m/>
    <m/>
    <m/>
    <x v="0"/>
    <m/>
    <x v="0"/>
  </r>
  <r>
    <s v="FRA1200506551Q1 2020EUR"/>
    <x v="4"/>
    <n v="304958"/>
    <s v="C &amp; C FRANCE"/>
    <n v="1200506551"/>
    <s v="Q1 2020"/>
    <s v="EUR"/>
    <n v="14366.97"/>
    <n v="14366.965200000001"/>
    <n v="4.7999999987950997E-3"/>
    <n v="14366.97"/>
    <n v="0"/>
    <x v="0"/>
    <m/>
    <m/>
    <m/>
    <m/>
    <s v="none"/>
    <m/>
    <m/>
    <m/>
    <x v="0"/>
    <m/>
    <x v="0"/>
  </r>
  <r>
    <s v="FRA1200506551Q2 2020EUR"/>
    <x v="4"/>
    <n v="304958"/>
    <s v="C &amp; C FRANCE"/>
    <n v="1200506551"/>
    <s v="Q2 2020"/>
    <s v="EUR"/>
    <n v="1691.7"/>
    <n v="1691.7004999999999"/>
    <n v="-4.9999999987448897E-4"/>
    <n v="1691.7"/>
    <n v="0"/>
    <x v="0"/>
    <m/>
    <m/>
    <m/>
    <m/>
    <s v="none"/>
    <m/>
    <m/>
    <m/>
    <x v="0"/>
    <m/>
    <x v="0"/>
  </r>
  <r>
    <s v="FRA1200506551Q3 2020EUR"/>
    <x v="4"/>
    <n v="304958"/>
    <s v="C &amp; C FRANCE"/>
    <n v="1200506551"/>
    <s v="Q3 2020"/>
    <s v="EUR"/>
    <n v="8996.83"/>
    <n v="8996.8276999999998"/>
    <n v="2.3000000001047699E-3"/>
    <n v="8996.83"/>
    <n v="0"/>
    <x v="0"/>
    <m/>
    <m/>
    <m/>
    <m/>
    <s v="none"/>
    <m/>
    <m/>
    <m/>
    <x v="0"/>
    <m/>
    <x v="0"/>
  </r>
  <r>
    <s v="FRA1200506551Q4 2020EUR"/>
    <x v="4"/>
    <n v="304958"/>
    <s v="C &amp; C FRANCE"/>
    <n v="1200506551"/>
    <s v="Q4 2020"/>
    <s v="EUR"/>
    <n v="2619.4"/>
    <n v="2619.4041999999999"/>
    <n v="-4.1999999998551998E-3"/>
    <n v="2619.4"/>
    <n v="0"/>
    <x v="0"/>
    <m/>
    <m/>
    <m/>
    <m/>
    <s v="none"/>
    <m/>
    <m/>
    <m/>
    <x v="0"/>
    <m/>
    <x v="0"/>
  </r>
  <r>
    <s v="FRA2195306346Q1 2020EUR"/>
    <x v="4"/>
    <n v="306167"/>
    <s v="SOCOTEC CONSTRUCTION"/>
    <n v="2195306346"/>
    <s v="Q1 2020"/>
    <s v="EUR"/>
    <n v="7615.1"/>
    <n v="7615.1"/>
    <n v="0"/>
    <n v="7615.1"/>
    <n v="0"/>
    <x v="0"/>
    <m/>
    <m/>
    <m/>
    <m/>
    <s v="none"/>
    <m/>
    <m/>
    <m/>
    <x v="0"/>
    <m/>
    <x v="0"/>
  </r>
  <r>
    <s v="FRA2195306346Q2 2020EUR"/>
    <x v="4"/>
    <n v="306167"/>
    <s v="SOCOTEC CONSTRUCTION"/>
    <n v="2195306346"/>
    <s v="Q2 2020"/>
    <s v="EUR"/>
    <n v="5130.8"/>
    <n v="5130.8029999999999"/>
    <n v="-2.9999999997016801E-3"/>
    <n v="5130.8"/>
    <n v="0"/>
    <x v="0"/>
    <m/>
    <m/>
    <m/>
    <m/>
    <s v="none"/>
    <m/>
    <m/>
    <m/>
    <x v="0"/>
    <m/>
    <x v="0"/>
  </r>
  <r>
    <s v="FRA2195306346Q3 2020EUR"/>
    <x v="4"/>
    <n v="306167"/>
    <s v="SOCOTEC CONSTRUCTION"/>
    <n v="2195306346"/>
    <s v="Q3 2020"/>
    <s v="EUR"/>
    <n v="4262.5200000000004"/>
    <n v="4262.5240000000003"/>
    <n v="-3.9999999999054099E-3"/>
    <n v="4262.5200000000004"/>
    <n v="0"/>
    <x v="0"/>
    <m/>
    <m/>
    <m/>
    <m/>
    <s v="none"/>
    <m/>
    <m/>
    <m/>
    <x v="0"/>
    <m/>
    <x v="0"/>
  </r>
  <r>
    <s v="FRA2195306346Q4 2020EUR"/>
    <x v="4"/>
    <n v="306167"/>
    <s v="SOCOTEC CONSTRUCTION"/>
    <n v="2195306346"/>
    <s v="Q4 2020"/>
    <s v="EUR"/>
    <n v="1661.04"/>
    <n v="1661.039"/>
    <n v="9.9999999997635292E-4"/>
    <n v="1661.04"/>
    <n v="0"/>
    <x v="0"/>
    <m/>
    <m/>
    <m/>
    <m/>
    <s v="none"/>
    <m/>
    <m/>
    <m/>
    <x v="0"/>
    <m/>
    <x v="0"/>
  </r>
  <r>
    <s v="FRAFR4GP1704Y 2020EUR"/>
    <x v="4"/>
    <n v="306799"/>
    <s v="CROP'S VEGETABLES"/>
    <s v="FR4GP1704"/>
    <s v="Y 2020"/>
    <s v="EUR"/>
    <n v="898.08"/>
    <n v="898.08"/>
    <n v="0"/>
    <n v="898.08"/>
    <n v="0"/>
    <x v="0"/>
    <m/>
    <m/>
    <m/>
    <m/>
    <s v="none"/>
    <m/>
    <m/>
    <m/>
    <x v="0"/>
    <m/>
    <x v="0"/>
  </r>
  <r>
    <s v="FRA2180505744Q1 2020EUR"/>
    <x v="4"/>
    <n v="308051"/>
    <s v="LES PAPILLONS BLANCS D'ENTRE SAONE ER LOIRE"/>
    <n v="2180505744"/>
    <s v="Q1 2020"/>
    <s v="EUR"/>
    <n v="342.6"/>
    <n v="342.60239999999999"/>
    <n v="-2.3999999999659801E-3"/>
    <n v="342.6"/>
    <n v="0"/>
    <x v="0"/>
    <m/>
    <m/>
    <m/>
    <m/>
    <s v="none"/>
    <m/>
    <m/>
    <m/>
    <x v="0"/>
    <m/>
    <x v="0"/>
  </r>
  <r>
    <s v="FRA2180505744Q2 2020EUR"/>
    <x v="4"/>
    <n v="308051"/>
    <s v="LES PAPILLONS BLANCS D'ENTRE SAONE ER LOIRE"/>
    <n v="2180505744"/>
    <s v="Q2 2020"/>
    <s v="EUR"/>
    <n v="92.59"/>
    <n v="92.593199999999996"/>
    <n v="-3.19999999999254E-3"/>
    <n v="92.59"/>
    <n v="0"/>
    <x v="0"/>
    <m/>
    <m/>
    <m/>
    <m/>
    <s v="none"/>
    <m/>
    <m/>
    <m/>
    <x v="0"/>
    <m/>
    <x v="0"/>
  </r>
  <r>
    <s v="FRA2180505744Q3 2020EUR"/>
    <x v="4"/>
    <n v="308051"/>
    <s v="LES PAPILLONS BLANCS D'ENTRE SAONE ER LOIRE"/>
    <n v="2180505744"/>
    <s v="Q3 2020"/>
    <s v="EUR"/>
    <n v="474.95"/>
    <n v="474.95"/>
    <n v="0"/>
    <n v="474.95"/>
    <n v="0"/>
    <x v="0"/>
    <m/>
    <m/>
    <m/>
    <m/>
    <s v="none"/>
    <m/>
    <m/>
    <m/>
    <x v="0"/>
    <m/>
    <x v="0"/>
  </r>
  <r>
    <s v="FRA2180505744Q4 2020EUR"/>
    <x v="4"/>
    <n v="308051"/>
    <s v="LES PAPILLONS BLANCS D'ENTRE SAONE ER LOIRE"/>
    <n v="2180505744"/>
    <s v="Q4 2020"/>
    <s v="EUR"/>
    <n v="223.57"/>
    <n v="223.57329999999999"/>
    <n v="-3.2999999999958601E-3"/>
    <n v="223.57"/>
    <n v="0"/>
    <x v="0"/>
    <m/>
    <m/>
    <m/>
    <m/>
    <s v="none"/>
    <m/>
    <m/>
    <m/>
    <x v="0"/>
    <m/>
    <x v="0"/>
  </r>
  <r>
    <s v="FRAFR4GP2709Y 2020EUR"/>
    <x v="4"/>
    <n v="308879"/>
    <s v="GSR FOOD Choose &amp; Eat"/>
    <s v="FR4GP2709"/>
    <s v="Y 2020"/>
    <s v="EUR"/>
    <n v="3374"/>
    <n v="3374"/>
    <n v="0"/>
    <n v="3374"/>
    <n v="0"/>
    <x v="0"/>
    <m/>
    <m/>
    <m/>
    <m/>
    <s v="none"/>
    <m/>
    <m/>
    <m/>
    <x v="0"/>
    <m/>
    <x v="0"/>
  </r>
  <r>
    <s v="FRA2188105804Q1 2020EUR"/>
    <x v="4"/>
    <n v="316740"/>
    <s v="ODICE"/>
    <n v="2188105804"/>
    <s v="Q1 2020"/>
    <s v="EUR"/>
    <n v="2412.2399999999998"/>
    <n v="2412.2442000000001"/>
    <n v="-4.2000000003099497E-3"/>
    <n v="2412.2399999999998"/>
    <n v="0"/>
    <x v="0"/>
    <m/>
    <m/>
    <m/>
    <m/>
    <s v="none"/>
    <m/>
    <m/>
    <m/>
    <x v="0"/>
    <m/>
    <x v="0"/>
  </r>
  <r>
    <s v="FRA2188105804Q2 2020EUR"/>
    <x v="4"/>
    <n v="316740"/>
    <s v="ODICE"/>
    <n v="2188105804"/>
    <s v="Q2 2020"/>
    <s v="EUR"/>
    <n v="1025.44"/>
    <n v="1025.4359999999999"/>
    <n v="4.0000000001327802E-3"/>
    <n v="1025.44"/>
    <n v="0"/>
    <x v="0"/>
    <m/>
    <m/>
    <m/>
    <m/>
    <s v="none"/>
    <m/>
    <m/>
    <m/>
    <x v="0"/>
    <m/>
    <x v="0"/>
  </r>
  <r>
    <s v="FRA2188105804Q3 2020EUR"/>
    <x v="4"/>
    <n v="316740"/>
    <s v="ODICE"/>
    <n v="2188105804"/>
    <s v="Q3 2020"/>
    <s v="EUR"/>
    <n v="649.99"/>
    <n v="649.98929999999996"/>
    <n v="7.0000000005165897E-4"/>
    <n v="649.99"/>
    <n v="0"/>
    <x v="0"/>
    <m/>
    <m/>
    <m/>
    <m/>
    <s v="none"/>
    <m/>
    <m/>
    <m/>
    <x v="0"/>
    <m/>
    <x v="0"/>
  </r>
  <r>
    <s v="FRA2188105804Q4 2020EUR"/>
    <x v="4"/>
    <n v="316740"/>
    <s v="ODICE"/>
    <n v="2188105804"/>
    <s v="Q4 2020"/>
    <s v="EUR"/>
    <n v="581.04"/>
    <n v="581.04060000000004"/>
    <n v="-6.0000000007676103E-4"/>
    <n v="581.04"/>
    <n v="0"/>
    <x v="0"/>
    <m/>
    <m/>
    <m/>
    <m/>
    <s v="none"/>
    <m/>
    <m/>
    <m/>
    <x v="0"/>
    <m/>
    <x v="0"/>
  </r>
  <r>
    <s v="FRAFR4GP2694-Y 2020EUR"/>
    <x v="4"/>
    <n v="316756"/>
    <s v="HIVORY"/>
    <s v="FR4GP2694-"/>
    <s v="Y 2020"/>
    <s v="EUR"/>
    <n v="27342.01"/>
    <n v="27342.011500000001"/>
    <n v="-1.5000000021245701E-3"/>
    <n v="27342.01"/>
    <n v="0"/>
    <x v="0"/>
    <m/>
    <m/>
    <m/>
    <m/>
    <s v="none"/>
    <m/>
    <m/>
    <m/>
    <x v="0"/>
    <m/>
    <x v="0"/>
  </r>
  <r>
    <s v="FRA2203106780Q3 2020EUR"/>
    <x v="4"/>
    <n v="317017"/>
    <s v="PALATINO"/>
    <n v="2203106780"/>
    <s v="Q3 2020"/>
    <s v="EUR"/>
    <n v="19825.48"/>
    <n v="19825.474999999999"/>
    <n v="5.0000000010186297E-3"/>
    <n v="19825.48"/>
    <n v="0"/>
    <x v="0"/>
    <m/>
    <m/>
    <m/>
    <m/>
    <s v="none"/>
    <m/>
    <m/>
    <m/>
    <x v="0"/>
    <m/>
    <x v="0"/>
  </r>
  <r>
    <s v="FRA2203106780Q4 2020EUR"/>
    <x v="4"/>
    <n v="317017"/>
    <s v="PALATINO"/>
    <n v="2203106780"/>
    <s v="Q4 2020"/>
    <s v="EUR"/>
    <n v="19514.580000000002"/>
    <n v="19514.583999999999"/>
    <n v="-3.9999999971769198E-3"/>
    <n v="19514.580000000002"/>
    <n v="0"/>
    <x v="0"/>
    <m/>
    <m/>
    <m/>
    <m/>
    <s v="none"/>
    <m/>
    <m/>
    <m/>
    <x v="0"/>
    <m/>
    <x v="0"/>
  </r>
  <r>
    <s v="FRAFR4-20-2-115Y 2020EUR"/>
    <x v="4"/>
    <n v="317017"/>
    <s v="PALATINO"/>
    <s v="FR4-20-2-115"/>
    <s v="Y 2020"/>
    <s v="EUR"/>
    <n v="49220"/>
    <n v="49219.991800000003"/>
    <n v="8.1999999965773895E-3"/>
    <n v="49220"/>
    <n v="0"/>
    <x v="0"/>
    <m/>
    <m/>
    <m/>
    <m/>
    <s v="none"/>
    <m/>
    <m/>
    <m/>
    <x v="0"/>
    <m/>
    <x v="0"/>
  </r>
  <r>
    <s v="FRAFR4GP1403-Y 2020EUR"/>
    <x v="4"/>
    <n v="317154"/>
    <s v="FOOD N'JOY SA"/>
    <s v="FR4GP1403-"/>
    <s v="Y 2020"/>
    <s v="EUR"/>
    <n v="1130.96"/>
    <n v="1130.9601"/>
    <n v="-9.9999999974897906E-5"/>
    <n v="1130.96"/>
    <n v="0"/>
    <x v="0"/>
    <m/>
    <m/>
    <m/>
    <m/>
    <s v="none"/>
    <m/>
    <m/>
    <m/>
    <x v="0"/>
    <m/>
    <x v="0"/>
  </r>
  <r>
    <s v="FRA2197205926Q1 2020EUR"/>
    <x v="4"/>
    <n v="317285"/>
    <s v="A+ ARCHITECTURE"/>
    <n v="2197205926"/>
    <s v="Q1 2020"/>
    <s v="EUR"/>
    <n v="999"/>
    <n v="999"/>
    <n v="0"/>
    <n v="999"/>
    <n v="0"/>
    <x v="0"/>
    <m/>
    <m/>
    <m/>
    <m/>
    <s v="none"/>
    <m/>
    <m/>
    <m/>
    <x v="0"/>
    <m/>
    <x v="0"/>
  </r>
  <r>
    <s v="FRA2197205926Q2 2020EUR"/>
    <x v="4"/>
    <n v="317285"/>
    <s v="A+ ARCHITECTURE"/>
    <n v="2197205926"/>
    <s v="Q2 2020"/>
    <s v="EUR"/>
    <n v="259.5"/>
    <n v="259.5"/>
    <n v="0"/>
    <n v="259.5"/>
    <n v="0"/>
    <x v="0"/>
    <m/>
    <m/>
    <m/>
    <m/>
    <s v="none"/>
    <m/>
    <m/>
    <m/>
    <x v="0"/>
    <m/>
    <x v="0"/>
  </r>
  <r>
    <s v="FRA2197205926Q3 2020EUR"/>
    <x v="4"/>
    <n v="317285"/>
    <s v="A+ ARCHITECTURE"/>
    <n v="2197205926"/>
    <s v="Q3 2020"/>
    <s v="EUR"/>
    <n v="201.96"/>
    <n v="201.96"/>
    <n v="0"/>
    <n v="201.96"/>
    <n v="0"/>
    <x v="0"/>
    <m/>
    <m/>
    <m/>
    <m/>
    <s v="none"/>
    <m/>
    <m/>
    <m/>
    <x v="0"/>
    <m/>
    <x v="0"/>
  </r>
  <r>
    <s v="FRA2197205926Q4 2020EUR"/>
    <x v="4"/>
    <n v="317285"/>
    <s v="A+ ARCHITECTURE"/>
    <n v="2197205926"/>
    <s v="Q4 2020"/>
    <s v="EUR"/>
    <n v="1333"/>
    <n v="1333.0014000000001"/>
    <n v="-1.4000000001033099E-3"/>
    <n v="1333"/>
    <n v="0"/>
    <x v="0"/>
    <m/>
    <m/>
    <m/>
    <m/>
    <s v="none"/>
    <m/>
    <m/>
    <m/>
    <x v="0"/>
    <m/>
    <x v="0"/>
  </r>
  <r>
    <s v="FRA119205925Q1 2020EUR"/>
    <x v="4"/>
    <n v="317518"/>
    <s v="BETEM"/>
    <n v="119205925"/>
    <s v="Q1 2020"/>
    <s v="EUR"/>
    <n v="1359.34"/>
    <n v="1359.3425999999999"/>
    <n v="-2.6000000000294598E-3"/>
    <n v="1359.34"/>
    <n v="0"/>
    <x v="0"/>
    <m/>
    <m/>
    <m/>
    <m/>
    <s v="none"/>
    <m/>
    <m/>
    <m/>
    <x v="0"/>
    <m/>
    <x v="0"/>
  </r>
  <r>
    <s v="FRA119205925Q2 2020EUR"/>
    <x v="4"/>
    <n v="317518"/>
    <s v="BETEM"/>
    <n v="119205925"/>
    <s v="Q2 2020"/>
    <s v="EUR"/>
    <n v="398.41"/>
    <n v="398.41199999999998"/>
    <n v="-1.9999999999527002E-3"/>
    <n v="398.41"/>
    <n v="0"/>
    <x v="0"/>
    <m/>
    <m/>
    <m/>
    <m/>
    <s v="none"/>
    <m/>
    <m/>
    <m/>
    <x v="0"/>
    <m/>
    <x v="0"/>
  </r>
  <r>
    <s v="FRA119205925Q3 2020EUR"/>
    <x v="4"/>
    <n v="317518"/>
    <s v="BETEM"/>
    <n v="119205925"/>
    <s v="Q3 2020"/>
    <s v="EUR"/>
    <n v="304.76"/>
    <n v="304.76400000000001"/>
    <n v="-4.0000000000190898E-3"/>
    <n v="304.76"/>
    <n v="0"/>
    <x v="0"/>
    <m/>
    <m/>
    <m/>
    <m/>
    <s v="none"/>
    <m/>
    <m/>
    <m/>
    <x v="0"/>
    <m/>
    <x v="0"/>
  </r>
  <r>
    <s v="FRA2140213076Q1 2020EUR"/>
    <x v="4"/>
    <n v="318590"/>
    <s v="RKF LUXURY LINEN"/>
    <n v="2140213076"/>
    <s v="Q1 2020"/>
    <s v="EUR"/>
    <n v="5722.41"/>
    <n v="5722.41"/>
    <n v="0"/>
    <n v="5722.41"/>
    <n v="0"/>
    <x v="0"/>
    <m/>
    <m/>
    <m/>
    <m/>
    <s v="none"/>
    <m/>
    <m/>
    <m/>
    <x v="0"/>
    <m/>
    <x v="0"/>
  </r>
  <r>
    <s v="FRA2140213076Q2 2020EUR"/>
    <x v="4"/>
    <n v="318590"/>
    <s v="RKF LUXURY LINEN"/>
    <n v="2140213076"/>
    <s v="Q2 2020"/>
    <s v="EUR"/>
    <n v="6905.2"/>
    <n v="6905.2039999999997"/>
    <n v="-3.9999999999054099E-3"/>
    <n v="6905.2"/>
    <n v="0"/>
    <x v="0"/>
    <m/>
    <m/>
    <m/>
    <m/>
    <s v="none"/>
    <m/>
    <m/>
    <m/>
    <x v="0"/>
    <m/>
    <x v="0"/>
  </r>
  <r>
    <s v="FRA2140213076Q3 2020EUR"/>
    <x v="4"/>
    <n v="318590"/>
    <s v="RKF LUXURY LINEN"/>
    <n v="2140213076"/>
    <s v="Q3 2020"/>
    <s v="EUR"/>
    <n v="4225.24"/>
    <n v="4225.2380000000003"/>
    <n v="1.9999999994979498E-3"/>
    <n v="4225.24"/>
    <n v="0"/>
    <x v="0"/>
    <m/>
    <m/>
    <m/>
    <m/>
    <s v="none"/>
    <m/>
    <m/>
    <m/>
    <x v="0"/>
    <m/>
    <x v="0"/>
  </r>
  <r>
    <s v="FRA2140213076Q4 2020EUR"/>
    <x v="4"/>
    <n v="318590"/>
    <s v="RKF LUXURY LINEN"/>
    <n v="2140213076"/>
    <s v="Q4 2020"/>
    <s v="EUR"/>
    <n v="2659.5"/>
    <n v="2659.502"/>
    <n v="-1.9999999999527002E-3"/>
    <n v="2659.5"/>
    <n v="0"/>
    <x v="0"/>
    <m/>
    <m/>
    <m/>
    <m/>
    <s v="none"/>
    <m/>
    <m/>
    <m/>
    <x v="0"/>
    <m/>
    <x v="0"/>
  </r>
  <r>
    <s v="FRA1190506151Q1 2020EUR"/>
    <x v="4"/>
    <n v="319106"/>
    <s v="LES VIGNERONS PARISIENS"/>
    <n v="1190506151"/>
    <s v="Q1 2020"/>
    <s v="EUR"/>
    <n v="42.41"/>
    <n v="42.4116"/>
    <n v="-1.60000000000337E-3"/>
    <n v="42.41"/>
    <n v="0"/>
    <x v="0"/>
    <m/>
    <m/>
    <m/>
    <m/>
    <s v="none"/>
    <m/>
    <m/>
    <m/>
    <x v="0"/>
    <m/>
    <x v="0"/>
  </r>
  <r>
    <s v="FRA1190506151Q3 2020EUR"/>
    <x v="4"/>
    <n v="319106"/>
    <s v="LES VIGNERONS PARISIENS"/>
    <n v="1190506151"/>
    <s v="Q3 2020"/>
    <s v="EUR"/>
    <n v="33.26"/>
    <n v="33.264000000000003"/>
    <n v="-4.0000000000048799E-3"/>
    <n v="33.26"/>
    <n v="0"/>
    <x v="0"/>
    <m/>
    <m/>
    <m/>
    <m/>
    <s v="none"/>
    <m/>
    <m/>
    <m/>
    <x v="0"/>
    <m/>
    <x v="0"/>
  </r>
  <r>
    <s v="FRA1190506151Q4 2020EUR"/>
    <x v="4"/>
    <n v="319106"/>
    <s v="LES VIGNERONS PARISIENS"/>
    <n v="1190506151"/>
    <s v="Q4 2020"/>
    <s v="EUR"/>
    <n v="16.63"/>
    <n v="16.632000000000001"/>
    <n v="-2.0000000000024399E-3"/>
    <n v="16.63"/>
    <n v="0"/>
    <x v="0"/>
    <m/>
    <m/>
    <m/>
    <m/>
    <s v="none"/>
    <m/>
    <m/>
    <m/>
    <x v="0"/>
    <m/>
    <x v="0"/>
  </r>
  <r>
    <s v="FRA2197206022Q1 2020EUR"/>
    <x v="4"/>
    <n v="319152"/>
    <s v="MODUO GROUPE"/>
    <n v="2197206022"/>
    <s v="Q1 2020"/>
    <s v="EUR"/>
    <n v="2281.9499999999998"/>
    <n v="2281.9499999999998"/>
    <n v="0"/>
    <n v="2281.9499999999998"/>
    <n v="0"/>
    <x v="0"/>
    <m/>
    <m/>
    <m/>
    <m/>
    <s v="none"/>
    <m/>
    <m/>
    <m/>
    <x v="0"/>
    <m/>
    <x v="0"/>
  </r>
  <r>
    <s v="FRA2197206022Q2 2020EUR"/>
    <x v="4"/>
    <n v="319152"/>
    <s v="MODUO GROUPE"/>
    <n v="2197206022"/>
    <s v="Q2 2020"/>
    <s v="EUR"/>
    <n v="374.7"/>
    <n v="374.7"/>
    <n v="0"/>
    <n v="374.7"/>
    <n v="0"/>
    <x v="0"/>
    <m/>
    <m/>
    <m/>
    <m/>
    <s v="none"/>
    <m/>
    <m/>
    <m/>
    <x v="0"/>
    <m/>
    <x v="0"/>
  </r>
  <r>
    <s v="FRA2197206022Q3 2020EUR"/>
    <x v="4"/>
    <n v="319152"/>
    <s v="MODUO GROUPE"/>
    <n v="2197206022"/>
    <s v="Q3 2020"/>
    <s v="EUR"/>
    <n v="120"/>
    <n v="120"/>
    <n v="0"/>
    <n v="120"/>
    <n v="0"/>
    <x v="0"/>
    <m/>
    <m/>
    <m/>
    <m/>
    <s v="none"/>
    <m/>
    <m/>
    <m/>
    <x v="0"/>
    <m/>
    <x v="0"/>
  </r>
  <r>
    <s v="FRA2197206022Q4 2020EUR"/>
    <x v="4"/>
    <n v="319152"/>
    <s v="MODUO GROUPE"/>
    <n v="2197206022"/>
    <s v="Q4 2020"/>
    <s v="EUR"/>
    <n v="293.39999999999998"/>
    <n v="293.39999999999998"/>
    <n v="0"/>
    <n v="293.39999999999998"/>
    <n v="0"/>
    <x v="0"/>
    <m/>
    <m/>
    <m/>
    <m/>
    <s v="none"/>
    <m/>
    <m/>
    <m/>
    <x v="0"/>
    <m/>
    <x v="0"/>
  </r>
  <r>
    <s v="FRA2198105961Q1 2020EUR"/>
    <x v="4"/>
    <n v="319647"/>
    <s v="ZUMEX FRANCE"/>
    <n v="2198105961"/>
    <s v="Q1 2020"/>
    <s v="EUR"/>
    <n v="1439.97"/>
    <n v="1439.9664"/>
    <n v="3.6000000000058199E-3"/>
    <n v="1439.97"/>
    <n v="0"/>
    <x v="0"/>
    <m/>
    <m/>
    <m/>
    <m/>
    <s v="none"/>
    <m/>
    <m/>
    <m/>
    <x v="0"/>
    <m/>
    <x v="0"/>
  </r>
  <r>
    <s v="FRA2198105961Q3 2020EUR"/>
    <x v="4"/>
    <n v="319647"/>
    <s v="ZUMEX FRANCE"/>
    <n v="2198105961"/>
    <s v="Q3 2020"/>
    <s v="EUR"/>
    <n v="1314.14"/>
    <n v="1314.144"/>
    <n v="-3.9999999999054099E-3"/>
    <n v="1314.14"/>
    <n v="0"/>
    <x v="0"/>
    <m/>
    <m/>
    <m/>
    <m/>
    <s v="none"/>
    <m/>
    <m/>
    <m/>
    <x v="0"/>
    <m/>
    <x v="0"/>
  </r>
  <r>
    <s v="FRA2198105961Q4 2020EUR"/>
    <x v="4"/>
    <n v="319647"/>
    <s v="ZUMEX FRANCE"/>
    <n v="2198105961"/>
    <s v="Q4 2020"/>
    <s v="EUR"/>
    <n v="960.06"/>
    <n v="960.05759999999998"/>
    <n v="2.3999999999659801E-3"/>
    <n v="960.06"/>
    <n v="0"/>
    <x v="0"/>
    <m/>
    <m/>
    <m/>
    <m/>
    <s v="none"/>
    <m/>
    <m/>
    <m/>
    <x v="0"/>
    <m/>
    <x v="0"/>
  </r>
  <r>
    <s v="FRA2204406737Q2 2020EUR"/>
    <x v="4"/>
    <n v="320680"/>
    <s v="AZMAN GESTION"/>
    <n v="2204406737"/>
    <s v="Q2 2020"/>
    <s v="EUR"/>
    <n v="22987"/>
    <n v="22987"/>
    <n v="0"/>
    <n v="22987"/>
    <n v="0"/>
    <x v="0"/>
    <m/>
    <m/>
    <m/>
    <m/>
    <s v="none"/>
    <m/>
    <m/>
    <m/>
    <x v="0"/>
    <m/>
    <x v="0"/>
  </r>
  <r>
    <s v="FRA2204406737Q3 2020EUR"/>
    <x v="4"/>
    <n v="320680"/>
    <s v="AZMAN GESTION"/>
    <n v="2204406737"/>
    <s v="Q3 2020"/>
    <s v="EUR"/>
    <n v="498"/>
    <n v="498"/>
    <n v="0"/>
    <n v="498"/>
    <n v="0"/>
    <x v="0"/>
    <m/>
    <m/>
    <m/>
    <m/>
    <s v="none"/>
    <m/>
    <m/>
    <m/>
    <x v="0"/>
    <m/>
    <x v="0"/>
  </r>
  <r>
    <s v="FRA1190506024Q1 2020EUR"/>
    <x v="4"/>
    <n v="320682"/>
    <s v="MAISONS ET DOMAINES HENRIOTS FRANCE"/>
    <n v="1190506024"/>
    <s v="Q1 2020"/>
    <s v="EUR"/>
    <n v="77.180000000000007"/>
    <n v="77.182699999999997"/>
    <n v="-2.6999999999901499E-3"/>
    <n v="77.180000000000007"/>
    <n v="0"/>
    <x v="0"/>
    <m/>
    <m/>
    <m/>
    <m/>
    <s v="none"/>
    <m/>
    <m/>
    <m/>
    <x v="0"/>
    <m/>
    <x v="0"/>
  </r>
  <r>
    <s v="FRA1190506024Q2 2020EUR"/>
    <x v="4"/>
    <n v="320682"/>
    <s v="MAISONS ET DOMAINES HENRIOTS FRANCE"/>
    <n v="1190506024"/>
    <s v="Q2 2020"/>
    <s v="EUR"/>
    <n v="37.89"/>
    <n v="37.888199999999998"/>
    <n v="1.8000000000029099E-3"/>
    <n v="37.89"/>
    <n v="0"/>
    <x v="0"/>
    <m/>
    <m/>
    <m/>
    <m/>
    <s v="none"/>
    <m/>
    <m/>
    <m/>
    <x v="0"/>
    <m/>
    <x v="0"/>
  </r>
  <r>
    <s v="FRA1190506024Q3 2020EUR"/>
    <x v="4"/>
    <n v="320682"/>
    <s v="MAISONS ET DOMAINES HENRIOTS FRANCE"/>
    <n v="1190506024"/>
    <s v="Q3 2020"/>
    <s v="EUR"/>
    <n v="25"/>
    <n v="24.9984"/>
    <n v="1.5999999999998201E-3"/>
    <n v="25"/>
    <n v="0"/>
    <x v="0"/>
    <m/>
    <m/>
    <m/>
    <m/>
    <s v="none"/>
    <m/>
    <m/>
    <m/>
    <x v="0"/>
    <m/>
    <x v="0"/>
  </r>
  <r>
    <s v="FRA1190506024Q4 2020EUR"/>
    <x v="4"/>
    <n v="320682"/>
    <s v="MAISONS ET DOMAINES HENRIOTS FRANCE"/>
    <n v="1190506024"/>
    <s v="Q4 2020"/>
    <s v="EUR"/>
    <n v="27.73"/>
    <n v="27.732600000000001"/>
    <n v="-2.6000000000010398E-3"/>
    <n v="27.73"/>
    <n v="0"/>
    <x v="0"/>
    <m/>
    <m/>
    <m/>
    <m/>
    <s v="none"/>
    <m/>
    <m/>
    <m/>
    <x v="0"/>
    <m/>
    <x v="0"/>
  </r>
  <r>
    <s v="FRA2194006061Q1 2020EUR"/>
    <x v="4"/>
    <n v="321977"/>
    <s v="AEROSHUTTLE"/>
    <n v="2194006061"/>
    <s v="Q1 2020"/>
    <s v="EUR"/>
    <n v="4149.95"/>
    <n v="4149.9544999999998"/>
    <n v="-4.5000000000072699E-3"/>
    <n v="4149.95"/>
    <n v="0"/>
    <x v="0"/>
    <m/>
    <m/>
    <m/>
    <m/>
    <s v="none"/>
    <m/>
    <m/>
    <m/>
    <x v="0"/>
    <m/>
    <x v="0"/>
  </r>
  <r>
    <s v="FRA2194006061Q4 2020EUR"/>
    <x v="4"/>
    <n v="321977"/>
    <s v="AEROSHUTTLE"/>
    <n v="2194006061"/>
    <s v="Q4 2020"/>
    <s v="EUR"/>
    <n v="1181"/>
    <n v="1180.9949999999999"/>
    <n v="5.0000000001091298E-3"/>
    <n v="1181"/>
    <n v="0"/>
    <x v="0"/>
    <m/>
    <m/>
    <m/>
    <m/>
    <s v="none"/>
    <m/>
    <m/>
    <m/>
    <x v="0"/>
    <m/>
    <x v="0"/>
  </r>
  <r>
    <s v="FRA1191306385Q3 2020EUR"/>
    <x v="4"/>
    <n v="322311"/>
    <s v="KOMANSAL"/>
    <n v="1191306385"/>
    <s v="Q3 2020"/>
    <s v="EUR"/>
    <n v="47.13"/>
    <n v="47.133000000000003"/>
    <n v="-3.0000000000001098E-3"/>
    <n v="47.13"/>
    <n v="0"/>
    <x v="0"/>
    <m/>
    <m/>
    <m/>
    <m/>
    <s v="none"/>
    <m/>
    <m/>
    <m/>
    <x v="0"/>
    <m/>
    <x v="0"/>
  </r>
  <r>
    <s v="FRA1191306385Q4 2020EUR"/>
    <x v="4"/>
    <n v="322311"/>
    <s v="KOMANSAL"/>
    <n v="1191306385"/>
    <s v="Q4 2020"/>
    <s v="EUR"/>
    <n v="38.64"/>
    <n v="38.64"/>
    <n v="0"/>
    <n v="38.64"/>
    <n v="0"/>
    <x v="0"/>
    <m/>
    <m/>
    <m/>
    <m/>
    <s v="none"/>
    <m/>
    <m/>
    <m/>
    <x v="0"/>
    <m/>
    <x v="0"/>
  </r>
  <r>
    <s v="FRA2191906217Q1 2020EUR"/>
    <x v="4"/>
    <n v="324438"/>
    <s v="ALPHYR"/>
    <n v="2191906217"/>
    <s v="Q1 2020"/>
    <s v="EUR"/>
    <n v="1142.1199999999999"/>
    <n v="1142.1207999999999"/>
    <n v="-8.0000000002655703E-4"/>
    <n v="1142.1199999999999"/>
    <n v="0"/>
    <x v="0"/>
    <m/>
    <m/>
    <m/>
    <m/>
    <s v="none"/>
    <m/>
    <m/>
    <m/>
    <x v="0"/>
    <m/>
    <x v="0"/>
  </r>
  <r>
    <s v="FRA2191906217Q2 2020EUR"/>
    <x v="4"/>
    <n v="324438"/>
    <s v="ALPHYR"/>
    <n v="2191906217"/>
    <s v="Q2 2020"/>
    <s v="EUR"/>
    <n v="280.45999999999998"/>
    <n v="280.46050000000002"/>
    <n v="-5.0000000004501999E-4"/>
    <n v="280.45999999999998"/>
    <n v="0"/>
    <x v="0"/>
    <m/>
    <m/>
    <m/>
    <m/>
    <s v="none"/>
    <m/>
    <m/>
    <m/>
    <x v="0"/>
    <m/>
    <x v="0"/>
  </r>
  <r>
    <s v="FRA2191906217Q3 2020EUR"/>
    <x v="4"/>
    <n v="324438"/>
    <s v="ALPHYR"/>
    <n v="2191906217"/>
    <s v="Q3 2020"/>
    <s v="EUR"/>
    <n v="586.75"/>
    <n v="586.75279999999998"/>
    <n v="-2.7999999999792601E-3"/>
    <n v="586.75"/>
    <n v="0"/>
    <x v="0"/>
    <m/>
    <m/>
    <m/>
    <m/>
    <s v="none"/>
    <m/>
    <m/>
    <m/>
    <x v="0"/>
    <m/>
    <x v="0"/>
  </r>
  <r>
    <s v="FRA2191906217Q4 2020EUR"/>
    <x v="4"/>
    <n v="324438"/>
    <s v="ALPHYR"/>
    <n v="2191906217"/>
    <s v="Q4 2020"/>
    <s v="EUR"/>
    <n v="122.33"/>
    <n v="122.3284"/>
    <n v="1.59999999999627E-3"/>
    <n v="122.33"/>
    <n v="0"/>
    <x v="0"/>
    <m/>
    <m/>
    <m/>
    <m/>
    <s v="none"/>
    <m/>
    <m/>
    <m/>
    <x v="0"/>
    <m/>
    <x v="0"/>
  </r>
  <r>
    <s v="FRA2197206236Q1 2020EUR"/>
    <x v="4"/>
    <n v="325951"/>
    <s v="LINK'S"/>
    <n v="2197206236"/>
    <s v="Q1 2020"/>
    <s v="EUR"/>
    <n v="354.84"/>
    <n v="354.84"/>
    <n v="0"/>
    <n v="354.84"/>
    <n v="0"/>
    <x v="0"/>
    <m/>
    <m/>
    <m/>
    <m/>
    <s v="none"/>
    <m/>
    <m/>
    <m/>
    <x v="0"/>
    <m/>
    <x v="0"/>
  </r>
  <r>
    <s v="FRA2197206236Q2 2020EUR"/>
    <x v="4"/>
    <n v="325951"/>
    <s v="LINK'S"/>
    <n v="2197206236"/>
    <s v="Q2 2020"/>
    <s v="EUR"/>
    <n v="59.14"/>
    <n v="59.14"/>
    <n v="0"/>
    <n v="59.14"/>
    <n v="0"/>
    <x v="0"/>
    <m/>
    <m/>
    <m/>
    <m/>
    <s v="none"/>
    <m/>
    <m/>
    <m/>
    <x v="0"/>
    <m/>
    <x v="0"/>
  </r>
  <r>
    <s v="FRA2197206236Q3 2020EUR"/>
    <x v="4"/>
    <n v="325951"/>
    <s v="LINK'S"/>
    <n v="2197206236"/>
    <s v="Q3 2020"/>
    <s v="EUR"/>
    <n v="59.14"/>
    <n v="59.14"/>
    <n v="0"/>
    <n v="59.14"/>
    <n v="0"/>
    <x v="0"/>
    <m/>
    <m/>
    <m/>
    <m/>
    <s v="none"/>
    <m/>
    <m/>
    <m/>
    <x v="0"/>
    <m/>
    <x v="0"/>
  </r>
  <r>
    <s v="FRA2197206236Q4 2020EUR"/>
    <x v="4"/>
    <n v="325951"/>
    <s v="LINK'S"/>
    <n v="2197206236"/>
    <s v="Q4 2020"/>
    <s v="EUR"/>
    <n v="616.79999999999995"/>
    <n v="616.79999999999995"/>
    <n v="0"/>
    <n v="616.79999999999995"/>
    <n v="0"/>
    <x v="0"/>
    <m/>
    <m/>
    <m/>
    <m/>
    <s v="none"/>
    <m/>
    <m/>
    <m/>
    <x v="0"/>
    <m/>
    <x v="0"/>
  </r>
  <r>
    <s v="FRAFR4GP2764Y 2020EUR"/>
    <x v="4"/>
    <n v="326646"/>
    <s v="ECONOCOM INFOGERANCE SYSTEMES"/>
    <s v="FR4GP2764"/>
    <s v="Y 2020"/>
    <s v="EUR"/>
    <n v="164238.26999999999"/>
    <n v="164238.27170000001"/>
    <n v="-1.700000022538E-3"/>
    <n v="164238.26999999999"/>
    <n v="0"/>
    <x v="0"/>
    <m/>
    <m/>
    <m/>
    <m/>
    <s v="none"/>
    <m/>
    <m/>
    <m/>
    <x v="0"/>
    <m/>
    <x v="0"/>
  </r>
  <r>
    <s v="FRAFR4GP2754Y 2020EUR"/>
    <x v="4"/>
    <n v="326991"/>
    <s v="SKELLO"/>
    <s v="FR4GP2754"/>
    <s v="Y 2020"/>
    <s v="EUR"/>
    <n v="4484.38"/>
    <n v="4484.3760000000002"/>
    <n v="3.9999999999054099E-3"/>
    <n v="4484.38"/>
    <n v="0"/>
    <x v="0"/>
    <m/>
    <m/>
    <m/>
    <m/>
    <s v="none"/>
    <m/>
    <m/>
    <m/>
    <x v="0"/>
    <m/>
    <x v="0"/>
  </r>
  <r>
    <s v="FRA1190506253Q1 2020EUR"/>
    <x v="4"/>
    <n v="328319"/>
    <s v="HAUSSMANN FAMILLE"/>
    <n v="1190506253"/>
    <s v="Q1 2020"/>
    <s v="EUR"/>
    <n v="184.4"/>
    <n v="184.40100000000001"/>
    <n v="-1.0000000000047701E-3"/>
    <n v="184.4"/>
    <n v="0"/>
    <x v="0"/>
    <m/>
    <m/>
    <m/>
    <m/>
    <s v="none"/>
    <m/>
    <m/>
    <m/>
    <x v="0"/>
    <m/>
    <x v="0"/>
  </r>
  <r>
    <s v="FRA1190506253Q2 2020EUR"/>
    <x v="4"/>
    <n v="328319"/>
    <s v="HAUSSMANN FAMILLE"/>
    <n v="1190506253"/>
    <s v="Q2 2020"/>
    <s v="EUR"/>
    <n v="18.77"/>
    <n v="18.771899999999999"/>
    <n v="-1.8999999999991201E-3"/>
    <n v="18.77"/>
    <n v="0"/>
    <x v="0"/>
    <m/>
    <m/>
    <m/>
    <m/>
    <s v="none"/>
    <m/>
    <m/>
    <m/>
    <x v="0"/>
    <m/>
    <x v="0"/>
  </r>
  <r>
    <s v="FRA1190506253Q4 2020EUR"/>
    <x v="4"/>
    <n v="328319"/>
    <s v="HAUSSMANN FAMILLE"/>
    <n v="1190506253"/>
    <s v="Q4 2020"/>
    <s v="EUR"/>
    <n v="64.55"/>
    <n v="64.554000000000002"/>
    <n v="-4.0000000000048799E-3"/>
    <n v="64.55"/>
    <n v="0"/>
    <x v="0"/>
    <m/>
    <m/>
    <m/>
    <m/>
    <s v="none"/>
    <m/>
    <m/>
    <m/>
    <x v="0"/>
    <m/>
    <x v="0"/>
  </r>
  <r>
    <s v="FRA1190906256Q1 2020EUR"/>
    <x v="4"/>
    <n v="328321"/>
    <s v="AU CROISSANT DE LUNE"/>
    <n v="1190906256"/>
    <s v="Q1 2020"/>
    <s v="EUR"/>
    <n v="106"/>
    <n v="106"/>
    <n v="0"/>
    <n v="106"/>
    <n v="0"/>
    <x v="0"/>
    <m/>
    <m/>
    <m/>
    <m/>
    <s v="none"/>
    <m/>
    <m/>
    <m/>
    <x v="0"/>
    <m/>
    <x v="0"/>
  </r>
  <r>
    <s v="FRA1190906256Q2 2020EUR"/>
    <x v="4"/>
    <n v="328321"/>
    <s v="AU CROISSANT DE LUNE"/>
    <n v="1190906256"/>
    <s v="Q2 2020"/>
    <s v="EUR"/>
    <n v="55.54"/>
    <n v="55.54"/>
    <n v="0"/>
    <n v="55.54"/>
    <n v="0"/>
    <x v="0"/>
    <m/>
    <m/>
    <m/>
    <m/>
    <s v="none"/>
    <m/>
    <m/>
    <m/>
    <x v="0"/>
    <m/>
    <x v="0"/>
  </r>
  <r>
    <s v="FRA1190906256Q3 2020EUR"/>
    <x v="4"/>
    <n v="328321"/>
    <s v="AU CROISSANT DE LUNE"/>
    <n v="1190906256"/>
    <s v="Q3 2020"/>
    <s v="EUR"/>
    <n v="786.26"/>
    <n v="786.26"/>
    <n v="0"/>
    <n v="786.26"/>
    <n v="0"/>
    <x v="0"/>
    <m/>
    <m/>
    <m/>
    <m/>
    <s v="none"/>
    <m/>
    <m/>
    <m/>
    <x v="0"/>
    <m/>
    <x v="0"/>
  </r>
  <r>
    <s v="FRA1190906256Q4 2020EUR"/>
    <x v="4"/>
    <n v="328321"/>
    <s v="AU CROISSANT DE LUNE"/>
    <n v="1190906256"/>
    <s v="Q4 2020"/>
    <s v="EUR"/>
    <n v="52.86"/>
    <n v="52.86"/>
    <n v="0"/>
    <n v="52.86"/>
    <n v="0"/>
    <x v="0"/>
    <m/>
    <m/>
    <m/>
    <m/>
    <s v="none"/>
    <m/>
    <m/>
    <m/>
    <x v="0"/>
    <m/>
    <x v="0"/>
  </r>
  <r>
    <s v="FRA1190606260Q1 2020EUR"/>
    <x v="4"/>
    <n v="328326"/>
    <s v="CRENO SP"/>
    <n v="1190606260"/>
    <s v="Q1 2020"/>
    <s v="EUR"/>
    <n v="9812.64"/>
    <n v="9812.64"/>
    <n v="0"/>
    <n v="9812.64"/>
    <n v="0"/>
    <x v="0"/>
    <m/>
    <m/>
    <m/>
    <m/>
    <s v="none"/>
    <s v="Hexa"/>
    <s v="Zakaria"/>
    <s v="[ZB] Incoherence template et participation, correction par script"/>
    <x v="2"/>
    <s v="Zakaria"/>
    <x v="13"/>
  </r>
  <r>
    <s v="FRA1190606260Q2 2020EUR"/>
    <x v="4"/>
    <n v="328326"/>
    <s v="CRENO SP"/>
    <n v="1190606260"/>
    <s v="Q2 2020"/>
    <s v="EUR"/>
    <n v="1296.54"/>
    <n v="1296.5376000000001"/>
    <n v="2.3999999998522898E-3"/>
    <n v="1296.54"/>
    <n v="0"/>
    <x v="0"/>
    <m/>
    <m/>
    <m/>
    <m/>
    <s v="none"/>
    <s v="Hexa"/>
    <s v="Zakaria"/>
    <s v="[ZB] Incoherence template et participation, correction par script"/>
    <x v="2"/>
    <s v="Zakaria"/>
    <x v="13"/>
  </r>
  <r>
    <s v="FRA1190606260Q3 2020EUR"/>
    <x v="4"/>
    <n v="328326"/>
    <s v="CRENO SP"/>
    <n v="1190606260"/>
    <s v="Q3 2020"/>
    <s v="EUR"/>
    <n v="14998.28"/>
    <n v="14998.279200000001"/>
    <n v="7.9999999979918303E-4"/>
    <n v="14998.28"/>
    <n v="0"/>
    <x v="0"/>
    <m/>
    <m/>
    <m/>
    <m/>
    <s v="none"/>
    <s v="Hexa"/>
    <s v="Zakaria"/>
    <s v="[ZB] Incoherence template et participation, correction par script"/>
    <x v="2"/>
    <s v="Zakaria"/>
    <x v="13"/>
  </r>
  <r>
    <s v="FRA1190606260Q4 2020EUR"/>
    <x v="4"/>
    <n v="328326"/>
    <s v="CRENO SP"/>
    <n v="1190606260"/>
    <s v="Q4 2020"/>
    <s v="EUR"/>
    <n v="4542.3599999999997"/>
    <n v="4542.3599999999997"/>
    <n v="0"/>
    <n v="4542.3599999999997"/>
    <n v="0"/>
    <x v="0"/>
    <m/>
    <m/>
    <m/>
    <m/>
    <s v="none"/>
    <s v="Hexa"/>
    <s v="Zakaria"/>
    <s v="[ZB] Incoherence template et participation, correction par script"/>
    <x v="2"/>
    <s v="Zakaria"/>
    <x v="13"/>
  </r>
  <r>
    <s v="FRA1190606259Q1 2020EUR"/>
    <x v="4"/>
    <n v="329792"/>
    <s v="BALICCO GADEAFRUITS"/>
    <n v="1190606259"/>
    <s v="Q1 2020"/>
    <s v="EUR"/>
    <n v="1495.62"/>
    <n v="1495.6213"/>
    <n v="-1.30000000012842E-3"/>
    <n v="1495.62"/>
    <n v="0"/>
    <x v="0"/>
    <m/>
    <m/>
    <m/>
    <m/>
    <s v="none"/>
    <m/>
    <m/>
    <m/>
    <x v="0"/>
    <m/>
    <x v="0"/>
  </r>
  <r>
    <s v="FRA1190606259Q2 2020EUR"/>
    <x v="4"/>
    <n v="329792"/>
    <s v="BALICCO GADEAFRUITS"/>
    <n v="1190606259"/>
    <s v="Q2 2020"/>
    <s v="EUR"/>
    <n v="436.38"/>
    <n v="436.375"/>
    <n v="4.9999999999954499E-3"/>
    <n v="436.38"/>
    <n v="0"/>
    <x v="0"/>
    <m/>
    <m/>
    <m/>
    <m/>
    <s v="none"/>
    <m/>
    <m/>
    <m/>
    <x v="0"/>
    <m/>
    <x v="0"/>
  </r>
  <r>
    <s v="FRA1190606259Q3 2020EUR"/>
    <x v="4"/>
    <n v="329792"/>
    <s v="BALICCO GADEAFRUITS"/>
    <n v="1190606259"/>
    <s v="Q3 2020"/>
    <s v="EUR"/>
    <n v="2143.13"/>
    <n v="2143.125"/>
    <n v="5.0000000001091298E-3"/>
    <n v="2143.13"/>
    <n v="0"/>
    <x v="0"/>
    <m/>
    <m/>
    <m/>
    <m/>
    <s v="none"/>
    <m/>
    <m/>
    <m/>
    <x v="0"/>
    <m/>
    <x v="0"/>
  </r>
  <r>
    <s v="FRA1190606259Q4 2020EUR"/>
    <x v="4"/>
    <n v="329792"/>
    <s v="BALICCO GADEAFRUITS"/>
    <n v="1190606259"/>
    <s v="Q4 2020"/>
    <s v="EUR"/>
    <n v="673.97"/>
    <n v="673.96889999999996"/>
    <n v="1.1000000000649299E-3"/>
    <n v="673.97"/>
    <n v="0"/>
    <x v="0"/>
    <m/>
    <m/>
    <m/>
    <m/>
    <s v="none"/>
    <m/>
    <m/>
    <m/>
    <x v="0"/>
    <m/>
    <x v="0"/>
  </r>
  <r>
    <s v="FRA2207206534Q4 2020EUR"/>
    <x v="4"/>
    <n v="330091"/>
    <s v="TERRA URBA"/>
    <n v="2207206534"/>
    <s v="Q4 2020"/>
    <s v="EUR"/>
    <n v="144"/>
    <n v="144"/>
    <n v="0"/>
    <n v="144"/>
    <n v="0"/>
    <x v="0"/>
    <m/>
    <m/>
    <m/>
    <m/>
    <s v="none"/>
    <m/>
    <m/>
    <m/>
    <x v="0"/>
    <m/>
    <x v="0"/>
  </r>
  <r>
    <s v="FRAFR4GP2721Y 2020EUR"/>
    <x v="4"/>
    <n v="332033"/>
    <s v="ENERGEM"/>
    <s v="FR4GP2721"/>
    <s v="Y 2020"/>
    <s v="EUR"/>
    <n v="19722.774000000001"/>
    <n v="19722.774000000001"/>
    <n v="0"/>
    <n v="19722.774000000001"/>
    <n v="0"/>
    <x v="0"/>
    <m/>
    <m/>
    <m/>
    <m/>
    <s v="none"/>
    <m/>
    <m/>
    <m/>
    <x v="0"/>
    <m/>
    <x v="0"/>
  </r>
  <r>
    <s v="FRA2195106467Q1 2020EUR"/>
    <x v="4"/>
    <n v="339000"/>
    <s v="BIOCLEANAIR"/>
    <n v="2195106467"/>
    <s v="Q1 2020"/>
    <s v="EUR"/>
    <n v="80.900000000000006"/>
    <n v="80.900000000000006"/>
    <n v="0"/>
    <n v="80.900000000000006"/>
    <n v="0"/>
    <x v="0"/>
    <m/>
    <m/>
    <m/>
    <m/>
    <s v="none"/>
    <m/>
    <m/>
    <m/>
    <x v="0"/>
    <m/>
    <x v="0"/>
  </r>
  <r>
    <s v="FRA2195106467Q2 2020EUR"/>
    <x v="4"/>
    <n v="339000"/>
    <s v="BIOCLEANAIR"/>
    <n v="2195106467"/>
    <s v="Q2 2020"/>
    <s v="EUR"/>
    <n v="115"/>
    <n v="115"/>
    <n v="0"/>
    <n v="115"/>
    <n v="0"/>
    <x v="0"/>
    <m/>
    <m/>
    <m/>
    <m/>
    <s v="none"/>
    <m/>
    <m/>
    <m/>
    <x v="0"/>
    <m/>
    <x v="0"/>
  </r>
  <r>
    <s v="FRA2195106467Q3 2020EUR"/>
    <x v="4"/>
    <n v="339000"/>
    <s v="BIOCLEANAIR"/>
    <n v="2195106467"/>
    <s v="Q3 2020"/>
    <s v="EUR"/>
    <n v="104.52"/>
    <n v="104.515"/>
    <n v="4.9999999999954499E-3"/>
    <n v="104.52"/>
    <n v="0"/>
    <x v="0"/>
    <m/>
    <m/>
    <m/>
    <m/>
    <s v="none"/>
    <m/>
    <m/>
    <m/>
    <x v="0"/>
    <m/>
    <x v="0"/>
  </r>
  <r>
    <s v="FRA2195106467Q4 2020EUR"/>
    <x v="4"/>
    <n v="339000"/>
    <s v="BIOCLEANAIR"/>
    <n v="2195106467"/>
    <s v="Q4 2020"/>
    <s v="EUR"/>
    <n v="60"/>
    <n v="60"/>
    <n v="0"/>
    <n v="60"/>
    <n v="0"/>
    <x v="0"/>
    <m/>
    <m/>
    <m/>
    <m/>
    <s v="none"/>
    <m/>
    <m/>
    <m/>
    <x v="0"/>
    <m/>
    <x v="0"/>
  </r>
  <r>
    <s v="FRA2207206647Q1 2020EUR"/>
    <x v="4"/>
    <n v="342003"/>
    <s v="RENCOM FRANCE"/>
    <n v="2207206647"/>
    <s v="Q1 2020"/>
    <s v="EUR"/>
    <n v="499.69"/>
    <n v="499.69"/>
    <n v="0"/>
    <n v="499.69"/>
    <n v="0"/>
    <x v="0"/>
    <m/>
    <m/>
    <m/>
    <m/>
    <s v="none"/>
    <m/>
    <m/>
    <m/>
    <x v="0"/>
    <m/>
    <x v="0"/>
  </r>
  <r>
    <s v="FRA2207206647Q3 2020EUR"/>
    <x v="4"/>
    <n v="342003"/>
    <s v="RENCOM FRANCE"/>
    <n v="2207206647"/>
    <s v="Q3 2020"/>
    <s v="EUR"/>
    <n v="1328.6"/>
    <n v="1328.6"/>
    <n v="0"/>
    <n v="1328.6"/>
    <n v="0"/>
    <x v="0"/>
    <m/>
    <m/>
    <m/>
    <m/>
    <s v="none"/>
    <m/>
    <m/>
    <m/>
    <x v="0"/>
    <m/>
    <x v="0"/>
  </r>
  <r>
    <s v="FRA120506553Q3 2020EUR"/>
    <x v="4"/>
    <n v="343003"/>
    <s v="VIGNERONS ARDECHOIS"/>
    <n v="120506553"/>
    <s v="Q3 2020"/>
    <s v="EUR"/>
    <n v="209.79"/>
    <n v="209.79"/>
    <n v="0"/>
    <n v="209.79"/>
    <n v="0"/>
    <x v="0"/>
    <m/>
    <m/>
    <m/>
    <m/>
    <s v="none"/>
    <m/>
    <m/>
    <m/>
    <x v="0"/>
    <m/>
    <x v="0"/>
  </r>
  <r>
    <s v="FRA2205106585 TRAVAUXQ1 2020EUR"/>
    <x v="4"/>
    <n v="343007"/>
    <s v="AZUR GAZ ENERGY"/>
    <s v="2205106585 TRAVAUX"/>
    <s v="Q1 2020"/>
    <s v="EUR"/>
    <n v="4197.63"/>
    <n v="4197.6327000000001"/>
    <n v="-2.7000000000043599E-3"/>
    <n v="4197.63"/>
    <n v="0"/>
    <x v="0"/>
    <m/>
    <m/>
    <m/>
    <m/>
    <s v="none"/>
    <m/>
    <m/>
    <m/>
    <x v="0"/>
    <m/>
    <x v="0"/>
  </r>
  <r>
    <s v="FRA2205106585 TRAVAUXQ2 2020EUR"/>
    <x v="4"/>
    <n v="343007"/>
    <s v="AZUR GAZ ENERGY"/>
    <s v="2205106585 TRAVAUX"/>
    <s v="Q2 2020"/>
    <s v="EUR"/>
    <n v="1644.05"/>
    <n v="1644.0527999999999"/>
    <n v="-2.7999999999792601E-3"/>
    <n v="1644.05"/>
    <n v="0"/>
    <x v="0"/>
    <m/>
    <m/>
    <m/>
    <m/>
    <s v="none"/>
    <m/>
    <m/>
    <m/>
    <x v="0"/>
    <m/>
    <x v="0"/>
  </r>
  <r>
    <s v="FRA2205106585 TRAVAUXQ3 2020EUR"/>
    <x v="4"/>
    <n v="343007"/>
    <s v="AZUR GAZ ENERGY"/>
    <s v="2205106585 TRAVAUX"/>
    <s v="Q3 2020"/>
    <s v="EUR"/>
    <n v="540"/>
    <n v="540"/>
    <n v="0"/>
    <n v="540"/>
    <n v="0"/>
    <x v="0"/>
    <m/>
    <m/>
    <m/>
    <m/>
    <s v="none"/>
    <m/>
    <m/>
    <m/>
    <x v="0"/>
    <m/>
    <x v="0"/>
  </r>
  <r>
    <s v="FRA2205106585 TRAVAUXQ4 2020EUR"/>
    <x v="4"/>
    <n v="343007"/>
    <s v="AZUR GAZ ENERGY"/>
    <s v="2205106585 TRAVAUX"/>
    <s v="Q4 2020"/>
    <s v="EUR"/>
    <n v="81.849999999999994"/>
    <n v="81.853200000000001"/>
    <n v="-3.20000000000675E-3"/>
    <n v="81.849999999999994"/>
    <n v="0"/>
    <x v="0"/>
    <m/>
    <m/>
    <m/>
    <m/>
    <s v="none"/>
    <m/>
    <m/>
    <m/>
    <x v="0"/>
    <m/>
    <x v="0"/>
  </r>
  <r>
    <s v="FRA2205106586 MAINTENANCEQ1 2020EUR"/>
    <x v="4"/>
    <n v="343007"/>
    <s v="AZUR GAZ ENERGY"/>
    <s v="2205106586 MAINTENANCE"/>
    <s v="Q1 2020"/>
    <s v="EUR"/>
    <n v="290.19"/>
    <n v="290.19"/>
    <n v="0"/>
    <n v="290.19"/>
    <n v="0"/>
    <x v="0"/>
    <m/>
    <m/>
    <m/>
    <m/>
    <s v="none"/>
    <m/>
    <m/>
    <m/>
    <x v="0"/>
    <m/>
    <x v="0"/>
  </r>
  <r>
    <s v="FRA2205106586 MAINTENANCEQ2 2020EUR"/>
    <x v="4"/>
    <n v="343007"/>
    <s v="AZUR GAZ ENERGY"/>
    <s v="2205106586 MAINTENANCE"/>
    <s v="Q2 2020"/>
    <s v="EUR"/>
    <n v="713.94"/>
    <n v="713.94"/>
    <n v="0"/>
    <n v="713.94"/>
    <n v="0"/>
    <x v="0"/>
    <m/>
    <m/>
    <m/>
    <m/>
    <s v="none"/>
    <m/>
    <m/>
    <m/>
    <x v="0"/>
    <m/>
    <x v="0"/>
  </r>
  <r>
    <s v="FRA2205106586 MAINTENANCEQ3 2020EUR"/>
    <x v="4"/>
    <n v="343007"/>
    <s v="AZUR GAZ ENERGY"/>
    <s v="2205106586 MAINTENANCE"/>
    <s v="Q3 2020"/>
    <s v="EUR"/>
    <n v="1492.7"/>
    <n v="1492.704"/>
    <n v="-3.9999999999054099E-3"/>
    <n v="1492.7"/>
    <n v="0"/>
    <x v="0"/>
    <m/>
    <m/>
    <m/>
    <m/>
    <s v="none"/>
    <m/>
    <m/>
    <m/>
    <x v="0"/>
    <m/>
    <x v="0"/>
  </r>
  <r>
    <s v="FRA2205106586 MAINTENANCEQ4 2020EUR"/>
    <x v="4"/>
    <n v="343007"/>
    <s v="AZUR GAZ ENERGY"/>
    <s v="2205106586 MAINTENANCE"/>
    <s v="Q4 2020"/>
    <s v="EUR"/>
    <n v="1154.3399999999999"/>
    <n v="1154.337"/>
    <n v="2.9999999999290499E-3"/>
    <n v="1154.3399999999999"/>
    <n v="0"/>
    <x v="0"/>
    <m/>
    <m/>
    <m/>
    <m/>
    <s v="none"/>
    <s v="Produit"/>
    <m/>
    <m/>
    <x v="0"/>
    <m/>
    <x v="0"/>
  </r>
  <r>
    <s v="FRA2205106583 TRAVAUXQ3 2020EUR"/>
    <x v="4"/>
    <n v="343010"/>
    <s v="CLIMATER MAINTENANCE IDF"/>
    <s v="2205106583 TRAVAUX"/>
    <s v="Q3 2020"/>
    <s v="EUR"/>
    <n v="31.02"/>
    <n v="31.019100000000002"/>
    <n v="8.9999999999790204E-4"/>
    <n v="31.02"/>
    <n v="0"/>
    <x v="0"/>
    <m/>
    <m/>
    <m/>
    <m/>
    <s v="none"/>
    <m/>
    <m/>
    <m/>
    <x v="0"/>
    <m/>
    <x v="0"/>
  </r>
  <r>
    <s v="FRA2205106584 MAINTENANCEQ1 2020EUR"/>
    <x v="4"/>
    <n v="343010"/>
    <s v="CLIMATER MAINTENANCE IDF"/>
    <s v="2205106584 MAINTENANCE"/>
    <s v="Q1 2020"/>
    <s v="EUR"/>
    <n v="79.08"/>
    <n v="79.075000000000003"/>
    <n v="4.9999999999954499E-3"/>
    <n v="79.08"/>
    <n v="0"/>
    <x v="0"/>
    <m/>
    <m/>
    <m/>
    <m/>
    <s v="none"/>
    <m/>
    <m/>
    <m/>
    <x v="0"/>
    <m/>
    <x v="0"/>
  </r>
  <r>
    <s v="FRA2205106584 MAINTENANCEQ2 2020EUR"/>
    <x v="4"/>
    <n v="343010"/>
    <s v="CLIMATER MAINTENANCE IDF"/>
    <s v="2205106584 MAINTENANCE"/>
    <s v="Q2 2020"/>
    <s v="EUR"/>
    <n v="79.08"/>
    <n v="79.075000000000003"/>
    <n v="4.9999999999954499E-3"/>
    <n v="79.08"/>
    <n v="0"/>
    <x v="0"/>
    <m/>
    <m/>
    <m/>
    <m/>
    <s v="none"/>
    <m/>
    <m/>
    <m/>
    <x v="0"/>
    <m/>
    <x v="0"/>
  </r>
  <r>
    <s v="FRA2205106584 MAINTENANCEQ3 2020EUR"/>
    <x v="4"/>
    <n v="343010"/>
    <s v="CLIMATER MAINTENANCE IDF"/>
    <s v="2205106584 MAINTENANCE"/>
    <s v="Q3 2020"/>
    <s v="EUR"/>
    <n v="203.85"/>
    <n v="203.85300000000001"/>
    <n v="-3.0000000000143202E-3"/>
    <n v="203.85"/>
    <n v="0"/>
    <x v="0"/>
    <m/>
    <m/>
    <m/>
    <m/>
    <s v="none"/>
    <m/>
    <m/>
    <m/>
    <x v="0"/>
    <m/>
    <x v="0"/>
  </r>
  <r>
    <s v="FRA2205106584 MAINTENANCEQ4 2020EUR"/>
    <x v="4"/>
    <n v="343010"/>
    <s v="CLIMATER MAINTENANCE IDF"/>
    <s v="2205106584 MAINTENANCE"/>
    <s v="Q4 2020"/>
    <s v="EUR"/>
    <n v="460.3"/>
    <n v="460.298"/>
    <n v="2.0000000000095402E-3"/>
    <n v="460.3"/>
    <n v="0"/>
    <x v="0"/>
    <m/>
    <m/>
    <m/>
    <m/>
    <s v="none"/>
    <m/>
    <m/>
    <m/>
    <x v="0"/>
    <m/>
    <x v="0"/>
  </r>
  <r>
    <s v="FRAFR4GP1761Y 2020EUR"/>
    <x v="4"/>
    <n v="343417"/>
    <s v="PHILEA"/>
    <s v="FR4GP1761"/>
    <s v="Y 2020"/>
    <s v="EUR"/>
    <n v="1580"/>
    <n v="1579.9999"/>
    <n v="9.9999999974897906E-5"/>
    <n v="1580"/>
    <n v="0"/>
    <x v="0"/>
    <m/>
    <m/>
    <m/>
    <m/>
    <s v="none"/>
    <m/>
    <m/>
    <m/>
    <x v="0"/>
    <m/>
    <x v="0"/>
  </r>
  <r>
    <s v="FRA1200706650Q4 2020EUR"/>
    <x v="4"/>
    <n v="344853"/>
    <s v="UGALAIT"/>
    <n v="1200706650"/>
    <s v="Q4 2020"/>
    <s v="EUR"/>
    <n v="126.83"/>
    <n v="126.827"/>
    <n v="3.0000000000001098E-3"/>
    <n v="126.83"/>
    <n v="0"/>
    <x v="0"/>
    <m/>
    <m/>
    <m/>
    <m/>
    <s v="none"/>
    <m/>
    <m/>
    <m/>
    <x v="0"/>
    <m/>
    <x v="0"/>
  </r>
  <r>
    <s v="FRA2191706367Q1 2020EUR"/>
    <x v="4"/>
    <n v="345175"/>
    <s v="MADURUIN"/>
    <n v="2191706367"/>
    <s v="Q1 2020"/>
    <s v="EUR"/>
    <n v="453.69499999999999"/>
    <n v="453.68700000000001"/>
    <n v="8.0000000000381901E-3"/>
    <n v="453.69499999999999"/>
    <n v="0"/>
    <x v="0"/>
    <m/>
    <m/>
    <m/>
    <m/>
    <s v="none"/>
    <m/>
    <m/>
    <m/>
    <x v="0"/>
    <m/>
    <x v="0"/>
  </r>
  <r>
    <s v="FRA2191706367Q2 2020EUR"/>
    <x v="4"/>
    <n v="345175"/>
    <s v="MADURUIN"/>
    <n v="2191706367"/>
    <s v="Q2 2020"/>
    <s v="EUR"/>
    <n v="305.71499999999997"/>
    <n v="305.71499999999997"/>
    <n v="5.6843418860808002E-14"/>
    <n v="305.71499999999997"/>
    <n v="0"/>
    <x v="0"/>
    <m/>
    <m/>
    <m/>
    <m/>
    <s v="none"/>
    <m/>
    <m/>
    <m/>
    <x v="0"/>
    <m/>
    <x v="0"/>
  </r>
  <r>
    <s v="FRA2191706367Q3 2020EUR"/>
    <x v="4"/>
    <n v="345175"/>
    <s v="MADURUIN"/>
    <n v="2191706367"/>
    <s v="Q3 2020"/>
    <s v="EUR"/>
    <n v="445.09"/>
    <n v="445.09050000000002"/>
    <n v="-5.0000000004501999E-4"/>
    <n v="445.09"/>
    <n v="0"/>
    <x v="0"/>
    <m/>
    <m/>
    <m/>
    <m/>
    <s v="none"/>
    <m/>
    <m/>
    <m/>
    <x v="0"/>
    <m/>
    <x v="0"/>
  </r>
  <r>
    <s v="FRA2191706367Q4 2020EUR"/>
    <x v="4"/>
    <n v="345175"/>
    <s v="MADURUIN"/>
    <n v="2191706367"/>
    <s v="Q4 2020"/>
    <s v="EUR"/>
    <n v="175.63"/>
    <n v="175.626"/>
    <n v="3.9999999999906699E-3"/>
    <n v="175.63"/>
    <n v="0"/>
    <x v="0"/>
    <m/>
    <m/>
    <m/>
    <m/>
    <s v="none"/>
    <m/>
    <m/>
    <m/>
    <x v="0"/>
    <m/>
    <x v="0"/>
  </r>
  <r>
    <s v="FRA2207206732Q3 2020EUR"/>
    <x v="4"/>
    <n v="347018"/>
    <s v="AGENCIA EUROPE"/>
    <n v="2207206732"/>
    <s v="Q3 2020"/>
    <s v="EUR"/>
    <n v="99.52"/>
    <n v="99.52"/>
    <n v="0"/>
    <n v="99.52"/>
    <n v="0"/>
    <x v="0"/>
    <m/>
    <m/>
    <m/>
    <m/>
    <s v="none"/>
    <m/>
    <m/>
    <m/>
    <x v="0"/>
    <m/>
    <x v="0"/>
  </r>
  <r>
    <s v="FRA2207206732Q4 2020EUR"/>
    <x v="4"/>
    <n v="347018"/>
    <s v="AGENCIA EUROPE"/>
    <n v="2207206732"/>
    <s v="Q4 2020"/>
    <s v="EUR"/>
    <n v="408.7"/>
    <n v="408.70479999999998"/>
    <n v="-4.7999999999888097E-3"/>
    <n v="408.7"/>
    <n v="0"/>
    <x v="0"/>
    <m/>
    <m/>
    <m/>
    <m/>
    <s v="none"/>
    <m/>
    <m/>
    <m/>
    <x v="0"/>
    <m/>
    <x v="0"/>
  </r>
  <r>
    <s v="FRAFR3IISNSNM1779Y 2020EUR"/>
    <x v="4"/>
    <n v="347886"/>
    <s v="ODEVIE"/>
    <s v="FR3IISNSNM1779"/>
    <s v="Y 2020"/>
    <s v="EUR"/>
    <n v="457.81"/>
    <n v="457.81"/>
    <n v="0"/>
    <n v="457.81"/>
    <n v="0"/>
    <x v="0"/>
    <m/>
    <m/>
    <m/>
    <m/>
    <s v="none"/>
    <m/>
    <m/>
    <m/>
    <x v="0"/>
    <m/>
    <x v="0"/>
  </r>
  <r>
    <s v="FRAFR4GP1753Y 2020EUR"/>
    <x v="4"/>
    <n v="347891"/>
    <s v="OLGA (ex. TRIBALLAT NOYAL)"/>
    <s v="FR4GP1753"/>
    <s v="Y 2020"/>
    <s v="EUR"/>
    <n v="1579.35"/>
    <n v="1579.347"/>
    <n v="3.0000000003837998E-3"/>
    <n v="1579.35"/>
    <n v="0"/>
    <x v="0"/>
    <m/>
    <m/>
    <m/>
    <m/>
    <s v="none"/>
    <m/>
    <m/>
    <m/>
    <x v="0"/>
    <m/>
    <x v="0"/>
  </r>
  <r>
    <s v="FRAFR4GP1768Y 2020EUR"/>
    <x v="4"/>
    <n v="348354"/>
    <s v="GIE PASQUIER"/>
    <s v="FR4GP1768"/>
    <s v="Y 2020"/>
    <s v="EUR"/>
    <n v="5327.05"/>
    <n v="5327.0497999999998"/>
    <n v="2.00000000404543E-4"/>
    <n v="5327.05"/>
    <n v="0"/>
    <x v="0"/>
    <m/>
    <m/>
    <m/>
    <m/>
    <s v="none"/>
    <m/>
    <m/>
    <m/>
    <x v="0"/>
    <m/>
    <x v="0"/>
  </r>
  <r>
    <s v="FRAFR4-21-5-061Y 2020EUR"/>
    <x v="4"/>
    <n v="357629"/>
    <s v="ON TOWER FRANCE"/>
    <s v="FR4-21-5-061"/>
    <s v="Y 2020"/>
    <s v="EUR"/>
    <n v="14241.01"/>
    <n v="14241.011500000001"/>
    <n v="-1.50000000030559E-3"/>
    <n v="14241.01"/>
    <n v="0"/>
    <x v="0"/>
    <m/>
    <m/>
    <m/>
    <m/>
    <s v="none"/>
    <m/>
    <m/>
    <m/>
    <x v="0"/>
    <m/>
    <x v="0"/>
  </r>
  <r>
    <s v="FRA2185405724Q1 2020EUR"/>
    <x v="4"/>
    <n v="307520"/>
    <s v="DESAMIANTAGE FRANCE DEMOLITION"/>
    <n v="2185405724"/>
    <s v="Q1 2020"/>
    <s v="EUR"/>
    <n v="2846.34"/>
    <n v="2846.34"/>
    <n v="0"/>
    <n v="2846.34"/>
    <n v="0"/>
    <x v="0"/>
    <m/>
    <m/>
    <m/>
    <m/>
    <s v="none"/>
    <m/>
    <m/>
    <m/>
    <x v="0"/>
    <m/>
    <x v="0"/>
  </r>
  <r>
    <s v="FRA112051737Q1 2020EUR"/>
    <x v="4"/>
    <n v="51104"/>
    <s v="GALOUPET WINES COLLECTIONS"/>
    <n v="112051737"/>
    <s v="Q1 2020"/>
    <s v="EUR"/>
    <n v="228.9"/>
    <n v="228.9"/>
    <n v="0"/>
    <n v="228.9"/>
    <n v="0"/>
    <x v="0"/>
    <m/>
    <m/>
    <m/>
    <m/>
    <s v="none"/>
    <m/>
    <m/>
    <m/>
    <x v="0"/>
    <m/>
    <x v="0"/>
  </r>
  <r>
    <s v="FRA210040976Q1 2020EUR"/>
    <x v="4"/>
    <n v="102596"/>
    <s v="ABS HANDI TRANSPORT"/>
    <n v="210040976"/>
    <s v="Q1 2020"/>
    <s v="EUR"/>
    <n v="5774.62"/>
    <n v="5774.6149999999998"/>
    <n v="5.0000000001091298E-3"/>
    <n v="5774.62"/>
    <n v="0"/>
    <x v="0"/>
    <m/>
    <m/>
    <m/>
    <m/>
    <s v="none"/>
    <m/>
    <m/>
    <m/>
    <x v="0"/>
    <m/>
    <x v="0"/>
  </r>
  <r>
    <s v="FRA28280006Q1 2020EUR"/>
    <x v="4"/>
    <n v="51228"/>
    <s v="ROIRET ENERGIES"/>
    <n v="28280006"/>
    <s v="Q1 2020"/>
    <s v="EUR"/>
    <n v="1.32"/>
    <n v="1.3253999999999999"/>
    <n v="-5.3999999999998398E-3"/>
    <n v="1.32"/>
    <n v="0"/>
    <x v="0"/>
    <m/>
    <m/>
    <m/>
    <m/>
    <s v="none"/>
    <m/>
    <m/>
    <m/>
    <x v="0"/>
    <m/>
    <x v="0"/>
  </r>
  <r>
    <s v="FRA1180505815Q1 2020EUR"/>
    <x v="4"/>
    <n v="57741"/>
    <s v="MAISON GINESTET"/>
    <n v="1180505815"/>
    <s v="Q1 2020"/>
    <s v="EUR"/>
    <n v="21.64"/>
    <n v="21.643999999999998"/>
    <n v="-3.9999999999977796E-3"/>
    <n v="21.64"/>
    <n v="0"/>
    <x v="0"/>
    <m/>
    <m/>
    <m/>
    <m/>
    <s v="none"/>
    <m/>
    <m/>
    <m/>
    <x v="0"/>
    <m/>
    <x v="0"/>
  </r>
  <r>
    <s v="FRA211761472Q1 2020EUR"/>
    <x v="4"/>
    <n v="55251"/>
    <s v="VANCO SAS"/>
    <n v="211761472"/>
    <s v="Q1 2020"/>
    <s v="EUR"/>
    <n v="6246.14"/>
    <n v="6246.1368000000002"/>
    <n v="3.2000000001062199E-3"/>
    <n v="6246.14"/>
    <n v="0"/>
    <x v="0"/>
    <m/>
    <m/>
    <m/>
    <m/>
    <s v="none"/>
    <m/>
    <m/>
    <m/>
    <x v="0"/>
    <m/>
    <x v="0"/>
  </r>
  <r>
    <s v="FRA211761472Q2 2020EUR"/>
    <x v="4"/>
    <n v="55251"/>
    <s v="VANCO SAS"/>
    <n v="211761472"/>
    <s v="Q2 2020"/>
    <s v="EUR"/>
    <n v="6307.2"/>
    <n v="6307.2"/>
    <n v="0"/>
    <n v="6307.2"/>
    <n v="0"/>
    <x v="0"/>
    <m/>
    <m/>
    <m/>
    <m/>
    <s v="none"/>
    <m/>
    <m/>
    <m/>
    <x v="0"/>
    <m/>
    <x v="0"/>
  </r>
  <r>
    <s v="FRA1187205423Q1 2020EUR"/>
    <x v="4"/>
    <n v="287065"/>
    <s v="VIVALTO"/>
    <n v="1187205423"/>
    <s v="Q1 2020"/>
    <s v="EUR"/>
    <n v="605.76"/>
    <n v="605.76"/>
    <n v="0"/>
    <n v="605.76"/>
    <n v="0"/>
    <x v="0"/>
    <m/>
    <m/>
    <m/>
    <m/>
    <s v="none"/>
    <m/>
    <m/>
    <m/>
    <x v="0"/>
    <m/>
    <x v="0"/>
  </r>
  <r>
    <s v="FRA1187205423Q2 2020EUR"/>
    <x v="4"/>
    <n v="287065"/>
    <s v="VIVALTO"/>
    <n v="1187205423"/>
    <s v="Q2 2020"/>
    <s v="EUR"/>
    <n v="105.6"/>
    <n v="105.6"/>
    <n v="0"/>
    <n v="105.6"/>
    <n v="0"/>
    <x v="0"/>
    <m/>
    <m/>
    <m/>
    <m/>
    <s v="none"/>
    <m/>
    <m/>
    <m/>
    <x v="0"/>
    <m/>
    <x v="0"/>
  </r>
  <r>
    <s v="FRA2197206294Q1 2020EUR"/>
    <x v="4"/>
    <n v="123059"/>
    <s v="HACS RESTAURATION"/>
    <n v="2197206294"/>
    <s v="Q1 2020"/>
    <s v="EUR"/>
    <n v="88.5"/>
    <n v="88.5"/>
    <n v="0"/>
    <n v="88.5"/>
    <n v="0"/>
    <x v="0"/>
    <m/>
    <m/>
    <m/>
    <m/>
    <s v="none"/>
    <m/>
    <m/>
    <m/>
    <x v="0"/>
    <m/>
    <x v="0"/>
  </r>
  <r>
    <s v="FRA2197206294Q2 2020EUR"/>
    <x v="4"/>
    <n v="123059"/>
    <s v="HACS RESTAURATION"/>
    <n v="2197206294"/>
    <s v="Q2 2020"/>
    <s v="EUR"/>
    <n v="144"/>
    <n v="144"/>
    <n v="0"/>
    <n v="144"/>
    <n v="0"/>
    <x v="0"/>
    <m/>
    <m/>
    <m/>
    <m/>
    <s v="none"/>
    <m/>
    <m/>
    <m/>
    <x v="0"/>
    <m/>
    <x v="0"/>
  </r>
  <r>
    <s v="FRA2160544735Q1 2020EUR"/>
    <x v="4"/>
    <n v="53338"/>
    <s v="ETS BRUDER"/>
    <n v="2160544735"/>
    <s v="Q1 2020"/>
    <s v="EUR"/>
    <n v="11756"/>
    <n v="11756.0049"/>
    <n v="-4.8999999999068599E-3"/>
    <n v="11756"/>
    <n v="0"/>
    <x v="0"/>
    <m/>
    <m/>
    <m/>
    <m/>
    <s v="none"/>
    <m/>
    <m/>
    <m/>
    <x v="0"/>
    <m/>
    <x v="0"/>
  </r>
  <r>
    <s v="FRA1197206261Q1 2020EUR"/>
    <x v="4"/>
    <n v="328327"/>
    <s v="ESSOR INGENIERIE"/>
    <n v="1197206261"/>
    <s v="Q1 2020"/>
    <s v="EUR"/>
    <n v="1016.28"/>
    <n v="1016.2815000000001"/>
    <n v="-1.50000000007821E-3"/>
    <n v="1016.28"/>
    <n v="0"/>
    <x v="0"/>
    <m/>
    <m/>
    <m/>
    <m/>
    <s v="none"/>
    <m/>
    <m/>
    <m/>
    <x v="0"/>
    <m/>
    <x v="0"/>
  </r>
  <r>
    <s v="FRA1190505950Q1 2020EUR"/>
    <x v="4"/>
    <n v="269468"/>
    <s v="WINERIE PARISIENNE"/>
    <n v="1190505950"/>
    <s v="Q1 2020"/>
    <s v="EUR"/>
    <n v="24.86"/>
    <n v="24.864000000000001"/>
    <n v="-4.0000000000013297E-3"/>
    <n v="24.86"/>
    <n v="0"/>
    <x v="0"/>
    <m/>
    <m/>
    <m/>
    <m/>
    <s v="none"/>
    <m/>
    <m/>
    <m/>
    <x v="0"/>
    <m/>
    <x v="0"/>
  </r>
  <r>
    <s v="FRA1190505950Q3 2020EUR"/>
    <x v="4"/>
    <n v="269468"/>
    <s v="WINERIE PARISIENNE"/>
    <n v="1190505950"/>
    <s v="Q3 2020"/>
    <s v="EUR"/>
    <n v="51.79"/>
    <n v="51.786000000000001"/>
    <n v="3.9999999999977796E-3"/>
    <n v="51.79"/>
    <n v="0"/>
    <x v="0"/>
    <m/>
    <m/>
    <m/>
    <m/>
    <s v="none"/>
    <m/>
    <m/>
    <m/>
    <x v="0"/>
    <m/>
    <x v="0"/>
  </r>
  <r>
    <s v="FRA2130512347Q1 2020EUR"/>
    <x v="4"/>
    <n v="52532"/>
    <s v="SCC (SUD CLIMATISATION CHAUFFAGE)"/>
    <n v="2130512347"/>
    <s v="Q1 2020"/>
    <s v="EUR"/>
    <n v="952.31"/>
    <n v="952.30799999999999"/>
    <n v="1.9999999999527002E-3"/>
    <n v="952.31"/>
    <n v="0"/>
    <x v="0"/>
    <m/>
    <m/>
    <m/>
    <m/>
    <s v="none"/>
    <m/>
    <m/>
    <m/>
    <x v="0"/>
    <m/>
    <x v="0"/>
  </r>
  <r>
    <s v="FRA1191406319Q1 2020EUR"/>
    <x v="4"/>
    <n v="287629"/>
    <s v="CERCLE VERT PRESTIGE"/>
    <n v="1191406319"/>
    <s v="Q1 2020"/>
    <s v="EUR"/>
    <n v="62.68"/>
    <n v="62.677500000000002"/>
    <n v="2.4999999999977202E-3"/>
    <n v="62.68"/>
    <n v="0"/>
    <x v="0"/>
    <m/>
    <m/>
    <m/>
    <m/>
    <s v="none"/>
    <m/>
    <m/>
    <m/>
    <x v="0"/>
    <m/>
    <x v="0"/>
  </r>
  <r>
    <s v="FRA1178105378Q1 2020EUR"/>
    <x v="4"/>
    <n v="45483"/>
    <s v="SEMPA"/>
    <n v="1178105378"/>
    <s v="Q1 2020"/>
    <s v="EUR"/>
    <n v="240.4"/>
    <n v="240.4"/>
    <n v="0"/>
    <n v="240.4"/>
    <n v="0"/>
    <x v="0"/>
    <m/>
    <m/>
    <m/>
    <m/>
    <s v="none"/>
    <m/>
    <m/>
    <m/>
    <x v="0"/>
    <m/>
    <x v="0"/>
  </r>
  <r>
    <s v="FRA560005Q1 2020EUR"/>
    <x v="4"/>
    <n v="57823"/>
    <s v="SEPUR"/>
    <n v="560005"/>
    <s v="Q1 2020"/>
    <s v="EUR"/>
    <n v="1532.96"/>
    <n v="1532.9603999999999"/>
    <n v="-3.9999999989959103E-4"/>
    <n v="1532.96"/>
    <n v="0"/>
    <x v="0"/>
    <m/>
    <m/>
    <m/>
    <m/>
    <s v="none"/>
    <m/>
    <m/>
    <m/>
    <x v="0"/>
    <m/>
    <x v="0"/>
  </r>
  <r>
    <s v="FRA560005Q2 2020EUR"/>
    <x v="4"/>
    <n v="57823"/>
    <s v="SEPUR"/>
    <n v="560005"/>
    <s v="Q2 2020"/>
    <s v="EUR"/>
    <n v="757.36"/>
    <n v="757.37739999999997"/>
    <n v="-1.7399999999952301E-2"/>
    <n v="757.36"/>
    <n v="0"/>
    <x v="0"/>
    <m/>
    <m/>
    <m/>
    <m/>
    <s v="none"/>
    <m/>
    <m/>
    <m/>
    <x v="0"/>
    <m/>
    <x v="0"/>
  </r>
  <r>
    <s v="FRA2110721488Q1 2020EUR"/>
    <x v="4"/>
    <n v="50835"/>
    <s v="SETEC GL INGENIERIE"/>
    <n v="2110721488"/>
    <s v="Q1 2020"/>
    <s v="EUR"/>
    <n v="910.08"/>
    <n v="910.08"/>
    <n v="0"/>
    <n v="910.08"/>
    <n v="0"/>
    <x v="0"/>
    <m/>
    <m/>
    <m/>
    <m/>
    <s v="none"/>
    <m/>
    <m/>
    <m/>
    <x v="0"/>
    <m/>
    <x v="0"/>
  </r>
  <r>
    <s v="FRA2110721488Q2 2020EUR"/>
    <x v="4"/>
    <n v="50835"/>
    <s v="SETEC GL INGENIERIE"/>
    <n v="2110721488"/>
    <s v="Q2 2020"/>
    <s v="EUR"/>
    <n v="274.85000000000002"/>
    <n v="274.84500000000003"/>
    <n v="4.9999999999954499E-3"/>
    <n v="274.85000000000002"/>
    <n v="0"/>
    <x v="0"/>
    <m/>
    <m/>
    <m/>
    <m/>
    <s v="none"/>
    <m/>
    <m/>
    <m/>
    <x v="0"/>
    <m/>
    <x v="0"/>
  </r>
  <r>
    <s v="FRA2130722476Q1 2020EUR"/>
    <x v="4"/>
    <n v="57231"/>
    <s v="CSD-FACES"/>
    <n v="2130722476"/>
    <s v="Q1 2020"/>
    <s v="EUR"/>
    <n v="54"/>
    <n v="54"/>
    <n v="0"/>
    <n v="54"/>
    <n v="0"/>
    <x v="0"/>
    <m/>
    <m/>
    <m/>
    <m/>
    <s v="none"/>
    <m/>
    <m/>
    <m/>
    <x v="0"/>
    <m/>
    <x v="0"/>
  </r>
  <r>
    <s v="FRA219105876Q1 2020EUR"/>
    <x v="4"/>
    <n v="46009"/>
    <s v="DECATHLON FRANCE"/>
    <n v="219105876"/>
    <s v="Q1 2020"/>
    <s v="EUR"/>
    <n v="503.62"/>
    <n v="503.61700000000002"/>
    <n v="2.9999999999858998E-3"/>
    <n v="503.62"/>
    <n v="0"/>
    <x v="0"/>
    <m/>
    <m/>
    <m/>
    <m/>
    <s v="none"/>
    <m/>
    <m/>
    <m/>
    <x v="0"/>
    <m/>
    <x v="0"/>
  </r>
  <r>
    <s v="FRA219105876Q4 2020EUR"/>
    <x v="4"/>
    <n v="46009"/>
    <s v="DECATHLON FRANCE"/>
    <n v="219105876"/>
    <s v="Q4 2020"/>
    <s v="EUR"/>
    <n v="4.5"/>
    <n v="4.5"/>
    <n v="0"/>
    <n v="4.5"/>
    <n v="0"/>
    <x v="0"/>
    <m/>
    <m/>
    <m/>
    <m/>
    <s v="none"/>
    <m/>
    <m/>
    <m/>
    <x v="0"/>
    <m/>
    <x v="0"/>
  </r>
  <r>
    <s v="FRA2180705551Q1 2020EUR"/>
    <x v="4"/>
    <n v="306142"/>
    <s v="SOLAR SCREEN INTERNATIONAL"/>
    <n v="2180705551"/>
    <s v="Q1 2020"/>
    <s v="EUR"/>
    <n v="1494"/>
    <n v="1494"/>
    <n v="0"/>
    <n v="1494"/>
    <n v="0"/>
    <x v="0"/>
    <m/>
    <m/>
    <m/>
    <m/>
    <s v="none"/>
    <m/>
    <m/>
    <m/>
    <x v="0"/>
    <m/>
    <x v="0"/>
  </r>
  <r>
    <s v="FRA1170125298Q1 2020EUR"/>
    <x v="4"/>
    <n v="279834"/>
    <s v="FOOD EUROPE (PARIS TERROIRS)"/>
    <n v="1170125298"/>
    <s v="Q1 2020"/>
    <s v="EUR"/>
    <n v="254.1"/>
    <n v="254.10319999999999"/>
    <n v="-3.19999999999254E-3"/>
    <n v="254.1"/>
    <n v="0"/>
    <x v="0"/>
    <m/>
    <m/>
    <m/>
    <m/>
    <s v="none"/>
    <m/>
    <m/>
    <m/>
    <x v="0"/>
    <m/>
    <x v="0"/>
  </r>
  <r>
    <s v="FRA2110721486Q1 2020EUR"/>
    <x v="4"/>
    <n v="57738"/>
    <s v="ARCHITECTURE LUBKOWSKI"/>
    <n v="2110721486"/>
    <s v="Q1 2020"/>
    <s v="EUR"/>
    <n v="708.32"/>
    <n v="708.32399999999996"/>
    <n v="-3.9999999999054099E-3"/>
    <n v="708.32"/>
    <n v="0"/>
    <x v="0"/>
    <m/>
    <m/>
    <m/>
    <m/>
    <s v="none"/>
    <m/>
    <m/>
    <m/>
    <x v="0"/>
    <m/>
    <x v="0"/>
  </r>
  <r>
    <s v="FRA2197206293Q1 2020EUR"/>
    <x v="4"/>
    <n v="329510"/>
    <s v="ASCAUDIT GROUPE"/>
    <n v="2197206293"/>
    <s v="Q1 2020"/>
    <s v="EUR"/>
    <n v="1074"/>
    <n v="1074"/>
    <n v="0"/>
    <n v="1074"/>
    <n v="0"/>
    <x v="0"/>
    <m/>
    <m/>
    <m/>
    <m/>
    <s v="none"/>
    <m/>
    <m/>
    <m/>
    <x v="0"/>
    <m/>
    <x v="0"/>
  </r>
  <r>
    <s v="FRA1190105953Q1 2020EUR"/>
    <x v="4"/>
    <n v="318150"/>
    <s v="BEENDHI"/>
    <n v="1190105953"/>
    <s v="Q1 2020"/>
    <s v="EUR"/>
    <n v="15.48"/>
    <n v="15.4785"/>
    <n v="1.5000000000000499E-3"/>
    <n v="15.48"/>
    <n v="0"/>
    <x v="0"/>
    <m/>
    <m/>
    <m/>
    <m/>
    <s v="none"/>
    <m/>
    <m/>
    <m/>
    <x v="0"/>
    <m/>
    <x v="0"/>
  </r>
  <r>
    <s v="FRA1190206152Q1 2020EUR"/>
    <x v="4"/>
    <n v="55691"/>
    <s v="TANG FRERES"/>
    <n v="1190206152"/>
    <s v="Q1 2020"/>
    <s v="EUR"/>
    <n v="237.81"/>
    <n v="237.80850000000001"/>
    <n v="1.4999999999929499E-3"/>
    <n v="237.81"/>
    <n v="0"/>
    <x v="0"/>
    <m/>
    <m/>
    <m/>
    <m/>
    <s v="none"/>
    <m/>
    <m/>
    <m/>
    <x v="0"/>
    <m/>
    <x v="0"/>
  </r>
  <r>
    <s v="FRA1190206152Q2 2020EUR"/>
    <x v="4"/>
    <n v="55691"/>
    <s v="TANG FRERES"/>
    <n v="1190206152"/>
    <s v="Q2 2020"/>
    <s v="EUR"/>
    <n v="27.12"/>
    <n v="27.121500000000001"/>
    <n v="-1.5000000000000499E-3"/>
    <n v="27.12"/>
    <n v="0"/>
    <x v="0"/>
    <m/>
    <m/>
    <m/>
    <m/>
    <s v="none"/>
    <m/>
    <m/>
    <m/>
    <x v="0"/>
    <m/>
    <x v="0"/>
  </r>
  <r>
    <s v="FRA2207206608Q1 2020EUR"/>
    <x v="4"/>
    <n v="218054"/>
    <s v="QUARTA"/>
    <n v="2207206608"/>
    <s v="Q1 2020"/>
    <s v="EUR"/>
    <n v="253.89"/>
    <n v="253.89"/>
    <n v="0"/>
    <n v="253.89"/>
    <n v="0"/>
    <x v="0"/>
    <m/>
    <m/>
    <m/>
    <m/>
    <s v="none"/>
    <m/>
    <m/>
    <m/>
    <x v="0"/>
    <m/>
    <x v="0"/>
  </r>
  <r>
    <s v="FRA2207206608Q2 2020EUR"/>
    <x v="4"/>
    <n v="218054"/>
    <s v="QUARTA"/>
    <n v="2207206608"/>
    <s v="Q2 2020"/>
    <s v="EUR"/>
    <n v="31.2"/>
    <n v="31.2"/>
    <n v="0"/>
    <n v="31.2"/>
    <n v="0"/>
    <x v="0"/>
    <m/>
    <m/>
    <m/>
    <m/>
    <s v="none"/>
    <m/>
    <m/>
    <m/>
    <x v="0"/>
    <m/>
    <x v="0"/>
  </r>
  <r>
    <s v="FRA2130722475Q1 2020EUR"/>
    <x v="4"/>
    <n v="45078"/>
    <s v="PATRICE CAMUSSO &amp; ASSOCIES SUD EST (PCA SUD EST)"/>
    <n v="2130722475"/>
    <s v="Q1 2020"/>
    <s v="EUR"/>
    <n v="62.48"/>
    <n v="62.475000000000001"/>
    <n v="4.9999999999954499E-3"/>
    <n v="62.48"/>
    <n v="0"/>
    <x v="0"/>
    <m/>
    <m/>
    <m/>
    <m/>
    <s v="none"/>
    <m/>
    <m/>
    <m/>
    <x v="0"/>
    <m/>
    <x v="0"/>
  </r>
  <r>
    <s v="FRA2130722475Q2 2020EUR"/>
    <x v="4"/>
    <n v="45078"/>
    <s v="PATRICE CAMUSSO &amp; ASSOCIES SUD EST (PCA SUD EST)"/>
    <n v="2130722475"/>
    <s v="Q2 2020"/>
    <s v="EUR"/>
    <n v="30"/>
    <n v="30"/>
    <n v="0"/>
    <n v="30"/>
    <n v="0"/>
    <x v="0"/>
    <m/>
    <m/>
    <m/>
    <m/>
    <s v="none"/>
    <m/>
    <m/>
    <m/>
    <x v="0"/>
    <m/>
    <x v="0"/>
  </r>
  <r>
    <s v="FRA110054142Q1 2020EUR"/>
    <x v="4"/>
    <n v="66907"/>
    <s v="PHIBOR ENTREPRISES"/>
    <n v="110054142"/>
    <s v="Q1 2020"/>
    <s v="EUR"/>
    <n v="220.47"/>
    <n v="220.48349999999999"/>
    <n v="-1.3499999999993399E-2"/>
    <n v="220.47"/>
    <n v="0"/>
    <x v="0"/>
    <m/>
    <m/>
    <m/>
    <m/>
    <s v="none"/>
    <m/>
    <m/>
    <m/>
    <x v="0"/>
    <m/>
    <x v="0"/>
  </r>
  <r>
    <s v="FRA110054142Q2 2020EUR"/>
    <x v="4"/>
    <n v="66907"/>
    <s v="PHIBOR ENTREPRISES"/>
    <n v="110054142"/>
    <s v="Q2 2020"/>
    <s v="EUR"/>
    <n v="192.54"/>
    <n v="192.5316"/>
    <n v="8.3999999999946305E-3"/>
    <n v="192.54"/>
    <n v="0"/>
    <x v="0"/>
    <m/>
    <m/>
    <m/>
    <m/>
    <s v="none"/>
    <m/>
    <m/>
    <m/>
    <x v="0"/>
    <m/>
    <x v="0"/>
  </r>
  <r>
    <s v="FRA2195406213Q1 2020EUR"/>
    <x v="4"/>
    <n v="324439"/>
    <s v="LAGARRIGUE SARL"/>
    <n v="2195406213"/>
    <s v="Q1 2020"/>
    <s v="EUR"/>
    <n v="3671.48"/>
    <n v="3671.4765000000002"/>
    <n v="3.49999999980354E-3"/>
    <n v="3671.48"/>
    <n v="0"/>
    <x v="0"/>
    <m/>
    <m/>
    <m/>
    <m/>
    <s v="none"/>
    <m/>
    <m/>
    <m/>
    <x v="0"/>
    <m/>
    <x v="0"/>
  </r>
  <r>
    <s v="FRA210040527Q1 2020EUR"/>
    <x v="4"/>
    <n v="47973"/>
    <s v="KEOLIS ROISSY AIRPORT"/>
    <n v="210040527"/>
    <s v="Q1 2020"/>
    <s v="EUR"/>
    <n v="14054.48"/>
    <n v="14054.486999999999"/>
    <n v="-6.9999999996070896E-3"/>
    <n v="14054.48"/>
    <n v="0"/>
    <x v="0"/>
    <m/>
    <m/>
    <m/>
    <m/>
    <s v="none"/>
    <m/>
    <m/>
    <m/>
    <x v="0"/>
    <m/>
    <x v="0"/>
  </r>
  <r>
    <s v="FRA1190906254Q1 2020EUR"/>
    <x v="4"/>
    <n v="330650"/>
    <s v="KAYSER ERIC"/>
    <n v="1190906254"/>
    <s v="Q1 2020"/>
    <s v="EUR"/>
    <n v="774.84"/>
    <n v="774.84"/>
    <n v="0"/>
    <n v="774.84"/>
    <n v="0"/>
    <x v="0"/>
    <m/>
    <m/>
    <m/>
    <m/>
    <s v="none"/>
    <m/>
    <m/>
    <m/>
    <x v="0"/>
    <m/>
    <x v="0"/>
  </r>
  <r>
    <s v="FRA2150544146Q1 2020EUR"/>
    <x v="4"/>
    <n v="66834"/>
    <s v="BTB ELEC"/>
    <n v="2150544146"/>
    <s v="Q1 2020"/>
    <s v="EUR"/>
    <n v="217.88"/>
    <n v="217.88489999999999"/>
    <n v="-4.8999999999921303E-3"/>
    <n v="217.88"/>
    <n v="0"/>
    <x v="0"/>
    <m/>
    <m/>
    <m/>
    <m/>
    <s v="none"/>
    <m/>
    <m/>
    <m/>
    <x v="0"/>
    <m/>
    <x v="0"/>
  </r>
  <r>
    <s v="FRA2150544146Q2 2020EUR"/>
    <x v="4"/>
    <n v="66834"/>
    <s v="BTB ELEC"/>
    <n v="2150544146"/>
    <s v="Q2 2020"/>
    <s v="EUR"/>
    <n v="903.63"/>
    <n v="903.62580000000003"/>
    <n v="4.1999999999688901E-3"/>
    <n v="903.63"/>
    <n v="0"/>
    <x v="0"/>
    <m/>
    <m/>
    <m/>
    <m/>
    <s v="none"/>
    <m/>
    <m/>
    <m/>
    <x v="0"/>
    <m/>
    <x v="0"/>
  </r>
  <r>
    <s v="FRAFR4GP2785S1 2020EUR"/>
    <x v="4"/>
    <n v="342256"/>
    <s v="VAILLANTIS"/>
    <s v="FR4GP2785"/>
    <s v="S1 2020"/>
    <s v="EUR"/>
    <n v="28220.78"/>
    <n v="28220.787"/>
    <n v="-7.0000000014260799E-3"/>
    <n v="28220.78"/>
    <n v="0"/>
    <x v="0"/>
    <m/>
    <m/>
    <m/>
    <m/>
    <s v="none"/>
    <m/>
    <m/>
    <m/>
    <x v="0"/>
    <m/>
    <x v="0"/>
  </r>
  <r>
    <s v="FRAFR4GP1586Y 2020EUR"/>
    <x v="4"/>
    <n v="225302"/>
    <s v="BONDUELLE TRAITEUR INTERNATIONAL"/>
    <s v="FR4GP1586"/>
    <s v="Y 2020"/>
    <s v="EUR"/>
    <n v="16.454999999999998"/>
    <n v="16.454999999999998"/>
    <n v="0"/>
    <n v="16.454999999999998"/>
    <n v="0"/>
    <x v="0"/>
    <m/>
    <m/>
    <m/>
    <m/>
    <s v="none"/>
    <m/>
    <m/>
    <m/>
    <x v="0"/>
    <m/>
    <x v="0"/>
  </r>
  <r>
    <s v="FRA2180295549Q1 2020EUR"/>
    <x v="4"/>
    <n v="199153"/>
    <s v="HANDINORME"/>
    <n v="2180295549"/>
    <s v="Q1 2020"/>
    <s v="EUR"/>
    <n v="211.09"/>
    <n v="211.09200000000001"/>
    <n v="-2.0000000000095402E-3"/>
    <n v="211.09"/>
    <n v="0"/>
    <x v="0"/>
    <m/>
    <m/>
    <m/>
    <m/>
    <s v="none"/>
    <m/>
    <m/>
    <m/>
    <x v="0"/>
    <m/>
    <x v="0"/>
  </r>
  <r>
    <s v="FRA2180295549Q2 2020EUR"/>
    <x v="4"/>
    <n v="199153"/>
    <s v="HANDINORME"/>
    <n v="2180295549"/>
    <s v="Q2 2020"/>
    <s v="EUR"/>
    <n v="482.6"/>
    <n v="482.59739999999999"/>
    <n v="2.6000000000294598E-3"/>
    <n v="482.6"/>
    <n v="0"/>
    <x v="0"/>
    <m/>
    <m/>
    <m/>
    <m/>
    <s v="none"/>
    <m/>
    <m/>
    <m/>
    <x v="0"/>
    <m/>
    <x v="0"/>
  </r>
  <r>
    <s v="FRA570015Q2 2020EUR"/>
    <x v="4"/>
    <n v="57797"/>
    <s v="CIF INOX"/>
    <n v="570015"/>
    <s v="Q2 2020"/>
    <s v="EUR"/>
    <n v="44.5"/>
    <n v="44.5"/>
    <n v="0"/>
    <n v="44.5"/>
    <n v="0"/>
    <x v="0"/>
    <m/>
    <m/>
    <m/>
    <m/>
    <s v="none"/>
    <m/>
    <m/>
    <m/>
    <x v="0"/>
    <m/>
    <x v="0"/>
  </r>
  <r>
    <s v="FRA2130052554S1 2020EUR"/>
    <x v="4"/>
    <n v="46188"/>
    <s v="BEALAS ENERGIE SERVICES (BES)"/>
    <n v="2130052554"/>
    <s v="S1 2020"/>
    <s v="EUR"/>
    <n v="1589.48"/>
    <n v="1589.4812999999999"/>
    <n v="-1.29999999990104E-3"/>
    <n v="1589.48"/>
    <n v="0"/>
    <x v="0"/>
    <m/>
    <m/>
    <m/>
    <m/>
    <s v="none"/>
    <m/>
    <m/>
    <m/>
    <x v="0"/>
    <m/>
    <x v="0"/>
  </r>
  <r>
    <s v="FRA2130052554S2 2020EUR"/>
    <x v="4"/>
    <n v="46188"/>
    <s v="BEALAS ENERGIE SERVICES (BES)"/>
    <n v="2130052554"/>
    <s v="S2 2020"/>
    <s v="EUR"/>
    <n v="1947.59"/>
    <n v="1947.5943"/>
    <n v="-4.3000000000574801E-3"/>
    <n v="1947.59"/>
    <n v="0"/>
    <x v="0"/>
    <m/>
    <m/>
    <m/>
    <m/>
    <s v="none"/>
    <m/>
    <m/>
    <m/>
    <x v="0"/>
    <m/>
    <x v="0"/>
  </r>
  <r>
    <s v="FRA2197206445Q2 2020EUR"/>
    <x v="4"/>
    <n v="313308"/>
    <s v="ATIXIS"/>
    <n v="2197206445"/>
    <s v="Q2 2020"/>
    <s v="EUR"/>
    <n v="756.6"/>
    <n v="756.6"/>
    <n v="0"/>
    <n v="756.6"/>
    <n v="0"/>
    <x v="0"/>
    <m/>
    <m/>
    <m/>
    <m/>
    <s v="none"/>
    <m/>
    <m/>
    <m/>
    <x v="0"/>
    <m/>
    <x v="0"/>
  </r>
  <r>
    <s v="FRA22007206531Q2 2020EUR"/>
    <x v="4"/>
    <n v="342736"/>
    <s v="LAMBERT CABINET GEOMETRES EXPERTS"/>
    <n v="22007206531"/>
    <s v="Q2 2020"/>
    <s v="EUR"/>
    <n v="630.64"/>
    <n v="630.63599999999997"/>
    <n v="4.0000000000190898E-3"/>
    <n v="630.64"/>
    <n v="0"/>
    <x v="0"/>
    <m/>
    <m/>
    <m/>
    <m/>
    <s v="none"/>
    <m/>
    <m/>
    <m/>
    <x v="0"/>
    <m/>
    <x v="0"/>
  </r>
  <r>
    <s v="FRA2197206490Q2 2020EUR"/>
    <x v="4"/>
    <n v="203059"/>
    <s v="QUATORZE SAS"/>
    <n v="2197206490"/>
    <s v="Q2 2020"/>
    <s v="EUR"/>
    <n v="3067.56"/>
    <n v="3067.56"/>
    <n v="0"/>
    <n v="3067.56"/>
    <n v="0"/>
    <x v="0"/>
    <m/>
    <m/>
    <m/>
    <m/>
    <s v="none"/>
    <m/>
    <m/>
    <m/>
    <x v="0"/>
    <m/>
    <x v="0"/>
  </r>
  <r>
    <s v="FRA2203006735Q2 2020EUR"/>
    <x v="4"/>
    <n v="344272"/>
    <s v="LES FLEURS D'ICI"/>
    <n v="2203006735"/>
    <s v="Q2 2020"/>
    <s v="EUR"/>
    <n v="2.4500000000000002"/>
    <n v="2.4544999999999999"/>
    <n v="-4.4999999999997204E-3"/>
    <n v="2.4500000000000002"/>
    <n v="0"/>
    <x v="0"/>
    <m/>
    <m/>
    <m/>
    <m/>
    <s v="none"/>
    <m/>
    <m/>
    <m/>
    <x v="0"/>
    <m/>
    <x v="0"/>
  </r>
  <r>
    <s v="FRAFR4GP1585Y 2020EUR"/>
    <x v="4"/>
    <n v="225304"/>
    <s v="BONDUELLE FRAIS FRANCE"/>
    <s v="FR4GP1585"/>
    <s v="Y 2020"/>
    <s v="EUR"/>
    <n v="805.5"/>
    <n v="805.5"/>
    <n v="0"/>
    <n v="805.5"/>
    <n v="0"/>
    <x v="0"/>
    <m/>
    <m/>
    <m/>
    <m/>
    <s v="none"/>
    <m/>
    <m/>
    <m/>
    <x v="0"/>
    <m/>
    <x v="0"/>
  </r>
  <r>
    <s v="FRAFR4GP2397Y 2020EUR"/>
    <x v="4"/>
    <n v="46406"/>
    <s v="CLEAR CHANNEL France"/>
    <s v="FR4GP2397"/>
    <s v="Y 2020"/>
    <s v="EUR"/>
    <n v="9809.2199999999993"/>
    <n v="9809.2397999999994"/>
    <n v="-1.9800000000032E-2"/>
    <n v="9809.2199999999993"/>
    <n v="0"/>
    <x v="0"/>
    <m/>
    <m/>
    <m/>
    <m/>
    <s v="none"/>
    <m/>
    <m/>
    <m/>
    <x v="0"/>
    <m/>
    <x v="0"/>
  </r>
  <r>
    <s v="FRAFR4GP2747Y 2020EUR"/>
    <x v="4"/>
    <n v="51348"/>
    <s v="VIALIFE"/>
    <s v="FR4GP2747"/>
    <s v="Y 2020"/>
    <s v="EUR"/>
    <n v="-42"/>
    <n v="-41.95"/>
    <n v="-4.9999999999997102E-2"/>
    <n v="-42"/>
    <n v="0"/>
    <x v="0"/>
    <m/>
    <m/>
    <m/>
    <m/>
    <s v="none"/>
    <m/>
    <m/>
    <m/>
    <x v="0"/>
    <m/>
    <x v="0"/>
  </r>
  <r>
    <s v="FRAFR4GP2765Y 2020EUR"/>
    <x v="4"/>
    <n v="345444"/>
    <s v="VOLKSWAGEN Group France,"/>
    <s v="FR4GP2765"/>
    <s v="Y 2020"/>
    <s v="EUR"/>
    <n v="11400.09"/>
    <n v="11400.093199999999"/>
    <n v="-3.1999999991967299E-3"/>
    <n v="11400.09"/>
    <n v="0"/>
    <x v="0"/>
    <m/>
    <m/>
    <m/>
    <m/>
    <s v="none"/>
    <m/>
    <m/>
    <m/>
    <x v="0"/>
    <m/>
    <x v="0"/>
  </r>
  <r>
    <s v="FRAFR4GP1003-Y 2020EUR"/>
    <x v="4"/>
    <n v="343870"/>
    <s v="CARGILL NV"/>
    <s v="FR4GP1003-"/>
    <s v="Y 2020"/>
    <s v="EUR"/>
    <n v="44856.02"/>
    <n v="44855.999400000001"/>
    <n v="2.06000000034691E-2"/>
    <n v="44856.02"/>
    <n v="0"/>
    <x v="0"/>
    <m/>
    <m/>
    <m/>
    <m/>
    <s v="none"/>
    <s v="Produit"/>
    <s v="Sarah"/>
    <s v="[SB] Il y a du declaratif sur la marque Moma qui n'existe plus dans A2S. Il n'y a aucun client de la marque Moma dans le module clients. Ca explique le non calcul du rebate pour son CA"/>
    <x v="2"/>
    <s v="Zakaria"/>
    <x v="0"/>
  </r>
  <r>
    <s v="FRAFR4GP2644Y 2020EUR"/>
    <x v="4"/>
    <n v="45134"/>
    <s v="ADA FRANCE"/>
    <s v="FR4GP2644"/>
    <s v="Y 2020"/>
    <s v="EUR"/>
    <n v="8649.11"/>
    <n v="8649.1101999999992"/>
    <n v="-1.99999998585553E-4"/>
    <n v="8649.11"/>
    <n v="0"/>
    <x v="0"/>
    <m/>
    <m/>
    <m/>
    <m/>
    <s v="none"/>
    <m/>
    <m/>
    <m/>
    <x v="0"/>
    <m/>
    <x v="0"/>
  </r>
  <r>
    <s v="FRAFR4-21-1-045Y 2020EUR"/>
    <x v="4"/>
    <n v="80859"/>
    <s v="BRASSERIE KRONENBOURG"/>
    <s v="FR4-21-1-045"/>
    <s v="Y 2020"/>
    <s v="EUR"/>
    <n v="35090.800000000003"/>
    <n v="35144.800000000003"/>
    <n v="-54"/>
    <n v="35144.800000000003"/>
    <n v="-54"/>
    <x v="1"/>
    <s v="[38754]"/>
    <s v="[18878]"/>
    <s v="rebate present"/>
    <s v="2022-01-05 21:08:11 +0100"/>
    <s v="none"/>
    <s v="Produit"/>
    <s v="Sarah"/>
    <s v="[SB] Le rebate du report 35144.8 correspond bien à l'encodage du contrat/CA declaré _x000a_[HB] En accord avec la différence à facturer qui était absent en juin-2021 =&gt; Assitance demandée le 17-05-22 (ds TEAMS) pour que le delta soit dispo ds Prébiling =&gt; OK résolu mais Avoir/facture sur Q0 2021"/>
    <x v="3"/>
    <s v="Ossama"/>
    <x v="5"/>
  </r>
  <r>
    <s v="FRAFR3-21-1-054-IY 2020EUR"/>
    <x v="4"/>
    <n v="80859"/>
    <s v="BRASSERIE KRONENBOURG"/>
    <s v="FR3-21-1-054-I"/>
    <s v="Y 2020"/>
    <s v="EUR"/>
    <n v="366109.27"/>
    <n v="366109.27"/>
    <n v="0"/>
    <n v="366109.27"/>
    <n v="0"/>
    <x v="0"/>
    <m/>
    <m/>
    <m/>
    <m/>
    <s v="none"/>
    <m/>
    <m/>
    <m/>
    <x v="0"/>
    <m/>
    <x v="0"/>
  </r>
  <r>
    <s v="FRAFR3-21-1-048-NGFY 2020EUR"/>
    <x v="4"/>
    <n v="80859"/>
    <s v="BRASSERIE KRONENBOURG"/>
    <s v="FR3-21-1-048-NGF"/>
    <s v="Y 2020"/>
    <s v="EUR"/>
    <n v="58067.85"/>
    <n v="58067.85"/>
    <n v="0"/>
    <n v="58067.85"/>
    <n v="0"/>
    <x v="0"/>
    <m/>
    <m/>
    <m/>
    <m/>
    <s v="none"/>
    <m/>
    <m/>
    <m/>
    <x v="0"/>
    <m/>
    <x v="0"/>
  </r>
  <r>
    <s v="FRAFR3-21-1-047-MMGNSOFNSPULNSY 2020EUR"/>
    <x v="4"/>
    <n v="80859"/>
    <s v="BRASSERIE KRONENBOURG"/>
    <s v="FR3-21-1-047-MMGNSOFNSPULNS"/>
    <s v="Y 2020"/>
    <s v="EUR"/>
    <n v="38863.199999999997"/>
    <n v="42345.72"/>
    <n v="-3482.52"/>
    <n v="42345.72"/>
    <n v="-3482.52"/>
    <x v="1"/>
    <s v="[38754]"/>
    <s v="[18878]"/>
    <s v="rebate present"/>
    <s v="2022-01-05 21:08:11 +0100"/>
    <s v="none"/>
    <s v="Produit"/>
    <s v="Sarah"/>
    <s v="[SB] Le rebate du report 42345.72 correspond bien à l'encodage du contrat/CA declaré. Il y a des exclusions à prendre en compte dans l'assiette des deux sous services [HB] En accord avec la différence à facturer qui était absent en juin-2021 =&gt; Assitance demandée le 17-05-22 (ds TEAMS) pour que le delta soit dispo ds Prébiling =&gt; OK résolu mais Avoir/facture sur Q0 2021"/>
    <x v="3"/>
    <s v="Ossama"/>
    <x v="4"/>
  </r>
  <r>
    <s v="FRAFR4-21-5-034Y 2020EUR"/>
    <x v="4"/>
    <n v="356839"/>
    <s v="CELLNEX FRANCE "/>
    <s v="FR4-21-5-034"/>
    <s v="Y 2020"/>
    <s v="EUR"/>
    <n v="7916.46"/>
    <n v="7916.4584000000004"/>
    <n v="1.59999999959836E-3"/>
    <n v="7916.46"/>
    <n v="0"/>
    <x v="0"/>
    <m/>
    <m/>
    <m/>
    <m/>
    <s v="none"/>
    <m/>
    <m/>
    <m/>
    <x v="0"/>
    <m/>
    <x v="0"/>
  </r>
  <r>
    <s v="FRAFR3IISNMPMGS1773Y 2020EUR"/>
    <x v="4"/>
    <n v="115486"/>
    <s v="ECKES GRANINI FRANCE"/>
    <s v="FR3IISNMPMGS1773"/>
    <s v="Y 2020"/>
    <s v="EUR"/>
    <n v="134593.41149999999"/>
    <n v="137569.56150000001"/>
    <n v="-2976.1500000000201"/>
    <n v="137569.56150000001"/>
    <n v="-2976.1500000000201"/>
    <x v="1"/>
    <s v="[36183]"/>
    <s v="[17476]"/>
    <s v="rebate present"/>
    <s v="2021-05-18 10:22:21 +0200"/>
    <s v="none"/>
    <s v="Métier"/>
    <s v="Mathilde"/>
    <s v="[MT] la participation et l'ajustement sont vides dans A2S alors que le montant RDBC n'est pas nul. Je pense qu'il faudrait archiver l'autre participation [36183], je ne peux pas y accéder_x000a_[ZB] ajustement https://astoresuite.com/adjustements/edit/17476, calcul à la main 15 509,71 + 122 059,85 = montant RDBC_x000a_[HB] 2 anomalies  (montant diff sur 1 service+marque non incluse) =&gt; en assistance Pré Billing N°13561 =&gt; OK résolu"/>
    <x v="1"/>
    <s v="Helene"/>
    <x v="0"/>
  </r>
  <r>
    <s v="FRAFR4GP2730Y 2020EUR"/>
    <x v="4"/>
    <n v="312449"/>
    <s v="GENTLEMAN SURFER"/>
    <s v="FR4GP2730"/>
    <s v="Y 2020"/>
    <s v="EUR"/>
    <n v="5754.2"/>
    <n v="5754.1949999999997"/>
    <n v="5.0000000001091298E-3"/>
    <n v="5754.2"/>
    <n v="0"/>
    <x v="0"/>
    <m/>
    <m/>
    <m/>
    <m/>
    <s v="none"/>
    <m/>
    <m/>
    <m/>
    <x v="0"/>
    <m/>
    <x v="0"/>
  </r>
  <r>
    <s v="FRA2160445023Q3 2020EUR"/>
    <x v="4"/>
    <n v="258128"/>
    <s v="HIGH TECHNOLOGIES DETECTION SYSTEMS"/>
    <n v="2160445023"/>
    <s v="Q3 2020"/>
    <s v="EUR"/>
    <n v="2071.8000000000002"/>
    <n v="2071.8000000000002"/>
    <n v="0"/>
    <n v="2071.8000000000002"/>
    <n v="0"/>
    <x v="0"/>
    <m/>
    <m/>
    <m/>
    <m/>
    <s v="none"/>
    <m/>
    <m/>
    <m/>
    <x v="0"/>
    <m/>
    <x v="0"/>
  </r>
  <r>
    <s v="FRAFR4GP2398Y 2020EUR"/>
    <x v="4"/>
    <n v="51785"/>
    <s v="MIDISCOM"/>
    <s v="FR4GP2398"/>
    <s v="Y 2020"/>
    <s v="EUR"/>
    <n v="2456.4299999999998"/>
    <n v="2456.4265"/>
    <n v="3.49999999980354E-3"/>
    <n v="2456.4299999999998"/>
    <n v="0"/>
    <x v="0"/>
    <m/>
    <m/>
    <m/>
    <m/>
    <s v="none"/>
    <m/>
    <m/>
    <m/>
    <x v="0"/>
    <m/>
    <x v="0"/>
  </r>
  <r>
    <s v="FRAFR4GP2758Y 2020EUR"/>
    <x v="4"/>
    <n v="339628"/>
    <s v="MONDIAL RELAY"/>
    <s v="FR4GP2758"/>
    <s v="Y 2020"/>
    <s v="EUR"/>
    <n v="125"/>
    <m/>
    <n v="125"/>
    <m/>
    <n v="125"/>
    <x v="1"/>
    <s v="[76614]"/>
    <s v="[39452]"/>
    <s v="rebate present"/>
    <s v="2022-05-06 14:22:57 +0200"/>
    <m/>
    <s v="Métier"/>
    <s v="Emmanuel"/>
    <s v="[EF] On a exactement le même montant pour Y2021, pas de particpation ni d'ajustement dans A2S [MT] ok corrigé sur le Q0 2021, à remettre sur le Y 2020"/>
    <x v="2"/>
    <m/>
    <x v="7"/>
  </r>
  <r>
    <s v="FRAFR4GP1104Y 2020EUR"/>
    <x v="4"/>
    <n v="115291"/>
    <s v="NESTLE WATERS MARKETING DISTRIBUTION"/>
    <s v="FR4GP1104"/>
    <s v="Y 2020"/>
    <s v="EUR"/>
    <n v="42351.28"/>
    <n v="42351.28"/>
    <n v="0"/>
    <n v="42351.28"/>
    <n v="0"/>
    <x v="0"/>
    <m/>
    <m/>
    <m/>
    <m/>
    <s v="none"/>
    <m/>
    <m/>
    <m/>
    <x v="0"/>
    <m/>
    <x v="0"/>
  </r>
  <r>
    <s v="FRAFR3SPMG1573Y 2020EUR"/>
    <x v="4"/>
    <n v="115291"/>
    <s v="NESTLE WATERS MARKETING DISTRIBUTION"/>
    <s v="FR3SPMG1573"/>
    <s v="Y 2020"/>
    <s v="EUR"/>
    <n v="66134.100000000006"/>
    <n v="66134.100000000006"/>
    <n v="0"/>
    <n v="66134.100000000006"/>
    <n v="0"/>
    <x v="0"/>
    <m/>
    <m/>
    <m/>
    <m/>
    <s v="none"/>
    <m/>
    <m/>
    <m/>
    <x v="0"/>
    <m/>
    <x v="0"/>
  </r>
  <r>
    <s v="FRAFR3NSNM1572Y 2020EUR"/>
    <x v="4"/>
    <n v="115291"/>
    <s v="NESTLE WATERS MARKETING DISTRIBUTION"/>
    <s v="FR3NSNM1572"/>
    <s v="Y 2020"/>
    <s v="EUR"/>
    <n v="28986.84"/>
    <n v="28986.84"/>
    <n v="0"/>
    <n v="28986.84"/>
    <n v="0"/>
    <x v="0"/>
    <m/>
    <m/>
    <m/>
    <m/>
    <s v="none"/>
    <m/>
    <m/>
    <m/>
    <x v="0"/>
    <m/>
    <x v="0"/>
  </r>
  <r>
    <s v="FRAFR3NGF1701-Y 2020EUR"/>
    <x v="4"/>
    <n v="115291"/>
    <s v="NESTLE WATERS MARKETING DISTRIBUTION"/>
    <s v="FR3NGF1701-"/>
    <s v="Y 2020"/>
    <s v="EUR"/>
    <n v="15588.98"/>
    <n v="15588.98"/>
    <n v="0"/>
    <n v="15588.98"/>
    <n v="0"/>
    <x v="0"/>
    <m/>
    <m/>
    <m/>
    <m/>
    <s v="none"/>
    <m/>
    <m/>
    <m/>
    <x v="0"/>
    <m/>
    <x v="0"/>
  </r>
  <r>
    <s v="FRAFR3IIS1574Y 2020EUR"/>
    <x v="4"/>
    <n v="115291"/>
    <s v="NESTLE WATERS MARKETING DISTRIBUTION"/>
    <s v="FR3IIS1574"/>
    <s v="Y 2020"/>
    <s v="EUR"/>
    <n v="13000.13"/>
    <n v="13000.13"/>
    <n v="0"/>
    <n v="13000.13"/>
    <n v="0"/>
    <x v="0"/>
    <m/>
    <m/>
    <m/>
    <m/>
    <s v="none"/>
    <m/>
    <m/>
    <m/>
    <x v="0"/>
    <m/>
    <x v="0"/>
  </r>
  <r>
    <s v="FRAFR4GP2246Y 2020EUR"/>
    <x v="4"/>
    <n v="80424"/>
    <s v="RENAULT SAS"/>
    <s v="FR4GP2246"/>
    <s v="Y 2020"/>
    <s v="EUR"/>
    <n v="22500"/>
    <n v="22500"/>
    <n v="0"/>
    <n v="22500"/>
    <n v="0"/>
    <x v="0"/>
    <m/>
    <m/>
    <m/>
    <m/>
    <s v="none"/>
    <m/>
    <m/>
    <m/>
    <x v="0"/>
    <m/>
    <x v="0"/>
  </r>
  <r>
    <s v="FRAFR4-21-6-083Y 2020EUR"/>
    <x v="4"/>
    <n v="358571"/>
    <s v="SAVE ENERGIES VERTES "/>
    <s v="FR4-21-6-083"/>
    <s v="Y 2020"/>
    <s v="EUR"/>
    <n v="201951.576"/>
    <n v="201951.576"/>
    <n v="0"/>
    <n v="201951.576"/>
    <n v="0"/>
    <x v="0"/>
    <m/>
    <m/>
    <m/>
    <m/>
    <s v="none"/>
    <m/>
    <m/>
    <m/>
    <x v="0"/>
    <m/>
    <x v="0"/>
  </r>
  <r>
    <s v="FRAFR4-21-6-082Y 2020EUR"/>
    <x v="4"/>
    <n v="343952"/>
    <s v="SAVE FACTEUR 4"/>
    <s v="FR4-21-6-082"/>
    <s v="Y 2020"/>
    <s v="EUR"/>
    <n v="287634.68400000001"/>
    <n v="287634.68400000001"/>
    <n v="0"/>
    <n v="287634.68400000001"/>
    <n v="0"/>
    <x v="0"/>
    <m/>
    <m/>
    <m/>
    <m/>
    <s v="none"/>
    <m/>
    <m/>
    <m/>
    <x v="0"/>
    <m/>
    <x v="0"/>
  </r>
  <r>
    <s v="FRAFR4GP2392Y 2020EUR"/>
    <x v="4"/>
    <n v="44027"/>
    <s v="TEMSYS / ALD"/>
    <s v="FR4GP2392"/>
    <s v="Y 2020"/>
    <s v="EUR"/>
    <n v="7821.19"/>
    <n v="7821.1889000000001"/>
    <n v="1.0999999994965E-3"/>
    <n v="7821.19"/>
    <n v="0"/>
    <x v="0"/>
    <m/>
    <m/>
    <m/>
    <m/>
    <s v="none"/>
    <m/>
    <m/>
    <m/>
    <x v="0"/>
    <m/>
    <x v="0"/>
  </r>
  <r>
    <s v="FRAFR4GP2696Y 2020EUR"/>
    <x v="4"/>
    <n v="261180"/>
    <s v="ZENPARK"/>
    <s v="FR4GP2696"/>
    <s v="Y 2020"/>
    <s v="EUR"/>
    <n v="1934.86"/>
    <n v="1934.8608999999999"/>
    <n v="-9.0000000000145497E-4"/>
    <n v="1934.86"/>
    <n v="0"/>
    <x v="0"/>
    <m/>
    <m/>
    <m/>
    <m/>
    <s v="none"/>
    <m/>
    <m/>
    <m/>
    <x v="0"/>
    <m/>
    <x v="0"/>
  </r>
  <r>
    <s v="GBR1 18 E00032 GB 00385Q1 2020GBP"/>
    <x v="5"/>
    <n v="703"/>
    <s v="ADA COSMETICS INTERNATIONAL GMBH"/>
    <s v="1 18 E00032 GB 00385"/>
    <s v="Q1 2020"/>
    <s v="GBP"/>
    <n v="2289"/>
    <n v="2289.6"/>
    <n v="-0.59999999999990905"/>
    <n v="2289"/>
    <n v="0"/>
    <x v="0"/>
    <m/>
    <m/>
    <m/>
    <m/>
    <s v="none"/>
    <m/>
    <m/>
    <m/>
    <x v="0"/>
    <m/>
    <x v="0"/>
  </r>
  <r>
    <s v="GBR1 18 E00032 GB 00385Q4 2020GBP"/>
    <x v="5"/>
    <n v="703"/>
    <s v="ADA COSMETICS INTERNATIONAL GMBH"/>
    <s v="1 18 E00032 GB 00385"/>
    <s v="Q4 2020"/>
    <s v="GBP"/>
    <n v="1144.1808000000001"/>
    <n v="1144.1808000000001"/>
    <n v="0"/>
    <n v="1144.1808000000001"/>
    <n v="0"/>
    <x v="0"/>
    <m/>
    <m/>
    <m/>
    <m/>
    <s v="none"/>
    <m/>
    <m/>
    <m/>
    <x v="0"/>
    <m/>
    <x v="0"/>
  </r>
  <r>
    <s v="GBR1 18 E0L021 GB 00354Q1 2020EUR"/>
    <x v="5"/>
    <n v="1499"/>
    <s v="STANDARD TEXTILE SAS"/>
    <s v="1 18 E0L021 GB 00354"/>
    <s v="Q1 2020"/>
    <s v="EUR"/>
    <n v="42893"/>
    <n v="42894.84"/>
    <n v="-1.8399999999965"/>
    <n v="42894.84"/>
    <n v="-1.8399999999965"/>
    <x v="4"/>
    <s v="[75093]"/>
    <s v="[35495]"/>
    <s v="rebate present"/>
    <s v="2022-04-08 18:00:59 +0200"/>
    <s v="none"/>
    <s v="Métier"/>
    <s v="Emmanuel"/>
    <s v="[EF] Plus de particpation dans le système, reloadé à partir d'ancien rapport. Un léger écart subsiste, je pense que cet écart est trop faible pour facturer la différence"/>
    <x v="1"/>
    <s v="Emmanuel"/>
    <x v="8"/>
  </r>
  <r>
    <s v="GBR1 18 E0L021 GB 00354Q3 2020EUR"/>
    <x v="5"/>
    <n v="1499"/>
    <s v="STANDARD TEXTILE SAS"/>
    <s v="1 18 E0L021 GB 00354"/>
    <s v="Q3 2020"/>
    <s v="EUR"/>
    <n v="7278.4398000000001"/>
    <n v="7278.4398000000001"/>
    <n v="0"/>
    <n v="7278.4398000000001"/>
    <n v="0"/>
    <x v="0"/>
    <m/>
    <m/>
    <m/>
    <m/>
    <s v="none"/>
    <m/>
    <m/>
    <m/>
    <x v="0"/>
    <m/>
    <x v="0"/>
  </r>
  <r>
    <s v="GBR1 18 E0L021 GB 00354Q4 2020EUR"/>
    <x v="5"/>
    <n v="1499"/>
    <s v="STANDARD TEXTILE SAS"/>
    <s v="1 18 E0L021 GB 00354"/>
    <s v="Q4 2020"/>
    <s v="EUR"/>
    <n v="7712.4863999999998"/>
    <n v="7712.4863999999998"/>
    <n v="0"/>
    <n v="7712.4863999999998"/>
    <n v="0"/>
    <x v="0"/>
    <m/>
    <m/>
    <m/>
    <m/>
    <s v="none"/>
    <s v="Métier"/>
    <s v="Emmanuel"/>
    <s v="[EF] Lien avec le contrat cassée, regenérer particpation et reloader la déclaration_x000a_https://astoresuite.com/adjustements/edit/20111_x000a_[EF] Loadé ca devrait être bon"/>
    <x v="1"/>
    <s v="Emmanuel"/>
    <x v="7"/>
  </r>
  <r>
    <s v="GBR1 18 E00031 GB 00334Q1 2020GBP"/>
    <x v="5"/>
    <n v="3302"/>
    <s v="JET'SAC - SPHERE PROFESSIONNEL"/>
    <s v="1 18 E00031 GB 00334"/>
    <s v="Q1 2020"/>
    <s v="GBP"/>
    <n v="410"/>
    <n v="410.13"/>
    <n v="-0.12999999999999501"/>
    <n v="410"/>
    <n v="0"/>
    <x v="0"/>
    <m/>
    <m/>
    <m/>
    <m/>
    <s v="none"/>
    <m/>
    <m/>
    <m/>
    <x v="0"/>
    <m/>
    <x v="0"/>
  </r>
  <r>
    <s v="GBR1 18 E00031 GB 00334Q3 2020GBP"/>
    <x v="5"/>
    <n v="3302"/>
    <s v="JET'SAC - SPHERE PROFESSIONNEL"/>
    <s v="1 18 E00031 GB 00334"/>
    <s v="Q3 2020"/>
    <s v="GBP"/>
    <n v="403.52879999999999"/>
    <n v="403.52879999999999"/>
    <n v="0"/>
    <n v="403.52879999999999"/>
    <n v="0"/>
    <x v="0"/>
    <m/>
    <m/>
    <m/>
    <m/>
    <s v="none"/>
    <m/>
    <m/>
    <m/>
    <x v="0"/>
    <m/>
    <x v="0"/>
  </r>
  <r>
    <s v="GBR1 18 E00031 GB 00334Q4 2020GBP"/>
    <x v="5"/>
    <n v="3302"/>
    <s v="JET'SAC - SPHERE PROFESSIONNEL"/>
    <s v="1 18 E00031 GB 00334"/>
    <s v="Q4 2020"/>
    <s v="GBP"/>
    <n v="415.14240000000001"/>
    <n v="415.14240000000001"/>
    <n v="0"/>
    <n v="415.14240000000001"/>
    <n v="0"/>
    <x v="0"/>
    <m/>
    <m/>
    <m/>
    <m/>
    <s v="none"/>
    <m/>
    <m/>
    <m/>
    <x v="0"/>
    <m/>
    <x v="0"/>
  </r>
  <r>
    <s v="GBR1 18 E00032 GB 00283Q1 2020GBP"/>
    <x v="5"/>
    <n v="12841"/>
    <s v="MING FAI ENTERPRISE INTERNATIONAL CO. LTD."/>
    <s v="1 18 E00032 GB 00283"/>
    <s v="Q1 2020"/>
    <s v="GBP"/>
    <n v="437.57024999999999"/>
    <n v="437.57040000000001"/>
    <n v="-1.49999999962346E-4"/>
    <n v="437.57024999999999"/>
    <n v="0"/>
    <x v="0"/>
    <m/>
    <m/>
    <m/>
    <m/>
    <s v="none"/>
    <m/>
    <m/>
    <m/>
    <x v="0"/>
    <m/>
    <x v="0"/>
  </r>
  <r>
    <s v="GBR1 18 E00032 GB 00283Q2 2020GBP"/>
    <x v="5"/>
    <n v="12841"/>
    <s v="MING FAI ENTERPRISE INTERNATIONAL CO. LTD."/>
    <s v="1 18 E00032 GB 00283"/>
    <s v="Q2 2020"/>
    <s v="GBP"/>
    <n v="512.5077"/>
    <n v="512.50760000000002"/>
    <n v="9.9999999974897906E-5"/>
    <n v="512.5077"/>
    <n v="0"/>
    <x v="0"/>
    <m/>
    <m/>
    <m/>
    <m/>
    <s v="none"/>
    <m/>
    <m/>
    <m/>
    <x v="0"/>
    <m/>
    <x v="0"/>
  </r>
  <r>
    <s v="GBR1 18 E00032 GB 00283Q3 2020GBP"/>
    <x v="5"/>
    <n v="12841"/>
    <s v="MING FAI ENTERPRISE INTERNATIONAL CO. LTD."/>
    <s v="1 18 E00032 GB 00283"/>
    <s v="Q3 2020"/>
    <s v="GBP"/>
    <n v="186.80940000000001"/>
    <n v="186.80940000000001"/>
    <n v="0"/>
    <n v="186.80940000000001"/>
    <n v="0"/>
    <x v="0"/>
    <m/>
    <m/>
    <m/>
    <m/>
    <s v="none"/>
    <m/>
    <m/>
    <m/>
    <x v="0"/>
    <m/>
    <x v="0"/>
  </r>
  <r>
    <s v="GBR1 18 E00041 GB 00341Q2 2020GBP"/>
    <x v="5"/>
    <n v="22382"/>
    <s v="SIMON JERSEY LTD"/>
    <s v="1 18 E00041 GB 00341"/>
    <s v="Q2 2020"/>
    <s v="GBP"/>
    <n v="-1.0307999999999899"/>
    <n v="-1.0307999999999999"/>
    <n v="2.2204460492503101E-16"/>
    <n v="-1.0307999999999899"/>
    <n v="0"/>
    <x v="0"/>
    <m/>
    <m/>
    <m/>
    <m/>
    <s v="none"/>
    <m/>
    <m/>
    <m/>
    <x v="0"/>
    <m/>
    <x v="0"/>
  </r>
  <r>
    <s v="GBR1 18 E00041 GB 00341Q3 2020GBP"/>
    <x v="5"/>
    <n v="22382"/>
    <s v="SIMON JERSEY LTD"/>
    <s v="1 18 E00041 GB 00341"/>
    <s v="Q3 2020"/>
    <s v="GBP"/>
    <n v="34.262999999999998"/>
    <n v="34.262999999999998"/>
    <n v="0"/>
    <n v="34.262999999999998"/>
    <n v="0"/>
    <x v="0"/>
    <m/>
    <m/>
    <m/>
    <m/>
    <s v="none"/>
    <m/>
    <m/>
    <m/>
    <x v="0"/>
    <m/>
    <x v="0"/>
  </r>
  <r>
    <s v="GBR1 18 E00045-1 GB 00365Q1 2020GBP"/>
    <x v="5"/>
    <n v="24528"/>
    <s v="CONCEPT ELEVATORS (MIDLANDS) LTD"/>
    <s v="1 18 E00045-1 GB 00365"/>
    <s v="Q1 2020"/>
    <s v="GBP"/>
    <n v="374.36849999999998"/>
    <n v="374.3"/>
    <n v="6.8499999999971806E-2"/>
    <n v="374.36849999999998"/>
    <n v="0"/>
    <x v="0"/>
    <m/>
    <m/>
    <m/>
    <m/>
    <s v="none"/>
    <m/>
    <m/>
    <m/>
    <x v="0"/>
    <m/>
    <x v="0"/>
  </r>
  <r>
    <s v="GBR1 18 E00045-1 GB 00365Q2 2020GBP"/>
    <x v="5"/>
    <n v="24528"/>
    <s v="CONCEPT ELEVATORS (MIDLANDS) LTD"/>
    <s v="1 18 E00045-1 GB 00365"/>
    <s v="Q2 2020"/>
    <s v="GBP"/>
    <n v="409.21629999999999"/>
    <n v="409.21629999999999"/>
    <n v="0"/>
    <n v="409.21629999999999"/>
    <n v="0"/>
    <x v="0"/>
    <m/>
    <m/>
    <m/>
    <m/>
    <s v="none"/>
    <m/>
    <m/>
    <m/>
    <x v="0"/>
    <m/>
    <x v="0"/>
  </r>
  <r>
    <s v="GBR1 18 E00045-1 GB 00365Q3 2020GBP"/>
    <x v="5"/>
    <n v="24528"/>
    <s v="CONCEPT ELEVATORS (MIDLANDS) LTD"/>
    <s v="1 18 E00045-1 GB 00365"/>
    <s v="Q3 2020"/>
    <s v="GBP"/>
    <n v="332.01060000000001"/>
    <n v="332.01060000000001"/>
    <n v="0"/>
    <n v="332.01060000000001"/>
    <n v="0"/>
    <x v="0"/>
    <m/>
    <m/>
    <m/>
    <m/>
    <s v="none"/>
    <m/>
    <m/>
    <m/>
    <x v="0"/>
    <m/>
    <x v="0"/>
  </r>
  <r>
    <s v="GBR1 20 E00045 GB 00608Q4 2020GBP"/>
    <x v="5"/>
    <n v="24528"/>
    <s v="CONCEPT ELEVATORS (MIDLANDS) LTD"/>
    <s v="1 20 E00045 GB 00608"/>
    <s v="Q4 2020"/>
    <s v="GBP"/>
    <n v="102.27979999999999"/>
    <n v="102.27979999999999"/>
    <n v="0"/>
    <n v="102.27979999999999"/>
    <n v="0"/>
    <x v="0"/>
    <m/>
    <m/>
    <m/>
    <m/>
    <s v="none"/>
    <m/>
    <m/>
    <m/>
    <x v="0"/>
    <m/>
    <x v="0"/>
  </r>
  <r>
    <s v="GBR1 18 E00073 GB 00266Q1 2020GBP"/>
    <x v="5"/>
    <n v="24560"/>
    <s v="C.C. Engineering Limited"/>
    <s v="1 18 E00073 GB 00266"/>
    <s v="Q1 2020"/>
    <s v="GBP"/>
    <n v="942.36"/>
    <n v="942.36130000000003"/>
    <n v="-1.3000000000147299E-3"/>
    <n v="942.36"/>
    <n v="0"/>
    <x v="0"/>
    <m/>
    <m/>
    <m/>
    <m/>
    <s v="none"/>
    <m/>
    <m/>
    <m/>
    <x v="0"/>
    <m/>
    <x v="0"/>
  </r>
  <r>
    <s v="GBR1 18 E00073 GB 00266Q2 2020GBP"/>
    <x v="5"/>
    <n v="24560"/>
    <s v="C.C. Engineering Limited"/>
    <s v="1 18 E00073 GB 00266"/>
    <s v="Q2 2020"/>
    <s v="GBP"/>
    <n v="3157.81"/>
    <n v="3157.8119999999999"/>
    <n v="-1.9999999994979498E-3"/>
    <n v="3157.81"/>
    <n v="0"/>
    <x v="0"/>
    <m/>
    <m/>
    <m/>
    <m/>
    <s v="none"/>
    <m/>
    <m/>
    <m/>
    <x v="0"/>
    <m/>
    <x v="0"/>
  </r>
  <r>
    <s v="GBR1 18 E00073 GB 00266Q3 2020GBP"/>
    <x v="5"/>
    <n v="24560"/>
    <s v="C.C. Engineering Limited"/>
    <s v="1 18 E00073 GB 00266"/>
    <s v="Q3 2020"/>
    <s v="GBP"/>
    <n v="824.30655000000002"/>
    <n v="824.30650000000003"/>
    <n v="4.9999999987448899E-5"/>
    <n v="824.30655000000002"/>
    <n v="0"/>
    <x v="0"/>
    <m/>
    <m/>
    <m/>
    <m/>
    <s v="none"/>
    <m/>
    <m/>
    <m/>
    <x v="0"/>
    <m/>
    <x v="0"/>
  </r>
  <r>
    <s v="GBR1 18 E00073 GB 00266Q4 2020GBP"/>
    <x v="5"/>
    <n v="24560"/>
    <s v="C.C. Engineering Limited"/>
    <s v="1 18 E00073 GB 00266"/>
    <s v="Q4 2020"/>
    <s v="GBP"/>
    <n v="4880.7804999999998"/>
    <n v="4880.7804999999998"/>
    <n v="0"/>
    <n v="4880.7804999999998"/>
    <n v="0"/>
    <x v="0"/>
    <m/>
    <m/>
    <m/>
    <m/>
    <s v="none"/>
    <m/>
    <m/>
    <m/>
    <x v="0"/>
    <m/>
    <x v="0"/>
  </r>
  <r>
    <s v="GBR1 18 E00059-1 GB 00250Q1 2020GBP"/>
    <x v="5"/>
    <n v="24595"/>
    <s v="NG BAILEY IT SERVICES"/>
    <s v="1 18 E00059-1 GB 00250"/>
    <s v="Q1 2020"/>
    <s v="GBP"/>
    <n v="184.28"/>
    <n v="183.98"/>
    <n v="0.30000000000001098"/>
    <n v="184.28"/>
    <n v="0"/>
    <x v="0"/>
    <m/>
    <m/>
    <m/>
    <m/>
    <s v="none"/>
    <m/>
    <m/>
    <m/>
    <x v="0"/>
    <m/>
    <x v="0"/>
  </r>
  <r>
    <s v="GBR1 18 E00059-1 GB 00250Q3 2020GBP"/>
    <x v="5"/>
    <n v="24595"/>
    <s v="NG BAILEY IT SERVICES"/>
    <s v="1 18 E00059-1 GB 00250"/>
    <s v="Q3 2020"/>
    <s v="GBP"/>
    <n v="174.55"/>
    <n v="174.55"/>
    <n v="0"/>
    <n v="174.55"/>
    <n v="0"/>
    <x v="0"/>
    <m/>
    <m/>
    <m/>
    <m/>
    <s v="none"/>
    <m/>
    <m/>
    <m/>
    <x v="0"/>
    <m/>
    <x v="0"/>
  </r>
  <r>
    <s v="GBR1 18 E00048 GB 00268Q1 2020GBP"/>
    <x v="5"/>
    <n v="24607"/>
    <s v="PARAGON CUSTOMER COMMUNICATIONS LTD"/>
    <s v="1 18 E00048 GB 00268"/>
    <s v="Q1 2020"/>
    <s v="GBP"/>
    <n v="6414.31"/>
    <n v="6411.21"/>
    <n v="3.1000000000030901"/>
    <n v="6411.21"/>
    <n v="3.1000000000030901"/>
    <x v="1"/>
    <s v="[2043]"/>
    <s v="[9785]"/>
    <s v="rebate present"/>
    <s v="2021-06-16 16:56:00 +0200"/>
    <s v="none"/>
    <s v="Produit"/>
    <s v="Ossama"/>
    <s v="[OA] rebate calculé à la main de 6411,21 ( 213707*3%) / le rebate correspond à l'encodage du contrat et du CA déclaré // https://www.astoresuite.com/contracts/show/24011 // https://www.astoresuite.com/adjustements/edit/9785"/>
    <x v="1"/>
    <s v="Emmanuel"/>
    <x v="8"/>
  </r>
  <r>
    <s v="GBR1 18 E00048 GB 00268Q2 2020GBP"/>
    <x v="5"/>
    <n v="24607"/>
    <s v="PARAGON CUSTOMER COMMUNICATIONS LTD"/>
    <s v="1 18 E00048 GB 00268"/>
    <s v="Q2 2020"/>
    <s v="GBP"/>
    <n v="1194.8345999999999"/>
    <n v="1194.8345999999999"/>
    <n v="2.2737367544323201E-13"/>
    <n v="1194.8345999999999"/>
    <n v="2.2737367544323201E-13"/>
    <x v="0"/>
    <m/>
    <m/>
    <m/>
    <m/>
    <s v="none"/>
    <m/>
    <m/>
    <m/>
    <x v="0"/>
    <m/>
    <x v="0"/>
  </r>
  <r>
    <s v="GBR7 20 E00048 GB 00596Q3 2020GBP"/>
    <x v="5"/>
    <n v="24607"/>
    <s v="PARAGON CUSTOMER COMMUNICATIONS LTD"/>
    <s v="7 20 E00048 GB 00596"/>
    <s v="Q3 2020"/>
    <s v="GBP"/>
    <n v="2329.5221999999999"/>
    <n v="2329.5221999999999"/>
    <n v="0"/>
    <n v="2329.5221999999999"/>
    <n v="0"/>
    <x v="0"/>
    <m/>
    <m/>
    <m/>
    <m/>
    <s v="none"/>
    <m/>
    <m/>
    <m/>
    <x v="0"/>
    <m/>
    <x v="0"/>
  </r>
  <r>
    <s v="GBR7 20 E00048 GB 00596Q4 2020GBP"/>
    <x v="5"/>
    <n v="24607"/>
    <s v="PARAGON CUSTOMER COMMUNICATIONS LTD"/>
    <s v="7 20 E00048 GB 00596"/>
    <s v="Q4 2020"/>
    <s v="GBP"/>
    <n v="1491.528"/>
    <n v="1491.528"/>
    <n v="0"/>
    <n v="1491.528"/>
    <n v="0"/>
    <x v="0"/>
    <m/>
    <m/>
    <m/>
    <m/>
    <s v="none"/>
    <m/>
    <m/>
    <m/>
    <x v="0"/>
    <m/>
    <x v="0"/>
  </r>
  <r>
    <s v="GBR1 18 E00019 GB 00360Q1 2020GBP"/>
    <x v="5"/>
    <n v="32809"/>
    <s v="ECB Services"/>
    <s v="1 18 E00019 GB 00360"/>
    <s v="Q1 2020"/>
    <s v="GBP"/>
    <n v="2786"/>
    <n v="2786.9250000000002"/>
    <n v="-0.92500000000018101"/>
    <n v="2786"/>
    <n v="0"/>
    <x v="0"/>
    <m/>
    <m/>
    <m/>
    <m/>
    <s v="none"/>
    <m/>
    <m/>
    <m/>
    <x v="0"/>
    <m/>
    <x v="0"/>
  </r>
  <r>
    <s v="GBR1 18 E00019 GB 00360Q2 2020GBP"/>
    <x v="5"/>
    <n v="32809"/>
    <s v="ECB Services"/>
    <s v="1 18 E00019 GB 00360"/>
    <s v="Q2 2020"/>
    <s v="GBP"/>
    <n v="12.577500000000001"/>
    <n v="12.577500000000001"/>
    <n v="0"/>
    <n v="12.577500000000001"/>
    <n v="0"/>
    <x v="0"/>
    <m/>
    <m/>
    <m/>
    <m/>
    <s v="none"/>
    <m/>
    <m/>
    <m/>
    <x v="0"/>
    <m/>
    <x v="0"/>
  </r>
  <r>
    <s v="GBR1 18 E00019 GB 00360Q3 2020GBP"/>
    <x v="5"/>
    <n v="32809"/>
    <s v="ECB Services"/>
    <s v="1 18 E00019 GB 00360"/>
    <s v="Q3 2020"/>
    <s v="GBP"/>
    <n v="93.655050000000003"/>
    <n v="93.655100000000004"/>
    <n v="-5.0000000001659801E-5"/>
    <n v="93.655050000000003"/>
    <n v="0"/>
    <x v="0"/>
    <m/>
    <m/>
    <m/>
    <m/>
    <s v="none"/>
    <m/>
    <m/>
    <m/>
    <x v="0"/>
    <m/>
    <x v="0"/>
  </r>
  <r>
    <s v="GBR1 18 E00019 GB 00360Q4 2020GBP"/>
    <x v="5"/>
    <n v="32809"/>
    <s v="ECB Services"/>
    <s v="1 18 E00019 GB 00360"/>
    <s v="Q4 2020"/>
    <s v="GBP"/>
    <n v="41.492100000000001"/>
    <n v="41.492100000000001"/>
    <n v="0"/>
    <n v="41.492100000000001"/>
    <n v="0"/>
    <x v="0"/>
    <m/>
    <m/>
    <m/>
    <m/>
    <s v="none"/>
    <m/>
    <m/>
    <m/>
    <x v="0"/>
    <m/>
    <x v="0"/>
  </r>
  <r>
    <s v="GBR1 2020 E00051 GB 00603Q4 2020GBP"/>
    <x v="5"/>
    <n v="32853"/>
    <s v="Universal Cooling"/>
    <s v="1 2020 E00051 GB 00603"/>
    <s v="Q4 2020"/>
    <s v="GBP"/>
    <n v="150.93350000000001"/>
    <n v="150.93350000000001"/>
    <n v="0"/>
    <n v="150.93350000000001"/>
    <n v="0"/>
    <x v="0"/>
    <m/>
    <m/>
    <m/>
    <m/>
    <s v="none"/>
    <m/>
    <m/>
    <m/>
    <x v="0"/>
    <m/>
    <x v="0"/>
  </r>
  <r>
    <s v="GBR1 18 E00020 GB 00384 HYGIENEQ1 2020GBP"/>
    <x v="5"/>
    <n v="32874"/>
    <s v="PHS"/>
    <s v="1 18 E00020 GB 00384 HYGIENE"/>
    <s v="Q1 2020"/>
    <s v="GBP"/>
    <n v="746.05"/>
    <n v="745.29"/>
    <n v="0.75999999999999002"/>
    <n v="746.05"/>
    <n v="0"/>
    <x v="0"/>
    <m/>
    <m/>
    <m/>
    <m/>
    <s v="none"/>
    <m/>
    <m/>
    <m/>
    <x v="0"/>
    <m/>
    <x v="0"/>
  </r>
  <r>
    <s v="GBR1 18 E00020 GB 00384 HYGIENEQ2 2020GBP"/>
    <x v="5"/>
    <n v="32874"/>
    <s v="PHS"/>
    <s v="1 18 E00020 GB 00384 HYGIENE"/>
    <s v="Q2 2020"/>
    <s v="GBP"/>
    <n v="739.6"/>
    <n v="739.60260000000005"/>
    <n v="-2.6000000000294598E-3"/>
    <n v="739.6"/>
    <n v="0"/>
    <x v="0"/>
    <m/>
    <m/>
    <m/>
    <m/>
    <s v="none"/>
    <m/>
    <m/>
    <m/>
    <x v="0"/>
    <m/>
    <x v="0"/>
  </r>
  <r>
    <s v="GBR1 18 E00020 GB 00384 HYGIENEQ3 2020GBP"/>
    <x v="5"/>
    <n v="32874"/>
    <s v="PHS"/>
    <s v="1 18 E00020 GB 00384 HYGIENE"/>
    <s v="Q3 2020"/>
    <s v="GBP"/>
    <n v="726.57209999999998"/>
    <n v="726.57259999999997"/>
    <n v="-4.9999999998817603E-4"/>
    <n v="726.57209999999998"/>
    <n v="0"/>
    <x v="0"/>
    <m/>
    <m/>
    <m/>
    <m/>
    <s v="none"/>
    <m/>
    <m/>
    <m/>
    <x v="0"/>
    <m/>
    <x v="0"/>
  </r>
  <r>
    <s v="GBR1 18 E00020 GB 00384 HYGIENEQ4 2020GBP"/>
    <x v="5"/>
    <n v="32874"/>
    <s v="PHS"/>
    <s v="1 18 E00020 GB 00384 HYGIENE"/>
    <s v="Q4 2020"/>
    <s v="GBP"/>
    <n v="724.85760000000005"/>
    <n v="724.85760000000005"/>
    <n v="0"/>
    <n v="724.85760000000005"/>
    <n v="0"/>
    <x v="0"/>
    <m/>
    <m/>
    <m/>
    <m/>
    <s v="none"/>
    <m/>
    <m/>
    <m/>
    <x v="0"/>
    <m/>
    <x v="0"/>
  </r>
  <r>
    <s v="GBR1 18 E00030 GB 00358 GREENLEAFQ1 2020GBP"/>
    <x v="5"/>
    <n v="32874"/>
    <s v="PHS"/>
    <s v="1 18 E00030 GB 00358 GREENLEAF"/>
    <s v="Q1 2020"/>
    <s v="GBP"/>
    <n v="778.98"/>
    <n v="779.28"/>
    <n v="-0.29999999999995403"/>
    <n v="778.98"/>
    <n v="0"/>
    <x v="0"/>
    <m/>
    <m/>
    <m/>
    <m/>
    <s v="none"/>
    <m/>
    <m/>
    <m/>
    <x v="0"/>
    <m/>
    <x v="0"/>
  </r>
  <r>
    <s v="GBR1 18 E00030 GB 00358 GREENLEAFQ2 2020GBP"/>
    <x v="5"/>
    <n v="32874"/>
    <s v="PHS"/>
    <s v="1 18 E00030 GB 00358 GREENLEAF"/>
    <s v="Q2 2020"/>
    <s v="GBP"/>
    <n v="736.38"/>
    <n v="736.3818"/>
    <n v="-1.8000000000029099E-3"/>
    <n v="736.38"/>
    <n v="0"/>
    <x v="0"/>
    <m/>
    <m/>
    <m/>
    <m/>
    <s v="none"/>
    <m/>
    <m/>
    <m/>
    <x v="0"/>
    <m/>
    <x v="0"/>
  </r>
  <r>
    <s v="GBR1 18 E00030 GB 00358 GREENLEAFQ3 2020GBP"/>
    <x v="5"/>
    <n v="32874"/>
    <s v="PHS"/>
    <s v="1 18 E00030 GB 00358 GREENLEAF"/>
    <s v="Q3 2020"/>
    <s v="GBP"/>
    <n v="740.69782499999997"/>
    <n v="740.6979"/>
    <n v="-7.5000000038016797E-5"/>
    <n v="740.69782499999997"/>
    <n v="0"/>
    <x v="0"/>
    <m/>
    <m/>
    <m/>
    <m/>
    <s v="none"/>
    <m/>
    <m/>
    <m/>
    <x v="0"/>
    <m/>
    <x v="0"/>
  </r>
  <r>
    <s v="GBR1 18 E00030 GB 00358 GREENLEAFQ4 2020GBP"/>
    <x v="5"/>
    <n v="32874"/>
    <s v="PHS"/>
    <s v="1 18 E00030 GB 00358 GREENLEAF"/>
    <s v="Q4 2020"/>
    <s v="GBP"/>
    <n v="668.78009999999995"/>
    <n v="668.78009999999995"/>
    <n v="0"/>
    <n v="668.78009999999995"/>
    <n v="0"/>
    <x v="0"/>
    <m/>
    <m/>
    <m/>
    <m/>
    <s v="none"/>
    <m/>
    <m/>
    <m/>
    <x v="0"/>
    <m/>
    <x v="0"/>
  </r>
  <r>
    <s v="GBR1 18 A00013 GB 00391Q1 2020GBP"/>
    <x v="5"/>
    <n v="32941"/>
    <s v="Zuidam"/>
    <s v="1 18 A00013 GB 00391"/>
    <s v="Q1 2020"/>
    <s v="GBP"/>
    <n v="284.01"/>
    <n v="284.52"/>
    <n v="-0.50999999999999002"/>
    <n v="284.01"/>
    <n v="0"/>
    <x v="0"/>
    <m/>
    <m/>
    <m/>
    <m/>
    <s v="none"/>
    <m/>
    <m/>
    <m/>
    <x v="0"/>
    <m/>
    <x v="0"/>
  </r>
  <r>
    <s v="GBR1 18 A00013 GB 00391Q3 2020GBP"/>
    <x v="5"/>
    <n v="32941"/>
    <s v="Zuidam"/>
    <s v="1 18 A00013 GB 00391"/>
    <s v="Q3 2020"/>
    <s v="GBP"/>
    <n v="41.719200000000001"/>
    <n v="41.719200000000001"/>
    <n v="0"/>
    <n v="41.719200000000001"/>
    <n v="0"/>
    <x v="0"/>
    <m/>
    <m/>
    <m/>
    <m/>
    <s v="none"/>
    <m/>
    <m/>
    <m/>
    <x v="0"/>
    <m/>
    <x v="0"/>
  </r>
  <r>
    <s v="GBR1 18 A00013 GB 00391Q4 2020GBP"/>
    <x v="5"/>
    <n v="32941"/>
    <s v="Zuidam"/>
    <s v="1 18 A00013 GB 00391"/>
    <s v="Q4 2020"/>
    <s v="GBP"/>
    <n v="25.7516"/>
    <n v="25.7516"/>
    <n v="0"/>
    <n v="25.7516"/>
    <n v="0"/>
    <x v="0"/>
    <m/>
    <m/>
    <m/>
    <m/>
    <s v="none"/>
    <m/>
    <m/>
    <m/>
    <x v="0"/>
    <m/>
    <x v="0"/>
  </r>
  <r>
    <s v="GBR1 18 E00014 GB 00244Q1 2020GBP"/>
    <x v="5"/>
    <n v="32946"/>
    <s v="BLUEFISH OFFICE PRODUCTS"/>
    <s v="1 18 E00014 GB 00244"/>
    <s v="Q1 2020"/>
    <s v="GBP"/>
    <n v="41"/>
    <n v="41.13"/>
    <n v="-0.130000000000002"/>
    <n v="41"/>
    <n v="0"/>
    <x v="0"/>
    <m/>
    <m/>
    <m/>
    <m/>
    <s v="none"/>
    <m/>
    <m/>
    <m/>
    <x v="0"/>
    <m/>
    <x v="0"/>
  </r>
  <r>
    <s v="GBR1 18 E00014 GB 00244Q2 2020GBP"/>
    <x v="5"/>
    <n v="32946"/>
    <s v="BLUEFISH OFFICE PRODUCTS"/>
    <s v="1 18 E00014 GB 00244"/>
    <s v="Q2 2020"/>
    <s v="GBP"/>
    <n v="33.36"/>
    <n v="33.36"/>
    <n v="0"/>
    <n v="33.36"/>
    <n v="0"/>
    <x v="0"/>
    <m/>
    <m/>
    <m/>
    <m/>
    <s v="none"/>
    <m/>
    <m/>
    <m/>
    <x v="0"/>
    <m/>
    <x v="0"/>
  </r>
  <r>
    <s v="GBR1 18 E00014 GB 00244Q3 2020GBP"/>
    <x v="5"/>
    <n v="32946"/>
    <s v="BLUEFISH OFFICE PRODUCTS"/>
    <s v="1 18 E00014 GB 00244"/>
    <s v="Q3 2020"/>
    <s v="GBP"/>
    <n v="32.5"/>
    <n v="32.5"/>
    <n v="0"/>
    <n v="32.5"/>
    <n v="0"/>
    <x v="0"/>
    <m/>
    <m/>
    <m/>
    <m/>
    <s v="none"/>
    <m/>
    <m/>
    <m/>
    <x v="0"/>
    <m/>
    <x v="0"/>
  </r>
  <r>
    <s v="GBR1 18 A00003 GB 00446Q1 2020GBP"/>
    <x v="5"/>
    <n v="33009"/>
    <s v="CHAMBERLAIN &amp; THELWELL LTD"/>
    <s v="1 18 A00003 GB 00446"/>
    <s v="Q1 2020"/>
    <s v="GBP"/>
    <n v="1222.01"/>
    <n v="1222.17"/>
    <n v="-0.16000000000008099"/>
    <n v="1222.01"/>
    <n v="0"/>
    <x v="0"/>
    <m/>
    <m/>
    <m/>
    <m/>
    <s v="none"/>
    <m/>
    <m/>
    <m/>
    <x v="0"/>
    <m/>
    <x v="0"/>
  </r>
  <r>
    <s v="GBR1 18 E00068 GB 00294Q1 2020GBP"/>
    <x v="5"/>
    <n v="33057"/>
    <s v="Bourne Furniture Ltd"/>
    <s v="1 18 E00068 GB 00294"/>
    <s v="Q1 2020"/>
    <s v="GBP"/>
    <n v="165"/>
    <n v="165.12"/>
    <n v="-0.12000000000000401"/>
    <n v="165"/>
    <n v="0"/>
    <x v="0"/>
    <m/>
    <m/>
    <m/>
    <m/>
    <s v="none"/>
    <m/>
    <m/>
    <m/>
    <x v="0"/>
    <m/>
    <x v="0"/>
  </r>
  <r>
    <s v="GBR1 18 E00068 GB 00294Q2 2020GBP"/>
    <x v="5"/>
    <n v="33057"/>
    <s v="Bourne Furniture Ltd"/>
    <s v="1 18 E00068 GB 00294"/>
    <s v="Q2 2020"/>
    <s v="GBP"/>
    <n v="84.99"/>
    <n v="84.99"/>
    <n v="0"/>
    <n v="84.99"/>
    <n v="0"/>
    <x v="0"/>
    <m/>
    <m/>
    <m/>
    <m/>
    <s v="none"/>
    <m/>
    <m/>
    <m/>
    <x v="0"/>
    <m/>
    <x v="0"/>
  </r>
  <r>
    <s v="GBR1 18 E00068 GB 00294Q3 2020GBP"/>
    <x v="5"/>
    <n v="33057"/>
    <s v="Bourne Furniture Ltd"/>
    <s v="1 18 E00068 GB 00294"/>
    <s v="Q3 2020"/>
    <s v="GBP"/>
    <n v="550.5625"/>
    <n v="550.5625"/>
    <n v="0"/>
    <n v="550.5625"/>
    <n v="0"/>
    <x v="0"/>
    <m/>
    <m/>
    <m/>
    <m/>
    <s v="none"/>
    <m/>
    <m/>
    <m/>
    <x v="0"/>
    <m/>
    <x v="0"/>
  </r>
  <r>
    <s v="GBR1 18 E00068 GB 00294Q4 2020GBP"/>
    <x v="5"/>
    <n v="33057"/>
    <s v="Bourne Furniture Ltd"/>
    <s v="1 18 E00068 GB 00294"/>
    <s v="Q4 2020"/>
    <s v="GBP"/>
    <n v="439.13249999999999"/>
    <n v="439.13249999999999"/>
    <n v="0"/>
    <n v="439.13249999999999"/>
    <n v="0"/>
    <x v="0"/>
    <m/>
    <m/>
    <m/>
    <m/>
    <s v="none"/>
    <m/>
    <m/>
    <m/>
    <x v="0"/>
    <m/>
    <x v="0"/>
  </r>
  <r>
    <s v="GBR1 2020 A00004 GB 00605Q4 2020GBP"/>
    <x v="5"/>
    <n v="33174"/>
    <s v="CMB Water Ltd t/s Kingsdown Water"/>
    <s v="1 2020 A00004 GB 00605"/>
    <s v="Q4 2020"/>
    <s v="GBP"/>
    <n v="11.8032"/>
    <n v="11.8032"/>
    <n v="0"/>
    <n v="11.8032"/>
    <n v="0"/>
    <x v="0"/>
    <m/>
    <m/>
    <m/>
    <m/>
    <s v="none"/>
    <m/>
    <m/>
    <m/>
    <x v="0"/>
    <m/>
    <x v="0"/>
  </r>
  <r>
    <s v="GBR1 20 E00051-1 GB 00581Q2 2020GBP"/>
    <x v="5"/>
    <n v="33240"/>
    <s v="Altertherm Air Conditioning"/>
    <s v="1 20 E00051-1 GB 00581"/>
    <s v="Q2 2020"/>
    <s v="GBP"/>
    <n v="373"/>
    <n v="373"/>
    <n v="0"/>
    <n v="373"/>
    <n v="0"/>
    <x v="0"/>
    <m/>
    <m/>
    <m/>
    <m/>
    <s v="none"/>
    <m/>
    <m/>
    <m/>
    <x v="0"/>
    <m/>
    <x v="0"/>
  </r>
  <r>
    <s v="GBR1 20 E00051-1 GB 00581Q3 2020GBP"/>
    <x v="5"/>
    <n v="33240"/>
    <s v="Altertherm Air Conditioning"/>
    <s v="1 20 E00051-1 GB 00581"/>
    <s v="Q3 2020"/>
    <s v="GBP"/>
    <n v="348.41950000000003"/>
    <n v="348.41950000000003"/>
    <n v="0"/>
    <n v="348.41950000000003"/>
    <n v="0"/>
    <x v="0"/>
    <m/>
    <m/>
    <m/>
    <m/>
    <s v="none"/>
    <m/>
    <m/>
    <m/>
    <x v="0"/>
    <m/>
    <x v="0"/>
  </r>
  <r>
    <s v="GBR1 20 E00051-1 GB 00581Q4 2020GBP"/>
    <x v="5"/>
    <n v="33240"/>
    <s v="Altertherm Air Conditioning"/>
    <s v="1 20 E00051-1 GB 00581"/>
    <s v="Q4 2020"/>
    <s v="GBP"/>
    <n v="294.77499999999998"/>
    <n v="294.77499999999998"/>
    <n v="0"/>
    <n v="294.77499999999998"/>
    <n v="0"/>
    <x v="0"/>
    <m/>
    <m/>
    <m/>
    <m/>
    <s v="none"/>
    <m/>
    <m/>
    <m/>
    <x v="0"/>
    <m/>
    <x v="0"/>
  </r>
  <r>
    <s v="GBR1 18 E00075 GB 00314Q3 2020GBP"/>
    <x v="5"/>
    <n v="33319"/>
    <s v="Newhey Carpets Ltd"/>
    <s v="1 18 E00075 GB 00314"/>
    <s v="Q3 2020"/>
    <s v="GBP"/>
    <n v="564.98"/>
    <n v="564.97889999999995"/>
    <n v="1.1000000000649299E-3"/>
    <n v="564.98"/>
    <n v="0"/>
    <x v="0"/>
    <m/>
    <m/>
    <m/>
    <m/>
    <s v="none"/>
    <m/>
    <m/>
    <m/>
    <x v="0"/>
    <m/>
    <x v="0"/>
  </r>
  <r>
    <s v="GBR1 18 E00075 GB 00314Q4 2020GBP"/>
    <x v="5"/>
    <n v="33319"/>
    <s v="Newhey Carpets Ltd"/>
    <s v="1 18 E00075 GB 00314"/>
    <s v="Q4 2020"/>
    <s v="GBP"/>
    <n v="127.52"/>
    <n v="127.52"/>
    <n v="0"/>
    <n v="127.52"/>
    <n v="0"/>
    <x v="0"/>
    <m/>
    <m/>
    <m/>
    <m/>
    <s v="none"/>
    <m/>
    <m/>
    <m/>
    <x v="0"/>
    <m/>
    <x v="0"/>
  </r>
  <r>
    <s v="GBR1 18 E00056 GB 00556Q1 2020GBP"/>
    <x v="5"/>
    <n v="33342"/>
    <s v="LONDON ENERGY"/>
    <s v="1 18 E00056 GB 00556"/>
    <s v="Q1 2020"/>
    <s v="GBP"/>
    <n v="40442.209999999897"/>
    <n v="40442.084999999999"/>
    <n v="0.124999999985448"/>
    <n v="40442.209999999897"/>
    <n v="0"/>
    <x v="0"/>
    <m/>
    <m/>
    <m/>
    <m/>
    <s v="none"/>
    <m/>
    <m/>
    <m/>
    <x v="0"/>
    <m/>
    <x v="0"/>
  </r>
  <r>
    <s v="GBR1 18 E00056 GB 00556Q2 2020GBP"/>
    <x v="5"/>
    <n v="33342"/>
    <s v="LONDON ENERGY"/>
    <s v="1 18 E00056 GB 00556"/>
    <s v="Q2 2020"/>
    <s v="GBP"/>
    <n v="9414.68"/>
    <n v="9414.6710000000003"/>
    <n v="9.0000000036525307E-3"/>
    <n v="9414.68"/>
    <n v="0"/>
    <x v="0"/>
    <m/>
    <m/>
    <m/>
    <m/>
    <s v="none"/>
    <m/>
    <m/>
    <m/>
    <x v="0"/>
    <m/>
    <x v="0"/>
  </r>
  <r>
    <s v="GBR1 18 E00056 GB 00556Q3 2020GBP"/>
    <x v="5"/>
    <n v="33342"/>
    <s v="LONDON ENERGY"/>
    <s v="1 18 E00056 GB 00556"/>
    <s v="Q3 2020"/>
    <s v="GBP"/>
    <n v="25421.759999999998"/>
    <n v="25421.7749"/>
    <n v="-1.48999999983061E-2"/>
    <n v="25421.759999999998"/>
    <n v="0"/>
    <x v="0"/>
    <m/>
    <m/>
    <m/>
    <m/>
    <s v="none"/>
    <m/>
    <m/>
    <m/>
    <x v="0"/>
    <m/>
    <x v="0"/>
  </r>
  <r>
    <s v="GBR1 18 E00056 GB 00556Q4 2020GBP"/>
    <x v="5"/>
    <n v="33342"/>
    <s v="LONDON ENERGY"/>
    <s v="1 18 E00056 GB 00556"/>
    <s v="Q4 2020"/>
    <s v="GBP"/>
    <n v="18216.8106999999"/>
    <n v="18216.816599999998"/>
    <n v="-5.9000000001105902E-3"/>
    <n v="18216.8106999999"/>
    <n v="0"/>
    <x v="0"/>
    <m/>
    <m/>
    <m/>
    <m/>
    <s v="none"/>
    <m/>
    <m/>
    <m/>
    <x v="0"/>
    <m/>
    <x v="0"/>
  </r>
  <r>
    <s v="GBR1 18 A00004 GB 00412Q1 2020GBP"/>
    <x v="5"/>
    <n v="33467"/>
    <s v="SUNDANCE PARTNERS LTD"/>
    <s v="1 18 A00004 GB 00412"/>
    <s v="Q1 2020"/>
    <s v="GBP"/>
    <n v="176.02"/>
    <n v="176.44"/>
    <n v="-0.41999999999998699"/>
    <n v="176.02"/>
    <n v="0"/>
    <x v="0"/>
    <m/>
    <m/>
    <m/>
    <m/>
    <s v="none"/>
    <m/>
    <m/>
    <m/>
    <x v="0"/>
    <m/>
    <x v="0"/>
  </r>
  <r>
    <s v="GBR1 18 E00073 GB 00279Q1 2020GBP"/>
    <x v="5"/>
    <n v="33469"/>
    <s v="Easynet Enterprise Services Ltd"/>
    <s v="1 18 E00073 GB 00279"/>
    <s v="Q1 2020"/>
    <s v="GBP"/>
    <n v="16884.650000000001"/>
    <n v="16884.6548"/>
    <n v="-4.7999999987950997E-3"/>
    <n v="16884.6548"/>
    <n v="-4.7999999987950997E-3"/>
    <x v="0"/>
    <m/>
    <m/>
    <m/>
    <m/>
    <s v="none"/>
    <m/>
    <m/>
    <m/>
    <x v="0"/>
    <m/>
    <x v="0"/>
  </r>
  <r>
    <s v="GBR1 18 E00073 GB 00279Q2 2020GBP"/>
    <x v="5"/>
    <n v="33469"/>
    <s v="Easynet Enterprise Services Ltd"/>
    <s v="1 18 E00073 GB 00279"/>
    <s v="Q2 2020"/>
    <s v="GBP"/>
    <n v="9880.8099999999795"/>
    <n v="9875.8264999999992"/>
    <n v="4.9834999999839003"/>
    <n v="9875.8264999999992"/>
    <n v="4.9834999999839003"/>
    <x v="4"/>
    <s v="[77008, 2920, 77463]"/>
    <s v="[39908, 9919, 40370, 20605, 39901, 39906, 39892, 40371, 40372]"/>
    <s v="rebate present"/>
    <s v="2022-03-11 12:03:27 +0100"/>
    <s v="none"/>
    <s v="Produit"/>
    <s v="Ossama"/>
    <s v="[OA] rebate calculé à la main de 9875,8 (658388,43*1,55%), le rebate calculé correspond à l'encodage du contrat et du CA déclaré.  // https://www.astoresuite.com/adjustements/edit/40372 // https://www.astoresuite.com/contracts/show/23921"/>
    <x v="1"/>
    <m/>
    <x v="5"/>
  </r>
  <r>
    <s v="GBR1 18 E00073 GB 00279Q3 2020GBP"/>
    <x v="5"/>
    <n v="33469"/>
    <s v="Easynet Enterprise Services Ltd"/>
    <s v="1 18 E00073 GB 00279"/>
    <s v="Q3 2020"/>
    <s v="GBP"/>
    <n v="102.91"/>
    <n v="102.91289999999999"/>
    <n v="-2.8999999999967901E-3"/>
    <n v="102.91289999999999"/>
    <n v="-2.8999999999967901E-3"/>
    <x v="0"/>
    <m/>
    <m/>
    <m/>
    <m/>
    <s v="none"/>
    <m/>
    <m/>
    <m/>
    <x v="0"/>
    <m/>
    <x v="0"/>
  </r>
  <r>
    <s v="GBR1 18 E00073 GB 00279Q4 2020GBP"/>
    <x v="5"/>
    <n v="33469"/>
    <s v="Easynet Enterprise Services Ltd"/>
    <s v="1 18 E00073 GB 00279"/>
    <s v="Q4 2020"/>
    <s v="GBP"/>
    <n v="59.41"/>
    <n v="59.405700000000003"/>
    <n v="4.2999999999935304E-3"/>
    <n v="59.405700000000003"/>
    <n v="4.2999999999935304E-3"/>
    <x v="0"/>
    <m/>
    <m/>
    <m/>
    <m/>
    <s v="none"/>
    <m/>
    <m/>
    <m/>
    <x v="0"/>
    <m/>
    <x v="0"/>
  </r>
  <r>
    <s v="GBR1 19 E00015 GB 00479Q2 2020GBP"/>
    <x v="5"/>
    <n v="33646"/>
    <s v="Utopia Projects"/>
    <s v="1 19 E00015 GB 00479"/>
    <s v="Q2 2020"/>
    <s v="GBP"/>
    <n v="33.881249999999902"/>
    <n v="33.8812"/>
    <n v="4.99999999945544E-5"/>
    <n v="33.881249999999902"/>
    <n v="0"/>
    <x v="0"/>
    <m/>
    <m/>
    <m/>
    <m/>
    <s v="none"/>
    <m/>
    <m/>
    <m/>
    <x v="0"/>
    <m/>
    <x v="0"/>
  </r>
  <r>
    <s v="GBR1 19 E00015 GB 00479Q3 2020GBP"/>
    <x v="5"/>
    <n v="33646"/>
    <s v="Utopia Projects"/>
    <s v="1 19 E00015 GB 00479"/>
    <s v="Q3 2020"/>
    <s v="GBP"/>
    <n v="69.195999999999998"/>
    <n v="69.196100000000001"/>
    <n v="-1.0000000000331901E-4"/>
    <n v="69.195999999999998"/>
    <n v="0"/>
    <x v="0"/>
    <m/>
    <m/>
    <m/>
    <m/>
    <s v="none"/>
    <m/>
    <m/>
    <m/>
    <x v="0"/>
    <m/>
    <x v="0"/>
  </r>
  <r>
    <s v="GBR1 19 E00015 GB 00479Q4 2020GBP"/>
    <x v="5"/>
    <n v="33646"/>
    <s v="Utopia Projects"/>
    <s v="1 19 E00015 GB 00479"/>
    <s v="Q4 2020"/>
    <s v="GBP"/>
    <n v="61.6"/>
    <n v="61.6"/>
    <n v="0"/>
    <n v="61.6"/>
    <n v="0"/>
    <x v="0"/>
    <m/>
    <m/>
    <m/>
    <m/>
    <s v="none"/>
    <m/>
    <m/>
    <m/>
    <x v="0"/>
    <m/>
    <x v="0"/>
  </r>
  <r>
    <s v="GBR1 18 E0L005 GB 00262Q1 2020GBP"/>
    <x v="5"/>
    <n v="33702"/>
    <s v="BATES OF LONDON"/>
    <s v="1 18 E0L005 GB 00262"/>
    <s v="Q1 2020"/>
    <s v="GBP"/>
    <n v="3074"/>
    <n v="3074.67"/>
    <n v="-0.67000000000007198"/>
    <n v="3074"/>
    <n v="0"/>
    <x v="0"/>
    <m/>
    <m/>
    <m/>
    <m/>
    <s v="none"/>
    <m/>
    <m/>
    <m/>
    <x v="0"/>
    <m/>
    <x v="0"/>
  </r>
  <r>
    <s v="GBR1 18 E0L005 GB 00262Q3 2020GBP"/>
    <x v="5"/>
    <n v="33702"/>
    <s v="BATES OF LONDON"/>
    <s v="1 18 E0L005 GB 00262"/>
    <s v="Q3 2020"/>
    <s v="GBP"/>
    <n v="676.81095000000005"/>
    <n v="676.81089999999995"/>
    <n v="5.0000000101135797E-5"/>
    <n v="676.81095000000005"/>
    <n v="0"/>
    <x v="0"/>
    <m/>
    <m/>
    <m/>
    <m/>
    <s v="none"/>
    <m/>
    <m/>
    <m/>
    <x v="0"/>
    <m/>
    <x v="0"/>
  </r>
  <r>
    <s v="GBR1 18 E0L005 GB 00262Q4 2020GBP"/>
    <x v="5"/>
    <n v="33702"/>
    <s v="BATES OF LONDON"/>
    <s v="1 18 E0L005 GB 00262"/>
    <s v="Q4 2020"/>
    <s v="GBP"/>
    <n v="1144.83"/>
    <n v="1144.83"/>
    <n v="0"/>
    <n v="1144.83"/>
    <n v="0"/>
    <x v="0"/>
    <m/>
    <m/>
    <m/>
    <m/>
    <s v="none"/>
    <m/>
    <m/>
    <m/>
    <x v="0"/>
    <m/>
    <x v="0"/>
  </r>
  <r>
    <s v="GBR1 19 E00047 GB 00534Q1 2020GBP"/>
    <x v="5"/>
    <n v="33730"/>
    <s v="ROMAN LTD"/>
    <s v="1 19 E00047 GB 00534"/>
    <s v="Q1 2020"/>
    <s v="GBP"/>
    <n v="71"/>
    <n v="71.325000000000003"/>
    <n v="-0.32500000000000201"/>
    <n v="71"/>
    <n v="0"/>
    <x v="0"/>
    <m/>
    <m/>
    <m/>
    <m/>
    <s v="none"/>
    <m/>
    <m/>
    <m/>
    <x v="0"/>
    <m/>
    <x v="0"/>
  </r>
  <r>
    <s v="GBR1 19 E00047 GB 00534Q3 2020GBP"/>
    <x v="5"/>
    <n v="33730"/>
    <s v="ROMAN LTD"/>
    <s v="1 19 E00047 GB 00534"/>
    <s v="Q3 2020"/>
    <s v="GBP"/>
    <n v="2119.2249999999999"/>
    <n v="2119.2249999999999"/>
    <n v="0"/>
    <n v="2119.2249999999999"/>
    <n v="0"/>
    <x v="0"/>
    <m/>
    <m/>
    <m/>
    <m/>
    <s v="none"/>
    <m/>
    <m/>
    <m/>
    <x v="0"/>
    <m/>
    <x v="0"/>
  </r>
  <r>
    <s v="GBR1 19 E0L081 GB 00476Q1 2020GBP"/>
    <x v="5"/>
    <n v="33772"/>
    <s v="Scomac Catering Equipment Ltd"/>
    <s v="1 19 E0L081 GB 00476"/>
    <s v="Q1 2020"/>
    <s v="GBP"/>
    <n v="1000.01"/>
    <n v="1000.725"/>
    <n v="-0.71500000000003106"/>
    <n v="1000.01"/>
    <n v="0"/>
    <x v="0"/>
    <m/>
    <m/>
    <m/>
    <m/>
    <s v="none"/>
    <m/>
    <m/>
    <m/>
    <x v="0"/>
    <m/>
    <x v="0"/>
  </r>
  <r>
    <s v="GBR1 19 E0L081 GB 00476Q2 2020GBP"/>
    <x v="5"/>
    <n v="33772"/>
    <s v="Scomac Catering Equipment Ltd"/>
    <s v="1 19 E0L081 GB 00476"/>
    <s v="Q2 2020"/>
    <s v="GBP"/>
    <n v="259.77499999999998"/>
    <n v="259.77499999999998"/>
    <n v="0"/>
    <n v="259.77499999999998"/>
    <n v="0"/>
    <x v="0"/>
    <m/>
    <m/>
    <m/>
    <m/>
    <s v="none"/>
    <m/>
    <m/>
    <m/>
    <x v="0"/>
    <m/>
    <x v="0"/>
  </r>
  <r>
    <s v="GBR1 19 E0L081 GB 00476Q3 2020GBP"/>
    <x v="5"/>
    <n v="33772"/>
    <s v="Scomac Catering Equipment Ltd"/>
    <s v="1 19 E0L081 GB 00476"/>
    <s v="Q3 2020"/>
    <s v="GBP"/>
    <n v="110"/>
    <n v="110"/>
    <n v="0"/>
    <n v="110"/>
    <n v="0"/>
    <x v="0"/>
    <m/>
    <m/>
    <m/>
    <m/>
    <s v="none"/>
    <m/>
    <m/>
    <m/>
    <x v="0"/>
    <m/>
    <x v="0"/>
  </r>
  <r>
    <s v="GBR1 19 E0L081 GB 00476Q4 2020GBP"/>
    <x v="5"/>
    <n v="33772"/>
    <s v="Scomac Catering Equipment Ltd"/>
    <s v="1 19 E0L081 GB 00476"/>
    <s v="Q4 2020"/>
    <s v="GBP"/>
    <n v="5.9249999999999998"/>
    <n v="5.9249999999999998"/>
    <n v="0"/>
    <n v="5.9249999999999998"/>
    <n v="0"/>
    <x v="0"/>
    <m/>
    <m/>
    <m/>
    <m/>
    <s v="none"/>
    <m/>
    <m/>
    <m/>
    <x v="0"/>
    <m/>
    <x v="0"/>
  </r>
  <r>
    <s v="GBR1 18 E00054 GB 00367Q1 2020GBP"/>
    <x v="5"/>
    <n v="33961"/>
    <s v="Eastwood Interior Contractors LTD"/>
    <s v="1 18 E00054 GB 00367"/>
    <s v="Q1 2020"/>
    <s v="GBP"/>
    <n v="971"/>
    <n v="971.41"/>
    <n v="-0.409999999999968"/>
    <n v="971"/>
    <n v="0"/>
    <x v="0"/>
    <m/>
    <m/>
    <m/>
    <m/>
    <s v="none"/>
    <m/>
    <m/>
    <m/>
    <x v="0"/>
    <m/>
    <x v="0"/>
  </r>
  <r>
    <s v="GBR1 18 E00054 GB 00367Q2 2020GBP"/>
    <x v="5"/>
    <n v="33961"/>
    <s v="Eastwood Interior Contractors LTD"/>
    <s v="1 18 E00054 GB 00367"/>
    <s v="Q2 2020"/>
    <s v="GBP"/>
    <n v="68.659000000000006"/>
    <n v="68.659000000000006"/>
    <n v="0"/>
    <n v="68.659000000000006"/>
    <n v="0"/>
    <x v="0"/>
    <m/>
    <m/>
    <m/>
    <m/>
    <s v="none"/>
    <m/>
    <m/>
    <m/>
    <x v="0"/>
    <m/>
    <x v="0"/>
  </r>
  <r>
    <s v="GBR1 18 E00054 GB 00367Q3 2020GBP"/>
    <x v="5"/>
    <n v="33961"/>
    <s v="Eastwood Interior Contractors LTD"/>
    <s v="1 18 E00054 GB 00367"/>
    <s v="Q3 2020"/>
    <s v="GBP"/>
    <n v="672.50429999999994"/>
    <n v="672.50429999999994"/>
    <n v="0"/>
    <n v="672.50429999999994"/>
    <n v="0"/>
    <x v="0"/>
    <m/>
    <m/>
    <m/>
    <m/>
    <s v="none"/>
    <m/>
    <m/>
    <m/>
    <x v="0"/>
    <m/>
    <x v="0"/>
  </r>
  <r>
    <s v="GBR1 18 E00054 GB 00367Q4 2020GBP"/>
    <x v="5"/>
    <n v="33961"/>
    <s v="Eastwood Interior Contractors LTD"/>
    <s v="1 18 E00054 GB 00367"/>
    <s v="Q4 2020"/>
    <s v="GBP"/>
    <n v="484.43700000000001"/>
    <n v="484.43700000000001"/>
    <n v="0"/>
    <n v="484.43700000000001"/>
    <n v="0"/>
    <x v="0"/>
    <m/>
    <m/>
    <m/>
    <m/>
    <s v="none"/>
    <m/>
    <m/>
    <m/>
    <x v="0"/>
    <m/>
    <x v="0"/>
  </r>
  <r>
    <s v="GBR1 19 E00002 GB 00448Q4 2020GBP"/>
    <x v="5"/>
    <n v="34177"/>
    <s v="Music Concierge"/>
    <s v="1 19 E00002 GB 00448"/>
    <s v="Q4 2020"/>
    <s v="GBP"/>
    <n v="30.675000000000001"/>
    <n v="30.675000000000001"/>
    <n v="0"/>
    <n v="30.675000000000001"/>
    <n v="0"/>
    <x v="0"/>
    <m/>
    <m/>
    <m/>
    <m/>
    <s v="none"/>
    <m/>
    <m/>
    <m/>
    <x v="0"/>
    <m/>
    <x v="0"/>
  </r>
  <r>
    <s v="GBR1 18 A00009 GB 00240Q1 2020GBP"/>
    <x v="5"/>
    <n v="34222"/>
    <s v="THE BREAD FACTORY"/>
    <s v="1 18 A00009 GB 00240"/>
    <s v="Q1 2020"/>
    <s v="GBP"/>
    <n v="127.99"/>
    <n v="128.29"/>
    <n v="-0.299999999999982"/>
    <n v="127.99"/>
    <n v="0"/>
    <x v="0"/>
    <m/>
    <m/>
    <m/>
    <m/>
    <s v="none"/>
    <m/>
    <m/>
    <m/>
    <x v="0"/>
    <m/>
    <x v="0"/>
  </r>
  <r>
    <s v="GBR1 18 A00009 GB 00240Q3 2020GBP"/>
    <x v="5"/>
    <n v="34222"/>
    <s v="THE BREAD FACTORY"/>
    <s v="1 18 A00009 GB 00240"/>
    <s v="Q3 2020"/>
    <s v="GBP"/>
    <n v="19.634599999999999"/>
    <n v="19.634599999999999"/>
    <n v="0"/>
    <n v="19.634599999999999"/>
    <n v="0"/>
    <x v="0"/>
    <m/>
    <m/>
    <m/>
    <m/>
    <s v="none"/>
    <m/>
    <m/>
    <m/>
    <x v="0"/>
    <m/>
    <x v="0"/>
  </r>
  <r>
    <s v="GBR1 18 A00009 GB 00240Q4 2020GBP"/>
    <x v="5"/>
    <n v="34222"/>
    <s v="THE BREAD FACTORY"/>
    <s v="1 18 A00009 GB 00240"/>
    <s v="Q4 2020"/>
    <s v="GBP"/>
    <n v="40.101500000000001"/>
    <n v="40.101500000000001"/>
    <n v="0"/>
    <n v="40.101500000000001"/>
    <n v="0"/>
    <x v="0"/>
    <m/>
    <m/>
    <m/>
    <m/>
    <s v="none"/>
    <m/>
    <m/>
    <m/>
    <x v="0"/>
    <m/>
    <x v="0"/>
  </r>
  <r>
    <s v="GBR1 18 E00013 GB 00369Q1 2020GBP"/>
    <x v="5"/>
    <n v="34440"/>
    <s v="ELG - UK ELECTRIC LTD"/>
    <s v="1 18 E00013 GB 00369"/>
    <s v="Q1 2020"/>
    <s v="GBP"/>
    <n v="256.02"/>
    <n v="256.08999999999997"/>
    <n v="-6.9999999999993096E-2"/>
    <n v="256.02"/>
    <n v="0"/>
    <x v="0"/>
    <m/>
    <m/>
    <m/>
    <m/>
    <s v="none"/>
    <m/>
    <m/>
    <m/>
    <x v="0"/>
    <m/>
    <x v="0"/>
  </r>
  <r>
    <s v="GBR1 18 E00013 GB 00369Q2 2020GBP"/>
    <x v="5"/>
    <n v="34440"/>
    <s v="ELG - UK ELECTRIC LTD"/>
    <s v="1 18 E00013 GB 00369"/>
    <s v="Q2 2020"/>
    <s v="GBP"/>
    <n v="21.04"/>
    <n v="21.04"/>
    <n v="0"/>
    <n v="21.04"/>
    <n v="0"/>
    <x v="0"/>
    <m/>
    <m/>
    <m/>
    <m/>
    <s v="none"/>
    <m/>
    <m/>
    <m/>
    <x v="0"/>
    <m/>
    <x v="0"/>
  </r>
  <r>
    <s v="GBR1 18 E00013 GB 00369Q3 2020GBP"/>
    <x v="5"/>
    <n v="34440"/>
    <s v="ELG - UK ELECTRIC LTD"/>
    <s v="1 18 E00013 GB 00369"/>
    <s v="Q3 2020"/>
    <s v="GBP"/>
    <n v="29.09"/>
    <n v="29.09"/>
    <n v="0"/>
    <n v="29.09"/>
    <n v="0"/>
    <x v="0"/>
    <m/>
    <m/>
    <m/>
    <m/>
    <s v="none"/>
    <m/>
    <m/>
    <m/>
    <x v="0"/>
    <m/>
    <x v="0"/>
  </r>
  <r>
    <s v="GBR1 18 E0L003 GB 00269Q1 2020GBP"/>
    <x v="5"/>
    <n v="34459"/>
    <s v="Konica Minolta"/>
    <s v="1 18 E0L003 GB 00269"/>
    <s v="Q1 2020"/>
    <s v="GBP"/>
    <n v="35"/>
    <n v="35.53"/>
    <n v="-0.53000000000000103"/>
    <n v="35"/>
    <n v="0"/>
    <x v="0"/>
    <m/>
    <m/>
    <m/>
    <m/>
    <s v="none"/>
    <m/>
    <m/>
    <m/>
    <x v="0"/>
    <m/>
    <x v="0"/>
  </r>
  <r>
    <s v="GBR1 18 E0L003 GB 00269Q2 2020GBP"/>
    <x v="5"/>
    <n v="34459"/>
    <s v="Konica Minolta"/>
    <s v="1 18 E0L003 GB 00269"/>
    <s v="Q2 2020"/>
    <s v="GBP"/>
    <n v="212.623999999999"/>
    <n v="212.624"/>
    <n v="-2.8421709430404001E-14"/>
    <n v="212.623999999999"/>
    <n v="0"/>
    <x v="0"/>
    <m/>
    <m/>
    <m/>
    <m/>
    <s v="none"/>
    <m/>
    <m/>
    <m/>
    <x v="0"/>
    <m/>
    <x v="0"/>
  </r>
  <r>
    <s v="GBR1 18 E0L003 GB 00269Q3 2020GBP"/>
    <x v="5"/>
    <n v="34459"/>
    <s v="Konica Minolta"/>
    <s v="1 18 E0L003 GB 00269"/>
    <s v="Q3 2020"/>
    <s v="GBP"/>
    <n v="885.27660000000003"/>
    <n v="885.27660000000003"/>
    <n v="0"/>
    <n v="885.27660000000003"/>
    <n v="0"/>
    <x v="0"/>
    <m/>
    <m/>
    <m/>
    <m/>
    <s v="none"/>
    <m/>
    <m/>
    <m/>
    <x v="0"/>
    <m/>
    <x v="0"/>
  </r>
  <r>
    <s v="GBR1 2020 E00072 GB 00600Q3 2020GBP"/>
    <x v="5"/>
    <n v="34545"/>
    <s v="Clifton Environmental Services Limited"/>
    <s v="1 2020 E00072 GB 00600"/>
    <s v="Q3 2020"/>
    <s v="GBP"/>
    <n v="2873.625"/>
    <n v="2873.625"/>
    <n v="0"/>
    <n v="2873.625"/>
    <n v="0"/>
    <x v="0"/>
    <m/>
    <m/>
    <m/>
    <m/>
    <s v="none"/>
    <m/>
    <m/>
    <m/>
    <x v="0"/>
    <m/>
    <x v="0"/>
  </r>
  <r>
    <s v="GBR1 19 E0L018 GB 00469Q1 2020GBP"/>
    <x v="5"/>
    <n v="34635"/>
    <s v="BLUE CASTLE BUSINESS SERVICES LTD"/>
    <s v="1 19 E0L018 GB 00469"/>
    <s v="Q1 2020"/>
    <s v="GBP"/>
    <n v="376.99999999999898"/>
    <n v="377.4"/>
    <n v="-0.400000000000034"/>
    <n v="376.99999999999898"/>
    <n v="0"/>
    <x v="0"/>
    <m/>
    <m/>
    <m/>
    <m/>
    <s v="none"/>
    <m/>
    <m/>
    <m/>
    <x v="0"/>
    <m/>
    <x v="0"/>
  </r>
  <r>
    <s v="GBR1 19 E0L018 GB 00469Q2 2020GBP"/>
    <x v="5"/>
    <n v="34635"/>
    <s v="BLUE CASTLE BUSINESS SERVICES LTD"/>
    <s v="1 19 E0L018 GB 00469"/>
    <s v="Q2 2020"/>
    <s v="GBP"/>
    <n v="212.5575"/>
    <n v="212.5575"/>
    <n v="0"/>
    <n v="212.5575"/>
    <n v="0"/>
    <x v="0"/>
    <m/>
    <m/>
    <m/>
    <m/>
    <s v="none"/>
    <m/>
    <m/>
    <m/>
    <x v="0"/>
    <m/>
    <x v="0"/>
  </r>
  <r>
    <s v="GBR1 19 E0L018 GB 00469Q3 2020GBP"/>
    <x v="5"/>
    <n v="34635"/>
    <s v="BLUE CASTLE BUSINESS SERVICES LTD"/>
    <s v="1 19 E0L018 GB 00469"/>
    <s v="Q3 2020"/>
    <s v="GBP"/>
    <n v="168.82140000000001"/>
    <n v="168.82140000000001"/>
    <n v="0"/>
    <n v="168.82140000000001"/>
    <n v="0"/>
    <x v="0"/>
    <m/>
    <m/>
    <m/>
    <m/>
    <s v="none"/>
    <m/>
    <m/>
    <m/>
    <x v="0"/>
    <m/>
    <x v="0"/>
  </r>
  <r>
    <s v="GBR1 19 E0L018 GB 00469Q4 2020GBP"/>
    <x v="5"/>
    <n v="34635"/>
    <s v="BLUE CASTLE BUSINESS SERVICES LTD"/>
    <s v="1 19 E0L018 GB 00469"/>
    <s v="Q4 2020"/>
    <s v="GBP"/>
    <n v="439.01249999999999"/>
    <n v="439.01249999999999"/>
    <n v="0"/>
    <n v="439.01249999999999"/>
    <n v="0"/>
    <x v="0"/>
    <m/>
    <m/>
    <m/>
    <m/>
    <s v="none"/>
    <m/>
    <m/>
    <m/>
    <x v="0"/>
    <m/>
    <x v="0"/>
  </r>
  <r>
    <s v="GBR1 18 E0L005 GB 002064 LINENQ1 2020GBP"/>
    <x v="5"/>
    <n v="34806"/>
    <s v="ELIS LTD"/>
    <s v="1 18 E0L005 GB 002064 LINEN"/>
    <s v="Q1 2020"/>
    <s v="GBP"/>
    <n v="16655"/>
    <n v="16655.400000000001"/>
    <n v="-0.39999999999781699"/>
    <n v="16655"/>
    <n v="0"/>
    <x v="0"/>
    <m/>
    <m/>
    <m/>
    <m/>
    <s v="none"/>
    <m/>
    <m/>
    <m/>
    <x v="0"/>
    <m/>
    <x v="0"/>
  </r>
  <r>
    <s v="GBR1 18 E0L005 GB 002064 LINENQ2 2020GBP"/>
    <x v="5"/>
    <n v="34806"/>
    <s v="ELIS LTD"/>
    <s v="1 18 E0L005 GB 002064 LINEN"/>
    <s v="Q2 2020"/>
    <s v="GBP"/>
    <n v="3304.22"/>
    <n v="3304.2222999999999"/>
    <n v="-2.3000000001047699E-3"/>
    <n v="3304.22"/>
    <n v="0"/>
    <x v="0"/>
    <m/>
    <m/>
    <m/>
    <m/>
    <s v="none"/>
    <m/>
    <m/>
    <m/>
    <x v="0"/>
    <m/>
    <x v="0"/>
  </r>
  <r>
    <s v="GBR1 18 E0L005 GB 002064 LINENQ3 2020GBP"/>
    <x v="5"/>
    <n v="34806"/>
    <s v="ELIS LTD"/>
    <s v="1 18 E0L005 GB 002064 LINEN"/>
    <s v="Q3 2020"/>
    <s v="GBP"/>
    <n v="5315.6800499999999"/>
    <n v="5315.6796000000004"/>
    <n v="4.4999999954597997E-4"/>
    <n v="5315.6800499999999"/>
    <n v="0"/>
    <x v="0"/>
    <m/>
    <m/>
    <m/>
    <m/>
    <s v="none"/>
    <m/>
    <m/>
    <m/>
    <x v="0"/>
    <m/>
    <x v="0"/>
  </r>
  <r>
    <s v="GBR1 18 E0L005 GB 002064 LINENQ4 2020GBP"/>
    <x v="5"/>
    <n v="34806"/>
    <s v="ELIS LTD"/>
    <s v="1 18 E0L005 GB 002064 LINEN"/>
    <s v="Q4 2020"/>
    <s v="GBP"/>
    <n v="3424.67715"/>
    <n v="3424.6772999999998"/>
    <n v="-1.4999999984866E-4"/>
    <n v="3424.67715"/>
    <n v="0"/>
    <x v="0"/>
    <m/>
    <m/>
    <m/>
    <m/>
    <s v="none"/>
    <m/>
    <m/>
    <m/>
    <x v="0"/>
    <m/>
    <x v="0"/>
  </r>
  <r>
    <s v="GBR1 18 E0L005 GB 00404 WORKWEARQ1 2020GBP"/>
    <x v="5"/>
    <n v="34806"/>
    <s v="ELIS LTD"/>
    <s v="1 18 E0L005 GB 00404 WORKWEAR"/>
    <s v="Q1 2020"/>
    <s v="GBP"/>
    <n v="2885"/>
    <n v="2885.24"/>
    <n v="-0.239999999999326"/>
    <n v="2885"/>
    <n v="0"/>
    <x v="0"/>
    <m/>
    <m/>
    <m/>
    <m/>
    <s v="none"/>
    <m/>
    <m/>
    <m/>
    <x v="0"/>
    <m/>
    <x v="0"/>
  </r>
  <r>
    <s v="GBR1 18 E0L005 GB 00404 WORKWEARQ2 2020GBP"/>
    <x v="5"/>
    <n v="34806"/>
    <s v="ELIS LTD"/>
    <s v="1 18 E0L005 GB 00404 WORKWEAR"/>
    <s v="Q2 2020"/>
    <s v="GBP"/>
    <n v="2846.46"/>
    <n v="2846.4623999999999"/>
    <n v="-2.3999999998522898E-3"/>
    <n v="2846.46"/>
    <n v="0"/>
    <x v="0"/>
    <m/>
    <m/>
    <m/>
    <m/>
    <s v="none"/>
    <m/>
    <m/>
    <m/>
    <x v="0"/>
    <m/>
    <x v="0"/>
  </r>
  <r>
    <s v="GBR1 18 E0L005 GB 00404 WORKWEARQ4 2020GBP"/>
    <x v="5"/>
    <n v="34806"/>
    <s v="ELIS LTD"/>
    <s v="1 18 E0L005 GB 00404 WORKWEAR"/>
    <s v="Q4 2020"/>
    <s v="GBP"/>
    <n v="2117.1840000000002"/>
    <n v="2117.1840000000002"/>
    <n v="0"/>
    <n v="2117.1840000000002"/>
    <n v="0"/>
    <x v="0"/>
    <m/>
    <m/>
    <m/>
    <m/>
    <s v="none"/>
    <m/>
    <m/>
    <m/>
    <x v="0"/>
    <m/>
    <x v="0"/>
  </r>
  <r>
    <s v="GBR1 20 A00009 GB 00612Q1 2020GBP"/>
    <x v="5"/>
    <n v="34843"/>
    <s v="DELICE DE FRANCE UK"/>
    <s v="1 20 A00009 GB 00612"/>
    <s v="Q1 2020"/>
    <s v="GBP"/>
    <n v="2234.91"/>
    <n v="2234.9128999999998"/>
    <n v="-2.8999999999541602E-3"/>
    <n v="2234.91"/>
    <n v="0"/>
    <x v="0"/>
    <m/>
    <m/>
    <m/>
    <m/>
    <s v="none"/>
    <m/>
    <m/>
    <m/>
    <x v="0"/>
    <m/>
    <x v="0"/>
  </r>
  <r>
    <s v="GBR1 20 A00009 GB 00612Q2 2020GBP"/>
    <x v="5"/>
    <n v="34843"/>
    <s v="DELICE DE FRANCE UK"/>
    <s v="1 20 A00009 GB 00612"/>
    <s v="Q2 2020"/>
    <s v="GBP"/>
    <n v="59.847749999999998"/>
    <n v="59.847799999999999"/>
    <n v="-5.0000000001659801E-5"/>
    <n v="59.847749999999998"/>
    <n v="0"/>
    <x v="0"/>
    <m/>
    <m/>
    <m/>
    <m/>
    <s v="none"/>
    <m/>
    <m/>
    <m/>
    <x v="0"/>
    <m/>
    <x v="0"/>
  </r>
  <r>
    <s v="GBR1 20 A00009 GB 00612Q3 2020GBP"/>
    <x v="5"/>
    <n v="34843"/>
    <s v="DELICE DE FRANCE UK"/>
    <s v="1 20 A00009 GB 00612"/>
    <s v="Q3 2020"/>
    <s v="GBP"/>
    <n v="364.43774999999999"/>
    <n v="364.4375"/>
    <n v="2.4999999999408801E-4"/>
    <n v="364.43774999999999"/>
    <n v="0"/>
    <x v="0"/>
    <m/>
    <m/>
    <m/>
    <m/>
    <s v="none"/>
    <m/>
    <m/>
    <m/>
    <x v="2"/>
    <s v="Zakaria"/>
    <x v="0"/>
  </r>
  <r>
    <s v="GBR1 20 A00009 GB 00612Y 2020GBP"/>
    <x v="5"/>
    <n v="34843"/>
    <s v="DELICE DE FRANCE UK"/>
    <s v="1 20 A00009 GB 00612"/>
    <s v="Y 2020"/>
    <s v="GBP"/>
    <n v="678.86"/>
    <n v="678.85680000000002"/>
    <n v="3.19999999999254E-3"/>
    <n v="678.86"/>
    <n v="0"/>
    <x v="0"/>
    <m/>
    <m/>
    <m/>
    <m/>
    <s v="none"/>
    <m/>
    <m/>
    <m/>
    <x v="0"/>
    <m/>
    <x v="0"/>
  </r>
  <r>
    <s v="GBR1 18 E0L018 GB 00290Q1 2020GBP"/>
    <x v="5"/>
    <n v="34848"/>
    <s v="VEOLIA"/>
    <s v="1 18 E0L018 GB 00290"/>
    <s v="Q1 2020"/>
    <s v="GBP"/>
    <n v="12677.98"/>
    <n v="12676.44"/>
    <n v="1.5399999999990499"/>
    <n v="12676.44"/>
    <n v="1.5399999999990499"/>
    <x v="1"/>
    <s v="[2018]"/>
    <s v="[9760]"/>
    <s v="rebate present"/>
    <s v="2021-04-30 04:01:25 +0200"/>
    <s v="none"/>
    <s v="Métier"/>
    <s v="Emmanuel"/>
    <s v="[EF] Contrat existe mais archivé et même numéro que le suivant. La particpation existe un rabais est calculé mais il est faux. _x000a_La facturation semble à peu pres bonne 422548x0,03 = 12 676,44_x000a_[EF] Le montant apparait correctement dans le rapport maintenant demander à CME pour mettre en écart à valider"/>
    <x v="1"/>
    <m/>
    <x v="8"/>
  </r>
  <r>
    <s v="GBR1 18 E0L018 GB 00290Q2 2020GBP"/>
    <x v="5"/>
    <n v="34848"/>
    <s v="VEOLIA"/>
    <s v="1 18 E0L018 GB 00290"/>
    <s v="Q2 2020"/>
    <s v="GBP"/>
    <n v="1867.6772999999901"/>
    <n v="1867.6773000000001"/>
    <n v="-6.8212102632969598E-13"/>
    <n v="1867.6773000000001"/>
    <n v="-6.8212102632969598E-13"/>
    <x v="0"/>
    <m/>
    <m/>
    <m/>
    <m/>
    <s v="none"/>
    <s v="Métier"/>
    <s v="Emmanuel"/>
    <s v="[EF] Contrat existe mais archivé et même numéro que le suivant. La particpation existe un rabais est calculé mais il est faux. _x000a_La facturation semble à peu pres bonne 62255,91x0,03 = 1867,68"/>
    <x v="2"/>
    <s v="Zakaria"/>
    <x v="0"/>
  </r>
  <r>
    <s v="GBR1 18 E0L018 GB 00290Q3 2020GBP"/>
    <x v="5"/>
    <n v="34848"/>
    <s v="VEOLIA"/>
    <s v="1 18 E0L018 GB 00290"/>
    <s v="Q3 2020"/>
    <s v="GBP"/>
    <n v="5608.6239999999998"/>
    <n v="5608.6252000000004"/>
    <n v="-1.2000000006082701E-3"/>
    <n v="5608.6252000000004"/>
    <n v="-1.2000000006082701E-3"/>
    <x v="0"/>
    <m/>
    <m/>
    <m/>
    <m/>
    <s v="none"/>
    <m/>
    <m/>
    <m/>
    <x v="0"/>
    <m/>
    <x v="0"/>
  </r>
  <r>
    <s v="GBR1 18 E0L018 GB 00290Q4 2020GBP"/>
    <x v="5"/>
    <n v="34848"/>
    <s v="VEOLIA"/>
    <s v="1 18 E0L018 GB 00290"/>
    <s v="Q4 2020"/>
    <s v="GBP"/>
    <n v="6659.4548999999997"/>
    <n v="6659.4548999999997"/>
    <n v="0"/>
    <n v="6659.4548999999997"/>
    <n v="0"/>
    <x v="0"/>
    <m/>
    <m/>
    <m/>
    <m/>
    <s v="none"/>
    <m/>
    <m/>
    <m/>
    <x v="0"/>
    <m/>
    <x v="0"/>
  </r>
  <r>
    <s v="GBR1 18 A00013 GB 00413Q1 2020GBP"/>
    <x v="5"/>
    <n v="34958"/>
    <s v="Montmartre Patisserie"/>
    <s v="1 18 A00013 GB 00413"/>
    <s v="Q1 2020"/>
    <s v="GBP"/>
    <n v="221.77"/>
    <n v="221.77459999999999"/>
    <n v="-4.5999999999821696E-3"/>
    <n v="221.77"/>
    <n v="0"/>
    <x v="0"/>
    <m/>
    <m/>
    <m/>
    <m/>
    <s v="none"/>
    <m/>
    <m/>
    <m/>
    <x v="0"/>
    <m/>
    <x v="0"/>
  </r>
  <r>
    <s v="GBR1 18 A00013 GB 00413Q3 2020GBP"/>
    <x v="5"/>
    <n v="34958"/>
    <s v="Montmartre Patisserie"/>
    <s v="1 18 A00013 GB 00413"/>
    <s v="Q3 2020"/>
    <s v="GBP"/>
    <n v="18.901499999999999"/>
    <n v="18.901499999999999"/>
    <n v="0"/>
    <n v="18.901499999999999"/>
    <n v="0"/>
    <x v="0"/>
    <m/>
    <m/>
    <m/>
    <m/>
    <s v="none"/>
    <m/>
    <m/>
    <m/>
    <x v="0"/>
    <m/>
    <x v="0"/>
  </r>
  <r>
    <s v="GBR1 18 A00013 GB 00413Q4 2020GBP"/>
    <x v="5"/>
    <n v="34958"/>
    <s v="Montmartre Patisserie"/>
    <s v="1 18 A00013 GB 00413"/>
    <s v="Q4 2020"/>
    <s v="GBP"/>
    <n v="11.9557"/>
    <n v="11.9557"/>
    <n v="0"/>
    <n v="11.9557"/>
    <n v="0"/>
    <x v="0"/>
    <m/>
    <m/>
    <m/>
    <m/>
    <s v="none"/>
    <m/>
    <m/>
    <m/>
    <x v="0"/>
    <m/>
    <x v="0"/>
  </r>
  <r>
    <s v="GBR1 18 A00013 GB 00383Q1 2020GBP"/>
    <x v="5"/>
    <n v="34969"/>
    <s v="Town &amp; Country Fine Foods"/>
    <s v="1 18 A00013 GB 00383"/>
    <s v="Q1 2020"/>
    <s v="GBP"/>
    <n v="86.05"/>
    <n v="86.043700000000001"/>
    <n v="6.3000000000101803E-3"/>
    <n v="86.05"/>
    <n v="0"/>
    <x v="0"/>
    <m/>
    <m/>
    <m/>
    <m/>
    <s v="none"/>
    <m/>
    <m/>
    <m/>
    <x v="0"/>
    <m/>
    <x v="0"/>
  </r>
  <r>
    <s v="GBR1 18 A00013 GB 00383Q2 2020GBP"/>
    <x v="5"/>
    <n v="34969"/>
    <s v="Town &amp; Country Fine Foods"/>
    <s v="1 18 A00013 GB 00383"/>
    <s v="Q2 2020"/>
    <s v="GBP"/>
    <n v="3.3643999999999998"/>
    <n v="3.3643999999999998"/>
    <n v="0"/>
    <n v="3.3643999999999998"/>
    <n v="0"/>
    <x v="0"/>
    <m/>
    <m/>
    <m/>
    <m/>
    <s v="none"/>
    <m/>
    <m/>
    <m/>
    <x v="0"/>
    <m/>
    <x v="0"/>
  </r>
  <r>
    <s v="GBR1 18 A00013 GB 00383Q3 2020GBP"/>
    <x v="5"/>
    <n v="34969"/>
    <s v="Town &amp; Country Fine Foods"/>
    <s v="1 18 A00013 GB 00383"/>
    <s v="Q3 2020"/>
    <s v="GBP"/>
    <n v="52.778199999999998"/>
    <n v="52.778199999999998"/>
    <n v="0"/>
    <n v="52.778199999999998"/>
    <n v="0"/>
    <x v="0"/>
    <m/>
    <m/>
    <m/>
    <m/>
    <s v="none"/>
    <m/>
    <m/>
    <m/>
    <x v="0"/>
    <m/>
    <x v="0"/>
  </r>
  <r>
    <s v="GBR1 18 A00013 GB 00383Q4 2020GBP"/>
    <x v="5"/>
    <n v="34969"/>
    <s v="Town &amp; Country Fine Foods"/>
    <s v="1 18 A00013 GB 00383"/>
    <s v="Q4 2020"/>
    <s v="GBP"/>
    <n v="80.293099999999995"/>
    <n v="80.293099999999995"/>
    <n v="0"/>
    <n v="80.293099999999995"/>
    <n v="0"/>
    <x v="0"/>
    <m/>
    <m/>
    <m/>
    <m/>
    <s v="none"/>
    <m/>
    <m/>
    <m/>
    <x v="0"/>
    <m/>
    <x v="0"/>
  </r>
  <r>
    <s v="GBR1 18 E00028 GB 00342Q1 2020GBP"/>
    <x v="5"/>
    <n v="35064"/>
    <s v="WGC LTD"/>
    <s v="1 18 E00028 GB 00342"/>
    <s v="Q1 2020"/>
    <s v="GBP"/>
    <n v="29426.999999999902"/>
    <n v="29427.352500000001"/>
    <n v="-0.352500000011787"/>
    <n v="29427.352500000001"/>
    <n v="-0.352500000011787"/>
    <x v="0"/>
    <m/>
    <m/>
    <m/>
    <m/>
    <s v="none"/>
    <s v="Métier"/>
    <s v="Emmanuel"/>
    <s v="[EF] Contrat existe mais archivé et même numéro que le suivant. La particpation existe un rabais est calculé mais il est faux. _x000a_La facturation semble bonne 3 923 647x0,75% = 29 427,35"/>
    <x v="2"/>
    <s v="Zakaria"/>
    <x v="0"/>
  </r>
  <r>
    <s v="GBR1 18 E00028 GB 00342Q2 2020GBP"/>
    <x v="5"/>
    <n v="35064"/>
    <s v="WGC LTD"/>
    <s v="1 18 E00028 GB 00342"/>
    <s v="Q2 2020"/>
    <s v="GBP"/>
    <n v="2423.6654699999999"/>
    <n v="2423.6660000000002"/>
    <n v="-5.2999999979874701E-4"/>
    <n v="2423.6660000000002"/>
    <n v="-5.2999999979874701E-4"/>
    <x v="0"/>
    <m/>
    <m/>
    <m/>
    <m/>
    <s v="none"/>
    <s v="Métier"/>
    <s v="Emmanuel"/>
    <s v="[EF] Contrat existe mais archivé et même numéro que le suivant. La particpation existe un rabais est calculé mais il est faux. _x000a_La facturation semble bonne 323 155,38x0,75% = 2 423,67"/>
    <x v="2"/>
    <s v="Zakaria"/>
    <x v="0"/>
  </r>
  <r>
    <s v="GBR1 18 E00028 GB 00342Q3 2020GBP"/>
    <x v="5"/>
    <n v="35064"/>
    <s v="WGC LTD"/>
    <s v="1 18 E00028 GB 00342"/>
    <s v="Q3 2020"/>
    <s v="GBP"/>
    <n v="9367.7682000000004"/>
    <n v="9367.7682999999997"/>
    <n v="-9.9999999292776906E-5"/>
    <n v="9367.7682999999997"/>
    <n v="-9.9999999292776906E-5"/>
    <x v="0"/>
    <m/>
    <m/>
    <m/>
    <m/>
    <s v="none"/>
    <m/>
    <m/>
    <m/>
    <x v="0"/>
    <m/>
    <x v="0"/>
  </r>
  <r>
    <s v="GBR1 18 E00028 GB 00342Q4 2020GBP"/>
    <x v="5"/>
    <n v="35064"/>
    <s v="WGC LTD"/>
    <s v="1 18 E00028 GB 00342"/>
    <s v="Q4 2020"/>
    <s v="GBP"/>
    <n v="8690.0455000000002"/>
    <n v="8690.0455000000002"/>
    <n v="0"/>
    <n v="8690.0455000000002"/>
    <n v="0"/>
    <x v="0"/>
    <m/>
    <m/>
    <m/>
    <m/>
    <s v="none"/>
    <m/>
    <m/>
    <m/>
    <x v="0"/>
    <m/>
    <x v="0"/>
  </r>
  <r>
    <s v="GBR1 18 E00012 GB 00321Q1 2020GBP"/>
    <x v="5"/>
    <n v="35108"/>
    <s v="ATALIAN SERVEST LIMITED"/>
    <s v="1 18 E00012 GB 00321"/>
    <s v="Q1 2020"/>
    <s v="GBP"/>
    <n v="1685.09"/>
    <n v="1685.35"/>
    <n v="-0.25999999999930801"/>
    <n v="1685.35"/>
    <n v="-0.25999999999930801"/>
    <x v="0"/>
    <m/>
    <m/>
    <m/>
    <m/>
    <s v="none"/>
    <m/>
    <m/>
    <m/>
    <x v="0"/>
    <m/>
    <x v="0"/>
  </r>
  <r>
    <s v="GBR1 18 E00012 GB 00321Q3 2020GBP"/>
    <x v="5"/>
    <n v="35108"/>
    <s v="ATALIAN SERVEST LIMITED"/>
    <s v="1 18 E00012 GB 00321"/>
    <s v="Q3 2020"/>
    <s v="GBP"/>
    <n v="639.86620000000005"/>
    <n v="645.37620000000004"/>
    <n v="-5.50999999999999"/>
    <n v="645.37620000000004"/>
    <n v="-5.50999999999999"/>
    <x v="4"/>
    <s v="[9359]"/>
    <s v="[2263]"/>
    <s v="rebate present"/>
    <s v="2020-12-29 13:56:31 +0100"/>
    <s v="none"/>
    <s v="Produit"/>
    <s v="Thao"/>
    <s v="[TN] : Calcul à la main = Report : 64 537,62 x 1% = 645,38"/>
    <x v="1"/>
    <m/>
    <x v="5"/>
  </r>
  <r>
    <s v="GBR1 18 E00012 GB 00321Q4 2020GBP"/>
    <x v="5"/>
    <n v="35108"/>
    <s v="ATALIAN SERVEST LIMITED"/>
    <s v="1 18 E00012 GB 00321"/>
    <s v="Q4 2020"/>
    <s v="GBP"/>
    <n v="638.46029999999996"/>
    <m/>
    <n v="638.46029999999996"/>
    <n v="638.46040000000005"/>
    <n v="-1.00000000088584E-4"/>
    <x v="3"/>
    <s v="[17307]"/>
    <s v="[4918]"/>
    <s v="no rebate, with contract attached"/>
    <s v="2021-03-22 18:42:30 +0100"/>
    <s v="none"/>
    <m/>
    <m/>
    <m/>
    <x v="0"/>
    <m/>
    <x v="0"/>
  </r>
  <r>
    <s v="GBR1 18 E00045-1 GB 00251Q1 2020GBP"/>
    <x v="5"/>
    <n v="35126"/>
    <s v="OTIS"/>
    <s v="1 18 E00045-1 GB 00251"/>
    <s v="Q1 2020"/>
    <s v="GBP"/>
    <n v="1243.29"/>
    <n v="1242.98"/>
    <n v="0.30999999999994499"/>
    <n v="1243.29"/>
    <n v="0"/>
    <x v="0"/>
    <m/>
    <m/>
    <m/>
    <m/>
    <s v="none"/>
    <m/>
    <m/>
    <m/>
    <x v="0"/>
    <m/>
    <x v="0"/>
  </r>
  <r>
    <s v="GBR1 18 E00045-1 GB 00251Q2 2020GBP"/>
    <x v="5"/>
    <n v="35126"/>
    <s v="OTIS"/>
    <s v="1 18 E00045-1 GB 00251"/>
    <s v="Q2 2020"/>
    <s v="GBP"/>
    <n v="818.08519999999999"/>
    <n v="818.08519999999999"/>
    <n v="2.2737367544323201E-13"/>
    <n v="818.08519999999999"/>
    <n v="0"/>
    <x v="0"/>
    <m/>
    <m/>
    <m/>
    <m/>
    <s v="none"/>
    <m/>
    <m/>
    <m/>
    <x v="0"/>
    <m/>
    <x v="0"/>
  </r>
  <r>
    <s v="GBR1 18 E00045-1 GB 00251Q3 2020GBP"/>
    <x v="5"/>
    <n v="35126"/>
    <s v="OTIS"/>
    <s v="1 18 E00045-1 GB 00251"/>
    <s v="Q3 2020"/>
    <s v="GBP"/>
    <n v="1026.2244000000001"/>
    <n v="1026.2244000000001"/>
    <n v="0"/>
    <n v="1026.2244000000001"/>
    <n v="0"/>
    <x v="0"/>
    <m/>
    <m/>
    <m/>
    <m/>
    <s v="none"/>
    <m/>
    <m/>
    <m/>
    <x v="0"/>
    <m/>
    <x v="0"/>
  </r>
  <r>
    <s v="GBR1 20 E00045 GB 00607Q4 2020GBP"/>
    <x v="5"/>
    <n v="35126"/>
    <s v="OTIS"/>
    <s v="1 20 E00045 GB 00607"/>
    <s v="Q4 2020"/>
    <s v="GBP"/>
    <n v="829.30589999999995"/>
    <n v="829.30589999999995"/>
    <n v="0"/>
    <n v="829.30589999999995"/>
    <n v="0"/>
    <x v="0"/>
    <m/>
    <m/>
    <m/>
    <m/>
    <s v="none"/>
    <m/>
    <m/>
    <m/>
    <x v="0"/>
    <m/>
    <x v="0"/>
  </r>
  <r>
    <s v="GBR1 18 E00017 GB 00286Q1 2020GBP"/>
    <x v="5"/>
    <n v="35164"/>
    <s v="LYRECO UK LTD"/>
    <s v="1 18 E00017 GB 00286"/>
    <s v="Q1 2020"/>
    <s v="GBP"/>
    <n v="3311.29"/>
    <n v="3311.2872000000002"/>
    <n v="2.7999999997518898E-3"/>
    <n v="3311.29"/>
    <n v="0"/>
    <x v="0"/>
    <m/>
    <m/>
    <m/>
    <m/>
    <s v="none"/>
    <m/>
    <m/>
    <m/>
    <x v="0"/>
    <m/>
    <x v="0"/>
  </r>
  <r>
    <s v="GBR1 18 E00017 GB 00286Q2 2020GBP"/>
    <x v="5"/>
    <n v="35164"/>
    <s v="LYRECO UK LTD"/>
    <s v="1 18 E00017 GB 00286"/>
    <s v="Q2 2020"/>
    <s v="GBP"/>
    <n v="284.15969999999999"/>
    <n v="284.15969999999999"/>
    <n v="5.6843418860808002E-14"/>
    <n v="284.15969999999999"/>
    <n v="0"/>
    <x v="0"/>
    <m/>
    <m/>
    <m/>
    <m/>
    <s v="none"/>
    <m/>
    <m/>
    <m/>
    <x v="0"/>
    <m/>
    <x v="0"/>
  </r>
  <r>
    <s v="GBR1 18 E00017 GB 00286Q4 2020GBP"/>
    <x v="5"/>
    <n v="35164"/>
    <s v="LYRECO UK LTD"/>
    <s v="1 18 E00017 GB 00286"/>
    <s v="Q4 2020"/>
    <s v="GBP"/>
    <n v="933.36180000000002"/>
    <n v="933.36180000000002"/>
    <n v="0"/>
    <n v="933.36180000000002"/>
    <n v="0"/>
    <x v="0"/>
    <m/>
    <m/>
    <m/>
    <m/>
    <s v="none"/>
    <m/>
    <m/>
    <m/>
    <x v="0"/>
    <m/>
    <x v="0"/>
  </r>
  <r>
    <s v="GBR1 18 E00013 GB 00364Q1 2020GBP"/>
    <x v="5"/>
    <n v="35226"/>
    <s v="City Electrical Factors Ltd (CEF)"/>
    <s v="1 18 E00013 GB 00364"/>
    <s v="Q1 2020"/>
    <s v="GBP"/>
    <n v="499.6"/>
    <n v="499.6"/>
    <n v="0"/>
    <n v="499.6"/>
    <n v="0"/>
    <x v="0"/>
    <m/>
    <m/>
    <m/>
    <m/>
    <s v="none"/>
    <m/>
    <m/>
    <m/>
    <x v="0"/>
    <m/>
    <x v="0"/>
  </r>
  <r>
    <s v="GBR1 18 E00013 GB 00364Q2 2020GBP"/>
    <x v="5"/>
    <n v="35226"/>
    <s v="City Electrical Factors Ltd (CEF)"/>
    <s v="1 18 E00013 GB 00364"/>
    <s v="Q2 2020"/>
    <s v="GBP"/>
    <n v="101.299999999999"/>
    <n v="101.3"/>
    <n v="-1.4210854715202001E-14"/>
    <n v="101.299999999999"/>
    <n v="0"/>
    <x v="0"/>
    <m/>
    <m/>
    <m/>
    <m/>
    <s v="none"/>
    <m/>
    <m/>
    <m/>
    <x v="0"/>
    <m/>
    <x v="0"/>
  </r>
  <r>
    <s v="GBR1 18 E00013 GB 00364Q3 2020GBP"/>
    <x v="5"/>
    <n v="35226"/>
    <s v="City Electrical Factors Ltd (CEF)"/>
    <s v="1 18 E00013 GB 00364"/>
    <s v="Q3 2020"/>
    <s v="GBP"/>
    <n v="203.74"/>
    <n v="203.74"/>
    <n v="0"/>
    <n v="203.74"/>
    <n v="0"/>
    <x v="0"/>
    <m/>
    <m/>
    <m/>
    <m/>
    <s v="none"/>
    <m/>
    <m/>
    <m/>
    <x v="0"/>
    <m/>
    <x v="0"/>
  </r>
  <r>
    <s v="GBR1 18 E00032 GB 00261Q1 2020GBP"/>
    <x v="5"/>
    <n v="35265"/>
    <s v="Aslotel Ltd"/>
    <s v="1 18 E00032 GB 00261"/>
    <s v="Q1 2020"/>
    <s v="GBP"/>
    <n v="848.98"/>
    <n v="848.79"/>
    <n v="0.19000000000005399"/>
    <n v="848.98"/>
    <n v="0"/>
    <x v="0"/>
    <m/>
    <m/>
    <m/>
    <m/>
    <s v="none"/>
    <m/>
    <m/>
    <m/>
    <x v="0"/>
    <m/>
    <x v="0"/>
  </r>
  <r>
    <s v="GBR1 18 E00032 GB 00261Q2 2020GBP"/>
    <x v="5"/>
    <n v="35265"/>
    <s v="Aslotel Ltd"/>
    <s v="1 18 E00032 GB 00261"/>
    <s v="Q2 2020"/>
    <s v="GBP"/>
    <n v="24.48"/>
    <n v="24.48"/>
    <n v="0"/>
    <n v="24.48"/>
    <n v="0"/>
    <x v="0"/>
    <m/>
    <m/>
    <m/>
    <m/>
    <s v="none"/>
    <m/>
    <m/>
    <m/>
    <x v="0"/>
    <m/>
    <x v="0"/>
  </r>
  <r>
    <s v="GBR1 18 E00032 GB 00261Q3 2020GBP"/>
    <x v="5"/>
    <n v="35265"/>
    <s v="Aslotel Ltd"/>
    <s v="1 18 E00032 GB 00261"/>
    <s v="Q3 2020"/>
    <s v="GBP"/>
    <n v="147.6387"/>
    <n v="147.6387"/>
    <n v="0"/>
    <n v="147.6387"/>
    <n v="0"/>
    <x v="0"/>
    <m/>
    <m/>
    <m/>
    <m/>
    <s v="none"/>
    <m/>
    <m/>
    <m/>
    <x v="0"/>
    <m/>
    <x v="0"/>
  </r>
  <r>
    <s v="GBR1 18 E00032 GB 00261Q4 2020GBP"/>
    <x v="5"/>
    <n v="35265"/>
    <s v="Aslotel Ltd"/>
    <s v="1 18 E00032 GB 00261"/>
    <s v="Q4 2020"/>
    <s v="GBP"/>
    <n v="62.6907"/>
    <n v="62.6907"/>
    <n v="0"/>
    <n v="62.6907"/>
    <n v="0"/>
    <x v="0"/>
    <m/>
    <m/>
    <m/>
    <m/>
    <s v="none"/>
    <m/>
    <m/>
    <m/>
    <x v="0"/>
    <m/>
    <x v="0"/>
  </r>
  <r>
    <s v="GBR1 18 E00043-1 GB 00243Q3 2020GBP"/>
    <x v="5"/>
    <n v="35270"/>
    <s v="BEAUMONT ROSE GLAZING LTD"/>
    <s v="1 18 E00043-1 GB 00243"/>
    <s v="Q3 2020"/>
    <s v="GBP"/>
    <n v="38.460999999999999"/>
    <n v="38.460999999999999"/>
    <n v="0"/>
    <n v="38.460999999999999"/>
    <n v="0"/>
    <x v="0"/>
    <m/>
    <m/>
    <m/>
    <m/>
    <s v="none"/>
    <m/>
    <m/>
    <m/>
    <x v="0"/>
    <m/>
    <x v="0"/>
  </r>
  <r>
    <s v="GBR1 18 E0L005 GB 00263Q1 2020GBP"/>
    <x v="5"/>
    <n v="35272"/>
    <s v="BELMONT LAUNDRY"/>
    <s v="1 18 E0L005 GB 00263"/>
    <s v="Q1 2020"/>
    <s v="GBP"/>
    <n v="6210.0649999999996"/>
    <n v="6210.2660999999998"/>
    <n v="-0.20110000000022399"/>
    <n v="6210.0649999999996"/>
    <n v="0"/>
    <x v="0"/>
    <m/>
    <m/>
    <m/>
    <m/>
    <s v="none"/>
    <m/>
    <m/>
    <m/>
    <x v="0"/>
    <m/>
    <x v="0"/>
  </r>
  <r>
    <s v="GBR1 18 E0L005 GB 00263Q2 2020GBP"/>
    <x v="5"/>
    <n v="35272"/>
    <s v="BELMONT LAUNDRY"/>
    <s v="1 18 E0L005 GB 00263"/>
    <s v="Q2 2020"/>
    <s v="GBP"/>
    <n v="169.5659"/>
    <n v="169.566"/>
    <n v="-1.0000000000331901E-4"/>
    <n v="169.5659"/>
    <n v="0"/>
    <x v="0"/>
    <m/>
    <m/>
    <m/>
    <m/>
    <s v="none"/>
    <m/>
    <m/>
    <m/>
    <x v="0"/>
    <m/>
    <x v="0"/>
  </r>
  <r>
    <s v="GBR1 18 E0L005 GB 00263Q3 2020GBP"/>
    <x v="5"/>
    <n v="35272"/>
    <s v="BELMONT LAUNDRY"/>
    <s v="1 18 E0L005 GB 00263"/>
    <s v="Q3 2020"/>
    <s v="GBP"/>
    <n v="781.26374999999996"/>
    <n v="781.26379999999995"/>
    <n v="-4.9999999873762102E-5"/>
    <n v="781.26374999999996"/>
    <n v="0"/>
    <x v="0"/>
    <m/>
    <m/>
    <m/>
    <m/>
    <s v="none"/>
    <m/>
    <m/>
    <m/>
    <x v="0"/>
    <m/>
    <x v="0"/>
  </r>
  <r>
    <s v="GBR1 18 E0L005 GB 00263Q4 2020GBP"/>
    <x v="5"/>
    <n v="35272"/>
    <s v="BELMONT LAUNDRY"/>
    <s v="1 18 E0L005 GB 00263"/>
    <s v="Q4 2020"/>
    <s v="GBP"/>
    <n v="1323.9066"/>
    <n v="1323.9066"/>
    <n v="0"/>
    <n v="1323.9066"/>
    <n v="0"/>
    <x v="0"/>
    <m/>
    <m/>
    <m/>
    <m/>
    <s v="none"/>
    <m/>
    <m/>
    <m/>
    <x v="0"/>
    <m/>
    <x v="0"/>
  </r>
  <r>
    <s v="GBR1 19 E0L005 GB 00491Q1 2020GBP"/>
    <x v="5"/>
    <n v="35272"/>
    <s v="BELMONT LAUNDRY"/>
    <s v="1 19 E0L005 GB 00491"/>
    <s v="Q1 2020"/>
    <s v="GBP"/>
    <n v="518.58375000000001"/>
    <n v="518.58000000000004"/>
    <n v="3.7499999999681599E-3"/>
    <n v="518.58375000000001"/>
    <n v="0"/>
    <x v="0"/>
    <m/>
    <m/>
    <m/>
    <m/>
    <s v="none"/>
    <m/>
    <m/>
    <m/>
    <x v="0"/>
    <m/>
    <x v="0"/>
  </r>
  <r>
    <s v="GBR1 19 E0L005 GB 00491Q2 2020GBP"/>
    <x v="5"/>
    <n v="35272"/>
    <s v="BELMONT LAUNDRY"/>
    <s v="1 19 E0L005 GB 00491"/>
    <s v="Q2 2020"/>
    <s v="GBP"/>
    <n v="51.62"/>
    <n v="51.619900000000001"/>
    <n v="9.9999999996214201E-5"/>
    <n v="51.62"/>
    <n v="0"/>
    <x v="0"/>
    <m/>
    <m/>
    <m/>
    <m/>
    <s v="none"/>
    <m/>
    <m/>
    <m/>
    <x v="0"/>
    <m/>
    <x v="0"/>
  </r>
  <r>
    <s v="GBR1 19 E0L005 GB 00491Q3 2020GBP"/>
    <x v="5"/>
    <n v="35272"/>
    <s v="BELMONT LAUNDRY"/>
    <s v="1 19 E0L005 GB 00491"/>
    <s v="Q3 2020"/>
    <s v="GBP"/>
    <n v="157.77314999999999"/>
    <n v="157.7732"/>
    <n v="-4.9999999987448899E-5"/>
    <n v="157.77314999999999"/>
    <n v="0"/>
    <x v="0"/>
    <m/>
    <m/>
    <m/>
    <m/>
    <s v="none"/>
    <m/>
    <m/>
    <m/>
    <x v="0"/>
    <m/>
    <x v="0"/>
  </r>
  <r>
    <s v="GBR1 18 E00015 GB 00247Q1 2020GBP"/>
    <x v="5"/>
    <n v="35307"/>
    <s v="FAUCETS"/>
    <s v="1 18 E00015 GB 00247"/>
    <s v="Q1 2020"/>
    <s v="GBP"/>
    <n v="1233.03"/>
    <n v="1232.8499999999999"/>
    <n v="0.180000000000063"/>
    <n v="1233.03"/>
    <n v="0"/>
    <x v="0"/>
    <m/>
    <m/>
    <m/>
    <m/>
    <s v="none"/>
    <m/>
    <m/>
    <m/>
    <x v="0"/>
    <m/>
    <x v="0"/>
  </r>
  <r>
    <s v="GBR1 18 E00015 GB 00247Q2 2020GBP"/>
    <x v="5"/>
    <n v="35307"/>
    <s v="FAUCETS"/>
    <s v="1 18 E00015 GB 00247"/>
    <s v="Q2 2020"/>
    <s v="GBP"/>
    <n v="129.13229999999999"/>
    <n v="129.13229999999999"/>
    <n v="0"/>
    <n v="129.13229999999999"/>
    <n v="0"/>
    <x v="0"/>
    <m/>
    <m/>
    <m/>
    <m/>
    <s v="none"/>
    <m/>
    <m/>
    <m/>
    <x v="0"/>
    <m/>
    <x v="0"/>
  </r>
  <r>
    <s v="GBR1 18 E00015 GB 00247Q3 2020GBP"/>
    <x v="5"/>
    <n v="35307"/>
    <s v="FAUCETS"/>
    <s v="1 18 E00015 GB 00247"/>
    <s v="Q3 2020"/>
    <s v="GBP"/>
    <n v="108.2247"/>
    <n v="108.2247"/>
    <n v="0"/>
    <n v="108.2247"/>
    <n v="0"/>
    <x v="0"/>
    <m/>
    <m/>
    <m/>
    <m/>
    <s v="none"/>
    <m/>
    <m/>
    <m/>
    <x v="0"/>
    <m/>
    <x v="0"/>
  </r>
  <r>
    <s v="GBR1 18 E00015 GB 00247Q4 2020GBP"/>
    <x v="5"/>
    <n v="35307"/>
    <s v="FAUCETS"/>
    <s v="1 18 E00015 GB 00247"/>
    <s v="Q4 2020"/>
    <s v="GBP"/>
    <n v="412.91899999999998"/>
    <n v="412.91899999999998"/>
    <n v="0"/>
    <n v="412.91899999999998"/>
    <n v="0"/>
    <x v="0"/>
    <m/>
    <m/>
    <m/>
    <m/>
    <s v="none"/>
    <m/>
    <m/>
    <m/>
    <x v="0"/>
    <m/>
    <x v="0"/>
  </r>
  <r>
    <s v="GBR1 18 E00029 GB 00304Q2 2020GBP"/>
    <x v="5"/>
    <n v="35322"/>
    <s v="HSS HIRE SERVICE GROUP PLC"/>
    <s v="1 18 E00029 GB 00304"/>
    <s v="Q2 2020"/>
    <s v="GBP"/>
    <n v="15.13"/>
    <n v="15.13"/>
    <n v="0"/>
    <n v="15.13"/>
    <n v="0"/>
    <x v="0"/>
    <m/>
    <m/>
    <m/>
    <m/>
    <s v="none"/>
    <m/>
    <m/>
    <m/>
    <x v="0"/>
    <m/>
    <x v="0"/>
  </r>
  <r>
    <s v="GBR1 18 E00029 GB 00304Q3 2020GBP"/>
    <x v="5"/>
    <n v="35322"/>
    <s v="HSS HIRE SERVICE GROUP PLC"/>
    <s v="1 18 E00029 GB 00304"/>
    <s v="Q3 2020"/>
    <s v="GBP"/>
    <n v="-7.5674999999999999"/>
    <n v="-7.5674999999999999"/>
    <n v="0"/>
    <n v="-7.5674999999999999"/>
    <n v="0"/>
    <x v="0"/>
    <m/>
    <m/>
    <m/>
    <m/>
    <s v="none"/>
    <m/>
    <m/>
    <m/>
    <x v="0"/>
    <m/>
    <x v="0"/>
  </r>
  <r>
    <s v="GBR1 18 E00028 GB 00340Q1 2020GBP"/>
    <x v="5"/>
    <n v="35328"/>
    <s v="HOTELCARE"/>
    <s v="1 18 E00028 GB 00340"/>
    <s v="Q1 2020"/>
    <s v="GBP"/>
    <n v="22480.58"/>
    <n v="22480.576799999999"/>
    <n v="3.2000000028347101E-3"/>
    <n v="22480.58"/>
    <n v="0"/>
    <x v="0"/>
    <m/>
    <m/>
    <m/>
    <m/>
    <s v="none"/>
    <m/>
    <m/>
    <m/>
    <x v="0"/>
    <m/>
    <x v="0"/>
  </r>
  <r>
    <s v="GBR1 18 E00028 GB 00340Q2 2020GBP"/>
    <x v="5"/>
    <n v="35328"/>
    <s v="HOTELCARE"/>
    <s v="1 18 E00028 GB 00340"/>
    <s v="Q2 2020"/>
    <s v="GBP"/>
    <n v="1290.5497599999901"/>
    <n v="1290.5498"/>
    <n v="-4.0000000126383302E-5"/>
    <n v="1290.5497599999901"/>
    <n v="0"/>
    <x v="0"/>
    <m/>
    <m/>
    <m/>
    <m/>
    <s v="none"/>
    <m/>
    <m/>
    <m/>
    <x v="0"/>
    <m/>
    <x v="0"/>
  </r>
  <r>
    <s v="GBR1 18 E00028 GB 00340Q3 2020GBP"/>
    <x v="5"/>
    <n v="35328"/>
    <s v="HOTELCARE"/>
    <s v="1 18 E00028 GB 00340"/>
    <s v="Q3 2020"/>
    <s v="GBP"/>
    <n v="4263.5625749999999"/>
    <n v="4263.5622000000003"/>
    <n v="3.7499999962164999E-4"/>
    <n v="4263.5625749999999"/>
    <n v="0"/>
    <x v="0"/>
    <m/>
    <m/>
    <m/>
    <m/>
    <s v="none"/>
    <m/>
    <m/>
    <m/>
    <x v="0"/>
    <m/>
    <x v="0"/>
  </r>
  <r>
    <s v="GBR1 18 E00028 GB 00340Q4 2020GBP"/>
    <x v="5"/>
    <n v="35328"/>
    <s v="HOTELCARE"/>
    <s v="1 18 E00028 GB 00340"/>
    <s v="Q4 2020"/>
    <s v="GBP"/>
    <n v="5174.9417999999996"/>
    <n v="5174.9417999999996"/>
    <n v="0"/>
    <n v="5174.9417999999996"/>
    <n v="0"/>
    <x v="0"/>
    <m/>
    <m/>
    <m/>
    <m/>
    <s v="none"/>
    <m/>
    <m/>
    <m/>
    <x v="0"/>
    <m/>
    <x v="0"/>
  </r>
  <r>
    <s v="GBR3 12 A00005 GB 00585Q1 2020GBP"/>
    <x v="5"/>
    <n v="35369"/>
    <s v="MATTHEW CLARK BIBENDUM LTD"/>
    <s v="3 12 A00005 GB 00585"/>
    <s v="Q1 2020"/>
    <s v="GBP"/>
    <n v="29826.287038999999"/>
    <n v="29821.007900000001"/>
    <n v="5.2791390000020302"/>
    <n v="29821.007900000001"/>
    <n v="5.2791390000020302"/>
    <x v="4"/>
    <s v="[39032]"/>
    <s v="[19631]"/>
    <s v="rebate present"/>
    <s v="2021-06-29 11:44:45 +0200"/>
    <s v="none"/>
    <s v="Produit"/>
    <s v="Ossama"/>
    <s v="[OA] rebate calculé à la main d'une valeur de 29821,01 [(8656*0,6)+(2,1*3167,01)+(23*0,102)+(0,15*10227,49)+(2,45*1956)+(330*0,9)+(0,33*5)+(132*2,7)+(0,92*9129,07)+(1,35*1779)+(0,804*42)+(0,375*117)+(0,795*54)+(16*4,5)] qui correspond à l'encodage du contrat et du CA déclaré"/>
    <x v="1"/>
    <m/>
    <x v="5"/>
  </r>
  <r>
    <s v="GBR1 18 E00008 GB 00361Q1 2020GBP"/>
    <x v="5"/>
    <n v="35414"/>
    <s v="G4S Cash Solutions (UK) Ltd"/>
    <s v="1 18 E00008 GB 00361"/>
    <s v="Q1 2020"/>
    <s v="GBP"/>
    <n v="1227.1500000000001"/>
    <n v="1227.1527000000001"/>
    <n v="-2.7000000000043599E-3"/>
    <n v="1227.1500000000001"/>
    <n v="0"/>
    <x v="0"/>
    <m/>
    <m/>
    <m/>
    <m/>
    <s v="none"/>
    <m/>
    <m/>
    <m/>
    <x v="0"/>
    <m/>
    <x v="0"/>
  </r>
  <r>
    <s v="GBR1 18 E00008 GB 00361Q2 2020GBP"/>
    <x v="5"/>
    <n v="35414"/>
    <s v="G4S Cash Solutions (UK) Ltd"/>
    <s v="1 18 E00008 GB 00361"/>
    <s v="Q2 2020"/>
    <s v="GBP"/>
    <n v="161.10749999999899"/>
    <n v="161.10749999999999"/>
    <n v="-2.8421709430404001E-14"/>
    <n v="161.10749999999899"/>
    <n v="0"/>
    <x v="0"/>
    <m/>
    <m/>
    <m/>
    <m/>
    <s v="none"/>
    <m/>
    <m/>
    <m/>
    <x v="0"/>
    <m/>
    <x v="0"/>
  </r>
  <r>
    <s v="GBR1 18 E00008 GB 00361Q3 2020GBP"/>
    <x v="5"/>
    <n v="35414"/>
    <s v="G4S Cash Solutions (UK) Ltd"/>
    <s v="1 18 E00008 GB 00361"/>
    <s v="Q3 2020"/>
    <s v="GBP"/>
    <n v="517.65390000000002"/>
    <n v="517.65390000000002"/>
    <n v="0"/>
    <n v="517.65390000000002"/>
    <n v="0"/>
    <x v="0"/>
    <m/>
    <m/>
    <m/>
    <m/>
    <s v="none"/>
    <m/>
    <m/>
    <m/>
    <x v="0"/>
    <m/>
    <x v="0"/>
  </r>
  <r>
    <s v="GBR1 18 E00008 GB 00361Q4 2020GBP"/>
    <x v="5"/>
    <n v="35414"/>
    <s v="G4S Cash Solutions (UK) Ltd"/>
    <s v="1 18 E00008 GB 00361"/>
    <s v="Q4 2020"/>
    <s v="GBP"/>
    <n v="821.23829999999998"/>
    <n v="821.23829999999998"/>
    <n v="0"/>
    <n v="821.23829999999998"/>
    <n v="0"/>
    <x v="0"/>
    <m/>
    <m/>
    <m/>
    <m/>
    <s v="none"/>
    <m/>
    <m/>
    <m/>
    <x v="0"/>
    <m/>
    <x v="0"/>
  </r>
  <r>
    <s v="GBR1 18 E00013 GB 00386Q1 2020GBP"/>
    <x v="5"/>
    <n v="35483"/>
    <s v="EDMUNDSON ELECTRICAL (EEL)"/>
    <s v="1 18 E00013 GB 00386"/>
    <s v="Q1 2020"/>
    <s v="GBP"/>
    <n v="459.02"/>
    <n v="459.15"/>
    <n v="-0.129999999999938"/>
    <n v="459.02"/>
    <n v="0"/>
    <x v="0"/>
    <m/>
    <m/>
    <m/>
    <m/>
    <s v="none"/>
    <m/>
    <m/>
    <m/>
    <x v="0"/>
    <m/>
    <x v="0"/>
  </r>
  <r>
    <s v="GBR1 18 E00013 GB 00386Q2 2020GBP"/>
    <x v="5"/>
    <n v="35483"/>
    <s v="EDMUNDSON ELECTRICAL (EEL)"/>
    <s v="1 18 E00013 GB 00386"/>
    <s v="Q2 2020"/>
    <s v="GBP"/>
    <n v="100.83459999999999"/>
    <n v="100.83459999999999"/>
    <n v="1.4210854715202001E-14"/>
    <n v="100.83459999999999"/>
    <n v="0"/>
    <x v="0"/>
    <m/>
    <m/>
    <m/>
    <m/>
    <s v="none"/>
    <m/>
    <m/>
    <m/>
    <x v="0"/>
    <m/>
    <x v="0"/>
  </r>
  <r>
    <s v="GBR1 18 E00013 GB 00386Q3 2020GBP"/>
    <x v="5"/>
    <n v="35483"/>
    <s v="EDMUNDSON ELECTRICAL (EEL)"/>
    <s v="1 18 E00013 GB 00386"/>
    <s v="Q3 2020"/>
    <s v="GBP"/>
    <n v="245.08430000000001"/>
    <n v="245.08430000000001"/>
    <n v="0"/>
    <n v="245.08430000000001"/>
    <n v="0"/>
    <x v="0"/>
    <m/>
    <m/>
    <m/>
    <m/>
    <s v="none"/>
    <m/>
    <m/>
    <m/>
    <x v="0"/>
    <m/>
    <x v="0"/>
  </r>
  <r>
    <s v="GBR1 18 E00013 GB 00386Q4 2020GBP"/>
    <x v="5"/>
    <n v="35483"/>
    <s v="EDMUNDSON ELECTRICAL (EEL)"/>
    <s v="1 18 E00013 GB 00386"/>
    <s v="Q4 2020"/>
    <s v="GBP"/>
    <n v="98.597300000000004"/>
    <n v="98.597300000000004"/>
    <n v="0"/>
    <n v="98.597300000000004"/>
    <n v="0"/>
    <x v="0"/>
    <m/>
    <m/>
    <m/>
    <m/>
    <s v="none"/>
    <m/>
    <m/>
    <m/>
    <x v="0"/>
    <m/>
    <x v="0"/>
  </r>
  <r>
    <s v="GBR1 20 E00064 GB 00578Q1 2020GBP"/>
    <x v="5"/>
    <n v="35495"/>
    <s v="Advanced Fire Protection Ltd"/>
    <s v="1 20 E00064 GB 00578"/>
    <s v="Q1 2020"/>
    <s v="GBP"/>
    <n v="2580.03999999999"/>
    <m/>
    <n v="2580.03999999999"/>
    <n v="2580.33"/>
    <n v="-0.29000000000041798"/>
    <x v="3"/>
    <s v="[1936]"/>
    <s v="[9686]"/>
    <s v="no rebate, with contract attached"/>
    <s v="2021-04-30 03:55:22 +0200"/>
    <s v="none"/>
    <m/>
    <m/>
    <m/>
    <x v="0"/>
    <m/>
    <x v="0"/>
  </r>
  <r>
    <s v="GBR1 20 E00064 GB 00578Q2 2020GBP"/>
    <x v="5"/>
    <n v="35495"/>
    <s v="Advanced Fire Protection Ltd"/>
    <s v="1 20 E00064 GB 00578"/>
    <s v="Q2 2020"/>
    <s v="GBP"/>
    <n v="664.87329999999997"/>
    <n v="664.87329999999997"/>
    <n v="1.13686837721616E-13"/>
    <n v="664.87329999999997"/>
    <n v="1.13686837721616E-13"/>
    <x v="0"/>
    <m/>
    <m/>
    <m/>
    <m/>
    <s v="none"/>
    <m/>
    <m/>
    <m/>
    <x v="0"/>
    <m/>
    <x v="0"/>
  </r>
  <r>
    <s v="GBR1 20 E00064 GB 00578Q3 2020GBP"/>
    <x v="5"/>
    <n v="35495"/>
    <s v="Advanced Fire Protection Ltd"/>
    <s v="1 20 E00064 GB 00578"/>
    <s v="Q3 2020"/>
    <s v="GBP"/>
    <n v="581.35580000000004"/>
    <n v="581.35580000000004"/>
    <n v="0"/>
    <n v="581.35580000000004"/>
    <n v="0"/>
    <x v="0"/>
    <m/>
    <m/>
    <m/>
    <m/>
    <s v="none"/>
    <m/>
    <m/>
    <m/>
    <x v="0"/>
    <m/>
    <x v="0"/>
  </r>
  <r>
    <s v="GBR1 20 E00064 GB 00578Q4 2020GBP"/>
    <x v="5"/>
    <n v="35495"/>
    <s v="Advanced Fire Protection Ltd"/>
    <s v="1 20 E00064 GB 00578"/>
    <s v="Q4 2020"/>
    <s v="GBP"/>
    <n v="1616.479"/>
    <n v="1616.479"/>
    <n v="0"/>
    <n v="1616.479"/>
    <n v="0"/>
    <x v="0"/>
    <m/>
    <m/>
    <m/>
    <m/>
    <s v="none"/>
    <m/>
    <m/>
    <m/>
    <x v="0"/>
    <m/>
    <x v="0"/>
  </r>
  <r>
    <s v="GBR1 18 AR0002 GB 00239Q1 2020GBP"/>
    <x v="5"/>
    <n v="35601"/>
    <s v="BRAEHEAD FOODS LTD"/>
    <s v="1 18 AR0002 GB 00239"/>
    <s v="Q1 2020"/>
    <s v="GBP"/>
    <n v="127"/>
    <n v="127.82"/>
    <n v="-0.81999999999999296"/>
    <n v="127"/>
    <n v="0"/>
    <x v="0"/>
    <m/>
    <m/>
    <m/>
    <m/>
    <s v="none"/>
    <m/>
    <m/>
    <m/>
    <x v="0"/>
    <m/>
    <x v="0"/>
  </r>
  <r>
    <s v="GBR1 18 AR0002 GB 00239Q3 2020GBP"/>
    <x v="5"/>
    <n v="35601"/>
    <s v="BRAEHEAD FOODS LTD"/>
    <s v="1 18 AR0002 GB 00239"/>
    <s v="Q3 2020"/>
    <s v="GBP"/>
    <n v="5.4993999999999996"/>
    <n v="5.4993999999999996"/>
    <n v="0"/>
    <n v="5.4993999999999996"/>
    <n v="0"/>
    <x v="0"/>
    <m/>
    <m/>
    <m/>
    <m/>
    <s v="none"/>
    <m/>
    <m/>
    <m/>
    <x v="0"/>
    <m/>
    <x v="0"/>
  </r>
  <r>
    <s v="GBR1 18 AR0002 GB 00239Q4 2020GBP"/>
    <x v="5"/>
    <n v="35601"/>
    <s v="BRAEHEAD FOODS LTD"/>
    <s v="1 18 AR0002 GB 00239"/>
    <s v="Q4 2020"/>
    <s v="GBP"/>
    <n v="3.5"/>
    <n v="3.5"/>
    <n v="0"/>
    <n v="3.5"/>
    <n v="0"/>
    <x v="0"/>
    <m/>
    <m/>
    <m/>
    <m/>
    <s v="none"/>
    <m/>
    <m/>
    <m/>
    <x v="0"/>
    <m/>
    <x v="0"/>
  </r>
  <r>
    <s v="GBR1 18 E00040 GB 00285Q3 2020GBP"/>
    <x v="5"/>
    <n v="35642"/>
    <s v="Enterprise Rent-A-Car"/>
    <s v="1 18 E00040 GB 00285"/>
    <s v="Q3 2020"/>
    <s v="GBP"/>
    <n v="0.51"/>
    <n v="0.51"/>
    <n v="0"/>
    <n v="0.51"/>
    <n v="0"/>
    <x v="0"/>
    <m/>
    <m/>
    <m/>
    <m/>
    <s v="none"/>
    <m/>
    <m/>
    <m/>
    <x v="0"/>
    <m/>
    <x v="0"/>
  </r>
  <r>
    <s v="GBR1 18 E00040 GB 00285Q4 2020GBP"/>
    <x v="5"/>
    <n v="35642"/>
    <s v="Enterprise Rent-A-Car"/>
    <s v="1 18 E00040 GB 00285"/>
    <s v="Q4 2020"/>
    <s v="GBP"/>
    <n v="2.9127000000000001"/>
    <n v="2.9127000000000001"/>
    <n v="0"/>
    <n v="2.9127000000000001"/>
    <n v="0"/>
    <x v="0"/>
    <m/>
    <m/>
    <m/>
    <m/>
    <s v="none"/>
    <m/>
    <m/>
    <m/>
    <x v="0"/>
    <m/>
    <x v="0"/>
  </r>
  <r>
    <s v="GBR1 18 E00075 GB 00323Q4 2020GBP"/>
    <x v="5"/>
    <n v="35747"/>
    <s v="SOLUS CERAMICS LTD"/>
    <s v="1 18 E00075 GB 00323"/>
    <s v="Q4 2020"/>
    <s v="GBP"/>
    <n v="39.655099999999997"/>
    <n v="39.655099999999997"/>
    <n v="0"/>
    <n v="39.655099999999997"/>
    <n v="0"/>
    <x v="0"/>
    <m/>
    <m/>
    <m/>
    <m/>
    <s v="none"/>
    <m/>
    <m/>
    <m/>
    <x v="0"/>
    <m/>
    <x v="0"/>
  </r>
  <r>
    <s v="GBR1 18 E00051-1 GB 00307Q1 2020GBP"/>
    <x v="5"/>
    <n v="35860"/>
    <s v="KV Cooling Services"/>
    <s v="1 18 E00051-1 GB 00307"/>
    <s v="Q1 2020"/>
    <s v="GBP"/>
    <n v="866.09"/>
    <n v="866.09"/>
    <n v="0"/>
    <n v="866.09"/>
    <n v="0"/>
    <x v="0"/>
    <m/>
    <m/>
    <m/>
    <m/>
    <s v="none"/>
    <m/>
    <m/>
    <m/>
    <x v="0"/>
    <m/>
    <x v="0"/>
  </r>
  <r>
    <s v="GBR1 18 E00051-1 GB 00307Q2 2020GBP"/>
    <x v="5"/>
    <n v="35860"/>
    <s v="KV Cooling Services"/>
    <s v="1 18 E00051-1 GB 00307"/>
    <s v="Q2 2020"/>
    <s v="GBP"/>
    <n v="472.93"/>
    <n v="472.93"/>
    <n v="0"/>
    <n v="472.93"/>
    <n v="0"/>
    <x v="0"/>
    <m/>
    <m/>
    <m/>
    <m/>
    <s v="none"/>
    <m/>
    <m/>
    <m/>
    <x v="0"/>
    <m/>
    <x v="0"/>
  </r>
  <r>
    <s v="GBR1 18 E00051-1 GB 00307Q3 2020GBP"/>
    <x v="5"/>
    <n v="35860"/>
    <s v="KV Cooling Services"/>
    <s v="1 18 E00051-1 GB 00307"/>
    <s v="Q3 2020"/>
    <s v="GBP"/>
    <n v="460.76"/>
    <n v="460.76"/>
    <n v="0"/>
    <n v="460.76"/>
    <n v="0"/>
    <x v="0"/>
    <m/>
    <m/>
    <m/>
    <m/>
    <s v="none"/>
    <m/>
    <m/>
    <m/>
    <x v="0"/>
    <m/>
    <x v="0"/>
  </r>
  <r>
    <s v="GBR1 18 E0L076 GB 00417Q1 2020GBP"/>
    <x v="5"/>
    <n v="35921"/>
    <s v="HOIST GROUP UK LTD"/>
    <s v="1 18 E0L076 GB 00417"/>
    <s v="Q1 2020"/>
    <s v="GBP"/>
    <n v="4153.62"/>
    <n v="4153.6287000000002"/>
    <n v="-8.70000000031723E-3"/>
    <n v="4153.62"/>
    <n v="0"/>
    <x v="0"/>
    <m/>
    <m/>
    <m/>
    <m/>
    <s v="none"/>
    <m/>
    <m/>
    <m/>
    <x v="0"/>
    <m/>
    <x v="0"/>
  </r>
  <r>
    <s v="GBR1 18 E0L076 GB 00417Q2 2020GBP"/>
    <x v="5"/>
    <n v="35921"/>
    <s v="HOIST GROUP UK LTD"/>
    <s v="1 18 E0L076 GB 00417"/>
    <s v="Q2 2020"/>
    <s v="GBP"/>
    <n v="4238.72"/>
    <n v="4238.7204000000002"/>
    <n v="-3.9999999989959103E-4"/>
    <n v="4238.72"/>
    <n v="0"/>
    <x v="0"/>
    <m/>
    <m/>
    <m/>
    <m/>
    <s v="none"/>
    <m/>
    <m/>
    <m/>
    <x v="0"/>
    <m/>
    <x v="0"/>
  </r>
  <r>
    <s v="GBR1 18 E0L076 GB 00417Q3 2020GBP"/>
    <x v="5"/>
    <n v="35921"/>
    <s v="HOIST GROUP UK LTD"/>
    <s v="1 18 E0L076 GB 00417"/>
    <s v="Q3 2020"/>
    <s v="GBP"/>
    <n v="4322.4021000000002"/>
    <n v="4322.4021000000002"/>
    <n v="0"/>
    <n v="4322.4021000000002"/>
    <n v="0"/>
    <x v="0"/>
    <m/>
    <m/>
    <m/>
    <m/>
    <s v="none"/>
    <m/>
    <m/>
    <m/>
    <x v="0"/>
    <m/>
    <x v="0"/>
  </r>
  <r>
    <s v="GBR1 18 E0L076 GB 00417Q4 2020GBP"/>
    <x v="5"/>
    <n v="35921"/>
    <s v="HOIST GROUP UK LTD"/>
    <s v="1 18 E0L076 GB 00417"/>
    <s v="Q4 2020"/>
    <s v="GBP"/>
    <n v="3932.0279999999998"/>
    <n v="3932.0279999999998"/>
    <n v="0"/>
    <n v="3932.0279999999998"/>
    <n v="0"/>
    <x v="0"/>
    <m/>
    <m/>
    <m/>
    <m/>
    <s v="none"/>
    <m/>
    <m/>
    <m/>
    <x v="0"/>
    <m/>
    <x v="0"/>
  </r>
  <r>
    <s v="GBR1 20 E00051 GB 00606Q3 2020GBP"/>
    <x v="5"/>
    <n v="35942"/>
    <s v="Action Air"/>
    <s v="1 20 E00051 GB 00606"/>
    <s v="Q3 2020"/>
    <s v="GBP"/>
    <n v="150.71"/>
    <n v="150.71"/>
    <n v="0"/>
    <n v="150.71"/>
    <n v="0"/>
    <x v="0"/>
    <m/>
    <m/>
    <m/>
    <m/>
    <s v="none"/>
    <m/>
    <m/>
    <m/>
    <x v="0"/>
    <m/>
    <x v="0"/>
  </r>
  <r>
    <s v="GBR1 18 E00058 GB 00246Q1 2020GBP"/>
    <x v="5"/>
    <n v="36014"/>
    <s v="Bowreach Ltd"/>
    <s v="1 18 E00058 GB 00246"/>
    <s v="Q1 2020"/>
    <s v="GBP"/>
    <n v="5871.87"/>
    <n v="5871.866"/>
    <n v="3.9999999999054099E-3"/>
    <n v="5871.87"/>
    <n v="0"/>
    <x v="0"/>
    <m/>
    <m/>
    <m/>
    <m/>
    <s v="none"/>
    <m/>
    <m/>
    <m/>
    <x v="0"/>
    <m/>
    <x v="0"/>
  </r>
  <r>
    <s v="GBR1 18 E00058 GB 00246Q3 2020GBP"/>
    <x v="5"/>
    <n v="36014"/>
    <s v="Bowreach Ltd"/>
    <s v="1 18 E00058 GB 00246"/>
    <s v="Q3 2020"/>
    <s v="GBP"/>
    <n v="10.9153"/>
    <n v="10.9153"/>
    <n v="0"/>
    <n v="10.9153"/>
    <n v="0"/>
    <x v="0"/>
    <m/>
    <m/>
    <m/>
    <m/>
    <s v="none"/>
    <m/>
    <m/>
    <m/>
    <x v="0"/>
    <m/>
    <x v="0"/>
  </r>
  <r>
    <s v="GBR1 19 E00043-1 GB 00565Q1 2020GBP"/>
    <x v="5"/>
    <n v="36065"/>
    <s v="Dula Werke Dustmann Und Co"/>
    <s v="1 19 E00043-1 GB 00565"/>
    <s v="Q1 2020"/>
    <s v="GBP"/>
    <n v="56.725000000000001"/>
    <n v="56.725000000000001"/>
    <n v="0"/>
    <n v="56.725000000000001"/>
    <n v="0"/>
    <x v="0"/>
    <m/>
    <m/>
    <m/>
    <m/>
    <s v="none"/>
    <m/>
    <m/>
    <m/>
    <x v="0"/>
    <m/>
    <x v="0"/>
  </r>
  <r>
    <s v="GBR1 19 E00043-1 GB 00565Q4 2020GBP"/>
    <x v="5"/>
    <n v="36065"/>
    <s v="Dula Werke Dustmann Und Co"/>
    <s v="1 19 E00043-1 GB 00565"/>
    <s v="Q4 2020"/>
    <s v="GBP"/>
    <n v="5356.06"/>
    <n v="5356.06"/>
    <n v="0"/>
    <n v="5356.06"/>
    <n v="0"/>
    <x v="0"/>
    <m/>
    <m/>
    <m/>
    <m/>
    <s v="none"/>
    <m/>
    <m/>
    <m/>
    <x v="0"/>
    <m/>
    <x v="0"/>
  </r>
  <r>
    <s v="GBR1 20 E00044 GB 00577Q2 2020GBP"/>
    <x v="5"/>
    <n v="36111"/>
    <s v="LJB Security"/>
    <s v="1 20 E00044 GB 00577"/>
    <s v="Q2 2020"/>
    <s v="GBP"/>
    <n v="1415.0129999999999"/>
    <n v="1415.0129999999999"/>
    <n v="0"/>
    <n v="1415.0129999999999"/>
    <n v="0"/>
    <x v="0"/>
    <m/>
    <m/>
    <m/>
    <m/>
    <s v="none"/>
    <m/>
    <m/>
    <m/>
    <x v="0"/>
    <m/>
    <x v="0"/>
  </r>
  <r>
    <s v="GBR1 20 E00044 GB 00577Q3 2020GBP"/>
    <x v="5"/>
    <n v="36111"/>
    <s v="LJB Security"/>
    <s v="1 20 E00044 GB 00577"/>
    <s v="Q3 2020"/>
    <s v="GBP"/>
    <n v="134.65"/>
    <n v="134.65"/>
    <n v="0"/>
    <n v="134.65"/>
    <n v="0"/>
    <x v="0"/>
    <m/>
    <m/>
    <m/>
    <m/>
    <s v="none"/>
    <m/>
    <m/>
    <m/>
    <x v="0"/>
    <m/>
    <x v="0"/>
  </r>
  <r>
    <s v="GBR1 20 E00044 GB 00577Q4 2020GBP"/>
    <x v="5"/>
    <n v="36111"/>
    <s v="LJB Security"/>
    <s v="1 20 E00044 GB 00577"/>
    <s v="Q4 2020"/>
    <s v="GBP"/>
    <n v="261.62279999999998"/>
    <n v="261.62279999999998"/>
    <n v="0"/>
    <n v="261.62279999999998"/>
    <n v="0"/>
    <x v="0"/>
    <m/>
    <m/>
    <m/>
    <m/>
    <s v="none"/>
    <m/>
    <m/>
    <m/>
    <x v="0"/>
    <m/>
    <x v="0"/>
  </r>
  <r>
    <s v="GBR1 18 E00054 GB 00421Q1 2020GBP"/>
    <x v="5"/>
    <n v="36118"/>
    <s v="Darren Evans Flooring"/>
    <s v="1 18 E00054 GB 00421"/>
    <s v="Q1 2020"/>
    <s v="GBP"/>
    <n v="454.01999999999902"/>
    <n v="454.66"/>
    <n v="-0.64000000000010004"/>
    <n v="454.01999999999902"/>
    <n v="0"/>
    <x v="0"/>
    <m/>
    <m/>
    <m/>
    <m/>
    <s v="none"/>
    <m/>
    <m/>
    <m/>
    <x v="0"/>
    <m/>
    <x v="0"/>
  </r>
  <r>
    <s v="GBR1 18 E00054 GB 00421Q2 2020GBP"/>
    <x v="5"/>
    <n v="36118"/>
    <s v="Darren Evans Flooring"/>
    <s v="1 18 E00054 GB 00421"/>
    <s v="Q2 2020"/>
    <s v="GBP"/>
    <n v="131.50479999999999"/>
    <n v="131.50479999999999"/>
    <n v="0"/>
    <n v="131.50479999999999"/>
    <n v="0"/>
    <x v="0"/>
    <m/>
    <m/>
    <m/>
    <m/>
    <s v="none"/>
    <m/>
    <m/>
    <m/>
    <x v="0"/>
    <m/>
    <x v="0"/>
  </r>
  <r>
    <s v="GBR1 18 E00054 GB 00421Q3 2020GBP"/>
    <x v="5"/>
    <n v="36118"/>
    <s v="Darren Evans Flooring"/>
    <s v="1 18 E00054 GB 00421"/>
    <s v="Q3 2020"/>
    <s v="GBP"/>
    <n v="92.207999999999998"/>
    <n v="92.207999999999998"/>
    <n v="0"/>
    <n v="92.207999999999998"/>
    <n v="0"/>
    <x v="0"/>
    <m/>
    <m/>
    <m/>
    <m/>
    <s v="none"/>
    <m/>
    <m/>
    <m/>
    <x v="0"/>
    <m/>
    <x v="0"/>
  </r>
  <r>
    <s v="GBR1 18 E00038 GB 00310Q1 2020GBP"/>
    <x v="5"/>
    <n v="36119"/>
    <s v="Marquis Transports Logistique"/>
    <s v="1 18 E00038 GB 00310"/>
    <s v="Q1 2020"/>
    <s v="GBP"/>
    <n v="216.01"/>
    <n v="216.73"/>
    <n v="-0.71999999999999797"/>
    <n v="216.01"/>
    <n v="0"/>
    <x v="0"/>
    <m/>
    <m/>
    <m/>
    <m/>
    <s v="none"/>
    <m/>
    <m/>
    <m/>
    <x v="0"/>
    <m/>
    <x v="0"/>
  </r>
  <r>
    <s v="GBR1 18 E00038 GB 00310Q2 2020GBP"/>
    <x v="5"/>
    <n v="36119"/>
    <s v="Marquis Transports Logistique"/>
    <s v="1 18 E00038 GB 00310"/>
    <s v="Q2 2020"/>
    <s v="GBP"/>
    <n v="29.74"/>
    <n v="29.74"/>
    <n v="0"/>
    <n v="29.74"/>
    <n v="0"/>
    <x v="0"/>
    <m/>
    <m/>
    <m/>
    <m/>
    <s v="none"/>
    <m/>
    <m/>
    <m/>
    <x v="0"/>
    <m/>
    <x v="0"/>
  </r>
  <r>
    <s v="GBR1 18 E00038 GB 00310Q3 2020GBP"/>
    <x v="5"/>
    <n v="36119"/>
    <s v="Marquis Transports Logistique"/>
    <s v="1 18 E00038 GB 00310"/>
    <s v="Q3 2020"/>
    <s v="GBP"/>
    <n v="67.84"/>
    <n v="67.84"/>
    <n v="0"/>
    <n v="67.84"/>
    <n v="0"/>
    <x v="0"/>
    <m/>
    <m/>
    <m/>
    <m/>
    <s v="none"/>
    <m/>
    <m/>
    <m/>
    <x v="0"/>
    <m/>
    <x v="0"/>
  </r>
  <r>
    <s v="GBR1 18 E00038 GB 00310Q4 2020GBP"/>
    <x v="5"/>
    <n v="36119"/>
    <s v="Marquis Transports Logistique"/>
    <s v="1 18 E00038 GB 00310"/>
    <s v="Q4 2020"/>
    <s v="GBP"/>
    <n v="98.11"/>
    <n v="98.11"/>
    <n v="0"/>
    <n v="98.11"/>
    <n v="0"/>
    <x v="0"/>
    <m/>
    <m/>
    <m/>
    <m/>
    <s v="none"/>
    <m/>
    <m/>
    <m/>
    <x v="0"/>
    <m/>
    <x v="0"/>
  </r>
  <r>
    <s v="GBR1 18 E00029 GB 00253Q1 2020GBP"/>
    <x v="5"/>
    <n v="36169"/>
    <s v="SCREWFIX DIRECT"/>
    <s v="1 18 E00029 GB 00253"/>
    <s v="Q1 2020"/>
    <s v="GBP"/>
    <n v="809.6"/>
    <n v="809.60249999999996"/>
    <n v="-2.4999999999408798E-3"/>
    <n v="809.6"/>
    <n v="0"/>
    <x v="0"/>
    <m/>
    <m/>
    <m/>
    <m/>
    <s v="none"/>
    <m/>
    <m/>
    <m/>
    <x v="0"/>
    <m/>
    <x v="0"/>
  </r>
  <r>
    <s v="GBR1 18 E00029 GB 00253Q2 2020GBP"/>
    <x v="5"/>
    <n v="36169"/>
    <s v="SCREWFIX DIRECT"/>
    <s v="1 18 E00029 GB 00253"/>
    <s v="Q2 2020"/>
    <s v="GBP"/>
    <n v="126.60069999999899"/>
    <n v="126.6007"/>
    <n v="-2.8421709430404001E-14"/>
    <n v="126.60069999999899"/>
    <n v="0"/>
    <x v="0"/>
    <m/>
    <m/>
    <m/>
    <m/>
    <s v="none"/>
    <m/>
    <m/>
    <m/>
    <x v="0"/>
    <m/>
    <x v="0"/>
  </r>
  <r>
    <s v="GBR1 18 E00029 GB 00253Q3 2020GBP"/>
    <x v="5"/>
    <n v="36169"/>
    <s v="SCREWFIX DIRECT"/>
    <s v="1 18 E00029 GB 00253"/>
    <s v="Q3 2020"/>
    <s v="GBP"/>
    <n v="433.56450000000001"/>
    <n v="433.56450000000001"/>
    <n v="0"/>
    <n v="433.56450000000001"/>
    <n v="0"/>
    <x v="0"/>
    <m/>
    <m/>
    <m/>
    <m/>
    <s v="none"/>
    <m/>
    <m/>
    <m/>
    <x v="0"/>
    <m/>
    <x v="0"/>
  </r>
  <r>
    <s v="GBR1 18 E00029 GB 00253Q4 2020GBP"/>
    <x v="5"/>
    <n v="36169"/>
    <s v="SCREWFIX DIRECT"/>
    <s v="1 18 E00029 GB 00253"/>
    <s v="Q4 2020"/>
    <s v="GBP"/>
    <n v="369.49040000000002"/>
    <n v="369.49040000000002"/>
    <n v="0"/>
    <n v="369.49040000000002"/>
    <n v="0"/>
    <x v="0"/>
    <m/>
    <m/>
    <m/>
    <m/>
    <s v="none"/>
    <m/>
    <m/>
    <m/>
    <x v="0"/>
    <m/>
    <x v="0"/>
  </r>
  <r>
    <s v="GBR1 19 A00006 GB 00468Q1 2020GBP"/>
    <x v="5"/>
    <n v="36195"/>
    <s v="REYNOLDS CATERING SUPPLIES LTD"/>
    <s v="1 19 A00006 GB 00468"/>
    <s v="Q1 2020"/>
    <s v="GBP"/>
    <n v="16760.75"/>
    <n v="16760.748"/>
    <n v="2.0000000004074502E-3"/>
    <n v="16760.75"/>
    <n v="0"/>
    <x v="0"/>
    <m/>
    <m/>
    <m/>
    <m/>
    <s v="none"/>
    <m/>
    <m/>
    <m/>
    <x v="0"/>
    <m/>
    <x v="0"/>
  </r>
  <r>
    <s v="GBR1 19 A00006 GB 00468Q2 2020GBP"/>
    <x v="5"/>
    <n v="36195"/>
    <s v="REYNOLDS CATERING SUPPLIES LTD"/>
    <s v="1 19 A00006 GB 00468"/>
    <s v="Q2 2020"/>
    <s v="GBP"/>
    <n v="264.34530000000001"/>
    <n v="264.34530000000001"/>
    <n v="0"/>
    <n v="264.34530000000001"/>
    <n v="0"/>
    <x v="0"/>
    <m/>
    <m/>
    <m/>
    <m/>
    <s v="none"/>
    <m/>
    <m/>
    <m/>
    <x v="0"/>
    <m/>
    <x v="0"/>
  </r>
  <r>
    <s v="GBR1 19 A00006 GB 00468Q3 2020GBP"/>
    <x v="5"/>
    <n v="36195"/>
    <s v="REYNOLDS CATERING SUPPLIES LTD"/>
    <s v="1 19 A00006 GB 00468"/>
    <s v="Q3 2020"/>
    <s v="GBP"/>
    <n v="1480.5446999999999"/>
    <n v="1480.5446999999999"/>
    <n v="0"/>
    <n v="1480.5446999999999"/>
    <n v="0"/>
    <x v="0"/>
    <m/>
    <m/>
    <m/>
    <m/>
    <s v="none"/>
    <m/>
    <m/>
    <m/>
    <x v="0"/>
    <m/>
    <x v="0"/>
  </r>
  <r>
    <s v="GBR1 19 A00006 GB 00468Q4 2020GBP"/>
    <x v="5"/>
    <n v="36195"/>
    <s v="REYNOLDS CATERING SUPPLIES LTD"/>
    <s v="1 19 A00006 GB 00468"/>
    <s v="Q4 2020"/>
    <s v="GBP"/>
    <n v="1311.3402000000001"/>
    <n v="1311.3402000000001"/>
    <n v="0"/>
    <n v="1311.3402000000001"/>
    <n v="0"/>
    <x v="0"/>
    <m/>
    <m/>
    <m/>
    <m/>
    <s v="none"/>
    <m/>
    <m/>
    <m/>
    <x v="0"/>
    <m/>
    <x v="0"/>
  </r>
  <r>
    <s v="GBR1 18 AR0001 GB 00241Q2 2020GBP"/>
    <x v="5"/>
    <n v="36198"/>
    <s v="Classic Fine Foods"/>
    <s v="1 18 AR0001 GB 00241"/>
    <s v="Q2 2020"/>
    <s v="GBP"/>
    <n v="1225.4882"/>
    <n v="1225.3154"/>
    <n v="0.172800000000052"/>
    <n v="1225.4882"/>
    <n v="0"/>
    <x v="0"/>
    <m/>
    <m/>
    <m/>
    <m/>
    <s v="none"/>
    <m/>
    <m/>
    <m/>
    <x v="0"/>
    <m/>
    <x v="0"/>
  </r>
  <r>
    <s v="GBR1 18 AR0001 GB 00241Q3 2020GBP"/>
    <x v="5"/>
    <n v="36198"/>
    <s v="Classic Fine Foods"/>
    <s v="1 18 AR0001 GB 00241"/>
    <s v="Q3 2020"/>
    <s v="GBP"/>
    <n v="40.492400000000004"/>
    <n v="40.492400000000004"/>
    <n v="0"/>
    <n v="40.492400000000004"/>
    <n v="0"/>
    <x v="0"/>
    <m/>
    <m/>
    <m/>
    <m/>
    <s v="none"/>
    <m/>
    <m/>
    <m/>
    <x v="0"/>
    <m/>
    <x v="0"/>
  </r>
  <r>
    <s v="GBR1 18 AR0001 GB 00241Q4 2020GBP"/>
    <x v="5"/>
    <n v="36198"/>
    <s v="Classic Fine Foods"/>
    <s v="1 18 AR0001 GB 00241"/>
    <s v="Q4 2020"/>
    <s v="GBP"/>
    <n v="238.28"/>
    <n v="238.27940000000001"/>
    <n v="5.9999999999149601E-4"/>
    <n v="238.28"/>
    <n v="0"/>
    <x v="0"/>
    <m/>
    <m/>
    <m/>
    <m/>
    <s v="none"/>
    <m/>
    <m/>
    <m/>
    <x v="0"/>
    <m/>
    <x v="0"/>
  </r>
  <r>
    <s v="GBR1 18 AR0001 GB 00273Q1 2020GBP"/>
    <x v="5"/>
    <n v="36201"/>
    <s v="Ritter Courivaud"/>
    <s v="1 18 AR0001 GB 00273"/>
    <s v="Q1 2020"/>
    <s v="GBP"/>
    <n v="1671.07"/>
    <n v="1671.0696"/>
    <n v="3.9999999989959103E-4"/>
    <n v="1671.07"/>
    <n v="0"/>
    <x v="0"/>
    <m/>
    <m/>
    <m/>
    <m/>
    <s v="none"/>
    <m/>
    <m/>
    <m/>
    <x v="0"/>
    <m/>
    <x v="0"/>
  </r>
  <r>
    <s v="GBR1 18 AR0001 GB 00273Q2 2020GBP"/>
    <x v="5"/>
    <n v="36201"/>
    <s v="Ritter Courivaud"/>
    <s v="1 18 AR0001 GB 00273"/>
    <s v="Q2 2020"/>
    <s v="GBP"/>
    <n v="1121.9369999999999"/>
    <n v="1121.9369999999999"/>
    <n v="2.2737367544323201E-13"/>
    <n v="1121.9369999999999"/>
    <n v="0"/>
    <x v="0"/>
    <m/>
    <m/>
    <m/>
    <m/>
    <s v="none"/>
    <m/>
    <m/>
    <m/>
    <x v="0"/>
    <m/>
    <x v="0"/>
  </r>
  <r>
    <s v="GBR1 18 AR0001 GB 00273Q3 2020GBP"/>
    <x v="5"/>
    <n v="36201"/>
    <s v="Ritter Courivaud"/>
    <s v="1 18 AR0001 GB 00273"/>
    <s v="Q3 2020"/>
    <s v="GBP"/>
    <n v="201.33519999999999"/>
    <n v="201.33519999999999"/>
    <n v="0"/>
    <n v="201.33519999999999"/>
    <n v="0"/>
    <x v="0"/>
    <m/>
    <m/>
    <m/>
    <m/>
    <s v="none"/>
    <m/>
    <m/>
    <m/>
    <x v="0"/>
    <m/>
    <x v="0"/>
  </r>
  <r>
    <s v="GBR1 18 AR0001 GB 00273Q4 2020GBP"/>
    <x v="5"/>
    <n v="36201"/>
    <s v="Ritter Courivaud"/>
    <s v="1 18 AR0001 GB 00273"/>
    <s v="Q4 2020"/>
    <s v="GBP"/>
    <n v="502.7688"/>
    <n v="502.7688"/>
    <n v="0"/>
    <n v="502.7688"/>
    <n v="0"/>
    <x v="0"/>
    <m/>
    <m/>
    <m/>
    <m/>
    <s v="none"/>
    <m/>
    <m/>
    <m/>
    <x v="0"/>
    <m/>
    <x v="0"/>
  </r>
  <r>
    <s v="GBR1 18 A00003 GB 00329Q1 2020GBP"/>
    <x v="5"/>
    <n v="36366"/>
    <s v="Campbell Prime Meat Ltd"/>
    <s v="1 18 A00003 GB 00329"/>
    <s v="Q1 2020"/>
    <s v="GBP"/>
    <n v="2107"/>
    <n v="2107.44"/>
    <n v="-0.44000000000005401"/>
    <n v="2107"/>
    <n v="0"/>
    <x v="0"/>
    <m/>
    <m/>
    <m/>
    <m/>
    <s v="none"/>
    <m/>
    <m/>
    <m/>
    <x v="0"/>
    <m/>
    <x v="0"/>
  </r>
  <r>
    <s v="GBR1 18 A00003 GB 00329Q2 2020GBP"/>
    <x v="5"/>
    <n v="36366"/>
    <s v="Campbell Prime Meat Ltd"/>
    <s v="1 18 A00003 GB 00329"/>
    <s v="Q2 2020"/>
    <s v="GBP"/>
    <n v="8.5716000000000001"/>
    <n v="8.5716000000000001"/>
    <n v="0"/>
    <n v="8.5716000000000001"/>
    <n v="0"/>
    <x v="0"/>
    <m/>
    <m/>
    <m/>
    <m/>
    <s v="none"/>
    <m/>
    <m/>
    <m/>
    <x v="0"/>
    <m/>
    <x v="0"/>
  </r>
  <r>
    <s v="GBR1 18 A00003 GB 00329Q3 2020GBP"/>
    <x v="5"/>
    <n v="36366"/>
    <s v="Campbell Prime Meat Ltd"/>
    <s v="1 18 A00003 GB 00329"/>
    <s v="Q3 2020"/>
    <s v="GBP"/>
    <n v="412.02"/>
    <n v="412.02"/>
    <n v="0"/>
    <n v="412.02"/>
    <n v="0"/>
    <x v="0"/>
    <m/>
    <m/>
    <m/>
    <m/>
    <s v="none"/>
    <m/>
    <m/>
    <m/>
    <x v="0"/>
    <m/>
    <x v="0"/>
  </r>
  <r>
    <s v="GBR1 18 A00003 GB 00329Q4 2020GBP"/>
    <x v="5"/>
    <n v="36366"/>
    <s v="Campbell Prime Meat Ltd"/>
    <s v="1 18 A00003 GB 00329"/>
    <s v="Q4 2020"/>
    <s v="GBP"/>
    <n v="436.0197"/>
    <n v="436.0197"/>
    <n v="0"/>
    <n v="436.0197"/>
    <n v="0"/>
    <x v="0"/>
    <m/>
    <m/>
    <m/>
    <m/>
    <s v="none"/>
    <m/>
    <m/>
    <m/>
    <x v="0"/>
    <m/>
    <x v="0"/>
  </r>
  <r>
    <s v="GBR1 18 E0L018 GB 00289Q3 2020GBP"/>
    <x v="5"/>
    <n v="36399"/>
    <s v="Shred-IT Credit Control"/>
    <s v="1 18 E0L018 GB 00289"/>
    <s v="Q3 2020"/>
    <s v="GBP"/>
    <n v="105.16079999999999"/>
    <n v="105.16079999999999"/>
    <n v="0"/>
    <n v="105.16079999999999"/>
    <n v="0"/>
    <x v="0"/>
    <m/>
    <m/>
    <m/>
    <m/>
    <s v="none"/>
    <m/>
    <m/>
    <m/>
    <x v="0"/>
    <m/>
    <x v="0"/>
  </r>
  <r>
    <s v="GBR1 18 E0L018 GB 00289Q4 2020GBP"/>
    <x v="5"/>
    <n v="36399"/>
    <s v="Shred-IT Credit Control"/>
    <s v="1 18 E0L018 GB 00289"/>
    <s v="Q4 2020"/>
    <s v="GBP"/>
    <n v="360.22469999999998"/>
    <n v="360.22469999999998"/>
    <n v="0"/>
    <n v="360.22469999999998"/>
    <n v="0"/>
    <x v="0"/>
    <m/>
    <m/>
    <m/>
    <m/>
    <s v="none"/>
    <m/>
    <m/>
    <m/>
    <x v="0"/>
    <m/>
    <x v="0"/>
  </r>
  <r>
    <s v="GBR1 19 E0L081 GB 00474Q1 2020GBP"/>
    <x v="5"/>
    <n v="36435"/>
    <s v="Holmes Catering Equipment"/>
    <s v="1 19 E0L081 GB 00474"/>
    <s v="Q1 2020"/>
    <s v="GBP"/>
    <n v="22.99"/>
    <n v="23.05"/>
    <n v="-5.99999999999987E-2"/>
    <n v="22.99"/>
    <n v="0"/>
    <x v="0"/>
    <m/>
    <m/>
    <m/>
    <m/>
    <s v="none"/>
    <m/>
    <m/>
    <m/>
    <x v="0"/>
    <m/>
    <x v="0"/>
  </r>
  <r>
    <s v="GBR1 18 E00058 GB 00418Q1 2020GBP"/>
    <x v="5"/>
    <n v="36529"/>
    <s v="Fenster Commercial Ltd"/>
    <s v="1 18 E00058 GB 00418"/>
    <s v="Q1 2020"/>
    <s v="GBP"/>
    <n v="284.99999999999898"/>
    <n v="285.83999999999997"/>
    <n v="-0.84000000000003106"/>
    <n v="284.99999999999898"/>
    <n v="0"/>
    <x v="0"/>
    <m/>
    <m/>
    <m/>
    <m/>
    <s v="none"/>
    <m/>
    <m/>
    <m/>
    <x v="0"/>
    <m/>
    <x v="0"/>
  </r>
  <r>
    <s v="GBR1 18 E00058 GB 00418Q2 2020GBP"/>
    <x v="5"/>
    <n v="36529"/>
    <s v="Fenster Commercial Ltd"/>
    <s v="1 18 E00058 GB 00418"/>
    <s v="Q2 2020"/>
    <s v="GBP"/>
    <n v="34.017099999999999"/>
    <n v="34.017099999999999"/>
    <n v="0"/>
    <n v="34.017099999999999"/>
    <n v="0"/>
    <x v="0"/>
    <m/>
    <m/>
    <m/>
    <m/>
    <s v="none"/>
    <m/>
    <m/>
    <m/>
    <x v="0"/>
    <m/>
    <x v="0"/>
  </r>
  <r>
    <s v="GBR1 18 E00023 GB 00298Q1 2020GBP"/>
    <x v="5"/>
    <n v="36559"/>
    <s v="Chelsom Ltd"/>
    <s v="1 18 E00023 GB 00298"/>
    <s v="Q1 2020"/>
    <s v="GBP"/>
    <n v="18"/>
    <n v="18.59"/>
    <n v="-0.58999999999999897"/>
    <n v="18"/>
    <n v="0"/>
    <x v="0"/>
    <m/>
    <m/>
    <m/>
    <m/>
    <s v="none"/>
    <m/>
    <m/>
    <m/>
    <x v="0"/>
    <m/>
    <x v="0"/>
  </r>
  <r>
    <s v="GBR1 18 E00023 GB 00298Q3 2020GBP"/>
    <x v="5"/>
    <n v="36559"/>
    <s v="Chelsom Ltd"/>
    <s v="1 18 E00023 GB 00298"/>
    <s v="Q3 2020"/>
    <s v="GBP"/>
    <n v="3.44"/>
    <n v="3.44"/>
    <n v="0"/>
    <n v="3.44"/>
    <n v="0"/>
    <x v="0"/>
    <m/>
    <m/>
    <m/>
    <m/>
    <s v="none"/>
    <m/>
    <m/>
    <m/>
    <x v="0"/>
    <m/>
    <x v="0"/>
  </r>
  <r>
    <s v="GBR1 18 E00023 GB 00298Q4 2020GBP"/>
    <x v="5"/>
    <n v="36559"/>
    <s v="Chelsom Ltd"/>
    <s v="1 18 E00023 GB 00298"/>
    <s v="Q4 2020"/>
    <s v="GBP"/>
    <n v="1.7"/>
    <n v="1.7"/>
    <n v="0"/>
    <n v="1.7"/>
    <n v="0"/>
    <x v="0"/>
    <m/>
    <m/>
    <m/>
    <m/>
    <s v="none"/>
    <m/>
    <m/>
    <m/>
    <x v="0"/>
    <m/>
    <x v="0"/>
  </r>
  <r>
    <s v="GBR1 18 E00055 GB 00278Q1 2020GBP"/>
    <x v="5"/>
    <n v="36600"/>
    <s v="Anglian Water"/>
    <s v="1 18 E00055 GB 00278"/>
    <s v="Q1 2020"/>
    <s v="GBP"/>
    <n v="1833.79"/>
    <n v="1833.7882999999999"/>
    <n v="1.7000000000280101E-3"/>
    <n v="1833.79"/>
    <n v="0"/>
    <x v="0"/>
    <m/>
    <m/>
    <m/>
    <m/>
    <s v="none"/>
    <s v="Produit"/>
    <s v="Ossama"/>
    <s v="[OA] rebate calculé 2 fois dû à un contrat supprimé, j'ai vérifié dans le &quot;Details contrats database&quot; je trouve 2 contrats, un supprmé et un archivé / https://www.astoresuite.com/contracts/show/32897 / https://www.astoresuite.com/adjustements/edit/19637"/>
    <x v="2"/>
    <s v="Zakaria"/>
    <x v="0"/>
  </r>
  <r>
    <s v="GBR1 18 E0L005 GB 00293Q1 2020GBP"/>
    <x v="5"/>
    <n v="36605"/>
    <s v="AFONWEN SERVICES LTD"/>
    <s v="1 18 E0L005 GB 00293"/>
    <s v="Q1 2020"/>
    <s v="GBP"/>
    <n v="21335.3999999999"/>
    <n v="21335.4"/>
    <n v="-3.6379788070917101E-12"/>
    <n v="21335.3999999999"/>
    <n v="0"/>
    <x v="0"/>
    <m/>
    <m/>
    <m/>
    <m/>
    <s v="none"/>
    <m/>
    <m/>
    <m/>
    <x v="0"/>
    <m/>
    <x v="0"/>
  </r>
  <r>
    <s v="GBR1 18 E0L005 GB 00293Q2 2020GBP"/>
    <x v="5"/>
    <n v="36605"/>
    <s v="AFONWEN SERVICES LTD"/>
    <s v="1 18 E0L005 GB 00293"/>
    <s v="Q2 2020"/>
    <s v="GBP"/>
    <n v="687.03"/>
    <n v="687.02599999999995"/>
    <n v="4.0000000000190898E-3"/>
    <n v="687.03"/>
    <n v="0"/>
    <x v="0"/>
    <m/>
    <m/>
    <m/>
    <m/>
    <s v="none"/>
    <m/>
    <m/>
    <m/>
    <x v="0"/>
    <m/>
    <x v="0"/>
  </r>
  <r>
    <s v="GBR1 18 E0L005 GB 00293Q3 2020GBP"/>
    <x v="5"/>
    <n v="36605"/>
    <s v="AFONWEN SERVICES LTD"/>
    <s v="1 18 E0L005 GB 00293"/>
    <s v="Q3 2020"/>
    <s v="GBP"/>
    <n v="8435.2351500000004"/>
    <n v="8435.2350000000006"/>
    <n v="1.4999999984866E-4"/>
    <n v="8435.2351500000004"/>
    <n v="0"/>
    <x v="0"/>
    <m/>
    <m/>
    <m/>
    <m/>
    <s v="none"/>
    <m/>
    <m/>
    <m/>
    <x v="0"/>
    <m/>
    <x v="0"/>
  </r>
  <r>
    <s v="GBR1 18 E0L005 GB 00293Q4 2020GBP"/>
    <x v="5"/>
    <n v="36605"/>
    <s v="AFONWEN SERVICES LTD"/>
    <s v="1 18 E0L005 GB 00293"/>
    <s v="Q4 2020"/>
    <s v="GBP"/>
    <n v="5993.39"/>
    <n v="5993.3927000000003"/>
    <n v="-2.7000000000043599E-3"/>
    <n v="5993.39"/>
    <n v="0"/>
    <x v="0"/>
    <m/>
    <m/>
    <m/>
    <m/>
    <s v="none"/>
    <m/>
    <m/>
    <m/>
    <x v="0"/>
    <m/>
    <x v="0"/>
  </r>
  <r>
    <s v="GBR1 19 E0L005 GB 00532 - AmarisQ1 2020GBP"/>
    <x v="5"/>
    <n v="36605"/>
    <s v="AFONWEN SERVICES LTD"/>
    <s v="1 19 E0L005 GB 00532 - Amaris"/>
    <s v="Q1 2020"/>
    <s v="GBP"/>
    <n v="3297.83"/>
    <n v="3297.83"/>
    <n v="0"/>
    <n v="3297.83"/>
    <n v="0"/>
    <x v="0"/>
    <m/>
    <m/>
    <m/>
    <m/>
    <s v="none"/>
    <m/>
    <m/>
    <m/>
    <x v="0"/>
    <m/>
    <x v="0"/>
  </r>
  <r>
    <s v="GBR1 19 E0L005 GB 00532 - AmarisQ2 2020GBP"/>
    <x v="5"/>
    <n v="36605"/>
    <s v="AFONWEN SERVICES LTD"/>
    <s v="1 19 E0L005 GB 00532 - Amaris"/>
    <s v="Q2 2020"/>
    <s v="GBP"/>
    <n v="148.72"/>
    <n v="148.71940000000001"/>
    <n v="5.9999999999149601E-4"/>
    <n v="148.72"/>
    <n v="0"/>
    <x v="0"/>
    <m/>
    <m/>
    <m/>
    <m/>
    <s v="none"/>
    <m/>
    <m/>
    <m/>
    <x v="0"/>
    <m/>
    <x v="0"/>
  </r>
  <r>
    <s v="GBR1 19 E0L005 GB 00532 - AmarisQ3 2020GBP"/>
    <x v="5"/>
    <n v="36605"/>
    <s v="AFONWEN SERVICES LTD"/>
    <s v="1 19 E0L005 GB 00532 - Amaris"/>
    <s v="Q3 2020"/>
    <s v="GBP"/>
    <n v="1870.9875999999999"/>
    <n v="1870.9873"/>
    <n v="3.0000000015206703E-4"/>
    <n v="1870.9875999999999"/>
    <n v="0"/>
    <x v="0"/>
    <m/>
    <m/>
    <m/>
    <m/>
    <s v="none"/>
    <m/>
    <m/>
    <m/>
    <x v="0"/>
    <m/>
    <x v="0"/>
  </r>
  <r>
    <s v="GBR1 19 E0L005 GB 00532 - AmarisQ4 2020GBP"/>
    <x v="5"/>
    <n v="36605"/>
    <s v="AFONWEN SERVICES LTD"/>
    <s v="1 19 E0L005 GB 00532 - Amaris"/>
    <s v="Q4 2020"/>
    <s v="GBP"/>
    <n v="575.44320000000005"/>
    <n v="575.44330000000002"/>
    <n v="-9.9999999974897906E-5"/>
    <n v="575.44320000000005"/>
    <n v="0"/>
    <x v="0"/>
    <m/>
    <m/>
    <m/>
    <m/>
    <s v="none"/>
    <m/>
    <m/>
    <m/>
    <x v="0"/>
    <m/>
    <x v="0"/>
  </r>
  <r>
    <s v="GBR1 2020 E00005 GB 00602Q3 2020GBP"/>
    <x v="5"/>
    <n v="36656"/>
    <s v="European Refrigeration"/>
    <s v="1 2020 E00005 GB 00602"/>
    <s v="Q3 2020"/>
    <s v="GBP"/>
    <n v="459.88389999999998"/>
    <n v="459.88389999999998"/>
    <n v="0"/>
    <n v="459.88389999999998"/>
    <n v="0"/>
    <x v="0"/>
    <m/>
    <m/>
    <m/>
    <m/>
    <s v="none"/>
    <m/>
    <m/>
    <m/>
    <x v="0"/>
    <m/>
    <x v="0"/>
  </r>
  <r>
    <s v="GBR1 2020 E00005 GB 00602Q4 2020GBP"/>
    <x v="5"/>
    <n v="36656"/>
    <s v="European Refrigeration"/>
    <s v="1 2020 E00005 GB 00602"/>
    <s v="Q4 2020"/>
    <s v="GBP"/>
    <n v="263.85840000000002"/>
    <n v="263.85840000000002"/>
    <n v="0"/>
    <n v="263.85840000000002"/>
    <n v="0"/>
    <x v="0"/>
    <m/>
    <m/>
    <m/>
    <m/>
    <s v="none"/>
    <m/>
    <m/>
    <m/>
    <x v="0"/>
    <m/>
    <x v="0"/>
  </r>
  <r>
    <s v="GBR1 18 E00031 GB 00275Q1 2020GBP"/>
    <x v="5"/>
    <n v="36748"/>
    <s v="Alliance Disposables Ltd"/>
    <s v="1 18 E00031 GB 00275"/>
    <s v="Q1 2020"/>
    <s v="GBP"/>
    <n v="19108.41"/>
    <n v="19105.14"/>
    <n v="3.2700000000004299"/>
    <n v="19105.14"/>
    <n v="3.2700000000004299"/>
    <x v="4"/>
    <s v="[1938]"/>
    <s v="[9688, 22583]"/>
    <s v="rebate present"/>
    <s v="2021-07-23 09:54:47 +0200"/>
    <s v="none"/>
    <s v="Produit"/>
    <s v="Ossama"/>
    <s v="[OA] rebate calculé à la main de 19105,14 ( 483114*1,5%)+(395280*3%) . le rabte correspond à l'encodage du contrat et du CA déclaré // https://www.astoresuite.com/adjustements/edit/22583  // https://www.astoresuite.com/contracts/show/23895"/>
    <x v="1"/>
    <m/>
    <x v="5"/>
  </r>
  <r>
    <s v="GBR1 18 E00031 GB 00275Q2 2020GBP"/>
    <x v="5"/>
    <n v="36748"/>
    <s v="Alliance Disposables Ltd"/>
    <s v="1 18 E00031 GB 00275"/>
    <s v="Q2 2020"/>
    <s v="GBP"/>
    <n v="6757.15"/>
    <n v="6757.1512000000002"/>
    <n v="-1.2000000006082701E-3"/>
    <n v="6757.1512000000002"/>
    <n v="-1.2000000006082701E-3"/>
    <x v="0"/>
    <m/>
    <m/>
    <m/>
    <m/>
    <s v="none"/>
    <m/>
    <m/>
    <m/>
    <x v="0"/>
    <m/>
    <x v="0"/>
  </r>
  <r>
    <s v="GBR1 18 E00031 GB 00275Q3 2020GBP"/>
    <x v="5"/>
    <n v="36748"/>
    <s v="Alliance Disposables Ltd"/>
    <s v="1 18 E00031 GB 00275"/>
    <s v="Q3 2020"/>
    <s v="GBP"/>
    <n v="8798.8202999999994"/>
    <n v="8798.8196000000007"/>
    <n v="6.9999999868741703E-4"/>
    <n v="8798.8196000000007"/>
    <n v="6.9999999868741703E-4"/>
    <x v="0"/>
    <m/>
    <m/>
    <m/>
    <m/>
    <s v="none"/>
    <m/>
    <m/>
    <m/>
    <x v="0"/>
    <m/>
    <x v="0"/>
  </r>
  <r>
    <s v="GBR1 18 E00031 GB 00275Q4 2020GBP"/>
    <x v="5"/>
    <n v="36748"/>
    <s v="Alliance Disposables Ltd"/>
    <s v="1 18 E00031 GB 00275"/>
    <s v="Q4 2020"/>
    <s v="GBP"/>
    <n v="6413.2618000000002"/>
    <n v="6413.2618000000002"/>
    <n v="0"/>
    <n v="6413.2618000000002"/>
    <n v="0"/>
    <x v="0"/>
    <m/>
    <m/>
    <m/>
    <m/>
    <s v="none"/>
    <m/>
    <m/>
    <m/>
    <x v="0"/>
    <m/>
    <x v="0"/>
  </r>
  <r>
    <s v="GBR1 18 AR0002 GB 00403Q1 2020GBP"/>
    <x v="5"/>
    <n v="36769"/>
    <s v="BRAKES"/>
    <s v="1 18 AR0002 GB 00403"/>
    <s v="Q1 2020"/>
    <s v="GBP"/>
    <n v="106247.69"/>
    <n v="106247.92690000001"/>
    <n v="-0.23690000000351499"/>
    <n v="106247.69"/>
    <n v="0"/>
    <x v="0"/>
    <m/>
    <m/>
    <m/>
    <m/>
    <s v="none"/>
    <m/>
    <m/>
    <m/>
    <x v="0"/>
    <m/>
    <x v="0"/>
  </r>
  <r>
    <s v="GBR1 18 AR0002 GB 00403Q2 2020GBP"/>
    <x v="5"/>
    <n v="36769"/>
    <s v="BRAKES"/>
    <s v="1 18 AR0002 GB 00403"/>
    <s v="Q2 2020"/>
    <s v="GBP"/>
    <n v="10222.68"/>
    <n v="10222.693799999999"/>
    <n v="-1.37999999988096E-2"/>
    <n v="10222.68"/>
    <n v="0"/>
    <x v="0"/>
    <m/>
    <m/>
    <m/>
    <m/>
    <s v="none"/>
    <m/>
    <m/>
    <m/>
    <x v="0"/>
    <m/>
    <x v="0"/>
  </r>
  <r>
    <s v="GBR1 18 AR0002 GB 00403Q3 2020GBP"/>
    <x v="5"/>
    <n v="36769"/>
    <s v="BRAKES"/>
    <s v="1 18 AR0002 GB 00403"/>
    <s v="Q3 2020"/>
    <s v="GBP"/>
    <n v="4765.75"/>
    <n v="4765.7451000000001"/>
    <n v="4.8999999999068599E-3"/>
    <n v="4765.75"/>
    <n v="0"/>
    <x v="0"/>
    <m/>
    <m/>
    <m/>
    <m/>
    <s v="none"/>
    <m/>
    <m/>
    <m/>
    <x v="0"/>
    <m/>
    <x v="0"/>
  </r>
  <r>
    <s v="GBR1 18 E00033 GB 00272Q1 2020GBP"/>
    <x v="5"/>
    <n v="36777"/>
    <s v="DIVERSEY"/>
    <s v="1 18 E00033 GB 00272"/>
    <s v="Q1 2020"/>
    <s v="GBP"/>
    <n v="10213.94"/>
    <n v="10211.34"/>
    <n v="2.6000000000003598"/>
    <n v="10211.34"/>
    <n v="2.6000000000003598"/>
    <x v="4"/>
    <s v="[1960]"/>
    <s v="[9707]"/>
    <s v="rebate present"/>
    <s v="2021-04-30 03:58:19 +0200"/>
    <s v="none"/>
    <s v="Produit"/>
    <s v="Ossama"/>
    <s v="[OA] rebate calculé à la main de 10211,34 (340378*3%) / le rebate correspond à l'encodage du contrat et du CA déclaré // https://www.astoresuite.com/declarative_campaign_participations/edit/1960 // https://www.astoresuite.com/contracts/show/23918"/>
    <x v="1"/>
    <m/>
    <x v="5"/>
  </r>
  <r>
    <s v="GBR1 18 E00033 GB 00272Q2 2020GBP"/>
    <x v="5"/>
    <n v="36777"/>
    <s v="DIVERSEY"/>
    <s v="1 18 E00033 GB 00272"/>
    <s v="Q2 2020"/>
    <s v="GBP"/>
    <n v="2430.4701"/>
    <n v="2430.4701"/>
    <n v="9.0949470177292804E-13"/>
    <n v="2430.4701"/>
    <n v="9.0949470177292804E-13"/>
    <x v="0"/>
    <m/>
    <m/>
    <m/>
    <m/>
    <s v="none"/>
    <m/>
    <m/>
    <m/>
    <x v="0"/>
    <m/>
    <x v="0"/>
  </r>
  <r>
    <s v="GBR1 18 E00033 GB 00272Q3 2020GBP"/>
    <x v="5"/>
    <n v="36777"/>
    <s v="DIVERSEY"/>
    <s v="1 18 E00033 GB 00272"/>
    <s v="Q3 2020"/>
    <s v="GBP"/>
    <n v="4833.0864000000001"/>
    <n v="4833.0864000000001"/>
    <n v="0"/>
    <n v="4833.0864000000001"/>
    <n v="0"/>
    <x v="0"/>
    <m/>
    <m/>
    <m/>
    <m/>
    <s v="none"/>
    <m/>
    <m/>
    <m/>
    <x v="0"/>
    <m/>
    <x v="0"/>
  </r>
  <r>
    <s v="GBR1 18 E00033 GB 00272Q4 2020GBP"/>
    <x v="5"/>
    <n v="36777"/>
    <s v="DIVERSEY"/>
    <s v="1 18 E00033 GB 00272"/>
    <s v="Q4 2020"/>
    <s v="GBP"/>
    <n v="3542.8539000000001"/>
    <n v="3542.8539000000001"/>
    <n v="0"/>
    <n v="3542.8539000000001"/>
    <n v="0"/>
    <x v="0"/>
    <m/>
    <m/>
    <m/>
    <m/>
    <s v="none"/>
    <m/>
    <m/>
    <m/>
    <x v="0"/>
    <m/>
    <x v="0"/>
  </r>
  <r>
    <s v="GBR1 18 E00022 GB 00335Q1 2020GBP"/>
    <x v="5"/>
    <n v="36835"/>
    <s v="VISION LINENS LIMITED"/>
    <s v="1 18 E00022 GB 00335"/>
    <s v="Q1 2020"/>
    <s v="GBP"/>
    <n v="3520.99999999999"/>
    <m/>
    <n v="3520.99999999999"/>
    <n v="3520.11"/>
    <n v="0.88999999999896295"/>
    <x v="3"/>
    <s v="[2064]"/>
    <s v="[9806]"/>
    <s v="no rebate, with contract attached"/>
    <s v="2021-04-30 04:03:32 +0200"/>
    <s v="none"/>
    <m/>
    <m/>
    <m/>
    <x v="0"/>
    <m/>
    <x v="0"/>
  </r>
  <r>
    <s v="GBR1 18 E00022 GB 00335Q2 2020GBP"/>
    <x v="5"/>
    <n v="36835"/>
    <s v="VISION LINENS LIMITED"/>
    <s v="1 18 E00022 GB 00335"/>
    <s v="Q2 2020"/>
    <s v="GBP"/>
    <n v="73.67"/>
    <n v="73.665599999999998"/>
    <n v="4.4000000000039502E-3"/>
    <n v="73.665599999999998"/>
    <n v="4.4000000000039502E-3"/>
    <x v="0"/>
    <m/>
    <m/>
    <m/>
    <m/>
    <s v="none"/>
    <m/>
    <m/>
    <m/>
    <x v="0"/>
    <m/>
    <x v="0"/>
  </r>
  <r>
    <s v="GBR1 18 E00022 GB 00335Q3 2020GBP"/>
    <x v="5"/>
    <n v="36835"/>
    <s v="VISION LINENS LIMITED"/>
    <s v="1 18 E00022 GB 00335"/>
    <s v="Q3 2020"/>
    <s v="GBP"/>
    <n v="205.44659999999999"/>
    <n v="205.44659999999999"/>
    <n v="0"/>
    <n v="205.44659999999999"/>
    <n v="0"/>
    <x v="0"/>
    <m/>
    <m/>
    <m/>
    <m/>
    <s v="none"/>
    <m/>
    <m/>
    <m/>
    <x v="0"/>
    <m/>
    <x v="0"/>
  </r>
  <r>
    <s v="GBR1 18 E00022 GB 00335Q4 2020GBP"/>
    <x v="5"/>
    <n v="36835"/>
    <s v="VISION LINENS LIMITED"/>
    <s v="1 18 E00022 GB 00335"/>
    <s v="Q4 2020"/>
    <s v="GBP"/>
    <n v="1035.2121"/>
    <n v="1035.2121"/>
    <n v="0"/>
    <n v="1035.2121"/>
    <n v="0"/>
    <x v="0"/>
    <m/>
    <m/>
    <m/>
    <m/>
    <s v="none"/>
    <m/>
    <m/>
    <m/>
    <x v="0"/>
    <m/>
    <x v="0"/>
  </r>
  <r>
    <s v="GBR1 18 A00013 GB 00389Q1 2020GBP"/>
    <x v="5"/>
    <n v="36867"/>
    <s v="DESTINY FOODS"/>
    <s v="1 18 A00013 GB 00389"/>
    <s v="Q1 2020"/>
    <s v="GBP"/>
    <n v="1212.00999999999"/>
    <n v="1211.52"/>
    <n v="0.489999999999781"/>
    <n v="1212.00999999999"/>
    <n v="0"/>
    <x v="0"/>
    <m/>
    <m/>
    <m/>
    <m/>
    <s v="none"/>
    <m/>
    <m/>
    <m/>
    <x v="0"/>
    <m/>
    <x v="0"/>
  </r>
  <r>
    <s v="GBR1 18 A00013 GB 00389Q3 2020GBP"/>
    <x v="5"/>
    <n v="36867"/>
    <s v="DESTINY FOODS"/>
    <s v="1 18 A00013 GB 00389"/>
    <s v="Q3 2020"/>
    <s v="GBP"/>
    <n v="161.14339999999899"/>
    <n v="161.13839999999999"/>
    <n v="4.9999999999954499E-3"/>
    <n v="161.14339999999899"/>
    <n v="0"/>
    <x v="0"/>
    <m/>
    <m/>
    <m/>
    <m/>
    <s v="none"/>
    <m/>
    <m/>
    <m/>
    <x v="0"/>
    <m/>
    <x v="0"/>
  </r>
  <r>
    <s v="GBR1 18 A00013 GB 00389Q4 2020GBP"/>
    <x v="5"/>
    <n v="36867"/>
    <s v="DESTINY FOODS"/>
    <s v="1 18 A00013 GB 00389"/>
    <s v="Q4 2020"/>
    <s v="GBP"/>
    <n v="123.18389999999999"/>
    <n v="123.18389999999999"/>
    <n v="0"/>
    <n v="123.18389999999999"/>
    <n v="0"/>
    <x v="0"/>
    <m/>
    <m/>
    <m/>
    <m/>
    <s v="none"/>
    <m/>
    <m/>
    <m/>
    <x v="0"/>
    <m/>
    <x v="0"/>
  </r>
  <r>
    <s v="GBR1 18 A00013 GB 00389Y 2020GBP"/>
    <x v="5"/>
    <n v="36867"/>
    <s v="DESTINY FOODS"/>
    <s v="1 18 A00013 GB 00389"/>
    <s v="Y 2020"/>
    <s v="GBP"/>
    <n v="498.61410000000001"/>
    <n v="498.61410000000001"/>
    <n v="0"/>
    <n v="498.61410000000001"/>
    <n v="0"/>
    <x v="0"/>
    <m/>
    <m/>
    <m/>
    <m/>
    <s v="none"/>
    <m/>
    <m/>
    <m/>
    <x v="0"/>
    <m/>
    <x v="0"/>
  </r>
  <r>
    <s v="GBR1 18 A00014 GB 00390Q1 2020GBP"/>
    <x v="5"/>
    <n v="36875"/>
    <s v="Olleco"/>
    <s v="1 18 A00014 GB 00390"/>
    <s v="Q1 2020"/>
    <s v="GBP"/>
    <n v="8887.09"/>
    <n v="8885.49"/>
    <n v="1.6000000000021799"/>
    <n v="8885.49"/>
    <n v="1.6000000000021799"/>
    <x v="4"/>
    <s v="[2003]"/>
    <s v="[9746]"/>
    <s v="rebate present"/>
    <s v="2021-04-30 04:00:30 +0200"/>
    <s v="none"/>
    <s v="Produit"/>
    <s v="Ossama"/>
    <s v="[OA] rebate calculé à la main de 8885,49 [(54083*3%)+(40350 *0,18)] / le rebate correspond à l'encodage du contrat et du CA déclaré // https://www.astoresuite.com/declarative_campaign_participations/edit/2003 // https://www.astoresuite.com/contracts/show/23965"/>
    <x v="1"/>
    <m/>
    <x v="5"/>
  </r>
  <r>
    <s v="GBR1 18 A00014 GB 00390Q2 2020GBP"/>
    <x v="5"/>
    <n v="36875"/>
    <s v="Olleco"/>
    <s v="1 18 A00014 GB 00390"/>
    <s v="Q2 2020"/>
    <s v="GBP"/>
    <n v="608.15279999999996"/>
    <n v="608.15279999999996"/>
    <n v="0"/>
    <n v="608.15279999999996"/>
    <n v="0"/>
    <x v="0"/>
    <m/>
    <m/>
    <m/>
    <m/>
    <s v="none"/>
    <m/>
    <m/>
    <m/>
    <x v="0"/>
    <m/>
    <x v="0"/>
  </r>
  <r>
    <s v="GBR1 18 A00014 GB 00390Q3 2020GBP"/>
    <x v="5"/>
    <n v="36875"/>
    <s v="Olleco"/>
    <s v="1 18 A00014 GB 00390"/>
    <s v="Q3 2020"/>
    <s v="GBP"/>
    <n v="1321.3907999999999"/>
    <n v="1321.3907999999999"/>
    <n v="0"/>
    <n v="1321.3907999999999"/>
    <n v="0"/>
    <x v="0"/>
    <m/>
    <m/>
    <m/>
    <m/>
    <s v="none"/>
    <m/>
    <m/>
    <m/>
    <x v="0"/>
    <m/>
    <x v="0"/>
  </r>
  <r>
    <s v="GBR1 18 A00014 GB 00390Q4 2020GBP"/>
    <x v="5"/>
    <n v="36875"/>
    <s v="Olleco"/>
    <s v="1 18 A00014 GB 00390"/>
    <s v="Q4 2020"/>
    <s v="GBP"/>
    <n v="2692.8665999999998"/>
    <n v="2692.8665999999998"/>
    <n v="0"/>
    <n v="2692.8665999999998"/>
    <n v="0"/>
    <x v="0"/>
    <m/>
    <m/>
    <m/>
    <m/>
    <s v="none"/>
    <m/>
    <m/>
    <m/>
    <x v="0"/>
    <m/>
    <x v="0"/>
  </r>
  <r>
    <s v="GBR1 18 E0L081 GB 00372Q4 2020GBP"/>
    <x v="5"/>
    <n v="36876"/>
    <s v="HOBART  UK"/>
    <s v="1 18 E0L081 GB 00372"/>
    <s v="Q4 2020"/>
    <s v="GBP"/>
    <n v="49.81"/>
    <n v="49.81"/>
    <n v="0"/>
    <n v="49.81"/>
    <n v="0"/>
    <x v="0"/>
    <m/>
    <m/>
    <m/>
    <m/>
    <s v="none"/>
    <m/>
    <m/>
    <m/>
    <x v="0"/>
    <m/>
    <x v="0"/>
  </r>
  <r>
    <s v="GBR1 18 A00008 GB 00257Q1 2020GBP"/>
    <x v="5"/>
    <n v="36887"/>
    <s v="DIRECT SEAFOODS LTD (SEAFOOD HOLDINGS LTD)"/>
    <s v="1 18 A00008 GB 00257"/>
    <s v="Q1 2020"/>
    <s v="GBP"/>
    <n v="5753.0199999999904"/>
    <n v="5752.86"/>
    <n v="0.15999999999894499"/>
    <n v="5753.0199999999904"/>
    <n v="0"/>
    <x v="0"/>
    <m/>
    <m/>
    <m/>
    <m/>
    <s v="none"/>
    <m/>
    <m/>
    <m/>
    <x v="0"/>
    <m/>
    <x v="0"/>
  </r>
  <r>
    <s v="GBR1 18 A00008 GB 00257Q2 2020GBP"/>
    <x v="5"/>
    <n v="36887"/>
    <s v="DIRECT SEAFOODS LTD (SEAFOOD HOLDINGS LTD)"/>
    <s v="1 18 A00008 GB 00257"/>
    <s v="Q2 2020"/>
    <s v="GBP"/>
    <n v="7.1814"/>
    <n v="7.1814"/>
    <n v="0"/>
    <n v="7.1814"/>
    <n v="0"/>
    <x v="0"/>
    <m/>
    <m/>
    <m/>
    <m/>
    <s v="none"/>
    <m/>
    <m/>
    <m/>
    <x v="0"/>
    <m/>
    <x v="0"/>
  </r>
  <r>
    <s v="GBR1 18 A00008 GB 00257Q3 2020GBP"/>
    <x v="5"/>
    <n v="36887"/>
    <s v="DIRECT SEAFOODS LTD (SEAFOOD HOLDINGS LTD)"/>
    <s v="1 18 A00008 GB 00257"/>
    <s v="Q3 2020"/>
    <s v="GBP"/>
    <n v="679.16880000000003"/>
    <n v="679.16880000000003"/>
    <n v="0"/>
    <n v="679.16880000000003"/>
    <n v="0"/>
    <x v="0"/>
    <m/>
    <m/>
    <m/>
    <m/>
    <s v="none"/>
    <m/>
    <m/>
    <m/>
    <x v="0"/>
    <m/>
    <x v="0"/>
  </r>
  <r>
    <s v="GBR1 18 A00008 GB 00257Q4 2020GBP"/>
    <x v="5"/>
    <n v="36887"/>
    <s v="DIRECT SEAFOODS LTD (SEAFOOD HOLDINGS LTD)"/>
    <s v="1 18 A00008 GB 00257"/>
    <s v="Q4 2020"/>
    <s v="GBP"/>
    <n v="764.44770000000005"/>
    <n v="764.44770000000005"/>
    <n v="0"/>
    <n v="764.44770000000005"/>
    <n v="0"/>
    <x v="0"/>
    <m/>
    <m/>
    <m/>
    <m/>
    <s v="none"/>
    <m/>
    <m/>
    <m/>
    <x v="0"/>
    <m/>
    <x v="0"/>
  </r>
  <r>
    <s v="GBR1 18 A00008 GB 00257Y 2020GBP"/>
    <x v="5"/>
    <n v="36887"/>
    <s v="DIRECT SEAFOODS LTD (SEAFOOD HOLDINGS LTD)"/>
    <s v="1 18 A00008 GB 00257"/>
    <s v="Y 2020"/>
    <s v="GBP"/>
    <n v="17664.96"/>
    <n v="17664.955300000001"/>
    <n v="4.6999999976833299E-3"/>
    <n v="17664.96"/>
    <n v="0"/>
    <x v="0"/>
    <m/>
    <m/>
    <m/>
    <m/>
    <s v="none"/>
    <m/>
    <m/>
    <m/>
    <x v="0"/>
    <m/>
    <x v="0"/>
  </r>
  <r>
    <s v="GBR1 18 E00077 GB 00249Q1 2020GBP"/>
    <x v="5"/>
    <n v="36889"/>
    <s v="L&amp;G Signs Ltd"/>
    <s v="1 18 E00077 GB 00249"/>
    <s v="Q1 2020"/>
    <s v="GBP"/>
    <n v="222.85999999999899"/>
    <n v="223.5"/>
    <n v="-0.64000000000004298"/>
    <n v="222.85999999999899"/>
    <n v="0"/>
    <x v="0"/>
    <m/>
    <m/>
    <m/>
    <m/>
    <s v="none"/>
    <m/>
    <m/>
    <m/>
    <x v="0"/>
    <m/>
    <x v="0"/>
  </r>
  <r>
    <s v="GBR1 18 E00077 GB 00249Q3 2020GBP"/>
    <x v="5"/>
    <n v="36889"/>
    <s v="L&amp;G Signs Ltd"/>
    <s v="1 18 E00077 GB 00249"/>
    <s v="Q3 2020"/>
    <s v="GBP"/>
    <n v="25.8"/>
    <n v="25.8"/>
    <n v="0"/>
    <n v="25.8"/>
    <n v="0"/>
    <x v="0"/>
    <m/>
    <m/>
    <m/>
    <m/>
    <s v="none"/>
    <m/>
    <m/>
    <m/>
    <x v="0"/>
    <m/>
    <x v="0"/>
  </r>
  <r>
    <s v="GBR1 18 E00062 GB 00558Q1 2020GBP"/>
    <x v="5"/>
    <n v="36898"/>
    <s v="TOTAL GAS AND POWER LTD"/>
    <s v="1 18 E00062 GB 00558"/>
    <s v="Q1 2020"/>
    <s v="GBP"/>
    <n v="15192.002513538"/>
    <n v="15192.002200000001"/>
    <n v="3.1353800113720299E-4"/>
    <n v="15192.002200000001"/>
    <n v="3.1353800113720299E-4"/>
    <x v="0"/>
    <m/>
    <m/>
    <m/>
    <m/>
    <s v="none"/>
    <m/>
    <m/>
    <m/>
    <x v="0"/>
    <m/>
    <x v="0"/>
  </r>
  <r>
    <s v="GBR1 18 E00062 GB 00558Q2 2020GBP"/>
    <x v="5"/>
    <n v="36898"/>
    <s v="TOTAL GAS AND POWER LTD"/>
    <s v="1 18 E00062 GB 00558"/>
    <s v="Q2 2020"/>
    <s v="GBP"/>
    <n v="5643.23"/>
    <n v="5643.2317999999996"/>
    <n v="-1.8000000000029099E-3"/>
    <n v="5643.2317999999996"/>
    <n v="-1.8000000000029099E-3"/>
    <x v="0"/>
    <m/>
    <m/>
    <m/>
    <m/>
    <s v="none"/>
    <m/>
    <m/>
    <m/>
    <x v="0"/>
    <m/>
    <x v="0"/>
  </r>
  <r>
    <s v="GBR1 18 E00062 GB 00558Q3 2020GBP"/>
    <x v="5"/>
    <n v="36898"/>
    <s v="TOTAL GAS AND POWER LTD"/>
    <s v="1 18 E00062 GB 00558"/>
    <s v="Q3 2020"/>
    <s v="GBP"/>
    <n v="3903.09"/>
    <n v="3903.0936000000002"/>
    <n v="-3.6000000000058199E-3"/>
    <n v="3903.0936000000002"/>
    <n v="-3.6000000000058199E-3"/>
    <x v="0"/>
    <m/>
    <m/>
    <m/>
    <m/>
    <s v="none"/>
    <m/>
    <m/>
    <m/>
    <x v="0"/>
    <m/>
    <x v="0"/>
  </r>
  <r>
    <s v="GBR1 18 E00062 GB 00558Q4 2020GBP"/>
    <x v="5"/>
    <n v="36898"/>
    <s v="TOTAL GAS AND POWER LTD"/>
    <s v="1 18 E00062 GB 00558"/>
    <s v="Q4 2020"/>
    <s v="GBP"/>
    <n v="9661.2900000000009"/>
    <n v="9661.2906000000003"/>
    <n v="-5.9999999939464E-4"/>
    <n v="9661.2906000000003"/>
    <n v="-5.9999999939464E-4"/>
    <x v="0"/>
    <m/>
    <m/>
    <m/>
    <m/>
    <s v="none"/>
    <m/>
    <m/>
    <m/>
    <x v="0"/>
    <m/>
    <x v="0"/>
  </r>
  <r>
    <s v="GBRUK130146BQ1 2020EUR"/>
    <x v="5"/>
    <n v="37142"/>
    <s v="NIEHOFFS VAIHINGER FRUCHTSAFT GMBH"/>
    <s v="UK130146B"/>
    <s v="Q1 2020"/>
    <s v="EUR"/>
    <n v="1534"/>
    <n v="1534"/>
    <n v="0"/>
    <n v="1534"/>
    <n v="0"/>
    <x v="0"/>
    <m/>
    <m/>
    <m/>
    <m/>
    <s v="none"/>
    <s v="Métier"/>
    <s v="Emmanuel"/>
    <s v="[EF] Plus de particpation dans le système voir avec des anciens rapports si on peut la retrouver_x000a_[EF] Loadé ca devrait être bon"/>
    <x v="1"/>
    <s v="Emmanuel"/>
    <x v="6"/>
  </r>
  <r>
    <s v="GBRUK130146BQ2 2020EUR"/>
    <x v="5"/>
    <n v="37142"/>
    <s v="NIEHOFFS VAIHINGER FRUCHTSAFT GMBH"/>
    <s v="UK130146B"/>
    <s v="Q2 2020"/>
    <s v="EUR"/>
    <n v="4.22"/>
    <n v="4.2152000000000003"/>
    <n v="4.7999999999994696E-3"/>
    <n v="4.22"/>
    <n v="0"/>
    <x v="0"/>
    <m/>
    <m/>
    <m/>
    <m/>
    <s v="none"/>
    <m/>
    <m/>
    <m/>
    <x v="0"/>
    <m/>
    <x v="0"/>
  </r>
  <r>
    <s v="GBR1 18 A00009 GB 00258Q3 2020GBP"/>
    <x v="5"/>
    <n v="37416"/>
    <s v="BRIDOR"/>
    <s v="1 18 A00009 GB 00258"/>
    <s v="Q3 2020"/>
    <s v="GBP"/>
    <n v="450.78"/>
    <n v="450.78199999999998"/>
    <n v="-2.0000000000095402E-3"/>
    <n v="450.78"/>
    <n v="0"/>
    <x v="0"/>
    <m/>
    <m/>
    <m/>
    <m/>
    <s v="none"/>
    <m/>
    <m/>
    <m/>
    <x v="0"/>
    <m/>
    <x v="0"/>
  </r>
  <r>
    <s v="GBR1 18 A00009 GB 00258Q4 2020GBP"/>
    <x v="5"/>
    <n v="37416"/>
    <s v="BRIDOR"/>
    <s v="1 18 A00009 GB 00258"/>
    <s v="Q4 2020"/>
    <s v="GBP"/>
    <n v="285.70106842105201"/>
    <n v="285.70100000000002"/>
    <n v="6.8421052674238995E-5"/>
    <n v="285.70106842105201"/>
    <n v="0"/>
    <x v="0"/>
    <m/>
    <m/>
    <m/>
    <m/>
    <s v="none"/>
    <m/>
    <m/>
    <m/>
    <x v="0"/>
    <m/>
    <x v="0"/>
  </r>
  <r>
    <s v="GBR1 18 A00009 GB 00258 Indirect salesQ1 2020GBP"/>
    <x v="5"/>
    <n v="37416"/>
    <s v="BRIDOR"/>
    <s v="1 18 A00009 GB 00258 Indirect sales"/>
    <s v="Q1 2020"/>
    <s v="GBP"/>
    <n v="3390.48"/>
    <n v="3391.38"/>
    <n v="-0.90000000000009095"/>
    <n v="3390.48"/>
    <n v="0"/>
    <x v="0"/>
    <m/>
    <m/>
    <m/>
    <m/>
    <s v="none"/>
    <m/>
    <m/>
    <m/>
    <x v="0"/>
    <m/>
    <x v="0"/>
  </r>
  <r>
    <s v="GBR1 18 A00009 GB 00258 Indirect salesQ2 2020GBP"/>
    <x v="5"/>
    <n v="37416"/>
    <s v="BRIDOR"/>
    <s v="1 18 A00009 GB 00258 Indirect sales"/>
    <s v="Q2 2020"/>
    <s v="GBP"/>
    <n v="64.824263157894706"/>
    <n v="64.822000000000003"/>
    <n v="2.2631578947027698E-3"/>
    <n v="64.824263157894706"/>
    <n v="0"/>
    <x v="0"/>
    <m/>
    <m/>
    <m/>
    <m/>
    <s v="none"/>
    <m/>
    <m/>
    <m/>
    <x v="0"/>
    <m/>
    <x v="0"/>
  </r>
  <r>
    <s v="GBR1 18 A00009 GB 00258 Indirect salesQ3 2020GBP"/>
    <x v="5"/>
    <n v="37416"/>
    <s v="BRIDOR"/>
    <s v="1 18 A00009 GB 00258 Indirect sales"/>
    <s v="Q3 2020"/>
    <s v="GBP"/>
    <n v="1207.3399999999999"/>
    <n v="1207.3399999999999"/>
    <n v="0"/>
    <n v="1207.3399999999999"/>
    <n v="0"/>
    <x v="0"/>
    <m/>
    <m/>
    <m/>
    <m/>
    <s v="none"/>
    <m/>
    <m/>
    <m/>
    <x v="0"/>
    <m/>
    <x v="0"/>
  </r>
  <r>
    <s v="GBR1 18 A00009 GB 00258 Indirect salesQ4 2020GBP"/>
    <x v="5"/>
    <n v="37416"/>
    <s v="BRIDOR"/>
    <s v="1 18 A00009 GB 00258 Indirect sales"/>
    <s v="Q4 2020"/>
    <s v="GBP"/>
    <n v="749.846"/>
    <n v="749.85"/>
    <n v="-4.0000000000190898E-3"/>
    <n v="749.846"/>
    <n v="0"/>
    <x v="0"/>
    <m/>
    <m/>
    <m/>
    <m/>
    <s v="none"/>
    <m/>
    <m/>
    <m/>
    <x v="0"/>
    <m/>
    <x v="0"/>
  </r>
  <r>
    <s v="GBR1 18 E00023 GB 00374Q1 2020GBP"/>
    <x v="5"/>
    <n v="41296"/>
    <s v="Into Lighting Design Ltd"/>
    <s v="1 18 E00023 GB 00374"/>
    <s v="Q1 2020"/>
    <s v="GBP"/>
    <n v="4"/>
    <n v="4.97"/>
    <n v="-0.96999999999999897"/>
    <n v="4"/>
    <n v="0"/>
    <x v="0"/>
    <m/>
    <m/>
    <m/>
    <m/>
    <s v="none"/>
    <m/>
    <m/>
    <m/>
    <x v="0"/>
    <m/>
    <x v="0"/>
  </r>
  <r>
    <s v="GBR1 18 E00031 GB 00333Q2 2020GBP"/>
    <x v="5"/>
    <n v="57778"/>
    <s v="USEO ( ex I.P.I.)"/>
    <s v="1 18 E00031 GB 00333"/>
    <s v="Q2 2020"/>
    <s v="GBP"/>
    <n v="620.31389999999999"/>
    <n v="620.31389999999999"/>
    <n v="0"/>
    <n v="620.31389999999999"/>
    <n v="0"/>
    <x v="0"/>
    <m/>
    <m/>
    <m/>
    <m/>
    <s v="none"/>
    <m/>
    <m/>
    <m/>
    <x v="0"/>
    <m/>
    <x v="0"/>
  </r>
  <r>
    <s v="GBR1 18 E00031 GB 00333Q3 2020GBP"/>
    <x v="5"/>
    <n v="57778"/>
    <s v="USEO ( ex I.P.I.)"/>
    <s v="1 18 E00031 GB 00333"/>
    <s v="Q3 2020"/>
    <s v="GBP"/>
    <n v="620.31389999999999"/>
    <n v="620.31389999999999"/>
    <n v="0"/>
    <n v="620.31389999999999"/>
    <n v="0"/>
    <x v="0"/>
    <m/>
    <m/>
    <m/>
    <m/>
    <s v="none"/>
    <m/>
    <m/>
    <m/>
    <x v="0"/>
    <m/>
    <x v="0"/>
  </r>
  <r>
    <s v="GBR1 19 E00005 GB 00472Q2 2020GBP"/>
    <x v="5"/>
    <n v="62531"/>
    <s v="TEST STRIKE UK LTD"/>
    <s v="1 19 E00005 GB 00472"/>
    <s v="Q2 2020"/>
    <s v="GBP"/>
    <n v="81.693199999999905"/>
    <n v="81.693200000000004"/>
    <n v="-5.6843418860808002E-14"/>
    <n v="81.693199999999905"/>
    <n v="0"/>
    <x v="0"/>
    <m/>
    <m/>
    <m/>
    <m/>
    <s v="none"/>
    <m/>
    <m/>
    <m/>
    <x v="0"/>
    <m/>
    <x v="0"/>
  </r>
  <r>
    <s v="GBR1 19 E00005 GB 00472Q3 2020GBP"/>
    <x v="5"/>
    <n v="62531"/>
    <s v="TEST STRIKE UK LTD"/>
    <s v="1 19 E00005 GB 00472"/>
    <s v="Q3 2020"/>
    <s v="GBP"/>
    <n v="72.908799999999999"/>
    <n v="72.908799999999999"/>
    <n v="0"/>
    <n v="72.908799999999999"/>
    <n v="0"/>
    <x v="0"/>
    <m/>
    <m/>
    <m/>
    <m/>
    <s v="none"/>
    <m/>
    <m/>
    <m/>
    <x v="0"/>
    <m/>
    <x v="0"/>
  </r>
  <r>
    <s v="GBR1 19 E00005 GB 00472Q4 2020GBP"/>
    <x v="5"/>
    <n v="62531"/>
    <s v="TEST STRIKE UK LTD"/>
    <s v="1 19 E00005 GB 00472"/>
    <s v="Q4 2020"/>
    <s v="GBP"/>
    <n v="54.8"/>
    <n v="54.8"/>
    <n v="0"/>
    <n v="54.8"/>
    <n v="0"/>
    <x v="0"/>
    <m/>
    <m/>
    <m/>
    <m/>
    <s v="none"/>
    <m/>
    <m/>
    <m/>
    <x v="0"/>
    <m/>
    <x v="0"/>
  </r>
  <r>
    <s v="GBR1 19 E00019 GB 00514Q1 2020GBP"/>
    <x v="5"/>
    <n v="73706"/>
    <s v="TEAMWORK GB LTD"/>
    <s v="1 19 E00019 GB 00514"/>
    <s v="Q1 2020"/>
    <s v="GBP"/>
    <n v="733.51"/>
    <n v="733.51350000000002"/>
    <n v="-3.5000000000309198E-3"/>
    <n v="733.51"/>
    <n v="0"/>
    <x v="0"/>
    <m/>
    <m/>
    <m/>
    <m/>
    <s v="none"/>
    <m/>
    <m/>
    <m/>
    <x v="0"/>
    <m/>
    <x v="0"/>
  </r>
  <r>
    <s v="GBR1 18 E00031 GB 00330Q1 2020GBP"/>
    <x v="5"/>
    <n v="76606"/>
    <s v="CARLIMPEX SA"/>
    <s v="1 18 E00031 GB 00330"/>
    <s v="Q1 2020"/>
    <s v="GBP"/>
    <n v="688.87979999999902"/>
    <n v="688.87980000000005"/>
    <n v="-1.13686837721616E-13"/>
    <n v="688.87979999999902"/>
    <n v="0"/>
    <x v="0"/>
    <m/>
    <m/>
    <m/>
    <m/>
    <s v="none"/>
    <m/>
    <m/>
    <m/>
    <x v="0"/>
    <m/>
    <x v="0"/>
  </r>
  <r>
    <s v="GBR1 18 E0L080 GB 00271Q2 2020GBP"/>
    <x v="5"/>
    <n v="77245"/>
    <s v="Steelite International PLC"/>
    <s v="1 18 E0L080 GB 00271"/>
    <s v="Q2 2020"/>
    <s v="GBP"/>
    <n v="0.66779999999999995"/>
    <n v="0.66779999999999995"/>
    <n v="0"/>
    <n v="0.66779999999999995"/>
    <n v="0"/>
    <x v="0"/>
    <m/>
    <m/>
    <m/>
    <m/>
    <s v="none"/>
    <m/>
    <m/>
    <m/>
    <x v="0"/>
    <m/>
    <x v="0"/>
  </r>
  <r>
    <s v="GBR1 18 E0L080 GB 00271Q3 2020GBP"/>
    <x v="5"/>
    <n v="77245"/>
    <s v="Steelite International PLC"/>
    <s v="1 18 E0L080 GB 00271"/>
    <s v="Q3 2020"/>
    <s v="GBP"/>
    <n v="40.518300000000004"/>
    <n v="40.518300000000004"/>
    <n v="0"/>
    <n v="40.518300000000004"/>
    <n v="0"/>
    <x v="0"/>
    <m/>
    <m/>
    <m/>
    <m/>
    <s v="none"/>
    <m/>
    <m/>
    <m/>
    <x v="0"/>
    <m/>
    <x v="0"/>
  </r>
  <r>
    <s v="GBR1 18 E0L080 GB 00271Q4 2020GBP"/>
    <x v="5"/>
    <n v="77245"/>
    <s v="Steelite International PLC"/>
    <s v="1 18 E0L080 GB 00271"/>
    <s v="Q4 2020"/>
    <s v="GBP"/>
    <n v="0.6633"/>
    <n v="0.6633"/>
    <n v="0"/>
    <n v="0.6633"/>
    <n v="0"/>
    <x v="0"/>
    <m/>
    <m/>
    <m/>
    <m/>
    <s v="none"/>
    <m/>
    <m/>
    <m/>
    <x v="0"/>
    <m/>
    <x v="0"/>
  </r>
  <r>
    <s v="GBR1 18 A00003 GB 00447Q1 2020GBP"/>
    <x v="5"/>
    <n v="79620"/>
    <s v="Aubrey Allen LTD"/>
    <s v="1 18 A00003 GB 00447"/>
    <s v="Q1 2020"/>
    <s v="GBP"/>
    <n v="700"/>
    <n v="700.2"/>
    <n v="-0.200000000000045"/>
    <n v="700"/>
    <n v="0"/>
    <x v="0"/>
    <m/>
    <m/>
    <m/>
    <m/>
    <s v="none"/>
    <m/>
    <m/>
    <m/>
    <x v="0"/>
    <m/>
    <x v="0"/>
  </r>
  <r>
    <s v="GBR1 18 A00003 GB 00447Q3 2020GBP"/>
    <x v="5"/>
    <n v="79620"/>
    <s v="Aubrey Allen LTD"/>
    <s v="1 18 A00003 GB 00447"/>
    <s v="Q3 2020"/>
    <s v="GBP"/>
    <n v="86.495099999999994"/>
    <n v="86.495099999999994"/>
    <n v="0"/>
    <n v="86.495099999999994"/>
    <n v="0"/>
    <x v="0"/>
    <m/>
    <m/>
    <m/>
    <m/>
    <s v="none"/>
    <m/>
    <m/>
    <m/>
    <x v="0"/>
    <m/>
    <x v="0"/>
  </r>
  <r>
    <s v="GBR1 18 A00003 GB 00447Q4 2020GBP"/>
    <x v="5"/>
    <n v="79620"/>
    <s v="Aubrey Allen LTD"/>
    <s v="1 18 A00003 GB 00447"/>
    <s v="Q4 2020"/>
    <s v="GBP"/>
    <n v="158.16120000000001"/>
    <n v="158.16120000000001"/>
    <n v="0"/>
    <n v="158.16120000000001"/>
    <n v="0"/>
    <x v="0"/>
    <m/>
    <m/>
    <m/>
    <m/>
    <s v="none"/>
    <m/>
    <m/>
    <m/>
    <x v="0"/>
    <m/>
    <x v="0"/>
  </r>
  <r>
    <s v="GBR8 17 A00013 GB 00584Q1 2020GBP"/>
    <x v="5"/>
    <n v="80759"/>
    <s v="IRMA MANAGEMENT LTD - T/A JUDE'S ICE CREAM"/>
    <s v="8 17 A00013 GB 00584"/>
    <s v="Q1 2020"/>
    <s v="GBP"/>
    <n v="1271.7"/>
    <n v="1271.7"/>
    <n v="0"/>
    <n v="1271.7"/>
    <n v="0"/>
    <x v="0"/>
    <m/>
    <m/>
    <m/>
    <m/>
    <s v="none"/>
    <m/>
    <m/>
    <m/>
    <x v="0"/>
    <m/>
    <x v="0"/>
  </r>
  <r>
    <s v="GBR8 17 A00013 GB 00584Q2 2020GBP"/>
    <x v="5"/>
    <n v="80759"/>
    <s v="IRMA MANAGEMENT LTD - T/A JUDE'S ICE CREAM"/>
    <s v="8 17 A00013 GB 00584"/>
    <s v="Q2 2020"/>
    <s v="GBP"/>
    <n v="20.7"/>
    <n v="20.7"/>
    <n v="0"/>
    <n v="20.7"/>
    <n v="0"/>
    <x v="0"/>
    <m/>
    <m/>
    <m/>
    <m/>
    <s v="none"/>
    <m/>
    <m/>
    <m/>
    <x v="0"/>
    <m/>
    <x v="0"/>
  </r>
  <r>
    <s v="GBR8 17 A00013 GB 00584Q3 2020GBP"/>
    <x v="5"/>
    <n v="80759"/>
    <s v="IRMA MANAGEMENT LTD - T/A JUDE'S ICE CREAM"/>
    <s v="8 17 A00013 GB 00584"/>
    <s v="Q3 2020"/>
    <s v="GBP"/>
    <n v="222.3"/>
    <n v="222.3"/>
    <n v="0"/>
    <n v="222.3"/>
    <n v="0"/>
    <x v="0"/>
    <m/>
    <m/>
    <m/>
    <m/>
    <s v="none"/>
    <m/>
    <m/>
    <m/>
    <x v="0"/>
    <m/>
    <x v="0"/>
  </r>
  <r>
    <s v="GBR8 17 A00013 GB 00584Q4 2020GBP"/>
    <x v="5"/>
    <n v="80759"/>
    <s v="IRMA MANAGEMENT LTD - T/A JUDE'S ICE CREAM"/>
    <s v="8 17 A00013 GB 00584"/>
    <s v="Q4 2020"/>
    <s v="GBP"/>
    <n v="257.7"/>
    <n v="257.7"/>
    <n v="0"/>
    <n v="257.7"/>
    <n v="0"/>
    <x v="0"/>
    <m/>
    <m/>
    <m/>
    <m/>
    <s v="none"/>
    <m/>
    <m/>
    <m/>
    <x v="0"/>
    <m/>
    <x v="0"/>
  </r>
  <r>
    <s v="GBR1 19 E00068 GB 00478Q1 2020GBP"/>
    <x v="5"/>
    <n v="82424"/>
    <s v="Protocol Office Ltd"/>
    <s v="1 19 E00068 GB 00478"/>
    <s v="Q1 2020"/>
    <s v="GBP"/>
    <n v="475"/>
    <n v="475.07499999999999"/>
    <n v="-7.4999999999988604E-2"/>
    <n v="475"/>
    <n v="0"/>
    <x v="0"/>
    <m/>
    <m/>
    <m/>
    <m/>
    <s v="none"/>
    <m/>
    <m/>
    <m/>
    <x v="0"/>
    <m/>
    <x v="0"/>
  </r>
  <r>
    <s v="GBR1 18 E00030 GB 00288Q1 2020GBP"/>
    <x v="5"/>
    <n v="92692"/>
    <s v="Nurture Landscapes"/>
    <s v="1 18 E00030 GB 00288"/>
    <s v="Q1 2020"/>
    <s v="GBP"/>
    <n v="848.99"/>
    <n v="849.39"/>
    <n v="-0.39999999999997699"/>
    <n v="848.99"/>
    <n v="0"/>
    <x v="0"/>
    <m/>
    <m/>
    <m/>
    <m/>
    <s v="none"/>
    <m/>
    <m/>
    <m/>
    <x v="0"/>
    <m/>
    <x v="0"/>
  </r>
  <r>
    <s v="GBR1 18 E00030 GB 00288Q2 2020GBP"/>
    <x v="5"/>
    <n v="92692"/>
    <s v="Nurture Landscapes"/>
    <s v="1 18 E00030 GB 00288"/>
    <s v="Q2 2020"/>
    <s v="GBP"/>
    <n v="259.46280000000002"/>
    <n v="259.46280000000002"/>
    <n v="0"/>
    <n v="259.46280000000002"/>
    <n v="0"/>
    <x v="0"/>
    <m/>
    <m/>
    <m/>
    <m/>
    <s v="none"/>
    <m/>
    <m/>
    <m/>
    <x v="0"/>
    <m/>
    <x v="0"/>
  </r>
  <r>
    <s v="GBR1 18 E00030 GB 00288Q3 2020GBP"/>
    <x v="5"/>
    <n v="92692"/>
    <s v="Nurture Landscapes"/>
    <s v="1 18 E00030 GB 00288"/>
    <s v="Q3 2020"/>
    <s v="GBP"/>
    <n v="295.67189999999999"/>
    <n v="295.67189999999999"/>
    <n v="0"/>
    <n v="295.67189999999999"/>
    <n v="0"/>
    <x v="0"/>
    <m/>
    <m/>
    <m/>
    <m/>
    <s v="none"/>
    <m/>
    <m/>
    <m/>
    <x v="0"/>
    <m/>
    <x v="0"/>
  </r>
  <r>
    <s v="GBR1 18 E00030 GB 00288Q4 2020GBP"/>
    <x v="5"/>
    <n v="92692"/>
    <s v="Nurture Landscapes"/>
    <s v="1 18 E00030 GB 00288"/>
    <s v="Q4 2020"/>
    <s v="GBP"/>
    <n v="355.6746"/>
    <n v="355.6746"/>
    <n v="0"/>
    <n v="355.6746"/>
    <n v="0"/>
    <x v="0"/>
    <m/>
    <m/>
    <m/>
    <m/>
    <s v="none"/>
    <m/>
    <m/>
    <m/>
    <x v="0"/>
    <m/>
    <x v="0"/>
  </r>
  <r>
    <s v="GBR1 18 E00070 GB 00332Q1 2020GBP"/>
    <x v="5"/>
    <n v="97550"/>
    <s v="Elegant Clutter Ltd"/>
    <s v="1 18 E00070 GB 00332"/>
    <s v="Q1 2020"/>
    <s v="GBP"/>
    <n v="193"/>
    <n v="193.66"/>
    <n v="-0.65999999999999603"/>
    <n v="193"/>
    <n v="0"/>
    <x v="0"/>
    <m/>
    <m/>
    <m/>
    <m/>
    <s v="none"/>
    <m/>
    <m/>
    <m/>
    <x v="0"/>
    <m/>
    <x v="0"/>
  </r>
  <r>
    <s v="GBR1 18 E00027 GB 00254Q4 2020GBP"/>
    <x v="5"/>
    <n v="98368"/>
    <s v="The Contract Chair Company"/>
    <s v="1 18 E00027 GB 00254"/>
    <s v="Q4 2020"/>
    <s v="GBP"/>
    <n v="9.6699000000000002"/>
    <n v="9.6699000000000002"/>
    <n v="0"/>
    <n v="9.6699000000000002"/>
    <n v="0"/>
    <x v="0"/>
    <m/>
    <m/>
    <m/>
    <m/>
    <s v="none"/>
    <m/>
    <m/>
    <m/>
    <x v="0"/>
    <m/>
    <x v="0"/>
  </r>
  <r>
    <s v="GBR1 18 E00032 GB 00280Q1 2020EUR"/>
    <x v="5"/>
    <n v="102080"/>
    <s v="GFL SA"/>
    <s v="1 18 E00032 GB 00280"/>
    <s v="Q1 2020"/>
    <s v="EUR"/>
    <n v="2467"/>
    <n v="2467.8000000000002"/>
    <n v="-0.80000000000018101"/>
    <n v="2467"/>
    <n v="0"/>
    <x v="0"/>
    <m/>
    <m/>
    <m/>
    <m/>
    <s v="none"/>
    <s v="Métier"/>
    <s v="Emmanuel"/>
    <s v="[EF] Particpation n'est plus relié au contrat_x000a_Données: https://astoresuite.com/declarative_campaign_participations/edit/1976_x000a_[EF] Loadé ca devrait être bon"/>
    <x v="1"/>
    <s v="Emmanuel"/>
    <x v="7"/>
  </r>
  <r>
    <s v="GBR1 18 E00032 GB 00280Q3 2020EUR"/>
    <x v="5"/>
    <n v="102080"/>
    <s v="GFL SA"/>
    <s v="1 18 E00032 GB 00280"/>
    <s v="Q3 2020"/>
    <s v="EUR"/>
    <n v="757.43550000000005"/>
    <n v="757.43550000000005"/>
    <n v="0"/>
    <n v="757.43550000000005"/>
    <n v="0"/>
    <x v="0"/>
    <m/>
    <m/>
    <m/>
    <m/>
    <s v="none"/>
    <m/>
    <m/>
    <m/>
    <x v="0"/>
    <m/>
    <x v="0"/>
  </r>
  <r>
    <s v="GBR1 18 E00032 GB 00280Q4 2020EUR"/>
    <x v="5"/>
    <n v="102080"/>
    <s v="GFL SA"/>
    <s v="1 18 E00032 GB 00280"/>
    <s v="Q4 2020"/>
    <s v="EUR"/>
    <n v="1574.1210000000001"/>
    <n v="1574.1210000000001"/>
    <n v="0"/>
    <n v="1574.1210000000001"/>
    <n v="0"/>
    <x v="0"/>
    <m/>
    <m/>
    <m/>
    <m/>
    <s v="none"/>
    <m/>
    <m/>
    <m/>
    <x v="0"/>
    <m/>
    <x v="0"/>
  </r>
  <r>
    <s v="GBR1 19 A00005 GB 00586Q1 2020GBP"/>
    <x v="5"/>
    <n v="105588"/>
    <s v="BACARDI U.K. LTD"/>
    <s v="1 19 A00005 GB 00586"/>
    <s v="Q1 2020"/>
    <s v="GBP"/>
    <n v="4137.3500000000004"/>
    <n v="3618.6880000000001"/>
    <n v="518.66200000000003"/>
    <n v="3618.6880000000001"/>
    <n v="518.66200000000003"/>
    <x v="4"/>
    <s v="[2092]"/>
    <s v="[9828]"/>
    <s v="rebate present"/>
    <s v="2022-01-05 21:07:12 +0100"/>
    <s v="none"/>
    <s v="Produit"/>
    <s v="Ossama"/>
    <s v="[OA] rebate calculé à la main d'une valeur de 3618,688 [(14*50,06)+(12*0,32)+(32,18*14)+(5*19,31)+(31*70,74)+(0,16*24,4)+(5,39*17)+(9,2*4)+(3,36*5)+(1,1*4,4)]. le calcul du rebate correspond bien à l'encodage du contrat et du CA déclaré / https://www.astoresuite.com/contracts/show/28702 /  https://www.astoresuite.com/adjustements/edit/9828"/>
    <x v="1"/>
    <m/>
    <x v="5"/>
  </r>
  <r>
    <s v="GBR1 18 E00070 GB 00443Q1 2020GBP"/>
    <x v="5"/>
    <n v="106749"/>
    <s v="Novograf"/>
    <s v="1 18 E00070 GB 00443"/>
    <s v="Q1 2020"/>
    <s v="GBP"/>
    <n v="597"/>
    <n v="597.17499999999995"/>
    <n v="-0.174999999999954"/>
    <n v="597"/>
    <n v="0"/>
    <x v="0"/>
    <m/>
    <m/>
    <m/>
    <m/>
    <s v="none"/>
    <m/>
    <m/>
    <m/>
    <x v="0"/>
    <m/>
    <x v="0"/>
  </r>
  <r>
    <s v="GBR1 18 E00070 GB 00443Q3 2020GBP"/>
    <x v="5"/>
    <n v="106749"/>
    <s v="Novograf"/>
    <s v="1 18 E00070 GB 00443"/>
    <s v="Q3 2020"/>
    <s v="GBP"/>
    <n v="20.375"/>
    <n v="20.375"/>
    <n v="0"/>
    <n v="20.375"/>
    <n v="0"/>
    <x v="0"/>
    <m/>
    <m/>
    <m/>
    <m/>
    <s v="none"/>
    <m/>
    <m/>
    <m/>
    <x v="0"/>
    <m/>
    <x v="0"/>
  </r>
  <r>
    <s v="GBR1 18 E00070 GB 00443Q4 2020GBP"/>
    <x v="5"/>
    <n v="106749"/>
    <s v="Novograf"/>
    <s v="1 18 E00070 GB 00443"/>
    <s v="Q4 2020"/>
    <s v="GBP"/>
    <n v="253"/>
    <n v="253"/>
    <n v="0"/>
    <n v="253"/>
    <n v="0"/>
    <x v="0"/>
    <m/>
    <m/>
    <m/>
    <m/>
    <s v="none"/>
    <m/>
    <m/>
    <m/>
    <x v="0"/>
    <m/>
    <x v="0"/>
  </r>
  <r>
    <s v="GBR6 20 A00004 GB 00594-2Q1 2020GBP"/>
    <x v="5"/>
    <n v="115610"/>
    <s v="ASAHI UK LTD"/>
    <s v="6 20 A00004 GB 00594-2"/>
    <s v="Q1 2020"/>
    <s v="GBP"/>
    <n v="3342.57"/>
    <n v="3342.57"/>
    <n v="6.8212102632969602E-12"/>
    <n v="3342.57"/>
    <n v="0"/>
    <x v="0"/>
    <m/>
    <m/>
    <m/>
    <m/>
    <s v="none"/>
    <m/>
    <m/>
    <m/>
    <x v="0"/>
    <m/>
    <x v="0"/>
  </r>
  <r>
    <s v="GBR6 20 A00004 GB 00594-2Q2 2020GBP"/>
    <x v="5"/>
    <n v="115610"/>
    <s v="ASAHI UK LTD"/>
    <s v="6 20 A00004 GB 00594-2"/>
    <s v="Q2 2020"/>
    <s v="GBP"/>
    <n v="83.84"/>
    <n v="83.84"/>
    <n v="0"/>
    <n v="83.84"/>
    <n v="0"/>
    <x v="0"/>
    <m/>
    <m/>
    <m/>
    <m/>
    <s v="none"/>
    <m/>
    <m/>
    <m/>
    <x v="0"/>
    <m/>
    <x v="0"/>
  </r>
  <r>
    <s v="GBR6 20 A00004 GB 00594-2Q3 2020GBP"/>
    <x v="5"/>
    <n v="115610"/>
    <s v="ASAHI UK LTD"/>
    <s v="6 20 A00004 GB 00594-2"/>
    <s v="Q3 2020"/>
    <s v="GBP"/>
    <n v="1321.16"/>
    <n v="1321.16"/>
    <n v="2.5011104298755498E-12"/>
    <n v="1321.16"/>
    <n v="0"/>
    <x v="0"/>
    <m/>
    <m/>
    <m/>
    <m/>
    <s v="none"/>
    <m/>
    <m/>
    <m/>
    <x v="0"/>
    <m/>
    <x v="0"/>
  </r>
  <r>
    <s v="GBR1 18 A00004 GB 00532Q1 2020GBP"/>
    <x v="5"/>
    <n v="115736"/>
    <s v="CCE LTD (COKE)"/>
    <s v="1 18 A00004 GB 00532"/>
    <s v="Q1 2020"/>
    <s v="GBP"/>
    <n v="4351.2"/>
    <n v="4351.2"/>
    <n v="9.0949470177292804E-13"/>
    <n v="4351.2"/>
    <n v="0"/>
    <x v="0"/>
    <m/>
    <m/>
    <m/>
    <m/>
    <s v="none"/>
    <s v="Produit"/>
    <s v="Ossama"/>
    <s v="[OA] rebate calculé à la main d'une valeur de 11444,04 [(0,95*10183,25)+(2 723*0,65)]. le rabte calculé correspond à l'encodage du contrat et le CA déclaré // https://www.astoresuite.com/adjustements/edit/19492 // https://www.astoresuite.com/contracts/show/24350_x000a_[EF] les colonnes ont été inversées_x000a_https://www.astoresuite.com/billing_invoices/show/7149_x000a_[EF] Il s'agit en fait d'inversion de colonnes- reloadé on devrait être bon"/>
    <x v="1"/>
    <s v="Emmanuel"/>
    <x v="1"/>
  </r>
  <r>
    <s v="GBR1 18 A00004 GB 00532Q2 2020GBP"/>
    <x v="5"/>
    <n v="115736"/>
    <s v="CCE LTD (COKE)"/>
    <s v="1 18 A00004 GB 00532"/>
    <s v="Q2 2020"/>
    <s v="GBP"/>
    <n v="40"/>
    <n v="40"/>
    <n v="0"/>
    <n v="40"/>
    <n v="0"/>
    <x v="0"/>
    <m/>
    <m/>
    <m/>
    <m/>
    <s v="none"/>
    <s v="Produit"/>
    <s v="Ossama"/>
    <s v="[OA] rebate calculé à la main 200*0,95=190.  correspond à l'encadrage du contrat et du CA déclaré / https://www.astoresuite.com/contracts/show/24350   // https://www.astoresuite.com/adjustements/edit/9882_x000a_[EF] Il s'agit en fait d'inversion de colonnes- reloadé on devrait être bon"/>
    <x v="1"/>
    <s v="Emmanuel"/>
    <x v="1"/>
  </r>
  <r>
    <s v="GBR1 18 A00004 GB 00532Q3 2020GBP"/>
    <x v="5"/>
    <n v="115736"/>
    <s v="CCE LTD (COKE)"/>
    <s v="1 18 A00004 GB 00532"/>
    <s v="Q3 2020"/>
    <s v="GBP"/>
    <n v="1469.8332459999999"/>
    <n v="1469.8378"/>
    <n v="-4.5539999978245699E-3"/>
    <n v="1469.8332459999999"/>
    <n v="0"/>
    <x v="0"/>
    <m/>
    <m/>
    <m/>
    <m/>
    <s v="none"/>
    <s v="Produit"/>
    <s v="Thao"/>
    <s v="[TN] : Calcul à la main = Report : 4082,92 x 0,95 + 1005 x 0,75 = 4632,52_x000a_[EF] Il s'agit en fait d'inversion de colonnes- reloadé on devrait être bon"/>
    <x v="1"/>
    <s v="Emmanuel"/>
    <x v="1"/>
  </r>
  <r>
    <s v="GBR1 18 A00004 GB 00532Q4 2020GBP"/>
    <x v="5"/>
    <n v="115736"/>
    <s v="CCE LTD (COKE)"/>
    <s v="1 18 A00004 GB 00532"/>
    <s v="Q4 2020"/>
    <s v="GBP"/>
    <n v="1560.54"/>
    <n v="1560.54"/>
    <n v="0"/>
    <n v="1560.54"/>
    <n v="0"/>
    <x v="0"/>
    <m/>
    <m/>
    <m/>
    <m/>
    <s v="rdbc"/>
    <s v="Produit"/>
    <s v="Sarah"/>
    <s v="[SB] Le rebate report 1448 correspond à l'encodage du contrat et aux CAs déclarés sur les différentes unité. Le taux aurait été modifié?_x000a_[EF] Il s'agit en fait d'inversion de colonnes- reloadé on devrait être bon"/>
    <x v="1"/>
    <s v="Emmanuel"/>
    <x v="1"/>
  </r>
  <r>
    <s v="GBR1 18 A00014 GB 00534Q1 2020GBP"/>
    <x v="5"/>
    <n v="115817"/>
    <s v="MCCAIN FOODS (G.B.) LIMITED"/>
    <s v="1 18 A00014 GB 00534"/>
    <s v="Q1 2020"/>
    <s v="GBP"/>
    <n v="431.80919999999901"/>
    <n v="431.80919999999998"/>
    <n v="-2.2737367544323201E-13"/>
    <n v="431.80919999999901"/>
    <n v="0"/>
    <x v="0"/>
    <m/>
    <m/>
    <m/>
    <m/>
    <s v="none"/>
    <m/>
    <m/>
    <m/>
    <x v="0"/>
    <m/>
    <x v="0"/>
  </r>
  <r>
    <s v="GBR1 18 A00014 GB 00534Q2 2020GBP"/>
    <x v="5"/>
    <n v="115817"/>
    <s v="MCCAIN FOODS (G.B.) LIMITED"/>
    <s v="1 18 A00014 GB 00534"/>
    <s v="Q2 2020"/>
    <s v="GBP"/>
    <n v="8.9607999999999901"/>
    <n v="8.9608000000000008"/>
    <n v="-1.7763568394002501E-15"/>
    <n v="8.9607999999999901"/>
    <n v="0"/>
    <x v="0"/>
    <m/>
    <m/>
    <m/>
    <m/>
    <s v="none"/>
    <m/>
    <m/>
    <m/>
    <x v="0"/>
    <m/>
    <x v="0"/>
  </r>
  <r>
    <s v="GBR1 18 A00014 GB 00534Q3 2020GBP"/>
    <x v="5"/>
    <n v="115817"/>
    <s v="MCCAIN FOODS (G.B.) LIMITED"/>
    <s v="1 18 A00014 GB 00534"/>
    <s v="Q3 2020"/>
    <s v="GBP"/>
    <n v="96.738200000000006"/>
    <n v="96.738200000000006"/>
    <n v="0"/>
    <n v="96.738200000000006"/>
    <n v="0"/>
    <x v="0"/>
    <m/>
    <m/>
    <m/>
    <m/>
    <s v="none"/>
    <m/>
    <m/>
    <m/>
    <x v="0"/>
    <m/>
    <x v="0"/>
  </r>
  <r>
    <s v="GBR1 18 A00014 GB 00534Q4 2020GBP"/>
    <x v="5"/>
    <n v="115817"/>
    <s v="MCCAIN FOODS (G.B.) LIMITED"/>
    <s v="1 18 A00014 GB 00534"/>
    <s v="Q4 2020"/>
    <s v="GBP"/>
    <n v="105.89619999999999"/>
    <n v="105.89619999999999"/>
    <n v="0"/>
    <n v="105.89619999999999"/>
    <n v="0"/>
    <x v="0"/>
    <m/>
    <m/>
    <m/>
    <m/>
    <s v="none"/>
    <m/>
    <m/>
    <m/>
    <x v="0"/>
    <m/>
    <x v="0"/>
  </r>
  <r>
    <s v="GBR4 15 A00005 GB 00591Q1 2020GBP"/>
    <x v="5"/>
    <n v="115905"/>
    <s v="DIAGEO GREAT BRITAIN"/>
    <s v="4 15 A00005 GB 00591"/>
    <s v="Q1 2020"/>
    <s v="GBP"/>
    <n v="2792.78"/>
    <n v="2795.8186999999998"/>
    <n v="-3.0386999999995998"/>
    <n v="2795.8186999999998"/>
    <n v="-3.0386999999995998"/>
    <x v="2"/>
    <s v="[39036, 86025]"/>
    <s v="[23724, 47574, 47575, 47576, 47577]"/>
    <s v="rebate present"/>
    <s v="2022-05-27 14:58:56 +0200"/>
    <s v="rdbc"/>
    <s v="Produit"/>
    <s v="Ossama"/>
    <s v="[OA] il faut regénérer la participation &quot;no name provided&quot; / https://www.astoresuite.com/adjustements/edit/23724_x000a_[EF] Déclaration reloadé on dirait qu'ilreste un petit écart à voir"/>
    <x v="1"/>
    <s v="Emmanuel"/>
    <x v="14"/>
  </r>
  <r>
    <s v="GBR4 15 A00005 GB 00591Q2 2020GBP"/>
    <x v="5"/>
    <n v="115905"/>
    <s v="DIAGEO GREAT BRITAIN"/>
    <s v="4 15 A00005 GB 00591"/>
    <s v="Q2 2020"/>
    <s v="GBP"/>
    <n v="39.54"/>
    <n v="39.4206"/>
    <n v="0.11939999999999799"/>
    <n v="39.4206"/>
    <n v="0.11939999999999799"/>
    <x v="0"/>
    <m/>
    <m/>
    <m/>
    <m/>
    <s v="rdbc"/>
    <s v="Produit"/>
    <s v="Ossama"/>
    <s v="[OA] il faut regénérer la participation &quot;no name provided&quot; / https://www.astoresuite.com/adjustements/edit/26140 _x000a_[EF] Déclaration reloadé on devrait être bon"/>
    <x v="1"/>
    <s v="Emmanuel"/>
    <x v="14"/>
  </r>
  <r>
    <s v="GBR12 19 E00005 GB 00573Q1 2020GBP"/>
    <x v="5"/>
    <n v="116658"/>
    <s v="Serviceline"/>
    <s v="12 19 E00005 GB 00573"/>
    <s v="Q1 2020"/>
    <s v="GBP"/>
    <n v="478.03"/>
    <n v="478.66"/>
    <n v="-0.63000000000005196"/>
    <n v="478.03"/>
    <n v="0"/>
    <x v="0"/>
    <m/>
    <m/>
    <m/>
    <m/>
    <s v="none"/>
    <m/>
    <m/>
    <m/>
    <x v="0"/>
    <m/>
    <x v="0"/>
  </r>
  <r>
    <s v="GBR12 19 E00005 GB 00573Q2 2020GBP"/>
    <x v="5"/>
    <n v="116658"/>
    <s v="Serviceline"/>
    <s v="12 19 E00005 GB 00573"/>
    <s v="Q2 2020"/>
    <s v="GBP"/>
    <n v="63.462600000000002"/>
    <n v="63.462600000000002"/>
    <n v="0"/>
    <n v="63.462600000000002"/>
    <n v="0"/>
    <x v="0"/>
    <m/>
    <m/>
    <m/>
    <m/>
    <s v="none"/>
    <m/>
    <m/>
    <m/>
    <x v="0"/>
    <m/>
    <x v="0"/>
  </r>
  <r>
    <s v="GBR12 19 E00005 GB 00573Q3 2020GBP"/>
    <x v="5"/>
    <n v="116658"/>
    <s v="Serviceline"/>
    <s v="12 19 E00005 GB 00573"/>
    <s v="Q3 2020"/>
    <s v="GBP"/>
    <n v="63.462600000000002"/>
    <n v="63.462600000000002"/>
    <n v="0"/>
    <n v="63.462600000000002"/>
    <n v="0"/>
    <x v="0"/>
    <m/>
    <m/>
    <m/>
    <m/>
    <s v="none"/>
    <m/>
    <m/>
    <m/>
    <x v="0"/>
    <m/>
    <x v="0"/>
  </r>
  <r>
    <s v="GBR12 19 E00005 GB 00573Q4 2020GBP"/>
    <x v="5"/>
    <n v="116658"/>
    <s v="Serviceline"/>
    <s v="12 19 E00005 GB 00573"/>
    <s v="Q4 2020"/>
    <s v="GBP"/>
    <n v="168.56299999999999"/>
    <n v="168.56299999999999"/>
    <n v="0"/>
    <n v="168.56299999999999"/>
    <n v="0"/>
    <x v="0"/>
    <m/>
    <m/>
    <m/>
    <m/>
    <s v="none"/>
    <m/>
    <m/>
    <m/>
    <x v="0"/>
    <m/>
    <x v="0"/>
  </r>
  <r>
    <s v="GBR1 18 A00005 GB 00549Q1 2020GBP"/>
    <x v="5"/>
    <n v="116813"/>
    <s v="WILLIAM GRANT &amp; SONS UK LIMITED"/>
    <s v="1 18 A00005 GB 00549"/>
    <s v="Q1 2020"/>
    <s v="GBP"/>
    <n v="1066.53143999999"/>
    <n v="1073.9100000000001"/>
    <n v="-7.3785600000048799"/>
    <n v="1073.9100000000001"/>
    <n v="-7.3785600000048799"/>
    <x v="4"/>
    <s v="[24845]"/>
    <s v="[9998]"/>
    <s v="rebate present"/>
    <s v="2021-06-15 15:05:15 +0200"/>
    <s v="none"/>
    <s v="Produit"/>
    <s v="Ossama"/>
    <s v="[OA] rebate calculé à la main [(5,48*4)+(0,16*8)+(42,79*11)+(4,44*5)+(2,9*8)+(0,24*8)+(11,2*12)+(0,64*8)+(0,32*8)+(12,4*18)+(0,32*15)+(2,98*15)+(2,05*6)+(24,09*4)+(1,66*5)]= 1073,91 . correspond à l'encadrage du contrat et du CA déclaré.// https://www.astoresuite.com/contracts/show/31099 // https://www.astoresuite.com/adjustements/edit/9998"/>
    <x v="1"/>
    <m/>
    <x v="5"/>
  </r>
  <r>
    <s v="GBR1 18 A00005 GB 00549Q2 2020GBP"/>
    <x v="5"/>
    <n v="116813"/>
    <s v="WILLIAM GRANT &amp; SONS UK LIMITED"/>
    <s v="1 18 A00005 GB 00549"/>
    <s v="Q2 2020"/>
    <s v="GBP"/>
    <n v="11.45"/>
    <n v="10.585000000000001"/>
    <n v="0.86499999999999799"/>
    <n v="10.585000000000001"/>
    <n v="0.86499999999999799"/>
    <x v="0"/>
    <m/>
    <m/>
    <m/>
    <m/>
    <s v="none"/>
    <m/>
    <m/>
    <m/>
    <x v="0"/>
    <m/>
    <x v="0"/>
  </r>
  <r>
    <s v="GBR10 19 A00005 GB 00583Q1 2020GBP"/>
    <x v="5"/>
    <n v="117419"/>
    <s v="HATCH MANSFIELD AGENCIES"/>
    <s v="10 19 A00005 GB 00583"/>
    <s v="Q1 2020"/>
    <s v="GBP"/>
    <n v="1301.624879"/>
    <n v="1303.075"/>
    <n v="-1.4501210000000799"/>
    <n v="1303.075"/>
    <n v="-1.4501210000000799"/>
    <x v="4"/>
    <s v="[2091]"/>
    <s v="[9827, 20138]"/>
    <s v="rebate present"/>
    <s v="2022-02-25 12:42:48 +0100"/>
    <s v="none"/>
    <s v="Produit"/>
    <s v="Ossama"/>
    <s v="[OA] rebate calculé à la main [(14,34*1,5)+(19,57*1)+(96,06*1,5)+(13,75*1,5)+(3,5*26,4)+(41,87*24)] = 1303,075. Le rebate calculé correspond à l'encodage du contrat et du CA déclaré // https://www.astoresuite.com/contracts/show/28341 // https://www.astoresuite.com/adjustements/edit/9827"/>
    <x v="1"/>
    <m/>
    <x v="5"/>
  </r>
  <r>
    <s v="GBR10 19 A00005 GB 00583Q3 2020GBP"/>
    <x v="5"/>
    <n v="117419"/>
    <s v="HATCH MANSFIELD AGENCIES"/>
    <s v="10 19 A00005 GB 00583"/>
    <s v="Q3 2020"/>
    <s v="GBP"/>
    <n v="262.23899999999998"/>
    <n v="262.23899999999998"/>
    <n v="0"/>
    <n v="262.23899999999998"/>
    <n v="0"/>
    <x v="0"/>
    <m/>
    <m/>
    <m/>
    <m/>
    <s v="none"/>
    <m/>
    <m/>
    <m/>
    <x v="0"/>
    <m/>
    <x v="0"/>
  </r>
  <r>
    <s v="GBR10 19 A00005 GB 00583Q4 2020GBP"/>
    <x v="5"/>
    <n v="117419"/>
    <s v="HATCH MANSFIELD AGENCIES"/>
    <s v="10 19 A00005 GB 00583"/>
    <s v="Q4 2020"/>
    <s v="GBP"/>
    <n v="423.84"/>
    <n v="423.84"/>
    <n v="0"/>
    <n v="423.84"/>
    <n v="0"/>
    <x v="0"/>
    <m/>
    <m/>
    <m/>
    <m/>
    <s v="none"/>
    <m/>
    <m/>
    <m/>
    <x v="0"/>
    <m/>
    <x v="0"/>
  </r>
  <r>
    <s v="GBR29306039Q1 2020GBP"/>
    <x v="5"/>
    <n v="118233"/>
    <s v="BIC GRAPHIC EUROPE SA"/>
    <n v="29306039"/>
    <s v="Q1 2020"/>
    <s v="GBP"/>
    <n v="605.99"/>
    <n v="606.25"/>
    <n v="-0.259999999999877"/>
    <n v="605.99"/>
    <n v="0"/>
    <x v="0"/>
    <m/>
    <m/>
    <m/>
    <m/>
    <s v="none"/>
    <m/>
    <m/>
    <m/>
    <x v="0"/>
    <m/>
    <x v="0"/>
  </r>
  <r>
    <s v="GBR29306039Q2 2020GBP"/>
    <x v="5"/>
    <n v="118233"/>
    <s v="BIC GRAPHIC EUROPE SA"/>
    <n v="29306039"/>
    <s v="Q2 2020"/>
    <s v="GBP"/>
    <n v="5.5"/>
    <n v="5.5"/>
    <n v="0"/>
    <n v="5.5"/>
    <n v="0"/>
    <x v="0"/>
    <m/>
    <m/>
    <m/>
    <m/>
    <s v="none"/>
    <m/>
    <m/>
    <m/>
    <x v="0"/>
    <m/>
    <x v="0"/>
  </r>
  <r>
    <s v="GBR29306039Q3 2020GBP"/>
    <x v="5"/>
    <n v="118233"/>
    <s v="BIC GRAPHIC EUROPE SA"/>
    <n v="29306039"/>
    <s v="Q3 2020"/>
    <s v="GBP"/>
    <n v="13.4945"/>
    <n v="13.4945"/>
    <n v="0"/>
    <n v="13.4945"/>
    <n v="0"/>
    <x v="0"/>
    <m/>
    <m/>
    <m/>
    <m/>
    <s v="none"/>
    <m/>
    <m/>
    <m/>
    <x v="0"/>
    <m/>
    <x v="0"/>
  </r>
  <r>
    <s v="GBR29306039Q4 2020GBP"/>
    <x v="5"/>
    <n v="118233"/>
    <s v="BIC GRAPHIC EUROPE SA"/>
    <n v="29306039"/>
    <s v="Q4 2020"/>
    <s v="GBP"/>
    <n v="22.314"/>
    <n v="22.314"/>
    <n v="0"/>
    <n v="22.314"/>
    <n v="0"/>
    <x v="0"/>
    <m/>
    <m/>
    <m/>
    <m/>
    <s v="none"/>
    <m/>
    <m/>
    <m/>
    <x v="0"/>
    <m/>
    <x v="0"/>
  </r>
  <r>
    <s v="GBR1 18 E00007 GB 00328Q3 2020GBP"/>
    <x v="5"/>
    <n v="118233"/>
    <s v="BIC GRAPHIC EUROPE SA"/>
    <s v="1 18 E00007 GB 00328"/>
    <s v="Q3 2020"/>
    <s v="GBP"/>
    <n v="-4.1750000000000398E-3"/>
    <m/>
    <n v="-4.1750000000000398E-3"/>
    <n v="-4.1750000000000398E-3"/>
    <n v="0"/>
    <x v="0"/>
    <m/>
    <m/>
    <m/>
    <m/>
    <m/>
    <m/>
    <m/>
    <m/>
    <x v="0"/>
    <m/>
    <x v="0"/>
  </r>
  <r>
    <s v="GBR1 18 E00043 GB 00324Q4 2020GBP"/>
    <x v="5"/>
    <n v="118459"/>
    <s v="Sylvan Ltd"/>
    <s v="1 18 E00043 GB 00324"/>
    <s v="Q4 2020"/>
    <s v="GBP"/>
    <n v="624.97"/>
    <n v="624.97"/>
    <n v="0"/>
    <n v="624.97"/>
    <n v="0"/>
    <x v="0"/>
    <m/>
    <m/>
    <m/>
    <m/>
    <s v="none"/>
    <m/>
    <m/>
    <m/>
    <x v="0"/>
    <m/>
    <x v="0"/>
  </r>
  <r>
    <s v="GBR1 17 A00014 GB 00533Q1 2020GBP"/>
    <x v="5"/>
    <n v="119281"/>
    <s v="NESTLE UK LTD"/>
    <s v="1 17 A00014 GB 00533"/>
    <s v="Q1 2020"/>
    <s v="GBP"/>
    <n v="445.11959999999902"/>
    <n v="445.1223"/>
    <n v="-2.7000000000611999E-3"/>
    <n v="445.11959999999902"/>
    <n v="0"/>
    <x v="0"/>
    <m/>
    <m/>
    <m/>
    <m/>
    <s v="none"/>
    <s v="Produit"/>
    <s v="Ossama"/>
    <s v="[OA] le rebate calulé à la main d'un montant de 2900,22 [(1,06*2531,03)+(3622,16*0,06)] qui correspond à l'encodage du contrat et du CA déclaré / https://www.astoresuite.com/adjustements/edit/9813 // https://www.astoresuite.com/contracts/show/24341_x000a_[EF] Il s'agit en fait d'inversion de colonnes- reloadé on devrait être bon"/>
    <x v="1"/>
    <s v="Emmanuel"/>
    <x v="1"/>
  </r>
  <r>
    <s v="GBR1 17 A00014 GB 00533Q3 2020GBP"/>
    <x v="5"/>
    <n v="119281"/>
    <s v="NESTLE UK LTD"/>
    <s v="1 17 A00014 GB 00533"/>
    <s v="Q3 2020"/>
    <s v="GBP"/>
    <n v="719.89"/>
    <n v="719.89380000000006"/>
    <n v="-3.8000000000693E-3"/>
    <n v="719.89"/>
    <n v="0"/>
    <x v="0"/>
    <m/>
    <m/>
    <m/>
    <m/>
    <s v="none"/>
    <s v="Produit"/>
    <s v="Thao"/>
    <s v="[TN] : Calcul à la main = Report :_x000a_477 x 11,4 + 262 x 7,66 + 23 x 0,85 + 25 x 1,04 + 0,67 x 9% + 5,17 x 5,48 = 7518,66_x000a_[EF] Il s'agit en fait d'inversion de colonnes- reloadé on devrait être bon"/>
    <x v="1"/>
    <s v="Emmanuel"/>
    <x v="1"/>
  </r>
  <r>
    <s v="GBR1 17 A00014 GB 00533Q4 2020GBP"/>
    <x v="5"/>
    <n v="119281"/>
    <s v="NESTLE UK LTD"/>
    <s v="1 17 A00014 GB 00533"/>
    <s v="Q4 2020"/>
    <s v="GBP"/>
    <n v="433.82319999999999"/>
    <n v="433.82319999999999"/>
    <n v="0"/>
    <n v="433.82319999999999"/>
    <n v="0"/>
    <x v="0"/>
    <m/>
    <m/>
    <m/>
    <m/>
    <s v="none"/>
    <s v="Produit"/>
    <s v="Sarah"/>
    <s v="[SB] Le rebate après calcul à la main est de 4610.53. Les taux auraient été modifiés?_x000a_[EF] Il s'agit en fait d'inversion de colonnes- reloadé on devrait être bon"/>
    <x v="1"/>
    <s v="Emmanuel"/>
    <x v="1"/>
  </r>
  <r>
    <s v="GBR1 18 E00054 GB 00371Q1 2020GBP"/>
    <x v="5"/>
    <n v="119482"/>
    <s v="Faraday Electrical Services Ltd"/>
    <s v="1 18 E00054 GB 00371"/>
    <s v="Q1 2020"/>
    <s v="GBP"/>
    <n v="80"/>
    <n v="80.34"/>
    <n v="-0.34000000000000302"/>
    <n v="80"/>
    <n v="0"/>
    <x v="0"/>
    <m/>
    <m/>
    <m/>
    <m/>
    <s v="none"/>
    <m/>
    <m/>
    <m/>
    <x v="0"/>
    <m/>
    <x v="0"/>
  </r>
  <r>
    <s v="GBR1 18 E00054 GB 00371Q2 2020GBP"/>
    <x v="5"/>
    <n v="119482"/>
    <s v="Faraday Electrical Services Ltd"/>
    <s v="1 18 E00054 GB 00371"/>
    <s v="Q2 2020"/>
    <s v="GBP"/>
    <n v="280.97140000000002"/>
    <n v="280.97140000000002"/>
    <n v="0"/>
    <n v="280.97140000000002"/>
    <n v="0"/>
    <x v="0"/>
    <m/>
    <m/>
    <m/>
    <m/>
    <s v="none"/>
    <m/>
    <m/>
    <m/>
    <x v="0"/>
    <m/>
    <x v="0"/>
  </r>
  <r>
    <s v="GBR1 18 A00007 GB 00406Q1 2020GBP"/>
    <x v="5"/>
    <n v="160520"/>
    <s v="Fromagerie Beillevaire Uk Ltd"/>
    <s v="1 18 A00007 GB 00406"/>
    <s v="Q1 2020"/>
    <s v="GBP"/>
    <n v="197"/>
    <n v="197.24"/>
    <n v="-0.24000000000000901"/>
    <n v="197"/>
    <n v="0"/>
    <x v="0"/>
    <m/>
    <m/>
    <m/>
    <m/>
    <s v="none"/>
    <m/>
    <m/>
    <m/>
    <x v="0"/>
    <m/>
    <x v="0"/>
  </r>
  <r>
    <s v="GBR1 18 A00007 GB 00406Q3 2020GBP"/>
    <x v="5"/>
    <n v="160520"/>
    <s v="Fromagerie Beillevaire Uk Ltd"/>
    <s v="1 18 A00007 GB 00406"/>
    <s v="Q3 2020"/>
    <s v="GBP"/>
    <n v="8.7904999999999998"/>
    <n v="8.7904999999999998"/>
    <n v="0"/>
    <n v="8.7904999999999998"/>
    <n v="0"/>
    <x v="0"/>
    <m/>
    <m/>
    <m/>
    <m/>
    <s v="none"/>
    <m/>
    <m/>
    <m/>
    <x v="0"/>
    <m/>
    <x v="0"/>
  </r>
  <r>
    <s v="GBR1 18 A00007 GB 00406Q4 2020GBP"/>
    <x v="5"/>
    <n v="160520"/>
    <s v="Fromagerie Beillevaire Uk Ltd"/>
    <s v="1 18 A00007 GB 00406"/>
    <s v="Q4 2020"/>
    <s v="GBP"/>
    <n v="28.1952"/>
    <n v="28.1952"/>
    <n v="0"/>
    <n v="28.1952"/>
    <n v="0"/>
    <x v="0"/>
    <m/>
    <m/>
    <m/>
    <m/>
    <s v="none"/>
    <m/>
    <m/>
    <m/>
    <x v="0"/>
    <m/>
    <x v="0"/>
  </r>
  <r>
    <s v="GBR12 12 A00014 GB 00537Q1 2020GBP"/>
    <x v="5"/>
    <n v="179208"/>
    <s v="UNILEVER UK LTD"/>
    <s v="12 12 A00014 GB 00537"/>
    <s v="Q1 2020"/>
    <s v="GBP"/>
    <n v="564.07500000000005"/>
    <n v="564.4"/>
    <n v="-0.32499999999993101"/>
    <n v="564.4"/>
    <n v="-0.32499999999993101"/>
    <x v="0"/>
    <m/>
    <m/>
    <m/>
    <m/>
    <s v="rdbc"/>
    <s v="Produit"/>
    <s v="Ossama"/>
    <s v="[OA] rebate calculé à la main d'une valeur de 159,28. le calcul du rebate correspond bien à l'encodage du contrat et du CA déclaré / https://www.astoresuite.com/contracts/show/24345 / https://www.astoresuite.com/adjustements/edit/9816_x000a_[EF] les colonnes étaient inversées et le lien entre le dernier ajustement et le contrat cassé. Annulation de l'ajustement régénration de la particpation, reload de la déclaration, on devrait être bon"/>
    <x v="1"/>
    <s v="Emmanuel"/>
    <x v="1"/>
  </r>
  <r>
    <s v="GBR12 12 A00014 GB 00537Q2 2020GBP"/>
    <x v="5"/>
    <n v="179208"/>
    <s v="UNILEVER UK LTD"/>
    <s v="12 12 A00014 GB 00537"/>
    <s v="Q2 2020"/>
    <s v="GBP"/>
    <n v="42.6"/>
    <m/>
    <n v="42.6"/>
    <n v="42.6"/>
    <n v="0"/>
    <x v="3"/>
    <m/>
    <m/>
    <m/>
    <m/>
    <s v="rdbc"/>
    <s v="Produit"/>
    <s v="Ossama"/>
    <s v="[OA] regénérer la participation, un sous service avec &quot;non name provided&quot; d'où l'écart /  https://www.astoresuite.com/adjustements/edit/9879_x000a_[EF] les colonnes étaient inversées et le lien entre le dernier ajustement et le contrat cassé. Annulation de l'ajustement régénration de la particpation, reload de la déclaration, on devrait être bon"/>
    <x v="1"/>
    <s v="Emmanuel"/>
    <x v="1"/>
  </r>
  <r>
    <s v="GBR11 18 A00005 GB 00589Q2 2020GBP"/>
    <x v="5"/>
    <n v="187971"/>
    <s v="PERNOD RICARD UK"/>
    <s v="11 18 A00005 GB 00589"/>
    <s v="Q2 2020"/>
    <s v="GBP"/>
    <n v="8.7629999999999999"/>
    <n v="8.7933000000000003"/>
    <n v="-3.0299999999998599E-2"/>
    <n v="8.7629999999999999"/>
    <n v="0"/>
    <x v="0"/>
    <m/>
    <m/>
    <m/>
    <m/>
    <s v="none"/>
    <m/>
    <m/>
    <m/>
    <x v="0"/>
    <m/>
    <x v="0"/>
  </r>
  <r>
    <s v="GBR11 18 A00005 GB 00589Q3 2020GBP"/>
    <x v="5"/>
    <n v="187971"/>
    <s v="PERNOD RICARD UK"/>
    <s v="11 18 A00005 GB 00589"/>
    <s v="Q3 2020"/>
    <s v="GBP"/>
    <n v="368.33300000000003"/>
    <n v="368.33300000000003"/>
    <n v="0"/>
    <n v="368.33300000000003"/>
    <n v="0"/>
    <x v="0"/>
    <m/>
    <m/>
    <m/>
    <m/>
    <s v="none"/>
    <m/>
    <m/>
    <m/>
    <x v="0"/>
    <m/>
    <x v="0"/>
  </r>
  <r>
    <s v="GBR11 18 A00005 GB 00589Q4 2020GBP"/>
    <x v="5"/>
    <n v="187971"/>
    <s v="PERNOD RICARD UK"/>
    <s v="11 18 A00005 GB 00589"/>
    <s v="Q4 2020"/>
    <s v="GBP"/>
    <n v="288.13049999999998"/>
    <n v="288.13049999999998"/>
    <n v="0"/>
    <n v="288.13049999999998"/>
    <n v="0"/>
    <x v="0"/>
    <m/>
    <m/>
    <m/>
    <m/>
    <s v="none"/>
    <m/>
    <m/>
    <m/>
    <x v="0"/>
    <m/>
    <x v="0"/>
  </r>
  <r>
    <s v="GBR1 18 E00023 GB 00295Q1 2020GBP"/>
    <x v="5"/>
    <n v="189512"/>
    <s v="ASTRO LIGHTING LTD"/>
    <s v="1 18 E00023 GB 00295"/>
    <s v="Q1 2020"/>
    <s v="GBP"/>
    <n v="342.99"/>
    <n v="343.82"/>
    <n v="-0.82999999999998397"/>
    <n v="342.99"/>
    <n v="0"/>
    <x v="0"/>
    <m/>
    <m/>
    <m/>
    <m/>
    <s v="none"/>
    <m/>
    <m/>
    <m/>
    <x v="0"/>
    <m/>
    <x v="0"/>
  </r>
  <r>
    <s v="GBR1 18 E00023 GB 00295Q2 2020GBP"/>
    <x v="5"/>
    <n v="189512"/>
    <s v="ASTRO LIGHTING LTD"/>
    <s v="1 18 E00023 GB 00295"/>
    <s v="Q2 2020"/>
    <s v="GBP"/>
    <n v="218.3349"/>
    <n v="218.3349"/>
    <n v="0"/>
    <n v="218.3349"/>
    <n v="0"/>
    <x v="0"/>
    <m/>
    <m/>
    <m/>
    <m/>
    <s v="none"/>
    <m/>
    <m/>
    <m/>
    <x v="0"/>
    <m/>
    <x v="0"/>
  </r>
  <r>
    <s v="GBR1 18 E00023 GB 00295Q3 2020GBP"/>
    <x v="5"/>
    <n v="189512"/>
    <s v="ASTRO LIGHTING LTD"/>
    <s v="1 18 E00023 GB 00295"/>
    <s v="Q3 2020"/>
    <s v="GBP"/>
    <n v="45.000999999999998"/>
    <n v="45.000999999999998"/>
    <n v="0"/>
    <n v="45.000999999999998"/>
    <n v="0"/>
    <x v="0"/>
    <m/>
    <m/>
    <m/>
    <m/>
    <s v="none"/>
    <m/>
    <m/>
    <m/>
    <x v="0"/>
    <m/>
    <x v="0"/>
  </r>
  <r>
    <s v="GBR1 18 E00023 GB 00295Q4 2020GBP"/>
    <x v="5"/>
    <n v="189512"/>
    <s v="ASTRO LIGHTING LTD"/>
    <s v="1 18 E00023 GB 00295"/>
    <s v="Q4 2020"/>
    <s v="GBP"/>
    <n v="1788.0099"/>
    <n v="1788.0099"/>
    <n v="0"/>
    <n v="1788.0099"/>
    <n v="0"/>
    <x v="0"/>
    <m/>
    <m/>
    <m/>
    <m/>
    <s v="none"/>
    <m/>
    <m/>
    <m/>
    <x v="0"/>
    <m/>
    <x v="0"/>
  </r>
  <r>
    <s v="GBR1 18 E00013 GB 00245Q1 2020GBP"/>
    <x v="5"/>
    <n v="191344"/>
    <s v="Bower Products Ltd"/>
    <s v="1 18 E00013 GB 00245"/>
    <s v="Q1 2020"/>
    <s v="GBP"/>
    <n v="22"/>
    <n v="22.64"/>
    <n v="-0.64"/>
    <n v="22"/>
    <n v="0"/>
    <x v="0"/>
    <m/>
    <m/>
    <m/>
    <m/>
    <s v="none"/>
    <m/>
    <m/>
    <m/>
    <x v="0"/>
    <m/>
    <x v="0"/>
  </r>
  <r>
    <s v="GBR1 18 E00013 GB 00245Q3 2020GBP"/>
    <x v="5"/>
    <n v="191344"/>
    <s v="Bower Products Ltd"/>
    <s v="1 18 E00013 GB 00245"/>
    <s v="Q3 2020"/>
    <s v="GBP"/>
    <n v="2.0590000000000002"/>
    <n v="2.0590000000000002"/>
    <n v="0"/>
    <n v="2.0590000000000002"/>
    <n v="0"/>
    <x v="0"/>
    <m/>
    <m/>
    <m/>
    <m/>
    <s v="none"/>
    <m/>
    <m/>
    <m/>
    <x v="0"/>
    <m/>
    <x v="0"/>
  </r>
  <r>
    <s v="GBR1 18 E00013 GB 00245Q4 2020GBP"/>
    <x v="5"/>
    <n v="191344"/>
    <s v="Bower Products Ltd"/>
    <s v="1 18 E00013 GB 00245"/>
    <s v="Q4 2020"/>
    <s v="GBP"/>
    <n v="29.4437"/>
    <n v="29.4437"/>
    <n v="0"/>
    <n v="29.4437"/>
    <n v="0"/>
    <x v="0"/>
    <m/>
    <m/>
    <m/>
    <m/>
    <s v="none"/>
    <m/>
    <m/>
    <m/>
    <x v="0"/>
    <m/>
    <x v="0"/>
  </r>
  <r>
    <s v="GBR2 20 A00003 GB 00582Q1 2020GBP"/>
    <x v="5"/>
    <n v="191796"/>
    <s v="M J BIRTWISTLE &amp; CO LIMITED"/>
    <s v="2 20 A00003 GB 00582"/>
    <s v="Q1 2020"/>
    <s v="GBP"/>
    <n v="6866.7"/>
    <n v="6866.7008999999998"/>
    <n v="-9.0000000000145497E-4"/>
    <n v="6866.7"/>
    <n v="0"/>
    <x v="0"/>
    <m/>
    <m/>
    <m/>
    <m/>
    <s v="none"/>
    <m/>
    <m/>
    <m/>
    <x v="0"/>
    <m/>
    <x v="0"/>
  </r>
  <r>
    <s v="GBR2 20 A00003 GB 00582Q2 2020GBP"/>
    <x v="5"/>
    <n v="191796"/>
    <s v="M J BIRTWISTLE &amp; CO LIMITED"/>
    <s v="2 20 A00003 GB 00582"/>
    <s v="Q2 2020"/>
    <s v="GBP"/>
    <n v="491.69970000000001"/>
    <n v="491.69979999999998"/>
    <n v="-9.9999999974897906E-5"/>
    <n v="491.69970000000001"/>
    <n v="0"/>
    <x v="0"/>
    <m/>
    <m/>
    <m/>
    <m/>
    <s v="none"/>
    <m/>
    <m/>
    <m/>
    <x v="0"/>
    <m/>
    <x v="0"/>
  </r>
  <r>
    <s v="GBR2 20 A00003 GB 00582Q3 2020GBP"/>
    <x v="5"/>
    <n v="191796"/>
    <s v="M J BIRTWISTLE &amp; CO LIMITED"/>
    <s v="2 20 A00003 GB 00582"/>
    <s v="Q3 2020"/>
    <s v="GBP"/>
    <n v="1813.0929000000001"/>
    <n v="1813.0929000000001"/>
    <n v="0"/>
    <n v="1813.0929000000001"/>
    <n v="0"/>
    <x v="0"/>
    <m/>
    <m/>
    <m/>
    <m/>
    <s v="none"/>
    <m/>
    <m/>
    <m/>
    <x v="0"/>
    <m/>
    <x v="0"/>
  </r>
  <r>
    <s v="GBR2 20 A00003 GB 00582Q4 2020GBP"/>
    <x v="5"/>
    <n v="191796"/>
    <s v="M J BIRTWISTLE &amp; CO LIMITED"/>
    <s v="2 20 A00003 GB 00582"/>
    <s v="Q4 2020"/>
    <s v="GBP"/>
    <n v="2051.9477999999999"/>
    <n v="2051.9477999999999"/>
    <n v="0"/>
    <n v="2051.9477999999999"/>
    <n v="0"/>
    <x v="0"/>
    <m/>
    <m/>
    <m/>
    <m/>
    <s v="none"/>
    <m/>
    <m/>
    <m/>
    <x v="0"/>
    <m/>
    <x v="0"/>
  </r>
  <r>
    <s v="GBR4 18 E00072 GB 00568Q1 2020GBP"/>
    <x v="5"/>
    <n v="193596"/>
    <s v="ISTA ENERGY SOLUTIONS LTD"/>
    <s v="4 18 E00072 GB 00568"/>
    <s v="Q1 2020"/>
    <s v="GBP"/>
    <n v="18604.922409999999"/>
    <n v="18604.920399999999"/>
    <n v="2.0100000001548302E-3"/>
    <n v="18604.922409999999"/>
    <n v="0"/>
    <x v="0"/>
    <m/>
    <m/>
    <m/>
    <m/>
    <s v="none"/>
    <m/>
    <m/>
    <m/>
    <x v="0"/>
    <m/>
    <x v="0"/>
  </r>
  <r>
    <s v="GBR4 18 E00072 GB 00568Q2 2020GBP"/>
    <x v="5"/>
    <n v="193596"/>
    <s v="ISTA ENERGY SOLUTIONS LTD"/>
    <s v="4 18 E00072 GB 00568"/>
    <s v="Q2 2020"/>
    <s v="GBP"/>
    <n v="19452.877970000001"/>
    <n v="19452.872200000002"/>
    <n v="5.7699999997566902E-3"/>
    <n v="19452.877970000001"/>
    <n v="0"/>
    <x v="0"/>
    <m/>
    <m/>
    <m/>
    <m/>
    <s v="none"/>
    <m/>
    <m/>
    <m/>
    <x v="0"/>
    <m/>
    <x v="0"/>
  </r>
  <r>
    <s v="GBR4 18 E00072 GB 00568Q3 2020GBP"/>
    <x v="5"/>
    <n v="193596"/>
    <s v="ISTA ENERGY SOLUTIONS LTD"/>
    <s v="4 18 E00072 GB 00568"/>
    <s v="Q3 2020"/>
    <s v="GBP"/>
    <n v="9239.5276099999992"/>
    <n v="9239.5319999999992"/>
    <n v="-4.3899999982386301E-3"/>
    <n v="9239.5276099999992"/>
    <n v="0"/>
    <x v="0"/>
    <m/>
    <m/>
    <m/>
    <m/>
    <s v="none"/>
    <m/>
    <m/>
    <m/>
    <x v="0"/>
    <m/>
    <x v="0"/>
  </r>
  <r>
    <s v="GBR4 18 E00072 GB 00568Q4 2020GBP"/>
    <x v="5"/>
    <n v="193596"/>
    <s v="ISTA ENERGY SOLUTIONS LTD"/>
    <s v="4 18 E00072 GB 00568"/>
    <s v="Q4 2020"/>
    <s v="GBP"/>
    <n v="21452.804029999999"/>
    <n v="21452.810799999999"/>
    <n v="-6.7699999999604101E-3"/>
    <n v="21452.804029999999"/>
    <n v="0"/>
    <x v="0"/>
    <m/>
    <m/>
    <m/>
    <m/>
    <s v="none"/>
    <m/>
    <m/>
    <m/>
    <x v="0"/>
    <m/>
    <x v="0"/>
  </r>
  <r>
    <s v="GBR1 18 E00058 GB 00419Q2 2020GBP"/>
    <x v="5"/>
    <n v="193800"/>
    <s v="City South Construction Ltd"/>
    <s v="1 18 E00058 GB 00419"/>
    <s v="Q2 2020"/>
    <s v="GBP"/>
    <n v="89.706100000000006"/>
    <n v="89.706100000000006"/>
    <n v="0"/>
    <n v="89.706100000000006"/>
    <n v="0"/>
    <x v="0"/>
    <m/>
    <m/>
    <m/>
    <m/>
    <s v="none"/>
    <m/>
    <m/>
    <m/>
    <x v="0"/>
    <m/>
    <x v="0"/>
  </r>
  <r>
    <s v="GBR1 18 E00058 GB 00419Q3 2020GBP"/>
    <x v="5"/>
    <n v="193800"/>
    <s v="City South Construction Ltd"/>
    <s v="1 18 E00058 GB 00419"/>
    <s v="Q3 2020"/>
    <s v="GBP"/>
    <n v="132.26410000000001"/>
    <n v="132.26410000000001"/>
    <n v="0"/>
    <n v="132.26410000000001"/>
    <n v="0"/>
    <x v="0"/>
    <m/>
    <m/>
    <m/>
    <m/>
    <s v="none"/>
    <m/>
    <m/>
    <m/>
    <x v="0"/>
    <m/>
    <x v="0"/>
  </r>
  <r>
    <s v="GBR1 18 E00036 GB 00424Q1 2020GBP"/>
    <x v="5"/>
    <n v="214035"/>
    <s v="Fort Roche"/>
    <s v="1 18 E00036 GB 00424"/>
    <s v="Q1 2020"/>
    <s v="GBP"/>
    <n v="1924.00999999999"/>
    <n v="1923.9974999999999"/>
    <n v="1.2499999999818099E-2"/>
    <n v="1924.00999999999"/>
    <n v="0"/>
    <x v="0"/>
    <m/>
    <m/>
    <m/>
    <m/>
    <s v="none"/>
    <m/>
    <m/>
    <m/>
    <x v="0"/>
    <m/>
    <x v="0"/>
  </r>
  <r>
    <s v="GBR1 18 E00036 GB 00424Q2 2020GBP"/>
    <x v="5"/>
    <n v="214035"/>
    <s v="Fort Roche"/>
    <s v="1 18 E00036 GB 00424"/>
    <s v="Q2 2020"/>
    <s v="GBP"/>
    <n v="5976.7758799999901"/>
    <n v="5976.7759999999998"/>
    <n v="-1.20000000606523E-4"/>
    <n v="5976.7758799999901"/>
    <n v="0"/>
    <x v="0"/>
    <m/>
    <m/>
    <m/>
    <m/>
    <s v="none"/>
    <m/>
    <m/>
    <m/>
    <x v="0"/>
    <m/>
    <x v="0"/>
  </r>
  <r>
    <s v="GBR1 18 E00036 GB 00424Q3 2020GBP"/>
    <x v="5"/>
    <n v="214035"/>
    <s v="Fort Roche"/>
    <s v="1 18 E00036 GB 00424"/>
    <s v="Q3 2020"/>
    <s v="GBP"/>
    <n v="4498.5058499999996"/>
    <n v="4498.5060000000003"/>
    <n v="-1.50000000758154E-4"/>
    <n v="4498.5058499999996"/>
    <n v="0"/>
    <x v="0"/>
    <m/>
    <m/>
    <m/>
    <m/>
    <s v="none"/>
    <m/>
    <m/>
    <m/>
    <x v="0"/>
    <m/>
    <x v="0"/>
  </r>
  <r>
    <s v="GBR1 18 E00036 GB 00424Q4 2020GBP"/>
    <x v="5"/>
    <n v="214035"/>
    <s v="Fort Roche"/>
    <s v="1 18 E00036 GB 00424"/>
    <s v="Q4 2020"/>
    <s v="GBP"/>
    <n v="1590.1249"/>
    <n v="1590.1249"/>
    <n v="0"/>
    <n v="1590.1249"/>
    <n v="0"/>
    <x v="0"/>
    <m/>
    <m/>
    <m/>
    <m/>
    <s v="none"/>
    <m/>
    <m/>
    <m/>
    <x v="0"/>
    <m/>
    <x v="0"/>
  </r>
  <r>
    <s v="GBR1 16 E0L080 GB 00563Q3 2020GBP"/>
    <x v="5"/>
    <n v="236246"/>
    <s v="ARC Internationnal"/>
    <s v="1 16 E0L080 GB 00563"/>
    <s v="Q3 2020"/>
    <s v="GBP"/>
    <n v="23.644500000000001"/>
    <n v="23.644500000000001"/>
    <n v="0"/>
    <n v="23.644500000000001"/>
    <n v="0"/>
    <x v="0"/>
    <m/>
    <m/>
    <m/>
    <m/>
    <s v="none"/>
    <m/>
    <m/>
    <m/>
    <x v="0"/>
    <m/>
    <x v="0"/>
  </r>
  <r>
    <s v="GBR1 16 E0L080 GB 00563Q4 2020GBP"/>
    <x v="5"/>
    <n v="236246"/>
    <s v="ARC Internationnal"/>
    <s v="1 16 E0L080 GB 00563"/>
    <s v="Q4 2020"/>
    <s v="GBP"/>
    <n v="35.568899999999999"/>
    <n v="35.568899999999999"/>
    <n v="0"/>
    <n v="35.568899999999999"/>
    <n v="0"/>
    <x v="0"/>
    <m/>
    <m/>
    <m/>
    <m/>
    <s v="none"/>
    <m/>
    <m/>
    <m/>
    <x v="0"/>
    <m/>
    <x v="0"/>
  </r>
  <r>
    <s v="GBRGB4-21-1-014Q1 2020GBP"/>
    <x v="5"/>
    <n v="254710"/>
    <s v="BRODIE MELROSE DRYSDALE CO LTD"/>
    <s v="GB4-21-1-014"/>
    <s v="Q1 2020"/>
    <s v="GBP"/>
    <n v="7829.57"/>
    <n v="7829.5680000000002"/>
    <n v="1.9999999994979498E-3"/>
    <n v="7829.57"/>
    <n v="0"/>
    <x v="0"/>
    <m/>
    <m/>
    <m/>
    <m/>
    <s v="none"/>
    <m/>
    <m/>
    <m/>
    <x v="0"/>
    <m/>
    <x v="0"/>
  </r>
  <r>
    <s v="GBR1 18 E00005 GB 00300Q1 2020GBP"/>
    <x v="5"/>
    <n v="257755"/>
    <s v="Ductwork Compliance Limited"/>
    <s v="1 18 E00005 GB 00300"/>
    <s v="Q1 2020"/>
    <s v="GBP"/>
    <n v="202.25"/>
    <n v="202.17"/>
    <n v="8.00000000000409E-2"/>
    <n v="202.25"/>
    <n v="0"/>
    <x v="0"/>
    <m/>
    <m/>
    <m/>
    <m/>
    <s v="none"/>
    <m/>
    <m/>
    <m/>
    <x v="0"/>
    <m/>
    <x v="0"/>
  </r>
  <r>
    <s v="GBR1 18 E00005 GB 00300Q2 2020GBP"/>
    <x v="5"/>
    <n v="257755"/>
    <s v="Ductwork Compliance Limited"/>
    <s v="1 18 E00005 GB 00300"/>
    <s v="Q2 2020"/>
    <s v="GBP"/>
    <n v="107.934699999999"/>
    <n v="107.93470000000001"/>
    <n v="-1.4210854715202001E-14"/>
    <n v="107.934699999999"/>
    <n v="0"/>
    <x v="0"/>
    <m/>
    <m/>
    <m/>
    <m/>
    <s v="none"/>
    <m/>
    <m/>
    <m/>
    <x v="0"/>
    <m/>
    <x v="0"/>
  </r>
  <r>
    <s v="GBR1 18 E00005 GB 00300Q3 2020GBP"/>
    <x v="5"/>
    <n v="257755"/>
    <s v="Ductwork Compliance Limited"/>
    <s v="1 18 E00005 GB 00300"/>
    <s v="Q3 2020"/>
    <s v="GBP"/>
    <n v="176.50020000000001"/>
    <n v="176.50020000000001"/>
    <n v="0"/>
    <n v="176.50020000000001"/>
    <n v="0"/>
    <x v="0"/>
    <m/>
    <m/>
    <m/>
    <m/>
    <s v="none"/>
    <m/>
    <m/>
    <m/>
    <x v="0"/>
    <m/>
    <x v="0"/>
  </r>
  <r>
    <s v="GBR1 19 E00055 GB 00531Q1 2020GBP"/>
    <x v="5"/>
    <n v="257873"/>
    <s v="Severn Trent Water"/>
    <s v="1 19 E00055 GB 00531"/>
    <s v="Q1 2020"/>
    <s v="GBP"/>
    <n v="-0.42999999999983601"/>
    <m/>
    <n v="-0.42999999999983601"/>
    <n v="-0.42999999999983601"/>
    <n v="0"/>
    <x v="0"/>
    <m/>
    <m/>
    <m/>
    <m/>
    <m/>
    <m/>
    <m/>
    <m/>
    <x v="0"/>
    <m/>
    <x v="0"/>
  </r>
  <r>
    <s v="GBR1 19 A00011 GB 00471Q1 2020GBP"/>
    <x v="5"/>
    <n v="259498"/>
    <s v="JOE &amp; SEPH'S POPCORN"/>
    <s v="1 19 A00011 GB 00471"/>
    <s v="Q1 2020"/>
    <s v="GBP"/>
    <n v="103.99"/>
    <n v="104.82"/>
    <n v="-0.82999999999999796"/>
    <n v="103.99"/>
    <n v="0"/>
    <x v="0"/>
    <m/>
    <m/>
    <m/>
    <m/>
    <s v="none"/>
    <m/>
    <m/>
    <m/>
    <x v="0"/>
    <m/>
    <x v="0"/>
  </r>
  <r>
    <s v="GBR1 19 A00011 GB 00471Q3 2020GBP"/>
    <x v="5"/>
    <n v="259498"/>
    <s v="JOE &amp; SEPH'S POPCORN"/>
    <s v="1 19 A00011 GB 00471"/>
    <s v="Q3 2020"/>
    <s v="GBP"/>
    <n v="59.790900000000001"/>
    <n v="59.790900000000001"/>
    <n v="0"/>
    <n v="59.790900000000001"/>
    <n v="0"/>
    <x v="0"/>
    <m/>
    <m/>
    <m/>
    <m/>
    <s v="none"/>
    <m/>
    <m/>
    <m/>
    <x v="0"/>
    <m/>
    <x v="0"/>
  </r>
  <r>
    <s v="GBR1 19 A00011 GB 00471Q4 2020GBP"/>
    <x v="5"/>
    <n v="259498"/>
    <s v="JOE &amp; SEPH'S POPCORN"/>
    <s v="1 19 A00011 GB 00471"/>
    <s v="Q4 2020"/>
    <s v="GBP"/>
    <n v="14.994899999999999"/>
    <n v="14.994899999999999"/>
    <n v="0"/>
    <n v="14.994899999999999"/>
    <n v="0"/>
    <x v="0"/>
    <m/>
    <m/>
    <m/>
    <m/>
    <s v="none"/>
    <m/>
    <m/>
    <m/>
    <x v="0"/>
    <m/>
    <x v="0"/>
  </r>
  <r>
    <s v="GBR1 19 E00028 GB 00536Q1 2020GBP"/>
    <x v="5"/>
    <n v="270062"/>
    <s v="CLARITY HOUSEKEEPING LIMITED (ex CENTRAL FACILITIES GROUP LTD)"/>
    <s v="1 19 E00028 GB 00536"/>
    <s v="Q1 2020"/>
    <s v="GBP"/>
    <n v="3370"/>
    <n v="3370.395"/>
    <n v="-0.39499999999998098"/>
    <n v="3370"/>
    <n v="0"/>
    <x v="0"/>
    <m/>
    <m/>
    <m/>
    <m/>
    <s v="none"/>
    <m/>
    <m/>
    <m/>
    <x v="0"/>
    <m/>
    <x v="0"/>
  </r>
  <r>
    <s v="GBR1 19 E00028 GB 00536Q2 2020GBP"/>
    <x v="5"/>
    <n v="270062"/>
    <s v="CLARITY HOUSEKEEPING LIMITED (ex CENTRAL FACILITIES GROUP LTD)"/>
    <s v="1 19 E00028 GB 00536"/>
    <s v="Q2 2020"/>
    <s v="GBP"/>
    <n v="29.41283"/>
    <n v="29.412800000000001"/>
    <n v="2.9999999998864201E-5"/>
    <n v="29.41283"/>
    <n v="0"/>
    <x v="0"/>
    <m/>
    <m/>
    <m/>
    <m/>
    <s v="none"/>
    <m/>
    <m/>
    <m/>
    <x v="0"/>
    <m/>
    <x v="0"/>
  </r>
  <r>
    <s v="GBR1 19 E00028 GB 00536Q3 2020GBP"/>
    <x v="5"/>
    <n v="270062"/>
    <s v="CLARITY HOUSEKEEPING LIMITED (ex CENTRAL FACILITIES GROUP LTD)"/>
    <s v="1 19 E00028 GB 00536"/>
    <s v="Q3 2020"/>
    <s v="GBP"/>
    <n v="1579.476525"/>
    <n v="1579.4765"/>
    <n v="2.5000000050567899E-5"/>
    <n v="1579.476525"/>
    <n v="0"/>
    <x v="0"/>
    <m/>
    <m/>
    <m/>
    <m/>
    <s v="none"/>
    <m/>
    <m/>
    <m/>
    <x v="0"/>
    <m/>
    <x v="0"/>
  </r>
  <r>
    <s v="GBR1 18 E00072-2 GB 00410Q1 2020GBP"/>
    <x v="5"/>
    <n v="284060"/>
    <s v="WCS Environmental"/>
    <s v="1 18 E00072-2 GB 00410"/>
    <s v="Q1 2020"/>
    <s v="GBP"/>
    <n v="65.42"/>
    <n v="65.427700000000002"/>
    <n v="-7.6999999999998103E-3"/>
    <n v="65.427700000000002"/>
    <n v="-7.6999999999998103E-3"/>
    <x v="0"/>
    <m/>
    <m/>
    <m/>
    <m/>
    <s v="none"/>
    <m/>
    <m/>
    <m/>
    <x v="0"/>
    <m/>
    <x v="0"/>
  </r>
  <r>
    <s v="GBR1 18 E00072-2 GB 00410Q2 2020GBP"/>
    <x v="5"/>
    <n v="284060"/>
    <s v="WCS Environmental"/>
    <s v="1 18 E00072-2 GB 00410"/>
    <s v="Q2 2020"/>
    <s v="GBP"/>
    <n v="361.11999999999898"/>
    <n v="361.12"/>
    <n v="-1.7053025658242399E-13"/>
    <n v="361.12"/>
    <n v="-1.7053025658242399E-13"/>
    <x v="0"/>
    <m/>
    <m/>
    <m/>
    <m/>
    <s v="none"/>
    <m/>
    <m/>
    <m/>
    <x v="0"/>
    <m/>
    <x v="0"/>
  </r>
  <r>
    <s v="GBR1 18 E00072-2 GB 00410Q3 2020GBP"/>
    <x v="5"/>
    <n v="284060"/>
    <s v="WCS Environmental"/>
    <s v="1 18 E00072-2 GB 00410"/>
    <s v="Q3 2020"/>
    <s v="GBP"/>
    <n v="334.32740000000001"/>
    <n v="332.77679999999998"/>
    <n v="1.55060000000003"/>
    <n v="332.77679999999998"/>
    <n v="1.55060000000003"/>
    <x v="4"/>
    <s v="[9373]"/>
    <s v="[2297]"/>
    <s v="rebate present"/>
    <s v="2021-02-11 13:49:34 +0100"/>
    <s v="none"/>
    <s v="Produit"/>
    <s v="Thao"/>
    <s v="[TN] : Calcul à la main = Report. 33277,68x 1% = 332,78. La facture a inclus NLD qui n'est pas dans le périmètre couvert du contrat [GBR,IRL]"/>
    <x v="1"/>
    <s v="Emmanuel"/>
    <x v="4"/>
  </r>
  <r>
    <s v="GBR11 20 E00072-2 GB 00616Q4 2020GBP"/>
    <x v="5"/>
    <n v="284060"/>
    <s v="WCS Environmental"/>
    <s v="11 20 E00072-2 GB 00616"/>
    <s v="Q4 2020"/>
    <s v="GBP"/>
    <n v="1314.6267499999999"/>
    <n v="1314.6267"/>
    <n v="4.9999999873762102E-5"/>
    <n v="1314.6267499999999"/>
    <n v="0"/>
    <x v="0"/>
    <m/>
    <m/>
    <m/>
    <m/>
    <s v="none"/>
    <m/>
    <m/>
    <m/>
    <x v="0"/>
    <m/>
    <x v="0"/>
  </r>
  <r>
    <s v="GBR1 18 E00054 GB 00420Q1 2020GBP"/>
    <x v="5"/>
    <n v="288998"/>
    <s v="Room Contracts Limited"/>
    <s v="1 18 E00054 GB 00420"/>
    <s v="Q1 2020"/>
    <s v="GBP"/>
    <n v="1337.01"/>
    <n v="1337.52"/>
    <n v="-0.50999999999999002"/>
    <n v="1337.01"/>
    <n v="0"/>
    <x v="0"/>
    <m/>
    <m/>
    <m/>
    <m/>
    <s v="none"/>
    <m/>
    <m/>
    <m/>
    <x v="0"/>
    <m/>
    <x v="0"/>
  </r>
  <r>
    <s v="GBR1 18 E00054 GB 00420Q2 2020GBP"/>
    <x v="5"/>
    <n v="288998"/>
    <s v="Room Contracts Limited"/>
    <s v="1 18 E00054 GB 00420"/>
    <s v="Q2 2020"/>
    <s v="GBP"/>
    <n v="21.34"/>
    <n v="21.34"/>
    <n v="0"/>
    <n v="21.34"/>
    <n v="0"/>
    <x v="0"/>
    <m/>
    <m/>
    <m/>
    <m/>
    <s v="none"/>
    <m/>
    <m/>
    <m/>
    <x v="0"/>
    <m/>
    <x v="0"/>
  </r>
  <r>
    <s v="GBR1 18 E00054 GB 00420Q3 2020GBP"/>
    <x v="5"/>
    <n v="288998"/>
    <s v="Room Contracts Limited"/>
    <s v="1 18 E00054 GB 00420"/>
    <s v="Q3 2020"/>
    <s v="GBP"/>
    <n v="147.32"/>
    <n v="147.32"/>
    <n v="0"/>
    <n v="147.32"/>
    <n v="0"/>
    <x v="0"/>
    <m/>
    <m/>
    <m/>
    <m/>
    <s v="none"/>
    <m/>
    <m/>
    <m/>
    <x v="0"/>
    <m/>
    <x v="0"/>
  </r>
  <r>
    <s v="GBR11 20 E00054-2 GB 00614Q4 2020GBP"/>
    <x v="5"/>
    <n v="288998"/>
    <s v="Room Contracts Limited"/>
    <s v="11 20 E00054-2 GB 00614"/>
    <s v="Q4 2020"/>
    <s v="GBP"/>
    <n v="719.72"/>
    <n v="719.72"/>
    <n v="0"/>
    <n v="719.72"/>
    <n v="0"/>
    <x v="0"/>
    <m/>
    <m/>
    <m/>
    <m/>
    <s v="none"/>
    <m/>
    <m/>
    <m/>
    <x v="0"/>
    <m/>
    <x v="0"/>
  </r>
  <r>
    <s v="GBR1 18 E00022 GB 00362Q1 2020GBP"/>
    <x v="5"/>
    <n v="296607"/>
    <s v="TOP BRASS CONTRACT FURNITURE LTD"/>
    <s v="1 18 E00022 GB 00362"/>
    <s v="Q1 2020"/>
    <s v="GBP"/>
    <n v="7545.99"/>
    <n v="7547.12"/>
    <n v="-1.1300000000001"/>
    <n v="7547.12"/>
    <n v="-1.1300000000001"/>
    <x v="4"/>
    <s v="[2016]"/>
    <s v="[9758]"/>
    <s v="rebate present"/>
    <s v="2021-04-30 04:01:18 +0200"/>
    <s v="none"/>
    <s v="Produit"/>
    <s v="Ossama"/>
    <s v="[OA] rebate calculé à la main (288020*2,5%)+(34662*1%)= 7547.12 . correspond à l'encadrage du contrat et du CA déclaré.// https://www.astoresuite.com/contracts/show/23980 // https://www.astoresuite.com/declarative_campaign_participations/edit/2016"/>
    <x v="1"/>
    <m/>
    <x v="5"/>
  </r>
  <r>
    <s v="GBR1 18 E00022 GB 00362Q2 2020GBP"/>
    <x v="5"/>
    <n v="296607"/>
    <s v="TOP BRASS CONTRACT FURNITURE LTD"/>
    <s v="1 18 E00022 GB 00362"/>
    <s v="Q2 2020"/>
    <s v="GBP"/>
    <n v="3560.41"/>
    <n v="3560.4196999999999"/>
    <n v="-9.7000000000662095E-3"/>
    <n v="3560.4196999999999"/>
    <n v="-9.7000000000662095E-3"/>
    <x v="0"/>
    <m/>
    <m/>
    <m/>
    <m/>
    <s v="none"/>
    <m/>
    <m/>
    <m/>
    <x v="0"/>
    <m/>
    <x v="0"/>
  </r>
  <r>
    <s v="GBR1 18 E00022 GB 00362Q3 2020GBP"/>
    <x v="5"/>
    <n v="296607"/>
    <s v="TOP BRASS CONTRACT FURNITURE LTD"/>
    <s v="1 18 E00022 GB 00362"/>
    <s v="Q3 2020"/>
    <s v="GBP"/>
    <n v="3170.5441000000001"/>
    <n v="3170.5441000000001"/>
    <n v="0"/>
    <n v="3170.5441000000001"/>
    <n v="0"/>
    <x v="0"/>
    <m/>
    <m/>
    <m/>
    <m/>
    <s v="none"/>
    <m/>
    <m/>
    <m/>
    <x v="0"/>
    <m/>
    <x v="0"/>
  </r>
  <r>
    <s v="GBR1 18 E00022 GB 00362Q4 2020GBP"/>
    <x v="5"/>
    <n v="296607"/>
    <s v="TOP BRASS CONTRACT FURNITURE LTD"/>
    <s v="1 18 E00022 GB 00362"/>
    <s v="Q4 2020"/>
    <s v="GBP"/>
    <n v="7119.2566999999999"/>
    <n v="7119.2566999999999"/>
    <n v="0"/>
    <n v="7119.2566999999999"/>
    <n v="0"/>
    <x v="0"/>
    <m/>
    <m/>
    <m/>
    <m/>
    <s v="none"/>
    <m/>
    <m/>
    <m/>
    <x v="0"/>
    <m/>
    <x v="0"/>
  </r>
  <r>
    <s v="GBR1 18 E00071 GB 00414Q1 2020GBP"/>
    <x v="5"/>
    <n v="299519"/>
    <s v="Essity"/>
    <s v="1 18 E00071 GB 00414"/>
    <s v="Q1 2020"/>
    <s v="GBP"/>
    <n v="3204.12"/>
    <n v="3202.14"/>
    <n v="1.98000000000001"/>
    <n v="3202.14"/>
    <n v="1.98000000000001"/>
    <x v="4"/>
    <s v="[1972]"/>
    <s v="[9717]"/>
    <s v="rebate present"/>
    <s v="2021-04-30 03:59:04 +0200"/>
    <s v="none"/>
    <s v="Produit"/>
    <s v="Ossama"/>
    <s v="[OA] rebate calculé à la main de 3202,14 (106738*3%) / le rebate correspond à l'encodage du contrat et du CA déclaré // https://www.astoresuite.com/declarative_campaign_participations/edit/1972 // https://www.astoresuite.com/contracts/show/23931"/>
    <x v="1"/>
    <m/>
    <x v="5"/>
  </r>
  <r>
    <s v="GBR1 18 E00071 GB 00414Q2 2020GBP"/>
    <x v="5"/>
    <n v="299519"/>
    <s v="Essity"/>
    <s v="1 18 E00071 GB 00414"/>
    <s v="Q2 2020"/>
    <s v="GBP"/>
    <n v="153.338099999999"/>
    <n v="153.3381"/>
    <n v="-2.8421709430404001E-14"/>
    <n v="153.3381"/>
    <n v="-2.8421709430404001E-14"/>
    <x v="0"/>
    <m/>
    <m/>
    <m/>
    <m/>
    <s v="none"/>
    <m/>
    <m/>
    <m/>
    <x v="0"/>
    <m/>
    <x v="0"/>
  </r>
  <r>
    <s v="GBR1 18 E00071 GB 00414Q3 2020GBP"/>
    <x v="5"/>
    <n v="299519"/>
    <s v="Essity"/>
    <s v="1 18 E00071 GB 00414"/>
    <s v="Q3 2020"/>
    <s v="GBP"/>
    <n v="1054.6796999999999"/>
    <n v="1054.6796999999999"/>
    <n v="0"/>
    <n v="1054.6796999999999"/>
    <n v="0"/>
    <x v="0"/>
    <m/>
    <m/>
    <m/>
    <m/>
    <s v="none"/>
    <m/>
    <m/>
    <m/>
    <x v="0"/>
    <m/>
    <x v="0"/>
  </r>
  <r>
    <s v="GBR1 18 E00071 GB 00414Q4 2020GBP"/>
    <x v="5"/>
    <n v="299519"/>
    <s v="Essity"/>
    <s v="1 18 E00071 GB 00414"/>
    <s v="Q4 2020"/>
    <s v="GBP"/>
    <n v="937.91459999999995"/>
    <n v="937.91459999999995"/>
    <n v="0"/>
    <n v="937.91459999999995"/>
    <n v="0"/>
    <x v="0"/>
    <m/>
    <m/>
    <m/>
    <m/>
    <s v="none"/>
    <m/>
    <m/>
    <m/>
    <x v="0"/>
    <m/>
    <x v="0"/>
  </r>
  <r>
    <s v="GBR1 18 A00004 GB 00562Q1 2020GBP"/>
    <x v="5"/>
    <n v="305562"/>
    <s v="GLOBAL BRANDS LIMITED"/>
    <s v="1 18 A00004 GB 00562"/>
    <s v="Q1 2020"/>
    <s v="GBP"/>
    <n v="271.2294"/>
    <n v="271.2294"/>
    <n v="0"/>
    <n v="271.2294"/>
    <n v="0"/>
    <x v="0"/>
    <m/>
    <m/>
    <m/>
    <m/>
    <s v="none"/>
    <s v="Produit"/>
    <s v="Ossama"/>
    <s v="[OA] rebate calculé à la main 1506,83*0,35=527,39.  correspond à l'encadrage du contrat et du CA déclaré // https://www.astoresuite.com/adjustements/edit/9817 // https://www.astoresuite.com/contracts/show/24356_x000a_[EF] Les colonnes ont été inversées, déclaration reloadé ca devrait être bon"/>
    <x v="1"/>
    <s v="Emmanuel"/>
    <x v="1"/>
  </r>
  <r>
    <s v="GBR1 18 A00004 GB 00562Q3 2020GBP"/>
    <x v="5"/>
    <n v="305562"/>
    <s v="GLOBAL BRANDS LIMITED"/>
    <s v="1 18 A00004 GB 00562"/>
    <s v="Q3 2020"/>
    <s v="GBP"/>
    <n v="70.64"/>
    <n v="121.9"/>
    <n v="-51.26"/>
    <n v="121.9"/>
    <n v="-51.26"/>
    <x v="2"/>
    <s v="[9281]"/>
    <s v="[1994, 9216, 47534, 47540]"/>
    <s v="rebate present"/>
    <s v="2022-05-27 10:52:36 +0200"/>
    <s v="rdbc"/>
    <s v="Produit"/>
    <s v="Thao"/>
    <s v="[TN] : Calcul à la main = Report. _x000a_172 x 0,18 + 58 x 0,35 = 51,26_x000a_[EF] Les colonnes ont été inversées, déclaration reloadé mais on dirait qu'il y a toujours un soucis"/>
    <x v="1"/>
    <s v="Emmanuel"/>
    <x v="1"/>
  </r>
  <r>
    <s v="GBR1 18 A00004 GB 00562Q4 2020GBP"/>
    <x v="5"/>
    <n v="305562"/>
    <s v="GLOBAL BRANDS LIMITED"/>
    <s v="1 18 A00004 GB 00562"/>
    <s v="Q4 2020"/>
    <s v="GBP"/>
    <n v="298.8306"/>
    <n v="298.8306"/>
    <n v="0"/>
    <n v="298.8306"/>
    <n v="0"/>
    <x v="0"/>
    <m/>
    <m/>
    <m/>
    <m/>
    <s v="none"/>
    <m/>
    <m/>
    <m/>
    <x v="0"/>
    <m/>
    <x v="0"/>
  </r>
  <r>
    <s v="GBR11 18 A00005 GB 00541Q1 2020GBP"/>
    <x v="5"/>
    <n v="305696"/>
    <s v="AB INBEV UK LTD"/>
    <s v="11 18 A00005 GB 00541"/>
    <s v="Q1 2020"/>
    <s v="GBP"/>
    <n v="21863.368100000102"/>
    <n v="21863.25"/>
    <n v="0.118100000116101"/>
    <n v="21863.368100000102"/>
    <n v="0"/>
    <x v="0"/>
    <m/>
    <m/>
    <m/>
    <m/>
    <s v="rdbc"/>
    <s v="Produit"/>
    <s v="Ossama"/>
    <s v="[OA] le rebate calculé correspond bien à l'encodage du contrat et du CA déclaré / https://www.astoresuite.com/contracts/show/24349 / https://www.astoresuite.com/adjustements/edit/23903_x000a_[EF] Reloadé suite inversion colonnes, on devrait être bon"/>
    <x v="1"/>
    <s v="Emmanuel"/>
    <x v="1"/>
  </r>
  <r>
    <s v="GBR11 18 A00005 GB 00541Q2 2020GBP"/>
    <x v="5"/>
    <n v="305696"/>
    <s v="AB INBEV UK LTD"/>
    <s v="11 18 A00005 GB 00541"/>
    <s v="Q2 2020"/>
    <s v="GBP"/>
    <n v="358.76"/>
    <n v="358.8"/>
    <n v="-4.0000000000020401E-2"/>
    <n v="358.76"/>
    <n v="0"/>
    <x v="0"/>
    <m/>
    <m/>
    <m/>
    <m/>
    <s v="rdbc"/>
    <s v="Produit"/>
    <s v="Ossama"/>
    <s v="[OA] rebate calculé à la main d'une valeur  287,04 ( 23,92*12), ce dernier correspond bien à l'encodage du contrat et du CA déclaré // https://www.astoresuite.com/adjustements/edit/20596 // https://www.astoresuite.com/contracts/show/24349_x000a_[EF] Reloadé suite inversion colonnes, On dirait que le montant ne se calcul pas à vérifier"/>
    <x v="1"/>
    <s v="Emmanuel"/>
    <x v="1"/>
  </r>
  <r>
    <s v="GBR11 18 A00005 GB 00541Q3 2020GBP"/>
    <x v="5"/>
    <n v="305696"/>
    <s v="AB INBEV UK LTD"/>
    <s v="11 18 A00005 GB 00541"/>
    <s v="Q3 2020"/>
    <s v="GBP"/>
    <n v="7879.08"/>
    <n v="7879.08"/>
    <n v="0"/>
    <n v="7879.08"/>
    <n v="0"/>
    <x v="0"/>
    <m/>
    <m/>
    <m/>
    <m/>
    <s v="none"/>
    <m/>
    <m/>
    <m/>
    <x v="0"/>
    <m/>
    <x v="0"/>
  </r>
  <r>
    <s v="GBR11 18 A00005 GB 00541Q4 2020GBP"/>
    <x v="5"/>
    <n v="305696"/>
    <s v="AB INBEV UK LTD"/>
    <s v="11 18 A00005 GB 00541"/>
    <s v="Q4 2020"/>
    <s v="GBP"/>
    <n v="3237.7893999999901"/>
    <n v="3237.75"/>
    <n v="3.9399999999659402E-2"/>
    <n v="3237.7893999999901"/>
    <n v="0"/>
    <x v="0"/>
    <m/>
    <m/>
    <m/>
    <m/>
    <s v="none"/>
    <m/>
    <m/>
    <m/>
    <x v="0"/>
    <m/>
    <x v="0"/>
  </r>
  <r>
    <s v="GBR12 19 E00029 GB 00571Q1 2020GBP"/>
    <x v="5"/>
    <n v="310548"/>
    <s v="CONCORD ENVIRONMENTAL TECHNOLOGIES LTD"/>
    <s v="12 19 E00029 GB 00571"/>
    <s v="Q1 2020"/>
    <s v="GBP"/>
    <n v="308.969999999999"/>
    <n v="309.49"/>
    <n v="-0.52000000000003799"/>
    <n v="308.969999999999"/>
    <n v="0"/>
    <x v="0"/>
    <m/>
    <m/>
    <m/>
    <m/>
    <s v="none"/>
    <m/>
    <m/>
    <m/>
    <x v="0"/>
    <m/>
    <x v="0"/>
  </r>
  <r>
    <s v="GBR12 19 E00029 GB 00571Q2 2020GBP"/>
    <x v="5"/>
    <n v="310548"/>
    <s v="CONCORD ENVIRONMENTAL TECHNOLOGIES LTD"/>
    <s v="12 19 E00029 GB 00571"/>
    <s v="Q2 2020"/>
    <s v="GBP"/>
    <n v="16.25"/>
    <n v="16.25"/>
    <n v="0"/>
    <n v="16.25"/>
    <n v="0"/>
    <x v="0"/>
    <m/>
    <m/>
    <m/>
    <m/>
    <s v="none"/>
    <m/>
    <m/>
    <m/>
    <x v="0"/>
    <m/>
    <x v="0"/>
  </r>
  <r>
    <s v="GBR12 19 E00029 GB 00571Q3 2020GBP"/>
    <x v="5"/>
    <n v="310548"/>
    <s v="CONCORD ENVIRONMENTAL TECHNOLOGIES LTD"/>
    <s v="12 19 E00029 GB 00571"/>
    <s v="Q3 2020"/>
    <s v="GBP"/>
    <n v="140.38999999999999"/>
    <n v="140.38999999999999"/>
    <n v="0"/>
    <n v="140.38999999999999"/>
    <n v="0"/>
    <x v="0"/>
    <m/>
    <m/>
    <m/>
    <m/>
    <s v="none"/>
    <m/>
    <m/>
    <m/>
    <x v="0"/>
    <m/>
    <x v="0"/>
  </r>
  <r>
    <s v="GBR12 19 E00029 GB 00571Q4 2020GBP"/>
    <x v="5"/>
    <n v="310548"/>
    <s v="CONCORD ENVIRONMENTAL TECHNOLOGIES LTD"/>
    <s v="12 19 E00029 GB 00571"/>
    <s v="Q4 2020"/>
    <s v="GBP"/>
    <n v="92.480099999999993"/>
    <n v="92.480099999999993"/>
    <n v="0"/>
    <n v="92.480099999999993"/>
    <n v="0"/>
    <x v="0"/>
    <m/>
    <m/>
    <m/>
    <m/>
    <s v="none"/>
    <m/>
    <m/>
    <m/>
    <x v="0"/>
    <m/>
    <x v="0"/>
  </r>
  <r>
    <s v="GBR1 20 A00005 GB 00595Q1 2020GBP"/>
    <x v="5"/>
    <n v="311694"/>
    <s v="SIPSMITH LTD"/>
    <s v="1 20 A00005 GB 00595"/>
    <s v="Q1 2020"/>
    <s v="GBP"/>
    <n v="298.75"/>
    <n v="298.75"/>
    <n v="0"/>
    <n v="298.75"/>
    <n v="0"/>
    <x v="0"/>
    <m/>
    <m/>
    <m/>
    <m/>
    <s v="none"/>
    <m/>
    <m/>
    <m/>
    <x v="0"/>
    <m/>
    <x v="0"/>
  </r>
  <r>
    <s v="GBR1 20 A00005 GB 00595Q2 2020GBP"/>
    <x v="5"/>
    <n v="311694"/>
    <s v="SIPSMITH LTD"/>
    <s v="1 20 A00005 GB 00595"/>
    <s v="Q2 2020"/>
    <s v="GBP"/>
    <n v="1.75"/>
    <n v="1.75"/>
    <n v="0"/>
    <n v="1.75"/>
    <n v="0"/>
    <x v="0"/>
    <m/>
    <m/>
    <m/>
    <m/>
    <s v="none"/>
    <m/>
    <m/>
    <m/>
    <x v="0"/>
    <m/>
    <x v="0"/>
  </r>
  <r>
    <s v="GBR1 20 A00005 GB 00595Q3 2020GBP"/>
    <x v="5"/>
    <n v="311694"/>
    <s v="SIPSMITH LTD"/>
    <s v="1 20 A00005 GB 00595"/>
    <s v="Q3 2020"/>
    <s v="GBP"/>
    <n v="24.17"/>
    <n v="26.15"/>
    <n v="-1.97999999999999"/>
    <n v="26.15"/>
    <n v="-1.97999999999999"/>
    <x v="4"/>
    <s v="[38094]"/>
    <s v="[18441]"/>
    <s v="rebate present"/>
    <s v="2022-01-05 21:08:10 +0100"/>
    <s v="none"/>
    <s v="Produit"/>
    <s v="Thao"/>
    <s v="[TN] : Calcul à la main = Report : 24 x 1 + 10 x 1,5% + 2 x 1 = 26,15"/>
    <x v="1"/>
    <m/>
    <x v="5"/>
  </r>
  <r>
    <s v="GBR1 20 A00005 GB 00595Q4 2020GBP"/>
    <x v="5"/>
    <n v="311694"/>
    <s v="SIPSMITH LTD"/>
    <s v="1 20 A00005 GB 00595"/>
    <s v="Q4 2020"/>
    <s v="GBP"/>
    <n v="25"/>
    <n v="25"/>
    <n v="0"/>
    <n v="25"/>
    <n v="0"/>
    <x v="0"/>
    <m/>
    <m/>
    <m/>
    <m/>
    <s v="none"/>
    <m/>
    <m/>
    <m/>
    <x v="0"/>
    <m/>
    <x v="0"/>
  </r>
  <r>
    <s v="GBR1 19 E00041 GB 00470Q3 2020GBP"/>
    <x v="5"/>
    <n v="318518"/>
    <s v="GLOBAL MERCHANDISE &amp; DESIGN LTD"/>
    <s v="1 19 E00041 GB 00470"/>
    <s v="Q3 2020"/>
    <s v="GBP"/>
    <n v="115.88849999999999"/>
    <n v="115.88849999999999"/>
    <n v="0"/>
    <n v="115.88849999999999"/>
    <n v="0"/>
    <x v="0"/>
    <m/>
    <m/>
    <m/>
    <m/>
    <s v="none"/>
    <m/>
    <m/>
    <m/>
    <x v="0"/>
    <m/>
    <x v="0"/>
  </r>
  <r>
    <s v="GBR1 19 E00041 GB 00470Q4 2020GBP"/>
    <x v="5"/>
    <n v="318518"/>
    <s v="GLOBAL MERCHANDISE &amp; DESIGN LTD"/>
    <s v="1 19 E00041 GB 00470"/>
    <s v="Q4 2020"/>
    <s v="GBP"/>
    <n v="46.484400000000001"/>
    <n v="46.484400000000001"/>
    <n v="0"/>
    <n v="46.484400000000001"/>
    <n v="0"/>
    <x v="0"/>
    <m/>
    <m/>
    <m/>
    <m/>
    <s v="none"/>
    <m/>
    <m/>
    <m/>
    <x v="0"/>
    <m/>
    <x v="0"/>
  </r>
  <r>
    <s v="GBR7 19 E00045 GB 00590Q1 2020GBP"/>
    <x v="5"/>
    <n v="325250"/>
    <s v="VT Consult"/>
    <s v="7 19 E00045 GB 00590"/>
    <s v="Q1 2020"/>
    <s v="GBP"/>
    <n v="224.23579999999899"/>
    <n v="224.23"/>
    <n v="5.7999999999935803E-3"/>
    <n v="224.23579999999899"/>
    <n v="0"/>
    <x v="0"/>
    <m/>
    <m/>
    <m/>
    <m/>
    <s v="none"/>
    <m/>
    <m/>
    <m/>
    <x v="0"/>
    <m/>
    <x v="0"/>
  </r>
  <r>
    <s v="GBR7 19 E00045 GB 00590Q2 2020GBP"/>
    <x v="5"/>
    <n v="325250"/>
    <s v="VT Consult"/>
    <s v="7 19 E00045 GB 00590"/>
    <s v="Q2 2020"/>
    <s v="GBP"/>
    <n v="310.82799999999997"/>
    <n v="310.82799999999997"/>
    <n v="0"/>
    <n v="310.82799999999997"/>
    <n v="0"/>
    <x v="0"/>
    <m/>
    <m/>
    <m/>
    <m/>
    <s v="none"/>
    <m/>
    <m/>
    <m/>
    <x v="0"/>
    <m/>
    <x v="0"/>
  </r>
  <r>
    <s v="GBR7 19 E00045 GB 00590Q3 2020GBP"/>
    <x v="5"/>
    <n v="325250"/>
    <s v="VT Consult"/>
    <s v="7 19 E00045 GB 00590"/>
    <s v="Q3 2020"/>
    <s v="GBP"/>
    <n v="126.2358"/>
    <n v="126.2358"/>
    <n v="0"/>
    <n v="126.2358"/>
    <n v="0"/>
    <x v="0"/>
    <m/>
    <m/>
    <m/>
    <m/>
    <s v="none"/>
    <m/>
    <m/>
    <m/>
    <x v="0"/>
    <m/>
    <x v="0"/>
  </r>
  <r>
    <s v="GBR7 19 E00045 GB 00590Q4 2020GBP"/>
    <x v="5"/>
    <n v="325250"/>
    <s v="VT Consult"/>
    <s v="7 19 E00045 GB 00590"/>
    <s v="Q4 2020"/>
    <s v="GBP"/>
    <n v="111.3768"/>
    <n v="111.3768"/>
    <n v="0"/>
    <n v="111.3768"/>
    <n v="0"/>
    <x v="0"/>
    <m/>
    <m/>
    <m/>
    <m/>
    <s v="none"/>
    <m/>
    <m/>
    <m/>
    <x v="0"/>
    <m/>
    <x v="0"/>
  </r>
  <r>
    <s v="GBR1 18 A00014 GB 00405-Q1 2020GBP"/>
    <x v="5"/>
    <n v="329175"/>
    <s v="ILLYCAFFÈ UK LIMITED"/>
    <s v="1 18 A00014 GB 00405-"/>
    <s v="Q1 2020"/>
    <s v="GBP"/>
    <n v="128.02000000000001"/>
    <n v="128.6"/>
    <n v="-0.57999999999998397"/>
    <n v="128.02000000000001"/>
    <n v="0"/>
    <x v="0"/>
    <m/>
    <m/>
    <m/>
    <m/>
    <s v="none"/>
    <m/>
    <m/>
    <m/>
    <x v="0"/>
    <m/>
    <x v="0"/>
  </r>
  <r>
    <s v="GBR1 18 A00014 GB 00405-Q3 2020GBP"/>
    <x v="5"/>
    <n v="329175"/>
    <s v="ILLYCAFFÈ UK LIMITED"/>
    <s v="1 18 A00014 GB 00405-"/>
    <s v="Q3 2020"/>
    <s v="GBP"/>
    <n v="26.736499999999999"/>
    <n v="26.736499999999999"/>
    <n v="0"/>
    <n v="26.736499999999999"/>
    <n v="0"/>
    <x v="0"/>
    <m/>
    <m/>
    <m/>
    <m/>
    <s v="none"/>
    <m/>
    <m/>
    <m/>
    <x v="0"/>
    <m/>
    <x v="0"/>
  </r>
  <r>
    <s v="GBR1 18 A00014 GB 00405-Q4 2020GBP"/>
    <x v="5"/>
    <n v="329175"/>
    <s v="ILLYCAFFÈ UK LIMITED"/>
    <s v="1 18 A00014 GB 00405-"/>
    <s v="Q4 2020"/>
    <s v="GBP"/>
    <n v="33.553199999999997"/>
    <n v="33.553199999999997"/>
    <n v="0"/>
    <n v="33.553199999999997"/>
    <n v="0"/>
    <x v="0"/>
    <m/>
    <m/>
    <m/>
    <m/>
    <s v="none"/>
    <m/>
    <m/>
    <m/>
    <x v="0"/>
    <m/>
    <x v="0"/>
  </r>
  <r>
    <s v="GBR12 19 E00013 GB 00575Q1 2020GBP"/>
    <x v="5"/>
    <n v="345833"/>
    <s v="SEE RAIL LTD"/>
    <s v="12 19 E00013 GB 00575"/>
    <s v="Q1 2020"/>
    <s v="GBP"/>
    <n v="86.03"/>
    <n v="86.45"/>
    <n v="-0.41999999999998699"/>
    <n v="86.03"/>
    <n v="0"/>
    <x v="0"/>
    <m/>
    <m/>
    <m/>
    <m/>
    <s v="none"/>
    <m/>
    <m/>
    <m/>
    <x v="0"/>
    <m/>
    <x v="0"/>
  </r>
  <r>
    <s v="GBR12 19 E00013 GB 00575Q2 2020GBP"/>
    <x v="5"/>
    <n v="345833"/>
    <s v="SEE RAIL LTD"/>
    <s v="12 19 E00013 GB 00575"/>
    <s v="Q2 2020"/>
    <s v="GBP"/>
    <n v="124.40389999999999"/>
    <n v="124.40389999999999"/>
    <n v="2.8421709430404001E-14"/>
    <n v="124.40389999999999"/>
    <n v="0"/>
    <x v="0"/>
    <m/>
    <m/>
    <m/>
    <m/>
    <s v="none"/>
    <m/>
    <m/>
    <m/>
    <x v="0"/>
    <m/>
    <x v="0"/>
  </r>
  <r>
    <s v="GBR12 19 E00056 GB 00576Q1 2020GBP"/>
    <x v="5"/>
    <n v="345833"/>
    <s v="SEE RAIL LTD"/>
    <s v="12 19 E00056 GB 00576"/>
    <s v="Q1 2020"/>
    <s v="GBP"/>
    <n v="8"/>
    <n v="8.15"/>
    <n v="-0.15"/>
    <n v="8"/>
    <n v="0"/>
    <x v="0"/>
    <m/>
    <m/>
    <m/>
    <m/>
    <s v="none"/>
    <m/>
    <m/>
    <m/>
    <x v="0"/>
    <m/>
    <x v="0"/>
  </r>
  <r>
    <s v="GBR5 20 A00005 GB 00624Q2 2020GBP"/>
    <x v="5"/>
    <n v="351407"/>
    <s v="BROWN-FORMAN BEVERAGES EUROPE LTD"/>
    <s v="05 20 A00005 GB 00624"/>
    <s v="Q2 2020"/>
    <s v="GBP"/>
    <n v="3.42"/>
    <n v="3.4232"/>
    <n v="-3.2000000000000899E-3"/>
    <n v="3.4232"/>
    <n v="-3.2000000000000899E-3"/>
    <x v="0"/>
    <m/>
    <m/>
    <m/>
    <m/>
    <s v="none"/>
    <m/>
    <m/>
    <m/>
    <x v="0"/>
    <m/>
    <x v="0"/>
  </r>
  <r>
    <s v="GBR5 20 A00005 GB 00624Q3 2020GBP"/>
    <x v="5"/>
    <n v="351407"/>
    <s v="BROWN-FORMAN BEVERAGES EUROPE LTD"/>
    <s v="05 20 A00005 GB 00624"/>
    <s v="Q3 2020"/>
    <s v="GBP"/>
    <n v="165.57"/>
    <n v="166.63200000000001"/>
    <n v="-1.06200000000001"/>
    <n v="166.63200000000001"/>
    <n v="-1.06200000000001"/>
    <x v="4"/>
    <s v="[38809]"/>
    <s v="[18941]"/>
    <s v="rebate present"/>
    <s v="2022-01-05 21:08:12 +0100"/>
    <s v="none"/>
    <s v="Produit"/>
    <s v="Thao"/>
    <s v="[TN] : calcul à la main = Report : 0,32 x 6,3 + 0,56 x 9 + 0,24 x 6 + 17,97 x 8,8 = 166,63"/>
    <x v="1"/>
    <m/>
    <x v="5"/>
  </r>
  <r>
    <s v="GBR5 20 A00005 GB 00624Q4 2020GBP"/>
    <x v="5"/>
    <n v="351407"/>
    <s v="BROWN-FORMAN BEVERAGES EUROPE LTD"/>
    <s v="05 20 A00005 GB 00624"/>
    <s v="Q4 2020"/>
    <s v="GBP"/>
    <n v="100.47799999999999"/>
    <n v="100.47799999999999"/>
    <n v="0"/>
    <n v="100.47799999999999"/>
    <n v="0"/>
    <x v="0"/>
    <m/>
    <m/>
    <m/>
    <m/>
    <s v="none"/>
    <m/>
    <m/>
    <m/>
    <x v="0"/>
    <m/>
    <x v="0"/>
  </r>
  <r>
    <s v="GBR9 20 E00072 GB 00610Q4 2020GBP"/>
    <x v="5"/>
    <n v="352686"/>
    <s v="BRCS (Building Control) Limited"/>
    <s v="9 20 E00072 GB 00610"/>
    <s v="Q4 2020"/>
    <s v="GBP"/>
    <n v="22.5"/>
    <n v="22.5"/>
    <n v="0"/>
    <n v="22.5"/>
    <n v="0"/>
    <x v="0"/>
    <m/>
    <m/>
    <m/>
    <m/>
    <s v="none"/>
    <m/>
    <m/>
    <m/>
    <x v="0"/>
    <m/>
    <x v="0"/>
  </r>
  <r>
    <s v="GBR1 20 E00051-1 GB 00579Q2 2020GBP"/>
    <x v="5"/>
    <n v="34462"/>
    <s v="Technical Asset Management"/>
    <s v="1 20 E00051-1 GB 00579"/>
    <s v="Q2 2020"/>
    <s v="GBP"/>
    <n v="826.06200000000001"/>
    <n v="826.06200000000001"/>
    <n v="0"/>
    <n v="826.06200000000001"/>
    <n v="0"/>
    <x v="0"/>
    <m/>
    <m/>
    <m/>
    <m/>
    <s v="none"/>
    <m/>
    <m/>
    <m/>
    <x v="0"/>
    <m/>
    <x v="0"/>
  </r>
  <r>
    <s v="GBR1 20 E00051-1 GB 00579Q3 2020GBP"/>
    <x v="5"/>
    <n v="34462"/>
    <s v="Technical Asset Management"/>
    <s v="1 20 E00051-1 GB 00579"/>
    <s v="Q3 2020"/>
    <s v="GBP"/>
    <n v="1564.2583"/>
    <n v="1564.2583"/>
    <n v="0"/>
    <n v="1564.2583"/>
    <n v="0"/>
    <x v="0"/>
    <m/>
    <m/>
    <m/>
    <m/>
    <s v="none"/>
    <m/>
    <m/>
    <m/>
    <x v="0"/>
    <m/>
    <x v="0"/>
  </r>
  <r>
    <s v="GBR1 20 E00051-1 GB 00579Q4 2020GBP"/>
    <x v="5"/>
    <n v="34462"/>
    <s v="Technical Asset Management"/>
    <s v="1 20 E00051-1 GB 00579"/>
    <s v="Q4 2020"/>
    <s v="GBP"/>
    <n v="2289.0999000000002"/>
    <n v="2289.0999000000002"/>
    <n v="0"/>
    <n v="2289.0999000000002"/>
    <n v="0"/>
    <x v="0"/>
    <m/>
    <m/>
    <m/>
    <m/>
    <s v="none"/>
    <m/>
    <m/>
    <m/>
    <x v="0"/>
    <m/>
    <x v="0"/>
  </r>
  <r>
    <s v="GBR12 19 E00013 GB 00574Y 2020GBP"/>
    <x v="5"/>
    <s v="NEW2"/>
    <s v="PPS POWER"/>
    <s v="12 19 E00013 GB 00574"/>
    <s v="Y 2020"/>
    <s v="GBP"/>
    <n v="301.9468"/>
    <n v="301.9468"/>
    <n v="0"/>
    <n v="301.9468"/>
    <n v="0"/>
    <x v="0"/>
    <m/>
    <m/>
    <m/>
    <m/>
    <s v="none"/>
    <m/>
    <m/>
    <m/>
    <x v="0"/>
    <m/>
    <x v="0"/>
  </r>
  <r>
    <s v="GBR9 17 A00005 GB 00543Y 2020GBP"/>
    <x v="5"/>
    <n v="272993"/>
    <s v="HALEWOOD INTERNATIONAL LTD"/>
    <s v="9 17 A00005 GB 00543"/>
    <s v="Y 2020"/>
    <s v="GBP"/>
    <n v="2573"/>
    <n v="2573"/>
    <n v="0"/>
    <n v="2573"/>
    <n v="0"/>
    <x v="0"/>
    <m/>
    <m/>
    <m/>
    <m/>
    <s v="none"/>
    <m/>
    <m/>
    <m/>
    <x v="0"/>
    <m/>
    <x v="0"/>
  </r>
  <r>
    <s v="GBR7 19 A00009 GB 00536Q1 2020GBP"/>
    <x v="5"/>
    <n v="306961"/>
    <s v="DR OETKER (UK) LTD"/>
    <s v="7 19 A00009 GB 00536"/>
    <s v="Q1 2020"/>
    <s v="GBP"/>
    <n v="1827"/>
    <n v="1827"/>
    <n v="0"/>
    <n v="1827"/>
    <n v="0"/>
    <x v="0"/>
    <m/>
    <m/>
    <m/>
    <m/>
    <s v="none"/>
    <m/>
    <m/>
    <m/>
    <x v="0"/>
    <m/>
    <x v="0"/>
  </r>
  <r>
    <s v="GBR7 19 A00009 GB 00536Q2 2020GBP"/>
    <x v="5"/>
    <n v="306961"/>
    <s v="DR OETKER (UK) LTD"/>
    <s v="7 19 A00009 GB 00536"/>
    <s v="Q2 2020"/>
    <s v="GBP"/>
    <n v="795.2"/>
    <n v="795.2"/>
    <n v="0"/>
    <n v="795.2"/>
    <n v="0"/>
    <x v="0"/>
    <m/>
    <m/>
    <m/>
    <m/>
    <s v="none"/>
    <m/>
    <m/>
    <m/>
    <x v="0"/>
    <m/>
    <x v="0"/>
  </r>
  <r>
    <s v="GBR7 19 A00009 GB 00536Q3 2020GBP"/>
    <x v="5"/>
    <n v="306961"/>
    <s v="DR OETKER (UK) LTD"/>
    <s v="7 19 A00009 GB 00536"/>
    <s v="Q3 2020"/>
    <s v="GBP"/>
    <n v="279.3"/>
    <n v="279.3"/>
    <n v="0"/>
    <n v="279.3"/>
    <n v="0"/>
    <x v="0"/>
    <m/>
    <m/>
    <m/>
    <m/>
    <s v="none"/>
    <m/>
    <m/>
    <m/>
    <x v="0"/>
    <m/>
    <x v="0"/>
  </r>
  <r>
    <s v="GBR7 19 A00009 GB 00536Q4 2020GBP"/>
    <x v="5"/>
    <n v="306961"/>
    <s v="DR OETKER (UK) LTD"/>
    <s v="7 19 A00009 GB 00536"/>
    <s v="Q4 2020"/>
    <s v="GBP"/>
    <n v="279.3"/>
    <n v="279.3"/>
    <n v="0"/>
    <n v="279.3"/>
    <n v="0"/>
    <x v="0"/>
    <m/>
    <m/>
    <m/>
    <m/>
    <s v="none"/>
    <m/>
    <m/>
    <m/>
    <x v="0"/>
    <m/>
    <x v="0"/>
  </r>
  <r>
    <s v="GBRGB2-21-1-031Q3 2020GBP"/>
    <x v="5"/>
    <n v="35598"/>
    <s v="BIDFOOD / BFS Group Limited"/>
    <s v="GB2-21-1-031"/>
    <s v="Q3 2020"/>
    <s v="GBP"/>
    <n v="28204.04"/>
    <n v="39056.817900000002"/>
    <n v="-10852.777899999999"/>
    <n v="39056.817900000002"/>
    <n v="-10852.777899999999"/>
    <x v="1"/>
    <s v="[43366]"/>
    <s v="[20777, 39406]"/>
    <s v="rebate present"/>
    <s v="2022-02-10 10:16:14 +0100"/>
    <s v="none"/>
    <s v="Produit"/>
    <s v="Ossama"/>
    <s v="[OA] rebate calculé qui correspond bien au montant facturé et au rabate calculé par A2S, mais dans le report on a 39056,82 / contrat : https://www.astoresuite.com/contracts/show/33019 /  adjustement : https://www.astoresuite.com/adjustements/edit/39406_x000a_[ZB] le montant repris par le second ajustement (Montant précédent: 1872215.97) est different de l'ajustement initiale (Nouveau total: 2127575.45), est ce que vous avez rechargé le deuxieme ajustement manuellement ?_x000a_[EF] Oui le deuxieme ajustement a été rechargé manuellement, j'ai lancé un recalcul on devrait être bon maintenant"/>
    <x v="1"/>
    <s v="Emmanuel"/>
    <x v="5"/>
  </r>
  <r>
    <s v="GBRGB2-21-1-031Q4 2020GBP"/>
    <x v="5"/>
    <n v="35598"/>
    <s v="BIDFOOD / BFS Group Limited"/>
    <s v="GB2-21-1-031"/>
    <s v="Q4 2020"/>
    <s v="GBP"/>
    <n v="28204.07"/>
    <n v="28204.0697"/>
    <n v="2.9999999969732E-4"/>
    <n v="28204.0697"/>
    <n v="2.9999999969732E-4"/>
    <x v="0"/>
    <m/>
    <m/>
    <m/>
    <m/>
    <s v="none"/>
    <m/>
    <m/>
    <m/>
    <x v="0"/>
    <m/>
    <x v="0"/>
  </r>
  <r>
    <s v="GBR1 19 E00054 GB 00449Q1 2020GBP"/>
    <x v="5"/>
    <n v="313886"/>
    <s v="NOVUS PROPERTY SOLUTIONS LTD"/>
    <s v="1 19 E00054 GB 00449"/>
    <s v="Q1 2020"/>
    <s v="GBP"/>
    <n v="1151.05"/>
    <n v="1151.05"/>
    <n v="0"/>
    <n v="1151.05"/>
    <n v="0"/>
    <x v="0"/>
    <m/>
    <m/>
    <m/>
    <m/>
    <s v="none"/>
    <m/>
    <m/>
    <m/>
    <x v="0"/>
    <m/>
    <x v="0"/>
  </r>
  <r>
    <s v="GBR1 19 E00054 GB 00449Q2 2020GBP"/>
    <x v="5"/>
    <n v="313886"/>
    <s v="NOVUS PROPERTY SOLUTIONS LTD"/>
    <s v="1 19 E00054 GB 00449"/>
    <s v="Q2 2020"/>
    <s v="GBP"/>
    <n v="1151.05"/>
    <n v="1151.05"/>
    <n v="0"/>
    <n v="1151.05"/>
    <n v="0"/>
    <x v="0"/>
    <m/>
    <m/>
    <m/>
    <m/>
    <s v="none"/>
    <m/>
    <m/>
    <m/>
    <x v="0"/>
    <m/>
    <x v="0"/>
  </r>
  <r>
    <s v="GBR1 19 E00054 GB 00449Q3 2020GBP"/>
    <x v="5"/>
    <n v="313886"/>
    <s v="NOVUS PROPERTY SOLUTIONS LTD"/>
    <s v="1 19 E00054 GB 00449"/>
    <s v="Q3 2020"/>
    <s v="GBP"/>
    <n v="1151.05"/>
    <n v="1151.05"/>
    <n v="0"/>
    <n v="1151.05"/>
    <n v="0"/>
    <x v="0"/>
    <m/>
    <m/>
    <m/>
    <m/>
    <s v="none"/>
    <m/>
    <m/>
    <m/>
    <x v="0"/>
    <m/>
    <x v="0"/>
  </r>
  <r>
    <s v="GBR1 19 E00054 GB 00449Q4 2020GBP"/>
    <x v="5"/>
    <n v="313886"/>
    <s v="NOVUS PROPERTY SOLUTIONS LTD"/>
    <s v="1 19 E00054 GB 00449"/>
    <s v="Q4 2020"/>
    <s v="GBP"/>
    <n v="1151.05"/>
    <n v="1151.05"/>
    <n v="0"/>
    <n v="1151.05"/>
    <n v="0"/>
    <x v="0"/>
    <m/>
    <m/>
    <m/>
    <m/>
    <s v="none"/>
    <m/>
    <m/>
    <m/>
    <x v="0"/>
    <m/>
    <x v="0"/>
  </r>
  <r>
    <s v="GBR118 E00055 GB 00278-1Q3 2020GBP"/>
    <x v="5"/>
    <n v="271824"/>
    <s v="WAVE LTD"/>
    <s v="118 E00055 GB 00278-1"/>
    <s v="Q3 2020"/>
    <s v="GBP"/>
    <n v="1934.27"/>
    <n v="1934.2709"/>
    <n v="-9.0000000000145497E-4"/>
    <n v="1934.27"/>
    <n v="0"/>
    <x v="0"/>
    <m/>
    <m/>
    <m/>
    <m/>
    <s v="none"/>
    <m/>
    <m/>
    <m/>
    <x v="0"/>
    <m/>
    <x v="0"/>
  </r>
  <r>
    <s v="GBR118 E00055 GB 00278-1Q4 2020GBP"/>
    <x v="5"/>
    <n v="271824"/>
    <s v="WAVE LTD"/>
    <s v="118 E00055 GB 00278-1"/>
    <s v="Q4 2020"/>
    <s v="GBP"/>
    <n v="1934.27"/>
    <n v="1934.2709"/>
    <n v="-9.0000000000145497E-4"/>
    <n v="1934.27"/>
    <n v="0"/>
    <x v="0"/>
    <m/>
    <m/>
    <m/>
    <m/>
    <s v="none"/>
    <m/>
    <m/>
    <m/>
    <x v="0"/>
    <m/>
    <x v="0"/>
  </r>
  <r>
    <s v="GBRGB4-22-2-004Y 2020GBP"/>
    <x v="5"/>
    <n v="35804"/>
    <s v="LOOMIS UK LTD"/>
    <s v="GB4-22-2-004"/>
    <s v="Y 2020"/>
    <s v="GBP"/>
    <n v="1415.06"/>
    <n v="1415.06"/>
    <n v="0"/>
    <n v="1415.06"/>
    <n v="0"/>
    <x v="0"/>
    <m/>
    <m/>
    <m/>
    <m/>
    <s v="none"/>
    <m/>
    <m/>
    <m/>
    <x v="0"/>
    <m/>
    <x v="0"/>
  </r>
  <r>
    <s v="GBR9 20 E00005 GB 00617Q3 2020GBP"/>
    <x v="5"/>
    <n v="355836"/>
    <s v="HYDROCK CONSULTANTS LIMITED"/>
    <s v="9 20 E00005 GB 00617"/>
    <s v="Q3 2020"/>
    <s v="GBP"/>
    <n v="99.4"/>
    <n v="99.4"/>
    <n v="0"/>
    <n v="99.4"/>
    <n v="0"/>
    <x v="0"/>
    <m/>
    <m/>
    <m/>
    <m/>
    <s v="none"/>
    <m/>
    <m/>
    <m/>
    <x v="0"/>
    <m/>
    <x v="0"/>
  </r>
  <r>
    <s v="ITAIT4GP182088Q4 2020EUR"/>
    <x v="6"/>
    <n v="1499"/>
    <s v="STANDARD TEXTILE SAS"/>
    <s v="IT4GP182088"/>
    <s v="Q4 2020"/>
    <s v="EUR"/>
    <n v="6185.75"/>
    <n v="6185.8590000000004"/>
    <n v="-0.109000000000378"/>
    <n v="6185.75"/>
    <n v="0"/>
    <x v="0"/>
    <m/>
    <m/>
    <m/>
    <m/>
    <s v="none"/>
    <m/>
    <m/>
    <m/>
    <x v="0"/>
    <m/>
    <x v="0"/>
  </r>
  <r>
    <s v="ITAIT2GP183002Q1 2020EUR"/>
    <x v="6"/>
    <n v="3606"/>
    <s v="TISSAGE MOULINE THILLOT SA"/>
    <s v="IT2GP183002"/>
    <s v="Q1 2020"/>
    <s v="EUR"/>
    <n v="991.93"/>
    <n v="991.9325"/>
    <n v="-2.5000000000545601E-3"/>
    <n v="991.93"/>
    <n v="0"/>
    <x v="0"/>
    <m/>
    <m/>
    <m/>
    <m/>
    <s v="none"/>
    <m/>
    <m/>
    <m/>
    <x v="0"/>
    <m/>
    <x v="0"/>
  </r>
  <r>
    <s v="ITAIT2GP183002Q2 2020EUR"/>
    <x v="6"/>
    <n v="3606"/>
    <s v="TISSAGE MOULINE THILLOT SA"/>
    <s v="IT2GP183002"/>
    <s v="Q2 2020"/>
    <s v="EUR"/>
    <n v="432.09"/>
    <n v="432.08800000000002"/>
    <n v="1.9999999999527002E-3"/>
    <n v="432.09"/>
    <n v="0"/>
    <x v="0"/>
    <m/>
    <m/>
    <m/>
    <m/>
    <s v="none"/>
    <m/>
    <m/>
    <m/>
    <x v="0"/>
    <m/>
    <x v="0"/>
  </r>
  <r>
    <s v="ITAIT2GP183002Q3 2020EUR"/>
    <x v="6"/>
    <n v="3606"/>
    <s v="TISSAGE MOULINE THILLOT SA"/>
    <s v="IT2GP183002"/>
    <s v="Q3 2020"/>
    <s v="EUR"/>
    <n v="140.33000000000001"/>
    <n v="140.33250000000001"/>
    <n v="-2.4999999999977202E-3"/>
    <n v="140.33000000000001"/>
    <n v="0"/>
    <x v="0"/>
    <m/>
    <m/>
    <m/>
    <m/>
    <s v="none"/>
    <m/>
    <m/>
    <m/>
    <x v="0"/>
    <m/>
    <x v="0"/>
  </r>
  <r>
    <s v="ITAIT2GP202076Q1 2020EUR"/>
    <x v="6"/>
    <n v="25665"/>
    <s v="F.C.S. SERVIZI DI FENU GRAZIELLA"/>
    <s v="IT2GP202076"/>
    <s v="Q1 2020"/>
    <s v="EUR"/>
    <n v="77"/>
    <n v="77"/>
    <n v="0"/>
    <n v="77"/>
    <n v="0"/>
    <x v="0"/>
    <m/>
    <m/>
    <m/>
    <m/>
    <s v="none"/>
    <m/>
    <m/>
    <m/>
    <x v="0"/>
    <m/>
    <x v="0"/>
  </r>
  <r>
    <s v="ITAIT2GP202076Q2 2020EUR"/>
    <x v="6"/>
    <n v="25665"/>
    <s v="F.C.S. SERVIZI DI FENU GRAZIELLA"/>
    <s v="IT2GP202076"/>
    <s v="Q2 2020"/>
    <s v="EUR"/>
    <n v="505.5"/>
    <n v="505.5"/>
    <n v="0"/>
    <n v="505.5"/>
    <n v="0"/>
    <x v="0"/>
    <m/>
    <m/>
    <m/>
    <m/>
    <s v="none"/>
    <m/>
    <m/>
    <m/>
    <x v="0"/>
    <m/>
    <x v="0"/>
  </r>
  <r>
    <s v="ITAIT2GP202076Q3 2020EUR"/>
    <x v="6"/>
    <n v="25665"/>
    <s v="F.C.S. SERVIZI DI FENU GRAZIELLA"/>
    <s v="IT2GP202076"/>
    <s v="Q3 2020"/>
    <s v="EUR"/>
    <n v="1332.2"/>
    <n v="1332.2"/>
    <n v="0"/>
    <n v="1332.2"/>
    <n v="0"/>
    <x v="0"/>
    <m/>
    <m/>
    <m/>
    <m/>
    <s v="none"/>
    <m/>
    <m/>
    <m/>
    <x v="0"/>
    <m/>
    <x v="0"/>
  </r>
  <r>
    <s v="ITAIT2GP202076Q4 2020EUR"/>
    <x v="6"/>
    <n v="25665"/>
    <s v="F.C.S. SERVIZI DI FENU GRAZIELLA"/>
    <s v="IT2GP202076"/>
    <s v="Q4 2020"/>
    <s v="EUR"/>
    <n v="364.06"/>
    <n v="364.06439999999998"/>
    <n v="-4.3999999999755303E-3"/>
    <n v="364.06"/>
    <n v="0"/>
    <x v="0"/>
    <m/>
    <m/>
    <m/>
    <m/>
    <s v="none"/>
    <m/>
    <m/>
    <m/>
    <x v="0"/>
    <m/>
    <x v="0"/>
  </r>
  <r>
    <s v="ITAIT2GP182021Q1 2020EUR"/>
    <x v="6"/>
    <n v="25910"/>
    <s v="GALAXY SERVICE SRL"/>
    <s v="IT2GP182021"/>
    <s v="Q1 2020"/>
    <s v="EUR"/>
    <n v="1801.55"/>
    <n v="1801.5455999999999"/>
    <n v="4.4000000000323702E-3"/>
    <n v="1801.55"/>
    <n v="0"/>
    <x v="0"/>
    <m/>
    <m/>
    <m/>
    <m/>
    <s v="none"/>
    <m/>
    <m/>
    <m/>
    <x v="0"/>
    <m/>
    <x v="0"/>
  </r>
  <r>
    <s v="ITAIT2GP182021Q2 2020EUR"/>
    <x v="6"/>
    <n v="25910"/>
    <s v="GALAXY SERVICE SRL"/>
    <s v="IT2GP182021"/>
    <s v="Q2 2020"/>
    <s v="EUR"/>
    <n v="1890.4"/>
    <n v="1890.4021"/>
    <n v="-2.0999999999275999E-3"/>
    <n v="1890.4"/>
    <n v="0"/>
    <x v="0"/>
    <m/>
    <m/>
    <m/>
    <m/>
    <s v="none"/>
    <m/>
    <m/>
    <m/>
    <x v="0"/>
    <m/>
    <x v="0"/>
  </r>
  <r>
    <s v="ITAIT2GP182021Q3 2020EUR"/>
    <x v="6"/>
    <n v="25910"/>
    <s v="GALAXY SERVICE SRL"/>
    <s v="IT2GP182021"/>
    <s v="Q3 2020"/>
    <s v="EUR"/>
    <n v="1055.71"/>
    <n v="1055.7101"/>
    <n v="-9.9999999974897906E-5"/>
    <n v="1055.71"/>
    <n v="0"/>
    <x v="0"/>
    <m/>
    <m/>
    <m/>
    <m/>
    <s v="none"/>
    <m/>
    <m/>
    <m/>
    <x v="0"/>
    <m/>
    <x v="0"/>
  </r>
  <r>
    <s v="ITAIT2GP182021Q4 2020EUR"/>
    <x v="6"/>
    <n v="25910"/>
    <s v="GALAXY SERVICE SRL"/>
    <s v="IT2GP182021"/>
    <s v="Q4 2020"/>
    <s v="EUR"/>
    <n v="997.13"/>
    <n v="997.12630000000001"/>
    <n v="3.69999999998071E-3"/>
    <n v="997.13"/>
    <n v="0"/>
    <x v="0"/>
    <m/>
    <m/>
    <m/>
    <m/>
    <s v="none"/>
    <m/>
    <m/>
    <m/>
    <x v="0"/>
    <m/>
    <x v="0"/>
  </r>
  <r>
    <s v="ITAIT2GP202059Q1 2020EUR"/>
    <x v="6"/>
    <n v="26149"/>
    <s v="FABBRICA PINZE SCHIO SRL"/>
    <s v="IT2GP202059"/>
    <s v="Q1 2020"/>
    <s v="EUR"/>
    <n v="151.63"/>
    <n v="151.62819999999999"/>
    <n v="1.8000000000029099E-3"/>
    <n v="151.63"/>
    <n v="0"/>
    <x v="0"/>
    <m/>
    <m/>
    <m/>
    <m/>
    <s v="none"/>
    <m/>
    <m/>
    <m/>
    <x v="0"/>
    <m/>
    <x v="0"/>
  </r>
  <r>
    <s v="ITAIT2GP202059Q2 2020EUR"/>
    <x v="6"/>
    <n v="26149"/>
    <s v="FABBRICA PINZE SCHIO SRL"/>
    <s v="IT2GP202059"/>
    <s v="Q2 2020"/>
    <s v="EUR"/>
    <n v="44.56"/>
    <n v="44.556699999999999"/>
    <n v="3.3000000000029599E-3"/>
    <n v="44.56"/>
    <n v="0"/>
    <x v="0"/>
    <m/>
    <m/>
    <m/>
    <m/>
    <s v="none"/>
    <m/>
    <m/>
    <m/>
    <x v="0"/>
    <m/>
    <x v="0"/>
  </r>
  <r>
    <s v="ITAIT2GP202059Q3 2020EUR"/>
    <x v="6"/>
    <n v="26149"/>
    <s v="FABBRICA PINZE SCHIO SRL"/>
    <s v="IT2GP202059"/>
    <s v="Q3 2020"/>
    <s v="EUR"/>
    <n v="81.72"/>
    <n v="81.718199999999996"/>
    <n v="1.8000000000029099E-3"/>
    <n v="81.72"/>
    <n v="0"/>
    <x v="0"/>
    <m/>
    <m/>
    <m/>
    <m/>
    <s v="none"/>
    <m/>
    <m/>
    <m/>
    <x v="0"/>
    <m/>
    <x v="0"/>
  </r>
  <r>
    <s v="ITAIT2GP202059Q4 2020EUR"/>
    <x v="6"/>
    <n v="26149"/>
    <s v="FABBRICA PINZE SCHIO SRL"/>
    <s v="IT2GP202059"/>
    <s v="Q4 2020"/>
    <s v="EUR"/>
    <n v="8.39"/>
    <n v="8.3916000000000004"/>
    <n v="-1.5999999999998201E-3"/>
    <n v="8.39"/>
    <n v="0"/>
    <x v="0"/>
    <m/>
    <m/>
    <m/>
    <m/>
    <s v="none"/>
    <m/>
    <m/>
    <m/>
    <x v="0"/>
    <m/>
    <x v="0"/>
  </r>
  <r>
    <s v="ITAIT2GP182085Q1 2020EUR"/>
    <x v="6"/>
    <n v="26882"/>
    <s v="TRE.MIL. SRL"/>
    <s v="IT2GP182085"/>
    <s v="Q1 2020"/>
    <s v="EUR"/>
    <n v="333.25"/>
    <n v="333.25"/>
    <n v="0"/>
    <n v="333.25"/>
    <n v="0"/>
    <x v="0"/>
    <m/>
    <m/>
    <m/>
    <m/>
    <s v="none"/>
    <m/>
    <m/>
    <m/>
    <x v="0"/>
    <m/>
    <x v="0"/>
  </r>
  <r>
    <s v="ITAIT2GP182085Q2 2020EUR"/>
    <x v="6"/>
    <n v="26882"/>
    <s v="TRE.MIL. SRL"/>
    <s v="IT2GP182085"/>
    <s v="Q2 2020"/>
    <s v="EUR"/>
    <n v="166.79"/>
    <n v="166.79040000000001"/>
    <n v="-4.0000000001327803E-4"/>
    <n v="166.79"/>
    <n v="0"/>
    <x v="0"/>
    <m/>
    <m/>
    <m/>
    <m/>
    <s v="none"/>
    <m/>
    <m/>
    <m/>
    <x v="0"/>
    <m/>
    <x v="0"/>
  </r>
  <r>
    <s v="ITAIT2GP182085Q3 2020EUR"/>
    <x v="6"/>
    <n v="26882"/>
    <s v="TRE.MIL. SRL"/>
    <s v="IT2GP182085"/>
    <s v="Q3 2020"/>
    <s v="EUR"/>
    <n v="122.98"/>
    <n v="122.977"/>
    <n v="3.0000000000001098E-3"/>
    <n v="122.98"/>
    <n v="0"/>
    <x v="0"/>
    <m/>
    <m/>
    <m/>
    <m/>
    <s v="none"/>
    <m/>
    <m/>
    <m/>
    <x v="0"/>
    <m/>
    <x v="0"/>
  </r>
  <r>
    <s v="ITAIT2GP182085Q4 2020EUR"/>
    <x v="6"/>
    <n v="26882"/>
    <s v="TRE.MIL. SRL"/>
    <s v="IT2GP182085"/>
    <s v="Q4 2020"/>
    <s v="EUR"/>
    <n v="5.43"/>
    <n v="5.4249999999999998"/>
    <n v="4.9999999999998899E-3"/>
    <n v="5.43"/>
    <n v="0"/>
    <x v="0"/>
    <m/>
    <m/>
    <m/>
    <m/>
    <s v="none"/>
    <m/>
    <m/>
    <m/>
    <x v="0"/>
    <m/>
    <x v="0"/>
  </r>
  <r>
    <s v="ITAIT2GP10328Q1 2020EUR"/>
    <x v="6"/>
    <n v="27482"/>
    <s v="AZIENDA VINICOLA FALESCO SRL"/>
    <s v=" IT2GP10328"/>
    <s v="Q1 2020"/>
    <s v="EUR"/>
    <n v="9.23"/>
    <n v="9.2250999999999994"/>
    <n v="4.9000000000010103E-3"/>
    <n v="9.23"/>
    <n v="0"/>
    <x v="0"/>
    <m/>
    <m/>
    <m/>
    <m/>
    <s v="none"/>
    <m/>
    <m/>
    <m/>
    <x v="0"/>
    <m/>
    <x v="0"/>
  </r>
  <r>
    <s v="ITAIT2GP10328Q3 2020EUR"/>
    <x v="6"/>
    <n v="27482"/>
    <s v="AZIENDA VINICOLA FALESCO SRL"/>
    <s v=" IT2GP10328"/>
    <s v="Q3 2020"/>
    <s v="EUR"/>
    <n v="1.22"/>
    <n v="1.2212000000000001"/>
    <n v="-1.2000000000000799E-3"/>
    <n v="1.22"/>
    <n v="0"/>
    <x v="0"/>
    <m/>
    <m/>
    <m/>
    <m/>
    <s v="none"/>
    <m/>
    <m/>
    <m/>
    <x v="0"/>
    <m/>
    <x v="0"/>
  </r>
  <r>
    <s v="ITAIT2GP10328Q4 2020EUR"/>
    <x v="6"/>
    <n v="27482"/>
    <s v="AZIENDA VINICOLA FALESCO SRL"/>
    <s v=" IT2GP10328"/>
    <s v="Q4 2020"/>
    <s v="EUR"/>
    <n v="2.8"/>
    <n v="2.8018999999999998"/>
    <n v="-1.90000000000001E-3"/>
    <n v="2.8"/>
    <n v="0"/>
    <x v="0"/>
    <m/>
    <m/>
    <m/>
    <m/>
    <s v="none"/>
    <m/>
    <m/>
    <m/>
    <x v="0"/>
    <m/>
    <x v="0"/>
  </r>
  <r>
    <s v="ITAIT2GP191053Q1 2020EUR"/>
    <x v="6"/>
    <n v="27582"/>
    <s v="CORSINO CORSINI SPA"/>
    <s v="IT2GP191053"/>
    <s v="Q1 2020"/>
    <s v="EUR"/>
    <n v="282.56"/>
    <n v="282.55700000000002"/>
    <n v="2.9999999999858998E-3"/>
    <n v="282.56"/>
    <n v="0"/>
    <x v="0"/>
    <m/>
    <m/>
    <m/>
    <m/>
    <s v="none"/>
    <m/>
    <m/>
    <m/>
    <x v="0"/>
    <m/>
    <x v="0"/>
  </r>
  <r>
    <s v="ITAIT2GP191053Q2 2020EUR"/>
    <x v="6"/>
    <n v="27582"/>
    <s v="CORSINO CORSINI SPA"/>
    <s v="IT2GP191053"/>
    <s v="Q2 2020"/>
    <s v="EUR"/>
    <n v="6.58"/>
    <n v="6.5751999999999997"/>
    <n v="4.80000000000035E-3"/>
    <n v="6.58"/>
    <n v="0"/>
    <x v="0"/>
    <m/>
    <m/>
    <m/>
    <m/>
    <s v="none"/>
    <m/>
    <m/>
    <m/>
    <x v="0"/>
    <m/>
    <x v="0"/>
  </r>
  <r>
    <s v="ITAIT2GP191053Q3 2020EUR"/>
    <x v="6"/>
    <n v="27582"/>
    <s v="CORSINO CORSINI SPA"/>
    <s v="IT2GP191053"/>
    <s v="Q3 2020"/>
    <s v="EUR"/>
    <n v="-22.81"/>
    <n v="-22.808"/>
    <n v="-1.9999999999988898E-3"/>
    <n v="-22.81"/>
    <n v="0"/>
    <x v="0"/>
    <m/>
    <m/>
    <m/>
    <m/>
    <m/>
    <m/>
    <m/>
    <m/>
    <x v="0"/>
    <m/>
    <x v="0"/>
  </r>
  <r>
    <s v="ITAIT2GP191053Q4 2020EUR"/>
    <x v="6"/>
    <n v="27582"/>
    <s v="CORSINO CORSINI SPA"/>
    <s v="IT2GP191053"/>
    <s v="Q4 2020"/>
    <s v="EUR"/>
    <n v="59.3"/>
    <n v="59.299199999999999"/>
    <n v="7.9999999999813499E-4"/>
    <n v="59.3"/>
    <n v="0"/>
    <x v="0"/>
    <m/>
    <m/>
    <m/>
    <m/>
    <s v="none"/>
    <m/>
    <m/>
    <m/>
    <x v="0"/>
    <m/>
    <x v="0"/>
  </r>
  <r>
    <s v="ITAIT2GP181013AQ1 2020EUR"/>
    <x v="6"/>
    <n v="27836"/>
    <s v="LAVAZZA LUIGI S.P.A."/>
    <s v="IT2GP181013A"/>
    <s v="Q1 2020"/>
    <s v="EUR"/>
    <n v="792.78"/>
    <n v="792.77179999999998"/>
    <n v="8.1999999999879895E-3"/>
    <n v="792.78"/>
    <n v="0"/>
    <x v="0"/>
    <m/>
    <m/>
    <m/>
    <m/>
    <s v="none"/>
    <m/>
    <m/>
    <m/>
    <x v="0"/>
    <m/>
    <x v="0"/>
  </r>
  <r>
    <s v="ITAIT2GP181013AQ2 2020EUR"/>
    <x v="6"/>
    <n v="27836"/>
    <s v="LAVAZZA LUIGI S.P.A."/>
    <s v="IT2GP181013A"/>
    <s v="Q2 2020"/>
    <s v="EUR"/>
    <n v="134.38"/>
    <n v="134.37799999999999"/>
    <n v="2.0000000000095402E-3"/>
    <n v="134.38"/>
    <n v="0"/>
    <x v="0"/>
    <m/>
    <m/>
    <m/>
    <m/>
    <s v="none"/>
    <m/>
    <m/>
    <m/>
    <x v="0"/>
    <m/>
    <x v="0"/>
  </r>
  <r>
    <s v="ITAIT2GP181013AQ3 2020EUR"/>
    <x v="6"/>
    <n v="27836"/>
    <s v="LAVAZZA LUIGI S.P.A."/>
    <s v="IT2GP181013A"/>
    <s v="Q3 2020"/>
    <s v="EUR"/>
    <n v="665.98"/>
    <n v="665.98299999999995"/>
    <n v="-2.9999999999290499E-3"/>
    <n v="665.98"/>
    <n v="0"/>
    <x v="0"/>
    <m/>
    <m/>
    <m/>
    <m/>
    <s v="none"/>
    <m/>
    <m/>
    <m/>
    <x v="0"/>
    <m/>
    <x v="0"/>
  </r>
  <r>
    <s v="ITAIT2GP181013AQ4 2020EUR"/>
    <x v="6"/>
    <n v="27836"/>
    <s v="LAVAZZA LUIGI S.P.A."/>
    <s v="IT2GP181013A"/>
    <s v="Q4 2020"/>
    <s v="EUR"/>
    <n v="287.5"/>
    <n v="287.50779999999997"/>
    <n v="-7.79999999997471E-3"/>
    <n v="287.5"/>
    <n v="0"/>
    <x v="0"/>
    <m/>
    <m/>
    <m/>
    <m/>
    <s v="none"/>
    <m/>
    <m/>
    <m/>
    <x v="0"/>
    <m/>
    <x v="0"/>
  </r>
  <r>
    <s v="ITAIT2GP202062Q3 2020EUR"/>
    <x v="6"/>
    <n v="27838"/>
    <s v="LB SHUTTLE AUTONOLEGGIO DI LORENZINO BOLOGNA"/>
    <s v="IT2GP202062"/>
    <s v="Q3 2020"/>
    <s v="EUR"/>
    <n v="837.42"/>
    <n v="837.42"/>
    <n v="0"/>
    <n v="837.42"/>
    <n v="0"/>
    <x v="0"/>
    <m/>
    <m/>
    <m/>
    <m/>
    <s v="none"/>
    <m/>
    <m/>
    <m/>
    <x v="0"/>
    <m/>
    <x v="0"/>
  </r>
  <r>
    <s v="ITAIT2GP202062Q4 2020EUR"/>
    <x v="6"/>
    <n v="27838"/>
    <s v="LB SHUTTLE AUTONOLEGGIO DI LORENZINO BOLOGNA"/>
    <s v="IT2GP202062"/>
    <s v="Q4 2020"/>
    <s v="EUR"/>
    <n v="25.22"/>
    <n v="25.222100000000001"/>
    <n v="-2.1000000000022099E-3"/>
    <n v="25.22"/>
    <n v="0"/>
    <x v="0"/>
    <m/>
    <m/>
    <m/>
    <m/>
    <s v="none"/>
    <m/>
    <m/>
    <m/>
    <x v="0"/>
    <m/>
    <x v="0"/>
  </r>
  <r>
    <s v="ITAIT2GP202063Q1 2020EUR"/>
    <x v="6"/>
    <n v="27841"/>
    <s v="MILLENNIUM GIARDINI SS"/>
    <s v="IT2GP202063"/>
    <s v="Q1 2020"/>
    <s v="EUR"/>
    <n v="744.97"/>
    <n v="744.96889999999996"/>
    <n v="1.1000000000649299E-3"/>
    <n v="744.97"/>
    <n v="0"/>
    <x v="0"/>
    <m/>
    <m/>
    <m/>
    <m/>
    <s v="none"/>
    <m/>
    <m/>
    <m/>
    <x v="0"/>
    <m/>
    <x v="0"/>
  </r>
  <r>
    <s v="ITAIT2GP202063Q2 2020EUR"/>
    <x v="6"/>
    <n v="27841"/>
    <s v="MILLENNIUM GIARDINI SS"/>
    <s v="IT2GP202063"/>
    <s v="Q2 2020"/>
    <s v="EUR"/>
    <n v="24.51"/>
    <n v="24.508900000000001"/>
    <n v="1.10000000000098E-3"/>
    <n v="24.51"/>
    <n v="0"/>
    <x v="0"/>
    <m/>
    <m/>
    <m/>
    <m/>
    <s v="none"/>
    <m/>
    <m/>
    <m/>
    <x v="0"/>
    <m/>
    <x v="0"/>
  </r>
  <r>
    <s v="ITAIT2GP202063Q3 2020EUR"/>
    <x v="6"/>
    <n v="27841"/>
    <s v="MILLENNIUM GIARDINI SS"/>
    <s v="IT2GP202063"/>
    <s v="Q3 2020"/>
    <s v="EUR"/>
    <n v="252.78"/>
    <n v="252.77979999999999"/>
    <n v="2.0000000000663901E-4"/>
    <n v="252.78"/>
    <n v="0"/>
    <x v="0"/>
    <m/>
    <m/>
    <m/>
    <m/>
    <s v="none"/>
    <m/>
    <m/>
    <m/>
    <x v="0"/>
    <m/>
    <x v="0"/>
  </r>
  <r>
    <s v="ITAIT2GP202063Q4 2020EUR"/>
    <x v="6"/>
    <n v="27841"/>
    <s v="MILLENNIUM GIARDINI SS"/>
    <s v="IT2GP202063"/>
    <s v="Q4 2020"/>
    <s v="EUR"/>
    <n v="330.57"/>
    <n v="330.5718"/>
    <n v="-1.8000000000029099E-3"/>
    <n v="330.57"/>
    <n v="0"/>
    <x v="0"/>
    <m/>
    <m/>
    <m/>
    <m/>
    <s v="none"/>
    <m/>
    <m/>
    <m/>
    <x v="0"/>
    <m/>
    <x v="0"/>
  </r>
  <r>
    <s v="ITAIT2GP10363Q1 2020EUR"/>
    <x v="6"/>
    <n v="27991"/>
    <s v="NESTLE' ITALIANA SPA"/>
    <s v="IT2GP10363"/>
    <s v="Q1 2020"/>
    <s v="EUR"/>
    <n v="846.8"/>
    <n v="846.79960000000005"/>
    <n v="3.9999999989959103E-4"/>
    <n v="846.8"/>
    <n v="0"/>
    <x v="0"/>
    <m/>
    <m/>
    <m/>
    <m/>
    <s v="none"/>
    <m/>
    <m/>
    <m/>
    <x v="0"/>
    <m/>
    <x v="0"/>
  </r>
  <r>
    <s v="ITAIT2GP10363Q2 2020EUR"/>
    <x v="6"/>
    <n v="27991"/>
    <s v="NESTLE' ITALIANA SPA"/>
    <s v="IT2GP10363"/>
    <s v="Q2 2020"/>
    <s v="EUR"/>
    <n v="88.11"/>
    <n v="88.113100000000003"/>
    <n v="-3.1000000000034299E-3"/>
    <n v="88.11"/>
    <n v="0"/>
    <x v="0"/>
    <m/>
    <m/>
    <m/>
    <m/>
    <s v="none"/>
    <m/>
    <m/>
    <m/>
    <x v="0"/>
    <m/>
    <x v="0"/>
  </r>
  <r>
    <s v="ITAIT2GP10363Q3 2020EUR"/>
    <x v="6"/>
    <n v="27991"/>
    <s v="NESTLE' ITALIANA SPA"/>
    <s v="IT2GP10363"/>
    <s v="Q3 2020"/>
    <s v="EUR"/>
    <n v="195.65"/>
    <n v="195.6506"/>
    <n v="-5.9999999999149601E-4"/>
    <n v="195.65"/>
    <n v="0"/>
    <x v="0"/>
    <m/>
    <m/>
    <m/>
    <m/>
    <s v="none"/>
    <m/>
    <m/>
    <m/>
    <x v="0"/>
    <m/>
    <x v="0"/>
  </r>
  <r>
    <s v="ITAIT2GP10353Q1 2020EUR"/>
    <x v="6"/>
    <n v="28030"/>
    <s v="ALCAMORETTI S.R.L."/>
    <s v=" IT2GP10353"/>
    <s v="Q1 2020"/>
    <s v="EUR"/>
    <n v="321.63"/>
    <n v="321.63010000000003"/>
    <n v="-1.00000000031741E-4"/>
    <n v="321.63"/>
    <n v="0"/>
    <x v="0"/>
    <m/>
    <m/>
    <m/>
    <m/>
    <s v="none"/>
    <m/>
    <m/>
    <m/>
    <x v="0"/>
    <m/>
    <x v="0"/>
  </r>
  <r>
    <s v="ITAIT2GP10353Q2 2020EUR"/>
    <x v="6"/>
    <n v="28030"/>
    <s v="ALCAMORETTI S.R.L."/>
    <s v=" IT2GP10353"/>
    <s v="Q2 2020"/>
    <s v="EUR"/>
    <n v="18.98"/>
    <n v="18.978200000000001"/>
    <n v="1.7999999999993501E-3"/>
    <n v="18.98"/>
    <n v="0"/>
    <x v="0"/>
    <m/>
    <m/>
    <m/>
    <m/>
    <s v="none"/>
    <m/>
    <m/>
    <m/>
    <x v="0"/>
    <m/>
    <x v="0"/>
  </r>
  <r>
    <s v="ITAIT2GP10353Q3 2020EUR"/>
    <x v="6"/>
    <n v="28030"/>
    <s v="ALCAMORETTI S.R.L."/>
    <s v=" IT2GP10353"/>
    <s v="Q3 2020"/>
    <s v="EUR"/>
    <n v="67.81"/>
    <n v="67.809899999999999"/>
    <n v="1.0000000000331901E-4"/>
    <n v="67.81"/>
    <n v="0"/>
    <x v="0"/>
    <m/>
    <m/>
    <m/>
    <m/>
    <s v="none"/>
    <m/>
    <m/>
    <m/>
    <x v="0"/>
    <m/>
    <x v="0"/>
  </r>
  <r>
    <s v="ITAIT2GP10353Q4 2020EUR"/>
    <x v="6"/>
    <n v="28030"/>
    <s v="ALCAMORETTI S.R.L."/>
    <s v=" IT2GP10353"/>
    <s v="Q4 2020"/>
    <s v="EUR"/>
    <n v="61.51"/>
    <n v="61.513800000000003"/>
    <n v="-3.8000000000053499E-3"/>
    <n v="61.51"/>
    <n v="0"/>
    <x v="0"/>
    <m/>
    <m/>
    <m/>
    <m/>
    <s v="none"/>
    <m/>
    <m/>
    <m/>
    <x v="0"/>
    <m/>
    <x v="0"/>
  </r>
  <r>
    <s v="ITAIT4GP192055Q4 2020EUR"/>
    <x v="6"/>
    <n v="28164"/>
    <s v="JOHNSON DIVERSEY SPA"/>
    <s v="IT4GP192055"/>
    <s v="Q4 2020"/>
    <s v="EUR"/>
    <n v="10194.040000000001"/>
    <n v="10194.0425"/>
    <n v="-2.4999999986903198E-3"/>
    <n v="10194.040000000001"/>
    <n v="0"/>
    <x v="0"/>
    <m/>
    <m/>
    <m/>
    <m/>
    <s v="none"/>
    <m/>
    <m/>
    <m/>
    <x v="0"/>
    <m/>
    <x v="0"/>
  </r>
  <r>
    <s v="ITAIT2GP182042AQ1 2020EUR"/>
    <x v="6"/>
    <n v="28173"/>
    <s v="LYRECO ITALIA SPA"/>
    <s v="IT2GP182042A"/>
    <s v="Q1 2020"/>
    <s v="EUR"/>
    <n v="1234.21"/>
    <n v="1234.2149999999999"/>
    <n v="-4.9999999998817596E-3"/>
    <n v="1234.21"/>
    <n v="0"/>
    <x v="0"/>
    <m/>
    <m/>
    <m/>
    <m/>
    <s v="none"/>
    <m/>
    <m/>
    <m/>
    <x v="0"/>
    <m/>
    <x v="0"/>
  </r>
  <r>
    <s v="ITAIT2GP182042AQ2 2020EUR"/>
    <x v="6"/>
    <n v="28173"/>
    <s v="LYRECO ITALIA SPA"/>
    <s v="IT2GP182042A"/>
    <s v="Q2 2020"/>
    <s v="EUR"/>
    <n v="367.62"/>
    <n v="367.61869999999999"/>
    <n v="1.3000000000147299E-3"/>
    <n v="367.62"/>
    <n v="0"/>
    <x v="0"/>
    <m/>
    <m/>
    <m/>
    <m/>
    <s v="none"/>
    <m/>
    <m/>
    <m/>
    <x v="0"/>
    <m/>
    <x v="0"/>
  </r>
  <r>
    <s v="ITAIT2GP182042AQ3 2020EUR"/>
    <x v="6"/>
    <n v="28173"/>
    <s v="LYRECO ITALIA SPA"/>
    <s v="IT2GP182042A"/>
    <s v="Q3 2020"/>
    <s v="EUR"/>
    <n v="541.66"/>
    <n v="541.66409999999996"/>
    <n v="-4.0999999999939904E-3"/>
    <n v="541.66"/>
    <n v="0"/>
    <x v="0"/>
    <m/>
    <m/>
    <m/>
    <m/>
    <s v="none"/>
    <m/>
    <m/>
    <m/>
    <x v="0"/>
    <m/>
    <x v="0"/>
  </r>
  <r>
    <s v="ITAIT2GP182042AQ4 2020EUR"/>
    <x v="6"/>
    <n v="28173"/>
    <s v="LYRECO ITALIA SPA"/>
    <s v="IT2GP182042A"/>
    <s v="Q4 2020"/>
    <s v="EUR"/>
    <n v="358.14"/>
    <n v="358.13569999999999"/>
    <n v="4.3000000000006297E-3"/>
    <n v="358.14"/>
    <n v="0"/>
    <x v="0"/>
    <m/>
    <m/>
    <m/>
    <m/>
    <s v="none"/>
    <m/>
    <m/>
    <m/>
    <x v="0"/>
    <m/>
    <x v="0"/>
  </r>
  <r>
    <s v="ITAIT2GP20297Q1 2020EUR"/>
    <x v="6"/>
    <n v="28176"/>
    <s v="MANCINELLI SPA"/>
    <s v="IT2GP20297"/>
    <s v="Q1 2020"/>
    <s v="EUR"/>
    <n v="1686.92"/>
    <n v="1686.9203"/>
    <n v="-2.9999999992469303E-4"/>
    <n v="1686.92"/>
    <n v="0"/>
    <x v="0"/>
    <m/>
    <m/>
    <m/>
    <m/>
    <s v="none"/>
    <m/>
    <m/>
    <m/>
    <x v="0"/>
    <m/>
    <x v="0"/>
  </r>
  <r>
    <s v="ITAIT2GP20297Q2 2020EUR"/>
    <x v="6"/>
    <n v="28176"/>
    <s v="MANCINELLI SPA"/>
    <s v="IT2GP20297"/>
    <s v="Q2 2020"/>
    <s v="EUR"/>
    <n v="124.23"/>
    <n v="124.2212"/>
    <n v="8.8000000000079091E-3"/>
    <n v="124.23"/>
    <n v="0"/>
    <x v="0"/>
    <m/>
    <m/>
    <m/>
    <m/>
    <s v="none"/>
    <m/>
    <m/>
    <m/>
    <x v="0"/>
    <m/>
    <x v="0"/>
  </r>
  <r>
    <s v="ITAIT2GP20297Q3 2020EUR"/>
    <x v="6"/>
    <n v="28176"/>
    <s v="MANCINELLI SPA"/>
    <s v="IT2GP20297"/>
    <s v="Q3 2020"/>
    <s v="EUR"/>
    <n v="1144.21"/>
    <n v="1144.2059999999999"/>
    <n v="4.0000000001327802E-3"/>
    <n v="1144.21"/>
    <n v="0"/>
    <x v="0"/>
    <m/>
    <m/>
    <m/>
    <m/>
    <s v="none"/>
    <m/>
    <m/>
    <m/>
    <x v="0"/>
    <m/>
    <x v="0"/>
  </r>
  <r>
    <s v="ITAIT2GP20297Q4 2020EUR"/>
    <x v="6"/>
    <n v="28176"/>
    <s v="MANCINELLI SPA"/>
    <s v="IT2GP20297"/>
    <s v="Q4 2020"/>
    <s v="EUR"/>
    <n v="599.66"/>
    <n v="599.66520000000003"/>
    <n v="-5.2000000000589301E-3"/>
    <n v="599.66"/>
    <n v="0"/>
    <x v="0"/>
    <m/>
    <m/>
    <m/>
    <m/>
    <s v="none"/>
    <m/>
    <m/>
    <m/>
    <x v="0"/>
    <m/>
    <x v="0"/>
  </r>
  <r>
    <s v="ITAIT2GP182004Q1 2020EUR"/>
    <x v="6"/>
    <n v="28348"/>
    <s v="ADECCO ITALIA SPA"/>
    <s v="IT2GP182004"/>
    <s v="Q1 2020"/>
    <s v="EUR"/>
    <n v="5116.43"/>
    <n v="5116.4250000000002"/>
    <n v="5.0000000001091298E-3"/>
    <n v="5116.43"/>
    <n v="0"/>
    <x v="0"/>
    <m/>
    <m/>
    <m/>
    <m/>
    <s v="none"/>
    <m/>
    <m/>
    <m/>
    <x v="0"/>
    <m/>
    <x v="0"/>
  </r>
  <r>
    <s v="ITAIT2GP182004Q2 2020EUR"/>
    <x v="6"/>
    <n v="28348"/>
    <s v="ADECCO ITALIA SPA"/>
    <s v="IT2GP182004"/>
    <s v="Q2 2020"/>
    <s v="EUR"/>
    <n v="122.05"/>
    <n v="122.04989999999999"/>
    <n v="1.0000000000331901E-4"/>
    <n v="122.05"/>
    <n v="0"/>
    <x v="0"/>
    <m/>
    <m/>
    <m/>
    <m/>
    <s v="none"/>
    <m/>
    <m/>
    <m/>
    <x v="0"/>
    <m/>
    <x v="0"/>
  </r>
  <r>
    <s v="ITAIT2GP182004Q3 2020EUR"/>
    <x v="6"/>
    <n v="28348"/>
    <s v="ADECCO ITALIA SPA"/>
    <s v="IT2GP182004"/>
    <s v="Q3 2020"/>
    <s v="EUR"/>
    <n v="148.61000000000001"/>
    <n v="148.6062"/>
    <n v="3.8000000000124601E-3"/>
    <n v="148.61000000000001"/>
    <n v="0"/>
    <x v="0"/>
    <m/>
    <m/>
    <m/>
    <m/>
    <s v="none"/>
    <m/>
    <m/>
    <m/>
    <x v="0"/>
    <m/>
    <x v="0"/>
  </r>
  <r>
    <s v="ITAIT2GP182004Q4 2020EUR"/>
    <x v="6"/>
    <n v="28348"/>
    <s v="ADECCO ITALIA SPA"/>
    <s v="IT2GP182004"/>
    <s v="Q4 2020"/>
    <s v="EUR"/>
    <n v="11.36"/>
    <n v="11.356199999999999"/>
    <n v="3.8000000000000199E-3"/>
    <n v="11.36"/>
    <n v="0"/>
    <x v="0"/>
    <m/>
    <m/>
    <m/>
    <m/>
    <s v="none"/>
    <m/>
    <m/>
    <m/>
    <x v="0"/>
    <m/>
    <x v="0"/>
  </r>
  <r>
    <s v="ITAIT2GP20314Q1 2020EUR"/>
    <x v="6"/>
    <n v="28542"/>
    <s v="SURGITAL SPA"/>
    <s v="IT2GP20314"/>
    <s v="Q1 2020"/>
    <s v="EUR"/>
    <n v="265.349999999999"/>
    <n v="280.7543"/>
    <n v="-15.404299999999999"/>
    <n v="280.7543"/>
    <n v="-15.404299999999999"/>
    <x v="1"/>
    <s v="[30263]"/>
    <s v="[13037]"/>
    <s v="rebate present"/>
    <s v="2021-07-20 12:14:36 +0200"/>
    <s v="none"/>
    <s v="Produit"/>
    <s v="Ossama"/>
    <s v="[OA] rebate calculé à la main 7143,87*3,93%= 280,75, qui correspond à l'encadrage du contrat et du CA déclaré // https://www.astoresuite.com/contracts/show/31034 //https://www.astoresuite.com/adjustements/edit/13037"/>
    <x v="1"/>
    <m/>
    <x v="5"/>
  </r>
  <r>
    <s v="ITAIT2GP20314Q2 2020EUR"/>
    <x v="6"/>
    <n v="28542"/>
    <s v="SURGITAL SPA"/>
    <s v="IT2GP20314"/>
    <s v="Q2 2020"/>
    <s v="EUR"/>
    <n v="186.91"/>
    <n v="197.39869999999999"/>
    <n v="-10.4886999999999"/>
    <n v="197.39869999999999"/>
    <n v="-10.4886999999999"/>
    <x v="1"/>
    <s v="[30346]"/>
    <s v="[12810]"/>
    <s v="rebate present"/>
    <s v="2021-07-20 11:43:54 +0200"/>
    <s v="none"/>
    <s v="Produit"/>
    <s v="Ossama"/>
    <s v="[OA] rebate calculé à la main 5022,87*3,93%= 197,398 qui correspond à l'encadrage du contrat et du CA déclaré // https://www.astoresuite.com/contracts/show/31034 //https://www.astoresuite.com/adjustements/edit/12810"/>
    <x v="1"/>
    <m/>
    <x v="5"/>
  </r>
  <r>
    <s v="ITAIT2GP20314Q3 2020EUR"/>
    <x v="6"/>
    <n v="28542"/>
    <s v="SURGITAL SPA"/>
    <s v="IT2GP20314"/>
    <s v="Q3 2020"/>
    <s v="EUR"/>
    <n v="198.84"/>
    <n v="198.8391"/>
    <n v="9.0000000000145497E-4"/>
    <n v="198.8391"/>
    <n v="9.0000000000145497E-4"/>
    <x v="0"/>
    <m/>
    <m/>
    <m/>
    <m/>
    <s v="none"/>
    <m/>
    <m/>
    <m/>
    <x v="0"/>
    <m/>
    <x v="0"/>
  </r>
  <r>
    <s v="ITAIT2GP20314Q4 2020EUR"/>
    <x v="6"/>
    <n v="28542"/>
    <s v="SURGITAL SPA"/>
    <s v="IT2GP20314"/>
    <s v="Q4 2020"/>
    <s v="EUR"/>
    <n v="79.89"/>
    <n v="79.887799999999999"/>
    <n v="2.2000000000019699E-3"/>
    <n v="79.887799999999999"/>
    <n v="2.2000000000019699E-3"/>
    <x v="0"/>
    <m/>
    <m/>
    <m/>
    <m/>
    <s v="none"/>
    <m/>
    <m/>
    <m/>
    <x v="0"/>
    <m/>
    <x v="0"/>
  </r>
  <r>
    <s v="ITAIT2GP20302Q1 2020EUR"/>
    <x v="6"/>
    <n v="28597"/>
    <s v="SUITE Servizi Integrati Srl"/>
    <s v="IT2GP20302"/>
    <s v="Q1 2020"/>
    <s v="EUR"/>
    <n v="1100.02"/>
    <n v="1100.0219"/>
    <n v="-1.8999999999778001E-3"/>
    <n v="1100.02"/>
    <n v="0"/>
    <x v="0"/>
    <m/>
    <m/>
    <m/>
    <m/>
    <s v="none"/>
    <m/>
    <m/>
    <m/>
    <x v="0"/>
    <m/>
    <x v="0"/>
  </r>
  <r>
    <s v="ITAIT2GP20302Q2 2020EUR"/>
    <x v="6"/>
    <n v="28597"/>
    <s v="SUITE Servizi Integrati Srl"/>
    <s v="IT2GP20302"/>
    <s v="Q2 2020"/>
    <s v="EUR"/>
    <n v="1032.03"/>
    <n v="1032.0316"/>
    <n v="-1.6000000000531099E-3"/>
    <n v="1032.03"/>
    <n v="0"/>
    <x v="0"/>
    <m/>
    <m/>
    <m/>
    <m/>
    <s v="none"/>
    <m/>
    <m/>
    <m/>
    <x v="0"/>
    <m/>
    <x v="0"/>
  </r>
  <r>
    <s v="ITAIT2GP20302Q3 2020EUR"/>
    <x v="6"/>
    <n v="28597"/>
    <s v="SUITE Servizi Integrati Srl"/>
    <s v="IT2GP20302"/>
    <s v="Q3 2020"/>
    <s v="EUR"/>
    <n v="1119.6099999999999"/>
    <n v="1119.6141"/>
    <n v="-4.1000000001076798E-3"/>
    <n v="1119.6099999999999"/>
    <n v="0"/>
    <x v="0"/>
    <m/>
    <m/>
    <m/>
    <m/>
    <s v="none"/>
    <m/>
    <m/>
    <m/>
    <x v="0"/>
    <m/>
    <x v="0"/>
  </r>
  <r>
    <s v="ITAIT2GP20302Q4 2020EUR"/>
    <x v="6"/>
    <n v="28597"/>
    <s v="SUITE Servizi Integrati Srl"/>
    <s v="IT2GP20302"/>
    <s v="Q4 2020"/>
    <s v="EUR"/>
    <n v="1103.18"/>
    <n v="1103.1764000000001"/>
    <n v="3.6000000000058199E-3"/>
    <n v="1103.18"/>
    <n v="0"/>
    <x v="0"/>
    <m/>
    <m/>
    <m/>
    <m/>
    <s v="none"/>
    <m/>
    <m/>
    <m/>
    <x v="0"/>
    <m/>
    <x v="0"/>
  </r>
  <r>
    <s v="ITAIT2GP202061Q1 2020EUR"/>
    <x v="6"/>
    <n v="28721"/>
    <s v="BELPLASTIC DI BELLORA SARA E C. SAS"/>
    <s v="IT2GP202061"/>
    <s v="Q1 2020"/>
    <s v="EUR"/>
    <n v="66.449999999999903"/>
    <n v="66.454899999999995"/>
    <n v="-4.9000000000063403E-3"/>
    <n v="66.449999999999903"/>
    <n v="0"/>
    <x v="4"/>
    <m/>
    <m/>
    <m/>
    <m/>
    <s v="none"/>
    <s v="Produit"/>
    <s v="Ossama"/>
    <s v="[OA] rebate calculé à la main d'une valeur  66,45 ( 4 287,41*1,55%), ce dernier correspond bien à l'encodage du contrat et du CA déclaré / https://www.astoresuite.com/contracts/show/29779 / https://www.astoresuite.com/declarative_campaign_participations/edit/30021_x000a_[CM] erreur dans fichier de compil sur la période, OK résolu"/>
    <x v="1"/>
    <s v="Catherine"/>
    <x v="5"/>
  </r>
  <r>
    <s v="ITAIT2GP202061Q2 2020EUR"/>
    <x v="6"/>
    <n v="28721"/>
    <s v="BELPLASTIC DI BELLORA SARA E C. SAS"/>
    <s v="IT2GP202061"/>
    <s v="Q2 2020"/>
    <s v="EUR"/>
    <n v="22.97"/>
    <n v="22.968"/>
    <n v="1.9999999999988898E-3"/>
    <n v="22.97"/>
    <n v="0"/>
    <x v="4"/>
    <m/>
    <m/>
    <m/>
    <m/>
    <s v="none"/>
    <s v="Produit"/>
    <s v="Ossama"/>
    <s v="[OA] rebate calculé à la main 1481,8*1,55%= 22,968, qui correspond à l'encadrage du contrat et du CA déclaré // https://www.astoresuite.com/contracts/show/29779 //  https://www.astoresuite.com/declarative_campaign_participations/edit/30078_x000a_[CM] erreur dans fichier de compil sur la période, OK résolu"/>
    <x v="1"/>
    <s v="Catherine"/>
    <x v="5"/>
  </r>
  <r>
    <s v="ITAIT2GP202061Q3 2020EUR"/>
    <x v="6"/>
    <n v="28721"/>
    <s v="BELPLASTIC DI BELLORA SARA E C. SAS"/>
    <s v="IT2GP202061"/>
    <s v="Q3 2020"/>
    <s v="EUR"/>
    <n v="100.86"/>
    <n v="100.8554"/>
    <n v="4.5999999999963804E-3"/>
    <n v="100.86"/>
    <n v="0"/>
    <x v="0"/>
    <m/>
    <m/>
    <m/>
    <m/>
    <s v="none"/>
    <m/>
    <m/>
    <m/>
    <x v="0"/>
    <m/>
    <x v="0"/>
  </r>
  <r>
    <s v="ITAIT2GP202061Q4 2020EUR"/>
    <x v="6"/>
    <n v="28721"/>
    <s v="BELPLASTIC DI BELLORA SARA E C. SAS"/>
    <s v="IT2GP202061"/>
    <s v="Q4 2020"/>
    <s v="EUR"/>
    <n v="53.99"/>
    <n v="53.985799999999998"/>
    <n v="4.2000000000044198E-3"/>
    <n v="53.99"/>
    <n v="0"/>
    <x v="0"/>
    <m/>
    <m/>
    <m/>
    <m/>
    <s v="none"/>
    <m/>
    <m/>
    <m/>
    <x v="0"/>
    <m/>
    <x v="0"/>
  </r>
  <r>
    <s v="ITAIT2GP20306Q1 2020EUR"/>
    <x v="6"/>
    <n v="28733"/>
    <s v="TIRRENA DISTRIBUZIONE SRL"/>
    <s v="IT2GP20306"/>
    <s v="Q1 2020"/>
    <s v="EUR"/>
    <n v="161.08000000000001"/>
    <n v="161.077"/>
    <n v="3.0000000000143202E-3"/>
    <n v="161.08000000000001"/>
    <n v="0"/>
    <x v="0"/>
    <m/>
    <m/>
    <m/>
    <m/>
    <s v="none"/>
    <m/>
    <m/>
    <m/>
    <x v="0"/>
    <m/>
    <x v="0"/>
  </r>
  <r>
    <s v="ITAIT2GP20306Q2 2020EUR"/>
    <x v="6"/>
    <n v="28733"/>
    <s v="TIRRENA DISTRIBUZIONE SRL"/>
    <s v="IT2GP20306"/>
    <s v="Q2 2020"/>
    <s v="EUR"/>
    <n v="56.46"/>
    <n v="56.454999999999998"/>
    <n v="5.0000000000025501E-3"/>
    <n v="56.46"/>
    <n v="0"/>
    <x v="0"/>
    <m/>
    <m/>
    <m/>
    <m/>
    <s v="none"/>
    <m/>
    <m/>
    <m/>
    <x v="0"/>
    <m/>
    <x v="0"/>
  </r>
  <r>
    <s v="ITAIT2GP20306Q3 2020EUR"/>
    <x v="6"/>
    <n v="28733"/>
    <s v="TIRRENA DISTRIBUZIONE SRL"/>
    <s v="IT2GP20306"/>
    <s v="Q3 2020"/>
    <s v="EUR"/>
    <n v="78.760000000000005"/>
    <n v="78.757999999999996"/>
    <n v="2.0000000000095402E-3"/>
    <n v="78.760000000000005"/>
    <n v="0"/>
    <x v="0"/>
    <m/>
    <m/>
    <m/>
    <m/>
    <s v="none"/>
    <m/>
    <m/>
    <m/>
    <x v="0"/>
    <m/>
    <x v="0"/>
  </r>
  <r>
    <s v="ITAIT2GP20306Q4 2020EUR"/>
    <x v="6"/>
    <n v="28733"/>
    <s v="TIRRENA DISTRIBUZIONE SRL"/>
    <s v="IT2GP20306"/>
    <s v="Q4 2020"/>
    <s v="EUR"/>
    <n v="6.85"/>
    <n v="6.8467000000000002"/>
    <n v="3.2999999999994102E-3"/>
    <n v="6.85"/>
    <n v="0"/>
    <x v="0"/>
    <m/>
    <m/>
    <m/>
    <m/>
    <s v="none"/>
    <m/>
    <m/>
    <m/>
    <x v="0"/>
    <m/>
    <x v="0"/>
  </r>
  <r>
    <s v="ITAIT2GP191047Q1 2020EUR"/>
    <x v="6"/>
    <n v="28771"/>
    <s v="SAMMONTANA SPA"/>
    <s v="IT2GP191047"/>
    <s v="Q1 2020"/>
    <s v="EUR"/>
    <n v="1373.92"/>
    <n v="1373.915"/>
    <n v="5.0000000001091298E-3"/>
    <n v="1373.915"/>
    <n v="5.0000000001091298E-3"/>
    <x v="0"/>
    <m/>
    <m/>
    <m/>
    <m/>
    <s v="none"/>
    <m/>
    <m/>
    <m/>
    <x v="0"/>
    <m/>
    <x v="0"/>
  </r>
  <r>
    <s v="ITAIT2GP191047Q2 2020EUR"/>
    <x v="6"/>
    <n v="28771"/>
    <s v="SAMMONTANA SPA"/>
    <s v="IT2GP191047"/>
    <s v="Q2 2020"/>
    <s v="EUR"/>
    <n v="110.74"/>
    <n v="110.739"/>
    <n v="1.0000000000047701E-3"/>
    <n v="110.739"/>
    <n v="1.0000000000047701E-3"/>
    <x v="0"/>
    <m/>
    <m/>
    <m/>
    <m/>
    <s v="none"/>
    <m/>
    <m/>
    <m/>
    <x v="0"/>
    <m/>
    <x v="0"/>
  </r>
  <r>
    <s v="ITAIT2GP191047Q3 2020EUR"/>
    <x v="6"/>
    <n v="28771"/>
    <s v="SAMMONTANA SPA"/>
    <s v="IT2GP191047"/>
    <s v="Q3 2020"/>
    <s v="EUR"/>
    <n v="542.33000000000004"/>
    <n v="542.32510000000002"/>
    <n v="4.9000000000205502E-3"/>
    <n v="542.32510000000002"/>
    <n v="4.9000000000205502E-3"/>
    <x v="0"/>
    <m/>
    <m/>
    <m/>
    <m/>
    <s v="none"/>
    <m/>
    <m/>
    <m/>
    <x v="0"/>
    <m/>
    <x v="0"/>
  </r>
  <r>
    <s v="ITAIT2GP191047Q4 2020EUR"/>
    <x v="6"/>
    <n v="28771"/>
    <s v="SAMMONTANA SPA"/>
    <s v="IT2GP191047"/>
    <s v="Q4 2020"/>
    <s v="EUR"/>
    <n v="1816.74"/>
    <n v="605.58000000000004"/>
    <n v="1211.1600000000001"/>
    <n v="605.58000000000004"/>
    <n v="1211.1600000000001"/>
    <x v="1"/>
    <s v="[16708]"/>
    <s v="[4298, 20794]"/>
    <s v="rebate present"/>
    <s v="2021-10-04 11:10:07 +0200"/>
    <s v="none"/>
    <s v="Produit"/>
    <s v="Ossama"/>
    <s v="[OA] Rebate calculé à la main de 605,58, le rebate corespond bien à l'encodage du contrat et du CA déclaré / https://www.astoresuite.com/contracts/show/26272"/>
    <x v="1"/>
    <m/>
    <x v="5"/>
  </r>
  <r>
    <s v="ITAIT2GP182060Q1 2020EUR"/>
    <x v="6"/>
    <n v="28775"/>
    <s v="SCHINDLER SPA"/>
    <s v="IT2GP182060"/>
    <s v="Q1 2020"/>
    <s v="EUR"/>
    <n v="834.36"/>
    <n v="834.35699999999997"/>
    <n v="3.0000000000427402E-3"/>
    <n v="834.35699999999997"/>
    <n v="3.0000000000427402E-3"/>
    <x v="0"/>
    <m/>
    <m/>
    <m/>
    <m/>
    <s v="none"/>
    <m/>
    <m/>
    <m/>
    <x v="0"/>
    <m/>
    <x v="0"/>
  </r>
  <r>
    <s v="ITAIT2GP182060Q2 2020EUR"/>
    <x v="6"/>
    <n v="28775"/>
    <s v="SCHINDLER SPA"/>
    <s v="IT2GP182060"/>
    <s v="Q2 2020"/>
    <s v="EUR"/>
    <n v="535.32000000000005"/>
    <n v="535.32150000000001"/>
    <n v="-1.4999999999645199E-3"/>
    <n v="535.32150000000001"/>
    <n v="-1.4999999999645199E-3"/>
    <x v="0"/>
    <m/>
    <m/>
    <m/>
    <m/>
    <s v="none"/>
    <m/>
    <m/>
    <m/>
    <x v="0"/>
    <m/>
    <x v="0"/>
  </r>
  <r>
    <s v="ITAIT2GP182060Q3 2020EUR"/>
    <x v="6"/>
    <n v="28775"/>
    <s v="SCHINDLER SPA"/>
    <s v="IT2GP182060"/>
    <s v="Q3 2020"/>
    <s v="EUR"/>
    <n v="1099.51"/>
    <n v="1099.5074"/>
    <n v="2.6000000000294598E-3"/>
    <n v="1099.5074"/>
    <n v="2.6000000000294598E-3"/>
    <x v="0"/>
    <m/>
    <m/>
    <m/>
    <m/>
    <s v="none"/>
    <s v="Produit"/>
    <s v="Ossama"/>
    <s v="[OA] Rebate calculé à la main de 1099,51 (25629,54*4,29%). J'ai vérifié les conditions du contrat, normalment ça devrait remonter. / https://www.astoresuite.com/contracts/show/26246  // https://www.astoresuite.com/adjustements/edit/20108"/>
    <x v="2"/>
    <s v="Zakaria"/>
    <x v="0"/>
  </r>
  <r>
    <s v="ITAIT2GP182060Q4 2020EUR"/>
    <x v="6"/>
    <n v="28775"/>
    <s v="SCHINDLER SPA"/>
    <s v="IT2GP182060"/>
    <s v="Q4 2020"/>
    <s v="EUR"/>
    <n v="1221.77"/>
    <m/>
    <n v="1221.77"/>
    <m/>
    <n v="1221.77"/>
    <x v="1"/>
    <s v="[16805]"/>
    <s v="[4751]"/>
    <s v="no contract applying to this participation"/>
    <s v="2021-03-22 18:40:41 +0100"/>
    <m/>
    <s v="Métier"/>
    <s v="Emmanuel"/>
    <s v="[EF] Contrat expiré pour cette période. Declaration end date. on dirait qu'il ya une double facturation 28479,43x 0,429=1 221,76 (voir compile c'est peut être une erreur liée à un avoir)_x000a_[CM] annuler le déclaratif et le reloader pour que celui-ci soit attaché au nouveau contrat, puis coller l'avoir de -1 221,76€ dans la compil car la nouvelle facture y est déjà"/>
    <x v="1"/>
    <s v="Mathilde"/>
    <x v="15"/>
  </r>
  <r>
    <s v="ITAIT2GP20370Q4 2020EUR"/>
    <x v="6"/>
    <n v="28775"/>
    <s v="SCHINDLER SPA"/>
    <s v="IT2GP20370"/>
    <s v="Q4 2020"/>
    <s v="EUR"/>
    <n v="1224.6199999999999"/>
    <n v="1224.6197"/>
    <n v="2.9999999992469303E-4"/>
    <n v="1224.6199999999999"/>
    <n v="0"/>
    <x v="0"/>
    <m/>
    <m/>
    <m/>
    <m/>
    <s v="none"/>
    <m/>
    <m/>
    <m/>
    <x v="0"/>
    <m/>
    <x v="0"/>
  </r>
  <r>
    <s v="ITAIT2GP20294Q1 2020EUR"/>
    <x v="6"/>
    <n v="28904"/>
    <s v="TAZ GROUP S.R.L."/>
    <s v="IT2GP20294"/>
    <s v="Q1 2020"/>
    <s v="EUR"/>
    <n v="31.39"/>
    <n v="31.389299999999999"/>
    <n v="7.0000000000192098E-4"/>
    <n v="31.39"/>
    <n v="0"/>
    <x v="0"/>
    <m/>
    <m/>
    <m/>
    <m/>
    <s v="none"/>
    <m/>
    <m/>
    <m/>
    <x v="0"/>
    <m/>
    <x v="0"/>
  </r>
  <r>
    <s v="ITAIT2GP20294Q3 2020EUR"/>
    <x v="6"/>
    <n v="28904"/>
    <s v="TAZ GROUP S.R.L."/>
    <s v="IT2GP20294"/>
    <s v="Q3 2020"/>
    <s v="EUR"/>
    <n v="63.1"/>
    <n v="63.098599999999998"/>
    <n v="1.40000000000384E-3"/>
    <n v="63.1"/>
    <n v="0"/>
    <x v="0"/>
    <m/>
    <m/>
    <m/>
    <m/>
    <s v="none"/>
    <m/>
    <m/>
    <m/>
    <x v="0"/>
    <m/>
    <x v="0"/>
  </r>
  <r>
    <s v="ITAIT2GP20294Q4 2020EUR"/>
    <x v="6"/>
    <n v="28904"/>
    <s v="TAZ GROUP S.R.L."/>
    <s v="IT2GP20294"/>
    <s v="Q4 2020"/>
    <s v="EUR"/>
    <n v="1.44"/>
    <n v="1.4434"/>
    <n v="-3.4000000000000601E-3"/>
    <n v="1.44"/>
    <n v="0"/>
    <x v="0"/>
    <m/>
    <m/>
    <m/>
    <m/>
    <s v="none"/>
    <m/>
    <m/>
    <m/>
    <x v="0"/>
    <m/>
    <x v="0"/>
  </r>
  <r>
    <s v="ITAIT2-21-3-023Q4 2020EUR"/>
    <x v="6"/>
    <n v="28908"/>
    <s v="VOLKSWAGEN LEASING G"/>
    <s v="IT2-21-3-023"/>
    <s v="Q4 2020"/>
    <s v="EUR"/>
    <n v="4408.41"/>
    <n v="4408.41"/>
    <n v="0"/>
    <n v="4408.41"/>
    <n v="0"/>
    <x v="0"/>
    <m/>
    <m/>
    <m/>
    <m/>
    <s v="none"/>
    <m/>
    <m/>
    <m/>
    <x v="0"/>
    <m/>
    <x v="0"/>
  </r>
  <r>
    <s v="ITAIT2GP10368Y 2020EUR"/>
    <x v="6"/>
    <n v="28922"/>
    <s v="SAN PELLEGRINO SPA"/>
    <s v="IT2GP10368"/>
    <s v="Y 2020"/>
    <s v="EUR"/>
    <n v="3878.64"/>
    <n v="3878.64"/>
    <n v="0"/>
    <n v="3878.64"/>
    <n v="0"/>
    <x v="0"/>
    <m/>
    <m/>
    <m/>
    <m/>
    <s v="none"/>
    <m/>
    <m/>
    <m/>
    <x v="0"/>
    <m/>
    <x v="0"/>
  </r>
  <r>
    <s v="ITAIT2GP182022Q1 2020EUR"/>
    <x v="6"/>
    <n v="28957"/>
    <s v="GI GROUP SPA"/>
    <s v="IT2GP182022"/>
    <s v="Q1 2020"/>
    <s v="EUR"/>
    <n v="659.6"/>
    <n v="659.59720000000004"/>
    <n v="2.7999999999792601E-3"/>
    <n v="659.6"/>
    <n v="0"/>
    <x v="0"/>
    <m/>
    <m/>
    <m/>
    <m/>
    <s v="none"/>
    <m/>
    <m/>
    <m/>
    <x v="0"/>
    <m/>
    <x v="0"/>
  </r>
  <r>
    <s v="ITAIT2GP182022Q2 2020EUR"/>
    <x v="6"/>
    <n v="28957"/>
    <s v="GI GROUP SPA"/>
    <s v="IT2GP182022"/>
    <s v="Q2 2020"/>
    <s v="EUR"/>
    <n v="10.029999999999999"/>
    <n v="10.0328"/>
    <n v="-2.8000000000005798E-3"/>
    <n v="10.029999999999999"/>
    <n v="0"/>
    <x v="0"/>
    <m/>
    <m/>
    <m/>
    <m/>
    <s v="none"/>
    <m/>
    <m/>
    <m/>
    <x v="0"/>
    <m/>
    <x v="0"/>
  </r>
  <r>
    <s v="ITAIT2GP182022Q3 2020EUR"/>
    <x v="6"/>
    <n v="28957"/>
    <s v="GI GROUP SPA"/>
    <s v="IT2GP182022"/>
    <s v="Q3 2020"/>
    <s v="EUR"/>
    <n v="340.74"/>
    <n v="340.74"/>
    <n v="0"/>
    <n v="340.74"/>
    <n v="0"/>
    <x v="0"/>
    <m/>
    <m/>
    <m/>
    <m/>
    <s v="none"/>
    <m/>
    <m/>
    <m/>
    <x v="0"/>
    <m/>
    <x v="0"/>
  </r>
  <r>
    <s v="ITA28972Q3 2020EUR"/>
    <x v="6"/>
    <n v="28972"/>
    <s v="RO.S. SRL"/>
    <n v="28972"/>
    <s v="Q3 2020"/>
    <s v="EUR"/>
    <n v="676.07"/>
    <n v="676.06899999999996"/>
    <n v="1.00000000009004E-3"/>
    <n v="676.07"/>
    <n v="0"/>
    <x v="0"/>
    <m/>
    <m/>
    <m/>
    <m/>
    <s v="none"/>
    <m/>
    <m/>
    <m/>
    <x v="0"/>
    <m/>
    <x v="0"/>
  </r>
  <r>
    <s v="ITA28972Q4 2020EUR"/>
    <x v="6"/>
    <n v="28972"/>
    <s v="RO.S. SRL"/>
    <n v="28972"/>
    <s v="Q4 2020"/>
    <s v="EUR"/>
    <n v="345.34"/>
    <n v="345.33800000000002"/>
    <n v="1.9999999999527002E-3"/>
    <n v="345.34"/>
    <n v="0"/>
    <x v="0"/>
    <m/>
    <m/>
    <m/>
    <m/>
    <s v="none"/>
    <m/>
    <m/>
    <m/>
    <x v="0"/>
    <m/>
    <x v="0"/>
  </r>
  <r>
    <s v="ITAIT2GP20356Q1 2020EUR"/>
    <x v="6"/>
    <n v="28988"/>
    <s v="RENTOKIL INITIAL ITALIA S.P.A."/>
    <s v="IT2GP20356"/>
    <s v="Q1 2020"/>
    <s v="EUR"/>
    <n v="99.48"/>
    <n v="99.476399999999998"/>
    <n v="3.6000000000058199E-3"/>
    <n v="99.48"/>
    <n v="0"/>
    <x v="0"/>
    <m/>
    <m/>
    <m/>
    <m/>
    <s v="none"/>
    <s v="Produit"/>
    <s v="Ossama"/>
    <s v="[OA] rebate calculé à la main d'une valeur  99,48 ( 3 315,88*3%), ce dernier correspond bien à l'encodage du contrat et du CA déclaré  / https://www.astoresuite.com/adjustements/edit/13381 / https://www.astoresuite.com/contracts/show/31119_x000a_[CME] facture en double dans fichier de compil, OK résolu"/>
    <x v="1"/>
    <s v="Catherine"/>
    <x v="16"/>
  </r>
  <r>
    <s v="ITAIT2GP20356Q2 2020EUR"/>
    <x v="6"/>
    <n v="28988"/>
    <s v="RENTOKIL INITIAL ITALIA S.P.A."/>
    <s v="IT2GP20356"/>
    <s v="Q2 2020"/>
    <s v="EUR"/>
    <n v="417.16"/>
    <n v="417.16469999999998"/>
    <n v="-4.6999999999570701E-3"/>
    <n v="417.16"/>
    <n v="0"/>
    <x v="0"/>
    <m/>
    <m/>
    <m/>
    <m/>
    <s v="none"/>
    <s v="Produit"/>
    <s v="Ossama"/>
    <s v="[OA] rebate calculé à la main d'une valeur de 417,16 (13905,49*3%). le calcul du rebate correspond bien à l'encodage du contrat et du CA déclaré / https://www.astoresuite.com/contracts/show/31119 //  https://www.astoresuite.com/adjustements/edit/13129_x000a_[CM] facture en double dans fichier de compil, OK résolu"/>
    <x v="1"/>
    <s v="Catherine"/>
    <x v="16"/>
  </r>
  <r>
    <s v="ITAIT2GP20356Q3 2020EUR"/>
    <x v="6"/>
    <n v="28988"/>
    <s v="RENTOKIL INITIAL ITALIA S.P.A."/>
    <s v="IT2GP20356"/>
    <s v="Q3 2020"/>
    <s v="EUR"/>
    <n v="612.96"/>
    <n v="612.96"/>
    <n v="0"/>
    <n v="612.96"/>
    <n v="0"/>
    <x v="0"/>
    <m/>
    <m/>
    <m/>
    <m/>
    <s v="none"/>
    <m/>
    <m/>
    <m/>
    <x v="0"/>
    <m/>
    <x v="0"/>
  </r>
  <r>
    <s v="ITAIT2GP20356Q4 2020EUR"/>
    <x v="6"/>
    <n v="28988"/>
    <s v="RENTOKIL INITIAL ITALIA S.P.A."/>
    <s v="IT2GP20356"/>
    <s v="Q4 2020"/>
    <s v="EUR"/>
    <n v="176.19"/>
    <n v="176.19239999999999"/>
    <n v="-2.3999999999944001E-3"/>
    <n v="176.19"/>
    <n v="0"/>
    <x v="0"/>
    <m/>
    <m/>
    <m/>
    <m/>
    <s v="none"/>
    <s v="Produit"/>
    <s v="Sarah"/>
    <s v="[SB] Le rebate report 176.19 correspond à l'ajustement valide dans A2S (5% 5873.08). Ajustement ID 34180._x000a_Par contre il existe un doublon pour cette participation, sans profondeur de declartaion, qui est inaccessible et inexploitable, à archiver._x000a_[CM] facture en double dans fichier de compil, OK résolu"/>
    <x v="1"/>
    <s v="Catherine"/>
    <x v="16"/>
  </r>
  <r>
    <s v="ITAIT2GP20354-Q1 2020EUR"/>
    <x v="6"/>
    <n v="28988"/>
    <s v="RENTOKIL INITIAL ITALIA S.P.A."/>
    <s v="IT2GP20354-"/>
    <s v="Q1 2020"/>
    <s v="EUR"/>
    <n v="1089.1300000000001"/>
    <n v="1089.1320000000001"/>
    <n v="-1.9999999999527002E-3"/>
    <n v="1089.1300000000001"/>
    <n v="0"/>
    <x v="0"/>
    <m/>
    <m/>
    <m/>
    <m/>
    <s v="none"/>
    <s v="Produit"/>
    <s v="Ossama"/>
    <s v="[OA] Rebate calculé à la main de 1089,13 ( 10891,32*10%), le rebate corespond bien à l'encodage du contrat et du CA déclaré / https://www.astoresuite.com/contracts/show/31569  /https://www.astoresuite.com/adjustements/edit/13381 _x000a_[CM] en fait facture doublée dans le fichier de compil facture, ok résolu"/>
    <x v="1"/>
    <s v="Catherine"/>
    <x v="11"/>
  </r>
  <r>
    <s v="ITAIT2GP20354-Q2 2020EUR"/>
    <x v="6"/>
    <n v="28988"/>
    <s v="RENTOKIL INITIAL ITALIA S.P.A."/>
    <s v="IT2GP20354-"/>
    <s v="Q2 2020"/>
    <s v="EUR"/>
    <n v="1037.9000000000001"/>
    <n v="1037.904"/>
    <n v="-3.9999999999054099E-3"/>
    <n v="1037.9000000000001"/>
    <n v="0"/>
    <x v="0"/>
    <m/>
    <m/>
    <m/>
    <m/>
    <s v="none"/>
    <s v="Produit"/>
    <s v="Ossama"/>
    <s v="[OA] Rebate calculé à la main de 1037,9 ( 10379,04*10%), le rebate corespond bien à l'encodage du contrat et du CA déclaré // https://www.astoresuite.com/contracts/show/31569 // https://www.astoresuite.com/adjustements/edit/13129_x000a_[CM] en fait facture doublée dans le fichier de compil facture, ok résolu"/>
    <x v="1"/>
    <s v="Catherine"/>
    <x v="11"/>
  </r>
  <r>
    <s v="ITAIT2GP20354-Q3 2020EUR"/>
    <x v="6"/>
    <n v="28988"/>
    <s v="RENTOKIL INITIAL ITALIA S.P.A."/>
    <s v="IT2GP20354-"/>
    <s v="Q3 2020"/>
    <s v="EUR"/>
    <n v="933.3"/>
    <n v="933.30399999999997"/>
    <n v="-4.0000000000190898E-3"/>
    <n v="933.3"/>
    <n v="0"/>
    <x v="0"/>
    <m/>
    <m/>
    <m/>
    <m/>
    <s v="none"/>
    <s v="Produit"/>
    <s v="Sarah"/>
    <s v="[SB] A la main je retrouve un rebate de 933.3. Il existe une ligne de declaration/ajustement avec de la data mais qui n'a pas de profndeur de dec et qui n'est pas accessible. "/>
    <x v="2"/>
    <s v="Zakaria"/>
    <x v="0"/>
  </r>
  <r>
    <s v="ITAIT2GP20354-Q4 2020EUR"/>
    <x v="6"/>
    <n v="28988"/>
    <s v="RENTOKIL INITIAL ITALIA S.P.A."/>
    <s v="IT2GP20354-"/>
    <s v="Q4 2020"/>
    <s v="EUR"/>
    <n v="994.77"/>
    <n v="994.774"/>
    <n v="-4.0000000000190898E-3"/>
    <n v="994.77"/>
    <n v="0"/>
    <x v="0"/>
    <m/>
    <m/>
    <m/>
    <m/>
    <s v="none"/>
    <s v="Produit"/>
    <s v="Sarah"/>
    <s v="[SB] Le rebate report 994.77 correspond à l'ajustement valide dans A2S (10% 9947.74). Ajustement ID 34180._x000a_Par contre il existe un doublon pour cette participation, sans profondeur de declartaion, qui est inaccessible et inexploitable, à archiver._x000a_[CM] facture en double dans fichier de compil, OK résolu mais Nicolas doit archiver la participation_x000a_[NB]"/>
    <x v="1"/>
    <s v="Nicolas"/>
    <x v="12"/>
  </r>
  <r>
    <s v="ITAIT2GP181007Q1 2020EUR"/>
    <x v="6"/>
    <n v="29096"/>
    <s v="CALVIATI S.R.L."/>
    <s v="IT2GP181007"/>
    <s v="Q1 2020"/>
    <s v="EUR"/>
    <n v="111.63"/>
    <n v="111.6309"/>
    <n v="-9.0000000000145497E-4"/>
    <n v="111.63"/>
    <n v="0"/>
    <x v="0"/>
    <m/>
    <m/>
    <m/>
    <m/>
    <s v="none"/>
    <m/>
    <m/>
    <m/>
    <x v="0"/>
    <m/>
    <x v="0"/>
  </r>
  <r>
    <s v="ITAIT2GP181007Q2 2020EUR"/>
    <x v="6"/>
    <n v="29096"/>
    <s v="CALVIATI S.R.L."/>
    <s v="IT2GP181007"/>
    <s v="Q2 2020"/>
    <s v="EUR"/>
    <n v="2.87"/>
    <n v="2.8685999999999998"/>
    <n v="1.4000000000002899E-3"/>
    <n v="2.87"/>
    <n v="0"/>
    <x v="0"/>
    <m/>
    <m/>
    <m/>
    <m/>
    <s v="none"/>
    <m/>
    <m/>
    <m/>
    <x v="0"/>
    <m/>
    <x v="0"/>
  </r>
  <r>
    <s v="ITAIT2GP181007Q3 2020EUR"/>
    <x v="6"/>
    <n v="29096"/>
    <s v="CALVIATI S.R.L."/>
    <s v="IT2GP181007"/>
    <s v="Q3 2020"/>
    <s v="EUR"/>
    <n v="78.510000000000005"/>
    <n v="78.505799999999994"/>
    <n v="4.20000000001152E-3"/>
    <n v="78.510000000000005"/>
    <n v="0"/>
    <x v="0"/>
    <m/>
    <m/>
    <m/>
    <m/>
    <s v="none"/>
    <m/>
    <m/>
    <m/>
    <x v="0"/>
    <m/>
    <x v="0"/>
  </r>
  <r>
    <s v="ITAIT2GP181007Q4 2020EUR"/>
    <x v="6"/>
    <n v="29096"/>
    <s v="CALVIATI S.R.L."/>
    <s v="IT2GP181007"/>
    <s v="Q4 2020"/>
    <s v="EUR"/>
    <n v="36.369999999999997"/>
    <n v="36.374400000000001"/>
    <n v="-4.4000000000039502E-3"/>
    <n v="36.369999999999997"/>
    <n v="0"/>
    <x v="0"/>
    <m/>
    <m/>
    <m/>
    <m/>
    <s v="none"/>
    <m/>
    <m/>
    <m/>
    <x v="0"/>
    <m/>
    <x v="0"/>
  </r>
  <r>
    <s v="ITAIT2GP20347Q1 2020EUR"/>
    <x v="6"/>
    <n v="29216"/>
    <s v="BRAGARD ITALIA SRL"/>
    <s v="IT2GP20347"/>
    <s v="Q1 2020"/>
    <s v="EUR"/>
    <n v="20.399999999999999"/>
    <n v="20.402899999999999"/>
    <n v="-2.9000000000003398E-3"/>
    <n v="20.399999999999999"/>
    <n v="0"/>
    <x v="0"/>
    <m/>
    <m/>
    <m/>
    <m/>
    <s v="none"/>
    <s v="Produit"/>
    <s v="Ossama"/>
    <s v="[OA] rebate calculé à la main d'une valeur  20,4 ( 1 316,31*1,55%), ce dernier correspond bien à l'encodage du contrat et du CA déclaré  / _x000a_[CM] Facture en double dans fichier de compil, OK résolu"/>
    <x v="1"/>
    <s v="Catherine"/>
    <x v="16"/>
  </r>
  <r>
    <s v="ITAIT2GP20347Q3 2020EUR"/>
    <x v="6"/>
    <n v="29216"/>
    <s v="BRAGARD ITALIA SRL"/>
    <s v="IT2GP20347"/>
    <s v="Q3 2020"/>
    <s v="EUR"/>
    <n v="9.19"/>
    <n v="9.1887000000000008"/>
    <n v="1.2999999999987401E-3"/>
    <n v="9.19"/>
    <n v="0"/>
    <x v="0"/>
    <m/>
    <m/>
    <m/>
    <m/>
    <s v="none"/>
    <m/>
    <m/>
    <m/>
    <x v="0"/>
    <m/>
    <x v="0"/>
  </r>
  <r>
    <s v="ITAIT2GP20355Q2 2020EUR"/>
    <x v="6"/>
    <n v="29417"/>
    <s v="PUBLICENTRO S.N.C."/>
    <s v="IT2GP20355"/>
    <s v="Q2 2020"/>
    <s v="EUR"/>
    <n v="311.12"/>
    <n v="311.11630000000002"/>
    <n v="3.69999999998071E-3"/>
    <n v="311.12"/>
    <n v="0"/>
    <x v="0"/>
    <m/>
    <m/>
    <m/>
    <m/>
    <s v="none"/>
    <m/>
    <m/>
    <m/>
    <x v="0"/>
    <m/>
    <x v="0"/>
  </r>
  <r>
    <s v="ITAIT2GP20355Q3 2020EUR"/>
    <x v="6"/>
    <n v="29417"/>
    <s v="PUBLICENTRO S.N.C."/>
    <s v="IT2GP20355"/>
    <s v="Q3 2020"/>
    <s v="EUR"/>
    <n v="383.33"/>
    <n v="383.32510000000002"/>
    <n v="4.8999999999637103E-3"/>
    <n v="383.33"/>
    <n v="0"/>
    <x v="0"/>
    <m/>
    <m/>
    <m/>
    <m/>
    <s v="none"/>
    <m/>
    <m/>
    <m/>
    <x v="0"/>
    <m/>
    <x v="0"/>
  </r>
  <r>
    <s v="ITAIT2GP191058 2020Q1 2020EUR"/>
    <x v="6"/>
    <n v="29520"/>
    <s v="MARR SPA"/>
    <s v="IT2GP191058 2020"/>
    <s v="Q1 2020"/>
    <s v="EUR"/>
    <n v="-20248.23"/>
    <n v="20248.228200000001"/>
    <n v="-40496.458200000001"/>
    <n v="20248.228200000001"/>
    <n v="-40496.458200000001"/>
    <x v="1"/>
    <s v="[30433]"/>
    <s v="[13194]"/>
    <s v="rebate present"/>
    <s v="2021-05-06 18:30:25 +0200"/>
    <s v="none"/>
    <s v="Produit"/>
    <s v="Ossama"/>
    <s v="[OA] Rebate calculé à la main d'un montant de 20248,23 (414 922,71*3%), le rebarte calulé correnspond à l'encodage du contrat et du CA déclaré  /  https://www.astoresuite.com/declarative_campaign_participations/edit/30433 // https://www.astoresuite.com/contracts/show/30993_x000a_[EF] voir compile facturation, le montant à été facturé 2x et annulé 2x. La déclaration devrait sans doute être annulé dans Q2S [OA] on a deux contrat IT2GP191058 2020 et IT2GP191058 "/>
    <x v="1"/>
    <m/>
    <x v="5"/>
  </r>
  <r>
    <s v="ITAIT2GP191058 2020Q2 2020EUR"/>
    <x v="6"/>
    <n v="29520"/>
    <s v="MARR SPA"/>
    <s v="IT2GP191058 2020"/>
    <s v="Q2 2020"/>
    <s v="EUR"/>
    <n v="2127.63"/>
    <n v="2127.6300999999999"/>
    <n v="-9.9999999747524203E-5"/>
    <n v="2127.6300999999999"/>
    <n v="-9.9999999747524203E-5"/>
    <x v="0"/>
    <m/>
    <m/>
    <m/>
    <m/>
    <s v="none"/>
    <m/>
    <m/>
    <m/>
    <x v="0"/>
    <m/>
    <x v="0"/>
  </r>
  <r>
    <s v="ITAIT2GP191058 2020Q4 2020EUR"/>
    <x v="6"/>
    <n v="29520"/>
    <s v="MARR SPA"/>
    <s v="IT2GP191058 2020"/>
    <s v="Q4 2020"/>
    <s v="EUR"/>
    <n v="5637.28"/>
    <n v="5637.2782999999999"/>
    <n v="1.6999999998006301E-3"/>
    <n v="5637.2782999999999"/>
    <n v="1.6999999998006301E-3"/>
    <x v="0"/>
    <m/>
    <m/>
    <m/>
    <m/>
    <s v="none"/>
    <m/>
    <m/>
    <m/>
    <x v="0"/>
    <m/>
    <x v="0"/>
  </r>
  <r>
    <s v="ITAIT2GP191058Q1 2020EUR"/>
    <x v="6"/>
    <n v="29520"/>
    <s v="MARR SPA"/>
    <s v="IT2GP191058"/>
    <s v="Q1 2020"/>
    <s v="EUR"/>
    <n v="20248.23"/>
    <n v="20248.228200000001"/>
    <n v="1.7999999981839199E-3"/>
    <n v="20248.228200000001"/>
    <n v="1.7999999981839199E-3"/>
    <x v="0"/>
    <m/>
    <m/>
    <m/>
    <m/>
    <s v="none"/>
    <m/>
    <m/>
    <m/>
    <x v="0"/>
    <m/>
    <x v="0"/>
  </r>
  <r>
    <s v="ITAIT2GP191058Q2 2020EUR"/>
    <x v="6"/>
    <n v="29520"/>
    <s v="MARR SPA"/>
    <s v="IT2GP191058"/>
    <s v="Q2 2020"/>
    <s v="EUR"/>
    <n v="-2127.63"/>
    <n v="2127.6300999999999"/>
    <n v="-4255.2600999999904"/>
    <n v="2127.6300999999999"/>
    <n v="-4255.2600999999904"/>
    <x v="1"/>
    <s v="[30518]"/>
    <s v="[12943]"/>
    <s v="rebate present"/>
    <s v="2021-05-06 18:29:38 +0200"/>
    <s v="none"/>
    <s v="Produit"/>
    <s v="Ossama"/>
    <s v="[OA] Rebate calculé à la main d'un montant de 2127,63 (43598,98*4,88%), le rebarte calulé correnspond à l'encodage du contrat et du CA déclaré  //https://www.astoresuite.com/declarative_campaign_participations/edit/30518 / https://www.astoresuite.com/contracts/show/29794"/>
    <x v="1"/>
    <m/>
    <x v="5"/>
  </r>
  <r>
    <s v="ITAIT2GP191058Q3 2020EUR"/>
    <x v="6"/>
    <n v="29520"/>
    <s v="MARR SPA"/>
    <s v="IT2GP191058"/>
    <s v="Q3 2020"/>
    <s v="EUR"/>
    <n v="11715.07"/>
    <n v="11715.074199999999"/>
    <n v="-4.1999999994004602E-3"/>
    <n v="11715.074199999999"/>
    <n v="-4.1999999994004602E-3"/>
    <x v="0"/>
    <m/>
    <m/>
    <m/>
    <m/>
    <s v="none"/>
    <m/>
    <m/>
    <m/>
    <x v="0"/>
    <m/>
    <x v="0"/>
  </r>
  <r>
    <s v="ITAIT2GP191058Q4 2020EUR"/>
    <x v="6"/>
    <n v="29520"/>
    <s v="MARR SPA"/>
    <s v="IT2GP191058"/>
    <s v="Q4 2020"/>
    <s v="EUR"/>
    <n v="-5637.28"/>
    <n v="5637.2782999999999"/>
    <n v="-11274.558300000001"/>
    <n v="5637.2782999999999"/>
    <n v="-11274.558300000001"/>
    <x v="1"/>
    <s v="[17850]"/>
    <s v="[4840]"/>
    <s v="rebate present"/>
    <s v="2021-03-22 18:40:43 +0100"/>
    <s v="none"/>
    <s v="Produit"/>
    <s v="Sarah"/>
    <s v="[SB] CA declaré de 115518 et taux au niveau du sevice 4.88% ce qui donne le montant du report 5637. _x000a_Il y a le contrat IT2GP191058 2020 en expiré et qui a des dates declaratives qui se chevauchent avec celui-ci. Serait-ce à l'origine de cet écart?  "/>
    <x v="1"/>
    <m/>
    <x v="15"/>
  </r>
  <r>
    <s v="ITAIT2GP191046Q1 2020EUR"/>
    <x v="6"/>
    <n v="29591"/>
    <s v="GRANAROLO S.P.A."/>
    <s v="IT2GP191046"/>
    <s v="Q1 2020"/>
    <s v="EUR"/>
    <n v="387.22"/>
    <n v="387.22469999999998"/>
    <n v="-4.6999999999570701E-3"/>
    <n v="387.22"/>
    <n v="0"/>
    <x v="0"/>
    <m/>
    <m/>
    <m/>
    <m/>
    <s v="none"/>
    <m/>
    <m/>
    <m/>
    <x v="0"/>
    <m/>
    <x v="0"/>
  </r>
  <r>
    <s v="ITAIT2GP191046Q2 2020EUR"/>
    <x v="6"/>
    <n v="29591"/>
    <s v="GRANAROLO S.P.A."/>
    <s v="IT2GP191046"/>
    <s v="Q2 2020"/>
    <s v="EUR"/>
    <n v="48.7"/>
    <n v="48.696399999999997"/>
    <n v="3.6000000000058199E-3"/>
    <n v="48.7"/>
    <n v="0"/>
    <x v="0"/>
    <m/>
    <m/>
    <m/>
    <m/>
    <s v="none"/>
    <m/>
    <m/>
    <m/>
    <x v="0"/>
    <m/>
    <x v="0"/>
  </r>
  <r>
    <s v="ITAIT2GP191046Q3 2020EUR"/>
    <x v="6"/>
    <n v="29591"/>
    <s v="GRANAROLO S.P.A."/>
    <s v="IT2GP191046"/>
    <s v="Q3 2020"/>
    <s v="EUR"/>
    <n v="289.01"/>
    <n v="289.00650000000002"/>
    <n v="3.4999999999740699E-3"/>
    <n v="289.01"/>
    <n v="0"/>
    <x v="0"/>
    <m/>
    <m/>
    <m/>
    <m/>
    <s v="none"/>
    <m/>
    <m/>
    <m/>
    <x v="0"/>
    <m/>
    <x v="0"/>
  </r>
  <r>
    <s v="ITAIT2GP191046Q4 2020EUR"/>
    <x v="6"/>
    <n v="29591"/>
    <s v="GRANAROLO S.P.A."/>
    <s v="IT2GP191046"/>
    <s v="Q4 2020"/>
    <s v="EUR"/>
    <n v="105.06"/>
    <n v="105.05589999999999"/>
    <n v="4.1000000000082004E-3"/>
    <n v="105.06"/>
    <n v="0"/>
    <x v="0"/>
    <m/>
    <m/>
    <m/>
    <m/>
    <s v="none"/>
    <m/>
    <m/>
    <m/>
    <x v="0"/>
    <m/>
    <x v="0"/>
  </r>
  <r>
    <s v="ITAIT2GP20305Q1 2020EUR"/>
    <x v="6"/>
    <n v="29628"/>
    <s v="ITALGRAFICA SUD SRL"/>
    <s v="IT2GP20305"/>
    <s v="Q1 2020"/>
    <s v="EUR"/>
    <n v="2606.63"/>
    <n v="2606.6264000000001"/>
    <n v="3.6000000000058199E-3"/>
    <n v="2606.63"/>
    <n v="0"/>
    <x v="0"/>
    <m/>
    <m/>
    <m/>
    <m/>
    <s v="none"/>
    <m/>
    <m/>
    <m/>
    <x v="0"/>
    <m/>
    <x v="0"/>
  </r>
  <r>
    <s v="ITAIT2GP20305Q2 2020EUR"/>
    <x v="6"/>
    <n v="29628"/>
    <s v="ITALGRAFICA SUD SRL"/>
    <s v="IT2GP20305"/>
    <s v="Q2 2020"/>
    <s v="EUR"/>
    <n v="61.38"/>
    <n v="61.38"/>
    <n v="0"/>
    <n v="61.38"/>
    <n v="0"/>
    <x v="0"/>
    <m/>
    <m/>
    <m/>
    <m/>
    <s v="none"/>
    <m/>
    <m/>
    <m/>
    <x v="0"/>
    <m/>
    <x v="0"/>
  </r>
  <r>
    <s v="ITAIT2GP20305Q3 2020EUR"/>
    <x v="6"/>
    <n v="29628"/>
    <s v="ITALGRAFICA SUD SRL"/>
    <s v="IT2GP20305"/>
    <s v="Q3 2020"/>
    <s v="EUR"/>
    <n v="598.52"/>
    <n v="598.51679999999999"/>
    <n v="3.19999999999254E-3"/>
    <n v="598.52"/>
    <n v="0"/>
    <x v="0"/>
    <m/>
    <m/>
    <m/>
    <m/>
    <s v="none"/>
    <m/>
    <m/>
    <m/>
    <x v="0"/>
    <m/>
    <x v="0"/>
  </r>
  <r>
    <s v="ITAIT2GP20305Q4 2020EUR"/>
    <x v="6"/>
    <n v="29628"/>
    <s v="ITALGRAFICA SUD SRL"/>
    <s v="IT2GP20305"/>
    <s v="Q4 2020"/>
    <s v="EUR"/>
    <n v="238.74"/>
    <n v="238.74199999999999"/>
    <n v="-1.9999999999811202E-3"/>
    <n v="238.74"/>
    <n v="0"/>
    <x v="0"/>
    <m/>
    <m/>
    <m/>
    <m/>
    <s v="none"/>
    <m/>
    <m/>
    <m/>
    <x v="0"/>
    <m/>
    <x v="0"/>
  </r>
  <r>
    <s v="ITAIT2GP10343Q1 2020EUR"/>
    <x v="6"/>
    <n v="29662"/>
    <s v="SEGAFREDO ZANETTI SPA"/>
    <s v="IT2GP10343"/>
    <s v="Q1 2020"/>
    <s v="EUR"/>
    <n v="297.77"/>
    <n v="297.77019999999999"/>
    <n v="-2.0000000000663901E-4"/>
    <n v="297.77"/>
    <n v="0"/>
    <x v="0"/>
    <m/>
    <m/>
    <m/>
    <m/>
    <s v="none"/>
    <m/>
    <m/>
    <m/>
    <x v="0"/>
    <m/>
    <x v="0"/>
  </r>
  <r>
    <s v="ITAIT2GP10343Q3 2020EUR"/>
    <x v="6"/>
    <n v="29662"/>
    <s v="SEGAFREDO ZANETTI SPA"/>
    <s v="IT2GP10343"/>
    <s v="Q3 2020"/>
    <s v="EUR"/>
    <n v="140.72999999999999"/>
    <n v="140.72559999999999"/>
    <n v="4.4000000000039502E-3"/>
    <n v="140.72999999999999"/>
    <n v="0"/>
    <x v="0"/>
    <m/>
    <m/>
    <m/>
    <m/>
    <s v="none"/>
    <m/>
    <m/>
    <m/>
    <x v="0"/>
    <m/>
    <x v="0"/>
  </r>
  <r>
    <s v="ITAIT2GP10343Q4 2020EUR"/>
    <x v="6"/>
    <n v="29662"/>
    <s v="SEGAFREDO ZANETTI SPA"/>
    <s v="IT2GP10343"/>
    <s v="Q4 2020"/>
    <s v="EUR"/>
    <n v="115.04"/>
    <n v="115.0429"/>
    <n v="-2.8999999999967901E-3"/>
    <n v="115.04"/>
    <n v="0"/>
    <x v="0"/>
    <m/>
    <m/>
    <m/>
    <m/>
    <s v="none"/>
    <m/>
    <m/>
    <m/>
    <x v="0"/>
    <m/>
    <x v="0"/>
  </r>
  <r>
    <s v="ITAIT2GP20295Q1 2020EUR"/>
    <x v="6"/>
    <n v="29678"/>
    <s v="EUROVO S.R.L."/>
    <s v="IT2GP20295"/>
    <s v="Q1 2020"/>
    <s v="EUR"/>
    <n v="201.36"/>
    <n v="201.3623"/>
    <n v="-2.29999999999108E-3"/>
    <n v="201.36"/>
    <n v="0"/>
    <x v="0"/>
    <m/>
    <m/>
    <m/>
    <m/>
    <s v="none"/>
    <m/>
    <m/>
    <m/>
    <x v="0"/>
    <m/>
    <x v="0"/>
  </r>
  <r>
    <s v="ITAIT2GP20295Q3 2020EUR"/>
    <x v="6"/>
    <n v="29678"/>
    <s v="EUROVO S.R.L."/>
    <s v="IT2GP20295"/>
    <s v="Q3 2020"/>
    <s v="EUR"/>
    <n v="9.4600000000000009"/>
    <n v="9.4565999999999999"/>
    <n v="3.40000000000095E-3"/>
    <n v="9.4600000000000009"/>
    <n v="0"/>
    <x v="0"/>
    <m/>
    <m/>
    <m/>
    <m/>
    <s v="none"/>
    <m/>
    <m/>
    <m/>
    <x v="0"/>
    <m/>
    <x v="0"/>
  </r>
  <r>
    <s v="ITAIT2GP20295Q4 2020EUR"/>
    <x v="6"/>
    <n v="29678"/>
    <s v="EUROVO S.R.L."/>
    <s v="IT2GP20295"/>
    <s v="Q4 2020"/>
    <s v="EUR"/>
    <n v="5.94"/>
    <n v="5.9432999999999998"/>
    <n v="-3.2999999999994102E-3"/>
    <n v="5.94"/>
    <n v="0"/>
    <x v="0"/>
    <m/>
    <m/>
    <m/>
    <m/>
    <s v="none"/>
    <m/>
    <m/>
    <m/>
    <x v="0"/>
    <m/>
    <x v="0"/>
  </r>
  <r>
    <s v="ITAIT2GP10361Q4 2020EUR"/>
    <x v="6"/>
    <n v="29816"/>
    <s v="PARTESA S.R.L."/>
    <s v="IT2GP10361"/>
    <s v="Q4 2020"/>
    <s v="EUR"/>
    <n v="3336.82"/>
    <n v="3336.8204999999998"/>
    <n v="-4.9999999964711595E-4"/>
    <n v="3336.82"/>
    <n v="0"/>
    <x v="0"/>
    <m/>
    <m/>
    <m/>
    <m/>
    <s v="none"/>
    <m/>
    <m/>
    <m/>
    <x v="0"/>
    <m/>
    <x v="0"/>
  </r>
  <r>
    <s v="ITAIT2GP10341Q1 2020EUR"/>
    <x v="6"/>
    <n v="29833"/>
    <s v="S.I.P.A. Spa (BINDI)"/>
    <s v="IT2GP10341"/>
    <s v="Q1 2020"/>
    <s v="EUR"/>
    <n v="746.42"/>
    <n v="746.423"/>
    <n v="-3.0000000000427402E-3"/>
    <n v="746.42"/>
    <n v="0"/>
    <x v="0"/>
    <m/>
    <m/>
    <m/>
    <m/>
    <s v="none"/>
    <m/>
    <m/>
    <m/>
    <x v="0"/>
    <m/>
    <x v="0"/>
  </r>
  <r>
    <s v="ITAIT2GP10341Q2 2020EUR"/>
    <x v="6"/>
    <n v="29833"/>
    <s v="S.I.P.A. Spa (BINDI)"/>
    <s v="IT2GP10341"/>
    <s v="Q2 2020"/>
    <s v="EUR"/>
    <n v="53.97"/>
    <n v="53.966900000000003"/>
    <n v="3.0999999999963201E-3"/>
    <n v="53.97"/>
    <n v="0"/>
    <x v="0"/>
    <m/>
    <m/>
    <m/>
    <m/>
    <s v="none"/>
    <m/>
    <m/>
    <m/>
    <x v="0"/>
    <m/>
    <x v="0"/>
  </r>
  <r>
    <s v="ITAIT2GP10341Q3 2020EUR"/>
    <x v="6"/>
    <n v="29833"/>
    <s v="S.I.P.A. Spa (BINDI)"/>
    <s v="IT2GP10341"/>
    <s v="Q3 2020"/>
    <s v="EUR"/>
    <n v="312.14"/>
    <n v="312.1404"/>
    <n v="-3.9999999989959103E-4"/>
    <n v="312.14"/>
    <n v="0"/>
    <x v="0"/>
    <m/>
    <m/>
    <m/>
    <m/>
    <s v="none"/>
    <m/>
    <m/>
    <m/>
    <x v="0"/>
    <m/>
    <x v="0"/>
  </r>
  <r>
    <s v="ITAIT2GP10341Q4 2020EUR"/>
    <x v="6"/>
    <n v="29833"/>
    <s v="S.I.P.A. Spa (BINDI)"/>
    <s v="IT2GP10341"/>
    <s v="Q4 2020"/>
    <s v="EUR"/>
    <n v="251.97"/>
    <n v="251.96629999999999"/>
    <n v="3.70000000000914E-3"/>
    <n v="251.97"/>
    <n v="0"/>
    <x v="0"/>
    <m/>
    <m/>
    <m/>
    <m/>
    <s v="none"/>
    <m/>
    <m/>
    <m/>
    <x v="0"/>
    <m/>
    <x v="0"/>
  </r>
  <r>
    <s v="ITAIT2GP202077Q1 2020EUR"/>
    <x v="6"/>
    <n v="29849"/>
    <s v="MAGRIS SPA"/>
    <s v="IT2GP202077"/>
    <s v="Q1 2020"/>
    <s v="EUR"/>
    <n v="585.79999999999995"/>
    <n v="585.80020000000002"/>
    <n v="-2.00000000063482E-4"/>
    <n v="585.79999999999995"/>
    <n v="0"/>
    <x v="0"/>
    <m/>
    <m/>
    <m/>
    <m/>
    <s v="none"/>
    <m/>
    <m/>
    <m/>
    <x v="0"/>
    <m/>
    <x v="0"/>
  </r>
  <r>
    <s v="ITAIT2GP202077Q2 2020EUR"/>
    <x v="6"/>
    <n v="29849"/>
    <s v="MAGRIS SPA"/>
    <s v="IT2GP202077"/>
    <s v="Q2 2020"/>
    <s v="EUR"/>
    <n v="43.59"/>
    <n v="43.5944"/>
    <n v="-4.39999999999685E-3"/>
    <n v="43.59"/>
    <n v="0"/>
    <x v="0"/>
    <m/>
    <m/>
    <m/>
    <m/>
    <s v="none"/>
    <m/>
    <m/>
    <m/>
    <x v="0"/>
    <m/>
    <x v="0"/>
  </r>
  <r>
    <s v="ITAIT2GP202077Q3 2020EUR"/>
    <x v="6"/>
    <n v="29849"/>
    <s v="MAGRIS SPA"/>
    <s v="IT2GP202077"/>
    <s v="Q3 2020"/>
    <s v="EUR"/>
    <n v="165.57"/>
    <n v="165.566"/>
    <n v="3.9999999999906699E-3"/>
    <n v="165.57"/>
    <n v="0"/>
    <x v="0"/>
    <m/>
    <m/>
    <m/>
    <m/>
    <s v="none"/>
    <m/>
    <m/>
    <m/>
    <x v="0"/>
    <m/>
    <x v="0"/>
  </r>
  <r>
    <s v="ITAIT2GP202077Q4 2020EUR"/>
    <x v="6"/>
    <n v="29849"/>
    <s v="MAGRIS SPA"/>
    <s v="IT2GP202077"/>
    <s v="Q4 2020"/>
    <s v="EUR"/>
    <n v="154.22999999999999"/>
    <n v="154.22620000000001"/>
    <n v="3.7999999999840301E-3"/>
    <n v="154.22999999999999"/>
    <n v="0"/>
    <x v="0"/>
    <m/>
    <m/>
    <m/>
    <m/>
    <s v="none"/>
    <m/>
    <m/>
    <m/>
    <x v="0"/>
    <m/>
    <x v="0"/>
  </r>
  <r>
    <s v="ITAIT2GP20288Q1 2020EUR"/>
    <x v="6"/>
    <n v="29852"/>
    <s v="MARCHESI ANTINORI S.P.A."/>
    <s v="IT2GP20288"/>
    <s v="Q1 2020"/>
    <s v="EUR"/>
    <n v="354.96"/>
    <n v="354.95639999999997"/>
    <n v="3.6000000000058199E-3"/>
    <n v="354.96"/>
    <n v="0"/>
    <x v="0"/>
    <m/>
    <m/>
    <m/>
    <m/>
    <s v="none"/>
    <m/>
    <m/>
    <m/>
    <x v="0"/>
    <m/>
    <x v="0"/>
  </r>
  <r>
    <s v="ITAIT2GP20288Q2 2020EUR"/>
    <x v="6"/>
    <n v="29852"/>
    <s v="MARCHESI ANTINORI S.P.A."/>
    <s v="IT2GP20288"/>
    <s v="Q2 2020"/>
    <s v="EUR"/>
    <n v="10.029999999999999"/>
    <n v="10.0276"/>
    <n v="2.39999999999973E-3"/>
    <n v="10.029999999999999"/>
    <n v="0"/>
    <x v="0"/>
    <m/>
    <m/>
    <m/>
    <m/>
    <s v="none"/>
    <m/>
    <m/>
    <m/>
    <x v="0"/>
    <m/>
    <x v="0"/>
  </r>
  <r>
    <s v="ITAIT2GP20288Q3 2020EUR"/>
    <x v="6"/>
    <n v="29852"/>
    <s v="MARCHESI ANTINORI S.P.A."/>
    <s v="IT2GP20288"/>
    <s v="Q3 2020"/>
    <s v="EUR"/>
    <n v="37.29"/>
    <n v="37.2896"/>
    <n v="3.9999999999906701E-4"/>
    <n v="37.29"/>
    <n v="0"/>
    <x v="0"/>
    <m/>
    <m/>
    <m/>
    <m/>
    <s v="none"/>
    <m/>
    <m/>
    <m/>
    <x v="0"/>
    <m/>
    <x v="0"/>
  </r>
  <r>
    <s v="ITAIT2GP20288Q4 2020EUR"/>
    <x v="6"/>
    <n v="29852"/>
    <s v="MARCHESI ANTINORI S.P.A."/>
    <s v="IT2GP20288"/>
    <s v="Q4 2020"/>
    <s v="EUR"/>
    <n v="74.22"/>
    <n v="74.218000000000004"/>
    <n v="1.9999999999953302E-3"/>
    <n v="74.22"/>
    <n v="0"/>
    <x v="0"/>
    <m/>
    <m/>
    <m/>
    <m/>
    <s v="none"/>
    <m/>
    <m/>
    <m/>
    <x v="0"/>
    <m/>
    <x v="0"/>
  </r>
  <r>
    <s v="ITAIT4GP182100Y 2020EUR"/>
    <x v="6"/>
    <n v="29939"/>
    <s v="SONEPAR ITALIA SPA UNIPERSONALE"/>
    <s v="IT4GP182100"/>
    <s v="Y 2020"/>
    <s v="EUR"/>
    <n v="338.53"/>
    <n v="338.53129999999999"/>
    <n v="-1.3000000000147299E-3"/>
    <n v="338.53"/>
    <n v="0"/>
    <x v="0"/>
    <m/>
    <m/>
    <m/>
    <m/>
    <s v="none"/>
    <m/>
    <m/>
    <m/>
    <x v="0"/>
    <m/>
    <x v="0"/>
  </r>
  <r>
    <s v="ITAIT2GP20340Q1 2020EUR"/>
    <x v="6"/>
    <n v="29976"/>
    <s v="CONOR SRL"/>
    <s v="IT2GP20340"/>
    <s v="Q1 2020"/>
    <s v="EUR"/>
    <n v="1387.06"/>
    <n v="1387.0648000000001"/>
    <n v="-4.80000000015934E-3"/>
    <n v="1387.06"/>
    <n v="0"/>
    <x v="0"/>
    <m/>
    <m/>
    <m/>
    <m/>
    <s v="none"/>
    <m/>
    <m/>
    <m/>
    <x v="0"/>
    <m/>
    <x v="0"/>
  </r>
  <r>
    <s v="ITAIT2GP20340Q2 2020EUR"/>
    <x v="6"/>
    <n v="29976"/>
    <s v="CONOR SRL"/>
    <s v="IT2GP20340"/>
    <s v="Q2 2020"/>
    <s v="EUR"/>
    <n v="52.81"/>
    <n v="52.8095"/>
    <n v="5.0000000000238699E-4"/>
    <n v="52.81"/>
    <n v="0"/>
    <x v="0"/>
    <m/>
    <m/>
    <m/>
    <m/>
    <s v="none"/>
    <m/>
    <m/>
    <m/>
    <x v="0"/>
    <m/>
    <x v="0"/>
  </r>
  <r>
    <s v="ITAIT2GP20340Q3 2020EUR"/>
    <x v="6"/>
    <n v="29976"/>
    <s v="CONOR SRL"/>
    <s v="IT2GP20340"/>
    <s v="Q3 2020"/>
    <s v="EUR"/>
    <n v="362.83"/>
    <n v="362.82870000000003"/>
    <n v="1.29999999995789E-3"/>
    <n v="362.83"/>
    <n v="0"/>
    <x v="0"/>
    <m/>
    <m/>
    <m/>
    <m/>
    <s v="none"/>
    <m/>
    <m/>
    <m/>
    <x v="0"/>
    <m/>
    <x v="0"/>
  </r>
  <r>
    <s v="ITAIT2GP20340Q4 2020EUR"/>
    <x v="6"/>
    <n v="29976"/>
    <s v="CONOR SRL"/>
    <s v="IT2GP20340"/>
    <s v="Q4 2020"/>
    <s v="EUR"/>
    <n v="246.1"/>
    <n v="246.1026"/>
    <n v="-2.6000000000010398E-3"/>
    <n v="246.1"/>
    <n v="0"/>
    <x v="0"/>
    <m/>
    <m/>
    <m/>
    <m/>
    <s v="none"/>
    <m/>
    <m/>
    <m/>
    <x v="0"/>
    <m/>
    <x v="0"/>
  </r>
  <r>
    <s v="ITAIT2GP202071Q1 2020EUR"/>
    <x v="6"/>
    <n v="30022"/>
    <s v="VELOX SERVIZI SRL UNIPERSONALE"/>
    <s v="IT2GP202071"/>
    <s v="Q1 2020"/>
    <s v="EUR"/>
    <n v="1487.2"/>
    <n v="1487.2003999999999"/>
    <n v="-3.9999999989959103E-4"/>
    <n v="1487.2"/>
    <n v="0"/>
    <x v="0"/>
    <m/>
    <m/>
    <m/>
    <m/>
    <s v="none"/>
    <m/>
    <m/>
    <m/>
    <x v="0"/>
    <m/>
    <x v="0"/>
  </r>
  <r>
    <s v="ITAIT2GP202071Q2 2020EUR"/>
    <x v="6"/>
    <n v="30022"/>
    <s v="VELOX SERVIZI SRL UNIPERSONALE"/>
    <s v="IT2GP202071"/>
    <s v="Q2 2020"/>
    <s v="EUR"/>
    <n v="35.74"/>
    <n v="35.7408"/>
    <n v="-7.9999999999813499E-4"/>
    <n v="35.74"/>
    <n v="0"/>
    <x v="0"/>
    <m/>
    <m/>
    <m/>
    <m/>
    <s v="none"/>
    <m/>
    <m/>
    <m/>
    <x v="0"/>
    <m/>
    <x v="0"/>
  </r>
  <r>
    <s v="ITAIT2GP202071Q3 2020EUR"/>
    <x v="6"/>
    <n v="30022"/>
    <s v="VELOX SERVIZI SRL UNIPERSONALE"/>
    <s v="IT2GP202071"/>
    <s v="Q3 2020"/>
    <s v="EUR"/>
    <n v="600.98"/>
    <n v="600.98220000000003"/>
    <n v="-2.2000000000161799E-3"/>
    <n v="600.98"/>
    <n v="0"/>
    <x v="0"/>
    <m/>
    <m/>
    <m/>
    <m/>
    <s v="none"/>
    <m/>
    <m/>
    <m/>
    <x v="0"/>
    <m/>
    <x v="0"/>
  </r>
  <r>
    <s v="ITAIT2GP202071Q4 2020EUR"/>
    <x v="6"/>
    <n v="30022"/>
    <s v="VELOX SERVIZI SRL UNIPERSONALE"/>
    <s v="IT2GP202071"/>
    <s v="Q4 2020"/>
    <s v="EUR"/>
    <n v="554.29999999999995"/>
    <n v="554.29880000000003"/>
    <n v="1.1999999999261399E-3"/>
    <n v="554.29999999999995"/>
    <n v="0"/>
    <x v="0"/>
    <m/>
    <m/>
    <m/>
    <m/>
    <s v="none"/>
    <m/>
    <m/>
    <m/>
    <x v="0"/>
    <m/>
    <x v="0"/>
  </r>
  <r>
    <s v="ITAIT2GP191057Q1 2020EUR"/>
    <x v="6"/>
    <n v="30036"/>
    <s v="CULLIGAN ITALIANA SPA"/>
    <s v="IT2GP191057"/>
    <s v="Q1 2020"/>
    <s v="EUR"/>
    <n v="445.18"/>
    <n v="445.17759999999998"/>
    <n v="2.4000000000228201E-3"/>
    <n v="445.18"/>
    <n v="0"/>
    <x v="0"/>
    <m/>
    <m/>
    <m/>
    <m/>
    <s v="none"/>
    <m/>
    <m/>
    <m/>
    <x v="0"/>
    <m/>
    <x v="0"/>
  </r>
  <r>
    <s v="ITAIT2GP191057Q2 2020EUR"/>
    <x v="6"/>
    <n v="30036"/>
    <s v="CULLIGAN ITALIANA SPA"/>
    <s v="IT2GP191057"/>
    <s v="Q2 2020"/>
    <s v="EUR"/>
    <n v="326.79000000000002"/>
    <n v="326.78899999999999"/>
    <n v="1.0000000000331901E-3"/>
    <n v="326.79000000000002"/>
    <n v="0"/>
    <x v="0"/>
    <m/>
    <m/>
    <m/>
    <m/>
    <s v="none"/>
    <m/>
    <m/>
    <m/>
    <x v="0"/>
    <m/>
    <x v="0"/>
  </r>
  <r>
    <s v="ITAIT2GP191057Q4 2020EUR"/>
    <x v="6"/>
    <n v="30036"/>
    <s v="CULLIGAN ITALIANA SPA"/>
    <s v="IT2GP191057"/>
    <s v="Q4 2020"/>
    <s v="EUR"/>
    <n v="719.2"/>
    <n v="719.202"/>
    <n v="-1.9999999999527002E-3"/>
    <n v="719.2"/>
    <n v="0"/>
    <x v="0"/>
    <m/>
    <m/>
    <m/>
    <m/>
    <s v="none"/>
    <m/>
    <m/>
    <m/>
    <x v="0"/>
    <m/>
    <x v="0"/>
  </r>
  <r>
    <s v="ITAIT2GP182016Q2 2020EUR"/>
    <x v="6"/>
    <n v="30195"/>
    <s v="DEMI S.P.A."/>
    <s v="IT2GP182016"/>
    <s v="Q2 2020"/>
    <s v="EUR"/>
    <n v="289.62"/>
    <n v="289.62490000000003"/>
    <n v="-4.9000000000205502E-3"/>
    <n v="289.62"/>
    <n v="0"/>
    <x v="0"/>
    <m/>
    <m/>
    <m/>
    <m/>
    <s v="none"/>
    <m/>
    <m/>
    <m/>
    <x v="0"/>
    <m/>
    <x v="0"/>
  </r>
  <r>
    <s v="ITAIT2GP182016Q3 2020EUR"/>
    <x v="6"/>
    <n v="30195"/>
    <s v="DEMI S.P.A."/>
    <s v="IT2GP182016"/>
    <s v="Q3 2020"/>
    <s v="EUR"/>
    <n v="5410.01"/>
    <n v="5410.0061999999998"/>
    <n v="3.8000000004103601E-3"/>
    <n v="5410.01"/>
    <n v="0"/>
    <x v="0"/>
    <m/>
    <m/>
    <m/>
    <m/>
    <s v="none"/>
    <m/>
    <m/>
    <m/>
    <x v="0"/>
    <m/>
    <x v="0"/>
  </r>
  <r>
    <s v="ITAIT2GP182016Q4 2020EUR"/>
    <x v="6"/>
    <n v="30195"/>
    <s v="DEMI S.P.A."/>
    <s v="IT2GP182016"/>
    <s v="Q4 2020"/>
    <s v="EUR"/>
    <n v="128.86000000000001"/>
    <n v="128.8647"/>
    <n v="-4.6999999999854901E-3"/>
    <n v="128.86000000000001"/>
    <n v="0"/>
    <x v="0"/>
    <m/>
    <m/>
    <m/>
    <m/>
    <s v="none"/>
    <m/>
    <m/>
    <m/>
    <x v="0"/>
    <m/>
    <x v="0"/>
  </r>
  <r>
    <s v="ITAIT2GP183001Q1 2020EUR"/>
    <x v="6"/>
    <n v="76859"/>
    <s v="ADA COSMETICS INTERNATIONAL GMBH"/>
    <s v="IT2GP183001"/>
    <s v="Q1 2020"/>
    <s v="EUR"/>
    <n v="925.39"/>
    <n v="925.39070000000004"/>
    <n v="-7.0000000005165897E-4"/>
    <n v="925.39"/>
    <n v="0"/>
    <x v="0"/>
    <m/>
    <m/>
    <m/>
    <m/>
    <s v="none"/>
    <m/>
    <m/>
    <m/>
    <x v="0"/>
    <m/>
    <x v="0"/>
  </r>
  <r>
    <s v="ITAIT2GP183001Q3 2020EUR"/>
    <x v="6"/>
    <n v="76859"/>
    <s v="ADA COSMETICS INTERNATIONAL GMBH"/>
    <s v="IT2GP183001"/>
    <s v="Q3 2020"/>
    <s v="EUR"/>
    <n v="247.28"/>
    <n v="247.27940000000001"/>
    <n v="5.9999999999149601E-4"/>
    <n v="247.28"/>
    <n v="0"/>
    <x v="0"/>
    <m/>
    <m/>
    <m/>
    <m/>
    <s v="none"/>
    <m/>
    <m/>
    <m/>
    <x v="0"/>
    <m/>
    <x v="0"/>
  </r>
  <r>
    <s v="ITAIT2GP183001Q4 2020EUR"/>
    <x v="6"/>
    <n v="76859"/>
    <s v="ADA COSMETICS INTERNATIONAL GMBH"/>
    <s v="IT2GP183001"/>
    <s v="Q4 2020"/>
    <s v="EUR"/>
    <n v="334.86"/>
    <n v="334.85969999999998"/>
    <n v="3.0000000003838003E-4"/>
    <n v="334.86"/>
    <n v="0"/>
    <x v="0"/>
    <m/>
    <m/>
    <m/>
    <m/>
    <s v="none"/>
    <m/>
    <m/>
    <m/>
    <x v="0"/>
    <m/>
    <x v="0"/>
  </r>
  <r>
    <s v="ITAIT2GP191056Q1 2020EUR"/>
    <x v="6"/>
    <n v="78926"/>
    <s v="BIRRA PERONI SRL"/>
    <s v="IT2GP191056"/>
    <s v="Q1 2020"/>
    <s v="EUR"/>
    <n v="757.51"/>
    <n v="757.51400000000001"/>
    <n v="-4.0000000000190898E-3"/>
    <n v="757.51"/>
    <n v="0"/>
    <x v="0"/>
    <m/>
    <m/>
    <m/>
    <m/>
    <s v="none"/>
    <m/>
    <m/>
    <m/>
    <x v="0"/>
    <m/>
    <x v="0"/>
  </r>
  <r>
    <s v="ITAIT2GP191056Q2 2020EUR"/>
    <x v="6"/>
    <n v="78926"/>
    <s v="BIRRA PERONI SRL"/>
    <s v="IT2GP191056"/>
    <s v="Q2 2020"/>
    <s v="EUR"/>
    <n v="99.91"/>
    <n v="99.91"/>
    <n v="0"/>
    <n v="99.91"/>
    <n v="0"/>
    <x v="0"/>
    <m/>
    <m/>
    <m/>
    <m/>
    <s v="none"/>
    <m/>
    <m/>
    <m/>
    <x v="0"/>
    <m/>
    <x v="0"/>
  </r>
  <r>
    <s v="ITAIT2GP191056Q3 2020EUR"/>
    <x v="6"/>
    <n v="78926"/>
    <s v="BIRRA PERONI SRL"/>
    <s v="IT2GP191056"/>
    <s v="Q3 2020"/>
    <s v="EUR"/>
    <n v="303.02999999999997"/>
    <n v="303.02800000000002"/>
    <n v="1.9999999999527002E-3"/>
    <n v="303.02999999999997"/>
    <n v="0"/>
    <x v="0"/>
    <m/>
    <m/>
    <m/>
    <m/>
    <s v="none"/>
    <m/>
    <m/>
    <m/>
    <x v="0"/>
    <m/>
    <x v="0"/>
  </r>
  <r>
    <s v="ITAIT2GP191056Q4 2020EUR"/>
    <x v="6"/>
    <n v="78926"/>
    <s v="BIRRA PERONI SRL"/>
    <s v="IT2GP191056"/>
    <s v="Q4 2020"/>
    <s v="EUR"/>
    <n v="251.04"/>
    <n v="251.036"/>
    <n v="3.9999999999906699E-3"/>
    <n v="251.04"/>
    <n v="0"/>
    <x v="0"/>
    <m/>
    <m/>
    <m/>
    <m/>
    <s v="none"/>
    <m/>
    <m/>
    <m/>
    <x v="0"/>
    <m/>
    <x v="0"/>
  </r>
  <r>
    <s v="ITAIT2GP10326Q1 2020EUR"/>
    <x v="6"/>
    <n v="80442"/>
    <s v="DE AMICIS SRL"/>
    <s v=" IT2GP10326"/>
    <s v="Q1 2020"/>
    <s v="EUR"/>
    <n v="977.97"/>
    <n v="977.97490000000005"/>
    <n v="-4.9000000000205502E-3"/>
    <n v="977.97"/>
    <n v="0"/>
    <x v="0"/>
    <m/>
    <m/>
    <m/>
    <m/>
    <s v="none"/>
    <m/>
    <m/>
    <m/>
    <x v="0"/>
    <m/>
    <x v="0"/>
  </r>
  <r>
    <s v="ITAIT2GP10326Q2 2020EUR"/>
    <x v="6"/>
    <n v="80442"/>
    <s v="DE AMICIS SRL"/>
    <s v=" IT2GP10326"/>
    <s v="Q2 2020"/>
    <s v="EUR"/>
    <n v="43.57"/>
    <n v="43.566600000000001"/>
    <n v="3.3999999999991802E-3"/>
    <n v="43.57"/>
    <n v="0"/>
    <x v="0"/>
    <m/>
    <m/>
    <m/>
    <m/>
    <s v="none"/>
    <m/>
    <m/>
    <m/>
    <x v="0"/>
    <m/>
    <x v="0"/>
  </r>
  <r>
    <s v="ITAIT2GP10326Q3 2020EUR"/>
    <x v="6"/>
    <n v="80442"/>
    <s v="DE AMICIS SRL"/>
    <s v=" IT2GP10326"/>
    <s v="Q3 2020"/>
    <s v="EUR"/>
    <n v="290.52"/>
    <n v="290.52170000000001"/>
    <n v="-1.7000000000280101E-3"/>
    <n v="290.52"/>
    <n v="0"/>
    <x v="0"/>
    <m/>
    <m/>
    <m/>
    <m/>
    <s v="none"/>
    <m/>
    <m/>
    <m/>
    <x v="0"/>
    <m/>
    <x v="0"/>
  </r>
  <r>
    <s v="ITAIT2GP10326Q4 2020EUR"/>
    <x v="6"/>
    <n v="80442"/>
    <s v="DE AMICIS SRL"/>
    <s v=" IT2GP10326"/>
    <s v="Q4 2020"/>
    <s v="EUR"/>
    <n v="394.06"/>
    <n v="394.05520000000001"/>
    <n v="4.7999999999888097E-3"/>
    <n v="394.06"/>
    <n v="0"/>
    <x v="0"/>
    <m/>
    <m/>
    <m/>
    <m/>
    <s v="none"/>
    <m/>
    <m/>
    <m/>
    <x v="0"/>
    <m/>
    <x v="0"/>
  </r>
  <r>
    <s v="ITAIT4GP20300Y 2020EUR"/>
    <x v="6"/>
    <n v="83995"/>
    <s v="UNOGAS ENERGIA SPA"/>
    <s v="IT4GP20300"/>
    <s v="Y 2020"/>
    <s v="EUR"/>
    <n v="6824.5533999999998"/>
    <n v="6824.5532999999996"/>
    <n v="1.00000001111766E-4"/>
    <n v="6824.5533999999998"/>
    <n v="0"/>
    <x v="0"/>
    <m/>
    <m/>
    <m/>
    <m/>
    <s v="none"/>
    <m/>
    <m/>
    <m/>
    <x v="0"/>
    <m/>
    <x v="0"/>
  </r>
  <r>
    <s v="ITAIT2GP182090Q4 2020EUR"/>
    <x v="6"/>
    <n v="91633"/>
    <s v="F.B.S. SNC DI FERLA BORTOLO E ROBERTO E BRESCI ANTONIO S.N.C."/>
    <s v="IT2GP182090"/>
    <s v="Q4 2020"/>
    <s v="EUR"/>
    <n v="327.33"/>
    <n v="327.327"/>
    <n v="2.9999999999858998E-3"/>
    <n v="327.33"/>
    <n v="0"/>
    <x v="0"/>
    <m/>
    <m/>
    <m/>
    <m/>
    <s v="none"/>
    <m/>
    <m/>
    <m/>
    <x v="0"/>
    <m/>
    <x v="0"/>
  </r>
  <r>
    <s v="ITAIT2GP20329Q3 2020EUR"/>
    <x v="6"/>
    <n v="95845"/>
    <s v="ALICANTO S.A.S. DI FRANCESCA BUZZI"/>
    <s v="IT2GP20329"/>
    <s v="Q3 2020"/>
    <s v="EUR"/>
    <n v="212.8"/>
    <n v="212.7963"/>
    <n v="3.70000000000914E-3"/>
    <n v="212.8"/>
    <n v="0"/>
    <x v="0"/>
    <m/>
    <m/>
    <m/>
    <m/>
    <s v="none"/>
    <m/>
    <m/>
    <m/>
    <x v="0"/>
    <m/>
    <x v="0"/>
  </r>
  <r>
    <s v="ITAIT2GP10358Q4 2020EUR"/>
    <x v="6"/>
    <n v="100819"/>
    <s v="DAC S.P.A."/>
    <s v="IT2GP10358"/>
    <s v="Q4 2020"/>
    <s v="EUR"/>
    <n v="15231.05"/>
    <n v="15231.05"/>
    <n v="0"/>
    <n v="15231.05"/>
    <n v="0"/>
    <x v="0"/>
    <m/>
    <m/>
    <m/>
    <m/>
    <s v="none"/>
    <m/>
    <m/>
    <m/>
    <x v="0"/>
    <m/>
    <x v="0"/>
  </r>
  <r>
    <s v="ITAIT2GP20364Q4 2020EUR"/>
    <x v="6"/>
    <n v="102080"/>
    <s v="GFL SA"/>
    <s v="IT2GP20364"/>
    <s v="Q4 2020"/>
    <s v="EUR"/>
    <n v="1953.72"/>
    <n v="1953.7224000000001"/>
    <n v="-2.40000000007967E-3"/>
    <n v="1953.72"/>
    <n v="0"/>
    <x v="0"/>
    <m/>
    <m/>
    <m/>
    <m/>
    <s v="none"/>
    <m/>
    <m/>
    <m/>
    <x v="0"/>
    <m/>
    <x v="0"/>
  </r>
  <r>
    <s v="ITAIT2GP20292Q1 2020EUR"/>
    <x v="6"/>
    <n v="116362"/>
    <s v="SYSTEM MANAGEMENT SERVICE S.P.A."/>
    <s v="IT2GP20292"/>
    <s v="Q1 2020"/>
    <s v="EUR"/>
    <n v="20230.12"/>
    <n v="20230.119200000001"/>
    <n v="7.9999999798019395E-4"/>
    <n v="20230.12"/>
    <n v="0"/>
    <x v="0"/>
    <m/>
    <m/>
    <m/>
    <m/>
    <s v="none"/>
    <m/>
    <m/>
    <m/>
    <x v="0"/>
    <m/>
    <x v="0"/>
  </r>
  <r>
    <s v="ITAIT2GP20292Q2 2020EUR"/>
    <x v="6"/>
    <n v="116362"/>
    <s v="SYSTEM MANAGEMENT SERVICE S.P.A."/>
    <s v="IT2GP20292"/>
    <s v="Q2 2020"/>
    <s v="EUR"/>
    <n v="754.62"/>
    <n v="754.62019999999995"/>
    <n v="-1.99999999836109E-4"/>
    <n v="754.62"/>
    <n v="0"/>
    <x v="0"/>
    <m/>
    <m/>
    <m/>
    <m/>
    <s v="none"/>
    <m/>
    <m/>
    <m/>
    <x v="0"/>
    <m/>
    <x v="0"/>
  </r>
  <r>
    <s v="ITAIT2GP20292Q3 2020EUR"/>
    <x v="6"/>
    <n v="116362"/>
    <s v="SYSTEM MANAGEMENT SERVICE S.P.A."/>
    <s v="IT2GP20292"/>
    <s v="Q3 2020"/>
    <s v="EUR"/>
    <n v="8430.86"/>
    <n v="8430.8552999999993"/>
    <n v="4.7000000013213104E-3"/>
    <n v="8430.86"/>
    <n v="0"/>
    <x v="0"/>
    <m/>
    <m/>
    <m/>
    <m/>
    <s v="none"/>
    <s v="Produit"/>
    <s v="Sarah"/>
    <s v="[SB] Factu réajustée dans le fichier monitoring du 25/04 (ligne valid)"/>
    <x v="0"/>
    <m/>
    <x v="0"/>
  </r>
  <r>
    <s v="ITAIT2GP20292Q4 2020EUR"/>
    <x v="6"/>
    <n v="116362"/>
    <s v="SYSTEM MANAGEMENT SERVICE S.P.A."/>
    <s v="IT2GP20292"/>
    <s v="Q4 2020"/>
    <s v="EUR"/>
    <n v="5514.81"/>
    <n v="5514.8171000000002"/>
    <n v="-7.0999999998093699E-3"/>
    <n v="5514.81"/>
    <n v="0"/>
    <x v="0"/>
    <m/>
    <m/>
    <m/>
    <m/>
    <s v="none"/>
    <m/>
    <m/>
    <m/>
    <x v="0"/>
    <m/>
    <x v="0"/>
  </r>
  <r>
    <s v="ITAIT2GP20357Q1 2020EUR"/>
    <x v="6"/>
    <n v="182480"/>
    <s v="CIFA S.R.L."/>
    <s v="IT2GP20357"/>
    <s v="Q1 2020"/>
    <s v="EUR"/>
    <n v="344.05"/>
    <n v="198.114"/>
    <n v="145.93600000000001"/>
    <n v="198.114"/>
    <n v="145.93600000000001"/>
    <x v="4"/>
    <s v="[30275]"/>
    <s v="[13073]"/>
    <s v="rebate present"/>
    <s v="2021-05-06 18:29:59 +0200"/>
    <s v="none"/>
    <s v="Produit"/>
    <s v="Ossama"/>
    <s v="[OA] rebate calculé à la main d'une valeur de 198,11. le calcul du rebate correspond bien à l'encodage du contrat et du CA déclaré / https://www.astoresuite.com/contracts/show/31120 // https://www.astoresuite.com/declarative_campaign_participations/edit/30275"/>
    <x v="1"/>
    <m/>
    <x v="5"/>
  </r>
  <r>
    <s v="ITAIT2GP20357Q2 2020EUR"/>
    <x v="6"/>
    <n v="182480"/>
    <s v="CIFA S.R.L."/>
    <s v="IT2GP20357"/>
    <s v="Q2 2020"/>
    <s v="EUR"/>
    <n v="1167.31"/>
    <n v="1313.2518"/>
    <n v="-145.9418"/>
    <n v="1313.2518"/>
    <n v="-145.9418"/>
    <x v="4"/>
    <s v="[30383]"/>
    <s v="[12841]"/>
    <s v="rebate present"/>
    <s v="2021-05-06 18:29:20 +0200"/>
    <s v="none"/>
    <s v="Produit"/>
    <s v="Ossama"/>
    <s v="[OA] calcule de rebate faux /  Contrat : https://www.astoresuite.com/contracts/show/31120  / participation : https://www.astoresuite.com/declarative_campaign_participations/edit/30383"/>
    <x v="1"/>
    <m/>
    <x v="5"/>
  </r>
  <r>
    <s v="ITAIT2GP20357Q3 2020EUR"/>
    <x v="6"/>
    <n v="182480"/>
    <s v="CIFA S.R.L."/>
    <s v="IT2GP20357"/>
    <s v="Q3 2020"/>
    <s v="EUR"/>
    <n v="1021.37"/>
    <n v="1021.374"/>
    <n v="-4.0000000000190898E-3"/>
    <n v="1021.374"/>
    <n v="-4.0000000000190898E-3"/>
    <x v="0"/>
    <m/>
    <m/>
    <m/>
    <m/>
    <s v="none"/>
    <m/>
    <m/>
    <m/>
    <x v="0"/>
    <m/>
    <x v="0"/>
  </r>
  <r>
    <s v="ITAIT2GP20357Q4 2020EUR"/>
    <x v="6"/>
    <n v="182480"/>
    <s v="CIFA S.R.L."/>
    <s v="IT2GP20357"/>
    <s v="Q4 2020"/>
    <s v="EUR"/>
    <n v="142.87"/>
    <n v="142.86689999999999"/>
    <n v="3.1000000000176399E-3"/>
    <n v="142.86689999999999"/>
    <n v="3.1000000000176399E-3"/>
    <x v="0"/>
    <m/>
    <m/>
    <m/>
    <m/>
    <s v="none"/>
    <m/>
    <m/>
    <m/>
    <x v="0"/>
    <m/>
    <x v="0"/>
  </r>
  <r>
    <s v="ITAIT2GP10360Q3 2020EUR"/>
    <x v="6"/>
    <n v="184868"/>
    <s v="DOMORI SRL"/>
    <s v="IT2GP10360"/>
    <s v="Q3 2020"/>
    <s v="EUR"/>
    <n v="9.6"/>
    <n v="9.6"/>
    <n v="0"/>
    <n v="9.6"/>
    <n v="0"/>
    <x v="0"/>
    <m/>
    <m/>
    <m/>
    <m/>
    <s v="none"/>
    <m/>
    <m/>
    <m/>
    <x v="0"/>
    <m/>
    <x v="0"/>
  </r>
  <r>
    <s v="ITAIT2GP10360Q4 2020EUR"/>
    <x v="6"/>
    <n v="184868"/>
    <s v="DOMORI SRL"/>
    <s v="IT2GP10360"/>
    <s v="Q4 2020"/>
    <s v="EUR"/>
    <n v="9.6"/>
    <n v="9.6"/>
    <n v="0"/>
    <n v="9.6"/>
    <n v="0"/>
    <x v="0"/>
    <m/>
    <m/>
    <m/>
    <m/>
    <s v="none"/>
    <m/>
    <m/>
    <m/>
    <x v="0"/>
    <m/>
    <x v="0"/>
  </r>
  <r>
    <s v="ITAIT2GP182053Q1 2020EUR"/>
    <x v="6"/>
    <n v="185464"/>
    <s v="OPENJOBMETIS S.P.A."/>
    <s v="IT2GP182053"/>
    <s v="Q1 2020"/>
    <s v="EUR"/>
    <n v="671.58"/>
    <n v="671.5752"/>
    <n v="4.8000000000456497E-3"/>
    <n v="671.58"/>
    <n v="0"/>
    <x v="0"/>
    <m/>
    <m/>
    <m/>
    <m/>
    <s v="none"/>
    <m/>
    <m/>
    <m/>
    <x v="0"/>
    <m/>
    <x v="0"/>
  </r>
  <r>
    <s v="ITAIT2GP182053Q2 2020EUR"/>
    <x v="6"/>
    <n v="185464"/>
    <s v="OPENJOBMETIS S.P.A."/>
    <s v="IT2GP182053"/>
    <s v="Q2 2020"/>
    <s v="EUR"/>
    <n v="36.979999999999997"/>
    <n v="36.975999999999999"/>
    <n v="3.9999999999977796E-3"/>
    <n v="36.979999999999997"/>
    <n v="0"/>
    <x v="0"/>
    <m/>
    <m/>
    <m/>
    <m/>
    <s v="none"/>
    <m/>
    <m/>
    <m/>
    <x v="0"/>
    <m/>
    <x v="0"/>
  </r>
  <r>
    <s v="ITAIT2GP182053Q4 2020EUR"/>
    <x v="6"/>
    <n v="185464"/>
    <s v="OPENJOBMETIS S.P.A."/>
    <s v="IT2GP182053"/>
    <s v="Q4 2020"/>
    <s v="EUR"/>
    <n v="49.54"/>
    <n v="49.536799999999999"/>
    <n v="3.1999999999996402E-3"/>
    <n v="49.54"/>
    <n v="0"/>
    <x v="0"/>
    <m/>
    <m/>
    <m/>
    <m/>
    <s v="none"/>
    <m/>
    <m/>
    <m/>
    <x v="0"/>
    <m/>
    <x v="0"/>
  </r>
  <r>
    <s v="ITAIT2GP20333_2v5Q1 2020EUR"/>
    <x v="6"/>
    <n v="188632"/>
    <s v="B&amp;T S.P.A."/>
    <s v="IT2GP20333_2v5"/>
    <s v="Q1 2020"/>
    <s v="EUR"/>
    <n v="1321.04"/>
    <m/>
    <n v="1321.04"/>
    <m/>
    <n v="1321.04"/>
    <x v="1"/>
    <s v="[]"/>
    <s v="[]"/>
    <s v="no participation"/>
    <m/>
    <m/>
    <s v="Produit"/>
    <s v="Sarah"/>
    <s v="[SB] Nous avons bien une participation ID 37165 et des ajustements mais avec no name provided comme nom d'unité. Ceci est dû à la suppression manuelle de l'unité à partir du contrat. Il faut vérifier l'unité et regenerer la bonne participation  à la main."/>
    <x v="1"/>
    <s v="Nicolas"/>
    <x v="3"/>
  </r>
  <r>
    <s v="ITAIT2GP20333_2v5Q3 2020EUR"/>
    <x v="6"/>
    <n v="188632"/>
    <s v="B&amp;T S.P.A."/>
    <s v="IT2GP20333_2v5"/>
    <s v="Q3 2020"/>
    <s v="EUR"/>
    <n v="159.80000000000001"/>
    <m/>
    <n v="159.80000000000001"/>
    <m/>
    <n v="159.80000000000001"/>
    <x v="1"/>
    <s v="[]"/>
    <s v="[]"/>
    <s v="no participation"/>
    <m/>
    <m/>
    <s v="Produit"/>
    <s v="Sarah"/>
    <s v="[SB] Nous avons bien une participation ID 10523  mais avec no name provided comme nom d'unité. Ceci est dû à la suppression manuelle de l'unité à partir du contrat. Il faut vérifier l'unité et regenerer la bonne participation  à la main."/>
    <x v="1"/>
    <s v="Nicolas"/>
    <x v="3"/>
  </r>
  <r>
    <s v="ITAIT2GP20333_2v5Q4 2020EUR"/>
    <x v="6"/>
    <n v="188632"/>
    <s v="B&amp;T S.P.A."/>
    <s v="IT2GP20333_2v5"/>
    <s v="Q4 2020"/>
    <s v="EUR"/>
    <n v="423.01"/>
    <m/>
    <n v="423.01"/>
    <m/>
    <n v="423.01"/>
    <x v="1"/>
    <s v="[]"/>
    <s v="[]"/>
    <s v="no participation"/>
    <m/>
    <m/>
    <s v="Produit"/>
    <s v="Sarah"/>
    <s v="[SB] Nous avons bien une participation ID 16788  mais avec no name provided comme nom d'unité. Ceci est dû à la suppression manuelle de l'unité à partir du contrat. Il faut vérifier l'unité et regenerer la bonne participation  à la main."/>
    <x v="1"/>
    <s v="Nicolas"/>
    <x v="3"/>
  </r>
  <r>
    <s v="ITAIT2GP202067Q1 2020EUR"/>
    <x v="6"/>
    <n v="218075"/>
    <s v="MARKAS S.R.L."/>
    <s v="IT2GP202067"/>
    <s v="Q1 2020"/>
    <s v="EUR"/>
    <n v="3869.99"/>
    <n v="3869.9911000000002"/>
    <n v="-1.10000000040599E-3"/>
    <n v="3869.99"/>
    <n v="0"/>
    <x v="0"/>
    <m/>
    <m/>
    <m/>
    <m/>
    <s v="none"/>
    <m/>
    <m/>
    <m/>
    <x v="0"/>
    <m/>
    <x v="0"/>
  </r>
  <r>
    <s v="ITAIT2GP202067Q2 2020EUR"/>
    <x v="6"/>
    <n v="218075"/>
    <s v="MARKAS S.R.L."/>
    <s v="IT2GP202067"/>
    <s v="Q2 2020"/>
    <s v="EUR"/>
    <n v="307.83"/>
    <n v="307.83390000000003"/>
    <n v="-3.9000000000442001E-3"/>
    <n v="307.83"/>
    <n v="0"/>
    <x v="0"/>
    <m/>
    <m/>
    <m/>
    <m/>
    <s v="none"/>
    <m/>
    <m/>
    <m/>
    <x v="0"/>
    <m/>
    <x v="0"/>
  </r>
  <r>
    <s v="ITAIT2GP202067Q3 2020EUR"/>
    <x v="6"/>
    <n v="218075"/>
    <s v="MARKAS S.R.L."/>
    <s v="IT2GP202067"/>
    <s v="Q3 2020"/>
    <s v="EUR"/>
    <n v="2709.95"/>
    <n v="2709.95"/>
    <n v="0"/>
    <n v="2709.95"/>
    <n v="0"/>
    <x v="0"/>
    <m/>
    <m/>
    <m/>
    <m/>
    <s v="none"/>
    <m/>
    <m/>
    <m/>
    <x v="0"/>
    <m/>
    <x v="0"/>
  </r>
  <r>
    <s v="ITAIT2GP202067Q4 2020EUR"/>
    <x v="6"/>
    <n v="218075"/>
    <s v="MARKAS S.R.L."/>
    <s v="IT2GP202067"/>
    <s v="Q4 2020"/>
    <s v="EUR"/>
    <n v="7263.54"/>
    <n v="7263.5454"/>
    <n v="-5.3999999990992304E-3"/>
    <n v="7263.54"/>
    <n v="0"/>
    <x v="0"/>
    <m/>
    <m/>
    <m/>
    <m/>
    <s v="none"/>
    <m/>
    <m/>
    <m/>
    <x v="0"/>
    <m/>
    <x v="0"/>
  </r>
  <r>
    <s v="ITAIT2GP202081Q1 2020EUR"/>
    <x v="6"/>
    <n v="224290"/>
    <s v="BE HOTEL GROUP SNC DI MARZIALE LUIGI E ANNA"/>
    <s v="IT2GP202081"/>
    <s v="Q1 2020"/>
    <s v="EUR"/>
    <n v="21.3"/>
    <n v="21.302900000000001"/>
    <n v="-2.9000000000003398E-3"/>
    <n v="21.3"/>
    <n v="0"/>
    <x v="0"/>
    <m/>
    <m/>
    <m/>
    <m/>
    <s v="none"/>
    <m/>
    <m/>
    <m/>
    <x v="0"/>
    <m/>
    <x v="0"/>
  </r>
  <r>
    <s v="ITAIT2GP202081Q2 2020EUR"/>
    <x v="6"/>
    <n v="224290"/>
    <s v="BE HOTEL GROUP SNC DI MARZIALE LUIGI E ANNA"/>
    <s v="IT2GP202081"/>
    <s v="Q2 2020"/>
    <s v="EUR"/>
    <n v="186.09"/>
    <n v="186.0874"/>
    <n v="2.6000000000010398E-3"/>
    <n v="186.09"/>
    <n v="0"/>
    <x v="0"/>
    <m/>
    <m/>
    <m/>
    <m/>
    <s v="none"/>
    <m/>
    <m/>
    <m/>
    <x v="0"/>
    <m/>
    <x v="0"/>
  </r>
  <r>
    <s v="ITAIT2GP202081Q3 2020EUR"/>
    <x v="6"/>
    <n v="224290"/>
    <s v="BE HOTEL GROUP SNC DI MARZIALE LUIGI E ANNA"/>
    <s v="IT2GP202081"/>
    <s v="Q3 2020"/>
    <s v="EUR"/>
    <n v="897.65"/>
    <n v="897.64829999999995"/>
    <n v="1.7000000000280101E-3"/>
    <n v="897.65"/>
    <n v="0"/>
    <x v="0"/>
    <m/>
    <m/>
    <m/>
    <m/>
    <s v="none"/>
    <m/>
    <m/>
    <m/>
    <x v="0"/>
    <m/>
    <x v="0"/>
  </r>
  <r>
    <s v="ITAIT2GP202081Q4 2020EUR"/>
    <x v="6"/>
    <n v="224290"/>
    <s v="BE HOTEL GROUP SNC DI MARZIALE LUIGI E ANNA"/>
    <s v="IT2GP202081"/>
    <s v="Q4 2020"/>
    <s v="EUR"/>
    <n v="114.31"/>
    <n v="114.312"/>
    <n v="-1.9999999999953302E-3"/>
    <n v="114.31"/>
    <n v="0"/>
    <x v="0"/>
    <m/>
    <m/>
    <m/>
    <m/>
    <s v="none"/>
    <m/>
    <m/>
    <m/>
    <x v="0"/>
    <m/>
    <x v="0"/>
  </r>
  <r>
    <s v="ITAIT2GP202079Q1 2020EUR"/>
    <x v="6"/>
    <n v="228539"/>
    <s v="COOPWORK COOPERATIVA SOCIALE ONLUS"/>
    <s v="IT2GP202079"/>
    <s v="Q1 2020"/>
    <s v="EUR"/>
    <n v="1327.01"/>
    <n v="1327.0111999999999"/>
    <n v="-1.1999999999261399E-3"/>
    <n v="1327.01"/>
    <n v="0"/>
    <x v="0"/>
    <m/>
    <m/>
    <m/>
    <m/>
    <s v="none"/>
    <m/>
    <m/>
    <m/>
    <x v="0"/>
    <m/>
    <x v="0"/>
  </r>
  <r>
    <s v="ITAIT2GP202079Q3 2020EUR"/>
    <x v="6"/>
    <n v="228539"/>
    <s v="COOPWORK COOPERATIVA SOCIALE ONLUS"/>
    <s v="IT2GP202079"/>
    <s v="Q3 2020"/>
    <s v="EUR"/>
    <n v="169.08"/>
    <n v="169.08160000000001"/>
    <n v="-1.59999999999627E-3"/>
    <n v="169.08"/>
    <n v="0"/>
    <x v="0"/>
    <m/>
    <m/>
    <m/>
    <m/>
    <s v="none"/>
    <m/>
    <m/>
    <m/>
    <x v="0"/>
    <m/>
    <x v="0"/>
  </r>
  <r>
    <s v="ITAIT2GP202073Q1 2020EUR"/>
    <x v="6"/>
    <n v="235237"/>
    <s v="VELOX HOTELLERIE S.R.L."/>
    <s v="IT2GP202073"/>
    <s v="Q1 2020"/>
    <s v="EUR"/>
    <n v="6956.1299999999901"/>
    <n v="6956.1421"/>
    <n v="-1.2100000000828001E-2"/>
    <n v="6956.1421"/>
    <n v="-1.2100000000828001E-2"/>
    <x v="0"/>
    <m/>
    <m/>
    <m/>
    <m/>
    <s v="none"/>
    <m/>
    <m/>
    <m/>
    <x v="0"/>
    <m/>
    <x v="0"/>
  </r>
  <r>
    <s v="ITAIT2GP202073Q3 2020EUR"/>
    <x v="6"/>
    <n v="235237"/>
    <s v="VELOX HOTELLERIE S.R.L."/>
    <s v="IT2GP202073"/>
    <s v="Q3 2020"/>
    <s v="EUR"/>
    <n v="2030.9"/>
    <n v="2030.9105999999999"/>
    <n v="-1.0599999999840201E-2"/>
    <n v="2030.9105999999999"/>
    <n v="-1.0599999999840201E-2"/>
    <x v="0"/>
    <m/>
    <m/>
    <m/>
    <m/>
    <s v="none"/>
    <m/>
    <m/>
    <m/>
    <x v="0"/>
    <m/>
    <x v="0"/>
  </r>
  <r>
    <s v="ITAIT2GP202073Q4 2020EUR"/>
    <x v="6"/>
    <n v="235237"/>
    <s v="VELOX HOTELLERIE S.R.L."/>
    <s v="IT2GP202073"/>
    <s v="Q4 2020"/>
    <s v="EUR"/>
    <n v="1815.37"/>
    <n v="1815.3649"/>
    <n v="5.0999999998566602E-3"/>
    <n v="1815.3649"/>
    <n v="5.0999999998566602E-3"/>
    <x v="0"/>
    <m/>
    <m/>
    <m/>
    <m/>
    <s v="none"/>
    <m/>
    <m/>
    <m/>
    <x v="0"/>
    <m/>
    <x v="0"/>
  </r>
  <r>
    <s v="ITAIT2GP202064Q1 2020EUR"/>
    <x v="6"/>
    <n v="237236"/>
    <s v="HOTEL SERVICE SRL"/>
    <s v="IT2GP202064"/>
    <s v="Q1 2020"/>
    <s v="EUR"/>
    <n v="6313.91"/>
    <n v="6313.9053000000004"/>
    <n v="4.6999999995023202E-3"/>
    <n v="6313.91"/>
    <n v="0"/>
    <x v="0"/>
    <m/>
    <m/>
    <m/>
    <m/>
    <s v="none"/>
    <m/>
    <m/>
    <m/>
    <x v="0"/>
    <m/>
    <x v="0"/>
  </r>
  <r>
    <s v="ITAIT2GP202064Q2 2020EUR"/>
    <x v="6"/>
    <n v="237236"/>
    <s v="HOTEL SERVICE SRL"/>
    <s v="IT2GP202064"/>
    <s v="Q2 2020"/>
    <s v="EUR"/>
    <n v="655.20000000000005"/>
    <n v="655.20129999999995"/>
    <n v="-1.29999999990104E-3"/>
    <n v="655.20000000000005"/>
    <n v="0"/>
    <x v="0"/>
    <m/>
    <m/>
    <m/>
    <m/>
    <s v="none"/>
    <m/>
    <m/>
    <m/>
    <x v="0"/>
    <m/>
    <x v="0"/>
  </r>
  <r>
    <s v="ITAIT2GP202064Q3 2020EUR"/>
    <x v="6"/>
    <n v="237236"/>
    <s v="HOTEL SERVICE SRL"/>
    <s v="IT2GP202064"/>
    <s v="Q3 2020"/>
    <s v="EUR"/>
    <n v="3811.28"/>
    <n v="3811.2799"/>
    <n v="1.00000000202271E-4"/>
    <n v="3811.28"/>
    <n v="0"/>
    <x v="0"/>
    <m/>
    <m/>
    <m/>
    <m/>
    <s v="none"/>
    <m/>
    <m/>
    <m/>
    <x v="0"/>
    <m/>
    <x v="0"/>
  </r>
  <r>
    <s v="ITAIT2GP202064Q4 2020EUR"/>
    <x v="6"/>
    <n v="237236"/>
    <s v="HOTEL SERVICE SRL"/>
    <s v="IT2GP202064"/>
    <s v="Q4 2020"/>
    <s v="EUR"/>
    <n v="2273.64"/>
    <n v="2273.6430999999998"/>
    <n v="-3.09999999990395E-3"/>
    <n v="2273.64"/>
    <n v="0"/>
    <x v="0"/>
    <m/>
    <m/>
    <m/>
    <m/>
    <s v="none"/>
    <m/>
    <m/>
    <m/>
    <x v="0"/>
    <m/>
    <x v="0"/>
  </r>
  <r>
    <s v="ITAIT2GP20337Q1 2020EUR"/>
    <x v="6"/>
    <n v="239369"/>
    <s v="MXNS Auditing Italia S.r.l."/>
    <s v="IT2GP20337"/>
    <s v="Q1 2020"/>
    <s v="EUR"/>
    <n v="90.33"/>
    <n v="90.328500000000005"/>
    <n v="1.4999999999929499E-3"/>
    <n v="90.33"/>
    <n v="0"/>
    <x v="0"/>
    <m/>
    <m/>
    <m/>
    <m/>
    <s v="none"/>
    <m/>
    <m/>
    <m/>
    <x v="0"/>
    <m/>
    <x v="0"/>
  </r>
  <r>
    <s v="ITAIT2GP20337Q2 2020EUR"/>
    <x v="6"/>
    <n v="239369"/>
    <s v="MXNS Auditing Italia S.r.l."/>
    <s v="IT2GP20337"/>
    <s v="Q2 2020"/>
    <s v="EUR"/>
    <n v="246.92"/>
    <n v="246.9213"/>
    <n v="-1.3000000000147299E-3"/>
    <n v="246.92"/>
    <n v="0"/>
    <x v="0"/>
    <m/>
    <m/>
    <m/>
    <m/>
    <s v="none"/>
    <m/>
    <m/>
    <m/>
    <x v="0"/>
    <m/>
    <x v="0"/>
  </r>
  <r>
    <s v="ITAIT2GP20337Q3 2020EUR"/>
    <x v="6"/>
    <n v="239369"/>
    <s v="MXNS Auditing Italia S.r.l."/>
    <s v="IT2GP20337"/>
    <s v="Q3 2020"/>
    <s v="EUR"/>
    <n v="644.28"/>
    <n v="644.27930000000003"/>
    <n v="6.9999999993797203E-4"/>
    <n v="644.28"/>
    <n v="0"/>
    <x v="0"/>
    <m/>
    <m/>
    <m/>
    <m/>
    <s v="none"/>
    <m/>
    <m/>
    <m/>
    <x v="0"/>
    <m/>
    <x v="0"/>
  </r>
  <r>
    <s v="ITAIT2GP20337Q4 2020EUR"/>
    <x v="6"/>
    <n v="239369"/>
    <s v="MXNS Auditing Italia S.r.l."/>
    <s v="IT2GP20337"/>
    <s v="Q4 2020"/>
    <s v="EUR"/>
    <n v="652.87"/>
    <n v="652.87350000000004"/>
    <n v="-3.5000000000309198E-3"/>
    <n v="652.87"/>
    <n v="0"/>
    <x v="0"/>
    <m/>
    <m/>
    <m/>
    <m/>
    <s v="none"/>
    <m/>
    <m/>
    <m/>
    <x v="0"/>
    <m/>
    <x v="0"/>
  </r>
  <r>
    <s v="ITAIT2GP10385Q4 2020EUR"/>
    <x v="6"/>
    <n v="242947"/>
    <s v="ABBASCIA' SRL"/>
    <s v="IT2GP10385"/>
    <s v="Q4 2020"/>
    <s v="EUR"/>
    <n v="131.49"/>
    <n v="131.48779999999999"/>
    <n v="2.2000000000161799E-3"/>
    <n v="131.49"/>
    <n v="0"/>
    <x v="0"/>
    <m/>
    <m/>
    <m/>
    <m/>
    <s v="none"/>
    <m/>
    <m/>
    <m/>
    <x v="0"/>
    <m/>
    <x v="0"/>
  </r>
  <r>
    <s v="ITAIT2GP20332Q1 2020EUR"/>
    <x v="6"/>
    <n v="243742"/>
    <s v="M.M. GIARDINI DI MANI MICHELE"/>
    <s v=" IT2GP20332"/>
    <s v="Q1 2020"/>
    <s v="EUR"/>
    <n v="38.5"/>
    <n v="38.502400000000002"/>
    <n v="-2.4000000000015099E-3"/>
    <n v="38.5"/>
    <n v="0"/>
    <x v="0"/>
    <m/>
    <m/>
    <m/>
    <m/>
    <s v="none"/>
    <m/>
    <m/>
    <m/>
    <x v="0"/>
    <m/>
    <x v="0"/>
  </r>
  <r>
    <s v="ITAIT2GP20332Q2 2020EUR"/>
    <x v="6"/>
    <n v="243742"/>
    <s v="M.M. GIARDINI DI MANI MICHELE"/>
    <s v=" IT2GP20332"/>
    <s v="Q2 2020"/>
    <s v="EUR"/>
    <n v="19.25"/>
    <n v="19.251200000000001"/>
    <n v="-1.2000000000007499E-3"/>
    <n v="19.25"/>
    <n v="0"/>
    <x v="0"/>
    <m/>
    <m/>
    <m/>
    <m/>
    <s v="none"/>
    <m/>
    <m/>
    <m/>
    <x v="0"/>
    <m/>
    <x v="0"/>
  </r>
  <r>
    <s v="ITAIT2GP20332Q3 2020EUR"/>
    <x v="6"/>
    <n v="243742"/>
    <s v="M.M. GIARDINI DI MANI MICHELE"/>
    <s v=" IT2GP20332"/>
    <s v="Q3 2020"/>
    <s v="EUR"/>
    <n v="83.9"/>
    <n v="83.904399999999995"/>
    <n v="-4.3999999999897402E-3"/>
    <n v="83.9"/>
    <n v="0"/>
    <x v="0"/>
    <m/>
    <m/>
    <m/>
    <m/>
    <s v="none"/>
    <m/>
    <m/>
    <m/>
    <x v="0"/>
    <m/>
    <x v="0"/>
  </r>
  <r>
    <s v="ITAIT2GP20332Q4 2020EUR"/>
    <x v="6"/>
    <n v="243742"/>
    <s v="M.M. GIARDINI DI MANI MICHELE"/>
    <s v=" IT2GP20332"/>
    <s v="Q4 2020"/>
    <s v="EUR"/>
    <n v="57.75"/>
    <n v="57.753599999999999"/>
    <n v="-3.5999999999987101E-3"/>
    <n v="57.75"/>
    <n v="0"/>
    <x v="0"/>
    <m/>
    <m/>
    <m/>
    <m/>
    <s v="none"/>
    <m/>
    <m/>
    <m/>
    <x v="0"/>
    <m/>
    <x v="0"/>
  </r>
  <r>
    <s v="ITAIT2GP183000Q1 2020EUR"/>
    <x v="6"/>
    <n v="266037"/>
    <s v="ZURLI MAURIZIO"/>
    <s v="IT2GP183000"/>
    <s v="Q1 2020"/>
    <s v="EUR"/>
    <n v="626.36"/>
    <n v="626.36"/>
    <n v="0"/>
    <n v="626.36"/>
    <n v="0"/>
    <x v="0"/>
    <m/>
    <m/>
    <m/>
    <m/>
    <s v="none"/>
    <m/>
    <m/>
    <m/>
    <x v="0"/>
    <m/>
    <x v="0"/>
  </r>
  <r>
    <s v="ITAIT2GP183000Q2 2020EUR"/>
    <x v="6"/>
    <n v="266037"/>
    <s v="ZURLI MAURIZIO"/>
    <s v="IT2GP183000"/>
    <s v="Q2 2020"/>
    <s v="EUR"/>
    <n v="73.31"/>
    <n v="73.308000000000007"/>
    <n v="1.9999999999953302E-3"/>
    <n v="73.31"/>
    <n v="0"/>
    <x v="0"/>
    <m/>
    <m/>
    <m/>
    <m/>
    <s v="none"/>
    <m/>
    <m/>
    <m/>
    <x v="0"/>
    <m/>
    <x v="0"/>
  </r>
  <r>
    <s v="ITAIT2GP183000Q3 2020EUR"/>
    <x v="6"/>
    <n v="266037"/>
    <s v="ZURLI MAURIZIO"/>
    <s v="IT2GP183000"/>
    <s v="Q3 2020"/>
    <s v="EUR"/>
    <n v="282.64"/>
    <n v="282.64"/>
    <n v="0"/>
    <n v="282.64"/>
    <n v="0"/>
    <x v="0"/>
    <m/>
    <m/>
    <m/>
    <m/>
    <s v="none"/>
    <m/>
    <m/>
    <m/>
    <x v="0"/>
    <m/>
    <x v="0"/>
  </r>
  <r>
    <s v="ITAIT2GP183000Q4 2020EUR"/>
    <x v="6"/>
    <n v="266037"/>
    <s v="ZURLI MAURIZIO"/>
    <s v="IT2GP183000"/>
    <s v="Q4 2020"/>
    <s v="EUR"/>
    <n v="97.83"/>
    <n v="97.83"/>
    <n v="0"/>
    <n v="97.83"/>
    <n v="0"/>
    <x v="0"/>
    <m/>
    <m/>
    <m/>
    <m/>
    <s v="none"/>
    <m/>
    <m/>
    <m/>
    <x v="0"/>
    <m/>
    <x v="0"/>
  </r>
  <r>
    <s v="ITAIT2GP20299Q4 2020EUR"/>
    <x v="6"/>
    <n v="268892"/>
    <s v="SUNNY GROUP S.R.L."/>
    <s v="IT2GP20299"/>
    <s v="Q4 2020"/>
    <s v="EUR"/>
    <n v="3775.3"/>
    <n v="3775.2959999999998"/>
    <n v="4.0000000003601599E-3"/>
    <n v="3775.3"/>
    <n v="0"/>
    <x v="0"/>
    <m/>
    <m/>
    <m/>
    <m/>
    <s v="none"/>
    <m/>
    <m/>
    <m/>
    <x v="0"/>
    <m/>
    <x v="0"/>
  </r>
  <r>
    <s v="ITAIT2GP20285Q1 2020EUR"/>
    <x v="6"/>
    <n v="282591"/>
    <s v="AZIENDA AGRICOLA VERONA ROSADO"/>
    <s v="IT2GP20285"/>
    <s v="Q1 2020"/>
    <s v="EUR"/>
    <n v="225.74"/>
    <n v="225.74100000000001"/>
    <n v="-1.0000000000047701E-3"/>
    <n v="225.74"/>
    <n v="0"/>
    <x v="0"/>
    <m/>
    <m/>
    <m/>
    <m/>
    <s v="none"/>
    <m/>
    <m/>
    <m/>
    <x v="0"/>
    <m/>
    <x v="0"/>
  </r>
  <r>
    <s v="ITAIT2GP20285Q2 2020EUR"/>
    <x v="6"/>
    <n v="282591"/>
    <s v="AZIENDA AGRICOLA VERONA ROSADO"/>
    <s v="IT2GP20285"/>
    <s v="Q2 2020"/>
    <s v="EUR"/>
    <n v="8.0500000000000007"/>
    <n v="8.0478000000000005"/>
    <n v="2.2000000000002001E-3"/>
    <n v="8.0500000000000007"/>
    <n v="0"/>
    <x v="0"/>
    <m/>
    <m/>
    <m/>
    <m/>
    <s v="none"/>
    <m/>
    <m/>
    <m/>
    <x v="0"/>
    <m/>
    <x v="0"/>
  </r>
  <r>
    <s v="ITAIT2GP20285Q3 2020EUR"/>
    <x v="6"/>
    <n v="282591"/>
    <s v="AZIENDA AGRICOLA VERONA ROSADO"/>
    <s v="IT2GP20285"/>
    <s v="Q3 2020"/>
    <s v="EUR"/>
    <n v="30.37"/>
    <n v="30.369"/>
    <n v="1.00000000000122E-3"/>
    <n v="30.37"/>
    <n v="0"/>
    <x v="0"/>
    <m/>
    <m/>
    <m/>
    <m/>
    <s v="none"/>
    <m/>
    <m/>
    <m/>
    <x v="0"/>
    <m/>
    <x v="0"/>
  </r>
  <r>
    <s v="ITAIT2GP20285Q4 2020EUR"/>
    <x v="6"/>
    <n v="282591"/>
    <s v="AZIENDA AGRICOLA VERONA ROSADO"/>
    <s v="IT2GP20285"/>
    <s v="Q4 2020"/>
    <s v="EUR"/>
    <n v="43.57"/>
    <n v="43.566899999999997"/>
    <n v="3.1000000000034299E-3"/>
    <n v="43.57"/>
    <n v="0"/>
    <x v="0"/>
    <m/>
    <m/>
    <m/>
    <m/>
    <s v="none"/>
    <m/>
    <m/>
    <m/>
    <x v="0"/>
    <m/>
    <x v="0"/>
  </r>
  <r>
    <s v="ITAIT2GP202075Q1 2020EUR"/>
    <x v="6"/>
    <n v="289144"/>
    <s v="CONSORZIO PEGASO LIMO"/>
    <s v="IT2GP202075"/>
    <s v="Q1 2020"/>
    <s v="EUR"/>
    <n v="41.01"/>
    <n v="41.005000000000003"/>
    <n v="4.9999999999954499E-3"/>
    <n v="41.01"/>
    <n v="0"/>
    <x v="0"/>
    <m/>
    <m/>
    <m/>
    <m/>
    <s v="none"/>
    <m/>
    <m/>
    <m/>
    <x v="0"/>
    <m/>
    <x v="0"/>
  </r>
  <r>
    <s v="ITAIT2GP202075Q3 2020EUR"/>
    <x v="6"/>
    <n v="289144"/>
    <s v="CONSORZIO PEGASO LIMO"/>
    <s v="IT2GP202075"/>
    <s v="Q3 2020"/>
    <s v="EUR"/>
    <n v="22.84"/>
    <n v="22.836300000000001"/>
    <n v="3.6999999999984801E-3"/>
    <n v="22.84"/>
    <n v="0"/>
    <x v="0"/>
    <m/>
    <m/>
    <m/>
    <m/>
    <s v="none"/>
    <m/>
    <m/>
    <m/>
    <x v="0"/>
    <m/>
    <x v="0"/>
  </r>
  <r>
    <s v="ITAIT2GP20316Q1 2020EUR"/>
    <x v="6"/>
    <n v="290734"/>
    <s v="CAMA SRL"/>
    <s v=" IT2GP20316"/>
    <s v="Q1 2020"/>
    <s v="EUR"/>
    <n v="84.11"/>
    <n v="84.105400000000003"/>
    <n v="4.5999999999963804E-3"/>
    <n v="84.11"/>
    <n v="0"/>
    <x v="0"/>
    <m/>
    <m/>
    <m/>
    <m/>
    <s v="none"/>
    <m/>
    <m/>
    <m/>
    <x v="0"/>
    <m/>
    <x v="0"/>
  </r>
  <r>
    <s v="ITAIT2GP20316Q2 2020EUR"/>
    <x v="6"/>
    <n v="290734"/>
    <s v="CAMA SRL"/>
    <s v=" IT2GP20316"/>
    <s v="Q2 2020"/>
    <s v="EUR"/>
    <n v="90.85"/>
    <n v="90.846100000000007"/>
    <n v="3.8999999999873498E-3"/>
    <n v="90.85"/>
    <n v="0"/>
    <x v="0"/>
    <m/>
    <m/>
    <m/>
    <m/>
    <s v="none"/>
    <m/>
    <m/>
    <m/>
    <x v="0"/>
    <m/>
    <x v="0"/>
  </r>
  <r>
    <s v="ITAIT2GP20316Q3 2020EUR"/>
    <x v="6"/>
    <n v="290734"/>
    <s v="CAMA SRL"/>
    <s v=" IT2GP20316"/>
    <s v="Q3 2020"/>
    <s v="EUR"/>
    <n v="101.3"/>
    <n v="101.30500000000001"/>
    <n v="-5.0000000000096599E-3"/>
    <n v="101.3"/>
    <n v="0"/>
    <x v="0"/>
    <m/>
    <m/>
    <m/>
    <m/>
    <s v="none"/>
    <m/>
    <m/>
    <m/>
    <x v="0"/>
    <m/>
    <x v="0"/>
  </r>
  <r>
    <s v="ITAIT2GP20316Q4 2020EUR"/>
    <x v="6"/>
    <n v="290734"/>
    <s v="CAMA SRL"/>
    <s v=" IT2GP20316"/>
    <s v="Q4 2020"/>
    <s v="EUR"/>
    <n v="104.44"/>
    <n v="104.4431"/>
    <n v="-3.1000000000034299E-3"/>
    <n v="104.44"/>
    <n v="0"/>
    <x v="0"/>
    <m/>
    <m/>
    <m/>
    <m/>
    <s v="none"/>
    <m/>
    <m/>
    <m/>
    <x v="0"/>
    <m/>
    <x v="0"/>
  </r>
  <r>
    <s v="ITAIT2GP192037Q1 2020EUR"/>
    <x v="6"/>
    <n v="292053"/>
    <s v="MEAD INFORMATICA"/>
    <s v="IT2GP192037"/>
    <s v="Q1 2020"/>
    <s v="EUR"/>
    <n v="501.03"/>
    <n v="501.02640000000002"/>
    <n v="3.59999999994897E-3"/>
    <n v="501.03"/>
    <n v="0"/>
    <x v="0"/>
    <m/>
    <m/>
    <m/>
    <m/>
    <s v="none"/>
    <m/>
    <m/>
    <m/>
    <x v="0"/>
    <m/>
    <x v="0"/>
  </r>
  <r>
    <s v="ITAIT2GP192037Q2 2020EUR"/>
    <x v="6"/>
    <n v="292053"/>
    <s v="MEAD INFORMATICA"/>
    <s v="IT2GP192037"/>
    <s v="Q2 2020"/>
    <s v="EUR"/>
    <n v="20.16"/>
    <n v="20.16"/>
    <n v="0"/>
    <n v="20.16"/>
    <n v="0"/>
    <x v="0"/>
    <m/>
    <m/>
    <m/>
    <m/>
    <s v="none"/>
    <m/>
    <m/>
    <m/>
    <x v="0"/>
    <m/>
    <x v="0"/>
  </r>
  <r>
    <s v="ITAIT2GP192037Q3 2020EUR"/>
    <x v="6"/>
    <n v="292053"/>
    <s v="MEAD INFORMATICA"/>
    <s v="IT2GP192037"/>
    <s v="Q3 2020"/>
    <s v="EUR"/>
    <n v="442.61"/>
    <n v="442.60649999999998"/>
    <n v="3.5000000000309198E-3"/>
    <n v="442.61"/>
    <n v="0"/>
    <x v="0"/>
    <m/>
    <m/>
    <m/>
    <m/>
    <s v="none"/>
    <m/>
    <m/>
    <m/>
    <x v="0"/>
    <m/>
    <x v="0"/>
  </r>
  <r>
    <s v="ITAIT2GP20339Q1 2020EUR"/>
    <x v="6"/>
    <n v="292482"/>
    <s v="NUOVA BUTOS HO.RE.CA. SOOC.COOP."/>
    <s v="IT2GP20339"/>
    <s v="Q1 2020"/>
    <s v="EUR"/>
    <n v="100.74"/>
    <n v="100.7389"/>
    <n v="1.09999999999388E-3"/>
    <n v="100.74"/>
    <n v="0"/>
    <x v="0"/>
    <m/>
    <m/>
    <m/>
    <m/>
    <s v="none"/>
    <m/>
    <m/>
    <m/>
    <x v="0"/>
    <m/>
    <x v="0"/>
  </r>
  <r>
    <s v="ITAIT2GP20339Q2 2020EUR"/>
    <x v="6"/>
    <n v="292482"/>
    <s v="NUOVA BUTOS HO.RE.CA. SOOC.COOP."/>
    <s v="IT2GP20339"/>
    <s v="Q2 2020"/>
    <s v="EUR"/>
    <n v="19.100000000000001"/>
    <n v="19.102499999999999"/>
    <n v="-2.4999999999977202E-3"/>
    <n v="19.100000000000001"/>
    <n v="0"/>
    <x v="0"/>
    <m/>
    <m/>
    <m/>
    <m/>
    <s v="none"/>
    <m/>
    <m/>
    <m/>
    <x v="0"/>
    <m/>
    <x v="0"/>
  </r>
  <r>
    <s v="ITAIT2GP20339Q3 2020EUR"/>
    <x v="6"/>
    <n v="292482"/>
    <s v="NUOVA BUTOS HO.RE.CA. SOOC.COOP."/>
    <s v="IT2GP20339"/>
    <s v="Q3 2020"/>
    <s v="EUR"/>
    <n v="64.099999999999994"/>
    <n v="64.1036"/>
    <n v="-3.6000000000058199E-3"/>
    <n v="64.099999999999994"/>
    <n v="0"/>
    <x v="0"/>
    <m/>
    <m/>
    <m/>
    <m/>
    <s v="none"/>
    <m/>
    <m/>
    <m/>
    <x v="0"/>
    <m/>
    <x v="0"/>
  </r>
  <r>
    <s v="ITAIT2GP20339Q4 2020EUR"/>
    <x v="6"/>
    <n v="292482"/>
    <s v="NUOVA BUTOS HO.RE.CA. SOOC.COOP."/>
    <s v="IT2GP20339"/>
    <s v="Q4 2020"/>
    <s v="EUR"/>
    <n v="47.34"/>
    <n v="47.337299999999999"/>
    <n v="2.7000000000043599E-3"/>
    <n v="47.34"/>
    <n v="0"/>
    <x v="0"/>
    <m/>
    <m/>
    <m/>
    <m/>
    <s v="none"/>
    <m/>
    <m/>
    <m/>
    <x v="0"/>
    <m/>
    <x v="0"/>
  </r>
  <r>
    <s v="ITAIT2GP20290Q1 2020EUR"/>
    <x v="6"/>
    <n v="294320"/>
    <s v="APICOLTURA CASENTINESE S.R.L."/>
    <s v="IT2GP20290"/>
    <s v="Q1 2020"/>
    <s v="EUR"/>
    <n v="45.83"/>
    <n v="45.834299999999999"/>
    <n v="-4.3000000000006297E-3"/>
    <n v="45.83"/>
    <n v="0"/>
    <x v="0"/>
    <m/>
    <m/>
    <m/>
    <m/>
    <s v="none"/>
    <m/>
    <m/>
    <m/>
    <x v="0"/>
    <m/>
    <x v="0"/>
  </r>
  <r>
    <s v="ITAIT2GP20291Q1 2020EUR"/>
    <x v="6"/>
    <n v="323761"/>
    <s v="MOCHI SRL"/>
    <s v="IT2GP20291"/>
    <s v="Q1 2020"/>
    <s v="EUR"/>
    <n v="151.97999999999999"/>
    <n v="151.98220000000001"/>
    <n v="-2.2000000000161799E-3"/>
    <n v="151.97999999999999"/>
    <n v="0"/>
    <x v="0"/>
    <m/>
    <m/>
    <m/>
    <m/>
    <s v="none"/>
    <m/>
    <m/>
    <m/>
    <x v="0"/>
    <m/>
    <x v="0"/>
  </r>
  <r>
    <s v="ITAIT2GP20291Q2 2020EUR"/>
    <x v="6"/>
    <n v="323761"/>
    <s v="MOCHI SRL"/>
    <s v="IT2GP20291"/>
    <s v="Q2 2020"/>
    <s v="EUR"/>
    <n v="4.1500000000000004"/>
    <n v="4.1471"/>
    <n v="2.9000000000003398E-3"/>
    <n v="4.1500000000000004"/>
    <n v="0"/>
    <x v="0"/>
    <m/>
    <m/>
    <m/>
    <m/>
    <s v="none"/>
    <m/>
    <m/>
    <m/>
    <x v="0"/>
    <m/>
    <x v="0"/>
  </r>
  <r>
    <s v="ITAIT2GP20291Q3 2020EUR"/>
    <x v="6"/>
    <n v="323761"/>
    <s v="MOCHI SRL"/>
    <s v="IT2GP20291"/>
    <s v="Q3 2020"/>
    <s v="EUR"/>
    <n v="64.58"/>
    <n v="64.579899999999995"/>
    <n v="1.0000000000331901E-4"/>
    <n v="64.58"/>
    <n v="0"/>
    <x v="0"/>
    <m/>
    <m/>
    <m/>
    <m/>
    <s v="none"/>
    <m/>
    <m/>
    <m/>
    <x v="0"/>
    <m/>
    <x v="0"/>
  </r>
  <r>
    <s v="ITAIT2GP20291Q4 2020EUR"/>
    <x v="6"/>
    <n v="323761"/>
    <s v="MOCHI SRL"/>
    <s v="IT2GP20291"/>
    <s v="Q4 2020"/>
    <s v="EUR"/>
    <n v="20.04"/>
    <n v="20.040800000000001"/>
    <n v="-8.0000000000168803E-4"/>
    <n v="20.04"/>
    <n v="0"/>
    <x v="0"/>
    <m/>
    <m/>
    <m/>
    <m/>
    <s v="none"/>
    <m/>
    <m/>
    <m/>
    <x v="0"/>
    <m/>
    <x v="0"/>
  </r>
  <r>
    <s v="ITAIT2GP20308Q1 2020EUR"/>
    <x v="6"/>
    <n v="324904"/>
    <s v="TERZO CERCHIO"/>
    <s v="IT2GP20308"/>
    <s v="Q1 2020"/>
    <s v="EUR"/>
    <n v="250.49"/>
    <n v="250.4913"/>
    <n v="-1.2999999999863099E-3"/>
    <n v="250.49"/>
    <n v="0"/>
    <x v="0"/>
    <m/>
    <m/>
    <m/>
    <m/>
    <s v="none"/>
    <m/>
    <m/>
    <m/>
    <x v="0"/>
    <m/>
    <x v="0"/>
  </r>
  <r>
    <s v="ITAIT2GP20308Q2 2020EUR"/>
    <x v="6"/>
    <n v="324904"/>
    <s v="TERZO CERCHIO"/>
    <s v="IT2GP20308"/>
    <s v="Q2 2020"/>
    <s v="EUR"/>
    <n v="31.26"/>
    <n v="31.259"/>
    <n v="1.00000000000122E-3"/>
    <n v="31.26"/>
    <n v="0"/>
    <x v="0"/>
    <m/>
    <m/>
    <m/>
    <m/>
    <s v="none"/>
    <m/>
    <m/>
    <m/>
    <x v="0"/>
    <m/>
    <x v="0"/>
  </r>
  <r>
    <s v="ITAIT2GP20308Q3 2020EUR"/>
    <x v="6"/>
    <n v="324904"/>
    <s v="TERZO CERCHIO"/>
    <s v="IT2GP20308"/>
    <s v="Q3 2020"/>
    <s v="EUR"/>
    <n v="260.3"/>
    <n v="260.29669999999999"/>
    <n v="3.30000000002428E-3"/>
    <n v="260.3"/>
    <n v="0"/>
    <x v="0"/>
    <m/>
    <m/>
    <m/>
    <m/>
    <s v="none"/>
    <m/>
    <m/>
    <m/>
    <x v="0"/>
    <m/>
    <x v="0"/>
  </r>
  <r>
    <s v="ITAIT2GP20308Q4 2020EUR"/>
    <x v="6"/>
    <n v="324904"/>
    <s v="TERZO CERCHIO"/>
    <s v="IT2GP20308"/>
    <s v="Q4 2020"/>
    <s v="EUR"/>
    <n v="302"/>
    <n v="301.99959999999999"/>
    <n v="4.0000000001327803E-4"/>
    <n v="302"/>
    <n v="0"/>
    <x v="0"/>
    <m/>
    <m/>
    <m/>
    <m/>
    <s v="none"/>
    <m/>
    <m/>
    <m/>
    <x v="0"/>
    <m/>
    <x v="0"/>
  </r>
  <r>
    <s v="ITAIT4GP40293Q1 2020EUR"/>
    <x v="6"/>
    <n v="344249"/>
    <s v="AXPO ITALIA SPA"/>
    <s v="IT4GP40293"/>
    <s v="Q1 2020"/>
    <s v="EUR"/>
    <n v="4357.67"/>
    <n v="4357.67"/>
    <n v="0"/>
    <n v="4357.67"/>
    <n v="0"/>
    <x v="0"/>
    <m/>
    <m/>
    <m/>
    <m/>
    <s v="none"/>
    <m/>
    <m/>
    <m/>
    <x v="0"/>
    <m/>
    <x v="0"/>
  </r>
  <r>
    <s v="ITAIT4GP40293Q2 2020EUR"/>
    <x v="6"/>
    <n v="344249"/>
    <s v="AXPO ITALIA SPA"/>
    <s v="IT4GP40293"/>
    <s v="Q2 2020"/>
    <s v="EUR"/>
    <n v="2041.43"/>
    <n v="2041.47"/>
    <n v="-3.9999999999963599E-2"/>
    <n v="2041.43"/>
    <n v="0"/>
    <x v="0"/>
    <m/>
    <m/>
    <m/>
    <m/>
    <s v="none"/>
    <m/>
    <m/>
    <m/>
    <x v="0"/>
    <m/>
    <x v="0"/>
  </r>
  <r>
    <s v="ITAIT4GP40293Q3 2020EUR"/>
    <x v="6"/>
    <n v="344249"/>
    <s v="AXPO ITALIA SPA"/>
    <s v="IT4GP40293"/>
    <s v="Q3 2020"/>
    <s v="EUR"/>
    <n v="5759"/>
    <n v="5759"/>
    <n v="0"/>
    <n v="5759"/>
    <n v="0"/>
    <x v="0"/>
    <m/>
    <m/>
    <m/>
    <m/>
    <s v="none"/>
    <m/>
    <m/>
    <m/>
    <x v="0"/>
    <m/>
    <x v="0"/>
  </r>
  <r>
    <s v="ITAIT4GP40293Q4 2020EUR"/>
    <x v="6"/>
    <n v="344249"/>
    <s v="AXPO ITALIA SPA"/>
    <s v="IT4GP40293"/>
    <s v="Q4 2020"/>
    <s v="EUR"/>
    <n v="3298.4319999999998"/>
    <n v="3298.4319999999998"/>
    <n v="0"/>
    <n v="3298.4319999999998"/>
    <n v="0"/>
    <x v="0"/>
    <m/>
    <m/>
    <m/>
    <m/>
    <s v="none"/>
    <m/>
    <m/>
    <m/>
    <x v="0"/>
    <m/>
    <x v="0"/>
  </r>
  <r>
    <s v="ITAIT2GP20336Q3 2020EUR"/>
    <x v="6"/>
    <n v="350719"/>
    <s v="POOL MANAGEMENT S.R.L"/>
    <s v="IT2GP20336"/>
    <s v="Q3 2020"/>
    <s v="EUR"/>
    <n v="763.88"/>
    <n v="763.875"/>
    <n v="4.9999999999954499E-3"/>
    <n v="763.88"/>
    <n v="0"/>
    <x v="0"/>
    <m/>
    <m/>
    <m/>
    <m/>
    <s v="none"/>
    <m/>
    <m/>
    <m/>
    <x v="0"/>
    <m/>
    <x v="0"/>
  </r>
  <r>
    <s v="ITAIT2GP202060Q1 2020EUR"/>
    <x v="6"/>
    <n v="231804"/>
    <s v="LAVASECCO DAMA DI DAVIDE SAVINO"/>
    <s v="IT2GP202060"/>
    <s v="Q1 2020"/>
    <s v="EUR"/>
    <n v="19.82"/>
    <n v="19.816500000000001"/>
    <n v="3.4999999999989402E-3"/>
    <n v="19.82"/>
    <n v="0"/>
    <x v="0"/>
    <m/>
    <m/>
    <m/>
    <m/>
    <s v="none"/>
    <m/>
    <m/>
    <m/>
    <x v="0"/>
    <m/>
    <x v="0"/>
  </r>
  <r>
    <s v="ITAIT2GP10345Q1 2020EUR"/>
    <x v="6"/>
    <n v="29968"/>
    <s v="MACE' FRUIT S.RL."/>
    <s v="IT2GP10345"/>
    <s v="Q1 2020"/>
    <s v="EUR"/>
    <n v="29.46"/>
    <n v="29.459299999999999"/>
    <n v="7.0000000000192098E-4"/>
    <n v="29.46"/>
    <n v="0"/>
    <x v="0"/>
    <m/>
    <m/>
    <m/>
    <m/>
    <s v="none"/>
    <m/>
    <m/>
    <m/>
    <x v="0"/>
    <m/>
    <x v="0"/>
  </r>
  <r>
    <s v="ITAIT2GP182001Q1 2020EUR"/>
    <x v="6"/>
    <n v="233186"/>
    <s v="ENERGY LINE S.R.L."/>
    <s v="IT2GP182001"/>
    <s v="Q1 2020"/>
    <s v="EUR"/>
    <n v="222.57"/>
    <n v="222.57300000000001"/>
    <n v="-3.0000000000143202E-3"/>
    <n v="222.57"/>
    <n v="0"/>
    <x v="0"/>
    <m/>
    <m/>
    <m/>
    <m/>
    <s v="none"/>
    <m/>
    <m/>
    <m/>
    <x v="0"/>
    <m/>
    <x v="0"/>
  </r>
  <r>
    <s v="ITAIT2GP181011A 393Q1 2020EUR"/>
    <x v="6"/>
    <n v="28661"/>
    <s v="FORNO DELLA ROTONDA SPA"/>
    <s v="IT2GP181011A 393"/>
    <s v="Q1 2020"/>
    <s v="EUR"/>
    <n v="362.5"/>
    <n v="362.50400000000002"/>
    <n v="-4.0000000000190898E-3"/>
    <n v="362.5"/>
    <n v="0"/>
    <x v="0"/>
    <m/>
    <m/>
    <m/>
    <m/>
    <s v="none"/>
    <m/>
    <m/>
    <m/>
    <x v="0"/>
    <m/>
    <x v="0"/>
  </r>
  <r>
    <s v="ITAIT4GP181011BQ1 2020EUR"/>
    <x v="6"/>
    <n v="28661"/>
    <s v="FORNO DELLA ROTONDA SPA"/>
    <s v="IT4GP181011B"/>
    <s v="Q1 2020"/>
    <s v="EUR"/>
    <n v="276.719999999999"/>
    <n v="276.72059999999999"/>
    <n v="-6.0000000001991696E-4"/>
    <n v="276.719999999999"/>
    <n v="0"/>
    <x v="0"/>
    <m/>
    <m/>
    <m/>
    <m/>
    <s v="none"/>
    <m/>
    <m/>
    <m/>
    <x v="0"/>
    <m/>
    <x v="0"/>
  </r>
  <r>
    <s v="ITAIT2GP20296Q1 2020EUR"/>
    <x v="6"/>
    <n v="293636"/>
    <s v="AZIENDA AGRICOLA POJER E SANDRI DI SANDRI FIORENTINO"/>
    <s v="IT2GP20296"/>
    <s v="Q1 2020"/>
    <s v="EUR"/>
    <n v="11.02"/>
    <n v="11.016"/>
    <n v="3.9999999999995499E-3"/>
    <n v="11.02"/>
    <n v="0"/>
    <x v="0"/>
    <m/>
    <m/>
    <m/>
    <m/>
    <s v="none"/>
    <m/>
    <m/>
    <m/>
    <x v="0"/>
    <m/>
    <x v="0"/>
  </r>
  <r>
    <s v="ITAIT2GP20287Q1 2020EUR"/>
    <x v="6"/>
    <n v="243725"/>
    <s v="BIOITALIA S.R.L."/>
    <s v="IT2GP20287"/>
    <s v="Q1 2020"/>
    <s v="EUR"/>
    <n v="51.49"/>
    <n v="51.485999999999997"/>
    <n v="4.0000000000048799E-3"/>
    <n v="51.49"/>
    <n v="0"/>
    <x v="0"/>
    <m/>
    <m/>
    <m/>
    <m/>
    <s v="none"/>
    <m/>
    <m/>
    <m/>
    <x v="0"/>
    <m/>
    <x v="0"/>
  </r>
  <r>
    <s v="ITAIT2GP182013BQ1 2020EUR"/>
    <x v="6"/>
    <n v="28140"/>
    <s v="CLEAN SERVICE SRL"/>
    <s v=" IT2GP182013B"/>
    <s v="Q1 2020"/>
    <s v="EUR"/>
    <n v="1645.29"/>
    <n v="2029.9069999999999"/>
    <n v="-384.616999999999"/>
    <n v="2029.9069999999999"/>
    <n v="-384.616999999999"/>
    <x v="1"/>
    <s v="[37166]"/>
    <s v="[13321]"/>
    <s v="rebate present"/>
    <s v="2021-05-11 09:20:03 +0200"/>
    <s v="none"/>
    <s v="Produit"/>
    <s v="Ossama"/>
    <s v="[OA] rebate manquant calculé à la main d'un total de 2029,9 / https://www.astoresuite.com/adjustements/edit/13321_x000a_[ZB] regen rebates_x000a_[ZB] remonte avec un montant de 2029.907 (cf. adjustement https://astoresuite.com/adjustements/edit/13321)"/>
    <x v="1"/>
    <m/>
    <x v="0"/>
  </r>
  <r>
    <s v="ITAIT2GP182013BQ2 2020EUR"/>
    <x v="6"/>
    <n v="28140"/>
    <s v="CLEAN SERVICE SRL"/>
    <s v=" IT2GP182013B"/>
    <s v="Q2 2020"/>
    <s v="EUR"/>
    <n v="747.89"/>
    <n v="363.28120000000001"/>
    <n v="384.60879999999997"/>
    <n v="363.28120000000001"/>
    <n v="384.60879999999997"/>
    <x v="1"/>
    <s v="[37183]"/>
    <s v="[13087]"/>
    <s v="rebate present"/>
    <s v="2021-05-06 18:30:01 +0200"/>
    <s v="none"/>
    <s v="Produit"/>
    <s v="Ossama"/>
    <s v="[OA] Rebate calculé à la main de 363,28 ne remonte pas dans le report alors qu'il a été calculé par l'outil. / https://www.astoresuite.com/declarative_campaign_participations/edit/37183"/>
    <x v="2"/>
    <m/>
    <x v="0"/>
  </r>
  <r>
    <s v="ITAIT2GP182013BQ3 2020EUR"/>
    <x v="6"/>
    <n v="28140"/>
    <s v="CLEAN SERVICE SRL"/>
    <s v=" IT2GP182013B"/>
    <s v="Q3 2020"/>
    <s v="EUR"/>
    <n v="1216.05"/>
    <n v="1216.0513000000001"/>
    <n v="-1.30000000012842E-3"/>
    <n v="1216.0513000000001"/>
    <n v="-1.30000000012842E-3"/>
    <x v="0"/>
    <m/>
    <m/>
    <m/>
    <m/>
    <s v="none"/>
    <m/>
    <m/>
    <m/>
    <x v="0"/>
    <m/>
    <x v="0"/>
  </r>
  <r>
    <s v="ITAIT2GP182013BQ4 2020EUR"/>
    <x v="6"/>
    <n v="28140"/>
    <s v="CLEAN SERVICE SRL"/>
    <s v=" IT2GP182013B"/>
    <s v="Q4 2020"/>
    <s v="EUR"/>
    <n v="841.84"/>
    <n v="841.84"/>
    <n v="0"/>
    <n v="841.84"/>
    <n v="0"/>
    <x v="0"/>
    <m/>
    <m/>
    <m/>
    <m/>
    <s v="none"/>
    <m/>
    <m/>
    <m/>
    <x v="0"/>
    <m/>
    <x v="0"/>
  </r>
  <r>
    <s v="ITAIT2GP182011Q2 2020EUR"/>
    <x v="6"/>
    <n v="181428"/>
    <s v="CAMA DI GIANNINI ANTONIO"/>
    <s v="IT2GP182011"/>
    <s v="Q2 2020"/>
    <s v="EUR"/>
    <n v="-2.8421709430404001E-14"/>
    <m/>
    <n v="-2.8421709430404001E-14"/>
    <n v="-2.8421709430404001E-14"/>
    <n v="0"/>
    <x v="0"/>
    <m/>
    <m/>
    <m/>
    <m/>
    <m/>
    <m/>
    <m/>
    <m/>
    <x v="0"/>
    <m/>
    <x v="0"/>
  </r>
  <r>
    <s v="ITAIT2GP20286Q1 2020EUR"/>
    <x v="6"/>
    <n v="243890"/>
    <s v="M.E.G.I.C. PIZZA CIACOLADA, Sas di Acampora Gerardo &amp; C."/>
    <s v="IT2GP20286"/>
    <s v="Q1 2020"/>
    <s v="EUR"/>
    <n v="29.44"/>
    <n v="29.44"/>
    <n v="0"/>
    <n v="29.44"/>
    <n v="0"/>
    <x v="0"/>
    <m/>
    <m/>
    <m/>
    <m/>
    <s v="none"/>
    <m/>
    <m/>
    <m/>
    <x v="0"/>
    <m/>
    <x v="0"/>
  </r>
  <r>
    <s v="ITAIT2GP182055Q2 2020EUR"/>
    <x v="6"/>
    <n v="114094"/>
    <s v="PROJIT SRL"/>
    <s v="IT2GP182055"/>
    <s v="Q2 2020"/>
    <s v="EUR"/>
    <n v="243.88"/>
    <n v="243.88"/>
    <n v="0"/>
    <n v="243.88"/>
    <n v="0"/>
    <x v="0"/>
    <m/>
    <m/>
    <m/>
    <m/>
    <s v="none"/>
    <m/>
    <m/>
    <m/>
    <x v="0"/>
    <m/>
    <x v="0"/>
  </r>
  <r>
    <s v="ITAIT2GP20349Q1 2020EUR"/>
    <x v="6"/>
    <n v="307878"/>
    <s v="SIVIS SCARL"/>
    <s v=" IT2GP20349 "/>
    <s v="Q1 2020"/>
    <s v="EUR"/>
    <n v="822.63"/>
    <n v="822.62810000000002"/>
    <n v="1.8999999999778001E-3"/>
    <n v="822.63"/>
    <n v="0"/>
    <x v="0"/>
    <m/>
    <m/>
    <m/>
    <m/>
    <s v="none"/>
    <s v="Métier"/>
    <s v="Catherine"/>
    <s v="[CM] problème d'espace dans fichier compil facture, ok corrigé"/>
    <x v="1"/>
    <s v="Catherine"/>
    <x v="0"/>
  </r>
  <r>
    <s v="ITAIT2GP20349Q2 2020EUR"/>
    <x v="6"/>
    <n v="307878"/>
    <s v="SIVIS SCARL"/>
    <s v=" IT2GP20349 "/>
    <s v="Q2 2020"/>
    <s v="EUR"/>
    <n v="5069.3099999999904"/>
    <n v="5069.3074999999999"/>
    <n v="2.4999999995998202E-3"/>
    <n v="5069.3099999999904"/>
    <n v="0"/>
    <x v="0"/>
    <m/>
    <m/>
    <m/>
    <m/>
    <s v="none"/>
    <s v="Métier"/>
    <s v="Catherine"/>
    <s v="[CM] problème d'espace dans fichier compil facture, ok corrigé"/>
    <x v="1"/>
    <s v="Catherine"/>
    <x v="0"/>
  </r>
  <r>
    <s v="ITAIT2GP20349Q3 2020EUR"/>
    <x v="6"/>
    <n v="307878"/>
    <s v="SIVIS SCARL"/>
    <s v=" IT2GP20349 "/>
    <s v="Q3 2020"/>
    <s v="EUR"/>
    <n v="1124.8"/>
    <n v="1124.7998"/>
    <n v="1.99999999949795E-4"/>
    <n v="1124.8"/>
    <n v="0"/>
    <x v="0"/>
    <m/>
    <m/>
    <m/>
    <m/>
    <s v="none"/>
    <m/>
    <m/>
    <m/>
    <x v="0"/>
    <m/>
    <x v="0"/>
  </r>
  <r>
    <s v="ITAIT2GP20349Q4 2020EUR"/>
    <x v="6"/>
    <n v="307878"/>
    <s v="SIVIS SCARL"/>
    <s v=" IT2GP20349 "/>
    <s v="Q4 2020"/>
    <s v="EUR"/>
    <n v="1577.61"/>
    <n v="1577.6058"/>
    <n v="4.1999999998551998E-3"/>
    <n v="1577.61"/>
    <n v="0"/>
    <x v="0"/>
    <m/>
    <m/>
    <m/>
    <m/>
    <s v="none"/>
    <m/>
    <m/>
    <m/>
    <x v="0"/>
    <m/>
    <x v="0"/>
  </r>
  <r>
    <s v="ITAIT2GP20386Q3 2020EUR"/>
    <x v="6"/>
    <n v="350185"/>
    <s v="SGS SERTEC SRL "/>
    <s v="IT2GP20386"/>
    <s v="Q3 2020"/>
    <s v="EUR"/>
    <n v="80.599999999999994"/>
    <n v="80.599999999999994"/>
    <n v="0"/>
    <n v="80.599999999999994"/>
    <n v="0"/>
    <x v="0"/>
    <m/>
    <m/>
    <m/>
    <m/>
    <s v="none"/>
    <m/>
    <m/>
    <m/>
    <x v="0"/>
    <m/>
    <x v="0"/>
  </r>
  <r>
    <s v="ITAIT2GP20386Q4 2020EUR"/>
    <x v="6"/>
    <n v="350185"/>
    <s v="SGS SERTEC SRL "/>
    <s v="IT2GP20386"/>
    <s v="Q4 2020"/>
    <s v="EUR"/>
    <n v="62.66"/>
    <n v="62.66"/>
    <n v="0"/>
    <n v="62.66"/>
    <n v="0"/>
    <x v="0"/>
    <m/>
    <m/>
    <m/>
    <m/>
    <s v="none"/>
    <m/>
    <m/>
    <m/>
    <x v="0"/>
    <m/>
    <x v="0"/>
  </r>
  <r>
    <s v="ITAIT2GP20366Q4 2020EUR"/>
    <x v="6"/>
    <n v="27229"/>
    <s v="ARTICOLI TERMOIDRAULICI SRL"/>
    <s v="IT2GP20366"/>
    <s v="Q4 2020"/>
    <s v="EUR"/>
    <n v="21.83"/>
    <n v="21.8337"/>
    <n v="-3.7000000000020298E-3"/>
    <n v="21.83"/>
    <n v="0"/>
    <x v="0"/>
    <m/>
    <m/>
    <m/>
    <m/>
    <s v="none"/>
    <m/>
    <m/>
    <m/>
    <x v="0"/>
    <m/>
    <x v="0"/>
  </r>
  <r>
    <s v="ITAIT2GP20359Q4 2020EUR"/>
    <x v="6"/>
    <n v="77074"/>
    <s v="CAMBIELLI EDILFRIULI SPA"/>
    <s v="IT2GP20359"/>
    <s v="Q4 2020"/>
    <s v="EUR"/>
    <n v="23.619999999999902"/>
    <n v="23.622"/>
    <n v="-2.0000000000024399E-3"/>
    <n v="23.619999999999902"/>
    <n v="0"/>
    <x v="0"/>
    <m/>
    <m/>
    <m/>
    <m/>
    <s v="none"/>
    <m/>
    <m/>
    <m/>
    <x v="0"/>
    <m/>
    <x v="0"/>
  </r>
  <r>
    <s v="ITAIT4GP20313Y 2020EUR"/>
    <x v="6"/>
    <n v="184190"/>
    <s v="SYNERGIE ITALIA SPA"/>
    <s v=" IT4GP20313"/>
    <s v="Y 2020"/>
    <s v="EUR"/>
    <n v="490.62"/>
    <n v="490.61930000000001"/>
    <n v="6.9999999999481501E-4"/>
    <n v="490.62"/>
    <n v="0"/>
    <x v="0"/>
    <m/>
    <m/>
    <m/>
    <m/>
    <s v="none"/>
    <m/>
    <m/>
    <m/>
    <x v="0"/>
    <m/>
    <x v="0"/>
  </r>
  <r>
    <s v="ITAIT2-21-7-034Q1 2020EUR"/>
    <x v="6"/>
    <n v="360213"/>
    <s v="FBS ASCENSORI SRL"/>
    <s v="IT2-21-7-034"/>
    <s v="Q1 2020"/>
    <s v="EUR"/>
    <n v="138.65"/>
    <n v="138.65280000000001"/>
    <n v="-2.80000000000768E-3"/>
    <n v="138.65"/>
    <n v="0"/>
    <x v="0"/>
    <m/>
    <m/>
    <m/>
    <m/>
    <s v="none"/>
    <s v="Produit"/>
    <s v="Ossama"/>
    <s v="[OA] rebate calculé à la main d'une valeur 138,65 ( 3232*4,29%), ce dernier correspond bien à l'encodage du contrat et du CA déclaré /  https://www.astoresuite.com/contracts/show/33013 / https://www.astoresuite.com/adjustements/edit/30950_x000a_[CM] Facture en double dans le fichizer de compil, OK résolu"/>
    <x v="1"/>
    <s v="Catherine"/>
    <x v="16"/>
  </r>
  <r>
    <s v="ITAIT2-21-7-034Q2 2020EUR"/>
    <x v="6"/>
    <n v="360213"/>
    <s v="FBS ASCENSORI SRL"/>
    <s v="IT2-21-7-034"/>
    <s v="Q2 2020"/>
    <s v="EUR"/>
    <n v="1785.22"/>
    <n v="1785.2192"/>
    <n v="8.0000000002655703E-4"/>
    <n v="1785.22"/>
    <n v="0"/>
    <x v="0"/>
    <m/>
    <m/>
    <m/>
    <m/>
    <s v="none"/>
    <s v="Produit"/>
    <s v="Ossama"/>
    <s v="[OA] le rebate calculé correspond bien à l'encodage du contrat et du CA déclaré ( 41613,5*4,29%= 1785,22) / https://www.astoresuite.com/adjustements/edit/30936 /  https://www.astoresuite.com/contracts/show/33013_x000a_[CM] Facture en double dans le fichizer de compil, OK résolu"/>
    <x v="1"/>
    <s v="Catherine"/>
    <x v="16"/>
  </r>
  <r>
    <s v="ITAIT2-21-7-034Q3 2020EUR"/>
    <x v="6"/>
    <n v="360213"/>
    <s v="FBS ASCENSORI SRL"/>
    <s v="IT2-21-7-034"/>
    <s v="Q3 2020"/>
    <s v="EUR"/>
    <n v="338.91"/>
    <n v="338.91"/>
    <n v="0"/>
    <n v="338.91"/>
    <n v="0"/>
    <x v="0"/>
    <m/>
    <m/>
    <m/>
    <m/>
    <s v="none"/>
    <m/>
    <m/>
    <m/>
    <x v="0"/>
    <m/>
    <x v="0"/>
  </r>
  <r>
    <s v="ITAIT2-21-7-034Q4 2020EUR"/>
    <x v="6"/>
    <n v="360213"/>
    <s v="FBS ASCENSORI SRL"/>
    <s v="IT2-21-7-034"/>
    <s v="Q4 2020"/>
    <s v="EUR"/>
    <n v="327.33"/>
    <n v="327.327"/>
    <n v="2.9999999999858998E-3"/>
    <n v="327.33"/>
    <n v="0"/>
    <x v="0"/>
    <m/>
    <m/>
    <m/>
    <m/>
    <s v="none"/>
    <s v="Produit"/>
    <s v="Sarah"/>
    <s v="[SB] LE montant report 327.33 correspond à ce qui est declaré/encodage contrat . Le taux aurait changé? _x000a_[CM] Facture en double dans le fichizer de compil, OK résolu"/>
    <x v="1"/>
    <s v="Catherine"/>
    <x v="16"/>
  </r>
  <r>
    <s v="ITAIT2GP20293Q3 2020EUR"/>
    <x v="6"/>
    <n v="178521"/>
    <s v="MEDIAWAVE S.R.L."/>
    <s v="IT2GP20293"/>
    <s v="Q3 2020"/>
    <s v="EUR"/>
    <n v="77.760000000000005"/>
    <n v="77.759100000000004"/>
    <n v="9.0000000000145497E-4"/>
    <n v="77.760000000000005"/>
    <n v="0"/>
    <x v="0"/>
    <m/>
    <m/>
    <m/>
    <m/>
    <s v="none"/>
    <m/>
    <m/>
    <m/>
    <x v="0"/>
    <m/>
    <x v="0"/>
  </r>
  <r>
    <s v="ITAIT2GP20378Q3 2020EUR"/>
    <x v="6"/>
    <n v="202682"/>
    <s v="NPO SISTEMI S.R.L."/>
    <s v="IT2GP20378"/>
    <s v="Q3 2020"/>
    <s v="EUR"/>
    <n v="3364.54"/>
    <n v="3364.5448000000001"/>
    <n v="-4.80000000015934E-3"/>
    <n v="3364.54"/>
    <n v="0"/>
    <x v="0"/>
    <m/>
    <m/>
    <m/>
    <m/>
    <s v="none"/>
    <m/>
    <m/>
    <m/>
    <x v="0"/>
    <m/>
    <x v="0"/>
  </r>
  <r>
    <s v="ITAIT4GP182094BQ4 2020EUR"/>
    <x v="6"/>
    <n v="29996"/>
    <s v="FASTWEB SPA"/>
    <s v="IT4GP182094B"/>
    <s v="Q4 2020"/>
    <s v="EUR"/>
    <n v="26212.25"/>
    <n v="26212.249899999999"/>
    <n v="1.00000001111766E-4"/>
    <n v="26212.25"/>
    <n v="0"/>
    <x v="0"/>
    <m/>
    <m/>
    <m/>
    <m/>
    <s v="none"/>
    <m/>
    <m/>
    <m/>
    <x v="0"/>
    <m/>
    <x v="0"/>
  </r>
  <r>
    <s v="ITAIT2GP202073Q2 2020EUR"/>
    <x v="6"/>
    <n v="235237"/>
    <s v="VELOX HOTELLERIE S.R.L."/>
    <s v="IT2GP202073"/>
    <s v="Q2 2020"/>
    <s v="EUR"/>
    <n v="-8468.8499999999894"/>
    <n v="374.49950000000001"/>
    <n v="-8843.3494999999893"/>
    <n v="374.49950000000001"/>
    <n v="-8843.3494999999893"/>
    <x v="1"/>
    <s v="[37181]"/>
    <s v="[13067]"/>
    <s v="rebate present"/>
    <s v="2021-05-06 18:29:59 +0200"/>
    <s v="none"/>
    <s v="Produit"/>
    <s v="Ossama"/>
    <s v="[OA] rebate calculé à la main d'une valeur de 374,5. le rabte calculé correspond à l'encodage du contrat et le CA déclaré // https://www.astoresuite.com/contracts/show/29797 // https://www.astoresuite.com/declarative_campaign_participations/edit/37181"/>
    <x v="1"/>
    <m/>
    <x v="5"/>
  </r>
  <r>
    <s v="NLDE14P201880-0700Q1 2020EUR"/>
    <x v="7"/>
    <n v="1499"/>
    <s v="STANDARD TEXTILE SAS"/>
    <s v="E14P201880-0700"/>
    <s v="Q1 2020"/>
    <s v="EUR"/>
    <n v="7996.2999999999902"/>
    <n v="7996.2916999999998"/>
    <n v="8.2999999995081401E-3"/>
    <n v="7996.2999999999902"/>
    <n v="0"/>
    <x v="0"/>
    <m/>
    <m/>
    <m/>
    <m/>
    <s v="none"/>
    <m/>
    <m/>
    <m/>
    <x v="0"/>
    <m/>
    <x v="0"/>
  </r>
  <r>
    <s v="NLDE14P201880-0700Q2 2020EUR"/>
    <x v="7"/>
    <n v="1499"/>
    <s v="STANDARD TEXTILE SAS"/>
    <s v="E14P201880-0700"/>
    <s v="Q2 2020"/>
    <s v="EUR"/>
    <n v="2012.34"/>
    <n v="2012.3415"/>
    <n v="-1.50000000007821E-3"/>
    <n v="2012.34"/>
    <n v="0"/>
    <x v="0"/>
    <m/>
    <m/>
    <m/>
    <m/>
    <s v="none"/>
    <m/>
    <m/>
    <m/>
    <x v="0"/>
    <m/>
    <x v="0"/>
  </r>
  <r>
    <s v="NLDE14P201880-0700Q3 2020EUR"/>
    <x v="7"/>
    <n v="1499"/>
    <s v="STANDARD TEXTILE SAS"/>
    <s v="E14P201880-0700"/>
    <s v="Q3 2020"/>
    <s v="EUR"/>
    <n v="9617.33"/>
    <n v="9617.33"/>
    <n v="1.81898940354585E-12"/>
    <n v="9617.33"/>
    <n v="0"/>
    <x v="0"/>
    <m/>
    <m/>
    <m/>
    <m/>
    <s v="none"/>
    <m/>
    <m/>
    <m/>
    <x v="0"/>
    <m/>
    <x v="0"/>
  </r>
  <r>
    <s v="NLDE14P201880-0700Q4 2020EUR"/>
    <x v="7"/>
    <n v="1499"/>
    <s v="STANDARD TEXTILE SAS"/>
    <s v="E14P201880-0700"/>
    <s v="Q4 2020"/>
    <s v="EUR"/>
    <n v="1.66"/>
    <n v="1.6708000000000001"/>
    <n v="-1.07999999999999E-2"/>
    <n v="1.66"/>
    <n v="0"/>
    <x v="0"/>
    <m/>
    <m/>
    <m/>
    <m/>
    <s v="none"/>
    <m/>
    <m/>
    <m/>
    <x v="0"/>
    <m/>
    <x v="0"/>
  </r>
  <r>
    <s v="NLDE10P200048-0909Q1 2020EUR"/>
    <x v="7"/>
    <n v="7905"/>
    <s v="EMP GRAFIMEDIA"/>
    <s v="E10P200048-0909"/>
    <s v="Q1 2020"/>
    <s v="EUR"/>
    <n v="8540.86"/>
    <n v="8485.0355"/>
    <n v="55.824500000000597"/>
    <n v="8485.0355"/>
    <n v="55.824500000000597"/>
    <x v="1"/>
    <s v="[37194]"/>
    <s v="[13140]"/>
    <s v="rebate present"/>
    <s v="2021-05-18 11:19:52 +0200"/>
    <s v="none"/>
    <s v="Produit"/>
    <s v="Ossama"/>
    <s v="[OA] le rebate du sous service &quot;TO HJO&quot; n'a pas été calculé // https://www.astoresuite.com/adjustements/edit/13140 // https://www.astoresuite.com/contracts/show/24067_x000a_[ZB] Regen rebates"/>
    <x v="2"/>
    <s v="Zakaria"/>
    <x v="0"/>
  </r>
  <r>
    <s v="NLDE10P200048-0909Q2 2020EUR"/>
    <x v="7"/>
    <n v="7905"/>
    <s v="EMP GRAFIMEDIA"/>
    <s v="E10P200048-0909"/>
    <s v="Q2 2020"/>
    <s v="EUR"/>
    <n v="361.92"/>
    <n v="339.1035"/>
    <n v="22.816500000000001"/>
    <n v="339.1035"/>
    <n v="22.816500000000001"/>
    <x v="1"/>
    <s v="[37211]"/>
    <s v="[13038]"/>
    <s v="rebate present"/>
    <s v="2021-05-06 18:29:54 +0200"/>
    <s v="none"/>
    <s v="Produit"/>
    <s v="Ossama"/>
    <s v="[OA] le sous service &quot;TO HJO&quot; n'est pas calculé alors qu'on le retrouve bien dans le contrat et dans le template. https://www.astoresuite.com/declarative_campaign_participations/edit/37211 // https://www.astoresuite.com/contracts/show/24067"/>
    <x v="2"/>
    <m/>
    <x v="0"/>
  </r>
  <r>
    <s v="NLDE10P200048-0909Q3 2020EUR"/>
    <x v="7"/>
    <n v="7905"/>
    <s v="EMP GRAFIMEDIA"/>
    <s v="E10P200048-0909"/>
    <s v="Q3 2020"/>
    <s v="EUR"/>
    <n v="313.31199700000002"/>
    <n v="313.31110000000001"/>
    <n v="8.9700000000902903E-4"/>
    <n v="313.31110000000001"/>
    <n v="8.9700000000902903E-4"/>
    <x v="0"/>
    <m/>
    <m/>
    <m/>
    <m/>
    <s v="rdbc"/>
    <s v="Produit"/>
    <s v="Sarah"/>
    <s v="[SB] &quot;No name provided&quot; dans la colonne unité de l'ajustement , à corriger https://www.astoresuite.com/adjustements/edit/17921. Ceci est dû à la suppression manuelle de l'unité à partir du contrat. Il faut vérifier l'unité et regenerer la bonne participation  à la main._x000a_[EF] Déclaration reloadé on devrait être bon"/>
    <x v="1"/>
    <s v="Emmanuel"/>
    <x v="3"/>
  </r>
  <r>
    <s v="NLDE10P200048-0909Q4 2020EUR"/>
    <x v="7"/>
    <n v="7905"/>
    <s v="EMP GRAFIMEDIA"/>
    <s v="E10P200048-0909"/>
    <s v="Q4 2020"/>
    <s v="EUR"/>
    <n v="371.82"/>
    <n v="371.82010000000002"/>
    <n v="-1.00000000031741E-4"/>
    <n v="371.82010000000002"/>
    <n v="-1.00000000031741E-4"/>
    <x v="0"/>
    <m/>
    <m/>
    <m/>
    <m/>
    <s v="rdbc"/>
    <s v="Produit"/>
    <s v="Sarah"/>
    <s v="[SB] &quot;No name provided&quot; dans la colonne unité de l'ajustement , à corriger https://www.astoresuite.com/adjustements/edit/17927. Ceci est dû à la suppression manuelle de l'unité à partir du contrat. Il faut vérifier l'unité et regenerer la bonne participation  à la main._x000a_[EF] Déclaration reloadé on devrait être bon"/>
    <x v="1"/>
    <s v="Emmanuel"/>
    <x v="3"/>
  </r>
  <r>
    <s v="NLDE10P200048-0909Y 2020EUR"/>
    <x v="7"/>
    <n v="7905"/>
    <s v="EMP GRAFIMEDIA"/>
    <s v="E10P200048-0909"/>
    <s v="Y 2020"/>
    <s v="EUR"/>
    <n v="378.31199999999899"/>
    <n v="378.3134"/>
    <n v="-1.4000000001033099E-3"/>
    <n v="378.3134"/>
    <n v="-1.4000000001033099E-3"/>
    <x v="0"/>
    <m/>
    <m/>
    <m/>
    <m/>
    <s v="none"/>
    <m/>
    <m/>
    <m/>
    <x v="0"/>
    <m/>
    <x v="0"/>
  </r>
  <r>
    <s v="NLDE13P201666-1000Q1 2020EUR"/>
    <x v="7"/>
    <n v="8067"/>
    <s v="KONICA MINOLTA BUSINESS SOLUTIONS B.V."/>
    <s v="E13P201666-1000"/>
    <s v="Q1 2020"/>
    <s v="EUR"/>
    <n v="469.73"/>
    <n v="469.73669999999998"/>
    <n v="-6.6999999999666198E-3"/>
    <n v="469.73"/>
    <n v="0"/>
    <x v="0"/>
    <m/>
    <m/>
    <m/>
    <m/>
    <s v="none"/>
    <m/>
    <m/>
    <m/>
    <x v="0"/>
    <m/>
    <x v="0"/>
  </r>
  <r>
    <s v="NLDE13P201666-1000Q2 2020EUR"/>
    <x v="7"/>
    <n v="8067"/>
    <s v="KONICA MINOLTA BUSINESS SOLUTIONS B.V."/>
    <s v="E13P201666-1000"/>
    <s v="Q2 2020"/>
    <s v="EUR"/>
    <n v="469.73"/>
    <n v="469.73669999999998"/>
    <n v="-6.6999999999666198E-3"/>
    <n v="469.73"/>
    <n v="0"/>
    <x v="0"/>
    <m/>
    <m/>
    <m/>
    <m/>
    <s v="none"/>
    <m/>
    <m/>
    <m/>
    <x v="0"/>
    <m/>
    <x v="0"/>
  </r>
  <r>
    <s v="NLDE13P201666-1000Q3 2020EUR"/>
    <x v="7"/>
    <n v="8067"/>
    <s v="KONICA MINOLTA BUSINESS SOLUTIONS B.V."/>
    <s v="E13P201666-1000"/>
    <s v="Q3 2020"/>
    <s v="EUR"/>
    <n v="451.606649"/>
    <n v="451.60669999999999"/>
    <n v="-5.0999999984924202E-5"/>
    <n v="451.606649"/>
    <n v="0"/>
    <x v="0"/>
    <m/>
    <m/>
    <m/>
    <m/>
    <s v="none"/>
    <m/>
    <m/>
    <m/>
    <x v="0"/>
    <m/>
    <x v="0"/>
  </r>
  <r>
    <s v="NLDE13P201666-1000Q4 2020EUR"/>
    <x v="7"/>
    <n v="8067"/>
    <s v="KONICA MINOLTA BUSINESS SOLUTIONS B.V."/>
    <s v="E13P201666-1000"/>
    <s v="Q4 2020"/>
    <s v="EUR"/>
    <n v="451.6"/>
    <n v="451.60669999999999"/>
    <n v="-6.6999999999666198E-3"/>
    <n v="451.6"/>
    <n v="0"/>
    <x v="0"/>
    <m/>
    <m/>
    <m/>
    <m/>
    <s v="none"/>
    <m/>
    <m/>
    <m/>
    <x v="0"/>
    <m/>
    <x v="0"/>
  </r>
  <r>
    <s v="NLDE15P202142-0369Q1 2020EUR"/>
    <x v="7"/>
    <n v="8097"/>
    <s v="PROCONNECT NEDERLAND B.V."/>
    <s v="E15P202142-0369"/>
    <s v="Q1 2020"/>
    <s v="EUR"/>
    <n v="1056.1699999999901"/>
    <n v="1056.1593"/>
    <n v="1.06999999998151E-2"/>
    <n v="1056.1699999999901"/>
    <n v="0"/>
    <x v="0"/>
    <m/>
    <m/>
    <m/>
    <m/>
    <s v="none"/>
    <m/>
    <m/>
    <m/>
    <x v="0"/>
    <m/>
    <x v="0"/>
  </r>
  <r>
    <s v="NLDE15P202142-0369Q2 2020EUR"/>
    <x v="7"/>
    <n v="8097"/>
    <s v="PROCONNECT NEDERLAND B.V."/>
    <s v="E15P202142-0369"/>
    <s v="Q2 2020"/>
    <s v="EUR"/>
    <n v="1056.1699999999901"/>
    <n v="1056.1593"/>
    <n v="1.06999999998151E-2"/>
    <n v="1056.1699999999901"/>
    <n v="0"/>
    <x v="0"/>
    <m/>
    <m/>
    <m/>
    <m/>
    <s v="none"/>
    <m/>
    <m/>
    <m/>
    <x v="0"/>
    <m/>
    <x v="0"/>
  </r>
  <r>
    <s v="NLDE15P202142-0369Q3 2020EUR"/>
    <x v="7"/>
    <n v="8097"/>
    <s v="PROCONNECT NEDERLAND B.V."/>
    <s v="E15P202142-0369"/>
    <s v="Q3 2020"/>
    <s v="EUR"/>
    <n v="1031.9896799999999"/>
    <n v="1031.9898000000001"/>
    <n v="-1.20000000151776E-4"/>
    <n v="1031.9896799999999"/>
    <n v="0"/>
    <x v="0"/>
    <m/>
    <m/>
    <m/>
    <m/>
    <s v="none"/>
    <m/>
    <m/>
    <m/>
    <x v="0"/>
    <m/>
    <x v="0"/>
  </r>
  <r>
    <s v="NLDE15P202142-0369Q4 2020EUR"/>
    <x v="7"/>
    <n v="8097"/>
    <s v="PROCONNECT NEDERLAND B.V."/>
    <s v="E15P202142-0369"/>
    <s v="Q4 2020"/>
    <s v="EUR"/>
    <n v="1042.1300000000001"/>
    <n v="1042.1373000000001"/>
    <n v="-7.2999999999865299E-3"/>
    <n v="1042.1300000000001"/>
    <n v="0"/>
    <x v="0"/>
    <m/>
    <m/>
    <m/>
    <m/>
    <s v="none"/>
    <m/>
    <m/>
    <m/>
    <x v="0"/>
    <m/>
    <x v="0"/>
  </r>
  <r>
    <s v="NLDF16P302441-0800Y 2020EUR"/>
    <x v="7"/>
    <n v="8162"/>
    <s v="UNILEVER OUT OF HOME (UNILEVER NEDERLAND B.V.)"/>
    <s v="F16P302441-0800"/>
    <s v="Y 2020"/>
    <s v="EUR"/>
    <n v="5465.39"/>
    <n v="5465.3873000000003"/>
    <n v="2.7000000000043599E-3"/>
    <n v="5465.39"/>
    <n v="0"/>
    <x v="0"/>
    <m/>
    <m/>
    <m/>
    <m/>
    <s v="rdbc"/>
    <s v="Produit"/>
    <s v="Thao"/>
    <s v="[TN] : Calcul à main = RDBC : https://astoresuite.com/adjustements/edit/19699 : 43 349,79 x 5% + 20 303,54 x(8% + 2% + 0,5%)= 4082,61 . Je vois que dans Prébilling, en statut to be transmitted, il y a un avoir de -5465,39€ (- votre montant facturé) et une facture de 4082,61€ (=montant RDBC). Vous voudriez annuler la facture passée puis refaire une nouvelle facture je suppose? _x000a_https://astoresuite.com/billing_invoices/show/77854_x000a_https://astoresuite.com/billing_invoices/show/77855_x000a_[EF] Les colonnes ont été inversées, j'ai archivé la particpation non utilisé et rechargés les colonnes à leur place ont devrait être bon"/>
    <x v="1"/>
    <s v="Emmanuel"/>
    <x v="1"/>
  </r>
  <r>
    <s v="NLDE16P202363-0123Q1 2020EUR"/>
    <x v="7"/>
    <n v="8241"/>
    <s v="SKYLIFT B.V."/>
    <s v="E16P202363-0123"/>
    <s v="Q1 2020"/>
    <s v="EUR"/>
    <n v="958.53"/>
    <n v="958.53380000000004"/>
    <n v="-3.7999999999556102E-3"/>
    <n v="958.53380000000004"/>
    <n v="-3.7999999999556102E-3"/>
    <x v="0"/>
    <m/>
    <m/>
    <m/>
    <m/>
    <s v="none"/>
    <m/>
    <m/>
    <m/>
    <x v="0"/>
    <m/>
    <x v="0"/>
  </r>
  <r>
    <s v="NLDE16P202363-0123Q2 2020EUR"/>
    <x v="7"/>
    <n v="8241"/>
    <s v="SKYLIFT B.V."/>
    <s v="E16P202363-0123"/>
    <s v="Q2 2020"/>
    <s v="EUR"/>
    <n v="4485.55"/>
    <n v="4485.5465999999997"/>
    <n v="3.4000000005107701E-3"/>
    <n v="4485.5465999999997"/>
    <n v="3.4000000005107701E-3"/>
    <x v="0"/>
    <m/>
    <m/>
    <m/>
    <m/>
    <s v="none"/>
    <m/>
    <m/>
    <m/>
    <x v="0"/>
    <m/>
    <x v="0"/>
  </r>
  <r>
    <s v="NLDE16P202363-0123Q3 2020EUR"/>
    <x v="7"/>
    <n v="8241"/>
    <s v="SKYLIFT B.V."/>
    <s v="E16P202363-0123"/>
    <s v="Q3 2020"/>
    <s v="EUR"/>
    <n v="4315.6611000000003"/>
    <m/>
    <n v="4315.6611000000003"/>
    <m/>
    <n v="4315.6611000000003"/>
    <x v="1"/>
    <s v="[]"/>
    <s v="[]"/>
    <s v="no participation"/>
    <m/>
    <m/>
    <s v="Produit"/>
    <s v="Ossama"/>
    <s v="[OA] Rebate report vide car l'unité &quot;TO&quot; n'est pas l'unité du bon contrat https://astoresuite.com/contracts/show/31226, mais rattaché à un contrat archivé dont end date déclaratif en 2014 https://astoresuite.com/contracts/show/29316"/>
    <x v="1"/>
    <s v="Emmanuel"/>
    <x v="3"/>
  </r>
  <r>
    <s v="NLDE16P202363-0123Q4 2020EUR"/>
    <x v="7"/>
    <n v="8241"/>
    <s v="SKYLIFT B.V."/>
    <s v="E16P202363-0123"/>
    <s v="Q4 2020"/>
    <s v="EUR"/>
    <n v="5810.05"/>
    <n v="5810.0634"/>
    <n v="-1.3399999999819501E-2"/>
    <n v="5810.0634"/>
    <n v="-1.3399999999819501E-2"/>
    <x v="0"/>
    <m/>
    <m/>
    <m/>
    <m/>
    <s v="none"/>
    <m/>
    <m/>
    <m/>
    <x v="0"/>
    <m/>
    <x v="0"/>
  </r>
  <r>
    <s v="NLDF16P202466-0000Y 2020EUR"/>
    <x v="7"/>
    <n v="9022"/>
    <s v="NESPRESSO NEDERLAND B.V."/>
    <s v="F16P202466-0000"/>
    <s v="Y 2020"/>
    <s v="EUR"/>
    <n v="1111.2"/>
    <n v="1111.2"/>
    <n v="0"/>
    <n v="1111.2"/>
    <n v="0"/>
    <x v="0"/>
    <m/>
    <m/>
    <m/>
    <m/>
    <s v="none"/>
    <m/>
    <m/>
    <m/>
    <x v="0"/>
    <m/>
    <x v="0"/>
  </r>
  <r>
    <s v="NLDE16P202442-0400Q1 2020EUR"/>
    <x v="7"/>
    <n v="9113"/>
    <s v="AVEX NV"/>
    <s v="E16P202442-0400"/>
    <s v="Q1 2020"/>
    <s v="EUR"/>
    <n v="1069.3699999999999"/>
    <n v="1069.3735999999999"/>
    <n v="-3.5999999997784402E-3"/>
    <n v="1069.3699999999999"/>
    <n v="0"/>
    <x v="0"/>
    <m/>
    <m/>
    <m/>
    <m/>
    <s v="none"/>
    <m/>
    <m/>
    <m/>
    <x v="0"/>
    <m/>
    <x v="0"/>
  </r>
  <r>
    <s v="NLDE16P202442-0400Q3 2020EUR"/>
    <x v="7"/>
    <n v="9113"/>
    <s v="AVEX NV"/>
    <s v="E16P202442-0400"/>
    <s v="Q3 2020"/>
    <s v="EUR"/>
    <n v="491.7724"/>
    <n v="491.7724"/>
    <n v="0"/>
    <n v="491.7724"/>
    <n v="0"/>
    <x v="0"/>
    <m/>
    <m/>
    <m/>
    <m/>
    <s v="none"/>
    <m/>
    <m/>
    <m/>
    <x v="0"/>
    <m/>
    <x v="0"/>
  </r>
  <r>
    <s v="NLDE16P202442-0400Q4 2020EUR"/>
    <x v="7"/>
    <n v="9113"/>
    <s v="AVEX NV"/>
    <s v="E16P202442-0400"/>
    <s v="Q4 2020"/>
    <s v="EUR"/>
    <n v="85.44"/>
    <n v="85.44"/>
    <n v="0"/>
    <n v="85.44"/>
    <n v="0"/>
    <x v="0"/>
    <m/>
    <m/>
    <m/>
    <m/>
    <s v="none"/>
    <m/>
    <m/>
    <m/>
    <x v="0"/>
    <m/>
    <x v="0"/>
  </r>
  <r>
    <s v="NLDNL2201022GPQ4 2020EUR"/>
    <x v="7"/>
    <n v="9160"/>
    <s v="INBEV NEDERLAND N.V."/>
    <s v="NL2201022GP"/>
    <s v="Q4 2020"/>
    <s v="EUR"/>
    <n v="-9.9999999999908998E-3"/>
    <m/>
    <n v="-9.9999999999908998E-3"/>
    <n v="-9.9999999999908998E-3"/>
    <n v="0"/>
    <x v="0"/>
    <m/>
    <m/>
    <m/>
    <m/>
    <m/>
    <m/>
    <m/>
    <m/>
    <x v="0"/>
    <m/>
    <x v="0"/>
  </r>
  <r>
    <s v="NLDNL2201022GPY 2020EUR"/>
    <x v="7"/>
    <n v="9160"/>
    <s v="INBEV NEDERLAND N.V."/>
    <s v="NL2201022GP"/>
    <s v="Y 2020"/>
    <s v="EUR"/>
    <n v="7434.24"/>
    <n v="7434.2298000000001"/>
    <n v="1.01999999997133E-2"/>
    <n v="7434.24"/>
    <n v="0"/>
    <x v="0"/>
    <m/>
    <m/>
    <m/>
    <m/>
    <s v="none"/>
    <s v="Métier"/>
    <s v="Emmanuel"/>
    <s v="[EF] J'ai deux particpation l'une dans la campagne anticpée et l'autre dans la campagne normale. _x000a_Du coup je ne peux pas en archiver une.  Normalement INBEV NL devrait être dans l'anticipé.  Pouvez vous transferrer cette particpation vers la campagne anticipée ou seulement l'archiver_x000a_https://astoresuite.com/declarative_campaign_participations/edit/43439"/>
    <x v="2"/>
    <m/>
    <x v="0"/>
  </r>
  <r>
    <s v="NLDF10P200102-0500Q1 2020EUR"/>
    <x v="7"/>
    <n v="9165"/>
    <s v="KWAST WIJNKOPERS B.V."/>
    <s v="F10P200102-0500"/>
    <s v="Q1 2020"/>
    <s v="EUR"/>
    <n v="548.599999999999"/>
    <n v="548.59450000000004"/>
    <n v="5.4999999998699397E-3"/>
    <n v="548.599999999999"/>
    <n v="0"/>
    <x v="0"/>
    <m/>
    <m/>
    <m/>
    <m/>
    <s v="none"/>
    <m/>
    <m/>
    <m/>
    <x v="0"/>
    <m/>
    <x v="0"/>
  </r>
  <r>
    <s v="NLDF10P200102-0500Q2 2020EUR"/>
    <x v="7"/>
    <n v="9165"/>
    <s v="KWAST WIJNKOPERS B.V."/>
    <s v="F10P200102-0500"/>
    <s v="Q2 2020"/>
    <s v="EUR"/>
    <n v="52.03"/>
    <n v="52.026499999999999"/>
    <n v="3.5000000000024998E-3"/>
    <n v="52.03"/>
    <n v="0"/>
    <x v="0"/>
    <m/>
    <m/>
    <m/>
    <m/>
    <s v="none"/>
    <m/>
    <m/>
    <m/>
    <x v="0"/>
    <m/>
    <x v="0"/>
  </r>
  <r>
    <s v="NLDF10P200102-0500Q3 2020EUR"/>
    <x v="7"/>
    <n v="9165"/>
    <s v="KWAST WIJNKOPERS B.V."/>
    <s v="F10P200102-0500"/>
    <s v="Q3 2020"/>
    <s v="EUR"/>
    <n v="238.31200000000001"/>
    <n v="238.31200000000001"/>
    <n v="0"/>
    <n v="238.31200000000001"/>
    <n v="0"/>
    <x v="0"/>
    <m/>
    <m/>
    <m/>
    <m/>
    <s v="none"/>
    <m/>
    <m/>
    <m/>
    <x v="0"/>
    <m/>
    <x v="0"/>
  </r>
  <r>
    <s v="NLDF10P200102-0500Q4 2020EUR"/>
    <x v="7"/>
    <n v="9165"/>
    <s v="KWAST WIJNKOPERS B.V."/>
    <s v="F10P200102-0500"/>
    <s v="Q4 2020"/>
    <s v="EUR"/>
    <n v="45.01"/>
    <n v="45.015999999999998"/>
    <n v="-6.0000000000002196E-3"/>
    <n v="45.01"/>
    <n v="0"/>
    <x v="0"/>
    <m/>
    <m/>
    <m/>
    <m/>
    <s v="none"/>
    <m/>
    <m/>
    <m/>
    <x v="0"/>
    <m/>
    <x v="0"/>
  </r>
  <r>
    <s v="NLDE17P202566-0500Q2 2020EUR"/>
    <x v="7"/>
    <n v="9212"/>
    <s v="EUROFIBER NEDERLAND B.V."/>
    <s v="E17P202566-0500"/>
    <s v="Q2 2020"/>
    <s v="EUR"/>
    <n v="1581.95"/>
    <n v="1581.92"/>
    <n v="2.9999999999972701E-2"/>
    <n v="1581.95"/>
    <n v="0"/>
    <x v="0"/>
    <m/>
    <m/>
    <m/>
    <m/>
    <s v="none"/>
    <m/>
    <m/>
    <m/>
    <x v="0"/>
    <m/>
    <x v="0"/>
  </r>
  <r>
    <s v="NLDE17P202566-0500Q3 2020EUR"/>
    <x v="7"/>
    <n v="9212"/>
    <s v="EUROFIBER NEDERLAND B.V."/>
    <s v="E17P202566-0500"/>
    <s v="Q3 2020"/>
    <s v="EUR"/>
    <n v="1581.92"/>
    <n v="1581.92"/>
    <n v="0"/>
    <n v="1581.92"/>
    <n v="0"/>
    <x v="0"/>
    <m/>
    <m/>
    <m/>
    <m/>
    <s v="none"/>
    <m/>
    <m/>
    <m/>
    <x v="0"/>
    <m/>
    <x v="0"/>
  </r>
  <r>
    <s v="NLDE17P202566-0500Q4 2020EUR"/>
    <x v="7"/>
    <n v="9212"/>
    <s v="EUROFIBER NEDERLAND B.V."/>
    <s v="E17P202566-0500"/>
    <s v="Q4 2020"/>
    <s v="EUR"/>
    <n v="1581.92"/>
    <n v="1581.92"/>
    <n v="0"/>
    <n v="1581.92"/>
    <n v="0"/>
    <x v="0"/>
    <m/>
    <m/>
    <m/>
    <m/>
    <s v="none"/>
    <m/>
    <m/>
    <m/>
    <x v="0"/>
    <m/>
    <x v="0"/>
  </r>
  <r>
    <s v="NLDE17P202591-0298Q1 2020EUR"/>
    <x v="7"/>
    <n v="9441"/>
    <s v="BUREAU PLAAGDIERPREVENTIE BV"/>
    <s v="E17P202591-0298"/>
    <s v="Q1 2020"/>
    <s v="EUR"/>
    <n v="470.35"/>
    <n v="470.35669999999999"/>
    <n v="-6.6999999999097703E-3"/>
    <n v="470.35"/>
    <n v="0"/>
    <x v="0"/>
    <m/>
    <m/>
    <m/>
    <m/>
    <s v="none"/>
    <m/>
    <m/>
    <m/>
    <x v="0"/>
    <m/>
    <x v="0"/>
  </r>
  <r>
    <s v="NLDE17P202591-0298Q2 2020EUR"/>
    <x v="7"/>
    <n v="9441"/>
    <s v="BUREAU PLAAGDIERPREVENTIE BV"/>
    <s v="E17P202591-0298"/>
    <s v="Q2 2020"/>
    <s v="EUR"/>
    <n v="335.349999999999"/>
    <n v="335.35250000000002"/>
    <n v="-2.5000000000545601E-3"/>
    <n v="335.349999999999"/>
    <n v="0"/>
    <x v="0"/>
    <m/>
    <m/>
    <m/>
    <m/>
    <s v="none"/>
    <m/>
    <m/>
    <m/>
    <x v="0"/>
    <m/>
    <x v="0"/>
  </r>
  <r>
    <s v="NLDE17P202591-0298Q3 2020EUR"/>
    <x v="7"/>
    <n v="9441"/>
    <s v="BUREAU PLAAGDIERPREVENTIE BV"/>
    <s v="E17P202591-0298"/>
    <s v="Q3 2020"/>
    <s v="EUR"/>
    <n v="289.73199"/>
    <n v="289.73219999999998"/>
    <n v="-2.0999999998139101E-4"/>
    <n v="289.73199"/>
    <n v="0"/>
    <x v="0"/>
    <m/>
    <m/>
    <m/>
    <m/>
    <s v="none"/>
    <m/>
    <m/>
    <m/>
    <x v="0"/>
    <m/>
    <x v="0"/>
  </r>
  <r>
    <s v="NLDE17P202591-0298Q4 2020EUR"/>
    <x v="7"/>
    <n v="9441"/>
    <s v="BUREAU PLAAGDIERPREVENTIE BV"/>
    <s v="E17P202591-0298"/>
    <s v="Q4 2020"/>
    <s v="EUR"/>
    <n v="226.71"/>
    <n v="226.714"/>
    <n v="-3.9999999999906699E-3"/>
    <n v="226.71"/>
    <n v="0"/>
    <x v="0"/>
    <m/>
    <m/>
    <m/>
    <m/>
    <s v="none"/>
    <m/>
    <m/>
    <m/>
    <x v="0"/>
    <m/>
    <x v="0"/>
  </r>
  <r>
    <s v="NLDE16P202316-1100Q1 2020EUR"/>
    <x v="7"/>
    <n v="9447"/>
    <s v="CWS NEDERLAND B.V."/>
    <s v="E16P202316-1100"/>
    <s v="Q1 2020"/>
    <s v="EUR"/>
    <n v="3127.48"/>
    <n v="3127.498"/>
    <n v="-1.80000000000291E-2"/>
    <n v="3127.48"/>
    <n v="0"/>
    <x v="0"/>
    <m/>
    <m/>
    <m/>
    <m/>
    <s v="none"/>
    <m/>
    <m/>
    <m/>
    <x v="0"/>
    <m/>
    <x v="0"/>
  </r>
  <r>
    <s v="NLDE16P202316-1100Q2 2020EUR"/>
    <x v="7"/>
    <n v="9447"/>
    <s v="CWS NEDERLAND B.V."/>
    <s v="E16P202316-1100"/>
    <s v="Q2 2020"/>
    <s v="EUR"/>
    <n v="2397.7999999999902"/>
    <n v="2397.7678999999998"/>
    <n v="3.2099999999900299E-2"/>
    <n v="2397.7999999999902"/>
    <n v="0"/>
    <x v="0"/>
    <m/>
    <m/>
    <m/>
    <m/>
    <s v="none"/>
    <m/>
    <m/>
    <m/>
    <x v="0"/>
    <m/>
    <x v="0"/>
  </r>
  <r>
    <s v="NLDE16P202316-1100Q3 2020EUR"/>
    <x v="7"/>
    <n v="9447"/>
    <s v="CWS NEDERLAND B.V."/>
    <s v="E16P202316-1100"/>
    <s v="Q3 2020"/>
    <s v="EUR"/>
    <n v="2866.0565999999999"/>
    <n v="2866.0565999999999"/>
    <n v="0"/>
    <n v="2866.0565999999999"/>
    <n v="0"/>
    <x v="0"/>
    <m/>
    <m/>
    <m/>
    <m/>
    <s v="none"/>
    <m/>
    <m/>
    <m/>
    <x v="0"/>
    <m/>
    <x v="0"/>
  </r>
  <r>
    <s v="NLDE16P202316-1100Q4 2020EUR"/>
    <x v="7"/>
    <n v="9447"/>
    <s v="CWS NEDERLAND B.V."/>
    <s v="E16P202316-1100"/>
    <s v="Q4 2020"/>
    <s v="EUR"/>
    <n v="3129.2"/>
    <n v="3129.1975000000002"/>
    <n v="2.4999999995998202E-3"/>
    <n v="3129.2"/>
    <n v="0"/>
    <x v="0"/>
    <m/>
    <m/>
    <m/>
    <m/>
    <s v="none"/>
    <m/>
    <m/>
    <m/>
    <x v="0"/>
    <m/>
    <x v="0"/>
  </r>
  <r>
    <s v="NLDNL4201040GPQ1 2020EUR"/>
    <x v="7"/>
    <n v="9460"/>
    <s v="BIDFOOD DELI XL B.V."/>
    <s v="NL4201040GP"/>
    <s v="Q1 2020"/>
    <s v="EUR"/>
    <n v="117641.01"/>
    <n v="117641.01"/>
    <n v="0"/>
    <n v="117641.01"/>
    <n v="0"/>
    <x v="0"/>
    <m/>
    <m/>
    <m/>
    <m/>
    <s v="none"/>
    <m/>
    <m/>
    <m/>
    <x v="0"/>
    <m/>
    <x v="0"/>
  </r>
  <r>
    <s v="NLDNL4201040GPQ2 2020EUR"/>
    <x v="7"/>
    <n v="9460"/>
    <s v="BIDFOOD DELI XL B.V."/>
    <s v="NL4201040GP"/>
    <s v="Q2 2020"/>
    <s v="EUR"/>
    <n v="34205.24"/>
    <n v="34205.24"/>
    <n v="0"/>
    <n v="34205.24"/>
    <n v="0"/>
    <x v="0"/>
    <m/>
    <m/>
    <m/>
    <m/>
    <s v="none"/>
    <m/>
    <m/>
    <m/>
    <x v="0"/>
    <m/>
    <x v="0"/>
  </r>
  <r>
    <s v="NLDNL4201040GPQ3 2020EUR"/>
    <x v="7"/>
    <n v="9460"/>
    <s v="BIDFOOD DELI XL B.V."/>
    <s v="NL4201040GP"/>
    <s v="Q3 2020"/>
    <s v="EUR"/>
    <n v="101661.19"/>
    <n v="101661.19"/>
    <n v="0"/>
    <n v="101661.19"/>
    <n v="0"/>
    <x v="0"/>
    <m/>
    <m/>
    <m/>
    <m/>
    <s v="none"/>
    <m/>
    <m/>
    <m/>
    <x v="0"/>
    <m/>
    <x v="0"/>
  </r>
  <r>
    <s v="NLDNL4201040GPQ4 2020EUR"/>
    <x v="7"/>
    <n v="9460"/>
    <s v="BIDFOOD DELI XL B.V."/>
    <s v="NL4201040GP"/>
    <s v="Q4 2020"/>
    <s v="EUR"/>
    <n v="39340.25"/>
    <n v="39340.25"/>
    <n v="0"/>
    <n v="39340.25"/>
    <n v="0"/>
    <x v="0"/>
    <m/>
    <m/>
    <m/>
    <m/>
    <s v="none"/>
    <m/>
    <m/>
    <m/>
    <x v="0"/>
    <m/>
    <x v="0"/>
  </r>
  <r>
    <s v="NLDNL2202024GPQ1 2020EUR"/>
    <x v="7"/>
    <n v="9564"/>
    <s v="BUNZL OUTSOURCING SERVICES B.V."/>
    <s v="NL2202024GP"/>
    <s v="Q1 2020"/>
    <s v="EUR"/>
    <n v="43797.7"/>
    <n v="43797.699399999998"/>
    <n v="5.9999999939464E-4"/>
    <n v="43797.7"/>
    <n v="0"/>
    <x v="0"/>
    <m/>
    <m/>
    <m/>
    <m/>
    <s v="none"/>
    <m/>
    <m/>
    <m/>
    <x v="0"/>
    <m/>
    <x v="0"/>
  </r>
  <r>
    <s v="NLDNL2202024GPQ2 2020EUR"/>
    <x v="7"/>
    <n v="9564"/>
    <s v="BUNZL OUTSOURCING SERVICES B.V."/>
    <s v="NL2202024GP"/>
    <s v="Q2 2020"/>
    <s v="EUR"/>
    <n v="14221"/>
    <n v="14221.0003"/>
    <n v="-2.9999999969732E-4"/>
    <n v="14221"/>
    <n v="0"/>
    <x v="0"/>
    <m/>
    <m/>
    <m/>
    <m/>
    <s v="none"/>
    <m/>
    <m/>
    <m/>
    <x v="0"/>
    <m/>
    <x v="0"/>
  </r>
  <r>
    <s v="NLDNL2202024GPQ3 2020EUR"/>
    <x v="7"/>
    <n v="9564"/>
    <s v="BUNZL OUTSOURCING SERVICES B.V."/>
    <s v="NL2202024GP"/>
    <s v="Q3 2020"/>
    <s v="EUR"/>
    <n v="32629.474099999999"/>
    <n v="32629.474099999999"/>
    <n v="0"/>
    <n v="32629.474099999999"/>
    <n v="0"/>
    <x v="0"/>
    <m/>
    <m/>
    <m/>
    <m/>
    <s v="none"/>
    <m/>
    <m/>
    <m/>
    <x v="0"/>
    <m/>
    <x v="0"/>
  </r>
  <r>
    <s v="NLDNL2202024GPQ4 2020EUR"/>
    <x v="7"/>
    <n v="9564"/>
    <s v="BUNZL OUTSOURCING SERVICES B.V."/>
    <s v="NL2202024GP"/>
    <s v="Q4 2020"/>
    <s v="EUR"/>
    <n v="15344.76"/>
    <n v="15344.7873"/>
    <n v="-2.72999999997409E-2"/>
    <n v="15344.76"/>
    <n v="0"/>
    <x v="0"/>
    <m/>
    <m/>
    <m/>
    <m/>
    <s v="none"/>
    <m/>
    <m/>
    <m/>
    <x v="0"/>
    <m/>
    <x v="0"/>
  </r>
  <r>
    <s v="NLDE15P202216-0526Q1 2020EUR"/>
    <x v="7"/>
    <n v="9803"/>
    <s v="LYRECO NEDERLAND B.V."/>
    <s v="E15P202216-0526"/>
    <s v="Q1 2020"/>
    <s v="EUR"/>
    <n v="1605.6699999999901"/>
    <n v="1605.6841999999999"/>
    <n v="-1.42000000003008E-2"/>
    <n v="1605.6841999999999"/>
    <n v="-1.42000000003008E-2"/>
    <x v="0"/>
    <m/>
    <m/>
    <m/>
    <m/>
    <s v="none"/>
    <m/>
    <m/>
    <m/>
    <x v="0"/>
    <m/>
    <x v="0"/>
  </r>
  <r>
    <s v="NLDE15P202216-0526Q2 2020EUR"/>
    <x v="7"/>
    <n v="9803"/>
    <s v="LYRECO NEDERLAND B.V."/>
    <s v="E15P202216-0526"/>
    <s v="Q2 2020"/>
    <s v="EUR"/>
    <n v="500.99"/>
    <n v="500.97280000000001"/>
    <n v="1.7200000000002501E-2"/>
    <n v="500.97280000000001"/>
    <n v="1.7200000000002501E-2"/>
    <x v="0"/>
    <m/>
    <m/>
    <m/>
    <m/>
    <s v="none"/>
    <m/>
    <m/>
    <m/>
    <x v="0"/>
    <m/>
    <x v="0"/>
  </r>
  <r>
    <s v="NLDE15P202216-0526Q3 2020EUR"/>
    <x v="7"/>
    <n v="9803"/>
    <s v="LYRECO NEDERLAND B.V."/>
    <s v="E15P202216-0526"/>
    <s v="Q3 2020"/>
    <s v="EUR"/>
    <n v="941.44058600000005"/>
    <n v="941.44039999999995"/>
    <n v="1.8600000009882901E-4"/>
    <n v="941.44039999999995"/>
    <n v="1.8600000009882901E-4"/>
    <x v="0"/>
    <m/>
    <m/>
    <m/>
    <m/>
    <s v="none"/>
    <m/>
    <m/>
    <m/>
    <x v="0"/>
    <m/>
    <x v="0"/>
  </r>
  <r>
    <s v="NLDE15P202216-0526Q4 2020EUR"/>
    <x v="7"/>
    <n v="9803"/>
    <s v="LYRECO NEDERLAND B.V."/>
    <s v="E15P202216-0526"/>
    <s v="Q4 2020"/>
    <s v="EUR"/>
    <n v="472.15"/>
    <n v="472.15929999999997"/>
    <n v="-9.2999999999960892E-3"/>
    <n v="472.15929999999997"/>
    <n v="-9.2999999999960892E-3"/>
    <x v="0"/>
    <m/>
    <m/>
    <m/>
    <m/>
    <s v="none"/>
    <m/>
    <m/>
    <m/>
    <x v="0"/>
    <m/>
    <x v="0"/>
  </r>
  <r>
    <s v="NLDF10P300192-ST00Y 2020EUR"/>
    <x v="7"/>
    <n v="9905"/>
    <s v="VRUMONA B.V."/>
    <s v="F10P300192-ST00"/>
    <s v="Y 2020"/>
    <s v="EUR"/>
    <n v="19558.400000000001"/>
    <n v="19558.099999999999"/>
    <n v="0.30000000000290999"/>
    <n v="19558.400000000001"/>
    <n v="0"/>
    <x v="0"/>
    <m/>
    <m/>
    <m/>
    <m/>
    <s v="none"/>
    <m/>
    <m/>
    <m/>
    <x v="0"/>
    <m/>
    <x v="0"/>
  </r>
  <r>
    <s v="NLDF16P202383-0429Q1 2020EUR"/>
    <x v="7"/>
    <n v="10098"/>
    <s v="TOP BAKKERS B.V."/>
    <s v="F16P202383-0429"/>
    <s v="Q1 2020"/>
    <s v="EUR"/>
    <n v="4736.92"/>
    <n v="4736.9205000000002"/>
    <n v="-5.0000000010186297E-4"/>
    <n v="4736.92"/>
    <n v="0"/>
    <x v="0"/>
    <m/>
    <m/>
    <m/>
    <m/>
    <s v="none"/>
    <m/>
    <m/>
    <m/>
    <x v="0"/>
    <m/>
    <x v="0"/>
  </r>
  <r>
    <s v="NLDF16P202383-0429Q2 2020EUR"/>
    <x v="7"/>
    <n v="10098"/>
    <s v="TOP BAKKERS B.V."/>
    <s v="F16P202383-0429"/>
    <s v="Q2 2020"/>
    <s v="EUR"/>
    <n v="365.04999999999899"/>
    <n v="365.05419999999998"/>
    <n v="-4.20000000002573E-3"/>
    <n v="365.04999999999899"/>
    <n v="0"/>
    <x v="0"/>
    <m/>
    <m/>
    <m/>
    <m/>
    <s v="none"/>
    <m/>
    <m/>
    <m/>
    <x v="0"/>
    <m/>
    <x v="0"/>
  </r>
  <r>
    <s v="NLDF16P202383-0429Q3 2020EUR"/>
    <x v="7"/>
    <n v="10098"/>
    <s v="TOP BAKKERS B.V."/>
    <s v="F16P202383-0429"/>
    <s v="Q3 2020"/>
    <s v="EUR"/>
    <n v="1331.527677"/>
    <n v="1331.5275999999999"/>
    <n v="7.7000000146654202E-5"/>
    <n v="1331.527677"/>
    <n v="0"/>
    <x v="0"/>
    <m/>
    <m/>
    <m/>
    <m/>
    <s v="none"/>
    <m/>
    <m/>
    <m/>
    <x v="0"/>
    <m/>
    <x v="0"/>
  </r>
  <r>
    <s v="NLDF16P202383-0429Q4 2020EUR"/>
    <x v="7"/>
    <n v="10098"/>
    <s v="TOP BAKKERS B.V."/>
    <s v="F16P202383-0429"/>
    <s v="Q4 2020"/>
    <s v="EUR"/>
    <n v="553.04999999999995"/>
    <n v="553.05219999999997"/>
    <n v="-2.2000000000161799E-3"/>
    <n v="553.04999999999995"/>
    <n v="0"/>
    <x v="0"/>
    <m/>
    <m/>
    <m/>
    <m/>
    <s v="none"/>
    <m/>
    <m/>
    <m/>
    <x v="0"/>
    <m/>
    <x v="0"/>
  </r>
  <r>
    <s v="NLDF16P202381-0092Q1 2020EUR"/>
    <x v="7"/>
    <n v="10133"/>
    <s v="VISHANDEL JAN VAN AS EN ZONEN B.V."/>
    <s v="F16P202381-0092"/>
    <s v="Q1 2020"/>
    <s v="EUR"/>
    <n v="1137.58"/>
    <n v="1854.7668000000001"/>
    <n v="-717.18679999999995"/>
    <n v="1854.7668000000001"/>
    <n v="-717.18679999999995"/>
    <x v="4"/>
    <s v="[30040]"/>
    <s v="[12886]"/>
    <s v="rebate present"/>
    <s v="2021-05-06 18:29:29 +0200"/>
    <s v="none"/>
    <s v="Produit"/>
    <s v="Ossama"/>
    <s v="[OA] rebate calculé à la main (123651,12*1,5%)=1854,77 / participation :  https://www.astoresuite.com/declarative_campaign_participations/edit/30040"/>
    <x v="1"/>
    <m/>
    <x v="5"/>
  </r>
  <r>
    <s v="NLDF16P202381-0092Q2 2020EUR"/>
    <x v="7"/>
    <n v="10133"/>
    <s v="VISHANDEL JAN VAN AS EN ZONEN B.V."/>
    <s v="F16P202381-0092"/>
    <s v="Q2 2020"/>
    <s v="EUR"/>
    <n v="981.66"/>
    <n v="264.49799999999999"/>
    <n v="717.16200000000003"/>
    <n v="264.49799999999999"/>
    <n v="717.16200000000003"/>
    <x v="4"/>
    <s v="[30139]"/>
    <s v="[12832]"/>
    <s v="rebate present"/>
    <s v="2021-11-19 09:15:21 +0100"/>
    <s v="none"/>
    <s v="Produit"/>
    <s v="Ossama"/>
    <s v="[OA] rebate calculé à la main d'une valeur de 264,5 (17633,19*1,5%). le calcul du rebate correspond bien à l'encodage du contrat et du CA déclaré / https://www.astoresuite.com/contracts/show/24110 /  https://www.astoresuite.com/adjustements/edit/12832"/>
    <x v="1"/>
    <m/>
    <x v="5"/>
  </r>
  <r>
    <s v="NLDF16P202381-0092Q3 2020EUR"/>
    <x v="7"/>
    <n v="10133"/>
    <s v="VISHANDEL JAN VAN AS EN ZONEN B.V."/>
    <s v="F16P202381-0092"/>
    <s v="Q3 2020"/>
    <s v="EUR"/>
    <n v="1224.2684999999999"/>
    <n v="1224.2686000000001"/>
    <n v="-1.00000000202271E-4"/>
    <n v="1224.2686000000001"/>
    <n v="-1.00000000202271E-4"/>
    <x v="0"/>
    <m/>
    <m/>
    <m/>
    <m/>
    <s v="none"/>
    <m/>
    <m/>
    <m/>
    <x v="0"/>
    <m/>
    <x v="0"/>
  </r>
  <r>
    <s v="NLDF16P202381-0092Q4 2020EUR"/>
    <x v="7"/>
    <n v="10133"/>
    <s v="VISHANDEL JAN VAN AS EN ZONEN B.V."/>
    <s v="F16P202381-0092"/>
    <s v="Q4 2020"/>
    <s v="EUR"/>
    <n v="444.82"/>
    <n v="444.82470000000001"/>
    <n v="-4.7000000000139101E-3"/>
    <n v="444.82470000000001"/>
    <n v="-4.7000000000139101E-3"/>
    <x v="0"/>
    <m/>
    <m/>
    <m/>
    <m/>
    <s v="none"/>
    <m/>
    <m/>
    <m/>
    <x v="0"/>
    <m/>
    <x v="0"/>
  </r>
  <r>
    <s v="NLDE15P202217-0092Q1 2020EUR"/>
    <x v="7"/>
    <n v="10251"/>
    <s v="SOLAR NEDERLAND B.V."/>
    <s v="E15P202217-0092"/>
    <s v="Q1 2020"/>
    <s v="EUR"/>
    <n v="851.46"/>
    <n v="851.46"/>
    <n v="1.13686837721616E-13"/>
    <n v="851.46"/>
    <n v="0"/>
    <x v="0"/>
    <m/>
    <m/>
    <m/>
    <m/>
    <s v="none"/>
    <m/>
    <m/>
    <m/>
    <x v="0"/>
    <m/>
    <x v="0"/>
  </r>
  <r>
    <s v="NLDE15P202217-0092Q2 2020EUR"/>
    <x v="7"/>
    <n v="10251"/>
    <s v="SOLAR NEDERLAND B.V."/>
    <s v="E15P202217-0092"/>
    <s v="Q2 2020"/>
    <s v="EUR"/>
    <n v="55.709999999999901"/>
    <n v="55.715200000000003"/>
    <n v="-5.2000000000091903E-3"/>
    <n v="55.709999999999901"/>
    <n v="0"/>
    <x v="0"/>
    <m/>
    <m/>
    <m/>
    <m/>
    <s v="none"/>
    <m/>
    <m/>
    <m/>
    <x v="0"/>
    <m/>
    <x v="0"/>
  </r>
  <r>
    <s v="NLDE15P202217-0092Q3 2020EUR"/>
    <x v="7"/>
    <n v="10251"/>
    <s v="SOLAR NEDERLAND B.V."/>
    <s v="E15P202217-0092"/>
    <s v="Q3 2020"/>
    <s v="EUR"/>
    <n v="120.5108"/>
    <n v="120.5108"/>
    <n v="0"/>
    <n v="120.5108"/>
    <n v="0"/>
    <x v="0"/>
    <m/>
    <m/>
    <m/>
    <m/>
    <s v="none"/>
    <m/>
    <m/>
    <m/>
    <x v="0"/>
    <m/>
    <x v="0"/>
  </r>
  <r>
    <s v="NLDE15P202217-0092Q4 2020EUR"/>
    <x v="7"/>
    <n v="10251"/>
    <s v="SOLAR NEDERLAND B.V."/>
    <s v="E15P202217-0092"/>
    <s v="Q4 2020"/>
    <s v="EUR"/>
    <n v="78.959999999999994"/>
    <n v="78.9636"/>
    <n v="-3.6000000000058199E-3"/>
    <n v="78.959999999999994"/>
    <n v="0"/>
    <x v="0"/>
    <m/>
    <m/>
    <m/>
    <m/>
    <s v="none"/>
    <m/>
    <m/>
    <m/>
    <x v="0"/>
    <m/>
    <x v="0"/>
  </r>
  <r>
    <s v="NLDF17P202544-0222Q1 2020EUR"/>
    <x v="7"/>
    <n v="10293"/>
    <s v="AD Bibendum Fine Wines bv."/>
    <s v="F17P202544-0222"/>
    <s v="Q1 2020"/>
    <s v="EUR"/>
    <n v="87.67"/>
    <n v="87.671999999999997"/>
    <n v="-1.9999999999953302E-3"/>
    <n v="87.67"/>
    <n v="0"/>
    <x v="0"/>
    <m/>
    <m/>
    <m/>
    <m/>
    <s v="none"/>
    <m/>
    <m/>
    <m/>
    <x v="0"/>
    <m/>
    <x v="0"/>
  </r>
  <r>
    <s v="NLDF17P202544-0222Q2 2020EUR"/>
    <x v="7"/>
    <n v="10293"/>
    <s v="AD Bibendum Fine Wines bv."/>
    <s v="F17P202544-0222"/>
    <s v="Q2 2020"/>
    <s v="EUR"/>
    <n v="12.06"/>
    <n v="12.062099999999999"/>
    <n v="-2.0999999999986498E-3"/>
    <n v="12.06"/>
    <n v="0"/>
    <x v="0"/>
    <m/>
    <m/>
    <m/>
    <m/>
    <s v="none"/>
    <m/>
    <m/>
    <m/>
    <x v="0"/>
    <m/>
    <x v="0"/>
  </r>
  <r>
    <s v="NLDF17P202544-0222Q3 2020EUR"/>
    <x v="7"/>
    <n v="10293"/>
    <s v="AD Bibendum Fine Wines bv."/>
    <s v="F17P202544-0222"/>
    <s v="Q3 2020"/>
    <s v="EUR"/>
    <n v="26.118300000000001"/>
    <n v="26.118300000000001"/>
    <n v="0"/>
    <n v="26.118300000000001"/>
    <n v="0"/>
    <x v="0"/>
    <m/>
    <m/>
    <m/>
    <m/>
    <s v="none"/>
    <m/>
    <m/>
    <m/>
    <x v="0"/>
    <m/>
    <x v="0"/>
  </r>
  <r>
    <s v="NLDF17P202544-0222Q4 2020EUR"/>
    <x v="7"/>
    <n v="10293"/>
    <s v="AD Bibendum Fine Wines bv."/>
    <s v="F17P202544-0222"/>
    <s v="Q4 2020"/>
    <s v="EUR"/>
    <n v="77.22"/>
    <n v="77.229200000000006"/>
    <n v="-9.2000000000069804E-3"/>
    <n v="77.22"/>
    <n v="0"/>
    <x v="0"/>
    <m/>
    <m/>
    <m/>
    <m/>
    <s v="none"/>
    <m/>
    <m/>
    <m/>
    <x v="0"/>
    <m/>
    <x v="0"/>
  </r>
  <r>
    <s v="NLDF15P202158-0500Q1 2020EUR"/>
    <x v="7"/>
    <n v="10421"/>
    <s v="RESIDENCE WIJNEN"/>
    <s v="F15P202158-0500"/>
    <s v="Q1 2020"/>
    <s v="EUR"/>
    <n v="1375.26"/>
    <n v="1375.2560000000001"/>
    <n v="4.0000000001327802E-3"/>
    <n v="1375.26"/>
    <n v="0"/>
    <x v="0"/>
    <m/>
    <m/>
    <m/>
    <m/>
    <s v="none"/>
    <m/>
    <m/>
    <m/>
    <x v="0"/>
    <m/>
    <x v="0"/>
  </r>
  <r>
    <s v="NLDF15P202158-0500Q2 2020EUR"/>
    <x v="7"/>
    <n v="10421"/>
    <s v="RESIDENCE WIJNEN"/>
    <s v="F15P202158-0500"/>
    <s v="Q2 2020"/>
    <s v="EUR"/>
    <n v="101.4"/>
    <n v="101.3955"/>
    <n v="4.5000000000072699E-3"/>
    <n v="101.4"/>
    <n v="0"/>
    <x v="0"/>
    <m/>
    <m/>
    <m/>
    <m/>
    <s v="none"/>
    <m/>
    <m/>
    <m/>
    <x v="0"/>
    <m/>
    <x v="0"/>
  </r>
  <r>
    <s v="NLDF15P202158-0500Q3 2020EUR"/>
    <x v="7"/>
    <n v="10421"/>
    <s v="RESIDENCE WIJNEN"/>
    <s v="F15P202158-0500"/>
    <s v="Q3 2020"/>
    <s v="EUR"/>
    <n v="366.65050000000002"/>
    <n v="366.65050000000002"/>
    <n v="0"/>
    <n v="366.65050000000002"/>
    <n v="0"/>
    <x v="0"/>
    <m/>
    <m/>
    <m/>
    <m/>
    <s v="none"/>
    <m/>
    <m/>
    <m/>
    <x v="0"/>
    <m/>
    <x v="0"/>
  </r>
  <r>
    <s v="NLDF15P202158-0500Q4 2020EUR"/>
    <x v="7"/>
    <n v="10421"/>
    <s v="RESIDENCE WIJNEN"/>
    <s v="F15P202158-0500"/>
    <s v="Q4 2020"/>
    <s v="EUR"/>
    <n v="226.09"/>
    <n v="226.09549999999999"/>
    <n v="-5.4999999999836204E-3"/>
    <n v="226.09"/>
    <n v="0"/>
    <x v="0"/>
    <m/>
    <m/>
    <m/>
    <m/>
    <s v="none"/>
    <m/>
    <m/>
    <m/>
    <x v="0"/>
    <m/>
    <x v="0"/>
  </r>
  <r>
    <s v="NLDF15P202273-0450Q1 2020EUR"/>
    <x v="7"/>
    <n v="10447"/>
    <s v="WIJNIMPORT J. BART BEEMSTER B.V."/>
    <s v="F15P202273-0450"/>
    <s v="Q1 2020"/>
    <s v="EUR"/>
    <n v="1655.3"/>
    <n v="1655.3091999999999"/>
    <n v="-9.1999999999643391E-3"/>
    <n v="1655.3"/>
    <n v="0"/>
    <x v="0"/>
    <m/>
    <m/>
    <m/>
    <m/>
    <s v="none"/>
    <m/>
    <m/>
    <m/>
    <x v="0"/>
    <m/>
    <x v="0"/>
  </r>
  <r>
    <s v="NLDF15P202273-0450Q2 2020EUR"/>
    <x v="7"/>
    <n v="10447"/>
    <s v="WIJNIMPORT J. BART BEEMSTER B.V."/>
    <s v="F15P202273-0450"/>
    <s v="Q2 2020"/>
    <s v="EUR"/>
    <n v="35.04"/>
    <n v="35.0411"/>
    <n v="-1.10000000000098E-3"/>
    <n v="35.04"/>
    <n v="0"/>
    <x v="0"/>
    <m/>
    <m/>
    <m/>
    <m/>
    <s v="none"/>
    <m/>
    <m/>
    <m/>
    <x v="0"/>
    <m/>
    <x v="0"/>
  </r>
  <r>
    <s v="NLDF15P202273-0450Q3 2020EUR"/>
    <x v="7"/>
    <n v="10447"/>
    <s v="WIJNIMPORT J. BART BEEMSTER B.V."/>
    <s v="F15P202273-0450"/>
    <s v="Q3 2020"/>
    <s v="EUR"/>
    <n v="378.99090000000001"/>
    <n v="378.99090000000001"/>
    <n v="0"/>
    <n v="378.99090000000001"/>
    <n v="0"/>
    <x v="0"/>
    <m/>
    <m/>
    <m/>
    <m/>
    <s v="none"/>
    <m/>
    <m/>
    <m/>
    <x v="0"/>
    <m/>
    <x v="0"/>
  </r>
  <r>
    <s v="NLDF15P202273-0450Q4 2020EUR"/>
    <x v="7"/>
    <n v="10447"/>
    <s v="WIJNIMPORT J. BART BEEMSTER B.V."/>
    <s v="F15P202273-0450"/>
    <s v="Q4 2020"/>
    <s v="EUR"/>
    <n v="155.24"/>
    <n v="155.24459999999999"/>
    <n v="-4.5999999999821696E-3"/>
    <n v="155.24"/>
    <n v="0"/>
    <x v="0"/>
    <m/>
    <m/>
    <m/>
    <m/>
    <s v="none"/>
    <m/>
    <m/>
    <m/>
    <x v="0"/>
    <m/>
    <x v="0"/>
  </r>
  <r>
    <s v="NLDF17P202622-0100-DQ1 2020EUR"/>
    <x v="7"/>
    <n v="10482"/>
    <s v="NICE TO MEAT B.V."/>
    <s v="F17P202622-0100-D"/>
    <s v="Q1 2020"/>
    <s v="EUR"/>
    <n v="4792.0200000000004"/>
    <n v="4792.0200000000004"/>
    <n v="0"/>
    <n v="4792.0200000000004"/>
    <n v="0"/>
    <x v="0"/>
    <m/>
    <m/>
    <m/>
    <m/>
    <s v="none"/>
    <m/>
    <m/>
    <m/>
    <x v="0"/>
    <m/>
    <x v="0"/>
  </r>
  <r>
    <s v="NLDF17P202622-0100-DQ2 2020EUR"/>
    <x v="7"/>
    <n v="10482"/>
    <s v="NICE TO MEAT B.V."/>
    <s v="F17P202622-0100-D"/>
    <s v="Q2 2020"/>
    <s v="EUR"/>
    <n v="773.01"/>
    <n v="773.01"/>
    <n v="1.13686837721616E-13"/>
    <n v="773.01"/>
    <n v="0"/>
    <x v="0"/>
    <m/>
    <m/>
    <m/>
    <m/>
    <s v="none"/>
    <m/>
    <m/>
    <m/>
    <x v="0"/>
    <m/>
    <x v="0"/>
  </r>
  <r>
    <s v="NLDF17P202622-0100-DQ3 2020EUR"/>
    <x v="7"/>
    <n v="10482"/>
    <s v="NICE TO MEAT B.V."/>
    <s v="F17P202622-0100-D"/>
    <s v="Q3 2020"/>
    <s v="EUR"/>
    <n v="1596.3"/>
    <n v="1596.3"/>
    <n v="0"/>
    <n v="1596.3"/>
    <n v="0"/>
    <x v="0"/>
    <m/>
    <m/>
    <m/>
    <m/>
    <s v="none"/>
    <m/>
    <m/>
    <m/>
    <x v="0"/>
    <m/>
    <x v="0"/>
  </r>
  <r>
    <s v="NLDF17P202622-0100-DQ4 2020EUR"/>
    <x v="7"/>
    <n v="10482"/>
    <s v="NICE TO MEAT B.V."/>
    <s v="F17P202622-0100-D"/>
    <s v="Q4 2020"/>
    <s v="EUR"/>
    <n v="1145.52"/>
    <n v="1145.52"/>
    <n v="0"/>
    <n v="1145.52"/>
    <n v="0"/>
    <x v="0"/>
    <m/>
    <m/>
    <m/>
    <m/>
    <s v="none"/>
    <m/>
    <m/>
    <m/>
    <x v="0"/>
    <m/>
    <x v="0"/>
  </r>
  <r>
    <s v="NLDF15P302239-1257Y 2020EUR"/>
    <x v="7"/>
    <n v="23047"/>
    <s v="H.J. HEINZ B.V."/>
    <s v="F15P302239-1257"/>
    <s v="Y 2020"/>
    <s v="EUR"/>
    <n v="8517.0499999999993"/>
    <n v="8517.0455000000002"/>
    <n v="4.4999999990977804E-3"/>
    <n v="8517.0499999999993"/>
    <n v="0"/>
    <x v="0"/>
    <m/>
    <m/>
    <m/>
    <m/>
    <s v="rdbc"/>
    <s v="Produit"/>
    <s v="Thao"/>
    <s v="[TN] Calcul à main = RDBC https://astoresuite.com/adjustements/history?adjustement_group_id=19377 _x000a_26564,63 x 12,57% + 19255,87 x 23% =7758,4 _x000a_La facture de 8617,05€ a été archivée https://astoresuite.com/billing_invoices/show/14161_x000a_La facture de 7758,40€ est en to be transmitted  https://astoresuite.com/billing_invoices/show/14161 _x000a_et je vois que les sub services sont inversés dans une facture par rapport à l'autre._x000a_[EF] archivage de la mauvaise particpation et inversion des colonnes ont devrait être bon"/>
    <x v="1"/>
    <s v="Emmanuel"/>
    <x v="1"/>
  </r>
  <r>
    <s v="NLDEPGD072019 NLQ1 2020EUR"/>
    <x v="7"/>
    <n v="24560"/>
    <s v="C.C. Engineering Limited"/>
    <s v="EPGD072019 NL"/>
    <s v="Q1 2020"/>
    <s v="EUR"/>
    <n v="1635.21"/>
    <n v="1635.2139"/>
    <n v="-3.8999999999305098E-3"/>
    <n v="1635.21"/>
    <n v="0"/>
    <x v="0"/>
    <m/>
    <m/>
    <m/>
    <m/>
    <s v="none"/>
    <m/>
    <m/>
    <m/>
    <x v="0"/>
    <m/>
    <x v="0"/>
  </r>
  <r>
    <s v="NLDEPGD072019 NLQ2 2020EUR"/>
    <x v="7"/>
    <n v="24560"/>
    <s v="C.C. Engineering Limited"/>
    <s v="EPGD072019 NL"/>
    <s v="Q2 2020"/>
    <s v="EUR"/>
    <n v="1304.3299999999899"/>
    <n v="1304.3205"/>
    <n v="9.4999999996616593E-3"/>
    <n v="1304.3299999999899"/>
    <n v="0"/>
    <x v="0"/>
    <m/>
    <m/>
    <m/>
    <m/>
    <s v="none"/>
    <m/>
    <m/>
    <m/>
    <x v="0"/>
    <m/>
    <x v="0"/>
  </r>
  <r>
    <s v="NLDEPGD072019 NLQ3 2020EUR"/>
    <x v="7"/>
    <n v="24560"/>
    <s v="C.C. Engineering Limited"/>
    <s v="EPGD072019 NL"/>
    <s v="Q3 2020"/>
    <s v="EUR"/>
    <n v="37.790925000000001"/>
    <n v="37.790900000000001"/>
    <n v="2.50000000008299E-5"/>
    <n v="37.790925000000001"/>
    <n v="0"/>
    <x v="0"/>
    <m/>
    <m/>
    <m/>
    <m/>
    <s v="none"/>
    <m/>
    <m/>
    <m/>
    <x v="0"/>
    <m/>
    <x v="0"/>
  </r>
  <r>
    <s v="NLDEPGD072019 NLQ4 2020EUR"/>
    <x v="7"/>
    <n v="24560"/>
    <s v="C.C. Engineering Limited"/>
    <s v="EPGD072019 NL"/>
    <s v="Q4 2020"/>
    <s v="EUR"/>
    <n v="335.68"/>
    <n v="335.68619999999999"/>
    <n v="-6.1999999999784398E-3"/>
    <n v="335.68"/>
    <n v="0"/>
    <x v="0"/>
    <m/>
    <m/>
    <m/>
    <m/>
    <s v="none"/>
    <m/>
    <m/>
    <m/>
    <x v="0"/>
    <m/>
    <x v="0"/>
  </r>
  <r>
    <s v="NLDE19P2 02663Q2 2020EUR"/>
    <x v="7"/>
    <n v="34177"/>
    <s v="Music Concierge"/>
    <s v="E19P2 02663"/>
    <s v="Q2 2020"/>
    <s v="EUR"/>
    <n v="28.52"/>
    <n v="28.5"/>
    <n v="1.9999999999999501E-2"/>
    <n v="28.52"/>
    <n v="0"/>
    <x v="0"/>
    <m/>
    <m/>
    <m/>
    <m/>
    <s v="none"/>
    <m/>
    <m/>
    <m/>
    <x v="0"/>
    <m/>
    <x v="0"/>
  </r>
  <r>
    <s v="NLDE19P2 02663Q4 2020EUR"/>
    <x v="7"/>
    <n v="34177"/>
    <s v="Music Concierge"/>
    <s v="E19P2 02663"/>
    <s v="Q4 2020"/>
    <s v="EUR"/>
    <n v="95.174999999999997"/>
    <n v="95.174999999999997"/>
    <n v="0"/>
    <n v="95.174999999999997"/>
    <n v="0"/>
    <x v="0"/>
    <m/>
    <m/>
    <m/>
    <m/>
    <s v="none"/>
    <m/>
    <m/>
    <m/>
    <x v="0"/>
    <m/>
    <x v="0"/>
  </r>
  <r>
    <s v="NLDNL42019138GPQ1 2020EUR"/>
    <x v="7"/>
    <n v="37082"/>
    <s v="UNILEVER FOODSOLUTIONS (UNILEVER NEDERLAND B.V.)"/>
    <s v="NL42019138GP"/>
    <s v="Q1 2020"/>
    <s v="EUR"/>
    <n v="12103"/>
    <n v="12103.03"/>
    <n v="-3.0000000000654801E-2"/>
    <n v="12103"/>
    <n v="0"/>
    <x v="0"/>
    <m/>
    <m/>
    <m/>
    <m/>
    <s v="none"/>
    <m/>
    <m/>
    <m/>
    <x v="0"/>
    <m/>
    <x v="0"/>
  </r>
  <r>
    <s v="NLDNL42019138GPQ4 2020EUR"/>
    <x v="7"/>
    <n v="37082"/>
    <s v="UNILEVER FOODSOLUTIONS (UNILEVER NEDERLAND B.V.)"/>
    <s v="NL42019138GP"/>
    <s v="Q4 2020"/>
    <s v="EUR"/>
    <n v="402.159999999999"/>
    <n v="402.16"/>
    <n v="-5.6843418860808002E-14"/>
    <n v="402.159999999999"/>
    <n v="0"/>
    <x v="0"/>
    <m/>
    <m/>
    <m/>
    <m/>
    <s v="none"/>
    <m/>
    <m/>
    <m/>
    <x v="0"/>
    <m/>
    <x v="0"/>
  </r>
  <r>
    <s v="NLDF15P302266-1262Y 2020EUR"/>
    <x v="7"/>
    <n v="37083"/>
    <s v="HERO NEDERLAND B.V."/>
    <s v="F15P302266-1262"/>
    <s v="Y 2020"/>
    <s v="EUR"/>
    <n v="4734.74"/>
    <n v="3993.6143000000002"/>
    <n v="741.12569999999903"/>
    <n v="3993.6143000000002"/>
    <n v="741.12569999999903"/>
    <x v="1"/>
    <s v="[47989, 71901]"/>
    <s v="[27246, 27247, 33561, 33542]"/>
    <s v="rebate present"/>
    <s v="2022-01-05 10:00:48 +0100"/>
    <s v="none"/>
    <s v="Métier"/>
    <s v="Emmanuel"/>
    <s v="[EF] Il ya bien une particpation mais je ne peux pas y acceder a priori probleme d'absence de &quot;depth of declaratIon&quot;_x000a_https://astoresuite.com/declarative_campaign_participations/edit/47989"/>
    <x v="2"/>
    <m/>
    <x v="0"/>
  </r>
  <r>
    <s v="NLDF10P300070-1296Y 2020EUR"/>
    <x v="7"/>
    <n v="37086"/>
    <e v="#N/A"/>
    <s v="F10P300070-1296"/>
    <s v="Y 2020"/>
    <s v="EUR"/>
    <n v="908.31"/>
    <m/>
    <n v="908.31"/>
    <m/>
    <n v="908.31"/>
    <x v="2"/>
    <s v="[85695]"/>
    <s v="[47098, 47212]"/>
    <s v="empty dcp and no adjustement"/>
    <s v="2022-05-16 20:13:27 +0200"/>
    <m/>
    <s v="Métier"/>
    <m/>
    <m/>
    <x v="0"/>
    <m/>
    <x v="0"/>
  </r>
  <r>
    <s v="NLDNL4201017GPY 2020EUR"/>
    <x v="7"/>
    <n v="37088"/>
    <s v="BONDUELLE NEDERLAND B.V."/>
    <s v="NL4201017GP"/>
    <s v="Y 2020"/>
    <s v="EUR"/>
    <n v="449.84"/>
    <n v="449.84"/>
    <n v="0"/>
    <n v="449.84"/>
    <n v="0"/>
    <x v="0"/>
    <m/>
    <m/>
    <m/>
    <m/>
    <s v="none"/>
    <m/>
    <m/>
    <m/>
    <x v="0"/>
    <m/>
    <x v="0"/>
  </r>
  <r>
    <s v="NLDE15P202147-0000Q1 2020EUR"/>
    <x v="7"/>
    <n v="37089"/>
    <s v="VERHEIJ GROENVOORZIENINGEN B.V."/>
    <s v="E15P202147-0000"/>
    <s v="Q1 2020"/>
    <s v="EUR"/>
    <n v="239.29999999999899"/>
    <n v="239.30359999999999"/>
    <n v="-3.6000000000058199E-3"/>
    <n v="239.29999999999899"/>
    <n v="0"/>
    <x v="0"/>
    <m/>
    <m/>
    <m/>
    <m/>
    <s v="none"/>
    <m/>
    <m/>
    <m/>
    <x v="0"/>
    <m/>
    <x v="0"/>
  </r>
  <r>
    <s v="NLDE15P202147-0000Q2 2020EUR"/>
    <x v="7"/>
    <n v="37089"/>
    <s v="VERHEIJ GROENVOORZIENINGEN B.V."/>
    <s v="E15P202147-0000"/>
    <s v="Q2 2020"/>
    <s v="EUR"/>
    <n v="253.74"/>
    <n v="253.75470000000001"/>
    <n v="-1.46999999999763E-2"/>
    <n v="253.74"/>
    <n v="0"/>
    <x v="0"/>
    <m/>
    <m/>
    <m/>
    <m/>
    <s v="none"/>
    <m/>
    <m/>
    <m/>
    <x v="0"/>
    <m/>
    <x v="0"/>
  </r>
  <r>
    <s v="NLDE15P202147-0000Q3 2020EUR"/>
    <x v="7"/>
    <n v="37089"/>
    <s v="VERHEIJ GROENVOORZIENINGEN B.V."/>
    <s v="E15P202147-0000"/>
    <s v="Q3 2020"/>
    <s v="EUR"/>
    <n v="263.5"/>
    <n v="263.5"/>
    <n v="0"/>
    <n v="263.5"/>
    <n v="0"/>
    <x v="0"/>
    <m/>
    <m/>
    <m/>
    <m/>
    <s v="none"/>
    <m/>
    <m/>
    <m/>
    <x v="0"/>
    <m/>
    <x v="0"/>
  </r>
  <r>
    <s v="NLDE15P202147-0000Q4 2020EUR"/>
    <x v="7"/>
    <n v="37089"/>
    <s v="VERHEIJ GROENVOORZIENINGEN B.V."/>
    <s v="E15P202147-0000"/>
    <s v="Q4 2020"/>
    <s v="EUR"/>
    <n v="344.55"/>
    <n v="344.55059999999997"/>
    <n v="-5.9999999996307397E-4"/>
    <n v="344.55"/>
    <n v="0"/>
    <x v="0"/>
    <m/>
    <m/>
    <m/>
    <m/>
    <s v="none"/>
    <m/>
    <m/>
    <m/>
    <x v="0"/>
    <m/>
    <x v="0"/>
  </r>
  <r>
    <s v="NLDF10P300301-ST00Q3 2020EUR"/>
    <x v="7"/>
    <n v="37142"/>
    <s v="NIEHOFFS VAIHINGER FRUCHTSAFT GMBH"/>
    <s v="F10P300301-ST00"/>
    <s v="Q3 2020"/>
    <s v="EUR"/>
    <n v="-3.20000000044728E-5"/>
    <m/>
    <n v="-3.20000000044728E-5"/>
    <n v="-3.20000000044728E-5"/>
    <n v="0"/>
    <x v="0"/>
    <m/>
    <m/>
    <m/>
    <m/>
    <m/>
    <m/>
    <m/>
    <m/>
    <x v="0"/>
    <m/>
    <x v="0"/>
  </r>
  <r>
    <s v="NLDF10P300301-ST00Y 2020EUR"/>
    <x v="7"/>
    <n v="37142"/>
    <s v="NIEHOFFS VAIHINGER FRUCHTSAFT GMBH"/>
    <s v="F10P300301-ST00"/>
    <s v="Y 2020"/>
    <s v="EUR"/>
    <n v="271.8"/>
    <n v="272.19260000000003"/>
    <n v="-0.39260000000001499"/>
    <n v="271.8"/>
    <n v="0"/>
    <x v="0"/>
    <m/>
    <m/>
    <m/>
    <m/>
    <s v="none"/>
    <m/>
    <m/>
    <m/>
    <x v="0"/>
    <m/>
    <x v="0"/>
  </r>
  <r>
    <s v="NLDNL22019137GPY 2020EUR"/>
    <x v="7"/>
    <n v="37233"/>
    <s v="AD VAN GELOVEN B.V."/>
    <s v="  NL22019137GP"/>
    <s v="Y 2020"/>
    <s v="EUR"/>
    <n v="523.03"/>
    <n v="523.0258"/>
    <n v="4.1999999999688901E-3"/>
    <n v="523.03"/>
    <n v="0"/>
    <x v="0"/>
    <m/>
    <m/>
    <m/>
    <m/>
    <s v="none"/>
    <m/>
    <m/>
    <m/>
    <x v="0"/>
    <m/>
    <x v="0"/>
  </r>
  <r>
    <s v="NLDF10P300217-ST00Y 2020EUR"/>
    <x v="7"/>
    <n v="37258"/>
    <s v="SPADEL NEDERLAND B.V."/>
    <s v="F10P300217-ST00"/>
    <s v="Y 2020"/>
    <s v="EUR"/>
    <n v="40652.089999999997"/>
    <n v="40652.093999999997"/>
    <n v="-4.0000000008149003E-3"/>
    <n v="40652.089999999997"/>
    <n v="0"/>
    <x v="0"/>
    <m/>
    <m/>
    <m/>
    <m/>
    <s v="none"/>
    <m/>
    <m/>
    <m/>
    <x v="0"/>
    <m/>
    <x v="0"/>
  </r>
  <r>
    <s v="NLDF14P301751-1200Y 2020EUR"/>
    <x v="7"/>
    <n v="37407"/>
    <s v="HOOGESTEGER FRESH SPECIALIST B.V."/>
    <s v="F14P301751-1200"/>
    <s v="Y 2020"/>
    <s v="EUR"/>
    <n v="532.37"/>
    <n v="532.37"/>
    <n v="0"/>
    <n v="532.37"/>
    <n v="0"/>
    <x v="0"/>
    <m/>
    <m/>
    <m/>
    <m/>
    <s v="none"/>
    <m/>
    <m/>
    <m/>
    <x v="0"/>
    <m/>
    <x v="0"/>
  </r>
  <r>
    <s v="NLDF16P302380-0631Y 2020EUR"/>
    <x v="7"/>
    <n v="37413"/>
    <s v="DANONE NEDERLAND B.V."/>
    <s v="F16P302380-0631"/>
    <s v="Y 2020"/>
    <s v="EUR"/>
    <n v="2510.08"/>
    <n v="2510.0821999999998"/>
    <n v="-2.1999999999025E-3"/>
    <n v="2510.08"/>
    <n v="0"/>
    <x v="0"/>
    <m/>
    <m/>
    <m/>
    <m/>
    <s v="none"/>
    <m/>
    <m/>
    <m/>
    <x v="0"/>
    <m/>
    <x v="0"/>
  </r>
  <r>
    <s v="NLDF14P301770-0500Y 2020EUR"/>
    <x v="7"/>
    <n v="37415"/>
    <s v="LA LORRAINE BAKERY GROUP"/>
    <s v=" F14P301770-0500"/>
    <s v="Y 2020"/>
    <s v="EUR"/>
    <n v="2973.9"/>
    <n v="2973.9025000000001"/>
    <n v="-2.5000000000545601E-3"/>
    <n v="2973.9"/>
    <n v="0"/>
    <x v="0"/>
    <m/>
    <m/>
    <m/>
    <m/>
    <s v="none"/>
    <m/>
    <m/>
    <m/>
    <x v="0"/>
    <m/>
    <x v="0"/>
  </r>
  <r>
    <s v="NLDF10P300184-ST00Q1 2020EUR"/>
    <x v="7"/>
    <n v="37416"/>
    <s v="BRIDOR"/>
    <s v="F10P300184-ST00"/>
    <s v="Q1 2020"/>
    <s v="EUR"/>
    <n v="7346.55"/>
    <n v="7346.5542999999998"/>
    <n v="-4.2999999996027301E-3"/>
    <n v="7346.55"/>
    <n v="0"/>
    <x v="0"/>
    <m/>
    <m/>
    <m/>
    <m/>
    <s v="none"/>
    <m/>
    <m/>
    <m/>
    <x v="0"/>
    <m/>
    <x v="0"/>
  </r>
  <r>
    <s v="NLDF10P300184-ST00Q2 2020EUR"/>
    <x v="7"/>
    <n v="37416"/>
    <s v="BRIDOR"/>
    <s v="F10P300184-ST00"/>
    <s v="Q2 2020"/>
    <s v="EUR"/>
    <n v="877.12"/>
    <n v="877.11950000000002"/>
    <n v="4.9999999998817603E-4"/>
    <n v="877.12"/>
    <n v="0"/>
    <x v="0"/>
    <m/>
    <m/>
    <m/>
    <m/>
    <s v="none"/>
    <m/>
    <m/>
    <m/>
    <x v="0"/>
    <m/>
    <x v="0"/>
  </r>
  <r>
    <s v="NLDF10P300184-ST00Q3 2020EUR"/>
    <x v="7"/>
    <n v="37416"/>
    <s v="BRIDOR"/>
    <s v="F10P300184-ST00"/>
    <s v="Q3 2020"/>
    <s v="EUR"/>
    <n v="6624.3065425000004"/>
    <n v="6624.3463000000002"/>
    <n v="-3.9757499999723202E-2"/>
    <n v="6624.3065425000004"/>
    <n v="0"/>
    <x v="0"/>
    <m/>
    <m/>
    <m/>
    <m/>
    <s v="none"/>
    <m/>
    <m/>
    <m/>
    <x v="0"/>
    <m/>
    <x v="0"/>
  </r>
  <r>
    <s v="NLDF10P300184-ST00Q4 2020EUR"/>
    <x v="7"/>
    <n v="37416"/>
    <s v="BRIDOR"/>
    <s v="F10P300184-ST00"/>
    <s v="Q4 2020"/>
    <s v="EUR"/>
    <n v="1147.92"/>
    <n v="1147.9561000000001"/>
    <n v="-3.6100000000033099E-2"/>
    <n v="1147.92"/>
    <n v="0"/>
    <x v="0"/>
    <m/>
    <m/>
    <m/>
    <m/>
    <s v="none"/>
    <m/>
    <m/>
    <m/>
    <x v="0"/>
    <m/>
    <x v="0"/>
  </r>
  <r>
    <s v="NLDE10P200049-0000Q1 2020EUR"/>
    <x v="7"/>
    <n v="81221"/>
    <s v="MULTILEASE B.V."/>
    <s v="E10P200049-0000"/>
    <s v="Q1 2020"/>
    <s v="EUR"/>
    <n v="5407.48"/>
    <n v="5407.4660000000003"/>
    <n v="1.4000000000123599E-2"/>
    <n v="5407.48"/>
    <n v="0"/>
    <x v="0"/>
    <m/>
    <m/>
    <m/>
    <m/>
    <s v="none"/>
    <m/>
    <m/>
    <m/>
    <x v="0"/>
    <m/>
    <x v="0"/>
  </r>
  <r>
    <s v="NLDE10P200049-0000Q2 2020EUR"/>
    <x v="7"/>
    <n v="81221"/>
    <s v="MULTILEASE B.V."/>
    <s v="E10P200049-0000"/>
    <s v="Q2 2020"/>
    <s v="EUR"/>
    <n v="5782.03"/>
    <n v="5782.0219999999999"/>
    <n v="7.9999999998108199E-3"/>
    <n v="5782.03"/>
    <n v="0"/>
    <x v="0"/>
    <m/>
    <m/>
    <m/>
    <m/>
    <s v="none"/>
    <m/>
    <m/>
    <m/>
    <x v="0"/>
    <m/>
    <x v="0"/>
  </r>
  <r>
    <s v="NLDE10P200049-0000Q3 2020EUR"/>
    <x v="7"/>
    <n v="81221"/>
    <s v="MULTILEASE B.V."/>
    <s v="E10P200049-0000"/>
    <s v="Q3 2020"/>
    <s v="EUR"/>
    <n v="5643.2579999999998"/>
    <n v="5643.2579999999998"/>
    <n v="0"/>
    <n v="5643.2579999999998"/>
    <n v="0"/>
    <x v="0"/>
    <m/>
    <m/>
    <m/>
    <m/>
    <s v="none"/>
    <m/>
    <m/>
    <m/>
    <x v="0"/>
    <m/>
    <x v="0"/>
  </r>
  <r>
    <s v="NLDE10P200049-0000Q4 2020EUR"/>
    <x v="7"/>
    <n v="81221"/>
    <s v="MULTILEASE B.V."/>
    <s v="E10P200049-0000"/>
    <s v="Q4 2020"/>
    <s v="EUR"/>
    <n v="5655.5155000000004"/>
    <n v="5655.5155000000004"/>
    <n v="0"/>
    <n v="5655.5155000000004"/>
    <n v="0"/>
    <x v="0"/>
    <m/>
    <m/>
    <m/>
    <m/>
    <s v="none"/>
    <m/>
    <m/>
    <m/>
    <x v="0"/>
    <m/>
    <x v="0"/>
  </r>
  <r>
    <s v="NLDE15P202022-0800Q1 2020EUR"/>
    <x v="7"/>
    <n v="82198"/>
    <s v="NSF EURO CONSULTANTS BVBA"/>
    <s v="E15P202022-0800"/>
    <s v="Q1 2020"/>
    <s v="EUR"/>
    <n v="82.1"/>
    <n v="82.108000000000004"/>
    <n v="-7.9999999999955593E-3"/>
    <n v="82.1"/>
    <n v="0"/>
    <x v="0"/>
    <m/>
    <m/>
    <m/>
    <m/>
    <s v="none"/>
    <m/>
    <m/>
    <m/>
    <x v="0"/>
    <m/>
    <x v="0"/>
  </r>
  <r>
    <s v="NLDE15P202022-0800Q3 2020EUR"/>
    <x v="7"/>
    <n v="82198"/>
    <s v="NSF EURO CONSULTANTS BVBA"/>
    <s v="E15P202022-0800"/>
    <s v="Q3 2020"/>
    <s v="EUR"/>
    <n v="1254.24"/>
    <n v="1254.24"/>
    <n v="0"/>
    <n v="1254.24"/>
    <n v="0"/>
    <x v="0"/>
    <m/>
    <m/>
    <m/>
    <m/>
    <s v="none"/>
    <m/>
    <m/>
    <m/>
    <x v="0"/>
    <m/>
    <x v="0"/>
  </r>
  <r>
    <s v="NLDE15P202022-0800Q4 2020EUR"/>
    <x v="7"/>
    <n v="82198"/>
    <s v="NSF EURO CONSULTANTS BVBA"/>
    <s v="E15P202022-0800"/>
    <s v="Q4 2020"/>
    <s v="EUR"/>
    <n v="490.16"/>
    <n v="490.16"/>
    <n v="5.6843418860808002E-14"/>
    <n v="490.16"/>
    <n v="0"/>
    <x v="0"/>
    <m/>
    <m/>
    <m/>
    <m/>
    <s v="none"/>
    <m/>
    <m/>
    <m/>
    <x v="0"/>
    <m/>
    <x v="0"/>
  </r>
  <r>
    <s v="NLDE16P202518-0254Q1 2020EUR"/>
    <x v="7"/>
    <n v="98576"/>
    <s v="ROMI LAUNDRY SERVICES"/>
    <s v="E16P202518-0254"/>
    <s v="Q1 2020"/>
    <s v="EUR"/>
    <n v="1288.01"/>
    <n v="1288.0091"/>
    <n v="9.0000000000145497E-4"/>
    <n v="1288.01"/>
    <n v="0"/>
    <x v="0"/>
    <m/>
    <m/>
    <m/>
    <m/>
    <s v="none"/>
    <m/>
    <m/>
    <m/>
    <x v="0"/>
    <m/>
    <x v="0"/>
  </r>
  <r>
    <s v="NLDE16P202518-0254Q2 2020EUR"/>
    <x v="7"/>
    <n v="98576"/>
    <s v="ROMI LAUNDRY SERVICES"/>
    <s v="E16P202518-0254"/>
    <s v="Q2 2020"/>
    <s v="EUR"/>
    <n v="11.12"/>
    <n v="11.118600000000001"/>
    <n v="1.3999999999985101E-3"/>
    <n v="11.12"/>
    <n v="0"/>
    <x v="0"/>
    <m/>
    <m/>
    <m/>
    <m/>
    <s v="none"/>
    <m/>
    <m/>
    <m/>
    <x v="0"/>
    <m/>
    <x v="0"/>
  </r>
  <r>
    <s v="NLDE16P202518-0254Q3 2020EUR"/>
    <x v="7"/>
    <n v="98576"/>
    <s v="ROMI LAUNDRY SERVICES"/>
    <s v="E16P202518-0254"/>
    <s v="Q3 2020"/>
    <s v="EUR"/>
    <n v="588.98180400000001"/>
    <n v="588.98180000000002"/>
    <n v="3.99999998990097E-6"/>
    <n v="588.98180400000001"/>
    <n v="0"/>
    <x v="0"/>
    <m/>
    <m/>
    <m/>
    <m/>
    <s v="none"/>
    <m/>
    <m/>
    <m/>
    <x v="0"/>
    <m/>
    <x v="0"/>
  </r>
  <r>
    <s v="NLDE16P202518-0254Q4 2020EUR"/>
    <x v="7"/>
    <n v="98576"/>
    <s v="ROMI LAUNDRY SERVICES"/>
    <s v="E16P202518-0254"/>
    <s v="Q4 2020"/>
    <s v="EUR"/>
    <n v="372.28"/>
    <n v="372.28199999999998"/>
    <n v="-2.0000000000095402E-3"/>
    <n v="372.28"/>
    <n v="0"/>
    <x v="0"/>
    <m/>
    <m/>
    <m/>
    <m/>
    <s v="none"/>
    <m/>
    <m/>
    <m/>
    <x v="0"/>
    <m/>
    <x v="0"/>
  </r>
  <r>
    <s v="NLDE15P202168-0164Q1 2020EUR"/>
    <x v="7"/>
    <n v="98783"/>
    <s v="CSU CLEANING SERVICES B.V."/>
    <s v="E15P202168-0164"/>
    <s v="Q1 2020"/>
    <s v="EUR"/>
    <n v="31712.66"/>
    <n v="31712.6538"/>
    <n v="6.2000000034458901E-3"/>
    <n v="31712.66"/>
    <n v="0"/>
    <x v="0"/>
    <m/>
    <m/>
    <m/>
    <m/>
    <s v="none"/>
    <m/>
    <m/>
    <m/>
    <x v="0"/>
    <m/>
    <x v="0"/>
  </r>
  <r>
    <s v="NLDE15P202168-0164Q2 2020EUR"/>
    <x v="7"/>
    <n v="98783"/>
    <s v="CSU CLEANING SERVICES B.V."/>
    <s v="E15P202168-0164"/>
    <s v="Q2 2020"/>
    <s v="EUR"/>
    <n v="3557.75"/>
    <n v="3557.7564000000002"/>
    <n v="-6.3999999997577097E-3"/>
    <n v="3557.75"/>
    <n v="0"/>
    <x v="0"/>
    <m/>
    <m/>
    <m/>
    <m/>
    <s v="none"/>
    <m/>
    <m/>
    <m/>
    <x v="0"/>
    <m/>
    <x v="0"/>
  </r>
  <r>
    <s v="NLDE15P202168-0164Q3 2020EUR"/>
    <x v="7"/>
    <n v="98783"/>
    <s v="CSU CLEANING SERVICES B.V."/>
    <s v="E15P202168-0164"/>
    <s v="Q3 2020"/>
    <s v="EUR"/>
    <n v="12629.949999999901"/>
    <n v="12629.954900000001"/>
    <n v="-4.9000000017258502E-3"/>
    <n v="12629.949999999901"/>
    <n v="0"/>
    <x v="0"/>
    <m/>
    <m/>
    <m/>
    <m/>
    <s v="none"/>
    <m/>
    <m/>
    <m/>
    <x v="0"/>
    <m/>
    <x v="0"/>
  </r>
  <r>
    <s v="NLDE15P202168-0164Q4 2020EUR"/>
    <x v="7"/>
    <n v="98783"/>
    <s v="CSU CLEANING SERVICES B.V."/>
    <s v="E15P202168-0164"/>
    <s v="Q4 2020"/>
    <s v="EUR"/>
    <n v="10618.43"/>
    <n v="10618.437"/>
    <n v="-6.9999999996070896E-3"/>
    <n v="10618.43"/>
    <n v="0"/>
    <x v="0"/>
    <m/>
    <m/>
    <m/>
    <m/>
    <s v="none"/>
    <m/>
    <m/>
    <m/>
    <x v="0"/>
    <m/>
    <x v="0"/>
  </r>
  <r>
    <s v="NLDE16P202337-0174Q1 2020EUR"/>
    <x v="7"/>
    <n v="98784"/>
    <s v="GROUP-F CLEANING (FORMER EW CLEANING)"/>
    <s v="E16P202337-0174"/>
    <s v="Q1 2020"/>
    <s v="EUR"/>
    <n v="3974.33"/>
    <n v="3974.3319000000001"/>
    <n v="-1.9000000002051801E-3"/>
    <n v="3974.33"/>
    <n v="0"/>
    <x v="0"/>
    <m/>
    <m/>
    <m/>
    <m/>
    <s v="none"/>
    <m/>
    <m/>
    <m/>
    <x v="0"/>
    <m/>
    <x v="0"/>
  </r>
  <r>
    <s v="NLDE16P202337-0174Q2 2020EUR"/>
    <x v="7"/>
    <n v="98784"/>
    <s v="GROUP-F CLEANING (FORMER EW CLEANING)"/>
    <s v="E16P202337-0174"/>
    <s v="Q2 2020"/>
    <s v="EUR"/>
    <n v="257.03262599999999"/>
    <n v="257.0326"/>
    <n v="2.5999999991199699E-5"/>
    <n v="257.03262599999999"/>
    <n v="0"/>
    <x v="0"/>
    <m/>
    <m/>
    <m/>
    <m/>
    <s v="none"/>
    <m/>
    <m/>
    <m/>
    <x v="0"/>
    <m/>
    <x v="0"/>
  </r>
  <r>
    <s v="NLDE16P202337-0174Q3 2020EUR"/>
    <x v="7"/>
    <n v="98784"/>
    <s v="GROUP-F CLEANING (FORMER EW CLEANING)"/>
    <s v="E16P202337-0174"/>
    <s v="Q3 2020"/>
    <s v="EUR"/>
    <n v="332.36"/>
    <n v="332.36070000000001"/>
    <n v="-6.9999999999481501E-4"/>
    <n v="332.36"/>
    <n v="0"/>
    <x v="0"/>
    <m/>
    <m/>
    <m/>
    <m/>
    <s v="none"/>
    <m/>
    <m/>
    <m/>
    <x v="0"/>
    <m/>
    <x v="0"/>
  </r>
  <r>
    <s v="NLDE16P202337-0174Q4 2020EUR"/>
    <x v="7"/>
    <n v="98784"/>
    <s v="GROUP-F CLEANING (FORMER EW CLEANING)"/>
    <s v="E16P202337-0174"/>
    <s v="Q4 2020"/>
    <s v="EUR"/>
    <n v="256.45999999999998"/>
    <n v="256.46899999999999"/>
    <n v="-9.0000000000145502E-3"/>
    <n v="256.45999999999998"/>
    <n v="0"/>
    <x v="0"/>
    <m/>
    <m/>
    <m/>
    <m/>
    <s v="none"/>
    <m/>
    <m/>
    <m/>
    <x v="0"/>
    <m/>
    <x v="0"/>
  </r>
  <r>
    <s v="NLDE17P2 02594Q1 2020EUR"/>
    <x v="7"/>
    <n v="101938"/>
    <s v="XL STUDENTEN UITZENDBUREAU B.V."/>
    <s v="E17P2 02594"/>
    <s v="Q1 2020"/>
    <s v="EUR"/>
    <n v="801.33999999999901"/>
    <n v="801.32860000000005"/>
    <n v="1.13999999998668E-2"/>
    <n v="801.33999999999901"/>
    <n v="0"/>
    <x v="0"/>
    <m/>
    <m/>
    <m/>
    <m/>
    <s v="none"/>
    <m/>
    <m/>
    <m/>
    <x v="0"/>
    <m/>
    <x v="0"/>
  </r>
  <r>
    <s v="NLDE17P2 02594Q2 2020EUR"/>
    <x v="7"/>
    <n v="101938"/>
    <s v="XL STUDENTEN UITZENDBUREAU B.V."/>
    <s v="E17P2 02594"/>
    <s v="Q2 2020"/>
    <s v="EUR"/>
    <n v="4.93"/>
    <n v="4.93"/>
    <n v="0"/>
    <n v="4.93"/>
    <n v="0"/>
    <x v="0"/>
    <m/>
    <m/>
    <m/>
    <m/>
    <s v="none"/>
    <m/>
    <m/>
    <m/>
    <x v="0"/>
    <m/>
    <x v="0"/>
  </r>
  <r>
    <s v="NLDE17P2 02594Q3 2020EUR"/>
    <x v="7"/>
    <n v="101938"/>
    <s v="XL STUDENTEN UITZENDBUREAU B.V."/>
    <s v="E17P2 02594"/>
    <s v="Q3 2020"/>
    <s v="EUR"/>
    <n v="4.66"/>
    <n v="4.6643999999999997"/>
    <n v="-4.3999999999995102E-3"/>
    <n v="4.66"/>
    <n v="0"/>
    <x v="0"/>
    <m/>
    <m/>
    <m/>
    <m/>
    <s v="none"/>
    <m/>
    <m/>
    <m/>
    <x v="0"/>
    <m/>
    <x v="0"/>
  </r>
  <r>
    <s v="NLDE17P2 02594Q4 2020EUR"/>
    <x v="7"/>
    <n v="101938"/>
    <s v="XL STUDENTEN UITZENDBUREAU B.V."/>
    <s v="E17P2 02594"/>
    <s v="Q4 2020"/>
    <s v="EUR"/>
    <n v="49.71"/>
    <n v="49.716999999999999"/>
    <n v="-6.9999999999978899E-3"/>
    <n v="49.71"/>
    <n v="0"/>
    <x v="0"/>
    <m/>
    <m/>
    <m/>
    <m/>
    <s v="none"/>
    <m/>
    <m/>
    <m/>
    <x v="0"/>
    <m/>
    <x v="0"/>
  </r>
  <r>
    <s v="NLDF17P302590-ST00Y 2020EUR"/>
    <x v="7"/>
    <n v="102543"/>
    <s v="EIPRO-VERMARKTUNG GMBH &amp; CO. KG"/>
    <s v="F17P302590-ST00"/>
    <s v="Y 2020"/>
    <s v="EUR"/>
    <n v="4143"/>
    <n v="4143"/>
    <n v="0"/>
    <n v="4143"/>
    <n v="0"/>
    <x v="0"/>
    <m/>
    <m/>
    <m/>
    <m/>
    <s v="none"/>
    <m/>
    <m/>
    <m/>
    <x v="0"/>
    <m/>
    <x v="0"/>
  </r>
  <r>
    <s v="NLDE13P401607-2000Q2 2020EUR"/>
    <x v="7"/>
    <n v="119951"/>
    <s v="ENGIE ENERGIE NEDERLAND N.V."/>
    <s v="E13P401607-2000"/>
    <s v="Q2 2020"/>
    <s v="EUR"/>
    <n v="29285.919999999998"/>
    <n v="29285.919999999998"/>
    <n v="0"/>
    <n v="29285.919999999998"/>
    <n v="0"/>
    <x v="0"/>
    <m/>
    <m/>
    <m/>
    <m/>
    <s v="none"/>
    <m/>
    <m/>
    <m/>
    <x v="0"/>
    <m/>
    <x v="0"/>
  </r>
  <r>
    <s v="NLDE13P401607-2000Q4 2020EUR"/>
    <x v="7"/>
    <n v="119951"/>
    <s v="ENGIE ENERGIE NEDERLAND N.V."/>
    <s v="E13P401607-2000"/>
    <s v="Q4 2020"/>
    <s v="EUR"/>
    <n v="14164.92"/>
    <n v="14164.92"/>
    <n v="0"/>
    <n v="14164.92"/>
    <n v="0"/>
    <x v="0"/>
    <m/>
    <m/>
    <m/>
    <m/>
    <s v="none"/>
    <m/>
    <m/>
    <m/>
    <x v="0"/>
    <m/>
    <x v="0"/>
  </r>
  <r>
    <s v="NLDF15P202143-0704Q1 2020EUR"/>
    <x v="7"/>
    <n v="190018"/>
    <s v="VAN GELDER RIDDERKERK B.V."/>
    <s v="F15P202143-0704"/>
    <s v="Q1 2020"/>
    <s v="EUR"/>
    <n v="13740.619999999901"/>
    <n v="13740.624100000001"/>
    <n v="-4.1000000019266701E-3"/>
    <n v="13740.619999999901"/>
    <n v="0"/>
    <x v="0"/>
    <m/>
    <m/>
    <m/>
    <m/>
    <s v="none"/>
    <m/>
    <m/>
    <m/>
    <x v="0"/>
    <m/>
    <x v="0"/>
  </r>
  <r>
    <s v="NLDF15P202143-0704Q2 2020EUR"/>
    <x v="7"/>
    <n v="190018"/>
    <s v="VAN GELDER RIDDERKERK B.V."/>
    <s v="F15P202143-0704"/>
    <s v="Q2 2020"/>
    <s v="EUR"/>
    <n v="1889.3999999999901"/>
    <n v="1889.3889999999999"/>
    <n v="1.0999999999967199E-2"/>
    <n v="1889.3999999999901"/>
    <n v="0"/>
    <x v="0"/>
    <m/>
    <m/>
    <m/>
    <m/>
    <s v="none"/>
    <m/>
    <m/>
    <m/>
    <x v="0"/>
    <m/>
    <x v="0"/>
  </r>
  <r>
    <s v="NLDF15P202143-0704Q3 2020EUR"/>
    <x v="7"/>
    <n v="190018"/>
    <s v="VAN GELDER RIDDERKERK B.V."/>
    <s v="F15P202143-0704"/>
    <s v="Q3 2020"/>
    <s v="EUR"/>
    <n v="5580.4003199999997"/>
    <n v="5580.4002"/>
    <n v="1.19999999697029E-4"/>
    <n v="5580.4003199999997"/>
    <n v="0"/>
    <x v="0"/>
    <m/>
    <m/>
    <m/>
    <m/>
    <s v="none"/>
    <m/>
    <m/>
    <m/>
    <x v="0"/>
    <m/>
    <x v="0"/>
  </r>
  <r>
    <s v="NLDF15P202143-0704Q4 2020EUR"/>
    <x v="7"/>
    <n v="190018"/>
    <s v="VAN GELDER RIDDERKERK B.V."/>
    <s v="F15P202143-0704"/>
    <s v="Q4 2020"/>
    <s v="EUR"/>
    <n v="3296.23"/>
    <n v="3296.2379000000001"/>
    <n v="-7.9000000000633008E-3"/>
    <n v="3296.23"/>
    <n v="0"/>
    <x v="0"/>
    <m/>
    <m/>
    <m/>
    <m/>
    <s v="none"/>
    <m/>
    <m/>
    <m/>
    <x v="0"/>
    <m/>
    <x v="0"/>
  </r>
  <r>
    <s v="NLDE15P202169-0239Q1 2020EUR"/>
    <x v="7"/>
    <n v="191881"/>
    <s v="BLYCOLIN TEXTILE SERVICES B.V."/>
    <s v="E15P202169-0239"/>
    <s v="Q1 2020"/>
    <s v="EUR"/>
    <n v="25008.91"/>
    <n v="25008.912199999999"/>
    <n v="-2.1999999917170499E-3"/>
    <n v="25008.91"/>
    <n v="0"/>
    <x v="0"/>
    <m/>
    <m/>
    <m/>
    <m/>
    <s v="none"/>
    <m/>
    <m/>
    <m/>
    <x v="0"/>
    <m/>
    <x v="0"/>
  </r>
  <r>
    <s v="NLDE15P202169-0239Q2 2020EUR"/>
    <x v="7"/>
    <n v="191881"/>
    <s v="BLYCOLIN TEXTILE SERVICES B.V."/>
    <s v="E15P202169-0239"/>
    <s v="Q2 2020"/>
    <s v="EUR"/>
    <n v="2634.69"/>
    <n v="2634.7136999999998"/>
    <n v="-2.3699999999280401E-2"/>
    <n v="2634.69"/>
    <n v="0"/>
    <x v="0"/>
    <m/>
    <m/>
    <m/>
    <m/>
    <s v="none"/>
    <m/>
    <m/>
    <m/>
    <x v="0"/>
    <m/>
    <x v="0"/>
  </r>
  <r>
    <s v="NLDE15P202169-0239Q3 2020EUR"/>
    <x v="7"/>
    <n v="191881"/>
    <s v="BLYCOLIN TEXTILE SERVICES B.V."/>
    <s v="E15P202169-0239"/>
    <s v="Q3 2020"/>
    <s v="EUR"/>
    <n v="15846.2736"/>
    <n v="15846.2736"/>
    <n v="0"/>
    <n v="15846.2736"/>
    <n v="0"/>
    <x v="0"/>
    <m/>
    <m/>
    <m/>
    <m/>
    <s v="none"/>
    <m/>
    <m/>
    <m/>
    <x v="0"/>
    <m/>
    <x v="0"/>
  </r>
  <r>
    <s v="NLDE15P202169-0239Q4 2020EUR"/>
    <x v="7"/>
    <n v="191881"/>
    <s v="BLYCOLIN TEXTILE SERVICES B.V."/>
    <s v="E15P202169-0239"/>
    <s v="Q4 2020"/>
    <s v="EUR"/>
    <n v="5783.89"/>
    <n v="5783.8955999999998"/>
    <n v="-5.5999999995037797E-3"/>
    <n v="5783.89"/>
    <n v="0"/>
    <x v="0"/>
    <m/>
    <m/>
    <m/>
    <m/>
    <s v="none"/>
    <m/>
    <m/>
    <m/>
    <x v="0"/>
    <m/>
    <x v="0"/>
  </r>
  <r>
    <s v="NLDE16P202343-0670Q1 2020EUR"/>
    <x v="7"/>
    <n v="201470"/>
    <s v="HOIST HOSPITALITY SERVICES BENELUX B.V."/>
    <s v="E16P202343-0670"/>
    <s v="Q1 2020"/>
    <s v="EUR"/>
    <n v="3748.03"/>
    <n v="3748.0302999999999"/>
    <n v="-2.99999999242572E-4"/>
    <n v="3748.03"/>
    <n v="0"/>
    <x v="0"/>
    <m/>
    <m/>
    <m/>
    <m/>
    <s v="none"/>
    <m/>
    <m/>
    <m/>
    <x v="0"/>
    <m/>
    <x v="0"/>
  </r>
  <r>
    <s v="NLDE16P202343-0670Q2 2020EUR"/>
    <x v="7"/>
    <n v="201470"/>
    <s v="HOIST HOSPITALITY SERVICES BENELUX B.V."/>
    <s v="E16P202343-0670"/>
    <s v="Q2 2020"/>
    <s v="EUR"/>
    <n v="2225.98"/>
    <n v="2225.9818"/>
    <n v="-1.8000000000029099E-3"/>
    <n v="2225.98"/>
    <n v="0"/>
    <x v="0"/>
    <m/>
    <m/>
    <m/>
    <m/>
    <s v="none"/>
    <m/>
    <m/>
    <m/>
    <x v="0"/>
    <m/>
    <x v="0"/>
  </r>
  <r>
    <s v="NLDE16P202343-0670Q3 2020EUR"/>
    <x v="7"/>
    <n v="201470"/>
    <s v="HOIST HOSPITALITY SERVICES BENELUX B.V."/>
    <s v="E16P202343-0670"/>
    <s v="Q3 2020"/>
    <s v="EUR"/>
    <n v="3742.2550000000001"/>
    <n v="3742.2548000000002"/>
    <n v="1.99999999949795E-4"/>
    <n v="3742.2550000000001"/>
    <n v="0"/>
    <x v="0"/>
    <m/>
    <m/>
    <m/>
    <m/>
    <s v="none"/>
    <m/>
    <m/>
    <m/>
    <x v="0"/>
    <m/>
    <x v="0"/>
  </r>
  <r>
    <s v="NLDE16P202343-0670Q4 2020EUR"/>
    <x v="7"/>
    <n v="201470"/>
    <s v="HOIST HOSPITALITY SERVICES BENELUX B.V."/>
    <s v="E16P202343-0670"/>
    <s v="Q4 2020"/>
    <s v="EUR"/>
    <n v="2523.6"/>
    <n v="2523.6024000000002"/>
    <n v="-2.4000000003070402E-3"/>
    <n v="2523.6"/>
    <n v="0"/>
    <x v="0"/>
    <m/>
    <m/>
    <m/>
    <m/>
    <s v="none"/>
    <m/>
    <m/>
    <m/>
    <x v="0"/>
    <m/>
    <x v="0"/>
  </r>
  <r>
    <s v="NLDF10P200128-ST00Q4 2020EUR"/>
    <x v="7"/>
    <n v="213096"/>
    <s v="EDEN SPRINGS NEDERLAND B.V."/>
    <s v="F10P200128-ST00"/>
    <s v="Q4 2020"/>
    <s v="EUR"/>
    <n v="120.44999999999899"/>
    <n v="120.4584"/>
    <n v="-8.4000000000088396E-3"/>
    <n v="120.44999999999899"/>
    <n v="0"/>
    <x v="0"/>
    <m/>
    <m/>
    <m/>
    <m/>
    <s v="none"/>
    <m/>
    <m/>
    <m/>
    <x v="0"/>
    <m/>
    <x v="0"/>
  </r>
  <r>
    <s v="NLDF17P3025690200Y 2020EUR"/>
    <x v="7"/>
    <n v="218940"/>
    <s v="DR. OETKER NEDERLAND B.V."/>
    <s v="F17P3025690200"/>
    <s v="Y 2020"/>
    <s v="EUR"/>
    <n v="553.26"/>
    <n v="553.2604"/>
    <n v="-4.0000000001327803E-4"/>
    <n v="553.26"/>
    <n v="0"/>
    <x v="0"/>
    <m/>
    <m/>
    <m/>
    <m/>
    <s v="none"/>
    <m/>
    <m/>
    <m/>
    <x v="0"/>
    <m/>
    <x v="0"/>
  </r>
  <r>
    <s v="NLDE15P202218-0298Q1 2020EUR"/>
    <x v="7"/>
    <n v="226922"/>
    <s v="BUREAU DE WIT B.V. (voeding en waterveiligheid)"/>
    <s v="E15P202218-0298"/>
    <s v="Q1 2020"/>
    <s v="EUR"/>
    <n v="1070.17"/>
    <n v="1070.1367"/>
    <n v="3.33000000000538E-2"/>
    <n v="1070.17"/>
    <n v="0"/>
    <x v="0"/>
    <m/>
    <m/>
    <m/>
    <m/>
    <s v="none"/>
    <m/>
    <m/>
    <m/>
    <x v="0"/>
    <m/>
    <x v="0"/>
  </r>
  <r>
    <s v="NLDE15P202218-0298Q2 2020EUR"/>
    <x v="7"/>
    <n v="226922"/>
    <s v="BUREAU DE WIT B.V. (voeding en waterveiligheid)"/>
    <s v="E15P202218-0298"/>
    <s v="Q2 2020"/>
    <s v="EUR"/>
    <n v="691.53"/>
    <n v="691.52739999999994"/>
    <n v="2.6000000001431501E-3"/>
    <n v="691.53"/>
    <n v="0"/>
    <x v="0"/>
    <m/>
    <m/>
    <m/>
    <m/>
    <s v="none"/>
    <m/>
    <m/>
    <m/>
    <x v="0"/>
    <m/>
    <x v="0"/>
  </r>
  <r>
    <s v="NLDE15P202218-0298Q3 2020EUR"/>
    <x v="7"/>
    <n v="226922"/>
    <s v="BUREAU DE WIT B.V. (voeding en waterveiligheid)"/>
    <s v="E15P202218-0298"/>
    <s v="Q3 2020"/>
    <s v="EUR"/>
    <n v="740.17627400000003"/>
    <n v="740.17619999999999"/>
    <n v="7.4000000040541595E-5"/>
    <n v="740.17627400000003"/>
    <n v="0"/>
    <x v="0"/>
    <m/>
    <m/>
    <m/>
    <m/>
    <s v="none"/>
    <m/>
    <m/>
    <m/>
    <x v="0"/>
    <m/>
    <x v="0"/>
  </r>
  <r>
    <s v="NLDE15P202218-0298Q4 2020EUR"/>
    <x v="7"/>
    <n v="226922"/>
    <s v="BUREAU DE WIT B.V. (voeding en waterveiligheid)"/>
    <s v="E15P202218-0298"/>
    <s v="Q4 2020"/>
    <s v="EUR"/>
    <n v="1031.0999999999999"/>
    <n v="1031.1026999999999"/>
    <n v="-2.7000000000043599E-3"/>
    <n v="1031.0999999999999"/>
    <n v="0"/>
    <x v="0"/>
    <m/>
    <m/>
    <m/>
    <m/>
    <s v="none"/>
    <m/>
    <m/>
    <m/>
    <x v="0"/>
    <m/>
    <x v="0"/>
  </r>
  <r>
    <s v="NLDE16P202399-0254Q1 2020EUR"/>
    <x v="7"/>
    <n v="241302"/>
    <s v="WASSERIJ GERARD BEST B.V."/>
    <s v="E16P202399-0254"/>
    <s v="Q1 2020"/>
    <s v="EUR"/>
    <n v="1087.99"/>
    <n v="1087.9928"/>
    <n v="-2.7999999999792601E-3"/>
    <n v="1087.99"/>
    <n v="0"/>
    <x v="0"/>
    <m/>
    <m/>
    <m/>
    <m/>
    <s v="none"/>
    <m/>
    <m/>
    <m/>
    <x v="0"/>
    <m/>
    <x v="0"/>
  </r>
  <r>
    <s v="NLDE16P202399-0254Q2 2020EUR"/>
    <x v="7"/>
    <n v="241302"/>
    <s v="WASSERIJ GERARD BEST B.V."/>
    <s v="E16P202399-0254"/>
    <s v="Q2 2020"/>
    <s v="EUR"/>
    <n v="143.75"/>
    <n v="143.75710000000001"/>
    <n v="-7.1000000000083201E-3"/>
    <n v="143.75"/>
    <n v="0"/>
    <x v="0"/>
    <m/>
    <m/>
    <m/>
    <m/>
    <s v="none"/>
    <m/>
    <m/>
    <m/>
    <x v="0"/>
    <m/>
    <x v="0"/>
  </r>
  <r>
    <s v="NLDE16P202399-0254Q3 2020EUR"/>
    <x v="7"/>
    <n v="241302"/>
    <s v="WASSERIJ GERARD BEST B.V."/>
    <s v="E16P202399-0254"/>
    <s v="Q3 2020"/>
    <s v="EUR"/>
    <n v="869.17428399999994"/>
    <n v="869.17430000000002"/>
    <n v="-1.6000000073290701E-5"/>
    <n v="869.17428399999994"/>
    <n v="0"/>
    <x v="0"/>
    <m/>
    <m/>
    <m/>
    <m/>
    <s v="none"/>
    <m/>
    <m/>
    <m/>
    <x v="0"/>
    <m/>
    <x v="0"/>
  </r>
  <r>
    <s v="NLDE16P202399-0254Q4 2020EUR"/>
    <x v="7"/>
    <n v="241302"/>
    <s v="WASSERIJ GERARD BEST B.V."/>
    <s v="E16P202399-0254"/>
    <s v="Q4 2020"/>
    <s v="EUR"/>
    <n v="90.7"/>
    <n v="90.703400000000002"/>
    <n v="-3.3999999999991802E-3"/>
    <n v="90.7"/>
    <n v="0"/>
    <x v="0"/>
    <m/>
    <m/>
    <m/>
    <m/>
    <s v="none"/>
    <m/>
    <m/>
    <m/>
    <x v="0"/>
    <m/>
    <x v="0"/>
  </r>
  <r>
    <s v="NLDE17P202565-0400Q1 2020EUR"/>
    <x v="7"/>
    <n v="243256"/>
    <s v="HC-94 BUSINESS FASHION"/>
    <s v="E17P202565-0400"/>
    <s v="Q1 2020"/>
    <s v="EUR"/>
    <n v="895.95"/>
    <n v="895.95439999999996"/>
    <n v="-4.399999999805E-3"/>
    <n v="895.95"/>
    <n v="0"/>
    <x v="0"/>
    <m/>
    <m/>
    <m/>
    <m/>
    <s v="none"/>
    <m/>
    <m/>
    <m/>
    <x v="0"/>
    <m/>
    <x v="0"/>
  </r>
  <r>
    <s v="NLDE17P202565-0400Q2 2020EUR"/>
    <x v="7"/>
    <n v="243256"/>
    <s v="HC-94 BUSINESS FASHION"/>
    <s v="E17P202565-0400"/>
    <s v="Q2 2020"/>
    <s v="EUR"/>
    <n v="81.249999999999901"/>
    <n v="81.251099999999994"/>
    <n v="-1.1000000000080899E-3"/>
    <n v="81.249999999999901"/>
    <n v="0"/>
    <x v="0"/>
    <m/>
    <m/>
    <m/>
    <m/>
    <s v="none"/>
    <m/>
    <m/>
    <m/>
    <x v="0"/>
    <m/>
    <x v="0"/>
  </r>
  <r>
    <s v="NLDE17P202565-0400Q3 2020EUR"/>
    <x v="7"/>
    <n v="243256"/>
    <s v="HC-94 BUSINESS FASHION"/>
    <s v="E17P202565-0400"/>
    <s v="Q3 2020"/>
    <s v="EUR"/>
    <n v="84.156800000000004"/>
    <n v="84.157399999999996"/>
    <n v="-5.9999999999149601E-4"/>
    <n v="84.156800000000004"/>
    <n v="0"/>
    <x v="0"/>
    <m/>
    <m/>
    <m/>
    <m/>
    <s v="none"/>
    <m/>
    <m/>
    <m/>
    <x v="0"/>
    <m/>
    <x v="0"/>
  </r>
  <r>
    <s v="NLDE16P202420-0450Q2 2020EUR"/>
    <x v="7"/>
    <n v="247811"/>
    <s v="GREEN WASTE BV"/>
    <s v="E16P202420-0450"/>
    <s v="Q2 2020"/>
    <s v="EUR"/>
    <n v="1169.31"/>
    <n v="1169.31"/>
    <n v="0"/>
    <n v="1169.31"/>
    <n v="0"/>
    <x v="0"/>
    <m/>
    <m/>
    <m/>
    <m/>
    <s v="none"/>
    <m/>
    <m/>
    <m/>
    <x v="0"/>
    <m/>
    <x v="0"/>
  </r>
  <r>
    <s v="NLDE16P202420-0450Q3 2020EUR"/>
    <x v="7"/>
    <n v="247811"/>
    <s v="GREEN WASTE BV"/>
    <s v="E16P202420-0450"/>
    <s v="Q3 2020"/>
    <s v="EUR"/>
    <n v="2308.8000000000002"/>
    <n v="2308.8000000000002"/>
    <n v="0"/>
    <n v="2308.8000000000002"/>
    <n v="0"/>
    <x v="0"/>
    <m/>
    <m/>
    <m/>
    <m/>
    <s v="none"/>
    <m/>
    <m/>
    <m/>
    <x v="0"/>
    <m/>
    <x v="0"/>
  </r>
  <r>
    <s v="NLDE16P202420-0450Q4 2020EUR"/>
    <x v="7"/>
    <n v="247811"/>
    <s v="GREEN WASTE BV"/>
    <s v="E16P202420-0450"/>
    <s v="Q4 2020"/>
    <s v="EUR"/>
    <n v="1843.38"/>
    <n v="1843.38"/>
    <n v="0"/>
    <n v="1843.38"/>
    <n v="0"/>
    <x v="0"/>
    <m/>
    <m/>
    <m/>
    <m/>
    <s v="none"/>
    <m/>
    <m/>
    <m/>
    <x v="0"/>
    <m/>
    <x v="0"/>
  </r>
  <r>
    <s v="NLDE16P202422-0170Q1 2020EUR"/>
    <x v="7"/>
    <n v="248774"/>
    <s v="GOM SCHOONHOUDEN BV"/>
    <s v="E16P202422-0170"/>
    <s v="Q1 2020"/>
    <s v="EUR"/>
    <n v="3546.45"/>
    <n v="3546.4400999999998"/>
    <n v="9.9000000004707493E-3"/>
    <n v="3546.45"/>
    <n v="0"/>
    <x v="0"/>
    <m/>
    <m/>
    <m/>
    <m/>
    <s v="none"/>
    <m/>
    <m/>
    <m/>
    <x v="0"/>
    <m/>
    <x v="0"/>
  </r>
  <r>
    <s v="NLDE16P202422-0170Q2 2020EUR"/>
    <x v="7"/>
    <n v="248774"/>
    <s v="GOM SCHOONHOUDEN BV"/>
    <s v="E16P202422-0170"/>
    <s v="Q2 2020"/>
    <s v="EUR"/>
    <n v="284.33999999999997"/>
    <n v="284.34350000000001"/>
    <n v="-3.5000000000309198E-3"/>
    <n v="284.33999999999997"/>
    <n v="0"/>
    <x v="0"/>
    <m/>
    <m/>
    <m/>
    <m/>
    <s v="none"/>
    <m/>
    <m/>
    <m/>
    <x v="0"/>
    <m/>
    <x v="0"/>
  </r>
  <r>
    <s v="NLDE16P202422-0170Q3 2020EUR"/>
    <x v="7"/>
    <n v="248774"/>
    <s v="GOM SCHOONHOUDEN BV"/>
    <s v="E16P202422-0170"/>
    <s v="Q3 2020"/>
    <s v="EUR"/>
    <n v="2162.2378199999998"/>
    <n v="2162.2377999999999"/>
    <n v="1.99999999495048E-5"/>
    <n v="2162.2378199999998"/>
    <n v="0"/>
    <x v="0"/>
    <m/>
    <m/>
    <m/>
    <m/>
    <s v="none"/>
    <m/>
    <m/>
    <m/>
    <x v="0"/>
    <m/>
    <x v="0"/>
  </r>
  <r>
    <s v="NLDE16P202422-0170Q4 2020EUR"/>
    <x v="7"/>
    <n v="248774"/>
    <s v="GOM SCHOONHOUDEN BV"/>
    <s v="E16P202422-0170"/>
    <s v="Q4 2020"/>
    <s v="EUR"/>
    <n v="5933.52"/>
    <n v="5933.51"/>
    <n v="1.0000000000218201E-2"/>
    <n v="5933.52"/>
    <n v="0"/>
    <x v="0"/>
    <m/>
    <m/>
    <m/>
    <m/>
    <s v="none"/>
    <m/>
    <m/>
    <m/>
    <x v="0"/>
    <m/>
    <x v="0"/>
  </r>
  <r>
    <s v="NLDNL22020233GPQ1 2020EUR"/>
    <x v="7"/>
    <n v="249059"/>
    <s v="VIKU B.V."/>
    <s v="NL22020233GP"/>
    <s v="Q1 2020"/>
    <s v="EUR"/>
    <n v="375.56"/>
    <n v="375.55790000000002"/>
    <n v="2.0999999999844398E-3"/>
    <n v="375.56"/>
    <n v="0"/>
    <x v="0"/>
    <m/>
    <m/>
    <m/>
    <m/>
    <s v="none"/>
    <m/>
    <m/>
    <m/>
    <x v="0"/>
    <m/>
    <x v="0"/>
  </r>
  <r>
    <s v="NLDNL22020233GPQ2 2020EUR"/>
    <x v="7"/>
    <n v="249059"/>
    <s v="VIKU B.V."/>
    <s v="NL22020233GP"/>
    <s v="Q2 2020"/>
    <s v="EUR"/>
    <n v="91.2"/>
    <n v="91.195499999999996"/>
    <n v="4.5000000000072699E-3"/>
    <n v="91.2"/>
    <n v="0"/>
    <x v="0"/>
    <m/>
    <m/>
    <m/>
    <m/>
    <s v="none"/>
    <m/>
    <m/>
    <m/>
    <x v="0"/>
    <m/>
    <x v="0"/>
  </r>
  <r>
    <s v="NLDNL22020233GPQ3 2020EUR"/>
    <x v="7"/>
    <n v="249059"/>
    <s v="VIKU B.V."/>
    <s v="NL22020233GP"/>
    <s v="Q3 2020"/>
    <s v="EUR"/>
    <n v="633.47"/>
    <n v="633.46709999999996"/>
    <n v="2.9000000000678401E-3"/>
    <n v="633.47"/>
    <n v="0"/>
    <x v="0"/>
    <m/>
    <m/>
    <m/>
    <m/>
    <s v="none"/>
    <m/>
    <m/>
    <m/>
    <x v="0"/>
    <m/>
    <x v="0"/>
  </r>
  <r>
    <s v="NLDNL22020233GPQ4 2020EUR"/>
    <x v="7"/>
    <n v="249059"/>
    <s v="VIKU B.V."/>
    <s v="NL22020233GP"/>
    <s v="Q4 2020"/>
    <s v="EUR"/>
    <n v="195.47"/>
    <n v="195.47880000000001"/>
    <n v="-8.8000000000079091E-3"/>
    <n v="195.47"/>
    <n v="0"/>
    <x v="0"/>
    <m/>
    <m/>
    <m/>
    <m/>
    <s v="none"/>
    <m/>
    <m/>
    <m/>
    <x v="0"/>
    <m/>
    <x v="0"/>
  </r>
  <r>
    <s v="NLDNL2197002GPQ1 2020EUR"/>
    <x v="7"/>
    <n v="249067"/>
    <s v="Klomp Technisch Beheer B.V."/>
    <s v="NL2197002GP"/>
    <s v="Q1 2020"/>
    <s v="EUR"/>
    <n v="210.59"/>
    <n v="210.59690000000001"/>
    <n v="-6.90000000000168E-3"/>
    <n v="210.59"/>
    <n v="0"/>
    <x v="0"/>
    <m/>
    <m/>
    <m/>
    <m/>
    <s v="none"/>
    <m/>
    <m/>
    <m/>
    <x v="0"/>
    <m/>
    <x v="0"/>
  </r>
  <r>
    <s v="NLDNL2197002GPQ2 2020EUR"/>
    <x v="7"/>
    <n v="249067"/>
    <s v="Klomp Technisch Beheer B.V."/>
    <s v="NL2197002GP"/>
    <s v="Q2 2020"/>
    <s v="EUR"/>
    <n v="3.04"/>
    <n v="3.03"/>
    <n v="1.00000000000002E-2"/>
    <n v="3.04"/>
    <n v="0"/>
    <x v="0"/>
    <m/>
    <m/>
    <m/>
    <m/>
    <s v="none"/>
    <m/>
    <m/>
    <m/>
    <x v="0"/>
    <m/>
    <x v="0"/>
  </r>
  <r>
    <s v="NLDNL2197002GPQ3 2020EUR"/>
    <x v="7"/>
    <n v="249067"/>
    <s v="Klomp Technisch Beheer B.V."/>
    <s v="NL2197002GP"/>
    <s v="Q3 2020"/>
    <s v="EUR"/>
    <n v="125.06"/>
    <n v="125.06"/>
    <n v="0"/>
    <n v="125.06"/>
    <n v="0"/>
    <x v="0"/>
    <m/>
    <m/>
    <m/>
    <m/>
    <s v="none"/>
    <m/>
    <m/>
    <m/>
    <x v="0"/>
    <m/>
    <x v="0"/>
  </r>
  <r>
    <s v="NLDE19P2 02642Q2 2020EUR"/>
    <x v="7"/>
    <n v="302197"/>
    <s v="ZORG VAN DE ZAAK"/>
    <s v="E19P2 02642"/>
    <s v="Q2 2020"/>
    <s v="EUR"/>
    <n v="498.21"/>
    <n v="498.20699999999999"/>
    <n v="2.9999999999858998E-3"/>
    <n v="498.21"/>
    <n v="0"/>
    <x v="0"/>
    <m/>
    <m/>
    <m/>
    <m/>
    <s v="none"/>
    <m/>
    <m/>
    <m/>
    <x v="0"/>
    <m/>
    <x v="0"/>
  </r>
  <r>
    <s v="NLDE19P2 02642Q3 2020EUR"/>
    <x v="7"/>
    <n v="302197"/>
    <s v="ZORG VAN DE ZAAK"/>
    <s v="E19P2 02642"/>
    <s v="Q3 2020"/>
    <s v="EUR"/>
    <n v="418.044826"/>
    <n v="418.04469999999998"/>
    <n v="1.2600000002294101E-4"/>
    <n v="418.044826"/>
    <n v="0"/>
    <x v="0"/>
    <m/>
    <m/>
    <m/>
    <m/>
    <s v="none"/>
    <m/>
    <m/>
    <m/>
    <x v="0"/>
    <m/>
    <x v="0"/>
  </r>
  <r>
    <s v="NLDE19P2 02642Q4 2020EUR"/>
    <x v="7"/>
    <n v="302197"/>
    <s v="ZORG VAN DE ZAAK"/>
    <s v="E19P2 02642"/>
    <s v="Q4 2020"/>
    <s v="EUR"/>
    <n v="505.06"/>
    <n v="505.06459999999998"/>
    <n v="-4.5999999999821696E-3"/>
    <n v="505.06"/>
    <n v="0"/>
    <x v="0"/>
    <m/>
    <m/>
    <m/>
    <m/>
    <s v="none"/>
    <m/>
    <m/>
    <m/>
    <x v="0"/>
    <m/>
    <x v="0"/>
  </r>
  <r>
    <s v="NLDNL2193006GPY 2020EUR"/>
    <x v="7"/>
    <n v="330589"/>
    <s v="AARNINK VLEESWAREN"/>
    <s v="NL2193006GP"/>
    <s v="Y 2020"/>
    <s v="EUR"/>
    <n v="3932.28"/>
    <n v="3932.2795000000001"/>
    <n v="5.0000000010186297E-4"/>
    <n v="3932.28"/>
    <n v="0"/>
    <x v="0"/>
    <m/>
    <m/>
    <m/>
    <m/>
    <s v="none"/>
    <m/>
    <m/>
    <m/>
    <x v="0"/>
    <m/>
    <x v="0"/>
  </r>
  <r>
    <s v="NLDNL2-21-5-006S1 2020EUR"/>
    <x v="7"/>
    <n v="347575"/>
    <s v="INTO TELECOM &amp; IT B.V."/>
    <s v="NL2-21-5-006"/>
    <s v="S1 2020"/>
    <s v="EUR"/>
    <n v="2637.8879999999999"/>
    <n v="2637.8879999999999"/>
    <n v="0"/>
    <n v="2637.8879999999999"/>
    <n v="0"/>
    <x v="0"/>
    <m/>
    <m/>
    <m/>
    <m/>
    <s v="none"/>
    <m/>
    <m/>
    <m/>
    <x v="0"/>
    <m/>
    <x v="0"/>
  </r>
  <r>
    <s v="NLDNL2-21-5-006S2 2020EUR"/>
    <x v="7"/>
    <n v="347575"/>
    <s v="INTO TELECOM &amp; IT B.V."/>
    <s v="NL2-21-5-006"/>
    <s v="S2 2020"/>
    <s v="EUR"/>
    <n v="2770.944"/>
    <n v="2770.944"/>
    <n v="0"/>
    <n v="2770.944"/>
    <n v="0"/>
    <x v="0"/>
    <m/>
    <m/>
    <m/>
    <m/>
    <s v="none"/>
    <m/>
    <m/>
    <m/>
    <x v="0"/>
    <m/>
    <x v="0"/>
  </r>
  <r>
    <s v="NLDNL2206018GPQ2 2020EUR"/>
    <x v="7"/>
    <n v="348780"/>
    <s v="Vlastuin CDI B.V."/>
    <s v="NL2206018GP"/>
    <s v="Q2 2020"/>
    <s v="EUR"/>
    <n v="15.91"/>
    <n v="15.907500000000001"/>
    <n v="2.4999999999995E-3"/>
    <n v="15.91"/>
    <n v="0"/>
    <x v="0"/>
    <m/>
    <m/>
    <m/>
    <m/>
    <s v="none"/>
    <m/>
    <m/>
    <m/>
    <x v="0"/>
    <m/>
    <x v="0"/>
  </r>
  <r>
    <s v="NLDNL2206018GPQ3 2020EUR"/>
    <x v="7"/>
    <n v="348780"/>
    <s v="Vlastuin CDI B.V."/>
    <s v="NL2206018GP"/>
    <s v="Q3 2020"/>
    <s v="EUR"/>
    <n v="51.530999999999999"/>
    <n v="51.530999999999999"/>
    <n v="0"/>
    <n v="51.530999999999999"/>
    <n v="0"/>
    <x v="0"/>
    <m/>
    <m/>
    <m/>
    <m/>
    <s v="none"/>
    <m/>
    <m/>
    <m/>
    <x v="0"/>
    <m/>
    <x v="0"/>
  </r>
  <r>
    <s v="NLDF16P302516-0500Q1 2020EUR"/>
    <x v="7"/>
    <n v="176799"/>
    <s v="2FOOD B.V."/>
    <s v="F16P302516-0500"/>
    <s v="Q1 2020"/>
    <s v="EUR"/>
    <n v="462.15"/>
    <n v="462.15"/>
    <n v="5.6843418860808002E-14"/>
    <n v="462.15"/>
    <n v="0"/>
    <x v="0"/>
    <m/>
    <m/>
    <m/>
    <m/>
    <s v="none"/>
    <m/>
    <m/>
    <m/>
    <x v="0"/>
    <m/>
    <x v="0"/>
  </r>
  <r>
    <s v="NLDNL2196012GPQ2 2020EUR"/>
    <x v="7"/>
    <n v="348256"/>
    <s v="CORAM HOSPITALITY &amp; PROJECTS B.V"/>
    <s v="NL2196012GP"/>
    <s v="Q2 2020"/>
    <s v="EUR"/>
    <n v="1567"/>
    <n v="1567"/>
    <n v="0"/>
    <n v="1567"/>
    <n v="0"/>
    <x v="0"/>
    <m/>
    <m/>
    <m/>
    <m/>
    <s v="none"/>
    <m/>
    <m/>
    <m/>
    <x v="0"/>
    <m/>
    <x v="0"/>
  </r>
  <r>
    <s v="NLDE17P202592-0160Q1 2020EUR"/>
    <x v="7"/>
    <n v="261066"/>
    <s v="SERVICE ORGANISATIE FERNANDES BV"/>
    <s v="E17P202592-0160"/>
    <s v="Q1 2020"/>
    <s v="EUR"/>
    <n v="1088.58"/>
    <n v="1088.576"/>
    <n v="3.9999999999054099E-3"/>
    <n v="1088.58"/>
    <n v="0"/>
    <x v="0"/>
    <m/>
    <m/>
    <m/>
    <m/>
    <s v="none"/>
    <m/>
    <m/>
    <m/>
    <x v="0"/>
    <m/>
    <x v="0"/>
  </r>
  <r>
    <s v="NLDF16P302398-ST00Y 2020EUR"/>
    <x v="7"/>
    <n v="207564"/>
    <s v="MARKET SCOUTING COM V"/>
    <s v="F16P302398-ST00"/>
    <s v="Y 2020"/>
    <s v="EUR"/>
    <n v="30"/>
    <n v="30"/>
    <n v="0"/>
    <n v="30"/>
    <n v="0"/>
    <x v="0"/>
    <m/>
    <m/>
    <m/>
    <m/>
    <s v="none"/>
    <m/>
    <m/>
    <m/>
    <x v="0"/>
    <m/>
    <x v="0"/>
  </r>
  <r>
    <s v="NLDNL42019136GPY 2020EUR"/>
    <x v="7"/>
    <n v="257059"/>
    <s v="FRIESLANDCAMPINA NEDERLAND B.V."/>
    <s v="NL42019136GP"/>
    <s v="Y 2020"/>
    <s v="EUR"/>
    <n v="3438.3872000000001"/>
    <n v="3438.3872000000001"/>
    <n v="0"/>
    <n v="3438.3872000000001"/>
    <n v="0"/>
    <x v="0"/>
    <m/>
    <m/>
    <m/>
    <m/>
    <s v="none"/>
    <m/>
    <m/>
    <m/>
    <x v="0"/>
    <m/>
    <x v="0"/>
  </r>
  <r>
    <s v="NLDNL42019135GPY 2020EUR"/>
    <x v="7"/>
    <n v="257059"/>
    <s v="FRIESLANDCAMPINA NEDERLAND B.V."/>
    <s v="NL42019135GP"/>
    <s v="Y 2020"/>
    <s v="EUR"/>
    <n v="931.26419999999996"/>
    <n v="931.26400000000001"/>
    <n v="1.99999999949795E-4"/>
    <n v="931.26419999999996"/>
    <n v="0"/>
    <x v="0"/>
    <m/>
    <m/>
    <m/>
    <m/>
    <s v="none"/>
    <m/>
    <m/>
    <m/>
    <x v="0"/>
    <m/>
    <x v="0"/>
  </r>
  <r>
    <s v="NLDNL2191005GPY 2020EUR"/>
    <x v="7"/>
    <n v="283629"/>
    <s v="TLANT NEDERLAND BV"/>
    <s v="NL2191005GP"/>
    <s v="Y 2020"/>
    <s v="EUR"/>
    <n v="2369.87"/>
    <n v="2369.8661000000002"/>
    <n v="3.8999999997031401E-3"/>
    <n v="2369.8661000000002"/>
    <n v="3.8999999997031401E-3"/>
    <x v="0"/>
    <m/>
    <m/>
    <m/>
    <m/>
    <s v="none"/>
    <m/>
    <m/>
    <m/>
    <x v="0"/>
    <m/>
    <x v="0"/>
  </r>
  <r>
    <s v="NLDNL2191005GPQ0 2020EUR"/>
    <x v="7"/>
    <n v="283629"/>
    <s v="TLANT NEDERLAND BV"/>
    <s v="NL2191005GP"/>
    <s v="Q0 2020"/>
    <s v="EUR"/>
    <n v="7752.77"/>
    <m/>
    <n v="7752.77"/>
    <m/>
    <n v="7752.77"/>
    <x v="1"/>
    <s v="[]"/>
    <s v="[9500, 8476, 24200]"/>
    <m/>
    <s v="2021-11-26 14:57:52 +0100"/>
    <m/>
    <s v="Produit"/>
    <s v="Sarah"/>
    <s v="[SB] Les ajustements sont detachés du contrat mais je ne comprend pas pour quelles raisons, tout semble correspondre dans le contrat . Aussi a colonne unité contient &quot;No name provided&quot;.  Ceci est dû à la suppression manuelle de l'unité à partir du contrat. Il faut vérifier l'unité et regenerer la bonne participation  à la main."/>
    <x v="1"/>
    <s v="Emmanuel"/>
    <x v="3"/>
  </r>
  <r>
    <s v="NLDNL2-21-2-008Y 2020EUR"/>
    <x v="7"/>
    <n v="42559"/>
    <s v="BRINK'SOLUTIONS NEDERLAND BV"/>
    <s v="NL2-21-2-008"/>
    <s v="Y 2020"/>
    <s v="EUR"/>
    <n v="1827.4"/>
    <n v="1827.4"/>
    <n v="0"/>
    <n v="1827.4"/>
    <n v="0"/>
    <x v="0"/>
    <m/>
    <m/>
    <m/>
    <m/>
    <s v="none"/>
    <m/>
    <m/>
    <m/>
    <x v="0"/>
    <m/>
    <x v="0"/>
  </r>
  <r>
    <s v="NLDNL4201018GPY 2020EUR"/>
    <x v="7"/>
    <n v="349629"/>
    <s v="Upfield Nederland B.V._x0009_"/>
    <s v="NL4201018GP"/>
    <s v="Y 2020"/>
    <s v="EUR"/>
    <n v="1073.24"/>
    <n v="1073.2370000000001"/>
    <n v="2.9999999999290499E-3"/>
    <n v="1073.24"/>
    <n v="0"/>
    <x v="0"/>
    <m/>
    <m/>
    <m/>
    <m/>
    <s v="none"/>
    <m/>
    <m/>
    <m/>
    <x v="0"/>
    <m/>
    <x v="0"/>
  </r>
  <r>
    <s v="PRTPrt 148-2018Q1 2020EUR"/>
    <x v="8"/>
    <n v="703"/>
    <s v="ADA COSMETICS INTERNATIONAL GMBH"/>
    <s v="Prt 148-2018"/>
    <s v="Q1 2020"/>
    <s v="EUR"/>
    <n v="169.55"/>
    <n v="169.5497"/>
    <n v="3.0000000000995799E-4"/>
    <n v="169.55"/>
    <n v="0"/>
    <x v="0"/>
    <m/>
    <m/>
    <m/>
    <m/>
    <s v="none"/>
    <m/>
    <m/>
    <m/>
    <x v="0"/>
    <m/>
    <x v="0"/>
  </r>
  <r>
    <s v="PRTPrt 148-2018Q3 2020EUR"/>
    <x v="8"/>
    <n v="703"/>
    <s v="ADA COSMETICS INTERNATIONAL GMBH"/>
    <s v="Prt 148-2018"/>
    <s v="Q3 2020"/>
    <s v="EUR"/>
    <n v="17.24128"/>
    <n v="17.241299999999999"/>
    <n v="-1.9999999999242802E-5"/>
    <n v="17.24128"/>
    <n v="0"/>
    <x v="0"/>
    <m/>
    <m/>
    <m/>
    <m/>
    <s v="none"/>
    <m/>
    <m/>
    <m/>
    <x v="0"/>
    <m/>
    <x v="0"/>
  </r>
  <r>
    <s v="PRTPrt 343RC-2018Q1 2020EUR"/>
    <x v="8"/>
    <n v="1499"/>
    <s v="STANDARD TEXTILE SAS"/>
    <s v="Prt 343RC-2018"/>
    <s v="Q1 2020"/>
    <s v="EUR"/>
    <n v="868.56"/>
    <n v="868.58159999999998"/>
    <n v="-2.16000000000349E-2"/>
    <n v="868.56"/>
    <n v="0"/>
    <x v="0"/>
    <m/>
    <m/>
    <m/>
    <m/>
    <s v="none"/>
    <m/>
    <m/>
    <m/>
    <x v="0"/>
    <m/>
    <x v="0"/>
  </r>
  <r>
    <s v="PRTPrt 343RC-2018Q2 2020EUR"/>
    <x v="8"/>
    <n v="1499"/>
    <s v="STANDARD TEXTILE SAS"/>
    <s v="Prt 343RC-2018"/>
    <s v="Q2 2020"/>
    <s v="EUR"/>
    <n v="298.2"/>
    <n v="298.2"/>
    <n v="0"/>
    <n v="298.2"/>
    <n v="0"/>
    <x v="0"/>
    <m/>
    <m/>
    <m/>
    <m/>
    <s v="none"/>
    <m/>
    <m/>
    <m/>
    <x v="0"/>
    <m/>
    <x v="0"/>
  </r>
  <r>
    <s v="PRTPrt 343RC-2018Q3 2020EUR"/>
    <x v="8"/>
    <n v="1499"/>
    <s v="STANDARD TEXTILE SAS"/>
    <s v="Prt 343RC-2018"/>
    <s v="Q3 2020"/>
    <s v="EUR"/>
    <n v="221.328"/>
    <n v="221.328"/>
    <n v="0"/>
    <n v="221.328"/>
    <n v="0"/>
    <x v="0"/>
    <m/>
    <m/>
    <m/>
    <m/>
    <s v="none"/>
    <m/>
    <m/>
    <m/>
    <x v="0"/>
    <m/>
    <x v="0"/>
  </r>
  <r>
    <s v="PRTPrt 343RE-2018Q1 2020EUR"/>
    <x v="8"/>
    <n v="1499"/>
    <s v="STANDARD TEXTILE SAS"/>
    <s v="Prt 343RE-2018"/>
    <s v="Q1 2020"/>
    <s v="EUR"/>
    <n v="818.3"/>
    <n v="818.34059999999999"/>
    <n v="-4.0600000000040298E-2"/>
    <n v="818.3"/>
    <n v="0"/>
    <x v="0"/>
    <m/>
    <m/>
    <m/>
    <m/>
    <s v="none"/>
    <m/>
    <m/>
    <m/>
    <x v="0"/>
    <m/>
    <x v="0"/>
  </r>
  <r>
    <s v="PRTPrt 343RE-2018Q3 2020EUR"/>
    <x v="8"/>
    <n v="1499"/>
    <s v="STANDARD TEXTILE SAS"/>
    <s v="Prt 343RE-2018"/>
    <s v="Q3 2020"/>
    <s v="EUR"/>
    <n v="61.145000000000003"/>
    <n v="61.145000000000003"/>
    <n v="0"/>
    <n v="61.145000000000003"/>
    <n v="0"/>
    <x v="0"/>
    <m/>
    <m/>
    <m/>
    <m/>
    <s v="none"/>
    <m/>
    <m/>
    <m/>
    <x v="0"/>
    <m/>
    <x v="0"/>
  </r>
  <r>
    <s v="PRTPrt 342less 144K-2018Q1 2020EUR"/>
    <x v="8"/>
    <n v="3597"/>
    <s v="BERRY IBERICA, S.A.U. (distribuidor:MADRID FOREST)"/>
    <s v="Prt 342less 144K-2018"/>
    <s v="Q1 2020"/>
    <s v="EUR"/>
    <n v="40.89"/>
    <n v="40.886099999999999"/>
    <n v="3.9000000000015602E-3"/>
    <n v="40.89"/>
    <n v="0"/>
    <x v="0"/>
    <m/>
    <m/>
    <m/>
    <m/>
    <s v="none"/>
    <m/>
    <m/>
    <m/>
    <x v="0"/>
    <m/>
    <x v="0"/>
  </r>
  <r>
    <s v="PRTPrt 342less 144K-2018Q4 2020EUR"/>
    <x v="8"/>
    <n v="3597"/>
    <s v="BERRY IBERICA, S.A.U. (distribuidor:MADRID FOREST)"/>
    <s v="Prt 342less 144K-2018"/>
    <s v="Q4 2020"/>
    <s v="EUR"/>
    <n v="587.84249999999997"/>
    <n v="587.84249999999997"/>
    <n v="0"/>
    <n v="587.84249999999997"/>
    <n v="0"/>
    <x v="0"/>
    <m/>
    <m/>
    <m/>
    <m/>
    <s v="none"/>
    <m/>
    <m/>
    <m/>
    <x v="0"/>
    <m/>
    <x v="0"/>
  </r>
  <r>
    <s v="PRTPrt 356-2019Q1 2020EUR"/>
    <x v="8"/>
    <n v="3763"/>
    <s v="ONITY S.L."/>
    <s v="Prt 356-2019"/>
    <s v="Q1 2020"/>
    <s v="EUR"/>
    <n v="229.45"/>
    <n v="229.44800000000001"/>
    <n v="1.9999999999811202E-3"/>
    <n v="229.45"/>
    <n v="0"/>
    <x v="0"/>
    <m/>
    <m/>
    <m/>
    <m/>
    <s v="none"/>
    <m/>
    <m/>
    <m/>
    <x v="0"/>
    <m/>
    <x v="0"/>
  </r>
  <r>
    <s v="PRTPrt 356-2019Q3 2020EUR"/>
    <x v="8"/>
    <n v="3763"/>
    <s v="ONITY S.L."/>
    <s v="Prt 356-2019"/>
    <s v="Q3 2020"/>
    <s v="EUR"/>
    <n v="1.8919999999999999"/>
    <n v="1.8919999999999999"/>
    <n v="0"/>
    <n v="1.8919999999999999"/>
    <n v="0"/>
    <x v="0"/>
    <m/>
    <m/>
    <m/>
    <m/>
    <s v="none"/>
    <m/>
    <m/>
    <m/>
    <x v="0"/>
    <m/>
    <x v="0"/>
  </r>
  <r>
    <s v="PRTPrt 356-2019Q4 2020EUR"/>
    <x v="8"/>
    <n v="3763"/>
    <s v="ONITY S.L."/>
    <s v="Prt 356-2019"/>
    <s v="Q4 2020"/>
    <s v="EUR"/>
    <n v="8.2387999999999995"/>
    <n v="8.2387999999999995"/>
    <n v="0"/>
    <n v="8.2387999999999995"/>
    <n v="0"/>
    <x v="0"/>
    <m/>
    <m/>
    <m/>
    <m/>
    <s v="none"/>
    <m/>
    <m/>
    <m/>
    <x v="0"/>
    <m/>
    <x v="0"/>
  </r>
  <r>
    <s v="PRTPrt 353-2019Q3 2020EUR"/>
    <x v="8"/>
    <n v="4064"/>
    <s v="AZULEJOS PEÑA, S.A."/>
    <s v="Prt 353-2019"/>
    <s v="Q3 2020"/>
    <s v="EUR"/>
    <n v="9.6280000000000001"/>
    <n v="9.6280000000000001"/>
    <n v="0"/>
    <n v="9.6280000000000001"/>
    <n v="0"/>
    <x v="0"/>
    <m/>
    <m/>
    <m/>
    <m/>
    <s v="none"/>
    <m/>
    <m/>
    <m/>
    <x v="0"/>
    <m/>
    <x v="0"/>
  </r>
  <r>
    <s v="PRTPrt 357-2019Q1 2020EUR"/>
    <x v="8"/>
    <n v="4586"/>
    <s v="ESTUDIO GARBAYO S.L"/>
    <s v="Prt 357-2019"/>
    <s v="Q1 2020"/>
    <s v="EUR"/>
    <n v="472.03"/>
    <n v="472.02499999999998"/>
    <n v="4.9999999999954499E-3"/>
    <n v="472.03"/>
    <n v="0"/>
    <x v="0"/>
    <m/>
    <m/>
    <m/>
    <m/>
    <s v="none"/>
    <m/>
    <m/>
    <m/>
    <x v="0"/>
    <m/>
    <x v="0"/>
  </r>
  <r>
    <s v="PRTPrt 357-2019Q2 2020EUR"/>
    <x v="8"/>
    <n v="4586"/>
    <s v="ESTUDIO GARBAYO S.L"/>
    <s v="Prt 357-2019"/>
    <s v="Q2 2020"/>
    <s v="EUR"/>
    <n v="13.4"/>
    <n v="13.4"/>
    <n v="0"/>
    <n v="13.4"/>
    <n v="0"/>
    <x v="0"/>
    <m/>
    <m/>
    <m/>
    <m/>
    <s v="none"/>
    <m/>
    <m/>
    <m/>
    <x v="0"/>
    <m/>
    <x v="0"/>
  </r>
  <r>
    <s v="PRTPrt 357-2019Q3 2020EUR"/>
    <x v="8"/>
    <n v="4586"/>
    <s v="ESTUDIO GARBAYO S.L"/>
    <s v="Prt 357-2019"/>
    <s v="Q3 2020"/>
    <s v="EUR"/>
    <n v="42.375"/>
    <n v="42.375"/>
    <n v="0"/>
    <n v="42.375"/>
    <n v="0"/>
    <x v="0"/>
    <m/>
    <m/>
    <m/>
    <m/>
    <s v="none"/>
    <m/>
    <m/>
    <m/>
    <x v="0"/>
    <m/>
    <x v="0"/>
  </r>
  <r>
    <s v="PRTPrt 357-2019Q4 2020EUR"/>
    <x v="8"/>
    <n v="4586"/>
    <s v="ESTUDIO GARBAYO S.L"/>
    <s v="Prt 357-2019"/>
    <s v="Q4 2020"/>
    <s v="EUR"/>
    <n v="264.52999999999997"/>
    <n v="264.52499999999998"/>
    <n v="4.9999999999954499E-3"/>
    <n v="264.52999999999997"/>
    <n v="0"/>
    <x v="0"/>
    <m/>
    <m/>
    <m/>
    <m/>
    <s v="none"/>
    <m/>
    <m/>
    <m/>
    <x v="0"/>
    <m/>
    <x v="0"/>
  </r>
  <r>
    <s v="PRTPrt 118-2018Q1 2020EUR"/>
    <x v="8"/>
    <n v="4602"/>
    <s v="IP MAS D HOSPITALITY SOLUTIONS S.A."/>
    <s v="Prt 118-2018"/>
    <s v="Q1 2020"/>
    <s v="EUR"/>
    <n v="306.23"/>
    <n v="306.23110000000003"/>
    <n v="-1.1000000000080899E-3"/>
    <n v="306.23"/>
    <n v="0"/>
    <x v="0"/>
    <m/>
    <m/>
    <m/>
    <m/>
    <s v="none"/>
    <m/>
    <m/>
    <m/>
    <x v="0"/>
    <m/>
    <x v="0"/>
  </r>
  <r>
    <s v="PRTPrt 118-2018Q2 2020EUR"/>
    <x v="8"/>
    <n v="4602"/>
    <s v="IP MAS D HOSPITALITY SOLUTIONS S.A."/>
    <s v="Prt 118-2018"/>
    <s v="Q2 2020"/>
    <s v="EUR"/>
    <n v="2.29"/>
    <n v="2.286"/>
    <n v="4.0000000000000001E-3"/>
    <n v="2.29"/>
    <n v="0"/>
    <x v="0"/>
    <m/>
    <m/>
    <m/>
    <m/>
    <s v="none"/>
    <m/>
    <m/>
    <m/>
    <x v="0"/>
    <m/>
    <x v="0"/>
  </r>
  <r>
    <s v="PRTPrt 118-2018Q3 2020EUR"/>
    <x v="8"/>
    <n v="4602"/>
    <s v="IP MAS D HOSPITALITY SOLUTIONS S.A."/>
    <s v="Prt 118-2018"/>
    <s v="Q3 2020"/>
    <s v="EUR"/>
    <n v="63.815213999999997"/>
    <n v="63.815300000000001"/>
    <n v="-8.6000000003139094E-5"/>
    <n v="63.815213999999997"/>
    <n v="0"/>
    <x v="0"/>
    <m/>
    <m/>
    <m/>
    <m/>
    <s v="none"/>
    <m/>
    <m/>
    <m/>
    <x v="0"/>
    <m/>
    <x v="0"/>
  </r>
  <r>
    <s v="PRTPrt 118-2018Q4 2020EUR"/>
    <x v="8"/>
    <n v="4602"/>
    <s v="IP MAS D HOSPITALITY SOLUTIONS S.A."/>
    <s v="Prt 118-2018"/>
    <s v="Q4 2020"/>
    <s v="EUR"/>
    <n v="396.6"/>
    <n v="396.59559999999999"/>
    <n v="4.4000000000323702E-3"/>
    <n v="396.6"/>
    <n v="0"/>
    <x v="0"/>
    <m/>
    <m/>
    <m/>
    <m/>
    <s v="none"/>
    <m/>
    <m/>
    <m/>
    <x v="0"/>
    <m/>
    <x v="0"/>
  </r>
  <r>
    <s v="PRTPrt 333-2018Q1 2020EUR"/>
    <x v="8"/>
    <n v="5100"/>
    <s v="ILLYCAFFE SPA SUCURSAL EN ESPAÑA"/>
    <s v="Prt 333-2018"/>
    <s v="Q1 2020"/>
    <s v="EUR"/>
    <n v="110.35"/>
    <n v="110.3493"/>
    <n v="6.9999999999481501E-4"/>
    <n v="110.35"/>
    <n v="0"/>
    <x v="0"/>
    <m/>
    <m/>
    <m/>
    <m/>
    <s v="none"/>
    <m/>
    <m/>
    <m/>
    <x v="0"/>
    <m/>
    <x v="0"/>
  </r>
  <r>
    <s v="PRTPrt 354-2019Q1 2020EUR"/>
    <x v="8"/>
    <n v="5630"/>
    <s v="INNOVACION GERIATRICA TECNOLOGICA, S.L."/>
    <s v="Prt 354-2019"/>
    <s v="Q1 2020"/>
    <s v="EUR"/>
    <n v="67.22"/>
    <n v="67.224000000000004"/>
    <n v="-4.0000000000048799E-3"/>
    <n v="67.22"/>
    <n v="0"/>
    <x v="0"/>
    <m/>
    <m/>
    <m/>
    <m/>
    <s v="none"/>
    <m/>
    <m/>
    <m/>
    <x v="0"/>
    <m/>
    <x v="0"/>
  </r>
  <r>
    <s v="PRTPrt 354-2019Q2 2020EUR"/>
    <x v="8"/>
    <n v="5630"/>
    <s v="INNOVACION GERIATRICA TECNOLOGICA, S.L."/>
    <s v="Prt 354-2019"/>
    <s v="Q2 2020"/>
    <s v="EUR"/>
    <n v="17.329999999999998"/>
    <n v="17.324999999999999"/>
    <n v="4.999999999999E-3"/>
    <n v="17.329999999999998"/>
    <n v="0"/>
    <x v="0"/>
    <m/>
    <m/>
    <m/>
    <m/>
    <s v="none"/>
    <m/>
    <m/>
    <m/>
    <x v="0"/>
    <m/>
    <x v="0"/>
  </r>
  <r>
    <s v="PRTPrt 345-2018Q1 2020EUR"/>
    <x v="8"/>
    <n v="5651"/>
    <s v="FAGOR INDUSTRIAL, SOCIEDAD COOPERATIVA"/>
    <s v="Prt 345-2018"/>
    <s v="Q1 2020"/>
    <s v="EUR"/>
    <n v="320.26"/>
    <n v="320.26100000000002"/>
    <n v="-1.0000000000331901E-3"/>
    <n v="320.26"/>
    <n v="0"/>
    <x v="0"/>
    <m/>
    <m/>
    <m/>
    <m/>
    <s v="none"/>
    <m/>
    <m/>
    <m/>
    <x v="0"/>
    <m/>
    <x v="0"/>
  </r>
  <r>
    <s v="PRTPrt 345-2018Q4 2020EUR"/>
    <x v="8"/>
    <n v="5651"/>
    <s v="FAGOR INDUSTRIAL, SOCIEDAD COOPERATIVA"/>
    <s v="Prt 345-2018"/>
    <s v="Q4 2020"/>
    <s v="EUR"/>
    <n v="1769.63"/>
    <n v="1769.6324999999999"/>
    <n v="-2.4999999998271899E-3"/>
    <n v="1769.63"/>
    <n v="0"/>
    <x v="0"/>
    <m/>
    <m/>
    <m/>
    <m/>
    <s v="none"/>
    <m/>
    <m/>
    <m/>
    <x v="0"/>
    <m/>
    <x v="0"/>
  </r>
  <r>
    <s v="PRTPrt 359-2019Q1 2020EUR"/>
    <x v="8"/>
    <n v="6327"/>
    <s v="EUROBERCASA S.L. (ALISEO)"/>
    <s v="Prt 359-2019"/>
    <s v="Q1 2020"/>
    <s v="EUR"/>
    <n v="267.45"/>
    <n v="267.44499999999999"/>
    <n v="4.9999999999954499E-3"/>
    <n v="267.45"/>
    <n v="0"/>
    <x v="0"/>
    <m/>
    <m/>
    <m/>
    <m/>
    <s v="none"/>
    <m/>
    <m/>
    <m/>
    <x v="0"/>
    <m/>
    <x v="0"/>
  </r>
  <r>
    <s v="PRTPrt 359-2019Q4 2020EUR"/>
    <x v="8"/>
    <n v="6327"/>
    <s v="EUROBERCASA S.L. (ALISEO)"/>
    <s v="Prt 359-2019"/>
    <s v="Q4 2020"/>
    <s v="EUR"/>
    <n v="409.4495"/>
    <n v="409.4495"/>
    <n v="0"/>
    <n v="409.4495"/>
    <n v="0"/>
    <x v="0"/>
    <m/>
    <m/>
    <m/>
    <m/>
    <s v="none"/>
    <m/>
    <m/>
    <m/>
    <x v="0"/>
    <m/>
    <x v="0"/>
  </r>
  <r>
    <s v="PRTPrt 351-2019Q1 2020EUR"/>
    <x v="8"/>
    <n v="6716"/>
    <s v="ADEQUAT"/>
    <s v="Prt 351-2019"/>
    <s v="Q1 2020"/>
    <s v="EUR"/>
    <n v="19.399999999999999"/>
    <n v="19.396799999999999"/>
    <n v="3.1999999999996402E-3"/>
    <n v="19.399999999999999"/>
    <n v="0"/>
    <x v="0"/>
    <m/>
    <m/>
    <m/>
    <m/>
    <s v="none"/>
    <m/>
    <m/>
    <m/>
    <x v="0"/>
    <m/>
    <x v="0"/>
  </r>
  <r>
    <s v="PRTPrt 160-2018Q1 2020EUR"/>
    <x v="8"/>
    <n v="36990"/>
    <s v="VIATA - SERVIÇOS E TECNOLOGIAS DE INFORMAÇÃO, S.A."/>
    <s v="Prt 160-2018"/>
    <s v="Q1 2020"/>
    <s v="EUR"/>
    <n v="587.45000000000005"/>
    <n v="587.44759999999997"/>
    <n v="2.40000000007967E-3"/>
    <n v="587.45000000000005"/>
    <n v="0"/>
    <x v="0"/>
    <m/>
    <m/>
    <m/>
    <m/>
    <s v="none"/>
    <m/>
    <m/>
    <m/>
    <x v="0"/>
    <m/>
    <x v="0"/>
  </r>
  <r>
    <s v="PRTPrt 160-2018Q2 2020EUR"/>
    <x v="8"/>
    <n v="36990"/>
    <s v="VIATA - SERVIÇOS E TECNOLOGIAS DE INFORMAÇÃO, S.A."/>
    <s v="Prt 160-2018"/>
    <s v="Q2 2020"/>
    <s v="EUR"/>
    <n v="233.96"/>
    <n v="233.95599999999999"/>
    <n v="4.0000000000190898E-3"/>
    <n v="233.96"/>
    <n v="0"/>
    <x v="0"/>
    <m/>
    <m/>
    <m/>
    <m/>
    <s v="none"/>
    <m/>
    <m/>
    <m/>
    <x v="0"/>
    <m/>
    <x v="0"/>
  </r>
  <r>
    <s v="PRTPrt 160-2018Q3 2020EUR"/>
    <x v="8"/>
    <n v="36990"/>
    <s v="VIATA - SERVIÇOS E TECNOLOGIAS DE INFORMAÇÃO, S.A."/>
    <s v="Prt 160-2018"/>
    <s v="Q3 2020"/>
    <s v="EUR"/>
    <n v="323.56951199999997"/>
    <n v="323.56959999999998"/>
    <n v="-8.8000000005195007E-5"/>
    <n v="323.56951199999997"/>
    <n v="0"/>
    <x v="0"/>
    <m/>
    <m/>
    <m/>
    <m/>
    <s v="none"/>
    <m/>
    <m/>
    <m/>
    <x v="0"/>
    <m/>
    <x v="0"/>
  </r>
  <r>
    <s v="PRTPrt 160-2018Q4 2020EUR"/>
    <x v="8"/>
    <n v="36990"/>
    <s v="VIATA - SERVIÇOS E TECNOLOGIAS DE INFORMAÇÃO, S.A."/>
    <s v="Prt 160-2018"/>
    <s v="Q4 2020"/>
    <s v="EUR"/>
    <n v="419.18"/>
    <n v="419.18329999999997"/>
    <n v="-3.2999999999674401E-3"/>
    <n v="419.18"/>
    <n v="0"/>
    <x v="0"/>
    <m/>
    <m/>
    <m/>
    <m/>
    <s v="none"/>
    <m/>
    <m/>
    <m/>
    <x v="0"/>
    <m/>
    <x v="0"/>
  </r>
  <r>
    <s v="PRTPrt 327-2018Q1 2020EUR"/>
    <x v="8"/>
    <n v="37416"/>
    <s v="BRIDOR"/>
    <s v="Prt 327-2018"/>
    <s v="Q1 2020"/>
    <s v="EUR"/>
    <n v="3317.55"/>
    <n v="3317.5558000000001"/>
    <n v="-5.7999999999083203E-3"/>
    <n v="3317.55"/>
    <n v="0"/>
    <x v="0"/>
    <m/>
    <m/>
    <m/>
    <m/>
    <s v="none"/>
    <s v="Métier"/>
    <s v="Emmanuel"/>
    <s v="[EF] La déclaration n'est plus disponible, la rechercher puis la reloader [MT] ok corrigé"/>
    <x v="1"/>
    <s v="Mathilde"/>
    <x v="6"/>
  </r>
  <r>
    <s v="PRTPrt 327-2018Q2 2020EUR"/>
    <x v="8"/>
    <n v="37416"/>
    <s v="BRIDOR"/>
    <s v="Prt 327-2018"/>
    <s v="Q2 2020"/>
    <s v="EUR"/>
    <n v="150.99"/>
    <n v="150.989"/>
    <n v="1.0000000000047701E-3"/>
    <n v="150.99"/>
    <n v="0"/>
    <x v="0"/>
    <m/>
    <m/>
    <m/>
    <m/>
    <s v="none"/>
    <s v="Métier"/>
    <s v="Emmanuel"/>
    <s v="[EF] La déclaration n'est plus disponible, la rechercher puis la reloader [MT] ok corrigé"/>
    <x v="1"/>
    <s v="Mathilde"/>
    <x v="6"/>
  </r>
  <r>
    <s v="PRTPrt 327-2018Q3 2020EUR"/>
    <x v="8"/>
    <n v="37416"/>
    <s v="BRIDOR"/>
    <s v="Prt 327-2018"/>
    <s v="Q3 2020"/>
    <s v="EUR"/>
    <n v="1356.77"/>
    <n v="1356.7709"/>
    <n v="-9.0000000000145497E-4"/>
    <n v="1356.77"/>
    <n v="0"/>
    <x v="0"/>
    <m/>
    <m/>
    <m/>
    <m/>
    <s v="none"/>
    <s v="Métier"/>
    <s v="Emmanuel"/>
    <s v="[EF] La déclaration n'est plus disponible, la rechercher puis la reloader [MT] ok corrigé"/>
    <x v="1"/>
    <s v="Mathilde"/>
    <x v="6"/>
  </r>
  <r>
    <s v="PRTPrt 327-2018Q4 2020EUR"/>
    <x v="8"/>
    <n v="37416"/>
    <s v="BRIDOR"/>
    <s v="Prt 327-2018"/>
    <s v="Q4 2020"/>
    <s v="EUR"/>
    <n v="541.66999999999905"/>
    <n v="541.23220000000003"/>
    <n v="0.43779999999981101"/>
    <n v="541.66999999999905"/>
    <n v="0"/>
    <x v="0"/>
    <m/>
    <m/>
    <m/>
    <m/>
    <s v="none"/>
    <s v="Métier"/>
    <s v="Emmanuel"/>
    <s v="[EF] La déclaration n'est plus disponible, la rechercher puis la reloader [MT] ok corrigé"/>
    <x v="1"/>
    <s v="Mathilde"/>
    <x v="6"/>
  </r>
  <r>
    <s v="PRTPrt 130-2018Q1 2020EUR"/>
    <x v="8"/>
    <n v="58665"/>
    <s v="ROZÈS, S.A."/>
    <s v="Prt 130-2018"/>
    <s v="Q1 2020"/>
    <s v="EUR"/>
    <n v="79.010000000000005"/>
    <n v="79.009399999999999"/>
    <n v="6.0000000000570697E-4"/>
    <n v="79.010000000000005"/>
    <n v="0"/>
    <x v="0"/>
    <m/>
    <m/>
    <m/>
    <m/>
    <s v="none"/>
    <m/>
    <m/>
    <m/>
    <x v="0"/>
    <m/>
    <x v="0"/>
  </r>
  <r>
    <s v="PRTPrt 130-2018Q2 2020EUR"/>
    <x v="8"/>
    <n v="58665"/>
    <s v="ROZÈS, S.A."/>
    <s v="Prt 130-2018"/>
    <s v="Q2 2020"/>
    <s v="EUR"/>
    <n v="2.98"/>
    <n v="2.9769999999999999"/>
    <n v="3.0000000000001098E-3"/>
    <n v="2.98"/>
    <n v="0"/>
    <x v="0"/>
    <m/>
    <m/>
    <m/>
    <m/>
    <s v="none"/>
    <m/>
    <m/>
    <m/>
    <x v="0"/>
    <m/>
    <x v="0"/>
  </r>
  <r>
    <s v="PRTPrt 130-2018Q3 2020EUR"/>
    <x v="8"/>
    <n v="58665"/>
    <s v="ROZÈS, S.A."/>
    <s v="Prt 130-2018"/>
    <s v="Q3 2020"/>
    <s v="EUR"/>
    <n v="3.5877059999999998"/>
    <n v="3.5876999999999999"/>
    <n v="5.9999999999504801E-6"/>
    <n v="3.5877059999999998"/>
    <n v="0"/>
    <x v="0"/>
    <m/>
    <m/>
    <m/>
    <m/>
    <s v="none"/>
    <m/>
    <m/>
    <m/>
    <x v="0"/>
    <m/>
    <x v="0"/>
  </r>
  <r>
    <s v="PRTPrt 130-2018Q4 2020EUR"/>
    <x v="8"/>
    <n v="58665"/>
    <s v="ROZÈS, S.A."/>
    <s v="Prt 130-2018"/>
    <s v="Q4 2020"/>
    <s v="EUR"/>
    <n v="6.1515000000000004"/>
    <n v="6.1515000000000004"/>
    <n v="0"/>
    <n v="6.1515000000000004"/>
    <n v="0"/>
    <x v="0"/>
    <m/>
    <m/>
    <m/>
    <m/>
    <s v="none"/>
    <m/>
    <m/>
    <m/>
    <x v="0"/>
    <m/>
    <x v="0"/>
  </r>
  <r>
    <s v="PRTPrt 161less 68K-2018Q1 2020EUR"/>
    <x v="8"/>
    <n v="99659"/>
    <s v="WATERCARE - TRATAMENTO DE ÁGUAS, LDA"/>
    <s v="Prt 161less 68K-2018"/>
    <s v="Q1 2020"/>
    <s v="EUR"/>
    <n v="579.05999999999995"/>
    <n v="579.05989999999997"/>
    <n v="9.9999999974897906E-5"/>
    <n v="579.05999999999995"/>
    <n v="0"/>
    <x v="0"/>
    <m/>
    <m/>
    <m/>
    <m/>
    <s v="none"/>
    <m/>
    <m/>
    <m/>
    <x v="0"/>
    <m/>
    <x v="0"/>
  </r>
  <r>
    <s v="PRTPrt 161less 68K-2018Q2 2020EUR"/>
    <x v="8"/>
    <n v="99659"/>
    <s v="WATERCARE - TRATAMENTO DE ÁGUAS, LDA"/>
    <s v="Prt 161less 68K-2018"/>
    <s v="Q2 2020"/>
    <s v="EUR"/>
    <n v="457.06"/>
    <n v="457.06079999999997"/>
    <n v="-7.9999999996971296E-4"/>
    <n v="457.06"/>
    <n v="0"/>
    <x v="0"/>
    <m/>
    <m/>
    <m/>
    <m/>
    <s v="none"/>
    <m/>
    <m/>
    <m/>
    <x v="0"/>
    <m/>
    <x v="0"/>
  </r>
  <r>
    <s v="PRTPrt 161less 68K-2018Q3 2020EUR"/>
    <x v="8"/>
    <n v="99659"/>
    <s v="WATERCARE - TRATAMENTO DE ÁGUAS, LDA"/>
    <s v="Prt 161less 68K-2018"/>
    <s v="Q3 2020"/>
    <s v="EUR"/>
    <n v="432.98781200000002"/>
    <n v="432.98759999999999"/>
    <n v="2.1200000003318499E-4"/>
    <n v="432.98781200000002"/>
    <n v="0"/>
    <x v="0"/>
    <m/>
    <m/>
    <m/>
    <m/>
    <s v="none"/>
    <m/>
    <m/>
    <m/>
    <x v="0"/>
    <m/>
    <x v="0"/>
  </r>
  <r>
    <s v="PRTPrt 161less 68K-2018Q4 2020EUR"/>
    <x v="8"/>
    <n v="99659"/>
    <s v="WATERCARE - TRATAMENTO DE ÁGUAS, LDA"/>
    <s v="Prt 161less 68K-2018"/>
    <s v="Q4 2020"/>
    <s v="EUR"/>
    <n v="534.4067"/>
    <n v="534.4067"/>
    <n v="0"/>
    <n v="534.4067"/>
    <n v="0"/>
    <x v="0"/>
    <m/>
    <m/>
    <m/>
    <m/>
    <s v="none"/>
    <m/>
    <m/>
    <m/>
    <x v="0"/>
    <m/>
    <x v="0"/>
  </r>
  <r>
    <s v="PRTPrt 326-2018Q1 2020EUR"/>
    <x v="8"/>
    <n v="99670"/>
    <s v="PURATOS - PRODUTOS E ARTIGOS PARA A INDÚSTRIA ALIMENTAR, S.A."/>
    <s v="Prt 326-2018"/>
    <s v="Q1 2020"/>
    <s v="EUR"/>
    <n v="38.75"/>
    <n v="38.745399999999997"/>
    <n v="4.6000000000034902E-3"/>
    <n v="38.75"/>
    <n v="0"/>
    <x v="0"/>
    <m/>
    <m/>
    <m/>
    <m/>
    <s v="none"/>
    <m/>
    <m/>
    <m/>
    <x v="0"/>
    <m/>
    <x v="0"/>
  </r>
  <r>
    <s v="PRTPrt 326-2018Q4 2020EUR"/>
    <x v="8"/>
    <n v="99670"/>
    <s v="PURATOS - PRODUTOS E ARTIGOS PARA A INDÚSTRIA ALIMENTAR, S.A."/>
    <s v="Prt 326-2018"/>
    <s v="Q4 2020"/>
    <s v="EUR"/>
    <n v="4.7763"/>
    <n v="4.7763"/>
    <n v="0"/>
    <n v="4.7763"/>
    <n v="0"/>
    <x v="0"/>
    <m/>
    <m/>
    <m/>
    <m/>
    <s v="none"/>
    <m/>
    <m/>
    <m/>
    <x v="0"/>
    <m/>
    <x v="0"/>
  </r>
  <r>
    <s v="PRTPrt 184-2018Q1 2020EUR"/>
    <x v="8"/>
    <n v="99675"/>
    <s v="INSTALTERM - INSTALAÇÕES SANITÁRIAS, TÉRMICAS E REDES DE GÁS, LDA"/>
    <s v="Prt 184-2018"/>
    <s v="Q1 2020"/>
    <s v="EUR"/>
    <n v="36.270000000000003"/>
    <n v="36.273899999999998"/>
    <n v="-3.89999999999446E-3"/>
    <n v="36.270000000000003"/>
    <n v="0"/>
    <x v="0"/>
    <m/>
    <m/>
    <m/>
    <m/>
    <s v="none"/>
    <m/>
    <m/>
    <m/>
    <x v="0"/>
    <m/>
    <x v="0"/>
  </r>
  <r>
    <s v="PRTPrt 184-2018Q2 2020EUR"/>
    <x v="8"/>
    <n v="99675"/>
    <s v="INSTALTERM - INSTALAÇÕES SANITÁRIAS, TÉRMICAS E REDES DE GÁS, LDA"/>
    <s v="Prt 184-2018"/>
    <s v="Q2 2020"/>
    <s v="EUR"/>
    <n v="56.42"/>
    <n v="56.418599999999998"/>
    <n v="1.40000000000384E-3"/>
    <n v="56.42"/>
    <n v="0"/>
    <x v="0"/>
    <m/>
    <m/>
    <m/>
    <m/>
    <s v="none"/>
    <m/>
    <m/>
    <m/>
    <x v="0"/>
    <m/>
    <x v="0"/>
  </r>
  <r>
    <s v="PRTPrt 184-2018Q3 2020EUR"/>
    <x v="8"/>
    <n v="99675"/>
    <s v="INSTALTERM - INSTALAÇÕES SANITÁRIAS, TÉRMICAS E REDES DE GÁS, LDA"/>
    <s v="Prt 184-2018"/>
    <s v="Q3 2020"/>
    <s v="EUR"/>
    <n v="22.179105"/>
    <n v="22.179099999999998"/>
    <n v="5.0000000015870598E-6"/>
    <n v="22.179105"/>
    <n v="0"/>
    <x v="0"/>
    <m/>
    <m/>
    <m/>
    <m/>
    <s v="none"/>
    <m/>
    <m/>
    <m/>
    <x v="0"/>
    <m/>
    <x v="0"/>
  </r>
  <r>
    <s v="PRTPrt 184-2018Q4 2020EUR"/>
    <x v="8"/>
    <n v="99675"/>
    <s v="INSTALTERM - INSTALAÇÕES SANITÁRIAS, TÉRMICAS E REDES DE GÁS, LDA"/>
    <s v="Prt 184-2018"/>
    <s v="Q4 2020"/>
    <s v="EUR"/>
    <n v="24.12"/>
    <n v="24.120200000000001"/>
    <n v="-1.9999999999953299E-4"/>
    <n v="24.12"/>
    <n v="0"/>
    <x v="0"/>
    <m/>
    <m/>
    <m/>
    <m/>
    <s v="none"/>
    <m/>
    <m/>
    <m/>
    <x v="0"/>
    <m/>
    <x v="0"/>
  </r>
  <r>
    <s v="PRTPrt 193-2018Q1 2020EUR"/>
    <x v="8"/>
    <n v="99688"/>
    <s v="FERNANDO AYRES GOMES &amp; FILHAS, LDA (ELECTRO RAYD)"/>
    <s v="Prt 193-2018"/>
    <s v="Q1 2020"/>
    <s v="EUR"/>
    <n v="150.07"/>
    <n v="150.0737"/>
    <n v="-3.70000000000914E-3"/>
    <n v="150.07"/>
    <n v="0"/>
    <x v="0"/>
    <m/>
    <m/>
    <m/>
    <m/>
    <s v="none"/>
    <m/>
    <m/>
    <m/>
    <x v="0"/>
    <m/>
    <x v="0"/>
  </r>
  <r>
    <s v="PRTPrt 193-2018Q2 2020EUR"/>
    <x v="8"/>
    <n v="99688"/>
    <s v="FERNANDO AYRES GOMES &amp; FILHAS, LDA (ELECTRO RAYD)"/>
    <s v="Prt 193-2018"/>
    <s v="Q2 2020"/>
    <s v="EUR"/>
    <n v="67.03"/>
    <n v="67.033799999999999"/>
    <n v="-3.7999999999982401E-3"/>
    <n v="67.03"/>
    <n v="0"/>
    <x v="0"/>
    <m/>
    <m/>
    <m/>
    <m/>
    <s v="none"/>
    <m/>
    <m/>
    <m/>
    <x v="0"/>
    <m/>
    <x v="0"/>
  </r>
  <r>
    <s v="PRTPrt 193-2018Q3 2020EUR"/>
    <x v="8"/>
    <n v="99688"/>
    <s v="FERNANDO AYRES GOMES &amp; FILHAS, LDA (ELECTRO RAYD)"/>
    <s v="Prt 193-2018"/>
    <s v="Q3 2020"/>
    <s v="EUR"/>
    <n v="9.1263240000000003"/>
    <n v="9.1263000000000005"/>
    <n v="2.39999999998019E-5"/>
    <n v="9.1263240000000003"/>
    <n v="0"/>
    <x v="0"/>
    <m/>
    <m/>
    <m/>
    <m/>
    <s v="none"/>
    <m/>
    <m/>
    <m/>
    <x v="0"/>
    <m/>
    <x v="0"/>
  </r>
  <r>
    <s v="PRTPrt 193-2018Q4 2020EUR"/>
    <x v="8"/>
    <n v="99688"/>
    <s v="FERNANDO AYRES GOMES &amp; FILHAS, LDA (ELECTRO RAYD)"/>
    <s v="Prt 193-2018"/>
    <s v="Q4 2020"/>
    <s v="EUR"/>
    <n v="4.8383000000000003"/>
    <n v="4.8383000000000003"/>
    <n v="0"/>
    <n v="4.8383000000000003"/>
    <n v="0"/>
    <x v="0"/>
    <m/>
    <m/>
    <m/>
    <m/>
    <s v="none"/>
    <m/>
    <m/>
    <m/>
    <x v="0"/>
    <m/>
    <x v="0"/>
  </r>
  <r>
    <s v="PRTPrt 125-2018Q1 2020EUR"/>
    <x v="8"/>
    <n v="99699"/>
    <s v="SPAST - SOCIEDADE PORTUGUESA DE ALUGUER E SERVIÇOS DE TÊXTEIS, S.A. (ELIS PORTUGAL)"/>
    <s v="Prt 125-2018"/>
    <s v="Q1 2020"/>
    <s v="EUR"/>
    <n v="4669.7700000000004"/>
    <n v="4669.7656999999999"/>
    <n v="4.3000000005122196E-3"/>
    <n v="4669.7700000000004"/>
    <n v="0"/>
    <x v="0"/>
    <m/>
    <m/>
    <m/>
    <m/>
    <s v="none"/>
    <m/>
    <m/>
    <m/>
    <x v="0"/>
    <m/>
    <x v="0"/>
  </r>
  <r>
    <s v="PRTPrt 125-2018Q2 2020EUR"/>
    <x v="8"/>
    <n v="99699"/>
    <s v="SPAST - SOCIEDADE PORTUGUESA DE ALUGUER E SERVIÇOS DE TÊXTEIS, S.A. (ELIS PORTUGAL)"/>
    <s v="Prt 125-2018"/>
    <s v="Q2 2020"/>
    <s v="EUR"/>
    <n v="265.64"/>
    <n v="265.63740000000001"/>
    <n v="2.5999999999726199E-3"/>
    <n v="265.64"/>
    <n v="0"/>
    <x v="0"/>
    <m/>
    <m/>
    <m/>
    <m/>
    <s v="none"/>
    <m/>
    <m/>
    <m/>
    <x v="0"/>
    <m/>
    <x v="0"/>
  </r>
  <r>
    <s v="PRTPrt 125-2018Q3 2020EUR"/>
    <x v="8"/>
    <n v="99699"/>
    <s v="SPAST - SOCIEDADE PORTUGUESA DE ALUGUER E SERVIÇOS DE TÊXTEIS, S.A. (ELIS PORTUGAL)"/>
    <s v="Prt 125-2018"/>
    <s v="Q3 2020"/>
    <s v="EUR"/>
    <n v="2190.5350560000002"/>
    <n v="2190.5351000000001"/>
    <n v="-4.3999999888910598E-5"/>
    <n v="2190.5350560000002"/>
    <n v="0"/>
    <x v="0"/>
    <m/>
    <m/>
    <m/>
    <m/>
    <s v="none"/>
    <m/>
    <m/>
    <m/>
    <x v="0"/>
    <m/>
    <x v="0"/>
  </r>
  <r>
    <s v="PRTPrt 125-2018Q4 2020EUR"/>
    <x v="8"/>
    <n v="99699"/>
    <s v="SPAST - SOCIEDADE PORTUGUESA DE ALUGUER E SERVIÇOS DE TÊXTEIS, S.A. (ELIS PORTUGAL)"/>
    <s v="Prt 125-2018"/>
    <s v="Q4 2020"/>
    <s v="EUR"/>
    <n v="1079.4881"/>
    <n v="1079.4881"/>
    <n v="0"/>
    <n v="1079.4881"/>
    <n v="0"/>
    <x v="0"/>
    <m/>
    <m/>
    <m/>
    <m/>
    <s v="none"/>
    <m/>
    <m/>
    <m/>
    <x v="0"/>
    <m/>
    <x v="0"/>
  </r>
  <r>
    <s v="PRTPrt 128-2018Q1 2020EUR"/>
    <x v="8"/>
    <n v="99710"/>
    <s v="CARMASIL - INDÚSTRIA GRÁFICA, LDA"/>
    <s v="Prt 128-2018"/>
    <s v="Q1 2020"/>
    <s v="EUR"/>
    <n v="696.83"/>
    <n v="696.83339999999998"/>
    <n v="-3.3999999999423298E-3"/>
    <n v="696.83"/>
    <n v="0"/>
    <x v="0"/>
    <m/>
    <m/>
    <m/>
    <m/>
    <s v="none"/>
    <m/>
    <m/>
    <m/>
    <x v="0"/>
    <m/>
    <x v="0"/>
  </r>
  <r>
    <s v="PRTPrt 128-2018Q2 2020EUR"/>
    <x v="8"/>
    <n v="99710"/>
    <s v="CARMASIL - INDÚSTRIA GRÁFICA, LDA"/>
    <s v="Prt 128-2018"/>
    <s v="Q2 2020"/>
    <s v="EUR"/>
    <n v="72.94"/>
    <n v="72.936300000000003"/>
    <n v="3.69999999999492E-3"/>
    <n v="72.94"/>
    <n v="0"/>
    <x v="0"/>
    <m/>
    <m/>
    <m/>
    <m/>
    <s v="none"/>
    <m/>
    <m/>
    <m/>
    <x v="0"/>
    <m/>
    <x v="0"/>
  </r>
  <r>
    <s v="PRTPrt 128-2018Q3 2020EUR"/>
    <x v="8"/>
    <n v="99710"/>
    <s v="CARMASIL - INDÚSTRIA GRÁFICA, LDA"/>
    <s v="Prt 128-2018"/>
    <s v="Q3 2020"/>
    <s v="EUR"/>
    <n v="161.90163000000001"/>
    <n v="161.90190000000001"/>
    <n v="-2.7000000000043602E-4"/>
    <n v="161.90163000000001"/>
    <n v="0"/>
    <x v="0"/>
    <m/>
    <m/>
    <m/>
    <m/>
    <s v="none"/>
    <m/>
    <m/>
    <m/>
    <x v="0"/>
    <m/>
    <x v="0"/>
  </r>
  <r>
    <s v="PRTPrt 128-2018Q4 2020EUR"/>
    <x v="8"/>
    <n v="99710"/>
    <s v="CARMASIL - INDÚSTRIA GRÁFICA, LDA"/>
    <s v="Prt 128-2018"/>
    <s v="Q4 2020"/>
    <s v="EUR"/>
    <n v="90.86"/>
    <n v="90.864599999999996"/>
    <n v="-4.5999999999963804E-3"/>
    <n v="90.86"/>
    <n v="0"/>
    <x v="0"/>
    <m/>
    <m/>
    <m/>
    <m/>
    <s v="none"/>
    <m/>
    <m/>
    <m/>
    <x v="0"/>
    <m/>
    <x v="0"/>
  </r>
  <r>
    <s v="PRTPrt 214-2018Q1 2020EUR"/>
    <x v="8"/>
    <n v="99720"/>
    <s v="MEINORTE - PUBLICIDADE GERAL, LDA"/>
    <s v="Prt 214-2018"/>
    <s v="Q1 2020"/>
    <s v="EUR"/>
    <n v="165.7"/>
    <n v="165.70419999999999"/>
    <n v="-4.1999999999973101E-3"/>
    <n v="165.7"/>
    <n v="0"/>
    <x v="0"/>
    <m/>
    <m/>
    <m/>
    <m/>
    <s v="none"/>
    <m/>
    <m/>
    <m/>
    <x v="0"/>
    <m/>
    <x v="0"/>
  </r>
  <r>
    <s v="PRTPrt 214-2018Q2 2020EUR"/>
    <x v="8"/>
    <n v="99720"/>
    <s v="MEINORTE - PUBLICIDADE GERAL, LDA"/>
    <s v="Prt 214-2018"/>
    <s v="Q2 2020"/>
    <s v="EUR"/>
    <n v="103.02"/>
    <n v="103.0248"/>
    <n v="-4.8000000000030197E-3"/>
    <n v="103.02"/>
    <n v="0"/>
    <x v="0"/>
    <m/>
    <m/>
    <m/>
    <m/>
    <s v="none"/>
    <m/>
    <m/>
    <m/>
    <x v="0"/>
    <m/>
    <x v="0"/>
  </r>
  <r>
    <s v="PRTPrt 214-2018Q3 2020EUR"/>
    <x v="8"/>
    <n v="99720"/>
    <s v="MEINORTE - PUBLICIDADE GERAL, LDA"/>
    <s v="Prt 214-2018"/>
    <s v="Q3 2020"/>
    <s v="EUR"/>
    <n v="127.91902"/>
    <n v="127.9191"/>
    <n v="-7.9999999996971301E-5"/>
    <n v="127.91902"/>
    <n v="0"/>
    <x v="0"/>
    <m/>
    <m/>
    <m/>
    <m/>
    <s v="none"/>
    <m/>
    <m/>
    <m/>
    <x v="0"/>
    <m/>
    <x v="0"/>
  </r>
  <r>
    <s v="PRTPrt 214-2018Q4 2020EUR"/>
    <x v="8"/>
    <n v="99720"/>
    <s v="MEINORTE - PUBLICIDADE GERAL, LDA"/>
    <s v="Prt 214-2018"/>
    <s v="Q4 2020"/>
    <s v="EUR"/>
    <n v="121.86"/>
    <n v="121.86499999999999"/>
    <n v="-4.9999999999954499E-3"/>
    <n v="121.86"/>
    <n v="0"/>
    <x v="0"/>
    <m/>
    <m/>
    <m/>
    <m/>
    <s v="none"/>
    <m/>
    <m/>
    <m/>
    <x v="0"/>
    <m/>
    <x v="0"/>
  </r>
  <r>
    <s v="PRTPrt 131-2018Q1 2020EUR"/>
    <x v="8"/>
    <n v="99725"/>
    <s v="ISS FACILITY SERVICES - GESTÃO E MANUTENÇÃO DE EDIFÍCIOS, LDA"/>
    <s v="Prt 131-2018"/>
    <s v="Q1 2020"/>
    <s v="EUR"/>
    <n v="3286.57"/>
    <n v="3286.5735"/>
    <n v="-3.49999999980354E-3"/>
    <n v="3286.57"/>
    <n v="0"/>
    <x v="0"/>
    <m/>
    <m/>
    <m/>
    <m/>
    <s v="none"/>
    <m/>
    <m/>
    <m/>
    <x v="0"/>
    <m/>
    <x v="0"/>
  </r>
  <r>
    <s v="PRTPrt 131-2018Q2 2020EUR"/>
    <x v="8"/>
    <n v="99725"/>
    <s v="ISS FACILITY SERVICES - GESTÃO E MANUTENÇÃO DE EDIFÍCIOS, LDA"/>
    <s v="Prt 131-2018"/>
    <s v="Q2 2020"/>
    <s v="EUR"/>
    <n v="509.69"/>
    <n v="509.68650000000002"/>
    <n v="3.4999999999740699E-3"/>
    <n v="509.69"/>
    <n v="0"/>
    <x v="0"/>
    <m/>
    <m/>
    <m/>
    <m/>
    <s v="none"/>
    <m/>
    <m/>
    <m/>
    <x v="0"/>
    <m/>
    <x v="0"/>
  </r>
  <r>
    <s v="PRTPrt 131-2018Q3 2020EUR"/>
    <x v="8"/>
    <n v="99725"/>
    <s v="ISS FACILITY SERVICES - GESTÃO E MANUTENÇÃO DE EDIFÍCIOS, LDA"/>
    <s v="Prt 131-2018"/>
    <s v="Q3 2020"/>
    <s v="EUR"/>
    <n v="928.61"/>
    <n v="928.61159999999995"/>
    <n v="-1.5999999999394201E-3"/>
    <n v="928.61"/>
    <n v="0"/>
    <x v="0"/>
    <m/>
    <m/>
    <m/>
    <m/>
    <s v="none"/>
    <m/>
    <m/>
    <m/>
    <x v="0"/>
    <m/>
    <x v="0"/>
  </r>
  <r>
    <s v="PRTPrt 131-2018Q4 2020EUR"/>
    <x v="8"/>
    <n v="99725"/>
    <s v="ISS FACILITY SERVICES - GESTÃO E MANUTENÇÃO DE EDIFÍCIOS, LDA"/>
    <s v="Prt 131-2018"/>
    <s v="Q4 2020"/>
    <s v="EUR"/>
    <n v="573.35"/>
    <n v="573.34849999999994"/>
    <n v="1.50000000007821E-3"/>
    <n v="573.35"/>
    <n v="0"/>
    <x v="0"/>
    <m/>
    <m/>
    <m/>
    <m/>
    <s v="none"/>
    <m/>
    <m/>
    <m/>
    <x v="0"/>
    <m/>
    <x v="0"/>
  </r>
  <r>
    <s v="PRTPrt 212-2018Q1 2020EUR"/>
    <x v="8"/>
    <n v="99747"/>
    <s v="COMUMSPACE. LDA (Antes CS Outodoors Lda)"/>
    <s v="Prt 212-2018"/>
    <s v="Q1 2020"/>
    <s v="EUR"/>
    <n v="117.14"/>
    <n v="117.14279999999999"/>
    <n v="-2.79999999999347E-3"/>
    <n v="117.14"/>
    <n v="0"/>
    <x v="0"/>
    <m/>
    <m/>
    <m/>
    <m/>
    <s v="none"/>
    <m/>
    <m/>
    <m/>
    <x v="0"/>
    <m/>
    <x v="0"/>
  </r>
  <r>
    <s v="PRTPrt 212-2018Q2 2020EUR"/>
    <x v="8"/>
    <n v="99747"/>
    <s v="COMUMSPACE. LDA (Antes CS Outodoors Lda)"/>
    <s v="Prt 212-2018"/>
    <s v="Q2 2020"/>
    <s v="EUR"/>
    <n v="70.989999999999995"/>
    <n v="70.989999999999995"/>
    <n v="0"/>
    <n v="70.989999999999995"/>
    <n v="0"/>
    <x v="0"/>
    <m/>
    <m/>
    <m/>
    <m/>
    <s v="none"/>
    <m/>
    <m/>
    <m/>
    <x v="0"/>
    <m/>
    <x v="0"/>
  </r>
  <r>
    <s v="PRTPrt 212-2018Q3 2020EUR"/>
    <x v="8"/>
    <n v="99747"/>
    <s v="COMUMSPACE. LDA (Antes CS Outodoors Lda)"/>
    <s v="Prt 212-2018"/>
    <s v="Q3 2020"/>
    <s v="EUR"/>
    <n v="11.457599999999999"/>
    <n v="11.457599999999999"/>
    <n v="0"/>
    <n v="11.457599999999999"/>
    <n v="0"/>
    <x v="0"/>
    <m/>
    <m/>
    <m/>
    <m/>
    <s v="none"/>
    <m/>
    <m/>
    <m/>
    <x v="0"/>
    <m/>
    <x v="0"/>
  </r>
  <r>
    <s v="PRTPrt 183-2018Q1 2020EUR"/>
    <x v="8"/>
    <n v="99751"/>
    <s v="E.A.D. - EMPRESA DE ARQUIVO DE DOCUMENTAÇÃO, S.A. (EAD)"/>
    <s v="Prt 183-2018"/>
    <s v="Q1 2020"/>
    <s v="EUR"/>
    <n v="48.05"/>
    <n v="48.050400000000003"/>
    <n v="-4.0000000000617298E-4"/>
    <n v="48.05"/>
    <n v="0"/>
    <x v="0"/>
    <m/>
    <m/>
    <m/>
    <m/>
    <s v="none"/>
    <m/>
    <m/>
    <m/>
    <x v="0"/>
    <m/>
    <x v="0"/>
  </r>
  <r>
    <s v="PRTPrt 183-2018Q2 2020EUR"/>
    <x v="8"/>
    <n v="99751"/>
    <s v="E.A.D. - EMPRESA DE ARQUIVO DE DOCUMENTAÇÃO, S.A. (EAD)"/>
    <s v="Prt 183-2018"/>
    <s v="Q2 2020"/>
    <s v="EUR"/>
    <n v="39.72"/>
    <n v="39.718299999999999"/>
    <n v="1.6999999999995901E-3"/>
    <n v="39.72"/>
    <n v="0"/>
    <x v="0"/>
    <m/>
    <m/>
    <m/>
    <m/>
    <s v="none"/>
    <m/>
    <m/>
    <m/>
    <x v="0"/>
    <m/>
    <x v="0"/>
  </r>
  <r>
    <s v="PRTPrt 183-2018Q3 2020EUR"/>
    <x v="8"/>
    <n v="99751"/>
    <s v="E.A.D. - EMPRESA DE ARQUIVO DE DOCUMENTAÇÃO, S.A. (EAD)"/>
    <s v="Prt 183-2018"/>
    <s v="Q3 2020"/>
    <s v="EUR"/>
    <n v="43.066811999999999"/>
    <n v="43.066800000000001"/>
    <n v="1.19999999981246E-5"/>
    <n v="43.066811999999999"/>
    <n v="0"/>
    <x v="0"/>
    <m/>
    <m/>
    <m/>
    <m/>
    <s v="none"/>
    <m/>
    <m/>
    <m/>
    <x v="0"/>
    <m/>
    <x v="0"/>
  </r>
  <r>
    <s v="PRTPrt 183-2018Q4 2020EUR"/>
    <x v="8"/>
    <n v="99751"/>
    <s v="E.A.D. - EMPRESA DE ARQUIVO DE DOCUMENTAÇÃO, S.A. (EAD)"/>
    <s v="Prt 183-2018"/>
    <s v="Q4 2020"/>
    <s v="EUR"/>
    <n v="41.489600000000003"/>
    <n v="41.489600000000003"/>
    <n v="0"/>
    <n v="41.489600000000003"/>
    <n v="0"/>
    <x v="0"/>
    <m/>
    <m/>
    <m/>
    <m/>
    <s v="none"/>
    <m/>
    <m/>
    <m/>
    <x v="0"/>
    <m/>
    <x v="0"/>
  </r>
  <r>
    <s v="PRTPrt 205-2018Q1 2020EUR"/>
    <x v="8"/>
    <n v="99770"/>
    <s v="PSG - SEGURANÇA PRIVADA, S.A."/>
    <s v="Prt 205-2018"/>
    <s v="Q1 2020"/>
    <s v="EUR"/>
    <n v="207.11"/>
    <n v="207.10720000000001"/>
    <n v="2.80000000000768E-3"/>
    <n v="207.11"/>
    <n v="0"/>
    <x v="0"/>
    <m/>
    <m/>
    <m/>
    <m/>
    <s v="none"/>
    <m/>
    <m/>
    <m/>
    <x v="0"/>
    <m/>
    <x v="0"/>
  </r>
  <r>
    <s v="PRTPrt 205-2018Q2 2020EUR"/>
    <x v="8"/>
    <n v="99770"/>
    <s v="PSG - SEGURANÇA PRIVADA, S.A."/>
    <s v="Prt 205-2018"/>
    <s v="Q2 2020"/>
    <s v="EUR"/>
    <n v="256.7"/>
    <n v="256.70499999999998"/>
    <n v="-4.9999999999954499E-3"/>
    <n v="256.7"/>
    <n v="0"/>
    <x v="0"/>
    <m/>
    <m/>
    <m/>
    <m/>
    <s v="none"/>
    <m/>
    <m/>
    <m/>
    <x v="0"/>
    <m/>
    <x v="0"/>
  </r>
  <r>
    <s v="PRTPrt 205-2018Q3 2020EUR"/>
    <x v="8"/>
    <n v="99770"/>
    <s v="PSG - SEGURANÇA PRIVADA, S.A."/>
    <s v="Prt 205-2018"/>
    <s v="Q3 2020"/>
    <s v="EUR"/>
    <n v="235.73951199999999"/>
    <n v="235.7396"/>
    <n v="-8.8000000005195007E-5"/>
    <n v="235.73951199999999"/>
    <n v="0"/>
    <x v="0"/>
    <m/>
    <m/>
    <m/>
    <m/>
    <s v="none"/>
    <m/>
    <m/>
    <m/>
    <x v="0"/>
    <m/>
    <x v="0"/>
  </r>
  <r>
    <s v="PRTPrt 205-2018Q4 2020EUR"/>
    <x v="8"/>
    <n v="99770"/>
    <s v="PSG - SEGURANÇA PRIVADA, S.A."/>
    <s v="Prt 205-2018"/>
    <s v="Q4 2020"/>
    <s v="EUR"/>
    <n v="284.73"/>
    <n v="284.73259999999999"/>
    <n v="-2.5999999999726199E-3"/>
    <n v="284.73"/>
    <n v="0"/>
    <x v="0"/>
    <m/>
    <m/>
    <m/>
    <m/>
    <s v="none"/>
    <m/>
    <m/>
    <m/>
    <x v="0"/>
    <m/>
    <x v="0"/>
  </r>
  <r>
    <s v="PRTPrt 220-2018Q1 2020EUR"/>
    <x v="8"/>
    <n v="99813"/>
    <s v="KONICA MINOLTA BUSINESS SOLUTIONS PORTUGAL, UNIP. LDA"/>
    <s v="Prt 220-2018"/>
    <s v="Q1 2020"/>
    <s v="EUR"/>
    <n v="216.36"/>
    <n v="216.36089999999999"/>
    <n v="-8.9999999997303305E-4"/>
    <n v="216.36"/>
    <n v="0"/>
    <x v="0"/>
    <m/>
    <m/>
    <m/>
    <m/>
    <s v="none"/>
    <m/>
    <m/>
    <m/>
    <x v="0"/>
    <m/>
    <x v="0"/>
  </r>
  <r>
    <s v="PRTPrt 220-2018Q2 2020EUR"/>
    <x v="8"/>
    <n v="99813"/>
    <s v="KONICA MINOLTA BUSINESS SOLUTIONS PORTUGAL, UNIP. LDA"/>
    <s v="Prt 220-2018"/>
    <s v="Q2 2020"/>
    <s v="EUR"/>
    <n v="209.39"/>
    <n v="209.38579999999999"/>
    <n v="4.20000000002573E-3"/>
    <n v="209.39"/>
    <n v="0"/>
    <x v="0"/>
    <m/>
    <m/>
    <m/>
    <m/>
    <s v="none"/>
    <m/>
    <m/>
    <m/>
    <x v="0"/>
    <m/>
    <x v="0"/>
  </r>
  <r>
    <s v="PRTPrt 220-2018Q3 2020EUR"/>
    <x v="8"/>
    <n v="99813"/>
    <s v="KONICA MINOLTA BUSINESS SOLUTIONS PORTUGAL, UNIP. LDA"/>
    <s v="Prt 220-2018"/>
    <s v="Q3 2020"/>
    <s v="EUR"/>
    <n v="216.361165"/>
    <n v="216.36089999999999"/>
    <n v="2.6500000001306002E-4"/>
    <n v="216.361165"/>
    <n v="0"/>
    <x v="0"/>
    <m/>
    <m/>
    <m/>
    <m/>
    <s v="none"/>
    <m/>
    <m/>
    <m/>
    <x v="0"/>
    <m/>
    <x v="0"/>
  </r>
  <r>
    <s v="PRTPrt 220-2018Q4 2020EUR"/>
    <x v="8"/>
    <n v="99813"/>
    <s v="KONICA MINOLTA BUSINESS SOLUTIONS PORTUGAL, UNIP. LDA"/>
    <s v="Prt 220-2018"/>
    <s v="Q4 2020"/>
    <s v="EUR"/>
    <n v="216.36122700000001"/>
    <n v="216.3613"/>
    <n v="-7.2999999986222906E-5"/>
    <n v="216.36122700000001"/>
    <n v="0"/>
    <x v="0"/>
    <m/>
    <m/>
    <m/>
    <m/>
    <s v="none"/>
    <m/>
    <m/>
    <m/>
    <x v="0"/>
    <m/>
    <x v="0"/>
  </r>
  <r>
    <s v="PRTPrt 102-2018Q1 2020EUR"/>
    <x v="8"/>
    <n v="99846"/>
    <s v="LUSIGEL, S.A."/>
    <s v="Prt 102-2018"/>
    <s v="Q1 2020"/>
    <s v="EUR"/>
    <n v="1187.79"/>
    <n v="1187.7863"/>
    <n v="3.69999999998071E-3"/>
    <n v="1187.79"/>
    <n v="0"/>
    <x v="0"/>
    <m/>
    <m/>
    <m/>
    <m/>
    <s v="none"/>
    <m/>
    <m/>
    <m/>
    <x v="0"/>
    <m/>
    <x v="0"/>
  </r>
  <r>
    <s v="PRTPrt 102-2018Q2 2020EUR"/>
    <x v="8"/>
    <n v="99846"/>
    <s v="LUSIGEL, S.A."/>
    <s v="Prt 102-2018"/>
    <s v="Q2 2020"/>
    <s v="EUR"/>
    <n v="37.89"/>
    <n v="37.886600000000001"/>
    <n v="3.3999999999991802E-3"/>
    <n v="37.89"/>
    <n v="0"/>
    <x v="0"/>
    <m/>
    <m/>
    <m/>
    <m/>
    <s v="none"/>
    <m/>
    <m/>
    <m/>
    <x v="0"/>
    <m/>
    <x v="0"/>
  </r>
  <r>
    <s v="PRTPrt 102-2018Q3 2020EUR"/>
    <x v="8"/>
    <n v="99846"/>
    <s v="LUSIGEL, S.A."/>
    <s v="Prt 102-2018"/>
    <s v="Q3 2020"/>
    <s v="EUR"/>
    <n v="317.85138000000001"/>
    <n v="317.85129999999998"/>
    <n v="8.0000000025392997E-5"/>
    <n v="317.85138000000001"/>
    <n v="0"/>
    <x v="0"/>
    <m/>
    <m/>
    <m/>
    <m/>
    <s v="none"/>
    <m/>
    <m/>
    <m/>
    <x v="0"/>
    <m/>
    <x v="0"/>
  </r>
  <r>
    <s v="PRTPrt 102-2018Q4 2020EUR"/>
    <x v="8"/>
    <n v="99846"/>
    <s v="LUSIGEL, S.A."/>
    <s v="Prt 102-2018"/>
    <s v="Q4 2020"/>
    <s v="EUR"/>
    <n v="189.34530000000001"/>
    <n v="189.34530000000001"/>
    <n v="0"/>
    <n v="189.34530000000001"/>
    <n v="0"/>
    <x v="0"/>
    <m/>
    <m/>
    <m/>
    <m/>
    <s v="none"/>
    <m/>
    <m/>
    <m/>
    <x v="0"/>
    <m/>
    <x v="0"/>
  </r>
  <r>
    <s v="PRTPrt 158-2018Q1 2020EUR"/>
    <x v="8"/>
    <n v="99861"/>
    <s v="ALMEIDA &amp; XAVIER, LDA (SANIAX)"/>
    <s v="Prt 158-2018"/>
    <s v="Q1 2020"/>
    <s v="EUR"/>
    <n v="1611.73"/>
    <n v="1611.7270000000001"/>
    <n v="2.9999999999290499E-3"/>
    <n v="1611.73"/>
    <n v="0"/>
    <x v="0"/>
    <m/>
    <m/>
    <m/>
    <m/>
    <s v="none"/>
    <m/>
    <m/>
    <m/>
    <x v="0"/>
    <m/>
    <x v="0"/>
  </r>
  <r>
    <s v="PRTPrt 158-2018Q2 2020EUR"/>
    <x v="8"/>
    <n v="99861"/>
    <s v="ALMEIDA &amp; XAVIER, LDA (SANIAX)"/>
    <s v="Prt 158-2018"/>
    <s v="Q2 2020"/>
    <s v="EUR"/>
    <n v="100.87"/>
    <n v="100.8681"/>
    <n v="1.90000000000623E-3"/>
    <n v="100.87"/>
    <n v="0"/>
    <x v="0"/>
    <m/>
    <m/>
    <m/>
    <m/>
    <s v="none"/>
    <m/>
    <m/>
    <m/>
    <x v="0"/>
    <m/>
    <x v="0"/>
  </r>
  <r>
    <s v="PRTPrt 158-2018Q3 2020EUR"/>
    <x v="8"/>
    <n v="99861"/>
    <s v="ALMEIDA &amp; XAVIER, LDA (SANIAX)"/>
    <s v="Prt 158-2018"/>
    <s v="Q3 2020"/>
    <s v="EUR"/>
    <n v="44.798234000000001"/>
    <n v="44.798299999999998"/>
    <n v="-6.5999999996790794E-5"/>
    <n v="44.798234000000001"/>
    <n v="0"/>
    <x v="0"/>
    <m/>
    <m/>
    <m/>
    <m/>
    <s v="none"/>
    <m/>
    <m/>
    <m/>
    <x v="0"/>
    <m/>
    <x v="0"/>
  </r>
  <r>
    <s v="PRTPrt 158-2018Q4 2020EUR"/>
    <x v="8"/>
    <n v="99861"/>
    <s v="ALMEIDA &amp; XAVIER, LDA (SANIAX)"/>
    <s v="Prt 158-2018"/>
    <s v="Q4 2020"/>
    <s v="EUR"/>
    <n v="309.06"/>
    <n v="309.06259999999997"/>
    <n v="-2.5999999999726199E-3"/>
    <n v="309.06"/>
    <n v="0"/>
    <x v="0"/>
    <m/>
    <m/>
    <m/>
    <m/>
    <s v="none"/>
    <m/>
    <m/>
    <m/>
    <x v="0"/>
    <m/>
    <x v="0"/>
  </r>
  <r>
    <s v="PRTPrt 312-2018Q1 2020EUR"/>
    <x v="8"/>
    <n v="99876"/>
    <s v="JARDIM PRIMAVERA - HORTICULTURA E FLORICULTURA, LDA"/>
    <s v="Prt 312-2018"/>
    <s v="Q1 2020"/>
    <s v="EUR"/>
    <n v="193.26"/>
    <n v="193.26300000000001"/>
    <n v="-3.0000000000143202E-3"/>
    <n v="193.26"/>
    <n v="0"/>
    <x v="0"/>
    <m/>
    <m/>
    <m/>
    <m/>
    <s v="none"/>
    <m/>
    <m/>
    <m/>
    <x v="0"/>
    <m/>
    <x v="0"/>
  </r>
  <r>
    <s v="PRTPrt 312-2018Q2 2020EUR"/>
    <x v="8"/>
    <n v="99876"/>
    <s v="JARDIM PRIMAVERA - HORTICULTURA E FLORICULTURA, LDA"/>
    <s v="Prt 312-2018"/>
    <s v="Q2 2020"/>
    <s v="EUR"/>
    <n v="67.62"/>
    <n v="67.616900000000001"/>
    <n v="3.1000000000034299E-3"/>
    <n v="67.62"/>
    <n v="0"/>
    <x v="0"/>
    <m/>
    <m/>
    <m/>
    <m/>
    <s v="none"/>
    <m/>
    <m/>
    <m/>
    <x v="0"/>
    <m/>
    <x v="0"/>
  </r>
  <r>
    <s v="PRTPrt 312-2018Q3 2020EUR"/>
    <x v="8"/>
    <n v="99876"/>
    <s v="JARDIM PRIMAVERA - HORTICULTURA E FLORICULTURA, LDA"/>
    <s v="Prt 312-2018"/>
    <s v="Q3 2020"/>
    <s v="EUR"/>
    <n v="118.92889599999999"/>
    <n v="118.9289"/>
    <n v="-4.0000000041118196E-6"/>
    <n v="118.92889599999999"/>
    <n v="0"/>
    <x v="0"/>
    <m/>
    <m/>
    <m/>
    <m/>
    <s v="none"/>
    <m/>
    <m/>
    <m/>
    <x v="0"/>
    <m/>
    <x v="0"/>
  </r>
  <r>
    <s v="PRTPrt 312-2018Q4 2020EUR"/>
    <x v="8"/>
    <n v="99876"/>
    <s v="JARDIM PRIMAVERA - HORTICULTURA E FLORICULTURA, LDA"/>
    <s v="Prt 312-2018"/>
    <s v="Q4 2020"/>
    <s v="EUR"/>
    <n v="58.6252"/>
    <n v="58.6252"/>
    <n v="0"/>
    <n v="58.6252"/>
    <n v="0"/>
    <x v="0"/>
    <m/>
    <m/>
    <m/>
    <m/>
    <s v="none"/>
    <m/>
    <m/>
    <m/>
    <x v="0"/>
    <m/>
    <x v="0"/>
  </r>
  <r>
    <s v="PRTPrt 232-2018Q1 2020EUR"/>
    <x v="8"/>
    <n v="99885"/>
    <s v="HEMER - SERVIÇOS, LDA"/>
    <s v="Prt 232-2018"/>
    <s v="Q1 2020"/>
    <s v="EUR"/>
    <n v="103.46"/>
    <n v="103.46250000000001"/>
    <n v="-2.5000000000119302E-3"/>
    <n v="103.46"/>
    <n v="0"/>
    <x v="0"/>
    <m/>
    <m/>
    <m/>
    <m/>
    <s v="none"/>
    <m/>
    <m/>
    <m/>
    <x v="0"/>
    <m/>
    <x v="0"/>
  </r>
  <r>
    <s v="PRTPrt 232-2018Q2 2020EUR"/>
    <x v="8"/>
    <n v="99885"/>
    <s v="HEMER - SERVIÇOS, LDA"/>
    <s v="Prt 232-2018"/>
    <s v="Q2 2020"/>
    <s v="EUR"/>
    <n v="7.52"/>
    <n v="7.5175000000000001"/>
    <n v="2.4999999999995E-3"/>
    <n v="7.52"/>
    <n v="0"/>
    <x v="0"/>
    <m/>
    <m/>
    <m/>
    <m/>
    <s v="none"/>
    <m/>
    <m/>
    <s v="[OA] le rebate est calculé deux fois dû à un contrat supprimé. on trouve le contrat supprimé dans le &quot;detailed by contract Database&quot;. // https://www.astoresuite.com/contracts/show/32897  // https://www.astoresuite.com/adjustements/edit/19637"/>
    <x v="2"/>
    <m/>
    <x v="0"/>
  </r>
  <r>
    <s v="PRTPrt 232-2018Q3 2020EUR"/>
    <x v="8"/>
    <n v="99885"/>
    <s v="HEMER - SERVIÇOS, LDA"/>
    <s v="Prt 232-2018"/>
    <s v="Q3 2020"/>
    <s v="EUR"/>
    <n v="24.916250000000002"/>
    <n v="24.9163"/>
    <n v="-4.9999999998107101E-5"/>
    <n v="24.916250000000002"/>
    <n v="0"/>
    <x v="0"/>
    <m/>
    <m/>
    <m/>
    <m/>
    <s v="none"/>
    <m/>
    <m/>
    <m/>
    <x v="0"/>
    <m/>
    <x v="0"/>
  </r>
  <r>
    <s v="PRTPrt 232-2018Q4 2020EUR"/>
    <x v="8"/>
    <n v="99885"/>
    <s v="HEMER - SERVIÇOS, LDA"/>
    <s v="Prt 232-2018"/>
    <s v="Q4 2020"/>
    <s v="EUR"/>
    <n v="10.62"/>
    <n v="10.6175"/>
    <n v="2.4999999999995E-3"/>
    <n v="10.62"/>
    <n v="0"/>
    <x v="0"/>
    <m/>
    <m/>
    <m/>
    <m/>
    <s v="none"/>
    <m/>
    <m/>
    <m/>
    <x v="0"/>
    <m/>
    <x v="0"/>
  </r>
  <r>
    <s v="PRTPrt 172-2018Q1 2020EUR"/>
    <x v="8"/>
    <n v="99916"/>
    <s v="SGS PORTUGAL - SOCIEDADE GERAL DE SUPERINTENDÊNCIA, S.A."/>
    <s v="Prt 172-2018"/>
    <s v="Q1 2020"/>
    <s v="EUR"/>
    <n v="1.72"/>
    <n v="1.7150000000000001"/>
    <n v="4.9999999999998899E-3"/>
    <n v="1.72"/>
    <n v="0"/>
    <x v="0"/>
    <m/>
    <m/>
    <m/>
    <m/>
    <s v="none"/>
    <m/>
    <m/>
    <m/>
    <x v="0"/>
    <m/>
    <x v="0"/>
  </r>
  <r>
    <s v="PRTPrt 172-2018Q3 2020EUR"/>
    <x v="8"/>
    <n v="99916"/>
    <s v="SGS PORTUGAL - SOCIEDADE GERAL DE SUPERINTENDÊNCIA, S.A."/>
    <s v="Prt 172-2018"/>
    <s v="Q3 2020"/>
    <s v="EUR"/>
    <n v="16.2148"/>
    <n v="16.2148"/>
    <n v="0"/>
    <n v="16.2148"/>
    <n v="0"/>
    <x v="0"/>
    <m/>
    <m/>
    <m/>
    <m/>
    <s v="none"/>
    <m/>
    <m/>
    <m/>
    <x v="0"/>
    <m/>
    <x v="0"/>
  </r>
  <r>
    <s v="PRTPrt 172-2018Q4 2020EUR"/>
    <x v="8"/>
    <n v="99916"/>
    <s v="SGS PORTUGAL - SOCIEDADE GERAL DE SUPERINTENDÊNCIA, S.A."/>
    <s v="Prt 172-2018"/>
    <s v="Q4 2020"/>
    <s v="EUR"/>
    <n v="34.334800000000001"/>
    <n v="34.334800000000001"/>
    <n v="0"/>
    <n v="34.334800000000001"/>
    <n v="0"/>
    <x v="0"/>
    <m/>
    <m/>
    <m/>
    <m/>
    <s v="none"/>
    <m/>
    <m/>
    <m/>
    <x v="0"/>
    <m/>
    <x v="0"/>
  </r>
  <r>
    <s v="PRTPrt 378-2020Q4 2020EUR"/>
    <x v="8"/>
    <n v="99916"/>
    <s v="SGS PORTUGAL - SOCIEDADE GERAL DE SUPERINTENDÊNCIA, S.A."/>
    <s v="Prt 378-2020"/>
    <s v="Q4 2020"/>
    <s v="EUR"/>
    <n v="10.4"/>
    <n v="10.4"/>
    <n v="0"/>
    <n v="10.4"/>
    <n v="0"/>
    <x v="0"/>
    <m/>
    <m/>
    <m/>
    <m/>
    <s v="none"/>
    <m/>
    <m/>
    <m/>
    <x v="0"/>
    <m/>
    <x v="0"/>
  </r>
  <r>
    <s v="PRTPrt 320-2018Q1 2020EUR"/>
    <x v="8"/>
    <n v="99924"/>
    <s v="RODELA DE LIMÃO - REPRESENTAÇÕES, UNIPESSOAL, LDA"/>
    <s v="Prt 320-2018"/>
    <s v="Q1 2020"/>
    <s v="EUR"/>
    <n v="669.71"/>
    <n v="669.71079999999995"/>
    <n v="-7.9999999991286997E-4"/>
    <n v="669.71"/>
    <n v="0"/>
    <x v="0"/>
    <m/>
    <m/>
    <m/>
    <m/>
    <s v="none"/>
    <m/>
    <m/>
    <m/>
    <x v="0"/>
    <m/>
    <x v="0"/>
  </r>
  <r>
    <s v="PRTPrt 320-2018Q2 2020EUR"/>
    <x v="8"/>
    <n v="99924"/>
    <s v="RODELA DE LIMÃO - REPRESENTAÇÕES, UNIPESSOAL, LDA"/>
    <s v="Prt 320-2018"/>
    <s v="Q2 2020"/>
    <s v="EUR"/>
    <n v="6.88"/>
    <n v="6.8813000000000004"/>
    <n v="-1.3000000000005199E-3"/>
    <n v="6.88"/>
    <n v="0"/>
    <x v="0"/>
    <m/>
    <m/>
    <m/>
    <m/>
    <s v="none"/>
    <m/>
    <m/>
    <m/>
    <x v="0"/>
    <m/>
    <x v="0"/>
  </r>
  <r>
    <s v="PRTPrt 320-2018Q3 2020EUR"/>
    <x v="8"/>
    <n v="99924"/>
    <s v="RODELA DE LIMÃO - REPRESENTAÇÕES, UNIPESSOAL, LDA"/>
    <s v="Prt 320-2018"/>
    <s v="Q3 2020"/>
    <s v="EUR"/>
    <n v="134.32782599999999"/>
    <n v="134.3279"/>
    <n v="-7.4000000012119899E-5"/>
    <n v="134.32782599999999"/>
    <n v="0"/>
    <x v="0"/>
    <m/>
    <m/>
    <m/>
    <m/>
    <s v="none"/>
    <m/>
    <m/>
    <m/>
    <x v="0"/>
    <m/>
    <x v="0"/>
  </r>
  <r>
    <s v="PRTPrt 320-2018Q4 2020EUR"/>
    <x v="8"/>
    <n v="99924"/>
    <s v="RODELA DE LIMÃO - REPRESENTAÇÕES, UNIPESSOAL, LDA"/>
    <s v="Prt 320-2018"/>
    <s v="Q4 2020"/>
    <s v="EUR"/>
    <n v="92.469899999999996"/>
    <n v="92.469899999999996"/>
    <n v="0"/>
    <n v="92.469899999999996"/>
    <n v="0"/>
    <x v="0"/>
    <m/>
    <m/>
    <m/>
    <m/>
    <s v="none"/>
    <m/>
    <m/>
    <m/>
    <x v="0"/>
    <m/>
    <x v="0"/>
  </r>
  <r>
    <s v="PRTPrt 234-2018Q1 2020EUR"/>
    <x v="8"/>
    <n v="99966"/>
    <s v="FT SYSTEM, LDA (Fernando &amp; Teixeira)"/>
    <s v="Prt 234-2018"/>
    <s v="Q1 2020"/>
    <s v="EUR"/>
    <n v="1.93"/>
    <n v="1.9332"/>
    <n v="-3.2000000000000899E-3"/>
    <n v="1.93"/>
    <n v="0"/>
    <x v="0"/>
    <m/>
    <m/>
    <m/>
    <m/>
    <s v="none"/>
    <m/>
    <m/>
    <m/>
    <x v="0"/>
    <m/>
    <x v="0"/>
  </r>
  <r>
    <s v="PRTPrt 234-2018Q2 2020EUR"/>
    <x v="8"/>
    <n v="99966"/>
    <s v="FT SYSTEM, LDA (Fernando &amp; Teixeira)"/>
    <s v="Prt 234-2018"/>
    <s v="Q2 2020"/>
    <s v="EUR"/>
    <n v="33.43"/>
    <n v="33.426000000000002"/>
    <n v="3.9999999999977796E-3"/>
    <n v="33.43"/>
    <n v="0"/>
    <x v="0"/>
    <m/>
    <m/>
    <m/>
    <m/>
    <s v="none"/>
    <m/>
    <m/>
    <m/>
    <x v="0"/>
    <m/>
    <x v="0"/>
  </r>
  <r>
    <s v="PRTPrt 234-2018Q3 2020EUR"/>
    <x v="8"/>
    <n v="99966"/>
    <s v="FT SYSTEM, LDA (Fernando &amp; Teixeira)"/>
    <s v="Prt 234-2018"/>
    <s v="Q3 2020"/>
    <s v="EUR"/>
    <n v="7.6680000000000001"/>
    <n v="7.6680000000000001"/>
    <n v="0"/>
    <n v="7.6680000000000001"/>
    <n v="0"/>
    <x v="0"/>
    <m/>
    <m/>
    <m/>
    <m/>
    <s v="none"/>
    <m/>
    <m/>
    <m/>
    <x v="0"/>
    <m/>
    <x v="0"/>
  </r>
  <r>
    <s v="PRTPrt 234-2018Q4 2020EUR"/>
    <x v="8"/>
    <n v="99966"/>
    <s v="FT SYSTEM, LDA (Fernando &amp; Teixeira)"/>
    <s v="Prt 234-2018"/>
    <s v="Q4 2020"/>
    <s v="EUR"/>
    <n v="102.76"/>
    <n v="102.76260000000001"/>
    <n v="-2.6000000000010398E-3"/>
    <n v="102.76"/>
    <n v="0"/>
    <x v="0"/>
    <m/>
    <m/>
    <m/>
    <m/>
    <s v="none"/>
    <m/>
    <m/>
    <m/>
    <x v="0"/>
    <m/>
    <x v="0"/>
  </r>
  <r>
    <s v="PRTPrt 346-2018Q1 2020EUR"/>
    <x v="8"/>
    <n v="99971"/>
    <s v="DISTRIWINE - COMERCIO E DISTRIBUIÇÃO DE BEBIDAS, LDA"/>
    <s v="Prt 346-2018"/>
    <s v="Q1 2020"/>
    <s v="EUR"/>
    <n v="203.74"/>
    <n v="203.7448"/>
    <n v="-4.7999999999888097E-3"/>
    <n v="203.74"/>
    <n v="0"/>
    <x v="0"/>
    <m/>
    <m/>
    <m/>
    <m/>
    <s v="none"/>
    <m/>
    <m/>
    <m/>
    <x v="0"/>
    <m/>
    <x v="0"/>
  </r>
  <r>
    <s v="PRTPrt 346-2018Q2 2020EUR"/>
    <x v="8"/>
    <n v="99971"/>
    <s v="DISTRIWINE - COMERCIO E DISTRIBUIÇÃO DE BEBIDAS, LDA"/>
    <s v="Prt 346-2018"/>
    <s v="Q2 2020"/>
    <s v="EUR"/>
    <n v="8.5500000000000007"/>
    <n v="8.5467999999999993"/>
    <n v="3.20000000000142E-3"/>
    <n v="8.5500000000000007"/>
    <n v="0"/>
    <x v="0"/>
    <m/>
    <m/>
    <m/>
    <m/>
    <s v="none"/>
    <m/>
    <m/>
    <m/>
    <x v="0"/>
    <m/>
    <x v="0"/>
  </r>
  <r>
    <s v="PRTPrt 346-2018Q3 2020EUR"/>
    <x v="8"/>
    <n v="99971"/>
    <s v="DISTRIWINE - COMERCIO E DISTRIBUIÇÃO DE BEBIDAS, LDA"/>
    <s v="Prt 346-2018"/>
    <s v="Q3 2020"/>
    <s v="EUR"/>
    <n v="16.316400000000002"/>
    <n v="16.316400000000002"/>
    <n v="0"/>
    <n v="16.316400000000002"/>
    <n v="0"/>
    <x v="0"/>
    <m/>
    <m/>
    <m/>
    <m/>
    <s v="none"/>
    <m/>
    <m/>
    <m/>
    <x v="0"/>
    <m/>
    <x v="0"/>
  </r>
  <r>
    <s v="PRTPrt 346-2018Q4 2020EUR"/>
    <x v="8"/>
    <n v="99971"/>
    <s v="DISTRIWINE - COMERCIO E DISTRIBUIÇÃO DE BEBIDAS, LDA"/>
    <s v="Prt 346-2018"/>
    <s v="Q4 2020"/>
    <s v="EUR"/>
    <n v="22.053999999999998"/>
    <n v="22.053999999999998"/>
    <n v="0"/>
    <n v="22.053999999999998"/>
    <n v="0"/>
    <x v="0"/>
    <m/>
    <m/>
    <m/>
    <m/>
    <s v="none"/>
    <m/>
    <m/>
    <m/>
    <x v="0"/>
    <m/>
    <x v="0"/>
  </r>
  <r>
    <s v="PRTPrt 208-2018Q1 2020EUR"/>
    <x v="8"/>
    <n v="100013"/>
    <s v="SAFETY ÁGUEDA - MATERIAIS DE INCÊNDIO, S.A. (GRUPOSAFETY)"/>
    <s v="Prt 208-2018"/>
    <s v="Q1 2020"/>
    <s v="EUR"/>
    <n v="131.07"/>
    <n v="131.0685"/>
    <n v="1.4999999999929499E-3"/>
    <n v="131.07"/>
    <n v="0"/>
    <x v="0"/>
    <m/>
    <m/>
    <m/>
    <m/>
    <s v="none"/>
    <m/>
    <m/>
    <m/>
    <x v="0"/>
    <m/>
    <x v="0"/>
  </r>
  <r>
    <s v="PRTPrt 208-2018Q2 2020EUR"/>
    <x v="8"/>
    <n v="100013"/>
    <s v="SAFETY ÁGUEDA - MATERIAIS DE INCÊNDIO, S.A. (GRUPOSAFETY)"/>
    <s v="Prt 208-2018"/>
    <s v="Q2 2020"/>
    <s v="EUR"/>
    <n v="55.75"/>
    <n v="55.750399999999999"/>
    <n v="-3.9999999999906701E-4"/>
    <n v="55.75"/>
    <n v="0"/>
    <x v="0"/>
    <m/>
    <m/>
    <m/>
    <m/>
    <s v="none"/>
    <m/>
    <m/>
    <m/>
    <x v="0"/>
    <m/>
    <x v="0"/>
  </r>
  <r>
    <s v="PRTPrt 208-2018Q3 2020EUR"/>
    <x v="8"/>
    <n v="100013"/>
    <s v="SAFETY ÁGUEDA - MATERIAIS DE INCÊNDIO, S.A. (GRUPOSAFETY)"/>
    <s v="Prt 208-2018"/>
    <s v="Q3 2020"/>
    <s v="EUR"/>
    <n v="142.28735"/>
    <n v="142.28749999999999"/>
    <n v="-1.4999999999076801E-4"/>
    <n v="142.28735"/>
    <n v="0"/>
    <x v="0"/>
    <m/>
    <m/>
    <m/>
    <m/>
    <s v="none"/>
    <m/>
    <m/>
    <m/>
    <x v="0"/>
    <m/>
    <x v="0"/>
  </r>
  <r>
    <s v="PRTPrt 208-2018Q4 2020EUR"/>
    <x v="8"/>
    <n v="100013"/>
    <s v="SAFETY ÁGUEDA - MATERIAIS DE INCÊNDIO, S.A. (GRUPOSAFETY)"/>
    <s v="Prt 208-2018"/>
    <s v="Q4 2020"/>
    <s v="EUR"/>
    <n v="51.94"/>
    <n v="51.941000000000003"/>
    <n v="-1.0000000000047701E-3"/>
    <n v="51.94"/>
    <n v="0"/>
    <x v="0"/>
    <m/>
    <m/>
    <m/>
    <m/>
    <s v="none"/>
    <m/>
    <m/>
    <m/>
    <x v="0"/>
    <m/>
    <x v="0"/>
  </r>
  <r>
    <s v="PRTPrt 323-2018Q1 2020EUR"/>
    <x v="8"/>
    <n v="100062"/>
    <s v="GLUTAMINE - ALIMENTAÇÃO RACIONAL E DIETETICA, LDA"/>
    <s v="Prt 323-2018"/>
    <s v="Q1 2020"/>
    <s v="EUR"/>
    <n v="27.32"/>
    <n v="27.319099999999999"/>
    <n v="9.0000000000145497E-4"/>
    <n v="27.32"/>
    <n v="0"/>
    <x v="0"/>
    <m/>
    <m/>
    <m/>
    <m/>
    <s v="none"/>
    <m/>
    <m/>
    <m/>
    <x v="0"/>
    <m/>
    <x v="0"/>
  </r>
  <r>
    <s v="PRTPrt 323-2018Q3 2020EUR"/>
    <x v="8"/>
    <n v="100062"/>
    <s v="GLUTAMINE - ALIMENTAÇÃO RACIONAL E DIETETICA, LDA"/>
    <s v="Prt 323-2018"/>
    <s v="Q3 2020"/>
    <s v="EUR"/>
    <n v="2.5188959999999998"/>
    <n v="2.5188999999999999"/>
    <n v="-4.0000000001150201E-6"/>
    <n v="2.5188959999999998"/>
    <n v="0"/>
    <x v="0"/>
    <m/>
    <m/>
    <m/>
    <m/>
    <s v="none"/>
    <m/>
    <m/>
    <m/>
    <x v="0"/>
    <m/>
    <x v="0"/>
  </r>
  <r>
    <s v="PRTPrt 316-2018Q1 2020EUR"/>
    <x v="8"/>
    <n v="100067"/>
    <s v="ANTÓNIO JOSÉ TEIXEIRA CRUZ, UNIPESSOAL, LDA"/>
    <s v="Prt 316-2018"/>
    <s v="Q1 2020"/>
    <s v="EUR"/>
    <n v="93.28"/>
    <n v="93.275199999999998"/>
    <n v="4.8000000000030197E-3"/>
    <n v="93.28"/>
    <n v="0"/>
    <x v="0"/>
    <m/>
    <m/>
    <m/>
    <m/>
    <s v="none"/>
    <m/>
    <m/>
    <m/>
    <x v="0"/>
    <m/>
    <x v="0"/>
  </r>
  <r>
    <s v="PRTPrt 316-2018Q3 2020EUR"/>
    <x v="8"/>
    <n v="100067"/>
    <s v="ANTÓNIO JOSÉ TEIXEIRA CRUZ, UNIPESSOAL, LDA"/>
    <s v="Prt 316-2018"/>
    <s v="Q3 2020"/>
    <s v="EUR"/>
    <n v="7.8172300000000003"/>
    <n v="7.8171999999999997"/>
    <n v="3.0000000000640602E-5"/>
    <n v="7.8172300000000003"/>
    <n v="0"/>
    <x v="0"/>
    <m/>
    <m/>
    <m/>
    <m/>
    <s v="none"/>
    <m/>
    <m/>
    <m/>
    <x v="0"/>
    <m/>
    <x v="0"/>
  </r>
  <r>
    <s v="PRTPrt 316-2018Q4 2020EUR"/>
    <x v="8"/>
    <n v="100067"/>
    <s v="ANTÓNIO JOSÉ TEIXEIRA CRUZ, UNIPESSOAL, LDA"/>
    <s v="Prt 316-2018"/>
    <s v="Q4 2020"/>
    <s v="EUR"/>
    <n v="0.67"/>
    <n v="0.6724"/>
    <n v="-2.3999999999999499E-3"/>
    <n v="0.67"/>
    <n v="0"/>
    <x v="0"/>
    <m/>
    <m/>
    <m/>
    <m/>
    <s v="none"/>
    <m/>
    <m/>
    <m/>
    <x v="0"/>
    <m/>
    <x v="0"/>
  </r>
  <r>
    <s v="PRTPrt 194-2018Q1 2020EUR"/>
    <x v="8"/>
    <n v="100089"/>
    <s v="CARLOS A.SANTOS, LDA"/>
    <s v="Prt 194-2018"/>
    <s v="Q1 2020"/>
    <s v="EUR"/>
    <n v="30.25"/>
    <n v="30.253900000000002"/>
    <n v="-3.9000000000015602E-3"/>
    <n v="30.25"/>
    <n v="0"/>
    <x v="0"/>
    <m/>
    <m/>
    <m/>
    <m/>
    <s v="none"/>
    <m/>
    <m/>
    <m/>
    <x v="0"/>
    <m/>
    <x v="0"/>
  </r>
  <r>
    <s v="PRTPrt 194-2018Q2 2020EUR"/>
    <x v="8"/>
    <n v="100089"/>
    <s v="CARLOS A.SANTOS, LDA"/>
    <s v="Prt 194-2018"/>
    <s v="Q2 2020"/>
    <s v="EUR"/>
    <n v="1.83"/>
    <n v="1.8250999999999999"/>
    <n v="4.9000000000001204E-3"/>
    <n v="1.83"/>
    <n v="0"/>
    <x v="0"/>
    <m/>
    <m/>
    <m/>
    <m/>
    <s v="none"/>
    <m/>
    <m/>
    <m/>
    <x v="0"/>
    <m/>
    <x v="0"/>
  </r>
  <r>
    <s v="PRTPrt 194-2018Q3 2020EUR"/>
    <x v="8"/>
    <n v="100089"/>
    <s v="CARLOS A.SANTOS, LDA"/>
    <s v="Prt 194-2018"/>
    <s v="Q3 2020"/>
    <s v="EUR"/>
    <n v="10.067399999999999"/>
    <n v="10.067399999999999"/>
    <n v="0"/>
    <n v="10.067399999999999"/>
    <n v="0"/>
    <x v="0"/>
    <m/>
    <m/>
    <m/>
    <m/>
    <s v="none"/>
    <m/>
    <m/>
    <m/>
    <x v="0"/>
    <m/>
    <x v="0"/>
  </r>
  <r>
    <s v="PRTPrt 194-2018Q4 2020EUR"/>
    <x v="8"/>
    <n v="100089"/>
    <s v="CARLOS A.SANTOS, LDA"/>
    <s v="Prt 194-2018"/>
    <s v="Q4 2020"/>
    <s v="EUR"/>
    <n v="7.63"/>
    <n v="7.633"/>
    <n v="-3.0000000000001098E-3"/>
    <n v="7.63"/>
    <n v="0"/>
    <x v="0"/>
    <m/>
    <m/>
    <m/>
    <m/>
    <s v="none"/>
    <m/>
    <m/>
    <m/>
    <x v="0"/>
    <m/>
    <x v="0"/>
  </r>
  <r>
    <s v="PRTPrt 133-2018Q1 2020EUR"/>
    <x v="8"/>
    <n v="100113"/>
    <s v="SAMSIC PORTUGAL - FACILITY SERVICES, S.A."/>
    <s v="Prt 133-2018"/>
    <s v="Q1 2020"/>
    <s v="EUR"/>
    <n v="94.77"/>
    <n v="94.769400000000005"/>
    <n v="5.9999999999149601E-4"/>
    <n v="94.77"/>
    <n v="0"/>
    <x v="0"/>
    <m/>
    <m/>
    <m/>
    <m/>
    <s v="none"/>
    <m/>
    <m/>
    <m/>
    <x v="0"/>
    <m/>
    <x v="0"/>
  </r>
  <r>
    <s v="PRTPrt 133-2018Q2 2020EUR"/>
    <x v="8"/>
    <n v="100113"/>
    <s v="SAMSIC PORTUGAL - FACILITY SERVICES, S.A."/>
    <s v="Prt 133-2018"/>
    <s v="Q2 2020"/>
    <s v="EUR"/>
    <n v="34.79"/>
    <n v="34.792000000000002"/>
    <n v="-2.0000000000024399E-3"/>
    <n v="34.79"/>
    <n v="0"/>
    <x v="0"/>
    <m/>
    <m/>
    <m/>
    <m/>
    <s v="none"/>
    <m/>
    <m/>
    <m/>
    <x v="0"/>
    <m/>
    <x v="0"/>
  </r>
  <r>
    <s v="PRTPrt 133-2018Q3 2020EUR"/>
    <x v="8"/>
    <n v="100113"/>
    <s v="SAMSIC PORTUGAL - FACILITY SERVICES, S.A."/>
    <s v="Prt 133-2018"/>
    <s v="Q3 2020"/>
    <s v="EUR"/>
    <n v="69.671555999999995"/>
    <n v="69.671499999999995"/>
    <n v="5.6000000000722098E-5"/>
    <n v="69.671555999999995"/>
    <n v="0"/>
    <x v="0"/>
    <m/>
    <m/>
    <m/>
    <m/>
    <s v="none"/>
    <m/>
    <m/>
    <m/>
    <x v="0"/>
    <m/>
    <x v="0"/>
  </r>
  <r>
    <s v="PRTPrt 133-2018Q4 2020EUR"/>
    <x v="8"/>
    <n v="100113"/>
    <s v="SAMSIC PORTUGAL - FACILITY SERVICES, S.A."/>
    <s v="Prt 133-2018"/>
    <s v="Q4 2020"/>
    <s v="EUR"/>
    <n v="38.700000000000003"/>
    <n v="38.697699999999998"/>
    <n v="2.30000000000529E-3"/>
    <n v="38.700000000000003"/>
    <n v="0"/>
    <x v="0"/>
    <m/>
    <m/>
    <m/>
    <m/>
    <s v="none"/>
    <m/>
    <m/>
    <m/>
    <x v="0"/>
    <m/>
    <x v="0"/>
  </r>
  <r>
    <s v="PRTPrt 175-2018Q1 2020EUR"/>
    <x v="8"/>
    <n v="100133"/>
    <s v="ATLANTICARE - SERVIÇOS DE SAÚDE, S.A."/>
    <s v="Prt 175-2018"/>
    <s v="Q1 2020"/>
    <s v="EUR"/>
    <n v="265.92"/>
    <n v="265.92169999999999"/>
    <n v="-1.6999999999711599E-3"/>
    <n v="265.92"/>
    <n v="0"/>
    <x v="0"/>
    <m/>
    <m/>
    <m/>
    <m/>
    <s v="none"/>
    <m/>
    <m/>
    <m/>
    <x v="0"/>
    <m/>
    <x v="0"/>
  </r>
  <r>
    <s v="PRTPrt 175-2018Q2 2020EUR"/>
    <x v="8"/>
    <n v="100133"/>
    <s v="ATLANTICARE - SERVIÇOS DE SAÚDE, S.A."/>
    <s v="Prt 175-2018"/>
    <s v="Q2 2020"/>
    <s v="EUR"/>
    <n v="115.59"/>
    <n v="115.59010000000001"/>
    <n v="-1.0000000000331901E-4"/>
    <n v="115.59"/>
    <n v="0"/>
    <x v="0"/>
    <m/>
    <m/>
    <m/>
    <m/>
    <s v="none"/>
    <m/>
    <m/>
    <m/>
    <x v="0"/>
    <m/>
    <x v="0"/>
  </r>
  <r>
    <s v="PRTPrt 175-2018Q3 2020EUR"/>
    <x v="8"/>
    <n v="100133"/>
    <s v="ATLANTICARE - SERVIÇOS DE SAÚDE, S.A."/>
    <s v="Prt 175-2018"/>
    <s v="Q3 2020"/>
    <s v="EUR"/>
    <n v="153.101677"/>
    <n v="153.10159999999999"/>
    <n v="7.70000000045456E-5"/>
    <n v="153.101677"/>
    <n v="0"/>
    <x v="0"/>
    <m/>
    <m/>
    <m/>
    <m/>
    <s v="none"/>
    <m/>
    <m/>
    <m/>
    <x v="0"/>
    <m/>
    <x v="0"/>
  </r>
  <r>
    <s v="PRTPrt 175-2018Q4 2020EUR"/>
    <x v="8"/>
    <n v="100133"/>
    <s v="ATLANTICARE - SERVIÇOS DE SAÚDE, S.A."/>
    <s v="Prt 175-2018"/>
    <s v="Q4 2020"/>
    <s v="EUR"/>
    <n v="238.57"/>
    <n v="238.56620000000001"/>
    <n v="3.7999999999840301E-3"/>
    <n v="238.57"/>
    <n v="0"/>
    <x v="0"/>
    <m/>
    <m/>
    <m/>
    <m/>
    <s v="none"/>
    <m/>
    <m/>
    <m/>
    <x v="0"/>
    <m/>
    <x v="0"/>
  </r>
  <r>
    <s v="PRTPrt 135-2018Q1 2020EUR"/>
    <x v="8"/>
    <n v="100142"/>
    <s v="EXACLEAN, LDA"/>
    <s v="Prt 135-2018"/>
    <s v="Q1 2020"/>
    <s v="EUR"/>
    <n v="1591.8"/>
    <n v="1591.7972"/>
    <n v="2.7999999999792601E-3"/>
    <n v="1591.8"/>
    <n v="0"/>
    <x v="0"/>
    <m/>
    <m/>
    <m/>
    <m/>
    <s v="none"/>
    <m/>
    <m/>
    <m/>
    <x v="0"/>
    <m/>
    <x v="0"/>
  </r>
  <r>
    <s v="PRTPrt 135-2018Q2 2020EUR"/>
    <x v="8"/>
    <n v="100142"/>
    <s v="EXACLEAN, LDA"/>
    <s v="Prt 135-2018"/>
    <s v="Q2 2020"/>
    <s v="EUR"/>
    <n v="284.57"/>
    <n v="284.57740000000001"/>
    <n v="-7.40000000001828E-3"/>
    <n v="284.57"/>
    <n v="0"/>
    <x v="0"/>
    <m/>
    <m/>
    <m/>
    <m/>
    <s v="none"/>
    <m/>
    <m/>
    <m/>
    <x v="0"/>
    <m/>
    <x v="0"/>
  </r>
  <r>
    <s v="PRTPrt 135-2018Q3 2020EUR"/>
    <x v="8"/>
    <n v="100142"/>
    <s v="EXACLEAN, LDA"/>
    <s v="Prt 135-2018"/>
    <s v="Q3 2020"/>
    <s v="EUR"/>
    <n v="799.61171999999999"/>
    <n v="799.61170000000004"/>
    <n v="1.99999999495048E-5"/>
    <n v="799.61171999999999"/>
    <n v="0"/>
    <x v="0"/>
    <m/>
    <m/>
    <m/>
    <m/>
    <s v="none"/>
    <m/>
    <m/>
    <m/>
    <x v="0"/>
    <m/>
    <x v="0"/>
  </r>
  <r>
    <s v="PRTPrt 135-2018Q4 2020EUR"/>
    <x v="8"/>
    <n v="100142"/>
    <s v="EXACLEAN, LDA"/>
    <s v="Prt 135-2018"/>
    <s v="Q4 2020"/>
    <s v="EUR"/>
    <n v="200.2"/>
    <n v="200.20089999999999"/>
    <n v="-9.0000000000145497E-4"/>
    <n v="200.2"/>
    <n v="0"/>
    <x v="0"/>
    <m/>
    <m/>
    <m/>
    <m/>
    <s v="none"/>
    <m/>
    <m/>
    <m/>
    <x v="0"/>
    <m/>
    <x v="0"/>
  </r>
  <r>
    <s v="PRTPrt 135IB-2019Q3 2020EUR"/>
    <x v="8"/>
    <n v="100142"/>
    <s v="EXACLEAN, LDA"/>
    <s v="Prt 135IB-2019"/>
    <s v="Q3 2020"/>
    <s v="EUR"/>
    <n v="300.54617999999999"/>
    <n v="300.54640000000001"/>
    <n v="-2.2000000001298699E-4"/>
    <n v="300.54617999999999"/>
    <n v="0"/>
    <x v="0"/>
    <m/>
    <m/>
    <m/>
    <m/>
    <s v="none"/>
    <m/>
    <m/>
    <m/>
    <x v="0"/>
    <m/>
    <x v="0"/>
  </r>
  <r>
    <s v="PRTPrt 135IB-2019Q4 2020EUR"/>
    <x v="8"/>
    <n v="100142"/>
    <s v="EXACLEAN, LDA"/>
    <s v="Prt 135IB-2019"/>
    <s v="Q4 2020"/>
    <s v="EUR"/>
    <n v="231.75"/>
    <n v="231.7482"/>
    <n v="1.8000000000029099E-3"/>
    <n v="231.75"/>
    <n v="0"/>
    <x v="0"/>
    <m/>
    <m/>
    <m/>
    <m/>
    <s v="none"/>
    <m/>
    <m/>
    <m/>
    <x v="0"/>
    <m/>
    <x v="0"/>
  </r>
  <r>
    <s v="PRTPrt 211-2018Q1 2020EUR"/>
    <x v="8"/>
    <n v="100146"/>
    <s v="ALARGÂMBITO - PUBLICIDADE EXTERIOR, UNIPESSOAL, LDA (DreamMedia)"/>
    <s v="Prt 211-2018"/>
    <s v="Q1 2020"/>
    <s v="EUR"/>
    <n v="89.26"/>
    <n v="89.260900000000007"/>
    <n v="-9.0000000000145497E-4"/>
    <n v="89.26"/>
    <n v="0"/>
    <x v="0"/>
    <m/>
    <m/>
    <m/>
    <m/>
    <s v="none"/>
    <m/>
    <m/>
    <m/>
    <x v="0"/>
    <m/>
    <x v="0"/>
  </r>
  <r>
    <s v="PRTPrt 211-2018Q2 2020EUR"/>
    <x v="8"/>
    <n v="100146"/>
    <s v="ALARGÂMBITO - PUBLICIDADE EXTERIOR, UNIPESSOAL, LDA (DreamMedia)"/>
    <s v="Prt 211-2018"/>
    <s v="Q2 2020"/>
    <s v="EUR"/>
    <n v="89.26"/>
    <n v="89.260900000000007"/>
    <n v="-9.0000000000145497E-4"/>
    <n v="89.26"/>
    <n v="0"/>
    <x v="0"/>
    <m/>
    <m/>
    <m/>
    <m/>
    <s v="none"/>
    <m/>
    <m/>
    <m/>
    <x v="0"/>
    <m/>
    <x v="0"/>
  </r>
  <r>
    <s v="PRTPrt 211-2018Q3 2020EUR"/>
    <x v="8"/>
    <n v="100146"/>
    <s v="ALARGÂMBITO - PUBLICIDADE EXTERIOR, UNIPESSOAL, LDA (DreamMedia)"/>
    <s v="Prt 211-2018"/>
    <s v="Q3 2020"/>
    <s v="EUR"/>
    <n v="89.260884000000004"/>
    <n v="89.260900000000007"/>
    <n v="-1.60000000022364E-5"/>
    <n v="89.260884000000004"/>
    <n v="0"/>
    <x v="0"/>
    <m/>
    <m/>
    <m/>
    <m/>
    <s v="none"/>
    <m/>
    <m/>
    <m/>
    <x v="0"/>
    <m/>
    <x v="0"/>
  </r>
  <r>
    <s v="PRTPrt 211-2018Q4 2020EUR"/>
    <x v="8"/>
    <n v="100146"/>
    <s v="ALARGÂMBITO - PUBLICIDADE EXTERIOR, UNIPESSOAL, LDA (DreamMedia)"/>
    <s v="Prt 211-2018"/>
    <s v="Q4 2020"/>
    <s v="EUR"/>
    <n v="59.82"/>
    <n v="59.820900000000002"/>
    <n v="-9.0000000000145497E-4"/>
    <n v="59.82"/>
    <n v="0"/>
    <x v="0"/>
    <m/>
    <m/>
    <m/>
    <m/>
    <s v="none"/>
    <m/>
    <m/>
    <m/>
    <x v="0"/>
    <m/>
    <x v="0"/>
  </r>
  <r>
    <s v="PRTPrt 217-2018Q1 2020EUR"/>
    <x v="8"/>
    <n v="100152"/>
    <s v="BLUE OCEAN MEDICAL, LDA"/>
    <s v="Prt 217-2018"/>
    <s v="Q1 2020"/>
    <s v="EUR"/>
    <n v="52.62"/>
    <n v="52.618299999999998"/>
    <n v="1.6999999999995901E-3"/>
    <n v="52.62"/>
    <n v="0"/>
    <x v="0"/>
    <m/>
    <m/>
    <m/>
    <m/>
    <s v="none"/>
    <m/>
    <m/>
    <m/>
    <x v="0"/>
    <m/>
    <x v="0"/>
  </r>
  <r>
    <s v="PRTPrt 217-2018Q2 2020EUR"/>
    <x v="8"/>
    <n v="100152"/>
    <s v="BLUE OCEAN MEDICAL, LDA"/>
    <s v="Prt 217-2018"/>
    <s v="Q2 2020"/>
    <s v="EUR"/>
    <n v="194.69"/>
    <n v="194.68709999999999"/>
    <n v="2.9000000000110001E-3"/>
    <n v="194.69"/>
    <n v="0"/>
    <x v="0"/>
    <m/>
    <m/>
    <m/>
    <m/>
    <s v="none"/>
    <m/>
    <m/>
    <m/>
    <x v="0"/>
    <m/>
    <x v="0"/>
  </r>
  <r>
    <s v="PRTPrt 217-2018Q3 2020EUR"/>
    <x v="8"/>
    <n v="100152"/>
    <s v="BLUE OCEAN MEDICAL, LDA"/>
    <s v="Prt 217-2018"/>
    <s v="Q3 2020"/>
    <s v="EUR"/>
    <n v="51.096525999999997"/>
    <n v="51.096600000000002"/>
    <n v="-7.4000000005014499E-5"/>
    <n v="51.096525999999997"/>
    <n v="0"/>
    <x v="0"/>
    <m/>
    <m/>
    <m/>
    <m/>
    <s v="none"/>
    <m/>
    <m/>
    <m/>
    <x v="0"/>
    <m/>
    <x v="0"/>
  </r>
  <r>
    <s v="PRTPrt 189-2018Q1 2020EUR"/>
    <x v="8"/>
    <n v="100154"/>
    <s v="VDR - COMÉRCIO E SERVIÇOS DE AUDIO E VÍDEO, UNIPESSOAL, LDA"/>
    <s v="Prt 189-2018"/>
    <s v="Q1 2020"/>
    <s v="EUR"/>
    <n v="45"/>
    <n v="45.001800000000003"/>
    <n v="-1.8000000000029099E-3"/>
    <n v="45"/>
    <n v="0"/>
    <x v="0"/>
    <m/>
    <m/>
    <m/>
    <m/>
    <s v="none"/>
    <m/>
    <m/>
    <m/>
    <x v="0"/>
    <m/>
    <x v="0"/>
  </r>
  <r>
    <s v="PRTPrt 189-2018Q2 2020EUR"/>
    <x v="8"/>
    <n v="100154"/>
    <s v="VDR - COMÉRCIO E SERVIÇOS DE AUDIO E VÍDEO, UNIPESSOAL, LDA"/>
    <s v="Prt 189-2018"/>
    <s v="Q2 2020"/>
    <s v="EUR"/>
    <n v="35.39"/>
    <n v="35.3919"/>
    <n v="-1.8999999999991201E-3"/>
    <n v="35.39"/>
    <n v="0"/>
    <x v="0"/>
    <m/>
    <m/>
    <m/>
    <m/>
    <s v="none"/>
    <m/>
    <m/>
    <m/>
    <x v="0"/>
    <m/>
    <x v="0"/>
  </r>
  <r>
    <s v="PRTPrt 189-2018Q3 2020EUR"/>
    <x v="8"/>
    <n v="100154"/>
    <s v="VDR - COMÉRCIO E SERVIÇOS DE AUDIO E VÍDEO, UNIPESSOAL, LDA"/>
    <s v="Prt 189-2018"/>
    <s v="Q3 2020"/>
    <s v="EUR"/>
    <n v="50.861699999999999"/>
    <n v="50.861699999999999"/>
    <n v="0"/>
    <n v="50.861699999999999"/>
    <n v="0"/>
    <x v="0"/>
    <m/>
    <m/>
    <m/>
    <m/>
    <s v="none"/>
    <m/>
    <m/>
    <m/>
    <x v="0"/>
    <m/>
    <x v="0"/>
  </r>
  <r>
    <s v="PRTPrt 189-2018Q4 2020EUR"/>
    <x v="8"/>
    <n v="100154"/>
    <s v="VDR - COMÉRCIO E SERVIÇOS DE AUDIO E VÍDEO, UNIPESSOAL, LDA"/>
    <s v="Prt 189-2018"/>
    <s v="Q4 2020"/>
    <s v="EUR"/>
    <n v="27.456199999999999"/>
    <n v="27.456199999999999"/>
    <n v="0"/>
    <n v="27.456199999999999"/>
    <n v="0"/>
    <x v="0"/>
    <m/>
    <m/>
    <m/>
    <m/>
    <s v="none"/>
    <m/>
    <m/>
    <m/>
    <x v="0"/>
    <m/>
    <x v="0"/>
  </r>
  <r>
    <s v="PRTPrt 235-2018Q1 2020EUR"/>
    <x v="8"/>
    <n v="100198"/>
    <s v="ROWMETRIC, LDA"/>
    <s v="Prt 235-2018"/>
    <s v="Q1 2020"/>
    <s v="EUR"/>
    <n v="56.22"/>
    <n v="56.218499999999999"/>
    <n v="1.5000000000000499E-3"/>
    <n v="56.22"/>
    <n v="0"/>
    <x v="0"/>
    <m/>
    <m/>
    <m/>
    <m/>
    <s v="none"/>
    <m/>
    <m/>
    <m/>
    <x v="0"/>
    <m/>
    <x v="0"/>
  </r>
  <r>
    <s v="PRTPrt 235-2018Q2 2020EUR"/>
    <x v="8"/>
    <n v="100198"/>
    <s v="ROWMETRIC, LDA"/>
    <s v="Prt 235-2018"/>
    <s v="Q2 2020"/>
    <s v="EUR"/>
    <n v="1.32"/>
    <n v="1.3174999999999999"/>
    <n v="2.5000000000001601E-3"/>
    <n v="1.32"/>
    <n v="0"/>
    <x v="0"/>
    <m/>
    <m/>
    <m/>
    <m/>
    <s v="none"/>
    <m/>
    <m/>
    <m/>
    <x v="0"/>
    <m/>
    <x v="0"/>
  </r>
  <r>
    <s v="PRTPrt 235-2018Q3 2020EUR"/>
    <x v="8"/>
    <n v="100198"/>
    <s v="ROWMETRIC, LDA"/>
    <s v="Prt 235-2018"/>
    <s v="Q3 2020"/>
    <s v="EUR"/>
    <n v="115.32"/>
    <n v="115.32"/>
    <n v="0"/>
    <n v="115.32"/>
    <n v="0"/>
    <x v="0"/>
    <m/>
    <m/>
    <m/>
    <m/>
    <s v="none"/>
    <m/>
    <m/>
    <m/>
    <x v="0"/>
    <m/>
    <x v="0"/>
  </r>
  <r>
    <s v="PRTPrt 103-2018Q1 2020EUR"/>
    <x v="8"/>
    <n v="100258"/>
    <s v="SUPER BOCK BEBIDAS, S.A."/>
    <s v="Prt 103-2018"/>
    <s v="Q1 2020"/>
    <s v="EUR"/>
    <n v="165.66"/>
    <n v="165.655"/>
    <n v="4.9999999999954499E-3"/>
    <n v="165.66"/>
    <n v="0"/>
    <x v="0"/>
    <m/>
    <m/>
    <m/>
    <m/>
    <s v="none"/>
    <m/>
    <m/>
    <m/>
    <x v="0"/>
    <m/>
    <x v="0"/>
  </r>
  <r>
    <s v="PRTPrt 103-2018Q2 2020EUR"/>
    <x v="8"/>
    <n v="100258"/>
    <s v="SUPER BOCK BEBIDAS, S.A."/>
    <s v="Prt 103-2018"/>
    <s v="Q2 2020"/>
    <s v="EUR"/>
    <n v="7.02"/>
    <n v="7.0176999999999996"/>
    <n v="2.2999999999999601E-3"/>
    <n v="7.02"/>
    <n v="0"/>
    <x v="0"/>
    <m/>
    <m/>
    <m/>
    <m/>
    <s v="none"/>
    <m/>
    <m/>
    <m/>
    <x v="0"/>
    <m/>
    <x v="0"/>
  </r>
  <r>
    <s v="PRTPrt 103-2018Q3 2020EUR"/>
    <x v="8"/>
    <n v="100258"/>
    <s v="SUPER BOCK BEBIDAS, S.A."/>
    <s v="Prt 103-2018"/>
    <s v="Q3 2020"/>
    <s v="EUR"/>
    <n v="69.421769999999995"/>
    <n v="69.421599999999998"/>
    <n v="1.6999999999711601E-4"/>
    <n v="69.421769999999995"/>
    <n v="0"/>
    <x v="0"/>
    <m/>
    <m/>
    <m/>
    <m/>
    <s v="none"/>
    <m/>
    <m/>
    <m/>
    <x v="0"/>
    <m/>
    <x v="0"/>
  </r>
  <r>
    <s v="PRTPrt 103-2018Q4 2020EUR"/>
    <x v="8"/>
    <n v="100258"/>
    <s v="SUPER BOCK BEBIDAS, S.A."/>
    <s v="Prt 103-2018"/>
    <s v="Q4 2020"/>
    <s v="EUR"/>
    <n v="31.6068"/>
    <n v="31.6068"/>
    <n v="0"/>
    <n v="31.6068"/>
    <n v="0"/>
    <x v="0"/>
    <m/>
    <m/>
    <m/>
    <m/>
    <s v="none"/>
    <m/>
    <m/>
    <m/>
    <x v="0"/>
    <m/>
    <x v="0"/>
  </r>
  <r>
    <s v="PRTPrt 277-2018Q1 2020EUR"/>
    <x v="8"/>
    <n v="100296"/>
    <s v="EDEN SPRINGS PORTUGAL, S.A."/>
    <s v="Prt 277-2018"/>
    <s v="Q1 2020"/>
    <s v="EUR"/>
    <n v="95.26"/>
    <n v="95.2637"/>
    <n v="-3.69999999999492E-3"/>
    <n v="95.26"/>
    <n v="0"/>
    <x v="0"/>
    <m/>
    <m/>
    <m/>
    <m/>
    <s v="none"/>
    <m/>
    <m/>
    <m/>
    <x v="0"/>
    <m/>
    <x v="0"/>
  </r>
  <r>
    <s v="PRTPrt 277-2018Q2 2020EUR"/>
    <x v="8"/>
    <n v="100296"/>
    <s v="EDEN SPRINGS PORTUGAL, S.A."/>
    <s v="Prt 277-2018"/>
    <s v="Q2 2020"/>
    <s v="EUR"/>
    <n v="24.68"/>
    <n v="24.6813"/>
    <n v="-1.3000000000005199E-3"/>
    <n v="24.68"/>
    <n v="0"/>
    <x v="0"/>
    <m/>
    <m/>
    <m/>
    <m/>
    <s v="none"/>
    <m/>
    <m/>
    <m/>
    <x v="0"/>
    <m/>
    <x v="0"/>
  </r>
  <r>
    <s v="PRTPrt 277-2018Q3 2020EUR"/>
    <x v="8"/>
    <n v="100296"/>
    <s v="EDEN SPRINGS PORTUGAL, S.A."/>
    <s v="Prt 277-2018"/>
    <s v="Q3 2020"/>
    <s v="EUR"/>
    <n v="58.032809999999998"/>
    <n v="58.032600000000002"/>
    <n v="2.09999999995602E-4"/>
    <n v="58.032809999999998"/>
    <n v="0"/>
    <x v="0"/>
    <m/>
    <m/>
    <m/>
    <m/>
    <s v="none"/>
    <m/>
    <m/>
    <m/>
    <x v="0"/>
    <m/>
    <x v="0"/>
  </r>
  <r>
    <s v="PRTPrt 277-2018Q4 2020EUR"/>
    <x v="8"/>
    <n v="100296"/>
    <s v="EDEN SPRINGS PORTUGAL, S.A."/>
    <s v="Prt 277-2018"/>
    <s v="Q4 2020"/>
    <s v="EUR"/>
    <n v="35.796100000000003"/>
    <n v="35.796100000000003"/>
    <n v="0"/>
    <n v="35.796100000000003"/>
    <n v="0"/>
    <x v="0"/>
    <m/>
    <m/>
    <m/>
    <m/>
    <s v="none"/>
    <m/>
    <m/>
    <m/>
    <x v="0"/>
    <m/>
    <x v="0"/>
  </r>
  <r>
    <s v="PRTPrt 310-2018Q1 2020EUR"/>
    <x v="8"/>
    <n v="100313"/>
    <s v="AQUIFLOR - FLORICULTURA E JARDINAGEM, UNIPESSOAL, LDA"/>
    <s v="Prt 310-2018"/>
    <s v="Q1 2020"/>
    <s v="EUR"/>
    <n v="231.44"/>
    <n v="231.43899999999999"/>
    <n v="1.0000000000047701E-3"/>
    <n v="231.44"/>
    <n v="0"/>
    <x v="0"/>
    <m/>
    <m/>
    <m/>
    <m/>
    <s v="none"/>
    <m/>
    <m/>
    <m/>
    <x v="0"/>
    <m/>
    <x v="0"/>
  </r>
  <r>
    <s v="PRTPrt 310-2018Q2 2020EUR"/>
    <x v="8"/>
    <n v="100313"/>
    <s v="AQUIFLOR - FLORICULTURA E JARDINAGEM, UNIPESSOAL, LDA"/>
    <s v="Prt 310-2018"/>
    <s v="Q2 2020"/>
    <s v="EUR"/>
    <n v="80.09"/>
    <n v="80.09"/>
    <n v="0"/>
    <n v="80.09"/>
    <n v="0"/>
    <x v="0"/>
    <m/>
    <m/>
    <m/>
    <m/>
    <s v="none"/>
    <m/>
    <m/>
    <m/>
    <x v="0"/>
    <m/>
    <x v="0"/>
  </r>
  <r>
    <s v="PRTPrt 310-2018Q3 2020EUR"/>
    <x v="8"/>
    <n v="100313"/>
    <s v="AQUIFLOR - FLORICULTURA E JARDINAGEM, UNIPESSOAL, LDA"/>
    <s v="Prt 310-2018"/>
    <s v="Q3 2020"/>
    <s v="EUR"/>
    <n v="90.317396000000002"/>
    <n v="90.317499999999995"/>
    <n v="-1.0399999999322E-4"/>
    <n v="90.317396000000002"/>
    <n v="0"/>
    <x v="0"/>
    <m/>
    <m/>
    <m/>
    <m/>
    <s v="none"/>
    <m/>
    <m/>
    <m/>
    <x v="0"/>
    <m/>
    <x v="0"/>
  </r>
  <r>
    <s v="PRTPrt 310-2018Q4 2020EUR"/>
    <x v="8"/>
    <n v="100313"/>
    <s v="AQUIFLOR - FLORICULTURA E JARDINAGEM, UNIPESSOAL, LDA"/>
    <s v="Prt 310-2018"/>
    <s v="Q4 2020"/>
    <s v="EUR"/>
    <n v="102.1074"/>
    <n v="102.1074"/>
    <n v="0"/>
    <n v="102.1074"/>
    <n v="0"/>
    <x v="0"/>
    <m/>
    <m/>
    <m/>
    <m/>
    <s v="none"/>
    <m/>
    <m/>
    <m/>
    <x v="0"/>
    <m/>
    <x v="0"/>
  </r>
  <r>
    <s v="PRTPrt 219-2018Q1 2020EUR"/>
    <x v="8"/>
    <n v="100382"/>
    <s v="ALULINE PORTUGAL - DRENAGEM E TRATAMENTO DE ÁGUAS, UNIPESSOAL, LDA"/>
    <s v="Prt 219-2018"/>
    <s v="Q1 2020"/>
    <s v="EUR"/>
    <n v="106.47"/>
    <n v="106.46720000000001"/>
    <n v="2.79999999999347E-3"/>
    <n v="106.47"/>
    <n v="0"/>
    <x v="0"/>
    <m/>
    <m/>
    <m/>
    <m/>
    <s v="none"/>
    <m/>
    <m/>
    <m/>
    <x v="0"/>
    <m/>
    <x v="0"/>
  </r>
  <r>
    <s v="PRTPrt 219-2018Q2 2020EUR"/>
    <x v="8"/>
    <n v="100382"/>
    <s v="ALULINE PORTUGAL - DRENAGEM E TRATAMENTO DE ÁGUAS, UNIPESSOAL, LDA"/>
    <s v="Prt 219-2018"/>
    <s v="Q2 2020"/>
    <s v="EUR"/>
    <n v="99.91"/>
    <n v="99.914699999999996"/>
    <n v="-4.6999999999997001E-3"/>
    <n v="99.91"/>
    <n v="0"/>
    <x v="0"/>
    <m/>
    <m/>
    <m/>
    <m/>
    <s v="none"/>
    <m/>
    <m/>
    <m/>
    <x v="0"/>
    <m/>
    <x v="0"/>
  </r>
  <r>
    <s v="PRTPrt 219-2018Q3 2020EUR"/>
    <x v="8"/>
    <n v="100382"/>
    <s v="ALULINE PORTUGAL - DRENAGEM E TRATAMENTO DE ÁGUAS, UNIPESSOAL, LDA"/>
    <s v="Prt 219-2018"/>
    <s v="Q3 2020"/>
    <s v="EUR"/>
    <n v="103.055904"/>
    <n v="103.056"/>
    <n v="-9.5999999999207803E-5"/>
    <n v="103.055904"/>
    <n v="0"/>
    <x v="0"/>
    <m/>
    <m/>
    <m/>
    <m/>
    <s v="none"/>
    <m/>
    <m/>
    <m/>
    <x v="0"/>
    <m/>
    <x v="0"/>
  </r>
  <r>
    <s v="PRTPrt 219-2018Q4 2020EUR"/>
    <x v="8"/>
    <n v="100382"/>
    <s v="ALULINE PORTUGAL - DRENAGEM E TRATAMENTO DE ÁGUAS, UNIPESSOAL, LDA"/>
    <s v="Prt 219-2018"/>
    <s v="Q4 2020"/>
    <s v="EUR"/>
    <n v="113.2302"/>
    <n v="113.2302"/>
    <n v="0"/>
    <n v="113.2302"/>
    <n v="0"/>
    <x v="0"/>
    <m/>
    <m/>
    <m/>
    <m/>
    <s v="none"/>
    <m/>
    <m/>
    <m/>
    <x v="0"/>
    <m/>
    <x v="0"/>
  </r>
  <r>
    <s v="PRTPrt 350-2019Q1 2020EUR"/>
    <x v="8"/>
    <n v="100387"/>
    <s v="GROUPE GM PENINSULA IBERICA, S.A."/>
    <s v="Prt 350-2019"/>
    <s v="Q1 2020"/>
    <s v="EUR"/>
    <n v="10.27"/>
    <n v="10.271000000000001"/>
    <n v="-1.00000000000122E-3"/>
    <n v="10.27"/>
    <n v="0"/>
    <x v="0"/>
    <m/>
    <m/>
    <m/>
    <m/>
    <s v="none"/>
    <m/>
    <m/>
    <m/>
    <x v="0"/>
    <m/>
    <x v="0"/>
  </r>
  <r>
    <s v="PRTPrt 350-2019Q2 2020EUR"/>
    <x v="8"/>
    <n v="100387"/>
    <s v="GROUPE GM PENINSULA IBERICA, S.A."/>
    <s v="Prt 350-2019"/>
    <s v="Q2 2020"/>
    <s v="EUR"/>
    <n v="1.66"/>
    <n v="1.6584000000000001"/>
    <n v="1.5999999999998201E-3"/>
    <n v="1.66"/>
    <n v="0"/>
    <x v="0"/>
    <m/>
    <m/>
    <m/>
    <m/>
    <s v="none"/>
    <m/>
    <m/>
    <m/>
    <x v="0"/>
    <m/>
    <x v="0"/>
  </r>
  <r>
    <s v="PRTPrt 350-2019Q3 2020EUR"/>
    <x v="8"/>
    <n v="100387"/>
    <s v="GROUPE GM PENINSULA IBERICA, S.A."/>
    <s v="Prt 350-2019"/>
    <s v="Q3 2020"/>
    <s v="EUR"/>
    <n v="76.62"/>
    <n v="76.616200000000006"/>
    <n v="3.7999999999982401E-3"/>
    <n v="76.62"/>
    <n v="0"/>
    <x v="0"/>
    <m/>
    <m/>
    <m/>
    <m/>
    <s v="none"/>
    <m/>
    <m/>
    <m/>
    <x v="0"/>
    <m/>
    <x v="0"/>
  </r>
  <r>
    <s v="PRTPrt 350-2019Q4 2020EUR"/>
    <x v="8"/>
    <n v="100387"/>
    <s v="GROUPE GM PENINSULA IBERICA, S.A."/>
    <s v="Prt 350-2019"/>
    <s v="Q4 2020"/>
    <s v="EUR"/>
    <n v="59.929000000000002"/>
    <n v="59.929000000000002"/>
    <n v="0"/>
    <n v="59.929000000000002"/>
    <n v="0"/>
    <x v="0"/>
    <m/>
    <m/>
    <m/>
    <m/>
    <s v="none"/>
    <m/>
    <m/>
    <m/>
    <x v="0"/>
    <m/>
    <x v="0"/>
  </r>
  <r>
    <s v="PRTPrt 177-2018Q1 2020EUR"/>
    <x v="8"/>
    <n v="100406"/>
    <s v="RECLANGOL - RECLAMOS LUMINOSOS DE PORTUGAL, LDA"/>
    <s v="Prt 177-2018"/>
    <s v="Q1 2020"/>
    <s v="EUR"/>
    <n v="27.03"/>
    <n v="27.032"/>
    <n v="-1.9999999999988898E-3"/>
    <n v="27.03"/>
    <n v="0"/>
    <x v="0"/>
    <m/>
    <m/>
    <m/>
    <m/>
    <s v="none"/>
    <m/>
    <m/>
    <m/>
    <x v="0"/>
    <m/>
    <x v="0"/>
  </r>
  <r>
    <s v="PRTPrt 177-2018Q3 2020EUR"/>
    <x v="8"/>
    <n v="100406"/>
    <s v="RECLANGOL - RECLAMOS LUMINOSOS DE PORTUGAL, LDA"/>
    <s v="Prt 177-2018"/>
    <s v="Q3 2020"/>
    <s v="EUR"/>
    <n v="37.540534999999998"/>
    <n v="37.540500000000002"/>
    <n v="3.4999999996898603E-5"/>
    <n v="37.540534999999998"/>
    <n v="0"/>
    <x v="0"/>
    <m/>
    <m/>
    <m/>
    <m/>
    <s v="none"/>
    <m/>
    <m/>
    <m/>
    <x v="0"/>
    <m/>
    <x v="0"/>
  </r>
  <r>
    <s v="PRTPrt 177-2018Q4 2020EUR"/>
    <x v="8"/>
    <n v="100406"/>
    <s v="RECLANGOL - RECLAMOS LUMINOSOS DE PORTUGAL, LDA"/>
    <s v="Prt 177-2018"/>
    <s v="Q4 2020"/>
    <s v="EUR"/>
    <n v="5.33"/>
    <n v="5.3319999999999999"/>
    <n v="-1.9999999999997702E-3"/>
    <n v="5.33"/>
    <n v="0"/>
    <x v="0"/>
    <m/>
    <m/>
    <m/>
    <m/>
    <s v="none"/>
    <m/>
    <m/>
    <m/>
    <x v="0"/>
    <m/>
    <x v="0"/>
  </r>
  <r>
    <s v="PRTPrt 236-2018Q1 2020EUR"/>
    <x v="8"/>
    <n v="100415"/>
    <s v="ASSA ABLOY HOSPITALITY IBERICA, S.L. (SOCIEDAD UNIPERSONAL) SUCURSAL EM PORTUGAL"/>
    <s v="Prt 236-2018"/>
    <s v="Q1 2020"/>
    <s v="EUR"/>
    <n v="60.72"/>
    <n v="60.720999999999997"/>
    <n v="-9.9999999999766899E-4"/>
    <n v="60.72"/>
    <n v="0"/>
    <x v="0"/>
    <m/>
    <m/>
    <m/>
    <m/>
    <s v="none"/>
    <m/>
    <m/>
    <m/>
    <x v="0"/>
    <m/>
    <x v="0"/>
  </r>
  <r>
    <s v="PRTPrt 236-2018Q2 2020EUR"/>
    <x v="8"/>
    <n v="100415"/>
    <s v="ASSA ABLOY HOSPITALITY IBERICA, S.L. (SOCIEDAD UNIPERSONAL) SUCURSAL EM PORTUGAL"/>
    <s v="Prt 236-2018"/>
    <s v="Q2 2020"/>
    <s v="EUR"/>
    <n v="73.97"/>
    <n v="73.965199999999996"/>
    <n v="4.8000000000030197E-3"/>
    <n v="73.97"/>
    <n v="0"/>
    <x v="0"/>
    <m/>
    <m/>
    <m/>
    <m/>
    <s v="none"/>
    <m/>
    <m/>
    <m/>
    <x v="0"/>
    <m/>
    <x v="0"/>
  </r>
  <r>
    <s v="PRTPrt 236-2018Q3 2020EUR"/>
    <x v="8"/>
    <n v="100415"/>
    <s v="ASSA ABLOY HOSPITALITY IBERICA, S.L. (SOCIEDAD UNIPERSONAL) SUCURSAL EM PORTUGAL"/>
    <s v="Prt 236-2018"/>
    <s v="Q3 2020"/>
    <s v="EUR"/>
    <n v="149.18296799999999"/>
    <n v="149.1832"/>
    <n v="-2.3200000001111199E-4"/>
    <n v="149.18296799999999"/>
    <n v="0"/>
    <x v="0"/>
    <m/>
    <m/>
    <m/>
    <m/>
    <s v="none"/>
    <m/>
    <m/>
    <m/>
    <x v="0"/>
    <m/>
    <x v="0"/>
  </r>
  <r>
    <s v="PRTPrt 179-2018Q1 2020EUR"/>
    <x v="8"/>
    <n v="100424"/>
    <s v="A. RODRIGUES &amp; CAETANO, ELECTROMECÂNICA, LDA"/>
    <s v="Prt 179-2018"/>
    <s v="Q1 2020"/>
    <s v="EUR"/>
    <n v="83"/>
    <n v="83.004400000000004"/>
    <n v="-4.4000000000039502E-3"/>
    <n v="83"/>
    <n v="0"/>
    <x v="0"/>
    <m/>
    <m/>
    <m/>
    <m/>
    <s v="none"/>
    <m/>
    <m/>
    <m/>
    <x v="0"/>
    <m/>
    <x v="0"/>
  </r>
  <r>
    <s v="PRTPrt 179-2018Q2 2020EUR"/>
    <x v="8"/>
    <n v="100424"/>
    <s v="A. RODRIGUES &amp; CAETANO, ELECTROMECÂNICA, LDA"/>
    <s v="Prt 179-2018"/>
    <s v="Q2 2020"/>
    <s v="EUR"/>
    <n v="93.28"/>
    <n v="93.278400000000005"/>
    <n v="1.59999999999627E-3"/>
    <n v="93.28"/>
    <n v="0"/>
    <x v="0"/>
    <m/>
    <m/>
    <m/>
    <m/>
    <s v="none"/>
    <m/>
    <m/>
    <m/>
    <x v="0"/>
    <m/>
    <x v="0"/>
  </r>
  <r>
    <s v="PRTPrt 179-2018Q3 2020EUR"/>
    <x v="8"/>
    <n v="100424"/>
    <s v="A. RODRIGUES &amp; CAETANO, ELECTROMECÂNICA, LDA"/>
    <s v="Prt 179-2018"/>
    <s v="Q3 2020"/>
    <s v="EUR"/>
    <n v="10.783659999999999"/>
    <n v="10.7837"/>
    <n v="-4.0000000000262001E-5"/>
    <n v="10.783659999999999"/>
    <n v="0"/>
    <x v="0"/>
    <m/>
    <m/>
    <m/>
    <m/>
    <s v="none"/>
    <m/>
    <m/>
    <m/>
    <x v="0"/>
    <m/>
    <x v="0"/>
  </r>
  <r>
    <s v="PRTPrt 179-2018Q4 2020EUR"/>
    <x v="8"/>
    <n v="100424"/>
    <s v="A. RODRIGUES &amp; CAETANO, ELECTROMECÂNICA, LDA"/>
    <s v="Prt 179-2018"/>
    <s v="Q4 2020"/>
    <s v="EUR"/>
    <n v="66.400000000000006"/>
    <n v="66.401899999999998"/>
    <n v="-1.8999999999920101E-3"/>
    <n v="66.400000000000006"/>
    <n v="0"/>
    <x v="0"/>
    <m/>
    <m/>
    <m/>
    <m/>
    <s v="none"/>
    <m/>
    <m/>
    <m/>
    <x v="0"/>
    <m/>
    <x v="0"/>
  </r>
  <r>
    <s v="PRTPrt 309-2018Q1 2020EUR"/>
    <x v="8"/>
    <n v="100427"/>
    <s v="AGRO PLANTAS - FLORICULTURA, SILVICULTURA E AGRO-PECUÁRIA, LDA"/>
    <s v="Prt 309-2018"/>
    <s v="Q1 2020"/>
    <s v="EUR"/>
    <n v="169.73"/>
    <n v="169.72800000000001"/>
    <n v="1.9999999999811202E-3"/>
    <n v="169.73"/>
    <n v="0"/>
    <x v="0"/>
    <m/>
    <m/>
    <m/>
    <m/>
    <s v="none"/>
    <m/>
    <m/>
    <m/>
    <x v="0"/>
    <m/>
    <x v="0"/>
  </r>
  <r>
    <s v="PRTPrt 309-2018Q2 2020EUR"/>
    <x v="8"/>
    <n v="100427"/>
    <s v="AGRO PLANTAS - FLORICULTURA, SILVICULTURA E AGRO-PECUÁRIA, LDA"/>
    <s v="Prt 309-2018"/>
    <s v="Q2 2020"/>
    <s v="EUR"/>
    <n v="124.38"/>
    <n v="124.3788"/>
    <n v="1.1999999999972001E-3"/>
    <n v="124.38"/>
    <n v="0"/>
    <x v="0"/>
    <m/>
    <m/>
    <m/>
    <m/>
    <s v="none"/>
    <m/>
    <m/>
    <m/>
    <x v="0"/>
    <m/>
    <x v="0"/>
  </r>
  <r>
    <s v="PRTPrt 309-2018Q3 2020EUR"/>
    <x v="8"/>
    <n v="100427"/>
    <s v="AGRO PLANTAS - FLORICULTURA, SILVICULTURA E AGRO-PECUÁRIA, LDA"/>
    <s v="Prt 309-2018"/>
    <s v="Q3 2020"/>
    <s v="EUR"/>
    <n v="101.43899999999999"/>
    <n v="101.43899999999999"/>
    <n v="0"/>
    <n v="101.43899999999999"/>
    <n v="0"/>
    <x v="0"/>
    <m/>
    <m/>
    <m/>
    <m/>
    <s v="none"/>
    <m/>
    <m/>
    <m/>
    <x v="0"/>
    <m/>
    <x v="0"/>
  </r>
  <r>
    <s v="PRTPrt 309-2018Q4 2020EUR"/>
    <x v="8"/>
    <n v="100427"/>
    <s v="AGRO PLANTAS - FLORICULTURA, SILVICULTURA E AGRO-PECUÁRIA, LDA"/>
    <s v="Prt 309-2018"/>
    <s v="Q4 2020"/>
    <s v="EUR"/>
    <n v="108.511"/>
    <n v="108.511"/>
    <n v="0"/>
    <n v="108.511"/>
    <n v="0"/>
    <x v="0"/>
    <m/>
    <m/>
    <m/>
    <m/>
    <s v="none"/>
    <m/>
    <m/>
    <m/>
    <x v="0"/>
    <m/>
    <x v="0"/>
  </r>
  <r>
    <s v="PRTPrt 204-2018Q1 2020EUR"/>
    <x v="8"/>
    <n v="100437"/>
    <s v="SIEMENS, S.A."/>
    <s v="Prt 204-2018"/>
    <s v="Q1 2020"/>
    <s v="EUR"/>
    <n v="3.3"/>
    <n v="3.2982999999999998"/>
    <n v="1.70000000000003E-3"/>
    <n v="3.3"/>
    <n v="0"/>
    <x v="0"/>
    <m/>
    <m/>
    <m/>
    <m/>
    <s v="none"/>
    <m/>
    <m/>
    <m/>
    <x v="0"/>
    <m/>
    <x v="0"/>
  </r>
  <r>
    <s v="PRTPrt 204-2018Q2 2020EUR"/>
    <x v="8"/>
    <n v="100437"/>
    <s v="SIEMENS, S.A."/>
    <s v="Prt 204-2018"/>
    <s v="Q2 2020"/>
    <s v="EUR"/>
    <n v="191.64"/>
    <n v="191.6353"/>
    <n v="4.6999999999854901E-3"/>
    <n v="191.64"/>
    <n v="0"/>
    <x v="0"/>
    <m/>
    <m/>
    <m/>
    <m/>
    <s v="none"/>
    <m/>
    <m/>
    <m/>
    <x v="0"/>
    <m/>
    <x v="0"/>
  </r>
  <r>
    <s v="PRTPrt 204-2018Q3 2020EUR"/>
    <x v="8"/>
    <n v="100437"/>
    <s v="SIEMENS, S.A."/>
    <s v="Prt 204-2018"/>
    <s v="Q3 2020"/>
    <s v="EUR"/>
    <n v="15.375007999999999"/>
    <n v="15.375"/>
    <n v="7.9999999993418601E-6"/>
    <n v="15.375007999999999"/>
    <n v="0"/>
    <x v="0"/>
    <m/>
    <m/>
    <m/>
    <m/>
    <s v="none"/>
    <m/>
    <m/>
    <m/>
    <x v="0"/>
    <m/>
    <x v="0"/>
  </r>
  <r>
    <s v="PRTPrt 204-2018Q4 2020EUR"/>
    <x v="8"/>
    <n v="100437"/>
    <s v="SIEMENS, S.A."/>
    <s v="Prt 204-2018"/>
    <s v="Q4 2020"/>
    <s v="EUR"/>
    <n v="7.2911999999999999"/>
    <n v="7.2911999999999999"/>
    <n v="0"/>
    <n v="7.2911999999999999"/>
    <n v="0"/>
    <x v="0"/>
    <m/>
    <m/>
    <m/>
    <m/>
    <s v="none"/>
    <m/>
    <m/>
    <m/>
    <x v="0"/>
    <m/>
    <x v="0"/>
  </r>
  <r>
    <s v="PRTPrt 186-2018Q1 2020EUR"/>
    <x v="8"/>
    <n v="100449"/>
    <s v="TURBOMAR ENERGIA - EQUIPAMENTOS DE PRODUÇÃO E SERVIÇOS DE ASSISTÊNCIA, LDA"/>
    <s v="Prt 186-2018"/>
    <s v="Q1 2020"/>
    <s v="EUR"/>
    <n v="11.35"/>
    <n v="11.35"/>
    <n v="0"/>
    <n v="11.35"/>
    <n v="0"/>
    <x v="0"/>
    <m/>
    <m/>
    <m/>
    <m/>
    <s v="none"/>
    <m/>
    <m/>
    <m/>
    <x v="0"/>
    <m/>
    <x v="0"/>
  </r>
  <r>
    <s v="PRTPrt 186-2018Q2 2020EUR"/>
    <x v="8"/>
    <n v="100449"/>
    <s v="TURBOMAR ENERGIA - EQUIPAMENTOS DE PRODUÇÃO E SERVIÇOS DE ASSISTÊNCIA, LDA"/>
    <s v="Prt 186-2018"/>
    <s v="Q2 2020"/>
    <s v="EUR"/>
    <n v="3.43"/>
    <n v="3.4253"/>
    <n v="4.7000000000001398E-3"/>
    <n v="3.43"/>
    <n v="0"/>
    <x v="0"/>
    <m/>
    <m/>
    <m/>
    <m/>
    <s v="none"/>
    <m/>
    <m/>
    <m/>
    <x v="0"/>
    <m/>
    <x v="0"/>
  </r>
  <r>
    <s v="PRTPrt 186-2018Q3 2020EUR"/>
    <x v="8"/>
    <n v="100449"/>
    <s v="TURBOMAR ENERGIA - EQUIPAMENTOS DE PRODUÇÃO E SERVIÇOS DE ASSISTÊNCIA, LDA"/>
    <s v="Prt 186-2018"/>
    <s v="Q3 2020"/>
    <s v="EUR"/>
    <n v="5.4497999999999998"/>
    <n v="5.4497999999999998"/>
    <n v="0"/>
    <n v="5.4497999999999998"/>
    <n v="0"/>
    <x v="0"/>
    <m/>
    <m/>
    <m/>
    <m/>
    <s v="none"/>
    <m/>
    <m/>
    <m/>
    <x v="0"/>
    <m/>
    <x v="0"/>
  </r>
  <r>
    <s v="PRTPrt 186-2018Q4 2020EUR"/>
    <x v="8"/>
    <n v="100449"/>
    <s v="TURBOMAR ENERGIA - EQUIPAMENTOS DE PRODUÇÃO E SERVIÇOS DE ASSISTÊNCIA, LDA"/>
    <s v="Prt 186-2018"/>
    <s v="Q4 2020"/>
    <s v="EUR"/>
    <n v="10.86"/>
    <n v="10.863200000000001"/>
    <n v="-3.20000000000142E-3"/>
    <n v="10.86"/>
    <n v="0"/>
    <x v="0"/>
    <m/>
    <m/>
    <m/>
    <m/>
    <s v="none"/>
    <m/>
    <m/>
    <m/>
    <x v="0"/>
    <m/>
    <x v="0"/>
  </r>
  <r>
    <s v="PRTPrt 371-2020Q1 2020EUR"/>
    <x v="8"/>
    <n v="100459"/>
    <s v="WURTH (PORTUGAL) - TÉCNICA DE MONTAGEM, LDA"/>
    <s v="Prt 371-2020"/>
    <s v="Q1 2020"/>
    <s v="EUR"/>
    <n v="0.9"/>
    <n v="0.90100000000000002"/>
    <n v="-1E-3"/>
    <n v="0.9"/>
    <n v="0"/>
    <x v="0"/>
    <m/>
    <m/>
    <m/>
    <m/>
    <s v="none"/>
    <m/>
    <m/>
    <m/>
    <x v="0"/>
    <m/>
    <x v="0"/>
  </r>
  <r>
    <s v="PRTPrt 371-2020Q2 2020EUR"/>
    <x v="8"/>
    <n v="100459"/>
    <s v="WURTH (PORTUGAL) - TÉCNICA DE MONTAGEM, LDA"/>
    <s v="Prt 371-2020"/>
    <s v="Q2 2020"/>
    <s v="EUR"/>
    <n v="6.77"/>
    <n v="6.7655000000000003"/>
    <n v="4.4999999999992797E-3"/>
    <n v="6.77"/>
    <n v="0"/>
    <x v="0"/>
    <m/>
    <m/>
    <m/>
    <m/>
    <s v="none"/>
    <m/>
    <m/>
    <m/>
    <x v="0"/>
    <m/>
    <x v="0"/>
  </r>
  <r>
    <s v="PRTPrt 371-2020Q3 2020EUR"/>
    <x v="8"/>
    <n v="100459"/>
    <s v="WURTH (PORTUGAL) - TÉCNICA DE MONTAGEM, LDA"/>
    <s v="Prt 371-2020"/>
    <s v="Q3 2020"/>
    <s v="EUR"/>
    <n v="25.917249999999999"/>
    <n v="25.921700000000001"/>
    <n v="-4.4500000000020599E-3"/>
    <n v="25.917249999999999"/>
    <n v="0"/>
    <x v="0"/>
    <m/>
    <m/>
    <m/>
    <m/>
    <s v="none"/>
    <m/>
    <m/>
    <m/>
    <x v="0"/>
    <m/>
    <x v="0"/>
  </r>
  <r>
    <s v="PRTPrt 371-2020Q4 2020EUR"/>
    <x v="8"/>
    <n v="100459"/>
    <s v="WURTH (PORTUGAL) - TÉCNICA DE MONTAGEM, LDA"/>
    <s v="Prt 371-2020"/>
    <s v="Q4 2020"/>
    <s v="EUR"/>
    <n v="7.8272000000000004"/>
    <n v="7.8272000000000004"/>
    <n v="0"/>
    <n v="7.8272000000000004"/>
    <n v="0"/>
    <x v="0"/>
    <m/>
    <m/>
    <m/>
    <m/>
    <s v="none"/>
    <m/>
    <m/>
    <m/>
    <x v="0"/>
    <m/>
    <x v="0"/>
  </r>
  <r>
    <s v="PRTPrt 296-2018Q1 2020EUR"/>
    <x v="8"/>
    <n v="100464"/>
    <s v="NORDMANN PORTUGAL, S.A."/>
    <s v="Prt 296-2018"/>
    <s v="Q1 2020"/>
    <s v="EUR"/>
    <n v="59.32"/>
    <n v="59.322899999999997"/>
    <n v="-2.8999999999967901E-3"/>
    <n v="59.32"/>
    <n v="0"/>
    <x v="0"/>
    <m/>
    <m/>
    <m/>
    <m/>
    <s v="none"/>
    <m/>
    <m/>
    <m/>
    <x v="0"/>
    <m/>
    <x v="0"/>
  </r>
  <r>
    <s v="PRTPrt 296-2018Q3 2020EUR"/>
    <x v="8"/>
    <n v="100464"/>
    <s v="NORDMANN PORTUGAL, S.A."/>
    <s v="Prt 296-2018"/>
    <s v="Q3 2020"/>
    <s v="EUR"/>
    <n v="5.3711639999999896"/>
    <n v="5.3666999999999998"/>
    <n v="4.4639999999995699E-3"/>
    <n v="5.3711639999999896"/>
    <n v="0"/>
    <x v="0"/>
    <m/>
    <m/>
    <m/>
    <m/>
    <s v="none"/>
    <m/>
    <m/>
    <m/>
    <x v="0"/>
    <m/>
    <x v="0"/>
  </r>
  <r>
    <s v="PRTPrt 296-2018Q4 2020EUR"/>
    <x v="8"/>
    <n v="100464"/>
    <s v="NORDMANN PORTUGAL, S.A."/>
    <s v="Prt 296-2018"/>
    <s v="Q4 2020"/>
    <s v="EUR"/>
    <n v="4.5270000000000001"/>
    <n v="4.5270000000000001"/>
    <n v="0"/>
    <n v="4.5270000000000001"/>
    <n v="0"/>
    <x v="0"/>
    <m/>
    <m/>
    <m/>
    <m/>
    <s v="none"/>
    <m/>
    <m/>
    <m/>
    <x v="0"/>
    <m/>
    <x v="0"/>
  </r>
  <r>
    <s v="PRTPrt 226-2018Q1 2020EUR"/>
    <x v="8"/>
    <n v="100465"/>
    <s v="WARPCOM SERVICES, S.A. (antes DIMENSION DATA PORTUGAL, S.A.)"/>
    <s v="Prt 226-2018"/>
    <s v="Q1 2020"/>
    <s v="EUR"/>
    <n v="768.22"/>
    <n v="768.21709999999996"/>
    <n v="2.9000000000678401E-3"/>
    <n v="768.22"/>
    <n v="0"/>
    <x v="0"/>
    <m/>
    <m/>
    <m/>
    <m/>
    <s v="none"/>
    <m/>
    <m/>
    <m/>
    <x v="0"/>
    <m/>
    <x v="0"/>
  </r>
  <r>
    <s v="PRTPrt 226-2018Q3 2020EUR"/>
    <x v="8"/>
    <n v="100465"/>
    <s v="WARPCOM SERVICES, S.A. (antes DIMENSION DATA PORTUGAL, S.A.)"/>
    <s v="Prt 226-2018"/>
    <s v="Q3 2020"/>
    <s v="EUR"/>
    <n v="4.2755000000000001"/>
    <n v="4.2755000000000001"/>
    <n v="0"/>
    <n v="4.2755000000000001"/>
    <n v="0"/>
    <x v="0"/>
    <m/>
    <m/>
    <m/>
    <m/>
    <s v="none"/>
    <m/>
    <m/>
    <m/>
    <x v="0"/>
    <m/>
    <x v="0"/>
  </r>
  <r>
    <s v="PRTPrt 226-2018Q4 2020EUR"/>
    <x v="8"/>
    <n v="100465"/>
    <s v="WARPCOM SERVICES, S.A. (antes DIMENSION DATA PORTUGAL, S.A.)"/>
    <s v="Prt 226-2018"/>
    <s v="Q4 2020"/>
    <s v="EUR"/>
    <n v="1.3581000000000001"/>
    <n v="1.3581000000000001"/>
    <n v="0"/>
    <n v="1.3581000000000001"/>
    <n v="0"/>
    <x v="0"/>
    <m/>
    <m/>
    <m/>
    <m/>
    <s v="none"/>
    <m/>
    <m/>
    <m/>
    <x v="0"/>
    <m/>
    <x v="0"/>
  </r>
  <r>
    <s v="PRTPrt 165-2018Q1 2020EUR"/>
    <x v="8"/>
    <n v="100497"/>
    <s v="NOBRE ALIMENTAÇÃO, LDA"/>
    <s v="Prt 165-2018"/>
    <s v="Q1 2020"/>
    <s v="EUR"/>
    <n v="1007"/>
    <n v="1006.9994"/>
    <n v="5.9999999996307397E-4"/>
    <n v="1007"/>
    <n v="0"/>
    <x v="0"/>
    <m/>
    <m/>
    <m/>
    <m/>
    <s v="none"/>
    <m/>
    <m/>
    <m/>
    <x v="0"/>
    <m/>
    <x v="0"/>
  </r>
  <r>
    <s v="PRTPrt 165-2018Q2 2020EUR"/>
    <x v="8"/>
    <n v="100497"/>
    <s v="NOBRE ALIMENTAÇÃO, LDA"/>
    <s v="Prt 165-2018"/>
    <s v="Q2 2020"/>
    <s v="EUR"/>
    <n v="97.3"/>
    <n v="97.3"/>
    <n v="0"/>
    <n v="97.3"/>
    <n v="0"/>
    <x v="0"/>
    <m/>
    <m/>
    <m/>
    <m/>
    <s v="none"/>
    <m/>
    <m/>
    <m/>
    <x v="0"/>
    <m/>
    <x v="0"/>
  </r>
  <r>
    <s v="PRTPrt 165-2018Q3 2020EUR"/>
    <x v="8"/>
    <n v="100497"/>
    <s v="NOBRE ALIMENTAÇÃO, LDA"/>
    <s v="Prt 165-2018"/>
    <s v="Q3 2020"/>
    <s v="EUR"/>
    <n v="374.07679999999999"/>
    <n v="374.07679999999999"/>
    <n v="0"/>
    <n v="374.07679999999999"/>
    <n v="0"/>
    <x v="0"/>
    <m/>
    <m/>
    <m/>
    <m/>
    <s v="none"/>
    <m/>
    <m/>
    <m/>
    <x v="0"/>
    <m/>
    <x v="0"/>
  </r>
  <r>
    <s v="PRTPrt 165-2018Q4 2020EUR"/>
    <x v="8"/>
    <n v="100497"/>
    <s v="NOBRE ALIMENTAÇÃO, LDA"/>
    <s v="Prt 165-2018"/>
    <s v="Q4 2020"/>
    <s v="EUR"/>
    <n v="179.97720000000001"/>
    <n v="179.97720000000001"/>
    <n v="0"/>
    <n v="179.97720000000001"/>
    <n v="0"/>
    <x v="0"/>
    <m/>
    <m/>
    <m/>
    <m/>
    <s v="none"/>
    <m/>
    <m/>
    <m/>
    <x v="0"/>
    <m/>
    <x v="0"/>
  </r>
  <r>
    <s v="PRTPrt 265-2018Q1 2020EUR"/>
    <x v="8"/>
    <n v="100498"/>
    <s v="INEXISTENCIA - DESIGN, DECORAÇÃO E PROMOÇÃO DE EVENTOS, LDA"/>
    <s v="Prt 265-2018"/>
    <s v="Q1 2020"/>
    <s v="EUR"/>
    <n v="94.52"/>
    <n v="94.516000000000005"/>
    <n v="3.9999999999906699E-3"/>
    <n v="94.52"/>
    <n v="0"/>
    <x v="0"/>
    <m/>
    <m/>
    <m/>
    <m/>
    <s v="none"/>
    <m/>
    <m/>
    <m/>
    <x v="0"/>
    <m/>
    <x v="0"/>
  </r>
  <r>
    <s v="PRTPrt 265-2018Q2 2020EUR"/>
    <x v="8"/>
    <n v="100498"/>
    <s v="INEXISTENCIA - DESIGN, DECORAÇÃO E PROMOÇÃO DE EVENTOS, LDA"/>
    <s v="Prt 265-2018"/>
    <s v="Q2 2020"/>
    <s v="EUR"/>
    <n v="11.16"/>
    <n v="11.1568"/>
    <n v="3.1999999999996402E-3"/>
    <n v="11.16"/>
    <n v="0"/>
    <x v="0"/>
    <m/>
    <m/>
    <m/>
    <m/>
    <s v="none"/>
    <m/>
    <m/>
    <m/>
    <x v="0"/>
    <m/>
    <x v="0"/>
  </r>
  <r>
    <s v="PRTPrt 265-2018Q3 2020EUR"/>
    <x v="8"/>
    <n v="100498"/>
    <s v="INEXISTENCIA - DESIGN, DECORAÇÃO E PROMOÇÃO DE EVENTOS, LDA"/>
    <s v="Prt 265-2018"/>
    <s v="Q3 2020"/>
    <s v="EUR"/>
    <n v="1155.787632"/>
    <n v="1155.7876000000001"/>
    <n v="3.1999999919207699E-5"/>
    <n v="1155.787632"/>
    <n v="0"/>
    <x v="0"/>
    <m/>
    <m/>
    <m/>
    <m/>
    <s v="none"/>
    <m/>
    <m/>
    <m/>
    <x v="0"/>
    <m/>
    <x v="0"/>
  </r>
  <r>
    <s v="PRTPrt 265-2018Q4 2020EUR"/>
    <x v="8"/>
    <n v="100498"/>
    <s v="INEXISTENCIA - DESIGN, DECORAÇÃO E PROMOÇÃO DE EVENTOS, LDA"/>
    <s v="Prt 265-2018"/>
    <s v="Q4 2020"/>
    <s v="EUR"/>
    <n v="912"/>
    <n v="912"/>
    <n v="0"/>
    <n v="912"/>
    <n v="0"/>
    <x v="0"/>
    <m/>
    <m/>
    <m/>
    <m/>
    <s v="none"/>
    <m/>
    <m/>
    <m/>
    <x v="0"/>
    <m/>
    <x v="0"/>
  </r>
  <r>
    <s v="PRTPrt 248-2018Q1 2020EUR"/>
    <x v="8"/>
    <n v="100499"/>
    <s v="INTERUTIL - COMÉRCIO DE UTILIDADES DOMÉSTICAS E PRODUTOS PARA HOTELARIA, UNIPESSOAL, LDA"/>
    <s v="Prt 248-2018"/>
    <s v="Q1 2020"/>
    <s v="EUR"/>
    <n v="111.69"/>
    <n v="111.6889"/>
    <n v="1.09999999999388E-3"/>
    <n v="111.69"/>
    <n v="0"/>
    <x v="0"/>
    <m/>
    <m/>
    <m/>
    <m/>
    <s v="none"/>
    <m/>
    <m/>
    <m/>
    <x v="0"/>
    <m/>
    <x v="0"/>
  </r>
  <r>
    <s v="PRTPrt 248-2018Q2 2020EUR"/>
    <x v="8"/>
    <n v="100499"/>
    <s v="INTERUTIL - COMÉRCIO DE UTILIDADES DOMÉSTICAS E PRODUTOS PARA HOTELARIA, UNIPESSOAL, LDA"/>
    <s v="Prt 248-2018"/>
    <s v="Q2 2020"/>
    <s v="EUR"/>
    <n v="46.28"/>
    <n v="46.278399999999998"/>
    <n v="1.60000000000337E-3"/>
    <n v="46.28"/>
    <n v="0"/>
    <x v="0"/>
    <m/>
    <m/>
    <m/>
    <m/>
    <s v="none"/>
    <m/>
    <m/>
    <m/>
    <x v="0"/>
    <m/>
    <x v="0"/>
  </r>
  <r>
    <s v="PRTPrt 248-2018Q3 2020EUR"/>
    <x v="8"/>
    <n v="100499"/>
    <s v="INTERUTIL - COMÉRCIO DE UTILIDADES DOMÉSTICAS E PRODUTOS PARA HOTELARIA, UNIPESSOAL, LDA"/>
    <s v="Prt 248-2018"/>
    <s v="Q3 2020"/>
    <s v="EUR"/>
    <n v="78.635471999999993"/>
    <n v="78.635499999999993"/>
    <n v="-2.8000000000361002E-5"/>
    <n v="78.635471999999993"/>
    <n v="0"/>
    <x v="0"/>
    <m/>
    <m/>
    <m/>
    <m/>
    <s v="none"/>
    <m/>
    <m/>
    <m/>
    <x v="0"/>
    <m/>
    <x v="0"/>
  </r>
  <r>
    <s v="PRTPrt 248-2018Q4 2020EUR"/>
    <x v="8"/>
    <n v="100499"/>
    <s v="INTERUTIL - COMÉRCIO DE UTILIDADES DOMÉSTICAS E PRODUTOS PARA HOTELARIA, UNIPESSOAL, LDA"/>
    <s v="Prt 248-2018"/>
    <s v="Q4 2020"/>
    <s v="EUR"/>
    <n v="18.730699999999999"/>
    <n v="18.730699999999999"/>
    <n v="0"/>
    <n v="18.730699999999999"/>
    <n v="0"/>
    <x v="0"/>
    <m/>
    <m/>
    <m/>
    <m/>
    <s v="none"/>
    <m/>
    <m/>
    <m/>
    <x v="0"/>
    <m/>
    <x v="0"/>
  </r>
  <r>
    <s v="PRTPrt 182-2018Q1 2020EUR"/>
    <x v="8"/>
    <n v="100503"/>
    <s v="J.A.S.MOREIRA, LDA"/>
    <s v="Prt 182-2018"/>
    <s v="Q1 2020"/>
    <s v="EUR"/>
    <n v="140.57"/>
    <n v="140.57409999999999"/>
    <n v="-4.0999999999939904E-3"/>
    <n v="140.57"/>
    <n v="0"/>
    <x v="0"/>
    <m/>
    <m/>
    <m/>
    <m/>
    <s v="none"/>
    <m/>
    <m/>
    <m/>
    <x v="0"/>
    <m/>
    <x v="0"/>
  </r>
  <r>
    <s v="PRTPrt 182-2018Q2 2020EUR"/>
    <x v="8"/>
    <n v="100503"/>
    <s v="J.A.S.MOREIRA, LDA"/>
    <s v="Prt 182-2018"/>
    <s v="Q2 2020"/>
    <s v="EUR"/>
    <n v="67.040000000000006"/>
    <n v="67.037400000000005"/>
    <n v="2.6000000000010398E-3"/>
    <n v="67.040000000000006"/>
    <n v="0"/>
    <x v="0"/>
    <m/>
    <m/>
    <m/>
    <m/>
    <s v="none"/>
    <m/>
    <m/>
    <m/>
    <x v="0"/>
    <m/>
    <x v="0"/>
  </r>
  <r>
    <s v="PRTPrt 182-2018Q3 2020EUR"/>
    <x v="8"/>
    <n v="100503"/>
    <s v="J.A.S.MOREIRA, LDA"/>
    <s v="Prt 182-2018"/>
    <s v="Q3 2020"/>
    <s v="EUR"/>
    <n v="140.79828000000001"/>
    <n v="140.79830000000001"/>
    <n v="-2.0000000006348198E-5"/>
    <n v="140.79828000000001"/>
    <n v="0"/>
    <x v="0"/>
    <m/>
    <m/>
    <m/>
    <m/>
    <s v="none"/>
    <m/>
    <m/>
    <m/>
    <x v="0"/>
    <m/>
    <x v="0"/>
  </r>
  <r>
    <s v="PRTPrt 182-2018Q4 2020EUR"/>
    <x v="8"/>
    <n v="100503"/>
    <s v="J.A.S.MOREIRA, LDA"/>
    <s v="Prt 182-2018"/>
    <s v="Q4 2020"/>
    <s v="EUR"/>
    <n v="29.9"/>
    <n v="29.8996"/>
    <n v="3.9999999999906701E-4"/>
    <n v="29.9"/>
    <n v="0"/>
    <x v="0"/>
    <m/>
    <m/>
    <m/>
    <m/>
    <s v="none"/>
    <m/>
    <m/>
    <m/>
    <x v="0"/>
    <m/>
    <x v="0"/>
  </r>
  <r>
    <s v="PRTPrt 151-2018Q1 2020EUR"/>
    <x v="8"/>
    <n v="100507"/>
    <s v="DIVERSEY PORTUGAL - SISTEMAS DE HIGIENE E LIMPEZA, UNIPESSOAL, LDA"/>
    <s v="Prt 151-2018"/>
    <s v="Q1 2020"/>
    <s v="EUR"/>
    <n v="4925.07"/>
    <n v="4925.0699000000004"/>
    <n v="9.9999999292776906E-5"/>
    <n v="4925.07"/>
    <n v="0"/>
    <x v="0"/>
    <m/>
    <m/>
    <m/>
    <m/>
    <s v="none"/>
    <m/>
    <m/>
    <m/>
    <x v="0"/>
    <m/>
    <x v="0"/>
  </r>
  <r>
    <s v="PRTPrt 151-2018Q2 2020EUR"/>
    <x v="8"/>
    <n v="100507"/>
    <s v="DIVERSEY PORTUGAL - SISTEMAS DE HIGIENE E LIMPEZA, UNIPESSOAL, LDA"/>
    <s v="Prt 151-2018"/>
    <s v="Q2 2020"/>
    <s v="EUR"/>
    <n v="2115.5500000000002"/>
    <n v="2115.5540999999998"/>
    <n v="-4.0999999996529299E-3"/>
    <n v="2115.5500000000002"/>
    <n v="0"/>
    <x v="0"/>
    <m/>
    <m/>
    <m/>
    <m/>
    <s v="none"/>
    <m/>
    <m/>
    <m/>
    <x v="0"/>
    <m/>
    <x v="0"/>
  </r>
  <r>
    <s v="PRTPrt 151-2018Q3 2020EUR"/>
    <x v="8"/>
    <n v="100507"/>
    <s v="DIVERSEY PORTUGAL - SISTEMAS DE HIGIENE E LIMPEZA, UNIPESSOAL, LDA"/>
    <s v="Prt 151-2018"/>
    <s v="Q3 2020"/>
    <s v="EUR"/>
    <n v="2852.639596"/>
    <n v="2852.6397000000002"/>
    <n v="-1.04000000192172E-4"/>
    <n v="2852.639596"/>
    <n v="0"/>
    <x v="0"/>
    <m/>
    <m/>
    <m/>
    <m/>
    <s v="none"/>
    <m/>
    <m/>
    <m/>
    <x v="0"/>
    <m/>
    <x v="0"/>
  </r>
  <r>
    <s v="PRTPrt 151-2018Q4 2020EUR"/>
    <x v="8"/>
    <n v="100507"/>
    <s v="DIVERSEY PORTUGAL - SISTEMAS DE HIGIENE E LIMPEZA, UNIPESSOAL, LDA"/>
    <s v="Prt 151-2018"/>
    <s v="Q4 2020"/>
    <s v="EUR"/>
    <n v="1272.49"/>
    <n v="1272.4902999999999"/>
    <n v="-2.9999999992469303E-4"/>
    <n v="1272.49"/>
    <n v="0"/>
    <x v="0"/>
    <m/>
    <m/>
    <m/>
    <m/>
    <s v="none"/>
    <m/>
    <m/>
    <m/>
    <x v="0"/>
    <m/>
    <x v="0"/>
  </r>
  <r>
    <s v="PRTPrt 256-2018Q1 2020EUR"/>
    <x v="8"/>
    <n v="100514"/>
    <s v="LOFT DESIGN, COMERCIALIZAÇÃO DE MOBILIÁRIO, LDA"/>
    <s v="Prt 256-2018"/>
    <s v="Q1 2020"/>
    <s v="EUR"/>
    <n v="61.06"/>
    <n v="61.058500000000002"/>
    <n v="1.5000000000000499E-3"/>
    <n v="61.06"/>
    <n v="0"/>
    <x v="0"/>
    <m/>
    <m/>
    <m/>
    <m/>
    <s v="none"/>
    <m/>
    <m/>
    <m/>
    <x v="0"/>
    <m/>
    <x v="0"/>
  </r>
  <r>
    <s v="PRTPrt 256-2018Q2 2020EUR"/>
    <x v="8"/>
    <n v="100514"/>
    <s v="LOFT DESIGN, COMERCIALIZAÇÃO DE MOBILIÁRIO, LDA"/>
    <s v="Prt 256-2018"/>
    <s v="Q2 2020"/>
    <s v="EUR"/>
    <n v="8.4600000000000009"/>
    <n v="8.4600000000000009"/>
    <n v="0"/>
    <n v="8.4600000000000009"/>
    <n v="0"/>
    <x v="0"/>
    <m/>
    <m/>
    <m/>
    <m/>
    <s v="none"/>
    <m/>
    <m/>
    <m/>
    <x v="0"/>
    <m/>
    <x v="0"/>
  </r>
  <r>
    <s v="PRTPrt 256-2018Q4 2020EUR"/>
    <x v="8"/>
    <n v="100514"/>
    <s v="LOFT DESIGN, COMERCIALIZAÇÃO DE MOBILIÁRIO, LDA"/>
    <s v="Prt 256-2018"/>
    <s v="Q4 2020"/>
    <s v="EUR"/>
    <n v="314.43"/>
    <n v="314.42529999999999"/>
    <n v="4.7000000000139101E-3"/>
    <n v="314.43"/>
    <n v="0"/>
    <x v="0"/>
    <m/>
    <m/>
    <m/>
    <m/>
    <s v="none"/>
    <m/>
    <m/>
    <m/>
    <x v="0"/>
    <m/>
    <x v="0"/>
  </r>
  <r>
    <s v="PRTPrt 237-2018Q1 2020EUR"/>
    <x v="8"/>
    <n v="100546"/>
    <s v="FICOPE - FISCALIZAÇÃO, COORDENAÇÃO E PROJECTOS DE ENGENHARIA, LDA"/>
    <s v="Prt 237-2018"/>
    <s v="Q1 2020"/>
    <s v="EUR"/>
    <n v="13.35"/>
    <n v="13.35"/>
    <n v="0"/>
    <n v="13.35"/>
    <n v="0"/>
    <x v="0"/>
    <m/>
    <m/>
    <m/>
    <m/>
    <s v="none"/>
    <m/>
    <m/>
    <m/>
    <x v="0"/>
    <m/>
    <x v="0"/>
  </r>
  <r>
    <s v="PRTPrt 237-2018Q3 2020EUR"/>
    <x v="8"/>
    <n v="100546"/>
    <s v="FICOPE - FISCALIZAÇÃO, COORDENAÇÃO E PROJECTOS DE ENGENHARIA, LDA"/>
    <s v="Prt 237-2018"/>
    <s v="Q3 2020"/>
    <s v="EUR"/>
    <n v="75.599999999999994"/>
    <n v="75.599999999999994"/>
    <n v="0"/>
    <n v="75.599999999999994"/>
    <n v="0"/>
    <x v="0"/>
    <m/>
    <m/>
    <m/>
    <m/>
    <s v="none"/>
    <m/>
    <m/>
    <m/>
    <x v="0"/>
    <m/>
    <x v="0"/>
  </r>
  <r>
    <s v="PRTPrt 237-2018Q4 2020EUR"/>
    <x v="8"/>
    <n v="100546"/>
    <s v="FICOPE - FISCALIZAÇÃO, COORDENAÇÃO E PROJECTOS DE ENGENHARIA, LDA"/>
    <s v="Prt 237-2018"/>
    <s v="Q4 2020"/>
    <s v="EUR"/>
    <n v="75.599999999999994"/>
    <n v="75.599999999999994"/>
    <n v="0"/>
    <n v="75.599999999999994"/>
    <n v="0"/>
    <x v="0"/>
    <m/>
    <m/>
    <m/>
    <m/>
    <s v="none"/>
    <m/>
    <m/>
    <m/>
    <x v="0"/>
    <m/>
    <x v="0"/>
  </r>
  <r>
    <s v="PRTPrt 117-2018Q1 2020EUR"/>
    <x v="8"/>
    <n v="100551"/>
    <s v="GARCIAS, S.A."/>
    <s v="Prt 117-2018"/>
    <s v="Q1 2020"/>
    <s v="EUR"/>
    <n v="616.07000000000005"/>
    <n v="616.07190000000003"/>
    <n v="-1.8999999999778001E-3"/>
    <n v="616.07000000000005"/>
    <n v="0"/>
    <x v="0"/>
    <m/>
    <m/>
    <m/>
    <m/>
    <s v="none"/>
    <m/>
    <m/>
    <m/>
    <x v="0"/>
    <m/>
    <x v="0"/>
  </r>
  <r>
    <s v="PRTPrt 117-2018Q2 2020EUR"/>
    <x v="8"/>
    <n v="100551"/>
    <s v="GARCIAS, S.A."/>
    <s v="Prt 117-2018"/>
    <s v="Q2 2020"/>
    <s v="EUR"/>
    <n v="37.54"/>
    <n v="37.542700000000004"/>
    <n v="-2.7000000000043599E-3"/>
    <n v="37.54"/>
    <n v="0"/>
    <x v="0"/>
    <m/>
    <m/>
    <m/>
    <m/>
    <s v="none"/>
    <m/>
    <m/>
    <m/>
    <x v="0"/>
    <m/>
    <x v="0"/>
  </r>
  <r>
    <s v="PRTPrt 117-2018Q3 2020EUR"/>
    <x v="8"/>
    <n v="100551"/>
    <s v="GARCIAS, S.A."/>
    <s v="Prt 117-2018"/>
    <s v="Q3 2020"/>
    <s v="EUR"/>
    <n v="68.930036000000001"/>
    <n v="68.930199999999999"/>
    <n v="-1.6399999999805399E-4"/>
    <n v="68.930036000000001"/>
    <n v="0"/>
    <x v="0"/>
    <m/>
    <m/>
    <m/>
    <m/>
    <s v="none"/>
    <m/>
    <m/>
    <m/>
    <x v="0"/>
    <m/>
    <x v="0"/>
  </r>
  <r>
    <s v="PRTPrt 117-2018Q4 2020EUR"/>
    <x v="8"/>
    <n v="100551"/>
    <s v="GARCIAS, S.A."/>
    <s v="Prt 117-2018"/>
    <s v="Q4 2020"/>
    <s v="EUR"/>
    <n v="26.580100000000002"/>
    <n v="26.580100000000002"/>
    <n v="0"/>
    <n v="26.580100000000002"/>
    <n v="0"/>
    <x v="0"/>
    <m/>
    <m/>
    <m/>
    <m/>
    <s v="none"/>
    <m/>
    <m/>
    <m/>
    <x v="0"/>
    <m/>
    <x v="0"/>
  </r>
  <r>
    <s v="PRTPrt 155-2018Q1 2020EUR"/>
    <x v="8"/>
    <n v="100557"/>
    <s v="RECHEIO - CASH &amp; CARRY, S.A."/>
    <s v="Prt 155-2018"/>
    <s v="Q1 2020"/>
    <s v="EUR"/>
    <n v="295.26"/>
    <n v="295.25790000000001"/>
    <n v="2.0999999999844398E-3"/>
    <n v="295.26"/>
    <n v="0"/>
    <x v="0"/>
    <m/>
    <m/>
    <m/>
    <m/>
    <s v="none"/>
    <m/>
    <m/>
    <m/>
    <x v="0"/>
    <m/>
    <x v="0"/>
  </r>
  <r>
    <s v="PRTPrt 155-2018Q2 2020EUR"/>
    <x v="8"/>
    <n v="100557"/>
    <s v="RECHEIO - CASH &amp; CARRY, S.A."/>
    <s v="Prt 155-2018"/>
    <s v="Q2 2020"/>
    <s v="EUR"/>
    <n v="71.53"/>
    <n v="71.528499999999994"/>
    <n v="1.5000000000071601E-3"/>
    <n v="71.53"/>
    <n v="0"/>
    <x v="0"/>
    <m/>
    <m/>
    <m/>
    <m/>
    <s v="none"/>
    <m/>
    <m/>
    <m/>
    <x v="0"/>
    <m/>
    <x v="0"/>
  </r>
  <r>
    <s v="PRTPrt 155-2018Q3 2020EUR"/>
    <x v="8"/>
    <n v="100557"/>
    <s v="RECHEIO - CASH &amp; CARRY, S.A."/>
    <s v="Prt 155-2018"/>
    <s v="Q3 2020"/>
    <s v="EUR"/>
    <n v="321.29950200000002"/>
    <n v="321.29950000000002"/>
    <n v="1.9999999949504799E-6"/>
    <n v="321.29950200000002"/>
    <n v="0"/>
    <x v="0"/>
    <m/>
    <m/>
    <m/>
    <m/>
    <s v="none"/>
    <m/>
    <m/>
    <m/>
    <x v="0"/>
    <m/>
    <x v="0"/>
  </r>
  <r>
    <s v="PRTPrt 155-2018Q4 2020EUR"/>
    <x v="8"/>
    <n v="100557"/>
    <s v="RECHEIO - CASH &amp; CARRY, S.A."/>
    <s v="Prt 155-2018"/>
    <s v="Q4 2020"/>
    <s v="EUR"/>
    <n v="100.84"/>
    <n v="100.8419"/>
    <n v="-1.8999999999920101E-3"/>
    <n v="100.84"/>
    <n v="0"/>
    <x v="0"/>
    <m/>
    <m/>
    <m/>
    <m/>
    <s v="none"/>
    <m/>
    <m/>
    <m/>
    <x v="0"/>
    <m/>
    <x v="0"/>
  </r>
  <r>
    <s v="PRTPrt 197-2018Q1 2020EUR"/>
    <x v="8"/>
    <n v="100558"/>
    <s v="SERVISAN - PRODUTOS DE HIGIENE, S.A."/>
    <s v="Prt 197-2018"/>
    <s v="Q1 2020"/>
    <s v="EUR"/>
    <n v="150.97"/>
    <n v="150.97049999999999"/>
    <n v="-4.9999999998817603E-4"/>
    <n v="150.97"/>
    <n v="0"/>
    <x v="0"/>
    <m/>
    <m/>
    <m/>
    <m/>
    <s v="none"/>
    <m/>
    <m/>
    <m/>
    <x v="0"/>
    <m/>
    <x v="0"/>
  </r>
  <r>
    <s v="PRTPrt 197-2018Q2 2020EUR"/>
    <x v="8"/>
    <n v="100558"/>
    <s v="SERVISAN - PRODUTOS DE HIGIENE, S.A."/>
    <s v="Prt 197-2018"/>
    <s v="Q2 2020"/>
    <s v="EUR"/>
    <n v="8.3699999999999992"/>
    <n v="8.3668999999999993"/>
    <n v="3.0999999999998802E-3"/>
    <n v="8.3699999999999992"/>
    <n v="0"/>
    <x v="0"/>
    <m/>
    <m/>
    <m/>
    <m/>
    <s v="none"/>
    <m/>
    <m/>
    <m/>
    <x v="0"/>
    <m/>
    <x v="0"/>
  </r>
  <r>
    <s v="PRTPrt 197-2018Q3 2020EUR"/>
    <x v="8"/>
    <n v="100558"/>
    <s v="SERVISAN - PRODUTOS DE HIGIENE, S.A."/>
    <s v="Prt 197-2018"/>
    <s v="Q3 2020"/>
    <s v="EUR"/>
    <n v="85.641180000000006"/>
    <n v="85.641199999999998"/>
    <n v="-1.9999999992137401E-5"/>
    <n v="85.641180000000006"/>
    <n v="0"/>
    <x v="0"/>
    <m/>
    <m/>
    <m/>
    <m/>
    <s v="none"/>
    <m/>
    <m/>
    <m/>
    <x v="0"/>
    <m/>
    <x v="0"/>
  </r>
  <r>
    <s v="PRTPrt 197-2018Q4 2020EUR"/>
    <x v="8"/>
    <n v="100558"/>
    <s v="SERVISAN - PRODUTOS DE HIGIENE, S.A."/>
    <s v="Prt 197-2018"/>
    <s v="Q4 2020"/>
    <s v="EUR"/>
    <n v="38.78"/>
    <n v="38.782600000000002"/>
    <n v="-2.6000000000010398E-3"/>
    <n v="38.78"/>
    <n v="0"/>
    <x v="0"/>
    <m/>
    <m/>
    <m/>
    <m/>
    <s v="none"/>
    <m/>
    <m/>
    <m/>
    <x v="0"/>
    <m/>
    <x v="0"/>
  </r>
  <r>
    <s v="PRTPrt 153_2018 MRQ1 2020EUR"/>
    <x v="8"/>
    <n v="100561"/>
    <s v="GFL SA"/>
    <s v="Prt 153_2018 MR"/>
    <s v="Q1 2020"/>
    <s v="EUR"/>
    <n v="59.319999999999901"/>
    <n v="59.320599999999999"/>
    <n v="-6.0000000000570697E-4"/>
    <n v="59.319999999999901"/>
    <n v="0"/>
    <x v="0"/>
    <m/>
    <m/>
    <m/>
    <m/>
    <s v="none"/>
    <m/>
    <m/>
    <m/>
    <x v="0"/>
    <m/>
    <x v="0"/>
  </r>
  <r>
    <s v="PRTPrt 153_2018 MRQ2 2020EUR"/>
    <x v="8"/>
    <n v="100561"/>
    <s v="GFL SA"/>
    <s v="Prt 153_2018 MR"/>
    <s v="Q2 2020"/>
    <s v="EUR"/>
    <n v="-2.6"/>
    <n v="-2.6009000000000002"/>
    <n v="9.0000000000012195E-4"/>
    <n v="-2.6"/>
    <n v="0"/>
    <x v="0"/>
    <m/>
    <m/>
    <m/>
    <m/>
    <s v="none"/>
    <m/>
    <m/>
    <m/>
    <x v="0"/>
    <m/>
    <x v="0"/>
  </r>
  <r>
    <s v="PRTPrt 153_2018 MRQ4 2020EUR"/>
    <x v="8"/>
    <n v="100561"/>
    <s v="GFL SA"/>
    <s v="Prt 153_2018 MR"/>
    <s v="Q4 2020"/>
    <s v="EUR"/>
    <n v="3.6214"/>
    <n v="3.6214"/>
    <n v="0"/>
    <n v="3.6214"/>
    <n v="0"/>
    <x v="0"/>
    <m/>
    <m/>
    <m/>
    <m/>
    <s v="none"/>
    <m/>
    <m/>
    <m/>
    <x v="0"/>
    <m/>
    <x v="0"/>
  </r>
  <r>
    <s v="PRTPrt 192-2018Q1 2020EUR"/>
    <x v="8"/>
    <n v="100588"/>
    <s v="REXEL - DISTRIBUIÇÃO DE MATERIAL ELÉCTRICO, S.A."/>
    <s v="Prt 192-2018"/>
    <s v="Q1 2020"/>
    <s v="EUR"/>
    <n v="42.81"/>
    <n v="42.811"/>
    <n v="-9.9999999999766899E-4"/>
    <n v="42.81"/>
    <n v="0"/>
    <x v="0"/>
    <m/>
    <m/>
    <m/>
    <m/>
    <s v="none"/>
    <m/>
    <m/>
    <m/>
    <x v="0"/>
    <m/>
    <x v="0"/>
  </r>
  <r>
    <s v="PRTPrt 192-2018Q2 2020EUR"/>
    <x v="8"/>
    <n v="100588"/>
    <s v="REXEL - DISTRIBUIÇÃO DE MATERIAL ELÉCTRICO, S.A."/>
    <s v="Prt 192-2018"/>
    <s v="Q2 2020"/>
    <s v="EUR"/>
    <n v="21.61"/>
    <n v="21.613600000000002"/>
    <n v="-3.6000000000022598E-3"/>
    <n v="21.61"/>
    <n v="0"/>
    <x v="0"/>
    <m/>
    <m/>
    <m/>
    <m/>
    <s v="none"/>
    <m/>
    <m/>
    <m/>
    <x v="0"/>
    <m/>
    <x v="0"/>
  </r>
  <r>
    <s v="PRTPrt 192-2018Q3 2020EUR"/>
    <x v="8"/>
    <n v="100588"/>
    <s v="REXEL - DISTRIBUIÇÃO DE MATERIAL ELÉCTRICO, S.A."/>
    <s v="Prt 192-2018"/>
    <s v="Q3 2020"/>
    <s v="EUR"/>
    <n v="221.5384"/>
    <n v="221.5385"/>
    <n v="-1.0000000000331901E-4"/>
    <n v="221.5384"/>
    <n v="0"/>
    <x v="0"/>
    <m/>
    <m/>
    <m/>
    <m/>
    <s v="none"/>
    <m/>
    <m/>
    <m/>
    <x v="0"/>
    <m/>
    <x v="0"/>
  </r>
  <r>
    <s v="PRTPrt 287BRI-2018Q1 2020EUR"/>
    <x v="8"/>
    <n v="100589"/>
    <s v="AVILUDO - INDÚSTRIA E COMÉRCIO DE PRODUTOS ALIMENTARES, S.A."/>
    <s v="Prt 287BRI-2018"/>
    <s v="Q1 2020"/>
    <s v="EUR"/>
    <n v="535.47"/>
    <n v="535.47270000000003"/>
    <n v="-2.7000000000043599E-3"/>
    <n v="535.47"/>
    <n v="0"/>
    <x v="0"/>
    <m/>
    <m/>
    <m/>
    <m/>
    <s v="none"/>
    <m/>
    <m/>
    <m/>
    <x v="0"/>
    <m/>
    <x v="0"/>
  </r>
  <r>
    <s v="PRTPrt 287BRI-2018Q2 2020EUR"/>
    <x v="8"/>
    <n v="100589"/>
    <s v="AVILUDO - INDÚSTRIA E COMÉRCIO DE PRODUTOS ALIMENTARES, S.A."/>
    <s v="Prt 287BRI-2018"/>
    <s v="Q2 2020"/>
    <s v="EUR"/>
    <n v="25.97"/>
    <n v="25.974799999999998"/>
    <n v="-4.7999999999994696E-3"/>
    <n v="25.97"/>
    <n v="0"/>
    <x v="0"/>
    <m/>
    <m/>
    <m/>
    <m/>
    <s v="none"/>
    <m/>
    <m/>
    <m/>
    <x v="0"/>
    <m/>
    <x v="0"/>
  </r>
  <r>
    <s v="PRTPrt 287BRI-2018Q3 2020EUR"/>
    <x v="8"/>
    <n v="100589"/>
    <s v="AVILUDO - INDÚSTRIA E COMÉRCIO DE PRODUTOS ALIMENTARES, S.A."/>
    <s v="Prt 287BRI-2018"/>
    <s v="Q3 2020"/>
    <s v="EUR"/>
    <n v="217.96116599999999"/>
    <n v="217.96119999999999"/>
    <n v="-3.3999999999423299E-5"/>
    <n v="217.96116599999999"/>
    <n v="0"/>
    <x v="0"/>
    <m/>
    <m/>
    <m/>
    <m/>
    <s v="none"/>
    <m/>
    <m/>
    <m/>
    <x v="0"/>
    <m/>
    <x v="0"/>
  </r>
  <r>
    <s v="PRTPrt 287BRI-2018Q4 2020EUR"/>
    <x v="8"/>
    <n v="100589"/>
    <s v="AVILUDO - INDÚSTRIA E COMÉRCIO DE PRODUTOS ALIMENTARES, S.A."/>
    <s v="Prt 287BRI-2018"/>
    <s v="Q4 2020"/>
    <s v="EUR"/>
    <n v="76.820099999999996"/>
    <n v="76.820099999999996"/>
    <n v="0"/>
    <n v="76.820099999999996"/>
    <n v="0"/>
    <x v="0"/>
    <m/>
    <m/>
    <m/>
    <m/>
    <s v="none"/>
    <m/>
    <m/>
    <m/>
    <x v="0"/>
    <m/>
    <x v="0"/>
  </r>
  <r>
    <s v="PRTPrt 287RST-2018Q1 2020EUR"/>
    <x v="8"/>
    <n v="100589"/>
    <s v="AVILUDO - INDÚSTRIA E COMÉRCIO DE PRODUTOS ALIMENTARES, S.A."/>
    <s v="Prt 287RST-2018"/>
    <s v="Q1 2020"/>
    <s v="EUR"/>
    <n v="3556.34"/>
    <n v="3556.3359999999998"/>
    <n v="4.0000000003601599E-3"/>
    <n v="3556.34"/>
    <n v="0"/>
    <x v="0"/>
    <m/>
    <m/>
    <m/>
    <m/>
    <s v="none"/>
    <m/>
    <m/>
    <m/>
    <x v="0"/>
    <m/>
    <x v="0"/>
  </r>
  <r>
    <s v="PRTPrt 287RST-2018Q2 2020EUR"/>
    <x v="8"/>
    <n v="100589"/>
    <s v="AVILUDO - INDÚSTRIA E COMÉRCIO DE PRODUTOS ALIMENTARES, S.A."/>
    <s v="Prt 287RST-2018"/>
    <s v="Q2 2020"/>
    <s v="EUR"/>
    <n v="80.81"/>
    <n v="80.8108"/>
    <n v="-7.9999999999813499E-4"/>
    <n v="80.81"/>
    <n v="0"/>
    <x v="0"/>
    <m/>
    <m/>
    <m/>
    <m/>
    <s v="none"/>
    <m/>
    <m/>
    <m/>
    <x v="0"/>
    <m/>
    <x v="0"/>
  </r>
  <r>
    <s v="PRTPrt 287RST-2018Q3 2020EUR"/>
    <x v="8"/>
    <n v="100589"/>
    <s v="AVILUDO - INDÚSTRIA E COMÉRCIO DE PRODUTOS ALIMENTARES, S.A."/>
    <s v="Prt 287RST-2018"/>
    <s v="Q3 2020"/>
    <s v="EUR"/>
    <n v="849.10901999999999"/>
    <n v="849.10910000000001"/>
    <n v="-8.0000000025392997E-5"/>
    <n v="849.10901999999999"/>
    <n v="0"/>
    <x v="0"/>
    <m/>
    <m/>
    <m/>
    <m/>
    <s v="none"/>
    <m/>
    <m/>
    <m/>
    <x v="2"/>
    <s v="Zakaria"/>
    <x v="0"/>
  </r>
  <r>
    <s v="PRTPrt 287RST-2018Q4 2020EUR"/>
    <x v="8"/>
    <n v="100589"/>
    <s v="AVILUDO - INDÚSTRIA E COMÉRCIO DE PRODUTOS ALIMENTARES, S.A."/>
    <s v="Prt 287RST-2018"/>
    <s v="Q4 2020"/>
    <s v="EUR"/>
    <n v="386.06380000000001"/>
    <n v="386.06380000000001"/>
    <n v="0"/>
    <n v="386.06380000000001"/>
    <n v="0"/>
    <x v="0"/>
    <m/>
    <m/>
    <m/>
    <m/>
    <s v="none"/>
    <m/>
    <m/>
    <m/>
    <x v="0"/>
    <m/>
    <x v="0"/>
  </r>
  <r>
    <s v="PRTPrt 223-2018Q1 2020EUR"/>
    <x v="8"/>
    <n v="100590"/>
    <s v="DIGITMARKET - SISTEMAS DE INFORMAÇÃO, S.A. (BizDirect)"/>
    <s v="Prt 223-2018"/>
    <s v="Q1 2020"/>
    <s v="EUR"/>
    <n v="102.29"/>
    <n v="102.2916"/>
    <n v="-1.59999999999627E-3"/>
    <n v="102.29"/>
    <n v="0"/>
    <x v="0"/>
    <m/>
    <m/>
    <m/>
    <m/>
    <s v="none"/>
    <m/>
    <m/>
    <m/>
    <x v="0"/>
    <m/>
    <x v="0"/>
  </r>
  <r>
    <s v="PRTPrt 223-2018Q3 2020EUR"/>
    <x v="8"/>
    <n v="100590"/>
    <s v="DIGITMARKET - SISTEMAS DE INFORMAÇÃO, S.A. (BizDirect)"/>
    <s v="Prt 223-2018"/>
    <s v="Q3 2020"/>
    <s v="EUR"/>
    <n v="73.191152000000002"/>
    <n v="73.191199999999995"/>
    <n v="-4.79999999924984E-5"/>
    <n v="73.191152000000002"/>
    <n v="0"/>
    <x v="0"/>
    <m/>
    <m/>
    <m/>
    <m/>
    <s v="none"/>
    <m/>
    <m/>
    <m/>
    <x v="0"/>
    <m/>
    <x v="0"/>
  </r>
  <r>
    <s v="PRTPrt 150-2018Q1 2020EUR"/>
    <x v="8"/>
    <n v="100592"/>
    <s v="RECHEIO MASTERCHEF Lda"/>
    <s v="Prt 150-2018"/>
    <s v="Q1 2020"/>
    <s v="EUR"/>
    <n v="332.62"/>
    <n v="332.62400000000002"/>
    <n v="-4.0000000000190898E-3"/>
    <n v="332.62"/>
    <n v="0"/>
    <x v="0"/>
    <m/>
    <m/>
    <m/>
    <m/>
    <s v="none"/>
    <m/>
    <m/>
    <m/>
    <x v="0"/>
    <m/>
    <x v="0"/>
  </r>
  <r>
    <s v="PRTPrt 150-2018Q2 2020EUR"/>
    <x v="8"/>
    <n v="100592"/>
    <s v="RECHEIO MASTERCHEF Lda"/>
    <s v="Prt 150-2018"/>
    <s v="Q2 2020"/>
    <s v="EUR"/>
    <n v="14.72"/>
    <n v="14.7172"/>
    <n v="2.8000000000005798E-3"/>
    <n v="14.72"/>
    <n v="0"/>
    <x v="0"/>
    <m/>
    <m/>
    <m/>
    <m/>
    <s v="none"/>
    <m/>
    <m/>
    <m/>
    <x v="0"/>
    <m/>
    <x v="0"/>
  </r>
  <r>
    <s v="PRTPrt 150-2018Q3 2020EUR"/>
    <x v="8"/>
    <n v="100592"/>
    <s v="RECHEIO MASTERCHEF Lda"/>
    <s v="Prt 150-2018"/>
    <s v="Q3 2020"/>
    <s v="EUR"/>
    <n v="39.064228"/>
    <n v="39.0642"/>
    <n v="2.8000000000361002E-5"/>
    <n v="39.064228"/>
    <n v="0"/>
    <x v="0"/>
    <m/>
    <m/>
    <m/>
    <m/>
    <s v="none"/>
    <m/>
    <m/>
    <m/>
    <x v="0"/>
    <m/>
    <x v="0"/>
  </r>
  <r>
    <s v="PRTPrt 150-2018Q4 2020EUR"/>
    <x v="8"/>
    <n v="100592"/>
    <s v="RECHEIO MASTERCHEF Lda"/>
    <s v="Prt 150-2018"/>
    <s v="Q4 2020"/>
    <s v="EUR"/>
    <n v="24.79"/>
    <n v="24.793500000000002"/>
    <n v="-3.5000000000024998E-3"/>
    <n v="24.79"/>
    <n v="0"/>
    <x v="0"/>
    <m/>
    <m/>
    <m/>
    <m/>
    <s v="none"/>
    <m/>
    <m/>
    <m/>
    <x v="0"/>
    <m/>
    <x v="0"/>
  </r>
  <r>
    <s v="PRTPrt 318-2018Q1 2020EUR"/>
    <x v="8"/>
    <n v="100596"/>
    <s v="FUMADIS - PRODUÇÃO E DISTRIBUIÇÃO DE PRODUTOS ALIMENTARES, LDA"/>
    <s v="Prt 318-2018"/>
    <s v="Q1 2020"/>
    <s v="EUR"/>
    <n v="416.96"/>
    <n v="416.96210000000002"/>
    <n v="-2.1000000000412902E-3"/>
    <n v="416.96"/>
    <n v="0"/>
    <x v="0"/>
    <m/>
    <m/>
    <m/>
    <m/>
    <s v="none"/>
    <m/>
    <m/>
    <m/>
    <x v="0"/>
    <m/>
    <x v="0"/>
  </r>
  <r>
    <s v="PRTPrt 318-2018Q3 2020EUR"/>
    <x v="8"/>
    <n v="100596"/>
    <s v="FUMADIS - PRODUÇÃO E DISTRIBUIÇÃO DE PRODUTOS ALIMENTARES, LDA"/>
    <s v="Prt 318-2018"/>
    <s v="Q3 2020"/>
    <s v="EUR"/>
    <n v="9.7097219999999993"/>
    <n v="9.7096999999999998"/>
    <n v="2.1999999999522402E-5"/>
    <n v="9.7097219999999993"/>
    <n v="0"/>
    <x v="0"/>
    <m/>
    <m/>
    <m/>
    <m/>
    <s v="none"/>
    <m/>
    <m/>
    <m/>
    <x v="0"/>
    <m/>
    <x v="0"/>
  </r>
  <r>
    <s v="PRTPrt 254-2018Q1 2020EUR"/>
    <x v="8"/>
    <n v="100600"/>
    <s v="HASITE - REPRESENTAÇÕES, EXPORTAÇÕES E IMPORTAÇÕES, LDA"/>
    <s v="Prt 254-2018"/>
    <s v="Q1 2020"/>
    <s v="EUR"/>
    <n v="97.43"/>
    <n v="97.429000000000002"/>
    <n v="1.0000000000047701E-3"/>
    <n v="97.43"/>
    <n v="0"/>
    <x v="0"/>
    <m/>
    <m/>
    <m/>
    <m/>
    <s v="none"/>
    <m/>
    <m/>
    <m/>
    <x v="0"/>
    <m/>
    <x v="0"/>
  </r>
  <r>
    <s v="PRTPrt 254-2018Q2 2020EUR"/>
    <x v="8"/>
    <n v="100600"/>
    <s v="HASITE - REPRESENTAÇÕES, EXPORTAÇÕES E IMPORTAÇÕES, LDA"/>
    <s v="Prt 254-2018"/>
    <s v="Q2 2020"/>
    <s v="EUR"/>
    <n v="21.04"/>
    <n v="21.043199999999999"/>
    <n v="-3.1999999999996402E-3"/>
    <n v="21.04"/>
    <n v="0"/>
    <x v="0"/>
    <m/>
    <m/>
    <m/>
    <m/>
    <s v="none"/>
    <m/>
    <m/>
    <m/>
    <x v="0"/>
    <m/>
    <x v="0"/>
  </r>
  <r>
    <s v="PRTPrt 254-2018Q3 2020EUR"/>
    <x v="8"/>
    <n v="100600"/>
    <s v="HASITE - REPRESENTAÇÕES, EXPORTAÇÕES E IMPORTAÇÕES, LDA"/>
    <s v="Prt 254-2018"/>
    <s v="Q3 2020"/>
    <s v="EUR"/>
    <n v="51.95073"/>
    <n v="51.950600000000001"/>
    <n v="1.2999999999863099E-4"/>
    <n v="51.95073"/>
    <n v="0"/>
    <x v="0"/>
    <m/>
    <m/>
    <m/>
    <m/>
    <s v="none"/>
    <m/>
    <m/>
    <m/>
    <x v="0"/>
    <m/>
    <x v="0"/>
  </r>
  <r>
    <s v="PRTPrt 254-2018Q4 2020EUR"/>
    <x v="8"/>
    <n v="100600"/>
    <s v="HASITE - REPRESENTAÇÕES, EXPORTAÇÕES E IMPORTAÇÕES, LDA"/>
    <s v="Prt 254-2018"/>
    <s v="Q4 2020"/>
    <s v="EUR"/>
    <n v="16.489999999999998"/>
    <n v="16.487200000000001"/>
    <n v="2.7999999999970202E-3"/>
    <n v="16.489999999999998"/>
    <n v="0"/>
    <x v="0"/>
    <m/>
    <m/>
    <m/>
    <m/>
    <s v="none"/>
    <m/>
    <m/>
    <m/>
    <x v="0"/>
    <m/>
    <x v="0"/>
  </r>
  <r>
    <s v="PRTPrt 321-2018Q1 2020EUR"/>
    <x v="8"/>
    <n v="100603"/>
    <s v="INTERCUNHADOS - COMERCIO DE FRUTAS E LEGUMES, LDA"/>
    <s v="Prt 321-2018"/>
    <s v="Q1 2020"/>
    <s v="EUR"/>
    <n v="967.52"/>
    <n v="967.52440000000001"/>
    <n v="-4.4000000000323702E-3"/>
    <n v="967.52"/>
    <n v="0"/>
    <x v="0"/>
    <m/>
    <m/>
    <m/>
    <m/>
    <s v="none"/>
    <m/>
    <m/>
    <m/>
    <x v="0"/>
    <m/>
    <x v="0"/>
  </r>
  <r>
    <s v="PRTPrt 321-2018Q2 2020EUR"/>
    <x v="8"/>
    <n v="100603"/>
    <s v="INTERCUNHADOS - COMERCIO DE FRUTAS E LEGUMES, LDA"/>
    <s v="Prt 321-2018"/>
    <s v="Q2 2020"/>
    <s v="EUR"/>
    <n v="7.42"/>
    <n v="7.4249000000000001"/>
    <n v="-4.9000000000001204E-3"/>
    <n v="7.42"/>
    <n v="0"/>
    <x v="0"/>
    <m/>
    <m/>
    <m/>
    <m/>
    <s v="none"/>
    <m/>
    <m/>
    <m/>
    <x v="0"/>
    <m/>
    <x v="0"/>
  </r>
  <r>
    <s v="PRTPrt 321-2018Q3 2020EUR"/>
    <x v="8"/>
    <n v="100603"/>
    <s v="INTERCUNHADOS - COMERCIO DE FRUTAS E LEGUMES, LDA"/>
    <s v="Prt 321-2018"/>
    <s v="Q3 2020"/>
    <s v="EUR"/>
    <n v="172.06816499999999"/>
    <n v="172.06819999999999"/>
    <n v="-3.4999999996898603E-5"/>
    <n v="172.06816499999999"/>
    <n v="0"/>
    <x v="0"/>
    <m/>
    <m/>
    <m/>
    <m/>
    <s v="none"/>
    <m/>
    <m/>
    <m/>
    <x v="0"/>
    <m/>
    <x v="0"/>
  </r>
  <r>
    <s v="PRTPrt 321-2018Q4 2020EUR"/>
    <x v="8"/>
    <n v="100603"/>
    <s v="INTERCUNHADOS - COMERCIO DE FRUTAS E LEGUMES, LDA"/>
    <s v="Prt 321-2018"/>
    <s v="Q4 2020"/>
    <s v="EUR"/>
    <n v="93.265900000000002"/>
    <n v="93.265900000000002"/>
    <n v="0"/>
    <n v="93.265900000000002"/>
    <n v="0"/>
    <x v="0"/>
    <m/>
    <m/>
    <m/>
    <m/>
    <s v="none"/>
    <m/>
    <m/>
    <m/>
    <x v="0"/>
    <m/>
    <x v="0"/>
  </r>
  <r>
    <s v="PRTPrt 298-2018Q1 2020EUR"/>
    <x v="8"/>
    <n v="100605"/>
    <s v="BERNARDINO DE ALMEIDA E COSTA &amp; FILHOS, S.A."/>
    <s v="Prt 298-2018"/>
    <s v="Q1 2020"/>
    <s v="EUR"/>
    <n v="69.599999999999994"/>
    <n v="69.602999999999994"/>
    <n v="-3.0000000000001098E-3"/>
    <n v="69.599999999999994"/>
    <n v="0"/>
    <x v="0"/>
    <m/>
    <m/>
    <m/>
    <m/>
    <s v="none"/>
    <m/>
    <m/>
    <m/>
    <x v="0"/>
    <m/>
    <x v="0"/>
  </r>
  <r>
    <s v="PRTPrt 298-2018Q2 2020EUR"/>
    <x v="8"/>
    <n v="100605"/>
    <s v="BERNARDINO DE ALMEIDA E COSTA &amp; FILHOS, S.A."/>
    <s v="Prt 298-2018"/>
    <s v="Q2 2020"/>
    <s v="EUR"/>
    <n v="5.58"/>
    <n v="5.5770999999999997"/>
    <n v="2.9000000000003398E-3"/>
    <n v="5.58"/>
    <n v="0"/>
    <x v="0"/>
    <m/>
    <m/>
    <m/>
    <m/>
    <s v="none"/>
    <m/>
    <m/>
    <m/>
    <x v="0"/>
    <m/>
    <x v="0"/>
  </r>
  <r>
    <s v="PRTPrt 298-2018Q3 2020EUR"/>
    <x v="8"/>
    <n v="100605"/>
    <s v="BERNARDINO DE ALMEIDA E COSTA &amp; FILHOS, S.A."/>
    <s v="Prt 298-2018"/>
    <s v="Q3 2020"/>
    <s v="EUR"/>
    <n v="40.371479999999998"/>
    <n v="40.371400000000001"/>
    <n v="7.9999999996971301E-5"/>
    <n v="40.371479999999998"/>
    <n v="0"/>
    <x v="0"/>
    <m/>
    <m/>
    <m/>
    <m/>
    <s v="none"/>
    <m/>
    <m/>
    <m/>
    <x v="0"/>
    <m/>
    <x v="0"/>
  </r>
  <r>
    <s v="PRTPrt 298-2018Q4 2020EUR"/>
    <x v="8"/>
    <n v="100605"/>
    <s v="BERNARDINO DE ALMEIDA E COSTA &amp; FILHOS, S.A."/>
    <s v="Prt 298-2018"/>
    <s v="Q4 2020"/>
    <s v="EUR"/>
    <n v="5.9325000000000001"/>
    <n v="5.9325000000000001"/>
    <n v="0"/>
    <n v="5.9325000000000001"/>
    <n v="0"/>
    <x v="0"/>
    <m/>
    <m/>
    <m/>
    <m/>
    <s v="none"/>
    <m/>
    <m/>
    <m/>
    <x v="0"/>
    <m/>
    <x v="0"/>
  </r>
  <r>
    <s v="PRTPrt 347-2019Q1 2020EUR"/>
    <x v="8"/>
    <n v="100612"/>
    <s v="JMV - JOSÉ MARIA VIEIRA, S.A."/>
    <s v="Prt 347-2019"/>
    <s v="Q1 2020"/>
    <s v="EUR"/>
    <n v="86.25"/>
    <n v="86.245999999999995"/>
    <n v="4.0000000000048799E-3"/>
    <n v="86.25"/>
    <n v="0"/>
    <x v="0"/>
    <m/>
    <m/>
    <m/>
    <m/>
    <s v="none"/>
    <m/>
    <m/>
    <m/>
    <x v="0"/>
    <m/>
    <x v="0"/>
  </r>
  <r>
    <s v="PRTPrt 347-2019Q2 2020EUR"/>
    <x v="8"/>
    <n v="100612"/>
    <s v="JMV - JOSÉ MARIA VIEIRA, S.A."/>
    <s v="Prt 347-2019"/>
    <s v="Q2 2020"/>
    <s v="EUR"/>
    <n v="2.61"/>
    <n v="2.6135000000000002"/>
    <n v="-3.5000000000002798E-3"/>
    <n v="2.61"/>
    <n v="0"/>
    <x v="0"/>
    <m/>
    <m/>
    <m/>
    <m/>
    <s v="none"/>
    <m/>
    <m/>
    <m/>
    <x v="0"/>
    <m/>
    <x v="0"/>
  </r>
  <r>
    <s v="PRTPrt 347-2019Q3 2020EUR"/>
    <x v="8"/>
    <n v="100612"/>
    <s v="JMV - JOSÉ MARIA VIEIRA, S.A."/>
    <s v="Prt 347-2019"/>
    <s v="Q3 2020"/>
    <s v="EUR"/>
    <n v="10.916499999999999"/>
    <n v="10.916499999999999"/>
    <n v="0"/>
    <n v="10.916499999999999"/>
    <n v="0"/>
    <x v="0"/>
    <m/>
    <m/>
    <m/>
    <m/>
    <s v="none"/>
    <m/>
    <m/>
    <m/>
    <x v="0"/>
    <m/>
    <x v="0"/>
  </r>
  <r>
    <s v="PRTPrt 347-2019Q4 2020EUR"/>
    <x v="8"/>
    <n v="100612"/>
    <s v="JMV - JOSÉ MARIA VIEIRA, S.A."/>
    <s v="Prt 347-2019"/>
    <s v="Q4 2020"/>
    <s v="EUR"/>
    <n v="8.9135000000000009"/>
    <n v="8.9135000000000009"/>
    <n v="0"/>
    <n v="8.9135000000000009"/>
    <n v="0"/>
    <x v="0"/>
    <m/>
    <m/>
    <m/>
    <m/>
    <s v="none"/>
    <m/>
    <m/>
    <m/>
    <x v="0"/>
    <m/>
    <x v="0"/>
  </r>
  <r>
    <s v="PRTPrt 317-2018Q1 2020EUR"/>
    <x v="8"/>
    <n v="100613"/>
    <s v="MANUEL RUI AZINHAIS NABEIRO, LDA (DELTA)"/>
    <s v="Prt 317-2018"/>
    <s v="Q1 2020"/>
    <s v="EUR"/>
    <n v="3141.0999999999899"/>
    <n v="3141.0999000000002"/>
    <n v="9.9999999292776906E-5"/>
    <n v="3141.0999999999899"/>
    <n v="0"/>
    <x v="0"/>
    <m/>
    <m/>
    <m/>
    <m/>
    <s v="none"/>
    <m/>
    <m/>
    <m/>
    <x v="0"/>
    <m/>
    <x v="0"/>
  </r>
  <r>
    <s v="PRTPrt 317-2018Q2 2020EUR"/>
    <x v="8"/>
    <n v="100613"/>
    <s v="MANUEL RUI AZINHAIS NABEIRO, LDA (DELTA)"/>
    <s v="Prt 317-2018"/>
    <s v="Q2 2020"/>
    <s v="EUR"/>
    <n v="271.93"/>
    <n v="271.9316"/>
    <n v="-1.59999999999627E-3"/>
    <n v="271.93"/>
    <n v="0"/>
    <x v="0"/>
    <m/>
    <m/>
    <m/>
    <m/>
    <s v="none"/>
    <m/>
    <m/>
    <m/>
    <x v="0"/>
    <m/>
    <x v="0"/>
  </r>
  <r>
    <s v="PRTPrt 317-2018Q3 2020EUR"/>
    <x v="8"/>
    <n v="100613"/>
    <s v="MANUEL RUI AZINHAIS NABEIRO, LDA (DELTA)"/>
    <s v="Prt 317-2018"/>
    <s v="Q3 2020"/>
    <s v="EUR"/>
    <n v="1546.1048819999901"/>
    <n v="1546.1051"/>
    <n v="-2.1800000013172299E-4"/>
    <n v="1546.1048819999901"/>
    <n v="0"/>
    <x v="0"/>
    <m/>
    <m/>
    <m/>
    <m/>
    <s v="none"/>
    <m/>
    <m/>
    <m/>
    <x v="0"/>
    <m/>
    <x v="0"/>
  </r>
  <r>
    <s v="PRTPrt 317-2018Q4 2020EUR"/>
    <x v="8"/>
    <n v="100613"/>
    <s v="MANUEL RUI AZINHAIS NABEIRO, LDA (DELTA)"/>
    <s v="Prt 317-2018"/>
    <s v="Q4 2020"/>
    <s v="EUR"/>
    <n v="742.63049999999998"/>
    <n v="742.63059999999996"/>
    <n v="-9.9999999974897906E-5"/>
    <n v="742.63049999999998"/>
    <n v="0"/>
    <x v="0"/>
    <m/>
    <m/>
    <m/>
    <m/>
    <s v="none"/>
    <m/>
    <m/>
    <m/>
    <x v="0"/>
    <m/>
    <x v="0"/>
  </r>
  <r>
    <s v="PRTPrt 134-2018Q1 2020EUR"/>
    <x v="8"/>
    <n v="100614"/>
    <s v="MATUDIS - COMÉRCIO DE PRODUTOS ALIMENTARES, LDA (PEPSICO)"/>
    <s v="Prt 134-2018"/>
    <s v="Q1 2020"/>
    <s v="EUR"/>
    <n v="137.54"/>
    <n v="137.53540000000001"/>
    <n v="4.5999999999821696E-3"/>
    <n v="137.53540000000001"/>
    <n v="4.5999999999821696E-3"/>
    <x v="0"/>
    <m/>
    <m/>
    <m/>
    <m/>
    <s v="none"/>
    <m/>
    <m/>
    <m/>
    <x v="0"/>
    <m/>
    <x v="0"/>
  </r>
  <r>
    <s v="PRTPrt 134-2018Q2 2020EUR"/>
    <x v="8"/>
    <n v="100614"/>
    <s v="MATUDIS - COMÉRCIO DE PRODUTOS ALIMENTARES, LDA (PEPSICO)"/>
    <s v="Prt 134-2018"/>
    <s v="Q2 2020"/>
    <s v="EUR"/>
    <n v="10.51"/>
    <n v="10.505000000000001"/>
    <n v="4.999999999999E-3"/>
    <n v="10.505000000000001"/>
    <n v="4.999999999999E-3"/>
    <x v="0"/>
    <m/>
    <m/>
    <m/>
    <m/>
    <s v="none"/>
    <m/>
    <m/>
    <m/>
    <x v="0"/>
    <m/>
    <x v="0"/>
  </r>
  <r>
    <s v="PRTPrt 134-2018Q3 2020EUR"/>
    <x v="8"/>
    <n v="100614"/>
    <s v="MATUDIS - COMÉRCIO DE PRODUTOS ALIMENTARES, LDA (PEPSICO)"/>
    <s v="Prt 134-2018"/>
    <s v="Q3 2020"/>
    <s v="EUR"/>
    <n v="30.673407000000001"/>
    <m/>
    <n v="30.673407000000001"/>
    <n v="30.673400000000001"/>
    <n v="7.0000000000902597E-6"/>
    <x v="3"/>
    <s v="[10437]"/>
    <s v="[2078]"/>
    <s v="no rebate, with contract attached"/>
    <s v="2020-11-07 00:01:25 +0100"/>
    <s v="none"/>
    <m/>
    <m/>
    <m/>
    <x v="0"/>
    <m/>
    <x v="0"/>
  </r>
  <r>
    <s v="PRTPrt 134-2018Q4 2020EUR"/>
    <x v="8"/>
    <n v="100614"/>
    <s v="MATUDIS - COMÉRCIO DE PRODUTOS ALIMENTARES, LDA (PEPSICO)"/>
    <s v="Prt 134-2018"/>
    <s v="Q4 2020"/>
    <s v="EUR"/>
    <n v="15.7255"/>
    <n v="15.7255"/>
    <n v="0"/>
    <n v="15.7255"/>
    <n v="0"/>
    <x v="0"/>
    <m/>
    <m/>
    <m/>
    <m/>
    <s v="none"/>
    <m/>
    <m/>
    <m/>
    <x v="0"/>
    <m/>
    <x v="0"/>
  </r>
  <r>
    <s v="PRTPrt 178-2018Q2 2020EUR"/>
    <x v="8"/>
    <n v="100630"/>
    <s v="LETRATEC - SISTEMAS DE INFORMAÇÃO GRÁFICA, LDA"/>
    <s v="Prt 178-2018"/>
    <s v="Q2 2020"/>
    <s v="EUR"/>
    <n v="5.49"/>
    <n v="5.4870000000000001"/>
    <n v="3.0000000000001098E-3"/>
    <n v="5.49"/>
    <n v="0"/>
    <x v="0"/>
    <m/>
    <m/>
    <m/>
    <m/>
    <s v="none"/>
    <m/>
    <m/>
    <m/>
    <x v="0"/>
    <m/>
    <x v="0"/>
  </r>
  <r>
    <s v="PRTPrt 178-2018Q3 2020EUR"/>
    <x v="8"/>
    <n v="100630"/>
    <s v="LETRATEC - SISTEMAS DE INFORMAÇÃO GRÁFICA, LDA"/>
    <s v="Prt 178-2018"/>
    <s v="Q3 2020"/>
    <s v="EUR"/>
    <n v="50.344000000000001"/>
    <n v="50.344000000000001"/>
    <n v="0"/>
    <n v="50.344000000000001"/>
    <n v="0"/>
    <x v="0"/>
    <m/>
    <m/>
    <m/>
    <m/>
    <s v="none"/>
    <m/>
    <m/>
    <m/>
    <x v="0"/>
    <m/>
    <x v="0"/>
  </r>
  <r>
    <s v="PRTPrt 251-2018Q1 2020EUR"/>
    <x v="8"/>
    <n v="100636"/>
    <s v="NORTEL SUL - COMÉRCIO DE EQUIPAMENTOS HOTELEIROS, LDA"/>
    <s v="Prt 251-2018"/>
    <s v="Q1 2020"/>
    <s v="EUR"/>
    <n v="18.82"/>
    <n v="18.815100000000001"/>
    <n v="4.8999999999992296E-3"/>
    <n v="18.82"/>
    <n v="0"/>
    <x v="0"/>
    <m/>
    <m/>
    <m/>
    <m/>
    <s v="none"/>
    <m/>
    <m/>
    <m/>
    <x v="0"/>
    <m/>
    <x v="0"/>
  </r>
  <r>
    <s v="PRTPrt 251-2018Q4 2020EUR"/>
    <x v="8"/>
    <n v="100636"/>
    <s v="NORTEL SUL - COMÉRCIO DE EQUIPAMENTOS HOTELEIROS, LDA"/>
    <s v="Prt 251-2018"/>
    <s v="Q4 2020"/>
    <s v="EUR"/>
    <n v="6.4413"/>
    <n v="6.4413"/>
    <n v="0"/>
    <n v="6.4413"/>
    <n v="0"/>
    <x v="0"/>
    <m/>
    <m/>
    <m/>
    <m/>
    <s v="none"/>
    <m/>
    <m/>
    <m/>
    <x v="0"/>
    <m/>
    <x v="0"/>
  </r>
  <r>
    <s v="PRTPrt 159-2018Q1 2020EUR"/>
    <x v="8"/>
    <n v="100644"/>
    <s v="SCHINDLER - ASCENSORES E ESCADAS ROLANTES, S.A."/>
    <s v="Prt 159-2018"/>
    <s v="Q1 2020"/>
    <s v="EUR"/>
    <n v="432.73"/>
    <n v="432.72629999999998"/>
    <n v="3.70000000003756E-3"/>
    <n v="432.73"/>
    <n v="0"/>
    <x v="0"/>
    <m/>
    <m/>
    <m/>
    <m/>
    <s v="none"/>
    <m/>
    <m/>
    <m/>
    <x v="0"/>
    <m/>
    <x v="0"/>
  </r>
  <r>
    <s v="PRTPrt 159-2018Q2 2020EUR"/>
    <x v="8"/>
    <n v="100644"/>
    <s v="SCHINDLER - ASCENSORES E ESCADAS ROLANTES, S.A."/>
    <s v="Prt 159-2018"/>
    <s v="Q2 2020"/>
    <s v="EUR"/>
    <n v="84.16"/>
    <n v="84.1554"/>
    <n v="4.5999999999963804E-3"/>
    <n v="84.16"/>
    <n v="0"/>
    <x v="0"/>
    <m/>
    <m/>
    <m/>
    <m/>
    <s v="none"/>
    <m/>
    <m/>
    <m/>
    <x v="0"/>
    <m/>
    <x v="0"/>
  </r>
  <r>
    <s v="PRTPrt 159-2018Q3 2020EUR"/>
    <x v="8"/>
    <n v="100644"/>
    <s v="SCHINDLER - ASCENSORES E ESCADAS ROLANTES, S.A."/>
    <s v="Prt 159-2018"/>
    <s v="Q3 2020"/>
    <s v="EUR"/>
    <n v="441.25373200000001"/>
    <n v="441.25380000000001"/>
    <n v="-6.7999999998846707E-5"/>
    <n v="441.25373200000001"/>
    <n v="0"/>
    <x v="0"/>
    <m/>
    <m/>
    <m/>
    <m/>
    <s v="none"/>
    <m/>
    <m/>
    <m/>
    <x v="0"/>
    <m/>
    <x v="0"/>
  </r>
  <r>
    <s v="PRTPrt 159-2018Q4 2020EUR"/>
    <x v="8"/>
    <n v="100644"/>
    <s v="SCHINDLER - ASCENSORES E ESCADAS ROLANTES, S.A."/>
    <s v="Prt 159-2018"/>
    <s v="Q4 2020"/>
    <s v="EUR"/>
    <n v="164.37"/>
    <n v="164.3673"/>
    <n v="2.7000000000043599E-3"/>
    <n v="164.37"/>
    <n v="0"/>
    <x v="0"/>
    <m/>
    <m/>
    <m/>
    <m/>
    <s v="none"/>
    <m/>
    <m/>
    <m/>
    <x v="0"/>
    <m/>
    <x v="0"/>
  </r>
  <r>
    <s v="PRTPrt 291-2018Q1 2020EUR"/>
    <x v="8"/>
    <n v="100646"/>
    <s v="LAVANDARIAS TEMA, LDA"/>
    <s v="Prt 291-2018"/>
    <s v="Q1 2020"/>
    <s v="EUR"/>
    <n v="115.15"/>
    <n v="115.14619999999999"/>
    <n v="3.8000000000124601E-3"/>
    <n v="115.15"/>
    <n v="0"/>
    <x v="0"/>
    <m/>
    <m/>
    <m/>
    <m/>
    <s v="none"/>
    <m/>
    <m/>
    <m/>
    <x v="0"/>
    <m/>
    <x v="0"/>
  </r>
  <r>
    <s v="PRTPrt 291-2018Q2 2020EUR"/>
    <x v="8"/>
    <n v="100646"/>
    <s v="LAVANDARIAS TEMA, LDA"/>
    <s v="Prt 291-2018"/>
    <s v="Q2 2020"/>
    <s v="EUR"/>
    <n v="15.76"/>
    <n v="15.7605"/>
    <n v="-5.0000000000061096E-4"/>
    <n v="15.76"/>
    <n v="0"/>
    <x v="0"/>
    <m/>
    <m/>
    <m/>
    <m/>
    <s v="none"/>
    <m/>
    <m/>
    <m/>
    <x v="0"/>
    <m/>
    <x v="0"/>
  </r>
  <r>
    <s v="PRTPrt 291-2018Q3 2020EUR"/>
    <x v="8"/>
    <n v="100646"/>
    <s v="LAVANDARIAS TEMA, LDA"/>
    <s v="Prt 291-2018"/>
    <s v="Q3 2020"/>
    <s v="EUR"/>
    <n v="45.231634999999997"/>
    <n v="45.2316"/>
    <n v="3.4999999996898603E-5"/>
    <n v="45.231634999999997"/>
    <n v="0"/>
    <x v="0"/>
    <m/>
    <m/>
    <m/>
    <m/>
    <s v="none"/>
    <m/>
    <m/>
    <m/>
    <x v="0"/>
    <m/>
    <x v="0"/>
  </r>
  <r>
    <s v="PRTPrt 291-2018Q4 2020EUR"/>
    <x v="8"/>
    <n v="100646"/>
    <s v="LAVANDARIAS TEMA, LDA"/>
    <s v="Prt 291-2018"/>
    <s v="Q4 2020"/>
    <s v="EUR"/>
    <n v="51.52"/>
    <n v="51.515700000000002"/>
    <n v="4.3000000000006297E-3"/>
    <n v="51.52"/>
    <n v="0"/>
    <x v="0"/>
    <m/>
    <m/>
    <m/>
    <m/>
    <s v="none"/>
    <m/>
    <m/>
    <m/>
    <x v="0"/>
    <m/>
    <x v="0"/>
  </r>
  <r>
    <s v="PRTPrt 206-2018Q1 2020EUR"/>
    <x v="8"/>
    <n v="100652"/>
    <s v="MESTRIMAGEM, LDA"/>
    <s v="Prt 206-2018"/>
    <s v="Q1 2020"/>
    <s v="EUR"/>
    <n v="70.52"/>
    <n v="70.52"/>
    <n v="0"/>
    <n v="70.52"/>
    <n v="0"/>
    <x v="0"/>
    <m/>
    <m/>
    <m/>
    <m/>
    <s v="none"/>
    <m/>
    <m/>
    <m/>
    <x v="0"/>
    <m/>
    <x v="0"/>
  </r>
  <r>
    <s v="PRTPrt 206-2018Q2 2020EUR"/>
    <x v="8"/>
    <n v="100652"/>
    <s v="MESTRIMAGEM, LDA"/>
    <s v="Prt 206-2018"/>
    <s v="Q2 2020"/>
    <s v="EUR"/>
    <n v="30.46"/>
    <n v="30.46"/>
    <n v="0"/>
    <n v="30.46"/>
    <n v="0"/>
    <x v="0"/>
    <m/>
    <m/>
    <m/>
    <m/>
    <s v="none"/>
    <m/>
    <m/>
    <m/>
    <x v="0"/>
    <m/>
    <x v="0"/>
  </r>
  <r>
    <s v="PRTPrt 206-2018Q3 2020EUR"/>
    <x v="8"/>
    <n v="100652"/>
    <s v="MESTRIMAGEM, LDA"/>
    <s v="Prt 206-2018"/>
    <s v="Q3 2020"/>
    <s v="EUR"/>
    <n v="309.72000000000003"/>
    <n v="309.72000000000003"/>
    <n v="0"/>
    <n v="309.72000000000003"/>
    <n v="0"/>
    <x v="0"/>
    <m/>
    <m/>
    <m/>
    <m/>
    <s v="none"/>
    <m/>
    <m/>
    <m/>
    <x v="0"/>
    <m/>
    <x v="0"/>
  </r>
  <r>
    <s v="PRTPrt 206-2018Q4 2020EUR"/>
    <x v="8"/>
    <n v="100652"/>
    <s v="MESTRIMAGEM, LDA"/>
    <s v="Prt 206-2018"/>
    <s v="Q4 2020"/>
    <s v="EUR"/>
    <n v="199.39"/>
    <n v="199.38800000000001"/>
    <n v="1.9999999999811202E-3"/>
    <n v="199.39"/>
    <n v="0"/>
    <x v="0"/>
    <m/>
    <m/>
    <m/>
    <m/>
    <s v="none"/>
    <m/>
    <m/>
    <m/>
    <x v="0"/>
    <m/>
    <x v="0"/>
  </r>
  <r>
    <s v="PRTPrt 216-2018Q1 2020EUR"/>
    <x v="8"/>
    <n v="100655"/>
    <s v="ARN MEDIA COMMUNICATIONS - PUBLICIDADE, S.A. (Arena)"/>
    <s v="Prt 216-2018"/>
    <s v="Q1 2020"/>
    <s v="EUR"/>
    <n v="147.37"/>
    <n v="147.36959999999999"/>
    <n v="4.0000000001327803E-4"/>
    <n v="147.37"/>
    <n v="0"/>
    <x v="0"/>
    <m/>
    <m/>
    <m/>
    <m/>
    <s v="none"/>
    <m/>
    <m/>
    <m/>
    <x v="0"/>
    <m/>
    <x v="0"/>
  </r>
  <r>
    <s v="PRTPrt 216-2018Q2 2020EUR"/>
    <x v="8"/>
    <n v="100655"/>
    <s v="ARN MEDIA COMMUNICATIONS - PUBLICIDADE, S.A. (Arena)"/>
    <s v="Prt 216-2018"/>
    <s v="Q2 2020"/>
    <s v="EUR"/>
    <n v="42.35"/>
    <n v="42.3461"/>
    <n v="3.9000000000015602E-3"/>
    <n v="42.35"/>
    <n v="0"/>
    <x v="0"/>
    <m/>
    <m/>
    <m/>
    <m/>
    <s v="none"/>
    <m/>
    <m/>
    <m/>
    <x v="0"/>
    <m/>
    <x v="0"/>
  </r>
  <r>
    <s v="PRTPrt 216-2018Q3 2020EUR"/>
    <x v="8"/>
    <n v="100655"/>
    <s v="ARN MEDIA COMMUNICATIONS - PUBLICIDADE, S.A. (Arena)"/>
    <s v="Prt 216-2018"/>
    <s v="Q3 2020"/>
    <s v="EUR"/>
    <n v="39.44"/>
    <n v="39.441000000000003"/>
    <n v="-1.0000000000047701E-3"/>
    <n v="39.44"/>
    <n v="0"/>
    <x v="0"/>
    <m/>
    <m/>
    <m/>
    <m/>
    <s v="none"/>
    <m/>
    <m/>
    <m/>
    <x v="0"/>
    <m/>
    <x v="0"/>
  </r>
  <r>
    <s v="PRTPrt 216-2018Q4 2020EUR"/>
    <x v="8"/>
    <n v="100655"/>
    <s v="ARN MEDIA COMMUNICATIONS - PUBLICIDADE, S.A. (Arena)"/>
    <s v="Prt 216-2018"/>
    <s v="Q4 2020"/>
    <s v="EUR"/>
    <n v="39.44"/>
    <n v="39.441000000000003"/>
    <n v="-1.0000000000047701E-3"/>
    <n v="39.44"/>
    <n v="0"/>
    <x v="0"/>
    <m/>
    <m/>
    <m/>
    <m/>
    <s v="none"/>
    <m/>
    <m/>
    <m/>
    <x v="0"/>
    <m/>
    <x v="0"/>
  </r>
  <r>
    <s v="PRTPrt 142-2018Q1 2020EUR"/>
    <x v="8"/>
    <n v="100656"/>
    <s v="ATRIAN - INDÚSTRIA ALIMENTAR, S.A."/>
    <s v="Prt 142-2018"/>
    <s v="Q1 2020"/>
    <s v="EUR"/>
    <n v="180.25"/>
    <n v="180.2533"/>
    <n v="-3.2999999999958601E-3"/>
    <n v="180.25"/>
    <n v="0"/>
    <x v="0"/>
    <m/>
    <m/>
    <m/>
    <m/>
    <s v="none"/>
    <m/>
    <m/>
    <m/>
    <x v="0"/>
    <m/>
    <x v="0"/>
  </r>
  <r>
    <s v="PRTPrt 142-2018Q2 2020EUR"/>
    <x v="8"/>
    <n v="100656"/>
    <s v="ATRIAN - INDÚSTRIA ALIMENTAR, S.A."/>
    <s v="Prt 142-2018"/>
    <s v="Q2 2020"/>
    <s v="EUR"/>
    <n v="10.61"/>
    <n v="10.6088"/>
    <n v="1.1999999999989699E-3"/>
    <n v="10.61"/>
    <n v="0"/>
    <x v="0"/>
    <m/>
    <m/>
    <m/>
    <m/>
    <s v="none"/>
    <m/>
    <m/>
    <m/>
    <x v="0"/>
    <m/>
    <x v="0"/>
  </r>
  <r>
    <s v="PRTPrt 142-2018Q3 2020EUR"/>
    <x v="8"/>
    <n v="100656"/>
    <s v="ATRIAN - INDÚSTRIA ALIMENTAR, S.A."/>
    <s v="Prt 142-2018"/>
    <s v="Q3 2020"/>
    <s v="EUR"/>
    <n v="29.801763000000001"/>
    <n v="29.8017"/>
    <n v="6.3000000000812406E-5"/>
    <n v="29.801763000000001"/>
    <n v="0"/>
    <x v="0"/>
    <m/>
    <m/>
    <m/>
    <m/>
    <s v="none"/>
    <m/>
    <m/>
    <m/>
    <x v="0"/>
    <m/>
    <x v="0"/>
  </r>
  <r>
    <s v="PRTPrt 142-2018Q4 2020EUR"/>
    <x v="8"/>
    <n v="100656"/>
    <s v="ATRIAN - INDÚSTRIA ALIMENTAR, S.A."/>
    <s v="Prt 142-2018"/>
    <s v="Q4 2020"/>
    <s v="EUR"/>
    <n v="6.5335000000000001"/>
    <n v="6.5335000000000001"/>
    <n v="0"/>
    <n v="6.5335000000000001"/>
    <n v="0"/>
    <x v="0"/>
    <m/>
    <m/>
    <m/>
    <m/>
    <s v="none"/>
    <m/>
    <m/>
    <m/>
    <x v="0"/>
    <m/>
    <x v="0"/>
  </r>
  <r>
    <s v="PRTPrt 266-2018Q1 2020EUR"/>
    <x v="8"/>
    <n v="100676"/>
    <s v="MANUTAN, UNIPESSOAL, LDA"/>
    <s v="Prt 266-2018"/>
    <s v="Q1 2020"/>
    <s v="EUR"/>
    <n v="56.62"/>
    <n v="56.621499999999997"/>
    <n v="-1.5000000000000499E-3"/>
    <n v="56.62"/>
    <n v="0"/>
    <x v="0"/>
    <m/>
    <m/>
    <m/>
    <m/>
    <s v="none"/>
    <m/>
    <m/>
    <m/>
    <x v="0"/>
    <m/>
    <x v="0"/>
  </r>
  <r>
    <s v="PRTPrt 266-2018Q2 2020EUR"/>
    <x v="8"/>
    <n v="100676"/>
    <s v="MANUTAN, UNIPESSOAL, LDA"/>
    <s v="Prt 266-2018"/>
    <s v="Q2 2020"/>
    <s v="EUR"/>
    <n v="36.46"/>
    <n v="36.456000000000003"/>
    <n v="3.9999999999977796E-3"/>
    <n v="36.46"/>
    <n v="0"/>
    <x v="0"/>
    <m/>
    <m/>
    <m/>
    <m/>
    <s v="none"/>
    <m/>
    <m/>
    <m/>
    <x v="0"/>
    <m/>
    <x v="0"/>
  </r>
  <r>
    <s v="PRTPrt 266-2018Q3 2020EUR"/>
    <x v="8"/>
    <n v="100676"/>
    <s v="MANUTAN, UNIPESSOAL, LDA"/>
    <s v="Prt 266-2018"/>
    <s v="Q3 2020"/>
    <s v="EUR"/>
    <n v="132.86600000000001"/>
    <n v="132.86600000000001"/>
    <n v="0"/>
    <n v="132.86600000000001"/>
    <n v="0"/>
    <x v="0"/>
    <m/>
    <m/>
    <m/>
    <m/>
    <s v="none"/>
    <m/>
    <m/>
    <m/>
    <x v="0"/>
    <m/>
    <x v="0"/>
  </r>
  <r>
    <s v="PRTPrt 266-2018Q4 2020EUR"/>
    <x v="8"/>
    <n v="100676"/>
    <s v="MANUTAN, UNIPESSOAL, LDA"/>
    <s v="Prt 266-2018"/>
    <s v="Q4 2020"/>
    <s v="EUR"/>
    <n v="-34.952500000000001"/>
    <n v="-34.952500000000001"/>
    <n v="0"/>
    <n v="-34.952500000000001"/>
    <n v="0"/>
    <x v="0"/>
    <m/>
    <m/>
    <m/>
    <m/>
    <s v="none"/>
    <m/>
    <m/>
    <m/>
    <x v="0"/>
    <m/>
    <x v="0"/>
  </r>
  <r>
    <s v="PRTPrt 143-2018Q1 2020EUR"/>
    <x v="8"/>
    <n v="103067"/>
    <s v="LYRECO PORTUGAL, S.A."/>
    <s v="Prt 143-2018"/>
    <s v="Q1 2020"/>
    <s v="EUR"/>
    <n v="979.52"/>
    <n v="979.51390000000004"/>
    <n v="6.0999999999467001E-3"/>
    <n v="979.52"/>
    <n v="0"/>
    <x v="0"/>
    <m/>
    <m/>
    <m/>
    <m/>
    <s v="none"/>
    <m/>
    <m/>
    <m/>
    <x v="0"/>
    <m/>
    <x v="0"/>
  </r>
  <r>
    <s v="PRTPrt 143-2018Q2 2020EUR"/>
    <x v="8"/>
    <n v="103067"/>
    <s v="LYRECO PORTUGAL, S.A."/>
    <s v="Prt 143-2018"/>
    <s v="Q2 2020"/>
    <s v="EUR"/>
    <n v="1252.6600000000001"/>
    <n v="1252.6541999999999"/>
    <n v="5.8000000001356897E-3"/>
    <n v="1252.6600000000001"/>
    <n v="0"/>
    <x v="0"/>
    <m/>
    <m/>
    <m/>
    <m/>
    <s v="none"/>
    <m/>
    <m/>
    <m/>
    <x v="0"/>
    <m/>
    <x v="0"/>
  </r>
  <r>
    <s v="PRTPrt 143-2018Q3 2020EUR"/>
    <x v="8"/>
    <n v="103067"/>
    <s v="LYRECO PORTUGAL, S.A."/>
    <s v="Prt 143-2018"/>
    <s v="Q3 2020"/>
    <s v="EUR"/>
    <n v="612.13368100000002"/>
    <n v="612.1336"/>
    <n v="8.1000000022868294E-5"/>
    <n v="612.13368100000002"/>
    <n v="0"/>
    <x v="0"/>
    <m/>
    <m/>
    <m/>
    <m/>
    <s v="none"/>
    <m/>
    <m/>
    <m/>
    <x v="0"/>
    <m/>
    <x v="0"/>
  </r>
  <r>
    <s v="PRTPrt 143-2018Q4 2020EUR"/>
    <x v="8"/>
    <n v="103067"/>
    <s v="LYRECO PORTUGAL, S.A."/>
    <s v="Prt 143-2018"/>
    <s v="Q4 2020"/>
    <s v="EUR"/>
    <n v="279.66890000000001"/>
    <n v="279.66890000000001"/>
    <n v="0"/>
    <n v="279.66890000000001"/>
    <n v="0"/>
    <x v="0"/>
    <m/>
    <m/>
    <m/>
    <m/>
    <s v="none"/>
    <m/>
    <m/>
    <m/>
    <x v="0"/>
    <m/>
    <x v="0"/>
  </r>
  <r>
    <s v="PRTPrt 127-2018Q1 2020EUR"/>
    <x v="8"/>
    <n v="103209"/>
    <s v="CARLOS FILIPE PEREIRA BATISTA, UNIPESSOAL, LDA (REMODELAVIP)"/>
    <s v="Prt 127-2018"/>
    <s v="Q1 2020"/>
    <s v="EUR"/>
    <n v="39.6"/>
    <n v="39.603099999999998"/>
    <n v="-3.0999999999963201E-3"/>
    <n v="39.6"/>
    <n v="0"/>
    <x v="0"/>
    <m/>
    <m/>
    <m/>
    <m/>
    <s v="none"/>
    <m/>
    <m/>
    <m/>
    <x v="0"/>
    <m/>
    <x v="0"/>
  </r>
  <r>
    <s v="PRTPrt 127-2018Q2 2020EUR"/>
    <x v="8"/>
    <n v="103209"/>
    <s v="CARLOS FILIPE PEREIRA BATISTA, UNIPESSOAL, LDA (REMODELAVIP)"/>
    <s v="Prt 127-2018"/>
    <s v="Q2 2020"/>
    <s v="EUR"/>
    <n v="3.89"/>
    <n v="3.8889999999999998"/>
    <n v="1.0000000000003301E-3"/>
    <n v="3.89"/>
    <n v="0"/>
    <x v="0"/>
    <m/>
    <m/>
    <m/>
    <m/>
    <s v="none"/>
    <m/>
    <m/>
    <m/>
    <x v="0"/>
    <m/>
    <x v="0"/>
  </r>
  <r>
    <s v="PRTPrt 127-2018Q3 2020EUR"/>
    <x v="8"/>
    <n v="103209"/>
    <s v="CARLOS FILIPE PEREIRA BATISTA, UNIPESSOAL, LDA (REMODELAVIP)"/>
    <s v="Prt 127-2018"/>
    <s v="Q3 2020"/>
    <s v="EUR"/>
    <n v="37.525345000000002"/>
    <n v="37.525399999999998"/>
    <n v="-5.4999999996141401E-5"/>
    <n v="37.525345000000002"/>
    <n v="0"/>
    <x v="0"/>
    <m/>
    <m/>
    <m/>
    <m/>
    <s v="none"/>
    <m/>
    <m/>
    <m/>
    <x v="0"/>
    <m/>
    <x v="0"/>
  </r>
  <r>
    <s v="PRTPrt 127-2018Q4 2020EUR"/>
    <x v="8"/>
    <n v="103209"/>
    <s v="CARLOS FILIPE PEREIRA BATISTA, UNIPESSOAL, LDA (REMODELAVIP)"/>
    <s v="Prt 127-2018"/>
    <s v="Q4 2020"/>
    <s v="EUR"/>
    <n v="6.66"/>
    <n v="6.6562000000000001"/>
    <n v="3.8000000000000199E-3"/>
    <n v="6.66"/>
    <n v="0"/>
    <x v="0"/>
    <m/>
    <m/>
    <m/>
    <m/>
    <s v="none"/>
    <m/>
    <m/>
    <m/>
    <x v="0"/>
    <m/>
    <x v="0"/>
  </r>
  <r>
    <s v="PRTPrt 181-2018Q1 2020EUR"/>
    <x v="8"/>
    <n v="106675"/>
    <s v="MECANAPLUS UNIPESSOAL, LDA"/>
    <s v="Prt 181-2018"/>
    <s v="Q1 2020"/>
    <s v="EUR"/>
    <n v="309.35000000000002"/>
    <n v="309.34980000000002"/>
    <n v="2.0000000000663901E-4"/>
    <n v="309.35000000000002"/>
    <n v="0"/>
    <x v="0"/>
    <m/>
    <m/>
    <m/>
    <m/>
    <s v="none"/>
    <m/>
    <m/>
    <m/>
    <x v="0"/>
    <m/>
    <x v="0"/>
  </r>
  <r>
    <s v="PRTPrt 181-2018Q2 2020EUR"/>
    <x v="8"/>
    <n v="106675"/>
    <s v="MECANAPLUS UNIPESSOAL, LDA"/>
    <s v="Prt 181-2018"/>
    <s v="Q2 2020"/>
    <s v="EUR"/>
    <n v="49.76"/>
    <n v="49.755000000000003"/>
    <n v="4.9999999999954499E-3"/>
    <n v="49.76"/>
    <n v="0"/>
    <x v="0"/>
    <m/>
    <m/>
    <m/>
    <m/>
    <s v="none"/>
    <m/>
    <m/>
    <m/>
    <x v="0"/>
    <m/>
    <x v="0"/>
  </r>
  <r>
    <s v="PRTPrt 181-2018Q3 2020EUR"/>
    <x v="8"/>
    <n v="106675"/>
    <s v="MECANAPLUS UNIPESSOAL, LDA"/>
    <s v="Prt 181-2018"/>
    <s v="Q3 2020"/>
    <s v="EUR"/>
    <n v="122.61584999999999"/>
    <n v="122.6159"/>
    <n v="-5.0000000001659801E-5"/>
    <n v="122.61584999999999"/>
    <n v="0"/>
    <x v="0"/>
    <m/>
    <m/>
    <m/>
    <m/>
    <s v="none"/>
    <m/>
    <m/>
    <m/>
    <x v="0"/>
    <m/>
    <x v="0"/>
  </r>
  <r>
    <s v="PRTPrt 181-2018Q4 2020EUR"/>
    <x v="8"/>
    <n v="106675"/>
    <s v="MECANAPLUS UNIPESSOAL, LDA"/>
    <s v="Prt 181-2018"/>
    <s v="Q4 2020"/>
    <s v="EUR"/>
    <n v="79.59"/>
    <n v="79.592500000000001"/>
    <n v="-2.4999999999977202E-3"/>
    <n v="79.59"/>
    <n v="0"/>
    <x v="0"/>
    <m/>
    <m/>
    <m/>
    <m/>
    <s v="none"/>
    <m/>
    <m/>
    <m/>
    <x v="0"/>
    <m/>
    <x v="0"/>
  </r>
  <r>
    <s v="PRTPrt 300-2018Q1 2020EUR"/>
    <x v="8"/>
    <n v="107626"/>
    <s v="PANPOR - PRODUTOS ALIMENTARES, S.A."/>
    <s v="Prt 300-2018"/>
    <s v="Q1 2020"/>
    <s v="EUR"/>
    <n v="2788.22"/>
    <n v="2788.2170000000001"/>
    <n v="2.9999999997016801E-3"/>
    <n v="2788.22"/>
    <n v="0"/>
    <x v="0"/>
    <m/>
    <m/>
    <m/>
    <m/>
    <s v="none"/>
    <m/>
    <m/>
    <m/>
    <x v="0"/>
    <m/>
    <x v="0"/>
  </r>
  <r>
    <s v="PRTPrt 300-2018Q2 2020EUR"/>
    <x v="8"/>
    <n v="107626"/>
    <s v="PANPOR - PRODUTOS ALIMENTARES, S.A."/>
    <s v="Prt 300-2018"/>
    <s v="Q2 2020"/>
    <s v="EUR"/>
    <n v="176.53"/>
    <n v="176.5284"/>
    <n v="1.59999999999627E-3"/>
    <n v="176.53"/>
    <n v="0"/>
    <x v="0"/>
    <m/>
    <m/>
    <m/>
    <m/>
    <s v="none"/>
    <m/>
    <m/>
    <m/>
    <x v="0"/>
    <m/>
    <x v="0"/>
  </r>
  <r>
    <s v="PRTPrt 300-2018Q3 2020EUR"/>
    <x v="8"/>
    <n v="107626"/>
    <s v="PANPOR - PRODUTOS ALIMENTARES, S.A."/>
    <s v="Prt 300-2018"/>
    <s v="Q3 2020"/>
    <s v="EUR"/>
    <n v="1212.6751549999999"/>
    <n v="1212.6749"/>
    <n v="2.5499999992462102E-4"/>
    <n v="1212.6751549999999"/>
    <n v="0"/>
    <x v="0"/>
    <m/>
    <m/>
    <m/>
    <m/>
    <s v="none"/>
    <m/>
    <m/>
    <m/>
    <x v="0"/>
    <m/>
    <x v="0"/>
  </r>
  <r>
    <s v="PRTPrt 300-2018Q4 2020EUR"/>
    <x v="8"/>
    <n v="107626"/>
    <s v="PANPOR - PRODUTOS ALIMENTARES, S.A."/>
    <s v="Prt 300-2018"/>
    <s v="Q4 2020"/>
    <s v="EUR"/>
    <n v="582.79700000000003"/>
    <n v="582.79700000000003"/>
    <n v="0"/>
    <n v="582.79700000000003"/>
    <n v="0"/>
    <x v="0"/>
    <m/>
    <m/>
    <m/>
    <m/>
    <s v="none"/>
    <m/>
    <m/>
    <m/>
    <x v="0"/>
    <m/>
    <x v="0"/>
  </r>
  <r>
    <s v="PRTPrt 314FS-2018Q1 2020EUR"/>
    <x v="8"/>
    <n v="116244"/>
    <s v="UNILEVER JERÓNIMO MARTINS, LDA (Food Solutions)"/>
    <s v="Prt 314FS-2018"/>
    <s v="Q1 2020"/>
    <s v="EUR"/>
    <n v="49.32"/>
    <n v="49.316899999999997"/>
    <n v="3.1000000000034299E-3"/>
    <n v="49.32"/>
    <n v="0"/>
    <x v="0"/>
    <m/>
    <m/>
    <m/>
    <m/>
    <s v="none"/>
    <m/>
    <m/>
    <m/>
    <x v="0"/>
    <m/>
    <x v="0"/>
  </r>
  <r>
    <s v="PRTPrt 314FS-2018Q3 2020EUR"/>
    <x v="8"/>
    <n v="116244"/>
    <s v="UNILEVER JERÓNIMO MARTINS, LDA (Food Solutions)"/>
    <s v="Prt 314FS-2018"/>
    <s v="Q3 2020"/>
    <s v="EUR"/>
    <n v="3.727932"/>
    <n v="3.7279"/>
    <n v="3.2000000000032003E-5"/>
    <n v="3.727932"/>
    <n v="0"/>
    <x v="0"/>
    <m/>
    <m/>
    <m/>
    <m/>
    <s v="none"/>
    <m/>
    <m/>
    <m/>
    <x v="0"/>
    <m/>
    <x v="0"/>
  </r>
  <r>
    <s v="PRTPrt 314FS-2018Q4 2020EUR"/>
    <x v="8"/>
    <n v="116244"/>
    <s v="UNILEVER JERÓNIMO MARTINS, LDA (Food Solutions)"/>
    <s v="Prt 314FS-2018"/>
    <s v="Q4 2020"/>
    <s v="EUR"/>
    <n v="0.95979999999999999"/>
    <n v="0.95979999999999999"/>
    <n v="0"/>
    <n v="0.95979999999999999"/>
    <n v="0"/>
    <x v="0"/>
    <m/>
    <m/>
    <m/>
    <m/>
    <s v="none"/>
    <m/>
    <m/>
    <m/>
    <x v="0"/>
    <m/>
    <x v="0"/>
  </r>
  <r>
    <s v="PRTPrt 314OLA-2018Q1 2020EUR"/>
    <x v="8"/>
    <n v="116244"/>
    <s v="UNILEVER JERÓNIMO MARTINS, LDA (Food Solutions)"/>
    <s v="Prt 314OLA-2018"/>
    <s v="Q1 2020"/>
    <s v="EUR"/>
    <n v="116.34"/>
    <n v="116.337"/>
    <n v="3.0000000000001098E-3"/>
    <n v="116.34"/>
    <n v="0"/>
    <x v="0"/>
    <m/>
    <m/>
    <m/>
    <m/>
    <s v="none"/>
    <m/>
    <m/>
    <m/>
    <x v="0"/>
    <m/>
    <x v="0"/>
  </r>
  <r>
    <s v="PRTPrt 314OLA-2018Q2 2020EUR"/>
    <x v="8"/>
    <n v="116244"/>
    <s v="UNILEVER JERÓNIMO MARTINS, LDA (Food Solutions)"/>
    <s v="Prt 314OLA-2018"/>
    <s v="Q2 2020"/>
    <s v="EUR"/>
    <n v="37.659999999999997"/>
    <n v="37.662100000000002"/>
    <n v="-2.10000000000576E-3"/>
    <n v="37.659999999999997"/>
    <n v="0"/>
    <x v="0"/>
    <m/>
    <m/>
    <m/>
    <m/>
    <s v="none"/>
    <m/>
    <m/>
    <m/>
    <x v="0"/>
    <m/>
    <x v="0"/>
  </r>
  <r>
    <s v="PRTPrt 314OLA-2018Q3 2020EUR"/>
    <x v="8"/>
    <n v="116244"/>
    <s v="UNILEVER JERÓNIMO MARTINS, LDA (Food Solutions)"/>
    <s v="Prt 314OLA-2018"/>
    <s v="Q3 2020"/>
    <s v="EUR"/>
    <n v="203.07"/>
    <n v="203.07"/>
    <n v="0"/>
    <n v="203.07"/>
    <n v="0"/>
    <x v="0"/>
    <m/>
    <m/>
    <m/>
    <m/>
    <s v="none"/>
    <m/>
    <m/>
    <m/>
    <x v="0"/>
    <m/>
    <x v="0"/>
  </r>
  <r>
    <s v="PRTPrt 314OLA-2018Q4 2020EUR"/>
    <x v="8"/>
    <n v="116244"/>
    <s v="UNILEVER JERÓNIMO MARTINS, LDA (Food Solutions)"/>
    <s v="Prt 314OLA-2018"/>
    <s v="Q4 2020"/>
    <s v="EUR"/>
    <n v="37.396299999999997"/>
    <n v="37.396299999999997"/>
    <n v="0"/>
    <n v="37.396299999999997"/>
    <n v="0"/>
    <x v="0"/>
    <m/>
    <m/>
    <m/>
    <m/>
    <s v="none"/>
    <m/>
    <m/>
    <m/>
    <x v="0"/>
    <m/>
    <x v="0"/>
  </r>
  <r>
    <s v="PRTPrt 147-2018Q1 2020EUR"/>
    <x v="8"/>
    <n v="119258"/>
    <s v="EPMF, LDA"/>
    <s v="Prt 147-2018"/>
    <s v="Q1 2020"/>
    <s v="EUR"/>
    <n v="95.94"/>
    <n v="95.9422"/>
    <n v="-2.2000000000019699E-3"/>
    <n v="95.94"/>
    <n v="0"/>
    <x v="0"/>
    <m/>
    <m/>
    <m/>
    <m/>
    <s v="none"/>
    <m/>
    <m/>
    <m/>
    <x v="0"/>
    <m/>
    <x v="0"/>
  </r>
  <r>
    <s v="PRTPrt 147-2018Q2 2020EUR"/>
    <x v="8"/>
    <n v="119258"/>
    <s v="EPMF, LDA"/>
    <s v="Prt 147-2018"/>
    <s v="Q2 2020"/>
    <s v="EUR"/>
    <n v="103.68"/>
    <n v="103.68259999999999"/>
    <n v="-2.5999999999868299E-3"/>
    <n v="103.68"/>
    <n v="0"/>
    <x v="0"/>
    <m/>
    <m/>
    <m/>
    <m/>
    <s v="none"/>
    <m/>
    <m/>
    <m/>
    <x v="0"/>
    <m/>
    <x v="0"/>
  </r>
  <r>
    <s v="PRTPrt 147-2018Q3 2020EUR"/>
    <x v="8"/>
    <n v="119258"/>
    <s v="EPMF, LDA"/>
    <s v="Prt 147-2018"/>
    <s v="Q3 2020"/>
    <s v="EUR"/>
    <n v="130.41127599999999"/>
    <n v="130.41130000000001"/>
    <n v="-2.4000000024670899E-5"/>
    <n v="130.41127599999999"/>
    <n v="0"/>
    <x v="0"/>
    <m/>
    <m/>
    <m/>
    <m/>
    <s v="none"/>
    <m/>
    <m/>
    <m/>
    <x v="0"/>
    <m/>
    <x v="0"/>
  </r>
  <r>
    <s v="PRTPrt 147-2018Q4 2020EUR"/>
    <x v="8"/>
    <n v="119258"/>
    <s v="EPMF, LDA"/>
    <s v="Prt 147-2018"/>
    <s v="Q4 2020"/>
    <s v="EUR"/>
    <n v="320.77"/>
    <n v="320.76560000000001"/>
    <n v="4.3999999999755303E-3"/>
    <n v="320.77"/>
    <n v="0"/>
    <x v="0"/>
    <m/>
    <m/>
    <m/>
    <m/>
    <s v="none"/>
    <m/>
    <m/>
    <m/>
    <x v="0"/>
    <m/>
    <x v="0"/>
  </r>
  <r>
    <s v="PRTPrt 367-2019Q1 2020EUR"/>
    <x v="8"/>
    <n v="120993"/>
    <s v="INSIDE TEXTIL S.L."/>
    <s v="Prt 367-2019"/>
    <s v="Q1 2020"/>
    <s v="EUR"/>
    <n v="40.22"/>
    <n v="40.222499999999997"/>
    <n v="-2.4999999999977202E-3"/>
    <n v="40.22"/>
    <n v="0"/>
    <x v="0"/>
    <m/>
    <m/>
    <m/>
    <m/>
    <s v="none"/>
    <m/>
    <m/>
    <m/>
    <x v="0"/>
    <m/>
    <x v="0"/>
  </r>
  <r>
    <s v="PRTPrt 174-2018Q1 2020EUR"/>
    <x v="8"/>
    <n v="121893"/>
    <s v="PURE EFFECT, LDA"/>
    <s v="Prt 174-2018"/>
    <s v="Q1 2020"/>
    <s v="EUR"/>
    <n v="13.61"/>
    <n v="13.611499999999999"/>
    <n v="-1.5000000000000499E-3"/>
    <n v="13.61"/>
    <n v="0"/>
    <x v="0"/>
    <m/>
    <m/>
    <m/>
    <m/>
    <s v="none"/>
    <m/>
    <m/>
    <m/>
    <x v="0"/>
    <m/>
    <x v="0"/>
  </r>
  <r>
    <s v="PRTPrt 174-2018Q2 2020EUR"/>
    <x v="8"/>
    <n v="121893"/>
    <s v="PURE EFFECT, LDA"/>
    <s v="Prt 174-2018"/>
    <s v="Q2 2020"/>
    <s v="EUR"/>
    <n v="2.3199999999999998"/>
    <n v="2.3184999999999998"/>
    <n v="1.5000000000000499E-3"/>
    <n v="2.3199999999999998"/>
    <n v="0"/>
    <x v="0"/>
    <m/>
    <m/>
    <m/>
    <m/>
    <s v="none"/>
    <m/>
    <m/>
    <m/>
    <x v="0"/>
    <m/>
    <x v="0"/>
  </r>
  <r>
    <s v="PRTPrt 174-2018Q3 2020EUR"/>
    <x v="8"/>
    <n v="121893"/>
    <s v="PURE EFFECT, LDA"/>
    <s v="Prt 174-2018"/>
    <s v="Q3 2020"/>
    <s v="EUR"/>
    <n v="18.248460000000001"/>
    <n v="18.2485"/>
    <n v="-3.9999999998485603E-5"/>
    <n v="18.248460000000001"/>
    <n v="0"/>
    <x v="0"/>
    <m/>
    <m/>
    <m/>
    <m/>
    <s v="none"/>
    <m/>
    <m/>
    <m/>
    <x v="0"/>
    <m/>
    <x v="0"/>
  </r>
  <r>
    <s v="PRTPrt 174-2018Q4 2020EUR"/>
    <x v="8"/>
    <n v="121893"/>
    <s v="PURE EFFECT, LDA"/>
    <s v="Prt 174-2018"/>
    <s v="Q4 2020"/>
    <s v="EUR"/>
    <n v="53.17"/>
    <n v="53.1663"/>
    <n v="3.7000000000020298E-3"/>
    <n v="53.17"/>
    <n v="0"/>
    <x v="0"/>
    <m/>
    <m/>
    <m/>
    <m/>
    <s v="none"/>
    <m/>
    <m/>
    <m/>
    <x v="0"/>
    <m/>
    <x v="0"/>
  </r>
  <r>
    <s v="PRTPrt 129-2018Q1 2020EUR"/>
    <x v="8"/>
    <n v="178005"/>
    <s v="IN SPIRIT II - DESIGN E PRODUÇÃO GRÁFICA, LDA"/>
    <s v="Prt 129-2018"/>
    <s v="Q1 2020"/>
    <s v="EUR"/>
    <n v="245.01"/>
    <n v="245.01169999999999"/>
    <n v="-1.6999999999995901E-3"/>
    <n v="245.01"/>
    <n v="0"/>
    <x v="0"/>
    <m/>
    <m/>
    <m/>
    <m/>
    <s v="none"/>
    <m/>
    <m/>
    <m/>
    <x v="0"/>
    <m/>
    <x v="0"/>
  </r>
  <r>
    <s v="PRTPrt 129-2018Q2 2020EUR"/>
    <x v="8"/>
    <n v="178005"/>
    <s v="IN SPIRIT II - DESIGN E PRODUÇÃO GRÁFICA, LDA"/>
    <s v="Prt 129-2018"/>
    <s v="Q2 2020"/>
    <s v="EUR"/>
    <n v="41.42"/>
    <n v="41.414999999999999"/>
    <n v="5.0000000000025501E-3"/>
    <n v="41.42"/>
    <n v="0"/>
    <x v="0"/>
    <m/>
    <m/>
    <m/>
    <m/>
    <s v="none"/>
    <m/>
    <m/>
    <m/>
    <x v="0"/>
    <m/>
    <x v="0"/>
  </r>
  <r>
    <s v="PRTPrt 129-2018Q3 2020EUR"/>
    <x v="8"/>
    <n v="178005"/>
    <s v="IN SPIRIT II - DESIGN E PRODUÇÃO GRÁFICA, LDA"/>
    <s v="Prt 129-2018"/>
    <s v="Q3 2020"/>
    <s v="EUR"/>
    <n v="146.51141999999999"/>
    <n v="146.51150000000001"/>
    <n v="-8.0000000025392997E-5"/>
    <n v="146.51141999999999"/>
    <n v="0"/>
    <x v="0"/>
    <m/>
    <m/>
    <m/>
    <m/>
    <s v="none"/>
    <m/>
    <m/>
    <m/>
    <x v="0"/>
    <m/>
    <x v="0"/>
  </r>
  <r>
    <s v="PRTPrt 129-2018Q4 2020EUR"/>
    <x v="8"/>
    <n v="178005"/>
    <s v="IN SPIRIT II - DESIGN E PRODUÇÃO GRÁFICA, LDA"/>
    <s v="Prt 129-2018"/>
    <s v="Q4 2020"/>
    <s v="EUR"/>
    <n v="58.12"/>
    <n v="58.116300000000003"/>
    <n v="3.69999999999492E-3"/>
    <n v="58.12"/>
    <n v="0"/>
    <x v="0"/>
    <m/>
    <m/>
    <m/>
    <m/>
    <s v="none"/>
    <m/>
    <m/>
    <m/>
    <x v="0"/>
    <m/>
    <x v="0"/>
  </r>
  <r>
    <s v="PRTPrt 156-2018Q1 2020EUR"/>
    <x v="8"/>
    <n v="178426"/>
    <s v="REFRIGE - SOCIEDADE INDUSTRIAL DE REFRIGERANTES, S.A. (Coca Cola Iberian Partners))"/>
    <s v="Prt 156-2018"/>
    <s v="Q1 2020"/>
    <s v="EUR"/>
    <n v="1166.8499999999999"/>
    <n v="1166.8530000000001"/>
    <n v="-3.0000000001564301E-3"/>
    <n v="1166.8499999999999"/>
    <n v="0"/>
    <x v="0"/>
    <m/>
    <m/>
    <m/>
    <m/>
    <s v="none"/>
    <m/>
    <m/>
    <m/>
    <x v="0"/>
    <m/>
    <x v="0"/>
  </r>
  <r>
    <s v="PRTPrt 156-2018Q2 2020EUR"/>
    <x v="8"/>
    <n v="178426"/>
    <s v="REFRIGE - SOCIEDADE INDUSTRIAL DE REFRIGERANTES, S.A. (Coca Cola Iberian Partners))"/>
    <s v="Prt 156-2018"/>
    <s v="Q2 2020"/>
    <s v="EUR"/>
    <n v="91.81"/>
    <n v="91.810500000000005"/>
    <n v="-5.0000000000238699E-4"/>
    <n v="91.81"/>
    <n v="0"/>
    <x v="0"/>
    <m/>
    <m/>
    <m/>
    <m/>
    <s v="none"/>
    <m/>
    <m/>
    <m/>
    <x v="0"/>
    <m/>
    <x v="0"/>
  </r>
  <r>
    <s v="PRTPrt 156-2018Q3 2020EUR"/>
    <x v="8"/>
    <n v="178426"/>
    <s v="REFRIGE - SOCIEDADE INDUSTRIAL DE REFRIGERANTES, S.A. (Coca Cola Iberian Partners))"/>
    <s v="Prt 156-2018"/>
    <s v="Q3 2020"/>
    <s v="EUR"/>
    <n v="486.57600000000002"/>
    <n v="486.57600000000002"/>
    <n v="0"/>
    <n v="486.57600000000002"/>
    <n v="0"/>
    <x v="0"/>
    <m/>
    <m/>
    <m/>
    <m/>
    <s v="none"/>
    <m/>
    <m/>
    <m/>
    <x v="0"/>
    <m/>
    <x v="0"/>
  </r>
  <r>
    <s v="PRTPrt 156-2018Q4 2020EUR"/>
    <x v="8"/>
    <n v="178426"/>
    <s v="REFRIGE - SOCIEDADE INDUSTRIAL DE REFRIGERANTES, S.A. (Coca Cola Iberian Partners))"/>
    <s v="Prt 156-2018"/>
    <s v="Q4 2020"/>
    <s v="EUR"/>
    <n v="230.43899999999999"/>
    <n v="230.43899999999999"/>
    <n v="0"/>
    <n v="230.43899999999999"/>
    <n v="0"/>
    <x v="0"/>
    <m/>
    <m/>
    <m/>
    <m/>
    <s v="none"/>
    <m/>
    <m/>
    <m/>
    <x v="0"/>
    <m/>
    <x v="0"/>
  </r>
  <r>
    <s v="PRTPrt 335-2018Q2 2020EUR"/>
    <x v="8"/>
    <n v="180713"/>
    <s v="VICAIMA-INDUSTRIA DE MADEIRAS E DERIVADOS, S.A"/>
    <s v="Prt 335-2018"/>
    <s v="Q2 2020"/>
    <s v="EUR"/>
    <n v="29.78"/>
    <n v="29.783300000000001"/>
    <n v="-3.2999999999994102E-3"/>
    <n v="29.78"/>
    <n v="0"/>
    <x v="0"/>
    <m/>
    <m/>
    <m/>
    <m/>
    <s v="none"/>
    <m/>
    <m/>
    <m/>
    <x v="0"/>
    <m/>
    <x v="0"/>
  </r>
  <r>
    <s v="PRTPrt 335-2018Q3 2020EUR"/>
    <x v="8"/>
    <n v="180713"/>
    <s v="VICAIMA-INDUSTRIA DE MADEIRAS E DERIVADOS, S.A"/>
    <s v="Prt 335-2018"/>
    <s v="Q3 2020"/>
    <s v="EUR"/>
    <n v="1158.5862500000001"/>
    <n v="1158.5862999999999"/>
    <n v="-4.9999999873762102E-5"/>
    <n v="1158.5862500000001"/>
    <n v="0"/>
    <x v="0"/>
    <m/>
    <m/>
    <m/>
    <m/>
    <s v="none"/>
    <m/>
    <m/>
    <m/>
    <x v="0"/>
    <m/>
    <x v="0"/>
  </r>
  <r>
    <s v="PRTPrt 101-2018Q1 2020EUR"/>
    <x v="8"/>
    <n v="182830"/>
    <s v="IDA AO BOSQUE - DECORAÇÃO E FLORES, LDA"/>
    <s v="Prt 101-2018"/>
    <s v="Q1 2020"/>
    <s v="EUR"/>
    <n v="24.91"/>
    <n v="24.9129"/>
    <n v="-2.9000000000003398E-3"/>
    <n v="24.91"/>
    <n v="0"/>
    <x v="0"/>
    <m/>
    <m/>
    <m/>
    <m/>
    <s v="none"/>
    <m/>
    <m/>
    <m/>
    <x v="0"/>
    <m/>
    <x v="0"/>
  </r>
  <r>
    <s v="PRTPrt 101-2018Q2 2020EUR"/>
    <x v="8"/>
    <n v="182830"/>
    <s v="IDA AO BOSQUE - DECORAÇÃO E FLORES, LDA"/>
    <s v="Prt 101-2018"/>
    <s v="Q2 2020"/>
    <s v="EUR"/>
    <n v="11.87"/>
    <n v="11.8689"/>
    <n v="1.0999999999992099E-3"/>
    <n v="11.87"/>
    <n v="0"/>
    <x v="0"/>
    <m/>
    <m/>
    <m/>
    <m/>
    <s v="none"/>
    <m/>
    <m/>
    <m/>
    <x v="0"/>
    <m/>
    <x v="0"/>
  </r>
  <r>
    <s v="PRTPrt 101-2018Q3 2020EUR"/>
    <x v="8"/>
    <n v="182830"/>
    <s v="IDA AO BOSQUE - DECORAÇÃO E FLORES, LDA"/>
    <s v="Prt 101-2018"/>
    <s v="Q3 2020"/>
    <s v="EUR"/>
    <n v="19.919187999999998"/>
    <n v="19.9192"/>
    <n v="-1.20000000016773E-5"/>
    <n v="19.919187999999998"/>
    <n v="0"/>
    <x v="0"/>
    <m/>
    <m/>
    <m/>
    <m/>
    <s v="none"/>
    <m/>
    <m/>
    <m/>
    <x v="0"/>
    <m/>
    <x v="0"/>
  </r>
  <r>
    <s v="PRTPrt 101-2018Q4 2020EUR"/>
    <x v="8"/>
    <n v="182830"/>
    <s v="IDA AO BOSQUE - DECORAÇÃO E FLORES, LDA"/>
    <s v="Prt 101-2018"/>
    <s v="Q4 2020"/>
    <s v="EUR"/>
    <n v="69.447599999999994"/>
    <n v="69.447599999999994"/>
    <n v="0"/>
    <n v="69.447599999999994"/>
    <n v="0"/>
    <x v="0"/>
    <m/>
    <m/>
    <m/>
    <m/>
    <s v="none"/>
    <m/>
    <m/>
    <m/>
    <x v="0"/>
    <m/>
    <x v="0"/>
  </r>
  <r>
    <s v="PRTPrt 114-2018Q1 2020EUR"/>
    <x v="8"/>
    <n v="182833"/>
    <s v="SOGENAVE - SOCIEDADE GERAL DE ABASTECIMENTOS À NAVEGAÇÃO E INDÚSTRIA HOTELEIRA, S.A."/>
    <s v="Prt 114-2018"/>
    <s v="Q1 2020"/>
    <s v="EUR"/>
    <n v="1408.69"/>
    <n v="1408.692"/>
    <n v="-1.9999999999527002E-3"/>
    <n v="1408.69"/>
    <n v="0"/>
    <x v="0"/>
    <m/>
    <m/>
    <m/>
    <m/>
    <s v="none"/>
    <m/>
    <m/>
    <m/>
    <x v="0"/>
    <m/>
    <x v="0"/>
  </r>
  <r>
    <s v="PRTPrt 114-2018Q2 2020EUR"/>
    <x v="8"/>
    <n v="182833"/>
    <s v="SOGENAVE - SOCIEDADE GERAL DE ABASTECIMENTOS À NAVEGAÇÃO E INDÚSTRIA HOTELEIRA, S.A."/>
    <s v="Prt 114-2018"/>
    <s v="Q2 2020"/>
    <s v="EUR"/>
    <n v="156.26"/>
    <n v="156.2576"/>
    <n v="2.3999999999944001E-3"/>
    <n v="156.26"/>
    <n v="0"/>
    <x v="0"/>
    <m/>
    <m/>
    <m/>
    <m/>
    <s v="none"/>
    <m/>
    <m/>
    <m/>
    <x v="0"/>
    <m/>
    <x v="0"/>
  </r>
  <r>
    <s v="PRTPrt 114-2018Q3 2020EUR"/>
    <x v="8"/>
    <n v="182833"/>
    <s v="SOGENAVE - SOCIEDADE GERAL DE ABASTECIMENTOS À NAVEGAÇÃO E INDÚSTRIA HOTELEIRA, S.A."/>
    <s v="Prt 114-2018"/>
    <s v="Q3 2020"/>
    <s v="EUR"/>
    <n v="558.88399800000002"/>
    <n v="558.88409999999999"/>
    <n v="-1.01999999969848E-4"/>
    <n v="558.88399800000002"/>
    <n v="0"/>
    <x v="0"/>
    <m/>
    <m/>
    <m/>
    <m/>
    <s v="none"/>
    <m/>
    <m/>
    <m/>
    <x v="0"/>
    <m/>
    <x v="0"/>
  </r>
  <r>
    <s v="PRTPrt 114-2018Q4 2020EUR"/>
    <x v="8"/>
    <n v="182833"/>
    <s v="SOGENAVE - SOCIEDADE GERAL DE ABASTECIMENTOS À NAVEGAÇÃO E INDÚSTRIA HOTELEIRA, S.A."/>
    <s v="Prt 114-2018"/>
    <s v="Q4 2020"/>
    <s v="EUR"/>
    <n v="282.47320000000002"/>
    <n v="282.47320000000002"/>
    <n v="0"/>
    <n v="282.47320000000002"/>
    <n v="0"/>
    <x v="0"/>
    <m/>
    <m/>
    <m/>
    <m/>
    <s v="none"/>
    <m/>
    <m/>
    <m/>
    <x v="0"/>
    <m/>
    <x v="0"/>
  </r>
  <r>
    <s v="PRTPrt 119-2018Q1 2020EUR"/>
    <x v="8"/>
    <n v="207253"/>
    <s v="RENTOKIL INITIAL PORTUGAL - SERVIÇOS DE PROTECÇÃO AMBIENTAL, LDA"/>
    <s v="Prt 119-2018"/>
    <s v="Q1 2020"/>
    <s v="EUR"/>
    <n v="542.75"/>
    <n v="542.75379999999996"/>
    <n v="-3.7999999999556102E-3"/>
    <n v="542.75"/>
    <n v="0"/>
    <x v="0"/>
    <m/>
    <m/>
    <m/>
    <m/>
    <s v="none"/>
    <m/>
    <m/>
    <m/>
    <x v="0"/>
    <m/>
    <x v="0"/>
  </r>
  <r>
    <s v="PRTPrt 119-2018Q2 2020EUR"/>
    <x v="8"/>
    <n v="207253"/>
    <s v="RENTOKIL INITIAL PORTUGAL - SERVIÇOS DE PROTECÇÃO AMBIENTAL, LDA"/>
    <s v="Prt 119-2018"/>
    <s v="Q2 2020"/>
    <s v="EUR"/>
    <n v="239.49"/>
    <n v="239.4933"/>
    <n v="-3.2999999999958601E-3"/>
    <n v="239.49"/>
    <n v="0"/>
    <x v="0"/>
    <m/>
    <m/>
    <m/>
    <m/>
    <s v="none"/>
    <m/>
    <m/>
    <m/>
    <x v="0"/>
    <m/>
    <x v="0"/>
  </r>
  <r>
    <s v="PRTPrt 119-2018Q3 2020EUR"/>
    <x v="8"/>
    <n v="207253"/>
    <s v="RENTOKIL INITIAL PORTUGAL - SERVIÇOS DE PROTECÇÃO AMBIENTAL, LDA"/>
    <s v="Prt 119-2018"/>
    <s v="Q3 2020"/>
    <s v="EUR"/>
    <n v="244.43477899999999"/>
    <n v="244.4376"/>
    <n v="-2.8210000000115001E-3"/>
    <n v="244.43477899999999"/>
    <n v="0"/>
    <x v="0"/>
    <m/>
    <m/>
    <m/>
    <m/>
    <s v="none"/>
    <m/>
    <m/>
    <m/>
    <x v="0"/>
    <m/>
    <x v="0"/>
  </r>
  <r>
    <s v="PRTPrt 119-2018Q4 2020EUR"/>
    <x v="8"/>
    <n v="207253"/>
    <s v="RENTOKIL INITIAL PORTUGAL - SERVIÇOS DE PROTECÇÃO AMBIENTAL, LDA"/>
    <s v="Prt 119-2018"/>
    <s v="Q4 2020"/>
    <s v="EUR"/>
    <n v="290.58069999999998"/>
    <n v="290.58069999999998"/>
    <n v="0"/>
    <n v="290.58069999999998"/>
    <n v="0"/>
    <x v="0"/>
    <m/>
    <m/>
    <m/>
    <m/>
    <s v="none"/>
    <m/>
    <m/>
    <m/>
    <x v="0"/>
    <m/>
    <x v="0"/>
  </r>
  <r>
    <s v="PRTPrt 149-2018Q1 2020EUR"/>
    <x v="8"/>
    <n v="210330"/>
    <s v="AMBIMED - GESTÃO AMBIENTAL, LDA"/>
    <s v="Prt 149-2018"/>
    <s v="Q1 2020"/>
    <s v="EUR"/>
    <n v="240.02"/>
    <n v="240.02170000000001"/>
    <n v="-1.6999999999995901E-3"/>
    <n v="240.02"/>
    <n v="0"/>
    <x v="0"/>
    <m/>
    <m/>
    <m/>
    <m/>
    <s v="none"/>
    <m/>
    <m/>
    <m/>
    <x v="0"/>
    <m/>
    <x v="0"/>
  </r>
  <r>
    <s v="PRTPrt 149-2018Q2 2020EUR"/>
    <x v="8"/>
    <n v="210330"/>
    <s v="AMBIMED - GESTÃO AMBIENTAL, LDA"/>
    <s v="Prt 149-2018"/>
    <s v="Q2 2020"/>
    <s v="EUR"/>
    <n v="100.47"/>
    <n v="100.47410000000001"/>
    <n v="-4.1000000000082004E-3"/>
    <n v="100.47"/>
    <n v="0"/>
    <x v="0"/>
    <m/>
    <m/>
    <m/>
    <m/>
    <s v="none"/>
    <m/>
    <m/>
    <m/>
    <x v="0"/>
    <m/>
    <x v="0"/>
  </r>
  <r>
    <s v="PRTPrt 149-2018Q3 2020EUR"/>
    <x v="8"/>
    <n v="210330"/>
    <s v="AMBIMED - GESTÃO AMBIENTAL, LDA"/>
    <s v="Prt 149-2018"/>
    <s v="Q3 2020"/>
    <s v="EUR"/>
    <n v="145.96337700000001"/>
    <n v="145.96360000000001"/>
    <n v="-2.2300000000541299E-4"/>
    <n v="145.96337700000001"/>
    <n v="0"/>
    <x v="0"/>
    <m/>
    <m/>
    <m/>
    <m/>
    <s v="none"/>
    <m/>
    <m/>
    <m/>
    <x v="0"/>
    <m/>
    <x v="0"/>
  </r>
  <r>
    <s v="PRTPrt 149-2018Q4 2020EUR"/>
    <x v="8"/>
    <n v="210330"/>
    <s v="AMBIMED - GESTÃO AMBIENTAL, LDA"/>
    <s v="Prt 149-2018"/>
    <s v="Q4 2020"/>
    <s v="EUR"/>
    <n v="100.4922"/>
    <n v="100.4922"/>
    <n v="0"/>
    <n v="100.4922"/>
    <n v="0"/>
    <x v="0"/>
    <m/>
    <m/>
    <m/>
    <m/>
    <s v="none"/>
    <m/>
    <m/>
    <m/>
    <x v="0"/>
    <m/>
    <x v="0"/>
  </r>
  <r>
    <s v="PRTPrt 218-2018Q1 2020EUR"/>
    <x v="8"/>
    <n v="211193"/>
    <s v="AMORIM CORK SERVICES, LDA"/>
    <s v="Prt 218-2018"/>
    <s v="Q1 2020"/>
    <s v="EUR"/>
    <n v="28.81"/>
    <n v="28.814499999999999"/>
    <n v="-4.5000000000001697E-3"/>
    <n v="28.81"/>
    <n v="0"/>
    <x v="0"/>
    <m/>
    <m/>
    <m/>
    <m/>
    <s v="none"/>
    <m/>
    <m/>
    <m/>
    <x v="0"/>
    <m/>
    <x v="0"/>
  </r>
  <r>
    <s v="PRTPrt 218-2018Q2 2020EUR"/>
    <x v="8"/>
    <n v="211193"/>
    <s v="AMORIM CORK SERVICES, LDA"/>
    <s v="Prt 218-2018"/>
    <s v="Q2 2020"/>
    <s v="EUR"/>
    <n v="28.81"/>
    <n v="28.814499999999999"/>
    <n v="-4.5000000000001697E-3"/>
    <n v="28.81"/>
    <n v="0"/>
    <x v="0"/>
    <m/>
    <m/>
    <m/>
    <m/>
    <s v="none"/>
    <m/>
    <m/>
    <m/>
    <x v="0"/>
    <m/>
    <x v="0"/>
  </r>
  <r>
    <s v="PRTPrt 218-2018Q3 2020EUR"/>
    <x v="8"/>
    <n v="211193"/>
    <s v="AMORIM CORK SERVICES, LDA"/>
    <s v="Prt 218-2018"/>
    <s v="Q3 2020"/>
    <s v="EUR"/>
    <n v="28.814032000000001"/>
    <n v="28.814499999999999"/>
    <n v="-4.6799999999791399E-4"/>
    <n v="28.814032000000001"/>
    <n v="0"/>
    <x v="0"/>
    <m/>
    <m/>
    <m/>
    <m/>
    <s v="none"/>
    <m/>
    <m/>
    <m/>
    <x v="0"/>
    <m/>
    <x v="0"/>
  </r>
  <r>
    <s v="PRTPrt 218-2018Q4 2020EUR"/>
    <x v="8"/>
    <n v="211193"/>
    <s v="AMORIM CORK SERVICES, LDA"/>
    <s v="Prt 218-2018"/>
    <s v="Q4 2020"/>
    <s v="EUR"/>
    <n v="28.81"/>
    <n v="28.814499999999999"/>
    <n v="-4.5000000000001697E-3"/>
    <n v="28.81"/>
    <n v="0"/>
    <x v="0"/>
    <m/>
    <m/>
    <m/>
    <m/>
    <s v="none"/>
    <m/>
    <m/>
    <m/>
    <x v="0"/>
    <m/>
    <x v="0"/>
  </r>
  <r>
    <s v="PRTPrt 200-2018Q1 2020EUR"/>
    <x v="8"/>
    <n v="212134"/>
    <s v="HJFR PUBLICIDADE E CONSTRUÇÃO, UNIPESSOAL, LDA"/>
    <s v="Prt 200-2018"/>
    <s v="Q1 2020"/>
    <s v="EUR"/>
    <n v="145.4"/>
    <n v="145.39519999999999"/>
    <n v="4.8000000000172297E-3"/>
    <n v="145.4"/>
    <n v="0"/>
    <x v="0"/>
    <m/>
    <m/>
    <m/>
    <m/>
    <s v="none"/>
    <m/>
    <m/>
    <m/>
    <x v="0"/>
    <m/>
    <x v="0"/>
  </r>
  <r>
    <s v="PRTPrt 200-2018Q2 2020EUR"/>
    <x v="8"/>
    <n v="212134"/>
    <s v="HJFR PUBLICIDADE E CONSTRUÇÃO, UNIPESSOAL, LDA"/>
    <s v="Prt 200-2018"/>
    <s v="Q2 2020"/>
    <s v="EUR"/>
    <n v="19.79"/>
    <n v="19.788"/>
    <n v="1.9999999999988898E-3"/>
    <n v="19.79"/>
    <n v="0"/>
    <x v="0"/>
    <m/>
    <m/>
    <m/>
    <m/>
    <s v="none"/>
    <m/>
    <m/>
    <m/>
    <x v="0"/>
    <m/>
    <x v="0"/>
  </r>
  <r>
    <s v="PRTPrt 200-2018Q3 2020EUR"/>
    <x v="8"/>
    <n v="212134"/>
    <s v="HJFR PUBLICIDADE E CONSTRUÇÃO, UNIPESSOAL, LDA"/>
    <s v="Prt 200-2018"/>
    <s v="Q3 2020"/>
    <s v="EUR"/>
    <n v="20.148914999999999"/>
    <n v="20.148900000000001"/>
    <n v="1.4999999997655699E-5"/>
    <n v="20.148914999999999"/>
    <n v="0"/>
    <x v="0"/>
    <m/>
    <m/>
    <m/>
    <m/>
    <s v="none"/>
    <m/>
    <m/>
    <m/>
    <x v="0"/>
    <m/>
    <x v="0"/>
  </r>
  <r>
    <s v="PRTPrt 200-2018Q4 2020EUR"/>
    <x v="8"/>
    <n v="212134"/>
    <s v="HJFR PUBLICIDADE E CONSTRUÇÃO, UNIPESSOAL, LDA"/>
    <s v="Prt 200-2018"/>
    <s v="Q4 2020"/>
    <s v="EUR"/>
    <n v="6.5"/>
    <n v="6.4989999999999997"/>
    <n v="1.0000000000003301E-3"/>
    <n v="6.5"/>
    <n v="0"/>
    <x v="0"/>
    <m/>
    <m/>
    <m/>
    <m/>
    <s v="none"/>
    <m/>
    <m/>
    <m/>
    <x v="0"/>
    <m/>
    <x v="0"/>
  </r>
  <r>
    <s v="PRTPrt 141-2018Q1 2020EUR"/>
    <x v="8"/>
    <n v="212357"/>
    <s v="TALKGREEN - EQUIPAMENTOS DE TELECOMUNICAÇÕES E INFRA - ESTRUTURAS, LDA"/>
    <s v="Prt 141-2018"/>
    <s v="Q1 2020"/>
    <s v="EUR"/>
    <n v="85.34"/>
    <n v="85.344499999999996"/>
    <n v="-4.4999999999930599E-3"/>
    <n v="85.34"/>
    <n v="0"/>
    <x v="0"/>
    <m/>
    <m/>
    <m/>
    <m/>
    <s v="none"/>
    <m/>
    <m/>
    <m/>
    <x v="0"/>
    <m/>
    <x v="0"/>
  </r>
  <r>
    <s v="PRTPrt 141-2018Q2 2020EUR"/>
    <x v="8"/>
    <n v="212357"/>
    <s v="TALKGREEN - EQUIPAMENTOS DE TELECOMUNICAÇÕES E INFRA - ESTRUTURAS, LDA"/>
    <s v="Prt 141-2018"/>
    <s v="Q2 2020"/>
    <s v="EUR"/>
    <n v="39.67"/>
    <n v="39.6736"/>
    <n v="-3.5999999999987101E-3"/>
    <n v="39.67"/>
    <n v="0"/>
    <x v="0"/>
    <m/>
    <m/>
    <m/>
    <m/>
    <s v="none"/>
    <m/>
    <m/>
    <m/>
    <x v="0"/>
    <m/>
    <x v="0"/>
  </r>
  <r>
    <s v="PRTPrt 141-2018Q3 2020EUR"/>
    <x v="8"/>
    <n v="212357"/>
    <s v="TALKGREEN - EQUIPAMENTOS DE TELECOMUNICAÇÕES E INFRA - ESTRUTURAS, LDA"/>
    <s v="Prt 141-2018"/>
    <s v="Q3 2020"/>
    <s v="EUR"/>
    <n v="39.673409999999997"/>
    <n v="39.6736"/>
    <n v="-1.9000000000346501E-4"/>
    <n v="39.673409999999997"/>
    <n v="0"/>
    <x v="0"/>
    <m/>
    <m/>
    <m/>
    <m/>
    <s v="none"/>
    <m/>
    <m/>
    <m/>
    <x v="0"/>
    <m/>
    <x v="0"/>
  </r>
  <r>
    <s v="PRTPrt 141-2018Q4 2020EUR"/>
    <x v="8"/>
    <n v="212357"/>
    <s v="TALKGREEN - EQUIPAMENTOS DE TELECOMUNICAÇÕES E INFRA - ESTRUTURAS, LDA"/>
    <s v="Prt 141-2018"/>
    <s v="Q4 2020"/>
    <s v="EUR"/>
    <n v="39.6"/>
    <n v="39.603200000000001"/>
    <n v="-3.1999999999996402E-3"/>
    <n v="39.6"/>
    <n v="0"/>
    <x v="0"/>
    <m/>
    <m/>
    <m/>
    <m/>
    <s v="none"/>
    <m/>
    <m/>
    <m/>
    <x v="0"/>
    <m/>
    <x v="0"/>
  </r>
  <r>
    <s v="PRTPrt 221-2018Q1 2020EUR"/>
    <x v="8"/>
    <n v="213676"/>
    <s v="ILUNION LAVANDARIAS DE PORTUGAL UNIPESSOAL,LDA (antes AGENDALFAZEMA)"/>
    <s v="Prt 221-2018"/>
    <s v="Q1 2020"/>
    <s v="EUR"/>
    <n v="771.51"/>
    <n v="771.50980000000004"/>
    <n v="1.99999999949795E-4"/>
    <n v="771.51"/>
    <n v="0"/>
    <x v="0"/>
    <m/>
    <m/>
    <m/>
    <m/>
    <s v="none"/>
    <m/>
    <m/>
    <m/>
    <x v="0"/>
    <m/>
    <x v="0"/>
  </r>
  <r>
    <s v="PRTPrt 221-2018Q2 2020EUR"/>
    <x v="8"/>
    <n v="213676"/>
    <s v="ILUNION LAVANDARIAS DE PORTUGAL UNIPESSOAL,LDA (antes AGENDALFAZEMA)"/>
    <s v="Prt 221-2018"/>
    <s v="Q2 2020"/>
    <s v="EUR"/>
    <n v="37.6"/>
    <n v="37.596499999999999"/>
    <n v="3.5000000000024998E-3"/>
    <n v="37.6"/>
    <n v="0"/>
    <x v="0"/>
    <m/>
    <m/>
    <m/>
    <m/>
    <s v="none"/>
    <m/>
    <m/>
    <m/>
    <x v="0"/>
    <m/>
    <x v="0"/>
  </r>
  <r>
    <s v="PRTPrt 221-2018Q3 2020EUR"/>
    <x v="8"/>
    <n v="213676"/>
    <s v="ILUNION LAVANDARIAS DE PORTUGAL UNIPESSOAL,LDA (antes AGENDALFAZEMA)"/>
    <s v="Prt 221-2018"/>
    <s v="Q3 2020"/>
    <s v="EUR"/>
    <n v="437.08139999999997"/>
    <n v="437.08139999999997"/>
    <n v="0"/>
    <n v="437.08139999999997"/>
    <n v="0"/>
    <x v="0"/>
    <m/>
    <m/>
    <m/>
    <m/>
    <s v="none"/>
    <m/>
    <m/>
    <m/>
    <x v="0"/>
    <m/>
    <x v="0"/>
  </r>
  <r>
    <s v="PRTPrt 221-2018Q4 2020EUR"/>
    <x v="8"/>
    <n v="213676"/>
    <s v="ILUNION LAVANDARIAS DE PORTUGAL UNIPESSOAL,LDA (antes AGENDALFAZEMA)"/>
    <s v="Prt 221-2018"/>
    <s v="Q4 2020"/>
    <s v="EUR"/>
    <n v="261.3304"/>
    <n v="261.16239999999999"/>
    <n v="0.16800000000000601"/>
    <n v="261.3304"/>
    <n v="0"/>
    <x v="0"/>
    <m/>
    <m/>
    <m/>
    <m/>
    <s v="none"/>
    <m/>
    <m/>
    <m/>
    <x v="0"/>
    <m/>
    <x v="0"/>
  </r>
  <r>
    <s v="PRTPrt 145-2018Q1 2020EUR"/>
    <x v="8"/>
    <n v="215487"/>
    <s v="PLURISEG, PROTECÇÃO DO PESSOAL E DAS INSTALAÇÕES, LDA"/>
    <s v="Prt 145-2018"/>
    <s v="Q1 2020"/>
    <s v="EUR"/>
    <n v="318.47000000000003"/>
    <n v="318.4699"/>
    <n v="1.00000000031741E-4"/>
    <n v="318.47000000000003"/>
    <n v="0"/>
    <x v="0"/>
    <m/>
    <m/>
    <m/>
    <m/>
    <s v="none"/>
    <m/>
    <m/>
    <m/>
    <x v="0"/>
    <m/>
    <x v="0"/>
  </r>
  <r>
    <s v="PRTPrt 145-2018Q2 2020EUR"/>
    <x v="8"/>
    <n v="215487"/>
    <s v="PLURISEG, PROTECÇÃO DO PESSOAL E DAS INSTALAÇÕES, LDA"/>
    <s v="Prt 145-2018"/>
    <s v="Q2 2020"/>
    <s v="EUR"/>
    <n v="296.27"/>
    <n v="296.2731"/>
    <n v="-3.1000000000176399E-3"/>
    <n v="296.27"/>
    <n v="0"/>
    <x v="0"/>
    <m/>
    <m/>
    <m/>
    <m/>
    <s v="none"/>
    <m/>
    <m/>
    <m/>
    <x v="0"/>
    <m/>
    <x v="0"/>
  </r>
  <r>
    <s v="PRTPrt 145-2018Q3 2020EUR"/>
    <x v="8"/>
    <n v="215487"/>
    <s v="PLURISEG, PROTECÇÃO DO PESSOAL E DAS INSTALAÇÕES, LDA"/>
    <s v="Prt 145-2018"/>
    <s v="Q3 2020"/>
    <s v="EUR"/>
    <n v="22.23"/>
    <n v="22.225000000000001"/>
    <n v="4.999999999999E-3"/>
    <n v="22.23"/>
    <n v="0"/>
    <x v="0"/>
    <m/>
    <m/>
    <m/>
    <m/>
    <s v="none"/>
    <m/>
    <m/>
    <m/>
    <x v="0"/>
    <m/>
    <x v="0"/>
  </r>
  <r>
    <s v="PRTPrt 145-2018Q4 2020EUR"/>
    <x v="8"/>
    <n v="215487"/>
    <s v="PLURISEG, PROTECÇÃO DO PESSOAL E DAS INSTALAÇÕES, LDA"/>
    <s v="Prt 145-2018"/>
    <s v="Q4 2020"/>
    <s v="EUR"/>
    <n v="599.37170000000003"/>
    <n v="599.37170000000003"/>
    <n v="0"/>
    <n v="599.37170000000003"/>
    <n v="0"/>
    <x v="0"/>
    <m/>
    <m/>
    <m/>
    <m/>
    <s v="none"/>
    <m/>
    <m/>
    <m/>
    <x v="0"/>
    <m/>
    <x v="0"/>
  </r>
  <r>
    <s v="PRTPrt 164-2018Q2 2020EUR"/>
    <x v="8"/>
    <n v="216419"/>
    <s v="KMED EUROPA - SERVIÇOS EXTERNOS DE SEGURANÇA, HIGIENE E SAÚDE NO TRABALHO, LDA"/>
    <s v="Prt 164-2018"/>
    <s v="Q2 2020"/>
    <s v="EUR"/>
    <n v="19.73"/>
    <n v="19.728000000000002"/>
    <n v="1.9999999999988898E-3"/>
    <n v="19.73"/>
    <n v="0"/>
    <x v="0"/>
    <m/>
    <m/>
    <m/>
    <m/>
    <s v="none"/>
    <m/>
    <m/>
    <m/>
    <x v="0"/>
    <m/>
    <x v="0"/>
  </r>
  <r>
    <s v="PRTPrt 164-2018Q3 2020EUR"/>
    <x v="8"/>
    <n v="216419"/>
    <s v="KMED EUROPA - SERVIÇOS EXTERNOS DE SEGURANÇA, HIGIENE E SAÚDE NO TRABALHO, LDA"/>
    <s v="Prt 164-2018"/>
    <s v="Q3 2020"/>
    <s v="EUR"/>
    <n v="671.21273099999996"/>
    <n v="671.21320000000003"/>
    <n v="-4.6900000006644399E-4"/>
    <n v="671.21273099999996"/>
    <n v="0"/>
    <x v="0"/>
    <m/>
    <m/>
    <m/>
    <m/>
    <s v="none"/>
    <m/>
    <m/>
    <m/>
    <x v="0"/>
    <m/>
    <x v="0"/>
  </r>
  <r>
    <s v="PRTPrt 164-2018Q4 2020EUR"/>
    <x v="8"/>
    <n v="216419"/>
    <s v="KMED EUROPA - SERVIÇOS EXTERNOS DE SEGURANÇA, HIGIENE E SAÚDE NO TRABALHO, LDA"/>
    <s v="Prt 164-2018"/>
    <s v="Q4 2020"/>
    <s v="EUR"/>
    <n v="671.21"/>
    <n v="671.21320000000003"/>
    <n v="-3.19999999999254E-3"/>
    <n v="671.21"/>
    <n v="0"/>
    <x v="0"/>
    <m/>
    <m/>
    <m/>
    <m/>
    <s v="none"/>
    <m/>
    <m/>
    <m/>
    <x v="0"/>
    <m/>
    <x v="0"/>
  </r>
  <r>
    <s v="PRTPrt 336-2018Q1 2020EUR"/>
    <x v="8"/>
    <n v="234262"/>
    <s v="EUROFIRMS EMPRESA DE TRABALHO TEMPORARIO, LDA"/>
    <s v="Prt 336-2018"/>
    <s v="Q1 2020"/>
    <s v="EUR"/>
    <n v="1937.07"/>
    <n v="1937.0697"/>
    <n v="2.9999999992469303E-4"/>
    <n v="1937.07"/>
    <n v="0"/>
    <x v="0"/>
    <m/>
    <m/>
    <m/>
    <m/>
    <s v="none"/>
    <m/>
    <m/>
    <m/>
    <x v="0"/>
    <m/>
    <x v="0"/>
  </r>
  <r>
    <s v="PRTPrt 336-2018Q3 2020EUR"/>
    <x v="8"/>
    <n v="234262"/>
    <s v="EUROFIRMS EMPRESA DE TRABALHO TEMPORARIO, LDA"/>
    <s v="Prt 336-2018"/>
    <s v="Q3 2020"/>
    <s v="EUR"/>
    <n v="75.893871000000004"/>
    <n v="75.893900000000002"/>
    <n v="-2.8999999997836299E-5"/>
    <n v="75.893871000000004"/>
    <n v="0"/>
    <x v="0"/>
    <m/>
    <m/>
    <m/>
    <m/>
    <s v="none"/>
    <m/>
    <m/>
    <m/>
    <x v="0"/>
    <m/>
    <x v="0"/>
  </r>
  <r>
    <s v="PRTPrt 336-2018Q4 2020EUR"/>
    <x v="8"/>
    <n v="234262"/>
    <s v="EUROFIRMS EMPRESA DE TRABALHO TEMPORARIO, LDA"/>
    <s v="Prt 336-2018"/>
    <s v="Q4 2020"/>
    <s v="EUR"/>
    <n v="90.337800000000001"/>
    <n v="90.337800000000001"/>
    <n v="0"/>
    <n v="90.337800000000001"/>
    <n v="0"/>
    <x v="0"/>
    <m/>
    <m/>
    <m/>
    <m/>
    <s v="none"/>
    <m/>
    <m/>
    <m/>
    <x v="0"/>
    <m/>
    <x v="0"/>
  </r>
  <r>
    <s v="PRTPrt 190-2018Q1 2020EUR"/>
    <x v="8"/>
    <n v="237740"/>
    <s v="PROSEGUR LOGISTICA E TRATAMENTO DE VALORES PORTUGAL, UNIPESSOAL,LDA"/>
    <s v="Prt 190-2018"/>
    <s v="Q1 2020"/>
    <s v="EUR"/>
    <n v="36.369999999999997"/>
    <n v="36.369900000000001"/>
    <n v="9.9999999996214201E-5"/>
    <n v="36.369999999999997"/>
    <n v="0"/>
    <x v="0"/>
    <m/>
    <m/>
    <m/>
    <m/>
    <s v="none"/>
    <m/>
    <m/>
    <m/>
    <x v="0"/>
    <m/>
    <x v="0"/>
  </r>
  <r>
    <s v="PRTPrt 190-2018Q2 2020EUR"/>
    <x v="8"/>
    <n v="237740"/>
    <s v="PROSEGUR LOGISTICA E TRATAMENTO DE VALORES PORTUGAL, UNIPESSOAL,LDA"/>
    <s v="Prt 190-2018"/>
    <s v="Q2 2020"/>
    <s v="EUR"/>
    <n v="5.03"/>
    <n v="5.0288000000000004"/>
    <n v="1.19999999999986E-3"/>
    <n v="5.03"/>
    <n v="0"/>
    <x v="0"/>
    <m/>
    <m/>
    <m/>
    <m/>
    <s v="none"/>
    <m/>
    <m/>
    <m/>
    <x v="0"/>
    <m/>
    <x v="0"/>
  </r>
  <r>
    <s v="PRTPrt 190-2018Q3 2020EUR"/>
    <x v="8"/>
    <n v="237740"/>
    <s v="PROSEGUR LOGISTICA E TRATAMENTO DE VALORES PORTUGAL, UNIPESSOAL,LDA"/>
    <s v="Prt 190-2018"/>
    <s v="Q3 2020"/>
    <s v="EUR"/>
    <n v="19.55"/>
    <n v="19.548300000000001"/>
    <n v="1.6999999999995901E-3"/>
    <n v="19.55"/>
    <n v="0"/>
    <x v="0"/>
    <m/>
    <m/>
    <m/>
    <m/>
    <s v="none"/>
    <m/>
    <m/>
    <m/>
    <x v="0"/>
    <m/>
    <x v="0"/>
  </r>
  <r>
    <s v="PRTPrt 190-2018Q4 2020EUR"/>
    <x v="8"/>
    <n v="237740"/>
    <s v="PROSEGUR LOGISTICA E TRATAMENTO DE VALORES PORTUGAL, UNIPESSOAL,LDA"/>
    <s v="Prt 190-2018"/>
    <s v="Q4 2020"/>
    <s v="EUR"/>
    <n v="24.051300000000001"/>
    <n v="24.051300000000001"/>
    <n v="0"/>
    <n v="24.051300000000001"/>
    <n v="0"/>
    <x v="0"/>
    <m/>
    <m/>
    <m/>
    <m/>
    <s v="none"/>
    <m/>
    <m/>
    <m/>
    <x v="0"/>
    <m/>
    <x v="0"/>
  </r>
  <r>
    <s v="PRTPrt 362-2019Q1 2020EUR"/>
    <x v="8"/>
    <n v="245078"/>
    <s v="PROGES"/>
    <s v="Prt 362-2019"/>
    <s v="Q1 2020"/>
    <s v="EUR"/>
    <n v="4"/>
    <n v="3.9969999999999999"/>
    <n v="3.0000000000001098E-3"/>
    <n v="4"/>
    <n v="0"/>
    <x v="0"/>
    <m/>
    <m/>
    <m/>
    <m/>
    <s v="none"/>
    <m/>
    <m/>
    <m/>
    <x v="0"/>
    <m/>
    <x v="0"/>
  </r>
  <r>
    <s v="PRTPrt 338-2018Q1 2020EUR"/>
    <x v="8"/>
    <n v="254764"/>
    <s v="ARTISANDUS UNIPESSOAL, LDA"/>
    <s v="Prt 338-2018"/>
    <s v="Q1 2020"/>
    <s v="EUR"/>
    <n v="122.49"/>
    <n v="122.4867"/>
    <n v="3.2999999999958601E-3"/>
    <n v="122.49"/>
    <n v="0"/>
    <x v="0"/>
    <m/>
    <m/>
    <m/>
    <m/>
    <s v="none"/>
    <m/>
    <m/>
    <m/>
    <x v="0"/>
    <m/>
    <x v="0"/>
  </r>
  <r>
    <s v="PRTPrt 338-2018Q3 2020EUR"/>
    <x v="8"/>
    <n v="254764"/>
    <s v="ARTISANDUS UNIPESSOAL, LDA"/>
    <s v="Prt 338-2018"/>
    <s v="Q3 2020"/>
    <s v="EUR"/>
    <n v="8.0773840000000003"/>
    <n v="8.0774000000000008"/>
    <n v="-1.6000000000459999E-5"/>
    <n v="8.0773840000000003"/>
    <n v="0"/>
    <x v="0"/>
    <m/>
    <m/>
    <m/>
    <m/>
    <s v="none"/>
    <m/>
    <m/>
    <m/>
    <x v="0"/>
    <m/>
    <x v="0"/>
  </r>
  <r>
    <s v="PRTPrt 338-2018Q4 2020EUR"/>
    <x v="8"/>
    <n v="254764"/>
    <s v="ARTISANDUS UNIPESSOAL, LDA"/>
    <s v="Prt 338-2018"/>
    <s v="Q4 2020"/>
    <s v="EUR"/>
    <n v="1.8186"/>
    <n v="1.8186"/>
    <n v="0"/>
    <n v="1.8186"/>
    <n v="0"/>
    <x v="0"/>
    <m/>
    <m/>
    <m/>
    <m/>
    <s v="none"/>
    <m/>
    <m/>
    <m/>
    <x v="0"/>
    <m/>
    <x v="0"/>
  </r>
  <r>
    <s v="PRTPrt 339-2018Q1 2020EUR"/>
    <x v="8"/>
    <n v="256140"/>
    <s v="EVOCA IBERIA S.L."/>
    <s v="Prt 339-2018"/>
    <s v="Q1 2020"/>
    <s v="EUR"/>
    <n v="292.45999999999998"/>
    <n v="292.46170000000001"/>
    <n v="-1.7000000000280101E-3"/>
    <n v="292.45999999999998"/>
    <n v="0"/>
    <x v="0"/>
    <m/>
    <m/>
    <m/>
    <m/>
    <s v="none"/>
    <m/>
    <m/>
    <m/>
    <x v="0"/>
    <m/>
    <x v="0"/>
  </r>
  <r>
    <s v="PRTPrt 339-2018Q2 2020EUR"/>
    <x v="8"/>
    <n v="256140"/>
    <s v="EVOCA IBERIA S.L."/>
    <s v="Prt 339-2018"/>
    <s v="Q2 2020"/>
    <s v="EUR"/>
    <n v="9.75"/>
    <n v="9.7486999999999995"/>
    <n v="1.3000000000005199E-3"/>
    <n v="9.75"/>
    <n v="0"/>
    <x v="0"/>
    <m/>
    <m/>
    <m/>
    <m/>
    <s v="none"/>
    <m/>
    <m/>
    <m/>
    <x v="0"/>
    <m/>
    <x v="0"/>
  </r>
  <r>
    <s v="PRTPrt 339-2018Q3 2020EUR"/>
    <x v="8"/>
    <n v="256140"/>
    <s v="EVOCA IBERIA S.L."/>
    <s v="Prt 339-2018"/>
    <s v="Q3 2020"/>
    <s v="EUR"/>
    <n v="-7.4353499999999997"/>
    <n v="-7.4352999999999998"/>
    <n v="-4.9999999999883403E-5"/>
    <n v="-7.4353499999999997"/>
    <n v="0"/>
    <x v="0"/>
    <m/>
    <m/>
    <m/>
    <m/>
    <s v="none"/>
    <m/>
    <m/>
    <m/>
    <x v="0"/>
    <m/>
    <x v="0"/>
  </r>
  <r>
    <s v="PRTPrt 339-2018Q4 2020EUR"/>
    <x v="8"/>
    <n v="256140"/>
    <s v="EVOCA IBERIA S.L."/>
    <s v="Prt 339-2018"/>
    <s v="Q4 2020"/>
    <s v="EUR"/>
    <n v="-1.95"/>
    <n v="-1.9537"/>
    <n v="3.7000000000000301E-3"/>
    <n v="-1.95"/>
    <n v="0"/>
    <x v="0"/>
    <m/>
    <m/>
    <m/>
    <m/>
    <s v="none"/>
    <m/>
    <m/>
    <m/>
    <x v="0"/>
    <m/>
    <x v="0"/>
  </r>
  <r>
    <s v="PRTPrt 233-2018Q1 2020EUR"/>
    <x v="8"/>
    <n v="261058"/>
    <s v="ASSA ABLOY ENTRANCE SYSTEMS PORTUGAL, S.A."/>
    <s v="Prt 233-2018"/>
    <s v="Q1 2020"/>
    <s v="EUR"/>
    <n v="11.15"/>
    <n v="11.1533"/>
    <n v="-3.2999999999994102E-3"/>
    <n v="11.15"/>
    <n v="0"/>
    <x v="0"/>
    <m/>
    <m/>
    <m/>
    <m/>
    <s v="none"/>
    <m/>
    <m/>
    <m/>
    <x v="0"/>
    <m/>
    <x v="0"/>
  </r>
  <r>
    <s v="PRTPrt 233-2018Q2 2020EUR"/>
    <x v="8"/>
    <n v="261058"/>
    <s v="ASSA ABLOY ENTRANCE SYSTEMS PORTUGAL, S.A."/>
    <s v="Prt 233-2018"/>
    <s v="Q2 2020"/>
    <s v="EUR"/>
    <n v="10.51"/>
    <n v="10.508699999999999"/>
    <n v="1.3000000000005199E-3"/>
    <n v="10.51"/>
    <n v="0"/>
    <x v="0"/>
    <m/>
    <m/>
    <m/>
    <m/>
    <s v="none"/>
    <m/>
    <m/>
    <m/>
    <x v="0"/>
    <m/>
    <x v="0"/>
  </r>
  <r>
    <s v="PRTPrt 233-2018Q3 2020EUR"/>
    <x v="8"/>
    <n v="261058"/>
    <s v="ASSA ABLOY ENTRANCE SYSTEMS PORTUGAL, S.A."/>
    <s v="Prt 233-2018"/>
    <s v="Q3 2020"/>
    <s v="EUR"/>
    <n v="20.436215000000001"/>
    <n v="20.4404"/>
    <n v="-4.1849999999996603E-3"/>
    <n v="20.436215000000001"/>
    <n v="0"/>
    <x v="0"/>
    <m/>
    <m/>
    <m/>
    <m/>
    <s v="none"/>
    <m/>
    <m/>
    <m/>
    <x v="0"/>
    <m/>
    <x v="0"/>
  </r>
  <r>
    <s v="PRTPrt 233-2018Q4 2020EUR"/>
    <x v="8"/>
    <n v="261058"/>
    <s v="ASSA ABLOY ENTRANCE SYSTEMS PORTUGAL, S.A."/>
    <s v="Prt 233-2018"/>
    <s v="Q4 2020"/>
    <s v="EUR"/>
    <n v="77.284400000000005"/>
    <n v="77.284400000000005"/>
    <n v="0"/>
    <n v="77.284400000000005"/>
    <n v="0"/>
    <x v="0"/>
    <m/>
    <m/>
    <m/>
    <m/>
    <s v="none"/>
    <m/>
    <m/>
    <m/>
    <x v="0"/>
    <m/>
    <x v="0"/>
  </r>
  <r>
    <s v="PRTPrt 341-2018Y 2020EUR"/>
    <x v="8"/>
    <n v="262053"/>
    <s v="VOLKSWAGEN RENTING UNIPESSOAL, LDA"/>
    <s v="Prt 341-2018"/>
    <s v="Y 2020"/>
    <s v="EUR"/>
    <n v="4620"/>
    <n v="4620"/>
    <n v="0"/>
    <n v="4620"/>
    <n v="0"/>
    <x v="0"/>
    <m/>
    <m/>
    <m/>
    <m/>
    <s v="none"/>
    <m/>
    <m/>
    <m/>
    <x v="0"/>
    <m/>
    <x v="0"/>
  </r>
  <r>
    <s v="PRTPrt 113-2018Q1 2020EUR"/>
    <x v="8"/>
    <n v="274989"/>
    <s v="FRUSTOCK FOOD SERVICE, S.A. (distribuidor DANONE)"/>
    <s v="Prt 113-2018"/>
    <s v="Q1 2020"/>
    <s v="EUR"/>
    <n v="1363.36"/>
    <n v="1363.3649"/>
    <n v="-4.8999999999068599E-3"/>
    <n v="1363.36"/>
    <n v="0"/>
    <x v="0"/>
    <m/>
    <m/>
    <m/>
    <m/>
    <s v="none"/>
    <m/>
    <m/>
    <m/>
    <x v="0"/>
    <m/>
    <x v="0"/>
  </r>
  <r>
    <s v="PRTPrt 113-2018Q2 2020EUR"/>
    <x v="8"/>
    <n v="274989"/>
    <s v="FRUSTOCK FOOD SERVICE, S.A. (distribuidor DANONE)"/>
    <s v="Prt 113-2018"/>
    <s v="Q2 2020"/>
    <s v="EUR"/>
    <n v="134.4"/>
    <n v="134.39359999999999"/>
    <n v="6.4000000000134999E-3"/>
    <n v="134.4"/>
    <n v="0"/>
    <x v="0"/>
    <m/>
    <m/>
    <m/>
    <m/>
    <s v="none"/>
    <m/>
    <m/>
    <m/>
    <x v="0"/>
    <m/>
    <x v="0"/>
  </r>
  <r>
    <s v="PRTPrt 113-2018Q3 2020EUR"/>
    <x v="8"/>
    <n v="274989"/>
    <s v="FRUSTOCK FOOD SERVICE, S.A. (distribuidor DANONE)"/>
    <s v="Prt 113-2018"/>
    <s v="Q3 2020"/>
    <s v="EUR"/>
    <n v="1010.90715"/>
    <n v="1010.9068"/>
    <n v="3.50000000025829E-4"/>
    <n v="1010.90715"/>
    <n v="0"/>
    <x v="0"/>
    <m/>
    <m/>
    <m/>
    <m/>
    <s v="none"/>
    <m/>
    <m/>
    <m/>
    <x v="0"/>
    <m/>
    <x v="0"/>
  </r>
  <r>
    <s v="PRTPrt 113-2018Q4 2020EUR"/>
    <x v="8"/>
    <n v="274989"/>
    <s v="FRUSTOCK FOOD SERVICE, S.A. (distribuidor DANONE)"/>
    <s v="Prt 113-2018"/>
    <s v="Q4 2020"/>
    <s v="EUR"/>
    <n v="319.39"/>
    <n v="319.39089999999999"/>
    <n v="-9.0000000000145497E-4"/>
    <n v="319.39"/>
    <n v="0"/>
    <x v="0"/>
    <m/>
    <m/>
    <m/>
    <m/>
    <s v="none"/>
    <m/>
    <m/>
    <m/>
    <x v="0"/>
    <m/>
    <x v="0"/>
  </r>
  <r>
    <s v="PRTPrt 301-2018Q1 2020EUR"/>
    <x v="8"/>
    <n v="277146"/>
    <s v="SANTIAGO &amp; SANTIAGO, S.A."/>
    <s v="Prt 301-2018"/>
    <s v="Q1 2020"/>
    <s v="EUR"/>
    <n v="384.71"/>
    <n v="384.714"/>
    <n v="-4.0000000000190898E-3"/>
    <n v="384.71"/>
    <n v="0"/>
    <x v="0"/>
    <m/>
    <m/>
    <m/>
    <m/>
    <s v="none"/>
    <m/>
    <m/>
    <m/>
    <x v="0"/>
    <m/>
    <x v="0"/>
  </r>
  <r>
    <s v="PRTPrt 301-2018Q3 2020EUR"/>
    <x v="8"/>
    <n v="277146"/>
    <s v="SANTIAGO &amp; SANTIAGO, S.A."/>
    <s v="Prt 301-2018"/>
    <s v="Q3 2020"/>
    <s v="EUR"/>
    <n v="65.354399999999998"/>
    <n v="65.354399999999998"/>
    <n v="0"/>
    <n v="65.354399999999998"/>
    <n v="0"/>
    <x v="0"/>
    <m/>
    <m/>
    <m/>
    <m/>
    <s v="none"/>
    <m/>
    <m/>
    <m/>
    <x v="0"/>
    <m/>
    <x v="0"/>
  </r>
  <r>
    <s v="PRTPrt 301-2018Q4 2020EUR"/>
    <x v="8"/>
    <n v="277146"/>
    <s v="SANTIAGO &amp; SANTIAGO, S.A."/>
    <s v="Prt 301-2018"/>
    <s v="Q4 2020"/>
    <s v="EUR"/>
    <n v="50.164200000000001"/>
    <n v="50.164200000000001"/>
    <n v="0"/>
    <n v="50.164200000000001"/>
    <n v="0"/>
    <x v="0"/>
    <m/>
    <m/>
    <m/>
    <m/>
    <s v="none"/>
    <m/>
    <m/>
    <m/>
    <x v="0"/>
    <m/>
    <x v="0"/>
  </r>
  <r>
    <s v="PRTPrt 340-2018Q1 2020EUR"/>
    <x v="8"/>
    <n v="279833"/>
    <s v="MASSIMO ZANETTI BEVERAGE IBERIA, S.A."/>
    <s v="Prt 340-2018"/>
    <s v="Q1 2020"/>
    <s v="EUR"/>
    <n v="727.79"/>
    <n v="727.78520000000003"/>
    <n v="4.7999999999319698E-3"/>
    <n v="727.79"/>
    <n v="0"/>
    <x v="0"/>
    <m/>
    <m/>
    <m/>
    <m/>
    <s v="none"/>
    <m/>
    <m/>
    <m/>
    <x v="0"/>
    <m/>
    <x v="0"/>
  </r>
  <r>
    <s v="PRTPrt 340-2018Q2 2020EUR"/>
    <x v="8"/>
    <n v="279833"/>
    <s v="MASSIMO ZANETTI BEVERAGE IBERIA, S.A."/>
    <s v="Prt 340-2018"/>
    <s v="Q2 2020"/>
    <s v="EUR"/>
    <n v="16.829999999999998"/>
    <n v="16.827400000000001"/>
    <n v="2.5999999999974902E-3"/>
    <n v="16.829999999999998"/>
    <n v="0"/>
    <x v="0"/>
    <m/>
    <m/>
    <m/>
    <m/>
    <s v="none"/>
    <m/>
    <m/>
    <m/>
    <x v="0"/>
    <m/>
    <x v="0"/>
  </r>
  <r>
    <s v="PRTPrt 340-2018Q3 2020EUR"/>
    <x v="8"/>
    <n v="279833"/>
    <s v="MASSIMO ZANETTI BEVERAGE IBERIA, S.A."/>
    <s v="Prt 340-2018"/>
    <s v="Q3 2020"/>
    <s v="EUR"/>
    <n v="239.79056399999999"/>
    <n v="239.79060000000001"/>
    <n v="-3.6000000022795501E-5"/>
    <n v="239.79056399999999"/>
    <n v="0"/>
    <x v="0"/>
    <m/>
    <m/>
    <m/>
    <m/>
    <s v="none"/>
    <m/>
    <m/>
    <m/>
    <x v="0"/>
    <m/>
    <x v="0"/>
  </r>
  <r>
    <s v="PRTPrt 340-2018Q4 2020EUR"/>
    <x v="8"/>
    <n v="279833"/>
    <s v="MASSIMO ZANETTI BEVERAGE IBERIA, S.A."/>
    <s v="Prt 340-2018"/>
    <s v="Q4 2020"/>
    <s v="EUR"/>
    <n v="134.61940000000001"/>
    <n v="134.61940000000001"/>
    <n v="0"/>
    <n v="134.61940000000001"/>
    <n v="0"/>
    <x v="0"/>
    <m/>
    <m/>
    <m/>
    <m/>
    <s v="none"/>
    <m/>
    <m/>
    <m/>
    <x v="0"/>
    <m/>
    <x v="0"/>
  </r>
  <r>
    <s v="PRTPrt 173-2018Q1 2020EUR"/>
    <x v="8"/>
    <n v="284844"/>
    <s v="PCG INSTALAÇOES ELECTRICAS, LDA."/>
    <s v="Prt 173-2018"/>
    <s v="Q1 2020"/>
    <s v="EUR"/>
    <n v="117.36"/>
    <n v="117.3586"/>
    <n v="1.40000000000384E-3"/>
    <n v="117.36"/>
    <n v="0"/>
    <x v="0"/>
    <m/>
    <m/>
    <m/>
    <m/>
    <s v="none"/>
    <m/>
    <m/>
    <m/>
    <x v="0"/>
    <m/>
    <x v="0"/>
  </r>
  <r>
    <s v="PRTPrt 173-2018Q2 2020EUR"/>
    <x v="8"/>
    <n v="284844"/>
    <s v="PCG INSTALAÇOES ELECTRICAS, LDA."/>
    <s v="Prt 173-2018"/>
    <s v="Q2 2020"/>
    <s v="EUR"/>
    <n v="14.53"/>
    <n v="14.5282"/>
    <n v="1.7999999999993501E-3"/>
    <n v="14.53"/>
    <n v="0"/>
    <x v="0"/>
    <m/>
    <m/>
    <m/>
    <m/>
    <s v="none"/>
    <m/>
    <m/>
    <m/>
    <x v="0"/>
    <m/>
    <x v="0"/>
  </r>
  <r>
    <s v="PRTPrt 173-2018Q3 2020EUR"/>
    <x v="8"/>
    <n v="284844"/>
    <s v="PCG INSTALAÇOES ELECTRICAS, LDA."/>
    <s v="Prt 173-2018"/>
    <s v="Q3 2020"/>
    <s v="EUR"/>
    <n v="40.635539999999999"/>
    <n v="40.635599999999997"/>
    <n v="-5.9999999997728503E-5"/>
    <n v="40.635539999999999"/>
    <n v="0"/>
    <x v="0"/>
    <m/>
    <m/>
    <m/>
    <m/>
    <s v="none"/>
    <m/>
    <m/>
    <m/>
    <x v="0"/>
    <m/>
    <x v="0"/>
  </r>
  <r>
    <s v="PRTPrt 173-2018Q4 2020EUR"/>
    <x v="8"/>
    <n v="284844"/>
    <s v="PCG INSTALAÇOES ELECTRICAS, LDA."/>
    <s v="Prt 173-2018"/>
    <s v="Q4 2020"/>
    <s v="EUR"/>
    <n v="60.41"/>
    <n v="60.4069"/>
    <n v="3.0999999999963201E-3"/>
    <n v="60.41"/>
    <n v="0"/>
    <x v="0"/>
    <m/>
    <m/>
    <m/>
    <m/>
    <s v="none"/>
    <m/>
    <m/>
    <m/>
    <x v="0"/>
    <m/>
    <x v="0"/>
  </r>
  <r>
    <s v="PRTPrt 348-2019Q1 2020EUR"/>
    <x v="8"/>
    <n v="296546"/>
    <s v="PALMA &amp; PALMA, REPRESENTAÇOES, LDA"/>
    <s v="Prt 348-2019"/>
    <s v="Q1 2020"/>
    <s v="EUR"/>
    <n v="1719.93"/>
    <n v="1719.925"/>
    <n v="5.0000000001091298E-3"/>
    <n v="1719.93"/>
    <n v="0"/>
    <x v="0"/>
    <m/>
    <m/>
    <m/>
    <m/>
    <s v="none"/>
    <m/>
    <m/>
    <m/>
    <x v="0"/>
    <m/>
    <x v="0"/>
  </r>
  <r>
    <s v="PRTPrt 348-2019Q2 2020EUR"/>
    <x v="8"/>
    <n v="296546"/>
    <s v="PALMA &amp; PALMA, REPRESENTAÇOES, LDA"/>
    <s v="Prt 348-2019"/>
    <s v="Q2 2020"/>
    <s v="EUR"/>
    <n v="187.78"/>
    <n v="187.78399999999999"/>
    <n v="-3.9999999999906699E-3"/>
    <n v="187.78"/>
    <n v="0"/>
    <x v="0"/>
    <m/>
    <m/>
    <m/>
    <m/>
    <s v="none"/>
    <m/>
    <m/>
    <m/>
    <x v="0"/>
    <m/>
    <x v="0"/>
  </r>
  <r>
    <s v="PRTPrt 348-2019Q3 2020EUR"/>
    <x v="8"/>
    <n v="296546"/>
    <s v="PALMA &amp; PALMA, REPRESENTAÇOES, LDA"/>
    <s v="Prt 348-2019"/>
    <s v="Q3 2020"/>
    <s v="EUR"/>
    <n v="325.96949999999998"/>
    <n v="325.96949999999998"/>
    <n v="0"/>
    <n v="325.96949999999998"/>
    <n v="0"/>
    <x v="0"/>
    <m/>
    <m/>
    <m/>
    <m/>
    <s v="none"/>
    <m/>
    <m/>
    <m/>
    <x v="0"/>
    <m/>
    <x v="0"/>
  </r>
  <r>
    <s v="PRTPrt 348-2019Q4 2020EUR"/>
    <x v="8"/>
    <n v="296546"/>
    <s v="PALMA &amp; PALMA, REPRESENTAÇOES, LDA"/>
    <s v="Prt 348-2019"/>
    <s v="Q4 2020"/>
    <s v="EUR"/>
    <n v="107.291"/>
    <n v="107.291"/>
    <n v="0"/>
    <n v="107.291"/>
    <n v="0"/>
    <x v="0"/>
    <m/>
    <m/>
    <m/>
    <m/>
    <s v="none"/>
    <m/>
    <m/>
    <m/>
    <x v="0"/>
    <m/>
    <x v="0"/>
  </r>
  <r>
    <s v="PRTPT2-21-4-006Q4 2020EUR"/>
    <x v="8"/>
    <n v="298442"/>
    <s v="ENDESA ENERGIA, S.A. SUCURSAL PORTUGAL"/>
    <s v="PT2-21-4-006"/>
    <s v="Q4 2020"/>
    <s v="EUR"/>
    <n v="29158.49"/>
    <n v="29158.49"/>
    <n v="0"/>
    <n v="29158.49"/>
    <n v="0"/>
    <x v="0"/>
    <m/>
    <m/>
    <m/>
    <m/>
    <s v="none"/>
    <m/>
    <m/>
    <m/>
    <x v="0"/>
    <m/>
    <x v="0"/>
  </r>
  <r>
    <s v="PRTPrt 360-2019Q1 2020EUR"/>
    <x v="8"/>
    <n v="330775"/>
    <s v="KONE PORTUGAL ELEVADORES Lda."/>
    <s v="Prt 360-2019"/>
    <s v="Q1 2020"/>
    <s v="EUR"/>
    <n v="1781.78"/>
    <n v="1781.7750000000001"/>
    <n v="4.9999999998817596E-3"/>
    <n v="1781.7750000000001"/>
    <n v="4.9999999998817596E-3"/>
    <x v="0"/>
    <m/>
    <m/>
    <m/>
    <m/>
    <s v="none"/>
    <m/>
    <m/>
    <m/>
    <x v="0"/>
    <m/>
    <x v="0"/>
  </r>
  <r>
    <s v="PRTPrt 360-2019Q2 2020EUR"/>
    <x v="8"/>
    <n v="330775"/>
    <s v="KONE PORTUGAL ELEVADORES Lda."/>
    <s v="Prt 360-2019"/>
    <s v="Q2 2020"/>
    <s v="EUR"/>
    <n v="1425.3"/>
    <n v="1425.3"/>
    <n v="0"/>
    <n v="1425.3"/>
    <n v="0"/>
    <x v="0"/>
    <m/>
    <m/>
    <m/>
    <m/>
    <s v="none"/>
    <m/>
    <m/>
    <m/>
    <x v="0"/>
    <m/>
    <x v="0"/>
  </r>
  <r>
    <s v="PRTPrt 360-2019Q3 2020EUR"/>
    <x v="8"/>
    <n v="330775"/>
    <s v="KONE PORTUGAL ELEVADORES Lda."/>
    <s v="Prt 360-2019"/>
    <s v="Q3 2020"/>
    <s v="EUR"/>
    <n v="1679.175"/>
    <n v="1679.175"/>
    <n v="0"/>
    <n v="1679.175"/>
    <n v="0"/>
    <x v="0"/>
    <m/>
    <m/>
    <m/>
    <m/>
    <s v="none"/>
    <m/>
    <m/>
    <m/>
    <x v="0"/>
    <m/>
    <x v="0"/>
  </r>
  <r>
    <s v="PRTPrt 360-2019Q4 2020EUR"/>
    <x v="8"/>
    <n v="330775"/>
    <s v="KONE PORTUGAL ELEVADORES Lda."/>
    <s v="Prt 360-2019"/>
    <s v="Q4 2020"/>
    <s v="EUR"/>
    <n v="1679.18"/>
    <n v="1679.175"/>
    <n v="5.0000000001091298E-3"/>
    <n v="1679.175"/>
    <n v="5.0000000001091298E-3"/>
    <x v="0"/>
    <m/>
    <m/>
    <m/>
    <m/>
    <s v="none"/>
    <m/>
    <m/>
    <m/>
    <x v="0"/>
    <m/>
    <x v="0"/>
  </r>
  <r>
    <s v="PRTPrt 358-2019Q1 2020EUR"/>
    <x v="8"/>
    <n v="331745"/>
    <s v="MULTISERVICIOS ORIOLANOS, S.L."/>
    <s v="Prt 358-2019"/>
    <s v="Q1 2020"/>
    <s v="EUR"/>
    <n v="387.72"/>
    <n v="387.72"/>
    <n v="0"/>
    <n v="387.72"/>
    <n v="0"/>
    <x v="0"/>
    <m/>
    <m/>
    <m/>
    <m/>
    <s v="none"/>
    <m/>
    <m/>
    <m/>
    <x v="0"/>
    <m/>
    <x v="0"/>
  </r>
  <r>
    <s v="PRTPrt 358-2019Q2 2020EUR"/>
    <x v="8"/>
    <n v="331745"/>
    <s v="MULTISERVICIOS ORIOLANOS, S.L."/>
    <s v="Prt 358-2019"/>
    <s v="Q2 2020"/>
    <s v="EUR"/>
    <n v="746.88"/>
    <n v="746.88"/>
    <n v="0"/>
    <n v="746.88"/>
    <n v="0"/>
    <x v="0"/>
    <m/>
    <m/>
    <m/>
    <m/>
    <s v="none"/>
    <m/>
    <m/>
    <m/>
    <x v="0"/>
    <m/>
    <x v="0"/>
  </r>
  <r>
    <s v="PRTPrt 375-2020Q1 2020EUR"/>
    <x v="8"/>
    <n v="344039"/>
    <s v="GOLD ENERGY - COMERCIALIZADORA DE ENERGIA, SA"/>
    <s v="Prt 375-2020"/>
    <s v="Q1 2020"/>
    <s v="EUR"/>
    <n v="3354"/>
    <n v="3354.25"/>
    <n v="-0.25"/>
    <n v="3354"/>
    <n v="0"/>
    <x v="0"/>
    <m/>
    <m/>
    <m/>
    <m/>
    <s v="none"/>
    <m/>
    <m/>
    <m/>
    <x v="0"/>
    <m/>
    <x v="0"/>
  </r>
  <r>
    <s v="PRTPrt 375-2020Q2 2020EUR"/>
    <x v="8"/>
    <n v="344039"/>
    <s v="GOLD ENERGY - COMERCIALIZADORA DE ENERGIA, SA"/>
    <s v="Prt 375-2020"/>
    <s v="Q2 2020"/>
    <s v="EUR"/>
    <n v="735"/>
    <n v="735.58"/>
    <n v="-0.58000000000004004"/>
    <n v="735"/>
    <n v="0"/>
    <x v="0"/>
    <m/>
    <m/>
    <m/>
    <m/>
    <s v="none"/>
    <m/>
    <m/>
    <m/>
    <x v="0"/>
    <m/>
    <x v="0"/>
  </r>
  <r>
    <s v="PRTPrt 375-2020Q3 2020EUR"/>
    <x v="8"/>
    <n v="344039"/>
    <s v="GOLD ENERGY - COMERCIALIZADORA DE ENERGIA, SA"/>
    <s v="Prt 375-2020"/>
    <s v="Q3 2020"/>
    <s v="EUR"/>
    <n v="1103.68"/>
    <n v="1103.68"/>
    <n v="0"/>
    <n v="1103.68"/>
    <n v="0"/>
    <x v="0"/>
    <m/>
    <m/>
    <m/>
    <m/>
    <s v="none"/>
    <m/>
    <m/>
    <m/>
    <x v="0"/>
    <m/>
    <x v="0"/>
  </r>
  <r>
    <s v="PRTPrt 375-2020Q4 2020EUR"/>
    <x v="8"/>
    <n v="344039"/>
    <s v="GOLD ENERGY - COMERCIALIZADORA DE ENERGIA, SA"/>
    <s v="Prt 375-2020"/>
    <s v="Q4 2020"/>
    <s v="EUR"/>
    <n v="2354.5300000000002"/>
    <n v="2354.5300000000002"/>
    <n v="0"/>
    <n v="2354.5300000000002"/>
    <n v="0"/>
    <x v="0"/>
    <m/>
    <m/>
    <m/>
    <m/>
    <s v="none"/>
    <m/>
    <m/>
    <m/>
    <x v="0"/>
    <m/>
    <x v="0"/>
  </r>
  <r>
    <s v="PRTPrt 352-2019Q3 2020EUR"/>
    <x v="8"/>
    <n v="355819"/>
    <s v="ORONA PORTUGAL, LDA."/>
    <s v="Prt 352-2019"/>
    <s v="Q3 2020"/>
    <s v="EUR"/>
    <n v="17.23"/>
    <n v="17.230499999999999"/>
    <n v="-4.9999999999883395E-4"/>
    <n v="17.23"/>
    <n v="0"/>
    <x v="0"/>
    <m/>
    <m/>
    <m/>
    <m/>
    <s v="none"/>
    <m/>
    <m/>
    <m/>
    <x v="0"/>
    <m/>
    <x v="0"/>
  </r>
  <r>
    <s v="PRTPrt 352-2019Q4 2020EUR"/>
    <x v="8"/>
    <n v="355819"/>
    <s v="ORONA PORTUGAL, LDA."/>
    <s v="Prt 352-2019"/>
    <s v="Q4 2020"/>
    <s v="EUR"/>
    <n v="106.57"/>
    <n v="106.569"/>
    <n v="9.9999999999056399E-4"/>
    <n v="106.57"/>
    <n v="0"/>
    <x v="0"/>
    <m/>
    <m/>
    <m/>
    <m/>
    <s v="none"/>
    <m/>
    <m/>
    <m/>
    <x v="0"/>
    <m/>
    <x v="0"/>
  </r>
  <r>
    <s v="PRTPrt 111-2018Q1 2020EUR"/>
    <x v="8"/>
    <n v="99979"/>
    <s v="EDIVIMEÃ - SOCIEDADE DE CONSTRUÇÕES, LDA"/>
    <s v="Prt 111-2018"/>
    <s v="Q1 2020"/>
    <s v="EUR"/>
    <n v="110.27"/>
    <n v="110.2667"/>
    <n v="3.2999999999958601E-3"/>
    <n v="110.27"/>
    <n v="0"/>
    <x v="0"/>
    <m/>
    <m/>
    <m/>
    <m/>
    <s v="none"/>
    <m/>
    <m/>
    <m/>
    <x v="0"/>
    <m/>
    <x v="0"/>
  </r>
  <r>
    <s v="PRTPrt 111-2018Q2 2020EUR"/>
    <x v="8"/>
    <n v="99979"/>
    <s v="EDIVIMEÃ - SOCIEDADE DE CONSTRUÇÕES, LDA"/>
    <s v="Prt 111-2018"/>
    <s v="Q2 2020"/>
    <s v="EUR"/>
    <n v="21.4"/>
    <n v="21.395900000000001"/>
    <n v="4.09999999999755E-3"/>
    <n v="21.4"/>
    <n v="0"/>
    <x v="0"/>
    <m/>
    <m/>
    <m/>
    <m/>
    <s v="none"/>
    <m/>
    <m/>
    <m/>
    <x v="0"/>
    <m/>
    <x v="0"/>
  </r>
  <r>
    <s v="PRTPrt 325-2018Q1 2020EUR"/>
    <x v="8"/>
    <n v="99703"/>
    <s v="CAPRI - REPRESENTAÇÃO E COMERCIO DE PRODUTOS ALIMENTARES, LDA"/>
    <s v="Prt 325-2018"/>
    <s v="Q1 2020"/>
    <s v="EUR"/>
    <n v="63.16"/>
    <n v="63.1599"/>
    <n v="9.9999999996214201E-5"/>
    <n v="63.16"/>
    <n v="0"/>
    <x v="0"/>
    <m/>
    <m/>
    <m/>
    <m/>
    <s v="none"/>
    <m/>
    <m/>
    <m/>
    <x v="0"/>
    <m/>
    <x v="0"/>
  </r>
  <r>
    <s v="PRTPrt 282-2018Q1 2020EUR"/>
    <x v="8"/>
    <n v="100079"/>
    <s v="CASA AGRÍCOLA ALEXANDRE RELVAS, LDA"/>
    <s v="Prt 282-2018"/>
    <s v="Q1 2020"/>
    <s v="EUR"/>
    <n v="13.91"/>
    <n v="13.9061"/>
    <n v="3.8999999999997899E-3"/>
    <n v="13.91"/>
    <n v="0"/>
    <x v="0"/>
    <m/>
    <m/>
    <m/>
    <m/>
    <s v="none"/>
    <m/>
    <m/>
    <m/>
    <x v="0"/>
    <m/>
    <x v="0"/>
  </r>
  <r>
    <s v="PRTPrt 270-2018Q1 2020EUR"/>
    <x v="8"/>
    <n v="100578"/>
    <s v="CHORUS - GABINETE DE PRODUÇÃO E DIVULGAÇÃO DE IMAGEM ARTE E CULTURA, LDA"/>
    <s v="Prt 270-2018"/>
    <s v="Q1 2020"/>
    <s v="EUR"/>
    <n v="5.25"/>
    <n v="5.2519999999999998"/>
    <n v="-1.9999999999997702E-3"/>
    <n v="5.25"/>
    <n v="0"/>
    <x v="0"/>
    <m/>
    <m/>
    <m/>
    <m/>
    <s v="none"/>
    <m/>
    <m/>
    <m/>
    <x v="0"/>
    <m/>
    <x v="0"/>
  </r>
  <r>
    <s v="PRTPrt 105-2018Q1 2020EUR"/>
    <x v="8"/>
    <n v="99761"/>
    <s v="ADECCO RECURSOS HUMANOS - EMPRESA DE TRABALHO TEMPORÁRIO, LDA"/>
    <s v="Prt 105-2018"/>
    <s v="Q1 2020"/>
    <s v="EUR"/>
    <n v="946.06"/>
    <n v="946.06349999999998"/>
    <n v="-3.5000000000309198E-3"/>
    <n v="946.06"/>
    <n v="0"/>
    <x v="0"/>
    <m/>
    <m/>
    <m/>
    <m/>
    <s v="none"/>
    <m/>
    <m/>
    <m/>
    <x v="0"/>
    <m/>
    <x v="0"/>
  </r>
  <r>
    <s v="PRTPrt 105-2018Q2 2020EUR"/>
    <x v="8"/>
    <n v="99761"/>
    <s v="ADECCO RECURSOS HUMANOS - EMPRESA DE TRABALHO TEMPORÁRIO, LDA"/>
    <s v="Prt 105-2018"/>
    <s v="Q2 2020"/>
    <s v="EUR"/>
    <n v="20"/>
    <n v="19.9971"/>
    <n v="2.9000000000003398E-3"/>
    <n v="20"/>
    <n v="0"/>
    <x v="0"/>
    <m/>
    <m/>
    <m/>
    <m/>
    <s v="none"/>
    <m/>
    <m/>
    <m/>
    <x v="0"/>
    <m/>
    <x v="0"/>
  </r>
  <r>
    <s v="PRTPrt 105-2018Q3 2020EUR"/>
    <x v="8"/>
    <n v="99761"/>
    <s v="ADECCO RECURSOS HUMANOS - EMPRESA DE TRABALHO TEMPORÁRIO, LDA"/>
    <s v="Prt 105-2018"/>
    <s v="Q3 2020"/>
    <s v="EUR"/>
    <n v="44.83"/>
    <n v="44.826000000000001"/>
    <n v="3.9999999999977796E-3"/>
    <n v="44.83"/>
    <n v="0"/>
    <x v="0"/>
    <m/>
    <m/>
    <m/>
    <m/>
    <s v="none"/>
    <m/>
    <m/>
    <m/>
    <x v="0"/>
    <m/>
    <x v="0"/>
  </r>
  <r>
    <s v="PRTPrt 105-2018Q4 2020EUR"/>
    <x v="8"/>
    <n v="99761"/>
    <s v="ADECCO RECURSOS HUMANOS - EMPRESA DE TRABALHO TEMPORÁRIO, LDA"/>
    <s v="Prt 105-2018"/>
    <s v="Q4 2020"/>
    <s v="EUR"/>
    <n v="53.93"/>
    <n v="53.927599999999998"/>
    <n v="2.4000000000015099E-3"/>
    <n v="53.93"/>
    <n v="0"/>
    <x v="0"/>
    <m/>
    <m/>
    <m/>
    <m/>
    <s v="none"/>
    <m/>
    <m/>
    <m/>
    <x v="0"/>
    <m/>
    <x v="0"/>
  </r>
  <r>
    <s v="PRTPrt 355-2019Q1 2020EUR"/>
    <x v="8"/>
    <n v="322133"/>
    <s v="ADAPTEL PORTUGAL -EMPRESA DE TRABALHO TEMPORARIO, LDA"/>
    <s v="Prt 355-2019"/>
    <s v="Q1 2020"/>
    <s v="EUR"/>
    <n v="219.44"/>
    <n v="219.44470000000001"/>
    <n v="-4.7000000000139101E-3"/>
    <n v="219.44"/>
    <n v="0"/>
    <x v="0"/>
    <m/>
    <m/>
    <m/>
    <m/>
    <s v="none"/>
    <m/>
    <m/>
    <m/>
    <x v="0"/>
    <m/>
    <x v="0"/>
  </r>
  <r>
    <s v="PRTPrt 240-2018Q1 2020EUR"/>
    <x v="8"/>
    <n v="99707"/>
    <s v="CONSTRUÇÕES MANUEL AGUIAR, UNIPESSOAL, LDA"/>
    <s v="Prt 240-2018"/>
    <s v="Q1 2020"/>
    <s v="EUR"/>
    <n v="72.069999999999993"/>
    <n v="72.074299999999994"/>
    <n v="-4.3000000000006297E-3"/>
    <n v="72.069999999999993"/>
    <n v="0"/>
    <x v="0"/>
    <m/>
    <m/>
    <m/>
    <m/>
    <s v="none"/>
    <m/>
    <m/>
    <m/>
    <x v="0"/>
    <m/>
    <x v="0"/>
  </r>
  <r>
    <s v="PRTPrt 268-2018Q1 2020EUR"/>
    <x v="8"/>
    <n v="100531"/>
    <s v="DECORPISUS - DECORAÇÕES, LDA"/>
    <s v="Prt 268-2018"/>
    <s v="Q1 2020"/>
    <s v="EUR"/>
    <n v="232.82"/>
    <n v="232.82140000000001"/>
    <n v="-1.40000000001805E-3"/>
    <n v="232.82"/>
    <n v="0"/>
    <x v="0"/>
    <m/>
    <m/>
    <m/>
    <m/>
    <s v="none"/>
    <m/>
    <m/>
    <m/>
    <x v="0"/>
    <m/>
    <x v="0"/>
  </r>
  <r>
    <s v="PRTPrt 361-2019Q1 2020EUR"/>
    <x v="8"/>
    <n v="214170"/>
    <s v="BLUE DIAMOND PRIVATE TOURS UNIPESSOAL LDA"/>
    <s v="Prt 361-2019"/>
    <s v="Q1 2020"/>
    <s v="EUR"/>
    <n v="351.99"/>
    <n v="351.99"/>
    <n v="0"/>
    <n v="351.99"/>
    <n v="0"/>
    <x v="0"/>
    <m/>
    <m/>
    <m/>
    <m/>
    <s v="none"/>
    <m/>
    <m/>
    <m/>
    <x v="0"/>
    <m/>
    <x v="0"/>
  </r>
  <r>
    <s v="PRTPrt 163-2018Q1 2020EUR"/>
    <x v="8"/>
    <n v="120638"/>
    <s v="PELICANO DOURADO - IMPORTAÇÃO EXPORTAÇÃO, UNIPESSOAL, LDA"/>
    <s v="Prt 163-2018"/>
    <s v="Q1 2020"/>
    <s v="EUR"/>
    <n v="24.19"/>
    <n v="24.186800000000002"/>
    <n v="3.1999999999996402E-3"/>
    <n v="24.19"/>
    <n v="0"/>
    <x v="0"/>
    <m/>
    <m/>
    <m/>
    <m/>
    <s v="none"/>
    <m/>
    <m/>
    <m/>
    <x v="0"/>
    <m/>
    <x v="0"/>
  </r>
  <r>
    <s v="PRTPrt 322-2018Q1 2020EUR"/>
    <x v="8"/>
    <n v="99976"/>
    <s v="PEÇA DE FRUTA, LDA"/>
    <s v="Prt 322-2018"/>
    <s v="Q1 2020"/>
    <s v="EUR"/>
    <n v="216.85"/>
    <n v="216.85050000000001"/>
    <n v="-5.0000000001659795E-4"/>
    <n v="216.85"/>
    <n v="0"/>
    <x v="0"/>
    <m/>
    <m/>
    <m/>
    <m/>
    <s v="none"/>
    <m/>
    <m/>
    <m/>
    <x v="0"/>
    <m/>
    <x v="0"/>
  </r>
  <r>
    <s v="PRTPrt 229-2018Q1 2020EUR"/>
    <x v="8"/>
    <n v="100372"/>
    <s v="PAULO FERNANDO ALVES DE CASTRO &amp; IRMÃO, LDA"/>
    <s v="Prt 229-2018"/>
    <s v="Q1 2020"/>
    <s v="EUR"/>
    <n v="22.71"/>
    <n v="22.712399999999999"/>
    <n v="-2.3999999999979502E-3"/>
    <n v="22.71"/>
    <n v="0"/>
    <x v="0"/>
    <m/>
    <m/>
    <m/>
    <m/>
    <s v="none"/>
    <m/>
    <m/>
    <m/>
    <x v="0"/>
    <m/>
    <x v="0"/>
  </r>
  <r>
    <s v="PRTPrt 229-2018Q2 2020EUR"/>
    <x v="8"/>
    <n v="100372"/>
    <s v="PAULO FERNANDO ALVES DE CASTRO &amp; IRMÃO, LDA"/>
    <s v="Prt 229-2018"/>
    <s v="Q2 2020"/>
    <s v="EUR"/>
    <n v="38.659999999999997"/>
    <n v="38.664000000000001"/>
    <n v="-4.0000000000048799E-3"/>
    <n v="38.659999999999997"/>
    <n v="0"/>
    <x v="0"/>
    <m/>
    <m/>
    <m/>
    <m/>
    <s v="none"/>
    <m/>
    <m/>
    <m/>
    <x v="0"/>
    <m/>
    <x v="0"/>
  </r>
  <r>
    <s v="PRTPrt 250-2018Q1 2020EUR"/>
    <x v="8"/>
    <n v="100671"/>
    <s v="NORTEL - COMÉRCIO DE EQUIPAMENTOS HOTELEIROS, LDA"/>
    <s v="Prt 250-2018"/>
    <s v="Q1 2020"/>
    <s v="EUR"/>
    <n v="9.11"/>
    <n v="9.1136999999999997"/>
    <n v="-3.70000000000025E-3"/>
    <n v="9.11"/>
    <n v="0"/>
    <x v="0"/>
    <m/>
    <m/>
    <m/>
    <m/>
    <s v="none"/>
    <m/>
    <m/>
    <m/>
    <x v="0"/>
    <m/>
    <x v="0"/>
  </r>
  <r>
    <s v="PRTPrt 154-2018Q1 2020EUR"/>
    <x v="8"/>
    <n v="100250"/>
    <s v="MOTA &amp; DAVID, LDA"/>
    <s v="Prt 154-2018"/>
    <s v="Q1 2020"/>
    <s v="EUR"/>
    <n v="108.34"/>
    <n v="108.3407"/>
    <n v="-6.9999999999481501E-4"/>
    <n v="108.34"/>
    <n v="0"/>
    <x v="0"/>
    <m/>
    <m/>
    <m/>
    <m/>
    <s v="none"/>
    <m/>
    <m/>
    <m/>
    <x v="0"/>
    <m/>
    <x v="0"/>
  </r>
  <r>
    <s v="PRTPrt 116-2018Q1 2020EUR"/>
    <x v="8"/>
    <n v="100119"/>
    <s v="LAUNDRY LAND UNIPESSOAL, LDA"/>
    <s v="Prt 116-2018"/>
    <s v="Q1 2020"/>
    <s v="EUR"/>
    <n v="197.58"/>
    <n v="197.58369999999999"/>
    <n v="-3.69999999998071E-3"/>
    <n v="197.58"/>
    <n v="0"/>
    <x v="0"/>
    <m/>
    <m/>
    <m/>
    <m/>
    <s v="none"/>
    <m/>
    <m/>
    <m/>
    <x v="0"/>
    <m/>
    <x v="0"/>
  </r>
  <r>
    <s v="PRTPrt 303-2018Q1 2020EUR"/>
    <x v="8"/>
    <n v="100512"/>
    <s v="LACTOGAL - PRODUTOS ALIMENTARES, S.A."/>
    <s v="Prt 303-2018"/>
    <s v="Q1 2020"/>
    <s v="EUR"/>
    <n v="1131.72"/>
    <n v="1131.7166999999999"/>
    <n v="3.30000000008112E-3"/>
    <n v="1131.72"/>
    <n v="0"/>
    <x v="0"/>
    <m/>
    <m/>
    <m/>
    <m/>
    <s v="none"/>
    <m/>
    <m/>
    <m/>
    <x v="0"/>
    <m/>
    <x v="0"/>
  </r>
  <r>
    <s v="PRTPrt 303-2018Q2 2020EUR"/>
    <x v="8"/>
    <n v="100512"/>
    <s v="LACTOGAL - PRODUTOS ALIMENTARES, S.A."/>
    <s v="Prt 303-2018"/>
    <s v="Q2 2020"/>
    <s v="EUR"/>
    <n v="78.23"/>
    <n v="78.226900000000001"/>
    <n v="3.1000000000034299E-3"/>
    <n v="78.23"/>
    <n v="0"/>
    <x v="0"/>
    <m/>
    <m/>
    <m/>
    <m/>
    <s v="none"/>
    <m/>
    <m/>
    <m/>
    <x v="0"/>
    <m/>
    <x v="0"/>
  </r>
  <r>
    <s v="PRTPrt 303-2018Q3 2020EUR"/>
    <x v="8"/>
    <n v="100512"/>
    <s v="LACTOGAL - PRODUTOS ALIMENTARES, S.A."/>
    <s v="Prt 303-2018"/>
    <s v="Q3 2020"/>
    <s v="EUR"/>
    <n v="466.07"/>
    <n v="466.07490000000001"/>
    <n v="-4.9000000000205502E-3"/>
    <n v="466.07"/>
    <n v="0"/>
    <x v="0"/>
    <m/>
    <m/>
    <m/>
    <m/>
    <s v="none"/>
    <m/>
    <m/>
    <m/>
    <x v="0"/>
    <m/>
    <x v="0"/>
  </r>
  <r>
    <s v="PRTPrt 303-2018Q4 2020EUR"/>
    <x v="8"/>
    <n v="100512"/>
    <s v="LACTOGAL - PRODUTOS ALIMENTARES, S.A."/>
    <s v="Prt 303-2018"/>
    <s v="Q4 2020"/>
    <s v="EUR"/>
    <n v="187.19"/>
    <n v="187.18719999999999"/>
    <n v="2.80000000000768E-3"/>
    <n v="187.19"/>
    <n v="0"/>
    <x v="0"/>
    <m/>
    <m/>
    <m/>
    <m/>
    <s v="none"/>
    <m/>
    <m/>
    <m/>
    <x v="0"/>
    <m/>
    <x v="0"/>
  </r>
  <r>
    <s v="PRTPrt 307-2018Q1 2020EUR"/>
    <x v="8"/>
    <n v="100642"/>
    <s v="QUINTA FRIO (INTERNACIONAL) - COMÉRCIO DE PRODUTOS ALIMENTARES, LDA"/>
    <s v="Prt 307-2018"/>
    <s v="Q1 2020"/>
    <s v="EUR"/>
    <n v="148.12"/>
    <n v="148.11840000000001"/>
    <n v="1.59999999999627E-3"/>
    <n v="148.12"/>
    <n v="0"/>
    <x v="0"/>
    <m/>
    <m/>
    <m/>
    <m/>
    <s v="none"/>
    <m/>
    <m/>
    <m/>
    <x v="0"/>
    <m/>
    <x v="0"/>
  </r>
  <r>
    <s v="PRTPrt 152-2018Q1 2020EUR"/>
    <x v="8"/>
    <n v="100604"/>
    <s v="IRMÃOS MONTEIRO, S.A."/>
    <s v="Prt 152-2018"/>
    <s v="Q1 2020"/>
    <s v="EUR"/>
    <n v="668.38"/>
    <n v="668.37609999999995"/>
    <n v="3.9000000000442001E-3"/>
    <n v="668.38"/>
    <n v="0"/>
    <x v="0"/>
    <m/>
    <m/>
    <m/>
    <m/>
    <s v="none"/>
    <m/>
    <m/>
    <m/>
    <x v="0"/>
    <m/>
    <x v="0"/>
  </r>
  <r>
    <s v="PRTPrt 152-2018Q2 2020EUR"/>
    <x v="8"/>
    <n v="100604"/>
    <s v="IRMÃOS MONTEIRO, S.A."/>
    <s v="Prt 152-2018"/>
    <s v="Q2 2020"/>
    <s v="EUR"/>
    <n v="31.47"/>
    <n v="31.468299999999999"/>
    <n v="1.6999999999995901E-3"/>
    <n v="31.47"/>
    <n v="0"/>
    <x v="0"/>
    <m/>
    <m/>
    <m/>
    <m/>
    <s v="none"/>
    <m/>
    <m/>
    <m/>
    <x v="0"/>
    <m/>
    <x v="0"/>
  </r>
  <r>
    <s v="PRTPrt 107-2018Q1 2020EUR"/>
    <x v="8"/>
    <n v="100403"/>
    <s v="SOLUÇÕES PARA TODOS - EMPRESA DE TRABALHO TEMPORÁRIO, S.A. (TRIANGULU)"/>
    <s v="Prt 107-2018"/>
    <s v="Q1 2020"/>
    <s v="EUR"/>
    <n v="262.02999999999997"/>
    <n v="262.03149999999999"/>
    <n v="-1.5000000000213701E-3"/>
    <n v="262.02999999999997"/>
    <n v="0"/>
    <x v="0"/>
    <m/>
    <m/>
    <m/>
    <m/>
    <s v="none"/>
    <m/>
    <m/>
    <m/>
    <x v="0"/>
    <m/>
    <x v="0"/>
  </r>
  <r>
    <s v="PRTPrt 124-2018Q1 2020EUR"/>
    <x v="8"/>
    <n v="100077"/>
    <s v="SOUSA &amp; PACHECO, LDA"/>
    <s v="Prt 124-2018"/>
    <s v="Q1 2020"/>
    <s v="EUR"/>
    <n v="14.38"/>
    <n v="14.382300000000001"/>
    <n v="-2.2999999999999601E-3"/>
    <n v="14.38"/>
    <n v="0"/>
    <x v="0"/>
    <m/>
    <m/>
    <m/>
    <m/>
    <s v="none"/>
    <m/>
    <m/>
    <m/>
    <x v="0"/>
    <m/>
    <x v="0"/>
  </r>
  <r>
    <s v="PRTPrt 109-2018Q1 2020EUR"/>
    <x v="8"/>
    <n v="99842"/>
    <s v="KELLY SERVICES - EMPRESA DE TRABALHO TEMPORÁRIO, UNIPESSOAL, LDA"/>
    <s v="Prt 109-2018"/>
    <s v="Q1 2020"/>
    <s v="EUR"/>
    <n v="142.32"/>
    <n v="142.32419999999999"/>
    <n v="-4.1999999999973101E-3"/>
    <n v="142.32"/>
    <n v="0"/>
    <x v="0"/>
    <m/>
    <m/>
    <m/>
    <m/>
    <s v="none"/>
    <m/>
    <m/>
    <m/>
    <x v="0"/>
    <m/>
    <x v="0"/>
  </r>
  <r>
    <s v="PRTPrt 109-2018Q4 2020EUR"/>
    <x v="8"/>
    <n v="99842"/>
    <s v="KELLY SERVICES - EMPRESA DE TRABALHO TEMPORÁRIO, UNIPESSOAL, LDA"/>
    <s v="Prt 109-2018"/>
    <s v="Q4 2020"/>
    <s v="EUR"/>
    <n v="1.61"/>
    <n v="1.6105"/>
    <n v="-4.9999999999994396E-4"/>
    <n v="1.61"/>
    <n v="0"/>
    <x v="0"/>
    <m/>
    <m/>
    <m/>
    <m/>
    <s v="none"/>
    <m/>
    <m/>
    <m/>
    <x v="0"/>
    <m/>
    <x v="0"/>
  </r>
  <r>
    <s v="PRTPrt 108-2018Q1 2020EUR"/>
    <x v="8"/>
    <n v="99741"/>
    <s v="SYNERGIE EMPRESA DE TRABALHO TEMPORÁRIO, S.A."/>
    <s v="Prt 108-2018"/>
    <s v="Q1 2020"/>
    <s v="EUR"/>
    <n v="294.14999999999998"/>
    <n v="294.14850000000001"/>
    <n v="1.4999999999645199E-3"/>
    <n v="294.14999999999998"/>
    <n v="0"/>
    <x v="0"/>
    <m/>
    <m/>
    <m/>
    <m/>
    <s v="none"/>
    <m/>
    <m/>
    <m/>
    <x v="0"/>
    <m/>
    <x v="0"/>
  </r>
  <r>
    <s v="PRTPrt 329RST-2018Q1 2020EUR"/>
    <x v="8"/>
    <n v="100300"/>
    <s v="VIBOREL - DISTRIBUIÇÃO, S.A."/>
    <s v="Prt 329RST-2018"/>
    <s v="Q1 2020"/>
    <s v="EUR"/>
    <n v="38.090000000000003"/>
    <n v="38.0914"/>
    <n v="-1.39999999999673E-3"/>
    <n v="38.090000000000003"/>
    <n v="0"/>
    <x v="0"/>
    <m/>
    <m/>
    <m/>
    <m/>
    <s v="none"/>
    <m/>
    <m/>
    <m/>
    <x v="0"/>
    <m/>
    <x v="0"/>
  </r>
  <r>
    <s v="PRTPrt 246-2018Q1 2020EUR"/>
    <x v="8"/>
    <n v="277054"/>
    <s v="VILLAS &amp; HOTMEC - COMERCIO E MANUTENÇÃO DE EQUIPAMENTOS HOTELEIROS, S.A."/>
    <s v="Prt 246-2018"/>
    <s v="Q1 2020"/>
    <s v="EUR"/>
    <n v="155.66"/>
    <n v="155.6645"/>
    <n v="-4.5000000000072699E-3"/>
    <n v="155.66"/>
    <n v="0"/>
    <x v="0"/>
    <m/>
    <m/>
    <m/>
    <m/>
    <s v="none"/>
    <m/>
    <m/>
    <m/>
    <x v="0"/>
    <m/>
    <x v="0"/>
  </r>
  <r>
    <s v="PRTPrt 246-2018Q2 2020EUR"/>
    <x v="8"/>
    <n v="277054"/>
    <s v="VILLAS &amp; HOTMEC - COMERCIO E MANUTENÇÃO DE EQUIPAMENTOS HOTELEIROS, S.A."/>
    <s v="Prt 246-2018"/>
    <s v="Q2 2020"/>
    <s v="EUR"/>
    <n v="27.96"/>
    <n v="27.9602"/>
    <n v="-1.9999999999953299E-4"/>
    <n v="27.96"/>
    <n v="0"/>
    <x v="0"/>
    <m/>
    <m/>
    <m/>
    <m/>
    <s v="none"/>
    <m/>
    <m/>
    <m/>
    <x v="0"/>
    <m/>
    <x v="0"/>
  </r>
  <r>
    <s v="PRTPrt 253-2018Q1 2020EUR"/>
    <x v="8"/>
    <n v="100649"/>
    <s v="GAMOTEL - ARTIGOS PARA HOTELARIA, LDA"/>
    <s v="Prt 253-2018"/>
    <s v="Q1 2020"/>
    <s v="EUR"/>
    <n v="22.08"/>
    <n v="22.076599999999999"/>
    <n v="3.3999999999991802E-3"/>
    <n v="22.08"/>
    <n v="0"/>
    <x v="0"/>
    <m/>
    <m/>
    <m/>
    <m/>
    <s v="none"/>
    <m/>
    <m/>
    <m/>
    <x v="0"/>
    <m/>
    <x v="0"/>
  </r>
  <r>
    <s v="PRTPrt 253-2018Q2 2020EUR"/>
    <x v="8"/>
    <n v="100649"/>
    <s v="GAMOTEL - ARTIGOS PARA HOTELARIA, LDA"/>
    <s v="Prt 253-2018"/>
    <s v="Q2 2020"/>
    <s v="EUR"/>
    <n v="7.06"/>
    <n v="7.0648999999999997"/>
    <n v="-4.9000000000001204E-3"/>
    <n v="7.06"/>
    <n v="0"/>
    <x v="0"/>
    <m/>
    <m/>
    <m/>
    <m/>
    <s v="none"/>
    <m/>
    <m/>
    <m/>
    <x v="0"/>
    <m/>
    <x v="0"/>
  </r>
  <r>
    <s v="PRTPrt 167-2018Q1 2020EUR"/>
    <x v="8"/>
    <n v="236010"/>
    <s v="OPENLINE PORTUGAL, S.A."/>
    <s v="Prt 167-2018"/>
    <s v="Q1 2020"/>
    <s v="EUR"/>
    <n v="56.87"/>
    <n v="56.867400000000004"/>
    <n v="2.5999999999939401E-3"/>
    <n v="56.87"/>
    <n v="0"/>
    <x v="0"/>
    <m/>
    <m/>
    <m/>
    <m/>
    <s v="none"/>
    <m/>
    <m/>
    <m/>
    <x v="0"/>
    <m/>
    <x v="0"/>
  </r>
  <r>
    <s v="PRTPrt 199-2018Q1 2020EUR"/>
    <x v="8"/>
    <n v="99884"/>
    <s v="ASTROLIMPA - SOCIEDADE DE LIMPEZAS INDUSTRIAIS, S.A."/>
    <s v="Prt 199-2018"/>
    <s v="Q1 2020"/>
    <s v="EUR"/>
    <n v="104.56"/>
    <n v="104.5629"/>
    <n v="-2.8999999999967901E-3"/>
    <n v="104.56"/>
    <n v="0"/>
    <x v="0"/>
    <m/>
    <m/>
    <m/>
    <m/>
    <s v="none"/>
    <m/>
    <m/>
    <m/>
    <x v="0"/>
    <m/>
    <x v="0"/>
  </r>
  <r>
    <s v="PRTPrt 376-2020Q1 2020EUR"/>
    <x v="8"/>
    <n v="100633"/>
    <s v="Molaflex Colchoes S.A."/>
    <s v="Prt 376-2020"/>
    <s v="Q1 2020"/>
    <s v="EUR"/>
    <n v="173.99"/>
    <n v="173.994"/>
    <n v="-3.9999999999906699E-3"/>
    <n v="173.99"/>
    <n v="0"/>
    <x v="0"/>
    <m/>
    <m/>
    <m/>
    <m/>
    <s v="none"/>
    <m/>
    <m/>
    <m/>
    <x v="0"/>
    <m/>
    <x v="0"/>
  </r>
  <r>
    <s v="PRTPrt 122-2018Q1 2020EUR"/>
    <x v="8"/>
    <n v="100361"/>
    <s v="F.SILVA &amp; GONÇALVES, LDA"/>
    <s v="Prt 122-2018"/>
    <s v="Q1 2020"/>
    <s v="EUR"/>
    <n v="6.05"/>
    <n v="6.0449999999999999"/>
    <n v="4.9999999999998899E-3"/>
    <n v="6.05"/>
    <n v="0"/>
    <x v="0"/>
    <m/>
    <m/>
    <m/>
    <m/>
    <s v="none"/>
    <m/>
    <m/>
    <m/>
    <x v="0"/>
    <m/>
    <x v="0"/>
  </r>
  <r>
    <s v="PRTPrt 122-2018Q2 2020EUR"/>
    <x v="8"/>
    <n v="100361"/>
    <s v="F.SILVA &amp; GONÇALVES, LDA"/>
    <s v="Prt 122-2018"/>
    <s v="Q2 2020"/>
    <s v="EUR"/>
    <n v="10.68"/>
    <n v="10.676600000000001"/>
    <n v="3.3999999999991802E-3"/>
    <n v="10.68"/>
    <n v="0"/>
    <x v="0"/>
    <m/>
    <m/>
    <m/>
    <m/>
    <s v="none"/>
    <m/>
    <m/>
    <m/>
    <x v="0"/>
    <m/>
    <x v="0"/>
  </r>
  <r>
    <s v="PRTPrt 132B-2018Q1 2020EUR"/>
    <x v="8"/>
    <n v="324116"/>
    <s v="IBERLIM - SOCIEDADE TÉCNICA DE LIMPEZA, S.A."/>
    <s v="Prt 132B-2018"/>
    <s v="Q1 2020"/>
    <s v="EUR"/>
    <n v="410.52"/>
    <n v="410.5222"/>
    <n v="-2.2000000000161799E-3"/>
    <n v="410.52"/>
    <n v="0"/>
    <x v="0"/>
    <m/>
    <m/>
    <m/>
    <m/>
    <s v="none"/>
    <m/>
    <m/>
    <m/>
    <x v="0"/>
    <m/>
    <x v="0"/>
  </r>
  <r>
    <s v="PRTPT2-21-5-017Q4 2020EUR"/>
    <x v="8"/>
    <n v="99722"/>
    <s v="MEO - SERVIÇOS DE COMUNICAÇÕES E MULTIMÉDIA, S.A. (Antes PT Comunicações SA)"/>
    <s v="PT2-21-5-017"/>
    <s v="Q4 2020"/>
    <s v="EUR"/>
    <n v="11959.74"/>
    <n v="11959.735500000001"/>
    <n v="4.4999999990977804E-3"/>
    <n v="11959.74"/>
    <n v="0"/>
    <x v="0"/>
    <m/>
    <m/>
    <m/>
    <m/>
    <s v="none"/>
    <m/>
    <m/>
    <m/>
    <x v="0"/>
    <m/>
    <x v="0"/>
  </r>
  <r>
    <s v="PRTPrt 334-2018Q3 2020EUR"/>
    <x v="8"/>
    <n v="219841"/>
    <s v="OPENLINE FACILITY SERVICES, S.A."/>
    <s v="Prt 334-2018"/>
    <s v="Q3 2020"/>
    <s v="EUR"/>
    <n v="36.75"/>
    <n v="36.754199999999997"/>
    <n v="-4.1999999999973101E-3"/>
    <n v="36.75"/>
    <n v="0"/>
    <x v="0"/>
    <m/>
    <m/>
    <m/>
    <m/>
    <s v="none"/>
    <m/>
    <m/>
    <m/>
    <x v="0"/>
    <m/>
    <x v="0"/>
  </r>
  <r>
    <s v="PRTPrt 334-2018Q4 2020EUR"/>
    <x v="8"/>
    <n v="219841"/>
    <s v="OPENLINE FACILITY SERVICES, S.A."/>
    <s v="Prt 334-2018"/>
    <s v="Q4 2020"/>
    <s v="EUR"/>
    <n v="36.75"/>
    <n v="36.754199999999997"/>
    <n v="-4.1999999999973101E-3"/>
    <n v="36.75"/>
    <n v="0"/>
    <x v="0"/>
    <m/>
    <m/>
    <m/>
    <m/>
    <s v="none"/>
    <m/>
    <m/>
    <m/>
    <x v="0"/>
    <m/>
    <x v="0"/>
  </r>
  <r>
    <s v="BELE14P2022210300Q1 2021EUR"/>
    <x v="0"/>
    <n v="1499"/>
    <s v="STANDARD TEXTILE SAS"/>
    <s v="E14P2022210300"/>
    <s v="Q1 2021"/>
    <s v="EUR"/>
    <n v="1451.634"/>
    <n v="1451.634"/>
    <n v="0"/>
    <n v="1451.634"/>
    <n v="0"/>
    <x v="0"/>
    <m/>
    <m/>
    <m/>
    <m/>
    <s v="none"/>
    <m/>
    <m/>
    <m/>
    <x v="0"/>
    <m/>
    <x v="0"/>
  </r>
  <r>
    <s v="BELE14P2022210300Q2 2021EUR"/>
    <x v="0"/>
    <n v="1499"/>
    <s v="STANDARD TEXTILE SAS"/>
    <s v="E14P2022210300"/>
    <s v="Q2 2021"/>
    <s v="EUR"/>
    <n v="3619.04"/>
    <n v="3619.0313000000001"/>
    <n v="8.6999999998624792E-3"/>
    <n v="3619.04"/>
    <n v="0"/>
    <x v="0"/>
    <m/>
    <m/>
    <m/>
    <m/>
    <s v="none"/>
    <m/>
    <m/>
    <m/>
    <x v="0"/>
    <m/>
    <x v="0"/>
  </r>
  <r>
    <s v="BELE14P2022210300Q3 2021EUR"/>
    <x v="0"/>
    <n v="1499"/>
    <s v="STANDARD TEXTILE SAS"/>
    <s v="E14P2022210300"/>
    <s v="Q3 2021"/>
    <s v="EUR"/>
    <n v="8164.84"/>
    <n v="8164.8371999999999"/>
    <n v="2.8000000002066298E-3"/>
    <n v="8164.84"/>
    <n v="0"/>
    <x v="0"/>
    <m/>
    <m/>
    <m/>
    <m/>
    <s v="none"/>
    <m/>
    <m/>
    <m/>
    <x v="0"/>
    <m/>
    <x v="0"/>
  </r>
  <r>
    <s v="BELE14P2022210300Q4 2021EUR"/>
    <x v="0"/>
    <n v="1499"/>
    <s v="STANDARD TEXTILE SAS"/>
    <s v="E14P2022210300"/>
    <s v="Q4 2021"/>
    <s v="EUR"/>
    <n v="13453.96"/>
    <n v="13453.9529"/>
    <n v="7.09999999889987E-3"/>
    <n v="13453.96"/>
    <n v="0"/>
    <x v="0"/>
    <m/>
    <m/>
    <m/>
    <m/>
    <s v="none"/>
    <m/>
    <m/>
    <m/>
    <x v="0"/>
    <m/>
    <x v="0"/>
  </r>
  <r>
    <s v="BELE14P302702Q1 2021EUR"/>
    <x v="0"/>
    <n v="7905"/>
    <s v="EMP GRAFIMEDIA"/>
    <s v="E14P302702"/>
    <s v="Q1 2021"/>
    <s v="EUR"/>
    <n v="128.0146"/>
    <n v="128.01130000000001"/>
    <n v="3.2999999999958601E-3"/>
    <n v="128.0146"/>
    <n v="0"/>
    <x v="0"/>
    <m/>
    <m/>
    <m/>
    <m/>
    <s v="none"/>
    <m/>
    <m/>
    <m/>
    <x v="0"/>
    <m/>
    <x v="0"/>
  </r>
  <r>
    <s v="BELE14P302702Q2 2021EUR"/>
    <x v="0"/>
    <n v="7905"/>
    <s v="EMP GRAFIMEDIA"/>
    <s v="E14P302702"/>
    <s v="Q2 2021"/>
    <s v="EUR"/>
    <n v="279.81"/>
    <n v="279.8075"/>
    <n v="2.4999999999977202E-3"/>
    <n v="279.81"/>
    <n v="0"/>
    <x v="0"/>
    <m/>
    <m/>
    <m/>
    <m/>
    <s v="none"/>
    <m/>
    <m/>
    <m/>
    <x v="0"/>
    <m/>
    <x v="0"/>
  </r>
  <r>
    <s v="BELE14P302702Q3 2021EUR"/>
    <x v="0"/>
    <n v="7905"/>
    <s v="EMP GRAFIMEDIA"/>
    <s v="E14P302702"/>
    <s v="Q3 2021"/>
    <s v="EUR"/>
    <n v="507.19"/>
    <n v="507.18990000000002"/>
    <n v="9.9999999974897906E-5"/>
    <n v="507.19"/>
    <n v="0"/>
    <x v="0"/>
    <m/>
    <m/>
    <m/>
    <m/>
    <s v="none"/>
    <m/>
    <m/>
    <m/>
    <x v="0"/>
    <m/>
    <x v="0"/>
  </r>
  <r>
    <s v="BELE14P302702Y 2021EUR"/>
    <x v="0"/>
    <n v="7905"/>
    <s v="EMP GRAFIMEDIA"/>
    <s v="E14P302702"/>
    <s v="Y 2021"/>
    <s v="EUR"/>
    <n v="30.59"/>
    <n v="30.593599999999999"/>
    <n v="-3.5999999999987101E-3"/>
    <n v="30.59"/>
    <n v="0"/>
    <x v="0"/>
    <m/>
    <m/>
    <m/>
    <m/>
    <s v="none"/>
    <m/>
    <m/>
    <m/>
    <x v="0"/>
    <m/>
    <x v="0"/>
  </r>
  <r>
    <s v="BELE14P302702Q4 2021EUR"/>
    <x v="0"/>
    <n v="7905"/>
    <s v="EMP GRAFIMEDIA"/>
    <s v="E14P302702"/>
    <s v="Q4 2021"/>
    <s v="EUR"/>
    <n v="978.35"/>
    <n v="978.35440000000006"/>
    <n v="-4.4000000000323702E-3"/>
    <n v="978.35"/>
    <n v="0"/>
    <x v="0"/>
    <m/>
    <m/>
    <m/>
    <m/>
    <s v="none"/>
    <m/>
    <m/>
    <m/>
    <x v="0"/>
    <m/>
    <x v="0"/>
  </r>
  <r>
    <s v="BELE11P2005060600tvQ1 2021EUR"/>
    <x v="0"/>
    <n v="8283"/>
    <s v="TRIAV B.V."/>
    <s v=" E11P2005060600tv"/>
    <s v="Q1 2021"/>
    <s v="EUR"/>
    <n v="53.4"/>
    <n v="53.4"/>
    <n v="0"/>
    <n v="53.4"/>
    <n v="0"/>
    <x v="0"/>
    <m/>
    <m/>
    <m/>
    <m/>
    <s v="none"/>
    <m/>
    <m/>
    <m/>
    <x v="0"/>
    <m/>
    <x v="0"/>
  </r>
  <r>
    <s v="BELE11P2005060600tvQ2 2021EUR"/>
    <x v="0"/>
    <n v="8283"/>
    <s v="TRIAV B.V."/>
    <s v=" E11P2005060600tv"/>
    <s v="Q2 2021"/>
    <s v="EUR"/>
    <n v="53.4"/>
    <n v="53.4"/>
    <n v="0"/>
    <n v="53.4"/>
    <n v="0"/>
    <x v="0"/>
    <m/>
    <m/>
    <m/>
    <m/>
    <s v="none"/>
    <m/>
    <m/>
    <m/>
    <x v="0"/>
    <m/>
    <x v="0"/>
  </r>
  <r>
    <s v="BELE11P2005060600tvQ3 2021EUR"/>
    <x v="0"/>
    <n v="8283"/>
    <s v="TRIAV B.V."/>
    <s v=" E11P2005060600tv"/>
    <s v="Q3 2021"/>
    <s v="EUR"/>
    <n v="53.4"/>
    <n v="53.4"/>
    <n v="0"/>
    <n v="53.4"/>
    <n v="0"/>
    <x v="0"/>
    <m/>
    <m/>
    <m/>
    <m/>
    <s v="none"/>
    <m/>
    <m/>
    <m/>
    <x v="0"/>
    <m/>
    <x v="0"/>
  </r>
  <r>
    <s v="BELE14P2998410750Q1 2021EUR"/>
    <x v="0"/>
    <n v="9922"/>
    <s v="CHOMETTE"/>
    <s v="E14P2998410750"/>
    <s v="Q1 2021"/>
    <s v="EUR"/>
    <n v="53.092700000000001"/>
    <n v="53.092700000000001"/>
    <n v="0"/>
    <n v="53.092700000000001"/>
    <n v="0"/>
    <x v="0"/>
    <m/>
    <m/>
    <m/>
    <m/>
    <s v="none"/>
    <m/>
    <m/>
    <m/>
    <x v="0"/>
    <m/>
    <x v="0"/>
  </r>
  <r>
    <s v="BELE14P2998410750Q2 2021EUR"/>
    <x v="0"/>
    <n v="9922"/>
    <s v="CHOMETTE"/>
    <s v="E14P2998410750"/>
    <s v="Q2 2021"/>
    <s v="EUR"/>
    <n v="292.57"/>
    <n v="292.57060000000001"/>
    <n v="-6.0000000001991696E-4"/>
    <n v="292.57"/>
    <n v="0"/>
    <x v="0"/>
    <m/>
    <m/>
    <m/>
    <m/>
    <s v="none"/>
    <m/>
    <m/>
    <m/>
    <x v="0"/>
    <m/>
    <x v="0"/>
  </r>
  <r>
    <s v="BELE14P2998410750Q3 2021EUR"/>
    <x v="0"/>
    <n v="9922"/>
    <s v="CHOMETTE"/>
    <s v="E14P2998410750"/>
    <s v="Q3 2021"/>
    <s v="EUR"/>
    <n v="552.77"/>
    <n v="552.77160000000003"/>
    <n v="-1.6000000000531099E-3"/>
    <n v="552.77"/>
    <n v="0"/>
    <x v="0"/>
    <m/>
    <m/>
    <m/>
    <m/>
    <s v="none"/>
    <m/>
    <m/>
    <m/>
    <x v="0"/>
    <m/>
    <x v="0"/>
  </r>
  <r>
    <s v="BELE14P2998410750Q4 2021EUR"/>
    <x v="0"/>
    <n v="9922"/>
    <s v="CHOMETTE"/>
    <s v="E14P2998410750"/>
    <s v="Q4 2021"/>
    <s v="EUR"/>
    <n v="720.65"/>
    <n v="720.65279999999996"/>
    <n v="-2.7999999999792601E-3"/>
    <n v="720.65"/>
    <n v="0"/>
    <x v="0"/>
    <m/>
    <m/>
    <m/>
    <m/>
    <s v="none"/>
    <m/>
    <m/>
    <m/>
    <x v="0"/>
    <m/>
    <x v="0"/>
  </r>
  <r>
    <s v="BELEPGD072019Q1 2021EUR"/>
    <x v="0"/>
    <n v="24560"/>
    <s v="C.C. Engineering Limited"/>
    <s v="EPGD072019"/>
    <s v="Q1 2021"/>
    <s v="EUR"/>
    <n v="1748.5144"/>
    <n v="1748.5144"/>
    <n v="0"/>
    <n v="1748.5144"/>
    <n v="0"/>
    <x v="0"/>
    <m/>
    <m/>
    <m/>
    <m/>
    <s v="none"/>
    <m/>
    <m/>
    <m/>
    <x v="0"/>
    <m/>
    <x v="0"/>
  </r>
  <r>
    <s v="BELEPGD072019Q2 2021EUR"/>
    <x v="0"/>
    <n v="24560"/>
    <s v="C.C. Engineering Limited"/>
    <s v="EPGD072019"/>
    <s v="Q2 2021"/>
    <s v="EUR"/>
    <n v="1871.86"/>
    <n v="1871.8638000000001"/>
    <n v="-3.8000000001829899E-3"/>
    <n v="1871.86"/>
    <n v="0"/>
    <x v="0"/>
    <m/>
    <m/>
    <m/>
    <m/>
    <s v="none"/>
    <m/>
    <m/>
    <m/>
    <x v="0"/>
    <m/>
    <x v="0"/>
  </r>
  <r>
    <s v="BELEPGD072019Q3 2021EUR"/>
    <x v="0"/>
    <n v="24560"/>
    <s v="C.C. Engineering Limited"/>
    <s v="EPGD072019"/>
    <s v="Q3 2021"/>
    <s v="EUR"/>
    <n v="1736.7"/>
    <n v="1736.7012"/>
    <n v="-1.1999999999261399E-3"/>
    <n v="1736.7"/>
    <n v="0"/>
    <x v="0"/>
    <m/>
    <m/>
    <m/>
    <m/>
    <s v="none"/>
    <m/>
    <m/>
    <m/>
    <x v="0"/>
    <m/>
    <x v="0"/>
  </r>
  <r>
    <s v="BELEPGD072019Q4 2021EUR"/>
    <x v="0"/>
    <n v="24560"/>
    <s v="C.C. Engineering Limited"/>
    <s v="EPGD072019"/>
    <s v="Q4 2021"/>
    <s v="EUR"/>
    <n v="1035.72"/>
    <n v="1035.7186999999999"/>
    <n v="1.30000000012842E-3"/>
    <n v="1035.72"/>
    <n v="0"/>
    <x v="0"/>
    <m/>
    <m/>
    <m/>
    <m/>
    <s v="none"/>
    <m/>
    <m/>
    <m/>
    <x v="0"/>
    <m/>
    <x v="0"/>
  </r>
  <r>
    <s v="BELBELU4151032GPQ4 2021EUR"/>
    <x v="0"/>
    <n v="37142"/>
    <s v="NIEHOFFS VAIHINGER FRUCHTSAFT GMBH"/>
    <s v="BELU4151032GP"/>
    <s v="Q4 2021"/>
    <s v="EUR"/>
    <n v="2464.3200000000002"/>
    <n v="2464.3200000000002"/>
    <n v="0"/>
    <n v="2464.3200000000002"/>
    <n v="0"/>
    <x v="0"/>
    <m/>
    <m/>
    <m/>
    <m/>
    <s v="none"/>
    <m/>
    <m/>
    <m/>
    <x v="0"/>
    <m/>
    <x v="0"/>
  </r>
  <r>
    <s v="BELF11P300790Q1 2021EUR"/>
    <x v="0"/>
    <n v="37416"/>
    <s v="BRIDOR"/>
    <s v="F11P300790"/>
    <s v="Q1 2021"/>
    <s v="EUR"/>
    <n v="7589.13"/>
    <n v="7589"/>
    <n v="0.130000000000109"/>
    <n v="7589.13"/>
    <n v="0"/>
    <x v="0"/>
    <m/>
    <m/>
    <m/>
    <m/>
    <s v="none"/>
    <m/>
    <m/>
    <m/>
    <x v="0"/>
    <m/>
    <x v="0"/>
  </r>
  <r>
    <s v="BELF11P300790Q2 2021EUR"/>
    <x v="0"/>
    <n v="37416"/>
    <s v="BRIDOR"/>
    <s v="F11P300790"/>
    <s v="Q2 2021"/>
    <s v="EUR"/>
    <n v="17065.73"/>
    <n v="17065.73"/>
    <n v="0"/>
    <n v="17065.73"/>
    <n v="0"/>
    <x v="0"/>
    <m/>
    <m/>
    <m/>
    <m/>
    <s v="none"/>
    <m/>
    <m/>
    <m/>
    <x v="0"/>
    <m/>
    <x v="0"/>
  </r>
  <r>
    <s v="BELF11P300790Q3 2021EUR"/>
    <x v="0"/>
    <n v="37416"/>
    <s v="BRIDOR"/>
    <s v="F11P300790"/>
    <s v="Q3 2021"/>
    <s v="EUR"/>
    <n v="40962.89"/>
    <n v="40962.89"/>
    <n v="0"/>
    <n v="40962.89"/>
    <n v="0"/>
    <x v="0"/>
    <m/>
    <m/>
    <m/>
    <m/>
    <s v="none"/>
    <m/>
    <m/>
    <m/>
    <x v="0"/>
    <m/>
    <x v="0"/>
  </r>
  <r>
    <s v="BELF11P300790Q4 2021EUR"/>
    <x v="0"/>
    <n v="37416"/>
    <s v="BRIDOR"/>
    <s v="F11P300790"/>
    <s v="Q4 2021"/>
    <s v="EUR"/>
    <n v="20766.03"/>
    <n v="20766.03"/>
    <n v="0"/>
    <n v="20766.03"/>
    <n v="0"/>
    <x v="0"/>
    <m/>
    <m/>
    <m/>
    <m/>
    <s v="none"/>
    <m/>
    <m/>
    <m/>
    <x v="0"/>
    <m/>
    <x v="0"/>
  </r>
  <r>
    <s v="BELE12P2000010500Q1 2021EUR"/>
    <x v="0"/>
    <n v="37910"/>
    <s v="MANPOWER SARL"/>
    <s v="E12P2000010500"/>
    <s v="Q1 2021"/>
    <s v="EUR"/>
    <n v="77.075000000000003"/>
    <n v="77.075000000000003"/>
    <n v="0"/>
    <n v="77.075000000000003"/>
    <n v="0"/>
    <x v="0"/>
    <m/>
    <m/>
    <m/>
    <m/>
    <s v="none"/>
    <m/>
    <m/>
    <m/>
    <x v="0"/>
    <m/>
    <x v="0"/>
  </r>
  <r>
    <s v="BELE12P2000010500Q3 2021EUR"/>
    <x v="0"/>
    <n v="37910"/>
    <s v="MANPOWER SARL"/>
    <s v="E12P2000010500"/>
    <s v="Q3 2021"/>
    <s v="EUR"/>
    <n v="460.71"/>
    <n v="460.71280000000002"/>
    <n v="-2.8000000000361E-3"/>
    <n v="460.71"/>
    <n v="0"/>
    <x v="0"/>
    <m/>
    <m/>
    <m/>
    <m/>
    <s v="none"/>
    <m/>
    <m/>
    <m/>
    <x v="0"/>
    <m/>
    <x v="0"/>
  </r>
  <r>
    <s v="BELE12P2000010500Q4 2021EUR"/>
    <x v="0"/>
    <n v="37910"/>
    <s v="MANPOWER SARL"/>
    <s v="E12P2000010500"/>
    <s v="Q4 2021"/>
    <s v="EUR"/>
    <n v="966.34"/>
    <n v="966.33900000000006"/>
    <n v="9.9999999997635292E-4"/>
    <n v="966.34"/>
    <n v="0"/>
    <x v="0"/>
    <m/>
    <m/>
    <m/>
    <m/>
    <s v="none"/>
    <m/>
    <m/>
    <m/>
    <x v="0"/>
    <m/>
    <x v="0"/>
  </r>
  <r>
    <s v="BELF15P2100000500Q1 2021EUR"/>
    <x v="0"/>
    <n v="38044"/>
    <s v="CAVES WENGLER"/>
    <s v="F15P2100000500"/>
    <s v="Q1 2021"/>
    <s v="EUR"/>
    <n v="2.7059000000000002"/>
    <n v="2.7059000000000002"/>
    <n v="0"/>
    <n v="2.7059000000000002"/>
    <n v="0"/>
    <x v="0"/>
    <m/>
    <m/>
    <m/>
    <m/>
    <s v="none"/>
    <m/>
    <m/>
    <m/>
    <x v="0"/>
    <m/>
    <x v="0"/>
  </r>
  <r>
    <s v="BELF15P2100000500Q2 2021EUR"/>
    <x v="0"/>
    <n v="38044"/>
    <s v="CAVES WENGLER"/>
    <s v="F15P2100000500"/>
    <s v="Q2 2021"/>
    <s v="EUR"/>
    <n v="57.4"/>
    <n v="57.403599999999997"/>
    <n v="-3.5999999999987101E-3"/>
    <n v="57.4"/>
    <n v="0"/>
    <x v="0"/>
    <m/>
    <m/>
    <m/>
    <m/>
    <s v="none"/>
    <m/>
    <m/>
    <m/>
    <x v="0"/>
    <m/>
    <x v="0"/>
  </r>
  <r>
    <s v="BELF15P2100000500Q3 2021EUR"/>
    <x v="0"/>
    <n v="38044"/>
    <s v="CAVES WENGLER"/>
    <s v="F15P2100000500"/>
    <s v="Q3 2021"/>
    <s v="EUR"/>
    <n v="66.56"/>
    <n v="66.556700000000006"/>
    <n v="3.2999999999958601E-3"/>
    <n v="66.56"/>
    <n v="0"/>
    <x v="0"/>
    <m/>
    <m/>
    <m/>
    <m/>
    <s v="none"/>
    <m/>
    <m/>
    <m/>
    <x v="0"/>
    <m/>
    <x v="0"/>
  </r>
  <r>
    <s v="BELF15P2100000500Q4 2021EUR"/>
    <x v="0"/>
    <n v="38044"/>
    <s v="CAVES WENGLER"/>
    <s v="F15P2100000500"/>
    <s v="Q4 2021"/>
    <s v="EUR"/>
    <n v="110.53"/>
    <n v="110.5314"/>
    <n v="-1.40000000000384E-3"/>
    <n v="110.53"/>
    <n v="0"/>
    <x v="0"/>
    <m/>
    <m/>
    <m/>
    <m/>
    <s v="none"/>
    <m/>
    <m/>
    <m/>
    <x v="0"/>
    <m/>
    <x v="0"/>
  </r>
  <r>
    <s v="BELF12P2015220700Q1 2021EUR"/>
    <x v="0"/>
    <n v="38123"/>
    <s v="MUNHOWEN"/>
    <s v="F12P2015220700"/>
    <s v="Q1 2021"/>
    <s v="EUR"/>
    <n v="218.65209999999999"/>
    <n v="218.65209999999999"/>
    <n v="0"/>
    <n v="218.65209999999999"/>
    <n v="0"/>
    <x v="0"/>
    <m/>
    <m/>
    <m/>
    <m/>
    <s v="none"/>
    <m/>
    <m/>
    <m/>
    <x v="0"/>
    <m/>
    <x v="0"/>
  </r>
  <r>
    <s v="BELF12P2015220700Q2 2021EUR"/>
    <x v="0"/>
    <n v="38123"/>
    <s v="MUNHOWEN"/>
    <s v="F12P2015220700"/>
    <s v="Q2 2021"/>
    <s v="EUR"/>
    <n v="776.9"/>
    <n v="776.90170000000001"/>
    <n v="-1.7000000000280101E-3"/>
    <n v="776.9"/>
    <n v="0"/>
    <x v="0"/>
    <m/>
    <m/>
    <m/>
    <m/>
    <s v="none"/>
    <m/>
    <m/>
    <m/>
    <x v="0"/>
    <m/>
    <x v="0"/>
  </r>
  <r>
    <s v="BELF12P2015220700Q3 2021EUR"/>
    <x v="0"/>
    <n v="38123"/>
    <s v="MUNHOWEN"/>
    <s v="F12P2015220700"/>
    <s v="Q3 2021"/>
    <s v="EUR"/>
    <n v="926.51"/>
    <n v="926.50879999999995"/>
    <n v="1.20000000003983E-3"/>
    <n v="926.51"/>
    <n v="0"/>
    <x v="0"/>
    <m/>
    <m/>
    <m/>
    <m/>
    <s v="none"/>
    <m/>
    <m/>
    <m/>
    <x v="0"/>
    <m/>
    <x v="0"/>
  </r>
  <r>
    <s v="BELF12P2015220700Q4 2021EUR"/>
    <x v="0"/>
    <n v="38123"/>
    <s v="MUNHOWEN"/>
    <s v="F12P2015220700"/>
    <s v="Q4 2021"/>
    <s v="EUR"/>
    <n v="847.77"/>
    <n v="847.76790000000005"/>
    <n v="2.0999999999275999E-3"/>
    <n v="847.77"/>
    <n v="0"/>
    <x v="0"/>
    <m/>
    <m/>
    <m/>
    <m/>
    <s v="none"/>
    <m/>
    <m/>
    <m/>
    <x v="0"/>
    <m/>
    <x v="0"/>
  </r>
  <r>
    <s v="BEL1999998Q1 2021EUR"/>
    <x v="0"/>
    <n v="38207"/>
    <s v="BLYCOLIN TEXTILE SERVICES N.V."/>
    <n v="1999998"/>
    <s v="Q1 2021"/>
    <s v="EUR"/>
    <n v="2804.7368999999999"/>
    <n v="2804.7368999999999"/>
    <n v="0"/>
    <n v="2804.7368999999999"/>
    <n v="0"/>
    <x v="0"/>
    <m/>
    <m/>
    <m/>
    <m/>
    <s v="none"/>
    <m/>
    <m/>
    <m/>
    <x v="0"/>
    <m/>
    <x v="0"/>
  </r>
  <r>
    <s v="BEL1999998Q2 2021EUR"/>
    <x v="0"/>
    <n v="38207"/>
    <s v="BLYCOLIN TEXTILE SERVICES N.V."/>
    <n v="1999998"/>
    <s v="Q2 2021"/>
    <s v="EUR"/>
    <n v="4918.16"/>
    <n v="4918.1567999999997"/>
    <n v="3.2000000001062199E-3"/>
    <n v="4918.16"/>
    <n v="0"/>
    <x v="0"/>
    <m/>
    <m/>
    <m/>
    <m/>
    <s v="none"/>
    <m/>
    <m/>
    <m/>
    <x v="0"/>
    <m/>
    <x v="0"/>
  </r>
  <r>
    <s v="BEL1999998Q3 2021EUR"/>
    <x v="0"/>
    <n v="38207"/>
    <s v="BLYCOLIN TEXTILE SERVICES N.V."/>
    <n v="1999998"/>
    <s v="Q3 2021"/>
    <s v="EUR"/>
    <n v="9938.11"/>
    <n v="9938.1082000000006"/>
    <n v="1.8000000000029099E-3"/>
    <n v="9938.11"/>
    <n v="0"/>
    <x v="0"/>
    <m/>
    <m/>
    <m/>
    <m/>
    <s v="none"/>
    <m/>
    <m/>
    <m/>
    <x v="0"/>
    <m/>
    <x v="0"/>
  </r>
  <r>
    <s v="BEL1999998Q4 2021EUR"/>
    <x v="0"/>
    <n v="38207"/>
    <s v="BLYCOLIN TEXTILE SERVICES N.V."/>
    <n v="1999998"/>
    <s v="Q4 2021"/>
    <s v="EUR"/>
    <n v="11221.71"/>
    <n v="11221.704900000001"/>
    <n v="5.0999999984924198E-3"/>
    <n v="11221.71"/>
    <n v="0"/>
    <x v="0"/>
    <m/>
    <m/>
    <m/>
    <m/>
    <s v="none"/>
    <m/>
    <m/>
    <m/>
    <x v="0"/>
    <m/>
    <x v="0"/>
  </r>
  <r>
    <s v="BEL1000070Q1 2021EUR"/>
    <x v="0"/>
    <n v="38362"/>
    <s v="MARCEL GROSBUSCH ET FILS"/>
    <n v="1000070"/>
    <s v="Q1 2021"/>
    <s v="EUR"/>
    <n v="2.7071999999999998"/>
    <n v="2.7071999999999998"/>
    <n v="0"/>
    <n v="2.7071999999999998"/>
    <n v="0"/>
    <x v="0"/>
    <m/>
    <m/>
    <m/>
    <m/>
    <s v="none"/>
    <m/>
    <m/>
    <m/>
    <x v="0"/>
    <m/>
    <x v="0"/>
  </r>
  <r>
    <s v="BEL1000070Q2 2021EUR"/>
    <x v="0"/>
    <n v="38362"/>
    <s v="MARCEL GROSBUSCH ET FILS"/>
    <n v="1000070"/>
    <s v="Q2 2021"/>
    <s v="EUR"/>
    <n v="1.94"/>
    <n v="1.9402999999999999"/>
    <n v="-2.9999999999996598E-4"/>
    <n v="1.94"/>
    <n v="0"/>
    <x v="0"/>
    <m/>
    <m/>
    <m/>
    <m/>
    <s v="none"/>
    <m/>
    <m/>
    <m/>
    <x v="0"/>
    <m/>
    <x v="0"/>
  </r>
  <r>
    <s v="BEL1000070Q3 2021EUR"/>
    <x v="0"/>
    <n v="38362"/>
    <s v="MARCEL GROSBUSCH ET FILS"/>
    <n v="1000070"/>
    <s v="Q3 2021"/>
    <s v="EUR"/>
    <n v="23.36"/>
    <n v="23.3643"/>
    <n v="-4.3000000000006297E-3"/>
    <n v="23.36"/>
    <n v="0"/>
    <x v="0"/>
    <m/>
    <m/>
    <m/>
    <m/>
    <s v="none"/>
    <m/>
    <m/>
    <m/>
    <x v="0"/>
    <m/>
    <x v="0"/>
  </r>
  <r>
    <s v="BEL1000070Q4 2021EUR"/>
    <x v="0"/>
    <n v="38362"/>
    <s v="MARCEL GROSBUSCH ET FILS"/>
    <n v="1000070"/>
    <s v="Q4 2021"/>
    <s v="EUR"/>
    <n v="67.33"/>
    <n v="67.334400000000002"/>
    <n v="-4.4000000000039502E-3"/>
    <n v="67.33"/>
    <n v="0"/>
    <x v="0"/>
    <m/>
    <m/>
    <m/>
    <m/>
    <s v="none"/>
    <m/>
    <m/>
    <m/>
    <x v="0"/>
    <m/>
    <x v="0"/>
  </r>
  <r>
    <s v="BELE11P2003451200Q1 2021EUR"/>
    <x v="0"/>
    <n v="38364"/>
    <s v="LAMESCH"/>
    <s v="E11P2003451200"/>
    <s v="Q1 2021"/>
    <s v="EUR"/>
    <n v="116.2478"/>
    <n v="116.2478"/>
    <n v="0"/>
    <n v="116.2478"/>
    <n v="0"/>
    <x v="0"/>
    <m/>
    <m/>
    <m/>
    <m/>
    <s v="none"/>
    <m/>
    <m/>
    <m/>
    <x v="0"/>
    <m/>
    <x v="0"/>
  </r>
  <r>
    <s v="BELE11P2003451200Q2 2021EUR"/>
    <x v="0"/>
    <n v="38364"/>
    <s v="LAMESCH"/>
    <s v="E11P2003451200"/>
    <s v="Q2 2021"/>
    <s v="EUR"/>
    <n v="258.63"/>
    <n v="258.6309"/>
    <n v="-9.0000000000145497E-4"/>
    <n v="258.63"/>
    <n v="0"/>
    <x v="0"/>
    <m/>
    <m/>
    <m/>
    <m/>
    <s v="none"/>
    <m/>
    <m/>
    <m/>
    <x v="0"/>
    <m/>
    <x v="0"/>
  </r>
  <r>
    <s v="BELE11P2003451200Q3 2021EUR"/>
    <x v="0"/>
    <n v="38364"/>
    <s v="LAMESCH"/>
    <s v="E11P2003451200"/>
    <s v="Q3 2021"/>
    <s v="EUR"/>
    <n v="-14.65"/>
    <n v="-14.646599999999999"/>
    <n v="-3.40000000000095E-3"/>
    <n v="-14.65"/>
    <n v="0"/>
    <x v="0"/>
    <m/>
    <m/>
    <m/>
    <m/>
    <s v="none"/>
    <m/>
    <m/>
    <m/>
    <x v="0"/>
    <m/>
    <x v="0"/>
  </r>
  <r>
    <s v="BELE11P2003451200Q4 2021EUR"/>
    <x v="0"/>
    <n v="38364"/>
    <s v="LAMESCH"/>
    <s v="E11P2003451200"/>
    <s v="Q4 2021"/>
    <s v="EUR"/>
    <n v="214.19"/>
    <n v="214.18510000000001"/>
    <n v="4.8999999999921303E-3"/>
    <n v="214.19"/>
    <n v="0"/>
    <x v="0"/>
    <m/>
    <m/>
    <m/>
    <m/>
    <s v="none"/>
    <m/>
    <m/>
    <m/>
    <x v="0"/>
    <m/>
    <x v="0"/>
  </r>
  <r>
    <s v="BELF12P2015431000Q1 2021EUR"/>
    <x v="0"/>
    <n v="38725"/>
    <s v="BOISSONS HEINTZ"/>
    <s v="F12P2015431000"/>
    <s v="Q1 2021"/>
    <s v="EUR"/>
    <n v="401.94119999999998"/>
    <n v="401.94119999999998"/>
    <n v="0"/>
    <n v="401.94119999999998"/>
    <n v="0"/>
    <x v="0"/>
    <m/>
    <m/>
    <m/>
    <m/>
    <s v="none"/>
    <m/>
    <m/>
    <m/>
    <x v="0"/>
    <m/>
    <x v="0"/>
  </r>
  <r>
    <s v="BELF12P2015431000Q2 2021EUR"/>
    <x v="0"/>
    <n v="38725"/>
    <s v="BOISSONS HEINTZ"/>
    <s v="F12P2015431000"/>
    <s v="Q2 2021"/>
    <s v="EUR"/>
    <n v="1282.56"/>
    <n v="1282.5623000000001"/>
    <n v="-2.3000000001047699E-3"/>
    <n v="1282.56"/>
    <n v="0"/>
    <x v="0"/>
    <m/>
    <m/>
    <m/>
    <m/>
    <s v="none"/>
    <m/>
    <m/>
    <m/>
    <x v="0"/>
    <m/>
    <x v="0"/>
  </r>
  <r>
    <s v="BELF12P2015431000Q3 2021EUR"/>
    <x v="0"/>
    <n v="38725"/>
    <s v="BOISSONS HEINTZ"/>
    <s v="F12P2015431000"/>
    <s v="Q3 2021"/>
    <s v="EUR"/>
    <n v="2790.02"/>
    <n v="2790.0205000000001"/>
    <n v="-5.0000000010186297E-4"/>
    <n v="2790.02"/>
    <n v="0"/>
    <x v="0"/>
    <m/>
    <m/>
    <m/>
    <m/>
    <s v="none"/>
    <m/>
    <m/>
    <m/>
    <x v="0"/>
    <m/>
    <x v="0"/>
  </r>
  <r>
    <s v="BELF12P2015431000Q4 2021EUR"/>
    <x v="0"/>
    <n v="38725"/>
    <s v="BOISSONS HEINTZ"/>
    <s v="F12P2015431000"/>
    <s v="Q4 2021"/>
    <s v="EUR"/>
    <n v="2175.11"/>
    <n v="2175.1102000000001"/>
    <n v="-1.99999999949795E-4"/>
    <n v="2175.11"/>
    <n v="0"/>
    <x v="0"/>
    <m/>
    <m/>
    <m/>
    <m/>
    <s v="none"/>
    <m/>
    <m/>
    <m/>
    <x v="0"/>
    <m/>
    <x v="0"/>
  </r>
  <r>
    <s v="BEL1999984Q1 2021EUR"/>
    <x v="0"/>
    <n v="38775"/>
    <s v="DIVERSEY BELGIUM"/>
    <n v="1999984"/>
    <s v="Q1 2021"/>
    <s v="EUR"/>
    <n v="11.985300000000001"/>
    <n v="11.985300000000001"/>
    <n v="0"/>
    <n v="11.985300000000001"/>
    <n v="0"/>
    <x v="0"/>
    <m/>
    <m/>
    <m/>
    <m/>
    <s v="none"/>
    <m/>
    <m/>
    <m/>
    <x v="0"/>
    <m/>
    <x v="0"/>
  </r>
  <r>
    <s v="BEL1999984Q2 2021EUR"/>
    <x v="0"/>
    <n v="38775"/>
    <s v="DIVERSEY BELGIUM"/>
    <n v="1999984"/>
    <s v="Q2 2021"/>
    <s v="EUR"/>
    <n v="323.72000000000003"/>
    <n v="323.72179999999997"/>
    <n v="-1.79999999994606E-3"/>
    <n v="323.72000000000003"/>
    <n v="0"/>
    <x v="0"/>
    <m/>
    <m/>
    <m/>
    <m/>
    <s v="none"/>
    <m/>
    <m/>
    <m/>
    <x v="0"/>
    <m/>
    <x v="0"/>
  </r>
  <r>
    <s v="BEL1999984Q3 2021EUR"/>
    <x v="0"/>
    <n v="38775"/>
    <s v="DIVERSEY BELGIUM"/>
    <n v="1999984"/>
    <s v="Q3 2021"/>
    <s v="EUR"/>
    <n v="23.8"/>
    <n v="23.796900000000001"/>
    <n v="3.0999999999998802E-3"/>
    <n v="23.8"/>
    <n v="0"/>
    <x v="0"/>
    <m/>
    <m/>
    <m/>
    <m/>
    <s v="none"/>
    <m/>
    <m/>
    <m/>
    <x v="0"/>
    <m/>
    <x v="0"/>
  </r>
  <r>
    <s v="BEL1999984Q4 2021EUR"/>
    <x v="0"/>
    <n v="38775"/>
    <s v="DIVERSEY BELGIUM"/>
    <n v="1999984"/>
    <s v="Q4 2021"/>
    <s v="EUR"/>
    <n v="33.35"/>
    <n v="33.3504"/>
    <n v="-3.9999999999906701E-4"/>
    <n v="33.35"/>
    <n v="0"/>
    <x v="0"/>
    <m/>
    <m/>
    <m/>
    <m/>
    <s v="none"/>
    <m/>
    <m/>
    <m/>
    <x v="0"/>
    <m/>
    <x v="0"/>
  </r>
  <r>
    <s v="BELE14P2018521000Q1 2021EUR"/>
    <x v="0"/>
    <n v="38834"/>
    <s v="REXEL BELGIUM NV"/>
    <s v="E14P2018521000"/>
    <s v="Q1 2021"/>
    <s v="EUR"/>
    <n v="594.66189999999995"/>
    <n v="594.66189999999995"/>
    <n v="0"/>
    <n v="594.66189999999995"/>
    <n v="0"/>
    <x v="0"/>
    <m/>
    <m/>
    <m/>
    <m/>
    <s v="none"/>
    <m/>
    <m/>
    <m/>
    <x v="0"/>
    <m/>
    <x v="0"/>
  </r>
  <r>
    <s v="BELE14P2018521000Q2 2021EUR"/>
    <x v="0"/>
    <n v="38834"/>
    <s v="REXEL BELGIUM NV"/>
    <s v="E14P2018521000"/>
    <s v="Q2 2021"/>
    <s v="EUR"/>
    <n v="778.85"/>
    <n v="778.84829999999999"/>
    <n v="1.7000000000280101E-3"/>
    <n v="778.85"/>
    <n v="0"/>
    <x v="0"/>
    <m/>
    <m/>
    <m/>
    <m/>
    <s v="none"/>
    <m/>
    <m/>
    <m/>
    <x v="0"/>
    <m/>
    <x v="0"/>
  </r>
  <r>
    <s v="BELE14P2018521000Q3 2021EUR"/>
    <x v="0"/>
    <n v="38834"/>
    <s v="REXEL BELGIUM NV"/>
    <s v="E14P2018521000"/>
    <s v="Q3 2021"/>
    <s v="EUR"/>
    <n v="1051.51"/>
    <n v="1051.5097000000001"/>
    <n v="2.9999999992469303E-4"/>
    <n v="1051.51"/>
    <n v="0"/>
    <x v="0"/>
    <m/>
    <m/>
    <m/>
    <m/>
    <s v="none"/>
    <m/>
    <m/>
    <m/>
    <x v="0"/>
    <m/>
    <x v="0"/>
  </r>
  <r>
    <s v="BEL18218003Q1 2021EUR"/>
    <x v="0"/>
    <n v="38883"/>
    <s v="OTHON SCHMITT"/>
    <n v="18218003"/>
    <s v="Q1 2021"/>
    <s v="EUR"/>
    <n v="38.851799999999997"/>
    <n v="38.851799999999997"/>
    <n v="0"/>
    <n v="38.851799999999997"/>
    <n v="0"/>
    <x v="0"/>
    <m/>
    <m/>
    <m/>
    <m/>
    <s v="none"/>
    <m/>
    <m/>
    <m/>
    <x v="0"/>
    <m/>
    <x v="0"/>
  </r>
  <r>
    <s v="BEL18218003Q2 2021EUR"/>
    <x v="0"/>
    <n v="38883"/>
    <s v="OTHON SCHMITT"/>
    <n v="18218003"/>
    <s v="Q2 2021"/>
    <s v="EUR"/>
    <n v="465.59"/>
    <n v="465.59449999999998"/>
    <n v="-4.5000000000072699E-3"/>
    <n v="465.59"/>
    <n v="0"/>
    <x v="0"/>
    <m/>
    <m/>
    <m/>
    <m/>
    <s v="none"/>
    <m/>
    <m/>
    <m/>
    <x v="0"/>
    <m/>
    <x v="0"/>
  </r>
  <r>
    <s v="BEL18218003Q3 2021EUR"/>
    <x v="0"/>
    <n v="38883"/>
    <s v="OTHON SCHMITT"/>
    <n v="18218003"/>
    <s v="Q3 2021"/>
    <s v="EUR"/>
    <n v="696.1"/>
    <n v="696.09649999999999"/>
    <n v="3.5000000000309198E-3"/>
    <n v="696.1"/>
    <n v="0"/>
    <x v="0"/>
    <m/>
    <m/>
    <m/>
    <m/>
    <s v="none"/>
    <m/>
    <m/>
    <m/>
    <x v="0"/>
    <m/>
    <x v="0"/>
  </r>
  <r>
    <s v="BEL18218003Q4 2021EUR"/>
    <x v="0"/>
    <n v="38883"/>
    <s v="OTHON SCHMITT"/>
    <n v="18218003"/>
    <s v="Q4 2021"/>
    <s v="EUR"/>
    <n v="987"/>
    <n v="986.99710000000005"/>
    <n v="2.8999999999541602E-3"/>
    <n v="987"/>
    <n v="0"/>
    <x v="0"/>
    <m/>
    <m/>
    <m/>
    <m/>
    <s v="none"/>
    <m/>
    <m/>
    <m/>
    <x v="0"/>
    <m/>
    <x v="0"/>
  </r>
  <r>
    <s v="BELBELU2202009GPQ1 2021EUR"/>
    <x v="0"/>
    <n v="38947"/>
    <s v="KING BELGIUM"/>
    <s v="BELU2202009GP"/>
    <s v="Q1 2021"/>
    <s v="EUR"/>
    <n v="1484.6063999999999"/>
    <n v="1484.6063999999999"/>
    <n v="0"/>
    <n v="1484.6063999999999"/>
    <n v="0"/>
    <x v="0"/>
    <m/>
    <m/>
    <m/>
    <m/>
    <s v="none"/>
    <m/>
    <m/>
    <m/>
    <x v="0"/>
    <m/>
    <x v="0"/>
  </r>
  <r>
    <s v="BELBELU2202009GPQ2 2021EUR"/>
    <x v="0"/>
    <n v="38947"/>
    <s v="KING BELGIUM"/>
    <s v="BELU2202009GP"/>
    <s v="Q2 2021"/>
    <s v="EUR"/>
    <n v="2650.64"/>
    <n v="2650.6444000000001"/>
    <n v="-4.40000000025975E-3"/>
    <n v="2650.64"/>
    <n v="0"/>
    <x v="0"/>
    <m/>
    <m/>
    <m/>
    <m/>
    <s v="none"/>
    <m/>
    <m/>
    <m/>
    <x v="0"/>
    <m/>
    <x v="0"/>
  </r>
  <r>
    <s v="BELBELU2202009GPQ3 2021EUR"/>
    <x v="0"/>
    <n v="38947"/>
    <s v="KING BELGIUM"/>
    <s v="BELU2202009GP"/>
    <s v="Q3 2021"/>
    <s v="EUR"/>
    <n v="7021.83"/>
    <n v="7021.8248999999996"/>
    <n v="5.1000000003114101E-3"/>
    <n v="7021.83"/>
    <n v="0"/>
    <x v="0"/>
    <m/>
    <m/>
    <m/>
    <m/>
    <s v="none"/>
    <s v="Produit"/>
    <s v="Thao"/>
    <s v="[TN] : Rebates calculés à la main = Facture. Rebate faux dans l'outil pour TO Direct Paper Product, j'ai constaté que le(s) taux appliqué(s) dans la participation est de 9,48% au lieu de 9,5%  (contrat) d'où vient l'écart_x000a_[ZB] Montant declarer sur le client 12263.P0124 qui n'entre pas dans l'assiete car pays GB_x000a_[EF] Ticket Jira A2S-1529 pour changer le pays du client_x000a_[TN] : Ticket Redmine 13401 pour changer le pays du client"/>
    <x v="2"/>
    <s v="Zakaria"/>
    <x v="2"/>
  </r>
  <r>
    <s v="BELBELU2202009GPQ4 2021EUR"/>
    <x v="0"/>
    <n v="38947"/>
    <s v="KING BELGIUM"/>
    <s v="BELU2202009GP"/>
    <s v="Q4 2021"/>
    <s v="EUR"/>
    <n v="6779.91"/>
    <n v="6779.9075000000003"/>
    <n v="2.4999999995998202E-3"/>
    <n v="6779.91"/>
    <n v="0"/>
    <x v="0"/>
    <m/>
    <m/>
    <m/>
    <m/>
    <s v="none"/>
    <m/>
    <m/>
    <m/>
    <x v="0"/>
    <m/>
    <x v="0"/>
  </r>
  <r>
    <s v="BELE15P2023521000Q1 2021EUR"/>
    <x v="0"/>
    <n v="38947"/>
    <s v="KING BELGIUM"/>
    <s v="E15P2023521000"/>
    <s v="Q1 2021"/>
    <s v="EUR"/>
    <n v="2010.806"/>
    <n v="2010.806"/>
    <n v="0"/>
    <n v="2010.806"/>
    <n v="0"/>
    <x v="0"/>
    <m/>
    <m/>
    <m/>
    <m/>
    <s v="none"/>
    <s v="Produit"/>
    <s v="Thao"/>
    <s v="[TN] : Rebate du report correct qui prend bien en compte le périmètre couvert du contrat dont BELUX  : 61 960,96 x 3,23% = 2 001,34. Le montant facturé a inclus le CA de UK (293,09 x 3,23%) = 9,47 = L'Ecart_x000a_[EF] Il s'agit bien d'un hotel en Belgique, prob pays a modifier dans A2S redmine: https://support.hexagon.al/issues/13401"/>
    <x v="2"/>
    <s v="Zakaria"/>
    <x v="2"/>
  </r>
  <r>
    <s v="BELE15P2023521000Q2 2021EUR"/>
    <x v="0"/>
    <n v="38947"/>
    <s v="KING BELGIUM"/>
    <s v="E15P2023521000"/>
    <s v="Q2 2021"/>
    <s v="EUR"/>
    <n v="3071.22"/>
    <n v="3071.2163"/>
    <n v="3.6999999997533398E-3"/>
    <n v="3071.22"/>
    <n v="0"/>
    <x v="0"/>
    <m/>
    <m/>
    <m/>
    <m/>
    <s v="none"/>
    <s v="Produit"/>
    <s v="Thao"/>
    <s v="[TN] : Rebate du report correct qui prend bien en compte le périmètre couvert du contrat dont BELUX  : 94 926,06 x 3,23% = 3 066,11. Le montant facturé a inclus le CA de UK (158,04x 3,23%) = 5,10 = L'Ecart_x000a_[EF] Il s'agit bien d'un hotel en Belgique, prob pays a modifier dans A2S redmine: https://support.hexagon.al/issues/13401"/>
    <x v="2"/>
    <s v="Zakaria"/>
    <x v="2"/>
  </r>
  <r>
    <s v="BELE15P2023521000Q3 2021EUR"/>
    <x v="0"/>
    <n v="38947"/>
    <s v="KING BELGIUM"/>
    <s v="E15P2023521000"/>
    <s v="Q3 2021"/>
    <s v="EUR"/>
    <n v="4937.9399999999996"/>
    <n v="4937.9373999999998"/>
    <n v="2.59999999980209E-3"/>
    <n v="4937.9399999999996"/>
    <n v="0"/>
    <x v="0"/>
    <m/>
    <m/>
    <m/>
    <m/>
    <s v="none"/>
    <s v="Produit"/>
    <s v="Thao"/>
    <s v="[TN] : Rebate du report correct qui prend bien en compte le périmètre couvert du contrat dont BELUX  : 152 240,82 x 3,23% = 4 917,38 . Le montant facturé a inclus le CA de UK (636,5 x 3,23%) = 20,56 = L'Ecart_x000a_[EF] Il s'agit bien d'un hotel en Belgique, prob pays a modifier dans A2S redmine: https://support.hexagon.al/issues/13401"/>
    <x v="2"/>
    <s v="Zakaria"/>
    <x v="2"/>
  </r>
  <r>
    <s v="BELE15P2023521000Q4 2021EUR"/>
    <x v="0"/>
    <n v="38947"/>
    <s v="KING BELGIUM"/>
    <s v="E15P2023521000"/>
    <s v="Q4 2021"/>
    <s v="EUR"/>
    <n v="6075.15"/>
    <n v="6075.1504999999997"/>
    <n v="-5.0000000010186297E-4"/>
    <n v="6075.15"/>
    <n v="0"/>
    <x v="0"/>
    <m/>
    <m/>
    <m/>
    <m/>
    <s v="none"/>
    <m/>
    <m/>
    <m/>
    <x v="0"/>
    <m/>
    <x v="0"/>
  </r>
  <r>
    <s v="BELE15P2023531700Q1 2021EUR"/>
    <x v="0"/>
    <n v="38947"/>
    <s v="KING BELGIUM"/>
    <s v="E15P2023531700"/>
    <s v="Q1 2021"/>
    <s v="EUR"/>
    <n v="1259.9058"/>
    <n v="1259.9058"/>
    <n v="0"/>
    <n v="1259.9058"/>
    <n v="0"/>
    <x v="0"/>
    <m/>
    <m/>
    <m/>
    <m/>
    <s v="none"/>
    <m/>
    <m/>
    <m/>
    <x v="0"/>
    <m/>
    <x v="0"/>
  </r>
  <r>
    <s v="BELE15P2023531700Q2 2021EUR"/>
    <x v="0"/>
    <n v="38947"/>
    <s v="KING BELGIUM"/>
    <s v="E15P2023531700"/>
    <s v="Q2 2021"/>
    <s v="EUR"/>
    <n v="3846.39"/>
    <n v="3846.3892000000001"/>
    <n v="7.9999999979918303E-4"/>
    <n v="3846.39"/>
    <n v="0"/>
    <x v="0"/>
    <m/>
    <m/>
    <m/>
    <m/>
    <s v="none"/>
    <s v="Produit"/>
    <s v="Thao"/>
    <s v="[TN] : Rebate du report correct qui prend bien en compte le périmètre couvert du contrat dont BELUX  : 66 388,84 x 5,79% = 3 843,91 . Le montant facturé a inclus le CA de UK (42,75x 5,79%) = 2,48 = L'Ecart_x000a_[EF] Il s'agit bien d'un hotel en Belgique, prob pays a modifier dans A2S redmine: https://support.hexagon.al/issues/13401"/>
    <x v="2"/>
    <s v="Zakaria"/>
    <x v="2"/>
  </r>
  <r>
    <s v="BELE15P2023531700Q3 2021EUR"/>
    <x v="0"/>
    <n v="38947"/>
    <s v="KING BELGIUM"/>
    <s v="E15P2023531700"/>
    <s v="Q3 2021"/>
    <s v="EUR"/>
    <n v="7137.3"/>
    <n v="7137.3049000000001"/>
    <n v="-4.8999999999068599E-3"/>
    <n v="7137.3"/>
    <n v="0"/>
    <x v="0"/>
    <m/>
    <m/>
    <m/>
    <m/>
    <s v="none"/>
    <s v="Produit"/>
    <s v="Thao"/>
    <s v="[TN] : Rebate du report correct qui prend bien en compte le périmètre couvert du contrat dont BELUX  : 123 114,72 x 5,79% = 7128,34 . Le montant facturé a inclus le CA de UK (154,79 x 5,79%) = 8,96= L'Ecart_x000a_[EF] Il s'agit bien d'un hotel en Belgique, prob pays a modifier dans A2S redmine: https://support.hexagon.al/issues/13401"/>
    <x v="2"/>
    <s v="Emmanuel"/>
    <x v="2"/>
  </r>
  <r>
    <s v="BELE15P2023531700Q4 2021EUR"/>
    <x v="0"/>
    <n v="38947"/>
    <s v="KING BELGIUM"/>
    <s v="E15P2023531700"/>
    <s v="Q4 2021"/>
    <s v="EUR"/>
    <n v="8002.36"/>
    <n v="8002.3635999999997"/>
    <n v="-3.6000000000058199E-3"/>
    <n v="8002.36"/>
    <n v="0"/>
    <x v="0"/>
    <m/>
    <m/>
    <m/>
    <m/>
    <s v="none"/>
    <m/>
    <m/>
    <m/>
    <x v="0"/>
    <m/>
    <x v="0"/>
  </r>
  <r>
    <s v="BELE10P2003460500Q1 2021EUR"/>
    <x v="0"/>
    <n v="39527"/>
    <s v="DIGITOPIA"/>
    <s v="E10P2003460500"/>
    <s v="Q1 2021"/>
    <s v="EUR"/>
    <n v="481.22730000000001"/>
    <n v="481.22730000000001"/>
    <n v="0"/>
    <n v="481.22730000000001"/>
    <n v="0"/>
    <x v="0"/>
    <m/>
    <m/>
    <m/>
    <m/>
    <s v="none"/>
    <m/>
    <m/>
    <m/>
    <x v="0"/>
    <m/>
    <x v="0"/>
  </r>
  <r>
    <s v="BELE10P2003460500Q2 2021EUR"/>
    <x v="0"/>
    <n v="39527"/>
    <s v="DIGITOPIA"/>
    <s v="E10P2003460500"/>
    <s v="Q2 2021"/>
    <s v="EUR"/>
    <n v="82.38"/>
    <n v="82.381299999999996"/>
    <n v="-1.3000000000005199E-3"/>
    <n v="82.38"/>
    <n v="0"/>
    <x v="0"/>
    <m/>
    <m/>
    <m/>
    <m/>
    <s v="none"/>
    <m/>
    <m/>
    <m/>
    <x v="0"/>
    <m/>
    <x v="0"/>
  </r>
  <r>
    <s v="BELE10P2003460500Q3 2021EUR"/>
    <x v="0"/>
    <n v="39527"/>
    <s v="DIGITOPIA"/>
    <s v="E10P2003460500"/>
    <s v="Q3 2021"/>
    <s v="EUR"/>
    <n v="71.900000000000006"/>
    <n v="71.896000000000001"/>
    <n v="4.0000000000048799E-3"/>
    <n v="71.900000000000006"/>
    <n v="0"/>
    <x v="0"/>
    <m/>
    <m/>
    <m/>
    <m/>
    <s v="none"/>
    <m/>
    <m/>
    <m/>
    <x v="0"/>
    <m/>
    <x v="0"/>
  </r>
  <r>
    <s v="BELE10P2003460500Q4 2021EUR"/>
    <x v="0"/>
    <n v="39527"/>
    <s v="DIGITOPIA"/>
    <s v="E10P2003460500"/>
    <s v="Q4 2021"/>
    <s v="EUR"/>
    <n v="129.33000000000001"/>
    <n v="129.3329"/>
    <n v="-2.8999999999825801E-3"/>
    <n v="129.33000000000001"/>
    <n v="0"/>
    <x v="0"/>
    <m/>
    <m/>
    <m/>
    <m/>
    <s v="none"/>
    <m/>
    <m/>
    <m/>
    <x v="0"/>
    <m/>
    <x v="0"/>
  </r>
  <r>
    <s v="BELE09P2000801300Q1 2021EUR"/>
    <x v="0"/>
    <n v="39782"/>
    <s v="ECOB BVBA"/>
    <s v="E09P2000801300"/>
    <s v="Q1 2021"/>
    <s v="EUR"/>
    <n v="328.29480000000001"/>
    <n v="328.29480000000001"/>
    <n v="0"/>
    <n v="328.29480000000001"/>
    <n v="0"/>
    <x v="0"/>
    <m/>
    <m/>
    <m/>
    <m/>
    <s v="none"/>
    <m/>
    <m/>
    <m/>
    <x v="0"/>
    <m/>
    <x v="0"/>
  </r>
  <r>
    <s v="BELE09P2000801300Q2 2021EUR"/>
    <x v="0"/>
    <n v="39782"/>
    <s v="ECOB BVBA"/>
    <s v="E09P2000801300"/>
    <s v="Q2 2021"/>
    <s v="EUR"/>
    <n v="272.24"/>
    <n v="272.23599999999999"/>
    <n v="4.0000000000190898E-3"/>
    <n v="272.24"/>
    <n v="0"/>
    <x v="0"/>
    <m/>
    <m/>
    <m/>
    <m/>
    <s v="none"/>
    <m/>
    <m/>
    <m/>
    <x v="0"/>
    <m/>
    <x v="0"/>
  </r>
  <r>
    <s v="BELE09P2000801300Q3 2021EUR"/>
    <x v="0"/>
    <n v="39782"/>
    <s v="ECOB BVBA"/>
    <s v="E09P2000801300"/>
    <s v="Q3 2021"/>
    <s v="EUR"/>
    <n v="792.55"/>
    <n v="792.54790000000003"/>
    <n v="2.0999999999275999E-3"/>
    <n v="792.55"/>
    <n v="0"/>
    <x v="0"/>
    <m/>
    <m/>
    <m/>
    <m/>
    <s v="none"/>
    <m/>
    <m/>
    <m/>
    <x v="0"/>
    <m/>
    <x v="0"/>
  </r>
  <r>
    <s v="BELE09P2000801300Q4 2021EUR"/>
    <x v="0"/>
    <n v="39782"/>
    <s v="ECOB BVBA"/>
    <s v="E09P2000801300"/>
    <s v="Q4 2021"/>
    <s v="EUR"/>
    <n v="135.16999999999999"/>
    <n v="135.17410000000001"/>
    <n v="-4.1000000000224104E-3"/>
    <n v="135.16999999999999"/>
    <n v="0"/>
    <x v="0"/>
    <m/>
    <m/>
    <m/>
    <m/>
    <s v="none"/>
    <m/>
    <m/>
    <m/>
    <x v="0"/>
    <m/>
    <x v="0"/>
  </r>
  <r>
    <s v="BELF11P302981Q1 2021EUR"/>
    <x v="0"/>
    <n v="39807"/>
    <s v="LA PROVENCALE"/>
    <s v="F11P302981"/>
    <s v="Q1 2021"/>
    <s v="EUR"/>
    <n v="-2.00000000404543E-4"/>
    <m/>
    <n v="-2.00000000404543E-4"/>
    <n v="-2.00000000404543E-4"/>
    <n v="0"/>
    <x v="0"/>
    <m/>
    <m/>
    <m/>
    <m/>
    <m/>
    <m/>
    <m/>
    <m/>
    <x v="0"/>
    <m/>
    <x v="0"/>
  </r>
  <r>
    <s v="BELF11P302981Y 2021EUR"/>
    <x v="0"/>
    <n v="39807"/>
    <s v="LA PROVENCALE"/>
    <s v="F11P302981"/>
    <s v="Y 2021"/>
    <s v="EUR"/>
    <n v="52069.15"/>
    <n v="52069.140200000002"/>
    <n v="9.7999999998137303E-3"/>
    <n v="52069.15"/>
    <n v="0"/>
    <x v="0"/>
    <m/>
    <m/>
    <m/>
    <m/>
    <s v="none"/>
    <m/>
    <m/>
    <m/>
    <x v="0"/>
    <m/>
    <x v="0"/>
  </r>
  <r>
    <s v="BEL1000072Q1 2021EUR"/>
    <x v="0"/>
    <n v="40159"/>
    <s v="CAVES BERNARD-MASSARD"/>
    <n v="1000072"/>
    <s v="Q1 2021"/>
    <s v="EUR"/>
    <n v="33.388800000000003"/>
    <n v="33.388800000000003"/>
    <n v="0"/>
    <n v="33.388800000000003"/>
    <n v="0"/>
    <x v="0"/>
    <m/>
    <m/>
    <m/>
    <m/>
    <s v="none"/>
    <m/>
    <m/>
    <m/>
    <x v="0"/>
    <m/>
    <x v="0"/>
  </r>
  <r>
    <s v="BEL1000072Q2 2021EUR"/>
    <x v="0"/>
    <n v="40159"/>
    <s v="CAVES BERNARD-MASSARD"/>
    <n v="1000072"/>
    <s v="Q2 2021"/>
    <s v="EUR"/>
    <n v="350.24"/>
    <n v="350.24400000000003"/>
    <n v="-4.0000000000190898E-3"/>
    <n v="350.24"/>
    <n v="0"/>
    <x v="0"/>
    <m/>
    <m/>
    <m/>
    <m/>
    <s v="none"/>
    <m/>
    <m/>
    <m/>
    <x v="0"/>
    <m/>
    <x v="0"/>
  </r>
  <r>
    <s v="BEL1000072Q3 2021EUR"/>
    <x v="0"/>
    <n v="40159"/>
    <s v="CAVES BERNARD-MASSARD"/>
    <n v="1000072"/>
    <s v="Q3 2021"/>
    <s v="EUR"/>
    <n v="262.56"/>
    <n v="262.56079999999997"/>
    <n v="-7.9999999996971296E-4"/>
    <n v="262.56"/>
    <n v="0"/>
    <x v="0"/>
    <m/>
    <m/>
    <m/>
    <m/>
    <s v="none"/>
    <m/>
    <m/>
    <m/>
    <x v="0"/>
    <m/>
    <x v="0"/>
  </r>
  <r>
    <s v="BEL1000072Q4 2021EUR"/>
    <x v="0"/>
    <n v="40159"/>
    <s v="CAVES BERNARD-MASSARD"/>
    <n v="1000072"/>
    <s v="Q4 2021"/>
    <s v="EUR"/>
    <n v="685.43"/>
    <n v="685.42920000000004"/>
    <n v="7.9999999991286997E-4"/>
    <n v="685.43"/>
    <n v="0"/>
    <x v="0"/>
    <m/>
    <m/>
    <m/>
    <m/>
    <s v="none"/>
    <m/>
    <m/>
    <m/>
    <x v="0"/>
    <m/>
    <x v="0"/>
  </r>
  <r>
    <s v="BEL1999927Q1 2021EUR"/>
    <x v="0"/>
    <n v="40340"/>
    <s v="FACQ"/>
    <n v="1999927"/>
    <s v="Q1 2021"/>
    <s v="EUR"/>
    <n v="861.99980000000005"/>
    <n v="861.99980000000005"/>
    <n v="0"/>
    <n v="861.99980000000005"/>
    <n v="0"/>
    <x v="0"/>
    <m/>
    <m/>
    <m/>
    <m/>
    <s v="none"/>
    <m/>
    <m/>
    <m/>
    <x v="0"/>
    <m/>
    <x v="0"/>
  </r>
  <r>
    <s v="BEL1999927Q2 2021EUR"/>
    <x v="0"/>
    <n v="40340"/>
    <s v="FACQ"/>
    <n v="1999927"/>
    <s v="Q2 2021"/>
    <s v="EUR"/>
    <n v="1024.76"/>
    <n v="1024.7629999999999"/>
    <n v="-2.9999999999290499E-3"/>
    <n v="1024.76"/>
    <n v="0"/>
    <x v="0"/>
    <m/>
    <m/>
    <m/>
    <m/>
    <s v="none"/>
    <m/>
    <m/>
    <m/>
    <x v="0"/>
    <m/>
    <x v="0"/>
  </r>
  <r>
    <s v="BEL1999927Q3 2021EUR"/>
    <x v="0"/>
    <n v="40340"/>
    <s v="FACQ"/>
    <n v="1999927"/>
    <s v="Q3 2021"/>
    <s v="EUR"/>
    <n v="889.81"/>
    <n v="889.81280000000004"/>
    <n v="-2.8000000000929499E-3"/>
    <n v="889.81"/>
    <n v="0"/>
    <x v="0"/>
    <m/>
    <m/>
    <m/>
    <m/>
    <s v="none"/>
    <m/>
    <m/>
    <m/>
    <x v="0"/>
    <m/>
    <x v="0"/>
  </r>
  <r>
    <s v="BEL1999927Q4 2021EUR"/>
    <x v="0"/>
    <n v="40340"/>
    <s v="FACQ"/>
    <n v="1999927"/>
    <s v="Q4 2021"/>
    <s v="EUR"/>
    <n v="1370.86"/>
    <n v="1370.8634"/>
    <n v="-3.4000000000560201E-3"/>
    <n v="1370.86"/>
    <n v="0"/>
    <x v="0"/>
    <m/>
    <m/>
    <m/>
    <m/>
    <s v="none"/>
    <m/>
    <m/>
    <m/>
    <x v="0"/>
    <m/>
    <x v="0"/>
  </r>
  <r>
    <s v="BEL1999885Q1 2021EUR"/>
    <x v="0"/>
    <n v="93100"/>
    <s v="GOM (FACILICOM)"/>
    <n v="1999885"/>
    <s v="Q1 2021"/>
    <s v="EUR"/>
    <n v="151.93129999999999"/>
    <n v="151.93129999999999"/>
    <n v="0"/>
    <n v="151.93129999999999"/>
    <n v="0"/>
    <x v="0"/>
    <m/>
    <m/>
    <m/>
    <m/>
    <s v="none"/>
    <m/>
    <m/>
    <m/>
    <x v="0"/>
    <m/>
    <x v="0"/>
  </r>
  <r>
    <s v="BEL1999885Q2 2021EUR"/>
    <x v="0"/>
    <n v="93100"/>
    <s v="GOM (FACILICOM)"/>
    <n v="1999885"/>
    <s v="Q2 2021"/>
    <s v="EUR"/>
    <n v="312.31"/>
    <n v="312.30529999999999"/>
    <n v="4.7000000000139101E-3"/>
    <n v="312.31"/>
    <n v="0"/>
    <x v="0"/>
    <m/>
    <m/>
    <m/>
    <m/>
    <s v="none"/>
    <m/>
    <m/>
    <m/>
    <x v="0"/>
    <m/>
    <x v="0"/>
  </r>
  <r>
    <s v="BEL1999885Q3 2021EUR"/>
    <x v="0"/>
    <n v="93100"/>
    <s v="GOM (FACILICOM)"/>
    <n v="1999885"/>
    <s v="Q3 2021"/>
    <s v="EUR"/>
    <n v="418.36"/>
    <n v="418.36009999999999"/>
    <n v="-9.9999999974897906E-5"/>
    <n v="418.36"/>
    <n v="0"/>
    <x v="0"/>
    <m/>
    <m/>
    <m/>
    <m/>
    <s v="none"/>
    <m/>
    <m/>
    <m/>
    <x v="0"/>
    <m/>
    <x v="0"/>
  </r>
  <r>
    <s v="BEL1999885Q4 2021EUR"/>
    <x v="0"/>
    <n v="93100"/>
    <s v="GOM (FACILICOM)"/>
    <n v="1999885"/>
    <s v="Q4 2021"/>
    <s v="EUR"/>
    <n v="2260.63"/>
    <n v="2260.63"/>
    <n v="0"/>
    <n v="2260.63"/>
    <n v="0"/>
    <x v="0"/>
    <m/>
    <m/>
    <m/>
    <m/>
    <s v="none"/>
    <m/>
    <m/>
    <m/>
    <x v="0"/>
    <m/>
    <x v="0"/>
  </r>
  <r>
    <s v="BEL28255020Q1 2021EUR"/>
    <x v="0"/>
    <n v="93100"/>
    <s v="GOM (FACILICOM)"/>
    <n v="28255020"/>
    <s v="Q1 2021"/>
    <s v="EUR"/>
    <n v="1105.5453"/>
    <n v="1105.5453"/>
    <n v="0"/>
    <n v="1105.5453"/>
    <n v="0"/>
    <x v="0"/>
    <m/>
    <m/>
    <m/>
    <m/>
    <s v="none"/>
    <m/>
    <m/>
    <m/>
    <x v="0"/>
    <m/>
    <x v="0"/>
  </r>
  <r>
    <s v="BEL28255020Q2 2021EUR"/>
    <x v="0"/>
    <n v="93100"/>
    <s v="GOM (FACILICOM)"/>
    <n v="28255020"/>
    <s v="Q2 2021"/>
    <s v="EUR"/>
    <n v="767.09"/>
    <n v="767.08669999999995"/>
    <n v="3.30000000008112E-3"/>
    <n v="767.09"/>
    <n v="0"/>
    <x v="0"/>
    <m/>
    <m/>
    <m/>
    <m/>
    <s v="none"/>
    <m/>
    <m/>
    <m/>
    <x v="0"/>
    <m/>
    <x v="0"/>
  </r>
  <r>
    <s v="BEL28255020Q3 2021EUR"/>
    <x v="0"/>
    <n v="93100"/>
    <s v="GOM (FACILICOM)"/>
    <n v="28255020"/>
    <s v="Q3 2021"/>
    <s v="EUR"/>
    <n v="1653.9"/>
    <n v="1653.9043999999999"/>
    <n v="-4.399999999805E-3"/>
    <n v="1653.9"/>
    <n v="0"/>
    <x v="0"/>
    <m/>
    <m/>
    <m/>
    <m/>
    <s v="none"/>
    <m/>
    <m/>
    <m/>
    <x v="0"/>
    <m/>
    <x v="0"/>
  </r>
  <r>
    <s v="BEL28255020Q4 2021EUR"/>
    <x v="0"/>
    <n v="93100"/>
    <s v="GOM (FACILICOM)"/>
    <n v="28255020"/>
    <s v="Q4 2021"/>
    <s v="EUR"/>
    <n v="3992.33"/>
    <n v="3992.3274000000001"/>
    <n v="2.59999999980209E-3"/>
    <n v="3992.33"/>
    <n v="0"/>
    <x v="0"/>
    <m/>
    <m/>
    <m/>
    <m/>
    <s v="none"/>
    <m/>
    <m/>
    <m/>
    <x v="0"/>
    <m/>
    <x v="0"/>
  </r>
  <r>
    <s v="BEL1000025Q1 2021EUR"/>
    <x v="0"/>
    <n v="93177"/>
    <s v="AXYBEL"/>
    <n v="1000025"/>
    <s v="Q1 2021"/>
    <s v="EUR"/>
    <n v="101.95059999999999"/>
    <n v="101.95059999999999"/>
    <n v="0"/>
    <n v="101.95059999999999"/>
    <n v="0"/>
    <x v="0"/>
    <m/>
    <m/>
    <m/>
    <m/>
    <s v="none"/>
    <m/>
    <m/>
    <m/>
    <x v="0"/>
    <m/>
    <x v="0"/>
  </r>
  <r>
    <s v="BEL1000025Q2 2021EUR"/>
    <x v="0"/>
    <n v="93177"/>
    <s v="AXYBEL"/>
    <n v="1000025"/>
    <s v="Q2 2021"/>
    <s v="EUR"/>
    <n v="146.75"/>
    <n v="146.74780000000001"/>
    <n v="2.1999999999877599E-3"/>
    <n v="146.75"/>
    <n v="0"/>
    <x v="0"/>
    <m/>
    <m/>
    <m/>
    <m/>
    <s v="none"/>
    <m/>
    <m/>
    <m/>
    <x v="0"/>
    <m/>
    <x v="0"/>
  </r>
  <r>
    <s v="BEL1000025Q3 2021EUR"/>
    <x v="0"/>
    <n v="93177"/>
    <s v="AXYBEL"/>
    <n v="1000025"/>
    <s v="Q3 2021"/>
    <s v="EUR"/>
    <n v="413.34"/>
    <n v="413.33679999999998"/>
    <n v="3.19999999999254E-3"/>
    <n v="413.34"/>
    <n v="0"/>
    <x v="0"/>
    <m/>
    <m/>
    <m/>
    <m/>
    <s v="none"/>
    <m/>
    <m/>
    <m/>
    <x v="0"/>
    <m/>
    <x v="0"/>
  </r>
  <r>
    <s v="BEL1000025Q4 2021EUR"/>
    <x v="0"/>
    <n v="93177"/>
    <s v="AXYBEL"/>
    <n v="1000025"/>
    <s v="Q4 2021"/>
    <s v="EUR"/>
    <n v="465.82"/>
    <n v="465.82190000000003"/>
    <n v="-1.90000000003465E-3"/>
    <n v="465.82"/>
    <n v="0"/>
    <x v="0"/>
    <m/>
    <m/>
    <m/>
    <m/>
    <s v="none"/>
    <m/>
    <m/>
    <m/>
    <x v="0"/>
    <m/>
    <x v="0"/>
  </r>
  <r>
    <s v="BEL1000118Q1 2021EUR"/>
    <x v="0"/>
    <n v="93421"/>
    <s v="CULLIGAN"/>
    <n v="1000118"/>
    <s v="Q1 2021"/>
    <s v="EUR"/>
    <n v="358.64030000000002"/>
    <m/>
    <n v="358.64030000000002"/>
    <m/>
    <n v="358.64030000000002"/>
    <x v="1"/>
    <s v="[28011]"/>
    <s v="[10739]"/>
    <s v="no contract attached, service found"/>
    <s v="2021-07-26 16:29:18 +0200"/>
    <m/>
    <s v="Métier"/>
    <s v="Emmanuel"/>
    <s v="[EF] On a bien un contrat qui semble correctement lié à cette partcipation, mais qui génére une facture dna spré-billing sur le fournisseur 356263  alors que la partcipation est pour le fournisseur 93421_x000a_Contrat_x000a_https://astoresuite.com/contracts/show/34743"/>
    <x v="2"/>
    <m/>
    <x v="0"/>
  </r>
  <r>
    <s v="BEL1000118Q2 2021EUR"/>
    <x v="0"/>
    <n v="93421"/>
    <s v="CULLIGAN"/>
    <n v="1000118"/>
    <s v="Q2 2021"/>
    <s v="EUR"/>
    <n v="242.34"/>
    <n v="242.34059999999999"/>
    <n v="-5.9999999999149601E-4"/>
    <n v="242.34059999999999"/>
    <n v="-5.9999999999149601E-4"/>
    <x v="0"/>
    <m/>
    <m/>
    <m/>
    <m/>
    <s v="none"/>
    <s v="Hexa"/>
    <m/>
    <m/>
    <x v="2"/>
    <s v="Zakaria"/>
    <x v="0"/>
  </r>
  <r>
    <s v="BEL1000118Q3 2021EUR"/>
    <x v="0"/>
    <n v="93421"/>
    <s v="CULLIGAN"/>
    <n v="1000118"/>
    <s v="Q3 2021"/>
    <s v="EUR"/>
    <n v="265.63"/>
    <n v="265.6327"/>
    <n v="-2.7000000000043599E-3"/>
    <n v="265.6327"/>
    <n v="-2.7000000000043599E-3"/>
    <x v="0"/>
    <m/>
    <m/>
    <m/>
    <m/>
    <s v="none"/>
    <s v="Hexa"/>
    <m/>
    <m/>
    <x v="2"/>
    <s v="Zakaria"/>
    <x v="0"/>
  </r>
  <r>
    <s v="BELE14P2019941700Q1 2021EUR"/>
    <x v="0"/>
    <n v="93466"/>
    <s v="CWS Workwear België N.V.  (INITIAL N.V.)"/>
    <s v="E14P2019941700"/>
    <s v="Q1 2021"/>
    <s v="EUR"/>
    <n v="3090.5711000000001"/>
    <n v="3090.5711000000001"/>
    <n v="0"/>
    <n v="3090.5711000000001"/>
    <n v="0"/>
    <x v="0"/>
    <m/>
    <m/>
    <m/>
    <m/>
    <s v="none"/>
    <m/>
    <m/>
    <m/>
    <x v="0"/>
    <m/>
    <x v="0"/>
  </r>
  <r>
    <s v="BELE14P2019941700Q2 2021EUR"/>
    <x v="0"/>
    <n v="93466"/>
    <s v="CWS Workwear België N.V.  (INITIAL N.V.)"/>
    <s v="E14P2019941700"/>
    <s v="Q2 2021"/>
    <s v="EUR"/>
    <n v="3392.27"/>
    <n v="3392.2671999999998"/>
    <n v="2.8000000002066298E-3"/>
    <n v="3392.27"/>
    <n v="0"/>
    <x v="0"/>
    <m/>
    <m/>
    <m/>
    <m/>
    <s v="none"/>
    <m/>
    <m/>
    <m/>
    <x v="0"/>
    <m/>
    <x v="0"/>
  </r>
  <r>
    <s v="BELE14P2019941700Q3 2021EUR"/>
    <x v="0"/>
    <n v="93466"/>
    <s v="CWS Workwear België N.V.  (INITIAL N.V.)"/>
    <s v="E14P2019941700"/>
    <s v="Q3 2021"/>
    <s v="EUR"/>
    <n v="3356.1"/>
    <n v="3356.1046000000001"/>
    <n v="-4.6000000002095398E-3"/>
    <n v="3356.1"/>
    <n v="0"/>
    <x v="0"/>
    <m/>
    <m/>
    <m/>
    <m/>
    <s v="none"/>
    <m/>
    <m/>
    <m/>
    <x v="0"/>
    <m/>
    <x v="0"/>
  </r>
  <r>
    <s v="BELE14P2019941700Q4 2021EUR"/>
    <x v="0"/>
    <n v="93466"/>
    <s v="CWS Workwear België N.V.  (INITIAL N.V.)"/>
    <s v="E14P2019941700"/>
    <s v="Q4 2021"/>
    <s v="EUR"/>
    <n v="2856.43"/>
    <n v="2856.4286999999999"/>
    <n v="1.29999999990104E-3"/>
    <n v="2856.43"/>
    <n v="0"/>
    <x v="0"/>
    <m/>
    <m/>
    <m/>
    <m/>
    <s v="none"/>
    <m/>
    <m/>
    <m/>
    <x v="0"/>
    <m/>
    <x v="0"/>
  </r>
  <r>
    <s v="BELE14P2021552500Q1 2021EUR"/>
    <x v="0"/>
    <n v="93505"/>
    <s v="QUADIENT BELGIUM (ex NEOPOST)"/>
    <s v="E14P2021552500"/>
    <s v="Q1 2021"/>
    <s v="EUR"/>
    <n v="835.92909999999995"/>
    <n v="835.92909999999995"/>
    <n v="0"/>
    <n v="835.92909999999995"/>
    <n v="0"/>
    <x v="0"/>
    <m/>
    <m/>
    <m/>
    <m/>
    <s v="none"/>
    <m/>
    <m/>
    <m/>
    <x v="0"/>
    <m/>
    <x v="0"/>
  </r>
  <r>
    <s v="BELE14P2021552500Q2 2021EUR"/>
    <x v="0"/>
    <n v="93505"/>
    <s v="QUADIENT BELGIUM (ex NEOPOST)"/>
    <s v="E14P2021552500"/>
    <s v="Q2 2021"/>
    <s v="EUR"/>
    <n v="249.82"/>
    <n v="249.8168"/>
    <n v="3.19999999999254E-3"/>
    <n v="249.82"/>
    <n v="0"/>
    <x v="0"/>
    <m/>
    <m/>
    <m/>
    <m/>
    <s v="none"/>
    <m/>
    <m/>
    <m/>
    <x v="0"/>
    <m/>
    <x v="0"/>
  </r>
  <r>
    <s v="BELE14P2021552500Q3 2021EUR"/>
    <x v="0"/>
    <n v="93505"/>
    <s v="QUADIENT BELGIUM (ex NEOPOST)"/>
    <s v="E14P2021552500"/>
    <s v="Q3 2021"/>
    <s v="EUR"/>
    <n v="641.09"/>
    <n v="641.09310000000005"/>
    <n v="-3.1000000000176399E-3"/>
    <n v="641.09"/>
    <n v="0"/>
    <x v="0"/>
    <m/>
    <m/>
    <m/>
    <m/>
    <s v="none"/>
    <m/>
    <m/>
    <m/>
    <x v="0"/>
    <m/>
    <x v="0"/>
  </r>
  <r>
    <s v="BELE14P2021552500Q4 2021EUR"/>
    <x v="0"/>
    <n v="93505"/>
    <s v="QUADIENT BELGIUM (ex NEOPOST)"/>
    <s v="E14P2021552500"/>
    <s v="Q4 2021"/>
    <s v="EUR"/>
    <n v="93.94"/>
    <n v="93.941400000000002"/>
    <n v="-1.40000000000384E-3"/>
    <n v="93.94"/>
    <n v="0"/>
    <x v="0"/>
    <m/>
    <m/>
    <m/>
    <m/>
    <s v="none"/>
    <m/>
    <m/>
    <m/>
    <x v="0"/>
    <m/>
    <x v="0"/>
  </r>
  <r>
    <s v="BELE12P2000071050Q1 2021EUR"/>
    <x v="0"/>
    <n v="93635"/>
    <s v="RANDSTAD BELGIUM"/>
    <s v="E12P2000071050"/>
    <s v="Q1 2021"/>
    <s v="EUR"/>
    <n v="48.815100000000001"/>
    <n v="48.815100000000001"/>
    <n v="0"/>
    <n v="48.815100000000001"/>
    <n v="0"/>
    <x v="0"/>
    <m/>
    <m/>
    <m/>
    <m/>
    <s v="none"/>
    <m/>
    <m/>
    <m/>
    <x v="0"/>
    <m/>
    <x v="0"/>
  </r>
  <r>
    <s v="BELE12P2000071050Q2 2021EUR"/>
    <x v="0"/>
    <n v="93635"/>
    <s v="RANDSTAD BELGIUM"/>
    <s v="E12P2000071050"/>
    <s v="Q2 2021"/>
    <s v="EUR"/>
    <n v="31.63"/>
    <n v="31.628499999999999"/>
    <n v="1.5000000000000499E-3"/>
    <n v="31.63"/>
    <n v="0"/>
    <x v="0"/>
    <m/>
    <m/>
    <m/>
    <m/>
    <s v="none"/>
    <m/>
    <m/>
    <m/>
    <x v="0"/>
    <m/>
    <x v="0"/>
  </r>
  <r>
    <s v="BELE12P2000071050Q3 2021EUR"/>
    <x v="0"/>
    <n v="93635"/>
    <s v="RANDSTAD BELGIUM"/>
    <s v="E12P2000071050"/>
    <s v="Q3 2021"/>
    <s v="EUR"/>
    <n v="448.07"/>
    <n v="448.0684"/>
    <n v="1.59999999999627E-3"/>
    <n v="448.07"/>
    <n v="0"/>
    <x v="0"/>
    <m/>
    <m/>
    <m/>
    <m/>
    <s v="none"/>
    <m/>
    <m/>
    <m/>
    <x v="0"/>
    <m/>
    <x v="0"/>
  </r>
  <r>
    <s v="BELE12P2000071050Q4 2021EUR"/>
    <x v="0"/>
    <n v="93635"/>
    <s v="RANDSTAD BELGIUM"/>
    <s v="E12P2000071050"/>
    <s v="Q4 2021"/>
    <s v="EUR"/>
    <n v="1034.95"/>
    <n v="1034.9487999999999"/>
    <n v="1.2000000001535201E-3"/>
    <n v="1034.95"/>
    <n v="0"/>
    <x v="0"/>
    <m/>
    <m/>
    <m/>
    <m/>
    <s v="none"/>
    <m/>
    <m/>
    <m/>
    <x v="0"/>
    <m/>
    <x v="0"/>
  </r>
  <r>
    <s v="BELBELU2203028GPQ1 2021EUR"/>
    <x v="0"/>
    <n v="93698"/>
    <s v="ORANGE BELGIUM NV"/>
    <s v="BELU2203028GP"/>
    <s v="Q1 2021"/>
    <s v="EUR"/>
    <n v="420.15449999999998"/>
    <n v="420.15449999999998"/>
    <n v="0"/>
    <n v="420.15449999999998"/>
    <n v="0"/>
    <x v="0"/>
    <m/>
    <m/>
    <m/>
    <m/>
    <s v="none"/>
    <m/>
    <m/>
    <m/>
    <x v="0"/>
    <m/>
    <x v="0"/>
  </r>
  <r>
    <s v="BELBELU2203028GPQ2 2021EUR"/>
    <x v="0"/>
    <n v="93698"/>
    <s v="ORANGE BELGIUM NV"/>
    <s v="BELU2203028GP"/>
    <s v="Q2 2021"/>
    <s v="EUR"/>
    <n v="404.81"/>
    <n v="404.8125"/>
    <n v="-2.4999999999977202E-3"/>
    <n v="404.81"/>
    <n v="0"/>
    <x v="0"/>
    <m/>
    <m/>
    <m/>
    <m/>
    <s v="none"/>
    <m/>
    <m/>
    <m/>
    <x v="0"/>
    <m/>
    <x v="0"/>
  </r>
  <r>
    <s v="BELBELU2203028GPQ3 2021EUR"/>
    <x v="0"/>
    <n v="93698"/>
    <s v="ORANGE BELGIUM NV"/>
    <s v="BELU2203028GP"/>
    <s v="Q3 2021"/>
    <s v="EUR"/>
    <n v="-104.28"/>
    <n v="-104.28449999999999"/>
    <n v="4.4999999999930599E-3"/>
    <n v="-104.28"/>
    <n v="0"/>
    <x v="0"/>
    <m/>
    <m/>
    <m/>
    <m/>
    <s v="none"/>
    <m/>
    <m/>
    <m/>
    <x v="0"/>
    <m/>
    <x v="0"/>
  </r>
  <r>
    <s v="BELBELU2203028GPQ4 2021EUR"/>
    <x v="0"/>
    <n v="93698"/>
    <s v="ORANGE BELGIUM NV"/>
    <s v="BELU2203028GP"/>
    <s v="Q4 2021"/>
    <s v="EUR"/>
    <n v="40.61"/>
    <n v="40.612499999999997"/>
    <n v="-2.4999999999977202E-3"/>
    <n v="40.61"/>
    <n v="0"/>
    <x v="0"/>
    <m/>
    <m/>
    <m/>
    <m/>
    <s v="none"/>
    <m/>
    <m/>
    <m/>
    <x v="0"/>
    <m/>
    <x v="0"/>
  </r>
  <r>
    <s v="BEL1999956Q1 2021EUR"/>
    <x v="0"/>
    <n v="93788"/>
    <s v="ATHLON CAR LEASE BELGIUM"/>
    <n v="1999956"/>
    <s v="Q1 2021"/>
    <s v="EUR"/>
    <n v="2287.9436999999998"/>
    <n v="2287.9436999999998"/>
    <n v="0"/>
    <n v="2287.9436999999998"/>
    <n v="0"/>
    <x v="0"/>
    <m/>
    <m/>
    <m/>
    <m/>
    <s v="none"/>
    <m/>
    <m/>
    <m/>
    <x v="0"/>
    <m/>
    <x v="0"/>
  </r>
  <r>
    <s v="BEL1999956Q2 2021EUR"/>
    <x v="0"/>
    <n v="93788"/>
    <s v="ATHLON CAR LEASE BELGIUM"/>
    <n v="1999956"/>
    <s v="Q2 2021"/>
    <s v="EUR"/>
    <n v="1777.87"/>
    <n v="1777.8712"/>
    <n v="-1.2000000001535201E-3"/>
    <n v="1777.87"/>
    <n v="0"/>
    <x v="0"/>
    <m/>
    <m/>
    <m/>
    <m/>
    <s v="none"/>
    <m/>
    <m/>
    <m/>
    <x v="0"/>
    <m/>
    <x v="0"/>
  </r>
  <r>
    <s v="BEL1999956Q3 2021EUR"/>
    <x v="0"/>
    <n v="93788"/>
    <s v="ATHLON CAR LEASE BELGIUM"/>
    <n v="1999956"/>
    <s v="Q3 2021"/>
    <s v="EUR"/>
    <n v="1479.21"/>
    <n v="1479.2148999999999"/>
    <n v="-4.8999999999068599E-3"/>
    <n v="1479.21"/>
    <n v="0"/>
    <x v="0"/>
    <m/>
    <m/>
    <m/>
    <m/>
    <s v="none"/>
    <m/>
    <m/>
    <m/>
    <x v="0"/>
    <m/>
    <x v="0"/>
  </r>
  <r>
    <s v="BEL1999956Q4 2021EUR"/>
    <x v="0"/>
    <n v="93788"/>
    <s v="ATHLON CAR LEASE BELGIUM"/>
    <n v="1999956"/>
    <s v="Q4 2021"/>
    <s v="EUR"/>
    <n v="1295.0999999999999"/>
    <n v="1295.1035999999999"/>
    <n v="-3.5999999995510699E-3"/>
    <n v="1295.0999999999999"/>
    <n v="0"/>
    <x v="0"/>
    <m/>
    <m/>
    <m/>
    <m/>
    <s v="none"/>
    <m/>
    <m/>
    <m/>
    <x v="0"/>
    <m/>
    <x v="0"/>
  </r>
  <r>
    <s v="BELE11P2003500600Q1 2021EUR"/>
    <x v="0"/>
    <n v="93965"/>
    <s v="DEKEUKELAERE WASBEDRIJF"/>
    <s v="E11P2003500600"/>
    <s v="Q1 2021"/>
    <s v="EUR"/>
    <n v="789.18640000000005"/>
    <n v="789.18640000000005"/>
    <n v="0"/>
    <n v="789.18640000000005"/>
    <n v="0"/>
    <x v="0"/>
    <m/>
    <m/>
    <m/>
    <m/>
    <s v="none"/>
    <m/>
    <m/>
    <m/>
    <x v="0"/>
    <m/>
    <x v="0"/>
  </r>
  <r>
    <s v="BELE11P2003500600Q2 2021EUR"/>
    <x v="0"/>
    <n v="93965"/>
    <s v="DEKEUKELAERE WASBEDRIJF"/>
    <s v="E11P2003500600"/>
    <s v="Q2 2021"/>
    <s v="EUR"/>
    <n v="1425.26"/>
    <n v="1425.2621999999999"/>
    <n v="-2.1999999999025E-3"/>
    <n v="1425.26"/>
    <n v="0"/>
    <x v="0"/>
    <m/>
    <m/>
    <m/>
    <m/>
    <s v="none"/>
    <m/>
    <m/>
    <m/>
    <x v="0"/>
    <m/>
    <x v="0"/>
  </r>
  <r>
    <s v="BELE11P2003500600Q3 2021EUR"/>
    <x v="0"/>
    <n v="93965"/>
    <s v="DEKEUKELAERE WASBEDRIJF"/>
    <s v="E11P2003500600"/>
    <s v="Q3 2021"/>
    <s v="EUR"/>
    <n v="3975.99"/>
    <n v="3975.9919"/>
    <n v="-1.9000000002051801E-3"/>
    <n v="3975.99"/>
    <n v="0"/>
    <x v="0"/>
    <m/>
    <m/>
    <m/>
    <m/>
    <s v="none"/>
    <m/>
    <m/>
    <m/>
    <x v="0"/>
    <m/>
    <x v="0"/>
  </r>
  <r>
    <s v="BELE11P2003500600Q4 2021EUR"/>
    <x v="0"/>
    <n v="93965"/>
    <s v="DEKEUKELAERE WASBEDRIJF"/>
    <s v="E11P2003500600"/>
    <s v="Q4 2021"/>
    <s v="EUR"/>
    <n v="3768.68"/>
    <n v="3768.6779000000001"/>
    <n v="2.0999999997002301E-3"/>
    <n v="3768.68"/>
    <n v="0"/>
    <x v="0"/>
    <m/>
    <m/>
    <m/>
    <m/>
    <s v="none"/>
    <m/>
    <m/>
    <m/>
    <x v="0"/>
    <m/>
    <x v="0"/>
  </r>
  <r>
    <s v="BELE12P2002411100Q1 2021EUR"/>
    <x v="0"/>
    <n v="94148"/>
    <s v="DAOUST BUSINESS SUPPORT"/>
    <s v="E12P2002411100"/>
    <s v="Q1 2021"/>
    <s v="EUR"/>
    <n v="180.42779999999999"/>
    <n v="180.42779999999999"/>
    <n v="0"/>
    <n v="180.42779999999999"/>
    <n v="0"/>
    <x v="0"/>
    <m/>
    <m/>
    <m/>
    <m/>
    <s v="none"/>
    <m/>
    <m/>
    <m/>
    <x v="0"/>
    <m/>
    <x v="0"/>
  </r>
  <r>
    <s v="BELE12P2002411100Q2 2021EUR"/>
    <x v="0"/>
    <n v="94148"/>
    <s v="DAOUST BUSINESS SUPPORT"/>
    <s v="E12P2002411100"/>
    <s v="Q2 2021"/>
    <s v="EUR"/>
    <n v="755.4"/>
    <n v="755.39729999999997"/>
    <n v="2.7000000000043599E-3"/>
    <n v="755.4"/>
    <n v="0"/>
    <x v="0"/>
    <m/>
    <m/>
    <m/>
    <m/>
    <s v="none"/>
    <m/>
    <m/>
    <m/>
    <x v="0"/>
    <m/>
    <x v="0"/>
  </r>
  <r>
    <s v="BELE12P2002411100Q3 2021EUR"/>
    <x v="0"/>
    <n v="94148"/>
    <s v="DAOUST BUSINESS SUPPORT"/>
    <s v="E12P2002411100"/>
    <s v="Q3 2021"/>
    <s v="EUR"/>
    <n v="3254.39"/>
    <n v="3254.3881000000001"/>
    <n v="1.8999999997504301E-3"/>
    <n v="3254.39"/>
    <n v="0"/>
    <x v="0"/>
    <m/>
    <m/>
    <m/>
    <m/>
    <s v="none"/>
    <m/>
    <m/>
    <m/>
    <x v="0"/>
    <m/>
    <x v="0"/>
  </r>
  <r>
    <s v="BELE12P2002411100Q4 2021EUR"/>
    <x v="0"/>
    <n v="94148"/>
    <s v="DAOUST BUSINESS SUPPORT"/>
    <s v="E12P2002411100"/>
    <s v="Q4 2021"/>
    <s v="EUR"/>
    <n v="5399.23"/>
    <n v="5399.2277999999997"/>
    <n v="2.1999999999025E-3"/>
    <n v="5399.23"/>
    <n v="0"/>
    <x v="0"/>
    <m/>
    <m/>
    <m/>
    <m/>
    <s v="none"/>
    <m/>
    <m/>
    <m/>
    <x v="0"/>
    <m/>
    <x v="0"/>
  </r>
  <r>
    <s v="BELE13P2002402500Q1 2021EUR"/>
    <x v="0"/>
    <n v="94309"/>
    <s v="G4S CASH SOLUTIONS (BELGIUM)"/>
    <s v="E13P2002402500"/>
    <s v="Q1 2021"/>
    <s v="EUR"/>
    <n v="441.94880000000001"/>
    <n v="441.94880000000001"/>
    <n v="0"/>
    <n v="441.94880000000001"/>
    <n v="0"/>
    <x v="0"/>
    <m/>
    <m/>
    <m/>
    <m/>
    <s v="none"/>
    <m/>
    <m/>
    <m/>
    <x v="0"/>
    <m/>
    <x v="0"/>
  </r>
  <r>
    <s v="BELE13P2002402500Q4 2021EUR"/>
    <x v="0"/>
    <n v="94309"/>
    <s v="G4S CASH SOLUTIONS (BELGIUM)"/>
    <s v="E13P2002402500"/>
    <s v="Q4 2021"/>
    <s v="EUR"/>
    <n v="1668.66"/>
    <n v="1668.6561999999999"/>
    <n v="3.8000000001829899E-3"/>
    <n v="1668.66"/>
    <n v="0"/>
    <x v="0"/>
    <m/>
    <m/>
    <m/>
    <m/>
    <s v="none"/>
    <m/>
    <m/>
    <m/>
    <x v="0"/>
    <m/>
    <x v="0"/>
  </r>
  <r>
    <s v="BEL1999914Q1 2021EUR"/>
    <x v="0"/>
    <n v="94324"/>
    <s v="LYRECO BELGIUM S.A."/>
    <n v="1999914"/>
    <s v="Q1 2021"/>
    <s v="EUR"/>
    <n v="861.09719999999902"/>
    <n v="861.09720000000004"/>
    <n v="-1.13686837721616E-13"/>
    <n v="861.09719999999902"/>
    <n v="0"/>
    <x v="0"/>
    <m/>
    <m/>
    <m/>
    <m/>
    <s v="none"/>
    <s v="Hexa"/>
    <m/>
    <m/>
    <x v="2"/>
    <s v="Zakaria"/>
    <x v="0"/>
  </r>
  <r>
    <s v="BEL1999914Q2 2021EUR"/>
    <x v="0"/>
    <n v="94324"/>
    <s v="LYRECO BELGIUM S.A."/>
    <n v="1999914"/>
    <s v="Q2 2021"/>
    <s v="EUR"/>
    <n v="1815.89"/>
    <n v="1815.8913"/>
    <n v="-1.29999999990104E-3"/>
    <n v="1815.89"/>
    <n v="0"/>
    <x v="0"/>
    <m/>
    <m/>
    <m/>
    <m/>
    <s v="none"/>
    <s v="Hexa"/>
    <m/>
    <m/>
    <x v="2"/>
    <s v="Zakaria"/>
    <x v="0"/>
  </r>
  <r>
    <s v="BEL1999914Q3 2021EUR"/>
    <x v="0"/>
    <n v="94324"/>
    <s v="LYRECO BELGIUM S.A."/>
    <n v="1999914"/>
    <s v="Q3 2021"/>
    <s v="EUR"/>
    <n v="2145.34"/>
    <n v="2145.3478"/>
    <n v="-7.7999999998610197E-3"/>
    <n v="2145.34"/>
    <n v="0"/>
    <x v="0"/>
    <m/>
    <m/>
    <m/>
    <m/>
    <s v="none"/>
    <s v="Hexa"/>
    <m/>
    <m/>
    <x v="2"/>
    <s v="Zakaria"/>
    <x v="0"/>
  </r>
  <r>
    <s v="BEL1999914Q4 2021EUR"/>
    <x v="0"/>
    <n v="94324"/>
    <s v="LYRECO BELGIUM S.A."/>
    <n v="1999914"/>
    <s v="Q4 2021"/>
    <s v="EUR"/>
    <n v="2165.27"/>
    <n v="2165.2694000000001"/>
    <n v="5.9999999984938703E-4"/>
    <n v="2165.27"/>
    <n v="0"/>
    <x v="0"/>
    <m/>
    <m/>
    <m/>
    <m/>
    <s v="none"/>
    <m/>
    <m/>
    <m/>
    <x v="0"/>
    <m/>
    <x v="0"/>
  </r>
  <r>
    <s v="BELF15P2024990015Q1 2021EUR"/>
    <x v="0"/>
    <n v="94330"/>
    <s v="DAVIGEL"/>
    <s v="F15P2024990015"/>
    <s v="Q1 2021"/>
    <s v="EUR"/>
    <n v="455.4665"/>
    <n v="455.4665"/>
    <n v="0"/>
    <n v="455.4665"/>
    <n v="0"/>
    <x v="0"/>
    <m/>
    <m/>
    <m/>
    <m/>
    <s v="none"/>
    <m/>
    <m/>
    <m/>
    <x v="0"/>
    <m/>
    <x v="0"/>
  </r>
  <r>
    <s v="BELF15P2024990015Q2 2021EUR"/>
    <x v="0"/>
    <n v="94330"/>
    <s v="DAVIGEL"/>
    <s v="F15P2024990015"/>
    <s v="Q2 2021"/>
    <s v="EUR"/>
    <n v="962.3"/>
    <n v="962.30139999999994"/>
    <n v="-1.39999999998963E-3"/>
    <n v="962.3"/>
    <n v="0"/>
    <x v="0"/>
    <m/>
    <m/>
    <m/>
    <m/>
    <s v="none"/>
    <m/>
    <m/>
    <m/>
    <x v="0"/>
    <m/>
    <x v="0"/>
  </r>
  <r>
    <s v="BELF15P2024990015Q3 2021EUR"/>
    <x v="0"/>
    <n v="94330"/>
    <s v="DAVIGEL"/>
    <s v="F15P2024990015"/>
    <s v="Q3 2021"/>
    <s v="EUR"/>
    <n v="1511.43"/>
    <n v="1511.434"/>
    <n v="-3.9999999999054099E-3"/>
    <n v="1511.43"/>
    <n v="0"/>
    <x v="0"/>
    <m/>
    <m/>
    <m/>
    <m/>
    <s v="none"/>
    <m/>
    <m/>
    <m/>
    <x v="0"/>
    <m/>
    <x v="0"/>
  </r>
  <r>
    <s v="BELF15P2024990015Q4 2021EUR"/>
    <x v="0"/>
    <n v="94330"/>
    <s v="DAVIGEL"/>
    <s v="F15P2024990015"/>
    <s v="Q4 2021"/>
    <s v="EUR"/>
    <n v="2949.34"/>
    <n v="2949.3391999999999"/>
    <n v="8.0000000025393005E-4"/>
    <n v="2949.34"/>
    <n v="0"/>
    <x v="0"/>
    <m/>
    <m/>
    <m/>
    <m/>
    <s v="none"/>
    <m/>
    <m/>
    <m/>
    <x v="0"/>
    <m/>
    <x v="0"/>
  </r>
  <r>
    <s v="BEL1999894Q1 2021EUR"/>
    <x v="0"/>
    <n v="94366"/>
    <s v="ANSUL N.V."/>
    <n v="1999894"/>
    <s v="Q1 2021"/>
    <s v="EUR"/>
    <n v="251.73330000000001"/>
    <n v="251.73330000000001"/>
    <n v="0"/>
    <n v="251.73330000000001"/>
    <n v="0"/>
    <x v="0"/>
    <m/>
    <m/>
    <m/>
    <m/>
    <s v="none"/>
    <m/>
    <m/>
    <m/>
    <x v="0"/>
    <m/>
    <x v="0"/>
  </r>
  <r>
    <s v="BEL1999894Q2 2021EUR"/>
    <x v="0"/>
    <n v="94366"/>
    <s v="ANSUL N.V."/>
    <n v="1999894"/>
    <s v="Q2 2021"/>
    <s v="EUR"/>
    <n v="456.98"/>
    <n v="456.98149999999998"/>
    <n v="-1.4999999999645199E-3"/>
    <n v="456.98"/>
    <n v="0"/>
    <x v="0"/>
    <m/>
    <m/>
    <m/>
    <m/>
    <s v="none"/>
    <m/>
    <m/>
    <m/>
    <x v="0"/>
    <m/>
    <x v="0"/>
  </r>
  <r>
    <s v="BEL1999894Q3 2021EUR"/>
    <x v="0"/>
    <n v="94366"/>
    <s v="ANSUL N.V."/>
    <n v="1999894"/>
    <s v="Q3 2021"/>
    <s v="EUR"/>
    <n v="151.02000000000001"/>
    <n v="151.0213"/>
    <n v="-1.2999999999863099E-3"/>
    <n v="151.02000000000001"/>
    <n v="0"/>
    <x v="0"/>
    <m/>
    <m/>
    <m/>
    <m/>
    <s v="none"/>
    <m/>
    <m/>
    <m/>
    <x v="0"/>
    <m/>
    <x v="0"/>
  </r>
  <r>
    <s v="BEL1999894Q4 2021EUR"/>
    <x v="0"/>
    <n v="94366"/>
    <s v="ANSUL N.V."/>
    <n v="1999894"/>
    <s v="Q4 2021"/>
    <s v="EUR"/>
    <n v="651.41"/>
    <n v="651.40650000000005"/>
    <n v="3.4999999999172299E-3"/>
    <n v="651.41"/>
    <n v="0"/>
    <x v="0"/>
    <m/>
    <m/>
    <m/>
    <m/>
    <s v="none"/>
    <m/>
    <m/>
    <m/>
    <x v="0"/>
    <m/>
    <x v="0"/>
  </r>
  <r>
    <s v="BEL1999999Q1 2021EUR"/>
    <x v="0"/>
    <n v="94368"/>
    <s v="BLANCHISSERIE BASSE MEUSE"/>
    <n v="1999999"/>
    <s v="Q1 2021"/>
    <s v="EUR"/>
    <n v="2176.0837000000001"/>
    <n v="2176.0837000000001"/>
    <n v="0"/>
    <n v="2176.0837000000001"/>
    <n v="0"/>
    <x v="0"/>
    <m/>
    <m/>
    <m/>
    <m/>
    <s v="none"/>
    <m/>
    <m/>
    <m/>
    <x v="0"/>
    <m/>
    <x v="0"/>
  </r>
  <r>
    <s v="BEL1999999Q2 2021EUR"/>
    <x v="0"/>
    <n v="94368"/>
    <s v="BLANCHISSERIE BASSE MEUSE"/>
    <n v="1999999"/>
    <s v="Q2 2021"/>
    <s v="EUR"/>
    <n v="2900.29"/>
    <n v="2900.2894000000001"/>
    <n v="5.9999999984938703E-4"/>
    <n v="2900.29"/>
    <n v="0"/>
    <x v="0"/>
    <m/>
    <m/>
    <m/>
    <m/>
    <s v="none"/>
    <m/>
    <m/>
    <m/>
    <x v="0"/>
    <m/>
    <x v="0"/>
  </r>
  <r>
    <s v="BEL1999999Q3 2021EUR"/>
    <x v="0"/>
    <n v="94368"/>
    <s v="BLANCHISSERIE BASSE MEUSE"/>
    <n v="1999999"/>
    <s v="Q3 2021"/>
    <s v="EUR"/>
    <n v="7245.49"/>
    <n v="7245.4952999999996"/>
    <n v="-5.29999999980645E-3"/>
    <n v="7245.49"/>
    <n v="0"/>
    <x v="0"/>
    <m/>
    <m/>
    <m/>
    <m/>
    <s v="none"/>
    <m/>
    <m/>
    <m/>
    <x v="0"/>
    <m/>
    <x v="0"/>
  </r>
  <r>
    <s v="BEL1999999Q4 2021EUR"/>
    <x v="0"/>
    <n v="94368"/>
    <s v="BLANCHISSERIE BASSE MEUSE"/>
    <n v="1999999"/>
    <s v="Q4 2021"/>
    <s v="EUR"/>
    <n v="8373.5"/>
    <n v="8373.4973000000009"/>
    <n v="2.69999999909487E-3"/>
    <n v="8373.5"/>
    <n v="0"/>
    <x v="0"/>
    <m/>
    <m/>
    <m/>
    <m/>
    <s v="none"/>
    <m/>
    <m/>
    <m/>
    <x v="0"/>
    <m/>
    <x v="0"/>
  </r>
  <r>
    <s v="BELE18P203102-0500Q1 2021EUR"/>
    <x v="0"/>
    <n v="94425"/>
    <s v="KONE BELGIUM"/>
    <s v="E18P203102-0500"/>
    <s v="Q1 2021"/>
    <s v="EUR"/>
    <n v="2063.4009999999998"/>
    <n v="2063.4009999999998"/>
    <n v="0"/>
    <n v="2063.4009999999998"/>
    <n v="0"/>
    <x v="0"/>
    <m/>
    <m/>
    <m/>
    <m/>
    <s v="none"/>
    <m/>
    <m/>
    <m/>
    <x v="0"/>
    <m/>
    <x v="0"/>
  </r>
  <r>
    <s v="BELE18P203102-0500Q2 2021EUR"/>
    <x v="0"/>
    <n v="94425"/>
    <s v="KONE BELGIUM"/>
    <s v="E18P203102-0500"/>
    <s v="Q2 2021"/>
    <s v="EUR"/>
    <n v="765.75"/>
    <n v="765.74850000000004"/>
    <n v="1.4999999999645199E-3"/>
    <n v="765.75"/>
    <n v="0"/>
    <x v="0"/>
    <m/>
    <m/>
    <m/>
    <m/>
    <s v="none"/>
    <m/>
    <m/>
    <m/>
    <x v="0"/>
    <m/>
    <x v="0"/>
  </r>
  <r>
    <s v="BELE18P203102-0500Q3 2021EUR"/>
    <x v="0"/>
    <n v="94425"/>
    <s v="KONE BELGIUM"/>
    <s v="E18P203102-0500"/>
    <s v="Q3 2021"/>
    <s v="EUR"/>
    <n v="2039.17"/>
    <n v="2039.1714999999999"/>
    <n v="-1.49999999985084E-3"/>
    <n v="2039.17"/>
    <n v="0"/>
    <x v="0"/>
    <m/>
    <m/>
    <m/>
    <m/>
    <s v="none"/>
    <m/>
    <m/>
    <m/>
    <x v="0"/>
    <m/>
    <x v="0"/>
  </r>
  <r>
    <s v="BELE18P203102-0500Q4 2021EUR"/>
    <x v="0"/>
    <n v="94425"/>
    <s v="KONE BELGIUM"/>
    <s v="E18P203102-0500"/>
    <s v="Q4 2021"/>
    <s v="EUR"/>
    <n v="855.74"/>
    <n v="855.7405"/>
    <n v="-4.9999999998817603E-4"/>
    <n v="855.74"/>
    <n v="0"/>
    <x v="0"/>
    <m/>
    <m/>
    <m/>
    <m/>
    <s v="none"/>
    <m/>
    <m/>
    <m/>
    <x v="0"/>
    <m/>
    <x v="0"/>
  </r>
  <r>
    <s v="BELE12P2016630600Q1 2021EUR"/>
    <x v="0"/>
    <n v="98576"/>
    <s v="ROMI LAUNDRY SERVICES"/>
    <s v="E12P2016630600"/>
    <s v="Q1 2021"/>
    <s v="EUR"/>
    <n v="661.94799999999998"/>
    <n v="661.94799999999998"/>
    <n v="0"/>
    <n v="661.94799999999998"/>
    <n v="0"/>
    <x v="0"/>
    <m/>
    <m/>
    <m/>
    <m/>
    <s v="none"/>
    <m/>
    <m/>
    <m/>
    <x v="0"/>
    <m/>
    <x v="0"/>
  </r>
  <r>
    <s v="BELE12P2016630600Q2 2021EUR"/>
    <x v="0"/>
    <n v="98576"/>
    <s v="ROMI LAUNDRY SERVICES"/>
    <s v="E12P2016630600"/>
    <s v="Q2 2021"/>
    <s v="EUR"/>
    <n v="1138.18"/>
    <n v="1138.1760999999999"/>
    <n v="3.90000000015788E-3"/>
    <n v="1138.18"/>
    <n v="0"/>
    <x v="0"/>
    <m/>
    <m/>
    <m/>
    <m/>
    <s v="none"/>
    <m/>
    <m/>
    <m/>
    <x v="0"/>
    <m/>
    <x v="0"/>
  </r>
  <r>
    <s v="BELE12P2016630600Q3 2021EUR"/>
    <x v="0"/>
    <n v="98576"/>
    <s v="ROMI LAUNDRY SERVICES"/>
    <s v="E12P2016630600"/>
    <s v="Q3 2021"/>
    <s v="EUR"/>
    <n v="2052.73"/>
    <n v="2052.7305999999999"/>
    <n v="-5.9999999984938703E-4"/>
    <n v="2052.73"/>
    <n v="0"/>
    <x v="0"/>
    <m/>
    <m/>
    <m/>
    <m/>
    <s v="none"/>
    <m/>
    <m/>
    <m/>
    <x v="0"/>
    <m/>
    <x v="0"/>
  </r>
  <r>
    <s v="BELE12P2016630600Q4 2021EUR"/>
    <x v="0"/>
    <n v="98576"/>
    <s v="ROMI LAUNDRY SERVICES"/>
    <s v="E12P2016630600"/>
    <s v="Q4 2021"/>
    <s v="EUR"/>
    <n v="3072.48"/>
    <n v="3072.4776000000002"/>
    <n v="2.3999999998522898E-3"/>
    <n v="3072.48"/>
    <n v="0"/>
    <x v="0"/>
    <m/>
    <m/>
    <m/>
    <m/>
    <s v="none"/>
    <m/>
    <m/>
    <m/>
    <x v="0"/>
    <m/>
    <x v="0"/>
  </r>
  <r>
    <s v="BELF15P2024170800Q1 2021EUR"/>
    <x v="0"/>
    <n v="108475"/>
    <s v="GODAERT &amp; VAN BENEDEN S.A."/>
    <s v="F15P2024170800"/>
    <s v="Q1 2021"/>
    <s v="EUR"/>
    <n v="5.9387999999999996"/>
    <n v="5.9387999999999996"/>
    <n v="0"/>
    <n v="5.9387999999999996"/>
    <n v="0"/>
    <x v="0"/>
    <m/>
    <m/>
    <m/>
    <m/>
    <s v="none"/>
    <m/>
    <m/>
    <m/>
    <x v="0"/>
    <m/>
    <x v="0"/>
  </r>
  <r>
    <s v="BELF15P2024170800Q2 2021EUR"/>
    <x v="0"/>
    <n v="108475"/>
    <s v="GODAERT &amp; VAN BENEDEN S.A."/>
    <s v="F15P2024170800"/>
    <s v="Q2 2021"/>
    <s v="EUR"/>
    <n v="84.31"/>
    <n v="84.305099999999996"/>
    <n v="4.9000000000063403E-3"/>
    <n v="84.31"/>
    <n v="0"/>
    <x v="0"/>
    <m/>
    <m/>
    <m/>
    <m/>
    <s v="none"/>
    <m/>
    <m/>
    <m/>
    <x v="0"/>
    <m/>
    <x v="0"/>
  </r>
  <r>
    <s v="BELF15P2024170800Q3 2021EUR"/>
    <x v="0"/>
    <n v="108475"/>
    <s v="GODAERT &amp; VAN BENEDEN S.A."/>
    <s v="F15P2024170800"/>
    <s v="Q3 2021"/>
    <s v="EUR"/>
    <n v="41.77"/>
    <n v="41.769799999999996"/>
    <n v="2.0000000000663901E-4"/>
    <n v="41.77"/>
    <n v="0"/>
    <x v="0"/>
    <m/>
    <m/>
    <m/>
    <m/>
    <s v="none"/>
    <m/>
    <m/>
    <m/>
    <x v="0"/>
    <m/>
    <x v="0"/>
  </r>
  <r>
    <s v="BELF15P2024170800Q4 2021EUR"/>
    <x v="0"/>
    <n v="108475"/>
    <s v="GODAERT &amp; VAN BENEDEN S.A."/>
    <s v="F15P2024170800"/>
    <s v="Q4 2021"/>
    <s v="EUR"/>
    <n v="120.21"/>
    <n v="120.2084"/>
    <n v="1.59999999999627E-3"/>
    <n v="120.21"/>
    <n v="0"/>
    <x v="0"/>
    <m/>
    <m/>
    <m/>
    <m/>
    <s v="none"/>
    <m/>
    <m/>
    <m/>
    <x v="0"/>
    <m/>
    <x v="0"/>
  </r>
  <r>
    <s v="BELE13P2018712000Q1 2021EUR"/>
    <x v="0"/>
    <n v="122056"/>
    <s v="GREEN CONCEPT &amp; SERVICES N.V."/>
    <s v="E13P2018712000"/>
    <s v="Q1 2021"/>
    <s v="EUR"/>
    <n v="1093.7863"/>
    <n v="1093.7863"/>
    <n v="0"/>
    <n v="1093.7863"/>
    <n v="0"/>
    <x v="0"/>
    <m/>
    <m/>
    <m/>
    <m/>
    <s v="none"/>
    <m/>
    <m/>
    <m/>
    <x v="0"/>
    <m/>
    <x v="0"/>
  </r>
  <r>
    <s v="BELE13P2018712000Q2 2021EUR"/>
    <x v="0"/>
    <n v="122056"/>
    <s v="GREEN CONCEPT &amp; SERVICES N.V."/>
    <s v="E13P2018712000"/>
    <s v="Q2 2021"/>
    <s v="EUR"/>
    <n v="1058.51"/>
    <n v="1058.5109"/>
    <n v="-9.0000000000145497E-4"/>
    <n v="1058.51"/>
    <n v="0"/>
    <x v="0"/>
    <m/>
    <m/>
    <m/>
    <m/>
    <s v="none"/>
    <m/>
    <m/>
    <m/>
    <x v="0"/>
    <m/>
    <x v="0"/>
  </r>
  <r>
    <s v="BELE13P2018712000Q3 2021EUR"/>
    <x v="0"/>
    <n v="122056"/>
    <s v="GREEN CONCEPT &amp; SERVICES N.V."/>
    <s v="E13P2018712000"/>
    <s v="Q3 2021"/>
    <s v="EUR"/>
    <n v="1032.6500000000001"/>
    <n v="1032.6541"/>
    <n v="-4.0999999998803096E-3"/>
    <n v="1032.6500000000001"/>
    <n v="0"/>
    <x v="0"/>
    <m/>
    <m/>
    <m/>
    <m/>
    <s v="none"/>
    <m/>
    <m/>
    <m/>
    <x v="0"/>
    <m/>
    <x v="0"/>
  </r>
  <r>
    <s v="BELE13P2018712000Q4 2021EUR"/>
    <x v="0"/>
    <n v="122056"/>
    <s v="GREEN CONCEPT &amp; SERVICES N.V."/>
    <s v="E13P2018712000"/>
    <s v="Q4 2021"/>
    <s v="EUR"/>
    <n v="1049.55"/>
    <n v="1049.5456999999999"/>
    <n v="4.3000000000574801E-3"/>
    <n v="1049.55"/>
    <n v="0"/>
    <x v="0"/>
    <m/>
    <m/>
    <m/>
    <m/>
    <s v="none"/>
    <m/>
    <m/>
    <m/>
    <x v="0"/>
    <m/>
    <x v="0"/>
  </r>
  <r>
    <s v="BELE15P2025820750Q1 2021EUR"/>
    <x v="0"/>
    <n v="183053"/>
    <s v="CHOMETTE LUXEMBOURG"/>
    <s v="E15P2025820750"/>
    <s v="Q1 2021"/>
    <s v="EUR"/>
    <n v="29.079899999999999"/>
    <n v="29.079899999999999"/>
    <n v="0"/>
    <n v="29.079899999999999"/>
    <n v="0"/>
    <x v="0"/>
    <m/>
    <m/>
    <m/>
    <m/>
    <s v="none"/>
    <m/>
    <m/>
    <m/>
    <x v="0"/>
    <m/>
    <x v="0"/>
  </r>
  <r>
    <s v="BELE15P2025820750Q2 2021EUR"/>
    <x v="0"/>
    <n v="183053"/>
    <s v="CHOMETTE LUXEMBOURG"/>
    <s v="E15P2025820750"/>
    <s v="Q2 2021"/>
    <s v="EUR"/>
    <n v="202.15"/>
    <n v="202.15170000000001"/>
    <n v="-1.6999999999995901E-3"/>
    <n v="202.15"/>
    <n v="0"/>
    <x v="0"/>
    <m/>
    <m/>
    <m/>
    <m/>
    <s v="none"/>
    <m/>
    <m/>
    <m/>
    <x v="0"/>
    <m/>
    <x v="0"/>
  </r>
  <r>
    <s v="BELE15P2025820750Q3 2021EUR"/>
    <x v="0"/>
    <n v="183053"/>
    <s v="CHOMETTE LUXEMBOURG"/>
    <s v="E15P2025820750"/>
    <s v="Q3 2021"/>
    <s v="EUR"/>
    <n v="409.1"/>
    <n v="409.10090000000002"/>
    <n v="-9.0000000000145497E-4"/>
    <n v="409.1"/>
    <n v="0"/>
    <x v="0"/>
    <m/>
    <m/>
    <m/>
    <m/>
    <s v="none"/>
    <m/>
    <m/>
    <m/>
    <x v="0"/>
    <m/>
    <x v="0"/>
  </r>
  <r>
    <s v="BELE15P2025820750Q4 2021EUR"/>
    <x v="0"/>
    <n v="183053"/>
    <s v="CHOMETTE LUXEMBOURG"/>
    <s v="E15P2025820750"/>
    <s v="Q4 2021"/>
    <s v="EUR"/>
    <n v="453.45"/>
    <n v="453.45370000000003"/>
    <n v="-3.70000000003756E-3"/>
    <n v="453.45"/>
    <n v="0"/>
    <x v="0"/>
    <m/>
    <m/>
    <m/>
    <m/>
    <s v="none"/>
    <m/>
    <m/>
    <m/>
    <x v="0"/>
    <m/>
    <x v="0"/>
  </r>
  <r>
    <s v="BELE15P2022621000Q1 2021EUR"/>
    <x v="0"/>
    <n v="213116"/>
    <s v="HOIST GROUP SA (BELGIQUE)"/>
    <s v="E15P2022621000"/>
    <s v="Q1 2021"/>
    <s v="EUR"/>
    <n v="4627.4620000000004"/>
    <n v="4627.4620000000004"/>
    <n v="0"/>
    <n v="4627.4620000000004"/>
    <n v="0"/>
    <x v="0"/>
    <m/>
    <m/>
    <m/>
    <m/>
    <s v="none"/>
    <m/>
    <m/>
    <m/>
    <x v="0"/>
    <m/>
    <x v="0"/>
  </r>
  <r>
    <s v="BELE15P2022621000Q2 2021EUR"/>
    <x v="0"/>
    <n v="213116"/>
    <s v="HOIST GROUP SA (BELGIQUE)"/>
    <s v="E15P2022621000"/>
    <s v="Q2 2021"/>
    <s v="EUR"/>
    <n v="5653.17"/>
    <n v="5653.174"/>
    <n v="-3.9999999999054099E-3"/>
    <n v="5653.17"/>
    <n v="0"/>
    <x v="0"/>
    <m/>
    <m/>
    <m/>
    <m/>
    <s v="none"/>
    <m/>
    <m/>
    <m/>
    <x v="0"/>
    <m/>
    <x v="0"/>
  </r>
  <r>
    <s v="BELE15P2022621000Q3 2021EUR"/>
    <x v="0"/>
    <n v="213116"/>
    <s v="HOIST GROUP SA (BELGIQUE)"/>
    <s v="E15P2022621000"/>
    <s v="Q3 2021"/>
    <s v="EUR"/>
    <n v="5316.84"/>
    <n v="5316.8389999999999"/>
    <n v="1.0000000002037201E-3"/>
    <n v="5316.84"/>
    <n v="0"/>
    <x v="0"/>
    <m/>
    <m/>
    <m/>
    <m/>
    <s v="none"/>
    <m/>
    <m/>
    <m/>
    <x v="0"/>
    <m/>
    <x v="0"/>
  </r>
  <r>
    <s v="BELE15P2022621000Q4 2021EUR"/>
    <x v="0"/>
    <n v="213116"/>
    <s v="HOIST GROUP SA (BELGIQUE)"/>
    <s v="E15P2022621000"/>
    <s v="Q4 2021"/>
    <s v="EUR"/>
    <n v="5113.0600000000004"/>
    <n v="5113.0640000000003"/>
    <n v="-3.9999999999054099E-3"/>
    <n v="5113.0600000000004"/>
    <n v="0"/>
    <x v="0"/>
    <m/>
    <m/>
    <m/>
    <m/>
    <s v="none"/>
    <m/>
    <m/>
    <m/>
    <x v="0"/>
    <m/>
    <x v="0"/>
  </r>
  <r>
    <s v="BELE17P202987-0600Q1 2021EUR"/>
    <x v="0"/>
    <n v="247811"/>
    <s v="GREEN WASTE BV"/>
    <s v="E17P202987-0600"/>
    <s v="Q1 2021"/>
    <s v="EUR"/>
    <n v="2658"/>
    <n v="2658"/>
    <n v="0"/>
    <n v="2658"/>
    <n v="0"/>
    <x v="0"/>
    <m/>
    <m/>
    <m/>
    <m/>
    <s v="none"/>
    <m/>
    <m/>
    <m/>
    <x v="0"/>
    <m/>
    <x v="0"/>
  </r>
  <r>
    <s v="BELE17P202987-0600Q2 2021EUR"/>
    <x v="0"/>
    <n v="247811"/>
    <s v="GREEN WASTE BV"/>
    <s v="E17P202987-0600"/>
    <s v="Q2 2021"/>
    <s v="EUR"/>
    <n v="3774.42"/>
    <n v="3774.42"/>
    <n v="0"/>
    <n v="3774.42"/>
    <n v="0"/>
    <x v="0"/>
    <m/>
    <m/>
    <m/>
    <m/>
    <s v="none"/>
    <m/>
    <m/>
    <m/>
    <x v="0"/>
    <m/>
    <x v="0"/>
  </r>
  <r>
    <s v="BELE17P202987-0600Q3 2021EUR"/>
    <x v="0"/>
    <n v="247811"/>
    <s v="GREEN WASTE BV"/>
    <s v="E17P202987-0600"/>
    <s v="Q3 2021"/>
    <s v="EUR"/>
    <n v="5624.7"/>
    <n v="5624.7"/>
    <n v="0"/>
    <n v="5624.7"/>
    <n v="0"/>
    <x v="0"/>
    <m/>
    <m/>
    <m/>
    <m/>
    <s v="none"/>
    <m/>
    <m/>
    <m/>
    <x v="0"/>
    <m/>
    <x v="0"/>
  </r>
  <r>
    <s v="BELE17P202987-0600Q4 2021EUR"/>
    <x v="0"/>
    <n v="247811"/>
    <s v="GREEN WASTE BV"/>
    <s v="E17P202987-0600"/>
    <s v="Q4 2021"/>
    <s v="EUR"/>
    <n v="6891.06"/>
    <n v="6891.06"/>
    <n v="0"/>
    <n v="6891.06"/>
    <n v="0"/>
    <x v="0"/>
    <m/>
    <m/>
    <m/>
    <m/>
    <s v="none"/>
    <m/>
    <m/>
    <m/>
    <x v="0"/>
    <m/>
    <x v="0"/>
  </r>
  <r>
    <s v="BELE17P2029920800-2Q1 2021EUR"/>
    <x v="0"/>
    <n v="257053"/>
    <s v="NSF EURO CONSULTANTS NV"/>
    <s v="E17P2029920800-2"/>
    <s v="Q1 2021"/>
    <s v="EUR"/>
    <n v="70.052000000000007"/>
    <n v="70.052000000000007"/>
    <n v="0"/>
    <n v="70.052000000000007"/>
    <n v="0"/>
    <x v="0"/>
    <m/>
    <m/>
    <m/>
    <m/>
    <s v="none"/>
    <m/>
    <m/>
    <m/>
    <x v="0"/>
    <m/>
    <x v="0"/>
  </r>
  <r>
    <s v="BELE17P2029920800-2Q2 2021EUR"/>
    <x v="0"/>
    <n v="257053"/>
    <s v="NSF EURO CONSULTANTS NV"/>
    <s v="E17P2029920800-2"/>
    <s v="Q2 2021"/>
    <s v="EUR"/>
    <n v="836.36"/>
    <n v="836.35680000000002"/>
    <n v="3.19999999999254E-3"/>
    <n v="836.36"/>
    <n v="0"/>
    <x v="0"/>
    <m/>
    <m/>
    <m/>
    <m/>
    <s v="none"/>
    <m/>
    <m/>
    <m/>
    <x v="0"/>
    <m/>
    <x v="0"/>
  </r>
  <r>
    <s v="BELE17P2029920800-2Q3 2021EUR"/>
    <x v="0"/>
    <n v="257053"/>
    <s v="NSF EURO CONSULTANTS NV"/>
    <s v="E17P2029920800-2"/>
    <s v="Q3 2021"/>
    <s v="EUR"/>
    <n v="482.23"/>
    <n v="482.23110000000003"/>
    <n v="-1.1000000000080899E-3"/>
    <n v="482.23"/>
    <n v="0"/>
    <x v="0"/>
    <m/>
    <m/>
    <m/>
    <m/>
    <s v="none"/>
    <m/>
    <m/>
    <m/>
    <x v="0"/>
    <m/>
    <x v="0"/>
  </r>
  <r>
    <s v="BELE17P2029920800-2Q4 2021EUR"/>
    <x v="0"/>
    <n v="257053"/>
    <s v="NSF EURO CONSULTANTS NV"/>
    <s v="E17P2029920800-2"/>
    <s v="Q4 2021"/>
    <s v="EUR"/>
    <n v="631.71"/>
    <n v="631.70619999999997"/>
    <n v="3.8000000000693E-3"/>
    <n v="631.71"/>
    <n v="0"/>
    <x v="0"/>
    <m/>
    <m/>
    <m/>
    <m/>
    <s v="none"/>
    <m/>
    <m/>
    <m/>
    <x v="0"/>
    <m/>
    <x v="0"/>
  </r>
  <r>
    <s v="BELBE2-21-2-015Q1 2021EUR"/>
    <x v="0"/>
    <n v="321359"/>
    <s v="Group-F (former EW Belgium - 95083)"/>
    <s v="BE2-21-2-015"/>
    <s v="Q1 2021"/>
    <s v="EUR"/>
    <n v="1404.7808"/>
    <n v="1404.7808"/>
    <n v="0"/>
    <n v="1404.7808"/>
    <n v="0"/>
    <x v="0"/>
    <m/>
    <m/>
    <m/>
    <m/>
    <s v="none"/>
    <m/>
    <m/>
    <m/>
    <x v="0"/>
    <m/>
    <x v="0"/>
  </r>
  <r>
    <s v="BELBELU2207006GPQ1 2021EUR"/>
    <x v="0"/>
    <n v="346076"/>
    <s v="ACEG BV"/>
    <s v="BELU2207006GP"/>
    <s v="Q1 2021"/>
    <s v="EUR"/>
    <n v="143.52250000000001"/>
    <n v="143.52250000000001"/>
    <n v="0"/>
    <n v="143.52250000000001"/>
    <n v="0"/>
    <x v="0"/>
    <m/>
    <m/>
    <m/>
    <m/>
    <s v="none"/>
    <m/>
    <m/>
    <m/>
    <x v="0"/>
    <m/>
    <x v="0"/>
  </r>
  <r>
    <s v="BELBELU2207006GPQ2 2021EUR"/>
    <x v="0"/>
    <n v="346076"/>
    <s v="ACEG BV"/>
    <s v="BELU2207006GP"/>
    <s v="Q2 2021"/>
    <s v="EUR"/>
    <n v="218.19"/>
    <n v="218.19149999999999"/>
    <n v="-1.4999999999929499E-3"/>
    <n v="218.19"/>
    <n v="0"/>
    <x v="0"/>
    <m/>
    <m/>
    <m/>
    <m/>
    <s v="none"/>
    <m/>
    <m/>
    <m/>
    <x v="0"/>
    <m/>
    <x v="0"/>
  </r>
  <r>
    <s v="BELBELU2207006GPQ3 2021EUR"/>
    <x v="0"/>
    <n v="346076"/>
    <s v="ACEG BV"/>
    <s v="BELU2207006GP"/>
    <s v="Q3 2021"/>
    <s v="EUR"/>
    <n v="139.82"/>
    <n v="139.816"/>
    <n v="3.9999999999906699E-3"/>
    <n v="139.82"/>
    <n v="0"/>
    <x v="0"/>
    <m/>
    <m/>
    <m/>
    <m/>
    <s v="none"/>
    <m/>
    <m/>
    <m/>
    <x v="0"/>
    <m/>
    <x v="0"/>
  </r>
  <r>
    <s v="BELBELU2201007GPQ1 2021EUR"/>
    <x v="0"/>
    <n v="38534"/>
    <s v="SLIGRO FOOD GROUP (ISPC GENT)"/>
    <s v="BELU2201007GP"/>
    <s v="Q1 2021"/>
    <s v="EUR"/>
    <n v="15683.525900000001"/>
    <n v="15683.525900000001"/>
    <n v="0"/>
    <n v="15683.525900000001"/>
    <n v="0"/>
    <x v="0"/>
    <m/>
    <m/>
    <m/>
    <m/>
    <s v="none"/>
    <m/>
    <m/>
    <m/>
    <x v="0"/>
    <m/>
    <x v="0"/>
  </r>
  <r>
    <s v="BELBELU2201007GPQ2 2021EUR"/>
    <x v="0"/>
    <n v="38534"/>
    <s v="SLIGRO FOOD GROUP (ISPC GENT)"/>
    <s v="BELU2201007GP"/>
    <s v="Q2 2021"/>
    <s v="EUR"/>
    <n v="27206.67"/>
    <n v="27206.677899999999"/>
    <n v="-7.9000000005180395E-3"/>
    <n v="27206.67"/>
    <n v="0"/>
    <x v="0"/>
    <m/>
    <m/>
    <m/>
    <m/>
    <s v="none"/>
    <m/>
    <m/>
    <m/>
    <x v="0"/>
    <m/>
    <x v="0"/>
  </r>
  <r>
    <s v="BELBELU2201007GPQ3 2021EUR"/>
    <x v="0"/>
    <n v="38534"/>
    <s v="SLIGRO FOOD GROUP (ISPC GENT)"/>
    <s v="BELU2201007GP"/>
    <s v="Q3 2021"/>
    <s v="EUR"/>
    <n v="54388.68"/>
    <n v="54388.6826"/>
    <n v="-2.59999999980209E-3"/>
    <n v="54388.68"/>
    <n v="0"/>
    <x v="0"/>
    <m/>
    <m/>
    <m/>
    <m/>
    <s v="none"/>
    <s v="Produit"/>
    <s v="Thao"/>
    <s v="[TN] : Rebates calculés à la main = Facture. Rebate faux dans l'outil pour tous les unités, j'ai constaté que le(s) taux appliqué(s) dans la participation sont de 2,99% , 3,98%, 3,99% au lieu de 3%, 4%, 4%  (contrat) d'où vient l'écart_x000a_[ZB] Montant declarer sur le client 12263.P0124 qui n'entre pas dans l'assiete car pays GB_x000a_[EF] Ticket Jira A2S-1529 pour changer le pays du client_x000a_[TN] : Ticket Redmine 13401 pour changer le pays du client"/>
    <x v="2"/>
    <s v="Zakaria"/>
    <x v="2"/>
  </r>
  <r>
    <s v="BELBELU2201007GPY 2021EUR"/>
    <x v="0"/>
    <n v="38534"/>
    <s v="SLIGRO FOOD GROUP (ISPC GENT)"/>
    <s v="BELU2201007GP"/>
    <s v="Y 2021"/>
    <s v="EUR"/>
    <n v="77805.33"/>
    <n v="77805.326400000005"/>
    <n v="3.5999999963678398E-3"/>
    <n v="77805.33"/>
    <n v="0"/>
    <x v="0"/>
    <m/>
    <m/>
    <m/>
    <m/>
    <s v="none"/>
    <m/>
    <m/>
    <m/>
    <x v="0"/>
    <m/>
    <x v="0"/>
  </r>
  <r>
    <s v="BELBELU2201008GPQ1 2021EUR"/>
    <x v="0"/>
    <n v="38534"/>
    <s v="SLIGRO FOOD GROUP (ISPC GENT)"/>
    <s v="BELU2201008GP"/>
    <s v="Q1 2021"/>
    <s v="EUR"/>
    <n v="159.42080000000001"/>
    <n v="159.42080000000001"/>
    <n v="0"/>
    <n v="159.42080000000001"/>
    <n v="0"/>
    <x v="0"/>
    <m/>
    <m/>
    <m/>
    <m/>
    <s v="none"/>
    <m/>
    <m/>
    <m/>
    <x v="0"/>
    <m/>
    <x v="0"/>
  </r>
  <r>
    <s v="BELBELU2201008GPQ2 2021EUR"/>
    <x v="0"/>
    <n v="38534"/>
    <s v="SLIGRO FOOD GROUP (ISPC GENT)"/>
    <s v="BELU2201008GP"/>
    <s v="Q2 2021"/>
    <s v="EUR"/>
    <n v="827.07"/>
    <n v="827.07119999999998"/>
    <n v="-1.1999999999261399E-3"/>
    <n v="827.07"/>
    <n v="0"/>
    <x v="0"/>
    <m/>
    <m/>
    <m/>
    <m/>
    <s v="none"/>
    <m/>
    <m/>
    <m/>
    <x v="0"/>
    <m/>
    <x v="0"/>
  </r>
  <r>
    <s v="BELBELU2201008GPQ3 2021EUR"/>
    <x v="0"/>
    <n v="38534"/>
    <s v="SLIGRO FOOD GROUP (ISPC GENT)"/>
    <s v="BELU2201008GP"/>
    <s v="Q3 2021"/>
    <s v="EUR"/>
    <n v="1936.78"/>
    <n v="1936.78"/>
    <n v="0"/>
    <n v="1936.78"/>
    <n v="0"/>
    <x v="0"/>
    <m/>
    <m/>
    <m/>
    <m/>
    <s v="none"/>
    <m/>
    <m/>
    <m/>
    <x v="0"/>
    <m/>
    <x v="0"/>
  </r>
  <r>
    <s v="BELBELU2201008GPY 2021EUR"/>
    <x v="0"/>
    <n v="38534"/>
    <s v="SLIGRO FOOD GROUP (ISPC GENT)"/>
    <s v="BELU2201008GP"/>
    <s v="Y 2021"/>
    <s v="EUR"/>
    <n v="98540.88"/>
    <n v="98540.877099999998"/>
    <n v="2.90000000677537E-3"/>
    <n v="98540.88"/>
    <n v="0"/>
    <x v="0"/>
    <m/>
    <m/>
    <m/>
    <m/>
    <s v="none"/>
    <m/>
    <m/>
    <m/>
    <x v="0"/>
    <m/>
    <x v="0"/>
  </r>
  <r>
    <s v="BEL29312006Q1 2021EUR"/>
    <x v="0"/>
    <n v="40406"/>
    <s v="TELENET SPRL (NeXTeL NV)"/>
    <n v="29312006"/>
    <s v="Q1 2021"/>
    <s v="EUR"/>
    <n v="43.906100000000002"/>
    <n v="43.906100000000002"/>
    <n v="0"/>
    <n v="43.906100000000002"/>
    <n v="0"/>
    <x v="0"/>
    <m/>
    <m/>
    <m/>
    <m/>
    <s v="none"/>
    <m/>
    <m/>
    <m/>
    <x v="0"/>
    <m/>
    <x v="0"/>
  </r>
  <r>
    <s v="BEL29312006Q2 2021EUR"/>
    <x v="0"/>
    <n v="40406"/>
    <s v="TELENET SPRL (NeXTeL NV)"/>
    <n v="29312006"/>
    <s v="Q2 2021"/>
    <s v="EUR"/>
    <n v="16.510000000000002"/>
    <n v="16.513100000000001"/>
    <n v="-3.0999999999998802E-3"/>
    <n v="16.510000000000002"/>
    <n v="0"/>
    <x v="0"/>
    <m/>
    <m/>
    <m/>
    <m/>
    <s v="none"/>
    <m/>
    <m/>
    <m/>
    <x v="0"/>
    <m/>
    <x v="0"/>
  </r>
  <r>
    <s v="BELE10P2001283500Q1 2021EUR"/>
    <x v="0"/>
    <n v="40406"/>
    <s v="TELENET SPRL (NeXTeL NV)"/>
    <s v="E10P2001283500"/>
    <s v="Q1 2021"/>
    <s v="EUR"/>
    <n v="4043.9564"/>
    <n v="4043.9540999999999"/>
    <n v="2.3000000001047699E-3"/>
    <n v="4043.9564"/>
    <n v="0"/>
    <x v="0"/>
    <m/>
    <m/>
    <m/>
    <m/>
    <s v="none"/>
    <m/>
    <m/>
    <m/>
    <x v="0"/>
    <m/>
    <x v="0"/>
  </r>
  <r>
    <s v="BELE11P2020051850Q1 2021EUR"/>
    <x v="0"/>
    <n v="40406"/>
    <s v="TELENET SPRL (NeXTeL NV)"/>
    <s v="E11P2020051850"/>
    <s v="Q1 2021"/>
    <s v="EUR"/>
    <n v="211.59649999999999"/>
    <n v="211.59649999999999"/>
    <n v="0"/>
    <n v="211.59649999999999"/>
    <n v="0"/>
    <x v="0"/>
    <m/>
    <m/>
    <m/>
    <m/>
    <s v="none"/>
    <m/>
    <m/>
    <m/>
    <x v="0"/>
    <m/>
    <x v="0"/>
  </r>
  <r>
    <s v="BELE13P2018302800Q1 2021EUR"/>
    <x v="0"/>
    <n v="40406"/>
    <s v="TELENET SPRL (NeXTeL NV)"/>
    <s v="E13P2018302800"/>
    <s v="Q1 2021"/>
    <s v="EUR"/>
    <n v="4040.4757"/>
    <n v="4040.4757"/>
    <n v="0"/>
    <n v="4040.4757"/>
    <n v="0"/>
    <x v="0"/>
    <m/>
    <m/>
    <m/>
    <m/>
    <s v="none"/>
    <m/>
    <m/>
    <m/>
    <x v="0"/>
    <m/>
    <x v="0"/>
  </r>
  <r>
    <s v="BELE13P2018302800Q2 2021EUR"/>
    <x v="0"/>
    <n v="40406"/>
    <s v="TELENET SPRL (NeXTeL NV)"/>
    <s v="E13P2018302800"/>
    <s v="Q2 2021"/>
    <s v="EUR"/>
    <n v="-388.49"/>
    <n v="-388.48919999999998"/>
    <n v="-8.0000000002655703E-4"/>
    <n v="-388.49"/>
    <n v="0"/>
    <x v="0"/>
    <m/>
    <m/>
    <m/>
    <m/>
    <s v="none"/>
    <m/>
    <m/>
    <m/>
    <x v="0"/>
    <m/>
    <x v="0"/>
  </r>
  <r>
    <s v="BELE15P2025191000Q1 2021EUR"/>
    <x v="0"/>
    <n v="40406"/>
    <s v="TELENET SPRL (NeXTeL NV)"/>
    <s v="E15P2025191000"/>
    <s v="Q1 2021"/>
    <s v="EUR"/>
    <n v="34.158000000000001"/>
    <n v="34.158000000000001"/>
    <n v="0"/>
    <n v="34.158000000000001"/>
    <n v="0"/>
    <x v="0"/>
    <m/>
    <m/>
    <m/>
    <m/>
    <s v="none"/>
    <m/>
    <m/>
    <m/>
    <x v="0"/>
    <m/>
    <x v="0"/>
  </r>
  <r>
    <s v="BELE15P2025191000Q2 2021EUR"/>
    <x v="0"/>
    <n v="40406"/>
    <s v="TELENET SPRL (NeXTeL NV)"/>
    <s v="E15P2025191000"/>
    <s v="Q2 2021"/>
    <s v="EUR"/>
    <n v="156.77000000000001"/>
    <n v="156.7662"/>
    <n v="3.8000000000124601E-3"/>
    <n v="156.77000000000001"/>
    <n v="0"/>
    <x v="0"/>
    <m/>
    <m/>
    <m/>
    <m/>
    <s v="none"/>
    <m/>
    <m/>
    <m/>
    <x v="0"/>
    <m/>
    <x v="0"/>
  </r>
  <r>
    <s v="BEL1999895Q1 2021EUR"/>
    <x v="0"/>
    <n v="38680"/>
    <s v="BE-ONE BVBA"/>
    <n v="1999895"/>
    <s v="Q1 2021"/>
    <s v="EUR"/>
    <n v="6.6494999999999997"/>
    <n v="6.6494999999999997"/>
    <n v="0"/>
    <n v="6.6494999999999997"/>
    <n v="0"/>
    <x v="0"/>
    <m/>
    <m/>
    <m/>
    <m/>
    <s v="none"/>
    <m/>
    <m/>
    <m/>
    <x v="0"/>
    <m/>
    <x v="0"/>
  </r>
  <r>
    <s v="BEL1999895Q4 2021EUR"/>
    <x v="0"/>
    <n v="38680"/>
    <s v="BE-ONE BVBA"/>
    <n v="1999895"/>
    <s v="Q4 2021"/>
    <s v="EUR"/>
    <n v="14.09"/>
    <n v="14.089499999999999"/>
    <n v="5.0000000000061096E-4"/>
    <n v="14.09"/>
    <n v="0"/>
    <x v="0"/>
    <m/>
    <m/>
    <m/>
    <m/>
    <s v="none"/>
    <m/>
    <m/>
    <m/>
    <x v="0"/>
    <m/>
    <x v="0"/>
  </r>
  <r>
    <s v="BELF12P2014990150Q1 2021EUR"/>
    <x v="0"/>
    <n v="92968"/>
    <s v="HILLEWAERT"/>
    <s v="F12P2014990150"/>
    <s v="Q1 2021"/>
    <s v="EUR"/>
    <n v="2.5049999999999999"/>
    <n v="2.5049999999999999"/>
    <n v="0"/>
    <n v="2.5049999999999999"/>
    <n v="0"/>
    <x v="0"/>
    <m/>
    <m/>
    <m/>
    <m/>
    <s v="none"/>
    <m/>
    <m/>
    <m/>
    <x v="0"/>
    <m/>
    <x v="0"/>
  </r>
  <r>
    <s v="BELF12P2014990150Q2 2021EUR"/>
    <x v="0"/>
    <n v="92968"/>
    <s v="HILLEWAERT"/>
    <s v="F12P2014990150"/>
    <s v="Q2 2021"/>
    <s v="EUR"/>
    <n v="1.87"/>
    <n v="1.8732"/>
    <n v="-3.1999999999998601E-3"/>
    <n v="1.87"/>
    <n v="0"/>
    <x v="0"/>
    <m/>
    <m/>
    <m/>
    <m/>
    <s v="none"/>
    <m/>
    <m/>
    <m/>
    <x v="0"/>
    <m/>
    <x v="0"/>
  </r>
  <r>
    <s v="BELF12P2014990150Q3 2021EUR"/>
    <x v="0"/>
    <n v="92968"/>
    <s v="HILLEWAERT"/>
    <s v="F12P2014990150"/>
    <s v="Q3 2021"/>
    <s v="EUR"/>
    <n v="46.63"/>
    <n v="46.633200000000002"/>
    <n v="-3.1999999999996402E-3"/>
    <n v="46.63"/>
    <n v="0"/>
    <x v="0"/>
    <m/>
    <m/>
    <m/>
    <m/>
    <s v="none"/>
    <m/>
    <m/>
    <m/>
    <x v="0"/>
    <m/>
    <x v="0"/>
  </r>
  <r>
    <s v="BELF12P2014990150Q4 2021EUR"/>
    <x v="0"/>
    <n v="92968"/>
    <s v="HILLEWAERT"/>
    <s v="F12P2014990150"/>
    <s v="Q4 2021"/>
    <s v="EUR"/>
    <n v="2.0299999999999998"/>
    <n v="2.0249999999999999"/>
    <n v="4.9999999999998899E-3"/>
    <n v="2.0299999999999998"/>
    <n v="0"/>
    <x v="0"/>
    <m/>
    <m/>
    <m/>
    <m/>
    <s v="none"/>
    <m/>
    <m/>
    <m/>
    <x v="0"/>
    <m/>
    <x v="0"/>
  </r>
  <r>
    <s v="BELE13P2017310000_PQ1 2021EUR"/>
    <x v="0"/>
    <n v="37591"/>
    <s v="PROXIMUS N.V."/>
    <s v="E13P2017310000_P"/>
    <s v="Q1 2021"/>
    <s v="EUR"/>
    <n v="15380.676799999999"/>
    <n v="15380.676799999999"/>
    <n v="1.81898940354585E-12"/>
    <n v="15380.676799999999"/>
    <n v="0"/>
    <x v="0"/>
    <m/>
    <m/>
    <m/>
    <m/>
    <s v="none"/>
    <m/>
    <m/>
    <m/>
    <x v="0"/>
    <m/>
    <x v="0"/>
  </r>
  <r>
    <s v="BELE13P2017310000_PQ2 2021EUR"/>
    <x v="0"/>
    <n v="37591"/>
    <s v="PROXIMUS N.V."/>
    <s v="E13P2017310000_P"/>
    <s v="Q2 2021"/>
    <s v="EUR"/>
    <n v="16424.02"/>
    <n v="16424.022000000001"/>
    <n v="-2.0000000004074502E-3"/>
    <n v="16424.02"/>
    <n v="0"/>
    <x v="0"/>
    <m/>
    <m/>
    <m/>
    <m/>
    <s v="none"/>
    <m/>
    <m/>
    <m/>
    <x v="0"/>
    <m/>
    <x v="0"/>
  </r>
  <r>
    <s v="BELE13P2017310000_PQ3 2021EUR"/>
    <x v="0"/>
    <n v="37591"/>
    <s v="PROXIMUS N.V."/>
    <s v="E13P2017310000_P"/>
    <s v="Q3 2021"/>
    <s v="EUR"/>
    <n v="15510.46"/>
    <n v="15510.464"/>
    <n v="-4.0000000008149003E-3"/>
    <n v="15510.46"/>
    <n v="0"/>
    <x v="0"/>
    <m/>
    <m/>
    <m/>
    <m/>
    <s v="none"/>
    <m/>
    <m/>
    <m/>
    <x v="0"/>
    <m/>
    <x v="0"/>
  </r>
  <r>
    <s v="BELE13P2017310000_PQ4 2021EUR"/>
    <x v="0"/>
    <n v="37591"/>
    <s v="PROXIMUS N.V."/>
    <s v="E13P2017310000_P"/>
    <s v="Q4 2021"/>
    <s v="EUR"/>
    <n v="15025.21"/>
    <n v="15025.214"/>
    <n v="-4.0000000008149003E-3"/>
    <n v="15025.21"/>
    <n v="0"/>
    <x v="0"/>
    <m/>
    <m/>
    <m/>
    <m/>
    <s v="none"/>
    <m/>
    <m/>
    <m/>
    <x v="0"/>
    <m/>
    <x v="0"/>
  </r>
  <r>
    <s v="BELBELU2211030GPQ1 2021EUR"/>
    <x v="0"/>
    <n v="123631"/>
    <s v="BELGAGEL"/>
    <s v="BELU2211030GP"/>
    <s v="Q1 2021"/>
    <s v="EUR"/>
    <n v="128.80019999999899"/>
    <n v="128.80019999999999"/>
    <n v="-2.8421709430404001E-14"/>
    <n v="128.80019999999899"/>
    <n v="0"/>
    <x v="0"/>
    <m/>
    <m/>
    <m/>
    <m/>
    <s v="none"/>
    <m/>
    <m/>
    <m/>
    <x v="0"/>
    <m/>
    <x v="0"/>
  </r>
  <r>
    <s v="BELBELU2211030GPQ2 2021EUR"/>
    <x v="0"/>
    <n v="123631"/>
    <s v="BELGAGEL"/>
    <s v="BELU2211030GP"/>
    <s v="Q2 2021"/>
    <s v="EUR"/>
    <n v="120.27"/>
    <n v="120.26730000000001"/>
    <n v="2.6999999999901499E-3"/>
    <n v="120.27"/>
    <n v="0"/>
    <x v="0"/>
    <m/>
    <m/>
    <m/>
    <m/>
    <s v="none"/>
    <m/>
    <m/>
    <m/>
    <x v="0"/>
    <m/>
    <x v="0"/>
  </r>
  <r>
    <s v="BELBELU2211030GPQ3 2021EUR"/>
    <x v="0"/>
    <n v="123631"/>
    <s v="BELGAGEL"/>
    <s v="BELU2211030GP"/>
    <s v="Q3 2021"/>
    <s v="EUR"/>
    <n v="301.57"/>
    <n v="301.56599999999997"/>
    <n v="4.0000000000190898E-3"/>
    <n v="301.57"/>
    <n v="0"/>
    <x v="0"/>
    <m/>
    <m/>
    <m/>
    <m/>
    <s v="none"/>
    <m/>
    <m/>
    <m/>
    <x v="0"/>
    <m/>
    <x v="0"/>
  </r>
  <r>
    <s v="BELBELU2211030GPQ4 2021EUR"/>
    <x v="0"/>
    <n v="123631"/>
    <s v="BELGAGEL"/>
    <s v="BELU2211030GP"/>
    <s v="Q4 2021"/>
    <s v="EUR"/>
    <n v="1115.5899999999999"/>
    <n v="1115.5878"/>
    <n v="2.1999999999025E-3"/>
    <n v="1115.5899999999999"/>
    <n v="0"/>
    <x v="0"/>
    <m/>
    <m/>
    <m/>
    <m/>
    <s v="none"/>
    <m/>
    <m/>
    <m/>
    <x v="0"/>
    <m/>
    <x v="0"/>
  </r>
  <r>
    <s v="BELF11P300653Q1 2021EUR"/>
    <x v="0"/>
    <n v="240994"/>
    <s v="BUVENS"/>
    <s v="F11P300653"/>
    <s v="Q1 2021"/>
    <s v="EUR"/>
    <n v="30.93"/>
    <n v="30.9267"/>
    <n v="3.2999999999994102E-3"/>
    <n v="30.93"/>
    <n v="0"/>
    <x v="0"/>
    <m/>
    <m/>
    <m/>
    <m/>
    <s v="none"/>
    <m/>
    <m/>
    <m/>
    <x v="0"/>
    <m/>
    <x v="0"/>
  </r>
  <r>
    <s v="BELE12P2013723000Q1 2021EUR"/>
    <x v="0"/>
    <n v="94381"/>
    <s v="CWS Hygiene België N.V (CWS BOCO BELUX NV)"/>
    <s v="E12P2013723000"/>
    <s v="Q1 2021"/>
    <s v="EUR"/>
    <n v="3649.3"/>
    <n v="3649.2988"/>
    <n v="1.2000000001535201E-3"/>
    <n v="3649.3"/>
    <n v="0"/>
    <x v="0"/>
    <m/>
    <m/>
    <m/>
    <m/>
    <s v="none"/>
    <m/>
    <m/>
    <m/>
    <x v="0"/>
    <m/>
    <x v="0"/>
  </r>
  <r>
    <s v="BELE12P2013723000Q2 2021EUR"/>
    <x v="0"/>
    <n v="94381"/>
    <s v="CWS Hygiene België N.V (CWS BOCO BELUX NV)"/>
    <s v="E12P2013723000"/>
    <s v="Q2 2021"/>
    <s v="EUR"/>
    <n v="3924.89"/>
    <n v="3924.8937000000001"/>
    <n v="-3.7000000002080898E-3"/>
    <n v="3924.89"/>
    <n v="0"/>
    <x v="0"/>
    <m/>
    <m/>
    <m/>
    <m/>
    <s v="none"/>
    <m/>
    <m/>
    <m/>
    <x v="0"/>
    <m/>
    <x v="0"/>
  </r>
  <r>
    <s v="BELE12P2013723000Q3 2021EUR"/>
    <x v="0"/>
    <n v="94381"/>
    <s v="CWS Hygiene België N.V (CWS BOCO BELUX NV)"/>
    <s v="E12P2013723000"/>
    <s v="Q3 2021"/>
    <s v="EUR"/>
    <n v="3718.31"/>
    <n v="3718.3110999999999"/>
    <n v="-1.09999999995125E-3"/>
    <n v="3718.31"/>
    <n v="0"/>
    <x v="0"/>
    <m/>
    <m/>
    <m/>
    <m/>
    <s v="none"/>
    <m/>
    <m/>
    <m/>
    <x v="0"/>
    <m/>
    <x v="0"/>
  </r>
  <r>
    <s v="BELE13P2016230200Q1 2021EUR"/>
    <x v="0"/>
    <n v="94395"/>
    <s v="S.A. SCHINDLER"/>
    <s v="E13P2016230200"/>
    <s v="Q1 2021"/>
    <s v="EUR"/>
    <n v="6.37"/>
    <n v="6.37"/>
    <n v="0"/>
    <n v="6.37"/>
    <n v="0"/>
    <x v="0"/>
    <m/>
    <m/>
    <m/>
    <m/>
    <s v="none"/>
    <m/>
    <m/>
    <m/>
    <x v="0"/>
    <m/>
    <x v="0"/>
  </r>
  <r>
    <s v="BELE13P2016230200Q2 2021EUR"/>
    <x v="0"/>
    <n v="94395"/>
    <s v="S.A. SCHINDLER"/>
    <s v="E13P2016230200"/>
    <s v="Q2 2021"/>
    <s v="EUR"/>
    <n v="47.66"/>
    <n v="47.658099999999997"/>
    <n v="1.8999999999991201E-3"/>
    <n v="47.66"/>
    <n v="0"/>
    <x v="0"/>
    <m/>
    <m/>
    <m/>
    <m/>
    <s v="none"/>
    <m/>
    <m/>
    <m/>
    <x v="0"/>
    <m/>
    <x v="0"/>
  </r>
  <r>
    <s v="BELE13P2016230200Q4 2021EUR"/>
    <x v="0"/>
    <n v="94395"/>
    <s v="S.A. SCHINDLER"/>
    <s v="E13P2016230200"/>
    <s v="Q4 2021"/>
    <s v="EUR"/>
    <n v="680.55"/>
    <n v="680.55330000000004"/>
    <n v="-3.30000000008112E-3"/>
    <n v="680.55"/>
    <n v="0"/>
    <x v="0"/>
    <m/>
    <m/>
    <m/>
    <m/>
    <s v="none"/>
    <m/>
    <m/>
    <m/>
    <x v="0"/>
    <m/>
    <x v="0"/>
  </r>
  <r>
    <s v="BELF14P2018920700Q1 2021EUR"/>
    <x v="0"/>
    <n v="93395"/>
    <s v="LAURENT-PERRIER BELGIQUE"/>
    <s v="F14P2018920700"/>
    <s v="Q1 2021"/>
    <s v="EUR"/>
    <n v="187.74"/>
    <n v="187.74"/>
    <n v="0"/>
    <n v="187.74"/>
    <n v="0"/>
    <x v="0"/>
    <m/>
    <m/>
    <m/>
    <m/>
    <s v="none"/>
    <m/>
    <m/>
    <m/>
    <x v="0"/>
    <m/>
    <x v="0"/>
  </r>
  <r>
    <s v="BELF14P2018920700Q2 2021EUR"/>
    <x v="0"/>
    <n v="93395"/>
    <s v="LAURENT-PERRIER BELGIQUE"/>
    <s v="F14P2018920700"/>
    <s v="Q2 2021"/>
    <s v="EUR"/>
    <n v="183.12"/>
    <n v="183.12"/>
    <n v="0"/>
    <n v="183.12"/>
    <n v="0"/>
    <x v="0"/>
    <m/>
    <m/>
    <m/>
    <m/>
    <s v="none"/>
    <m/>
    <m/>
    <m/>
    <x v="0"/>
    <m/>
    <x v="0"/>
  </r>
  <r>
    <s v="BELF14P2018920700Q3 2021EUR"/>
    <x v="0"/>
    <n v="93395"/>
    <s v="LAURENT-PERRIER BELGIQUE"/>
    <s v="F14P2018920700"/>
    <s v="Q3 2021"/>
    <s v="EUR"/>
    <n v="100.52"/>
    <n v="100.52"/>
    <n v="0"/>
    <n v="100.52"/>
    <n v="0"/>
    <x v="0"/>
    <m/>
    <m/>
    <m/>
    <m/>
    <s v="none"/>
    <m/>
    <m/>
    <m/>
    <x v="0"/>
    <m/>
    <x v="0"/>
  </r>
  <r>
    <s v="BELF14P2018920700Q4 2021EUR"/>
    <x v="0"/>
    <n v="93395"/>
    <s v="LAURENT-PERRIER BELGIQUE"/>
    <s v="F14P2018920700"/>
    <s v="Q4 2021"/>
    <s v="EUR"/>
    <n v="308"/>
    <n v="308"/>
    <n v="0"/>
    <n v="308"/>
    <n v="0"/>
    <x v="0"/>
    <m/>
    <m/>
    <m/>
    <m/>
    <s v="none"/>
    <m/>
    <m/>
    <m/>
    <x v="0"/>
    <m/>
    <x v="0"/>
  </r>
  <r>
    <s v="BEL1999913Q2 2021EUR"/>
    <x v="0"/>
    <n v="94452"/>
    <s v="OTIS LIFTEN NV/SA"/>
    <n v="1999913"/>
    <s v="Q2 2021"/>
    <s v="EUR"/>
    <n v="1910.92"/>
    <n v="1910.923"/>
    <n v="-2.9999999999290499E-3"/>
    <n v="1910.92"/>
    <n v="0"/>
    <x v="0"/>
    <m/>
    <m/>
    <m/>
    <m/>
    <s v="none"/>
    <m/>
    <m/>
    <m/>
    <x v="0"/>
    <m/>
    <x v="0"/>
  </r>
  <r>
    <s v="BEL1999913Q3 2021EUR"/>
    <x v="0"/>
    <n v="94452"/>
    <s v="OTIS LIFTEN NV/SA"/>
    <n v="1999913"/>
    <s v="Q3 2021"/>
    <s v="EUR"/>
    <n v="1922.38"/>
    <n v="1922.376"/>
    <n v="4.0000000001327802E-3"/>
    <n v="1922.38"/>
    <n v="0"/>
    <x v="0"/>
    <m/>
    <m/>
    <m/>
    <m/>
    <s v="none"/>
    <m/>
    <m/>
    <m/>
    <x v="0"/>
    <m/>
    <x v="0"/>
  </r>
  <r>
    <s v="BEL1999913Q4 2021EUR"/>
    <x v="0"/>
    <n v="94452"/>
    <s v="OTIS LIFTEN NV/SA"/>
    <n v="1999913"/>
    <s v="Q4 2021"/>
    <s v="EUR"/>
    <n v="1921.62"/>
    <n v="1921.6224999999999"/>
    <n v="-2.5000000000545601E-3"/>
    <n v="1921.62"/>
    <n v="0"/>
    <x v="0"/>
    <m/>
    <m/>
    <m/>
    <m/>
    <s v="none"/>
    <m/>
    <m/>
    <m/>
    <x v="0"/>
    <m/>
    <x v="0"/>
  </r>
  <r>
    <s v="BEL1999953Q2 2021EUR"/>
    <x v="0"/>
    <n v="190007"/>
    <s v="AVP SPRL"/>
    <n v="1999953"/>
    <s v="Q2 2021"/>
    <s v="EUR"/>
    <n v="13.96"/>
    <n v="13.958299999999999"/>
    <n v="1.7000000000013599E-3"/>
    <n v="13.96"/>
    <n v="0"/>
    <x v="0"/>
    <m/>
    <m/>
    <m/>
    <m/>
    <s v="none"/>
    <m/>
    <m/>
    <m/>
    <x v="0"/>
    <m/>
    <x v="0"/>
  </r>
  <r>
    <s v="BELBELU2206024GPQ2 2021EUR"/>
    <x v="0"/>
    <n v="348780"/>
    <s v="Vlastuin CDI B.V."/>
    <s v="BELU2206024GP"/>
    <s v="Q2 2021"/>
    <s v="EUR"/>
    <n v="18.27"/>
    <n v="18.27"/>
    <n v="0"/>
    <n v="18.27"/>
    <n v="0"/>
    <x v="0"/>
    <m/>
    <m/>
    <m/>
    <m/>
    <s v="none"/>
    <m/>
    <m/>
    <m/>
    <x v="0"/>
    <m/>
    <x v="0"/>
  </r>
  <r>
    <s v="BEL1999898Q2 2021EUR"/>
    <x v="0"/>
    <n v="39785"/>
    <s v="ADECCO Luxembourg"/>
    <n v="1999898"/>
    <s v="Q2 2021"/>
    <s v="EUR"/>
    <n v="1.72"/>
    <n v="1.7231000000000001"/>
    <n v="-3.1000000000001001E-3"/>
    <n v="1.72"/>
    <n v="0"/>
    <x v="0"/>
    <m/>
    <m/>
    <m/>
    <m/>
    <s v="none"/>
    <m/>
    <m/>
    <m/>
    <x v="0"/>
    <m/>
    <x v="0"/>
  </r>
  <r>
    <s v="BEL1999898Q3 2021EUR"/>
    <x v="0"/>
    <n v="39785"/>
    <s v="ADECCO Luxembourg"/>
    <n v="1999898"/>
    <s v="Q3 2021"/>
    <s v="EUR"/>
    <n v="174.51"/>
    <n v="174.50829999999999"/>
    <n v="1.6999999999995901E-3"/>
    <n v="174.51"/>
    <n v="0"/>
    <x v="0"/>
    <m/>
    <m/>
    <m/>
    <m/>
    <s v="none"/>
    <m/>
    <m/>
    <m/>
    <x v="0"/>
    <m/>
    <x v="0"/>
  </r>
  <r>
    <s v="BEL1999898Q4 2021EUR"/>
    <x v="0"/>
    <n v="39785"/>
    <s v="ADECCO Luxembourg"/>
    <n v="1999898"/>
    <s v="Q4 2021"/>
    <s v="EUR"/>
    <n v="369"/>
    <n v="369.00049999999999"/>
    <n v="-4.9999999998817603E-4"/>
    <n v="369"/>
    <n v="0"/>
    <x v="0"/>
    <m/>
    <m/>
    <m/>
    <m/>
    <s v="none"/>
    <m/>
    <m/>
    <m/>
    <x v="0"/>
    <m/>
    <x v="0"/>
  </r>
  <r>
    <s v="BELBE2-21-4-013Q1 2021EUR"/>
    <x v="0"/>
    <n v="239548"/>
    <s v="ELECTRABEL NV"/>
    <s v="BE2-21-4-013"/>
    <s v="Q1 2021"/>
    <s v="EUR"/>
    <n v="9400.4639999999999"/>
    <n v="9400.4639999999999"/>
    <n v="0"/>
    <n v="9400.4639999999999"/>
    <n v="0"/>
    <x v="0"/>
    <m/>
    <m/>
    <m/>
    <m/>
    <s v="none"/>
    <s v="Produit"/>
    <s v="Thao"/>
    <s v="[TN] : Calcul à la main = Report. La facture a inclus UK qui n'est pas dans la couverture du contrat (BELUX)_x000a_[EF] Il s'agit bien d'un hotel en Belgique, prob pay a modifier dans A2S redmine: https://support.hexagon.al/issues/13401"/>
    <x v="1"/>
    <s v="Emmanuel"/>
    <x v="4"/>
  </r>
  <r>
    <s v="BELBE2-21-4-013Q2 2021EUR"/>
    <x v="0"/>
    <n v="239548"/>
    <s v="ELECTRABEL NV"/>
    <s v="BE2-21-4-013"/>
    <s v="Q2 2021"/>
    <s v="EUR"/>
    <n v="7070.5079999999998"/>
    <n v="7070.5079999999998"/>
    <n v="0"/>
    <n v="7070.5079999999998"/>
    <n v="0"/>
    <x v="0"/>
    <m/>
    <m/>
    <m/>
    <m/>
    <s v="none"/>
    <m/>
    <m/>
    <m/>
    <x v="0"/>
    <m/>
    <x v="0"/>
  </r>
  <r>
    <s v="BELBE2-21-4-013Q3 2021EUR"/>
    <x v="0"/>
    <n v="239548"/>
    <s v="ELECTRABEL NV"/>
    <s v="BE2-21-4-013"/>
    <s v="Q3 2021"/>
    <s v="EUR"/>
    <n v="3118.9560000000001"/>
    <n v="3118.9560000000001"/>
    <n v="0"/>
    <n v="3118.9560000000001"/>
    <n v="0"/>
    <x v="0"/>
    <m/>
    <m/>
    <m/>
    <m/>
    <s v="none"/>
    <m/>
    <m/>
    <m/>
    <x v="0"/>
    <m/>
    <x v="0"/>
  </r>
  <r>
    <s v="BELBE2-21-4-013Q4 2021EUR"/>
    <x v="0"/>
    <n v="239548"/>
    <s v="ELECTRABEL NV"/>
    <s v="BE2-21-4-013"/>
    <s v="Q4 2021"/>
    <s v="EUR"/>
    <n v="10009.392"/>
    <n v="10009.392"/>
    <n v="0"/>
    <n v="10009.392"/>
    <n v="0"/>
    <x v="0"/>
    <m/>
    <m/>
    <m/>
    <m/>
    <s v="none"/>
    <m/>
    <m/>
    <m/>
    <x v="0"/>
    <m/>
    <x v="0"/>
  </r>
  <r>
    <s v="BELBE2-21-4-014Q1 2021EUR"/>
    <x v="0"/>
    <n v="239548"/>
    <s v="ELECTRABEL NV"/>
    <s v="BE2-21-4-014"/>
    <s v="Q1 2021"/>
    <s v="EUR"/>
    <n v="6696.3360000000002"/>
    <n v="6696.3360000000002"/>
    <n v="0"/>
    <n v="6696.3360000000002"/>
    <n v="0"/>
    <x v="0"/>
    <m/>
    <m/>
    <m/>
    <m/>
    <s v="none"/>
    <s v="Produit"/>
    <s v="Thao"/>
    <s v="[TN] : les CA sont au niveau de l'ajustement et pas de la participation, CA participation = 0. Rebates calculés à la main = Facture. Rebate faux dans l'outil, j'ai constaté que le(s) taux appliqué(s) dans la participation est de 1,197 au lieu de 1,2  (contrat) d'où vient l'écart_x000a_[ZB] Montant declarer sur le client 12263.P0124 qui n'entre pas dans l'assiete car pays GB_x000a_[EF] Ticket Jira A2S-1529 pour changer le pays du client_x000a_[TN] : Ticket Redmine 13401 pour changer le pays du client"/>
    <x v="2"/>
    <s v="Zakaria"/>
    <x v="2"/>
  </r>
  <r>
    <s v="BELBE2-21-4-014Q2 2021EUR"/>
    <x v="0"/>
    <n v="239548"/>
    <s v="ELECTRABEL NV"/>
    <s v="BE2-21-4-014"/>
    <s v="Q2 2021"/>
    <s v="EUR"/>
    <n v="7017.48"/>
    <n v="7031.22"/>
    <n v="-13.740000000000601"/>
    <n v="7031.22"/>
    <n v="-13.740000000000601"/>
    <x v="1"/>
    <s v="[76118]"/>
    <s v="[36212]"/>
    <s v="rebate present"/>
    <s v="2022-01-19 12:49:14 +0100"/>
    <s v="none"/>
    <s v="Produit"/>
    <s v="Thao"/>
    <s v="[TN] : Check encodage contrat OK. Le CA de l'ajustement est différent entre l'affichage dans l'outil (5 859,35)  et le template téléchargé (5 847,90) . Rebate calculé sur le template correspond bien à la facture : 5 847,90 x 1,2 = 7107. Il me semble que l'écart entre l'affichage et le template soit le CA du client 12263.P0124 (11,45€) qui n'est présent que dans l'affichage, mais je ne trouve pas l'explication du pourquoi."/>
    <x v="2"/>
    <m/>
    <x v="0"/>
  </r>
  <r>
    <s v="BELBE2-21-4-014Q3 2021EUR"/>
    <x v="0"/>
    <n v="239548"/>
    <s v="ELECTRABEL NV"/>
    <s v="BE2-21-4-014"/>
    <s v="Q3 2021"/>
    <s v="EUR"/>
    <n v="8727.6239999999998"/>
    <n v="8727.6239999999998"/>
    <n v="0"/>
    <n v="8727.6239999999998"/>
    <n v="0"/>
    <x v="0"/>
    <m/>
    <m/>
    <m/>
    <m/>
    <s v="none"/>
    <s v="Produit"/>
    <s v="Thao"/>
    <s v="[TN] : les CA sont au niveau de l'ajustement et pas de la participation, CA participation = 0. Rebates calculés à la main = Facture. Rebate faux dans l'outil, j'ai constaté que le(s) taux appliqué(s) dans la participation est de 1,197 au lieu de 1,2  (contrat) d'où vient l'écart_x000a_[ZB] Montant declarer sur le client 12263.P0124 qui n'entre pas dans l'assiete car pays GB_x000a_[EF] Ticket Jira A2S-1529 pour changer le pays du client_x000a_[TN] : Ticket Redmine 13401 pour changer le pays du client"/>
    <x v="2"/>
    <s v="Zakaria"/>
    <x v="2"/>
  </r>
  <r>
    <s v="BELBE2-21-4-014Q4 2021EUR"/>
    <x v="0"/>
    <n v="239548"/>
    <s v="ELECTRABEL NV"/>
    <s v="BE2-21-4-014"/>
    <s v="Q4 2021"/>
    <s v="EUR"/>
    <n v="9428.1959999999999"/>
    <n v="9428.1959999999999"/>
    <n v="0"/>
    <n v="9428.1959999999999"/>
    <n v="0"/>
    <x v="0"/>
    <m/>
    <m/>
    <m/>
    <m/>
    <s v="none"/>
    <m/>
    <m/>
    <m/>
    <x v="0"/>
    <m/>
    <x v="0"/>
  </r>
  <r>
    <s v="BELBE2-21-2-015Q2 2021EUR"/>
    <x v="0"/>
    <n v="199590"/>
    <s v="GROUP-F CLEANING &amp; FACILITY SERVICES BV"/>
    <s v="BE2-21-2-015"/>
    <s v="Q2 2021"/>
    <s v="EUR"/>
    <n v="2989.09"/>
    <n v="2989.0900999999999"/>
    <n v="-9.9999999747524203E-5"/>
    <n v="2989.09"/>
    <n v="0"/>
    <x v="0"/>
    <m/>
    <m/>
    <m/>
    <m/>
    <s v="none"/>
    <m/>
    <m/>
    <m/>
    <x v="0"/>
    <m/>
    <x v="0"/>
  </r>
  <r>
    <s v="BELBE2-21-2-015Q3 2021EUR"/>
    <x v="0"/>
    <n v="199590"/>
    <s v="GROUP-F CLEANING &amp; FACILITY SERVICES BV"/>
    <s v="BE2-21-2-015"/>
    <s v="Q3 2021"/>
    <s v="EUR"/>
    <n v="5204.09"/>
    <n v="5204.0870000000004"/>
    <n v="2.9999999997016801E-3"/>
    <n v="5204.09"/>
    <n v="0"/>
    <x v="0"/>
    <m/>
    <m/>
    <m/>
    <m/>
    <s v="none"/>
    <m/>
    <m/>
    <m/>
    <x v="0"/>
    <m/>
    <x v="0"/>
  </r>
  <r>
    <s v="BELBE2-21-2-015Q4 2021EUR"/>
    <x v="0"/>
    <n v="199590"/>
    <s v="GROUP-F CLEANING &amp; FACILITY SERVICES BV"/>
    <s v="BE2-21-2-015"/>
    <s v="Q4 2021"/>
    <s v="EUR"/>
    <n v="6269.18"/>
    <n v="6269.1768000000002"/>
    <n v="3.2000000001062199E-3"/>
    <n v="6269.18"/>
    <n v="0"/>
    <x v="0"/>
    <m/>
    <m/>
    <m/>
    <m/>
    <s v="none"/>
    <m/>
    <m/>
    <m/>
    <x v="0"/>
    <m/>
    <x v="0"/>
  </r>
  <r>
    <s v="BELF15P2022670900Q3 2021EUR"/>
    <x v="0"/>
    <n v="199337"/>
    <s v="Q-FOOD"/>
    <s v="F15P2022670900"/>
    <s v="Q3 2021"/>
    <s v="EUR"/>
    <n v="22.97"/>
    <n v="22.968599999999999"/>
    <n v="1.4000000000002899E-3"/>
    <n v="22.97"/>
    <n v="0"/>
    <x v="0"/>
    <m/>
    <m/>
    <m/>
    <m/>
    <s v="none"/>
    <m/>
    <m/>
    <m/>
    <x v="0"/>
    <m/>
    <x v="0"/>
  </r>
  <r>
    <s v="BEL29312006Q3 2021EUR"/>
    <x v="0"/>
    <n v="93945"/>
    <s v="TELENET SPRL (NeXTeL NV)"/>
    <n v="29312006"/>
    <s v="Q3 2021"/>
    <s v="EUR"/>
    <n v="75.33"/>
    <n v="75.327799999999996"/>
    <n v="2.2000000000019699E-3"/>
    <n v="75.33"/>
    <n v="0"/>
    <x v="0"/>
    <m/>
    <m/>
    <m/>
    <m/>
    <s v="none"/>
    <m/>
    <m/>
    <m/>
    <x v="0"/>
    <m/>
    <x v="0"/>
  </r>
  <r>
    <s v="BELE10P2001283500Q3 2021EUR"/>
    <x v="0"/>
    <n v="93945"/>
    <s v="TELENET SPRL (NeXTeL NV)"/>
    <s v="E10P2001283500"/>
    <s v="Q3 2021"/>
    <s v="EUR"/>
    <n v="4054.26"/>
    <n v="4054.2586999999999"/>
    <n v="1.30000000035579E-3"/>
    <n v="4054.26"/>
    <n v="0"/>
    <x v="0"/>
    <m/>
    <m/>
    <m/>
    <m/>
    <s v="none"/>
    <m/>
    <m/>
    <m/>
    <x v="0"/>
    <m/>
    <x v="0"/>
  </r>
  <r>
    <s v="BELE11P2020051850Q3 2021EUR"/>
    <x v="0"/>
    <n v="93945"/>
    <s v="TELENET SPRL (NeXTeL NV)"/>
    <s v="E11P2020051850"/>
    <s v="Q3 2021"/>
    <s v="EUR"/>
    <n v="211.6"/>
    <n v="211.59649999999999"/>
    <n v="3.5000000000024998E-3"/>
    <n v="211.6"/>
    <n v="0"/>
    <x v="0"/>
    <m/>
    <m/>
    <m/>
    <m/>
    <s v="none"/>
    <m/>
    <m/>
    <m/>
    <x v="0"/>
    <m/>
    <x v="0"/>
  </r>
  <r>
    <s v="BELE11P2020051850Q4 2021EUR"/>
    <x v="0"/>
    <n v="93945"/>
    <s v="TELENET SPRL (NeXTeL NV)"/>
    <s v="E11P2020051850"/>
    <s v="Q4 2021"/>
    <s v="EUR"/>
    <n v="36.619999999999997"/>
    <n v="36.623100000000001"/>
    <n v="-3.1000000000034299E-3"/>
    <n v="36.619999999999997"/>
    <n v="0"/>
    <x v="0"/>
    <m/>
    <m/>
    <m/>
    <m/>
    <s v="none"/>
    <m/>
    <m/>
    <m/>
    <x v="0"/>
    <m/>
    <x v="0"/>
  </r>
  <r>
    <s v="BELE13P2018302800Q3 2021EUR"/>
    <x v="0"/>
    <n v="93945"/>
    <s v="TELENET SPRL (NeXTeL NV)"/>
    <s v="E13P2018302800"/>
    <s v="Q3 2021"/>
    <s v="EUR"/>
    <n v="3248.7"/>
    <n v="3248.7003"/>
    <n v="-3.0000000015206703E-4"/>
    <n v="3248.7"/>
    <n v="0"/>
    <x v="0"/>
    <m/>
    <m/>
    <m/>
    <m/>
    <s v="none"/>
    <m/>
    <m/>
    <m/>
    <x v="0"/>
    <m/>
    <x v="0"/>
  </r>
  <r>
    <s v="BELE13P2018302800Q4 2021EUR"/>
    <x v="0"/>
    <n v="93945"/>
    <s v="TELENET SPRL (NeXTeL NV)"/>
    <s v="E13P2018302800"/>
    <s v="Q4 2021"/>
    <s v="EUR"/>
    <n v="388.49"/>
    <n v="388.48919999999998"/>
    <n v="8.0000000002655703E-4"/>
    <n v="388.49"/>
    <n v="0"/>
    <x v="0"/>
    <m/>
    <m/>
    <m/>
    <m/>
    <s v="none"/>
    <m/>
    <m/>
    <m/>
    <x v="0"/>
    <m/>
    <x v="0"/>
  </r>
  <r>
    <s v="BELE15P2025191000Q3 2021EUR"/>
    <x v="0"/>
    <n v="93945"/>
    <s v="TELENET SPRL (NeXTeL NV)"/>
    <s v="E15P2025191000"/>
    <s v="Q3 2021"/>
    <s v="EUR"/>
    <n v="300.32"/>
    <n v="300.32310000000001"/>
    <n v="-3.1000000000176399E-3"/>
    <n v="300.32"/>
    <n v="0"/>
    <x v="0"/>
    <m/>
    <m/>
    <m/>
    <m/>
    <s v="none"/>
    <m/>
    <m/>
    <m/>
    <x v="0"/>
    <m/>
    <x v="0"/>
  </r>
  <r>
    <s v="BELE15P2025191000Q4 2021EUR"/>
    <x v="0"/>
    <n v="93945"/>
    <s v="TELENET SPRL (NeXTeL NV)"/>
    <s v="E15P2025191000"/>
    <s v="Q4 2021"/>
    <s v="EUR"/>
    <n v="29.64"/>
    <n v="29.642700000000001"/>
    <n v="-2.7000000000008098E-3"/>
    <n v="29.64"/>
    <n v="0"/>
    <x v="0"/>
    <m/>
    <m/>
    <m/>
    <m/>
    <s v="none"/>
    <m/>
    <m/>
    <m/>
    <x v="0"/>
    <m/>
    <x v="0"/>
  </r>
  <r>
    <s v="BELBELU2201026GPQ2 2021EUR"/>
    <x v="0"/>
    <n v="23047"/>
    <s v="H.J. HEINZ B.V."/>
    <s v="BELU2201026GP"/>
    <s v="Q2 2021"/>
    <s v="EUR"/>
    <n v="1625.09"/>
    <n v="1625.0952"/>
    <n v="-5.2000000000589301E-3"/>
    <n v="1625.09"/>
    <n v="0"/>
    <x v="0"/>
    <m/>
    <m/>
    <m/>
    <m/>
    <s v="none"/>
    <m/>
    <m/>
    <m/>
    <x v="0"/>
    <m/>
    <x v="0"/>
  </r>
  <r>
    <s v="BELBELU2201026GPQ3 2021EUR"/>
    <x v="0"/>
    <n v="23047"/>
    <s v="H.J. HEINZ B.V."/>
    <s v="BELU2201026GP"/>
    <s v="Q3 2021"/>
    <s v="EUR"/>
    <n v="2094.7600000000002"/>
    <n v="2094.7498999999998"/>
    <n v="1.01000000004205E-2"/>
    <n v="2094.7600000000002"/>
    <n v="0"/>
    <x v="0"/>
    <m/>
    <m/>
    <m/>
    <m/>
    <s v="none"/>
    <m/>
    <m/>
    <m/>
    <x v="0"/>
    <m/>
    <x v="0"/>
  </r>
  <r>
    <s v="BELBELU2201026GPY 2021EUR"/>
    <x v="0"/>
    <n v="23047"/>
    <s v="H.J. HEINZ B.V."/>
    <s v="BELU2201026GP"/>
    <s v="Y 2021"/>
    <s v="EUR"/>
    <n v="299.2"/>
    <n v="299.2"/>
    <n v="0"/>
    <n v="299.2"/>
    <n v="0"/>
    <x v="0"/>
    <m/>
    <m/>
    <m/>
    <m/>
    <s v="none"/>
    <m/>
    <m/>
    <m/>
    <x v="0"/>
    <m/>
    <x v="0"/>
  </r>
  <r>
    <s v="BELBELU2201026GPQ4 2021EUR"/>
    <x v="0"/>
    <n v="23047"/>
    <s v="H.J. HEINZ B.V."/>
    <s v="BELU2201026GP"/>
    <s v="Q4 2021"/>
    <s v="EUR"/>
    <n v="1048.6300000000001"/>
    <n v="1048.6316999999999"/>
    <n v="-1.6999999998006301E-3"/>
    <n v="1048.6300000000001"/>
    <n v="0"/>
    <x v="0"/>
    <m/>
    <m/>
    <m/>
    <m/>
    <s v="none"/>
    <m/>
    <m/>
    <m/>
    <x v="0"/>
    <m/>
    <x v="0"/>
  </r>
  <r>
    <s v="BELF17P302984Y 2021EUR"/>
    <x v="0"/>
    <n v="93085"/>
    <s v="AB-INBEV BELGIUM"/>
    <s v="F17P302984"/>
    <s v="Y 2021"/>
    <s v="EUR"/>
    <n v="35569.300000000003"/>
    <n v="35569.297700000003"/>
    <n v="2.3000000001047699E-3"/>
    <n v="35569.300000000003"/>
    <n v="0"/>
    <x v="0"/>
    <m/>
    <m/>
    <m/>
    <m/>
    <s v="none"/>
    <m/>
    <m/>
    <m/>
    <x v="0"/>
    <m/>
    <x v="0"/>
  </r>
  <r>
    <s v="BELE12P2001551000Q3 2021EUR"/>
    <x v="0"/>
    <n v="93364"/>
    <s v="MANPOWER (BE)"/>
    <s v="E12P2001551000"/>
    <s v="Q3 2021"/>
    <s v="EUR"/>
    <n v="191.53"/>
    <n v="191.529"/>
    <n v="1.0000000000047701E-3"/>
    <n v="191.53"/>
    <n v="0"/>
    <x v="0"/>
    <m/>
    <m/>
    <m/>
    <m/>
    <s v="none"/>
    <m/>
    <m/>
    <m/>
    <x v="0"/>
    <m/>
    <x v="0"/>
  </r>
  <r>
    <s v="BELE12P2001551000Q4 2021EUR"/>
    <x v="0"/>
    <n v="93364"/>
    <s v="MANPOWER (BE)"/>
    <s v="E12P2001551000"/>
    <s v="Q4 2021"/>
    <s v="EUR"/>
    <n v="1184.9000000000001"/>
    <n v="1184.9048"/>
    <n v="-4.7999999999319698E-3"/>
    <n v="1184.9000000000001"/>
    <n v="0"/>
    <x v="0"/>
    <m/>
    <m/>
    <m/>
    <m/>
    <s v="none"/>
    <m/>
    <m/>
    <m/>
    <x v="0"/>
    <m/>
    <x v="0"/>
  </r>
  <r>
    <s v="BEL1000048Q3 2021EUR"/>
    <x v="0"/>
    <n v="278602"/>
    <s v="LUXFRAIS SA (GROUPE POMONA)"/>
    <n v="1000048"/>
    <s v="Q3 2021"/>
    <s v="EUR"/>
    <n v="7.45"/>
    <n v="7.4545000000000003"/>
    <n v="-4.5000000000001697E-3"/>
    <n v="7.45"/>
    <n v="0"/>
    <x v="0"/>
    <m/>
    <m/>
    <m/>
    <m/>
    <s v="none"/>
    <m/>
    <m/>
    <m/>
    <x v="0"/>
    <m/>
    <x v="0"/>
  </r>
  <r>
    <s v="BELF11P300856Y 2021EUR"/>
    <x v="0"/>
    <n v="37077"/>
    <s v="LODEWIJCKX N.V."/>
    <s v="F11P300856"/>
    <s v="Y 2021"/>
    <s v="EUR"/>
    <n v="514.54999999999995"/>
    <n v="514.55309999999997"/>
    <n v="-3.1000000000176399E-3"/>
    <n v="514.54999999999995"/>
    <n v="0"/>
    <x v="0"/>
    <m/>
    <m/>
    <m/>
    <m/>
    <s v="none"/>
    <m/>
    <m/>
    <m/>
    <x v="0"/>
    <m/>
    <x v="0"/>
  </r>
  <r>
    <s v="BELF16P302826Y 2021EUR"/>
    <x v="0"/>
    <n v="37415"/>
    <s v="LA LORRAINE BAKERY GROUP"/>
    <s v="F16P302826"/>
    <s v="Y 2021"/>
    <s v="EUR"/>
    <n v="10194.15"/>
    <n v="10194.1425"/>
    <n v="7.49999999970896E-3"/>
    <n v="10194.1425"/>
    <n v="7.49999999970896E-3"/>
    <x v="0"/>
    <m/>
    <m/>
    <m/>
    <m/>
    <s v="none"/>
    <m/>
    <m/>
    <m/>
    <x v="0"/>
    <m/>
    <x v="0"/>
  </r>
  <r>
    <s v="BELBE4-21-1-018Y 2021EUR"/>
    <x v="0"/>
    <n v="105878"/>
    <s v="Kellogg’s Produits Alimentaires"/>
    <s v="BE4-21-1-018"/>
    <s v="Y 2021"/>
    <s v="EUR"/>
    <n v="36.020000000000003"/>
    <n v="36.016399999999997"/>
    <n v="3.6000000000058199E-3"/>
    <n v="36.020000000000003"/>
    <n v="0"/>
    <x v="0"/>
    <m/>
    <m/>
    <m/>
    <m/>
    <s v="none"/>
    <m/>
    <m/>
    <m/>
    <x v="0"/>
    <m/>
    <x v="0"/>
  </r>
  <r>
    <s v="BELBE4-21-1-025Q1 2021EUR"/>
    <x v="0"/>
    <n v="218940"/>
    <s v="DR. OETKER NEDERLAND B.V."/>
    <s v="BE4-21-1-025"/>
    <s v="Q1 2021"/>
    <s v="EUR"/>
    <n v="4.92"/>
    <n v="4.9215999999999998"/>
    <n v="-1.5999999999998201E-3"/>
    <n v="4.92"/>
    <n v="0"/>
    <x v="0"/>
    <m/>
    <m/>
    <m/>
    <m/>
    <s v="none"/>
    <m/>
    <m/>
    <m/>
    <x v="0"/>
    <m/>
    <x v="0"/>
  </r>
  <r>
    <s v="BELBE4-21-1-025Q2 2021EUR"/>
    <x v="0"/>
    <n v="218940"/>
    <s v="DR. OETKER NEDERLAND B.V."/>
    <s v="BE4-21-1-025"/>
    <s v="Q2 2021"/>
    <s v="EUR"/>
    <n v="10.18"/>
    <n v="10.1755"/>
    <n v="4.5000000000001697E-3"/>
    <n v="10.18"/>
    <n v="0"/>
    <x v="0"/>
    <m/>
    <m/>
    <m/>
    <m/>
    <s v="none"/>
    <m/>
    <m/>
    <m/>
    <x v="0"/>
    <m/>
    <x v="0"/>
  </r>
  <r>
    <s v="BELBE4-21-1-025Q3 2021EUR"/>
    <x v="0"/>
    <n v="218940"/>
    <s v="DR. OETKER NEDERLAND B.V."/>
    <s v="BE4-21-1-025"/>
    <s v="Q3 2021"/>
    <s v="EUR"/>
    <n v="31.89"/>
    <n v="31.883900000000001"/>
    <n v="6.09999999999999E-3"/>
    <n v="31.89"/>
    <n v="0"/>
    <x v="0"/>
    <m/>
    <m/>
    <m/>
    <m/>
    <s v="none"/>
    <m/>
    <m/>
    <m/>
    <x v="0"/>
    <m/>
    <x v="0"/>
  </r>
  <r>
    <s v="BELBE4-21-1-025Q4 2021EUR"/>
    <x v="0"/>
    <n v="218940"/>
    <s v="DR. OETKER NEDERLAND B.V."/>
    <s v="BE4-21-1-025"/>
    <s v="Q4 2021"/>
    <s v="EUR"/>
    <n v="58.4"/>
    <n v="58.399900000000002"/>
    <n v="9.9999999996214201E-5"/>
    <n v="58.4"/>
    <n v="0"/>
    <x v="0"/>
    <m/>
    <m/>
    <m/>
    <m/>
    <s v="none"/>
    <m/>
    <m/>
    <m/>
    <x v="0"/>
    <m/>
    <x v="0"/>
  </r>
  <r>
    <s v="BELBE4-21-1-016Y 2021EUR"/>
    <x v="0"/>
    <n v="257059"/>
    <s v="FRIESLANDCAMPINA NEDERLAND B.V."/>
    <s v="BE4-21-1-016"/>
    <s v="Y 2021"/>
    <s v="EUR"/>
    <n v="985.68079999999998"/>
    <n v="985.68060000000003"/>
    <n v="1.99999999949795E-4"/>
    <n v="985.68079999999998"/>
    <n v="0"/>
    <x v="0"/>
    <m/>
    <m/>
    <m/>
    <m/>
    <s v="none"/>
    <m/>
    <m/>
    <m/>
    <x v="0"/>
    <m/>
    <x v="0"/>
  </r>
  <r>
    <s v="BELBE4-21-1-017Y 2021EUR"/>
    <x v="0"/>
    <n v="257059"/>
    <s v="FRIESLANDCAMPINA NEDERLAND B.V."/>
    <s v="BE4-21-1-017"/>
    <s v="Y 2021"/>
    <s v="EUR"/>
    <n v="260.66629999999998"/>
    <n v="260.66629999999998"/>
    <n v="0"/>
    <n v="260.66629999999998"/>
    <n v="0"/>
    <x v="0"/>
    <m/>
    <m/>
    <m/>
    <m/>
    <s v="none"/>
    <m/>
    <m/>
    <m/>
    <x v="0"/>
    <m/>
    <x v="0"/>
  </r>
  <r>
    <s v="BELF17P302982Y 2021EUR"/>
    <x v="0"/>
    <n v="94359"/>
    <s v="COCA-COLA ENTREPRISES BELGIUM"/>
    <s v="F17P302982"/>
    <s v="Y 2021"/>
    <s v="EUR"/>
    <n v="15278.6"/>
    <n v="15278.6"/>
    <n v="0"/>
    <n v="15278.6"/>
    <n v="0"/>
    <x v="0"/>
    <m/>
    <m/>
    <m/>
    <m/>
    <s v="none"/>
    <m/>
    <m/>
    <m/>
    <x v="0"/>
    <m/>
    <x v="0"/>
  </r>
  <r>
    <s v="BEL1000048Q4 2021EUR"/>
    <x v="0"/>
    <n v="261694"/>
    <s v="LUXFRAIS SA (GROUPE POMONA)"/>
    <n v="1000048"/>
    <s v="Q4 2021"/>
    <s v="EUR"/>
    <n v="152.13999999999999"/>
    <n v="152.13980000000001"/>
    <n v="1.9999999997821701E-4"/>
    <n v="152.13999999999999"/>
    <n v="0"/>
    <x v="0"/>
    <m/>
    <m/>
    <m/>
    <m/>
    <s v="none"/>
    <m/>
    <m/>
    <m/>
    <x v="0"/>
    <m/>
    <x v="0"/>
  </r>
  <r>
    <s v="BELBE4-21-1-024Y 2021EUR"/>
    <x v="0"/>
    <n v="232793"/>
    <s v="SPADEL N.V"/>
    <s v="BE4-21-1-024"/>
    <s v="Y 2021"/>
    <s v="EUR"/>
    <n v="71238.406400000007"/>
    <n v="71238.406400000007"/>
    <n v="0"/>
    <n v="71238.406400000007"/>
    <n v="0"/>
    <x v="0"/>
    <m/>
    <m/>
    <m/>
    <m/>
    <s v="none"/>
    <m/>
    <m/>
    <m/>
    <x v="0"/>
    <m/>
    <x v="0"/>
  </r>
  <r>
    <s v="BELF14P2000010900-DQ3 2021EUR"/>
    <x v="0"/>
    <n v="94415"/>
    <s v="T 'SAS"/>
    <s v="F14P2000010900-D"/>
    <s v="Q3 2021"/>
    <s v="EUR"/>
    <n v="3014.6"/>
    <n v="3014.5970000000002"/>
    <n v="2.9999999997016801E-3"/>
    <n v="3014.5970000000002"/>
    <n v="2.9999999997016801E-3"/>
    <x v="0"/>
    <m/>
    <m/>
    <m/>
    <m/>
    <s v="none"/>
    <m/>
    <m/>
    <m/>
    <x v="0"/>
    <m/>
    <x v="0"/>
  </r>
  <r>
    <s v="BELF14P2000010900-DQ4 2021EUR"/>
    <x v="0"/>
    <n v="94415"/>
    <s v="T 'SAS"/>
    <s v="F14P2000010900-D"/>
    <s v="Q4 2021"/>
    <s v="EUR"/>
    <n v="1250.04"/>
    <n v="1250.0445"/>
    <n v="-4.5000000000072699E-3"/>
    <n v="1250.0445"/>
    <n v="-4.5000000000072699E-3"/>
    <x v="0"/>
    <m/>
    <m/>
    <m/>
    <m/>
    <s v="none"/>
    <m/>
    <m/>
    <m/>
    <x v="0"/>
    <m/>
    <x v="0"/>
  </r>
  <r>
    <s v="BELF14P2000010900-IY 2021EUR"/>
    <x v="0"/>
    <n v="94415"/>
    <s v="T 'SAS"/>
    <s v="F14P2000010900-I"/>
    <s v="Y 2021"/>
    <s v="EUR"/>
    <n v="8945.39"/>
    <n v="8945.3940000000002"/>
    <n v="-4.0000000008149003E-3"/>
    <n v="8945.39"/>
    <n v="0"/>
    <x v="0"/>
    <m/>
    <m/>
    <m/>
    <m/>
    <s v="none"/>
    <m/>
    <m/>
    <m/>
    <x v="0"/>
    <m/>
    <x v="0"/>
  </r>
  <r>
    <s v="BELBELU2195029GPY 2021EUR"/>
    <x v="0"/>
    <n v="37590"/>
    <s v="WORLDLINE NV"/>
    <s v="BELU2195029GP"/>
    <s v="Y 2021"/>
    <s v="EUR"/>
    <n v="7972.87"/>
    <n v="7972.8667999999998"/>
    <n v="3.2000000001062199E-3"/>
    <n v="7972.87"/>
    <n v="0"/>
    <x v="0"/>
    <m/>
    <m/>
    <m/>
    <m/>
    <s v="none"/>
    <m/>
    <m/>
    <m/>
    <x v="0"/>
    <m/>
    <x v="0"/>
  </r>
  <r>
    <s v="BELBELU2191002GPY 2021EUR"/>
    <x v="0"/>
    <n v="283629"/>
    <s v="TLANT NEDERLAND BV"/>
    <s v="BELU2191002GP"/>
    <s v="Y 2021"/>
    <s v="EUR"/>
    <n v="729.27"/>
    <n v="729.26980000000003"/>
    <n v="1.99999999949795E-4"/>
    <n v="729.27"/>
    <n v="0"/>
    <x v="0"/>
    <m/>
    <m/>
    <m/>
    <m/>
    <s v="none"/>
    <m/>
    <m/>
    <m/>
    <x v="0"/>
    <m/>
    <x v="0"/>
  </r>
  <r>
    <s v="BELF16P302806Y 2021EUR"/>
    <x v="0"/>
    <n v="94073"/>
    <s v="THE JUICY GROUP NV (Charlie's juice)"/>
    <s v="F16P302806"/>
    <s v="Y 2021"/>
    <s v="EUR"/>
    <n v="1740.75"/>
    <n v="1740.7532000000001"/>
    <n v="-3.2000000001062199E-3"/>
    <n v="1740.75"/>
    <n v="0"/>
    <x v="0"/>
    <m/>
    <m/>
    <m/>
    <m/>
    <s v="none"/>
    <m/>
    <m/>
    <m/>
    <x v="0"/>
    <m/>
    <x v="0"/>
  </r>
  <r>
    <s v="BELF16P302875Y 2021EUR"/>
    <x v="0"/>
    <n v="55525"/>
    <s v="SEGAFREDO ZANETTI"/>
    <s v="F16P302875"/>
    <s v="Y 2021"/>
    <s v="EUR"/>
    <n v="10170.072"/>
    <n v="10170.072"/>
    <n v="0"/>
    <n v="10170.072"/>
    <n v="0"/>
    <x v="0"/>
    <m/>
    <m/>
    <m/>
    <m/>
    <s v="none"/>
    <m/>
    <m/>
    <m/>
    <x v="0"/>
    <m/>
    <x v="0"/>
  </r>
  <r>
    <s v="BELLU2-21-1-002Y 2021EUR"/>
    <x v="0"/>
    <n v="349287"/>
    <s v="NESPRESSO LUXEMBOURG SARL"/>
    <s v="LU2-21-1-002"/>
    <s v="Y 2021"/>
    <s v="EUR"/>
    <n v="1673.65"/>
    <n v="1673.65"/>
    <n v="0"/>
    <n v="1673.65"/>
    <n v="0"/>
    <x v="0"/>
    <m/>
    <m/>
    <m/>
    <m/>
    <s v="none"/>
    <m/>
    <m/>
    <m/>
    <x v="0"/>
    <m/>
    <x v="0"/>
  </r>
  <r>
    <s v="BELF18P303121-0200Y 2021EUR"/>
    <x v="0"/>
    <n v="93777"/>
    <s v="NESPRESSO BELGIE N.V."/>
    <s v="F18P303121-0200"/>
    <s v="Y 2021"/>
    <s v="EUR"/>
    <n v="7119.43"/>
    <n v="7119.43"/>
    <n v="0"/>
    <n v="7119.43"/>
    <n v="0"/>
    <x v="0"/>
    <m/>
    <m/>
    <m/>
    <m/>
    <s v="none"/>
    <m/>
    <m/>
    <m/>
    <x v="0"/>
    <m/>
    <x v="0"/>
  </r>
  <r>
    <s v="BELF16P302986Y 2021EUR"/>
    <x v="0"/>
    <n v="207564"/>
    <s v="MARKET SCOUTING COM V"/>
    <s v="F16P302986"/>
    <s v="Y 2021"/>
    <s v="EUR"/>
    <n v="234"/>
    <n v="234"/>
    <n v="0"/>
    <n v="234"/>
    <n v="0"/>
    <x v="0"/>
    <m/>
    <m/>
    <m/>
    <m/>
    <s v="none"/>
    <m/>
    <m/>
    <m/>
    <x v="0"/>
    <m/>
    <x v="0"/>
  </r>
  <r>
    <s v="BELBE2-21-2-019Y 2021EUR"/>
    <x v="0"/>
    <n v="93471"/>
    <s v="ELIS BELGIUM"/>
    <s v="BE2-21-2-019"/>
    <s v="Y 2021"/>
    <s v="EUR"/>
    <n v="6039.12"/>
    <n v="6039.1188000000002"/>
    <n v="1.1999999996987699E-3"/>
    <n v="6039.12"/>
    <n v="0"/>
    <x v="0"/>
    <m/>
    <m/>
    <m/>
    <m/>
    <s v="none"/>
    <m/>
    <m/>
    <m/>
    <x v="0"/>
    <m/>
    <x v="0"/>
  </r>
  <r>
    <s v="BELBE4-21-1-020Y 2021EUR"/>
    <x v="0"/>
    <n v="102543"/>
    <s v="EIPRO-VERMARKTUNG GMBH &amp; CO. KG"/>
    <s v="BE4-21-1-020"/>
    <s v="Y 2021"/>
    <s v="EUR"/>
    <n v="2312"/>
    <n v="2312"/>
    <n v="0"/>
    <n v="2312"/>
    <n v="0"/>
    <x v="0"/>
    <m/>
    <m/>
    <m/>
    <m/>
    <s v="none"/>
    <m/>
    <m/>
    <m/>
    <x v="0"/>
    <m/>
    <x v="0"/>
  </r>
  <r>
    <s v="BELF17P300729Y 2021EUR"/>
    <x v="0"/>
    <n v="176941"/>
    <s v="DUVEL MOORTGAT NV"/>
    <s v="F17P300729"/>
    <s v="Y 2021"/>
    <s v="EUR"/>
    <n v="2441.1750000000002"/>
    <n v="2441.1750000000002"/>
    <n v="0"/>
    <n v="2441.1750000000002"/>
    <n v="0"/>
    <x v="0"/>
    <m/>
    <m/>
    <m/>
    <m/>
    <s v="none"/>
    <m/>
    <m/>
    <m/>
    <x v="0"/>
    <m/>
    <x v="0"/>
  </r>
  <r>
    <s v="BEL1000118Q4 2021EUR"/>
    <x v="0"/>
    <n v="356263"/>
    <s v="Culligan Belgium S.A."/>
    <n v="1000118"/>
    <s v="Q4 2021"/>
    <s v="EUR"/>
    <n v="277.69"/>
    <n v="277.69439999999997"/>
    <n v="-4.3999999999755303E-3"/>
    <n v="277.69439999999997"/>
    <n v="-4.3999999999755303E-3"/>
    <x v="0"/>
    <m/>
    <m/>
    <m/>
    <m/>
    <s v="none"/>
    <m/>
    <m/>
    <m/>
    <x v="0"/>
    <m/>
    <x v="0"/>
  </r>
  <r>
    <s v="BELBELU4201011GPY 2021EUR"/>
    <x v="0"/>
    <n v="240995"/>
    <s v="BONDUELLE NORTHERN EUROPE"/>
    <s v="BELU4201011GP"/>
    <s v="Y 2021"/>
    <s v="EUR"/>
    <n v="379.53919999999999"/>
    <n v="379.53919999999999"/>
    <n v="0"/>
    <n v="379.53919999999999"/>
    <n v="0"/>
    <x v="0"/>
    <m/>
    <m/>
    <m/>
    <m/>
    <s v="none"/>
    <m/>
    <m/>
    <m/>
    <x v="0"/>
    <m/>
    <x v="0"/>
  </r>
  <r>
    <s v="BELF17P303094-0300Y 2021EUR"/>
    <x v="0"/>
    <n v="240996"/>
    <s v="BEL BELGIUM"/>
    <s v="F17P303094-0300"/>
    <s v="Y 2021"/>
    <s v="EUR"/>
    <n v="3215.24"/>
    <n v="3215.2446"/>
    <n v="-4.6000000002095398E-3"/>
    <n v="3215.24"/>
    <n v="0"/>
    <x v="0"/>
    <m/>
    <m/>
    <m/>
    <m/>
    <s v="none"/>
    <m/>
    <m/>
    <m/>
    <x v="0"/>
    <m/>
    <x v="0"/>
  </r>
  <r>
    <s v="BELF15P300860Y 2021EUR"/>
    <x v="0"/>
    <n v="232800"/>
    <s v="PepsiCo Belux BVBA"/>
    <s v=" F15P300860"/>
    <s v="Y 2021"/>
    <s v="EUR"/>
    <n v="549.88800000000003"/>
    <n v="549.89200000000005"/>
    <n v="-4.0000000000190898E-3"/>
    <n v="549.88800000000003"/>
    <n v="0"/>
    <x v="0"/>
    <m/>
    <m/>
    <m/>
    <m/>
    <s v="none"/>
    <m/>
    <m/>
    <m/>
    <x v="0"/>
    <m/>
    <x v="0"/>
  </r>
  <r>
    <s v="BELF13P301684Y 2021EUR"/>
    <x v="0"/>
    <n v="240992"/>
    <s v="LACTALIS BELGIUM"/>
    <s v="F13P301684"/>
    <s v="Y 2021"/>
    <s v="EUR"/>
    <n v="2444.5699999999902"/>
    <n v="2444.5803000000001"/>
    <n v="-1.0300000000370299E-2"/>
    <n v="2444.5699999999902"/>
    <n v="0"/>
    <x v="0"/>
    <m/>
    <m/>
    <m/>
    <m/>
    <s v="none"/>
    <s v="Produit"/>
    <s v="Thao"/>
    <s v="[TN] : rebate du report correct qui correspond au montant après le  dernier ajustement . Le montant facturé est seulement sur le déc initial  https://astoresuite.com/adjustements/edit/42042 "/>
    <x v="1"/>
    <m/>
    <x v="11"/>
  </r>
  <r>
    <s v="BELF11P300855Y 2021EUR"/>
    <x v="0"/>
    <n v="232813"/>
    <s v="LANTMANNEN UNIBAKE LONDERZEEL NV"/>
    <s v="F11P300855"/>
    <s v="Y 2021"/>
    <s v="EUR"/>
    <n v="16733.77"/>
    <n v="16733.769499999999"/>
    <n v="5.0000000192085205E-4"/>
    <n v="16733.77"/>
    <n v="0"/>
    <x v="0"/>
    <m/>
    <m/>
    <m/>
    <m/>
    <s v="none"/>
    <m/>
    <m/>
    <m/>
    <x v="0"/>
    <m/>
    <x v="0"/>
  </r>
  <r>
    <s v="BELBE2-22-1-004Q4 2021EUR"/>
    <x v="0"/>
    <n v="93087"/>
    <s v="Sligro Food Group Belgium NV"/>
    <s v="BE2-22-1-004"/>
    <s v="Q4 2021"/>
    <s v="EUR"/>
    <n v="68483.62"/>
    <n v="68483.62"/>
    <n v="0"/>
    <n v="68483.62"/>
    <n v="0"/>
    <x v="0"/>
    <m/>
    <m/>
    <m/>
    <m/>
    <s v="none"/>
    <m/>
    <m/>
    <m/>
    <x v="0"/>
    <m/>
    <x v="0"/>
  </r>
  <r>
    <s v="BELBE2-22-7-005Q4 2021EUR"/>
    <x v="0"/>
    <n v="359316"/>
    <s v="ACEG VZW"/>
    <s v="BE2-22-7-005"/>
    <s v="Q4 2021"/>
    <s v="EUR"/>
    <n v="98.49"/>
    <n v="98.487499999999997"/>
    <n v="2.4999999999977202E-3"/>
    <n v="98.49"/>
    <n v="0"/>
    <x v="0"/>
    <m/>
    <m/>
    <m/>
    <m/>
    <s v="none"/>
    <m/>
    <m/>
    <m/>
    <x v="0"/>
    <m/>
    <x v="0"/>
  </r>
  <r>
    <s v="BELF13P302054Y 2021EUR"/>
    <x v="0"/>
    <n v="232865"/>
    <e v="#N/A"/>
    <s v="F13P302054"/>
    <s v="Y 2021"/>
    <s v="EUR"/>
    <n v="2041.46"/>
    <n v="2041.4556"/>
    <n v="4.4000000000323702E-3"/>
    <n v="2041.46"/>
    <n v="0"/>
    <x v="0"/>
    <m/>
    <m/>
    <m/>
    <m/>
    <s v="none"/>
    <m/>
    <m/>
    <m/>
    <x v="0"/>
    <m/>
    <x v="0"/>
  </r>
  <r>
    <s v="CHECH0018-0500Q1 2021CHF"/>
    <x v="1"/>
    <n v="18"/>
    <s v="Wäscherei Heinzmann AG"/>
    <s v="CH0018-0500"/>
    <s v="Q1 2021"/>
    <s v="CHF"/>
    <n v="637.53"/>
    <n v="637.52499999999998"/>
    <n v="4.9999999999954499E-3"/>
    <n v="637.53"/>
    <n v="0"/>
    <x v="0"/>
    <m/>
    <m/>
    <m/>
    <m/>
    <s v="none"/>
    <m/>
    <m/>
    <m/>
    <x v="0"/>
    <m/>
    <x v="0"/>
  </r>
  <r>
    <s v="CHECH0018-0500Q2 2021CHF"/>
    <x v="1"/>
    <n v="18"/>
    <s v="Wäscherei Heinzmann AG"/>
    <s v="CH0018-0500"/>
    <s v="Q2 2021"/>
    <s v="CHF"/>
    <n v="1949.73"/>
    <n v="1949.7325000000001"/>
    <n v="-2.5000000000545601E-3"/>
    <n v="1949.73"/>
    <n v="0"/>
    <x v="0"/>
    <m/>
    <m/>
    <m/>
    <m/>
    <s v="none"/>
    <m/>
    <m/>
    <m/>
    <x v="0"/>
    <m/>
    <x v="0"/>
  </r>
  <r>
    <s v="CHECH0018-0500Q3 2021CHF"/>
    <x v="1"/>
    <n v="18"/>
    <s v="Wäscherei Heinzmann AG"/>
    <s v="CH0018-0500"/>
    <s v="Q3 2021"/>
    <s v="CHF"/>
    <n v="2857.05"/>
    <n v="2857.0524999999998"/>
    <n v="-2.4999999995998202E-3"/>
    <n v="2857.05"/>
    <n v="0"/>
    <x v="0"/>
    <m/>
    <m/>
    <m/>
    <m/>
    <s v="none"/>
    <m/>
    <m/>
    <m/>
    <x v="0"/>
    <m/>
    <x v="0"/>
  </r>
  <r>
    <s v="CHECH0018-0500Q4 2021CHF"/>
    <x v="1"/>
    <n v="18"/>
    <s v="Wäscherei Heinzmann AG"/>
    <s v="CH0018-0500"/>
    <s v="Q4 2021"/>
    <s v="CHF"/>
    <n v="3249.33"/>
    <n v="3249.3325"/>
    <n v="-2.5000000000545601E-3"/>
    <n v="3249.33"/>
    <n v="0"/>
    <x v="0"/>
    <m/>
    <m/>
    <m/>
    <m/>
    <s v="none"/>
    <m/>
    <m/>
    <m/>
    <x v="0"/>
    <m/>
    <x v="0"/>
  </r>
  <r>
    <s v="CHE1702941-2Q1 2021CHF"/>
    <x v="1"/>
    <n v="571"/>
    <s v="Unipress Lavanderia Industriale SA"/>
    <s v="1702941-2"/>
    <s v="Q1 2021"/>
    <s v="CHF"/>
    <n v="1015.11"/>
    <n v="1015.11"/>
    <n v="0"/>
    <n v="1015.11"/>
    <n v="0"/>
    <x v="0"/>
    <m/>
    <m/>
    <m/>
    <m/>
    <s v="none"/>
    <m/>
    <m/>
    <m/>
    <x v="0"/>
    <m/>
    <x v="0"/>
  </r>
  <r>
    <s v="CHE1702941-2Q2 2021CHF"/>
    <x v="1"/>
    <n v="571"/>
    <s v="Unipress Lavanderia Industriale SA"/>
    <s v="1702941-2"/>
    <s v="Q2 2021"/>
    <s v="CHF"/>
    <n v="4018.28"/>
    <n v="4018.2782999999999"/>
    <n v="1.70000000025538E-3"/>
    <n v="4018.28"/>
    <n v="0"/>
    <x v="0"/>
    <m/>
    <m/>
    <m/>
    <m/>
    <s v="none"/>
    <m/>
    <m/>
    <m/>
    <x v="0"/>
    <m/>
    <x v="0"/>
  </r>
  <r>
    <s v="CHE1702941-2Q3 2021CHF"/>
    <x v="1"/>
    <n v="571"/>
    <s v="Unipress Lavanderia Industriale SA"/>
    <s v="1702941-2"/>
    <s v="Q3 2021"/>
    <s v="CHF"/>
    <n v="4752.6099999999997"/>
    <n v="4752.6095999999998"/>
    <n v="3.9999999989959103E-4"/>
    <n v="4752.6099999999997"/>
    <n v="0"/>
    <x v="0"/>
    <m/>
    <m/>
    <m/>
    <m/>
    <s v="none"/>
    <m/>
    <m/>
    <m/>
    <x v="0"/>
    <m/>
    <x v="0"/>
  </r>
  <r>
    <s v="CHE1702941-2Q4 2021CHF"/>
    <x v="1"/>
    <n v="571"/>
    <s v="Unipress Lavanderia Industriale SA"/>
    <s v="1702941-2"/>
    <s v="Q4 2021"/>
    <s v="CHF"/>
    <n v="2425.04"/>
    <n v="2425.038"/>
    <n v="1.9999999999527002E-3"/>
    <n v="2425.04"/>
    <n v="0"/>
    <x v="0"/>
    <m/>
    <m/>
    <m/>
    <m/>
    <s v="none"/>
    <m/>
    <m/>
    <m/>
    <x v="0"/>
    <m/>
    <x v="0"/>
  </r>
  <r>
    <s v="CHECH896-0500Q1 2021CHF"/>
    <x v="1"/>
    <n v="896"/>
    <s v="Marinello &amp; Co. AG"/>
    <s v="CH896-0500"/>
    <s v="Q1 2021"/>
    <s v="CHF"/>
    <n v="540.75"/>
    <n v="540.75"/>
    <n v="0"/>
    <n v="540.75"/>
    <n v="0"/>
    <x v="0"/>
    <m/>
    <m/>
    <m/>
    <m/>
    <s v="none"/>
    <m/>
    <m/>
    <m/>
    <x v="0"/>
    <m/>
    <x v="0"/>
  </r>
  <r>
    <s v="CHECH896-0500Q2 2021CHF"/>
    <x v="1"/>
    <n v="896"/>
    <s v="Marinello &amp; Co. AG"/>
    <s v="CH896-0500"/>
    <s v="Q2 2021"/>
    <s v="CHF"/>
    <n v="1661.95"/>
    <n v="1661.95"/>
    <n v="0"/>
    <n v="1661.95"/>
    <n v="0"/>
    <x v="0"/>
    <m/>
    <m/>
    <m/>
    <m/>
    <s v="none"/>
    <m/>
    <m/>
    <m/>
    <x v="0"/>
    <m/>
    <x v="0"/>
  </r>
  <r>
    <s v="CHECH896-0500Q3 2021CHF"/>
    <x v="1"/>
    <n v="896"/>
    <s v="Marinello &amp; Co. AG"/>
    <s v="CH896-0500"/>
    <s v="Q3 2021"/>
    <s v="CHF"/>
    <n v="2421.8000000000002"/>
    <n v="2421.8000000000002"/>
    <n v="0"/>
    <n v="2421.8000000000002"/>
    <n v="0"/>
    <x v="0"/>
    <m/>
    <m/>
    <m/>
    <m/>
    <s v="none"/>
    <m/>
    <m/>
    <m/>
    <x v="0"/>
    <m/>
    <x v="0"/>
  </r>
  <r>
    <s v="CHECH896-0500Q4 2021CHF"/>
    <x v="1"/>
    <n v="896"/>
    <s v="Marinello &amp; Co. AG"/>
    <s v="CH896-0500"/>
    <s v="Q4 2021"/>
    <s v="CHF"/>
    <n v="1684.2"/>
    <n v="1684.2"/>
    <n v="0"/>
    <n v="1684.2"/>
    <n v="0"/>
    <x v="0"/>
    <m/>
    <m/>
    <m/>
    <m/>
    <s v="none"/>
    <m/>
    <m/>
    <m/>
    <x v="0"/>
    <m/>
    <x v="0"/>
  </r>
  <r>
    <s v="CHECH1291-0400Q1 2021CHF"/>
    <x v="1"/>
    <n v="1291"/>
    <s v="CHECK-IN all-ways GLM General Limousine GmbH"/>
    <s v="CH1291-0400"/>
    <s v="Q1 2021"/>
    <s v="CHF"/>
    <n v="1011.24"/>
    <n v="1011.24"/>
    <n v="0"/>
    <n v="1011.24"/>
    <n v="0"/>
    <x v="0"/>
    <m/>
    <m/>
    <m/>
    <m/>
    <s v="none"/>
    <m/>
    <m/>
    <m/>
    <x v="0"/>
    <m/>
    <x v="0"/>
  </r>
  <r>
    <s v="CHECH1291-0400Q2 2021CHF"/>
    <x v="1"/>
    <n v="1291"/>
    <s v="CHECK-IN all-ways GLM General Limousine GmbH"/>
    <s v="CH1291-0400"/>
    <s v="Q2 2021"/>
    <s v="CHF"/>
    <n v="2390.37"/>
    <n v="2390.366"/>
    <n v="3.9999999999054099E-3"/>
    <n v="2390.37"/>
    <n v="0"/>
    <x v="0"/>
    <m/>
    <m/>
    <m/>
    <m/>
    <s v="none"/>
    <m/>
    <m/>
    <m/>
    <x v="0"/>
    <m/>
    <x v="0"/>
  </r>
  <r>
    <s v="CHECH1291-0400Q3 2021CHF"/>
    <x v="1"/>
    <n v="1291"/>
    <s v="CHECK-IN all-ways GLM General Limousine GmbH"/>
    <s v="CH1291-0400"/>
    <s v="Q3 2021"/>
    <s v="CHF"/>
    <n v="4962.25"/>
    <n v="4962.2460000000001"/>
    <n v="3.9999999999054099E-3"/>
    <n v="4962.25"/>
    <n v="0"/>
    <x v="0"/>
    <m/>
    <m/>
    <m/>
    <m/>
    <s v="none"/>
    <m/>
    <m/>
    <m/>
    <x v="0"/>
    <m/>
    <x v="0"/>
  </r>
  <r>
    <s v="CHECH1291-0400Q4 2021CHF"/>
    <x v="1"/>
    <n v="1291"/>
    <s v="CHECK-IN all-ways GLM General Limousine GmbH"/>
    <s v="CH1291-0400"/>
    <s v="Q4 2021"/>
    <s v="CHF"/>
    <n v="5439.15"/>
    <n v="5439.1459999999997"/>
    <n v="3.9999999999054099E-3"/>
    <n v="5439.15"/>
    <n v="0"/>
    <x v="0"/>
    <m/>
    <m/>
    <m/>
    <m/>
    <s v="none"/>
    <m/>
    <m/>
    <m/>
    <x v="0"/>
    <m/>
    <x v="0"/>
  </r>
  <r>
    <s v="CHE1700120-1Q0 2021CHF"/>
    <x v="1"/>
    <n v="1431"/>
    <s v="Fideco AG"/>
    <s v="1700120-1"/>
    <s v="Q0 2021"/>
    <s v="CHF"/>
    <n v="-1237.6199999999999"/>
    <n v="-1237.617"/>
    <n v="-2.9999999999290499E-3"/>
    <n v="-1237.6199999999999"/>
    <n v="0"/>
    <x v="0"/>
    <m/>
    <m/>
    <m/>
    <m/>
    <s v="none"/>
    <m/>
    <m/>
    <m/>
    <x v="0"/>
    <m/>
    <x v="0"/>
  </r>
  <r>
    <s v="CHE1700120-1Q1 2021CHF"/>
    <x v="1"/>
    <n v="1431"/>
    <s v="Fideco AG"/>
    <s v="1700120-1"/>
    <s v="Q1 2021"/>
    <s v="CHF"/>
    <n v="376.4"/>
    <n v="376.4"/>
    <n v="0"/>
    <n v="376.4"/>
    <n v="0"/>
    <x v="0"/>
    <m/>
    <m/>
    <m/>
    <m/>
    <s v="none"/>
    <m/>
    <m/>
    <m/>
    <x v="0"/>
    <m/>
    <x v="0"/>
  </r>
  <r>
    <s v="CHE1700120-1Q2 2021CHF"/>
    <x v="1"/>
    <n v="1431"/>
    <s v="Fideco AG"/>
    <s v="1700120-1"/>
    <s v="Q2 2021"/>
    <s v="CHF"/>
    <n v="2248.59"/>
    <n v="2248.59"/>
    <n v="0"/>
    <n v="2248.59"/>
    <n v="0"/>
    <x v="0"/>
    <m/>
    <m/>
    <m/>
    <m/>
    <s v="none"/>
    <m/>
    <m/>
    <m/>
    <x v="0"/>
    <m/>
    <x v="0"/>
  </r>
  <r>
    <s v="CHE1700120-1Q3 2021CHF"/>
    <x v="1"/>
    <n v="1431"/>
    <s v="Fideco AG"/>
    <s v="1700120-1"/>
    <s v="Q3 2021"/>
    <s v="CHF"/>
    <n v="5758.99"/>
    <n v="5758.9875000000002"/>
    <n v="2.4999999995998202E-3"/>
    <n v="5758.99"/>
    <n v="0"/>
    <x v="0"/>
    <m/>
    <m/>
    <m/>
    <m/>
    <s v="none"/>
    <m/>
    <m/>
    <m/>
    <x v="0"/>
    <m/>
    <x v="0"/>
  </r>
  <r>
    <s v="CHE1700120-1Q4 2021CHF"/>
    <x v="1"/>
    <n v="1431"/>
    <s v="Fideco AG"/>
    <s v="1700120-1"/>
    <s v="Q4 2021"/>
    <s v="CHF"/>
    <n v="5572.51"/>
    <n v="5572.5074999999997"/>
    <n v="2.5000000005093101E-3"/>
    <n v="5572.51"/>
    <n v="0"/>
    <x v="0"/>
    <m/>
    <m/>
    <m/>
    <m/>
    <s v="none"/>
    <m/>
    <m/>
    <m/>
    <x v="0"/>
    <m/>
    <x v="0"/>
  </r>
  <r>
    <s v="CHECH1499-0300 EpongeY 2021EUR"/>
    <x v="1"/>
    <n v="1499"/>
    <s v="STANDARD TEXTILE SAS"/>
    <s v="CH1499-0300 Eponge"/>
    <s v="Y 2021"/>
    <s v="EUR"/>
    <n v="9568"/>
    <n v="9567.9994000000006"/>
    <n v="5.9999999939464E-4"/>
    <n v="9567.9994000000006"/>
    <n v="5.9999999939464E-4"/>
    <x v="0"/>
    <m/>
    <m/>
    <m/>
    <m/>
    <s v="none"/>
    <m/>
    <m/>
    <m/>
    <x v="0"/>
    <m/>
    <x v="0"/>
  </r>
  <r>
    <s v="CHE7749 BCSA YverdonQ1 2021CHF"/>
    <x v="1"/>
    <n v="1828"/>
    <s v="Bardusch AG"/>
    <s v="7749 BCSA Yverdon"/>
    <s v="Q1 2021"/>
    <s v="CHF"/>
    <n v="306.54000000000002"/>
    <n v="306.53649999999999"/>
    <n v="3.5000000000309198E-3"/>
    <n v="306.54000000000002"/>
    <n v="0"/>
    <x v="0"/>
    <m/>
    <m/>
    <m/>
    <m/>
    <s v="none"/>
    <m/>
    <m/>
    <m/>
    <x v="0"/>
    <m/>
    <x v="0"/>
  </r>
  <r>
    <s v="CHE7749 BCSA YverdonQ2 2021CHF"/>
    <x v="1"/>
    <n v="1828"/>
    <s v="Bardusch AG"/>
    <s v="7749 BCSA Yverdon"/>
    <s v="Q2 2021"/>
    <s v="CHF"/>
    <n v="1060.4000000000001"/>
    <n v="1060.4000000000001"/>
    <n v="0"/>
    <n v="1060.4000000000001"/>
    <n v="0"/>
    <x v="0"/>
    <m/>
    <m/>
    <m/>
    <m/>
    <s v="none"/>
    <m/>
    <m/>
    <m/>
    <x v="0"/>
    <m/>
    <x v="0"/>
  </r>
  <r>
    <s v="CHE7749 BCSA YverdonQ3 2021CHF"/>
    <x v="1"/>
    <n v="1828"/>
    <s v="Bardusch AG"/>
    <s v="7749 BCSA Yverdon"/>
    <s v="Q3 2021"/>
    <s v="CHF"/>
    <n v="393.3"/>
    <n v="393.3"/>
    <n v="0"/>
    <n v="393.3"/>
    <n v="0"/>
    <x v="0"/>
    <m/>
    <m/>
    <m/>
    <m/>
    <s v="none"/>
    <m/>
    <m/>
    <m/>
    <x v="0"/>
    <m/>
    <x v="0"/>
  </r>
  <r>
    <s v="CHE7749 BCSA YverdonQ4 2021CHF"/>
    <x v="1"/>
    <n v="1828"/>
    <s v="Bardusch AG"/>
    <s v="7749 BCSA Yverdon"/>
    <s v="Q4 2021"/>
    <s v="CHF"/>
    <n v="114.3"/>
    <n v="114.3"/>
    <n v="0"/>
    <n v="114.3"/>
    <n v="0"/>
    <x v="0"/>
    <m/>
    <m/>
    <m/>
    <m/>
    <s v="none"/>
    <m/>
    <m/>
    <m/>
    <x v="0"/>
    <m/>
    <x v="0"/>
  </r>
  <r>
    <s v="CHE8447-2Q1 2021CHF"/>
    <x v="1"/>
    <n v="1960"/>
    <s v="Diversey Europe B.V. Utrecht"/>
    <s v="8447-2"/>
    <s v="Q1 2021"/>
    <s v="CHF"/>
    <n v="7975.83"/>
    <n v="7975.8256000000001"/>
    <n v="4.399999999805E-3"/>
    <n v="7975.83"/>
    <n v="0"/>
    <x v="0"/>
    <m/>
    <m/>
    <m/>
    <m/>
    <s v="none"/>
    <m/>
    <m/>
    <m/>
    <x v="0"/>
    <m/>
    <x v="0"/>
  </r>
  <r>
    <s v="CHE8447-2Q2 2021CHF"/>
    <x v="1"/>
    <n v="1960"/>
    <s v="Diversey Europe B.V. Utrecht"/>
    <s v="8447-2"/>
    <s v="Q2 2021"/>
    <s v="CHF"/>
    <n v="11938.87"/>
    <n v="11938.865599999999"/>
    <n v="4.4000000016239903E-3"/>
    <n v="11938.87"/>
    <n v="0"/>
    <x v="0"/>
    <m/>
    <m/>
    <m/>
    <m/>
    <s v="none"/>
    <m/>
    <m/>
    <m/>
    <x v="0"/>
    <m/>
    <x v="0"/>
  </r>
  <r>
    <s v="CHE8447-2Q3 2021CHF"/>
    <x v="1"/>
    <n v="1960"/>
    <s v="Diversey Europe B.V. Utrecht"/>
    <s v="8447-2"/>
    <s v="Q3 2021"/>
    <s v="CHF"/>
    <n v="22888.09"/>
    <n v="22888.094400000002"/>
    <n v="-4.4000000016239903E-3"/>
    <n v="22888.09"/>
    <n v="0"/>
    <x v="0"/>
    <m/>
    <m/>
    <m/>
    <m/>
    <s v="none"/>
    <m/>
    <m/>
    <m/>
    <x v="0"/>
    <m/>
    <x v="0"/>
  </r>
  <r>
    <s v="CHE8447-2Q4 2021CHF"/>
    <x v="1"/>
    <n v="1960"/>
    <s v="Diversey Europe B.V. Utrecht"/>
    <s v="8447-2"/>
    <s v="Q4 2021"/>
    <s v="CHF"/>
    <n v="17589.61"/>
    <n v="17589.608"/>
    <n v="2.0000000004074502E-3"/>
    <n v="17589.61"/>
    <n v="0"/>
    <x v="0"/>
    <m/>
    <m/>
    <m/>
    <m/>
    <s v="none"/>
    <m/>
    <m/>
    <m/>
    <x v="0"/>
    <m/>
    <x v="0"/>
  </r>
  <r>
    <s v="CHECH2026-0400Q1 2021CHF"/>
    <x v="1"/>
    <n v="2026"/>
    <s v="Bianchi AG"/>
    <s v="CH2026-0400"/>
    <s v="Q1 2021"/>
    <s v="CHF"/>
    <n v="1197.74"/>
    <n v="1197.7460000000001"/>
    <n v="-6.0000000000854899E-3"/>
    <n v="1197.74"/>
    <n v="0"/>
    <x v="0"/>
    <m/>
    <m/>
    <m/>
    <m/>
    <s v="none"/>
    <m/>
    <m/>
    <m/>
    <x v="0"/>
    <m/>
    <x v="0"/>
  </r>
  <r>
    <s v="CHECH2026-0400Q2 2021CHF"/>
    <x v="1"/>
    <n v="2026"/>
    <s v="Bianchi AG"/>
    <s v="CH2026-0400"/>
    <s v="Q2 2021"/>
    <s v="CHF"/>
    <n v="5082.68"/>
    <n v="5082.6779999999999"/>
    <n v="2.0000000004074502E-3"/>
    <n v="5082.68"/>
    <n v="0"/>
    <x v="0"/>
    <m/>
    <m/>
    <m/>
    <m/>
    <s v="none"/>
    <m/>
    <m/>
    <m/>
    <x v="0"/>
    <m/>
    <x v="0"/>
  </r>
  <r>
    <s v="CHECH2026-0400Q3 2021CHF"/>
    <x v="1"/>
    <n v="2026"/>
    <s v="Bianchi AG"/>
    <s v="CH2026-0400"/>
    <s v="Q3 2021"/>
    <s v="CHF"/>
    <n v="9598.8799999999992"/>
    <n v="9598.884"/>
    <n v="-3.99999999899591E-3"/>
    <n v="9598.8799999999992"/>
    <n v="0"/>
    <x v="0"/>
    <m/>
    <m/>
    <m/>
    <m/>
    <s v="none"/>
    <m/>
    <m/>
    <m/>
    <x v="0"/>
    <m/>
    <x v="0"/>
  </r>
  <r>
    <s v="CHECH2026-0400Q4 2021CHF"/>
    <x v="1"/>
    <n v="2026"/>
    <s v="Bianchi AG"/>
    <s v="CH2026-0400"/>
    <s v="Q4 2021"/>
    <s v="CHF"/>
    <n v="12851.36"/>
    <n v="12851.364"/>
    <n v="-3.99999999899591E-3"/>
    <n v="12851.36"/>
    <n v="0"/>
    <x v="0"/>
    <m/>
    <m/>
    <m/>
    <m/>
    <s v="none"/>
    <m/>
    <m/>
    <m/>
    <x v="0"/>
    <m/>
    <x v="0"/>
  </r>
  <r>
    <s v="CHECH7990-0420Q0 2021CHF"/>
    <x v="1"/>
    <n v="2039"/>
    <s v="CRS Management und Service AG"/>
    <s v="CH7990-0420"/>
    <s v="Q0 2021"/>
    <s v="CHF"/>
    <n v="23.1"/>
    <n v="23.1"/>
    <n v="0"/>
    <n v="23.1"/>
    <n v="0"/>
    <x v="0"/>
    <m/>
    <m/>
    <m/>
    <m/>
    <s v="none"/>
    <m/>
    <m/>
    <m/>
    <x v="0"/>
    <m/>
    <x v="0"/>
  </r>
  <r>
    <s v="CHECH7990-0420Q1 2021CHF"/>
    <x v="1"/>
    <n v="2039"/>
    <s v="CRS Management und Service AG"/>
    <s v="CH7990-0420"/>
    <s v="Q1 2021"/>
    <s v="CHF"/>
    <n v="3105.0699999999902"/>
    <n v="3105.0767999999998"/>
    <n v="-6.8000000001120497E-3"/>
    <n v="3105.0699999999902"/>
    <n v="0"/>
    <x v="0"/>
    <m/>
    <m/>
    <m/>
    <m/>
    <s v="none"/>
    <m/>
    <m/>
    <m/>
    <x v="0"/>
    <m/>
    <x v="0"/>
  </r>
  <r>
    <s v="CHECH7990-0420Q2 2021CHF"/>
    <x v="1"/>
    <n v="2039"/>
    <s v="CRS Management und Service AG"/>
    <s v="CH7990-0420"/>
    <s v="Q2 2021"/>
    <s v="CHF"/>
    <n v="9568.43"/>
    <n v="9568.4315999999999"/>
    <n v="-1.59999999959836E-3"/>
    <n v="9568.43"/>
    <n v="0"/>
    <x v="0"/>
    <m/>
    <m/>
    <m/>
    <m/>
    <s v="none"/>
    <m/>
    <m/>
    <m/>
    <x v="0"/>
    <m/>
    <x v="0"/>
  </r>
  <r>
    <s v="CHECH7990-0420Q3 2021CHF"/>
    <x v="1"/>
    <n v="2039"/>
    <s v="CRS Management und Service AG"/>
    <s v="CH7990-0420"/>
    <s v="Q3 2021"/>
    <s v="CHF"/>
    <n v="21701.4899999999"/>
    <n v="21701.496599999999"/>
    <n v="-6.6000000006170003E-3"/>
    <n v="21701.4899999999"/>
    <n v="0"/>
    <x v="0"/>
    <m/>
    <m/>
    <m/>
    <m/>
    <s v="none"/>
    <m/>
    <m/>
    <m/>
    <x v="0"/>
    <m/>
    <x v="0"/>
  </r>
  <r>
    <s v="CHECH7990-0420Q4 2021CHF"/>
    <x v="1"/>
    <n v="2039"/>
    <s v="CRS Management und Service AG"/>
    <s v="CH7990-0420"/>
    <s v="Q4 2021"/>
    <s v="CHF"/>
    <n v="20244.86"/>
    <n v="20244.863099999999"/>
    <n v="-3.0999999980849601E-3"/>
    <n v="20244.86"/>
    <n v="0"/>
    <x v="0"/>
    <m/>
    <m/>
    <m/>
    <m/>
    <s v="none"/>
    <m/>
    <m/>
    <m/>
    <x v="0"/>
    <m/>
    <x v="0"/>
  </r>
  <r>
    <s v="CHEENZLER ohne Vitsolnet 1Q1 2021CHF"/>
    <x v="1"/>
    <n v="2272"/>
    <s v="Enzler Hotel-Services AG"/>
    <s v="ENZLER ohne Vitsolnet 1"/>
    <s v="Q1 2021"/>
    <s v="CHF"/>
    <n v="10111.209999999999"/>
    <n v="10111.209999999999"/>
    <n v="0"/>
    <n v="10111.209999999999"/>
    <n v="0"/>
    <x v="0"/>
    <m/>
    <m/>
    <m/>
    <m/>
    <s v="none"/>
    <m/>
    <m/>
    <m/>
    <x v="0"/>
    <m/>
    <x v="0"/>
  </r>
  <r>
    <s v="CHEENZLER ohne Vitsolnet 1Q2 2021CHF"/>
    <x v="1"/>
    <n v="2272"/>
    <s v="Enzler Hotel-Services AG"/>
    <s v="ENZLER ohne Vitsolnet 1"/>
    <s v="Q2 2021"/>
    <s v="CHF"/>
    <n v="17355.97"/>
    <n v="17355.9663"/>
    <n v="3.7000000011175802E-3"/>
    <n v="17355.97"/>
    <n v="0"/>
    <x v="0"/>
    <m/>
    <m/>
    <m/>
    <m/>
    <s v="none"/>
    <m/>
    <m/>
    <m/>
    <x v="0"/>
    <m/>
    <x v="0"/>
  </r>
  <r>
    <s v="CHEENZLER ohne Vitsolnet 1Q3 2021CHF"/>
    <x v="1"/>
    <n v="2272"/>
    <s v="Enzler Hotel-Services AG"/>
    <s v="ENZLER ohne Vitsolnet 1"/>
    <s v="Q3 2021"/>
    <s v="CHF"/>
    <n v="63441.23"/>
    <n v="63441.225899999998"/>
    <n v="4.1000000055646498E-3"/>
    <n v="63441.23"/>
    <n v="0"/>
    <x v="0"/>
    <m/>
    <m/>
    <m/>
    <m/>
    <s v="none"/>
    <m/>
    <m/>
    <m/>
    <x v="0"/>
    <m/>
    <x v="0"/>
  </r>
  <r>
    <s v="CHEENZLER ohne Vitsolnet 1Q4 2021CHF"/>
    <x v="1"/>
    <n v="2272"/>
    <s v="Enzler Hotel-Services AG"/>
    <s v="ENZLER ohne Vitsolnet 1"/>
    <s v="Q4 2021"/>
    <s v="CHF"/>
    <n v="35804.620000000003"/>
    <n v="35804.627699999997"/>
    <n v="-7.6999999946565298E-3"/>
    <n v="35804.620000000003"/>
    <n v="0"/>
    <x v="0"/>
    <m/>
    <m/>
    <m/>
    <m/>
    <s v="none"/>
    <m/>
    <m/>
    <m/>
    <x v="0"/>
    <m/>
    <x v="0"/>
  </r>
  <r>
    <s v="CHEVITSOLNET sans Enzler 1Q1 2021CHF"/>
    <x v="1"/>
    <n v="2272"/>
    <s v="Enzler Hotel-Services AG"/>
    <s v="VITSOLNET sans Enzler 1"/>
    <s v="Q1 2021"/>
    <s v="CHF"/>
    <n v="15866.279999999901"/>
    <n v="15866.281199999999"/>
    <n v="-1.2000000006082701E-3"/>
    <n v="15866.279999999901"/>
    <n v="0"/>
    <x v="0"/>
    <m/>
    <m/>
    <m/>
    <m/>
    <s v="none"/>
    <m/>
    <m/>
    <m/>
    <x v="0"/>
    <m/>
    <x v="0"/>
  </r>
  <r>
    <s v="CHEVITSOLNET sans Enzler 1Q2 2021CHF"/>
    <x v="1"/>
    <n v="2272"/>
    <s v="Enzler Hotel-Services AG"/>
    <s v="VITSOLNET sans Enzler 1"/>
    <s v="Q2 2021"/>
    <s v="CHF"/>
    <n v="27634.43"/>
    <n v="27634.432499999999"/>
    <n v="-2.4999999986903198E-3"/>
    <n v="27634.43"/>
    <n v="0"/>
    <x v="0"/>
    <m/>
    <m/>
    <m/>
    <m/>
    <s v="none"/>
    <m/>
    <m/>
    <m/>
    <x v="0"/>
    <m/>
    <x v="0"/>
  </r>
  <r>
    <s v="CHEVITSOLNET sans Enzler 1Q3 2021CHF"/>
    <x v="1"/>
    <n v="2272"/>
    <s v="Enzler Hotel-Services AG"/>
    <s v="VITSOLNET sans Enzler 1"/>
    <s v="Q3 2021"/>
    <s v="CHF"/>
    <n v="54525.47"/>
    <n v="54525.477400000003"/>
    <n v="-7.4000000022351698E-3"/>
    <n v="54525.47"/>
    <n v="0"/>
    <x v="0"/>
    <m/>
    <m/>
    <m/>
    <m/>
    <s v="none"/>
    <m/>
    <m/>
    <m/>
    <x v="0"/>
    <m/>
    <x v="0"/>
  </r>
  <r>
    <s v="CHEVITSOLNET sans Enzler 1Q4 2021CHF"/>
    <x v="1"/>
    <n v="2272"/>
    <s v="Enzler Hotel-Services AG"/>
    <s v="VITSOLNET sans Enzler 1"/>
    <s v="Q4 2021"/>
    <s v="CHF"/>
    <n v="55234.02"/>
    <n v="55234.017599999999"/>
    <n v="2.39999999757856E-3"/>
    <n v="55234.02"/>
    <n v="0"/>
    <x v="0"/>
    <m/>
    <m/>
    <m/>
    <m/>
    <s v="none"/>
    <m/>
    <m/>
    <m/>
    <x v="0"/>
    <m/>
    <x v="0"/>
  </r>
  <r>
    <s v="CHE8331-FrischdienstQ1 2021CHF"/>
    <x v="1"/>
    <n v="2524"/>
    <s v="Aryzta Food Solutions Schweiz AG"/>
    <s v="8331-Frischdienst"/>
    <s v="Q1 2021"/>
    <s v="CHF"/>
    <n v="147.36000000000001"/>
    <n v="147.35720000000001"/>
    <n v="2.80000000000768E-3"/>
    <n v="147.36000000000001"/>
    <n v="0"/>
    <x v="0"/>
    <m/>
    <m/>
    <m/>
    <m/>
    <s v="none"/>
    <m/>
    <m/>
    <m/>
    <x v="0"/>
    <m/>
    <x v="0"/>
  </r>
  <r>
    <s v="CHE8331-FrischdienstQ2 2021CHF"/>
    <x v="1"/>
    <n v="2524"/>
    <s v="Aryzta Food Solutions Schweiz AG"/>
    <s v="8331-Frischdienst"/>
    <s v="Q2 2021"/>
    <s v="CHF"/>
    <n v="649.94000000000005"/>
    <n v="649.94399999999996"/>
    <n v="-3.9999999999054099E-3"/>
    <n v="649.94000000000005"/>
    <n v="0"/>
    <x v="0"/>
    <m/>
    <m/>
    <m/>
    <m/>
    <s v="none"/>
    <m/>
    <m/>
    <m/>
    <x v="0"/>
    <m/>
    <x v="0"/>
  </r>
  <r>
    <s v="CHE8331-FrischdienstQ3 2021CHF"/>
    <x v="1"/>
    <n v="2524"/>
    <s v="Aryzta Food Solutions Schweiz AG"/>
    <s v="8331-Frischdienst"/>
    <s v="Q3 2021"/>
    <s v="CHF"/>
    <n v="89.51"/>
    <n v="89.506399999999999"/>
    <n v="3.6000000000058199E-3"/>
    <n v="89.51"/>
    <n v="0"/>
    <x v="0"/>
    <m/>
    <m/>
    <m/>
    <m/>
    <s v="none"/>
    <m/>
    <m/>
    <m/>
    <x v="0"/>
    <m/>
    <x v="0"/>
  </r>
  <r>
    <s v="CHE8331-TiefkuehlQ1 2021CHF"/>
    <x v="1"/>
    <n v="2524"/>
    <s v="Aryzta Food Solutions Schweiz AG"/>
    <s v="8331-Tiefkuehl"/>
    <s v="Q1 2021"/>
    <s v="CHF"/>
    <n v="1365.75"/>
    <n v="1365.7539999999999"/>
    <n v="-3.9999999999054099E-3"/>
    <n v="1365.75"/>
    <n v="0"/>
    <x v="0"/>
    <m/>
    <m/>
    <m/>
    <m/>
    <s v="none"/>
    <m/>
    <m/>
    <m/>
    <x v="0"/>
    <m/>
    <x v="0"/>
  </r>
  <r>
    <s v="CHE8331-TiefkuehlQ2 2021CHF"/>
    <x v="1"/>
    <n v="2524"/>
    <s v="Aryzta Food Solutions Schweiz AG"/>
    <s v="8331-Tiefkuehl"/>
    <s v="Q2 2021"/>
    <s v="CHF"/>
    <n v="4684.93"/>
    <n v="4684.9315999999999"/>
    <n v="-1.59999999959836E-3"/>
    <n v="4684.93"/>
    <n v="0"/>
    <x v="0"/>
    <m/>
    <m/>
    <m/>
    <m/>
    <s v="none"/>
    <m/>
    <m/>
    <m/>
    <x v="0"/>
    <m/>
    <x v="0"/>
  </r>
  <r>
    <s v="CHE8331-TiefkuehlQ3 2021CHF"/>
    <x v="1"/>
    <n v="2524"/>
    <s v="Aryzta Food Solutions Schweiz AG"/>
    <s v="8331-Tiefkuehl"/>
    <s v="Q3 2021"/>
    <s v="CHF"/>
    <n v="8705.2800000000007"/>
    <n v="8705.2836000000007"/>
    <n v="-3.6000000000058199E-3"/>
    <n v="8705.2800000000007"/>
    <n v="0"/>
    <x v="0"/>
    <m/>
    <m/>
    <m/>
    <m/>
    <s v="none"/>
    <m/>
    <m/>
    <m/>
    <x v="0"/>
    <m/>
    <x v="0"/>
  </r>
  <r>
    <s v="CHE8331-TiefkuehlY 2021CHF"/>
    <x v="1"/>
    <n v="2524"/>
    <s v="Aryzta Food Solutions Schweiz AG"/>
    <s v="8331-Tiefkuehl"/>
    <s v="Y 2021"/>
    <s v="CHF"/>
    <n v="2648.36"/>
    <n v="2648.3571000000002"/>
    <n v="2.8999999999541602E-3"/>
    <n v="2648.36"/>
    <n v="0"/>
    <x v="0"/>
    <m/>
    <m/>
    <m/>
    <m/>
    <s v="none"/>
    <m/>
    <m/>
    <m/>
    <x v="0"/>
    <m/>
    <x v="0"/>
  </r>
  <r>
    <s v="CHE8331-TiefkuehlQ4 2021CHF"/>
    <x v="1"/>
    <n v="2524"/>
    <s v="Aryzta Food Solutions Schweiz AG"/>
    <s v="8331-Tiefkuehl"/>
    <s v="Q4 2021"/>
    <s v="CHF"/>
    <n v="8232.3799999999992"/>
    <n v="8232.3791999999994"/>
    <n v="7.9999999979918303E-4"/>
    <n v="8232.3799999999992"/>
    <n v="0"/>
    <x v="0"/>
    <m/>
    <m/>
    <m/>
    <m/>
    <s v="none"/>
    <m/>
    <m/>
    <m/>
    <x v="0"/>
    <m/>
    <x v="0"/>
  </r>
  <r>
    <s v="CHE2533-1Q0 2021CHF"/>
    <x v="1"/>
    <n v="2533"/>
    <s v="Kellenberger Frisch Service frigemo AG"/>
    <s v="2533-1"/>
    <s v="Q0 2021"/>
    <s v="CHF"/>
    <n v="-2334.09"/>
    <n v="-2334.0909999999999"/>
    <n v="9.9999999974897903E-4"/>
    <n v="-2334.09"/>
    <n v="0"/>
    <x v="0"/>
    <m/>
    <m/>
    <m/>
    <m/>
    <s v="none"/>
    <m/>
    <m/>
    <m/>
    <x v="0"/>
    <m/>
    <x v="0"/>
  </r>
  <r>
    <s v="CHE2533-1Q1 2021CHF"/>
    <x v="1"/>
    <n v="2533"/>
    <s v="Kellenberger Frisch Service frigemo AG"/>
    <s v="2533-1"/>
    <s v="Q1 2021"/>
    <s v="CHF"/>
    <n v="422.35"/>
    <n v="422.35"/>
    <n v="0"/>
    <n v="422.35"/>
    <n v="0"/>
    <x v="0"/>
    <m/>
    <m/>
    <m/>
    <m/>
    <s v="none"/>
    <m/>
    <m/>
    <m/>
    <x v="0"/>
    <m/>
    <x v="0"/>
  </r>
  <r>
    <s v="CHE2533-1Q2 2021CHF"/>
    <x v="1"/>
    <n v="2533"/>
    <s v="Kellenberger Frisch Service frigemo AG"/>
    <s v="2533-1"/>
    <s v="Q2 2021"/>
    <s v="CHF"/>
    <n v="601"/>
    <n v="601.00199999999995"/>
    <n v="-1.9999999999527002E-3"/>
    <n v="601"/>
    <n v="0"/>
    <x v="0"/>
    <m/>
    <m/>
    <m/>
    <m/>
    <s v="none"/>
    <m/>
    <m/>
    <m/>
    <x v="0"/>
    <m/>
    <x v="0"/>
  </r>
  <r>
    <s v="CHE2533-1Q3 2021CHF"/>
    <x v="1"/>
    <n v="2533"/>
    <s v="Kellenberger Frisch Service frigemo AG"/>
    <s v="2533-1"/>
    <s v="Q3 2021"/>
    <s v="CHF"/>
    <n v="952.32"/>
    <n v="952.32050000000004"/>
    <n v="-4.9999999998817603E-4"/>
    <n v="952.32"/>
    <n v="0"/>
    <x v="0"/>
    <m/>
    <m/>
    <m/>
    <m/>
    <s v="none"/>
    <m/>
    <m/>
    <m/>
    <x v="0"/>
    <m/>
    <x v="0"/>
  </r>
  <r>
    <s v="CHE2533-1Q4 2021CHF"/>
    <x v="1"/>
    <n v="2533"/>
    <s v="Kellenberger Frisch Service frigemo AG"/>
    <s v="2533-1"/>
    <s v="Q4 2021"/>
    <s v="CHF"/>
    <n v="985.83"/>
    <n v="985.82650000000001"/>
    <n v="3.5000000000309198E-3"/>
    <n v="985.83"/>
    <n v="0"/>
    <x v="0"/>
    <m/>
    <m/>
    <m/>
    <m/>
    <s v="none"/>
    <m/>
    <m/>
    <m/>
    <x v="0"/>
    <m/>
    <x v="0"/>
  </r>
  <r>
    <s v="CHE9090-1AQ0 2021CHF"/>
    <x v="1"/>
    <n v="2569"/>
    <s v="Transgourmet Schweiz AG"/>
    <s v="9090-1A"/>
    <s v="Q0 2021"/>
    <s v="CHF"/>
    <n v="4036.15"/>
    <n v="4036.1480000000001"/>
    <n v="1.9999999999527002E-3"/>
    <n v="4036.1480000000001"/>
    <n v="1.9999999999527002E-3"/>
    <x v="0"/>
    <m/>
    <m/>
    <m/>
    <m/>
    <s v="none"/>
    <m/>
    <m/>
    <m/>
    <x v="0"/>
    <m/>
    <x v="0"/>
  </r>
  <r>
    <s v="CHE9090-1AQ1 2021CHF"/>
    <x v="1"/>
    <n v="2569"/>
    <s v="Transgourmet Schweiz AG"/>
    <s v="9090-1A"/>
    <s v="Q1 2021"/>
    <s v="CHF"/>
    <n v="19473.3"/>
    <n v="19610.9784"/>
    <n v="-137.67840000000001"/>
    <n v="19610.9784"/>
    <n v="-137.67840000000001"/>
    <x v="4"/>
    <s v="[28068]"/>
    <s v="[15804]"/>
    <s v="rebate present"/>
    <s v="2021-09-15 14:53:25 +0200"/>
    <s v="none"/>
    <s v="Produit"/>
    <s v="Thao"/>
    <s v="[TN] : Calcul à la main = Report  : 490 274,46 x 4% = 19 610,98 _x000a_Le montant facturé était sur le déc initial (486 832,46 x 4% = 19 473,30) , l'ajustement (CA = 3 442) n'est pas encore facturé._x000a_[CM] Ecart se compense avec le Q2 2021"/>
    <x v="1"/>
    <s v="Catherine"/>
    <x v="8"/>
  </r>
  <r>
    <s v="CHE9090-1AQ2 2021CHF"/>
    <x v="1"/>
    <n v="2569"/>
    <s v="Transgourmet Schweiz AG"/>
    <s v="9090-1A"/>
    <s v="Q2 2021"/>
    <s v="CHF"/>
    <n v="50402.879999999997"/>
    <n v="50265.196400000001"/>
    <n v="137.68359999999601"/>
    <n v="50265.196400000001"/>
    <n v="137.68359999999601"/>
    <x v="4"/>
    <s v="[42204]"/>
    <s v="[22797]"/>
    <s v="rebate present"/>
    <s v="2021-09-15 14:50:40 +0200"/>
    <s v="none"/>
    <s v="Produit"/>
    <s v="Thao"/>
    <s v="[TN] : Rebate calculé à la main = Report, qui correspond au new total du dernier ajustement :https://astoresuite.com/adjustements/edit/22797 : 1 256 629,91 x 4% = 50 265,2 €. La facture du métier était juste pour le déc initial, il faudra passer cette facture du dernier ajustement qui est actuellement en archivage dans prébilling https://astoresuite.com/billing_invoices/show/25469_x000a_[CM] Ecart se compense avec le Q1 2021"/>
    <x v="1"/>
    <s v="Catherine"/>
    <x v="8"/>
  </r>
  <r>
    <s v="CHE9090-1AQ3 2021CHF"/>
    <x v="1"/>
    <n v="2569"/>
    <s v="Transgourmet Schweiz AG"/>
    <s v="9090-1A"/>
    <s v="Q3 2021"/>
    <s v="CHF"/>
    <n v="81599.210000000006"/>
    <n v="81599.213600000003"/>
    <n v="-3.5999999963678398E-3"/>
    <n v="81599.213600000003"/>
    <n v="-3.5999999963678398E-3"/>
    <x v="0"/>
    <m/>
    <m/>
    <m/>
    <m/>
    <s v="none"/>
    <m/>
    <m/>
    <m/>
    <x v="0"/>
    <m/>
    <x v="0"/>
  </r>
  <r>
    <s v="CHE9090-1AY 2021CHF"/>
    <x v="1"/>
    <n v="2569"/>
    <s v="Transgourmet Schweiz AG"/>
    <s v="9090-1A"/>
    <s v="Y 2021"/>
    <s v="CHF"/>
    <n v="3690.75"/>
    <n v="3690.75"/>
    <n v="0"/>
    <n v="3690.75"/>
    <n v="0"/>
    <x v="0"/>
    <m/>
    <m/>
    <m/>
    <m/>
    <s v="none"/>
    <m/>
    <m/>
    <m/>
    <x v="0"/>
    <m/>
    <x v="0"/>
  </r>
  <r>
    <s v="CHE9090-1AQ4 2021CHF"/>
    <x v="1"/>
    <n v="2569"/>
    <s v="Transgourmet Schweiz AG"/>
    <s v="9090-1A"/>
    <s v="Q4 2021"/>
    <s v="CHF"/>
    <n v="74977.63"/>
    <n v="74977.634399999995"/>
    <n v="-4.3999999907100504E-3"/>
    <n v="74977.634399999995"/>
    <n v="-4.3999999907100504E-3"/>
    <x v="0"/>
    <m/>
    <m/>
    <m/>
    <m/>
    <s v="none"/>
    <m/>
    <m/>
    <m/>
    <x v="0"/>
    <m/>
    <x v="0"/>
  </r>
  <r>
    <s v="CHECH2644-0850Q1 2021CHF"/>
    <x v="1"/>
    <n v="2644"/>
    <s v="Ecolab (Schweiz) GmbH"/>
    <s v="CH2644-0850"/>
    <s v="Q1 2021"/>
    <s v="CHF"/>
    <n v="1470.67"/>
    <n v="1470.67"/>
    <n v="0"/>
    <n v="1470.67"/>
    <n v="0"/>
    <x v="0"/>
    <m/>
    <m/>
    <m/>
    <m/>
    <s v="none"/>
    <m/>
    <m/>
    <m/>
    <x v="0"/>
    <m/>
    <x v="0"/>
  </r>
  <r>
    <s v="CHECH2644-0850Q2 2021CHF"/>
    <x v="1"/>
    <n v="2644"/>
    <s v="Ecolab (Schweiz) GmbH"/>
    <s v="CH2644-0850"/>
    <s v="Q2 2021"/>
    <s v="CHF"/>
    <n v="2746.95"/>
    <n v="2746.9450000000002"/>
    <n v="4.9999999996543903E-3"/>
    <n v="2746.95"/>
    <n v="0"/>
    <x v="0"/>
    <m/>
    <m/>
    <m/>
    <m/>
    <s v="none"/>
    <m/>
    <m/>
    <m/>
    <x v="0"/>
    <m/>
    <x v="0"/>
  </r>
  <r>
    <s v="CHECH2644-0850Q3 2021CHF"/>
    <x v="1"/>
    <n v="2644"/>
    <s v="Ecolab (Schweiz) GmbH"/>
    <s v="CH2644-0850"/>
    <s v="Q3 2021"/>
    <s v="CHF"/>
    <n v="6412.06"/>
    <n v="6412.06"/>
    <n v="0"/>
    <n v="6412.06"/>
    <n v="0"/>
    <x v="0"/>
    <m/>
    <m/>
    <m/>
    <m/>
    <s v="none"/>
    <m/>
    <m/>
    <m/>
    <x v="0"/>
    <m/>
    <x v="0"/>
  </r>
  <r>
    <s v="CHECH2644-0850Q4 2021CHF"/>
    <x v="1"/>
    <n v="2644"/>
    <s v="Ecolab (Schweiz) GmbH"/>
    <s v="CH2644-0850"/>
    <s v="Q4 2021"/>
    <s v="CHF"/>
    <n v="5418.07"/>
    <n v="5418.07"/>
    <n v="0"/>
    <n v="5418.07"/>
    <n v="0"/>
    <x v="0"/>
    <m/>
    <m/>
    <m/>
    <m/>
    <s v="none"/>
    <m/>
    <m/>
    <m/>
    <x v="0"/>
    <m/>
    <x v="0"/>
  </r>
  <r>
    <s v="CHECH3606 - 0567Y 2021EUR"/>
    <x v="1"/>
    <n v="3606"/>
    <s v="TISSAGE MOULINE THILLOT SA"/>
    <s v="CH3606 - 0567"/>
    <s v="Y 2021"/>
    <s v="EUR"/>
    <n v="4297.47"/>
    <n v="4297.4682000000003"/>
    <n v="1.8000000000029099E-3"/>
    <n v="4297.47"/>
    <n v="0"/>
    <x v="0"/>
    <m/>
    <m/>
    <m/>
    <m/>
    <s v="none"/>
    <m/>
    <m/>
    <m/>
    <x v="0"/>
    <m/>
    <x v="0"/>
  </r>
  <r>
    <s v="CHECH76424-1000Q1 2021CHF"/>
    <x v="1"/>
    <n v="76424"/>
    <s v="CHEF GOURMET SA - BRIDOR"/>
    <s v="CH76424-1000"/>
    <s v="Q1 2021"/>
    <s v="CHF"/>
    <n v="7304.04"/>
    <n v="7304.04"/>
    <n v="0"/>
    <n v="7304.04"/>
    <n v="0"/>
    <x v="0"/>
    <m/>
    <m/>
    <m/>
    <m/>
    <s v="none"/>
    <m/>
    <m/>
    <m/>
    <x v="0"/>
    <m/>
    <x v="0"/>
  </r>
  <r>
    <s v="CHECH76424-1000Q2 2021CHF"/>
    <x v="1"/>
    <n v="76424"/>
    <s v="CHEF GOURMET SA - BRIDOR"/>
    <s v="CH76424-1000"/>
    <s v="Q2 2021"/>
    <s v="CHF"/>
    <n v="15307.51"/>
    <n v="15307.51"/>
    <n v="0"/>
    <n v="15307.51"/>
    <n v="0"/>
    <x v="0"/>
    <m/>
    <m/>
    <m/>
    <m/>
    <s v="none"/>
    <m/>
    <m/>
    <m/>
    <x v="0"/>
    <m/>
    <x v="0"/>
  </r>
  <r>
    <s v="CHECH76424-1000Q3 2021CHF"/>
    <x v="1"/>
    <n v="76424"/>
    <s v="CHEF GOURMET SA - BRIDOR"/>
    <s v="CH76424-1000"/>
    <s v="Q3 2021"/>
    <s v="CHF"/>
    <n v="27911.200000000001"/>
    <n v="27911.200000000001"/>
    <n v="0"/>
    <n v="27911.200000000001"/>
    <n v="0"/>
    <x v="0"/>
    <m/>
    <m/>
    <m/>
    <m/>
    <s v="none"/>
    <m/>
    <m/>
    <m/>
    <x v="0"/>
    <m/>
    <x v="0"/>
  </r>
  <r>
    <s v="CHECH76424-1000Q4 2021CHF"/>
    <x v="1"/>
    <n v="76424"/>
    <s v="CHEF GOURMET SA - BRIDOR"/>
    <s v="CH76424-1000"/>
    <s v="Q4 2021"/>
    <s v="CHF"/>
    <n v="27840.52"/>
    <n v="27840.52"/>
    <n v="0"/>
    <n v="27840.52"/>
    <n v="0"/>
    <x v="0"/>
    <m/>
    <m/>
    <m/>
    <m/>
    <s v="none"/>
    <m/>
    <m/>
    <m/>
    <x v="0"/>
    <m/>
    <x v="0"/>
  </r>
  <r>
    <s v="CHECH81603-0100Q1 2021CHF"/>
    <x v="1"/>
    <n v="81603"/>
    <s v="RAPELLI SA"/>
    <s v="CH81603-0100"/>
    <s v="Q1 2021"/>
    <s v="CHF"/>
    <n v="186.48"/>
    <n v="186.48"/>
    <n v="0"/>
    <n v="186.48"/>
    <n v="0"/>
    <x v="0"/>
    <m/>
    <m/>
    <m/>
    <m/>
    <s v="none"/>
    <m/>
    <m/>
    <m/>
    <x v="0"/>
    <m/>
    <x v="0"/>
  </r>
  <r>
    <s v="CHECH81603-0100Q2 2021CHF"/>
    <x v="1"/>
    <n v="81603"/>
    <s v="RAPELLI SA"/>
    <s v="CH81603-0100"/>
    <s v="Q2 2021"/>
    <s v="CHF"/>
    <n v="281.48"/>
    <n v="281.4846"/>
    <n v="-4.5999999999821696E-3"/>
    <n v="281.4846"/>
    <n v="-4.5999999999821696E-3"/>
    <x v="0"/>
    <m/>
    <m/>
    <m/>
    <m/>
    <s v="none"/>
    <m/>
    <m/>
    <m/>
    <x v="0"/>
    <m/>
    <x v="0"/>
  </r>
  <r>
    <s v="CHECH81603-0100Q3 2021CHF"/>
    <x v="1"/>
    <n v="81603"/>
    <s v="RAPELLI SA"/>
    <s v="CH81603-0100"/>
    <s v="Q3 2021"/>
    <s v="CHF"/>
    <n v="43.53"/>
    <n v="43.534199999999998"/>
    <n v="-4.1999999999973101E-3"/>
    <n v="43.534199999999998"/>
    <n v="-4.1999999999973101E-3"/>
    <x v="0"/>
    <m/>
    <m/>
    <m/>
    <m/>
    <s v="none"/>
    <m/>
    <m/>
    <m/>
    <x v="0"/>
    <m/>
    <x v="0"/>
  </r>
  <r>
    <s v="CHECH81603-0100Q4 2021CHF"/>
    <x v="1"/>
    <n v="81603"/>
    <s v="RAPELLI SA"/>
    <s v="CH81603-0100"/>
    <s v="Q4 2021"/>
    <s v="CHF"/>
    <n v="35.880000000000003"/>
    <n v="35.880000000000003"/>
    <n v="0"/>
    <n v="35.880000000000003"/>
    <n v="0"/>
    <x v="0"/>
    <m/>
    <m/>
    <m/>
    <m/>
    <s v="none"/>
    <m/>
    <m/>
    <m/>
    <x v="0"/>
    <m/>
    <x v="0"/>
  </r>
  <r>
    <s v="CHECH179496-0350Q0 2021CHF"/>
    <x v="1"/>
    <n v="179496"/>
    <s v="ILS Inter Linge Service SA"/>
    <s v="CH179496-0350"/>
    <s v="Q0 2021"/>
    <s v="CHF"/>
    <n v="880.33"/>
    <n v="880.3252"/>
    <n v="4.8000000000456497E-3"/>
    <n v="880.33"/>
    <n v="0"/>
    <x v="0"/>
    <m/>
    <m/>
    <m/>
    <m/>
    <s v="none"/>
    <m/>
    <m/>
    <m/>
    <x v="0"/>
    <m/>
    <x v="0"/>
  </r>
  <r>
    <s v="CHECH179496-0350Q1 2021CHF"/>
    <x v="1"/>
    <n v="179496"/>
    <s v="ILS Inter Linge Service SA"/>
    <s v="CH179496-0350"/>
    <s v="Q1 2021"/>
    <s v="CHF"/>
    <n v="83.31"/>
    <n v="83.312299999999993"/>
    <n v="-2.29999999999108E-3"/>
    <n v="83.31"/>
    <n v="0"/>
    <x v="0"/>
    <m/>
    <m/>
    <m/>
    <m/>
    <s v="none"/>
    <m/>
    <m/>
    <m/>
    <x v="0"/>
    <m/>
    <x v="0"/>
  </r>
  <r>
    <s v="CHECH179496-0350Q2 2021CHF"/>
    <x v="1"/>
    <n v="179496"/>
    <s v="ILS Inter Linge Service SA"/>
    <s v="CH179496-0350"/>
    <s v="Q2 2021"/>
    <s v="CHF"/>
    <n v="3759.99"/>
    <n v="3759.9904999999999"/>
    <n v="-5.0000000010186297E-4"/>
    <n v="3759.99"/>
    <n v="0"/>
    <x v="0"/>
    <m/>
    <m/>
    <m/>
    <m/>
    <s v="none"/>
    <m/>
    <m/>
    <m/>
    <x v="0"/>
    <m/>
    <x v="0"/>
  </r>
  <r>
    <s v="CHECH179496-0350Q3 2021CHF"/>
    <x v="1"/>
    <n v="179496"/>
    <s v="ILS Inter Linge Service SA"/>
    <s v="CH179496-0350"/>
    <s v="Q3 2021"/>
    <s v="CHF"/>
    <n v="9409.61"/>
    <n v="9409.61"/>
    <n v="0"/>
    <n v="9409.61"/>
    <n v="0"/>
    <x v="0"/>
    <m/>
    <m/>
    <m/>
    <m/>
    <s v="none"/>
    <m/>
    <m/>
    <m/>
    <x v="0"/>
    <m/>
    <x v="0"/>
  </r>
  <r>
    <s v="CHECH179496-0350Q4 2021CHF"/>
    <x v="1"/>
    <n v="179496"/>
    <s v="ILS Inter Linge Service SA"/>
    <s v="CH179496-0350"/>
    <s v="Q4 2021"/>
    <s v="CHF"/>
    <n v="8450.86"/>
    <n v="8450.8549999999996"/>
    <n v="5.0000000010186297E-3"/>
    <n v="8450.86"/>
    <n v="0"/>
    <x v="0"/>
    <m/>
    <m/>
    <m/>
    <m/>
    <s v="none"/>
    <m/>
    <m/>
    <m/>
    <x v="0"/>
    <m/>
    <x v="0"/>
  </r>
  <r>
    <s v="CHECH256513-0500Q0 2021CHF"/>
    <x v="1"/>
    <n v="256513"/>
    <s v="Blanchisserie du Léman SA"/>
    <s v="CH256513-0500"/>
    <s v="Q0 2021"/>
    <s v="CHF"/>
    <n v="35.04"/>
    <n v="35.04"/>
    <n v="0"/>
    <n v="35.04"/>
    <n v="0"/>
    <x v="0"/>
    <m/>
    <m/>
    <m/>
    <m/>
    <s v="none"/>
    <m/>
    <m/>
    <m/>
    <x v="0"/>
    <m/>
    <x v="0"/>
  </r>
  <r>
    <s v="CHECH256513-0500Q1 2021CHF"/>
    <x v="1"/>
    <n v="256513"/>
    <s v="Blanchisserie du Léman SA"/>
    <s v="CH256513-0500"/>
    <s v="Q1 2021"/>
    <s v="CHF"/>
    <n v="2686.35"/>
    <n v="2686.35"/>
    <n v="0"/>
    <n v="2686.35"/>
    <n v="0"/>
    <x v="0"/>
    <m/>
    <m/>
    <m/>
    <m/>
    <s v="none"/>
    <m/>
    <m/>
    <m/>
    <x v="0"/>
    <m/>
    <x v="0"/>
  </r>
  <r>
    <s v="CHECH256513-0500Q2 2021CHF"/>
    <x v="1"/>
    <n v="256513"/>
    <s v="Blanchisserie du Léman SA"/>
    <s v="CH256513-0500"/>
    <s v="Q2 2021"/>
    <s v="CHF"/>
    <n v="4113.88"/>
    <n v="4113.8824999999997"/>
    <n v="-2.4999999995998202E-3"/>
    <n v="4113.88"/>
    <n v="0"/>
    <x v="0"/>
    <m/>
    <m/>
    <m/>
    <m/>
    <s v="none"/>
    <m/>
    <m/>
    <m/>
    <x v="0"/>
    <m/>
    <x v="0"/>
  </r>
  <r>
    <s v="CHECH256513-0500Q3 2021CHF"/>
    <x v="1"/>
    <n v="256513"/>
    <s v="Blanchisserie du Léman SA"/>
    <s v="CH256513-0500"/>
    <s v="Q3 2021"/>
    <s v="CHF"/>
    <n v="7611.68"/>
    <n v="7611.6750000000002"/>
    <n v="5.0000000001091298E-3"/>
    <n v="7611.68"/>
    <n v="0"/>
    <x v="0"/>
    <m/>
    <m/>
    <m/>
    <m/>
    <s v="none"/>
    <m/>
    <m/>
    <m/>
    <x v="0"/>
    <m/>
    <x v="0"/>
  </r>
  <r>
    <s v="CHECH256513-0500Q4 2021CHF"/>
    <x v="1"/>
    <n v="256513"/>
    <s v="Blanchisserie du Léman SA"/>
    <s v="CH256513-0500"/>
    <s v="Q4 2021"/>
    <s v="CHF"/>
    <n v="9478.08"/>
    <n v="9478.08"/>
    <n v="0"/>
    <n v="9478.08"/>
    <n v="0"/>
    <x v="0"/>
    <m/>
    <m/>
    <m/>
    <m/>
    <s v="none"/>
    <m/>
    <m/>
    <m/>
    <x v="0"/>
    <m/>
    <x v="0"/>
  </r>
  <r>
    <s v="CHECH263699-0500Q1 2021CHF"/>
    <x v="1"/>
    <n v="263699"/>
    <s v="Metzgerei Angst AG"/>
    <s v="CH263699-0500"/>
    <s v="Q1 2021"/>
    <s v="CHF"/>
    <n v="1373.4"/>
    <n v="1373.4"/>
    <n v="0"/>
    <n v="1373.4"/>
    <n v="0"/>
    <x v="0"/>
    <m/>
    <m/>
    <m/>
    <m/>
    <s v="none"/>
    <m/>
    <m/>
    <m/>
    <x v="0"/>
    <m/>
    <x v="0"/>
  </r>
  <r>
    <s v="CHECH263699-0500Q2 2021CHF"/>
    <x v="1"/>
    <n v="263699"/>
    <s v="Metzgerei Angst AG"/>
    <s v="CH263699-0500"/>
    <s v="Q2 2021"/>
    <s v="CHF"/>
    <n v="2746.31"/>
    <n v="2746.3125"/>
    <n v="-2.5000000000545601E-3"/>
    <n v="2746.31"/>
    <n v="0"/>
    <x v="0"/>
    <m/>
    <m/>
    <m/>
    <m/>
    <s v="none"/>
    <m/>
    <m/>
    <m/>
    <x v="0"/>
    <m/>
    <x v="0"/>
  </r>
  <r>
    <s v="CHECH263699-0500Q3 2021CHF"/>
    <x v="1"/>
    <n v="263699"/>
    <s v="Metzgerei Angst AG"/>
    <s v="CH263699-0500"/>
    <s v="Q3 2021"/>
    <s v="CHF"/>
    <n v="4568.99"/>
    <n v="4568.9925000000003"/>
    <n v="-2.5000000005093101E-3"/>
    <n v="4568.99"/>
    <n v="0"/>
    <x v="0"/>
    <m/>
    <m/>
    <m/>
    <m/>
    <s v="none"/>
    <m/>
    <m/>
    <m/>
    <x v="0"/>
    <m/>
    <x v="0"/>
  </r>
  <r>
    <s v="CHECH263699-0500Q4 2021CHF"/>
    <x v="1"/>
    <n v="263699"/>
    <s v="Metzgerei Angst AG"/>
    <s v="CH263699-0500"/>
    <s v="Q4 2021"/>
    <s v="CHF"/>
    <n v="6285.88"/>
    <n v="6285.875"/>
    <n v="5.0000000001091298E-3"/>
    <n v="6285.88"/>
    <n v="0"/>
    <x v="0"/>
    <m/>
    <m/>
    <m/>
    <m/>
    <s v="none"/>
    <m/>
    <m/>
    <m/>
    <x v="0"/>
    <m/>
    <x v="0"/>
  </r>
  <r>
    <s v="CHECH8524-0400Q1 2021CHF"/>
    <x v="1"/>
    <n v="285650"/>
    <s v="ELIS (Suisse) SA"/>
    <s v="CH8524-0400"/>
    <s v="Q1 2021"/>
    <s v="CHF"/>
    <n v="15136.63"/>
    <n v="15136.630800000001"/>
    <n v="-8.0000000161817297E-4"/>
    <n v="15136.63"/>
    <n v="0"/>
    <x v="0"/>
    <m/>
    <m/>
    <m/>
    <m/>
    <s v="none"/>
    <m/>
    <m/>
    <m/>
    <x v="0"/>
    <m/>
    <x v="0"/>
  </r>
  <r>
    <s v="CHECH8524-0400Q2 2021CHF"/>
    <x v="1"/>
    <n v="285650"/>
    <s v="ELIS (Suisse) SA"/>
    <s v="CH8524-0400"/>
    <s v="Q2 2021"/>
    <s v="CHF"/>
    <n v="30940.98"/>
    <n v="30940.9804"/>
    <n v="-4.00000000809086E-4"/>
    <n v="30940.98"/>
    <n v="0"/>
    <x v="0"/>
    <m/>
    <m/>
    <m/>
    <m/>
    <s v="none"/>
    <m/>
    <m/>
    <m/>
    <x v="0"/>
    <m/>
    <x v="0"/>
  </r>
  <r>
    <s v="CHECH8524-0400Q3 2021CHF"/>
    <x v="1"/>
    <n v="285650"/>
    <s v="ELIS (Suisse) SA"/>
    <s v="CH8524-0400"/>
    <s v="Q3 2021"/>
    <s v="CHF"/>
    <n v="63588.44"/>
    <n v="63588.438000000002"/>
    <n v="2.0000000004074502E-3"/>
    <n v="63588.44"/>
    <n v="0"/>
    <x v="0"/>
    <m/>
    <m/>
    <m/>
    <m/>
    <s v="none"/>
    <m/>
    <m/>
    <m/>
    <x v="0"/>
    <m/>
    <x v="0"/>
  </r>
  <r>
    <s v="CHECH8524-0400Q4 2021CHF"/>
    <x v="1"/>
    <n v="285650"/>
    <s v="ELIS (Suisse) SA"/>
    <s v="CH8524-0400"/>
    <s v="Q4 2021"/>
    <s v="CHF"/>
    <n v="53476.71"/>
    <n v="53476.710800000001"/>
    <n v="-8.0000000161817297E-4"/>
    <n v="53476.71"/>
    <n v="0"/>
    <x v="0"/>
    <m/>
    <m/>
    <m/>
    <m/>
    <s v="none"/>
    <m/>
    <m/>
    <m/>
    <x v="0"/>
    <m/>
    <x v="0"/>
  </r>
  <r>
    <s v="CHECH297749-0400Q1 2021CHF"/>
    <x v="1"/>
    <n v="297749"/>
    <s v="BOULANGERIE INDUSTRIELLE SA (BISA)"/>
    <s v="CH297749-0400"/>
    <s v="Q1 2021"/>
    <s v="CHF"/>
    <n v="273.08"/>
    <n v="273.08"/>
    <n v="0"/>
    <n v="273.08"/>
    <n v="0"/>
    <x v="0"/>
    <m/>
    <m/>
    <m/>
    <m/>
    <s v="none"/>
    <m/>
    <m/>
    <m/>
    <x v="0"/>
    <m/>
    <x v="0"/>
  </r>
  <r>
    <s v="CHECH297749-0400Q2 2021CHF"/>
    <x v="1"/>
    <n v="297749"/>
    <s v="BOULANGERIE INDUSTRIELLE SA (BISA)"/>
    <s v="CH297749-0400"/>
    <s v="Q2 2021"/>
    <s v="CHF"/>
    <n v="895.04"/>
    <n v="895.04"/>
    <n v="0"/>
    <n v="895.04"/>
    <n v="0"/>
    <x v="0"/>
    <m/>
    <m/>
    <m/>
    <m/>
    <s v="none"/>
    <m/>
    <m/>
    <m/>
    <x v="0"/>
    <m/>
    <x v="0"/>
  </r>
  <r>
    <s v="CHECH297749-0400Q3 2021CHF"/>
    <x v="1"/>
    <n v="297749"/>
    <s v="BOULANGERIE INDUSTRIELLE SA (BISA)"/>
    <s v="CH297749-0400"/>
    <s v="Q3 2021"/>
    <s v="CHF"/>
    <n v="955.84"/>
    <n v="955.84"/>
    <n v="0"/>
    <n v="955.84"/>
    <n v="0"/>
    <x v="0"/>
    <m/>
    <m/>
    <m/>
    <m/>
    <s v="none"/>
    <m/>
    <m/>
    <m/>
    <x v="0"/>
    <m/>
    <x v="0"/>
  </r>
  <r>
    <s v="CHECH297749-0400Q4 2021CHF"/>
    <x v="1"/>
    <n v="297749"/>
    <s v="BOULANGERIE INDUSTRIELLE SA (BISA)"/>
    <s v="CH297749-0400"/>
    <s v="Q4 2021"/>
    <s v="CHF"/>
    <n v="678.72"/>
    <n v="678.72"/>
    <n v="0"/>
    <n v="678.72"/>
    <n v="0"/>
    <x v="0"/>
    <m/>
    <m/>
    <m/>
    <m/>
    <s v="none"/>
    <m/>
    <m/>
    <m/>
    <x v="0"/>
    <m/>
    <x v="0"/>
  </r>
  <r>
    <s v="CHECH335227-0500Q1 2021CHF"/>
    <x v="1"/>
    <n v="335227"/>
    <s v="CFD SA CultureFood"/>
    <s v="CH335227-0500"/>
    <s v="Q1 2021"/>
    <s v="CHF"/>
    <n v="91.2"/>
    <n v="91.2"/>
    <n v="0"/>
    <n v="91.2"/>
    <n v="0"/>
    <x v="0"/>
    <m/>
    <m/>
    <m/>
    <m/>
    <s v="none"/>
    <m/>
    <m/>
    <m/>
    <x v="0"/>
    <m/>
    <x v="0"/>
  </r>
  <r>
    <s v="CHECH335227-0500Q2 2021CHF"/>
    <x v="1"/>
    <n v="335227"/>
    <s v="CFD SA CultureFood"/>
    <s v="CH335227-0500"/>
    <s v="Q2 2021"/>
    <s v="CHF"/>
    <n v="3385.85"/>
    <n v="3385.85"/>
    <n v="0"/>
    <n v="3385.85"/>
    <n v="0"/>
    <x v="0"/>
    <m/>
    <m/>
    <m/>
    <m/>
    <s v="none"/>
    <m/>
    <m/>
    <m/>
    <x v="0"/>
    <m/>
    <x v="0"/>
  </r>
  <r>
    <s v="CHECH335227-0500Q3 2021CHF"/>
    <x v="1"/>
    <n v="335227"/>
    <s v="CFD SA CultureFood"/>
    <s v="CH335227-0500"/>
    <s v="Q3 2021"/>
    <s v="CHF"/>
    <n v="7067.55"/>
    <n v="7067.55"/>
    <n v="0"/>
    <n v="7067.55"/>
    <n v="0"/>
    <x v="0"/>
    <m/>
    <m/>
    <m/>
    <m/>
    <s v="none"/>
    <m/>
    <m/>
    <m/>
    <x v="0"/>
    <m/>
    <x v="0"/>
  </r>
  <r>
    <s v="CHECH335227-0500Q4 2021CHF"/>
    <x v="1"/>
    <n v="335227"/>
    <s v="CFD SA CultureFood"/>
    <s v="CH335227-0500"/>
    <s v="Q4 2021"/>
    <s v="CHF"/>
    <n v="7400.75"/>
    <n v="7400.75"/>
    <n v="0"/>
    <n v="7400.75"/>
    <n v="0"/>
    <x v="0"/>
    <m/>
    <m/>
    <m/>
    <m/>
    <s v="none"/>
    <m/>
    <m/>
    <m/>
    <x v="0"/>
    <m/>
    <x v="0"/>
  </r>
  <r>
    <s v="CHECH341008-0700Q1 2021CHF"/>
    <x v="1"/>
    <n v="341008"/>
    <s v="Pomona Suisse AG"/>
    <s v="CH341008-0700"/>
    <s v="Q1 2021"/>
    <s v="CHF"/>
    <n v="1602.71"/>
    <n v="1602.7056"/>
    <n v="4.4000000000323702E-3"/>
    <n v="1602.71"/>
    <n v="0"/>
    <x v="0"/>
    <m/>
    <m/>
    <m/>
    <m/>
    <s v="none"/>
    <m/>
    <m/>
    <m/>
    <x v="0"/>
    <m/>
    <x v="0"/>
  </r>
  <r>
    <s v="CHECH341008-0700Q2 2021CHF"/>
    <x v="1"/>
    <n v="341008"/>
    <s v="Pomona Suisse AG"/>
    <s v="CH341008-0700"/>
    <s v="Q2 2021"/>
    <s v="CHF"/>
    <n v="9842.24"/>
    <n v="9842.2371000000003"/>
    <n v="2.9000000013184001E-3"/>
    <n v="9842.24"/>
    <n v="0"/>
    <x v="0"/>
    <m/>
    <m/>
    <m/>
    <m/>
    <s v="none"/>
    <m/>
    <m/>
    <m/>
    <x v="0"/>
    <m/>
    <x v="0"/>
  </r>
  <r>
    <s v="CHECH341008-0700Q3 2021CHF"/>
    <x v="1"/>
    <n v="341008"/>
    <s v="Pomona Suisse AG"/>
    <s v="CH341008-0700"/>
    <s v="Q3 2021"/>
    <s v="CHF"/>
    <n v="16758"/>
    <n v="16757.997100000001"/>
    <n v="2.8999999994994102E-3"/>
    <n v="16758"/>
    <n v="0"/>
    <x v="0"/>
    <m/>
    <m/>
    <m/>
    <m/>
    <s v="none"/>
    <m/>
    <m/>
    <m/>
    <x v="0"/>
    <m/>
    <x v="0"/>
  </r>
  <r>
    <s v="CHECH341008-0700Q4 2021CHF"/>
    <x v="1"/>
    <n v="341008"/>
    <s v="Pomona Suisse AG"/>
    <s v="CH341008-0700"/>
    <s v="Q4 2021"/>
    <s v="CHF"/>
    <n v="16768.41"/>
    <n v="16768.405500000001"/>
    <n v="4.4999999990977804E-3"/>
    <n v="16768.41"/>
    <n v="0"/>
    <x v="0"/>
    <m/>
    <m/>
    <m/>
    <m/>
    <s v="none"/>
    <m/>
    <m/>
    <m/>
    <x v="0"/>
    <m/>
    <x v="0"/>
  </r>
  <r>
    <s v="CHE1700121-1S1 2021CHF"/>
    <x v="1"/>
    <n v="2719"/>
    <s v="Eggenschwiler AG"/>
    <s v="1700121-1"/>
    <s v="S1 2021"/>
    <s v="CHF"/>
    <n v="73.36"/>
    <n v="73.356999999999999"/>
    <n v="3.0000000000001098E-3"/>
    <n v="73.36"/>
    <n v="0"/>
    <x v="0"/>
    <m/>
    <m/>
    <m/>
    <m/>
    <s v="none"/>
    <m/>
    <m/>
    <m/>
    <x v="0"/>
    <m/>
    <x v="0"/>
  </r>
  <r>
    <s v="CHE1700121-1S2 2021CHF"/>
    <x v="1"/>
    <n v="2719"/>
    <s v="Eggenschwiler AG"/>
    <s v="1700121-1"/>
    <s v="S2 2021"/>
    <s v="CHF"/>
    <n v="259.8"/>
    <n v="259.80450000000002"/>
    <n v="-4.5000000000072699E-3"/>
    <n v="259.8"/>
    <n v="0"/>
    <x v="0"/>
    <m/>
    <m/>
    <m/>
    <m/>
    <s v="none"/>
    <m/>
    <m/>
    <m/>
    <x v="0"/>
    <m/>
    <x v="0"/>
  </r>
  <r>
    <s v="CHECH6452-0300S1 2021CHF"/>
    <x v="1"/>
    <n v="6452"/>
    <s v="EcoElec Sàrl"/>
    <s v="CH6452-0300"/>
    <s v="S1 2021"/>
    <s v="CHF"/>
    <n v="231.97"/>
    <n v="231.96899999999999"/>
    <n v="1.0000000000047701E-3"/>
    <n v="231.97"/>
    <n v="0"/>
    <x v="0"/>
    <m/>
    <m/>
    <m/>
    <m/>
    <s v="none"/>
    <m/>
    <m/>
    <m/>
    <x v="0"/>
    <m/>
    <x v="0"/>
  </r>
  <r>
    <s v="CHECH2581-0850Q0 2021CHF"/>
    <x v="1"/>
    <n v="231403"/>
    <s v="ADA Cosmetics Int'l GmbH"/>
    <s v="CH2581-0850"/>
    <s v="Q0 2021"/>
    <s v="CHF"/>
    <n v="143.47999999999999"/>
    <n v="143.47999999999999"/>
    <n v="0"/>
    <n v="143.47999999999999"/>
    <n v="0"/>
    <x v="0"/>
    <m/>
    <m/>
    <m/>
    <m/>
    <s v="none"/>
    <m/>
    <m/>
    <m/>
    <x v="0"/>
    <m/>
    <x v="0"/>
  </r>
  <r>
    <s v="CHECH2581-0850S1 2021CHF"/>
    <x v="1"/>
    <n v="231403"/>
    <s v="ADA Cosmetics Int'l GmbH"/>
    <s v="CH2581-0850"/>
    <s v="S1 2021"/>
    <s v="CHF"/>
    <n v="3137.68"/>
    <n v="3137.6781000000001"/>
    <n v="1.8999999997504301E-3"/>
    <n v="3137.68"/>
    <n v="0"/>
    <x v="0"/>
    <m/>
    <m/>
    <m/>
    <m/>
    <s v="none"/>
    <m/>
    <m/>
    <m/>
    <x v="0"/>
    <m/>
    <x v="0"/>
  </r>
  <r>
    <s v="CHECH2581-0850S2 2021CHF"/>
    <x v="1"/>
    <n v="231403"/>
    <s v="ADA Cosmetics Int'l GmbH"/>
    <s v="CH2581-0850"/>
    <s v="S2 2021"/>
    <s v="CHF"/>
    <n v="8182.92"/>
    <n v="8182.9227000000001"/>
    <n v="-2.7000000000043599E-3"/>
    <n v="8182.92"/>
    <n v="0"/>
    <x v="0"/>
    <m/>
    <m/>
    <m/>
    <m/>
    <s v="none"/>
    <m/>
    <m/>
    <m/>
    <x v="0"/>
    <m/>
    <x v="0"/>
  </r>
  <r>
    <s v="CHE8565-1S1 2021CHF"/>
    <x v="1"/>
    <n v="2388"/>
    <s v="Berthaudin SA"/>
    <s v="8565-1"/>
    <s v="S1 2021"/>
    <s v="CHF"/>
    <n v="277.35000000000002"/>
    <n v="277.35250000000002"/>
    <n v="-2.4999999999977202E-3"/>
    <n v="277.35000000000002"/>
    <n v="0"/>
    <x v="0"/>
    <m/>
    <m/>
    <m/>
    <m/>
    <s v="none"/>
    <m/>
    <m/>
    <m/>
    <x v="0"/>
    <m/>
    <x v="0"/>
  </r>
  <r>
    <s v="CHE8565-1S2 2021CHF"/>
    <x v="1"/>
    <n v="2388"/>
    <s v="Berthaudin SA"/>
    <s v="8565-1"/>
    <s v="S2 2021"/>
    <s v="CHF"/>
    <n v="1565.75"/>
    <n v="1565.7537"/>
    <n v="-3.69999999998071E-3"/>
    <n v="1565.75"/>
    <n v="0"/>
    <x v="0"/>
    <m/>
    <m/>
    <m/>
    <m/>
    <s v="none"/>
    <m/>
    <m/>
    <m/>
    <x v="0"/>
    <m/>
    <x v="0"/>
  </r>
  <r>
    <s v="CHE8845-1S1 2021CHF"/>
    <x v="1"/>
    <n v="2563"/>
    <s v="Ronin Primeurs SA"/>
    <s v="8845-1"/>
    <s v="S1 2021"/>
    <s v="CHF"/>
    <n v="1686.6"/>
    <n v="1686.6047000000001"/>
    <n v="-4.7000000001844403E-3"/>
    <n v="1686.6"/>
    <n v="0"/>
    <x v="0"/>
    <m/>
    <m/>
    <m/>
    <m/>
    <s v="none"/>
    <m/>
    <m/>
    <m/>
    <x v="0"/>
    <m/>
    <x v="0"/>
  </r>
  <r>
    <s v="CHE8845-1S2 2021CHF"/>
    <x v="1"/>
    <n v="2563"/>
    <s v="Ronin Primeurs SA"/>
    <s v="8845-1"/>
    <s v="S2 2021"/>
    <s v="CHF"/>
    <n v="4132.13"/>
    <n v="4132.1279000000004"/>
    <n v="2.0999999997002301E-3"/>
    <n v="4132.13"/>
    <n v="0"/>
    <x v="0"/>
    <m/>
    <m/>
    <m/>
    <m/>
    <s v="none"/>
    <m/>
    <m/>
    <m/>
    <x v="0"/>
    <m/>
    <x v="0"/>
  </r>
  <r>
    <s v="CHE7833-1Q0 2021CHF"/>
    <x v="1"/>
    <n v="1962"/>
    <s v="Bolay SA"/>
    <s v="7833-1"/>
    <s v="Q0 2021"/>
    <s v="CHF"/>
    <n v="573.66999999999996"/>
    <n v="573.67250000000001"/>
    <n v="-2.5000000000545601E-3"/>
    <n v="573.66999999999996"/>
    <n v="0"/>
    <x v="0"/>
    <m/>
    <m/>
    <m/>
    <m/>
    <s v="none"/>
    <m/>
    <m/>
    <m/>
    <x v="0"/>
    <m/>
    <x v="0"/>
  </r>
  <r>
    <s v="CHE7833-1S1 2021CHF"/>
    <x v="1"/>
    <n v="1962"/>
    <s v="Bolay SA"/>
    <s v="7833-1"/>
    <s v="S1 2021"/>
    <s v="CHF"/>
    <n v="826.52"/>
    <n v="826.52250000000004"/>
    <n v="-2.5000000000545601E-3"/>
    <n v="826.52"/>
    <n v="0"/>
    <x v="0"/>
    <m/>
    <m/>
    <m/>
    <m/>
    <s v="none"/>
    <m/>
    <m/>
    <m/>
    <x v="0"/>
    <m/>
    <x v="0"/>
  </r>
  <r>
    <s v="CHE7833-1S2 2021CHF"/>
    <x v="1"/>
    <n v="1962"/>
    <s v="Bolay SA"/>
    <s v="7833-1"/>
    <s v="S2 2021"/>
    <s v="CHF"/>
    <n v="1645.2"/>
    <n v="1645.1949999999999"/>
    <n v="5.0000000001091298E-3"/>
    <n v="1645.2"/>
    <n v="0"/>
    <x v="0"/>
    <m/>
    <m/>
    <m/>
    <m/>
    <s v="none"/>
    <m/>
    <m/>
    <m/>
    <x v="0"/>
    <m/>
    <x v="0"/>
  </r>
  <r>
    <s v="CHECH2775-0550S1 2021CHF"/>
    <x v="1"/>
    <n v="2775"/>
    <s v="E. Weber &amp; Cie AG Webstar"/>
    <s v="CH2775-0550"/>
    <s v="S1 2021"/>
    <s v="CHF"/>
    <n v="4892.04"/>
    <n v="4892.0403999999999"/>
    <n v="-3.9999999989959103E-4"/>
    <n v="4892.04"/>
    <n v="0"/>
    <x v="0"/>
    <m/>
    <m/>
    <m/>
    <m/>
    <s v="none"/>
    <m/>
    <m/>
    <m/>
    <x v="0"/>
    <m/>
    <x v="0"/>
  </r>
  <r>
    <s v="CHECH2775-0550S2 2021CHF"/>
    <x v="1"/>
    <n v="2775"/>
    <s v="E. Weber &amp; Cie AG Webstar"/>
    <s v="CH2775-0550"/>
    <s v="S2 2021"/>
    <s v="CHF"/>
    <n v="14135.53"/>
    <n v="14135.5283"/>
    <n v="1.70000000071013E-3"/>
    <n v="14135.53"/>
    <n v="0"/>
    <x v="0"/>
    <m/>
    <m/>
    <m/>
    <m/>
    <s v="none"/>
    <m/>
    <m/>
    <m/>
    <x v="0"/>
    <m/>
    <x v="0"/>
  </r>
  <r>
    <s v="CHECH1700032-0150S1 2021CHF"/>
    <x v="1"/>
    <n v="118876"/>
    <s v="SAVIVA AG Food Services"/>
    <s v="CH1700032-0150"/>
    <s v="S1 2021"/>
    <s v="CHF"/>
    <n v="1933.74"/>
    <n v="1933.7411999999999"/>
    <n v="-1.1999999999261399E-3"/>
    <n v="1933.74"/>
    <n v="0"/>
    <x v="0"/>
    <m/>
    <m/>
    <m/>
    <m/>
    <s v="none"/>
    <m/>
    <m/>
    <m/>
    <x v="0"/>
    <m/>
    <x v="0"/>
  </r>
  <r>
    <s v="CHECH1700032-0150S2 2021CHF"/>
    <x v="1"/>
    <n v="118876"/>
    <s v="SAVIVA AG Food Services"/>
    <s v="CH1700032-0150"/>
    <s v="S2 2021"/>
    <s v="CHF"/>
    <n v="1690.49"/>
    <n v="1690.4849999999999"/>
    <n v="5.0000000001091298E-3"/>
    <n v="1690.49"/>
    <n v="0"/>
    <x v="0"/>
    <m/>
    <m/>
    <m/>
    <m/>
    <s v="none"/>
    <m/>
    <m/>
    <m/>
    <x v="0"/>
    <m/>
    <x v="0"/>
  </r>
  <r>
    <s v="CHECH2-21-1-017Q4 2021CHF"/>
    <x v="1"/>
    <n v="118876"/>
    <s v="SAVIVA AG Food Services"/>
    <s v="CH2-21-1-017"/>
    <s v="Q4 2021"/>
    <s v="CHF"/>
    <n v="6214.24"/>
    <n v="6214.2349999999997"/>
    <n v="5.0000000001091298E-3"/>
    <n v="6214.24"/>
    <n v="0"/>
    <x v="0"/>
    <m/>
    <m/>
    <m/>
    <m/>
    <s v="none"/>
    <m/>
    <m/>
    <m/>
    <x v="0"/>
    <m/>
    <x v="0"/>
  </r>
  <r>
    <s v="CHE8570-2S1 2021CHF"/>
    <x v="1"/>
    <n v="2545"/>
    <s v="Victor Meyer Hotelbedarf AG"/>
    <s v="8570-2"/>
    <s v="S1 2021"/>
    <s v="CHF"/>
    <n v="571.66"/>
    <n v="571.6585"/>
    <n v="1.4999999999645199E-3"/>
    <n v="571.66"/>
    <n v="0"/>
    <x v="0"/>
    <m/>
    <m/>
    <m/>
    <m/>
    <s v="none"/>
    <m/>
    <m/>
    <m/>
    <x v="0"/>
    <m/>
    <x v="0"/>
  </r>
  <r>
    <s v="CHE8570-2S2 2021CHF"/>
    <x v="1"/>
    <n v="2545"/>
    <s v="Victor Meyer Hotelbedarf AG"/>
    <s v="8570-2"/>
    <s v="S2 2021"/>
    <s v="CHF"/>
    <n v="2166.19"/>
    <n v="2166.1885000000002"/>
    <n v="1.49999999985084E-3"/>
    <n v="2166.19"/>
    <n v="0"/>
    <x v="0"/>
    <m/>
    <m/>
    <m/>
    <m/>
    <s v="none"/>
    <m/>
    <m/>
    <m/>
    <x v="0"/>
    <m/>
    <x v="0"/>
  </r>
  <r>
    <s v="CHE8198-1S1 2021CHF"/>
    <x v="1"/>
    <n v="2022"/>
    <s v="FRANCOIS BRASIER SA"/>
    <s v="8198-1"/>
    <s v="S1 2021"/>
    <s v="CHF"/>
    <n v="468.68"/>
    <n v="468.678"/>
    <n v="2.0000000000095402E-3"/>
    <n v="468.68"/>
    <n v="0"/>
    <x v="0"/>
    <m/>
    <m/>
    <m/>
    <m/>
    <s v="none"/>
    <m/>
    <m/>
    <m/>
    <x v="0"/>
    <m/>
    <x v="0"/>
  </r>
  <r>
    <s v="CHE8198-1S2 2021CHF"/>
    <x v="1"/>
    <n v="2022"/>
    <s v="FRANCOIS BRASIER SA"/>
    <s v="8198-1"/>
    <s v="S2 2021"/>
    <s v="CHF"/>
    <n v="925.38"/>
    <n v="925.38"/>
    <n v="0"/>
    <n v="925.38"/>
    <n v="0"/>
    <x v="0"/>
    <m/>
    <m/>
    <m/>
    <m/>
    <s v="none"/>
    <m/>
    <m/>
    <m/>
    <x v="0"/>
    <m/>
    <x v="0"/>
  </r>
  <r>
    <s v="CHE7918-2S1 2021CHF"/>
    <x v="1"/>
    <n v="2075"/>
    <s v="CGC Energie SA"/>
    <s v="7918-2"/>
    <s v="S1 2021"/>
    <s v="CHF"/>
    <n v="3974.07"/>
    <n v="3974.0715"/>
    <n v="-1.49999999985084E-3"/>
    <n v="3974.07"/>
    <n v="0"/>
    <x v="0"/>
    <m/>
    <m/>
    <m/>
    <m/>
    <s v="none"/>
    <m/>
    <m/>
    <m/>
    <x v="0"/>
    <m/>
    <x v="0"/>
  </r>
  <r>
    <s v="CHE7918-2S2 2021CHF"/>
    <x v="1"/>
    <n v="2075"/>
    <s v="CGC Energie SA"/>
    <s v="7918-2"/>
    <s v="S2 2021"/>
    <s v="CHF"/>
    <n v="4403.0200000000004"/>
    <n v="4403.0204999999996"/>
    <n v="-4.9999999919236795E-4"/>
    <n v="4403.0200000000004"/>
    <n v="0"/>
    <x v="0"/>
    <m/>
    <m/>
    <m/>
    <m/>
    <s v="none"/>
    <m/>
    <m/>
    <m/>
    <x v="0"/>
    <m/>
    <x v="0"/>
  </r>
  <r>
    <s v="CHECH2-21-1-004S1 2021CHF"/>
    <x v="1"/>
    <n v="2625"/>
    <s v="FELDSCHLOESSCHEN BOISSONS SA"/>
    <s v="CH2-21-1-004"/>
    <s v="S1 2021"/>
    <s v="CHF"/>
    <n v="24745.22"/>
    <n v="24745.220499999999"/>
    <n v="-4.99999998282874E-4"/>
    <n v="24745.22"/>
    <n v="0"/>
    <x v="0"/>
    <m/>
    <m/>
    <m/>
    <m/>
    <s v="none"/>
    <m/>
    <m/>
    <m/>
    <x v="0"/>
    <m/>
    <x v="0"/>
  </r>
  <r>
    <s v="CHECH2-21-1-004Y 2021CHF"/>
    <x v="1"/>
    <n v="2625"/>
    <s v="FELDSCHLOESSCHEN BOISSONS SA"/>
    <s v="CH2-21-1-004"/>
    <s v="Y 2021"/>
    <s v="CHF"/>
    <n v="24500"/>
    <n v="24500"/>
    <n v="0"/>
    <n v="24500"/>
    <n v="0"/>
    <x v="0"/>
    <m/>
    <m/>
    <m/>
    <m/>
    <s v="none"/>
    <m/>
    <m/>
    <m/>
    <x v="0"/>
    <m/>
    <x v="0"/>
  </r>
  <r>
    <s v="CHECH2-21-1-004S2 2021CHF"/>
    <x v="1"/>
    <n v="2625"/>
    <s v="FELDSCHLOESSCHEN BOISSONS SA"/>
    <s v="CH2-21-1-004"/>
    <s v="S2 2021"/>
    <s v="CHF"/>
    <n v="48963.75"/>
    <n v="48963.748899999999"/>
    <n v="1.1000000013154901E-3"/>
    <n v="48963.75"/>
    <n v="0"/>
    <x v="0"/>
    <m/>
    <m/>
    <m/>
    <m/>
    <s v="none"/>
    <m/>
    <m/>
    <m/>
    <x v="0"/>
    <m/>
    <x v="0"/>
  </r>
  <r>
    <s v="CHECH2209-0400S1 2021CHF"/>
    <x v="1"/>
    <n v="2209"/>
    <s v="Lyreco Switzerland AG"/>
    <s v="CH2209-0400"/>
    <s v="S1 2021"/>
    <s v="CHF"/>
    <n v="2260.9299999999998"/>
    <n v="2260.9272000000001"/>
    <n v="2.7999999997518898E-3"/>
    <n v="2260.9299999999998"/>
    <n v="0"/>
    <x v="0"/>
    <m/>
    <m/>
    <m/>
    <m/>
    <s v="none"/>
    <m/>
    <m/>
    <m/>
    <x v="0"/>
    <m/>
    <x v="0"/>
  </r>
  <r>
    <s v="CHECH2209-0400S2 2021CHF"/>
    <x v="1"/>
    <n v="2209"/>
    <s v="Lyreco Switzerland AG"/>
    <s v="CH2209-0400"/>
    <s v="S2 2021"/>
    <s v="CHF"/>
    <n v="7148.69"/>
    <n v="7148.6944000000003"/>
    <n v="-4.4000000007144904E-3"/>
    <n v="7148.69"/>
    <n v="0"/>
    <x v="0"/>
    <m/>
    <m/>
    <m/>
    <m/>
    <s v="none"/>
    <m/>
    <m/>
    <m/>
    <x v="0"/>
    <m/>
    <x v="0"/>
  </r>
  <r>
    <s v="CHE1700107-2S1 2021CHF"/>
    <x v="1"/>
    <n v="2605"/>
    <s v="Kromer Print AG"/>
    <s v="1700107-2"/>
    <s v="S1 2021"/>
    <s v="CHF"/>
    <n v="1068.74"/>
    <n v="1068.7349999999999"/>
    <n v="5.0000000001091298E-3"/>
    <n v="1068.74"/>
    <n v="0"/>
    <x v="0"/>
    <m/>
    <m/>
    <m/>
    <m/>
    <s v="none"/>
    <m/>
    <m/>
    <m/>
    <x v="0"/>
    <m/>
    <x v="0"/>
  </r>
  <r>
    <s v="CHE1700107-2S2 2021CHF"/>
    <x v="1"/>
    <n v="2605"/>
    <s v="Kromer Print AG"/>
    <s v="1700107-2"/>
    <s v="S2 2021"/>
    <s v="CHF"/>
    <n v="2243.65"/>
    <n v="2243.65"/>
    <n v="0"/>
    <n v="2243.65"/>
    <n v="0"/>
    <x v="0"/>
    <m/>
    <m/>
    <m/>
    <m/>
    <s v="none"/>
    <m/>
    <m/>
    <m/>
    <x v="0"/>
    <m/>
    <x v="0"/>
  </r>
  <r>
    <s v="CHECH-2411-0500S1 2021CHF"/>
    <x v="1"/>
    <n v="2411"/>
    <s v="PHENE IMPORTATION SA"/>
    <s v="CH-2411-0500"/>
    <s v="S1 2021"/>
    <s v="CHF"/>
    <n v="113.03"/>
    <n v="113.0275"/>
    <n v="2.4999999999977202E-3"/>
    <n v="113.03"/>
    <n v="0"/>
    <x v="0"/>
    <m/>
    <m/>
    <m/>
    <m/>
    <s v="none"/>
    <m/>
    <m/>
    <m/>
    <x v="0"/>
    <m/>
    <x v="0"/>
  </r>
  <r>
    <s v="CHECH-2411-0500S2 2021CHF"/>
    <x v="1"/>
    <n v="2411"/>
    <s v="PHENE IMPORTATION SA"/>
    <s v="CH-2411-0500"/>
    <s v="S2 2021"/>
    <s v="CHF"/>
    <n v="474.05"/>
    <n v="474.05"/>
    <n v="0"/>
    <n v="474.05"/>
    <n v="0"/>
    <x v="0"/>
    <m/>
    <m/>
    <m/>
    <m/>
    <s v="none"/>
    <m/>
    <m/>
    <m/>
    <x v="0"/>
    <m/>
    <x v="0"/>
  </r>
  <r>
    <s v="CHE8551-1S1 2021CHF"/>
    <x v="1"/>
    <n v="2482"/>
    <s v="LUCAS GENEVE SA"/>
    <s v="8551-1"/>
    <s v="S1 2021"/>
    <s v="CHF"/>
    <n v="219.24"/>
    <n v="219.24449999999999"/>
    <n v="-4.4999999999788499E-3"/>
    <n v="219.24"/>
    <n v="0"/>
    <x v="0"/>
    <m/>
    <m/>
    <m/>
    <m/>
    <s v="none"/>
    <m/>
    <m/>
    <m/>
    <x v="0"/>
    <m/>
    <x v="0"/>
  </r>
  <r>
    <s v="CHE8551-1S2 2021CHF"/>
    <x v="1"/>
    <n v="2482"/>
    <s v="LUCAS GENEVE SA"/>
    <s v="8551-1"/>
    <s v="S2 2021"/>
    <s v="CHF"/>
    <n v="409.56"/>
    <n v="409.55849999999998"/>
    <n v="1.5000000000213701E-3"/>
    <n v="409.56"/>
    <n v="0"/>
    <x v="0"/>
    <m/>
    <m/>
    <m/>
    <m/>
    <s v="none"/>
    <m/>
    <m/>
    <m/>
    <x v="0"/>
    <m/>
    <x v="0"/>
  </r>
  <r>
    <s v="CHE1702122-1S1 2021CHF"/>
    <x v="1"/>
    <n v="2124"/>
    <s v="ZWEIFEL Weine und Getränke AG"/>
    <s v="1702122-1"/>
    <s v="S1 2021"/>
    <s v="CHF"/>
    <n v="10.8"/>
    <n v="10.8"/>
    <n v="0"/>
    <n v="10.8"/>
    <n v="0"/>
    <x v="0"/>
    <m/>
    <m/>
    <m/>
    <m/>
    <s v="none"/>
    <m/>
    <m/>
    <m/>
    <x v="0"/>
    <m/>
    <x v="0"/>
  </r>
  <r>
    <s v="CHE1702122-1S2 2021CHF"/>
    <x v="1"/>
    <n v="2124"/>
    <s v="ZWEIFEL Weine und Getränke AG"/>
    <s v="1702122-1"/>
    <s v="S2 2021"/>
    <s v="CHF"/>
    <n v="163.09"/>
    <n v="163.09049999999999"/>
    <n v="-4.9999999998817603E-4"/>
    <n v="163.09"/>
    <n v="0"/>
    <x v="0"/>
    <m/>
    <m/>
    <m/>
    <m/>
    <s v="none"/>
    <m/>
    <m/>
    <m/>
    <x v="0"/>
    <m/>
    <x v="0"/>
  </r>
  <r>
    <s v="CHECH335822-0500Q2 2021CHF"/>
    <x v="1"/>
    <n v="335822"/>
    <s v="Keller Früchte + Gemüse AG"/>
    <s v="CH335822-0500"/>
    <s v="Q2 2021"/>
    <s v="CHF"/>
    <n v="692.21"/>
    <n v="692.20500000000004"/>
    <n v="4.9999999999954499E-3"/>
    <n v="692.21"/>
    <n v="0"/>
    <x v="0"/>
    <m/>
    <m/>
    <m/>
    <m/>
    <s v="none"/>
    <m/>
    <m/>
    <m/>
    <x v="0"/>
    <m/>
    <x v="0"/>
  </r>
  <r>
    <s v="CHECH335822-0500Q3 2021CHF"/>
    <x v="1"/>
    <n v="335822"/>
    <s v="Keller Früchte + Gemüse AG"/>
    <s v="CH335822-0500"/>
    <s v="Q3 2021"/>
    <s v="CHF"/>
    <n v="1439.19"/>
    <n v="1439.19"/>
    <n v="0"/>
    <n v="1439.19"/>
    <n v="0"/>
    <x v="0"/>
    <m/>
    <m/>
    <m/>
    <m/>
    <s v="none"/>
    <m/>
    <m/>
    <m/>
    <x v="0"/>
    <m/>
    <x v="0"/>
  </r>
  <r>
    <s v="CHECH335822-0500Q4 2021CHF"/>
    <x v="1"/>
    <n v="335822"/>
    <s v="Keller Früchte + Gemüse AG"/>
    <s v="CH335822-0500"/>
    <s v="Q4 2021"/>
    <s v="CHF"/>
    <n v="3448.17"/>
    <n v="3448.1925000000001"/>
    <n v="-2.25000000000363E-2"/>
    <n v="3448.17"/>
    <n v="0"/>
    <x v="0"/>
    <m/>
    <m/>
    <m/>
    <m/>
    <s v="none"/>
    <m/>
    <m/>
    <m/>
    <x v="0"/>
    <m/>
    <x v="0"/>
  </r>
  <r>
    <s v="CHE6425 UNTERSEENQ2 2021CHF"/>
    <x v="1"/>
    <n v="6425"/>
    <s v="GOURMADOR frigemo AG"/>
    <s v="6425 UNTERSEEN"/>
    <s v="Q2 2021"/>
    <s v="CHF"/>
    <n v="817.01"/>
    <n v="817.00750000000005"/>
    <n v="2.4999999999408798E-3"/>
    <n v="817.01"/>
    <n v="0"/>
    <x v="0"/>
    <m/>
    <m/>
    <m/>
    <m/>
    <s v="none"/>
    <m/>
    <m/>
    <m/>
    <x v="0"/>
    <m/>
    <x v="0"/>
  </r>
  <r>
    <s v="CHE6425 UNTERSEENQ3 2021CHF"/>
    <x v="1"/>
    <n v="6425"/>
    <s v="GOURMADOR frigemo AG"/>
    <s v="6425 UNTERSEEN"/>
    <s v="Q3 2021"/>
    <s v="CHF"/>
    <n v="1319.39"/>
    <n v="1319.3865000000001"/>
    <n v="3.5000000000309198E-3"/>
    <n v="1319.39"/>
    <n v="0"/>
    <x v="0"/>
    <m/>
    <m/>
    <m/>
    <m/>
    <s v="none"/>
    <m/>
    <m/>
    <m/>
    <x v="0"/>
    <m/>
    <x v="0"/>
  </r>
  <r>
    <s v="CHE6425 UNTERSEENQ4 2021CHF"/>
    <x v="1"/>
    <n v="6425"/>
    <s v="GOURMADOR frigemo AG"/>
    <s v="6425 UNTERSEEN"/>
    <s v="Q4 2021"/>
    <s v="CHF"/>
    <n v="1045.3499999999999"/>
    <n v="1045.3499999999999"/>
    <n v="0"/>
    <n v="1045.3499999999999"/>
    <n v="0"/>
    <x v="0"/>
    <m/>
    <m/>
    <m/>
    <m/>
    <s v="none"/>
    <m/>
    <m/>
    <m/>
    <x v="0"/>
    <m/>
    <x v="0"/>
  </r>
  <r>
    <s v="CHE102628-1Q2 2021CHF"/>
    <x v="1"/>
    <n v="102628"/>
    <s v="Michel Comestibles frigemo AG"/>
    <s v="102628-1"/>
    <s v="Q2 2021"/>
    <s v="CHF"/>
    <n v="122.12"/>
    <n v="122.119"/>
    <n v="1.0000000000047701E-3"/>
    <n v="122.12"/>
    <n v="0"/>
    <x v="0"/>
    <m/>
    <m/>
    <m/>
    <m/>
    <s v="none"/>
    <m/>
    <m/>
    <m/>
    <x v="0"/>
    <m/>
    <x v="0"/>
  </r>
  <r>
    <s v="CHE102628-1Q3 2021CHF"/>
    <x v="1"/>
    <n v="102628"/>
    <s v="Michel Comestibles frigemo AG"/>
    <s v="102628-1"/>
    <s v="Q3 2021"/>
    <s v="CHF"/>
    <n v="99.56"/>
    <n v="99.561999999999998"/>
    <n v="-1.9999999999953302E-3"/>
    <n v="99.56"/>
    <n v="0"/>
    <x v="0"/>
    <m/>
    <m/>
    <m/>
    <m/>
    <s v="none"/>
    <m/>
    <m/>
    <m/>
    <x v="0"/>
    <m/>
    <x v="0"/>
  </r>
  <r>
    <s v="CHE102628-1Q4 2021CHF"/>
    <x v="1"/>
    <n v="102628"/>
    <s v="Michel Comestibles frigemo AG"/>
    <s v="102628-1"/>
    <s v="Q4 2021"/>
    <s v="CHF"/>
    <n v="131.66"/>
    <n v="131.66200000000001"/>
    <n v="-2.0000000000095402E-3"/>
    <n v="131.66"/>
    <n v="0"/>
    <x v="0"/>
    <m/>
    <m/>
    <m/>
    <m/>
    <s v="none"/>
    <m/>
    <m/>
    <m/>
    <x v="0"/>
    <m/>
    <x v="0"/>
  </r>
  <r>
    <s v="CHE1701119-2S1 2021CHF"/>
    <x v="1"/>
    <n v="931"/>
    <s v="SRS Swiss Recycling Services SA"/>
    <s v="1701119-2"/>
    <s v="S1 2021"/>
    <s v="CHF"/>
    <n v="5377.41"/>
    <n v="5377.4070000000002"/>
    <n v="2.9999999997016801E-3"/>
    <n v="5377.41"/>
    <n v="0"/>
    <x v="0"/>
    <m/>
    <m/>
    <m/>
    <m/>
    <s v="none"/>
    <m/>
    <m/>
    <m/>
    <x v="0"/>
    <m/>
    <x v="0"/>
  </r>
  <r>
    <s v="CHE1701119-2S2 2021CHF"/>
    <x v="1"/>
    <n v="931"/>
    <s v="SRS Swiss Recycling Services SA"/>
    <s v="1701119-2"/>
    <s v="S2 2021"/>
    <s v="CHF"/>
    <n v="9463.9500000000007"/>
    <n v="9463.9539000000004"/>
    <n v="-3.8999999997031401E-3"/>
    <n v="9463.9500000000007"/>
    <n v="0"/>
    <x v="0"/>
    <m/>
    <m/>
    <m/>
    <m/>
    <s v="none"/>
    <m/>
    <m/>
    <m/>
    <x v="0"/>
    <m/>
    <x v="0"/>
  </r>
  <r>
    <s v="CHECH9120-0550Q0 2021CHF"/>
    <x v="1"/>
    <n v="341966"/>
    <s v="Weita AG"/>
    <s v="CH9120-0550"/>
    <s v="Q0 2021"/>
    <s v="CHF"/>
    <n v="-2599.1"/>
    <n v="-16894.166000000001"/>
    <n v="14295.066000000001"/>
    <n v="-16894.166000000001"/>
    <n v="14295.066000000001"/>
    <x v="1"/>
    <s v="[]"/>
    <s v="[13781, 23218, 23219]"/>
    <s v="rebate present"/>
    <s v="2021-08-31 12:09:37 +0200"/>
    <s v="none"/>
    <s v="Produit"/>
    <s v="Thao"/>
    <s v="[TN] : le montant RDBC est la somme du Q0 sur _x000a_+ S2 2020 : https://astoresuite.com/adjustements/edit/23218 : -259 910,24 x 5,5% = -14 295,06_x000a_+ Y 2020  : https://astoresuite.com/adjustements/edit/23219 : -259 910,24 x 1% = - 2599,1_x000a_Le montant facturé est juste celui du S2 2020"/>
    <x v="1"/>
    <m/>
    <x v="11"/>
  </r>
  <r>
    <s v="CHECH9120-0550S1 2021CHF"/>
    <x v="1"/>
    <n v="341966"/>
    <s v="Weita AG"/>
    <s v="CH9120-0550"/>
    <s v="S1 2021"/>
    <s v="CHF"/>
    <n v="8450.0499999999993"/>
    <n v="8450.0514999999996"/>
    <n v="-1.50000000030559E-3"/>
    <n v="8450.0514999999996"/>
    <n v="-1.50000000030559E-3"/>
    <x v="0"/>
    <m/>
    <m/>
    <m/>
    <m/>
    <s v="none"/>
    <m/>
    <m/>
    <m/>
    <x v="0"/>
    <m/>
    <x v="0"/>
  </r>
  <r>
    <s v="CHECH9120-0550Y 2021CHF"/>
    <x v="1"/>
    <n v="341966"/>
    <s v="Weita AG"/>
    <s v="CH9120-0550"/>
    <s v="Y 2021"/>
    <s v="CHF"/>
    <n v="5201.24"/>
    <n v="5201.2434999999996"/>
    <n v="-3.49999999980354E-3"/>
    <n v="5201.2434999999996"/>
    <n v="-3.49999999980354E-3"/>
    <x v="0"/>
    <m/>
    <m/>
    <m/>
    <m/>
    <s v="none"/>
    <m/>
    <m/>
    <m/>
    <x v="0"/>
    <m/>
    <x v="0"/>
  </r>
  <r>
    <s v="CHECH9120-0550S2 2021CHF"/>
    <x v="1"/>
    <n v="341966"/>
    <s v="Weita AG"/>
    <s v="CH9120-0550"/>
    <s v="S2 2021"/>
    <s v="CHF"/>
    <n v="20156.79"/>
    <n v="20156.7876"/>
    <n v="2.4000000012165401E-3"/>
    <n v="20156.7876"/>
    <n v="2.4000000012165401E-3"/>
    <x v="0"/>
    <m/>
    <m/>
    <m/>
    <m/>
    <s v="none"/>
    <m/>
    <m/>
    <m/>
    <x v="0"/>
    <m/>
    <x v="0"/>
  </r>
  <r>
    <s v="CHE173746-1Q3 2021CHF"/>
    <x v="1"/>
    <n v="225081"/>
    <s v="Gebr. Marksteiner frigemo AG"/>
    <s v="173746-1"/>
    <s v="Q3 2021"/>
    <s v="CHF"/>
    <n v="1784.88"/>
    <n v="1784.8820000000001"/>
    <n v="-1.9999999999527002E-3"/>
    <n v="1784.88"/>
    <n v="0"/>
    <x v="0"/>
    <m/>
    <m/>
    <m/>
    <m/>
    <s v="none"/>
    <m/>
    <m/>
    <m/>
    <x v="0"/>
    <m/>
    <x v="0"/>
  </r>
  <r>
    <s v="CHE173746-1Q4 2021CHF"/>
    <x v="1"/>
    <n v="225081"/>
    <s v="Gebr. Marksteiner frigemo AG"/>
    <s v="173746-1"/>
    <s v="Q4 2021"/>
    <s v="CHF"/>
    <n v="1522.08"/>
    <n v="1522.0840000000001"/>
    <n v="-4.0000000001327802E-3"/>
    <n v="1522.08"/>
    <n v="0"/>
    <x v="0"/>
    <m/>
    <m/>
    <m/>
    <m/>
    <s v="none"/>
    <m/>
    <m/>
    <m/>
    <x v="0"/>
    <m/>
    <x v="0"/>
  </r>
  <r>
    <s v="CHE8251-1Q3 2021CHF"/>
    <x v="1"/>
    <n v="2030"/>
    <s v="Geiser AG"/>
    <s v="8251-1"/>
    <s v="Q3 2021"/>
    <s v="CHF"/>
    <n v="62.07"/>
    <n v="62.067"/>
    <n v="3.0000000000001098E-3"/>
    <n v="62.07"/>
    <n v="0"/>
    <x v="0"/>
    <m/>
    <m/>
    <m/>
    <m/>
    <s v="none"/>
    <m/>
    <m/>
    <m/>
    <x v="0"/>
    <m/>
    <x v="0"/>
  </r>
  <r>
    <s v="CHE8251-1Q4 2021CHF"/>
    <x v="1"/>
    <n v="2030"/>
    <s v="Geiser AG"/>
    <s v="8251-1"/>
    <s v="Q4 2021"/>
    <s v="CHF"/>
    <n v="9.6300000000000008"/>
    <n v="9.6329999999999991"/>
    <n v="-2.99999999999833E-3"/>
    <n v="9.6300000000000008"/>
    <n v="0"/>
    <x v="0"/>
    <m/>
    <m/>
    <m/>
    <m/>
    <s v="none"/>
    <m/>
    <m/>
    <m/>
    <x v="0"/>
    <m/>
    <x v="0"/>
  </r>
  <r>
    <s v="CHE62423-1Q3 2021CHF"/>
    <x v="1"/>
    <n v="62423"/>
    <s v="Bonfrais Bongel frigemo SA"/>
    <s v="62423-1"/>
    <s v="Q3 2021"/>
    <s v="CHF"/>
    <n v="10.29"/>
    <n v="10.285"/>
    <n v="4.999999999999E-3"/>
    <n v="10.29"/>
    <n v="0"/>
    <x v="0"/>
    <m/>
    <m/>
    <m/>
    <m/>
    <s v="none"/>
    <m/>
    <m/>
    <m/>
    <x v="0"/>
    <m/>
    <x v="0"/>
  </r>
  <r>
    <s v="CHECH0013-0500Q3 2021CHF"/>
    <x v="1"/>
    <n v="13"/>
    <s v="MÜLLER J.P. Textilpflege GmbH"/>
    <s v="CH0013-0500"/>
    <s v="Q3 2021"/>
    <s v="CHF"/>
    <n v="1079.4000000000001"/>
    <n v="1079.4000000000001"/>
    <n v="0"/>
    <n v="1079.4000000000001"/>
    <n v="0"/>
    <x v="0"/>
    <m/>
    <m/>
    <m/>
    <m/>
    <s v="none"/>
    <m/>
    <m/>
    <m/>
    <x v="0"/>
    <m/>
    <x v="0"/>
  </r>
  <r>
    <s v="CHECH0013-0500Q4 2021CHF"/>
    <x v="1"/>
    <n v="13"/>
    <s v="MÜLLER J.P. Textilpflege GmbH"/>
    <s v="CH0013-0500"/>
    <s v="Q4 2021"/>
    <s v="CHF"/>
    <n v="1009.38"/>
    <n v="1009.3755"/>
    <n v="4.5000000000072699E-3"/>
    <n v="1009.38"/>
    <n v="0"/>
    <x v="0"/>
    <m/>
    <m/>
    <m/>
    <m/>
    <s v="none"/>
    <m/>
    <m/>
    <m/>
    <x v="0"/>
    <m/>
    <x v="0"/>
  </r>
  <r>
    <s v="CHECH6432-0300Q0 2021CHF"/>
    <x v="1"/>
    <n v="6432"/>
    <s v="Merat &amp; Cie SA"/>
    <s v="CH6432-0300"/>
    <s v="Q0 2021"/>
    <s v="CHF"/>
    <n v="-455.57"/>
    <n v="-455.56950000000001"/>
    <n v="-4.9999999998817603E-4"/>
    <n v="-455.57"/>
    <n v="0"/>
    <x v="0"/>
    <m/>
    <m/>
    <m/>
    <m/>
    <s v="none"/>
    <m/>
    <m/>
    <m/>
    <x v="0"/>
    <m/>
    <x v="0"/>
  </r>
  <r>
    <s v="CHECH6432-0300Y 2021CHF"/>
    <x v="1"/>
    <n v="6432"/>
    <s v="Merat &amp; Cie SA"/>
    <s v="CH6432-0300"/>
    <s v="Y 2021"/>
    <s v="CHF"/>
    <n v="13346.66"/>
    <n v="13346.661899999999"/>
    <n v="-1.8999999992956799E-3"/>
    <n v="13346.66"/>
    <n v="0"/>
    <x v="0"/>
    <m/>
    <m/>
    <m/>
    <m/>
    <s v="none"/>
    <m/>
    <m/>
    <m/>
    <x v="0"/>
    <m/>
    <x v="0"/>
  </r>
  <r>
    <s v="CHECH783-0500AQ0 2021CHF"/>
    <x v="1"/>
    <n v="783"/>
    <s v="Schindler Aufzüge AG Schweiz"/>
    <s v="CH783-0500A"/>
    <s v="Q0 2021"/>
    <s v="CHF"/>
    <n v="-785"/>
    <n v="-785"/>
    <n v="0"/>
    <n v="-785"/>
    <n v="0"/>
    <x v="0"/>
    <m/>
    <m/>
    <m/>
    <m/>
    <s v="none"/>
    <m/>
    <m/>
    <m/>
    <x v="0"/>
    <m/>
    <x v="0"/>
  </r>
  <r>
    <s v="CHECH783-0500AY 2021CHF"/>
    <x v="1"/>
    <n v="783"/>
    <s v="Schindler Aufzüge AG Schweiz"/>
    <s v="CH783-0500A"/>
    <s v="Y 2021"/>
    <s v="CHF"/>
    <n v="20914.810000000001"/>
    <n v="20914.8125"/>
    <n v="-2.4999999986903198E-3"/>
    <n v="20914.810000000001"/>
    <n v="0"/>
    <x v="0"/>
    <m/>
    <m/>
    <m/>
    <m/>
    <s v="none"/>
    <m/>
    <m/>
    <m/>
    <x v="0"/>
    <m/>
    <x v="0"/>
  </r>
  <r>
    <s v="CHE8533-1Q0 2021CHF"/>
    <x v="1"/>
    <n v="2385"/>
    <s v="Les Fils de Charles Favre S.A"/>
    <s v="8533-1"/>
    <s v="Q0 2021"/>
    <s v="CHF"/>
    <n v="-26.26"/>
    <n v="-26.255700000000001"/>
    <n v="-4.3000000000006297E-3"/>
    <n v="-26.26"/>
    <n v="0"/>
    <x v="0"/>
    <m/>
    <m/>
    <m/>
    <m/>
    <s v="none"/>
    <m/>
    <m/>
    <m/>
    <x v="0"/>
    <m/>
    <x v="0"/>
  </r>
  <r>
    <s v="CHE8533-1Y 2021CHF"/>
    <x v="1"/>
    <n v="2385"/>
    <s v="Les Fils de Charles Favre S.A"/>
    <s v="8533-1"/>
    <s v="Y 2021"/>
    <s v="CHF"/>
    <n v="593.07000000000005"/>
    <n v="593.06849999999997"/>
    <n v="1.50000000007821E-3"/>
    <n v="593.07000000000005"/>
    <n v="0"/>
    <x v="0"/>
    <m/>
    <m/>
    <m/>
    <m/>
    <s v="none"/>
    <m/>
    <m/>
    <m/>
    <x v="0"/>
    <m/>
    <x v="0"/>
  </r>
  <r>
    <s v="CHECH336308-0100Q0 2021CHF"/>
    <x v="1"/>
    <n v="336308"/>
    <s v="MEDIprint Geiselhart GmbH &amp; Co KG"/>
    <s v="CH336308-0100"/>
    <s v="Q0 2021"/>
    <s v="CHF"/>
    <n v="-34.049999999999997"/>
    <n v="-34.047400000000003"/>
    <n v="-2.5999999999939401E-3"/>
    <n v="-34.049999999999997"/>
    <n v="0"/>
    <x v="0"/>
    <m/>
    <m/>
    <m/>
    <m/>
    <s v="none"/>
    <m/>
    <m/>
    <m/>
    <x v="0"/>
    <m/>
    <x v="0"/>
  </r>
  <r>
    <s v="CHECH336308-0100Q0 2021EUR"/>
    <x v="1"/>
    <n v="336308"/>
    <s v="MEDIprint Geiselhart GmbH &amp; Co KG"/>
    <s v="CH336308-0100"/>
    <s v="Q0 2021"/>
    <s v="EUR"/>
    <n v="188.47"/>
    <n v="188.4725"/>
    <n v="-2.4999999999977202E-3"/>
    <n v="188.47"/>
    <n v="0"/>
    <x v="0"/>
    <m/>
    <m/>
    <m/>
    <m/>
    <s v="none"/>
    <m/>
    <m/>
    <m/>
    <x v="0"/>
    <m/>
    <x v="0"/>
  </r>
  <r>
    <s v="CHECH336308-0100Y 2021EUR"/>
    <x v="1"/>
    <n v="336308"/>
    <s v="MEDIprint Geiselhart GmbH &amp; Co KG"/>
    <s v="CH336308-0100"/>
    <s v="Y 2021"/>
    <s v="EUR"/>
    <n v="100.76"/>
    <n v="100.76390000000001"/>
    <n v="-3.9000000000015602E-3"/>
    <n v="100.76"/>
    <n v="0"/>
    <x v="0"/>
    <m/>
    <m/>
    <m/>
    <m/>
    <s v="none"/>
    <m/>
    <m/>
    <m/>
    <x v="0"/>
    <m/>
    <x v="0"/>
  </r>
  <r>
    <s v="CHECH261771-0500S2 2021CHF"/>
    <x v="1"/>
    <n v="261771"/>
    <s v="S. + C. Mariani Früchte und Gemüse en Gros"/>
    <s v="CH261771-0500"/>
    <s v="S2 2021"/>
    <s v="CHF"/>
    <n v="16.45"/>
    <n v="16.45"/>
    <n v="0"/>
    <n v="16.45"/>
    <n v="0"/>
    <x v="0"/>
    <m/>
    <m/>
    <m/>
    <m/>
    <s v="none"/>
    <m/>
    <m/>
    <m/>
    <x v="0"/>
    <m/>
    <x v="0"/>
  </r>
  <r>
    <s v="CHECH2-21-1-007S2 2021CHF"/>
    <x v="1"/>
    <n v="216347"/>
    <s v="Grauwiler Fleisch AG"/>
    <s v="CH2-21-1-007"/>
    <s v="S2 2021"/>
    <s v="CHF"/>
    <n v="3358.1"/>
    <n v="3358.1"/>
    <n v="0"/>
    <n v="3358.1"/>
    <n v="0"/>
    <x v="0"/>
    <m/>
    <m/>
    <m/>
    <m/>
    <s v="none"/>
    <m/>
    <m/>
    <m/>
    <x v="0"/>
    <m/>
    <x v="0"/>
  </r>
  <r>
    <s v="CHECH261576-0300S2 2021CHF"/>
    <x v="1"/>
    <n v="261576"/>
    <s v="Kaufmann Wine &amp; Drinks AG"/>
    <s v="CH261576-0300"/>
    <s v="S2 2021"/>
    <s v="CHF"/>
    <n v="955.74"/>
    <n v="955.7355"/>
    <n v="4.5000000000072699E-3"/>
    <n v="955.74"/>
    <n v="0"/>
    <x v="0"/>
    <m/>
    <m/>
    <m/>
    <m/>
    <s v="none"/>
    <m/>
    <m/>
    <m/>
    <x v="0"/>
    <m/>
    <x v="0"/>
  </r>
  <r>
    <s v="CHECH2380-0200S1 2021CHF"/>
    <x v="1"/>
    <n v="2380"/>
    <s v="MÜLLER K. AG"/>
    <s v="CH2380-0200"/>
    <s v="S1 2021"/>
    <s v="CHF"/>
    <n v="3"/>
    <n v="3"/>
    <n v="0"/>
    <n v="3"/>
    <n v="0"/>
    <x v="0"/>
    <m/>
    <m/>
    <m/>
    <m/>
    <s v="none"/>
    <m/>
    <m/>
    <m/>
    <x v="0"/>
    <m/>
    <x v="0"/>
  </r>
  <r>
    <s v="CHECH2380-0200S2 2021CHF"/>
    <x v="1"/>
    <n v="2380"/>
    <s v="MÜLLER K. AG"/>
    <s v="CH2380-0200"/>
    <s v="S2 2021"/>
    <s v="CHF"/>
    <n v="1184.19"/>
    <n v="1184.1926000000001"/>
    <n v="-2.6000000000294598E-3"/>
    <n v="1184.19"/>
    <n v="0"/>
    <x v="0"/>
    <m/>
    <m/>
    <m/>
    <m/>
    <s v="none"/>
    <m/>
    <m/>
    <m/>
    <x v="0"/>
    <m/>
    <x v="0"/>
  </r>
  <r>
    <s v="CHECH1703774-0300Y 2021CHF"/>
    <x v="1"/>
    <n v="116046"/>
    <s v="Hilcona AG"/>
    <s v="CH1703774-0300"/>
    <s v="Y 2021"/>
    <s v="CHF"/>
    <n v="1691.87"/>
    <n v="1691.8668"/>
    <n v="3.1999999998788501E-3"/>
    <n v="1691.87"/>
    <n v="0"/>
    <x v="0"/>
    <m/>
    <m/>
    <m/>
    <m/>
    <s v="none"/>
    <m/>
    <m/>
    <m/>
    <x v="0"/>
    <m/>
    <x v="0"/>
  </r>
  <r>
    <s v="CHECH0016-0300Y 2021CHF"/>
    <x v="1"/>
    <n v="16"/>
    <s v="Nektar Natura sàrl"/>
    <s v="CH0016-0300"/>
    <s v="Y 2021"/>
    <s v="CHF"/>
    <n v="1457.07"/>
    <n v="1457.07"/>
    <n v="0"/>
    <n v="1457.07"/>
    <n v="0"/>
    <x v="0"/>
    <m/>
    <m/>
    <m/>
    <m/>
    <s v="none"/>
    <m/>
    <m/>
    <m/>
    <x v="0"/>
    <m/>
    <x v="0"/>
  </r>
  <r>
    <s v="CHETagesgeschaefte 5proY 2021CHF"/>
    <x v="1"/>
    <n v="2193"/>
    <s v="Der Express GmbH"/>
    <s v="Tagesgeschaefte 5pro"/>
    <s v="Y 2021"/>
    <s v="CHF"/>
    <n v="153.74"/>
    <n v="153.7405"/>
    <n v="-4.9999999998817603E-4"/>
    <n v="153.74"/>
    <n v="0"/>
    <x v="0"/>
    <m/>
    <m/>
    <m/>
    <m/>
    <s v="none"/>
    <m/>
    <m/>
    <m/>
    <x v="0"/>
    <m/>
    <x v="0"/>
  </r>
  <r>
    <s v="CHECH267824-0600Y 2021EUR"/>
    <x v="1"/>
    <n v="267824"/>
    <s v="Made by Oomph LTD"/>
    <s v="CH267824-0600"/>
    <s v="Y 2021"/>
    <s v="EUR"/>
    <n v="585.33000000000004"/>
    <n v="585.327"/>
    <n v="3.0000000000427402E-3"/>
    <n v="585.327"/>
    <n v="3.0000000000427402E-3"/>
    <x v="0"/>
    <m/>
    <m/>
    <m/>
    <m/>
    <s v="none"/>
    <m/>
    <m/>
    <m/>
    <x v="0"/>
    <m/>
    <x v="0"/>
  </r>
  <r>
    <s v="CHECH2685-0200Y 2021CHF"/>
    <x v="1"/>
    <n v="2683"/>
    <s v="J.T. RONNEFELDT KG"/>
    <s v="CH2685-0200"/>
    <s v="Y 2021"/>
    <s v="CHF"/>
    <n v="3568.77"/>
    <n v="3568.7649999999999"/>
    <n v="5.0000000001091298E-3"/>
    <n v="3568.77"/>
    <n v="0"/>
    <x v="0"/>
    <m/>
    <m/>
    <m/>
    <m/>
    <s v="none"/>
    <m/>
    <m/>
    <m/>
    <x v="0"/>
    <m/>
    <x v="0"/>
  </r>
  <r>
    <s v="CHECH2532-0500Q0 2021CHF"/>
    <x v="1"/>
    <n v="2532"/>
    <s v="KAISER+KRAFT AG"/>
    <s v="CH2532-0500"/>
    <s v="Q0 2021"/>
    <s v="CHF"/>
    <n v="96.35"/>
    <n v="96.35"/>
    <n v="0"/>
    <n v="96.35"/>
    <n v="0"/>
    <x v="0"/>
    <m/>
    <m/>
    <m/>
    <m/>
    <s v="none"/>
    <m/>
    <m/>
    <m/>
    <x v="0"/>
    <m/>
    <x v="0"/>
  </r>
  <r>
    <s v="CHECH2532-0500Y 2021CHF"/>
    <x v="1"/>
    <n v="2532"/>
    <s v="KAISER+KRAFT AG"/>
    <s v="CH2532-0500"/>
    <s v="Y 2021"/>
    <s v="CHF"/>
    <n v="569.04999999999995"/>
    <n v="569.04750000000001"/>
    <n v="2.4999999999408798E-3"/>
    <n v="569.04999999999995"/>
    <n v="0"/>
    <x v="0"/>
    <m/>
    <m/>
    <m/>
    <m/>
    <s v="none"/>
    <m/>
    <m/>
    <m/>
    <x v="0"/>
    <m/>
    <x v="0"/>
  </r>
  <r>
    <s v="CHECH94907-0500Y 2021CHF"/>
    <x v="1"/>
    <n v="94907"/>
    <s v="Axel Baas bb-stil"/>
    <s v="CH94907-0500"/>
    <s v="Y 2021"/>
    <s v="CHF"/>
    <n v="23.74"/>
    <n v="23.74"/>
    <n v="0"/>
    <n v="23.74"/>
    <n v="0"/>
    <x v="0"/>
    <m/>
    <m/>
    <m/>
    <m/>
    <s v="none"/>
    <m/>
    <m/>
    <m/>
    <x v="0"/>
    <m/>
    <x v="0"/>
  </r>
  <r>
    <s v="CHECH2-21-2-005Y 2021CHF"/>
    <x v="1"/>
    <n v="358944"/>
    <s v="Cleaning Store Company AG"/>
    <s v="CH2-21-2-005"/>
    <s v="Y 2021"/>
    <s v="CHF"/>
    <n v="482.24"/>
    <n v="482.24099999999999"/>
    <n v="-9.9999999997635292E-4"/>
    <n v="482.24"/>
    <n v="0"/>
    <x v="0"/>
    <m/>
    <m/>
    <m/>
    <m/>
    <s v="none"/>
    <m/>
    <m/>
    <m/>
    <x v="0"/>
    <m/>
    <x v="0"/>
  </r>
  <r>
    <s v="CHECH207925-0000Y 2021CHF"/>
    <x v="1"/>
    <n v="207925"/>
    <s v="Moët Hennessy (Suisse) SA"/>
    <s v="CH207925-0000"/>
    <s v="Y 2021"/>
    <s v="CHF"/>
    <n v="372"/>
    <n v="372"/>
    <n v="0"/>
    <n v="372"/>
    <n v="0"/>
    <x v="0"/>
    <m/>
    <m/>
    <m/>
    <m/>
    <s v="none"/>
    <m/>
    <m/>
    <m/>
    <x v="0"/>
    <m/>
    <x v="0"/>
  </r>
  <r>
    <s v="CHECH2111-0100 ProjetQ0 2021CHF"/>
    <x v="1"/>
    <n v="2111"/>
    <s v="SKIDATA (Schweiz) AG"/>
    <s v="CH2111-0100 Projet"/>
    <s v="Q0 2021"/>
    <s v="CHF"/>
    <n v="925.42"/>
    <n v="925.42449999999997"/>
    <n v="-4.5000000000072699E-3"/>
    <n v="925.42"/>
    <n v="0"/>
    <x v="0"/>
    <m/>
    <m/>
    <m/>
    <m/>
    <s v="none"/>
    <m/>
    <m/>
    <m/>
    <x v="0"/>
    <m/>
    <x v="0"/>
  </r>
  <r>
    <s v="CHECH2111-0100 ProjetY 2021CHF"/>
    <x v="1"/>
    <n v="2111"/>
    <s v="SKIDATA (Schweiz) AG"/>
    <s v="CH2111-0100 Projet"/>
    <s v="Y 2021"/>
    <s v="CHF"/>
    <n v="684.78"/>
    <n v="684.78"/>
    <n v="0"/>
    <n v="684.78"/>
    <n v="0"/>
    <x v="0"/>
    <m/>
    <m/>
    <m/>
    <m/>
    <s v="none"/>
    <m/>
    <m/>
    <m/>
    <x v="0"/>
    <m/>
    <x v="0"/>
  </r>
  <r>
    <s v="CHECH853-0300Y 2021CHF"/>
    <x v="1"/>
    <n v="853"/>
    <s v="SecuSuisse AG, succursale de Genève"/>
    <s v="CH853-0300"/>
    <s v="Y 2021"/>
    <s v="CHF"/>
    <n v="4496.43"/>
    <n v="4496.4314999999997"/>
    <n v="-1.4999999993960901E-3"/>
    <n v="4496.43"/>
    <n v="0"/>
    <x v="0"/>
    <m/>
    <m/>
    <m/>
    <m/>
    <s v="none"/>
    <m/>
    <m/>
    <m/>
    <x v="0"/>
    <m/>
    <x v="0"/>
  </r>
  <r>
    <s v="CHECH2-21-2-014Y 2021CHF"/>
    <x v="1"/>
    <n v="303200"/>
    <s v="Just In Time Staffing AG"/>
    <s v="CH2-21-2-014"/>
    <s v="Y 2021"/>
    <s v="CHF"/>
    <n v="2315.85"/>
    <n v="2315.8449999999998"/>
    <n v="5.0000000001091298E-3"/>
    <n v="2315.85"/>
    <n v="0"/>
    <x v="0"/>
    <m/>
    <m/>
    <m/>
    <m/>
    <s v="none"/>
    <m/>
    <m/>
    <m/>
    <x v="0"/>
    <m/>
    <x v="0"/>
  </r>
  <r>
    <s v="CHECH2-21-1-020Y 2021CHF"/>
    <x v="1"/>
    <n v="236505"/>
    <s v="ManeAs Snacks GmbH"/>
    <s v="CH2-21-1-020"/>
    <s v="Y 2021"/>
    <s v="CHF"/>
    <n v="49.5"/>
    <n v="49.5"/>
    <n v="0"/>
    <n v="49.5"/>
    <n v="0"/>
    <x v="0"/>
    <m/>
    <m/>
    <m/>
    <m/>
    <s v="none"/>
    <m/>
    <m/>
    <m/>
    <x v="0"/>
    <m/>
    <x v="0"/>
  </r>
  <r>
    <s v="CHECH335679-0300Y 2021CHF"/>
    <x v="1"/>
    <n v="335679"/>
    <s v="Foodex Sàrl"/>
    <s v="CH335679-0300"/>
    <s v="Y 2021"/>
    <s v="CHF"/>
    <n v="862.08"/>
    <n v="862.08389999999997"/>
    <n v="-3.8999999999305098E-3"/>
    <n v="862.08"/>
    <n v="0"/>
    <x v="0"/>
    <m/>
    <m/>
    <m/>
    <m/>
    <s v="none"/>
    <m/>
    <m/>
    <m/>
    <x v="0"/>
    <m/>
    <x v="0"/>
  </r>
  <r>
    <s v="CHE007-0300Y 2021CHF"/>
    <x v="1"/>
    <n v="7"/>
    <s v="LA CAVE VEVEY-MONTREUX COOPERATIVE"/>
    <s v="0007-0300"/>
    <s v="Y 2021"/>
    <s v="CHF"/>
    <n v="409.11"/>
    <n v="409.10640000000001"/>
    <n v="3.6000000000058199E-3"/>
    <n v="409.11"/>
    <n v="0"/>
    <x v="0"/>
    <m/>
    <m/>
    <m/>
    <m/>
    <s v="none"/>
    <m/>
    <m/>
    <m/>
    <x v="0"/>
    <m/>
    <x v="0"/>
  </r>
  <r>
    <s v="CHE8959-2Y 2021CHF"/>
    <x v="1"/>
    <n v="2396"/>
    <s v="Sola Switzerland AG"/>
    <s v="8959-2"/>
    <s v="Y 2021"/>
    <s v="CHF"/>
    <n v="264.89999999999998"/>
    <n v="264.89699999999999"/>
    <n v="2.9999999999858998E-3"/>
    <n v="264.89999999999998"/>
    <n v="0"/>
    <x v="0"/>
    <m/>
    <m/>
    <m/>
    <m/>
    <s v="none"/>
    <m/>
    <m/>
    <m/>
    <x v="0"/>
    <m/>
    <x v="0"/>
  </r>
  <r>
    <s v="CHECH1748-0300Y 2021CHF"/>
    <x v="1"/>
    <n v="1748"/>
    <s v="Pronexis"/>
    <s v="CH1748-0300"/>
    <s v="Y 2021"/>
    <s v="CHF"/>
    <n v="2186.4899999999998"/>
    <n v="2186.4870000000001"/>
    <n v="3.0000000001564301E-3"/>
    <n v="2186.4899999999998"/>
    <n v="0"/>
    <x v="0"/>
    <m/>
    <m/>
    <m/>
    <m/>
    <s v="none"/>
    <m/>
    <m/>
    <m/>
    <x v="0"/>
    <m/>
    <x v="0"/>
  </r>
  <r>
    <s v="CHECH6480-0200Y 2021CHF"/>
    <x v="1"/>
    <n v="6480"/>
    <s v="K.A. Bloechliger AG Gloria (Schweiz)"/>
    <s v="CH6480-0200"/>
    <s v="Y 2021"/>
    <s v="CHF"/>
    <n v="760.92"/>
    <n v="760.923"/>
    <n v="-3.0000000000427402E-3"/>
    <n v="760.92"/>
    <n v="0"/>
    <x v="0"/>
    <m/>
    <m/>
    <m/>
    <m/>
    <s v="none"/>
    <m/>
    <m/>
    <m/>
    <x v="0"/>
    <m/>
    <x v="0"/>
  </r>
  <r>
    <s v="CHECH8894-0000Y 2021CHF"/>
    <x v="1"/>
    <n v="2461"/>
    <s v="Schneider + Cie SA"/>
    <s v="CH8894-0000"/>
    <s v="Y 2021"/>
    <s v="CHF"/>
    <n v="40"/>
    <n v="40"/>
    <n v="0"/>
    <n v="40"/>
    <n v="0"/>
    <x v="0"/>
    <m/>
    <m/>
    <m/>
    <m/>
    <s v="none"/>
    <m/>
    <m/>
    <m/>
    <x v="0"/>
    <m/>
    <x v="0"/>
  </r>
  <r>
    <s v="CHECH2127-003Q0 2021CHF"/>
    <x v="1"/>
    <n v="2127"/>
    <s v="MOLARD BELL Suisse SA"/>
    <s v="CH2127-003"/>
    <s v="Q0 2021"/>
    <s v="CHF"/>
    <n v="-142.83000000000001"/>
    <n v="-142.83150000000001"/>
    <n v="1.4999999999929499E-3"/>
    <n v="-142.83000000000001"/>
    <n v="0"/>
    <x v="0"/>
    <m/>
    <m/>
    <m/>
    <m/>
    <s v="none"/>
    <m/>
    <m/>
    <m/>
    <x v="0"/>
    <m/>
    <x v="0"/>
  </r>
  <r>
    <s v="CHECH2127-003Y 2021CHF"/>
    <x v="1"/>
    <n v="2127"/>
    <s v="MOLARD BELL Suisse SA"/>
    <s v="CH2127-003"/>
    <s v="Y 2021"/>
    <s v="CHF"/>
    <n v="2324.17"/>
    <n v="2324.1734999999999"/>
    <n v="-3.49999999980354E-3"/>
    <n v="2324.17"/>
    <n v="0"/>
    <x v="0"/>
    <m/>
    <m/>
    <m/>
    <m/>
    <s v="none"/>
    <m/>
    <m/>
    <m/>
    <x v="0"/>
    <m/>
    <x v="0"/>
  </r>
  <r>
    <s v="CHECH41469-0750Q0 2021CHF"/>
    <x v="1"/>
    <n v="41469"/>
    <s v="Ecotel Suisse SA"/>
    <s v="CH41469-0750"/>
    <s v="Q0 2021"/>
    <s v="CHF"/>
    <n v="1778.7"/>
    <n v="1778.7"/>
    <n v="0"/>
    <n v="1778.7"/>
    <n v="0"/>
    <x v="0"/>
    <m/>
    <m/>
    <m/>
    <m/>
    <s v="none"/>
    <m/>
    <m/>
    <m/>
    <x v="0"/>
    <m/>
    <x v="0"/>
  </r>
  <r>
    <s v="CHECH41469-0750Y 2021CHF"/>
    <x v="1"/>
    <n v="41469"/>
    <s v="Ecotel Suisse SA"/>
    <s v="CH41469-0750"/>
    <s v="Y 2021"/>
    <s v="CHF"/>
    <n v="4344.04"/>
    <n v="4344.0433999999996"/>
    <n v="-3.3999999996012702E-3"/>
    <n v="4344.04"/>
    <n v="0"/>
    <x v="0"/>
    <m/>
    <m/>
    <m/>
    <m/>
    <s v="none"/>
    <m/>
    <m/>
    <m/>
    <x v="0"/>
    <m/>
    <x v="0"/>
  </r>
  <r>
    <s v="CHECH2108-0200Y 2021CHF"/>
    <x v="1"/>
    <n v="70529"/>
    <s v="BATIPLUS SA"/>
    <s v="CH2108-0200"/>
    <s v="Y 2021"/>
    <s v="CHF"/>
    <n v="480.87"/>
    <n v="480.87020000000001"/>
    <n v="-2.0000000000663901E-4"/>
    <n v="480.87"/>
    <n v="0"/>
    <x v="0"/>
    <m/>
    <m/>
    <m/>
    <m/>
    <s v="none"/>
    <m/>
    <m/>
    <m/>
    <x v="0"/>
    <m/>
    <x v="0"/>
  </r>
  <r>
    <s v="CHE8817-2Y 2021CHF"/>
    <x v="1"/>
    <n v="2295"/>
    <s v="Rentokil Schweiz AG"/>
    <s v="8817-2"/>
    <s v="Y 2021"/>
    <s v="CHF"/>
    <n v="2686.85"/>
    <n v="2686.848"/>
    <n v="1.9999999999527002E-3"/>
    <n v="2686.85"/>
    <n v="0"/>
    <x v="0"/>
    <m/>
    <m/>
    <m/>
    <m/>
    <s v="none"/>
    <m/>
    <m/>
    <m/>
    <x v="0"/>
    <m/>
    <x v="0"/>
  </r>
  <r>
    <s v="CHECH327513-0500Q0 2021CHF"/>
    <x v="1"/>
    <n v="327513"/>
    <s v="Leguriviera SA"/>
    <s v="CH327513-0500"/>
    <s v="Q0 2021"/>
    <s v="CHF"/>
    <n v="2481.4"/>
    <n v="2481.4"/>
    <n v="0"/>
    <n v="2481.4"/>
    <n v="0"/>
    <x v="0"/>
    <m/>
    <m/>
    <m/>
    <m/>
    <s v="none"/>
    <m/>
    <m/>
    <m/>
    <x v="0"/>
    <m/>
    <x v="0"/>
  </r>
  <r>
    <s v="CHECH327513-0500Y 2021CHF"/>
    <x v="1"/>
    <n v="327513"/>
    <s v="Leguriviera SA"/>
    <s v="CH327513-0500"/>
    <s v="Y 2021"/>
    <s v="CHF"/>
    <n v="16330.65"/>
    <n v="16330.647499999999"/>
    <n v="2.5000000005093101E-3"/>
    <n v="16330.65"/>
    <n v="0"/>
    <x v="0"/>
    <m/>
    <m/>
    <m/>
    <m/>
    <s v="none"/>
    <m/>
    <m/>
    <m/>
    <x v="0"/>
    <m/>
    <x v="0"/>
  </r>
  <r>
    <s v="CHECH2286-0000Y 2021CHF"/>
    <x v="1"/>
    <n v="2286"/>
    <s v="Chubb Sicli SA"/>
    <s v="CH2286-0000"/>
    <s v="Y 2021"/>
    <s v="CHF"/>
    <n v="2431.5500000000002"/>
    <n v="2431.5508"/>
    <n v="-7.9999999979918303E-4"/>
    <n v="2431.5500000000002"/>
    <n v="0"/>
    <x v="0"/>
    <m/>
    <m/>
    <m/>
    <m/>
    <s v="none"/>
    <m/>
    <m/>
    <m/>
    <x v="0"/>
    <m/>
    <x v="0"/>
  </r>
  <r>
    <s v="CHE909-1Y 2021CHF"/>
    <x v="1"/>
    <n v="909"/>
    <s v="Granarolo Suisse SA"/>
    <s v="909-1"/>
    <s v="Y 2021"/>
    <s v="CHF"/>
    <n v="1342.21"/>
    <n v="1342.2075"/>
    <n v="2.5000000000545601E-3"/>
    <n v="1342.21"/>
    <n v="0"/>
    <x v="0"/>
    <m/>
    <m/>
    <m/>
    <m/>
    <s v="none"/>
    <m/>
    <m/>
    <m/>
    <x v="0"/>
    <m/>
    <x v="0"/>
  </r>
  <r>
    <s v="CHECH7876-0500Y 2021CHF"/>
    <x v="1"/>
    <n v="2117"/>
    <s v="Cafina AG"/>
    <s v="CH7876-0500"/>
    <s v="Y 2021"/>
    <s v="CHF"/>
    <n v="1286.9199999999901"/>
    <n v="1286.9110000000001"/>
    <n v="8.9999999997871696E-3"/>
    <n v="1286.9199999999901"/>
    <n v="0"/>
    <x v="0"/>
    <m/>
    <m/>
    <m/>
    <m/>
    <s v="none"/>
    <m/>
    <m/>
    <m/>
    <x v="0"/>
    <m/>
    <x v="0"/>
  </r>
  <r>
    <s v="CHECH6911-0400 Racc ConvTelQ0 2021CHF"/>
    <x v="1"/>
    <n v="6911"/>
    <s v="UPC Schweiz GmbH"/>
    <s v="CH6911-0400 Racc ConvTel"/>
    <s v="Q0 2021"/>
    <s v="CHF"/>
    <n v="573.72"/>
    <n v="573.72"/>
    <n v="0"/>
    <n v="573.72"/>
    <n v="0"/>
    <x v="0"/>
    <m/>
    <m/>
    <m/>
    <m/>
    <s v="none"/>
    <m/>
    <m/>
    <m/>
    <x v="0"/>
    <m/>
    <x v="0"/>
  </r>
  <r>
    <s v="CHECH6911-0400 Racc ConvTelY 2021CHF"/>
    <x v="1"/>
    <n v="6911"/>
    <s v="UPC Schweiz GmbH"/>
    <s v="CH6911-0400 Racc ConvTel"/>
    <s v="Y 2021"/>
    <s v="CHF"/>
    <n v="4904.8999999999996"/>
    <n v="4904.9044000000004"/>
    <n v="-4.4000000007144904E-3"/>
    <n v="4904.8999999999996"/>
    <n v="0"/>
    <x v="0"/>
    <m/>
    <m/>
    <m/>
    <m/>
    <s v="none"/>
    <m/>
    <m/>
    <m/>
    <x v="0"/>
    <m/>
    <x v="0"/>
  </r>
  <r>
    <s v="CHECH108304-0200Y 2021CHF"/>
    <x v="1"/>
    <n v="108304"/>
    <s v="Compagnie des Desserts Sàrl"/>
    <s v="CH108304-0200"/>
    <s v="Y 2021"/>
    <s v="CHF"/>
    <n v="486.17"/>
    <n v="486.1712"/>
    <n v="-1.1999999999829901E-3"/>
    <n v="486.17"/>
    <n v="0"/>
    <x v="0"/>
    <m/>
    <m/>
    <m/>
    <m/>
    <s v="none"/>
    <m/>
    <m/>
    <m/>
    <x v="0"/>
    <m/>
    <x v="0"/>
  </r>
  <r>
    <s v="CHE8062-2Y 2021CHF"/>
    <x v="1"/>
    <n v="2084"/>
    <s v="Duni AG"/>
    <s v="8062-2"/>
    <s v="Y 2021"/>
    <s v="CHF"/>
    <n v="2848.31"/>
    <n v="2848.3139999999999"/>
    <n v="-3.9999999999054099E-3"/>
    <n v="2848.31"/>
    <n v="0"/>
    <x v="0"/>
    <m/>
    <m/>
    <m/>
    <m/>
    <s v="none"/>
    <m/>
    <m/>
    <m/>
    <x v="0"/>
    <m/>
    <x v="0"/>
  </r>
  <r>
    <s v="CHECH649261-0300Y 2021CHF"/>
    <x v="1"/>
    <n v="2065"/>
    <s v="Bevanar SA"/>
    <s v="CH649261-0300"/>
    <s v="Y 2021"/>
    <s v="CHF"/>
    <n v="3780.34"/>
    <n v="3780.3353999999999"/>
    <n v="4.6000000002095398E-3"/>
    <n v="3780.34"/>
    <n v="0"/>
    <x v="0"/>
    <m/>
    <m/>
    <m/>
    <m/>
    <s v="none"/>
    <m/>
    <m/>
    <m/>
    <x v="0"/>
    <m/>
    <x v="0"/>
  </r>
  <r>
    <s v="CHE8516-1Y 2021CHF"/>
    <x v="1"/>
    <n v="2012"/>
    <s v="Landolt Weine AG"/>
    <s v="8516-1"/>
    <s v="Y 2021"/>
    <s v="CHF"/>
    <n v="2613.09"/>
    <n v="2613.09"/>
    <n v="0"/>
    <n v="2613.09"/>
    <n v="0"/>
    <x v="0"/>
    <m/>
    <m/>
    <m/>
    <m/>
    <s v="none"/>
    <m/>
    <m/>
    <m/>
    <x v="0"/>
    <m/>
    <x v="0"/>
  </r>
  <r>
    <s v="CHECH2083-0200Y 2021CHF"/>
    <x v="1"/>
    <n v="2083"/>
    <s v="Dorga Restauration Service SA"/>
    <s v="CH2083-0200"/>
    <s v="Y 2021"/>
    <s v="CHF"/>
    <n v="6055.85"/>
    <n v="6055.8548000000001"/>
    <n v="-4.79999999970459E-3"/>
    <n v="6055.85"/>
    <n v="0"/>
    <x v="0"/>
    <m/>
    <m/>
    <m/>
    <m/>
    <s v="none"/>
    <m/>
    <m/>
    <m/>
    <x v="0"/>
    <m/>
    <x v="0"/>
  </r>
  <r>
    <s v="CHECH2-21-2-013Y 2021CHF"/>
    <x v="1"/>
    <n v="95741"/>
    <s v="Ok Job SA"/>
    <s v="CH2-21-2-013"/>
    <s v="Y 2021"/>
    <s v="CHF"/>
    <n v="4582.63"/>
    <n v="4582.634"/>
    <n v="-3.9999999999054099E-3"/>
    <n v="4582.63"/>
    <n v="0"/>
    <x v="0"/>
    <m/>
    <m/>
    <m/>
    <m/>
    <s v="none"/>
    <m/>
    <m/>
    <m/>
    <x v="0"/>
    <m/>
    <x v="0"/>
  </r>
  <r>
    <s v="CHECH160635-0050Q0 2021CHF"/>
    <x v="1"/>
    <n v="160635"/>
    <s v="GNP AG Gastro News Products"/>
    <s v="CH160635-0050"/>
    <s v="Q0 2021"/>
    <s v="CHF"/>
    <n v="71.099999999999994"/>
    <n v="71.099999999999994"/>
    <n v="0"/>
    <n v="71.099999999999994"/>
    <n v="0"/>
    <x v="0"/>
    <m/>
    <m/>
    <m/>
    <m/>
    <s v="none"/>
    <m/>
    <m/>
    <m/>
    <x v="0"/>
    <m/>
    <x v="0"/>
  </r>
  <r>
    <s v="CHECH160635-0050Y 2021CHF"/>
    <x v="1"/>
    <n v="160635"/>
    <s v="GNP AG Gastro News Products"/>
    <s v="CH160635-0050"/>
    <s v="Y 2021"/>
    <s v="CHF"/>
    <n v="834.36"/>
    <n v="834.36300000000006"/>
    <n v="-3.0000000000427402E-3"/>
    <n v="834.36"/>
    <n v="0"/>
    <x v="0"/>
    <m/>
    <m/>
    <m/>
    <m/>
    <s v="none"/>
    <m/>
    <m/>
    <m/>
    <x v="0"/>
    <m/>
    <x v="0"/>
  </r>
  <r>
    <s v="CHECH106299-0500Y 2021CHF"/>
    <x v="1"/>
    <n v="106299"/>
    <s v="Kone (Suisse) SA"/>
    <s v="CH106299-0500"/>
    <s v="Y 2021"/>
    <s v="CHF"/>
    <n v="8209.1999999999898"/>
    <n v="8209.2000000000007"/>
    <n v="-1.81898940354585E-12"/>
    <n v="8209.1999999999898"/>
    <n v="0"/>
    <x v="0"/>
    <m/>
    <m/>
    <m/>
    <m/>
    <s v="none"/>
    <m/>
    <m/>
    <m/>
    <x v="0"/>
    <m/>
    <x v="0"/>
  </r>
  <r>
    <s v="CHECH2-21-2-010Y 2021CHF"/>
    <x v="1"/>
    <n v="37037"/>
    <s v="Hotelis SA"/>
    <s v="CH2-21-2-010"/>
    <s v="Y 2021"/>
    <s v="CHF"/>
    <n v="7890.8"/>
    <n v="7890.7983999999997"/>
    <n v="1.6000000005078601E-3"/>
    <n v="7890.8"/>
    <n v="0"/>
    <x v="0"/>
    <m/>
    <m/>
    <m/>
    <m/>
    <s v="none"/>
    <m/>
    <m/>
    <m/>
    <x v="0"/>
    <m/>
    <x v="0"/>
  </r>
  <r>
    <s v="CHE2604-2Q0 2021CHF"/>
    <x v="1"/>
    <n v="2604"/>
    <s v="ELECTROSUISSE"/>
    <s v="2604-2"/>
    <s v="Q0 2021"/>
    <s v="CHF"/>
    <n v="121.55"/>
    <n v="121.55"/>
    <n v="0"/>
    <n v="121.55"/>
    <n v="0"/>
    <x v="0"/>
    <m/>
    <m/>
    <m/>
    <m/>
    <s v="none"/>
    <m/>
    <m/>
    <m/>
    <x v="0"/>
    <m/>
    <x v="0"/>
  </r>
  <r>
    <s v="CHE2604-2Y 2021CHF"/>
    <x v="1"/>
    <n v="2604"/>
    <s v="ELECTROSUISSE"/>
    <s v="2604-2"/>
    <s v="Y 2021"/>
    <s v="CHF"/>
    <n v="1368.5"/>
    <n v="1368.5"/>
    <n v="0"/>
    <n v="1368.5"/>
    <n v="0"/>
    <x v="0"/>
    <m/>
    <m/>
    <m/>
    <m/>
    <s v="none"/>
    <m/>
    <m/>
    <m/>
    <x v="0"/>
    <m/>
    <x v="0"/>
  </r>
  <r>
    <s v="CHECH2042-002Y 2021CHF"/>
    <x v="1"/>
    <n v="2042"/>
    <s v="CWS-boco Suisse SA"/>
    <s v="CH2042-002"/>
    <s v="Y 2021"/>
    <s v="CHF"/>
    <n v="2326.7800000000002"/>
    <n v="2326.7892000000002"/>
    <n v="-9.1999999999643391E-3"/>
    <n v="2326.7800000000002"/>
    <n v="0"/>
    <x v="0"/>
    <m/>
    <m/>
    <m/>
    <m/>
    <s v="none"/>
    <m/>
    <m/>
    <m/>
    <x v="0"/>
    <m/>
    <x v="0"/>
  </r>
  <r>
    <s v="CHECH2-21-1-011Y 2021CHF"/>
    <x v="1"/>
    <n v="358995"/>
    <s v="ph-Vin Sàrl"/>
    <s v="CH2-21-1-011"/>
    <s v="Y 2021"/>
    <s v="CHF"/>
    <n v="185.72"/>
    <n v="185.72399999999999"/>
    <n v="-3.9999999999906699E-3"/>
    <n v="185.72"/>
    <n v="0"/>
    <x v="0"/>
    <m/>
    <m/>
    <m/>
    <m/>
    <s v="none"/>
    <m/>
    <m/>
    <m/>
    <x v="0"/>
    <m/>
    <x v="0"/>
  </r>
  <r>
    <s v="CHECH0017-0300Y 2021CHF"/>
    <x v="1"/>
    <n v="17"/>
    <s v="1870 Vins &amp; Conseil Sàrl"/>
    <s v="CH0017-0300"/>
    <s v="Y 2021"/>
    <s v="CHF"/>
    <n v="1169.48"/>
    <n v="1169.4807000000001"/>
    <n v="-7.0000000005165897E-4"/>
    <n v="1169.48"/>
    <n v="0"/>
    <x v="0"/>
    <m/>
    <m/>
    <m/>
    <m/>
    <s v="none"/>
    <m/>
    <m/>
    <m/>
    <x v="0"/>
    <m/>
    <x v="0"/>
  </r>
  <r>
    <s v="CHECH336162-0430Y 2021EUR"/>
    <x v="1"/>
    <n v="336162"/>
    <s v="KT-Service GmbH"/>
    <s v="CH336162-0430"/>
    <s v="Y 2021"/>
    <s v="EUR"/>
    <n v="10888.97"/>
    <n v="10888.9748"/>
    <n v="-4.80000000061409E-3"/>
    <n v="10888.97"/>
    <n v="0"/>
    <x v="0"/>
    <m/>
    <m/>
    <m/>
    <m/>
    <s v="none"/>
    <m/>
    <m/>
    <m/>
    <x v="0"/>
    <m/>
    <x v="0"/>
  </r>
  <r>
    <s v="CHECH1973-0300Q0 2021CHF"/>
    <x v="1"/>
    <n v="1973"/>
    <s v="Anticimex AG"/>
    <s v="CH1973-0300"/>
    <s v="Q0 2021"/>
    <s v="CHF"/>
    <n v="197"/>
    <n v="196.99799999999999"/>
    <n v="2.0000000000095402E-3"/>
    <n v="197"/>
    <n v="0"/>
    <x v="0"/>
    <m/>
    <m/>
    <m/>
    <m/>
    <s v="none"/>
    <m/>
    <m/>
    <m/>
    <x v="0"/>
    <m/>
    <x v="0"/>
  </r>
  <r>
    <s v="CHECH1973-0300Y 2021CHF"/>
    <x v="1"/>
    <n v="1973"/>
    <s v="Anticimex AG"/>
    <s v="CH1973-0300"/>
    <s v="Y 2021"/>
    <s v="CHF"/>
    <n v="1554.87"/>
    <n v="1554.8675000000001"/>
    <n v="2.4999999998271899E-3"/>
    <n v="1554.87"/>
    <n v="0"/>
    <x v="0"/>
    <m/>
    <m/>
    <m/>
    <m/>
    <s v="none"/>
    <m/>
    <m/>
    <m/>
    <x v="0"/>
    <m/>
    <x v="0"/>
  </r>
  <r>
    <s v="CHE8092-2Y 2021CHF"/>
    <x v="1"/>
    <n v="2113"/>
    <s v="Electrolux Professional AG"/>
    <s v="8092-2"/>
    <s v="Y 2021"/>
    <s v="CHF"/>
    <n v="14091.29"/>
    <n v="14091.29"/>
    <n v="0"/>
    <n v="14091.29"/>
    <n v="0"/>
    <x v="0"/>
    <m/>
    <m/>
    <m/>
    <m/>
    <s v="none"/>
    <m/>
    <m/>
    <m/>
    <x v="0"/>
    <m/>
    <x v="0"/>
  </r>
  <r>
    <s v="CHECH62549-0300Y 2021CHF"/>
    <x v="1"/>
    <n v="2504"/>
    <s v="Wuerth AG"/>
    <s v="CH62549-0300"/>
    <s v="Y 2021"/>
    <s v="CHF"/>
    <n v="1179.1600000000001"/>
    <n v="1179.1641"/>
    <n v="-4.0999999998803096E-3"/>
    <n v="1179.1600000000001"/>
    <n v="0"/>
    <x v="0"/>
    <m/>
    <m/>
    <m/>
    <m/>
    <s v="none"/>
    <m/>
    <m/>
    <m/>
    <x v="0"/>
    <m/>
    <x v="0"/>
  </r>
  <r>
    <s v="CHECH1703297-0300Y 2021CHF"/>
    <x v="1"/>
    <n v="70"/>
    <s v="Frigemo AG"/>
    <s v="CH1703297-0300"/>
    <s v="Y 2021"/>
    <s v="CHF"/>
    <n v="246.18"/>
    <n v="246.18"/>
    <n v="0"/>
    <n v="246.18"/>
    <n v="0"/>
    <x v="0"/>
    <m/>
    <m/>
    <m/>
    <m/>
    <s v="none"/>
    <m/>
    <m/>
    <m/>
    <x v="0"/>
    <m/>
    <x v="0"/>
  </r>
  <r>
    <s v="CHE8199-2Q0 2021CHF"/>
    <x v="1"/>
    <n v="2628"/>
    <s v="Franke Kaffeemaschinen AG"/>
    <s v="8199-2"/>
    <s v="Q0 2021"/>
    <s v="CHF"/>
    <n v="386.7"/>
    <n v="386.7"/>
    <n v="0"/>
    <n v="386.7"/>
    <n v="0"/>
    <x v="0"/>
    <m/>
    <m/>
    <m/>
    <m/>
    <s v="none"/>
    <m/>
    <m/>
    <m/>
    <x v="0"/>
    <m/>
    <x v="0"/>
  </r>
  <r>
    <s v="CHE8199-2Y 2021CHF"/>
    <x v="1"/>
    <n v="2628"/>
    <s v="Franke Kaffeemaschinen AG"/>
    <s v="8199-2"/>
    <s v="Y 2021"/>
    <s v="CHF"/>
    <n v="8006.4699999999903"/>
    <n v="8006.4650000000001"/>
    <n v="4.9999999991996403E-3"/>
    <n v="8006.4699999999903"/>
    <n v="0"/>
    <x v="0"/>
    <m/>
    <m/>
    <m/>
    <m/>
    <s v="none"/>
    <m/>
    <m/>
    <m/>
    <x v="0"/>
    <m/>
    <x v="0"/>
  </r>
  <r>
    <s v="CHECH2101-0250Q0 2021CHF"/>
    <x v="1"/>
    <n v="2101"/>
    <s v="DVT Technisches Fernsehen"/>
    <s v="CH2101-0250"/>
    <s v="Q0 2021"/>
    <s v="CHF"/>
    <n v="59.85"/>
    <n v="59.85"/>
    <n v="0"/>
    <n v="59.85"/>
    <n v="0"/>
    <x v="0"/>
    <m/>
    <m/>
    <m/>
    <m/>
    <s v="none"/>
    <m/>
    <m/>
    <m/>
    <x v="0"/>
    <m/>
    <x v="0"/>
  </r>
  <r>
    <s v="CHECH2101-0250Y 2021CHF"/>
    <x v="1"/>
    <n v="2101"/>
    <s v="DVT Technisches Fernsehen"/>
    <s v="CH2101-0250"/>
    <s v="Y 2021"/>
    <s v="CHF"/>
    <n v="490.02"/>
    <n v="490.02379999999999"/>
    <n v="-3.8000000000124601E-3"/>
    <n v="490.02"/>
    <n v="0"/>
    <x v="0"/>
    <m/>
    <m/>
    <m/>
    <m/>
    <s v="none"/>
    <m/>
    <m/>
    <m/>
    <x v="0"/>
    <m/>
    <x v="0"/>
  </r>
  <r>
    <s v="CHECH234012-0300Y 2021CHF"/>
    <x v="1"/>
    <n v="234012"/>
    <s v="SafeT Swiss SA"/>
    <s v="CH234012-0300"/>
    <s v="Y 2021"/>
    <s v="CHF"/>
    <n v="1202.81"/>
    <n v="1202.8050000000001"/>
    <n v="4.9999999998817596E-3"/>
    <n v="1202.81"/>
    <n v="0"/>
    <x v="0"/>
    <m/>
    <m/>
    <m/>
    <m/>
    <s v="none"/>
    <m/>
    <m/>
    <m/>
    <x v="0"/>
    <m/>
    <x v="0"/>
  </r>
  <r>
    <s v="CHECH248175-0100Y 2021CHF"/>
    <x v="1"/>
    <n v="248175"/>
    <s v="Top Concept SA"/>
    <s v="CH248175-0100"/>
    <s v="Y 2021"/>
    <s v="CHF"/>
    <n v="117.52"/>
    <n v="117.52"/>
    <n v="0"/>
    <n v="117.52"/>
    <n v="0"/>
    <x v="0"/>
    <m/>
    <m/>
    <m/>
    <m/>
    <s v="none"/>
    <m/>
    <m/>
    <m/>
    <x v="0"/>
    <m/>
    <x v="0"/>
  </r>
  <r>
    <s v="CHE2088-2Y 2021CHF"/>
    <x v="1"/>
    <n v="2088"/>
    <s v="APROTEC SA"/>
    <s v="2088-2"/>
    <s v="Y 2021"/>
    <s v="CHF"/>
    <n v="3358.65"/>
    <n v="3358.65"/>
    <n v="0"/>
    <n v="3358.65"/>
    <n v="0"/>
    <x v="0"/>
    <m/>
    <m/>
    <m/>
    <m/>
    <s v="none"/>
    <m/>
    <m/>
    <m/>
    <x v="0"/>
    <m/>
    <x v="0"/>
  </r>
  <r>
    <s v="CHECH0976-0200Q0 2021CHF"/>
    <x v="1"/>
    <n v="976"/>
    <s v="Henri Harsch HH SA"/>
    <s v="CH0976-0200"/>
    <s v="Q0 2021"/>
    <s v="CHF"/>
    <n v="20.85"/>
    <n v="20.85"/>
    <n v="0"/>
    <n v="20.85"/>
    <n v="0"/>
    <x v="0"/>
    <m/>
    <m/>
    <m/>
    <m/>
    <s v="none"/>
    <m/>
    <m/>
    <m/>
    <x v="0"/>
    <m/>
    <x v="0"/>
  </r>
  <r>
    <s v="CHECH0976-0200Y 2021CHF"/>
    <x v="1"/>
    <n v="976"/>
    <s v="Henri Harsch HH SA"/>
    <s v="CH0976-0200"/>
    <s v="Y 2021"/>
    <s v="CHF"/>
    <n v="4377.75"/>
    <n v="4377.7482"/>
    <n v="1.8000000000029099E-3"/>
    <n v="4377.75"/>
    <n v="0"/>
    <x v="0"/>
    <m/>
    <m/>
    <m/>
    <m/>
    <s v="none"/>
    <m/>
    <m/>
    <m/>
    <x v="0"/>
    <m/>
    <x v="0"/>
  </r>
  <r>
    <s v="CHECH2558-0500Y 2021CHF"/>
    <x v="1"/>
    <n v="2558"/>
    <s v="OTIS SA"/>
    <s v="CH2558-0500"/>
    <s v="Y 2021"/>
    <s v="CHF"/>
    <n v="8710.5"/>
    <n v="8710.4955000000009"/>
    <n v="4.4999999990977804E-3"/>
    <n v="8710.5"/>
    <n v="0"/>
    <x v="0"/>
    <m/>
    <m/>
    <m/>
    <m/>
    <s v="none"/>
    <m/>
    <m/>
    <m/>
    <x v="0"/>
    <m/>
    <x v="0"/>
  </r>
  <r>
    <s v="CHECH309865-0400Y 2021CHF"/>
    <x v="1"/>
    <n v="309865"/>
    <s v="HOFMANN Swiss Prime Menue AG"/>
    <s v="CH309865-0400"/>
    <s v="Y 2021"/>
    <s v="CHF"/>
    <n v="1748.94"/>
    <n v="1748.9408000000001"/>
    <n v="-8.0000000002655703E-4"/>
    <n v="1748.94"/>
    <n v="0"/>
    <x v="0"/>
    <m/>
    <m/>
    <m/>
    <m/>
    <s v="none"/>
    <m/>
    <m/>
    <m/>
    <x v="0"/>
    <m/>
    <x v="0"/>
  </r>
  <r>
    <s v="CHECH326470-0300Y 2021CHF"/>
    <x v="1"/>
    <n v="326470"/>
    <s v="ETAVIS ARNOLD AG"/>
    <s v="CH326470-0300"/>
    <s v="Y 2021"/>
    <s v="CHF"/>
    <n v="30654.13"/>
    <n v="30654.1335"/>
    <n v="-3.4999999988940501E-3"/>
    <n v="30654.13"/>
    <n v="0"/>
    <x v="0"/>
    <m/>
    <m/>
    <m/>
    <m/>
    <s v="none"/>
    <m/>
    <m/>
    <m/>
    <x v="0"/>
    <m/>
    <x v="0"/>
  </r>
  <r>
    <s v="CHECH2-21-1-008Y 2021CHF"/>
    <x v="1"/>
    <n v="280629"/>
    <s v="FC Food Concept Solutions Sàrl"/>
    <s v="CH2-21-1-008"/>
    <s v="Y 2021"/>
    <s v="CHF"/>
    <n v="885.23"/>
    <n v="885.22659999999996"/>
    <n v="3.4000000000560201E-3"/>
    <n v="885.23"/>
    <n v="0"/>
    <x v="0"/>
    <m/>
    <m/>
    <m/>
    <m/>
    <s v="none"/>
    <m/>
    <m/>
    <m/>
    <x v="0"/>
    <m/>
    <x v="0"/>
  </r>
  <r>
    <s v="CHECH2-21-2-019Y 2021EUR"/>
    <x v="1"/>
    <n v="108534"/>
    <s v="MSP DRUCK UND MEDIEN GMBH"/>
    <s v="CH2-21-2-019"/>
    <s v="Y 2021"/>
    <s v="EUR"/>
    <n v="380.48"/>
    <n v="380.4785"/>
    <n v="1.5000000000213701E-3"/>
    <n v="380.48"/>
    <n v="0"/>
    <x v="0"/>
    <m/>
    <m/>
    <m/>
    <m/>
    <s v="none"/>
    <m/>
    <m/>
    <m/>
    <x v="0"/>
    <m/>
    <x v="0"/>
  </r>
  <r>
    <s v="CHE7705-1Y 2021CHF"/>
    <x v="1"/>
    <n v="7705"/>
    <s v="Haco AG"/>
    <s v="7705-1"/>
    <s v="Y 2021"/>
    <s v="CHF"/>
    <n v="106.64"/>
    <n v="106.643"/>
    <n v="-3.0000000000001098E-3"/>
    <n v="106.64"/>
    <n v="0"/>
    <x v="0"/>
    <m/>
    <m/>
    <m/>
    <m/>
    <s v="none"/>
    <m/>
    <m/>
    <m/>
    <x v="0"/>
    <m/>
    <x v="0"/>
  </r>
  <r>
    <s v="CHE1700974-1Y 2021CHF"/>
    <x v="1"/>
    <n v="2729"/>
    <s v="Hug AG"/>
    <s v="1700974-1"/>
    <s v="Y 2021"/>
    <s v="CHF"/>
    <n v="1429.34"/>
    <n v="1429.3430000000001"/>
    <n v="-3.0000000001564301E-3"/>
    <n v="1429.34"/>
    <n v="0"/>
    <x v="0"/>
    <m/>
    <m/>
    <m/>
    <m/>
    <s v="none"/>
    <m/>
    <m/>
    <m/>
    <x v="0"/>
    <m/>
    <x v="0"/>
  </r>
  <r>
    <s v="CHECH2539-0200Y 2021CHF"/>
    <x v="1"/>
    <n v="2539"/>
    <s v="SALVIS AG"/>
    <s v="CH2539-0200"/>
    <s v="Y 2021"/>
    <s v="CHF"/>
    <n v="1749.32"/>
    <n v="1749.3152"/>
    <n v="4.7999999999319698E-3"/>
    <n v="1749.32"/>
    <n v="0"/>
    <x v="0"/>
    <m/>
    <m/>
    <m/>
    <m/>
    <s v="none"/>
    <m/>
    <m/>
    <m/>
    <x v="0"/>
    <m/>
    <x v="0"/>
  </r>
  <r>
    <s v="CHE1700560-1Y 2021CHF"/>
    <x v="1"/>
    <n v="116497"/>
    <s v="Hero"/>
    <s v="1700560-1"/>
    <s v="Y 2021"/>
    <s v="CHF"/>
    <n v="7808.52"/>
    <n v="7808.5164000000004"/>
    <n v="3.6000000000058199E-3"/>
    <n v="7808.52"/>
    <n v="0"/>
    <x v="0"/>
    <m/>
    <m/>
    <m/>
    <m/>
    <s v="none"/>
    <m/>
    <m/>
    <m/>
    <x v="0"/>
    <m/>
    <x v="0"/>
  </r>
  <r>
    <s v="CHECH2566-0200Y 2021CHF"/>
    <x v="1"/>
    <n v="2566"/>
    <s v="NEXT COMMUNICATION SA"/>
    <s v="CH2566-0200"/>
    <s v="Y 2021"/>
    <s v="CHF"/>
    <n v="73.34"/>
    <n v="73.34"/>
    <n v="0"/>
    <n v="73.34"/>
    <n v="0"/>
    <x v="0"/>
    <m/>
    <m/>
    <m/>
    <m/>
    <s v="none"/>
    <m/>
    <m/>
    <m/>
    <x v="0"/>
    <m/>
    <x v="0"/>
  </r>
  <r>
    <s v="CHECH4-21-1-015Y 2021CHF"/>
    <x v="1"/>
    <n v="6509"/>
    <s v="Nestlé Suisse SA Business Unit Professional"/>
    <s v="CH4-21-1-015"/>
    <s v="Y 2021"/>
    <s v="CHF"/>
    <n v="957.6"/>
    <n v="957.60270000000003"/>
    <n v="-2.7000000000043599E-3"/>
    <n v="957.6"/>
    <n v="0"/>
    <x v="0"/>
    <m/>
    <m/>
    <m/>
    <m/>
    <s v="none"/>
    <m/>
    <m/>
    <m/>
    <x v="0"/>
    <m/>
    <x v="0"/>
  </r>
  <r>
    <s v="CHE108824-2Y 2021CHF"/>
    <x v="1"/>
    <n v="108824"/>
    <s v="L ATELIER DES COULEURS SA"/>
    <s v="108824-2"/>
    <s v="Y 2021"/>
    <s v="CHF"/>
    <n v="2134.64"/>
    <n v="2134.6405"/>
    <n v="-5.0000000010186297E-4"/>
    <n v="2134.64"/>
    <n v="0"/>
    <x v="0"/>
    <m/>
    <m/>
    <m/>
    <m/>
    <s v="none"/>
    <m/>
    <m/>
    <m/>
    <x v="0"/>
    <m/>
    <x v="0"/>
  </r>
  <r>
    <s v="CHE8156-2Y 2021CHF"/>
    <x v="1"/>
    <n v="2342"/>
    <s v="Gehrig Group AG"/>
    <s v="8156-2"/>
    <s v="Y 2021"/>
    <s v="CHF"/>
    <n v="4404.58"/>
    <n v="4404.5839999999998"/>
    <n v="-3.9999999999054099E-3"/>
    <n v="4404.5839999999998"/>
    <n v="-3.9999999999054099E-3"/>
    <x v="0"/>
    <m/>
    <m/>
    <m/>
    <m/>
    <s v="none"/>
    <m/>
    <m/>
    <m/>
    <x v="0"/>
    <m/>
    <x v="0"/>
  </r>
  <r>
    <s v="CHECH0002-0005Y 2021CHF"/>
    <x v="1"/>
    <n v="347224"/>
    <s v="Rivella AG"/>
    <s v="CH0002-0005"/>
    <s v="Y 2021"/>
    <s v="CHF"/>
    <n v="1239.8"/>
    <n v="1239.8"/>
    <n v="0"/>
    <n v="1239.8"/>
    <n v="0"/>
    <x v="0"/>
    <m/>
    <m/>
    <m/>
    <m/>
    <s v="none"/>
    <m/>
    <m/>
    <m/>
    <x v="0"/>
    <m/>
    <x v="0"/>
  </r>
  <r>
    <s v="CHECH0014-0010Y 2021CHF"/>
    <x v="1"/>
    <n v="14"/>
    <s v="Kadi SA"/>
    <s v="CH0014-0010"/>
    <s v="Y 2021"/>
    <s v="CHF"/>
    <n v="5246.1324999999997"/>
    <n v="5246.1324999999997"/>
    <n v="0"/>
    <n v="5246.1324999999997"/>
    <n v="0"/>
    <x v="0"/>
    <m/>
    <m/>
    <m/>
    <m/>
    <s v="none"/>
    <m/>
    <m/>
    <m/>
    <x v="0"/>
    <m/>
    <x v="0"/>
  </r>
  <r>
    <s v="CHECH8824-0000Y 2021CHF"/>
    <x v="1"/>
    <n v="8824"/>
    <s v="BAT British American Tobacco Switzerland SA"/>
    <s v="CH8824-0000"/>
    <s v="Y 2021"/>
    <s v="CHF"/>
    <n v="4268"/>
    <n v="4268"/>
    <n v="0"/>
    <n v="4268"/>
    <n v="0"/>
    <x v="0"/>
    <m/>
    <m/>
    <m/>
    <m/>
    <s v="none"/>
    <s v="Produit"/>
    <s v="Thao"/>
    <s v="[TN] : Rebate calculé à la main =Report : 11 950 x 0,24 + 14 x 100 = 4268. La facture manque l'unité &quot;Indiquer &quot;1&quot; si distributeur&quot; dont 1400€ de rem. https://astoresuite.com/declarative_campaign_participations/edit/75635"/>
    <x v="1"/>
    <m/>
    <x v="11"/>
  </r>
  <r>
    <s v="CHECH1254-0300Y 2021CHF"/>
    <x v="1"/>
    <n v="1254"/>
    <s v="BRITA Wasser-Filter-Systeme AG"/>
    <s v="CH1254-0300"/>
    <s v="Y 2021"/>
    <s v="CHF"/>
    <n v="423.1"/>
    <n v="423.1035"/>
    <n v="-3.4999999999740699E-3"/>
    <n v="423.1"/>
    <n v="0"/>
    <x v="0"/>
    <m/>
    <m/>
    <m/>
    <m/>
    <s v="none"/>
    <m/>
    <m/>
    <m/>
    <x v="0"/>
    <m/>
    <x v="0"/>
  </r>
  <r>
    <s v="CHECH0003-0250Y 2021CHF"/>
    <x v="1"/>
    <n v="347593"/>
    <s v="Reitzel Suisse SA"/>
    <s v="CH0003-0250"/>
    <s v="Y 2021"/>
    <s v="CHF"/>
    <n v="1202.17"/>
    <n v="1202.1708000000001"/>
    <n v="-8.0000000002655703E-4"/>
    <n v="1202.17"/>
    <n v="0"/>
    <x v="0"/>
    <m/>
    <m/>
    <m/>
    <m/>
    <s v="none"/>
    <m/>
    <m/>
    <m/>
    <x v="0"/>
    <m/>
    <x v="0"/>
  </r>
  <r>
    <s v="CHECH120860-0200Y 2021CHF"/>
    <x v="1"/>
    <n v="120860"/>
    <s v="WANDER AG"/>
    <s v="CH120860-0200"/>
    <s v="Y 2021"/>
    <s v="CHF"/>
    <n v="1990.24"/>
    <n v="1990.2393"/>
    <n v="7.0000000005165897E-4"/>
    <n v="1990.24"/>
    <n v="0"/>
    <x v="0"/>
    <m/>
    <m/>
    <m/>
    <m/>
    <s v="none"/>
    <m/>
    <m/>
    <m/>
    <x v="0"/>
    <m/>
    <x v="0"/>
  </r>
  <r>
    <s v="CHECH2576-0400Y 2021CHF"/>
    <x v="1"/>
    <n v="2576"/>
    <s v="Suter Viandes SA"/>
    <s v="CH2576-0400"/>
    <s v="Y 2021"/>
    <s v="CHF"/>
    <n v="10170.01"/>
    <n v="10170.01"/>
    <n v="0"/>
    <n v="10170.01"/>
    <n v="0"/>
    <x v="0"/>
    <m/>
    <m/>
    <m/>
    <m/>
    <s v="none"/>
    <m/>
    <m/>
    <m/>
    <x v="0"/>
    <m/>
    <x v="0"/>
  </r>
  <r>
    <s v="CHECH2406-0100Y 2021CHF"/>
    <x v="1"/>
    <n v="2406"/>
    <s v="Tecnofil AG"/>
    <s v="CH2406-0100"/>
    <s v="Y 2021"/>
    <s v="CHF"/>
    <n v="733.23"/>
    <n v="733.22699999999998"/>
    <n v="3.0000000000427402E-3"/>
    <n v="733.23"/>
    <n v="0"/>
    <x v="0"/>
    <m/>
    <m/>
    <m/>
    <m/>
    <s v="none"/>
    <s v="Produit"/>
    <s v="Thao"/>
    <s v="[TN] : Calcul à la main = Report = Montant après le dernier ajustment https://astoresuite.com/adjustements/edit/40352 : 36 661,35 x 2% = 733,23 (Condition CA &gt; 30K &lt; 50K =&gt; 2%)_x000a_Le montant facturé était sur l'ajustment précédent : 27 587,25x 1% = 275,87 (Condition CA &lt; 30K =&gt; 1%)_x000a_[BD] Ok now"/>
    <x v="1"/>
    <s v="Barbara"/>
    <x v="11"/>
  </r>
  <r>
    <s v="CHECH109482-0500Y 2021CHF"/>
    <x v="1"/>
    <n v="109482"/>
    <s v="AS Aufzüge AG"/>
    <s v="CH109482-0500"/>
    <s v="Y 2021"/>
    <s v="CHF"/>
    <n v="11121.41"/>
    <n v="11121.405000000001"/>
    <n v="4.9999999991996403E-3"/>
    <n v="11121.41"/>
    <n v="0"/>
    <x v="0"/>
    <m/>
    <m/>
    <m/>
    <m/>
    <s v="none"/>
    <m/>
    <m/>
    <m/>
    <x v="0"/>
    <m/>
    <x v="0"/>
  </r>
  <r>
    <s v="CHE1700863-2Q0 2021CHF"/>
    <x v="1"/>
    <n v="1956"/>
    <s v="SILLIKER SUISSE SARL"/>
    <s v="1700863-2"/>
    <s v="Q0 2021"/>
    <s v="CHF"/>
    <n v="242.13"/>
    <n v="242.12790000000001"/>
    <n v="2.0999999999844398E-3"/>
    <n v="242.13"/>
    <n v="0"/>
    <x v="0"/>
    <m/>
    <m/>
    <m/>
    <m/>
    <s v="none"/>
    <m/>
    <m/>
    <m/>
    <x v="0"/>
    <m/>
    <x v="0"/>
  </r>
  <r>
    <s v="CHE1700863-2Y 2021CHF"/>
    <x v="1"/>
    <n v="1956"/>
    <s v="SILLIKER SUISSE SARL"/>
    <s v="1700863-2"/>
    <s v="Y 2021"/>
    <s v="CHF"/>
    <n v="5957.15"/>
    <n v="5957.1518999999998"/>
    <n v="-1.9000000002051801E-3"/>
    <n v="5957.15"/>
    <n v="0"/>
    <x v="0"/>
    <m/>
    <m/>
    <m/>
    <m/>
    <s v="none"/>
    <m/>
    <m/>
    <m/>
    <x v="0"/>
    <m/>
    <x v="0"/>
  </r>
  <r>
    <s v="CHECH0009-0200Y 2021CHF"/>
    <x v="1"/>
    <n v="336399"/>
    <s v="PLÜSS Bäckerei im Limmatfeld GmbH"/>
    <s v="CH0009-0200"/>
    <s v="Y 2021"/>
    <s v="CHF"/>
    <n v="399.16"/>
    <n v="399.16"/>
    <n v="0"/>
    <n v="399.16"/>
    <n v="0"/>
    <x v="0"/>
    <m/>
    <m/>
    <m/>
    <m/>
    <s v="none"/>
    <m/>
    <m/>
    <m/>
    <x v="0"/>
    <m/>
    <x v="0"/>
  </r>
  <r>
    <s v="CHE9036-2Y 2021CHF"/>
    <x v="1"/>
    <n v="115542"/>
    <s v="swisspro SR/PM SA"/>
    <s v="9036-2"/>
    <s v="Y 2021"/>
    <s v="CHF"/>
    <n v="1316.32"/>
    <n v="1316.3226"/>
    <n v="-2.6000000000294598E-3"/>
    <n v="1316.32"/>
    <n v="0"/>
    <x v="0"/>
    <m/>
    <m/>
    <m/>
    <m/>
    <s v="none"/>
    <m/>
    <m/>
    <m/>
    <x v="0"/>
    <m/>
    <x v="0"/>
  </r>
  <r>
    <s v="CHECH2364-0200Y 2021CHF"/>
    <x v="1"/>
    <n v="2364"/>
    <s v="Zweifel Pomy-Chips AG"/>
    <s v="CH2364-0200"/>
    <s v="Y 2021"/>
    <s v="CHF"/>
    <n v="956.59"/>
    <n v="956.58619999999996"/>
    <n v="3.8000000000693E-3"/>
    <n v="956.59"/>
    <n v="0"/>
    <x v="0"/>
    <m/>
    <m/>
    <m/>
    <m/>
    <s v="none"/>
    <m/>
    <m/>
    <m/>
    <x v="0"/>
    <m/>
    <x v="0"/>
  </r>
  <r>
    <s v="CHECH2646-0300Y 2021CHF"/>
    <x v="1"/>
    <n v="2646"/>
    <s v="Elektro-Material AG"/>
    <s v="CH2646-0300"/>
    <s v="Y 2021"/>
    <s v="CHF"/>
    <n v="3074.02"/>
    <n v="3074.0174999999999"/>
    <n v="2.5000000000545601E-3"/>
    <n v="3074.02"/>
    <n v="0"/>
    <x v="0"/>
    <m/>
    <m/>
    <m/>
    <m/>
    <s v="none"/>
    <m/>
    <m/>
    <m/>
    <x v="0"/>
    <m/>
    <x v="0"/>
  </r>
  <r>
    <s v="CHECH0015-0200Y 2021CHF"/>
    <x v="1"/>
    <n v="15"/>
    <s v="Florin AG"/>
    <s v="CH0015-0200"/>
    <s v="Y 2021"/>
    <s v="CHF"/>
    <n v="1227.44"/>
    <n v="1227.4367999999999"/>
    <n v="3.2000000001062199E-3"/>
    <n v="1227.44"/>
    <n v="0"/>
    <x v="0"/>
    <m/>
    <m/>
    <m/>
    <m/>
    <s v="none"/>
    <m/>
    <m/>
    <m/>
    <x v="0"/>
    <m/>
    <x v="0"/>
  </r>
  <r>
    <s v="CHECH9125-0300Y 2021CHF"/>
    <x v="1"/>
    <n v="2727"/>
    <s v="Unilever Schweiz GmbH Food Solutions"/>
    <s v="CH9125-0300"/>
    <s v="Y 2021"/>
    <s v="CHF"/>
    <n v="2887.91"/>
    <n v="2887.9050000000002"/>
    <n v="4.9999999996543903E-3"/>
    <n v="2887.91"/>
    <n v="0"/>
    <x v="0"/>
    <m/>
    <m/>
    <m/>
    <m/>
    <s v="none"/>
    <m/>
    <m/>
    <m/>
    <x v="0"/>
    <m/>
    <x v="0"/>
  </r>
  <r>
    <s v="CHECH6470-1000Y 2021CHF"/>
    <x v="1"/>
    <n v="6470"/>
    <s v="GRAPHAX AG"/>
    <s v="CH6470-1000"/>
    <s v="Y 2021"/>
    <s v="CHF"/>
    <n v="3508.32"/>
    <n v="3508.3150000000001"/>
    <n v="5.0000000001091298E-3"/>
    <n v="3508.32"/>
    <n v="0"/>
    <x v="0"/>
    <m/>
    <m/>
    <m/>
    <m/>
    <s v="none"/>
    <m/>
    <m/>
    <m/>
    <x v="0"/>
    <m/>
    <x v="0"/>
  </r>
  <r>
    <s v="CHECH269841-0300Y 2021CHF"/>
    <x v="1"/>
    <n v="269841"/>
    <s v="Siradis Sàrl"/>
    <s v="CH269841-0300"/>
    <s v="Y 2021"/>
    <s v="CHF"/>
    <n v="28.04"/>
    <n v="28.044"/>
    <n v="-4.0000000000013297E-3"/>
    <n v="28.04"/>
    <n v="0"/>
    <x v="0"/>
    <m/>
    <m/>
    <m/>
    <m/>
    <s v="none"/>
    <m/>
    <m/>
    <m/>
    <x v="0"/>
    <m/>
    <x v="0"/>
  </r>
  <r>
    <s v="CHECH9177-0000Y 2021CHF"/>
    <x v="1"/>
    <n v="2274"/>
    <s v="Vranken Pommery Suisse SA"/>
    <s v="CH9177-0000"/>
    <s v="Y 2021"/>
    <s v="CHF"/>
    <n v="150"/>
    <n v="150"/>
    <n v="0"/>
    <n v="150"/>
    <n v="0"/>
    <x v="0"/>
    <m/>
    <m/>
    <m/>
    <m/>
    <s v="none"/>
    <m/>
    <m/>
    <m/>
    <x v="0"/>
    <m/>
    <x v="0"/>
  </r>
  <r>
    <s v="CHE1703299-1Y 2021CHF"/>
    <x v="1"/>
    <n v="1703299"/>
    <s v="Nestlé Waters (Suisse) SA"/>
    <s v="1703299-1"/>
    <s v="Y 2021"/>
    <s v="CHF"/>
    <n v="10924.75"/>
    <n v="10924.75"/>
    <n v="0"/>
    <n v="10924.75"/>
    <n v="0"/>
    <x v="0"/>
    <m/>
    <m/>
    <m/>
    <m/>
    <s v="none"/>
    <m/>
    <m/>
    <m/>
    <x v="0"/>
    <m/>
    <x v="0"/>
  </r>
  <r>
    <s v="CHECH2-21-2-006Y 2021CHF"/>
    <x v="1"/>
    <n v="251644"/>
    <s v="SQS Swiss Quick Services SA"/>
    <s v="CH2-21-2-006"/>
    <s v="Y 2021"/>
    <s v="CHF"/>
    <n v="2961.35"/>
    <n v="2961.35"/>
    <n v="0"/>
    <n v="2961.35"/>
    <n v="0"/>
    <x v="0"/>
    <m/>
    <m/>
    <m/>
    <m/>
    <s v="none"/>
    <m/>
    <m/>
    <m/>
    <x v="0"/>
    <m/>
    <x v="0"/>
  </r>
  <r>
    <s v="CHECH8933-0100Y 2021CHF"/>
    <x v="1"/>
    <n v="2362"/>
    <s v="Siemens Suisse S.A. Smart Infrastructure"/>
    <s v="CH8933-0100"/>
    <s v="Y 2021"/>
    <s v="CHF"/>
    <n v="9718.65"/>
    <n v="9718.65"/>
    <n v="0"/>
    <n v="9718.65"/>
    <n v="0"/>
    <x v="0"/>
    <m/>
    <m/>
    <m/>
    <m/>
    <s v="none"/>
    <m/>
    <m/>
    <m/>
    <x v="0"/>
    <m/>
    <x v="0"/>
  </r>
  <r>
    <s v="CHE1701979-1Y 2021CHF"/>
    <x v="1"/>
    <n v="2139"/>
    <s v="Kind David"/>
    <s v="1701979-1"/>
    <s v="Y 2021"/>
    <s v="CHF"/>
    <n v="742"/>
    <n v="742"/>
    <n v="0"/>
    <n v="742"/>
    <n v="0"/>
    <x v="0"/>
    <m/>
    <m/>
    <m/>
    <m/>
    <s v="none"/>
    <m/>
    <m/>
    <m/>
    <x v="0"/>
    <m/>
    <x v="0"/>
  </r>
  <r>
    <s v="CHE1700210-1Y 2021CHF"/>
    <x v="1"/>
    <n v="2419"/>
    <s v="Selecta AG Schweiz"/>
    <s v="1700210-1"/>
    <s v="Y 2021"/>
    <s v="CHF"/>
    <n v="400.42"/>
    <n v="400.42020000000002"/>
    <n v="-2.0000000000663901E-4"/>
    <n v="400.42"/>
    <n v="0"/>
    <x v="0"/>
    <m/>
    <m/>
    <m/>
    <m/>
    <s v="none"/>
    <m/>
    <m/>
    <m/>
    <x v="0"/>
    <m/>
    <x v="0"/>
  </r>
  <r>
    <s v="CHECH1703296-0000Y 2021CHF"/>
    <x v="1"/>
    <n v="1703296"/>
    <s v="Evian-Volvic Suisse SA"/>
    <s v="CH1703296-0000"/>
    <s v="Y 2021"/>
    <s v="CHF"/>
    <n v="3701.08"/>
    <n v="3701.08"/>
    <n v="0"/>
    <n v="3701.08"/>
    <n v="0"/>
    <x v="0"/>
    <m/>
    <m/>
    <m/>
    <m/>
    <s v="none"/>
    <m/>
    <m/>
    <m/>
    <x v="0"/>
    <m/>
    <x v="0"/>
  </r>
  <r>
    <s v="CHECH0008-030Y 2021CHF"/>
    <x v="1"/>
    <n v="335193"/>
    <s v="Patiswiss AG"/>
    <s v="CH0008-030"/>
    <s v="Y 2021"/>
    <s v="CHF"/>
    <n v="588.48"/>
    <n v="588.48180000000002"/>
    <n v="-1.8000000000029099E-3"/>
    <n v="588.48"/>
    <n v="0"/>
    <x v="0"/>
    <m/>
    <m/>
    <m/>
    <m/>
    <s v="none"/>
    <m/>
    <m/>
    <m/>
    <x v="0"/>
    <m/>
    <x v="0"/>
  </r>
  <r>
    <s v="CHECH2163-0400Y 2021CHF"/>
    <x v="1"/>
    <n v="309665"/>
    <s v="Bouygues E&amp;S InTec Suisse SA"/>
    <s v="CH2163-0400"/>
    <s v="Y 2021"/>
    <s v="CHF"/>
    <n v="502.24"/>
    <n v="502.24400000000003"/>
    <n v="-4.0000000000190898E-3"/>
    <n v="502.24"/>
    <n v="0"/>
    <x v="0"/>
    <m/>
    <m/>
    <m/>
    <m/>
    <s v="none"/>
    <m/>
    <m/>
    <m/>
    <x v="0"/>
    <m/>
    <x v="0"/>
  </r>
  <r>
    <s v="CHECH914-0300S2 2021CHF"/>
    <x v="1"/>
    <n v="914"/>
    <e v="#N/A"/>
    <s v="CH914-0300"/>
    <s v="S2 2021"/>
    <s v="CHF"/>
    <n v="57.52"/>
    <n v="57.524700000000003"/>
    <n v="-4.6999999999997001E-3"/>
    <n v="57.52"/>
    <n v="0"/>
    <x v="0"/>
    <m/>
    <m/>
    <m/>
    <m/>
    <s v="none"/>
    <m/>
    <m/>
    <m/>
    <x v="0"/>
    <m/>
    <x v="0"/>
  </r>
  <r>
    <s v="CHE6771-1Y 2021CHF"/>
    <x v="1"/>
    <n v="6771"/>
    <s v="EMMI SCHWEIZ AG (Image)"/>
    <s v="6771-1"/>
    <s v="Y 2021"/>
    <s v="CHF"/>
    <n v="438.41"/>
    <n v="438.41230000000002"/>
    <n v="-2.29999999999108E-3"/>
    <n v="438.41"/>
    <n v="0"/>
    <x v="0"/>
    <m/>
    <m/>
    <m/>
    <m/>
    <s v="none"/>
    <m/>
    <m/>
    <m/>
    <x v="0"/>
    <m/>
    <x v="0"/>
  </r>
  <r>
    <s v="CHE1701949-1Y 2021CHF"/>
    <x v="1"/>
    <n v="62694"/>
    <s v="Heineken Switzerland"/>
    <s v="1701949-1"/>
    <s v="Y 2021"/>
    <s v="CHF"/>
    <n v="610.20000000000005"/>
    <n v="610"/>
    <n v="0.200000000000045"/>
    <n v="610.20000000000005"/>
    <n v="0"/>
    <x v="0"/>
    <m/>
    <m/>
    <m/>
    <m/>
    <s v="none"/>
    <m/>
    <m/>
    <m/>
    <x v="0"/>
    <m/>
    <x v="0"/>
  </r>
  <r>
    <s v="CHECH2693-0003Y 2021CHF"/>
    <x v="1"/>
    <n v="2693"/>
    <s v="Energie Opfikon AG"/>
    <s v="CH2693-0003"/>
    <s v="Y 2021"/>
    <s v="CHF"/>
    <n v="1019.7786"/>
    <n v="1019.7786"/>
    <n v="0"/>
    <n v="1019.7786"/>
    <n v="0"/>
    <x v="0"/>
    <m/>
    <m/>
    <m/>
    <m/>
    <s v="none"/>
    <m/>
    <m/>
    <m/>
    <x v="0"/>
    <m/>
    <x v="0"/>
  </r>
  <r>
    <s v="CHECH4-22-4-005Y 2021CHF"/>
    <x v="1"/>
    <n v="2624"/>
    <e v="#N/A"/>
    <s v="CH4-22-4-005"/>
    <s v="Y 2021"/>
    <s v="CHF"/>
    <n v="15393.344999999999"/>
    <n v="30786.702000000001"/>
    <n v="-15393.357"/>
    <n v="30786.702000000001"/>
    <n v="-15393.357"/>
    <x v="2"/>
    <s v="[85872]"/>
    <s v="[47392, 47391]"/>
    <s v="rebate present"/>
    <s v="2022-05-23 12:22:45 +0200"/>
    <m/>
    <s v="Hexa"/>
    <m/>
    <m/>
    <x v="0"/>
    <m/>
    <x v="0"/>
  </r>
  <r>
    <s v="CHE1701540-2Y 2021CHF"/>
    <x v="1"/>
    <n v="2705"/>
    <s v="ISS Facilitiy Services S.A"/>
    <s v="1701540-2"/>
    <s v="Y 2021"/>
    <s v="CHF"/>
    <n v="4094.5"/>
    <n v="4094.5"/>
    <n v="0"/>
    <n v="4094.5"/>
    <n v="0"/>
    <x v="0"/>
    <m/>
    <m/>
    <m/>
    <m/>
    <m/>
    <m/>
    <m/>
    <m/>
    <x v="0"/>
    <m/>
    <x v="0"/>
  </r>
  <r>
    <s v="CORP691444Q0 2021EUR"/>
    <x v="2"/>
    <n v="532"/>
    <s v="CAA AGENCEMENT"/>
    <n v="691444"/>
    <s v="Q0 2021"/>
    <s v="EUR"/>
    <n v="5120.97"/>
    <n v="5120.9691999999995"/>
    <n v="8.0000000070867795E-4"/>
    <n v="5120.97"/>
    <n v="0"/>
    <x v="0"/>
    <m/>
    <m/>
    <m/>
    <m/>
    <s v="none"/>
    <m/>
    <m/>
    <m/>
    <x v="0"/>
    <m/>
    <x v="0"/>
  </r>
  <r>
    <s v="CORP691444Q1 2021EUR"/>
    <x v="2"/>
    <n v="532"/>
    <s v="CAA AGENCEMENT"/>
    <n v="691444"/>
    <s v="Q1 2021"/>
    <s v="EUR"/>
    <n v="4899.08"/>
    <n v="4899.08"/>
    <n v="0"/>
    <n v="4899.08"/>
    <n v="0"/>
    <x v="0"/>
    <m/>
    <m/>
    <m/>
    <m/>
    <s v="none"/>
    <m/>
    <m/>
    <m/>
    <x v="0"/>
    <m/>
    <x v="0"/>
  </r>
  <r>
    <s v="CORP691444Q2 2021EUR"/>
    <x v="2"/>
    <n v="532"/>
    <s v="CAA AGENCEMENT"/>
    <n v="691444"/>
    <s v="Q2 2021"/>
    <s v="EUR"/>
    <n v="7628.35"/>
    <n v="7628.3428000000004"/>
    <n v="7.2000000000116398E-3"/>
    <n v="7628.35"/>
    <n v="0"/>
    <x v="0"/>
    <m/>
    <m/>
    <m/>
    <m/>
    <s v="none"/>
    <m/>
    <m/>
    <m/>
    <x v="0"/>
    <m/>
    <x v="0"/>
  </r>
  <r>
    <s v="CORP691444Q3 2021EUR"/>
    <x v="2"/>
    <n v="532"/>
    <s v="CAA AGENCEMENT"/>
    <n v="691444"/>
    <s v="Q3 2021"/>
    <s v="EUR"/>
    <n v="3768.77"/>
    <n v="3768.7667999999999"/>
    <n v="3.2000000001062199E-3"/>
    <n v="3768.77"/>
    <n v="0"/>
    <x v="0"/>
    <m/>
    <m/>
    <m/>
    <m/>
    <s v="none"/>
    <m/>
    <m/>
    <m/>
    <x v="0"/>
    <m/>
    <x v="0"/>
  </r>
  <r>
    <s v="CORP691444Q4 2021EUR"/>
    <x v="2"/>
    <n v="532"/>
    <s v="CAA AGENCEMENT"/>
    <n v="691444"/>
    <s v="Q4 2021"/>
    <s v="EUR"/>
    <n v="7191.45"/>
    <n v="7191.4503999999997"/>
    <n v="-3.9999999989959103E-4"/>
    <n v="7191.45"/>
    <n v="0"/>
    <x v="0"/>
    <m/>
    <m/>
    <m/>
    <m/>
    <s v="none"/>
    <m/>
    <m/>
    <m/>
    <x v="0"/>
    <m/>
    <x v="0"/>
  </r>
  <r>
    <s v="CORP27293030Q1 2021EUR"/>
    <x v="2"/>
    <n v="579"/>
    <s v="SEGIS S.P.A"/>
    <n v="27293030"/>
    <s v="Q1 2021"/>
    <s v="EUR"/>
    <n v="790.92"/>
    <n v="790.92"/>
    <n v="0"/>
    <n v="790.92"/>
    <n v="0"/>
    <x v="0"/>
    <m/>
    <m/>
    <m/>
    <m/>
    <s v="none"/>
    <m/>
    <m/>
    <m/>
    <x v="0"/>
    <m/>
    <x v="0"/>
  </r>
  <r>
    <s v="CORP27293030Q2 2021EUR"/>
    <x v="2"/>
    <n v="579"/>
    <s v="SEGIS S.P.A"/>
    <n v="27293030"/>
    <s v="Q2 2021"/>
    <s v="EUR"/>
    <n v="396.67"/>
    <n v="396.66"/>
    <n v="9.9999999999908998E-3"/>
    <n v="396.67"/>
    <n v="0"/>
    <x v="0"/>
    <m/>
    <m/>
    <m/>
    <m/>
    <s v="none"/>
    <m/>
    <m/>
    <m/>
    <x v="0"/>
    <m/>
    <x v="0"/>
  </r>
  <r>
    <s v="CORP27293030Q3 2021EUR"/>
    <x v="2"/>
    <n v="579"/>
    <s v="SEGIS S.P.A"/>
    <n v="27293030"/>
    <s v="Q3 2021"/>
    <s v="EUR"/>
    <n v="682.2"/>
    <n v="682.2"/>
    <n v="0"/>
    <n v="682.2"/>
    <n v="0"/>
    <x v="0"/>
    <m/>
    <m/>
    <m/>
    <m/>
    <s v="none"/>
    <m/>
    <m/>
    <m/>
    <x v="0"/>
    <m/>
    <x v="0"/>
  </r>
  <r>
    <s v="CORP27293030Q4 2021EUR"/>
    <x v="2"/>
    <n v="579"/>
    <s v="SEGIS S.P.A"/>
    <n v="27293030"/>
    <s v="Q4 2021"/>
    <s v="EUR"/>
    <n v="283.2"/>
    <n v="283.2"/>
    <n v="0"/>
    <n v="283.2"/>
    <n v="0"/>
    <x v="0"/>
    <m/>
    <m/>
    <m/>
    <m/>
    <s v="none"/>
    <m/>
    <m/>
    <m/>
    <x v="0"/>
    <m/>
    <x v="0"/>
  </r>
  <r>
    <s v="CORPGP3EHC2218Q1 2021EUR"/>
    <x v="2"/>
    <n v="579"/>
    <s v="SEGIS S.P.A"/>
    <s v="GP3EHC2218"/>
    <s v="Q1 2021"/>
    <s v="EUR"/>
    <n v="1775.4"/>
    <n v="1775.4"/>
    <n v="0"/>
    <n v="1775.4"/>
    <n v="0"/>
    <x v="0"/>
    <m/>
    <m/>
    <m/>
    <m/>
    <s v="none"/>
    <m/>
    <m/>
    <m/>
    <x v="0"/>
    <m/>
    <x v="0"/>
  </r>
  <r>
    <s v="CORPGP3EHC2218Q2 2021EUR"/>
    <x v="2"/>
    <n v="579"/>
    <s v="SEGIS S.P.A"/>
    <s v="GP3EHC2218"/>
    <s v="Q2 2021"/>
    <s v="EUR"/>
    <n v="259"/>
    <n v="259"/>
    <n v="0"/>
    <n v="259"/>
    <n v="0"/>
    <x v="0"/>
    <m/>
    <m/>
    <m/>
    <m/>
    <s v="none"/>
    <m/>
    <m/>
    <m/>
    <x v="0"/>
    <m/>
    <x v="0"/>
  </r>
  <r>
    <s v="CORPGP3EHC2218Q3 2021EUR"/>
    <x v="2"/>
    <n v="579"/>
    <s v="SEGIS S.P.A"/>
    <s v="GP3EHC2218"/>
    <s v="Q3 2021"/>
    <s v="EUR"/>
    <n v="124.8"/>
    <n v="124.8"/>
    <n v="0"/>
    <n v="124.8"/>
    <n v="0"/>
    <x v="0"/>
    <m/>
    <m/>
    <m/>
    <m/>
    <s v="none"/>
    <m/>
    <m/>
    <m/>
    <x v="0"/>
    <m/>
    <x v="0"/>
  </r>
  <r>
    <s v="CORPGP2GP21067Q1 2021EUR"/>
    <x v="2"/>
    <n v="604"/>
    <s v="CPI GLOBAL"/>
    <s v="GP2GP21067"/>
    <s v="Q1 2021"/>
    <s v="EUR"/>
    <n v="12785.23"/>
    <n v="12785.227999999999"/>
    <n v="2.0000000004074502E-3"/>
    <n v="12785.23"/>
    <n v="0"/>
    <x v="0"/>
    <m/>
    <m/>
    <m/>
    <m/>
    <s v="none"/>
    <m/>
    <m/>
    <m/>
    <x v="0"/>
    <m/>
    <x v="0"/>
  </r>
  <r>
    <s v="CORPGP2GP21067Q2 2021EUR"/>
    <x v="2"/>
    <n v="604"/>
    <s v="CPI GLOBAL"/>
    <s v="GP2GP21067"/>
    <s v="Q2 2021"/>
    <s v="EUR"/>
    <n v="561.79999999999995"/>
    <n v="561.79679999999996"/>
    <n v="3.19999999999254E-3"/>
    <n v="561.79999999999995"/>
    <n v="0"/>
    <x v="0"/>
    <m/>
    <m/>
    <m/>
    <m/>
    <s v="none"/>
    <m/>
    <m/>
    <m/>
    <x v="0"/>
    <m/>
    <x v="0"/>
  </r>
  <r>
    <s v="CORPGP2GP21067Q3 2021EUR"/>
    <x v="2"/>
    <n v="604"/>
    <s v="CPI GLOBAL"/>
    <s v="GP2GP21067"/>
    <s v="Q3 2021"/>
    <s v="EUR"/>
    <n v="485.22"/>
    <n v="485.22359999999998"/>
    <n v="-3.59999999994897E-3"/>
    <n v="485.22"/>
    <n v="0"/>
    <x v="0"/>
    <m/>
    <m/>
    <m/>
    <m/>
    <s v="none"/>
    <m/>
    <m/>
    <m/>
    <x v="0"/>
    <m/>
    <x v="0"/>
  </r>
  <r>
    <s v="CORPGP2GP21067Q4 2021EUR"/>
    <x v="2"/>
    <n v="604"/>
    <s v="CPI GLOBAL"/>
    <s v="GP2GP21067"/>
    <s v="Q4 2021"/>
    <s v="EUR"/>
    <n v="520.80999999999995"/>
    <n v="520.81399999999996"/>
    <n v="-4.0000000000190898E-3"/>
    <n v="520.80999999999995"/>
    <n v="0"/>
    <x v="0"/>
    <m/>
    <m/>
    <m/>
    <m/>
    <s v="none"/>
    <m/>
    <m/>
    <m/>
    <x v="0"/>
    <m/>
    <x v="0"/>
  </r>
  <r>
    <s v="CORPGP4GP2439Y 2021EUR"/>
    <x v="2"/>
    <n v="604"/>
    <s v="CPI GLOBAL"/>
    <s v="GP4GP2439"/>
    <s v="Y 2021"/>
    <s v="EUR"/>
    <n v="9600.0300000000007"/>
    <n v="9600.0308000000005"/>
    <n v="-7.9999999979918303E-4"/>
    <n v="9600.0308000000005"/>
    <n v="-7.9999999979918303E-4"/>
    <x v="0"/>
    <m/>
    <m/>
    <m/>
    <m/>
    <s v="none"/>
    <m/>
    <m/>
    <m/>
    <x v="0"/>
    <m/>
    <x v="0"/>
  </r>
  <r>
    <s v="CORPGP2GP2573Q0 2021EUR"/>
    <x v="2"/>
    <n v="703"/>
    <s v="ADA COSMETICS INTERNATIONAL GMBH"/>
    <s v="GP2GP2573"/>
    <s v="Q0 2021"/>
    <s v="EUR"/>
    <n v="1309.04"/>
    <n v="1309.04"/>
    <n v="0"/>
    <n v="1309.04"/>
    <n v="0"/>
    <x v="0"/>
    <m/>
    <m/>
    <m/>
    <m/>
    <s v="none"/>
    <s v="Produit"/>
    <s v="Thao"/>
    <s v="[TN] : Rebate calculé à la main = Report. _x000a_[23373] : 17 837 x 2 % = 374,74 sur Q4 2020_x000a_[23382] : 17 837 x 2 % = 374,74 sur Q4 2020_x000a_[24185] : 17 837 x 2 % = 374,74 sur Q4 2020_x000a_[26810] : 13 291 x 2 % = 265,82 sur Q4 2020_x000a_=&gt; la facture était seulement pour le [26810] : 13 291 x 2 % = 265,82"/>
    <x v="1"/>
    <m/>
    <x v="11"/>
  </r>
  <r>
    <s v="CORPGP2GP2573Q1 2021EUR"/>
    <x v="2"/>
    <n v="703"/>
    <s v="ADA COSMETICS INTERNATIONAL GMBH"/>
    <s v="GP2GP2573"/>
    <s v="Q1 2021"/>
    <s v="EUR"/>
    <n v="2948.34"/>
    <n v="2948.34"/>
    <n v="0"/>
    <n v="2948.34"/>
    <n v="0"/>
    <x v="0"/>
    <m/>
    <m/>
    <m/>
    <m/>
    <s v="none"/>
    <m/>
    <m/>
    <m/>
    <x v="0"/>
    <m/>
    <x v="0"/>
  </r>
  <r>
    <s v="CORPGP2GP2573Q2 2021EUR"/>
    <x v="2"/>
    <n v="703"/>
    <s v="ADA COSMETICS INTERNATIONAL GMBH"/>
    <s v="GP2GP2573"/>
    <s v="Q2 2021"/>
    <s v="EUR"/>
    <n v="8026.36"/>
    <n v="8026.3559999999998"/>
    <n v="3.9999999999054099E-3"/>
    <n v="8026.36"/>
    <n v="0"/>
    <x v="0"/>
    <m/>
    <m/>
    <m/>
    <m/>
    <s v="none"/>
    <m/>
    <m/>
    <m/>
    <x v="0"/>
    <m/>
    <x v="0"/>
  </r>
  <r>
    <s v="CORPGP2GP2573Q3 2021EUR"/>
    <x v="2"/>
    <n v="703"/>
    <s v="ADA COSMETICS INTERNATIONAL GMBH"/>
    <s v="GP2GP2573"/>
    <s v="Q3 2021"/>
    <s v="EUR"/>
    <n v="15394.52"/>
    <n v="15394.5172"/>
    <n v="2.8000000002066298E-3"/>
    <n v="15394.52"/>
    <n v="0"/>
    <x v="0"/>
    <m/>
    <m/>
    <m/>
    <m/>
    <s v="none"/>
    <m/>
    <m/>
    <m/>
    <x v="0"/>
    <m/>
    <x v="0"/>
  </r>
  <r>
    <s v="CORPGP2GP2573Q4 2021EUR"/>
    <x v="2"/>
    <n v="703"/>
    <s v="ADA COSMETICS INTERNATIONAL GMBH"/>
    <s v="GP2GP2573"/>
    <s v="Q4 2021"/>
    <s v="EUR"/>
    <n v="16496.349999999999"/>
    <n v="16496.346000000001"/>
    <n v="3.9999999971769198E-3"/>
    <n v="16496.349999999999"/>
    <n v="0"/>
    <x v="0"/>
    <m/>
    <m/>
    <m/>
    <m/>
    <s v="none"/>
    <m/>
    <m/>
    <m/>
    <x v="0"/>
    <m/>
    <x v="0"/>
  </r>
  <r>
    <s v="CORPGP3MOV2993Q2 2021EUR"/>
    <x v="2"/>
    <n v="703"/>
    <s v="ADA COSMETICS INTERNATIONAL GMBH"/>
    <s v="GP3MOV2993"/>
    <s v="Q2 2021"/>
    <s v="EUR"/>
    <n v="48.65"/>
    <n v="48.650399999999998"/>
    <n v="-3.9999999999906701E-4"/>
    <n v="48.65"/>
    <n v="0"/>
    <x v="0"/>
    <m/>
    <m/>
    <m/>
    <m/>
    <s v="none"/>
    <m/>
    <m/>
    <m/>
    <x v="0"/>
    <m/>
    <x v="0"/>
  </r>
  <r>
    <s v="CORPGP3MOV2993Q3 2021EUR"/>
    <x v="2"/>
    <n v="703"/>
    <s v="ADA COSMETICS INTERNATIONAL GMBH"/>
    <s v="GP3MOV2993"/>
    <s v="Q3 2021"/>
    <s v="EUR"/>
    <n v="965.93"/>
    <n v="965.93439999999998"/>
    <n v="-4.4000000000323702E-3"/>
    <n v="965.93"/>
    <n v="0"/>
    <x v="0"/>
    <m/>
    <m/>
    <m/>
    <m/>
    <s v="none"/>
    <m/>
    <m/>
    <m/>
    <x v="0"/>
    <m/>
    <x v="0"/>
  </r>
  <r>
    <s v="CORPGP3MOV2993Q4 2021EUR"/>
    <x v="2"/>
    <n v="703"/>
    <s v="ADA COSMETICS INTERNATIONAL GMBH"/>
    <s v="GP3MOV2993"/>
    <s v="Q4 2021"/>
    <s v="EUR"/>
    <n v="3958.5"/>
    <n v="3958.5045"/>
    <n v="-4.5000000000072699E-3"/>
    <n v="3958.5"/>
    <n v="0"/>
    <x v="0"/>
    <m/>
    <m/>
    <m/>
    <m/>
    <s v="none"/>
    <m/>
    <m/>
    <m/>
    <x v="0"/>
    <m/>
    <x v="0"/>
  </r>
  <r>
    <s v="CORPGP3NOV2574Q0 2021EUR"/>
    <x v="2"/>
    <n v="703"/>
    <s v="ADA COSMETICS INTERNATIONAL GMBH"/>
    <s v="GP3NOV2574"/>
    <s v="Q0 2021"/>
    <s v="EUR"/>
    <n v="4938.3599999999997"/>
    <n v="4938.357"/>
    <n v="2.9999999997016801E-3"/>
    <n v="4938.3599999999997"/>
    <n v="0"/>
    <x v="0"/>
    <m/>
    <m/>
    <m/>
    <m/>
    <s v="none"/>
    <m/>
    <m/>
    <m/>
    <x v="0"/>
    <m/>
    <x v="0"/>
  </r>
  <r>
    <s v="CORPGP3NOV2574Q1 2021EUR"/>
    <x v="2"/>
    <n v="703"/>
    <s v="ADA COSMETICS INTERNATIONAL GMBH"/>
    <s v="GP3NOV2574"/>
    <s v="Q1 2021"/>
    <s v="EUR"/>
    <n v="7806.6399999999903"/>
    <n v="7806.6329999999998"/>
    <n v="6.9999999996070896E-3"/>
    <n v="7806.6399999999903"/>
    <n v="0"/>
    <x v="0"/>
    <m/>
    <m/>
    <m/>
    <m/>
    <s v="none"/>
    <s v="Produit"/>
    <s v="Thao"/>
    <s v="[TN] Rebate calculé du dernier ajustement = Report https://astoresuite.com/adjustements/edit/27538 : 78066,33 x 10% = 7806,63. _x000a_[MT]pour  avoir les 78066,33€ il y a un eu un déclaratif de 21 554,88€ (facture de 2 155€), puis un ajustement de 56 511,45€. Il faut donc une facture complementaire de 56511,45*10% = 5651€ https://astoresuite.com/adjustements/edit/27537_x000a_[ZB] la facture 2 155€ n'etait pas transmis, du coup le dernier ajustement à generer cette facture https://astoresuite.com/billing_invoices/show/78331, du coup il faut modifier le montant de facturation car rdbc est correct, pour les assistances billing il faut voir avec PAUL. [MT] ok j'ai annulé le déclaratif puis repassé le déclaratif initial pour avoir une facture de 2 155e j'ai fait envoi manuel. Puis j'ai repassé l'ajustement ce qui a généré une facturé de 5 651€"/>
    <x v="1"/>
    <s v="Mathilde"/>
    <x v="11"/>
  </r>
  <r>
    <s v="CORPGP3NOV2574Q2 2021EUR"/>
    <x v="2"/>
    <n v="703"/>
    <s v="ADA COSMETICS INTERNATIONAL GMBH"/>
    <s v="GP3NOV2574"/>
    <s v="Q2 2021"/>
    <s v="EUR"/>
    <n v="23333.54"/>
    <n v="23333.535"/>
    <n v="5.0000000010186297E-3"/>
    <n v="23333.54"/>
    <n v="0"/>
    <x v="0"/>
    <m/>
    <m/>
    <m/>
    <m/>
    <s v="none"/>
    <m/>
    <m/>
    <m/>
    <x v="0"/>
    <m/>
    <x v="0"/>
  </r>
  <r>
    <s v="CORPGP3NOV2574Q3 2021EUR"/>
    <x v="2"/>
    <n v="703"/>
    <s v="ADA COSMETICS INTERNATIONAL GMBH"/>
    <s v="GP3NOV2574"/>
    <s v="Q3 2021"/>
    <s v="EUR"/>
    <n v="51381.48"/>
    <n v="51381.476999999999"/>
    <n v="3.0000000042491501E-3"/>
    <n v="51381.48"/>
    <n v="0"/>
    <x v="0"/>
    <m/>
    <m/>
    <m/>
    <m/>
    <s v="none"/>
    <m/>
    <m/>
    <m/>
    <x v="0"/>
    <m/>
    <x v="0"/>
  </r>
  <r>
    <s v="CORPGP3NOV2574Q4 2021EUR"/>
    <x v="2"/>
    <n v="703"/>
    <s v="ADA COSMETICS INTERNATIONAL GMBH"/>
    <s v="GP3NOV2574"/>
    <s v="Q4 2021"/>
    <s v="EUR"/>
    <n v="38022.46"/>
    <n v="38022.455000000002"/>
    <n v="4.9999999973806501E-3"/>
    <n v="38022.46"/>
    <n v="0"/>
    <x v="0"/>
    <m/>
    <m/>
    <m/>
    <m/>
    <s v="none"/>
    <m/>
    <m/>
    <m/>
    <x v="0"/>
    <m/>
    <x v="0"/>
  </r>
  <r>
    <s v="CORPGP3-21-2-095-RAFFAIQ4 2021EUR"/>
    <x v="2"/>
    <n v="703"/>
    <s v="ADA COSMETICS INTERNATIONAL GMBH"/>
    <s v="GP3-21-2-095-RAFFAI"/>
    <s v="Q4 2021"/>
    <s v="EUR"/>
    <n v="2475.6799999999998"/>
    <n v="2475.6799999999998"/>
    <n v="0"/>
    <n v="2475.6799999999998"/>
    <n v="0"/>
    <x v="0"/>
    <m/>
    <m/>
    <m/>
    <m/>
    <s v="none"/>
    <m/>
    <m/>
    <m/>
    <x v="0"/>
    <m/>
    <x v="0"/>
  </r>
  <r>
    <s v="CORPGP2GP2449Q1 2021EUR"/>
    <x v="2"/>
    <n v="899"/>
    <s v="DODO S.A"/>
    <s v="GP2GP2449"/>
    <s v="Q1 2021"/>
    <s v="EUR"/>
    <n v="667.26"/>
    <n v="667.25750000000005"/>
    <n v="2.4999999999408798E-3"/>
    <n v="667.26"/>
    <n v="0"/>
    <x v="0"/>
    <m/>
    <m/>
    <m/>
    <m/>
    <s v="none"/>
    <m/>
    <m/>
    <m/>
    <x v="0"/>
    <m/>
    <x v="0"/>
  </r>
  <r>
    <s v="CORPGP2GP2449Q2 2021EUR"/>
    <x v="2"/>
    <n v="899"/>
    <s v="DODO S.A"/>
    <s v="GP2GP2449"/>
    <s v="Q2 2021"/>
    <s v="EUR"/>
    <n v="2232.52"/>
    <n v="2232.5212000000001"/>
    <n v="-1.2000000001535201E-3"/>
    <n v="2232.52"/>
    <n v="0"/>
    <x v="0"/>
    <m/>
    <m/>
    <m/>
    <m/>
    <s v="none"/>
    <m/>
    <m/>
    <m/>
    <x v="0"/>
    <m/>
    <x v="0"/>
  </r>
  <r>
    <s v="CORPGP2GP2449Q3 2021EUR"/>
    <x v="2"/>
    <n v="899"/>
    <s v="DODO S.A"/>
    <s v="GP2GP2449"/>
    <s v="Q3 2021"/>
    <s v="EUR"/>
    <n v="268.14"/>
    <n v="268.14060000000001"/>
    <n v="-6.0000000001991696E-4"/>
    <n v="268.14"/>
    <n v="0"/>
    <x v="0"/>
    <m/>
    <m/>
    <m/>
    <m/>
    <s v="none"/>
    <m/>
    <m/>
    <m/>
    <x v="0"/>
    <m/>
    <x v="0"/>
  </r>
  <r>
    <s v="CORPGP2GP2449Q4 2021EUR"/>
    <x v="2"/>
    <n v="899"/>
    <s v="DODO S.A"/>
    <s v="GP2GP2449"/>
    <s v="Q4 2021"/>
    <s v="EUR"/>
    <n v="2771.58"/>
    <n v="2771.5844000000002"/>
    <n v="-4.40000000025975E-3"/>
    <n v="2771.58"/>
    <n v="0"/>
    <x v="0"/>
    <m/>
    <m/>
    <m/>
    <m/>
    <s v="none"/>
    <m/>
    <m/>
    <m/>
    <x v="0"/>
    <m/>
    <x v="0"/>
  </r>
  <r>
    <s v="CORPGP3IBMEG2450Q1 2021EUR"/>
    <x v="2"/>
    <n v="899"/>
    <s v="DODO S.A"/>
    <s v="GP3IBMEG2450"/>
    <s v="Q1 2021"/>
    <s v="EUR"/>
    <n v="8854.01"/>
    <n v="8854.01"/>
    <n v="0"/>
    <n v="8854.01"/>
    <n v="0"/>
    <x v="0"/>
    <m/>
    <m/>
    <m/>
    <m/>
    <s v="none"/>
    <m/>
    <m/>
    <m/>
    <x v="0"/>
    <m/>
    <x v="0"/>
  </r>
  <r>
    <s v="CORPGP3IBMEG2450Q2 2021EUR"/>
    <x v="2"/>
    <n v="899"/>
    <s v="DODO S.A"/>
    <s v="GP3IBMEG2450"/>
    <s v="Q2 2021"/>
    <s v="EUR"/>
    <n v="13683.95"/>
    <n v="13683.956"/>
    <n v="-5.9999999994033697E-3"/>
    <n v="13683.95"/>
    <n v="0"/>
    <x v="0"/>
    <m/>
    <m/>
    <m/>
    <m/>
    <s v="none"/>
    <m/>
    <m/>
    <m/>
    <x v="0"/>
    <m/>
    <x v="0"/>
  </r>
  <r>
    <s v="CORPGP3IBMEG2450Q3 2021EUR"/>
    <x v="2"/>
    <n v="899"/>
    <s v="DODO S.A"/>
    <s v="GP3IBMEG2450"/>
    <s v="Q3 2021"/>
    <s v="EUR"/>
    <n v="12525.13"/>
    <n v="12525.134"/>
    <n v="-4.0000000008149003E-3"/>
    <n v="12525.13"/>
    <n v="0"/>
    <x v="0"/>
    <m/>
    <m/>
    <m/>
    <m/>
    <s v="none"/>
    <m/>
    <m/>
    <m/>
    <x v="0"/>
    <m/>
    <x v="0"/>
  </r>
  <r>
    <s v="CORPGP3IBMEG2450Q4 2021EUR"/>
    <x v="2"/>
    <n v="899"/>
    <s v="DODO S.A"/>
    <s v="GP3IBMEG2450"/>
    <s v="Q4 2021"/>
    <s v="EUR"/>
    <n v="24683.16"/>
    <n v="24683.165000000001"/>
    <n v="-5.0000000010186297E-3"/>
    <n v="24683.16"/>
    <n v="0"/>
    <x v="0"/>
    <m/>
    <m/>
    <m/>
    <m/>
    <s v="none"/>
    <m/>
    <m/>
    <m/>
    <x v="0"/>
    <m/>
    <x v="0"/>
  </r>
  <r>
    <s v="CORPGP2GP2282Q0 2021EUR"/>
    <x v="2"/>
    <n v="966"/>
    <s v="STRATOBOIS"/>
    <s v="GP2GP2282"/>
    <s v="Q0 2021"/>
    <s v="EUR"/>
    <n v="566.80999999999995"/>
    <n v="566.80679999999995"/>
    <n v="3.19999999999254E-3"/>
    <n v="566.80999999999995"/>
    <n v="0"/>
    <x v="0"/>
    <m/>
    <m/>
    <m/>
    <m/>
    <s v="none"/>
    <s v="Hexa"/>
    <s v="Zakaria"/>
    <m/>
    <x v="2"/>
    <s v="Zakaria"/>
    <x v="0"/>
  </r>
  <r>
    <s v="CORPGP2GP2282Q1 2021EUR"/>
    <x v="2"/>
    <n v="966"/>
    <s v="STRATOBOIS"/>
    <s v="GP2GP2282"/>
    <s v="Q1 2021"/>
    <s v="EUR"/>
    <n v="29688.59"/>
    <n v="29688.587599999999"/>
    <n v="2.4000000012165401E-3"/>
    <n v="29688.59"/>
    <n v="0"/>
    <x v="0"/>
    <m/>
    <m/>
    <m/>
    <m/>
    <s v="none"/>
    <m/>
    <m/>
    <m/>
    <x v="0"/>
    <m/>
    <x v="0"/>
  </r>
  <r>
    <s v="CORPGP2GP2282Q2 2021EUR"/>
    <x v="2"/>
    <n v="966"/>
    <s v="STRATOBOIS"/>
    <s v="GP2GP2282"/>
    <s v="Q2 2021"/>
    <s v="EUR"/>
    <n v="17369.86"/>
    <n v="17369.860400000001"/>
    <n v="-4.00000000809086E-4"/>
    <n v="17369.86"/>
    <n v="0"/>
    <x v="0"/>
    <m/>
    <m/>
    <m/>
    <m/>
    <s v="none"/>
    <m/>
    <m/>
    <m/>
    <x v="0"/>
    <m/>
    <x v="0"/>
  </r>
  <r>
    <s v="CORPGP2GP2282Q3 2021EUR"/>
    <x v="2"/>
    <n v="966"/>
    <s v="STRATOBOIS"/>
    <s v="GP2GP2282"/>
    <s v="Q3 2021"/>
    <s v="EUR"/>
    <n v="1663.21"/>
    <n v="1663.2136"/>
    <n v="-3.6000000000058199E-3"/>
    <n v="1663.21"/>
    <n v="0"/>
    <x v="0"/>
    <m/>
    <m/>
    <m/>
    <m/>
    <s v="none"/>
    <s v="Hexa"/>
    <s v="Zakaria"/>
    <m/>
    <x v="2"/>
    <s v="Zakaria"/>
    <x v="0"/>
  </r>
  <r>
    <s v="CORPGP2GP2282Q4 2021EUR"/>
    <x v="2"/>
    <n v="966"/>
    <s v="STRATOBOIS"/>
    <s v="GP2GP2282"/>
    <s v="Q4 2021"/>
    <s v="EUR"/>
    <n v="1275.5999999999999"/>
    <n v="1275.6035999999999"/>
    <n v="-3.6000000000058199E-3"/>
    <n v="1275.5999999999999"/>
    <n v="0"/>
    <x v="0"/>
    <m/>
    <m/>
    <m/>
    <m/>
    <s v="none"/>
    <m/>
    <m/>
    <m/>
    <x v="0"/>
    <m/>
    <x v="0"/>
  </r>
  <r>
    <s v="CORPGP3IBB2478Q0 2021EUR"/>
    <x v="2"/>
    <n v="966"/>
    <s v="STRATOBOIS"/>
    <s v="GP3IBB2478"/>
    <s v="Q0 2021"/>
    <s v="EUR"/>
    <n v="26.13"/>
    <n v="26.126000000000001"/>
    <n v="3.9999999999977796E-3"/>
    <n v="26.13"/>
    <n v="0"/>
    <x v="0"/>
    <m/>
    <m/>
    <m/>
    <m/>
    <s v="none"/>
    <m/>
    <m/>
    <m/>
    <x v="0"/>
    <m/>
    <x v="0"/>
  </r>
  <r>
    <s v="CORPGP3IBB2478Q1 2021EUR"/>
    <x v="2"/>
    <n v="966"/>
    <s v="STRATOBOIS"/>
    <s v="GP3IBB2478"/>
    <s v="Q1 2021"/>
    <s v="EUR"/>
    <n v="5287.99"/>
    <n v="5287.9867999999997"/>
    <n v="3.2000000001062199E-3"/>
    <n v="5287.99"/>
    <n v="0"/>
    <x v="0"/>
    <m/>
    <m/>
    <m/>
    <m/>
    <s v="none"/>
    <m/>
    <m/>
    <m/>
    <x v="0"/>
    <m/>
    <x v="0"/>
  </r>
  <r>
    <s v="CORPGP3IBBN2747Q1 2021EUR"/>
    <x v="2"/>
    <n v="966"/>
    <s v="STRATOBOIS"/>
    <s v="GP3IBBN2747"/>
    <s v="Q1 2021"/>
    <s v="EUR"/>
    <n v="11358.05"/>
    <n v="11358.0488"/>
    <n v="1.19999999878928E-3"/>
    <n v="11358.05"/>
    <n v="0"/>
    <x v="0"/>
    <m/>
    <m/>
    <m/>
    <m/>
    <s v="none"/>
    <s v="Hexa"/>
    <s v="Zakaria"/>
    <m/>
    <x v="2"/>
    <s v="Zakaria"/>
    <x v="0"/>
  </r>
  <r>
    <s v="CORPGP3IBBN2747Q2 2021EUR"/>
    <x v="2"/>
    <n v="966"/>
    <s v="STRATOBOIS"/>
    <s v="GP3IBBN2747"/>
    <s v="Q2 2021"/>
    <s v="EUR"/>
    <n v="4339.78"/>
    <n v="4339.7776000000003"/>
    <n v="2.3999999993975498E-3"/>
    <n v="4339.78"/>
    <n v="0"/>
    <x v="0"/>
    <m/>
    <m/>
    <m/>
    <m/>
    <s v="none"/>
    <m/>
    <m/>
    <m/>
    <x v="0"/>
    <m/>
    <x v="0"/>
  </r>
  <r>
    <s v="CORPGP3IBBN2747Q3 2021EUR"/>
    <x v="2"/>
    <n v="966"/>
    <s v="STRATOBOIS"/>
    <s v="GP3IBBN2747"/>
    <s v="Q3 2021"/>
    <s v="EUR"/>
    <n v="390.6"/>
    <n v="390.60079999999999"/>
    <n v="-7.9999999996971296E-4"/>
    <n v="390.6"/>
    <n v="0"/>
    <x v="0"/>
    <m/>
    <m/>
    <m/>
    <m/>
    <s v="none"/>
    <m/>
    <m/>
    <m/>
    <x v="0"/>
    <m/>
    <x v="0"/>
  </r>
  <r>
    <s v="CORPGP3IBBN2747Q4 2021EUR"/>
    <x v="2"/>
    <n v="966"/>
    <s v="STRATOBOIS"/>
    <s v="GP3IBBN2747"/>
    <s v="Q4 2021"/>
    <s v="EUR"/>
    <n v="1060.93"/>
    <n v="1060.9287999999999"/>
    <n v="1.2000000001535201E-3"/>
    <n v="1060.93"/>
    <n v="0"/>
    <x v="0"/>
    <m/>
    <m/>
    <m/>
    <m/>
    <s v="none"/>
    <m/>
    <m/>
    <m/>
    <x v="0"/>
    <m/>
    <x v="0"/>
  </r>
  <r>
    <s v="CORPGP3F12761Y 2021EUR"/>
    <x v="2"/>
    <n v="966"/>
    <s v="STRATOBOIS"/>
    <s v="GP3F12761"/>
    <s v="Y 2021"/>
    <s v="EUR"/>
    <n v="1381.12"/>
    <n v="1381.1176"/>
    <n v="2.3999999998522898E-3"/>
    <n v="1381.12"/>
    <n v="0"/>
    <x v="0"/>
    <m/>
    <m/>
    <m/>
    <m/>
    <s v="none"/>
    <m/>
    <m/>
    <m/>
    <x v="0"/>
    <m/>
    <x v="0"/>
  </r>
  <r>
    <s v="CORPGP4GP2527Q0 2021EUR"/>
    <x v="2"/>
    <n v="1499"/>
    <s v="STANDARD TEXTILE SAS"/>
    <s v="GP4GP2527"/>
    <s v="Q0 2021"/>
    <s v="EUR"/>
    <n v="-51737.271499999901"/>
    <n v="-51737.275800000003"/>
    <n v="4.3000000878237101E-3"/>
    <n v="-51737.271499999901"/>
    <n v="0"/>
    <x v="0"/>
    <m/>
    <m/>
    <m/>
    <m/>
    <s v="none"/>
    <m/>
    <m/>
    <m/>
    <x v="0"/>
    <m/>
    <x v="0"/>
  </r>
  <r>
    <s v="CORPGP4GP2527S1 2021EUR"/>
    <x v="2"/>
    <n v="1499"/>
    <s v="STANDARD TEXTILE SAS"/>
    <s v="GP4GP2527"/>
    <s v="S1 2021"/>
    <s v="EUR"/>
    <n v="364194.76999999897"/>
    <n v="364194.78580000001"/>
    <n v="-1.58000000519678E-2"/>
    <n v="364194.76999999897"/>
    <n v="0"/>
    <x v="0"/>
    <m/>
    <m/>
    <m/>
    <m/>
    <s v="none"/>
    <m/>
    <m/>
    <m/>
    <x v="0"/>
    <m/>
    <x v="0"/>
  </r>
  <r>
    <s v="CORPGP4GP2527S2 2021EUR"/>
    <x v="2"/>
    <n v="1499"/>
    <s v="STANDARD TEXTILE SAS"/>
    <s v="GP4GP2527"/>
    <s v="S2 2021"/>
    <s v="EUR"/>
    <n v="576938.26"/>
    <n v="576938.25379999995"/>
    <n v="6.2000000616535501E-3"/>
    <n v="576938.26"/>
    <n v="0"/>
    <x v="0"/>
    <m/>
    <m/>
    <m/>
    <m/>
    <s v="none"/>
    <m/>
    <m/>
    <s v="[OA] Rebate calculé à la main (2208235,43*14%)+(2814963,19*7%)+(194148,81*20,20%)+(81803,54*8,82%)+(1223032,398*6%)+(2067863,02*3%) = 687701,882//https://www.astoresuite.com/contracts/show/28206 / Ajustement : https://www.astoresuite.com/adjustements/edit/26886_x000a_[NB] Manque un avoir de N6627:S6628"/>
    <x v="0"/>
    <m/>
    <x v="0"/>
  </r>
  <r>
    <s v="CORP26133077Q0 2021EUR"/>
    <x v="2"/>
    <n v="1655"/>
    <s v="BEAULIEU INTERNATIONAL GROUP NV"/>
    <n v="26133077"/>
    <s v="Q0 2021"/>
    <s v="EUR"/>
    <n v="1060.71"/>
    <n v="1060.7085"/>
    <n v="1.50000000007821E-3"/>
    <n v="1060.71"/>
    <n v="0"/>
    <x v="0"/>
    <m/>
    <m/>
    <m/>
    <m/>
    <s v="none"/>
    <m/>
    <m/>
    <m/>
    <x v="0"/>
    <m/>
    <x v="0"/>
  </r>
  <r>
    <s v="CORP26133077Q1 2021EUR"/>
    <x v="2"/>
    <n v="1655"/>
    <s v="BEAULIEU INTERNATIONAL GROUP NV"/>
    <n v="26133077"/>
    <s v="Q1 2021"/>
    <s v="EUR"/>
    <n v="5715.45"/>
    <n v="5715.4485000000004"/>
    <n v="1.4999999993960901E-3"/>
    <n v="5715.45"/>
    <n v="0"/>
    <x v="0"/>
    <m/>
    <m/>
    <m/>
    <m/>
    <s v="none"/>
    <m/>
    <m/>
    <m/>
    <x v="0"/>
    <m/>
    <x v="0"/>
  </r>
  <r>
    <s v="CORP26133077Q2 2021EUR"/>
    <x v="2"/>
    <n v="1655"/>
    <s v="BEAULIEU INTERNATIONAL GROUP NV"/>
    <n v="26133077"/>
    <s v="Q2 2021"/>
    <s v="EUR"/>
    <n v="6675.25"/>
    <n v="6675.2439999999997"/>
    <n v="6.0000000003128601E-3"/>
    <n v="6675.25"/>
    <n v="0"/>
    <x v="0"/>
    <m/>
    <m/>
    <m/>
    <m/>
    <s v="none"/>
    <m/>
    <m/>
    <m/>
    <x v="0"/>
    <m/>
    <x v="0"/>
  </r>
  <r>
    <s v="CORP26133077Q3 2021EUR"/>
    <x v="2"/>
    <n v="1655"/>
    <s v="BEAULIEU INTERNATIONAL GROUP NV"/>
    <n v="26133077"/>
    <s v="Q3 2021"/>
    <s v="EUR"/>
    <n v="1915.25"/>
    <n v="1915.25"/>
    <n v="0"/>
    <n v="1915.25"/>
    <n v="0"/>
    <x v="0"/>
    <m/>
    <m/>
    <m/>
    <m/>
    <s v="none"/>
    <m/>
    <m/>
    <m/>
    <x v="0"/>
    <m/>
    <x v="0"/>
  </r>
  <r>
    <s v="CORP26133077Q4 2021EUR"/>
    <x v="2"/>
    <n v="1655"/>
    <s v="BEAULIEU INTERNATIONAL GROUP NV"/>
    <n v="26133077"/>
    <s v="Q4 2021"/>
    <s v="EUR"/>
    <n v="8886.75"/>
    <n v="8886.7549999999992"/>
    <n v="-4.9999999991996403E-3"/>
    <n v="8886.75"/>
    <n v="0"/>
    <x v="0"/>
    <m/>
    <m/>
    <m/>
    <m/>
    <s v="none"/>
    <m/>
    <m/>
    <m/>
    <x v="0"/>
    <m/>
    <x v="0"/>
  </r>
  <r>
    <s v="CORPGP2GP21036Q1 2021EUR"/>
    <x v="2"/>
    <n v="1675"/>
    <s v="COFEL INDUSTRIES (COPIREL)"/>
    <s v="GP2GP21036"/>
    <s v="Q1 2021"/>
    <s v="EUR"/>
    <n v="25.23"/>
    <n v="14172.849"/>
    <n v="-14147.619000000001"/>
    <n v="14172.849"/>
    <n v="-14147.619000000001"/>
    <x v="1"/>
    <s v="[]"/>
    <s v="[]"/>
    <s v="no participation"/>
    <m/>
    <s v="invoice"/>
    <s v="Produit"/>
    <s v="Ossama"/>
    <s v="[OA] rebate calculé à la main (283456,98*5%=14172,849) qui correspond bien à l'encodage du contrat et du CA déclaré, https://www.astoresuite.com/adjustements/edit/17095 // https://www.astoresuite.com/contracts/show/31146 [MT] ok facture faite"/>
    <x v="1"/>
    <s v="Mathilde"/>
    <x v="11"/>
  </r>
  <r>
    <s v="CORPGP2GP21036Q2 2021EUR"/>
    <x v="2"/>
    <n v="1675"/>
    <s v="COFEL INDUSTRIES (COPIREL)"/>
    <s v="GP2GP21036"/>
    <s v="Q2 2021"/>
    <s v="EUR"/>
    <n v="11455.83"/>
    <n v="11455.833500000001"/>
    <n v="-3.5000000007130399E-3"/>
    <n v="11455.833500000001"/>
    <n v="-3.5000000007130399E-3"/>
    <x v="0"/>
    <m/>
    <m/>
    <m/>
    <m/>
    <s v="none"/>
    <m/>
    <m/>
    <m/>
    <x v="0"/>
    <m/>
    <x v="0"/>
  </r>
  <r>
    <s v="CORPGP2GP21036Q3 2021EUR"/>
    <x v="2"/>
    <n v="1675"/>
    <s v="COFEL INDUSTRIES (COPIREL)"/>
    <s v="GP2GP21036"/>
    <s v="Q3 2021"/>
    <s v="EUR"/>
    <n v="52"/>
    <n v="5498.5129999999999"/>
    <n v="-5446.5129999999999"/>
    <n v="5498.5129999999999"/>
    <n v="-5446.5129999999999"/>
    <x v="1"/>
    <s v="[]"/>
    <s v="[]"/>
    <s v="no participation"/>
    <m/>
    <s v="invoice"/>
    <s v="Produit"/>
    <s v="Ossama"/>
    <s v="[OA] l'ajustement n'est pas pris en considération d'ou l'écart (1040*5%=52), https://www.astoresuite.com/adjustements/edit/25425 // https://www.astoresuite.com/contracts/show/31146 [MT] ok facture faite"/>
    <x v="1"/>
    <s v="Mathilde"/>
    <x v="11"/>
  </r>
  <r>
    <s v="CORPGP2GP21036Q4 2021EUR"/>
    <x v="2"/>
    <n v="1675"/>
    <s v="COFEL INDUSTRIES (COPIREL)"/>
    <s v="GP2GP21036"/>
    <s v="Q4 2021"/>
    <s v="EUR"/>
    <n v="13980.6"/>
    <n v="13980.602500000001"/>
    <n v="-2.5000000005093101E-3"/>
    <n v="13980.602500000001"/>
    <n v="-2.5000000005093101E-3"/>
    <x v="0"/>
    <m/>
    <m/>
    <m/>
    <m/>
    <s v="none"/>
    <m/>
    <m/>
    <m/>
    <x v="0"/>
    <m/>
    <x v="0"/>
  </r>
  <r>
    <s v="CORPGP2GP21037Q1 2021EUR"/>
    <x v="2"/>
    <n v="1675"/>
    <s v="COFEL INDUSTRIES (COPIREL)"/>
    <s v="GP2GP21037"/>
    <s v="Q1 2021"/>
    <s v="EUR"/>
    <n v="100262.71"/>
    <n v="100262.7118"/>
    <n v="-1.7999999981839199E-3"/>
    <n v="100262.71"/>
    <n v="0"/>
    <x v="0"/>
    <m/>
    <m/>
    <m/>
    <m/>
    <s v="none"/>
    <m/>
    <m/>
    <m/>
    <x v="0"/>
    <m/>
    <x v="0"/>
  </r>
  <r>
    <s v="CORPGP2GP21037Q2 2021EUR"/>
    <x v="2"/>
    <n v="1675"/>
    <s v="COFEL INDUSTRIES (COPIREL)"/>
    <s v="GP2GP21037"/>
    <s v="Q2 2021"/>
    <s v="EUR"/>
    <n v="109397.98"/>
    <n v="109397.97990000001"/>
    <n v="9.9999990197829902E-5"/>
    <n v="109397.98"/>
    <n v="0"/>
    <x v="0"/>
    <m/>
    <m/>
    <m/>
    <m/>
    <s v="none"/>
    <m/>
    <m/>
    <m/>
    <x v="0"/>
    <m/>
    <x v="0"/>
  </r>
  <r>
    <s v="CORPGP2GP21037Q3 2021EUR"/>
    <x v="2"/>
    <n v="1675"/>
    <s v="COFEL INDUSTRIES (COPIREL)"/>
    <s v="GP2GP21037"/>
    <s v="Q3 2021"/>
    <s v="EUR"/>
    <n v="91977.07"/>
    <n v="91977.074699999997"/>
    <n v="-4.6999999904073697E-3"/>
    <n v="91977.07"/>
    <n v="0"/>
    <x v="0"/>
    <m/>
    <m/>
    <m/>
    <m/>
    <s v="none"/>
    <m/>
    <m/>
    <m/>
    <x v="0"/>
    <m/>
    <x v="0"/>
  </r>
  <r>
    <s v="CORPGP2GP21037Q4 2021EUR"/>
    <x v="2"/>
    <n v="1675"/>
    <s v="COFEL INDUSTRIES (COPIREL)"/>
    <s v="GP2GP21037"/>
    <s v="Q4 2021"/>
    <s v="EUR"/>
    <n v="99277.440000000002"/>
    <n v="99277.436100000006"/>
    <n v="3.89999999606516E-3"/>
    <n v="99277.440000000002"/>
    <n v="0"/>
    <x v="0"/>
    <m/>
    <m/>
    <m/>
    <m/>
    <s v="none"/>
    <s v="Produit"/>
    <s v="Ossama"/>
    <s v="[OA] rebate calculé à la main qui correspond bien à l'encodage du contrat et du CA déclaré . un ajustement qui n'est pas pris en considération dans votre calcul // https://www.astoresuite.com/adjustements/edit/38308 [MT] ok facture complémentaire envoyée"/>
    <x v="1"/>
    <s v="Mathilde"/>
    <x v="0"/>
  </r>
  <r>
    <s v="CORPGP3IISIB21038Q1 2021EUR"/>
    <x v="2"/>
    <n v="1675"/>
    <s v="COFEL INDUSTRIES (COPIREL)"/>
    <s v="GP3IISIB21038"/>
    <s v="Q1 2021"/>
    <s v="EUR"/>
    <n v="25.23"/>
    <n v="9806.3525000000009"/>
    <n v="-9781.1224999999995"/>
    <n v="9806.3525000000009"/>
    <n v="-9781.1224999999995"/>
    <x v="1"/>
    <s v="[]"/>
    <s v="[]"/>
    <s v="no participation"/>
    <m/>
    <s v="invoice"/>
    <s v="Produit"/>
    <s v="Ossama"/>
    <s v="[OA] rebate calculé à la main (283456,98*5%=14172,849) qui correspond bien à l'encodage du contrat et du CA déclaré, https://www.astoresuite.com/adjustements/edit/17095 //  https://www.astoresuite.com/contracts/show/30434 [MT] ok facture faite"/>
    <x v="1"/>
    <s v="Mathilde"/>
    <x v="11"/>
  </r>
  <r>
    <s v="CORPGP3IISIB21038Q2 2021EUR"/>
    <x v="2"/>
    <n v="1675"/>
    <s v="COFEL INDUSTRIES (COPIREL)"/>
    <s v="GP3IISIB21038"/>
    <s v="Q2 2021"/>
    <s v="EUR"/>
    <n v="6088.76"/>
    <n v="6088.7614999999996"/>
    <n v="-1.4999999993960901E-3"/>
    <n v="6088.7614999999996"/>
    <n v="-1.4999999993960901E-3"/>
    <x v="0"/>
    <m/>
    <m/>
    <m/>
    <m/>
    <s v="none"/>
    <m/>
    <m/>
    <m/>
    <x v="0"/>
    <m/>
    <x v="0"/>
  </r>
  <r>
    <s v="CORPGP3IISIB21038Q3 2021EUR"/>
    <x v="2"/>
    <n v="1675"/>
    <s v="COFEL INDUSTRIES (COPIREL)"/>
    <s v="GP3IISIB21038"/>
    <s v="Q3 2021"/>
    <s v="EUR"/>
    <n v="52"/>
    <n v="4182.8729999999996"/>
    <n v="-4130.8729999999996"/>
    <n v="4182.8729999999996"/>
    <n v="-4130.8729999999996"/>
    <x v="1"/>
    <s v="[]"/>
    <s v="[]"/>
    <s v="no participation"/>
    <m/>
    <s v="invoice"/>
    <s v="Produit"/>
    <s v="Ossama"/>
    <s v="[OA] l'ajustement n'est pas pris en considération d'ou l'écart (1040*5%=52), https://www.astoresuite.com/adjustements/edit/25425 // https://www.astoresuite.com/contracts/show/30434 [MT] ok facture faite"/>
    <x v="1"/>
    <s v="Mathilde"/>
    <x v="11"/>
  </r>
  <r>
    <s v="CORPGP3IISIB21038Q4 2021EUR"/>
    <x v="2"/>
    <n v="1675"/>
    <s v="COFEL INDUSTRIES (COPIREL)"/>
    <s v="GP3IISIB21038"/>
    <s v="Q4 2021"/>
    <s v="EUR"/>
    <n v="7271.91"/>
    <n v="7271.9129999999996"/>
    <n v="-2.9999999997016801E-3"/>
    <n v="7271.9129999999996"/>
    <n v="-2.9999999997016801E-3"/>
    <x v="0"/>
    <m/>
    <m/>
    <m/>
    <m/>
    <s v="none"/>
    <m/>
    <m/>
    <m/>
    <x v="0"/>
    <m/>
    <x v="0"/>
  </r>
  <r>
    <s v="CORPGP3IISIB2971Q1 2021EUR"/>
    <x v="2"/>
    <n v="1675"/>
    <s v="COFEL INDUSTRIES (COPIREL)"/>
    <s v="GP3IISIB2971"/>
    <s v="Q1 2021"/>
    <s v="EUR"/>
    <n v="4765.24"/>
    <n v="4765.24"/>
    <n v="0"/>
    <n v="4765.24"/>
    <n v="0"/>
    <x v="0"/>
    <m/>
    <m/>
    <m/>
    <m/>
    <s v="none"/>
    <m/>
    <m/>
    <m/>
    <x v="0"/>
    <m/>
    <x v="0"/>
  </r>
  <r>
    <s v="CORPGP3IISIB2971Q2 2021EUR"/>
    <x v="2"/>
    <n v="1675"/>
    <s v="COFEL INDUSTRIES (COPIREL)"/>
    <s v="GP3IISIB2971"/>
    <s v="Q2 2021"/>
    <s v="EUR"/>
    <n v="712.36"/>
    <n v="712.35900000000004"/>
    <n v="9.9999999997635292E-4"/>
    <n v="712.36"/>
    <n v="0"/>
    <x v="0"/>
    <m/>
    <m/>
    <m/>
    <m/>
    <s v="none"/>
    <m/>
    <m/>
    <m/>
    <x v="0"/>
    <m/>
    <x v="0"/>
  </r>
  <r>
    <s v="CORPGP3IISIB2971Q3 2021EUR"/>
    <x v="2"/>
    <n v="1675"/>
    <s v="COFEL INDUSTRIES (COPIREL)"/>
    <s v="GP3IISIB2971"/>
    <s v="Q3 2021"/>
    <s v="EUR"/>
    <n v="506.26"/>
    <n v="506.25599999999997"/>
    <n v="4.0000000000190898E-3"/>
    <n v="506.26"/>
    <n v="0"/>
    <x v="0"/>
    <m/>
    <m/>
    <m/>
    <m/>
    <s v="none"/>
    <m/>
    <m/>
    <m/>
    <x v="0"/>
    <m/>
    <x v="0"/>
  </r>
  <r>
    <s v="CORPGP3IISIB2971Q4 2021EUR"/>
    <x v="2"/>
    <n v="1675"/>
    <s v="COFEL INDUSTRIES (COPIREL)"/>
    <s v="GP3IISIB2971"/>
    <s v="Q4 2021"/>
    <s v="EUR"/>
    <n v="9462.94"/>
    <n v="9462.9419999999991"/>
    <n v="-1.9999999985884599E-3"/>
    <n v="9462.94"/>
    <n v="0"/>
    <x v="0"/>
    <m/>
    <m/>
    <m/>
    <m/>
    <s v="none"/>
    <m/>
    <m/>
    <m/>
    <x v="0"/>
    <m/>
    <x v="0"/>
  </r>
  <r>
    <s v="CORPGP3NSN2973Q1 2021EUR"/>
    <x v="2"/>
    <n v="1675"/>
    <s v="COFEL INDUSTRIES (COPIREL)"/>
    <s v="GP3NSN2973"/>
    <s v="Q1 2021"/>
    <s v="EUR"/>
    <n v="3967.75"/>
    <n v="3967.7530000000002"/>
    <n v="-3.0000000001564301E-3"/>
    <n v="3967.75"/>
    <n v="0"/>
    <x v="0"/>
    <m/>
    <m/>
    <m/>
    <m/>
    <s v="none"/>
    <m/>
    <m/>
    <m/>
    <x v="0"/>
    <m/>
    <x v="0"/>
  </r>
  <r>
    <s v="CORPGP3NSN2973Q2 2021EUR"/>
    <x v="2"/>
    <n v="1675"/>
    <s v="COFEL INDUSTRIES (COPIREL)"/>
    <s v="GP3NSN2973"/>
    <s v="Q2 2021"/>
    <s v="EUR"/>
    <n v="10021.790000000001"/>
    <n v="10021.785"/>
    <n v="5.0000000010186297E-3"/>
    <n v="10021.790000000001"/>
    <n v="0"/>
    <x v="0"/>
    <m/>
    <m/>
    <m/>
    <m/>
    <s v="none"/>
    <m/>
    <m/>
    <m/>
    <x v="0"/>
    <m/>
    <x v="0"/>
  </r>
  <r>
    <s v="CORPGP3NSN2973Q3 2021EUR"/>
    <x v="2"/>
    <n v="1675"/>
    <s v="COFEL INDUSTRIES (COPIREL)"/>
    <s v="GP3NSN2973"/>
    <s v="Q3 2021"/>
    <s v="EUR"/>
    <n v="2125.02"/>
    <n v="2125.0239999999999"/>
    <n v="-3.9999999999054099E-3"/>
    <n v="2125.02"/>
    <n v="0"/>
    <x v="0"/>
    <m/>
    <m/>
    <m/>
    <m/>
    <s v="none"/>
    <m/>
    <m/>
    <m/>
    <x v="0"/>
    <m/>
    <x v="0"/>
  </r>
  <r>
    <s v="CORPGP3NSN2973Q4 2021EUR"/>
    <x v="2"/>
    <n v="1675"/>
    <s v="COFEL INDUSTRIES (COPIREL)"/>
    <s v="GP3NSN2973"/>
    <s v="Q4 2021"/>
    <s v="EUR"/>
    <n v="3954.44"/>
    <n v="3954.4369999999999"/>
    <n v="3.0000000001564301E-3"/>
    <n v="3954.44"/>
    <n v="0"/>
    <x v="0"/>
    <m/>
    <m/>
    <m/>
    <m/>
    <s v="none"/>
    <m/>
    <m/>
    <m/>
    <x v="0"/>
    <m/>
    <x v="0"/>
  </r>
  <r>
    <s v="CORPGP3PMG2972Q1 2021EUR"/>
    <x v="2"/>
    <n v="1675"/>
    <s v="COFEL INDUSTRIES (COPIREL)"/>
    <s v="GP3PMG2972"/>
    <s v="Q1 2021"/>
    <s v="EUR"/>
    <n v="763.57"/>
    <n v="763.57150000000001"/>
    <n v="-1.4999999999645199E-3"/>
    <n v="763.57"/>
    <n v="0"/>
    <x v="0"/>
    <m/>
    <m/>
    <m/>
    <m/>
    <s v="none"/>
    <m/>
    <m/>
    <m/>
    <x v="0"/>
    <m/>
    <x v="0"/>
  </r>
  <r>
    <s v="CORPGP3PMG2972Q2 2021EUR"/>
    <x v="2"/>
    <n v="1675"/>
    <s v="COFEL INDUSTRIES (COPIREL)"/>
    <s v="GP3PMG2972"/>
    <s v="Q2 2021"/>
    <s v="EUR"/>
    <n v="3743.71"/>
    <n v="3743.7116999999998"/>
    <n v="-1.6999999998006301E-3"/>
    <n v="3743.71"/>
    <n v="0"/>
    <x v="0"/>
    <m/>
    <m/>
    <m/>
    <m/>
    <s v="none"/>
    <m/>
    <m/>
    <m/>
    <x v="0"/>
    <m/>
    <x v="0"/>
  </r>
  <r>
    <s v="CORPGP3PMG2972Q3 2021EUR"/>
    <x v="2"/>
    <n v="1675"/>
    <s v="COFEL INDUSTRIES (COPIREL)"/>
    <s v="GP3PMG2972"/>
    <s v="Q3 2021"/>
    <s v="EUR"/>
    <n v="1838.79"/>
    <n v="1838.7882999999999"/>
    <n v="1.7000000000280101E-3"/>
    <n v="1838.79"/>
    <n v="0"/>
    <x v="0"/>
    <m/>
    <m/>
    <m/>
    <m/>
    <s v="none"/>
    <m/>
    <m/>
    <m/>
    <x v="0"/>
    <m/>
    <x v="0"/>
  </r>
  <r>
    <s v="CORPGP3PMG2972Q4 2021EUR"/>
    <x v="2"/>
    <n v="1675"/>
    <s v="COFEL INDUSTRIES (COPIREL)"/>
    <s v="GP3PMG2972"/>
    <s v="Q4 2021"/>
    <s v="EUR"/>
    <n v="6859.58"/>
    <n v="6859.5819000000001"/>
    <n v="-1.9000000002051801E-3"/>
    <n v="6859.58"/>
    <n v="0"/>
    <x v="0"/>
    <m/>
    <m/>
    <m/>
    <m/>
    <s v="none"/>
    <m/>
    <m/>
    <m/>
    <x v="0"/>
    <m/>
    <x v="0"/>
  </r>
  <r>
    <s v="CORP690001Q0 2021EUR"/>
    <x v="2"/>
    <n v="1713"/>
    <s v="ATL PRODUCTION (ATELIER TOLERIE DU LIMOUSIN)"/>
    <n v="690001"/>
    <s v="Q0 2021"/>
    <s v="EUR"/>
    <n v="1375.43"/>
    <n v="1375.4280000000001"/>
    <n v="1.9999999999527002E-3"/>
    <n v="1375.43"/>
    <n v="0"/>
    <x v="0"/>
    <m/>
    <m/>
    <m/>
    <m/>
    <s v="none"/>
    <m/>
    <m/>
    <m/>
    <x v="0"/>
    <m/>
    <x v="0"/>
  </r>
  <r>
    <s v="CORP690001Q1 2021EUR"/>
    <x v="2"/>
    <n v="1713"/>
    <s v="ATL PRODUCTION (ATELIER TOLERIE DU LIMOUSIN)"/>
    <n v="690001"/>
    <s v="Q1 2021"/>
    <s v="EUR"/>
    <n v="4382.84"/>
    <n v="4382.84"/>
    <n v="0"/>
    <n v="4382.84"/>
    <n v="0"/>
    <x v="0"/>
    <m/>
    <m/>
    <m/>
    <m/>
    <s v="none"/>
    <m/>
    <m/>
    <m/>
    <x v="0"/>
    <m/>
    <x v="0"/>
  </r>
  <r>
    <s v="CORP690001Q2 2021EUR"/>
    <x v="2"/>
    <n v="1713"/>
    <s v="ATL PRODUCTION (ATELIER TOLERIE DU LIMOUSIN)"/>
    <n v="690001"/>
    <s v="Q2 2021"/>
    <s v="EUR"/>
    <n v="4751.91"/>
    <n v="4751.9056"/>
    <n v="4.399999999805E-3"/>
    <n v="4751.91"/>
    <n v="0"/>
    <x v="0"/>
    <m/>
    <m/>
    <m/>
    <m/>
    <s v="none"/>
    <m/>
    <m/>
    <m/>
    <x v="0"/>
    <m/>
    <x v="0"/>
  </r>
  <r>
    <s v="CORP690001Q3 2021EUR"/>
    <x v="2"/>
    <n v="1713"/>
    <s v="ATL PRODUCTION (ATELIER TOLERIE DU LIMOUSIN)"/>
    <n v="690001"/>
    <s v="Q3 2021"/>
    <s v="EUR"/>
    <n v="2695.99"/>
    <n v="2695.9875999999999"/>
    <n v="2.3999999998522898E-3"/>
    <n v="2695.99"/>
    <n v="0"/>
    <x v="0"/>
    <m/>
    <m/>
    <m/>
    <m/>
    <s v="none"/>
    <m/>
    <m/>
    <m/>
    <x v="0"/>
    <m/>
    <x v="0"/>
  </r>
  <r>
    <s v="CORP690001Q4 2021EUR"/>
    <x v="2"/>
    <n v="1713"/>
    <s v="ATL PRODUCTION (ATELIER TOLERIE DU LIMOUSIN)"/>
    <n v="690001"/>
    <s v="Q4 2021"/>
    <s v="EUR"/>
    <n v="6980.87"/>
    <n v="6980.8680000000004"/>
    <n v="1.9999999994979498E-3"/>
    <n v="6980.87"/>
    <n v="0"/>
    <x v="0"/>
    <m/>
    <m/>
    <m/>
    <m/>
    <s v="none"/>
    <m/>
    <m/>
    <m/>
    <x v="0"/>
    <m/>
    <x v="0"/>
  </r>
  <r>
    <s v="CORPGP3EHC2175Q3 2021EUR"/>
    <x v="2"/>
    <n v="1713"/>
    <s v="ATL PRODUCTION (ATELIER TOLERIE DU LIMOUSIN)"/>
    <s v="GP3EHC2175"/>
    <s v="Q3 2021"/>
    <s v="EUR"/>
    <n v="90.37"/>
    <n v="90.368700000000004"/>
    <n v="1.3000000000005199E-3"/>
    <n v="90.37"/>
    <n v="0"/>
    <x v="0"/>
    <m/>
    <m/>
    <m/>
    <m/>
    <s v="none"/>
    <s v="Métier"/>
    <s v="Mathilde"/>
    <s v="[MT]Facture bien dans A2S https://astoresuite.com/billing_invoices/show/29148_x000a_[EF] la particpation nous donne le double de rabais tu peux vérifier stp_x000a_https://astoresuite.com/declarative_campaign_participations/edit/45293 [MT] le contrat était en brouillon. Je l'ai validé avec ok de SPO, à voir si cela règle le problème."/>
    <x v="1"/>
    <s v="Mathilde"/>
    <x v="5"/>
  </r>
  <r>
    <s v="CORPGP2GP2170Q1 2021EUR"/>
    <x v="2"/>
    <n v="1753"/>
    <s v="IFI SPA (METALMOBIL)"/>
    <s v="GP2GP2170"/>
    <s v="Q1 2021"/>
    <s v="EUR"/>
    <n v="1116.8"/>
    <n v="1116.7991999999999"/>
    <n v="8.0000000002655703E-4"/>
    <n v="1116.8"/>
    <n v="0"/>
    <x v="0"/>
    <m/>
    <m/>
    <m/>
    <m/>
    <s v="none"/>
    <m/>
    <m/>
    <m/>
    <x v="0"/>
    <m/>
    <x v="0"/>
  </r>
  <r>
    <s v="CORPGP2GP2170Q2 2021EUR"/>
    <x v="2"/>
    <n v="1753"/>
    <s v="IFI SPA (METALMOBIL)"/>
    <s v="GP2GP2170"/>
    <s v="Q2 2021"/>
    <s v="EUR"/>
    <n v="1054.76"/>
    <n v="1054.7639999999999"/>
    <n v="-3.9999999999054099E-3"/>
    <n v="1054.76"/>
    <n v="0"/>
    <x v="0"/>
    <m/>
    <m/>
    <m/>
    <m/>
    <s v="none"/>
    <m/>
    <m/>
    <m/>
    <x v="0"/>
    <m/>
    <x v="0"/>
  </r>
  <r>
    <s v="CORPGP2GP2170Q3 2021EUR"/>
    <x v="2"/>
    <n v="1753"/>
    <s v="IFI SPA (METALMOBIL)"/>
    <s v="GP2GP2170"/>
    <s v="Q3 2021"/>
    <s v="EUR"/>
    <n v="336.36"/>
    <n v="336.35399999999998"/>
    <n v="6.0000000000286404E-3"/>
    <n v="336.36"/>
    <n v="0"/>
    <x v="0"/>
    <m/>
    <m/>
    <m/>
    <m/>
    <s v="none"/>
    <m/>
    <m/>
    <m/>
    <x v="0"/>
    <m/>
    <x v="0"/>
  </r>
  <r>
    <s v="CORPGP3IB2598Q1 2021EUR"/>
    <x v="2"/>
    <n v="1753"/>
    <s v="IFI SPA (METALMOBIL)"/>
    <s v="GP3IB2598"/>
    <s v="Q1 2021"/>
    <s v="EUR"/>
    <n v="322.13"/>
    <n v="322.13279999999997"/>
    <n v="-2.7999999999792601E-3"/>
    <n v="322.13"/>
    <n v="0"/>
    <x v="0"/>
    <m/>
    <m/>
    <m/>
    <m/>
    <s v="none"/>
    <m/>
    <m/>
    <m/>
    <x v="0"/>
    <m/>
    <x v="0"/>
  </r>
  <r>
    <s v="CORPGP3IB2598Q2 2021EUR"/>
    <x v="2"/>
    <n v="1753"/>
    <s v="IFI SPA (METALMOBIL)"/>
    <s v="GP3IB2598"/>
    <s v="Q2 2021"/>
    <s v="EUR"/>
    <n v="145.22999999999999"/>
    <n v="145.232"/>
    <n v="-2.0000000000095402E-3"/>
    <n v="145.22999999999999"/>
    <n v="0"/>
    <x v="0"/>
    <m/>
    <m/>
    <m/>
    <m/>
    <s v="none"/>
    <m/>
    <m/>
    <m/>
    <x v="0"/>
    <m/>
    <x v="0"/>
  </r>
  <r>
    <s v="CORPGP3IB2598Q4 2021EUR"/>
    <x v="2"/>
    <n v="1753"/>
    <s v="IFI SPA (METALMOBIL)"/>
    <s v="GP3IB2598"/>
    <s v="Q4 2021"/>
    <s v="EUR"/>
    <n v="561.49"/>
    <n v="561.49"/>
    <n v="0"/>
    <n v="561.49"/>
    <n v="0"/>
    <x v="0"/>
    <m/>
    <m/>
    <m/>
    <m/>
    <s v="none"/>
    <m/>
    <m/>
    <m/>
    <x v="0"/>
    <m/>
    <x v="0"/>
  </r>
  <r>
    <s v="CORPGP2GP2410Q0 2021EUR"/>
    <x v="2"/>
    <n v="1843"/>
    <s v="PASSMAN"/>
    <s v="GP2GP2410"/>
    <s v="Q0 2021"/>
    <s v="EUR"/>
    <n v="-76.519999999999897"/>
    <n v="-76.520399999999995"/>
    <n v="4.0000000001327803E-4"/>
    <n v="-76.519999999999897"/>
    <n v="0"/>
    <x v="0"/>
    <m/>
    <m/>
    <m/>
    <m/>
    <s v="none"/>
    <m/>
    <m/>
    <m/>
    <x v="0"/>
    <m/>
    <x v="0"/>
  </r>
  <r>
    <s v="CORPGP2GP2410Q1 2021EUR"/>
    <x v="2"/>
    <n v="1843"/>
    <s v="PASSMAN"/>
    <s v="GP2GP2410"/>
    <s v="Q1 2021"/>
    <s v="EUR"/>
    <n v="1365.5599999999899"/>
    <n v="1365.5536"/>
    <n v="6.39999999953033E-3"/>
    <n v="1365.5599999999899"/>
    <n v="0"/>
    <x v="0"/>
    <m/>
    <m/>
    <m/>
    <m/>
    <s v="none"/>
    <m/>
    <m/>
    <m/>
    <x v="0"/>
    <m/>
    <x v="0"/>
  </r>
  <r>
    <s v="CORPGP2GP2410Q2 2021EUR"/>
    <x v="2"/>
    <n v="1843"/>
    <s v="PASSMAN"/>
    <s v="GP2GP2410"/>
    <s v="Q2 2021"/>
    <s v="EUR"/>
    <n v="3265.69"/>
    <n v="3265.6887999999999"/>
    <n v="1.2000000001535201E-3"/>
    <n v="3265.69"/>
    <n v="0"/>
    <x v="0"/>
    <m/>
    <m/>
    <m/>
    <m/>
    <s v="none"/>
    <m/>
    <m/>
    <m/>
    <x v="0"/>
    <m/>
    <x v="0"/>
  </r>
  <r>
    <s v="CORPGP2GP2410Q3 2021EUR"/>
    <x v="2"/>
    <n v="1843"/>
    <s v="PASSMAN"/>
    <s v="GP2GP2410"/>
    <s v="Q3 2021"/>
    <s v="EUR"/>
    <n v="1618.86"/>
    <n v="1618.86"/>
    <n v="0"/>
    <n v="1618.86"/>
    <n v="0"/>
    <x v="0"/>
    <m/>
    <m/>
    <m/>
    <m/>
    <s v="none"/>
    <m/>
    <m/>
    <m/>
    <x v="0"/>
    <m/>
    <x v="0"/>
  </r>
  <r>
    <s v="CORPGP4GP2726Q1 2021EUR"/>
    <x v="2"/>
    <n v="1843"/>
    <s v="PASSMAN"/>
    <s v="GP4GP2726"/>
    <s v="Q1 2021"/>
    <s v="EUR"/>
    <n v="34604.46"/>
    <n v="34604.459799999997"/>
    <n v="2.00000002223532E-4"/>
    <n v="34604.46"/>
    <n v="0"/>
    <x v="0"/>
    <m/>
    <m/>
    <m/>
    <m/>
    <s v="none"/>
    <m/>
    <m/>
    <m/>
    <x v="0"/>
    <m/>
    <x v="0"/>
  </r>
  <r>
    <s v="CORPGP4GP2726Q2 2021EUR"/>
    <x v="2"/>
    <n v="1843"/>
    <s v="PASSMAN"/>
    <s v="GP4GP2726"/>
    <s v="Q2 2021"/>
    <s v="EUR"/>
    <n v="36074.720000000001"/>
    <n v="36074.716200000003"/>
    <n v="3.7999999985913698E-3"/>
    <n v="36074.720000000001"/>
    <n v="0"/>
    <x v="0"/>
    <m/>
    <m/>
    <m/>
    <m/>
    <s v="none"/>
    <m/>
    <m/>
    <m/>
    <x v="0"/>
    <m/>
    <x v="0"/>
  </r>
  <r>
    <s v="CORPGP4GP2726Q3 2021EUR"/>
    <x v="2"/>
    <n v="1843"/>
    <s v="PASSMAN"/>
    <s v="GP4GP2726"/>
    <s v="Q3 2021"/>
    <s v="EUR"/>
    <n v="36603.699999999997"/>
    <n v="36603.701099999998"/>
    <n v="-1.1000000013154901E-3"/>
    <n v="36603.699999999997"/>
    <n v="0"/>
    <x v="0"/>
    <m/>
    <m/>
    <m/>
    <m/>
    <s v="none"/>
    <m/>
    <m/>
    <m/>
    <x v="0"/>
    <m/>
    <x v="0"/>
  </r>
  <r>
    <s v="CORP768614Q0 2021EUR"/>
    <x v="2"/>
    <n v="2021"/>
    <s v="FORBO SARLINO"/>
    <n v="768614"/>
    <s v="Q0 2021"/>
    <s v="EUR"/>
    <n v="911.64"/>
    <n v="911.64"/>
    <n v="0"/>
    <n v="911.64"/>
    <n v="0"/>
    <x v="0"/>
    <m/>
    <m/>
    <m/>
    <m/>
    <s v="none"/>
    <m/>
    <m/>
    <m/>
    <x v="0"/>
    <m/>
    <x v="0"/>
  </r>
  <r>
    <s v="CORP768614Q1 2021EUR"/>
    <x v="2"/>
    <n v="2021"/>
    <s v="FORBO SARLINO"/>
    <n v="768614"/>
    <s v="Q1 2021"/>
    <s v="EUR"/>
    <n v="21169.02"/>
    <n v="21169.02"/>
    <n v="0"/>
    <n v="21169.02"/>
    <n v="0"/>
    <x v="0"/>
    <m/>
    <m/>
    <m/>
    <m/>
    <s v="none"/>
    <m/>
    <m/>
    <m/>
    <x v="0"/>
    <m/>
    <x v="0"/>
  </r>
  <r>
    <s v="CORP768614Q2 2021EUR"/>
    <x v="2"/>
    <n v="2021"/>
    <s v="FORBO SARLINO"/>
    <n v="768614"/>
    <s v="Q2 2021"/>
    <s v="EUR"/>
    <n v="12702.36"/>
    <n v="12702.357"/>
    <n v="3.00000000061118E-3"/>
    <n v="12702.36"/>
    <n v="0"/>
    <x v="0"/>
    <m/>
    <m/>
    <m/>
    <m/>
    <s v="none"/>
    <m/>
    <m/>
    <m/>
    <x v="0"/>
    <m/>
    <x v="0"/>
  </r>
  <r>
    <s v="CORP768614Q3 2021EUR"/>
    <x v="2"/>
    <n v="2021"/>
    <s v="FORBO SARLINO"/>
    <n v="768614"/>
    <s v="Q3 2021"/>
    <s v="EUR"/>
    <n v="7024.62"/>
    <n v="7024.62"/>
    <n v="0"/>
    <n v="7024.62"/>
    <n v="0"/>
    <x v="0"/>
    <m/>
    <m/>
    <m/>
    <m/>
    <s v="none"/>
    <m/>
    <m/>
    <m/>
    <x v="0"/>
    <m/>
    <x v="0"/>
  </r>
  <r>
    <s v="CORP768614Q4 2021EUR"/>
    <x v="2"/>
    <n v="2021"/>
    <s v="FORBO SARLINO"/>
    <n v="768614"/>
    <s v="Q4 2021"/>
    <s v="EUR"/>
    <n v="19750.62"/>
    <n v="19750.62"/>
    <n v="3.6379788070917101E-12"/>
    <n v="19750.62"/>
    <n v="0"/>
    <x v="0"/>
    <m/>
    <m/>
    <m/>
    <m/>
    <s v="none"/>
    <m/>
    <m/>
    <m/>
    <x v="0"/>
    <m/>
    <x v="0"/>
  </r>
  <r>
    <s v="CORPGP4GP2017Y 2021EUR"/>
    <x v="2"/>
    <n v="2021"/>
    <s v="FORBO SARLINO"/>
    <s v="GP4GP2017"/>
    <s v="Y 2021"/>
    <s v="EUR"/>
    <n v="30583.45"/>
    <n v="37452.387999999999"/>
    <n v="-6868.9379999999901"/>
    <n v="37452.387999999999"/>
    <n v="-6868.9379999999901"/>
    <x v="2"/>
    <s v="[76085]"/>
    <s v="[47499, 45407]"/>
    <s v="rebate present"/>
    <s v="2022-05-25 17:15:54 +0200"/>
    <s v="none"/>
    <s v="Produit"/>
    <s v="Thao"/>
    <s v="[TN] : Je ne trouve pas le même CA/rebate que l'outil et la facture : _x000a_https://astoresuite.com/declarative_campaign_participations/edit/76085_x000a_+ Marques à inclure : I IBIS, IB IBIS BUDGET, IS IBIS STYLES, F1 FORMULE 1, M6 MOTEL 6 _x000a_=&gt; donc une somme de CA : 621 033,44  x 5,25% = 32 604,256_x000a_[ZB] Je n'ai pas compris l'analyse, peut etre à assigner pour le metier _x000a_[MT] pas ok avec le montant tout est expliqué dans le JIRA A2S-1538"/>
    <x v="3"/>
    <m/>
    <x v="0"/>
  </r>
  <r>
    <s v="CORP26083072Q0 2021EUR"/>
    <x v="2"/>
    <n v="2093"/>
    <s v="BROSSIER SADERNE"/>
    <n v="26083072"/>
    <s v="Q0 2021"/>
    <s v="EUR"/>
    <n v="2828.15"/>
    <n v="2828.1433999999999"/>
    <n v="6.6000000001622504E-3"/>
    <n v="2828.15"/>
    <n v="0"/>
    <x v="0"/>
    <m/>
    <m/>
    <m/>
    <m/>
    <s v="none"/>
    <m/>
    <m/>
    <m/>
    <x v="0"/>
    <m/>
    <x v="0"/>
  </r>
  <r>
    <s v="CORP26083072Q1 2021EUR"/>
    <x v="2"/>
    <n v="2093"/>
    <s v="BROSSIER SADERNE"/>
    <n v="26083072"/>
    <s v="Q1 2021"/>
    <s v="EUR"/>
    <n v="19296.68"/>
    <n v="19296.680899999999"/>
    <n v="-8.9999999909195995E-4"/>
    <n v="19296.68"/>
    <n v="0"/>
    <x v="0"/>
    <m/>
    <m/>
    <m/>
    <m/>
    <s v="none"/>
    <m/>
    <m/>
    <m/>
    <x v="0"/>
    <m/>
    <x v="0"/>
  </r>
  <r>
    <s v="CORP26083072Q2 2021EUR"/>
    <x v="2"/>
    <n v="2093"/>
    <s v="BROSSIER SADERNE"/>
    <n v="26083072"/>
    <s v="Q2 2021"/>
    <s v="EUR"/>
    <n v="19106.88"/>
    <n v="19106.880700000002"/>
    <n v="-7.00000000506406E-4"/>
    <n v="19106.88"/>
    <n v="0"/>
    <x v="0"/>
    <m/>
    <m/>
    <m/>
    <m/>
    <s v="none"/>
    <m/>
    <m/>
    <m/>
    <x v="0"/>
    <m/>
    <x v="0"/>
  </r>
  <r>
    <s v="CORP26083072Q3 2021EUR"/>
    <x v="2"/>
    <n v="2093"/>
    <s v="BROSSIER SADERNE"/>
    <n v="26083072"/>
    <s v="Q3 2021"/>
    <s v="EUR"/>
    <n v="6625.64"/>
    <n v="6625.6360999999997"/>
    <n v="3.90000000061263E-3"/>
    <n v="6625.64"/>
    <n v="0"/>
    <x v="0"/>
    <m/>
    <m/>
    <m/>
    <m/>
    <s v="none"/>
    <m/>
    <m/>
    <m/>
    <x v="0"/>
    <m/>
    <x v="0"/>
  </r>
  <r>
    <s v="CORP26083072Q4 2021EUR"/>
    <x v="2"/>
    <n v="2093"/>
    <s v="BROSSIER SADERNE"/>
    <n v="26083072"/>
    <s v="Q4 2021"/>
    <s v="EUR"/>
    <n v="11551.66"/>
    <n v="11551.6558"/>
    <n v="4.1999999994004602E-3"/>
    <n v="11551.66"/>
    <n v="0"/>
    <x v="0"/>
    <m/>
    <m/>
    <m/>
    <m/>
    <s v="none"/>
    <m/>
    <m/>
    <m/>
    <x v="0"/>
    <m/>
    <x v="0"/>
  </r>
  <r>
    <s v="CORPGP3GP2954Q1 2021EUR"/>
    <x v="2"/>
    <n v="2093"/>
    <s v="BROSSIER SADERNE"/>
    <s v="GP3GP2954"/>
    <s v="Q1 2021"/>
    <s v="EUR"/>
    <n v="5637.53"/>
    <n v="5637.5282999999999"/>
    <n v="1.6999999998006301E-3"/>
    <n v="5637.53"/>
    <n v="0"/>
    <x v="0"/>
    <m/>
    <m/>
    <m/>
    <m/>
    <s v="none"/>
    <m/>
    <m/>
    <m/>
    <x v="0"/>
    <m/>
    <x v="0"/>
  </r>
  <r>
    <s v="CORPGP3GP2954Q2 2021EUR"/>
    <x v="2"/>
    <n v="2093"/>
    <s v="BROSSIER SADERNE"/>
    <s v="GP3GP2954"/>
    <s v="Q2 2021"/>
    <s v="EUR"/>
    <n v="3037.08"/>
    <n v="3037.0848000000001"/>
    <n v="-4.80000000015934E-3"/>
    <n v="3037.08"/>
    <n v="0"/>
    <x v="0"/>
    <m/>
    <m/>
    <m/>
    <m/>
    <s v="none"/>
    <m/>
    <m/>
    <m/>
    <x v="0"/>
    <m/>
    <x v="0"/>
  </r>
  <r>
    <s v="CORPGP3GP2954Q3 2021EUR"/>
    <x v="2"/>
    <n v="2093"/>
    <s v="BROSSIER SADERNE"/>
    <s v="GP3GP2954"/>
    <s v="Q3 2021"/>
    <s v="EUR"/>
    <n v="1086.77"/>
    <n v="1086.768"/>
    <n v="1.9999999999527002E-3"/>
    <n v="1086.77"/>
    <n v="0"/>
    <x v="0"/>
    <m/>
    <m/>
    <m/>
    <m/>
    <s v="none"/>
    <m/>
    <m/>
    <m/>
    <x v="0"/>
    <m/>
    <x v="0"/>
  </r>
  <r>
    <s v="CORPGP3GP2954Q4 2021EUR"/>
    <x v="2"/>
    <n v="2093"/>
    <s v="BROSSIER SADERNE"/>
    <s v="GP3GP2954"/>
    <s v="Q4 2021"/>
    <s v="EUR"/>
    <n v="1918.81"/>
    <n v="1918.8069"/>
    <n v="3.09999999990395E-3"/>
    <n v="1918.81"/>
    <n v="0"/>
    <x v="0"/>
    <m/>
    <m/>
    <m/>
    <m/>
    <s v="none"/>
    <m/>
    <m/>
    <m/>
    <x v="0"/>
    <m/>
    <x v="0"/>
  </r>
  <r>
    <s v="CORPGP3IB2278Q1 2021EUR"/>
    <x v="2"/>
    <n v="2093"/>
    <s v="BROSSIER SADERNE"/>
    <s v="GP3IB2278"/>
    <s v="Q1 2021"/>
    <s v="EUR"/>
    <n v="498.47"/>
    <n v="498.47219999999999"/>
    <n v="-2.1999999999593399E-3"/>
    <n v="498.47"/>
    <n v="0"/>
    <x v="0"/>
    <m/>
    <m/>
    <m/>
    <m/>
    <s v="none"/>
    <m/>
    <m/>
    <m/>
    <x v="0"/>
    <m/>
    <x v="0"/>
  </r>
  <r>
    <s v="CORPGP3IB2278Q2 2021EUR"/>
    <x v="2"/>
    <n v="2093"/>
    <s v="BROSSIER SADERNE"/>
    <s v="GP3IB2278"/>
    <s v="Q2 2021"/>
    <s v="EUR"/>
    <n v="129.93"/>
    <n v="129.93450000000001"/>
    <n v="-4.5000000000072699E-3"/>
    <n v="129.93"/>
    <n v="0"/>
    <x v="0"/>
    <m/>
    <m/>
    <m/>
    <m/>
    <s v="none"/>
    <m/>
    <m/>
    <m/>
    <x v="0"/>
    <m/>
    <x v="0"/>
  </r>
  <r>
    <s v="CORPGP3IB2278Q3 2021EUR"/>
    <x v="2"/>
    <n v="2093"/>
    <s v="BROSSIER SADERNE"/>
    <s v="GP3IB2278"/>
    <s v="Q3 2021"/>
    <s v="EUR"/>
    <n v="532.13"/>
    <n v="532.13070000000005"/>
    <n v="-7.0000000005165897E-4"/>
    <n v="532.13"/>
    <n v="0"/>
    <x v="0"/>
    <m/>
    <m/>
    <m/>
    <m/>
    <s v="none"/>
    <m/>
    <m/>
    <m/>
    <x v="0"/>
    <m/>
    <x v="0"/>
  </r>
  <r>
    <s v="CORPGP3IB2278Q4 2021EUR"/>
    <x v="2"/>
    <n v="2093"/>
    <s v="BROSSIER SADERNE"/>
    <s v="GP3IB2278"/>
    <s v="Q4 2021"/>
    <s v="EUR"/>
    <n v="588.37"/>
    <n v="588.36839999999995"/>
    <n v="1.6000000000531099E-3"/>
    <n v="588.37"/>
    <n v="0"/>
    <x v="0"/>
    <m/>
    <m/>
    <m/>
    <m/>
    <s v="none"/>
    <m/>
    <m/>
    <m/>
    <x v="0"/>
    <m/>
    <x v="0"/>
  </r>
  <r>
    <s v="CORPGP3MERD2277Q1 2021EUR"/>
    <x v="2"/>
    <n v="2093"/>
    <s v="BROSSIER SADERNE"/>
    <s v="GP3MERD2277"/>
    <s v="Q1 2021"/>
    <s v="EUR"/>
    <n v="20.52"/>
    <n v="20.5245"/>
    <n v="-4.5000000000001697E-3"/>
    <n v="20.52"/>
    <n v="0"/>
    <x v="0"/>
    <m/>
    <m/>
    <m/>
    <m/>
    <s v="none"/>
    <m/>
    <m/>
    <m/>
    <x v="0"/>
    <m/>
    <x v="0"/>
  </r>
  <r>
    <s v="CORPGP3MERD2277Q2 2021EUR"/>
    <x v="2"/>
    <n v="2093"/>
    <s v="BROSSIER SADERNE"/>
    <s v="GP3MERD2277"/>
    <s v="Q2 2021"/>
    <s v="EUR"/>
    <n v="507.58"/>
    <n v="507.57900000000001"/>
    <n v="9.9999999997635292E-4"/>
    <n v="507.58"/>
    <n v="0"/>
    <x v="0"/>
    <m/>
    <m/>
    <m/>
    <m/>
    <s v="none"/>
    <m/>
    <m/>
    <m/>
    <x v="0"/>
    <m/>
    <x v="0"/>
  </r>
  <r>
    <s v="CORPGP3MERD2277Q3 2021EUR"/>
    <x v="2"/>
    <n v="2093"/>
    <s v="BROSSIER SADERNE"/>
    <s v="GP3MERD2277"/>
    <s v="Q3 2021"/>
    <s v="EUR"/>
    <n v="95.18"/>
    <n v="95.179500000000004"/>
    <n v="5.0000000000238699E-4"/>
    <n v="95.18"/>
    <n v="0"/>
    <x v="0"/>
    <m/>
    <m/>
    <m/>
    <m/>
    <s v="none"/>
    <m/>
    <m/>
    <m/>
    <x v="0"/>
    <m/>
    <x v="0"/>
  </r>
  <r>
    <s v="CORPGP3MERD2277Q4 2021EUR"/>
    <x v="2"/>
    <n v="2093"/>
    <s v="BROSSIER SADERNE"/>
    <s v="GP3MERD2277"/>
    <s v="Q4 2021"/>
    <s v="EUR"/>
    <n v="302.87"/>
    <n v="302.87099999999998"/>
    <n v="-9.9999999997635292E-4"/>
    <n v="302.87"/>
    <n v="0"/>
    <x v="0"/>
    <m/>
    <m/>
    <m/>
    <m/>
    <s v="none"/>
    <m/>
    <m/>
    <m/>
    <x v="0"/>
    <m/>
    <x v="0"/>
  </r>
  <r>
    <s v="CORPGP4GP2666Q1 2021EUR"/>
    <x v="2"/>
    <n v="2093"/>
    <s v="BROSSIER SADERNE"/>
    <s v="GP4GP2666"/>
    <s v="Q1 2021"/>
    <s v="EUR"/>
    <n v="1429.86"/>
    <n v="1429.8635999999999"/>
    <n v="-3.6000000000058199E-3"/>
    <n v="1429.86"/>
    <n v="0"/>
    <x v="0"/>
    <m/>
    <m/>
    <m/>
    <m/>
    <s v="none"/>
    <m/>
    <m/>
    <m/>
    <x v="0"/>
    <m/>
    <x v="0"/>
  </r>
  <r>
    <s v="CORPGP4GP2666Q2 2021EUR"/>
    <x v="2"/>
    <n v="2093"/>
    <s v="BROSSIER SADERNE"/>
    <s v="GP4GP2666"/>
    <s v="Q2 2021"/>
    <s v="EUR"/>
    <n v="3191.92"/>
    <n v="3191.9160000000002"/>
    <n v="3.9999999999054099E-3"/>
    <n v="3191.92"/>
    <n v="0"/>
    <x v="0"/>
    <m/>
    <m/>
    <m/>
    <m/>
    <s v="none"/>
    <m/>
    <m/>
    <m/>
    <x v="0"/>
    <m/>
    <x v="0"/>
  </r>
  <r>
    <s v="CORPGP4GP2666Q3 2021EUR"/>
    <x v="2"/>
    <n v="2093"/>
    <s v="BROSSIER SADERNE"/>
    <s v="GP4GP2666"/>
    <s v="Q3 2021"/>
    <s v="EUR"/>
    <n v="243.13"/>
    <n v="243.12780000000001"/>
    <n v="2.1999999999877599E-3"/>
    <n v="243.13"/>
    <n v="0"/>
    <x v="0"/>
    <m/>
    <m/>
    <m/>
    <m/>
    <s v="none"/>
    <m/>
    <m/>
    <m/>
    <x v="0"/>
    <m/>
    <x v="0"/>
  </r>
  <r>
    <s v="CORPGP4GP2666Q4 2021EUR"/>
    <x v="2"/>
    <n v="2093"/>
    <s v="BROSSIER SADERNE"/>
    <s v="GP4GP2666"/>
    <s v="Q4 2021"/>
    <s v="EUR"/>
    <n v="100.1"/>
    <n v="100.09950000000001"/>
    <n v="4.9999999998817603E-4"/>
    <n v="100.1"/>
    <n v="0"/>
    <x v="0"/>
    <m/>
    <m/>
    <m/>
    <m/>
    <s v="none"/>
    <m/>
    <m/>
    <m/>
    <x v="0"/>
    <m/>
    <x v="0"/>
  </r>
  <r>
    <s v="CORPGP3GPF12792Q1 2021EUR"/>
    <x v="2"/>
    <n v="2206"/>
    <s v="BAUDET"/>
    <s v="GP3GPF12792"/>
    <s v="Q1 2021"/>
    <s v="EUR"/>
    <n v="2857.68"/>
    <n v="2857.68"/>
    <n v="0"/>
    <n v="2857.68"/>
    <n v="0"/>
    <x v="0"/>
    <m/>
    <m/>
    <m/>
    <m/>
    <s v="none"/>
    <m/>
    <m/>
    <m/>
    <x v="0"/>
    <m/>
    <x v="0"/>
  </r>
  <r>
    <s v="CORP2506023Q0 2021EUR"/>
    <x v="2"/>
    <n v="2206"/>
    <s v="BAUDET"/>
    <n v="2506023"/>
    <s v="Q0 2021"/>
    <s v="EUR"/>
    <n v="1078.1500000000001"/>
    <n v="1078.1496999999999"/>
    <n v="3.0000000015206703E-4"/>
    <n v="1078.1500000000001"/>
    <n v="0"/>
    <x v="0"/>
    <m/>
    <m/>
    <m/>
    <m/>
    <s v="none"/>
    <m/>
    <m/>
    <m/>
    <x v="0"/>
    <m/>
    <x v="0"/>
  </r>
  <r>
    <s v="CORP2506023Q4 2021EUR"/>
    <x v="2"/>
    <n v="2206"/>
    <s v="BAUDET"/>
    <n v="2506023"/>
    <s v="Q4 2021"/>
    <s v="EUR"/>
    <n v="51.6"/>
    <n v="51.598500000000001"/>
    <n v="1.5000000000000499E-3"/>
    <n v="51.6"/>
    <n v="0"/>
    <x v="0"/>
    <m/>
    <m/>
    <m/>
    <m/>
    <s v="none"/>
    <m/>
    <m/>
    <m/>
    <x v="0"/>
    <m/>
    <x v="0"/>
  </r>
  <r>
    <s v="CORPGP2GP2152Q0 2021EUR"/>
    <x v="2"/>
    <n v="2207"/>
    <s v="TRADE UNION"/>
    <s v="GP2GP2152"/>
    <s v="Q0 2021"/>
    <s v="EUR"/>
    <n v="28978.27"/>
    <n v="28978.2745"/>
    <n v="-4.4999999990977804E-3"/>
    <n v="28978.27"/>
    <n v="0"/>
    <x v="0"/>
    <m/>
    <m/>
    <m/>
    <m/>
    <s v="none"/>
    <s v="Produit"/>
    <s v="Thao"/>
    <s v="[TN] : Calcul à la main = Report, pour ces 3 ajustements validés : [3665,  42296, 26921]: (385 846,15 + 1939 + 26 190,2) x 7 % = 28 978,27 . Il semble que le [42296] n'est pas encore facturé : 1939 x 7% = 135,73 (=l'écart) [MT] ok facture complémentaire envoyée"/>
    <x v="1"/>
    <s v="Mathilde"/>
    <x v="11"/>
  </r>
  <r>
    <s v="CORPGP2GP2152Q1 2021EUR"/>
    <x v="2"/>
    <n v="2207"/>
    <s v="TRADE UNION"/>
    <s v="GP2GP2152"/>
    <s v="Q1 2021"/>
    <s v="EUR"/>
    <n v="4513.7"/>
    <n v="4513.7043000000003"/>
    <n v="-4.3000000005122196E-3"/>
    <n v="4513.7"/>
    <n v="0"/>
    <x v="0"/>
    <m/>
    <m/>
    <m/>
    <m/>
    <s v="none"/>
    <m/>
    <m/>
    <m/>
    <x v="0"/>
    <m/>
    <x v="0"/>
  </r>
  <r>
    <s v="CORPGP2GP2152Q2 2021EUR"/>
    <x v="2"/>
    <n v="2207"/>
    <s v="TRADE UNION"/>
    <s v="GP2GP2152"/>
    <s v="Q2 2021"/>
    <s v="EUR"/>
    <n v="13498.46"/>
    <n v="13498.4584"/>
    <n v="1.59999999959836E-3"/>
    <n v="13498.46"/>
    <n v="0"/>
    <x v="0"/>
    <m/>
    <m/>
    <m/>
    <m/>
    <s v="none"/>
    <m/>
    <m/>
    <m/>
    <x v="0"/>
    <m/>
    <x v="0"/>
  </r>
  <r>
    <s v="CORPGP2GP2152Q3 2021EUR"/>
    <x v="2"/>
    <n v="2207"/>
    <s v="TRADE UNION"/>
    <s v="GP2GP2152"/>
    <s v="Q3 2021"/>
    <s v="EUR"/>
    <n v="23141.25"/>
    <n v="23141.249599999999"/>
    <n v="4.00000000809086E-4"/>
    <n v="23141.25"/>
    <n v="0"/>
    <x v="0"/>
    <m/>
    <m/>
    <m/>
    <m/>
    <s v="none"/>
    <m/>
    <m/>
    <m/>
    <x v="0"/>
    <m/>
    <x v="0"/>
  </r>
  <r>
    <s v="CORPGP2GP2152Q4 2021EUR"/>
    <x v="2"/>
    <n v="2207"/>
    <s v="TRADE UNION"/>
    <s v="GP2GP2152"/>
    <s v="Q4 2021"/>
    <s v="EUR"/>
    <n v="29926.53"/>
    <n v="29926.531599999998"/>
    <n v="-1.59999999959836E-3"/>
    <n v="29926.53"/>
    <n v="0"/>
    <x v="0"/>
    <m/>
    <m/>
    <m/>
    <m/>
    <s v="none"/>
    <m/>
    <m/>
    <m/>
    <x v="0"/>
    <m/>
    <x v="0"/>
  </r>
  <r>
    <s v="CORP698869Q1 2021EUR"/>
    <x v="2"/>
    <n v="2395"/>
    <s v="SOCA SAS"/>
    <n v="698869"/>
    <s v="Q1 2021"/>
    <s v="EUR"/>
    <n v="5787.86"/>
    <n v="5787.85"/>
    <n v="9.9999999993087806E-3"/>
    <n v="5787.86"/>
    <n v="0"/>
    <x v="0"/>
    <m/>
    <m/>
    <m/>
    <m/>
    <s v="none"/>
    <m/>
    <m/>
    <m/>
    <x v="0"/>
    <m/>
    <x v="0"/>
  </r>
  <r>
    <s v="CORP698869Q2 2021EUR"/>
    <x v="2"/>
    <n v="2395"/>
    <s v="SOCA SAS"/>
    <n v="698869"/>
    <s v="Q2 2021"/>
    <s v="EUR"/>
    <n v="1725.8"/>
    <n v="1725.8"/>
    <n v="0"/>
    <n v="1725.8"/>
    <n v="0"/>
    <x v="0"/>
    <m/>
    <m/>
    <m/>
    <m/>
    <s v="none"/>
    <m/>
    <m/>
    <m/>
    <x v="0"/>
    <m/>
    <x v="0"/>
  </r>
  <r>
    <s v="CORP698869Q3 2021EUR"/>
    <x v="2"/>
    <n v="2395"/>
    <s v="SOCA SAS"/>
    <n v="698869"/>
    <s v="Q3 2021"/>
    <s v="EUR"/>
    <n v="5263.76"/>
    <n v="5263.75"/>
    <n v="1.0000000000218201E-2"/>
    <n v="5263.76"/>
    <n v="0"/>
    <x v="0"/>
    <m/>
    <m/>
    <m/>
    <m/>
    <s v="none"/>
    <m/>
    <m/>
    <m/>
    <x v="0"/>
    <m/>
    <x v="0"/>
  </r>
  <r>
    <s v="CORP698869Q4 2021EUR"/>
    <x v="2"/>
    <n v="2395"/>
    <s v="SOCA SAS"/>
    <n v="698869"/>
    <s v="Q4 2021"/>
    <s v="EUR"/>
    <n v="1389.54"/>
    <n v="1389.5440000000001"/>
    <n v="-4.0000000001327802E-3"/>
    <n v="1389.54"/>
    <n v="0"/>
    <x v="0"/>
    <m/>
    <m/>
    <m/>
    <m/>
    <s v="none"/>
    <m/>
    <m/>
    <m/>
    <x v="0"/>
    <m/>
    <x v="0"/>
  </r>
  <r>
    <s v="CORPGP3GP2959Q1 2021EUR"/>
    <x v="2"/>
    <n v="2395"/>
    <s v="SOCA SAS"/>
    <s v="GP3GP2959"/>
    <s v="Q1 2021"/>
    <s v="EUR"/>
    <n v="715.86"/>
    <n v="715.86"/>
    <n v="0"/>
    <n v="715.86"/>
    <n v="0"/>
    <x v="0"/>
    <m/>
    <m/>
    <m/>
    <m/>
    <s v="none"/>
    <m/>
    <m/>
    <m/>
    <x v="0"/>
    <m/>
    <x v="0"/>
  </r>
  <r>
    <s v="CORPGP3GP2959Q2 2021EUR"/>
    <x v="2"/>
    <n v="2395"/>
    <s v="SOCA SAS"/>
    <s v="GP3GP2959"/>
    <s v="Q2 2021"/>
    <s v="EUR"/>
    <n v="21.06"/>
    <n v="21.06"/>
    <n v="0"/>
    <n v="21.06"/>
    <n v="0"/>
    <x v="0"/>
    <m/>
    <m/>
    <m/>
    <m/>
    <s v="none"/>
    <m/>
    <m/>
    <m/>
    <x v="0"/>
    <m/>
    <x v="0"/>
  </r>
  <r>
    <s v="CORPGP3GP2959Q3 2021EUR"/>
    <x v="2"/>
    <n v="2395"/>
    <s v="SOCA SAS"/>
    <s v="GP3GP2959"/>
    <s v="Q3 2021"/>
    <s v="EUR"/>
    <n v="10.53"/>
    <n v="10.53"/>
    <n v="0"/>
    <n v="10.53"/>
    <n v="0"/>
    <x v="0"/>
    <m/>
    <m/>
    <m/>
    <m/>
    <s v="none"/>
    <m/>
    <m/>
    <m/>
    <x v="0"/>
    <m/>
    <x v="0"/>
  </r>
  <r>
    <s v="CORPGP3GP2959Q4 2021EUR"/>
    <x v="2"/>
    <n v="2395"/>
    <s v="SOCA SAS"/>
    <s v="GP3GP2959"/>
    <s v="Q4 2021"/>
    <s v="EUR"/>
    <n v="327.08"/>
    <n v="327.07650000000001"/>
    <n v="3.4999999999740699E-3"/>
    <n v="327.08"/>
    <n v="0"/>
    <x v="0"/>
    <m/>
    <m/>
    <m/>
    <m/>
    <s v="none"/>
    <m/>
    <m/>
    <m/>
    <x v="0"/>
    <m/>
    <x v="0"/>
  </r>
  <r>
    <s v="CORPGP3MERD2321Q1 2021EUR"/>
    <x v="2"/>
    <n v="2395"/>
    <s v="SOCA SAS"/>
    <s v="GP3MERD2321"/>
    <s v="Q1 2021"/>
    <s v="EUR"/>
    <n v="33.6"/>
    <n v="33.6"/>
    <n v="0"/>
    <n v="33.6"/>
    <n v="0"/>
    <x v="0"/>
    <m/>
    <m/>
    <m/>
    <m/>
    <s v="none"/>
    <m/>
    <m/>
    <m/>
    <x v="0"/>
    <m/>
    <x v="0"/>
  </r>
  <r>
    <s v="CORPGP3MERD2321Q2 2021EUR"/>
    <x v="2"/>
    <n v="2395"/>
    <s v="SOCA SAS"/>
    <s v="GP3MERD2321"/>
    <s v="Q2 2021"/>
    <s v="EUR"/>
    <n v="136.91999999999999"/>
    <n v="136.91999999999999"/>
    <n v="0"/>
    <n v="136.91999999999999"/>
    <n v="0"/>
    <x v="0"/>
    <m/>
    <m/>
    <m/>
    <m/>
    <s v="none"/>
    <m/>
    <m/>
    <m/>
    <x v="0"/>
    <m/>
    <x v="0"/>
  </r>
  <r>
    <s v="CORPGP3MERD2321Q4 2021EUR"/>
    <x v="2"/>
    <n v="2395"/>
    <s v="SOCA SAS"/>
    <s v="GP3MERD2321"/>
    <s v="Q4 2021"/>
    <s v="EUR"/>
    <n v="153.66"/>
    <n v="153.66"/>
    <n v="0"/>
    <n v="153.66"/>
    <n v="0"/>
    <x v="0"/>
    <m/>
    <m/>
    <m/>
    <m/>
    <s v="none"/>
    <m/>
    <m/>
    <m/>
    <x v="0"/>
    <m/>
    <x v="0"/>
  </r>
  <r>
    <s v="CORP2439015Q0 2021EUR"/>
    <x v="2"/>
    <n v="2543"/>
    <s v="HOIST GROUP FRANCE (LOCATEL)"/>
    <n v="2439015"/>
    <s v="Q0 2021"/>
    <s v="EUR"/>
    <n v="2119.31"/>
    <n v="2119.3134"/>
    <n v="-3.4000000000560201E-3"/>
    <n v="2119.31"/>
    <n v="0"/>
    <x v="0"/>
    <m/>
    <m/>
    <m/>
    <m/>
    <s v="none"/>
    <m/>
    <m/>
    <m/>
    <x v="0"/>
    <m/>
    <x v="0"/>
  </r>
  <r>
    <s v="CORP2439015Q1 2021EUR"/>
    <x v="2"/>
    <n v="2543"/>
    <s v="HOIST GROUP FRANCE (LOCATEL)"/>
    <n v="2439015"/>
    <s v="Q1 2021"/>
    <s v="EUR"/>
    <n v="16337.23"/>
    <n v="16337.2338"/>
    <n v="-3.8000000004103601E-3"/>
    <n v="16337.23"/>
    <n v="0"/>
    <x v="0"/>
    <m/>
    <m/>
    <m/>
    <m/>
    <s v="none"/>
    <m/>
    <m/>
    <m/>
    <x v="0"/>
    <m/>
    <x v="0"/>
  </r>
  <r>
    <s v="CORP2439015Q2 2021EUR"/>
    <x v="2"/>
    <n v="2543"/>
    <s v="HOIST GROUP FRANCE (LOCATEL)"/>
    <n v="2439015"/>
    <s v="Q2 2021"/>
    <s v="EUR"/>
    <n v="14432.72"/>
    <n v="14432.7248"/>
    <n v="-4.80000000061409E-3"/>
    <n v="14432.72"/>
    <n v="0"/>
    <x v="0"/>
    <m/>
    <m/>
    <m/>
    <m/>
    <s v="none"/>
    <m/>
    <m/>
    <m/>
    <x v="0"/>
    <m/>
    <x v="0"/>
  </r>
  <r>
    <s v="CORP2439015Q3 2021EUR"/>
    <x v="2"/>
    <n v="2543"/>
    <s v="HOIST GROUP FRANCE (LOCATEL)"/>
    <n v="2439015"/>
    <s v="Q3 2021"/>
    <s v="EUR"/>
    <n v="32659.66"/>
    <n v="32659.669399999999"/>
    <n v="-9.3999999953666702E-3"/>
    <n v="32659.66"/>
    <n v="0"/>
    <x v="0"/>
    <m/>
    <m/>
    <m/>
    <m/>
    <s v="none"/>
    <m/>
    <m/>
    <m/>
    <x v="0"/>
    <m/>
    <x v="0"/>
  </r>
  <r>
    <s v="CORPGP4GP2716 FRQ1 2021EUR"/>
    <x v="2"/>
    <n v="2543"/>
    <s v="HOIST GROUP FRANCE (LOCATEL)"/>
    <s v="GP4GP2716 FR"/>
    <s v="Q1 2021"/>
    <s v="EUR"/>
    <n v="829.49"/>
    <n v="829.49400000000003"/>
    <n v="-4.0000000000190898E-3"/>
    <n v="829.49"/>
    <n v="0"/>
    <x v="0"/>
    <m/>
    <m/>
    <m/>
    <m/>
    <s v="none"/>
    <m/>
    <m/>
    <m/>
    <x v="0"/>
    <m/>
    <x v="0"/>
  </r>
  <r>
    <s v="CORPGP4GP2716 FRQ2 2021EUR"/>
    <x v="2"/>
    <n v="2543"/>
    <s v="HOIST GROUP FRANCE (LOCATEL)"/>
    <s v="GP4GP2716 FR"/>
    <s v="Q2 2021"/>
    <s v="EUR"/>
    <n v="925.67"/>
    <n v="925.66959999999995"/>
    <n v="4.0000000001327803E-4"/>
    <n v="925.67"/>
    <n v="0"/>
    <x v="0"/>
    <m/>
    <m/>
    <m/>
    <m/>
    <s v="none"/>
    <m/>
    <m/>
    <m/>
    <x v="0"/>
    <m/>
    <x v="0"/>
  </r>
  <r>
    <s v="CORPGP4GP2716 FRQ3 2021EUR"/>
    <x v="2"/>
    <n v="2543"/>
    <s v="HOIST GROUP FRANCE (LOCATEL)"/>
    <s v="GP4GP2716 FR"/>
    <s v="Q3 2021"/>
    <s v="EUR"/>
    <n v="4560"/>
    <n v="4560.0043999999998"/>
    <n v="-4.399999999805E-3"/>
    <n v="4560"/>
    <n v="0"/>
    <x v="0"/>
    <m/>
    <m/>
    <m/>
    <m/>
    <s v="none"/>
    <m/>
    <m/>
    <m/>
    <x v="0"/>
    <m/>
    <x v="0"/>
  </r>
  <r>
    <s v="CORPGP4GP2716 FRQ4 2021EUR"/>
    <x v="2"/>
    <n v="2543"/>
    <s v="HOIST GROUP FRANCE (LOCATEL)"/>
    <s v="GP4GP2716 FR"/>
    <s v="Q4 2021"/>
    <s v="EUR"/>
    <n v="683.39"/>
    <n v="683.39279999999997"/>
    <n v="-2.7999999999792601E-3"/>
    <n v="683.39"/>
    <n v="0"/>
    <x v="0"/>
    <m/>
    <m/>
    <m/>
    <m/>
    <s v="none"/>
    <m/>
    <m/>
    <m/>
    <x v="0"/>
    <m/>
    <x v="0"/>
  </r>
  <r>
    <s v="CORPGP2GP2339Q0 2021EUR"/>
    <x v="2"/>
    <n v="2551"/>
    <s v="MINERAL PRODUCTS INTERNATIONAL"/>
    <s v="GP2GP2339"/>
    <s v="Q0 2021"/>
    <s v="EUR"/>
    <n v="2120.29"/>
    <n v="2120.2867999999999"/>
    <n v="3.2000000001062199E-3"/>
    <n v="2120.29"/>
    <n v="0"/>
    <x v="0"/>
    <m/>
    <m/>
    <m/>
    <m/>
    <s v="none"/>
    <m/>
    <m/>
    <m/>
    <x v="0"/>
    <m/>
    <x v="0"/>
  </r>
  <r>
    <s v="CORPGP2GP2339Q1 2021EUR"/>
    <x v="2"/>
    <n v="2551"/>
    <s v="MINERAL PRODUCTS INTERNATIONAL"/>
    <s v="GP2GP2339"/>
    <s v="Q1 2021"/>
    <s v="EUR"/>
    <n v="36547.11"/>
    <n v="36547.109600000003"/>
    <n v="3.9999999717110697E-4"/>
    <n v="36547.11"/>
    <n v="0"/>
    <x v="0"/>
    <m/>
    <m/>
    <m/>
    <m/>
    <s v="none"/>
    <m/>
    <m/>
    <m/>
    <x v="0"/>
    <m/>
    <x v="0"/>
  </r>
  <r>
    <s v="CORPGP2GP2339Q2 2021EUR"/>
    <x v="2"/>
    <n v="2551"/>
    <s v="MINERAL PRODUCTS INTERNATIONAL"/>
    <s v="GP2GP2339"/>
    <s v="Q2 2021"/>
    <s v="EUR"/>
    <n v="13056.7"/>
    <n v="13056.7016"/>
    <n v="-1.59999999959836E-3"/>
    <n v="13056.7"/>
    <n v="0"/>
    <x v="0"/>
    <m/>
    <m/>
    <m/>
    <m/>
    <s v="none"/>
    <m/>
    <m/>
    <m/>
    <x v="0"/>
    <m/>
    <x v="0"/>
  </r>
  <r>
    <s v="CORPGP2GP2339Q3 2021EUR"/>
    <x v="2"/>
    <n v="2551"/>
    <s v="MINERAL PRODUCTS INTERNATIONAL"/>
    <s v="GP2GP2339"/>
    <s v="Q3 2021"/>
    <s v="EUR"/>
    <n v="10739.67"/>
    <n v="10739.6672"/>
    <n v="2.8000000002066298E-3"/>
    <n v="10739.67"/>
    <n v="0"/>
    <x v="0"/>
    <m/>
    <m/>
    <m/>
    <m/>
    <s v="none"/>
    <m/>
    <m/>
    <m/>
    <x v="0"/>
    <m/>
    <x v="0"/>
  </r>
  <r>
    <s v="CORPGP2GP2339Q4 2021EUR"/>
    <x v="2"/>
    <n v="2551"/>
    <s v="MINERAL PRODUCTS INTERNATIONAL"/>
    <s v="GP2GP2339"/>
    <s v="Q4 2021"/>
    <s v="EUR"/>
    <n v="18086.099999999999"/>
    <n v="18086.1024"/>
    <n v="-2.4000000012165401E-3"/>
    <n v="18086.099999999999"/>
    <n v="0"/>
    <x v="0"/>
    <m/>
    <m/>
    <m/>
    <m/>
    <s v="none"/>
    <m/>
    <m/>
    <m/>
    <x v="0"/>
    <m/>
    <x v="0"/>
  </r>
  <r>
    <s v="CORPGP3EHC2184Q1 2021EUR"/>
    <x v="2"/>
    <n v="2551"/>
    <s v="MINERAL PRODUCTS INTERNATIONAL"/>
    <s v="GP3EHC2184"/>
    <s v="Q1 2021"/>
    <s v="EUR"/>
    <n v="381.55"/>
    <n v="381.54599999999999"/>
    <n v="4.0000000000190898E-3"/>
    <n v="381.55"/>
    <n v="0"/>
    <x v="0"/>
    <m/>
    <m/>
    <m/>
    <m/>
    <s v="none"/>
    <m/>
    <m/>
    <m/>
    <x v="0"/>
    <m/>
    <x v="0"/>
  </r>
  <r>
    <s v="CORPGP3F121076Q1 2021EUR"/>
    <x v="2"/>
    <n v="2551"/>
    <s v="MINERAL PRODUCTS INTERNATIONAL"/>
    <s v="GP3F121076"/>
    <s v="Q1 2021"/>
    <s v="EUR"/>
    <n v="3188.92"/>
    <n v="3188.9191999999998"/>
    <n v="8.0000000025393005E-4"/>
    <n v="3188.92"/>
    <n v="0"/>
    <x v="0"/>
    <m/>
    <m/>
    <m/>
    <m/>
    <s v="none"/>
    <m/>
    <m/>
    <m/>
    <x v="0"/>
    <m/>
    <x v="0"/>
  </r>
  <r>
    <s v="CORPGP3F121076Q2 2021EUR"/>
    <x v="2"/>
    <n v="2551"/>
    <s v="MINERAL PRODUCTS INTERNATIONAL"/>
    <s v="GP3F121076"/>
    <s v="Q2 2021"/>
    <s v="EUR"/>
    <n v="973.19"/>
    <n v="973.18920000000003"/>
    <n v="8.0000000002655703E-4"/>
    <n v="973.19"/>
    <n v="0"/>
    <x v="0"/>
    <m/>
    <m/>
    <m/>
    <m/>
    <s v="none"/>
    <m/>
    <m/>
    <m/>
    <x v="0"/>
    <m/>
    <x v="0"/>
  </r>
  <r>
    <s v="CORPGP3F121076Q4 2021EUR"/>
    <x v="2"/>
    <n v="2551"/>
    <s v="MINERAL PRODUCTS INTERNATIONAL"/>
    <s v="GP3F121076"/>
    <s v="Q4 2021"/>
    <s v="EUR"/>
    <n v="1809.48"/>
    <n v="1809.4803999999999"/>
    <n v="-3.9999999989959103E-4"/>
    <n v="1809.48"/>
    <n v="0"/>
    <x v="0"/>
    <m/>
    <m/>
    <m/>
    <m/>
    <s v="none"/>
    <m/>
    <m/>
    <m/>
    <x v="0"/>
    <m/>
    <x v="0"/>
  </r>
  <r>
    <s v="CORPGP3IBBN21075Q1 2021EUR"/>
    <x v="2"/>
    <n v="2551"/>
    <s v="MINERAL PRODUCTS INTERNATIONAL"/>
    <s v="GP3IBBN21075"/>
    <s v="Q1 2021"/>
    <s v="EUR"/>
    <n v="7076.87"/>
    <n v="7076.8692000000001"/>
    <n v="7.9999999979918303E-4"/>
    <n v="7076.87"/>
    <n v="0"/>
    <x v="0"/>
    <m/>
    <m/>
    <m/>
    <m/>
    <s v="none"/>
    <m/>
    <m/>
    <m/>
    <x v="0"/>
    <m/>
    <x v="0"/>
  </r>
  <r>
    <s v="CORPGP3IBBN21075Q2 2021EUR"/>
    <x v="2"/>
    <n v="2551"/>
    <s v="MINERAL PRODUCTS INTERNATIONAL"/>
    <s v="GP3IBBN21075"/>
    <s v="Q2 2021"/>
    <s v="EUR"/>
    <n v="415.29"/>
    <n v="415.29300000000001"/>
    <n v="-2.9999999999858998E-3"/>
    <n v="415.29"/>
    <n v="0"/>
    <x v="0"/>
    <m/>
    <m/>
    <m/>
    <m/>
    <s v="none"/>
    <m/>
    <m/>
    <m/>
    <x v="0"/>
    <m/>
    <x v="0"/>
  </r>
  <r>
    <s v="CORPGP3IBBN21075Q3 2021EUR"/>
    <x v="2"/>
    <n v="2551"/>
    <s v="MINERAL PRODUCTS INTERNATIONAL"/>
    <s v="GP3IBBN21075"/>
    <s v="Q3 2021"/>
    <s v="EUR"/>
    <n v="407.97"/>
    <n v="407.97059999999999"/>
    <n v="-5.9999999996307397E-4"/>
    <n v="407.97"/>
    <n v="0"/>
    <x v="0"/>
    <m/>
    <m/>
    <m/>
    <m/>
    <s v="none"/>
    <m/>
    <m/>
    <m/>
    <x v="0"/>
    <m/>
    <x v="0"/>
  </r>
  <r>
    <s v="CORPGP3IBBN21075Q4 2021EUR"/>
    <x v="2"/>
    <n v="2551"/>
    <s v="MINERAL PRODUCTS INTERNATIONAL"/>
    <s v="GP3IBBN21075"/>
    <s v="Q4 2021"/>
    <s v="EUR"/>
    <n v="5026.59"/>
    <n v="5026.5870000000004"/>
    <n v="2.9999999997016801E-3"/>
    <n v="5026.59"/>
    <n v="0"/>
    <x v="0"/>
    <m/>
    <m/>
    <m/>
    <m/>
    <s v="none"/>
    <m/>
    <m/>
    <m/>
    <x v="0"/>
    <m/>
    <x v="0"/>
  </r>
  <r>
    <s v="CORPGP3NOVNR2341Q1 2021EUR"/>
    <x v="2"/>
    <n v="2551"/>
    <s v="MINERAL PRODUCTS INTERNATIONAL"/>
    <s v="GP3NOVNR2341"/>
    <s v="Q1 2021"/>
    <s v="EUR"/>
    <n v="4171.09"/>
    <n v="4171.0889999999999"/>
    <n v="1.0000000002037201E-3"/>
    <n v="4171.09"/>
    <n v="0"/>
    <x v="0"/>
    <m/>
    <m/>
    <m/>
    <m/>
    <s v="none"/>
    <m/>
    <m/>
    <m/>
    <x v="0"/>
    <m/>
    <x v="0"/>
  </r>
  <r>
    <s v="CORPGP3NOVNR2341Q2 2021EUR"/>
    <x v="2"/>
    <n v="2551"/>
    <s v="MINERAL PRODUCTS INTERNATIONAL"/>
    <s v="GP3NOVNR2341"/>
    <s v="Q2 2021"/>
    <s v="EUR"/>
    <n v="2069.91"/>
    <n v="2069.9119999999998"/>
    <n v="-1.9999999999527002E-3"/>
    <n v="2069.91"/>
    <n v="0"/>
    <x v="0"/>
    <m/>
    <m/>
    <m/>
    <m/>
    <s v="none"/>
    <m/>
    <m/>
    <m/>
    <x v="0"/>
    <m/>
    <x v="0"/>
  </r>
  <r>
    <s v="CORPGP3NOVNR2341Q3 2021EUR"/>
    <x v="2"/>
    <n v="2551"/>
    <s v="MINERAL PRODUCTS INTERNATIONAL"/>
    <s v="GP3NOVNR2341"/>
    <s v="Q3 2021"/>
    <s v="EUR"/>
    <n v="46.75"/>
    <n v="46.75"/>
    <n v="0"/>
    <n v="46.75"/>
    <n v="0"/>
    <x v="0"/>
    <m/>
    <m/>
    <m/>
    <m/>
    <s v="none"/>
    <m/>
    <m/>
    <m/>
    <x v="0"/>
    <m/>
    <x v="0"/>
  </r>
  <r>
    <s v="CORPGP3NOVNR2341Q4 2021EUR"/>
    <x v="2"/>
    <n v="2551"/>
    <s v="MINERAL PRODUCTS INTERNATIONAL"/>
    <s v="GP3NOVNR2341"/>
    <s v="Q4 2021"/>
    <s v="EUR"/>
    <n v="219.22"/>
    <n v="219.22450000000001"/>
    <n v="-4.5000000000072699E-3"/>
    <n v="219.22"/>
    <n v="0"/>
    <x v="0"/>
    <m/>
    <m/>
    <m/>
    <m/>
    <s v="none"/>
    <m/>
    <m/>
    <m/>
    <x v="0"/>
    <m/>
    <x v="0"/>
  </r>
  <r>
    <s v="CORPGP3NOVN2340Q4 2021EUR"/>
    <x v="2"/>
    <n v="2551"/>
    <s v="MINERAL PRODUCTS INTERNATIONAL"/>
    <s v="GP3NOVN2340"/>
    <s v="Q4 2021"/>
    <s v="EUR"/>
    <n v="19.68"/>
    <n v="19.682400000000001"/>
    <n v="-2.4000000000015099E-3"/>
    <n v="19.68"/>
    <n v="0"/>
    <x v="0"/>
    <m/>
    <m/>
    <m/>
    <m/>
    <s v="none"/>
    <m/>
    <m/>
    <m/>
    <x v="0"/>
    <m/>
    <x v="0"/>
  </r>
  <r>
    <s v="CORP26102066Q0 2021EUR"/>
    <x v="2"/>
    <n v="2672"/>
    <s v="ALGAFLEX"/>
    <n v="26102066"/>
    <s v="Q0 2021"/>
    <s v="EUR"/>
    <n v="929.88"/>
    <n v="929.88"/>
    <n v="0"/>
    <n v="929.88"/>
    <n v="0"/>
    <x v="0"/>
    <m/>
    <m/>
    <m/>
    <m/>
    <s v="none"/>
    <m/>
    <m/>
    <m/>
    <x v="0"/>
    <m/>
    <x v="0"/>
  </r>
  <r>
    <s v="CORP26102066Q1 2021EUR"/>
    <x v="2"/>
    <n v="2672"/>
    <s v="ALGAFLEX"/>
    <n v="26102066"/>
    <s v="Q1 2021"/>
    <s v="EUR"/>
    <n v="506.04"/>
    <n v="506.04"/>
    <n v="0"/>
    <n v="506.04"/>
    <n v="0"/>
    <x v="0"/>
    <m/>
    <m/>
    <m/>
    <m/>
    <s v="none"/>
    <m/>
    <m/>
    <m/>
    <x v="0"/>
    <m/>
    <x v="0"/>
  </r>
  <r>
    <s v="CORP26102066Q2 2021EUR"/>
    <x v="2"/>
    <n v="2672"/>
    <s v="ALGAFLEX"/>
    <n v="26102066"/>
    <s v="Q2 2021"/>
    <s v="EUR"/>
    <n v="1537.17"/>
    <n v="1537.1679999999999"/>
    <n v="2.00000000018008E-3"/>
    <n v="1537.17"/>
    <n v="0"/>
    <x v="0"/>
    <m/>
    <m/>
    <m/>
    <m/>
    <s v="none"/>
    <m/>
    <m/>
    <m/>
    <x v="0"/>
    <m/>
    <x v="0"/>
  </r>
  <r>
    <s v="CORP26102066Q3 2021EUR"/>
    <x v="2"/>
    <n v="2672"/>
    <s v="ALGAFLEX"/>
    <n v="26102066"/>
    <s v="Q3 2021"/>
    <s v="EUR"/>
    <n v="1536.83"/>
    <n v="1536.8320000000001"/>
    <n v="-2.00000000018008E-3"/>
    <n v="1536.83"/>
    <n v="0"/>
    <x v="0"/>
    <m/>
    <m/>
    <m/>
    <m/>
    <s v="none"/>
    <m/>
    <m/>
    <m/>
    <x v="0"/>
    <m/>
    <x v="0"/>
  </r>
  <r>
    <s v="CORP26102066Q4 2021EUR"/>
    <x v="2"/>
    <n v="2672"/>
    <s v="ALGAFLEX"/>
    <n v="26102066"/>
    <s v="Q4 2021"/>
    <s v="EUR"/>
    <n v="2033.6"/>
    <n v="2033.6"/>
    <n v="0"/>
    <n v="2033.6"/>
    <n v="0"/>
    <x v="0"/>
    <m/>
    <m/>
    <m/>
    <m/>
    <s v="none"/>
    <m/>
    <m/>
    <m/>
    <x v="0"/>
    <m/>
    <x v="0"/>
  </r>
  <r>
    <s v="CORP628230Q1 2021EUR"/>
    <x v="2"/>
    <n v="2754"/>
    <s v="ROBIN MARIETON FRANCE SA"/>
    <n v="628230"/>
    <s v="Q1 2021"/>
    <s v="EUR"/>
    <n v="165.31"/>
    <n v="165.3"/>
    <n v="9.9999999999908998E-3"/>
    <n v="165.31"/>
    <n v="0"/>
    <x v="0"/>
    <m/>
    <m/>
    <m/>
    <m/>
    <s v="none"/>
    <m/>
    <m/>
    <m/>
    <x v="0"/>
    <m/>
    <x v="0"/>
  </r>
  <r>
    <s v="CORP628230Q2 2021EUR"/>
    <x v="2"/>
    <n v="2754"/>
    <s v="ROBIN MARIETON FRANCE SA"/>
    <n v="628230"/>
    <s v="Q2 2021"/>
    <s v="EUR"/>
    <n v="72.67"/>
    <n v="72.66"/>
    <n v="1.00000000000051E-2"/>
    <n v="72.67"/>
    <n v="0"/>
    <x v="0"/>
    <m/>
    <m/>
    <m/>
    <m/>
    <s v="none"/>
    <m/>
    <m/>
    <m/>
    <x v="0"/>
    <m/>
    <x v="0"/>
  </r>
  <r>
    <s v="CORP628230Q3 2021EUR"/>
    <x v="2"/>
    <n v="2754"/>
    <s v="ROBIN MARIETON FRANCE SA"/>
    <n v="628230"/>
    <s v="Q3 2021"/>
    <s v="EUR"/>
    <n v="240.19"/>
    <n v="240.18"/>
    <n v="9.9999999999908998E-3"/>
    <n v="240.19"/>
    <n v="0"/>
    <x v="0"/>
    <m/>
    <m/>
    <m/>
    <m/>
    <s v="none"/>
    <m/>
    <m/>
    <m/>
    <x v="0"/>
    <m/>
    <x v="0"/>
  </r>
  <r>
    <s v="CORP628230Q4 2021EUR"/>
    <x v="2"/>
    <n v="2754"/>
    <s v="ROBIN MARIETON FRANCE SA"/>
    <n v="628230"/>
    <s v="Q4 2021"/>
    <s v="EUR"/>
    <n v="330.72"/>
    <n v="330.72"/>
    <n v="0"/>
    <n v="330.72"/>
    <n v="0"/>
    <x v="0"/>
    <m/>
    <m/>
    <m/>
    <m/>
    <s v="none"/>
    <m/>
    <m/>
    <m/>
    <x v="0"/>
    <m/>
    <x v="0"/>
  </r>
  <r>
    <s v="CORP623085-2Q0 2021EUR"/>
    <x v="2"/>
    <n v="2774"/>
    <s v="DUMAS PIERRE ET CHRISTIAN SA"/>
    <s v="623085-2"/>
    <s v="Q0 2021"/>
    <s v="EUR"/>
    <n v="416.41999999999899"/>
    <n v="416.41969999999998"/>
    <n v="2.9999999998153699E-4"/>
    <n v="416.41999999999899"/>
    <n v="0"/>
    <x v="0"/>
    <m/>
    <m/>
    <m/>
    <m/>
    <s v="none"/>
    <s v="Produit"/>
    <s v="Thao"/>
    <s v="[TN] : différence entre l'unité dans l'ajustement et le contrat :_x000a_Dans ces deux ajustements validés [4011, 26932] : c'est &quot;TO - Hard bedding : Beds &amp; mattresses&quot;, alors que dans le contrat c'est : &quot;Bedding : Pillows &amp; Duvets&quot;._x000a_Il faudrait regen la participation et renseigner le bon CA [MT] ok facture complémentaires envoyées"/>
    <x v="1"/>
    <s v="Mathilde"/>
    <x v="3"/>
  </r>
  <r>
    <s v="CORP623085-2Q1 2021EUR"/>
    <x v="2"/>
    <n v="2774"/>
    <s v="DUMAS PIERRE ET CHRISTIAN SA"/>
    <s v="623085-2"/>
    <s v="Q1 2021"/>
    <s v="EUR"/>
    <n v="9711.5"/>
    <n v="9711.4981000000007"/>
    <n v="1.8999999992956799E-3"/>
    <n v="9711.5"/>
    <n v="0"/>
    <x v="0"/>
    <m/>
    <m/>
    <m/>
    <m/>
    <s v="none"/>
    <s v="Hexa"/>
    <s v="Zakaria"/>
    <m/>
    <x v="2"/>
    <s v="Zakaria"/>
    <x v="0"/>
  </r>
  <r>
    <s v="CORP623085-2Q2 2021EUR"/>
    <x v="2"/>
    <n v="2774"/>
    <s v="DUMAS PIERRE ET CHRISTIAN SA"/>
    <s v="623085-2"/>
    <s v="Q2 2021"/>
    <s v="EUR"/>
    <n v="15306.37"/>
    <n v="15306.3693"/>
    <n v="7.00000000506406E-4"/>
    <n v="15306.37"/>
    <n v="0"/>
    <x v="0"/>
    <m/>
    <m/>
    <m/>
    <m/>
    <s v="none"/>
    <m/>
    <m/>
    <m/>
    <x v="0"/>
    <m/>
    <x v="0"/>
  </r>
  <r>
    <s v="CORP623085-2Q3 2021EUR"/>
    <x v="2"/>
    <n v="2774"/>
    <s v="DUMAS PIERRE ET CHRISTIAN SA"/>
    <s v="623085-2"/>
    <s v="Q3 2021"/>
    <s v="EUR"/>
    <n v="20098.099999999999"/>
    <n v="20098.107"/>
    <n v="-7.0000000014260799E-3"/>
    <n v="20098.099999999999"/>
    <n v="0"/>
    <x v="0"/>
    <m/>
    <m/>
    <m/>
    <m/>
    <s v="none"/>
    <m/>
    <m/>
    <m/>
    <x v="0"/>
    <m/>
    <x v="0"/>
  </r>
  <r>
    <s v="CORP623085-2Q4 2021EUR"/>
    <x v="2"/>
    <n v="2774"/>
    <s v="DUMAS PIERRE ET CHRISTIAN SA"/>
    <s v="623085-2"/>
    <s v="Q4 2021"/>
    <s v="EUR"/>
    <n v="18969.439999999999"/>
    <n v="18969.431799999998"/>
    <n v="8.2000000002153597E-3"/>
    <n v="18969.439999999999"/>
    <n v="0"/>
    <x v="0"/>
    <m/>
    <m/>
    <m/>
    <m/>
    <s v="none"/>
    <m/>
    <m/>
    <m/>
    <x v="0"/>
    <m/>
    <x v="0"/>
  </r>
  <r>
    <s v="CORPGP4GP2755Q1 2021EUR"/>
    <x v="2"/>
    <n v="3302"/>
    <s v="JET'SAC - SPHERE PROFESSIONNEL"/>
    <s v="GP4GP2755"/>
    <s v="Q1 2021"/>
    <s v="EUR"/>
    <n v="7405"/>
    <n v="7405.0020000000004"/>
    <n v="-2.0000000004074502E-3"/>
    <n v="7405"/>
    <n v="0"/>
    <x v="0"/>
    <m/>
    <m/>
    <m/>
    <m/>
    <s v="none"/>
    <s v="Métier"/>
    <s v="Emmanuel"/>
    <s v="[EF] Ajustement présent dans A2S mais au niveau pays au lieu du niveau hotel - reloader au niveau pays https://astoresuite.com/adjustements/history?adjustement_group_id=16563_x000a_[MT]Ajustement bien dans A2S https://astoresuite.com/adjustements/history?adjustement_group_id=16563"/>
    <x v="0"/>
    <m/>
    <x v="0"/>
  </r>
  <r>
    <s v="CORPGP4GP2755Q2 2021EUR"/>
    <x v="2"/>
    <n v="3302"/>
    <s v="JET'SAC - SPHERE PROFESSIONNEL"/>
    <s v="GP4GP2755"/>
    <s v="Q2 2021"/>
    <s v="EUR"/>
    <n v="16425.45"/>
    <n v="16425.448"/>
    <n v="2.0000000004074502E-3"/>
    <n v="16425.45"/>
    <n v="0"/>
    <x v="0"/>
    <m/>
    <m/>
    <m/>
    <m/>
    <s v="none"/>
    <m/>
    <m/>
    <m/>
    <x v="0"/>
    <m/>
    <x v="0"/>
  </r>
  <r>
    <s v="CORPGP4GP2755Q3 2021EUR"/>
    <x v="2"/>
    <n v="3302"/>
    <s v="JET'SAC - SPHERE PROFESSIONNEL"/>
    <s v="GP4GP2755"/>
    <s v="Q3 2021"/>
    <s v="EUR"/>
    <n v="18217.419999999998"/>
    <n v="18217.419000000002"/>
    <n v="9.9999999656574801E-4"/>
    <n v="18217.419999999998"/>
    <n v="0"/>
    <x v="0"/>
    <m/>
    <m/>
    <m/>
    <m/>
    <s v="none"/>
    <m/>
    <m/>
    <m/>
    <x v="0"/>
    <m/>
    <x v="0"/>
  </r>
  <r>
    <s v="CORPGP4GP2755Q4 2021EUR"/>
    <x v="2"/>
    <n v="3302"/>
    <s v="JET'SAC - SPHERE PROFESSIONNEL"/>
    <s v="GP4GP2755"/>
    <s v="Q4 2021"/>
    <s v="EUR"/>
    <n v="20573.669999999998"/>
    <n v="20573.670999999998"/>
    <n v="-1.0000000002037201E-3"/>
    <n v="20573.669999999998"/>
    <n v="0"/>
    <x v="0"/>
    <m/>
    <m/>
    <m/>
    <m/>
    <s v="none"/>
    <m/>
    <m/>
    <m/>
    <x v="0"/>
    <m/>
    <x v="0"/>
  </r>
  <r>
    <s v="CORPGP4GP2558Q1 2021EUR"/>
    <x v="2"/>
    <n v="3606"/>
    <s v="TISSAGE MOULINE THILLOT SA"/>
    <s v="GP4GP2558"/>
    <s v="Q1 2021"/>
    <s v="EUR"/>
    <n v="17318.669999999998"/>
    <n v="17318.664199999999"/>
    <n v="5.7999999989988204E-3"/>
    <n v="17318.669999999998"/>
    <n v="0"/>
    <x v="0"/>
    <m/>
    <m/>
    <m/>
    <m/>
    <s v="none"/>
    <m/>
    <m/>
    <m/>
    <x v="0"/>
    <m/>
    <x v="0"/>
  </r>
  <r>
    <s v="CORPGP4GP2558Q2 2021EUR"/>
    <x v="2"/>
    <n v="3606"/>
    <s v="TISSAGE MOULINE THILLOT SA"/>
    <s v="GP4GP2558"/>
    <s v="Q2 2021"/>
    <s v="EUR"/>
    <n v="38168.730000000003"/>
    <n v="38168.733699999997"/>
    <n v="-3.6999999938416199E-3"/>
    <n v="38168.730000000003"/>
    <n v="0"/>
    <x v="0"/>
    <m/>
    <m/>
    <m/>
    <m/>
    <s v="none"/>
    <m/>
    <m/>
    <m/>
    <x v="0"/>
    <m/>
    <x v="0"/>
  </r>
  <r>
    <s v="CORPGP4GP2558Q3 2021EUR"/>
    <x v="2"/>
    <n v="3606"/>
    <s v="TISSAGE MOULINE THILLOT SA"/>
    <s v="GP4GP2558"/>
    <s v="Q3 2021"/>
    <s v="EUR"/>
    <n v="49241.84"/>
    <n v="49241.845500000003"/>
    <n v="-5.5000000065774596E-3"/>
    <n v="49241.84"/>
    <n v="0"/>
    <x v="0"/>
    <m/>
    <m/>
    <m/>
    <m/>
    <s v="none"/>
    <m/>
    <m/>
    <m/>
    <x v="0"/>
    <m/>
    <x v="0"/>
  </r>
  <r>
    <s v="CORPGP4GP2558Q4 2021EUR"/>
    <x v="2"/>
    <n v="3606"/>
    <s v="TISSAGE MOULINE THILLOT SA"/>
    <s v="GP4GP2558"/>
    <s v="Q4 2021"/>
    <s v="EUR"/>
    <n v="42350.85"/>
    <n v="42350.846400000002"/>
    <n v="3.5999999963678398E-3"/>
    <n v="42350.85"/>
    <n v="0"/>
    <x v="0"/>
    <m/>
    <m/>
    <m/>
    <m/>
    <s v="none"/>
    <m/>
    <m/>
    <m/>
    <x v="0"/>
    <m/>
    <x v="0"/>
  </r>
  <r>
    <s v="CORP28278045Q1 2021EUR"/>
    <x v="2"/>
    <n v="3763"/>
    <s v="ONITY S.L."/>
    <n v="28278045"/>
    <s v="Q1 2021"/>
    <s v="EUR"/>
    <n v="2393.29"/>
    <n v="2393.2925"/>
    <n v="-2.5000000000545601E-3"/>
    <n v="2393.29"/>
    <n v="0"/>
    <x v="0"/>
    <m/>
    <m/>
    <m/>
    <m/>
    <s v="none"/>
    <m/>
    <m/>
    <m/>
    <x v="0"/>
    <m/>
    <x v="0"/>
  </r>
  <r>
    <s v="CORP28278045Q2 2021EUR"/>
    <x v="2"/>
    <n v="3763"/>
    <s v="ONITY S.L."/>
    <n v="28278045"/>
    <s v="Q2 2021"/>
    <s v="EUR"/>
    <n v="2681.15"/>
    <n v="2681.1547999999998"/>
    <n v="-4.79999999970459E-3"/>
    <n v="2681.15"/>
    <n v="0"/>
    <x v="0"/>
    <m/>
    <m/>
    <m/>
    <m/>
    <s v="none"/>
    <m/>
    <m/>
    <m/>
    <x v="0"/>
    <m/>
    <x v="0"/>
  </r>
  <r>
    <s v="CORP28278045Q3 2021EUR"/>
    <x v="2"/>
    <n v="3763"/>
    <s v="ONITY S.L."/>
    <n v="28278045"/>
    <s v="Q3 2021"/>
    <s v="EUR"/>
    <n v="869.22"/>
    <n v="869.22"/>
    <n v="0"/>
    <n v="869.22"/>
    <n v="0"/>
    <x v="0"/>
    <m/>
    <m/>
    <m/>
    <m/>
    <s v="none"/>
    <m/>
    <m/>
    <m/>
    <x v="0"/>
    <m/>
    <x v="0"/>
  </r>
  <r>
    <s v="CORP28278045Q4 2021EUR"/>
    <x v="2"/>
    <n v="3763"/>
    <s v="ONITY S.L."/>
    <n v="28278045"/>
    <s v="Q4 2021"/>
    <s v="EUR"/>
    <n v="92.35"/>
    <n v="92.344999999999999"/>
    <n v="4.9999999999954499E-3"/>
    <n v="92.35"/>
    <n v="0"/>
    <x v="0"/>
    <m/>
    <m/>
    <m/>
    <m/>
    <s v="none"/>
    <m/>
    <m/>
    <m/>
    <x v="0"/>
    <m/>
    <x v="0"/>
  </r>
  <r>
    <s v="CORPGP4GP2029Y 2021EUR"/>
    <x v="2"/>
    <n v="3763"/>
    <s v="ONITY S.L."/>
    <s v="GP4GP2029"/>
    <s v="Y 2021"/>
    <s v="EUR"/>
    <n v="3512.18"/>
    <n v="3512.1810999999998"/>
    <n v="-1.09999999995125E-3"/>
    <n v="3512.18"/>
    <n v="0"/>
    <x v="0"/>
    <m/>
    <m/>
    <m/>
    <m/>
    <s v="none"/>
    <m/>
    <m/>
    <m/>
    <x v="0"/>
    <m/>
    <x v="0"/>
  </r>
  <r>
    <s v="CORP692003Q0 2021EUR"/>
    <x v="2"/>
    <n v="3790"/>
    <s v="ROSET SAS"/>
    <n v="692003"/>
    <s v="Q0 2021"/>
    <s v="EUR"/>
    <n v="2881.6"/>
    <n v="2881.6012999999998"/>
    <n v="-1.29999999990104E-3"/>
    <n v="2881.6"/>
    <n v="0"/>
    <x v="0"/>
    <m/>
    <m/>
    <m/>
    <m/>
    <s v="none"/>
    <m/>
    <m/>
    <m/>
    <x v="0"/>
    <m/>
    <x v="0"/>
  </r>
  <r>
    <s v="CORP692003Q1 2021EUR"/>
    <x v="2"/>
    <n v="3790"/>
    <s v="ROSET SAS"/>
    <n v="692003"/>
    <s v="Q1 2021"/>
    <s v="EUR"/>
    <n v="2803.39"/>
    <n v="2803.38"/>
    <n v="9.9999999997635296E-3"/>
    <n v="2803.39"/>
    <n v="0"/>
    <x v="0"/>
    <m/>
    <m/>
    <m/>
    <m/>
    <s v="none"/>
    <m/>
    <m/>
    <m/>
    <x v="0"/>
    <m/>
    <x v="0"/>
  </r>
  <r>
    <s v="CORP692003Q2 2021EUR"/>
    <x v="2"/>
    <n v="3790"/>
    <s v="ROSET SAS"/>
    <n v="692003"/>
    <s v="Q2 2021"/>
    <s v="EUR"/>
    <n v="11920.44"/>
    <n v="11920.44"/>
    <n v="0"/>
    <n v="11920.44"/>
    <n v="0"/>
    <x v="0"/>
    <m/>
    <m/>
    <m/>
    <m/>
    <s v="none"/>
    <m/>
    <m/>
    <m/>
    <x v="0"/>
    <m/>
    <x v="0"/>
  </r>
  <r>
    <s v="CORP692003Q3 2021EUR"/>
    <x v="2"/>
    <n v="3790"/>
    <s v="ROSET SAS"/>
    <n v="692003"/>
    <s v="Q3 2021"/>
    <s v="EUR"/>
    <n v="33330.550000000003"/>
    <n v="33330.54"/>
    <n v="1.00000000020372E-2"/>
    <n v="33330.550000000003"/>
    <n v="0"/>
    <x v="0"/>
    <m/>
    <m/>
    <m/>
    <m/>
    <s v="none"/>
    <m/>
    <m/>
    <m/>
    <x v="0"/>
    <m/>
    <x v="0"/>
  </r>
  <r>
    <s v="CORP692003Q4 2021EUR"/>
    <x v="2"/>
    <n v="3790"/>
    <s v="ROSET SAS"/>
    <n v="692003"/>
    <s v="Q4 2021"/>
    <s v="EUR"/>
    <n v="15154.22"/>
    <n v="15154.229499999999"/>
    <n v="-9.5000000001164101E-3"/>
    <n v="15154.22"/>
    <n v="0"/>
    <x v="0"/>
    <m/>
    <m/>
    <m/>
    <m/>
    <s v="none"/>
    <m/>
    <m/>
    <m/>
    <x v="0"/>
    <m/>
    <x v="0"/>
  </r>
  <r>
    <s v="CORPGP2GP2818Q1 2021EUR"/>
    <x v="2"/>
    <n v="4018"/>
    <s v="JH INDUSTRIES (JEAN HUET INDUSTRIES)"/>
    <s v="GP2GP2818"/>
    <s v="Q1 2021"/>
    <s v="EUR"/>
    <n v="5312.1"/>
    <n v="5312.1"/>
    <n v="0"/>
    <n v="5312.1"/>
    <n v="0"/>
    <x v="0"/>
    <m/>
    <m/>
    <m/>
    <m/>
    <s v="none"/>
    <m/>
    <m/>
    <m/>
    <x v="0"/>
    <m/>
    <x v="0"/>
  </r>
  <r>
    <s v="CORPGP2GP2818Q2 2021EUR"/>
    <x v="2"/>
    <n v="4018"/>
    <s v="JH INDUSTRIES (JEAN HUET INDUSTRIES)"/>
    <s v="GP2GP2818"/>
    <s v="Q2 2021"/>
    <s v="EUR"/>
    <n v="12810.9"/>
    <n v="12810.9"/>
    <n v="0"/>
    <n v="12810.9"/>
    <n v="0"/>
    <x v="0"/>
    <m/>
    <m/>
    <m/>
    <m/>
    <s v="none"/>
    <m/>
    <m/>
    <m/>
    <x v="0"/>
    <m/>
    <x v="0"/>
  </r>
  <r>
    <s v="CORPGP2GP2818Q3 2021EUR"/>
    <x v="2"/>
    <n v="4018"/>
    <s v="JH INDUSTRIES (JEAN HUET INDUSTRIES)"/>
    <s v="GP2GP2818"/>
    <s v="Q3 2021"/>
    <s v="EUR"/>
    <n v="4242.5"/>
    <n v="4242.5"/>
    <n v="0"/>
    <n v="4242.5"/>
    <n v="0"/>
    <x v="0"/>
    <m/>
    <m/>
    <m/>
    <m/>
    <s v="none"/>
    <m/>
    <m/>
    <m/>
    <x v="0"/>
    <m/>
    <x v="0"/>
  </r>
  <r>
    <s v="CORPGP2GP2818Q4 2021EUR"/>
    <x v="2"/>
    <n v="4018"/>
    <s v="JH INDUSTRIES (JEAN HUET INDUSTRIES)"/>
    <s v="GP2GP2818"/>
    <s v="Q4 2021"/>
    <s v="EUR"/>
    <n v="4592.1000000000004"/>
    <n v="4592.1000000000004"/>
    <n v="0"/>
    <n v="4592.1000000000004"/>
    <n v="0"/>
    <x v="0"/>
    <m/>
    <m/>
    <m/>
    <m/>
    <s v="none"/>
    <m/>
    <m/>
    <m/>
    <x v="0"/>
    <m/>
    <x v="0"/>
  </r>
  <r>
    <s v="CORPGP2GP2532Q0 2021EUR"/>
    <x v="2"/>
    <n v="4831"/>
    <s v="STORES CLIMATIC SARL"/>
    <s v="GP2GP2532"/>
    <s v="Q0 2021"/>
    <s v="EUR"/>
    <n v="863.57"/>
    <n v="863.57449999999994"/>
    <n v="-4.4999999998935796E-3"/>
    <n v="863.57"/>
    <n v="0"/>
    <x v="0"/>
    <m/>
    <m/>
    <m/>
    <m/>
    <s v="none"/>
    <m/>
    <m/>
    <m/>
    <x v="0"/>
    <m/>
    <x v="0"/>
  </r>
  <r>
    <s v="CORPGP2GP2532Q1 2021EUR"/>
    <x v="2"/>
    <n v="4831"/>
    <s v="STORES CLIMATIC SARL"/>
    <s v="GP2GP2532"/>
    <s v="Q1 2021"/>
    <s v="EUR"/>
    <n v="1618.3"/>
    <n v="1618.3"/>
    <n v="0"/>
    <n v="1618.3"/>
    <n v="0"/>
    <x v="0"/>
    <m/>
    <m/>
    <m/>
    <m/>
    <s v="none"/>
    <m/>
    <m/>
    <m/>
    <x v="0"/>
    <m/>
    <x v="0"/>
  </r>
  <r>
    <s v="CORPGP2GP2532Q2 2021EUR"/>
    <x v="2"/>
    <n v="4831"/>
    <s v="STORES CLIMATIC SARL"/>
    <s v="GP2GP2532"/>
    <s v="Q2 2021"/>
    <s v="EUR"/>
    <n v="793.85"/>
    <n v="793.85"/>
    <n v="0"/>
    <n v="793.85"/>
    <n v="0"/>
    <x v="0"/>
    <m/>
    <m/>
    <m/>
    <m/>
    <s v="none"/>
    <m/>
    <m/>
    <m/>
    <x v="0"/>
    <m/>
    <x v="0"/>
  </r>
  <r>
    <s v="CORPGP2GP2532Q3 2021EUR"/>
    <x v="2"/>
    <n v="4831"/>
    <s v="STORES CLIMATIC SARL"/>
    <s v="GP2GP2532"/>
    <s v="Q3 2021"/>
    <s v="EUR"/>
    <n v="851.8"/>
    <n v="851.8"/>
    <n v="0"/>
    <n v="851.8"/>
    <n v="0"/>
    <x v="0"/>
    <m/>
    <m/>
    <m/>
    <m/>
    <s v="none"/>
    <m/>
    <m/>
    <m/>
    <x v="0"/>
    <m/>
    <x v="0"/>
  </r>
  <r>
    <s v="CORPGP2GP2532Q4 2021EUR"/>
    <x v="2"/>
    <n v="4831"/>
    <s v="STORES CLIMATIC SARL"/>
    <s v="GP2GP2532"/>
    <s v="Q4 2021"/>
    <s v="EUR"/>
    <n v="1253.8"/>
    <n v="1253.8"/>
    <n v="0"/>
    <n v="1253.8"/>
    <n v="0"/>
    <x v="0"/>
    <m/>
    <m/>
    <m/>
    <m/>
    <s v="none"/>
    <m/>
    <m/>
    <m/>
    <x v="0"/>
    <m/>
    <x v="0"/>
  </r>
  <r>
    <s v="CORPGP4GP2220Y 2021EUR"/>
    <x v="2"/>
    <n v="4831"/>
    <s v="STORES CLIMATIC SARL"/>
    <s v="GP4GP2220"/>
    <s v="Y 2021"/>
    <s v="EUR"/>
    <n v="7232.56"/>
    <n v="7232.56"/>
    <n v="0"/>
    <n v="7232.56"/>
    <n v="0"/>
    <x v="0"/>
    <m/>
    <m/>
    <m/>
    <m/>
    <s v="none"/>
    <m/>
    <m/>
    <m/>
    <x v="0"/>
    <m/>
    <x v="0"/>
  </r>
  <r>
    <s v="CORPGP2GP2149Q1 2021EUR"/>
    <x v="2"/>
    <n v="5155"/>
    <s v="LEDS C4 S.A"/>
    <s v="GP2GP2149"/>
    <s v="Q1 2021"/>
    <s v="EUR"/>
    <n v="12406.4"/>
    <n v="12406.403399999999"/>
    <n v="-3.3999999996012702E-3"/>
    <n v="12406.4"/>
    <n v="0"/>
    <x v="0"/>
    <m/>
    <m/>
    <m/>
    <m/>
    <s v="none"/>
    <m/>
    <m/>
    <m/>
    <x v="0"/>
    <m/>
    <x v="0"/>
  </r>
  <r>
    <s v="CORPGP2GP2149Q2 2021EUR"/>
    <x v="2"/>
    <n v="5155"/>
    <s v="LEDS C4 S.A"/>
    <s v="GP2GP2149"/>
    <s v="Q2 2021"/>
    <s v="EUR"/>
    <n v="9951.7999999999993"/>
    <n v="9951.7957999999999"/>
    <n v="4.1999999994004602E-3"/>
    <n v="9951.7999999999993"/>
    <n v="0"/>
    <x v="0"/>
    <m/>
    <m/>
    <m/>
    <m/>
    <s v="none"/>
    <m/>
    <m/>
    <m/>
    <x v="0"/>
    <m/>
    <x v="0"/>
  </r>
  <r>
    <s v="CORPGP2GP2149Q3 2021EUR"/>
    <x v="2"/>
    <n v="5155"/>
    <s v="LEDS C4 S.A"/>
    <s v="GP2GP2149"/>
    <s v="Q3 2021"/>
    <s v="EUR"/>
    <n v="6869.74"/>
    <n v="6869.7398000000003"/>
    <n v="1.99999999495048E-4"/>
    <n v="6869.74"/>
    <n v="0"/>
    <x v="0"/>
    <m/>
    <m/>
    <m/>
    <m/>
    <s v="none"/>
    <m/>
    <m/>
    <m/>
    <x v="0"/>
    <m/>
    <x v="0"/>
  </r>
  <r>
    <s v="CORPGP2GP2149Q4 2021EUR"/>
    <x v="2"/>
    <n v="5155"/>
    <s v="LEDS C4 S.A"/>
    <s v="GP2GP2149"/>
    <s v="Q4 2021"/>
    <s v="EUR"/>
    <n v="11206.67"/>
    <n v="11206.6659"/>
    <n v="4.1000000001076798E-3"/>
    <n v="11206.67"/>
    <n v="0"/>
    <x v="0"/>
    <m/>
    <m/>
    <m/>
    <m/>
    <s v="none"/>
    <m/>
    <m/>
    <m/>
    <x v="0"/>
    <m/>
    <x v="0"/>
  </r>
  <r>
    <s v="CORPGP3GPHF12738Q1 2021EUR"/>
    <x v="2"/>
    <n v="5155"/>
    <s v="LEDS C4 S.A"/>
    <s v="GP3GPHF12738"/>
    <s v="Q1 2021"/>
    <s v="EUR"/>
    <n v="1228.8399999999999"/>
    <n v="1228.8393000000001"/>
    <n v="6.9999999982428497E-4"/>
    <n v="1228.8399999999999"/>
    <n v="0"/>
    <x v="0"/>
    <m/>
    <m/>
    <m/>
    <m/>
    <s v="none"/>
    <m/>
    <m/>
    <m/>
    <x v="0"/>
    <m/>
    <x v="0"/>
  </r>
  <r>
    <s v="CORPGP3GPHF12738Q2 2021EUR"/>
    <x v="2"/>
    <n v="5155"/>
    <s v="LEDS C4 S.A"/>
    <s v="GP3GPHF12738"/>
    <s v="Q2 2021"/>
    <s v="EUR"/>
    <n v="747.59"/>
    <n v="747.5874"/>
    <n v="2.6000000000294598E-3"/>
    <n v="747.59"/>
    <n v="0"/>
    <x v="0"/>
    <m/>
    <m/>
    <m/>
    <m/>
    <s v="none"/>
    <m/>
    <m/>
    <m/>
    <x v="0"/>
    <m/>
    <x v="0"/>
  </r>
  <r>
    <s v="CORPGP3GPHF12738Q3 2021EUR"/>
    <x v="2"/>
    <n v="5155"/>
    <s v="LEDS C4 S.A"/>
    <s v="GP3GPHF12738"/>
    <s v="Q3 2021"/>
    <s v="EUR"/>
    <n v="236.04"/>
    <n v="236.03790000000001"/>
    <n v="2.0999999999844398E-3"/>
    <n v="236.04"/>
    <n v="0"/>
    <x v="0"/>
    <m/>
    <m/>
    <m/>
    <m/>
    <s v="none"/>
    <m/>
    <m/>
    <m/>
    <x v="0"/>
    <m/>
    <x v="0"/>
  </r>
  <r>
    <s v="CORPGP3GPHF12738Q4 2021EUR"/>
    <x v="2"/>
    <n v="5155"/>
    <s v="LEDS C4 S.A"/>
    <s v="GP3GPHF12738"/>
    <s v="Q4 2021"/>
    <s v="EUR"/>
    <n v="491.15"/>
    <n v="491.15339999999998"/>
    <n v="-3.3999999999991802E-3"/>
    <n v="491.15"/>
    <n v="0"/>
    <x v="0"/>
    <m/>
    <m/>
    <m/>
    <m/>
    <s v="none"/>
    <m/>
    <m/>
    <m/>
    <x v="0"/>
    <m/>
    <x v="0"/>
  </r>
  <r>
    <s v="CORPGP2GP2464Q1 2021EUR"/>
    <x v="2"/>
    <n v="5659"/>
    <s v="SOTEXPRO"/>
    <s v="GP2GP2464"/>
    <s v="Q1 2021"/>
    <s v="EUR"/>
    <n v="1798.82"/>
    <n v="1798.8173999999999"/>
    <n v="2.6000000000294598E-3"/>
    <n v="1798.82"/>
    <n v="0"/>
    <x v="0"/>
    <m/>
    <m/>
    <m/>
    <m/>
    <s v="none"/>
    <m/>
    <m/>
    <m/>
    <x v="0"/>
    <m/>
    <x v="0"/>
  </r>
  <r>
    <s v="CORPGP2GP2464Q2 2021EUR"/>
    <x v="2"/>
    <n v="5659"/>
    <s v="SOTEXPRO"/>
    <s v="GP2GP2464"/>
    <s v="Q2 2021"/>
    <s v="EUR"/>
    <n v="4754.22"/>
    <n v="4754.2248"/>
    <n v="-4.79999999970459E-3"/>
    <n v="4754.22"/>
    <n v="0"/>
    <x v="0"/>
    <m/>
    <m/>
    <m/>
    <m/>
    <s v="none"/>
    <m/>
    <m/>
    <m/>
    <x v="0"/>
    <m/>
    <x v="0"/>
  </r>
  <r>
    <s v="CORPGP2GP2464Q3 2021EUR"/>
    <x v="2"/>
    <n v="5659"/>
    <s v="SOTEXPRO"/>
    <s v="GP2GP2464"/>
    <s v="Q3 2021"/>
    <s v="EUR"/>
    <n v="710.03"/>
    <n v="710.03399999999999"/>
    <n v="-4.0000000000190898E-3"/>
    <n v="710.03"/>
    <n v="0"/>
    <x v="0"/>
    <m/>
    <m/>
    <m/>
    <m/>
    <s v="none"/>
    <m/>
    <m/>
    <m/>
    <x v="0"/>
    <m/>
    <x v="0"/>
  </r>
  <r>
    <s v="CORPGP2GP2464Q4 2021EUR"/>
    <x v="2"/>
    <n v="5659"/>
    <s v="SOTEXPRO"/>
    <s v="GP2GP2464"/>
    <s v="Q4 2021"/>
    <s v="EUR"/>
    <n v="1522.41"/>
    <n v="1522.4141999999999"/>
    <n v="-4.1999999998551998E-3"/>
    <n v="1522.41"/>
    <n v="0"/>
    <x v="0"/>
    <m/>
    <m/>
    <m/>
    <m/>
    <s v="none"/>
    <m/>
    <m/>
    <m/>
    <x v="0"/>
    <m/>
    <x v="0"/>
  </r>
  <r>
    <s v="CORPGP4GP1650Y 2021EUR"/>
    <x v="2"/>
    <n v="5659"/>
    <s v="SOTEXPRO"/>
    <s v="GP4GP1650"/>
    <s v="Y 2021"/>
    <s v="EUR"/>
    <n v="959.61"/>
    <n v="959.60580000000004"/>
    <n v="4.1999999999688901E-3"/>
    <n v="959.61"/>
    <n v="0"/>
    <x v="0"/>
    <m/>
    <m/>
    <m/>
    <m/>
    <s v="none"/>
    <m/>
    <m/>
    <m/>
    <x v="0"/>
    <m/>
    <x v="0"/>
  </r>
  <r>
    <s v="CORPGP2GP2680Q0 2021EUR"/>
    <x v="2"/>
    <n v="5753"/>
    <s v="RICHARD MOBILIER"/>
    <s v="GP2GP2680"/>
    <s v="Q0 2021"/>
    <s v="EUR"/>
    <n v="3343.56"/>
    <n v="3343.56"/>
    <n v="0"/>
    <n v="3343.56"/>
    <n v="0"/>
    <x v="0"/>
    <m/>
    <m/>
    <m/>
    <m/>
    <s v="none"/>
    <m/>
    <m/>
    <m/>
    <x v="0"/>
    <m/>
    <x v="0"/>
  </r>
  <r>
    <s v="CORPGP2GP2680Q1 2021EUR"/>
    <x v="2"/>
    <n v="5753"/>
    <s v="RICHARD MOBILIER"/>
    <s v="GP2GP2680"/>
    <s v="Q1 2021"/>
    <s v="EUR"/>
    <n v="3193.32"/>
    <n v="3193.32"/>
    <n v="0"/>
    <n v="3193.32"/>
    <n v="0"/>
    <x v="0"/>
    <m/>
    <m/>
    <m/>
    <m/>
    <s v="none"/>
    <m/>
    <m/>
    <m/>
    <x v="0"/>
    <m/>
    <x v="0"/>
  </r>
  <r>
    <s v="CORPGP2GP2680Q2 2021EUR"/>
    <x v="2"/>
    <n v="5753"/>
    <s v="RICHARD MOBILIER"/>
    <s v="GP2GP2680"/>
    <s v="Q2 2021"/>
    <s v="EUR"/>
    <n v="2447.04"/>
    <n v="2447.04"/>
    <n v="0"/>
    <n v="2447.04"/>
    <n v="0"/>
    <x v="0"/>
    <m/>
    <m/>
    <m/>
    <m/>
    <s v="none"/>
    <m/>
    <m/>
    <m/>
    <x v="0"/>
    <m/>
    <x v="0"/>
  </r>
  <r>
    <s v="CORPGP2GP2680Q3 2021EUR"/>
    <x v="2"/>
    <n v="5753"/>
    <s v="RICHARD MOBILIER"/>
    <s v="GP2GP2680"/>
    <s v="Q3 2021"/>
    <s v="EUR"/>
    <n v="296.10000000000002"/>
    <n v="296.10000000000002"/>
    <n v="0"/>
    <n v="296.10000000000002"/>
    <n v="0"/>
    <x v="0"/>
    <m/>
    <m/>
    <m/>
    <m/>
    <s v="none"/>
    <m/>
    <m/>
    <m/>
    <x v="0"/>
    <m/>
    <x v="0"/>
  </r>
  <r>
    <s v="CORPGP2GP2680Q4 2021EUR"/>
    <x v="2"/>
    <n v="5753"/>
    <s v="RICHARD MOBILIER"/>
    <s v="GP2GP2680"/>
    <s v="Q4 2021"/>
    <s v="EUR"/>
    <n v="2402.4"/>
    <n v="2402.4"/>
    <n v="0"/>
    <n v="2402.4"/>
    <n v="0"/>
    <x v="0"/>
    <m/>
    <m/>
    <m/>
    <m/>
    <s v="none"/>
    <m/>
    <m/>
    <m/>
    <x v="0"/>
    <m/>
    <x v="0"/>
  </r>
  <r>
    <s v="CORP2426039Q0 2021EUR"/>
    <x v="2"/>
    <n v="6311"/>
    <s v="SILLERIAS ALACUAS SA"/>
    <n v="2426039"/>
    <s v="Q0 2021"/>
    <s v="EUR"/>
    <n v="11.4"/>
    <n v="11.4"/>
    <n v="0"/>
    <n v="11.4"/>
    <n v="0"/>
    <x v="0"/>
    <m/>
    <m/>
    <m/>
    <m/>
    <s v="none"/>
    <s v="Métier"/>
    <s v="Emmanuel"/>
    <s v="[EF] Peux tu mettre l'ajustement ci-dessous en Q1 2020 STP_x000a_https://astoresuite.com/adjustements/edit/46270"/>
    <x v="2"/>
    <s v="Zakaria"/>
    <x v="0"/>
  </r>
  <r>
    <s v="CORP2426039Q2 2021EUR"/>
    <x v="2"/>
    <n v="6311"/>
    <s v="SILLERIAS ALACUAS SA"/>
    <n v="2426039"/>
    <s v="Q2 2021"/>
    <s v="EUR"/>
    <n v="10152.629999999999"/>
    <n v="10152.6324"/>
    <n v="-2.4000000012165401E-3"/>
    <n v="10152.629999999999"/>
    <n v="0"/>
    <x v="0"/>
    <m/>
    <m/>
    <m/>
    <m/>
    <s v="none"/>
    <m/>
    <m/>
    <m/>
    <x v="0"/>
    <m/>
    <x v="0"/>
  </r>
  <r>
    <s v="CORP2426039Q4 2021EUR"/>
    <x v="2"/>
    <n v="6311"/>
    <s v="SILLERIAS ALACUAS SA"/>
    <n v="2426039"/>
    <s v="Q4 2021"/>
    <s v="EUR"/>
    <n v="215.2"/>
    <n v="215.20320000000001"/>
    <n v="-3.2000000000209599E-3"/>
    <n v="215.2"/>
    <n v="0"/>
    <x v="0"/>
    <m/>
    <m/>
    <m/>
    <m/>
    <s v="none"/>
    <m/>
    <m/>
    <m/>
    <x v="0"/>
    <m/>
    <x v="0"/>
  </r>
  <r>
    <s v="CORPGP3NOVN2467Q1 2021EUR"/>
    <x v="2"/>
    <n v="6311"/>
    <s v="SILLERIAS ALACUAS SA"/>
    <s v="GP3NOVN2467"/>
    <s v="Q1 2021"/>
    <s v="EUR"/>
    <n v="305.16000000000003"/>
    <n v="305.16000000000003"/>
    <n v="0"/>
    <n v="305.16000000000003"/>
    <n v="0"/>
    <x v="0"/>
    <m/>
    <m/>
    <m/>
    <m/>
    <s v="none"/>
    <m/>
    <m/>
    <m/>
    <x v="0"/>
    <m/>
    <x v="0"/>
  </r>
  <r>
    <s v="CORPGP3NOVN2467Q2 2021EUR"/>
    <x v="2"/>
    <n v="6311"/>
    <s v="SILLERIAS ALACUAS SA"/>
    <s v="GP3NOVN2467"/>
    <s v="Q2 2021"/>
    <s v="EUR"/>
    <n v="377.8"/>
    <n v="377.79599999999999"/>
    <n v="4.0000000000190898E-3"/>
    <n v="377.8"/>
    <n v="0"/>
    <x v="0"/>
    <m/>
    <m/>
    <m/>
    <m/>
    <s v="none"/>
    <m/>
    <m/>
    <m/>
    <x v="0"/>
    <m/>
    <x v="0"/>
  </r>
  <r>
    <s v="CORPGP3NOVN2467Q3 2021EUR"/>
    <x v="2"/>
    <n v="6311"/>
    <s v="SILLERIAS ALACUAS SA"/>
    <s v="GP3NOVN2467"/>
    <s v="Q3 2021"/>
    <s v="EUR"/>
    <n v="806"/>
    <n v="806.00400000000002"/>
    <n v="-4.0000000000190898E-3"/>
    <n v="806"/>
    <n v="0"/>
    <x v="0"/>
    <m/>
    <m/>
    <m/>
    <m/>
    <s v="none"/>
    <m/>
    <m/>
    <m/>
    <x v="0"/>
    <m/>
    <x v="0"/>
  </r>
  <r>
    <s v="CORPGP3NOVN2467Q4 2021EUR"/>
    <x v="2"/>
    <n v="6311"/>
    <s v="SILLERIAS ALACUAS SA"/>
    <s v="GP3NOVN2467"/>
    <s v="Q4 2021"/>
    <s v="EUR"/>
    <n v="761.81"/>
    <n v="761.81399999999996"/>
    <n v="-4.0000000000190898E-3"/>
    <n v="761.81"/>
    <n v="0"/>
    <x v="0"/>
    <m/>
    <m/>
    <m/>
    <m/>
    <s v="none"/>
    <m/>
    <m/>
    <m/>
    <x v="0"/>
    <m/>
    <x v="0"/>
  </r>
  <r>
    <s v="CORPGP3NOVNR2700Q1 2021EUR"/>
    <x v="2"/>
    <n v="6311"/>
    <s v="SILLERIAS ALACUAS SA"/>
    <s v="GP3NOVNR2700"/>
    <s v="Q1 2021"/>
    <s v="EUR"/>
    <n v="3294.84"/>
    <n v="3294.84"/>
    <n v="0"/>
    <n v="3294.84"/>
    <n v="0"/>
    <x v="0"/>
    <m/>
    <m/>
    <m/>
    <m/>
    <s v="none"/>
    <m/>
    <m/>
    <m/>
    <x v="0"/>
    <m/>
    <x v="0"/>
  </r>
  <r>
    <s v="CORPGP3NOVNR2700Q2 2021EUR"/>
    <x v="2"/>
    <n v="6311"/>
    <s v="SILLERIAS ALACUAS SA"/>
    <s v="GP3NOVNR2700"/>
    <s v="Q2 2021"/>
    <s v="EUR"/>
    <n v="6485.69"/>
    <n v="6485.6935999999996"/>
    <n v="-3.6000000000058199E-3"/>
    <n v="6485.69"/>
    <n v="0"/>
    <x v="0"/>
    <m/>
    <m/>
    <m/>
    <m/>
    <s v="none"/>
    <m/>
    <m/>
    <m/>
    <x v="0"/>
    <m/>
    <x v="0"/>
  </r>
  <r>
    <s v="CORPGP3NOVNR2700Q3 2021EUR"/>
    <x v="2"/>
    <n v="6311"/>
    <s v="SILLERIAS ALACUAS SA"/>
    <s v="GP3NOVNR2700"/>
    <s v="Q3 2021"/>
    <s v="EUR"/>
    <n v="409.72"/>
    <n v="409.72"/>
    <n v="0"/>
    <n v="409.72"/>
    <n v="0"/>
    <x v="0"/>
    <m/>
    <m/>
    <m/>
    <m/>
    <s v="none"/>
    <m/>
    <m/>
    <m/>
    <x v="0"/>
    <m/>
    <x v="0"/>
  </r>
  <r>
    <s v="CORPGP3NOVNR2700Q4 2021EUR"/>
    <x v="2"/>
    <n v="6311"/>
    <s v="SILLERIAS ALACUAS SA"/>
    <s v="GP3NOVNR2700"/>
    <s v="Q4 2021"/>
    <s v="EUR"/>
    <n v="434.29"/>
    <n v="434.29199999999997"/>
    <n v="-1.9999999999527002E-3"/>
    <n v="434.29"/>
    <n v="0"/>
    <x v="0"/>
    <m/>
    <m/>
    <m/>
    <m/>
    <s v="none"/>
    <m/>
    <m/>
    <m/>
    <x v="0"/>
    <m/>
    <x v="0"/>
  </r>
  <r>
    <s v="CORPGP2GP2673Q1 2021EUR"/>
    <x v="2"/>
    <n v="6317"/>
    <s v="CREATIONS INOVA"/>
    <s v="GP2GP2673"/>
    <s v="Q1 2021"/>
    <s v="EUR"/>
    <n v="599.1"/>
    <n v="599.1"/>
    <n v="0"/>
    <n v="599.1"/>
    <n v="0"/>
    <x v="0"/>
    <m/>
    <m/>
    <m/>
    <m/>
    <s v="none"/>
    <m/>
    <m/>
    <m/>
    <x v="0"/>
    <m/>
    <x v="0"/>
  </r>
  <r>
    <s v="CORPGP2GP2673Q2 2021EUR"/>
    <x v="2"/>
    <n v="6317"/>
    <s v="CREATIONS INOVA"/>
    <s v="GP2GP2673"/>
    <s v="Q2 2021"/>
    <s v="EUR"/>
    <n v="555.29999999999995"/>
    <n v="555.29999999999995"/>
    <n v="0"/>
    <n v="555.29999999999995"/>
    <n v="0"/>
    <x v="0"/>
    <m/>
    <m/>
    <m/>
    <m/>
    <s v="none"/>
    <m/>
    <m/>
    <m/>
    <x v="0"/>
    <m/>
    <x v="0"/>
  </r>
  <r>
    <s v="CORPGP2GP2673Q3 2021EUR"/>
    <x v="2"/>
    <n v="6317"/>
    <s v="CREATIONS INOVA"/>
    <s v="GP2GP2673"/>
    <s v="Q3 2021"/>
    <s v="EUR"/>
    <n v="1812.4"/>
    <n v="1812.4"/>
    <n v="0"/>
    <n v="1812.4"/>
    <n v="0"/>
    <x v="0"/>
    <m/>
    <m/>
    <m/>
    <m/>
    <s v="none"/>
    <m/>
    <m/>
    <m/>
    <x v="0"/>
    <m/>
    <x v="0"/>
  </r>
  <r>
    <s v="CORPGP2GP2673Q4 2021EUR"/>
    <x v="2"/>
    <n v="6317"/>
    <s v="CREATIONS INOVA"/>
    <s v="GP2GP2673"/>
    <s v="Q4 2021"/>
    <s v="EUR"/>
    <n v="15.9"/>
    <n v="15.9"/>
    <n v="0"/>
    <n v="15.9"/>
    <n v="0"/>
    <x v="0"/>
    <m/>
    <m/>
    <m/>
    <m/>
    <s v="none"/>
    <m/>
    <m/>
    <m/>
    <x v="0"/>
    <m/>
    <x v="0"/>
  </r>
  <r>
    <s v="CORPGP2GP2347Q1 2021EUR"/>
    <x v="2"/>
    <n v="6811"/>
    <s v="GLASSDEBOURG SARL"/>
    <s v="GP2GP2347"/>
    <s v="Q1 2021"/>
    <s v="EUR"/>
    <n v="155.88999999999999"/>
    <n v="155.8904"/>
    <n v="-4.0000000001327803E-4"/>
    <n v="155.88999999999999"/>
    <n v="0"/>
    <x v="0"/>
    <m/>
    <m/>
    <m/>
    <m/>
    <s v="none"/>
    <m/>
    <m/>
    <m/>
    <x v="0"/>
    <m/>
    <x v="0"/>
  </r>
  <r>
    <s v="CORPGP2GP2347Q2 2021EUR"/>
    <x v="2"/>
    <n v="6811"/>
    <s v="GLASSDEBOURG SARL"/>
    <s v="GP2GP2347"/>
    <s v="Q2 2021"/>
    <s v="EUR"/>
    <n v="484.99"/>
    <n v="484.98880000000003"/>
    <n v="1.1999999999829901E-3"/>
    <n v="484.99"/>
    <n v="0"/>
    <x v="0"/>
    <m/>
    <m/>
    <m/>
    <m/>
    <s v="none"/>
    <m/>
    <m/>
    <m/>
    <x v="0"/>
    <m/>
    <x v="0"/>
  </r>
  <r>
    <s v="CORPGP2GP2347Q3 2021EUR"/>
    <x v="2"/>
    <n v="6811"/>
    <s v="GLASSDEBOURG SARL"/>
    <s v="GP2GP2347"/>
    <s v="Q3 2021"/>
    <s v="EUR"/>
    <n v="1319.89"/>
    <n v="1319.89"/>
    <n v="0"/>
    <n v="1319.89"/>
    <n v="0"/>
    <x v="0"/>
    <m/>
    <m/>
    <m/>
    <m/>
    <s v="none"/>
    <m/>
    <m/>
    <m/>
    <x v="0"/>
    <m/>
    <x v="0"/>
  </r>
  <r>
    <s v="CORPGP2GP2682Q0 2021EUR"/>
    <x v="2"/>
    <n v="8724"/>
    <s v="SEC - SILVERA"/>
    <s v="GP2GP2682"/>
    <s v="Q0 2021"/>
    <s v="EUR"/>
    <n v="791.64"/>
    <n v="791.64"/>
    <n v="0"/>
    <n v="791.64"/>
    <n v="0"/>
    <x v="0"/>
    <m/>
    <m/>
    <m/>
    <m/>
    <s v="none"/>
    <m/>
    <m/>
    <m/>
    <x v="0"/>
    <m/>
    <x v="0"/>
  </r>
  <r>
    <s v="CORPGP2GP2682Q1 2021EUR"/>
    <x v="2"/>
    <n v="8724"/>
    <s v="SEC - SILVERA"/>
    <s v="GP2GP2682"/>
    <s v="Q1 2021"/>
    <s v="EUR"/>
    <n v="1346.58"/>
    <n v="1346.58"/>
    <n v="0"/>
    <n v="1346.58"/>
    <n v="0"/>
    <x v="0"/>
    <m/>
    <m/>
    <m/>
    <m/>
    <s v="none"/>
    <m/>
    <m/>
    <m/>
    <x v="0"/>
    <m/>
    <x v="0"/>
  </r>
  <r>
    <s v="CORPGP2GP2682Q2 2021EUR"/>
    <x v="2"/>
    <n v="8724"/>
    <s v="SEC - SILVERA"/>
    <s v="GP2GP2682"/>
    <s v="Q2 2021"/>
    <s v="EUR"/>
    <n v="1865.64"/>
    <n v="1865.64"/>
    <n v="0"/>
    <n v="1865.64"/>
    <n v="0"/>
    <x v="0"/>
    <m/>
    <m/>
    <m/>
    <m/>
    <s v="none"/>
    <m/>
    <m/>
    <m/>
    <x v="0"/>
    <m/>
    <x v="0"/>
  </r>
  <r>
    <s v="CORPGP2GP2682Q3 2021EUR"/>
    <x v="2"/>
    <n v="8724"/>
    <s v="SEC - SILVERA"/>
    <s v="GP2GP2682"/>
    <s v="Q3 2021"/>
    <s v="EUR"/>
    <n v="250.86"/>
    <n v="250.86"/>
    <n v="0"/>
    <n v="250.86"/>
    <n v="0"/>
    <x v="0"/>
    <m/>
    <m/>
    <m/>
    <m/>
    <s v="none"/>
    <m/>
    <m/>
    <m/>
    <x v="0"/>
    <m/>
    <x v="0"/>
  </r>
  <r>
    <s v="CORPGP2GP2682Q4 2021EUR"/>
    <x v="2"/>
    <n v="8724"/>
    <s v="SEC - SILVERA"/>
    <s v="GP2GP2682"/>
    <s v="Q4 2021"/>
    <s v="EUR"/>
    <n v="659.91"/>
    <n v="659.90639999999996"/>
    <n v="3.6000000000058199E-3"/>
    <n v="659.91"/>
    <n v="0"/>
    <x v="0"/>
    <m/>
    <m/>
    <m/>
    <m/>
    <s v="none"/>
    <m/>
    <m/>
    <m/>
    <x v="0"/>
    <m/>
    <x v="0"/>
  </r>
  <r>
    <s v="CORP2291019Q0 2021EUR"/>
    <x v="2"/>
    <n v="9857"/>
    <s v="HERMES PARFUMS - COMPTOIR NOUVEAU DE LA PARFUMERIE"/>
    <n v="2291019"/>
    <s v="Q0 2021"/>
    <s v="EUR"/>
    <n v="16003.57"/>
    <n v="16003.566500000001"/>
    <n v="3.4999999988940501E-3"/>
    <n v="16003.57"/>
    <n v="0"/>
    <x v="0"/>
    <m/>
    <m/>
    <m/>
    <m/>
    <s v="none"/>
    <m/>
    <m/>
    <m/>
    <x v="0"/>
    <m/>
    <x v="0"/>
  </r>
  <r>
    <s v="CORP2291019Q1 2021EUR"/>
    <x v="2"/>
    <n v="9857"/>
    <s v="HERMES PARFUMS - COMPTOIR NOUVEAU DE LA PARFUMERIE"/>
    <n v="2291019"/>
    <s v="Q1 2021"/>
    <s v="EUR"/>
    <n v="1628.46"/>
    <n v="1628.4585"/>
    <n v="1.50000000007821E-3"/>
    <n v="1628.46"/>
    <n v="0"/>
    <x v="0"/>
    <m/>
    <m/>
    <m/>
    <m/>
    <s v="none"/>
    <m/>
    <m/>
    <m/>
    <x v="0"/>
    <m/>
    <x v="0"/>
  </r>
  <r>
    <s v="CORP2291019Q2 2021EUR"/>
    <x v="2"/>
    <n v="9857"/>
    <s v="HERMES PARFUMS - COMPTOIR NOUVEAU DE LA PARFUMERIE"/>
    <n v="2291019"/>
    <s v="Q2 2021"/>
    <s v="EUR"/>
    <n v="4603.3999999999996"/>
    <n v="4603.4035000000003"/>
    <n v="-3.5000000007130399E-3"/>
    <n v="4603.3999999999996"/>
    <n v="0"/>
    <x v="0"/>
    <m/>
    <m/>
    <m/>
    <m/>
    <s v="none"/>
    <m/>
    <m/>
    <m/>
    <x v="0"/>
    <m/>
    <x v="0"/>
  </r>
  <r>
    <s v="CORP2291019Q3 2021EUR"/>
    <x v="2"/>
    <n v="9857"/>
    <s v="HERMES PARFUMS - COMPTOIR NOUVEAU DE LA PARFUMERIE"/>
    <n v="2291019"/>
    <s v="Q3 2021"/>
    <s v="EUR"/>
    <n v="6877.81"/>
    <n v="6877.808"/>
    <n v="2.0000000004074502E-3"/>
    <n v="6877.81"/>
    <n v="0"/>
    <x v="0"/>
    <m/>
    <m/>
    <m/>
    <m/>
    <s v="none"/>
    <m/>
    <m/>
    <m/>
    <x v="0"/>
    <m/>
    <x v="0"/>
  </r>
  <r>
    <s v="CORP2291019Q4 2021EUR"/>
    <x v="2"/>
    <n v="9857"/>
    <s v="HERMES PARFUMS - COMPTOIR NOUVEAU DE LA PARFUMERIE"/>
    <n v="2291019"/>
    <s v="Q4 2021"/>
    <s v="EUR"/>
    <n v="7822.68"/>
    <n v="7822.6840000000002"/>
    <n v="-3.9999999999054099E-3"/>
    <n v="7822.68"/>
    <n v="0"/>
    <x v="0"/>
    <m/>
    <m/>
    <m/>
    <m/>
    <s v="none"/>
    <m/>
    <m/>
    <m/>
    <x v="0"/>
    <m/>
    <x v="0"/>
  </r>
  <r>
    <s v="CORPGP2GP1940Q0 2021EUR"/>
    <x v="2"/>
    <n v="11632"/>
    <s v="ESPRIT GOURMAND"/>
    <s v="GP2GP1940"/>
    <s v="Q0 2021"/>
    <s v="EUR"/>
    <n v="164.5"/>
    <n v="164.50399999999999"/>
    <n v="-3.9999999999906699E-3"/>
    <n v="164.5"/>
    <n v="0"/>
    <x v="0"/>
    <m/>
    <m/>
    <m/>
    <m/>
    <s v="none"/>
    <m/>
    <m/>
    <m/>
    <x v="0"/>
    <m/>
    <x v="0"/>
  </r>
  <r>
    <s v="CORPGP2GP1940Q1 2021EUR"/>
    <x v="2"/>
    <n v="11632"/>
    <s v="ESPRIT GOURMAND"/>
    <s v="GP2GP1940"/>
    <s v="Q1 2021"/>
    <s v="EUR"/>
    <n v="284.89"/>
    <n v="284.88799999999998"/>
    <n v="2.0000000000095402E-3"/>
    <n v="284.89"/>
    <n v="0"/>
    <x v="0"/>
    <m/>
    <m/>
    <m/>
    <m/>
    <s v="none"/>
    <m/>
    <m/>
    <m/>
    <x v="0"/>
    <m/>
    <x v="0"/>
  </r>
  <r>
    <s v="CORPGP2GP1940Q2 2021EUR"/>
    <x v="2"/>
    <n v="11632"/>
    <s v="ESPRIT GOURMAND"/>
    <s v="GP2GP1940"/>
    <s v="Q2 2021"/>
    <s v="EUR"/>
    <n v="126.45"/>
    <n v="126.45480000000001"/>
    <n v="-4.8000000000030197E-3"/>
    <n v="126.45"/>
    <n v="0"/>
    <x v="0"/>
    <m/>
    <m/>
    <m/>
    <m/>
    <s v="none"/>
    <m/>
    <m/>
    <m/>
    <x v="0"/>
    <m/>
    <x v="0"/>
  </r>
  <r>
    <s v="CORPGP2GP1940Q3 2021EUR"/>
    <x v="2"/>
    <n v="11632"/>
    <s v="ESPRIT GOURMAND"/>
    <s v="GP2GP1940"/>
    <s v="Q3 2021"/>
    <s v="EUR"/>
    <n v="181.02"/>
    <n v="181.01920000000001"/>
    <n v="7.9999999999813499E-4"/>
    <n v="181.02"/>
    <n v="0"/>
    <x v="0"/>
    <m/>
    <m/>
    <m/>
    <m/>
    <s v="none"/>
    <m/>
    <m/>
    <m/>
    <x v="0"/>
    <m/>
    <x v="0"/>
  </r>
  <r>
    <s v="CORPGP2GP1940Q4 2021EUR"/>
    <x v="2"/>
    <n v="11632"/>
    <s v="ESPRIT GOURMAND"/>
    <s v="GP2GP1940"/>
    <s v="Q4 2021"/>
    <s v="EUR"/>
    <n v="219.49"/>
    <n v="219.49199999999999"/>
    <n v="-1.9999999999811202E-3"/>
    <n v="219.49"/>
    <n v="0"/>
    <x v="0"/>
    <m/>
    <m/>
    <m/>
    <m/>
    <s v="none"/>
    <m/>
    <m/>
    <m/>
    <x v="0"/>
    <m/>
    <x v="0"/>
  </r>
  <r>
    <s v="CORPGP2GP2638Q1 2021EUR"/>
    <x v="2"/>
    <n v="12841"/>
    <s v="MING FAI ENTERPRISE INTERNATIONAL CO. LTD."/>
    <s v="GP2GP2638"/>
    <s v="Q1 2021"/>
    <s v="EUR"/>
    <n v="40127.5"/>
    <n v="40127.500500000002"/>
    <n v="-5.0000000192085205E-4"/>
    <n v="40127.5"/>
    <n v="0"/>
    <x v="0"/>
    <m/>
    <m/>
    <m/>
    <m/>
    <s v="none"/>
    <m/>
    <m/>
    <m/>
    <x v="0"/>
    <m/>
    <x v="0"/>
  </r>
  <r>
    <s v="CORPGP2GP2638Q2 2021EUR"/>
    <x v="2"/>
    <n v="12841"/>
    <s v="MING FAI ENTERPRISE INTERNATIONAL CO. LTD."/>
    <s v="GP2GP2638"/>
    <s v="Q2 2021"/>
    <s v="EUR"/>
    <n v="29009.66"/>
    <n v="29009.659"/>
    <n v="1.0000000002037201E-3"/>
    <n v="29009.66"/>
    <n v="0"/>
    <x v="0"/>
    <m/>
    <m/>
    <m/>
    <m/>
    <s v="none"/>
    <m/>
    <m/>
    <m/>
    <x v="0"/>
    <m/>
    <x v="0"/>
  </r>
  <r>
    <s v="CORPGP2GP2638Q3 2021EUR"/>
    <x v="2"/>
    <n v="12841"/>
    <s v="MING FAI ENTERPRISE INTERNATIONAL CO. LTD."/>
    <s v="GP2GP2638"/>
    <s v="Q3 2021"/>
    <s v="EUR"/>
    <n v="35897.03"/>
    <n v="35897.033000000003"/>
    <n v="-3.0000000042491501E-3"/>
    <n v="35897.03"/>
    <n v="0"/>
    <x v="0"/>
    <m/>
    <m/>
    <m/>
    <m/>
    <s v="none"/>
    <m/>
    <m/>
    <m/>
    <x v="0"/>
    <m/>
    <x v="0"/>
  </r>
  <r>
    <s v="CORPGP2GP2638Q4 2021EUR"/>
    <x v="2"/>
    <n v="12841"/>
    <s v="MING FAI ENTERPRISE INTERNATIONAL CO. LTD."/>
    <s v="GP2GP2638"/>
    <s v="Q4 2021"/>
    <s v="EUR"/>
    <n v="68322.73"/>
    <n v="68322.726500000004"/>
    <n v="3.4999999916180899E-3"/>
    <n v="68322.73"/>
    <n v="0"/>
    <x v="0"/>
    <m/>
    <m/>
    <m/>
    <m/>
    <s v="none"/>
    <m/>
    <m/>
    <m/>
    <x v="0"/>
    <m/>
    <x v="0"/>
  </r>
  <r>
    <s v="CORPGP3MIDLUB2639Q1 2021EUR"/>
    <x v="2"/>
    <n v="12841"/>
    <s v="MING FAI ENTERPRISE INTERNATIONAL CO. LTD."/>
    <s v="GP3MIDLUB2639"/>
    <s v="Q1 2021"/>
    <s v="EUR"/>
    <n v="88415.96"/>
    <n v="88415.963799999998"/>
    <n v="-3.7999999913154101E-3"/>
    <n v="88415.96"/>
    <n v="0"/>
    <x v="0"/>
    <m/>
    <m/>
    <m/>
    <m/>
    <s v="none"/>
    <m/>
    <m/>
    <m/>
    <x v="0"/>
    <m/>
    <x v="0"/>
  </r>
  <r>
    <s v="CORPGP3MIDLUB2639Q2 2021EUR"/>
    <x v="2"/>
    <n v="12841"/>
    <s v="MING FAI ENTERPRISE INTERNATIONAL CO. LTD."/>
    <s v="GP3MIDLUB2639"/>
    <s v="Q2 2021"/>
    <s v="EUR"/>
    <n v="86392.47"/>
    <n v="86392.4758"/>
    <n v="-5.7999999989988204E-3"/>
    <n v="86392.47"/>
    <n v="0"/>
    <x v="0"/>
    <m/>
    <m/>
    <m/>
    <m/>
    <s v="none"/>
    <m/>
    <m/>
    <m/>
    <x v="0"/>
    <m/>
    <x v="0"/>
  </r>
  <r>
    <s v="CORPGP3MIDLUB2639Q3 2021EUR"/>
    <x v="2"/>
    <n v="12841"/>
    <s v="MING FAI ENTERPRISE INTERNATIONAL CO. LTD."/>
    <s v="GP3MIDLUB2639"/>
    <s v="Q3 2021"/>
    <s v="EUR"/>
    <n v="128753.74"/>
    <n v="128753.7447"/>
    <n v="-4.6999999904073697E-3"/>
    <n v="128753.74"/>
    <n v="0"/>
    <x v="0"/>
    <m/>
    <m/>
    <m/>
    <m/>
    <s v="none"/>
    <m/>
    <m/>
    <m/>
    <x v="0"/>
    <m/>
    <x v="0"/>
  </r>
  <r>
    <s v="CORPGP3MIDLUB2639Q4 2021EUR"/>
    <x v="2"/>
    <n v="12841"/>
    <s v="MING FAI ENTERPRISE INTERNATIONAL CO. LTD."/>
    <s v="GP3MIDLUB2639"/>
    <s v="Q4 2021"/>
    <s v="EUR"/>
    <n v="203116.66"/>
    <n v="203116.65590000001"/>
    <n v="4.0999999910127302E-3"/>
    <n v="203116.66"/>
    <n v="0"/>
    <x v="0"/>
    <m/>
    <m/>
    <m/>
    <m/>
    <s v="none"/>
    <m/>
    <m/>
    <m/>
    <x v="0"/>
    <m/>
    <x v="0"/>
  </r>
  <r>
    <s v="CORPGP4GP2640Q1 2021EUR"/>
    <x v="2"/>
    <n v="12841"/>
    <s v="MING FAI ENTERPRISE INTERNATIONAL CO. LTD."/>
    <s v="GP4GP2640"/>
    <s v="Q1 2021"/>
    <s v="EUR"/>
    <n v="14531.03"/>
    <n v="14531.0262"/>
    <n v="3.8000000004103601E-3"/>
    <n v="14531.03"/>
    <n v="0"/>
    <x v="0"/>
    <m/>
    <m/>
    <m/>
    <m/>
    <s v="none"/>
    <m/>
    <m/>
    <m/>
    <x v="0"/>
    <m/>
    <x v="0"/>
  </r>
  <r>
    <s v="CORPGP4GP2640Q2 2021EUR"/>
    <x v="2"/>
    <n v="12841"/>
    <s v="MING FAI ENTERPRISE INTERNATIONAL CO. LTD."/>
    <s v="GP4GP2640"/>
    <s v="Q2 2021"/>
    <s v="EUR"/>
    <n v="9876.5499999999993"/>
    <n v="9876.5511999999999"/>
    <n v="-1.2000000006082701E-3"/>
    <n v="9876.5499999999993"/>
    <n v="0"/>
    <x v="0"/>
    <m/>
    <m/>
    <m/>
    <m/>
    <s v="none"/>
    <m/>
    <m/>
    <m/>
    <x v="0"/>
    <m/>
    <x v="0"/>
  </r>
  <r>
    <s v="CORPGP4GP2640Q3 2021EUR"/>
    <x v="2"/>
    <n v="12841"/>
    <s v="MING FAI ENTERPRISE INTERNATIONAL CO. LTD."/>
    <s v="GP4GP2640"/>
    <s v="Q3 2021"/>
    <s v="EUR"/>
    <n v="11061.09"/>
    <n v="11061.088599999999"/>
    <n v="1.40000000101281E-3"/>
    <n v="11061.09"/>
    <n v="0"/>
    <x v="0"/>
    <m/>
    <m/>
    <m/>
    <m/>
    <s v="none"/>
    <m/>
    <m/>
    <m/>
    <x v="0"/>
    <m/>
    <x v="0"/>
  </r>
  <r>
    <s v="CORPGP4GP2640Q4 2021EUR"/>
    <x v="2"/>
    <n v="12841"/>
    <s v="MING FAI ENTERPRISE INTERNATIONAL CO. LTD."/>
    <s v="GP4GP2640"/>
    <s v="Q4 2021"/>
    <s v="EUR"/>
    <n v="22032.639999999999"/>
    <n v="22032.643599999999"/>
    <n v="-3.6000000000058199E-3"/>
    <n v="22032.639999999999"/>
    <n v="0"/>
    <x v="0"/>
    <m/>
    <m/>
    <m/>
    <m/>
    <s v="none"/>
    <m/>
    <m/>
    <m/>
    <x v="0"/>
    <m/>
    <x v="0"/>
  </r>
  <r>
    <s v="CORPGP2GP2934Q1 2021EUR"/>
    <x v="2"/>
    <n v="13472"/>
    <s v="Aliseo GmbH"/>
    <s v="GP2GP2934"/>
    <s v="Q1 2021"/>
    <s v="EUR"/>
    <n v="179.95"/>
    <n v="179.9496"/>
    <n v="3.9999999998485599E-4"/>
    <n v="179.9496"/>
    <n v="3.9999999998485599E-4"/>
    <x v="0"/>
    <m/>
    <m/>
    <m/>
    <m/>
    <s v="none"/>
    <m/>
    <m/>
    <m/>
    <x v="0"/>
    <m/>
    <x v="0"/>
  </r>
  <r>
    <s v="CORPGP2GP2934Q2 2021EUR"/>
    <x v="2"/>
    <n v="13472"/>
    <s v="Aliseo GmbH"/>
    <s v="GP2GP2934"/>
    <s v="Q2 2021"/>
    <s v="EUR"/>
    <n v="619.12"/>
    <n v="619.11300000000006"/>
    <n v="6.9999999999481501E-3"/>
    <n v="619.11300000000006"/>
    <n v="6.9999999999481501E-3"/>
    <x v="0"/>
    <m/>
    <m/>
    <m/>
    <m/>
    <s v="none"/>
    <m/>
    <m/>
    <m/>
    <x v="0"/>
    <m/>
    <x v="0"/>
  </r>
  <r>
    <s v="CORPGP2GP2934Q3 2021EUR"/>
    <x v="2"/>
    <n v="13472"/>
    <s v="Aliseo GmbH"/>
    <s v="GP2GP2934"/>
    <s v="Q3 2021"/>
    <s v="EUR"/>
    <n v="1635.92"/>
    <n v="1635.924"/>
    <n v="-3.9999999999054099E-3"/>
    <n v="1635.924"/>
    <n v="-3.9999999999054099E-3"/>
    <x v="0"/>
    <m/>
    <m/>
    <m/>
    <m/>
    <s v="none"/>
    <m/>
    <m/>
    <m/>
    <x v="0"/>
    <m/>
    <x v="0"/>
  </r>
  <r>
    <s v="CORPGP2GP2934Q4 2021EUR"/>
    <x v="2"/>
    <n v="13472"/>
    <s v="Aliseo GmbH"/>
    <s v="GP2GP2934"/>
    <s v="Q4 2021"/>
    <s v="EUR"/>
    <n v="2560.0700000000002"/>
    <n v="2560.0644000000002"/>
    <n v="5.5999999999585201E-3"/>
    <n v="2560.0644000000002"/>
    <n v="5.5999999999585201E-3"/>
    <x v="0"/>
    <m/>
    <m/>
    <m/>
    <m/>
    <s v="none"/>
    <m/>
    <m/>
    <m/>
    <x v="0"/>
    <m/>
    <x v="0"/>
  </r>
  <r>
    <s v="CORPGP2GP2671Q0 2021EUR"/>
    <x v="2"/>
    <n v="18502"/>
    <s v="CALLIGARIS SPA"/>
    <s v="GP2GP2671"/>
    <s v="Q0 2021"/>
    <s v="EUR"/>
    <n v="66.62"/>
    <n v="66.622799999999998"/>
    <n v="-2.79999999999347E-3"/>
    <n v="66.62"/>
    <n v="0"/>
    <x v="0"/>
    <m/>
    <m/>
    <m/>
    <m/>
    <s v="none"/>
    <m/>
    <m/>
    <m/>
    <x v="0"/>
    <m/>
    <x v="0"/>
  </r>
  <r>
    <s v="CORPGP2GP2671Q1 2021EUR"/>
    <x v="2"/>
    <n v="18502"/>
    <s v="CALLIGARIS SPA"/>
    <s v="GP2GP2671"/>
    <s v="Q1 2021"/>
    <s v="EUR"/>
    <n v="1598.08"/>
    <n v="1598.085"/>
    <n v="-5.0000000001091298E-3"/>
    <n v="1598.08"/>
    <n v="0"/>
    <x v="0"/>
    <m/>
    <m/>
    <m/>
    <m/>
    <s v="none"/>
    <m/>
    <m/>
    <m/>
    <x v="0"/>
    <m/>
    <x v="0"/>
  </r>
  <r>
    <s v="CORPGP2GP2671Q2 2021EUR"/>
    <x v="2"/>
    <n v="18502"/>
    <s v="CALLIGARIS SPA"/>
    <s v="GP2GP2671"/>
    <s v="Q2 2021"/>
    <s v="EUR"/>
    <n v="9917.57"/>
    <n v="9917.5679999999993"/>
    <n v="2.00000000222644E-3"/>
    <n v="9917.57"/>
    <n v="0"/>
    <x v="0"/>
    <m/>
    <m/>
    <m/>
    <m/>
    <s v="none"/>
    <m/>
    <m/>
    <m/>
    <x v="0"/>
    <m/>
    <x v="0"/>
  </r>
  <r>
    <s v="CORPGP2GP2671Q3 2021EUR"/>
    <x v="2"/>
    <n v="18502"/>
    <s v="CALLIGARIS SPA"/>
    <s v="GP2GP2671"/>
    <s v="Q3 2021"/>
    <s v="EUR"/>
    <n v="1878.43"/>
    <n v="1878.4295999999999"/>
    <n v="4.0000000012696503E-4"/>
    <n v="1878.43"/>
    <n v="0"/>
    <x v="0"/>
    <m/>
    <m/>
    <m/>
    <m/>
    <s v="none"/>
    <m/>
    <m/>
    <m/>
    <x v="0"/>
    <m/>
    <x v="0"/>
  </r>
  <r>
    <s v="CORPGP2GP2671Q4 2021EUR"/>
    <x v="2"/>
    <n v="18502"/>
    <s v="CALLIGARIS SPA"/>
    <s v="GP2GP2671"/>
    <s v="Q4 2021"/>
    <s v="EUR"/>
    <n v="2900.84"/>
    <n v="2900.8362000000002"/>
    <n v="3.7999999999556102E-3"/>
    <n v="2900.84"/>
    <n v="0"/>
    <x v="0"/>
    <m/>
    <m/>
    <m/>
    <m/>
    <s v="none"/>
    <m/>
    <m/>
    <m/>
    <x v="0"/>
    <m/>
    <x v="0"/>
  </r>
  <r>
    <s v="CORPGP2GP2976Q0 2021EUR"/>
    <x v="2"/>
    <n v="21412"/>
    <s v="BRITA GMBH"/>
    <s v="GP2GP2976"/>
    <s v="Q0 2021"/>
    <s v="EUR"/>
    <n v="46.23"/>
    <n v="46.232500000000002"/>
    <n v="-2.50000000000483E-3"/>
    <n v="46.23"/>
    <n v="0"/>
    <x v="0"/>
    <m/>
    <m/>
    <m/>
    <m/>
    <s v="none"/>
    <m/>
    <m/>
    <m/>
    <x v="0"/>
    <m/>
    <x v="0"/>
  </r>
  <r>
    <s v="CORPGP2GP2976Q1 2021EUR"/>
    <x v="2"/>
    <n v="21412"/>
    <s v="BRITA GMBH"/>
    <s v="GP2GP2976"/>
    <s v="Q1 2021"/>
    <s v="EUR"/>
    <n v="966.48"/>
    <n v="966.47550000000001"/>
    <n v="4.5000000000072699E-3"/>
    <n v="966.48"/>
    <n v="0"/>
    <x v="0"/>
    <m/>
    <m/>
    <m/>
    <m/>
    <s v="none"/>
    <m/>
    <m/>
    <m/>
    <x v="0"/>
    <m/>
    <x v="0"/>
  </r>
  <r>
    <s v="CORPGP2GP2976Q2 2021EUR"/>
    <x v="2"/>
    <n v="21412"/>
    <s v="BRITA GMBH"/>
    <s v="GP2GP2976"/>
    <s v="Q2 2021"/>
    <s v="EUR"/>
    <n v="1337.1"/>
    <n v="1337.1030000000001"/>
    <n v="-3.0000000001564301E-3"/>
    <n v="1337.1"/>
    <n v="0"/>
    <x v="0"/>
    <m/>
    <m/>
    <m/>
    <m/>
    <s v="none"/>
    <m/>
    <m/>
    <m/>
    <x v="0"/>
    <m/>
    <x v="0"/>
  </r>
  <r>
    <s v="CORPGP2GP2976Q3 2021EUR"/>
    <x v="2"/>
    <n v="21412"/>
    <s v="BRITA GMBH"/>
    <s v="GP2GP2976"/>
    <s v="Q3 2021"/>
    <s v="EUR"/>
    <n v="1457.7"/>
    <n v="1457.7045000000001"/>
    <n v="-4.5000000000072699E-3"/>
    <n v="1457.7"/>
    <n v="0"/>
    <x v="0"/>
    <m/>
    <m/>
    <m/>
    <m/>
    <s v="none"/>
    <m/>
    <m/>
    <m/>
    <x v="0"/>
    <m/>
    <x v="0"/>
  </r>
  <r>
    <s v="CORPGP2GP2976Q4 2021EUR"/>
    <x v="2"/>
    <n v="21412"/>
    <s v="BRITA GMBH"/>
    <s v="GP2GP2976"/>
    <s v="Q4 2021"/>
    <s v="EUR"/>
    <n v="3208.46"/>
    <n v="3208.4564999999998"/>
    <n v="3.50000000025829E-3"/>
    <n v="3208.46"/>
    <n v="0"/>
    <x v="0"/>
    <m/>
    <m/>
    <m/>
    <m/>
    <s v="none"/>
    <m/>
    <m/>
    <m/>
    <x v="0"/>
    <m/>
    <x v="0"/>
  </r>
  <r>
    <s v="CORPGP2GP2678Q0 2021EUR"/>
    <x v="2"/>
    <n v="25738"/>
    <s v="PHS PHILIPPE SIRAUD"/>
    <s v="GP2GP2678"/>
    <s v="Q0 2021"/>
    <s v="EUR"/>
    <n v="2461.44"/>
    <n v="2461.4412000000002"/>
    <n v="-1.2000000001535201E-3"/>
    <n v="2461.44"/>
    <n v="0"/>
    <x v="0"/>
    <m/>
    <m/>
    <m/>
    <m/>
    <s v="none"/>
    <m/>
    <m/>
    <m/>
    <x v="0"/>
    <m/>
    <x v="0"/>
  </r>
  <r>
    <s v="CORPGP2GP2678Q1 2021EUR"/>
    <x v="2"/>
    <n v="25738"/>
    <s v="PHS PHILIPPE SIRAUD"/>
    <s v="GP2GP2678"/>
    <s v="Q1 2021"/>
    <s v="EUR"/>
    <n v="8607.36"/>
    <n v="8607.3575999999994"/>
    <n v="2.4000000012165401E-3"/>
    <n v="8607.36"/>
    <n v="0"/>
    <x v="0"/>
    <m/>
    <m/>
    <m/>
    <m/>
    <s v="none"/>
    <m/>
    <m/>
    <m/>
    <x v="0"/>
    <m/>
    <x v="0"/>
  </r>
  <r>
    <s v="CORPGP2GP2678Q2 2021EUR"/>
    <x v="2"/>
    <n v="25738"/>
    <s v="PHS PHILIPPE SIRAUD"/>
    <s v="GP2GP2678"/>
    <s v="Q2 2021"/>
    <s v="EUR"/>
    <n v="12899.89"/>
    <n v="12899.892"/>
    <n v="-2.0000000004074502E-3"/>
    <n v="12899.89"/>
    <n v="0"/>
    <x v="0"/>
    <m/>
    <m/>
    <m/>
    <m/>
    <s v="none"/>
    <m/>
    <m/>
    <m/>
    <x v="0"/>
    <m/>
    <x v="0"/>
  </r>
  <r>
    <s v="CORPGP2GP2678Q3 2021EUR"/>
    <x v="2"/>
    <n v="25738"/>
    <s v="PHS PHILIPPE SIRAUD"/>
    <s v="GP2GP2678"/>
    <s v="Q3 2021"/>
    <s v="EUR"/>
    <n v="11864.5"/>
    <n v="11864.5026"/>
    <n v="-2.59999999980209E-3"/>
    <n v="11864.5"/>
    <n v="0"/>
    <x v="0"/>
    <m/>
    <m/>
    <m/>
    <m/>
    <s v="none"/>
    <m/>
    <m/>
    <m/>
    <x v="0"/>
    <m/>
    <x v="0"/>
  </r>
  <r>
    <s v="CORPGP2GP2678Q4 2021EUR"/>
    <x v="2"/>
    <n v="25738"/>
    <s v="PHS PHILIPPE SIRAUD"/>
    <s v="GP2GP2678"/>
    <s v="Q4 2021"/>
    <s v="EUR"/>
    <n v="2385.34"/>
    <n v="2385.3420000000001"/>
    <n v="-1.9999999999527002E-3"/>
    <n v="2385.34"/>
    <n v="0"/>
    <x v="0"/>
    <m/>
    <m/>
    <m/>
    <m/>
    <s v="none"/>
    <m/>
    <m/>
    <m/>
    <x v="0"/>
    <m/>
    <x v="0"/>
  </r>
  <r>
    <s v="CORPGP2GP2183Q1 2021EUR"/>
    <x v="2"/>
    <n v="28091"/>
    <s v="INDA s.p.a"/>
    <s v="GP2GP2183"/>
    <s v="Q1 2021"/>
    <s v="EUR"/>
    <n v="4.68"/>
    <n v="4.68"/>
    <n v="0"/>
    <n v="4.68"/>
    <n v="0"/>
    <x v="0"/>
    <m/>
    <m/>
    <m/>
    <m/>
    <s v="none"/>
    <m/>
    <m/>
    <m/>
    <x v="0"/>
    <m/>
    <x v="0"/>
  </r>
  <r>
    <s v="CORPGP2GP2183Q2 2021EUR"/>
    <x v="2"/>
    <n v="28091"/>
    <s v="INDA s.p.a"/>
    <s v="GP2GP2183"/>
    <s v="Q2 2021"/>
    <s v="EUR"/>
    <n v="22.08"/>
    <n v="22.08"/>
    <n v="0"/>
    <n v="22.08"/>
    <n v="0"/>
    <x v="0"/>
    <m/>
    <m/>
    <m/>
    <m/>
    <s v="none"/>
    <m/>
    <m/>
    <m/>
    <x v="0"/>
    <m/>
    <x v="0"/>
  </r>
  <r>
    <s v="CORPGP2GP2183Q3 2021EUR"/>
    <x v="2"/>
    <n v="28091"/>
    <s v="INDA s.p.a"/>
    <s v="GP2GP2183"/>
    <s v="Q3 2021"/>
    <s v="EUR"/>
    <n v="784.29"/>
    <n v="784.29"/>
    <n v="0"/>
    <n v="784.29"/>
    <n v="0"/>
    <x v="0"/>
    <m/>
    <m/>
    <m/>
    <m/>
    <s v="none"/>
    <m/>
    <m/>
    <m/>
    <x v="0"/>
    <m/>
    <x v="0"/>
  </r>
  <r>
    <s v="CORPGP2GP2183Q4 2021EUR"/>
    <x v="2"/>
    <n v="28091"/>
    <s v="INDA s.p.a"/>
    <s v="GP2GP2183"/>
    <s v="Q4 2021"/>
    <s v="EUR"/>
    <n v="1459.29"/>
    <n v="1459.2893999999999"/>
    <n v="6.0000000007676103E-4"/>
    <n v="1459.29"/>
    <n v="0"/>
    <x v="0"/>
    <m/>
    <m/>
    <m/>
    <m/>
    <s v="none"/>
    <m/>
    <m/>
    <m/>
    <x v="0"/>
    <m/>
    <x v="0"/>
  </r>
  <r>
    <s v="CORPGP2GP2486Q1 2021EUR"/>
    <x v="2"/>
    <n v="28810"/>
    <s v="TARKETT BV (Ex DESSO BV)"/>
    <s v="GP2GP2486"/>
    <s v="Q1 2021"/>
    <s v="EUR"/>
    <n v="3392.34"/>
    <n v="3392.34"/>
    <n v="0"/>
    <n v="3392.34"/>
    <n v="0"/>
    <x v="0"/>
    <m/>
    <m/>
    <m/>
    <m/>
    <s v="none"/>
    <m/>
    <m/>
    <m/>
    <x v="0"/>
    <m/>
    <x v="0"/>
  </r>
  <r>
    <s v="CORPGP2GP2486Q2 2021EUR"/>
    <x v="2"/>
    <n v="28810"/>
    <s v="TARKETT BV (Ex DESSO BV)"/>
    <s v="GP2GP2486"/>
    <s v="Q2 2021"/>
    <s v="EUR"/>
    <n v="2120.88"/>
    <n v="2120.88"/>
    <n v="0"/>
    <n v="2120.88"/>
    <n v="0"/>
    <x v="0"/>
    <m/>
    <m/>
    <m/>
    <m/>
    <s v="none"/>
    <m/>
    <m/>
    <m/>
    <x v="0"/>
    <m/>
    <x v="0"/>
  </r>
  <r>
    <s v="CORPGP2GP2486Q3 2021EUR"/>
    <x v="2"/>
    <n v="28810"/>
    <s v="TARKETT BV (Ex DESSO BV)"/>
    <s v="GP2GP2486"/>
    <s v="Q3 2021"/>
    <s v="EUR"/>
    <n v="2539.44"/>
    <n v="2539.4436000000001"/>
    <n v="-3.6000000000058199E-3"/>
    <n v="2539.44"/>
    <n v="0"/>
    <x v="0"/>
    <m/>
    <m/>
    <m/>
    <m/>
    <s v="none"/>
    <m/>
    <m/>
    <m/>
    <x v="0"/>
    <m/>
    <x v="0"/>
  </r>
  <r>
    <s v="CORPGP2GP2486Q4 2021EUR"/>
    <x v="2"/>
    <n v="28810"/>
    <s v="TARKETT BV (Ex DESSO BV)"/>
    <s v="GP2GP2486"/>
    <s v="Q4 2021"/>
    <s v="EUR"/>
    <n v="3081.97"/>
    <n v="3081.9690000000001"/>
    <n v="9.9999999974897903E-4"/>
    <n v="3081.97"/>
    <n v="0"/>
    <x v="0"/>
    <m/>
    <m/>
    <m/>
    <m/>
    <s v="none"/>
    <m/>
    <m/>
    <m/>
    <x v="0"/>
    <m/>
    <x v="0"/>
  </r>
  <r>
    <s v="CORP2526061Q1 2021EUR"/>
    <x v="2"/>
    <n v="28821"/>
    <s v="EMU GROUP"/>
    <n v="2526061"/>
    <s v="Q1 2021"/>
    <s v="EUR"/>
    <n v="717.71"/>
    <n v="717.72460000000001"/>
    <n v="-1.4599999999972999E-2"/>
    <n v="717.71"/>
    <n v="0"/>
    <x v="0"/>
    <m/>
    <m/>
    <m/>
    <m/>
    <s v="none"/>
    <m/>
    <m/>
    <m/>
    <x v="0"/>
    <m/>
    <x v="0"/>
  </r>
  <r>
    <s v="CORP2526061Q2 2021EUR"/>
    <x v="2"/>
    <n v="28821"/>
    <s v="EMU GROUP"/>
    <n v="2526061"/>
    <s v="Q2 2021"/>
    <s v="EUR"/>
    <n v="854.83"/>
    <n v="854.84019999999998"/>
    <n v="-1.0199999999940699E-2"/>
    <n v="854.83"/>
    <n v="0"/>
    <x v="0"/>
    <m/>
    <m/>
    <m/>
    <m/>
    <s v="none"/>
    <m/>
    <m/>
    <m/>
    <x v="0"/>
    <m/>
    <x v="0"/>
  </r>
  <r>
    <s v="CORP2526061Q3 2021EUR"/>
    <x v="2"/>
    <n v="28821"/>
    <s v="EMU GROUP"/>
    <n v="2526061"/>
    <s v="Q3 2021"/>
    <s v="EUR"/>
    <n v="303.63"/>
    <n v="303.62799999999999"/>
    <n v="2.0000000000095402E-3"/>
    <n v="303.63"/>
    <n v="0"/>
    <x v="0"/>
    <m/>
    <m/>
    <m/>
    <m/>
    <s v="none"/>
    <m/>
    <m/>
    <m/>
    <x v="0"/>
    <m/>
    <x v="0"/>
  </r>
  <r>
    <s v="CORP2526061Q4 2021EUR"/>
    <x v="2"/>
    <n v="28821"/>
    <s v="EMU GROUP"/>
    <n v="2526061"/>
    <s v="Q4 2021"/>
    <s v="EUR"/>
    <n v="35.76"/>
    <n v="35.75"/>
    <n v="9.9999999999980105E-3"/>
    <n v="35.76"/>
    <n v="0"/>
    <x v="0"/>
    <m/>
    <m/>
    <m/>
    <m/>
    <s v="none"/>
    <m/>
    <m/>
    <m/>
    <x v="0"/>
    <m/>
    <x v="0"/>
  </r>
  <r>
    <s v="CORPGP2GP2538Q1 2021EUR"/>
    <x v="2"/>
    <n v="29543"/>
    <s v="LA BOTTEGA DELL ALBERGO SPA"/>
    <s v="GP2GP2538"/>
    <s v="Q1 2021"/>
    <s v="EUR"/>
    <n v="18710.310000000001"/>
    <n v="18710.311000000002"/>
    <n v="-1.0000000002037201E-3"/>
    <n v="18710.310000000001"/>
    <n v="0"/>
    <x v="0"/>
    <m/>
    <m/>
    <m/>
    <m/>
    <s v="none"/>
    <m/>
    <m/>
    <m/>
    <x v="0"/>
    <m/>
    <x v="0"/>
  </r>
  <r>
    <s v="CORPGP2GP2538Q2 2021EUR"/>
    <x v="2"/>
    <n v="29543"/>
    <s v="LA BOTTEGA DELL ALBERGO SPA"/>
    <s v="GP2GP2538"/>
    <s v="Q2 2021"/>
    <s v="EUR"/>
    <n v="18049.900000000001"/>
    <n v="18049.9025"/>
    <n v="-2.4999999986903198E-3"/>
    <n v="18049.900000000001"/>
    <n v="0"/>
    <x v="0"/>
    <m/>
    <m/>
    <m/>
    <m/>
    <s v="none"/>
    <m/>
    <m/>
    <m/>
    <x v="0"/>
    <m/>
    <x v="0"/>
  </r>
  <r>
    <s v="CORPGP2GP2538Q3 2021EUR"/>
    <x v="2"/>
    <n v="29543"/>
    <s v="LA BOTTEGA DELL ALBERGO SPA"/>
    <s v="GP2GP2538"/>
    <s v="Q3 2021"/>
    <s v="EUR"/>
    <n v="20745.259999999998"/>
    <n v="20745.2595"/>
    <n v="4.99999998282874E-4"/>
    <n v="20745.259999999998"/>
    <n v="0"/>
    <x v="0"/>
    <m/>
    <m/>
    <m/>
    <m/>
    <s v="none"/>
    <m/>
    <m/>
    <m/>
    <x v="0"/>
    <m/>
    <x v="0"/>
  </r>
  <r>
    <s v="CORPGP2GP2538Q4 2021EUR"/>
    <x v="2"/>
    <n v="29543"/>
    <s v="LA BOTTEGA DELL ALBERGO SPA"/>
    <s v="GP2GP2538"/>
    <s v="Q4 2021"/>
    <s v="EUR"/>
    <n v="37714.179999999898"/>
    <n v="37714.183499999999"/>
    <n v="-3.5000000061700099E-3"/>
    <n v="37714.179999999898"/>
    <n v="0"/>
    <x v="0"/>
    <m/>
    <m/>
    <m/>
    <m/>
    <s v="none"/>
    <s v="Produit"/>
    <s v="Thao"/>
    <s v="[TN] : Calcul à la main = Report . Le montant dans le report correspond bien au dernier ajustement validé [38291] : 748 468,67  x 5% = 37 423,43 . Le montant facturé était pour le dec initial. Attention : le deuxième ajustement [41596] n'est pas encore validé, il est en 'to be validated&quot;"/>
    <x v="1"/>
    <m/>
    <x v="11"/>
  </r>
  <r>
    <s v="CORPGP3PUL2539Q1 2021EUR"/>
    <x v="2"/>
    <n v="29543"/>
    <s v="LA BOTTEGA DELL ALBERGO SPA"/>
    <s v="GP3PUL2539"/>
    <s v="Q1 2021"/>
    <s v="EUR"/>
    <n v="2467.58"/>
    <n v="2467.5839999999998"/>
    <n v="-3.9999999999054099E-3"/>
    <n v="2467.58"/>
    <n v="0"/>
    <x v="0"/>
    <m/>
    <m/>
    <m/>
    <m/>
    <s v="none"/>
    <m/>
    <m/>
    <m/>
    <x v="0"/>
    <m/>
    <x v="0"/>
  </r>
  <r>
    <s v="CORPGP3PUL2539Q2 2021EUR"/>
    <x v="2"/>
    <n v="29543"/>
    <s v="LA BOTTEGA DELL ALBERGO SPA"/>
    <s v="GP3PUL2539"/>
    <s v="Q2 2021"/>
    <s v="EUR"/>
    <n v="2320.0100000000002"/>
    <n v="2320.0120999999999"/>
    <n v="-2.0999999997002301E-3"/>
    <n v="2320.0100000000002"/>
    <n v="0"/>
    <x v="0"/>
    <m/>
    <m/>
    <m/>
    <m/>
    <s v="none"/>
    <m/>
    <m/>
    <m/>
    <x v="0"/>
    <m/>
    <x v="0"/>
  </r>
  <r>
    <s v="CORPGP3PUL2539Q3 2021EUR"/>
    <x v="2"/>
    <n v="29543"/>
    <s v="LA BOTTEGA DELL ALBERGO SPA"/>
    <s v="GP3PUL2539"/>
    <s v="Q3 2021"/>
    <s v="EUR"/>
    <n v="3702.2"/>
    <n v="3702.2040999999999"/>
    <n v="-4.1000000001076798E-3"/>
    <n v="3702.2"/>
    <n v="0"/>
    <x v="0"/>
    <m/>
    <m/>
    <m/>
    <m/>
    <s v="none"/>
    <m/>
    <m/>
    <m/>
    <x v="0"/>
    <m/>
    <x v="0"/>
  </r>
  <r>
    <s v="CORPGP3PUL2539Q4 2021EUR"/>
    <x v="2"/>
    <n v="29543"/>
    <s v="LA BOTTEGA DELL ALBERGO SPA"/>
    <s v="GP3PUL2539"/>
    <s v="Q4 2021"/>
    <s v="EUR"/>
    <n v="5220.17"/>
    <n v="5220.1638999999996"/>
    <n v="6.10000000051513E-3"/>
    <n v="5220.17"/>
    <n v="0"/>
    <x v="0"/>
    <m/>
    <m/>
    <m/>
    <m/>
    <s v="none"/>
    <s v="Produit"/>
    <s v="Thao"/>
    <s v="[TN] : Calcul à la main = Report . Le montant dans le report correspond bien au dernier ajustement validé [38291] : 74573,77  x 7% = 5 220,16 . Le montant facturé était pour le dec initial. Attention : le deuxième ajustement [41596] n'est pas encore validé, il est en 'to be validated&quot;"/>
    <x v="1"/>
    <m/>
    <x v="11"/>
  </r>
  <r>
    <s v="CORPGP2GP2248Q0 2021EUR"/>
    <x v="2"/>
    <n v="31604"/>
    <s v="AMORIS"/>
    <s v="GP2GP2248"/>
    <s v="Q0 2021"/>
    <s v="EUR"/>
    <n v="517.39"/>
    <n v="401.87520000000001"/>
    <n v="115.514799999999"/>
    <n v="401.87520000000001"/>
    <n v="115.514799999999"/>
    <x v="1"/>
    <s v="[]"/>
    <s v="[14386, 26766, 3487, 855, 852, 14593, 26939, 39923]"/>
    <s v="rebate present"/>
    <s v="2022-03-02 16:30:54 +0100"/>
    <s v="none"/>
    <s v="Produit"/>
    <s v="Thao"/>
    <s v="[TN] : Calcul à la main = Report pour 4 ajustements validés [39923, 26766, 3487, 26939] :_x000a_[ (-2 887,66) + (-0,62) + 2 887,66 + 10 047,5 ] x 4% = 401,88 . Je pense qu'il en manquerait cet ajustement dans votre compile : https://astoresuite.com/adjustements/edit/39923 [MT] il y a bien une facture de 115,51€ dans A2S -&gt; ajustement : https://astoresuite.com/adjustements/edit/3487_x000a_[ZB] à voir par le metier [MT]ok l'avoir est envoyé dans billing"/>
    <x v="1"/>
    <s v="Mathilde"/>
    <x v="11"/>
  </r>
  <r>
    <s v="CORPGP2GP2248Q1 2021EUR"/>
    <x v="2"/>
    <n v="31604"/>
    <s v="AMORIS"/>
    <s v="GP2GP2248"/>
    <s v="Q1 2021"/>
    <s v="EUR"/>
    <n v="14231.84"/>
    <n v="14231.8388"/>
    <n v="1.2000000006082701E-3"/>
    <n v="14231.8388"/>
    <n v="1.2000000006082701E-3"/>
    <x v="0"/>
    <m/>
    <m/>
    <m/>
    <m/>
    <s v="none"/>
    <m/>
    <m/>
    <m/>
    <x v="0"/>
    <m/>
    <x v="0"/>
  </r>
  <r>
    <s v="CORPGP2GP2248Q2 2021EUR"/>
    <x v="2"/>
    <n v="31604"/>
    <s v="AMORIS"/>
    <s v="GP2GP2248"/>
    <s v="Q2 2021"/>
    <s v="EUR"/>
    <n v="19761.36"/>
    <n v="19761.36"/>
    <n v="0"/>
    <n v="19761.36"/>
    <n v="0"/>
    <x v="0"/>
    <m/>
    <m/>
    <m/>
    <m/>
    <s v="none"/>
    <m/>
    <m/>
    <m/>
    <x v="0"/>
    <m/>
    <x v="0"/>
  </r>
  <r>
    <s v="CORPGP2GP2248Q3 2021EUR"/>
    <x v="2"/>
    <n v="31604"/>
    <s v="AMORIS"/>
    <s v="GP2GP2248"/>
    <s v="Q3 2021"/>
    <s v="EUR"/>
    <n v="13124.17"/>
    <n v="13124.1736"/>
    <n v="-3.6000000000058199E-3"/>
    <n v="13124.1736"/>
    <n v="-3.6000000000058199E-3"/>
    <x v="0"/>
    <m/>
    <m/>
    <m/>
    <m/>
    <s v="none"/>
    <m/>
    <m/>
    <m/>
    <x v="0"/>
    <m/>
    <x v="0"/>
  </r>
  <r>
    <s v="CORPGP2GP2248Q4 2021EUR"/>
    <x v="2"/>
    <n v="31604"/>
    <s v="AMORIS"/>
    <s v="GP2GP2248"/>
    <s v="Q4 2021"/>
    <s v="EUR"/>
    <n v="23464.799999999999"/>
    <n v="23464.7356"/>
    <n v="6.4399999999295604E-2"/>
    <n v="23464.7356"/>
    <n v="6.4399999999295604E-2"/>
    <x v="0"/>
    <m/>
    <m/>
    <m/>
    <m/>
    <s v="none"/>
    <m/>
    <m/>
    <m/>
    <x v="0"/>
    <m/>
    <x v="0"/>
  </r>
  <r>
    <s v="CORPGP3IBB2472Q1 2021EUR"/>
    <x v="2"/>
    <n v="31604"/>
    <s v="AMORIS"/>
    <s v="GP3IBB2472"/>
    <s v="Q1 2021"/>
    <s v="EUR"/>
    <n v="2124.1999999999998"/>
    <n v="2124.2012"/>
    <n v="-1.2000000001535201E-3"/>
    <n v="2124.2012"/>
    <n v="-1.2000000001535201E-3"/>
    <x v="0"/>
    <m/>
    <m/>
    <m/>
    <m/>
    <s v="none"/>
    <m/>
    <m/>
    <m/>
    <x v="0"/>
    <m/>
    <x v="0"/>
  </r>
  <r>
    <s v="CORPGP3IBB2472Q3 2021EUR"/>
    <x v="2"/>
    <n v="31604"/>
    <s v="AMORIS"/>
    <s v="GP3IBB2472"/>
    <s v="Q3 2021"/>
    <s v="EUR"/>
    <n v="101.87"/>
    <n v="101.872"/>
    <n v="-1.9999999999953302E-3"/>
    <n v="101.872"/>
    <n v="-1.9999999999953302E-3"/>
    <x v="0"/>
    <m/>
    <m/>
    <m/>
    <m/>
    <s v="none"/>
    <m/>
    <m/>
    <m/>
    <x v="2"/>
    <s v="Zakaria"/>
    <x v="0"/>
  </r>
  <r>
    <s v="CORPGP3MERD2304Q2 2021EUR"/>
    <x v="2"/>
    <n v="31604"/>
    <s v="AMORIS"/>
    <s v="GP3MERD2304"/>
    <s v="Q2 2021"/>
    <s v="EUR"/>
    <n v="614.34"/>
    <n v="614.34"/>
    <n v="0"/>
    <n v="614.34"/>
    <n v="0"/>
    <x v="0"/>
    <m/>
    <m/>
    <m/>
    <m/>
    <s v="none"/>
    <m/>
    <m/>
    <m/>
    <x v="0"/>
    <m/>
    <x v="0"/>
  </r>
  <r>
    <s v="CORPGP3MERD2304Q4 2021EUR"/>
    <x v="2"/>
    <n v="31604"/>
    <s v="AMORIS"/>
    <s v="GP3MERD2304"/>
    <s v="Q4 2021"/>
    <s v="EUR"/>
    <n v="67.650000000000006"/>
    <n v="67.647000000000006"/>
    <n v="3.0000000000001098E-3"/>
    <n v="67.647000000000006"/>
    <n v="3.0000000000001098E-3"/>
    <x v="0"/>
    <m/>
    <m/>
    <m/>
    <m/>
    <s v="none"/>
    <m/>
    <m/>
    <m/>
    <x v="0"/>
    <m/>
    <x v="0"/>
  </r>
  <r>
    <s v="CORPGP3NOVNR2691Q2 2021EUR"/>
    <x v="2"/>
    <n v="31604"/>
    <s v="AMORIS"/>
    <s v="GP3NOVNR2691"/>
    <s v="Q2 2021"/>
    <s v="EUR"/>
    <n v="5583"/>
    <n v="5583"/>
    <n v="0"/>
    <n v="5583"/>
    <n v="0"/>
    <x v="0"/>
    <m/>
    <m/>
    <m/>
    <m/>
    <s v="none"/>
    <m/>
    <m/>
    <m/>
    <x v="0"/>
    <m/>
    <x v="0"/>
  </r>
  <r>
    <s v="CORPGP3NOVNR2691Q3 2021EUR"/>
    <x v="2"/>
    <n v="31604"/>
    <s v="AMORIS"/>
    <s v="GP3NOVNR2691"/>
    <s v="Q3 2021"/>
    <s v="EUR"/>
    <n v="451.42"/>
    <n v="451.4196"/>
    <n v="4.0000000001327803E-4"/>
    <n v="451.42"/>
    <n v="0"/>
    <x v="0"/>
    <m/>
    <m/>
    <m/>
    <m/>
    <s v="none"/>
    <m/>
    <m/>
    <m/>
    <x v="2"/>
    <s v="Zakaria"/>
    <x v="0"/>
  </r>
  <r>
    <s v="CORPGP3NOVNR2691Q4 2021EUR"/>
    <x v="2"/>
    <n v="31604"/>
    <s v="AMORIS"/>
    <s v="GP3NOVNR2691"/>
    <s v="Q4 2021"/>
    <s v="EUR"/>
    <n v="279.8"/>
    <n v="279.80279999999999"/>
    <n v="-2.7999999999792601E-3"/>
    <n v="279.8"/>
    <n v="0"/>
    <x v="0"/>
    <m/>
    <m/>
    <m/>
    <m/>
    <s v="none"/>
    <m/>
    <m/>
    <m/>
    <x v="0"/>
    <m/>
    <x v="0"/>
  </r>
  <r>
    <s v="CORPGP2GP2705Q1 2021EUR"/>
    <x v="2"/>
    <n v="33730"/>
    <s v="ROMAN LTD"/>
    <s v="GP2GP2705"/>
    <s v="Q1 2021"/>
    <s v="EUR"/>
    <n v="15"/>
    <n v="15"/>
    <n v="0"/>
    <n v="15"/>
    <n v="0"/>
    <x v="0"/>
    <m/>
    <m/>
    <m/>
    <m/>
    <s v="invoice"/>
    <s v="Produit"/>
    <s v="Thao"/>
    <s v="[TN] : Rebate calculé à la main = Report : 375 x 4% = 15€ . Pb sur la couverture géographique du contrat. Il y avait deux CA déclarés pour cet Unité, dont un sur UK (21 556,61€) et un sur NLD (375€). La facture a pris en compte les deux CA alors que UK n'est pas dans la couverture du contrat https://astoresuite.com/declarative_campaign_participations/edit/28825_x000a_[NB] Déclaratif UK annulé, le UK est couvert par le contrat pays pas le corp [MT] impossible d'envoyer l'avoir dans billing https://astoresuite.com/billing_invoices/list_x000a_[TN] : l'avoir ne peut pas se faire dans A2S. Vu avec Catherine/Mathilde, l'avoir fait par import manuel Billing https://billing.astoresuite.com/invoices/show/17009"/>
    <x v="3"/>
    <s v="Thao"/>
    <x v="4"/>
  </r>
  <r>
    <s v="CORPGP2GP2705Q2 2021EUR"/>
    <x v="2"/>
    <n v="33730"/>
    <s v="ROMAN LTD"/>
    <s v="GP2GP2705"/>
    <s v="Q2 2021"/>
    <s v="EUR"/>
    <n v="1509.8"/>
    <n v="1509.7996000000001"/>
    <n v="3.9999999989959103E-4"/>
    <n v="1509.8"/>
    <n v="0"/>
    <x v="0"/>
    <m/>
    <m/>
    <m/>
    <m/>
    <s v="none"/>
    <s v="Métier"/>
    <m/>
    <m/>
    <x v="2"/>
    <s v="Zakaria"/>
    <x v="0"/>
  </r>
  <r>
    <s v="CORPGP2GP2705Q4 2021EUR"/>
    <x v="2"/>
    <n v="33730"/>
    <s v="ROMAN LTD"/>
    <s v="GP2GP2705"/>
    <s v="Q4 2021"/>
    <s v="EUR"/>
    <n v="26.46"/>
    <n v="26.459199999999999"/>
    <n v="8.0000000000168803E-4"/>
    <n v="26.46"/>
    <n v="0"/>
    <x v="0"/>
    <m/>
    <m/>
    <m/>
    <m/>
    <s v="none"/>
    <s v="Métier"/>
    <m/>
    <m/>
    <x v="2"/>
    <s v="Zakaria"/>
    <x v="0"/>
  </r>
  <r>
    <s v="CORPGP3NOV2706Q3 2021GBP"/>
    <x v="2"/>
    <n v="33730"/>
    <s v="ROMAN LTD"/>
    <s v="GP3NOV2706"/>
    <s v="Q3 2021"/>
    <s v="GBP"/>
    <n v="36.090000000000003"/>
    <n v="36.087000000000003"/>
    <n v="3.0000000000001098E-3"/>
    <n v="36.087000000000003"/>
    <n v="3.0000000000001098E-3"/>
    <x v="0"/>
    <m/>
    <m/>
    <m/>
    <m/>
    <s v="none"/>
    <m/>
    <m/>
    <m/>
    <x v="0"/>
    <m/>
    <x v="0"/>
  </r>
  <r>
    <s v="CORPGP3NOV2706Q4 2021GBP"/>
    <x v="2"/>
    <n v="33730"/>
    <s v="ROMAN LTD"/>
    <s v="GP3NOV2706"/>
    <s v="Q4 2021"/>
    <s v="GBP"/>
    <n v="462.98"/>
    <n v="462.98050000000001"/>
    <n v="-4.9999999998817603E-4"/>
    <n v="462.98050000000001"/>
    <n v="-4.9999999998817603E-4"/>
    <x v="0"/>
    <m/>
    <m/>
    <m/>
    <m/>
    <s v="none"/>
    <m/>
    <m/>
    <m/>
    <x v="0"/>
    <m/>
    <x v="0"/>
  </r>
  <r>
    <s v="CORPGP2GP2455Q0 2021EUR"/>
    <x v="2"/>
    <n v="35212"/>
    <s v="BURGESS &amp; CO LTD (BURGESS FURNITURE LTD)"/>
    <s v="GP2GP2455"/>
    <s v="Q0 2021"/>
    <s v="EUR"/>
    <n v="770.46"/>
    <n v="770.46"/>
    <n v="0"/>
    <n v="770.46"/>
    <n v="0"/>
    <x v="0"/>
    <m/>
    <m/>
    <m/>
    <m/>
    <s v="none"/>
    <m/>
    <m/>
    <m/>
    <x v="0"/>
    <m/>
    <x v="0"/>
  </r>
  <r>
    <s v="CORPGP2GP2455Q1 2021EUR"/>
    <x v="2"/>
    <n v="35212"/>
    <s v="BURGESS &amp; CO LTD (BURGESS FURNITURE LTD)"/>
    <s v="GP2GP2455"/>
    <s v="Q1 2021"/>
    <s v="EUR"/>
    <n v="248.97"/>
    <n v="248.9742"/>
    <n v="-4.1999999999973101E-3"/>
    <n v="248.97"/>
    <n v="0"/>
    <x v="0"/>
    <m/>
    <m/>
    <m/>
    <m/>
    <s v="none"/>
    <m/>
    <m/>
    <m/>
    <x v="0"/>
    <m/>
    <x v="0"/>
  </r>
  <r>
    <s v="CORPGP2GP2455Q4 2021EUR"/>
    <x v="2"/>
    <n v="35212"/>
    <s v="BURGESS &amp; CO LTD (BURGESS FURNITURE LTD)"/>
    <s v="GP2GP2455"/>
    <s v="Q4 2021"/>
    <s v="EUR"/>
    <n v="546.31999999999903"/>
    <n v="546.3252"/>
    <n v="-5.2000000000589301E-3"/>
    <n v="546.31999999999903"/>
    <n v="0"/>
    <x v="0"/>
    <m/>
    <m/>
    <m/>
    <m/>
    <s v="none"/>
    <m/>
    <m/>
    <m/>
    <x v="0"/>
    <m/>
    <x v="0"/>
  </r>
  <r>
    <s v="CORP2439015 - UKQ1 2021EUR"/>
    <x v="2"/>
    <n v="35921"/>
    <s v="HOIST GROUP UK LTD"/>
    <s v="2439015 - UK"/>
    <s v="Q1 2021"/>
    <s v="EUR"/>
    <n v="935.9"/>
    <n v="935.90639999999996"/>
    <n v="-6.39999999998508E-3"/>
    <n v="935.9"/>
    <n v="0"/>
    <x v="0"/>
    <m/>
    <m/>
    <m/>
    <m/>
    <s v="none"/>
    <m/>
    <m/>
    <m/>
    <x v="0"/>
    <m/>
    <x v="0"/>
  </r>
  <r>
    <s v="CORP2439015 - UKQ2 2021EUR"/>
    <x v="2"/>
    <n v="35921"/>
    <s v="HOIST GROUP UK LTD"/>
    <s v="2439015 - UK"/>
    <s v="Q2 2021"/>
    <s v="EUR"/>
    <n v="3549.94"/>
    <n v="3549.9405999999999"/>
    <n v="-5.9999999984938703E-4"/>
    <n v="3549.94"/>
    <n v="0"/>
    <x v="0"/>
    <m/>
    <m/>
    <m/>
    <m/>
    <s v="none"/>
    <m/>
    <m/>
    <m/>
    <x v="0"/>
    <m/>
    <x v="0"/>
  </r>
  <r>
    <s v="CORP2439015 - UKQ3 2021EUR"/>
    <x v="2"/>
    <n v="35921"/>
    <s v="HOIST GROUP UK LTD"/>
    <s v="2439015 - UK"/>
    <s v="Q3 2021"/>
    <s v="EUR"/>
    <n v="7078.44"/>
    <n v="7078.4431999999997"/>
    <n v="-3.2000000001062199E-3"/>
    <n v="7078.44"/>
    <n v="0"/>
    <x v="0"/>
    <m/>
    <m/>
    <m/>
    <m/>
    <s v="none"/>
    <m/>
    <m/>
    <m/>
    <x v="0"/>
    <m/>
    <x v="0"/>
  </r>
  <r>
    <s v="CORPGP2GP21077Q1 2021EUR"/>
    <x v="2"/>
    <n v="36835"/>
    <s v="VISION LINENS LIMITED"/>
    <s v="GP2GP21077"/>
    <s v="Q1 2021"/>
    <s v="EUR"/>
    <n v="1136.6199999999999"/>
    <n v="1136.615"/>
    <n v="4.9999999998817596E-3"/>
    <n v="1136.6199999999999"/>
    <n v="0"/>
    <x v="0"/>
    <m/>
    <m/>
    <m/>
    <m/>
    <s v="none"/>
    <m/>
    <m/>
    <m/>
    <x v="0"/>
    <m/>
    <x v="0"/>
  </r>
  <r>
    <s v="CORPGP2GP21077Q2 2021EUR"/>
    <x v="2"/>
    <n v="36835"/>
    <s v="VISION LINENS LIMITED"/>
    <s v="GP2GP21077"/>
    <s v="Q2 2021"/>
    <s v="EUR"/>
    <n v="11234.9"/>
    <n v="11234.903"/>
    <n v="-3.00000000061118E-3"/>
    <n v="11234.9"/>
    <n v="0"/>
    <x v="0"/>
    <m/>
    <m/>
    <m/>
    <m/>
    <s v="none"/>
    <m/>
    <m/>
    <m/>
    <x v="0"/>
    <m/>
    <x v="0"/>
  </r>
  <r>
    <s v="CORPGP2GP21077Q3 2021EUR"/>
    <x v="2"/>
    <n v="36835"/>
    <s v="VISION LINENS LIMITED"/>
    <s v="GP2GP21077"/>
    <s v="Q3 2021"/>
    <s v="EUR"/>
    <n v="9203.9500000000007"/>
    <n v="9203.9570000000003"/>
    <n v="-6.9999999996070896E-3"/>
    <n v="9203.9500000000007"/>
    <n v="0"/>
    <x v="0"/>
    <m/>
    <m/>
    <m/>
    <m/>
    <s v="none"/>
    <m/>
    <m/>
    <m/>
    <x v="0"/>
    <m/>
    <x v="0"/>
  </r>
  <r>
    <s v="CORPGP2GP21077Q4 2021EUR"/>
    <x v="2"/>
    <n v="36835"/>
    <s v="VISION LINENS LIMITED"/>
    <s v="GP2GP21077"/>
    <s v="Q4 2021"/>
    <s v="EUR"/>
    <n v="15524.17"/>
    <n v="15524.165999999999"/>
    <n v="4.0000000008149003E-3"/>
    <n v="15524.17"/>
    <n v="0"/>
    <x v="0"/>
    <m/>
    <m/>
    <m/>
    <m/>
    <s v="none"/>
    <m/>
    <m/>
    <m/>
    <x v="0"/>
    <m/>
    <x v="0"/>
  </r>
  <r>
    <s v="CORPGP3IBMEG2469Y 2021EUR"/>
    <x v="2"/>
    <n v="36835"/>
    <s v="VISION LINENS LIMITED"/>
    <s v="GP3IBMEG2469"/>
    <s v="Y 2021"/>
    <s v="EUR"/>
    <n v="37620.449999999997"/>
    <n v="37620.453000000001"/>
    <n v="-3.0000000042491501E-3"/>
    <n v="37620.449999999997"/>
    <n v="0"/>
    <x v="0"/>
    <m/>
    <m/>
    <m/>
    <m/>
    <s v="none"/>
    <m/>
    <m/>
    <m/>
    <x v="0"/>
    <m/>
    <x v="0"/>
  </r>
  <r>
    <s v="CORPGP4GP11059Q1 2021EUR"/>
    <x v="2"/>
    <n v="37142"/>
    <s v="NIEHOFFS VAIHINGER FRUCHTSAFT GMBH"/>
    <s v="GP4GP11059"/>
    <s v="Q1 2021"/>
    <s v="EUR"/>
    <n v="-27846.9"/>
    <m/>
    <n v="-27846.9"/>
    <m/>
    <n v="-27846.9"/>
    <x v="1"/>
    <s v="[]"/>
    <s v="[]"/>
    <s v="no participation"/>
    <m/>
    <m/>
    <s v="Produit"/>
    <s v="Ossama"/>
    <s v="[OA] déclaratif Annuel / https://astoresuite.com/contracts/show/30442_x000a_[MT]avoir non dispo dans pré billing https://astoresuite.com/adjustements/edit/17110_x000a_[OA] Problème de script, ( le problème a été traité par camille pour assitance. l'avoir a été créée et envoyé) //  https://astoresuite.com/billing_invoices/show/78560"/>
    <x v="3"/>
    <s v="Ossama"/>
    <x v="17"/>
  </r>
  <r>
    <s v="CORPGP4GP11059Y 2021EUR"/>
    <x v="2"/>
    <n v="37142"/>
    <s v="NIEHOFFS VAIHINGER FRUCHTSAFT GMBH"/>
    <s v="GP4GP11059"/>
    <s v="Y 2021"/>
    <s v="EUR"/>
    <n v="219360.96"/>
    <n v="219360.96"/>
    <n v="0"/>
    <n v="219360.96"/>
    <n v="0"/>
    <x v="0"/>
    <m/>
    <m/>
    <m/>
    <m/>
    <s v="none"/>
    <m/>
    <m/>
    <m/>
    <x v="0"/>
    <m/>
    <x v="0"/>
  </r>
  <r>
    <s v="CORPGP4GP1947Y 2021EUR"/>
    <x v="2"/>
    <n v="37416"/>
    <s v="BRIDOR"/>
    <s v="GP4GP1947"/>
    <s v="Y 2021"/>
    <s v="EUR"/>
    <n v="568805.13"/>
    <n v="568805.13520000002"/>
    <n v="-5.2000000141560997E-3"/>
    <n v="568805.13"/>
    <n v="0"/>
    <x v="0"/>
    <m/>
    <m/>
    <m/>
    <m/>
    <s v="none"/>
    <m/>
    <m/>
    <m/>
    <x v="0"/>
    <m/>
    <x v="0"/>
  </r>
  <r>
    <s v="CORP768742Q1 2021EUR"/>
    <x v="2"/>
    <n v="43563"/>
    <s v="PPG Distribution"/>
    <n v="768742"/>
    <s v="Q1 2021"/>
    <s v="EUR"/>
    <n v="1989.59"/>
    <n v="1989.5809999999999"/>
    <n v="9.0000000000145502E-3"/>
    <n v="1989.59"/>
    <n v="0"/>
    <x v="0"/>
    <m/>
    <m/>
    <m/>
    <m/>
    <s v="none"/>
    <m/>
    <m/>
    <m/>
    <x v="0"/>
    <m/>
    <x v="0"/>
  </r>
  <r>
    <s v="CORP768742Q2 2021EUR"/>
    <x v="2"/>
    <n v="43563"/>
    <s v="PPG Distribution"/>
    <n v="768742"/>
    <s v="Q2 2021"/>
    <s v="EUR"/>
    <n v="4610.3"/>
    <n v="4610.2905000000001"/>
    <n v="9.5000000001164101E-3"/>
    <n v="4610.3"/>
    <n v="0"/>
    <x v="0"/>
    <m/>
    <m/>
    <m/>
    <m/>
    <s v="none"/>
    <m/>
    <m/>
    <m/>
    <x v="0"/>
    <m/>
    <x v="0"/>
  </r>
  <r>
    <s v="CORP768742Q3 2021EUR"/>
    <x v="2"/>
    <n v="43563"/>
    <s v="PPG Distribution"/>
    <n v="768742"/>
    <s v="Q3 2021"/>
    <s v="EUR"/>
    <n v="2678.55"/>
    <n v="2678.5569999999998"/>
    <n v="-6.9999999996070896E-3"/>
    <n v="2678.55"/>
    <n v="0"/>
    <x v="0"/>
    <m/>
    <m/>
    <m/>
    <m/>
    <s v="none"/>
    <m/>
    <m/>
    <m/>
    <x v="0"/>
    <m/>
    <x v="0"/>
  </r>
  <r>
    <s v="CORP768742Q4 2021EUR"/>
    <x v="2"/>
    <n v="43563"/>
    <s v="PPG Distribution"/>
    <n v="768742"/>
    <s v="Q4 2021"/>
    <s v="EUR"/>
    <n v="4011.75"/>
    <n v="4011.7615000000001"/>
    <n v="-1.1500000000069101E-2"/>
    <n v="4011.75"/>
    <n v="0"/>
    <x v="0"/>
    <m/>
    <m/>
    <m/>
    <m/>
    <s v="none"/>
    <m/>
    <m/>
    <m/>
    <x v="0"/>
    <m/>
    <x v="0"/>
  </r>
  <r>
    <s v="CORPGP4GP2064S2 2021EUR"/>
    <x v="2"/>
    <n v="43565"/>
    <s v="LYRECO"/>
    <s v="GP4GP2064"/>
    <s v="S2 2021"/>
    <s v="EUR"/>
    <n v="305388.57"/>
    <n v="305388.57"/>
    <n v="0"/>
    <n v="305388.57"/>
    <n v="0"/>
    <x v="0"/>
    <m/>
    <m/>
    <m/>
    <m/>
    <s v="none"/>
    <m/>
    <m/>
    <m/>
    <x v="0"/>
    <m/>
    <x v="0"/>
  </r>
  <r>
    <s v="CORPGP2GP2930Q0 2021EUR"/>
    <x v="2"/>
    <n v="43572"/>
    <s v="GROUPE GM (AFI, APLICOM)"/>
    <s v="GP2GP2930"/>
    <s v="Q0 2021"/>
    <s v="EUR"/>
    <n v="1887.25"/>
    <n v="1887.248"/>
    <n v="1.9999999999527002E-3"/>
    <n v="1887.25"/>
    <n v="0"/>
    <x v="0"/>
    <m/>
    <m/>
    <m/>
    <m/>
    <s v="none"/>
    <m/>
    <m/>
    <m/>
    <x v="0"/>
    <m/>
    <x v="0"/>
  </r>
  <r>
    <s v="CORPGP2GP2930Q1 2021EUR"/>
    <x v="2"/>
    <n v="43572"/>
    <s v="GROUPE GM (AFI, APLICOM)"/>
    <s v="GP2GP2930"/>
    <s v="Q1 2021"/>
    <s v="EUR"/>
    <n v="23476.22"/>
    <n v="23476.22"/>
    <n v="0"/>
    <n v="23476.22"/>
    <n v="0"/>
    <x v="0"/>
    <m/>
    <m/>
    <m/>
    <m/>
    <s v="none"/>
    <m/>
    <m/>
    <m/>
    <x v="0"/>
    <m/>
    <x v="0"/>
  </r>
  <r>
    <s v="CORPGP2GP2930Q2 2021EUR"/>
    <x v="2"/>
    <n v="43572"/>
    <s v="GROUPE GM (AFI, APLICOM)"/>
    <s v="GP2GP2930"/>
    <s v="Q2 2021"/>
    <s v="EUR"/>
    <n v="49569.63"/>
    <n v="49569.631999999998"/>
    <n v="-2.0000000004074502E-3"/>
    <n v="49569.63"/>
    <n v="0"/>
    <x v="0"/>
    <m/>
    <m/>
    <m/>
    <m/>
    <s v="none"/>
    <m/>
    <m/>
    <m/>
    <x v="0"/>
    <m/>
    <x v="0"/>
  </r>
  <r>
    <s v="CORPGP2GP2930Q3 2021EUR"/>
    <x v="2"/>
    <n v="43572"/>
    <s v="GROUPE GM (AFI, APLICOM)"/>
    <s v="GP2GP2930"/>
    <s v="Q3 2021"/>
    <s v="EUR"/>
    <n v="136077.85"/>
    <n v="136077.848"/>
    <n v="2.0000000076834099E-3"/>
    <n v="136077.85"/>
    <n v="0"/>
    <x v="0"/>
    <m/>
    <m/>
    <m/>
    <m/>
    <s v="none"/>
    <m/>
    <m/>
    <m/>
    <x v="0"/>
    <m/>
    <x v="0"/>
  </r>
  <r>
    <s v="CORPGP2GP2930Q4 2021EUR"/>
    <x v="2"/>
    <n v="43572"/>
    <s v="GROUPE GM (AFI, APLICOM)"/>
    <s v="GP2GP2930"/>
    <s v="Q4 2021"/>
    <s v="EUR"/>
    <n v="134003.57999999999"/>
    <n v="134003.57500000001"/>
    <n v="5.0000000046566103E-3"/>
    <n v="134003.57999999999"/>
    <n v="0"/>
    <x v="0"/>
    <m/>
    <m/>
    <m/>
    <m/>
    <s v="none"/>
    <m/>
    <m/>
    <m/>
    <x v="0"/>
    <m/>
    <x v="0"/>
  </r>
  <r>
    <s v="CORP16100035Q0 2021EUR"/>
    <x v="2"/>
    <n v="43794"/>
    <s v="BRAGARD SA"/>
    <n v="16100035"/>
    <s v="Q0 2021"/>
    <s v="EUR"/>
    <n v="6464.5199999999904"/>
    <n v="6464.5263000000004"/>
    <n v="-6.3000000009196802E-3"/>
    <n v="6464.5199999999904"/>
    <n v="0"/>
    <x v="0"/>
    <m/>
    <m/>
    <m/>
    <m/>
    <s v="none"/>
    <m/>
    <m/>
    <m/>
    <x v="0"/>
    <m/>
    <x v="0"/>
  </r>
  <r>
    <s v="CORP16100035Q1 2021EUR"/>
    <x v="2"/>
    <n v="43794"/>
    <s v="BRAGARD SA"/>
    <n v="16100035"/>
    <s v="Q1 2021"/>
    <s v="EUR"/>
    <n v="822.85"/>
    <n v="822.85"/>
    <n v="0"/>
    <n v="822.85"/>
    <n v="0"/>
    <x v="0"/>
    <m/>
    <m/>
    <m/>
    <m/>
    <s v="none"/>
    <m/>
    <m/>
    <m/>
    <x v="0"/>
    <m/>
    <x v="0"/>
  </r>
  <r>
    <s v="CORP16100035Q4 2021EUR"/>
    <x v="2"/>
    <n v="43794"/>
    <s v="BRAGARD SA"/>
    <n v="16100035"/>
    <s v="Q4 2021"/>
    <s v="EUR"/>
    <n v="15918.52"/>
    <n v="15918.509"/>
    <n v="1.1000000000422E-2"/>
    <n v="15918.52"/>
    <n v="0"/>
    <x v="0"/>
    <m/>
    <m/>
    <m/>
    <m/>
    <s v="none"/>
    <m/>
    <m/>
    <m/>
    <x v="0"/>
    <m/>
    <x v="0"/>
  </r>
  <r>
    <s v="CORP16100035-1SOFQ0 2021EUR"/>
    <x v="2"/>
    <n v="43794"/>
    <s v="BRAGARD SA"/>
    <s v="16100035-1SOF"/>
    <s v="Q0 2021"/>
    <s v="EUR"/>
    <n v="1980"/>
    <n v="1980"/>
    <n v="0"/>
    <n v="1980"/>
    <n v="0"/>
    <x v="0"/>
    <m/>
    <m/>
    <m/>
    <m/>
    <s v="none"/>
    <m/>
    <m/>
    <m/>
    <x v="0"/>
    <m/>
    <x v="0"/>
  </r>
  <r>
    <s v="CORP16100035-1SOFQ1 2021EUR"/>
    <x v="2"/>
    <n v="43794"/>
    <s v="BRAGARD SA"/>
    <s v="16100035-1SOF"/>
    <s v="Q1 2021"/>
    <s v="EUR"/>
    <n v="323.94"/>
    <n v="323.94"/>
    <n v="0"/>
    <n v="323.94"/>
    <n v="0"/>
    <x v="0"/>
    <m/>
    <m/>
    <m/>
    <m/>
    <s v="none"/>
    <m/>
    <m/>
    <m/>
    <x v="0"/>
    <m/>
    <x v="0"/>
  </r>
  <r>
    <s v="CORP16100035-1SOFQ2 2021EUR"/>
    <x v="2"/>
    <n v="43794"/>
    <s v="BRAGARD SA"/>
    <s v="16100035-1SOF"/>
    <s v="Q2 2021"/>
    <s v="EUR"/>
    <n v="743.41"/>
    <n v="743.40840000000003"/>
    <n v="1.5999999999394201E-3"/>
    <n v="743.40840000000003"/>
    <n v="1.5999999999394201E-3"/>
    <x v="0"/>
    <m/>
    <m/>
    <m/>
    <m/>
    <s v="none"/>
    <m/>
    <m/>
    <m/>
    <x v="0"/>
    <m/>
    <x v="0"/>
  </r>
  <r>
    <s v="CORP16100035-1SOFQ3 2021EUR"/>
    <x v="2"/>
    <n v="43794"/>
    <s v="BRAGARD SA"/>
    <s v="16100035-1SOF"/>
    <s v="Q3 2021"/>
    <s v="EUR"/>
    <n v="4373.4399999999996"/>
    <n v="4373.4366"/>
    <n v="3.3999999996012702E-3"/>
    <n v="4373.4366"/>
    <n v="3.3999999996012702E-3"/>
    <x v="0"/>
    <m/>
    <m/>
    <m/>
    <m/>
    <s v="none"/>
    <m/>
    <m/>
    <m/>
    <x v="0"/>
    <m/>
    <x v="0"/>
  </r>
  <r>
    <s v="CORPGP4GP2164Q0 2021EUR"/>
    <x v="2"/>
    <n v="43794"/>
    <s v="BRAGARD SA"/>
    <s v="GP4GP2164"/>
    <s v="Q0 2021"/>
    <s v="EUR"/>
    <n v="1292.9000000000001"/>
    <n v="1292.9052999999999"/>
    <n v="-5.29999999980645E-3"/>
    <n v="1292.9052999999999"/>
    <n v="-5.29999999980645E-3"/>
    <x v="0"/>
    <m/>
    <m/>
    <m/>
    <m/>
    <s v="none"/>
    <s v="Produit"/>
    <s v="Ossama"/>
    <s v="[OA] un ajustement manaquant qui représente l'écart (19998,13*1%=199,98) // https://www.astoresuite.com/adjustements/edit/45915 // https://www.astoresuite.com/contracts/show/28098 [MT] ok facture envoyée"/>
    <x v="1"/>
    <s v="Mathilde"/>
    <x v="0"/>
  </r>
  <r>
    <s v="CORPGP4GP2164Q1 2021EUR"/>
    <x v="2"/>
    <n v="43794"/>
    <s v="BRAGARD SA"/>
    <s v="GP4GP2164"/>
    <s v="Q1 2021"/>
    <s v="EUR"/>
    <n v="164.57"/>
    <n v="164.57"/>
    <n v="0"/>
    <n v="164.57"/>
    <n v="0"/>
    <x v="0"/>
    <m/>
    <m/>
    <m/>
    <m/>
    <s v="none"/>
    <m/>
    <m/>
    <m/>
    <x v="0"/>
    <m/>
    <x v="0"/>
  </r>
  <r>
    <s v="CORPGP4GP2164Q2 2021EUR"/>
    <x v="2"/>
    <n v="43794"/>
    <s v="BRAGARD SA"/>
    <s v="GP4GP2164"/>
    <s v="Q2 2021"/>
    <s v="EUR"/>
    <n v="899.54"/>
    <n v="899.54259999999999"/>
    <n v="-2.6000000000294598E-3"/>
    <n v="899.54259999999999"/>
    <n v="-2.6000000000294598E-3"/>
    <x v="0"/>
    <m/>
    <m/>
    <m/>
    <m/>
    <s v="none"/>
    <m/>
    <m/>
    <m/>
    <x v="0"/>
    <m/>
    <x v="0"/>
  </r>
  <r>
    <s v="CORPGP4GP2164Q3 2021EUR"/>
    <x v="2"/>
    <n v="43794"/>
    <s v="BRAGARD SA"/>
    <s v="GP4GP2164"/>
    <s v="Q3 2021"/>
    <s v="EUR"/>
    <n v="1586.34"/>
    <n v="1586.3354999999999"/>
    <n v="4.5000000000072699E-3"/>
    <n v="1586.3354999999999"/>
    <n v="4.5000000000072699E-3"/>
    <x v="0"/>
    <m/>
    <m/>
    <m/>
    <m/>
    <s v="none"/>
    <m/>
    <m/>
    <m/>
    <x v="0"/>
    <m/>
    <x v="0"/>
  </r>
  <r>
    <s v="CORPGP4GP2164Q4 2021EUR"/>
    <x v="2"/>
    <n v="43794"/>
    <s v="BRAGARD SA"/>
    <s v="GP4GP2164"/>
    <s v="Q4 2021"/>
    <s v="EUR"/>
    <n v="3183.7"/>
    <n v="3183.7017999999998"/>
    <n v="-1.8000000000029099E-3"/>
    <n v="3183.7017999999998"/>
    <n v="-1.8000000000029099E-3"/>
    <x v="0"/>
    <m/>
    <m/>
    <m/>
    <m/>
    <s v="none"/>
    <s v="Produit"/>
    <s v="Ossama"/>
    <s v="[OA] rebate calculé à la main qui correspond bien à l'encodage du contrat et du CA déclaré . j'ai ramarqué qu'il y a un ajustement qui n'est pas pris dasn votre calcul // https://www.astoresuite.com/adjustements/edit/39383 // https://www.astoresuite.com/contracts/show/28098 [MT] ok corrigé"/>
    <x v="1"/>
    <s v="Mathilde"/>
    <x v="11"/>
  </r>
  <r>
    <s v="CORPGP2GP2793Q0 2021EUR"/>
    <x v="2"/>
    <n v="43979"/>
    <s v="MAISONS DU MONDE FRANCE SAS"/>
    <s v="GP2GP2793"/>
    <s v="Q0 2021"/>
    <s v="EUR"/>
    <n v="1517.32"/>
    <n v="1517.3166000000001"/>
    <n v="3.3999999998286499E-3"/>
    <n v="1517.32"/>
    <n v="0"/>
    <x v="0"/>
    <m/>
    <m/>
    <m/>
    <m/>
    <s v="none"/>
    <m/>
    <m/>
    <m/>
    <x v="0"/>
    <m/>
    <x v="0"/>
  </r>
  <r>
    <s v="CORPGP2GP2793Q1 2021EUR"/>
    <x v="2"/>
    <n v="43979"/>
    <s v="MAISONS DU MONDE FRANCE SAS"/>
    <s v="GP2GP2793"/>
    <s v="Q1 2021"/>
    <s v="EUR"/>
    <n v="4264.3100000000004"/>
    <n v="4264.3062"/>
    <n v="3.8000000004103601E-3"/>
    <n v="4264.3100000000004"/>
    <n v="0"/>
    <x v="0"/>
    <m/>
    <m/>
    <m/>
    <m/>
    <s v="none"/>
    <m/>
    <m/>
    <m/>
    <x v="0"/>
    <m/>
    <x v="0"/>
  </r>
  <r>
    <s v="CORPGP2GP2793Q2 2021EUR"/>
    <x v="2"/>
    <n v="43979"/>
    <s v="MAISONS DU MONDE FRANCE SAS"/>
    <s v="GP2GP2793"/>
    <s v="Q2 2021"/>
    <s v="EUR"/>
    <n v="19177.59"/>
    <n v="19177.594799999999"/>
    <n v="-4.7999999987950997E-3"/>
    <n v="19177.59"/>
    <n v="0"/>
    <x v="0"/>
    <m/>
    <m/>
    <m/>
    <m/>
    <s v="none"/>
    <m/>
    <m/>
    <m/>
    <x v="0"/>
    <m/>
    <x v="0"/>
  </r>
  <r>
    <s v="CORPGP2GP2793Q3 2021EUR"/>
    <x v="2"/>
    <n v="43979"/>
    <s v="MAISONS DU MONDE FRANCE SAS"/>
    <s v="GP2GP2793"/>
    <s v="Q3 2021"/>
    <s v="EUR"/>
    <n v="8386.7800000000007"/>
    <n v="8386.7831999999999"/>
    <n v="-3.1999999991967299E-3"/>
    <n v="8386.7800000000007"/>
    <n v="0"/>
    <x v="0"/>
    <m/>
    <m/>
    <m/>
    <m/>
    <s v="none"/>
    <m/>
    <m/>
    <m/>
    <x v="0"/>
    <m/>
    <x v="0"/>
  </r>
  <r>
    <s v="CORPGP2GP2793Q4 2021EUR"/>
    <x v="2"/>
    <n v="43979"/>
    <s v="MAISONS DU MONDE FRANCE SAS"/>
    <s v="GP2GP2793"/>
    <s v="Q4 2021"/>
    <s v="EUR"/>
    <n v="10650.96"/>
    <n v="10650.961799999999"/>
    <n v="-1.7999999981839199E-3"/>
    <n v="10650.96"/>
    <n v="0"/>
    <x v="0"/>
    <m/>
    <m/>
    <m/>
    <m/>
    <s v="none"/>
    <m/>
    <m/>
    <m/>
    <x v="0"/>
    <m/>
    <x v="0"/>
  </r>
  <r>
    <s v="CORPGP2GP2415Q0 2021EUR"/>
    <x v="2"/>
    <n v="44226"/>
    <s v="FLOS FRANCE"/>
    <s v="GP2GP2415"/>
    <s v="Q0 2021"/>
    <s v="EUR"/>
    <n v="4680.3599999999997"/>
    <n v="4680.3599999999997"/>
    <n v="0"/>
    <n v="4680.3599999999997"/>
    <n v="0"/>
    <x v="0"/>
    <m/>
    <m/>
    <m/>
    <m/>
    <s v="none"/>
    <m/>
    <m/>
    <m/>
    <x v="0"/>
    <m/>
    <x v="0"/>
  </r>
  <r>
    <s v="CORPGP2GP2415Q1 2021EUR"/>
    <x v="2"/>
    <n v="44226"/>
    <s v="FLOS FRANCE"/>
    <s v="GP2GP2415"/>
    <s v="Q1 2021"/>
    <s v="EUR"/>
    <n v="623.34"/>
    <n v="623.34"/>
    <n v="0"/>
    <n v="623.34"/>
    <n v="0"/>
    <x v="0"/>
    <m/>
    <m/>
    <m/>
    <m/>
    <s v="none"/>
    <m/>
    <m/>
    <m/>
    <x v="0"/>
    <m/>
    <x v="0"/>
  </r>
  <r>
    <s v="CORPGP2GP2415Q2 2021EUR"/>
    <x v="2"/>
    <n v="44226"/>
    <s v="FLOS FRANCE"/>
    <s v="GP2GP2415"/>
    <s v="Q2 2021"/>
    <s v="EUR"/>
    <n v="3848.94"/>
    <n v="3848.9448000000002"/>
    <n v="-4.80000000015934E-3"/>
    <n v="3848.94"/>
    <n v="0"/>
    <x v="0"/>
    <m/>
    <m/>
    <m/>
    <m/>
    <s v="none"/>
    <m/>
    <m/>
    <m/>
    <x v="0"/>
    <m/>
    <x v="0"/>
  </r>
  <r>
    <s v="CORPGP2GP2415Q3 2021EUR"/>
    <x v="2"/>
    <n v="44226"/>
    <s v="FLOS FRANCE"/>
    <s v="GP2GP2415"/>
    <s v="Q3 2021"/>
    <s v="EUR"/>
    <n v="9498.16"/>
    <n v="9498.1632000000009"/>
    <n v="-3.2000000010157202E-3"/>
    <n v="9498.16"/>
    <n v="0"/>
    <x v="0"/>
    <m/>
    <m/>
    <m/>
    <m/>
    <s v="none"/>
    <m/>
    <m/>
    <m/>
    <x v="0"/>
    <m/>
    <x v="0"/>
  </r>
  <r>
    <s v="CORPGP2GP2415Q4 2021EUR"/>
    <x v="2"/>
    <n v="44226"/>
    <s v="FLOS FRANCE"/>
    <s v="GP2GP2415"/>
    <s v="Q4 2021"/>
    <s v="EUR"/>
    <n v="1424.8799999999901"/>
    <n v="1424.88"/>
    <n v="-2.2737367544323201E-13"/>
    <n v="1424.8799999999901"/>
    <n v="0"/>
    <x v="0"/>
    <m/>
    <m/>
    <m/>
    <m/>
    <s v="none"/>
    <m/>
    <m/>
    <m/>
    <x v="0"/>
    <m/>
    <x v="0"/>
  </r>
  <r>
    <s v="CORPGP3IB2590Q1 2021EUR"/>
    <x v="2"/>
    <n v="44226"/>
    <s v="FLOS FRANCE"/>
    <s v="GP3IB2590"/>
    <s v="Q1 2021"/>
    <s v="EUR"/>
    <n v="196.56"/>
    <n v="196.56"/>
    <n v="0"/>
    <n v="196.56"/>
    <n v="0"/>
    <x v="0"/>
    <m/>
    <m/>
    <m/>
    <m/>
    <s v="none"/>
    <m/>
    <m/>
    <m/>
    <x v="0"/>
    <m/>
    <x v="0"/>
  </r>
  <r>
    <s v="CORPGP3IB2590Q2 2021EUR"/>
    <x v="2"/>
    <n v="44226"/>
    <s v="FLOS FRANCE"/>
    <s v="GP3IB2590"/>
    <s v="Q2 2021"/>
    <s v="EUR"/>
    <n v="168.48"/>
    <n v="168.48"/>
    <n v="0"/>
    <n v="168.48"/>
    <n v="0"/>
    <x v="0"/>
    <m/>
    <m/>
    <m/>
    <m/>
    <s v="none"/>
    <m/>
    <m/>
    <m/>
    <x v="0"/>
    <m/>
    <x v="0"/>
  </r>
  <r>
    <s v="CORPGP3IB2590Q3 2021EUR"/>
    <x v="2"/>
    <n v="44226"/>
    <s v="FLOS FRANCE"/>
    <s v="GP3IB2590"/>
    <s v="Q3 2021"/>
    <s v="EUR"/>
    <n v="74.819999999999993"/>
    <n v="74.819999999999993"/>
    <n v="0"/>
    <n v="74.819999999999993"/>
    <n v="0"/>
    <x v="0"/>
    <m/>
    <m/>
    <m/>
    <m/>
    <s v="none"/>
    <m/>
    <m/>
    <m/>
    <x v="0"/>
    <m/>
    <x v="0"/>
  </r>
  <r>
    <s v="CORPGP3IB2590Q4 2021EUR"/>
    <x v="2"/>
    <n v="44226"/>
    <s v="FLOS FRANCE"/>
    <s v="GP3IB2590"/>
    <s v="Q4 2021"/>
    <s v="EUR"/>
    <n v="414.18"/>
    <n v="414.18"/>
    <n v="0"/>
    <n v="414.18"/>
    <n v="0"/>
    <x v="0"/>
    <m/>
    <m/>
    <m/>
    <m/>
    <s v="none"/>
    <m/>
    <m/>
    <m/>
    <x v="0"/>
    <m/>
    <x v="0"/>
  </r>
  <r>
    <s v="CORP690012Q0 2021EUR"/>
    <x v="2"/>
    <n v="44234"/>
    <s v="ROCHES AGENCEMENT SARL"/>
    <n v="690012"/>
    <s v="Q0 2021"/>
    <s v="EUR"/>
    <n v="4005.36"/>
    <n v="4005.348"/>
    <n v="1.20000000001709E-2"/>
    <n v="4005.36"/>
    <n v="0"/>
    <x v="0"/>
    <m/>
    <m/>
    <m/>
    <m/>
    <s v="none"/>
    <s v="Produit"/>
    <s v="Thao"/>
    <s v="[TN] Rebate calculé à la main = Report. Il manque le rebate de l'ajustement [14583] dans la facture, [MT] facture non disponible dans le pré billing /[TN] : facture dispo après recalcul du rebate : https://astoresuite.com/billing_invoices/show/75533 [MT] facture complémentaire envoyée"/>
    <x v="1"/>
    <s v="Mathilde"/>
    <x v="11"/>
  </r>
  <r>
    <s v="CORP690012Q1 2021EUR"/>
    <x v="2"/>
    <n v="44234"/>
    <s v="ROCHES AGENCEMENT SARL"/>
    <n v="690012"/>
    <s v="Q1 2021"/>
    <s v="EUR"/>
    <n v="5125.84"/>
    <n v="5125.84"/>
    <n v="0"/>
    <n v="5125.84"/>
    <n v="0"/>
    <x v="0"/>
    <m/>
    <m/>
    <m/>
    <m/>
    <s v="none"/>
    <m/>
    <m/>
    <m/>
    <x v="0"/>
    <m/>
    <x v="0"/>
  </r>
  <r>
    <s v="CORP690012Q2 2021EUR"/>
    <x v="2"/>
    <n v="44234"/>
    <s v="ROCHES AGENCEMENT SARL"/>
    <n v="690012"/>
    <s v="Q2 2021"/>
    <s v="EUR"/>
    <n v="9775.52"/>
    <n v="9775.5195999999996"/>
    <n v="4.00000000809086E-4"/>
    <n v="9775.52"/>
    <n v="0"/>
    <x v="0"/>
    <m/>
    <m/>
    <m/>
    <m/>
    <s v="none"/>
    <m/>
    <m/>
    <m/>
    <x v="0"/>
    <m/>
    <x v="0"/>
  </r>
  <r>
    <s v="CORP690012Q3 2021EUR"/>
    <x v="2"/>
    <n v="44234"/>
    <s v="ROCHES AGENCEMENT SARL"/>
    <n v="690012"/>
    <s v="Q3 2021"/>
    <s v="EUR"/>
    <n v="5585.6"/>
    <n v="5585.6008000000002"/>
    <n v="-7.9999999979918303E-4"/>
    <n v="5585.6"/>
    <n v="0"/>
    <x v="0"/>
    <m/>
    <m/>
    <m/>
    <m/>
    <s v="none"/>
    <m/>
    <m/>
    <m/>
    <x v="0"/>
    <m/>
    <x v="0"/>
  </r>
  <r>
    <s v="CORP690012Q4 2021EUR"/>
    <x v="2"/>
    <n v="44234"/>
    <s v="ROCHES AGENCEMENT SARL"/>
    <n v="690012"/>
    <s v="Q4 2021"/>
    <s v="EUR"/>
    <n v="11395.81"/>
    <n v="11395.8112"/>
    <n v="-1.2000000006082701E-3"/>
    <n v="11395.81"/>
    <n v="0"/>
    <x v="0"/>
    <m/>
    <m/>
    <m/>
    <m/>
    <s v="none"/>
    <m/>
    <m/>
    <m/>
    <x v="0"/>
    <m/>
    <x v="0"/>
  </r>
  <r>
    <s v="CORP670004Q0 2021EUR"/>
    <x v="2"/>
    <n v="44252"/>
    <s v="BARTECH"/>
    <n v="670004"/>
    <s v="Q0 2021"/>
    <s v="EUR"/>
    <n v="2213.8000000000002"/>
    <n v="2213.8049999999998"/>
    <n v="-4.9999999996543903E-3"/>
    <n v="2213.8000000000002"/>
    <n v="0"/>
    <x v="0"/>
    <m/>
    <m/>
    <m/>
    <m/>
    <s v="none"/>
    <m/>
    <m/>
    <m/>
    <x v="0"/>
    <m/>
    <x v="0"/>
  </r>
  <r>
    <s v="CORP670004Q1 2021EUR"/>
    <x v="2"/>
    <n v="44252"/>
    <s v="BARTECH"/>
    <n v="670004"/>
    <s v="Q1 2021"/>
    <s v="EUR"/>
    <n v="263.89999999999998"/>
    <n v="263.90559999999999"/>
    <n v="-5.6000000000153696E-3"/>
    <n v="263.89999999999998"/>
    <n v="0"/>
    <x v="0"/>
    <m/>
    <m/>
    <m/>
    <m/>
    <s v="none"/>
    <m/>
    <m/>
    <m/>
    <x v="0"/>
    <m/>
    <x v="0"/>
  </r>
  <r>
    <s v="CORP670004Q2 2021EUR"/>
    <x v="2"/>
    <n v="44252"/>
    <s v="BARTECH"/>
    <n v="670004"/>
    <s v="Q2 2021"/>
    <s v="EUR"/>
    <n v="316.92"/>
    <n v="316.92919999999998"/>
    <n v="-9.1999999999643391E-3"/>
    <n v="316.92"/>
    <n v="0"/>
    <x v="0"/>
    <m/>
    <m/>
    <m/>
    <m/>
    <s v="none"/>
    <m/>
    <m/>
    <m/>
    <x v="0"/>
    <m/>
    <x v="0"/>
  </r>
  <r>
    <s v="CORP670004Q3 2021EUR"/>
    <x v="2"/>
    <n v="44252"/>
    <s v="BARTECH"/>
    <n v="670004"/>
    <s v="Q3 2021"/>
    <s v="EUR"/>
    <n v="377.58"/>
    <n v="377.57819999999998"/>
    <n v="1.8000000000029099E-3"/>
    <n v="377.58"/>
    <n v="0"/>
    <x v="0"/>
    <m/>
    <m/>
    <m/>
    <m/>
    <s v="none"/>
    <m/>
    <m/>
    <m/>
    <x v="0"/>
    <m/>
    <x v="0"/>
  </r>
  <r>
    <s v="CORP670004Q4 2021EUR"/>
    <x v="2"/>
    <n v="44252"/>
    <s v="BARTECH"/>
    <n v="670004"/>
    <s v="Q4 2021"/>
    <s v="EUR"/>
    <n v="1247.3399999999999"/>
    <n v="1247.3435999999999"/>
    <n v="-3.6000000000058199E-3"/>
    <n v="1247.3399999999999"/>
    <n v="0"/>
    <x v="0"/>
    <m/>
    <m/>
    <m/>
    <m/>
    <s v="none"/>
    <m/>
    <m/>
    <m/>
    <x v="0"/>
    <m/>
    <x v="0"/>
  </r>
  <r>
    <s v="CORPGP2GP2669Q0 2021EUR"/>
    <x v="2"/>
    <n v="45351"/>
    <s v="ACIAL"/>
    <s v="GP2GP2669"/>
    <s v="Q0 2021"/>
    <s v="EUR"/>
    <n v="1009.5"/>
    <n v="1009.5"/>
    <n v="0"/>
    <n v="1009.5"/>
    <n v="0"/>
    <x v="0"/>
    <m/>
    <m/>
    <m/>
    <m/>
    <s v="none"/>
    <m/>
    <m/>
    <m/>
    <x v="0"/>
    <m/>
    <x v="0"/>
  </r>
  <r>
    <s v="CORPGP2GP2669Q1 2021EUR"/>
    <x v="2"/>
    <n v="45351"/>
    <s v="ACIAL"/>
    <s v="GP2GP2669"/>
    <s v="Q1 2021"/>
    <s v="EUR"/>
    <n v="5346.9"/>
    <n v="5346.9"/>
    <n v="0"/>
    <n v="5346.9"/>
    <n v="0"/>
    <x v="0"/>
    <m/>
    <m/>
    <m/>
    <m/>
    <s v="none"/>
    <m/>
    <m/>
    <m/>
    <x v="0"/>
    <m/>
    <x v="0"/>
  </r>
  <r>
    <s v="CORPGP2GP2669Q2 2021EUR"/>
    <x v="2"/>
    <n v="45351"/>
    <s v="ACIAL"/>
    <s v="GP2GP2669"/>
    <s v="Q2 2021"/>
    <s v="EUR"/>
    <n v="3240.18"/>
    <n v="3240.1812"/>
    <n v="-1.2000000001535201E-3"/>
    <n v="3240.18"/>
    <n v="0"/>
    <x v="0"/>
    <m/>
    <m/>
    <m/>
    <m/>
    <s v="none"/>
    <m/>
    <m/>
    <m/>
    <x v="0"/>
    <m/>
    <x v="0"/>
  </r>
  <r>
    <s v="CORPGP2GP2669Q3 2021EUR"/>
    <x v="2"/>
    <n v="45351"/>
    <s v="ACIAL"/>
    <s v="GP2GP2669"/>
    <s v="Q3 2021"/>
    <s v="EUR"/>
    <n v="71.88"/>
    <n v="71.88"/>
    <n v="0"/>
    <n v="71.88"/>
    <n v="0"/>
    <x v="0"/>
    <m/>
    <m/>
    <m/>
    <m/>
    <s v="none"/>
    <m/>
    <m/>
    <m/>
    <x v="0"/>
    <m/>
    <x v="0"/>
  </r>
  <r>
    <s v="CORPGP2GP2669Q4 2021EUR"/>
    <x v="2"/>
    <n v="45351"/>
    <s v="ACIAL"/>
    <s v="GP2GP2669"/>
    <s v="Q4 2021"/>
    <s v="EUR"/>
    <n v="1507.56"/>
    <n v="1507.56"/>
    <n v="0"/>
    <n v="1507.56"/>
    <n v="0"/>
    <x v="0"/>
    <m/>
    <m/>
    <m/>
    <m/>
    <s v="none"/>
    <m/>
    <m/>
    <m/>
    <x v="0"/>
    <m/>
    <x v="0"/>
  </r>
  <r>
    <s v="CORPGP2GP2728Q0 2021EUR"/>
    <x v="2"/>
    <n v="45489"/>
    <s v="MADE IN DESIGN"/>
    <s v="GP2GP2728"/>
    <s v="Q0 2021"/>
    <s v="EUR"/>
    <n v="4905.3599999999997"/>
    <n v="4905.3599999999997"/>
    <n v="0"/>
    <n v="4905.3599999999997"/>
    <n v="0"/>
    <x v="0"/>
    <m/>
    <m/>
    <m/>
    <m/>
    <s v="none"/>
    <m/>
    <m/>
    <m/>
    <x v="0"/>
    <m/>
    <x v="0"/>
  </r>
  <r>
    <s v="CORPGP2GP2728Q1 2021EUR"/>
    <x v="2"/>
    <n v="45489"/>
    <s v="MADE IN DESIGN"/>
    <s v="GP2GP2728"/>
    <s v="Q1 2021"/>
    <s v="EUR"/>
    <n v="3561.74"/>
    <n v="3561.7356"/>
    <n v="4.399999999805E-3"/>
    <n v="3561.74"/>
    <n v="0"/>
    <x v="0"/>
    <m/>
    <m/>
    <m/>
    <m/>
    <s v="none"/>
    <m/>
    <m/>
    <m/>
    <x v="0"/>
    <m/>
    <x v="0"/>
  </r>
  <r>
    <s v="CORPGP2GP2728Q2 2021EUR"/>
    <x v="2"/>
    <n v="45489"/>
    <s v="MADE IN DESIGN"/>
    <s v="GP2GP2728"/>
    <s v="Q2 2021"/>
    <s v="EUR"/>
    <n v="29093.439999999999"/>
    <n v="29093.4378"/>
    <n v="2.1999999989930001E-3"/>
    <n v="29093.439999999999"/>
    <n v="0"/>
    <x v="0"/>
    <m/>
    <m/>
    <m/>
    <m/>
    <s v="none"/>
    <m/>
    <m/>
    <m/>
    <x v="0"/>
    <m/>
    <x v="0"/>
  </r>
  <r>
    <s v="CORPGP2GP2728Q3 2021EUR"/>
    <x v="2"/>
    <n v="45489"/>
    <s v="MADE IN DESIGN"/>
    <s v="GP2GP2728"/>
    <s v="Q3 2021"/>
    <s v="EUR"/>
    <n v="13118.94"/>
    <n v="13118.9388"/>
    <n v="1.2000000006082701E-3"/>
    <n v="13118.94"/>
    <n v="0"/>
    <x v="0"/>
    <m/>
    <m/>
    <m/>
    <m/>
    <s v="none"/>
    <m/>
    <m/>
    <m/>
    <x v="0"/>
    <m/>
    <x v="0"/>
  </r>
  <r>
    <s v="CORPGP2GP2728Q4 2021EUR"/>
    <x v="2"/>
    <n v="45489"/>
    <s v="MADE IN DESIGN"/>
    <s v="GP2GP2728"/>
    <s v="Q4 2021"/>
    <s v="EUR"/>
    <n v="3313.45"/>
    <n v="3313.4490000000001"/>
    <n v="9.9999999974897903E-4"/>
    <n v="3313.45"/>
    <n v="0"/>
    <x v="0"/>
    <m/>
    <m/>
    <m/>
    <m/>
    <s v="none"/>
    <m/>
    <m/>
    <m/>
    <x v="0"/>
    <m/>
    <x v="0"/>
  </r>
  <r>
    <s v="CORPGP2GP2148Q0 2021EUR"/>
    <x v="2"/>
    <n v="46063"/>
    <s v="COLLINET"/>
    <s v="GP2GP2148"/>
    <s v="Q0 2021"/>
    <s v="EUR"/>
    <n v="11573.25"/>
    <n v="11573.2495"/>
    <n v="5.0000000010186297E-4"/>
    <n v="11573.25"/>
    <n v="0"/>
    <x v="0"/>
    <m/>
    <m/>
    <m/>
    <m/>
    <s v="none"/>
    <s v="Produit"/>
    <s v="Mathilde"/>
    <s v="[MT] Facture complémentaire envoyée"/>
    <x v="1"/>
    <s v="Mathilde"/>
    <x v="11"/>
  </r>
  <r>
    <s v="CORPGP2GP2148Q1 2021EUR"/>
    <x v="2"/>
    <n v="46063"/>
    <s v="COLLINET"/>
    <s v="GP2GP2148"/>
    <s v="Q1 2021"/>
    <s v="EUR"/>
    <n v="5357.76"/>
    <n v="5357.76"/>
    <n v="0"/>
    <n v="5357.76"/>
    <n v="0"/>
    <x v="0"/>
    <m/>
    <m/>
    <m/>
    <m/>
    <s v="none"/>
    <m/>
    <m/>
    <m/>
    <x v="0"/>
    <m/>
    <x v="0"/>
  </r>
  <r>
    <s v="CORPGP2GP2148Q2 2021EUR"/>
    <x v="2"/>
    <n v="46063"/>
    <s v="COLLINET"/>
    <s v="GP2GP2148"/>
    <s v="Q2 2021"/>
    <s v="EUR"/>
    <n v="9366.07"/>
    <n v="9366.06"/>
    <n v="1.0000000000218201E-2"/>
    <n v="9366.07"/>
    <n v="0"/>
    <x v="0"/>
    <m/>
    <m/>
    <m/>
    <m/>
    <s v="none"/>
    <m/>
    <m/>
    <m/>
    <x v="0"/>
    <m/>
    <x v="0"/>
  </r>
  <r>
    <s v="CORPGP2GP2148Q3 2021EUR"/>
    <x v="2"/>
    <n v="46063"/>
    <s v="COLLINET"/>
    <s v="GP2GP2148"/>
    <s v="Q3 2021"/>
    <s v="EUR"/>
    <n v="6028.11"/>
    <n v="6028.11"/>
    <n v="0"/>
    <n v="6028.11"/>
    <n v="0"/>
    <x v="0"/>
    <m/>
    <m/>
    <m/>
    <m/>
    <s v="none"/>
    <m/>
    <m/>
    <m/>
    <x v="0"/>
    <m/>
    <x v="0"/>
  </r>
  <r>
    <s v="CORPGP2GP2148Q4 2021EUR"/>
    <x v="2"/>
    <n v="46063"/>
    <s v="COLLINET"/>
    <s v="GP2GP2148"/>
    <s v="Q4 2021"/>
    <s v="EUR"/>
    <n v="7801.44"/>
    <n v="7801.44"/>
    <n v="0"/>
    <n v="7801.44"/>
    <n v="0"/>
    <x v="0"/>
    <m/>
    <m/>
    <m/>
    <m/>
    <s v="none"/>
    <m/>
    <m/>
    <m/>
    <x v="0"/>
    <m/>
    <x v="0"/>
  </r>
  <r>
    <s v="CORPGP2GP2936Q0 2021EUR"/>
    <x v="2"/>
    <n v="46272"/>
    <s v="LA REDOUTE"/>
    <s v="GP2GP2936"/>
    <s v="Q0 2021"/>
    <s v="EUR"/>
    <n v="2770.5"/>
    <n v="2770.4982"/>
    <n v="1.8000000000029099E-3"/>
    <n v="2770.5"/>
    <n v="0"/>
    <x v="0"/>
    <m/>
    <m/>
    <m/>
    <m/>
    <s v="none"/>
    <m/>
    <m/>
    <m/>
    <x v="0"/>
    <m/>
    <x v="0"/>
  </r>
  <r>
    <s v="CORPGP2GP2936Q1 2021EUR"/>
    <x v="2"/>
    <n v="46272"/>
    <s v="LA REDOUTE"/>
    <s v="GP2GP2936"/>
    <s v="Q1 2021"/>
    <s v="EUR"/>
    <n v="2726.04"/>
    <n v="2726.0382"/>
    <n v="1.8000000000029099E-3"/>
    <n v="2726.04"/>
    <n v="0"/>
    <x v="0"/>
    <m/>
    <m/>
    <m/>
    <m/>
    <s v="none"/>
    <m/>
    <m/>
    <m/>
    <x v="0"/>
    <m/>
    <x v="0"/>
  </r>
  <r>
    <s v="CORPGP2GP2936Q2 2021EUR"/>
    <x v="2"/>
    <n v="46272"/>
    <s v="LA REDOUTE"/>
    <s v="GP2GP2936"/>
    <s v="Q2 2021"/>
    <s v="EUR"/>
    <n v="1977.29"/>
    <n v="1977.2873999999999"/>
    <n v="2.6000000000294598E-3"/>
    <n v="1977.29"/>
    <n v="0"/>
    <x v="0"/>
    <m/>
    <m/>
    <m/>
    <m/>
    <s v="none"/>
    <m/>
    <m/>
    <m/>
    <x v="0"/>
    <m/>
    <x v="0"/>
  </r>
  <r>
    <s v="CORPGP2GP2936Q3 2021EUR"/>
    <x v="2"/>
    <n v="46272"/>
    <s v="LA REDOUTE"/>
    <s v="GP2GP2936"/>
    <s v="Q3 2021"/>
    <s v="EUR"/>
    <n v="1107.8499999999999"/>
    <n v="1107.8538000000001"/>
    <n v="-3.8000000001829899E-3"/>
    <n v="1107.8499999999999"/>
    <n v="0"/>
    <x v="0"/>
    <m/>
    <m/>
    <m/>
    <m/>
    <s v="none"/>
    <m/>
    <m/>
    <m/>
    <x v="0"/>
    <m/>
    <x v="0"/>
  </r>
  <r>
    <s v="CORPGP2GP2936Q4 2021EUR"/>
    <x v="2"/>
    <n v="46272"/>
    <s v="LA REDOUTE"/>
    <s v="GP2GP2936"/>
    <s v="Q4 2021"/>
    <s v="EUR"/>
    <n v="4215.87"/>
    <n v="4215.8693999999996"/>
    <n v="6.0000000030413503E-4"/>
    <n v="4215.87"/>
    <n v="0"/>
    <x v="0"/>
    <m/>
    <m/>
    <m/>
    <m/>
    <s v="none"/>
    <m/>
    <m/>
    <m/>
    <x v="0"/>
    <m/>
    <x v="0"/>
  </r>
  <r>
    <s v="CORP763222Q0 2021EUR"/>
    <x v="2"/>
    <n v="46390"/>
    <s v="EGE CARPETS France"/>
    <n v="763222"/>
    <s v="Q0 2021"/>
    <s v="EUR"/>
    <n v="563.85"/>
    <n v="563.85"/>
    <n v="0"/>
    <n v="563.85"/>
    <n v="0"/>
    <x v="0"/>
    <m/>
    <m/>
    <m/>
    <m/>
    <s v="none"/>
    <m/>
    <m/>
    <m/>
    <x v="0"/>
    <m/>
    <x v="0"/>
  </r>
  <r>
    <s v="CORP28251033Q0 2021EUR"/>
    <x v="2"/>
    <n v="47201"/>
    <s v="ARTEMIDE SPA"/>
    <n v="28251033"/>
    <s v="Q0 2021"/>
    <s v="EUR"/>
    <n v="1404"/>
    <n v="1404.0070000000001"/>
    <n v="-7.0000000000618396E-3"/>
    <n v="1404"/>
    <n v="0"/>
    <x v="0"/>
    <m/>
    <m/>
    <m/>
    <m/>
    <s v="none"/>
    <m/>
    <m/>
    <m/>
    <x v="0"/>
    <m/>
    <x v="0"/>
  </r>
  <r>
    <s v="CORP28251033Q1 2021EUR"/>
    <x v="2"/>
    <n v="47201"/>
    <s v="ARTEMIDE SPA"/>
    <n v="28251033"/>
    <s v="Q1 2021"/>
    <s v="EUR"/>
    <n v="8713.39"/>
    <n v="8713.3891000000003"/>
    <n v="8.9999999909195995E-4"/>
    <n v="8713.39"/>
    <n v="0"/>
    <x v="0"/>
    <m/>
    <m/>
    <m/>
    <m/>
    <s v="none"/>
    <m/>
    <m/>
    <m/>
    <x v="0"/>
    <m/>
    <x v="0"/>
  </r>
  <r>
    <s v="CORP28251033Q2 2021EUR"/>
    <x v="2"/>
    <n v="47201"/>
    <s v="ARTEMIDE SPA"/>
    <n v="28251033"/>
    <s v="Q2 2021"/>
    <s v="EUR"/>
    <n v="2960.4"/>
    <n v="2960.3939999999998"/>
    <n v="6.0000000003128601E-3"/>
    <n v="2960.4"/>
    <n v="0"/>
    <x v="0"/>
    <m/>
    <m/>
    <m/>
    <m/>
    <s v="none"/>
    <m/>
    <m/>
    <m/>
    <x v="0"/>
    <m/>
    <x v="0"/>
  </r>
  <r>
    <s v="CORP28251033Q3 2021EUR"/>
    <x v="2"/>
    <n v="47201"/>
    <s v="ARTEMIDE SPA"/>
    <n v="28251033"/>
    <s v="Q3 2021"/>
    <s v="EUR"/>
    <n v="1691.99"/>
    <n v="1691.9844000000001"/>
    <n v="5.5999999999585201E-3"/>
    <n v="1691.99"/>
    <n v="0"/>
    <x v="0"/>
    <m/>
    <m/>
    <m/>
    <m/>
    <s v="none"/>
    <m/>
    <m/>
    <m/>
    <x v="0"/>
    <m/>
    <x v="0"/>
  </r>
  <r>
    <s v="CORPGP3IB2591Q1 2021EUR"/>
    <x v="2"/>
    <n v="47201"/>
    <s v="ARTEMIDE SPA"/>
    <s v="GP3IB2591"/>
    <s v="Q1 2021"/>
    <s v="EUR"/>
    <n v="123.78"/>
    <n v="123.78"/>
    <n v="0"/>
    <n v="123.78"/>
    <n v="0"/>
    <x v="0"/>
    <m/>
    <m/>
    <m/>
    <m/>
    <s v="none"/>
    <m/>
    <m/>
    <m/>
    <x v="0"/>
    <m/>
    <x v="0"/>
  </r>
  <r>
    <s v="CORPGP3IB2591Q2 2021EUR"/>
    <x v="2"/>
    <n v="47201"/>
    <s v="ARTEMIDE SPA"/>
    <s v="GP3IB2591"/>
    <s v="Q2 2021"/>
    <s v="EUR"/>
    <n v="67.05"/>
    <n v="67.05"/>
    <n v="0"/>
    <n v="67.05"/>
    <n v="0"/>
    <x v="0"/>
    <m/>
    <m/>
    <m/>
    <m/>
    <s v="none"/>
    <m/>
    <m/>
    <m/>
    <x v="0"/>
    <m/>
    <x v="0"/>
  </r>
  <r>
    <s v="CORPGP3IB2591Q3 2021EUR"/>
    <x v="2"/>
    <n v="47201"/>
    <s v="ARTEMIDE SPA"/>
    <s v="GP3IB2591"/>
    <s v="Q3 2021"/>
    <s v="EUR"/>
    <n v="174.51"/>
    <n v="174.51"/>
    <n v="0"/>
    <n v="174.51"/>
    <n v="0"/>
    <x v="0"/>
    <m/>
    <m/>
    <m/>
    <m/>
    <s v="none"/>
    <m/>
    <m/>
    <m/>
    <x v="0"/>
    <m/>
    <x v="0"/>
  </r>
  <r>
    <s v="CORPGP3NOV2299Q1 2021EUR"/>
    <x v="2"/>
    <n v="47201"/>
    <s v="ARTEMIDE SPA"/>
    <s v="GP3NOV2299"/>
    <s v="Q1 2021"/>
    <s v="EUR"/>
    <n v="4077.93"/>
    <n v="4077.9267"/>
    <n v="3.2999999998537502E-3"/>
    <n v="4077.93"/>
    <n v="0"/>
    <x v="0"/>
    <m/>
    <m/>
    <m/>
    <m/>
    <s v="none"/>
    <m/>
    <m/>
    <m/>
    <x v="0"/>
    <m/>
    <x v="0"/>
  </r>
  <r>
    <s v="CORPGP3NOV2299Q2 2021EUR"/>
    <x v="2"/>
    <n v="47201"/>
    <s v="ARTEMIDE SPA"/>
    <s v="GP3NOV2299"/>
    <s v="Q2 2021"/>
    <s v="EUR"/>
    <n v="218.68"/>
    <n v="218.679"/>
    <n v="1.0000000000047701E-3"/>
    <n v="218.68"/>
    <n v="0"/>
    <x v="0"/>
    <m/>
    <m/>
    <m/>
    <m/>
    <s v="none"/>
    <m/>
    <m/>
    <m/>
    <x v="0"/>
    <m/>
    <x v="0"/>
  </r>
  <r>
    <s v="CORPGP3NOV2299Q3 2021EUR"/>
    <x v="2"/>
    <n v="47201"/>
    <s v="ARTEMIDE SPA"/>
    <s v="GP3NOV2299"/>
    <s v="Q3 2021"/>
    <s v="EUR"/>
    <n v="652.38"/>
    <n v="652.38120000000004"/>
    <n v="-1.20000000003983E-3"/>
    <n v="652.38"/>
    <n v="0"/>
    <x v="0"/>
    <m/>
    <m/>
    <m/>
    <m/>
    <s v="none"/>
    <m/>
    <m/>
    <m/>
    <x v="0"/>
    <m/>
    <x v="0"/>
  </r>
  <r>
    <s v="CORPGP2GP2548Q1 2021EUR"/>
    <x v="2"/>
    <n v="48356"/>
    <s v="DILECTRO"/>
    <s v="GP2GP2548"/>
    <s v="Q1 2021"/>
    <s v="EUR"/>
    <n v="45.84"/>
    <n v="45.84"/>
    <n v="0"/>
    <n v="45.84"/>
    <n v="0"/>
    <x v="0"/>
    <m/>
    <m/>
    <m/>
    <m/>
    <s v="none"/>
    <m/>
    <m/>
    <m/>
    <x v="0"/>
    <m/>
    <x v="0"/>
  </r>
  <r>
    <s v="CORPGP2GP2548Q2 2021EUR"/>
    <x v="2"/>
    <n v="48356"/>
    <s v="DILECTRO"/>
    <s v="GP2GP2548"/>
    <s v="Q2 2021"/>
    <s v="EUR"/>
    <n v="297.95999999999998"/>
    <n v="297.95999999999998"/>
    <n v="0"/>
    <n v="297.95999999999998"/>
    <n v="0"/>
    <x v="0"/>
    <m/>
    <m/>
    <m/>
    <m/>
    <s v="none"/>
    <m/>
    <m/>
    <m/>
    <x v="0"/>
    <m/>
    <x v="0"/>
  </r>
  <r>
    <s v="CORPGP2GP2548Q3 2021EUR"/>
    <x v="2"/>
    <n v="48356"/>
    <s v="DILECTRO"/>
    <s v="GP2GP2548"/>
    <s v="Q3 2021"/>
    <s v="EUR"/>
    <n v="91.68"/>
    <n v="91.68"/>
    <n v="0"/>
    <n v="91.68"/>
    <n v="0"/>
    <x v="0"/>
    <m/>
    <m/>
    <m/>
    <m/>
    <s v="none"/>
    <m/>
    <m/>
    <m/>
    <x v="0"/>
    <m/>
    <x v="0"/>
  </r>
  <r>
    <s v="CORPGP2GP2548Q4 2021EUR"/>
    <x v="2"/>
    <n v="48356"/>
    <s v="DILECTRO"/>
    <s v="GP2GP2548"/>
    <s v="Q4 2021"/>
    <s v="EUR"/>
    <n v="1627.36"/>
    <n v="1627.3632"/>
    <n v="-3.2000000001062199E-3"/>
    <n v="1627.36"/>
    <n v="0"/>
    <x v="0"/>
    <m/>
    <m/>
    <m/>
    <m/>
    <s v="none"/>
    <m/>
    <m/>
    <m/>
    <x v="0"/>
    <m/>
    <x v="0"/>
  </r>
  <r>
    <s v="CORPGP2GP2677Q0 2021EUR"/>
    <x v="2"/>
    <n v="52484"/>
    <s v="MODA INTERNATIONAL"/>
    <s v="GP2GP2677"/>
    <s v="Q0 2021"/>
    <s v="EUR"/>
    <n v="1814.93"/>
    <n v="1814.9315999999999"/>
    <n v="-1.5999999998257399E-3"/>
    <n v="1814.93"/>
    <n v="0"/>
    <x v="0"/>
    <m/>
    <m/>
    <m/>
    <m/>
    <s v="none"/>
    <m/>
    <m/>
    <m/>
    <x v="0"/>
    <m/>
    <x v="0"/>
  </r>
  <r>
    <s v="CORPGP2GP2677Q1 2021EUR"/>
    <x v="2"/>
    <n v="52484"/>
    <s v="MODA INTERNATIONAL"/>
    <s v="GP2GP2677"/>
    <s v="Q1 2021"/>
    <s v="EUR"/>
    <n v="1053.1500000000001"/>
    <n v="1053.1548"/>
    <n v="-4.7999999999319698E-3"/>
    <n v="1053.1500000000001"/>
    <n v="0"/>
    <x v="0"/>
    <m/>
    <m/>
    <m/>
    <m/>
    <s v="none"/>
    <m/>
    <m/>
    <m/>
    <x v="0"/>
    <m/>
    <x v="0"/>
  </r>
  <r>
    <s v="CORPGP2GP2677Q4 2021EUR"/>
    <x v="2"/>
    <n v="52484"/>
    <s v="MODA INTERNATIONAL"/>
    <s v="GP2GP2677"/>
    <s v="Q4 2021"/>
    <s v="EUR"/>
    <n v="936.95"/>
    <n v="936.94799999999998"/>
    <n v="2.0000000000663901E-3"/>
    <n v="936.95"/>
    <n v="0"/>
    <x v="0"/>
    <m/>
    <m/>
    <m/>
    <m/>
    <s v="none"/>
    <m/>
    <m/>
    <m/>
    <x v="0"/>
    <m/>
    <x v="0"/>
  </r>
  <r>
    <s v="CORPGP2GP2727Q0 2021EUR"/>
    <x v="2"/>
    <n v="52671"/>
    <s v="GO IN GMBH"/>
    <s v="GP2GP2727"/>
    <s v="Q0 2021"/>
    <s v="EUR"/>
    <n v="169.31"/>
    <n v="169.31399999999999"/>
    <n v="-3.9999999999906699E-3"/>
    <n v="169.31"/>
    <n v="0"/>
    <x v="0"/>
    <m/>
    <m/>
    <m/>
    <m/>
    <s v="none"/>
    <m/>
    <m/>
    <m/>
    <x v="0"/>
    <m/>
    <x v="0"/>
  </r>
  <r>
    <s v="CORPGP2GP2727Q1 2021EUR"/>
    <x v="2"/>
    <n v="52671"/>
    <s v="GO IN GMBH"/>
    <s v="GP2GP2727"/>
    <s v="Q1 2021"/>
    <s v="EUR"/>
    <n v="76.83"/>
    <n v="76.831199999999995"/>
    <n v="-1.1999999999972001E-3"/>
    <n v="76.83"/>
    <n v="0"/>
    <x v="0"/>
    <m/>
    <m/>
    <m/>
    <m/>
    <s v="none"/>
    <m/>
    <m/>
    <m/>
    <x v="0"/>
    <m/>
    <x v="0"/>
  </r>
  <r>
    <s v="CORPGP2GP2727Q2 2021EUR"/>
    <x v="2"/>
    <n v="52671"/>
    <s v="GO IN GMBH"/>
    <s v="GP2GP2727"/>
    <s v="Q2 2021"/>
    <s v="EUR"/>
    <n v="2964.78"/>
    <n v="2964.78"/>
    <n v="0"/>
    <n v="2964.78"/>
    <n v="0"/>
    <x v="0"/>
    <m/>
    <m/>
    <m/>
    <m/>
    <s v="none"/>
    <m/>
    <m/>
    <m/>
    <x v="0"/>
    <m/>
    <x v="0"/>
  </r>
  <r>
    <s v="CORPGP2GP2727Q3 2021EUR"/>
    <x v="2"/>
    <n v="52671"/>
    <s v="GO IN GMBH"/>
    <s v="GP2GP2727"/>
    <s v="Q3 2021"/>
    <s v="EUR"/>
    <n v="479.16"/>
    <n v="479.16059999999999"/>
    <n v="-5.9999999996307397E-4"/>
    <n v="479.16"/>
    <n v="0"/>
    <x v="0"/>
    <m/>
    <m/>
    <m/>
    <m/>
    <s v="none"/>
    <m/>
    <m/>
    <m/>
    <x v="0"/>
    <m/>
    <x v="0"/>
  </r>
  <r>
    <s v="CORPGP2GP2727Q4 2021EUR"/>
    <x v="2"/>
    <n v="52671"/>
    <s v="GO IN GMBH"/>
    <s v="GP2GP2727"/>
    <s v="Q4 2021"/>
    <s v="EUR"/>
    <n v="131.41"/>
    <n v="131.41200000000001"/>
    <n v="-2.0000000000095402E-3"/>
    <n v="131.41"/>
    <n v="0"/>
    <x v="0"/>
    <m/>
    <m/>
    <m/>
    <m/>
    <s v="none"/>
    <m/>
    <m/>
    <m/>
    <x v="0"/>
    <m/>
    <x v="0"/>
  </r>
  <r>
    <s v="CORPGP3GPHF12736Q1 2021EUR"/>
    <x v="2"/>
    <n v="52671"/>
    <s v="GO IN GMBH"/>
    <s v="GP3GPHF12736"/>
    <s v="Q1 2021"/>
    <s v="EUR"/>
    <n v="553.28"/>
    <n v="553.28200000000004"/>
    <n v="-2.0000000000663901E-3"/>
    <n v="553.28"/>
    <n v="0"/>
    <x v="0"/>
    <m/>
    <m/>
    <m/>
    <m/>
    <s v="none"/>
    <m/>
    <m/>
    <m/>
    <x v="0"/>
    <m/>
    <x v="0"/>
  </r>
  <r>
    <s v="CORPGP3GPHF12736Q3 2021EUR"/>
    <x v="2"/>
    <n v="52671"/>
    <s v="GO IN GMBH"/>
    <s v="GP3GPHF12736"/>
    <s v="Q3 2021"/>
    <s v="EUR"/>
    <n v="45.84"/>
    <n v="45.84"/>
    <n v="0"/>
    <n v="45.84"/>
    <n v="0"/>
    <x v="0"/>
    <m/>
    <m/>
    <m/>
    <m/>
    <s v="none"/>
    <m/>
    <m/>
    <m/>
    <x v="0"/>
    <m/>
    <x v="0"/>
  </r>
  <r>
    <s v="CORPGP3GP2958Q3 2021EUR"/>
    <x v="2"/>
    <n v="52671"/>
    <s v="GO IN GMBH"/>
    <s v="GP3GP2958"/>
    <s v="Q3 2021"/>
    <s v="EUR"/>
    <n v="12.69"/>
    <n v="12.69"/>
    <n v="0"/>
    <n v="12.69"/>
    <n v="0"/>
    <x v="0"/>
    <m/>
    <m/>
    <m/>
    <m/>
    <s v="none"/>
    <m/>
    <m/>
    <m/>
    <x v="0"/>
    <m/>
    <x v="0"/>
  </r>
  <r>
    <s v="CORPGP3GP2958Q4 2021EUR"/>
    <x v="2"/>
    <n v="52671"/>
    <s v="GO IN GMBH"/>
    <s v="GP3GP2958"/>
    <s v="Q4 2021"/>
    <s v="EUR"/>
    <n v="124.6"/>
    <n v="124.6044"/>
    <n v="-4.4000000000039502E-3"/>
    <n v="124.6"/>
    <n v="0"/>
    <x v="0"/>
    <m/>
    <m/>
    <m/>
    <m/>
    <s v="none"/>
    <m/>
    <m/>
    <m/>
    <x v="0"/>
    <m/>
    <x v="0"/>
  </r>
  <r>
    <s v="CORPGP2GP2694Q0 2021EUR"/>
    <x v="2"/>
    <n v="54285"/>
    <s v="BALSAN"/>
    <s v="GP2GP2694"/>
    <s v="Q0 2021"/>
    <s v="EUR"/>
    <n v="332.64"/>
    <n v="332.64"/>
    <n v="0"/>
    <n v="332.64"/>
    <n v="0"/>
    <x v="0"/>
    <m/>
    <m/>
    <m/>
    <m/>
    <s v="none"/>
    <m/>
    <m/>
    <m/>
    <x v="0"/>
    <m/>
    <x v="0"/>
  </r>
  <r>
    <s v="CORPGP2GP2694Q1 2021EUR"/>
    <x v="2"/>
    <n v="54285"/>
    <s v="BALSAN"/>
    <s v="GP2GP2694"/>
    <s v="Q1 2021"/>
    <s v="EUR"/>
    <n v="13879.93"/>
    <n v="13879.9308"/>
    <n v="-7.9999999979918303E-4"/>
    <n v="13879.93"/>
    <n v="0"/>
    <x v="0"/>
    <m/>
    <m/>
    <m/>
    <m/>
    <s v="none"/>
    <m/>
    <m/>
    <m/>
    <x v="0"/>
    <m/>
    <x v="0"/>
  </r>
  <r>
    <s v="CORPGP2GP2694Q2 2021EUR"/>
    <x v="2"/>
    <n v="54285"/>
    <s v="BALSAN"/>
    <s v="GP2GP2694"/>
    <s v="Q2 2021"/>
    <s v="EUR"/>
    <n v="22147.68"/>
    <n v="22147.679400000001"/>
    <n v="5.9999999939464E-4"/>
    <n v="22147.68"/>
    <n v="0"/>
    <x v="0"/>
    <m/>
    <m/>
    <m/>
    <m/>
    <s v="none"/>
    <m/>
    <m/>
    <m/>
    <x v="0"/>
    <m/>
    <x v="0"/>
  </r>
  <r>
    <s v="CORPGP2GP2694Q3 2021EUR"/>
    <x v="2"/>
    <n v="54285"/>
    <s v="BALSAN"/>
    <s v="GP2GP2694"/>
    <s v="Q3 2021"/>
    <s v="EUR"/>
    <n v="14331.88"/>
    <n v="14331.8832"/>
    <n v="-3.2000000010157202E-3"/>
    <n v="14331.88"/>
    <n v="0"/>
    <x v="0"/>
    <m/>
    <m/>
    <m/>
    <m/>
    <s v="none"/>
    <m/>
    <m/>
    <m/>
    <x v="0"/>
    <m/>
    <x v="0"/>
  </r>
  <r>
    <s v="CORPGP2GP2694Q4 2021EUR"/>
    <x v="2"/>
    <n v="54285"/>
    <s v="BALSAN"/>
    <s v="GP2GP2694"/>
    <s v="Q4 2021"/>
    <s v="EUR"/>
    <n v="25630.33"/>
    <n v="25630.327799999999"/>
    <n v="2.2000000026309802E-3"/>
    <n v="25630.33"/>
    <n v="0"/>
    <x v="0"/>
    <m/>
    <m/>
    <m/>
    <m/>
    <s v="none"/>
    <m/>
    <m/>
    <m/>
    <x v="0"/>
    <m/>
    <x v="0"/>
  </r>
  <r>
    <s v="CORPGP3NOV2695Y 2021EUR"/>
    <x v="2"/>
    <n v="54285"/>
    <s v="BALSAN"/>
    <s v="GP3NOV2695"/>
    <s v="Y 2021"/>
    <s v="EUR"/>
    <n v="52285.07"/>
    <n v="52285.065300000002"/>
    <n v="4.6999999976833299E-3"/>
    <n v="52285.07"/>
    <n v="0"/>
    <x v="0"/>
    <m/>
    <m/>
    <m/>
    <m/>
    <s v="none"/>
    <m/>
    <m/>
    <m/>
    <x v="0"/>
    <m/>
    <x v="0"/>
  </r>
  <r>
    <s v="CORPGP2GP2280Q0 2021EUR"/>
    <x v="2"/>
    <n v="54422"/>
    <s v="PIERRE PRADEL PARIS"/>
    <s v="GP2GP2280"/>
    <s v="Q0 2021"/>
    <s v="EUR"/>
    <n v="-1875.3"/>
    <n v="-1875.3"/>
    <n v="0"/>
    <n v="-1875.3"/>
    <n v="0"/>
    <x v="0"/>
    <m/>
    <m/>
    <m/>
    <m/>
    <s v="none"/>
    <m/>
    <m/>
    <m/>
    <x v="0"/>
    <m/>
    <x v="0"/>
  </r>
  <r>
    <s v="CORPGP2GP2280Q1 2021EUR"/>
    <x v="2"/>
    <n v="54422"/>
    <s v="PIERRE PRADEL PARIS"/>
    <s v="GP2GP2280"/>
    <s v="Q1 2021"/>
    <s v="EUR"/>
    <n v="863.06999999999903"/>
    <n v="863.06700000000001"/>
    <n v="2.9999999999290499E-3"/>
    <n v="863.06999999999903"/>
    <n v="0"/>
    <x v="0"/>
    <m/>
    <m/>
    <m/>
    <m/>
    <s v="none"/>
    <s v="Hexa"/>
    <s v="Zakaria"/>
    <m/>
    <x v="2"/>
    <s v="Zakaria"/>
    <x v="0"/>
  </r>
  <r>
    <s v="CORPGP2GP2280Q2 2021EUR"/>
    <x v="2"/>
    <n v="54422"/>
    <s v="PIERRE PRADEL PARIS"/>
    <s v="GP2GP2280"/>
    <s v="Q2 2021"/>
    <s v="EUR"/>
    <n v="1787.12"/>
    <n v="1787.1168"/>
    <n v="3.1999999998788501E-3"/>
    <n v="1787.12"/>
    <n v="0"/>
    <x v="0"/>
    <m/>
    <m/>
    <m/>
    <m/>
    <s v="none"/>
    <m/>
    <m/>
    <m/>
    <x v="0"/>
    <m/>
    <x v="0"/>
  </r>
  <r>
    <s v="CORPGP2GP2280Q3 2021EUR"/>
    <x v="2"/>
    <n v="54422"/>
    <s v="PIERRE PRADEL PARIS"/>
    <s v="GP2GP2280"/>
    <s v="Q3 2021"/>
    <s v="EUR"/>
    <n v="279.56"/>
    <n v="279.5616"/>
    <n v="-1.59999999999627E-3"/>
    <n v="279.56"/>
    <n v="0"/>
    <x v="0"/>
    <m/>
    <m/>
    <m/>
    <m/>
    <s v="none"/>
    <m/>
    <m/>
    <m/>
    <x v="0"/>
    <m/>
    <x v="0"/>
  </r>
  <r>
    <s v="CORPGP2GP2280Q4 2021EUR"/>
    <x v="2"/>
    <n v="54422"/>
    <s v="PIERRE PRADEL PARIS"/>
    <s v="GP2GP2280"/>
    <s v="Q4 2021"/>
    <s v="EUR"/>
    <n v="751.64"/>
    <n v="751.63499999999999"/>
    <n v="4.9999999999954499E-3"/>
    <n v="751.64"/>
    <n v="0"/>
    <x v="0"/>
    <m/>
    <m/>
    <m/>
    <m/>
    <s v="none"/>
    <m/>
    <m/>
    <m/>
    <x v="0"/>
    <m/>
    <x v="0"/>
  </r>
  <r>
    <s v="CORPGP3IB2592Q1 2021EUR"/>
    <x v="2"/>
    <n v="54422"/>
    <s v="PIERRE PRADEL PARIS"/>
    <s v="GP3IB2592"/>
    <s v="Q1 2021"/>
    <s v="EUR"/>
    <n v="431.54"/>
    <n v="431.53829999999999"/>
    <n v="1.7000000000280101E-3"/>
    <n v="431.54"/>
    <n v="0"/>
    <x v="0"/>
    <m/>
    <m/>
    <m/>
    <m/>
    <s v="none"/>
    <s v="Hexa"/>
    <s v="Zakaria"/>
    <m/>
    <x v="2"/>
    <s v="Zakaria"/>
    <x v="0"/>
  </r>
  <r>
    <s v="CORPGP3IB2592Q2 2021EUR"/>
    <x v="2"/>
    <n v="54422"/>
    <s v="PIERRE PRADEL PARIS"/>
    <s v="GP3IB2592"/>
    <s v="Q2 2021"/>
    <s v="EUR"/>
    <n v="860.37"/>
    <n v="860.3664"/>
    <n v="3.6000000000058199E-3"/>
    <n v="860.37"/>
    <n v="0"/>
    <x v="0"/>
    <m/>
    <m/>
    <m/>
    <m/>
    <s v="none"/>
    <m/>
    <m/>
    <m/>
    <x v="0"/>
    <m/>
    <x v="0"/>
  </r>
  <r>
    <s v="CORPGP3IB2592Q3 2021EUR"/>
    <x v="2"/>
    <n v="54422"/>
    <s v="PIERRE PRADEL PARIS"/>
    <s v="GP3IB2592"/>
    <s v="Q3 2021"/>
    <s v="EUR"/>
    <n v="83.94"/>
    <n v="83.937600000000003"/>
    <n v="2.3999999999944001E-3"/>
    <n v="83.94"/>
    <n v="0"/>
    <x v="0"/>
    <m/>
    <m/>
    <m/>
    <m/>
    <s v="none"/>
    <m/>
    <m/>
    <m/>
    <x v="0"/>
    <m/>
    <x v="0"/>
  </r>
  <r>
    <s v="CORPGP3IB2592Q4 2021EUR"/>
    <x v="2"/>
    <n v="54422"/>
    <s v="PIERRE PRADEL PARIS"/>
    <s v="GP3IB2592"/>
    <s v="Q4 2021"/>
    <s v="EUR"/>
    <n v="284.83"/>
    <n v="284.83440000000002"/>
    <n v="-4.4000000000323702E-3"/>
    <n v="284.83"/>
    <n v="0"/>
    <x v="0"/>
    <m/>
    <m/>
    <m/>
    <m/>
    <s v="none"/>
    <m/>
    <m/>
    <m/>
    <x v="0"/>
    <m/>
    <x v="0"/>
  </r>
  <r>
    <s v="CORPGP3MERD2281Q0 2021EUR"/>
    <x v="2"/>
    <n v="54422"/>
    <s v="PIERRE PRADEL PARIS"/>
    <s v="GP3MERD2281"/>
    <s v="Q0 2021"/>
    <s v="EUR"/>
    <n v="-143.91"/>
    <n v="-143.91"/>
    <n v="0"/>
    <n v="-143.91"/>
    <n v="0"/>
    <x v="0"/>
    <m/>
    <m/>
    <m/>
    <m/>
    <s v="none"/>
    <m/>
    <m/>
    <m/>
    <x v="0"/>
    <m/>
    <x v="0"/>
  </r>
  <r>
    <s v="CORPGP3MERD2281Q2 2021EUR"/>
    <x v="2"/>
    <n v="54422"/>
    <s v="PIERRE PRADEL PARIS"/>
    <s v="GP3MERD2281"/>
    <s v="Q2 2021"/>
    <s v="EUR"/>
    <n v="23.29"/>
    <n v="23.292000000000002"/>
    <n v="-2.0000000000024399E-3"/>
    <n v="23.29"/>
    <n v="0"/>
    <x v="0"/>
    <m/>
    <m/>
    <m/>
    <m/>
    <s v="none"/>
    <m/>
    <m/>
    <m/>
    <x v="0"/>
    <m/>
    <x v="0"/>
  </r>
  <r>
    <s v="CORPGP3MERD2281Q3 2021EUR"/>
    <x v="2"/>
    <n v="54422"/>
    <s v="PIERRE PRADEL PARIS"/>
    <s v="GP3MERD2281"/>
    <s v="Q3 2021"/>
    <s v="EUR"/>
    <n v="11.38"/>
    <n v="11.3832"/>
    <n v="-3.1999999999996402E-3"/>
    <n v="11.38"/>
    <n v="0"/>
    <x v="0"/>
    <m/>
    <m/>
    <m/>
    <m/>
    <s v="none"/>
    <m/>
    <m/>
    <m/>
    <x v="0"/>
    <m/>
    <x v="0"/>
  </r>
  <r>
    <s v="CORPGP3MERD2281Q4 2021EUR"/>
    <x v="2"/>
    <n v="54422"/>
    <s v="PIERRE PRADEL PARIS"/>
    <s v="GP3MERD2281"/>
    <s v="Q4 2021"/>
    <s v="EUR"/>
    <n v="16.53"/>
    <n v="16.5336"/>
    <n v="-3.5999999999987101E-3"/>
    <n v="16.53"/>
    <n v="0"/>
    <x v="0"/>
    <m/>
    <m/>
    <m/>
    <m/>
    <s v="none"/>
    <m/>
    <m/>
    <m/>
    <x v="0"/>
    <m/>
    <x v="0"/>
  </r>
  <r>
    <s v="CORPGP2GP2494Q0 2021EUR"/>
    <x v="2"/>
    <n v="54707"/>
    <s v="KARTELL"/>
    <s v="GP2GP2494"/>
    <s v="Q0 2021"/>
    <s v="EUR"/>
    <n v="625.72"/>
    <n v="625.71540000000005"/>
    <n v="4.5999999999821696E-3"/>
    <n v="625.72"/>
    <n v="0"/>
    <x v="0"/>
    <m/>
    <m/>
    <m/>
    <m/>
    <s v="none"/>
    <m/>
    <m/>
    <m/>
    <x v="0"/>
    <m/>
    <x v="0"/>
  </r>
  <r>
    <s v="CORPGP2GP2494Q1 2021EUR"/>
    <x v="2"/>
    <n v="54707"/>
    <s v="KARTELL"/>
    <s v="GP2GP2494"/>
    <s v="Q1 2021"/>
    <s v="EUR"/>
    <n v="29.18"/>
    <n v="29.175000000000001"/>
    <n v="4.999999999999E-3"/>
    <n v="29.18"/>
    <n v="0"/>
    <x v="0"/>
    <m/>
    <m/>
    <m/>
    <m/>
    <s v="none"/>
    <m/>
    <m/>
    <m/>
    <x v="0"/>
    <m/>
    <x v="0"/>
  </r>
  <r>
    <s v="CORPGP2GP2494Q2 2021EUR"/>
    <x v="2"/>
    <n v="54707"/>
    <s v="KARTELL"/>
    <s v="GP2GP2494"/>
    <s v="Q2 2021"/>
    <s v="EUR"/>
    <n v="121.4"/>
    <n v="121.398"/>
    <n v="2.0000000000095402E-3"/>
    <n v="121.4"/>
    <n v="0"/>
    <x v="0"/>
    <m/>
    <m/>
    <m/>
    <m/>
    <s v="none"/>
    <m/>
    <m/>
    <m/>
    <x v="0"/>
    <m/>
    <x v="0"/>
  </r>
  <r>
    <s v="CORPGP2GP2494Q3 2021EUR"/>
    <x v="2"/>
    <n v="54707"/>
    <s v="KARTELL"/>
    <s v="GP2GP2494"/>
    <s v="Q3 2021"/>
    <s v="EUR"/>
    <n v="1261.99"/>
    <n v="1261.9860000000001"/>
    <n v="3.9999999999054099E-3"/>
    <n v="1261.99"/>
    <n v="0"/>
    <x v="0"/>
    <m/>
    <m/>
    <m/>
    <m/>
    <s v="none"/>
    <m/>
    <m/>
    <m/>
    <x v="0"/>
    <m/>
    <x v="0"/>
  </r>
  <r>
    <s v="CORPGP2GP2494Q4 2021EUR"/>
    <x v="2"/>
    <n v="54707"/>
    <s v="KARTELL"/>
    <s v="GP2GP2494"/>
    <s v="Q4 2021"/>
    <s v="EUR"/>
    <n v="44.31"/>
    <n v="44.313600000000001"/>
    <n v="-3.5999999999987101E-3"/>
    <n v="44.31"/>
    <n v="0"/>
    <x v="0"/>
    <m/>
    <m/>
    <m/>
    <m/>
    <s v="none"/>
    <m/>
    <m/>
    <m/>
    <x v="0"/>
    <m/>
    <x v="0"/>
  </r>
  <r>
    <s v="CORPGP2GP2683Q0 2021EUR"/>
    <x v="2"/>
    <n v="55298"/>
    <s v="SILTEC"/>
    <s v="GP2GP2683"/>
    <s v="Q0 2021"/>
    <s v="EUR"/>
    <n v="851.23"/>
    <n v="851.22659999999996"/>
    <n v="3.4000000000560201E-3"/>
    <n v="851.23"/>
    <n v="0"/>
    <x v="0"/>
    <m/>
    <m/>
    <m/>
    <m/>
    <s v="none"/>
    <m/>
    <m/>
    <m/>
    <x v="0"/>
    <m/>
    <x v="0"/>
  </r>
  <r>
    <s v="CORPGP2GP2683Q1 2021EUR"/>
    <x v="2"/>
    <n v="55298"/>
    <s v="SILTEC"/>
    <s v="GP2GP2683"/>
    <s v="Q1 2021"/>
    <s v="EUR"/>
    <n v="4754.84"/>
    <n v="4754.8446000000004"/>
    <n v="-4.6000000002095398E-3"/>
    <n v="4754.84"/>
    <n v="0"/>
    <x v="0"/>
    <m/>
    <m/>
    <m/>
    <m/>
    <s v="none"/>
    <m/>
    <m/>
    <m/>
    <x v="0"/>
    <m/>
    <x v="0"/>
  </r>
  <r>
    <s v="CORPGP2GP2683Q2 2021EUR"/>
    <x v="2"/>
    <n v="55298"/>
    <s v="SILTEC"/>
    <s v="GP2GP2683"/>
    <s v="Q2 2021"/>
    <s v="EUR"/>
    <n v="9379.35"/>
    <n v="9379.3505999999998"/>
    <n v="-5.9999999939464E-4"/>
    <n v="9379.35"/>
    <n v="0"/>
    <x v="0"/>
    <m/>
    <m/>
    <m/>
    <m/>
    <s v="none"/>
    <m/>
    <m/>
    <m/>
    <x v="0"/>
    <m/>
    <x v="0"/>
  </r>
  <r>
    <s v="CORPGP2GP2683Q3 2021EUR"/>
    <x v="2"/>
    <n v="55298"/>
    <s v="SILTEC"/>
    <s v="GP2GP2683"/>
    <s v="Q3 2021"/>
    <s v="EUR"/>
    <n v="2318.9"/>
    <n v="2318.9022"/>
    <n v="-2.1999999999025E-3"/>
    <n v="2318.9"/>
    <n v="0"/>
    <x v="0"/>
    <m/>
    <m/>
    <m/>
    <m/>
    <s v="none"/>
    <m/>
    <m/>
    <m/>
    <x v="0"/>
    <m/>
    <x v="0"/>
  </r>
  <r>
    <s v="CORPGP2GP2683Q4 2021EUR"/>
    <x v="2"/>
    <n v="55298"/>
    <s v="SILTEC"/>
    <s v="GP2GP2683"/>
    <s v="Q4 2021"/>
    <s v="EUR"/>
    <n v="1973.43"/>
    <n v="1973.4269999999999"/>
    <n v="3.0000000001564301E-3"/>
    <n v="1973.43"/>
    <n v="0"/>
    <x v="0"/>
    <m/>
    <m/>
    <m/>
    <m/>
    <s v="none"/>
    <m/>
    <m/>
    <m/>
    <x v="0"/>
    <m/>
    <x v="0"/>
  </r>
  <r>
    <s v="CORP2445042Q0 2021EUR"/>
    <x v="2"/>
    <n v="56507"/>
    <s v="SILENT GLISS"/>
    <n v="2445042"/>
    <s v="Q0 2021"/>
    <s v="EUR"/>
    <n v="465.04"/>
    <n v="465.04"/>
    <n v="0"/>
    <n v="465.04"/>
    <n v="0"/>
    <x v="0"/>
    <m/>
    <m/>
    <m/>
    <m/>
    <s v="none"/>
    <m/>
    <m/>
    <m/>
    <x v="0"/>
    <m/>
    <x v="0"/>
  </r>
  <r>
    <s v="CORP2445042Q1 2021EUR"/>
    <x v="2"/>
    <n v="56507"/>
    <s v="SILENT GLISS"/>
    <n v="2445042"/>
    <s v="Q1 2021"/>
    <s v="EUR"/>
    <n v="576.08000000000004"/>
    <n v="576.08000000000004"/>
    <n v="0"/>
    <n v="576.08000000000004"/>
    <n v="0"/>
    <x v="0"/>
    <m/>
    <m/>
    <m/>
    <m/>
    <s v="none"/>
    <m/>
    <m/>
    <m/>
    <x v="0"/>
    <m/>
    <x v="0"/>
  </r>
  <r>
    <s v="CORP2445042Q2 2021EUR"/>
    <x v="2"/>
    <n v="56507"/>
    <s v="SILENT GLISS"/>
    <n v="2445042"/>
    <s v="Q2 2021"/>
    <s v="EUR"/>
    <n v="606.79999999999995"/>
    <n v="606.79999999999995"/>
    <n v="0"/>
    <n v="606.79999999999995"/>
    <n v="0"/>
    <x v="0"/>
    <m/>
    <m/>
    <m/>
    <m/>
    <s v="none"/>
    <m/>
    <m/>
    <m/>
    <x v="0"/>
    <m/>
    <x v="0"/>
  </r>
  <r>
    <s v="CORP2445042Q3 2021EUR"/>
    <x v="2"/>
    <n v="56507"/>
    <s v="SILENT GLISS"/>
    <n v="2445042"/>
    <s v="Q3 2021"/>
    <s v="EUR"/>
    <n v="762"/>
    <n v="762"/>
    <n v="0"/>
    <n v="762"/>
    <n v="0"/>
    <x v="0"/>
    <m/>
    <m/>
    <m/>
    <m/>
    <s v="none"/>
    <m/>
    <m/>
    <m/>
    <x v="0"/>
    <m/>
    <x v="0"/>
  </r>
  <r>
    <s v="CORP2445042Q4 2021EUR"/>
    <x v="2"/>
    <n v="56507"/>
    <s v="SILENT GLISS"/>
    <n v="2445042"/>
    <s v="Q4 2021"/>
    <s v="EUR"/>
    <n v="165.56"/>
    <n v="165.56"/>
    <n v="0"/>
    <n v="165.56"/>
    <n v="0"/>
    <x v="0"/>
    <m/>
    <m/>
    <m/>
    <m/>
    <s v="none"/>
    <m/>
    <m/>
    <m/>
    <x v="0"/>
    <m/>
    <x v="0"/>
  </r>
  <r>
    <s v="CORPGP2GP2460Q1 2021EUR"/>
    <x v="2"/>
    <n v="57405"/>
    <s v="SOLDIS"/>
    <s v="GP2GP2460"/>
    <s v="Q1 2021"/>
    <s v="EUR"/>
    <n v="944.7"/>
    <n v="944.69939999999997"/>
    <n v="6.0000000007676103E-4"/>
    <n v="944.7"/>
    <n v="0"/>
    <x v="0"/>
    <m/>
    <m/>
    <m/>
    <m/>
    <s v="none"/>
    <m/>
    <m/>
    <m/>
    <x v="0"/>
    <m/>
    <x v="0"/>
  </r>
  <r>
    <s v="CORPGP2GP2460Q2 2021EUR"/>
    <x v="2"/>
    <n v="57405"/>
    <s v="SOLDIS"/>
    <s v="GP2GP2460"/>
    <s v="Q2 2021"/>
    <s v="EUR"/>
    <n v="631.54"/>
    <n v="631.53599999999994"/>
    <n v="4.0000000000190898E-3"/>
    <n v="631.54"/>
    <n v="0"/>
    <x v="0"/>
    <m/>
    <m/>
    <m/>
    <m/>
    <s v="none"/>
    <m/>
    <m/>
    <m/>
    <x v="0"/>
    <m/>
    <x v="0"/>
  </r>
  <r>
    <s v="CORPGP2GP2460Q4 2021EUR"/>
    <x v="2"/>
    <n v="57405"/>
    <s v="SOLDIS"/>
    <s v="GP2GP2460"/>
    <s v="Q4 2021"/>
    <s v="EUR"/>
    <n v="777.35"/>
    <n v="777.34979999999996"/>
    <n v="2.00000000063482E-4"/>
    <n v="777.35"/>
    <n v="0"/>
    <x v="0"/>
    <m/>
    <m/>
    <m/>
    <m/>
    <s v="none"/>
    <m/>
    <m/>
    <m/>
    <x v="0"/>
    <m/>
    <x v="0"/>
  </r>
  <r>
    <s v="CORPGP2GP2318Q0 2021EUR"/>
    <x v="2"/>
    <n v="57700"/>
    <s v="APIR SRL"/>
    <s v="GP2GP2318"/>
    <s v="Q0 2021"/>
    <s v="EUR"/>
    <n v="1066.2"/>
    <n v="1066.2"/>
    <n v="0"/>
    <n v="1066.2"/>
    <n v="0"/>
    <x v="0"/>
    <m/>
    <m/>
    <m/>
    <m/>
    <s v="none"/>
    <m/>
    <m/>
    <m/>
    <x v="0"/>
    <m/>
    <x v="0"/>
  </r>
  <r>
    <s v="CORPGP2GP2318Q1 2021EUR"/>
    <x v="2"/>
    <n v="57700"/>
    <s v="APIR SRL"/>
    <s v="GP2GP2318"/>
    <s v="Q1 2021"/>
    <s v="EUR"/>
    <n v="2915.6"/>
    <n v="2915.6"/>
    <n v="0"/>
    <n v="2915.6"/>
    <n v="0"/>
    <x v="0"/>
    <m/>
    <m/>
    <m/>
    <m/>
    <s v="none"/>
    <m/>
    <m/>
    <m/>
    <x v="0"/>
    <m/>
    <x v="0"/>
  </r>
  <r>
    <s v="CORPGP2GP2318Q2 2021EUR"/>
    <x v="2"/>
    <n v="57700"/>
    <s v="APIR SRL"/>
    <s v="GP2GP2318"/>
    <s v="Q2 2021"/>
    <s v="EUR"/>
    <n v="4750.71"/>
    <n v="4750.7055"/>
    <n v="4.5000000000072699E-3"/>
    <n v="4750.71"/>
    <n v="0"/>
    <x v="0"/>
    <m/>
    <m/>
    <m/>
    <m/>
    <s v="none"/>
    <m/>
    <m/>
    <m/>
    <x v="0"/>
    <m/>
    <x v="0"/>
  </r>
  <r>
    <s v="CORPGP2GP2318Q3 2021EUR"/>
    <x v="2"/>
    <n v="57700"/>
    <s v="APIR SRL"/>
    <s v="GP2GP2318"/>
    <s v="Q3 2021"/>
    <s v="EUR"/>
    <n v="1924.16"/>
    <n v="1924.1645000000001"/>
    <n v="-4.5000000000072699E-3"/>
    <n v="1924.16"/>
    <n v="0"/>
    <x v="0"/>
    <m/>
    <m/>
    <m/>
    <m/>
    <s v="none"/>
    <m/>
    <m/>
    <m/>
    <x v="0"/>
    <m/>
    <x v="0"/>
  </r>
  <r>
    <s v="CORPGP2GP2318Q4 2021EUR"/>
    <x v="2"/>
    <n v="57700"/>
    <s v="APIR SRL"/>
    <s v="GP2GP2318"/>
    <s v="Q4 2021"/>
    <s v="EUR"/>
    <n v="4116.5599999999904"/>
    <n v="4116.5595000000003"/>
    <n v="4.9999999919236795E-4"/>
    <n v="4116.5599999999904"/>
    <n v="0"/>
    <x v="0"/>
    <m/>
    <m/>
    <m/>
    <m/>
    <s v="none"/>
    <s v="Produit"/>
    <s v="Thao"/>
    <s v="[TN] : Calcul à la main = Report =Dernier ajustement [44327] : 82 331,19 x 5% = 4 116,56 . La facture était du dec initial"/>
    <x v="1"/>
    <m/>
    <x v="11"/>
  </r>
  <r>
    <s v="CORPGP2GP2459Q1 2021EUR"/>
    <x v="2"/>
    <n v="57777"/>
    <s v="INTERFACE EUROPE"/>
    <s v="GP2GP2459"/>
    <s v="Q1 2021"/>
    <s v="EUR"/>
    <n v="1360.02"/>
    <n v="1360.02"/>
    <n v="0"/>
    <n v="1360.02"/>
    <n v="0"/>
    <x v="0"/>
    <m/>
    <m/>
    <m/>
    <m/>
    <s v="none"/>
    <m/>
    <m/>
    <m/>
    <x v="0"/>
    <m/>
    <x v="0"/>
  </r>
  <r>
    <s v="CORPGP2GP2459Q2 2021EUR"/>
    <x v="2"/>
    <n v="57777"/>
    <s v="INTERFACE EUROPE"/>
    <s v="GP2GP2459"/>
    <s v="Q2 2021"/>
    <s v="EUR"/>
    <n v="1151.04"/>
    <n v="1151.0382"/>
    <n v="1.8000000000029099E-3"/>
    <n v="1151.04"/>
    <n v="0"/>
    <x v="0"/>
    <m/>
    <m/>
    <m/>
    <m/>
    <s v="none"/>
    <m/>
    <m/>
    <m/>
    <x v="0"/>
    <m/>
    <x v="0"/>
  </r>
  <r>
    <s v="CORPGP2GP2459Q3 2021EUR"/>
    <x v="2"/>
    <n v="57777"/>
    <s v="INTERFACE EUROPE"/>
    <s v="GP2GP2459"/>
    <s v="Q3 2021"/>
    <s v="EUR"/>
    <n v="1489.56"/>
    <n v="1489.5630000000001"/>
    <n v="-3.0000000001564301E-3"/>
    <n v="1489.56"/>
    <n v="0"/>
    <x v="0"/>
    <m/>
    <m/>
    <m/>
    <m/>
    <s v="none"/>
    <m/>
    <m/>
    <m/>
    <x v="0"/>
    <m/>
    <x v="0"/>
  </r>
  <r>
    <s v="CORPGP2GP2459Q4 2021EUR"/>
    <x v="2"/>
    <n v="57777"/>
    <s v="INTERFACE EUROPE"/>
    <s v="GP2GP2459"/>
    <s v="Q4 2021"/>
    <s v="EUR"/>
    <n v="1183.2"/>
    <n v="1183.2048"/>
    <n v="-4.7999999999319698E-3"/>
    <n v="1183.2"/>
    <n v="0"/>
    <x v="0"/>
    <m/>
    <m/>
    <m/>
    <m/>
    <s v="none"/>
    <m/>
    <m/>
    <m/>
    <x v="0"/>
    <m/>
    <x v="0"/>
  </r>
  <r>
    <s v="CORPGP2GP2662Q0 2021EUR"/>
    <x v="2"/>
    <n v="58405"/>
    <s v="TARGETTI FRANCE"/>
    <s v="GP2GP2662"/>
    <s v="Q0 2021"/>
    <s v="EUR"/>
    <n v="84.37"/>
    <n v="84.37"/>
    <n v="0"/>
    <n v="84.37"/>
    <n v="0"/>
    <x v="0"/>
    <m/>
    <m/>
    <m/>
    <m/>
    <s v="none"/>
    <m/>
    <m/>
    <m/>
    <x v="0"/>
    <m/>
    <x v="0"/>
  </r>
  <r>
    <s v="CORPGP2GP2662Q1 2021EUR"/>
    <x v="2"/>
    <n v="58405"/>
    <s v="TARGETTI FRANCE"/>
    <s v="GP2GP2662"/>
    <s v="Q1 2021"/>
    <s v="EUR"/>
    <n v="994.24"/>
    <n v="994.23500000000001"/>
    <n v="4.9999999999954499E-3"/>
    <n v="994.24"/>
    <n v="0"/>
    <x v="0"/>
    <m/>
    <m/>
    <m/>
    <m/>
    <s v="none"/>
    <m/>
    <m/>
    <m/>
    <x v="0"/>
    <m/>
    <x v="0"/>
  </r>
  <r>
    <s v="CORPGP2GP2662Q2 2021EUR"/>
    <x v="2"/>
    <n v="58405"/>
    <s v="TARGETTI FRANCE"/>
    <s v="GP2GP2662"/>
    <s v="Q2 2021"/>
    <s v="EUR"/>
    <n v="74.75"/>
    <n v="74.745000000000005"/>
    <n v="4.9999999999954499E-3"/>
    <n v="74.75"/>
    <n v="0"/>
    <x v="0"/>
    <m/>
    <m/>
    <m/>
    <m/>
    <s v="none"/>
    <m/>
    <m/>
    <m/>
    <x v="0"/>
    <m/>
    <x v="0"/>
  </r>
  <r>
    <s v="CORPGP2GP2662Q3 2021EUR"/>
    <x v="2"/>
    <n v="58405"/>
    <s v="TARGETTI FRANCE"/>
    <s v="GP2GP2662"/>
    <s v="Q3 2021"/>
    <s v="EUR"/>
    <n v="843.26"/>
    <n v="843.26"/>
    <n v="0"/>
    <n v="843.26"/>
    <n v="0"/>
    <x v="0"/>
    <m/>
    <m/>
    <m/>
    <m/>
    <s v="none"/>
    <m/>
    <m/>
    <m/>
    <x v="0"/>
    <m/>
    <x v="0"/>
  </r>
  <r>
    <s v="CORPGP2GP2662Q4 2021EUR"/>
    <x v="2"/>
    <n v="58405"/>
    <s v="TARGETTI FRANCE"/>
    <s v="GP2GP2662"/>
    <s v="Q4 2021"/>
    <s v="EUR"/>
    <n v="1440.84"/>
    <n v="1440.835"/>
    <n v="4.9999999998817596E-3"/>
    <n v="1440.84"/>
    <n v="0"/>
    <x v="0"/>
    <m/>
    <m/>
    <m/>
    <m/>
    <s v="none"/>
    <m/>
    <m/>
    <m/>
    <x v="0"/>
    <m/>
    <x v="0"/>
  </r>
  <r>
    <s v="CORPGP4GP2275Q0 2021EUR"/>
    <x v="2"/>
    <n v="58409"/>
    <s v="DUNI"/>
    <s v="GP4GP2275"/>
    <s v="Q0 2021"/>
    <s v="EUR"/>
    <n v="-23454.17"/>
    <n v="0"/>
    <n v="-23454.17"/>
    <n v="0"/>
    <n v="-23454.17"/>
    <x v="2"/>
    <s v="[]"/>
    <s v="[14027, 20113, 20112, 14533, 14308, 13904, 23221, 23222, 14539, 46129, 19366]"/>
    <s v="rebate present"/>
    <s v="2022-05-11 11:25:35 +0200"/>
    <s v="none"/>
    <s v="Métier"/>
    <s v="Mathilde"/>
    <s v="[MT]Sophie a crée un JIRA 1131_x000a_[EF] la compile de facturation nous donne 3 montant pour Q4 2020; en 2020 45 937,21, en 2021 -45 937,21 et 22 483,04. _x000a_Ce qui est loadé dans A2S n'est pas cohérent car revient à 45 937,21. _x000a_Voir avec Mathilde / Catherine ce qu'on devrait avoir de loadé et si ca fixe le prob RDBC_x000a_https://astoresuite.com/adjustements/history?adjustement_group_id=9422_x000a_[EF] Zakaria tu peux mettre en Q0 2021 les ajustement suivants: _x000a_https://astoresuite.com/adjustements/edit/20112_x000a_https://astoresuite.com/adjustements/edit/20113_x000a_https://astoresuite.com/adjustements/edit/23221_x000a_https://astoresuite.com/adjustements/edit/23222_x000a_[ZB] j'ai mis les 4 ajustements en Q0, le RDBC renvoie 0 [MT] j'ai envoyé la facture manquante"/>
    <x v="1"/>
    <s v="Mathilde"/>
    <x v="11"/>
  </r>
  <r>
    <s v="CORPGP4GP2275Q1 2021EUR"/>
    <x v="2"/>
    <n v="58409"/>
    <s v="DUNI"/>
    <s v="GP4GP2275"/>
    <s v="Q1 2021"/>
    <s v="EUR"/>
    <n v="3510.51"/>
    <n v="3510.5064000000002"/>
    <n v="3.6000000000058199E-3"/>
    <n v="3510.5064000000002"/>
    <n v="3.6000000000058199E-3"/>
    <x v="0"/>
    <m/>
    <m/>
    <m/>
    <m/>
    <s v="none"/>
    <m/>
    <m/>
    <m/>
    <x v="0"/>
    <m/>
    <x v="0"/>
  </r>
  <r>
    <s v="CORPGP4GP2275Q2 2021EUR"/>
    <x v="2"/>
    <n v="58409"/>
    <s v="DUNI"/>
    <s v="GP4GP2275"/>
    <s v="Q2 2021"/>
    <s v="EUR"/>
    <n v="10199.280000000001"/>
    <n v="10199.278200000001"/>
    <n v="1.8000000000029099E-3"/>
    <n v="10199.278200000001"/>
    <n v="1.8000000000029099E-3"/>
    <x v="0"/>
    <m/>
    <m/>
    <m/>
    <m/>
    <s v="none"/>
    <m/>
    <m/>
    <m/>
    <x v="0"/>
    <m/>
    <x v="0"/>
  </r>
  <r>
    <s v="CORPGP4GP2275Q3 2021EUR"/>
    <x v="2"/>
    <n v="58409"/>
    <s v="DUNI"/>
    <s v="GP4GP2275"/>
    <s v="Q3 2021"/>
    <s v="EUR"/>
    <n v="24416.74"/>
    <n v="24416.7438"/>
    <n v="-3.7999999985913698E-3"/>
    <n v="24416.7438"/>
    <n v="-3.7999999985913698E-3"/>
    <x v="0"/>
    <m/>
    <m/>
    <m/>
    <m/>
    <s v="none"/>
    <m/>
    <m/>
    <m/>
    <x v="0"/>
    <m/>
    <x v="0"/>
  </r>
  <r>
    <s v="CORPGP4GP2275Q4 2021EUR"/>
    <x v="2"/>
    <n v="58409"/>
    <s v="DUNI"/>
    <s v="GP4GP2275"/>
    <s v="Q4 2021"/>
    <s v="EUR"/>
    <n v="23540.63"/>
    <n v="23540.633999999998"/>
    <n v="-3.9999999971769198E-3"/>
    <n v="23540.633999999998"/>
    <n v="-3.9999999971769198E-3"/>
    <x v="0"/>
    <m/>
    <m/>
    <m/>
    <m/>
    <s v="none"/>
    <m/>
    <m/>
    <m/>
    <x v="0"/>
    <m/>
    <x v="0"/>
  </r>
  <r>
    <s v="CORPGP2GP2544Q0 2021EUR"/>
    <x v="2"/>
    <n v="58871"/>
    <s v="FERMOB SA"/>
    <s v="GP2GP2544"/>
    <s v="Q0 2021"/>
    <s v="EUR"/>
    <n v="661.36"/>
    <n v="661.35839999999996"/>
    <n v="1.6000000000531099E-3"/>
    <n v="661.36"/>
    <n v="0"/>
    <x v="0"/>
    <m/>
    <m/>
    <m/>
    <m/>
    <s v="none"/>
    <m/>
    <m/>
    <m/>
    <x v="0"/>
    <m/>
    <x v="0"/>
  </r>
  <r>
    <s v="CORPGP2GP2544Q1 2021EUR"/>
    <x v="2"/>
    <n v="58871"/>
    <s v="FERMOB SA"/>
    <s v="GP2GP2544"/>
    <s v="Q1 2021"/>
    <s v="EUR"/>
    <n v="8724.0499999999993"/>
    <n v="8724.0480000000007"/>
    <n v="1.9999999985884599E-3"/>
    <n v="8724.0499999999993"/>
    <n v="0"/>
    <x v="0"/>
    <m/>
    <m/>
    <m/>
    <m/>
    <s v="none"/>
    <m/>
    <m/>
    <m/>
    <x v="0"/>
    <m/>
    <x v="0"/>
  </r>
  <r>
    <s v="CORPGP2GP2544Q2 2021EUR"/>
    <x v="2"/>
    <n v="58871"/>
    <s v="FERMOB SA"/>
    <s v="GP2GP2544"/>
    <s v="Q2 2021"/>
    <s v="EUR"/>
    <n v="44090.98"/>
    <n v="44090.982000000004"/>
    <n v="-2.0000000004074502E-3"/>
    <n v="44090.98"/>
    <n v="0"/>
    <x v="0"/>
    <m/>
    <m/>
    <m/>
    <m/>
    <s v="none"/>
    <m/>
    <m/>
    <m/>
    <x v="0"/>
    <m/>
    <x v="0"/>
  </r>
  <r>
    <s v="CORPGP2GP2544Q3 2021EUR"/>
    <x v="2"/>
    <n v="58871"/>
    <s v="FERMOB SA"/>
    <s v="GP2GP2544"/>
    <s v="Q3 2021"/>
    <s v="EUR"/>
    <n v="13716.52"/>
    <n v="13716.5178"/>
    <n v="2.2000000008119899E-3"/>
    <n v="13716.52"/>
    <n v="0"/>
    <x v="0"/>
    <m/>
    <m/>
    <m/>
    <m/>
    <s v="none"/>
    <m/>
    <m/>
    <m/>
    <x v="0"/>
    <m/>
    <x v="0"/>
  </r>
  <r>
    <s v="CORPGP2GP2544Q4 2021EUR"/>
    <x v="2"/>
    <n v="58871"/>
    <s v="FERMOB SA"/>
    <s v="GP2GP2544"/>
    <s v="Q4 2021"/>
    <s v="EUR"/>
    <n v="10020.779999999901"/>
    <n v="10020.7824"/>
    <n v="-2.4000000012165401E-3"/>
    <n v="10020.779999999901"/>
    <n v="0"/>
    <x v="0"/>
    <m/>
    <m/>
    <m/>
    <m/>
    <s v="none"/>
    <m/>
    <m/>
    <m/>
    <x v="0"/>
    <m/>
    <x v="0"/>
  </r>
  <r>
    <s v="CORPGP2GP2990Q0 2021EUR"/>
    <x v="2"/>
    <n v="64368"/>
    <s v="ULSTER CARPET"/>
    <s v="GP2GP2990"/>
    <s v="Q0 2021"/>
    <s v="EUR"/>
    <n v="52.28"/>
    <n v="52.302"/>
    <n v="-2.1999999999998399E-2"/>
    <n v="52.28"/>
    <n v="0"/>
    <x v="0"/>
    <m/>
    <m/>
    <m/>
    <m/>
    <s v="none"/>
    <m/>
    <m/>
    <m/>
    <x v="0"/>
    <m/>
    <x v="0"/>
  </r>
  <r>
    <s v="CORPGP2GP2990Q1 2021EUR"/>
    <x v="2"/>
    <n v="64368"/>
    <s v="ULSTER CARPET"/>
    <s v="GP2GP2990"/>
    <s v="Q1 2021"/>
    <s v="EUR"/>
    <n v="4972.4399999999996"/>
    <n v="4972.4376000000002"/>
    <n v="2.3999999993975498E-3"/>
    <n v="4972.4399999999996"/>
    <n v="0"/>
    <x v="0"/>
    <m/>
    <m/>
    <m/>
    <m/>
    <s v="none"/>
    <m/>
    <m/>
    <m/>
    <x v="0"/>
    <m/>
    <x v="0"/>
  </r>
  <r>
    <s v="CORPGP2GP2215Q0 2021EUR"/>
    <x v="2"/>
    <n v="65498"/>
    <s v="SOFAMS SA"/>
    <s v="GP2GP2215"/>
    <s v="Q0 2021"/>
    <s v="EUR"/>
    <n v="1813.48"/>
    <n v="1813.48"/>
    <n v="0"/>
    <n v="1813.48"/>
    <n v="0"/>
    <x v="0"/>
    <m/>
    <m/>
    <m/>
    <m/>
    <s v="none"/>
    <m/>
    <m/>
    <m/>
    <x v="0"/>
    <m/>
    <x v="0"/>
  </r>
  <r>
    <s v="CORPGP2GP2215Q1 2021EUR"/>
    <x v="2"/>
    <n v="65498"/>
    <s v="SOFAMS SA"/>
    <s v="GP2GP2215"/>
    <s v="Q1 2021"/>
    <s v="EUR"/>
    <n v="5572.68"/>
    <n v="5572.68"/>
    <n v="0"/>
    <n v="5572.68"/>
    <n v="0"/>
    <x v="0"/>
    <m/>
    <m/>
    <m/>
    <m/>
    <s v="none"/>
    <m/>
    <m/>
    <m/>
    <x v="0"/>
    <m/>
    <x v="0"/>
  </r>
  <r>
    <s v="CORPGP2GP2215Q2 2021EUR"/>
    <x v="2"/>
    <n v="65498"/>
    <s v="SOFAMS SA"/>
    <s v="GP2GP2215"/>
    <s v="Q2 2021"/>
    <s v="EUR"/>
    <n v="3424.64"/>
    <n v="3424.64"/>
    <n v="0"/>
    <n v="3424.64"/>
    <n v="0"/>
    <x v="0"/>
    <m/>
    <m/>
    <m/>
    <m/>
    <s v="none"/>
    <m/>
    <m/>
    <m/>
    <x v="0"/>
    <m/>
    <x v="0"/>
  </r>
  <r>
    <s v="CORPGP2GP2215Q3 2021EUR"/>
    <x v="2"/>
    <n v="65498"/>
    <s v="SOFAMS SA"/>
    <s v="GP2GP2215"/>
    <s v="Q3 2021"/>
    <s v="EUR"/>
    <n v="423.16"/>
    <n v="423.16"/>
    <n v="0"/>
    <n v="423.16"/>
    <n v="0"/>
    <x v="0"/>
    <m/>
    <m/>
    <m/>
    <m/>
    <s v="none"/>
    <m/>
    <m/>
    <m/>
    <x v="0"/>
    <m/>
    <x v="0"/>
  </r>
  <r>
    <s v="CORPGP2GP2215Q4 2021EUR"/>
    <x v="2"/>
    <n v="65498"/>
    <s v="SOFAMS SA"/>
    <s v="GP2GP2215"/>
    <s v="Q4 2021"/>
    <s v="EUR"/>
    <n v="3565.52"/>
    <n v="3565.52"/>
    <n v="0"/>
    <n v="3565.52"/>
    <n v="0"/>
    <x v="0"/>
    <m/>
    <m/>
    <m/>
    <m/>
    <s v="none"/>
    <m/>
    <m/>
    <m/>
    <x v="0"/>
    <m/>
    <x v="0"/>
  </r>
  <r>
    <s v="CORPGP3IB2667Q0 2021EUR"/>
    <x v="2"/>
    <n v="65498"/>
    <s v="SOFAMS SA"/>
    <s v="GP3IB2667"/>
    <s v="Q0 2021"/>
    <s v="EUR"/>
    <n v="-1762.36"/>
    <n v="-1762.36"/>
    <n v="0"/>
    <n v="-1762.36"/>
    <n v="0"/>
    <x v="0"/>
    <m/>
    <m/>
    <m/>
    <m/>
    <s v="none"/>
    <m/>
    <m/>
    <m/>
    <x v="0"/>
    <m/>
    <x v="0"/>
  </r>
  <r>
    <s v="CORPGP3IB2667Q1 2021EUR"/>
    <x v="2"/>
    <n v="65498"/>
    <s v="SOFAMS SA"/>
    <s v="GP3IB2667"/>
    <s v="Q1 2021"/>
    <s v="EUR"/>
    <n v="5572.68"/>
    <n v="5572.68"/>
    <n v="0"/>
    <n v="5572.68"/>
    <n v="0"/>
    <x v="0"/>
    <m/>
    <m/>
    <m/>
    <m/>
    <s v="none"/>
    <m/>
    <m/>
    <m/>
    <x v="0"/>
    <m/>
    <x v="0"/>
  </r>
  <r>
    <s v="CORPGP3IB2667Q2 2021EUR"/>
    <x v="2"/>
    <n v="65498"/>
    <s v="SOFAMS SA"/>
    <s v="GP3IB2667"/>
    <s v="Q2 2021"/>
    <s v="EUR"/>
    <n v="3424.64"/>
    <n v="3424.64"/>
    <n v="0"/>
    <n v="3424.64"/>
    <n v="0"/>
    <x v="0"/>
    <m/>
    <m/>
    <m/>
    <m/>
    <s v="none"/>
    <m/>
    <m/>
    <m/>
    <x v="0"/>
    <m/>
    <x v="0"/>
  </r>
  <r>
    <s v="CORPGP3IB2667Q3 2021EUR"/>
    <x v="2"/>
    <n v="65498"/>
    <s v="SOFAMS SA"/>
    <s v="GP3IB2667"/>
    <s v="Q3 2021"/>
    <s v="EUR"/>
    <n v="423.16"/>
    <n v="423.16"/>
    <n v="0"/>
    <n v="423.16"/>
    <n v="0"/>
    <x v="0"/>
    <m/>
    <m/>
    <m/>
    <m/>
    <s v="none"/>
    <m/>
    <m/>
    <m/>
    <x v="0"/>
    <m/>
    <x v="0"/>
  </r>
  <r>
    <s v="CORPGP3IB2667Q4 2021EUR"/>
    <x v="2"/>
    <n v="65498"/>
    <s v="SOFAMS SA"/>
    <s v="GP3IB2667"/>
    <s v="Q4 2021"/>
    <s v="EUR"/>
    <n v="3565.52"/>
    <n v="3565.52"/>
    <n v="0"/>
    <n v="3565.52"/>
    <n v="0"/>
    <x v="0"/>
    <m/>
    <m/>
    <m/>
    <m/>
    <s v="none"/>
    <m/>
    <m/>
    <m/>
    <x v="0"/>
    <m/>
    <x v="0"/>
  </r>
  <r>
    <s v="CORP830002Q1 2021EUR"/>
    <x v="2"/>
    <n v="65890"/>
    <s v="KVADRAT SA"/>
    <n v="830002"/>
    <s v="Q1 2021"/>
    <s v="EUR"/>
    <n v="693.6"/>
    <n v="693.6"/>
    <n v="0"/>
    <n v="693.6"/>
    <n v="0"/>
    <x v="0"/>
    <m/>
    <m/>
    <m/>
    <m/>
    <s v="none"/>
    <m/>
    <m/>
    <m/>
    <x v="0"/>
    <m/>
    <x v="0"/>
  </r>
  <r>
    <s v="CORP830002Q2 2021EUR"/>
    <x v="2"/>
    <n v="65890"/>
    <s v="KVADRAT SA"/>
    <n v="830002"/>
    <s v="Q2 2021"/>
    <s v="EUR"/>
    <n v="39.31"/>
    <n v="39.299999999999997"/>
    <n v="1.00000000000051E-2"/>
    <n v="39.31"/>
    <n v="0"/>
    <x v="0"/>
    <m/>
    <m/>
    <m/>
    <m/>
    <s v="none"/>
    <m/>
    <m/>
    <m/>
    <x v="0"/>
    <m/>
    <x v="0"/>
  </r>
  <r>
    <s v="CORP830002Q3 2021EUR"/>
    <x v="2"/>
    <n v="65890"/>
    <s v="KVADRAT SA"/>
    <n v="830002"/>
    <s v="Q3 2021"/>
    <s v="EUR"/>
    <n v="4.63"/>
    <n v="4.62"/>
    <n v="9.9999999999997799E-3"/>
    <n v="4.63"/>
    <n v="0"/>
    <x v="0"/>
    <m/>
    <m/>
    <m/>
    <m/>
    <s v="none"/>
    <m/>
    <m/>
    <m/>
    <x v="0"/>
    <m/>
    <x v="0"/>
  </r>
  <r>
    <s v="CORP830002Q4 2021EUR"/>
    <x v="2"/>
    <n v="65890"/>
    <s v="KVADRAT SA"/>
    <n v="830002"/>
    <s v="Q4 2021"/>
    <s v="EUR"/>
    <n v="29.23"/>
    <n v="29.22"/>
    <n v="1.0000000000001501E-2"/>
    <n v="29.23"/>
    <n v="0"/>
    <x v="0"/>
    <m/>
    <m/>
    <m/>
    <m/>
    <s v="none"/>
    <m/>
    <m/>
    <m/>
    <x v="0"/>
    <m/>
    <x v="0"/>
  </r>
  <r>
    <s v="CORPGP2GP2795Q0 2021EUR"/>
    <x v="2"/>
    <n v="66444"/>
    <s v="FOSCARINI SPA"/>
    <s v="GP2GP2795"/>
    <s v="Q0 2021"/>
    <s v="EUR"/>
    <n v="182.58"/>
    <n v="182.58"/>
    <n v="0"/>
    <n v="182.58"/>
    <n v="0"/>
    <x v="0"/>
    <m/>
    <m/>
    <m/>
    <m/>
    <s v="none"/>
    <m/>
    <m/>
    <m/>
    <x v="0"/>
    <m/>
    <x v="0"/>
  </r>
  <r>
    <s v="CORPGP2GP2795Q1 2021EUR"/>
    <x v="2"/>
    <n v="66444"/>
    <s v="FOSCARINI SPA"/>
    <s v="GP2GP2795"/>
    <s v="Q1 2021"/>
    <s v="EUR"/>
    <n v="1267.0899999999999"/>
    <n v="1267.0884000000001"/>
    <n v="1.5999999998257399E-3"/>
    <n v="1267.0899999999999"/>
    <n v="0"/>
    <x v="0"/>
    <m/>
    <m/>
    <m/>
    <m/>
    <s v="none"/>
    <m/>
    <m/>
    <m/>
    <x v="0"/>
    <m/>
    <x v="0"/>
  </r>
  <r>
    <s v="CORPGP2GP2795Q2 2021EUR"/>
    <x v="2"/>
    <n v="66444"/>
    <s v="FOSCARINI SPA"/>
    <s v="GP2GP2795"/>
    <s v="Q2 2021"/>
    <s v="EUR"/>
    <n v="253.76"/>
    <n v="253.75919999999999"/>
    <n v="7.9999999999813499E-4"/>
    <n v="253.76"/>
    <n v="0"/>
    <x v="0"/>
    <m/>
    <m/>
    <m/>
    <m/>
    <s v="none"/>
    <m/>
    <m/>
    <m/>
    <x v="0"/>
    <m/>
    <x v="0"/>
  </r>
  <r>
    <s v="CORPGP2GP2795Q3 2021EUR"/>
    <x v="2"/>
    <n v="66444"/>
    <s v="FOSCARINI SPA"/>
    <s v="GP2GP2795"/>
    <s v="Q3 2021"/>
    <s v="EUR"/>
    <n v="49.81"/>
    <n v="49.811999999999998"/>
    <n v="-1.9999999999953302E-3"/>
    <n v="49.81"/>
    <n v="0"/>
    <x v="0"/>
    <m/>
    <m/>
    <m/>
    <m/>
    <s v="none"/>
    <m/>
    <m/>
    <m/>
    <x v="0"/>
    <m/>
    <x v="0"/>
  </r>
  <r>
    <s v="CORPGP2GP2332Q0 2021EUR"/>
    <x v="2"/>
    <n v="68973"/>
    <s v="SGGSNE (SAINT-GOBAIN GLASS SOLUTIONS NORD EST)"/>
    <s v="GP2GP2332"/>
    <s v="Q0 2021"/>
    <s v="EUR"/>
    <n v="1638.79"/>
    <n v="1638.7924"/>
    <n v="-2.40000000007967E-3"/>
    <n v="1638.79"/>
    <n v="0"/>
    <x v="0"/>
    <m/>
    <m/>
    <m/>
    <m/>
    <s v="none"/>
    <s v="Produit"/>
    <s v="Thao"/>
    <s v="[TN] Factu réajustée dans le fichier monitoring du 25/04 (ligne valid)"/>
    <x v="0"/>
    <m/>
    <x v="0"/>
  </r>
  <r>
    <s v="CORPGP2GP2332Q1 2021EUR"/>
    <x v="2"/>
    <n v="68973"/>
    <s v="SGGSNE (SAINT-GOBAIN GLASS SOLUTIONS NORD EST)"/>
    <s v="GP2GP2332"/>
    <s v="Q1 2021"/>
    <s v="EUR"/>
    <n v="4621.45"/>
    <n v="4621.4516000000003"/>
    <n v="-1.6000000005078601E-3"/>
    <n v="4621.45"/>
    <n v="0"/>
    <x v="0"/>
    <m/>
    <m/>
    <m/>
    <m/>
    <s v="none"/>
    <m/>
    <m/>
    <m/>
    <x v="0"/>
    <m/>
    <x v="0"/>
  </r>
  <r>
    <s v="CORPGP2GP2332Q2 2021EUR"/>
    <x v="2"/>
    <n v="68973"/>
    <s v="SGGSNE (SAINT-GOBAIN GLASS SOLUTIONS NORD EST)"/>
    <s v="GP2GP2332"/>
    <s v="Q2 2021"/>
    <s v="EUR"/>
    <n v="3413.76"/>
    <n v="3413.7608"/>
    <n v="-7.9999999979918303E-4"/>
    <n v="3413.76"/>
    <n v="0"/>
    <x v="0"/>
    <m/>
    <m/>
    <m/>
    <m/>
    <s v="none"/>
    <m/>
    <m/>
    <m/>
    <x v="0"/>
    <m/>
    <x v="0"/>
  </r>
  <r>
    <s v="CORPGP2GP2332Q3 2021EUR"/>
    <x v="2"/>
    <n v="68973"/>
    <s v="SGGSNE (SAINT-GOBAIN GLASS SOLUTIONS NORD EST)"/>
    <s v="GP2GP2332"/>
    <s v="Q3 2021"/>
    <s v="EUR"/>
    <n v="2449.13"/>
    <n v="2449.1343999999999"/>
    <n v="-4.399999999805E-3"/>
    <n v="2449.13"/>
    <n v="0"/>
    <x v="0"/>
    <m/>
    <m/>
    <m/>
    <m/>
    <s v="none"/>
    <m/>
    <m/>
    <m/>
    <x v="0"/>
    <m/>
    <x v="0"/>
  </r>
  <r>
    <s v="CORPGP2GP2332Q4 2021EUR"/>
    <x v="2"/>
    <n v="68973"/>
    <s v="SGGSNE (SAINT-GOBAIN GLASS SOLUTIONS NORD EST)"/>
    <s v="GP2GP2332"/>
    <s v="Q4 2021"/>
    <s v="EUR"/>
    <n v="1768.28"/>
    <n v="1768.2755999999999"/>
    <n v="4.4000000000323702E-3"/>
    <n v="1768.28"/>
    <n v="0"/>
    <x v="0"/>
    <m/>
    <m/>
    <m/>
    <m/>
    <s v="none"/>
    <m/>
    <m/>
    <m/>
    <x v="0"/>
    <m/>
    <x v="0"/>
  </r>
  <r>
    <s v="CORPGP3NOVN2342S2 2021EUR"/>
    <x v="2"/>
    <n v="68973"/>
    <s v="SGGSNE (SAINT-GOBAIN GLASS SOLUTIONS NORD EST)"/>
    <s v="GP3NOVN2342"/>
    <s v="S2 2021"/>
    <s v="EUR"/>
    <n v="26.22"/>
    <n v="26.222999999999999"/>
    <n v="-3.0000000000001098E-3"/>
    <n v="26.22"/>
    <n v="0"/>
    <x v="0"/>
    <m/>
    <m/>
    <m/>
    <m/>
    <s v="none"/>
    <s v="Métier"/>
    <s v="Emmanuel"/>
    <s v="[MT]Ajustement et facture dans A2S https://astoresuite.com/billing_invoices/show/55304_x000a_[EF] Contrat expiré voir avec equipe si ca aurait du être sur un autre contrat_x000a_[NB] Confirmation acheteur date de fin contrat 31/12/2021 ok corrigé"/>
    <x v="1"/>
    <s v="Nicolas"/>
    <x v="15"/>
  </r>
  <r>
    <s v="CORPGP2GP2935Q1 2021EUR"/>
    <x v="2"/>
    <n v="70302"/>
    <s v="CROWN INTERNATIONAL BV"/>
    <s v="GP2GP2935"/>
    <s v="Q1 2021"/>
    <s v="EUR"/>
    <n v="406.62"/>
    <n v="406.62"/>
    <n v="0"/>
    <n v="406.62"/>
    <n v="0"/>
    <x v="0"/>
    <m/>
    <m/>
    <m/>
    <m/>
    <s v="none"/>
    <m/>
    <m/>
    <m/>
    <x v="0"/>
    <m/>
    <x v="0"/>
  </r>
  <r>
    <s v="CORPGP2GP2935Q2 2021EUR"/>
    <x v="2"/>
    <n v="70302"/>
    <s v="CROWN INTERNATIONAL BV"/>
    <s v="GP2GP2935"/>
    <s v="Q2 2021"/>
    <s v="EUR"/>
    <n v="1547.94"/>
    <n v="1547.94"/>
    <n v="0"/>
    <n v="1547.94"/>
    <n v="0"/>
    <x v="0"/>
    <m/>
    <m/>
    <m/>
    <m/>
    <s v="none"/>
    <m/>
    <m/>
    <m/>
    <x v="0"/>
    <m/>
    <x v="0"/>
  </r>
  <r>
    <s v="CORPGP2GP2935Q3 2021EUR"/>
    <x v="2"/>
    <n v="70302"/>
    <s v="CROWN INTERNATIONAL BV"/>
    <s v="GP2GP2935"/>
    <s v="Q3 2021"/>
    <s v="EUR"/>
    <n v="871.67"/>
    <n v="871.66499999999996"/>
    <n v="4.9999999999954499E-3"/>
    <n v="871.67"/>
    <n v="0"/>
    <x v="0"/>
    <m/>
    <m/>
    <m/>
    <m/>
    <s v="none"/>
    <m/>
    <m/>
    <m/>
    <x v="0"/>
    <m/>
    <x v="0"/>
  </r>
  <r>
    <s v="CORPGP2GP2935Q4 2021EUR"/>
    <x v="2"/>
    <n v="70302"/>
    <s v="CROWN INTERNATIONAL BV"/>
    <s v="GP2GP2935"/>
    <s v="Q4 2021"/>
    <s v="EUR"/>
    <n v="266.13"/>
    <n v="266.13"/>
    <n v="0"/>
    <n v="266.13"/>
    <n v="0"/>
    <x v="0"/>
    <m/>
    <m/>
    <m/>
    <m/>
    <s v="none"/>
    <m/>
    <m/>
    <m/>
    <x v="0"/>
    <m/>
    <x v="0"/>
  </r>
  <r>
    <s v="CORPGP2GP2489Q1 2021EUR"/>
    <x v="2"/>
    <n v="71796"/>
    <s v="SAFRAN SAS"/>
    <s v="GP2GP2489"/>
    <s v="Q1 2021"/>
    <s v="EUR"/>
    <n v="264.55"/>
    <n v="264.55"/>
    <n v="0"/>
    <n v="264.55"/>
    <n v="0"/>
    <x v="0"/>
    <m/>
    <m/>
    <m/>
    <m/>
    <s v="none"/>
    <m/>
    <m/>
    <m/>
    <x v="0"/>
    <m/>
    <x v="0"/>
  </r>
  <r>
    <s v="CORPGP2GP2489Q2 2021EUR"/>
    <x v="2"/>
    <n v="71796"/>
    <s v="SAFRAN SAS"/>
    <s v="GP2GP2489"/>
    <s v="Q2 2021"/>
    <s v="EUR"/>
    <n v="3126.32"/>
    <n v="3126.3235"/>
    <n v="-3.49999999980354E-3"/>
    <n v="3126.32"/>
    <n v="0"/>
    <x v="0"/>
    <m/>
    <m/>
    <m/>
    <m/>
    <s v="none"/>
    <m/>
    <m/>
    <m/>
    <x v="0"/>
    <m/>
    <x v="0"/>
  </r>
  <r>
    <s v="CORPGP2GP2489Q3 2021EUR"/>
    <x v="2"/>
    <n v="71796"/>
    <s v="SAFRAN SAS"/>
    <s v="GP2GP2489"/>
    <s v="Q3 2021"/>
    <s v="EUR"/>
    <n v="4505.3500000000004"/>
    <n v="4505.3500000000004"/>
    <n v="0"/>
    <n v="4505.3500000000004"/>
    <n v="0"/>
    <x v="0"/>
    <m/>
    <m/>
    <m/>
    <m/>
    <s v="none"/>
    <m/>
    <m/>
    <m/>
    <x v="0"/>
    <m/>
    <x v="0"/>
  </r>
  <r>
    <s v="CORPGP2GP2489Q4 2021EUR"/>
    <x v="2"/>
    <n v="71796"/>
    <s v="SAFRAN SAS"/>
    <s v="GP2GP2489"/>
    <s v="Q4 2021"/>
    <s v="EUR"/>
    <n v="2731"/>
    <n v="2731"/>
    <n v="0"/>
    <n v="2731"/>
    <n v="0"/>
    <x v="0"/>
    <m/>
    <m/>
    <m/>
    <m/>
    <s v="none"/>
    <m/>
    <m/>
    <m/>
    <x v="0"/>
    <m/>
    <x v="0"/>
  </r>
  <r>
    <s v="CORPGP2GP2534Q0 2021EUR"/>
    <x v="2"/>
    <n v="77138"/>
    <s v="MAGIS S.P.A"/>
    <s v="GP2GP2534"/>
    <s v="Q0 2021"/>
    <s v="EUR"/>
    <n v="321.77999999999997"/>
    <n v="321.77999999999997"/>
    <n v="0"/>
    <n v="321.77999999999997"/>
    <n v="0"/>
    <x v="0"/>
    <m/>
    <m/>
    <m/>
    <m/>
    <s v="none"/>
    <m/>
    <m/>
    <m/>
    <x v="0"/>
    <m/>
    <x v="0"/>
  </r>
  <r>
    <s v="CORPGP2GP2534Q1 2021EUR"/>
    <x v="2"/>
    <n v="77138"/>
    <s v="MAGIS S.P.A"/>
    <s v="GP2GP2534"/>
    <s v="Q1 2021"/>
    <s v="EUR"/>
    <n v="1519.5"/>
    <n v="1519.5"/>
    <n v="0"/>
    <n v="1519.5"/>
    <n v="0"/>
    <x v="0"/>
    <m/>
    <m/>
    <m/>
    <m/>
    <s v="none"/>
    <m/>
    <m/>
    <m/>
    <x v="0"/>
    <m/>
    <x v="0"/>
  </r>
  <r>
    <s v="CORPGP2GP2534Q2 2021EUR"/>
    <x v="2"/>
    <n v="77138"/>
    <s v="MAGIS S.P.A"/>
    <s v="GP2GP2534"/>
    <s v="Q2 2021"/>
    <s v="EUR"/>
    <n v="2879.89"/>
    <n v="2879.886"/>
    <n v="3.9999999999054099E-3"/>
    <n v="2879.89"/>
    <n v="0"/>
    <x v="0"/>
    <m/>
    <m/>
    <m/>
    <m/>
    <s v="none"/>
    <m/>
    <m/>
    <m/>
    <x v="0"/>
    <m/>
    <x v="0"/>
  </r>
  <r>
    <s v="CORPGP2GP2534Q3 2021EUR"/>
    <x v="2"/>
    <n v="77138"/>
    <s v="MAGIS S.P.A"/>
    <s v="GP2GP2534"/>
    <s v="Q3 2021"/>
    <s v="EUR"/>
    <n v="-164.59"/>
    <n v="-164.59200000000001"/>
    <n v="2.0000000000095402E-3"/>
    <n v="-164.59"/>
    <n v="0"/>
    <x v="0"/>
    <m/>
    <m/>
    <m/>
    <m/>
    <s v="none"/>
    <m/>
    <m/>
    <m/>
    <x v="0"/>
    <m/>
    <x v="0"/>
  </r>
  <r>
    <s v="CORPGP2GP2534Q4 2021EUR"/>
    <x v="2"/>
    <n v="77138"/>
    <s v="MAGIS S.P.A"/>
    <s v="GP2GP2534"/>
    <s v="Q4 2021"/>
    <s v="EUR"/>
    <n v="1471.26"/>
    <n v="1471.26"/>
    <n v="0"/>
    <n v="1471.26"/>
    <n v="0"/>
    <x v="0"/>
    <m/>
    <m/>
    <m/>
    <m/>
    <s v="none"/>
    <m/>
    <m/>
    <m/>
    <x v="0"/>
    <m/>
    <x v="0"/>
  </r>
  <r>
    <s v="CORPGP3IBB2535Q1 2021EUR"/>
    <x v="2"/>
    <n v="77138"/>
    <s v="MAGIS S.P.A"/>
    <s v="GP3IBB2535"/>
    <s v="Q1 2021"/>
    <s v="EUR"/>
    <n v="702.74"/>
    <n v="702.73800000000006"/>
    <n v="1.9999999999527002E-3"/>
    <n v="702.74"/>
    <n v="0"/>
    <x v="0"/>
    <m/>
    <m/>
    <m/>
    <m/>
    <s v="none"/>
    <m/>
    <m/>
    <m/>
    <x v="0"/>
    <m/>
    <x v="0"/>
  </r>
  <r>
    <s v="CORPGP3IBB2535Q2 2021EUR"/>
    <x v="2"/>
    <n v="77138"/>
    <s v="MAGIS S.P.A"/>
    <s v="GP3IBB2535"/>
    <s v="Q2 2021"/>
    <s v="EUR"/>
    <n v="393.55"/>
    <n v="393.54559999999998"/>
    <n v="4.4000000000323702E-3"/>
    <n v="393.55"/>
    <n v="0"/>
    <x v="0"/>
    <m/>
    <m/>
    <m/>
    <m/>
    <s v="none"/>
    <m/>
    <m/>
    <m/>
    <x v="0"/>
    <m/>
    <x v="0"/>
  </r>
  <r>
    <s v="CORPGP3IBB2535Q3 2021EUR"/>
    <x v="2"/>
    <n v="77138"/>
    <s v="MAGIS S.P.A"/>
    <s v="GP3IBB2535"/>
    <s v="Q3 2021"/>
    <s v="EUR"/>
    <n v="-109.73"/>
    <n v="-109.72799999999999"/>
    <n v="-2.0000000000095402E-3"/>
    <n v="-109.73"/>
    <n v="0"/>
    <x v="0"/>
    <m/>
    <m/>
    <m/>
    <m/>
    <s v="none"/>
    <m/>
    <m/>
    <m/>
    <x v="0"/>
    <m/>
    <x v="0"/>
  </r>
  <r>
    <s v="CORPGP4GP21065Q4 2021EUR"/>
    <x v="2"/>
    <n v="77245"/>
    <s v="Steelite International PLC"/>
    <s v="GP4GP21065"/>
    <s v="Q4 2021"/>
    <s v="EUR"/>
    <n v="1885.63"/>
    <n v="1885.6292000000001"/>
    <n v="8.0000000002655703E-4"/>
    <n v="1885.63"/>
    <n v="0"/>
    <x v="0"/>
    <m/>
    <m/>
    <m/>
    <m/>
    <s v="none"/>
    <m/>
    <m/>
    <m/>
    <x v="0"/>
    <m/>
    <x v="0"/>
  </r>
  <r>
    <s v="CORPGP2GP2638-CQ1 2021EUR"/>
    <x v="2"/>
    <n v="79290"/>
    <s v="MING FAI INDUSTRIAL CO LTD"/>
    <s v="GP2GP2638-C"/>
    <s v="Q1 2021"/>
    <s v="EUR"/>
    <n v="18124.099999999999"/>
    <n v="18124.0965"/>
    <n v="3.4999999988940501E-3"/>
    <n v="18124.099999999999"/>
    <n v="0"/>
    <x v="0"/>
    <m/>
    <m/>
    <m/>
    <m/>
    <s v="none"/>
    <m/>
    <m/>
    <m/>
    <x v="0"/>
    <m/>
    <x v="0"/>
  </r>
  <r>
    <s v="CORPGP2GP2638-CQ2 2021EUR"/>
    <x v="2"/>
    <n v="79290"/>
    <s v="MING FAI INDUSTRIAL CO LTD"/>
    <s v="GP2GP2638-C"/>
    <s v="Q2 2021"/>
    <s v="EUR"/>
    <n v="24546.83"/>
    <n v="24546.834500000001"/>
    <n v="-4.4999999990977804E-3"/>
    <n v="24546.83"/>
    <n v="0"/>
    <x v="0"/>
    <m/>
    <m/>
    <m/>
    <m/>
    <s v="none"/>
    <m/>
    <m/>
    <m/>
    <x v="0"/>
    <m/>
    <x v="0"/>
  </r>
  <r>
    <s v="CORPGP2GP2638-CQ3 2021EUR"/>
    <x v="2"/>
    <n v="79290"/>
    <s v="MING FAI INDUSTRIAL CO LTD"/>
    <s v="GP2GP2638-C"/>
    <s v="Q3 2021"/>
    <s v="EUR"/>
    <n v="16904.54"/>
    <n v="16904.539000000001"/>
    <n v="1.0000000002037201E-3"/>
    <n v="16904.54"/>
    <n v="0"/>
    <x v="0"/>
    <m/>
    <m/>
    <m/>
    <m/>
    <s v="none"/>
    <m/>
    <m/>
    <m/>
    <x v="0"/>
    <m/>
    <x v="0"/>
  </r>
  <r>
    <s v="CORPGP2GP2638-CQ4 2021EUR"/>
    <x v="2"/>
    <n v="79290"/>
    <s v="MING FAI INDUSTRIAL CO LTD"/>
    <s v="GP2GP2638-C"/>
    <s v="Q4 2021"/>
    <s v="EUR"/>
    <n v="16224.03"/>
    <n v="16224.031999999999"/>
    <n v="-1.9999999985884599E-3"/>
    <n v="16224.03"/>
    <n v="0"/>
    <x v="0"/>
    <m/>
    <m/>
    <m/>
    <m/>
    <s v="none"/>
    <m/>
    <m/>
    <m/>
    <x v="0"/>
    <m/>
    <x v="0"/>
  </r>
  <r>
    <s v="CORPGP3MIDLUB2639-CQ1 2021EUR"/>
    <x v="2"/>
    <n v="79290"/>
    <s v="MING FAI INDUSTRIAL CO LTD"/>
    <s v="GP3MIDLUB2639-C"/>
    <s v="Q1 2021"/>
    <s v="EUR"/>
    <n v="55412.95"/>
    <n v="55412.950799999999"/>
    <n v="-8.0000000161817297E-4"/>
    <n v="55412.95"/>
    <n v="0"/>
    <x v="0"/>
    <m/>
    <m/>
    <m/>
    <m/>
    <s v="none"/>
    <m/>
    <m/>
    <m/>
    <x v="0"/>
    <m/>
    <x v="0"/>
  </r>
  <r>
    <s v="CORPGP3MIDLUB2639-CQ2 2021EUR"/>
    <x v="2"/>
    <n v="79290"/>
    <s v="MING FAI INDUSTRIAL CO LTD"/>
    <s v="GP3MIDLUB2639-C"/>
    <s v="Q2 2021"/>
    <s v="EUR"/>
    <n v="46333.71"/>
    <n v="46333.709799999997"/>
    <n v="2.00000002223532E-4"/>
    <n v="46333.71"/>
    <n v="0"/>
    <x v="0"/>
    <m/>
    <m/>
    <m/>
    <m/>
    <s v="none"/>
    <m/>
    <m/>
    <m/>
    <x v="0"/>
    <m/>
    <x v="0"/>
  </r>
  <r>
    <s v="CORPGP3MIDLUB2639-CQ3 2021EUR"/>
    <x v="2"/>
    <n v="79290"/>
    <s v="MING FAI INDUSTRIAL CO LTD"/>
    <s v="GP3MIDLUB2639-C"/>
    <s v="Q3 2021"/>
    <s v="EUR"/>
    <n v="28465"/>
    <n v="28465.006000000001"/>
    <n v="-6.00000000122236E-3"/>
    <n v="28465"/>
    <n v="0"/>
    <x v="0"/>
    <m/>
    <m/>
    <m/>
    <m/>
    <s v="none"/>
    <m/>
    <m/>
    <m/>
    <x v="0"/>
    <m/>
    <x v="0"/>
  </r>
  <r>
    <s v="CORPGP3MIDLUB2639-CQ4 2021EUR"/>
    <x v="2"/>
    <n v="79290"/>
    <s v="MING FAI INDUSTRIAL CO LTD"/>
    <s v="GP3MIDLUB2639-C"/>
    <s v="Q4 2021"/>
    <s v="EUR"/>
    <n v="33562.75"/>
    <n v="33562.756000000001"/>
    <n v="-6.00000000122236E-3"/>
    <n v="33562.75"/>
    <n v="0"/>
    <x v="0"/>
    <m/>
    <m/>
    <m/>
    <m/>
    <s v="none"/>
    <m/>
    <m/>
    <m/>
    <x v="0"/>
    <m/>
    <x v="0"/>
  </r>
  <r>
    <s v="CORPGP4GP2640-CQ1 2021EUR"/>
    <x v="2"/>
    <n v="79290"/>
    <s v="MING FAI INDUSTRIAL CO LTD"/>
    <s v="GP4GP2640-C"/>
    <s v="Q1 2021"/>
    <s v="EUR"/>
    <n v="5778.35"/>
    <n v="5778.3482000000004"/>
    <n v="1.8000000000029099E-3"/>
    <n v="5778.35"/>
    <n v="0"/>
    <x v="0"/>
    <m/>
    <m/>
    <m/>
    <m/>
    <s v="none"/>
    <m/>
    <m/>
    <m/>
    <x v="0"/>
    <m/>
    <x v="0"/>
  </r>
  <r>
    <s v="CORPGP4GP2640-CQ2 2021EUR"/>
    <x v="2"/>
    <n v="79290"/>
    <s v="MING FAI INDUSTRIAL CO LTD"/>
    <s v="GP4GP2640-C"/>
    <s v="Q2 2021"/>
    <s v="EUR"/>
    <n v="8400.98"/>
    <n v="8400.9763999999996"/>
    <n v="3.6000000000058199E-3"/>
    <n v="8400.98"/>
    <n v="0"/>
    <x v="0"/>
    <m/>
    <m/>
    <m/>
    <m/>
    <s v="none"/>
    <m/>
    <m/>
    <m/>
    <x v="0"/>
    <m/>
    <x v="0"/>
  </r>
  <r>
    <s v="CORPGP4GP2640-CQ3 2021EUR"/>
    <x v="2"/>
    <n v="79290"/>
    <s v="MING FAI INDUSTRIAL CO LTD"/>
    <s v="GP4GP2640-C"/>
    <s v="Q3 2021"/>
    <s v="EUR"/>
    <n v="5557.53"/>
    <n v="5557.5277999999998"/>
    <n v="2.1999999999025E-3"/>
    <n v="5557.53"/>
    <n v="0"/>
    <x v="0"/>
    <m/>
    <m/>
    <m/>
    <m/>
    <s v="none"/>
    <m/>
    <m/>
    <m/>
    <x v="0"/>
    <m/>
    <x v="0"/>
  </r>
  <r>
    <s v="CORPGP4GP2640-CQ4 2021EUR"/>
    <x v="2"/>
    <n v="79290"/>
    <s v="MING FAI INDUSTRIAL CO LTD"/>
    <s v="GP4GP2640-C"/>
    <s v="Q4 2021"/>
    <s v="EUR"/>
    <n v="5446.29"/>
    <n v="5446.2897999999996"/>
    <n v="2.00000000404543E-4"/>
    <n v="5446.29"/>
    <n v="0"/>
    <x v="0"/>
    <m/>
    <m/>
    <m/>
    <m/>
    <s v="none"/>
    <m/>
    <m/>
    <m/>
    <x v="0"/>
    <m/>
    <x v="0"/>
  </r>
  <r>
    <s v="CORPGP4GP2059Q1 2021EUR"/>
    <x v="2"/>
    <n v="79507"/>
    <s v="TP VISION NETHERLANDS B.V."/>
    <s v="GP4GP2059"/>
    <s v="Q1 2021"/>
    <s v="EUR"/>
    <n v="8387.8700000000008"/>
    <n v="8387.8649999999998"/>
    <n v="5.0000000010186297E-3"/>
    <n v="8387.8700000000008"/>
    <n v="0"/>
    <x v="0"/>
    <m/>
    <m/>
    <m/>
    <m/>
    <s v="none"/>
    <m/>
    <m/>
    <m/>
    <x v="0"/>
    <m/>
    <x v="0"/>
  </r>
  <r>
    <s v="CORPGP4GP2059Q2 2021EUR"/>
    <x v="2"/>
    <n v="79507"/>
    <s v="TP VISION NETHERLANDS B.V."/>
    <s v="GP4GP2059"/>
    <s v="Q2 2021"/>
    <s v="EUR"/>
    <n v="4097.16"/>
    <n v="4097.16"/>
    <n v="0"/>
    <n v="4097.16"/>
    <n v="0"/>
    <x v="0"/>
    <m/>
    <m/>
    <m/>
    <m/>
    <s v="none"/>
    <m/>
    <m/>
    <m/>
    <x v="0"/>
    <m/>
    <x v="0"/>
  </r>
  <r>
    <s v="CORPGP4GP2059Q3 2021EUR"/>
    <x v="2"/>
    <n v="79507"/>
    <s v="TP VISION NETHERLANDS B.V."/>
    <s v="GP4GP2059"/>
    <s v="Q3 2021"/>
    <s v="EUR"/>
    <n v="27499.82"/>
    <n v="27499.814999999999"/>
    <n v="5.0000000010186297E-3"/>
    <n v="27499.82"/>
    <n v="0"/>
    <x v="0"/>
    <m/>
    <m/>
    <m/>
    <m/>
    <s v="none"/>
    <m/>
    <m/>
    <m/>
    <x v="0"/>
    <m/>
    <x v="0"/>
  </r>
  <r>
    <s v="CORPGP4GP2059Q4 2021EUR"/>
    <x v="2"/>
    <n v="79507"/>
    <s v="TP VISION NETHERLANDS B.V."/>
    <s v="GP4GP2059"/>
    <s v="Q4 2021"/>
    <s v="EUR"/>
    <n v="5633.42"/>
    <n v="5633.415"/>
    <n v="5.0000000001091298E-3"/>
    <n v="5633.42"/>
    <n v="0"/>
    <x v="0"/>
    <m/>
    <m/>
    <m/>
    <m/>
    <s v="none"/>
    <m/>
    <m/>
    <m/>
    <x v="0"/>
    <m/>
    <x v="0"/>
  </r>
  <r>
    <s v="CORPGP2GP2796Q0 2021EUR"/>
    <x v="2"/>
    <n v="84612"/>
    <s v="LOREFAR SL"/>
    <s v="GP2GP2796"/>
    <s v="Q0 2021"/>
    <s v="EUR"/>
    <n v="478.62"/>
    <n v="478.61939999999998"/>
    <n v="6.0000000001991696E-4"/>
    <n v="478.62"/>
    <n v="0"/>
    <x v="0"/>
    <m/>
    <m/>
    <m/>
    <m/>
    <s v="none"/>
    <m/>
    <m/>
    <m/>
    <x v="0"/>
    <m/>
    <x v="0"/>
  </r>
  <r>
    <s v="CORPGP2GP2796Q1 2021EUR"/>
    <x v="2"/>
    <n v="84612"/>
    <s v="LOREFAR SL"/>
    <s v="GP2GP2796"/>
    <s v="Q1 2021"/>
    <s v="EUR"/>
    <n v="1402.64"/>
    <n v="1402.6446000000001"/>
    <n v="-4.5999999999821696E-3"/>
    <n v="1402.64"/>
    <n v="0"/>
    <x v="0"/>
    <m/>
    <m/>
    <m/>
    <m/>
    <s v="none"/>
    <m/>
    <m/>
    <m/>
    <x v="0"/>
    <m/>
    <x v="0"/>
  </r>
  <r>
    <s v="CORPGP2GP2796Q3 2021EUR"/>
    <x v="2"/>
    <n v="84612"/>
    <s v="LOREFAR SL"/>
    <s v="GP2GP2796"/>
    <s v="Q3 2021"/>
    <s v="EUR"/>
    <n v="123.74"/>
    <n v="123.7392"/>
    <n v="7.9999999999813499E-4"/>
    <n v="123.74"/>
    <n v="0"/>
    <x v="0"/>
    <m/>
    <m/>
    <m/>
    <m/>
    <s v="none"/>
    <m/>
    <m/>
    <m/>
    <x v="0"/>
    <m/>
    <x v="0"/>
  </r>
  <r>
    <s v="CORPGP2GP2796Q4 2021EUR"/>
    <x v="2"/>
    <n v="84612"/>
    <s v="LOREFAR SL"/>
    <s v="GP2GP2796"/>
    <s v="Q4 2021"/>
    <s v="EUR"/>
    <n v="1404.05"/>
    <n v="1404.0450000000001"/>
    <n v="4.9999999998817596E-3"/>
    <n v="1404.05"/>
    <n v="0"/>
    <x v="0"/>
    <m/>
    <m/>
    <m/>
    <m/>
    <s v="none"/>
    <m/>
    <m/>
    <m/>
    <x v="0"/>
    <m/>
    <x v="0"/>
  </r>
  <r>
    <s v="CORPGP2GP21127Q1 2021EUR"/>
    <x v="2"/>
    <n v="91878"/>
    <s v="SPECTRE"/>
    <s v="GP2GP21127"/>
    <s v="Q1 2021"/>
    <s v="EUR"/>
    <n v="54.72"/>
    <n v="54.72"/>
    <n v="0"/>
    <n v="54.72"/>
    <n v="0"/>
    <x v="0"/>
    <m/>
    <m/>
    <m/>
    <m/>
    <s v="none"/>
    <m/>
    <m/>
    <m/>
    <x v="0"/>
    <m/>
    <x v="0"/>
  </r>
  <r>
    <s v="CORPGP2GP21127Q3 2021EUR"/>
    <x v="2"/>
    <n v="91878"/>
    <s v="SPECTRE"/>
    <s v="GP2GP21127"/>
    <s v="Q3 2021"/>
    <s v="EUR"/>
    <n v="211.2"/>
    <n v="211.2"/>
    <n v="0"/>
    <n v="211.2"/>
    <n v="0"/>
    <x v="0"/>
    <m/>
    <m/>
    <m/>
    <m/>
    <s v="none"/>
    <m/>
    <m/>
    <m/>
    <x v="0"/>
    <m/>
    <x v="0"/>
  </r>
  <r>
    <s v="CORPGP2GP2988Q0 2021EUR"/>
    <x v="2"/>
    <n v="95268"/>
    <s v="MUUTO"/>
    <s v="GP2GP2988"/>
    <s v="Q0 2021"/>
    <s v="EUR"/>
    <n v="1574.51"/>
    <n v="1574.5146"/>
    <n v="-4.5999999999821696E-3"/>
    <n v="1574.51"/>
    <n v="0"/>
    <x v="0"/>
    <m/>
    <m/>
    <m/>
    <m/>
    <s v="none"/>
    <m/>
    <m/>
    <m/>
    <x v="0"/>
    <m/>
    <x v="0"/>
  </r>
  <r>
    <s v="CORPGP2GP2988Q1 2021EUR"/>
    <x v="2"/>
    <n v="95268"/>
    <s v="MUUTO"/>
    <s v="GP2GP2988"/>
    <s v="Q1 2021"/>
    <s v="EUR"/>
    <n v="449.73"/>
    <n v="449.73239999999998"/>
    <n v="-2.3999999999659801E-3"/>
    <n v="449.73"/>
    <n v="0"/>
    <x v="0"/>
    <m/>
    <m/>
    <m/>
    <m/>
    <s v="none"/>
    <m/>
    <m/>
    <m/>
    <x v="0"/>
    <m/>
    <x v="0"/>
  </r>
  <r>
    <s v="CORPGP2GP2988Q3 2021EUR"/>
    <x v="2"/>
    <n v="95268"/>
    <s v="MUUTO"/>
    <s v="GP2GP2988"/>
    <s v="Q3 2021"/>
    <s v="EUR"/>
    <n v="279.31"/>
    <n v="279.30959999999999"/>
    <n v="4.0000000001327803E-4"/>
    <n v="279.31"/>
    <n v="0"/>
    <x v="0"/>
    <m/>
    <m/>
    <m/>
    <m/>
    <s v="none"/>
    <m/>
    <m/>
    <m/>
    <x v="0"/>
    <m/>
    <x v="0"/>
  </r>
  <r>
    <s v="CORPGP2GP2988Q4 2021EUR"/>
    <x v="2"/>
    <n v="95268"/>
    <s v="MUUTO"/>
    <s v="GP2GP2988"/>
    <s v="Q4 2021"/>
    <s v="EUR"/>
    <n v="1090.8599999999999"/>
    <n v="1090.8552"/>
    <n v="4.7999999999319698E-3"/>
    <n v="1090.8599999999999"/>
    <n v="0"/>
    <x v="0"/>
    <m/>
    <m/>
    <m/>
    <m/>
    <s v="none"/>
    <m/>
    <m/>
    <m/>
    <x v="0"/>
    <m/>
    <x v="0"/>
  </r>
  <r>
    <s v="CORPGP2GP2496Q0 2021EUR"/>
    <x v="2"/>
    <n v="95969"/>
    <s v="SIF"/>
    <s v="GP2GP2496"/>
    <s v="Q0 2021"/>
    <s v="EUR"/>
    <n v="48.42"/>
    <n v="48.42"/>
    <n v="0"/>
    <n v="48.42"/>
    <n v="0"/>
    <x v="0"/>
    <m/>
    <m/>
    <m/>
    <m/>
    <s v="none"/>
    <m/>
    <m/>
    <m/>
    <x v="0"/>
    <m/>
    <x v="0"/>
  </r>
  <r>
    <s v="CORPGP2GP2496Q1 2021EUR"/>
    <x v="2"/>
    <n v="95969"/>
    <s v="SIF"/>
    <s v="GP2GP2496"/>
    <s v="Q1 2021"/>
    <s v="EUR"/>
    <n v="132.74"/>
    <n v="132.744"/>
    <n v="-3.9999999999906699E-3"/>
    <n v="132.74"/>
    <n v="0"/>
    <x v="0"/>
    <m/>
    <m/>
    <m/>
    <m/>
    <s v="none"/>
    <m/>
    <m/>
    <m/>
    <x v="0"/>
    <m/>
    <x v="0"/>
  </r>
  <r>
    <s v="CORPGP2GP2496Q2 2021EUR"/>
    <x v="2"/>
    <n v="95969"/>
    <s v="SIF"/>
    <s v="GP2GP2496"/>
    <s v="Q2 2021"/>
    <s v="EUR"/>
    <n v="1963.26"/>
    <n v="1963.26"/>
    <n v="0"/>
    <n v="1963.26"/>
    <n v="0"/>
    <x v="0"/>
    <m/>
    <m/>
    <m/>
    <m/>
    <s v="none"/>
    <m/>
    <m/>
    <m/>
    <x v="0"/>
    <m/>
    <x v="0"/>
  </r>
  <r>
    <s v="CORPGP2GP2496Q3 2021EUR"/>
    <x v="2"/>
    <n v="95969"/>
    <s v="SIF"/>
    <s v="GP2GP2496"/>
    <s v="Q3 2021"/>
    <s v="EUR"/>
    <n v="324"/>
    <n v="324"/>
    <n v="0"/>
    <n v="324"/>
    <n v="0"/>
    <x v="0"/>
    <m/>
    <m/>
    <m/>
    <m/>
    <s v="none"/>
    <m/>
    <m/>
    <m/>
    <x v="0"/>
    <m/>
    <x v="0"/>
  </r>
  <r>
    <s v="CORPGP2GP2496Q4 2021EUR"/>
    <x v="2"/>
    <n v="95969"/>
    <s v="SIF"/>
    <s v="GP2GP2496"/>
    <s v="Q4 2021"/>
    <s v="EUR"/>
    <n v="1978.2"/>
    <n v="1978.2"/>
    <n v="0"/>
    <n v="1978.2"/>
    <n v="0"/>
    <x v="0"/>
    <m/>
    <m/>
    <m/>
    <m/>
    <s v="none"/>
    <m/>
    <m/>
    <m/>
    <x v="0"/>
    <m/>
    <x v="0"/>
  </r>
  <r>
    <s v="CORPGP2GP2596-Q0 2021EUR"/>
    <x v="2"/>
    <n v="99076"/>
    <s v="OX'BRIDGE"/>
    <s v="GP2GP2596-"/>
    <s v="Q0 2021"/>
    <s v="EUR"/>
    <n v="-94.47"/>
    <n v="-94.47"/>
    <n v="0"/>
    <n v="-94.47"/>
    <n v="0"/>
    <x v="0"/>
    <m/>
    <m/>
    <m/>
    <m/>
    <s v="none"/>
    <m/>
    <m/>
    <m/>
    <x v="0"/>
    <m/>
    <x v="0"/>
  </r>
  <r>
    <s v="CORPGP2GP2596-Q1 2021EUR"/>
    <x v="2"/>
    <n v="99076"/>
    <s v="OX'BRIDGE"/>
    <s v="GP2GP2596-"/>
    <s v="Q1 2021"/>
    <s v="EUR"/>
    <n v="256.26"/>
    <n v="256.26100000000002"/>
    <n v="-1.0000000000331901E-3"/>
    <n v="256.26"/>
    <n v="0"/>
    <x v="0"/>
    <m/>
    <m/>
    <m/>
    <m/>
    <s v="none"/>
    <m/>
    <m/>
    <m/>
    <x v="0"/>
    <m/>
    <x v="0"/>
  </r>
  <r>
    <s v="CORPGP2GP2596-Q2 2021EUR"/>
    <x v="2"/>
    <n v="99076"/>
    <s v="OX'BRIDGE"/>
    <s v="GP2GP2596-"/>
    <s v="Q2 2021"/>
    <s v="EUR"/>
    <n v="3332.51"/>
    <n v="3332.5129999999999"/>
    <n v="-2.9999999997016801E-3"/>
    <n v="3332.51"/>
    <n v="0"/>
    <x v="0"/>
    <m/>
    <m/>
    <m/>
    <m/>
    <s v="none"/>
    <m/>
    <m/>
    <m/>
    <x v="0"/>
    <m/>
    <x v="0"/>
  </r>
  <r>
    <s v="CORPGP2GP2596-Q3 2021EUR"/>
    <x v="2"/>
    <n v="99076"/>
    <s v="OX'BRIDGE"/>
    <s v="GP2GP2596-"/>
    <s v="Q3 2021"/>
    <s v="EUR"/>
    <n v="920.81"/>
    <n v="920.80899999999997"/>
    <n v="9.9999999997635292E-4"/>
    <n v="920.81"/>
    <n v="0"/>
    <x v="0"/>
    <m/>
    <m/>
    <m/>
    <m/>
    <s v="none"/>
    <m/>
    <m/>
    <m/>
    <x v="0"/>
    <m/>
    <x v="0"/>
  </r>
  <r>
    <s v="CORPGP2GP2596-Q4 2021EUR"/>
    <x v="2"/>
    <n v="99076"/>
    <s v="OX'BRIDGE"/>
    <s v="GP2GP2596-"/>
    <s v="Q4 2021"/>
    <s v="EUR"/>
    <n v="4806.67"/>
    <n v="4806.6689999999999"/>
    <n v="1.0000000002037201E-3"/>
    <n v="4806.67"/>
    <n v="0"/>
    <x v="0"/>
    <m/>
    <m/>
    <m/>
    <m/>
    <s v="none"/>
    <m/>
    <m/>
    <m/>
    <x v="0"/>
    <m/>
    <x v="0"/>
  </r>
  <r>
    <s v="CORPGP3SOF21078Q1 2021EUR"/>
    <x v="2"/>
    <n v="99076"/>
    <s v="OX'BRIDGE"/>
    <s v="GP3SOF21078"/>
    <s v="Q1 2021"/>
    <s v="EUR"/>
    <n v="29.39"/>
    <n v="29.393699999999999"/>
    <n v="-3.6999999999984801E-3"/>
    <n v="29.393699999999999"/>
    <n v="-3.6999999999984801E-3"/>
    <x v="0"/>
    <m/>
    <m/>
    <m/>
    <m/>
    <s v="none"/>
    <m/>
    <m/>
    <m/>
    <x v="0"/>
    <m/>
    <x v="0"/>
  </r>
  <r>
    <s v="CORPGP3SOF21078Q2 2021EUR"/>
    <x v="2"/>
    <n v="99076"/>
    <s v="OX'BRIDGE"/>
    <s v="GP3SOF21078"/>
    <s v="Q2 2021"/>
    <s v="EUR"/>
    <n v="1955.16"/>
    <n v="1955.1585"/>
    <n v="1.50000000007821E-3"/>
    <n v="1955.1585"/>
    <n v="1.50000000007821E-3"/>
    <x v="0"/>
    <m/>
    <m/>
    <m/>
    <m/>
    <s v="none"/>
    <m/>
    <m/>
    <m/>
    <x v="0"/>
    <m/>
    <x v="0"/>
  </r>
  <r>
    <s v="CORPGP3SOF21078Q3 2021EUR"/>
    <x v="2"/>
    <n v="99076"/>
    <s v="OX'BRIDGE"/>
    <s v="GP3SOF21078"/>
    <s v="Q3 2021"/>
    <s v="EUR"/>
    <n v="478.36"/>
    <n v="478.36290000000002"/>
    <n v="-2.9000000000110001E-3"/>
    <n v="478.36290000000002"/>
    <n v="-2.9000000000110001E-3"/>
    <x v="0"/>
    <m/>
    <m/>
    <m/>
    <m/>
    <s v="none"/>
    <m/>
    <m/>
    <m/>
    <x v="0"/>
    <m/>
    <x v="0"/>
  </r>
  <r>
    <s v="CORPGP3SOF21078Q4 2021EUR"/>
    <x v="2"/>
    <n v="99076"/>
    <s v="OX'BRIDGE"/>
    <s v="GP3SOF21078"/>
    <s v="Q4 2021"/>
    <s v="EUR"/>
    <n v="2552.06"/>
    <n v="2528.0754000000002"/>
    <n v="23.984599999999698"/>
    <n v="2528.0754000000002"/>
    <n v="23.984599999999698"/>
    <x v="1"/>
    <s v="[68265]"/>
    <s v="[38309]"/>
    <s v="rebate present"/>
    <s v="2022-01-29 00:37:49 +0100"/>
    <s v="none"/>
    <s v="Produit"/>
    <s v="Sarah"/>
    <s v="[SB] CA sofitel = 84269.18 et taux de rebate = 3% ce qui donne un rebate de 2528.08 pour ce contrat (= montant report) [MT] je ne trouve pas les 84269€ seulement les 85 068,5€ du déclaratif. Il n'y a aucun ajustement_x000a_[ZB] le client MGALLERY LE LOUISE HOTEL BRUSSELS (https://astoresuite.com/clients/11244) n'est pas inclus dans les rebates car il a une autre marque que SOFITEL, alors qu'au niveau de contrat on accepte que les clients SOFITEL"/>
    <x v="1"/>
    <m/>
    <x v="11"/>
  </r>
  <r>
    <s v="CORPGP3PUL2595-Q0 2021EUR"/>
    <x v="2"/>
    <n v="99076"/>
    <s v="OX'BRIDGE"/>
    <s v="GP3PUL2595-"/>
    <s v="Q0 2021"/>
    <s v="EUR"/>
    <n v="-688.35"/>
    <n v="-688.34550000000002"/>
    <n v="-4.5000000000072699E-3"/>
    <n v="-688.35"/>
    <n v="0"/>
    <x v="0"/>
    <m/>
    <m/>
    <m/>
    <m/>
    <s v="none"/>
    <m/>
    <m/>
    <m/>
    <x v="0"/>
    <m/>
    <x v="0"/>
  </r>
  <r>
    <s v="CORPGP3PUL2595-Y 2021EUR"/>
    <x v="2"/>
    <n v="99076"/>
    <s v="OX'BRIDGE"/>
    <s v="GP3PUL2595-"/>
    <s v="Y 2021"/>
    <s v="EUR"/>
    <n v="1259.07"/>
    <n v="1259.07"/>
    <n v="0"/>
    <n v="1259.07"/>
    <n v="0"/>
    <x v="0"/>
    <m/>
    <m/>
    <m/>
    <m/>
    <s v="none"/>
    <m/>
    <m/>
    <m/>
    <x v="0"/>
    <m/>
    <x v="0"/>
  </r>
  <r>
    <s v="CORPGP2GP2488Q0 2021EUR"/>
    <x v="2"/>
    <n v="99955"/>
    <s v="GABRIEL AS TEXTILES"/>
    <s v="GP2GP2488"/>
    <s v="Q0 2021"/>
    <s v="EUR"/>
    <n v="28.64"/>
    <n v="28.643999999999998"/>
    <n v="-3.9999999999977796E-3"/>
    <n v="28.64"/>
    <n v="0"/>
    <x v="0"/>
    <m/>
    <m/>
    <m/>
    <m/>
    <s v="none"/>
    <m/>
    <m/>
    <m/>
    <x v="0"/>
    <m/>
    <x v="0"/>
  </r>
  <r>
    <s v="CORPGP2GP2488Q1 2021EUR"/>
    <x v="2"/>
    <n v="99955"/>
    <s v="GABRIEL AS TEXTILES"/>
    <s v="GP2GP2488"/>
    <s v="Q1 2021"/>
    <s v="EUR"/>
    <n v="1943.04"/>
    <n v="1943.04"/>
    <n v="0"/>
    <n v="1943.04"/>
    <n v="0"/>
    <x v="0"/>
    <m/>
    <m/>
    <m/>
    <m/>
    <s v="none"/>
    <m/>
    <m/>
    <m/>
    <x v="0"/>
    <m/>
    <x v="0"/>
  </r>
  <r>
    <s v="CORPGP2GP2488Q2 2021EUR"/>
    <x v="2"/>
    <n v="99955"/>
    <s v="GABRIEL AS TEXTILES"/>
    <s v="GP2GP2488"/>
    <s v="Q2 2021"/>
    <s v="EUR"/>
    <n v="4320.17"/>
    <n v="4320.1710000000003"/>
    <n v="-1.0000000002037201E-3"/>
    <n v="4320.17"/>
    <n v="0"/>
    <x v="0"/>
    <m/>
    <m/>
    <m/>
    <m/>
    <s v="none"/>
    <m/>
    <m/>
    <m/>
    <x v="0"/>
    <m/>
    <x v="0"/>
  </r>
  <r>
    <s v="CORPGP2GP2488Q3 2021EUR"/>
    <x v="2"/>
    <n v="99955"/>
    <s v="GABRIEL AS TEXTILES"/>
    <s v="GP2GP2488"/>
    <s v="Q3 2021"/>
    <s v="EUR"/>
    <n v="876.32"/>
    <n v="876.32460000000003"/>
    <n v="-4.5999999999821696E-3"/>
    <n v="876.32"/>
    <n v="0"/>
    <x v="0"/>
    <m/>
    <m/>
    <m/>
    <m/>
    <s v="none"/>
    <m/>
    <m/>
    <m/>
    <x v="0"/>
    <m/>
    <x v="0"/>
  </r>
  <r>
    <s v="CORPGP2GP2488Q4 2021EUR"/>
    <x v="2"/>
    <n v="99955"/>
    <s v="GABRIEL AS TEXTILES"/>
    <s v="GP2GP2488"/>
    <s v="Q4 2021"/>
    <s v="EUR"/>
    <n v="2134.4499999999998"/>
    <n v="2134.4513999999999"/>
    <n v="-1.4000000001033099E-3"/>
    <n v="2134.4499999999998"/>
    <n v="0"/>
    <x v="0"/>
    <m/>
    <m/>
    <m/>
    <m/>
    <s v="none"/>
    <m/>
    <m/>
    <m/>
    <x v="0"/>
    <m/>
    <x v="0"/>
  </r>
  <r>
    <s v="CORPGP2GP2560Q0 2021EUR"/>
    <x v="2"/>
    <n v="102080"/>
    <s v="GFL SA"/>
    <s v="GP2GP2560"/>
    <s v="Q0 2021"/>
    <s v="EUR"/>
    <n v="898.05"/>
    <n v="898.04639999999995"/>
    <n v="3.6000000002331901E-3"/>
    <n v="898.05"/>
    <n v="0"/>
    <x v="0"/>
    <m/>
    <m/>
    <m/>
    <m/>
    <s v="none"/>
    <s v="Produit"/>
    <s v="Thao"/>
    <s v="[TN] : Rebate calculé à la main = Report, pour ID : [35885, 24186, 20773, 26903, 37320] : _x000a_(-150 710,07 + 5 116,14 + 36 534,65 + 3 251,53 + 150710,07 ) x 2% = 898,05 _x000a_[MT] Il y a 2 problèmes : Il faut faire une facture complémentaire -&gt; envoyée et un avoir -&gt; pas dispo dans le pré billing. Ano remontée"/>
    <x v="3"/>
    <m/>
    <x v="11"/>
  </r>
  <r>
    <s v="CORPGP2GP2560Q1 2021EUR"/>
    <x v="2"/>
    <n v="102080"/>
    <s v="GFL SA"/>
    <s v="GP2GP2560"/>
    <s v="Q1 2021"/>
    <s v="EUR"/>
    <n v="6907.38"/>
    <n v="6907.3774000000003"/>
    <n v="2.59999999980209E-3"/>
    <n v="6907.38"/>
    <n v="0"/>
    <x v="0"/>
    <m/>
    <m/>
    <m/>
    <m/>
    <s v="none"/>
    <s v="Produit"/>
    <s v="Thao"/>
    <s v="[TN] : Calcul à main =Facture : 345 368,87 x 2% = 6907,38 https://astoresuite.com/adjustements/edit/47310. Rebate bien calculé dans l'outil mais vide dans RDBC. D'ailleurs le dernier ajustement a été loadé ce matin (18/05) , peut-être c'est pas encore MAJ dans le monitoring en cours ?"/>
    <x v="2"/>
    <m/>
    <x v="0"/>
  </r>
  <r>
    <s v="CORPGP2GP2560Q2 2021EUR"/>
    <x v="2"/>
    <n v="102080"/>
    <s v="GFL SA"/>
    <s v="GP2GP2560"/>
    <s v="Q2 2021"/>
    <s v="EUR"/>
    <n v="11606.01"/>
    <n v="11606.0144"/>
    <n v="-4.399999999805E-3"/>
    <n v="11606.01"/>
    <n v="0"/>
    <x v="0"/>
    <m/>
    <m/>
    <m/>
    <m/>
    <s v="none"/>
    <m/>
    <m/>
    <m/>
    <x v="0"/>
    <m/>
    <x v="0"/>
  </r>
  <r>
    <s v="CORPGP2GP2560Q3 2021EUR"/>
    <x v="2"/>
    <n v="102080"/>
    <s v="GFL SA"/>
    <s v="GP2GP2560"/>
    <s v="Q3 2021"/>
    <s v="EUR"/>
    <n v="19534.8299999999"/>
    <n v="19534.834599999998"/>
    <n v="-4.6000000002095398E-3"/>
    <n v="19534.8299999999"/>
    <n v="0"/>
    <x v="0"/>
    <m/>
    <m/>
    <m/>
    <m/>
    <s v="none"/>
    <s v="Produit"/>
    <s v="Thao"/>
    <s v="[TN] : le Dernier ajustement n'est pas encore facturé [41811] :  248056,13 X 2% = 4961,12 = l'Ecart [MT] factures complémentaires envoyées"/>
    <x v="1"/>
    <s v="Mathilde"/>
    <x v="11"/>
  </r>
  <r>
    <s v="CORPGP2GP2560Q4 2021EUR"/>
    <x v="2"/>
    <n v="102080"/>
    <s v="GFL SA"/>
    <s v="GP2GP2560"/>
    <s v="Q4 2021"/>
    <s v="EUR"/>
    <n v="19647.87"/>
    <n v="19647.868200000001"/>
    <n v="1.7999999981839199E-3"/>
    <n v="19647.87"/>
    <n v="0"/>
    <x v="0"/>
    <m/>
    <m/>
    <m/>
    <m/>
    <s v="none"/>
    <m/>
    <m/>
    <m/>
    <x v="0"/>
    <m/>
    <x v="0"/>
  </r>
  <r>
    <s v="CORPGP3IB2561Q1 2021EUR"/>
    <x v="2"/>
    <n v="102080"/>
    <s v="GFL SA"/>
    <s v="GP3IB2561"/>
    <s v="Q1 2021"/>
    <s v="EUR"/>
    <n v="19544.080000000002"/>
    <n v="19544.081699999999"/>
    <n v="-1.6999999970721501E-3"/>
    <n v="19544.080000000002"/>
    <n v="0"/>
    <x v="0"/>
    <m/>
    <m/>
    <m/>
    <m/>
    <s v="none"/>
    <s v="Produit"/>
    <s v="Thao"/>
    <s v="[TN] Rebates à 0 à cause du profondeur (Pays-marque dans la participation mais Hotel dans le contrat) https://astoresuite.com/declarative_campaign_participations/edit/28652 [MT] OK RESOLU_x000a_"/>
    <x v="1"/>
    <s v="Mathilde"/>
    <x v="9"/>
  </r>
  <r>
    <s v="CORPGP3IB2561Q2 2021EUR"/>
    <x v="2"/>
    <n v="102080"/>
    <s v="GFL SA"/>
    <s v="GP3IB2561"/>
    <s v="Q2 2021"/>
    <s v="EUR"/>
    <n v="24860.15"/>
    <n v="24860.159500000002"/>
    <n v="-9.5000000001164101E-3"/>
    <n v="24860.15"/>
    <n v="0"/>
    <x v="0"/>
    <m/>
    <m/>
    <m/>
    <m/>
    <s v="none"/>
    <s v="Produit"/>
    <s v="Thao"/>
    <s v="[TN] : Calcul à la main = Report =Dernier ajustement : 226 001,45 x 11% = 24 860,16. Le montant facturé était seulement pour le Dec initial. La facture de l'ajustement est en &quot;to be transmitted&quot; dans Prébilling https://astoresuite.com/billing_invoices/show/63862 [MT] facture complémentaire faite"/>
    <x v="1"/>
    <s v="Mathilde"/>
    <x v="11"/>
  </r>
  <r>
    <s v="CORPGP3IB2561Q3 2021EUR"/>
    <x v="2"/>
    <n v="102080"/>
    <s v="GFL SA"/>
    <s v="GP3IB2561"/>
    <s v="Q3 2021"/>
    <s v="EUR"/>
    <n v="36860.459999999897"/>
    <n v="36860.457699999999"/>
    <n v="2.2999999928288101E-3"/>
    <n v="36860.459999999897"/>
    <n v="0"/>
    <x v="0"/>
    <m/>
    <m/>
    <m/>
    <m/>
    <s v="none"/>
    <s v="Produit"/>
    <s v="Thao"/>
    <s v="[TN] : le Dernier ajustement n'est pas encore facturé [41811] :  53808,67 X 11% = 5 918,96 = l'Ecart [MT] factures complémentaires envoyées"/>
    <x v="1"/>
    <s v="Mathilde"/>
    <x v="11"/>
  </r>
  <r>
    <s v="CORPGP3IB2561Q4 2021EUR"/>
    <x v="2"/>
    <n v="102080"/>
    <s v="GFL SA"/>
    <s v="GP3IB2561"/>
    <s v="Q4 2021"/>
    <s v="EUR"/>
    <n v="31171.86"/>
    <n v="31171.863799999999"/>
    <n v="-3.7999999985913698E-3"/>
    <n v="31171.86"/>
    <n v="0"/>
    <x v="0"/>
    <m/>
    <m/>
    <m/>
    <m/>
    <s v="none"/>
    <m/>
    <m/>
    <m/>
    <x v="0"/>
    <m/>
    <x v="0"/>
  </r>
  <r>
    <s v="CORPGP3IBISB2563Q1 2021EUR"/>
    <x v="2"/>
    <n v="102080"/>
    <s v="GFL SA"/>
    <s v="GP3IBISB2563"/>
    <s v="Q1 2021"/>
    <s v="EUR"/>
    <n v="2009.8499999999899"/>
    <n v="2009.8548000000001"/>
    <n v="-4.80000000061409E-3"/>
    <n v="2009.8499999999899"/>
    <n v="0"/>
    <x v="0"/>
    <m/>
    <m/>
    <m/>
    <m/>
    <s v="none"/>
    <s v="Produit"/>
    <s v="Thao"/>
    <s v="[TN] : Calcul à main =Facture : 22 331,72 x 9% = 2009,85 https://astoresuite.com/adjustements/edit/47310. Rebate bien calculé dans l'outil mais vide dans RDBC. D'ailleurs le dernier ajustement a été loadé ce matin (18/05) , peut-être c'est pas encore MAJ dans le monitoring en cours ?"/>
    <x v="2"/>
    <m/>
    <x v="0"/>
  </r>
  <r>
    <s v="CORPGP3IBISB2563Q2 2021EUR"/>
    <x v="2"/>
    <n v="102080"/>
    <s v="GFL SA"/>
    <s v="GP3IBISB2563"/>
    <s v="Q2 2021"/>
    <s v="EUR"/>
    <n v="12592.35"/>
    <n v="12592.3567"/>
    <n v="-6.6999999999097703E-3"/>
    <n v="12592.35"/>
    <n v="0"/>
    <x v="0"/>
    <m/>
    <m/>
    <m/>
    <m/>
    <s v="none"/>
    <m/>
    <m/>
    <m/>
    <x v="0"/>
    <m/>
    <x v="0"/>
  </r>
  <r>
    <s v="CORPGP3IBISB2563Q3 2021EUR"/>
    <x v="2"/>
    <n v="102080"/>
    <s v="GFL SA"/>
    <s v="GP3IBISB2563"/>
    <s v="Q3 2021"/>
    <s v="EUR"/>
    <n v="19382.07"/>
    <n v="19382.073100000001"/>
    <n v="-3.1000000017229398E-3"/>
    <n v="19382.07"/>
    <n v="0"/>
    <x v="0"/>
    <m/>
    <m/>
    <m/>
    <m/>
    <s v="none"/>
    <m/>
    <m/>
    <m/>
    <x v="0"/>
    <m/>
    <x v="0"/>
  </r>
  <r>
    <s v="CORPGP3IBISB2563Q4 2021EUR"/>
    <x v="2"/>
    <n v="102080"/>
    <s v="GFL SA"/>
    <s v="GP3IBISB2563"/>
    <s v="Q4 2021"/>
    <s v="EUR"/>
    <n v="21377.03"/>
    <n v="21377.030999999999"/>
    <n v="-1.0000000002037201E-3"/>
    <n v="21377.03"/>
    <n v="0"/>
    <x v="0"/>
    <m/>
    <m/>
    <m/>
    <m/>
    <s v="none"/>
    <m/>
    <m/>
    <m/>
    <x v="0"/>
    <m/>
    <x v="0"/>
  </r>
  <r>
    <s v="CORPGP3IBS2562Q1 2021EUR"/>
    <x v="2"/>
    <n v="102080"/>
    <s v="GFL SA"/>
    <s v="GP3IBS2562"/>
    <s v="Q1 2021"/>
    <s v="EUR"/>
    <n v="6060.32"/>
    <n v="6060.3180000000002"/>
    <n v="2.0000000004074502E-3"/>
    <n v="6060.32"/>
    <n v="0"/>
    <x v="0"/>
    <m/>
    <m/>
    <m/>
    <m/>
    <s v="none"/>
    <s v="Produit"/>
    <s v="Thao"/>
    <s v="[TN] Rebate report correct = Rebate de la dernière participation [28885] qui a bien la  profondeur actuelle du contrat (Hotel) : 10712,63 x 11% = 1178,39. Le montant facturé =  la somme du rebate de cette participation [28885] + la participation précédente [28657] qui n'est plus attachée au contrat car profondeur  (Country - Brand) différente  de celle du contrat [MT] OK RESOLU"/>
    <x v="1"/>
    <s v="Mathilde"/>
    <x v="9"/>
  </r>
  <r>
    <s v="CORPGP3IBS2562Q2 2021EUR"/>
    <x v="2"/>
    <n v="102080"/>
    <s v="GFL SA"/>
    <s v="GP3IBS2562"/>
    <s v="Q2 2021"/>
    <s v="EUR"/>
    <n v="8365.6299999999992"/>
    <n v="8365.6319999999996"/>
    <n v="-2.0000000004074502E-3"/>
    <n v="8365.6299999999992"/>
    <n v="0"/>
    <x v="0"/>
    <m/>
    <m/>
    <m/>
    <m/>
    <s v="none"/>
    <m/>
    <m/>
    <m/>
    <x v="0"/>
    <m/>
    <x v="0"/>
  </r>
  <r>
    <s v="CORPGP3IBS2562Q3 2021EUR"/>
    <x v="2"/>
    <n v="102080"/>
    <s v="GFL SA"/>
    <s v="GP3IBS2562"/>
    <s v="Q3 2021"/>
    <s v="EUR"/>
    <n v="14920.69"/>
    <n v="14920.687099999999"/>
    <n v="2.9000000013184001E-3"/>
    <n v="14920.69"/>
    <n v="0"/>
    <x v="0"/>
    <m/>
    <m/>
    <m/>
    <m/>
    <s v="none"/>
    <m/>
    <m/>
    <m/>
    <x v="0"/>
    <m/>
    <x v="0"/>
  </r>
  <r>
    <s v="CORPGP3IBS2562Q4 2021EUR"/>
    <x v="2"/>
    <n v="102080"/>
    <s v="GFL SA"/>
    <s v="GP3IBS2562"/>
    <s v="Q4 2021"/>
    <s v="EUR"/>
    <n v="11277.79"/>
    <n v="11277.7907"/>
    <n v="-6.9999999868741703E-4"/>
    <n v="11277.79"/>
    <n v="0"/>
    <x v="0"/>
    <m/>
    <m/>
    <m/>
    <m/>
    <s v="none"/>
    <m/>
    <m/>
    <m/>
    <x v="0"/>
    <m/>
    <x v="0"/>
  </r>
  <r>
    <s v="CORPGP3MERC2565Q1 2021EUR"/>
    <x v="2"/>
    <n v="102080"/>
    <s v="GFL SA"/>
    <s v="GP3MERC2565"/>
    <s v="Q1 2021"/>
    <s v="EUR"/>
    <n v="6880.0699999999897"/>
    <n v="6880.0680000000002"/>
    <n v="1.9999999985884599E-3"/>
    <n v="6880.0699999999897"/>
    <n v="0"/>
    <x v="0"/>
    <m/>
    <m/>
    <m/>
    <m/>
    <s v="none"/>
    <s v="Produit"/>
    <s v="Thao"/>
    <s v="[TN] : Calcul à main =Facture : 52923,6 x 13% = 6880,07 https://astoresuite.com/adjustements/edit/47310. Rebate bien calculé dans l'outil mais vide dans RDBC. D'ailleurs le dernier ajustement a été loadé ce matin (18/05) , peut-être c'est pas encore MAJ dans le monitoring en cours?"/>
    <x v="2"/>
    <m/>
    <x v="0"/>
  </r>
  <r>
    <s v="CORPGP3MERC2565Q2 2021EUR"/>
    <x v="2"/>
    <n v="102080"/>
    <s v="GFL SA"/>
    <s v="GP3MERC2565"/>
    <s v="Q2 2021"/>
    <s v="EUR"/>
    <n v="9994"/>
    <n v="9993.9969999999994"/>
    <n v="3.00000000061118E-3"/>
    <n v="9994"/>
    <n v="0"/>
    <x v="0"/>
    <m/>
    <m/>
    <m/>
    <m/>
    <s v="none"/>
    <m/>
    <m/>
    <m/>
    <x v="0"/>
    <m/>
    <x v="0"/>
  </r>
  <r>
    <s v="CORPGP3MERC2565Q3 2021EUR"/>
    <x v="2"/>
    <n v="102080"/>
    <s v="GFL SA"/>
    <s v="GP3MERC2565"/>
    <s v="Q3 2021"/>
    <s v="EUR"/>
    <n v="28774.31"/>
    <n v="28774.303800000002"/>
    <n v="6.1999999998079104E-3"/>
    <n v="28774.31"/>
    <n v="0"/>
    <x v="0"/>
    <m/>
    <m/>
    <m/>
    <m/>
    <s v="none"/>
    <s v="Produit"/>
    <s v="Thao"/>
    <s v="[TN] : Calcul à la main = Report , sur le dernier ajustement [41811] : _x000a_CA MERCURE SAVON 13% : 194779,75 x13% = 25 321,37_x000a_CA MERCURE DISPENSER 11% : 31390,33 x 11% = 3452,94 _x000a_=&gt; Total : 28 774,3 [MT] factures complémentaires envoyées"/>
    <x v="1"/>
    <s v="Mathilde"/>
    <x v="11"/>
  </r>
  <r>
    <s v="CORPGP3MERC2565Q4 2021EUR"/>
    <x v="2"/>
    <n v="102080"/>
    <s v="GFL SA"/>
    <s v="GP3MERC2565"/>
    <s v="Q4 2021"/>
    <s v="EUR"/>
    <n v="33463.25"/>
    <n v="33463.237399999998"/>
    <n v="1.26000000018393E-2"/>
    <n v="33463.25"/>
    <n v="0"/>
    <x v="0"/>
    <m/>
    <m/>
    <m/>
    <m/>
    <s v="none"/>
    <m/>
    <m/>
    <m/>
    <x v="0"/>
    <m/>
    <x v="0"/>
  </r>
  <r>
    <s v="CORPGP4GP2566Q0 2021EUR"/>
    <x v="2"/>
    <n v="102080"/>
    <s v="GFL SA"/>
    <s v="GP4GP2566"/>
    <s v="Q0 2021"/>
    <s v="EUR"/>
    <n v="36534.65"/>
    <n v="36534.646800000002"/>
    <n v="3.1999999991967299E-3"/>
    <n v="36534.65"/>
    <n v="0"/>
    <x v="0"/>
    <m/>
    <m/>
    <m/>
    <m/>
    <s v="none"/>
    <m/>
    <m/>
    <m/>
    <x v="0"/>
    <m/>
    <x v="0"/>
  </r>
  <r>
    <s v="CORPGP2GP2950Q1 2021EUR"/>
    <x v="2"/>
    <n v="108346"/>
    <s v="SHAMS CONSEILS"/>
    <s v="GP2GP2950"/>
    <s v="Q1 2021"/>
    <s v="EUR"/>
    <n v="407.24"/>
    <n v="407.23899999999998"/>
    <n v="1.0000000000331901E-3"/>
    <n v="407.24"/>
    <n v="0"/>
    <x v="0"/>
    <m/>
    <m/>
    <m/>
    <m/>
    <s v="none"/>
    <m/>
    <m/>
    <m/>
    <x v="0"/>
    <m/>
    <x v="0"/>
  </r>
  <r>
    <s v="CORPGP2GP2950Q2 2021EUR"/>
    <x v="2"/>
    <n v="108346"/>
    <s v="SHAMS CONSEILS"/>
    <s v="GP2GP2950"/>
    <s v="Q2 2021"/>
    <s v="EUR"/>
    <n v="711.74"/>
    <n v="711.73900000000003"/>
    <n v="9.9999999997635292E-4"/>
    <n v="711.74"/>
    <n v="0"/>
    <x v="0"/>
    <m/>
    <m/>
    <m/>
    <m/>
    <s v="none"/>
    <s v="Métier"/>
    <s v="Mathilde"/>
    <s v="[MT]Ajustement et facture dans A2S https://astoresuite.com/billing_invoices/show/53095_x000a_https://astoresuite.com/adjustements/edit/22016"/>
    <x v="2"/>
    <m/>
    <x v="0"/>
  </r>
  <r>
    <s v="CORPGP2GP2950Q3 2021EUR"/>
    <x v="2"/>
    <n v="108346"/>
    <s v="SHAMS CONSEILS"/>
    <s v="GP2GP2950"/>
    <s v="Q3 2021"/>
    <s v="EUR"/>
    <n v="400.25"/>
    <n v="400.24599999999998"/>
    <n v="4.0000000000190898E-3"/>
    <n v="400.25"/>
    <n v="0"/>
    <x v="0"/>
    <m/>
    <m/>
    <m/>
    <m/>
    <m/>
    <m/>
    <m/>
    <m/>
    <x v="0"/>
    <m/>
    <x v="0"/>
  </r>
  <r>
    <s v="CORPGP2GP2950Q4 2021EUR"/>
    <x v="2"/>
    <n v="108346"/>
    <s v="SHAMS CONSEILS"/>
    <s v="GP2GP2950"/>
    <s v="Q4 2021"/>
    <s v="EUR"/>
    <n v="1249.01"/>
    <n v="1249.01"/>
    <n v="0"/>
    <n v="1249.01"/>
    <n v="0"/>
    <x v="0"/>
    <m/>
    <m/>
    <m/>
    <m/>
    <s v="none"/>
    <m/>
    <m/>
    <m/>
    <x v="0"/>
    <m/>
    <x v="0"/>
  </r>
  <r>
    <s v="CORP691441Q0 2021EUR"/>
    <x v="2"/>
    <n v="116354"/>
    <s v="BURIE"/>
    <n v="691441"/>
    <s v="Q0 2021"/>
    <s v="EUR"/>
    <n v="28019.37"/>
    <n v="28019.373200000002"/>
    <n v="-3.2000000028347101E-3"/>
    <n v="28019.37"/>
    <n v="0"/>
    <x v="0"/>
    <m/>
    <m/>
    <m/>
    <m/>
    <s v="none"/>
    <m/>
    <m/>
    <m/>
    <x v="0"/>
    <m/>
    <x v="0"/>
  </r>
  <r>
    <s v="CORP691441Q1 2021EUR"/>
    <x v="2"/>
    <n v="116354"/>
    <s v="BURIE"/>
    <n v="691441"/>
    <s v="Q1 2021"/>
    <s v="EUR"/>
    <n v="20985.360000000001"/>
    <n v="20985.358"/>
    <n v="2.0000000004074502E-3"/>
    <n v="20985.360000000001"/>
    <n v="0"/>
    <x v="0"/>
    <m/>
    <m/>
    <m/>
    <m/>
    <s v="none"/>
    <m/>
    <m/>
    <m/>
    <x v="0"/>
    <m/>
    <x v="0"/>
  </r>
  <r>
    <s v="CORP691441Q2 2021EUR"/>
    <x v="2"/>
    <n v="116354"/>
    <s v="BURIE"/>
    <n v="691441"/>
    <s v="Q2 2021"/>
    <s v="EUR"/>
    <n v="14601.23"/>
    <n v="14601.23"/>
    <n v="0"/>
    <n v="14601.23"/>
    <n v="0"/>
    <x v="0"/>
    <m/>
    <m/>
    <m/>
    <m/>
    <s v="none"/>
    <m/>
    <m/>
    <m/>
    <x v="0"/>
    <m/>
    <x v="0"/>
  </r>
  <r>
    <s v="CORP691441Q3 2021EUR"/>
    <x v="2"/>
    <n v="116354"/>
    <s v="BURIE"/>
    <n v="691441"/>
    <s v="Q3 2021"/>
    <s v="EUR"/>
    <n v="1528.81"/>
    <n v="1528.8124"/>
    <n v="-2.40000000007967E-3"/>
    <n v="1528.81"/>
    <n v="0"/>
    <x v="0"/>
    <m/>
    <m/>
    <m/>
    <m/>
    <s v="none"/>
    <m/>
    <m/>
    <m/>
    <x v="0"/>
    <m/>
    <x v="0"/>
  </r>
  <r>
    <s v="CORP691441Q4 2021EUR"/>
    <x v="2"/>
    <n v="116354"/>
    <s v="BURIE"/>
    <n v="691441"/>
    <s v="Q4 2021"/>
    <s v="EUR"/>
    <n v="4223.6499999999996"/>
    <n v="4223.6559999999999"/>
    <n v="-6.0000000003128601E-3"/>
    <n v="4223.6499999999996"/>
    <n v="0"/>
    <x v="0"/>
    <m/>
    <m/>
    <m/>
    <m/>
    <s v="none"/>
    <m/>
    <m/>
    <m/>
    <x v="0"/>
    <m/>
    <x v="0"/>
  </r>
  <r>
    <s v="CORPGP3NOVNR2687Q0 2021EUR"/>
    <x v="2"/>
    <n v="116354"/>
    <s v="BURIE"/>
    <s v="GP3NOVNR2687"/>
    <s v="Q0 2021"/>
    <s v="EUR"/>
    <n v="36011.300000000003"/>
    <n v="36011.302799999998"/>
    <n v="-2.7999999947496599E-3"/>
    <n v="36011.300000000003"/>
    <n v="0"/>
    <x v="0"/>
    <m/>
    <m/>
    <m/>
    <m/>
    <s v="none"/>
    <m/>
    <m/>
    <m/>
    <x v="0"/>
    <m/>
    <x v="0"/>
  </r>
  <r>
    <s v="CORPGP3NOVNR2687Q1 2021EUR"/>
    <x v="2"/>
    <n v="116354"/>
    <s v="BURIE"/>
    <s v="GP3NOVNR2687"/>
    <s v="Q1 2021"/>
    <s v="EUR"/>
    <n v="13921.9"/>
    <n v="13921.9012"/>
    <n v="-1.2000000006082701E-3"/>
    <n v="13921.9"/>
    <n v="0"/>
    <x v="0"/>
    <m/>
    <m/>
    <m/>
    <m/>
    <s v="none"/>
    <m/>
    <m/>
    <m/>
    <x v="0"/>
    <m/>
    <x v="0"/>
  </r>
  <r>
    <s v="CORPGP3NOVNR2687Q2 2021EUR"/>
    <x v="2"/>
    <n v="116354"/>
    <s v="BURIE"/>
    <s v="GP3NOVNR2687"/>
    <s v="Q2 2021"/>
    <s v="EUR"/>
    <n v="9519.83"/>
    <n v="9519.8287999999993"/>
    <n v="1.2000000006082701E-3"/>
    <n v="9519.83"/>
    <n v="0"/>
    <x v="0"/>
    <m/>
    <m/>
    <m/>
    <m/>
    <s v="none"/>
    <m/>
    <m/>
    <m/>
    <x v="0"/>
    <m/>
    <x v="0"/>
  </r>
  <r>
    <s v="CORPGP3NOVNR2687Q3 2021EUR"/>
    <x v="2"/>
    <n v="116354"/>
    <s v="BURIE"/>
    <s v="GP3NOVNR2687"/>
    <s v="Q3 2021"/>
    <s v="EUR"/>
    <n v="1046.71"/>
    <n v="1046.7084"/>
    <n v="1.6000000000531099E-3"/>
    <n v="1046.71"/>
    <n v="0"/>
    <x v="0"/>
    <m/>
    <m/>
    <m/>
    <m/>
    <s v="none"/>
    <m/>
    <m/>
    <m/>
    <x v="0"/>
    <m/>
    <x v="0"/>
  </r>
  <r>
    <s v="CORPGP3NOVNR2687Q4 2021EUR"/>
    <x v="2"/>
    <n v="116354"/>
    <s v="BURIE"/>
    <s v="GP3NOVNR2687"/>
    <s v="Q4 2021"/>
    <s v="EUR"/>
    <n v="406.72"/>
    <n v="406.72"/>
    <n v="0"/>
    <n v="406.72"/>
    <n v="0"/>
    <x v="0"/>
    <m/>
    <m/>
    <m/>
    <m/>
    <s v="none"/>
    <m/>
    <m/>
    <m/>
    <x v="0"/>
    <m/>
    <x v="0"/>
  </r>
  <r>
    <s v="CORPGP2GP2296Q1 2021EUR"/>
    <x v="2"/>
    <n v="118814"/>
    <s v="KONRAD HORNSCHUCH AG (SKAI)"/>
    <s v="GP2GP2296"/>
    <s v="Q1 2021"/>
    <s v="EUR"/>
    <n v="86.4"/>
    <n v="86.4"/>
    <n v="0"/>
    <n v="86.4"/>
    <n v="0"/>
    <x v="0"/>
    <m/>
    <m/>
    <m/>
    <m/>
    <s v="none"/>
    <m/>
    <m/>
    <m/>
    <x v="0"/>
    <m/>
    <x v="0"/>
  </r>
  <r>
    <s v="CORPGP2GP2296Q2 2021EUR"/>
    <x v="2"/>
    <n v="118814"/>
    <s v="KONRAD HORNSCHUCH AG (SKAI)"/>
    <s v="GP2GP2296"/>
    <s v="Q2 2021"/>
    <s v="EUR"/>
    <n v="35.880000000000003"/>
    <n v="35.880000000000003"/>
    <n v="0"/>
    <n v="35.880000000000003"/>
    <n v="0"/>
    <x v="0"/>
    <m/>
    <m/>
    <m/>
    <m/>
    <m/>
    <m/>
    <m/>
    <m/>
    <x v="0"/>
    <m/>
    <x v="0"/>
  </r>
  <r>
    <s v="CORPGP2GP2296Q3 2021EUR"/>
    <x v="2"/>
    <n v="118814"/>
    <s v="KONRAD HORNSCHUCH AG (SKAI)"/>
    <s v="GP2GP2296"/>
    <s v="Q3 2021"/>
    <s v="EUR"/>
    <n v="17.98"/>
    <n v="17.975999999999999"/>
    <n v="4.0000000000013297E-3"/>
    <n v="17.98"/>
    <n v="0"/>
    <x v="0"/>
    <m/>
    <m/>
    <m/>
    <m/>
    <s v="none"/>
    <m/>
    <m/>
    <m/>
    <x v="0"/>
    <m/>
    <x v="0"/>
  </r>
  <r>
    <s v="CORP2326002Q0 2021EUR"/>
    <x v="2"/>
    <n v="122475"/>
    <s v="BK GROUP SRL"/>
    <n v="2326002"/>
    <s v="Q0 2021"/>
    <s v="EUR"/>
    <n v="4221.5"/>
    <n v="4221.5"/>
    <n v="0"/>
    <n v="4221.5"/>
    <n v="0"/>
    <x v="0"/>
    <m/>
    <m/>
    <m/>
    <m/>
    <s v="none"/>
    <m/>
    <m/>
    <m/>
    <x v="0"/>
    <m/>
    <x v="0"/>
  </r>
  <r>
    <s v="CORP2326002Q1 2021EUR"/>
    <x v="2"/>
    <n v="122475"/>
    <s v="BK GROUP SRL"/>
    <n v="2326002"/>
    <s v="Q1 2021"/>
    <s v="EUR"/>
    <n v="1061.2"/>
    <n v="1061.2"/>
    <n v="0"/>
    <n v="1061.2"/>
    <n v="0"/>
    <x v="0"/>
    <m/>
    <m/>
    <m/>
    <m/>
    <s v="none"/>
    <m/>
    <m/>
    <m/>
    <x v="0"/>
    <m/>
    <x v="0"/>
  </r>
  <r>
    <s v="CORP2326002Q2 2021EUR"/>
    <x v="2"/>
    <n v="122475"/>
    <s v="BK GROUP SRL"/>
    <n v="2326002"/>
    <s v="Q2 2021"/>
    <s v="EUR"/>
    <n v="3412.36"/>
    <n v="3412.35"/>
    <n v="1.0000000000218201E-2"/>
    <n v="3412.36"/>
    <n v="0"/>
    <x v="0"/>
    <m/>
    <m/>
    <m/>
    <m/>
    <s v="none"/>
    <m/>
    <m/>
    <m/>
    <x v="0"/>
    <m/>
    <x v="0"/>
  </r>
  <r>
    <s v="CORP2326002Q3 2021EUR"/>
    <x v="2"/>
    <n v="122475"/>
    <s v="BK GROUP SRL"/>
    <n v="2326002"/>
    <s v="Q3 2021"/>
    <s v="EUR"/>
    <n v="504.16"/>
    <n v="504.15"/>
    <n v="1.00000000000477E-2"/>
    <n v="504.16"/>
    <n v="0"/>
    <x v="0"/>
    <m/>
    <m/>
    <m/>
    <m/>
    <s v="none"/>
    <m/>
    <m/>
    <m/>
    <x v="0"/>
    <m/>
    <x v="0"/>
  </r>
  <r>
    <s v="CORP2326002Q4 2021EUR"/>
    <x v="2"/>
    <n v="122475"/>
    <s v="BK GROUP SRL"/>
    <n v="2326002"/>
    <s v="Q4 2021"/>
    <s v="EUR"/>
    <n v="1264"/>
    <n v="1264"/>
    <n v="0"/>
    <n v="1264"/>
    <n v="0"/>
    <x v="0"/>
    <m/>
    <m/>
    <m/>
    <m/>
    <s v="none"/>
    <m/>
    <m/>
    <m/>
    <x v="0"/>
    <m/>
    <x v="0"/>
  </r>
  <r>
    <s v="CORPGP2GP2500Q1 2021EUR"/>
    <x v="2"/>
    <n v="123577"/>
    <s v="VITRA INTERNATIONAL AG"/>
    <s v="GP2GP2500"/>
    <s v="Q1 2021"/>
    <s v="EUR"/>
    <n v="1105.69"/>
    <n v="1105.6875"/>
    <n v="2.5000000000545601E-3"/>
    <n v="1105.69"/>
    <n v="0"/>
    <x v="0"/>
    <m/>
    <m/>
    <m/>
    <m/>
    <s v="none"/>
    <m/>
    <m/>
    <m/>
    <x v="0"/>
    <m/>
    <x v="0"/>
  </r>
  <r>
    <s v="CORPGP2GP2500Q2 2021EUR"/>
    <x v="2"/>
    <n v="123577"/>
    <s v="VITRA INTERNATIONAL AG"/>
    <s v="GP2GP2500"/>
    <s v="Q2 2021"/>
    <s v="EUR"/>
    <n v="671.3"/>
    <n v="671.30129999999997"/>
    <n v="-1.3000000000147299E-3"/>
    <n v="671.3"/>
    <n v="0"/>
    <x v="0"/>
    <m/>
    <m/>
    <m/>
    <m/>
    <s v="none"/>
    <m/>
    <m/>
    <m/>
    <x v="0"/>
    <m/>
    <x v="0"/>
  </r>
  <r>
    <s v="CORPGP2GP2500Q3 2021EUR"/>
    <x v="2"/>
    <n v="123577"/>
    <s v="VITRA INTERNATIONAL AG"/>
    <s v="GP2GP2500"/>
    <s v="Q3 2021"/>
    <s v="EUR"/>
    <n v="282.31"/>
    <n v="282.3066"/>
    <n v="3.3999999999991802E-3"/>
    <n v="282.31"/>
    <n v="0"/>
    <x v="0"/>
    <m/>
    <m/>
    <m/>
    <m/>
    <s v="none"/>
    <m/>
    <m/>
    <m/>
    <x v="0"/>
    <m/>
    <x v="0"/>
  </r>
  <r>
    <s v="CORPGP2GP2500Q4 2021EUR"/>
    <x v="2"/>
    <n v="123577"/>
    <s v="VITRA INTERNATIONAL AG"/>
    <s v="GP2GP2500"/>
    <s v="Q4 2021"/>
    <s v="EUR"/>
    <n v="296.8"/>
    <n v="296.79930000000002"/>
    <n v="6.9999999999481501E-4"/>
    <n v="296.8"/>
    <n v="0"/>
    <x v="0"/>
    <m/>
    <m/>
    <m/>
    <m/>
    <s v="none"/>
    <m/>
    <m/>
    <m/>
    <x v="0"/>
    <m/>
    <x v="0"/>
  </r>
  <r>
    <s v="CORPGP4GP21097Q0 2021EUR"/>
    <x v="2"/>
    <n v="160837"/>
    <s v="BIC GRAPHIC EUROPE"/>
    <s v="GP4GP21097"/>
    <s v="Q0 2021"/>
    <s v="EUR"/>
    <n v="15054.41"/>
    <n v="15054.405000000001"/>
    <n v="4.9999999991996403E-3"/>
    <n v="15054.41"/>
    <n v="0"/>
    <x v="0"/>
    <m/>
    <m/>
    <m/>
    <m/>
    <s v="none"/>
    <s v="Produit"/>
    <s v="Thao"/>
    <s v="[TN] Rebates calculés à la main = Report [22941, 22942] (19 727,30 + (- 4672,89) = 15 054,41). Les autres ID ajustements sont en draft_x000a_[EF] Probleme deux fois la même facture dans la compile de facturation, Mathilde regarde si prob compile ou business [MT] facture en double dans la compil. Corrigé"/>
    <x v="1"/>
    <s v="Mathilde"/>
    <x v="16"/>
  </r>
  <r>
    <s v="CORPGP4GP21097Q1 2021EUR"/>
    <x v="2"/>
    <n v="160837"/>
    <s v="BIC GRAPHIC EUROPE"/>
    <s v="GP4GP21097"/>
    <s v="Q1 2021"/>
    <s v="EUR"/>
    <n v="2150.62"/>
    <n v="2150.6201999999998"/>
    <n v="-1.99999999949795E-4"/>
    <n v="2150.62"/>
    <n v="0"/>
    <x v="0"/>
    <m/>
    <m/>
    <m/>
    <m/>
    <s v="none"/>
    <m/>
    <m/>
    <m/>
    <x v="0"/>
    <m/>
    <x v="0"/>
  </r>
  <r>
    <s v="CORPGP4GP21097Q2 2021EUR"/>
    <x v="2"/>
    <n v="160837"/>
    <s v="BIC GRAPHIC EUROPE"/>
    <s v="GP4GP21097"/>
    <s v="Q2 2021"/>
    <s v="EUR"/>
    <n v="3962.08"/>
    <n v="3962.0808000000002"/>
    <n v="-8.0000000025393005E-4"/>
    <n v="3962.08"/>
    <n v="0"/>
    <x v="0"/>
    <m/>
    <m/>
    <m/>
    <m/>
    <s v="none"/>
    <m/>
    <m/>
    <m/>
    <x v="0"/>
    <m/>
    <x v="0"/>
  </r>
  <r>
    <s v="CORPGP4GP21097Q3 2021EUR"/>
    <x v="2"/>
    <n v="160837"/>
    <s v="BIC GRAPHIC EUROPE"/>
    <s v="GP4GP21097"/>
    <s v="Q3 2021"/>
    <s v="EUR"/>
    <n v="7188.37"/>
    <n v="7188.3684000000003"/>
    <n v="1.59999999959836E-3"/>
    <n v="7188.37"/>
    <n v="0"/>
    <x v="0"/>
    <m/>
    <m/>
    <m/>
    <m/>
    <s v="none"/>
    <m/>
    <m/>
    <m/>
    <x v="0"/>
    <m/>
    <x v="0"/>
  </r>
  <r>
    <s v="CORPGP4GP21097Q4 2021EUR"/>
    <x v="2"/>
    <n v="160837"/>
    <s v="BIC GRAPHIC EUROPE"/>
    <s v="GP4GP21097"/>
    <s v="Q4 2021"/>
    <s v="EUR"/>
    <n v="9744.65"/>
    <n v="9744.6468000000004"/>
    <n v="3.1999999991967299E-3"/>
    <n v="9744.65"/>
    <n v="0"/>
    <x v="0"/>
    <m/>
    <m/>
    <m/>
    <m/>
    <s v="none"/>
    <m/>
    <m/>
    <m/>
    <x v="0"/>
    <m/>
    <x v="0"/>
  </r>
  <r>
    <s v="CORPGP2GP21081Q1 2021EUR"/>
    <x v="2"/>
    <n v="160873"/>
    <s v="HOSTITALIA - UHS"/>
    <s v="GP2GP21081"/>
    <s v="Q1 2021"/>
    <s v="EUR"/>
    <n v="163.68"/>
    <n v="163.68"/>
    <n v="0"/>
    <n v="163.68"/>
    <n v="0"/>
    <x v="0"/>
    <m/>
    <m/>
    <m/>
    <m/>
    <s v="none"/>
    <m/>
    <m/>
    <m/>
    <x v="0"/>
    <m/>
    <x v="0"/>
  </r>
  <r>
    <s v="CORPGP2GP21081Q4 2021EUR"/>
    <x v="2"/>
    <n v="160873"/>
    <s v="HOSTITALIA - UHS"/>
    <s v="GP2GP21081"/>
    <s v="Q4 2021"/>
    <s v="EUR"/>
    <n v="1134.78"/>
    <n v="1134.78"/>
    <n v="0"/>
    <n v="1134.78"/>
    <n v="0"/>
    <x v="0"/>
    <m/>
    <m/>
    <m/>
    <m/>
    <s v="none"/>
    <m/>
    <m/>
    <m/>
    <x v="0"/>
    <m/>
    <x v="0"/>
  </r>
  <r>
    <s v="CORPGP2GP2495Q0 2021EUR"/>
    <x v="2"/>
    <n v="179978"/>
    <s v="EMECO EUROPE SRL"/>
    <s v="GP2GP2495"/>
    <s v="Q0 2021"/>
    <s v="EUR"/>
    <n v="65.37"/>
    <n v="65.37"/>
    <n v="0"/>
    <n v="65.37"/>
    <n v="0"/>
    <x v="0"/>
    <m/>
    <m/>
    <m/>
    <m/>
    <s v="none"/>
    <m/>
    <m/>
    <m/>
    <x v="0"/>
    <m/>
    <x v="0"/>
  </r>
  <r>
    <s v="CORPGP2GP2495Q1 2021EUR"/>
    <x v="2"/>
    <n v="179978"/>
    <s v="EMECO EUROPE SRL"/>
    <s v="GP2GP2495"/>
    <s v="Q1 2021"/>
    <s v="EUR"/>
    <n v="183.3"/>
    <n v="183.3"/>
    <n v="0"/>
    <n v="183.3"/>
    <n v="0"/>
    <x v="0"/>
    <m/>
    <m/>
    <m/>
    <m/>
    <s v="none"/>
    <m/>
    <m/>
    <m/>
    <x v="0"/>
    <m/>
    <x v="0"/>
  </r>
  <r>
    <s v="CORPGP2GP2495Q2 2021EUR"/>
    <x v="2"/>
    <n v="179978"/>
    <s v="EMECO EUROPE SRL"/>
    <s v="GP2GP2495"/>
    <s v="Q2 2021"/>
    <s v="EUR"/>
    <n v="297.27"/>
    <n v="297.27"/>
    <n v="0"/>
    <n v="297.27"/>
    <n v="0"/>
    <x v="0"/>
    <m/>
    <m/>
    <m/>
    <m/>
    <s v="none"/>
    <m/>
    <m/>
    <m/>
    <x v="0"/>
    <m/>
    <x v="0"/>
  </r>
  <r>
    <s v="CORPGP2GP2495Q3 2021EUR"/>
    <x v="2"/>
    <n v="179978"/>
    <s v="EMECO EUROPE SRL"/>
    <s v="GP2GP2495"/>
    <s v="Q3 2021"/>
    <s v="EUR"/>
    <n v="19.829999999999998"/>
    <n v="19.829999999999998"/>
    <n v="0"/>
    <n v="19.829999999999998"/>
    <n v="0"/>
    <x v="0"/>
    <m/>
    <m/>
    <m/>
    <m/>
    <s v="none"/>
    <m/>
    <m/>
    <m/>
    <x v="0"/>
    <m/>
    <x v="0"/>
  </r>
  <r>
    <s v="CORPGP2GP2495Q4 2021EUR"/>
    <x v="2"/>
    <n v="179978"/>
    <s v="EMECO EUROPE SRL"/>
    <s v="GP2GP2495"/>
    <s v="Q4 2021"/>
    <s v="EUR"/>
    <n v="136.91999999999999"/>
    <n v="136.91999999999999"/>
    <n v="0"/>
    <n v="136.91999999999999"/>
    <n v="0"/>
    <x v="0"/>
    <m/>
    <m/>
    <m/>
    <m/>
    <s v="none"/>
    <m/>
    <m/>
    <m/>
    <x v="0"/>
    <m/>
    <x v="0"/>
  </r>
  <r>
    <s v="CORPGP2GP2614Q0 2021EUR"/>
    <x v="2"/>
    <n v="188632"/>
    <s v="B&amp;T S.P.A."/>
    <s v="GP2GP2614"/>
    <s v="Q0 2021"/>
    <s v="EUR"/>
    <n v="4364.05"/>
    <n v="4364.05"/>
    <n v="0"/>
    <n v="4364.05"/>
    <n v="0"/>
    <x v="0"/>
    <m/>
    <m/>
    <m/>
    <m/>
    <s v="none"/>
    <s v="Produit"/>
    <s v="Ossama"/>
    <s v="[MT] Facture complémentaire envoyée"/>
    <x v="1"/>
    <s v="Mathilde"/>
    <x v="11"/>
  </r>
  <r>
    <s v="CORPGP2GP2614Q1 2021EUR"/>
    <x v="2"/>
    <n v="188632"/>
    <s v="B&amp;T S.P.A."/>
    <s v="GP2GP2614"/>
    <s v="Q1 2021"/>
    <s v="EUR"/>
    <n v="77.42"/>
    <n v="77.415000000000006"/>
    <n v="4.9999999999954499E-3"/>
    <n v="77.42"/>
    <n v="0"/>
    <x v="0"/>
    <m/>
    <m/>
    <m/>
    <m/>
    <s v="none"/>
    <m/>
    <m/>
    <m/>
    <x v="0"/>
    <m/>
    <x v="0"/>
  </r>
  <r>
    <s v="CORPGP2GP2614Q2 2021EUR"/>
    <x v="2"/>
    <n v="188632"/>
    <s v="B&amp;T S.P.A."/>
    <s v="GP2GP2614"/>
    <s v="Q2 2021"/>
    <s v="EUR"/>
    <n v="1569.55"/>
    <n v="1569.55"/>
    <n v="0"/>
    <n v="1569.55"/>
    <n v="0"/>
    <x v="0"/>
    <m/>
    <m/>
    <m/>
    <m/>
    <s v="none"/>
    <m/>
    <m/>
    <m/>
    <x v="0"/>
    <m/>
    <x v="0"/>
  </r>
  <r>
    <s v="CORPGP2GP2614Q3 2021EUR"/>
    <x v="2"/>
    <n v="188632"/>
    <s v="B&amp;T S.P.A."/>
    <s v="GP2GP2614"/>
    <s v="Q3 2021"/>
    <s v="EUR"/>
    <n v="865.15"/>
    <n v="865.15"/>
    <n v="0"/>
    <n v="865.15"/>
    <n v="0"/>
    <x v="0"/>
    <m/>
    <m/>
    <m/>
    <m/>
    <s v="none"/>
    <m/>
    <m/>
    <m/>
    <x v="0"/>
    <m/>
    <x v="0"/>
  </r>
  <r>
    <s v="CORPGP2GP2614Q4 2021EUR"/>
    <x v="2"/>
    <n v="188632"/>
    <s v="B&amp;T S.P.A."/>
    <s v="GP2GP2614"/>
    <s v="Q4 2021"/>
    <s v="EUR"/>
    <n v="3367.08"/>
    <n v="3367.0794999999998"/>
    <n v="5.0000000010186297E-4"/>
    <n v="3367.08"/>
    <n v="0"/>
    <x v="0"/>
    <m/>
    <m/>
    <m/>
    <m/>
    <s v="none"/>
    <m/>
    <m/>
    <m/>
    <x v="0"/>
    <m/>
    <x v="0"/>
  </r>
  <r>
    <s v="CORPGP4GP2723Q1 2021EUR"/>
    <x v="2"/>
    <n v="188632"/>
    <s v="B&amp;T S.P.A."/>
    <s v="GP4GP2723"/>
    <s v="Q1 2021"/>
    <s v="EUR"/>
    <n v="3008.44"/>
    <n v="3008.44"/>
    <n v="0"/>
    <n v="3008.44"/>
    <n v="0"/>
    <x v="0"/>
    <m/>
    <m/>
    <m/>
    <m/>
    <s v="none"/>
    <m/>
    <m/>
    <m/>
    <x v="0"/>
    <m/>
    <x v="0"/>
  </r>
  <r>
    <s v="CORPGP4GP2723Q2 2021EUR"/>
    <x v="2"/>
    <n v="188632"/>
    <s v="B&amp;T S.P.A."/>
    <s v="GP4GP2723"/>
    <s v="Q2 2021"/>
    <s v="EUR"/>
    <n v="4805.4399999999996"/>
    <n v="4805.4399999999996"/>
    <n v="0"/>
    <n v="4805.4399999999996"/>
    <n v="0"/>
    <x v="0"/>
    <m/>
    <m/>
    <m/>
    <m/>
    <s v="none"/>
    <m/>
    <m/>
    <m/>
    <x v="0"/>
    <m/>
    <x v="0"/>
  </r>
  <r>
    <s v="CORPGP4GP2723Q3 2021EUR"/>
    <x v="2"/>
    <n v="188632"/>
    <s v="B&amp;T S.P.A."/>
    <s v="GP4GP2723"/>
    <s v="Q3 2021"/>
    <s v="EUR"/>
    <n v="893.28"/>
    <n v="893.28"/>
    <n v="0"/>
    <n v="893.28"/>
    <n v="0"/>
    <x v="0"/>
    <m/>
    <m/>
    <m/>
    <m/>
    <s v="none"/>
    <m/>
    <m/>
    <m/>
    <x v="0"/>
    <m/>
    <x v="0"/>
  </r>
  <r>
    <s v="CORPGP4GP2723Q4 2021EUR"/>
    <x v="2"/>
    <n v="188632"/>
    <s v="B&amp;T S.P.A."/>
    <s v="GP4GP2723"/>
    <s v="Q4 2021"/>
    <s v="EUR"/>
    <n v="256.36"/>
    <n v="256.36"/>
    <n v="0"/>
    <n v="256.36"/>
    <n v="0"/>
    <x v="0"/>
    <m/>
    <m/>
    <m/>
    <m/>
    <s v="none"/>
    <m/>
    <m/>
    <m/>
    <x v="0"/>
    <m/>
    <x v="0"/>
  </r>
  <r>
    <s v="CORPGP2GP2797Q4 2021EUR"/>
    <x v="2"/>
    <n v="189512"/>
    <s v="ASTRO LIGHTING LTD"/>
    <s v="GP2GP2797"/>
    <s v="Q4 2021"/>
    <s v="EUR"/>
    <n v="3915.48"/>
    <n v="3915.48"/>
    <n v="0"/>
    <n v="3915.48"/>
    <n v="0"/>
    <x v="0"/>
    <m/>
    <m/>
    <m/>
    <m/>
    <s v="none"/>
    <m/>
    <m/>
    <m/>
    <x v="0"/>
    <m/>
    <x v="0"/>
  </r>
  <r>
    <s v="CORPGP2GP2819Q0 2021EUR"/>
    <x v="2"/>
    <n v="189773"/>
    <s v="DCW ENTREPRISES"/>
    <s v="GP2GP2819"/>
    <s v="Q0 2021"/>
    <s v="EUR"/>
    <n v="605.87"/>
    <n v="605.86800000000005"/>
    <n v="1.9999999999527002E-3"/>
    <n v="605.87"/>
    <n v="0"/>
    <x v="0"/>
    <m/>
    <m/>
    <m/>
    <m/>
    <s v="none"/>
    <m/>
    <m/>
    <m/>
    <x v="0"/>
    <m/>
    <x v="0"/>
  </r>
  <r>
    <s v="CORPGP2GP2819Q1 2021EUR"/>
    <x v="2"/>
    <n v="189773"/>
    <s v="DCW ENTREPRISES"/>
    <s v="GP2GP2819"/>
    <s v="Q1 2021"/>
    <s v="EUR"/>
    <n v="24.96"/>
    <n v="24.96"/>
    <n v="0"/>
    <n v="24.96"/>
    <n v="0"/>
    <x v="0"/>
    <m/>
    <m/>
    <m/>
    <m/>
    <s v="none"/>
    <m/>
    <m/>
    <m/>
    <x v="0"/>
    <m/>
    <x v="0"/>
  </r>
  <r>
    <s v="CORPGP2GP2819Q2 2021EUR"/>
    <x v="2"/>
    <n v="189773"/>
    <s v="DCW ENTREPRISES"/>
    <s v="GP2GP2819"/>
    <s v="Q2 2021"/>
    <s v="EUR"/>
    <n v="1959.78"/>
    <n v="1959.78"/>
    <n v="0"/>
    <n v="1959.78"/>
    <n v="0"/>
    <x v="0"/>
    <m/>
    <m/>
    <m/>
    <m/>
    <s v="none"/>
    <m/>
    <m/>
    <m/>
    <x v="0"/>
    <m/>
    <x v="0"/>
  </r>
  <r>
    <s v="CORPGP2GP2819Q3 2021EUR"/>
    <x v="2"/>
    <n v="189773"/>
    <s v="DCW ENTREPRISES"/>
    <s v="GP2GP2819"/>
    <s v="Q3 2021"/>
    <s v="EUR"/>
    <n v="403.22"/>
    <n v="403.22399999999999"/>
    <n v="-3.9999999999622499E-3"/>
    <n v="403.22"/>
    <n v="0"/>
    <x v="0"/>
    <m/>
    <m/>
    <m/>
    <m/>
    <s v="none"/>
    <m/>
    <m/>
    <m/>
    <x v="0"/>
    <m/>
    <x v="0"/>
  </r>
  <r>
    <s v="CORPGP2GP2819Q4 2021EUR"/>
    <x v="2"/>
    <n v="189773"/>
    <s v="DCW ENTREPRISES"/>
    <s v="GP2GP2819"/>
    <s v="Q4 2021"/>
    <s v="EUR"/>
    <n v="1595.69"/>
    <n v="1595.6880000000001"/>
    <n v="1.9999999999527002E-3"/>
    <n v="1595.69"/>
    <n v="0"/>
    <x v="0"/>
    <m/>
    <m/>
    <m/>
    <m/>
    <s v="none"/>
    <m/>
    <m/>
    <m/>
    <x v="0"/>
    <m/>
    <x v="0"/>
  </r>
  <r>
    <s v="CORPGP2GP2593Q1 2021EUR"/>
    <x v="2"/>
    <n v="192937"/>
    <s v="ALLOCACOC BV"/>
    <s v="GP2GP2593"/>
    <s v="Q1 2021"/>
    <s v="EUR"/>
    <n v="14.4"/>
    <n v="14.4"/>
    <n v="0"/>
    <n v="14.4"/>
    <n v="0"/>
    <x v="0"/>
    <m/>
    <m/>
    <m/>
    <m/>
    <s v="none"/>
    <m/>
    <m/>
    <m/>
    <x v="0"/>
    <m/>
    <x v="0"/>
  </r>
  <r>
    <s v="CORPGP2GP2593Q2 2021EUR"/>
    <x v="2"/>
    <n v="192937"/>
    <s v="ALLOCACOC BV"/>
    <s v="GP2GP2593"/>
    <s v="Q2 2021"/>
    <s v="EUR"/>
    <n v="207.56"/>
    <n v="207.5625"/>
    <n v="-2.4999999999977202E-3"/>
    <n v="207.56"/>
    <n v="0"/>
    <x v="0"/>
    <m/>
    <m/>
    <m/>
    <m/>
    <s v="none"/>
    <m/>
    <m/>
    <m/>
    <x v="0"/>
    <m/>
    <x v="0"/>
  </r>
  <r>
    <s v="CORPGP2GP2593Q3 2021EUR"/>
    <x v="2"/>
    <n v="192937"/>
    <s v="ALLOCACOC BV"/>
    <s v="GP2GP2593"/>
    <s v="Q3 2021"/>
    <s v="EUR"/>
    <n v="98.78"/>
    <n v="98.775000000000006"/>
    <n v="4.9999999999954499E-3"/>
    <n v="98.78"/>
    <n v="0"/>
    <x v="0"/>
    <m/>
    <m/>
    <m/>
    <m/>
    <s v="none"/>
    <m/>
    <m/>
    <m/>
    <x v="0"/>
    <m/>
    <x v="0"/>
  </r>
  <r>
    <s v="CORPGP2GP2463Q1 2021EUR"/>
    <x v="2"/>
    <n v="209105"/>
    <s v="DECOCERAM"/>
    <s v="GP2GP2463"/>
    <s v="Q1 2021"/>
    <s v="EUR"/>
    <n v="1492.91"/>
    <n v="1492.914"/>
    <n v="-3.9999999999054099E-3"/>
    <n v="1492.91"/>
    <n v="0"/>
    <x v="0"/>
    <m/>
    <m/>
    <m/>
    <m/>
    <s v="none"/>
    <m/>
    <m/>
    <m/>
    <x v="0"/>
    <m/>
    <x v="0"/>
  </r>
  <r>
    <s v="CORPGP2GP2463Q2 2021EUR"/>
    <x v="2"/>
    <n v="209105"/>
    <s v="DECOCERAM"/>
    <s v="GP2GP2463"/>
    <s v="Q2 2021"/>
    <s v="EUR"/>
    <n v="2927.48"/>
    <n v="2927.4780000000001"/>
    <n v="1.9999999999527002E-3"/>
    <n v="2927.48"/>
    <n v="0"/>
    <x v="0"/>
    <m/>
    <m/>
    <m/>
    <m/>
    <s v="none"/>
    <m/>
    <m/>
    <m/>
    <x v="0"/>
    <m/>
    <x v="0"/>
  </r>
  <r>
    <s v="CORPGP2GP2463Q3 2021EUR"/>
    <x v="2"/>
    <n v="209105"/>
    <s v="DECOCERAM"/>
    <s v="GP2GP2463"/>
    <s v="Q3 2021"/>
    <s v="EUR"/>
    <n v="258.70999999999998"/>
    <n v="258.71460000000002"/>
    <n v="-4.6000000000390104E-3"/>
    <n v="258.70999999999998"/>
    <n v="0"/>
    <x v="0"/>
    <m/>
    <m/>
    <m/>
    <m/>
    <s v="none"/>
    <m/>
    <m/>
    <m/>
    <x v="0"/>
    <m/>
    <x v="0"/>
  </r>
  <r>
    <s v="CORPGP2GP2463Q4 2021EUR"/>
    <x v="2"/>
    <n v="209105"/>
    <s v="DECOCERAM"/>
    <s v="GP2GP2463"/>
    <s v="Q4 2021"/>
    <s v="EUR"/>
    <n v="539.75"/>
    <n v="539.75400000000002"/>
    <n v="-4.0000000000190898E-3"/>
    <n v="539.75"/>
    <n v="0"/>
    <x v="0"/>
    <m/>
    <m/>
    <m/>
    <m/>
    <s v="none"/>
    <m/>
    <m/>
    <m/>
    <x v="0"/>
    <m/>
    <x v="0"/>
  </r>
  <r>
    <s v="CORPGP2GP2271-1Q1 2021EUR"/>
    <x v="2"/>
    <n v="211603"/>
    <s v="MOUSSE DU NORD MATNOR"/>
    <s v="GP2GP2271-1"/>
    <s v="Q1 2021"/>
    <s v="EUR"/>
    <n v="665.19"/>
    <n v="665.19240000000002"/>
    <n v="-2.3999999999659801E-3"/>
    <n v="665.19"/>
    <n v="0"/>
    <x v="0"/>
    <m/>
    <m/>
    <m/>
    <m/>
    <s v="none"/>
    <m/>
    <m/>
    <m/>
    <x v="0"/>
    <m/>
    <x v="0"/>
  </r>
  <r>
    <s v="CORPGP2GP2271-1Q2 2021EUR"/>
    <x v="2"/>
    <n v="211603"/>
    <s v="MOUSSE DU NORD MATNOR"/>
    <s v="GP2GP2271-1"/>
    <s v="Q2 2021"/>
    <s v="EUR"/>
    <n v="1256.98"/>
    <n v="1256.9772"/>
    <n v="2.7999999999792601E-3"/>
    <n v="1256.98"/>
    <n v="0"/>
    <x v="0"/>
    <m/>
    <m/>
    <m/>
    <m/>
    <s v="none"/>
    <m/>
    <m/>
    <m/>
    <x v="0"/>
    <m/>
    <x v="0"/>
  </r>
  <r>
    <s v="CORPGP2GP2271-1Q3 2021EUR"/>
    <x v="2"/>
    <n v="211603"/>
    <s v="MOUSSE DU NORD MATNOR"/>
    <s v="GP2GP2271-1"/>
    <s v="Q3 2021"/>
    <s v="EUR"/>
    <n v="197.94"/>
    <n v="197.94"/>
    <n v="0"/>
    <n v="197.94"/>
    <n v="0"/>
    <x v="0"/>
    <m/>
    <m/>
    <m/>
    <m/>
    <s v="none"/>
    <m/>
    <m/>
    <m/>
    <x v="0"/>
    <m/>
    <x v="0"/>
  </r>
  <r>
    <s v="CORPGP2GP2271-1Q4 2021EUR"/>
    <x v="2"/>
    <n v="211603"/>
    <s v="MOUSSE DU NORD MATNOR"/>
    <s v="GP2GP2271-1"/>
    <s v="Q4 2021"/>
    <s v="EUR"/>
    <n v="34"/>
    <n v="34.0002"/>
    <n v="-1.9999999999953299E-4"/>
    <n v="34"/>
    <n v="0"/>
    <x v="0"/>
    <m/>
    <m/>
    <m/>
    <m/>
    <s v="none"/>
    <m/>
    <m/>
    <m/>
    <x v="0"/>
    <m/>
    <x v="0"/>
  </r>
  <r>
    <s v="CORPGP3MERD2272-1Q1 2021EUR"/>
    <x v="2"/>
    <n v="211603"/>
    <s v="MOUSSE DU NORD MATNOR"/>
    <s v="GP3MERD2272-1"/>
    <s v="Q1 2021"/>
    <s v="EUR"/>
    <n v="91.99"/>
    <n v="91.988699999999994"/>
    <n v="1.3000000000005199E-3"/>
    <n v="91.99"/>
    <n v="0"/>
    <x v="0"/>
    <m/>
    <m/>
    <m/>
    <m/>
    <s v="none"/>
    <m/>
    <m/>
    <m/>
    <x v="0"/>
    <m/>
    <x v="0"/>
  </r>
  <r>
    <s v="CORPGP3MERD2272-1Q2 2021EUR"/>
    <x v="2"/>
    <n v="211603"/>
    <s v="MOUSSE DU NORD MATNOR"/>
    <s v="GP3MERD2272-1"/>
    <s v="Q2 2021"/>
    <s v="EUR"/>
    <n v="628.49"/>
    <n v="628.48860000000002"/>
    <n v="1.39999999998963E-3"/>
    <n v="628.49"/>
    <n v="0"/>
    <x v="0"/>
    <m/>
    <m/>
    <m/>
    <m/>
    <s v="none"/>
    <m/>
    <m/>
    <m/>
    <x v="0"/>
    <m/>
    <x v="0"/>
  </r>
  <r>
    <s v="CORPGP4GP2623Q1 2021EUR"/>
    <x v="2"/>
    <n v="211603"/>
    <s v="MOUSSE DU NORD MATNOR"/>
    <s v="GP4GP2623"/>
    <s v="Q1 2021"/>
    <s v="EUR"/>
    <n v="320.81"/>
    <n v="320.81"/>
    <n v="0"/>
    <n v="320.81"/>
    <n v="0"/>
    <x v="0"/>
    <m/>
    <m/>
    <m/>
    <m/>
    <s v="none"/>
    <m/>
    <m/>
    <m/>
    <x v="0"/>
    <m/>
    <x v="0"/>
  </r>
  <r>
    <s v="CORPGP4GP2623Q3 2021EUR"/>
    <x v="2"/>
    <n v="211603"/>
    <s v="MOUSSE DU NORD MATNOR"/>
    <s v="GP4GP2623"/>
    <s v="Q3 2021"/>
    <s v="EUR"/>
    <n v="131.96"/>
    <n v="131.96"/>
    <n v="0"/>
    <n v="131.96"/>
    <n v="0"/>
    <x v="0"/>
    <m/>
    <m/>
    <m/>
    <m/>
    <s v="none"/>
    <m/>
    <m/>
    <m/>
    <x v="0"/>
    <m/>
    <x v="0"/>
  </r>
  <r>
    <s v="CORPGP4GP2623Q4 2021EUR"/>
    <x v="2"/>
    <n v="211603"/>
    <s v="MOUSSE DU NORD MATNOR"/>
    <s v="GP4GP2623"/>
    <s v="Q4 2021"/>
    <s v="EUR"/>
    <n v="22.67"/>
    <n v="22.666799999999999"/>
    <n v="3.2000000000031999E-3"/>
    <n v="22.67"/>
    <n v="0"/>
    <x v="0"/>
    <m/>
    <m/>
    <m/>
    <m/>
    <s v="none"/>
    <m/>
    <m/>
    <m/>
    <x v="0"/>
    <m/>
    <x v="0"/>
  </r>
  <r>
    <s v="CORPGP2GP2729Q0 2021EUR"/>
    <x v="2"/>
    <n v="213585"/>
    <s v="DIENNE SALOTTI"/>
    <s v="GP2GP2729"/>
    <s v="Q0 2021"/>
    <s v="EUR"/>
    <n v="35.1"/>
    <n v="35.1"/>
    <n v="0"/>
    <n v="35.1"/>
    <n v="0"/>
    <x v="0"/>
    <m/>
    <m/>
    <m/>
    <m/>
    <s v="none"/>
    <m/>
    <m/>
    <m/>
    <x v="0"/>
    <m/>
    <x v="0"/>
  </r>
  <r>
    <s v="CORPGP2GP2729Q1 2021EUR"/>
    <x v="2"/>
    <n v="213585"/>
    <s v="DIENNE SALOTTI"/>
    <s v="GP2GP2729"/>
    <s v="Q1 2021"/>
    <s v="EUR"/>
    <n v="919.8"/>
    <n v="919.8"/>
    <n v="0"/>
    <n v="919.8"/>
    <n v="0"/>
    <x v="0"/>
    <m/>
    <m/>
    <m/>
    <m/>
    <s v="none"/>
    <m/>
    <m/>
    <m/>
    <x v="0"/>
    <m/>
    <x v="0"/>
  </r>
  <r>
    <s v="CORPGP2GP2729Q2 2021EUR"/>
    <x v="2"/>
    <n v="213585"/>
    <s v="DIENNE SALOTTI"/>
    <s v="GP2GP2729"/>
    <s v="Q2 2021"/>
    <s v="EUR"/>
    <n v="84.9"/>
    <n v="84.9"/>
    <n v="0"/>
    <n v="84.9"/>
    <n v="0"/>
    <x v="0"/>
    <m/>
    <m/>
    <m/>
    <m/>
    <s v="none"/>
    <m/>
    <m/>
    <m/>
    <x v="0"/>
    <m/>
    <x v="0"/>
  </r>
  <r>
    <s v="CORPGP2GP2729Q3 2021EUR"/>
    <x v="2"/>
    <n v="213585"/>
    <s v="DIENNE SALOTTI"/>
    <s v="GP2GP2729"/>
    <s v="Q3 2021"/>
    <s v="EUR"/>
    <n v="515.1"/>
    <n v="515.1"/>
    <n v="0"/>
    <n v="515.1"/>
    <n v="0"/>
    <x v="0"/>
    <m/>
    <m/>
    <m/>
    <m/>
    <s v="none"/>
    <m/>
    <m/>
    <m/>
    <x v="0"/>
    <m/>
    <x v="0"/>
  </r>
  <r>
    <s v="CORPGP2GP2729Q4 2021EUR"/>
    <x v="2"/>
    <n v="213585"/>
    <s v="DIENNE SALOTTI"/>
    <s v="GP2GP2729"/>
    <s v="Q4 2021"/>
    <s v="EUR"/>
    <n v="193.64"/>
    <n v="193.64099999999999"/>
    <n v="-1.0000000000047701E-3"/>
    <n v="193.64"/>
    <n v="0"/>
    <x v="0"/>
    <m/>
    <m/>
    <m/>
    <m/>
    <s v="none"/>
    <m/>
    <m/>
    <m/>
    <x v="0"/>
    <m/>
    <x v="0"/>
  </r>
  <r>
    <s v="CORPGP2GP2704Q1 2021EUR"/>
    <x v="2"/>
    <n v="234466"/>
    <s v="BONALDO SPA"/>
    <s v="GP2GP2704"/>
    <s v="Q1 2021"/>
    <s v="EUR"/>
    <n v="402.72"/>
    <n v="402.72"/>
    <n v="0"/>
    <n v="402.72"/>
    <n v="0"/>
    <x v="0"/>
    <m/>
    <m/>
    <m/>
    <m/>
    <s v="none"/>
    <m/>
    <m/>
    <m/>
    <x v="0"/>
    <m/>
    <x v="0"/>
  </r>
  <r>
    <s v="CORPGP2GP2704Q2 2021EUR"/>
    <x v="2"/>
    <n v="234466"/>
    <s v="BONALDO SPA"/>
    <s v="GP2GP2704"/>
    <s v="Q2 2021"/>
    <s v="EUR"/>
    <n v="1866"/>
    <n v="1866"/>
    <n v="0"/>
    <n v="1866"/>
    <n v="0"/>
    <x v="0"/>
    <m/>
    <m/>
    <m/>
    <m/>
    <s v="none"/>
    <m/>
    <m/>
    <m/>
    <x v="0"/>
    <m/>
    <x v="0"/>
  </r>
  <r>
    <s v="CORPGP2GP2704Q3 2021EUR"/>
    <x v="2"/>
    <n v="234466"/>
    <s v="BONALDO SPA"/>
    <s v="GP2GP2704"/>
    <s v="Q3 2021"/>
    <s v="EUR"/>
    <n v="43.8"/>
    <n v="43.8"/>
    <n v="0"/>
    <n v="43.8"/>
    <n v="0"/>
    <x v="0"/>
    <m/>
    <m/>
    <m/>
    <m/>
    <s v="none"/>
    <m/>
    <m/>
    <m/>
    <x v="0"/>
    <m/>
    <x v="0"/>
  </r>
  <r>
    <s v="CORPGP2GP2704Q4 2021EUR"/>
    <x v="2"/>
    <n v="234466"/>
    <s v="BONALDO SPA"/>
    <s v="GP2GP2704"/>
    <s v="Q4 2021"/>
    <s v="EUR"/>
    <n v="175.2"/>
    <n v="175.2"/>
    <n v="0"/>
    <n v="175.2"/>
    <n v="0"/>
    <x v="0"/>
    <m/>
    <m/>
    <m/>
    <m/>
    <s v="none"/>
    <m/>
    <m/>
    <m/>
    <x v="0"/>
    <m/>
    <x v="0"/>
  </r>
  <r>
    <s v="CORPGP3NOVNR2703Q2 2021EUR"/>
    <x v="2"/>
    <n v="234466"/>
    <s v="BONALDO SPA"/>
    <s v="GP3NOVNR2703"/>
    <s v="Q2 2021"/>
    <s v="EUR"/>
    <n v="418.96"/>
    <n v="418.96"/>
    <n v="0"/>
    <n v="418.96"/>
    <n v="0"/>
    <x v="0"/>
    <m/>
    <m/>
    <m/>
    <m/>
    <s v="none"/>
    <m/>
    <m/>
    <m/>
    <x v="0"/>
    <m/>
    <x v="0"/>
  </r>
  <r>
    <s v="CORPGP3NOVNR2703Q3 2021EUR"/>
    <x v="2"/>
    <n v="234466"/>
    <s v="BONALDO SPA"/>
    <s v="GP3NOVNR2703"/>
    <s v="Q3 2021"/>
    <s v="EUR"/>
    <n v="29.2"/>
    <n v="29.2"/>
    <n v="0"/>
    <n v="29.2"/>
    <n v="0"/>
    <x v="0"/>
    <m/>
    <m/>
    <m/>
    <m/>
    <s v="none"/>
    <m/>
    <m/>
    <m/>
    <x v="0"/>
    <m/>
    <x v="0"/>
  </r>
  <r>
    <s v="CORPGP3NOVNR2703Q4 2021EUR"/>
    <x v="2"/>
    <n v="234466"/>
    <s v="BONALDO SPA"/>
    <s v="GP3NOVNR2703"/>
    <s v="Q4 2021"/>
    <s v="EUR"/>
    <n v="116.8"/>
    <n v="116.8"/>
    <n v="0"/>
    <n v="116.8"/>
    <n v="0"/>
    <x v="0"/>
    <m/>
    <m/>
    <m/>
    <m/>
    <s v="none"/>
    <m/>
    <m/>
    <m/>
    <x v="0"/>
    <m/>
    <x v="0"/>
  </r>
  <r>
    <s v="CORPGP2GP2146 H-KQ0 2021EUR"/>
    <x v="2"/>
    <n v="243082"/>
    <s v="ASSA ABLOY HONG KONG LIMITED"/>
    <s v="GP2GP2146 H-K"/>
    <s v="Q0 2021"/>
    <s v="EUR"/>
    <n v="18436.080000000002"/>
    <n v="18436.077499999999"/>
    <n v="2.5000000023282999E-3"/>
    <n v="18436.080000000002"/>
    <n v="0"/>
    <x v="0"/>
    <m/>
    <m/>
    <m/>
    <m/>
    <s v="none"/>
    <m/>
    <m/>
    <m/>
    <x v="0"/>
    <m/>
    <x v="0"/>
  </r>
  <r>
    <s v="CORPGP2GP2146 H-KQ1 2021EUR"/>
    <x v="2"/>
    <n v="243082"/>
    <s v="ASSA ABLOY HONG KONG LIMITED"/>
    <s v="GP2GP2146 H-K"/>
    <s v="Q1 2021"/>
    <s v="EUR"/>
    <n v="11707.75"/>
    <n v="11707.745800000001"/>
    <n v="4.1999999994004602E-3"/>
    <n v="11707.75"/>
    <n v="0"/>
    <x v="0"/>
    <m/>
    <m/>
    <m/>
    <m/>
    <s v="none"/>
    <m/>
    <m/>
    <m/>
    <x v="0"/>
    <m/>
    <x v="0"/>
  </r>
  <r>
    <s v="CORPGP2GP2146 H-KQ2 2021EUR"/>
    <x v="2"/>
    <n v="243082"/>
    <s v="ASSA ABLOY HONG KONG LIMITED"/>
    <s v="GP2GP2146 H-K"/>
    <s v="Q2 2021"/>
    <s v="EUR"/>
    <n v="21360.98"/>
    <n v="21360.984199999999"/>
    <n v="-4.1999999994004602E-3"/>
    <n v="21360.98"/>
    <n v="0"/>
    <x v="0"/>
    <m/>
    <m/>
    <m/>
    <m/>
    <s v="none"/>
    <m/>
    <m/>
    <m/>
    <x v="0"/>
    <m/>
    <x v="0"/>
  </r>
  <r>
    <s v="CORPGP2GP2146 H-KQ3 2021EUR"/>
    <x v="2"/>
    <n v="243082"/>
    <s v="ASSA ABLOY HONG KONG LIMITED"/>
    <s v="GP2GP2146 H-K"/>
    <s v="Q3 2021"/>
    <s v="EUR"/>
    <n v="18429"/>
    <n v="18428.997899999998"/>
    <n v="2.1000000015192199E-3"/>
    <n v="18429"/>
    <n v="0"/>
    <x v="0"/>
    <m/>
    <m/>
    <m/>
    <m/>
    <s v="none"/>
    <m/>
    <m/>
    <m/>
    <x v="0"/>
    <m/>
    <x v="0"/>
  </r>
  <r>
    <s v="CORPGP2GP2146 H-KQ4 2021EUR"/>
    <x v="2"/>
    <n v="243082"/>
    <s v="ASSA ABLOY HONG KONG LIMITED"/>
    <s v="GP2GP2146 H-K"/>
    <s v="Q4 2021"/>
    <s v="EUR"/>
    <n v="29956.78"/>
    <n v="29956.782899999998"/>
    <n v="-2.8999999994994102E-3"/>
    <n v="29956.78"/>
    <n v="0"/>
    <x v="0"/>
    <m/>
    <m/>
    <m/>
    <m/>
    <s v="none"/>
    <m/>
    <m/>
    <m/>
    <x v="0"/>
    <m/>
    <x v="0"/>
  </r>
  <r>
    <s v="CORP28250044Q2 2021EUR"/>
    <x v="2"/>
    <n v="245064"/>
    <s v="OUEST BEDDING (EX HOTELYS)"/>
    <n v="28250044"/>
    <s v="Q2 2021"/>
    <s v="EUR"/>
    <n v="43925.5"/>
    <n v="43925.493999999999"/>
    <n v="6.00000000122236E-3"/>
    <n v="43925.5"/>
    <n v="0"/>
    <x v="0"/>
    <m/>
    <m/>
    <m/>
    <m/>
    <s v="none"/>
    <m/>
    <m/>
    <m/>
    <x v="0"/>
    <m/>
    <x v="0"/>
  </r>
  <r>
    <s v="CORP28250044Q3 2021EUR"/>
    <x v="2"/>
    <n v="245064"/>
    <s v="OUEST BEDDING (EX HOTELYS)"/>
    <n v="28250044"/>
    <s v="Q3 2021"/>
    <s v="EUR"/>
    <n v="41172.75"/>
    <n v="41172.75"/>
    <n v="0"/>
    <n v="41172.75"/>
    <n v="0"/>
    <x v="0"/>
    <m/>
    <m/>
    <m/>
    <m/>
    <s v="none"/>
    <m/>
    <m/>
    <m/>
    <x v="0"/>
    <m/>
    <x v="0"/>
  </r>
  <r>
    <s v="CORP28293043Q1 2021EUR"/>
    <x v="2"/>
    <n v="245064"/>
    <s v="OUEST BEDDING (EX HOTELYS)"/>
    <n v="28293043"/>
    <s v="Q1 2021"/>
    <s v="EUR"/>
    <n v="29544.76"/>
    <n v="29544.754799999999"/>
    <n v="5.1999999996041801E-3"/>
    <n v="29544.76"/>
    <n v="0"/>
    <x v="0"/>
    <m/>
    <m/>
    <m/>
    <m/>
    <s v="none"/>
    <m/>
    <m/>
    <m/>
    <x v="0"/>
    <m/>
    <x v="0"/>
  </r>
  <r>
    <s v="CORP2426041Q0 2021EUR"/>
    <x v="2"/>
    <n v="247684"/>
    <s v="KETTAL SL"/>
    <n v="2426041"/>
    <s v="Q0 2021"/>
    <s v="EUR"/>
    <n v="131.27000000000001"/>
    <n v="131.27000000000001"/>
    <n v="0"/>
    <n v="131.27000000000001"/>
    <n v="0"/>
    <x v="0"/>
    <m/>
    <m/>
    <m/>
    <m/>
    <s v="none"/>
    <m/>
    <m/>
    <m/>
    <x v="0"/>
    <m/>
    <x v="0"/>
  </r>
  <r>
    <s v="CORP2426041Q1 2021EUR"/>
    <x v="2"/>
    <n v="247684"/>
    <s v="KETTAL SL"/>
    <n v="2426041"/>
    <s v="Q1 2021"/>
    <s v="EUR"/>
    <n v="-3"/>
    <n v="-3"/>
    <n v="0"/>
    <n v="-3"/>
    <n v="0"/>
    <x v="0"/>
    <m/>
    <m/>
    <m/>
    <m/>
    <s v="none"/>
    <m/>
    <m/>
    <m/>
    <x v="0"/>
    <m/>
    <x v="0"/>
  </r>
  <r>
    <s v="CORP2426041Q2 2021EUR"/>
    <x v="2"/>
    <n v="247684"/>
    <s v="KETTAL SL"/>
    <n v="2426041"/>
    <s v="Q2 2021"/>
    <s v="EUR"/>
    <n v="1615.57"/>
    <n v="1615.57"/>
    <n v="0"/>
    <n v="1615.57"/>
    <n v="0"/>
    <x v="0"/>
    <m/>
    <m/>
    <m/>
    <m/>
    <s v="none"/>
    <m/>
    <m/>
    <m/>
    <x v="0"/>
    <m/>
    <x v="0"/>
  </r>
  <r>
    <s v="CORP2426041Q3 2021EUR"/>
    <x v="2"/>
    <n v="247684"/>
    <s v="KETTAL SL"/>
    <n v="2426041"/>
    <s v="Q3 2021"/>
    <s v="EUR"/>
    <n v="9461.2199999999993"/>
    <n v="9461.2245999999996"/>
    <n v="-4.6000000002095398E-3"/>
    <n v="9461.2199999999993"/>
    <n v="0"/>
    <x v="0"/>
    <m/>
    <m/>
    <m/>
    <m/>
    <s v="none"/>
    <m/>
    <m/>
    <m/>
    <x v="0"/>
    <m/>
    <x v="0"/>
  </r>
  <r>
    <s v="CORP2426041Q4 2021EUR"/>
    <x v="2"/>
    <n v="247684"/>
    <s v="KETTAL SL"/>
    <n v="2426041"/>
    <s v="Q4 2021"/>
    <s v="EUR"/>
    <n v="88.2"/>
    <n v="88.2"/>
    <n v="0"/>
    <n v="88.2"/>
    <n v="0"/>
    <x v="0"/>
    <m/>
    <m/>
    <m/>
    <m/>
    <s v="none"/>
    <m/>
    <m/>
    <m/>
    <x v="0"/>
    <m/>
    <x v="0"/>
  </r>
  <r>
    <s v="CORPGP2GP2696Q0 2021EUR"/>
    <x v="2"/>
    <n v="248067"/>
    <s v="ARISTIDE NV"/>
    <s v="GP2GP2696"/>
    <s v="Q0 2021"/>
    <s v="EUR"/>
    <n v="185.84"/>
    <n v="185.84"/>
    <n v="0"/>
    <n v="185.84"/>
    <n v="0"/>
    <x v="0"/>
    <m/>
    <m/>
    <m/>
    <m/>
    <s v="none"/>
    <m/>
    <m/>
    <m/>
    <x v="0"/>
    <m/>
    <x v="0"/>
  </r>
  <r>
    <s v="CORPGP2GP2696Q1 2021EUR"/>
    <x v="2"/>
    <n v="248067"/>
    <s v="ARISTIDE NV"/>
    <s v="GP2GP2696"/>
    <s v="Q1 2021"/>
    <s v="EUR"/>
    <n v="57.91"/>
    <n v="57.911999999999999"/>
    <n v="-2.0000000000024399E-3"/>
    <n v="57.91"/>
    <n v="0"/>
    <x v="0"/>
    <m/>
    <m/>
    <m/>
    <m/>
    <s v="none"/>
    <m/>
    <m/>
    <m/>
    <x v="0"/>
    <m/>
    <x v="0"/>
  </r>
  <r>
    <s v="CORPGP2GP2696Q2 2021EUR"/>
    <x v="2"/>
    <n v="248067"/>
    <s v="ARISTIDE NV"/>
    <s v="GP2GP2696"/>
    <s v="Q2 2021"/>
    <s v="EUR"/>
    <n v="55.88"/>
    <n v="55.88"/>
    <n v="0"/>
    <n v="55.88"/>
    <n v="0"/>
    <x v="0"/>
    <m/>
    <m/>
    <m/>
    <m/>
    <s v="none"/>
    <m/>
    <m/>
    <m/>
    <x v="0"/>
    <m/>
    <x v="0"/>
  </r>
  <r>
    <s v="CORPGP2GP2696Q4 2021EUR"/>
    <x v="2"/>
    <n v="248067"/>
    <s v="ARISTIDE NV"/>
    <s v="GP2GP2696"/>
    <s v="Q4 2021"/>
    <s v="EUR"/>
    <n v="9.93"/>
    <n v="9.9331999999999994"/>
    <n v="-3.1999999999996402E-3"/>
    <n v="9.93"/>
    <n v="0"/>
    <x v="0"/>
    <m/>
    <m/>
    <m/>
    <m/>
    <s v="none"/>
    <m/>
    <m/>
    <m/>
    <x v="0"/>
    <m/>
    <x v="0"/>
  </r>
  <r>
    <s v="CORPGP2GP2794Q1 2021EUR"/>
    <x v="2"/>
    <n v="249107"/>
    <s v="NAP SP ZOO"/>
    <s v="GP2GP2794"/>
    <s v="Q1 2021"/>
    <s v="EUR"/>
    <n v="983.46"/>
    <n v="983.46"/>
    <n v="0"/>
    <n v="983.46"/>
    <n v="0"/>
    <x v="0"/>
    <m/>
    <m/>
    <m/>
    <m/>
    <s v="none"/>
    <m/>
    <m/>
    <m/>
    <x v="0"/>
    <m/>
    <x v="0"/>
  </r>
  <r>
    <s v="CORPGP2GP2794Q2 2021EUR"/>
    <x v="2"/>
    <n v="249107"/>
    <s v="NAP SP ZOO"/>
    <s v="GP2GP2794"/>
    <s v="Q2 2021"/>
    <s v="EUR"/>
    <n v="1280.0999999999999"/>
    <n v="1280.0999999999999"/>
    <n v="0"/>
    <n v="1280.0999999999999"/>
    <n v="0"/>
    <x v="0"/>
    <m/>
    <m/>
    <m/>
    <m/>
    <s v="none"/>
    <m/>
    <m/>
    <m/>
    <x v="0"/>
    <m/>
    <x v="0"/>
  </r>
  <r>
    <s v="CORPGP2GP2794Q3 2021EUR"/>
    <x v="2"/>
    <n v="249107"/>
    <s v="NAP SP ZOO"/>
    <s v="GP2GP2794"/>
    <s v="Q3 2021"/>
    <s v="EUR"/>
    <n v="2146.92"/>
    <n v="2146.92"/>
    <n v="0"/>
    <n v="2146.92"/>
    <n v="0"/>
    <x v="0"/>
    <m/>
    <m/>
    <m/>
    <m/>
    <s v="none"/>
    <m/>
    <m/>
    <m/>
    <x v="0"/>
    <m/>
    <x v="0"/>
  </r>
  <r>
    <s v="CORPGP2GP2794Q4 2021EUR"/>
    <x v="2"/>
    <n v="249107"/>
    <s v="NAP SP ZOO"/>
    <s v="GP2GP2794"/>
    <s v="Q4 2021"/>
    <s v="EUR"/>
    <n v="1187.94"/>
    <n v="1187.94"/>
    <n v="0"/>
    <n v="1187.94"/>
    <n v="0"/>
    <x v="0"/>
    <m/>
    <m/>
    <m/>
    <m/>
    <s v="none"/>
    <m/>
    <m/>
    <m/>
    <x v="0"/>
    <m/>
    <x v="0"/>
  </r>
  <r>
    <s v="CORPGP4GP2716 GER-AUSTQ1 2021EUR"/>
    <x v="2"/>
    <n v="258156"/>
    <s v="HOIST GROUP GMBH"/>
    <s v="GP4GP2716 GER-AUST "/>
    <s v="Q1 2021"/>
    <s v="EUR"/>
    <n v="2691.85"/>
    <n v="2691.8503999999998"/>
    <n v="-3.9999999989959103E-4"/>
    <n v="2691.85"/>
    <n v="0"/>
    <x v="0"/>
    <m/>
    <m/>
    <m/>
    <m/>
    <s v="none"/>
    <m/>
    <m/>
    <m/>
    <x v="0"/>
    <m/>
    <x v="0"/>
  </r>
  <r>
    <s v="CORPGP4GP2716 GER-AUSTQ2 2021EUR"/>
    <x v="2"/>
    <n v="258156"/>
    <s v="HOIST GROUP GMBH"/>
    <s v="GP4GP2716 GER-AUST "/>
    <s v="Q2 2021"/>
    <s v="EUR"/>
    <n v="2596.23"/>
    <n v="2596.2336"/>
    <n v="-3.6000000000058199E-3"/>
    <n v="2596.23"/>
    <n v="0"/>
    <x v="0"/>
    <m/>
    <m/>
    <m/>
    <m/>
    <s v="none"/>
    <m/>
    <m/>
    <m/>
    <x v="0"/>
    <m/>
    <x v="0"/>
  </r>
  <r>
    <s v="CORPGP4GP2716 GER-AUSTQ3 2021EUR"/>
    <x v="2"/>
    <n v="258156"/>
    <s v="HOIST GROUP GMBH"/>
    <s v="GP4GP2716 GER-AUST "/>
    <s v="Q3 2021"/>
    <s v="EUR"/>
    <n v="2631.24"/>
    <n v="2631.2363999999998"/>
    <n v="3.6000000000058199E-3"/>
    <n v="2631.24"/>
    <n v="0"/>
    <x v="0"/>
    <m/>
    <m/>
    <m/>
    <m/>
    <s v="none"/>
    <m/>
    <m/>
    <m/>
    <x v="0"/>
    <m/>
    <x v="0"/>
  </r>
  <r>
    <s v="CORPGP4GP2716 GER-AUSTQ4 2021EUR"/>
    <x v="2"/>
    <n v="258156"/>
    <s v="HOIST GROUP GMBH"/>
    <s v="GP4GP2716 GER-AUST "/>
    <s v="Q4 2021"/>
    <s v="EUR"/>
    <n v="4486.9799999999996"/>
    <n v="4486.9816000000001"/>
    <n v="-1.6000000005078601E-3"/>
    <n v="4486.9799999999996"/>
    <n v="0"/>
    <x v="0"/>
    <m/>
    <m/>
    <m/>
    <m/>
    <s v="none"/>
    <m/>
    <m/>
    <m/>
    <x v="0"/>
    <m/>
    <x v="0"/>
  </r>
  <r>
    <s v="CORPGP2GP2552Q1 2021EUR"/>
    <x v="2"/>
    <n v="258202"/>
    <s v="FRANDSEN GROUP"/>
    <s v="GP2GP2552"/>
    <s v="Q1 2021"/>
    <s v="EUR"/>
    <n v="882.78"/>
    <n v="882.78"/>
    <n v="0"/>
    <n v="882.78"/>
    <n v="0"/>
    <x v="0"/>
    <m/>
    <m/>
    <m/>
    <m/>
    <s v="none"/>
    <m/>
    <m/>
    <m/>
    <x v="0"/>
    <m/>
    <x v="0"/>
  </r>
  <r>
    <s v="CORPGP2GP2552Q2 2021EUR"/>
    <x v="2"/>
    <n v="258202"/>
    <s v="FRANDSEN GROUP"/>
    <s v="GP2GP2552"/>
    <s v="Q2 2021"/>
    <s v="EUR"/>
    <n v="1014.06"/>
    <n v="1014.06"/>
    <n v="0"/>
    <n v="1014.06"/>
    <n v="0"/>
    <x v="0"/>
    <m/>
    <m/>
    <m/>
    <m/>
    <s v="none"/>
    <m/>
    <m/>
    <m/>
    <x v="0"/>
    <m/>
    <x v="0"/>
  </r>
  <r>
    <s v="CORPGP2GP2552Q3 2021EUR"/>
    <x v="2"/>
    <n v="258202"/>
    <s v="FRANDSEN GROUP"/>
    <s v="GP2GP2552"/>
    <s v="Q3 2021"/>
    <s v="EUR"/>
    <n v="474.66"/>
    <n v="474.66"/>
    <n v="0"/>
    <n v="474.66"/>
    <n v="0"/>
    <x v="0"/>
    <m/>
    <m/>
    <m/>
    <m/>
    <s v="none"/>
    <m/>
    <m/>
    <m/>
    <x v="0"/>
    <m/>
    <x v="0"/>
  </r>
  <r>
    <s v="CORPGP2GP2552Q4 2021EUR"/>
    <x v="2"/>
    <n v="258202"/>
    <s v="FRANDSEN GROUP"/>
    <s v="GP2GP2552"/>
    <s v="Q4 2021"/>
    <s v="EUR"/>
    <n v="1312.38"/>
    <n v="1312.38"/>
    <n v="0"/>
    <n v="1312.38"/>
    <n v="0"/>
    <x v="0"/>
    <m/>
    <m/>
    <m/>
    <m/>
    <s v="none"/>
    <m/>
    <m/>
    <m/>
    <x v="0"/>
    <m/>
    <x v="0"/>
  </r>
  <r>
    <s v="CORPGP3GP1955Q1 2021EUR"/>
    <x v="2"/>
    <n v="258202"/>
    <s v="FRANDSEN GROUP"/>
    <s v="GP3GP1955"/>
    <s v="Q1 2021"/>
    <s v="EUR"/>
    <n v="0.03"/>
    <n v="0.03"/>
    <n v="0"/>
    <n v="0.03"/>
    <n v="0"/>
    <x v="0"/>
    <m/>
    <m/>
    <m/>
    <m/>
    <s v="none"/>
    <m/>
    <m/>
    <m/>
    <x v="0"/>
    <m/>
    <x v="0"/>
  </r>
  <r>
    <s v="CORPGP3GP1955Q2 2021EUR"/>
    <x v="2"/>
    <n v="258202"/>
    <s v="FRANDSEN GROUP"/>
    <s v="GP3GP1955"/>
    <s v="Q2 2021"/>
    <s v="EUR"/>
    <n v="385.5"/>
    <n v="385.5"/>
    <n v="0"/>
    <n v="385.5"/>
    <n v="0"/>
    <x v="0"/>
    <m/>
    <m/>
    <m/>
    <m/>
    <s v="none"/>
    <m/>
    <m/>
    <m/>
    <x v="0"/>
    <m/>
    <x v="0"/>
  </r>
  <r>
    <s v="CORPGP3IB2553Q1 2021EUR"/>
    <x v="2"/>
    <n v="258202"/>
    <s v="FRANDSEN GROUP"/>
    <s v="GP3IB2553"/>
    <s v="Q1 2021"/>
    <s v="EUR"/>
    <n v="252.84"/>
    <n v="252.84"/>
    <n v="0"/>
    <n v="252.84"/>
    <n v="0"/>
    <x v="0"/>
    <m/>
    <m/>
    <m/>
    <m/>
    <s v="none"/>
    <m/>
    <m/>
    <m/>
    <x v="0"/>
    <m/>
    <x v="0"/>
  </r>
  <r>
    <s v="CORPGP3IB2553Q2 2021EUR"/>
    <x v="2"/>
    <n v="258202"/>
    <s v="FRANDSEN GROUP"/>
    <s v="GP3IB2553"/>
    <s v="Q2 2021"/>
    <s v="EUR"/>
    <n v="125.31"/>
    <n v="125.31"/>
    <n v="0"/>
    <n v="125.31"/>
    <n v="0"/>
    <x v="0"/>
    <m/>
    <m/>
    <m/>
    <m/>
    <s v="none"/>
    <m/>
    <m/>
    <m/>
    <x v="0"/>
    <m/>
    <x v="0"/>
  </r>
  <r>
    <s v="CORPGP3IB2553Q3 2021EUR"/>
    <x v="2"/>
    <n v="258202"/>
    <s v="FRANDSEN GROUP"/>
    <s v="GP3IB2553"/>
    <s v="Q3 2021"/>
    <s v="EUR"/>
    <n v="187.98"/>
    <n v="187.98"/>
    <n v="0"/>
    <n v="187.98"/>
    <n v="0"/>
    <x v="0"/>
    <m/>
    <m/>
    <m/>
    <m/>
    <s v="none"/>
    <m/>
    <m/>
    <m/>
    <x v="0"/>
    <m/>
    <x v="0"/>
  </r>
  <r>
    <s v="CORPGP3IB2553Q4 2021EUR"/>
    <x v="2"/>
    <n v="258202"/>
    <s v="FRANDSEN GROUP"/>
    <s v="GP3IB2553"/>
    <s v="Q4 2021"/>
    <s v="EUR"/>
    <n v="244.68"/>
    <n v="244.68"/>
    <n v="0"/>
    <n v="244.68"/>
    <n v="0"/>
    <x v="0"/>
    <m/>
    <m/>
    <m/>
    <m/>
    <s v="none"/>
    <m/>
    <m/>
    <m/>
    <x v="0"/>
    <m/>
    <x v="0"/>
  </r>
  <r>
    <s v="CORPGP2GP2720Q0 2021EUR"/>
    <x v="2"/>
    <n v="263595"/>
    <s v="HILDING ANDERS INTERNATIONAL AB"/>
    <s v="GP2GP2720"/>
    <s v="Q0 2021"/>
    <s v="EUR"/>
    <n v="7052.66"/>
    <n v="7052.6559999999999"/>
    <n v="4.00000000445288E-3"/>
    <n v="7052.66"/>
    <n v="0"/>
    <x v="0"/>
    <m/>
    <m/>
    <m/>
    <m/>
    <s v="none"/>
    <s v="Produit"/>
    <s v="Thao"/>
    <s v="[TN]  Rebates calculés à la main = Report _x000a_[MT] Attention les 14 883,80 on été facturé sur le Q4 2020 puis rechargé sur le Q0 2021, il faut changer la période dans A2S._x000a_https://astoresuite.com/adjustements/edit/19773_x000a_https://astoresuite.com/adjustements/edit/26848_x000a_https://astoresuite.com/adjustements/edit/26870_x000a_[ZB] ajustements sont maintenant en Q4 2020, le montant de facture = le montant de rdbc"/>
    <x v="2"/>
    <s v="Zakaria"/>
    <x v="11"/>
  </r>
  <r>
    <s v="CORPGP2GP2720Q1 2021EUR"/>
    <x v="2"/>
    <n v="263595"/>
    <s v="HILDING ANDERS INTERNATIONAL AB"/>
    <s v="GP2GP2720"/>
    <s v="Q1 2021"/>
    <s v="EUR"/>
    <n v="8696.02"/>
    <n v="8696.0149999999994"/>
    <n v="5.0000000010186297E-3"/>
    <n v="8696.02"/>
    <n v="0"/>
    <x v="0"/>
    <m/>
    <m/>
    <m/>
    <m/>
    <s v="none"/>
    <m/>
    <m/>
    <m/>
    <x v="0"/>
    <m/>
    <x v="0"/>
  </r>
  <r>
    <s v="CORPGP2GP2720Q2 2021EUR"/>
    <x v="2"/>
    <n v="263595"/>
    <s v="HILDING ANDERS INTERNATIONAL AB"/>
    <s v="GP2GP2720"/>
    <s v="Q2 2021"/>
    <s v="EUR"/>
    <n v="18026.560000000001"/>
    <n v="18026.562000000002"/>
    <n v="-2.0000000004074502E-3"/>
    <n v="18026.560000000001"/>
    <n v="0"/>
    <x v="0"/>
    <m/>
    <m/>
    <m/>
    <m/>
    <s v="none"/>
    <m/>
    <m/>
    <m/>
    <x v="0"/>
    <m/>
    <x v="0"/>
  </r>
  <r>
    <s v="CORPGP2GP2720Q3 2021EUR"/>
    <x v="2"/>
    <n v="263595"/>
    <s v="HILDING ANDERS INTERNATIONAL AB"/>
    <s v="GP2GP2720"/>
    <s v="Q3 2021"/>
    <s v="EUR"/>
    <n v="13084.25"/>
    <n v="13084.245999999999"/>
    <n v="4.0000000008149003E-3"/>
    <n v="13084.25"/>
    <n v="0"/>
    <x v="0"/>
    <m/>
    <m/>
    <m/>
    <m/>
    <s v="none"/>
    <m/>
    <m/>
    <m/>
    <x v="0"/>
    <m/>
    <x v="0"/>
  </r>
  <r>
    <s v="CORPGP2GP2720Q4 2021EUR"/>
    <x v="2"/>
    <n v="263595"/>
    <s v="HILDING ANDERS INTERNATIONAL AB"/>
    <s v="GP2GP2720"/>
    <s v="Q4 2021"/>
    <s v="EUR"/>
    <n v="27018.32"/>
    <n v="27018.32"/>
    <n v="0"/>
    <n v="27018.32"/>
    <n v="0"/>
    <x v="0"/>
    <m/>
    <m/>
    <m/>
    <m/>
    <s v="none"/>
    <m/>
    <m/>
    <m/>
    <x v="0"/>
    <m/>
    <x v="0"/>
  </r>
  <r>
    <s v="CORPGP3IBMEGNOV2724Q0 2021EUR"/>
    <x v="2"/>
    <n v="263595"/>
    <s v="HILDING ANDERS INTERNATIONAL AB"/>
    <s v="GP3IBMEGNOV2724"/>
    <s v="Q0 2021"/>
    <s v="EUR"/>
    <n v="3526.3299999999899"/>
    <n v="3526.328"/>
    <n v="1.9999999944957298E-3"/>
    <n v="3526.3299999999899"/>
    <n v="0"/>
    <x v="0"/>
    <m/>
    <m/>
    <m/>
    <m/>
    <s v="none"/>
    <m/>
    <m/>
    <m/>
    <x v="0"/>
    <m/>
    <x v="0"/>
  </r>
  <r>
    <s v="CORPGP3IBMEGNOV2724Y 2021EUR"/>
    <x v="2"/>
    <n v="263595"/>
    <s v="HILDING ANDERS INTERNATIONAL AB"/>
    <s v="GP3IBMEGNOV2724"/>
    <s v="Y 2021"/>
    <s v="EUR"/>
    <n v="31072.3"/>
    <n v="31072.303500000002"/>
    <n v="-3.5000000025320302E-3"/>
    <n v="31072.3"/>
    <n v="0"/>
    <x v="0"/>
    <m/>
    <m/>
    <m/>
    <m/>
    <s v="none"/>
    <m/>
    <m/>
    <m/>
    <x v="0"/>
    <m/>
    <x v="0"/>
  </r>
  <r>
    <s v="CORPGP2GP2259Q1 2021EUR"/>
    <x v="2"/>
    <n v="264943"/>
    <s v="SOREC SOLUTIONS"/>
    <s v="GP2GP2259"/>
    <s v="Q1 2021"/>
    <s v="EUR"/>
    <n v="11627.92"/>
    <n v="11627.9164"/>
    <n v="3.6000000000058199E-3"/>
    <n v="11627.9164"/>
    <n v="3.6000000000058199E-3"/>
    <x v="0"/>
    <m/>
    <m/>
    <m/>
    <m/>
    <s v="none"/>
    <m/>
    <m/>
    <m/>
    <x v="0"/>
    <m/>
    <x v="0"/>
  </r>
  <r>
    <s v="CORPGP2GP2259Q2 2021EUR"/>
    <x v="2"/>
    <n v="264943"/>
    <s v="SOREC SOLUTIONS"/>
    <s v="GP2GP2259"/>
    <s v="Q2 2021"/>
    <s v="EUR"/>
    <n v="16884.400000000001"/>
    <n v="16884.400000000001"/>
    <n v="0"/>
    <n v="16884.400000000001"/>
    <n v="0"/>
    <x v="0"/>
    <m/>
    <m/>
    <m/>
    <m/>
    <s v="none"/>
    <m/>
    <m/>
    <m/>
    <x v="0"/>
    <m/>
    <x v="0"/>
  </r>
  <r>
    <s v="CORPGP2GP2259Q3 2021EUR"/>
    <x v="2"/>
    <n v="264943"/>
    <s v="SOREC SOLUTIONS"/>
    <s v="GP2GP2259"/>
    <s v="Q3 2021"/>
    <s v="EUR"/>
    <n v="5957.67"/>
    <n v="5957.6704"/>
    <n v="-3.9999999989959103E-4"/>
    <n v="5957.6704"/>
    <n v="-3.9999999989959103E-4"/>
    <x v="0"/>
    <m/>
    <m/>
    <m/>
    <m/>
    <s v="none"/>
    <m/>
    <m/>
    <m/>
    <x v="0"/>
    <m/>
    <x v="0"/>
  </r>
  <r>
    <s v="CORPGP2GP2259Q4 2021EUR"/>
    <x v="2"/>
    <n v="264943"/>
    <s v="SOREC SOLUTIONS"/>
    <s v="GP2GP2259"/>
    <s v="Q4 2021"/>
    <s v="EUR"/>
    <n v="15737.69"/>
    <n v="15737.692800000001"/>
    <n v="-2.8000000002066298E-3"/>
    <n v="15737.692800000001"/>
    <n v="-2.8000000002066298E-3"/>
    <x v="0"/>
    <m/>
    <m/>
    <m/>
    <m/>
    <s v="none"/>
    <m/>
    <m/>
    <m/>
    <x v="0"/>
    <m/>
    <x v="0"/>
  </r>
  <r>
    <s v="CORPGP3F12762Q1 2021EUR"/>
    <x v="2"/>
    <n v="264943"/>
    <s v="SOREC SOLUTIONS"/>
    <s v="GP3F12762"/>
    <s v="Q1 2021"/>
    <s v="EUR"/>
    <n v="4923.32"/>
    <n v="4923.3163999999997"/>
    <n v="3.6000000000058199E-3"/>
    <n v="4923.3163999999997"/>
    <n v="3.6000000000058199E-3"/>
    <x v="0"/>
    <m/>
    <m/>
    <m/>
    <m/>
    <s v="none"/>
    <m/>
    <m/>
    <m/>
    <x v="0"/>
    <m/>
    <x v="0"/>
  </r>
  <r>
    <s v="CORPGP3F12762Q2 2021EUR"/>
    <x v="2"/>
    <n v="264943"/>
    <s v="SOREC SOLUTIONS"/>
    <s v="GP3F12762"/>
    <s v="Q2 2021"/>
    <s v="EUR"/>
    <n v="4701.7700000000004"/>
    <n v="4701.7683999999999"/>
    <n v="1.6000000005078601E-3"/>
    <n v="4701.7683999999999"/>
    <n v="1.6000000005078601E-3"/>
    <x v="0"/>
    <m/>
    <m/>
    <m/>
    <m/>
    <s v="none"/>
    <m/>
    <m/>
    <m/>
    <x v="0"/>
    <m/>
    <x v="0"/>
  </r>
  <r>
    <s v="CORPGP3F12762Q4 2021EUR"/>
    <x v="2"/>
    <n v="264943"/>
    <s v="SOREC SOLUTIONS"/>
    <s v="GP3F12762"/>
    <s v="Q4 2021"/>
    <s v="EUR"/>
    <n v="69.88"/>
    <n v="69.881600000000006"/>
    <n v="-1.60000000001048E-3"/>
    <n v="69.881600000000006"/>
    <n v="-1.60000000001048E-3"/>
    <x v="0"/>
    <m/>
    <m/>
    <m/>
    <m/>
    <s v="none"/>
    <m/>
    <m/>
    <m/>
    <x v="0"/>
    <m/>
    <x v="0"/>
  </r>
  <r>
    <s v="CORPGP2GP21109Q1 2021EUR"/>
    <x v="2"/>
    <n v="265693"/>
    <s v="CB INFO CARTES"/>
    <s v="GP2GP21109"/>
    <s v="Q1 2021"/>
    <s v="EUR"/>
    <n v="546.92999999999995"/>
    <n v="546.92499999999995"/>
    <n v="4.9999999999954499E-3"/>
    <n v="546.92999999999995"/>
    <n v="0"/>
    <x v="0"/>
    <m/>
    <m/>
    <m/>
    <m/>
    <s v="none"/>
    <m/>
    <m/>
    <m/>
    <x v="0"/>
    <m/>
    <x v="0"/>
  </r>
  <r>
    <s v="CORPGP2GP21109Q2 2021EUR"/>
    <x v="2"/>
    <n v="265693"/>
    <s v="CB INFO CARTES"/>
    <s v="GP2GP21109"/>
    <s v="Q2 2021"/>
    <s v="EUR"/>
    <n v="557.08000000000004"/>
    <n v="557.07500000000005"/>
    <n v="4.9999999999954499E-3"/>
    <n v="557.08000000000004"/>
    <n v="0"/>
    <x v="0"/>
    <m/>
    <m/>
    <m/>
    <m/>
    <s v="none"/>
    <m/>
    <m/>
    <m/>
    <x v="0"/>
    <m/>
    <x v="0"/>
  </r>
  <r>
    <s v="CORPGP2GP21109Q3 2021EUR"/>
    <x v="2"/>
    <n v="265693"/>
    <s v="CB INFO CARTES"/>
    <s v="GP2GP21109"/>
    <s v="Q3 2021"/>
    <s v="EUR"/>
    <n v="866.43"/>
    <n v="866.42499999999995"/>
    <n v="4.9999999999954499E-3"/>
    <n v="866.43"/>
    <n v="0"/>
    <x v="0"/>
    <m/>
    <m/>
    <m/>
    <m/>
    <s v="none"/>
    <m/>
    <m/>
    <m/>
    <x v="0"/>
    <m/>
    <x v="0"/>
  </r>
  <r>
    <s v="CORPGP2GP21109Q4 2021EUR"/>
    <x v="2"/>
    <n v="265693"/>
    <s v="CB INFO CARTES"/>
    <s v="GP2GP21109"/>
    <s v="Q4 2021"/>
    <s v="EUR"/>
    <n v="1247.0999999999999"/>
    <n v="1247.0999999999999"/>
    <n v="0"/>
    <n v="1247.0999999999999"/>
    <n v="0"/>
    <x v="0"/>
    <m/>
    <m/>
    <m/>
    <m/>
    <s v="none"/>
    <m/>
    <m/>
    <m/>
    <x v="0"/>
    <m/>
    <x v="0"/>
  </r>
  <r>
    <s v="CORPGP2GP21080Q0 2021EUR"/>
    <x v="2"/>
    <n v="277741"/>
    <s v="AUDIENCE &amp; CREATION"/>
    <s v="GP2GP21080"/>
    <s v="Q0 2021"/>
    <s v="EUR"/>
    <n v="3111.72"/>
    <n v="3111.72"/>
    <n v="0"/>
    <n v="3111.72"/>
    <n v="0"/>
    <x v="0"/>
    <m/>
    <m/>
    <m/>
    <m/>
    <s v="none"/>
    <m/>
    <m/>
    <m/>
    <x v="0"/>
    <m/>
    <x v="0"/>
  </r>
  <r>
    <s v="CORPGP2GP21080Q1 2021EUR"/>
    <x v="2"/>
    <n v="277741"/>
    <s v="AUDIENCE &amp; CREATION"/>
    <s v="GP2GP21080"/>
    <s v="Q1 2021"/>
    <s v="EUR"/>
    <n v="776.52"/>
    <n v="776.52"/>
    <n v="0"/>
    <n v="776.52"/>
    <n v="0"/>
    <x v="0"/>
    <m/>
    <m/>
    <m/>
    <m/>
    <s v="none"/>
    <m/>
    <m/>
    <m/>
    <x v="0"/>
    <m/>
    <x v="0"/>
  </r>
  <r>
    <s v="CORPGP2GP21080Q2 2021EUR"/>
    <x v="2"/>
    <n v="277741"/>
    <s v="AUDIENCE &amp; CREATION"/>
    <s v="GP2GP21080"/>
    <s v="Q2 2021"/>
    <s v="EUR"/>
    <n v="3126.06"/>
    <n v="3126.06"/>
    <n v="0"/>
    <n v="3126.06"/>
    <n v="0"/>
    <x v="0"/>
    <m/>
    <m/>
    <m/>
    <m/>
    <s v="none"/>
    <m/>
    <m/>
    <m/>
    <x v="0"/>
    <m/>
    <x v="0"/>
  </r>
  <r>
    <s v="CORPGP2GP21080Q3 2021EUR"/>
    <x v="2"/>
    <n v="277741"/>
    <s v="AUDIENCE &amp; CREATION"/>
    <s v="GP2GP21080"/>
    <s v="Q3 2021"/>
    <s v="EUR"/>
    <n v="3537.48"/>
    <n v="3537.48"/>
    <n v="0"/>
    <n v="3537.48"/>
    <n v="0"/>
    <x v="0"/>
    <m/>
    <m/>
    <m/>
    <m/>
    <s v="none"/>
    <m/>
    <m/>
    <m/>
    <x v="0"/>
    <m/>
    <x v="0"/>
  </r>
  <r>
    <s v="CORPGP2GP21080Q4 2021EUR"/>
    <x v="2"/>
    <n v="277741"/>
    <s v="AUDIENCE &amp; CREATION"/>
    <s v="GP2GP21080"/>
    <s v="Q4 2021"/>
    <s v="EUR"/>
    <n v="12841.71"/>
    <n v="12841.708199999999"/>
    <n v="1.8000000000029099E-3"/>
    <n v="12841.71"/>
    <n v="0"/>
    <x v="0"/>
    <m/>
    <m/>
    <m/>
    <m/>
    <s v="none"/>
    <m/>
    <m/>
    <m/>
    <x v="0"/>
    <m/>
    <x v="0"/>
  </r>
  <r>
    <s v="CORPGP2GP2922Q0 2021EUR"/>
    <x v="2"/>
    <n v="290064"/>
    <s v="PRESSREADER INTERNATIONAL LIMITED"/>
    <s v="GP2GP2922"/>
    <s v="Q0 2021"/>
    <s v="EUR"/>
    <n v="391.92"/>
    <n v="391.92"/>
    <n v="0"/>
    <n v="391.92"/>
    <n v="0"/>
    <x v="0"/>
    <m/>
    <m/>
    <m/>
    <m/>
    <s v="none"/>
    <m/>
    <m/>
    <m/>
    <x v="0"/>
    <m/>
    <x v="0"/>
  </r>
  <r>
    <s v="CORPGP2GP2922Q1 2021EUR"/>
    <x v="2"/>
    <n v="290064"/>
    <s v="PRESSREADER INTERNATIONAL LIMITED"/>
    <s v="GP2GP2922"/>
    <s v="Q1 2021"/>
    <s v="EUR"/>
    <n v="3186.11"/>
    <n v="3186.1095"/>
    <n v="5.0000000010186297E-4"/>
    <n v="3186.11"/>
    <n v="0"/>
    <x v="0"/>
    <m/>
    <m/>
    <m/>
    <m/>
    <s v="none"/>
    <m/>
    <m/>
    <m/>
    <x v="0"/>
    <m/>
    <x v="0"/>
  </r>
  <r>
    <s v="CORPGP2GP2922Q2 2021EUR"/>
    <x v="2"/>
    <n v="290064"/>
    <s v="PRESSREADER INTERNATIONAL LIMITED"/>
    <s v="GP2GP2922"/>
    <s v="Q2 2021"/>
    <s v="EUR"/>
    <n v="3795.07"/>
    <n v="3795.0664999999999"/>
    <n v="3.50000000025829E-3"/>
    <n v="3795.07"/>
    <n v="0"/>
    <x v="0"/>
    <m/>
    <m/>
    <m/>
    <m/>
    <s v="none"/>
    <m/>
    <m/>
    <m/>
    <x v="0"/>
    <m/>
    <x v="0"/>
  </r>
  <r>
    <s v="CORPGP2GP2922Q3 2021EUR"/>
    <x v="2"/>
    <n v="290064"/>
    <s v="PRESSREADER INTERNATIONAL LIMITED"/>
    <s v="GP2GP2922"/>
    <s v="Q3 2021"/>
    <s v="EUR"/>
    <n v="3482.79"/>
    <n v="3482.7849999999999"/>
    <n v="5.0000000001091298E-3"/>
    <n v="3482.79"/>
    <n v="0"/>
    <x v="0"/>
    <m/>
    <m/>
    <m/>
    <m/>
    <s v="none"/>
    <m/>
    <m/>
    <m/>
    <x v="0"/>
    <m/>
    <x v="0"/>
  </r>
  <r>
    <s v="CORPGP2GP2922Q4 2021EUR"/>
    <x v="2"/>
    <n v="290064"/>
    <s v="PRESSREADER INTERNATIONAL LIMITED"/>
    <s v="GP2GP2922"/>
    <s v="Q4 2021"/>
    <s v="EUR"/>
    <n v="5932.33"/>
    <n v="5932.3265000000001"/>
    <n v="3.49999999980354E-3"/>
    <n v="5932.33"/>
    <n v="0"/>
    <x v="0"/>
    <m/>
    <m/>
    <m/>
    <m/>
    <s v="none"/>
    <m/>
    <m/>
    <m/>
    <x v="0"/>
    <m/>
    <x v="0"/>
  </r>
  <r>
    <s v="CORPGP2GP2808-10Q1 2021EUR"/>
    <x v="2"/>
    <n v="290470"/>
    <s v="THE ENVIRONMENTAL HEALTH CONSULTANCY PTY LTD (EHC)"/>
    <s v="GP2GP2808-10"/>
    <s v="Q1 2021"/>
    <s v="EUR"/>
    <n v="790.34"/>
    <n v="790.33600000000001"/>
    <n v="4.0000000000190898E-3"/>
    <n v="790.33600000000001"/>
    <n v="4.0000000000190898E-3"/>
    <x v="0"/>
    <m/>
    <m/>
    <m/>
    <m/>
    <s v="none"/>
    <m/>
    <m/>
    <m/>
    <x v="0"/>
    <m/>
    <x v="0"/>
  </r>
  <r>
    <s v="CORPGP2GP2808-10Q2 2021EUR"/>
    <x v="2"/>
    <n v="290470"/>
    <s v="THE ENVIRONMENTAL HEALTH CONSULTANCY PTY LTD (EHC)"/>
    <s v="GP2GP2808-10"/>
    <s v="Q2 2021"/>
    <s v="EUR"/>
    <n v="493.96"/>
    <n v="493.96"/>
    <n v="0"/>
    <n v="493.96"/>
    <n v="0"/>
    <x v="0"/>
    <m/>
    <m/>
    <m/>
    <m/>
    <s v="none"/>
    <m/>
    <m/>
    <m/>
    <x v="0"/>
    <m/>
    <x v="0"/>
  </r>
  <r>
    <s v="CORPGP2GP2808-10Q3 2021EUR"/>
    <x v="2"/>
    <n v="290470"/>
    <s v="THE ENVIRONMENTAL HEALTH CONSULTANCY PTY LTD (EHC)"/>
    <s v="GP2GP2808-10"/>
    <s v="Q3 2021"/>
    <s v="EUR"/>
    <n v="691.54"/>
    <n v="691.54399999999998"/>
    <n v="-4.0000000000190898E-3"/>
    <n v="691.54399999999998"/>
    <n v="-4.0000000000190898E-3"/>
    <x v="0"/>
    <m/>
    <m/>
    <m/>
    <m/>
    <s v="none"/>
    <m/>
    <m/>
    <m/>
    <x v="0"/>
    <m/>
    <x v="0"/>
  </r>
  <r>
    <s v="CORPGP2GP2808-10Q4 2021EUR"/>
    <x v="2"/>
    <n v="290470"/>
    <s v="THE ENVIRONMENTAL HEALTH CONSULTANCY PTY LTD (EHC)"/>
    <s v="GP2GP2808-10"/>
    <s v="Q4 2021"/>
    <s v="EUR"/>
    <n v="1185.5"/>
    <n v="1185.5039999999999"/>
    <n v="-3.9999999999054099E-3"/>
    <n v="1185.5039999999999"/>
    <n v="-3.9999999999054099E-3"/>
    <x v="0"/>
    <m/>
    <m/>
    <m/>
    <m/>
    <s v="none"/>
    <m/>
    <m/>
    <m/>
    <x v="0"/>
    <m/>
    <x v="0"/>
  </r>
  <r>
    <s v="CORPGP2GP2808-5Q2 2021EUR"/>
    <x v="2"/>
    <n v="290470"/>
    <s v="THE ENVIRONMENTAL HEALTH CONSULTANCY PTY LTD (EHC)"/>
    <s v="GP2GP2808-5"/>
    <s v="Q2 2021"/>
    <s v="EUR"/>
    <n v="642.15"/>
    <n v="642.14800000000002"/>
    <n v="1.9999999999527002E-3"/>
    <n v="642.14800000000002"/>
    <n v="1.9999999999527002E-3"/>
    <x v="0"/>
    <m/>
    <m/>
    <m/>
    <m/>
    <s v="none"/>
    <m/>
    <m/>
    <m/>
    <x v="0"/>
    <m/>
    <x v="0"/>
  </r>
  <r>
    <s v="CORPGP2GP2808-5Q3 2021EUR"/>
    <x v="2"/>
    <n v="290470"/>
    <s v="THE ENVIRONMENTAL HEALTH CONSULTANCY PTY LTD (EHC)"/>
    <s v="GP2GP2808-5"/>
    <s v="Q3 2021"/>
    <s v="EUR"/>
    <n v="592.75"/>
    <n v="592.75199999999995"/>
    <n v="-1.9999999999527002E-3"/>
    <n v="592.75199999999995"/>
    <n v="-1.9999999999527002E-3"/>
    <x v="0"/>
    <m/>
    <m/>
    <m/>
    <m/>
    <s v="none"/>
    <m/>
    <m/>
    <m/>
    <x v="0"/>
    <m/>
    <x v="0"/>
  </r>
  <r>
    <s v="CORPGP2GP2808-5Q4 2021EUR"/>
    <x v="2"/>
    <n v="290470"/>
    <s v="THE ENVIRONMENTAL HEALTH CONSULTANCY PTY LTD (EHC)"/>
    <s v="GP2GP2808-5"/>
    <s v="Q4 2021"/>
    <s v="EUR"/>
    <n v="740.94"/>
    <n v="740.94"/>
    <n v="0"/>
    <n v="740.94"/>
    <n v="0"/>
    <x v="0"/>
    <m/>
    <m/>
    <m/>
    <m/>
    <s v="none"/>
    <m/>
    <m/>
    <m/>
    <x v="0"/>
    <m/>
    <x v="0"/>
  </r>
  <r>
    <s v="CORPGP3NSN2620Y 2021EUR"/>
    <x v="2"/>
    <n v="296607"/>
    <s v="TOP BRASS CONTRACT FURNITURE LTD"/>
    <s v="GP3NSN2620"/>
    <s v="Y 2021"/>
    <s v="EUR"/>
    <n v="2395.15"/>
    <n v="2395.152"/>
    <n v="-1.9999999999527002E-3"/>
    <n v="2395.15"/>
    <n v="0"/>
    <x v="0"/>
    <m/>
    <m/>
    <m/>
    <m/>
    <s v="none"/>
    <m/>
    <m/>
    <m/>
    <x v="0"/>
    <m/>
    <x v="0"/>
  </r>
  <r>
    <s v="CORPGP3IBMEG2448Y 2021GBP"/>
    <x v="2"/>
    <n v="296607"/>
    <s v="TOP BRASS CONTRACT FURNITURE LTD"/>
    <s v="GP3IBMEG2448"/>
    <s v="Y 2021"/>
    <s v="GBP"/>
    <n v="54121.02"/>
    <n v="54121.021000000001"/>
    <n v="-1.0000000038417E-3"/>
    <n v="54121.02"/>
    <n v="0"/>
    <x v="0"/>
    <m/>
    <m/>
    <m/>
    <m/>
    <s v="none"/>
    <m/>
    <m/>
    <m/>
    <x v="0"/>
    <m/>
    <x v="0"/>
  </r>
  <r>
    <s v="CORPGP2GP2810Q0 2021EUR"/>
    <x v="2"/>
    <n v="297364"/>
    <s v="HUNTER AMENITIES INTERNATIONAL LTD"/>
    <s v="GP2GP2810"/>
    <s v="Q0 2021"/>
    <s v="EUR"/>
    <n v="5027.62"/>
    <n v="5027.6178"/>
    <n v="2.2000000008119899E-3"/>
    <n v="5027.6178"/>
    <n v="2.2000000008119899E-3"/>
    <x v="0"/>
    <m/>
    <m/>
    <m/>
    <m/>
    <s v="none"/>
    <s v="Produit"/>
    <s v="Thao"/>
    <s v="[TN] Rebates calculés à la main = Report [23708, 23914] : 235 563,4 x 2% + 15 817,49 x 2% +5027,62 [MT] ok corrigé dans la compil"/>
    <x v="1"/>
    <s v="Mathilde"/>
    <x v="11"/>
  </r>
  <r>
    <s v="CORPGP2GP2810Q1 2021EUR"/>
    <x v="2"/>
    <n v="297364"/>
    <s v="HUNTER AMENITIES INTERNATIONAL LTD"/>
    <s v="GP2GP2810"/>
    <s v="Q1 2021"/>
    <s v="EUR"/>
    <n v="25600.02"/>
    <n v="14354.832200000001"/>
    <n v="11245.1878"/>
    <n v="14354.832200000001"/>
    <n v="11245.1878"/>
    <x v="2"/>
    <s v="[47470]"/>
    <s v="[41597, 28458]"/>
    <s v="rebate present"/>
    <s v="2022-05-19 15:10:44 +0200"/>
    <s v="none"/>
    <s v="Produit"/>
    <s v="Thao"/>
    <s v="[TN] : 1. le CA dans l'affichage du dernier ajustement [41597] (562 259,28€) est différent de celui dans le template téléchargé (964 824,57)._x000a_2. Sans savoir quel CA est le bon je ne sais pas quel est le bon rebate. Mais si je prend le CA dans l'affichage je tombe bien sur le montant facturé : 562 259,28€ x 2% = 11 245,19 € _x000a_3. Je ne sais pas d'où vient le montant dans le report : 14 354,83 [MT] Ok avec Thao le bon montant est 562 259,28*2% = 11215,19€"/>
    <x v="2"/>
    <s v="Zakaria"/>
    <x v="5"/>
  </r>
  <r>
    <s v="CORPGP2GP2810Q2 2021EUR"/>
    <x v="2"/>
    <n v="297364"/>
    <s v="HUNTER AMENITIES INTERNATIONAL LTD"/>
    <s v="GP2GP2810"/>
    <s v="Q2 2021"/>
    <s v="EUR"/>
    <n v="18991.21"/>
    <n v="18991.209599999998"/>
    <n v="4.00000000809086E-4"/>
    <n v="18991.209599999998"/>
    <n v="4.00000000809086E-4"/>
    <x v="0"/>
    <m/>
    <m/>
    <m/>
    <m/>
    <s v="none"/>
    <s v="Produit"/>
    <s v="Thao"/>
    <s v="[TN] : Calcul à la main = Report : 949 560,48 x 2% = 18 991,21. Le dernier ajustement n'est pas encore facturé (827 239,4 de CA donc 16544,79 de rebate -&gt; d'où vient l'écart) [MT] Factures complémentaires envoyées"/>
    <x v="1"/>
    <s v="Mathilde"/>
    <x v="11"/>
  </r>
  <r>
    <s v="CORPGP2GP2810Q3 2021EUR"/>
    <x v="2"/>
    <n v="297364"/>
    <s v="HUNTER AMENITIES INTERNATIONAL LTD"/>
    <s v="GP2GP2810"/>
    <s v="Q3 2021"/>
    <s v="EUR"/>
    <n v="31382.79"/>
    <n v="31382.791799999999"/>
    <n v="-1.79999999454594E-3"/>
    <n v="31382.791799999999"/>
    <n v="-1.79999999454594E-3"/>
    <x v="0"/>
    <m/>
    <m/>
    <m/>
    <m/>
    <s v="none"/>
    <s v="Produit"/>
    <s v="Thao"/>
    <s v="[TN] : calcul à la main = Report : 1 569 139,59 x2% = 31 382,79. Manque la facture pour le dernier ajustement  [MT] attente de l'acheteur à ce sujet [MT] ok facture complémentaire envoyée"/>
    <x v="1"/>
    <s v="Mathilde"/>
    <x v="11"/>
  </r>
  <r>
    <s v="CORPGP2GP2810Q4 2021EUR"/>
    <x v="2"/>
    <n v="297364"/>
    <s v="HUNTER AMENITIES INTERNATIONAL LTD"/>
    <s v="GP2GP2810"/>
    <s v="Q4 2021"/>
    <s v="EUR"/>
    <n v="30906.93"/>
    <n v="30906.9234"/>
    <n v="6.6000000006170003E-3"/>
    <n v="30906.9234"/>
    <n v="6.6000000006170003E-3"/>
    <x v="0"/>
    <m/>
    <m/>
    <m/>
    <m/>
    <s v="none"/>
    <m/>
    <m/>
    <m/>
    <x v="0"/>
    <m/>
    <x v="0"/>
  </r>
  <r>
    <s v="CORPGP3FAIR2811-EURQ0 2021EUR"/>
    <x v="2"/>
    <n v="297364"/>
    <s v="HUNTER AMENITIES INTERNATIONAL LTD"/>
    <s v="GP3FAIR2811-EUR"/>
    <s v="Q0 2021"/>
    <s v="EUR"/>
    <n v="3828.24"/>
    <n v="3828.2379999999998"/>
    <n v="1.9999999999527002E-3"/>
    <n v="3828.2379999999998"/>
    <n v="1.9999999999527002E-3"/>
    <x v="0"/>
    <m/>
    <m/>
    <m/>
    <m/>
    <s v="none"/>
    <m/>
    <m/>
    <m/>
    <x v="0"/>
    <m/>
    <x v="0"/>
  </r>
  <r>
    <s v="CORPGP3FAIR2811-EURQ1 2021EUR"/>
    <x v="2"/>
    <n v="297364"/>
    <s v="HUNTER AMENITIES INTERNATIONAL LTD"/>
    <s v="GP3FAIR2811-EUR"/>
    <s v="Q1 2021"/>
    <s v="EUR"/>
    <n v="3244.88"/>
    <n v="3244.8753999999999"/>
    <n v="4.6000000002095398E-3"/>
    <n v="3244.8753999999999"/>
    <n v="4.6000000002095398E-3"/>
    <x v="0"/>
    <m/>
    <m/>
    <m/>
    <m/>
    <s v="none"/>
    <s v="Produit"/>
    <s v="Thao"/>
    <s v="[TN] 1. Le montant facturé correspond à l'ajustement précedent (11/02/2022). Le dernier ajustement (15/03/2022) n'est pas encore facturé [ https://astoresuite.com/adjustements/history?adjustement_group_id=25964 ]_x000a_2. Par contre, en analysant le dernier ajustement https://astoresuite.com/adjustements/edit/41597 , j'ai constaté que :_x000a_a. Le nouveau total dans l'affichage de l'outil  [162 243,77] est différent de celui dans le template téléchargé [413 991,77]_x000a_b. En filtrant sur la marque Fairmont, j'ai trouvé dans le template un CA de [219 716,15] , qui donnent un rebate de :  [219 716,15] x 2% = [4 394,32]_x000a_3. D'ailleurs, dans Prébilling, la somme de deux factures correspond au montant dans Report : Une facture d'un rebate de [10 461,42] + un avoir de [ - 8365,98] ===&gt;  [2095,43]_x000a_https://astoresuite.com/billing_invoices/show/56397_x000a_https://astoresuite.com/billing_invoices/show/64526_x000a_=&gt; Pouvez vous regarder pour voir si le template est bon ? Si on doit corriger l'affichage au niveau de l'outil?[MT] pas ok avec le montant de la facture dans le pré billing. Ano_x000a_[OA] facture à envoyer côté metier ( réglé par Camille ) =&gt; ticket 13499 [MT] ok facture envoyée"/>
    <x v="1"/>
    <s v="Mathilde"/>
    <x v="11"/>
  </r>
  <r>
    <s v="CORPGP3FAIR2811-EURQ2 2021EUR"/>
    <x v="2"/>
    <n v="297364"/>
    <s v="HUNTER AMENITIES INTERNATIONAL LTD"/>
    <s v="GP3FAIR2811-EUR"/>
    <s v="Q2 2021"/>
    <s v="EUR"/>
    <n v="4659.76"/>
    <n v="4659.7556000000004"/>
    <n v="4.399999999805E-3"/>
    <n v="4659.7556000000004"/>
    <n v="4.399999999805E-3"/>
    <x v="0"/>
    <m/>
    <m/>
    <m/>
    <m/>
    <s v="none"/>
    <s v="Produit"/>
    <s v="Thao"/>
    <s v="[TN] Rebate RDBC OK. Le premier ajustement a été facturé deux fois, une fois sur lui-même de 16 339,48€  https://astoresuite.com/billing_invoices/show/64528 , une fois inclu dans le deuxième ajustement https://astoresuite.com/billing_invoices/show/27297 . Un avoir en &quot;to be transmitted&quot; dispo dans prébilling pour résoudre l'écart https://astoresuite.com/billing_invoices/show/64964 [MT]ok corrigé"/>
    <x v="1"/>
    <s v="Mathilde"/>
    <x v="11"/>
  </r>
  <r>
    <s v="CORPGP3FAIR2811-EURQ3 2021EUR"/>
    <x v="2"/>
    <n v="297364"/>
    <s v="HUNTER AMENITIES INTERNATIONAL LTD"/>
    <s v="GP3FAIR2811-EUR"/>
    <s v="Q3 2021"/>
    <s v="EUR"/>
    <n v="5953.34"/>
    <n v="5953.34"/>
    <n v="0"/>
    <n v="5953.34"/>
    <n v="0"/>
    <x v="0"/>
    <m/>
    <m/>
    <m/>
    <m/>
    <s v="none"/>
    <s v="Produit"/>
    <s v="Ossama"/>
    <s v="[OA] un autre ajustement à été crée en 15/03/2022, la facture déclaré represente un ajustement qui date du 27/10/2021 // https://www.astoresuite.com/adjustements/history?adjustement_group_id=24733  //  https://www.astoresuite.com/adjustements/edit/41599_x000a_[NB] MT voir avec Timothé si ajustement à facturer. AVoir à envoyer ? [MT] ok facture complémentaire envoyée"/>
    <x v="1"/>
    <s v="Mathilde"/>
    <x v="15"/>
  </r>
  <r>
    <s v="CORPGP3FAIR2811-EURQ4 2021EUR"/>
    <x v="2"/>
    <n v="297364"/>
    <s v="HUNTER AMENITIES INTERNATIONAL LTD"/>
    <s v="GP3FAIR2811-EUR"/>
    <s v="Q4 2021"/>
    <s v="EUR"/>
    <n v="6189.07"/>
    <n v="6189.0717999999997"/>
    <n v="-1.8000000000029099E-3"/>
    <n v="6189.0717999999997"/>
    <n v="-1.8000000000029099E-3"/>
    <x v="0"/>
    <m/>
    <m/>
    <m/>
    <m/>
    <m/>
    <m/>
    <m/>
    <m/>
    <x v="0"/>
    <m/>
    <x v="0"/>
  </r>
  <r>
    <s v="CORPGP3SWIS2812Q0 2021EUR"/>
    <x v="2"/>
    <n v="297364"/>
    <s v="HUNTER AMENITIES INTERNATIONAL LTD"/>
    <s v="GP3SWIS2812"/>
    <s v="Q0 2021"/>
    <s v="EUR"/>
    <n v="1869.8"/>
    <n v="1869.7988"/>
    <n v="1.2000000001535201E-3"/>
    <n v="1869.8"/>
    <n v="0"/>
    <x v="0"/>
    <m/>
    <m/>
    <m/>
    <m/>
    <s v="none"/>
    <s v="Produit"/>
    <m/>
    <m/>
    <x v="0"/>
    <m/>
    <x v="0"/>
  </r>
  <r>
    <s v="CORPGP3SWIS2812Q1 2021EUR"/>
    <x v="2"/>
    <n v="297364"/>
    <s v="HUNTER AMENITIES INTERNATIONAL LTD"/>
    <s v="GP3SWIS2812"/>
    <s v="Q1 2021"/>
    <s v="EUR"/>
    <n v="783.77"/>
    <n v="783.76760000000002"/>
    <n v="2.3999999999659801E-3"/>
    <n v="783.77"/>
    <n v="0"/>
    <x v="0"/>
    <m/>
    <m/>
    <m/>
    <m/>
    <s v="none"/>
    <m/>
    <m/>
    <m/>
    <x v="0"/>
    <m/>
    <x v="0"/>
  </r>
  <r>
    <s v="CORPGP3SWIS2812Q2 2021EUR"/>
    <x v="2"/>
    <n v="297364"/>
    <s v="HUNTER AMENITIES INTERNATIONAL LTD"/>
    <s v="GP3SWIS2812"/>
    <s v="Q2 2021"/>
    <s v="EUR"/>
    <n v="2446.42"/>
    <n v="2446.4216000000001"/>
    <n v="-1.6000000000531099E-3"/>
    <n v="2446.42"/>
    <n v="0"/>
    <x v="0"/>
    <m/>
    <m/>
    <m/>
    <m/>
    <s v="none"/>
    <m/>
    <m/>
    <m/>
    <x v="0"/>
    <m/>
    <x v="0"/>
  </r>
  <r>
    <s v="CORPGP3SWIS2812Q3 2021EUR"/>
    <x v="2"/>
    <n v="297364"/>
    <s v="HUNTER AMENITIES INTERNATIONAL LTD"/>
    <s v="GP3SWIS2812"/>
    <s v="Q3 2021"/>
    <s v="EUR"/>
    <n v="1940.8"/>
    <n v="1940.7978000000001"/>
    <n v="2.1999999999025E-3"/>
    <n v="1940.8"/>
    <n v="0"/>
    <x v="0"/>
    <m/>
    <m/>
    <m/>
    <m/>
    <s v="none"/>
    <m/>
    <m/>
    <m/>
    <x v="0"/>
    <m/>
    <x v="0"/>
  </r>
  <r>
    <s v="CORPGP3SWIS2812Q4 2021EUR"/>
    <x v="2"/>
    <n v="297364"/>
    <s v="HUNTER AMENITIES INTERNATIONAL LTD"/>
    <s v="GP3SWIS2812"/>
    <s v="Q4 2021"/>
    <s v="EUR"/>
    <n v="1904.69"/>
    <n v="1904.6876"/>
    <n v="2.40000000007967E-3"/>
    <n v="1904.69"/>
    <n v="0"/>
    <x v="0"/>
    <m/>
    <m/>
    <m/>
    <m/>
    <s v="none"/>
    <m/>
    <m/>
    <m/>
    <x v="0"/>
    <m/>
    <x v="0"/>
  </r>
  <r>
    <s v="CORP2439015-PORTQ1 2021EUR"/>
    <x v="2"/>
    <n v="297439"/>
    <s v="HOIST GROUP PORTUGAL SA"/>
    <s v="2439015-PORT"/>
    <s v="Q1 2021"/>
    <s v="EUR"/>
    <n v="954.1"/>
    <n v="954.09360000000004"/>
    <n v="6.39999999998508E-3"/>
    <n v="954.1"/>
    <n v="0"/>
    <x v="0"/>
    <m/>
    <m/>
    <m/>
    <m/>
    <s v="none"/>
    <m/>
    <m/>
    <m/>
    <x v="0"/>
    <m/>
    <x v="0"/>
  </r>
  <r>
    <s v="CORP2439015-PORTQ2 2021EUR"/>
    <x v="2"/>
    <n v="297439"/>
    <s v="HOIST GROUP PORTUGAL SA"/>
    <s v="2439015-PORT"/>
    <s v="Q2 2021"/>
    <s v="EUR"/>
    <n v="1459.66"/>
    <n v="1459.6497999999999"/>
    <n v="1.0200000000168E-2"/>
    <n v="1459.66"/>
    <n v="0"/>
    <x v="0"/>
    <m/>
    <m/>
    <m/>
    <m/>
    <s v="none"/>
    <m/>
    <m/>
    <m/>
    <x v="0"/>
    <m/>
    <x v="0"/>
  </r>
  <r>
    <s v="CORP2439015-PORTQ3 2021EUR"/>
    <x v="2"/>
    <n v="297439"/>
    <s v="HOIST GROUP PORTUGAL SA"/>
    <s v="2439015-PORT"/>
    <s v="Q3 2021"/>
    <s v="EUR"/>
    <n v="1593.7"/>
    <n v="1593.6958"/>
    <n v="4.2000000000825804E-3"/>
    <n v="1593.7"/>
    <n v="0"/>
    <x v="0"/>
    <m/>
    <m/>
    <m/>
    <m/>
    <s v="none"/>
    <m/>
    <m/>
    <m/>
    <x v="0"/>
    <m/>
    <x v="0"/>
  </r>
  <r>
    <s v="CORPGP4GP2716 PTQ1 2021EUR"/>
    <x v="2"/>
    <n v="297439"/>
    <s v="HOIST GROUP PORTUGAL SA"/>
    <s v="GP4GP2716 PT "/>
    <s v="Q1 2021"/>
    <s v="EUR"/>
    <n v="1381.2"/>
    <n v="1381.2013999999999"/>
    <n v="-1.3999999998759399E-3"/>
    <n v="1381.2"/>
    <n v="0"/>
    <x v="0"/>
    <m/>
    <m/>
    <m/>
    <m/>
    <s v="none"/>
    <m/>
    <m/>
    <m/>
    <x v="0"/>
    <m/>
    <x v="0"/>
  </r>
  <r>
    <s v="CORPGP4GP2716 PTQ2 2021EUR"/>
    <x v="2"/>
    <n v="297439"/>
    <s v="HOIST GROUP PORTUGAL SA"/>
    <s v="GP4GP2716 PT "/>
    <s v="Q2 2021"/>
    <s v="EUR"/>
    <n v="775.2"/>
    <n v="775.20240000000001"/>
    <n v="-2.3999999999659801E-3"/>
    <n v="775.2"/>
    <n v="0"/>
    <x v="0"/>
    <m/>
    <m/>
    <m/>
    <m/>
    <s v="none"/>
    <m/>
    <m/>
    <m/>
    <x v="0"/>
    <m/>
    <x v="0"/>
  </r>
  <r>
    <s v="CORPGP4GP2716 PTQ3 2021EUR"/>
    <x v="2"/>
    <n v="297439"/>
    <s v="HOIST GROUP PORTUGAL SA"/>
    <s v="GP4GP2716 PT "/>
    <s v="Q3 2021"/>
    <s v="EUR"/>
    <n v="775.26"/>
    <n v="775.26289999999995"/>
    <n v="-2.8999999999541602E-3"/>
    <n v="775.26"/>
    <n v="0"/>
    <x v="0"/>
    <m/>
    <m/>
    <m/>
    <m/>
    <s v="none"/>
    <m/>
    <m/>
    <m/>
    <x v="0"/>
    <m/>
    <x v="0"/>
  </r>
  <r>
    <s v="CORPGP4GP2716 PTQ4 2021EUR"/>
    <x v="2"/>
    <n v="297439"/>
    <s v="HOIST GROUP PORTUGAL SA"/>
    <s v="GP4GP2716 PT "/>
    <s v="Q4 2021"/>
    <s v="EUR"/>
    <n v="6746.8"/>
    <n v="6746.7991000000002"/>
    <n v="9.0000000000145497E-4"/>
    <n v="6746.8"/>
    <n v="0"/>
    <x v="0"/>
    <m/>
    <m/>
    <m/>
    <m/>
    <s v="none"/>
    <m/>
    <m/>
    <m/>
    <x v="0"/>
    <m/>
    <x v="0"/>
  </r>
  <r>
    <s v="CORPGP2GP2845Q0 2021EUR"/>
    <x v="2"/>
    <n v="314629"/>
    <s v="VIMAR SPA"/>
    <s v="GP2GP2845"/>
    <s v="Q0 2021"/>
    <s v="EUR"/>
    <n v="360.32"/>
    <n v="360.31799999999998"/>
    <n v="2.0000000000095402E-3"/>
    <n v="360.32"/>
    <n v="0"/>
    <x v="0"/>
    <m/>
    <m/>
    <m/>
    <m/>
    <s v="none"/>
    <m/>
    <m/>
    <m/>
    <x v="0"/>
    <m/>
    <x v="0"/>
  </r>
  <r>
    <s v="CORPGP2GP2845Q1 2021EUR"/>
    <x v="2"/>
    <n v="314629"/>
    <s v="VIMAR SPA"/>
    <s v="GP2GP2845"/>
    <s v="Q1 2021"/>
    <s v="EUR"/>
    <n v="4764.96"/>
    <n v="4764.9575999999997"/>
    <n v="2.4000000003070402E-3"/>
    <n v="4764.96"/>
    <n v="0"/>
    <x v="0"/>
    <m/>
    <m/>
    <m/>
    <m/>
    <s v="none"/>
    <m/>
    <m/>
    <m/>
    <x v="0"/>
    <m/>
    <x v="0"/>
  </r>
  <r>
    <s v="CORPGP2GP2845Q2 2021EUR"/>
    <x v="2"/>
    <n v="314629"/>
    <s v="VIMAR SPA"/>
    <s v="GP2GP2845"/>
    <s v="Q2 2021"/>
    <s v="EUR"/>
    <n v="3827.08"/>
    <n v="3827.0754000000002"/>
    <n v="4.5999999997548002E-3"/>
    <n v="3827.08"/>
    <n v="0"/>
    <x v="0"/>
    <m/>
    <m/>
    <m/>
    <m/>
    <s v="none"/>
    <m/>
    <m/>
    <m/>
    <x v="0"/>
    <m/>
    <x v="0"/>
  </r>
  <r>
    <s v="CORPGP2GP2845Q3 2021EUR"/>
    <x v="2"/>
    <n v="314629"/>
    <s v="VIMAR SPA"/>
    <s v="GP2GP2845"/>
    <s v="Q3 2021"/>
    <s v="EUR"/>
    <n v="9.42"/>
    <n v="9.4236000000000004"/>
    <n v="-3.60000000000049E-3"/>
    <n v="9.42"/>
    <n v="0"/>
    <x v="0"/>
    <m/>
    <m/>
    <m/>
    <m/>
    <s v="none"/>
    <m/>
    <m/>
    <m/>
    <x v="0"/>
    <m/>
    <x v="0"/>
  </r>
  <r>
    <s v="CORPGP2GP2823Q0 2021EUR"/>
    <x v="2"/>
    <n v="315566"/>
    <s v="L'OCCITANE INTERNATIONAL SA LUXEMBOURG SUCCURSALE"/>
    <s v="GP2GP2823"/>
    <s v="Q0 2021"/>
    <s v="EUR"/>
    <n v="252.75"/>
    <n v="252.75"/>
    <n v="0"/>
    <n v="252.75"/>
    <n v="0"/>
    <x v="0"/>
    <m/>
    <m/>
    <m/>
    <m/>
    <s v="none"/>
    <m/>
    <m/>
    <m/>
    <x v="0"/>
    <m/>
    <x v="0"/>
  </r>
  <r>
    <s v="CORPGP2GP2823Q1 2021EUR"/>
    <x v="2"/>
    <n v="315566"/>
    <s v="L'OCCITANE INTERNATIONAL SA LUXEMBOURG SUCCURSALE"/>
    <s v="GP2GP2823"/>
    <s v="Q1 2021"/>
    <s v="EUR"/>
    <n v="1469.69999999999"/>
    <n v="1469.7"/>
    <n v="-2.2737367544323201E-13"/>
    <n v="1469.69999999999"/>
    <n v="0"/>
    <x v="0"/>
    <m/>
    <m/>
    <m/>
    <m/>
    <s v="none"/>
    <s v="Produit"/>
    <s v="Thao"/>
    <s v="[TN] : Rebate calculé à la main = Report. Le montant facturé était sur le déclaratif initial qui ensuite a été annulé par le 1er ajustement (-6 257,2 x 5% = -312,86). Le rebate dans le report correspont bien donc au dernier ajustment : 29 394 x 5% = 1 469,7 https://astoresuite.com/adjustements/history?adjustement_group_id=16861 [MT] la facture de 1469,7€ n'est pas dans le prébilling  / [TN] : il ya deux factures dans prébilling: une d'un montant de 312,86€ , l'autre d'un montant de 1 156.84€ =&gt; qui font une somme de 1469,7€_x000a_https://astoresuite.com/billing_invoices/show/52946     /   https://astoresuite.com/billing_invoices/show/75593 [MT] facture complémentaire faite"/>
    <x v="1"/>
    <s v="Mathilde"/>
    <x v="11"/>
  </r>
  <r>
    <s v="CORPGP2GP2823Q4 2021EUR"/>
    <x v="2"/>
    <n v="315566"/>
    <s v="L'OCCITANE INTERNATIONAL SA LUXEMBOURG SUCCURSALE"/>
    <s v="GP2GP2823"/>
    <s v="Q4 2021"/>
    <s v="EUR"/>
    <n v="15490"/>
    <n v="15490"/>
    <n v="0"/>
    <n v="15490"/>
    <n v="0"/>
    <x v="0"/>
    <m/>
    <m/>
    <m/>
    <m/>
    <s v="none"/>
    <m/>
    <m/>
    <m/>
    <x v="0"/>
    <m/>
    <x v="0"/>
  </r>
  <r>
    <s v="CORPGP3SOF21048Q0 2021EUR"/>
    <x v="2"/>
    <n v="315566"/>
    <s v="L'OCCITANE INTERNATIONAL SA LUXEMBOURG SUCCURSALE"/>
    <s v="GP3SOF21048"/>
    <s v="Q0 2021"/>
    <s v="EUR"/>
    <n v="59.81"/>
    <n v="59.805500000000002"/>
    <n v="4.5000000000001697E-3"/>
    <n v="59.81"/>
    <n v="0"/>
    <x v="0"/>
    <m/>
    <m/>
    <m/>
    <m/>
    <s v="none"/>
    <m/>
    <m/>
    <m/>
    <x v="0"/>
    <m/>
    <x v="0"/>
  </r>
  <r>
    <s v="CORPGP3SOF21048Q2 2021EUR"/>
    <x v="2"/>
    <n v="315566"/>
    <s v="L'OCCITANE INTERNATIONAL SA LUXEMBOURG SUCCURSALE"/>
    <s v="GP3SOF21048"/>
    <s v="Q2 2021"/>
    <s v="EUR"/>
    <n v="414.18"/>
    <n v="414.18150000000003"/>
    <n v="-1.5000000000213701E-3"/>
    <n v="414.18"/>
    <n v="0"/>
    <x v="0"/>
    <m/>
    <m/>
    <m/>
    <m/>
    <s v="none"/>
    <s v="Produit"/>
    <s v="Thao"/>
    <s v="[TN] : Calcul à la main = Report = Montant après le dernier ajustement [39765] : 8 283,63 x 5% = 414,18. Le dernier ajustement n'est pas encore facturé par le métier [MT] facture complémentaire envoyée"/>
    <x v="1"/>
    <s v="Mathilde"/>
    <x v="11"/>
  </r>
  <r>
    <s v="CORPGP3SOF21048Q3 2021EUR"/>
    <x v="2"/>
    <n v="315566"/>
    <s v="L'OCCITANE INTERNATIONAL SA LUXEMBOURG SUCCURSALE"/>
    <s v="GP3SOF21048"/>
    <s v="Q3 2021"/>
    <s v="EUR"/>
    <n v="220.17"/>
    <n v="220.17"/>
    <n v="2.8421709430404001E-14"/>
    <n v="220.17"/>
    <n v="0"/>
    <x v="0"/>
    <m/>
    <m/>
    <m/>
    <m/>
    <s v="none"/>
    <s v="Produit"/>
    <s v="Thao"/>
    <s v="[TN] : Le dernier ajustement n'est pas encore facturé par le métier [39766] : 4 403,4 x 5% = 220,17 = Report [MT] facture complémentaire faite"/>
    <x v="1"/>
    <s v="Mathilde"/>
    <x v="11"/>
  </r>
  <r>
    <s v="CORPGP3SOF21048Q4 2021EUR"/>
    <x v="2"/>
    <n v="315566"/>
    <s v="L'OCCITANE INTERNATIONAL SA LUXEMBOURG SUCCURSALE"/>
    <s v="GP3SOF21048"/>
    <s v="Q4 2021"/>
    <s v="EUR"/>
    <n v="1551.29"/>
    <n v="1551.2864999999999"/>
    <n v="3.5000000000309198E-3"/>
    <n v="1551.29"/>
    <n v="0"/>
    <x v="0"/>
    <m/>
    <m/>
    <m/>
    <m/>
    <s v="none"/>
    <m/>
    <m/>
    <m/>
    <x v="0"/>
    <m/>
    <x v="0"/>
  </r>
  <r>
    <s v="CORPGP4GP2939Q1 2021EUR"/>
    <x v="2"/>
    <n v="316689"/>
    <s v="YOUBOOX"/>
    <s v="GP4GP2939"/>
    <s v="Q1 2021"/>
    <s v="EUR"/>
    <n v="562.72"/>
    <n v="562.72"/>
    <n v="0"/>
    <n v="562.72"/>
    <n v="0"/>
    <x v="0"/>
    <m/>
    <m/>
    <m/>
    <m/>
    <s v="none"/>
    <m/>
    <m/>
    <m/>
    <x v="0"/>
    <m/>
    <x v="0"/>
  </r>
  <r>
    <s v="CORPGP4GP2939Q2 2021EUR"/>
    <x v="2"/>
    <n v="316689"/>
    <s v="YOUBOOX"/>
    <s v="GP4GP2939"/>
    <s v="Q2 2021"/>
    <s v="EUR"/>
    <n v="305.39999999999998"/>
    <n v="305.39999999999998"/>
    <n v="0"/>
    <n v="305.39999999999998"/>
    <n v="0"/>
    <x v="0"/>
    <m/>
    <m/>
    <m/>
    <m/>
    <s v="none"/>
    <m/>
    <m/>
    <m/>
    <x v="0"/>
    <m/>
    <x v="0"/>
  </r>
  <r>
    <s v="CORPGP4GP2939Q3 2021EUR"/>
    <x v="2"/>
    <n v="316689"/>
    <s v="YOUBOOX"/>
    <s v="GP4GP2939"/>
    <s v="Q3 2021"/>
    <s v="EUR"/>
    <n v="1351.87"/>
    <n v="1351.87"/>
    <n v="0"/>
    <n v="1351.87"/>
    <n v="0"/>
    <x v="0"/>
    <m/>
    <m/>
    <m/>
    <m/>
    <s v="none"/>
    <m/>
    <m/>
    <m/>
    <x v="0"/>
    <m/>
    <x v="0"/>
  </r>
  <r>
    <s v="CORPGP4GP2939Q4 2021EUR"/>
    <x v="2"/>
    <n v="316689"/>
    <s v="YOUBOOX"/>
    <s v="GP4GP2939"/>
    <s v="Q4 2021"/>
    <s v="EUR"/>
    <n v="1097.6600000000001"/>
    <n v="1097.655"/>
    <n v="5.0000000001091298E-3"/>
    <n v="1097.6600000000001"/>
    <n v="0"/>
    <x v="0"/>
    <m/>
    <m/>
    <m/>
    <m/>
    <s v="none"/>
    <m/>
    <m/>
    <m/>
    <x v="0"/>
    <m/>
    <x v="0"/>
  </r>
  <r>
    <s v="CORPGP2GP2964Q0 2021EUR"/>
    <x v="2"/>
    <n v="316962"/>
    <s v="CIDER"/>
    <s v="GP2GP2964"/>
    <s v="Q0 2021"/>
    <s v="EUR"/>
    <n v="43.46"/>
    <n v="43.463999999999999"/>
    <n v="-3.9999999999977796E-3"/>
    <n v="43.46"/>
    <n v="0"/>
    <x v="0"/>
    <m/>
    <m/>
    <m/>
    <m/>
    <s v="none"/>
    <m/>
    <m/>
    <m/>
    <x v="0"/>
    <m/>
    <x v="0"/>
  </r>
  <r>
    <s v="CORPGP2GP2964Q1 2021EUR"/>
    <x v="2"/>
    <n v="316962"/>
    <s v="CIDER"/>
    <s v="GP2GP2964"/>
    <s v="Q1 2021"/>
    <s v="EUR"/>
    <n v="377.22"/>
    <n v="377.22"/>
    <n v="0"/>
    <n v="377.22"/>
    <n v="0"/>
    <x v="0"/>
    <m/>
    <m/>
    <m/>
    <m/>
    <s v="none"/>
    <m/>
    <m/>
    <m/>
    <x v="0"/>
    <m/>
    <x v="0"/>
  </r>
  <r>
    <s v="CORPGP2GP21008Q1 2021EUR"/>
    <x v="2"/>
    <n v="317282"/>
    <s v="SARAJEVO BUSINESS CONSULTING"/>
    <s v="GP2GP21008"/>
    <s v="Q1 2021"/>
    <s v="EUR"/>
    <n v="1085.28"/>
    <n v="1085.28"/>
    <n v="0"/>
    <n v="1085.28"/>
    <n v="0"/>
    <x v="0"/>
    <m/>
    <m/>
    <m/>
    <m/>
    <s v="none"/>
    <m/>
    <m/>
    <m/>
    <x v="0"/>
    <m/>
    <x v="0"/>
  </r>
  <r>
    <s v="CORPGP2GP21008Q2 2021EUR"/>
    <x v="2"/>
    <n v="317282"/>
    <s v="SARAJEVO BUSINESS CONSULTING"/>
    <s v="GP2GP21008"/>
    <s v="Q2 2021"/>
    <s v="EUR"/>
    <n v="9473.19"/>
    <n v="9473.1859999999997"/>
    <n v="4.0000000008149003E-3"/>
    <n v="9473.19"/>
    <n v="0"/>
    <x v="0"/>
    <m/>
    <m/>
    <m/>
    <m/>
    <s v="none"/>
    <m/>
    <m/>
    <m/>
    <x v="0"/>
    <m/>
    <x v="0"/>
  </r>
  <r>
    <s v="CORPGP2GP21008Q3 2021EUR"/>
    <x v="2"/>
    <n v="317282"/>
    <s v="SARAJEVO BUSINESS CONSULTING"/>
    <s v="GP2GP21008"/>
    <s v="Q3 2021"/>
    <s v="EUR"/>
    <n v="13130.03"/>
    <n v="13130.0344"/>
    <n v="-4.399999999805E-3"/>
    <n v="13130.03"/>
    <n v="0"/>
    <x v="0"/>
    <m/>
    <m/>
    <m/>
    <m/>
    <s v="none"/>
    <m/>
    <m/>
    <m/>
    <x v="0"/>
    <m/>
    <x v="0"/>
  </r>
  <r>
    <s v="CORPGP2GP21008Q4 2021EUR"/>
    <x v="2"/>
    <n v="317282"/>
    <s v="SARAJEVO BUSINESS CONSULTING"/>
    <s v="GP2GP21008"/>
    <s v="Q4 2021"/>
    <s v="EUR"/>
    <n v="2100.02"/>
    <n v="2100.0239999999999"/>
    <n v="-3.9999999999054099E-3"/>
    <n v="2100.02"/>
    <n v="0"/>
    <x v="0"/>
    <m/>
    <m/>
    <m/>
    <m/>
    <s v="none"/>
    <m/>
    <m/>
    <m/>
    <x v="0"/>
    <m/>
    <x v="0"/>
  </r>
  <r>
    <s v="CORPGP2GP2996Q1 2021EUR"/>
    <x v="2"/>
    <n v="321081"/>
    <s v="XENIOS SAS"/>
    <s v="GP2GP2996"/>
    <s v="Q1 2021"/>
    <s v="EUR"/>
    <n v="671.9"/>
    <n v="671.9"/>
    <n v="0"/>
    <n v="671.9"/>
    <n v="0"/>
    <x v="0"/>
    <m/>
    <m/>
    <m/>
    <m/>
    <s v="none"/>
    <m/>
    <m/>
    <m/>
    <x v="0"/>
    <m/>
    <x v="0"/>
  </r>
  <r>
    <s v="CORPGP2GP2996Q2 2021EUR"/>
    <x v="2"/>
    <n v="321081"/>
    <s v="XENIOS SAS"/>
    <s v="GP2GP2996"/>
    <s v="Q2 2021"/>
    <s v="EUR"/>
    <n v="140.15"/>
    <n v="140.15"/>
    <n v="0"/>
    <n v="140.15"/>
    <n v="0"/>
    <x v="0"/>
    <m/>
    <m/>
    <m/>
    <m/>
    <s v="none"/>
    <m/>
    <m/>
    <m/>
    <x v="0"/>
    <m/>
    <x v="0"/>
  </r>
  <r>
    <s v="CORPGP2GP2996Q3 2021EUR"/>
    <x v="2"/>
    <n v="321081"/>
    <s v="XENIOS SAS"/>
    <s v="GP2GP2996"/>
    <s v="Q3 2021"/>
    <s v="EUR"/>
    <n v="1668.8"/>
    <n v="1668.8"/>
    <n v="0"/>
    <n v="1668.8"/>
    <n v="0"/>
    <x v="0"/>
    <m/>
    <m/>
    <m/>
    <m/>
    <s v="none"/>
    <m/>
    <m/>
    <m/>
    <x v="0"/>
    <m/>
    <x v="0"/>
  </r>
  <r>
    <s v="CORPGP2GP2996Q4 2021EUR"/>
    <x v="2"/>
    <n v="321081"/>
    <s v="XENIOS SAS"/>
    <s v="GP2GP2996"/>
    <s v="Q4 2021"/>
    <s v="EUR"/>
    <n v="939.65"/>
    <n v="939.64800000000002"/>
    <n v="1.9999999999527002E-3"/>
    <n v="939.65"/>
    <n v="0"/>
    <x v="0"/>
    <m/>
    <m/>
    <m/>
    <m/>
    <s v="none"/>
    <m/>
    <m/>
    <m/>
    <x v="0"/>
    <m/>
    <x v="0"/>
  </r>
  <r>
    <s v="CORPGP2GP2146 - CHINAQ1 2021EUR"/>
    <x v="2"/>
    <n v="322590"/>
    <s v="ASSA ABLOY SHANGHAI Hospitality Limited"/>
    <s v="GP2GP2146 - CHINA"/>
    <s v="Q1 2021"/>
    <s v="EUR"/>
    <n v="577.26"/>
    <n v="577.26350000000002"/>
    <n v="-3.5000000000309198E-3"/>
    <n v="577.26"/>
    <n v="0"/>
    <x v="0"/>
    <m/>
    <m/>
    <m/>
    <m/>
    <s v="none"/>
    <m/>
    <m/>
    <m/>
    <x v="0"/>
    <m/>
    <x v="0"/>
  </r>
  <r>
    <s v="CORPGP2GP2146 - CHINAQ2 2021EUR"/>
    <x v="2"/>
    <n v="322590"/>
    <s v="ASSA ABLOY SHANGHAI Hospitality Limited"/>
    <s v="GP2GP2146 - CHINA"/>
    <s v="Q2 2021"/>
    <s v="EUR"/>
    <n v="1792.34"/>
    <n v="1792.34"/>
    <n v="0"/>
    <n v="1792.34"/>
    <n v="0"/>
    <x v="0"/>
    <m/>
    <m/>
    <m/>
    <m/>
    <s v="none"/>
    <m/>
    <m/>
    <m/>
    <x v="0"/>
    <m/>
    <x v="0"/>
  </r>
  <r>
    <s v="CORPGP2GP2146 - CHINAQ3 2021EUR"/>
    <x v="2"/>
    <n v="322590"/>
    <s v="ASSA ABLOY SHANGHAI Hospitality Limited"/>
    <s v="GP2GP2146 - CHINA"/>
    <s v="Q3 2021"/>
    <s v="EUR"/>
    <n v="2707.43"/>
    <n v="2707.43"/>
    <n v="0"/>
    <n v="2707.43"/>
    <n v="0"/>
    <x v="0"/>
    <m/>
    <m/>
    <m/>
    <m/>
    <s v="none"/>
    <m/>
    <m/>
    <m/>
    <x v="0"/>
    <m/>
    <x v="0"/>
  </r>
  <r>
    <s v="CORPGP2GP2146 - CHINAQ4 2021EUR"/>
    <x v="2"/>
    <n v="322590"/>
    <s v="ASSA ABLOY SHANGHAI Hospitality Limited"/>
    <s v="GP2GP2146 - CHINA"/>
    <s v="Q4 2021"/>
    <s v="EUR"/>
    <n v="4257.99"/>
    <n v="4257.99"/>
    <n v="0"/>
    <n v="4257.99"/>
    <n v="0"/>
    <x v="0"/>
    <m/>
    <m/>
    <m/>
    <m/>
    <s v="none"/>
    <m/>
    <m/>
    <m/>
    <x v="0"/>
    <m/>
    <x v="0"/>
  </r>
  <r>
    <s v="CORPGP2GP2146 BANGKOKQ1 2021EUR"/>
    <x v="2"/>
    <n v="322592"/>
    <s v="ASSA ABLOY BANGKOK Hospitality Limited"/>
    <s v="GP2GP2146 BANGKOK"/>
    <s v="Q1 2021"/>
    <s v="EUR"/>
    <n v="65.180000000000007"/>
    <n v="65.174999999999997"/>
    <n v="5.0000000000096599E-3"/>
    <n v="65.180000000000007"/>
    <n v="0"/>
    <x v="0"/>
    <m/>
    <m/>
    <m/>
    <m/>
    <s v="none"/>
    <m/>
    <m/>
    <m/>
    <x v="0"/>
    <m/>
    <x v="0"/>
  </r>
  <r>
    <s v="CORPGP2GP2146 BANGKOKQ2 2021EUR"/>
    <x v="2"/>
    <n v="322592"/>
    <s v="ASSA ABLOY BANGKOK Hospitality Limited"/>
    <s v="GP2GP2146 BANGKOK"/>
    <s v="Q2 2021"/>
    <s v="EUR"/>
    <n v="143.22"/>
    <n v="143.22"/>
    <n v="0"/>
    <n v="143.22"/>
    <n v="0"/>
    <x v="0"/>
    <m/>
    <m/>
    <m/>
    <m/>
    <s v="none"/>
    <m/>
    <m/>
    <m/>
    <x v="0"/>
    <m/>
    <x v="0"/>
  </r>
  <r>
    <s v="CORPGP2GP2146 BANGKOKQ3 2021EUR"/>
    <x v="2"/>
    <n v="322592"/>
    <s v="ASSA ABLOY BANGKOK Hospitality Limited"/>
    <s v="GP2GP2146 BANGKOK"/>
    <s v="Q3 2021"/>
    <s v="EUR"/>
    <n v="2764.3"/>
    <n v="2764.3"/>
    <n v="0"/>
    <n v="2764.3"/>
    <n v="0"/>
    <x v="0"/>
    <m/>
    <m/>
    <m/>
    <m/>
    <s v="none"/>
    <m/>
    <m/>
    <m/>
    <x v="0"/>
    <m/>
    <x v="0"/>
  </r>
  <r>
    <s v="CORPGP2GP2146 BANGKOKQ4 2021EUR"/>
    <x v="2"/>
    <n v="322592"/>
    <s v="ASSA ABLOY BANGKOK Hospitality Limited"/>
    <s v="GP2GP2146 BANGKOK"/>
    <s v="Q4 2021"/>
    <s v="EUR"/>
    <n v="934.07"/>
    <n v="934.06500000000005"/>
    <n v="4.9999999999954499E-3"/>
    <n v="934.07"/>
    <n v="0"/>
    <x v="0"/>
    <m/>
    <m/>
    <m/>
    <m/>
    <s v="none"/>
    <m/>
    <m/>
    <m/>
    <x v="0"/>
    <m/>
    <x v="0"/>
  </r>
  <r>
    <s v="CORPGP2GP2963Q1 2021EUR"/>
    <x v="2"/>
    <n v="324490"/>
    <s v="PLANK GMBH"/>
    <s v="GP2GP2963"/>
    <s v="Q1 2021"/>
    <s v="EUR"/>
    <n v="50.31"/>
    <n v="50.31"/>
    <n v="0"/>
    <n v="50.31"/>
    <n v="0"/>
    <x v="0"/>
    <m/>
    <m/>
    <m/>
    <m/>
    <s v="none"/>
    <m/>
    <m/>
    <m/>
    <x v="0"/>
    <m/>
    <x v="0"/>
  </r>
  <r>
    <s v="CORP2439015-FINLQ2 2021EUR"/>
    <x v="2"/>
    <n v="339825"/>
    <s v="HOIST GROUP FINLANDE"/>
    <s v="2439015-FINL"/>
    <s v="Q2 2021"/>
    <s v="EUR"/>
    <n v="67.959999999999994"/>
    <n v="67.95"/>
    <n v="9.9999999999908998E-3"/>
    <n v="67.959999999999994"/>
    <n v="0"/>
    <x v="0"/>
    <m/>
    <m/>
    <m/>
    <m/>
    <s v="none"/>
    <m/>
    <m/>
    <m/>
    <x v="0"/>
    <m/>
    <x v="0"/>
  </r>
  <r>
    <s v="CORPGP4GP2716 NORHT-CENTR EUROPEQ1 2021EUR"/>
    <x v="2"/>
    <n v="339825"/>
    <s v="HOIST GROUP FINLANDE"/>
    <s v="GP4GP2716 NORHT-CENTR EUROPE"/>
    <s v="Q1 2021"/>
    <s v="EUR"/>
    <n v="175.09"/>
    <n v="175.09049999999999"/>
    <n v="-4.9999999998817603E-4"/>
    <n v="175.09"/>
    <n v="0"/>
    <x v="0"/>
    <m/>
    <m/>
    <m/>
    <m/>
    <s v="none"/>
    <m/>
    <m/>
    <m/>
    <x v="0"/>
    <m/>
    <x v="0"/>
  </r>
  <r>
    <s v="CORPGP4GP2716 NORHT-CENTR EUROPEQ2 2021EUR"/>
    <x v="2"/>
    <n v="339825"/>
    <s v="HOIST GROUP FINLANDE"/>
    <s v="GP4GP2716 NORHT-CENTR EUROPE"/>
    <s v="Q2 2021"/>
    <s v="EUR"/>
    <n v="175.09"/>
    <n v="175.09049999999999"/>
    <n v="-4.9999999998817603E-4"/>
    <n v="175.09"/>
    <n v="0"/>
    <x v="0"/>
    <m/>
    <m/>
    <m/>
    <m/>
    <s v="none"/>
    <m/>
    <m/>
    <m/>
    <x v="0"/>
    <m/>
    <x v="0"/>
  </r>
  <r>
    <s v="CORPGP4GP2716 NORHT-CENTR EUROPEQ3 2021EUR"/>
    <x v="2"/>
    <n v="339825"/>
    <s v="HOIST GROUP FINLANDE"/>
    <s v="GP4GP2716 NORHT-CENTR EUROPE"/>
    <s v="Q3 2021"/>
    <s v="EUR"/>
    <n v="175.09"/>
    <n v="175.09049999999999"/>
    <n v="-4.9999999998817603E-4"/>
    <n v="175.09"/>
    <n v="0"/>
    <x v="0"/>
    <m/>
    <m/>
    <m/>
    <m/>
    <s v="none"/>
    <m/>
    <m/>
    <m/>
    <x v="0"/>
    <m/>
    <x v="0"/>
  </r>
  <r>
    <s v="CORPGP4GP2716 NORHT-CENTR EUROPEQ4 2021EUR"/>
    <x v="2"/>
    <n v="339825"/>
    <s v="HOIST GROUP FINLANDE"/>
    <s v="GP4GP2716 NORHT-CENTR EUROPE"/>
    <s v="Q4 2021"/>
    <s v="EUR"/>
    <n v="175.09"/>
    <n v="175.09049999999999"/>
    <n v="-4.9999999998817603E-4"/>
    <n v="175.09"/>
    <n v="0"/>
    <x v="0"/>
    <m/>
    <m/>
    <m/>
    <m/>
    <s v="none"/>
    <m/>
    <m/>
    <m/>
    <x v="0"/>
    <m/>
    <x v="0"/>
  </r>
  <r>
    <s v="CORPGP4GP21079Q1 2021EUR"/>
    <x v="2"/>
    <n v="345853"/>
    <s v="CHEF WORKS INTERNATIONAL"/>
    <s v="GP4GP21079"/>
    <s v="Q1 2021"/>
    <s v="EUR"/>
    <n v="403.97"/>
    <n v="403.96559999999999"/>
    <n v="4.4000000000323702E-3"/>
    <n v="403.96559999999999"/>
    <n v="4.4000000000323702E-3"/>
    <x v="0"/>
    <m/>
    <m/>
    <m/>
    <m/>
    <s v="none"/>
    <m/>
    <m/>
    <m/>
    <x v="0"/>
    <m/>
    <x v="0"/>
  </r>
  <r>
    <s v="CORPGP4GP21079Q2 2021EUR"/>
    <x v="2"/>
    <n v="345853"/>
    <s v="CHEF WORKS INTERNATIONAL"/>
    <s v="GP4GP21079"/>
    <s v="Q2 2021"/>
    <s v="EUR"/>
    <n v="434.11"/>
    <n v="434.1096"/>
    <n v="4.0000000001327803E-4"/>
    <n v="434.1096"/>
    <n v="4.0000000001327803E-4"/>
    <x v="0"/>
    <m/>
    <m/>
    <m/>
    <m/>
    <s v="none"/>
    <m/>
    <m/>
    <m/>
    <x v="0"/>
    <m/>
    <x v="0"/>
  </r>
  <r>
    <s v="CORPGP4GP21079Q3 2021EUR"/>
    <x v="2"/>
    <n v="345853"/>
    <s v="CHEF WORKS INTERNATIONAL"/>
    <s v="GP4GP21079"/>
    <s v="Q3 2021"/>
    <s v="EUR"/>
    <n v="752.92"/>
    <n v="752.91930000000002"/>
    <n v="6.9999999993797203E-4"/>
    <n v="752.91930000000002"/>
    <n v="6.9999999993797203E-4"/>
    <x v="0"/>
    <m/>
    <m/>
    <m/>
    <m/>
    <s v="none"/>
    <m/>
    <m/>
    <m/>
    <x v="0"/>
    <m/>
    <x v="0"/>
  </r>
  <r>
    <s v="CORPGP4GP21079Q4 2021EUR"/>
    <x v="2"/>
    <n v="345853"/>
    <s v="CHEF WORKS INTERNATIONAL"/>
    <s v="GP4GP21079"/>
    <s v="Q4 2021"/>
    <s v="EUR"/>
    <n v="1242.71"/>
    <n v="1242.7141999999999"/>
    <n v="-4.1999999998551998E-3"/>
    <n v="1242.7141999999999"/>
    <n v="-4.1999999998551998E-3"/>
    <x v="0"/>
    <m/>
    <m/>
    <m/>
    <m/>
    <s v="none"/>
    <m/>
    <m/>
    <m/>
    <x v="0"/>
    <m/>
    <x v="0"/>
  </r>
  <r>
    <s v="CORPGP2GP2999Q1 2021EUR"/>
    <x v="2"/>
    <n v="353620"/>
    <s v="JOHNSON HELATH TECH CO LTD (MATRIX FITNESS)"/>
    <s v="GP2GP2999"/>
    <s v="Q1 2021"/>
    <s v="EUR"/>
    <n v="2206.1999999999998"/>
    <n v="2206.1999999999998"/>
    <n v="0"/>
    <n v="2206.1999999999998"/>
    <n v="0"/>
    <x v="0"/>
    <m/>
    <m/>
    <m/>
    <m/>
    <s v="none"/>
    <m/>
    <m/>
    <m/>
    <x v="0"/>
    <m/>
    <x v="0"/>
  </r>
  <r>
    <s v="CORPGP2GP2999Q2 2021EUR"/>
    <x v="2"/>
    <n v="353620"/>
    <s v="JOHNSON HELATH TECH CO LTD (MATRIX FITNESS)"/>
    <s v="GP2GP2999"/>
    <s v="Q2 2021"/>
    <s v="EUR"/>
    <n v="4479.88"/>
    <n v="4479.875"/>
    <n v="5.0000000001091298E-3"/>
    <n v="4479.88"/>
    <n v="0"/>
    <x v="0"/>
    <m/>
    <m/>
    <m/>
    <m/>
    <s v="none"/>
    <m/>
    <m/>
    <m/>
    <x v="0"/>
    <m/>
    <x v="0"/>
  </r>
  <r>
    <s v="CORPGP2GP2999Q3 2021EUR"/>
    <x v="2"/>
    <n v="353620"/>
    <s v="JOHNSON HELATH TECH CO LTD (MATRIX FITNESS)"/>
    <s v="GP2GP2999"/>
    <s v="Q3 2021"/>
    <s v="EUR"/>
    <n v="12113.29"/>
    <n v="12113.290999999999"/>
    <n v="-9.9999999838473698E-4"/>
    <n v="12113.29"/>
    <n v="0"/>
    <x v="0"/>
    <m/>
    <m/>
    <m/>
    <m/>
    <s v="none"/>
    <m/>
    <m/>
    <m/>
    <x v="0"/>
    <m/>
    <x v="0"/>
  </r>
  <r>
    <s v="CORPGP2GP2999Q4 2021EUR"/>
    <x v="2"/>
    <n v="353620"/>
    <s v="JOHNSON HELATH TECH CO LTD (MATRIX FITNESS)"/>
    <s v="GP2GP2999"/>
    <s v="Q4 2021"/>
    <s v="EUR"/>
    <n v="8834.5"/>
    <n v="8834.4966000000004"/>
    <n v="3.3999999996012702E-3"/>
    <n v="8834.5"/>
    <n v="0"/>
    <x v="0"/>
    <m/>
    <m/>
    <m/>
    <m/>
    <s v="none"/>
    <m/>
    <m/>
    <m/>
    <x v="0"/>
    <m/>
    <x v="0"/>
  </r>
  <r>
    <s v="CORPGP2GP21126-Q1 2021EUR"/>
    <x v="2"/>
    <n v="355429"/>
    <s v="DORMAKABA"/>
    <s v="GP2GP21126-"/>
    <s v="Q1 2021"/>
    <s v="EUR"/>
    <n v="9360.51"/>
    <n v="9360.5128999999997"/>
    <n v="-2.8999999994994102E-3"/>
    <n v="9360.51"/>
    <n v="0"/>
    <x v="0"/>
    <m/>
    <m/>
    <m/>
    <m/>
    <s v="none"/>
    <m/>
    <m/>
    <m/>
    <x v="0"/>
    <m/>
    <x v="0"/>
  </r>
  <r>
    <s v="CORPGP2GP21126-Q2 2021EUR"/>
    <x v="2"/>
    <n v="355429"/>
    <s v="DORMAKABA"/>
    <s v="GP2GP21126-"/>
    <s v="Q2 2021"/>
    <s v="EUR"/>
    <n v="9323.76"/>
    <n v="9323.7648000000008"/>
    <n v="-4.80000000061409E-3"/>
    <n v="9323.76"/>
    <n v="0"/>
    <x v="0"/>
    <m/>
    <m/>
    <m/>
    <m/>
    <s v="none"/>
    <m/>
    <m/>
    <m/>
    <x v="0"/>
    <m/>
    <x v="0"/>
  </r>
  <r>
    <s v="CORPGP2GP21126-Q3 2021EUR"/>
    <x v="2"/>
    <n v="355429"/>
    <s v="DORMAKABA"/>
    <s v="GP2GP21126-"/>
    <s v="Q3 2021"/>
    <s v="EUR"/>
    <n v="3830.54"/>
    <n v="3830.5421999999999"/>
    <n v="-2.1999999999025E-3"/>
    <n v="3830.54"/>
    <n v="0"/>
    <x v="0"/>
    <m/>
    <m/>
    <m/>
    <m/>
    <s v="none"/>
    <m/>
    <m/>
    <m/>
    <x v="0"/>
    <m/>
    <x v="0"/>
  </r>
  <r>
    <s v="CORPGP2GP21126-Q4 2021EUR"/>
    <x v="2"/>
    <n v="355429"/>
    <s v="DORMAKABA"/>
    <s v="GP2GP21126-"/>
    <s v="Q4 2021"/>
    <s v="EUR"/>
    <n v="12770.76"/>
    <n v="12770.7623"/>
    <n v="-2.3000000001047699E-3"/>
    <n v="12770.76"/>
    <n v="0"/>
    <x v="0"/>
    <m/>
    <m/>
    <m/>
    <m/>
    <s v="none"/>
    <m/>
    <m/>
    <m/>
    <x v="0"/>
    <m/>
    <x v="0"/>
  </r>
  <r>
    <s v="CORPGP2GP2651Q0 2021EUR"/>
    <x v="2"/>
    <n v="8789"/>
    <s v="AIR AROMA INTERNATIONAL"/>
    <s v="GP2GP2651"/>
    <s v="Q0 2021"/>
    <s v="EUR"/>
    <n v="-11631.41"/>
    <n v="-11480.5885"/>
    <n v="-150.82149999999999"/>
    <n v="-11480.5885"/>
    <n v="-150.82149999999999"/>
    <x v="2"/>
    <s v="[]"/>
    <s v="[32212, 36182, 34587, 36226, 36179]"/>
    <s v="rebate present"/>
    <s v="2022-05-17 11:53:48 +0200"/>
    <s v="none"/>
    <s v="Produit"/>
    <s v="Thao"/>
    <s v="[TN] : Rebate dans report (- 17 859,29 ) ne corespond pas à ceux dans l'outil (-11 480,59).En effet, le Report prend en compte seulement les rebates de [36179, 32212, 34587], donc il manque  [36226, 36182]"/>
    <x v="2"/>
    <s v="Zakaria"/>
    <x v="0"/>
  </r>
  <r>
    <s v="CORPGP2GP2651Q1 2021EUR"/>
    <x v="2"/>
    <n v="8789"/>
    <s v="AIR AROMA INTERNATIONAL"/>
    <s v="GP2GP2651"/>
    <s v="Q1 2021"/>
    <s v="EUR"/>
    <n v="6231.54"/>
    <n v="6231.5439999999999"/>
    <n v="-3.9999999999054099E-3"/>
    <n v="6231.5439999999999"/>
    <n v="-3.9999999999054099E-3"/>
    <x v="0"/>
    <m/>
    <m/>
    <m/>
    <m/>
    <s v="none"/>
    <s v="Produit"/>
    <s v="Thao"/>
    <s v="[TN] Rebate calculé à la main = Report. J'ai constaté que l'écart entre facture et report était le rebate de l'unité d'un autre contrat (GP3SOF2652) https://astoresuite.com/adjustements/edit/18475 [MT]corrigé dans la compil"/>
    <x v="1"/>
    <s v="Mathilde"/>
    <x v="3"/>
  </r>
  <r>
    <s v="CORPGP2GP2651Q2 2021EUR"/>
    <x v="2"/>
    <n v="8789"/>
    <s v="AIR AROMA INTERNATIONAL"/>
    <s v="GP2GP2651"/>
    <s v="Q2 2021"/>
    <s v="EUR"/>
    <n v="5756.92"/>
    <n v="5756.9165000000003"/>
    <n v="3.49999999980354E-3"/>
    <n v="5756.9165000000003"/>
    <n v="3.49999999980354E-3"/>
    <x v="0"/>
    <m/>
    <m/>
    <m/>
    <m/>
    <s v="none"/>
    <m/>
    <m/>
    <m/>
    <x v="0"/>
    <m/>
    <x v="0"/>
  </r>
  <r>
    <s v="CORPGP2GP2651Q3 2021EUR"/>
    <x v="2"/>
    <n v="8789"/>
    <s v="AIR AROMA INTERNATIONAL"/>
    <s v="GP2GP2651"/>
    <s v="Q3 2021"/>
    <s v="EUR"/>
    <n v="7141.29"/>
    <n v="7141.2929999999997"/>
    <n v="-2.9999999997016801E-3"/>
    <n v="7141.2929999999997"/>
    <n v="-2.9999999997016801E-3"/>
    <x v="0"/>
    <m/>
    <m/>
    <m/>
    <m/>
    <s v="none"/>
    <m/>
    <m/>
    <m/>
    <x v="0"/>
    <m/>
    <x v="0"/>
  </r>
  <r>
    <s v="CORPGP2GP2651Q4 2021EUR"/>
    <x v="2"/>
    <n v="8789"/>
    <s v="AIR AROMA INTERNATIONAL"/>
    <s v="GP2GP2651"/>
    <s v="Q4 2021"/>
    <s v="EUR"/>
    <n v="7691.21"/>
    <n v="7691.21"/>
    <n v="0"/>
    <n v="7691.21"/>
    <n v="0"/>
    <x v="0"/>
    <m/>
    <m/>
    <m/>
    <m/>
    <s v="none"/>
    <m/>
    <m/>
    <m/>
    <x v="0"/>
    <m/>
    <x v="0"/>
  </r>
  <r>
    <s v="CORPGP3SOF2652Q0 2021EUR"/>
    <x v="2"/>
    <n v="8789"/>
    <s v="AIR AROMA INTERNATIONAL"/>
    <s v="GP3SOF2652"/>
    <s v="Q0 2021"/>
    <s v="EUR"/>
    <n v="22927.93"/>
    <n v="22927.931"/>
    <n v="-1.0000000002037201E-3"/>
    <n v="22927.93"/>
    <n v="0"/>
    <x v="0"/>
    <m/>
    <m/>
    <m/>
    <m/>
    <s v="none"/>
    <s v="Produit"/>
    <s v="Ossama"/>
    <s v="[OA] ajustement Q0 (Q2 - 2020) validé le 17/05/2022 qui represente le rebate en écart 4184,15  // https://www.astoresuite.com/adjustements/edit/36182 // https://www.astoresuite.com/contracts/show/27966_x000a_[SF] : Corrigé. Un ajustement a été fait le 17/05/22, mais n'était pas validé. Validé le 19/05/22, en attente dans billing pour facturation. "/>
    <x v="1"/>
    <s v="Severine"/>
    <x v="0"/>
  </r>
  <r>
    <s v="CORPGP3SOF2652Q1 2021EUR"/>
    <x v="2"/>
    <n v="8789"/>
    <s v="AIR AROMA INTERNATIONAL"/>
    <s v="GP3SOF2652"/>
    <s v="Q1 2021"/>
    <s v="EUR"/>
    <n v="5960.9799999999896"/>
    <n v="5960.9790000000003"/>
    <n v="9.9999999747524206E-4"/>
    <n v="5960.9799999999896"/>
    <n v="0"/>
    <x v="0"/>
    <m/>
    <m/>
    <m/>
    <m/>
    <s v="none"/>
    <m/>
    <m/>
    <m/>
    <x v="0"/>
    <m/>
    <x v="0"/>
  </r>
  <r>
    <s v="CORPGP3SOF2652Q2 2021EUR"/>
    <x v="2"/>
    <n v="8789"/>
    <s v="AIR AROMA INTERNATIONAL"/>
    <s v="GP3SOF2652"/>
    <s v="Q2 2021"/>
    <s v="EUR"/>
    <n v="4830.8100000000004"/>
    <n v="4830.8074999999999"/>
    <n v="2.5000000005093101E-3"/>
    <n v="4830.8100000000004"/>
    <n v="0"/>
    <x v="0"/>
    <m/>
    <m/>
    <m/>
    <m/>
    <s v="none"/>
    <m/>
    <m/>
    <m/>
    <x v="0"/>
    <m/>
    <x v="0"/>
  </r>
  <r>
    <s v="CORPGP3SOF2652Q3 2021EUR"/>
    <x v="2"/>
    <n v="8789"/>
    <s v="AIR AROMA INTERNATIONAL"/>
    <s v="GP3SOF2652"/>
    <s v="Q3 2021"/>
    <s v="EUR"/>
    <n v="6776.26"/>
    <n v="6776.2645000000002"/>
    <n v="-4.5000000000072699E-3"/>
    <n v="6776.26"/>
    <n v="0"/>
    <x v="0"/>
    <m/>
    <m/>
    <m/>
    <m/>
    <s v="none"/>
    <m/>
    <m/>
    <m/>
    <x v="0"/>
    <m/>
    <x v="0"/>
  </r>
  <r>
    <s v="CORPGP3SOF2652Q4 2021EUR"/>
    <x v="2"/>
    <n v="8789"/>
    <s v="AIR AROMA INTERNATIONAL"/>
    <s v="GP3SOF2652"/>
    <s v="Q4 2021"/>
    <s v="EUR"/>
    <n v="7447.57"/>
    <n v="7447.5725000000002"/>
    <n v="-2.5000000005093101E-3"/>
    <n v="7447.57"/>
    <n v="0"/>
    <x v="0"/>
    <m/>
    <m/>
    <m/>
    <m/>
    <s v="none"/>
    <m/>
    <m/>
    <m/>
    <x v="0"/>
    <m/>
    <x v="0"/>
  </r>
  <r>
    <s v="CORPGP2GP2951Q1 2021EUR"/>
    <x v="2"/>
    <n v="109357"/>
    <s v="ICE INTERNATIONAL BV"/>
    <s v="GP2GP2951"/>
    <s v="Q1 2021"/>
    <s v="EUR"/>
    <n v="265.38"/>
    <n v="265.37909999999999"/>
    <n v="9.0000000000145497E-4"/>
    <n v="265.38"/>
    <n v="0"/>
    <x v="0"/>
    <m/>
    <m/>
    <m/>
    <m/>
    <s v="none"/>
    <m/>
    <m/>
    <m/>
    <x v="0"/>
    <m/>
    <x v="0"/>
  </r>
  <r>
    <s v="CORPGP2GP2951Q2 2021EUR"/>
    <x v="2"/>
    <n v="109357"/>
    <s v="ICE INTERNATIONAL BV"/>
    <s v="GP2GP2951"/>
    <s v="Q2 2021"/>
    <s v="EUR"/>
    <n v="117.94"/>
    <n v="117.9408"/>
    <n v="-7.9999999999813499E-4"/>
    <n v="117.94"/>
    <n v="0"/>
    <x v="0"/>
    <m/>
    <m/>
    <m/>
    <m/>
    <s v="none"/>
    <m/>
    <m/>
    <m/>
    <x v="0"/>
    <m/>
    <x v="0"/>
  </r>
  <r>
    <s v="CORPGP2GP2951Q3 2021EUR"/>
    <x v="2"/>
    <n v="109357"/>
    <s v="ICE INTERNATIONAL BV"/>
    <s v="GP2GP2951"/>
    <s v="Q3 2021"/>
    <s v="EUR"/>
    <n v="32.659999999999997"/>
    <n v="32.658900000000003"/>
    <n v="1.09999999999388E-3"/>
    <n v="32.659999999999997"/>
    <n v="0"/>
    <x v="0"/>
    <m/>
    <m/>
    <m/>
    <m/>
    <s v="none"/>
    <m/>
    <m/>
    <m/>
    <x v="0"/>
    <m/>
    <x v="0"/>
  </r>
  <r>
    <s v="CORPGP2GP2951Q4 2021EUR"/>
    <x v="2"/>
    <n v="109357"/>
    <s v="ICE INTERNATIONAL BV"/>
    <s v="GP2GP2951"/>
    <s v="Q4 2021"/>
    <s v="EUR"/>
    <n v="872.34"/>
    <n v="872.33969999999999"/>
    <n v="3.0000000003838003E-4"/>
    <n v="872.34"/>
    <n v="0"/>
    <x v="0"/>
    <m/>
    <m/>
    <m/>
    <m/>
    <s v="none"/>
    <m/>
    <m/>
    <m/>
    <x v="0"/>
    <m/>
    <x v="0"/>
  </r>
  <r>
    <s v="CORPGP2GP2334Q1 2021EUR"/>
    <x v="2"/>
    <n v="49859"/>
    <s v="ALMAR SRL"/>
    <s v="GP2GP2334"/>
    <s v="Q1 2021"/>
    <s v="EUR"/>
    <n v="113.4"/>
    <n v="113.4"/>
    <n v="0"/>
    <n v="113.4"/>
    <n v="0"/>
    <x v="0"/>
    <m/>
    <m/>
    <m/>
    <m/>
    <s v="none"/>
    <m/>
    <m/>
    <m/>
    <x v="0"/>
    <m/>
    <x v="0"/>
  </r>
  <r>
    <s v="CORPGP2GP2334Q3 2021EUR"/>
    <x v="2"/>
    <n v="49859"/>
    <s v="ALMAR SRL"/>
    <s v="GP2GP2334"/>
    <s v="Q3 2021"/>
    <s v="EUR"/>
    <n v="181.56"/>
    <n v="181.55600000000001"/>
    <n v="3.9999999999906699E-3"/>
    <n v="181.56"/>
    <n v="0"/>
    <x v="0"/>
    <m/>
    <m/>
    <m/>
    <m/>
    <s v="none"/>
    <m/>
    <m/>
    <m/>
    <x v="0"/>
    <m/>
    <x v="0"/>
  </r>
  <r>
    <s v="CORPGP2GP2334Q4 2021EUR"/>
    <x v="2"/>
    <n v="49859"/>
    <s v="ALMAR SRL"/>
    <s v="GP2GP2334"/>
    <s v="Q4 2021"/>
    <s v="EUR"/>
    <n v="66.180000000000007"/>
    <n v="66.177999999999997"/>
    <n v="2.0000000000095402E-3"/>
    <n v="66.180000000000007"/>
    <n v="0"/>
    <x v="0"/>
    <m/>
    <m/>
    <m/>
    <m/>
    <s v="none"/>
    <m/>
    <m/>
    <m/>
    <x v="0"/>
    <m/>
    <x v="0"/>
  </r>
  <r>
    <s v="CORPGP3MERD2335Y 2021EUR"/>
    <x v="2"/>
    <n v="49859"/>
    <s v="ALMAR SRL"/>
    <s v="GP3MERD2335"/>
    <s v="Y 2021"/>
    <s v="EUR"/>
    <n v="24.01"/>
    <n v="24.01"/>
    <n v="0"/>
    <n v="24.01"/>
    <n v="0"/>
    <x v="0"/>
    <m/>
    <m/>
    <m/>
    <m/>
    <s v="none"/>
    <m/>
    <m/>
    <m/>
    <x v="0"/>
    <m/>
    <x v="0"/>
  </r>
  <r>
    <s v="CORPGP2GP21096Q1 2021EUR"/>
    <x v="2"/>
    <n v="283743"/>
    <s v="DEVIALET"/>
    <s v="GP2GP21096"/>
    <s v="Q1 2021"/>
    <s v="EUR"/>
    <n v="129.6"/>
    <n v="129.6"/>
    <n v="0"/>
    <n v="129.6"/>
    <n v="0"/>
    <x v="0"/>
    <m/>
    <m/>
    <m/>
    <m/>
    <s v="none"/>
    <m/>
    <m/>
    <m/>
    <x v="0"/>
    <m/>
    <x v="0"/>
  </r>
  <r>
    <s v="CORPGP2GP21096Q4 2021EUR"/>
    <x v="2"/>
    <n v="283743"/>
    <s v="DEVIALET"/>
    <s v="GP2GP21096"/>
    <s v="Q4 2021"/>
    <s v="EUR"/>
    <n v="267.17"/>
    <n v="267.16800000000001"/>
    <n v="2.0000000000095402E-3"/>
    <n v="267.17"/>
    <n v="0"/>
    <x v="0"/>
    <m/>
    <m/>
    <m/>
    <m/>
    <s v="none"/>
    <m/>
    <m/>
    <m/>
    <x v="0"/>
    <m/>
    <x v="0"/>
  </r>
  <r>
    <s v="CORPGP2GP21140Q2 2021AUD"/>
    <x v="2"/>
    <n v="356631"/>
    <s v="VANITY GROUP"/>
    <s v="GP2GP21140"/>
    <s v="Q2 2021"/>
    <s v="AUD"/>
    <n v="33104.769999999997"/>
    <n v="33104.7575"/>
    <n v="1.24999999970896E-2"/>
    <n v="33104.7575"/>
    <n v="1.24999999970896E-2"/>
    <x v="0"/>
    <m/>
    <m/>
    <m/>
    <m/>
    <s v="none"/>
    <m/>
    <m/>
    <m/>
    <x v="0"/>
    <m/>
    <x v="0"/>
  </r>
  <r>
    <s v="CORPGP2GP21140Q3 2021AUD"/>
    <x v="2"/>
    <n v="356631"/>
    <s v="VANITY GROUP"/>
    <s v="GP2GP21140"/>
    <s v="Q3 2021"/>
    <s v="AUD"/>
    <n v="12187.03"/>
    <n v="12187.026099999999"/>
    <n v="3.9000000015221299E-3"/>
    <n v="12187.026099999999"/>
    <n v="3.9000000015221299E-3"/>
    <x v="0"/>
    <m/>
    <m/>
    <m/>
    <m/>
    <s v="none"/>
    <m/>
    <m/>
    <m/>
    <x v="0"/>
    <m/>
    <x v="0"/>
  </r>
  <r>
    <s v="CORPGP2GP21140Q4 2021AUD"/>
    <x v="2"/>
    <n v="356631"/>
    <s v="VANITY GROUP"/>
    <s v="GP2GP21140"/>
    <s v="Q4 2021"/>
    <s v="AUD"/>
    <n v="-104.069999999999"/>
    <n v="52784.328600000001"/>
    <n v="-52888.3986"/>
    <n v="52784.328600000001"/>
    <n v="-52888.3986"/>
    <x v="1"/>
    <s v="[]"/>
    <s v="[]"/>
    <s v="no participation"/>
    <m/>
    <s v="invoice"/>
    <s v="Produit"/>
    <s v="Thao"/>
    <s v="[TN] : Rebate RDBC OK. l'assiète différente entre contrat et l'ajustement. Dans le contrat c'est la marque &quot; AUTRES ACTIVITES &amp; SIEGES&quot; alors que dans le template c'est &quot;SANS MARQUE&quot; qui a causé l'écart : 3496,16 x 3% =104,07 [MT] avoir et nouvelle facture faites. https://astoresuite.com/adjustements/edit/45977"/>
    <x v="1"/>
    <s v="Mathilde"/>
    <x v="4"/>
  </r>
  <r>
    <s v="CORPGP3SOF21142Q2 2021AUD"/>
    <x v="2"/>
    <n v="356631"/>
    <s v="VANITY GROUP"/>
    <s v="GP3SOF21142"/>
    <s v="Q2 2021"/>
    <s v="AUD"/>
    <n v="1826.52"/>
    <n v="1826.5239999999999"/>
    <n v="-3.9999999999054099E-3"/>
    <n v="1826.52"/>
    <n v="0"/>
    <x v="0"/>
    <m/>
    <m/>
    <m/>
    <m/>
    <s v="none"/>
    <m/>
    <m/>
    <m/>
    <x v="0"/>
    <m/>
    <x v="0"/>
  </r>
  <r>
    <s v="CORPGP3SOF21142Q3 2021AUD"/>
    <x v="2"/>
    <n v="356631"/>
    <s v="VANITY GROUP"/>
    <s v="GP3SOF21142"/>
    <s v="Q3 2021"/>
    <s v="AUD"/>
    <n v="3854.75"/>
    <n v="3854.7509"/>
    <n v="-9.0000000000145497E-4"/>
    <n v="3854.75"/>
    <n v="0"/>
    <x v="0"/>
    <m/>
    <m/>
    <m/>
    <m/>
    <s v="none"/>
    <m/>
    <m/>
    <m/>
    <x v="0"/>
    <m/>
    <x v="0"/>
  </r>
  <r>
    <s v="CORPGP3SOF21142Q4 2021AUD"/>
    <x v="2"/>
    <n v="356631"/>
    <s v="VANITY GROUP"/>
    <s v="GP3SOF21142"/>
    <s v="Q4 2021"/>
    <s v="AUD"/>
    <n v="19008.849999999999"/>
    <n v="19008.849300000002"/>
    <n v="6.9999999686842698E-4"/>
    <n v="19008.849999999999"/>
    <n v="0"/>
    <x v="0"/>
    <m/>
    <m/>
    <m/>
    <m/>
    <s v="none"/>
    <m/>
    <m/>
    <m/>
    <x v="0"/>
    <m/>
    <x v="0"/>
  </r>
  <r>
    <s v="CORPGP3TR21141Q0 2021AUD"/>
    <x v="2"/>
    <n v="356631"/>
    <s v="VANITY GROUP"/>
    <s v="GP3TR21141"/>
    <s v="Q0 2021"/>
    <s v="AUD"/>
    <n v="2838.32"/>
    <n v="2838.3193999999999"/>
    <n v="6.0000000030413503E-4"/>
    <n v="2838.32"/>
    <n v="0"/>
    <x v="0"/>
    <m/>
    <m/>
    <m/>
    <m/>
    <s v="none"/>
    <m/>
    <m/>
    <m/>
    <x v="0"/>
    <m/>
    <x v="0"/>
  </r>
  <r>
    <s v="CORPGP3TR21141Q2 2021AUD"/>
    <x v="2"/>
    <n v="356631"/>
    <s v="VANITY GROUP"/>
    <s v="GP3TR21141"/>
    <s v="Q2 2021"/>
    <s v="AUD"/>
    <n v="664.9"/>
    <n v="664.89710000000002"/>
    <n v="2.8999999999541602E-3"/>
    <n v="664.9"/>
    <n v="0"/>
    <x v="0"/>
    <m/>
    <m/>
    <m/>
    <m/>
    <s v="none"/>
    <m/>
    <m/>
    <m/>
    <x v="0"/>
    <m/>
    <x v="0"/>
  </r>
  <r>
    <s v="CORPGP3TR21141Q3 2021AUD"/>
    <x v="2"/>
    <n v="356631"/>
    <s v="VANITY GROUP"/>
    <s v="GP3TR21141"/>
    <s v="Q3 2021"/>
    <s v="AUD"/>
    <n v="380.09"/>
    <n v="380.08670000000001"/>
    <n v="3.30000000002428E-3"/>
    <n v="380.09"/>
    <n v="0"/>
    <x v="0"/>
    <m/>
    <m/>
    <m/>
    <m/>
    <s v="none"/>
    <m/>
    <m/>
    <m/>
    <x v="0"/>
    <m/>
    <x v="0"/>
  </r>
  <r>
    <s v="CORPGP3TR21141Q4 2021AUD"/>
    <x v="2"/>
    <n v="356631"/>
    <s v="VANITY GROUP"/>
    <s v="GP3TR21141"/>
    <s v="Q4 2021"/>
    <s v="AUD"/>
    <n v="183.36"/>
    <n v="183.3629"/>
    <n v="-2.8999999999825801E-3"/>
    <n v="183.36"/>
    <n v="0"/>
    <x v="0"/>
    <m/>
    <m/>
    <m/>
    <m/>
    <s v="none"/>
    <m/>
    <m/>
    <m/>
    <x v="0"/>
    <m/>
    <x v="0"/>
  </r>
  <r>
    <s v="CORPGP3-22-2-008-MOVQ4 2021AUD"/>
    <x v="2"/>
    <n v="356631"/>
    <s v="VANITY GROUP"/>
    <s v="GP3-22-2-008-MOV"/>
    <s v="Q4 2021"/>
    <s v="AUD"/>
    <n v="13787.59"/>
    <n v="13787.5864"/>
    <n v="3.6000000000058199E-3"/>
    <n v="13787.59"/>
    <n v="0"/>
    <x v="0"/>
    <m/>
    <m/>
    <m/>
    <m/>
    <s v="none"/>
    <m/>
    <m/>
    <m/>
    <x v="0"/>
    <m/>
    <x v="0"/>
  </r>
  <r>
    <s v="CORPGP4GP1150Q1 2021EUR"/>
    <x v="2"/>
    <n v="41262"/>
    <s v="BERMAR"/>
    <s v="GP4GP1150"/>
    <s v="Q1 2021"/>
    <s v="EUR"/>
    <n v="267.05"/>
    <n v="267.05"/>
    <n v="0"/>
    <n v="267.05"/>
    <n v="0"/>
    <x v="0"/>
    <m/>
    <m/>
    <m/>
    <m/>
    <s v="none"/>
    <m/>
    <m/>
    <m/>
    <x v="0"/>
    <m/>
    <x v="0"/>
  </r>
  <r>
    <s v="CORPGP4GP1150Q3 2021EUR"/>
    <x v="2"/>
    <n v="41262"/>
    <s v="BERMAR"/>
    <s v="GP4GP1150"/>
    <s v="Q3 2021"/>
    <s v="EUR"/>
    <n v="621.5"/>
    <n v="621.5"/>
    <n v="0"/>
    <n v="621.5"/>
    <n v="0"/>
    <x v="0"/>
    <m/>
    <m/>
    <m/>
    <m/>
    <s v="none"/>
    <m/>
    <m/>
    <m/>
    <x v="0"/>
    <m/>
    <x v="0"/>
  </r>
  <r>
    <s v="CORPGP2-21-6-035Q1 2021EUR"/>
    <x v="2"/>
    <n v="78134"/>
    <s v="DESIGN HEURE SAS"/>
    <s v="GP2-21-6-035"/>
    <s v="Q1 2021"/>
    <s v="EUR"/>
    <n v="20.09"/>
    <n v="20.085000000000001"/>
    <n v="4.999999999999E-3"/>
    <n v="20.09"/>
    <n v="0"/>
    <x v="0"/>
    <m/>
    <m/>
    <m/>
    <m/>
    <s v="none"/>
    <m/>
    <m/>
    <m/>
    <x v="0"/>
    <m/>
    <x v="0"/>
  </r>
  <r>
    <s v="CORPGP2-21-6-035Q4 2021EUR"/>
    <x v="2"/>
    <n v="78134"/>
    <s v="DESIGN HEURE SAS"/>
    <s v="GP2-21-6-035"/>
    <s v="Q4 2021"/>
    <s v="EUR"/>
    <n v="101.36"/>
    <n v="101.361"/>
    <n v="-1.0000000000047701E-3"/>
    <n v="101.36"/>
    <n v="0"/>
    <x v="0"/>
    <m/>
    <m/>
    <m/>
    <m/>
    <s v="none"/>
    <m/>
    <m/>
    <m/>
    <x v="0"/>
    <m/>
    <x v="0"/>
  </r>
  <r>
    <s v="CORPGP2-21-6-034Q1 2021EUR"/>
    <x v="2"/>
    <n v="356882"/>
    <s v="SMD TEXTILES LTD"/>
    <s v="GP2-21-6-034"/>
    <s v="Q1 2021"/>
    <s v="EUR"/>
    <n v="20.52"/>
    <n v="20.52"/>
    <n v="0"/>
    <n v="20.52"/>
    <n v="0"/>
    <x v="0"/>
    <m/>
    <m/>
    <m/>
    <m/>
    <s v="none"/>
    <m/>
    <m/>
    <m/>
    <x v="0"/>
    <m/>
    <x v="0"/>
  </r>
  <r>
    <s v="CORPGP4GP21066Q1 2021EUR"/>
    <x v="2"/>
    <n v="45087"/>
    <s v="SERAX NV"/>
    <s v="GP4GP21066"/>
    <s v="Q1 2021"/>
    <s v="EUR"/>
    <n v="20.72"/>
    <n v="20.718"/>
    <n v="1.9999999999988898E-3"/>
    <n v="20.72"/>
    <n v="0"/>
    <x v="0"/>
    <m/>
    <m/>
    <m/>
    <m/>
    <s v="none"/>
    <m/>
    <m/>
    <m/>
    <x v="0"/>
    <m/>
    <x v="0"/>
  </r>
  <r>
    <s v="CORPGP4GP21066Q2 2021EUR"/>
    <x v="2"/>
    <n v="45087"/>
    <s v="SERAX NV"/>
    <s v="GP4GP21066"/>
    <s v="Q2 2021"/>
    <s v="EUR"/>
    <n v="1119.3599999999999"/>
    <n v="1119.3599999999999"/>
    <n v="0"/>
    <n v="1119.3599999999999"/>
    <n v="0"/>
    <x v="0"/>
    <m/>
    <m/>
    <m/>
    <m/>
    <s v="none"/>
    <m/>
    <m/>
    <m/>
    <x v="0"/>
    <m/>
    <x v="0"/>
  </r>
  <r>
    <s v="CORPGP4GP21066Q4 2021EUR"/>
    <x v="2"/>
    <n v="45087"/>
    <s v="SERAX NV"/>
    <s v="GP4GP21066"/>
    <s v="Q4 2021"/>
    <s v="EUR"/>
    <n v="4110.3999999999996"/>
    <n v="4110.3999999999996"/>
    <n v="0"/>
    <n v="4110.3999999999996"/>
    <n v="0"/>
    <x v="0"/>
    <m/>
    <m/>
    <m/>
    <m/>
    <s v="none"/>
    <m/>
    <m/>
    <m/>
    <x v="0"/>
    <m/>
    <x v="0"/>
  </r>
  <r>
    <s v="CORPGP4GP21132Q0 2021EUR"/>
    <x v="2"/>
    <n v="354805"/>
    <s v="CORBY OF WINDSOR FIRED UP CORPORATION"/>
    <s v="GP4GP21132"/>
    <s v="Q0 2021"/>
    <s v="EUR"/>
    <n v="1465.57"/>
    <n v="1465.5715"/>
    <n v="-1.50000000007821E-3"/>
    <n v="1465.57"/>
    <n v="0"/>
    <x v="0"/>
    <m/>
    <m/>
    <m/>
    <m/>
    <s v="none"/>
    <m/>
    <m/>
    <m/>
    <x v="0"/>
    <m/>
    <x v="0"/>
  </r>
  <r>
    <s v="CORPGP4GP21132Q1 2021EUR"/>
    <x v="2"/>
    <n v="354805"/>
    <s v="CORBY OF WINDSOR FIRED UP CORPORATION"/>
    <s v="GP4GP21132"/>
    <s v="Q1 2021"/>
    <s v="EUR"/>
    <n v="196.61"/>
    <n v="196.60849999999999"/>
    <n v="1.5000000000213701E-3"/>
    <n v="196.61"/>
    <n v="0"/>
    <x v="0"/>
    <m/>
    <m/>
    <m/>
    <m/>
    <s v="none"/>
    <m/>
    <m/>
    <m/>
    <x v="0"/>
    <m/>
    <x v="0"/>
  </r>
  <r>
    <s v="CORPGP4GP21132Q2 2021EUR"/>
    <x v="2"/>
    <n v="354805"/>
    <s v="CORBY OF WINDSOR FIRED UP CORPORATION"/>
    <s v="GP4GP21132"/>
    <s v="Q2 2021"/>
    <s v="EUR"/>
    <n v="656.44"/>
    <n v="656.44150000000002"/>
    <n v="-1.4999999999645199E-3"/>
    <n v="656.44"/>
    <n v="0"/>
    <x v="0"/>
    <m/>
    <m/>
    <m/>
    <m/>
    <s v="none"/>
    <m/>
    <m/>
    <m/>
    <x v="0"/>
    <m/>
    <x v="0"/>
  </r>
  <r>
    <s v="CORPGP4GP21132Q4 2021EUR"/>
    <x v="2"/>
    <n v="354805"/>
    <s v="CORBY OF WINDSOR FIRED UP CORPORATION"/>
    <s v="GP4GP21132"/>
    <s v="Q4 2021"/>
    <s v="EUR"/>
    <n v="827.75"/>
    <n v="827.75400000000002"/>
    <n v="-4.0000000000190898E-3"/>
    <n v="827.75"/>
    <n v="0"/>
    <x v="0"/>
    <m/>
    <m/>
    <m/>
    <m/>
    <s v="none"/>
    <m/>
    <m/>
    <m/>
    <x v="2"/>
    <s v="Zakaria"/>
    <x v="0"/>
  </r>
  <r>
    <s v="CORPGP2-21-6-036Q1 2021EUR"/>
    <x v="2"/>
    <n v="261268"/>
    <s v="RESISTUB PRODUCTIONS SAS"/>
    <s v="GP2-21-6-036"/>
    <s v="Q1 2021"/>
    <s v="EUR"/>
    <n v="345.17"/>
    <n v="345.1728"/>
    <n v="-2.7999999999792601E-3"/>
    <n v="345.17"/>
    <n v="0"/>
    <x v="0"/>
    <m/>
    <m/>
    <m/>
    <m/>
    <s v="none"/>
    <m/>
    <m/>
    <m/>
    <x v="0"/>
    <m/>
    <x v="0"/>
  </r>
  <r>
    <s v="CORPGP2-21-6-036Q0 2021EUR"/>
    <x v="2"/>
    <n v="261268"/>
    <s v="RESISTUB PRODUCTIONS SAS"/>
    <s v="GP2-21-6-036"/>
    <s v="Q0 2021"/>
    <s v="EUR"/>
    <n v="480.12"/>
    <n v="480.12"/>
    <n v="0"/>
    <n v="480.12"/>
    <n v="0"/>
    <x v="0"/>
    <m/>
    <m/>
    <m/>
    <m/>
    <s v="none"/>
    <m/>
    <m/>
    <m/>
    <x v="0"/>
    <m/>
    <x v="0"/>
  </r>
  <r>
    <s v="CORPGP2-21-6-036Q4 2021EUR"/>
    <x v="2"/>
    <n v="261268"/>
    <s v="RESISTUB PRODUCTIONS SAS"/>
    <s v="GP2-21-6-036"/>
    <s v="Q4 2021"/>
    <s v="EUR"/>
    <n v="0.62"/>
    <n v="0.62280000000000002"/>
    <n v="-2.8000000000000199E-3"/>
    <n v="0.62"/>
    <n v="0"/>
    <x v="0"/>
    <m/>
    <m/>
    <m/>
    <m/>
    <s v="none"/>
    <m/>
    <m/>
    <m/>
    <x v="0"/>
    <m/>
    <x v="0"/>
  </r>
  <r>
    <s v="CORPGP2GP21118Q1 2021EUR"/>
    <x v="2"/>
    <n v="248969"/>
    <s v="Flex Equipos de Descanso S.A."/>
    <s v="GP2GP21118"/>
    <s v="Q1 2021"/>
    <s v="EUR"/>
    <n v="1752.8"/>
    <n v="1752.8"/>
    <n v="0"/>
    <n v="1752.8"/>
    <n v="0"/>
    <x v="0"/>
    <m/>
    <m/>
    <m/>
    <m/>
    <s v="none"/>
    <m/>
    <m/>
    <m/>
    <x v="0"/>
    <m/>
    <x v="0"/>
  </r>
  <r>
    <s v="CORPGP2GP21118Q2 2021EUR"/>
    <x v="2"/>
    <n v="248969"/>
    <s v="Flex Equipos de Descanso S.A."/>
    <s v="GP2GP21118"/>
    <s v="Q2 2021"/>
    <s v="EUR"/>
    <n v="76.459999999999994"/>
    <n v="76.457999999999998"/>
    <n v="1.9999999999953302E-3"/>
    <n v="76.459999999999994"/>
    <n v="0"/>
    <x v="0"/>
    <m/>
    <m/>
    <m/>
    <m/>
    <s v="none"/>
    <m/>
    <m/>
    <m/>
    <x v="0"/>
    <m/>
    <x v="0"/>
  </r>
  <r>
    <s v="CORPGP2GP21118Q3 2021EUR"/>
    <x v="2"/>
    <n v="248969"/>
    <s v="Flex Equipos de Descanso S.A."/>
    <s v="GP2GP21118"/>
    <s v="Q3 2021"/>
    <s v="EUR"/>
    <n v="21.65"/>
    <n v="21.65"/>
    <n v="0"/>
    <n v="21.65"/>
    <n v="0"/>
    <x v="0"/>
    <m/>
    <m/>
    <m/>
    <m/>
    <s v="none"/>
    <m/>
    <m/>
    <m/>
    <x v="0"/>
    <m/>
    <x v="0"/>
  </r>
  <r>
    <s v="CORPGP2GP21118Q4 2021EUR"/>
    <x v="2"/>
    <n v="248969"/>
    <s v="Flex Equipos de Descanso S.A."/>
    <s v="GP2GP21118"/>
    <s v="Q4 2021"/>
    <s v="EUR"/>
    <n v="1052.93"/>
    <n v="1052.9345000000001"/>
    <n v="-4.5000000000072699E-3"/>
    <n v="1052.93"/>
    <n v="0"/>
    <x v="0"/>
    <m/>
    <m/>
    <m/>
    <m/>
    <s v="none"/>
    <m/>
    <m/>
    <m/>
    <x v="0"/>
    <m/>
    <x v="0"/>
  </r>
  <r>
    <s v="CORPGP4GP21041-Y 2021EUR"/>
    <x v="2"/>
    <n v="2270"/>
    <s v="VILLEROY ET BOCH AG"/>
    <s v="GP4GP21041-"/>
    <s v="Y 2021"/>
    <s v="EUR"/>
    <n v="24189.34"/>
    <n v="24189.343199999999"/>
    <n v="-3.1999999991967299E-3"/>
    <n v="24189.34"/>
    <n v="0"/>
    <x v="0"/>
    <m/>
    <m/>
    <m/>
    <m/>
    <s v="none"/>
    <m/>
    <m/>
    <m/>
    <x v="0"/>
    <m/>
    <x v="0"/>
  </r>
  <r>
    <s v="CORPGP4GP2756Q2 2021EUR"/>
    <x v="2"/>
    <n v="6241"/>
    <s v="LE MENU DUBREUIL"/>
    <s v="GP4GP2756"/>
    <s v="Q2 2021"/>
    <s v="EUR"/>
    <n v="23.92"/>
    <n v="23.92"/>
    <n v="0"/>
    <n v="23.92"/>
    <n v="0"/>
    <x v="0"/>
    <m/>
    <m/>
    <m/>
    <m/>
    <s v="none"/>
    <m/>
    <m/>
    <m/>
    <x v="0"/>
    <m/>
    <x v="0"/>
  </r>
  <r>
    <s v="CORPGP4GP2756Q3 2021EUR"/>
    <x v="2"/>
    <n v="6241"/>
    <s v="LE MENU DUBREUIL"/>
    <s v="GP4GP2756"/>
    <s v="Q3 2021"/>
    <s v="EUR"/>
    <n v="20.28"/>
    <n v="20.28"/>
    <n v="0"/>
    <n v="20.28"/>
    <n v="0"/>
    <x v="0"/>
    <m/>
    <m/>
    <m/>
    <m/>
    <s v="none"/>
    <m/>
    <m/>
    <m/>
    <x v="0"/>
    <m/>
    <x v="0"/>
  </r>
  <r>
    <s v="CORPGP4GP2756Q4 2021EUR"/>
    <x v="2"/>
    <n v="6241"/>
    <s v="LE MENU DUBREUIL"/>
    <s v="GP4GP2756"/>
    <s v="Q4 2021"/>
    <s v="EUR"/>
    <n v="97.61"/>
    <n v="97.611800000000002"/>
    <n v="-1.8000000000029099E-3"/>
    <n v="97.61"/>
    <n v="0"/>
    <x v="0"/>
    <m/>
    <m/>
    <m/>
    <m/>
    <s v="none"/>
    <s v="Produit"/>
    <s v="Thao"/>
    <s v="[TN] : Calcul à la main = Report = Montant après le dernier ajustement [38503] : 4 880,59 x 2% = 97,61. L'ajustement n'est pas encore facturé par le métier [MT] facture complémentaire envoyée"/>
    <x v="1"/>
    <s v="Mathilde"/>
    <x v="11"/>
  </r>
  <r>
    <s v="CORPGP2GP2213Q3 2021EUR"/>
    <x v="2"/>
    <n v="58122"/>
    <s v="NICOLARDOT"/>
    <s v="GP2GP2213"/>
    <s v="Q3 2021"/>
    <s v="EUR"/>
    <n v="39518.53"/>
    <n v="39518.5308"/>
    <n v="-8.0000000161817297E-4"/>
    <n v="39518.53"/>
    <n v="0"/>
    <x v="0"/>
    <m/>
    <m/>
    <m/>
    <m/>
    <s v="none"/>
    <m/>
    <m/>
    <m/>
    <x v="0"/>
    <m/>
    <x v="0"/>
  </r>
  <r>
    <s v="CORPGP2GP2213Q4 2021EUR"/>
    <x v="2"/>
    <n v="58122"/>
    <s v="NICOLARDOT"/>
    <s v="GP2GP2213"/>
    <s v="Q4 2021"/>
    <s v="EUR"/>
    <n v="19271"/>
    <n v="19271.004000000001"/>
    <n v="-4.0000000008149003E-3"/>
    <n v="19271"/>
    <n v="0"/>
    <x v="0"/>
    <m/>
    <m/>
    <m/>
    <m/>
    <s v="none"/>
    <m/>
    <m/>
    <m/>
    <x v="0"/>
    <m/>
    <x v="0"/>
  </r>
  <r>
    <s v="CORPGP4-21-2-090Q0 2021EUR"/>
    <x v="2"/>
    <n v="317017"/>
    <s v="PALATINO"/>
    <s v="GP4-21-2-090"/>
    <s v="Q0 2021"/>
    <s v="EUR"/>
    <n v="10017.719999999999"/>
    <n v="10017.719999999999"/>
    <n v="1.81898940354585E-12"/>
    <n v="10017.719999999999"/>
    <n v="0"/>
    <x v="0"/>
    <m/>
    <m/>
    <m/>
    <m/>
    <s v="none"/>
    <m/>
    <m/>
    <m/>
    <x v="0"/>
    <m/>
    <x v="0"/>
  </r>
  <r>
    <s v="CORPGP4-21-2-090Q1 2021EUR"/>
    <x v="2"/>
    <n v="317017"/>
    <s v="PALATINO"/>
    <s v="GP4-21-2-090"/>
    <s v="Q1 2021"/>
    <s v="EUR"/>
    <n v="2795.76"/>
    <n v="2795.76"/>
    <n v="0"/>
    <n v="2795.76"/>
    <n v="0"/>
    <x v="0"/>
    <m/>
    <m/>
    <m/>
    <m/>
    <s v="none"/>
    <m/>
    <m/>
    <m/>
    <x v="0"/>
    <m/>
    <x v="0"/>
  </r>
  <r>
    <s v="CORPGP4-21-2-090Q2 2021EUR"/>
    <x v="2"/>
    <n v="317017"/>
    <s v="PALATINO"/>
    <s v="GP4-21-2-090"/>
    <s v="Q2 2021"/>
    <s v="EUR"/>
    <n v="2711.55"/>
    <n v="2711.55"/>
    <n v="0"/>
    <n v="2711.55"/>
    <n v="0"/>
    <x v="0"/>
    <m/>
    <m/>
    <m/>
    <m/>
    <s v="none"/>
    <m/>
    <m/>
    <m/>
    <x v="0"/>
    <m/>
    <x v="0"/>
  </r>
  <r>
    <s v="CORPGP4-21-2-090Q3 2021EUR"/>
    <x v="2"/>
    <n v="317017"/>
    <s v="PALATINO"/>
    <s v="GP4-21-2-090"/>
    <s v="Q3 2021"/>
    <s v="EUR"/>
    <n v="4491.09"/>
    <n v="4491.09"/>
    <n v="0"/>
    <n v="4491.09"/>
    <n v="0"/>
    <x v="0"/>
    <m/>
    <m/>
    <m/>
    <m/>
    <s v="none"/>
    <m/>
    <m/>
    <m/>
    <x v="0"/>
    <m/>
    <x v="0"/>
  </r>
  <r>
    <s v="CORPGP4-21-2-090Q4 2021EUR"/>
    <x v="2"/>
    <n v="317017"/>
    <s v="PALATINO"/>
    <s v="GP4-21-2-090"/>
    <s v="Q4 2021"/>
    <s v="EUR"/>
    <n v="4445.46"/>
    <n v="4445.46"/>
    <n v="0"/>
    <n v="4445.46"/>
    <n v="0"/>
    <x v="0"/>
    <m/>
    <m/>
    <m/>
    <m/>
    <s v="none"/>
    <m/>
    <m/>
    <m/>
    <x v="0"/>
    <m/>
    <x v="0"/>
  </r>
  <r>
    <s v="CORPGP4GP1975Q1 2021EUR"/>
    <x v="2"/>
    <n v="58161"/>
    <s v="COUP DE PATES SAS"/>
    <s v="GP4GP1975"/>
    <s v="Q1 2021"/>
    <s v="EUR"/>
    <n v="7873.94"/>
    <n v="7873.9390000000003"/>
    <n v="9.9999999929423189E-4"/>
    <n v="7873.94"/>
    <n v="0"/>
    <x v="0"/>
    <m/>
    <m/>
    <m/>
    <m/>
    <s v="none"/>
    <m/>
    <m/>
    <m/>
    <x v="0"/>
    <m/>
    <x v="0"/>
  </r>
  <r>
    <s v="CORPGP4GP1975Q2 2021EUR"/>
    <x v="2"/>
    <n v="58161"/>
    <s v="COUP DE PATES SAS"/>
    <s v="GP4GP1975"/>
    <s v="Q2 2021"/>
    <s v="EUR"/>
    <n v="14204.16"/>
    <n v="14204.1572"/>
    <n v="2.8000000002066298E-3"/>
    <n v="14204.16"/>
    <n v="0"/>
    <x v="0"/>
    <m/>
    <m/>
    <m/>
    <m/>
    <s v="none"/>
    <m/>
    <m/>
    <m/>
    <x v="0"/>
    <m/>
    <x v="0"/>
  </r>
  <r>
    <s v="CORPGP4GP1975Q3 2021EUR"/>
    <x v="2"/>
    <n v="58161"/>
    <s v="COUP DE PATES SAS"/>
    <s v="GP4GP1975"/>
    <s v="Q3 2021"/>
    <s v="EUR"/>
    <n v="27812"/>
    <n v="27812"/>
    <n v="0"/>
    <n v="27812"/>
    <n v="0"/>
    <x v="0"/>
    <m/>
    <m/>
    <m/>
    <m/>
    <s v="none"/>
    <m/>
    <m/>
    <m/>
    <x v="0"/>
    <m/>
    <x v="0"/>
  </r>
  <r>
    <s v="CORPGP4GP1975Q4 2021EUR"/>
    <x v="2"/>
    <n v="58161"/>
    <s v="COUP DE PATES SAS"/>
    <s v="GP4GP1975"/>
    <s v="Q4 2021"/>
    <s v="EUR"/>
    <n v="31433.18"/>
    <n v="31433.18"/>
    <n v="0"/>
    <n v="31433.18"/>
    <n v="0"/>
    <x v="0"/>
    <m/>
    <m/>
    <m/>
    <m/>
    <s v="none"/>
    <m/>
    <m/>
    <m/>
    <x v="0"/>
    <m/>
    <x v="0"/>
  </r>
  <r>
    <s v="CORPGP4GP1627Y 2021EUR"/>
    <x v="2"/>
    <n v="49198"/>
    <s v="DAMMANN FRERES"/>
    <s v="GP4GP1627"/>
    <s v="Y 2021"/>
    <s v="EUR"/>
    <n v="1890.42"/>
    <n v="1890.4174"/>
    <n v="2.6000000000294598E-3"/>
    <n v="1890.42"/>
    <n v="0"/>
    <x v="0"/>
    <m/>
    <m/>
    <m/>
    <m/>
    <s v="none"/>
    <m/>
    <m/>
    <m/>
    <x v="0"/>
    <m/>
    <x v="0"/>
  </r>
  <r>
    <s v="CORPGP2GP2512Y 2021EUR"/>
    <x v="2"/>
    <n v="8979"/>
    <s v="ASCOLIA"/>
    <s v="GP2GP2512"/>
    <s v="Y 2021"/>
    <s v="EUR"/>
    <n v="6086.74"/>
    <n v="6086.7394000000004"/>
    <n v="5.9999999939464E-4"/>
    <n v="6086.74"/>
    <n v="0"/>
    <x v="0"/>
    <m/>
    <m/>
    <m/>
    <m/>
    <s v="none"/>
    <m/>
    <m/>
    <m/>
    <x v="0"/>
    <m/>
    <x v="0"/>
  </r>
  <r>
    <s v="CORPGP2GP2440Q0 2021EUR"/>
    <x v="2"/>
    <n v="57991"/>
    <s v="BRUNNER"/>
    <s v="GP2GP2440"/>
    <s v="Q0 2021"/>
    <s v="EUR"/>
    <n v="232.17"/>
    <n v="232.16579999999999"/>
    <n v="4.2000000000825804E-3"/>
    <n v="232.17"/>
    <n v="0"/>
    <x v="0"/>
    <m/>
    <m/>
    <m/>
    <m/>
    <s v="none"/>
    <m/>
    <m/>
    <m/>
    <x v="0"/>
    <m/>
    <x v="0"/>
  </r>
  <r>
    <s v="CORPGP2GP2440Q2 2021EUR"/>
    <x v="2"/>
    <n v="57991"/>
    <s v="BRUNNER"/>
    <s v="GP2GP2440"/>
    <s v="Q2 2021"/>
    <s v="EUR"/>
    <n v="873.77"/>
    <n v="873.76800000000003"/>
    <n v="1.9999999999527002E-3"/>
    <n v="873.77"/>
    <n v="0"/>
    <x v="0"/>
    <m/>
    <m/>
    <m/>
    <m/>
    <s v="none"/>
    <m/>
    <m/>
    <m/>
    <x v="0"/>
    <m/>
    <x v="0"/>
  </r>
  <r>
    <s v="CORPGP2GP2440Q3 2021EUR"/>
    <x v="2"/>
    <n v="57991"/>
    <s v="BRUNNER"/>
    <s v="GP2GP2440"/>
    <s v="Q3 2021"/>
    <s v="EUR"/>
    <n v="209.28"/>
    <n v="209.28"/>
    <n v="0"/>
    <n v="209.28"/>
    <n v="0"/>
    <x v="0"/>
    <m/>
    <m/>
    <m/>
    <m/>
    <s v="none"/>
    <m/>
    <m/>
    <m/>
    <x v="0"/>
    <m/>
    <x v="0"/>
  </r>
  <r>
    <s v="CORPGP2GP2440Q4 2021EUR"/>
    <x v="2"/>
    <n v="57991"/>
    <s v="BRUNNER"/>
    <s v="GP2GP2440"/>
    <s v="Q4 2021"/>
    <s v="EUR"/>
    <n v="2301.31"/>
    <n v="2301.3078"/>
    <n v="2.1999999999025E-3"/>
    <n v="2301.31"/>
    <n v="0"/>
    <x v="0"/>
    <m/>
    <m/>
    <m/>
    <m/>
    <s v="none"/>
    <m/>
    <m/>
    <m/>
    <x v="0"/>
    <m/>
    <x v="0"/>
  </r>
  <r>
    <s v="CORPGP3IB2477Q0 2021EUR"/>
    <x v="2"/>
    <n v="287320"/>
    <s v="POSTFORMING INDUSTRIES"/>
    <s v="GP3IB2477"/>
    <s v="Q0 2021"/>
    <s v="EUR"/>
    <n v="-801.75"/>
    <n v="-801.74760000000003"/>
    <n v="-2.3999999999659801E-3"/>
    <n v="-801.74760000000003"/>
    <n v="-2.3999999999659801E-3"/>
    <x v="0"/>
    <m/>
    <m/>
    <m/>
    <m/>
    <s v="none"/>
    <m/>
    <m/>
    <m/>
    <x v="0"/>
    <m/>
    <x v="0"/>
  </r>
  <r>
    <s v="CORPGP3IB2477Q2 2021EUR"/>
    <x v="2"/>
    <n v="287320"/>
    <s v="POSTFORMING INDUSTRIES"/>
    <s v="GP3IB2477"/>
    <s v="Q2 2021"/>
    <s v="EUR"/>
    <n v="35.020000000000003"/>
    <n v="35.017600000000002"/>
    <n v="2.4000000000015099E-3"/>
    <n v="35.017600000000002"/>
    <n v="2.4000000000015099E-3"/>
    <x v="0"/>
    <m/>
    <m/>
    <m/>
    <m/>
    <s v="none"/>
    <m/>
    <m/>
    <m/>
    <x v="0"/>
    <m/>
    <x v="0"/>
  </r>
  <r>
    <s v="CORPGP3IBB2476Q2 2021EUR"/>
    <x v="2"/>
    <n v="287320"/>
    <s v="POSTFORMING INDUSTRIES"/>
    <s v="GP3IBB2476"/>
    <s v="Q2 2021"/>
    <s v="EUR"/>
    <n v="147.16"/>
    <n v="147.16"/>
    <n v="0"/>
    <n v="147.16"/>
    <n v="0"/>
    <x v="0"/>
    <m/>
    <m/>
    <m/>
    <m/>
    <s v="none"/>
    <m/>
    <m/>
    <m/>
    <x v="0"/>
    <m/>
    <x v="0"/>
  </r>
  <r>
    <s v="CORPGP3IBB2476Q3 2021EUR"/>
    <x v="2"/>
    <n v="287320"/>
    <s v="POSTFORMING INDUSTRIES"/>
    <s v="GP3IBB2476"/>
    <s v="Q3 2021"/>
    <s v="EUR"/>
    <n v="231.08"/>
    <n v="231.08"/>
    <n v="0"/>
    <n v="231.08"/>
    <n v="0"/>
    <x v="0"/>
    <m/>
    <m/>
    <m/>
    <m/>
    <s v="none"/>
    <m/>
    <m/>
    <m/>
    <x v="0"/>
    <m/>
    <x v="0"/>
  </r>
  <r>
    <s v="CORPGP2GP2408Q0 2021EUR"/>
    <x v="2"/>
    <n v="287320"/>
    <s v="POSTFORMING INDUSTRIES"/>
    <s v="GP2GP2408"/>
    <s v="Q0 2021"/>
    <s v="EUR"/>
    <n v="3766.49"/>
    <n v="3766.4859999999999"/>
    <n v="3.9999999999054099E-3"/>
    <n v="3766.49"/>
    <n v="0"/>
    <x v="0"/>
    <m/>
    <m/>
    <m/>
    <m/>
    <s v="rdbc"/>
    <s v="Métier"/>
    <s v="Mathilde"/>
    <s v="[MT]Ajustement et facture bien dans A2S https://astoresuite.com/billing_invoices/show/27644_x000a_[EF] Je vois 4 participations dans la campagne. Je pense qu'on doit faire un clean-up, et puis recalcul attention a ce que la particpation lié à l'ajustement ne soit pas archivé_x000a_https://astoresuite.com/adjustements/edit/3577 [MT] l'ajustement est bien dans A2S, je ne peux donc pas le reloader. A voir du côté Hexa pourquoi ça ne ressort pas dans le RDBC_x000a_[ZB] Corrigé: association au bon template"/>
    <x v="2"/>
    <s v="Zakaria"/>
    <x v="7"/>
  </r>
  <r>
    <s v="CORPGP2GP2408Q4 2021EUR"/>
    <x v="2"/>
    <n v="287320"/>
    <s v="POSTFORMING INDUSTRIES"/>
    <s v="GP2GP2408"/>
    <s v="Q4 2021"/>
    <s v="EUR"/>
    <n v="29.6"/>
    <n v="29.6"/>
    <n v="0"/>
    <n v="29.6"/>
    <n v="0"/>
    <x v="0"/>
    <m/>
    <m/>
    <m/>
    <m/>
    <s v="none"/>
    <m/>
    <m/>
    <m/>
    <x v="0"/>
    <m/>
    <x v="0"/>
  </r>
  <r>
    <s v="CORPGP3IB2498Q0 2021EUR"/>
    <x v="2"/>
    <n v="287320"/>
    <s v="POSTFORMING INDUSTRIES"/>
    <s v="GP3IB2498"/>
    <s v="Q0 2021"/>
    <s v="EUR"/>
    <n v="1202.6199999999999"/>
    <n v="1202.6214"/>
    <n v="-1.4000000001033099E-3"/>
    <n v="1202.6199999999999"/>
    <n v="0"/>
    <x v="0"/>
    <m/>
    <m/>
    <m/>
    <m/>
    <s v="none"/>
    <m/>
    <m/>
    <m/>
    <x v="0"/>
    <m/>
    <x v="0"/>
  </r>
  <r>
    <s v="CORPGP3SNOV2549Q0 2021EUR"/>
    <x v="2"/>
    <n v="287320"/>
    <s v="POSTFORMING INDUSTRIES"/>
    <s v="GP3SNOV2549"/>
    <s v="Q0 2021"/>
    <s v="EUR"/>
    <n v="-29271.969999999899"/>
    <n v="-29271.966"/>
    <n v="-3.9999999971769198E-3"/>
    <n v="-29271.969999999899"/>
    <n v="0"/>
    <x v="0"/>
    <m/>
    <m/>
    <m/>
    <m/>
    <s v="none"/>
    <m/>
    <m/>
    <m/>
    <x v="0"/>
    <m/>
    <x v="0"/>
  </r>
  <r>
    <s v="CORPGP2GP2307Q1 2021EUR"/>
    <x v="2"/>
    <n v="50586"/>
    <s v="ADAPTATION CABLAGE"/>
    <s v="GP2GP2307"/>
    <s v="Q1 2021"/>
    <s v="EUR"/>
    <n v="1142.19"/>
    <n v="1142.19"/>
    <n v="0"/>
    <n v="1142.19"/>
    <n v="0"/>
    <x v="0"/>
    <m/>
    <m/>
    <m/>
    <m/>
    <s v="none"/>
    <m/>
    <m/>
    <m/>
    <x v="0"/>
    <m/>
    <x v="0"/>
  </r>
  <r>
    <s v="CORPGP2GP2307Q2 2021EUR"/>
    <x v="2"/>
    <n v="50586"/>
    <s v="ADAPTATION CABLAGE"/>
    <s v="GP2GP2307"/>
    <s v="Q2 2021"/>
    <s v="EUR"/>
    <n v="1142.1600000000001"/>
    <n v="1142.1600000000001"/>
    <n v="0"/>
    <n v="1142.1600000000001"/>
    <n v="0"/>
    <x v="0"/>
    <m/>
    <m/>
    <m/>
    <m/>
    <s v="none"/>
    <m/>
    <m/>
    <m/>
    <x v="0"/>
    <m/>
    <x v="0"/>
  </r>
  <r>
    <s v="CORPGP3MERD2308Q1 2021EUR"/>
    <x v="2"/>
    <n v="50586"/>
    <s v="ADAPTATION CABLAGE"/>
    <s v="GP3MERD2308"/>
    <s v="Q1 2021"/>
    <s v="EUR"/>
    <n v="761.46"/>
    <n v="761.46"/>
    <n v="0"/>
    <n v="761.46"/>
    <n v="0"/>
    <x v="0"/>
    <m/>
    <m/>
    <m/>
    <m/>
    <s v="none"/>
    <m/>
    <m/>
    <m/>
    <x v="0"/>
    <m/>
    <x v="0"/>
  </r>
  <r>
    <s v="CORPGP3MERD2308Q2 2021EUR"/>
    <x v="2"/>
    <n v="50586"/>
    <s v="ADAPTATION CABLAGE"/>
    <s v="GP3MERD2308"/>
    <s v="Q2 2021"/>
    <s v="EUR"/>
    <n v="761.44"/>
    <n v="761.44"/>
    <n v="0"/>
    <n v="761.44"/>
    <n v="0"/>
    <x v="0"/>
    <m/>
    <m/>
    <m/>
    <m/>
    <s v="none"/>
    <m/>
    <m/>
    <m/>
    <x v="0"/>
    <m/>
    <x v="0"/>
  </r>
  <r>
    <s v="CORP684291Q2 2021EUR"/>
    <x v="2"/>
    <n v="45444"/>
    <s v="GROSFILLEX DEPT CONTRACT"/>
    <n v="684291"/>
    <s v="Q2 2021"/>
    <s v="EUR"/>
    <n v="478.8"/>
    <n v="478.8"/>
    <n v="0"/>
    <n v="478.8"/>
    <n v="0"/>
    <x v="0"/>
    <m/>
    <m/>
    <m/>
    <m/>
    <s v="none"/>
    <m/>
    <m/>
    <m/>
    <x v="0"/>
    <m/>
    <x v="0"/>
  </r>
  <r>
    <s v="CORP684291Q3 2021EUR"/>
    <x v="2"/>
    <n v="45444"/>
    <s v="GROSFILLEX DEPT CONTRACT"/>
    <n v="684291"/>
    <s v="Q3 2021"/>
    <s v="EUR"/>
    <n v="112.96"/>
    <n v="112.96"/>
    <n v="0"/>
    <n v="112.96"/>
    <n v="0"/>
    <x v="0"/>
    <m/>
    <m/>
    <m/>
    <m/>
    <s v="none"/>
    <m/>
    <m/>
    <m/>
    <x v="0"/>
    <m/>
    <x v="0"/>
  </r>
  <r>
    <s v="CORP684291Q4 2021EUR"/>
    <x v="2"/>
    <n v="45444"/>
    <s v="GROSFILLEX DEPT CONTRACT"/>
    <n v="684291"/>
    <s v="Q4 2021"/>
    <s v="EUR"/>
    <n v="75.489999999999995"/>
    <n v="75.48"/>
    <n v="9.9999999999908998E-3"/>
    <n v="75.489999999999995"/>
    <n v="0"/>
    <x v="0"/>
    <m/>
    <m/>
    <m/>
    <m/>
    <s v="none"/>
    <m/>
    <m/>
    <m/>
    <x v="0"/>
    <m/>
    <x v="0"/>
  </r>
  <r>
    <s v="CORPGP3IBBN2714Q2 2021EUR"/>
    <x v="2"/>
    <n v="106626"/>
    <s v="DENIS INDUSTRIES"/>
    <s v="GP3IBBN2714"/>
    <s v="Q2 2021"/>
    <s v="EUR"/>
    <n v="4012.12"/>
    <n v="4012.12"/>
    <n v="0"/>
    <n v="4012.12"/>
    <n v="0"/>
    <x v="0"/>
    <m/>
    <m/>
    <m/>
    <m/>
    <s v="none"/>
    <m/>
    <m/>
    <m/>
    <x v="0"/>
    <m/>
    <x v="0"/>
  </r>
  <r>
    <s v="CORPGP3IBBN2714Q3 2021EUR"/>
    <x v="2"/>
    <n v="106626"/>
    <s v="DENIS INDUSTRIES"/>
    <s v="GP3IBBN2714"/>
    <s v="Q3 2021"/>
    <s v="EUR"/>
    <n v="457.88"/>
    <n v="457.88"/>
    <n v="0"/>
    <n v="457.88"/>
    <n v="0"/>
    <x v="0"/>
    <m/>
    <m/>
    <m/>
    <m/>
    <s v="none"/>
    <m/>
    <m/>
    <m/>
    <x v="0"/>
    <m/>
    <x v="0"/>
  </r>
  <r>
    <s v="CORP2526013Q2 2021EUR"/>
    <x v="2"/>
    <n v="12120"/>
    <s v="WIESNER HAGER"/>
    <n v="2526013"/>
    <s v="Q2 2021"/>
    <s v="EUR"/>
    <n v="1852.42"/>
    <n v="1852.41"/>
    <n v="9.9999999999908998E-3"/>
    <n v="1852.42"/>
    <n v="0"/>
    <x v="0"/>
    <m/>
    <m/>
    <m/>
    <m/>
    <s v="none"/>
    <m/>
    <m/>
    <m/>
    <x v="0"/>
    <m/>
    <x v="0"/>
  </r>
  <r>
    <s v="CORP2526013Q3 2021EUR"/>
    <x v="2"/>
    <n v="12120"/>
    <s v="WIESNER HAGER"/>
    <n v="2526013"/>
    <s v="Q3 2021"/>
    <s v="EUR"/>
    <n v="629.64"/>
    <n v="629.64"/>
    <n v="0"/>
    <n v="629.64"/>
    <n v="0"/>
    <x v="0"/>
    <m/>
    <m/>
    <m/>
    <m/>
    <s v="none"/>
    <m/>
    <m/>
    <m/>
    <x v="0"/>
    <m/>
    <x v="0"/>
  </r>
  <r>
    <s v="CORP2526013Q4 2021EUR"/>
    <x v="2"/>
    <n v="12120"/>
    <s v="WIESNER HAGER"/>
    <n v="2526013"/>
    <s v="Q4 2021"/>
    <s v="EUR"/>
    <n v="4878.1899999999996"/>
    <n v="4878.18"/>
    <n v="9.9999999993087806E-3"/>
    <n v="4878.1899999999996"/>
    <n v="0"/>
    <x v="0"/>
    <m/>
    <m/>
    <m/>
    <m/>
    <s v="none"/>
    <m/>
    <m/>
    <m/>
    <x v="0"/>
    <m/>
    <x v="0"/>
  </r>
  <r>
    <s v="CORPGP2GP2943Q0 2021EUR"/>
    <x v="2"/>
    <n v="119761"/>
    <s v="SCENTAIR TECHNOLOGIES"/>
    <s v="GP2GP2943"/>
    <s v="Q0 2021"/>
    <s v="EUR"/>
    <n v="3029"/>
    <n v="3029"/>
    <n v="0"/>
    <n v="3029"/>
    <n v="0"/>
    <x v="0"/>
    <m/>
    <m/>
    <m/>
    <m/>
    <s v="none"/>
    <m/>
    <m/>
    <m/>
    <x v="0"/>
    <m/>
    <x v="0"/>
  </r>
  <r>
    <s v="CORPGP2GP2943Q1 2021EUR"/>
    <x v="2"/>
    <n v="119761"/>
    <s v="SCENTAIR TECHNOLOGIES"/>
    <s v="GP2GP2943"/>
    <s v="Q1 2021"/>
    <s v="EUR"/>
    <n v="7018.01"/>
    <n v="7018.0110000000004"/>
    <n v="-1.0000000002037201E-3"/>
    <n v="7018.01"/>
    <n v="0"/>
    <x v="0"/>
    <m/>
    <m/>
    <m/>
    <m/>
    <s v="none"/>
    <m/>
    <m/>
    <m/>
    <x v="0"/>
    <m/>
    <x v="0"/>
  </r>
  <r>
    <s v="CORPGP2GP2943Q2 2021EUR"/>
    <x v="2"/>
    <n v="119761"/>
    <s v="SCENTAIR TECHNOLOGIES"/>
    <s v="GP2GP2943"/>
    <s v="Q2 2021"/>
    <s v="EUR"/>
    <n v="7537.81"/>
    <n v="7537.8058000000001"/>
    <n v="4.2000000003099497E-3"/>
    <n v="7537.81"/>
    <n v="0"/>
    <x v="0"/>
    <m/>
    <m/>
    <m/>
    <m/>
    <s v="none"/>
    <m/>
    <m/>
    <m/>
    <x v="0"/>
    <m/>
    <x v="0"/>
  </r>
  <r>
    <s v="CORPGP2GP2943Q3 2021EUR"/>
    <x v="2"/>
    <n v="119761"/>
    <s v="SCENTAIR TECHNOLOGIES"/>
    <s v="GP2GP2943"/>
    <s v="Q3 2021"/>
    <s v="EUR"/>
    <n v="8500.83"/>
    <n v="8500.8294000000005"/>
    <n v="5.9999999939464E-4"/>
    <n v="8500.83"/>
    <n v="0"/>
    <x v="0"/>
    <m/>
    <m/>
    <m/>
    <m/>
    <s v="none"/>
    <m/>
    <m/>
    <m/>
    <x v="0"/>
    <m/>
    <x v="0"/>
  </r>
  <r>
    <s v="CORPGP2GP2943Q4 2021EUR"/>
    <x v="2"/>
    <n v="119761"/>
    <s v="SCENTAIR TECHNOLOGIES"/>
    <s v="GP2GP2943"/>
    <s v="Q4 2021"/>
    <s v="EUR"/>
    <n v="10071.6"/>
    <n v="10071.6077"/>
    <n v="-7.7000000001134997E-3"/>
    <n v="10071.6"/>
    <n v="0"/>
    <x v="0"/>
    <m/>
    <m/>
    <m/>
    <m/>
    <s v="none"/>
    <m/>
    <m/>
    <m/>
    <x v="0"/>
    <m/>
    <x v="0"/>
  </r>
  <r>
    <s v="CORPGP2-21-1-052-MOVQ1 2021EUR"/>
    <x v="2"/>
    <n v="260847"/>
    <s v="MOVENPICK Wein Schweiz AG"/>
    <s v="GP2-21-1-052-MOV"/>
    <s v="Q1 2021"/>
    <s v="EUR"/>
    <n v="417.59"/>
    <n v="417.58749999999998"/>
    <n v="2.4999999999977202E-3"/>
    <n v="417.59"/>
    <n v="0"/>
    <x v="0"/>
    <m/>
    <m/>
    <m/>
    <m/>
    <s v="none"/>
    <m/>
    <m/>
    <m/>
    <x v="0"/>
    <m/>
    <x v="0"/>
  </r>
  <r>
    <s v="CORPGP2-21-1-052-MOVQ2 2021EUR"/>
    <x v="2"/>
    <n v="260847"/>
    <s v="MOVENPICK Wein Schweiz AG"/>
    <s v="GP2-21-1-052-MOV"/>
    <s v="Q2 2021"/>
    <s v="EUR"/>
    <n v="2342.29"/>
    <n v="2342.2885000000001"/>
    <n v="1.49999999985084E-3"/>
    <n v="2342.29"/>
    <n v="0"/>
    <x v="0"/>
    <m/>
    <m/>
    <m/>
    <m/>
    <s v="none"/>
    <m/>
    <m/>
    <m/>
    <x v="0"/>
    <m/>
    <x v="0"/>
  </r>
  <r>
    <s v="CORPGP2-21-1-052-MOVQ3 2021EUR"/>
    <x v="2"/>
    <n v="260847"/>
    <s v="MOVENPICK Wein Schweiz AG"/>
    <s v="GP2-21-1-052-MOV"/>
    <s v="Q3 2021"/>
    <s v="EUR"/>
    <n v="7922.3"/>
    <n v="7922.3035"/>
    <n v="-3.49999999980354E-3"/>
    <n v="7922.3"/>
    <n v="0"/>
    <x v="0"/>
    <m/>
    <m/>
    <m/>
    <m/>
    <s v="none"/>
    <m/>
    <m/>
    <m/>
    <x v="0"/>
    <m/>
    <x v="0"/>
  </r>
  <r>
    <s v="CORPGP2-21-1-052-MOVQ4 2021EUR"/>
    <x v="2"/>
    <n v="260847"/>
    <s v="MOVENPICK Wein Schweiz AG"/>
    <s v="GP2-21-1-052-MOV"/>
    <s v="Q4 2021"/>
    <s v="EUR"/>
    <n v="8545.39"/>
    <n v="8545.3894999999993"/>
    <n v="5.0000000010186297E-4"/>
    <n v="8545.39"/>
    <n v="0"/>
    <x v="0"/>
    <m/>
    <m/>
    <m/>
    <m/>
    <s v="none"/>
    <m/>
    <m/>
    <m/>
    <x v="0"/>
    <m/>
    <x v="0"/>
  </r>
  <r>
    <s v="CORPGP2GP1974-Q0 2021EUR"/>
    <x v="2"/>
    <n v="260847"/>
    <s v="MOVENPICK Wein Schweiz AG"/>
    <s v="GP2GP1974-"/>
    <s v="Q0 2021"/>
    <s v="EUR"/>
    <n v="164.91"/>
    <n v="164.90940000000001"/>
    <n v="5.9999999999149601E-4"/>
    <n v="164.91"/>
    <n v="0"/>
    <x v="0"/>
    <m/>
    <m/>
    <m/>
    <m/>
    <s v="none"/>
    <m/>
    <m/>
    <m/>
    <x v="0"/>
    <m/>
    <x v="0"/>
  </r>
  <r>
    <s v="CORPGP2-21-6-061Q2 2021EUR"/>
    <x v="2"/>
    <n v="358585"/>
    <s v="NOWY STYL sp"/>
    <s v="GP2-21-6-061"/>
    <s v="Q2 2021"/>
    <s v="EUR"/>
    <n v="171.99"/>
    <n v="171.99"/>
    <n v="0"/>
    <n v="171.99"/>
    <n v="0"/>
    <x v="0"/>
    <m/>
    <m/>
    <m/>
    <m/>
    <s v="none"/>
    <m/>
    <m/>
    <m/>
    <x v="0"/>
    <m/>
    <x v="0"/>
  </r>
  <r>
    <s v="CORPGP2GP2545Q0 2021EUR"/>
    <x v="2"/>
    <n v="95823"/>
    <s v="ZENGOVARI"/>
    <s v="GP2GP2545"/>
    <s v="Q0 2021"/>
    <s v="EUR"/>
    <n v="125.64"/>
    <n v="125.64"/>
    <n v="0"/>
    <n v="125.64"/>
    <n v="0"/>
    <x v="0"/>
    <m/>
    <m/>
    <m/>
    <m/>
    <s v="none"/>
    <m/>
    <m/>
    <m/>
    <x v="0"/>
    <m/>
    <x v="0"/>
  </r>
  <r>
    <s v="CORPGP2GP2545Q2 2021EUR"/>
    <x v="2"/>
    <n v="95823"/>
    <s v="ZENGOVARI"/>
    <s v="GP2GP2545"/>
    <s v="Q2 2021"/>
    <s v="EUR"/>
    <n v="276.70999999999998"/>
    <n v="276.71280000000002"/>
    <n v="-2.8000000000361E-3"/>
    <n v="276.70999999999998"/>
    <n v="0"/>
    <x v="0"/>
    <m/>
    <m/>
    <m/>
    <m/>
    <s v="none"/>
    <m/>
    <m/>
    <m/>
    <x v="0"/>
    <m/>
    <x v="0"/>
  </r>
  <r>
    <s v="CORPGP2GP2545Q3 2021EUR"/>
    <x v="2"/>
    <n v="95823"/>
    <s v="ZENGOVARI"/>
    <s v="GP2GP2545"/>
    <s v="Q3 2021"/>
    <s v="EUR"/>
    <n v="199.84"/>
    <n v="199.83600000000001"/>
    <n v="3.9999999999906699E-3"/>
    <n v="199.84"/>
    <n v="0"/>
    <x v="0"/>
    <m/>
    <m/>
    <m/>
    <m/>
    <s v="none"/>
    <m/>
    <m/>
    <m/>
    <x v="0"/>
    <m/>
    <x v="0"/>
  </r>
  <r>
    <s v="CORPGP2GP2545Q4 2021EUR"/>
    <x v="2"/>
    <n v="95823"/>
    <s v="ZENGOVARI"/>
    <s v="GP2GP2545"/>
    <s v="Q4 2021"/>
    <s v="EUR"/>
    <n v="354.96"/>
    <n v="354.95639999999997"/>
    <n v="3.6000000000058199E-3"/>
    <n v="354.96"/>
    <n v="0"/>
    <x v="0"/>
    <m/>
    <m/>
    <m/>
    <m/>
    <s v="none"/>
    <m/>
    <m/>
    <m/>
    <x v="0"/>
    <m/>
    <x v="0"/>
  </r>
  <r>
    <s v="CORPGP3IBB2546Q2 2021EUR"/>
    <x v="2"/>
    <n v="95823"/>
    <s v="ZENGOVARI"/>
    <s v="GP3IBB2546"/>
    <s v="Q2 2021"/>
    <s v="EUR"/>
    <n v="88.4"/>
    <n v="88.397400000000005"/>
    <n v="2.6000000000010398E-3"/>
    <n v="88.4"/>
    <n v="0"/>
    <x v="0"/>
    <m/>
    <m/>
    <m/>
    <m/>
    <s v="none"/>
    <m/>
    <m/>
    <m/>
    <x v="0"/>
    <m/>
    <x v="0"/>
  </r>
  <r>
    <s v="CORPGP3IBB2546Q4 2021EUR"/>
    <x v="2"/>
    <n v="95823"/>
    <s v="ZENGOVARI"/>
    <s v="GP3IBB2546"/>
    <s v="Q4 2021"/>
    <s v="EUR"/>
    <n v="20.94"/>
    <n v="20.94"/>
    <n v="0"/>
    <n v="20.94"/>
    <n v="0"/>
    <x v="0"/>
    <m/>
    <m/>
    <m/>
    <m/>
    <s v="none"/>
    <m/>
    <m/>
    <m/>
    <x v="0"/>
    <m/>
    <x v="0"/>
  </r>
  <r>
    <s v="CORPGP2GP2921Q0 2021EUR"/>
    <x v="2"/>
    <n v="36557"/>
    <s v="GOLD KEY MEDIA"/>
    <s v="GP2GP2921"/>
    <s v="Q0 2021"/>
    <s v="EUR"/>
    <n v="136.80000000000001"/>
    <n v="136.80000000000001"/>
    <n v="0"/>
    <n v="136.80000000000001"/>
    <n v="0"/>
    <x v="0"/>
    <m/>
    <m/>
    <m/>
    <m/>
    <s v="none"/>
    <m/>
    <m/>
    <m/>
    <x v="0"/>
    <m/>
    <x v="0"/>
  </r>
  <r>
    <s v="CORPGP2GP2921Q2 2021EUR"/>
    <x v="2"/>
    <n v="36557"/>
    <s v="GOLD KEY MEDIA"/>
    <s v="GP2GP2921"/>
    <s v="Q2 2021"/>
    <s v="EUR"/>
    <n v="378.75"/>
    <n v="378.75"/>
    <n v="0"/>
    <n v="378.75"/>
    <n v="0"/>
    <x v="0"/>
    <m/>
    <m/>
    <m/>
    <m/>
    <s v="none"/>
    <m/>
    <m/>
    <m/>
    <x v="0"/>
    <m/>
    <x v="0"/>
  </r>
  <r>
    <s v="CORPGP2GP2921Q4 2021EUR"/>
    <x v="2"/>
    <n v="36557"/>
    <s v="GOLD KEY MEDIA"/>
    <s v="GP2GP2921"/>
    <s v="Q4 2021"/>
    <s v="EUR"/>
    <n v="180.3"/>
    <n v="180.3"/>
    <n v="0"/>
    <n v="180.3"/>
    <n v="0"/>
    <x v="0"/>
    <m/>
    <m/>
    <m/>
    <m/>
    <s v="none"/>
    <m/>
    <m/>
    <m/>
    <x v="0"/>
    <m/>
    <x v="0"/>
  </r>
  <r>
    <s v="CORPGP2GP2698Q0 2021EUR"/>
    <x v="2"/>
    <n v="24319"/>
    <s v="DESIGNERS GUILD"/>
    <s v="GP2GP2698"/>
    <s v="Q0 2021"/>
    <s v="EUR"/>
    <n v="145.76"/>
    <n v="145.76"/>
    <n v="0"/>
    <n v="145.76"/>
    <n v="0"/>
    <x v="0"/>
    <m/>
    <m/>
    <m/>
    <m/>
    <s v="none"/>
    <m/>
    <m/>
    <m/>
    <x v="0"/>
    <m/>
    <x v="0"/>
  </r>
  <r>
    <s v="CORPGP2GP2698Q2 2021EUR"/>
    <x v="2"/>
    <n v="24319"/>
    <s v="DESIGNERS GUILD"/>
    <s v="GP2GP2698"/>
    <s v="Q2 2021"/>
    <s v="EUR"/>
    <n v="35.28"/>
    <n v="35.28"/>
    <n v="0"/>
    <n v="35.28"/>
    <n v="0"/>
    <x v="0"/>
    <m/>
    <m/>
    <m/>
    <m/>
    <s v="none"/>
    <m/>
    <m/>
    <m/>
    <x v="0"/>
    <m/>
    <x v="0"/>
  </r>
  <r>
    <s v="CORPGP2GP2698Q3 2021EUR"/>
    <x v="2"/>
    <n v="24319"/>
    <s v="DESIGNERS GUILD"/>
    <s v="GP2GP2698"/>
    <s v="Q3 2021"/>
    <s v="EUR"/>
    <n v="38.56"/>
    <n v="38.56"/>
    <n v="0"/>
    <n v="38.56"/>
    <n v="0"/>
    <x v="0"/>
    <m/>
    <m/>
    <m/>
    <m/>
    <s v="none"/>
    <m/>
    <m/>
    <m/>
    <x v="0"/>
    <m/>
    <x v="0"/>
  </r>
  <r>
    <s v="CORPGP2GP2556Q0 2021EUR"/>
    <x v="2"/>
    <n v="253489"/>
    <s v="FONTANA ARTE"/>
    <s v="GP2GP2556"/>
    <s v="Q0 2021"/>
    <s v="EUR"/>
    <n v="1026.9000000000001"/>
    <n v="1026.9000000000001"/>
    <n v="0"/>
    <n v="1026.9000000000001"/>
    <n v="0"/>
    <x v="0"/>
    <m/>
    <m/>
    <m/>
    <m/>
    <s v="none"/>
    <m/>
    <m/>
    <m/>
    <x v="0"/>
    <m/>
    <x v="0"/>
  </r>
  <r>
    <s v="CORPGP2GP2556Q2 2021EUR"/>
    <x v="2"/>
    <n v="253489"/>
    <s v="FONTANA ARTE"/>
    <s v="GP2GP2556"/>
    <s v="Q2 2021"/>
    <s v="EUR"/>
    <n v="116.64"/>
    <n v="116.64"/>
    <n v="0"/>
    <n v="116.64"/>
    <n v="0"/>
    <x v="0"/>
    <m/>
    <m/>
    <m/>
    <m/>
    <s v="none"/>
    <m/>
    <m/>
    <m/>
    <x v="0"/>
    <m/>
    <x v="0"/>
  </r>
  <r>
    <s v="CORPGP2GP2603Q2 2021EUR"/>
    <x v="2"/>
    <n v="8900"/>
    <s v="MOROSO SPA"/>
    <s v="GP2GP2603"/>
    <s v="Q2 2021"/>
    <s v="EUR"/>
    <n v="66.150000000000006"/>
    <n v="66.150000000000006"/>
    <n v="0"/>
    <n v="66.150000000000006"/>
    <n v="0"/>
    <x v="0"/>
    <m/>
    <m/>
    <m/>
    <m/>
    <s v="none"/>
    <m/>
    <m/>
    <m/>
    <x v="0"/>
    <m/>
    <x v="0"/>
  </r>
  <r>
    <s v="CORPGP2GP2603Q3 2021EUR"/>
    <x v="2"/>
    <n v="8900"/>
    <s v="MOROSO SPA"/>
    <s v="GP2GP2603"/>
    <s v="Q3 2021"/>
    <s v="EUR"/>
    <n v="115.06"/>
    <n v="115.05800000000001"/>
    <n v="1.9999999999953302E-3"/>
    <n v="115.06"/>
    <n v="0"/>
    <x v="0"/>
    <m/>
    <m/>
    <m/>
    <m/>
    <s v="none"/>
    <m/>
    <m/>
    <m/>
    <x v="0"/>
    <m/>
    <x v="0"/>
  </r>
  <r>
    <s v="CORPGP4GP2941Q2 2021EUR"/>
    <x v="2"/>
    <n v="316739"/>
    <s v="PRECOR INCORPORATATED"/>
    <s v="GP4GP2941"/>
    <s v="Q2 2021"/>
    <s v="EUR"/>
    <n v="2976.55"/>
    <n v="2976.55"/>
    <n v="0"/>
    <n v="2976.55"/>
    <n v="0"/>
    <x v="0"/>
    <m/>
    <m/>
    <m/>
    <m/>
    <s v="none"/>
    <m/>
    <m/>
    <m/>
    <x v="0"/>
    <m/>
    <x v="0"/>
  </r>
  <r>
    <s v="CORPGP4GP2941Q3 2021EUR"/>
    <x v="2"/>
    <n v="316739"/>
    <s v="PRECOR INCORPORATATED"/>
    <s v="GP4GP2941"/>
    <s v="Q3 2021"/>
    <s v="EUR"/>
    <n v="1802.48"/>
    <n v="1802.4835"/>
    <n v="-3.5000000000309198E-3"/>
    <n v="1802.48"/>
    <n v="0"/>
    <x v="0"/>
    <m/>
    <m/>
    <m/>
    <m/>
    <s v="none"/>
    <m/>
    <m/>
    <m/>
    <x v="0"/>
    <m/>
    <x v="0"/>
  </r>
  <r>
    <s v="CORPGP4GP2941Q4 2021EUR"/>
    <x v="2"/>
    <n v="316739"/>
    <s v="PRECOR INCORPORATATED"/>
    <s v="GP4GP2941"/>
    <s v="Q4 2021"/>
    <s v="EUR"/>
    <n v="1471.61"/>
    <n v="1471.6089999999999"/>
    <n v="9.9999999997635292E-4"/>
    <n v="1471.61"/>
    <n v="0"/>
    <x v="0"/>
    <m/>
    <m/>
    <m/>
    <m/>
    <s v="none"/>
    <m/>
    <m/>
    <m/>
    <x v="0"/>
    <m/>
    <x v="0"/>
  </r>
  <r>
    <s v="CORPGP2-21-5-038Q2 2021EUR"/>
    <x v="2"/>
    <n v="340177"/>
    <s v="AT VISIONS INFORMATIONSTECHNOLOGIE"/>
    <s v="GP2-21-5-038"/>
    <s v="Q2 2021"/>
    <s v="EUR"/>
    <n v="750.4"/>
    <n v="750.4"/>
    <n v="0"/>
    <n v="750.4"/>
    <n v="0"/>
    <x v="0"/>
    <m/>
    <m/>
    <m/>
    <m/>
    <s v="none"/>
    <m/>
    <m/>
    <m/>
    <x v="0"/>
    <m/>
    <x v="0"/>
  </r>
  <r>
    <s v="CORPGP2-21-5-038Q3 2021EUR"/>
    <x v="2"/>
    <n v="340177"/>
    <s v="AT VISIONS INFORMATIONSTECHNOLOGIE"/>
    <s v="GP2-21-5-038"/>
    <s v="Q3 2021"/>
    <s v="EUR"/>
    <n v="1376"/>
    <n v="1376"/>
    <n v="0"/>
    <n v="1376"/>
    <n v="0"/>
    <x v="0"/>
    <m/>
    <m/>
    <m/>
    <m/>
    <s v="none"/>
    <m/>
    <m/>
    <m/>
    <x v="0"/>
    <m/>
    <x v="0"/>
  </r>
  <r>
    <s v="CORPGP2-21-5-038Q4 2021EUR"/>
    <x v="2"/>
    <n v="340177"/>
    <s v="AT VISIONS INFORMATIONSTECHNOLOGIE"/>
    <s v="GP2-21-5-038"/>
    <s v="Q4 2021"/>
    <s v="EUR"/>
    <n v="2725"/>
    <n v="2725"/>
    <n v="0"/>
    <n v="2725"/>
    <n v="0"/>
    <x v="0"/>
    <m/>
    <m/>
    <m/>
    <m/>
    <s v="none"/>
    <m/>
    <m/>
    <m/>
    <x v="0"/>
    <m/>
    <x v="0"/>
  </r>
  <r>
    <s v="CORPGP2GP21095Q0 2021EUR"/>
    <x v="2"/>
    <n v="44330"/>
    <s v="BEAUTY TECH "/>
    <s v="GP2GP21095"/>
    <s v="Q0 2021"/>
    <s v="EUR"/>
    <n v="463.06"/>
    <n v="463.06"/>
    <n v="0"/>
    <n v="463.06"/>
    <n v="0"/>
    <x v="0"/>
    <m/>
    <m/>
    <m/>
    <m/>
    <s v="none"/>
    <m/>
    <m/>
    <m/>
    <x v="0"/>
    <m/>
    <x v="0"/>
  </r>
  <r>
    <s v="CORPGP2GP21095Q1 2021EUR"/>
    <x v="2"/>
    <n v="44330"/>
    <s v="BEAUTY TECH "/>
    <s v="GP2GP21095"/>
    <s v="Q1 2021"/>
    <s v="EUR"/>
    <n v="73.930000000000007"/>
    <n v="73.929000000000002"/>
    <n v="1.0000000000047701E-3"/>
    <n v="73.930000000000007"/>
    <n v="0"/>
    <x v="0"/>
    <m/>
    <m/>
    <m/>
    <m/>
    <s v="none"/>
    <m/>
    <m/>
    <m/>
    <x v="0"/>
    <m/>
    <x v="0"/>
  </r>
  <r>
    <s v="CORPGP2GP21095Q2 2021EUR"/>
    <x v="2"/>
    <n v="44330"/>
    <s v="BEAUTY TECH "/>
    <s v="GP2GP21095"/>
    <s v="Q2 2021"/>
    <s v="EUR"/>
    <n v="240.22"/>
    <n v="240.22"/>
    <n v="0"/>
    <n v="240.22"/>
    <n v="0"/>
    <x v="0"/>
    <m/>
    <m/>
    <m/>
    <m/>
    <s v="none"/>
    <m/>
    <m/>
    <m/>
    <x v="0"/>
    <m/>
    <x v="0"/>
  </r>
  <r>
    <s v="CORPGP2GP21095Q3 2021EUR"/>
    <x v="2"/>
    <n v="44330"/>
    <s v="BEAUTY TECH "/>
    <s v="GP2GP21095"/>
    <s v="Q3 2021"/>
    <s v="EUR"/>
    <n v="383.82"/>
    <n v="383.81599999999997"/>
    <n v="4.0000000000190898E-3"/>
    <n v="383.82"/>
    <n v="0"/>
    <x v="0"/>
    <m/>
    <m/>
    <m/>
    <m/>
    <s v="none"/>
    <m/>
    <m/>
    <m/>
    <x v="0"/>
    <m/>
    <x v="0"/>
  </r>
  <r>
    <s v="CORPGP2GP21095Q4 2021EUR"/>
    <x v="2"/>
    <n v="44330"/>
    <s v="BEAUTY TECH "/>
    <s v="GP2GP21095"/>
    <s v="Q4 2021"/>
    <s v="EUR"/>
    <n v="416.95"/>
    <n v="416.94799999999998"/>
    <n v="2.0000000000095402E-3"/>
    <n v="416.95"/>
    <n v="0"/>
    <x v="0"/>
    <m/>
    <m/>
    <m/>
    <m/>
    <s v="none"/>
    <m/>
    <m/>
    <m/>
    <x v="0"/>
    <m/>
    <x v="0"/>
  </r>
  <r>
    <s v="CORPGP2GP2822Q0 2021EUR"/>
    <x v="2"/>
    <n v="53340"/>
    <s v="EXCLOOSIVA SARL"/>
    <s v="GP2GP2822"/>
    <s v="Q0 2021"/>
    <s v="EUR"/>
    <n v="554.64"/>
    <n v="554.64"/>
    <n v="0"/>
    <n v="554.64"/>
    <n v="0"/>
    <x v="0"/>
    <m/>
    <m/>
    <m/>
    <m/>
    <s v="none"/>
    <m/>
    <m/>
    <m/>
    <x v="0"/>
    <m/>
    <x v="0"/>
  </r>
  <r>
    <s v="CORPGP2GP2822Q2 2021EUR"/>
    <x v="2"/>
    <n v="53340"/>
    <s v="EXCLOOSIVA SARL"/>
    <s v="GP2GP2822"/>
    <s v="Q2 2021"/>
    <s v="EUR"/>
    <n v="1937.58"/>
    <n v="1937.5812000000001"/>
    <n v="-1.2000000001535201E-3"/>
    <n v="1937.58"/>
    <n v="0"/>
    <x v="0"/>
    <m/>
    <m/>
    <m/>
    <m/>
    <s v="none"/>
    <m/>
    <m/>
    <m/>
    <x v="0"/>
    <m/>
    <x v="0"/>
  </r>
  <r>
    <s v="CORPGP2GP2822Q3 2021EUR"/>
    <x v="2"/>
    <n v="53340"/>
    <s v="EXCLOOSIVA SARL"/>
    <s v="GP2GP2822"/>
    <s v="Q3 2021"/>
    <s v="EUR"/>
    <n v="1052.1600000000001"/>
    <n v="1052.1600000000001"/>
    <n v="0"/>
    <n v="1052.1600000000001"/>
    <n v="0"/>
    <x v="0"/>
    <m/>
    <m/>
    <m/>
    <m/>
    <s v="none"/>
    <m/>
    <m/>
    <m/>
    <x v="0"/>
    <m/>
    <x v="0"/>
  </r>
  <r>
    <s v="CORPGP2GP2822Q4 2021EUR"/>
    <x v="2"/>
    <n v="53340"/>
    <s v="EXCLOOSIVA SARL"/>
    <s v="GP2GP2822"/>
    <s v="Q4 2021"/>
    <s v="EUR"/>
    <n v="1477.86"/>
    <n v="1477.857"/>
    <n v="2.9999999999290499E-3"/>
    <n v="1477.86"/>
    <n v="0"/>
    <x v="0"/>
    <m/>
    <m/>
    <m/>
    <m/>
    <s v="none"/>
    <m/>
    <m/>
    <m/>
    <x v="0"/>
    <m/>
    <x v="0"/>
  </r>
  <r>
    <s v="CORPGP2GP21054.Q0 2021EUR"/>
    <x v="2"/>
    <n v="56626"/>
    <s v="ENODIS"/>
    <s v="GP2GP21054."/>
    <s v="Q0 2021"/>
    <s v="EUR"/>
    <n v="11091.3"/>
    <n v="11091.3"/>
    <n v="0"/>
    <n v="11091.3"/>
    <n v="0"/>
    <x v="0"/>
    <m/>
    <m/>
    <m/>
    <m/>
    <s v="none"/>
    <m/>
    <m/>
    <m/>
    <x v="0"/>
    <m/>
    <x v="0"/>
  </r>
  <r>
    <s v="CORPGP2GP21054.Q2 2021EUR"/>
    <x v="2"/>
    <n v="56626"/>
    <s v="ENODIS"/>
    <s v="GP2GP21054."/>
    <s v="Q2 2021"/>
    <s v="EUR"/>
    <n v="56.85"/>
    <n v="56.85"/>
    <n v="0"/>
    <n v="56.85"/>
    <n v="0"/>
    <x v="0"/>
    <m/>
    <m/>
    <m/>
    <m/>
    <s v="none"/>
    <m/>
    <m/>
    <m/>
    <x v="0"/>
    <m/>
    <x v="0"/>
  </r>
  <r>
    <s v="CORPGP2GP21054.Q3 2021EUR"/>
    <x v="2"/>
    <n v="56626"/>
    <s v="ENODIS"/>
    <s v="GP2GP21054."/>
    <s v="Q3 2021"/>
    <s v="EUR"/>
    <n v="910.25"/>
    <n v="910.25"/>
    <n v="0"/>
    <n v="910.25"/>
    <n v="0"/>
    <x v="0"/>
    <m/>
    <m/>
    <m/>
    <m/>
    <s v="none"/>
    <m/>
    <m/>
    <m/>
    <x v="0"/>
    <m/>
    <x v="0"/>
  </r>
  <r>
    <s v="CORPGP2GP21054.Q4 2021EUR"/>
    <x v="2"/>
    <n v="56626"/>
    <s v="ENODIS"/>
    <s v="GP2GP21054."/>
    <s v="Q4 2021"/>
    <s v="EUR"/>
    <n v="233.25"/>
    <n v="233.25"/>
    <n v="0"/>
    <n v="233.25"/>
    <n v="0"/>
    <x v="0"/>
    <m/>
    <m/>
    <m/>
    <m/>
    <s v="none"/>
    <m/>
    <m/>
    <m/>
    <x v="0"/>
    <m/>
    <x v="0"/>
  </r>
  <r>
    <s v="CORPGP2GP2211Q0 2021EUR"/>
    <x v="2"/>
    <n v="47393"/>
    <s v="JAMES EBENISTES SARL"/>
    <s v="GP2GP2211"/>
    <s v="Q0 2021"/>
    <s v="EUR"/>
    <n v="36.44"/>
    <n v="36.44"/>
    <n v="0"/>
    <n v="36.44"/>
    <n v="0"/>
    <x v="0"/>
    <m/>
    <m/>
    <m/>
    <m/>
    <s v="none"/>
    <m/>
    <m/>
    <m/>
    <x v="0"/>
    <m/>
    <x v="0"/>
  </r>
  <r>
    <s v="CORPGP2GP2211Q2 2021EUR"/>
    <x v="2"/>
    <n v="47393"/>
    <s v="JAMES EBENISTES SARL"/>
    <s v="GP2GP2211"/>
    <s v="Q2 2021"/>
    <s v="EUR"/>
    <n v="109.52"/>
    <n v="109.5232"/>
    <n v="-3.20000000000675E-3"/>
    <n v="109.52"/>
    <n v="0"/>
    <x v="0"/>
    <m/>
    <m/>
    <m/>
    <m/>
    <s v="none"/>
    <m/>
    <m/>
    <m/>
    <x v="0"/>
    <m/>
    <x v="0"/>
  </r>
  <r>
    <s v="CORP900054Q0 2021EUR"/>
    <x v="2"/>
    <n v="9761"/>
    <s v="DOMETIC  GERMANY HOLDING GmbH"/>
    <n v="900054"/>
    <s v="Q0 2021"/>
    <s v="EUR"/>
    <n v="1221.4000000000001"/>
    <n v="1221.395"/>
    <n v="5.0000000001091298E-3"/>
    <n v="1221.4000000000001"/>
    <n v="0"/>
    <x v="0"/>
    <m/>
    <m/>
    <m/>
    <m/>
    <s v="none"/>
    <m/>
    <m/>
    <m/>
    <x v="0"/>
    <m/>
    <x v="0"/>
  </r>
  <r>
    <s v="CORP900054Q2 2021EUR"/>
    <x v="2"/>
    <n v="9761"/>
    <s v="DOMETIC  GERMANY HOLDING GmbH"/>
    <n v="900054"/>
    <s v="Q2 2021"/>
    <s v="EUR"/>
    <n v="11745.5"/>
    <n v="11745.5"/>
    <n v="0"/>
    <n v="11745.5"/>
    <n v="0"/>
    <x v="0"/>
    <m/>
    <m/>
    <m/>
    <m/>
    <s v="none"/>
    <m/>
    <m/>
    <m/>
    <x v="0"/>
    <m/>
    <x v="0"/>
  </r>
  <r>
    <s v="CORP900054Q3 2021EUR"/>
    <x v="2"/>
    <n v="9761"/>
    <s v="DOMETIC  GERMANY HOLDING GmbH"/>
    <n v="900054"/>
    <s v="Q3 2021"/>
    <s v="EUR"/>
    <n v="10194.700000000001"/>
    <n v="10194.700000000001"/>
    <n v="0"/>
    <n v="10194.700000000001"/>
    <n v="0"/>
    <x v="0"/>
    <m/>
    <m/>
    <m/>
    <m/>
    <s v="none"/>
    <m/>
    <m/>
    <m/>
    <x v="0"/>
    <m/>
    <x v="0"/>
  </r>
  <r>
    <s v="CORP900054Q4 2021EUR"/>
    <x v="2"/>
    <n v="9761"/>
    <s v="DOMETIC  GERMANY HOLDING GmbH"/>
    <n v="900054"/>
    <s v="Q4 2021"/>
    <s v="EUR"/>
    <n v="8874.7999999999993"/>
    <n v="8874.7999999999993"/>
    <n v="0"/>
    <n v="8874.7999999999993"/>
    <n v="0"/>
    <x v="0"/>
    <m/>
    <m/>
    <m/>
    <m/>
    <s v="none"/>
    <m/>
    <m/>
    <m/>
    <x v="0"/>
    <m/>
    <x v="0"/>
  </r>
  <r>
    <s v="CORPGP4GP2511-EURQ1 2021EUR"/>
    <x v="2"/>
    <n v="45894"/>
    <s v="EASY (EZ) REVENUE MANAGEMENT SOLUTIONS"/>
    <s v="GP4GP2511-EUR"/>
    <s v="Q1 2021"/>
    <s v="EUR"/>
    <n v="190278"/>
    <n v="190278"/>
    <n v="0"/>
    <n v="190278"/>
    <n v="0"/>
    <x v="0"/>
    <m/>
    <m/>
    <m/>
    <m/>
    <s v="none"/>
    <m/>
    <m/>
    <m/>
    <x v="0"/>
    <m/>
    <x v="0"/>
  </r>
  <r>
    <s v="CORPGP4GP2511-EURQ0 2021EUR"/>
    <x v="2"/>
    <n v="45894"/>
    <s v="EASY (EZ) REVENUE MANAGEMENT SOLUTIONS"/>
    <s v="GP4GP2511-EUR"/>
    <s v="Q0 2021"/>
    <s v="EUR"/>
    <n v="-10938.9"/>
    <n v="-10938.9"/>
    <n v="0"/>
    <n v="-10938.9"/>
    <n v="0"/>
    <x v="0"/>
    <m/>
    <m/>
    <m/>
    <m/>
    <s v="none"/>
    <m/>
    <m/>
    <m/>
    <x v="0"/>
    <m/>
    <x v="0"/>
  </r>
  <r>
    <s v="CORPGP4GP2511-EURQ4 2021EUR"/>
    <x v="2"/>
    <n v="45894"/>
    <s v="EASY (EZ) REVENUE MANAGEMENT SOLUTIONS"/>
    <s v="GP4GP2511-EUR"/>
    <s v="Q4 2021"/>
    <s v="EUR"/>
    <n v="239649"/>
    <n v="239649"/>
    <n v="0"/>
    <n v="239649"/>
    <n v="0"/>
    <x v="0"/>
    <m/>
    <m/>
    <m/>
    <m/>
    <s v="none"/>
    <m/>
    <m/>
    <m/>
    <x v="0"/>
    <m/>
    <x v="0"/>
  </r>
  <r>
    <s v="CORPGP4GP2511-USDQ0 2021USD"/>
    <x v="2"/>
    <n v="45894"/>
    <s v="EASY (EZ) REVENUE MANAGEMENT SOLUTIONS"/>
    <s v="GP4GP2511-USD"/>
    <s v="Q0 2021"/>
    <s v="USD"/>
    <n v="11965"/>
    <n v="11965"/>
    <n v="0"/>
    <n v="11965"/>
    <n v="0"/>
    <x v="0"/>
    <m/>
    <m/>
    <m/>
    <m/>
    <s v="none"/>
    <s v="Produit"/>
    <s v="Ossama"/>
    <s v="[OA] on a 2 ajustement en Q0, le premier ajustement est d'une valeur de -11965 et le deuxième est de 11965, donc la somme des 2 ajustements égal à 0. //  https://www.astoresuite.com/adjustements/edit/39471 // https://www.astoresuite.com/adjustements/edit/41683"/>
    <x v="1"/>
    <m/>
    <x v="11"/>
  </r>
  <r>
    <s v="CORPGP4GP2752Q1 2021EUR"/>
    <x v="2"/>
    <n v="76606"/>
    <s v="CARLIMPEX SA"/>
    <s v="GP4GP2752"/>
    <s v="Q1 2021"/>
    <s v="EUR"/>
    <n v="1430.86"/>
    <n v="1430.856"/>
    <n v="3.9999999999054099E-3"/>
    <n v="1430.86"/>
    <n v="0"/>
    <x v="0"/>
    <m/>
    <m/>
    <m/>
    <m/>
    <s v="none"/>
    <m/>
    <m/>
    <m/>
    <x v="0"/>
    <m/>
    <x v="0"/>
  </r>
  <r>
    <s v="CORPGP4GP2752Q2 2021EUR"/>
    <x v="2"/>
    <n v="76606"/>
    <s v="CARLIMPEX SA"/>
    <s v="GP4GP2752"/>
    <s v="Q2 2021"/>
    <s v="EUR"/>
    <n v="1995.6"/>
    <n v="1995.6"/>
    <n v="0"/>
    <n v="1995.6"/>
    <n v="0"/>
    <x v="0"/>
    <m/>
    <m/>
    <m/>
    <m/>
    <s v="none"/>
    <m/>
    <m/>
    <m/>
    <x v="0"/>
    <m/>
    <x v="0"/>
  </r>
  <r>
    <s v="CORPGP4GP2752Q3 2021EUR"/>
    <x v="2"/>
    <n v="76606"/>
    <s v="CARLIMPEX SA"/>
    <s v="GP4GP2752"/>
    <s v="Q3 2021"/>
    <s v="EUR"/>
    <n v="7048.26"/>
    <n v="7048.26"/>
    <n v="0"/>
    <n v="7048.26"/>
    <n v="0"/>
    <x v="0"/>
    <m/>
    <m/>
    <m/>
    <m/>
    <s v="none"/>
    <m/>
    <m/>
    <m/>
    <x v="0"/>
    <m/>
    <x v="0"/>
  </r>
  <r>
    <s v="CORPGP4GP2752Q4 2021EUR"/>
    <x v="2"/>
    <n v="76606"/>
    <s v="CARLIMPEX SA"/>
    <s v="GP4GP2752"/>
    <s v="Q4 2021"/>
    <s v="EUR"/>
    <n v="5781.9"/>
    <n v="5781.9"/>
    <n v="0"/>
    <n v="5781.9"/>
    <n v="0"/>
    <x v="0"/>
    <m/>
    <m/>
    <m/>
    <m/>
    <s v="none"/>
    <m/>
    <m/>
    <m/>
    <x v="0"/>
    <m/>
    <x v="0"/>
  </r>
  <r>
    <s v="CORPGP4GP11090Y 2021EUR"/>
    <x v="2"/>
    <n v="294320"/>
    <s v="APICOLTURA CASENTINESE S.R.L."/>
    <s v="GP4GP11090"/>
    <s v="Y 2021"/>
    <s v="EUR"/>
    <n v="951.54"/>
    <n v="951.53899999999999"/>
    <n v="9.9999999997635292E-4"/>
    <n v="951.54"/>
    <n v="0"/>
    <x v="0"/>
    <m/>
    <m/>
    <m/>
    <m/>
    <s v="none"/>
    <m/>
    <m/>
    <m/>
    <x v="0"/>
    <m/>
    <x v="0"/>
  </r>
  <r>
    <s v="CORPGP2-21-2-037S1 2021GBP"/>
    <x v="2"/>
    <n v="356926"/>
    <s v="MUSIC CONCIERGE WORLDWIDE"/>
    <s v="GP2-21-2-037"/>
    <s v="S1 2021"/>
    <s v="GBP"/>
    <n v="9.4499999999999993"/>
    <n v="9.4499999999999993"/>
    <n v="0"/>
    <n v="9.4499999999999993"/>
    <n v="0"/>
    <x v="0"/>
    <m/>
    <m/>
    <m/>
    <m/>
    <s v="none"/>
    <m/>
    <m/>
    <m/>
    <x v="0"/>
    <m/>
    <x v="0"/>
  </r>
  <r>
    <s v="CORPGP2-21-5-040Q1 2021USD"/>
    <x v="2"/>
    <n v="357189"/>
    <s v="LUTRON ELECTRONICS COMPANY"/>
    <s v="GP2-21-5-040"/>
    <s v="Q1 2021"/>
    <s v="USD"/>
    <n v="23377.47"/>
    <n v="23377.473000000002"/>
    <n v="-3.00000000061118E-3"/>
    <n v="23377.47"/>
    <n v="0"/>
    <x v="0"/>
    <m/>
    <m/>
    <m/>
    <m/>
    <s v="none"/>
    <s v="Métier"/>
    <s v="Emmanuel"/>
    <s v="[EF] Je ne trouve pas l'ajustement dans A2S. Voir si on peut retrouver l'info pour reloader_x000a_[MT]Ajustement et facture bien dans A2S https://astoresuite.com/adjustements/edit/18054"/>
    <x v="0"/>
    <m/>
    <x v="0"/>
  </r>
  <r>
    <s v="CORPGP2-21-5-040Q2 2021USD"/>
    <x v="2"/>
    <n v="357189"/>
    <s v="LUTRON ELECTRONICS COMPANY"/>
    <s v="GP2-21-5-040"/>
    <s v="Q2 2021"/>
    <s v="USD"/>
    <n v="53237.65"/>
    <n v="53237.646000000001"/>
    <n v="4.0000000008149003E-3"/>
    <n v="53237.65"/>
    <n v="0"/>
    <x v="0"/>
    <m/>
    <m/>
    <m/>
    <m/>
    <s v="none"/>
    <s v="Métier"/>
    <s v="Emmanuel"/>
    <s v="[EF] Je ne trouve pas l'ajustement dans A2S. Voir si on peut retrouver l'info pour reloader_x000a_[MT]Ajustement bien dans A2S https://astoresuite.com/adjustements/edit/22072"/>
    <x v="0"/>
    <m/>
    <x v="0"/>
  </r>
  <r>
    <s v="CORPGP2-21-5-040Q3 2021USD"/>
    <x v="2"/>
    <n v="357189"/>
    <s v="LUTRON ELECTRONICS COMPANY"/>
    <s v="GP2-21-5-040"/>
    <s v="Q3 2021"/>
    <s v="USD"/>
    <n v="42194.73"/>
    <n v="42194.733999999997"/>
    <n v="-3.9999999935389496E-3"/>
    <n v="42194.73"/>
    <n v="0"/>
    <x v="0"/>
    <m/>
    <m/>
    <m/>
    <m/>
    <s v="none"/>
    <m/>
    <m/>
    <m/>
    <x v="0"/>
    <m/>
    <x v="0"/>
  </r>
  <r>
    <s v="CORPGP2-21-5-040Q4 2021USD"/>
    <x v="2"/>
    <n v="357189"/>
    <s v="LUTRON ELECTRONICS COMPANY"/>
    <s v="GP2-21-5-040"/>
    <s v="Q4 2021"/>
    <s v="USD"/>
    <n v="7624"/>
    <n v="7624.0010000000002"/>
    <n v="-1.0000000002037201E-3"/>
    <n v="7624"/>
    <n v="0"/>
    <x v="0"/>
    <m/>
    <m/>
    <m/>
    <m/>
    <s v="none"/>
    <m/>
    <m/>
    <m/>
    <x v="0"/>
    <m/>
    <x v="0"/>
  </r>
  <r>
    <s v="CORPGP2GP21144Q1 2021EUR"/>
    <x v="2"/>
    <n v="357453"/>
    <s v="EGE CARPETS"/>
    <s v="GP2GP21144"/>
    <s v="Q1 2021"/>
    <s v="EUR"/>
    <n v="48609.5"/>
    <n v="48609.5"/>
    <n v="0"/>
    <n v="48609.5"/>
    <n v="0"/>
    <x v="0"/>
    <m/>
    <m/>
    <m/>
    <m/>
    <s v="none"/>
    <m/>
    <m/>
    <m/>
    <x v="0"/>
    <m/>
    <x v="0"/>
  </r>
  <r>
    <s v="CORPGP2GP21144Q2 2021EUR"/>
    <x v="2"/>
    <n v="357453"/>
    <s v="EGE CARPETS"/>
    <s v="GP2GP21144"/>
    <s v="Q2 2021"/>
    <s v="EUR"/>
    <n v="52936.94"/>
    <n v="52936.941500000001"/>
    <n v="-1.4999999984865999E-3"/>
    <n v="52936.94"/>
    <n v="0"/>
    <x v="0"/>
    <m/>
    <m/>
    <m/>
    <m/>
    <s v="none"/>
    <m/>
    <m/>
    <m/>
    <x v="0"/>
    <m/>
    <x v="0"/>
  </r>
  <r>
    <s v="CORPGP2GP21144Q3 2021EUR"/>
    <x v="2"/>
    <n v="357453"/>
    <s v="EGE CARPETS"/>
    <s v="GP2GP21144"/>
    <s v="Q3 2021"/>
    <s v="EUR"/>
    <n v="44899.55"/>
    <n v="44899.55"/>
    <n v="0"/>
    <n v="44899.55"/>
    <n v="0"/>
    <x v="0"/>
    <m/>
    <m/>
    <m/>
    <m/>
    <s v="none"/>
    <m/>
    <m/>
    <m/>
    <x v="0"/>
    <m/>
    <x v="0"/>
  </r>
  <r>
    <s v="CORPGP2GP21144Q4 2021EUR"/>
    <x v="2"/>
    <n v="357453"/>
    <s v="EGE CARPETS"/>
    <s v="GP2GP21144"/>
    <s v="Q4 2021"/>
    <s v="EUR"/>
    <n v="45627.75"/>
    <n v="45627.75"/>
    <n v="0"/>
    <n v="45627.75"/>
    <n v="0"/>
    <x v="0"/>
    <m/>
    <m/>
    <m/>
    <m/>
    <s v="none"/>
    <m/>
    <m/>
    <m/>
    <x v="0"/>
    <m/>
    <x v="0"/>
  </r>
  <r>
    <s v="CORPGP4GP2759Q4 2021EUR"/>
    <x v="2"/>
    <n v="80647"/>
    <s v="KIMBERLY CLARK SAS"/>
    <s v="GP4GP2759"/>
    <s v="Q4 2021"/>
    <s v="EUR"/>
    <n v="37005.96"/>
    <n v="37005.956299999998"/>
    <n v="3.7000000011175802E-3"/>
    <n v="37005.96"/>
    <n v="0"/>
    <x v="0"/>
    <m/>
    <m/>
    <m/>
    <m/>
    <s v="none"/>
    <s v="Produit"/>
    <s v="Ossama"/>
    <s v="[OA] rebate calculé (838457.23*8.25%)-200=68 972,45 . des pays qui ne sont pas attaché à des clinets (les pays concerné &quot;Corée du Nord&quot; 2281.13€ et &quot;Guatemala&quot; 146.38€ (rebate des deux pays = 200)_x000a_[MT] il s'agit d'une anomalie, l'outil supprime les assiettes quand on archive un contrat. Anomalie déjà remonté A2S-1587  https://support.hexagon.al/issues/13495, Le métier ne peut pas corriger"/>
    <x v="2"/>
    <m/>
    <x v="0"/>
  </r>
  <r>
    <s v="CORPGP4GP2046-Q0 2021EUR"/>
    <x v="2"/>
    <n v="1453"/>
    <s v="INSIGHT TECHNOLOGY SOLUTIONS SA"/>
    <s v="GP4GP2046-"/>
    <s v="Q0 2021"/>
    <s v="EUR"/>
    <n v="-110000"/>
    <n v="-110000"/>
    <n v="0"/>
    <n v="-110000"/>
    <n v="0"/>
    <x v="0"/>
    <m/>
    <m/>
    <m/>
    <m/>
    <s v="none"/>
    <m/>
    <m/>
    <m/>
    <x v="0"/>
    <m/>
    <x v="0"/>
  </r>
  <r>
    <s v="CORPGP4GP2176Q0 2021EUR"/>
    <x v="2"/>
    <n v="106690"/>
    <s v="KONICA MINOLTA BUSINESS SOLUTIONS EUROPE GMBH"/>
    <s v="GP4GP2176"/>
    <s v="Q0 2021"/>
    <s v="EUR"/>
    <n v="-2178.88"/>
    <n v="-2178.88"/>
    <n v="0"/>
    <n v="-2178.88"/>
    <n v="0"/>
    <x v="0"/>
    <m/>
    <m/>
    <m/>
    <m/>
    <s v="none"/>
    <m/>
    <m/>
    <m/>
    <x v="0"/>
    <m/>
    <x v="0"/>
  </r>
  <r>
    <s v="CORPGP4GP2176Y 2021EUR"/>
    <x v="2"/>
    <n v="106690"/>
    <s v="KONICA MINOLTA BUSINESS SOLUTIONS EUROPE GMBH"/>
    <s v="GP4GP2176"/>
    <s v="Y 2021"/>
    <s v="EUR"/>
    <n v="59085.8"/>
    <n v="59085.806199999999"/>
    <n v="-6.1999999961699298E-3"/>
    <n v="59085.8"/>
    <n v="0"/>
    <x v="0"/>
    <m/>
    <m/>
    <m/>
    <m/>
    <s v="none"/>
    <m/>
    <m/>
    <m/>
    <x v="0"/>
    <m/>
    <x v="0"/>
  </r>
  <r>
    <s v="CORPGP4GP2953Q0 2021EUR"/>
    <x v="2"/>
    <n v="280188"/>
    <s v="SYNCHROME"/>
    <s v="GP4GP2953"/>
    <s v="Q0 2021"/>
    <s v="EUR"/>
    <n v="-11197.8"/>
    <n v="-11197.795"/>
    <n v="-4.9999999991996403E-3"/>
    <n v="-11197.8"/>
    <n v="0"/>
    <x v="0"/>
    <m/>
    <m/>
    <m/>
    <m/>
    <s v="none"/>
    <m/>
    <m/>
    <m/>
    <x v="0"/>
    <m/>
    <x v="0"/>
  </r>
  <r>
    <s v="CORPGP4GP21157Q0 2021EUR"/>
    <x v="2"/>
    <n v="313874"/>
    <s v="ATOME"/>
    <s v="GP4GP21157"/>
    <s v="Q0 2021"/>
    <s v="EUR"/>
    <n v="16666.5"/>
    <n v="16666.5"/>
    <n v="0"/>
    <n v="16666.5"/>
    <n v="0"/>
    <x v="0"/>
    <m/>
    <m/>
    <m/>
    <m/>
    <s v="none"/>
    <m/>
    <m/>
    <m/>
    <x v="0"/>
    <m/>
    <x v="0"/>
  </r>
  <r>
    <s v="CORPGP4GP21157Y 2021EUR"/>
    <x v="2"/>
    <n v="313874"/>
    <s v="ATOME"/>
    <s v="GP4GP21157"/>
    <s v="Y 2021"/>
    <s v="EUR"/>
    <n v="7803"/>
    <n v="7803"/>
    <n v="0"/>
    <n v="7803"/>
    <n v="0"/>
    <x v="0"/>
    <m/>
    <m/>
    <m/>
    <m/>
    <s v="none"/>
    <m/>
    <m/>
    <m/>
    <x v="0"/>
    <m/>
    <x v="0"/>
  </r>
  <r>
    <s v="CORPGP4GP21156Q0 2021EUR"/>
    <x v="2"/>
    <n v="275463"/>
    <s v="HR TEAM"/>
    <s v="GP4GP21156"/>
    <s v="Q0 2021"/>
    <s v="EUR"/>
    <n v="8270"/>
    <n v="8270"/>
    <n v="0"/>
    <n v="8270"/>
    <n v="0"/>
    <x v="0"/>
    <m/>
    <m/>
    <m/>
    <m/>
    <s v="none"/>
    <m/>
    <m/>
    <m/>
    <x v="0"/>
    <m/>
    <x v="0"/>
  </r>
  <r>
    <s v="CORPGP4GP21156Y 2021EUR"/>
    <x v="2"/>
    <n v="275463"/>
    <s v="HR TEAM"/>
    <s v="GP4GP21156"/>
    <s v="Y 2021"/>
    <s v="EUR"/>
    <n v="8043.75"/>
    <n v="8043.75"/>
    <n v="0"/>
    <n v="8043.75"/>
    <n v="0"/>
    <x v="0"/>
    <m/>
    <m/>
    <m/>
    <m/>
    <s v="none"/>
    <m/>
    <m/>
    <m/>
    <x v="0"/>
    <m/>
    <x v="0"/>
  </r>
  <r>
    <s v="CORPGP4GP21032Q0 2021EUR"/>
    <x v="2"/>
    <n v="268491"/>
    <s v="COGNIZANT WORLWIDE LIMITED"/>
    <s v="GP4GP21032"/>
    <s v="Q0 2021"/>
    <s v="EUR"/>
    <n v="36274.61"/>
    <n v="36274.614399999999"/>
    <n v="-4.3999999979860097E-3"/>
    <n v="36274.61"/>
    <n v="0"/>
    <x v="0"/>
    <m/>
    <m/>
    <m/>
    <m/>
    <s v="none"/>
    <s v="Produit"/>
    <s v="Thao"/>
    <s v="[TN] Rebates calculés à la main = Report (= 0€) car ils s'annulent entre chaque ajustement_x000a_[MT]JIRA 1131 Déclaratif bien présent en Y 2020 https://astoresuite.com/adjustements/edit/26132"/>
    <x v="0"/>
    <m/>
    <x v="0"/>
  </r>
  <r>
    <s v="CORPGP4GP21032Y 2021EUR"/>
    <x v="2"/>
    <n v="268491"/>
    <s v="COGNIZANT WORLWIDE LIMITED"/>
    <s v="GP4GP21032"/>
    <s v="Y 2021"/>
    <s v="EUR"/>
    <n v="42041.760000000002"/>
    <n v="42041.760000000002"/>
    <n v="0"/>
    <n v="42041.760000000002"/>
    <n v="0"/>
    <x v="0"/>
    <m/>
    <m/>
    <m/>
    <m/>
    <s v="none"/>
    <m/>
    <m/>
    <m/>
    <x v="0"/>
    <m/>
    <x v="0"/>
  </r>
  <r>
    <s v="CORPGP4GP2770Q0 2021EUR"/>
    <x v="2"/>
    <n v="71191"/>
    <s v="DANONE SA"/>
    <s v="GP4GP2770"/>
    <s v="Q0 2021"/>
    <s v="EUR"/>
    <n v="3698.0099999999902"/>
    <n v="3446.4845"/>
    <n v="251.525499999999"/>
    <n v="3446.4845"/>
    <n v="251.525499999999"/>
    <x v="2"/>
    <s v="[]"/>
    <s v="[23636, 46256]"/>
    <s v="rebate present"/>
    <s v="2022-05-11 15:40:01 +0200"/>
    <s v="none"/>
    <s v="Produit"/>
    <s v="Thao"/>
    <s v="[TN] : Calcul à la main = Report. _x000a_Le montant du report est bien de la deuxième colonne du module (Nouvel ajustement) vu qu'il s'agit du Q0 : [ 369 801,45 x 1% = 3 698,01 ]. Alors que le montant facturé est du &quot;Nouveau total&quot; : [ 394 954,45 x 2% = 3 949,54 ] _x000a_[MT] le bon montant est 3949,55€. Je ne sais pas où sont les 3 698,01€, https://astoresuite.com/adjustements/edit/23636 _x000a_[MT] avoir à faire, ano prébilling _x000a_[TN] avoir généré par assisantce (ticket 13498) https://astoresuite.com/billing_invoices/show/76100 [MT] ok avoir envoyé, Merci Thao. [MT] je ne suis pas d'accord avec les 3 446,46€, le bon montant est de 3 698,01€ https://astoresuite.com/adjustements/edit/46256_x000a_[ZB] le montant RDBC (rebates) renvoyé 3 446,46€ declaré en Q0 alors que la difference 251.53 est declaré sur la periode normal, est ce qu'il faut mettre cette declaration (premier ajustement) en Q0"/>
    <x v="1"/>
    <m/>
    <x v="11"/>
  </r>
  <r>
    <s v="CORPGP4GP21115Q0 2021EUR"/>
    <x v="2"/>
    <n v="248138"/>
    <s v="LEADING QUALITY ASSURANCE (LQA)"/>
    <s v="GP4GP21115"/>
    <s v="Q0 2021"/>
    <s v="EUR"/>
    <n v="491.68"/>
    <n v="491.68"/>
    <n v="0"/>
    <n v="491.68"/>
    <n v="0"/>
    <x v="0"/>
    <m/>
    <m/>
    <m/>
    <m/>
    <s v="none"/>
    <m/>
    <m/>
    <m/>
    <x v="0"/>
    <m/>
    <x v="0"/>
  </r>
  <r>
    <s v="CORPGP4GP2359Q0 2021EUR"/>
    <x v="2"/>
    <n v="95056"/>
    <s v="GROUPE ASTEK"/>
    <s v="GP4GP2359"/>
    <s v="Q0 2021"/>
    <s v="EUR"/>
    <n v="14793.13"/>
    <n v="14793.125"/>
    <n v="4.9999999991996403E-3"/>
    <n v="14793.13"/>
    <n v="0"/>
    <x v="0"/>
    <m/>
    <m/>
    <m/>
    <m/>
    <s v="none"/>
    <m/>
    <m/>
    <m/>
    <x v="0"/>
    <m/>
    <x v="0"/>
  </r>
  <r>
    <s v="CORPGP4GP2365Q0 2021EUR"/>
    <x v="2"/>
    <n v="70563"/>
    <s v="DAVEO"/>
    <s v="GP4GP2365"/>
    <s v="Q0 2021"/>
    <s v="EUR"/>
    <n v="61423.65"/>
    <n v="61423.65"/>
    <n v="0"/>
    <n v="61423.65"/>
    <n v="0"/>
    <x v="0"/>
    <m/>
    <m/>
    <m/>
    <m/>
    <s v="none"/>
    <m/>
    <m/>
    <m/>
    <x v="0"/>
    <m/>
    <x v="0"/>
  </r>
  <r>
    <s v="CORPGP4GP2365Y 2021EUR"/>
    <x v="2"/>
    <n v="70563"/>
    <s v="DAVEO"/>
    <s v="GP4GP2365"/>
    <s v="Y 2021"/>
    <s v="EUR"/>
    <n v="35673.56"/>
    <n v="35673.555999999997"/>
    <n v="4.0000000008149003E-3"/>
    <n v="35673.56"/>
    <n v="0"/>
    <x v="0"/>
    <m/>
    <m/>
    <m/>
    <m/>
    <s v="none"/>
    <m/>
    <m/>
    <m/>
    <x v="0"/>
    <m/>
    <x v="0"/>
  </r>
  <r>
    <s v="CORPGP4GP2570Q0 2021EUR"/>
    <x v="2"/>
    <n v="193437"/>
    <s v="LENOVO FRANCE SAS"/>
    <s v="GP4GP2570"/>
    <s v="Q0 2021"/>
    <s v="EUR"/>
    <n v="-19094.32"/>
    <n v="-19094.32"/>
    <n v="0"/>
    <n v="-19094.32"/>
    <n v="0"/>
    <x v="0"/>
    <m/>
    <m/>
    <m/>
    <m/>
    <s v="none"/>
    <m/>
    <m/>
    <m/>
    <x v="0"/>
    <m/>
    <x v="0"/>
  </r>
  <r>
    <s v="CORPGP4GP2366Q0 2021EUR"/>
    <x v="2"/>
    <n v="54685"/>
    <s v="DEGETEL"/>
    <s v="GP4GP2366"/>
    <s v="Q0 2021"/>
    <s v="EUR"/>
    <n v="44003.62"/>
    <n v="44003.62"/>
    <n v="0"/>
    <n v="44003.62"/>
    <n v="0"/>
    <x v="0"/>
    <m/>
    <m/>
    <m/>
    <m/>
    <s v="none"/>
    <m/>
    <m/>
    <m/>
    <x v="0"/>
    <m/>
    <x v="0"/>
  </r>
  <r>
    <s v="CORPGP4GP2366Y 2021EUR"/>
    <x v="2"/>
    <n v="54685"/>
    <s v="DEGETEL"/>
    <s v="GP4GP2366"/>
    <s v="Y 2021"/>
    <s v="EUR"/>
    <n v="49518.75"/>
    <n v="49518.75"/>
    <n v="0"/>
    <n v="49518.75"/>
    <n v="0"/>
    <x v="0"/>
    <m/>
    <m/>
    <m/>
    <m/>
    <s v="none"/>
    <m/>
    <m/>
    <m/>
    <x v="0"/>
    <m/>
    <x v="0"/>
  </r>
  <r>
    <s v="CORPGP4GP2716 MEAQ3 2021EUR"/>
    <x v="2"/>
    <n v="357789"/>
    <s v="HOIST GROUP MEA "/>
    <s v="GP4GP2716 MEA"/>
    <s v="Q3 2021"/>
    <s v="EUR"/>
    <n v="1072.1300000000001"/>
    <n v="1072.125"/>
    <n v="5.0000000001091298E-3"/>
    <n v="1072.1300000000001"/>
    <n v="0"/>
    <x v="0"/>
    <m/>
    <m/>
    <m/>
    <m/>
    <s v="none"/>
    <m/>
    <m/>
    <m/>
    <x v="0"/>
    <m/>
    <x v="0"/>
  </r>
  <r>
    <s v="CORPGP4GP2716 MEAQ4 2021EUR"/>
    <x v="2"/>
    <n v="357789"/>
    <s v="HOIST GROUP MEA "/>
    <s v="GP4GP2716 MEA"/>
    <s v="Q4 2021"/>
    <s v="EUR"/>
    <n v="254.7"/>
    <n v="254.7"/>
    <n v="0"/>
    <n v="254.7"/>
    <n v="0"/>
    <x v="0"/>
    <m/>
    <m/>
    <m/>
    <m/>
    <s v="none"/>
    <m/>
    <m/>
    <m/>
    <x v="0"/>
    <m/>
    <x v="0"/>
  </r>
  <r>
    <s v="CORP2439015 EMAQ3 2021EUR"/>
    <x v="2"/>
    <n v="357789"/>
    <s v="HOIST GROUP MEA "/>
    <s v="2439015 EMA"/>
    <s v="Q3 2021"/>
    <s v="EUR"/>
    <n v="9530.56"/>
    <n v="9530.5499999999993"/>
    <n v="1.0000000000218201E-2"/>
    <n v="9530.56"/>
    <n v="0"/>
    <x v="0"/>
    <m/>
    <m/>
    <m/>
    <m/>
    <s v="none"/>
    <m/>
    <m/>
    <m/>
    <x v="0"/>
    <m/>
    <x v="0"/>
  </r>
  <r>
    <s v="CORPGP4-21-3-056Q3 2021EUR"/>
    <x v="2"/>
    <n v="358572"/>
    <s v="AUDENSIEL DIGITAL "/>
    <s v="GP4-21-3-056"/>
    <s v="Q3 2021"/>
    <s v="EUR"/>
    <n v="6080.25"/>
    <n v="6080.25"/>
    <n v="0"/>
    <n v="6080.25"/>
    <n v="0"/>
    <x v="0"/>
    <m/>
    <m/>
    <m/>
    <m/>
    <s v="none"/>
    <m/>
    <m/>
    <m/>
    <x v="0"/>
    <m/>
    <x v="0"/>
  </r>
  <r>
    <s v="CORPGP4-21-3-056Q4 2021EUR"/>
    <x v="2"/>
    <n v="358572"/>
    <s v="AUDENSIEL DIGITAL "/>
    <s v="GP4-21-3-056"/>
    <s v="Q4 2021"/>
    <s v="EUR"/>
    <n v="4757.5"/>
    <n v="4757.5"/>
    <n v="0"/>
    <n v="4757.5"/>
    <n v="0"/>
    <x v="0"/>
    <m/>
    <m/>
    <m/>
    <m/>
    <s v="none"/>
    <m/>
    <m/>
    <m/>
    <x v="0"/>
    <m/>
    <x v="0"/>
  </r>
  <r>
    <s v="CORPGP4GP2716 CHQ1 2021EUR"/>
    <x v="2"/>
    <n v="260109"/>
    <s v="HOIST GROUP SA"/>
    <s v="GP4GP2716 CH"/>
    <s v="Q1 2021"/>
    <s v="EUR"/>
    <n v="9107.44"/>
    <n v="9107.4436999999998"/>
    <n v="-3.6999999992985899E-3"/>
    <n v="9107.44"/>
    <n v="0"/>
    <x v="0"/>
    <m/>
    <m/>
    <m/>
    <m/>
    <s v="none"/>
    <m/>
    <m/>
    <m/>
    <x v="0"/>
    <m/>
    <x v="0"/>
  </r>
  <r>
    <s v="CORPGP4GP2716 CHQ3 2021EUR"/>
    <x v="2"/>
    <n v="260109"/>
    <s v="HOIST GROUP SA"/>
    <s v="GP4GP2716 CH"/>
    <s v="Q3 2021"/>
    <s v="EUR"/>
    <n v="8927.1200000000008"/>
    <n v="8927.1237000000001"/>
    <n v="-3.6999999992985899E-3"/>
    <n v="8927.1200000000008"/>
    <n v="0"/>
    <x v="0"/>
    <m/>
    <m/>
    <m/>
    <m/>
    <s v="none"/>
    <m/>
    <m/>
    <m/>
    <x v="0"/>
    <m/>
    <x v="0"/>
  </r>
  <r>
    <s v="CORPGP4GP2716 CHQ4 2021EUR"/>
    <x v="2"/>
    <n v="260109"/>
    <s v="HOIST GROUP SA"/>
    <s v="GP4GP2716 CH"/>
    <s v="Q4 2021"/>
    <s v="EUR"/>
    <n v="10179.950000000001"/>
    <n v="10179.9481"/>
    <n v="1.90000000111467E-3"/>
    <n v="10179.950000000001"/>
    <n v="0"/>
    <x v="0"/>
    <m/>
    <m/>
    <m/>
    <m/>
    <s v="none"/>
    <m/>
    <m/>
    <m/>
    <x v="0"/>
    <m/>
    <x v="0"/>
  </r>
  <r>
    <s v="CORP28313032Q3 2021EUR"/>
    <x v="2"/>
    <n v="780"/>
    <s v="KOS KREBS GmbH"/>
    <n v="28313032"/>
    <s v="Q3 2021"/>
    <s v="EUR"/>
    <n v="644.54"/>
    <n v="644.524"/>
    <n v="1.59999999999627E-2"/>
    <n v="644.54"/>
    <n v="0"/>
    <x v="0"/>
    <m/>
    <m/>
    <m/>
    <m/>
    <s v="none"/>
    <m/>
    <m/>
    <m/>
    <x v="0"/>
    <m/>
    <x v="0"/>
  </r>
  <r>
    <s v="CORP28313032Q4 2021EUR"/>
    <x v="2"/>
    <n v="780"/>
    <s v="KOS KREBS GmbH"/>
    <n v="28313032"/>
    <s v="Q4 2021"/>
    <s v="EUR"/>
    <n v="1560.42"/>
    <n v="1560.4374"/>
    <n v="-1.7399999999952301E-2"/>
    <n v="1560.42"/>
    <n v="0"/>
    <x v="0"/>
    <m/>
    <m/>
    <m/>
    <m/>
    <s v="none"/>
    <m/>
    <m/>
    <m/>
    <x v="0"/>
    <m/>
    <x v="0"/>
  </r>
  <r>
    <s v="CORPGP4GP2128Y 2021EUR"/>
    <x v="2"/>
    <n v="780"/>
    <s v="KOS KREBS GmbH"/>
    <s v="GP4GP2128"/>
    <s v="Y 2021"/>
    <s v="EUR"/>
    <n v="1164.78"/>
    <n v="1164.7714000000001"/>
    <n v="8.5999999998875795E-3"/>
    <n v="1164.78"/>
    <n v="0"/>
    <x v="0"/>
    <m/>
    <m/>
    <m/>
    <m/>
    <s v="none"/>
    <m/>
    <m/>
    <m/>
    <x v="0"/>
    <m/>
    <x v="0"/>
  </r>
  <r>
    <s v="CORPGP2-21-6-048Q3 2021EUR"/>
    <x v="2"/>
    <n v="5105"/>
    <s v="CALMELL"/>
    <s v="GP2-21-6-048"/>
    <s v="Q3 2021"/>
    <s v="EUR"/>
    <n v="757.8"/>
    <n v="757.8"/>
    <n v="0"/>
    <n v="757.8"/>
    <n v="0"/>
    <x v="0"/>
    <m/>
    <m/>
    <m/>
    <m/>
    <s v="none"/>
    <m/>
    <m/>
    <m/>
    <x v="0"/>
    <m/>
    <x v="0"/>
  </r>
  <r>
    <s v="CORPGP2GP2962Q0 2021EUR"/>
    <x v="2"/>
    <n v="354784"/>
    <s v="SMW AMBIENT SCENTING ODOR CONTROL"/>
    <s v="GP2GP2962"/>
    <s v="Q0 2021"/>
    <s v="EUR"/>
    <n v="566.79999999999995"/>
    <n v="566.79999999999995"/>
    <n v="0"/>
    <n v="566.79999999999995"/>
    <n v="0"/>
    <x v="0"/>
    <m/>
    <m/>
    <m/>
    <m/>
    <s v="none"/>
    <m/>
    <m/>
    <m/>
    <x v="0"/>
    <m/>
    <x v="0"/>
  </r>
  <r>
    <s v="CORPGP2GP2962Q3 2021EUR"/>
    <x v="2"/>
    <n v="354784"/>
    <s v="SMW AMBIENT SCENTING ODOR CONTROL"/>
    <s v="GP2GP2962"/>
    <s v="Q3 2021"/>
    <s v="EUR"/>
    <n v="180.6"/>
    <n v="180.6"/>
    <n v="0"/>
    <n v="180.6"/>
    <n v="0"/>
    <x v="0"/>
    <m/>
    <m/>
    <m/>
    <m/>
    <s v="none"/>
    <m/>
    <m/>
    <m/>
    <x v="0"/>
    <m/>
    <x v="0"/>
  </r>
  <r>
    <s v="CORPGP2GP2962Q4 2021EUR"/>
    <x v="2"/>
    <n v="354784"/>
    <s v="SMW AMBIENT SCENTING ODOR CONTROL"/>
    <s v="GP2GP2962"/>
    <s v="Q4 2021"/>
    <s v="EUR"/>
    <n v="169"/>
    <n v="169"/>
    <n v="0"/>
    <n v="169"/>
    <n v="0"/>
    <x v="0"/>
    <m/>
    <m/>
    <m/>
    <m/>
    <s v="none"/>
    <m/>
    <m/>
    <m/>
    <x v="0"/>
    <m/>
    <x v="0"/>
  </r>
  <r>
    <s v="CORPGP4GP2754Q3 2021EUR"/>
    <x v="2"/>
    <n v="57778"/>
    <s v="USEO ( ex I.P.I.)"/>
    <s v="GP4GP2754"/>
    <s v="Q3 2021"/>
    <s v="EUR"/>
    <n v="2115.91"/>
    <n v="2115.9070000000002"/>
    <n v="2.9999999997016801E-3"/>
    <n v="2115.9070000000002"/>
    <n v="2.9999999997016801E-3"/>
    <x v="0"/>
    <m/>
    <m/>
    <m/>
    <m/>
    <s v="none"/>
    <m/>
    <m/>
    <m/>
    <x v="0"/>
    <m/>
    <x v="0"/>
  </r>
  <r>
    <s v="CORPGP4GP2754Q4 2021EUR"/>
    <x v="2"/>
    <n v="57778"/>
    <s v="USEO ( ex I.P.I.)"/>
    <s v="GP4GP2754"/>
    <s v="Q4 2021"/>
    <s v="EUR"/>
    <n v="1800.22"/>
    <n v="1800.22"/>
    <n v="0"/>
    <n v="1800.22"/>
    <n v="0"/>
    <x v="0"/>
    <m/>
    <m/>
    <m/>
    <m/>
    <s v="none"/>
    <m/>
    <m/>
    <m/>
    <x v="0"/>
    <m/>
    <x v="0"/>
  </r>
  <r>
    <s v="CORPGP3N21136Q3 2021EUR"/>
    <x v="2"/>
    <n v="239797"/>
    <s v="LANDE SA"/>
    <s v="GP3N21136"/>
    <s v="Q3 2021"/>
    <s v="EUR"/>
    <n v="586.83000000000004"/>
    <n v="586.8288"/>
    <n v="1.20000000003983E-3"/>
    <n v="586.83000000000004"/>
    <n v="0"/>
    <x v="0"/>
    <m/>
    <m/>
    <m/>
    <m/>
    <s v="none"/>
    <m/>
    <m/>
    <m/>
    <x v="0"/>
    <m/>
    <x v="0"/>
  </r>
  <r>
    <s v="CORPGP3N21136Q4 2021EUR"/>
    <x v="2"/>
    <n v="239797"/>
    <s v="LANDE SA"/>
    <s v="GP3N21136"/>
    <s v="Q4 2021"/>
    <s v="EUR"/>
    <n v="7307.75"/>
    <n v="7307.7456000000002"/>
    <n v="4.399999999805E-3"/>
    <n v="7307.75"/>
    <n v="0"/>
    <x v="0"/>
    <m/>
    <m/>
    <m/>
    <m/>
    <s v="none"/>
    <m/>
    <m/>
    <m/>
    <x v="0"/>
    <m/>
    <x v="0"/>
  </r>
  <r>
    <s v="CORPGP2GP21135Q3 2021EUR"/>
    <x v="2"/>
    <n v="239797"/>
    <s v="LANDE SA"/>
    <s v="GP2GP21135"/>
    <s v="Q3 2021"/>
    <s v="EUR"/>
    <n v="368.8"/>
    <n v="368.79899999999998"/>
    <n v="1.0000000000331901E-3"/>
    <n v="368.8"/>
    <n v="0"/>
    <x v="0"/>
    <m/>
    <m/>
    <m/>
    <m/>
    <s v="none"/>
    <m/>
    <m/>
    <m/>
    <x v="0"/>
    <m/>
    <x v="0"/>
  </r>
  <r>
    <s v="CORPGP2GP21135Q4 2021EUR"/>
    <x v="2"/>
    <n v="239797"/>
    <s v="LANDE SA"/>
    <s v="GP2GP21135"/>
    <s v="Q4 2021"/>
    <s v="EUR"/>
    <n v="3044.89"/>
    <n v="3044.8939999999998"/>
    <n v="-3.9999999999054099E-3"/>
    <n v="3044.89"/>
    <n v="0"/>
    <x v="0"/>
    <m/>
    <m/>
    <m/>
    <m/>
    <s v="none"/>
    <m/>
    <m/>
    <m/>
    <x v="0"/>
    <m/>
    <x v="0"/>
  </r>
  <r>
    <s v="CORPGP2-21-6-069Q3 2021EUR"/>
    <x v="2"/>
    <n v="116724"/>
    <s v="EXPORMIM"/>
    <s v="GP2-21-6-069"/>
    <s v="Q3 2021"/>
    <s v="EUR"/>
    <n v="549.07000000000005"/>
    <n v="549.072"/>
    <n v="-1.9999999999527002E-3"/>
    <n v="549.07000000000005"/>
    <n v="0"/>
    <x v="0"/>
    <m/>
    <m/>
    <m/>
    <m/>
    <s v="none"/>
    <m/>
    <m/>
    <m/>
    <x v="0"/>
    <m/>
    <x v="0"/>
  </r>
  <r>
    <s v="CORPGP2GP2576Q0 2021EUR"/>
    <x v="2"/>
    <n v="184282"/>
    <s v="SOFTLINE"/>
    <s v="GP2GP2576"/>
    <s v="Q0 2021"/>
    <s v="EUR"/>
    <n v="1174.68"/>
    <n v="1174.68"/>
    <n v="0"/>
    <n v="1174.68"/>
    <n v="0"/>
    <x v="0"/>
    <m/>
    <m/>
    <m/>
    <m/>
    <s v="none"/>
    <m/>
    <m/>
    <m/>
    <x v="0"/>
    <m/>
    <x v="0"/>
  </r>
  <r>
    <s v="CORPGP2GP2576Y 2021EUR"/>
    <x v="2"/>
    <n v="184282"/>
    <s v="SOFTLINE"/>
    <s v="GP2GP2576"/>
    <s v="Y 2021"/>
    <s v="EUR"/>
    <n v="870.05"/>
    <n v="870.05399999999997"/>
    <n v="-4.0000000000190898E-3"/>
    <n v="870.05"/>
    <n v="0"/>
    <x v="0"/>
    <m/>
    <m/>
    <m/>
    <m/>
    <s v="none"/>
    <m/>
    <m/>
    <m/>
    <x v="0"/>
    <m/>
    <x v="0"/>
  </r>
  <r>
    <s v="CORPGP2GP2555Q0 2021EUR"/>
    <x v="2"/>
    <n v="114784"/>
    <s v="ANGLEPOISE"/>
    <s v="GP2GP2555"/>
    <s v="Q0 2021"/>
    <s v="EUR"/>
    <n v="71.5"/>
    <n v="71.498999999999995"/>
    <n v="1.0000000000047701E-3"/>
    <n v="71.5"/>
    <n v="0"/>
    <x v="0"/>
    <m/>
    <m/>
    <m/>
    <m/>
    <s v="none"/>
    <m/>
    <m/>
    <m/>
    <x v="0"/>
    <m/>
    <x v="0"/>
  </r>
  <r>
    <s v="CORPGP2GP2555S2 2021EUR"/>
    <x v="2"/>
    <n v="114784"/>
    <s v="ANGLEPOISE"/>
    <s v="GP2GP2555"/>
    <s v="S2 2021"/>
    <s v="EUR"/>
    <n v="35.9"/>
    <n v="35.898000000000003"/>
    <n v="1.9999999999953302E-3"/>
    <n v="35.9"/>
    <n v="0"/>
    <x v="0"/>
    <m/>
    <m/>
    <m/>
    <m/>
    <s v="none"/>
    <m/>
    <m/>
    <m/>
    <x v="0"/>
    <m/>
    <x v="0"/>
  </r>
  <r>
    <s v="CORPGP2GP2715Q0 2021EUR"/>
    <x v="2"/>
    <n v="2326"/>
    <s v="MOOD MEDIA"/>
    <s v="GP2GP2715"/>
    <s v="Q0 2021"/>
    <s v="EUR"/>
    <n v="8695.1"/>
    <n v="8695.1039999999994"/>
    <n v="-3.99999999899591E-3"/>
    <n v="8695.1"/>
    <n v="0"/>
    <x v="0"/>
    <m/>
    <m/>
    <m/>
    <m/>
    <s v="none"/>
    <m/>
    <m/>
    <m/>
    <x v="0"/>
    <m/>
    <x v="0"/>
  </r>
  <r>
    <s v="CORPGP2GP2715S1 2021EUR"/>
    <x v="2"/>
    <n v="2326"/>
    <s v="MOOD MEDIA"/>
    <s v="GP2GP2715"/>
    <s v="S1 2021"/>
    <s v="EUR"/>
    <n v="9039.84"/>
    <n v="9039.8392000000003"/>
    <n v="7.9999999979918303E-4"/>
    <n v="9039.84"/>
    <n v="0"/>
    <x v="0"/>
    <m/>
    <m/>
    <m/>
    <m/>
    <s v="none"/>
    <m/>
    <m/>
    <m/>
    <x v="0"/>
    <m/>
    <x v="0"/>
  </r>
  <r>
    <s v="CORPGP2GP2715S2 2021EUR"/>
    <x v="2"/>
    <n v="2326"/>
    <s v="MOOD MEDIA"/>
    <s v="GP2GP2715"/>
    <s v="S2 2021"/>
    <s v="EUR"/>
    <n v="11936.11"/>
    <n v="11936.104799999999"/>
    <n v="5.2000000014231704E-3"/>
    <n v="11936.11"/>
    <n v="0"/>
    <x v="0"/>
    <m/>
    <m/>
    <m/>
    <m/>
    <s v="none"/>
    <m/>
    <m/>
    <m/>
    <x v="0"/>
    <m/>
    <x v="0"/>
  </r>
  <r>
    <s v="CORPGP4GP11106Y 2021EUR"/>
    <x v="2"/>
    <n v="185556"/>
    <s v="ADOLF DARBO AG"/>
    <s v="GP4GP11106"/>
    <s v="Y 2021"/>
    <s v="EUR"/>
    <n v="3252.43"/>
    <n v="3252.4319999999998"/>
    <n v="-1.9999999999527002E-3"/>
    <n v="3252.43"/>
    <n v="0"/>
    <x v="0"/>
    <m/>
    <m/>
    <m/>
    <m/>
    <s v="none"/>
    <m/>
    <m/>
    <m/>
    <x v="0"/>
    <m/>
    <x v="0"/>
  </r>
  <r>
    <s v="CORPGP3-21-1-033-MOVY 2021EUR"/>
    <x v="2"/>
    <n v="255100"/>
    <s v="FRONERI SWITZERLAND SA"/>
    <s v="GP3-21-1-033-MOV"/>
    <s v="Y 2021"/>
    <s v="EUR"/>
    <n v="8414.7999999999993"/>
    <n v="8414.8047999999999"/>
    <n v="-4.80000000061409E-3"/>
    <n v="8414.7999999999993"/>
    <n v="0"/>
    <x v="0"/>
    <m/>
    <m/>
    <m/>
    <m/>
    <s v="none"/>
    <m/>
    <m/>
    <m/>
    <x v="0"/>
    <m/>
    <x v="0"/>
  </r>
  <r>
    <s v="CORPGP3-21-1-033Y 2021EUR"/>
    <x v="2"/>
    <n v="255100"/>
    <s v="FRONERI SWITZERLAND SA"/>
    <s v="GP3-21-1-033"/>
    <s v="Y 2021"/>
    <s v="EUR"/>
    <n v="5941.87"/>
    <n v="5941.8671999999997"/>
    <n v="2.8000000002066298E-3"/>
    <n v="5941.87"/>
    <n v="0"/>
    <x v="0"/>
    <m/>
    <m/>
    <m/>
    <m/>
    <s v="none"/>
    <m/>
    <m/>
    <m/>
    <x v="0"/>
    <m/>
    <x v="0"/>
  </r>
  <r>
    <s v="CORPGP2GP21052Q0 2021EUR"/>
    <x v="2"/>
    <n v="342805"/>
    <s v="SEALY TECHNOLOGIE LLC"/>
    <s v="GP2GP21052"/>
    <s v="Q0 2021"/>
    <s v="EUR"/>
    <n v="4735"/>
    <n v="4735"/>
    <n v="0"/>
    <n v="4735"/>
    <n v="0"/>
    <x v="0"/>
    <m/>
    <m/>
    <m/>
    <m/>
    <s v="none"/>
    <m/>
    <m/>
    <m/>
    <x v="0"/>
    <m/>
    <x v="0"/>
  </r>
  <r>
    <s v="CORPGP2GP21052Q3 2021EUR"/>
    <x v="2"/>
    <n v="342805"/>
    <s v="SEALY TECHNOLOGIE LLC"/>
    <s v="GP2GP21052"/>
    <s v="Q3 2021"/>
    <s v="EUR"/>
    <n v="31681.66"/>
    <n v="31681.66"/>
    <n v="0"/>
    <n v="31681.66"/>
    <n v="0"/>
    <x v="0"/>
    <m/>
    <m/>
    <m/>
    <m/>
    <s v="none"/>
    <m/>
    <m/>
    <m/>
    <x v="0"/>
    <m/>
    <x v="0"/>
  </r>
  <r>
    <s v="CORPGP2GP21052Q4 2021EUR"/>
    <x v="2"/>
    <n v="342805"/>
    <s v="SEALY TECHNOLOGIE LLC"/>
    <s v="GP2GP21052"/>
    <s v="Q4 2021"/>
    <s v="EUR"/>
    <n v="10059"/>
    <n v="10059"/>
    <n v="0"/>
    <n v="10059"/>
    <n v="0"/>
    <x v="0"/>
    <m/>
    <m/>
    <m/>
    <m/>
    <s v="none"/>
    <m/>
    <m/>
    <m/>
    <x v="0"/>
    <m/>
    <x v="0"/>
  </r>
  <r>
    <s v="CORPGP4GP1994Q1 2021EUR"/>
    <x v="2"/>
    <n v="284215"/>
    <s v="DISTRIBUY SARL"/>
    <s v="GP4GP1994"/>
    <s v="Q1 2021"/>
    <s v="EUR"/>
    <n v="73.03"/>
    <n v="73.031999999999996"/>
    <n v="-1.9999999999953302E-3"/>
    <n v="73.03"/>
    <n v="0"/>
    <x v="0"/>
    <m/>
    <m/>
    <m/>
    <m/>
    <s v="none"/>
    <m/>
    <m/>
    <m/>
    <x v="0"/>
    <m/>
    <x v="0"/>
  </r>
  <r>
    <s v="CORPGP4GP1994Q2 2021EUR"/>
    <x v="2"/>
    <n v="284215"/>
    <s v="DISTRIBUY SARL"/>
    <s v="GP4GP1994"/>
    <s v="Q2 2021"/>
    <s v="EUR"/>
    <n v="981.25"/>
    <n v="981.25360000000001"/>
    <n v="-3.6000000000058199E-3"/>
    <n v="981.25"/>
    <n v="0"/>
    <x v="0"/>
    <m/>
    <m/>
    <m/>
    <m/>
    <s v="none"/>
    <m/>
    <m/>
    <m/>
    <x v="0"/>
    <m/>
    <x v="0"/>
  </r>
  <r>
    <s v="CORPGP4GP1994Q3 2021EUR"/>
    <x v="2"/>
    <n v="284215"/>
    <s v="DISTRIBUY SARL"/>
    <s v="GP4GP1994"/>
    <s v="Q3 2021"/>
    <s v="EUR"/>
    <n v="4051.16"/>
    <n v="4051.1588000000002"/>
    <n v="1.1999999996987699E-3"/>
    <n v="4051.16"/>
    <n v="0"/>
    <x v="0"/>
    <m/>
    <m/>
    <m/>
    <m/>
    <s v="none"/>
    <m/>
    <m/>
    <m/>
    <x v="0"/>
    <m/>
    <x v="0"/>
  </r>
  <r>
    <s v="CORPGP4GP1994Q4 2021EUR"/>
    <x v="2"/>
    <n v="284215"/>
    <s v="DISTRIBUY SARL"/>
    <s v="GP4GP1994"/>
    <s v="Q4 2021"/>
    <s v="EUR"/>
    <n v="4872.01"/>
    <n v="4872.0060000000003"/>
    <n v="3.9999999999054099E-3"/>
    <n v="4872.01"/>
    <n v="0"/>
    <x v="0"/>
    <m/>
    <m/>
    <m/>
    <m/>
    <s v="none"/>
    <m/>
    <m/>
    <m/>
    <x v="0"/>
    <m/>
    <x v="0"/>
  </r>
  <r>
    <s v="CORPGP4GP2757S1 2021EUR"/>
    <x v="2"/>
    <n v="296472"/>
    <s v="ESSITY GMBH"/>
    <s v="GP4GP2757"/>
    <s v="S1 2021"/>
    <s v="EUR"/>
    <n v="50000"/>
    <n v="50000"/>
    <n v="0"/>
    <n v="50000"/>
    <n v="0"/>
    <x v="0"/>
    <m/>
    <m/>
    <m/>
    <m/>
    <s v="none"/>
    <m/>
    <m/>
    <m/>
    <x v="0"/>
    <m/>
    <x v="0"/>
  </r>
  <r>
    <s v="CORPGP4GP2757Y 2021EUR"/>
    <x v="2"/>
    <n v="296472"/>
    <s v="ESSITY GMBH"/>
    <s v="GP4GP2757"/>
    <s v="Y 2021"/>
    <s v="EUR"/>
    <n v="136957.64000000001"/>
    <n v="136957.64249999999"/>
    <n v="-2.4999999732244699E-3"/>
    <n v="136957.64000000001"/>
    <n v="0"/>
    <x v="0"/>
    <m/>
    <m/>
    <m/>
    <m/>
    <s v="none"/>
    <m/>
    <m/>
    <m/>
    <x v="0"/>
    <m/>
    <x v="0"/>
  </r>
  <r>
    <s v="CORPGP4GP2581Q0 2021EUR"/>
    <x v="2"/>
    <n v="191879"/>
    <s v="CGI FRANCE"/>
    <s v="GP4GP2581"/>
    <s v="Q0 2021"/>
    <s v="EUR"/>
    <n v="-6044.9"/>
    <n v="-6044.9"/>
    <n v="-1.81898940354585E-12"/>
    <n v="-6044.9"/>
    <n v="0"/>
    <x v="0"/>
    <m/>
    <m/>
    <m/>
    <m/>
    <s v="none"/>
    <m/>
    <m/>
    <m/>
    <x v="0"/>
    <m/>
    <x v="0"/>
  </r>
  <r>
    <s v="CORPGP4GP2581Y 2021EUR"/>
    <x v="2"/>
    <n v="191879"/>
    <s v="CGI FRANCE"/>
    <s v="GP4GP2581"/>
    <s v="Y 2021"/>
    <s v="EUR"/>
    <n v="5179.3500000000004"/>
    <n v="5179.3500000000004"/>
    <n v="0"/>
    <n v="5179.3500000000004"/>
    <n v="0"/>
    <x v="0"/>
    <m/>
    <m/>
    <m/>
    <m/>
    <s v="none"/>
    <m/>
    <m/>
    <m/>
    <x v="0"/>
    <m/>
    <x v="0"/>
  </r>
  <r>
    <s v="CORPGP4GP2037Q0 2021EUR"/>
    <x v="2"/>
    <n v="57072"/>
    <s v="ELSAFE INTERNATIONAL AS"/>
    <s v="GP4GP2037"/>
    <s v="Q0 2021"/>
    <s v="EUR"/>
    <n v="-40682.07"/>
    <n v="-40682.0651"/>
    <n v="-4.8999999999068599E-3"/>
    <n v="-40682.07"/>
    <n v="0"/>
    <x v="0"/>
    <m/>
    <m/>
    <m/>
    <m/>
    <s v="none"/>
    <m/>
    <m/>
    <m/>
    <x v="0"/>
    <m/>
    <x v="0"/>
  </r>
  <r>
    <s v="CORPGP4GP1153Q0 2021EUR"/>
    <x v="2"/>
    <n v="94542"/>
    <s v="NESTLE NESPRESSO S.A."/>
    <s v="GP4GP1153"/>
    <s v="Q0 2021"/>
    <s v="EUR"/>
    <n v="-3497.13"/>
    <n v="-5787.1241"/>
    <n v="2289.9940999999899"/>
    <n v="-5787.1241"/>
    <n v="2289.9940999999899"/>
    <x v="2"/>
    <s v="[]"/>
    <s v="[26855, 26586, 47366]"/>
    <s v="rebate present"/>
    <s v="2022-05-20 16:15:47 +0200"/>
    <s v="none"/>
    <s v="Produit"/>
    <s v="Thao"/>
    <s v="[TN] : Rebate calculé à la main = Report : TO Hot drink 10% , CA PROFES. COFFEE : 3% , CA CLASSIC COFFEE : 4%_x000a_[26586] = -3 669 857,6 * 10% +  (-158 602,59) * 3% + (-295 342,81) * 4% = - 4 123 803_x000a_[26855] = 3 621 908,23* 10% +  125 529,69* 3% + 295 342,8 * 4% = 377 770 _x000a_=&gt; - 5 787, 12 [MT] Bug A2S, impossible de faire un ajustement le montant initial n'est pas correct. JIRA n°1606,_x000a_[ZB] je n'ai pas accès à jira, je ne peux pas traiter cette ligne [MT] peux-tu voir directement avec Camille ou Paul pour avoir accès aux JIRA ?"/>
    <x v="2"/>
    <m/>
    <x v="11"/>
  </r>
  <r>
    <s v="CORPGP4GP1153Y 2021EUR"/>
    <x v="2"/>
    <n v="94542"/>
    <s v="NESTLE NESPRESSO S.A."/>
    <s v="GP4GP1153"/>
    <s v="Y 2021"/>
    <s v="EUR"/>
    <n v="619198.71"/>
    <n v="619198.70609999995"/>
    <n v="3.90000001061707E-3"/>
    <n v="619198.70609999995"/>
    <n v="3.90000001061707E-3"/>
    <x v="0"/>
    <m/>
    <m/>
    <m/>
    <m/>
    <s v="none"/>
    <s v="Produit"/>
    <s v="Thao"/>
    <s v="[TN] : Rebate OK après regen. 5 854 035,36 x10% + 338 538,15 x 3% + 590 975,64 x 4% = 619 198,71_x000a_https://astoresuite.com/declarative_campaign_participations/edit/70680"/>
    <x v="3"/>
    <s v="Thao"/>
    <x v="0"/>
  </r>
  <r>
    <s v="CORPGP2-21-6-065Q4 2021EUR"/>
    <x v="2"/>
    <n v="92865"/>
    <s v="R.B.C"/>
    <s v="GP2-21-6-065"/>
    <s v="Q4 2021"/>
    <s v="EUR"/>
    <n v="1046.26"/>
    <n v="1046.2637999999999"/>
    <n v="-3.7999999999556102E-3"/>
    <n v="1046.26"/>
    <n v="0"/>
    <x v="0"/>
    <m/>
    <m/>
    <m/>
    <m/>
    <s v="none"/>
    <m/>
    <m/>
    <m/>
    <x v="0"/>
    <m/>
    <x v="0"/>
  </r>
  <r>
    <s v="CORPGP4GP2809Q0 2021USD"/>
    <x v="2"/>
    <n v="304393"/>
    <s v="ECOLAB INC"/>
    <s v="GP4GP2809"/>
    <s v="Q0 2021"/>
    <s v="USD"/>
    <n v="3848.1"/>
    <n v="3848.0963999999999"/>
    <n v="3.6000000000058199E-3"/>
    <n v="3848.1"/>
    <n v="0"/>
    <x v="0"/>
    <m/>
    <m/>
    <m/>
    <m/>
    <s v="none"/>
    <m/>
    <m/>
    <m/>
    <x v="0"/>
    <m/>
    <x v="0"/>
  </r>
  <r>
    <s v="CORPGP4GP2980-2020Q0 2021EUR"/>
    <x v="2"/>
    <n v="304393"/>
    <s v="ECOLAB INC"/>
    <s v="GP4GP2980-2020"/>
    <s v="Q0 2021"/>
    <s v="EUR"/>
    <n v="68297.320000000007"/>
    <n v="68297.320200000002"/>
    <n v="-1.9999999494757501E-4"/>
    <n v="68297.320000000007"/>
    <n v="0"/>
    <x v="0"/>
    <m/>
    <m/>
    <m/>
    <m/>
    <s v="none"/>
    <m/>
    <m/>
    <m/>
    <x v="0"/>
    <m/>
    <x v="0"/>
  </r>
  <r>
    <s v="CORPGP4GP2979-Q0 2021EUR"/>
    <x v="2"/>
    <n v="347342"/>
    <s v="ECOLAB EUROPE GMBH"/>
    <s v="GP4GP2979-"/>
    <s v="Q0 2021"/>
    <s v="EUR"/>
    <n v="8474.19"/>
    <n v="8474.1905999999999"/>
    <n v="-5.9999999939464E-4"/>
    <n v="8474.19"/>
    <n v="0"/>
    <x v="0"/>
    <m/>
    <m/>
    <m/>
    <m/>
    <s v="none"/>
    <m/>
    <m/>
    <m/>
    <x v="0"/>
    <m/>
    <x v="0"/>
  </r>
  <r>
    <s v="CORPGP2GP2684Q0 2021EUR"/>
    <x v="2"/>
    <n v="47209"/>
    <s v="STEELCASE SAS"/>
    <s v="GP2GP2684"/>
    <s v="Q0 2021"/>
    <s v="EUR"/>
    <n v="339.48"/>
    <n v="339.48"/>
    <n v="0"/>
    <n v="339.48"/>
    <n v="0"/>
    <x v="0"/>
    <m/>
    <m/>
    <m/>
    <m/>
    <s v="none"/>
    <m/>
    <m/>
    <m/>
    <x v="0"/>
    <m/>
    <x v="0"/>
  </r>
  <r>
    <s v="CORPGP2GP2684Q4 2021EUR"/>
    <x v="2"/>
    <n v="47209"/>
    <s v="STEELCASE SAS"/>
    <s v="GP2GP2684"/>
    <s v="Q4 2021"/>
    <s v="EUR"/>
    <n v="770.97"/>
    <n v="770.96640000000002"/>
    <n v="3.6000000000058199E-3"/>
    <n v="770.97"/>
    <n v="0"/>
    <x v="0"/>
    <m/>
    <m/>
    <m/>
    <m/>
    <s v="none"/>
    <m/>
    <m/>
    <m/>
    <x v="0"/>
    <m/>
    <x v="0"/>
  </r>
  <r>
    <s v="CORP26102067Q0 2021EUR"/>
    <x v="2"/>
    <n v="54741"/>
    <s v="ETABLISSEMENTS REINHARDT"/>
    <n v="26102067"/>
    <s v="Q0 2021"/>
    <s v="EUR"/>
    <n v="3746.32"/>
    <n v="3746.32"/>
    <n v="0"/>
    <n v="3746.32"/>
    <n v="0"/>
    <x v="0"/>
    <m/>
    <m/>
    <m/>
    <m/>
    <s v="none"/>
    <m/>
    <m/>
    <m/>
    <x v="0"/>
    <m/>
    <x v="0"/>
  </r>
  <r>
    <s v="CORPGP4GP2004-Q0 2021EUR"/>
    <x v="2"/>
    <n v="77167"/>
    <s v="ARC FRANCE"/>
    <s v="GP4GP2004-"/>
    <s v="Q0 2021"/>
    <s v="EUR"/>
    <n v="13152.32"/>
    <n v="13152.32"/>
    <n v="0"/>
    <n v="13152.32"/>
    <n v="0"/>
    <x v="0"/>
    <m/>
    <m/>
    <m/>
    <m/>
    <s v="none"/>
    <m/>
    <m/>
    <m/>
    <x v="0"/>
    <m/>
    <x v="0"/>
  </r>
  <r>
    <s v="CORPGP2GP2807-3Q0 2021EUR"/>
    <x v="2"/>
    <n v="107165"/>
    <s v="DIVERSEY EUROPE OPERATIONS BV"/>
    <s v="GP2GP2807-3"/>
    <s v="Q0 2021"/>
    <s v="EUR"/>
    <n v="-1048.6199999999999"/>
    <n v="-1048.6199999999999"/>
    <n v="0"/>
    <n v="-1048.6199999999999"/>
    <n v="0"/>
    <x v="0"/>
    <m/>
    <m/>
    <m/>
    <m/>
    <s v="none"/>
    <m/>
    <m/>
    <m/>
    <x v="0"/>
    <m/>
    <x v="0"/>
  </r>
  <r>
    <s v="CORPGP2GP2807-3Q4 2021EUR"/>
    <x v="2"/>
    <n v="107165"/>
    <s v="DIVERSEY EUROPE OPERATIONS BV"/>
    <s v="GP2GP2807-3"/>
    <s v="Q4 2021"/>
    <s v="EUR"/>
    <n v="688.73"/>
    <n v="688.72529999999995"/>
    <n v="4.70000000007075E-3"/>
    <n v="688.73"/>
    <n v="0"/>
    <x v="0"/>
    <m/>
    <m/>
    <m/>
    <m/>
    <s v="none"/>
    <m/>
    <m/>
    <m/>
    <x v="0"/>
    <m/>
    <x v="0"/>
  </r>
  <r>
    <s v="CORPGP4GPCH2846Y 2021EUR"/>
    <x v="2"/>
    <n v="107165"/>
    <s v="DIVERSEY EUROPE OPERATIONS BV"/>
    <s v="GP4GPCH2846"/>
    <s v="Y 2021"/>
    <s v="EUR"/>
    <n v="1545757.56"/>
    <n v="1545757.57"/>
    <n v="-1.00000000093132E-2"/>
    <n v="1545757.57"/>
    <n v="-1.00000000093132E-2"/>
    <x v="0"/>
    <m/>
    <m/>
    <m/>
    <m/>
    <s v="none"/>
    <m/>
    <m/>
    <m/>
    <x v="0"/>
    <m/>
    <x v="0"/>
  </r>
  <r>
    <s v="CORPGP4GPGS2848Y 2021EUR"/>
    <x v="2"/>
    <n v="107165"/>
    <s v="DIVERSEY EUROPE OPERATIONS BV"/>
    <s v="GP4GPGS2848"/>
    <s v="Y 2021"/>
    <s v="EUR"/>
    <n v="8491.51"/>
    <n v="8491.5115000000005"/>
    <n v="-1.50000000030559E-3"/>
    <n v="8491.51"/>
    <n v="0"/>
    <x v="0"/>
    <m/>
    <m/>
    <m/>
    <m/>
    <s v="none"/>
    <m/>
    <m/>
    <m/>
    <x v="0"/>
    <m/>
    <x v="0"/>
  </r>
  <r>
    <s v="CORPGP4GPTA2847Y 2021EUR"/>
    <x v="2"/>
    <n v="107165"/>
    <s v="DIVERSEY EUROPE OPERATIONS BV"/>
    <s v="GP4GPTA2847"/>
    <s v="Y 2021"/>
    <s v="EUR"/>
    <n v="93394.5"/>
    <n v="93394.488100000002"/>
    <n v="1.18999999976949E-2"/>
    <n v="93394.5"/>
    <n v="0"/>
    <x v="0"/>
    <m/>
    <m/>
    <m/>
    <m/>
    <s v="none"/>
    <m/>
    <m/>
    <m/>
    <x v="0"/>
    <m/>
    <x v="0"/>
  </r>
  <r>
    <s v="CORPGP2GP2662-DIVERSEYQ4 2021EUR"/>
    <x v="2"/>
    <n v="107165"/>
    <s v="DIVERSEY EUROPE OPERATIONS BV"/>
    <s v="GP2GP2662-DIVERSEY"/>
    <s v="Q4 2021"/>
    <s v="EUR"/>
    <n v="11489.03"/>
    <n v="11489.027"/>
    <n v="3.00000000061118E-3"/>
    <n v="11489.03"/>
    <n v="0"/>
    <x v="0"/>
    <m/>
    <m/>
    <m/>
    <m/>
    <s v="none"/>
    <m/>
    <m/>
    <m/>
    <x v="0"/>
    <m/>
    <x v="0"/>
  </r>
  <r>
    <s v="CORPGP2GP2807-6Q4 2021EUR"/>
    <x v="2"/>
    <n v="107165"/>
    <s v="DIVERSEY EUROPE OPERATIONS BV"/>
    <s v="GP2GP2807-6"/>
    <s v="Q4 2021"/>
    <s v="EUR"/>
    <n v="262.64"/>
    <n v="262.64159999999998"/>
    <n v="-1.59999999999627E-3"/>
    <n v="262.64"/>
    <n v="0"/>
    <x v="0"/>
    <m/>
    <m/>
    <m/>
    <m/>
    <s v="none"/>
    <m/>
    <m/>
    <m/>
    <x v="0"/>
    <m/>
    <x v="0"/>
  </r>
  <r>
    <s v="CORPGP3IBMEG2664Q4 2021EUR"/>
    <x v="2"/>
    <n v="107165"/>
    <s v="DIVERSEY EUROPE OPERATIONS BV"/>
    <s v="GP3IBMEG2664"/>
    <s v="Q4 2021"/>
    <s v="EUR"/>
    <n v="9850.65"/>
    <n v="9850.65"/>
    <n v="0"/>
    <n v="9850.65"/>
    <n v="0"/>
    <x v="0"/>
    <m/>
    <m/>
    <m/>
    <m/>
    <s v="none"/>
    <m/>
    <m/>
    <m/>
    <x v="0"/>
    <m/>
    <x v="0"/>
  </r>
  <r>
    <s v="CORPGP4GP2926S1 2021EUR"/>
    <x v="2"/>
    <n v="259457"/>
    <s v="ONEPARK"/>
    <s v="GP4GP2926"/>
    <s v="S1 2021"/>
    <s v="EUR"/>
    <n v="6842.24"/>
    <n v="6842.2356"/>
    <n v="4.399999999805E-3"/>
    <n v="6842.24"/>
    <n v="0"/>
    <x v="0"/>
    <m/>
    <m/>
    <m/>
    <m/>
    <s v="none"/>
    <m/>
    <m/>
    <m/>
    <x v="0"/>
    <m/>
    <x v="0"/>
  </r>
  <r>
    <s v="CORPGP4GP2926S2 2021EUR"/>
    <x v="2"/>
    <n v="259457"/>
    <s v="ONEPARK"/>
    <s v="GP4GP2926"/>
    <s v="S2 2021"/>
    <s v="EUR"/>
    <n v="12596.59"/>
    <n v="12596.588400000001"/>
    <n v="1.59999999959836E-3"/>
    <n v="12596.59"/>
    <n v="0"/>
    <x v="0"/>
    <m/>
    <m/>
    <m/>
    <m/>
    <s v="none"/>
    <m/>
    <m/>
    <m/>
    <x v="0"/>
    <m/>
    <x v="0"/>
  </r>
  <r>
    <s v="CORPGP4GP2399Y 2021EUR"/>
    <x v="2"/>
    <n v="121962"/>
    <s v="EXPERTIME"/>
    <s v="GP4GP2399"/>
    <s v="Y 2021"/>
    <s v="EUR"/>
    <n v="2309.5"/>
    <n v="2309.5"/>
    <n v="0"/>
    <n v="2309.5"/>
    <n v="0"/>
    <x v="0"/>
    <m/>
    <m/>
    <m/>
    <m/>
    <s v="none"/>
    <m/>
    <m/>
    <m/>
    <x v="0"/>
    <m/>
    <x v="0"/>
  </r>
  <r>
    <s v="CORPGP4GP2688Y 2021EUR"/>
    <x v="2"/>
    <n v="191454"/>
    <s v="SOAT"/>
    <s v="GP4GP2688"/>
    <s v="Y 2021"/>
    <s v="EUR"/>
    <n v="26581.46"/>
    <n v="26581.464"/>
    <n v="-4.0000000008149003E-3"/>
    <n v="26581.46"/>
    <n v="0"/>
    <x v="0"/>
    <m/>
    <m/>
    <m/>
    <m/>
    <s v="none"/>
    <m/>
    <m/>
    <m/>
    <x v="0"/>
    <m/>
    <x v="0"/>
  </r>
  <r>
    <s v="CORPGP4GP2637Y 2021EUR"/>
    <x v="2"/>
    <n v="196452"/>
    <s v="SFEIR"/>
    <s v="GP4GP2637"/>
    <s v="Y 2021"/>
    <s v="EUR"/>
    <n v="212.5"/>
    <n v="212.5"/>
    <n v="0"/>
    <n v="212.5"/>
    <n v="0"/>
    <x v="0"/>
    <m/>
    <m/>
    <m/>
    <m/>
    <s v="none"/>
    <m/>
    <m/>
    <m/>
    <x v="0"/>
    <m/>
    <x v="0"/>
  </r>
  <r>
    <s v="CORPGP4GP2373Y 2021EUR"/>
    <x v="2"/>
    <n v="92031"/>
    <s v="VISEO SAS"/>
    <s v="GP4GP2373"/>
    <s v="Y 2021"/>
    <s v="EUR"/>
    <n v="36109.949999999997"/>
    <n v="36109.949999999997"/>
    <n v="0"/>
    <n v="36109.949999999997"/>
    <n v="0"/>
    <x v="0"/>
    <m/>
    <m/>
    <m/>
    <m/>
    <s v="none"/>
    <m/>
    <m/>
    <m/>
    <x v="0"/>
    <m/>
    <x v="0"/>
  </r>
  <r>
    <s v="CORPGP4GP2358Y 2021EUR"/>
    <x v="2"/>
    <n v="70014"/>
    <s v="APSIDE"/>
    <s v="GP4GP2358"/>
    <s v="Y 2021"/>
    <s v="EUR"/>
    <n v="6480"/>
    <n v="6480"/>
    <n v="0"/>
    <n v="6480"/>
    <n v="0"/>
    <x v="0"/>
    <m/>
    <m/>
    <m/>
    <m/>
    <s v="none"/>
    <m/>
    <m/>
    <m/>
    <x v="0"/>
    <m/>
    <x v="0"/>
  </r>
  <r>
    <s v="CORPGP4-21-3-077Y 2021EUR"/>
    <x v="2"/>
    <n v="298547"/>
    <s v="CONVERTEO"/>
    <s v="GP4-21-3-077"/>
    <s v="Y 2021"/>
    <s v="EUR"/>
    <n v="5178.2"/>
    <n v="5178.2"/>
    <n v="9.0949470177292804E-13"/>
    <n v="5178.2"/>
    <n v="0"/>
    <x v="0"/>
    <m/>
    <m/>
    <m/>
    <m/>
    <s v="none"/>
    <s v="Produit"/>
    <s v="Thao"/>
    <s v="[TN] Rebate calculé à la main = Report https://astoresuite.com/declarative_campaign_participations/edit/70785"/>
    <x v="1"/>
    <s v="Mathilde"/>
    <x v="5"/>
  </r>
  <r>
    <s v="CORPGP4GP2369Y 2021EUR"/>
    <x v="2"/>
    <n v="71834"/>
    <s v="HIGHTEAM"/>
    <s v="GP4GP2369"/>
    <s v="Y 2021"/>
    <s v="EUR"/>
    <n v="110771.85"/>
    <n v="110771.85"/>
    <n v="0"/>
    <n v="110771.85"/>
    <n v="0"/>
    <x v="0"/>
    <m/>
    <m/>
    <m/>
    <m/>
    <s v="none"/>
    <m/>
    <m/>
    <m/>
    <x v="0"/>
    <m/>
    <x v="0"/>
  </r>
  <r>
    <s v="CORPGP4GP2377Y 2021EUR"/>
    <x v="2"/>
    <n v="51441"/>
    <s v="SOPRA STERIA GROUP"/>
    <s v="GP4GP2377"/>
    <s v="Y 2021"/>
    <s v="EUR"/>
    <n v="5575.5"/>
    <n v="5575.5"/>
    <n v="0"/>
    <n v="5575.5"/>
    <n v="0"/>
    <x v="0"/>
    <m/>
    <m/>
    <m/>
    <m/>
    <s v="none"/>
    <m/>
    <m/>
    <m/>
    <x v="0"/>
    <m/>
    <x v="0"/>
  </r>
  <r>
    <s v="CORPGP4GP2645Y 2021EUR"/>
    <x v="2"/>
    <n v="101662"/>
    <s v="ID2"/>
    <s v="GP4GP2645"/>
    <s v="Y 2021"/>
    <s v="EUR"/>
    <n v="34182.400000000001"/>
    <n v="34182.400000000001"/>
    <n v="0"/>
    <n v="34182.400000000001"/>
    <n v="0"/>
    <x v="0"/>
    <m/>
    <m/>
    <m/>
    <m/>
    <s v="none"/>
    <m/>
    <m/>
    <m/>
    <x v="0"/>
    <m/>
    <x v="0"/>
  </r>
  <r>
    <s v="CORPGP4GP2361Y 2021EUR"/>
    <x v="2"/>
    <n v="70088"/>
    <s v="BLUE CONSULTING"/>
    <s v="GP4GP2361"/>
    <s v="Y 2021"/>
    <s v="EUR"/>
    <n v="6145.7"/>
    <n v="6145.7"/>
    <n v="0"/>
    <n v="6145.7"/>
    <n v="0"/>
    <x v="0"/>
    <m/>
    <m/>
    <m/>
    <m/>
    <s v="none"/>
    <m/>
    <m/>
    <m/>
    <x v="0"/>
    <m/>
    <x v="0"/>
  </r>
  <r>
    <s v="CORPGP2-21-6-066Q2 2021EUR"/>
    <x v="2"/>
    <n v="329780"/>
    <s v="R.B.C PARIS "/>
    <s v="GP2-21-6-066"/>
    <s v="Q2 2021"/>
    <s v="EUR"/>
    <n v="3795.36"/>
    <n v="3795.3595999999998"/>
    <n v="4.0000000035433897E-4"/>
    <n v="3795.36"/>
    <n v="0"/>
    <x v="0"/>
    <m/>
    <m/>
    <m/>
    <m/>
    <s v="none"/>
    <m/>
    <m/>
    <m/>
    <x v="0"/>
    <m/>
    <x v="0"/>
  </r>
  <r>
    <s v="CORPGP2-21-6-066Q3 2021EUR"/>
    <x v="2"/>
    <n v="329780"/>
    <s v="R.B.C PARIS "/>
    <s v="GP2-21-6-066"/>
    <s v="Q3 2021"/>
    <s v="EUR"/>
    <n v="7140.3"/>
    <n v="7140.2996000000003"/>
    <n v="3.9999999989959103E-4"/>
    <n v="7140.3"/>
    <n v="0"/>
    <x v="0"/>
    <m/>
    <m/>
    <m/>
    <m/>
    <s v="none"/>
    <m/>
    <m/>
    <m/>
    <x v="0"/>
    <m/>
    <x v="0"/>
  </r>
  <r>
    <s v="CORPGP2-21-6-066Q4 2021EUR"/>
    <x v="2"/>
    <n v="329780"/>
    <s v="R.B.C PARIS "/>
    <s v="GP2-21-6-066"/>
    <s v="Q4 2021"/>
    <s v="EUR"/>
    <n v="3224.54"/>
    <n v="3224.5457999999999"/>
    <n v="-5.7999999999083203E-3"/>
    <n v="3224.54"/>
    <n v="0"/>
    <x v="0"/>
    <m/>
    <m/>
    <m/>
    <m/>
    <s v="none"/>
    <m/>
    <m/>
    <m/>
    <x v="0"/>
    <m/>
    <x v="0"/>
  </r>
  <r>
    <s v="CORPGP4GP2753Q4 2021EUR"/>
    <x v="2"/>
    <n v="79911"/>
    <s v="HUHTAMAKI FOODSERVICE FRANCE SAS"/>
    <s v="GP4GP2753"/>
    <s v="Q4 2021"/>
    <s v="EUR"/>
    <n v="12639.27"/>
    <n v="12639.2695"/>
    <n v="5.0000000010186297E-4"/>
    <n v="12639.27"/>
    <n v="0"/>
    <x v="0"/>
    <m/>
    <m/>
    <m/>
    <m/>
    <s v="none"/>
    <m/>
    <m/>
    <m/>
    <x v="0"/>
    <m/>
    <x v="0"/>
  </r>
  <r>
    <s v="CORPGP2-21-6-116Q4 2021EUR"/>
    <x v="2"/>
    <n v="329534"/>
    <s v="OOMPH MADE LIMITED"/>
    <s v="GP2-21-6-116"/>
    <s v="Q4 2021"/>
    <s v="EUR"/>
    <n v="560.42999999999995"/>
    <n v="560.42750000000001"/>
    <n v="2.4999999999408798E-3"/>
    <n v="560.42999999999995"/>
    <n v="0"/>
    <x v="0"/>
    <m/>
    <m/>
    <m/>
    <m/>
    <s v="none"/>
    <m/>
    <m/>
    <m/>
    <x v="0"/>
    <m/>
    <x v="0"/>
  </r>
  <r>
    <s v="CORPGP2-21-6-080Q4 2021EUR"/>
    <x v="2"/>
    <n v="58363"/>
    <s v="TEXDECOR"/>
    <s v="GP2-21-6-080"/>
    <s v="Q4 2021"/>
    <s v="EUR"/>
    <n v="325.98"/>
    <n v="325.9828"/>
    <n v="-2.7999999999792601E-3"/>
    <n v="325.98"/>
    <n v="0"/>
    <x v="0"/>
    <m/>
    <m/>
    <m/>
    <m/>
    <s v="none"/>
    <m/>
    <m/>
    <m/>
    <x v="0"/>
    <m/>
    <x v="0"/>
  </r>
  <r>
    <s v="CORPGP2-21-6-120Q4 2021EUR"/>
    <x v="2"/>
    <n v="306765"/>
    <s v="GH &amp; PARTNERS "/>
    <s v="GP2-21-6-120"/>
    <s v="Q4 2021"/>
    <s v="EUR"/>
    <n v="42566.04"/>
    <n v="42566.04"/>
    <n v="0"/>
    <n v="42566.04"/>
    <n v="0"/>
    <x v="0"/>
    <m/>
    <m/>
    <m/>
    <m/>
    <s v="none"/>
    <m/>
    <m/>
    <m/>
    <x v="0"/>
    <m/>
    <x v="0"/>
  </r>
  <r>
    <s v="CORPGP2-21-6-117Q4 2021EUR"/>
    <x v="2"/>
    <n v="279498"/>
    <s v="GAMESTREAM "/>
    <s v="GP2-21-6-117"/>
    <s v="Q4 2021"/>
    <s v="EUR"/>
    <n v="92.5"/>
    <n v="92.5"/>
    <n v="0"/>
    <n v="92.5"/>
    <n v="0"/>
    <x v="0"/>
    <m/>
    <m/>
    <m/>
    <m/>
    <s v="none"/>
    <m/>
    <m/>
    <m/>
    <x v="0"/>
    <m/>
    <x v="0"/>
  </r>
  <r>
    <s v="CORPGP2GP21117Q4 2021EUR"/>
    <x v="2"/>
    <n v="357785"/>
    <s v="Ceramiche Atlas Concorde SpA"/>
    <s v="GP2GP21117"/>
    <s v="Q4 2021"/>
    <s v="EUR"/>
    <n v="11315.58"/>
    <n v="11315.5764"/>
    <n v="3.6000000000058199E-3"/>
    <n v="11315.58"/>
    <n v="0"/>
    <x v="0"/>
    <m/>
    <m/>
    <m/>
    <m/>
    <s v="none"/>
    <m/>
    <m/>
    <m/>
    <x v="0"/>
    <m/>
    <x v="0"/>
  </r>
  <r>
    <s v="CORPGP4-21-5-098Q4 2021EUR"/>
    <x v="2"/>
    <n v="76413"/>
    <s v="BOSE SAS"/>
    <s v="GP4-21-5-098"/>
    <s v="Q4 2021"/>
    <s v="EUR"/>
    <n v="1216.56"/>
    <n v="1216.56"/>
    <n v="0"/>
    <n v="1216.56"/>
    <n v="0"/>
    <x v="0"/>
    <m/>
    <m/>
    <m/>
    <m/>
    <s v="none"/>
    <m/>
    <m/>
    <m/>
    <x v="0"/>
    <m/>
    <x v="0"/>
  </r>
  <r>
    <s v="CORPGP2-21-5-107Q4 2021EUR"/>
    <x v="2"/>
    <n v="364303"/>
    <s v="NEO2C"/>
    <s v="GP2-21-5-107"/>
    <s v="Q4 2021"/>
    <s v="EUR"/>
    <n v="170.71"/>
    <n v="170.708"/>
    <n v="2.0000000000095402E-3"/>
    <n v="170.71"/>
    <n v="0"/>
    <x v="0"/>
    <m/>
    <m/>
    <m/>
    <m/>
    <s v="none"/>
    <m/>
    <m/>
    <m/>
    <x v="0"/>
    <m/>
    <x v="0"/>
  </r>
  <r>
    <s v="CORPGP4-21-5-118Q4 2021EUR"/>
    <x v="2"/>
    <n v="364262"/>
    <s v="OTRUM AS"/>
    <s v="GP4-21-5-118"/>
    <s v="Q4 2021"/>
    <s v="EUR"/>
    <n v="478.55"/>
    <n v="478.548"/>
    <n v="2.0000000000095402E-3"/>
    <n v="478.55"/>
    <n v="0"/>
    <x v="0"/>
    <m/>
    <m/>
    <m/>
    <m/>
    <s v="none"/>
    <m/>
    <m/>
    <m/>
    <x v="0"/>
    <m/>
    <x v="0"/>
  </r>
  <r>
    <s v="CORPGP2-21-2-115Q4 2021EUR"/>
    <x v="2"/>
    <n v="17399"/>
    <s v="RADIOPARK GMBH &amp; CO KG"/>
    <s v="GP2-21-2-115"/>
    <s v="Q4 2021"/>
    <s v="EUR"/>
    <n v="607.52"/>
    <n v="607.52099999999996"/>
    <n v="-9.9999999997635292E-4"/>
    <n v="607.52"/>
    <n v="0"/>
    <x v="0"/>
    <m/>
    <m/>
    <m/>
    <m/>
    <s v="none"/>
    <m/>
    <m/>
    <m/>
    <x v="0"/>
    <m/>
    <x v="0"/>
  </r>
  <r>
    <s v="CORPGP2GP2946-G2G4Q0 2021EUR"/>
    <x v="2"/>
    <n v="23837"/>
    <s v="BENTLEY EUROPE BV"/>
    <s v="GP2GP2946-G2G4"/>
    <s v="Q0 2021"/>
    <s v="EUR"/>
    <n v="67.5"/>
    <n v="67.5"/>
    <n v="0"/>
    <n v="67.5"/>
    <n v="0"/>
    <x v="0"/>
    <m/>
    <m/>
    <m/>
    <m/>
    <s v="none"/>
    <m/>
    <m/>
    <m/>
    <x v="0"/>
    <m/>
    <x v="0"/>
  </r>
  <r>
    <s v="CORPGP2GP2946-G2G4Q4 2021EUR"/>
    <x v="2"/>
    <n v="23837"/>
    <s v="BENTLEY EUROPE BV"/>
    <s v="GP2GP2946-G2G4"/>
    <s v="Q4 2021"/>
    <s v="EUR"/>
    <n v="194.63"/>
    <n v="194.63"/>
    <n v="0"/>
    <n v="194.63"/>
    <n v="0"/>
    <x v="0"/>
    <m/>
    <m/>
    <m/>
    <m/>
    <s v="rdbc"/>
    <s v="Métier"/>
    <s v="Mathilde"/>
    <s v="[MT]Ajustement et facture bien dans A2S, autre particpation archivée _x000a_[ZB] correction sur la profondeur du contrat, montant remonte de nouveau_x000a_ https://astoresuite.com/billing_invoices/show/61634_x000a_https://astoresuite.com/declarative_campaign_participations/edit/70446"/>
    <x v="2"/>
    <s v="Zakaria"/>
    <x v="9"/>
  </r>
  <r>
    <s v="CORPGP2-21-6-121Q4 2021EUR"/>
    <x v="2"/>
    <n v="356083"/>
    <s v="WOODIK"/>
    <s v="GP2-21-6-121"/>
    <s v="Q4 2021"/>
    <s v="EUR"/>
    <n v="36335.78"/>
    <n v="36335.783600000002"/>
    <n v="-3.60000000364379E-3"/>
    <n v="36335.78"/>
    <n v="0"/>
    <x v="0"/>
    <m/>
    <m/>
    <m/>
    <m/>
    <s v="none"/>
    <m/>
    <m/>
    <m/>
    <x v="0"/>
    <m/>
    <x v="0"/>
  </r>
  <r>
    <s v="CORPGP2GP2252Q4 2021EUR"/>
    <x v="2"/>
    <n v="45946"/>
    <s v="LIGNE VAUZELLE"/>
    <s v="GP2GP2252"/>
    <s v="Q4 2021"/>
    <s v="EUR"/>
    <n v="116.82"/>
    <n v="116.82"/>
    <n v="0"/>
    <n v="116.82"/>
    <n v="0"/>
    <x v="0"/>
    <m/>
    <m/>
    <m/>
    <m/>
    <s v="none"/>
    <m/>
    <m/>
    <m/>
    <x v="0"/>
    <m/>
    <x v="0"/>
  </r>
  <r>
    <s v="CORPGP4GP21155Y 2021EUR"/>
    <x v="2"/>
    <n v="71820"/>
    <s v="ZENIKA"/>
    <s v="GP4GP21155"/>
    <s v="Y 2021"/>
    <s v="EUR"/>
    <n v="11917.88"/>
    <n v="11917.875"/>
    <n v="4.9999999991996403E-3"/>
    <n v="11917.88"/>
    <n v="0"/>
    <x v="0"/>
    <m/>
    <m/>
    <m/>
    <m/>
    <s v="none"/>
    <m/>
    <m/>
    <m/>
    <x v="0"/>
    <m/>
    <x v="0"/>
  </r>
  <r>
    <s v="CORPGP4GP2634Y 2021EUR"/>
    <x v="2"/>
    <n v="117363"/>
    <s v="SOLUTEC"/>
    <s v="GP4GP2634"/>
    <s v="Y 2021"/>
    <s v="EUR"/>
    <n v="14254.5"/>
    <n v="14254.5"/>
    <n v="0"/>
    <n v="14254.5"/>
    <n v="0"/>
    <x v="0"/>
    <m/>
    <m/>
    <m/>
    <m/>
    <s v="none"/>
    <m/>
    <m/>
    <m/>
    <x v="0"/>
    <m/>
    <x v="0"/>
  </r>
  <r>
    <s v="CORPGP4GP2375Y 2021EUR"/>
    <x v="2"/>
    <n v="178347"/>
    <s v="MALTEM CONSULTING (OPENBRIDGE)"/>
    <s v="GP4GP2375"/>
    <s v="Y 2021"/>
    <s v="EUR"/>
    <n v="7901.88"/>
    <n v="7901.875"/>
    <n v="5.0000000001091298E-3"/>
    <n v="7901.88"/>
    <n v="0"/>
    <x v="0"/>
    <m/>
    <m/>
    <m/>
    <m/>
    <s v="none"/>
    <m/>
    <m/>
    <m/>
    <x v="0"/>
    <m/>
    <x v="0"/>
  </r>
  <r>
    <s v="CORPGP4GP2371Y 2021EUR"/>
    <x v="2"/>
    <n v="76848"/>
    <s v="LOGTEAM"/>
    <s v="GP4GP2371"/>
    <s v="Y 2021"/>
    <s v="EUR"/>
    <n v="49629"/>
    <n v="49629"/>
    <n v="0"/>
    <n v="49629"/>
    <n v="0"/>
    <x v="0"/>
    <m/>
    <m/>
    <m/>
    <m/>
    <s v="none"/>
    <m/>
    <m/>
    <m/>
    <x v="0"/>
    <m/>
    <x v="0"/>
  </r>
  <r>
    <s v="CORPGP4GP21159Y 2021EUR"/>
    <x v="2"/>
    <n v="298897"/>
    <s v="EXALT"/>
    <s v="GP4GP21159"/>
    <s v="Y 2021"/>
    <s v="EUR"/>
    <n v="78109.05"/>
    <n v="78109.05"/>
    <n v="0"/>
    <n v="78109.05"/>
    <n v="0"/>
    <x v="0"/>
    <m/>
    <m/>
    <m/>
    <m/>
    <s v="none"/>
    <m/>
    <m/>
    <m/>
    <x v="0"/>
    <m/>
    <x v="0"/>
  </r>
  <r>
    <s v="CORPGP4-21-3-076Y 2021EUR"/>
    <x v="2"/>
    <n v="244858"/>
    <s v="CENOVA"/>
    <s v="GP4-21-3-076"/>
    <s v="Y 2021"/>
    <s v="EUR"/>
    <n v="9472"/>
    <n v="9472"/>
    <n v="0"/>
    <n v="9472"/>
    <n v="0"/>
    <x v="0"/>
    <m/>
    <m/>
    <m/>
    <m/>
    <s v="none"/>
    <m/>
    <m/>
    <m/>
    <x v="0"/>
    <m/>
    <x v="0"/>
  </r>
  <r>
    <s v="CORPGP4GP2599Y 2021EUR"/>
    <x v="2"/>
    <n v="200819"/>
    <s v="BUSINESS &amp; DECISION SA"/>
    <s v="GP4GP2599"/>
    <s v="Y 2021"/>
    <s v="EUR"/>
    <n v="24499.29"/>
    <n v="24499.293300000001"/>
    <n v="-3.3000000003085002E-3"/>
    <n v="24499.29"/>
    <n v="0"/>
    <x v="0"/>
    <m/>
    <m/>
    <m/>
    <m/>
    <s v="none"/>
    <m/>
    <m/>
    <m/>
    <x v="0"/>
    <m/>
    <x v="0"/>
  </r>
  <r>
    <s v="CORPGP4GP2850Y 2021EUR"/>
    <x v="2"/>
    <n v="292568"/>
    <s v="LIONBRIDGE INTERNATIONAL UNLIMITED COMPANY"/>
    <s v="GP4GP2850"/>
    <s v="Y 2021"/>
    <s v="EUR"/>
    <n v="62600"/>
    <n v="62600"/>
    <n v="0"/>
    <n v="62600"/>
    <n v="0"/>
    <x v="0"/>
    <m/>
    <m/>
    <m/>
    <m/>
    <s v="none"/>
    <m/>
    <m/>
    <m/>
    <x v="0"/>
    <m/>
    <x v="0"/>
  </r>
  <r>
    <s v="CORPGP4GP2516STY 2021EUR"/>
    <x v="2"/>
    <n v="4952"/>
    <s v="VOXEL MEDIA S.L."/>
    <s v="GP4GP2516ST"/>
    <s v="Y 2021"/>
    <s v="EUR"/>
    <n v="19182.7"/>
    <n v="19182.7"/>
    <n v="0"/>
    <n v="19182.7"/>
    <n v="0"/>
    <x v="0"/>
    <m/>
    <m/>
    <m/>
    <m/>
    <s v="none"/>
    <m/>
    <m/>
    <m/>
    <x v="0"/>
    <m/>
    <x v="0"/>
  </r>
  <r>
    <s v="CORPGP4GP2537Y 2021EUR"/>
    <x v="2"/>
    <n v="121890"/>
    <s v="LISTEN TOO"/>
    <s v="GP4GP2537"/>
    <s v="Y 2021"/>
    <s v="EUR"/>
    <n v="68156.53"/>
    <n v="68156.528000000006"/>
    <n v="1.9999999931314899E-3"/>
    <n v="68156.53"/>
    <n v="0"/>
    <x v="0"/>
    <m/>
    <m/>
    <m/>
    <m/>
    <s v="none"/>
    <m/>
    <m/>
    <m/>
    <x v="0"/>
    <m/>
    <x v="0"/>
  </r>
  <r>
    <s v="CORPGP4-21-3-079Y 2021EUR"/>
    <x v="2"/>
    <n v="318789"/>
    <s v="ITIPART FRANCE"/>
    <s v="GP4-21-3-079"/>
    <s v="Y 2021"/>
    <s v="EUR"/>
    <n v="5545.63"/>
    <n v="5545.625"/>
    <n v="5.0000000001091298E-3"/>
    <n v="5545.63"/>
    <n v="0"/>
    <x v="0"/>
    <m/>
    <m/>
    <m/>
    <m/>
    <s v="none"/>
    <m/>
    <m/>
    <m/>
    <x v="0"/>
    <m/>
    <x v="0"/>
  </r>
  <r>
    <s v="CORPGP4GP2690Y 2021EUR"/>
    <x v="2"/>
    <n v="214389"/>
    <s v="EXTIA"/>
    <s v="GP4GP2690"/>
    <s v="Y 2021"/>
    <s v="EUR"/>
    <n v="29597.75"/>
    <n v="29597.75"/>
    <n v="0"/>
    <n v="29597.75"/>
    <n v="0"/>
    <x v="0"/>
    <m/>
    <m/>
    <m/>
    <m/>
    <s v="none"/>
    <m/>
    <m/>
    <m/>
    <x v="0"/>
    <m/>
    <x v="0"/>
  </r>
  <r>
    <s v="CORPGP4-21-3-073Y 2021EUR"/>
    <x v="2"/>
    <n v="59818"/>
    <s v="ALDEMIA "/>
    <s v="GP4-21-3-073"/>
    <s v="Y 2021"/>
    <s v="EUR"/>
    <n v="7450.25"/>
    <n v="7450.25"/>
    <n v="0"/>
    <n v="7450.25"/>
    <n v="0"/>
    <x v="0"/>
    <m/>
    <m/>
    <m/>
    <m/>
    <s v="none"/>
    <m/>
    <m/>
    <m/>
    <x v="0"/>
    <m/>
    <x v="0"/>
  </r>
  <r>
    <s v="CORPGP4GP2918Y 2021EUR"/>
    <x v="2"/>
    <n v="5229"/>
    <s v="NOMIOS SAS"/>
    <s v="GP4GP2918"/>
    <s v="Y 2021"/>
    <s v="EUR"/>
    <n v="27458.62"/>
    <n v="27458.6217"/>
    <n v="-1.70000000071013E-3"/>
    <n v="27458.62"/>
    <n v="0"/>
    <x v="0"/>
    <m/>
    <m/>
    <m/>
    <m/>
    <s v="none"/>
    <m/>
    <m/>
    <m/>
    <x v="0"/>
    <m/>
    <x v="0"/>
  </r>
  <r>
    <s v="CORPGP4GP2353Y 2021EUR"/>
    <x v="2"/>
    <n v="71577"/>
    <s v="MODIS FRANCE"/>
    <s v="GP4GP2353"/>
    <s v="Y 2021"/>
    <s v="EUR"/>
    <n v="9158.75"/>
    <n v="9158.75"/>
    <n v="0"/>
    <n v="9158.75"/>
    <n v="0"/>
    <x v="0"/>
    <m/>
    <m/>
    <m/>
    <m/>
    <s v="none"/>
    <m/>
    <m/>
    <m/>
    <x v="0"/>
    <m/>
    <x v="0"/>
  </r>
  <r>
    <s v="CORPGP4GP21152Y 2021EUR"/>
    <x v="2"/>
    <n v="298254"/>
    <s v="KISS TECH"/>
    <s v="GP4GP21152"/>
    <s v="Y 2021"/>
    <s v="EUR"/>
    <n v="22507.5"/>
    <n v="22507.5"/>
    <n v="0"/>
    <n v="22507.5"/>
    <n v="0"/>
    <x v="0"/>
    <m/>
    <m/>
    <m/>
    <m/>
    <s v="none"/>
    <m/>
    <m/>
    <m/>
    <x v="0"/>
    <m/>
    <x v="0"/>
  </r>
  <r>
    <s v="CORPGP4GP2374Y 2021EUR"/>
    <x v="2"/>
    <n v="70357"/>
    <s v="OCEANE CONSULTING"/>
    <s v="GP4GP2374"/>
    <s v="Y 2021"/>
    <s v="EUR"/>
    <n v="33645.980000000003"/>
    <n v="33645.974999999999"/>
    <n v="5.0000000046566103E-3"/>
    <n v="33645.980000000003"/>
    <n v="0"/>
    <x v="0"/>
    <m/>
    <m/>
    <m/>
    <m/>
    <s v="none"/>
    <m/>
    <m/>
    <m/>
    <x v="0"/>
    <m/>
    <x v="0"/>
  </r>
  <r>
    <s v="CORPGP4GP2693Y 2021EUR"/>
    <x v="2"/>
    <n v="221684"/>
    <s v="LOCAL MEASURE INTERNATIONAL"/>
    <s v="GP4GP2693"/>
    <s v="Y 2021"/>
    <s v="EUR"/>
    <n v="3560.1"/>
    <n v="3560.0970000000002"/>
    <n v="2.9999999997016801E-3"/>
    <n v="3560.1"/>
    <n v="0"/>
    <x v="0"/>
    <m/>
    <m/>
    <m/>
    <m/>
    <s v="none"/>
    <s v="Produit"/>
    <s v="Thao"/>
    <s v="[TN] : Calcul du RDBC OK. Le CA de la marque &quot;SANS MARQUE HOTELLERIE&quot; ne rentre pas dans le calcul car il n'y a pas d'hôtel sous cette marque pour country &quot;Australia&quot; d'où vient l'écart : 20309 x 5% = 1015,45 [MT] ok avoir et nouvelle facture envoyé (accord de l'acheteur)"/>
    <x v="1"/>
    <s v="Mathilde"/>
    <x v="2"/>
  </r>
  <r>
    <s v="CORPGP4GP2364Y 2021EUR"/>
    <x v="2"/>
    <n v="47210"/>
    <s v="CONSORT NT"/>
    <s v="GP4GP2364"/>
    <s v="Y 2021"/>
    <s v="EUR"/>
    <n v="22556.2"/>
    <n v="22556.2"/>
    <n v="0"/>
    <n v="22556.2"/>
    <n v="0"/>
    <x v="0"/>
    <m/>
    <m/>
    <m/>
    <m/>
    <s v="none"/>
    <m/>
    <m/>
    <m/>
    <x v="0"/>
    <m/>
    <x v="0"/>
  </r>
  <r>
    <s v="CORPGP2-21-6-113S2 2021EUR"/>
    <x v="2"/>
    <n v="268216"/>
    <s v="GLOBAL CARD SYSTEMS COMPAGNIE"/>
    <s v="GP2-21-6-113"/>
    <s v="S2 2021"/>
    <s v="EUR"/>
    <n v="5245.06"/>
    <n v="5245.0635000000002"/>
    <n v="-3.49999999980354E-3"/>
    <n v="5245.06"/>
    <n v="0"/>
    <x v="0"/>
    <m/>
    <m/>
    <m/>
    <m/>
    <s v="none"/>
    <m/>
    <m/>
    <m/>
    <x v="0"/>
    <m/>
    <x v="0"/>
  </r>
  <r>
    <s v="CORPGP3SOF2412S2 2021USD"/>
    <x v="2"/>
    <n v="90228"/>
    <s v="INTER PARFUMS INC."/>
    <s v="GP3SOF2412"/>
    <s v="S2 2021"/>
    <s v="USD"/>
    <n v="35162.65"/>
    <n v="35162.65"/>
    <n v="0"/>
    <n v="35162.65"/>
    <n v="0"/>
    <x v="0"/>
    <m/>
    <m/>
    <m/>
    <m/>
    <s v="none"/>
    <m/>
    <m/>
    <m/>
    <x v="0"/>
    <m/>
    <x v="0"/>
  </r>
  <r>
    <s v="CORPGP2GP2995Y 2021EUR"/>
    <x v="2"/>
    <n v="224470"/>
    <s v="WMF GROUP GMBH"/>
    <s v="GP2GP2995"/>
    <s v="Y 2021"/>
    <s v="EUR"/>
    <n v="3704.73"/>
    <n v="3704.73"/>
    <n v="0"/>
    <n v="3704.73"/>
    <n v="0"/>
    <x v="0"/>
    <m/>
    <m/>
    <m/>
    <m/>
    <s v="none"/>
    <m/>
    <m/>
    <m/>
    <x v="0"/>
    <m/>
    <x v="0"/>
  </r>
  <r>
    <s v="CORPGP4GP2718Y 2021EUR"/>
    <x v="2"/>
    <n v="262263"/>
    <s v="NONIUSSOFT SOFTWARE E CONSULTORIA PARA TELECOMUNICACOES SA"/>
    <s v="GP4GP2718"/>
    <s v="Y 2021"/>
    <s v="EUR"/>
    <n v="22493.5"/>
    <n v="22493.498200000002"/>
    <n v="1.7999999981839199E-3"/>
    <n v="22493.5"/>
    <n v="0"/>
    <x v="0"/>
    <m/>
    <m/>
    <m/>
    <m/>
    <s v="none"/>
    <s v="Produit"/>
    <s v="Thao"/>
    <s v="[TN] : Rebate RDBC vide car le contrat n'est pas attaché à la participation https://astoresuite.com/declarative_campaign_participations/edit/76598 à cause de sa Declarative end date (31/12/2020) https://astoresuite.com/contracts/show/34904_x000a_[SF] : OK écart, corrigé. Problème de profondeur sur les contrats. Contrats archivé et en brouillon maintenant corrigés et contrat en brouillon mainteant validé. Calcul de rebate revalidé. Vrification faite sur le RDBC, montant bien visible. SF"/>
    <x v="1"/>
    <s v="Severine"/>
    <x v="15"/>
  </r>
  <r>
    <s v="CORP2439015 WWQ4 2021EUR"/>
    <x v="2"/>
    <n v="339824"/>
    <s v="HOIST GROUP HOLDING AB"/>
    <s v="2439015 WW"/>
    <s v="Q4 2021"/>
    <s v="EUR"/>
    <n v="37690.47"/>
    <n v="37690.471400000002"/>
    <n v="-1.40000000101281E-3"/>
    <n v="37690.47"/>
    <n v="0"/>
    <x v="0"/>
    <m/>
    <m/>
    <m/>
    <m/>
    <s v="none"/>
    <m/>
    <m/>
    <m/>
    <x v="0"/>
    <m/>
    <x v="0"/>
  </r>
  <r>
    <s v="CORPGP4GP2356Y 2021EUR"/>
    <x v="2"/>
    <n v="121587"/>
    <s v="ALTRAN TECHNOLOGIES"/>
    <s v="GP4GP2356"/>
    <s v="Y 2021"/>
    <s v="EUR"/>
    <n v="21099.95"/>
    <n v="21099.95"/>
    <n v="0"/>
    <n v="21099.95"/>
    <n v="0"/>
    <x v="0"/>
    <m/>
    <m/>
    <m/>
    <m/>
    <s v="none"/>
    <m/>
    <m/>
    <m/>
    <x v="0"/>
    <m/>
    <x v="0"/>
  </r>
  <r>
    <s v="CORPGP4GP2354Y 2021EUR"/>
    <x v="2"/>
    <n v="70063"/>
    <s v="ALTEN SIR"/>
    <s v="GP4GP2354"/>
    <s v="Y 2021"/>
    <s v="EUR"/>
    <n v="36229.35"/>
    <n v="36229.35"/>
    <n v="0"/>
    <n v="36229.35"/>
    <n v="0"/>
    <x v="0"/>
    <m/>
    <m/>
    <m/>
    <m/>
    <s v="none"/>
    <m/>
    <m/>
    <m/>
    <x v="0"/>
    <m/>
    <x v="0"/>
  </r>
  <r>
    <s v="CORPGP4GP2572Y 2021EUR"/>
    <x v="2"/>
    <n v="184974"/>
    <s v="AURES TECHNOLOGIES"/>
    <s v="GP4GP2572"/>
    <s v="Y 2021"/>
    <s v="EUR"/>
    <n v="1132.97"/>
    <n v="1132.9688000000001"/>
    <n v="1.1999999999261399E-3"/>
    <n v="1132.97"/>
    <n v="0"/>
    <x v="0"/>
    <m/>
    <m/>
    <m/>
    <m/>
    <s v="none"/>
    <m/>
    <m/>
    <m/>
    <x v="0"/>
    <m/>
    <x v="0"/>
  </r>
  <r>
    <s v="CORPGP4GP2610Y 2021EUR"/>
    <x v="2"/>
    <n v="20768"/>
    <s v="TRUSTYOU GMBH"/>
    <s v="GP4GP2610"/>
    <s v="Y 2021"/>
    <s v="EUR"/>
    <n v="326206.5"/>
    <n v="326206.5"/>
    <n v="0"/>
    <n v="326206.5"/>
    <n v="0"/>
    <x v="0"/>
    <m/>
    <m/>
    <m/>
    <m/>
    <s v="none"/>
    <s v="Hexa"/>
    <s v="Zakaria"/>
    <m/>
    <x v="2"/>
    <s v="Zakaria"/>
    <x v="0"/>
  </r>
  <r>
    <s v="CORPGP4GP2378Y 2021EUR"/>
    <x v="2"/>
    <n v="70963"/>
    <s v="SUNTSEU"/>
    <s v="GP4GP2378"/>
    <s v="Y 2021"/>
    <s v="EUR"/>
    <n v="30342.400000000001"/>
    <n v="30342.400000000001"/>
    <n v="0"/>
    <n v="30342.400000000001"/>
    <n v="0"/>
    <x v="0"/>
    <m/>
    <m/>
    <m/>
    <m/>
    <s v="none"/>
    <m/>
    <m/>
    <m/>
    <x v="0"/>
    <m/>
    <x v="0"/>
  </r>
  <r>
    <s v="CORPGP4GP2708Y 2021EUR"/>
    <x v="2"/>
    <n v="253582"/>
    <s v="ROOMCHECKING FRANCE DISTRIBUTION"/>
    <s v="GP4GP2708"/>
    <s v="Y 2021"/>
    <s v="EUR"/>
    <n v="8199.3799999999992"/>
    <n v="8199.384"/>
    <n v="-4.0000000008149003E-3"/>
    <n v="8199.3799999999992"/>
    <n v="0"/>
    <x v="0"/>
    <m/>
    <m/>
    <m/>
    <m/>
    <s v="none"/>
    <m/>
    <m/>
    <m/>
    <x v="0"/>
    <m/>
    <x v="0"/>
  </r>
  <r>
    <s v="CORPGP4GP2405Y 2021EUR"/>
    <x v="2"/>
    <n v="56285"/>
    <s v="DEVOTEAM"/>
    <s v="GP4GP2405"/>
    <s v="Y 2021"/>
    <s v="EUR"/>
    <n v="181109.48"/>
    <n v="181109.47500000001"/>
    <n v="5.0000000046566103E-3"/>
    <n v="181109.48"/>
    <n v="0"/>
    <x v="0"/>
    <m/>
    <m/>
    <m/>
    <m/>
    <s v="none"/>
    <m/>
    <m/>
    <m/>
    <x v="0"/>
    <m/>
    <x v="0"/>
  </r>
  <r>
    <s v="CORPGP3IB2433Y 2021EUR"/>
    <x v="2"/>
    <n v="183217"/>
    <s v="PFLEIDERER DEUTCHLAND GMBH"/>
    <s v="GP3IB2433"/>
    <s v="Y 2021"/>
    <s v="EUR"/>
    <n v="13613.97"/>
    <n v="13613.9666"/>
    <n v="3.3999999996012702E-3"/>
    <n v="13613.97"/>
    <n v="0"/>
    <x v="0"/>
    <m/>
    <m/>
    <m/>
    <m/>
    <s v="none"/>
    <m/>
    <m/>
    <m/>
    <x v="0"/>
    <m/>
    <x v="0"/>
  </r>
  <r>
    <s v="CORPGP4GP2431Y 2021EUR"/>
    <x v="2"/>
    <n v="183217"/>
    <s v="PFLEIDERER DEUTCHLAND GMBH"/>
    <s v="GP4GP2431"/>
    <s v="Y 2021"/>
    <s v="EUR"/>
    <n v="5581.81"/>
    <n v="5581.8076000000001"/>
    <n v="2.4000000003070402E-3"/>
    <n v="5581.81"/>
    <n v="0"/>
    <x v="0"/>
    <m/>
    <m/>
    <m/>
    <m/>
    <s v="none"/>
    <m/>
    <m/>
    <m/>
    <x v="0"/>
    <m/>
    <x v="0"/>
  </r>
  <r>
    <s v="CORPGP4GP2430Y 2021EUR"/>
    <x v="2"/>
    <n v="6085"/>
    <s v="ERARD PRO"/>
    <s v="GP4GP2430"/>
    <s v="Y 2021"/>
    <s v="EUR"/>
    <n v="47.31"/>
    <n v="47.31"/>
    <n v="0"/>
    <n v="47.31"/>
    <n v="0"/>
    <x v="0"/>
    <m/>
    <m/>
    <m/>
    <m/>
    <s v="none"/>
    <m/>
    <m/>
    <m/>
    <x v="0"/>
    <m/>
    <x v="0"/>
  </r>
  <r>
    <s v="CORPgp4gp21158Y 2021EUR"/>
    <x v="2"/>
    <n v="356462"/>
    <s v="MEC2"/>
    <s v="gp4gp21158"/>
    <s v="Y 2021"/>
    <s v="EUR"/>
    <n v="3350.29"/>
    <n v="3350.2860000000001"/>
    <n v="3.9999999999054099E-3"/>
    <n v="3350.29"/>
    <n v="0"/>
    <x v="0"/>
    <m/>
    <m/>
    <m/>
    <m/>
    <s v="none"/>
    <m/>
    <m/>
    <m/>
    <x v="0"/>
    <m/>
    <x v="0"/>
  </r>
  <r>
    <s v="CORPGP4-21-3-071Y 2021EUR"/>
    <x v="2"/>
    <n v="267693"/>
    <s v="ERES TECHNOLOGIE"/>
    <s v="GP4-21-3-071"/>
    <s v="Y 2021"/>
    <s v="EUR"/>
    <n v="102836"/>
    <n v="102836"/>
    <n v="0"/>
    <n v="102836"/>
    <n v="0"/>
    <x v="0"/>
    <m/>
    <m/>
    <m/>
    <m/>
    <s v="none"/>
    <m/>
    <m/>
    <m/>
    <x v="0"/>
    <m/>
    <x v="0"/>
  </r>
  <r>
    <s v="CORPGP4GP11102Y 2021EUR"/>
    <x v="2"/>
    <n v="32924"/>
    <s v="JING TEA LTD"/>
    <s v="GP4GP11102"/>
    <s v="Y 2021"/>
    <s v="EUR"/>
    <n v="6255.14"/>
    <n v="6255.1409999999996"/>
    <n v="-9.9999999929423189E-4"/>
    <n v="6255.14"/>
    <n v="0"/>
    <x v="0"/>
    <m/>
    <m/>
    <m/>
    <m/>
    <s v="none"/>
    <m/>
    <m/>
    <m/>
    <x v="0"/>
    <m/>
    <x v="0"/>
  </r>
  <r>
    <s v="CORPGP4GP21074Y 2021EUR"/>
    <x v="2"/>
    <n v="345718"/>
    <s v="DILMAH CEYLON TEA COMPANY PLC"/>
    <s v="GP4GP21074"/>
    <s v="Y 2021"/>
    <s v="EUR"/>
    <n v="23663.19"/>
    <n v="23663.185600000001"/>
    <n v="4.3999999979860097E-3"/>
    <n v="23663.19"/>
    <n v="0"/>
    <x v="0"/>
    <m/>
    <m/>
    <m/>
    <m/>
    <s v="none"/>
    <m/>
    <m/>
    <m/>
    <x v="0"/>
    <m/>
    <x v="0"/>
  </r>
  <r>
    <s v="CORPGP2GP21133Q4 2021EUR"/>
    <x v="2"/>
    <n v="30592"/>
    <s v="IHSC International Hotel Supply Company"/>
    <s v="GP2GP21133"/>
    <s v="Q4 2021"/>
    <s v="EUR"/>
    <n v="3638"/>
    <n v="3638"/>
    <n v="0"/>
    <n v="3638"/>
    <n v="0"/>
    <x v="0"/>
    <m/>
    <m/>
    <m/>
    <m/>
    <s v="none"/>
    <s v="Produit"/>
    <s v="Thao"/>
    <s v="[TN] : Calcul à la main = Report =  Dernier ajustement [39767] : 72 760 x 5% = 3 638 [MT] facture complémentaire envoyée"/>
    <x v="1"/>
    <s v="Mathilde"/>
    <x v="11"/>
  </r>
  <r>
    <s v="CORPGP3N21134Q4 2021EUR"/>
    <x v="2"/>
    <n v="30592"/>
    <s v="IHSC International Hotel Supply Company"/>
    <s v="GP3N21134"/>
    <s v="Q4 2021"/>
    <s v="EUR"/>
    <n v="168"/>
    <n v="168"/>
    <n v="0"/>
    <n v="168"/>
    <n v="0"/>
    <x v="0"/>
    <m/>
    <m/>
    <m/>
    <m/>
    <s v="none"/>
    <m/>
    <m/>
    <m/>
    <x v="0"/>
    <m/>
    <x v="0"/>
  </r>
  <r>
    <s v="CORPGP3F1IBNM1423Y 2021EUR"/>
    <x v="2"/>
    <n v="55525"/>
    <s v="SEGAFREDO ZANETTI"/>
    <s v="GP3F1IBNM1423"/>
    <s v="Y 2021"/>
    <s v="EUR"/>
    <n v="62985.599999999999"/>
    <n v="62985.599999999999"/>
    <n v="0"/>
    <n v="62985.599999999999"/>
    <n v="0"/>
    <x v="0"/>
    <m/>
    <m/>
    <m/>
    <m/>
    <s v="none"/>
    <m/>
    <m/>
    <m/>
    <x v="0"/>
    <m/>
    <x v="0"/>
  </r>
  <r>
    <s v="CORPGP4-21-1-046Y 2021EUR"/>
    <x v="2"/>
    <n v="357664"/>
    <s v="TRADALL SA (BACARDI)"/>
    <s v="GP4-21-1-046"/>
    <s v="Y 2021"/>
    <s v="EUR"/>
    <n v="38063.980000000003"/>
    <n v="38063.979599999999"/>
    <n v="4.0000000444706502E-4"/>
    <n v="38063.980000000003"/>
    <n v="0"/>
    <x v="0"/>
    <m/>
    <m/>
    <m/>
    <m/>
    <s v="none"/>
    <m/>
    <m/>
    <m/>
    <x v="0"/>
    <m/>
    <x v="0"/>
  </r>
  <r>
    <s v="CORPGP4GP2578STY 2021EUR"/>
    <x v="2"/>
    <n v="110911"/>
    <s v="VIGITRUST LTD"/>
    <s v="GP4GP2578ST"/>
    <s v="Y 2021"/>
    <s v="EUR"/>
    <n v="160774"/>
    <n v="160774"/>
    <n v="0"/>
    <n v="160774"/>
    <n v="0"/>
    <x v="0"/>
    <m/>
    <m/>
    <m/>
    <m/>
    <s v="none"/>
    <m/>
    <m/>
    <m/>
    <x v="0"/>
    <m/>
    <x v="0"/>
  </r>
  <r>
    <s v="CORPGP4-22-3-021Y 2021EUR"/>
    <x v="2"/>
    <s v="TEMP 6 "/>
    <s v="VERTONE"/>
    <s v="GP4-22-3-021"/>
    <s v="Y 2021"/>
    <s v="EUR"/>
    <n v="11324.15"/>
    <n v="11324.145"/>
    <n v="4.9999999991996403E-3"/>
    <n v="11324.15"/>
    <n v="0"/>
    <x v="0"/>
    <m/>
    <m/>
    <m/>
    <m/>
    <s v="none"/>
    <m/>
    <m/>
    <m/>
    <x v="0"/>
    <m/>
    <x v="0"/>
  </r>
  <r>
    <s v="CORPGP4GP2178Y 2021EUR"/>
    <x v="2"/>
    <n v="56533"/>
    <s v="LEXMARK INTERNATIONAL SNC"/>
    <s v="GP4GP2178"/>
    <s v="Y 2021"/>
    <s v="EUR"/>
    <n v="14330.7"/>
    <n v="14330.700999999999"/>
    <n v="-9.9999999838473698E-4"/>
    <n v="14330.7"/>
    <n v="0"/>
    <x v="0"/>
    <m/>
    <m/>
    <m/>
    <m/>
    <s v="none"/>
    <m/>
    <m/>
    <m/>
    <x v="0"/>
    <m/>
    <x v="0"/>
  </r>
  <r>
    <s v="CORPGP4GP2257Y 2021EUR"/>
    <x v="2"/>
    <n v="77137"/>
    <s v="HANSGROHE SE"/>
    <s v="GP4GP2257"/>
    <s v="Y 2021"/>
    <s v="EUR"/>
    <n v="29785.65"/>
    <n v="29785.6476"/>
    <n v="2.4000000012165401E-3"/>
    <n v="29785.65"/>
    <n v="0"/>
    <x v="0"/>
    <m/>
    <m/>
    <m/>
    <m/>
    <s v="none"/>
    <m/>
    <m/>
    <m/>
    <x v="0"/>
    <m/>
    <x v="0"/>
  </r>
  <r>
    <s v="CORPGP4GP11070Y 2021EUR"/>
    <x v="2"/>
    <n v="344860"/>
    <s v="NESTLE OPERATIONAL SERVICES WORLLWIDE"/>
    <s v="GP4GP11070"/>
    <s v="Y 2021"/>
    <s v="EUR"/>
    <n v="3250"/>
    <n v="3250"/>
    <n v="0"/>
    <n v="3250"/>
    <n v="0"/>
    <x v="0"/>
    <m/>
    <m/>
    <m/>
    <m/>
    <s v="none"/>
    <m/>
    <m/>
    <m/>
    <x v="0"/>
    <m/>
    <x v="0"/>
  </r>
  <r>
    <s v="CORPGP4GP2771-20Y 2021EUR"/>
    <x v="2"/>
    <n v="298344"/>
    <s v="KELLOGG EUROPE TRADING LIMITED"/>
    <s v="GP4GP2771-20"/>
    <s v="Y 2021"/>
    <s v="EUR"/>
    <n v="21911"/>
    <n v="21911"/>
    <n v="0"/>
    <n v="21911"/>
    <n v="0"/>
    <x v="0"/>
    <m/>
    <m/>
    <m/>
    <m/>
    <s v="none"/>
    <m/>
    <m/>
    <m/>
    <x v="0"/>
    <m/>
    <x v="0"/>
  </r>
  <r>
    <s v="CORPGP4GP2660Y 2021USD"/>
    <x v="2"/>
    <n v="120487"/>
    <s v="Samsung Electronics Co LTD"/>
    <s v="GP4GP2660"/>
    <s v="Y 2021"/>
    <s v="USD"/>
    <n v="389920.99"/>
    <n v="389920.98979999998"/>
    <n v="2.0000000949948999E-4"/>
    <n v="389920.99"/>
    <n v="0"/>
    <x v="0"/>
    <m/>
    <m/>
    <m/>
    <m/>
    <s v="none"/>
    <s v="Produit"/>
    <s v="Thao"/>
    <s v="[TN] Factu réajustée dans le fichier monitoring du 25/04 (ligne valid)"/>
    <x v="0"/>
    <m/>
    <x v="0"/>
  </r>
  <r>
    <s v="CORPGP4GP2138Y 2021EUR"/>
    <x v="2"/>
    <n v="76601"/>
    <s v="CARRIER EMEA SAS"/>
    <s v="GP4GP2138"/>
    <s v="Y 2021"/>
    <s v="EUR"/>
    <n v="13091.34"/>
    <n v="13091.3439"/>
    <n v="-3.8999999997031401E-3"/>
    <n v="13091.34"/>
    <n v="0"/>
    <x v="0"/>
    <m/>
    <m/>
    <m/>
    <m/>
    <s v="none"/>
    <m/>
    <m/>
    <m/>
    <x v="0"/>
    <m/>
    <x v="0"/>
  </r>
  <r>
    <s v="CORPGP4GP21105Y 2021EUR"/>
    <x v="2"/>
    <n v="55224"/>
    <s v="CAPIC "/>
    <s v="GP4GP21105"/>
    <s v="Y 2021"/>
    <s v="EUR"/>
    <n v="3468.05"/>
    <n v="3468.0450000000001"/>
    <n v="5.0000000001091298E-3"/>
    <n v="3468.05"/>
    <n v="0"/>
    <x v="0"/>
    <m/>
    <m/>
    <m/>
    <m/>
    <s v="none"/>
    <m/>
    <m/>
    <m/>
    <x v="0"/>
    <m/>
    <x v="0"/>
  </r>
  <r>
    <s v="CORPGP2GP2959Y 2021EUR"/>
    <x v="2"/>
    <n v="160527"/>
    <s v="LR PARIS"/>
    <s v="GP2GP2959"/>
    <s v="Y 2021"/>
    <s v="EUR"/>
    <n v="98.75"/>
    <n v="98.75"/>
    <n v="0"/>
    <n v="98.75"/>
    <n v="0"/>
    <x v="0"/>
    <m/>
    <m/>
    <m/>
    <m/>
    <s v="none"/>
    <m/>
    <m/>
    <m/>
    <x v="0"/>
    <m/>
    <x v="0"/>
  </r>
  <r>
    <s v="CORPGP4GP2751Y 2021EUR"/>
    <x v="2"/>
    <n v="279356"/>
    <s v="ROCA SANITARIO"/>
    <s v="GP4GP2751"/>
    <s v="Y 2021"/>
    <s v="EUR"/>
    <n v="5835.28"/>
    <n v="5835.2791999999999"/>
    <n v="7.9999999979918303E-4"/>
    <n v="5835.2791999999999"/>
    <n v="7.9999999979918303E-4"/>
    <x v="0"/>
    <m/>
    <m/>
    <m/>
    <m/>
    <s v="none"/>
    <m/>
    <m/>
    <m/>
    <x v="0"/>
    <m/>
    <x v="0"/>
  </r>
  <r>
    <s v="CORPGP4GP2540Y 2021EUR"/>
    <x v="2"/>
    <n v="80458"/>
    <s v="GEBERIT SARL"/>
    <s v="GP4GP2540"/>
    <s v="Y 2021"/>
    <s v="EUR"/>
    <n v="7601.12"/>
    <n v="7601.12"/>
    <n v="0"/>
    <n v="7601.12"/>
    <n v="0"/>
    <x v="0"/>
    <m/>
    <m/>
    <m/>
    <m/>
    <s v="none"/>
    <m/>
    <m/>
    <m/>
    <x v="0"/>
    <m/>
    <x v="0"/>
  </r>
  <r>
    <s v="CORPGP4GP21108Q4 2021EUR"/>
    <x v="2"/>
    <n v="356881"/>
    <s v="CHURCHILL CHINA (UK) LIMITED"/>
    <s v="GP4GP21108"/>
    <s v="Q4 2021"/>
    <s v="EUR"/>
    <n v="3955.69"/>
    <n v="3955.69"/>
    <n v="0"/>
    <n v="3955.69"/>
    <n v="0"/>
    <x v="0"/>
    <m/>
    <m/>
    <m/>
    <m/>
    <s v="none"/>
    <m/>
    <m/>
    <m/>
    <x v="0"/>
    <m/>
    <x v="0"/>
  </r>
  <r>
    <s v="CORPGP4GP21064Q4 2021EUR"/>
    <x v="2"/>
    <n v="13720"/>
    <s v="BHS tabletop AG"/>
    <s v="GP4GP21064"/>
    <s v="Q4 2021"/>
    <s v="EUR"/>
    <n v="7608.56"/>
    <n v="7608.5559999999996"/>
    <n v="4.0000000008149003E-3"/>
    <n v="7608.56"/>
    <n v="0"/>
    <x v="0"/>
    <m/>
    <m/>
    <m/>
    <m/>
    <s v="none"/>
    <m/>
    <m/>
    <m/>
    <x v="0"/>
    <m/>
    <x v="0"/>
  </r>
  <r>
    <s v="CORPGP4GP21068Q4 2021EUR"/>
    <x v="2"/>
    <n v="350604"/>
    <s v="LUZERNE PTE LTD"/>
    <s v="GP4GP21068"/>
    <s v="Q4 2021"/>
    <s v="EUR"/>
    <n v="2315.69"/>
    <n v="2315.6891999999998"/>
    <n v="8.0000000025393005E-4"/>
    <n v="2315.69"/>
    <n v="0"/>
    <x v="0"/>
    <m/>
    <m/>
    <m/>
    <m/>
    <s v="none"/>
    <m/>
    <m/>
    <m/>
    <x v="0"/>
    <m/>
    <x v="0"/>
  </r>
  <r>
    <s v="CORPGP2GP2758S2 2021EUR"/>
    <x v="2"/>
    <n v="119174"/>
    <s v="ORFEVRERIE CHRISTOFLE"/>
    <s v="GP2GP2758"/>
    <s v="S2 2021"/>
    <s v="EUR"/>
    <n v="148.32"/>
    <n v="148.32050000000001"/>
    <n v="-5.0000000001659795E-4"/>
    <n v="148.32"/>
    <n v="0"/>
    <x v="0"/>
    <m/>
    <m/>
    <m/>
    <m/>
    <s v="none"/>
    <m/>
    <m/>
    <m/>
    <x v="0"/>
    <m/>
    <x v="0"/>
  </r>
  <r>
    <s v="CORPGP4GP21084S2 2021EUR"/>
    <x v="2"/>
    <n v="346282"/>
    <s v="NARUMI CORPORATION"/>
    <s v="GP4GP21084"/>
    <s v="S2 2021"/>
    <s v="EUR"/>
    <n v="8079.41"/>
    <n v="8079.4088000000002"/>
    <n v="1.1999999996987699E-3"/>
    <n v="8079.41"/>
    <n v="0"/>
    <x v="0"/>
    <m/>
    <m/>
    <m/>
    <m/>
    <s v="none"/>
    <m/>
    <m/>
    <m/>
    <x v="0"/>
    <m/>
    <x v="0"/>
  </r>
  <r>
    <s v="CORPGP4GP2531-JPAS2 2021EUR"/>
    <x v="2"/>
    <n v="27923"/>
    <s v="TECHNOGYM S.P.A."/>
    <s v="GP4GP2531-JPA"/>
    <s v="S2 2021"/>
    <s v="EUR"/>
    <n v="68.84"/>
    <n v="68.837400000000002"/>
    <n v="2.6000000000010398E-3"/>
    <n v="68.84"/>
    <n v="0"/>
    <x v="0"/>
    <m/>
    <m/>
    <m/>
    <m/>
    <s v="none"/>
    <m/>
    <m/>
    <m/>
    <x v="0"/>
    <m/>
    <x v="0"/>
  </r>
  <r>
    <s v="CORPGP4GP2531-FRAS2 2021EUR"/>
    <x v="2"/>
    <n v="27923"/>
    <s v="TECHNOGYM S.P.A."/>
    <s v="GP4GP2531-FRA"/>
    <s v="S2 2021"/>
    <s v="EUR"/>
    <n v="11480.09"/>
    <n v="11480.084999999999"/>
    <n v="5.0000000010186297E-3"/>
    <n v="11480.09"/>
    <n v="0"/>
    <x v="0"/>
    <m/>
    <m/>
    <m/>
    <m/>
    <s v="none"/>
    <m/>
    <m/>
    <m/>
    <x v="0"/>
    <m/>
    <x v="0"/>
  </r>
  <r>
    <s v="CORPGP4GP2531-CNAS2 2021EUR"/>
    <x v="2"/>
    <n v="27923"/>
    <s v="TECHNOGYM S.P.A."/>
    <s v="GP4GP2531-CNA"/>
    <s v="S2 2021"/>
    <s v="EUR"/>
    <n v="7706.23"/>
    <n v="7706.2257"/>
    <n v="4.2999999996027301E-3"/>
    <n v="7706.23"/>
    <n v="0"/>
    <x v="0"/>
    <m/>
    <m/>
    <m/>
    <m/>
    <s v="none"/>
    <m/>
    <m/>
    <m/>
    <x v="0"/>
    <m/>
    <x v="0"/>
  </r>
  <r>
    <s v="CORPGP4GP2531-RUS2 2021EUR"/>
    <x v="2"/>
    <n v="27923"/>
    <s v="TECHNOGYM S.P.A."/>
    <s v="GP4GP2531-RU"/>
    <s v="S2 2021"/>
    <s v="EUR"/>
    <n v="1007.62"/>
    <n v="1007.6247"/>
    <n v="-4.6999999999570701E-3"/>
    <n v="1007.62"/>
    <n v="0"/>
    <x v="0"/>
    <m/>
    <m/>
    <m/>
    <m/>
    <s v="none"/>
    <m/>
    <m/>
    <m/>
    <x v="0"/>
    <m/>
    <x v="0"/>
  </r>
  <r>
    <s v="CORPGP4GP2531-NLAS2 2021EUR"/>
    <x v="2"/>
    <n v="27923"/>
    <s v="TECHNOGYM S.P.A."/>
    <s v="GP4GP2531-NLA"/>
    <s v="S2 2021"/>
    <s v="EUR"/>
    <n v="90.64"/>
    <n v="90.6447"/>
    <n v="-4.6999999999997001E-3"/>
    <n v="90.64"/>
    <n v="0"/>
    <x v="0"/>
    <m/>
    <m/>
    <m/>
    <m/>
    <s v="none"/>
    <m/>
    <m/>
    <m/>
    <x v="0"/>
    <m/>
    <x v="0"/>
  </r>
  <r>
    <s v="CORPGP4GP2531-DES2 2021EUR"/>
    <x v="2"/>
    <n v="27923"/>
    <s v="TECHNOGYM S.P.A."/>
    <s v="GP4GP2531-DE"/>
    <s v="S2 2021"/>
    <s v="EUR"/>
    <n v="2424.92"/>
    <n v="2424.9236000000001"/>
    <n v="-3.6000000000058199E-3"/>
    <n v="2424.92"/>
    <n v="0"/>
    <x v="0"/>
    <m/>
    <m/>
    <m/>
    <m/>
    <s v="none"/>
    <m/>
    <m/>
    <m/>
    <x v="0"/>
    <m/>
    <x v="0"/>
  </r>
  <r>
    <s v="CORPGP4GP2531-UAES2 2021EUR"/>
    <x v="2"/>
    <n v="27923"/>
    <s v="TECHNOGYM S.P.A."/>
    <s v="GP4GP2531-UAE"/>
    <s v="S2 2021"/>
    <s v="EUR"/>
    <n v="12939.76"/>
    <n v="12939.7631"/>
    <n v="-3.09999999990395E-3"/>
    <n v="12939.76"/>
    <n v="0"/>
    <x v="0"/>
    <m/>
    <m/>
    <m/>
    <m/>
    <s v="none"/>
    <m/>
    <m/>
    <m/>
    <x v="0"/>
    <m/>
    <x v="0"/>
  </r>
  <r>
    <s v="CORPGP4GP2531-AUS2 2021EUR"/>
    <x v="2"/>
    <n v="27923"/>
    <s v="TECHNOGYM S.P.A."/>
    <s v="GP4GP2531-AU"/>
    <s v="S2 2021"/>
    <s v="EUR"/>
    <n v="2831.08"/>
    <n v="2831.0778"/>
    <n v="2.1999999999025E-3"/>
    <n v="2831.08"/>
    <n v="0"/>
    <x v="0"/>
    <m/>
    <m/>
    <m/>
    <m/>
    <s v="none"/>
    <m/>
    <m/>
    <m/>
    <x v="0"/>
    <m/>
    <x v="0"/>
  </r>
  <r>
    <s v="CORPGP4GP2531-GBS2 2021EUR"/>
    <x v="2"/>
    <n v="27923"/>
    <s v="TECHNOGYM S.P.A."/>
    <s v="GP4GP2531-GB"/>
    <s v="S2 2021"/>
    <s v="EUR"/>
    <n v="26783.56"/>
    <n v="26783.558400000002"/>
    <n v="1.59999999959836E-3"/>
    <n v="26783.56"/>
    <n v="0"/>
    <x v="0"/>
    <m/>
    <m/>
    <m/>
    <m/>
    <s v="none"/>
    <m/>
    <m/>
    <m/>
    <x v="0"/>
    <m/>
    <x v="0"/>
  </r>
  <r>
    <s v="CORPGP4GP2989Y 2021EUR"/>
    <x v="2"/>
    <n v="324417"/>
    <s v="FUTURELOG AG"/>
    <s v="GP4GP2989"/>
    <s v="Y 2021"/>
    <s v="EUR"/>
    <n v="77862.34"/>
    <n v="77862.34"/>
    <n v="0"/>
    <n v="77862.34"/>
    <n v="0"/>
    <x v="0"/>
    <m/>
    <m/>
    <m/>
    <m/>
    <s v="none"/>
    <m/>
    <m/>
    <m/>
    <x v="0"/>
    <m/>
    <x v="0"/>
  </r>
  <r>
    <s v="CORPGP4GP2991Y 2021EUR"/>
    <x v="2"/>
    <n v="210079"/>
    <s v="WINTERHALTER"/>
    <s v="GP4GP2991"/>
    <s v="Y 2021"/>
    <s v="EUR"/>
    <n v="3879.36"/>
    <n v="3879.3555000000001"/>
    <n v="4.5000000000072699E-3"/>
    <n v="3879.36"/>
    <n v="0"/>
    <x v="0"/>
    <m/>
    <m/>
    <m/>
    <m/>
    <s v="none"/>
    <m/>
    <m/>
    <m/>
    <x v="0"/>
    <m/>
    <x v="0"/>
  </r>
  <r>
    <s v="CORPGP4GP2009Y 2021EUR"/>
    <x v="2"/>
    <n v="40367"/>
    <s v="CIAT FRANCE"/>
    <s v="GP4GP2009"/>
    <s v="Y 2021"/>
    <s v="EUR"/>
    <n v="40597.730000000003"/>
    <n v="40597.729200000002"/>
    <n v="8.0000000161817297E-4"/>
    <n v="40597.730000000003"/>
    <n v="0"/>
    <x v="0"/>
    <m/>
    <m/>
    <m/>
    <m/>
    <s v="none"/>
    <m/>
    <m/>
    <m/>
    <x v="0"/>
    <m/>
    <x v="0"/>
  </r>
  <r>
    <s v="CORPGP3MERD2422Y 2021EUR"/>
    <x v="2"/>
    <n v="62464"/>
    <s v="B.I.G FLOORCOVERINGS N.V."/>
    <s v="GP3MERD2422"/>
    <s v="Y 2021"/>
    <s v="EUR"/>
    <n v="3172.96"/>
    <n v="3172.9589999999998"/>
    <n v="1.0000000002037201E-3"/>
    <n v="3172.96"/>
    <n v="0"/>
    <x v="0"/>
    <m/>
    <m/>
    <m/>
    <m/>
    <s v="none"/>
    <m/>
    <m/>
    <m/>
    <x v="0"/>
    <m/>
    <x v="0"/>
  </r>
  <r>
    <s v="CORPGP3I2950Y 2021EUR"/>
    <x v="2"/>
    <n v="62464"/>
    <s v="B.I.G FLOORCOVERINGS N.V."/>
    <s v="GP3I2950"/>
    <s v="Y 2021"/>
    <s v="EUR"/>
    <n v="23788.400000000001"/>
    <n v="23788.400000000001"/>
    <n v="0"/>
    <n v="23788.400000000001"/>
    <n v="0"/>
    <x v="0"/>
    <m/>
    <m/>
    <m/>
    <m/>
    <s v="none"/>
    <m/>
    <m/>
    <m/>
    <x v="0"/>
    <m/>
    <x v="0"/>
  </r>
  <r>
    <s v="CORPGP3NOV2063Y 2021EUR"/>
    <x v="2"/>
    <n v="62464"/>
    <s v="B.I.G FLOORCOVERINGS N.V."/>
    <s v="GP3NOV2063"/>
    <s v="Y 2021"/>
    <s v="EUR"/>
    <n v="7324.1"/>
    <n v="7324.1"/>
    <n v="0"/>
    <n v="7324.1"/>
    <n v="0"/>
    <x v="0"/>
    <m/>
    <m/>
    <m/>
    <m/>
    <s v="none"/>
    <m/>
    <m/>
    <m/>
    <x v="0"/>
    <m/>
    <x v="0"/>
  </r>
  <r>
    <s v="CORPGP4-21-3-091Y 2021EUR"/>
    <x v="2"/>
    <n v="262771"/>
    <s v="NEXTON CONSULTING "/>
    <s v="GP4-21-3-091"/>
    <s v="Y 2021"/>
    <s v="EUR"/>
    <n v="1722.5"/>
    <n v="1722.5"/>
    <n v="0"/>
    <n v="1722.5"/>
    <n v="0"/>
    <x v="0"/>
    <m/>
    <m/>
    <m/>
    <m/>
    <s v="none"/>
    <m/>
    <m/>
    <m/>
    <x v="0"/>
    <m/>
    <x v="0"/>
  </r>
  <r>
    <s v="CORPGP4GP2550Y 2021EUR"/>
    <x v="2"/>
    <n v="63093"/>
    <s v="CAPGEMINI TECHNOLOGY SERVICES"/>
    <s v="GP4GP2550"/>
    <s v="Y 2021"/>
    <s v="EUR"/>
    <n v="5082.68"/>
    <n v="5082.6750000000002"/>
    <n v="5.0000000001091298E-3"/>
    <n v="5082.68"/>
    <n v="0"/>
    <x v="0"/>
    <m/>
    <m/>
    <m/>
    <m/>
    <s v="none"/>
    <m/>
    <m/>
    <m/>
    <x v="0"/>
    <m/>
    <x v="0"/>
  </r>
  <r>
    <s v="CORPGP4-21-3-104Y 2021USD"/>
    <x v="2"/>
    <n v="231697"/>
    <s v="HP France SAS"/>
    <s v="GP4-21-3-104"/>
    <s v="Y 2021"/>
    <s v="USD"/>
    <n v="151501.26"/>
    <n v="151501.26"/>
    <n v="0"/>
    <n v="151501.26"/>
    <n v="0"/>
    <x v="0"/>
    <m/>
    <m/>
    <m/>
    <m/>
    <s v="none"/>
    <m/>
    <m/>
    <m/>
    <x v="0"/>
    <m/>
    <x v="0"/>
  </r>
  <r>
    <s v="CORPGP4GP211514Y 2021EUR"/>
    <x v="2"/>
    <n v="299297"/>
    <s v="ASTRELYA"/>
    <s v="GP4GP211514"/>
    <s v="Y 2021"/>
    <s v="EUR"/>
    <n v="2248.4"/>
    <n v="2248.4"/>
    <n v="0"/>
    <n v="2248.4"/>
    <n v="0"/>
    <x v="0"/>
    <m/>
    <m/>
    <m/>
    <m/>
    <s v="none"/>
    <m/>
    <m/>
    <m/>
    <x v="0"/>
    <m/>
    <x v="0"/>
  </r>
  <r>
    <s v="CORPGP4-21-3-086Y 2021EUR"/>
    <x v="2"/>
    <n v="76266"/>
    <s v="VO2 GROUP"/>
    <s v="GP4-21-3-086"/>
    <s v="Y 2021"/>
    <s v="EUR"/>
    <n v="14450.85"/>
    <n v="14450.85"/>
    <n v="0"/>
    <n v="14450.85"/>
    <n v="0"/>
    <x v="0"/>
    <m/>
    <m/>
    <m/>
    <m/>
    <s v="none"/>
    <m/>
    <m/>
    <m/>
    <x v="0"/>
    <m/>
    <x v="0"/>
  </r>
  <r>
    <s v="CORPGP4GP2376Y 2021EUR"/>
    <x v="2"/>
    <n v="72041"/>
    <s v="SSI - SEXTANT SOLUTIONS INFORMATIQUES"/>
    <s v="GP4GP2376"/>
    <s v="Y 2021"/>
    <s v="EUR"/>
    <n v="43565.7"/>
    <n v="43565.701999999997"/>
    <n v="-2.0000000004074502E-3"/>
    <n v="43565.7"/>
    <n v="0"/>
    <x v="0"/>
    <m/>
    <m/>
    <m/>
    <m/>
    <s v="none"/>
    <m/>
    <m/>
    <m/>
    <x v="0"/>
    <m/>
    <x v="0"/>
  </r>
  <r>
    <s v="CORPGP4GP21153Y 2021EUR"/>
    <x v="2"/>
    <n v="319327"/>
    <s v="Softeam"/>
    <s v="GP4GP21153"/>
    <s v="Y 2021"/>
    <s v="EUR"/>
    <n v="46628.25"/>
    <n v="46628.25"/>
    <n v="0"/>
    <n v="46628.25"/>
    <n v="0"/>
    <x v="0"/>
    <m/>
    <m/>
    <m/>
    <m/>
    <s v="none"/>
    <m/>
    <m/>
    <m/>
    <x v="0"/>
    <m/>
    <x v="0"/>
  </r>
  <r>
    <s v="CORPGP4GP21164Y 2021EUR"/>
    <x v="2"/>
    <n v="327521"/>
    <s v="MONTREAL ASSOCIATES SL"/>
    <s v="GP4GP21164"/>
    <s v="Y 2021"/>
    <s v="EUR"/>
    <n v="14073"/>
    <n v="14073"/>
    <n v="0"/>
    <n v="14073"/>
    <n v="0"/>
    <x v="0"/>
    <m/>
    <m/>
    <m/>
    <m/>
    <s v="none"/>
    <m/>
    <m/>
    <m/>
    <x v="0"/>
    <m/>
    <x v="0"/>
  </r>
  <r>
    <s v="CORPGP4GP1158Y 2021EUR"/>
    <x v="2"/>
    <n v="97881"/>
    <s v="INTM"/>
    <s v="GP4GP1158"/>
    <s v="Y 2021"/>
    <s v="EUR"/>
    <n v="67521.75"/>
    <n v="67521.75"/>
    <n v="0"/>
    <n v="67521.75"/>
    <n v="0"/>
    <x v="0"/>
    <m/>
    <m/>
    <m/>
    <m/>
    <s v="none"/>
    <m/>
    <m/>
    <m/>
    <x v="0"/>
    <m/>
    <x v="0"/>
  </r>
  <r>
    <s v="CORPGP4GP2571Y 2021EUR"/>
    <x v="2"/>
    <n v="95462"/>
    <s v="ALBYS"/>
    <s v="GP4GP2571"/>
    <s v="Y 2021"/>
    <s v="EUR"/>
    <n v="17685.45"/>
    <n v="17685.45"/>
    <n v="0"/>
    <n v="17685.45"/>
    <n v="0"/>
    <x v="0"/>
    <m/>
    <m/>
    <m/>
    <m/>
    <s v="none"/>
    <m/>
    <m/>
    <m/>
    <x v="0"/>
    <m/>
    <x v="0"/>
  </r>
  <r>
    <s v="CORPGP4GP2641Y 2021EUR"/>
    <x v="2"/>
    <n v="71299"/>
    <s v="ADONE CONSEIL"/>
    <s v="GP4GP2641"/>
    <s v="Y 2021"/>
    <s v="EUR"/>
    <n v="18021.25"/>
    <n v="18021.25"/>
    <n v="0"/>
    <n v="18021.25"/>
    <n v="0"/>
    <x v="0"/>
    <m/>
    <m/>
    <m/>
    <m/>
    <s v="none"/>
    <m/>
    <m/>
    <m/>
    <x v="0"/>
    <m/>
    <x v="0"/>
  </r>
  <r>
    <s v="CORPGP4GP2210STNEWY 2021USD"/>
    <x v="2"/>
    <s v="TEMP 8"/>
    <s v="Oracle America, Inc."/>
    <s v="GP4GP2210STNEW"/>
    <s v="Y 2021"/>
    <s v="USD"/>
    <n v="55672.91"/>
    <n v="55672.911099999998"/>
    <n v="-1.0999999940395301E-3"/>
    <n v="55672.91"/>
    <n v="0"/>
    <x v="0"/>
    <m/>
    <m/>
    <m/>
    <m/>
    <s v="none"/>
    <m/>
    <m/>
    <m/>
    <x v="0"/>
    <m/>
    <x v="0"/>
  </r>
  <r>
    <s v="CORPGP3IB2616Y 2021EUR"/>
    <x v="2"/>
    <n v="118727"/>
    <s v="GROHE"/>
    <s v="GP3IB2616"/>
    <s v="Y 2021"/>
    <s v="EUR"/>
    <n v="9828.09"/>
    <n v="9828.0905999999995"/>
    <n v="-5.9999999939464E-4"/>
    <n v="9828.09"/>
    <n v="0"/>
    <x v="0"/>
    <m/>
    <m/>
    <m/>
    <m/>
    <s v="none"/>
    <m/>
    <m/>
    <m/>
    <x v="0"/>
    <m/>
    <x v="0"/>
  </r>
  <r>
    <s v="CORPGP4GP2045Y 2021EUR"/>
    <x v="2"/>
    <n v="118727"/>
    <s v="GROHE"/>
    <s v="GP4GP2045"/>
    <s v="Y 2021"/>
    <s v="EUR"/>
    <n v="121137.33"/>
    <n v="121137.3256"/>
    <n v="4.4000000052619699E-3"/>
    <n v="121137.33"/>
    <n v="0"/>
    <x v="0"/>
    <m/>
    <m/>
    <m/>
    <m/>
    <s v="none"/>
    <m/>
    <m/>
    <m/>
    <x v="0"/>
    <m/>
    <x v="0"/>
  </r>
  <r>
    <s v="CORPGP4GP2744Y 2021EUR"/>
    <x v="2"/>
    <n v="118727"/>
    <s v="GROHE"/>
    <s v="GP4GP2744"/>
    <s v="Y 2021"/>
    <s v="EUR"/>
    <n v="21001.52"/>
    <n v="21001.521000000001"/>
    <n v="-1.0000000002037201E-3"/>
    <n v="21001.52"/>
    <n v="0"/>
    <x v="0"/>
    <m/>
    <m/>
    <m/>
    <m/>
    <s v="none"/>
    <m/>
    <m/>
    <m/>
    <x v="0"/>
    <m/>
    <x v="0"/>
  </r>
  <r>
    <s v="CORPGP4GP2245aY 2021EUR"/>
    <x v="2"/>
    <n v="110203"/>
    <s v="Signify Netherlands B.V."/>
    <s v="GP4GP2245a"/>
    <s v="Y 2021"/>
    <s v="EUR"/>
    <n v="28001.02"/>
    <n v="28001.020499999999"/>
    <n v="-4.99999998282874E-4"/>
    <n v="28001.02"/>
    <n v="0"/>
    <x v="0"/>
    <m/>
    <m/>
    <m/>
    <m/>
    <s v="none"/>
    <s v="Produit"/>
    <s v="Ossama"/>
    <s v="[OA] rebate calculé à la main qui représente le même montant du rebate calculé par l'outil (560 020,41*5% = 28001,02) // https://www.astoresuite.com/declarative_campaign_participations/edit/76083 // https://www.astoresuite.com/contracts/show/28193 [MT] ok factures envoyées"/>
    <x v="1"/>
    <s v="Mathilde"/>
    <x v="11"/>
  </r>
  <r>
    <s v="CORPGP4GP2709Y 2021EUR"/>
    <x v="2"/>
    <n v="262716"/>
    <s v="SAMSOTECH INTERNATIONAL FZC"/>
    <s v="GP4GP2709"/>
    <s v="Y 2021"/>
    <s v="EUR"/>
    <n v="5137.46"/>
    <n v="5137.4634999999998"/>
    <n v="-3.49999999980354E-3"/>
    <n v="5137.46"/>
    <n v="0"/>
    <x v="0"/>
    <m/>
    <m/>
    <m/>
    <m/>
    <s v="none"/>
    <m/>
    <m/>
    <m/>
    <x v="0"/>
    <m/>
    <x v="0"/>
  </r>
  <r>
    <s v="CORPGP4GP2924Y 2021EUR"/>
    <x v="2"/>
    <n v="72503"/>
    <s v="IDEAS INTEGRATED DECISIONS AND SYSTEMS"/>
    <s v="GP4GP2924"/>
    <s v="Y 2021"/>
    <s v="EUR"/>
    <n v="517026"/>
    <n v="517026"/>
    <n v="0"/>
    <n v="517026"/>
    <n v="0"/>
    <x v="0"/>
    <m/>
    <m/>
    <m/>
    <m/>
    <s v="none"/>
    <m/>
    <m/>
    <m/>
    <x v="0"/>
    <m/>
    <x v="0"/>
  </r>
  <r>
    <s v="CORPGP3NOVMER2612Y 2021EUR"/>
    <x v="2"/>
    <n v="86453"/>
    <s v="RDP LIMITED"/>
    <s v="GP3NOVMER2612"/>
    <s v="Y 2021"/>
    <s v="EUR"/>
    <n v="2379.84"/>
    <n v="2379.8371999999999"/>
    <n v="2.8000000002066298E-3"/>
    <n v="2379.84"/>
    <n v="0"/>
    <x v="0"/>
    <m/>
    <m/>
    <m/>
    <m/>
    <s v="none"/>
    <m/>
    <m/>
    <m/>
    <x v="0"/>
    <m/>
    <x v="0"/>
  </r>
  <r>
    <s v="CORPGP4GP11057Y 2021EUR"/>
    <x v="2"/>
    <n v="343486"/>
    <s v="UNILEVER FOODS AND REFRESHMENTS GLOBAL BV"/>
    <s v="GP4GP11057"/>
    <s v="Y 2021"/>
    <s v="EUR"/>
    <n v="35704.99"/>
    <n v="35704.9882"/>
    <n v="1.7999999981839199E-3"/>
    <n v="35704.99"/>
    <n v="0"/>
    <x v="0"/>
    <m/>
    <m/>
    <m/>
    <m/>
    <s v="none"/>
    <m/>
    <m/>
    <m/>
    <x v="0"/>
    <m/>
    <x v="0"/>
  </r>
  <r>
    <s v="CORPGP4GP2530Y 2021EUR"/>
    <x v="2"/>
    <n v="122301"/>
    <s v="LIFE FITNESS (ATLANTIC) B.V."/>
    <s v="GP4GP2530"/>
    <s v="Y 2021"/>
    <s v="EUR"/>
    <n v="18682.05"/>
    <n v="18682.05"/>
    <n v="0"/>
    <n v="18682.05"/>
    <n v="0"/>
    <x v="0"/>
    <m/>
    <m/>
    <m/>
    <m/>
    <s v="none"/>
    <m/>
    <m/>
    <m/>
    <x v="0"/>
    <m/>
    <x v="0"/>
  </r>
  <r>
    <s v="CORPGP4GP1938Y 2021EUR"/>
    <x v="2"/>
    <n v="115777"/>
    <s v="SAINT MICHEL BISCUITS"/>
    <s v="GP4GP1938"/>
    <s v="Y 2021"/>
    <s v="EUR"/>
    <n v="196.8"/>
    <n v="196.8"/>
    <n v="0"/>
    <n v="196.8"/>
    <n v="0"/>
    <x v="0"/>
    <m/>
    <m/>
    <m/>
    <m/>
    <s v="none"/>
    <m/>
    <m/>
    <m/>
    <x v="0"/>
    <m/>
    <x v="0"/>
  </r>
  <r>
    <s v="CORPGP4GP11055Y 2021EUR"/>
    <x v="2"/>
    <n v="217367"/>
    <s v="ILLY CAFFE S.P.A"/>
    <s v="GP4GP11055"/>
    <s v="Y 2021"/>
    <s v="EUR"/>
    <n v="29382.075000000001"/>
    <n v="29382.075000000001"/>
    <n v="0"/>
    <n v="29382.075000000001"/>
    <n v="0"/>
    <x v="0"/>
    <m/>
    <m/>
    <m/>
    <m/>
    <s v="none"/>
    <m/>
    <m/>
    <m/>
    <x v="0"/>
    <m/>
    <x v="0"/>
  </r>
  <r>
    <s v="CORPGP4-22-3-029Y 2021EUR"/>
    <x v="2"/>
    <n v="72018"/>
    <s v="PREREQUIS"/>
    <s v="GP4-22-3-029"/>
    <s v="Y 2021"/>
    <s v="EUR"/>
    <n v="21408.5"/>
    <n v="21408.5"/>
    <n v="0"/>
    <n v="21408.5"/>
    <n v="0"/>
    <x v="0"/>
    <m/>
    <m/>
    <m/>
    <m/>
    <s v="none"/>
    <m/>
    <m/>
    <m/>
    <x v="0"/>
    <m/>
    <x v="0"/>
  </r>
  <r>
    <s v="CORPGP4GP2559Y 2021EUR"/>
    <x v="2"/>
    <n v="21490"/>
    <s v="Melitta Professional Coffee Solutions GmbH &amp; Co.KG"/>
    <s v="GP4GP2559"/>
    <s v="Y 2021"/>
    <s v="EUR"/>
    <n v="9801.58"/>
    <n v="9801.58"/>
    <n v="0"/>
    <n v="9801.58"/>
    <n v="0"/>
    <x v="0"/>
    <m/>
    <m/>
    <m/>
    <m/>
    <s v="none"/>
    <m/>
    <m/>
    <m/>
    <x v="0"/>
    <m/>
    <x v="0"/>
  </r>
  <r>
    <s v="CORPGP4GP2551Y 2021EUR"/>
    <x v="2"/>
    <n v="79865"/>
    <s v="DURAVIT"/>
    <s v="GP4GP2551"/>
    <s v="Y 2021"/>
    <s v="EUR"/>
    <n v="13367.12"/>
    <n v="13367.12"/>
    <n v="0"/>
    <n v="13367.12"/>
    <n v="0"/>
    <x v="0"/>
    <m/>
    <m/>
    <m/>
    <m/>
    <s v="none"/>
    <m/>
    <m/>
    <m/>
    <x v="0"/>
    <m/>
    <x v="0"/>
  </r>
  <r>
    <s v="CORPGP4GP2436Y 2021GBP"/>
    <x v="2"/>
    <n v="35676"/>
    <s v="MUSICSTYLING.COM LTD"/>
    <s v="GP4GP2436"/>
    <s v="Y 2021"/>
    <s v="GBP"/>
    <n v="21268.21"/>
    <n v="21268.214400000001"/>
    <n v="-4.4000000016239903E-3"/>
    <n v="21268.21"/>
    <n v="0"/>
    <x v="0"/>
    <m/>
    <m/>
    <m/>
    <m/>
    <s v="none"/>
    <m/>
    <m/>
    <m/>
    <x v="0"/>
    <m/>
    <x v="0"/>
  </r>
  <r>
    <s v="CORPGP4GP2949Y 2021EUR"/>
    <x v="2"/>
    <n v="26244"/>
    <s v="AIR FRANCE"/>
    <s v="GP4GP2949"/>
    <s v="Y 2021"/>
    <s v="EUR"/>
    <n v="11684"/>
    <n v="11684"/>
    <n v="0"/>
    <n v="11684"/>
    <n v="0"/>
    <x v="0"/>
    <m/>
    <m/>
    <m/>
    <m/>
    <s v="none"/>
    <m/>
    <m/>
    <m/>
    <x v="0"/>
    <m/>
    <x v="0"/>
  </r>
  <r>
    <s v="CORPGP2GP2409Q0 2021EUR"/>
    <x v="2"/>
    <n v="81134"/>
    <s v="REINHOLD KELLER GMBH"/>
    <s v="GP2GP2409"/>
    <s v="Q0 2021"/>
    <s v="EUR"/>
    <n v="470.6"/>
    <n v="470.6"/>
    <n v="0"/>
    <n v="470.6"/>
    <n v="0"/>
    <x v="0"/>
    <m/>
    <m/>
    <m/>
    <m/>
    <s v="none"/>
    <m/>
    <m/>
    <m/>
    <x v="0"/>
    <m/>
    <x v="0"/>
  </r>
  <r>
    <s v="CORPGP4GP21125Y 2021EUR"/>
    <x v="2"/>
    <n v="58216"/>
    <s v="HEWLETT PACKARD FRANCE "/>
    <s v="GP4GP21125"/>
    <s v="Y 2021"/>
    <s v="EUR"/>
    <n v="44651.42"/>
    <n v="44651.418400000002"/>
    <n v="1.5999999959603801E-3"/>
    <n v="44651.42"/>
    <n v="0"/>
    <x v="0"/>
    <m/>
    <m/>
    <m/>
    <m/>
    <s v="none"/>
    <m/>
    <m/>
    <m/>
    <x v="0"/>
    <m/>
    <x v="0"/>
  </r>
  <r>
    <s v="CORPGP2GP2935Y 2021EUR"/>
    <x v="2"/>
    <n v="70302"/>
    <s v="CROWN INTERNATIONAL BV"/>
    <s v="GP2GP2935"/>
    <s v="Y 2021"/>
    <s v="EUR"/>
    <n v="618.47"/>
    <n v="618.471"/>
    <n v="-9.9999999997635292E-4"/>
    <n v="618.47"/>
    <n v="0"/>
    <x v="0"/>
    <m/>
    <m/>
    <m/>
    <m/>
    <m/>
    <m/>
    <m/>
    <m/>
    <x v="0"/>
    <m/>
    <x v="0"/>
  </r>
  <r>
    <s v="ESP166BL-18Q1 2021EUR"/>
    <x v="3"/>
    <n v="1499"/>
    <s v="STANDARD TEXTILE SAS"/>
    <s v="166BL-18"/>
    <s v="Q1 2021"/>
    <s v="EUR"/>
    <n v="9314.35"/>
    <n v="9314.3469999999998"/>
    <n v="3.00000000061118E-3"/>
    <n v="9314.35"/>
    <n v="0"/>
    <x v="0"/>
    <m/>
    <m/>
    <m/>
    <m/>
    <s v="none"/>
    <m/>
    <m/>
    <m/>
    <x v="0"/>
    <m/>
    <x v="0"/>
  </r>
  <r>
    <s v="ESP166BL-18Q2 2021EUR"/>
    <x v="3"/>
    <n v="1499"/>
    <s v="STANDARD TEXTILE SAS"/>
    <s v="166BL-18"/>
    <s v="Q2 2021"/>
    <s v="EUR"/>
    <n v="7215.87"/>
    <n v="7215.8674000000001"/>
    <n v="2.59999999980209E-3"/>
    <n v="7215.87"/>
    <n v="0"/>
    <x v="0"/>
    <m/>
    <m/>
    <m/>
    <m/>
    <s v="none"/>
    <m/>
    <m/>
    <m/>
    <x v="0"/>
    <m/>
    <x v="0"/>
  </r>
  <r>
    <s v="ESP166BL-18Q3 2021EUR"/>
    <x v="3"/>
    <n v="1499"/>
    <s v="STANDARD TEXTILE SAS"/>
    <s v="166BL-18"/>
    <s v="Q3 2021"/>
    <s v="EUR"/>
    <n v="7989.45"/>
    <n v="7989.4471999999996"/>
    <n v="2.8000000002066298E-3"/>
    <n v="7989.45"/>
    <n v="0"/>
    <x v="0"/>
    <m/>
    <m/>
    <m/>
    <m/>
    <s v="none"/>
    <m/>
    <m/>
    <m/>
    <x v="0"/>
    <m/>
    <x v="0"/>
  </r>
  <r>
    <s v="ESP166BL-18Q4 2021EUR"/>
    <x v="3"/>
    <n v="1499"/>
    <s v="STANDARD TEXTILE SAS"/>
    <s v="166BL-18"/>
    <s v="Q4 2021"/>
    <s v="EUR"/>
    <n v="6614.84"/>
    <n v="6614.8432000000003"/>
    <n v="-3.2000000001062199E-3"/>
    <n v="6614.84"/>
    <n v="0"/>
    <x v="0"/>
    <m/>
    <m/>
    <m/>
    <m/>
    <s v="none"/>
    <m/>
    <m/>
    <m/>
    <x v="0"/>
    <m/>
    <x v="0"/>
  </r>
  <r>
    <s v="ESP166TT-18Q1 2021EUR"/>
    <x v="3"/>
    <n v="1499"/>
    <s v="STANDARD TEXTILE SAS"/>
    <s v="166TT-18"/>
    <s v="Q1 2021"/>
    <s v="EUR"/>
    <n v="1815.5"/>
    <n v="1815.5039999999999"/>
    <n v="-3.9999999999054099E-3"/>
    <n v="1815.5"/>
    <n v="0"/>
    <x v="0"/>
    <m/>
    <m/>
    <m/>
    <m/>
    <s v="none"/>
    <m/>
    <m/>
    <m/>
    <x v="0"/>
    <m/>
    <x v="0"/>
  </r>
  <r>
    <s v="ESP166TT-18Q2 2021EUR"/>
    <x v="3"/>
    <n v="1499"/>
    <s v="STANDARD TEXTILE SAS"/>
    <s v="166TT-18"/>
    <s v="Q2 2021"/>
    <s v="EUR"/>
    <n v="5091.55"/>
    <n v="5091.5483999999997"/>
    <n v="1.6000000005078601E-3"/>
    <n v="5091.55"/>
    <n v="0"/>
    <x v="0"/>
    <m/>
    <m/>
    <m/>
    <m/>
    <s v="none"/>
    <m/>
    <m/>
    <m/>
    <x v="0"/>
    <m/>
    <x v="0"/>
  </r>
  <r>
    <s v="ESP166TT-18Q3 2021EUR"/>
    <x v="3"/>
    <n v="1499"/>
    <s v="STANDARD TEXTILE SAS"/>
    <s v="166TT-18"/>
    <s v="Q3 2021"/>
    <s v="EUR"/>
    <n v="1552.5"/>
    <n v="1552.5002999999999"/>
    <n v="-2.9999999992469303E-4"/>
    <n v="1552.5"/>
    <n v="0"/>
    <x v="0"/>
    <m/>
    <m/>
    <m/>
    <m/>
    <s v="none"/>
    <m/>
    <m/>
    <m/>
    <x v="0"/>
    <m/>
    <x v="0"/>
  </r>
  <r>
    <s v="ESP166TT-18Q4 2021EUR"/>
    <x v="3"/>
    <n v="1499"/>
    <s v="STANDARD TEXTILE SAS"/>
    <s v="166TT-18"/>
    <s v="Q4 2021"/>
    <s v="EUR"/>
    <n v="1515.44"/>
    <n v="1515.4416000000001"/>
    <n v="-1.6000000000531099E-3"/>
    <n v="1515.44"/>
    <n v="0"/>
    <x v="0"/>
    <m/>
    <m/>
    <m/>
    <m/>
    <s v="none"/>
    <m/>
    <m/>
    <m/>
    <x v="0"/>
    <m/>
    <x v="0"/>
  </r>
  <r>
    <s v="ESP131-18Q1 2021EUR"/>
    <x v="3"/>
    <n v="3118"/>
    <s v="LEONARDO VAZQUEZ, S.L."/>
    <s v="131-18"/>
    <s v="Q1 2021"/>
    <s v="EUR"/>
    <n v="96.47"/>
    <n v="96.469200000000001"/>
    <n v="7.9999999999813499E-4"/>
    <n v="96.47"/>
    <n v="0"/>
    <x v="0"/>
    <m/>
    <m/>
    <m/>
    <m/>
    <s v="none"/>
    <m/>
    <m/>
    <m/>
    <x v="0"/>
    <m/>
    <x v="0"/>
  </r>
  <r>
    <s v="ESP131-18Q2 2021EUR"/>
    <x v="3"/>
    <n v="3118"/>
    <s v="LEONARDO VAZQUEZ, S.L."/>
    <s v="131-18"/>
    <s v="Q2 2021"/>
    <s v="EUR"/>
    <n v="184.6"/>
    <n v="184.60290000000001"/>
    <n v="-2.9000000000110001E-3"/>
    <n v="184.6"/>
    <n v="0"/>
    <x v="0"/>
    <m/>
    <m/>
    <m/>
    <m/>
    <s v="none"/>
    <m/>
    <m/>
    <m/>
    <x v="0"/>
    <m/>
    <x v="0"/>
  </r>
  <r>
    <s v="ESP131-18Q3 2021EUR"/>
    <x v="3"/>
    <n v="3118"/>
    <s v="LEONARDO VAZQUEZ, S.L."/>
    <s v="131-18"/>
    <s v="Q3 2021"/>
    <s v="EUR"/>
    <n v="255.53"/>
    <n v="255.5256"/>
    <n v="4.4000000000039502E-3"/>
    <n v="255.53"/>
    <n v="0"/>
    <x v="0"/>
    <m/>
    <m/>
    <m/>
    <m/>
    <s v="none"/>
    <m/>
    <m/>
    <m/>
    <x v="0"/>
    <m/>
    <x v="0"/>
  </r>
  <r>
    <s v="ESP131-18Q4 2021EUR"/>
    <x v="3"/>
    <n v="3118"/>
    <s v="LEONARDO VAZQUEZ, S.L."/>
    <s v="131-18"/>
    <s v="Q4 2021"/>
    <s v="EUR"/>
    <n v="524.70000000000005"/>
    <n v="524.70209999999997"/>
    <n v="-2.0999999999275999E-3"/>
    <n v="524.70000000000005"/>
    <n v="0"/>
    <x v="0"/>
    <m/>
    <m/>
    <m/>
    <m/>
    <s v="none"/>
    <m/>
    <m/>
    <m/>
    <x v="0"/>
    <m/>
    <x v="0"/>
  </r>
  <r>
    <s v="ESP124P4-10Y 2021EUR"/>
    <x v="3"/>
    <n v="3302"/>
    <s v="JET'SAC - SPHERE PROFESSIONNEL"/>
    <s v="124P4-10"/>
    <s v="Y 2021"/>
    <s v="EUR"/>
    <n v="4027.05"/>
    <n v="4027.0542"/>
    <n v="-4.1999999998551998E-3"/>
    <n v="4027.05"/>
    <n v="0"/>
    <x v="0"/>
    <m/>
    <m/>
    <m/>
    <m/>
    <s v="none"/>
    <m/>
    <m/>
    <m/>
    <x v="0"/>
    <m/>
    <x v="0"/>
  </r>
  <r>
    <s v="ESP93F3-18Q1 2021EUR"/>
    <x v="3"/>
    <n v="3336"/>
    <s v="INDUSAL CENTRO, S.A. (INDUSAL)"/>
    <s v="093F3-18"/>
    <s v="Q1 2021"/>
    <s v="EUR"/>
    <n v="490.98"/>
    <n v="490.97710000000001"/>
    <n v="2.9000000000110001E-3"/>
    <n v="490.98"/>
    <n v="0"/>
    <x v="0"/>
    <m/>
    <m/>
    <m/>
    <m/>
    <s v="none"/>
    <m/>
    <m/>
    <m/>
    <x v="0"/>
    <m/>
    <x v="0"/>
  </r>
  <r>
    <s v="ESP65-18Q1 2021EUR"/>
    <x v="3"/>
    <n v="3357"/>
    <s v="LYRECO ESPAÑA, S.A."/>
    <s v="065-18"/>
    <s v="Q1 2021"/>
    <s v="EUR"/>
    <n v="977.05"/>
    <n v="977.04639999999995"/>
    <n v="3.6000000000058199E-3"/>
    <n v="977.05"/>
    <n v="0"/>
    <x v="0"/>
    <m/>
    <m/>
    <m/>
    <m/>
    <s v="none"/>
    <m/>
    <m/>
    <m/>
    <x v="0"/>
    <m/>
    <x v="0"/>
  </r>
  <r>
    <s v="ESP65-18Q2 2021EUR"/>
    <x v="3"/>
    <n v="3357"/>
    <s v="LYRECO ESPAÑA, S.A."/>
    <s v="065-18"/>
    <s v="Q2 2021"/>
    <s v="EUR"/>
    <n v="1794.5"/>
    <n v="1794.4947"/>
    <n v="5.3000000000338297E-3"/>
    <n v="1794.5"/>
    <n v="0"/>
    <x v="0"/>
    <m/>
    <m/>
    <m/>
    <m/>
    <s v="none"/>
    <m/>
    <m/>
    <m/>
    <x v="0"/>
    <m/>
    <x v="0"/>
  </r>
  <r>
    <s v="ESP65-18Q3 2021EUR"/>
    <x v="3"/>
    <n v="3357"/>
    <s v="LYRECO ESPAÑA, S.A."/>
    <s v="065-18"/>
    <s v="Q3 2021"/>
    <s v="EUR"/>
    <n v="2105.0700000000002"/>
    <n v="2105.0796"/>
    <n v="-9.5999999998639396E-3"/>
    <n v="2105.0700000000002"/>
    <n v="0"/>
    <x v="0"/>
    <m/>
    <m/>
    <m/>
    <m/>
    <s v="none"/>
    <m/>
    <m/>
    <m/>
    <x v="0"/>
    <m/>
    <x v="0"/>
  </r>
  <r>
    <s v="ESP65-18Q4 2021EUR"/>
    <x v="3"/>
    <n v="3357"/>
    <s v="LYRECO ESPAÑA, S.A."/>
    <s v="065-18"/>
    <s v="Q4 2021"/>
    <s v="EUR"/>
    <n v="2291.91"/>
    <n v="2291.9196999999999"/>
    <n v="-9.7000000000662095E-3"/>
    <n v="2291.91"/>
    <n v="0"/>
    <x v="0"/>
    <m/>
    <m/>
    <m/>
    <m/>
    <s v="none"/>
    <m/>
    <m/>
    <m/>
    <x v="0"/>
    <m/>
    <x v="0"/>
  </r>
  <r>
    <s v="ESP236-19Q1 2021EUR"/>
    <x v="3"/>
    <n v="3390"/>
    <s v="HICOPLA S.L."/>
    <s v="236-19"/>
    <s v="Q1 2021"/>
    <s v="EUR"/>
    <n v="81.25"/>
    <n v="81.25"/>
    <n v="0"/>
    <n v="81.25"/>
    <n v="0"/>
    <x v="0"/>
    <m/>
    <m/>
    <m/>
    <m/>
    <s v="none"/>
    <m/>
    <m/>
    <m/>
    <x v="0"/>
    <m/>
    <x v="0"/>
  </r>
  <r>
    <s v="ESP236-19Q2 2021EUR"/>
    <x v="3"/>
    <n v="3390"/>
    <s v="HICOPLA S.L."/>
    <s v="236-19"/>
    <s v="Q2 2021"/>
    <s v="EUR"/>
    <n v="47.16"/>
    <n v="47.162999999999997"/>
    <n v="-3.0000000000001098E-3"/>
    <n v="47.16"/>
    <n v="0"/>
    <x v="0"/>
    <m/>
    <m/>
    <m/>
    <m/>
    <s v="none"/>
    <m/>
    <m/>
    <m/>
    <x v="0"/>
    <m/>
    <x v="0"/>
  </r>
  <r>
    <s v="ESP236-19Q3 2021EUR"/>
    <x v="3"/>
    <n v="3390"/>
    <s v="HICOPLA S.L."/>
    <s v="236-19"/>
    <s v="Q3 2021"/>
    <s v="EUR"/>
    <n v="43.94"/>
    <n v="43.935499999999998"/>
    <n v="4.5000000000001697E-3"/>
    <n v="43.94"/>
    <n v="0"/>
    <x v="0"/>
    <m/>
    <m/>
    <m/>
    <m/>
    <s v="none"/>
    <m/>
    <m/>
    <m/>
    <x v="0"/>
    <m/>
    <x v="0"/>
  </r>
  <r>
    <s v="ESP236-19Q4 2021EUR"/>
    <x v="3"/>
    <n v="3390"/>
    <s v="HICOPLA S.L."/>
    <s v="236-19"/>
    <s v="Q4 2021"/>
    <s v="EUR"/>
    <n v="125.94"/>
    <n v="125.943"/>
    <n v="-3.0000000000001098E-3"/>
    <n v="125.94"/>
    <n v="0"/>
    <x v="0"/>
    <m/>
    <m/>
    <m/>
    <m/>
    <s v="none"/>
    <m/>
    <m/>
    <m/>
    <x v="0"/>
    <m/>
    <x v="0"/>
  </r>
  <r>
    <s v="ESP242-19Q1 2021EUR"/>
    <x v="3"/>
    <n v="3395"/>
    <s v="TÜV RHEINLAND IBERICA INSPECTION, CERTIFICATION &amp; TESTING, S.A."/>
    <s v="242-19"/>
    <s v="Q1 2021"/>
    <s v="EUR"/>
    <n v="116.08"/>
    <n v="116.0763"/>
    <n v="3.69999999999492E-3"/>
    <n v="116.08"/>
    <n v="0"/>
    <x v="0"/>
    <m/>
    <m/>
    <m/>
    <m/>
    <s v="none"/>
    <m/>
    <m/>
    <m/>
    <x v="0"/>
    <m/>
    <x v="0"/>
  </r>
  <r>
    <s v="ESP242-19Q2 2021EUR"/>
    <x v="3"/>
    <n v="3395"/>
    <s v="TÜV RHEINLAND IBERICA INSPECTION, CERTIFICATION &amp; TESTING, S.A."/>
    <s v="242-19"/>
    <s v="Q2 2021"/>
    <s v="EUR"/>
    <n v="165.4"/>
    <n v="165.39959999999999"/>
    <n v="4.0000000001327803E-4"/>
    <n v="165.4"/>
    <n v="0"/>
    <x v="0"/>
    <m/>
    <m/>
    <m/>
    <m/>
    <s v="none"/>
    <m/>
    <m/>
    <m/>
    <x v="0"/>
    <m/>
    <x v="0"/>
  </r>
  <r>
    <s v="ESP242-19Q3 2021EUR"/>
    <x v="3"/>
    <n v="3395"/>
    <s v="TÜV RHEINLAND IBERICA INSPECTION, CERTIFICATION &amp; TESTING, S.A."/>
    <s v="242-19"/>
    <s v="Q3 2021"/>
    <s v="EUR"/>
    <n v="146.88"/>
    <n v="146.8794"/>
    <n v="5.9999999999149601E-4"/>
    <n v="146.88"/>
    <n v="0"/>
    <x v="0"/>
    <m/>
    <m/>
    <m/>
    <m/>
    <s v="none"/>
    <m/>
    <m/>
    <m/>
    <x v="0"/>
    <m/>
    <x v="0"/>
  </r>
  <r>
    <s v="ESP242-19Q4 2021EUR"/>
    <x v="3"/>
    <n v="3395"/>
    <s v="TÜV RHEINLAND IBERICA INSPECTION, CERTIFICATION &amp; TESTING, S.A."/>
    <s v="242-19"/>
    <s v="Q4 2021"/>
    <s v="EUR"/>
    <n v="186.24"/>
    <n v="186.23519999999999"/>
    <n v="4.8000000000172297E-3"/>
    <n v="186.24"/>
    <n v="0"/>
    <x v="0"/>
    <m/>
    <m/>
    <m/>
    <m/>
    <s v="none"/>
    <m/>
    <m/>
    <m/>
    <x v="0"/>
    <m/>
    <x v="0"/>
  </r>
  <r>
    <s v="ESP184-18Q1 2021EUR"/>
    <x v="3"/>
    <n v="3423"/>
    <s v="RENTOKIL INITIAL ESPAÑA, S.A."/>
    <s v="184-18"/>
    <s v="Q1 2021"/>
    <s v="EUR"/>
    <n v="194.28"/>
    <n v="194.2791"/>
    <n v="9.0000000000145497E-4"/>
    <n v="194.28"/>
    <n v="0"/>
    <x v="0"/>
    <m/>
    <m/>
    <m/>
    <m/>
    <s v="none"/>
    <m/>
    <m/>
    <m/>
    <x v="0"/>
    <m/>
    <x v="0"/>
  </r>
  <r>
    <s v="ESP184-18Q2 2021EUR"/>
    <x v="3"/>
    <n v="3423"/>
    <s v="RENTOKIL INITIAL ESPAÑA, S.A."/>
    <s v="184-18"/>
    <s v="Q2 2021"/>
    <s v="EUR"/>
    <n v="647"/>
    <n v="646.99580000000003"/>
    <n v="4.1999999999688901E-3"/>
    <n v="647"/>
    <n v="0"/>
    <x v="0"/>
    <m/>
    <m/>
    <m/>
    <m/>
    <s v="none"/>
    <m/>
    <m/>
    <m/>
    <x v="0"/>
    <m/>
    <x v="0"/>
  </r>
  <r>
    <s v="ESP184-18Q3 2021EUR"/>
    <x v="3"/>
    <n v="3423"/>
    <s v="RENTOKIL INITIAL ESPAÑA, S.A."/>
    <s v="184-18"/>
    <s v="Q3 2021"/>
    <s v="EUR"/>
    <n v="194.28"/>
    <n v="194.2791"/>
    <n v="9.0000000000145497E-4"/>
    <n v="194.28"/>
    <n v="0"/>
    <x v="0"/>
    <m/>
    <m/>
    <m/>
    <m/>
    <s v="none"/>
    <m/>
    <m/>
    <m/>
    <x v="0"/>
    <m/>
    <x v="0"/>
  </r>
  <r>
    <s v="ESP184-18Q4 2021EUR"/>
    <x v="3"/>
    <n v="3423"/>
    <s v="RENTOKIL INITIAL ESPAÑA, S.A."/>
    <s v="184-18"/>
    <s v="Q4 2021"/>
    <s v="EUR"/>
    <n v="1043.07"/>
    <n v="1043.0741"/>
    <n v="-4.1000000001076798E-3"/>
    <n v="1043.07"/>
    <n v="0"/>
    <x v="0"/>
    <m/>
    <m/>
    <m/>
    <m/>
    <s v="none"/>
    <m/>
    <m/>
    <m/>
    <x v="0"/>
    <m/>
    <x v="0"/>
  </r>
  <r>
    <s v="ESP16-18Q1 2021EUR"/>
    <x v="3"/>
    <n v="3430"/>
    <s v="DANONE, S.A."/>
    <s v="016-18"/>
    <s v="Q1 2021"/>
    <s v="EUR"/>
    <n v="0.47"/>
    <n v="0.46679999999999999"/>
    <n v="3.1999999999999802E-3"/>
    <n v="0.47"/>
    <n v="0"/>
    <x v="0"/>
    <m/>
    <m/>
    <m/>
    <m/>
    <s v="none"/>
    <m/>
    <m/>
    <m/>
    <x v="0"/>
    <m/>
    <x v="0"/>
  </r>
  <r>
    <s v="ESP16-18Q2 2021EUR"/>
    <x v="3"/>
    <n v="3430"/>
    <s v="DANONE, S.A."/>
    <s v="016-18"/>
    <s v="Q2 2021"/>
    <s v="EUR"/>
    <n v="1.17"/>
    <n v="1.1724000000000001"/>
    <n v="-2.4000000000001698E-3"/>
    <n v="1.17"/>
    <n v="0"/>
    <x v="0"/>
    <m/>
    <m/>
    <m/>
    <m/>
    <s v="none"/>
    <m/>
    <m/>
    <m/>
    <x v="0"/>
    <m/>
    <x v="0"/>
  </r>
  <r>
    <s v="ESP16-18Q3 2021EUR"/>
    <x v="3"/>
    <n v="3430"/>
    <s v="DANONE, S.A."/>
    <s v="016-18"/>
    <s v="Q3 2021"/>
    <s v="EUR"/>
    <n v="249.49"/>
    <n v="249.48660000000001"/>
    <n v="3.3999999999991802E-3"/>
    <n v="249.49"/>
    <n v="0"/>
    <x v="0"/>
    <m/>
    <m/>
    <m/>
    <m/>
    <s v="none"/>
    <m/>
    <m/>
    <m/>
    <x v="0"/>
    <m/>
    <x v="0"/>
  </r>
  <r>
    <s v="ESP16-18Q4 2021EUR"/>
    <x v="3"/>
    <n v="3430"/>
    <s v="DANONE, S.A."/>
    <s v="016-18"/>
    <s v="Q4 2021"/>
    <s v="EUR"/>
    <n v="283.60000000000002"/>
    <n v="283.5976"/>
    <n v="2.4000000000228201E-3"/>
    <n v="283.60000000000002"/>
    <n v="0"/>
    <x v="0"/>
    <m/>
    <m/>
    <m/>
    <m/>
    <s v="none"/>
    <m/>
    <m/>
    <m/>
    <x v="0"/>
    <m/>
    <x v="0"/>
  </r>
  <r>
    <s v="ESP111-18Q1 2021EUR"/>
    <x v="3"/>
    <n v="3445"/>
    <s v="DORDIO &amp; ASSOCIATES S.L."/>
    <s v="111-18"/>
    <s v="Q1 2021"/>
    <s v="EUR"/>
    <n v="83.28"/>
    <n v="83.283000000000001"/>
    <n v="-3.0000000000001098E-3"/>
    <n v="83.28"/>
    <n v="0"/>
    <x v="0"/>
    <m/>
    <m/>
    <m/>
    <m/>
    <s v="none"/>
    <m/>
    <m/>
    <m/>
    <x v="0"/>
    <m/>
    <x v="0"/>
  </r>
  <r>
    <s v="ESP111-18Q2 2021EUR"/>
    <x v="3"/>
    <n v="3445"/>
    <s v="DORDIO &amp; ASSOCIATES S.L."/>
    <s v="111-18"/>
    <s v="Q2 2021"/>
    <s v="EUR"/>
    <n v="199.03"/>
    <n v="199.0316"/>
    <n v="-1.59999999999627E-3"/>
    <n v="199.03"/>
    <n v="0"/>
    <x v="0"/>
    <m/>
    <m/>
    <m/>
    <m/>
    <s v="none"/>
    <m/>
    <m/>
    <m/>
    <x v="0"/>
    <m/>
    <x v="0"/>
  </r>
  <r>
    <s v="ESP111-18Q3 2021EUR"/>
    <x v="3"/>
    <n v="3445"/>
    <s v="DORDIO &amp; ASSOCIATES S.L."/>
    <s v="111-18"/>
    <s v="Q3 2021"/>
    <s v="EUR"/>
    <n v="6.34"/>
    <n v="6.3417000000000003"/>
    <n v="-1.70000000000047E-3"/>
    <n v="6.34"/>
    <n v="0"/>
    <x v="0"/>
    <m/>
    <m/>
    <m/>
    <m/>
    <s v="none"/>
    <m/>
    <m/>
    <m/>
    <x v="0"/>
    <m/>
    <x v="0"/>
  </r>
  <r>
    <s v="ESP111-18Q4 2021EUR"/>
    <x v="3"/>
    <n v="3445"/>
    <s v="DORDIO &amp; ASSOCIATES S.L."/>
    <s v="111-18"/>
    <s v="Q4 2021"/>
    <s v="EUR"/>
    <n v="359.1"/>
    <n v="359.09649999999999"/>
    <n v="3.5000000000309198E-3"/>
    <n v="359.1"/>
    <n v="0"/>
    <x v="0"/>
    <m/>
    <m/>
    <m/>
    <m/>
    <s v="none"/>
    <m/>
    <m/>
    <m/>
    <x v="0"/>
    <m/>
    <x v="0"/>
  </r>
  <r>
    <s v="ESP125-18Q1 2021EUR"/>
    <x v="3"/>
    <n v="3503"/>
    <s v="INFOREIN S.A."/>
    <s v="125-18"/>
    <s v="Q1 2021"/>
    <s v="EUR"/>
    <n v="426.4"/>
    <n v="426.40370000000001"/>
    <n v="-3.70000000003756E-3"/>
    <n v="426.4"/>
    <n v="0"/>
    <x v="0"/>
    <m/>
    <m/>
    <m/>
    <m/>
    <s v="none"/>
    <m/>
    <m/>
    <m/>
    <x v="0"/>
    <m/>
    <x v="0"/>
  </r>
  <r>
    <s v="ESP125-18Q2 2021EUR"/>
    <x v="3"/>
    <n v="3503"/>
    <s v="INFOREIN S.A."/>
    <s v="125-18"/>
    <s v="Q2 2021"/>
    <s v="EUR"/>
    <n v="470.11"/>
    <n v="470.11259999999999"/>
    <n v="-2.5999999999726199E-3"/>
    <n v="470.11"/>
    <n v="0"/>
    <x v="0"/>
    <m/>
    <m/>
    <m/>
    <m/>
    <s v="none"/>
    <m/>
    <m/>
    <m/>
    <x v="0"/>
    <m/>
    <x v="0"/>
  </r>
  <r>
    <s v="ESP125-18Q3 2021EUR"/>
    <x v="3"/>
    <n v="3503"/>
    <s v="INFOREIN S.A."/>
    <s v="125-18"/>
    <s v="Q3 2021"/>
    <s v="EUR"/>
    <n v="94.22"/>
    <n v="94.222399999999993"/>
    <n v="-2.3999999999944001E-3"/>
    <n v="94.22"/>
    <n v="0"/>
    <x v="0"/>
    <m/>
    <m/>
    <m/>
    <m/>
    <s v="none"/>
    <m/>
    <m/>
    <m/>
    <x v="0"/>
    <m/>
    <x v="0"/>
  </r>
  <r>
    <s v="ESP125-18Q4 2021EUR"/>
    <x v="3"/>
    <n v="3503"/>
    <s v="INFOREIN S.A."/>
    <s v="125-18"/>
    <s v="Q4 2021"/>
    <s v="EUR"/>
    <n v="230.36"/>
    <n v="230.36269999999999"/>
    <n v="-2.69999999997594E-3"/>
    <n v="230.36"/>
    <n v="0"/>
    <x v="0"/>
    <m/>
    <m/>
    <m/>
    <m/>
    <s v="none"/>
    <m/>
    <m/>
    <m/>
    <x v="0"/>
    <m/>
    <x v="0"/>
  </r>
  <r>
    <s v="ESP162-18Q1 2021EUR"/>
    <x v="3"/>
    <n v="3606"/>
    <s v="TISSAGE MOULINE THILLOT SA"/>
    <s v="162-18"/>
    <s v="Q1 2021"/>
    <s v="EUR"/>
    <n v="2267.85"/>
    <n v="2267.8497000000002"/>
    <n v="2.9999999969732E-4"/>
    <n v="2267.85"/>
    <n v="0"/>
    <x v="0"/>
    <m/>
    <m/>
    <m/>
    <m/>
    <s v="none"/>
    <m/>
    <m/>
    <m/>
    <x v="0"/>
    <m/>
    <x v="0"/>
  </r>
  <r>
    <s v="ESP162-18Q2 2021EUR"/>
    <x v="3"/>
    <n v="3606"/>
    <s v="TISSAGE MOULINE THILLOT SA"/>
    <s v="162-18"/>
    <s v="Q2 2021"/>
    <s v="EUR"/>
    <n v="1113.24"/>
    <n v="1113.2365"/>
    <n v="3.5000000000309198E-3"/>
    <n v="1113.24"/>
    <n v="0"/>
    <x v="0"/>
    <m/>
    <m/>
    <m/>
    <m/>
    <s v="none"/>
    <m/>
    <m/>
    <m/>
    <x v="0"/>
    <m/>
    <x v="0"/>
  </r>
  <r>
    <s v="ESP162-18Q3 2021EUR"/>
    <x v="3"/>
    <n v="3606"/>
    <s v="TISSAGE MOULINE THILLOT SA"/>
    <s v="162-18"/>
    <s v="Q3 2021"/>
    <s v="EUR"/>
    <n v="1526.59"/>
    <n v="1526.5948000000001"/>
    <n v="-4.80000000015934E-3"/>
    <n v="1526.59"/>
    <n v="0"/>
    <x v="0"/>
    <m/>
    <m/>
    <m/>
    <m/>
    <s v="none"/>
    <m/>
    <m/>
    <m/>
    <x v="0"/>
    <m/>
    <x v="0"/>
  </r>
  <r>
    <s v="ESP162-18Q4 2021EUR"/>
    <x v="3"/>
    <n v="3606"/>
    <s v="TISSAGE MOULINE THILLOT SA"/>
    <s v="162-18"/>
    <s v="Q4 2021"/>
    <s v="EUR"/>
    <n v="1770.42"/>
    <n v="1770.4205999999999"/>
    <n v="-5.9999999984938703E-4"/>
    <n v="1770.42"/>
    <n v="0"/>
    <x v="0"/>
    <m/>
    <m/>
    <m/>
    <m/>
    <s v="none"/>
    <m/>
    <m/>
    <m/>
    <x v="0"/>
    <m/>
    <x v="0"/>
  </r>
  <r>
    <s v="ESP74-19Q1 2021EUR"/>
    <x v="3"/>
    <n v="3615"/>
    <s v="SCHINDLER S.A."/>
    <s v="074-19"/>
    <s v="Q1 2021"/>
    <s v="EUR"/>
    <n v="1957.05"/>
    <n v="1957.0530000000001"/>
    <n v="-3.0000000001564301E-3"/>
    <n v="1957.05"/>
    <n v="0"/>
    <x v="0"/>
    <m/>
    <m/>
    <m/>
    <m/>
    <s v="none"/>
    <m/>
    <m/>
    <m/>
    <x v="0"/>
    <m/>
    <x v="0"/>
  </r>
  <r>
    <s v="ESP74-19Q2 2021EUR"/>
    <x v="3"/>
    <n v="3615"/>
    <s v="SCHINDLER S.A."/>
    <s v="074-19"/>
    <s v="Q2 2021"/>
    <s v="EUR"/>
    <n v="818.81"/>
    <n v="818.81089999999995"/>
    <n v="-9.0000000000145497E-4"/>
    <n v="818.81"/>
    <n v="0"/>
    <x v="0"/>
    <m/>
    <m/>
    <m/>
    <m/>
    <s v="none"/>
    <m/>
    <m/>
    <m/>
    <x v="0"/>
    <m/>
    <x v="0"/>
  </r>
  <r>
    <s v="ESP74-19Q3 2021EUR"/>
    <x v="3"/>
    <n v="3615"/>
    <s v="SCHINDLER S.A."/>
    <s v="074-19"/>
    <s v="Q3 2021"/>
    <s v="EUR"/>
    <n v="1375.91"/>
    <n v="1375.9069"/>
    <n v="3.1000000001313302E-3"/>
    <n v="1375.91"/>
    <n v="0"/>
    <x v="0"/>
    <m/>
    <m/>
    <m/>
    <m/>
    <s v="none"/>
    <m/>
    <m/>
    <m/>
    <x v="0"/>
    <m/>
    <x v="0"/>
  </r>
  <r>
    <s v="ESP74-19Q4 2021EUR"/>
    <x v="3"/>
    <n v="3615"/>
    <s v="SCHINDLER S.A."/>
    <s v="074-19"/>
    <s v="Q4 2021"/>
    <s v="EUR"/>
    <n v="1216.78"/>
    <n v="1216.779"/>
    <n v="9.9999999997635292E-4"/>
    <n v="1216.78"/>
    <n v="0"/>
    <x v="0"/>
    <m/>
    <m/>
    <m/>
    <m/>
    <s v="none"/>
    <m/>
    <m/>
    <m/>
    <x v="0"/>
    <m/>
    <x v="0"/>
  </r>
  <r>
    <s v="ESP26-18Q1 2021EUR"/>
    <x v="3"/>
    <n v="3696"/>
    <s v="EULEN, S.A."/>
    <s v="026-18"/>
    <s v="Q1 2021"/>
    <s v="EUR"/>
    <n v="1150.3900000000001"/>
    <n v="1150.3931"/>
    <n v="-3.09999999990395E-3"/>
    <n v="1150.3900000000001"/>
    <n v="0"/>
    <x v="0"/>
    <m/>
    <m/>
    <m/>
    <m/>
    <s v="none"/>
    <m/>
    <m/>
    <m/>
    <x v="0"/>
    <m/>
    <x v="0"/>
  </r>
  <r>
    <s v="ESP26-18Q2 2021EUR"/>
    <x v="3"/>
    <n v="3696"/>
    <s v="EULEN, S.A."/>
    <s v="026-18"/>
    <s v="Q2 2021"/>
    <s v="EUR"/>
    <n v="1777.1"/>
    <n v="1777.1031"/>
    <n v="-3.1000000001313302E-3"/>
    <n v="1777.1"/>
    <n v="0"/>
    <x v="0"/>
    <m/>
    <m/>
    <m/>
    <m/>
    <s v="none"/>
    <m/>
    <m/>
    <m/>
    <x v="0"/>
    <m/>
    <x v="0"/>
  </r>
  <r>
    <s v="ESP26-18Q3 2021EUR"/>
    <x v="3"/>
    <n v="3696"/>
    <s v="EULEN, S.A."/>
    <s v="026-18"/>
    <s v="Q3 2021"/>
    <s v="EUR"/>
    <n v="1785.06"/>
    <n v="1785.0565999999999"/>
    <n v="3.4000000000560201E-3"/>
    <n v="1785.06"/>
    <n v="0"/>
    <x v="0"/>
    <m/>
    <m/>
    <m/>
    <m/>
    <s v="none"/>
    <m/>
    <m/>
    <m/>
    <x v="0"/>
    <m/>
    <x v="0"/>
  </r>
  <r>
    <s v="ESP27-18AuxQ1 2021EUR"/>
    <x v="3"/>
    <n v="3696"/>
    <s v="EULEN, S.A."/>
    <s v="027-18Aux"/>
    <s v="Q1 2021"/>
    <s v="EUR"/>
    <n v="168.17"/>
    <n v="168.1711"/>
    <n v="-1.1000000000080899E-3"/>
    <n v="168.17"/>
    <n v="0"/>
    <x v="0"/>
    <m/>
    <m/>
    <m/>
    <m/>
    <s v="none"/>
    <m/>
    <m/>
    <m/>
    <x v="0"/>
    <m/>
    <x v="0"/>
  </r>
  <r>
    <s v="ESP27-18AuxQ2 2021EUR"/>
    <x v="3"/>
    <n v="3696"/>
    <s v="EULEN, S.A."/>
    <s v="027-18Aux"/>
    <s v="Q2 2021"/>
    <s v="EUR"/>
    <n v="228.47"/>
    <n v="228.46950000000001"/>
    <n v="4.9999999998817603E-4"/>
    <n v="228.47"/>
    <n v="0"/>
    <x v="0"/>
    <m/>
    <m/>
    <m/>
    <m/>
    <s v="none"/>
    <m/>
    <m/>
    <m/>
    <x v="0"/>
    <m/>
    <x v="0"/>
  </r>
  <r>
    <s v="ESP27-18AuxQ3 2021EUR"/>
    <x v="3"/>
    <n v="3696"/>
    <s v="EULEN, S.A."/>
    <s v="027-18Aux"/>
    <s v="Q3 2021"/>
    <s v="EUR"/>
    <n v="291.56"/>
    <n v="291.55529999999999"/>
    <n v="4.7000000000139101E-3"/>
    <n v="291.56"/>
    <n v="0"/>
    <x v="0"/>
    <m/>
    <m/>
    <m/>
    <m/>
    <s v="none"/>
    <m/>
    <m/>
    <m/>
    <x v="0"/>
    <m/>
    <x v="0"/>
  </r>
  <r>
    <s v="ESP27-18AuxQ4 2021EUR"/>
    <x v="3"/>
    <n v="3696"/>
    <s v="EULEN, S.A."/>
    <s v="027-18Aux"/>
    <s v="Q4 2021"/>
    <s v="EUR"/>
    <n v="329.59"/>
    <n v="329.59160000000003"/>
    <n v="-1.6000000000531099E-3"/>
    <n v="329.59"/>
    <n v="0"/>
    <x v="0"/>
    <m/>
    <m/>
    <m/>
    <m/>
    <s v="none"/>
    <m/>
    <m/>
    <m/>
    <x v="0"/>
    <m/>
    <x v="0"/>
  </r>
  <r>
    <s v="ESP26-18LegQ4 2021EUR"/>
    <x v="3"/>
    <n v="3696"/>
    <s v="EULEN, S.A."/>
    <s v="026-18Leg"/>
    <s v="Q4 2021"/>
    <s v="EUR"/>
    <n v="90.34"/>
    <n v="90.3399"/>
    <n v="1.0000000000331901E-4"/>
    <n v="90.34"/>
    <n v="0"/>
    <x v="0"/>
    <m/>
    <m/>
    <m/>
    <m/>
    <s v="none"/>
    <m/>
    <m/>
    <m/>
    <x v="0"/>
    <m/>
    <x v="0"/>
  </r>
  <r>
    <s v="ESP26-18MtoQ4 2021EUR"/>
    <x v="3"/>
    <n v="3696"/>
    <s v="EULEN, S.A."/>
    <s v="026-18Mto"/>
    <s v="Q4 2021"/>
    <s v="EUR"/>
    <n v="1707.95"/>
    <n v="1707.9518"/>
    <n v="-1.8000000000029099E-3"/>
    <n v="1707.95"/>
    <n v="0"/>
    <x v="0"/>
    <m/>
    <m/>
    <m/>
    <m/>
    <s v="none"/>
    <m/>
    <m/>
    <m/>
    <x v="0"/>
    <m/>
    <x v="0"/>
  </r>
  <r>
    <s v="ESP107-18Q1 2021EUR"/>
    <x v="3"/>
    <n v="3706"/>
    <s v="INNERIA SOLUTIONS, S.L. (Antes MNEMON CONSULTORES, S.L.)"/>
    <s v="107-18"/>
    <s v="Q1 2021"/>
    <s v="EUR"/>
    <n v="500.46"/>
    <n v="500.45400000000001"/>
    <n v="5.9999999999717996E-3"/>
    <n v="500.46"/>
    <n v="0"/>
    <x v="0"/>
    <m/>
    <m/>
    <m/>
    <m/>
    <s v="none"/>
    <m/>
    <m/>
    <m/>
    <x v="0"/>
    <m/>
    <x v="0"/>
  </r>
  <r>
    <s v="ESP107-18Q2 2021EUR"/>
    <x v="3"/>
    <n v="3706"/>
    <s v="INNERIA SOLUTIONS, S.L. (Antes MNEMON CONSULTORES, S.L.)"/>
    <s v="107-18"/>
    <s v="Q2 2021"/>
    <s v="EUR"/>
    <n v="827.36"/>
    <n v="827.35050000000001"/>
    <n v="9.5000000000027198E-3"/>
    <n v="827.36"/>
    <n v="0"/>
    <x v="0"/>
    <m/>
    <m/>
    <m/>
    <m/>
    <s v="none"/>
    <m/>
    <m/>
    <m/>
    <x v="0"/>
    <m/>
    <x v="0"/>
  </r>
  <r>
    <s v="ESP107-18Q3 2021EUR"/>
    <x v="3"/>
    <n v="3706"/>
    <s v="INNERIA SOLUTIONS, S.L. (Antes MNEMON CONSULTORES, S.L.)"/>
    <s v="107-18"/>
    <s v="Q3 2021"/>
    <s v="EUR"/>
    <n v="1130.31"/>
    <n v="1130.3042"/>
    <n v="5.7999999999083203E-3"/>
    <n v="1130.31"/>
    <n v="0"/>
    <x v="0"/>
    <m/>
    <m/>
    <m/>
    <m/>
    <s v="none"/>
    <m/>
    <m/>
    <m/>
    <x v="0"/>
    <m/>
    <x v="0"/>
  </r>
  <r>
    <s v="ESP107-18Q4 2021EUR"/>
    <x v="3"/>
    <n v="3706"/>
    <s v="INNERIA SOLUTIONS, S.L. (Antes MNEMON CONSULTORES, S.L.)"/>
    <s v="107-18"/>
    <s v="Q4 2021"/>
    <s v="EUR"/>
    <n v="1318.37"/>
    <n v="1318.3670999999999"/>
    <n v="2.8999999999541602E-3"/>
    <n v="1318.37"/>
    <n v="0"/>
    <x v="0"/>
    <m/>
    <m/>
    <m/>
    <m/>
    <s v="none"/>
    <m/>
    <m/>
    <m/>
    <x v="0"/>
    <m/>
    <x v="0"/>
  </r>
  <r>
    <s v="ESP121-18Q1 2021EUR"/>
    <x v="3"/>
    <n v="3727"/>
    <s v="NEGOCIANTS, S.L. (VILA VINITECA)"/>
    <s v="121-18"/>
    <s v="Q1 2021"/>
    <s v="EUR"/>
    <n v="70.62"/>
    <n v="70.622500000000002"/>
    <n v="-2.4999999999977202E-3"/>
    <n v="70.62"/>
    <n v="0"/>
    <x v="0"/>
    <m/>
    <m/>
    <m/>
    <m/>
    <s v="none"/>
    <m/>
    <m/>
    <m/>
    <x v="0"/>
    <m/>
    <x v="0"/>
  </r>
  <r>
    <s v="ESP121-18Q2 2021EUR"/>
    <x v="3"/>
    <n v="3727"/>
    <s v="NEGOCIANTS, S.L. (VILA VINITECA)"/>
    <s v="121-18"/>
    <s v="Q2 2021"/>
    <s v="EUR"/>
    <n v="354.24"/>
    <n v="354.23869999999999"/>
    <n v="1.3000000000147299E-3"/>
    <n v="354.24"/>
    <n v="0"/>
    <x v="0"/>
    <m/>
    <m/>
    <m/>
    <m/>
    <s v="none"/>
    <m/>
    <m/>
    <m/>
    <x v="0"/>
    <m/>
    <x v="0"/>
  </r>
  <r>
    <s v="ESP121-18Q3 2021EUR"/>
    <x v="3"/>
    <n v="3727"/>
    <s v="NEGOCIANTS, S.L. (VILA VINITECA)"/>
    <s v="121-18"/>
    <s v="Q3 2021"/>
    <s v="EUR"/>
    <n v="1374.15"/>
    <n v="1374.1549"/>
    <n v="-4.8999999999068599E-3"/>
    <n v="1374.15"/>
    <n v="0"/>
    <x v="0"/>
    <m/>
    <m/>
    <m/>
    <m/>
    <s v="none"/>
    <m/>
    <m/>
    <m/>
    <x v="0"/>
    <m/>
    <x v="0"/>
  </r>
  <r>
    <s v="ESP121-18Q4 2021EUR"/>
    <x v="3"/>
    <n v="3727"/>
    <s v="NEGOCIANTS, S.L. (VILA VINITECA)"/>
    <s v="121-18"/>
    <s v="Q4 2021"/>
    <s v="EUR"/>
    <n v="942.88"/>
    <n v="942.87509999999997"/>
    <n v="4.9000000000205502E-3"/>
    <n v="942.88"/>
    <n v="0"/>
    <x v="0"/>
    <m/>
    <m/>
    <m/>
    <m/>
    <s v="none"/>
    <m/>
    <m/>
    <m/>
    <x v="0"/>
    <m/>
    <x v="0"/>
  </r>
  <r>
    <s v="ESP53-18Q1 2021EUR"/>
    <x v="3"/>
    <n v="3763"/>
    <s v="ONITY S.L."/>
    <s v="053-18"/>
    <s v="Q1 2021"/>
    <s v="EUR"/>
    <n v="54.18"/>
    <n v="54.177399999999999"/>
    <n v="2.6000000000010398E-3"/>
    <n v="54.18"/>
    <n v="0"/>
    <x v="0"/>
    <m/>
    <m/>
    <m/>
    <m/>
    <s v="none"/>
    <m/>
    <m/>
    <m/>
    <x v="0"/>
    <m/>
    <x v="0"/>
  </r>
  <r>
    <s v="ESP53-18Q2 2021EUR"/>
    <x v="3"/>
    <n v="3763"/>
    <s v="ONITY S.L."/>
    <s v="053-18"/>
    <s v="Q2 2021"/>
    <s v="EUR"/>
    <n v="194.41"/>
    <n v="194.41040000000001"/>
    <n v="-4.0000000001327803E-4"/>
    <n v="194.41"/>
    <n v="0"/>
    <x v="0"/>
    <m/>
    <m/>
    <m/>
    <m/>
    <s v="none"/>
    <m/>
    <m/>
    <m/>
    <x v="0"/>
    <m/>
    <x v="0"/>
  </r>
  <r>
    <s v="ESP53-18Q3 2021EUR"/>
    <x v="3"/>
    <n v="3763"/>
    <s v="ONITY S.L."/>
    <s v="053-18"/>
    <s v="Q3 2021"/>
    <s v="EUR"/>
    <n v="1213.48"/>
    <n v="1213.4834000000001"/>
    <n v="-3.4000000000560201E-3"/>
    <n v="1213.48"/>
    <n v="0"/>
    <x v="0"/>
    <m/>
    <m/>
    <m/>
    <m/>
    <s v="none"/>
    <m/>
    <m/>
    <m/>
    <x v="0"/>
    <m/>
    <x v="0"/>
  </r>
  <r>
    <s v="ESP53-18Q4 2021EUR"/>
    <x v="3"/>
    <n v="3763"/>
    <s v="ONITY S.L."/>
    <s v="053-18"/>
    <s v="Q4 2021"/>
    <s v="EUR"/>
    <n v="178.07"/>
    <n v="178.06559999999999"/>
    <n v="4.4000000000039502E-3"/>
    <n v="178.07"/>
    <n v="0"/>
    <x v="0"/>
    <m/>
    <m/>
    <m/>
    <m/>
    <s v="none"/>
    <m/>
    <m/>
    <m/>
    <x v="0"/>
    <m/>
    <x v="0"/>
  </r>
  <r>
    <s v="ESP32-18Q1 2021EUR"/>
    <x v="3"/>
    <n v="3773"/>
    <s v="GRUPO DE INVERSION Y LOGISTICA ESPAÑOLA CAESAR S.L."/>
    <s v="032-18"/>
    <s v="Q1 2021"/>
    <s v="EUR"/>
    <n v="196.88"/>
    <n v="196.881"/>
    <n v="-1.0000000000047701E-3"/>
    <n v="196.88"/>
    <n v="0"/>
    <x v="0"/>
    <m/>
    <m/>
    <m/>
    <m/>
    <s v="none"/>
    <m/>
    <m/>
    <m/>
    <x v="0"/>
    <m/>
    <x v="0"/>
  </r>
  <r>
    <s v="ESP32-18Q2 2021EUR"/>
    <x v="3"/>
    <n v="3773"/>
    <s v="GRUPO DE INVERSION Y LOGISTICA ESPAÑOLA CAESAR S.L."/>
    <s v="032-18"/>
    <s v="Q2 2021"/>
    <s v="EUR"/>
    <n v="268.57"/>
    <n v="268.57040000000001"/>
    <n v="-4.0000000001327803E-4"/>
    <n v="268.57"/>
    <n v="0"/>
    <x v="0"/>
    <m/>
    <m/>
    <m/>
    <m/>
    <s v="none"/>
    <m/>
    <m/>
    <m/>
    <x v="0"/>
    <m/>
    <x v="0"/>
  </r>
  <r>
    <s v="ESP32-18Q3 2021EUR"/>
    <x v="3"/>
    <n v="3773"/>
    <s v="GRUPO DE INVERSION Y LOGISTICA ESPAÑOLA CAESAR S.L."/>
    <s v="032-18"/>
    <s v="Q3 2021"/>
    <s v="EUR"/>
    <n v="422.6"/>
    <n v="422.60309999999998"/>
    <n v="-3.0999999999607999E-3"/>
    <n v="422.6"/>
    <n v="0"/>
    <x v="0"/>
    <m/>
    <m/>
    <m/>
    <m/>
    <s v="none"/>
    <m/>
    <m/>
    <m/>
    <x v="0"/>
    <m/>
    <x v="0"/>
  </r>
  <r>
    <s v="ESP32-18Q4 2021EUR"/>
    <x v="3"/>
    <n v="3773"/>
    <s v="GRUPO DE INVERSION Y LOGISTICA ESPAÑOLA CAESAR S.L."/>
    <s v="032-18"/>
    <s v="Q4 2021"/>
    <s v="EUR"/>
    <n v="814.96"/>
    <n v="814.95630000000006"/>
    <n v="3.69999999998071E-3"/>
    <n v="814.96"/>
    <n v="0"/>
    <x v="0"/>
    <m/>
    <m/>
    <m/>
    <m/>
    <s v="none"/>
    <m/>
    <m/>
    <m/>
    <x v="0"/>
    <m/>
    <x v="0"/>
  </r>
  <r>
    <s v="ESP44-18Q1 2021EUR"/>
    <x v="3"/>
    <n v="3842"/>
    <s v="INNERIA CLEANING SERVICES, S.A. (antes KERDOS)"/>
    <s v="044-18"/>
    <s v="Q1 2021"/>
    <s v="EUR"/>
    <n v="8093.77"/>
    <n v="8093.7662"/>
    <n v="3.8000000004103601E-3"/>
    <n v="8093.77"/>
    <n v="0"/>
    <x v="0"/>
    <m/>
    <m/>
    <m/>
    <m/>
    <s v="none"/>
    <m/>
    <m/>
    <m/>
    <x v="0"/>
    <m/>
    <x v="0"/>
  </r>
  <r>
    <s v="ESP44-18Q2 2021EUR"/>
    <x v="3"/>
    <n v="3842"/>
    <s v="INNERIA CLEANING SERVICES, S.A. (antes KERDOS)"/>
    <s v="044-18"/>
    <s v="Q2 2021"/>
    <s v="EUR"/>
    <n v="13006.57"/>
    <n v="13006.5743"/>
    <n v="-4.3000000005122196E-3"/>
    <n v="13006.57"/>
    <n v="0"/>
    <x v="0"/>
    <m/>
    <m/>
    <m/>
    <m/>
    <s v="none"/>
    <m/>
    <m/>
    <m/>
    <x v="0"/>
    <m/>
    <x v="0"/>
  </r>
  <r>
    <s v="ESP44-18Q3 2021EUR"/>
    <x v="3"/>
    <n v="3842"/>
    <s v="INNERIA CLEANING SERVICES, S.A. (antes KERDOS)"/>
    <s v="044-18"/>
    <s v="Q3 2021"/>
    <s v="EUR"/>
    <n v="21595.37"/>
    <n v="21595.372100000001"/>
    <n v="-2.1000000015192199E-3"/>
    <n v="21595.37"/>
    <n v="0"/>
    <x v="0"/>
    <m/>
    <m/>
    <m/>
    <m/>
    <s v="none"/>
    <m/>
    <m/>
    <m/>
    <x v="0"/>
    <m/>
    <x v="0"/>
  </r>
  <r>
    <s v="ESP44-18Q4 2021EUR"/>
    <x v="3"/>
    <n v="3842"/>
    <s v="INNERIA CLEANING SERVICES, S.A. (antes KERDOS)"/>
    <s v="044-18"/>
    <s v="Q4 2021"/>
    <s v="EUR"/>
    <n v="22387.360000000001"/>
    <n v="22387.363099999999"/>
    <n v="-3.0999999980849601E-3"/>
    <n v="22387.360000000001"/>
    <n v="0"/>
    <x v="0"/>
    <m/>
    <m/>
    <m/>
    <m/>
    <s v="none"/>
    <m/>
    <m/>
    <m/>
    <x v="0"/>
    <m/>
    <x v="0"/>
  </r>
  <r>
    <s v="ESP33-18Q1 2021EUR"/>
    <x v="3"/>
    <n v="3936"/>
    <s v="MAHOU, S.A."/>
    <s v="033-18"/>
    <s v="Q1 2021"/>
    <s v="EUR"/>
    <n v="7504.44"/>
    <n v="7504.4418999999998"/>
    <n v="-1.9000000002051801E-3"/>
    <n v="7504.44"/>
    <n v="0"/>
    <x v="0"/>
    <m/>
    <m/>
    <m/>
    <m/>
    <s v="none"/>
    <m/>
    <m/>
    <m/>
    <x v="0"/>
    <m/>
    <x v="0"/>
  </r>
  <r>
    <s v="ESP33-18Q2 2021EUR"/>
    <x v="3"/>
    <n v="3936"/>
    <s v="MAHOU, S.A."/>
    <s v="033-18"/>
    <s v="Q2 2021"/>
    <s v="EUR"/>
    <n v="7896.75"/>
    <n v="7896.7457000000004"/>
    <n v="4.2999999996027301E-3"/>
    <n v="7896.75"/>
    <n v="0"/>
    <x v="0"/>
    <m/>
    <m/>
    <m/>
    <m/>
    <s v="none"/>
    <m/>
    <m/>
    <m/>
    <x v="0"/>
    <m/>
    <x v="0"/>
  </r>
  <r>
    <s v="ESP139-18Q1 2021EUR"/>
    <x v="3"/>
    <n v="3996"/>
    <s v="ELIS MANOMATIC, S.A."/>
    <s v="139-18"/>
    <s v="Q1 2021"/>
    <s v="EUR"/>
    <n v="1972"/>
    <n v="1971.9979000000001"/>
    <n v="2.0999999999275999E-3"/>
    <n v="1972"/>
    <n v="0"/>
    <x v="0"/>
    <m/>
    <m/>
    <m/>
    <m/>
    <s v="none"/>
    <m/>
    <m/>
    <m/>
    <x v="0"/>
    <m/>
    <x v="0"/>
  </r>
  <r>
    <s v="ESP139-18Q2 2021EUR"/>
    <x v="3"/>
    <n v="3996"/>
    <s v="ELIS MANOMATIC, S.A."/>
    <s v="139-18"/>
    <s v="Q2 2021"/>
    <s v="EUR"/>
    <n v="5699.13"/>
    <n v="5699.1297999999997"/>
    <n v="2.00000000404543E-4"/>
    <n v="5699.13"/>
    <n v="0"/>
    <x v="0"/>
    <m/>
    <m/>
    <m/>
    <m/>
    <s v="none"/>
    <m/>
    <m/>
    <m/>
    <x v="0"/>
    <m/>
    <x v="0"/>
  </r>
  <r>
    <s v="ESP139-18Q3 2021EUR"/>
    <x v="3"/>
    <n v="3996"/>
    <s v="ELIS MANOMATIC, S.A."/>
    <s v="139-18"/>
    <s v="Q3 2021"/>
    <s v="EUR"/>
    <n v="11289.64"/>
    <n v="11289.6432"/>
    <n v="-3.2000000010157202E-3"/>
    <n v="11289.64"/>
    <n v="0"/>
    <x v="0"/>
    <m/>
    <m/>
    <m/>
    <m/>
    <s v="none"/>
    <m/>
    <m/>
    <m/>
    <x v="0"/>
    <m/>
    <x v="0"/>
  </r>
  <r>
    <s v="ESP139-18Q4 2021EUR"/>
    <x v="3"/>
    <n v="3996"/>
    <s v="ELIS MANOMATIC, S.A."/>
    <s v="139-18"/>
    <s v="Q4 2021"/>
    <s v="EUR"/>
    <n v="11950.75"/>
    <n v="11950.751399999999"/>
    <n v="-1.39999999919382E-3"/>
    <n v="11950.75"/>
    <n v="0"/>
    <x v="0"/>
    <m/>
    <m/>
    <m/>
    <m/>
    <s v="none"/>
    <m/>
    <m/>
    <m/>
    <x v="0"/>
    <m/>
    <x v="0"/>
  </r>
  <r>
    <s v="ESP93F1-18newQ4 2021EUR"/>
    <x v="3"/>
    <n v="3996"/>
    <s v="ELIS MANOMATIC, S.A."/>
    <s v="093F1-18new"/>
    <s v="Q4 2021"/>
    <s v="EUR"/>
    <n v="385.19"/>
    <n v="385.18799999999999"/>
    <n v="2.0000000000095402E-3"/>
    <n v="385.19"/>
    <n v="0"/>
    <x v="0"/>
    <m/>
    <m/>
    <m/>
    <m/>
    <s v="none"/>
    <m/>
    <m/>
    <m/>
    <x v="0"/>
    <m/>
    <x v="0"/>
  </r>
  <r>
    <s v="ESP93F2-18newQ4 2021EUR"/>
    <x v="3"/>
    <n v="3996"/>
    <s v="ELIS MANOMATIC, S.A."/>
    <s v="093F2-18new"/>
    <s v="Q4 2021"/>
    <s v="EUR"/>
    <n v="796.66"/>
    <n v="796.65560000000005"/>
    <n v="4.3999999999186903E-3"/>
    <n v="796.66"/>
    <n v="0"/>
    <x v="0"/>
    <m/>
    <m/>
    <m/>
    <m/>
    <s v="none"/>
    <m/>
    <m/>
    <m/>
    <x v="0"/>
    <m/>
    <x v="0"/>
  </r>
  <r>
    <s v="ESP92F2-18Q1 2021EUR"/>
    <x v="3"/>
    <n v="4029"/>
    <s v="ILUNION LAVANDERIAS, S.A."/>
    <s v="092F2-18"/>
    <s v="Q1 2021"/>
    <s v="EUR"/>
    <n v="1223.83"/>
    <n v="1223.8348000000001"/>
    <n v="-4.80000000015934E-3"/>
    <n v="1223.83"/>
    <n v="0"/>
    <x v="0"/>
    <m/>
    <m/>
    <m/>
    <m/>
    <s v="none"/>
    <m/>
    <m/>
    <m/>
    <x v="0"/>
    <m/>
    <x v="0"/>
  </r>
  <r>
    <s v="ESP92F2-18Q2 2021EUR"/>
    <x v="3"/>
    <n v="4029"/>
    <s v="ILUNION LAVANDERIAS, S.A."/>
    <s v="092F2-18"/>
    <s v="Q2 2021"/>
    <s v="EUR"/>
    <n v="2220.0500000000002"/>
    <n v="2220.0506"/>
    <n v="-5.9999999984938703E-4"/>
    <n v="2220.0500000000002"/>
    <n v="0"/>
    <x v="0"/>
    <m/>
    <m/>
    <m/>
    <m/>
    <s v="none"/>
    <m/>
    <m/>
    <m/>
    <x v="0"/>
    <m/>
    <x v="0"/>
  </r>
  <r>
    <s v="ESP92F2-18Q3 2021EUR"/>
    <x v="3"/>
    <n v="4029"/>
    <s v="ILUNION LAVANDERIAS, S.A."/>
    <s v="092F2-18"/>
    <s v="Q3 2021"/>
    <s v="EUR"/>
    <n v="3763.82"/>
    <n v="3763.8227000000002"/>
    <n v="-2.7000000000043599E-3"/>
    <n v="3763.82"/>
    <n v="0"/>
    <x v="0"/>
    <m/>
    <m/>
    <m/>
    <m/>
    <s v="none"/>
    <m/>
    <m/>
    <m/>
    <x v="0"/>
    <m/>
    <x v="0"/>
  </r>
  <r>
    <s v="ESP92F2-18Q4 2021EUR"/>
    <x v="3"/>
    <n v="4029"/>
    <s v="ILUNION LAVANDERIAS, S.A."/>
    <s v="092F2-18"/>
    <s v="Q4 2021"/>
    <s v="EUR"/>
    <n v="3996.14"/>
    <n v="3996.1423"/>
    <n v="-2.3000000001047699E-3"/>
    <n v="3996.14"/>
    <n v="0"/>
    <x v="0"/>
    <m/>
    <m/>
    <m/>
    <m/>
    <s v="none"/>
    <m/>
    <m/>
    <m/>
    <x v="0"/>
    <m/>
    <x v="0"/>
  </r>
  <r>
    <s v="ESP213-19Q1 2021EUR"/>
    <x v="3"/>
    <n v="4064"/>
    <s v="AZULEJOS PEÑA, S.A."/>
    <s v="213-19"/>
    <s v="Q1 2021"/>
    <s v="EUR"/>
    <n v="3.18"/>
    <n v="3.1749999999999998"/>
    <n v="5.0000000000003297E-3"/>
    <n v="3.18"/>
    <n v="0"/>
    <x v="0"/>
    <m/>
    <m/>
    <m/>
    <m/>
    <s v="none"/>
    <m/>
    <m/>
    <m/>
    <x v="0"/>
    <m/>
    <x v="0"/>
  </r>
  <r>
    <s v="ESP213-19Q2 2021EUR"/>
    <x v="3"/>
    <n v="4064"/>
    <s v="AZULEJOS PEÑA, S.A."/>
    <s v="213-19"/>
    <s v="Q2 2021"/>
    <s v="EUR"/>
    <n v="11.64"/>
    <n v="11.641299999999999"/>
    <n v="-1.2999999999987401E-3"/>
    <n v="11.64"/>
    <n v="0"/>
    <x v="0"/>
    <m/>
    <m/>
    <m/>
    <m/>
    <s v="none"/>
    <m/>
    <m/>
    <m/>
    <x v="0"/>
    <m/>
    <x v="0"/>
  </r>
  <r>
    <s v="ESP213-19Q3 2021EUR"/>
    <x v="3"/>
    <n v="4064"/>
    <s v="AZULEJOS PEÑA, S.A."/>
    <s v="213-19"/>
    <s v="Q3 2021"/>
    <s v="EUR"/>
    <n v="18.59"/>
    <n v="18.589500000000001"/>
    <n v="4.9999999999883395E-4"/>
    <n v="18.59"/>
    <n v="0"/>
    <x v="0"/>
    <m/>
    <m/>
    <m/>
    <m/>
    <s v="none"/>
    <m/>
    <m/>
    <m/>
    <x v="0"/>
    <m/>
    <x v="0"/>
  </r>
  <r>
    <s v="ESP213-19Q4 2021EUR"/>
    <x v="3"/>
    <n v="4064"/>
    <s v="AZULEJOS PEÑA, S.A."/>
    <s v="213-19"/>
    <s v="Q4 2021"/>
    <s v="EUR"/>
    <n v="7.62"/>
    <n v="7.6230000000000002"/>
    <n v="-3.0000000000001098E-3"/>
    <n v="7.62"/>
    <n v="0"/>
    <x v="0"/>
    <m/>
    <m/>
    <m/>
    <m/>
    <s v="none"/>
    <m/>
    <m/>
    <m/>
    <x v="0"/>
    <m/>
    <x v="0"/>
  </r>
  <r>
    <s v="ESP62-18Q1 2021EUR"/>
    <x v="3"/>
    <n v="4399"/>
    <s v="PEPSICO FOODS, A.I.E."/>
    <s v="062-18"/>
    <s v="Q1 2021"/>
    <s v="EUR"/>
    <n v="7.19"/>
    <n v="7.1924000000000001"/>
    <n v="-2.39999999999973E-3"/>
    <n v="7.19"/>
    <n v="0"/>
    <x v="0"/>
    <m/>
    <m/>
    <m/>
    <m/>
    <s v="none"/>
    <m/>
    <m/>
    <m/>
    <x v="0"/>
    <m/>
    <x v="0"/>
  </r>
  <r>
    <s v="ESP62-18Q2 2021EUR"/>
    <x v="3"/>
    <n v="4399"/>
    <s v="PEPSICO FOODS, A.I.E."/>
    <s v="062-18"/>
    <s v="Q2 2021"/>
    <s v="EUR"/>
    <n v="6.25"/>
    <n v="6.2545000000000002"/>
    <n v="-4.5000000000001697E-3"/>
    <n v="6.25"/>
    <n v="0"/>
    <x v="0"/>
    <m/>
    <m/>
    <m/>
    <m/>
    <s v="none"/>
    <m/>
    <m/>
    <m/>
    <x v="0"/>
    <m/>
    <x v="0"/>
  </r>
  <r>
    <s v="ESP62-18Q3 2021EUR"/>
    <x v="3"/>
    <n v="4399"/>
    <s v="PEPSICO FOODS, A.I.E."/>
    <s v="062-18"/>
    <s v="Q3 2021"/>
    <s v="EUR"/>
    <n v="9.7200000000000006"/>
    <n v="9.7225000000000001"/>
    <n v="-2.4999999999995E-3"/>
    <n v="9.7200000000000006"/>
    <n v="0"/>
    <x v="0"/>
    <m/>
    <m/>
    <m/>
    <m/>
    <s v="none"/>
    <m/>
    <m/>
    <m/>
    <x v="0"/>
    <m/>
    <x v="0"/>
  </r>
  <r>
    <s v="ESP62-18Q4 2021EUR"/>
    <x v="3"/>
    <n v="4399"/>
    <s v="PEPSICO FOODS, A.I.E."/>
    <s v="062-18"/>
    <s v="Q4 2021"/>
    <s v="EUR"/>
    <n v="8.59"/>
    <n v="8.5863999999999994"/>
    <n v="3.60000000000049E-3"/>
    <n v="8.59"/>
    <n v="0"/>
    <x v="0"/>
    <m/>
    <m/>
    <m/>
    <m/>
    <s v="none"/>
    <m/>
    <m/>
    <m/>
    <x v="0"/>
    <m/>
    <x v="0"/>
  </r>
  <r>
    <s v="ESP249-20Q1 2021EUR"/>
    <x v="3"/>
    <n v="4423"/>
    <s v="FRUTAS IRU, S.A."/>
    <s v="249-20"/>
    <s v="Q1 2021"/>
    <s v="EUR"/>
    <n v="10.79"/>
    <n v="10.786300000000001"/>
    <n v="3.6999999999984801E-3"/>
    <n v="10.79"/>
    <n v="0"/>
    <x v="0"/>
    <m/>
    <m/>
    <m/>
    <m/>
    <s v="none"/>
    <m/>
    <m/>
    <m/>
    <x v="0"/>
    <m/>
    <x v="0"/>
  </r>
  <r>
    <s v="ESP249-20Q2 2021EUR"/>
    <x v="3"/>
    <n v="4423"/>
    <s v="FRUTAS IRU, S.A."/>
    <s v="249-20"/>
    <s v="Q2 2021"/>
    <s v="EUR"/>
    <n v="14.73"/>
    <n v="14.726699999999999"/>
    <n v="3.30000000000119E-3"/>
    <n v="14.73"/>
    <n v="0"/>
    <x v="0"/>
    <m/>
    <m/>
    <m/>
    <m/>
    <s v="none"/>
    <m/>
    <m/>
    <m/>
    <x v="0"/>
    <m/>
    <x v="0"/>
  </r>
  <r>
    <s v="ESP249-20Q3 2021EUR"/>
    <x v="3"/>
    <n v="4423"/>
    <s v="FRUTAS IRU, S.A."/>
    <s v="249-20"/>
    <s v="Q3 2021"/>
    <s v="EUR"/>
    <n v="37.54"/>
    <n v="37.536200000000001"/>
    <n v="3.7999999999982401E-3"/>
    <n v="37.54"/>
    <n v="0"/>
    <x v="0"/>
    <m/>
    <m/>
    <m/>
    <m/>
    <s v="none"/>
    <m/>
    <m/>
    <m/>
    <x v="0"/>
    <m/>
    <x v="0"/>
  </r>
  <r>
    <s v="ESP249-20Q4 2021EUR"/>
    <x v="3"/>
    <n v="4423"/>
    <s v="FRUTAS IRU, S.A."/>
    <s v="249-20"/>
    <s v="Q4 2021"/>
    <s v="EUR"/>
    <n v="38.07"/>
    <n v="38.066400000000002"/>
    <n v="3.5999999999987101E-3"/>
    <n v="38.07"/>
    <n v="0"/>
    <x v="0"/>
    <m/>
    <m/>
    <m/>
    <m/>
    <s v="none"/>
    <m/>
    <m/>
    <m/>
    <x v="0"/>
    <m/>
    <x v="0"/>
  </r>
  <r>
    <s v="ESP116-18Q1 2021EUR"/>
    <x v="3"/>
    <n v="4480"/>
    <s v="GUFRESCO, S.L."/>
    <s v="116-18"/>
    <s v="Q1 2021"/>
    <s v="EUR"/>
    <n v="126.81"/>
    <n v="126.8098"/>
    <n v="2.0000000000663901E-4"/>
    <n v="126.81"/>
    <n v="0"/>
    <x v="0"/>
    <m/>
    <m/>
    <m/>
    <m/>
    <s v="none"/>
    <m/>
    <m/>
    <m/>
    <x v="0"/>
    <m/>
    <x v="0"/>
  </r>
  <r>
    <s v="ESP116-18Q2 2021EUR"/>
    <x v="3"/>
    <n v="4480"/>
    <s v="GUFRESCO, S.L."/>
    <s v="116-18"/>
    <s v="Q2 2021"/>
    <s v="EUR"/>
    <n v="354.99"/>
    <n v="354.99400000000003"/>
    <n v="-4.0000000000190898E-3"/>
    <n v="354.99"/>
    <n v="0"/>
    <x v="0"/>
    <m/>
    <m/>
    <m/>
    <m/>
    <s v="none"/>
    <m/>
    <m/>
    <m/>
    <x v="0"/>
    <m/>
    <x v="0"/>
  </r>
  <r>
    <s v="ESP116-18Q3 2021EUR"/>
    <x v="3"/>
    <n v="4480"/>
    <s v="GUFRESCO, S.L."/>
    <s v="116-18"/>
    <s v="Q3 2021"/>
    <s v="EUR"/>
    <n v="671.64"/>
    <n v="671.63840000000005"/>
    <n v="1.5999999999394201E-3"/>
    <n v="671.64"/>
    <n v="0"/>
    <x v="0"/>
    <m/>
    <m/>
    <m/>
    <m/>
    <s v="none"/>
    <m/>
    <m/>
    <m/>
    <x v="0"/>
    <m/>
    <x v="0"/>
  </r>
  <r>
    <s v="ESP116-18Q4 2021EUR"/>
    <x v="3"/>
    <n v="4480"/>
    <s v="GUFRESCO, S.L."/>
    <s v="116-18"/>
    <s v="Q4 2021"/>
    <s v="EUR"/>
    <n v="610.66999999999996"/>
    <n v="610.67070000000001"/>
    <n v="-7.0000000005165897E-4"/>
    <n v="610.66999999999996"/>
    <n v="0"/>
    <x v="0"/>
    <m/>
    <m/>
    <m/>
    <m/>
    <s v="none"/>
    <m/>
    <m/>
    <m/>
    <x v="0"/>
    <m/>
    <x v="0"/>
  </r>
  <r>
    <s v="ESP133-18Q1 2021EUR"/>
    <x v="3"/>
    <n v="4523"/>
    <s v="ATRIAN BAKERS, S.L."/>
    <s v="133-18"/>
    <s v="Q1 2021"/>
    <s v="EUR"/>
    <n v="1231.19"/>
    <n v="1231.1892"/>
    <n v="8.0000000002655703E-4"/>
    <n v="1231.19"/>
    <n v="0"/>
    <x v="0"/>
    <m/>
    <m/>
    <m/>
    <m/>
    <s v="none"/>
    <m/>
    <m/>
    <m/>
    <x v="0"/>
    <m/>
    <x v="0"/>
  </r>
  <r>
    <s v="ESP133-18Q2 2021EUR"/>
    <x v="3"/>
    <n v="4523"/>
    <s v="ATRIAN BAKERS, S.L."/>
    <s v="133-18"/>
    <s v="Q2 2021"/>
    <s v="EUR"/>
    <n v="2663.66"/>
    <n v="2663.6642999999999"/>
    <n v="-4.3000000000574801E-3"/>
    <n v="2663.66"/>
    <n v="0"/>
    <x v="0"/>
    <m/>
    <m/>
    <m/>
    <m/>
    <s v="none"/>
    <m/>
    <m/>
    <m/>
    <x v="0"/>
    <m/>
    <x v="0"/>
  </r>
  <r>
    <s v="ESP133-18Q3 2021EUR"/>
    <x v="3"/>
    <n v="4523"/>
    <s v="ATRIAN BAKERS, S.L."/>
    <s v="133-18"/>
    <s v="Q3 2021"/>
    <s v="EUR"/>
    <n v="5465.4"/>
    <n v="5465.3975"/>
    <n v="2.4999999995998202E-3"/>
    <n v="5465.4"/>
    <n v="0"/>
    <x v="0"/>
    <m/>
    <m/>
    <m/>
    <m/>
    <s v="none"/>
    <m/>
    <m/>
    <m/>
    <x v="0"/>
    <m/>
    <x v="0"/>
  </r>
  <r>
    <s v="ESP133-18Q4 2021EUR"/>
    <x v="3"/>
    <n v="4523"/>
    <s v="ATRIAN BAKERS, S.L."/>
    <s v="133-18"/>
    <s v="Q4 2021"/>
    <s v="EUR"/>
    <n v="6457.89"/>
    <n v="6457.8869000000004"/>
    <n v="3.09999999990395E-3"/>
    <n v="6457.89"/>
    <n v="0"/>
    <x v="0"/>
    <m/>
    <m/>
    <m/>
    <m/>
    <s v="none"/>
    <m/>
    <m/>
    <m/>
    <x v="0"/>
    <m/>
    <x v="0"/>
  </r>
  <r>
    <s v="ESP222-19Q1 2021EUR"/>
    <x v="3"/>
    <n v="4586"/>
    <s v="ESTUDIO GARBAYO S.L"/>
    <s v="222-19"/>
    <s v="Q1 2021"/>
    <s v="EUR"/>
    <n v="221.33"/>
    <n v="221.32499999999999"/>
    <n v="5.0000000000238699E-3"/>
    <n v="221.33"/>
    <n v="0"/>
    <x v="0"/>
    <m/>
    <m/>
    <m/>
    <m/>
    <s v="none"/>
    <m/>
    <m/>
    <m/>
    <x v="0"/>
    <m/>
    <x v="0"/>
  </r>
  <r>
    <s v="ESP222-19Q2 2021EUR"/>
    <x v="3"/>
    <n v="4586"/>
    <s v="ESTUDIO GARBAYO S.L"/>
    <s v="222-19"/>
    <s v="Q2 2021"/>
    <s v="EUR"/>
    <n v="720.23"/>
    <n v="720.22500000000002"/>
    <n v="4.9999999999954499E-3"/>
    <n v="720.23"/>
    <n v="0"/>
    <x v="0"/>
    <m/>
    <m/>
    <m/>
    <m/>
    <s v="none"/>
    <m/>
    <m/>
    <m/>
    <x v="0"/>
    <m/>
    <x v="0"/>
  </r>
  <r>
    <s v="ESP222-19Q3 2021EUR"/>
    <x v="3"/>
    <n v="4586"/>
    <s v="ESTUDIO GARBAYO S.L"/>
    <s v="222-19"/>
    <s v="Q3 2021"/>
    <s v="EUR"/>
    <n v="806"/>
    <n v="806"/>
    <n v="0"/>
    <n v="806"/>
    <n v="0"/>
    <x v="0"/>
    <m/>
    <m/>
    <m/>
    <m/>
    <s v="none"/>
    <m/>
    <m/>
    <m/>
    <x v="0"/>
    <m/>
    <x v="0"/>
  </r>
  <r>
    <s v="ESP222-19Q4 2021EUR"/>
    <x v="3"/>
    <n v="4586"/>
    <s v="ESTUDIO GARBAYO S.L"/>
    <s v="222-19"/>
    <s v="Q4 2021"/>
    <s v="EUR"/>
    <n v="1095.18"/>
    <n v="1095.175"/>
    <n v="5.0000000001091298E-3"/>
    <n v="1095.18"/>
    <n v="0"/>
    <x v="0"/>
    <m/>
    <m/>
    <m/>
    <m/>
    <s v="none"/>
    <m/>
    <m/>
    <m/>
    <x v="0"/>
    <m/>
    <x v="0"/>
  </r>
  <r>
    <s v="ESP189-18Q1 2021EUR"/>
    <x v="3"/>
    <n v="4602"/>
    <s v="IP MAS D HOSPITALITY SOLUTIONS S.A."/>
    <s v="189-18"/>
    <s v="Q1 2021"/>
    <s v="EUR"/>
    <n v="851.02"/>
    <n v="851.01869999999997"/>
    <n v="1.3000000000147299E-3"/>
    <n v="851.02"/>
    <n v="0"/>
    <x v="0"/>
    <m/>
    <m/>
    <m/>
    <m/>
    <s v="none"/>
    <m/>
    <m/>
    <m/>
    <x v="0"/>
    <m/>
    <x v="0"/>
  </r>
  <r>
    <s v="ESP189-18Q2 2021EUR"/>
    <x v="3"/>
    <n v="4602"/>
    <s v="IP MAS D HOSPITALITY SOLUTIONS S.A."/>
    <s v="189-18"/>
    <s v="Q2 2021"/>
    <s v="EUR"/>
    <n v="904.77"/>
    <n v="904.77319999999997"/>
    <n v="-3.19999999999254E-3"/>
    <n v="904.77"/>
    <n v="0"/>
    <x v="0"/>
    <m/>
    <m/>
    <m/>
    <m/>
    <s v="none"/>
    <m/>
    <m/>
    <m/>
    <x v="0"/>
    <m/>
    <x v="0"/>
  </r>
  <r>
    <s v="ESP189-18Q3 2021EUR"/>
    <x v="3"/>
    <n v="4602"/>
    <s v="IP MAS D HOSPITALITY SOLUTIONS S.A."/>
    <s v="189-18"/>
    <s v="Q3 2021"/>
    <s v="EUR"/>
    <n v="127.15"/>
    <n v="127.1456"/>
    <n v="4.4000000000039502E-3"/>
    <n v="127.15"/>
    <n v="0"/>
    <x v="0"/>
    <m/>
    <m/>
    <m/>
    <m/>
    <s v="none"/>
    <m/>
    <m/>
    <m/>
    <x v="0"/>
    <m/>
    <x v="0"/>
  </r>
  <r>
    <s v="ESP189-18Q4 2021EUR"/>
    <x v="3"/>
    <n v="4602"/>
    <s v="IP MAS D HOSPITALITY SOLUTIONS S.A."/>
    <s v="189-18"/>
    <s v="Q4 2021"/>
    <s v="EUR"/>
    <n v="1698.1"/>
    <n v="1698.1016"/>
    <n v="-1.6000000000531099E-3"/>
    <n v="1698.1"/>
    <n v="0"/>
    <x v="0"/>
    <m/>
    <m/>
    <m/>
    <m/>
    <s v="none"/>
    <m/>
    <m/>
    <m/>
    <x v="0"/>
    <m/>
    <x v="0"/>
  </r>
  <r>
    <s v="ESP91-18Q1 2021EUR"/>
    <x v="3"/>
    <n v="4641"/>
    <s v="D.I.S. DINO, S.L."/>
    <s v="091-18"/>
    <s v="Q1 2021"/>
    <s v="EUR"/>
    <n v="4201.51"/>
    <n v="4201.5123999999996"/>
    <n v="-2.3999999993975498E-3"/>
    <n v="4201.5123999999996"/>
    <n v="-2.3999999993975498E-3"/>
    <x v="0"/>
    <m/>
    <m/>
    <m/>
    <m/>
    <s v="none"/>
    <m/>
    <m/>
    <m/>
    <x v="0"/>
    <m/>
    <x v="0"/>
  </r>
  <r>
    <s v="ESP91-18Q2 2021EUR"/>
    <x v="3"/>
    <n v="4641"/>
    <s v="D.I.S. DINO, S.L."/>
    <s v="091-18"/>
    <s v="Q2 2021"/>
    <s v="EUR"/>
    <n v="7470.91"/>
    <n v="7470.9159"/>
    <n v="-5.9000000001105902E-3"/>
    <n v="7470.9159"/>
    <n v="-5.9000000001105902E-3"/>
    <x v="0"/>
    <m/>
    <m/>
    <m/>
    <m/>
    <s v="none"/>
    <m/>
    <m/>
    <m/>
    <x v="0"/>
    <m/>
    <x v="0"/>
  </r>
  <r>
    <s v="ESP91-18Q3 2021EUR"/>
    <x v="3"/>
    <n v="4641"/>
    <s v="D.I.S. DINO, S.L."/>
    <s v="091-18"/>
    <s v="Q3 2021"/>
    <s v="EUR"/>
    <n v="13085.03"/>
    <n v="13085.038"/>
    <n v="-7.9999999998108199E-3"/>
    <n v="13085.038"/>
    <n v="-7.9999999998108199E-3"/>
    <x v="0"/>
    <m/>
    <m/>
    <m/>
    <m/>
    <s v="none"/>
    <m/>
    <m/>
    <m/>
    <x v="0"/>
    <m/>
    <x v="0"/>
  </r>
  <r>
    <s v="ESP91-18Q4 2021EUR"/>
    <x v="3"/>
    <n v="4641"/>
    <s v="D.I.S. DINO, S.L."/>
    <s v="091-18"/>
    <s v="Q4 2021"/>
    <s v="EUR"/>
    <n v="12928.47"/>
    <n v="12928.462299999999"/>
    <n v="7.7000000001134997E-3"/>
    <n v="12928.462299999999"/>
    <n v="7.7000000001134997E-3"/>
    <x v="0"/>
    <m/>
    <m/>
    <m/>
    <m/>
    <s v="none"/>
    <m/>
    <m/>
    <m/>
    <x v="0"/>
    <m/>
    <x v="0"/>
  </r>
  <r>
    <s v="ESP43JR-18Q1 2021EUR"/>
    <x v="3"/>
    <n v="4711"/>
    <s v="ISS FACILITY SERVICES, S.A."/>
    <s v="043JR-18"/>
    <s v="Q1 2021"/>
    <s v="EUR"/>
    <n v="98.97"/>
    <n v="98.967699999999994"/>
    <n v="2.30000000000529E-3"/>
    <n v="98.97"/>
    <n v="0"/>
    <x v="0"/>
    <m/>
    <m/>
    <m/>
    <m/>
    <s v="none"/>
    <m/>
    <m/>
    <m/>
    <x v="0"/>
    <m/>
    <x v="0"/>
  </r>
  <r>
    <s v="ESP43JR-18Q2 2021EUR"/>
    <x v="3"/>
    <n v="4711"/>
    <s v="ISS FACILITY SERVICES, S.A."/>
    <s v="043JR-18"/>
    <s v="Q2 2021"/>
    <s v="EUR"/>
    <n v="83.92"/>
    <n v="83.922600000000003"/>
    <n v="-2.6000000000010398E-3"/>
    <n v="83.92"/>
    <n v="0"/>
    <x v="0"/>
    <m/>
    <m/>
    <m/>
    <m/>
    <s v="none"/>
    <m/>
    <m/>
    <m/>
    <x v="0"/>
    <m/>
    <x v="0"/>
  </r>
  <r>
    <s v="ESP43JR-18Q3 2021EUR"/>
    <x v="3"/>
    <n v="4711"/>
    <s v="ISS FACILITY SERVICES, S.A."/>
    <s v="043JR-18"/>
    <s v="Q3 2021"/>
    <s v="EUR"/>
    <n v="90.59"/>
    <n v="90.587999999999994"/>
    <n v="2.0000000000095402E-3"/>
    <n v="90.59"/>
    <n v="0"/>
    <x v="0"/>
    <m/>
    <m/>
    <m/>
    <m/>
    <s v="none"/>
    <m/>
    <m/>
    <m/>
    <x v="0"/>
    <m/>
    <x v="0"/>
  </r>
  <r>
    <s v="ESP43JR-18Q4 2021EUR"/>
    <x v="3"/>
    <n v="4711"/>
    <s v="ISS FACILITY SERVICES, S.A."/>
    <s v="043JR-18"/>
    <s v="Q4 2021"/>
    <s v="EUR"/>
    <n v="129.66"/>
    <n v="129.65549999999999"/>
    <n v="4.5000000000072699E-3"/>
    <n v="129.66"/>
    <n v="0"/>
    <x v="0"/>
    <m/>
    <m/>
    <m/>
    <m/>
    <s v="none"/>
    <m/>
    <m/>
    <m/>
    <x v="0"/>
    <m/>
    <x v="0"/>
  </r>
  <r>
    <s v="ESP43MT-18Q1 2021EUR"/>
    <x v="3"/>
    <n v="4711"/>
    <s v="ISS FACILITY SERVICES, S.A."/>
    <s v="043MT-18"/>
    <s v="Q1 2021"/>
    <s v="EUR"/>
    <n v="244.85"/>
    <n v="244.84989999999999"/>
    <n v="1.0000000000331901E-4"/>
    <n v="244.85"/>
    <n v="0"/>
    <x v="0"/>
    <m/>
    <m/>
    <m/>
    <m/>
    <s v="none"/>
    <m/>
    <m/>
    <m/>
    <x v="0"/>
    <m/>
    <x v="0"/>
  </r>
  <r>
    <s v="ESP43MT-18Q2 2021EUR"/>
    <x v="3"/>
    <n v="4711"/>
    <s v="ISS FACILITY SERVICES, S.A."/>
    <s v="043MT-18"/>
    <s v="Q2 2021"/>
    <s v="EUR"/>
    <n v="215.39"/>
    <n v="215.38740000000001"/>
    <n v="2.5999999999726199E-3"/>
    <n v="215.39"/>
    <n v="0"/>
    <x v="0"/>
    <m/>
    <m/>
    <m/>
    <m/>
    <s v="none"/>
    <m/>
    <m/>
    <m/>
    <x v="0"/>
    <m/>
    <x v="0"/>
  </r>
  <r>
    <s v="ESP43MT-18Q3 2021EUR"/>
    <x v="3"/>
    <n v="4711"/>
    <s v="ISS FACILITY SERVICES, S.A."/>
    <s v="043MT-18"/>
    <s v="Q3 2021"/>
    <s v="EUR"/>
    <n v="267.99"/>
    <n v="267.98520000000002"/>
    <n v="4.7999999999888097E-3"/>
    <n v="267.99"/>
    <n v="0"/>
    <x v="0"/>
    <m/>
    <m/>
    <m/>
    <m/>
    <s v="none"/>
    <m/>
    <m/>
    <m/>
    <x v="0"/>
    <m/>
    <x v="0"/>
  </r>
  <r>
    <s v="ESP43MT-18Q4 2021EUR"/>
    <x v="3"/>
    <n v="4711"/>
    <s v="ISS FACILITY SERVICES, S.A."/>
    <s v="043MT-18"/>
    <s v="Q4 2021"/>
    <s v="EUR"/>
    <n v="188.43"/>
    <n v="188.42959999999999"/>
    <n v="4.0000000001327803E-4"/>
    <n v="188.43"/>
    <n v="0"/>
    <x v="0"/>
    <m/>
    <m/>
    <m/>
    <m/>
    <s v="none"/>
    <m/>
    <m/>
    <m/>
    <x v="0"/>
    <m/>
    <x v="0"/>
  </r>
  <r>
    <s v="ESP225-19Q1 2021EUR"/>
    <x v="3"/>
    <n v="4792"/>
    <s v="MANUTAN S.L."/>
    <s v="225-19"/>
    <s v="Q1 2021"/>
    <s v="EUR"/>
    <n v="4.12"/>
    <n v="4.1219999999999999"/>
    <n v="-1.9999999999997702E-3"/>
    <n v="4.12"/>
    <n v="0"/>
    <x v="0"/>
    <m/>
    <m/>
    <m/>
    <m/>
    <s v="none"/>
    <m/>
    <m/>
    <m/>
    <x v="0"/>
    <m/>
    <x v="0"/>
  </r>
  <r>
    <s v="ESP225-19Q2 2021EUR"/>
    <x v="3"/>
    <n v="4792"/>
    <s v="MANUTAN S.L."/>
    <s v="225-19"/>
    <s v="Q2 2021"/>
    <s v="EUR"/>
    <n v="104.4"/>
    <n v="104.4"/>
    <n v="0"/>
    <n v="104.4"/>
    <n v="0"/>
    <x v="0"/>
    <m/>
    <m/>
    <m/>
    <m/>
    <s v="none"/>
    <m/>
    <m/>
    <m/>
    <x v="0"/>
    <m/>
    <x v="0"/>
  </r>
  <r>
    <s v="ESP225-19Q3 2021EUR"/>
    <x v="3"/>
    <n v="4792"/>
    <s v="MANUTAN S.L."/>
    <s v="225-19"/>
    <s v="Q3 2021"/>
    <s v="EUR"/>
    <n v="171.83"/>
    <n v="171.828"/>
    <n v="2.0000000000095402E-3"/>
    <n v="171.83"/>
    <n v="0"/>
    <x v="0"/>
    <m/>
    <m/>
    <m/>
    <m/>
    <s v="none"/>
    <m/>
    <m/>
    <m/>
    <x v="0"/>
    <m/>
    <x v="0"/>
  </r>
  <r>
    <s v="ESP225-19Q4 2021EUR"/>
    <x v="3"/>
    <n v="4792"/>
    <s v="MANUTAN S.L."/>
    <s v="225-19"/>
    <s v="Q4 2021"/>
    <s v="EUR"/>
    <n v="8.91"/>
    <n v="8.91"/>
    <n v="0"/>
    <n v="8.91"/>
    <n v="0"/>
    <x v="0"/>
    <m/>
    <m/>
    <m/>
    <m/>
    <s v="none"/>
    <m/>
    <m/>
    <m/>
    <x v="0"/>
    <m/>
    <x v="0"/>
  </r>
  <r>
    <s v="ESP03-18Q1 2021EUR"/>
    <x v="3"/>
    <n v="4930"/>
    <s v="ANABIOL, S.L."/>
    <s v="003-18"/>
    <s v="Q1 2021"/>
    <s v="EUR"/>
    <n v="83.56"/>
    <n v="83.564999999999998"/>
    <n v="-4.9999999999954499E-3"/>
    <n v="83.56"/>
    <n v="0"/>
    <x v="0"/>
    <m/>
    <m/>
    <m/>
    <m/>
    <s v="none"/>
    <m/>
    <m/>
    <m/>
    <x v="0"/>
    <m/>
    <x v="0"/>
  </r>
  <r>
    <s v="ESP03-18Q2 2021EUR"/>
    <x v="3"/>
    <n v="4930"/>
    <s v="ANABIOL, S.L."/>
    <s v="003-18"/>
    <s v="Q2 2021"/>
    <s v="EUR"/>
    <n v="88.85"/>
    <n v="88.846299999999999"/>
    <n v="3.69999999999492E-3"/>
    <n v="88.85"/>
    <n v="0"/>
    <x v="0"/>
    <m/>
    <m/>
    <m/>
    <m/>
    <s v="none"/>
    <m/>
    <m/>
    <m/>
    <x v="0"/>
    <m/>
    <x v="0"/>
  </r>
  <r>
    <s v="ESP03-18Q3 2021EUR"/>
    <x v="3"/>
    <n v="4930"/>
    <s v="ANABIOL, S.L."/>
    <s v="003-18"/>
    <s v="Q3 2021"/>
    <s v="EUR"/>
    <n v="18.72"/>
    <n v="18.717300000000002"/>
    <n v="2.6999999999972601E-3"/>
    <n v="18.72"/>
    <n v="0"/>
    <x v="0"/>
    <m/>
    <m/>
    <m/>
    <m/>
    <s v="none"/>
    <m/>
    <m/>
    <m/>
    <x v="0"/>
    <m/>
    <x v="0"/>
  </r>
  <r>
    <s v="ESP03-18Q4 2021EUR"/>
    <x v="3"/>
    <n v="4930"/>
    <s v="ANABIOL, S.L."/>
    <s v="003-18"/>
    <s v="Q4 2021"/>
    <s v="EUR"/>
    <n v="62.31"/>
    <n v="62.3078"/>
    <n v="2.2000000000019699E-3"/>
    <n v="62.31"/>
    <n v="0"/>
    <x v="0"/>
    <m/>
    <m/>
    <m/>
    <m/>
    <s v="none"/>
    <m/>
    <m/>
    <m/>
    <x v="0"/>
    <m/>
    <x v="0"/>
  </r>
  <r>
    <s v="ESP34-18Q1 2021EUR"/>
    <x v="3"/>
    <n v="4977"/>
    <s v="PREMIUM MIX GROUP, S.L. (antes GRUPO VICHY CATALAN)"/>
    <s v="034-18"/>
    <s v="Q1 2021"/>
    <s v="EUR"/>
    <n v="13.09"/>
    <n v="13.092700000000001"/>
    <n v="-2.7000000000008098E-3"/>
    <n v="13.09"/>
    <n v="0"/>
    <x v="0"/>
    <m/>
    <m/>
    <m/>
    <m/>
    <s v="none"/>
    <m/>
    <m/>
    <m/>
    <x v="0"/>
    <m/>
    <x v="0"/>
  </r>
  <r>
    <s v="ESP34-18Q2 2021EUR"/>
    <x v="3"/>
    <n v="4977"/>
    <s v="PREMIUM MIX GROUP, S.L. (antes GRUPO VICHY CATALAN)"/>
    <s v="034-18"/>
    <s v="Q2 2021"/>
    <s v="EUR"/>
    <n v="61.37"/>
    <n v="61.368200000000002"/>
    <n v="1.7999999999958E-3"/>
    <n v="61.37"/>
    <n v="0"/>
    <x v="0"/>
    <m/>
    <m/>
    <m/>
    <m/>
    <s v="none"/>
    <m/>
    <m/>
    <m/>
    <x v="0"/>
    <m/>
    <x v="0"/>
  </r>
  <r>
    <s v="ESP34-18Q3 2021EUR"/>
    <x v="3"/>
    <n v="4977"/>
    <s v="PREMIUM MIX GROUP, S.L. (antes GRUPO VICHY CATALAN)"/>
    <s v="034-18"/>
    <s v="Q3 2021"/>
    <s v="EUR"/>
    <n v="130.35"/>
    <n v="130.3535"/>
    <n v="-3.5000000000024998E-3"/>
    <n v="130.35"/>
    <n v="0"/>
    <x v="0"/>
    <m/>
    <m/>
    <m/>
    <m/>
    <s v="none"/>
    <m/>
    <m/>
    <m/>
    <x v="0"/>
    <m/>
    <x v="0"/>
  </r>
  <r>
    <s v="ESP34-18Q4 2021EUR"/>
    <x v="3"/>
    <n v="4977"/>
    <s v="PREMIUM MIX GROUP, S.L. (antes GRUPO VICHY CATALAN)"/>
    <s v="034-18"/>
    <s v="Q4 2021"/>
    <s v="EUR"/>
    <n v="117.18"/>
    <n v="117.1754"/>
    <n v="4.6000000000105904E-3"/>
    <n v="117.18"/>
    <n v="0"/>
    <x v="0"/>
    <m/>
    <m/>
    <m/>
    <m/>
    <s v="none"/>
    <m/>
    <m/>
    <m/>
    <x v="0"/>
    <m/>
    <x v="0"/>
  </r>
  <r>
    <s v="ESP117-18Q1 2021EUR"/>
    <x v="3"/>
    <n v="5125"/>
    <s v="GUZMAN GASTRONOMIA, S.L."/>
    <s v="117-18"/>
    <s v="Q1 2021"/>
    <s v="EUR"/>
    <n v="189.5"/>
    <n v="189.4958"/>
    <n v="4.1999999999973101E-3"/>
    <n v="189.5"/>
    <n v="0"/>
    <x v="0"/>
    <m/>
    <m/>
    <m/>
    <m/>
    <s v="none"/>
    <m/>
    <m/>
    <m/>
    <x v="0"/>
    <m/>
    <x v="0"/>
  </r>
  <r>
    <s v="ESP117-18Q2 2021EUR"/>
    <x v="3"/>
    <n v="5125"/>
    <s v="GUZMAN GASTRONOMIA, S.L."/>
    <s v="117-18"/>
    <s v="Q2 2021"/>
    <s v="EUR"/>
    <n v="466.93"/>
    <n v="466.9273"/>
    <n v="2.7000000000043599E-3"/>
    <n v="466.93"/>
    <n v="0"/>
    <x v="0"/>
    <m/>
    <m/>
    <m/>
    <m/>
    <s v="none"/>
    <m/>
    <m/>
    <m/>
    <x v="0"/>
    <m/>
    <x v="0"/>
  </r>
  <r>
    <s v="ESP117-18Q3 2021EUR"/>
    <x v="3"/>
    <n v="5125"/>
    <s v="GUZMAN GASTRONOMIA, S.L."/>
    <s v="117-18"/>
    <s v="Q3 2021"/>
    <s v="EUR"/>
    <n v="766.64"/>
    <n v="766.63419999999996"/>
    <n v="5.8000000000220098E-3"/>
    <n v="766.64"/>
    <n v="0"/>
    <x v="0"/>
    <m/>
    <m/>
    <m/>
    <m/>
    <s v="none"/>
    <m/>
    <m/>
    <m/>
    <x v="0"/>
    <m/>
    <x v="0"/>
  </r>
  <r>
    <s v="ESP117-18Q4 2021EUR"/>
    <x v="3"/>
    <n v="5125"/>
    <s v="GUZMAN GASTRONOMIA, S.L."/>
    <s v="117-18"/>
    <s v="Q4 2021"/>
    <s v="EUR"/>
    <n v="1090.19"/>
    <n v="1090.1851999999999"/>
    <n v="4.80000000015934E-3"/>
    <n v="1090.19"/>
    <n v="0"/>
    <x v="0"/>
    <m/>
    <m/>
    <m/>
    <m/>
    <s v="none"/>
    <m/>
    <m/>
    <m/>
    <x v="0"/>
    <m/>
    <x v="0"/>
  </r>
  <r>
    <s v="ESP118-18Q1 2021EUR"/>
    <x v="3"/>
    <n v="5160"/>
    <s v="CARNICAS MARBRIS, S.L."/>
    <s v="118-18"/>
    <s v="Q1 2021"/>
    <s v="EUR"/>
    <n v="180.49"/>
    <n v="180.4924"/>
    <n v="-2.3999999999944001E-3"/>
    <n v="180.49"/>
    <n v="0"/>
    <x v="0"/>
    <m/>
    <m/>
    <m/>
    <m/>
    <s v="none"/>
    <m/>
    <m/>
    <m/>
    <x v="0"/>
    <m/>
    <x v="0"/>
  </r>
  <r>
    <s v="ESP118-18Q2 2021EUR"/>
    <x v="3"/>
    <n v="5160"/>
    <s v="CARNICAS MARBRIS, S.L."/>
    <s v="118-18"/>
    <s v="Q2 2021"/>
    <s v="EUR"/>
    <n v="201.52"/>
    <n v="201.51920000000001"/>
    <n v="7.9999999999813499E-4"/>
    <n v="201.52"/>
    <n v="0"/>
    <x v="0"/>
    <m/>
    <m/>
    <m/>
    <m/>
    <s v="none"/>
    <m/>
    <m/>
    <m/>
    <x v="0"/>
    <m/>
    <x v="0"/>
  </r>
  <r>
    <s v="ESP118-18Q3 2021EUR"/>
    <x v="3"/>
    <n v="5160"/>
    <s v="CARNICAS MARBRIS, S.L."/>
    <s v="118-18"/>
    <s v="Q3 2021"/>
    <s v="EUR"/>
    <n v="249.3"/>
    <n v="249.30199999999999"/>
    <n v="-1.9999999999811202E-3"/>
    <n v="249.3"/>
    <n v="0"/>
    <x v="0"/>
    <m/>
    <m/>
    <m/>
    <m/>
    <s v="none"/>
    <m/>
    <m/>
    <m/>
    <x v="0"/>
    <m/>
    <x v="0"/>
  </r>
  <r>
    <s v="ESP118-18Q4 2021EUR"/>
    <x v="3"/>
    <n v="5160"/>
    <s v="CARNICAS MARBRIS, S.L."/>
    <s v="118-18"/>
    <s v="Q4 2021"/>
    <s v="EUR"/>
    <n v="276.98"/>
    <n v="276.98219999999998"/>
    <n v="-2.1999999999593399E-3"/>
    <n v="276.98"/>
    <n v="0"/>
    <x v="0"/>
    <m/>
    <m/>
    <m/>
    <m/>
    <s v="none"/>
    <m/>
    <m/>
    <m/>
    <x v="0"/>
    <m/>
    <x v="0"/>
  </r>
  <r>
    <s v="ESP60-18Q1 2021EUR"/>
    <x v="3"/>
    <n v="5226"/>
    <s v="SERVICIOS COMPLEMENTARIOS POLIVALENTES, S.L."/>
    <s v="060-18"/>
    <s v="Q1 2021"/>
    <s v="EUR"/>
    <n v="639.94000000000005"/>
    <n v="639.93640000000005"/>
    <n v="3.6000000000058199E-3"/>
    <n v="639.94000000000005"/>
    <n v="0"/>
    <x v="0"/>
    <m/>
    <m/>
    <m/>
    <m/>
    <s v="none"/>
    <m/>
    <m/>
    <m/>
    <x v="0"/>
    <m/>
    <x v="0"/>
  </r>
  <r>
    <s v="ESP60-18Q2 2021EUR"/>
    <x v="3"/>
    <n v="5226"/>
    <s v="SERVICIOS COMPLEMENTARIOS POLIVALENTES, S.L."/>
    <s v="060-18"/>
    <s v="Q2 2021"/>
    <s v="EUR"/>
    <n v="571.79999999999995"/>
    <n v="571.80100000000004"/>
    <n v="-1.00000000009004E-3"/>
    <n v="571.79999999999995"/>
    <n v="0"/>
    <x v="0"/>
    <m/>
    <m/>
    <m/>
    <m/>
    <s v="none"/>
    <m/>
    <m/>
    <m/>
    <x v="0"/>
    <m/>
    <x v="0"/>
  </r>
  <r>
    <s v="ESP60-18Q3 2021EUR"/>
    <x v="3"/>
    <n v="5226"/>
    <s v="SERVICIOS COMPLEMENTARIOS POLIVALENTES, S.L."/>
    <s v="060-18"/>
    <s v="Q3 2021"/>
    <s v="EUR"/>
    <n v="604.85"/>
    <n v="604.84939999999995"/>
    <n v="6.0000000007676103E-4"/>
    <n v="604.85"/>
    <n v="0"/>
    <x v="0"/>
    <m/>
    <m/>
    <m/>
    <m/>
    <s v="none"/>
    <m/>
    <m/>
    <m/>
    <x v="0"/>
    <m/>
    <x v="0"/>
  </r>
  <r>
    <s v="ESP60-18Q4 2021EUR"/>
    <x v="3"/>
    <n v="5226"/>
    <s v="SERVICIOS COMPLEMENTARIOS POLIVALENTES, S.L."/>
    <s v="060-18"/>
    <s v="Q4 2021"/>
    <s v="EUR"/>
    <n v="634.64"/>
    <n v="634.63900000000001"/>
    <n v="9.9999999997635292E-4"/>
    <n v="634.64"/>
    <n v="0"/>
    <x v="0"/>
    <m/>
    <m/>
    <m/>
    <m/>
    <s v="none"/>
    <m/>
    <m/>
    <m/>
    <x v="0"/>
    <m/>
    <x v="0"/>
  </r>
  <r>
    <s v="ESP94-18Q1 2021EUR"/>
    <x v="3"/>
    <n v="5472"/>
    <s v="COMERCIAL GRUPO FREIXENET S.A."/>
    <s v="094-18"/>
    <s v="Q1 2021"/>
    <s v="EUR"/>
    <n v="72.709999999999994"/>
    <n v="72.705799999999996"/>
    <n v="4.1999999999973101E-3"/>
    <n v="72.709999999999994"/>
    <n v="0"/>
    <x v="0"/>
    <m/>
    <m/>
    <m/>
    <m/>
    <s v="none"/>
    <m/>
    <m/>
    <m/>
    <x v="0"/>
    <m/>
    <x v="0"/>
  </r>
  <r>
    <s v="ESP94-18Q2 2021EUR"/>
    <x v="3"/>
    <n v="5472"/>
    <s v="COMERCIAL GRUPO FREIXENET S.A."/>
    <s v="094-18"/>
    <s v="Q2 2021"/>
    <s v="EUR"/>
    <n v="131.6"/>
    <n v="131.60419999999999"/>
    <n v="-4.1999999999973101E-3"/>
    <n v="131.6"/>
    <n v="0"/>
    <x v="0"/>
    <m/>
    <m/>
    <m/>
    <m/>
    <s v="none"/>
    <m/>
    <m/>
    <m/>
    <x v="0"/>
    <m/>
    <x v="0"/>
  </r>
  <r>
    <s v="ESP94-18Q3 2021EUR"/>
    <x v="3"/>
    <n v="5472"/>
    <s v="COMERCIAL GRUPO FREIXENET S.A."/>
    <s v="094-18"/>
    <s v="Q3 2021"/>
    <s v="EUR"/>
    <n v="150.4"/>
    <n v="150.39940000000001"/>
    <n v="5.9999999999149601E-4"/>
    <n v="150.4"/>
    <n v="0"/>
    <x v="0"/>
    <m/>
    <m/>
    <m/>
    <m/>
    <s v="none"/>
    <m/>
    <m/>
    <m/>
    <x v="0"/>
    <m/>
    <x v="0"/>
  </r>
  <r>
    <s v="ESP94-18Q4 2021EUR"/>
    <x v="3"/>
    <n v="5472"/>
    <s v="COMERCIAL GRUPO FREIXENET S.A."/>
    <s v="094-18"/>
    <s v="Q4 2021"/>
    <s v="EUR"/>
    <n v="247.74"/>
    <n v="247.7373"/>
    <n v="2.7000000000043599E-3"/>
    <n v="247.74"/>
    <n v="0"/>
    <x v="0"/>
    <m/>
    <m/>
    <m/>
    <m/>
    <s v="none"/>
    <m/>
    <m/>
    <m/>
    <x v="0"/>
    <m/>
    <x v="0"/>
  </r>
  <r>
    <s v="ESP122-18Q1 2021EUR"/>
    <x v="3"/>
    <n v="5483"/>
    <s v="CALIDAD PASCUAL, S.A."/>
    <s v="122-18"/>
    <s v="Q1 2021"/>
    <s v="EUR"/>
    <n v="1989.31"/>
    <n v="1989.3072"/>
    <n v="2.7999999999792601E-3"/>
    <n v="1989.31"/>
    <n v="0"/>
    <x v="0"/>
    <m/>
    <m/>
    <m/>
    <m/>
    <s v="none"/>
    <m/>
    <m/>
    <m/>
    <x v="0"/>
    <m/>
    <x v="0"/>
  </r>
  <r>
    <s v="ESP122-18Q2 2021EUR"/>
    <x v="3"/>
    <n v="5483"/>
    <s v="CALIDAD PASCUAL, S.A."/>
    <s v="122-18"/>
    <s v="Q2 2021"/>
    <s v="EUR"/>
    <n v="3568.43"/>
    <n v="3568.4288000000001"/>
    <n v="1.1999999996987699E-3"/>
    <n v="3568.43"/>
    <n v="0"/>
    <x v="0"/>
    <m/>
    <m/>
    <m/>
    <m/>
    <s v="none"/>
    <m/>
    <m/>
    <m/>
    <x v="0"/>
    <m/>
    <x v="0"/>
  </r>
  <r>
    <s v="ESP122-18Q3 2021EUR"/>
    <x v="3"/>
    <n v="5483"/>
    <s v="CALIDAD PASCUAL, S.A."/>
    <s v="122-18"/>
    <s v="Q3 2021"/>
    <s v="EUR"/>
    <n v="6351.78"/>
    <n v="6351.7740000000003"/>
    <n v="6.0000000003128601E-3"/>
    <n v="6351.78"/>
    <n v="0"/>
    <x v="0"/>
    <m/>
    <m/>
    <m/>
    <m/>
    <s v="none"/>
    <s v="Produit"/>
    <s v="Thao"/>
    <s v="[TN] Rebate du report correspond bien au dernier ajustement. https://astoresuite.com/adjustements/edit/24521 . Le montant facturé est en fait sur le montant déclaré initial =&gt; La ligne est désormais en Valide dans l'analyse du 14 Avril"/>
    <x v="0"/>
    <m/>
    <x v="0"/>
  </r>
  <r>
    <s v="ESP122-18Q4 2021EUR"/>
    <x v="3"/>
    <n v="5483"/>
    <s v="CALIDAD PASCUAL, S.A."/>
    <s v="122-18"/>
    <s v="Q4 2021"/>
    <s v="EUR"/>
    <n v="6331.76"/>
    <n v="6331.7628000000004"/>
    <n v="-2.8000000002066298E-3"/>
    <n v="6331.76"/>
    <n v="0"/>
    <x v="0"/>
    <m/>
    <m/>
    <m/>
    <m/>
    <s v="none"/>
    <m/>
    <m/>
    <m/>
    <x v="0"/>
    <m/>
    <x v="0"/>
  </r>
  <r>
    <s v="ESP217-19Q1 2021EUR"/>
    <x v="3"/>
    <n v="5570"/>
    <s v="KONE ELEVADORES, S.A."/>
    <s v="217-19"/>
    <s v="Q1 2021"/>
    <s v="EUR"/>
    <n v="2916.83"/>
    <n v="2916.8319000000001"/>
    <n v="-1.9000000002051801E-3"/>
    <n v="2916.8319000000001"/>
    <n v="-1.9000000002051801E-3"/>
    <x v="0"/>
    <m/>
    <m/>
    <m/>
    <m/>
    <s v="none"/>
    <m/>
    <m/>
    <m/>
    <x v="0"/>
    <m/>
    <x v="0"/>
  </r>
  <r>
    <s v="ESP217-19Q2 2021EUR"/>
    <x v="3"/>
    <n v="5570"/>
    <s v="KONE ELEVADORES, S.A."/>
    <s v="217-19"/>
    <s v="Q2 2021"/>
    <s v="EUR"/>
    <n v="2573.6799999999998"/>
    <m/>
    <n v="2573.6799999999998"/>
    <m/>
    <n v="2573.6799999999998"/>
    <x v="2"/>
    <s v="[40259]"/>
    <s v="[21627]"/>
    <s v="no rebate, with contract attached"/>
    <s v="2022-05-24 12:10:02 +0200"/>
    <m/>
    <s v="Métier"/>
    <s v="Mathilde"/>
    <s v="[MT]La partcipation et la facture sont bien dans A2S https://astoresuite.com/billing_invoices/show/14297_x000a_https://astoresuite.com/declarative_campaign_participations/edit/40259_x000a_[OA] le rebate calculé correspond à l'encodage du contrat et du CA déclaré. on a 0 CA déclaré sur les sous-service du nouveau contrat // https://www.astoresuite.com/declarative_campaign_participations/edit/40259 // https://www.astoresuite.com/contracts/show/25788_x000a_[CM] Le déclaratif est passé sur la mauvaise colonne, cela a été annulée en ajustement mais aucune nouvel ajustement n'a été passé, donc faire un avoir"/>
    <x v="1"/>
    <s v="Mathilde"/>
    <x v="11"/>
  </r>
  <r>
    <s v="ESP217-19Q3 2021EUR"/>
    <x v="3"/>
    <n v="5570"/>
    <s v="KONE ELEVADORES, S.A."/>
    <s v="217-19"/>
    <s v="Q3 2021"/>
    <s v="EUR"/>
    <n v="2920.7"/>
    <n v="2920.7048"/>
    <n v="-4.80000000015934E-3"/>
    <n v="2920.7048"/>
    <n v="-4.80000000015934E-3"/>
    <x v="0"/>
    <m/>
    <m/>
    <m/>
    <m/>
    <s v="none"/>
    <m/>
    <m/>
    <m/>
    <x v="0"/>
    <m/>
    <x v="0"/>
  </r>
  <r>
    <s v="ESP217-19Q4 2021EUR"/>
    <x v="3"/>
    <n v="5570"/>
    <s v="KONE ELEVADORES, S.A."/>
    <s v="217-19"/>
    <s v="Q4 2021"/>
    <s v="EUR"/>
    <n v="3073.47"/>
    <n v="3073.4699000000001"/>
    <n v="1.00000000202271E-4"/>
    <n v="3073.4699000000001"/>
    <n v="1.00000000202271E-4"/>
    <x v="0"/>
    <m/>
    <m/>
    <m/>
    <m/>
    <s v="none"/>
    <m/>
    <m/>
    <m/>
    <x v="0"/>
    <m/>
    <x v="0"/>
  </r>
  <r>
    <s v="ESP78-18Q1 2021EUR"/>
    <x v="3"/>
    <n v="5597"/>
    <s v="DISTRIBUIDORES AUTOMATICOS DE BEBIDAS Y ALIMENTOS, S.A. (DABASA)"/>
    <s v="078-18"/>
    <s v="Q1 2021"/>
    <s v="EUR"/>
    <n v="81.28"/>
    <n v="81.28"/>
    <n v="0"/>
    <n v="81.28"/>
    <n v="0"/>
    <x v="0"/>
    <m/>
    <m/>
    <m/>
    <m/>
    <s v="none"/>
    <m/>
    <m/>
    <m/>
    <x v="0"/>
    <m/>
    <x v="0"/>
  </r>
  <r>
    <s v="ESP78-18Q2 2021EUR"/>
    <x v="3"/>
    <n v="5597"/>
    <s v="DISTRIBUIDORES AUTOMATICOS DE BEBIDAS Y ALIMENTOS, S.A. (DABASA)"/>
    <s v="078-18"/>
    <s v="Q2 2021"/>
    <s v="EUR"/>
    <n v="579.16"/>
    <n v="579.16179999999997"/>
    <n v="-1.8000000000029099E-3"/>
    <n v="579.16"/>
    <n v="0"/>
    <x v="0"/>
    <m/>
    <m/>
    <m/>
    <m/>
    <s v="none"/>
    <m/>
    <m/>
    <m/>
    <x v="0"/>
    <m/>
    <x v="0"/>
  </r>
  <r>
    <s v="ESP78-18Q3 2021EUR"/>
    <x v="3"/>
    <n v="5597"/>
    <s v="DISTRIBUIDORES AUTOMATICOS DE BEBIDAS Y ALIMENTOS, S.A. (DABASA)"/>
    <s v="078-18"/>
    <s v="Q3 2021"/>
    <s v="EUR"/>
    <n v="1269.26"/>
    <n v="1269.2593999999999"/>
    <n v="6.0000000007676103E-4"/>
    <n v="1269.26"/>
    <n v="0"/>
    <x v="0"/>
    <m/>
    <m/>
    <m/>
    <m/>
    <s v="none"/>
    <m/>
    <m/>
    <m/>
    <x v="0"/>
    <m/>
    <x v="0"/>
  </r>
  <r>
    <s v="ESP78-18Q4 2021EUR"/>
    <x v="3"/>
    <n v="5597"/>
    <s v="DISTRIBUIDORES AUTOMATICOS DE BEBIDAS Y ALIMENTOS, S.A. (DABASA)"/>
    <s v="078-18"/>
    <s v="Q4 2021"/>
    <s v="EUR"/>
    <n v="1428.54"/>
    <n v="1428.5402999999999"/>
    <n v="-2.9999999992469303E-4"/>
    <n v="1428.54"/>
    <n v="0"/>
    <x v="0"/>
    <m/>
    <m/>
    <m/>
    <m/>
    <s v="none"/>
    <m/>
    <m/>
    <m/>
    <x v="0"/>
    <m/>
    <x v="0"/>
  </r>
  <r>
    <s v="ESP214-19Q1 2021EUR"/>
    <x v="3"/>
    <n v="5630"/>
    <s v="INNOVACION GERIATRICA TECNOLOGICA, S.L."/>
    <s v="214-19"/>
    <s v="Q1 2021"/>
    <s v="EUR"/>
    <n v="7.5"/>
    <n v="7.5"/>
    <n v="0"/>
    <n v="7.5"/>
    <n v="0"/>
    <x v="0"/>
    <m/>
    <m/>
    <m/>
    <m/>
    <s v="none"/>
    <m/>
    <m/>
    <m/>
    <x v="0"/>
    <m/>
    <x v="0"/>
  </r>
  <r>
    <s v="ESP214-19Q2 2021EUR"/>
    <x v="3"/>
    <n v="5630"/>
    <s v="INNOVACION GERIATRICA TECNOLOGICA, S.L."/>
    <s v="214-19"/>
    <s v="Q2 2021"/>
    <s v="EUR"/>
    <n v="7.5"/>
    <n v="7.5"/>
    <n v="0"/>
    <n v="7.5"/>
    <n v="0"/>
    <x v="0"/>
    <m/>
    <m/>
    <m/>
    <m/>
    <s v="none"/>
    <m/>
    <m/>
    <m/>
    <x v="0"/>
    <m/>
    <x v="0"/>
  </r>
  <r>
    <s v="ESP214-19Q4 2021EUR"/>
    <x v="3"/>
    <n v="5630"/>
    <s v="INNOVACION GERIATRICA TECNOLOGICA, S.L."/>
    <s v="214-19"/>
    <s v="Q4 2021"/>
    <s v="EUR"/>
    <n v="45.11"/>
    <n v="45.1128"/>
    <n v="-2.8000000000005798E-3"/>
    <n v="45.11"/>
    <n v="0"/>
    <x v="0"/>
    <m/>
    <m/>
    <m/>
    <m/>
    <s v="none"/>
    <m/>
    <m/>
    <m/>
    <x v="0"/>
    <m/>
    <x v="0"/>
  </r>
  <r>
    <s v="ESP92F1-18Q1 2021EUR"/>
    <x v="3"/>
    <n v="5637"/>
    <s v="ILUNION BUGADERIAS DE CATALUNYA, S.A. (antes FLISA CATALUÑA)"/>
    <s v="092F1-18"/>
    <s v="Q1 2021"/>
    <s v="EUR"/>
    <n v="771.45"/>
    <n v="771.44560000000001"/>
    <n v="4.4000000000323702E-3"/>
    <n v="771.45"/>
    <n v="0"/>
    <x v="0"/>
    <m/>
    <m/>
    <m/>
    <m/>
    <s v="none"/>
    <m/>
    <m/>
    <m/>
    <x v="0"/>
    <m/>
    <x v="0"/>
  </r>
  <r>
    <s v="ESP92F1-18Q2 2021EUR"/>
    <x v="3"/>
    <n v="5637"/>
    <s v="ILUNION BUGADERIAS DE CATALUNYA, S.A. (antes FLISA CATALUÑA)"/>
    <s v="092F1-18"/>
    <s v="Q2 2021"/>
    <s v="EUR"/>
    <n v="1387.8"/>
    <n v="1387.7991"/>
    <n v="9.0000000000145497E-4"/>
    <n v="1387.8"/>
    <n v="0"/>
    <x v="0"/>
    <m/>
    <m/>
    <m/>
    <m/>
    <s v="none"/>
    <m/>
    <m/>
    <m/>
    <x v="0"/>
    <m/>
    <x v="0"/>
  </r>
  <r>
    <s v="ESP92F1-18Q3 2021EUR"/>
    <x v="3"/>
    <n v="5637"/>
    <s v="ILUNION BUGADERIAS DE CATALUNYA, S.A. (antes FLISA CATALUÑA)"/>
    <s v="092F1-18"/>
    <s v="Q3 2021"/>
    <s v="EUR"/>
    <n v="1159.8"/>
    <n v="1159.7986000000001"/>
    <n v="1.3999999998759399E-3"/>
    <n v="1159.8"/>
    <n v="0"/>
    <x v="0"/>
    <m/>
    <m/>
    <m/>
    <m/>
    <s v="none"/>
    <m/>
    <m/>
    <m/>
    <x v="0"/>
    <m/>
    <x v="0"/>
  </r>
  <r>
    <s v="ESP92F1-18Q4 2021EUR"/>
    <x v="3"/>
    <n v="5637"/>
    <s v="ILUNION BUGADERIAS DE CATALUNYA, S.A. (antes FLISA CATALUÑA)"/>
    <s v="092F1-18"/>
    <s v="Q4 2021"/>
    <s v="EUR"/>
    <n v="1126"/>
    <n v="1125.9958999999999"/>
    <n v="4.1000000001076798E-3"/>
    <n v="1126"/>
    <n v="0"/>
    <x v="0"/>
    <m/>
    <m/>
    <m/>
    <m/>
    <s v="none"/>
    <m/>
    <m/>
    <m/>
    <x v="0"/>
    <m/>
    <x v="0"/>
  </r>
  <r>
    <s v="ESP99-18Q1 2021EUR"/>
    <x v="3"/>
    <n v="5651"/>
    <s v="FAGOR INDUSTRIAL, SOCIEDAD COOPERATIVA"/>
    <s v="099-18"/>
    <s v="Q1 2021"/>
    <s v="EUR"/>
    <n v="167.93"/>
    <n v="167.9316"/>
    <n v="-1.59999999999627E-3"/>
    <n v="167.93"/>
    <n v="0"/>
    <x v="0"/>
    <m/>
    <m/>
    <m/>
    <m/>
    <s v="none"/>
    <m/>
    <m/>
    <m/>
    <x v="0"/>
    <m/>
    <x v="0"/>
  </r>
  <r>
    <s v="ESP99-18Q2 2021EUR"/>
    <x v="3"/>
    <n v="5651"/>
    <s v="FAGOR INDUSTRIAL, SOCIEDAD COOPERATIVA"/>
    <s v="099-18"/>
    <s v="Q2 2021"/>
    <s v="EUR"/>
    <n v="99.96"/>
    <n v="99.963700000000003"/>
    <n v="-3.70000000000914E-3"/>
    <n v="99.96"/>
    <n v="0"/>
    <x v="0"/>
    <m/>
    <m/>
    <m/>
    <m/>
    <s v="none"/>
    <m/>
    <m/>
    <m/>
    <x v="0"/>
    <m/>
    <x v="0"/>
  </r>
  <r>
    <s v="ESP99-18Q3 2021EUR"/>
    <x v="3"/>
    <n v="5651"/>
    <s v="FAGOR INDUSTRIAL, SOCIEDAD COOPERATIVA"/>
    <s v="099-18"/>
    <s v="Q3 2021"/>
    <s v="EUR"/>
    <n v="281.31"/>
    <n v="281.3057"/>
    <n v="4.3000000000006297E-3"/>
    <n v="281.31"/>
    <n v="0"/>
    <x v="0"/>
    <m/>
    <m/>
    <m/>
    <m/>
    <s v="none"/>
    <m/>
    <m/>
    <m/>
    <x v="0"/>
    <m/>
    <x v="0"/>
  </r>
  <r>
    <s v="ESP99-18Q4 2021EUR"/>
    <x v="3"/>
    <n v="5651"/>
    <s v="FAGOR INDUSTRIAL, SOCIEDAD COOPERATIVA"/>
    <s v="099-18"/>
    <s v="Q4 2021"/>
    <s v="EUR"/>
    <n v="912.37"/>
    <n v="912.37339999999995"/>
    <n v="-3.3999999999423298E-3"/>
    <n v="912.37"/>
    <n v="0"/>
    <x v="0"/>
    <m/>
    <m/>
    <m/>
    <m/>
    <s v="none"/>
    <m/>
    <m/>
    <m/>
    <x v="0"/>
    <m/>
    <x v="0"/>
  </r>
  <r>
    <s v="ESP261-20Q1 2021EUR"/>
    <x v="3"/>
    <n v="5686"/>
    <s v="SGS TECNOS S.A."/>
    <s v="261-20"/>
    <s v="Q1 2021"/>
    <s v="EUR"/>
    <n v="3.74"/>
    <n v="3.7440000000000002"/>
    <n v="-4.0000000000000001E-3"/>
    <n v="3.74"/>
    <n v="0"/>
    <x v="0"/>
    <m/>
    <m/>
    <m/>
    <m/>
    <s v="none"/>
    <m/>
    <m/>
    <m/>
    <x v="0"/>
    <m/>
    <x v="0"/>
  </r>
  <r>
    <s v="ESP261-20Q2 2021EUR"/>
    <x v="3"/>
    <n v="5686"/>
    <s v="SGS TECNOS S.A."/>
    <s v="261-20"/>
    <s v="Q2 2021"/>
    <s v="EUR"/>
    <n v="21.19"/>
    <n v="21.19"/>
    <n v="0"/>
    <n v="21.19"/>
    <n v="0"/>
    <x v="0"/>
    <m/>
    <m/>
    <m/>
    <m/>
    <s v="none"/>
    <m/>
    <m/>
    <m/>
    <x v="0"/>
    <m/>
    <x v="0"/>
  </r>
  <r>
    <s v="ESP261-20Q3 2021EUR"/>
    <x v="3"/>
    <n v="5686"/>
    <s v="SGS TECNOS S.A."/>
    <s v="261-20"/>
    <s v="Q3 2021"/>
    <s v="EUR"/>
    <n v="9.44"/>
    <n v="9.4380000000000006"/>
    <n v="1.9999999999988898E-3"/>
    <n v="9.44"/>
    <n v="0"/>
    <x v="0"/>
    <m/>
    <m/>
    <m/>
    <m/>
    <s v="none"/>
    <m/>
    <m/>
    <m/>
    <x v="0"/>
    <m/>
    <x v="0"/>
  </r>
  <r>
    <s v="ESP135-18Q1 2021EUR"/>
    <x v="3"/>
    <n v="5839"/>
    <s v="KONICA MINOLTA BUSINESS SOLUTIONS SPAIN, S.A."/>
    <s v="135-18"/>
    <s v="Q1 2021"/>
    <s v="EUR"/>
    <n v="345.72"/>
    <n v="345.71949999999998"/>
    <n v="5.0000000004501999E-4"/>
    <n v="345.72"/>
    <n v="0"/>
    <x v="0"/>
    <m/>
    <m/>
    <m/>
    <m/>
    <s v="none"/>
    <m/>
    <m/>
    <m/>
    <x v="0"/>
    <m/>
    <x v="0"/>
  </r>
  <r>
    <s v="ESP135-18Q2 2021EUR"/>
    <x v="3"/>
    <n v="5839"/>
    <s v="KONICA MINOLTA BUSINESS SOLUTIONS SPAIN, S.A."/>
    <s v="135-18"/>
    <s v="Q2 2021"/>
    <s v="EUR"/>
    <n v="332.45"/>
    <n v="332.44970000000001"/>
    <n v="2.9999999998153699E-4"/>
    <n v="332.45"/>
    <n v="0"/>
    <x v="0"/>
    <m/>
    <m/>
    <m/>
    <m/>
    <s v="none"/>
    <m/>
    <m/>
    <m/>
    <x v="0"/>
    <m/>
    <x v="0"/>
  </r>
  <r>
    <s v="ESP135-18Q3 2021EUR"/>
    <x v="3"/>
    <n v="5839"/>
    <s v="KONICA MINOLTA BUSINESS SOLUTIONS SPAIN, S.A."/>
    <s v="135-18"/>
    <s v="Q3 2021"/>
    <s v="EUR"/>
    <n v="466.7"/>
    <n v="466.70519999999999"/>
    <n v="-5.2000000000020901E-3"/>
    <n v="466.7"/>
    <n v="0"/>
    <x v="0"/>
    <m/>
    <m/>
    <m/>
    <m/>
    <s v="none"/>
    <m/>
    <m/>
    <m/>
    <x v="0"/>
    <m/>
    <x v="0"/>
  </r>
  <r>
    <s v="ESP135-18Q4 2021EUR"/>
    <x v="3"/>
    <n v="5839"/>
    <s v="KONICA MINOLTA BUSINESS SOLUTIONS SPAIN, S.A."/>
    <s v="135-18"/>
    <s v="Q4 2021"/>
    <s v="EUR"/>
    <n v="361.58"/>
    <n v="361.57560000000001"/>
    <n v="4.3999999999755303E-3"/>
    <n v="361.58"/>
    <n v="0"/>
    <x v="0"/>
    <m/>
    <m/>
    <m/>
    <m/>
    <s v="none"/>
    <m/>
    <m/>
    <m/>
    <x v="0"/>
    <m/>
    <x v="0"/>
  </r>
  <r>
    <s v="ESP247-20Q1 2021EUR"/>
    <x v="3"/>
    <n v="5912"/>
    <s v="FRUTAS Y VERDURAS MASSANASSA, S.L."/>
    <s v="247-20"/>
    <s v="Q1 2021"/>
    <s v="EUR"/>
    <n v="18.16"/>
    <n v="18.160799999999998"/>
    <n v="-7.9999999999813499E-4"/>
    <n v="18.16"/>
    <n v="0"/>
    <x v="0"/>
    <m/>
    <m/>
    <m/>
    <m/>
    <s v="none"/>
    <m/>
    <m/>
    <m/>
    <x v="0"/>
    <m/>
    <x v="0"/>
  </r>
  <r>
    <s v="ESP247-20Q2 2021EUR"/>
    <x v="3"/>
    <n v="5912"/>
    <s v="FRUTAS Y VERDURAS MASSANASSA, S.L."/>
    <s v="247-20"/>
    <s v="Q2 2021"/>
    <s v="EUR"/>
    <n v="15.55"/>
    <n v="15.5496"/>
    <n v="4.0000000000084402E-4"/>
    <n v="15.55"/>
    <n v="0"/>
    <x v="0"/>
    <m/>
    <m/>
    <m/>
    <m/>
    <s v="none"/>
    <m/>
    <m/>
    <m/>
    <x v="0"/>
    <m/>
    <x v="0"/>
  </r>
  <r>
    <s v="ESP247-20Q3 2021EUR"/>
    <x v="3"/>
    <n v="5912"/>
    <s v="FRUTAS Y VERDURAS MASSANASSA, S.L."/>
    <s v="247-20"/>
    <s v="Q3 2021"/>
    <s v="EUR"/>
    <n v="28.14"/>
    <n v="28.144600000000001"/>
    <n v="-4.5999999999999297E-3"/>
    <n v="28.14"/>
    <n v="0"/>
    <x v="0"/>
    <m/>
    <m/>
    <m/>
    <m/>
    <s v="none"/>
    <m/>
    <m/>
    <m/>
    <x v="0"/>
    <m/>
    <x v="0"/>
  </r>
  <r>
    <s v="ESP247-20Q4 2021EUR"/>
    <x v="3"/>
    <n v="5912"/>
    <s v="FRUTAS Y VERDURAS MASSANASSA, S.L."/>
    <s v="247-20"/>
    <s v="Q4 2021"/>
    <s v="EUR"/>
    <n v="29.17"/>
    <n v="29.165900000000001"/>
    <n v="4.1000000000011002E-3"/>
    <n v="29.17"/>
    <n v="0"/>
    <x v="0"/>
    <m/>
    <m/>
    <m/>
    <m/>
    <s v="none"/>
    <m/>
    <m/>
    <m/>
    <x v="0"/>
    <m/>
    <x v="0"/>
  </r>
  <r>
    <s v="ESP183-18Q1 2021EUR"/>
    <x v="3"/>
    <n v="5950"/>
    <s v="KLIMER 2000, S.L."/>
    <s v="183-18"/>
    <s v="Q1 2021"/>
    <s v="EUR"/>
    <n v="13.73"/>
    <n v="13.7278"/>
    <n v="2.2000000000002001E-3"/>
    <n v="13.73"/>
    <n v="0"/>
    <x v="0"/>
    <m/>
    <m/>
    <m/>
    <m/>
    <s v="none"/>
    <m/>
    <m/>
    <m/>
    <x v="0"/>
    <m/>
    <x v="0"/>
  </r>
  <r>
    <s v="ESP183-18Q2 2021EUR"/>
    <x v="3"/>
    <n v="5950"/>
    <s v="KLIMER 2000, S.L."/>
    <s v="183-18"/>
    <s v="Q2 2021"/>
    <s v="EUR"/>
    <n v="40.31"/>
    <n v="40.307200000000002"/>
    <n v="2.8000000000005798E-3"/>
    <n v="40.31"/>
    <n v="0"/>
    <x v="0"/>
    <m/>
    <m/>
    <m/>
    <m/>
    <s v="none"/>
    <m/>
    <m/>
    <m/>
    <x v="0"/>
    <m/>
    <x v="0"/>
  </r>
  <r>
    <s v="ESP183-18Q3 2021EUR"/>
    <x v="3"/>
    <n v="5950"/>
    <s v="KLIMER 2000, S.L."/>
    <s v="183-18"/>
    <s v="Q3 2021"/>
    <s v="EUR"/>
    <n v="49"/>
    <n v="48.996699999999997"/>
    <n v="3.3000000000029599E-3"/>
    <n v="49"/>
    <n v="0"/>
    <x v="0"/>
    <m/>
    <m/>
    <m/>
    <m/>
    <s v="none"/>
    <m/>
    <m/>
    <m/>
    <x v="0"/>
    <m/>
    <x v="0"/>
  </r>
  <r>
    <s v="ESP183-18Q4 2021EUR"/>
    <x v="3"/>
    <n v="5950"/>
    <s v="KLIMER 2000, S.L."/>
    <s v="183-18"/>
    <s v="Q4 2021"/>
    <s v="EUR"/>
    <n v="51.88"/>
    <n v="51.878100000000003"/>
    <n v="1.8999999999991201E-3"/>
    <n v="51.88"/>
    <n v="0"/>
    <x v="0"/>
    <m/>
    <m/>
    <m/>
    <m/>
    <s v="none"/>
    <m/>
    <m/>
    <m/>
    <x v="0"/>
    <m/>
    <x v="0"/>
  </r>
  <r>
    <s v="ESP71-18Q1 2021EUR"/>
    <x v="3"/>
    <n v="6017"/>
    <s v="GSI PROFESIONALES DE LA SEGURIDAD Y SISTEMAS, S.A."/>
    <s v="071-18"/>
    <s v="Q1 2021"/>
    <s v="EUR"/>
    <n v="91.9"/>
    <n v="91.902000000000001"/>
    <n v="-1.9999999999953302E-3"/>
    <n v="91.9"/>
    <n v="0"/>
    <x v="0"/>
    <m/>
    <m/>
    <m/>
    <m/>
    <s v="none"/>
    <m/>
    <m/>
    <m/>
    <x v="0"/>
    <m/>
    <x v="0"/>
  </r>
  <r>
    <s v="ESP71-18Q2 2021EUR"/>
    <x v="3"/>
    <n v="6017"/>
    <s v="GSI PROFESIONALES DE LA SEGURIDAD Y SISTEMAS, S.A."/>
    <s v="071-18"/>
    <s v="Q2 2021"/>
    <s v="EUR"/>
    <n v="104.32"/>
    <n v="104.32250000000001"/>
    <n v="-2.5000000000119302E-3"/>
    <n v="104.32"/>
    <n v="0"/>
    <x v="0"/>
    <m/>
    <m/>
    <m/>
    <m/>
    <s v="none"/>
    <m/>
    <m/>
    <m/>
    <x v="0"/>
    <m/>
    <x v="0"/>
  </r>
  <r>
    <s v="ESP71-18Q3 2021EUR"/>
    <x v="3"/>
    <n v="6017"/>
    <s v="GSI PROFESIONALES DE LA SEGURIDAD Y SISTEMAS, S.A."/>
    <s v="071-18"/>
    <s v="Q3 2021"/>
    <s v="EUR"/>
    <n v="142.19"/>
    <n v="142.1859"/>
    <n v="4.0999999999939904E-3"/>
    <n v="142.19"/>
    <n v="0"/>
    <x v="0"/>
    <m/>
    <m/>
    <m/>
    <m/>
    <s v="none"/>
    <m/>
    <m/>
    <m/>
    <x v="0"/>
    <m/>
    <x v="0"/>
  </r>
  <r>
    <s v="ESP71-18Q4 2021EUR"/>
    <x v="3"/>
    <n v="6017"/>
    <s v="GSI PROFESIONALES DE LA SEGURIDAD Y SISTEMAS, S.A."/>
    <s v="071-18"/>
    <s v="Q4 2021"/>
    <s v="EUR"/>
    <n v="140.1"/>
    <n v="140.1011"/>
    <n v="-1.1000000000080899E-3"/>
    <n v="140.1"/>
    <n v="0"/>
    <x v="0"/>
    <m/>
    <m/>
    <m/>
    <m/>
    <s v="none"/>
    <m/>
    <m/>
    <m/>
    <x v="0"/>
    <m/>
    <x v="0"/>
  </r>
  <r>
    <s v="ESP234-19Q1 2021EUR"/>
    <x v="3"/>
    <n v="6253"/>
    <s v="WURTH ESPAÑA S.A."/>
    <s v="234-19"/>
    <s v="Q1 2021"/>
    <s v="EUR"/>
    <n v="82.1"/>
    <n v="82.1006"/>
    <n v="-6.0000000000570697E-4"/>
    <n v="82.1"/>
    <n v="0"/>
    <x v="0"/>
    <m/>
    <m/>
    <m/>
    <m/>
    <s v="none"/>
    <m/>
    <m/>
    <m/>
    <x v="0"/>
    <m/>
    <x v="0"/>
  </r>
  <r>
    <s v="ESP234-19Q2 2021EUR"/>
    <x v="3"/>
    <n v="6253"/>
    <s v="WURTH ESPAÑA S.A."/>
    <s v="234-19"/>
    <s v="Q2 2021"/>
    <s v="EUR"/>
    <n v="523.72"/>
    <n v="523.72429999999997"/>
    <n v="-4.2999999999437898E-3"/>
    <n v="523.72"/>
    <n v="0"/>
    <x v="0"/>
    <m/>
    <m/>
    <m/>
    <m/>
    <s v="none"/>
    <m/>
    <m/>
    <m/>
    <x v="0"/>
    <m/>
    <x v="0"/>
  </r>
  <r>
    <s v="ESP234-19Q3 2021EUR"/>
    <x v="3"/>
    <n v="6253"/>
    <s v="WURTH ESPAÑA S.A."/>
    <s v="234-19"/>
    <s v="Q3 2021"/>
    <s v="EUR"/>
    <n v="304"/>
    <n v="304.0018"/>
    <n v="-1.8000000000029099E-3"/>
    <n v="304"/>
    <n v="0"/>
    <x v="0"/>
    <m/>
    <m/>
    <m/>
    <m/>
    <s v="none"/>
    <m/>
    <m/>
    <m/>
    <x v="0"/>
    <m/>
    <x v="0"/>
  </r>
  <r>
    <s v="ESP234-19Q4 2021EUR"/>
    <x v="3"/>
    <n v="6253"/>
    <s v="WURTH ESPAÑA S.A."/>
    <s v="234-19"/>
    <s v="Q4 2021"/>
    <s v="EUR"/>
    <n v="498.56"/>
    <n v="498.5575"/>
    <n v="2.4999999999977202E-3"/>
    <n v="498.56"/>
    <n v="0"/>
    <x v="0"/>
    <m/>
    <m/>
    <m/>
    <m/>
    <s v="none"/>
    <m/>
    <m/>
    <m/>
    <x v="0"/>
    <m/>
    <x v="0"/>
  </r>
  <r>
    <s v="ESP112-18Q1 2021EUR"/>
    <x v="3"/>
    <n v="6303"/>
    <s v="SERVICIO ASISTENCIA TECNICA CAMAÑO S.L"/>
    <s v="112-18"/>
    <s v="Q1 2021"/>
    <s v="EUR"/>
    <n v="53.77"/>
    <n v="53.769500000000001"/>
    <n v="5.0000000000238699E-4"/>
    <n v="53.77"/>
    <n v="0"/>
    <x v="0"/>
    <m/>
    <m/>
    <m/>
    <m/>
    <s v="none"/>
    <m/>
    <m/>
    <m/>
    <x v="0"/>
    <m/>
    <x v="0"/>
  </r>
  <r>
    <s v="ESP112-18Q2 2021EUR"/>
    <x v="3"/>
    <n v="6303"/>
    <s v="SERVICIO ASISTENCIA TECNICA CAMAÑO S.L"/>
    <s v="112-18"/>
    <s v="Q2 2021"/>
    <s v="EUR"/>
    <n v="24.04"/>
    <n v="24.0396"/>
    <n v="3.9999999999906701E-4"/>
    <n v="24.04"/>
    <n v="0"/>
    <x v="0"/>
    <m/>
    <m/>
    <m/>
    <m/>
    <s v="none"/>
    <m/>
    <m/>
    <m/>
    <x v="0"/>
    <m/>
    <x v="0"/>
  </r>
  <r>
    <s v="ESP112-18Q3 2021EUR"/>
    <x v="3"/>
    <n v="6303"/>
    <s v="SERVICIO ASISTENCIA TECNICA CAMAÑO S.L"/>
    <s v="112-18"/>
    <s v="Q3 2021"/>
    <s v="EUR"/>
    <n v="56.76"/>
    <n v="56.764400000000002"/>
    <n v="-4.4000000000039502E-3"/>
    <n v="56.76"/>
    <n v="0"/>
    <x v="0"/>
    <m/>
    <m/>
    <m/>
    <m/>
    <s v="none"/>
    <m/>
    <m/>
    <m/>
    <x v="0"/>
    <m/>
    <x v="0"/>
  </r>
  <r>
    <s v="ESP112-18Q4 2021EUR"/>
    <x v="3"/>
    <n v="6303"/>
    <s v="SERVICIO ASISTENCIA TECNICA CAMAÑO S.L"/>
    <s v="112-18"/>
    <s v="Q4 2021"/>
    <s v="EUR"/>
    <n v="117.14"/>
    <n v="117.1414"/>
    <n v="-1.40000000000384E-3"/>
    <n v="117.14"/>
    <n v="0"/>
    <x v="0"/>
    <m/>
    <m/>
    <m/>
    <m/>
    <s v="none"/>
    <m/>
    <m/>
    <m/>
    <x v="0"/>
    <m/>
    <x v="0"/>
  </r>
  <r>
    <s v="ESP203-19Q1 2021EUR"/>
    <x v="3"/>
    <n v="6305"/>
    <s v="LOOMIS SPAIN, S.A."/>
    <s v="203-19"/>
    <s v="Q1 2021"/>
    <s v="EUR"/>
    <n v="50.9"/>
    <n v="50.903500000000001"/>
    <n v="-3.5000000000024998E-3"/>
    <n v="50.9"/>
    <n v="0"/>
    <x v="0"/>
    <m/>
    <m/>
    <m/>
    <m/>
    <s v="none"/>
    <m/>
    <m/>
    <m/>
    <x v="0"/>
    <m/>
    <x v="0"/>
  </r>
  <r>
    <s v="ESP203-19Q2 2021EUR"/>
    <x v="3"/>
    <n v="6305"/>
    <s v="LOOMIS SPAIN, S.A."/>
    <s v="203-19"/>
    <s v="Q2 2021"/>
    <s v="EUR"/>
    <n v="83.89"/>
    <n v="83.8904"/>
    <n v="-3.9999999999906701E-4"/>
    <n v="83.89"/>
    <n v="0"/>
    <x v="0"/>
    <m/>
    <m/>
    <m/>
    <m/>
    <s v="none"/>
    <m/>
    <m/>
    <m/>
    <x v="0"/>
    <m/>
    <x v="0"/>
  </r>
  <r>
    <s v="ESP203-19Q3 2021EUR"/>
    <x v="3"/>
    <n v="6305"/>
    <s v="LOOMIS SPAIN, S.A."/>
    <s v="203-19"/>
    <s v="Q3 2021"/>
    <s v="EUR"/>
    <n v="97.73"/>
    <n v="97.728899999999996"/>
    <n v="1.1000000000080899E-3"/>
    <n v="97.73"/>
    <n v="0"/>
    <x v="0"/>
    <m/>
    <m/>
    <m/>
    <m/>
    <s v="none"/>
    <m/>
    <m/>
    <m/>
    <x v="0"/>
    <m/>
    <x v="0"/>
  </r>
  <r>
    <s v="ESP203-19Q4 2021EUR"/>
    <x v="3"/>
    <n v="6305"/>
    <s v="LOOMIS SPAIN, S.A."/>
    <s v="203-19"/>
    <s v="Q4 2021"/>
    <s v="EUR"/>
    <n v="111.25"/>
    <n v="111.2496"/>
    <n v="3.9999999999906701E-4"/>
    <n v="111.25"/>
    <n v="0"/>
    <x v="0"/>
    <m/>
    <m/>
    <m/>
    <m/>
    <s v="none"/>
    <m/>
    <m/>
    <m/>
    <x v="0"/>
    <m/>
    <x v="0"/>
  </r>
  <r>
    <s v="ESP224-19Q1 2021EUR"/>
    <x v="3"/>
    <n v="6327"/>
    <s v="EUROBERCASA S.L. (ALISEO)"/>
    <s v="224-19"/>
    <s v="Q1 2021"/>
    <s v="EUR"/>
    <n v="16.440000000000001"/>
    <n v="16.436499999999999"/>
    <n v="3.5000000000024998E-3"/>
    <n v="16.440000000000001"/>
    <n v="0"/>
    <x v="0"/>
    <m/>
    <m/>
    <m/>
    <m/>
    <s v="none"/>
    <m/>
    <m/>
    <m/>
    <x v="0"/>
    <m/>
    <x v="0"/>
  </r>
  <r>
    <s v="ESP224-19Q2 2021EUR"/>
    <x v="3"/>
    <n v="6327"/>
    <s v="EUROBERCASA S.L. (ALISEO)"/>
    <s v="224-19"/>
    <s v="Q2 2021"/>
    <s v="EUR"/>
    <n v="4806.84"/>
    <n v="4806.8415000000005"/>
    <n v="-1.50000000030559E-3"/>
    <n v="4806.84"/>
    <n v="0"/>
    <x v="0"/>
    <m/>
    <m/>
    <m/>
    <m/>
    <s v="none"/>
    <m/>
    <m/>
    <m/>
    <x v="0"/>
    <m/>
    <x v="0"/>
  </r>
  <r>
    <s v="ESP224-19Q3 2021EUR"/>
    <x v="3"/>
    <n v="6327"/>
    <s v="EUROBERCASA S.L. (ALISEO)"/>
    <s v="224-19"/>
    <s v="Q3 2021"/>
    <s v="EUR"/>
    <n v="57.79"/>
    <n v="57.785499999999999"/>
    <n v="4.5000000000001697E-3"/>
    <n v="57.79"/>
    <n v="0"/>
    <x v="0"/>
    <m/>
    <m/>
    <m/>
    <m/>
    <s v="none"/>
    <m/>
    <m/>
    <m/>
    <x v="0"/>
    <m/>
    <x v="0"/>
  </r>
  <r>
    <s v="ESP224-19Q4 2021EUR"/>
    <x v="3"/>
    <n v="6327"/>
    <s v="EUROBERCASA S.L. (ALISEO)"/>
    <s v="224-19"/>
    <s v="Q4 2021"/>
    <s v="EUR"/>
    <n v="250.94"/>
    <n v="250.94049999999999"/>
    <n v="-4.9999999998817603E-4"/>
    <n v="250.94"/>
    <n v="0"/>
    <x v="0"/>
    <m/>
    <m/>
    <m/>
    <m/>
    <s v="none"/>
    <m/>
    <m/>
    <m/>
    <x v="0"/>
    <m/>
    <x v="0"/>
  </r>
  <r>
    <s v="ESP56-18Q1 2021EUR"/>
    <x v="3"/>
    <n v="6368"/>
    <s v="POLE SUD S.L."/>
    <s v="056-18"/>
    <s v="Q1 2021"/>
    <s v="EUR"/>
    <n v="180.05"/>
    <n v="180.05350000000001"/>
    <n v="-3.5000000000024998E-3"/>
    <n v="180.05"/>
    <n v="0"/>
    <x v="0"/>
    <m/>
    <m/>
    <m/>
    <m/>
    <s v="none"/>
    <m/>
    <m/>
    <m/>
    <x v="0"/>
    <m/>
    <x v="0"/>
  </r>
  <r>
    <s v="ESP56-18Q2 2021EUR"/>
    <x v="3"/>
    <n v="6368"/>
    <s v="POLE SUD S.L."/>
    <s v="056-18"/>
    <s v="Q2 2021"/>
    <s v="EUR"/>
    <n v="443.58"/>
    <n v="443.57859999999999"/>
    <n v="1.39999999998963E-3"/>
    <n v="443.58"/>
    <n v="0"/>
    <x v="0"/>
    <m/>
    <m/>
    <m/>
    <m/>
    <s v="none"/>
    <m/>
    <m/>
    <m/>
    <x v="0"/>
    <m/>
    <x v="0"/>
  </r>
  <r>
    <s v="ESP56-18Q3 2021EUR"/>
    <x v="3"/>
    <n v="6368"/>
    <s v="POLE SUD S.L."/>
    <s v="056-18"/>
    <s v="Q3 2021"/>
    <s v="EUR"/>
    <n v="827.37"/>
    <n v="827.37480000000005"/>
    <n v="-4.8000000000456497E-3"/>
    <n v="827.37"/>
    <n v="0"/>
    <x v="0"/>
    <m/>
    <m/>
    <m/>
    <m/>
    <s v="none"/>
    <m/>
    <m/>
    <m/>
    <x v="0"/>
    <m/>
    <x v="0"/>
  </r>
  <r>
    <s v="ESP56-18Q4 2021EUR"/>
    <x v="3"/>
    <n v="6368"/>
    <s v="POLE SUD S.L."/>
    <s v="056-18"/>
    <s v="Q4 2021"/>
    <s v="EUR"/>
    <n v="1244.83"/>
    <n v="1244.8249000000001"/>
    <n v="5.0999999998566602E-3"/>
    <n v="1244.83"/>
    <n v="0"/>
    <x v="0"/>
    <m/>
    <m/>
    <m/>
    <m/>
    <s v="none"/>
    <m/>
    <m/>
    <m/>
    <x v="0"/>
    <m/>
    <x v="0"/>
  </r>
  <r>
    <s v="ESP102-18Q1 2021EUR"/>
    <x v="3"/>
    <n v="6391"/>
    <s v="CASA DELFIN, S.A."/>
    <s v="102-18"/>
    <s v="Q1 2021"/>
    <s v="EUR"/>
    <n v="29.5"/>
    <n v="29.495200000000001"/>
    <n v="4.7999999999994696E-3"/>
    <n v="29.5"/>
    <n v="0"/>
    <x v="0"/>
    <m/>
    <m/>
    <m/>
    <m/>
    <s v="none"/>
    <m/>
    <m/>
    <m/>
    <x v="0"/>
    <m/>
    <x v="0"/>
  </r>
  <r>
    <s v="ESP102-18Q2 2021EUR"/>
    <x v="3"/>
    <n v="6391"/>
    <s v="CASA DELFIN, S.A."/>
    <s v="102-18"/>
    <s v="Q2 2021"/>
    <s v="EUR"/>
    <n v="49.04"/>
    <n v="49.043599999999998"/>
    <n v="-3.5999999999987101E-3"/>
    <n v="49.04"/>
    <n v="0"/>
    <x v="0"/>
    <m/>
    <m/>
    <m/>
    <m/>
    <s v="none"/>
    <m/>
    <m/>
    <m/>
    <x v="0"/>
    <m/>
    <x v="0"/>
  </r>
  <r>
    <s v="ESP102-18Q3 2021EUR"/>
    <x v="3"/>
    <n v="6391"/>
    <s v="CASA DELFIN, S.A."/>
    <s v="102-18"/>
    <s v="Q3 2021"/>
    <s v="EUR"/>
    <n v="21720.880000000001"/>
    <n v="21720.878400000001"/>
    <n v="1.59999999959836E-3"/>
    <n v="21720.880000000001"/>
    <n v="0"/>
    <x v="0"/>
    <m/>
    <m/>
    <m/>
    <m/>
    <s v="none"/>
    <m/>
    <m/>
    <m/>
    <x v="0"/>
    <m/>
    <x v="0"/>
  </r>
  <r>
    <s v="ESP102-18Q4 2021EUR"/>
    <x v="3"/>
    <n v="6391"/>
    <s v="CASA DELFIN, S.A."/>
    <s v="102-18"/>
    <s v="Q4 2021"/>
    <s v="EUR"/>
    <n v="2752.96"/>
    <n v="2752.9639999999999"/>
    <n v="-3.9999999999054099E-3"/>
    <n v="2752.96"/>
    <n v="0"/>
    <x v="0"/>
    <m/>
    <m/>
    <m/>
    <m/>
    <s v="none"/>
    <m/>
    <m/>
    <m/>
    <x v="0"/>
    <m/>
    <x v="0"/>
  </r>
  <r>
    <s v="ESPES2-21-3-039Q4 2021EUR"/>
    <x v="3"/>
    <n v="36990"/>
    <s v="VIATA - SERVIÇOS E TECNOLOGIAS DE INFORMAÇÃO, S.A."/>
    <s v="ES2-21-3-039"/>
    <s v="Q4 2021"/>
    <s v="EUR"/>
    <n v="115.44"/>
    <n v="115.4447"/>
    <n v="-4.6999999999997001E-3"/>
    <n v="115.44"/>
    <n v="0"/>
    <x v="0"/>
    <m/>
    <m/>
    <m/>
    <m/>
    <s v="none"/>
    <m/>
    <m/>
    <m/>
    <x v="0"/>
    <m/>
    <x v="0"/>
  </r>
  <r>
    <s v="ESP07P4-18Q1 2021EUR"/>
    <x v="3"/>
    <n v="37416"/>
    <s v="BRIDOR"/>
    <s v="007P4-18"/>
    <s v="Q1 2021"/>
    <s v="EUR"/>
    <n v="2144.3000000000002"/>
    <n v="2144.3036999999999"/>
    <n v="-3.6999999997533398E-3"/>
    <n v="2144.3000000000002"/>
    <n v="0"/>
    <x v="0"/>
    <m/>
    <m/>
    <m/>
    <m/>
    <s v="none"/>
    <m/>
    <m/>
    <m/>
    <x v="0"/>
    <m/>
    <x v="0"/>
  </r>
  <r>
    <s v="ESP07P4-18Q2 2021EUR"/>
    <x v="3"/>
    <n v="37416"/>
    <s v="BRIDOR"/>
    <s v="007P4-18"/>
    <s v="Q2 2021"/>
    <s v="EUR"/>
    <n v="3542.08"/>
    <n v="3542.0798"/>
    <n v="1.99999999949795E-4"/>
    <n v="3542.08"/>
    <n v="0"/>
    <x v="0"/>
    <m/>
    <m/>
    <m/>
    <m/>
    <s v="none"/>
    <m/>
    <m/>
    <m/>
    <x v="0"/>
    <m/>
    <x v="0"/>
  </r>
  <r>
    <s v="ESP07P4-18Q3 2021EUR"/>
    <x v="3"/>
    <n v="37416"/>
    <s v="BRIDOR"/>
    <s v="007P4-18"/>
    <s v="Q3 2021"/>
    <s v="EUR"/>
    <n v="7578.14"/>
    <n v="7578.1431000000002"/>
    <n v="-3.09999999990395E-3"/>
    <n v="7578.14"/>
    <n v="0"/>
    <x v="0"/>
    <m/>
    <m/>
    <m/>
    <m/>
    <s v="none"/>
    <m/>
    <m/>
    <m/>
    <x v="0"/>
    <m/>
    <x v="0"/>
  </r>
  <r>
    <s v="ESP07P4-18Q4 2021EUR"/>
    <x v="3"/>
    <n v="37416"/>
    <s v="BRIDOR"/>
    <s v="007P4-18"/>
    <s v="Q4 2021"/>
    <s v="EUR"/>
    <n v="6083.43"/>
    <n v="6083.4312"/>
    <n v="-1.1999999996987699E-3"/>
    <n v="6083.43"/>
    <n v="0"/>
    <x v="0"/>
    <m/>
    <m/>
    <m/>
    <m/>
    <s v="none"/>
    <m/>
    <m/>
    <m/>
    <x v="0"/>
    <m/>
    <x v="0"/>
  </r>
  <r>
    <s v="ESP145-18Q1 2021EUR"/>
    <x v="3"/>
    <n v="76903"/>
    <s v="BAYRON REALIZACIÓN GRÁFICA, S.L."/>
    <s v="145-18"/>
    <s v="Q1 2021"/>
    <s v="EUR"/>
    <n v="412.02"/>
    <n v="412.01990000000001"/>
    <n v="9.9999999974897906E-5"/>
    <n v="412.02"/>
    <n v="0"/>
    <x v="0"/>
    <m/>
    <m/>
    <m/>
    <m/>
    <s v="none"/>
    <m/>
    <m/>
    <m/>
    <x v="0"/>
    <m/>
    <x v="0"/>
  </r>
  <r>
    <s v="ESP145-18Q2 2021EUR"/>
    <x v="3"/>
    <n v="76903"/>
    <s v="BAYRON REALIZACIÓN GRÁFICA, S.L."/>
    <s v="145-18"/>
    <s v="Q2 2021"/>
    <s v="EUR"/>
    <n v="563.01"/>
    <n v="563.00710000000004"/>
    <n v="2.8999999999541602E-3"/>
    <n v="563.01"/>
    <n v="0"/>
    <x v="0"/>
    <m/>
    <m/>
    <m/>
    <m/>
    <s v="none"/>
    <m/>
    <m/>
    <m/>
    <x v="0"/>
    <m/>
    <x v="0"/>
  </r>
  <r>
    <s v="ESP145-18Q3 2021EUR"/>
    <x v="3"/>
    <n v="76903"/>
    <s v="BAYRON REALIZACIÓN GRÁFICA, S.L."/>
    <s v="145-18"/>
    <s v="Q3 2021"/>
    <s v="EUR"/>
    <n v="1181.52"/>
    <n v="1181.5213000000001"/>
    <n v="-1.30000000012842E-3"/>
    <n v="1181.52"/>
    <n v="0"/>
    <x v="0"/>
    <m/>
    <m/>
    <m/>
    <m/>
    <s v="none"/>
    <m/>
    <m/>
    <m/>
    <x v="0"/>
    <m/>
    <x v="0"/>
  </r>
  <r>
    <s v="ESP145-18Q4 2021EUR"/>
    <x v="3"/>
    <n v="76903"/>
    <s v="BAYRON REALIZACIÓN GRÁFICA, S.L."/>
    <s v="145-18"/>
    <s v="Q4 2021"/>
    <s v="EUR"/>
    <n v="1183.52"/>
    <n v="1183.5162"/>
    <n v="3.7999999999556102E-3"/>
    <n v="1183.52"/>
    <n v="0"/>
    <x v="0"/>
    <m/>
    <m/>
    <m/>
    <m/>
    <s v="none"/>
    <m/>
    <m/>
    <m/>
    <x v="0"/>
    <m/>
    <x v="0"/>
  </r>
  <r>
    <s v="ESP218-19Q1 2021EUR"/>
    <x v="3"/>
    <n v="83746"/>
    <s v="COMPANYIA GENERAL CARNIA, S.A."/>
    <s v="218-19"/>
    <s v="Q1 2021"/>
    <s v="EUR"/>
    <n v="187.24"/>
    <n v="187.24"/>
    <n v="0"/>
    <n v="187.24"/>
    <n v="0"/>
    <x v="0"/>
    <m/>
    <m/>
    <m/>
    <m/>
    <s v="none"/>
    <m/>
    <m/>
    <m/>
    <x v="0"/>
    <m/>
    <x v="0"/>
  </r>
  <r>
    <s v="ESP218-19Q2 2021EUR"/>
    <x v="3"/>
    <n v="83746"/>
    <s v="COMPANYIA GENERAL CARNIA, S.A."/>
    <s v="218-19"/>
    <s v="Q2 2021"/>
    <s v="EUR"/>
    <n v="310.95"/>
    <n v="310.9522"/>
    <n v="-2.2000000000161799E-3"/>
    <n v="310.95"/>
    <n v="0"/>
    <x v="0"/>
    <m/>
    <m/>
    <m/>
    <m/>
    <s v="none"/>
    <m/>
    <m/>
    <m/>
    <x v="0"/>
    <m/>
    <x v="0"/>
  </r>
  <r>
    <s v="ESP218-19Q3 2021EUR"/>
    <x v="3"/>
    <n v="83746"/>
    <s v="COMPANYIA GENERAL CARNIA, S.A."/>
    <s v="218-19"/>
    <s v="Q3 2021"/>
    <s v="EUR"/>
    <n v="494.23"/>
    <n v="494.23439999999999"/>
    <n v="-4.3999999999755303E-3"/>
    <n v="494.23"/>
    <n v="0"/>
    <x v="0"/>
    <m/>
    <m/>
    <m/>
    <m/>
    <s v="none"/>
    <m/>
    <m/>
    <m/>
    <x v="0"/>
    <m/>
    <x v="0"/>
  </r>
  <r>
    <s v="ESP218-19Q4 2021EUR"/>
    <x v="3"/>
    <n v="83746"/>
    <s v="COMPANYIA GENERAL CARNIA, S.A."/>
    <s v="218-19"/>
    <s v="Q4 2021"/>
    <s v="EUR"/>
    <n v="806.25"/>
    <n v="806.24519999999995"/>
    <n v="4.8000000000456497E-3"/>
    <n v="806.25"/>
    <n v="0"/>
    <x v="0"/>
    <m/>
    <m/>
    <m/>
    <m/>
    <s v="none"/>
    <m/>
    <m/>
    <m/>
    <x v="0"/>
    <m/>
    <x v="0"/>
  </r>
  <r>
    <s v="ESP153-18Q1 2021EUR"/>
    <x v="3"/>
    <n v="97073"/>
    <s v="GENERAL MARKETS FOOD SERVICE IBERICA, S.L.U."/>
    <s v="153-18"/>
    <s v="Q1 2021"/>
    <s v="EUR"/>
    <n v="3565.88"/>
    <n v="3565.8802000000001"/>
    <n v="-1.99999999949795E-4"/>
    <n v="3565.88"/>
    <n v="0"/>
    <x v="0"/>
    <m/>
    <m/>
    <m/>
    <m/>
    <s v="none"/>
    <m/>
    <m/>
    <m/>
    <x v="0"/>
    <m/>
    <x v="0"/>
  </r>
  <r>
    <s v="ESP153-18Q2 2021EUR"/>
    <x v="3"/>
    <n v="97073"/>
    <s v="GENERAL MARKETS FOOD SERVICE IBERICA, S.L.U."/>
    <s v="153-18"/>
    <s v="Q2 2021"/>
    <s v="EUR"/>
    <n v="5262.26"/>
    <n v="5262.2620999999999"/>
    <n v="-2.0999999997002301E-3"/>
    <n v="5262.26"/>
    <n v="0"/>
    <x v="0"/>
    <m/>
    <m/>
    <m/>
    <m/>
    <s v="none"/>
    <m/>
    <m/>
    <m/>
    <x v="0"/>
    <m/>
    <x v="0"/>
  </r>
  <r>
    <s v="ESP153-18Q3 2021EUR"/>
    <x v="3"/>
    <n v="97073"/>
    <s v="GENERAL MARKETS FOOD SERVICE IBERICA, S.L.U."/>
    <s v="153-18"/>
    <s v="Q3 2021"/>
    <s v="EUR"/>
    <n v="8303.92"/>
    <n v="8303.9184000000005"/>
    <n v="1.59999999959836E-3"/>
    <n v="8303.92"/>
    <n v="0"/>
    <x v="0"/>
    <m/>
    <m/>
    <m/>
    <m/>
    <s v="none"/>
    <m/>
    <m/>
    <m/>
    <x v="0"/>
    <m/>
    <x v="0"/>
  </r>
  <r>
    <s v="ESP153-18Q4 2021EUR"/>
    <x v="3"/>
    <n v="97073"/>
    <s v="GENERAL MARKETS FOOD SERVICE IBERICA, S.L.U."/>
    <s v="153-18"/>
    <s v="Q4 2021"/>
    <s v="EUR"/>
    <n v="9144.3700000000008"/>
    <n v="9144.3665000000001"/>
    <n v="3.5000000007130399E-3"/>
    <n v="9144.3700000000008"/>
    <n v="0"/>
    <x v="0"/>
    <m/>
    <m/>
    <m/>
    <m/>
    <s v="none"/>
    <m/>
    <m/>
    <m/>
    <x v="0"/>
    <m/>
    <x v="0"/>
  </r>
  <r>
    <s v="ESP199-18Q2 2021EUR"/>
    <x v="3"/>
    <n v="99861"/>
    <s v="ALMEIDA &amp; XAVIER, LDA (SANIAX)"/>
    <s v="199-18"/>
    <s v="Q2 2021"/>
    <s v="EUR"/>
    <n v="362.76"/>
    <n v="362.75990000000002"/>
    <n v="9.9999999974897906E-5"/>
    <n v="362.76"/>
    <n v="0"/>
    <x v="0"/>
    <m/>
    <m/>
    <m/>
    <m/>
    <s v="none"/>
    <m/>
    <m/>
    <m/>
    <x v="0"/>
    <m/>
    <x v="0"/>
  </r>
  <r>
    <s v="ESP210-19Q1 2021EUR"/>
    <x v="3"/>
    <n v="100387"/>
    <s v="GROUPE GM PENINSULA IBERICA, S.A."/>
    <s v="210-19"/>
    <s v="Q1 2021"/>
    <s v="EUR"/>
    <n v="161.24"/>
    <n v="161.23840000000001"/>
    <n v="1.59999999999627E-3"/>
    <n v="161.24"/>
    <n v="0"/>
    <x v="0"/>
    <m/>
    <m/>
    <m/>
    <m/>
    <s v="none"/>
    <m/>
    <m/>
    <m/>
    <x v="0"/>
    <m/>
    <x v="0"/>
  </r>
  <r>
    <s v="ESP210-19Q2 2021EUR"/>
    <x v="3"/>
    <n v="100387"/>
    <s v="GROUPE GM PENINSULA IBERICA, S.A."/>
    <s v="210-19"/>
    <s v="Q2 2021"/>
    <s v="EUR"/>
    <n v="265.39"/>
    <n v="265.39179999999999"/>
    <n v="-1.8000000000029099E-3"/>
    <n v="265.39"/>
    <n v="0"/>
    <x v="0"/>
    <m/>
    <m/>
    <m/>
    <m/>
    <s v="none"/>
    <m/>
    <m/>
    <m/>
    <x v="0"/>
    <m/>
    <x v="0"/>
  </r>
  <r>
    <s v="ESP210-19Q3 2021EUR"/>
    <x v="3"/>
    <n v="100387"/>
    <s v="GROUPE GM PENINSULA IBERICA, S.A."/>
    <s v="210-19"/>
    <s v="Q3 2021"/>
    <s v="EUR"/>
    <n v="521.25"/>
    <n v="521.25040000000001"/>
    <n v="-4.0000000001327803E-4"/>
    <n v="521.25"/>
    <n v="0"/>
    <x v="0"/>
    <m/>
    <m/>
    <m/>
    <m/>
    <s v="none"/>
    <m/>
    <m/>
    <m/>
    <x v="0"/>
    <m/>
    <x v="0"/>
  </r>
  <r>
    <s v="ESP210-19Q4 2021EUR"/>
    <x v="3"/>
    <n v="100387"/>
    <s v="GROUPE GM PENINSULA IBERICA, S.A."/>
    <s v="210-19"/>
    <s v="Q4 2021"/>
    <s v="EUR"/>
    <n v="593.24"/>
    <n v="593.23979999999995"/>
    <n v="2.00000000063482E-4"/>
    <n v="593.24"/>
    <n v="0"/>
    <x v="0"/>
    <m/>
    <m/>
    <m/>
    <m/>
    <s v="none"/>
    <m/>
    <m/>
    <m/>
    <x v="0"/>
    <m/>
    <x v="0"/>
  </r>
  <r>
    <s v="ESP194-18Q1 2021EUR"/>
    <x v="3"/>
    <n v="100652"/>
    <s v="MESTRIMAGEM, LDA"/>
    <s v="194-18"/>
    <s v="Q1 2021"/>
    <s v="EUR"/>
    <n v="8.3000000000000007"/>
    <n v="8.3000000000000007"/>
    <n v="0"/>
    <n v="8.3000000000000007"/>
    <n v="0"/>
    <x v="0"/>
    <m/>
    <m/>
    <m/>
    <m/>
    <s v="none"/>
    <m/>
    <m/>
    <m/>
    <x v="0"/>
    <m/>
    <x v="0"/>
  </r>
  <r>
    <s v="ESP194-18Q2 2021EUR"/>
    <x v="3"/>
    <n v="100652"/>
    <s v="MESTRIMAGEM, LDA"/>
    <s v="194-18"/>
    <s v="Q2 2021"/>
    <s v="EUR"/>
    <n v="0.33"/>
    <n v="0.32600000000000001"/>
    <n v="4.0000000000000001E-3"/>
    <n v="0.33"/>
    <n v="0"/>
    <x v="0"/>
    <m/>
    <m/>
    <m/>
    <m/>
    <s v="none"/>
    <m/>
    <m/>
    <m/>
    <x v="0"/>
    <m/>
    <x v="0"/>
  </r>
  <r>
    <s v="ESP194-18Q3 2021EUR"/>
    <x v="3"/>
    <n v="100652"/>
    <s v="MESTRIMAGEM, LDA"/>
    <s v="194-18"/>
    <s v="Q3 2021"/>
    <s v="EUR"/>
    <n v="6.69"/>
    <n v="6.6912000000000003"/>
    <n v="-1.19999999999986E-3"/>
    <n v="6.69"/>
    <n v="0"/>
    <x v="0"/>
    <m/>
    <m/>
    <m/>
    <m/>
    <s v="none"/>
    <m/>
    <m/>
    <m/>
    <x v="0"/>
    <m/>
    <x v="0"/>
  </r>
  <r>
    <s v="ESP194-18Q4 2021EUR"/>
    <x v="3"/>
    <n v="100652"/>
    <s v="MESTRIMAGEM, LDA"/>
    <s v="194-18"/>
    <s v="Q4 2021"/>
    <s v="EUR"/>
    <n v="1.23"/>
    <n v="1.228"/>
    <n v="2E-3"/>
    <n v="1.23"/>
    <n v="0"/>
    <x v="0"/>
    <m/>
    <m/>
    <m/>
    <m/>
    <s v="none"/>
    <m/>
    <m/>
    <m/>
    <x v="0"/>
    <m/>
    <x v="0"/>
  </r>
  <r>
    <s v="ESP158-18Q1 2021EUR"/>
    <x v="3"/>
    <n v="105990"/>
    <s v="MANCIVENT, S.L."/>
    <s v="158-18"/>
    <s v="Q1 2021"/>
    <s v="EUR"/>
    <n v="63.25"/>
    <n v="63.251800000000003"/>
    <n v="-1.8000000000029099E-3"/>
    <n v="63.25"/>
    <n v="0"/>
    <x v="0"/>
    <m/>
    <m/>
    <m/>
    <m/>
    <s v="none"/>
    <m/>
    <m/>
    <m/>
    <x v="0"/>
    <m/>
    <x v="0"/>
  </r>
  <r>
    <s v="ESP158-18Q2 2021EUR"/>
    <x v="3"/>
    <n v="105990"/>
    <s v="MANCIVENT, S.L."/>
    <s v="158-18"/>
    <s v="Q2 2021"/>
    <s v="EUR"/>
    <n v="112.63"/>
    <n v="112.6323"/>
    <n v="-2.30000000000529E-3"/>
    <n v="112.63"/>
    <n v="0"/>
    <x v="0"/>
    <m/>
    <m/>
    <m/>
    <m/>
    <s v="none"/>
    <m/>
    <m/>
    <m/>
    <x v="0"/>
    <m/>
    <x v="0"/>
  </r>
  <r>
    <s v="ESP158-18Q3 2021EUR"/>
    <x v="3"/>
    <n v="105990"/>
    <s v="MANCIVENT, S.L."/>
    <s v="158-18"/>
    <s v="Q3 2021"/>
    <s v="EUR"/>
    <n v="29.17"/>
    <n v="29.167200000000001"/>
    <n v="2.8000000000005798E-3"/>
    <n v="29.17"/>
    <n v="0"/>
    <x v="0"/>
    <m/>
    <m/>
    <m/>
    <m/>
    <s v="none"/>
    <m/>
    <m/>
    <m/>
    <x v="0"/>
    <m/>
    <x v="0"/>
  </r>
  <r>
    <s v="ESP158-18Q4 2021EUR"/>
    <x v="3"/>
    <n v="105990"/>
    <s v="MANCIVENT, S.L."/>
    <s v="158-18"/>
    <s v="Q4 2021"/>
    <s v="EUR"/>
    <n v="15.04"/>
    <n v="15.035"/>
    <n v="4.999999999999E-3"/>
    <n v="15.04"/>
    <n v="0"/>
    <x v="0"/>
    <m/>
    <m/>
    <m/>
    <m/>
    <s v="none"/>
    <m/>
    <m/>
    <m/>
    <x v="0"/>
    <m/>
    <x v="0"/>
  </r>
  <r>
    <s v="ESP161-18Q1 2021EUR"/>
    <x v="3"/>
    <n v="109542"/>
    <s v="NUEVA COCINA MEDITERRANEA 2002, S.L."/>
    <s v="161-18"/>
    <s v="Q1 2021"/>
    <s v="EUR"/>
    <n v="286.64"/>
    <n v="286.6404"/>
    <n v="-4.0000000001327803E-4"/>
    <n v="286.64"/>
    <n v="0"/>
    <x v="0"/>
    <m/>
    <m/>
    <m/>
    <m/>
    <s v="none"/>
    <m/>
    <m/>
    <m/>
    <x v="0"/>
    <m/>
    <x v="0"/>
  </r>
  <r>
    <s v="ESP161-18Q2 2021EUR"/>
    <x v="3"/>
    <n v="109542"/>
    <s v="NUEVA COCINA MEDITERRANEA 2002, S.L."/>
    <s v="161-18"/>
    <s v="Q2 2021"/>
    <s v="EUR"/>
    <n v="221.28"/>
    <n v="221.27860000000001"/>
    <n v="1.39999999998963E-3"/>
    <n v="221.28"/>
    <n v="0"/>
    <x v="0"/>
    <m/>
    <m/>
    <m/>
    <m/>
    <s v="none"/>
    <m/>
    <m/>
    <m/>
    <x v="0"/>
    <m/>
    <x v="0"/>
  </r>
  <r>
    <s v="ESP161-18Q3 2021EUR"/>
    <x v="3"/>
    <n v="109542"/>
    <s v="NUEVA COCINA MEDITERRANEA 2002, S.L."/>
    <s v="161-18"/>
    <s v="Q3 2021"/>
    <s v="EUR"/>
    <n v="265.73"/>
    <n v="265.7321"/>
    <n v="-2.0999999999844398E-3"/>
    <n v="265.73"/>
    <n v="0"/>
    <x v="0"/>
    <m/>
    <m/>
    <m/>
    <m/>
    <s v="none"/>
    <m/>
    <m/>
    <m/>
    <x v="0"/>
    <m/>
    <x v="0"/>
  </r>
  <r>
    <s v="ESP161-18Q4 2021EUR"/>
    <x v="3"/>
    <n v="109542"/>
    <s v="NUEVA COCINA MEDITERRANEA 2002, S.L."/>
    <s v="161-18"/>
    <s v="Q4 2021"/>
    <s v="EUR"/>
    <n v="301.81"/>
    <n v="301.80549999999999"/>
    <n v="4.5000000000072699E-3"/>
    <n v="301.81"/>
    <n v="0"/>
    <x v="0"/>
    <m/>
    <m/>
    <m/>
    <m/>
    <s v="none"/>
    <m/>
    <m/>
    <m/>
    <x v="0"/>
    <m/>
    <x v="0"/>
  </r>
  <r>
    <s v="ESP182-18Q1 2021EUR"/>
    <x v="3"/>
    <n v="110725"/>
    <s v="SIH MADRID 2004, S.L."/>
    <s v="182-18"/>
    <s v="Q1 2021"/>
    <s v="EUR"/>
    <n v="23.45"/>
    <n v="23.4526"/>
    <n v="-2.6000000000010398E-3"/>
    <n v="23.45"/>
    <n v="0"/>
    <x v="0"/>
    <m/>
    <m/>
    <m/>
    <m/>
    <s v="none"/>
    <m/>
    <m/>
    <m/>
    <x v="0"/>
    <m/>
    <x v="0"/>
  </r>
  <r>
    <s v="ESP182-18Q2 2021EUR"/>
    <x v="3"/>
    <n v="110725"/>
    <s v="SIH MADRID 2004, S.L."/>
    <s v="182-18"/>
    <s v="Q2 2021"/>
    <s v="EUR"/>
    <n v="31.33"/>
    <n v="31.329599999999999"/>
    <n v="3.9999999999906701E-4"/>
    <n v="31.33"/>
    <n v="0"/>
    <x v="0"/>
    <m/>
    <m/>
    <m/>
    <m/>
    <s v="none"/>
    <m/>
    <m/>
    <m/>
    <x v="0"/>
    <m/>
    <x v="0"/>
  </r>
  <r>
    <s v="ESP182-18Q3 2021EUR"/>
    <x v="3"/>
    <n v="110725"/>
    <s v="SIH MADRID 2004, S.L."/>
    <s v="182-18"/>
    <s v="Q3 2021"/>
    <s v="EUR"/>
    <n v="44.94"/>
    <n v="44.936100000000003"/>
    <n v="3.89999999999446E-3"/>
    <n v="44.94"/>
    <n v="0"/>
    <x v="0"/>
    <m/>
    <m/>
    <m/>
    <m/>
    <s v="none"/>
    <m/>
    <m/>
    <m/>
    <x v="0"/>
    <m/>
    <x v="0"/>
  </r>
  <r>
    <s v="ESP182-18Q4 2021EUR"/>
    <x v="3"/>
    <n v="110725"/>
    <s v="SIH MADRID 2004, S.L."/>
    <s v="182-18"/>
    <s v="Q4 2021"/>
    <s v="EUR"/>
    <n v="207.62"/>
    <n v="207.61590000000001"/>
    <n v="4.0999999999939904E-3"/>
    <n v="207.62"/>
    <n v="0"/>
    <x v="0"/>
    <m/>
    <m/>
    <m/>
    <m/>
    <s v="none"/>
    <m/>
    <m/>
    <m/>
    <x v="0"/>
    <m/>
    <x v="0"/>
  </r>
  <r>
    <s v="ESP204-19Q1 2021EUR"/>
    <x v="3"/>
    <n v="120040"/>
    <s v="LABAQUA, S.A."/>
    <s v="204-19"/>
    <s v="Q1 2021"/>
    <s v="EUR"/>
    <n v="11.52"/>
    <n v="11.520300000000001"/>
    <n v="-3.0000000000107702E-4"/>
    <n v="11.52"/>
    <n v="0"/>
    <x v="0"/>
    <m/>
    <m/>
    <m/>
    <m/>
    <s v="none"/>
    <m/>
    <m/>
    <m/>
    <x v="0"/>
    <m/>
    <x v="0"/>
  </r>
  <r>
    <s v="ESP204-19Q2 2021EUR"/>
    <x v="3"/>
    <n v="120040"/>
    <s v="LABAQUA, S.A."/>
    <s v="204-19"/>
    <s v="Q2 2021"/>
    <s v="EUR"/>
    <n v="52.67"/>
    <n v="52.667700000000004"/>
    <n v="2.2999999999981902E-3"/>
    <n v="52.67"/>
    <n v="0"/>
    <x v="0"/>
    <m/>
    <m/>
    <m/>
    <m/>
    <s v="none"/>
    <m/>
    <m/>
    <m/>
    <x v="0"/>
    <m/>
    <x v="0"/>
  </r>
  <r>
    <s v="ESP204-19Q3 2021EUR"/>
    <x v="3"/>
    <n v="120040"/>
    <s v="LABAQUA, S.A."/>
    <s v="204-19"/>
    <s v="Q3 2021"/>
    <s v="EUR"/>
    <n v="14.85"/>
    <n v="14.8529"/>
    <n v="-2.9000000000003398E-3"/>
    <n v="14.85"/>
    <n v="0"/>
    <x v="0"/>
    <m/>
    <m/>
    <m/>
    <m/>
    <s v="none"/>
    <m/>
    <m/>
    <m/>
    <x v="0"/>
    <m/>
    <x v="0"/>
  </r>
  <r>
    <s v="ESP204-19Q4 2021EUR"/>
    <x v="3"/>
    <n v="120040"/>
    <s v="LABAQUA, S.A."/>
    <s v="204-19"/>
    <s v="Q4 2021"/>
    <s v="EUR"/>
    <n v="8.25"/>
    <n v="8.2454999999999998"/>
    <n v="4.5000000000001697E-3"/>
    <n v="8.25"/>
    <n v="0"/>
    <x v="0"/>
    <m/>
    <m/>
    <m/>
    <m/>
    <s v="none"/>
    <m/>
    <m/>
    <m/>
    <x v="0"/>
    <m/>
    <x v="0"/>
  </r>
  <r>
    <s v="ESP232-19Q1 2021EUR"/>
    <x v="3"/>
    <n v="120993"/>
    <s v="INSIDE TEXTIL S.L."/>
    <s v="232-19"/>
    <s v="Q1 2021"/>
    <s v="EUR"/>
    <n v="174.87"/>
    <n v="174.87"/>
    <n v="0"/>
    <n v="174.87"/>
    <n v="0"/>
    <x v="0"/>
    <m/>
    <m/>
    <m/>
    <m/>
    <s v="none"/>
    <m/>
    <m/>
    <m/>
    <x v="0"/>
    <m/>
    <x v="0"/>
  </r>
  <r>
    <s v="ESP232-19Q2 2021EUR"/>
    <x v="3"/>
    <n v="120993"/>
    <s v="INSIDE TEXTIL S.L."/>
    <s v="232-19"/>
    <s v="Q2 2021"/>
    <s v="EUR"/>
    <n v="50"/>
    <n v="49.9968"/>
    <n v="3.1999999999996402E-3"/>
    <n v="50"/>
    <n v="0"/>
    <x v="0"/>
    <m/>
    <m/>
    <m/>
    <m/>
    <s v="none"/>
    <m/>
    <m/>
    <m/>
    <x v="0"/>
    <m/>
    <x v="0"/>
  </r>
  <r>
    <s v="ESP232-19Q4 2021EUR"/>
    <x v="3"/>
    <n v="120993"/>
    <s v="INSIDE TEXTIL S.L."/>
    <s v="232-19"/>
    <s v="Q4 2021"/>
    <s v="EUR"/>
    <n v="61.1"/>
    <n v="61.097700000000003"/>
    <n v="2.2999999999981902E-3"/>
    <n v="61.1"/>
    <n v="0"/>
    <x v="0"/>
    <m/>
    <m/>
    <m/>
    <m/>
    <s v="none"/>
    <m/>
    <m/>
    <m/>
    <x v="0"/>
    <m/>
    <x v="0"/>
  </r>
  <r>
    <s v="ESP169-18Q1 2021EUR"/>
    <x v="3"/>
    <n v="167543"/>
    <s v="NUEVO VALOR GRAPHICO, S.L."/>
    <s v="169-18"/>
    <s v="Q1 2021"/>
    <s v="EUR"/>
    <n v="18.100000000000001"/>
    <n v="18.1006"/>
    <n v="-5.99999999998601E-4"/>
    <n v="18.100000000000001"/>
    <n v="0"/>
    <x v="0"/>
    <m/>
    <m/>
    <m/>
    <m/>
    <s v="none"/>
    <m/>
    <m/>
    <m/>
    <x v="0"/>
    <m/>
    <x v="0"/>
  </r>
  <r>
    <s v="ESP169-18Q2 2021EUR"/>
    <x v="3"/>
    <n v="167543"/>
    <s v="NUEVO VALOR GRAPHICO, S.L."/>
    <s v="169-18"/>
    <s v="Q2 2021"/>
    <s v="EUR"/>
    <n v="13.82"/>
    <n v="13.818"/>
    <n v="2.0000000000006601E-3"/>
    <n v="13.82"/>
    <n v="0"/>
    <x v="0"/>
    <m/>
    <m/>
    <m/>
    <m/>
    <s v="none"/>
    <m/>
    <m/>
    <m/>
    <x v="0"/>
    <m/>
    <x v="0"/>
  </r>
  <r>
    <s v="ESP251-20Q1 2021EUR"/>
    <x v="3"/>
    <n v="178520"/>
    <s v="AGUAPURA AGUAVIVA SL"/>
    <s v="251-20"/>
    <s v="Q1 2021"/>
    <s v="EUR"/>
    <n v="40.93"/>
    <n v="40.926000000000002"/>
    <n v="3.9999999999977796E-3"/>
    <n v="40.93"/>
    <n v="0"/>
    <x v="0"/>
    <m/>
    <m/>
    <m/>
    <m/>
    <s v="none"/>
    <m/>
    <m/>
    <m/>
    <x v="0"/>
    <m/>
    <x v="0"/>
  </r>
  <r>
    <s v="ESP251-20Q2 2021EUR"/>
    <x v="3"/>
    <n v="178520"/>
    <s v="AGUAPURA AGUAVIVA SL"/>
    <s v="251-20"/>
    <s v="Q2 2021"/>
    <s v="EUR"/>
    <n v="69.739999999999995"/>
    <n v="69.734999999999999"/>
    <n v="4.9999999999954499E-3"/>
    <n v="69.739999999999995"/>
    <n v="0"/>
    <x v="0"/>
    <m/>
    <m/>
    <m/>
    <m/>
    <s v="none"/>
    <m/>
    <m/>
    <m/>
    <x v="0"/>
    <m/>
    <x v="0"/>
  </r>
  <r>
    <s v="ESP251-20Q3 2021EUR"/>
    <x v="3"/>
    <n v="178520"/>
    <s v="AGUAPURA AGUAVIVA SL"/>
    <s v="251-20"/>
    <s v="Q3 2021"/>
    <s v="EUR"/>
    <n v="61.74"/>
    <n v="61.74"/>
    <n v="0"/>
    <n v="61.74"/>
    <n v="0"/>
    <x v="0"/>
    <m/>
    <m/>
    <m/>
    <m/>
    <s v="none"/>
    <m/>
    <m/>
    <m/>
    <x v="0"/>
    <m/>
    <x v="0"/>
  </r>
  <r>
    <s v="ESP251-20Q4 2021EUR"/>
    <x v="3"/>
    <n v="178520"/>
    <s v="AGUAPURA AGUAVIVA SL"/>
    <s v="251-20"/>
    <s v="Q4 2021"/>
    <s v="EUR"/>
    <n v="64.430000000000007"/>
    <n v="64.424999999999997"/>
    <n v="5.0000000000096599E-3"/>
    <n v="64.430000000000007"/>
    <n v="0"/>
    <x v="0"/>
    <m/>
    <m/>
    <m/>
    <m/>
    <s v="none"/>
    <m/>
    <m/>
    <m/>
    <x v="0"/>
    <m/>
    <x v="0"/>
  </r>
  <r>
    <s v="ESP175-18Q1 2021EUR"/>
    <x v="3"/>
    <n v="191240"/>
    <s v="ADAMO TELECOM IBERIA, S.A."/>
    <s v="175-18"/>
    <s v="Q1 2021"/>
    <s v="EUR"/>
    <n v="388.81"/>
    <n v="388.81049999999999"/>
    <n v="-4.9999999998817603E-4"/>
    <n v="388.81"/>
    <n v="0"/>
    <x v="0"/>
    <m/>
    <m/>
    <m/>
    <m/>
    <s v="none"/>
    <m/>
    <m/>
    <m/>
    <x v="0"/>
    <m/>
    <x v="0"/>
  </r>
  <r>
    <s v="ESP175-18Q2 2021EUR"/>
    <x v="3"/>
    <n v="191240"/>
    <s v="ADAMO TELECOM IBERIA, S.A."/>
    <s v="175-18"/>
    <s v="Q2 2021"/>
    <s v="EUR"/>
    <n v="388.81"/>
    <n v="388.81049999999999"/>
    <n v="-4.9999999998817603E-4"/>
    <n v="388.81"/>
    <n v="0"/>
    <x v="0"/>
    <m/>
    <m/>
    <m/>
    <m/>
    <s v="none"/>
    <m/>
    <m/>
    <m/>
    <x v="0"/>
    <m/>
    <x v="0"/>
  </r>
  <r>
    <s v="ESP175-18Q3 2021EUR"/>
    <x v="3"/>
    <n v="191240"/>
    <s v="ADAMO TELECOM IBERIA, S.A."/>
    <s v="175-18"/>
    <s v="Q3 2021"/>
    <s v="EUR"/>
    <n v="388.81"/>
    <n v="388.81049999999999"/>
    <n v="-4.9999999998817603E-4"/>
    <n v="388.81"/>
    <n v="0"/>
    <x v="0"/>
    <m/>
    <m/>
    <m/>
    <m/>
    <s v="none"/>
    <m/>
    <m/>
    <m/>
    <x v="0"/>
    <m/>
    <x v="0"/>
  </r>
  <r>
    <s v="ESP175-18Q4 2021EUR"/>
    <x v="3"/>
    <n v="191240"/>
    <s v="ADAMO TELECOM IBERIA, S.A."/>
    <s v="175-18"/>
    <s v="Q4 2021"/>
    <s v="EUR"/>
    <n v="388.81"/>
    <n v="388.81049999999999"/>
    <n v="-4.9999999998817603E-4"/>
    <n v="388.81"/>
    <n v="0"/>
    <x v="0"/>
    <m/>
    <m/>
    <m/>
    <m/>
    <s v="none"/>
    <m/>
    <m/>
    <m/>
    <x v="0"/>
    <m/>
    <x v="0"/>
  </r>
  <r>
    <s v="ESP171-18Q1 2021EUR"/>
    <x v="3"/>
    <n v="197147"/>
    <s v="EDEN SPRINGS ESPAÑA, S.A."/>
    <s v="171-18"/>
    <s v="Q1 2021"/>
    <s v="EUR"/>
    <n v="5.55"/>
    <n v="5.5491999999999999"/>
    <n v="7.9999999999991103E-4"/>
    <n v="5.55"/>
    <n v="0"/>
    <x v="0"/>
    <m/>
    <m/>
    <m/>
    <m/>
    <s v="none"/>
    <m/>
    <m/>
    <m/>
    <x v="0"/>
    <m/>
    <x v="0"/>
  </r>
  <r>
    <s v="ESP171-18Q2 2021EUR"/>
    <x v="3"/>
    <n v="197147"/>
    <s v="EDEN SPRINGS ESPAÑA, S.A."/>
    <s v="171-18"/>
    <s v="Q2 2021"/>
    <s v="EUR"/>
    <n v="13.29"/>
    <n v="13.290699999999999"/>
    <n v="-7.0000000000014495E-4"/>
    <n v="13.29"/>
    <n v="0"/>
    <x v="0"/>
    <m/>
    <m/>
    <m/>
    <m/>
    <s v="none"/>
    <m/>
    <m/>
    <m/>
    <x v="0"/>
    <m/>
    <x v="0"/>
  </r>
  <r>
    <s v="ESP171-18Q3 2021EUR"/>
    <x v="3"/>
    <n v="197147"/>
    <s v="EDEN SPRINGS ESPAÑA, S.A."/>
    <s v="171-18"/>
    <s v="Q3 2021"/>
    <s v="EUR"/>
    <n v="75.459999999999994"/>
    <n v="75.460800000000006"/>
    <n v="-8.0000000001234596E-4"/>
    <n v="75.459999999999994"/>
    <n v="0"/>
    <x v="0"/>
    <m/>
    <m/>
    <m/>
    <m/>
    <s v="none"/>
    <m/>
    <m/>
    <m/>
    <x v="0"/>
    <m/>
    <x v="0"/>
  </r>
  <r>
    <s v="ESP171-18Q4 2021EUR"/>
    <x v="3"/>
    <n v="197147"/>
    <s v="EDEN SPRINGS ESPAÑA, S.A."/>
    <s v="171-18"/>
    <s v="Q4 2021"/>
    <s v="EUR"/>
    <n v="46.19"/>
    <n v="46.188800000000001"/>
    <n v="1.1999999999972001E-3"/>
    <n v="46.19"/>
    <n v="0"/>
    <x v="0"/>
    <m/>
    <m/>
    <m/>
    <m/>
    <s v="none"/>
    <m/>
    <m/>
    <m/>
    <x v="0"/>
    <m/>
    <x v="0"/>
  </r>
  <r>
    <s v="ESP168-18Q1 2021EUR"/>
    <x v="3"/>
    <n v="197557"/>
    <s v="REXEL SPAIN, S.L."/>
    <s v="168-18"/>
    <s v="Q1 2021"/>
    <s v="EUR"/>
    <n v="74"/>
    <n v="74.000699999999995"/>
    <n v="-6.9999999999481501E-4"/>
    <n v="74"/>
    <n v="0"/>
    <x v="0"/>
    <m/>
    <m/>
    <m/>
    <m/>
    <s v="none"/>
    <m/>
    <m/>
    <m/>
    <x v="0"/>
    <m/>
    <x v="0"/>
  </r>
  <r>
    <s v="ESP168-18 - newQ2 2021EUR"/>
    <x v="3"/>
    <n v="197557"/>
    <s v="REXEL SPAIN, S.L."/>
    <s v="168-18 - new"/>
    <s v="Q2 2021"/>
    <s v="EUR"/>
    <n v="103.15"/>
    <n v="103.14879999999999"/>
    <n v="1.20000000001141E-3"/>
    <n v="103.15"/>
    <n v="0"/>
    <x v="0"/>
    <m/>
    <m/>
    <m/>
    <m/>
    <s v="none"/>
    <m/>
    <m/>
    <m/>
    <x v="0"/>
    <m/>
    <x v="0"/>
  </r>
  <r>
    <s v="ESP168-18 - newQ3 2021EUR"/>
    <x v="3"/>
    <n v="197557"/>
    <s v="REXEL SPAIN, S.L."/>
    <s v="168-18 - new"/>
    <s v="Q3 2021"/>
    <s v="EUR"/>
    <n v="115.89"/>
    <n v="115.88930000000001"/>
    <n v="6.9999999999481501E-4"/>
    <n v="115.89"/>
    <n v="0"/>
    <x v="0"/>
    <m/>
    <m/>
    <m/>
    <m/>
    <s v="none"/>
    <m/>
    <m/>
    <m/>
    <x v="0"/>
    <m/>
    <x v="0"/>
  </r>
  <r>
    <s v="ESP168-18 - newQ4 2021EUR"/>
    <x v="3"/>
    <n v="197557"/>
    <s v="REXEL SPAIN, S.L."/>
    <s v="168-18 - new"/>
    <s v="Q4 2021"/>
    <s v="EUR"/>
    <n v="163.72999999999999"/>
    <n v="163.7304"/>
    <n v="-4.0000000001327803E-4"/>
    <n v="163.72999999999999"/>
    <n v="0"/>
    <x v="0"/>
    <m/>
    <m/>
    <m/>
    <m/>
    <s v="none"/>
    <m/>
    <m/>
    <m/>
    <x v="0"/>
    <m/>
    <x v="0"/>
  </r>
  <r>
    <s v="ESP196-18Q1 2021EUR"/>
    <x v="3"/>
    <n v="225572"/>
    <s v="AGUAS DE SOLAN DE CABRAS, S.A."/>
    <s v="196-18"/>
    <s v="Q1 2021"/>
    <s v="EUR"/>
    <n v="36.96"/>
    <n v="36.958500000000001"/>
    <n v="1.5000000000000499E-3"/>
    <n v="36.958500000000001"/>
    <n v="1.5000000000000499E-3"/>
    <x v="0"/>
    <m/>
    <m/>
    <m/>
    <m/>
    <s v="none"/>
    <m/>
    <m/>
    <m/>
    <x v="0"/>
    <m/>
    <x v="0"/>
  </r>
  <r>
    <s v="ESP196-18Q2 2021EUR"/>
    <x v="3"/>
    <n v="225572"/>
    <s v="AGUAS DE SOLAN DE CABRAS, S.A."/>
    <s v="196-18"/>
    <s v="Q2 2021"/>
    <s v="EUR"/>
    <n v="83.55"/>
    <n v="83.549000000000007"/>
    <n v="9.9999999999056399E-4"/>
    <n v="83.549000000000007"/>
    <n v="9.9999999999056399E-4"/>
    <x v="0"/>
    <m/>
    <m/>
    <m/>
    <m/>
    <s v="none"/>
    <m/>
    <m/>
    <m/>
    <x v="0"/>
    <m/>
    <x v="0"/>
  </r>
  <r>
    <s v="ESP196-18Q3 2021EUR"/>
    <x v="3"/>
    <n v="225572"/>
    <s v="AGUAS DE SOLAN DE CABRAS, S.A."/>
    <s v="196-18"/>
    <s v="Q3 2021"/>
    <s v="EUR"/>
    <n v="100.69"/>
    <n v="100.6935"/>
    <n v="-3.5000000000024998E-3"/>
    <n v="100.6935"/>
    <n v="-3.5000000000024998E-3"/>
    <x v="0"/>
    <m/>
    <m/>
    <m/>
    <m/>
    <s v="none"/>
    <m/>
    <m/>
    <m/>
    <x v="0"/>
    <m/>
    <x v="0"/>
  </r>
  <r>
    <s v="ESP196-18Q4 2021EUR"/>
    <x v="3"/>
    <n v="225572"/>
    <s v="AGUAS DE SOLAN DE CABRAS, S.A."/>
    <s v="196-18"/>
    <s v="Q4 2021"/>
    <s v="EUR"/>
    <n v="68.64"/>
    <n v="68.635000000000005"/>
    <n v="4.9999999999954499E-3"/>
    <n v="68.635000000000005"/>
    <n v="4.9999999999954499E-3"/>
    <x v="0"/>
    <m/>
    <m/>
    <m/>
    <m/>
    <s v="none"/>
    <m/>
    <m/>
    <m/>
    <x v="0"/>
    <m/>
    <x v="0"/>
  </r>
  <r>
    <s v="ESP128-18Q1 2021EUR"/>
    <x v="3"/>
    <n v="239245"/>
    <s v="NTT SPAIN INTELLIGENT TECHNOLOGIES AND SERVICES S.L (ex dimension data)"/>
    <s v="128-18"/>
    <s v="Q1 2021"/>
    <s v="EUR"/>
    <n v="7.36"/>
    <n v="7.3581000000000003"/>
    <n v="1.90000000000001E-3"/>
    <n v="7.36"/>
    <n v="0"/>
    <x v="0"/>
    <m/>
    <m/>
    <m/>
    <m/>
    <s v="none"/>
    <m/>
    <m/>
    <m/>
    <x v="0"/>
    <m/>
    <x v="0"/>
  </r>
  <r>
    <s v="ESP128-18Q2 2021EUR"/>
    <x v="3"/>
    <n v="239245"/>
    <s v="NTT SPAIN INTELLIGENT TECHNOLOGIES AND SERVICES S.L (ex dimension data)"/>
    <s v="128-18"/>
    <s v="Q2 2021"/>
    <s v="EUR"/>
    <n v="-6.39"/>
    <n v="-6.3867000000000003"/>
    <n v="-3.2999999999994102E-3"/>
    <n v="-6.39"/>
    <n v="0"/>
    <x v="0"/>
    <m/>
    <m/>
    <m/>
    <m/>
    <s v="none"/>
    <m/>
    <m/>
    <m/>
    <x v="0"/>
    <m/>
    <x v="0"/>
  </r>
  <r>
    <s v="ESP221-19Q1 2021EUR"/>
    <x v="3"/>
    <n v="242778"/>
    <s v="FRUTAS ARIAS RUBIO, S.L."/>
    <s v="221-19"/>
    <s v="Q1 2021"/>
    <s v="EUR"/>
    <n v="53.67"/>
    <n v="53.668300000000002"/>
    <n v="1.6999999999995901E-3"/>
    <n v="53.668300000000002"/>
    <n v="1.6999999999995901E-3"/>
    <x v="0"/>
    <m/>
    <m/>
    <m/>
    <m/>
    <s v="none"/>
    <m/>
    <m/>
    <m/>
    <x v="0"/>
    <m/>
    <x v="0"/>
  </r>
  <r>
    <s v="ESP221-19Q2 2021EUR"/>
    <x v="3"/>
    <n v="242778"/>
    <s v="FRUTAS ARIAS RUBIO, S.L."/>
    <s v="221-19"/>
    <s v="Q2 2021"/>
    <s v="EUR"/>
    <n v="158.69999999999999"/>
    <n v="158.70330000000001"/>
    <n v="-3.30000000002428E-3"/>
    <n v="158.70330000000001"/>
    <n v="-3.30000000002428E-3"/>
    <x v="0"/>
    <m/>
    <m/>
    <m/>
    <m/>
    <s v="none"/>
    <m/>
    <m/>
    <m/>
    <x v="0"/>
    <m/>
    <x v="0"/>
  </r>
  <r>
    <s v="ESP221-19Q3 2021EUR"/>
    <x v="3"/>
    <n v="242778"/>
    <s v="FRUTAS ARIAS RUBIO, S.L."/>
    <s v="221-19"/>
    <s v="Q3 2021"/>
    <s v="EUR"/>
    <n v="258.38"/>
    <n v="258.37709999999998"/>
    <n v="2.9000000000110001E-3"/>
    <n v="258.37709999999998"/>
    <n v="2.9000000000110001E-3"/>
    <x v="0"/>
    <m/>
    <m/>
    <m/>
    <m/>
    <s v="none"/>
    <m/>
    <m/>
    <m/>
    <x v="0"/>
    <m/>
    <x v="0"/>
  </r>
  <r>
    <s v="ESP221-19Q4 2021EUR"/>
    <x v="3"/>
    <n v="242778"/>
    <s v="FRUTAS ARIAS RUBIO, S.L."/>
    <s v="221-19"/>
    <s v="Q4 2021"/>
    <s v="EUR"/>
    <n v="239.14"/>
    <n v="239.13659999999999"/>
    <n v="3.3999999999991802E-3"/>
    <n v="239.13659999999999"/>
    <n v="3.3999999999991802E-3"/>
    <x v="0"/>
    <m/>
    <m/>
    <m/>
    <m/>
    <s v="none"/>
    <m/>
    <m/>
    <m/>
    <x v="0"/>
    <m/>
    <x v="0"/>
  </r>
  <r>
    <s v="ESP190-18Q1 2021EUR"/>
    <x v="3"/>
    <n v="256140"/>
    <s v="EVOCA IBERIA S.L."/>
    <s v="190-18"/>
    <s v="Q1 2021"/>
    <s v="EUR"/>
    <n v="46.37"/>
    <n v="46.366999999999997"/>
    <n v="3.0000000000001098E-3"/>
    <n v="46.37"/>
    <n v="0"/>
    <x v="0"/>
    <m/>
    <m/>
    <m/>
    <m/>
    <s v="none"/>
    <m/>
    <m/>
    <m/>
    <x v="0"/>
    <m/>
    <x v="0"/>
  </r>
  <r>
    <s v="ESP190-18Q2 2021EUR"/>
    <x v="3"/>
    <n v="256140"/>
    <s v="EVOCA IBERIA S.L."/>
    <s v="190-18"/>
    <s v="Q2 2021"/>
    <s v="EUR"/>
    <n v="59.01"/>
    <n v="59.006900000000002"/>
    <n v="3.0999999999963201E-3"/>
    <n v="59.01"/>
    <n v="0"/>
    <x v="0"/>
    <m/>
    <m/>
    <m/>
    <m/>
    <s v="none"/>
    <m/>
    <m/>
    <m/>
    <x v="0"/>
    <m/>
    <x v="0"/>
  </r>
  <r>
    <s v="ESP190-18Q3 2021EUR"/>
    <x v="3"/>
    <n v="256140"/>
    <s v="EVOCA IBERIA S.L."/>
    <s v="190-18"/>
    <s v="Q3 2021"/>
    <s v="EUR"/>
    <n v="43.05"/>
    <n v="43.0458"/>
    <n v="4.1999999999973101E-3"/>
    <n v="43.05"/>
    <n v="0"/>
    <x v="0"/>
    <m/>
    <m/>
    <m/>
    <m/>
    <s v="none"/>
    <m/>
    <m/>
    <m/>
    <x v="0"/>
    <m/>
    <x v="0"/>
  </r>
  <r>
    <s v="ESP190-18Q4 2021EUR"/>
    <x v="3"/>
    <n v="256140"/>
    <s v="EVOCA IBERIA S.L."/>
    <s v="190-18"/>
    <s v="Q4 2021"/>
    <s v="EUR"/>
    <n v="435.34"/>
    <n v="435.34449999999998"/>
    <n v="-4.5000000000072699E-3"/>
    <n v="435.34"/>
    <n v="0"/>
    <x v="0"/>
    <m/>
    <m/>
    <m/>
    <m/>
    <s v="none"/>
    <m/>
    <m/>
    <m/>
    <x v="0"/>
    <m/>
    <x v="0"/>
  </r>
  <r>
    <s v="ESP185-18Q1 2021EUR"/>
    <x v="3"/>
    <n v="257329"/>
    <s v="EIFFAGE ENERGIA, S.L."/>
    <s v="185-18"/>
    <s v="Q1 2021"/>
    <s v="EUR"/>
    <n v="1044.2"/>
    <n v="1044.204"/>
    <n v="-3.9999999999054099E-3"/>
    <n v="1044.2"/>
    <n v="0"/>
    <x v="0"/>
    <m/>
    <m/>
    <m/>
    <m/>
    <s v="none"/>
    <m/>
    <m/>
    <m/>
    <x v="0"/>
    <m/>
    <x v="0"/>
  </r>
  <r>
    <s v="ESP185-18Q2 2021EUR"/>
    <x v="3"/>
    <n v="257329"/>
    <s v="EIFFAGE ENERGIA, S.L."/>
    <s v="185-18"/>
    <s v="Q2 2021"/>
    <s v="EUR"/>
    <n v="3659.02"/>
    <n v="3659.0232000000001"/>
    <n v="-3.2000000001062199E-3"/>
    <n v="3659.02"/>
    <n v="0"/>
    <x v="0"/>
    <m/>
    <m/>
    <m/>
    <m/>
    <s v="none"/>
    <m/>
    <m/>
    <m/>
    <x v="0"/>
    <m/>
    <x v="0"/>
  </r>
  <r>
    <s v="ESP185-18Q3 2021EUR"/>
    <x v="3"/>
    <n v="257329"/>
    <s v="EIFFAGE ENERGIA, S.L."/>
    <s v="185-18"/>
    <s v="Q3 2021"/>
    <s v="EUR"/>
    <n v="1957.97"/>
    <n v="1957.9694999999999"/>
    <n v="5.0000000010186297E-4"/>
    <n v="1957.97"/>
    <n v="0"/>
    <x v="0"/>
    <m/>
    <m/>
    <m/>
    <m/>
    <s v="none"/>
    <m/>
    <m/>
    <m/>
    <x v="0"/>
    <m/>
    <x v="0"/>
  </r>
  <r>
    <s v="ESP185-18Q4 2021EUR"/>
    <x v="3"/>
    <n v="257329"/>
    <s v="EIFFAGE ENERGIA, S.L."/>
    <s v="185-18"/>
    <s v="Q4 2021"/>
    <s v="EUR"/>
    <n v="1733.5"/>
    <n v="1733.4982"/>
    <n v="1.8000000000029099E-3"/>
    <n v="1733.5"/>
    <n v="0"/>
    <x v="0"/>
    <m/>
    <m/>
    <m/>
    <m/>
    <s v="none"/>
    <m/>
    <m/>
    <m/>
    <x v="0"/>
    <m/>
    <x v="0"/>
  </r>
  <r>
    <s v="ESP250-20Q1 2021EUR"/>
    <x v="3"/>
    <n v="258721"/>
    <s v="MARMEN NEW SERVICES S.L."/>
    <s v="250-20"/>
    <s v="Q1 2021"/>
    <s v="EUR"/>
    <n v="63.13"/>
    <n v="63.13"/>
    <n v="0"/>
    <n v="63.13"/>
    <n v="0"/>
    <x v="0"/>
    <m/>
    <m/>
    <m/>
    <m/>
    <s v="none"/>
    <m/>
    <m/>
    <m/>
    <x v="0"/>
    <m/>
    <x v="0"/>
  </r>
  <r>
    <s v="ESP250-20Q2 2021EUR"/>
    <x v="3"/>
    <n v="258721"/>
    <s v="MARMEN NEW SERVICES S.L."/>
    <s v="250-20"/>
    <s v="Q2 2021"/>
    <s v="EUR"/>
    <n v="100.5"/>
    <n v="100.4996"/>
    <n v="3.9999999999906701E-4"/>
    <n v="100.5"/>
    <n v="0"/>
    <x v="0"/>
    <m/>
    <m/>
    <m/>
    <m/>
    <s v="none"/>
    <m/>
    <m/>
    <m/>
    <x v="0"/>
    <m/>
    <x v="0"/>
  </r>
  <r>
    <s v="ESP250-20Q3 2021EUR"/>
    <x v="3"/>
    <n v="258721"/>
    <s v="MARMEN NEW SERVICES S.L."/>
    <s v="250-20"/>
    <s v="Q3 2021"/>
    <s v="EUR"/>
    <n v="65.709999999999994"/>
    <n v="65.7136"/>
    <n v="-3.6000000000058199E-3"/>
    <n v="65.709999999999994"/>
    <n v="0"/>
    <x v="0"/>
    <m/>
    <m/>
    <m/>
    <m/>
    <s v="none"/>
    <m/>
    <m/>
    <m/>
    <x v="0"/>
    <m/>
    <x v="0"/>
  </r>
  <r>
    <s v="ESP250-20Q4 2021EUR"/>
    <x v="3"/>
    <n v="258721"/>
    <s v="MARMEN NEW SERVICES S.L."/>
    <s v="250-20"/>
    <s v="Q4 2021"/>
    <s v="EUR"/>
    <n v="46.74"/>
    <n v="46.738799999999998"/>
    <n v="1.2000000000043001E-3"/>
    <n v="46.74"/>
    <n v="0"/>
    <x v="0"/>
    <m/>
    <m/>
    <m/>
    <m/>
    <s v="none"/>
    <m/>
    <m/>
    <m/>
    <x v="0"/>
    <m/>
    <x v="0"/>
  </r>
  <r>
    <s v="ESP12-18Q1 2021EUR"/>
    <x v="3"/>
    <n v="261272"/>
    <s v="COCA COLA EUROPEAN PARTNERS IBERIA, S.L.U."/>
    <s v="012-18"/>
    <s v="Q1 2021"/>
    <s v="EUR"/>
    <n v="2657.25"/>
    <n v="2657.2451000000001"/>
    <n v="4.8999999999068599E-3"/>
    <n v="2657.25"/>
    <n v="0"/>
    <x v="0"/>
    <m/>
    <m/>
    <m/>
    <m/>
    <s v="none"/>
    <m/>
    <m/>
    <m/>
    <x v="0"/>
    <m/>
    <x v="0"/>
  </r>
  <r>
    <s v="ESP12-18Q2 2021EUR"/>
    <x v="3"/>
    <n v="261272"/>
    <s v="COCA COLA EUROPEAN PARTNERS IBERIA, S.L.U."/>
    <s v="012-18"/>
    <s v="Q2 2021"/>
    <s v="EUR"/>
    <n v="5544.16"/>
    <n v="5544.1553999999996"/>
    <n v="4.6000000002095398E-3"/>
    <n v="5544.16"/>
    <n v="0"/>
    <x v="0"/>
    <m/>
    <m/>
    <m/>
    <m/>
    <s v="none"/>
    <m/>
    <m/>
    <m/>
    <x v="0"/>
    <m/>
    <x v="0"/>
  </r>
  <r>
    <s v="ESP12-18Q3 2021EUR"/>
    <x v="3"/>
    <n v="261272"/>
    <s v="COCA COLA EUROPEAN PARTNERS IBERIA, S.L.U."/>
    <s v="012-18"/>
    <s v="Q3 2021"/>
    <s v="EUR"/>
    <n v="8820.9599999999991"/>
    <n v="8820.9549000000006"/>
    <n v="5.0999999984924198E-3"/>
    <n v="8820.9599999999991"/>
    <n v="0"/>
    <x v="0"/>
    <m/>
    <m/>
    <m/>
    <m/>
    <s v="none"/>
    <m/>
    <m/>
    <m/>
    <x v="0"/>
    <m/>
    <x v="0"/>
  </r>
  <r>
    <s v="ESP12-18Q4 2021EUR"/>
    <x v="3"/>
    <n v="261272"/>
    <s v="COCA COLA EUROPEAN PARTNERS IBERIA, S.L.U."/>
    <s v="012-18"/>
    <s v="Q4 2021"/>
    <s v="EUR"/>
    <n v="7013.02"/>
    <n v="7013.0198"/>
    <n v="2.00000000404543E-4"/>
    <n v="7013.02"/>
    <n v="0"/>
    <x v="0"/>
    <m/>
    <m/>
    <m/>
    <m/>
    <s v="none"/>
    <m/>
    <m/>
    <m/>
    <x v="0"/>
    <m/>
    <x v="0"/>
  </r>
  <r>
    <s v="ESP187-18Q1 2021EUR"/>
    <x v="3"/>
    <n v="264908"/>
    <s v="RUBIATO PAREDES, S.L."/>
    <s v="187-18"/>
    <s v="Q1 2021"/>
    <s v="EUR"/>
    <n v="1053.69"/>
    <n v="1053.6916000000001"/>
    <n v="-1.6000000000531099E-3"/>
    <n v="1053.69"/>
    <n v="0"/>
    <x v="0"/>
    <m/>
    <m/>
    <m/>
    <m/>
    <s v="none"/>
    <m/>
    <m/>
    <m/>
    <x v="0"/>
    <m/>
    <x v="0"/>
  </r>
  <r>
    <s v="ESP187-18Q2 2021EUR"/>
    <x v="3"/>
    <n v="264908"/>
    <s v="RUBIATO PAREDES, S.L."/>
    <s v="187-18"/>
    <s v="Q2 2021"/>
    <s v="EUR"/>
    <n v="1995.42"/>
    <n v="1995.4164000000001"/>
    <n v="3.6000000000058199E-3"/>
    <n v="1995.42"/>
    <n v="0"/>
    <x v="0"/>
    <m/>
    <m/>
    <m/>
    <m/>
    <s v="none"/>
    <m/>
    <m/>
    <m/>
    <x v="0"/>
    <m/>
    <x v="0"/>
  </r>
  <r>
    <s v="ESP187-18Q3 2021EUR"/>
    <x v="3"/>
    <n v="264908"/>
    <s v="RUBIATO PAREDES, S.L."/>
    <s v="187-18"/>
    <s v="Q3 2021"/>
    <s v="EUR"/>
    <n v="3103.76"/>
    <n v="3103.7613999999999"/>
    <n v="-1.3999999996485699E-3"/>
    <n v="3103.76"/>
    <n v="0"/>
    <x v="0"/>
    <m/>
    <m/>
    <m/>
    <m/>
    <s v="none"/>
    <m/>
    <m/>
    <m/>
    <x v="0"/>
    <m/>
    <x v="0"/>
  </r>
  <r>
    <s v="ESP187-18Q4 2021EUR"/>
    <x v="3"/>
    <n v="264908"/>
    <s v="RUBIATO PAREDES, S.L."/>
    <s v="187-18"/>
    <s v="Q4 2021"/>
    <s v="EUR"/>
    <n v="3734.99"/>
    <n v="3734.9850000000001"/>
    <n v="4.9999999996543903E-3"/>
    <n v="3734.99"/>
    <n v="0"/>
    <x v="0"/>
    <m/>
    <m/>
    <m/>
    <m/>
    <s v="none"/>
    <m/>
    <m/>
    <m/>
    <x v="0"/>
    <m/>
    <x v="0"/>
  </r>
  <r>
    <s v="ESP188-18Q1 2021EUR"/>
    <x v="3"/>
    <n v="265143"/>
    <s v="MANUEL MELENDEZ DE LA FUENTE"/>
    <s v="188-18"/>
    <s v="Q1 2021"/>
    <s v="EUR"/>
    <n v="13.01"/>
    <n v="13.008800000000001"/>
    <n v="1.1999999999989699E-3"/>
    <n v="13.01"/>
    <n v="0"/>
    <x v="0"/>
    <m/>
    <m/>
    <m/>
    <m/>
    <s v="none"/>
    <m/>
    <m/>
    <m/>
    <x v="0"/>
    <m/>
    <x v="0"/>
  </r>
  <r>
    <s v="ESP188-18Q2 2021EUR"/>
    <x v="3"/>
    <n v="265143"/>
    <s v="MANUEL MELENDEZ DE LA FUENTE"/>
    <s v="188-18"/>
    <s v="Q2 2021"/>
    <s v="EUR"/>
    <n v="82.25"/>
    <n v="82.253299999999996"/>
    <n v="-3.2999999999958601E-3"/>
    <n v="82.25"/>
    <n v="0"/>
    <x v="0"/>
    <m/>
    <m/>
    <m/>
    <m/>
    <s v="none"/>
    <m/>
    <m/>
    <m/>
    <x v="0"/>
    <m/>
    <x v="0"/>
  </r>
  <r>
    <s v="ESP188-18Q3 2021EUR"/>
    <x v="3"/>
    <n v="265143"/>
    <s v="MANUEL MELENDEZ DE LA FUENTE"/>
    <s v="188-18"/>
    <s v="Q3 2021"/>
    <s v="EUR"/>
    <n v="87.57"/>
    <n v="87.567800000000005"/>
    <n v="2.1999999999877599E-3"/>
    <n v="87.57"/>
    <n v="0"/>
    <x v="0"/>
    <m/>
    <m/>
    <m/>
    <m/>
    <s v="none"/>
    <m/>
    <m/>
    <m/>
    <x v="0"/>
    <m/>
    <x v="0"/>
  </r>
  <r>
    <s v="ESP188-18Q4 2021EUR"/>
    <x v="3"/>
    <n v="265143"/>
    <s v="MANUEL MELENDEZ DE LA FUENTE"/>
    <s v="188-18"/>
    <s v="Q4 2021"/>
    <s v="EUR"/>
    <n v="386.51"/>
    <n v="386.50549999999998"/>
    <n v="4.5000000000072699E-3"/>
    <n v="386.51"/>
    <n v="0"/>
    <x v="0"/>
    <m/>
    <m/>
    <m/>
    <m/>
    <s v="none"/>
    <m/>
    <m/>
    <m/>
    <x v="0"/>
    <m/>
    <x v="0"/>
  </r>
  <r>
    <s v="ESP191-18Q1 2021EUR"/>
    <x v="3"/>
    <n v="268557"/>
    <s v="SATEC SERVICIO TECNICO, S.L.U."/>
    <s v="191-18"/>
    <s v="Q1 2021"/>
    <s v="EUR"/>
    <n v="12.64"/>
    <n v="12.644299999999999"/>
    <n v="-4.2999999999988603E-3"/>
    <n v="12.64"/>
    <n v="0"/>
    <x v="0"/>
    <m/>
    <m/>
    <m/>
    <m/>
    <s v="none"/>
    <m/>
    <m/>
    <m/>
    <x v="0"/>
    <m/>
    <x v="0"/>
  </r>
  <r>
    <s v="ESP191-18Q2 2021EUR"/>
    <x v="3"/>
    <n v="268557"/>
    <s v="SATEC SERVICIO TECNICO, S.L.U."/>
    <s v="191-18"/>
    <s v="Q2 2021"/>
    <s v="EUR"/>
    <n v="32.46"/>
    <n v="32.455500000000001"/>
    <n v="4.5000000000001697E-3"/>
    <n v="32.46"/>
    <n v="0"/>
    <x v="0"/>
    <m/>
    <m/>
    <m/>
    <m/>
    <s v="none"/>
    <m/>
    <m/>
    <m/>
    <x v="0"/>
    <m/>
    <x v="0"/>
  </r>
  <r>
    <s v="ESP191-18Q3 2021EUR"/>
    <x v="3"/>
    <n v="268557"/>
    <s v="SATEC SERVICIO TECNICO, S.L.U."/>
    <s v="191-18"/>
    <s v="Q3 2021"/>
    <s v="EUR"/>
    <n v="42.16"/>
    <n v="42.158000000000001"/>
    <n v="1.9999999999953302E-3"/>
    <n v="42.16"/>
    <n v="0"/>
    <x v="0"/>
    <m/>
    <m/>
    <m/>
    <m/>
    <s v="none"/>
    <m/>
    <m/>
    <m/>
    <x v="0"/>
    <m/>
    <x v="0"/>
  </r>
  <r>
    <s v="ESP191-18Q4 2021EUR"/>
    <x v="3"/>
    <n v="268557"/>
    <s v="SATEC SERVICIO TECNICO, S.L.U."/>
    <s v="191-18"/>
    <s v="Q4 2021"/>
    <s v="EUR"/>
    <n v="49.49"/>
    <n v="49.490600000000001"/>
    <n v="-5.99999999998601E-4"/>
    <n v="49.49"/>
    <n v="0"/>
    <x v="0"/>
    <m/>
    <m/>
    <m/>
    <m/>
    <s v="none"/>
    <m/>
    <m/>
    <m/>
    <x v="0"/>
    <m/>
    <x v="0"/>
  </r>
  <r>
    <s v="ESP29-18Q1 2021EUR"/>
    <x v="3"/>
    <n v="279763"/>
    <s v="GARCIMAR, S.L."/>
    <s v="029-18"/>
    <s v="Q1 2021"/>
    <s v="EUR"/>
    <n v="275.26"/>
    <n v="275.26049999999998"/>
    <n v="-4.9999999998817603E-4"/>
    <n v="275.26"/>
    <n v="0"/>
    <x v="0"/>
    <m/>
    <m/>
    <m/>
    <m/>
    <s v="none"/>
    <m/>
    <m/>
    <m/>
    <x v="0"/>
    <m/>
    <x v="0"/>
  </r>
  <r>
    <s v="ESP29-18Q2 2021EUR"/>
    <x v="3"/>
    <n v="279763"/>
    <s v="GARCIMAR, S.L."/>
    <s v="029-18"/>
    <s v="Q2 2021"/>
    <s v="EUR"/>
    <n v="395.44"/>
    <n v="395.43540000000002"/>
    <n v="4.5999999999821696E-3"/>
    <n v="395.44"/>
    <n v="0"/>
    <x v="0"/>
    <m/>
    <m/>
    <m/>
    <m/>
    <s v="none"/>
    <m/>
    <m/>
    <m/>
    <x v="0"/>
    <m/>
    <x v="0"/>
  </r>
  <r>
    <s v="ESP29-18Q3 2021EUR"/>
    <x v="3"/>
    <n v="279763"/>
    <s v="GARCIMAR, S.L."/>
    <s v="029-18"/>
    <s v="Q3 2021"/>
    <s v="EUR"/>
    <n v="374.12"/>
    <n v="374.1216"/>
    <n v="-1.59999999999627E-3"/>
    <n v="374.12"/>
    <n v="0"/>
    <x v="0"/>
    <m/>
    <m/>
    <m/>
    <m/>
    <s v="none"/>
    <m/>
    <m/>
    <m/>
    <x v="0"/>
    <m/>
    <x v="0"/>
  </r>
  <r>
    <s v="ESP29-18Q4 2021EUR"/>
    <x v="3"/>
    <n v="279763"/>
    <s v="GARCIMAR, S.L."/>
    <s v="029-18"/>
    <s v="Q4 2021"/>
    <s v="EUR"/>
    <n v="436.66"/>
    <n v="436.65620000000001"/>
    <n v="3.8000000000124601E-3"/>
    <n v="436.66"/>
    <n v="0"/>
    <x v="0"/>
    <m/>
    <m/>
    <m/>
    <m/>
    <s v="none"/>
    <m/>
    <m/>
    <m/>
    <x v="0"/>
    <m/>
    <x v="0"/>
  </r>
  <r>
    <s v="ESP51-18Q1 2021EUR"/>
    <x v="3"/>
    <n v="283404"/>
    <s v="EXCELSIA VINOS Y DESTILADOS, S.L.U."/>
    <s v="051-18"/>
    <s v="Q1 2021"/>
    <s v="EUR"/>
    <n v="51.75"/>
    <n v="51.753399999999999"/>
    <n v="-3.3999999999991802E-3"/>
    <n v="51.75"/>
    <n v="0"/>
    <x v="0"/>
    <m/>
    <m/>
    <m/>
    <m/>
    <s v="none"/>
    <m/>
    <m/>
    <m/>
    <x v="0"/>
    <m/>
    <x v="0"/>
  </r>
  <r>
    <s v="ESP51-18Q2 2021EUR"/>
    <x v="3"/>
    <n v="283404"/>
    <s v="EXCELSIA VINOS Y DESTILADOS, S.L.U."/>
    <s v="051-18"/>
    <s v="Q2 2021"/>
    <s v="EUR"/>
    <n v="51.75"/>
    <n v="51.753399999999999"/>
    <n v="-3.3999999999991802E-3"/>
    <n v="51.75"/>
    <n v="0"/>
    <x v="0"/>
    <m/>
    <m/>
    <m/>
    <m/>
    <s v="none"/>
    <m/>
    <m/>
    <m/>
    <x v="0"/>
    <m/>
    <x v="0"/>
  </r>
  <r>
    <s v="ESP51-18Q3 2021EUR"/>
    <x v="3"/>
    <n v="283404"/>
    <s v="EXCELSIA VINOS Y DESTILADOS, S.L.U."/>
    <s v="051-18"/>
    <s v="Q3 2021"/>
    <s v="EUR"/>
    <n v="148.02000000000001"/>
    <n v="148.0223"/>
    <n v="-2.29999999999108E-3"/>
    <n v="148.02000000000001"/>
    <n v="0"/>
    <x v="0"/>
    <m/>
    <m/>
    <m/>
    <m/>
    <s v="none"/>
    <m/>
    <m/>
    <m/>
    <x v="0"/>
    <m/>
    <x v="0"/>
  </r>
  <r>
    <s v="ESP51-18Q4 2021EUR"/>
    <x v="3"/>
    <n v="283404"/>
    <s v="EXCELSIA VINOS Y DESTILADOS, S.L.U."/>
    <s v="051-18"/>
    <s v="Q4 2021"/>
    <s v="EUR"/>
    <n v="187.99"/>
    <n v="187.99440000000001"/>
    <n v="-4.4000000000039502E-3"/>
    <n v="187.99"/>
    <n v="0"/>
    <x v="0"/>
    <m/>
    <m/>
    <m/>
    <m/>
    <s v="none"/>
    <m/>
    <m/>
    <m/>
    <x v="0"/>
    <m/>
    <x v="0"/>
  </r>
  <r>
    <s v="ESP209-19Q1 2021EUR"/>
    <x v="3"/>
    <n v="290673"/>
    <s v="CATAMAR, S.L."/>
    <s v="209-19"/>
    <s v="Q1 2021"/>
    <s v="EUR"/>
    <n v="236.44"/>
    <n v="236.4375"/>
    <n v="2.4999999999977202E-3"/>
    <n v="236.44"/>
    <n v="0"/>
    <x v="0"/>
    <m/>
    <m/>
    <m/>
    <m/>
    <s v="none"/>
    <m/>
    <m/>
    <m/>
    <x v="0"/>
    <m/>
    <x v="0"/>
  </r>
  <r>
    <s v="ESP209-19Q2 2021EUR"/>
    <x v="3"/>
    <n v="290673"/>
    <s v="CATAMAR, S.L."/>
    <s v="209-19"/>
    <s v="Q2 2021"/>
    <s v="EUR"/>
    <n v="416.26"/>
    <n v="416.2604"/>
    <n v="-4.0000000001327803E-4"/>
    <n v="416.26"/>
    <n v="0"/>
    <x v="0"/>
    <m/>
    <m/>
    <m/>
    <m/>
    <s v="none"/>
    <m/>
    <m/>
    <m/>
    <x v="0"/>
    <m/>
    <x v="0"/>
  </r>
  <r>
    <s v="ESP209-19Q3 2021EUR"/>
    <x v="3"/>
    <n v="290673"/>
    <s v="CATAMAR, S.L."/>
    <s v="209-19"/>
    <s v="Q3 2021"/>
    <s v="EUR"/>
    <n v="430.56"/>
    <n v="430.56299999999999"/>
    <n v="-2.9999999999858998E-3"/>
    <n v="430.56"/>
    <n v="0"/>
    <x v="0"/>
    <m/>
    <m/>
    <m/>
    <m/>
    <s v="none"/>
    <m/>
    <m/>
    <m/>
    <x v="0"/>
    <m/>
    <x v="0"/>
  </r>
  <r>
    <s v="ESP209-19Q4 2021EUR"/>
    <x v="3"/>
    <n v="290673"/>
    <s v="CATAMAR, S.L."/>
    <s v="209-19"/>
    <s v="Q4 2021"/>
    <s v="EUR"/>
    <n v="627.65"/>
    <n v="627.64589999999998"/>
    <n v="4.0999999999939904E-3"/>
    <n v="627.65"/>
    <n v="0"/>
    <x v="0"/>
    <m/>
    <m/>
    <m/>
    <m/>
    <s v="none"/>
    <m/>
    <m/>
    <m/>
    <x v="0"/>
    <m/>
    <x v="0"/>
  </r>
  <r>
    <s v="ESP219-19Q1 2021EUR"/>
    <x v="3"/>
    <n v="305973"/>
    <s v="FRUTAS Y VERDURAS ANTONIO, S.L."/>
    <s v="219-19"/>
    <s v="Q1 2021"/>
    <s v="EUR"/>
    <n v="59.07"/>
    <n v="59.0672"/>
    <n v="2.8000000000005798E-3"/>
    <n v="59.07"/>
    <n v="0"/>
    <x v="0"/>
    <m/>
    <m/>
    <m/>
    <m/>
    <s v="none"/>
    <m/>
    <m/>
    <m/>
    <x v="0"/>
    <m/>
    <x v="0"/>
  </r>
  <r>
    <s v="ESP219-19Q2 2021EUR"/>
    <x v="3"/>
    <n v="305973"/>
    <s v="FRUTAS Y VERDURAS ANTONIO, S.L."/>
    <s v="219-19"/>
    <s v="Q2 2021"/>
    <s v="EUR"/>
    <n v="386.48"/>
    <n v="386.48809999999997"/>
    <n v="-8.0999999999562498E-3"/>
    <n v="386.48"/>
    <n v="0"/>
    <x v="0"/>
    <m/>
    <m/>
    <m/>
    <m/>
    <s v="none"/>
    <m/>
    <m/>
    <m/>
    <x v="0"/>
    <m/>
    <x v="0"/>
  </r>
  <r>
    <s v="ESP219-19Q3 2021EUR"/>
    <x v="3"/>
    <n v="305973"/>
    <s v="FRUTAS Y VERDURAS ANTONIO, S.L."/>
    <s v="219-19"/>
    <s v="Q3 2021"/>
    <s v="EUR"/>
    <n v="630.4"/>
    <n v="630.40909999999997"/>
    <n v="-9.0999999999894499E-3"/>
    <n v="630.4"/>
    <n v="0"/>
    <x v="0"/>
    <m/>
    <m/>
    <m/>
    <m/>
    <s v="none"/>
    <m/>
    <m/>
    <m/>
    <x v="0"/>
    <m/>
    <x v="0"/>
  </r>
  <r>
    <s v="ESP219-19Q4 2021EUR"/>
    <x v="3"/>
    <n v="305973"/>
    <s v="FRUTAS Y VERDURAS ANTONIO, S.L."/>
    <s v="219-19"/>
    <s v="Q4 2021"/>
    <s v="EUR"/>
    <n v="905.23"/>
    <n v="905.22630000000004"/>
    <n v="3.69999999998071E-3"/>
    <n v="905.23"/>
    <n v="0"/>
    <x v="0"/>
    <m/>
    <m/>
    <m/>
    <m/>
    <s v="none"/>
    <m/>
    <m/>
    <m/>
    <x v="0"/>
    <m/>
    <x v="0"/>
  </r>
  <r>
    <s v="ESP235-19Q1 2021EUR"/>
    <x v="3"/>
    <n v="319044"/>
    <s v="CORDIS INTEGRALIS SERVICE S.L."/>
    <s v="235-19"/>
    <s v="Q1 2021"/>
    <s v="EUR"/>
    <n v="152.18"/>
    <n v="152.17500000000001"/>
    <n v="4.9999999999954499E-3"/>
    <n v="152.18"/>
    <n v="0"/>
    <x v="0"/>
    <m/>
    <m/>
    <m/>
    <m/>
    <s v="none"/>
    <m/>
    <m/>
    <m/>
    <x v="0"/>
    <m/>
    <x v="0"/>
  </r>
  <r>
    <s v="ESP235-19Q3 2021EUR"/>
    <x v="3"/>
    <n v="319044"/>
    <s v="CORDIS INTEGRALIS SERVICE S.L."/>
    <s v="235-19"/>
    <s v="Q3 2021"/>
    <s v="EUR"/>
    <n v="239.93"/>
    <n v="239.92500000000001"/>
    <n v="4.9999999999954499E-3"/>
    <n v="239.93"/>
    <n v="0"/>
    <x v="0"/>
    <m/>
    <m/>
    <m/>
    <m/>
    <s v="none"/>
    <m/>
    <m/>
    <m/>
    <x v="0"/>
    <m/>
    <x v="0"/>
  </r>
  <r>
    <s v="ESP235-19Q4 2021EUR"/>
    <x v="3"/>
    <n v="319044"/>
    <s v="CORDIS INTEGRALIS SERVICE S.L."/>
    <s v="235-19"/>
    <s v="Q4 2021"/>
    <s v="EUR"/>
    <n v="309.38"/>
    <n v="309.375"/>
    <n v="4.9999999999954499E-3"/>
    <n v="309.38"/>
    <n v="0"/>
    <x v="0"/>
    <m/>
    <m/>
    <m/>
    <m/>
    <s v="none"/>
    <m/>
    <m/>
    <m/>
    <x v="0"/>
    <m/>
    <x v="0"/>
  </r>
  <r>
    <s v="ESP207-19Q1 2021EUR"/>
    <x v="3"/>
    <n v="321743"/>
    <s v="EXTRAMAR PESCADOS Y MARISCOS, S.L."/>
    <s v="207-19"/>
    <s v="Q1 2021"/>
    <s v="EUR"/>
    <n v="148.84"/>
    <n v="148.8383"/>
    <n v="1.6999999999995901E-3"/>
    <n v="148.84"/>
    <n v="0"/>
    <x v="0"/>
    <m/>
    <m/>
    <m/>
    <m/>
    <s v="none"/>
    <m/>
    <m/>
    <m/>
    <x v="0"/>
    <m/>
    <x v="0"/>
  </r>
  <r>
    <s v="ESP207-19Q2 2021EUR"/>
    <x v="3"/>
    <n v="321743"/>
    <s v="EXTRAMAR PESCADOS Y MARISCOS, S.L."/>
    <s v="207-19"/>
    <s v="Q2 2021"/>
    <s v="EUR"/>
    <n v="278.64"/>
    <n v="278.64400000000001"/>
    <n v="-4.0000000000190898E-3"/>
    <n v="278.64"/>
    <n v="0"/>
    <x v="0"/>
    <m/>
    <m/>
    <m/>
    <m/>
    <s v="none"/>
    <m/>
    <m/>
    <m/>
    <x v="0"/>
    <m/>
    <x v="0"/>
  </r>
  <r>
    <s v="ESP207-19Q3 2021EUR"/>
    <x v="3"/>
    <n v="321743"/>
    <s v="EXTRAMAR PESCADOS Y MARISCOS, S.L."/>
    <s v="207-19"/>
    <s v="Q3 2021"/>
    <s v="EUR"/>
    <n v="226.91"/>
    <n v="226.90559999999999"/>
    <n v="4.4000000000039502E-3"/>
    <n v="226.91"/>
    <n v="0"/>
    <x v="0"/>
    <m/>
    <m/>
    <m/>
    <m/>
    <s v="none"/>
    <m/>
    <m/>
    <m/>
    <x v="0"/>
    <m/>
    <x v="0"/>
  </r>
  <r>
    <s v="ESP207-19Q4 2021EUR"/>
    <x v="3"/>
    <n v="321743"/>
    <s v="EXTRAMAR PESCADOS Y MARISCOS, S.L."/>
    <s v="207-19"/>
    <s v="Q4 2021"/>
    <s v="EUR"/>
    <n v="718.25"/>
    <n v="718.24609999999996"/>
    <n v="3.9000000000442001E-3"/>
    <n v="718.25"/>
    <n v="0"/>
    <x v="0"/>
    <m/>
    <m/>
    <m/>
    <m/>
    <s v="none"/>
    <m/>
    <m/>
    <m/>
    <x v="0"/>
    <m/>
    <x v="0"/>
  </r>
  <r>
    <s v="ESP220-19Q1 2021EUR"/>
    <x v="3"/>
    <n v="323603"/>
    <s v="FRUITES CLARAMUNT, S.L."/>
    <s v="220-19"/>
    <s v="Q1 2021"/>
    <s v="EUR"/>
    <n v="21.59"/>
    <n v="21.587499999999999"/>
    <n v="2.5000000000012699E-3"/>
    <n v="21.59"/>
    <n v="0"/>
    <x v="0"/>
    <m/>
    <m/>
    <m/>
    <m/>
    <s v="none"/>
    <m/>
    <m/>
    <m/>
    <x v="0"/>
    <m/>
    <x v="0"/>
  </r>
  <r>
    <s v="ESP220-19Q2 2021EUR"/>
    <x v="3"/>
    <n v="323603"/>
    <s v="FRUITES CLARAMUNT, S.L."/>
    <s v="220-19"/>
    <s v="Q2 2021"/>
    <s v="EUR"/>
    <n v="46.76"/>
    <n v="46.756100000000004"/>
    <n v="3.89999999999446E-3"/>
    <n v="46.76"/>
    <n v="0"/>
    <x v="0"/>
    <m/>
    <m/>
    <m/>
    <m/>
    <s v="none"/>
    <m/>
    <m/>
    <m/>
    <x v="0"/>
    <m/>
    <x v="0"/>
  </r>
  <r>
    <s v="ESP220-19Q3 2021EUR"/>
    <x v="3"/>
    <n v="323603"/>
    <s v="FRUITES CLARAMUNT, S.L."/>
    <s v="220-19"/>
    <s v="Q3 2021"/>
    <s v="EUR"/>
    <n v="89.68"/>
    <n v="89.678299999999993"/>
    <n v="1.7000000000138001E-3"/>
    <n v="89.68"/>
    <n v="0"/>
    <x v="0"/>
    <m/>
    <m/>
    <m/>
    <m/>
    <s v="none"/>
    <m/>
    <m/>
    <m/>
    <x v="0"/>
    <m/>
    <x v="0"/>
  </r>
  <r>
    <s v="ESP220-19Q4 2021EUR"/>
    <x v="3"/>
    <n v="323603"/>
    <s v="FRUITES CLARAMUNT, S.L."/>
    <s v="220-19"/>
    <s v="Q4 2021"/>
    <s v="EUR"/>
    <n v="97.11"/>
    <n v="97.105500000000006"/>
    <n v="4.4999999999930599E-3"/>
    <n v="97.11"/>
    <n v="0"/>
    <x v="0"/>
    <m/>
    <m/>
    <m/>
    <m/>
    <s v="none"/>
    <m/>
    <m/>
    <m/>
    <x v="0"/>
    <m/>
    <x v="0"/>
  </r>
  <r>
    <s v="ESP92F3-18Q1 2021EUR"/>
    <x v="3"/>
    <n v="324789"/>
    <s v="ILUNION NAVARRA, S.L."/>
    <s v="092F3-18"/>
    <s v="Q1 2021"/>
    <s v="EUR"/>
    <n v="589.61"/>
    <n v="589.61360000000002"/>
    <n v="-3.6000000000058199E-3"/>
    <n v="589.61"/>
    <n v="0"/>
    <x v="0"/>
    <m/>
    <m/>
    <m/>
    <m/>
    <s v="none"/>
    <m/>
    <m/>
    <m/>
    <x v="0"/>
    <m/>
    <x v="0"/>
  </r>
  <r>
    <s v="ESP92F3-18Q2 2021EUR"/>
    <x v="3"/>
    <n v="324789"/>
    <s v="ILUNION NAVARRA, S.L."/>
    <s v="092F3-18"/>
    <s v="Q2 2021"/>
    <s v="EUR"/>
    <n v="831.21"/>
    <n v="831.20740000000001"/>
    <n v="2.6000000000294598E-3"/>
    <n v="831.21"/>
    <n v="0"/>
    <x v="0"/>
    <m/>
    <m/>
    <m/>
    <m/>
    <s v="none"/>
    <m/>
    <m/>
    <m/>
    <x v="0"/>
    <m/>
    <x v="0"/>
  </r>
  <r>
    <s v="ESP92F3-18Q3 2021EUR"/>
    <x v="3"/>
    <n v="324789"/>
    <s v="ILUNION NAVARRA, S.L."/>
    <s v="092F3-18"/>
    <s v="Q3 2021"/>
    <s v="EUR"/>
    <n v="1685.89"/>
    <n v="1685.8871999999999"/>
    <n v="2.8000000002066298E-3"/>
    <n v="1685.89"/>
    <n v="0"/>
    <x v="0"/>
    <m/>
    <m/>
    <m/>
    <m/>
    <s v="none"/>
    <m/>
    <m/>
    <m/>
    <x v="0"/>
    <m/>
    <x v="0"/>
  </r>
  <r>
    <s v="ESP92F3-18Q4 2021EUR"/>
    <x v="3"/>
    <n v="324789"/>
    <s v="ILUNION NAVARRA, S.L."/>
    <s v="092F3-18"/>
    <s v="Q4 2021"/>
    <s v="EUR"/>
    <n v="1341.93"/>
    <n v="1341.9255000000001"/>
    <n v="4.5000000000072699E-3"/>
    <n v="1341.93"/>
    <n v="0"/>
    <x v="0"/>
    <m/>
    <m/>
    <m/>
    <m/>
    <s v="none"/>
    <m/>
    <m/>
    <m/>
    <x v="0"/>
    <m/>
    <x v="0"/>
  </r>
  <r>
    <s v="ESP212-19Q1 2021EUR"/>
    <x v="3"/>
    <n v="326079"/>
    <s v="ORONA SOCIEDAD COOPERATIVA"/>
    <s v="212-19"/>
    <s v="Q1 2021"/>
    <s v="EUR"/>
    <n v="295.7"/>
    <n v="295.69799999999998"/>
    <n v="2.0000000000095402E-3"/>
    <n v="295.7"/>
    <n v="0"/>
    <x v="0"/>
    <m/>
    <m/>
    <m/>
    <m/>
    <s v="none"/>
    <m/>
    <m/>
    <m/>
    <x v="0"/>
    <m/>
    <x v="0"/>
  </r>
  <r>
    <s v="ESP212-19Q2 2021EUR"/>
    <x v="3"/>
    <n v="326079"/>
    <s v="ORONA SOCIEDAD COOPERATIVA"/>
    <s v="212-19"/>
    <s v="Q2 2021"/>
    <s v="EUR"/>
    <n v="238.92"/>
    <n v="238.9213"/>
    <n v="-1.3000000000147299E-3"/>
    <n v="238.92"/>
    <n v="0"/>
    <x v="0"/>
    <m/>
    <m/>
    <m/>
    <m/>
    <s v="none"/>
    <m/>
    <m/>
    <m/>
    <x v="0"/>
    <m/>
    <x v="0"/>
  </r>
  <r>
    <s v="ESP212-19Q3 2021EUR"/>
    <x v="3"/>
    <n v="326079"/>
    <s v="ORONA SOCIEDAD COOPERATIVA"/>
    <s v="212-19"/>
    <s v="Q3 2021"/>
    <s v="EUR"/>
    <n v="243.12"/>
    <n v="243.12219999999999"/>
    <n v="-2.1999999999877599E-3"/>
    <n v="243.12"/>
    <n v="0"/>
    <x v="0"/>
    <m/>
    <m/>
    <m/>
    <m/>
    <s v="none"/>
    <m/>
    <m/>
    <m/>
    <x v="0"/>
    <m/>
    <x v="0"/>
  </r>
  <r>
    <s v="ESP212-19Q4 2021EUR"/>
    <x v="3"/>
    <n v="326079"/>
    <s v="ORONA SOCIEDAD COOPERATIVA"/>
    <s v="212-19"/>
    <s v="Q4 2021"/>
    <s v="EUR"/>
    <n v="268.25"/>
    <n v="268.24799999999999"/>
    <n v="2.0000000000095402E-3"/>
    <n v="268.25"/>
    <n v="0"/>
    <x v="0"/>
    <m/>
    <m/>
    <m/>
    <m/>
    <s v="none"/>
    <m/>
    <m/>
    <m/>
    <x v="0"/>
    <m/>
    <x v="0"/>
  </r>
  <r>
    <s v="ESP208-19Q1 2021EUR"/>
    <x v="3"/>
    <n v="326081"/>
    <s v="FRIGORIFICS FERRER, S.A."/>
    <s v="208-19"/>
    <s v="Q1 2021"/>
    <s v="EUR"/>
    <n v="116.19"/>
    <n v="116.1875"/>
    <n v="2.4999999999977202E-3"/>
    <n v="116.19"/>
    <n v="0"/>
    <x v="0"/>
    <m/>
    <m/>
    <m/>
    <m/>
    <s v="none"/>
    <m/>
    <m/>
    <m/>
    <x v="0"/>
    <m/>
    <x v="0"/>
  </r>
  <r>
    <s v="ESP208-19Q2 2021EUR"/>
    <x v="3"/>
    <n v="326081"/>
    <s v="FRIGORIFICS FERRER, S.A."/>
    <s v="208-19"/>
    <s v="Q2 2021"/>
    <s v="EUR"/>
    <n v="246.09"/>
    <n v="246.08860000000001"/>
    <n v="1.39999999998963E-3"/>
    <n v="246.09"/>
    <n v="0"/>
    <x v="0"/>
    <m/>
    <m/>
    <m/>
    <m/>
    <s v="none"/>
    <m/>
    <m/>
    <m/>
    <x v="0"/>
    <m/>
    <x v="0"/>
  </r>
  <r>
    <s v="ESP208-19Q3 2021EUR"/>
    <x v="3"/>
    <n v="326081"/>
    <s v="FRIGORIFICS FERRER, S.A."/>
    <s v="208-19"/>
    <s v="Q3 2021"/>
    <s v="EUR"/>
    <n v="191.71"/>
    <n v="191.7081"/>
    <n v="1.90000000000623E-3"/>
    <n v="191.71"/>
    <n v="0"/>
    <x v="0"/>
    <m/>
    <m/>
    <m/>
    <m/>
    <s v="none"/>
    <m/>
    <m/>
    <m/>
    <x v="0"/>
    <m/>
    <x v="0"/>
  </r>
  <r>
    <s v="ESP208-19Q4 2021EUR"/>
    <x v="3"/>
    <n v="326081"/>
    <s v="FRIGORIFICS FERRER, S.A."/>
    <s v="208-19"/>
    <s v="Q4 2021"/>
    <s v="EUR"/>
    <n v="307.57"/>
    <n v="307.56599999999997"/>
    <n v="4.0000000000190898E-3"/>
    <n v="307.57"/>
    <n v="0"/>
    <x v="0"/>
    <m/>
    <m/>
    <m/>
    <m/>
    <s v="none"/>
    <m/>
    <m/>
    <m/>
    <x v="0"/>
    <m/>
    <x v="0"/>
  </r>
  <r>
    <s v="ESP233-19Q1 2021EUR"/>
    <x v="3"/>
    <n v="331047"/>
    <s v="FUERTEMANT S.L"/>
    <s v="233-19"/>
    <s v="Q1 2021"/>
    <s v="EUR"/>
    <n v="463.29"/>
    <n v="463.29"/>
    <n v="0"/>
    <n v="463.29"/>
    <n v="0"/>
    <x v="0"/>
    <m/>
    <m/>
    <m/>
    <m/>
    <s v="none"/>
    <m/>
    <m/>
    <m/>
    <x v="0"/>
    <m/>
    <x v="0"/>
  </r>
  <r>
    <s v="ESP233-19Q2 2021EUR"/>
    <x v="3"/>
    <n v="331047"/>
    <s v="FUERTEMANT S.L"/>
    <s v="233-19"/>
    <s v="Q2 2021"/>
    <s v="EUR"/>
    <n v="560.79"/>
    <n v="560.79"/>
    <n v="0"/>
    <n v="560.79"/>
    <n v="0"/>
    <x v="0"/>
    <m/>
    <m/>
    <m/>
    <m/>
    <s v="none"/>
    <m/>
    <m/>
    <m/>
    <x v="0"/>
    <m/>
    <x v="0"/>
  </r>
  <r>
    <s v="ESP233-19Q3 2021EUR"/>
    <x v="3"/>
    <n v="331047"/>
    <s v="FUERTEMANT S.L"/>
    <s v="233-19"/>
    <s v="Q3 2021"/>
    <s v="EUR"/>
    <n v="855.64"/>
    <n v="855.64"/>
    <n v="0"/>
    <n v="855.64"/>
    <n v="0"/>
    <x v="0"/>
    <m/>
    <m/>
    <m/>
    <m/>
    <s v="none"/>
    <m/>
    <m/>
    <m/>
    <x v="0"/>
    <m/>
    <x v="0"/>
  </r>
  <r>
    <s v="ESP233-19Q4 2021EUR"/>
    <x v="3"/>
    <n v="331047"/>
    <s v="FUERTEMANT S.L"/>
    <s v="233-19"/>
    <s v="Q4 2021"/>
    <s v="EUR"/>
    <n v="1052.99"/>
    <n v="1052.99"/>
    <n v="0"/>
    <n v="1052.99"/>
    <n v="0"/>
    <x v="0"/>
    <m/>
    <m/>
    <m/>
    <m/>
    <s v="none"/>
    <m/>
    <m/>
    <m/>
    <x v="0"/>
    <m/>
    <x v="0"/>
  </r>
  <r>
    <s v="ESP223-19Q1 2021EUR"/>
    <x v="3"/>
    <n v="331745"/>
    <s v="MULTISERVICIOS ORIOLANOS, S.L."/>
    <s v="223-19"/>
    <s v="Q1 2021"/>
    <s v="EUR"/>
    <n v="1591.01"/>
    <n v="1591.0050000000001"/>
    <n v="4.9999999998817596E-3"/>
    <n v="1591.01"/>
    <n v="0"/>
    <x v="0"/>
    <m/>
    <m/>
    <m/>
    <m/>
    <s v="none"/>
    <m/>
    <m/>
    <m/>
    <x v="0"/>
    <m/>
    <x v="0"/>
  </r>
  <r>
    <s v="ESP223-19Q2 2021EUR"/>
    <x v="3"/>
    <n v="331745"/>
    <s v="MULTISERVICIOS ORIOLANOS, S.L."/>
    <s v="223-19"/>
    <s v="Q2 2021"/>
    <s v="EUR"/>
    <n v="2649.11"/>
    <n v="2649.105"/>
    <n v="5.0000000001091298E-3"/>
    <n v="2649.11"/>
    <n v="0"/>
    <x v="0"/>
    <m/>
    <m/>
    <m/>
    <m/>
    <s v="none"/>
    <m/>
    <m/>
    <m/>
    <x v="0"/>
    <m/>
    <x v="0"/>
  </r>
  <r>
    <s v="ESP223-19Q4 2021EUR"/>
    <x v="3"/>
    <n v="331745"/>
    <s v="MULTISERVICIOS ORIOLANOS, S.L."/>
    <s v="223-19"/>
    <s v="Q4 2021"/>
    <s v="EUR"/>
    <n v="3292.79"/>
    <n v="3292.7849999999999"/>
    <n v="5.0000000001091298E-3"/>
    <n v="3292.79"/>
    <n v="0"/>
    <x v="0"/>
    <m/>
    <m/>
    <m/>
    <m/>
    <s v="none"/>
    <m/>
    <m/>
    <m/>
    <x v="0"/>
    <m/>
    <x v="0"/>
  </r>
  <r>
    <s v="ESP230-19Q1 2021EUR"/>
    <x v="3"/>
    <n v="333213"/>
    <s v="BUGADERIA NURIA S.L."/>
    <s v="230-19"/>
    <s v="Q1 2021"/>
    <s v="EUR"/>
    <n v="372.89"/>
    <n v="372.89499999999998"/>
    <n v="-4.9999999999954499E-3"/>
    <n v="372.89"/>
    <n v="0"/>
    <x v="0"/>
    <m/>
    <m/>
    <m/>
    <m/>
    <s v="none"/>
    <m/>
    <m/>
    <m/>
    <x v="0"/>
    <m/>
    <x v="0"/>
  </r>
  <r>
    <s v="ESP230-19Q2 2021EUR"/>
    <x v="3"/>
    <n v="333213"/>
    <s v="BUGADERIA NURIA S.L."/>
    <s v="230-19"/>
    <s v="Q2 2021"/>
    <s v="EUR"/>
    <n v="755.38"/>
    <n v="755.38170000000002"/>
    <n v="-1.7000000000280101E-3"/>
    <n v="755.38"/>
    <n v="0"/>
    <x v="0"/>
    <m/>
    <m/>
    <m/>
    <m/>
    <s v="none"/>
    <m/>
    <m/>
    <m/>
    <x v="0"/>
    <m/>
    <x v="0"/>
  </r>
  <r>
    <s v="ESP230-19Q3 2021EUR"/>
    <x v="3"/>
    <n v="333213"/>
    <s v="BUGADERIA NURIA S.L."/>
    <s v="230-19"/>
    <s v="Q3 2021"/>
    <s v="EUR"/>
    <n v="1379.73"/>
    <n v="1379.729"/>
    <n v="9.9999999997635292E-4"/>
    <n v="1379.73"/>
    <n v="0"/>
    <x v="0"/>
    <m/>
    <m/>
    <m/>
    <m/>
    <s v="none"/>
    <m/>
    <m/>
    <m/>
    <x v="0"/>
    <m/>
    <x v="0"/>
  </r>
  <r>
    <s v="ESP230-19Q4 2021EUR"/>
    <x v="3"/>
    <n v="333213"/>
    <s v="BUGADERIA NURIA S.L."/>
    <s v="230-19"/>
    <s v="Q4 2021"/>
    <s v="EUR"/>
    <n v="1295.7"/>
    <n v="1295.6968999999999"/>
    <n v="3.1000000001313302E-3"/>
    <n v="1295.7"/>
    <n v="0"/>
    <x v="0"/>
    <m/>
    <m/>
    <m/>
    <m/>
    <s v="none"/>
    <m/>
    <m/>
    <m/>
    <x v="0"/>
    <m/>
    <x v="0"/>
  </r>
  <r>
    <s v="ESP239-19Q1 2021EUR"/>
    <x v="3"/>
    <n v="342802"/>
    <s v="GRUPO ASIPAN SL"/>
    <s v="239-19"/>
    <s v="Q1 2021"/>
    <s v="EUR"/>
    <n v="257.88"/>
    <n v="257.87599999999998"/>
    <n v="4.0000000000190898E-3"/>
    <n v="257.88"/>
    <n v="0"/>
    <x v="0"/>
    <m/>
    <m/>
    <m/>
    <m/>
    <s v="none"/>
    <m/>
    <m/>
    <m/>
    <x v="0"/>
    <m/>
    <x v="0"/>
  </r>
  <r>
    <s v="ESP239-19Q2 2021EUR"/>
    <x v="3"/>
    <n v="342802"/>
    <s v="GRUPO ASIPAN SL"/>
    <s v="239-19"/>
    <s v="Q2 2021"/>
    <s v="EUR"/>
    <n v="221.04"/>
    <n v="221.03800000000001"/>
    <n v="1.9999999999811202E-3"/>
    <n v="221.04"/>
    <n v="0"/>
    <x v="0"/>
    <m/>
    <m/>
    <m/>
    <m/>
    <s v="none"/>
    <m/>
    <m/>
    <m/>
    <x v="0"/>
    <m/>
    <x v="0"/>
  </r>
  <r>
    <s v="ESP239-19Q3 2021EUR"/>
    <x v="3"/>
    <n v="342802"/>
    <s v="GRUPO ASIPAN SL"/>
    <s v="239-19"/>
    <s v="Q3 2021"/>
    <s v="EUR"/>
    <n v="242.06"/>
    <n v="242.06399999999999"/>
    <n v="-3.9999999999906699E-3"/>
    <n v="242.06"/>
    <n v="0"/>
    <x v="0"/>
    <m/>
    <m/>
    <m/>
    <m/>
    <s v="none"/>
    <m/>
    <m/>
    <m/>
    <x v="0"/>
    <m/>
    <x v="0"/>
  </r>
  <r>
    <s v="ESP239-19Q4 2021EUR"/>
    <x v="3"/>
    <n v="342802"/>
    <s v="GRUPO ASIPAN SL"/>
    <s v="239-19"/>
    <s v="Q4 2021"/>
    <s v="EUR"/>
    <n v="295.27"/>
    <n v="295.26600000000002"/>
    <n v="3.9999999999622499E-3"/>
    <n v="295.27"/>
    <n v="0"/>
    <x v="0"/>
    <m/>
    <m/>
    <m/>
    <m/>
    <s v="none"/>
    <m/>
    <m/>
    <m/>
    <x v="0"/>
    <m/>
    <x v="0"/>
  </r>
  <r>
    <s v="ESP241-19Q1 2021EUR"/>
    <x v="3"/>
    <n v="342803"/>
    <s v="FRIT RAVICH, S.L."/>
    <s v="241-19"/>
    <s v="Q1 2021"/>
    <s v="EUR"/>
    <n v="49.86"/>
    <n v="49.859200000000001"/>
    <n v="7.9999999999813499E-4"/>
    <n v="49.86"/>
    <n v="0"/>
    <x v="0"/>
    <m/>
    <m/>
    <m/>
    <m/>
    <s v="none"/>
    <m/>
    <m/>
    <m/>
    <x v="0"/>
    <m/>
    <x v="0"/>
  </r>
  <r>
    <s v="ESP241-19Q2 2021EUR"/>
    <x v="3"/>
    <n v="342803"/>
    <s v="FRIT RAVICH, S.L."/>
    <s v="241-19"/>
    <s v="Q2 2021"/>
    <s v="EUR"/>
    <n v="176.29"/>
    <n v="176.29"/>
    <n v="0"/>
    <n v="176.29"/>
    <n v="0"/>
    <x v="0"/>
    <m/>
    <m/>
    <m/>
    <m/>
    <s v="none"/>
    <m/>
    <m/>
    <m/>
    <x v="0"/>
    <m/>
    <x v="0"/>
  </r>
  <r>
    <s v="ESP241-19Q3 2021EUR"/>
    <x v="3"/>
    <n v="342803"/>
    <s v="FRIT RAVICH, S.L."/>
    <s v="241-19"/>
    <s v="Q3 2021"/>
    <s v="EUR"/>
    <n v="348.58"/>
    <n v="348.5772"/>
    <n v="2.7999999999792601E-3"/>
    <n v="348.58"/>
    <n v="0"/>
    <x v="0"/>
    <m/>
    <m/>
    <m/>
    <m/>
    <s v="none"/>
    <m/>
    <m/>
    <m/>
    <x v="0"/>
    <m/>
    <x v="0"/>
  </r>
  <r>
    <s v="ESP241-19Q4 2021EUR"/>
    <x v="3"/>
    <n v="342803"/>
    <s v="FRIT RAVICH, S.L."/>
    <s v="241-19"/>
    <s v="Q4 2021"/>
    <s v="EUR"/>
    <n v="372.13"/>
    <n v="372.13440000000003"/>
    <n v="-4.4000000000323702E-3"/>
    <n v="372.13"/>
    <n v="0"/>
    <x v="0"/>
    <m/>
    <m/>
    <m/>
    <m/>
    <s v="none"/>
    <m/>
    <m/>
    <m/>
    <x v="0"/>
    <m/>
    <x v="0"/>
  </r>
  <r>
    <s v="ESP240-19Q1 2021EUR"/>
    <x v="3"/>
    <n v="342804"/>
    <s v="ATLANTA RESTAURACION TEMATICA SL"/>
    <s v="240-19"/>
    <s v="Q1 2021"/>
    <s v="EUR"/>
    <n v="60.7"/>
    <n v="60.695999999999998"/>
    <n v="4.0000000000048799E-3"/>
    <n v="60.7"/>
    <n v="0"/>
    <x v="0"/>
    <m/>
    <m/>
    <m/>
    <m/>
    <s v="none"/>
    <m/>
    <m/>
    <m/>
    <x v="0"/>
    <m/>
    <x v="0"/>
  </r>
  <r>
    <s v="ESP240-19Q2 2021EUR"/>
    <x v="3"/>
    <n v="342804"/>
    <s v="ATLANTA RESTAURACION TEMATICA SL"/>
    <s v="240-19"/>
    <s v="Q2 2021"/>
    <s v="EUR"/>
    <n v="137.44999999999999"/>
    <n v="137.4495"/>
    <n v="4.9999999998817603E-4"/>
    <n v="137.44999999999999"/>
    <n v="0"/>
    <x v="0"/>
    <m/>
    <m/>
    <m/>
    <m/>
    <s v="none"/>
    <m/>
    <m/>
    <m/>
    <x v="0"/>
    <m/>
    <x v="0"/>
  </r>
  <r>
    <s v="ESP240-19Q3 2021EUR"/>
    <x v="3"/>
    <n v="342804"/>
    <s v="ATLANTA RESTAURACION TEMATICA SL"/>
    <s v="240-19"/>
    <s v="Q3 2021"/>
    <s v="EUR"/>
    <n v="182.11"/>
    <n v="182.1123"/>
    <n v="-2.29999999999108E-3"/>
    <n v="182.11"/>
    <n v="0"/>
    <x v="0"/>
    <m/>
    <m/>
    <m/>
    <m/>
    <s v="none"/>
    <m/>
    <m/>
    <m/>
    <x v="0"/>
    <m/>
    <x v="0"/>
  </r>
  <r>
    <s v="ESP240-19Q4 2021EUR"/>
    <x v="3"/>
    <n v="342804"/>
    <s v="ATLANTA RESTAURACION TEMATICA SL"/>
    <s v="240-19"/>
    <s v="Q4 2021"/>
    <s v="EUR"/>
    <n v="243.79"/>
    <n v="243.78540000000001"/>
    <n v="4.5999999999821696E-3"/>
    <n v="243.79"/>
    <n v="0"/>
    <x v="0"/>
    <m/>
    <m/>
    <m/>
    <m/>
    <s v="none"/>
    <m/>
    <m/>
    <m/>
    <x v="0"/>
    <m/>
    <x v="0"/>
  </r>
  <r>
    <s v="ESP243-20Q1 2021EUR"/>
    <x v="3"/>
    <n v="343555"/>
    <s v="Securitec SA"/>
    <s v="243-20"/>
    <s v="Q1 2021"/>
    <s v="EUR"/>
    <n v="61.87"/>
    <n v="61.8718"/>
    <n v="-1.8000000000029099E-3"/>
    <n v="61.87"/>
    <n v="0"/>
    <x v="0"/>
    <m/>
    <m/>
    <m/>
    <m/>
    <s v="none"/>
    <m/>
    <m/>
    <m/>
    <x v="0"/>
    <m/>
    <x v="0"/>
  </r>
  <r>
    <s v="ESP243-20Q3 2021EUR"/>
    <x v="3"/>
    <n v="343555"/>
    <s v="Securitec SA"/>
    <s v="243-20"/>
    <s v="Q3 2021"/>
    <s v="EUR"/>
    <n v="61.87"/>
    <n v="61.8718"/>
    <n v="-1.8000000000029099E-3"/>
    <n v="61.87"/>
    <n v="0"/>
    <x v="0"/>
    <m/>
    <m/>
    <m/>
    <m/>
    <s v="none"/>
    <m/>
    <m/>
    <m/>
    <x v="0"/>
    <m/>
    <x v="0"/>
  </r>
  <r>
    <s v="ESP243-20Q4 2021EUR"/>
    <x v="3"/>
    <n v="343555"/>
    <s v="Securitec SA"/>
    <s v="243-20"/>
    <s v="Q4 2021"/>
    <s v="EUR"/>
    <n v="686.71"/>
    <n v="686.71199999999999"/>
    <n v="-1.9999999999527002E-3"/>
    <n v="686.71"/>
    <n v="0"/>
    <x v="0"/>
    <m/>
    <m/>
    <m/>
    <m/>
    <s v="none"/>
    <m/>
    <m/>
    <m/>
    <x v="0"/>
    <m/>
    <x v="0"/>
  </r>
  <r>
    <s v="ESP260-20Q1 2021EUR"/>
    <x v="3"/>
    <n v="355423"/>
    <s v="SIGLA RENTING S.L."/>
    <s v="260-20"/>
    <s v="Q1 2021"/>
    <s v="EUR"/>
    <n v="158.25"/>
    <n v="158.25059999999999"/>
    <n v="-5.9999999999149601E-4"/>
    <n v="158.25"/>
    <n v="0"/>
    <x v="0"/>
    <m/>
    <m/>
    <m/>
    <m/>
    <s v="none"/>
    <m/>
    <m/>
    <m/>
    <x v="0"/>
    <m/>
    <x v="0"/>
  </r>
  <r>
    <s v="ESP260-20Q2 2021EUR"/>
    <x v="3"/>
    <n v="355423"/>
    <s v="SIGLA RENTING S.L."/>
    <s v="260-20"/>
    <s v="Q2 2021"/>
    <s v="EUR"/>
    <n v="892.52"/>
    <n v="892.51949999999999"/>
    <n v="4.9999999998817603E-4"/>
    <n v="892.52"/>
    <n v="0"/>
    <x v="0"/>
    <m/>
    <m/>
    <m/>
    <m/>
    <s v="none"/>
    <m/>
    <m/>
    <m/>
    <x v="0"/>
    <m/>
    <x v="0"/>
  </r>
  <r>
    <s v="ESP260-20Q3 2021EUR"/>
    <x v="3"/>
    <n v="355423"/>
    <s v="SIGLA RENTING S.L."/>
    <s v="260-20"/>
    <s v="Q3 2021"/>
    <s v="EUR"/>
    <n v="1728.51"/>
    <n v="1728.5057999999999"/>
    <n v="4.2000000000825804E-3"/>
    <n v="1728.51"/>
    <n v="0"/>
    <x v="0"/>
    <m/>
    <m/>
    <m/>
    <m/>
    <s v="none"/>
    <m/>
    <m/>
    <m/>
    <x v="0"/>
    <m/>
    <x v="0"/>
  </r>
  <r>
    <s v="ESP260-20Q4 2021EUR"/>
    <x v="3"/>
    <n v="355423"/>
    <s v="SIGLA RENTING S.L."/>
    <s v="260-20"/>
    <s v="Q4 2021"/>
    <s v="EUR"/>
    <n v="2454.9299999999998"/>
    <n v="2454.9299999999998"/>
    <n v="0"/>
    <n v="2454.9299999999998"/>
    <n v="0"/>
    <x v="0"/>
    <m/>
    <m/>
    <m/>
    <m/>
    <s v="none"/>
    <m/>
    <m/>
    <m/>
    <x v="0"/>
    <m/>
    <x v="0"/>
  </r>
  <r>
    <s v="ESP246-20Q1 2021EUR"/>
    <x v="3"/>
    <n v="23951"/>
    <s v="TINTORERIA NURIA SL"/>
    <s v="246-20"/>
    <s v="Q1 2021"/>
    <s v="EUR"/>
    <n v="285.43"/>
    <n v="285.43380000000002"/>
    <n v="-3.8000000000124601E-3"/>
    <n v="285.43"/>
    <n v="0"/>
    <x v="0"/>
    <m/>
    <m/>
    <m/>
    <m/>
    <s v="none"/>
    <m/>
    <m/>
    <m/>
    <x v="0"/>
    <m/>
    <x v="0"/>
  </r>
  <r>
    <s v="ESP246-20Q2 2021EUR"/>
    <x v="3"/>
    <n v="23951"/>
    <s v="TINTORERIA NURIA SL"/>
    <s v="246-20"/>
    <s v="Q2 2021"/>
    <s v="EUR"/>
    <n v="572.21"/>
    <n v="572.20630000000006"/>
    <n v="3.69999999998071E-3"/>
    <n v="572.21"/>
    <n v="0"/>
    <x v="0"/>
    <m/>
    <m/>
    <m/>
    <m/>
    <s v="none"/>
    <m/>
    <m/>
    <m/>
    <x v="0"/>
    <m/>
    <x v="0"/>
  </r>
  <r>
    <s v="ESP246-20Q3 2021EUR"/>
    <x v="3"/>
    <n v="23951"/>
    <s v="TINTORERIA NURIA SL"/>
    <s v="246-20"/>
    <s v="Q3 2021"/>
    <s v="EUR"/>
    <n v="1037.2"/>
    <n v="1037.1971000000001"/>
    <n v="2.8999999999541602E-3"/>
    <n v="1037.2"/>
    <n v="0"/>
    <x v="0"/>
    <m/>
    <m/>
    <m/>
    <m/>
    <s v="none"/>
    <m/>
    <m/>
    <m/>
    <x v="0"/>
    <m/>
    <x v="0"/>
  </r>
  <r>
    <s v="ESP246-20Q4 2021EUR"/>
    <x v="3"/>
    <n v="23951"/>
    <s v="TINTORERIA NURIA SL"/>
    <s v="246-20"/>
    <s v="Q4 2021"/>
    <s v="EUR"/>
    <n v="660.21"/>
    <n v="660.21460000000002"/>
    <n v="-4.5999999999821696E-3"/>
    <n v="660.21"/>
    <n v="0"/>
    <x v="0"/>
    <m/>
    <m/>
    <m/>
    <m/>
    <s v="none"/>
    <m/>
    <m/>
    <m/>
    <x v="0"/>
    <m/>
    <x v="0"/>
  </r>
  <r>
    <s v="ESP256-20Q1 2021EUR"/>
    <x v="3"/>
    <n v="248969"/>
    <s v="Flex Equipos de Descanso S.A."/>
    <s v="256-20"/>
    <s v="Q1 2021"/>
    <s v="EUR"/>
    <n v="9.61"/>
    <n v="9.6050000000000004"/>
    <n v="4.999999999999E-3"/>
    <n v="9.61"/>
    <n v="0"/>
    <x v="0"/>
    <m/>
    <m/>
    <m/>
    <m/>
    <s v="none"/>
    <m/>
    <m/>
    <m/>
    <x v="0"/>
    <m/>
    <x v="0"/>
  </r>
  <r>
    <s v="ESP256-20Q2 2021EUR"/>
    <x v="3"/>
    <n v="248969"/>
    <s v="Flex Equipos de Descanso S.A."/>
    <s v="256-20"/>
    <s v="Q2 2021"/>
    <s v="EUR"/>
    <n v="189.56"/>
    <n v="189.559"/>
    <n v="1.0000000000047701E-3"/>
    <n v="189.56"/>
    <n v="0"/>
    <x v="0"/>
    <m/>
    <m/>
    <m/>
    <m/>
    <s v="none"/>
    <m/>
    <m/>
    <m/>
    <x v="0"/>
    <m/>
    <x v="0"/>
  </r>
  <r>
    <s v="ESP256-20Q3 2021EUR"/>
    <x v="3"/>
    <n v="248969"/>
    <s v="Flex Equipos de Descanso S.A."/>
    <s v="256-20"/>
    <s v="Q3 2021"/>
    <s v="EUR"/>
    <n v="5193.1400000000003"/>
    <n v="5193.1390000000001"/>
    <n v="1.0000000002037201E-3"/>
    <n v="5193.1400000000003"/>
    <n v="0"/>
    <x v="0"/>
    <m/>
    <m/>
    <m/>
    <m/>
    <s v="none"/>
    <m/>
    <m/>
    <m/>
    <x v="0"/>
    <m/>
    <x v="0"/>
  </r>
  <r>
    <s v="ESP256-20Q4 2021EUR"/>
    <x v="3"/>
    <n v="248969"/>
    <s v="Flex Equipos de Descanso S.A."/>
    <s v="256-20"/>
    <s v="Q4 2021"/>
    <s v="EUR"/>
    <n v="856.4"/>
    <n v="856.404"/>
    <n v="-4.0000000000190898E-3"/>
    <n v="856.4"/>
    <n v="0"/>
    <x v="0"/>
    <m/>
    <m/>
    <m/>
    <m/>
    <s v="none"/>
    <m/>
    <m/>
    <m/>
    <x v="0"/>
    <m/>
    <x v="0"/>
  </r>
  <r>
    <s v="ESP266-21Q1 2021EUR"/>
    <x v="3"/>
    <n v="244217"/>
    <s v="ATOCHA VALLECAS SL"/>
    <s v="266-21"/>
    <s v="Q1 2021"/>
    <s v="EUR"/>
    <n v="25.65"/>
    <n v="25.654800000000002"/>
    <n v="-4.8000000000030197E-3"/>
    <n v="25.65"/>
    <n v="0"/>
    <x v="0"/>
    <m/>
    <m/>
    <m/>
    <m/>
    <s v="none"/>
    <m/>
    <m/>
    <m/>
    <x v="0"/>
    <m/>
    <x v="0"/>
  </r>
  <r>
    <s v="ESP266-21Q2 2021EUR"/>
    <x v="3"/>
    <n v="244217"/>
    <s v="ATOCHA VALLECAS SL"/>
    <s v="266-21"/>
    <s v="Q2 2021"/>
    <s v="EUR"/>
    <n v="40.31"/>
    <n v="40.307600000000001"/>
    <n v="2.4000000000015099E-3"/>
    <n v="40.31"/>
    <n v="0"/>
    <x v="0"/>
    <m/>
    <m/>
    <m/>
    <m/>
    <s v="none"/>
    <m/>
    <m/>
    <m/>
    <x v="0"/>
    <m/>
    <x v="0"/>
  </r>
  <r>
    <s v="ESP266-21Q3 2021EUR"/>
    <x v="3"/>
    <n v="244217"/>
    <s v="ATOCHA VALLECAS SL"/>
    <s v="266-21"/>
    <s v="Q3 2021"/>
    <s v="EUR"/>
    <n v="43.56"/>
    <n v="43.562800000000003"/>
    <n v="-2.8000000000005798E-3"/>
    <n v="43.56"/>
    <n v="0"/>
    <x v="0"/>
    <m/>
    <m/>
    <m/>
    <m/>
    <s v="none"/>
    <m/>
    <m/>
    <m/>
    <x v="0"/>
    <m/>
    <x v="0"/>
  </r>
  <r>
    <s v="ESP266-21Q4 2021EUR"/>
    <x v="3"/>
    <n v="244217"/>
    <s v="ATOCHA VALLECAS SL"/>
    <s v="266-21"/>
    <s v="Q4 2021"/>
    <s v="EUR"/>
    <n v="101.34"/>
    <n v="101.3428"/>
    <n v="-2.79999999999347E-3"/>
    <n v="101.34"/>
    <n v="0"/>
    <x v="0"/>
    <m/>
    <m/>
    <m/>
    <m/>
    <s v="none"/>
    <m/>
    <m/>
    <m/>
    <x v="0"/>
    <m/>
    <x v="0"/>
  </r>
  <r>
    <s v="ESP269-21Q1 2021EUR"/>
    <x v="3"/>
    <n v="4872"/>
    <s v="BLAU SOLUTIONS S.L."/>
    <s v="269-21"/>
    <s v="Q1 2021"/>
    <s v="EUR"/>
    <n v="89.71"/>
    <n v="89.709000000000003"/>
    <n v="9.9999999999056399E-4"/>
    <n v="89.71"/>
    <n v="0"/>
    <x v="0"/>
    <m/>
    <m/>
    <m/>
    <m/>
    <s v="none"/>
    <m/>
    <m/>
    <m/>
    <x v="0"/>
    <m/>
    <x v="0"/>
  </r>
  <r>
    <s v="ESP269-21Q2 2021EUR"/>
    <x v="3"/>
    <n v="4872"/>
    <s v="BLAU SOLUTIONS S.L."/>
    <s v="269-21"/>
    <s v="Q2 2021"/>
    <s v="EUR"/>
    <n v="162.05000000000001"/>
    <n v="162.04509999999999"/>
    <n v="4.9000000000205502E-3"/>
    <n v="162.05000000000001"/>
    <n v="0"/>
    <x v="0"/>
    <m/>
    <m/>
    <m/>
    <m/>
    <s v="none"/>
    <m/>
    <m/>
    <m/>
    <x v="0"/>
    <m/>
    <x v="0"/>
  </r>
  <r>
    <s v="ESP269-21Q3 2021EUR"/>
    <x v="3"/>
    <n v="4872"/>
    <s v="BLAU SOLUTIONS S.L."/>
    <s v="269-21"/>
    <s v="Q3 2021"/>
    <s v="EUR"/>
    <n v="21.86"/>
    <n v="21.863600000000002"/>
    <n v="-3.6000000000022598E-3"/>
    <n v="21.86"/>
    <n v="0"/>
    <x v="0"/>
    <m/>
    <m/>
    <m/>
    <m/>
    <s v="none"/>
    <m/>
    <m/>
    <m/>
    <x v="0"/>
    <m/>
    <x v="0"/>
  </r>
  <r>
    <s v="ESP269-21Q4 2021EUR"/>
    <x v="3"/>
    <n v="4872"/>
    <s v="BLAU SOLUTIONS S.L."/>
    <s v="269-21"/>
    <s v="Q4 2021"/>
    <s v="EUR"/>
    <n v="277.2"/>
    <n v="277.1952"/>
    <n v="4.7999999999888097E-3"/>
    <n v="277.2"/>
    <n v="0"/>
    <x v="0"/>
    <m/>
    <m/>
    <m/>
    <m/>
    <s v="none"/>
    <m/>
    <m/>
    <m/>
    <x v="0"/>
    <m/>
    <x v="0"/>
  </r>
  <r>
    <s v="ESP267-21Q1 2021EUR"/>
    <x v="3"/>
    <n v="6345"/>
    <s v="Iberext S.A."/>
    <s v="267-21"/>
    <s v="Q1 2021"/>
    <s v="EUR"/>
    <n v="403.37"/>
    <n v="403.36759999999998"/>
    <n v="2.4000000000228201E-3"/>
    <n v="403.37"/>
    <n v="0"/>
    <x v="0"/>
    <m/>
    <m/>
    <m/>
    <m/>
    <s v="none"/>
    <m/>
    <m/>
    <m/>
    <x v="0"/>
    <m/>
    <x v="0"/>
  </r>
  <r>
    <s v="ESP267-21Q2 2021EUR"/>
    <x v="3"/>
    <n v="6345"/>
    <s v="Iberext S.A."/>
    <s v="267-21"/>
    <s v="Q2 2021"/>
    <s v="EUR"/>
    <n v="375.99"/>
    <n v="375.99459999999999"/>
    <n v="-4.5999999999821696E-3"/>
    <n v="375.99"/>
    <n v="0"/>
    <x v="0"/>
    <m/>
    <m/>
    <m/>
    <m/>
    <s v="none"/>
    <m/>
    <m/>
    <m/>
    <x v="0"/>
    <m/>
    <x v="0"/>
  </r>
  <r>
    <s v="ESP267-21Q3 2021EUR"/>
    <x v="3"/>
    <n v="6345"/>
    <s v="Iberext S.A."/>
    <s v="267-21"/>
    <s v="Q3 2021"/>
    <s v="EUR"/>
    <n v="353.99"/>
    <n v="353.9862"/>
    <n v="3.8000000000124601E-3"/>
    <n v="353.99"/>
    <n v="0"/>
    <x v="0"/>
    <m/>
    <m/>
    <m/>
    <m/>
    <s v="none"/>
    <m/>
    <m/>
    <m/>
    <x v="0"/>
    <m/>
    <x v="0"/>
  </r>
  <r>
    <s v="ESP267-21Q4 2021EUR"/>
    <x v="3"/>
    <n v="6345"/>
    <s v="Iberext S.A."/>
    <s v="267-21"/>
    <s v="Q4 2021"/>
    <s v="EUR"/>
    <n v="1028.45"/>
    <n v="1028.4480000000001"/>
    <n v="1.9999999999527002E-3"/>
    <n v="1028.45"/>
    <n v="0"/>
    <x v="0"/>
    <m/>
    <m/>
    <m/>
    <m/>
    <s v="none"/>
    <m/>
    <m/>
    <m/>
    <x v="0"/>
    <m/>
    <x v="0"/>
  </r>
  <r>
    <s v="ESP165DTHQ-18Q1 2021EUR"/>
    <x v="3"/>
    <n v="3362"/>
    <s v="TELEFONICA DE ESPAÑA, S.A."/>
    <s v="165DTHQ-18"/>
    <s v="Q1 2021"/>
    <s v="EUR"/>
    <n v="388.39"/>
    <n v="388.39249999999998"/>
    <n v="-2.4999999999977202E-3"/>
    <n v="388.39"/>
    <n v="0"/>
    <x v="0"/>
    <m/>
    <m/>
    <m/>
    <m/>
    <s v="none"/>
    <m/>
    <m/>
    <m/>
    <x v="0"/>
    <m/>
    <x v="0"/>
  </r>
  <r>
    <s v="ESP165DTHQ-18Q2 2021EUR"/>
    <x v="3"/>
    <n v="3362"/>
    <s v="TELEFONICA DE ESPAÑA, S.A."/>
    <s v="165DTHQ-18"/>
    <s v="Q2 2021"/>
    <s v="EUR"/>
    <n v="388.39"/>
    <n v="388.39249999999998"/>
    <n v="-2.4999999999977202E-3"/>
    <n v="388.39"/>
    <n v="0"/>
    <x v="0"/>
    <m/>
    <m/>
    <m/>
    <m/>
    <s v="none"/>
    <m/>
    <m/>
    <m/>
    <x v="0"/>
    <m/>
    <x v="0"/>
  </r>
  <r>
    <s v="ESP165DTHQ-18Q3 2021EUR"/>
    <x v="3"/>
    <n v="3362"/>
    <s v="TELEFONICA DE ESPAÑA, S.A."/>
    <s v="165DTHQ-18"/>
    <s v="Q3 2021"/>
    <s v="EUR"/>
    <n v="388.39"/>
    <n v="388.39249999999998"/>
    <n v="-2.4999999999977202E-3"/>
    <n v="388.39"/>
    <n v="0"/>
    <x v="0"/>
    <m/>
    <m/>
    <m/>
    <m/>
    <s v="none"/>
    <m/>
    <m/>
    <m/>
    <x v="0"/>
    <m/>
    <x v="0"/>
  </r>
  <r>
    <s v="ESP165DTHQ-18Q4 2021EUR"/>
    <x v="3"/>
    <n v="3362"/>
    <s v="TELEFONICA DE ESPAÑA, S.A."/>
    <s v="165DTHQ-18"/>
    <s v="Q4 2021"/>
    <s v="EUR"/>
    <n v="388.39"/>
    <n v="388.39249999999998"/>
    <n v="-2.4999999999977202E-3"/>
    <n v="388.39"/>
    <n v="0"/>
    <x v="0"/>
    <m/>
    <m/>
    <m/>
    <m/>
    <s v="none"/>
    <m/>
    <m/>
    <m/>
    <x v="0"/>
    <m/>
    <x v="0"/>
  </r>
  <r>
    <s v="ESP165DTHT-18Q1 2021EUR"/>
    <x v="3"/>
    <n v="3362"/>
    <s v="TELEFONICA DE ESPAÑA, S.A."/>
    <s v="165DTHT-18"/>
    <s v="Q1 2021"/>
    <s v="EUR"/>
    <n v="5265.18"/>
    <n v="5265.1832999999997"/>
    <n v="-3.2999999993989998E-3"/>
    <n v="5265.18"/>
    <n v="0"/>
    <x v="0"/>
    <m/>
    <m/>
    <m/>
    <m/>
    <s v="none"/>
    <m/>
    <m/>
    <m/>
    <x v="0"/>
    <m/>
    <x v="0"/>
  </r>
  <r>
    <s v="ESP165DTHT-18Q2 2021EUR"/>
    <x v="3"/>
    <n v="3362"/>
    <s v="TELEFONICA DE ESPAÑA, S.A."/>
    <s v="165DTHT-18"/>
    <s v="Q2 2021"/>
    <s v="EUR"/>
    <n v="5269.21"/>
    <n v="5269.2088999999996"/>
    <n v="1.10000000040599E-3"/>
    <n v="5269.21"/>
    <n v="0"/>
    <x v="0"/>
    <m/>
    <m/>
    <m/>
    <m/>
    <s v="none"/>
    <m/>
    <m/>
    <m/>
    <x v="0"/>
    <m/>
    <x v="0"/>
  </r>
  <r>
    <s v="ESP165DTHT-18Q3 2021EUR"/>
    <x v="3"/>
    <n v="3362"/>
    <s v="TELEFONICA DE ESPAÑA, S.A."/>
    <s v="165DTHT-18"/>
    <s v="Q3 2021"/>
    <s v="EUR"/>
    <n v="5114.24"/>
    <n v="5114.2412000000004"/>
    <n v="-1.2000000006082701E-3"/>
    <n v="5114.24"/>
    <n v="0"/>
    <x v="0"/>
    <m/>
    <m/>
    <m/>
    <m/>
    <s v="none"/>
    <m/>
    <m/>
    <m/>
    <x v="0"/>
    <m/>
    <x v="0"/>
  </r>
  <r>
    <s v="ESP165DTHT-18Q4 2021EUR"/>
    <x v="3"/>
    <n v="3362"/>
    <s v="TELEFONICA DE ESPAÑA, S.A."/>
    <s v="165DTHT-18"/>
    <s v="Q4 2021"/>
    <s v="EUR"/>
    <n v="5222.92"/>
    <n v="5222.9205000000002"/>
    <n v="-5.0000000010186297E-4"/>
    <n v="5222.92"/>
    <n v="0"/>
    <x v="0"/>
    <m/>
    <m/>
    <m/>
    <m/>
    <s v="none"/>
    <m/>
    <m/>
    <m/>
    <x v="0"/>
    <m/>
    <x v="0"/>
  </r>
  <r>
    <s v="ESP165VOZ-18Q1 2021EUR"/>
    <x v="3"/>
    <n v="3362"/>
    <s v="TELEFONICA DE ESPAÑA, S.A."/>
    <s v="165VOZ-18"/>
    <s v="Q1 2021"/>
    <s v="EUR"/>
    <n v="17083.599999999999"/>
    <n v="17083.596799999999"/>
    <n v="3.1999999991967299E-3"/>
    <n v="17083.599999999999"/>
    <n v="0"/>
    <x v="0"/>
    <m/>
    <m/>
    <m/>
    <m/>
    <s v="none"/>
    <m/>
    <m/>
    <m/>
    <x v="0"/>
    <m/>
    <x v="0"/>
  </r>
  <r>
    <s v="ESP165VOZ-18Q2 2021EUR"/>
    <x v="3"/>
    <n v="3362"/>
    <s v="TELEFONICA DE ESPAÑA, S.A."/>
    <s v="165VOZ-18"/>
    <s v="Q2 2021"/>
    <s v="EUR"/>
    <n v="17255.23"/>
    <n v="17255.232199999999"/>
    <n v="-2.1999999989930001E-3"/>
    <n v="17255.23"/>
    <n v="0"/>
    <x v="0"/>
    <m/>
    <m/>
    <m/>
    <m/>
    <s v="none"/>
    <m/>
    <m/>
    <m/>
    <x v="0"/>
    <m/>
    <x v="0"/>
  </r>
  <r>
    <s v="ESP165VOZ-18Q3 2021EUR"/>
    <x v="3"/>
    <n v="3362"/>
    <s v="TELEFONICA DE ESPAÑA, S.A."/>
    <s v="165VOZ-18"/>
    <s v="Q3 2021"/>
    <s v="EUR"/>
    <n v="18107.79"/>
    <n v="18107.7873"/>
    <n v="2.7000000009138598E-3"/>
    <n v="18107.79"/>
    <n v="0"/>
    <x v="0"/>
    <m/>
    <m/>
    <m/>
    <m/>
    <s v="none"/>
    <m/>
    <m/>
    <m/>
    <x v="0"/>
    <m/>
    <x v="0"/>
  </r>
  <r>
    <s v="ESP165VOZ-18Q4 2021EUR"/>
    <x v="3"/>
    <n v="3362"/>
    <s v="TELEFONICA DE ESPAÑA, S.A."/>
    <s v="165VOZ-18"/>
    <s v="Q4 2021"/>
    <s v="EUR"/>
    <n v="25003.43"/>
    <n v="25003.432199999999"/>
    <n v="-2.1999999989930001E-3"/>
    <n v="25003.43"/>
    <n v="0"/>
    <x v="0"/>
    <m/>
    <m/>
    <m/>
    <m/>
    <s v="none"/>
    <m/>
    <m/>
    <m/>
    <x v="0"/>
    <m/>
    <x v="0"/>
  </r>
  <r>
    <s v="ESP198MOV-18Q1 2021EUR"/>
    <x v="3"/>
    <n v="5475"/>
    <s v="TELEFONICA MOVILES ESPAÑA, S.A.U."/>
    <s v="198MOV-18"/>
    <s v="Q1 2021"/>
    <s v="EUR"/>
    <n v="1769.73"/>
    <n v="1769.7311"/>
    <n v="-1.09999999995125E-3"/>
    <n v="1769.73"/>
    <n v="0"/>
    <x v="0"/>
    <m/>
    <m/>
    <m/>
    <m/>
    <s v="none"/>
    <m/>
    <m/>
    <m/>
    <x v="0"/>
    <m/>
    <x v="0"/>
  </r>
  <r>
    <s v="ESP198MOV-18Q2 2021EUR"/>
    <x v="3"/>
    <n v="5475"/>
    <s v="TELEFONICA MOVILES ESPAÑA, S.A.U."/>
    <s v="198MOV-18"/>
    <s v="Q2 2021"/>
    <s v="EUR"/>
    <n v="1505.45"/>
    <n v="1505.4460999999999"/>
    <n v="3.90000000015788E-3"/>
    <n v="1505.45"/>
    <n v="0"/>
    <x v="0"/>
    <m/>
    <m/>
    <m/>
    <m/>
    <s v="none"/>
    <m/>
    <m/>
    <m/>
    <x v="0"/>
    <m/>
    <x v="0"/>
  </r>
  <r>
    <s v="ESP198MOV-18Q3 2021EUR"/>
    <x v="3"/>
    <n v="5475"/>
    <s v="TELEFONICA MOVILES ESPAÑA, S.A.U."/>
    <s v="198MOV-18"/>
    <s v="Q3 2021"/>
    <s v="EUR"/>
    <n v="3369.45"/>
    <n v="3369.4456"/>
    <n v="4.399999999805E-3"/>
    <n v="3369.45"/>
    <n v="0"/>
    <x v="0"/>
    <m/>
    <m/>
    <m/>
    <m/>
    <s v="none"/>
    <m/>
    <m/>
    <m/>
    <x v="0"/>
    <m/>
    <x v="0"/>
  </r>
  <r>
    <s v="ESP198MOV-18Q4 2021EUR"/>
    <x v="3"/>
    <n v="5475"/>
    <s v="TELEFONICA MOVILES ESPAÑA, S.A.U."/>
    <s v="198MOV-18"/>
    <s v="Q4 2021"/>
    <s v="EUR"/>
    <n v="387.8"/>
    <n v="387.80259999999998"/>
    <n v="-2.5999999999726199E-3"/>
    <n v="387.8"/>
    <n v="0"/>
    <x v="0"/>
    <m/>
    <m/>
    <m/>
    <m/>
    <s v="none"/>
    <m/>
    <m/>
    <m/>
    <x v="0"/>
    <m/>
    <x v="0"/>
  </r>
  <r>
    <s v="ESP229-19Q3 2021EUR"/>
    <x v="3"/>
    <n v="181104"/>
    <s v="MARKETING CREATION"/>
    <s v="229-19"/>
    <s v="Q3 2021"/>
    <s v="EUR"/>
    <n v="13.5"/>
    <n v="13.5"/>
    <n v="0"/>
    <n v="13.5"/>
    <n v="0"/>
    <x v="0"/>
    <m/>
    <m/>
    <m/>
    <m/>
    <s v="none"/>
    <m/>
    <m/>
    <m/>
    <x v="0"/>
    <m/>
    <x v="0"/>
  </r>
  <r>
    <s v="ESPES2-22-5-005Q3 2021EUR"/>
    <x v="3"/>
    <n v="114558"/>
    <s v="WIFIRST"/>
    <s v="ES2-22-5-005"/>
    <s v="Q3 2021"/>
    <s v="EUR"/>
    <n v="46"/>
    <n v="46.001399999999997"/>
    <n v="-1.39999999999673E-3"/>
    <n v="46"/>
    <n v="0"/>
    <x v="0"/>
    <m/>
    <m/>
    <m/>
    <m/>
    <s v="none"/>
    <m/>
    <m/>
    <m/>
    <x v="0"/>
    <m/>
    <x v="0"/>
  </r>
  <r>
    <s v="ESPES2-22-5-005Q4 2021EUR"/>
    <x v="3"/>
    <n v="114558"/>
    <s v="WIFIRST"/>
    <s v="ES2-22-5-005"/>
    <s v="Q4 2021"/>
    <s v="EUR"/>
    <n v="29.02"/>
    <n v="29.019600000000001"/>
    <n v="3.9999999999906701E-4"/>
    <n v="29.02"/>
    <n v="0"/>
    <x v="0"/>
    <m/>
    <m/>
    <m/>
    <m/>
    <s v="none"/>
    <m/>
    <m/>
    <m/>
    <x v="0"/>
    <m/>
    <x v="0"/>
  </r>
  <r>
    <s v="ESP179-18Q1 2021EUR"/>
    <x v="3"/>
    <n v="4657"/>
    <s v="CUALTIS, S.L."/>
    <s v="179-18"/>
    <s v="Q1 2021"/>
    <s v="EUR"/>
    <n v="181.44"/>
    <n v="181.44159999999999"/>
    <n v="-1.59999999999627E-3"/>
    <n v="181.44"/>
    <n v="0"/>
    <x v="0"/>
    <m/>
    <m/>
    <m/>
    <m/>
    <s v="none"/>
    <m/>
    <m/>
    <m/>
    <x v="0"/>
    <m/>
    <x v="0"/>
  </r>
  <r>
    <s v="ESP179-18Q2 2021EUR"/>
    <x v="3"/>
    <n v="4657"/>
    <s v="CUALTIS, S.L."/>
    <s v="179-18"/>
    <s v="Q2 2021"/>
    <s v="EUR"/>
    <n v="68.849999999999994"/>
    <n v="68.852099999999993"/>
    <n v="-2.0999999999702298E-3"/>
    <n v="68.849999999999994"/>
    <n v="0"/>
    <x v="0"/>
    <m/>
    <m/>
    <m/>
    <m/>
    <s v="none"/>
    <m/>
    <m/>
    <m/>
    <x v="0"/>
    <m/>
    <x v="0"/>
  </r>
  <r>
    <s v="ESP179-18Q3 2021EUR"/>
    <x v="3"/>
    <n v="4657"/>
    <s v="CUALTIS, S.L."/>
    <s v="179-18"/>
    <s v="Q3 2021"/>
    <s v="EUR"/>
    <n v="42.02"/>
    <n v="42.014099999999999"/>
    <n v="5.9000000000040097E-3"/>
    <n v="42.02"/>
    <n v="0"/>
    <x v="0"/>
    <m/>
    <m/>
    <m/>
    <m/>
    <s v="none"/>
    <m/>
    <m/>
    <m/>
    <x v="0"/>
    <m/>
    <x v="0"/>
  </r>
  <r>
    <s v="ESP179-18Q4 2021EUR"/>
    <x v="3"/>
    <n v="4657"/>
    <s v="CUALTIS, S.L."/>
    <s v="179-18"/>
    <s v="Q4 2021"/>
    <s v="EUR"/>
    <n v="19.2"/>
    <n v="19.197900000000001"/>
    <n v="2.0999999999986498E-3"/>
    <n v="19.2"/>
    <n v="0"/>
    <x v="0"/>
    <m/>
    <m/>
    <m/>
    <m/>
    <s v="none"/>
    <m/>
    <m/>
    <m/>
    <x v="0"/>
    <m/>
    <x v="0"/>
  </r>
  <r>
    <s v="ESP132-18S1 2021EUR"/>
    <x v="3"/>
    <n v="4565"/>
    <s v="HAVAS MEDIA GROUP SPAIN, S.A. (antes MPG)"/>
    <s v="132-18"/>
    <s v="S1 2021"/>
    <s v="EUR"/>
    <n v="90.73"/>
    <n v="90.730699999999999"/>
    <n v="-6.9999999999481501E-4"/>
    <n v="90.73"/>
    <n v="0"/>
    <x v="0"/>
    <m/>
    <m/>
    <m/>
    <m/>
    <s v="none"/>
    <m/>
    <m/>
    <m/>
    <x v="0"/>
    <m/>
    <x v="0"/>
  </r>
  <r>
    <s v="ESP132-18S2 2021EUR"/>
    <x v="3"/>
    <n v="4565"/>
    <s v="HAVAS MEDIA GROUP SPAIN, S.A. (antes MPG)"/>
    <s v="132-18"/>
    <s v="S2 2021"/>
    <s v="EUR"/>
    <n v="73.47"/>
    <n v="73.465299999999999"/>
    <n v="4.6999999999997001E-3"/>
    <n v="73.47"/>
    <n v="0"/>
    <x v="0"/>
    <m/>
    <m/>
    <m/>
    <m/>
    <s v="none"/>
    <m/>
    <m/>
    <m/>
    <x v="0"/>
    <m/>
    <x v="0"/>
  </r>
  <r>
    <s v="ESP271-21Q1 2021EUR"/>
    <x v="3"/>
    <n v="358224"/>
    <s v="TECNIMART SL"/>
    <s v="271-21"/>
    <s v="Q1 2021"/>
    <s v="EUR"/>
    <n v="66.14"/>
    <n v="66.136499999999998"/>
    <n v="3.5000000000024998E-3"/>
    <n v="66.14"/>
    <n v="0"/>
    <x v="0"/>
    <m/>
    <m/>
    <m/>
    <m/>
    <s v="none"/>
    <m/>
    <m/>
    <m/>
    <x v="0"/>
    <m/>
    <x v="0"/>
  </r>
  <r>
    <s v="ESP271-21Q2 2021EUR"/>
    <x v="3"/>
    <n v="358224"/>
    <s v="TECNIMART SL"/>
    <s v="271-21"/>
    <s v="Q2 2021"/>
    <s v="EUR"/>
    <n v="66.13"/>
    <n v="66.136499999999998"/>
    <n v="-6.5000000000026096E-3"/>
    <n v="66.13"/>
    <n v="0"/>
    <x v="0"/>
    <m/>
    <m/>
    <m/>
    <m/>
    <s v="none"/>
    <m/>
    <m/>
    <m/>
    <x v="0"/>
    <m/>
    <x v="0"/>
  </r>
  <r>
    <s v="ESP271-21Q3 2021EUR"/>
    <x v="3"/>
    <n v="358224"/>
    <s v="TECNIMART SL"/>
    <s v="271-21"/>
    <s v="Q3 2021"/>
    <s v="EUR"/>
    <n v="66.14"/>
    <n v="66.136499999999998"/>
    <n v="3.5000000000024998E-3"/>
    <n v="66.14"/>
    <n v="0"/>
    <x v="0"/>
    <m/>
    <m/>
    <m/>
    <m/>
    <s v="none"/>
    <m/>
    <m/>
    <m/>
    <x v="0"/>
    <m/>
    <x v="0"/>
  </r>
  <r>
    <s v="ESP271-21Q4 2021EUR"/>
    <x v="3"/>
    <n v="358224"/>
    <s v="TECNIMART SL"/>
    <s v="271-21"/>
    <s v="Q4 2021"/>
    <s v="EUR"/>
    <n v="66.14"/>
    <n v="66.136499999999998"/>
    <n v="3.5000000000024998E-3"/>
    <n v="66.14"/>
    <n v="0"/>
    <x v="0"/>
    <m/>
    <m/>
    <m/>
    <m/>
    <s v="none"/>
    <m/>
    <m/>
    <m/>
    <x v="0"/>
    <m/>
    <x v="0"/>
  </r>
  <r>
    <s v="ESP274-21Q2 2021EUR"/>
    <x v="3"/>
    <n v="72563"/>
    <s v="AVC RESIDUOS S.L."/>
    <s v="274-21"/>
    <s v="Q2 2021"/>
    <s v="EUR"/>
    <n v="184.21"/>
    <n v="184.2116"/>
    <n v="-1.59999999999627E-3"/>
    <n v="184.21"/>
    <n v="0"/>
    <x v="0"/>
    <m/>
    <m/>
    <m/>
    <m/>
    <s v="none"/>
    <m/>
    <m/>
    <m/>
    <x v="0"/>
    <m/>
    <x v="0"/>
  </r>
  <r>
    <s v="ESP274-21Q3 2021EUR"/>
    <x v="3"/>
    <n v="72563"/>
    <s v="AVC RESIDUOS S.L."/>
    <s v="274-21"/>
    <s v="Q3 2021"/>
    <s v="EUR"/>
    <n v="253.81"/>
    <n v="253.809"/>
    <n v="1.0000000000047701E-3"/>
    <n v="253.81"/>
    <n v="0"/>
    <x v="0"/>
    <m/>
    <m/>
    <m/>
    <m/>
    <s v="none"/>
    <m/>
    <m/>
    <m/>
    <x v="0"/>
    <m/>
    <x v="0"/>
  </r>
  <r>
    <s v="ESP274-21Q4 2021EUR"/>
    <x v="3"/>
    <n v="72563"/>
    <s v="AVC RESIDUOS S.L."/>
    <s v="274-21"/>
    <s v="Q4 2021"/>
    <s v="EUR"/>
    <n v="299.36"/>
    <n v="299.36399999999998"/>
    <n v="-3.9999999999622499E-3"/>
    <n v="299.36"/>
    <n v="0"/>
    <x v="0"/>
    <m/>
    <m/>
    <m/>
    <m/>
    <s v="none"/>
    <m/>
    <m/>
    <m/>
    <x v="0"/>
    <m/>
    <x v="0"/>
  </r>
  <r>
    <s v="ESP25-18Q2 2021EUR"/>
    <x v="3"/>
    <n v="4718"/>
    <s v="EULEN SEGURIDAD, S.A."/>
    <s v="025-18"/>
    <s v="Q2 2021"/>
    <s v="EUR"/>
    <n v="17.45"/>
    <n v="17.452200000000001"/>
    <n v="-2.2000000000019699E-3"/>
    <n v="17.45"/>
    <n v="0"/>
    <x v="0"/>
    <m/>
    <m/>
    <m/>
    <m/>
    <s v="none"/>
    <m/>
    <m/>
    <m/>
    <x v="0"/>
    <m/>
    <x v="0"/>
  </r>
  <r>
    <s v="ESP25-18Q3 2021EUR"/>
    <x v="3"/>
    <n v="4718"/>
    <s v="EULEN SEGURIDAD, S.A."/>
    <s v="025-18"/>
    <s v="Q3 2021"/>
    <s v="EUR"/>
    <n v="4.47"/>
    <n v="4.4726999999999997"/>
    <n v="-2.6999999999999199E-3"/>
    <n v="4.47"/>
    <n v="0"/>
    <x v="0"/>
    <m/>
    <m/>
    <m/>
    <m/>
    <s v="none"/>
    <m/>
    <m/>
    <m/>
    <x v="0"/>
    <m/>
    <x v="0"/>
  </r>
  <r>
    <s v="ESP25-18Q4 2021EUR"/>
    <x v="3"/>
    <n v="4718"/>
    <s v="EULEN SEGURIDAD, S.A."/>
    <s v="025-18"/>
    <s v="Q4 2021"/>
    <s v="EUR"/>
    <n v="18.489999999999998"/>
    <n v="18.4907"/>
    <n v="-7.0000000000192098E-4"/>
    <n v="18.489999999999998"/>
    <n v="0"/>
    <x v="0"/>
    <m/>
    <m/>
    <m/>
    <m/>
    <s v="none"/>
    <m/>
    <m/>
    <m/>
    <x v="0"/>
    <m/>
    <x v="0"/>
  </r>
  <r>
    <s v="ESP146-18Q1 2021EUR"/>
    <x v="3"/>
    <n v="3165"/>
    <s v="GRAFICAS SAN SADURNI, S.L."/>
    <s v="146-18"/>
    <s v="Q1 2021"/>
    <s v="EUR"/>
    <n v="36.35"/>
    <n v="36.347999999999999"/>
    <n v="2.0000000000024399E-3"/>
    <n v="36.347999999999999"/>
    <n v="2.0000000000024399E-3"/>
    <x v="0"/>
    <m/>
    <m/>
    <m/>
    <m/>
    <s v="none"/>
    <m/>
    <m/>
    <m/>
    <x v="0"/>
    <m/>
    <x v="0"/>
  </r>
  <r>
    <s v="ESP146-18Q2 2021EUR"/>
    <x v="3"/>
    <n v="3165"/>
    <s v="GRAFICAS SAN SADURNI, S.L."/>
    <s v="146-18"/>
    <s v="Q2 2021"/>
    <s v="EUR"/>
    <n v="0.65"/>
    <n v="0.65169999999999995"/>
    <n v="-1.6999999999999201E-3"/>
    <n v="0.65169999999999995"/>
    <n v="-1.6999999999999201E-3"/>
    <x v="0"/>
    <m/>
    <m/>
    <m/>
    <m/>
    <s v="none"/>
    <m/>
    <m/>
    <m/>
    <x v="0"/>
    <m/>
    <x v="0"/>
  </r>
  <r>
    <s v="ESP146-18Q3 2021EUR"/>
    <x v="3"/>
    <n v="3165"/>
    <s v="GRAFICAS SAN SADURNI, S.L."/>
    <s v="146-18"/>
    <s v="Q3 2021"/>
    <s v="EUR"/>
    <n v="85.78"/>
    <n v="85.783500000000004"/>
    <n v="-3.5000000000024998E-3"/>
    <n v="85.783500000000004"/>
    <n v="-3.5000000000024998E-3"/>
    <x v="0"/>
    <m/>
    <m/>
    <m/>
    <m/>
    <s v="none"/>
    <m/>
    <m/>
    <m/>
    <x v="0"/>
    <m/>
    <x v="0"/>
  </r>
  <r>
    <s v="ESP146-18Q4 2021EUR"/>
    <x v="3"/>
    <n v="3165"/>
    <s v="GRAFICAS SAN SADURNI, S.L."/>
    <s v="146-18"/>
    <s v="Q4 2021"/>
    <s v="EUR"/>
    <n v="64.13"/>
    <n v="64.125100000000003"/>
    <n v="4.8999999999921303E-3"/>
    <n v="64.125100000000003"/>
    <n v="4.8999999999921303E-3"/>
    <x v="0"/>
    <m/>
    <m/>
    <m/>
    <m/>
    <s v="none"/>
    <m/>
    <m/>
    <m/>
    <x v="0"/>
    <m/>
    <x v="0"/>
  </r>
  <r>
    <s v="ESP126-18Q1 2021EUR"/>
    <x v="3"/>
    <n v="23881"/>
    <s v="GRUPO CONSTANT SERVICIOS EMPRESARIALES, S.L."/>
    <s v="126-18"/>
    <s v="Q1 2021"/>
    <s v="EUR"/>
    <n v="392.56"/>
    <n v="392.56189999999998"/>
    <n v="-1.8999999999778001E-3"/>
    <n v="392.56"/>
    <n v="0"/>
    <x v="0"/>
    <m/>
    <m/>
    <m/>
    <m/>
    <s v="none"/>
    <m/>
    <m/>
    <m/>
    <x v="0"/>
    <m/>
    <x v="0"/>
  </r>
  <r>
    <s v="ESP126-18Q2 2021EUR"/>
    <x v="3"/>
    <n v="23881"/>
    <s v="GRUPO CONSTANT SERVICIOS EMPRESARIALES, S.L."/>
    <s v="126-18"/>
    <s v="Q2 2021"/>
    <s v="EUR"/>
    <n v="1128.03"/>
    <n v="1128.0320999999999"/>
    <n v="-2.0999999999275999E-3"/>
    <n v="1128.03"/>
    <n v="0"/>
    <x v="0"/>
    <m/>
    <m/>
    <m/>
    <m/>
    <s v="none"/>
    <m/>
    <m/>
    <m/>
    <x v="0"/>
    <m/>
    <x v="0"/>
  </r>
  <r>
    <s v="ESP126-18Q3 2021EUR"/>
    <x v="3"/>
    <n v="23881"/>
    <s v="GRUPO CONSTANT SERVICIOS EMPRESARIALES, S.L."/>
    <s v="126-18"/>
    <s v="Q3 2021"/>
    <s v="EUR"/>
    <n v="1663.14"/>
    <n v="1663.135"/>
    <n v="5.0000000001091298E-3"/>
    <n v="1663.14"/>
    <n v="0"/>
    <x v="0"/>
    <m/>
    <m/>
    <m/>
    <m/>
    <s v="none"/>
    <m/>
    <m/>
    <m/>
    <x v="0"/>
    <m/>
    <x v="0"/>
  </r>
  <r>
    <s v="ESP126Lim-18Q4 2021EUR"/>
    <x v="3"/>
    <n v="23881"/>
    <s v="GRUPO CONSTANT SERVICIOS EMPRESARIALES, S.L."/>
    <s v="126Lim-18"/>
    <s v="Q4 2021"/>
    <s v="EUR"/>
    <n v="2140"/>
    <n v="2139.9982"/>
    <n v="1.8000000000029099E-3"/>
    <n v="2140"/>
    <n v="0"/>
    <x v="0"/>
    <m/>
    <m/>
    <m/>
    <m/>
    <s v="none"/>
    <m/>
    <m/>
    <m/>
    <x v="0"/>
    <m/>
    <x v="0"/>
  </r>
  <r>
    <s v="ESP126Mto-18Q4 2021EUR"/>
    <x v="3"/>
    <n v="23881"/>
    <s v="GRUPO CONSTANT SERVICIOS EMPRESARIALES, S.L."/>
    <s v="126Mto-18"/>
    <s v="Q4 2021"/>
    <s v="EUR"/>
    <n v="310.85000000000002"/>
    <n v="310.84679999999997"/>
    <n v="3.2000000000493799E-3"/>
    <n v="310.85000000000002"/>
    <n v="0"/>
    <x v="0"/>
    <m/>
    <m/>
    <m/>
    <m/>
    <s v="none"/>
    <m/>
    <m/>
    <m/>
    <x v="0"/>
    <m/>
    <x v="0"/>
  </r>
  <r>
    <s v="ESP254-20Q1 2021EUR"/>
    <x v="3"/>
    <n v="344464"/>
    <s v="ALPIQ ENERGIA ESPANA S.A.U"/>
    <s v="254-20"/>
    <s v="Q1 2021"/>
    <s v="EUR"/>
    <n v="5235.09"/>
    <n v="5235.09"/>
    <n v="0"/>
    <n v="5235.09"/>
    <n v="0"/>
    <x v="0"/>
    <m/>
    <m/>
    <m/>
    <m/>
    <s v="none"/>
    <m/>
    <m/>
    <m/>
    <x v="0"/>
    <m/>
    <x v="0"/>
  </r>
  <r>
    <s v="ESP254-20Q2 2021EUR"/>
    <x v="3"/>
    <n v="344464"/>
    <s v="ALPIQ ENERGIA ESPANA S.A.U"/>
    <s v="254-20"/>
    <s v="Q2 2021"/>
    <s v="EUR"/>
    <n v="3008.14"/>
    <n v="3008.14"/>
    <n v="0"/>
    <n v="3008.14"/>
    <n v="0"/>
    <x v="0"/>
    <m/>
    <m/>
    <m/>
    <m/>
    <s v="none"/>
    <m/>
    <m/>
    <m/>
    <x v="0"/>
    <m/>
    <x v="0"/>
  </r>
  <r>
    <s v="ESP254-20Q3 2021EUR"/>
    <x v="3"/>
    <n v="344464"/>
    <s v="ALPIQ ENERGIA ESPANA S.A.U"/>
    <s v="254-20"/>
    <s v="Q3 2021"/>
    <s v="EUR"/>
    <n v="2413.02"/>
    <n v="2413.02"/>
    <n v="0"/>
    <n v="2413.02"/>
    <n v="0"/>
    <x v="0"/>
    <m/>
    <m/>
    <m/>
    <m/>
    <s v="none"/>
    <m/>
    <m/>
    <m/>
    <x v="0"/>
    <m/>
    <x v="0"/>
  </r>
  <r>
    <s v="ESP254-20Q4 2021EUR"/>
    <x v="3"/>
    <n v="344464"/>
    <s v="ALPIQ ENERGIA ESPANA S.A.U"/>
    <s v="254-20"/>
    <s v="Q4 2021"/>
    <s v="EUR"/>
    <n v="5077.25"/>
    <n v="5077.25"/>
    <n v="0"/>
    <n v="5077.25"/>
    <n v="0"/>
    <x v="0"/>
    <m/>
    <m/>
    <m/>
    <m/>
    <s v="none"/>
    <m/>
    <m/>
    <m/>
    <x v="0"/>
    <m/>
    <x v="0"/>
  </r>
  <r>
    <s v="ESP205-19Q2 2021EUR"/>
    <x v="3"/>
    <n v="313997"/>
    <s v="DESAINNOVA PROJECTS, S.L."/>
    <s v="205-19"/>
    <s v="Q2 2021"/>
    <s v="EUR"/>
    <n v="3828.5"/>
    <n v="3828.5"/>
    <n v="0"/>
    <n v="3828.5"/>
    <n v="0"/>
    <x v="0"/>
    <m/>
    <m/>
    <m/>
    <m/>
    <s v="none"/>
    <m/>
    <m/>
    <m/>
    <x v="0"/>
    <m/>
    <x v="0"/>
  </r>
  <r>
    <s v="ESP205-19Q4 2021EUR"/>
    <x v="3"/>
    <n v="313997"/>
    <s v="DESAINNOVA PROJECTS, S.L."/>
    <s v="205-19"/>
    <s v="Q4 2021"/>
    <s v="EUR"/>
    <n v="3198.72"/>
    <n v="3198.7235000000001"/>
    <n v="-3.50000000025829E-3"/>
    <n v="3198.72"/>
    <n v="0"/>
    <x v="0"/>
    <m/>
    <m/>
    <m/>
    <m/>
    <s v="none"/>
    <m/>
    <m/>
    <m/>
    <x v="0"/>
    <m/>
    <x v="0"/>
  </r>
  <r>
    <s v="ESPES2-21-7-010Q2 2021EUR"/>
    <x v="3"/>
    <n v="357138"/>
    <s v="Brocoli S.L."/>
    <s v="ES2-21-7-010"/>
    <s v="Q2 2021"/>
    <s v="EUR"/>
    <n v="100.31"/>
    <n v="100.30800000000001"/>
    <n v="1.9999999999953302E-3"/>
    <n v="100.31"/>
    <n v="0"/>
    <x v="0"/>
    <m/>
    <m/>
    <m/>
    <m/>
    <s v="none"/>
    <m/>
    <m/>
    <m/>
    <x v="0"/>
    <m/>
    <x v="0"/>
  </r>
  <r>
    <s v="ESPES2-21-7-010Q3 2021EUR"/>
    <x v="3"/>
    <n v="357138"/>
    <s v="Brocoli S.L."/>
    <s v="ES2-21-7-010"/>
    <s v="Q3 2021"/>
    <s v="EUR"/>
    <n v="108.31"/>
    <n v="108.30500000000001"/>
    <n v="4.9999999999954499E-3"/>
    <n v="108.31"/>
    <n v="0"/>
    <x v="0"/>
    <m/>
    <m/>
    <m/>
    <m/>
    <s v="none"/>
    <m/>
    <m/>
    <m/>
    <x v="0"/>
    <m/>
    <x v="0"/>
  </r>
  <r>
    <s v="ESPES2-21-7-010Q4 2021EUR"/>
    <x v="3"/>
    <n v="357138"/>
    <s v="Brocoli S.L."/>
    <s v="ES2-21-7-010"/>
    <s v="Q4 2021"/>
    <s v="EUR"/>
    <n v="327.8"/>
    <n v="327.7987"/>
    <n v="1.3000000000147299E-3"/>
    <n v="327.8"/>
    <n v="0"/>
    <x v="0"/>
    <m/>
    <m/>
    <m/>
    <m/>
    <s v="none"/>
    <m/>
    <m/>
    <m/>
    <x v="0"/>
    <m/>
    <x v="0"/>
  </r>
  <r>
    <s v="ESP177-18Q1 2021EUR"/>
    <x v="3"/>
    <n v="240623"/>
    <s v="CARNICAS SAENZ, S.L."/>
    <s v="177-18"/>
    <s v="Q1 2021"/>
    <s v="EUR"/>
    <n v="4.87"/>
    <n v="4.8723000000000001"/>
    <n v="-2.2999999999999601E-3"/>
    <n v="4.87"/>
    <n v="0"/>
    <x v="0"/>
    <m/>
    <m/>
    <m/>
    <m/>
    <s v="none"/>
    <m/>
    <m/>
    <m/>
    <x v="0"/>
    <m/>
    <x v="0"/>
  </r>
  <r>
    <s v="ESP177-18Q2 2021EUR"/>
    <x v="3"/>
    <n v="240623"/>
    <s v="CARNICAS SAENZ, S.L."/>
    <s v="177-18"/>
    <s v="Q2 2021"/>
    <s v="EUR"/>
    <n v="57.54"/>
    <n v="57.54"/>
    <n v="0"/>
    <n v="57.54"/>
    <n v="0"/>
    <x v="0"/>
    <m/>
    <m/>
    <m/>
    <m/>
    <s v="none"/>
    <m/>
    <m/>
    <m/>
    <x v="0"/>
    <m/>
    <x v="0"/>
  </r>
  <r>
    <s v="ESP177-18Q3 2021EUR"/>
    <x v="3"/>
    <n v="240623"/>
    <s v="CARNICAS SAENZ, S.L."/>
    <s v="177-18"/>
    <s v="Q3 2021"/>
    <s v="EUR"/>
    <n v="25.34"/>
    <n v="25.3414"/>
    <n v="-1.4000000000002899E-3"/>
    <n v="25.34"/>
    <n v="0"/>
    <x v="0"/>
    <m/>
    <m/>
    <m/>
    <m/>
    <s v="none"/>
    <m/>
    <m/>
    <m/>
    <x v="0"/>
    <m/>
    <x v="0"/>
  </r>
  <r>
    <s v="ESP177-18Q4 2021EUR"/>
    <x v="3"/>
    <n v="240623"/>
    <s v="CARNICAS SAENZ, S.L."/>
    <s v="177-18"/>
    <s v="Q4 2021"/>
    <s v="EUR"/>
    <n v="28.41"/>
    <n v="28.4148"/>
    <n v="-4.7999999999994696E-3"/>
    <n v="28.41"/>
    <n v="0"/>
    <x v="0"/>
    <m/>
    <m/>
    <m/>
    <m/>
    <s v="none"/>
    <m/>
    <m/>
    <m/>
    <x v="0"/>
    <m/>
    <x v="0"/>
  </r>
  <r>
    <s v="ESP177Ibis-18Q1 2021EUR"/>
    <x v="3"/>
    <n v="240623"/>
    <s v="CARNICAS SAENZ, S.L."/>
    <s v="177Ibis-18"/>
    <s v="Q1 2021"/>
    <s v="EUR"/>
    <n v="108.68"/>
    <n v="108.6844"/>
    <n v="-4.3999999999897402E-3"/>
    <n v="108.68"/>
    <n v="0"/>
    <x v="0"/>
    <m/>
    <m/>
    <m/>
    <m/>
    <s v="none"/>
    <m/>
    <m/>
    <m/>
    <x v="0"/>
    <m/>
    <x v="0"/>
  </r>
  <r>
    <s v="ESP177Ibis-18Q2 2021EUR"/>
    <x v="3"/>
    <n v="240623"/>
    <s v="CARNICAS SAENZ, S.L."/>
    <s v="177Ibis-18"/>
    <s v="Q2 2021"/>
    <s v="EUR"/>
    <n v="207.09"/>
    <n v="207.08969999999999"/>
    <n v="3.0000000000995799E-4"/>
    <n v="207.09"/>
    <n v="0"/>
    <x v="0"/>
    <m/>
    <m/>
    <m/>
    <m/>
    <s v="none"/>
    <m/>
    <m/>
    <m/>
    <x v="0"/>
    <m/>
    <x v="0"/>
  </r>
  <r>
    <s v="ESP177Ibis-18Q3 2021EUR"/>
    <x v="3"/>
    <n v="240623"/>
    <s v="CARNICAS SAENZ, S.L."/>
    <s v="177Ibis-18"/>
    <s v="Q3 2021"/>
    <s v="EUR"/>
    <n v="119.44"/>
    <n v="119.44240000000001"/>
    <n v="-2.4000000000086101E-3"/>
    <n v="119.44"/>
    <n v="0"/>
    <x v="0"/>
    <m/>
    <m/>
    <m/>
    <m/>
    <s v="none"/>
    <m/>
    <m/>
    <m/>
    <x v="0"/>
    <m/>
    <x v="0"/>
  </r>
  <r>
    <s v="ESP177Ibis-18Q4 2021EUR"/>
    <x v="3"/>
    <n v="240623"/>
    <s v="CARNICAS SAENZ, S.L."/>
    <s v="177Ibis-18"/>
    <s v="Q4 2021"/>
    <s v="EUR"/>
    <n v="199.59"/>
    <n v="199.5942"/>
    <n v="-4.1999999999973101E-3"/>
    <n v="199.59"/>
    <n v="0"/>
    <x v="0"/>
    <m/>
    <m/>
    <m/>
    <m/>
    <s v="none"/>
    <m/>
    <m/>
    <m/>
    <x v="0"/>
    <m/>
    <x v="0"/>
  </r>
  <r>
    <s v="ESP192-18Q2 2021EUR"/>
    <x v="3"/>
    <n v="252422"/>
    <s v="EUROFIRMS ETT, S.L.U."/>
    <s v="192-18"/>
    <s v="Q2 2021"/>
    <s v="EUR"/>
    <n v="3.2"/>
    <n v="3.2035"/>
    <n v="-3.4999999999998301E-3"/>
    <n v="3.2"/>
    <n v="0"/>
    <x v="0"/>
    <m/>
    <m/>
    <m/>
    <m/>
    <s v="none"/>
    <m/>
    <m/>
    <m/>
    <x v="0"/>
    <m/>
    <x v="0"/>
  </r>
  <r>
    <s v="ESP192-18Q3 2021EUR"/>
    <x v="3"/>
    <n v="252422"/>
    <s v="EUROFIRMS ETT, S.L.U."/>
    <s v="192-18"/>
    <s v="Q3 2021"/>
    <s v="EUR"/>
    <n v="209.28"/>
    <n v="209.28110000000001"/>
    <n v="-1.1000000000080899E-3"/>
    <n v="209.28"/>
    <n v="0"/>
    <x v="0"/>
    <m/>
    <m/>
    <m/>
    <m/>
    <s v="none"/>
    <m/>
    <m/>
    <m/>
    <x v="0"/>
    <m/>
    <x v="0"/>
  </r>
  <r>
    <s v="ESP192-18Q4 2021EUR"/>
    <x v="3"/>
    <n v="252422"/>
    <s v="EUROFIRMS ETT, S.L.U."/>
    <s v="192-18"/>
    <s v="Q4 2021"/>
    <s v="EUR"/>
    <n v="1296.54"/>
    <n v="1296.5385000000001"/>
    <n v="1.49999999985084E-3"/>
    <n v="1296.54"/>
    <n v="0"/>
    <x v="0"/>
    <m/>
    <m/>
    <m/>
    <m/>
    <s v="none"/>
    <m/>
    <m/>
    <m/>
    <x v="0"/>
    <m/>
    <x v="0"/>
  </r>
  <r>
    <s v="ESP67-18Q2 2021EUR"/>
    <x v="3"/>
    <n v="3967"/>
    <s v="TEMPORING ETT, S.L."/>
    <s v="067-18"/>
    <s v="Q2 2021"/>
    <s v="EUR"/>
    <n v="51.05"/>
    <n v="51.0471"/>
    <n v="2.8999999999967901E-3"/>
    <n v="51.05"/>
    <n v="0"/>
    <x v="0"/>
    <m/>
    <m/>
    <m/>
    <m/>
    <s v="none"/>
    <m/>
    <m/>
    <m/>
    <x v="0"/>
    <m/>
    <x v="0"/>
  </r>
  <r>
    <s v="ESP67-18Q3 2021EUR"/>
    <x v="3"/>
    <n v="3967"/>
    <s v="TEMPORING ETT, S.L."/>
    <s v="067-18"/>
    <s v="Q3 2021"/>
    <s v="EUR"/>
    <n v="839.93"/>
    <n v="839.93129999999996"/>
    <n v="-1.3000000000147299E-3"/>
    <n v="839.93"/>
    <n v="0"/>
    <x v="0"/>
    <m/>
    <m/>
    <m/>
    <m/>
    <s v="none"/>
    <m/>
    <m/>
    <m/>
    <x v="0"/>
    <m/>
    <x v="0"/>
  </r>
  <r>
    <s v="ESP67-18Q4 2021EUR"/>
    <x v="3"/>
    <n v="3967"/>
    <s v="TEMPORING ETT, S.L."/>
    <s v="067-18"/>
    <s v="Q4 2021"/>
    <s v="EUR"/>
    <n v="1840.54"/>
    <n v="1840.5387000000001"/>
    <n v="1.29999999990104E-3"/>
    <n v="1840.54"/>
    <n v="0"/>
    <x v="0"/>
    <m/>
    <m/>
    <m/>
    <m/>
    <s v="none"/>
    <m/>
    <m/>
    <m/>
    <x v="0"/>
    <m/>
    <x v="0"/>
  </r>
  <r>
    <s v="ESP200-18Q1 2021EUR"/>
    <x v="3"/>
    <n v="298453"/>
    <s v="INGEMONT TECNOLOGIAS S.A."/>
    <s v="200-18"/>
    <s v="Q1 2021"/>
    <s v="EUR"/>
    <n v="35.83"/>
    <n v="35.826500000000003"/>
    <n v="3.49999999999539E-3"/>
    <n v="35.83"/>
    <n v="0"/>
    <x v="0"/>
    <m/>
    <m/>
    <m/>
    <m/>
    <s v="none"/>
    <m/>
    <m/>
    <m/>
    <x v="0"/>
    <m/>
    <x v="0"/>
  </r>
  <r>
    <s v="ESP200-18Q2 2021EUR"/>
    <x v="3"/>
    <n v="298453"/>
    <s v="INGEMONT TECNOLOGIAS S.A."/>
    <s v="200-18"/>
    <s v="Q2 2021"/>
    <s v="EUR"/>
    <n v="28.29"/>
    <n v="28.291399999999999"/>
    <n v="-1.4000000000002899E-3"/>
    <n v="28.29"/>
    <n v="0"/>
    <x v="0"/>
    <m/>
    <m/>
    <m/>
    <m/>
    <s v="none"/>
    <m/>
    <m/>
    <m/>
    <x v="0"/>
    <m/>
    <x v="0"/>
  </r>
  <r>
    <s v="ESP200-18Q3 2021EUR"/>
    <x v="3"/>
    <n v="298453"/>
    <s v="INGEMONT TECNOLOGIAS S.A."/>
    <s v="200-18"/>
    <s v="Q3 2021"/>
    <s v="EUR"/>
    <n v="35.03"/>
    <n v="35.0334"/>
    <n v="-3.3999999999991802E-3"/>
    <n v="35.03"/>
    <n v="0"/>
    <x v="0"/>
    <m/>
    <m/>
    <m/>
    <m/>
    <s v="none"/>
    <m/>
    <m/>
    <m/>
    <x v="0"/>
    <m/>
    <x v="0"/>
  </r>
  <r>
    <s v="ESP237-19Q2 2021EUR"/>
    <x v="3"/>
    <n v="187013"/>
    <s v="BUREAU VERITAS INSPECCIÓN Y TESTING"/>
    <s v="237-19"/>
    <s v="Q2 2021"/>
    <s v="EUR"/>
    <n v="33.53"/>
    <n v="33.524999999999999"/>
    <n v="5.0000000000025501E-3"/>
    <n v="33.53"/>
    <n v="0"/>
    <x v="0"/>
    <m/>
    <m/>
    <m/>
    <m/>
    <s v="none"/>
    <m/>
    <m/>
    <m/>
    <x v="0"/>
    <m/>
    <x v="0"/>
  </r>
  <r>
    <s v="ESP237-19Q3 2021EUR"/>
    <x v="3"/>
    <n v="187013"/>
    <s v="BUREAU VERITAS INSPECCIÓN Y TESTING"/>
    <s v="237-19"/>
    <s v="Q3 2021"/>
    <s v="EUR"/>
    <n v="1.5"/>
    <n v="1.5"/>
    <n v="0"/>
    <n v="1.5"/>
    <n v="0"/>
    <x v="0"/>
    <m/>
    <m/>
    <m/>
    <m/>
    <s v="none"/>
    <m/>
    <m/>
    <m/>
    <x v="0"/>
    <m/>
    <x v="0"/>
  </r>
  <r>
    <s v="ESPES2-21-2-011Q2 2021EUR"/>
    <x v="3"/>
    <n v="358169"/>
    <s v="TROTINETE LDA"/>
    <s v="ES2-21-2-011"/>
    <s v="Q2 2021"/>
    <s v="EUR"/>
    <n v="164.04999999999899"/>
    <n v="164.05240000000001"/>
    <n v="-2.4000000000228201E-3"/>
    <n v="164.04999999999899"/>
    <n v="0"/>
    <x v="0"/>
    <m/>
    <m/>
    <m/>
    <m/>
    <s v="none"/>
    <m/>
    <m/>
    <m/>
    <x v="0"/>
    <m/>
    <x v="0"/>
  </r>
  <r>
    <s v="ESPES2-21-2-011Q3 2021EUR"/>
    <x v="3"/>
    <n v="358169"/>
    <s v="TROTINETE LDA"/>
    <s v="ES2-21-2-011"/>
    <s v="Q3 2021"/>
    <s v="EUR"/>
    <n v="127.26"/>
    <n v="127.258"/>
    <n v="2.0000000000095402E-3"/>
    <n v="127.26"/>
    <n v="0"/>
    <x v="0"/>
    <m/>
    <m/>
    <m/>
    <m/>
    <s v="none"/>
    <m/>
    <m/>
    <m/>
    <x v="0"/>
    <m/>
    <x v="0"/>
  </r>
  <r>
    <s v="ESPES2-21-2-011Q4 2021EUR"/>
    <x v="3"/>
    <n v="358169"/>
    <s v="TROTINETE LDA"/>
    <s v="ES2-21-2-011"/>
    <s v="Q4 2021"/>
    <s v="EUR"/>
    <n v="122.51"/>
    <n v="122.50700000000001"/>
    <n v="3.0000000000001098E-3"/>
    <n v="122.51"/>
    <n v="0"/>
    <x v="0"/>
    <m/>
    <m/>
    <m/>
    <m/>
    <s v="none"/>
    <m/>
    <m/>
    <m/>
    <x v="0"/>
    <m/>
    <x v="0"/>
  </r>
  <r>
    <s v="ESP268-20Q2 2021EUR"/>
    <x v="3"/>
    <n v="80722"/>
    <s v="CHAV S.A.U"/>
    <s v="268-20"/>
    <s v="Q2 2021"/>
    <s v="EUR"/>
    <n v="468.98"/>
    <n v="468.98390000000001"/>
    <n v="-3.8999999999873498E-3"/>
    <n v="468.98"/>
    <n v="0"/>
    <x v="0"/>
    <m/>
    <m/>
    <m/>
    <m/>
    <s v="none"/>
    <m/>
    <m/>
    <m/>
    <x v="0"/>
    <m/>
    <x v="0"/>
  </r>
  <r>
    <s v="ESP268-20Q3 2021EUR"/>
    <x v="3"/>
    <n v="80722"/>
    <s v="CHAV S.A.U"/>
    <s v="268-20"/>
    <s v="Q3 2021"/>
    <s v="EUR"/>
    <n v="183.789999999999"/>
    <n v="183.79339999999999"/>
    <n v="-3.4000000000276001E-3"/>
    <n v="183.789999999999"/>
    <n v="0"/>
    <x v="0"/>
    <m/>
    <m/>
    <m/>
    <m/>
    <s v="none"/>
    <m/>
    <m/>
    <m/>
    <x v="0"/>
    <m/>
    <x v="0"/>
  </r>
  <r>
    <s v="ESPES2-21-7-017Q3 2021EUR"/>
    <x v="3"/>
    <s v="TEMP.30"/>
    <s v="HVAC CLIMA SERVICIO Y CONTROLES IBERIA S.L."/>
    <s v="ES2-21-7-017"/>
    <s v="Q3 2021"/>
    <s v="EUR"/>
    <n v="864.32"/>
    <n v="864.31889999999999"/>
    <n v="1.1000000000649299E-3"/>
    <n v="864.32"/>
    <n v="0"/>
    <x v="0"/>
    <m/>
    <m/>
    <m/>
    <m/>
    <s v="none"/>
    <m/>
    <m/>
    <m/>
    <x v="0"/>
    <m/>
    <x v="0"/>
  </r>
  <r>
    <s v="ESPES2-21-6-034Q3 2021EUR"/>
    <x v="3"/>
    <s v="TEMP.37"/>
    <s v="SONEPAR IBERICA SPAIN S.A.U."/>
    <s v="ES2-21-6-034"/>
    <s v="Q3 2021"/>
    <s v="EUR"/>
    <n v="18.57"/>
    <n v="18.568000000000001"/>
    <n v="1.9999999999988898E-3"/>
    <n v="18.57"/>
    <n v="0"/>
    <x v="0"/>
    <m/>
    <m/>
    <m/>
    <m/>
    <s v="none"/>
    <m/>
    <m/>
    <m/>
    <x v="0"/>
    <m/>
    <x v="0"/>
  </r>
  <r>
    <s v="ESPES2-21-6-034Q4 2021EUR"/>
    <x v="3"/>
    <s v="TEMP.37"/>
    <s v="SONEPAR IBERICA SPAIN S.A.U."/>
    <s v="ES2-21-6-034"/>
    <s v="Q4 2021"/>
    <s v="EUR"/>
    <n v="22.15"/>
    <n v="22.148"/>
    <n v="1.9999999999988898E-3"/>
    <n v="22.15"/>
    <n v="0"/>
    <x v="0"/>
    <m/>
    <m/>
    <m/>
    <m/>
    <s v="none"/>
    <m/>
    <m/>
    <m/>
    <x v="0"/>
    <m/>
    <x v="0"/>
  </r>
  <r>
    <s v="ESPES2-21-6-025Q2 2021EUR"/>
    <x v="3"/>
    <n v="5311"/>
    <s v="SUMINISTROS MERCA BCN SL"/>
    <s v="ES2-21-6-025"/>
    <s v="Q2 2021"/>
    <s v="EUR"/>
    <n v="163.88"/>
    <n v="163.87860000000001"/>
    <n v="1.39999999998963E-3"/>
    <n v="163.88"/>
    <n v="0"/>
    <x v="0"/>
    <m/>
    <m/>
    <m/>
    <m/>
    <s v="none"/>
    <m/>
    <m/>
    <m/>
    <x v="0"/>
    <m/>
    <x v="0"/>
  </r>
  <r>
    <s v="ESPES2-21-6-025Q3 2021EUR"/>
    <x v="3"/>
    <n v="5311"/>
    <s v="SUMINISTROS MERCA BCN SL"/>
    <s v="ES2-21-6-025"/>
    <s v="Q3 2021"/>
    <s v="EUR"/>
    <n v="282.70999999999998"/>
    <n v="282.71420000000001"/>
    <n v="-4.20000000002573E-3"/>
    <n v="282.70999999999998"/>
    <n v="0"/>
    <x v="0"/>
    <m/>
    <m/>
    <m/>
    <m/>
    <s v="none"/>
    <m/>
    <m/>
    <m/>
    <x v="0"/>
    <m/>
    <x v="0"/>
  </r>
  <r>
    <s v="ESPES2-21-6-025Q4 2021EUR"/>
    <x v="3"/>
    <n v="5311"/>
    <s v="SUMINISTROS MERCA BCN SL"/>
    <s v="ES2-21-6-025"/>
    <s v="Q4 2021"/>
    <s v="EUR"/>
    <n v="290.69"/>
    <n v="290.69200000000001"/>
    <n v="-2.0000000000095402E-3"/>
    <n v="290.69"/>
    <n v="0"/>
    <x v="0"/>
    <m/>
    <m/>
    <m/>
    <m/>
    <s v="none"/>
    <m/>
    <m/>
    <m/>
    <x v="0"/>
    <m/>
    <x v="0"/>
  </r>
  <r>
    <s v="ESPES2-21-1-012Q2 2021EUR"/>
    <x v="3"/>
    <n v="357700"/>
    <s v="HEINEKEN ESPAÑA SA"/>
    <s v="ES2-21-1-012"/>
    <s v="Q2 2021"/>
    <s v="EUR"/>
    <n v="5837.12"/>
    <n v="5837.1112000000003"/>
    <n v="8.79999999961E-3"/>
    <n v="5837.12"/>
    <n v="0"/>
    <x v="0"/>
    <m/>
    <m/>
    <m/>
    <m/>
    <s v="none"/>
    <m/>
    <m/>
    <m/>
    <x v="0"/>
    <m/>
    <x v="0"/>
  </r>
  <r>
    <s v="ESPES2-21-1-012Q3 2021EUR"/>
    <x v="3"/>
    <n v="357700"/>
    <s v="HEINEKEN ESPAÑA SA"/>
    <s v="ES2-21-1-012"/>
    <s v="Q3 2021"/>
    <s v="EUR"/>
    <n v="12272.92"/>
    <n v="12272.912700000001"/>
    <n v="7.3000000011234E-3"/>
    <n v="12272.92"/>
    <n v="0"/>
    <x v="0"/>
    <m/>
    <m/>
    <m/>
    <m/>
    <s v="none"/>
    <m/>
    <m/>
    <m/>
    <x v="0"/>
    <m/>
    <x v="0"/>
  </r>
  <r>
    <s v="ESPES2-21-1-012Q4 2021EUR"/>
    <x v="3"/>
    <n v="357700"/>
    <s v="HEINEKEN ESPAÑA SA"/>
    <s v="ES2-21-1-012"/>
    <s v="Q4 2021"/>
    <s v="EUR"/>
    <n v="12818.879999999899"/>
    <n v="12818.8699"/>
    <n v="1.0099999997692E-2"/>
    <n v="12818.879999999899"/>
    <n v="0"/>
    <x v="0"/>
    <m/>
    <m/>
    <m/>
    <m/>
    <s v="none"/>
    <m/>
    <m/>
    <m/>
    <x v="0"/>
    <m/>
    <x v="0"/>
  </r>
  <r>
    <s v="ESP174-18Q3 2021EUR"/>
    <x v="3"/>
    <n v="5100"/>
    <s v="ILLYCAFFE SPA SUCURSAL EN ESPAÑA"/>
    <s v="174-18"/>
    <s v="Q3 2021"/>
    <s v="EUR"/>
    <n v="71.12"/>
    <n v="71.117500000000007"/>
    <n v="2.4999999999977202E-3"/>
    <n v="71.12"/>
    <n v="0"/>
    <x v="0"/>
    <m/>
    <m/>
    <m/>
    <m/>
    <s v="none"/>
    <m/>
    <m/>
    <m/>
    <x v="0"/>
    <m/>
    <x v="0"/>
  </r>
  <r>
    <s v="ESP174-18Q4 2021EUR"/>
    <x v="3"/>
    <n v="5100"/>
    <s v="ILLYCAFFE SPA SUCURSAL EN ESPAÑA"/>
    <s v="174-18"/>
    <s v="Q4 2021"/>
    <s v="EUR"/>
    <n v="43.14"/>
    <n v="43.142699999999998"/>
    <n v="-2.6999999999972601E-3"/>
    <n v="43.14"/>
    <n v="0"/>
    <x v="0"/>
    <m/>
    <m/>
    <m/>
    <m/>
    <s v="none"/>
    <m/>
    <m/>
    <m/>
    <x v="0"/>
    <m/>
    <x v="0"/>
  </r>
  <r>
    <s v="ESP193-18Q2 2021EUR"/>
    <x v="3"/>
    <n v="268084"/>
    <s v="GRUPO NAUTICA OUTSOURCING &amp; SERVICIOS AUXILIARES Y GESTION, S.L."/>
    <s v="193-18"/>
    <s v="Q2 2021"/>
    <s v="EUR"/>
    <n v="54.32"/>
    <n v="54.318300000000001"/>
    <n v="1.6999999999995901E-3"/>
    <n v="54.32"/>
    <n v="0"/>
    <x v="0"/>
    <m/>
    <m/>
    <m/>
    <m/>
    <s v="none"/>
    <m/>
    <m/>
    <m/>
    <x v="0"/>
    <m/>
    <x v="0"/>
  </r>
  <r>
    <s v="ESP193-18Q3 2021EUR"/>
    <x v="3"/>
    <n v="268084"/>
    <s v="GRUPO NAUTICA OUTSOURCING &amp; SERVICIOS AUXILIARES Y GESTION, S.L."/>
    <s v="193-18"/>
    <s v="Q3 2021"/>
    <s v="EUR"/>
    <n v="385.38"/>
    <n v="385.38"/>
    <n v="0"/>
    <n v="385.38"/>
    <n v="0"/>
    <x v="0"/>
    <m/>
    <m/>
    <m/>
    <m/>
    <s v="none"/>
    <m/>
    <m/>
    <m/>
    <x v="0"/>
    <m/>
    <x v="0"/>
  </r>
  <r>
    <s v="ESPES2-21-1-015Q3 2021EUR"/>
    <x v="3"/>
    <n v="358784"/>
    <s v="BELLOTERRA DELICATESSEN, S.L."/>
    <s v="ES2-21-1-015"/>
    <s v="Q3 2021"/>
    <s v="EUR"/>
    <n v="322.35000000000002"/>
    <n v="322.34730000000002"/>
    <n v="2.7000000000043599E-3"/>
    <n v="322.35000000000002"/>
    <n v="0"/>
    <x v="0"/>
    <m/>
    <m/>
    <m/>
    <m/>
    <s v="none"/>
    <m/>
    <m/>
    <m/>
    <x v="0"/>
    <m/>
    <x v="0"/>
  </r>
  <r>
    <s v="ESPES2-21-1-015Q4 2021EUR"/>
    <x v="3"/>
    <n v="358784"/>
    <s v="BELLOTERRA DELICATESSEN, S.L."/>
    <s v="ES2-21-1-015"/>
    <s v="Q4 2021"/>
    <s v="EUR"/>
    <n v="292.74"/>
    <n v="292.73930000000001"/>
    <n v="6.9999999999481501E-4"/>
    <n v="292.74"/>
    <n v="0"/>
    <x v="0"/>
    <m/>
    <m/>
    <m/>
    <m/>
    <s v="none"/>
    <m/>
    <m/>
    <m/>
    <x v="0"/>
    <m/>
    <x v="0"/>
  </r>
  <r>
    <s v="ESPES2-21-1-016Q3 2021EUR"/>
    <x v="3"/>
    <n v="358786"/>
    <s v="P. Morales y Godoy, S.L."/>
    <s v="ES2-21-1-016"/>
    <s v="Q3 2021"/>
    <s v="EUR"/>
    <n v="621.77"/>
    <n v="621.76880000000006"/>
    <n v="1.1999999999261399E-3"/>
    <n v="621.77"/>
    <n v="0"/>
    <x v="0"/>
    <m/>
    <m/>
    <m/>
    <m/>
    <s v="none"/>
    <m/>
    <m/>
    <m/>
    <x v="0"/>
    <m/>
    <x v="0"/>
  </r>
  <r>
    <s v="ESPES2-21-1-016Q4 2021EUR"/>
    <x v="3"/>
    <n v="358786"/>
    <s v="P. Morales y Godoy, S.L."/>
    <s v="ES2-21-1-016"/>
    <s v="Q4 2021"/>
    <s v="EUR"/>
    <n v="175.09"/>
    <n v="175.08949999999999"/>
    <n v="5.0000000001659795E-4"/>
    <n v="175.09"/>
    <n v="0"/>
    <x v="0"/>
    <m/>
    <m/>
    <m/>
    <m/>
    <s v="none"/>
    <m/>
    <m/>
    <m/>
    <x v="0"/>
    <m/>
    <x v="0"/>
  </r>
  <r>
    <s v="ESP90-18Q1 2021EUR"/>
    <x v="3"/>
    <n v="3737"/>
    <s v="DIVERSEY ESPAÑA, S.L."/>
    <s v="090-18"/>
    <s v="Q1 2021"/>
    <s v="EUR"/>
    <n v="1065.29"/>
    <n v="1065.2855999999999"/>
    <n v="4.4000000000323702E-3"/>
    <n v="1065.29"/>
    <n v="0"/>
    <x v="0"/>
    <m/>
    <m/>
    <m/>
    <m/>
    <s v="none"/>
    <m/>
    <m/>
    <m/>
    <x v="0"/>
    <m/>
    <x v="0"/>
  </r>
  <r>
    <s v="ESP90-18Q2 2021EUR"/>
    <x v="3"/>
    <n v="3737"/>
    <s v="DIVERSEY ESPAÑA, S.L."/>
    <s v="090-18"/>
    <s v="Q2 2021"/>
    <s v="EUR"/>
    <n v="3020.72"/>
    <n v="3020.7217000000001"/>
    <n v="-1.70000000025538E-3"/>
    <n v="3020.72"/>
    <n v="0"/>
    <x v="0"/>
    <m/>
    <m/>
    <m/>
    <m/>
    <s v="none"/>
    <m/>
    <m/>
    <m/>
    <x v="0"/>
    <m/>
    <x v="0"/>
  </r>
  <r>
    <s v="ESP90-18Q3 2021EUR"/>
    <x v="3"/>
    <n v="3737"/>
    <s v="DIVERSEY ESPAÑA, S.L."/>
    <s v="090-18"/>
    <s v="Q3 2021"/>
    <s v="EUR"/>
    <n v="2981.3"/>
    <n v="2981.3035"/>
    <n v="-3.49999999980354E-3"/>
    <n v="2981.3"/>
    <n v="0"/>
    <x v="0"/>
    <m/>
    <m/>
    <m/>
    <m/>
    <s v="none"/>
    <m/>
    <m/>
    <m/>
    <x v="0"/>
    <m/>
    <x v="0"/>
  </r>
  <r>
    <s v="ESP90-18Q4 2021EUR"/>
    <x v="3"/>
    <n v="3737"/>
    <s v="DIVERSEY ESPAÑA, S.L."/>
    <s v="090-18"/>
    <s v="Q4 2021"/>
    <s v="EUR"/>
    <n v="3115.06"/>
    <n v="3115.0693000000001"/>
    <n v="-9.3000000001666194E-3"/>
    <n v="3115.06"/>
    <n v="0"/>
    <x v="0"/>
    <m/>
    <m/>
    <m/>
    <m/>
    <s v="none"/>
    <m/>
    <m/>
    <m/>
    <x v="0"/>
    <m/>
    <x v="0"/>
  </r>
  <r>
    <s v="ESP90Ext-18Y 2021EUR"/>
    <x v="3"/>
    <n v="3737"/>
    <s v="DIVERSEY ESPAÑA, S.L."/>
    <s v="090Ext-18"/>
    <s v="Y 2021"/>
    <s v="EUR"/>
    <n v="5553.24"/>
    <n v="5553.2394000000004"/>
    <n v="5.9999999939464E-4"/>
    <n v="5553.24"/>
    <n v="0"/>
    <x v="0"/>
    <m/>
    <m/>
    <m/>
    <m/>
    <s v="none"/>
    <m/>
    <m/>
    <m/>
    <x v="0"/>
    <m/>
    <x v="0"/>
  </r>
  <r>
    <s v="ESP93F2-18Q2 2021EUR"/>
    <x v="3"/>
    <n v="122613"/>
    <s v="INDUSAL, S.A. (INDUSAL)"/>
    <s v="093F2-18"/>
    <s v="Q2 2021"/>
    <s v="EUR"/>
    <n v="452.14"/>
    <n v="452.13760000000002"/>
    <n v="2.3999999999659801E-3"/>
    <n v="452.14"/>
    <n v="0"/>
    <x v="0"/>
    <m/>
    <m/>
    <m/>
    <m/>
    <s v="none"/>
    <m/>
    <m/>
    <m/>
    <x v="0"/>
    <m/>
    <x v="0"/>
  </r>
  <r>
    <s v="ESP93F2-18Q3 2021EUR"/>
    <x v="3"/>
    <n v="122613"/>
    <s v="INDUSAL, S.A. (INDUSAL)"/>
    <s v="093F2-18"/>
    <s v="Q3 2021"/>
    <s v="EUR"/>
    <n v="1179.21"/>
    <n v="1179.2053000000001"/>
    <n v="4.6999999999570701E-3"/>
    <n v="1179.21"/>
    <n v="0"/>
    <x v="0"/>
    <m/>
    <m/>
    <m/>
    <m/>
    <s v="none"/>
    <m/>
    <m/>
    <m/>
    <x v="0"/>
    <m/>
    <x v="0"/>
  </r>
  <r>
    <s v="ESP93F1-18Q2 2021EUR"/>
    <x v="3"/>
    <n v="3397"/>
    <s v="INDUSAL NAVARRA, S.A. (INDUSAL)"/>
    <s v="093F1-18"/>
    <s v="Q2 2021"/>
    <s v="EUR"/>
    <n v="262.92"/>
    <n v="262.92259999999999"/>
    <n v="-2.5999999999726199E-3"/>
    <n v="262.92"/>
    <n v="0"/>
    <x v="0"/>
    <m/>
    <m/>
    <m/>
    <m/>
    <s v="none"/>
    <m/>
    <m/>
    <m/>
    <x v="0"/>
    <m/>
    <x v="0"/>
  </r>
  <r>
    <s v="ESP93F1-18Q3 2021EUR"/>
    <x v="3"/>
    <n v="3397"/>
    <s v="INDUSAL NAVARRA, S.A. (INDUSAL)"/>
    <s v="093F1-18"/>
    <s v="Q3 2021"/>
    <s v="EUR"/>
    <n v="450.65"/>
    <n v="450.65370000000001"/>
    <n v="-3.70000000003756E-3"/>
    <n v="450.65"/>
    <n v="0"/>
    <x v="0"/>
    <m/>
    <m/>
    <m/>
    <m/>
    <s v="none"/>
    <m/>
    <m/>
    <m/>
    <x v="0"/>
    <m/>
    <x v="0"/>
  </r>
  <r>
    <s v="ESP253-20Q1 2021EUR"/>
    <x v="3"/>
    <n v="343667"/>
    <s v="AXPO IBERIA S.L."/>
    <s v="253-20 "/>
    <s v="Q1 2021"/>
    <s v="EUR"/>
    <n v="4717.16"/>
    <n v="4717.16"/>
    <n v="0"/>
    <n v="4717.16"/>
    <n v="0"/>
    <x v="0"/>
    <m/>
    <m/>
    <m/>
    <m/>
    <s v="none"/>
    <m/>
    <m/>
    <m/>
    <x v="0"/>
    <m/>
    <x v="0"/>
  </r>
  <r>
    <s v="ESP253-20Q2 2021EUR"/>
    <x v="3"/>
    <n v="343667"/>
    <s v="AXPO IBERIA S.L."/>
    <s v="253-20 "/>
    <s v="Q2 2021"/>
    <s v="EUR"/>
    <n v="4826.47"/>
    <n v="4826.47"/>
    <n v="0"/>
    <n v="4826.47"/>
    <n v="0"/>
    <x v="0"/>
    <m/>
    <m/>
    <m/>
    <m/>
    <s v="none"/>
    <m/>
    <m/>
    <m/>
    <x v="0"/>
    <m/>
    <x v="0"/>
  </r>
  <r>
    <s v="ESP253-20Q3 2021EUR"/>
    <x v="3"/>
    <n v="343667"/>
    <s v="AXPO IBERIA S.L."/>
    <s v="253-20 "/>
    <s v="Q3 2021"/>
    <s v="EUR"/>
    <n v="8372.76"/>
    <n v="8372.76"/>
    <n v="0"/>
    <n v="8372.76"/>
    <n v="0"/>
    <x v="0"/>
    <m/>
    <m/>
    <m/>
    <m/>
    <s v="none"/>
    <m/>
    <m/>
    <m/>
    <x v="0"/>
    <m/>
    <x v="0"/>
  </r>
  <r>
    <s v="ESPES2-21-1-018Q2 2021EUR"/>
    <x v="3"/>
    <n v="359743"/>
    <s v="CARNICAS MR. MUU, S.L."/>
    <s v="ES2-21-1-018"/>
    <s v="Q2 2021"/>
    <s v="EUR"/>
    <n v="484.68"/>
    <n v="484.68180000000001"/>
    <n v="-1.79999999994606E-3"/>
    <n v="484.68"/>
    <n v="0"/>
    <x v="0"/>
    <m/>
    <m/>
    <m/>
    <m/>
    <s v="none"/>
    <m/>
    <m/>
    <m/>
    <x v="0"/>
    <m/>
    <x v="0"/>
  </r>
  <r>
    <s v="ESPES2-21-1-018Q3 2021EUR"/>
    <x v="3"/>
    <n v="359743"/>
    <s v="CARNICAS MR. MUU, S.L."/>
    <s v="ES2-21-1-018"/>
    <s v="Q3 2021"/>
    <s v="EUR"/>
    <n v="546.04"/>
    <n v="546.04200000000003"/>
    <n v="-2.0000000000663901E-3"/>
    <n v="546.04"/>
    <n v="0"/>
    <x v="0"/>
    <m/>
    <m/>
    <m/>
    <m/>
    <s v="none"/>
    <m/>
    <m/>
    <m/>
    <x v="0"/>
    <m/>
    <x v="0"/>
  </r>
  <r>
    <s v="ESPES2-21-1-018Q4 2021EUR"/>
    <x v="3"/>
    <n v="359743"/>
    <s v="CARNICAS MR. MUU, S.L."/>
    <s v="ES2-21-1-018"/>
    <s v="Q4 2021"/>
    <s v="EUR"/>
    <n v="567.29999999999995"/>
    <n v="567.29999999999995"/>
    <n v="0"/>
    <n v="567.29999999999995"/>
    <n v="0"/>
    <x v="0"/>
    <m/>
    <m/>
    <m/>
    <m/>
    <s v="none"/>
    <m/>
    <m/>
    <m/>
    <x v="0"/>
    <m/>
    <x v="0"/>
  </r>
  <r>
    <s v="ESP216-19Q3 2021EUR"/>
    <x v="3"/>
    <n v="5034"/>
    <s v="AV SERVICES BARCELONA 2009, S.L."/>
    <s v="216-19"/>
    <s v="Q3 2021"/>
    <s v="EUR"/>
    <n v="169.5"/>
    <n v="169.49969999999999"/>
    <n v="3.0000000000995799E-4"/>
    <n v="169.5"/>
    <n v="0"/>
    <x v="0"/>
    <m/>
    <m/>
    <m/>
    <m/>
    <s v="none"/>
    <m/>
    <m/>
    <m/>
    <x v="0"/>
    <m/>
    <x v="0"/>
  </r>
  <r>
    <s v="ESP216-19Q4 2021EUR"/>
    <x v="3"/>
    <n v="5034"/>
    <s v="AV SERVICES BARCELONA 2009, S.L."/>
    <s v="216-19"/>
    <s v="Q4 2021"/>
    <s v="EUR"/>
    <n v="545.70000000000005"/>
    <n v="545.69550000000004"/>
    <n v="4.5000000000072699E-3"/>
    <n v="545.70000000000005"/>
    <n v="0"/>
    <x v="0"/>
    <m/>
    <m/>
    <m/>
    <m/>
    <s v="none"/>
    <m/>
    <m/>
    <m/>
    <x v="0"/>
    <m/>
    <x v="0"/>
  </r>
  <r>
    <s v="ESP81-18Q1 2021EUR"/>
    <x v="3"/>
    <n v="6286"/>
    <s v="MONTSERRAT CURRAS DE VICENTE"/>
    <s v="081-18"/>
    <s v="Q1 2021"/>
    <s v="EUR"/>
    <n v="70.59"/>
    <n v="70.590599999999995"/>
    <n v="-5.9999999999149601E-4"/>
    <n v="70.59"/>
    <n v="0"/>
    <x v="0"/>
    <m/>
    <m/>
    <m/>
    <m/>
    <s v="none"/>
    <m/>
    <m/>
    <m/>
    <x v="0"/>
    <m/>
    <x v="0"/>
  </r>
  <r>
    <s v="ESP81-18Q2 2021EUR"/>
    <x v="3"/>
    <n v="6286"/>
    <s v="MONTSERRAT CURRAS DE VICENTE"/>
    <s v="081-18"/>
    <s v="Q2 2021"/>
    <s v="EUR"/>
    <n v="114.94"/>
    <n v="114.9432"/>
    <n v="-3.20000000000675E-3"/>
    <n v="114.94"/>
    <n v="0"/>
    <x v="0"/>
    <m/>
    <m/>
    <m/>
    <m/>
    <s v="none"/>
    <m/>
    <m/>
    <m/>
    <x v="0"/>
    <m/>
    <x v="0"/>
  </r>
  <r>
    <s v="ESP81-18Q3 2021EUR"/>
    <x v="3"/>
    <n v="6286"/>
    <s v="MONTSERRAT CURRAS DE VICENTE"/>
    <s v="081-18"/>
    <s v="Q3 2021"/>
    <s v="EUR"/>
    <n v="159.12"/>
    <n v="159.12299999999999"/>
    <n v="-2.9999999999858998E-3"/>
    <n v="159.12"/>
    <n v="0"/>
    <x v="0"/>
    <m/>
    <m/>
    <m/>
    <m/>
    <s v="none"/>
    <m/>
    <m/>
    <m/>
    <x v="0"/>
    <m/>
    <x v="0"/>
  </r>
  <r>
    <s v="ESP81-18Q4 2021EUR"/>
    <x v="3"/>
    <n v="6286"/>
    <s v="MONTSERRAT CURRAS DE VICENTE"/>
    <s v="081-18"/>
    <s v="Q4 2021"/>
    <s v="EUR"/>
    <n v="173.99"/>
    <n v="173.99189999999999"/>
    <n v="-1.8999999999778001E-3"/>
    <n v="173.99"/>
    <n v="0"/>
    <x v="0"/>
    <m/>
    <m/>
    <m/>
    <m/>
    <s v="none"/>
    <m/>
    <m/>
    <m/>
    <x v="0"/>
    <m/>
    <x v="0"/>
  </r>
  <r>
    <s v="ESPES2-21-1-019Q4 2021EUR"/>
    <x v="3"/>
    <n v="359543"/>
    <s v="FRUTAS INFANTES, SL"/>
    <s v="ES2-21-1-019"/>
    <s v="Q4 2021"/>
    <s v="EUR"/>
    <n v="1533.41"/>
    <n v="1533.4079999999999"/>
    <n v="2.00000000018008E-3"/>
    <n v="1533.41"/>
    <n v="0"/>
    <x v="0"/>
    <m/>
    <m/>
    <m/>
    <m/>
    <s v="none"/>
    <m/>
    <m/>
    <m/>
    <x v="0"/>
    <m/>
    <x v="0"/>
  </r>
  <r>
    <s v="ESPES2-21-1-026Q3 2021EUR"/>
    <x v="3"/>
    <n v="360065"/>
    <s v="INDUSTRIAS CARNICAS JAFISA, S.A."/>
    <s v="ES2-21-1-026"/>
    <s v="Q3 2021"/>
    <s v="EUR"/>
    <n v="755.82"/>
    <n v="755.82039999999995"/>
    <n v="-3.9999999989959103E-4"/>
    <n v="755.82"/>
    <n v="0"/>
    <x v="0"/>
    <m/>
    <m/>
    <m/>
    <m/>
    <s v="none"/>
    <m/>
    <m/>
    <m/>
    <x v="0"/>
    <m/>
    <x v="0"/>
  </r>
  <r>
    <s v="ESPES2-21-1-026Q4 2021EUR"/>
    <x v="3"/>
    <n v="360065"/>
    <s v="INDUSTRIAS CARNICAS JAFISA, S.A."/>
    <s v="ES2-21-1-026"/>
    <s v="Q4 2021"/>
    <s v="EUR"/>
    <n v="158.74"/>
    <n v="158.73519999999999"/>
    <n v="4.8000000000172297E-3"/>
    <n v="158.74"/>
    <n v="0"/>
    <x v="0"/>
    <m/>
    <m/>
    <m/>
    <m/>
    <s v="none"/>
    <m/>
    <m/>
    <m/>
    <x v="0"/>
    <m/>
    <x v="0"/>
  </r>
  <r>
    <s v="ESPES2-21-7-023Q2 2021EUR"/>
    <x v="3"/>
    <n v="266633"/>
    <s v="Fred i Cuines Professionals Grup S.L."/>
    <s v="ES2-21-7-023"/>
    <s v="Q2 2021"/>
    <s v="EUR"/>
    <n v="79.06"/>
    <n v="79.0578"/>
    <n v="2.2000000000019699E-3"/>
    <n v="79.06"/>
    <n v="0"/>
    <x v="0"/>
    <m/>
    <m/>
    <m/>
    <m/>
    <s v="none"/>
    <m/>
    <m/>
    <m/>
    <x v="0"/>
    <m/>
    <x v="0"/>
  </r>
  <r>
    <s v="ESPES2-21-7-023Q3 2021EUR"/>
    <x v="3"/>
    <n v="266633"/>
    <s v="Fred i Cuines Professionals Grup S.L."/>
    <s v="ES2-21-7-023"/>
    <s v="Q3 2021"/>
    <s v="EUR"/>
    <n v="51.32"/>
    <n v="51.316200000000002"/>
    <n v="3.7999999999982401E-3"/>
    <n v="51.32"/>
    <n v="0"/>
    <x v="0"/>
    <m/>
    <m/>
    <m/>
    <m/>
    <s v="none"/>
    <m/>
    <m/>
    <m/>
    <x v="0"/>
    <m/>
    <x v="0"/>
  </r>
  <r>
    <s v="ESPES2-21-7-023Q4 2021EUR"/>
    <x v="3"/>
    <n v="266633"/>
    <s v="Fred i Cuines Professionals Grup S.L."/>
    <s v="ES2-21-7-023"/>
    <s v="Q4 2021"/>
    <s v="EUR"/>
    <n v="60.82"/>
    <n v="60.821899999999999"/>
    <n v="-1.8999999999991201E-3"/>
    <n v="60.82"/>
    <n v="0"/>
    <x v="0"/>
    <m/>
    <m/>
    <m/>
    <m/>
    <s v="none"/>
    <m/>
    <m/>
    <m/>
    <x v="0"/>
    <m/>
    <x v="0"/>
  </r>
  <r>
    <s v="ESP195-18Q4 2021EUR"/>
    <x v="3"/>
    <n v="3597"/>
    <s v="BERRY IBERICA, S.A.U. (distribuidor:MADRID FOREST)"/>
    <s v="195-18"/>
    <s v="Q4 2021"/>
    <s v="EUR"/>
    <n v="221.07"/>
    <n v="221.06970000000001"/>
    <n v="2.9999999998153699E-4"/>
    <n v="221.07"/>
    <n v="0"/>
    <x v="0"/>
    <m/>
    <m/>
    <m/>
    <m/>
    <s v="none"/>
    <m/>
    <m/>
    <m/>
    <x v="0"/>
    <m/>
    <x v="0"/>
  </r>
  <r>
    <s v="ESP97-18Q4 2021EUR"/>
    <x v="3"/>
    <n v="6355"/>
    <s v="JOSE MIGUEL PEINADO ALONSO"/>
    <s v="097-18"/>
    <s v="Q4 2021"/>
    <s v="EUR"/>
    <n v="4.68"/>
    <n v="4.6835000000000004"/>
    <n v="-3.50000000000072E-3"/>
    <n v="4.68"/>
    <n v="0"/>
    <x v="0"/>
    <m/>
    <m/>
    <m/>
    <m/>
    <s v="none"/>
    <m/>
    <m/>
    <m/>
    <x v="0"/>
    <m/>
    <x v="0"/>
  </r>
  <r>
    <s v="ESP170-19Q4 2021EUR"/>
    <x v="3"/>
    <n v="190446"/>
    <s v="BUSTPER, S.A."/>
    <s v="170-19"/>
    <s v="Q4 2021"/>
    <s v="EUR"/>
    <n v="325.94"/>
    <n v="325.94389999999999"/>
    <n v="-3.8999999999873498E-3"/>
    <n v="325.94"/>
    <n v="0"/>
    <x v="0"/>
    <m/>
    <m/>
    <m/>
    <m/>
    <s v="none"/>
    <m/>
    <m/>
    <m/>
    <x v="0"/>
    <m/>
    <x v="0"/>
  </r>
  <r>
    <s v="ESPES2-21-6-038Q4 2021EUR"/>
    <x v="3"/>
    <n v="362490"/>
    <s v="Kaizen Imagen S.L."/>
    <s v="ES2-21-6-038"/>
    <s v="Q4 2021"/>
    <s v="EUR"/>
    <n v="257.77999999999997"/>
    <n v="257.78019999999998"/>
    <n v="-2.0000000000663901E-4"/>
    <n v="257.77999999999997"/>
    <n v="0"/>
    <x v="0"/>
    <m/>
    <m/>
    <m/>
    <m/>
    <s v="none"/>
    <m/>
    <m/>
    <m/>
    <x v="0"/>
    <m/>
    <x v="0"/>
  </r>
  <r>
    <s v="ESP45-18Q1 2021EUR"/>
    <x v="3"/>
    <n v="287447"/>
    <s v="LA ALBERCA, S.L.U."/>
    <s v="045-18"/>
    <s v="Q1 2021"/>
    <s v="EUR"/>
    <n v="6.67"/>
    <n v="6.67"/>
    <n v="0"/>
    <n v="6.67"/>
    <n v="0"/>
    <x v="0"/>
    <m/>
    <m/>
    <m/>
    <m/>
    <s v="none"/>
    <m/>
    <m/>
    <m/>
    <x v="0"/>
    <m/>
    <x v="0"/>
  </r>
  <r>
    <s v="ESP45-18Q2 2021EUR"/>
    <x v="3"/>
    <n v="287447"/>
    <s v="LA ALBERCA, S.L.U."/>
    <s v="045-18"/>
    <s v="Q2 2021"/>
    <s v="EUR"/>
    <n v="35.89"/>
    <n v="35.889200000000002"/>
    <n v="7.9999999999813499E-4"/>
    <n v="35.89"/>
    <n v="0"/>
    <x v="0"/>
    <m/>
    <m/>
    <m/>
    <m/>
    <s v="none"/>
    <m/>
    <m/>
    <m/>
    <x v="0"/>
    <m/>
    <x v="0"/>
  </r>
  <r>
    <s v="ESP45-18Q4 2021EUR"/>
    <x v="3"/>
    <n v="287447"/>
    <s v="LA ALBERCA, S.L.U."/>
    <s v="045-18"/>
    <s v="Q4 2021"/>
    <s v="EUR"/>
    <n v="68.959999999999994"/>
    <n v="68.963200000000001"/>
    <n v="-3.19999999999254E-3"/>
    <n v="68.959999999999994"/>
    <n v="0"/>
    <x v="0"/>
    <m/>
    <m/>
    <m/>
    <m/>
    <s v="none"/>
    <m/>
    <m/>
    <m/>
    <x v="0"/>
    <m/>
    <x v="0"/>
  </r>
  <r>
    <s v="ESP137-11Y 2021EUR"/>
    <x v="3"/>
    <n v="41335"/>
    <s v="VOLKSWAGEN RENTING, S.A."/>
    <s v="137-11"/>
    <s v="Y 2021"/>
    <s v="EUR"/>
    <n v="7606.08"/>
    <n v="7606.08"/>
    <n v="0"/>
    <n v="7606.08"/>
    <n v="0"/>
    <x v="0"/>
    <m/>
    <m/>
    <m/>
    <m/>
    <s v="none"/>
    <m/>
    <m/>
    <m/>
    <x v="0"/>
    <m/>
    <x v="0"/>
  </r>
  <r>
    <s v="ESP09-16Y 2021EUR"/>
    <x v="3"/>
    <n v="4605"/>
    <s v="CWT Global España S.L"/>
    <s v="009-16"/>
    <s v="Y 2021"/>
    <s v="EUR"/>
    <n v="547"/>
    <n v="547"/>
    <n v="0"/>
    <n v="547"/>
    <n v="0"/>
    <x v="0"/>
    <m/>
    <m/>
    <m/>
    <m/>
    <s v="none"/>
    <m/>
    <m/>
    <m/>
    <x v="0"/>
    <m/>
    <x v="0"/>
  </r>
  <r>
    <s v="ESP270-20Q2 2021EUR"/>
    <x v="3"/>
    <n v="233905"/>
    <s v="Madrid Forest S.A."/>
    <s v="270-20"/>
    <s v="Q2 2021"/>
    <s v="EUR"/>
    <n v="52.76"/>
    <n v="52.756100000000004"/>
    <n v="3.89999999999446E-3"/>
    <n v="52.76"/>
    <n v="0"/>
    <x v="0"/>
    <m/>
    <m/>
    <m/>
    <m/>
    <s v="none"/>
    <m/>
    <m/>
    <m/>
    <x v="0"/>
    <m/>
    <x v="0"/>
  </r>
  <r>
    <s v="ESP270-20Q4 2021EUR"/>
    <x v="3"/>
    <n v="233905"/>
    <s v="Madrid Forest S.A."/>
    <s v="270-20"/>
    <s v="Q4 2021"/>
    <s v="EUR"/>
    <n v="66.819999999999993"/>
    <n v="66.824299999999994"/>
    <n v="-4.3000000000006297E-3"/>
    <n v="66.819999999999993"/>
    <n v="0"/>
    <x v="0"/>
    <m/>
    <m/>
    <m/>
    <m/>
    <s v="none"/>
    <m/>
    <m/>
    <m/>
    <x v="0"/>
    <m/>
    <x v="0"/>
  </r>
  <r>
    <s v="ESPES2-21-6-034Q2 2021EUR"/>
    <x v="3"/>
    <n v="5371"/>
    <s v="SONEPAR IBERICA SPAIN S.A.U."/>
    <s v="ES2-21-6-034"/>
    <s v="Q2 2021"/>
    <s v="EUR"/>
    <n v="4.34"/>
    <n v="4.3419999999999996"/>
    <n v="-1.9999999999997702E-3"/>
    <n v="4.34"/>
    <n v="0"/>
    <x v="0"/>
    <m/>
    <m/>
    <m/>
    <m/>
    <s v="none"/>
    <m/>
    <m/>
    <m/>
    <x v="0"/>
    <m/>
    <x v="0"/>
  </r>
  <r>
    <s v="ESP228-19Q4 2021EUR"/>
    <x v="3"/>
    <n v="311689"/>
    <s v="MAR CASAL DECORACION S.L."/>
    <s v="228-19"/>
    <s v="Q4 2021"/>
    <s v="EUR"/>
    <n v="84.87"/>
    <n v="84.874200000000002"/>
    <n v="-4.1999999999973101E-3"/>
    <n v="84.87"/>
    <n v="0"/>
    <x v="0"/>
    <m/>
    <m/>
    <m/>
    <m/>
    <s v="none"/>
    <m/>
    <m/>
    <m/>
    <x v="0"/>
    <m/>
    <x v="0"/>
  </r>
  <r>
    <s v="ESPES2-22-5-007Q1 2021EUR"/>
    <x v="3"/>
    <n v="273700"/>
    <s v="NONIUS2S HOSPITALITY TECHNOLOGY SPAIN, S.L."/>
    <s v="ES2-22-5-007"/>
    <s v="Q1 2021"/>
    <s v="EUR"/>
    <n v="543.23"/>
    <n v="543.23199999999997"/>
    <n v="-1.9999999999527002E-3"/>
    <n v="543.23"/>
    <n v="0"/>
    <x v="0"/>
    <m/>
    <m/>
    <m/>
    <m/>
    <s v="none"/>
    <m/>
    <m/>
    <m/>
    <x v="0"/>
    <m/>
    <x v="0"/>
  </r>
  <r>
    <s v="ESPES2-22-5-007Q2 2021EUR"/>
    <x v="3"/>
    <n v="273700"/>
    <s v="NONIUS2S HOSPITALITY TECHNOLOGY SPAIN, S.L."/>
    <s v="ES2-22-5-007"/>
    <s v="Q2 2021"/>
    <s v="EUR"/>
    <n v="3754.9"/>
    <n v="3754.9043999999999"/>
    <n v="-4.399999999805E-3"/>
    <n v="3754.9"/>
    <n v="0"/>
    <x v="0"/>
    <m/>
    <m/>
    <m/>
    <m/>
    <s v="none"/>
    <m/>
    <m/>
    <m/>
    <x v="0"/>
    <m/>
    <x v="0"/>
  </r>
  <r>
    <s v="ESPES2-22-5-007Q3 2021EUR"/>
    <x v="3"/>
    <n v="273700"/>
    <s v="NONIUS2S HOSPITALITY TECHNOLOGY SPAIN, S.L."/>
    <s v="ES2-22-5-007"/>
    <s v="Q3 2021"/>
    <s v="EUR"/>
    <n v="7485.91"/>
    <n v="7485.9080000000004"/>
    <n v="1.9999999994979498E-3"/>
    <n v="7485.91"/>
    <n v="0"/>
    <x v="0"/>
    <m/>
    <m/>
    <m/>
    <m/>
    <s v="none"/>
    <m/>
    <m/>
    <m/>
    <x v="0"/>
    <m/>
    <x v="0"/>
  </r>
  <r>
    <s v="ESPES2-22-5-007Q4 2021EUR"/>
    <x v="3"/>
    <n v="273700"/>
    <s v="NONIUS2S HOSPITALITY TECHNOLOGY SPAIN, S.L."/>
    <s v="ES2-22-5-007"/>
    <s v="Q4 2021"/>
    <s v="EUR"/>
    <n v="2177.6"/>
    <n v="2177.5949999999998"/>
    <n v="5.0000000001091298E-3"/>
    <n v="2177.6"/>
    <n v="0"/>
    <x v="0"/>
    <m/>
    <m/>
    <m/>
    <m/>
    <s v="none"/>
    <m/>
    <m/>
    <m/>
    <x v="0"/>
    <m/>
    <x v="0"/>
  </r>
  <r>
    <s v="ESP273-21Q2 2021EUR"/>
    <x v="3"/>
    <n v="5978"/>
    <s v="DORMAKABA ESPAÑA S.A."/>
    <s v="273-21"/>
    <s v="Q2 2021"/>
    <s v="EUR"/>
    <n v="28.78"/>
    <n v="28.776"/>
    <n v="4.0000000000013297E-3"/>
    <n v="28.78"/>
    <n v="0"/>
    <x v="0"/>
    <m/>
    <m/>
    <m/>
    <m/>
    <s v="none"/>
    <m/>
    <m/>
    <m/>
    <x v="0"/>
    <m/>
    <x v="0"/>
  </r>
  <r>
    <s v="ESP273-21Q3 2021EUR"/>
    <x v="3"/>
    <n v="5978"/>
    <s v="DORMAKABA ESPAÑA S.A."/>
    <s v="273-21"/>
    <s v="Q3 2021"/>
    <s v="EUR"/>
    <n v="12.76"/>
    <n v="12.76"/>
    <n v="0"/>
    <n v="12.76"/>
    <n v="0"/>
    <x v="0"/>
    <m/>
    <m/>
    <m/>
    <m/>
    <s v="none"/>
    <m/>
    <m/>
    <m/>
    <x v="0"/>
    <m/>
    <x v="0"/>
  </r>
  <r>
    <s v="FRA26096032Q0 2021EUR"/>
    <x v="4"/>
    <n v="604"/>
    <s v="CPI GLOBAL"/>
    <n v="26096032"/>
    <s v="Q0 2021"/>
    <s v="EUR"/>
    <n v="-28.8"/>
    <n v="-28.8"/>
    <n v="0"/>
    <n v="-28.8"/>
    <n v="0"/>
    <x v="0"/>
    <m/>
    <m/>
    <m/>
    <m/>
    <s v="none"/>
    <m/>
    <m/>
    <m/>
    <x v="0"/>
    <m/>
    <x v="0"/>
  </r>
  <r>
    <s v="FRA26096032Q1 2021EUR"/>
    <x v="4"/>
    <n v="604"/>
    <s v="CPI GLOBAL"/>
    <n v="26096032"/>
    <s v="Q1 2021"/>
    <s v="EUR"/>
    <n v="7919.42"/>
    <n v="7919.4152000000004"/>
    <n v="4.79999999970459E-3"/>
    <n v="7919.42"/>
    <n v="0"/>
    <x v="0"/>
    <m/>
    <m/>
    <m/>
    <m/>
    <s v="none"/>
    <m/>
    <m/>
    <m/>
    <x v="0"/>
    <m/>
    <x v="0"/>
  </r>
  <r>
    <s v="FRA26096032Q2 2021EUR"/>
    <x v="4"/>
    <n v="604"/>
    <s v="CPI GLOBAL"/>
    <n v="26096032"/>
    <s v="Q2 2021"/>
    <s v="EUR"/>
    <n v="5499.7"/>
    <n v="5499.7064"/>
    <n v="-6.4000000002124502E-3"/>
    <n v="5499.7"/>
    <n v="0"/>
    <x v="0"/>
    <m/>
    <m/>
    <m/>
    <m/>
    <s v="none"/>
    <m/>
    <m/>
    <m/>
    <x v="0"/>
    <m/>
    <x v="0"/>
  </r>
  <r>
    <s v="FRA26096032Q3 2021EUR"/>
    <x v="4"/>
    <n v="604"/>
    <s v="CPI GLOBAL"/>
    <n v="26096032"/>
    <s v="Q3 2021"/>
    <s v="EUR"/>
    <n v="12790.66"/>
    <n v="12790.652"/>
    <n v="7.9999999998108199E-3"/>
    <n v="12790.66"/>
    <n v="0"/>
    <x v="0"/>
    <m/>
    <m/>
    <m/>
    <m/>
    <s v="none"/>
    <m/>
    <m/>
    <m/>
    <x v="0"/>
    <m/>
    <x v="0"/>
  </r>
  <r>
    <s v="FRA26096032Q4 2021EUR"/>
    <x v="4"/>
    <n v="604"/>
    <s v="CPI GLOBAL"/>
    <n v="26096032"/>
    <s v="Q4 2021"/>
    <s v="EUR"/>
    <n v="12248.36"/>
    <n v="12248.3624"/>
    <n v="-2.3999999993975498E-3"/>
    <n v="12248.36"/>
    <n v="0"/>
    <x v="0"/>
    <m/>
    <m/>
    <m/>
    <m/>
    <s v="none"/>
    <m/>
    <m/>
    <m/>
    <x v="0"/>
    <m/>
    <x v="0"/>
  </r>
  <r>
    <s v="FRA28264021Q1 2021EUR"/>
    <x v="4"/>
    <n v="604"/>
    <s v="CPI GLOBAL"/>
    <n v="28264021"/>
    <s v="Q1 2021"/>
    <s v="EUR"/>
    <n v="609.78"/>
    <n v="609.77679999999998"/>
    <n v="3.19999999999254E-3"/>
    <n v="609.78"/>
    <n v="0"/>
    <x v="0"/>
    <m/>
    <m/>
    <m/>
    <m/>
    <s v="none"/>
    <m/>
    <m/>
    <m/>
    <x v="0"/>
    <m/>
    <x v="0"/>
  </r>
  <r>
    <s v="FRA28264021Q2 2021EUR"/>
    <x v="4"/>
    <n v="604"/>
    <s v="CPI GLOBAL"/>
    <n v="28264021"/>
    <s v="Q2 2021"/>
    <s v="EUR"/>
    <n v="148.72999999999999"/>
    <n v="148.7312"/>
    <n v="-1.20000000001141E-3"/>
    <n v="148.72999999999999"/>
    <n v="0"/>
    <x v="0"/>
    <m/>
    <m/>
    <m/>
    <m/>
    <s v="none"/>
    <m/>
    <m/>
    <m/>
    <x v="0"/>
    <m/>
    <x v="0"/>
  </r>
  <r>
    <s v="FRA28264021Q3 2021EUR"/>
    <x v="4"/>
    <n v="604"/>
    <s v="CPI GLOBAL"/>
    <n v="28264021"/>
    <s v="Q3 2021"/>
    <s v="EUR"/>
    <n v="794.09"/>
    <n v="794.0856"/>
    <n v="4.4000000000323702E-3"/>
    <n v="794.09"/>
    <n v="0"/>
    <x v="0"/>
    <m/>
    <m/>
    <m/>
    <m/>
    <s v="none"/>
    <m/>
    <m/>
    <m/>
    <x v="0"/>
    <m/>
    <x v="0"/>
  </r>
  <r>
    <s v="FRA28264021Q4 2021EUR"/>
    <x v="4"/>
    <n v="604"/>
    <s v="CPI GLOBAL"/>
    <n v="28264021"/>
    <s v="Q4 2021"/>
    <s v="EUR"/>
    <n v="261.19"/>
    <n v="261.18560000000002"/>
    <n v="4.3999999999755303E-3"/>
    <n v="261.19"/>
    <n v="0"/>
    <x v="0"/>
    <m/>
    <m/>
    <m/>
    <m/>
    <s v="none"/>
    <m/>
    <m/>
    <m/>
    <x v="0"/>
    <m/>
    <x v="0"/>
  </r>
  <r>
    <s v="FRA28250014Q1 2021EUR"/>
    <x v="4"/>
    <n v="899"/>
    <s v="DODO S.A"/>
    <n v="28250014"/>
    <s v="Q1 2021"/>
    <s v="EUR"/>
    <n v="4015.29"/>
    <n v="4015.2887999999998"/>
    <n v="1.2000000001535201E-3"/>
    <n v="4015.29"/>
    <n v="0"/>
    <x v="0"/>
    <m/>
    <m/>
    <m/>
    <m/>
    <s v="none"/>
    <m/>
    <m/>
    <m/>
    <x v="0"/>
    <m/>
    <x v="0"/>
  </r>
  <r>
    <s v="FRA28250014Q2 2021EUR"/>
    <x v="4"/>
    <n v="899"/>
    <s v="DODO S.A"/>
    <n v="28250014"/>
    <s v="Q2 2021"/>
    <s v="EUR"/>
    <n v="7441.92"/>
    <n v="7441.9152000000004"/>
    <n v="4.79999999970459E-3"/>
    <n v="7441.92"/>
    <n v="0"/>
    <x v="0"/>
    <m/>
    <m/>
    <m/>
    <m/>
    <s v="none"/>
    <m/>
    <m/>
    <m/>
    <x v="0"/>
    <m/>
    <x v="0"/>
  </r>
  <r>
    <s v="FRAFR4GP2552Y 2021EUR"/>
    <x v="4"/>
    <n v="899"/>
    <s v="DODO S.A"/>
    <s v="FR4GP2552"/>
    <s v="Y 2021"/>
    <s v="EUR"/>
    <n v="10234.879999999999"/>
    <n v="10234.8837"/>
    <n v="-3.7000000011175802E-3"/>
    <n v="10234.879999999999"/>
    <n v="0"/>
    <x v="0"/>
    <m/>
    <m/>
    <m/>
    <m/>
    <s v="none"/>
    <m/>
    <m/>
    <m/>
    <x v="0"/>
    <m/>
    <x v="0"/>
  </r>
  <r>
    <s v="FRAFR4GP2448Y 2021EUR"/>
    <x v="4"/>
    <n v="899"/>
    <s v="DODO S.A"/>
    <s v="FR4GP2448"/>
    <s v="Y 2021"/>
    <s v="EUR"/>
    <n v="21707"/>
    <n v="21706.999500000002"/>
    <n v="4.99999998282874E-4"/>
    <n v="21707"/>
    <n v="0"/>
    <x v="0"/>
    <m/>
    <m/>
    <m/>
    <m/>
    <s v="none"/>
    <m/>
    <m/>
    <m/>
    <x v="0"/>
    <m/>
    <x v="0"/>
  </r>
  <r>
    <s v="FRAFR3MER2222Y 2021EUR"/>
    <x v="4"/>
    <n v="899"/>
    <s v="DODO S.A"/>
    <s v="FR3MER2222"/>
    <s v="Y 2021"/>
    <s v="EUR"/>
    <n v="24210.400000000001"/>
    <n v="24210.399799999999"/>
    <n v="2.00000002223532E-4"/>
    <n v="24210.400000000001"/>
    <n v="0"/>
    <x v="0"/>
    <m/>
    <m/>
    <m/>
    <m/>
    <s v="none"/>
    <m/>
    <m/>
    <m/>
    <x v="0"/>
    <m/>
    <x v="0"/>
  </r>
  <r>
    <s v="FRA28309088Q1 2021EUR"/>
    <x v="4"/>
    <n v="1499"/>
    <s v="STANDARD TEXTILE SAS"/>
    <n v="28309088"/>
    <s v="Q1 2021"/>
    <s v="EUR"/>
    <n v="117925.63"/>
    <n v="117925.633"/>
    <n v="-2.9999999969731999E-3"/>
    <n v="117925.63"/>
    <n v="0"/>
    <x v="0"/>
    <m/>
    <m/>
    <m/>
    <m/>
    <s v="none"/>
    <m/>
    <m/>
    <m/>
    <x v="0"/>
    <m/>
    <x v="0"/>
  </r>
  <r>
    <s v="FRA28309088Q2 2021EUR"/>
    <x v="4"/>
    <n v="1499"/>
    <s v="STANDARD TEXTILE SAS"/>
    <n v="28309088"/>
    <s v="Q2 2021"/>
    <s v="EUR"/>
    <n v="176673.77"/>
    <n v="176673.77420000001"/>
    <n v="-4.2000000248663101E-3"/>
    <n v="176673.77"/>
    <n v="0"/>
    <x v="0"/>
    <m/>
    <m/>
    <m/>
    <m/>
    <s v="none"/>
    <m/>
    <m/>
    <m/>
    <x v="0"/>
    <m/>
    <x v="0"/>
  </r>
  <r>
    <s v="FRA28309088Q3 2021EUR"/>
    <x v="4"/>
    <n v="1499"/>
    <s v="STANDARD TEXTILE SAS"/>
    <n v="28309088"/>
    <s v="Q3 2021"/>
    <s v="EUR"/>
    <n v="183082.87"/>
    <n v="183082.86919999999"/>
    <n v="8.0000000889413005E-4"/>
    <n v="183082.87"/>
    <n v="0"/>
    <x v="0"/>
    <m/>
    <m/>
    <m/>
    <m/>
    <s v="none"/>
    <m/>
    <m/>
    <m/>
    <x v="0"/>
    <m/>
    <x v="0"/>
  </r>
  <r>
    <s v="FRA28309088Q4 2021EUR"/>
    <x v="4"/>
    <n v="1499"/>
    <s v="STANDARD TEXTILE SAS"/>
    <n v="28309088"/>
    <s v="Q4 2021"/>
    <s v="EUR"/>
    <n v="174733.28"/>
    <n v="174733.28320000001"/>
    <n v="-3.2000000064726902E-3"/>
    <n v="174733.28"/>
    <n v="0"/>
    <x v="0"/>
    <m/>
    <m/>
    <m/>
    <m/>
    <s v="none"/>
    <m/>
    <m/>
    <m/>
    <x v="0"/>
    <m/>
    <x v="0"/>
  </r>
  <r>
    <s v="FRA2130212657Q1 2021EUR"/>
    <x v="4"/>
    <n v="1499"/>
    <s v="STANDARD TEXTILE SAS"/>
    <n v="2130212657"/>
    <s v="Q1 2021"/>
    <s v="EUR"/>
    <n v="30840.66"/>
    <n v="30840.658800000001"/>
    <n v="1.19999999878928E-3"/>
    <n v="30840.66"/>
    <n v="0"/>
    <x v="0"/>
    <m/>
    <m/>
    <m/>
    <m/>
    <s v="none"/>
    <m/>
    <m/>
    <m/>
    <x v="0"/>
    <m/>
    <x v="0"/>
  </r>
  <r>
    <s v="FRA2130212657Q2 2021EUR"/>
    <x v="4"/>
    <n v="1499"/>
    <s v="STANDARD TEXTILE SAS"/>
    <n v="2130212657"/>
    <s v="Q2 2021"/>
    <s v="EUR"/>
    <n v="64538.9399999999"/>
    <n v="64538.940600000002"/>
    <n v="-6.0000000667059696E-4"/>
    <n v="64538.9399999999"/>
    <n v="0"/>
    <x v="0"/>
    <m/>
    <m/>
    <m/>
    <m/>
    <s v="none"/>
    <m/>
    <m/>
    <m/>
    <x v="0"/>
    <m/>
    <x v="0"/>
  </r>
  <r>
    <s v="FRA2130212657Q3 2021EUR"/>
    <x v="4"/>
    <n v="1499"/>
    <s v="STANDARD TEXTILE SAS"/>
    <n v="2130212657"/>
    <s v="Q3 2021"/>
    <s v="EUR"/>
    <n v="44860.84"/>
    <n v="44860.844400000002"/>
    <n v="-4.4000000052619699E-3"/>
    <n v="44860.84"/>
    <n v="0"/>
    <x v="0"/>
    <m/>
    <m/>
    <m/>
    <m/>
    <s v="none"/>
    <m/>
    <m/>
    <m/>
    <x v="0"/>
    <m/>
    <x v="0"/>
  </r>
  <r>
    <s v="FRA2130212657Q4 2021EUR"/>
    <x v="4"/>
    <n v="1499"/>
    <s v="STANDARD TEXTILE SAS"/>
    <n v="2130212657"/>
    <s v="Q4 2021"/>
    <s v="EUR"/>
    <n v="48441.93"/>
    <n v="48441.934800000003"/>
    <n v="-4.8000000024330802E-3"/>
    <n v="48441.93"/>
    <n v="0"/>
    <x v="0"/>
    <m/>
    <m/>
    <m/>
    <m/>
    <s v="none"/>
    <m/>
    <m/>
    <m/>
    <x v="0"/>
    <m/>
    <x v="0"/>
  </r>
  <r>
    <s v="FRA2150214251Q1 2021EUR"/>
    <x v="4"/>
    <n v="1499"/>
    <s v="STANDARD TEXTILE SAS"/>
    <n v="2150214251"/>
    <s v="Q1 2021"/>
    <s v="EUR"/>
    <n v="3527.21"/>
    <n v="3527.21"/>
    <n v="0"/>
    <n v="3527.21"/>
    <n v="0"/>
    <x v="0"/>
    <m/>
    <m/>
    <m/>
    <m/>
    <s v="none"/>
    <m/>
    <m/>
    <m/>
    <x v="0"/>
    <m/>
    <x v="0"/>
  </r>
  <r>
    <s v="FRA2150214251Q2 2021EUR"/>
    <x v="4"/>
    <n v="1499"/>
    <s v="STANDARD TEXTILE SAS"/>
    <n v="2150214251"/>
    <s v="Q2 2021"/>
    <s v="EUR"/>
    <n v="4142.6400000000003"/>
    <n v="4142.6350000000002"/>
    <n v="5.0000000001091298E-3"/>
    <n v="4142.6400000000003"/>
    <n v="0"/>
    <x v="0"/>
    <m/>
    <m/>
    <m/>
    <m/>
    <s v="none"/>
    <m/>
    <m/>
    <m/>
    <x v="0"/>
    <m/>
    <x v="0"/>
  </r>
  <r>
    <s v="FRA2150214251Q3 2021EUR"/>
    <x v="4"/>
    <n v="1499"/>
    <s v="STANDARD TEXTILE SAS"/>
    <n v="2150214251"/>
    <s v="Q3 2021"/>
    <s v="EUR"/>
    <n v="5803.76"/>
    <n v="5803.76"/>
    <n v="0"/>
    <n v="5803.76"/>
    <n v="0"/>
    <x v="0"/>
    <m/>
    <m/>
    <m/>
    <m/>
    <s v="none"/>
    <m/>
    <m/>
    <m/>
    <x v="0"/>
    <m/>
    <x v="0"/>
  </r>
  <r>
    <s v="FRA2150214251Q4 2021EUR"/>
    <x v="4"/>
    <n v="1499"/>
    <s v="STANDARD TEXTILE SAS"/>
    <n v="2150214251"/>
    <s v="Q4 2021"/>
    <s v="EUR"/>
    <n v="6138.23"/>
    <n v="6138.23"/>
    <n v="0"/>
    <n v="6138.23"/>
    <n v="0"/>
    <x v="0"/>
    <m/>
    <m/>
    <m/>
    <m/>
    <s v="none"/>
    <m/>
    <m/>
    <m/>
    <x v="0"/>
    <m/>
    <x v="0"/>
  </r>
  <r>
    <s v="FRA2160214876Q1 2021EUR"/>
    <x v="4"/>
    <n v="1499"/>
    <s v="STANDARD TEXTILE SAS"/>
    <n v="2160214876"/>
    <s v="Q1 2021"/>
    <s v="EUR"/>
    <n v="2216.2800000000002"/>
    <n v="2216.2755000000002"/>
    <n v="4.5000000000072699E-3"/>
    <n v="2216.2800000000002"/>
    <n v="0"/>
    <x v="0"/>
    <m/>
    <m/>
    <m/>
    <m/>
    <s v="none"/>
    <m/>
    <m/>
    <m/>
    <x v="0"/>
    <m/>
    <x v="0"/>
  </r>
  <r>
    <s v="FRA2160214876Q2 2021EUR"/>
    <x v="4"/>
    <n v="1499"/>
    <s v="STANDARD TEXTILE SAS"/>
    <n v="2160214876"/>
    <s v="Q2 2021"/>
    <s v="EUR"/>
    <n v="3234.81"/>
    <n v="3234.8074999999999"/>
    <n v="2.5000000000545601E-3"/>
    <n v="3234.81"/>
    <n v="0"/>
    <x v="0"/>
    <m/>
    <m/>
    <m/>
    <m/>
    <s v="none"/>
    <m/>
    <m/>
    <m/>
    <x v="0"/>
    <m/>
    <x v="0"/>
  </r>
  <r>
    <s v="FRA2160214876Q3 2021EUR"/>
    <x v="4"/>
    <n v="1499"/>
    <s v="STANDARD TEXTILE SAS"/>
    <n v="2160214876"/>
    <s v="Q3 2021"/>
    <s v="EUR"/>
    <n v="578.4"/>
    <n v="578.39949999999999"/>
    <n v="4.9999999998817603E-4"/>
    <n v="578.4"/>
    <n v="0"/>
    <x v="0"/>
    <m/>
    <m/>
    <m/>
    <m/>
    <s v="none"/>
    <m/>
    <m/>
    <m/>
    <x v="0"/>
    <m/>
    <x v="0"/>
  </r>
  <r>
    <s v="FRA2160214876Q4 2021EUR"/>
    <x v="4"/>
    <n v="1499"/>
    <s v="STANDARD TEXTILE SAS"/>
    <n v="2160214876"/>
    <s v="Q4 2021"/>
    <s v="EUR"/>
    <n v="678.56"/>
    <n v="678.55600000000004"/>
    <n v="3.9999999999054099E-3"/>
    <n v="678.56"/>
    <n v="0"/>
    <x v="0"/>
    <m/>
    <m/>
    <m/>
    <m/>
    <s v="none"/>
    <m/>
    <m/>
    <m/>
    <x v="0"/>
    <m/>
    <x v="0"/>
  </r>
  <r>
    <s v="FRAFR3F12631Y 2021EUR"/>
    <x v="4"/>
    <n v="1499"/>
    <s v="STANDARD TEXTILE SAS"/>
    <s v="FR3F12631"/>
    <s v="Y 2021"/>
    <s v="EUR"/>
    <n v="460.67"/>
    <n v="460.6739"/>
    <n v="-3.8999999999873498E-3"/>
    <n v="460.67"/>
    <n v="0"/>
    <x v="0"/>
    <m/>
    <m/>
    <m/>
    <m/>
    <s v="none"/>
    <m/>
    <m/>
    <m/>
    <x v="0"/>
    <m/>
    <x v="0"/>
  </r>
  <r>
    <s v="FRAFR4GP2453Y 2021EUR"/>
    <x v="4"/>
    <n v="1675"/>
    <s v="COFEL INDUSTRIES (COPIREL)"/>
    <s v="FR4GP2453"/>
    <s v="Y 2021"/>
    <s v="EUR"/>
    <n v="27272.66"/>
    <n v="27272.6675"/>
    <n v="-7.49999999970896E-3"/>
    <n v="27272.66"/>
    <n v="0"/>
    <x v="0"/>
    <m/>
    <m/>
    <m/>
    <m/>
    <s v="none"/>
    <m/>
    <m/>
    <m/>
    <x v="0"/>
    <m/>
    <x v="0"/>
  </r>
  <r>
    <s v="FRAFR3F12679Y 2021EUR"/>
    <x v="4"/>
    <n v="1675"/>
    <s v="COFEL INDUSTRIES (COPIREL)"/>
    <s v="FR3F12679"/>
    <s v="Y 2021"/>
    <s v="EUR"/>
    <n v="23069.58"/>
    <n v="23069.5762"/>
    <n v="3.8000000022293499E-3"/>
    <n v="23069.58"/>
    <n v="0"/>
    <x v="0"/>
    <m/>
    <m/>
    <m/>
    <m/>
    <s v="none"/>
    <m/>
    <m/>
    <m/>
    <x v="0"/>
    <m/>
    <x v="0"/>
  </r>
  <r>
    <s v="FRA29311013Q0 2021EUR"/>
    <x v="4"/>
    <n v="1843"/>
    <s v="PASSMAN"/>
    <n v="29311013"/>
    <s v="Q0 2021"/>
    <s v="EUR"/>
    <n v="5755.36"/>
    <n v="5755.3559999999998"/>
    <n v="3.9999999999054099E-3"/>
    <n v="5755.36"/>
    <n v="0"/>
    <x v="0"/>
    <m/>
    <m/>
    <m/>
    <m/>
    <s v="none"/>
    <s v="Produit"/>
    <m/>
    <s v="[OA] rebate calculé à la main [(100413,3*2%)+(100413,3*2%)+(10470,6*2%)+(10470,6*2%)]= 4435,36. un deuxième ajustement validé le 04/15/2022 qui n'a pas été facturé // https://astoresuite.com/adjustements/history?adjustement_group_id=4265_x000a_[HB] OK résolue facture envoyée le 18/05"/>
    <x v="1"/>
    <s v="Helene"/>
    <x v="0"/>
  </r>
  <r>
    <s v="FRA29311013Q1 2021EUR"/>
    <x v="4"/>
    <n v="1843"/>
    <s v="PASSMAN"/>
    <n v="29311013"/>
    <s v="Q1 2021"/>
    <s v="EUR"/>
    <n v="3865.06"/>
    <n v="3865.0515999999998"/>
    <n v="8.4000000001651608E-3"/>
    <n v="3865.06"/>
    <n v="0"/>
    <x v="0"/>
    <m/>
    <m/>
    <m/>
    <m/>
    <s v="none"/>
    <m/>
    <m/>
    <m/>
    <x v="0"/>
    <m/>
    <x v="0"/>
  </r>
  <r>
    <s v="FRA29311013Q2 2021EUR"/>
    <x v="4"/>
    <n v="1843"/>
    <s v="PASSMAN"/>
    <n v="29311013"/>
    <s v="Q2 2021"/>
    <s v="EUR"/>
    <n v="3679.62"/>
    <n v="3679.62"/>
    <n v="0"/>
    <n v="3679.62"/>
    <n v="0"/>
    <x v="0"/>
    <m/>
    <m/>
    <m/>
    <m/>
    <s v="none"/>
    <m/>
    <m/>
    <m/>
    <x v="0"/>
    <m/>
    <x v="0"/>
  </r>
  <r>
    <s v="FRA29311013Q3 2021EUR"/>
    <x v="4"/>
    <n v="1843"/>
    <s v="PASSMAN"/>
    <n v="29311013"/>
    <s v="Q3 2021"/>
    <s v="EUR"/>
    <n v="3457.64"/>
    <n v="3457.6448"/>
    <n v="-4.80000000015934E-3"/>
    <n v="3457.64"/>
    <n v="0"/>
    <x v="0"/>
    <m/>
    <m/>
    <m/>
    <m/>
    <s v="none"/>
    <m/>
    <m/>
    <m/>
    <x v="0"/>
    <m/>
    <x v="0"/>
  </r>
  <r>
    <s v="FRA29311013Q4 2021EUR"/>
    <x v="4"/>
    <n v="1843"/>
    <s v="PASSMAN"/>
    <n v="29311013"/>
    <s v="Q4 2021"/>
    <s v="EUR"/>
    <n v="4233.5"/>
    <n v="4233.4912000000004"/>
    <n v="8.79999999961E-3"/>
    <n v="4233.5"/>
    <n v="0"/>
    <x v="0"/>
    <m/>
    <m/>
    <m/>
    <m/>
    <s v="none"/>
    <s v="Hexa"/>
    <m/>
    <m/>
    <x v="0"/>
    <m/>
    <x v="0"/>
  </r>
  <r>
    <s v="FRAFR4GP2549Y 2021EUR"/>
    <x v="4"/>
    <n v="2774"/>
    <s v="DUMAS PIERRE ET CHRISTIAN SA"/>
    <s v="FR4GP2549"/>
    <s v="Y 2021"/>
    <s v="EUR"/>
    <n v="6162.7"/>
    <n v="6162.7031999999999"/>
    <n v="-3.2000000001062199E-3"/>
    <n v="6162.7"/>
    <n v="0"/>
    <x v="0"/>
    <m/>
    <m/>
    <m/>
    <m/>
    <s v="none"/>
    <m/>
    <m/>
    <m/>
    <x v="0"/>
    <m/>
    <x v="0"/>
  </r>
  <r>
    <s v="FRAFR4GP2346Y 2021EUR"/>
    <x v="4"/>
    <n v="3302"/>
    <s v="JET'SAC - SPHERE PROFESSIONNEL"/>
    <s v="FR4GP2346"/>
    <s v="Y 2021"/>
    <s v="EUR"/>
    <n v="241964.85"/>
    <n v="241964.84719999999"/>
    <n v="2.8000000165775401E-3"/>
    <n v="241964.85"/>
    <n v="0"/>
    <x v="0"/>
    <m/>
    <m/>
    <m/>
    <m/>
    <s v="none"/>
    <m/>
    <m/>
    <m/>
    <x v="0"/>
    <m/>
    <x v="0"/>
  </r>
  <r>
    <s v="FRA2130212454Q1 2021EUR"/>
    <x v="4"/>
    <n v="3606"/>
    <s v="TISSAGE MOULINE THILLOT SA"/>
    <n v="2130212454"/>
    <s v="Q1 2021"/>
    <s v="EUR"/>
    <n v="20738.400000000001"/>
    <n v="20738.401399999999"/>
    <n v="-1.3999999973748299E-3"/>
    <n v="20738.400000000001"/>
    <n v="0"/>
    <x v="0"/>
    <m/>
    <m/>
    <m/>
    <m/>
    <s v="none"/>
    <m/>
    <m/>
    <m/>
    <x v="0"/>
    <m/>
    <x v="0"/>
  </r>
  <r>
    <s v="FRA2130212454Q2 2021EUR"/>
    <x v="4"/>
    <n v="3606"/>
    <s v="TISSAGE MOULINE THILLOT SA"/>
    <n v="2130212454"/>
    <s v="Q2 2021"/>
    <s v="EUR"/>
    <n v="51764.77"/>
    <n v="51764.765700000004"/>
    <n v="4.2999999932362698E-3"/>
    <n v="51764.77"/>
    <n v="0"/>
    <x v="0"/>
    <m/>
    <m/>
    <m/>
    <m/>
    <s v="none"/>
    <m/>
    <m/>
    <m/>
    <x v="0"/>
    <m/>
    <x v="0"/>
  </r>
  <r>
    <s v="FRA2130212454Q3 2021EUR"/>
    <x v="4"/>
    <n v="3606"/>
    <s v="TISSAGE MOULINE THILLOT SA"/>
    <n v="2130212454"/>
    <s v="Q3 2021"/>
    <s v="EUR"/>
    <n v="37515.31"/>
    <n v="37515.313600000001"/>
    <n v="-3.60000000364379E-3"/>
    <n v="37515.31"/>
    <n v="0"/>
    <x v="0"/>
    <m/>
    <m/>
    <m/>
    <m/>
    <s v="none"/>
    <m/>
    <m/>
    <m/>
    <x v="0"/>
    <m/>
    <x v="0"/>
  </r>
  <r>
    <s v="FRA2130212454Q4 2021EUR"/>
    <x v="4"/>
    <n v="3606"/>
    <s v="TISSAGE MOULINE THILLOT SA"/>
    <n v="2130212454"/>
    <s v="Q4 2021"/>
    <s v="EUR"/>
    <n v="39863.9"/>
    <n v="39863.895700000001"/>
    <n v="4.3000000005122196E-3"/>
    <n v="39863.9"/>
    <n v="0"/>
    <x v="0"/>
    <m/>
    <m/>
    <m/>
    <m/>
    <s v="none"/>
    <m/>
    <m/>
    <m/>
    <x v="0"/>
    <m/>
    <x v="0"/>
  </r>
  <r>
    <s v="FRAFR4GP2612Y 2021EUR"/>
    <x v="4"/>
    <n v="5651"/>
    <s v="FAGOR INDUSTRIAL, SOCIEDAD COOPERATIVA"/>
    <s v="FR4GP2612"/>
    <s v="Y 2021"/>
    <s v="EUR"/>
    <n v="2049.9499999999998"/>
    <n v="2049.9495000000002"/>
    <n v="4.9999999964711595E-4"/>
    <n v="2049.9499999999998"/>
    <n v="0"/>
    <x v="0"/>
    <m/>
    <m/>
    <m/>
    <m/>
    <s v="none"/>
    <m/>
    <m/>
    <m/>
    <x v="0"/>
    <m/>
    <x v="0"/>
  </r>
  <r>
    <s v="FRA2207806560Q0 2021EUR"/>
    <x v="4"/>
    <n v="5659"/>
    <s v="SOTEXPRO"/>
    <n v="2207806560"/>
    <s v="Q0 2021"/>
    <s v="EUR"/>
    <n v="789.52"/>
    <n v="789.52139999999997"/>
    <n v="-1.39999999998963E-3"/>
    <n v="789.52"/>
    <n v="0"/>
    <x v="0"/>
    <m/>
    <m/>
    <m/>
    <m/>
    <s v="none"/>
    <m/>
    <m/>
    <m/>
    <x v="0"/>
    <m/>
    <x v="0"/>
  </r>
  <r>
    <s v="FRA2207806560Q1 2021EUR"/>
    <x v="4"/>
    <n v="5659"/>
    <s v="SOTEXPRO"/>
    <n v="2207806560"/>
    <s v="Q1 2021"/>
    <s v="EUR"/>
    <n v="4122.16"/>
    <n v="4122.1614"/>
    <n v="-1.4000000001033099E-3"/>
    <n v="4122.16"/>
    <n v="0"/>
    <x v="0"/>
    <m/>
    <m/>
    <m/>
    <m/>
    <s v="none"/>
    <m/>
    <m/>
    <m/>
    <x v="0"/>
    <m/>
    <x v="0"/>
  </r>
  <r>
    <s v="FRA2207806560Q2 2021EUR"/>
    <x v="4"/>
    <n v="5659"/>
    <s v="SOTEXPRO"/>
    <n v="2207806560"/>
    <s v="Q2 2021"/>
    <s v="EUR"/>
    <n v="5839.28"/>
    <n v="5839.2846"/>
    <n v="-4.6000000002095398E-3"/>
    <n v="5839.28"/>
    <n v="0"/>
    <x v="0"/>
    <m/>
    <m/>
    <m/>
    <m/>
    <s v="none"/>
    <m/>
    <m/>
    <m/>
    <x v="0"/>
    <m/>
    <x v="0"/>
  </r>
  <r>
    <s v="FRA2207806560Q3 2021EUR"/>
    <x v="4"/>
    <n v="5659"/>
    <s v="SOTEXPRO"/>
    <n v="2207806560"/>
    <s v="Q3 2021"/>
    <s v="EUR"/>
    <n v="7490.74"/>
    <n v="7490.7395999999999"/>
    <n v="3.9999999989959103E-4"/>
    <n v="7490.74"/>
    <n v="0"/>
    <x v="0"/>
    <m/>
    <m/>
    <m/>
    <m/>
    <s v="none"/>
    <m/>
    <m/>
    <m/>
    <x v="0"/>
    <m/>
    <x v="0"/>
  </r>
  <r>
    <s v="FRA2207806560Q4 2021EUR"/>
    <x v="4"/>
    <n v="5659"/>
    <s v="SOTEXPRO"/>
    <n v="2207806560"/>
    <s v="Q4 2021"/>
    <s v="EUR"/>
    <n v="5292.32"/>
    <n v="5292.3234000000002"/>
    <n v="-3.4000000005107701E-3"/>
    <n v="5292.32"/>
    <n v="0"/>
    <x v="0"/>
    <m/>
    <m/>
    <m/>
    <m/>
    <s v="none"/>
    <m/>
    <m/>
    <m/>
    <x v="0"/>
    <m/>
    <x v="0"/>
  </r>
  <r>
    <s v="FRAFR4GP2639Y 2021EUR"/>
    <x v="4"/>
    <n v="5659"/>
    <s v="SOTEXPRO"/>
    <s v="FR4GP2639"/>
    <s v="Y 2021"/>
    <s v="EUR"/>
    <n v="801.71"/>
    <n v="801.7056"/>
    <n v="4.4000000000323702E-3"/>
    <n v="801.71"/>
    <n v="0"/>
    <x v="0"/>
    <m/>
    <m/>
    <m/>
    <m/>
    <s v="none"/>
    <m/>
    <m/>
    <m/>
    <x v="0"/>
    <m/>
    <x v="0"/>
  </r>
  <r>
    <s v="FRA1562059Q0 2021EUR"/>
    <x v="4"/>
    <n v="11632"/>
    <s v="ESPRIT GOURMAND"/>
    <n v="1562059"/>
    <s v="Q0 2021"/>
    <s v="EUR"/>
    <n v="407.91"/>
    <n v="407.91199999999998"/>
    <n v="-1.9999999999527002E-3"/>
    <n v="407.91"/>
    <n v="0"/>
    <x v="0"/>
    <m/>
    <m/>
    <m/>
    <m/>
    <s v="none"/>
    <m/>
    <m/>
    <m/>
    <x v="0"/>
    <m/>
    <x v="0"/>
  </r>
  <r>
    <s v="FRA1562059Q1 2021EUR"/>
    <x v="4"/>
    <n v="11632"/>
    <s v="ESPRIT GOURMAND"/>
    <n v="1562059"/>
    <s v="Q1 2021"/>
    <s v="EUR"/>
    <n v="1828.36"/>
    <n v="1828.3596"/>
    <n v="3.9999999989959103E-4"/>
    <n v="1828.36"/>
    <n v="0"/>
    <x v="0"/>
    <m/>
    <m/>
    <m/>
    <m/>
    <s v="none"/>
    <m/>
    <m/>
    <m/>
    <x v="0"/>
    <m/>
    <x v="0"/>
  </r>
  <r>
    <s v="FRA1562059Q2 2021EUR"/>
    <x v="4"/>
    <n v="11632"/>
    <s v="ESPRIT GOURMAND"/>
    <n v="1562059"/>
    <s v="Q2 2021"/>
    <s v="EUR"/>
    <n v="9031.1299999999992"/>
    <n v="9031.134"/>
    <n v="-4.0000000008149003E-3"/>
    <n v="9031.1299999999992"/>
    <n v="0"/>
    <x v="0"/>
    <m/>
    <m/>
    <m/>
    <m/>
    <s v="none"/>
    <m/>
    <m/>
    <m/>
    <x v="0"/>
    <m/>
    <x v="0"/>
  </r>
  <r>
    <s v="FRA1562059Q3 2021EUR"/>
    <x v="4"/>
    <n v="11632"/>
    <s v="ESPRIT GOURMAND"/>
    <n v="1562059"/>
    <s v="Q3 2021"/>
    <s v="EUR"/>
    <n v="16503.68"/>
    <n v="16503.6816"/>
    <n v="-1.59999999959836E-3"/>
    <n v="16503.68"/>
    <n v="0"/>
    <x v="0"/>
    <m/>
    <m/>
    <m/>
    <m/>
    <s v="none"/>
    <m/>
    <m/>
    <m/>
    <x v="0"/>
    <m/>
    <x v="0"/>
  </r>
  <r>
    <s v="FRA1562059Q4 2021EUR"/>
    <x v="4"/>
    <n v="11632"/>
    <s v="ESPRIT GOURMAND"/>
    <n v="1562059"/>
    <s v="Q4 2021"/>
    <s v="EUR"/>
    <n v="15816.36"/>
    <n v="15816.3604"/>
    <n v="-3.9999999899009697E-4"/>
    <n v="15816.36"/>
    <n v="0"/>
    <x v="0"/>
    <m/>
    <m/>
    <m/>
    <m/>
    <s v="none"/>
    <s v="Hexa"/>
    <m/>
    <s v="[HB] JIRA A2S-1230 résolu OK en facturation le 19/05"/>
    <x v="0"/>
    <m/>
    <x v="0"/>
  </r>
  <r>
    <s v="FRA29245008Q0 2021EUR"/>
    <x v="4"/>
    <n v="28091"/>
    <s v="INDA s.p.a"/>
    <n v="29245008"/>
    <s v="Q0 2021"/>
    <s v="EUR"/>
    <n v="25.8"/>
    <n v="25.8"/>
    <n v="0"/>
    <n v="25.8"/>
    <n v="0"/>
    <x v="0"/>
    <m/>
    <m/>
    <m/>
    <m/>
    <s v="none"/>
    <m/>
    <m/>
    <m/>
    <x v="0"/>
    <m/>
    <x v="0"/>
  </r>
  <r>
    <s v="FRA29245008Q1 2021EUR"/>
    <x v="4"/>
    <n v="28091"/>
    <s v="INDA s.p.a"/>
    <n v="29245008"/>
    <s v="Q1 2021"/>
    <s v="EUR"/>
    <n v="350.64"/>
    <n v="350.64"/>
    <n v="0"/>
    <n v="350.64"/>
    <n v="0"/>
    <x v="0"/>
    <m/>
    <m/>
    <m/>
    <m/>
    <s v="none"/>
    <m/>
    <m/>
    <m/>
    <x v="0"/>
    <m/>
    <x v="0"/>
  </r>
  <r>
    <s v="FRA29245008Q2 2021EUR"/>
    <x v="4"/>
    <n v="28091"/>
    <s v="INDA s.p.a"/>
    <n v="29245008"/>
    <s v="Q2 2021"/>
    <s v="EUR"/>
    <n v="945.78"/>
    <n v="945.78"/>
    <n v="0"/>
    <n v="945.78"/>
    <n v="0"/>
    <x v="0"/>
    <m/>
    <m/>
    <m/>
    <m/>
    <s v="none"/>
    <m/>
    <m/>
    <m/>
    <x v="0"/>
    <m/>
    <x v="0"/>
  </r>
  <r>
    <s v="FRA29245008Q3 2021EUR"/>
    <x v="4"/>
    <n v="28091"/>
    <s v="INDA s.p.a"/>
    <n v="29245008"/>
    <s v="Q3 2021"/>
    <s v="EUR"/>
    <n v="617.58000000000004"/>
    <n v="617.58000000000004"/>
    <n v="0"/>
    <n v="617.58000000000004"/>
    <n v="0"/>
    <x v="0"/>
    <m/>
    <m/>
    <m/>
    <m/>
    <s v="none"/>
    <m/>
    <m/>
    <m/>
    <x v="0"/>
    <m/>
    <x v="0"/>
  </r>
  <r>
    <s v="FRA29245008Q4 2021EUR"/>
    <x v="4"/>
    <n v="28091"/>
    <s v="INDA s.p.a"/>
    <n v="29245008"/>
    <s v="Q4 2021"/>
    <s v="EUR"/>
    <n v="456.76"/>
    <n v="456.76440000000002"/>
    <n v="-4.4000000000323702E-3"/>
    <n v="456.76"/>
    <n v="0"/>
    <x v="0"/>
    <m/>
    <m/>
    <m/>
    <m/>
    <s v="none"/>
    <m/>
    <m/>
    <m/>
    <x v="0"/>
    <m/>
    <x v="0"/>
  </r>
  <r>
    <s v="FRAFR4GP1581Y 2021EUR"/>
    <x v="4"/>
    <n v="37142"/>
    <s v="NIEHOFFS VAIHINGER FRUCHTSAFT GMBH"/>
    <s v="FR4GP1581"/>
    <s v="Y 2021"/>
    <s v="EUR"/>
    <n v="193675.2"/>
    <n v="193675.2"/>
    <n v="0"/>
    <n v="193675.2"/>
    <n v="0"/>
    <x v="0"/>
    <m/>
    <m/>
    <m/>
    <m/>
    <s v="none"/>
    <m/>
    <m/>
    <m/>
    <x v="0"/>
    <m/>
    <x v="0"/>
  </r>
  <r>
    <s v="FRAFR4GP1435Y 2021EUR"/>
    <x v="4"/>
    <n v="37416"/>
    <s v="BRIDOR"/>
    <s v="FR4GP1435"/>
    <s v="Y 2021"/>
    <s v="EUR"/>
    <n v="4600.49"/>
    <n v="4600.4874"/>
    <n v="2.59999999980209E-3"/>
    <n v="4600.49"/>
    <n v="0"/>
    <x v="0"/>
    <m/>
    <m/>
    <m/>
    <m/>
    <m/>
    <m/>
    <m/>
    <m/>
    <x v="0"/>
    <m/>
    <x v="0"/>
  </r>
  <r>
    <s v="FRAFR4GP2323Y 2021EUR"/>
    <x v="4"/>
    <n v="43572"/>
    <s v="GROUPE GM (AFI, APLICOM)"/>
    <s v="FR4GP2323"/>
    <s v="Y 2021"/>
    <s v="EUR"/>
    <n v="159941.99"/>
    <n v="159941.99299999999"/>
    <n v="-2.9999999969731999E-3"/>
    <n v="159941.99"/>
    <n v="0"/>
    <x v="0"/>
    <m/>
    <m/>
    <m/>
    <m/>
    <s v="none"/>
    <m/>
    <m/>
    <m/>
    <x v="0"/>
    <m/>
    <x v="0"/>
  </r>
  <r>
    <s v="FRA1191006465Q0 2021EUR"/>
    <x v="4"/>
    <n v="57704"/>
    <s v="CAFE RICHARD"/>
    <n v="1191006465"/>
    <s v="Q0 2021"/>
    <s v="EUR"/>
    <n v="2929.12"/>
    <n v="2929.1183999999998"/>
    <n v="1.6000000000531099E-3"/>
    <n v="2929.1183999999998"/>
    <n v="1.6000000000531099E-3"/>
    <x v="0"/>
    <m/>
    <m/>
    <m/>
    <m/>
    <s v="none"/>
    <m/>
    <m/>
    <m/>
    <x v="0"/>
    <m/>
    <x v="0"/>
  </r>
  <r>
    <s v="FRA1191006465Q1 2021EUR"/>
    <x v="4"/>
    <n v="57704"/>
    <s v="CAFE RICHARD"/>
    <n v="1191006465"/>
    <s v="Q1 2021"/>
    <s v="EUR"/>
    <n v="1478.44999999999"/>
    <n v="1478.4528"/>
    <n v="-2.8000000002066298E-3"/>
    <n v="1478.4528"/>
    <n v="-2.8000000002066298E-3"/>
    <x v="0"/>
    <m/>
    <m/>
    <m/>
    <m/>
    <s v="none"/>
    <m/>
    <m/>
    <m/>
    <x v="0"/>
    <m/>
    <x v="0"/>
  </r>
  <r>
    <s v="FRA1191006465Q2 2021EUR"/>
    <x v="4"/>
    <n v="57704"/>
    <s v="CAFE RICHARD"/>
    <n v="1191006465"/>
    <s v="Q2 2021"/>
    <s v="EUR"/>
    <n v="3949.76"/>
    <n v="3949.7633999999998"/>
    <n v="-3.3999999996012702E-3"/>
    <n v="3949.7633999999998"/>
    <n v="-3.3999999996012702E-3"/>
    <x v="0"/>
    <m/>
    <m/>
    <m/>
    <m/>
    <s v="none"/>
    <m/>
    <m/>
    <m/>
    <x v="0"/>
    <m/>
    <x v="0"/>
  </r>
  <r>
    <s v="FRA1191006465Q3 2021EUR"/>
    <x v="4"/>
    <n v="57704"/>
    <s v="CAFE RICHARD"/>
    <n v="1191006465"/>
    <s v="Q3 2021"/>
    <s v="EUR"/>
    <n v="6888.68"/>
    <n v="6888.6822000000002"/>
    <n v="-2.1999999999025E-3"/>
    <n v="6888.6822000000002"/>
    <n v="-2.1999999999025E-3"/>
    <x v="0"/>
    <m/>
    <m/>
    <m/>
    <m/>
    <s v="none"/>
    <m/>
    <m/>
    <m/>
    <x v="0"/>
    <m/>
    <x v="0"/>
  </r>
  <r>
    <s v="FRA1191006465Q4 2021EUR"/>
    <x v="4"/>
    <n v="57704"/>
    <s v="CAFE RICHARD"/>
    <n v="1191006465"/>
    <s v="Q4 2021"/>
    <s v="EUR"/>
    <n v="13010.39"/>
    <n v="13010.3838"/>
    <n v="6.1999999998079104E-3"/>
    <n v="13010.3838"/>
    <n v="6.1999999998079104E-3"/>
    <x v="0"/>
    <m/>
    <m/>
    <m/>
    <m/>
    <s v="none"/>
    <m/>
    <m/>
    <m/>
    <x v="0"/>
    <m/>
    <x v="0"/>
  </r>
  <r>
    <s v="FRA20103Q0 2021EUR"/>
    <x v="4"/>
    <n v="58208"/>
    <s v="SAE DE SOCODIS"/>
    <n v="20103"/>
    <s v="Q0 2021"/>
    <s v="EUR"/>
    <n v="864.92"/>
    <n v="864.9135"/>
    <n v="6.5000000000736604E-3"/>
    <n v="864.92"/>
    <n v="0"/>
    <x v="0"/>
    <m/>
    <m/>
    <m/>
    <m/>
    <s v="none"/>
    <m/>
    <m/>
    <m/>
    <x v="0"/>
    <m/>
    <x v="0"/>
  </r>
  <r>
    <s v="FRA20103Q1 2021EUR"/>
    <x v="4"/>
    <n v="58208"/>
    <s v="SAE DE SOCODIS"/>
    <n v="20103"/>
    <s v="Q1 2021"/>
    <s v="EUR"/>
    <n v="7160.03"/>
    <n v="7160.0300999999999"/>
    <n v="-9.9999999292776906E-5"/>
    <n v="7160.03"/>
    <n v="0"/>
    <x v="0"/>
    <m/>
    <m/>
    <m/>
    <m/>
    <s v="none"/>
    <m/>
    <m/>
    <m/>
    <x v="0"/>
    <m/>
    <x v="0"/>
  </r>
  <r>
    <s v="FRA20103Q2 2021EUR"/>
    <x v="4"/>
    <n v="58208"/>
    <s v="SAE DE SOCODIS"/>
    <n v="20103"/>
    <s v="Q2 2021"/>
    <s v="EUR"/>
    <n v="20357.89"/>
    <n v="20357.892"/>
    <n v="-2.0000000004074502E-3"/>
    <n v="20357.89"/>
    <n v="0"/>
    <x v="0"/>
    <m/>
    <m/>
    <m/>
    <m/>
    <s v="none"/>
    <m/>
    <m/>
    <m/>
    <x v="0"/>
    <m/>
    <x v="0"/>
  </r>
  <r>
    <s v="FRA20103Q3 2021EUR"/>
    <x v="4"/>
    <n v="58208"/>
    <s v="SAE DE SOCODIS"/>
    <n v="20103"/>
    <s v="Q3 2021"/>
    <s v="EUR"/>
    <n v="35599.14"/>
    <n v="35599.143600000003"/>
    <n v="-3.60000000364379E-3"/>
    <n v="35599.14"/>
    <n v="0"/>
    <x v="0"/>
    <m/>
    <m/>
    <m/>
    <m/>
    <s v="none"/>
    <m/>
    <m/>
    <m/>
    <x v="0"/>
    <m/>
    <x v="0"/>
  </r>
  <r>
    <s v="FRA20103Q4 2021EUR"/>
    <x v="4"/>
    <n v="58208"/>
    <s v="SAE DE SOCODIS"/>
    <n v="20103"/>
    <s v="Q4 2021"/>
    <s v="EUR"/>
    <n v="39102.26"/>
    <n v="39102.256800000003"/>
    <n v="3.1999999991967299E-3"/>
    <n v="39102.26"/>
    <n v="0"/>
    <x v="0"/>
    <m/>
    <m/>
    <m/>
    <m/>
    <s v="none"/>
    <m/>
    <m/>
    <m/>
    <x v="0"/>
    <m/>
    <x v="0"/>
  </r>
  <r>
    <s v="FRAFR4GP2760Y 2021EUR"/>
    <x v="4"/>
    <n v="58409"/>
    <s v="DUNI"/>
    <s v="FR4GP2760"/>
    <s v="Y 2021"/>
    <s v="EUR"/>
    <n v="5094.7700000000004"/>
    <n v="5094.7709999999997"/>
    <n v="-9.9999999929423189E-4"/>
    <n v="5094.7700000000004"/>
    <n v="0"/>
    <x v="0"/>
    <m/>
    <m/>
    <m/>
    <m/>
    <m/>
    <m/>
    <m/>
    <m/>
    <x v="0"/>
    <m/>
    <x v="0"/>
  </r>
  <r>
    <s v="FRA390079Q0 2021EUR"/>
    <x v="4"/>
    <n v="65813"/>
    <s v="BLANCHISSERIE LAVOX BLN"/>
    <n v="390079"/>
    <s v="Q0 2021"/>
    <s v="EUR"/>
    <n v="1577.2"/>
    <n v="1577.1984"/>
    <n v="1.6000000000531099E-3"/>
    <n v="1577.2"/>
    <n v="0"/>
    <x v="0"/>
    <m/>
    <m/>
    <m/>
    <m/>
    <s v="none"/>
    <m/>
    <m/>
    <m/>
    <x v="0"/>
    <m/>
    <x v="0"/>
  </r>
  <r>
    <s v="FRA390079Q1 2021EUR"/>
    <x v="4"/>
    <n v="65813"/>
    <s v="BLANCHISSERIE LAVOX BLN"/>
    <n v="390079"/>
    <s v="Q1 2021"/>
    <s v="EUR"/>
    <n v="5371.95"/>
    <n v="5371.9534000000003"/>
    <n v="-3.4000000005107701E-3"/>
    <n v="5371.95"/>
    <n v="0"/>
    <x v="0"/>
    <m/>
    <m/>
    <m/>
    <m/>
    <s v="none"/>
    <m/>
    <m/>
    <m/>
    <x v="0"/>
    <m/>
    <x v="0"/>
  </r>
  <r>
    <s v="FRA390079Q2 2021EUR"/>
    <x v="4"/>
    <n v="65813"/>
    <s v="BLANCHISSERIE LAVOX BLN"/>
    <n v="390079"/>
    <s v="Q2 2021"/>
    <s v="EUR"/>
    <n v="7356.9"/>
    <n v="7356.8973999999998"/>
    <n v="2.59999999980209E-3"/>
    <n v="7356.9"/>
    <n v="0"/>
    <x v="0"/>
    <m/>
    <m/>
    <m/>
    <m/>
    <s v="none"/>
    <m/>
    <m/>
    <m/>
    <x v="0"/>
    <m/>
    <x v="0"/>
  </r>
  <r>
    <s v="FRA390079Q3 2021EUR"/>
    <x v="4"/>
    <n v="65813"/>
    <s v="BLANCHISSERIE LAVOX BLN"/>
    <n v="390079"/>
    <s v="Q3 2021"/>
    <s v="EUR"/>
    <n v="16646.77"/>
    <n v="16646.769899999999"/>
    <n v="1.00000001111766E-4"/>
    <n v="16646.77"/>
    <n v="0"/>
    <x v="0"/>
    <m/>
    <m/>
    <m/>
    <m/>
    <s v="none"/>
    <m/>
    <m/>
    <m/>
    <x v="0"/>
    <m/>
    <x v="0"/>
  </r>
  <r>
    <s v="FRA390079Q4 2021EUR"/>
    <x v="4"/>
    <n v="65813"/>
    <s v="BLANCHISSERIE LAVOX BLN"/>
    <n v="390079"/>
    <s v="Q4 2021"/>
    <s v="EUR"/>
    <n v="11735.69"/>
    <n v="11735.688099999999"/>
    <n v="1.90000000111467E-3"/>
    <n v="11735.69"/>
    <n v="0"/>
    <x v="0"/>
    <m/>
    <m/>
    <m/>
    <m/>
    <s v="none"/>
    <m/>
    <m/>
    <m/>
    <x v="0"/>
    <m/>
    <x v="0"/>
  </r>
  <r>
    <s v="FRA2140053098Q1 2021EUR"/>
    <x v="4"/>
    <n v="94368"/>
    <s v="BLANCHISSERIE BASSE MEUSE"/>
    <n v="2140053098"/>
    <s v="Q1 2021"/>
    <s v="EUR"/>
    <n v="806.07"/>
    <n v="806.06910000000005"/>
    <n v="9.0000000000145497E-4"/>
    <n v="806.07"/>
    <n v="0"/>
    <x v="0"/>
    <m/>
    <m/>
    <m/>
    <m/>
    <s v="none"/>
    <m/>
    <m/>
    <m/>
    <x v="0"/>
    <m/>
    <x v="0"/>
  </r>
  <r>
    <s v="FRA2140053098Q2 2021EUR"/>
    <x v="4"/>
    <n v="94368"/>
    <s v="BLANCHISSERIE BASSE MEUSE"/>
    <n v="2140053098"/>
    <s v="Q2 2021"/>
    <s v="EUR"/>
    <n v="774.65"/>
    <n v="774.64769999999999"/>
    <n v="2.29999999999108E-3"/>
    <n v="774.65"/>
    <n v="0"/>
    <x v="0"/>
    <m/>
    <m/>
    <m/>
    <m/>
    <s v="none"/>
    <m/>
    <m/>
    <m/>
    <x v="0"/>
    <m/>
    <x v="0"/>
  </r>
  <r>
    <s v="FRA2140053098Q3 2021EUR"/>
    <x v="4"/>
    <n v="94368"/>
    <s v="BLANCHISSERIE BASSE MEUSE"/>
    <n v="2140053098"/>
    <s v="Q3 2021"/>
    <s v="EUR"/>
    <n v="1127.6300000000001"/>
    <n v="1127.6333999999999"/>
    <n v="-3.3999999998286499E-3"/>
    <n v="1127.6300000000001"/>
    <n v="0"/>
    <x v="0"/>
    <m/>
    <m/>
    <m/>
    <m/>
    <s v="none"/>
    <m/>
    <m/>
    <m/>
    <x v="0"/>
    <m/>
    <x v="0"/>
  </r>
  <r>
    <s v="FRA2140053098Q4 2021EUR"/>
    <x v="4"/>
    <n v="94368"/>
    <s v="BLANCHISSERIE BASSE MEUSE"/>
    <n v="2140053098"/>
    <s v="Q4 2021"/>
    <s v="EUR"/>
    <n v="1446.81"/>
    <n v="1446.8063999999999"/>
    <n v="3.6000000000058199E-3"/>
    <n v="1446.81"/>
    <n v="0"/>
    <x v="0"/>
    <m/>
    <m/>
    <m/>
    <m/>
    <s v="none"/>
    <m/>
    <m/>
    <m/>
    <x v="0"/>
    <m/>
    <x v="0"/>
  </r>
  <r>
    <s v="FRA2110411319-1Q1 2021EUR"/>
    <x v="4"/>
    <n v="99076"/>
    <s v="OX'BRIDGE"/>
    <s v="2110411319-1"/>
    <s v="Q1 2021"/>
    <s v="EUR"/>
    <n v="1114.22"/>
    <n v="1114.2245"/>
    <n v="-4.5000000000072699E-3"/>
    <n v="1114.22"/>
    <n v="0"/>
    <x v="0"/>
    <m/>
    <m/>
    <m/>
    <m/>
    <s v="none"/>
    <m/>
    <m/>
    <m/>
    <x v="0"/>
    <m/>
    <x v="0"/>
  </r>
  <r>
    <s v="FRA2110411319-1Q2 2021EUR"/>
    <x v="4"/>
    <n v="99076"/>
    <s v="OX'BRIDGE"/>
    <s v="2110411319-1"/>
    <s v="Q2 2021"/>
    <s v="EUR"/>
    <n v="2188.83"/>
    <n v="2188.8314999999998"/>
    <n v="-1.49999999985084E-3"/>
    <n v="2188.83"/>
    <n v="0"/>
    <x v="0"/>
    <m/>
    <m/>
    <m/>
    <m/>
    <s v="none"/>
    <m/>
    <m/>
    <m/>
    <x v="0"/>
    <m/>
    <x v="0"/>
  </r>
  <r>
    <s v="FRA2110411319-1Q3 2021EUR"/>
    <x v="4"/>
    <n v="99076"/>
    <s v="OX'BRIDGE"/>
    <s v="2110411319-1"/>
    <s v="Q3 2021"/>
    <s v="EUR"/>
    <n v="2286.7600000000002"/>
    <n v="2286.7615000000001"/>
    <n v="-1.49999999985084E-3"/>
    <n v="2286.7600000000002"/>
    <n v="0"/>
    <x v="0"/>
    <m/>
    <m/>
    <m/>
    <m/>
    <s v="none"/>
    <m/>
    <m/>
    <m/>
    <x v="0"/>
    <m/>
    <x v="0"/>
  </r>
  <r>
    <s v="FRA2110411319-1Q4 2021EUR"/>
    <x v="4"/>
    <n v="99076"/>
    <s v="OX'BRIDGE"/>
    <s v="2110411319-1"/>
    <s v="Q4 2021"/>
    <s v="EUR"/>
    <n v="4476.3"/>
    <n v="4476.3029999999999"/>
    <n v="-2.9999999997016801E-3"/>
    <n v="4476.3"/>
    <n v="0"/>
    <x v="0"/>
    <m/>
    <m/>
    <m/>
    <m/>
    <s v="none"/>
    <m/>
    <m/>
    <m/>
    <x v="0"/>
    <m/>
    <x v="0"/>
  </r>
  <r>
    <s v="FRAFR3IB2711-1Y 2021EUR"/>
    <x v="4"/>
    <n v="99076"/>
    <s v="OX'BRIDGE"/>
    <s v="FR3IB2711-1"/>
    <s v="Y 2021"/>
    <s v="EUR"/>
    <n v="266.93"/>
    <n v="266.9348"/>
    <n v="-4.7999999999888097E-3"/>
    <n v="266.93"/>
    <n v="0"/>
    <x v="0"/>
    <m/>
    <m/>
    <m/>
    <m/>
    <s v="none"/>
    <m/>
    <m/>
    <m/>
    <x v="0"/>
    <m/>
    <x v="0"/>
  </r>
  <r>
    <s v="FRAFR4GP2726Y 2021EUR"/>
    <x v="4"/>
    <n v="99076"/>
    <s v="OX'BRIDGE"/>
    <s v="FR4GP2726"/>
    <s v="Y 2021"/>
    <s v="EUR"/>
    <n v="2877.2"/>
    <n v="2877.2080000000001"/>
    <n v="-8.0000000002655707E-3"/>
    <n v="2877.2"/>
    <n v="0"/>
    <x v="0"/>
    <m/>
    <m/>
    <m/>
    <m/>
    <s v="none"/>
    <m/>
    <m/>
    <m/>
    <x v="0"/>
    <m/>
    <x v="0"/>
  </r>
  <r>
    <s v="FRAFR3-21-2-032-IBY 2021EUR"/>
    <x v="4"/>
    <n v="102080"/>
    <s v="GFL SA"/>
    <s v="FR3-21-2-032-IB"/>
    <s v="Y 2021"/>
    <s v="EUR"/>
    <n v="9737.2900000000009"/>
    <n v="9737.2896000000001"/>
    <n v="4.00000000809086E-4"/>
    <n v="9737.2900000000009"/>
    <n v="0"/>
    <x v="0"/>
    <m/>
    <m/>
    <m/>
    <m/>
    <s v="none"/>
    <m/>
    <m/>
    <m/>
    <x v="0"/>
    <m/>
    <x v="0"/>
  </r>
  <r>
    <s v="FRAFR4-21-2-028Y 2021EUR"/>
    <x v="4"/>
    <n v="102080"/>
    <s v="GFL SA"/>
    <s v="FR4-21-2-028"/>
    <s v="Y 2021"/>
    <s v="EUR"/>
    <n v="5697.95"/>
    <n v="5697.9530000000004"/>
    <n v="-3.00000000061118E-3"/>
    <n v="5697.95"/>
    <n v="0"/>
    <x v="0"/>
    <m/>
    <m/>
    <m/>
    <m/>
    <s v="none"/>
    <m/>
    <m/>
    <m/>
    <x v="0"/>
    <m/>
    <x v="0"/>
  </r>
  <r>
    <s v="FRAFR3-21-2-031-IISY 2021EUR"/>
    <x v="4"/>
    <n v="102080"/>
    <s v="GFL SA"/>
    <s v="FR3-21-2-031-IIS"/>
    <s v="Y 2021"/>
    <s v="EUR"/>
    <n v="36624.42"/>
    <n v="36624.421999999999"/>
    <n v="-2.0000000004074502E-3"/>
    <n v="36624.42"/>
    <n v="0"/>
    <x v="0"/>
    <m/>
    <m/>
    <m/>
    <m/>
    <s v="none"/>
    <m/>
    <m/>
    <m/>
    <x v="0"/>
    <m/>
    <x v="0"/>
  </r>
  <r>
    <s v="FRA2130042860Q0 2021EUR"/>
    <x v="4"/>
    <n v="123182"/>
    <s v="DISTRIBOISSONS"/>
    <n v="2130042860"/>
    <s v="Q0 2021"/>
    <s v="EUR"/>
    <n v="4203.51"/>
    <n v="4203.5192999999999"/>
    <n v="-9.2999999997118703E-3"/>
    <n v="4203.51"/>
    <n v="0"/>
    <x v="0"/>
    <m/>
    <m/>
    <m/>
    <m/>
    <s v="none"/>
    <s v="Produit"/>
    <s v="Sarah"/>
    <s v="[SB] a été corrigé depuis cette analyse. le montant facturé est à present de 4203,51 dans le fichier monitoring du 25/04"/>
    <x v="0"/>
    <m/>
    <x v="0"/>
  </r>
  <r>
    <s v="FRA2130042860Q1 2021EUR"/>
    <x v="4"/>
    <n v="123182"/>
    <s v="DISTRIBOISSONS"/>
    <n v="2130042860"/>
    <s v="Q1 2021"/>
    <s v="EUR"/>
    <n v="9133.51"/>
    <n v="9133.5133000000005"/>
    <n v="-3.3000000003085002E-3"/>
    <n v="9133.51"/>
    <n v="0"/>
    <x v="0"/>
    <m/>
    <m/>
    <m/>
    <m/>
    <s v="none"/>
    <m/>
    <m/>
    <m/>
    <x v="0"/>
    <m/>
    <x v="0"/>
  </r>
  <r>
    <s v="FRA2130042860Q2 2021EUR"/>
    <x v="4"/>
    <n v="123182"/>
    <s v="DISTRIBOISSONS"/>
    <n v="2130042860"/>
    <s v="Q2 2021"/>
    <s v="EUR"/>
    <n v="23592.85"/>
    <n v="23592.846099999999"/>
    <n v="3.8999999997031401E-3"/>
    <n v="23592.85"/>
    <n v="0"/>
    <x v="0"/>
    <m/>
    <m/>
    <m/>
    <m/>
    <s v="none"/>
    <m/>
    <m/>
    <m/>
    <x v="0"/>
    <m/>
    <x v="0"/>
  </r>
  <r>
    <s v="FRA2130042860Q3 2021EUR"/>
    <x v="4"/>
    <n v="123182"/>
    <s v="DISTRIBOISSONS"/>
    <n v="2130042860"/>
    <s v="Q3 2021"/>
    <s v="EUR"/>
    <n v="47306.42"/>
    <n v="47306.4251"/>
    <n v="-5.1000000021304004E-3"/>
    <n v="47306.42"/>
    <n v="0"/>
    <x v="0"/>
    <m/>
    <m/>
    <m/>
    <m/>
    <s v="none"/>
    <m/>
    <m/>
    <m/>
    <x v="0"/>
    <m/>
    <x v="0"/>
  </r>
  <r>
    <s v="FRA2130042860Q4 2021EUR"/>
    <x v="4"/>
    <n v="123182"/>
    <s v="DISTRIBOISSONS"/>
    <n v="2130042860"/>
    <s v="Q4 2021"/>
    <s v="EUR"/>
    <n v="44233.85"/>
    <n v="44233.844100000002"/>
    <n v="5.9000000037485699E-3"/>
    <n v="44233.85"/>
    <n v="0"/>
    <x v="0"/>
    <m/>
    <m/>
    <m/>
    <m/>
    <s v="none"/>
    <m/>
    <m/>
    <m/>
    <x v="0"/>
    <m/>
    <x v="0"/>
  </r>
  <r>
    <s v="FRAFR3M2650Y 2021EUR"/>
    <x v="4"/>
    <n v="245064"/>
    <s v="OUEST BEDDING (EX HOTELYS)"/>
    <s v="FR3M2650"/>
    <s v="Y 2021"/>
    <s v="EUR"/>
    <n v="10736.46"/>
    <n v="10736.4576"/>
    <n v="2.3999999993975498E-3"/>
    <n v="10736.46"/>
    <n v="0"/>
    <x v="0"/>
    <m/>
    <m/>
    <m/>
    <m/>
    <s v="none"/>
    <m/>
    <m/>
    <m/>
    <x v="0"/>
    <m/>
    <x v="0"/>
  </r>
  <r>
    <s v="FRAFR4GP2434Y 2021EUR"/>
    <x v="4"/>
    <n v="245064"/>
    <s v="OUEST BEDDING (EX HOTELYS)"/>
    <s v="FR4GP2434"/>
    <s v="Y 2021"/>
    <s v="EUR"/>
    <n v="80359.44"/>
    <n v="80359.445200000002"/>
    <n v="-5.1999999996041801E-3"/>
    <n v="80359.44"/>
    <n v="0"/>
    <x v="0"/>
    <m/>
    <m/>
    <m/>
    <m/>
    <s v="none"/>
    <m/>
    <m/>
    <m/>
    <x v="0"/>
    <m/>
    <x v="0"/>
  </r>
  <r>
    <s v="FRAFR4GP2781Q1 2021EUR"/>
    <x v="4"/>
    <n v="177067"/>
    <s v="TETRIS"/>
    <s v="FR4GP2781"/>
    <s v="Q1 2021"/>
    <s v="EUR"/>
    <n v="2625.4"/>
    <n v="2625.3966"/>
    <n v="3.4000000000560201E-3"/>
    <n v="2625.4"/>
    <n v="0"/>
    <x v="0"/>
    <m/>
    <m/>
    <m/>
    <m/>
    <s v="none"/>
    <m/>
    <m/>
    <m/>
    <x v="0"/>
    <m/>
    <x v="0"/>
  </r>
  <r>
    <s v="FRAFR4GP2781Q2 2021EUR"/>
    <x v="4"/>
    <n v="177067"/>
    <s v="TETRIS"/>
    <s v="FR4GP2781"/>
    <s v="Q2 2021"/>
    <s v="EUR"/>
    <n v="7325.69"/>
    <n v="7325.6908000000003"/>
    <n v="-8.0000000070867795E-4"/>
    <n v="7325.69"/>
    <n v="0"/>
    <x v="0"/>
    <m/>
    <m/>
    <m/>
    <m/>
    <s v="none"/>
    <m/>
    <m/>
    <m/>
    <x v="0"/>
    <m/>
    <x v="0"/>
  </r>
  <r>
    <s v="FRAFR4GP2781Q3 2021EUR"/>
    <x v="4"/>
    <n v="177067"/>
    <s v="TETRIS"/>
    <s v="FR4GP2781"/>
    <s v="Q3 2021"/>
    <s v="EUR"/>
    <n v="25127.46"/>
    <n v="25127.456300000002"/>
    <n v="3.6999999974796E-3"/>
    <n v="25127.46"/>
    <n v="0"/>
    <x v="0"/>
    <m/>
    <m/>
    <m/>
    <m/>
    <s v="none"/>
    <m/>
    <m/>
    <m/>
    <x v="0"/>
    <m/>
    <x v="0"/>
  </r>
  <r>
    <s v="FRA2195406473Q0 2021EUR"/>
    <x v="4"/>
    <n v="177067"/>
    <s v="TETRIS"/>
    <n v="2195406473"/>
    <s v="Q0 2021"/>
    <s v="EUR"/>
    <n v="5531.94"/>
    <n v="5531.94"/>
    <n v="0"/>
    <n v="5531.94"/>
    <n v="0"/>
    <x v="0"/>
    <m/>
    <m/>
    <m/>
    <m/>
    <s v="none"/>
    <m/>
    <m/>
    <m/>
    <x v="0"/>
    <m/>
    <x v="0"/>
  </r>
  <r>
    <s v="FRAFR2-21-2-051Q0 2021EUR"/>
    <x v="4"/>
    <n v="58311"/>
    <s v="ARCADE "/>
    <s v="FR2-21-2-051"/>
    <s v="Q0 2021"/>
    <s v="EUR"/>
    <n v="145.72999999999999"/>
    <n v="145.73769999999999"/>
    <n v="-7.6999999999998103E-3"/>
    <n v="145.72999999999999"/>
    <n v="0"/>
    <x v="0"/>
    <m/>
    <m/>
    <m/>
    <m/>
    <s v="none"/>
    <m/>
    <m/>
    <m/>
    <x v="0"/>
    <m/>
    <x v="0"/>
  </r>
  <r>
    <s v="FRAFR2-21-2-051Q1 2021EUR"/>
    <x v="4"/>
    <n v="58311"/>
    <s v="ARCADE "/>
    <s v="FR2-21-2-051"/>
    <s v="Q1 2021"/>
    <s v="EUR"/>
    <n v="13053.99"/>
    <n v="13054.0003"/>
    <n v="-1.02999999999155E-2"/>
    <n v="13053.99"/>
    <n v="0"/>
    <x v="0"/>
    <m/>
    <m/>
    <m/>
    <m/>
    <s v="none"/>
    <m/>
    <m/>
    <m/>
    <x v="0"/>
    <m/>
    <x v="0"/>
  </r>
  <r>
    <s v="FRAFR2-21-2-051Q2 2021EUR"/>
    <x v="4"/>
    <n v="58311"/>
    <s v="ARCADE "/>
    <s v="FR2-21-2-051"/>
    <s v="Q2 2021"/>
    <s v="EUR"/>
    <n v="19005.599999999999"/>
    <n v="19005.6037"/>
    <n v="-3.7000000011175802E-3"/>
    <n v="19005.599999999999"/>
    <n v="0"/>
    <x v="0"/>
    <m/>
    <m/>
    <m/>
    <m/>
    <s v="none"/>
    <m/>
    <m/>
    <m/>
    <x v="0"/>
    <m/>
    <x v="0"/>
  </r>
  <r>
    <s v="FRAFR2-21-2-051Q3 2021EUR"/>
    <x v="4"/>
    <n v="58311"/>
    <s v="ARCADE "/>
    <s v="FR2-21-2-051"/>
    <s v="Q3 2021"/>
    <s v="EUR"/>
    <n v="30772.69"/>
    <n v="30772.6875"/>
    <n v="2.4999999986903198E-3"/>
    <n v="30772.69"/>
    <n v="0"/>
    <x v="0"/>
    <m/>
    <m/>
    <m/>
    <m/>
    <s v="none"/>
    <m/>
    <m/>
    <m/>
    <x v="0"/>
    <m/>
    <x v="0"/>
  </r>
  <r>
    <s v="FRAFR2-21-2-051Q4 2021EUR"/>
    <x v="4"/>
    <n v="58311"/>
    <s v="ARCADE "/>
    <s v="FR2-21-2-051"/>
    <s v="Q4 2021"/>
    <s v="EUR"/>
    <n v="46468.51"/>
    <n v="46468.511500000001"/>
    <n v="-1.4999999984865999E-3"/>
    <n v="46468.51"/>
    <n v="0"/>
    <x v="0"/>
    <m/>
    <m/>
    <m/>
    <m/>
    <s v="none"/>
    <m/>
    <m/>
    <m/>
    <x v="0"/>
    <m/>
    <x v="0"/>
  </r>
  <r>
    <s v="FRA221606899Q1 2021EUR"/>
    <x v="4"/>
    <n v="57019"/>
    <s v="DEYA"/>
    <n v="221606899"/>
    <s v="Q1 2021"/>
    <s v="EUR"/>
    <n v="206.9"/>
    <n v="206.9025"/>
    <n v="-2.4999999999977202E-3"/>
    <n v="206.9"/>
    <n v="0"/>
    <x v="0"/>
    <m/>
    <m/>
    <m/>
    <m/>
    <s v="none"/>
    <m/>
    <m/>
    <m/>
    <x v="0"/>
    <m/>
    <x v="0"/>
  </r>
  <r>
    <s v="FRA221606899Q2 2021EUR"/>
    <x v="4"/>
    <n v="57019"/>
    <s v="DEYA"/>
    <n v="221606899"/>
    <s v="Q2 2021"/>
    <s v="EUR"/>
    <n v="1302.67"/>
    <n v="1302.665"/>
    <n v="5.0000000001091298E-3"/>
    <n v="1302.67"/>
    <n v="0"/>
    <x v="0"/>
    <m/>
    <m/>
    <m/>
    <m/>
    <s v="none"/>
    <m/>
    <m/>
    <m/>
    <x v="0"/>
    <m/>
    <x v="0"/>
  </r>
  <r>
    <s v="FRA221606899Q3 2021EUR"/>
    <x v="4"/>
    <n v="57019"/>
    <s v="DEYA"/>
    <n v="221606899"/>
    <s v="Q3 2021"/>
    <s v="EUR"/>
    <n v="1393.49"/>
    <n v="1393.4884999999999"/>
    <n v="1.50000000007821E-3"/>
    <n v="1393.49"/>
    <n v="0"/>
    <x v="0"/>
    <m/>
    <m/>
    <m/>
    <m/>
    <s v="none"/>
    <m/>
    <m/>
    <m/>
    <x v="0"/>
    <m/>
    <x v="0"/>
  </r>
  <r>
    <s v="FRA221606899Q4 2021EUR"/>
    <x v="4"/>
    <n v="57019"/>
    <s v="DEYA"/>
    <n v="221606899"/>
    <s v="Q4 2021"/>
    <s v="EUR"/>
    <n v="1190.72"/>
    <n v="1190.721"/>
    <n v="-9.9999999997635292E-4"/>
    <n v="1190.72"/>
    <n v="0"/>
    <x v="0"/>
    <m/>
    <m/>
    <m/>
    <m/>
    <s v="none"/>
    <m/>
    <m/>
    <m/>
    <x v="0"/>
    <m/>
    <x v="0"/>
  </r>
  <r>
    <s v="FRAFR2-20-5-112Q0 2021EUR"/>
    <x v="4"/>
    <n v="297900"/>
    <s v="SAMCLOUD"/>
    <s v="FR2-20-5-112"/>
    <s v="Q0 2021"/>
    <s v="EUR"/>
    <n v="393.65"/>
    <n v="393.65"/>
    <n v="0"/>
    <n v="393.65"/>
    <n v="0"/>
    <x v="0"/>
    <m/>
    <m/>
    <m/>
    <m/>
    <s v="none"/>
    <m/>
    <m/>
    <m/>
    <x v="0"/>
    <m/>
    <x v="0"/>
  </r>
  <r>
    <s v="FRAFR2-20-5-112Q1 2021EUR"/>
    <x v="4"/>
    <n v="297900"/>
    <s v="SAMCLOUD"/>
    <s v="FR2-20-5-112"/>
    <s v="Q1 2021"/>
    <s v="EUR"/>
    <n v="236.14"/>
    <n v="236.13800000000001"/>
    <n v="1.9999999999811202E-3"/>
    <n v="236.14"/>
    <n v="0"/>
    <x v="0"/>
    <m/>
    <m/>
    <m/>
    <m/>
    <s v="none"/>
    <m/>
    <m/>
    <m/>
    <x v="0"/>
    <m/>
    <x v="0"/>
  </r>
  <r>
    <s v="FRAFR2-20-5-112Q2 2021EUR"/>
    <x v="4"/>
    <n v="297900"/>
    <s v="SAMCLOUD"/>
    <s v="FR2-20-5-112"/>
    <s v="Q2 2021"/>
    <s v="EUR"/>
    <n v="13.14"/>
    <n v="13.137499999999999"/>
    <n v="2.5000000000012699E-3"/>
    <n v="13.14"/>
    <n v="0"/>
    <x v="0"/>
    <m/>
    <m/>
    <m/>
    <m/>
    <s v="none"/>
    <m/>
    <m/>
    <m/>
    <x v="0"/>
    <m/>
    <x v="0"/>
  </r>
  <r>
    <s v="FRAFR2-20-5-112Q3 2021EUR"/>
    <x v="4"/>
    <n v="297900"/>
    <s v="SAMCLOUD"/>
    <s v="FR2-20-5-112"/>
    <s v="Q3 2021"/>
    <s v="EUR"/>
    <n v="330.57"/>
    <n v="330.5675"/>
    <n v="2.4999999999977202E-3"/>
    <n v="330.57"/>
    <n v="0"/>
    <x v="0"/>
    <m/>
    <m/>
    <m/>
    <m/>
    <s v="none"/>
    <m/>
    <m/>
    <m/>
    <x v="0"/>
    <m/>
    <x v="0"/>
  </r>
  <r>
    <s v="FRAFR2-20-5-112Q4 2021EUR"/>
    <x v="4"/>
    <n v="297900"/>
    <s v="SAMCLOUD"/>
    <s v="FR2-20-5-112"/>
    <s v="Q4 2021"/>
    <s v="EUR"/>
    <n v="401.82"/>
    <n v="401.82"/>
    <n v="0"/>
    <n v="401.82"/>
    <n v="0"/>
    <x v="0"/>
    <m/>
    <m/>
    <m/>
    <m/>
    <s v="none"/>
    <m/>
    <m/>
    <m/>
    <x v="0"/>
    <m/>
    <x v="0"/>
  </r>
  <r>
    <s v="FRA2573030Q1 2021EUR"/>
    <x v="4"/>
    <n v="45785"/>
    <s v="DHL INTERNATIONAL EXPRESS FRANCE SAS"/>
    <n v="2573030"/>
    <s v="Q1 2021"/>
    <s v="EUR"/>
    <n v="1695.29"/>
    <n v="1695.28"/>
    <n v="9.9999999999908998E-3"/>
    <n v="1695.29"/>
    <n v="0"/>
    <x v="0"/>
    <m/>
    <m/>
    <m/>
    <m/>
    <s v="none"/>
    <m/>
    <m/>
    <m/>
    <x v="0"/>
    <m/>
    <x v="0"/>
  </r>
  <r>
    <s v="FRA2573030Q2 2021EUR"/>
    <x v="4"/>
    <n v="45785"/>
    <s v="DHL INTERNATIONAL EXPRESS FRANCE SAS"/>
    <n v="2573030"/>
    <s v="Q2 2021"/>
    <s v="EUR"/>
    <n v="1171.45"/>
    <n v="1171.44"/>
    <n v="9.9999999999908998E-3"/>
    <n v="1171.45"/>
    <n v="0"/>
    <x v="0"/>
    <m/>
    <m/>
    <m/>
    <m/>
    <s v="none"/>
    <m/>
    <m/>
    <m/>
    <x v="0"/>
    <m/>
    <x v="0"/>
  </r>
  <r>
    <s v="FRA2573030Q3 2021EUR"/>
    <x v="4"/>
    <n v="45785"/>
    <s v="DHL INTERNATIONAL EXPRESS FRANCE SAS"/>
    <n v="2573030"/>
    <s v="Q3 2021"/>
    <s v="EUR"/>
    <n v="1232.73"/>
    <n v="1232.72"/>
    <n v="9.9999999999908998E-3"/>
    <n v="1232.73"/>
    <n v="0"/>
    <x v="0"/>
    <m/>
    <m/>
    <m/>
    <m/>
    <s v="none"/>
    <m/>
    <m/>
    <m/>
    <x v="0"/>
    <m/>
    <x v="0"/>
  </r>
  <r>
    <s v="FRA2573030Q4 2021EUR"/>
    <x v="4"/>
    <n v="45785"/>
    <s v="DHL INTERNATIONAL EXPRESS FRANCE SAS"/>
    <n v="2573030"/>
    <s v="Q4 2021"/>
    <s v="EUR"/>
    <n v="1952.48"/>
    <n v="1952.48"/>
    <n v="0"/>
    <n v="1952.48"/>
    <n v="0"/>
    <x v="0"/>
    <m/>
    <m/>
    <m/>
    <m/>
    <s v="none"/>
    <m/>
    <m/>
    <m/>
    <x v="0"/>
    <m/>
    <x v="0"/>
  </r>
  <r>
    <s v="FRA1200306838Q0 2021EUR"/>
    <x v="4"/>
    <n v="48981"/>
    <s v="CIE FINANCIERE ST MARTORY - LA POULARDE"/>
    <n v="1200306838"/>
    <s v="Q0 2021"/>
    <s v="EUR"/>
    <n v="29.25"/>
    <n v="29.25"/>
    <n v="0"/>
    <n v="29.25"/>
    <n v="0"/>
    <x v="0"/>
    <m/>
    <m/>
    <m/>
    <m/>
    <s v="none"/>
    <m/>
    <m/>
    <m/>
    <x v="0"/>
    <m/>
    <x v="0"/>
  </r>
  <r>
    <s v="FRA1200306838Q1 2021EUR"/>
    <x v="4"/>
    <n v="48981"/>
    <s v="CIE FINANCIERE ST MARTORY - LA POULARDE"/>
    <n v="1200306838"/>
    <s v="Q1 2021"/>
    <s v="EUR"/>
    <n v="162.84"/>
    <n v="162.84"/>
    <n v="0"/>
    <n v="162.84"/>
    <n v="0"/>
    <x v="0"/>
    <m/>
    <m/>
    <m/>
    <m/>
    <s v="none"/>
    <m/>
    <m/>
    <m/>
    <x v="0"/>
    <m/>
    <x v="0"/>
  </r>
  <r>
    <s v="FRA1200306838Q2 2021EUR"/>
    <x v="4"/>
    <n v="48981"/>
    <s v="CIE FINANCIERE ST MARTORY - LA POULARDE"/>
    <n v="1200306838"/>
    <s v="Q2 2021"/>
    <s v="EUR"/>
    <n v="696.09"/>
    <n v="696.09"/>
    <n v="0"/>
    <n v="696.09"/>
    <n v="0"/>
    <x v="0"/>
    <m/>
    <m/>
    <m/>
    <m/>
    <s v="none"/>
    <m/>
    <m/>
    <m/>
    <x v="0"/>
    <m/>
    <x v="0"/>
  </r>
  <r>
    <s v="FRA1200306838Q3 2021EUR"/>
    <x v="4"/>
    <n v="48981"/>
    <s v="CIE FINANCIERE ST MARTORY - LA POULARDE"/>
    <n v="1200306838"/>
    <s v="Q3 2021"/>
    <s v="EUR"/>
    <n v="2498.2199999999998"/>
    <n v="2498.2199999999998"/>
    <n v="0"/>
    <n v="2498.2199999999998"/>
    <n v="0"/>
    <x v="0"/>
    <m/>
    <m/>
    <m/>
    <m/>
    <s v="none"/>
    <m/>
    <m/>
    <m/>
    <x v="0"/>
    <m/>
    <x v="0"/>
  </r>
  <r>
    <s v="FRA1200306838Q4 2021EUR"/>
    <x v="4"/>
    <n v="48981"/>
    <s v="CIE FINANCIERE ST MARTORY - LA POULARDE"/>
    <n v="1200306838"/>
    <s v="Q4 2021"/>
    <s v="EUR"/>
    <n v="4553.7"/>
    <n v="4553.7"/>
    <n v="0"/>
    <n v="4553.7"/>
    <n v="0"/>
    <x v="0"/>
    <m/>
    <m/>
    <m/>
    <m/>
    <s v="none"/>
    <m/>
    <m/>
    <m/>
    <x v="0"/>
    <m/>
    <x v="0"/>
  </r>
  <r>
    <s v="FRA2110791339Q0 2021EUR"/>
    <x v="4"/>
    <n v="58066"/>
    <s v="VEOLIA WATER STI"/>
    <n v="2110791339"/>
    <s v="Q0 2021"/>
    <s v="EUR"/>
    <n v="85"/>
    <n v="84.995999999999995"/>
    <n v="4.0000000000048799E-3"/>
    <n v="85"/>
    <n v="0"/>
    <x v="0"/>
    <m/>
    <m/>
    <m/>
    <m/>
    <s v="none"/>
    <m/>
    <m/>
    <m/>
    <x v="0"/>
    <m/>
    <x v="0"/>
  </r>
  <r>
    <s v="FRA2110791339Q1 2021EUR"/>
    <x v="4"/>
    <n v="58066"/>
    <s v="VEOLIA WATER STI"/>
    <n v="2110791339"/>
    <s v="Q1 2021"/>
    <s v="EUR"/>
    <n v="1269.55"/>
    <n v="1269.5564999999999"/>
    <n v="-6.4999999999599796E-3"/>
    <n v="1269.55"/>
    <n v="0"/>
    <x v="0"/>
    <m/>
    <m/>
    <m/>
    <m/>
    <s v="none"/>
    <m/>
    <m/>
    <m/>
    <x v="0"/>
    <m/>
    <x v="0"/>
  </r>
  <r>
    <s v="FRA2110791339Q2 2021EUR"/>
    <x v="4"/>
    <n v="58066"/>
    <s v="VEOLIA WATER STI"/>
    <n v="2110791339"/>
    <s v="Q2 2021"/>
    <s v="EUR"/>
    <n v="1779.8"/>
    <n v="1779.8"/>
    <n v="0"/>
    <n v="1779.8"/>
    <n v="0"/>
    <x v="0"/>
    <m/>
    <m/>
    <m/>
    <m/>
    <s v="none"/>
    <m/>
    <m/>
    <m/>
    <x v="0"/>
    <m/>
    <x v="0"/>
  </r>
  <r>
    <s v="FRA2110791339Q3 2021EUR"/>
    <x v="4"/>
    <n v="58066"/>
    <s v="VEOLIA WATER STI"/>
    <n v="2110791339"/>
    <s v="Q3 2021"/>
    <s v="EUR"/>
    <n v="1411.02"/>
    <n v="1411.0174999999999"/>
    <n v="2.5000000000545601E-3"/>
    <n v="1411.02"/>
    <n v="0"/>
    <x v="0"/>
    <m/>
    <m/>
    <m/>
    <m/>
    <s v="none"/>
    <m/>
    <m/>
    <m/>
    <x v="0"/>
    <m/>
    <x v="0"/>
  </r>
  <r>
    <s v="FRA2110791339Q4 2021EUR"/>
    <x v="4"/>
    <n v="58066"/>
    <s v="VEOLIA WATER STI"/>
    <n v="2110791339"/>
    <s v="Q4 2021"/>
    <s v="EUR"/>
    <n v="2098.4499999999998"/>
    <n v="2098.4445000000001"/>
    <n v="5.4999999997562502E-3"/>
    <n v="2098.4499999999998"/>
    <n v="0"/>
    <x v="0"/>
    <m/>
    <m/>
    <m/>
    <m/>
    <s v="none"/>
    <m/>
    <m/>
    <m/>
    <x v="0"/>
    <m/>
    <x v="0"/>
  </r>
  <r>
    <s v="FRA2204106833Q1 2021EUR"/>
    <x v="4"/>
    <n v="112905"/>
    <s v="SHOES FOR CREWS EUROPE LTD"/>
    <n v="2204106833"/>
    <s v="Q1 2021"/>
    <s v="EUR"/>
    <n v="306"/>
    <n v="306.00150000000002"/>
    <n v="-1.5000000000213701E-3"/>
    <n v="306"/>
    <n v="0"/>
    <x v="0"/>
    <m/>
    <m/>
    <m/>
    <m/>
    <s v="none"/>
    <m/>
    <m/>
    <m/>
    <x v="0"/>
    <m/>
    <x v="0"/>
  </r>
  <r>
    <s v="FRA2204106833Q2 2021EUR"/>
    <x v="4"/>
    <n v="112905"/>
    <s v="SHOES FOR CREWS EUROPE LTD"/>
    <n v="2204106833"/>
    <s v="Q2 2021"/>
    <s v="EUR"/>
    <n v="632.35"/>
    <n v="632.35350000000005"/>
    <n v="-3.5000000000309198E-3"/>
    <n v="632.35"/>
    <n v="0"/>
    <x v="0"/>
    <m/>
    <m/>
    <m/>
    <m/>
    <s v="none"/>
    <m/>
    <m/>
    <m/>
    <x v="0"/>
    <m/>
    <x v="0"/>
  </r>
  <r>
    <s v="FRA2204106833Q3 2021EUR"/>
    <x v="4"/>
    <n v="112905"/>
    <s v="SHOES FOR CREWS EUROPE LTD"/>
    <n v="2204106833"/>
    <s v="Q3 2021"/>
    <s v="EUR"/>
    <n v="642.09"/>
    <n v="642.09299999999996"/>
    <n v="-2.9999999999290499E-3"/>
    <n v="642.09"/>
    <n v="0"/>
    <x v="0"/>
    <m/>
    <m/>
    <m/>
    <m/>
    <s v="none"/>
    <m/>
    <m/>
    <m/>
    <x v="0"/>
    <m/>
    <x v="0"/>
  </r>
  <r>
    <s v="FRA2204106833Q4 2021EUR"/>
    <x v="4"/>
    <n v="112905"/>
    <s v="SHOES FOR CREWS EUROPE LTD"/>
    <n v="2204106833"/>
    <s v="Q4 2021"/>
    <s v="EUR"/>
    <n v="1503.87"/>
    <n v="1503.864"/>
    <n v="5.9999999998581102E-3"/>
    <n v="1503.87"/>
    <n v="0"/>
    <x v="0"/>
    <m/>
    <m/>
    <m/>
    <m/>
    <s v="none"/>
    <s v="Produit"/>
    <s v="Thao"/>
    <s v="[HB] RDBC &amp; compil au 16/05 = 1503,864 =&gt; E.F. s'en occupe : normalement OK"/>
    <x v="0"/>
    <m/>
    <x v="0"/>
  </r>
  <r>
    <s v="FRA2197206322Q1 2021EUR"/>
    <x v="4"/>
    <n v="44711"/>
    <s v="LASA"/>
    <n v="2197206322"/>
    <s v="Q1 2021"/>
    <s v="EUR"/>
    <n v="200.66"/>
    <n v="200.66399999999999"/>
    <n v="-3.9999999999906699E-3"/>
    <n v="200.66"/>
    <n v="0"/>
    <x v="0"/>
    <m/>
    <m/>
    <m/>
    <m/>
    <s v="none"/>
    <m/>
    <m/>
    <m/>
    <x v="0"/>
    <m/>
    <x v="0"/>
  </r>
  <r>
    <s v="FRA2197206322Q2 2021EUR"/>
    <x v="4"/>
    <n v="44711"/>
    <s v="LASA"/>
    <n v="2197206322"/>
    <s v="Q2 2021"/>
    <s v="EUR"/>
    <n v="296.39999999999998"/>
    <n v="296.40300000000002"/>
    <n v="-3.0000000000427402E-3"/>
    <n v="296.39999999999998"/>
    <n v="0"/>
    <x v="0"/>
    <m/>
    <m/>
    <m/>
    <m/>
    <s v="none"/>
    <m/>
    <m/>
    <m/>
    <x v="0"/>
    <m/>
    <x v="0"/>
  </r>
  <r>
    <s v="FRA2195306346Q0 2021EUR"/>
    <x v="4"/>
    <n v="306167"/>
    <s v="SOCOTEC CONSTRUCTION"/>
    <n v="2195306346"/>
    <s v="Q0 2021"/>
    <s v="EUR"/>
    <n v="3131.95"/>
    <n v="3131.9459999999999"/>
    <n v="3.9999999999054099E-3"/>
    <n v="3131.95"/>
    <n v="0"/>
    <x v="0"/>
    <m/>
    <m/>
    <m/>
    <m/>
    <s v="none"/>
    <m/>
    <m/>
    <m/>
    <x v="0"/>
    <m/>
    <x v="0"/>
  </r>
  <r>
    <s v="FRA2195306346Q1 2021EUR"/>
    <x v="4"/>
    <n v="306167"/>
    <s v="SOCOTEC CONSTRUCTION"/>
    <n v="2195306346"/>
    <s v="Q1 2021"/>
    <s v="EUR"/>
    <n v="5716.25"/>
    <n v="5716.2520000000004"/>
    <n v="-2.0000000004074502E-3"/>
    <n v="5716.25"/>
    <n v="0"/>
    <x v="0"/>
    <m/>
    <m/>
    <m/>
    <m/>
    <s v="none"/>
    <m/>
    <m/>
    <m/>
    <x v="0"/>
    <m/>
    <x v="0"/>
  </r>
  <r>
    <s v="FRA2195306346Q2 2021EUR"/>
    <x v="4"/>
    <n v="306167"/>
    <s v="SOCOTEC CONSTRUCTION"/>
    <n v="2195306346"/>
    <s v="Q2 2021"/>
    <s v="EUR"/>
    <n v="1395.41"/>
    <n v="1395.4069999999999"/>
    <n v="3.0000000001564301E-3"/>
    <n v="1395.41"/>
    <n v="0"/>
    <x v="0"/>
    <m/>
    <m/>
    <m/>
    <m/>
    <s v="none"/>
    <m/>
    <m/>
    <m/>
    <x v="0"/>
    <m/>
    <x v="0"/>
  </r>
  <r>
    <s v="FRA2195306346Q3 2021EUR"/>
    <x v="4"/>
    <n v="306167"/>
    <s v="SOCOTEC CONSTRUCTION"/>
    <n v="2195306346"/>
    <s v="Q3 2021"/>
    <s v="EUR"/>
    <n v="3001.15"/>
    <n v="3001.1529999999998"/>
    <n v="-2.9999999997016801E-3"/>
    <n v="3001.15"/>
    <n v="0"/>
    <x v="0"/>
    <m/>
    <m/>
    <m/>
    <m/>
    <s v="none"/>
    <m/>
    <m/>
    <m/>
    <x v="0"/>
    <m/>
    <x v="0"/>
  </r>
  <r>
    <s v="FRA2195306346Q4 2021EUR"/>
    <x v="4"/>
    <n v="306167"/>
    <s v="SOCOTEC CONSTRUCTION"/>
    <n v="2195306346"/>
    <s v="Q4 2021"/>
    <s v="EUR"/>
    <n v="8545.15"/>
    <n v="8545.143"/>
    <n v="6.9999999996070896E-3"/>
    <n v="8545.15"/>
    <n v="0"/>
    <x v="0"/>
    <m/>
    <m/>
    <m/>
    <m/>
    <s v="none"/>
    <m/>
    <m/>
    <m/>
    <x v="0"/>
    <m/>
    <x v="0"/>
  </r>
  <r>
    <s v="FRA1191406319Q1 2021EUR"/>
    <x v="4"/>
    <n v="287629"/>
    <s v="CERCLE VERT PRESTIGE"/>
    <n v="1191406319"/>
    <s v="Q1 2021"/>
    <s v="EUR"/>
    <n v="72.41"/>
    <n v="72.408000000000001"/>
    <n v="1.9999999999953302E-3"/>
    <n v="72.41"/>
    <n v="0"/>
    <x v="0"/>
    <m/>
    <m/>
    <m/>
    <m/>
    <s v="none"/>
    <m/>
    <m/>
    <m/>
    <x v="0"/>
    <m/>
    <x v="0"/>
  </r>
  <r>
    <s v="FRA1191406319Q2 2021EUR"/>
    <x v="4"/>
    <n v="287629"/>
    <s v="CERCLE VERT PRESTIGE"/>
    <n v="1191406319"/>
    <s v="Q2 2021"/>
    <s v="EUR"/>
    <n v="4284.1499999999996"/>
    <n v="4284.1490000000003"/>
    <n v="9.9999999929423189E-4"/>
    <n v="4284.1499999999996"/>
    <n v="0"/>
    <x v="0"/>
    <m/>
    <m/>
    <m/>
    <m/>
    <s v="none"/>
    <m/>
    <m/>
    <m/>
    <x v="0"/>
    <m/>
    <x v="0"/>
  </r>
  <r>
    <s v="FRA1191406319Q3 2021EUR"/>
    <x v="4"/>
    <n v="287629"/>
    <s v="CERCLE VERT PRESTIGE"/>
    <n v="1191406319"/>
    <s v="Q3 2021"/>
    <s v="EUR"/>
    <n v="9171.49"/>
    <n v="9171.4955000000009"/>
    <n v="-5.5000000011204897E-3"/>
    <n v="9171.49"/>
    <n v="0"/>
    <x v="0"/>
    <m/>
    <m/>
    <m/>
    <m/>
    <s v="none"/>
    <m/>
    <m/>
    <m/>
    <x v="0"/>
    <m/>
    <x v="0"/>
  </r>
  <r>
    <s v="FRA1191406319Q4 2021EUR"/>
    <x v="4"/>
    <n v="287629"/>
    <s v="CERCLE VERT PRESTIGE"/>
    <n v="1191406319"/>
    <s v="Q4 2021"/>
    <s v="EUR"/>
    <n v="10034.120000000001"/>
    <n v="10034.118"/>
    <n v="2.0000000004074502E-3"/>
    <n v="10034.120000000001"/>
    <n v="0"/>
    <x v="0"/>
    <m/>
    <m/>
    <m/>
    <m/>
    <s v="none"/>
    <m/>
    <m/>
    <m/>
    <x v="0"/>
    <m/>
    <x v="0"/>
  </r>
  <r>
    <s v="FRA1190606259Q1 2021EUR"/>
    <x v="4"/>
    <n v="329792"/>
    <s v="BALICCO GADEAFRUITS"/>
    <n v="1190606259"/>
    <s v="Q1 2021"/>
    <s v="EUR"/>
    <n v="799.25"/>
    <n v="799.25"/>
    <n v="0"/>
    <n v="799.25"/>
    <n v="0"/>
    <x v="0"/>
    <m/>
    <m/>
    <m/>
    <m/>
    <s v="none"/>
    <m/>
    <m/>
    <m/>
    <x v="0"/>
    <m/>
    <x v="0"/>
  </r>
  <r>
    <s v="FRA1190606259Q2 2021EUR"/>
    <x v="4"/>
    <n v="329792"/>
    <s v="BALICCO GADEAFRUITS"/>
    <n v="1190606259"/>
    <s v="Q2 2021"/>
    <s v="EUR"/>
    <n v="870.13"/>
    <n v="870.125"/>
    <n v="4.9999999999954499E-3"/>
    <n v="870.13"/>
    <n v="0"/>
    <x v="0"/>
    <m/>
    <m/>
    <m/>
    <m/>
    <s v="none"/>
    <m/>
    <m/>
    <m/>
    <x v="0"/>
    <m/>
    <x v="0"/>
  </r>
  <r>
    <s v="FRA1190606259Q3 2021EUR"/>
    <x v="4"/>
    <n v="329792"/>
    <s v="BALICCO GADEAFRUITS"/>
    <n v="1190606259"/>
    <s v="Q3 2021"/>
    <s v="EUR"/>
    <n v="1635.88"/>
    <n v="1635.875"/>
    <n v="5.0000000001091298E-3"/>
    <n v="1635.88"/>
    <n v="0"/>
    <x v="0"/>
    <m/>
    <m/>
    <m/>
    <m/>
    <s v="none"/>
    <m/>
    <m/>
    <m/>
    <x v="0"/>
    <m/>
    <x v="0"/>
  </r>
  <r>
    <s v="FRA1190606259Q4 2021EUR"/>
    <x v="4"/>
    <n v="329792"/>
    <s v="BALICCO GADEAFRUITS"/>
    <n v="1190606259"/>
    <s v="Q4 2021"/>
    <s v="EUR"/>
    <n v="1299.8800000000001"/>
    <n v="1299.875"/>
    <n v="5.0000000001091298E-3"/>
    <n v="1299.8800000000001"/>
    <n v="0"/>
    <x v="0"/>
    <m/>
    <m/>
    <m/>
    <m/>
    <s v="none"/>
    <m/>
    <m/>
    <m/>
    <x v="0"/>
    <m/>
    <x v="0"/>
  </r>
  <r>
    <s v="FRAFR2-21-2-079Q1 2021EUR"/>
    <x v="4"/>
    <n v="286841"/>
    <s v="SGS FRANCE"/>
    <s v="FR2-21-2-079"/>
    <s v="Q1 2021"/>
    <s v="EUR"/>
    <n v="2515.3200000000002"/>
    <n v="2515.3245000000002"/>
    <n v="-4.5000000000072699E-3"/>
    <n v="2515.3200000000002"/>
    <n v="0"/>
    <x v="0"/>
    <m/>
    <m/>
    <m/>
    <m/>
    <s v="none"/>
    <m/>
    <m/>
    <m/>
    <x v="0"/>
    <m/>
    <x v="0"/>
  </r>
  <r>
    <s v="FRAFR2-21-2-079Q2 2021EUR"/>
    <x v="4"/>
    <n v="286841"/>
    <s v="SGS FRANCE"/>
    <s v="FR2-21-2-079"/>
    <s v="Q2 2021"/>
    <s v="EUR"/>
    <n v="5931.93"/>
    <n v="5931.9269999999997"/>
    <n v="3.00000000061118E-3"/>
    <n v="5931.93"/>
    <n v="0"/>
    <x v="0"/>
    <m/>
    <m/>
    <m/>
    <m/>
    <s v="none"/>
    <m/>
    <m/>
    <m/>
    <x v="0"/>
    <m/>
    <x v="0"/>
  </r>
  <r>
    <s v="FRAFR2-21-2-079Q3 2021EUR"/>
    <x v="4"/>
    <n v="286841"/>
    <s v="SGS FRANCE"/>
    <s v="FR2-21-2-079"/>
    <s v="Q3 2021"/>
    <s v="EUR"/>
    <n v="4043.47"/>
    <n v="4043.4659999999999"/>
    <n v="3.9999999999054099E-3"/>
    <n v="4043.47"/>
    <n v="0"/>
    <x v="0"/>
    <m/>
    <m/>
    <m/>
    <m/>
    <s v="none"/>
    <m/>
    <m/>
    <m/>
    <x v="0"/>
    <m/>
    <x v="0"/>
  </r>
  <r>
    <s v="FRAFR2-21-2-079Q4 2021EUR"/>
    <x v="4"/>
    <n v="286841"/>
    <s v="SGS FRANCE"/>
    <s v="FR2-21-2-079"/>
    <s v="Q4 2021"/>
    <s v="EUR"/>
    <n v="3257.34"/>
    <n v="3257.3429999999998"/>
    <n v="-2.9999999997016801E-3"/>
    <n v="3257.34"/>
    <n v="0"/>
    <x v="0"/>
    <m/>
    <m/>
    <m/>
    <m/>
    <s v="none"/>
    <m/>
    <m/>
    <m/>
    <x v="0"/>
    <m/>
    <x v="0"/>
  </r>
  <r>
    <s v="FRA2381008Q0 2021EUR"/>
    <x v="4"/>
    <n v="286841"/>
    <s v="SGS FRANCE"/>
    <n v="2381008"/>
    <s v="Q0 2021"/>
    <s v="EUR"/>
    <n v="750.12"/>
    <n v="750.12300000000005"/>
    <n v="-3.0000000000427402E-3"/>
    <n v="750.12"/>
    <n v="0"/>
    <x v="0"/>
    <m/>
    <m/>
    <m/>
    <m/>
    <s v="none"/>
    <m/>
    <m/>
    <m/>
    <x v="0"/>
    <m/>
    <x v="0"/>
  </r>
  <r>
    <s v="FRA1190106235Q0 2021EUR"/>
    <x v="4"/>
    <n v="232451"/>
    <s v="LES BOCAUX DU BISTROT"/>
    <n v="1190106235"/>
    <s v="Q0 2021"/>
    <s v="EUR"/>
    <n v="505.63"/>
    <n v="505.625"/>
    <n v="4.9999999999954499E-3"/>
    <n v="505.63"/>
    <n v="0"/>
    <x v="0"/>
    <m/>
    <m/>
    <m/>
    <m/>
    <s v="none"/>
    <m/>
    <m/>
    <m/>
    <x v="0"/>
    <m/>
    <x v="0"/>
  </r>
  <r>
    <s v="FRA1190106235Q1 2021EUR"/>
    <x v="4"/>
    <n v="232451"/>
    <s v="LES BOCAUX DU BISTROT"/>
    <n v="1190106235"/>
    <s v="Q1 2021"/>
    <s v="EUR"/>
    <n v="17153.04"/>
    <n v="17153.035"/>
    <n v="5.0000000010186297E-3"/>
    <n v="17153.04"/>
    <n v="0"/>
    <x v="0"/>
    <m/>
    <m/>
    <m/>
    <m/>
    <s v="none"/>
    <m/>
    <m/>
    <m/>
    <x v="0"/>
    <m/>
    <x v="0"/>
  </r>
  <r>
    <s v="FRA1190106235Q2 2021EUR"/>
    <x v="4"/>
    <n v="232451"/>
    <s v="LES BOCAUX DU BISTROT"/>
    <n v="1190106235"/>
    <s v="Q2 2021"/>
    <s v="EUR"/>
    <n v="8146.96"/>
    <n v="8146.9575000000004"/>
    <n v="2.4999999995998202E-3"/>
    <n v="8146.96"/>
    <n v="0"/>
    <x v="0"/>
    <m/>
    <m/>
    <m/>
    <m/>
    <s v="none"/>
    <m/>
    <m/>
    <m/>
    <x v="0"/>
    <m/>
    <x v="0"/>
  </r>
  <r>
    <s v="FRA1190106235Q3 2021EUR"/>
    <x v="4"/>
    <n v="232451"/>
    <s v="LES BOCAUX DU BISTROT"/>
    <n v="1190106235"/>
    <s v="Q3 2021"/>
    <s v="EUR"/>
    <n v="4214.2"/>
    <n v="4214.2015000000001"/>
    <n v="-1.50000000030559E-3"/>
    <n v="4214.2"/>
    <n v="0"/>
    <x v="0"/>
    <m/>
    <m/>
    <m/>
    <m/>
    <s v="none"/>
    <m/>
    <m/>
    <m/>
    <x v="0"/>
    <m/>
    <x v="0"/>
  </r>
  <r>
    <s v="FRA1190106235Q4 2021EUR"/>
    <x v="4"/>
    <n v="232451"/>
    <s v="LES BOCAUX DU BISTROT"/>
    <n v="1190106235"/>
    <s v="Q4 2021"/>
    <s v="EUR"/>
    <n v="5840"/>
    <n v="5840.0029999999997"/>
    <n v="-2.9999999997016801E-3"/>
    <n v="5840"/>
    <n v="0"/>
    <x v="0"/>
    <m/>
    <m/>
    <m/>
    <m/>
    <s v="none"/>
    <m/>
    <m/>
    <m/>
    <x v="0"/>
    <m/>
    <x v="0"/>
  </r>
  <r>
    <s v="FRA1190606260Q1 2021EUR"/>
    <x v="4"/>
    <n v="328326"/>
    <s v="CRENO SP"/>
    <n v="1190606260"/>
    <s v="Q1 2021"/>
    <s v="EUR"/>
    <n v="1309.72"/>
    <n v="1309.7208000000001"/>
    <n v="-8.0000000002655703E-4"/>
    <n v="1309.72"/>
    <n v="0"/>
    <x v="0"/>
    <m/>
    <m/>
    <m/>
    <m/>
    <s v="none"/>
    <m/>
    <m/>
    <m/>
    <x v="0"/>
    <m/>
    <x v="0"/>
  </r>
  <r>
    <s v="FRA1190606260Q2 2021EUR"/>
    <x v="4"/>
    <n v="328326"/>
    <s v="CRENO SP"/>
    <n v="1190606260"/>
    <s v="Q2 2021"/>
    <s v="EUR"/>
    <n v="4776.72"/>
    <n v="4776.72"/>
    <n v="0"/>
    <n v="4776.72"/>
    <n v="0"/>
    <x v="0"/>
    <m/>
    <m/>
    <m/>
    <m/>
    <s v="none"/>
    <m/>
    <m/>
    <m/>
    <x v="0"/>
    <m/>
    <x v="0"/>
  </r>
  <r>
    <s v="FRA1190606260Q3 2021EUR"/>
    <x v="4"/>
    <n v="328326"/>
    <s v="CRENO SP"/>
    <n v="1190606260"/>
    <s v="Q3 2021"/>
    <s v="EUR"/>
    <n v="18787.39"/>
    <n v="18787.394700000001"/>
    <n v="-4.7000000013213104E-3"/>
    <n v="18787.39"/>
    <n v="0"/>
    <x v="0"/>
    <m/>
    <m/>
    <m/>
    <m/>
    <s v="none"/>
    <m/>
    <m/>
    <m/>
    <x v="0"/>
    <m/>
    <x v="0"/>
  </r>
  <r>
    <s v="FRA1190606260Q4 2021EUR"/>
    <x v="4"/>
    <n v="328326"/>
    <s v="CRENO SP"/>
    <n v="1190606260"/>
    <s v="Q4 2021"/>
    <s v="EUR"/>
    <n v="12919.76"/>
    <n v="12919.7642"/>
    <n v="-4.1999999994004602E-3"/>
    <n v="12919.76"/>
    <n v="0"/>
    <x v="0"/>
    <m/>
    <m/>
    <m/>
    <m/>
    <s v="none"/>
    <m/>
    <m/>
    <m/>
    <x v="0"/>
    <m/>
    <x v="0"/>
  </r>
  <r>
    <s v="FRA1190506253Q0 2021EUR"/>
    <x v="4"/>
    <n v="328319"/>
    <s v="HAUSSMANN FAMILLE"/>
    <n v="1190506253"/>
    <s v="Q0 2021"/>
    <s v="EUR"/>
    <n v="222.48"/>
    <n v="222.48099999999999"/>
    <n v="-1.0000000000047701E-3"/>
    <n v="222.48"/>
    <n v="0"/>
    <x v="0"/>
    <m/>
    <m/>
    <m/>
    <m/>
    <s v="none"/>
    <m/>
    <m/>
    <m/>
    <x v="0"/>
    <m/>
    <x v="0"/>
  </r>
  <r>
    <s v="FRA1190506253Q1 2021EUR"/>
    <x v="4"/>
    <n v="328319"/>
    <s v="HAUSSMANN FAMILLE"/>
    <n v="1190506253"/>
    <s v="Q1 2021"/>
    <s v="EUR"/>
    <n v="79.63"/>
    <n v="79.632000000000005"/>
    <n v="-2.0000000000095402E-3"/>
    <n v="79.63"/>
    <n v="0"/>
    <x v="0"/>
    <m/>
    <m/>
    <m/>
    <m/>
    <s v="none"/>
    <m/>
    <m/>
    <m/>
    <x v="0"/>
    <m/>
    <x v="0"/>
  </r>
  <r>
    <s v="FRA1190506253Q2 2021EUR"/>
    <x v="4"/>
    <n v="328319"/>
    <s v="HAUSSMANN FAMILLE"/>
    <n v="1190506253"/>
    <s v="Q2 2021"/>
    <s v="EUR"/>
    <n v="142.1"/>
    <n v="142.1"/>
    <n v="0"/>
    <n v="142.1"/>
    <n v="0"/>
    <x v="0"/>
    <m/>
    <m/>
    <m/>
    <m/>
    <s v="none"/>
    <m/>
    <m/>
    <m/>
    <x v="0"/>
    <m/>
    <x v="0"/>
  </r>
  <r>
    <s v="FRA1190506253Q3 2021EUR"/>
    <x v="4"/>
    <n v="328319"/>
    <s v="HAUSSMANN FAMILLE"/>
    <n v="1190506253"/>
    <s v="Q3 2021"/>
    <s v="EUR"/>
    <n v="346.64"/>
    <n v="346.64139999999998"/>
    <n v="-1.39999999998963E-3"/>
    <n v="346.64"/>
    <n v="0"/>
    <x v="0"/>
    <m/>
    <m/>
    <m/>
    <m/>
    <s v="none"/>
    <m/>
    <m/>
    <m/>
    <x v="0"/>
    <m/>
    <x v="0"/>
  </r>
  <r>
    <s v="FRA1190506253Q4 2021EUR"/>
    <x v="4"/>
    <n v="328319"/>
    <s v="HAUSSMANN FAMILLE"/>
    <n v="1190506253"/>
    <s v="Q4 2021"/>
    <s v="EUR"/>
    <n v="181.51"/>
    <n v="181.51"/>
    <n v="0"/>
    <n v="181.51"/>
    <n v="0"/>
    <x v="0"/>
    <m/>
    <m/>
    <m/>
    <m/>
    <s v="none"/>
    <m/>
    <m/>
    <m/>
    <x v="0"/>
    <m/>
    <x v="0"/>
  </r>
  <r>
    <s v="FRA2193106193Q0 2021EUR"/>
    <x v="4"/>
    <n v="57818"/>
    <s v="FIRST FAST FODD (FIRSTPACK)"/>
    <n v="2193106193"/>
    <s v="Q0 2021"/>
    <s v="EUR"/>
    <n v="239.1"/>
    <n v="239.1"/>
    <n v="0"/>
    <n v="239.1"/>
    <n v="0"/>
    <x v="0"/>
    <m/>
    <m/>
    <m/>
    <m/>
    <s v="none"/>
    <m/>
    <m/>
    <m/>
    <x v="0"/>
    <m/>
    <x v="0"/>
  </r>
  <r>
    <s v="FRA2193106193Q1 2021EUR"/>
    <x v="4"/>
    <n v="57818"/>
    <s v="FIRST FAST FODD (FIRSTPACK)"/>
    <n v="2193106193"/>
    <s v="Q1 2021"/>
    <s v="EUR"/>
    <n v="646.98"/>
    <n v="646.976"/>
    <n v="4.0000000000190898E-3"/>
    <n v="646.98"/>
    <n v="0"/>
    <x v="0"/>
    <m/>
    <m/>
    <m/>
    <m/>
    <s v="none"/>
    <m/>
    <m/>
    <m/>
    <x v="0"/>
    <m/>
    <x v="0"/>
  </r>
  <r>
    <s v="FRA2193106193Q2 2021EUR"/>
    <x v="4"/>
    <n v="57818"/>
    <s v="FIRST FAST FODD (FIRSTPACK)"/>
    <n v="2193106193"/>
    <s v="Q2 2021"/>
    <s v="EUR"/>
    <n v="2725.01"/>
    <n v="2725.011"/>
    <n v="-9.9999999974897903E-4"/>
    <n v="2725.01"/>
    <n v="0"/>
    <x v="0"/>
    <m/>
    <m/>
    <m/>
    <m/>
    <s v="none"/>
    <m/>
    <m/>
    <m/>
    <x v="0"/>
    <m/>
    <x v="0"/>
  </r>
  <r>
    <s v="FRA2193106193Q3 2021EUR"/>
    <x v="4"/>
    <n v="57818"/>
    <s v="FIRST FAST FODD (FIRSTPACK)"/>
    <n v="2193106193"/>
    <s v="Q3 2021"/>
    <s v="EUR"/>
    <n v="2202.87"/>
    <n v="2202.8670000000002"/>
    <n v="2.9999999997016801E-3"/>
    <n v="2202.87"/>
    <n v="0"/>
    <x v="0"/>
    <m/>
    <m/>
    <m/>
    <m/>
    <s v="none"/>
    <m/>
    <m/>
    <m/>
    <x v="0"/>
    <m/>
    <x v="0"/>
  </r>
  <r>
    <s v="FRA2193106193Q4 2021EUR"/>
    <x v="4"/>
    <n v="57818"/>
    <s v="FIRST FAST FODD (FIRSTPACK)"/>
    <n v="2193106193"/>
    <s v="Q4 2021"/>
    <s v="EUR"/>
    <n v="1899.07"/>
    <n v="1899.0709999999999"/>
    <n v="-9.9999999997635292E-4"/>
    <n v="1899.07"/>
    <n v="0"/>
    <x v="0"/>
    <m/>
    <m/>
    <m/>
    <m/>
    <s v="none"/>
    <m/>
    <m/>
    <m/>
    <x v="0"/>
    <m/>
    <x v="0"/>
  </r>
  <r>
    <s v="FRA1191406144Q1 2021EUR"/>
    <x v="4"/>
    <n v="323278"/>
    <s v="ET ALORS"/>
    <n v="1191406144"/>
    <s v="Q1 2021"/>
    <s v="EUR"/>
    <n v="30.83"/>
    <n v="30.827000000000002"/>
    <n v="2.9999999999965601E-3"/>
    <n v="30.83"/>
    <n v="0"/>
    <x v="0"/>
    <m/>
    <m/>
    <m/>
    <m/>
    <s v="none"/>
    <m/>
    <m/>
    <m/>
    <x v="0"/>
    <m/>
    <x v="0"/>
  </r>
  <r>
    <s v="FRA1190506149Q1 2021EUR"/>
    <x v="4"/>
    <n v="245754"/>
    <s v="LA CAVALE"/>
    <n v="1190506149"/>
    <s v="Q1 2021"/>
    <s v="EUR"/>
    <n v="79.59"/>
    <n v="79.59"/>
    <n v="0"/>
    <n v="79.59"/>
    <n v="0"/>
    <x v="0"/>
    <m/>
    <m/>
    <m/>
    <m/>
    <s v="none"/>
    <m/>
    <m/>
    <m/>
    <x v="0"/>
    <m/>
    <x v="0"/>
  </r>
  <r>
    <s v="FRA1190506149Q2 2021EUR"/>
    <x v="4"/>
    <n v="245754"/>
    <s v="LA CAVALE"/>
    <n v="1190506149"/>
    <s v="Q2 2021"/>
    <s v="EUR"/>
    <n v="453.07"/>
    <n v="453.06729999999999"/>
    <n v="2.7000000000043599E-3"/>
    <n v="453.07"/>
    <n v="0"/>
    <x v="0"/>
    <m/>
    <m/>
    <m/>
    <m/>
    <s v="none"/>
    <m/>
    <m/>
    <m/>
    <x v="0"/>
    <m/>
    <x v="0"/>
  </r>
  <r>
    <s v="FRA1190506149Q3 2021EUR"/>
    <x v="4"/>
    <n v="245754"/>
    <s v="LA CAVALE"/>
    <n v="1190506149"/>
    <s v="Q3 2021"/>
    <s v="EUR"/>
    <n v="316.81"/>
    <n v="316.8116"/>
    <n v="-1.59999999999627E-3"/>
    <n v="316.81"/>
    <n v="0"/>
    <x v="0"/>
    <m/>
    <m/>
    <m/>
    <m/>
    <s v="none"/>
    <m/>
    <m/>
    <m/>
    <x v="0"/>
    <m/>
    <x v="0"/>
  </r>
  <r>
    <s v="FRA1190506149Q4 2021EUR"/>
    <x v="4"/>
    <n v="245754"/>
    <s v="LA CAVALE"/>
    <n v="1190506149"/>
    <s v="Q4 2021"/>
    <s v="EUR"/>
    <n v="611.30999999999995"/>
    <n v="611.30859999999996"/>
    <n v="1.39999999998963E-3"/>
    <n v="611.30999999999995"/>
    <n v="0"/>
    <x v="0"/>
    <m/>
    <m/>
    <m/>
    <m/>
    <s v="none"/>
    <m/>
    <m/>
    <m/>
    <x v="0"/>
    <m/>
    <x v="0"/>
  </r>
  <r>
    <s v="FRA1190106150Q0 2021EUR"/>
    <x v="4"/>
    <n v="47890"/>
    <s v="FRESH FOOD VILLAGE"/>
    <n v="1190106150"/>
    <s v="Q0 2021"/>
    <s v="EUR"/>
    <n v="27.18"/>
    <n v="27.179400000000001"/>
    <n v="5.99999999998601E-4"/>
    <n v="27.18"/>
    <n v="0"/>
    <x v="0"/>
    <m/>
    <m/>
    <m/>
    <m/>
    <s v="none"/>
    <m/>
    <m/>
    <m/>
    <x v="0"/>
    <m/>
    <x v="0"/>
  </r>
  <r>
    <s v="FRA1190106150Q1 2021EUR"/>
    <x v="4"/>
    <n v="47890"/>
    <s v="FRESH FOOD VILLAGE"/>
    <n v="1190106150"/>
    <s v="Q1 2021"/>
    <s v="EUR"/>
    <n v="14.32"/>
    <n v="14.32"/>
    <n v="0"/>
    <n v="14.32"/>
    <n v="0"/>
    <x v="0"/>
    <m/>
    <m/>
    <m/>
    <m/>
    <s v="none"/>
    <m/>
    <m/>
    <m/>
    <x v="0"/>
    <m/>
    <x v="0"/>
  </r>
  <r>
    <s v="FRA1190106150Q2 2021EUR"/>
    <x v="4"/>
    <n v="47890"/>
    <s v="FRESH FOOD VILLAGE"/>
    <n v="1190106150"/>
    <s v="Q2 2021"/>
    <s v="EUR"/>
    <n v="35.36"/>
    <n v="35.36"/>
    <n v="0"/>
    <n v="35.36"/>
    <n v="0"/>
    <x v="0"/>
    <m/>
    <m/>
    <m/>
    <m/>
    <s v="none"/>
    <m/>
    <m/>
    <m/>
    <x v="0"/>
    <m/>
    <x v="0"/>
  </r>
  <r>
    <s v="FRA1190106150Q3 2021EUR"/>
    <x v="4"/>
    <n v="47890"/>
    <s v="FRESH FOOD VILLAGE"/>
    <n v="1190106150"/>
    <s v="Q3 2021"/>
    <s v="EUR"/>
    <n v="244.75"/>
    <n v="244.75190000000001"/>
    <n v="-1.90000000000623E-3"/>
    <n v="244.75"/>
    <n v="0"/>
    <x v="0"/>
    <m/>
    <m/>
    <m/>
    <m/>
    <s v="none"/>
    <m/>
    <m/>
    <m/>
    <x v="0"/>
    <m/>
    <x v="0"/>
  </r>
  <r>
    <s v="FRA1190106150Q4 2021EUR"/>
    <x v="4"/>
    <n v="47890"/>
    <s v="FRESH FOOD VILLAGE"/>
    <n v="1190106150"/>
    <s v="Q4 2021"/>
    <s v="EUR"/>
    <n v="269.74"/>
    <n v="269.74130000000002"/>
    <n v="-1.3000000000147299E-3"/>
    <n v="269.74"/>
    <n v="0"/>
    <x v="0"/>
    <m/>
    <m/>
    <m/>
    <m/>
    <s v="none"/>
    <m/>
    <m/>
    <m/>
    <x v="0"/>
    <m/>
    <x v="0"/>
  </r>
  <r>
    <s v="FRA1191306025Q1 2021EUR"/>
    <x v="4"/>
    <n v="99082"/>
    <s v="HUGO et VICTOR"/>
    <n v="1191306025"/>
    <s v="Q1 2021"/>
    <s v="EUR"/>
    <n v="405.93"/>
    <n v="405.93049999999999"/>
    <n v="-4.9999999998817603E-4"/>
    <n v="405.93"/>
    <n v="0"/>
    <x v="0"/>
    <m/>
    <m/>
    <m/>
    <m/>
    <s v="none"/>
    <m/>
    <m/>
    <m/>
    <x v="0"/>
    <m/>
    <x v="0"/>
  </r>
  <r>
    <s v="FRA1191306025Q2 2021EUR"/>
    <x v="4"/>
    <n v="99082"/>
    <s v="HUGO et VICTOR"/>
    <n v="1191306025"/>
    <s v="Q2 2021"/>
    <s v="EUR"/>
    <n v="1317.28"/>
    <n v="1317.2760000000001"/>
    <n v="3.9999999999054099E-3"/>
    <n v="1317.28"/>
    <n v="0"/>
    <x v="0"/>
    <m/>
    <m/>
    <m/>
    <m/>
    <s v="none"/>
    <m/>
    <m/>
    <m/>
    <x v="0"/>
    <m/>
    <x v="0"/>
  </r>
  <r>
    <s v="FRA1191306025Q3 2021EUR"/>
    <x v="4"/>
    <n v="99082"/>
    <s v="HUGO et VICTOR"/>
    <n v="1191306025"/>
    <s v="Q3 2021"/>
    <s v="EUR"/>
    <n v="2398.17"/>
    <n v="2398.1705000000002"/>
    <n v="-5.0000000010186297E-4"/>
    <n v="2398.17"/>
    <n v="0"/>
    <x v="0"/>
    <m/>
    <m/>
    <m/>
    <m/>
    <s v="none"/>
    <m/>
    <m/>
    <m/>
    <x v="0"/>
    <m/>
    <x v="0"/>
  </r>
  <r>
    <s v="FRA1191306025Q4 2021EUR"/>
    <x v="4"/>
    <n v="99082"/>
    <s v="HUGO et VICTOR"/>
    <n v="1191306025"/>
    <s v="Q4 2021"/>
    <s v="EUR"/>
    <n v="3397.98"/>
    <n v="3397.9834999999998"/>
    <n v="-3.49999999980354E-3"/>
    <n v="3397.98"/>
    <n v="0"/>
    <x v="0"/>
    <m/>
    <m/>
    <m/>
    <m/>
    <s v="none"/>
    <m/>
    <m/>
    <m/>
    <x v="0"/>
    <m/>
    <x v="0"/>
  </r>
  <r>
    <s v="FRA1191405962Q0 2021EUR"/>
    <x v="4"/>
    <n v="264858"/>
    <s v="LE CHOCOLAT FRANCAIS"/>
    <n v="1191405962"/>
    <s v="Q0 2021"/>
    <s v="EUR"/>
    <n v="25.96"/>
    <n v="25.963000000000001"/>
    <n v="-3.0000000000001098E-3"/>
    <n v="25.96"/>
    <n v="0"/>
    <x v="0"/>
    <m/>
    <m/>
    <m/>
    <m/>
    <s v="none"/>
    <m/>
    <m/>
    <m/>
    <x v="0"/>
    <m/>
    <x v="0"/>
  </r>
  <r>
    <s v="FRA1191405962Q1 2021EUR"/>
    <x v="4"/>
    <n v="264858"/>
    <s v="LE CHOCOLAT FRANCAIS"/>
    <n v="1191405962"/>
    <s v="Q1 2021"/>
    <s v="EUR"/>
    <n v="90.9"/>
    <n v="90.9"/>
    <n v="0"/>
    <n v="90.9"/>
    <n v="0"/>
    <x v="0"/>
    <m/>
    <m/>
    <m/>
    <m/>
    <s v="none"/>
    <m/>
    <m/>
    <m/>
    <x v="0"/>
    <m/>
    <x v="0"/>
  </r>
  <r>
    <s v="FRA1191405962Q2 2021EUR"/>
    <x v="4"/>
    <n v="264858"/>
    <s v="LE CHOCOLAT FRANCAIS"/>
    <n v="1191405962"/>
    <s v="Q2 2021"/>
    <s v="EUR"/>
    <n v="76.06"/>
    <n v="76.055000000000007"/>
    <n v="4.9999999999954499E-3"/>
    <n v="76.06"/>
    <n v="0"/>
    <x v="0"/>
    <m/>
    <m/>
    <m/>
    <m/>
    <s v="none"/>
    <m/>
    <m/>
    <m/>
    <x v="0"/>
    <m/>
    <x v="0"/>
  </r>
  <r>
    <s v="FRA1191405962Q3 2021EUR"/>
    <x v="4"/>
    <n v="264858"/>
    <s v="LE CHOCOLAT FRANCAIS"/>
    <n v="1191405962"/>
    <s v="Q3 2021"/>
    <s v="EUR"/>
    <n v="246.39"/>
    <n v="246.39"/>
    <n v="0"/>
    <n v="246.39"/>
    <n v="0"/>
    <x v="0"/>
    <m/>
    <m/>
    <m/>
    <m/>
    <s v="none"/>
    <m/>
    <m/>
    <m/>
    <x v="0"/>
    <m/>
    <x v="0"/>
  </r>
  <r>
    <s v="FRA1191405962Q4 2021EUR"/>
    <x v="4"/>
    <n v="264858"/>
    <s v="LE CHOCOLAT FRANCAIS"/>
    <n v="1191405962"/>
    <s v="Q4 2021"/>
    <s v="EUR"/>
    <n v="958.02"/>
    <n v="958.01499999999999"/>
    <n v="4.9999999999954499E-3"/>
    <n v="958.02"/>
    <n v="0"/>
    <x v="0"/>
    <m/>
    <m/>
    <m/>
    <m/>
    <s v="none"/>
    <m/>
    <m/>
    <m/>
    <x v="0"/>
    <m/>
    <x v="0"/>
  </r>
  <r>
    <s v="FRA1190206101Q0 2021EUR"/>
    <x v="4"/>
    <n v="287641"/>
    <s v="DONNA ITALIA"/>
    <n v="1190206101"/>
    <s v="Q0 2021"/>
    <s v="EUR"/>
    <n v="182.56"/>
    <n v="182.55799999999999"/>
    <n v="2.0000000000095402E-3"/>
    <n v="182.56"/>
    <n v="0"/>
    <x v="0"/>
    <m/>
    <m/>
    <m/>
    <m/>
    <s v="none"/>
    <m/>
    <m/>
    <m/>
    <x v="0"/>
    <m/>
    <x v="0"/>
  </r>
  <r>
    <s v="FRA1190206101Q1 2021EUR"/>
    <x v="4"/>
    <n v="287641"/>
    <s v="DONNA ITALIA"/>
    <n v="1190206101"/>
    <s v="Q1 2021"/>
    <s v="EUR"/>
    <n v="1401.03"/>
    <n v="1401.0304000000001"/>
    <n v="-4.0000000012696503E-4"/>
    <n v="1401.03"/>
    <n v="0"/>
    <x v="0"/>
    <m/>
    <m/>
    <m/>
    <m/>
    <s v="none"/>
    <m/>
    <m/>
    <m/>
    <x v="0"/>
    <m/>
    <x v="0"/>
  </r>
  <r>
    <s v="FRA1190206101Q2 2021EUR"/>
    <x v="4"/>
    <n v="287641"/>
    <s v="DONNA ITALIA"/>
    <n v="1190206101"/>
    <s v="Q2 2021"/>
    <s v="EUR"/>
    <n v="1651.68"/>
    <n v="1651.6764000000001"/>
    <n v="3.6000000000058199E-3"/>
    <n v="1651.68"/>
    <n v="0"/>
    <x v="0"/>
    <m/>
    <m/>
    <m/>
    <m/>
    <s v="none"/>
    <m/>
    <m/>
    <m/>
    <x v="0"/>
    <m/>
    <x v="0"/>
  </r>
  <r>
    <s v="FRA1190206101Q3 2021EUR"/>
    <x v="4"/>
    <n v="287641"/>
    <s v="DONNA ITALIA"/>
    <n v="1190206101"/>
    <s v="Q3 2021"/>
    <s v="EUR"/>
    <n v="2106.63"/>
    <n v="2106.6260000000002"/>
    <n v="3.9999999999054099E-3"/>
    <n v="2106.63"/>
    <n v="0"/>
    <x v="0"/>
    <m/>
    <m/>
    <m/>
    <m/>
    <s v="none"/>
    <m/>
    <m/>
    <m/>
    <x v="0"/>
    <m/>
    <x v="0"/>
  </r>
  <r>
    <s v="FRA1190206101Q4 2021EUR"/>
    <x v="4"/>
    <n v="287641"/>
    <s v="DONNA ITALIA"/>
    <n v="1190206101"/>
    <s v="Q4 2021"/>
    <s v="EUR"/>
    <n v="2482.48"/>
    <n v="2482.4803999999999"/>
    <n v="-3.9999999989959103E-4"/>
    <n v="2482.48"/>
    <n v="0"/>
    <x v="0"/>
    <m/>
    <m/>
    <m/>
    <m/>
    <s v="none"/>
    <m/>
    <m/>
    <m/>
    <x v="0"/>
    <m/>
    <x v="0"/>
  </r>
  <r>
    <s v="FRA2194006061Q1 2021EUR"/>
    <x v="4"/>
    <n v="321977"/>
    <s v="AEROSHUTTLE"/>
    <n v="2194006061"/>
    <s v="Q1 2021"/>
    <s v="EUR"/>
    <n v="1181"/>
    <n v="1180.9949999999999"/>
    <n v="5.0000000001091298E-3"/>
    <n v="1181"/>
    <n v="0"/>
    <x v="0"/>
    <m/>
    <m/>
    <m/>
    <m/>
    <s v="none"/>
    <m/>
    <m/>
    <m/>
    <x v="0"/>
    <m/>
    <x v="0"/>
  </r>
  <r>
    <s v="FRA2194006061Q2 2021EUR"/>
    <x v="4"/>
    <n v="321977"/>
    <s v="AEROSHUTTLE"/>
    <n v="2194006061"/>
    <s v="Q2 2021"/>
    <s v="EUR"/>
    <n v="1181"/>
    <n v="1180.9949999999999"/>
    <n v="5.0000000001091298E-3"/>
    <n v="1181"/>
    <n v="0"/>
    <x v="0"/>
    <m/>
    <m/>
    <m/>
    <m/>
    <s v="none"/>
    <s v="Métier"/>
    <s v="Helene"/>
    <s v="[HB]ds mon export du 06/10/21 : https://astoresuite.com/adjustements/edit/21026_x000a_[EF] Lien cassé avec le contrat à recharger"/>
    <x v="1"/>
    <m/>
    <x v="0"/>
  </r>
  <r>
    <s v="FRA2194006061Q3 2021EUR"/>
    <x v="4"/>
    <n v="321977"/>
    <s v="AEROSHUTTLE"/>
    <n v="2194006061"/>
    <s v="Q3 2021"/>
    <s v="EUR"/>
    <n v="1059.69"/>
    <n v="1059.6894"/>
    <n v="6.0000000007676103E-4"/>
    <n v="1059.69"/>
    <n v="0"/>
    <x v="0"/>
    <m/>
    <m/>
    <m/>
    <m/>
    <s v="none"/>
    <m/>
    <m/>
    <m/>
    <x v="0"/>
    <m/>
    <x v="0"/>
  </r>
  <r>
    <s v="FRA2194006061Q4 2021EUR"/>
    <x v="4"/>
    <n v="321977"/>
    <s v="AEROSHUTTLE"/>
    <n v="2194006061"/>
    <s v="Q4 2021"/>
    <s v="EUR"/>
    <n v="999.23"/>
    <n v="999.23140000000001"/>
    <n v="-1.39999999998963E-3"/>
    <n v="999.23"/>
    <n v="0"/>
    <x v="0"/>
    <m/>
    <m/>
    <m/>
    <m/>
    <s v="none"/>
    <m/>
    <m/>
    <m/>
    <x v="0"/>
    <m/>
    <x v="0"/>
  </r>
  <r>
    <s v="FRA2197206022Q1 2021EUR"/>
    <x v="4"/>
    <n v="319152"/>
    <s v="MODUO GROUPE"/>
    <n v="2197206022"/>
    <s v="Q1 2021"/>
    <s v="EUR"/>
    <n v="122.7"/>
    <n v="122.7"/>
    <n v="0"/>
    <n v="122.7"/>
    <n v="0"/>
    <x v="0"/>
    <m/>
    <m/>
    <m/>
    <m/>
    <s v="none"/>
    <m/>
    <m/>
    <m/>
    <x v="0"/>
    <m/>
    <x v="0"/>
  </r>
  <r>
    <s v="FRA1190505947Q0 2021EUR"/>
    <x v="4"/>
    <n v="277467"/>
    <s v="10-VINS (D-VINE)"/>
    <n v="1190505947"/>
    <s v="Q0 2021"/>
    <s v="EUR"/>
    <n v="312.43"/>
    <n v="312.42649999999998"/>
    <n v="3.5000000000309198E-3"/>
    <n v="312.43"/>
    <n v="0"/>
    <x v="0"/>
    <m/>
    <m/>
    <m/>
    <m/>
    <s v="none"/>
    <m/>
    <m/>
    <m/>
    <x v="0"/>
    <m/>
    <x v="0"/>
  </r>
  <r>
    <s v="FRA1190505947Q1 2021EUR"/>
    <x v="4"/>
    <n v="277467"/>
    <s v="10-VINS (D-VINE)"/>
    <n v="1190505947"/>
    <s v="Q1 2021"/>
    <s v="EUR"/>
    <n v="681.08"/>
    <n v="681.07500000000005"/>
    <n v="4.9999999999954499E-3"/>
    <n v="681.08"/>
    <n v="0"/>
    <x v="0"/>
    <m/>
    <m/>
    <m/>
    <m/>
    <s v="none"/>
    <m/>
    <m/>
    <m/>
    <x v="0"/>
    <m/>
    <x v="0"/>
  </r>
  <r>
    <s v="FRA1190505947Q2 2021EUR"/>
    <x v="4"/>
    <n v="277467"/>
    <s v="10-VINS (D-VINE)"/>
    <n v="1190505947"/>
    <s v="Q2 2021"/>
    <s v="EUR"/>
    <n v="527.53"/>
    <n v="527.52599999999995"/>
    <n v="4.0000000000190898E-3"/>
    <n v="527.53"/>
    <n v="0"/>
    <x v="0"/>
    <m/>
    <m/>
    <m/>
    <m/>
    <s v="none"/>
    <m/>
    <m/>
    <m/>
    <x v="0"/>
    <m/>
    <x v="0"/>
  </r>
  <r>
    <s v="FRA1190505947Q3 2021EUR"/>
    <x v="4"/>
    <n v="277467"/>
    <s v="10-VINS (D-VINE)"/>
    <n v="1190505947"/>
    <s v="Q3 2021"/>
    <s v="EUR"/>
    <n v="866.05"/>
    <n v="866.05449999999996"/>
    <n v="-4.5000000000072699E-3"/>
    <n v="866.05"/>
    <n v="0"/>
    <x v="0"/>
    <m/>
    <m/>
    <m/>
    <m/>
    <s v="none"/>
    <m/>
    <m/>
    <m/>
    <x v="0"/>
    <m/>
    <x v="0"/>
  </r>
  <r>
    <s v="FRA1190505947Q4 2021EUR"/>
    <x v="4"/>
    <n v="277467"/>
    <s v="10-VINS (D-VINE)"/>
    <n v="1190505947"/>
    <s v="Q4 2021"/>
    <s v="EUR"/>
    <n v="612.75"/>
    <n v="612.75450000000001"/>
    <n v="-4.5000000000072699E-3"/>
    <n v="612.75"/>
    <n v="0"/>
    <x v="0"/>
    <m/>
    <m/>
    <m/>
    <m/>
    <s v="none"/>
    <m/>
    <m/>
    <m/>
    <x v="0"/>
    <m/>
    <x v="0"/>
  </r>
  <r>
    <s v="FRA11872405699Q0 2021EUR"/>
    <x v="4"/>
    <n v="276781"/>
    <s v="ESSELINCK INGENIERIE"/>
    <n v="11872405699"/>
    <s v="Q0 2021"/>
    <s v="EUR"/>
    <n v="168.6"/>
    <n v="168.6"/>
    <n v="0"/>
    <n v="168.6"/>
    <n v="0"/>
    <x v="0"/>
    <m/>
    <m/>
    <m/>
    <m/>
    <s v="none"/>
    <m/>
    <m/>
    <m/>
    <x v="0"/>
    <m/>
    <x v="0"/>
  </r>
  <r>
    <s v="FRA11872405699Q1 2021EUR"/>
    <x v="4"/>
    <n v="276781"/>
    <s v="ESSELINCK INGENIERIE"/>
    <n v="11872405699"/>
    <s v="Q1 2021"/>
    <s v="EUR"/>
    <n v="75.599999999999994"/>
    <n v="75.599999999999994"/>
    <n v="0"/>
    <n v="75.599999999999994"/>
    <n v="0"/>
    <x v="0"/>
    <m/>
    <m/>
    <m/>
    <m/>
    <s v="none"/>
    <m/>
    <m/>
    <m/>
    <x v="0"/>
    <m/>
    <x v="0"/>
  </r>
  <r>
    <s v="FRA11872405699Q2 2021EUR"/>
    <x v="4"/>
    <n v="276781"/>
    <s v="ESSELINCK INGENIERIE"/>
    <n v="11872405699"/>
    <s v="Q2 2021"/>
    <s v="EUR"/>
    <n v="151.19999999999999"/>
    <n v="151.19999999999999"/>
    <n v="0"/>
    <n v="151.19999999999999"/>
    <n v="0"/>
    <x v="0"/>
    <m/>
    <m/>
    <m/>
    <m/>
    <s v="none"/>
    <m/>
    <m/>
    <m/>
    <x v="0"/>
    <m/>
    <x v="0"/>
  </r>
  <r>
    <s v="FRA1190505928Q1 2021EUR"/>
    <x v="4"/>
    <n v="265160"/>
    <s v="AD VINAM AETERNAM"/>
    <n v="1190505928"/>
    <s v="Q1 2021"/>
    <s v="EUR"/>
    <n v="82.38"/>
    <n v="82.378799999999998"/>
    <n v="1.1999999999972001E-3"/>
    <n v="82.38"/>
    <n v="0"/>
    <x v="0"/>
    <m/>
    <m/>
    <m/>
    <m/>
    <s v="none"/>
    <m/>
    <m/>
    <m/>
    <x v="0"/>
    <m/>
    <x v="0"/>
  </r>
  <r>
    <s v="FRA1190505928Q2 2021EUR"/>
    <x v="4"/>
    <n v="265160"/>
    <s v="AD VINAM AETERNAM"/>
    <n v="1190505928"/>
    <s v="Q2 2021"/>
    <s v="EUR"/>
    <n v="136.91"/>
    <n v="136.9074"/>
    <n v="2.6000000000010398E-3"/>
    <n v="136.91"/>
    <n v="0"/>
    <x v="0"/>
    <m/>
    <m/>
    <m/>
    <m/>
    <s v="none"/>
    <m/>
    <m/>
    <m/>
    <x v="0"/>
    <m/>
    <x v="0"/>
  </r>
  <r>
    <s v="FRA1190505928Q3 2021EUR"/>
    <x v="4"/>
    <n v="265160"/>
    <s v="AD VINAM AETERNAM"/>
    <n v="1190505928"/>
    <s v="Q3 2021"/>
    <s v="EUR"/>
    <n v="278.39999999999998"/>
    <n v="278.40120000000002"/>
    <n v="-1.20000000003983E-3"/>
    <n v="278.39999999999998"/>
    <n v="0"/>
    <x v="0"/>
    <m/>
    <m/>
    <m/>
    <m/>
    <s v="none"/>
    <m/>
    <m/>
    <m/>
    <x v="0"/>
    <m/>
    <x v="0"/>
  </r>
  <r>
    <s v="FRA1190505928Q4 2021EUR"/>
    <x v="4"/>
    <n v="265160"/>
    <s v="AD VINAM AETERNAM"/>
    <n v="1190505928"/>
    <s v="Q4 2021"/>
    <s v="EUR"/>
    <n v="537.12"/>
    <n v="537.11699999999996"/>
    <n v="3.0000000000427402E-3"/>
    <n v="537.12"/>
    <n v="0"/>
    <x v="0"/>
    <m/>
    <m/>
    <m/>
    <m/>
    <s v="none"/>
    <m/>
    <m/>
    <m/>
    <x v="0"/>
    <m/>
    <x v="0"/>
  </r>
  <r>
    <s v="FRA2197205926Q1 2021EUR"/>
    <x v="4"/>
    <n v="317285"/>
    <s v="A+ ARCHITECTURE"/>
    <n v="2197205926"/>
    <s v="Q1 2021"/>
    <s v="EUR"/>
    <n v="324.37"/>
    <n v="324.36900000000003"/>
    <n v="9.9999999997635292E-4"/>
    <n v="324.37"/>
    <n v="0"/>
    <x v="0"/>
    <m/>
    <m/>
    <m/>
    <m/>
    <s v="none"/>
    <m/>
    <m/>
    <m/>
    <x v="0"/>
    <m/>
    <x v="0"/>
  </r>
  <r>
    <s v="FRA2197205926Q2 2021EUR"/>
    <x v="4"/>
    <n v="317285"/>
    <s v="A+ ARCHITECTURE"/>
    <n v="2197205926"/>
    <s v="Q2 2021"/>
    <s v="EUR"/>
    <n v="767.32"/>
    <n v="767.31899999999996"/>
    <n v="1.00000000009004E-3"/>
    <n v="767.32"/>
    <n v="0"/>
    <x v="0"/>
    <m/>
    <m/>
    <m/>
    <m/>
    <s v="none"/>
    <m/>
    <m/>
    <m/>
    <x v="0"/>
    <m/>
    <x v="0"/>
  </r>
  <r>
    <s v="FRA2197205926Q3 2021EUR"/>
    <x v="4"/>
    <n v="317285"/>
    <s v="A+ ARCHITECTURE"/>
    <n v="2197205926"/>
    <s v="Q3 2021"/>
    <s v="EUR"/>
    <n v="317.85000000000002"/>
    <n v="317.85000000000002"/>
    <n v="0"/>
    <n v="317.85000000000002"/>
    <n v="0"/>
    <x v="0"/>
    <m/>
    <m/>
    <m/>
    <m/>
    <s v="none"/>
    <m/>
    <m/>
    <m/>
    <x v="0"/>
    <m/>
    <x v="0"/>
  </r>
  <r>
    <s v="FRA2197205926Q4 2021EUR"/>
    <x v="4"/>
    <n v="317285"/>
    <s v="A+ ARCHITECTURE"/>
    <n v="2197205926"/>
    <s v="Q4 2021"/>
    <s v="EUR"/>
    <n v="1878.39"/>
    <n v="1878.39"/>
    <n v="0"/>
    <n v="1878.39"/>
    <n v="0"/>
    <x v="0"/>
    <m/>
    <m/>
    <m/>
    <m/>
    <s v="none"/>
    <m/>
    <m/>
    <m/>
    <x v="0"/>
    <m/>
    <x v="0"/>
  </r>
  <r>
    <s v="FRA1190405898Q0 2021EUR"/>
    <x v="4"/>
    <n v="60720"/>
    <s v="ALTERFOOD"/>
    <n v="1190405898"/>
    <s v="Q0 2021"/>
    <s v="EUR"/>
    <n v="349.41"/>
    <n v="349.41419999999999"/>
    <n v="-4.1999999999688901E-3"/>
    <n v="349.41"/>
    <n v="0"/>
    <x v="0"/>
    <m/>
    <m/>
    <m/>
    <m/>
    <s v="none"/>
    <m/>
    <m/>
    <m/>
    <x v="0"/>
    <m/>
    <x v="0"/>
  </r>
  <r>
    <s v="FRA1190405898Q1 2021EUR"/>
    <x v="4"/>
    <n v="60720"/>
    <s v="ALTERFOOD"/>
    <n v="1190405898"/>
    <s v="Q1 2021"/>
    <s v="EUR"/>
    <n v="576.66"/>
    <n v="576.66300000000001"/>
    <n v="-3.0000000000427402E-3"/>
    <n v="576.66"/>
    <n v="0"/>
    <x v="0"/>
    <m/>
    <m/>
    <m/>
    <m/>
    <s v="none"/>
    <m/>
    <m/>
    <m/>
    <x v="0"/>
    <m/>
    <x v="0"/>
  </r>
  <r>
    <s v="FRA1190405898Q2 2021EUR"/>
    <x v="4"/>
    <n v="60720"/>
    <s v="ALTERFOOD"/>
    <n v="1190405898"/>
    <s v="Q2 2021"/>
    <s v="EUR"/>
    <n v="554.82000000000005"/>
    <n v="554.82180000000005"/>
    <n v="-1.8000000000029099E-3"/>
    <n v="554.82000000000005"/>
    <n v="0"/>
    <x v="0"/>
    <m/>
    <m/>
    <m/>
    <m/>
    <s v="none"/>
    <m/>
    <m/>
    <m/>
    <x v="0"/>
    <m/>
    <x v="0"/>
  </r>
  <r>
    <s v="FRA1190405898Q3 2021EUR"/>
    <x v="4"/>
    <n v="60720"/>
    <s v="ALTERFOOD"/>
    <n v="1190405898"/>
    <s v="Q3 2021"/>
    <s v="EUR"/>
    <n v="1301.78"/>
    <n v="1301.7798"/>
    <n v="1.99999999949795E-4"/>
    <n v="1301.78"/>
    <n v="0"/>
    <x v="0"/>
    <m/>
    <m/>
    <m/>
    <m/>
    <s v="none"/>
    <m/>
    <m/>
    <m/>
    <x v="0"/>
    <m/>
    <x v="0"/>
  </r>
  <r>
    <s v="FRA1190405898Q4 2021EUR"/>
    <x v="4"/>
    <n v="60720"/>
    <s v="ALTERFOOD"/>
    <n v="1190405898"/>
    <s v="Q4 2021"/>
    <s v="EUR"/>
    <n v="2003.78"/>
    <n v="2003.7755999999999"/>
    <n v="4.4000000000323702E-3"/>
    <n v="2003.78"/>
    <n v="0"/>
    <x v="0"/>
    <m/>
    <m/>
    <m/>
    <m/>
    <s v="none"/>
    <m/>
    <m/>
    <m/>
    <x v="0"/>
    <m/>
    <x v="0"/>
  </r>
  <r>
    <s v="FRA119505885Q0 2021EUR"/>
    <x v="4"/>
    <n v="182899"/>
    <s v="COMPTOIR DES GRANDES MARQUES"/>
    <n v="119505885"/>
    <s v="Q0 2021"/>
    <s v="EUR"/>
    <n v="57.38"/>
    <n v="57.380400000000002"/>
    <n v="-3.9999999999906701E-4"/>
    <n v="57.38"/>
    <n v="0"/>
    <x v="0"/>
    <m/>
    <m/>
    <m/>
    <m/>
    <s v="none"/>
    <m/>
    <m/>
    <m/>
    <x v="0"/>
    <m/>
    <x v="0"/>
  </r>
  <r>
    <s v="FRA119505885Q1 2021EUR"/>
    <x v="4"/>
    <n v="182899"/>
    <s v="COMPTOIR DES GRANDES MARQUES"/>
    <n v="119505885"/>
    <s v="Q1 2021"/>
    <s v="EUR"/>
    <n v="67.06"/>
    <n v="67.06"/>
    <n v="0"/>
    <n v="67.06"/>
    <n v="0"/>
    <x v="0"/>
    <m/>
    <m/>
    <m/>
    <m/>
    <s v="none"/>
    <m/>
    <m/>
    <m/>
    <x v="0"/>
    <m/>
    <x v="0"/>
  </r>
  <r>
    <s v="FRA119505885Q2 2021EUR"/>
    <x v="4"/>
    <n v="182899"/>
    <s v="COMPTOIR DES GRANDES MARQUES"/>
    <n v="119505885"/>
    <s v="Q2 2021"/>
    <s v="EUR"/>
    <n v="1213.32"/>
    <n v="1213.3155999999999"/>
    <n v="4.4000000000323702E-3"/>
    <n v="1213.32"/>
    <n v="0"/>
    <x v="0"/>
    <m/>
    <m/>
    <m/>
    <m/>
    <s v="none"/>
    <m/>
    <m/>
    <m/>
    <x v="0"/>
    <m/>
    <x v="0"/>
  </r>
  <r>
    <s v="FRA119505885Q3 2021EUR"/>
    <x v="4"/>
    <n v="182899"/>
    <s v="COMPTOIR DES GRANDES MARQUES"/>
    <n v="119505885"/>
    <s v="Q3 2021"/>
    <s v="EUR"/>
    <n v="4130.8"/>
    <n v="4130.7965999999997"/>
    <n v="3.4000000005107701E-3"/>
    <n v="4130.8"/>
    <n v="0"/>
    <x v="0"/>
    <m/>
    <m/>
    <m/>
    <m/>
    <s v="none"/>
    <m/>
    <m/>
    <m/>
    <x v="0"/>
    <m/>
    <x v="0"/>
  </r>
  <r>
    <s v="FRA119505885Q4 2021EUR"/>
    <x v="4"/>
    <n v="182899"/>
    <s v="COMPTOIR DES GRANDES MARQUES"/>
    <n v="119505885"/>
    <s v="Q4 2021"/>
    <s v="EUR"/>
    <n v="4355.28"/>
    <n v="4355.2761"/>
    <n v="3.8999999997031401E-3"/>
    <n v="4355.28"/>
    <n v="0"/>
    <x v="0"/>
    <m/>
    <m/>
    <m/>
    <m/>
    <s v="none"/>
    <m/>
    <m/>
    <m/>
    <x v="0"/>
    <m/>
    <x v="0"/>
  </r>
  <r>
    <s v="FRA2150284252Q0 2021EUR"/>
    <x v="4"/>
    <n v="214646"/>
    <s v="STN TEFID"/>
    <n v="2150284252"/>
    <s v="Q0 2021"/>
    <s v="EUR"/>
    <n v="140.91"/>
    <n v="140.90629999999999"/>
    <n v="3.70000000000914E-3"/>
    <n v="140.91"/>
    <n v="0"/>
    <x v="0"/>
    <m/>
    <m/>
    <m/>
    <m/>
    <s v="none"/>
    <m/>
    <m/>
    <m/>
    <x v="0"/>
    <m/>
    <x v="0"/>
  </r>
  <r>
    <s v="FRA2150284252Q1 2021EUR"/>
    <x v="4"/>
    <n v="214646"/>
    <s v="STN TEFID"/>
    <n v="2150284252"/>
    <s v="Q1 2021"/>
    <s v="EUR"/>
    <n v="19641.61"/>
    <n v="19641.6086"/>
    <n v="1.40000000101281E-3"/>
    <n v="19641.61"/>
    <n v="0"/>
    <x v="0"/>
    <m/>
    <m/>
    <m/>
    <m/>
    <s v="none"/>
    <m/>
    <m/>
    <m/>
    <x v="0"/>
    <m/>
    <x v="0"/>
  </r>
  <r>
    <s v="FRA2150284252Q2 2021EUR"/>
    <x v="4"/>
    <n v="214646"/>
    <s v="STN TEFID"/>
    <n v="2150284252"/>
    <s v="Q2 2021"/>
    <s v="EUR"/>
    <n v="28639.91"/>
    <n v="28639.907999999999"/>
    <n v="2.0000000004074502E-3"/>
    <n v="28639.91"/>
    <n v="0"/>
    <x v="0"/>
    <m/>
    <m/>
    <m/>
    <m/>
    <s v="none"/>
    <m/>
    <m/>
    <m/>
    <x v="0"/>
    <m/>
    <x v="0"/>
  </r>
  <r>
    <s v="FRA2150284252Q3 2021EUR"/>
    <x v="4"/>
    <n v="214646"/>
    <s v="STN TEFID"/>
    <n v="2150284252"/>
    <s v="Q3 2021"/>
    <s v="EUR"/>
    <n v="20602.7"/>
    <n v="20602.699100000002"/>
    <n v="8.9999999909195995E-4"/>
    <n v="20602.7"/>
    <n v="0"/>
    <x v="0"/>
    <m/>
    <m/>
    <m/>
    <m/>
    <s v="none"/>
    <m/>
    <m/>
    <m/>
    <x v="0"/>
    <m/>
    <x v="0"/>
  </r>
  <r>
    <s v="FRA2150284252Q4 2021EUR"/>
    <x v="4"/>
    <n v="214646"/>
    <s v="STN TEFID"/>
    <n v="2150284252"/>
    <s v="Q4 2021"/>
    <s v="EUR"/>
    <n v="24281.49"/>
    <n v="24281.486199999999"/>
    <n v="3.8000000022293499E-3"/>
    <n v="24281.49"/>
    <n v="0"/>
    <x v="0"/>
    <m/>
    <m/>
    <m/>
    <m/>
    <s v="none"/>
    <m/>
    <m/>
    <m/>
    <x v="0"/>
    <m/>
    <x v="0"/>
  </r>
  <r>
    <s v="FRA1150054231Q1 2021EUR"/>
    <x v="4"/>
    <n v="57952"/>
    <s v="ETABLISSEMENTS DUGAS"/>
    <n v="1150054231"/>
    <s v="Q1 2021"/>
    <s v="EUR"/>
    <n v="101.4"/>
    <n v="101.4"/>
    <n v="0"/>
    <n v="101.4"/>
    <n v="0"/>
    <x v="0"/>
    <m/>
    <m/>
    <m/>
    <m/>
    <s v="none"/>
    <m/>
    <m/>
    <m/>
    <x v="0"/>
    <m/>
    <x v="0"/>
  </r>
  <r>
    <s v="FRA1150054231Q2 2021EUR"/>
    <x v="4"/>
    <n v="57952"/>
    <s v="ETABLISSEMENTS DUGAS"/>
    <n v="1150054231"/>
    <s v="Q2 2021"/>
    <s v="EUR"/>
    <n v="382.32"/>
    <n v="382.32"/>
    <n v="0"/>
    <n v="382.32"/>
    <n v="0"/>
    <x v="0"/>
    <m/>
    <m/>
    <m/>
    <m/>
    <s v="none"/>
    <m/>
    <m/>
    <m/>
    <x v="0"/>
    <m/>
    <x v="0"/>
  </r>
  <r>
    <s v="FRA1150054231Q3 2021EUR"/>
    <x v="4"/>
    <n v="57952"/>
    <s v="ETABLISSEMENTS DUGAS"/>
    <n v="1150054231"/>
    <s v="Q3 2021"/>
    <s v="EUR"/>
    <n v="869.5"/>
    <n v="869.50450000000001"/>
    <n v="-4.5000000000072699E-3"/>
    <n v="869.5"/>
    <n v="0"/>
    <x v="0"/>
    <m/>
    <m/>
    <m/>
    <m/>
    <s v="none"/>
    <m/>
    <m/>
    <m/>
    <x v="0"/>
    <m/>
    <x v="0"/>
  </r>
  <r>
    <s v="FRA1150054231Q4 2021EUR"/>
    <x v="4"/>
    <n v="57952"/>
    <s v="ETABLISSEMENTS DUGAS"/>
    <n v="1150054231"/>
    <s v="Q4 2021"/>
    <s v="EUR"/>
    <n v="945.7"/>
    <n v="945.70249999999999"/>
    <n v="-2.4999999999408798E-3"/>
    <n v="945.7"/>
    <n v="0"/>
    <x v="0"/>
    <m/>
    <m/>
    <m/>
    <m/>
    <s v="none"/>
    <m/>
    <m/>
    <m/>
    <x v="0"/>
    <m/>
    <x v="0"/>
  </r>
  <r>
    <s v="FRAFR3MGPS1662Q0 2021EUR"/>
    <x v="4"/>
    <n v="57952"/>
    <s v="ETABLISSEMENTS DUGAS"/>
    <s v="FR3MGPS1662"/>
    <s v="Q0 2021"/>
    <s v="EUR"/>
    <n v="-20.53"/>
    <n v="-20.531400000000001"/>
    <n v="1.4000000000002899E-3"/>
    <n v="-20.53"/>
    <n v="0"/>
    <x v="0"/>
    <m/>
    <m/>
    <m/>
    <m/>
    <s v="none"/>
    <m/>
    <m/>
    <m/>
    <x v="0"/>
    <m/>
    <x v="0"/>
  </r>
  <r>
    <s v="FRAFR3MGPS1662Y 2021EUR"/>
    <x v="4"/>
    <n v="57952"/>
    <s v="ETABLISSEMENTS DUGAS"/>
    <s v="FR3MGPS1662"/>
    <s v="Y 2021"/>
    <s v="EUR"/>
    <n v="262.51"/>
    <n v="262.50959999999998"/>
    <n v="4.0000000001327803E-4"/>
    <n v="262.51"/>
    <n v="0"/>
    <x v="0"/>
    <m/>
    <m/>
    <m/>
    <m/>
    <s v="none"/>
    <m/>
    <m/>
    <m/>
    <x v="0"/>
    <m/>
    <x v="0"/>
  </r>
  <r>
    <s v="FRAFR3IISNSNM1663Q0 2021EUR"/>
    <x v="4"/>
    <n v="57952"/>
    <s v="ETABLISSEMENTS DUGAS"/>
    <s v="FR3IISNSNM1663"/>
    <s v="Q0 2021"/>
    <s v="EUR"/>
    <n v="-331.32"/>
    <n v="-331.31849999999997"/>
    <n v="-1.5000000000213701E-3"/>
    <n v="-331.32"/>
    <n v="0"/>
    <x v="0"/>
    <m/>
    <m/>
    <m/>
    <m/>
    <s v="none"/>
    <m/>
    <m/>
    <m/>
    <x v="0"/>
    <m/>
    <x v="0"/>
  </r>
  <r>
    <s v="FRAFR3IISNSNM1663Y 2021EUR"/>
    <x v="4"/>
    <n v="57952"/>
    <s v="ETABLISSEMENTS DUGAS"/>
    <s v="FR3IISNSNM1663"/>
    <s v="Y 2021"/>
    <s v="EUR"/>
    <n v="3942.28"/>
    <n v="3942.2784000000001"/>
    <n v="1.6000000000531099E-3"/>
    <n v="3942.28"/>
    <n v="0"/>
    <x v="0"/>
    <m/>
    <m/>
    <m/>
    <m/>
    <s v="none"/>
    <m/>
    <m/>
    <m/>
    <x v="0"/>
    <m/>
    <x v="0"/>
  </r>
  <r>
    <s v="FRAFR4GP1772Y 2021EUR"/>
    <x v="4"/>
    <n v="57952"/>
    <s v="ETABLISSEMENTS DUGAS"/>
    <s v="FR4GP1772"/>
    <s v="Y 2021"/>
    <s v="EUR"/>
    <n v="1594.45"/>
    <n v="1594.45"/>
    <n v="0"/>
    <n v="1594.45"/>
    <n v="0"/>
    <x v="0"/>
    <m/>
    <m/>
    <m/>
    <m/>
    <s v="none"/>
    <m/>
    <m/>
    <m/>
    <x v="0"/>
    <m/>
    <x v="0"/>
  </r>
  <r>
    <s v="FRA29314034Q0 2021EUR"/>
    <x v="4"/>
    <n v="2270"/>
    <s v="VILLEROY ET BOCH AG"/>
    <n v="29314034"/>
    <s v="Q0 2021"/>
    <s v="EUR"/>
    <n v="320.81"/>
    <n v="320.81209999999999"/>
    <n v="-2.0999999999844398E-3"/>
    <n v="320.81"/>
    <n v="0"/>
    <x v="0"/>
    <m/>
    <m/>
    <m/>
    <m/>
    <s v="none"/>
    <m/>
    <m/>
    <m/>
    <x v="0"/>
    <m/>
    <x v="0"/>
  </r>
  <r>
    <s v="FRA29314034Q1 2021EUR"/>
    <x v="4"/>
    <n v="2270"/>
    <s v="VILLEROY ET BOCH AG"/>
    <n v="29314034"/>
    <s v="Q1 2021"/>
    <s v="EUR"/>
    <n v="189.8"/>
    <n v="189.80289999999999"/>
    <n v="-2.8999999999825801E-3"/>
    <n v="189.8"/>
    <n v="0"/>
    <x v="0"/>
    <m/>
    <m/>
    <m/>
    <m/>
    <s v="none"/>
    <m/>
    <m/>
    <m/>
    <x v="0"/>
    <m/>
    <x v="0"/>
  </r>
  <r>
    <s v="FRA29314034Q2 2021EUR"/>
    <x v="4"/>
    <n v="2270"/>
    <s v="VILLEROY ET BOCH AG"/>
    <n v="29314034"/>
    <s v="Q2 2021"/>
    <s v="EUR"/>
    <n v="253.67"/>
    <n v="253.67019999999999"/>
    <n v="-2.0000000000663901E-4"/>
    <n v="253.67"/>
    <n v="0"/>
    <x v="0"/>
    <m/>
    <m/>
    <m/>
    <m/>
    <s v="none"/>
    <m/>
    <m/>
    <m/>
    <x v="0"/>
    <m/>
    <x v="0"/>
  </r>
  <r>
    <s v="FRA29314034Q3 2021EUR"/>
    <x v="4"/>
    <n v="2270"/>
    <s v="VILLEROY ET BOCH AG"/>
    <n v="29314034"/>
    <s v="Q3 2021"/>
    <s v="EUR"/>
    <n v="562.86"/>
    <n v="562.85950000000003"/>
    <n v="4.9999999998817603E-4"/>
    <n v="562.86"/>
    <n v="0"/>
    <x v="0"/>
    <m/>
    <m/>
    <m/>
    <m/>
    <s v="none"/>
    <m/>
    <m/>
    <m/>
    <x v="0"/>
    <m/>
    <x v="0"/>
  </r>
  <r>
    <s v="FRA29314034Q4 2021EUR"/>
    <x v="4"/>
    <n v="2270"/>
    <s v="VILLEROY ET BOCH AG"/>
    <n v="29314034"/>
    <s v="Q4 2021"/>
    <s v="EUR"/>
    <n v="417.45"/>
    <n v="417.44639999999998"/>
    <n v="3.6000000000058199E-3"/>
    <n v="417.45"/>
    <n v="0"/>
    <x v="0"/>
    <m/>
    <m/>
    <m/>
    <m/>
    <s v="none"/>
    <m/>
    <m/>
    <m/>
    <x v="0"/>
    <m/>
    <x v="0"/>
  </r>
  <r>
    <s v="FRA2140593993Q0 2021EUR"/>
    <x v="4"/>
    <n v="45851"/>
    <s v="CONNEXING"/>
    <n v="2140593993"/>
    <s v="Q0 2021"/>
    <s v="EUR"/>
    <n v="503.94"/>
    <n v="503.93799999999999"/>
    <n v="2.0000000000095402E-3"/>
    <n v="503.94"/>
    <n v="0"/>
    <x v="0"/>
    <m/>
    <m/>
    <m/>
    <m/>
    <s v="none"/>
    <m/>
    <m/>
    <m/>
    <x v="0"/>
    <m/>
    <x v="0"/>
  </r>
  <r>
    <s v="FRA2140593993Q1 2021EUR"/>
    <x v="4"/>
    <n v="45851"/>
    <s v="CONNEXING"/>
    <n v="2140593993"/>
    <s v="Q1 2021"/>
    <s v="EUR"/>
    <n v="684.13"/>
    <n v="684.13440000000003"/>
    <n v="-4.4000000000323702E-3"/>
    <n v="684.13"/>
    <n v="0"/>
    <x v="0"/>
    <m/>
    <m/>
    <m/>
    <m/>
    <s v="none"/>
    <m/>
    <m/>
    <m/>
    <x v="0"/>
    <m/>
    <x v="0"/>
  </r>
  <r>
    <s v="FRA2140593993Q2 2021EUR"/>
    <x v="4"/>
    <n v="45851"/>
    <s v="CONNEXING"/>
    <n v="2140593993"/>
    <s v="Q2 2021"/>
    <s v="EUR"/>
    <n v="3033.99"/>
    <n v="3033.9947999999999"/>
    <n v="-4.80000000015934E-3"/>
    <n v="3033.99"/>
    <n v="0"/>
    <x v="0"/>
    <m/>
    <m/>
    <m/>
    <m/>
    <s v="none"/>
    <m/>
    <m/>
    <m/>
    <x v="0"/>
    <m/>
    <x v="0"/>
  </r>
  <r>
    <s v="FRA2140593993Q3 2021EUR"/>
    <x v="4"/>
    <n v="45851"/>
    <s v="CONNEXING"/>
    <n v="2140593993"/>
    <s v="Q3 2021"/>
    <s v="EUR"/>
    <n v="1590.13"/>
    <n v="1590.1292000000001"/>
    <n v="8.0000000002655703E-4"/>
    <n v="1590.13"/>
    <n v="0"/>
    <x v="0"/>
    <m/>
    <m/>
    <m/>
    <m/>
    <s v="none"/>
    <m/>
    <m/>
    <m/>
    <x v="0"/>
    <m/>
    <x v="0"/>
  </r>
  <r>
    <s v="FRA2140593993Q4 2021EUR"/>
    <x v="4"/>
    <n v="45851"/>
    <s v="CONNEXING"/>
    <n v="2140593993"/>
    <s v="Q4 2021"/>
    <s v="EUR"/>
    <n v="1426.23"/>
    <n v="1426.2228"/>
    <n v="7.2000000000116398E-3"/>
    <n v="1426.23"/>
    <n v="0"/>
    <x v="0"/>
    <m/>
    <m/>
    <m/>
    <m/>
    <s v="none"/>
    <m/>
    <m/>
    <m/>
    <x v="0"/>
    <m/>
    <x v="0"/>
  </r>
  <r>
    <s v="FRA2150164020Q0 2021EUR"/>
    <x v="4"/>
    <n v="54618"/>
    <s v="INTEGRAL CONCEPT AUDIOVISUEL I.C.A"/>
    <n v="2150164020"/>
    <s v="Q0 2021"/>
    <s v="EUR"/>
    <n v="141.99"/>
    <n v="141.99"/>
    <n v="0"/>
    <n v="141.99"/>
    <n v="0"/>
    <x v="0"/>
    <m/>
    <m/>
    <m/>
    <m/>
    <s v="none"/>
    <m/>
    <m/>
    <m/>
    <x v="0"/>
    <m/>
    <x v="0"/>
  </r>
  <r>
    <s v="FRA2150164020Q1 2021EUR"/>
    <x v="4"/>
    <n v="54618"/>
    <s v="INTEGRAL CONCEPT AUDIOVISUEL I.C.A"/>
    <n v="2150164020"/>
    <s v="Q1 2021"/>
    <s v="EUR"/>
    <n v="3281.61"/>
    <n v="3281.61"/>
    <n v="0"/>
    <n v="3281.61"/>
    <n v="0"/>
    <x v="0"/>
    <m/>
    <m/>
    <m/>
    <m/>
    <s v="none"/>
    <m/>
    <m/>
    <m/>
    <x v="0"/>
    <m/>
    <x v="0"/>
  </r>
  <r>
    <s v="FRA2150164020Q2 2021EUR"/>
    <x v="4"/>
    <n v="54618"/>
    <s v="INTEGRAL CONCEPT AUDIOVISUEL I.C.A"/>
    <n v="2150164020"/>
    <s v="Q2 2021"/>
    <s v="EUR"/>
    <n v="2473"/>
    <n v="2472.9987000000001"/>
    <n v="1.29999999990104E-3"/>
    <n v="2473"/>
    <n v="0"/>
    <x v="0"/>
    <m/>
    <m/>
    <m/>
    <m/>
    <s v="none"/>
    <m/>
    <m/>
    <m/>
    <x v="0"/>
    <m/>
    <x v="0"/>
  </r>
  <r>
    <s v="FRA2150164020Q3 2021EUR"/>
    <x v="4"/>
    <n v="54618"/>
    <s v="INTEGRAL CONCEPT AUDIOVISUEL I.C.A"/>
    <n v="2150164020"/>
    <s v="Q3 2021"/>
    <s v="EUR"/>
    <n v="3184.71"/>
    <n v="3184.7085000000002"/>
    <n v="1.49999999985084E-3"/>
    <n v="3184.71"/>
    <n v="0"/>
    <x v="0"/>
    <m/>
    <m/>
    <m/>
    <m/>
    <s v="none"/>
    <m/>
    <m/>
    <m/>
    <x v="0"/>
    <m/>
    <x v="0"/>
  </r>
  <r>
    <s v="FRA2150164020Q4 2021EUR"/>
    <x v="4"/>
    <n v="54618"/>
    <s v="INTEGRAL CONCEPT AUDIOVISUEL I.C.A"/>
    <n v="2150164020"/>
    <s v="Q4 2021"/>
    <s v="EUR"/>
    <n v="3451.63"/>
    <n v="3451.6257000000001"/>
    <n v="4.3000000000574801E-3"/>
    <n v="3451.63"/>
    <n v="0"/>
    <x v="0"/>
    <m/>
    <m/>
    <m/>
    <m/>
    <s v="none"/>
    <m/>
    <m/>
    <m/>
    <x v="0"/>
    <m/>
    <x v="0"/>
  </r>
  <r>
    <s v="FRA320104Q0 2021EUR"/>
    <x v="4"/>
    <n v="58521"/>
    <s v="DISTRIBUTION SANITAIRE CHAUFFAGE (DSC)"/>
    <n v="320104"/>
    <s v="Q0 2021"/>
    <s v="EUR"/>
    <n v="8721.16"/>
    <n v="8721.1615000000002"/>
    <n v="-1.50000000030559E-3"/>
    <n v="8721.16"/>
    <n v="0"/>
    <x v="0"/>
    <m/>
    <m/>
    <m/>
    <m/>
    <s v="none"/>
    <m/>
    <m/>
    <m/>
    <x v="0"/>
    <m/>
    <x v="0"/>
  </r>
  <r>
    <s v="FRA320104Q1 2021EUR"/>
    <x v="4"/>
    <n v="58521"/>
    <s v="DISTRIBUTION SANITAIRE CHAUFFAGE (DSC)"/>
    <n v="320104"/>
    <s v="Q1 2021"/>
    <s v="EUR"/>
    <n v="7577.22"/>
    <n v="7577.2219999999998"/>
    <n v="-1.9999999994979498E-3"/>
    <n v="7577.22"/>
    <n v="0"/>
    <x v="0"/>
    <m/>
    <m/>
    <m/>
    <m/>
    <s v="none"/>
    <m/>
    <m/>
    <m/>
    <x v="0"/>
    <m/>
    <x v="0"/>
  </r>
  <r>
    <s v="FRA320104Q2 2021EUR"/>
    <x v="4"/>
    <n v="58521"/>
    <s v="DISTRIBUTION SANITAIRE CHAUFFAGE (DSC)"/>
    <n v="320104"/>
    <s v="Q2 2021"/>
    <s v="EUR"/>
    <n v="5154.6000000000004"/>
    <n v="5154.6000000000004"/>
    <n v="0"/>
    <n v="5154.6000000000004"/>
    <n v="0"/>
    <x v="0"/>
    <m/>
    <m/>
    <m/>
    <m/>
    <s v="none"/>
    <m/>
    <m/>
    <m/>
    <x v="0"/>
    <m/>
    <x v="0"/>
  </r>
  <r>
    <s v="FRA320104Q3 2021EUR"/>
    <x v="4"/>
    <n v="58521"/>
    <s v="DISTRIBUTION SANITAIRE CHAUFFAGE (DSC)"/>
    <n v="320104"/>
    <s v="Q3 2021"/>
    <s v="EUR"/>
    <n v="5065.66"/>
    <n v="5065.6554999999998"/>
    <n v="4.5000000000072699E-3"/>
    <n v="5065.66"/>
    <n v="0"/>
    <x v="0"/>
    <m/>
    <m/>
    <m/>
    <m/>
    <s v="none"/>
    <m/>
    <m/>
    <m/>
    <x v="0"/>
    <m/>
    <x v="0"/>
  </r>
  <r>
    <s v="FRA320104Q4 2021EUR"/>
    <x v="4"/>
    <n v="58521"/>
    <s v="DISTRIBUTION SANITAIRE CHAUFFAGE (DSC)"/>
    <n v="320104"/>
    <s v="Q4 2021"/>
    <s v="EUR"/>
    <n v="8125.05"/>
    <n v="8125.0559999999996"/>
    <n v="-5.9999999994033697E-3"/>
    <n v="8125.05"/>
    <n v="0"/>
    <x v="0"/>
    <m/>
    <m/>
    <m/>
    <m/>
    <s v="none"/>
    <m/>
    <m/>
    <m/>
    <x v="0"/>
    <m/>
    <x v="0"/>
  </r>
  <r>
    <s v="FRA1160154736Q1 2021EUR"/>
    <x v="4"/>
    <n v="44634"/>
    <s v="FOODEX"/>
    <n v="1160154736"/>
    <s v="Q1 2021"/>
    <s v="EUR"/>
    <n v="609.54"/>
    <n v="609.54150000000004"/>
    <n v="-1.50000000007821E-3"/>
    <n v="609.54"/>
    <n v="0"/>
    <x v="0"/>
    <m/>
    <m/>
    <m/>
    <m/>
    <s v="none"/>
    <m/>
    <m/>
    <m/>
    <x v="0"/>
    <m/>
    <x v="0"/>
  </r>
  <r>
    <s v="FRA1160154736Q2 2021EUR"/>
    <x v="4"/>
    <n v="44634"/>
    <s v="FOODEX"/>
    <n v="1160154736"/>
    <s v="Q2 2021"/>
    <s v="EUR"/>
    <n v="2380.48"/>
    <n v="2380.482"/>
    <n v="-1.9999999999527002E-3"/>
    <n v="2380.48"/>
    <n v="0"/>
    <x v="0"/>
    <m/>
    <m/>
    <m/>
    <m/>
    <s v="none"/>
    <m/>
    <m/>
    <m/>
    <x v="0"/>
    <m/>
    <x v="0"/>
  </r>
  <r>
    <s v="FRA1160154736Q3 2021EUR"/>
    <x v="4"/>
    <n v="44634"/>
    <s v="FOODEX"/>
    <n v="1160154736"/>
    <s v="Q3 2021"/>
    <s v="EUR"/>
    <n v="3376.87"/>
    <n v="3376.8679999999999"/>
    <n v="1.9999999999527002E-3"/>
    <n v="3376.87"/>
    <n v="0"/>
    <x v="0"/>
    <m/>
    <m/>
    <m/>
    <m/>
    <s v="none"/>
    <m/>
    <m/>
    <m/>
    <x v="0"/>
    <m/>
    <x v="0"/>
  </r>
  <r>
    <s v="FRA1160154736Q4 2021EUR"/>
    <x v="4"/>
    <n v="44634"/>
    <s v="FOODEX"/>
    <n v="1160154736"/>
    <s v="Q4 2021"/>
    <s v="EUR"/>
    <n v="2608.0700000000002"/>
    <n v="2608.067"/>
    <n v="3.0000000001564301E-3"/>
    <n v="2608.0700000000002"/>
    <n v="0"/>
    <x v="0"/>
    <m/>
    <m/>
    <m/>
    <m/>
    <s v="none"/>
    <m/>
    <m/>
    <m/>
    <x v="0"/>
    <m/>
    <x v="0"/>
  </r>
  <r>
    <s v="FRA2150054000Q0 2021EUR"/>
    <x v="4"/>
    <n v="208647"/>
    <s v="MSN DEVELOPPEMENT"/>
    <n v="2150054000"/>
    <s v="Q0 2021"/>
    <s v="EUR"/>
    <n v="525.48"/>
    <n v="525.48320000000001"/>
    <n v="-3.19999999999254E-3"/>
    <n v="525.48"/>
    <n v="0"/>
    <x v="0"/>
    <m/>
    <m/>
    <m/>
    <m/>
    <s v="none"/>
    <m/>
    <m/>
    <m/>
    <x v="0"/>
    <m/>
    <x v="0"/>
  </r>
  <r>
    <s v="FRA2150054000Q1 2021EUR"/>
    <x v="4"/>
    <n v="208647"/>
    <s v="MSN DEVELOPPEMENT"/>
    <n v="2150054000"/>
    <s v="Q1 2021"/>
    <s v="EUR"/>
    <n v="6911.74"/>
    <n v="6911.7416000000003"/>
    <n v="-1.6000000005078601E-3"/>
    <n v="6911.74"/>
    <n v="0"/>
    <x v="0"/>
    <m/>
    <m/>
    <m/>
    <m/>
    <s v="none"/>
    <m/>
    <m/>
    <m/>
    <x v="0"/>
    <m/>
    <x v="0"/>
  </r>
  <r>
    <s v="FRA2150054000Q2 2021EUR"/>
    <x v="4"/>
    <n v="208647"/>
    <s v="MSN DEVELOPPEMENT"/>
    <n v="2150054000"/>
    <s v="Q2 2021"/>
    <s v="EUR"/>
    <n v="7812.49"/>
    <n v="7812.4871999999996"/>
    <n v="2.8000000002066298E-3"/>
    <n v="7812.49"/>
    <n v="0"/>
    <x v="0"/>
    <m/>
    <m/>
    <m/>
    <m/>
    <s v="none"/>
    <m/>
    <m/>
    <m/>
    <x v="0"/>
    <m/>
    <x v="0"/>
  </r>
  <r>
    <s v="FRA2150054000Q3 2021EUR"/>
    <x v="4"/>
    <n v="208647"/>
    <s v="MSN DEVELOPPEMENT"/>
    <n v="2150054000"/>
    <s v="Q3 2021"/>
    <s v="EUR"/>
    <n v="15732.72"/>
    <n v="15732.719499999999"/>
    <n v="5.0000000010186297E-4"/>
    <n v="15732.72"/>
    <n v="0"/>
    <x v="0"/>
    <m/>
    <m/>
    <m/>
    <m/>
    <s v="none"/>
    <m/>
    <m/>
    <m/>
    <x v="0"/>
    <m/>
    <x v="0"/>
  </r>
  <r>
    <s v="FRA2150054000Q4 2021EUR"/>
    <x v="4"/>
    <n v="208647"/>
    <s v="MSN DEVELOPPEMENT"/>
    <n v="2150054000"/>
    <s v="Q4 2021"/>
    <s v="EUR"/>
    <n v="13356.89"/>
    <n v="13356.890600000001"/>
    <n v="-6.0000000121362897E-4"/>
    <n v="13356.89"/>
    <n v="0"/>
    <x v="0"/>
    <m/>
    <m/>
    <m/>
    <m/>
    <s v="none"/>
    <m/>
    <m/>
    <m/>
    <x v="0"/>
    <m/>
    <x v="0"/>
  </r>
  <r>
    <s v="FRA1181005805Q0 2021EUR"/>
    <x v="4"/>
    <n v="44594"/>
    <s v="NESPRESSO FRANCE"/>
    <n v="1181005805"/>
    <s v="Q0 2021"/>
    <s v="EUR"/>
    <n v="4372.8599999999997"/>
    <n v="4372.8599999999997"/>
    <n v="0"/>
    <n v="4372.8599999999997"/>
    <n v="0"/>
    <x v="0"/>
    <m/>
    <m/>
    <m/>
    <m/>
    <s v="none"/>
    <m/>
    <m/>
    <m/>
    <x v="0"/>
    <m/>
    <x v="0"/>
  </r>
  <r>
    <s v="FRA1181005805Q1 2021EUR"/>
    <x v="4"/>
    <n v="44594"/>
    <s v="NESPRESSO FRANCE"/>
    <n v="1181005805"/>
    <s v="Q1 2021"/>
    <s v="EUR"/>
    <n v="66627.839999999997"/>
    <n v="66627.842000000004"/>
    <n v="-2.0000000076834099E-3"/>
    <n v="66627.839999999997"/>
    <n v="0"/>
    <x v="0"/>
    <m/>
    <m/>
    <m/>
    <m/>
    <s v="none"/>
    <m/>
    <m/>
    <m/>
    <x v="0"/>
    <m/>
    <x v="0"/>
  </r>
  <r>
    <s v="FRA1181005805Q2 2021EUR"/>
    <x v="4"/>
    <n v="44594"/>
    <s v="NESPRESSO FRANCE"/>
    <n v="1181005805"/>
    <s v="Q2 2021"/>
    <s v="EUR"/>
    <n v="102682.61"/>
    <n v="102682.609"/>
    <n v="1.0000000038417E-3"/>
    <n v="102682.61"/>
    <n v="0"/>
    <x v="0"/>
    <m/>
    <m/>
    <m/>
    <m/>
    <s v="none"/>
    <m/>
    <m/>
    <m/>
    <x v="0"/>
    <m/>
    <x v="0"/>
  </r>
  <r>
    <s v="FRA1181005805Q3 2021EUR"/>
    <x v="4"/>
    <n v="44594"/>
    <s v="NESPRESSO FRANCE"/>
    <n v="1181005805"/>
    <s v="Q3 2021"/>
    <s v="EUR"/>
    <n v="143501.07999999999"/>
    <n v="143501.08300000001"/>
    <n v="-3.0000000260770299E-3"/>
    <n v="143501.07999999999"/>
    <n v="0"/>
    <x v="0"/>
    <m/>
    <m/>
    <m/>
    <m/>
    <s v="none"/>
    <m/>
    <m/>
    <m/>
    <x v="0"/>
    <m/>
    <x v="0"/>
  </r>
  <r>
    <s v="FRA1181005805Q4 2021EUR"/>
    <x v="4"/>
    <n v="44594"/>
    <s v="NESPRESSO FRANCE"/>
    <n v="1181005805"/>
    <s v="Q4 2021"/>
    <s v="EUR"/>
    <n v="159696.24"/>
    <n v="159696.24100000001"/>
    <n v="-1.00000001839362E-3"/>
    <n v="159696.24"/>
    <n v="0"/>
    <x v="0"/>
    <m/>
    <m/>
    <m/>
    <m/>
    <s v="none"/>
    <m/>
    <m/>
    <m/>
    <x v="0"/>
    <m/>
    <x v="0"/>
  </r>
  <r>
    <s v="FRA19218008Q0 2021EUR"/>
    <x v="4"/>
    <n v="115081"/>
    <s v="TAITTINGER CCVC"/>
    <n v="19218008"/>
    <s v="Q0 2021"/>
    <s v="EUR"/>
    <n v="931.84"/>
    <n v="931.84"/>
    <n v="0"/>
    <n v="931.84"/>
    <n v="0"/>
    <x v="0"/>
    <m/>
    <m/>
    <m/>
    <m/>
    <s v="none"/>
    <m/>
    <m/>
    <m/>
    <x v="0"/>
    <m/>
    <x v="0"/>
  </r>
  <r>
    <s v="FRA19218008Q1 2021EUR"/>
    <x v="4"/>
    <n v="115081"/>
    <s v="TAITTINGER CCVC"/>
    <n v="19218008"/>
    <s v="Q1 2021"/>
    <s v="EUR"/>
    <n v="2510.17"/>
    <n v="2510.17"/>
    <n v="0"/>
    <n v="2510.17"/>
    <n v="0"/>
    <x v="0"/>
    <m/>
    <m/>
    <m/>
    <m/>
    <s v="none"/>
    <m/>
    <m/>
    <m/>
    <x v="0"/>
    <m/>
    <x v="0"/>
  </r>
  <r>
    <s v="FRA19218008Q2 2021EUR"/>
    <x v="4"/>
    <n v="115081"/>
    <s v="TAITTINGER CCVC"/>
    <n v="19218008"/>
    <s v="Q2 2021"/>
    <s v="EUR"/>
    <n v="6887.53"/>
    <n v="6887.53"/>
    <n v="0"/>
    <n v="6887.53"/>
    <n v="0"/>
    <x v="0"/>
    <m/>
    <m/>
    <m/>
    <m/>
    <s v="none"/>
    <m/>
    <m/>
    <m/>
    <x v="0"/>
    <m/>
    <x v="0"/>
  </r>
  <r>
    <s v="FRA19218008Q3 2021EUR"/>
    <x v="4"/>
    <n v="115081"/>
    <s v="TAITTINGER CCVC"/>
    <n v="19218008"/>
    <s v="Q3 2021"/>
    <s v="EUR"/>
    <n v="9218.07"/>
    <n v="9218.0771000000004"/>
    <n v="-7.1000000007188603E-3"/>
    <n v="9218.07"/>
    <n v="0"/>
    <x v="0"/>
    <m/>
    <m/>
    <m/>
    <m/>
    <s v="none"/>
    <m/>
    <m/>
    <m/>
    <x v="0"/>
    <m/>
    <x v="0"/>
  </r>
  <r>
    <s v="FRA19218008Q4 2021EUR"/>
    <x v="4"/>
    <n v="115081"/>
    <s v="TAITTINGER CCVC"/>
    <n v="19218008"/>
    <s v="Q4 2021"/>
    <s v="EUR"/>
    <n v="9507.92"/>
    <n v="9507.9172999999992"/>
    <n v="2.7000000009138598E-3"/>
    <n v="9507.92"/>
    <n v="0"/>
    <x v="0"/>
    <m/>
    <m/>
    <m/>
    <m/>
    <s v="none"/>
    <m/>
    <m/>
    <m/>
    <x v="0"/>
    <m/>
    <x v="0"/>
  </r>
  <r>
    <s v="FRA2140343266Q0 2021EUR"/>
    <x v="4"/>
    <n v="3780"/>
    <s v="BIC GRAPHIC FRANCE"/>
    <n v="2140343266"/>
    <s v="Q0 2021"/>
    <s v="EUR"/>
    <n v="1244.33"/>
    <n v="1244.327"/>
    <n v="2.9999999999290499E-3"/>
    <n v="1244.33"/>
    <n v="0"/>
    <x v="0"/>
    <m/>
    <m/>
    <m/>
    <m/>
    <s v="none"/>
    <m/>
    <m/>
    <m/>
    <x v="0"/>
    <m/>
    <x v="0"/>
  </r>
  <r>
    <s v="FRA2140343266Q1 2021EUR"/>
    <x v="4"/>
    <n v="3780"/>
    <s v="BIC GRAPHIC FRANCE"/>
    <n v="2140343266"/>
    <s v="Q1 2021"/>
    <s v="EUR"/>
    <n v="1672.22"/>
    <n v="1672.2222999999999"/>
    <n v="-2.2999999998774001E-3"/>
    <n v="1672.22"/>
    <n v="0"/>
    <x v="0"/>
    <m/>
    <m/>
    <m/>
    <m/>
    <s v="none"/>
    <m/>
    <m/>
    <m/>
    <x v="0"/>
    <m/>
    <x v="0"/>
  </r>
  <r>
    <s v="FRA2140343266Q2 2021EUR"/>
    <x v="4"/>
    <n v="3780"/>
    <s v="BIC GRAPHIC FRANCE"/>
    <n v="2140343266"/>
    <s v="Q2 2021"/>
    <s v="EUR"/>
    <n v="2903.92"/>
    <n v="2903.9191999999998"/>
    <n v="8.0000000025393005E-4"/>
    <n v="2903.92"/>
    <n v="0"/>
    <x v="0"/>
    <m/>
    <m/>
    <m/>
    <m/>
    <s v="none"/>
    <m/>
    <m/>
    <m/>
    <x v="0"/>
    <m/>
    <x v="0"/>
  </r>
  <r>
    <s v="FRA2140343266Q3 2021EUR"/>
    <x v="4"/>
    <n v="3780"/>
    <s v="BIC GRAPHIC FRANCE"/>
    <n v="2140343266"/>
    <s v="Q3 2021"/>
    <s v="EUR"/>
    <n v="5564.24"/>
    <n v="5564.2370000000001"/>
    <n v="2.9999999997016801E-3"/>
    <n v="5564.24"/>
    <n v="0"/>
    <x v="0"/>
    <m/>
    <m/>
    <m/>
    <m/>
    <s v="none"/>
    <m/>
    <m/>
    <m/>
    <x v="0"/>
    <m/>
    <x v="0"/>
  </r>
  <r>
    <s v="FRA2140343266Q4 2021EUR"/>
    <x v="4"/>
    <n v="3780"/>
    <s v="BIC GRAPHIC FRANCE"/>
    <n v="2140343266"/>
    <s v="Q4 2021"/>
    <s v="EUR"/>
    <n v="6417.23"/>
    <n v="6417.2262000000001"/>
    <n v="3.7999999995008602E-3"/>
    <n v="6417.23"/>
    <n v="0"/>
    <x v="0"/>
    <m/>
    <m/>
    <m/>
    <m/>
    <s v="none"/>
    <m/>
    <m/>
    <m/>
    <x v="0"/>
    <m/>
    <x v="0"/>
  </r>
  <r>
    <s v="FRA2140163516Q0 2021EUR"/>
    <x v="4"/>
    <n v="206646"/>
    <s v="P.J.D AUDIOVISUEL"/>
    <n v="2140163516"/>
    <s v="Q0 2021"/>
    <s v="EUR"/>
    <n v="937.05"/>
    <n v="937.05"/>
    <n v="0"/>
    <n v="937.05"/>
    <n v="0"/>
    <x v="0"/>
    <m/>
    <m/>
    <m/>
    <m/>
    <s v="none"/>
    <m/>
    <m/>
    <m/>
    <x v="0"/>
    <m/>
    <x v="0"/>
  </r>
  <r>
    <s v="FRA2140163516Q1 2021EUR"/>
    <x v="4"/>
    <n v="206646"/>
    <s v="P.J.D AUDIOVISUEL"/>
    <n v="2140163516"/>
    <s v="Q1 2021"/>
    <s v="EUR"/>
    <n v="277.62"/>
    <n v="277.62"/>
    <n v="0"/>
    <n v="277.62"/>
    <n v="0"/>
    <x v="0"/>
    <m/>
    <m/>
    <m/>
    <m/>
    <s v="none"/>
    <m/>
    <m/>
    <m/>
    <x v="0"/>
    <m/>
    <x v="0"/>
  </r>
  <r>
    <s v="FRA2140163516Q2 2021EUR"/>
    <x v="4"/>
    <n v="206646"/>
    <s v="P.J.D AUDIOVISUEL"/>
    <n v="2140163516"/>
    <s v="Q2 2021"/>
    <s v="EUR"/>
    <n v="353.46"/>
    <n v="353.46"/>
    <n v="0"/>
    <n v="353.46"/>
    <n v="0"/>
    <x v="0"/>
    <m/>
    <m/>
    <m/>
    <m/>
    <s v="none"/>
    <m/>
    <m/>
    <m/>
    <x v="0"/>
    <m/>
    <x v="0"/>
  </r>
  <r>
    <s v="FRA2140163516Q3 2021EUR"/>
    <x v="4"/>
    <n v="206646"/>
    <s v="P.J.D AUDIOVISUEL"/>
    <n v="2140163516"/>
    <s v="Q3 2021"/>
    <s v="EUR"/>
    <n v="1159.56"/>
    <n v="1159.56"/>
    <n v="0"/>
    <n v="1159.56"/>
    <n v="0"/>
    <x v="0"/>
    <m/>
    <m/>
    <m/>
    <m/>
    <s v="none"/>
    <m/>
    <m/>
    <m/>
    <x v="0"/>
    <m/>
    <x v="0"/>
  </r>
  <r>
    <s v="FRA2140163516Q4 2021EUR"/>
    <x v="4"/>
    <n v="206646"/>
    <s v="P.J.D AUDIOVISUEL"/>
    <n v="2140163516"/>
    <s v="Q4 2021"/>
    <s v="EUR"/>
    <n v="2160.7199999999998"/>
    <n v="2160.7199999999998"/>
    <n v="0"/>
    <n v="2160.7199999999998"/>
    <n v="0"/>
    <x v="0"/>
    <m/>
    <m/>
    <m/>
    <m/>
    <s v="none"/>
    <m/>
    <m/>
    <m/>
    <x v="0"/>
    <m/>
    <x v="0"/>
  </r>
  <r>
    <s v="FRA1150543999Q1 2021EUR"/>
    <x v="4"/>
    <n v="61441"/>
    <s v="AMPLITUDE"/>
    <n v="1150543999"/>
    <s v="Q1 2021"/>
    <s v="EUR"/>
    <n v="618.64"/>
    <n v="618.64200000000005"/>
    <n v="-2.0000000000663901E-3"/>
    <n v="618.64"/>
    <n v="0"/>
    <x v="0"/>
    <m/>
    <m/>
    <m/>
    <m/>
    <s v="none"/>
    <m/>
    <m/>
    <m/>
    <x v="0"/>
    <m/>
    <x v="0"/>
  </r>
  <r>
    <s v="FRA1150543999Q2 2021EUR"/>
    <x v="4"/>
    <n v="61441"/>
    <s v="AMPLITUDE"/>
    <n v="1150543999"/>
    <s v="Q2 2021"/>
    <s v="EUR"/>
    <n v="337.21"/>
    <n v="337.20600000000002"/>
    <n v="3.9999999999622499E-3"/>
    <n v="337.21"/>
    <n v="0"/>
    <x v="0"/>
    <m/>
    <m/>
    <m/>
    <m/>
    <s v="none"/>
    <m/>
    <m/>
    <m/>
    <x v="0"/>
    <m/>
    <x v="0"/>
  </r>
  <r>
    <s v="FRA1150543999Q4 2021EUR"/>
    <x v="4"/>
    <n v="61441"/>
    <s v="AMPLITUDE"/>
    <n v="1150543999"/>
    <s v="Q4 2021"/>
    <s v="EUR"/>
    <n v="4474.32"/>
    <n v="4474.32"/>
    <n v="0"/>
    <n v="4474.32"/>
    <n v="0"/>
    <x v="0"/>
    <m/>
    <m/>
    <m/>
    <m/>
    <s v="none"/>
    <m/>
    <m/>
    <m/>
    <x v="0"/>
    <m/>
    <x v="0"/>
  </r>
  <r>
    <s v="FRA2140543932Q1 2021EUR"/>
    <x v="4"/>
    <n v="63701"/>
    <s v="TRADIBAT"/>
    <n v="2140543932"/>
    <s v="Q1 2021"/>
    <s v="EUR"/>
    <n v="1037.1600000000001"/>
    <n v="1037.1600000000001"/>
    <n v="0"/>
    <n v="1037.1600000000001"/>
    <n v="0"/>
    <x v="0"/>
    <m/>
    <m/>
    <m/>
    <m/>
    <s v="none"/>
    <m/>
    <m/>
    <m/>
    <x v="0"/>
    <m/>
    <x v="0"/>
  </r>
  <r>
    <s v="FRA2196406472 TRAVAUXQ1 2021EUR"/>
    <x v="4"/>
    <n v="66255"/>
    <s v="CONSEIL ETUDES &amp; INSTALLATIONS DE SYSTEMES DE SECURITE SUD-EST (CEISS SUD EST)"/>
    <s v="2196406472 TRAVAUX"/>
    <s v="Q1 2021"/>
    <s v="EUR"/>
    <n v="190.16"/>
    <n v="190.16"/>
    <n v="0"/>
    <n v="190.16"/>
    <n v="0"/>
    <x v="0"/>
    <m/>
    <m/>
    <m/>
    <m/>
    <s v="none"/>
    <m/>
    <m/>
    <m/>
    <x v="0"/>
    <m/>
    <x v="0"/>
  </r>
  <r>
    <s v="FRA2196406474 MAINTENANCEQ1 2021EUR"/>
    <x v="4"/>
    <n v="66255"/>
    <s v="CONSEIL ETUDES &amp; INSTALLATIONS DE SYSTEMES DE SECURITE SUD-EST (CEISS SUD EST)"/>
    <s v="2196406474 MAINTENANCE"/>
    <s v="Q1 2021"/>
    <s v="EUR"/>
    <n v="258.76"/>
    <n v="258.76"/>
    <n v="0"/>
    <n v="258.76"/>
    <n v="0"/>
    <x v="0"/>
    <m/>
    <m/>
    <m/>
    <m/>
    <s v="none"/>
    <m/>
    <m/>
    <m/>
    <x v="0"/>
    <m/>
    <x v="0"/>
  </r>
  <r>
    <s v="FRA2196406474 MAINTENANCEQ2 2021EUR"/>
    <x v="4"/>
    <n v="66255"/>
    <s v="CONSEIL ETUDES &amp; INSTALLATIONS DE SYSTEMES DE SECURITE SUD-EST (CEISS SUD EST)"/>
    <s v="2196406474 MAINTENANCE"/>
    <s v="Q2 2021"/>
    <s v="EUR"/>
    <n v="74.209999999999994"/>
    <n v="74.212400000000002"/>
    <n v="-2.4000000000086101E-3"/>
    <n v="74.209999999999994"/>
    <n v="0"/>
    <x v="0"/>
    <m/>
    <m/>
    <m/>
    <m/>
    <s v="none"/>
    <m/>
    <m/>
    <m/>
    <x v="0"/>
    <m/>
    <x v="0"/>
  </r>
  <r>
    <s v="FRA2196406474 MAINTENANCEQ3 2021EUR"/>
    <x v="4"/>
    <n v="66255"/>
    <s v="CONSEIL ETUDES &amp; INSTALLATIONS DE SYSTEMES DE SECURITE SUD-EST (CEISS SUD EST)"/>
    <s v="2196406474 MAINTENANCE"/>
    <s v="Q3 2021"/>
    <s v="EUR"/>
    <n v="662.91"/>
    <n v="662.91120000000001"/>
    <n v="-1.20000000003983E-3"/>
    <n v="662.91"/>
    <n v="0"/>
    <x v="0"/>
    <m/>
    <m/>
    <m/>
    <m/>
    <s v="none"/>
    <m/>
    <m/>
    <m/>
    <x v="0"/>
    <m/>
    <x v="0"/>
  </r>
  <r>
    <s v="FRA2196406474 MAINTENANCEQ4 2021EUR"/>
    <x v="4"/>
    <n v="66255"/>
    <s v="CONSEIL ETUDES &amp; INSTALLATIONS DE SYSTEMES DE SECURITE SUD-EST (CEISS SUD EST)"/>
    <s v="2196406474 MAINTENANCE"/>
    <s v="Q4 2021"/>
    <s v="EUR"/>
    <n v="1165.07"/>
    <n v="1165.0724"/>
    <n v="-2.40000000007967E-3"/>
    <n v="1165.07"/>
    <n v="0"/>
    <x v="0"/>
    <m/>
    <m/>
    <m/>
    <m/>
    <s v="none"/>
    <m/>
    <m/>
    <m/>
    <x v="0"/>
    <m/>
    <x v="0"/>
  </r>
  <r>
    <s v="FRA2130052595Q0 2021EUR"/>
    <x v="4"/>
    <n v="56625"/>
    <s v="2H ENERGY"/>
    <n v="2130052595"/>
    <s v="Q0 2021"/>
    <s v="EUR"/>
    <n v="228.1"/>
    <n v="228.10470000000001"/>
    <n v="-4.7000000000139101E-3"/>
    <n v="228.1"/>
    <n v="0"/>
    <x v="0"/>
    <m/>
    <m/>
    <m/>
    <m/>
    <s v="none"/>
    <m/>
    <m/>
    <m/>
    <x v="0"/>
    <m/>
    <x v="0"/>
  </r>
  <r>
    <s v="FRA2130052595Q1 2021EUR"/>
    <x v="4"/>
    <n v="56625"/>
    <s v="2H ENERGY"/>
    <n v="2130052595"/>
    <s v="Q1 2021"/>
    <s v="EUR"/>
    <n v="290.08"/>
    <n v="290.07870000000003"/>
    <n v="1.29999999995789E-3"/>
    <n v="290.08"/>
    <n v="0"/>
    <x v="0"/>
    <m/>
    <m/>
    <m/>
    <m/>
    <s v="none"/>
    <m/>
    <m/>
    <m/>
    <x v="0"/>
    <m/>
    <x v="0"/>
  </r>
  <r>
    <s v="FRA2130052595Q2 2021EUR"/>
    <x v="4"/>
    <n v="56625"/>
    <s v="2H ENERGY"/>
    <n v="2130052595"/>
    <s v="Q2 2021"/>
    <s v="EUR"/>
    <n v="217.84"/>
    <n v="217.8372"/>
    <n v="2.80000000000768E-3"/>
    <n v="217.84"/>
    <n v="0"/>
    <x v="0"/>
    <m/>
    <m/>
    <m/>
    <m/>
    <s v="none"/>
    <m/>
    <m/>
    <m/>
    <x v="0"/>
    <m/>
    <x v="0"/>
  </r>
  <r>
    <s v="FRA2130052595Q3 2021EUR"/>
    <x v="4"/>
    <n v="56625"/>
    <s v="2H ENERGY"/>
    <n v="2130052595"/>
    <s v="Q3 2021"/>
    <s v="EUR"/>
    <n v="289.5"/>
    <n v="289.49849999999998"/>
    <n v="1.5000000000213701E-3"/>
    <n v="289.5"/>
    <n v="0"/>
    <x v="0"/>
    <m/>
    <m/>
    <m/>
    <m/>
    <s v="none"/>
    <m/>
    <m/>
    <m/>
    <x v="0"/>
    <m/>
    <x v="0"/>
  </r>
  <r>
    <s v="FRA2130052595Q4 2021EUR"/>
    <x v="4"/>
    <n v="56625"/>
    <s v="2H ENERGY"/>
    <n v="2130052595"/>
    <s v="Q4 2021"/>
    <s v="EUR"/>
    <n v="202.98"/>
    <n v="202.98390000000001"/>
    <n v="-3.9000000000157702E-3"/>
    <n v="202.98"/>
    <n v="0"/>
    <x v="0"/>
    <m/>
    <m/>
    <m/>
    <m/>
    <s v="none"/>
    <m/>
    <m/>
    <m/>
    <x v="0"/>
    <m/>
    <x v="0"/>
  </r>
  <r>
    <s v="FRA2130052742Q1 2021EUR"/>
    <x v="4"/>
    <n v="119290"/>
    <s v="BLANCHISSERIE DE SAINT CHERON"/>
    <n v="2130052742"/>
    <s v="Q1 2021"/>
    <s v="EUR"/>
    <n v="1228.01"/>
    <n v="1228.01"/>
    <n v="0"/>
    <n v="1228.01"/>
    <n v="0"/>
    <x v="0"/>
    <m/>
    <m/>
    <m/>
    <m/>
    <s v="none"/>
    <m/>
    <m/>
    <m/>
    <x v="0"/>
    <m/>
    <x v="0"/>
  </r>
  <r>
    <s v="FRA2130052742Q2 2021EUR"/>
    <x v="4"/>
    <n v="119290"/>
    <s v="BLANCHISSERIE DE SAINT CHERON"/>
    <n v="2130052742"/>
    <s v="Q2 2021"/>
    <s v="EUR"/>
    <n v="1627.36"/>
    <n v="1627.36"/>
    <n v="0"/>
    <n v="1627.36"/>
    <n v="0"/>
    <x v="0"/>
    <m/>
    <m/>
    <m/>
    <m/>
    <s v="none"/>
    <m/>
    <m/>
    <m/>
    <x v="0"/>
    <m/>
    <x v="0"/>
  </r>
  <r>
    <s v="FRA2130052742Q3 2021EUR"/>
    <x v="4"/>
    <n v="119290"/>
    <s v="BLANCHISSERIE DE SAINT CHERON"/>
    <n v="2130052742"/>
    <s v="Q3 2021"/>
    <s v="EUR"/>
    <n v="4816.88"/>
    <n v="4816.875"/>
    <n v="5.0000000001091298E-3"/>
    <n v="4816.88"/>
    <n v="0"/>
    <x v="0"/>
    <m/>
    <m/>
    <m/>
    <m/>
    <s v="none"/>
    <m/>
    <m/>
    <m/>
    <x v="0"/>
    <m/>
    <x v="0"/>
  </r>
  <r>
    <s v="FRA2130052742Q4 2021EUR"/>
    <x v="4"/>
    <n v="119290"/>
    <s v="BLANCHISSERIE DE SAINT CHERON"/>
    <n v="2130052742"/>
    <s v="Q4 2021"/>
    <s v="EUR"/>
    <n v="6254.29"/>
    <n v="6254.29"/>
    <n v="0"/>
    <n v="6254.29"/>
    <n v="0"/>
    <x v="0"/>
    <m/>
    <m/>
    <m/>
    <m/>
    <s v="none"/>
    <m/>
    <m/>
    <m/>
    <x v="0"/>
    <m/>
    <x v="0"/>
  </r>
  <r>
    <s v="FRA390001Q0 2021EUR"/>
    <x v="4"/>
    <n v="118633"/>
    <s v="LOUVRE LINGE LOCATION"/>
    <n v="390001"/>
    <s v="Q0 2021"/>
    <s v="EUR"/>
    <n v="1258.18"/>
    <n v="1258.1845000000001"/>
    <n v="-4.5000000000072699E-3"/>
    <n v="1258.18"/>
    <n v="0"/>
    <x v="0"/>
    <m/>
    <m/>
    <m/>
    <m/>
    <s v="none"/>
    <m/>
    <m/>
    <m/>
    <x v="0"/>
    <m/>
    <x v="0"/>
  </r>
  <r>
    <s v="FRA390001Q1 2021EUR"/>
    <x v="4"/>
    <n v="118633"/>
    <s v="LOUVRE LINGE LOCATION"/>
    <n v="390001"/>
    <s v="Q1 2021"/>
    <s v="EUR"/>
    <n v="2405.34"/>
    <n v="2405.34"/>
    <n v="0"/>
    <n v="2405.34"/>
    <n v="0"/>
    <x v="0"/>
    <m/>
    <m/>
    <m/>
    <m/>
    <s v="none"/>
    <m/>
    <m/>
    <m/>
    <x v="0"/>
    <m/>
    <x v="0"/>
  </r>
  <r>
    <s v="FRA390001Q2 2021EUR"/>
    <x v="4"/>
    <n v="118633"/>
    <s v="LOUVRE LINGE LOCATION"/>
    <n v="390001"/>
    <s v="Q2 2021"/>
    <s v="EUR"/>
    <n v="3819.12"/>
    <n v="3819.1224000000002"/>
    <n v="-2.4000000003070402E-3"/>
    <n v="3819.12"/>
    <n v="0"/>
    <x v="0"/>
    <m/>
    <m/>
    <m/>
    <m/>
    <s v="none"/>
    <m/>
    <m/>
    <m/>
    <x v="0"/>
    <m/>
    <x v="0"/>
  </r>
  <r>
    <s v="FRA390001Q3 2021EUR"/>
    <x v="4"/>
    <n v="118633"/>
    <s v="LOUVRE LINGE LOCATION"/>
    <n v="390001"/>
    <s v="Q3 2021"/>
    <s v="EUR"/>
    <n v="11778.18"/>
    <n v="11778.182199999999"/>
    <n v="-2.1999999989930001E-3"/>
    <n v="11778.18"/>
    <n v="0"/>
    <x v="0"/>
    <m/>
    <m/>
    <m/>
    <m/>
    <s v="none"/>
    <m/>
    <m/>
    <m/>
    <x v="0"/>
    <m/>
    <x v="0"/>
  </r>
  <r>
    <s v="FRA390001Q4 2021EUR"/>
    <x v="4"/>
    <n v="118633"/>
    <s v="LOUVRE LINGE LOCATION"/>
    <n v="390001"/>
    <s v="Q4 2021"/>
    <s v="EUR"/>
    <n v="15450.4"/>
    <n v="15450.354600000001"/>
    <n v="4.5399999999062801E-2"/>
    <n v="15450.4"/>
    <n v="0"/>
    <x v="0"/>
    <m/>
    <m/>
    <m/>
    <m/>
    <s v="none"/>
    <m/>
    <m/>
    <m/>
    <x v="0"/>
    <m/>
    <x v="0"/>
  </r>
  <r>
    <s v="FRA2130722474Q1 2021EUR"/>
    <x v="4"/>
    <n v="49150"/>
    <s v="BSSI CONSEILS"/>
    <n v="2130722474"/>
    <s v="Q1 2021"/>
    <s v="EUR"/>
    <n v="207.36"/>
    <n v="207.36"/>
    <n v="0"/>
    <n v="207.36"/>
    <n v="0"/>
    <x v="0"/>
    <m/>
    <m/>
    <m/>
    <m/>
    <s v="none"/>
    <m/>
    <m/>
    <m/>
    <x v="0"/>
    <m/>
    <x v="0"/>
  </r>
  <r>
    <s v="FRA2130722474Q2 2021EUR"/>
    <x v="4"/>
    <n v="49150"/>
    <s v="BSSI CONSEILS"/>
    <n v="2130722474"/>
    <s v="Q2 2021"/>
    <s v="EUR"/>
    <n v="235.8"/>
    <n v="235.8"/>
    <n v="0"/>
    <n v="235.8"/>
    <n v="0"/>
    <x v="0"/>
    <m/>
    <m/>
    <m/>
    <m/>
    <s v="none"/>
    <m/>
    <m/>
    <m/>
    <x v="0"/>
    <m/>
    <x v="0"/>
  </r>
  <r>
    <s v="FRA2130722474Q3 2021EUR"/>
    <x v="4"/>
    <n v="49150"/>
    <s v="BSSI CONSEILS"/>
    <n v="2130722474"/>
    <s v="Q3 2021"/>
    <s v="EUR"/>
    <n v="186.33"/>
    <n v="186.33"/>
    <n v="0"/>
    <n v="186.33"/>
    <n v="0"/>
    <x v="0"/>
    <m/>
    <m/>
    <m/>
    <m/>
    <s v="none"/>
    <m/>
    <m/>
    <m/>
    <x v="0"/>
    <m/>
    <x v="0"/>
  </r>
  <r>
    <s v="FRA2130722474Q4 2021EUR"/>
    <x v="4"/>
    <n v="49150"/>
    <s v="BSSI CONSEILS"/>
    <n v="2130722474"/>
    <s v="Q4 2021"/>
    <s v="EUR"/>
    <n v="228.78"/>
    <n v="228.78"/>
    <n v="0"/>
    <n v="228.78"/>
    <n v="0"/>
    <x v="0"/>
    <m/>
    <m/>
    <m/>
    <m/>
    <s v="none"/>
    <m/>
    <m/>
    <m/>
    <x v="0"/>
    <m/>
    <x v="0"/>
  </r>
  <r>
    <s v="FRA2130542722Q1 2021EUR"/>
    <x v="4"/>
    <n v="52900"/>
    <s v="ENTREPRISE GENERALE DE MACONNERIE FREDERIC DIAS"/>
    <n v="2130542722"/>
    <s v="Q1 2021"/>
    <s v="EUR"/>
    <n v="4029.24"/>
    <n v="4029.24"/>
    <n v="0"/>
    <n v="4029.24"/>
    <n v="0"/>
    <x v="0"/>
    <m/>
    <m/>
    <m/>
    <m/>
    <s v="none"/>
    <m/>
    <m/>
    <m/>
    <x v="0"/>
    <m/>
    <x v="0"/>
  </r>
  <r>
    <s v="FRA2130542722Q3 2021EUR"/>
    <x v="4"/>
    <n v="52900"/>
    <s v="ENTREPRISE GENERALE DE MACONNERIE FREDERIC DIAS"/>
    <n v="2130542722"/>
    <s v="Q3 2021"/>
    <s v="EUR"/>
    <n v="1490.82"/>
    <n v="1490.8248000000001"/>
    <n v="-4.80000000015934E-3"/>
    <n v="1490.82"/>
    <n v="0"/>
    <x v="0"/>
    <m/>
    <m/>
    <m/>
    <m/>
    <s v="none"/>
    <m/>
    <m/>
    <m/>
    <x v="0"/>
    <m/>
    <x v="0"/>
  </r>
  <r>
    <s v="FRA2130542722Q4 2021EUR"/>
    <x v="4"/>
    <n v="52900"/>
    <s v="ENTREPRISE GENERALE DE MACONNERIE FREDERIC DIAS"/>
    <n v="2130542722"/>
    <s v="Q4 2021"/>
    <s v="EUR"/>
    <n v="545.07000000000005"/>
    <n v="545.06820000000005"/>
    <n v="1.8000000000029099E-3"/>
    <n v="545.07000000000005"/>
    <n v="0"/>
    <x v="0"/>
    <m/>
    <m/>
    <m/>
    <m/>
    <s v="none"/>
    <m/>
    <m/>
    <m/>
    <x v="0"/>
    <m/>
    <x v="0"/>
  </r>
  <r>
    <s v="FRA2130542680Q0 2021EUR"/>
    <x v="4"/>
    <n v="63862"/>
    <s v="MAINTENANCE TECHNIQUE OPTIMISEE"/>
    <n v="2130542680"/>
    <s v="Q0 2021"/>
    <s v="EUR"/>
    <n v="721.53"/>
    <n v="721.53330000000005"/>
    <n v="-3.30000000008112E-3"/>
    <n v="721.53"/>
    <n v="0"/>
    <x v="0"/>
    <m/>
    <m/>
    <m/>
    <m/>
    <s v="none"/>
    <m/>
    <m/>
    <m/>
    <x v="0"/>
    <m/>
    <x v="0"/>
  </r>
  <r>
    <s v="FRA2130542680Q1 2021EUR"/>
    <x v="4"/>
    <n v="63862"/>
    <s v="MAINTENANCE TECHNIQUE OPTIMISEE"/>
    <n v="2130542680"/>
    <s v="Q1 2021"/>
    <s v="EUR"/>
    <n v="28.7"/>
    <n v="28.6953"/>
    <n v="4.6999999999997001E-3"/>
    <n v="28.7"/>
    <n v="0"/>
    <x v="0"/>
    <m/>
    <m/>
    <m/>
    <m/>
    <s v="none"/>
    <m/>
    <m/>
    <m/>
    <x v="0"/>
    <m/>
    <x v="0"/>
  </r>
  <r>
    <s v="FRA2130542680Q2 2021EUR"/>
    <x v="4"/>
    <n v="63862"/>
    <s v="MAINTENANCE TECHNIQUE OPTIMISEE"/>
    <n v="2130542680"/>
    <s v="Q2 2021"/>
    <s v="EUR"/>
    <n v="189.12"/>
    <n v="189.11850000000001"/>
    <n v="1.4999999999929499E-3"/>
    <n v="189.12"/>
    <n v="0"/>
    <x v="0"/>
    <m/>
    <m/>
    <m/>
    <m/>
    <s v="none"/>
    <m/>
    <m/>
    <m/>
    <x v="0"/>
    <m/>
    <x v="0"/>
  </r>
  <r>
    <s v="FRA2130542680Q3 2021EUR"/>
    <x v="4"/>
    <n v="63862"/>
    <s v="MAINTENANCE TECHNIQUE OPTIMISEE"/>
    <n v="2130542680"/>
    <s v="Q3 2021"/>
    <s v="EUR"/>
    <n v="28.79"/>
    <n v="28.790099999999999"/>
    <n v="-9.9999999999766901E-5"/>
    <n v="28.79"/>
    <n v="0"/>
    <x v="0"/>
    <m/>
    <m/>
    <m/>
    <m/>
    <s v="none"/>
    <m/>
    <m/>
    <m/>
    <x v="0"/>
    <m/>
    <x v="0"/>
  </r>
  <r>
    <s v="FRA2130542680Q4 2021EUR"/>
    <x v="4"/>
    <n v="63862"/>
    <s v="MAINTENANCE TECHNIQUE OPTIMISEE"/>
    <n v="2130542680"/>
    <s v="Q4 2021"/>
    <s v="EUR"/>
    <n v="523.41"/>
    <n v="523.41420000000005"/>
    <n v="-4.2000000000825804E-3"/>
    <n v="523.41"/>
    <n v="0"/>
    <x v="0"/>
    <m/>
    <m/>
    <m/>
    <m/>
    <s v="none"/>
    <m/>
    <m/>
    <m/>
    <x v="0"/>
    <m/>
    <x v="0"/>
  </r>
  <r>
    <s v="FRA1130132254Q0 2021EUR"/>
    <x v="4"/>
    <n v="46262"/>
    <s v="LA COMPAGNIE DES DESSERTS"/>
    <n v="1130132254"/>
    <s v="Q0 2021"/>
    <s v="EUR"/>
    <n v="892.28"/>
    <n v="892.28459999999995"/>
    <n v="-4.5999999999821696E-3"/>
    <n v="892.28"/>
    <n v="0"/>
    <x v="0"/>
    <m/>
    <m/>
    <m/>
    <m/>
    <s v="none"/>
    <m/>
    <m/>
    <m/>
    <x v="0"/>
    <m/>
    <x v="0"/>
  </r>
  <r>
    <s v="FRA1130132254Q1 2021EUR"/>
    <x v="4"/>
    <n v="46262"/>
    <s v="LA COMPAGNIE DES DESSERTS"/>
    <n v="1130132254"/>
    <s v="Q1 2021"/>
    <s v="EUR"/>
    <n v="9274.2900000000009"/>
    <n v="9274.2909999999993"/>
    <n v="-9.9999999838473698E-4"/>
    <n v="9274.2900000000009"/>
    <n v="0"/>
    <x v="0"/>
    <m/>
    <m/>
    <m/>
    <m/>
    <s v="none"/>
    <m/>
    <m/>
    <m/>
    <x v="0"/>
    <m/>
    <x v="0"/>
  </r>
  <r>
    <s v="FRA1130132254Q2 2021EUR"/>
    <x v="4"/>
    <n v="46262"/>
    <s v="LA COMPAGNIE DES DESSERTS"/>
    <n v="1130132254"/>
    <s v="Q2 2021"/>
    <s v="EUR"/>
    <n v="27405.49"/>
    <n v="27405.485499999999"/>
    <n v="4.5000000027357601E-3"/>
    <n v="27405.49"/>
    <n v="0"/>
    <x v="0"/>
    <m/>
    <m/>
    <m/>
    <m/>
    <s v="none"/>
    <m/>
    <m/>
    <m/>
    <x v="0"/>
    <m/>
    <x v="0"/>
  </r>
  <r>
    <s v="FRA1130132254Q3 2021EUR"/>
    <x v="4"/>
    <n v="46262"/>
    <s v="LA COMPAGNIE DES DESSERTS"/>
    <n v="1130132254"/>
    <s v="Q3 2021"/>
    <s v="EUR"/>
    <n v="51458.29"/>
    <n v="51458.290300000001"/>
    <n v="-2.9999999969732E-4"/>
    <n v="51458.29"/>
    <n v="0"/>
    <x v="0"/>
    <m/>
    <m/>
    <m/>
    <m/>
    <s v="none"/>
    <m/>
    <m/>
    <m/>
    <x v="0"/>
    <m/>
    <x v="0"/>
  </r>
  <r>
    <s v="FRA1130132254Q4 2021EUR"/>
    <x v="4"/>
    <n v="46262"/>
    <s v="LA COMPAGNIE DES DESSERTS"/>
    <n v="1130132254"/>
    <s v="Q4 2021"/>
    <s v="EUR"/>
    <n v="52973.5"/>
    <n v="52973.499600000003"/>
    <n v="3.9999999717110697E-4"/>
    <n v="52973.5"/>
    <n v="0"/>
    <x v="0"/>
    <m/>
    <m/>
    <m/>
    <m/>
    <s v="none"/>
    <m/>
    <m/>
    <m/>
    <x v="0"/>
    <m/>
    <x v="0"/>
  </r>
  <r>
    <s v="FRAFR4GP1461Y 2021EUR"/>
    <x v="4"/>
    <n v="46262"/>
    <s v="LA COMPAGNIE DES DESSERTS"/>
    <s v="FR4GP1461"/>
    <s v="Y 2021"/>
    <s v="EUR"/>
    <n v="1928.12"/>
    <n v="1928.115"/>
    <n v="4.9999999998817596E-3"/>
    <n v="1928.12"/>
    <n v="0"/>
    <x v="0"/>
    <m/>
    <m/>
    <m/>
    <m/>
    <s v="none"/>
    <m/>
    <m/>
    <m/>
    <x v="0"/>
    <m/>
    <x v="0"/>
  </r>
  <r>
    <s v="FRA2130282411Q0 2021EUR"/>
    <x v="4"/>
    <n v="110674"/>
    <s v="OMS SYNERGIE GROUP"/>
    <n v="2130282411"/>
    <s v="Q0 2021"/>
    <s v="EUR"/>
    <n v="80.64"/>
    <n v="80.635900000000007"/>
    <n v="4.0999999999939904E-3"/>
    <n v="80.64"/>
    <n v="0"/>
    <x v="0"/>
    <m/>
    <m/>
    <m/>
    <m/>
    <s v="none"/>
    <m/>
    <m/>
    <m/>
    <x v="0"/>
    <m/>
    <x v="0"/>
  </r>
  <r>
    <s v="FRA2130282411Q1 2021EUR"/>
    <x v="4"/>
    <n v="110674"/>
    <s v="OMS SYNERGIE GROUP"/>
    <n v="2130282411"/>
    <s v="Q1 2021"/>
    <s v="EUR"/>
    <n v="12385.19"/>
    <n v="12385.1919"/>
    <n v="-1.8999999992956799E-3"/>
    <n v="12385.19"/>
    <n v="0"/>
    <x v="0"/>
    <m/>
    <m/>
    <m/>
    <m/>
    <s v="none"/>
    <m/>
    <m/>
    <m/>
    <x v="0"/>
    <m/>
    <x v="0"/>
  </r>
  <r>
    <s v="FRA2130282411Q2 2021EUR"/>
    <x v="4"/>
    <n v="110674"/>
    <s v="OMS SYNERGIE GROUP"/>
    <n v="2130282411"/>
    <s v="Q2 2021"/>
    <s v="EUR"/>
    <n v="15566.52"/>
    <n v="15566.515799999999"/>
    <n v="4.2000000012194496E-3"/>
    <n v="15566.52"/>
    <n v="0"/>
    <x v="0"/>
    <m/>
    <m/>
    <m/>
    <m/>
    <s v="none"/>
    <m/>
    <m/>
    <m/>
    <x v="0"/>
    <m/>
    <x v="0"/>
  </r>
  <r>
    <s v="FRA2130282411Q3 2021EUR"/>
    <x v="4"/>
    <n v="110674"/>
    <s v="OMS SYNERGIE GROUP"/>
    <n v="2130282411"/>
    <s v="Q3 2021"/>
    <s v="EUR"/>
    <n v="32285.919999999998"/>
    <n v="32285.922699999999"/>
    <n v="-2.7000000009138598E-3"/>
    <n v="32285.919999999998"/>
    <n v="0"/>
    <x v="0"/>
    <m/>
    <m/>
    <m/>
    <m/>
    <s v="none"/>
    <m/>
    <m/>
    <m/>
    <x v="0"/>
    <m/>
    <x v="0"/>
  </r>
  <r>
    <s v="FRA2130282411Q4 2021EUR"/>
    <x v="4"/>
    <n v="110674"/>
    <s v="OMS SYNERGIE GROUP"/>
    <n v="2130282411"/>
    <s v="Q4 2021"/>
    <s v="EUR"/>
    <n v="48498.36"/>
    <n v="48498.356099999997"/>
    <n v="3.9000000033411102E-3"/>
    <n v="48498.36"/>
    <n v="0"/>
    <x v="0"/>
    <m/>
    <m/>
    <m/>
    <m/>
    <s v="none"/>
    <m/>
    <m/>
    <m/>
    <x v="0"/>
    <m/>
    <x v="0"/>
  </r>
  <r>
    <s v="FRA27255023Q1 2021EUR"/>
    <x v="4"/>
    <n v="113597"/>
    <s v="SARP GRANDS COMPTES"/>
    <n v="27255023"/>
    <s v="Q1 2021"/>
    <s v="EUR"/>
    <n v="1016.58"/>
    <n v="1016.586"/>
    <n v="-5.9999999999717996E-3"/>
    <n v="1016.58"/>
    <n v="0"/>
    <x v="0"/>
    <m/>
    <m/>
    <m/>
    <m/>
    <s v="none"/>
    <m/>
    <m/>
    <m/>
    <x v="0"/>
    <m/>
    <x v="0"/>
  </r>
  <r>
    <s v="FRA27255023Q3 2021EUR"/>
    <x v="4"/>
    <n v="113597"/>
    <s v="SARP GRANDS COMPTES"/>
    <n v="27255023"/>
    <s v="Q3 2021"/>
    <s v="EUR"/>
    <n v="2418.1"/>
    <n v="2418.098"/>
    <n v="1.9999999999527002E-3"/>
    <n v="2418.1"/>
    <n v="0"/>
    <x v="0"/>
    <m/>
    <m/>
    <m/>
    <m/>
    <s v="none"/>
    <m/>
    <m/>
    <m/>
    <x v="0"/>
    <m/>
    <x v="0"/>
  </r>
  <r>
    <s v="FRA27255023Q4 2021EUR"/>
    <x v="4"/>
    <n v="113597"/>
    <s v="SARP GRANDS COMPTES"/>
    <n v="27255023"/>
    <s v="Q4 2021"/>
    <s v="EUR"/>
    <n v="1202.6600000000001"/>
    <n v="1202.6584"/>
    <n v="1.6000000000531099E-3"/>
    <n v="1202.6600000000001"/>
    <n v="0"/>
    <x v="0"/>
    <m/>
    <m/>
    <m/>
    <m/>
    <s v="none"/>
    <m/>
    <m/>
    <m/>
    <x v="0"/>
    <m/>
    <x v="0"/>
  </r>
  <r>
    <s v="FRA2478080Q0 2021EUR"/>
    <x v="4"/>
    <n v="5332"/>
    <s v="J.V.D. SAS(JACQUES DE VASSELOT DE REGNE)"/>
    <n v="2478080"/>
    <s v="Q0 2021"/>
    <s v="EUR"/>
    <n v="742.26"/>
    <n v="742.2586"/>
    <n v="1.39999999998963E-3"/>
    <n v="742.26"/>
    <n v="0"/>
    <x v="0"/>
    <m/>
    <m/>
    <m/>
    <m/>
    <s v="none"/>
    <s v="Produit"/>
    <s v="Sarah"/>
    <s v="[SB] Dans le dernier fichier de monitoring 25/04, la facture est passée à 742.26 donc statut valid"/>
    <x v="0"/>
    <m/>
    <x v="0"/>
  </r>
  <r>
    <s v="FRA2478080Q1 2021EUR"/>
    <x v="4"/>
    <n v="5332"/>
    <s v="J.V.D. SAS(JACQUES DE VASSELOT DE REGNE)"/>
    <n v="2478080"/>
    <s v="Q1 2021"/>
    <s v="EUR"/>
    <n v="2256.7199999999998"/>
    <n v="2256.7201"/>
    <n v="-1.00000000202271E-4"/>
    <n v="2256.7199999999998"/>
    <n v="0"/>
    <x v="0"/>
    <m/>
    <m/>
    <m/>
    <m/>
    <s v="none"/>
    <m/>
    <m/>
    <m/>
    <x v="0"/>
    <m/>
    <x v="0"/>
  </r>
  <r>
    <s v="FRA2478080Q2 2021EUR"/>
    <x v="4"/>
    <n v="5332"/>
    <s v="J.V.D. SAS(JACQUES DE VASSELOT DE REGNE)"/>
    <n v="2478080"/>
    <s v="Q2 2021"/>
    <s v="EUR"/>
    <n v="4537.6099999999997"/>
    <n v="4537.6075000000001"/>
    <n v="2.4999999995998202E-3"/>
    <n v="4537.6099999999997"/>
    <n v="0"/>
    <x v="0"/>
    <m/>
    <m/>
    <m/>
    <m/>
    <s v="none"/>
    <m/>
    <m/>
    <m/>
    <x v="0"/>
    <m/>
    <x v="0"/>
  </r>
  <r>
    <s v="FRA2478080Q3 2021EUR"/>
    <x v="4"/>
    <n v="5332"/>
    <s v="J.V.D. SAS(JACQUES DE VASSELOT DE REGNE)"/>
    <n v="2478080"/>
    <s v="Q3 2021"/>
    <s v="EUR"/>
    <n v="3800.88"/>
    <n v="3800.8833"/>
    <n v="-3.2999999998537502E-3"/>
    <n v="3800.88"/>
    <n v="0"/>
    <x v="0"/>
    <m/>
    <m/>
    <m/>
    <m/>
    <s v="none"/>
    <m/>
    <m/>
    <m/>
    <x v="0"/>
    <m/>
    <x v="0"/>
  </r>
  <r>
    <s v="FRA2478080Q4 2021EUR"/>
    <x v="4"/>
    <n v="5332"/>
    <s v="J.V.D. SAS(JACQUES DE VASSELOT DE REGNE)"/>
    <n v="2478080"/>
    <s v="Q4 2021"/>
    <s v="EUR"/>
    <n v="4246.99"/>
    <n v="4246.9867000000004"/>
    <n v="3.2999999993989998E-3"/>
    <n v="4246.99"/>
    <n v="0"/>
    <x v="0"/>
    <m/>
    <m/>
    <m/>
    <m/>
    <s v="none"/>
    <m/>
    <m/>
    <m/>
    <x v="0"/>
    <m/>
    <x v="0"/>
  </r>
  <r>
    <s v="FRA351951Q1 2021EUR"/>
    <x v="4"/>
    <n v="2098"/>
    <s v="CHOMETTE"/>
    <n v="351951"/>
    <s v="Q1 2021"/>
    <s v="EUR"/>
    <n v="52807.35"/>
    <n v="52807.35"/>
    <n v="0"/>
    <n v="52807.35"/>
    <n v="0"/>
    <x v="0"/>
    <m/>
    <m/>
    <m/>
    <m/>
    <s v="none"/>
    <m/>
    <m/>
    <m/>
    <x v="0"/>
    <m/>
    <x v="0"/>
  </r>
  <r>
    <s v="FRA351951Q2 2021EUR"/>
    <x v="4"/>
    <n v="2098"/>
    <s v="CHOMETTE"/>
    <n v="351951"/>
    <s v="Q2 2021"/>
    <s v="EUR"/>
    <n v="144107.56"/>
    <n v="144107.54999999999"/>
    <n v="1.00000000093132E-2"/>
    <n v="144107.56"/>
    <n v="0"/>
    <x v="0"/>
    <m/>
    <m/>
    <m/>
    <m/>
    <s v="none"/>
    <m/>
    <m/>
    <m/>
    <x v="0"/>
    <m/>
    <x v="0"/>
  </r>
  <r>
    <s v="FRA351951Q3 2021EUR"/>
    <x v="4"/>
    <n v="2098"/>
    <s v="CHOMETTE"/>
    <n v="351951"/>
    <s v="Q3 2021"/>
    <s v="EUR"/>
    <n v="193954.2"/>
    <n v="193954.2"/>
    <n v="0"/>
    <n v="193954.2"/>
    <n v="0"/>
    <x v="0"/>
    <m/>
    <m/>
    <m/>
    <m/>
    <s v="none"/>
    <m/>
    <m/>
    <m/>
    <x v="0"/>
    <m/>
    <x v="0"/>
  </r>
  <r>
    <s v="FRA351951Q4 2021EUR"/>
    <x v="4"/>
    <n v="2098"/>
    <s v="CHOMETTE"/>
    <n v="351951"/>
    <s v="Q4 2021"/>
    <s v="EUR"/>
    <n v="185416.73"/>
    <n v="185416.72500000001"/>
    <n v="5.0000000046566103E-3"/>
    <n v="185416.73"/>
    <n v="0"/>
    <x v="0"/>
    <m/>
    <m/>
    <m/>
    <m/>
    <s v="none"/>
    <m/>
    <m/>
    <m/>
    <x v="0"/>
    <m/>
    <x v="0"/>
  </r>
  <r>
    <s v="FRA2208006799-PARTENAIRESQ1 2021EUR"/>
    <x v="4"/>
    <n v="2098"/>
    <s v="CHOMETTE"/>
    <s v="2208006799-PARTENAIRES"/>
    <s v="Q1 2021"/>
    <s v="EUR"/>
    <n v="307.45"/>
    <n v="307.45"/>
    <n v="0"/>
    <n v="307.45"/>
    <n v="0"/>
    <x v="0"/>
    <m/>
    <m/>
    <m/>
    <m/>
    <s v="none"/>
    <m/>
    <m/>
    <m/>
    <x v="0"/>
    <m/>
    <x v="0"/>
  </r>
  <r>
    <s v="FRA2208006799-PARTENAIRESQ2 2021EUR"/>
    <x v="4"/>
    <n v="2098"/>
    <s v="CHOMETTE"/>
    <s v="2208006799-PARTENAIRES"/>
    <s v="Q2 2021"/>
    <s v="EUR"/>
    <n v="473.75"/>
    <n v="473.75"/>
    <n v="0"/>
    <n v="473.75"/>
    <n v="0"/>
    <x v="0"/>
    <m/>
    <m/>
    <m/>
    <m/>
    <s v="none"/>
    <m/>
    <m/>
    <m/>
    <x v="0"/>
    <m/>
    <x v="0"/>
  </r>
  <r>
    <s v="FRA2208006799-PARTENAIRESQ3 2021EUR"/>
    <x v="4"/>
    <n v="2098"/>
    <s v="CHOMETTE"/>
    <s v="2208006799-PARTENAIRES"/>
    <s v="Q3 2021"/>
    <s v="EUR"/>
    <n v="807.05"/>
    <n v="807.05"/>
    <n v="0"/>
    <n v="807.05"/>
    <n v="0"/>
    <x v="0"/>
    <m/>
    <m/>
    <m/>
    <m/>
    <s v="none"/>
    <m/>
    <m/>
    <m/>
    <x v="0"/>
    <m/>
    <x v="0"/>
  </r>
  <r>
    <s v="FRA2208006799-PARTENAIRESQ4 2021EUR"/>
    <x v="4"/>
    <n v="2098"/>
    <s v="CHOMETTE"/>
    <s v="2208006799-PARTENAIRES"/>
    <s v="Q4 2021"/>
    <s v="EUR"/>
    <n v="958.8"/>
    <n v="958.8"/>
    <n v="0"/>
    <n v="958.8"/>
    <n v="0"/>
    <x v="0"/>
    <m/>
    <m/>
    <m/>
    <m/>
    <s v="none"/>
    <m/>
    <m/>
    <m/>
    <x v="0"/>
    <m/>
    <x v="0"/>
  </r>
  <r>
    <s v="FRAFR4GP2153Y 2021EUR"/>
    <x v="4"/>
    <n v="2098"/>
    <s v="CHOMETTE"/>
    <s v="FR4GP2153"/>
    <s v="Y 2021"/>
    <s v="EUR"/>
    <n v="238323.51"/>
    <n v="238323.50880000001"/>
    <n v="1.19999999878928E-3"/>
    <n v="238323.51"/>
    <n v="0"/>
    <x v="0"/>
    <m/>
    <m/>
    <m/>
    <m/>
    <s v="none"/>
    <m/>
    <m/>
    <m/>
    <x v="0"/>
    <m/>
    <x v="0"/>
  </r>
  <r>
    <s v="FRA2538053Q0 2021EUR"/>
    <x v="4"/>
    <n v="79355"/>
    <s v="DAUPHIBLANC FINANCE"/>
    <n v="2538053"/>
    <s v="Q0 2021"/>
    <s v="EUR"/>
    <n v="349.33"/>
    <n v="349.334"/>
    <n v="-4.0000000000190898E-3"/>
    <n v="349.33"/>
    <n v="0"/>
    <x v="0"/>
    <m/>
    <m/>
    <m/>
    <m/>
    <s v="none"/>
    <m/>
    <m/>
    <m/>
    <x v="0"/>
    <m/>
    <x v="0"/>
  </r>
  <r>
    <s v="FRA2538053Q1 2021EUR"/>
    <x v="4"/>
    <n v="79355"/>
    <s v="DAUPHIBLANC FINANCE"/>
    <n v="2538053"/>
    <s v="Q1 2021"/>
    <s v="EUR"/>
    <n v="18977.68"/>
    <n v="18977.676800000001"/>
    <n v="3.1999999991967299E-3"/>
    <n v="18977.68"/>
    <n v="0"/>
    <x v="0"/>
    <m/>
    <m/>
    <m/>
    <m/>
    <s v="none"/>
    <m/>
    <m/>
    <m/>
    <x v="0"/>
    <m/>
    <x v="0"/>
  </r>
  <r>
    <s v="FRA2538053Q2 2021EUR"/>
    <x v="4"/>
    <n v="79355"/>
    <s v="DAUPHIBLANC FINANCE"/>
    <n v="2538053"/>
    <s v="Q2 2021"/>
    <s v="EUR"/>
    <n v="27704.91"/>
    <n v="27704.91"/>
    <n v="0"/>
    <n v="27704.91"/>
    <n v="0"/>
    <x v="0"/>
    <m/>
    <m/>
    <m/>
    <m/>
    <s v="none"/>
    <m/>
    <m/>
    <m/>
    <x v="0"/>
    <m/>
    <x v="0"/>
  </r>
  <r>
    <s v="FRA2538053Q3 2021EUR"/>
    <x v="4"/>
    <n v="79355"/>
    <s v="DAUPHIBLANC FINANCE"/>
    <n v="2538053"/>
    <s v="Q3 2021"/>
    <s v="EUR"/>
    <n v="60422.68"/>
    <n v="60422.683499999999"/>
    <n v="-3.4999999988940501E-3"/>
    <n v="60422.68"/>
    <n v="0"/>
    <x v="0"/>
    <m/>
    <m/>
    <m/>
    <m/>
    <s v="none"/>
    <m/>
    <m/>
    <m/>
    <x v="0"/>
    <m/>
    <x v="0"/>
  </r>
  <r>
    <s v="FRA2538053Q4 2021EUR"/>
    <x v="4"/>
    <n v="79355"/>
    <s v="DAUPHIBLANC FINANCE"/>
    <n v="2538053"/>
    <s v="Q4 2021"/>
    <s v="EUR"/>
    <n v="44727.4"/>
    <n v="44727.3989"/>
    <n v="1.1000000013154901E-3"/>
    <n v="44727.4"/>
    <n v="0"/>
    <x v="0"/>
    <m/>
    <m/>
    <m/>
    <m/>
    <s v="none"/>
    <m/>
    <m/>
    <m/>
    <x v="0"/>
    <m/>
    <x v="0"/>
  </r>
  <r>
    <s v="FRA2130312615Q0 2021EUR"/>
    <x v="4"/>
    <n v="6241"/>
    <s v="LE MENU DUBREUIL"/>
    <n v="2130312615"/>
    <s v="Q0 2021"/>
    <s v="EUR"/>
    <n v="3689.24"/>
    <n v="3689.2429999999999"/>
    <n v="-3.0000000001564301E-3"/>
    <n v="3689.24"/>
    <n v="0"/>
    <x v="0"/>
    <m/>
    <m/>
    <m/>
    <m/>
    <s v="none"/>
    <m/>
    <m/>
    <m/>
    <x v="0"/>
    <m/>
    <x v="0"/>
  </r>
  <r>
    <s v="FRA2130312615Q1 2021EUR"/>
    <x v="4"/>
    <n v="6241"/>
    <s v="LE MENU DUBREUIL"/>
    <n v="2130312615"/>
    <s v="Q1 2021"/>
    <s v="EUR"/>
    <n v="8892.81"/>
    <n v="8892.8080000000009"/>
    <n v="1.9999999985884599E-3"/>
    <n v="8892.81"/>
    <n v="0"/>
    <x v="0"/>
    <m/>
    <m/>
    <m/>
    <m/>
    <s v="none"/>
    <m/>
    <m/>
    <m/>
    <x v="0"/>
    <m/>
    <x v="0"/>
  </r>
  <r>
    <s v="FRA2130312615Q2 2021EUR"/>
    <x v="4"/>
    <n v="6241"/>
    <s v="LE MENU DUBREUIL"/>
    <n v="2130312615"/>
    <s v="Q2 2021"/>
    <s v="EUR"/>
    <n v="6121.46"/>
    <n v="6121.4629999999997"/>
    <n v="-2.9999999997016801E-3"/>
    <n v="6121.46"/>
    <n v="0"/>
    <x v="0"/>
    <m/>
    <m/>
    <m/>
    <m/>
    <s v="none"/>
    <m/>
    <m/>
    <m/>
    <x v="0"/>
    <m/>
    <x v="0"/>
  </r>
  <r>
    <s v="FRA2130312615Q3 2021EUR"/>
    <x v="4"/>
    <n v="6241"/>
    <s v="LE MENU DUBREUIL"/>
    <n v="2130312615"/>
    <s v="Q3 2021"/>
    <s v="EUR"/>
    <n v="6603.23"/>
    <n v="6603.2254999999996"/>
    <n v="4.5000000000072699E-3"/>
    <n v="6603.23"/>
    <n v="0"/>
    <x v="0"/>
    <m/>
    <m/>
    <m/>
    <m/>
    <s v="none"/>
    <m/>
    <m/>
    <m/>
    <x v="0"/>
    <m/>
    <x v="0"/>
  </r>
  <r>
    <s v="FRA2130312615Q4 2021EUR"/>
    <x v="4"/>
    <n v="6241"/>
    <s v="LE MENU DUBREUIL"/>
    <n v="2130312615"/>
    <s v="Q4 2021"/>
    <s v="EUR"/>
    <n v="6723.23"/>
    <n v="6723.2259999999997"/>
    <n v="3.9999999999054099E-3"/>
    <n v="6723.23"/>
    <n v="0"/>
    <x v="0"/>
    <m/>
    <m/>
    <m/>
    <m/>
    <s v="none"/>
    <m/>
    <m/>
    <m/>
    <x v="0"/>
    <m/>
    <x v="0"/>
  </r>
  <r>
    <s v="FRAFR4GP2155Y 2021EUR"/>
    <x v="4"/>
    <n v="6241"/>
    <s v="LE MENU DUBREUIL"/>
    <s v="FR4GP2155"/>
    <s v="Y 2021"/>
    <s v="EUR"/>
    <n v="95930.89"/>
    <n v="95930.901500000007"/>
    <n v="-1.1500000007799801E-2"/>
    <n v="95930.89"/>
    <n v="0"/>
    <x v="0"/>
    <m/>
    <m/>
    <m/>
    <m/>
    <s v="none"/>
    <s v="Produit"/>
    <s v="Thao"/>
    <s v="[TN] Rebates calculés à la main = Report https://astoresuite.com/declarative_campaign_participations/edit/74062"/>
    <x v="1"/>
    <m/>
    <x v="5"/>
  </r>
  <r>
    <s v="FRA2120481902Q0 2021EUR"/>
    <x v="4"/>
    <n v="4404"/>
    <s v="PARAGON TRANSACTION"/>
    <n v="2120481902"/>
    <s v="Q0 2021"/>
    <s v="EUR"/>
    <n v="52.35"/>
    <n v="52.344999999999999"/>
    <n v="5.0000000000025501E-3"/>
    <n v="52.344999999999999"/>
    <n v="5.0000000000025501E-3"/>
    <x v="0"/>
    <m/>
    <m/>
    <m/>
    <m/>
    <s v="none"/>
    <m/>
    <m/>
    <m/>
    <x v="0"/>
    <m/>
    <x v="0"/>
  </r>
  <r>
    <s v="FRA2120481902Q1 2021EUR"/>
    <x v="4"/>
    <n v="4404"/>
    <s v="PARAGON TRANSACTION"/>
    <n v="2120481902"/>
    <s v="Q1 2021"/>
    <s v="EUR"/>
    <n v="3812.12"/>
    <n v="3812.1239999999998"/>
    <n v="-3.9999999999054099E-3"/>
    <n v="3812.1239999999998"/>
    <n v="-3.9999999999054099E-3"/>
    <x v="0"/>
    <m/>
    <m/>
    <m/>
    <m/>
    <s v="none"/>
    <m/>
    <m/>
    <m/>
    <x v="0"/>
    <m/>
    <x v="0"/>
  </r>
  <r>
    <s v="FRA2120481902Q2 2021EUR"/>
    <x v="4"/>
    <n v="4404"/>
    <s v="PARAGON TRANSACTION"/>
    <n v="2120481902"/>
    <s v="Q2 2021"/>
    <s v="EUR"/>
    <n v="7902.77"/>
    <n v="7902.768"/>
    <n v="2.0000000004074502E-3"/>
    <n v="7902.768"/>
    <n v="2.0000000004074502E-3"/>
    <x v="0"/>
    <m/>
    <m/>
    <m/>
    <m/>
    <s v="none"/>
    <m/>
    <m/>
    <m/>
    <x v="0"/>
    <m/>
    <x v="0"/>
  </r>
  <r>
    <s v="FRA2120481902Q3 2021EUR"/>
    <x v="4"/>
    <n v="4404"/>
    <s v="PARAGON TRANSACTION"/>
    <n v="2120481902"/>
    <s v="Q3 2021"/>
    <s v="EUR"/>
    <n v="10406.629999999999"/>
    <n v="10406.625"/>
    <n v="4.9999999991996403E-3"/>
    <n v="10406.625"/>
    <n v="4.9999999991996403E-3"/>
    <x v="0"/>
    <m/>
    <m/>
    <m/>
    <m/>
    <s v="none"/>
    <m/>
    <m/>
    <m/>
    <x v="0"/>
    <m/>
    <x v="0"/>
  </r>
  <r>
    <s v="FRA2120481902Q4 2021EUR"/>
    <x v="4"/>
    <n v="4404"/>
    <s v="PARAGON TRANSACTION"/>
    <n v="2120481902"/>
    <s v="Q4 2021"/>
    <s v="EUR"/>
    <n v="8822.75"/>
    <n v="8822.7469999999994"/>
    <n v="3.00000000061118E-3"/>
    <n v="8822.7469999999994"/>
    <n v="3.00000000061118E-3"/>
    <x v="0"/>
    <m/>
    <m/>
    <m/>
    <m/>
    <s v="none"/>
    <m/>
    <m/>
    <m/>
    <x v="0"/>
    <m/>
    <x v="0"/>
  </r>
  <r>
    <s v="FRA2170485072Q0 2021EUR"/>
    <x v="4"/>
    <n v="4404"/>
    <s v="PARAGON TRANSACTION"/>
    <n v="2170485072"/>
    <s v="Q0 2021"/>
    <s v="EUR"/>
    <n v="178.64"/>
    <n v="178.64449999999999"/>
    <n v="-4.5000000000072699E-3"/>
    <n v="178.64"/>
    <n v="0"/>
    <x v="0"/>
    <m/>
    <m/>
    <m/>
    <m/>
    <s v="none"/>
    <m/>
    <m/>
    <m/>
    <x v="0"/>
    <m/>
    <x v="0"/>
  </r>
  <r>
    <s v="FRA2170485072Q1 2021EUR"/>
    <x v="4"/>
    <n v="4404"/>
    <s v="PARAGON TRANSACTION"/>
    <n v="2170485072"/>
    <s v="Q1 2021"/>
    <s v="EUR"/>
    <n v="121.23"/>
    <n v="121.23350000000001"/>
    <n v="-3.5000000000024998E-3"/>
    <n v="121.23"/>
    <n v="0"/>
    <x v="0"/>
    <m/>
    <m/>
    <m/>
    <m/>
    <s v="none"/>
    <m/>
    <m/>
    <m/>
    <x v="0"/>
    <m/>
    <x v="0"/>
  </r>
  <r>
    <s v="FRA2170485072Q2 2021EUR"/>
    <x v="4"/>
    <n v="4404"/>
    <s v="PARAGON TRANSACTION"/>
    <n v="2170485072"/>
    <s v="Q2 2021"/>
    <s v="EUR"/>
    <n v="-334.34"/>
    <n v="-334.34300000000002"/>
    <n v="3.0000000000427402E-3"/>
    <n v="-334.34"/>
    <n v="0"/>
    <x v="0"/>
    <m/>
    <m/>
    <m/>
    <m/>
    <s v="none"/>
    <m/>
    <m/>
    <m/>
    <x v="0"/>
    <m/>
    <x v="0"/>
  </r>
  <r>
    <s v="FRA2170485072Q3 2021EUR"/>
    <x v="4"/>
    <n v="4404"/>
    <s v="PARAGON TRANSACTION"/>
    <n v="2170485072"/>
    <s v="Q3 2021"/>
    <s v="EUR"/>
    <n v="186.3"/>
    <n v="186.30449999999999"/>
    <n v="-4.4999999999788499E-3"/>
    <n v="186.3"/>
    <n v="0"/>
    <x v="0"/>
    <m/>
    <m/>
    <m/>
    <m/>
    <s v="none"/>
    <m/>
    <m/>
    <m/>
    <x v="0"/>
    <m/>
    <x v="0"/>
  </r>
  <r>
    <s v="FRA2170485072Q4 2021EUR"/>
    <x v="4"/>
    <n v="4404"/>
    <s v="PARAGON TRANSACTION"/>
    <n v="2170485072"/>
    <s v="Q4 2021"/>
    <s v="EUR"/>
    <n v="215.45"/>
    <n v="215.453"/>
    <n v="-3.0000000000143202E-3"/>
    <n v="215.45"/>
    <n v="0"/>
    <x v="0"/>
    <m/>
    <m/>
    <m/>
    <m/>
    <s v="none"/>
    <m/>
    <m/>
    <m/>
    <x v="0"/>
    <m/>
    <x v="0"/>
  </r>
  <r>
    <s v="FRAFR4GP4939Y 2021EUR"/>
    <x v="4"/>
    <n v="4404"/>
    <s v="PARAGON TRANSACTION"/>
    <s v="FR4GP4939"/>
    <s v="Y 2021"/>
    <s v="EUR"/>
    <n v="145.88999999999999"/>
    <n v="145.887"/>
    <n v="2.9999999999858998E-3"/>
    <n v="145.88999999999999"/>
    <n v="0"/>
    <x v="0"/>
    <m/>
    <m/>
    <m/>
    <m/>
    <s v="none"/>
    <m/>
    <m/>
    <m/>
    <x v="0"/>
    <m/>
    <x v="0"/>
  </r>
  <r>
    <s v="FRA2170765155Q1 2021EUR"/>
    <x v="4"/>
    <n v="1845"/>
    <s v="ORANGE"/>
    <n v="2170765155"/>
    <s v="Q1 2021"/>
    <s v="EUR"/>
    <n v="9070.84"/>
    <n v="9070.8407999999999"/>
    <n v="-7.9999999979918303E-4"/>
    <n v="9070.84"/>
    <n v="0"/>
    <x v="0"/>
    <m/>
    <m/>
    <m/>
    <m/>
    <s v="none"/>
    <m/>
    <m/>
    <m/>
    <x v="0"/>
    <m/>
    <x v="0"/>
  </r>
  <r>
    <s v="FRA2170765155Q2 2021EUR"/>
    <x v="4"/>
    <n v="1845"/>
    <s v="ORANGE"/>
    <n v="2170765155"/>
    <s v="Q2 2021"/>
    <s v="EUR"/>
    <n v="5036.68"/>
    <n v="5036.6840000000002"/>
    <n v="-3.9999999999054099E-3"/>
    <n v="5036.68"/>
    <n v="0"/>
    <x v="0"/>
    <m/>
    <m/>
    <m/>
    <m/>
    <s v="none"/>
    <m/>
    <m/>
    <m/>
    <x v="0"/>
    <m/>
    <x v="0"/>
  </r>
  <r>
    <s v="FRA2170765155Q3 2021EUR"/>
    <x v="4"/>
    <n v="1845"/>
    <s v="ORANGE"/>
    <n v="2170765155"/>
    <s v="Q3 2021"/>
    <s v="EUR"/>
    <n v="7248.8899999999903"/>
    <n v="7248.8832000000002"/>
    <n v="6.7999999992025498E-3"/>
    <n v="7248.8899999999903"/>
    <n v="0"/>
    <x v="0"/>
    <m/>
    <m/>
    <m/>
    <m/>
    <s v="none"/>
    <m/>
    <m/>
    <m/>
    <x v="0"/>
    <m/>
    <x v="0"/>
  </r>
  <r>
    <s v="FRA2170765155Q4 2021EUR"/>
    <x v="4"/>
    <n v="1845"/>
    <s v="ORANGE"/>
    <n v="2170765155"/>
    <s v="Q4 2021"/>
    <s v="EUR"/>
    <n v="871.27"/>
    <n v="871.26840000000004"/>
    <n v="1.5999999999394201E-3"/>
    <n v="871.27"/>
    <n v="0"/>
    <x v="0"/>
    <m/>
    <m/>
    <m/>
    <m/>
    <s v="none"/>
    <m/>
    <m/>
    <m/>
    <x v="0"/>
    <m/>
    <x v="0"/>
  </r>
  <r>
    <s v="FRAFR4GP2190Q0 2021EUR"/>
    <x v="4"/>
    <n v="1845"/>
    <s v="ORANGE"/>
    <s v="FR4GP2190"/>
    <s v="Q0 2021"/>
    <s v="EUR"/>
    <n v="-76141.210000000006"/>
    <n v="-76141.2071"/>
    <n v="-2.90000000677537E-3"/>
    <n v="-76141.210000000006"/>
    <n v="0"/>
    <x v="0"/>
    <m/>
    <m/>
    <m/>
    <m/>
    <s v="none"/>
    <s v="Produit"/>
    <s v="Ossama"/>
    <s v="[OA] il y a un rebate de -76141.21 qui a été généré le 12 avril et qui n'est toujours pas facturé / https://www.astoresuite.com/adjustements/edit/42223"/>
    <x v="1"/>
    <m/>
    <x v="0"/>
  </r>
  <r>
    <s v="FRAFR4GP2190Y 2021EUR"/>
    <x v="4"/>
    <n v="1845"/>
    <s v="ORANGE"/>
    <s v="FR4GP2190"/>
    <s v="Y 2021"/>
    <s v="EUR"/>
    <n v="73663.23"/>
    <n v="73663.232300000003"/>
    <n v="-2.3000000073807301E-3"/>
    <n v="73663.23"/>
    <n v="0"/>
    <x v="0"/>
    <m/>
    <m/>
    <m/>
    <m/>
    <s v="none"/>
    <m/>
    <m/>
    <m/>
    <x v="0"/>
    <m/>
    <x v="0"/>
  </r>
  <r>
    <s v="FRAFR4GP2724Q0 2021EUR"/>
    <x v="4"/>
    <n v="1845"/>
    <s v="ORANGE"/>
    <s v="FR4GP2724"/>
    <s v="Q0 2021"/>
    <s v="EUR"/>
    <n v="11672.43"/>
    <n v="11672.4342"/>
    <n v="-4.1999999994004602E-3"/>
    <n v="11672.43"/>
    <n v="0"/>
    <x v="0"/>
    <m/>
    <m/>
    <m/>
    <m/>
    <s v="none"/>
    <s v="Produit"/>
    <s v="Ossama"/>
    <s v="[OA] rebate calculé à la main [(16049,75*7%)+(150699,31*7%)]=11672,43 respect l'encodage du contrat et le CA déclaré // https://www.astoresuite.com/adjustements/history?adjustement_group_id=16550 // https://www.astoresuite.com/contracts/show/27343_x000a_[SF] : ajustement validé  de 10548,95 suite à nouveau déclaratif envoyé par Orange le 18/05/22; c'est facturé et ajouté à la compil."/>
    <x v="1"/>
    <s v="Severine"/>
    <x v="0"/>
  </r>
  <r>
    <s v="FRAFR4GP2724Y 2021EUR"/>
    <x v="4"/>
    <n v="1845"/>
    <s v="ORANGE"/>
    <s v="FR4GP2724"/>
    <s v="Y 2021"/>
    <s v="EUR"/>
    <n v="6418.78"/>
    <n v="6418.7759999999998"/>
    <n v="3.9999999999054099E-3"/>
    <n v="6418.78"/>
    <n v="0"/>
    <x v="0"/>
    <m/>
    <m/>
    <m/>
    <m/>
    <s v="none"/>
    <m/>
    <m/>
    <m/>
    <x v="0"/>
    <m/>
    <x v="0"/>
  </r>
  <r>
    <s v="FRA2110411370Q0 2021EUR"/>
    <x v="4"/>
    <n v="54763"/>
    <s v="ROBUR"/>
    <n v="2110411370"/>
    <s v="Q0 2021"/>
    <s v="EUR"/>
    <n v="125.81"/>
    <n v="125.80800000000001"/>
    <n v="1.9999999999953302E-3"/>
    <n v="125.81"/>
    <n v="0"/>
    <x v="0"/>
    <m/>
    <m/>
    <m/>
    <m/>
    <s v="none"/>
    <m/>
    <m/>
    <m/>
    <x v="0"/>
    <m/>
    <x v="0"/>
  </r>
  <r>
    <s v="FRA2110411370Q1 2021EUR"/>
    <x v="4"/>
    <n v="54763"/>
    <s v="ROBUR"/>
    <n v="2110411370"/>
    <s v="Q1 2021"/>
    <s v="EUR"/>
    <n v="90.5"/>
    <n v="90.498999999999995"/>
    <n v="1.0000000000047701E-3"/>
    <n v="90.5"/>
    <n v="0"/>
    <x v="0"/>
    <m/>
    <m/>
    <m/>
    <m/>
    <s v="none"/>
    <m/>
    <m/>
    <m/>
    <x v="0"/>
    <m/>
    <x v="0"/>
  </r>
  <r>
    <s v="FRA2110411370Q2 2021EUR"/>
    <x v="4"/>
    <n v="54763"/>
    <s v="ROBUR"/>
    <n v="2110411370"/>
    <s v="Q2 2021"/>
    <s v="EUR"/>
    <n v="522.86"/>
    <n v="522.85299999999995"/>
    <n v="7.0000000000618396E-3"/>
    <n v="522.86"/>
    <n v="0"/>
    <x v="0"/>
    <m/>
    <m/>
    <m/>
    <m/>
    <s v="none"/>
    <m/>
    <m/>
    <m/>
    <x v="0"/>
    <m/>
    <x v="0"/>
  </r>
  <r>
    <s v="FRA2110411370Q3 2021EUR"/>
    <x v="4"/>
    <n v="54763"/>
    <s v="ROBUR"/>
    <n v="2110411370"/>
    <s v="Q3 2021"/>
    <s v="EUR"/>
    <n v="733.81"/>
    <n v="733.81500000000005"/>
    <n v="-5.0000000001091298E-3"/>
    <n v="733.81"/>
    <n v="0"/>
    <x v="0"/>
    <m/>
    <m/>
    <m/>
    <m/>
    <s v="none"/>
    <m/>
    <m/>
    <m/>
    <x v="0"/>
    <m/>
    <x v="0"/>
  </r>
  <r>
    <s v="FRA2110411370Q4 2021EUR"/>
    <x v="4"/>
    <n v="54763"/>
    <s v="ROBUR"/>
    <n v="2110411370"/>
    <s v="Q4 2021"/>
    <s v="EUR"/>
    <n v="405.76999999999902"/>
    <n v="405.779"/>
    <n v="-9.0000000000713901E-3"/>
    <n v="405.76999999999902"/>
    <n v="0"/>
    <x v="0"/>
    <m/>
    <m/>
    <m/>
    <m/>
    <s v="none"/>
    <m/>
    <m/>
    <m/>
    <x v="0"/>
    <m/>
    <x v="0"/>
  </r>
  <r>
    <s v="FRA1184505752Q1 2021EUR"/>
    <x v="4"/>
    <n v="44940"/>
    <s v="THYSSENKRUPP ASCENSEURS"/>
    <n v="1184505752"/>
    <s v="Q1 2021"/>
    <s v="EUR"/>
    <n v="7392.06"/>
    <n v="7392.0590000000002"/>
    <n v="1.0000000002037201E-3"/>
    <n v="7392.06"/>
    <n v="0"/>
    <x v="0"/>
    <m/>
    <m/>
    <m/>
    <m/>
    <s v="none"/>
    <m/>
    <m/>
    <m/>
    <x v="0"/>
    <m/>
    <x v="0"/>
  </r>
  <r>
    <s v="FRA1184505752Q0 2021EUR"/>
    <x v="4"/>
    <n v="44940"/>
    <s v="THYSSENKRUPP ASCENSEURS"/>
    <n v="1184505752"/>
    <s v="Q0 2021"/>
    <s v="EUR"/>
    <n v="79570.45"/>
    <n v="79570.45"/>
    <n v="0"/>
    <n v="79570.45"/>
    <n v="0"/>
    <x v="0"/>
    <m/>
    <m/>
    <m/>
    <m/>
    <s v="none"/>
    <m/>
    <m/>
    <m/>
    <x v="0"/>
    <m/>
    <x v="0"/>
  </r>
  <r>
    <s v="FRA1184505752Q2 2021EUR"/>
    <x v="4"/>
    <n v="44940"/>
    <s v="THYSSENKRUPP ASCENSEURS"/>
    <n v="1184505752"/>
    <s v="Q2 2021"/>
    <s v="EUR"/>
    <n v="12011.85"/>
    <n v="12011.844999999999"/>
    <n v="5.0000000010186297E-3"/>
    <n v="12011.85"/>
    <n v="0"/>
    <x v="0"/>
    <m/>
    <m/>
    <m/>
    <m/>
    <s v="none"/>
    <m/>
    <m/>
    <m/>
    <x v="0"/>
    <m/>
    <x v="0"/>
  </r>
  <r>
    <s v="FRA1184505752Q3 2021EUR"/>
    <x v="4"/>
    <n v="44940"/>
    <s v="THYSSENKRUPP ASCENSEURS"/>
    <n v="1184505752"/>
    <s v="Q3 2021"/>
    <s v="EUR"/>
    <n v="12780.01"/>
    <n v="12780.009"/>
    <n v="1.0000000002037201E-3"/>
    <n v="12780.01"/>
    <n v="0"/>
    <x v="0"/>
    <m/>
    <m/>
    <m/>
    <m/>
    <s v="none"/>
    <m/>
    <m/>
    <m/>
    <x v="0"/>
    <m/>
    <x v="0"/>
  </r>
  <r>
    <s v="FRA1184505752Q4 2021EUR"/>
    <x v="4"/>
    <n v="44940"/>
    <s v="THYSSENKRUPP ASCENSEURS"/>
    <n v="1184505752"/>
    <s v="Q4 2021"/>
    <s v="EUR"/>
    <n v="23002.89"/>
    <n v="23002.897000000001"/>
    <n v="-7.0000000014260799E-3"/>
    <n v="23002.89"/>
    <n v="0"/>
    <x v="0"/>
    <m/>
    <m/>
    <m/>
    <m/>
    <s v="none"/>
    <m/>
    <m/>
    <m/>
    <x v="0"/>
    <m/>
    <x v="0"/>
  </r>
  <r>
    <s v="FRA27315040Q1 2021EUR"/>
    <x v="4"/>
    <n v="57737"/>
    <s v="LMC EUROCOLD"/>
    <n v="27315040"/>
    <s v="Q1 2021"/>
    <s v="EUR"/>
    <n v="38"/>
    <n v="38"/>
    <n v="0"/>
    <n v="38"/>
    <n v="0"/>
    <x v="0"/>
    <m/>
    <m/>
    <m/>
    <m/>
    <s v="none"/>
    <m/>
    <m/>
    <m/>
    <x v="0"/>
    <m/>
    <x v="0"/>
  </r>
  <r>
    <s v="FRA27315040Q2 2021EUR"/>
    <x v="4"/>
    <n v="57737"/>
    <s v="LMC EUROCOLD"/>
    <n v="27315040"/>
    <s v="Q2 2021"/>
    <s v="EUR"/>
    <n v="94.7"/>
    <n v="94.7"/>
    <n v="0"/>
    <n v="94.7"/>
    <n v="0"/>
    <x v="0"/>
    <m/>
    <m/>
    <m/>
    <m/>
    <s v="none"/>
    <m/>
    <m/>
    <m/>
    <x v="0"/>
    <m/>
    <x v="0"/>
  </r>
  <r>
    <s v="FRA27315040Q3 2021EUR"/>
    <x v="4"/>
    <n v="57737"/>
    <s v="LMC EUROCOLD"/>
    <n v="27315040"/>
    <s v="Q3 2021"/>
    <s v="EUR"/>
    <n v="105.5"/>
    <n v="105.5"/>
    <n v="0"/>
    <n v="105.5"/>
    <n v="0"/>
    <x v="0"/>
    <m/>
    <m/>
    <m/>
    <m/>
    <s v="none"/>
    <m/>
    <m/>
    <m/>
    <x v="0"/>
    <m/>
    <x v="0"/>
  </r>
  <r>
    <s v="FRA27315040Q4 2021EUR"/>
    <x v="4"/>
    <n v="57737"/>
    <s v="LMC EUROCOLD"/>
    <n v="27315040"/>
    <s v="Q4 2021"/>
    <s v="EUR"/>
    <n v="105.35"/>
    <n v="105.35"/>
    <n v="0"/>
    <n v="105.35"/>
    <n v="0"/>
    <x v="0"/>
    <m/>
    <m/>
    <m/>
    <m/>
    <s v="none"/>
    <m/>
    <m/>
    <m/>
    <x v="0"/>
    <m/>
    <x v="0"/>
  </r>
  <r>
    <s v="FRA28280003Q0 2021EUR"/>
    <x v="4"/>
    <n v="46428"/>
    <s v="BAFFY"/>
    <n v="28280003"/>
    <s v="Q0 2021"/>
    <s v="EUR"/>
    <n v="190.38"/>
    <n v="190.38"/>
    <n v="0"/>
    <n v="190.38"/>
    <n v="0"/>
    <x v="0"/>
    <m/>
    <m/>
    <m/>
    <m/>
    <s v="none"/>
    <m/>
    <m/>
    <m/>
    <x v="0"/>
    <m/>
    <x v="0"/>
  </r>
  <r>
    <s v="FRA28280003Q1 2021EUR"/>
    <x v="4"/>
    <n v="46428"/>
    <s v="BAFFY"/>
    <n v="28280003"/>
    <s v="Q1 2021"/>
    <s v="EUR"/>
    <n v="21252.63"/>
    <n v="21252.624299999999"/>
    <n v="5.7000000015250398E-3"/>
    <n v="21252.63"/>
    <n v="0"/>
    <x v="0"/>
    <m/>
    <m/>
    <m/>
    <m/>
    <s v="none"/>
    <m/>
    <m/>
    <m/>
    <x v="0"/>
    <m/>
    <x v="0"/>
  </r>
  <r>
    <s v="FRA28280003Q2 2021EUR"/>
    <x v="4"/>
    <n v="46428"/>
    <s v="BAFFY"/>
    <n v="28280003"/>
    <s v="Q2 2021"/>
    <s v="EUR"/>
    <n v="19332.330000000002"/>
    <n v="19332.344700000001"/>
    <n v="-1.46999999997206E-2"/>
    <n v="19332.330000000002"/>
    <n v="0"/>
    <x v="0"/>
    <m/>
    <m/>
    <m/>
    <m/>
    <s v="none"/>
    <m/>
    <m/>
    <m/>
    <x v="0"/>
    <m/>
    <x v="0"/>
  </r>
  <r>
    <s v="FRA28280003Q3 2021EUR"/>
    <x v="4"/>
    <n v="46428"/>
    <s v="BAFFY"/>
    <n v="28280003"/>
    <s v="Q3 2021"/>
    <s v="EUR"/>
    <n v="5777.91"/>
    <n v="5777.9111999999996"/>
    <n v="-1.1999999996987699E-3"/>
    <n v="5777.91"/>
    <n v="0"/>
    <x v="0"/>
    <m/>
    <m/>
    <m/>
    <m/>
    <s v="none"/>
    <m/>
    <m/>
    <m/>
    <x v="0"/>
    <m/>
    <x v="0"/>
  </r>
  <r>
    <s v="FRA28280003Q4 2021EUR"/>
    <x v="4"/>
    <n v="46428"/>
    <s v="BAFFY"/>
    <n v="28280003"/>
    <s v="Q4 2021"/>
    <s v="EUR"/>
    <n v="3730.98"/>
    <n v="3730.9697999999999"/>
    <n v="1.0200000000168E-2"/>
    <n v="3730.98"/>
    <n v="0"/>
    <x v="0"/>
    <m/>
    <m/>
    <m/>
    <m/>
    <s v="none"/>
    <m/>
    <m/>
    <m/>
    <x v="0"/>
    <m/>
    <x v="0"/>
  </r>
  <r>
    <s v="FRA2191505877Q0 2021EUR"/>
    <x v="4"/>
    <n v="2298"/>
    <s v="RICHARDSON"/>
    <n v="2191505877"/>
    <s v="Q0 2021"/>
    <s v="EUR"/>
    <n v="1027.1400000000001"/>
    <n v="1027.1400000000001"/>
    <n v="0"/>
    <n v="1027.1400000000001"/>
    <n v="0"/>
    <x v="0"/>
    <m/>
    <m/>
    <m/>
    <m/>
    <s v="none"/>
    <m/>
    <m/>
    <m/>
    <x v="0"/>
    <m/>
    <x v="0"/>
  </r>
  <r>
    <s v="FRA2191505877Q1 2021EUR"/>
    <x v="4"/>
    <n v="2298"/>
    <s v="RICHARDSON"/>
    <n v="2191505877"/>
    <s v="Q1 2021"/>
    <s v="EUR"/>
    <n v="1021.54"/>
    <n v="1021.5444"/>
    <n v="-4.4000000000323702E-3"/>
    <n v="1021.54"/>
    <n v="0"/>
    <x v="0"/>
    <m/>
    <m/>
    <m/>
    <m/>
    <s v="none"/>
    <m/>
    <m/>
    <m/>
    <x v="0"/>
    <m/>
    <x v="0"/>
  </r>
  <r>
    <s v="FRA2191505877Q2 2021EUR"/>
    <x v="4"/>
    <n v="2298"/>
    <s v="RICHARDSON"/>
    <n v="2191505877"/>
    <s v="Q2 2021"/>
    <s v="EUR"/>
    <n v="2069.4899999999998"/>
    <n v="2069.4917999999998"/>
    <n v="-1.8000000000029099E-3"/>
    <n v="2069.4899999999998"/>
    <n v="0"/>
    <x v="0"/>
    <m/>
    <m/>
    <m/>
    <m/>
    <s v="none"/>
    <m/>
    <m/>
    <m/>
    <x v="0"/>
    <m/>
    <x v="0"/>
  </r>
  <r>
    <s v="FRA2191505877Q3 2021EUR"/>
    <x v="4"/>
    <n v="2298"/>
    <s v="RICHARDSON"/>
    <n v="2191505877"/>
    <s v="Q3 2021"/>
    <s v="EUR"/>
    <n v="1710.05"/>
    <n v="1710.0491999999999"/>
    <n v="8.0000000002655703E-4"/>
    <n v="1710.05"/>
    <n v="0"/>
    <x v="0"/>
    <m/>
    <m/>
    <m/>
    <m/>
    <s v="none"/>
    <m/>
    <m/>
    <m/>
    <x v="0"/>
    <m/>
    <x v="0"/>
  </r>
  <r>
    <s v="FRA2191505877Q4 2021EUR"/>
    <x v="4"/>
    <n v="2298"/>
    <s v="RICHARDSON"/>
    <n v="2191505877"/>
    <s v="Q4 2021"/>
    <s v="EUR"/>
    <n v="4091.25"/>
    <n v="4091.2505999999998"/>
    <n v="-5.9999999984938703E-4"/>
    <n v="4091.25"/>
    <n v="0"/>
    <x v="0"/>
    <m/>
    <m/>
    <m/>
    <m/>
    <s v="none"/>
    <s v="Hexa"/>
    <m/>
    <s v="[HB] Compil corrigée le 18/05 OK résolue"/>
    <x v="0"/>
    <m/>
    <x v="0"/>
  </r>
  <r>
    <s v="FRA2207906594Q0 2021EUR"/>
    <x v="4"/>
    <n v="43554"/>
    <s v="CULLIGAN FRANCE"/>
    <n v="2207906594"/>
    <s v="Q0 2021"/>
    <s v="EUR"/>
    <n v="547.98"/>
    <n v="547.97850000000005"/>
    <n v="1.4999999999645199E-3"/>
    <n v="547.98"/>
    <n v="0"/>
    <x v="0"/>
    <m/>
    <m/>
    <m/>
    <m/>
    <s v="none"/>
    <m/>
    <m/>
    <m/>
    <x v="0"/>
    <m/>
    <x v="0"/>
  </r>
  <r>
    <s v="FRA2207906594Q1 2021EUR"/>
    <x v="4"/>
    <n v="43554"/>
    <s v="CULLIGAN FRANCE"/>
    <n v="2207906594"/>
    <s v="Q1 2021"/>
    <s v="EUR"/>
    <n v="4133.04"/>
    <n v="4133.0434999999998"/>
    <n v="-3.49999999980354E-3"/>
    <n v="4133.04"/>
    <n v="0"/>
    <x v="0"/>
    <m/>
    <m/>
    <m/>
    <m/>
    <s v="none"/>
    <m/>
    <m/>
    <m/>
    <x v="0"/>
    <m/>
    <x v="0"/>
  </r>
  <r>
    <s v="FRA2207906594Q2 2021EUR"/>
    <x v="4"/>
    <n v="43554"/>
    <s v="CULLIGAN FRANCE"/>
    <n v="2207906594"/>
    <s v="Q2 2021"/>
    <s v="EUR"/>
    <n v="6158.49"/>
    <n v="6158.4885000000004"/>
    <n v="1.4999999993960901E-3"/>
    <n v="6158.49"/>
    <n v="0"/>
    <x v="0"/>
    <m/>
    <m/>
    <m/>
    <m/>
    <s v="none"/>
    <m/>
    <m/>
    <m/>
    <x v="0"/>
    <m/>
    <x v="0"/>
  </r>
  <r>
    <s v="FRA2207906594Q3 2021EUR"/>
    <x v="4"/>
    <n v="43554"/>
    <s v="CULLIGAN FRANCE"/>
    <n v="2207906594"/>
    <s v="Q3 2021"/>
    <s v="EUR"/>
    <n v="5028.13"/>
    <n v="5028.1284999999998"/>
    <n v="1.50000000030559E-3"/>
    <n v="5028.13"/>
    <n v="0"/>
    <x v="0"/>
    <m/>
    <m/>
    <m/>
    <m/>
    <s v="none"/>
    <m/>
    <m/>
    <m/>
    <x v="0"/>
    <m/>
    <x v="0"/>
  </r>
  <r>
    <s v="FRA2207906594Q4 2021EUR"/>
    <x v="4"/>
    <n v="43554"/>
    <s v="CULLIGAN FRANCE"/>
    <n v="2207906594"/>
    <s v="Q4 2021"/>
    <s v="EUR"/>
    <n v="5154.0600000000004"/>
    <n v="5154.0559999999996"/>
    <n v="4.0000000008149003E-3"/>
    <n v="5154.0600000000004"/>
    <n v="0"/>
    <x v="0"/>
    <m/>
    <m/>
    <m/>
    <m/>
    <s v="none"/>
    <m/>
    <m/>
    <m/>
    <x v="0"/>
    <m/>
    <x v="0"/>
  </r>
  <r>
    <s v="FRA28242001Q0 2021EUR"/>
    <x v="4"/>
    <n v="45303"/>
    <s v="ECOLAB PEST FRANCE"/>
    <n v="28242001"/>
    <s v="Q0 2021"/>
    <s v="EUR"/>
    <n v="360.5"/>
    <n v="360.4991"/>
    <n v="9.0000000000145497E-4"/>
    <n v="360.5"/>
    <n v="0"/>
    <x v="0"/>
    <m/>
    <m/>
    <m/>
    <m/>
    <s v="none"/>
    <m/>
    <m/>
    <m/>
    <x v="0"/>
    <m/>
    <x v="0"/>
  </r>
  <r>
    <s v="FRA28242001Q1 2021EUR"/>
    <x v="4"/>
    <n v="45303"/>
    <s v="ECOLAB PEST FRANCE"/>
    <n v="28242001"/>
    <s v="Q1 2021"/>
    <s v="EUR"/>
    <n v="44398.12"/>
    <n v="44398.123200000002"/>
    <n v="-3.1999999991967299E-3"/>
    <n v="44398.12"/>
    <n v="0"/>
    <x v="0"/>
    <m/>
    <m/>
    <m/>
    <m/>
    <s v="none"/>
    <m/>
    <m/>
    <m/>
    <x v="0"/>
    <m/>
    <x v="0"/>
  </r>
  <r>
    <s v="FRA28242001Q2 2021EUR"/>
    <x v="4"/>
    <n v="45303"/>
    <s v="ECOLAB PEST FRANCE"/>
    <n v="28242001"/>
    <s v="Q2 2021"/>
    <s v="EUR"/>
    <n v="16401.310000000001"/>
    <n v="16401.314999999999"/>
    <n v="-4.9999999973806501E-3"/>
    <n v="16401.310000000001"/>
    <n v="0"/>
    <x v="0"/>
    <m/>
    <m/>
    <m/>
    <m/>
    <s v="none"/>
    <m/>
    <m/>
    <m/>
    <x v="0"/>
    <m/>
    <x v="0"/>
  </r>
  <r>
    <s v="FRA28242001Q3 2021EUR"/>
    <x v="4"/>
    <n v="45303"/>
    <s v="ECOLAB PEST FRANCE"/>
    <n v="28242001"/>
    <s v="Q3 2021"/>
    <s v="EUR"/>
    <n v="19855.54"/>
    <n v="19855.540499999999"/>
    <n v="-4.99999998282874E-4"/>
    <n v="19855.54"/>
    <n v="0"/>
    <x v="0"/>
    <m/>
    <m/>
    <m/>
    <m/>
    <s v="none"/>
    <m/>
    <m/>
    <m/>
    <x v="0"/>
    <m/>
    <x v="0"/>
  </r>
  <r>
    <s v="FRA28242001Q4 2021EUR"/>
    <x v="4"/>
    <n v="45303"/>
    <s v="ECOLAB PEST FRANCE"/>
    <n v="28242001"/>
    <s v="Q4 2021"/>
    <s v="EUR"/>
    <n v="20596.27"/>
    <n v="20596.265299999999"/>
    <n v="4.7000000013213104E-3"/>
    <n v="20596.27"/>
    <n v="0"/>
    <x v="0"/>
    <m/>
    <m/>
    <m/>
    <m/>
    <s v="none"/>
    <m/>
    <m/>
    <m/>
    <x v="0"/>
    <m/>
    <x v="0"/>
  </r>
  <r>
    <s v="FRA27280102Q0 2021EUR"/>
    <x v="4"/>
    <n v="52335"/>
    <s v="ENTREPRISE CLUB S.A."/>
    <n v="27280102"/>
    <s v="Q0 2021"/>
    <s v="EUR"/>
    <n v="2541.09"/>
    <n v="2541.09"/>
    <n v="0"/>
    <n v="2541.09"/>
    <n v="0"/>
    <x v="0"/>
    <m/>
    <m/>
    <m/>
    <m/>
    <s v="none"/>
    <m/>
    <m/>
    <m/>
    <x v="0"/>
    <m/>
    <x v="0"/>
  </r>
  <r>
    <s v="FRA27280102Q1 2021EUR"/>
    <x v="4"/>
    <n v="52335"/>
    <s v="ENTREPRISE CLUB S.A."/>
    <n v="27280102"/>
    <s v="Q1 2021"/>
    <s v="EUR"/>
    <n v="659.07"/>
    <n v="659.07"/>
    <n v="0"/>
    <n v="659.07"/>
    <n v="0"/>
    <x v="0"/>
    <m/>
    <m/>
    <m/>
    <m/>
    <s v="none"/>
    <m/>
    <m/>
    <m/>
    <x v="0"/>
    <m/>
    <x v="0"/>
  </r>
  <r>
    <s v="FRA27280102Q2 2021EUR"/>
    <x v="4"/>
    <n v="52335"/>
    <s v="ENTREPRISE CLUB S.A."/>
    <n v="27280102"/>
    <s v="Q2 2021"/>
    <s v="EUR"/>
    <n v="2567.17"/>
    <n v="2567.1743999999999"/>
    <n v="-4.399999999805E-3"/>
    <n v="2567.17"/>
    <n v="0"/>
    <x v="0"/>
    <m/>
    <m/>
    <m/>
    <m/>
    <s v="none"/>
    <m/>
    <m/>
    <m/>
    <x v="0"/>
    <m/>
    <x v="0"/>
  </r>
  <r>
    <s v="FRA27280102Q3 2021EUR"/>
    <x v="4"/>
    <n v="52335"/>
    <s v="ENTREPRISE CLUB S.A."/>
    <n v="27280102"/>
    <s v="Q3 2021"/>
    <s v="EUR"/>
    <n v="1489.01"/>
    <n v="1489.0071"/>
    <n v="2.8999999999541602E-3"/>
    <n v="1489.01"/>
    <n v="0"/>
    <x v="0"/>
    <m/>
    <m/>
    <m/>
    <m/>
    <s v="none"/>
    <m/>
    <m/>
    <m/>
    <x v="0"/>
    <m/>
    <x v="0"/>
  </r>
  <r>
    <s v="FRA27280102Q4 2021EUR"/>
    <x v="4"/>
    <n v="52335"/>
    <s v="ENTREPRISE CLUB S.A."/>
    <n v="27280102"/>
    <s v="Q4 2021"/>
    <s v="EUR"/>
    <n v="467.13"/>
    <n v="467.1309"/>
    <n v="-9.0000000000145497E-4"/>
    <n v="467.13"/>
    <n v="0"/>
    <x v="0"/>
    <m/>
    <m/>
    <m/>
    <m/>
    <s v="none"/>
    <m/>
    <m/>
    <m/>
    <x v="0"/>
    <m/>
    <x v="0"/>
  </r>
  <r>
    <s v="FRA27280103Q0 2021EUR"/>
    <x v="4"/>
    <n v="55085"/>
    <s v="NUANCE 3"/>
    <n v="27280103"/>
    <s v="Q0 2021"/>
    <s v="EUR"/>
    <n v="50.31"/>
    <n v="50.31"/>
    <n v="0"/>
    <n v="50.31"/>
    <n v="0"/>
    <x v="0"/>
    <m/>
    <m/>
    <m/>
    <m/>
    <s v="none"/>
    <m/>
    <m/>
    <m/>
    <x v="0"/>
    <m/>
    <x v="0"/>
  </r>
  <r>
    <s v="FRA27280103Q1 2021EUR"/>
    <x v="4"/>
    <n v="55085"/>
    <s v="NUANCE 3"/>
    <n v="27280103"/>
    <s v="Q1 2021"/>
    <s v="EUR"/>
    <n v="5287.29"/>
    <n v="5287.3017"/>
    <n v="-1.17000000000189E-2"/>
    <n v="5287.29"/>
    <n v="0"/>
    <x v="0"/>
    <m/>
    <m/>
    <m/>
    <m/>
    <s v="none"/>
    <m/>
    <m/>
    <m/>
    <x v="0"/>
    <m/>
    <x v="0"/>
  </r>
  <r>
    <s v="FRA27280103Q2 2021EUR"/>
    <x v="4"/>
    <n v="55085"/>
    <s v="NUANCE 3"/>
    <n v="27280103"/>
    <s v="Q2 2021"/>
    <s v="EUR"/>
    <n v="431.49"/>
    <n v="431.48790000000002"/>
    <n v="2.0999999999844398E-3"/>
    <n v="431.49"/>
    <n v="0"/>
    <x v="0"/>
    <m/>
    <m/>
    <m/>
    <m/>
    <s v="none"/>
    <m/>
    <m/>
    <m/>
    <x v="0"/>
    <m/>
    <x v="0"/>
  </r>
  <r>
    <s v="FRA27280103Q3 2021EUR"/>
    <x v="4"/>
    <n v="55085"/>
    <s v="NUANCE 3"/>
    <n v="27280103"/>
    <s v="Q3 2021"/>
    <s v="EUR"/>
    <n v="589.79999999999995"/>
    <n v="589.79999999999995"/>
    <n v="0"/>
    <n v="589.79999999999995"/>
    <n v="0"/>
    <x v="0"/>
    <m/>
    <m/>
    <m/>
    <m/>
    <s v="none"/>
    <m/>
    <m/>
    <m/>
    <x v="0"/>
    <m/>
    <x v="0"/>
  </r>
  <r>
    <s v="FRA27280103Q4 2021EUR"/>
    <x v="4"/>
    <n v="55085"/>
    <s v="NUANCE 3"/>
    <n v="27280103"/>
    <s v="Q4 2021"/>
    <s v="EUR"/>
    <n v="587.85"/>
    <n v="587.84100000000001"/>
    <n v="9.0000000000145502E-3"/>
    <n v="587.85"/>
    <n v="0"/>
    <x v="0"/>
    <m/>
    <m/>
    <m/>
    <m/>
    <s v="none"/>
    <m/>
    <m/>
    <m/>
    <x v="0"/>
    <m/>
    <x v="0"/>
  </r>
  <r>
    <s v="FRA27315110Q0 2021EUR"/>
    <x v="4"/>
    <n v="47190"/>
    <s v="H.D.C (HERWYN DOMINIQUE COMPANY)"/>
    <n v="27315110"/>
    <s v="Q0 2021"/>
    <s v="EUR"/>
    <n v="70.8"/>
    <n v="70.814400000000006"/>
    <n v="-1.4400000000008999E-2"/>
    <n v="70.8"/>
    <n v="0"/>
    <x v="0"/>
    <m/>
    <m/>
    <m/>
    <m/>
    <s v="none"/>
    <m/>
    <m/>
    <m/>
    <x v="0"/>
    <m/>
    <x v="0"/>
  </r>
  <r>
    <s v="FRA27315110Q1 2021EUR"/>
    <x v="4"/>
    <n v="47190"/>
    <s v="H.D.C (HERWYN DOMINIQUE COMPANY)"/>
    <n v="27315110"/>
    <s v="Q1 2021"/>
    <s v="EUR"/>
    <n v="52.68"/>
    <n v="52.68"/>
    <n v="0"/>
    <n v="52.68"/>
    <n v="0"/>
    <x v="0"/>
    <m/>
    <m/>
    <m/>
    <m/>
    <s v="none"/>
    <m/>
    <m/>
    <m/>
    <x v="0"/>
    <m/>
    <x v="0"/>
  </r>
  <r>
    <s v="FRA27315110Q2 2021EUR"/>
    <x v="4"/>
    <n v="47190"/>
    <s v="H.D.C (HERWYN DOMINIQUE COMPANY)"/>
    <n v="27315110"/>
    <s v="Q2 2021"/>
    <s v="EUR"/>
    <n v="51.63"/>
    <n v="51.624299999999998"/>
    <n v="5.7000000000044697E-3"/>
    <n v="51.63"/>
    <n v="0"/>
    <x v="0"/>
    <m/>
    <m/>
    <m/>
    <m/>
    <s v="none"/>
    <m/>
    <m/>
    <m/>
    <x v="0"/>
    <m/>
    <x v="0"/>
  </r>
  <r>
    <s v="FRA27315110Q3 2021EUR"/>
    <x v="4"/>
    <n v="47190"/>
    <s v="H.D.C (HERWYN DOMINIQUE COMPANY)"/>
    <n v="27315110"/>
    <s v="Q3 2021"/>
    <s v="EUR"/>
    <n v="171.66"/>
    <n v="171.6618"/>
    <n v="-1.8000000000029099E-3"/>
    <n v="171.66"/>
    <n v="0"/>
    <x v="0"/>
    <m/>
    <m/>
    <m/>
    <m/>
    <s v="none"/>
    <m/>
    <m/>
    <m/>
    <x v="0"/>
    <m/>
    <x v="0"/>
  </r>
  <r>
    <s v="FRA27315110Q4 2021EUR"/>
    <x v="4"/>
    <n v="47190"/>
    <s v="H.D.C (HERWYN DOMINIQUE COMPANY)"/>
    <n v="27315110"/>
    <s v="Q4 2021"/>
    <s v="EUR"/>
    <n v="98.76"/>
    <n v="98.753399999999999"/>
    <n v="6.6000000000059301E-3"/>
    <n v="98.76"/>
    <n v="0"/>
    <x v="0"/>
    <m/>
    <m/>
    <m/>
    <m/>
    <s v="none"/>
    <m/>
    <m/>
    <m/>
    <x v="0"/>
    <m/>
    <x v="0"/>
  </r>
  <r>
    <s v="FRA27263096Q0 2021EUR"/>
    <x v="4"/>
    <n v="57838"/>
    <s v="AQUILA"/>
    <n v="27263096"/>
    <s v="Q0 2021"/>
    <s v="EUR"/>
    <n v="20.399999999999999"/>
    <n v="20.399999999999999"/>
    <n v="0"/>
    <n v="20.399999999999999"/>
    <n v="0"/>
    <x v="0"/>
    <m/>
    <m/>
    <m/>
    <m/>
    <s v="none"/>
    <m/>
    <m/>
    <m/>
    <x v="0"/>
    <m/>
    <x v="0"/>
  </r>
  <r>
    <s v="FRA27263096Q1 2021EUR"/>
    <x v="4"/>
    <n v="57838"/>
    <s v="AQUILA"/>
    <n v="27263096"/>
    <s v="Q1 2021"/>
    <s v="EUR"/>
    <n v="1636.32"/>
    <n v="1636.3163999999999"/>
    <n v="3.6000000000058199E-3"/>
    <n v="1636.32"/>
    <n v="0"/>
    <x v="0"/>
    <m/>
    <m/>
    <m/>
    <m/>
    <s v="none"/>
    <m/>
    <m/>
    <m/>
    <x v="0"/>
    <m/>
    <x v="0"/>
  </r>
  <r>
    <s v="FRA27263096Q2 2021EUR"/>
    <x v="4"/>
    <n v="57838"/>
    <s v="AQUILA"/>
    <n v="27263096"/>
    <s v="Q2 2021"/>
    <s v="EUR"/>
    <n v="2313.2199999999998"/>
    <n v="2313.2125999999998"/>
    <n v="7.3999999999614296E-3"/>
    <n v="2313.2199999999998"/>
    <n v="0"/>
    <x v="0"/>
    <m/>
    <m/>
    <m/>
    <m/>
    <s v="none"/>
    <m/>
    <m/>
    <m/>
    <x v="0"/>
    <m/>
    <x v="0"/>
  </r>
  <r>
    <s v="FRA27263096Q3 2021EUR"/>
    <x v="4"/>
    <n v="57838"/>
    <s v="AQUILA"/>
    <n v="27263096"/>
    <s v="Q3 2021"/>
    <s v="EUR"/>
    <n v="1115.4000000000001"/>
    <n v="1115.404"/>
    <n v="-3.9999999999054099E-3"/>
    <n v="1115.4000000000001"/>
    <n v="0"/>
    <x v="0"/>
    <m/>
    <m/>
    <m/>
    <m/>
    <s v="none"/>
    <m/>
    <m/>
    <m/>
    <x v="0"/>
    <m/>
    <x v="0"/>
  </r>
  <r>
    <s v="FRA27263096Q4 2021EUR"/>
    <x v="4"/>
    <n v="57838"/>
    <s v="AQUILA"/>
    <n v="27263096"/>
    <s v="Q4 2021"/>
    <s v="EUR"/>
    <n v="1076"/>
    <n v="1075.9962"/>
    <n v="3.7999999999556102E-3"/>
    <n v="1076"/>
    <n v="0"/>
    <x v="0"/>
    <m/>
    <m/>
    <m/>
    <m/>
    <s v="none"/>
    <m/>
    <m/>
    <m/>
    <x v="0"/>
    <m/>
    <x v="0"/>
  </r>
  <r>
    <s v="FRA27258081Q0 2021EUR"/>
    <x v="4"/>
    <n v="6716"/>
    <s v="ADEQUAT"/>
    <n v="27258081"/>
    <s v="Q0 2021"/>
    <s v="EUR"/>
    <n v="171.86"/>
    <n v="171.864"/>
    <n v="-3.9999999999906699E-3"/>
    <n v="171.864"/>
    <n v="-3.9999999999906699E-3"/>
    <x v="0"/>
    <m/>
    <m/>
    <m/>
    <m/>
    <s v="none"/>
    <m/>
    <m/>
    <m/>
    <x v="0"/>
    <m/>
    <x v="0"/>
  </r>
  <r>
    <s v="FRA27258081Q1 2021EUR"/>
    <x v="4"/>
    <n v="6716"/>
    <s v="ADEQUAT"/>
    <n v="27258081"/>
    <s v="Q1 2021"/>
    <s v="EUR"/>
    <n v="2049.2600000000002"/>
    <n v="2049.2615999999998"/>
    <n v="-1.59999999959836E-3"/>
    <n v="2049.2615999999998"/>
    <n v="-1.59999999959836E-3"/>
    <x v="0"/>
    <m/>
    <m/>
    <m/>
    <m/>
    <s v="none"/>
    <m/>
    <m/>
    <m/>
    <x v="0"/>
    <m/>
    <x v="0"/>
  </r>
  <r>
    <s v="FRA27258081Q2 2021EUR"/>
    <x v="4"/>
    <n v="6716"/>
    <s v="ADEQUAT"/>
    <n v="27258081"/>
    <s v="Q2 2021"/>
    <s v="EUR"/>
    <n v="2099.8200000000002"/>
    <n v="2099.8182000000002"/>
    <n v="1.8000000000029099E-3"/>
    <n v="2099.8182000000002"/>
    <n v="1.8000000000029099E-3"/>
    <x v="0"/>
    <m/>
    <m/>
    <m/>
    <m/>
    <s v="none"/>
    <m/>
    <m/>
    <m/>
    <x v="0"/>
    <m/>
    <x v="0"/>
  </r>
  <r>
    <s v="FRA27258081Q3 2021EUR"/>
    <x v="4"/>
    <n v="6716"/>
    <s v="ADEQUAT"/>
    <n v="27258081"/>
    <s v="Q3 2021"/>
    <s v="EUR"/>
    <n v="2805.82"/>
    <n v="2805.8159999999998"/>
    <n v="4.0000000003601599E-3"/>
    <n v="2805.8159999999998"/>
    <n v="4.0000000003601599E-3"/>
    <x v="0"/>
    <m/>
    <m/>
    <m/>
    <m/>
    <s v="none"/>
    <m/>
    <m/>
    <m/>
    <x v="0"/>
    <m/>
    <x v="0"/>
  </r>
  <r>
    <s v="FRA27258081Q4 2021EUR"/>
    <x v="4"/>
    <n v="6716"/>
    <s v="ADEQUAT"/>
    <n v="27258081"/>
    <s v="Q4 2021"/>
    <s v="EUR"/>
    <n v="2885.63"/>
    <n v="2895.5508"/>
    <n v="-9.9207999999998702"/>
    <n v="2895.5508"/>
    <n v="-9.9207999999998702"/>
    <x v="4"/>
    <s v="[73083]"/>
    <s v="[36729]"/>
    <s v="no contract attached, service found"/>
    <s v="2022-04-25 13:44:25 +0200"/>
    <s v="none"/>
    <s v="Métier"/>
    <s v="Thao"/>
    <s v="[TN] : Calcul = Report 48 259,18 x 6% = 2895,55. Ajustement à facturer : https://astoresuite.com/billing_invoices/show/76175 [HB] ajust controle non facturé car inférieur à 20€"/>
    <x v="1"/>
    <s v="Helene"/>
    <x v="8"/>
  </r>
  <r>
    <s v="FRA27315086Q1 2021EUR"/>
    <x v="4"/>
    <n v="43560"/>
    <s v="EUROCAVE S.A."/>
    <n v="27315086"/>
    <s v="Q1 2021"/>
    <s v="EUR"/>
    <n v="1890.76"/>
    <n v="1890.7619999999999"/>
    <n v="-1.9999999999527002E-3"/>
    <n v="1890.76"/>
    <n v="0"/>
    <x v="0"/>
    <m/>
    <m/>
    <m/>
    <m/>
    <s v="none"/>
    <m/>
    <m/>
    <m/>
    <x v="0"/>
    <m/>
    <x v="0"/>
  </r>
  <r>
    <s v="FRA27315086Q2 2021EUR"/>
    <x v="4"/>
    <n v="43560"/>
    <s v="EUROCAVE S.A."/>
    <n v="27315086"/>
    <s v="Q2 2021"/>
    <s v="EUR"/>
    <n v="564.25"/>
    <n v="564.25"/>
    <n v="0"/>
    <n v="564.25"/>
    <n v="0"/>
    <x v="0"/>
    <m/>
    <m/>
    <m/>
    <m/>
    <s v="none"/>
    <m/>
    <m/>
    <m/>
    <x v="0"/>
    <m/>
    <x v="0"/>
  </r>
  <r>
    <s v="FRA27315086Q3 2021EUR"/>
    <x v="4"/>
    <n v="43560"/>
    <s v="EUROCAVE S.A."/>
    <n v="27315086"/>
    <s v="Q3 2021"/>
    <s v="EUR"/>
    <n v="564.25"/>
    <n v="564.25"/>
    <n v="0"/>
    <n v="564.25"/>
    <n v="0"/>
    <x v="0"/>
    <m/>
    <m/>
    <m/>
    <m/>
    <s v="none"/>
    <m/>
    <m/>
    <m/>
    <x v="0"/>
    <m/>
    <x v="0"/>
  </r>
  <r>
    <s v="FRA27315086Q4 2021EUR"/>
    <x v="4"/>
    <n v="43560"/>
    <s v="EUROCAVE S.A."/>
    <n v="27315086"/>
    <s v="Q4 2021"/>
    <s v="EUR"/>
    <n v="385.46"/>
    <n v="385.46249999999998"/>
    <n v="-2.4999999999977202E-3"/>
    <n v="385.46"/>
    <n v="0"/>
    <x v="0"/>
    <m/>
    <m/>
    <m/>
    <m/>
    <s v="none"/>
    <m/>
    <m/>
    <m/>
    <x v="0"/>
    <m/>
    <x v="0"/>
  </r>
  <r>
    <s v="FRA27306022Q0 2021EUR"/>
    <x v="4"/>
    <n v="79831"/>
    <s v="BLANCHISSERIE DE LA COTE D'EMERAUDE"/>
    <n v="27306022"/>
    <s v="Q0 2021"/>
    <s v="EUR"/>
    <n v="468.78"/>
    <n v="468.78289999999998"/>
    <n v="-2.9000000000110001E-3"/>
    <n v="468.78"/>
    <n v="0"/>
    <x v="0"/>
    <m/>
    <m/>
    <m/>
    <m/>
    <s v="none"/>
    <m/>
    <m/>
    <m/>
    <x v="0"/>
    <m/>
    <x v="0"/>
  </r>
  <r>
    <s v="FRA27306022Q1 2021EUR"/>
    <x v="4"/>
    <n v="79831"/>
    <s v="BLANCHISSERIE DE LA COTE D'EMERAUDE"/>
    <n v="27306022"/>
    <s v="Q1 2021"/>
    <s v="EUR"/>
    <n v="4095.9"/>
    <n v="4095.8959"/>
    <n v="4.1000000001076798E-3"/>
    <n v="4095.9"/>
    <n v="0"/>
    <x v="0"/>
    <m/>
    <m/>
    <m/>
    <m/>
    <s v="none"/>
    <m/>
    <m/>
    <m/>
    <x v="0"/>
    <m/>
    <x v="0"/>
  </r>
  <r>
    <s v="FRA27306022Q2 2021EUR"/>
    <x v="4"/>
    <n v="79831"/>
    <s v="BLANCHISSERIE DE LA COTE D'EMERAUDE"/>
    <n v="27306022"/>
    <s v="Q2 2021"/>
    <s v="EUR"/>
    <n v="5514.61"/>
    <n v="5514.6084000000001"/>
    <n v="1.59999999959836E-3"/>
    <n v="5514.61"/>
    <n v="0"/>
    <x v="0"/>
    <m/>
    <m/>
    <m/>
    <m/>
    <s v="none"/>
    <m/>
    <m/>
    <m/>
    <x v="0"/>
    <m/>
    <x v="0"/>
  </r>
  <r>
    <s v="FRA27306022Q3 2021EUR"/>
    <x v="4"/>
    <n v="79831"/>
    <s v="BLANCHISSERIE DE LA COTE D'EMERAUDE"/>
    <n v="27306022"/>
    <s v="Q3 2021"/>
    <s v="EUR"/>
    <n v="10206.709999999999"/>
    <n v="10206.7086"/>
    <n v="1.39999999919382E-3"/>
    <n v="10206.709999999999"/>
    <n v="0"/>
    <x v="0"/>
    <m/>
    <m/>
    <m/>
    <m/>
    <s v="none"/>
    <m/>
    <m/>
    <m/>
    <x v="0"/>
    <m/>
    <x v="0"/>
  </r>
  <r>
    <s v="FRA27306022Q4 2021EUR"/>
    <x v="4"/>
    <n v="79831"/>
    <s v="BLANCHISSERIE DE LA COTE D'EMERAUDE"/>
    <n v="27306022"/>
    <s v="Q4 2021"/>
    <s v="EUR"/>
    <n v="8637.86"/>
    <n v="8637.8615000000009"/>
    <n v="-1.50000000030559E-3"/>
    <n v="8637.86"/>
    <n v="0"/>
    <x v="0"/>
    <m/>
    <m/>
    <m/>
    <m/>
    <s v="none"/>
    <m/>
    <m/>
    <m/>
    <x v="0"/>
    <m/>
    <x v="0"/>
  </r>
  <r>
    <s v="FRA27263042Q1 2021EUR"/>
    <x v="4"/>
    <n v="52908"/>
    <s v="LANCRY PROTECTION SECURITE (LPS)"/>
    <n v="27263042"/>
    <s v="Q1 2021"/>
    <s v="EUR"/>
    <n v="2407.52"/>
    <n v="2407.5282000000002"/>
    <n v="-8.2000000002153597E-3"/>
    <n v="2407.52"/>
    <n v="0"/>
    <x v="0"/>
    <m/>
    <m/>
    <m/>
    <m/>
    <s v="none"/>
    <m/>
    <m/>
    <m/>
    <x v="0"/>
    <m/>
    <x v="0"/>
  </r>
  <r>
    <s v="FRA27263042Q2 2021EUR"/>
    <x v="4"/>
    <n v="52908"/>
    <s v="LANCRY PROTECTION SECURITE (LPS)"/>
    <n v="27263042"/>
    <s v="Q2 2021"/>
    <s v="EUR"/>
    <n v="2665.02"/>
    <n v="2665.02"/>
    <n v="0"/>
    <n v="2665.02"/>
    <n v="0"/>
    <x v="0"/>
    <m/>
    <m/>
    <m/>
    <m/>
    <s v="none"/>
    <m/>
    <m/>
    <m/>
    <x v="0"/>
    <m/>
    <x v="0"/>
  </r>
  <r>
    <s v="FRA27263042Q3 2021EUR"/>
    <x v="4"/>
    <n v="52908"/>
    <s v="LANCRY PROTECTION SECURITE (LPS)"/>
    <n v="27263042"/>
    <s v="Q3 2021"/>
    <s v="EUR"/>
    <n v="4869.3599999999997"/>
    <n v="4869.3624"/>
    <n v="-2.4000000003070402E-3"/>
    <n v="4869.3599999999997"/>
    <n v="0"/>
    <x v="0"/>
    <m/>
    <m/>
    <m/>
    <m/>
    <s v="none"/>
    <m/>
    <m/>
    <m/>
    <x v="0"/>
    <m/>
    <x v="0"/>
  </r>
  <r>
    <s v="FRA27263042Q4 2021EUR"/>
    <x v="4"/>
    <n v="52908"/>
    <s v="LANCRY PROTECTION SECURITE (LPS)"/>
    <n v="27263042"/>
    <s v="Q4 2021"/>
    <s v="EUR"/>
    <n v="2405.88"/>
    <n v="2405.88"/>
    <n v="0"/>
    <n v="2405.88"/>
    <n v="0"/>
    <x v="0"/>
    <m/>
    <m/>
    <m/>
    <m/>
    <s v="none"/>
    <m/>
    <m/>
    <m/>
    <x v="0"/>
    <m/>
    <x v="0"/>
  </r>
  <r>
    <s v="FRA27271037Q0 2021EUR"/>
    <x v="4"/>
    <n v="46398"/>
    <s v="FICHET SECURITY SOLUTION (EX: GUNNEBO)"/>
    <n v="27271037"/>
    <s v="Q0 2021"/>
    <s v="EUR"/>
    <n v="413.8"/>
    <n v="413.8"/>
    <n v="0"/>
    <n v="413.8"/>
    <n v="0"/>
    <x v="0"/>
    <m/>
    <m/>
    <m/>
    <m/>
    <s v="none"/>
    <m/>
    <m/>
    <m/>
    <x v="0"/>
    <m/>
    <x v="0"/>
  </r>
  <r>
    <s v="FRA27271037Q1 2021EUR"/>
    <x v="4"/>
    <n v="46398"/>
    <s v="FICHET SECURITY SOLUTION (EX: GUNNEBO)"/>
    <n v="27271037"/>
    <s v="Q1 2021"/>
    <s v="EUR"/>
    <n v="1305.7"/>
    <n v="1305.6959999999999"/>
    <n v="4.0000000001327802E-3"/>
    <n v="1305.7"/>
    <n v="0"/>
    <x v="0"/>
    <m/>
    <m/>
    <m/>
    <m/>
    <s v="none"/>
    <m/>
    <m/>
    <m/>
    <x v="0"/>
    <m/>
    <x v="0"/>
  </r>
  <r>
    <s v="FRA27271037Q2 2021EUR"/>
    <x v="4"/>
    <n v="46398"/>
    <s v="FICHET SECURITY SOLUTION (EX: GUNNEBO)"/>
    <n v="27271037"/>
    <s v="Q2 2021"/>
    <s v="EUR"/>
    <n v="925.04"/>
    <n v="925.03499999999997"/>
    <n v="4.9999999999954499E-3"/>
    <n v="925.04"/>
    <n v="0"/>
    <x v="0"/>
    <m/>
    <m/>
    <m/>
    <m/>
    <s v="none"/>
    <m/>
    <m/>
    <m/>
    <x v="0"/>
    <m/>
    <x v="0"/>
  </r>
  <r>
    <s v="FRA27271037Q3 2021EUR"/>
    <x v="4"/>
    <n v="46398"/>
    <s v="FICHET SECURITY SOLUTION (EX: GUNNEBO)"/>
    <n v="27271037"/>
    <s v="Q3 2021"/>
    <s v="EUR"/>
    <n v="1389.38"/>
    <n v="1389.3779999999999"/>
    <n v="2.00000000018008E-3"/>
    <n v="1389.38"/>
    <n v="0"/>
    <x v="0"/>
    <m/>
    <m/>
    <m/>
    <m/>
    <s v="none"/>
    <m/>
    <m/>
    <m/>
    <x v="0"/>
    <m/>
    <x v="0"/>
  </r>
  <r>
    <s v="FRA27271037Q4 2021EUR"/>
    <x v="4"/>
    <n v="46398"/>
    <s v="FICHET SECURITY SOLUTION (EX: GUNNEBO)"/>
    <n v="27271037"/>
    <s v="Q4 2021"/>
    <s v="EUR"/>
    <n v="652.79999999999995"/>
    <n v="652.79999999999995"/>
    <n v="0"/>
    <n v="652.79999999999995"/>
    <n v="0"/>
    <x v="0"/>
    <m/>
    <m/>
    <m/>
    <m/>
    <s v="none"/>
    <m/>
    <m/>
    <m/>
    <x v="0"/>
    <m/>
    <x v="0"/>
  </r>
  <r>
    <s v="FRA27278038Q0 2021EUR"/>
    <x v="4"/>
    <n v="46398"/>
    <s v="FICHET SECURITY SOLUTION (EX: GUNNEBO)"/>
    <n v="27278038"/>
    <s v="Q0 2021"/>
    <s v="EUR"/>
    <n v="722.35"/>
    <n v="722.35"/>
    <n v="0"/>
    <n v="722.35"/>
    <n v="0"/>
    <x v="0"/>
    <m/>
    <m/>
    <m/>
    <m/>
    <s v="none"/>
    <m/>
    <m/>
    <m/>
    <x v="0"/>
    <m/>
    <x v="0"/>
  </r>
  <r>
    <s v="FRA27278038Q1 2021EUR"/>
    <x v="4"/>
    <n v="46398"/>
    <s v="FICHET SECURITY SOLUTION (EX: GUNNEBO)"/>
    <n v="27278038"/>
    <s v="Q1 2021"/>
    <s v="EUR"/>
    <n v="377.31"/>
    <n v="377.3175"/>
    <n v="-7.4999999999931701E-3"/>
    <n v="377.31"/>
    <n v="0"/>
    <x v="0"/>
    <m/>
    <m/>
    <m/>
    <m/>
    <s v="none"/>
    <m/>
    <m/>
    <m/>
    <x v="0"/>
    <m/>
    <x v="0"/>
  </r>
  <r>
    <s v="FRA27278038Q2 2021EUR"/>
    <x v="4"/>
    <n v="46398"/>
    <s v="FICHET SECURITY SOLUTION (EX: GUNNEBO)"/>
    <n v="27278038"/>
    <s v="Q2 2021"/>
    <s v="EUR"/>
    <n v="940.75"/>
    <n v="940.75"/>
    <n v="0"/>
    <n v="940.75"/>
    <n v="0"/>
    <x v="0"/>
    <m/>
    <m/>
    <m/>
    <m/>
    <s v="none"/>
    <m/>
    <m/>
    <m/>
    <x v="0"/>
    <m/>
    <x v="0"/>
  </r>
  <r>
    <s v="FRA27278038Q3 2021EUR"/>
    <x v="4"/>
    <n v="46398"/>
    <s v="FICHET SECURITY SOLUTION (EX: GUNNEBO)"/>
    <n v="27278038"/>
    <s v="Q3 2021"/>
    <s v="EUR"/>
    <n v="883.3"/>
    <n v="883.3"/>
    <n v="0"/>
    <n v="883.3"/>
    <n v="0"/>
    <x v="0"/>
    <m/>
    <m/>
    <m/>
    <m/>
    <s v="none"/>
    <m/>
    <m/>
    <m/>
    <x v="0"/>
    <m/>
    <x v="0"/>
  </r>
  <r>
    <s v="FRA27278038Q4 2021EUR"/>
    <x v="4"/>
    <n v="46398"/>
    <s v="FICHET SECURITY SOLUTION (EX: GUNNEBO)"/>
    <n v="27278038"/>
    <s v="Q4 2021"/>
    <s v="EUR"/>
    <n v="1034.8499999999999"/>
    <n v="1034.8499999999999"/>
    <n v="0"/>
    <n v="1034.8499999999999"/>
    <n v="0"/>
    <x v="0"/>
    <m/>
    <m/>
    <m/>
    <m/>
    <s v="none"/>
    <m/>
    <m/>
    <m/>
    <x v="0"/>
    <m/>
    <x v="0"/>
  </r>
  <r>
    <s v="FRA1201006605Q0 2021EUR"/>
    <x v="4"/>
    <n v="46430"/>
    <s v="MELITTA PROFESSIONNAL COFFEE SOLUTIONS FRANCE"/>
    <n v="1201006605"/>
    <s v="Q0 2021"/>
    <s v="EUR"/>
    <n v="2769.28"/>
    <n v="2769.28"/>
    <n v="0"/>
    <n v="2769.28"/>
    <n v="0"/>
    <x v="0"/>
    <m/>
    <m/>
    <m/>
    <m/>
    <s v="none"/>
    <m/>
    <m/>
    <m/>
    <x v="0"/>
    <m/>
    <x v="0"/>
  </r>
  <r>
    <s v="FRA1201006605Q1 2021EUR"/>
    <x v="4"/>
    <n v="46430"/>
    <s v="MELITTA PROFESSIONNAL COFFEE SOLUTIONS FRANCE"/>
    <n v="1201006605"/>
    <s v="Q1 2021"/>
    <s v="EUR"/>
    <n v="13768.84"/>
    <n v="13768.837600000001"/>
    <n v="2.3999999993975498E-3"/>
    <n v="13768.84"/>
    <n v="0"/>
    <x v="0"/>
    <m/>
    <m/>
    <m/>
    <m/>
    <s v="none"/>
    <m/>
    <m/>
    <m/>
    <x v="0"/>
    <m/>
    <x v="0"/>
  </r>
  <r>
    <s v="FRA1201006605Q2 2021EUR"/>
    <x v="4"/>
    <n v="46430"/>
    <s v="MELITTA PROFESSIONNAL COFFEE SOLUTIONS FRANCE"/>
    <n v="1201006605"/>
    <s v="Q2 2021"/>
    <s v="EUR"/>
    <n v="20575.23"/>
    <n v="20575.227999999999"/>
    <n v="2.0000000004074502E-3"/>
    <n v="20575.23"/>
    <n v="0"/>
    <x v="0"/>
    <m/>
    <m/>
    <m/>
    <m/>
    <s v="none"/>
    <m/>
    <m/>
    <m/>
    <x v="0"/>
    <m/>
    <x v="0"/>
  </r>
  <r>
    <s v="FRA1201006605Q3 2021EUR"/>
    <x v="4"/>
    <n v="46430"/>
    <s v="MELITTA PROFESSIONNAL COFFEE SOLUTIONS FRANCE"/>
    <n v="1201006605"/>
    <s v="Q3 2021"/>
    <s v="EUR"/>
    <n v="21834.89"/>
    <n v="21834.891199999998"/>
    <n v="-1.19999999878928E-3"/>
    <n v="21834.89"/>
    <n v="0"/>
    <x v="0"/>
    <m/>
    <m/>
    <m/>
    <m/>
    <s v="none"/>
    <m/>
    <m/>
    <m/>
    <x v="0"/>
    <m/>
    <x v="0"/>
  </r>
  <r>
    <s v="FRA1201006605Q4 2021EUR"/>
    <x v="4"/>
    <n v="46430"/>
    <s v="MELITTA PROFESSIONNAL COFFEE SOLUTIONS FRANCE"/>
    <n v="1201006605"/>
    <s v="Q4 2021"/>
    <s v="EUR"/>
    <n v="33388.47"/>
    <n v="33388.467199999999"/>
    <n v="2.8000000020256201E-3"/>
    <n v="33388.47"/>
    <n v="0"/>
    <x v="0"/>
    <m/>
    <m/>
    <m/>
    <m/>
    <s v="none"/>
    <m/>
    <m/>
    <m/>
    <x v="0"/>
    <m/>
    <x v="0"/>
  </r>
  <r>
    <s v="FRA27314020Q0 2021EUR"/>
    <x v="4"/>
    <n v="29450"/>
    <s v="BERNARDAUD"/>
    <n v="27314020"/>
    <s v="Q0 2021"/>
    <s v="EUR"/>
    <n v="1027.69"/>
    <n v="1027.683"/>
    <n v="7.0000000000618396E-3"/>
    <n v="1027.69"/>
    <n v="0"/>
    <x v="0"/>
    <m/>
    <m/>
    <m/>
    <m/>
    <s v="none"/>
    <m/>
    <m/>
    <m/>
    <x v="0"/>
    <m/>
    <x v="0"/>
  </r>
  <r>
    <s v="FRA27314020Q1 2021EUR"/>
    <x v="4"/>
    <n v="29450"/>
    <s v="BERNARDAUD"/>
    <n v="27314020"/>
    <s v="Q1 2021"/>
    <s v="EUR"/>
    <n v="139.81"/>
    <n v="139.80840000000001"/>
    <n v="1.59999999999627E-3"/>
    <n v="139.81"/>
    <n v="0"/>
    <x v="0"/>
    <m/>
    <m/>
    <m/>
    <m/>
    <s v="none"/>
    <m/>
    <m/>
    <m/>
    <x v="0"/>
    <m/>
    <x v="0"/>
  </r>
  <r>
    <s v="FRA27314020Q2 2021EUR"/>
    <x v="4"/>
    <n v="29450"/>
    <s v="BERNARDAUD"/>
    <n v="27314020"/>
    <s v="Q2 2021"/>
    <s v="EUR"/>
    <n v="881.25"/>
    <n v="881.25300000000004"/>
    <n v="-3.0000000000427402E-3"/>
    <n v="881.25"/>
    <n v="0"/>
    <x v="0"/>
    <m/>
    <m/>
    <m/>
    <m/>
    <s v="none"/>
    <m/>
    <m/>
    <m/>
    <x v="0"/>
    <m/>
    <x v="0"/>
  </r>
  <r>
    <s v="FRA27314020Q3 2021EUR"/>
    <x v="4"/>
    <n v="29450"/>
    <s v="BERNARDAUD"/>
    <n v="27314020"/>
    <s v="Q3 2021"/>
    <s v="EUR"/>
    <n v="3152.68"/>
    <n v="3152.6844000000001"/>
    <n v="-4.40000000025975E-3"/>
    <n v="3152.68"/>
    <n v="0"/>
    <x v="0"/>
    <m/>
    <m/>
    <m/>
    <m/>
    <s v="none"/>
    <m/>
    <m/>
    <m/>
    <x v="0"/>
    <m/>
    <x v="0"/>
  </r>
  <r>
    <s v="FRA27314020Q4 2021EUR"/>
    <x v="4"/>
    <n v="29450"/>
    <s v="BERNARDAUD"/>
    <n v="27314020"/>
    <s v="Q4 2021"/>
    <s v="EUR"/>
    <n v="12125.34"/>
    <n v="12125.3406"/>
    <n v="-5.9999999939464E-4"/>
    <n v="12125.34"/>
    <n v="0"/>
    <x v="0"/>
    <m/>
    <m/>
    <m/>
    <m/>
    <s v="none"/>
    <m/>
    <m/>
    <m/>
    <x v="0"/>
    <m/>
    <x v="0"/>
  </r>
  <r>
    <s v="FRA26147054Q1 2021EUR"/>
    <x v="4"/>
    <n v="51769"/>
    <s v="REFRIGERATION FRANCE SAS"/>
    <n v="26147054"/>
    <s v="Q1 2021"/>
    <s v="EUR"/>
    <n v="150.12"/>
    <n v="150.12899999999999"/>
    <n v="-8.9999999999861302E-3"/>
    <n v="150.12"/>
    <n v="0"/>
    <x v="0"/>
    <m/>
    <m/>
    <m/>
    <m/>
    <s v="none"/>
    <m/>
    <m/>
    <m/>
    <x v="0"/>
    <m/>
    <x v="0"/>
  </r>
  <r>
    <s v="FRA26147054Q2 2021EUR"/>
    <x v="4"/>
    <n v="51769"/>
    <s v="REFRIGERATION FRANCE SAS"/>
    <n v="26147054"/>
    <s v="Q2 2021"/>
    <s v="EUR"/>
    <n v="-8.82"/>
    <n v="-8.8152000000000008"/>
    <n v="-4.7999999999994696E-3"/>
    <n v="-8.82"/>
    <n v="0"/>
    <x v="0"/>
    <m/>
    <m/>
    <m/>
    <m/>
    <s v="none"/>
    <m/>
    <m/>
    <m/>
    <x v="0"/>
    <m/>
    <x v="0"/>
  </r>
  <r>
    <s v="FRA26147054Q3 2021EUR"/>
    <x v="4"/>
    <n v="51769"/>
    <s v="REFRIGERATION FRANCE SAS"/>
    <n v="26147054"/>
    <s v="Q3 2021"/>
    <s v="EUR"/>
    <n v="378"/>
    <n v="378.0093"/>
    <n v="-9.2999999999960892E-3"/>
    <n v="378"/>
    <n v="0"/>
    <x v="0"/>
    <m/>
    <m/>
    <m/>
    <m/>
    <s v="none"/>
    <m/>
    <m/>
    <m/>
    <x v="0"/>
    <m/>
    <x v="0"/>
  </r>
  <r>
    <s v="FRA26147054Q4 2021EUR"/>
    <x v="4"/>
    <n v="51769"/>
    <s v="REFRIGERATION FRANCE SAS"/>
    <n v="26147054"/>
    <s v="Q4 2021"/>
    <s v="EUR"/>
    <n v="213.75"/>
    <n v="213.7467"/>
    <n v="3.2999999999958601E-3"/>
    <n v="213.75"/>
    <n v="0"/>
    <x v="0"/>
    <m/>
    <m/>
    <m/>
    <m/>
    <s v="none"/>
    <m/>
    <m/>
    <m/>
    <x v="0"/>
    <m/>
    <x v="0"/>
  </r>
  <r>
    <s v="FRA2130812431-Q2 2021EUR"/>
    <x v="4"/>
    <n v="51769"/>
    <s v="REFRIGERATION FRANCE SAS"/>
    <s v="2130812431-"/>
    <s v="Q2 2021"/>
    <s v="EUR"/>
    <n v="278.39999999999998"/>
    <n v="278.39999999999998"/>
    <n v="0"/>
    <n v="278.39999999999998"/>
    <n v="0"/>
    <x v="0"/>
    <m/>
    <m/>
    <m/>
    <m/>
    <s v="none"/>
    <m/>
    <m/>
    <m/>
    <x v="0"/>
    <m/>
    <x v="0"/>
  </r>
  <r>
    <s v="FRA2130812431-Q3 2021EUR"/>
    <x v="4"/>
    <n v="51769"/>
    <s v="REFRIGERATION FRANCE SAS"/>
    <s v="2130812431-"/>
    <s v="Q3 2021"/>
    <s v="EUR"/>
    <n v="293.02999999999997"/>
    <n v="293.02499999999998"/>
    <n v="4.9999999999954499E-3"/>
    <n v="293.02999999999997"/>
    <n v="0"/>
    <x v="0"/>
    <m/>
    <m/>
    <m/>
    <m/>
    <s v="none"/>
    <m/>
    <m/>
    <m/>
    <x v="0"/>
    <m/>
    <x v="0"/>
  </r>
  <r>
    <s v="FRA2130812431-Q4 2021EUR"/>
    <x v="4"/>
    <n v="51769"/>
    <s v="REFRIGERATION FRANCE SAS"/>
    <s v="2130812431-"/>
    <s v="Q4 2021"/>
    <s v="EUR"/>
    <n v="533.66999999999996"/>
    <n v="533.66499999999996"/>
    <n v="4.9999999999954499E-3"/>
    <n v="533.66999999999996"/>
    <n v="0"/>
    <x v="0"/>
    <m/>
    <m/>
    <m/>
    <m/>
    <s v="none"/>
    <m/>
    <m/>
    <m/>
    <x v="0"/>
    <m/>
    <x v="0"/>
  </r>
  <r>
    <s v="FRAFR4GP2621-Y 2021EUR"/>
    <x v="4"/>
    <n v="51769"/>
    <s v="REFRIGERATION FRANCE SAS"/>
    <s v="FR4GP2621-"/>
    <s v="Y 2021"/>
    <s v="EUR"/>
    <n v="1415.79"/>
    <n v="1415.79"/>
    <n v="0"/>
    <n v="1415.79"/>
    <n v="0"/>
    <x v="0"/>
    <m/>
    <m/>
    <m/>
    <m/>
    <s v="none"/>
    <m/>
    <m/>
    <m/>
    <x v="0"/>
    <m/>
    <x v="0"/>
  </r>
  <r>
    <s v="FRA26089090Q0 2021EUR"/>
    <x v="4"/>
    <n v="61543"/>
    <s v="NOUVELLE SOCIETE MANIERE"/>
    <n v="26089090"/>
    <s v="Q0 2021"/>
    <s v="EUR"/>
    <n v="3.76"/>
    <n v="3.75"/>
    <n v="9.9999999999997799E-3"/>
    <n v="3.76"/>
    <n v="0"/>
    <x v="0"/>
    <m/>
    <m/>
    <m/>
    <m/>
    <s v="none"/>
    <m/>
    <m/>
    <m/>
    <x v="0"/>
    <m/>
    <x v="0"/>
  </r>
  <r>
    <s v="FRA26089090Q1 2021EUR"/>
    <x v="4"/>
    <n v="61543"/>
    <s v="NOUVELLE SOCIETE MANIERE"/>
    <n v="26089090"/>
    <s v="Q1 2021"/>
    <s v="EUR"/>
    <n v="12"/>
    <n v="12"/>
    <n v="0"/>
    <n v="12"/>
    <n v="0"/>
    <x v="0"/>
    <m/>
    <m/>
    <m/>
    <m/>
    <s v="none"/>
    <m/>
    <m/>
    <m/>
    <x v="0"/>
    <m/>
    <x v="0"/>
  </r>
  <r>
    <s v="FRA26089090Q2 2021EUR"/>
    <x v="4"/>
    <n v="61543"/>
    <s v="NOUVELLE SOCIETE MANIERE"/>
    <n v="26089090"/>
    <s v="Q2 2021"/>
    <s v="EUR"/>
    <n v="14.4"/>
    <n v="14.4"/>
    <n v="0"/>
    <n v="14.4"/>
    <n v="0"/>
    <x v="0"/>
    <m/>
    <m/>
    <m/>
    <m/>
    <s v="none"/>
    <m/>
    <m/>
    <m/>
    <x v="0"/>
    <m/>
    <x v="0"/>
  </r>
  <r>
    <s v="FRA26089090Q3 2021EUR"/>
    <x v="4"/>
    <n v="61543"/>
    <s v="NOUVELLE SOCIETE MANIERE"/>
    <n v="26089090"/>
    <s v="Q3 2021"/>
    <s v="EUR"/>
    <n v="12"/>
    <n v="12"/>
    <n v="0"/>
    <n v="12"/>
    <n v="0"/>
    <x v="0"/>
    <m/>
    <m/>
    <m/>
    <m/>
    <s v="none"/>
    <m/>
    <m/>
    <m/>
    <x v="0"/>
    <m/>
    <x v="0"/>
  </r>
  <r>
    <s v="FRA26089090Q4 2021EUR"/>
    <x v="4"/>
    <n v="61543"/>
    <s v="NOUVELLE SOCIETE MANIERE"/>
    <n v="26089090"/>
    <s v="Q4 2021"/>
    <s v="EUR"/>
    <n v="17"/>
    <n v="17"/>
    <n v="0"/>
    <n v="17"/>
    <n v="0"/>
    <x v="0"/>
    <m/>
    <m/>
    <m/>
    <m/>
    <s v="none"/>
    <m/>
    <m/>
    <m/>
    <x v="0"/>
    <m/>
    <x v="0"/>
  </r>
  <r>
    <s v="FRA1200506808-Q1 2021EUR"/>
    <x v="4"/>
    <n v="45339"/>
    <s v="PERNOD RICARD France"/>
    <s v="1200506808-"/>
    <s v="Q1 2021"/>
    <s v="EUR"/>
    <n v="3.48"/>
    <n v="3.48"/>
    <n v="0"/>
    <n v="3.48"/>
    <n v="0"/>
    <x v="0"/>
    <m/>
    <m/>
    <m/>
    <m/>
    <s v="none"/>
    <m/>
    <m/>
    <m/>
    <x v="0"/>
    <m/>
    <x v="0"/>
  </r>
  <r>
    <s v="FRA1200506808-Q2 2021EUR"/>
    <x v="4"/>
    <n v="45339"/>
    <s v="PERNOD RICARD France"/>
    <s v="1200506808-"/>
    <s v="Q2 2021"/>
    <s v="EUR"/>
    <n v="1175.3599999999999"/>
    <n v="1175.3652"/>
    <n v="-5.2000000000589301E-3"/>
    <n v="1175.3599999999999"/>
    <n v="0"/>
    <x v="0"/>
    <m/>
    <m/>
    <m/>
    <m/>
    <s v="none"/>
    <m/>
    <m/>
    <m/>
    <x v="0"/>
    <m/>
    <x v="0"/>
  </r>
  <r>
    <s v="FRA1200506808-Q3 2021EUR"/>
    <x v="4"/>
    <n v="45339"/>
    <s v="PERNOD RICARD France"/>
    <s v="1200506808-"/>
    <s v="Q3 2021"/>
    <s v="EUR"/>
    <n v="595.86"/>
    <n v="595.85640000000001"/>
    <n v="3.6000000000058199E-3"/>
    <n v="595.86"/>
    <n v="0"/>
    <x v="0"/>
    <m/>
    <m/>
    <m/>
    <m/>
    <s v="none"/>
    <m/>
    <m/>
    <m/>
    <x v="0"/>
    <m/>
    <x v="0"/>
  </r>
  <r>
    <s v="FRA1200506808-Q4 2021EUR"/>
    <x v="4"/>
    <n v="45339"/>
    <s v="PERNOD RICARD France"/>
    <s v="1200506808-"/>
    <s v="Q4 2021"/>
    <s v="EUR"/>
    <n v="395.78"/>
    <n v="395.7876"/>
    <n v="-7.6000000000249202E-3"/>
    <n v="395.78"/>
    <n v="0"/>
    <x v="0"/>
    <m/>
    <m/>
    <m/>
    <m/>
    <s v="none"/>
    <m/>
    <m/>
    <m/>
    <x v="0"/>
    <m/>
    <x v="0"/>
  </r>
  <r>
    <s v="FRAFR4GP1769PARTY 2021EUR"/>
    <x v="4"/>
    <n v="45339"/>
    <s v="PERNOD RICARD France"/>
    <s v="FR4GP1769PART"/>
    <s v="Y 2021"/>
    <s v="EUR"/>
    <n v="9532.76"/>
    <n v="9532.7564000000002"/>
    <n v="3.6000000000058199E-3"/>
    <n v="9532.76"/>
    <n v="0"/>
    <x v="0"/>
    <m/>
    <m/>
    <m/>
    <m/>
    <s v="none"/>
    <m/>
    <m/>
    <m/>
    <x v="0"/>
    <m/>
    <x v="0"/>
  </r>
  <r>
    <s v="FRAFR3MGPS1788Y 2021EUR"/>
    <x v="4"/>
    <n v="45339"/>
    <s v="PERNOD RICARD France"/>
    <s v="FR3MGPS1788"/>
    <s v="Y 2021"/>
    <s v="EUR"/>
    <n v="11427.79"/>
    <n v="11427.7922"/>
    <n v="-2.1999999989930001E-3"/>
    <n v="11427.79"/>
    <n v="0"/>
    <x v="0"/>
    <m/>
    <m/>
    <m/>
    <m/>
    <s v="none"/>
    <m/>
    <m/>
    <m/>
    <x v="0"/>
    <m/>
    <x v="0"/>
  </r>
  <r>
    <s v="FRAFR3IISNSNM1787Y 2021EUR"/>
    <x v="4"/>
    <n v="45339"/>
    <s v="PERNOD RICARD France"/>
    <s v="FR3IISNSNM1787"/>
    <s v="Y 2021"/>
    <s v="EUR"/>
    <n v="68969.38"/>
    <n v="68969.387400000007"/>
    <n v="-7.4000000022351698E-3"/>
    <n v="68969.38"/>
    <n v="0"/>
    <x v="0"/>
    <m/>
    <m/>
    <m/>
    <m/>
    <s v="none"/>
    <m/>
    <m/>
    <m/>
    <x v="0"/>
    <m/>
    <x v="0"/>
  </r>
  <r>
    <s v="FRA1553045Q0 2021EUR"/>
    <x v="4"/>
    <n v="43802"/>
    <s v="BACARDI MARTINI FRANCE"/>
    <n v="1553045"/>
    <s v="Q0 2021"/>
    <s v="EUR"/>
    <n v="1193.2"/>
    <n v="1193.1917000000001"/>
    <n v="8.2999999999628891E-3"/>
    <n v="1193.2"/>
    <n v="0"/>
    <x v="0"/>
    <m/>
    <m/>
    <m/>
    <m/>
    <s v="none"/>
    <m/>
    <m/>
    <m/>
    <x v="0"/>
    <m/>
    <x v="0"/>
  </r>
  <r>
    <s v="FRA1553045Q1 2021EUR"/>
    <x v="4"/>
    <n v="43802"/>
    <s v="BACARDI MARTINI FRANCE"/>
    <n v="1553045"/>
    <s v="Q1 2021"/>
    <s v="EUR"/>
    <n v="112.77"/>
    <n v="112.7688"/>
    <n v="1.1999999999972001E-3"/>
    <n v="112.77"/>
    <n v="0"/>
    <x v="0"/>
    <m/>
    <m/>
    <m/>
    <m/>
    <s v="none"/>
    <m/>
    <m/>
    <m/>
    <x v="0"/>
    <m/>
    <x v="0"/>
  </r>
  <r>
    <s v="FRA1553045Q2 2021EUR"/>
    <x v="4"/>
    <n v="43802"/>
    <s v="BACARDI MARTINI FRANCE"/>
    <n v="1553045"/>
    <s v="Q2 2021"/>
    <s v="EUR"/>
    <n v="685.82"/>
    <n v="685.82399999999996"/>
    <n v="-3.9999999999054099E-3"/>
    <n v="685.82"/>
    <n v="0"/>
    <x v="0"/>
    <m/>
    <m/>
    <m/>
    <m/>
    <s v="none"/>
    <m/>
    <m/>
    <m/>
    <x v="0"/>
    <m/>
    <x v="0"/>
  </r>
  <r>
    <s v="FRA1553045Q3 2021EUR"/>
    <x v="4"/>
    <n v="43802"/>
    <s v="BACARDI MARTINI FRANCE"/>
    <n v="1553045"/>
    <s v="Q3 2021"/>
    <s v="EUR"/>
    <n v="1312.26"/>
    <n v="1312.2616"/>
    <n v="-1.6000000000531099E-3"/>
    <n v="1312.26"/>
    <n v="0"/>
    <x v="0"/>
    <m/>
    <m/>
    <m/>
    <m/>
    <s v="none"/>
    <m/>
    <m/>
    <m/>
    <x v="0"/>
    <m/>
    <x v="0"/>
  </r>
  <r>
    <s v="FRA1553045Q4 2021EUR"/>
    <x v="4"/>
    <n v="43802"/>
    <s v="BACARDI MARTINI FRANCE"/>
    <n v="1553045"/>
    <s v="Q4 2021"/>
    <s v="EUR"/>
    <n v="3086.97"/>
    <n v="3086.9656"/>
    <n v="4.399999999805E-3"/>
    <n v="3086.97"/>
    <n v="0"/>
    <x v="0"/>
    <m/>
    <m/>
    <m/>
    <m/>
    <s v="none"/>
    <m/>
    <m/>
    <m/>
    <x v="0"/>
    <m/>
    <x v="0"/>
  </r>
  <r>
    <s v="FRAFR3MGPS1470Y 2021EUR"/>
    <x v="4"/>
    <n v="43802"/>
    <s v="BACARDI MARTINI FRANCE"/>
    <s v="FR3MGPS1470"/>
    <s v="Y 2021"/>
    <s v="EUR"/>
    <n v="4170.32"/>
    <n v="5018.0183999999999"/>
    <n v="-847.69839999999897"/>
    <n v="5018.0183999999999"/>
    <n v="-847.69839999999897"/>
    <x v="2"/>
    <s v="[67164]"/>
    <s v="[46257, 45577]"/>
    <s v="rebate present"/>
    <s v="2022-05-11 16:00:29 +0200"/>
    <s v="invoice"/>
    <s v="Produit"/>
    <m/>
    <m/>
    <x v="0"/>
    <m/>
    <x v="0"/>
  </r>
  <r>
    <s v="FRAFR3IISNSNM1476Y 2021EUR"/>
    <x v="4"/>
    <n v="43802"/>
    <s v="BACARDI MARTINI FRANCE"/>
    <s v="FR3IISNSNM1476"/>
    <s v="Y 2021"/>
    <s v="EUR"/>
    <n v="21131.8"/>
    <n v="21131.794999999998"/>
    <n v="5.0000000010186297E-3"/>
    <n v="21131.8"/>
    <n v="0"/>
    <x v="0"/>
    <m/>
    <m/>
    <m/>
    <m/>
    <s v="invoice"/>
    <s v="Produit"/>
    <s v="Thao"/>
    <s v="[TN] : calcul à main = RDBC : (dec initial + ajustement 1 + ajustement 2 ) = (109 889,73 - 4408,23 + 4408,23 ) x 19,23% = 21 131,8 . L'Ecart est en fait le rebate du 2ème ajust : 4408,23 x 19,23% = 847,7_x000a_[CM] OK facture complémentaire fait, OK résolu"/>
    <x v="1"/>
    <s v="Helene"/>
    <x v="5"/>
  </r>
  <r>
    <s v="FRA27255012Q0 2021EUR"/>
    <x v="4"/>
    <n v="43547"/>
    <s v="UNIPRO"/>
    <n v="27255012"/>
    <s v="Q0 2021"/>
    <s v="EUR"/>
    <n v="370.68"/>
    <n v="370.68239999999997"/>
    <n v="-2.3999999999659801E-3"/>
    <n v="370.68"/>
    <n v="0"/>
    <x v="0"/>
    <m/>
    <m/>
    <m/>
    <m/>
    <s v="none"/>
    <m/>
    <m/>
    <m/>
    <x v="0"/>
    <m/>
    <x v="0"/>
  </r>
  <r>
    <s v="FRA27255012Q1 2021EUR"/>
    <x v="4"/>
    <n v="43547"/>
    <s v="UNIPRO"/>
    <n v="27255012"/>
    <s v="Q1 2021"/>
    <s v="EUR"/>
    <n v="788.82"/>
    <n v="788.82"/>
    <n v="0"/>
    <n v="788.82"/>
    <n v="0"/>
    <x v="0"/>
    <m/>
    <m/>
    <m/>
    <m/>
    <s v="none"/>
    <m/>
    <m/>
    <m/>
    <x v="0"/>
    <m/>
    <x v="0"/>
  </r>
  <r>
    <s v="FRA27255012Q2 2021EUR"/>
    <x v="4"/>
    <n v="43547"/>
    <s v="UNIPRO"/>
    <n v="27255012"/>
    <s v="Q2 2021"/>
    <s v="EUR"/>
    <n v="2920.22"/>
    <n v="2920.2186000000002"/>
    <n v="1.3999999996485699E-3"/>
    <n v="2920.22"/>
    <n v="0"/>
    <x v="0"/>
    <m/>
    <m/>
    <m/>
    <m/>
    <s v="none"/>
    <m/>
    <m/>
    <m/>
    <x v="0"/>
    <m/>
    <x v="0"/>
  </r>
  <r>
    <s v="FRA27255012Q3 2021EUR"/>
    <x v="4"/>
    <n v="43547"/>
    <s v="UNIPRO"/>
    <n v="27255012"/>
    <s v="Q3 2021"/>
    <s v="EUR"/>
    <n v="5258.49"/>
    <n v="5258.4894000000004"/>
    <n v="5.9999999939464E-4"/>
    <n v="5258.49"/>
    <n v="0"/>
    <x v="0"/>
    <m/>
    <m/>
    <m/>
    <m/>
    <s v="none"/>
    <m/>
    <m/>
    <m/>
    <x v="0"/>
    <m/>
    <x v="0"/>
  </r>
  <r>
    <s v="FRA27255012Q4 2021EUR"/>
    <x v="4"/>
    <n v="43547"/>
    <s v="UNIPRO"/>
    <n v="27255012"/>
    <s v="Q4 2021"/>
    <s v="EUR"/>
    <n v="4661.22"/>
    <n v="4661.2223999999997"/>
    <n v="-2.3999999993975498E-3"/>
    <n v="4661.22"/>
    <n v="0"/>
    <x v="0"/>
    <m/>
    <m/>
    <m/>
    <m/>
    <s v="none"/>
    <m/>
    <m/>
    <m/>
    <x v="0"/>
    <m/>
    <x v="0"/>
  </r>
  <r>
    <s v="FRA901002Q1 2021EUR"/>
    <x v="4"/>
    <n v="45248"/>
    <s v="ADECCO FRANCE"/>
    <n v="901002"/>
    <s v="Q1 2021"/>
    <s v="EUR"/>
    <n v="1190.8900000000001"/>
    <n v="1190.8937000000001"/>
    <n v="-3.69999999998071E-3"/>
    <n v="1190.8900000000001"/>
    <n v="0"/>
    <x v="0"/>
    <m/>
    <m/>
    <m/>
    <m/>
    <s v="none"/>
    <m/>
    <m/>
    <m/>
    <x v="0"/>
    <m/>
    <x v="0"/>
  </r>
  <r>
    <s v="FRA901002Q2 2021EUR"/>
    <x v="4"/>
    <n v="45248"/>
    <s v="ADECCO FRANCE"/>
    <n v="901002"/>
    <s v="Q2 2021"/>
    <s v="EUR"/>
    <n v="3815.32"/>
    <n v="3815.3153000000002"/>
    <n v="4.6999999999570701E-3"/>
    <n v="3815.32"/>
    <n v="0"/>
    <x v="0"/>
    <m/>
    <m/>
    <m/>
    <m/>
    <s v="none"/>
    <m/>
    <m/>
    <m/>
    <x v="0"/>
    <m/>
    <x v="0"/>
  </r>
  <r>
    <s v="FRA901002Q3 2021EUR"/>
    <x v="4"/>
    <n v="45248"/>
    <s v="ADECCO FRANCE"/>
    <n v="901002"/>
    <s v="Q3 2021"/>
    <s v="EUR"/>
    <n v="15832.15"/>
    <n v="15832.152599999999"/>
    <n v="-2.59999999980209E-3"/>
    <n v="15832.15"/>
    <n v="0"/>
    <x v="0"/>
    <m/>
    <m/>
    <m/>
    <m/>
    <s v="none"/>
    <m/>
    <m/>
    <m/>
    <x v="0"/>
    <m/>
    <x v="0"/>
  </r>
  <r>
    <s v="FRA901002Q4 2021EUR"/>
    <x v="4"/>
    <n v="45248"/>
    <s v="ADECCO FRANCE"/>
    <n v="901002"/>
    <s v="Q4 2021"/>
    <s v="EUR"/>
    <n v="16981.73"/>
    <n v="16981.730599999999"/>
    <n v="-5.9999999939464E-4"/>
    <n v="16981.73"/>
    <n v="0"/>
    <x v="0"/>
    <m/>
    <m/>
    <m/>
    <m/>
    <s v="none"/>
    <m/>
    <m/>
    <m/>
    <x v="0"/>
    <m/>
    <x v="0"/>
  </r>
  <r>
    <s v="FRA570008Q0 2021EUR"/>
    <x v="4"/>
    <n v="45138"/>
    <s v="A.P.B.( APPLICATION PROCEDE BIO TECHNOLOGIQUE)"/>
    <n v="570008"/>
    <s v="Q0 2021"/>
    <s v="EUR"/>
    <n v="77.150000000000006"/>
    <n v="77.146000000000001"/>
    <n v="4.0000000000048799E-3"/>
    <n v="77.150000000000006"/>
    <n v="0"/>
    <x v="0"/>
    <m/>
    <m/>
    <m/>
    <m/>
    <s v="none"/>
    <m/>
    <m/>
    <m/>
    <x v="0"/>
    <m/>
    <x v="0"/>
  </r>
  <r>
    <s v="FRA570008Q1 2021EUR"/>
    <x v="4"/>
    <n v="45138"/>
    <s v="A.P.B.( APPLICATION PROCEDE BIO TECHNOLOGIQUE)"/>
    <n v="570008"/>
    <s v="Q1 2021"/>
    <s v="EUR"/>
    <n v="1346.31"/>
    <n v="1346.31"/>
    <n v="0"/>
    <n v="1346.31"/>
    <n v="0"/>
    <x v="0"/>
    <m/>
    <m/>
    <m/>
    <m/>
    <s v="none"/>
    <m/>
    <m/>
    <m/>
    <x v="0"/>
    <m/>
    <x v="0"/>
  </r>
  <r>
    <s v="FRA570008Q2 2021EUR"/>
    <x v="4"/>
    <n v="45138"/>
    <s v="A.P.B.( APPLICATION PROCEDE BIO TECHNOLOGIQUE)"/>
    <n v="570008"/>
    <s v="Q2 2021"/>
    <s v="EUR"/>
    <n v="879.23"/>
    <n v="879.23"/>
    <n v="0"/>
    <n v="879.23"/>
    <n v="0"/>
    <x v="0"/>
    <m/>
    <m/>
    <m/>
    <m/>
    <s v="none"/>
    <m/>
    <m/>
    <m/>
    <x v="0"/>
    <m/>
    <x v="0"/>
  </r>
  <r>
    <s v="FRA570008Q3 2021EUR"/>
    <x v="4"/>
    <n v="45138"/>
    <s v="A.P.B.( APPLICATION PROCEDE BIO TECHNOLOGIQUE)"/>
    <n v="570008"/>
    <s v="Q3 2021"/>
    <s v="EUR"/>
    <n v="1347.11"/>
    <n v="1347.1079999999999"/>
    <n v="1.9999999999527002E-3"/>
    <n v="1347.11"/>
    <n v="0"/>
    <x v="0"/>
    <m/>
    <m/>
    <m/>
    <m/>
    <s v="none"/>
    <m/>
    <m/>
    <m/>
    <x v="0"/>
    <m/>
    <x v="0"/>
  </r>
  <r>
    <s v="FRA570008Q4 2021EUR"/>
    <x v="4"/>
    <n v="45138"/>
    <s v="A.P.B.( APPLICATION PROCEDE BIO TECHNOLOGIQUE)"/>
    <n v="570008"/>
    <s v="Q4 2021"/>
    <s v="EUR"/>
    <n v="2881.45"/>
    <n v="2881.45"/>
    <n v="0"/>
    <n v="2881.45"/>
    <n v="0"/>
    <x v="0"/>
    <m/>
    <m/>
    <m/>
    <m/>
    <s v="none"/>
    <m/>
    <m/>
    <m/>
    <x v="0"/>
    <m/>
    <x v="0"/>
  </r>
  <r>
    <s v="FRA21004Q1 2021EUR"/>
    <x v="4"/>
    <n v="45446"/>
    <s v="BARONNAT"/>
    <n v="21004"/>
    <s v="Q1 2021"/>
    <s v="EUR"/>
    <n v="16.059999999999999"/>
    <n v="16.055"/>
    <n v="4.999999999999E-3"/>
    <n v="16.059999999999999"/>
    <n v="0"/>
    <x v="0"/>
    <m/>
    <m/>
    <m/>
    <m/>
    <s v="none"/>
    <m/>
    <m/>
    <m/>
    <x v="0"/>
    <m/>
    <x v="0"/>
  </r>
  <r>
    <s v="FRA21004Q2 2021EUR"/>
    <x v="4"/>
    <n v="45446"/>
    <s v="BARONNAT"/>
    <n v="21004"/>
    <s v="Q2 2021"/>
    <s v="EUR"/>
    <n v="100.95"/>
    <n v="100.94499999999999"/>
    <n v="5.0000000000096599E-3"/>
    <n v="100.95"/>
    <n v="0"/>
    <x v="0"/>
    <m/>
    <m/>
    <m/>
    <m/>
    <s v="none"/>
    <m/>
    <m/>
    <m/>
    <x v="0"/>
    <m/>
    <x v="0"/>
  </r>
  <r>
    <s v="FRA21004Q3 2021EUR"/>
    <x v="4"/>
    <n v="45446"/>
    <s v="BARONNAT"/>
    <n v="21004"/>
    <s v="Q3 2021"/>
    <s v="EUR"/>
    <n v="414.37"/>
    <n v="414.36849999999998"/>
    <n v="1.5000000000213701E-3"/>
    <n v="414.37"/>
    <n v="0"/>
    <x v="0"/>
    <m/>
    <m/>
    <m/>
    <m/>
    <s v="none"/>
    <m/>
    <m/>
    <m/>
    <x v="0"/>
    <m/>
    <x v="0"/>
  </r>
  <r>
    <s v="FRA21004Q4 2021EUR"/>
    <x v="4"/>
    <n v="45446"/>
    <s v="BARONNAT"/>
    <n v="21004"/>
    <s v="Q4 2021"/>
    <s v="EUR"/>
    <n v="754.41"/>
    <n v="754.40949999999998"/>
    <n v="4.9999999998817603E-4"/>
    <n v="754.41"/>
    <n v="0"/>
    <x v="0"/>
    <m/>
    <m/>
    <m/>
    <m/>
    <s v="none"/>
    <m/>
    <m/>
    <m/>
    <x v="0"/>
    <m/>
    <x v="0"/>
  </r>
  <r>
    <s v="FRA6001Q0 2021EUR"/>
    <x v="4"/>
    <n v="45056"/>
    <s v="CUISINE SOLUTIONS EUROPE"/>
    <n v="6001"/>
    <s v="Q0 2021"/>
    <s v="EUR"/>
    <n v="402.04"/>
    <n v="402.04239999999999"/>
    <n v="-2.3999999999659801E-3"/>
    <n v="402.04"/>
    <n v="0"/>
    <x v="0"/>
    <m/>
    <m/>
    <m/>
    <m/>
    <s v="none"/>
    <m/>
    <m/>
    <m/>
    <x v="0"/>
    <m/>
    <x v="0"/>
  </r>
  <r>
    <s v="FRA6001Q1 2021EUR"/>
    <x v="4"/>
    <n v="45056"/>
    <s v="CUISINE SOLUTIONS EUROPE"/>
    <n v="6001"/>
    <s v="Q1 2021"/>
    <s v="EUR"/>
    <n v="2688.08"/>
    <n v="2688.08"/>
    <n v="0"/>
    <n v="2688.08"/>
    <n v="0"/>
    <x v="0"/>
    <m/>
    <m/>
    <m/>
    <m/>
    <s v="none"/>
    <m/>
    <m/>
    <m/>
    <x v="0"/>
    <m/>
    <x v="0"/>
  </r>
  <r>
    <s v="FRA6001Q2 2021EUR"/>
    <x v="4"/>
    <n v="45056"/>
    <s v="CUISINE SOLUTIONS EUROPE"/>
    <n v="6001"/>
    <s v="Q2 2021"/>
    <s v="EUR"/>
    <n v="2308.25"/>
    <n v="2308.2528000000002"/>
    <n v="-2.8000000002066298E-3"/>
    <n v="2308.25"/>
    <n v="0"/>
    <x v="0"/>
    <m/>
    <m/>
    <m/>
    <m/>
    <s v="none"/>
    <m/>
    <m/>
    <m/>
    <x v="0"/>
    <m/>
    <x v="0"/>
  </r>
  <r>
    <s v="FRA6001Q3 2021EUR"/>
    <x v="4"/>
    <n v="45056"/>
    <s v="CUISINE SOLUTIONS EUROPE"/>
    <n v="6001"/>
    <s v="Q3 2021"/>
    <s v="EUR"/>
    <n v="1823.72"/>
    <n v="1823.7216000000001"/>
    <n v="-1.6000000000531099E-3"/>
    <n v="1823.72"/>
    <n v="0"/>
    <x v="0"/>
    <m/>
    <m/>
    <m/>
    <m/>
    <s v="none"/>
    <m/>
    <m/>
    <m/>
    <x v="0"/>
    <m/>
    <x v="0"/>
  </r>
  <r>
    <s v="FRA6001Q4 2021EUR"/>
    <x v="4"/>
    <n v="45056"/>
    <s v="CUISINE SOLUTIONS EUROPE"/>
    <n v="6001"/>
    <s v="Q4 2021"/>
    <s v="EUR"/>
    <n v="634.41"/>
    <n v="634.40880000000004"/>
    <n v="1.1999999999261399E-3"/>
    <n v="634.41"/>
    <n v="0"/>
    <x v="0"/>
    <m/>
    <m/>
    <m/>
    <m/>
    <s v="none"/>
    <m/>
    <m/>
    <m/>
    <x v="0"/>
    <m/>
    <x v="0"/>
  </r>
  <r>
    <s v="FRAFR4GP1035Y 2021EUR"/>
    <x v="4"/>
    <n v="45056"/>
    <s v="CUISINE SOLUTIONS EUROPE"/>
    <s v="FR4GP1035"/>
    <s v="Y 2021"/>
    <s v="EUR"/>
    <n v="350.1"/>
    <n v="350.1"/>
    <n v="0"/>
    <n v="350.1"/>
    <n v="0"/>
    <x v="0"/>
    <m/>
    <m/>
    <m/>
    <m/>
    <s v="none"/>
    <m/>
    <m/>
    <m/>
    <x v="0"/>
    <m/>
    <x v="0"/>
  </r>
  <r>
    <s v="FRA209045061Q0 2021EUR"/>
    <x v="4"/>
    <n v="46388"/>
    <s v="SCHINDLER"/>
    <n v="209045061"/>
    <s v="Q0 2021"/>
    <s v="EUR"/>
    <n v="11079.22"/>
    <n v="11079.22"/>
    <n v="1.81898940354585E-12"/>
    <n v="11079.22"/>
    <n v="0"/>
    <x v="0"/>
    <m/>
    <m/>
    <m/>
    <m/>
    <s v="none"/>
    <s v="Produit"/>
    <s v="Sarah"/>
    <s v="[SB] Valid dans le fichier de monitoring du 25/04. Il y a eu un ajustement de la facture % montant du report "/>
    <x v="0"/>
    <m/>
    <x v="0"/>
  </r>
  <r>
    <s v="FRA209045061Q1 2021EUR"/>
    <x v="4"/>
    <n v="46388"/>
    <s v="SCHINDLER"/>
    <n v="209045061"/>
    <s v="Q1 2021"/>
    <s v="EUR"/>
    <n v="7170.9"/>
    <n v="7170.8950000000004"/>
    <n v="4.9999999991996403E-3"/>
    <n v="7170.9"/>
    <n v="0"/>
    <x v="0"/>
    <m/>
    <m/>
    <m/>
    <m/>
    <s v="none"/>
    <m/>
    <m/>
    <m/>
    <x v="0"/>
    <m/>
    <x v="0"/>
  </r>
  <r>
    <s v="FRA209045061Q2 2021EUR"/>
    <x v="4"/>
    <n v="46388"/>
    <s v="SCHINDLER"/>
    <n v="209045061"/>
    <s v="Q2 2021"/>
    <s v="EUR"/>
    <n v="18288.150000000001"/>
    <n v="18288.148000000001"/>
    <n v="2.0000000004074502E-3"/>
    <n v="18288.150000000001"/>
    <n v="0"/>
    <x v="0"/>
    <m/>
    <m/>
    <m/>
    <m/>
    <s v="none"/>
    <m/>
    <m/>
    <m/>
    <x v="0"/>
    <m/>
    <x v="0"/>
  </r>
  <r>
    <s v="FRA209045061Q3 2021EUR"/>
    <x v="4"/>
    <n v="46388"/>
    <s v="SCHINDLER"/>
    <n v="209045061"/>
    <s v="Q3 2021"/>
    <s v="EUR"/>
    <n v="14241.53"/>
    <n v="14241.531999999999"/>
    <n v="-1.9999999985884599E-3"/>
    <n v="14241.53"/>
    <n v="0"/>
    <x v="0"/>
    <m/>
    <m/>
    <m/>
    <m/>
    <s v="none"/>
    <m/>
    <m/>
    <m/>
    <x v="0"/>
    <m/>
    <x v="0"/>
  </r>
  <r>
    <s v="FRA209045061Q4 2021EUR"/>
    <x v="4"/>
    <n v="46388"/>
    <s v="SCHINDLER"/>
    <n v="209045061"/>
    <s v="Q4 2021"/>
    <s v="EUR"/>
    <n v="16155.89"/>
    <n v="16155.89"/>
    <n v="0"/>
    <n v="16155.89"/>
    <n v="0"/>
    <x v="0"/>
    <m/>
    <m/>
    <m/>
    <m/>
    <s v="none"/>
    <m/>
    <m/>
    <m/>
    <x v="0"/>
    <m/>
    <x v="0"/>
  </r>
  <r>
    <s v="FRA2204506859Q1 2021EUR"/>
    <x v="4"/>
    <n v="46388"/>
    <s v="SCHINDLER"/>
    <n v="2204506859"/>
    <s v="Q1 2021"/>
    <s v="EUR"/>
    <n v="43611.24"/>
    <n v="43611.24"/>
    <n v="0"/>
    <n v="43611.24"/>
    <n v="0"/>
    <x v="0"/>
    <m/>
    <m/>
    <m/>
    <m/>
    <s v="none"/>
    <m/>
    <m/>
    <m/>
    <x v="0"/>
    <m/>
    <x v="0"/>
  </r>
  <r>
    <s v="FRA2204506859Q2 2021EUR"/>
    <x v="4"/>
    <n v="46388"/>
    <s v="SCHINDLER"/>
    <n v="2204506859"/>
    <s v="Q2 2021"/>
    <s v="EUR"/>
    <n v="10424.32"/>
    <n v="10424.323200000001"/>
    <n v="-3.2000000010157202E-3"/>
    <n v="10424.32"/>
    <n v="0"/>
    <x v="0"/>
    <m/>
    <m/>
    <m/>
    <m/>
    <s v="none"/>
    <m/>
    <m/>
    <m/>
    <x v="0"/>
    <m/>
    <x v="0"/>
  </r>
  <r>
    <s v="FRA2204506859Q3 2021EUR"/>
    <x v="4"/>
    <n v="46388"/>
    <s v="SCHINDLER"/>
    <n v="2204506859"/>
    <s v="Q3 2021"/>
    <s v="EUR"/>
    <n v="13504.53"/>
    <n v="13504.5252"/>
    <n v="4.80000000061409E-3"/>
    <n v="13504.53"/>
    <n v="0"/>
    <x v="0"/>
    <m/>
    <m/>
    <m/>
    <m/>
    <s v="none"/>
    <m/>
    <m/>
    <m/>
    <x v="0"/>
    <m/>
    <x v="0"/>
  </r>
  <r>
    <s v="FRA2204506859Q4 2021EUR"/>
    <x v="4"/>
    <n v="46388"/>
    <s v="SCHINDLER"/>
    <n v="2204506859"/>
    <s v="Q4 2021"/>
    <s v="EUR"/>
    <n v="7187.23"/>
    <n v="7187.2284"/>
    <n v="1.59999999959836E-3"/>
    <n v="7187.23"/>
    <n v="0"/>
    <x v="0"/>
    <m/>
    <m/>
    <m/>
    <m/>
    <s v="none"/>
    <m/>
    <m/>
    <m/>
    <x v="0"/>
    <m/>
    <x v="0"/>
  </r>
  <r>
    <s v="FRA348162Q0 2021EUR"/>
    <x v="4"/>
    <n v="45238"/>
    <s v="RICOH FRANCE SAS"/>
    <n v="348162"/>
    <s v="Q0 2021"/>
    <s v="EUR"/>
    <n v="2044.87"/>
    <n v="2044.874"/>
    <n v="-4.0000000001327802E-3"/>
    <n v="2044.87"/>
    <n v="0"/>
    <x v="0"/>
    <m/>
    <m/>
    <m/>
    <m/>
    <s v="none"/>
    <m/>
    <m/>
    <m/>
    <x v="0"/>
    <m/>
    <x v="0"/>
  </r>
  <r>
    <s v="FRA348162Q1 2021EUR"/>
    <x v="4"/>
    <n v="45238"/>
    <s v="RICOH FRANCE SAS"/>
    <n v="348162"/>
    <s v="Q1 2021"/>
    <s v="EUR"/>
    <n v="484.93"/>
    <n v="484.92720000000003"/>
    <n v="2.7999999999792601E-3"/>
    <n v="484.93"/>
    <n v="0"/>
    <x v="0"/>
    <m/>
    <m/>
    <m/>
    <m/>
    <s v="none"/>
    <m/>
    <m/>
    <m/>
    <x v="0"/>
    <m/>
    <x v="0"/>
  </r>
  <r>
    <s v="FRA348162Q2 2021EUR"/>
    <x v="4"/>
    <n v="45238"/>
    <s v="RICOH FRANCE SAS"/>
    <n v="348162"/>
    <s v="Q2 2021"/>
    <s v="EUR"/>
    <n v="493"/>
    <n v="492.99680000000001"/>
    <n v="3.19999999999254E-3"/>
    <n v="493"/>
    <n v="0"/>
    <x v="0"/>
    <m/>
    <m/>
    <m/>
    <m/>
    <s v="none"/>
    <m/>
    <m/>
    <m/>
    <x v="0"/>
    <m/>
    <x v="0"/>
  </r>
  <r>
    <s v="FRA348162Q3 2021EUR"/>
    <x v="4"/>
    <n v="45238"/>
    <s v="RICOH FRANCE SAS"/>
    <n v="348162"/>
    <s v="Q3 2021"/>
    <s v="EUR"/>
    <n v="1366.46"/>
    <n v="1366.4623999999999"/>
    <n v="-2.3999999998522898E-3"/>
    <n v="1366.46"/>
    <n v="0"/>
    <x v="0"/>
    <m/>
    <m/>
    <m/>
    <m/>
    <s v="none"/>
    <m/>
    <m/>
    <m/>
    <x v="0"/>
    <m/>
    <x v="0"/>
  </r>
  <r>
    <s v="FRA348162Q4 2021EUR"/>
    <x v="4"/>
    <n v="45238"/>
    <s v="RICOH FRANCE SAS"/>
    <n v="348162"/>
    <s v="Q4 2021"/>
    <s v="EUR"/>
    <n v="1445.38"/>
    <n v="1445.3835999999999"/>
    <n v="-3.5999999997784402E-3"/>
    <n v="1445.38"/>
    <n v="0"/>
    <x v="0"/>
    <m/>
    <m/>
    <m/>
    <m/>
    <s v="none"/>
    <m/>
    <m/>
    <m/>
    <x v="0"/>
    <m/>
    <x v="0"/>
  </r>
  <r>
    <s v="FRA21094Q0 2021EUR"/>
    <x v="4"/>
    <n v="45040"/>
    <s v="SAGET LA PERRIERE"/>
    <n v="21094"/>
    <s v="Q0 2021"/>
    <s v="EUR"/>
    <n v="102"/>
    <n v="101.998"/>
    <n v="1.9999999999953302E-3"/>
    <n v="102"/>
    <n v="0"/>
    <x v="0"/>
    <m/>
    <m/>
    <m/>
    <m/>
    <s v="none"/>
    <m/>
    <m/>
    <m/>
    <x v="0"/>
    <m/>
    <x v="0"/>
  </r>
  <r>
    <s v="FRA21094Q1 2021EUR"/>
    <x v="4"/>
    <n v="45040"/>
    <s v="SAGET LA PERRIERE"/>
    <n v="21094"/>
    <s v="Q1 2021"/>
    <s v="EUR"/>
    <n v="28.99"/>
    <n v="28.984999999999999"/>
    <n v="4.999999999999E-3"/>
    <n v="28.99"/>
    <n v="0"/>
    <x v="0"/>
    <m/>
    <m/>
    <m/>
    <m/>
    <s v="none"/>
    <m/>
    <m/>
    <m/>
    <x v="0"/>
    <m/>
    <x v="0"/>
  </r>
  <r>
    <s v="FRA21094Q2 2021EUR"/>
    <x v="4"/>
    <n v="45040"/>
    <s v="SAGET LA PERRIERE"/>
    <n v="21094"/>
    <s v="Q2 2021"/>
    <s v="EUR"/>
    <n v="291.97000000000003"/>
    <n v="291.96749999999997"/>
    <n v="2.5000000000545601E-3"/>
    <n v="291.97000000000003"/>
    <n v="0"/>
    <x v="0"/>
    <m/>
    <m/>
    <m/>
    <m/>
    <s v="none"/>
    <m/>
    <m/>
    <m/>
    <x v="0"/>
    <m/>
    <x v="0"/>
  </r>
  <r>
    <s v="FRA21094Q3 2021EUR"/>
    <x v="4"/>
    <n v="45040"/>
    <s v="SAGET LA PERRIERE"/>
    <n v="21094"/>
    <s v="Q3 2021"/>
    <s v="EUR"/>
    <n v="308.45"/>
    <n v="308.45209999999997"/>
    <n v="-2.0999999999844398E-3"/>
    <n v="308.45"/>
    <n v="0"/>
    <x v="0"/>
    <m/>
    <m/>
    <m/>
    <m/>
    <s v="none"/>
    <m/>
    <m/>
    <m/>
    <x v="0"/>
    <m/>
    <x v="0"/>
  </r>
  <r>
    <s v="FRA21094Q4 2021EUR"/>
    <x v="4"/>
    <n v="45040"/>
    <s v="SAGET LA PERRIERE"/>
    <n v="21094"/>
    <s v="Q4 2021"/>
    <s v="EUR"/>
    <n v="499.61"/>
    <n v="499.61450000000002"/>
    <n v="-4.5000000000072699E-3"/>
    <n v="499.61"/>
    <n v="0"/>
    <x v="0"/>
    <m/>
    <m/>
    <m/>
    <m/>
    <s v="none"/>
    <m/>
    <m/>
    <m/>
    <x v="0"/>
    <m/>
    <x v="0"/>
  </r>
  <r>
    <s v="FRA1130082479Q1 2021EUR"/>
    <x v="4"/>
    <n v="58407"/>
    <s v="TRANSGOURMET SEAFOOD"/>
    <n v="1130082479"/>
    <s v="Q1 2021"/>
    <s v="EUR"/>
    <n v="2994.94"/>
    <n v="2994.9349999999999"/>
    <n v="5.0000000001091298E-3"/>
    <n v="2994.94"/>
    <n v="0"/>
    <x v="0"/>
    <m/>
    <m/>
    <m/>
    <m/>
    <s v="none"/>
    <m/>
    <m/>
    <m/>
    <x v="0"/>
    <m/>
    <x v="0"/>
  </r>
  <r>
    <s v="FRA1130082479Q2 2021EUR"/>
    <x v="4"/>
    <n v="58407"/>
    <s v="TRANSGOURMET SEAFOOD"/>
    <n v="1130082479"/>
    <s v="Q2 2021"/>
    <s v="EUR"/>
    <n v="17033.89"/>
    <n v="17033.885999999999"/>
    <n v="4.0000000008149003E-3"/>
    <n v="17033.89"/>
    <n v="0"/>
    <x v="0"/>
    <m/>
    <m/>
    <m/>
    <m/>
    <s v="none"/>
    <m/>
    <m/>
    <m/>
    <x v="0"/>
    <m/>
    <x v="0"/>
  </r>
  <r>
    <s v="FRA1130082479Q3 2021EUR"/>
    <x v="4"/>
    <n v="58407"/>
    <s v="TRANSGOURMET SEAFOOD"/>
    <n v="1130082479"/>
    <s v="Q3 2021"/>
    <s v="EUR"/>
    <n v="41782.32"/>
    <n v="41782.316299999999"/>
    <n v="3.7000000011175802E-3"/>
    <n v="41782.32"/>
    <n v="0"/>
    <x v="0"/>
    <m/>
    <m/>
    <m/>
    <m/>
    <s v="none"/>
    <m/>
    <m/>
    <m/>
    <x v="0"/>
    <m/>
    <x v="0"/>
  </r>
  <r>
    <s v="FRA1130082479Q4 2021EUR"/>
    <x v="4"/>
    <n v="58407"/>
    <s v="TRANSGOURMET SEAFOOD"/>
    <n v="1130082479"/>
    <s v="Q4 2021"/>
    <s v="EUR"/>
    <n v="43266.400000000001"/>
    <n v="43266.404199999997"/>
    <n v="-4.1999999957624797E-3"/>
    <n v="43266.400000000001"/>
    <n v="0"/>
    <x v="0"/>
    <m/>
    <m/>
    <m/>
    <m/>
    <s v="none"/>
    <m/>
    <m/>
    <m/>
    <x v="0"/>
    <m/>
    <x v="0"/>
  </r>
  <r>
    <s v="FRA900083Q1 2021EUR"/>
    <x v="4"/>
    <n v="44729"/>
    <s v="S.E.T. ENVIRONNEMENT (SOCIETE D'EXTRACTION ET DE TRAITEMENT)"/>
    <n v="900083"/>
    <s v="Q1 2021"/>
    <s v="EUR"/>
    <n v="5023.1499999999996"/>
    <n v="5023.1265000000003"/>
    <n v="2.3499999999330601E-2"/>
    <n v="5023.1499999999996"/>
    <n v="0"/>
    <x v="0"/>
    <m/>
    <m/>
    <m/>
    <m/>
    <s v="none"/>
    <m/>
    <m/>
    <m/>
    <x v="0"/>
    <m/>
    <x v="0"/>
  </r>
  <r>
    <s v="FRA900083Q2 2021EUR"/>
    <x v="4"/>
    <n v="44729"/>
    <s v="S.E.T. ENVIRONNEMENT (SOCIETE D'EXTRACTION ET DE TRAITEMENT)"/>
    <n v="900083"/>
    <s v="Q2 2021"/>
    <s v="EUR"/>
    <n v="1248.75"/>
    <n v="1248.7535"/>
    <n v="-3.5000000000309198E-3"/>
    <n v="1248.75"/>
    <n v="0"/>
    <x v="0"/>
    <m/>
    <m/>
    <m/>
    <m/>
    <s v="none"/>
    <m/>
    <m/>
    <m/>
    <x v="0"/>
    <m/>
    <x v="0"/>
  </r>
  <r>
    <s v="FRA900083Q3 2021EUR"/>
    <x v="4"/>
    <n v="44729"/>
    <s v="S.E.T. ENVIRONNEMENT (SOCIETE D'EXTRACTION ET DE TRAITEMENT)"/>
    <n v="900083"/>
    <s v="Q3 2021"/>
    <s v="EUR"/>
    <n v="2104.85"/>
    <n v="2104.8494999999998"/>
    <n v="5.0000000010186297E-4"/>
    <n v="2104.85"/>
    <n v="0"/>
    <x v="0"/>
    <m/>
    <m/>
    <m/>
    <m/>
    <s v="none"/>
    <m/>
    <m/>
    <m/>
    <x v="0"/>
    <m/>
    <x v="0"/>
  </r>
  <r>
    <s v="FRA900083Q4 2021EUR"/>
    <x v="4"/>
    <n v="44729"/>
    <s v="S.E.T. ENVIRONNEMENT (SOCIETE D'EXTRACTION ET DE TRAITEMENT)"/>
    <n v="900083"/>
    <s v="Q4 2021"/>
    <s v="EUR"/>
    <n v="-800.15"/>
    <n v="-800.15"/>
    <n v="0"/>
    <n v="-800.15"/>
    <n v="0"/>
    <x v="0"/>
    <m/>
    <m/>
    <m/>
    <m/>
    <s v="none"/>
    <m/>
    <m/>
    <m/>
    <x v="0"/>
    <m/>
    <x v="0"/>
  </r>
  <r>
    <s v="FRA662790Q0 2021EUR"/>
    <x v="4"/>
    <n v="45130"/>
    <s v="DESAUTEL"/>
    <n v="662790"/>
    <s v="Q0 2021"/>
    <s v="EUR"/>
    <n v="20175.740000000002"/>
    <n v="20175.738099999999"/>
    <n v="1.90000000293366E-3"/>
    <n v="20175.740000000002"/>
    <n v="0"/>
    <x v="0"/>
    <m/>
    <m/>
    <m/>
    <m/>
    <s v="none"/>
    <m/>
    <m/>
    <m/>
    <x v="0"/>
    <m/>
    <x v="0"/>
  </r>
  <r>
    <s v="FRA662790Q1 2021EUR"/>
    <x v="4"/>
    <n v="45130"/>
    <s v="DESAUTEL"/>
    <n v="662790"/>
    <s v="Q1 2021"/>
    <s v="EUR"/>
    <n v="62225.1"/>
    <n v="62225.1"/>
    <n v="0"/>
    <n v="62225.1"/>
    <n v="0"/>
    <x v="0"/>
    <m/>
    <m/>
    <m/>
    <m/>
    <s v="none"/>
    <m/>
    <m/>
    <m/>
    <x v="0"/>
    <m/>
    <x v="0"/>
  </r>
  <r>
    <s v="FRA662790Q2 2021EUR"/>
    <x v="4"/>
    <n v="45130"/>
    <s v="DESAUTEL"/>
    <n v="662790"/>
    <s v="Q2 2021"/>
    <s v="EUR"/>
    <n v="59623.06"/>
    <n v="59623.06"/>
    <n v="0"/>
    <n v="59623.06"/>
    <n v="0"/>
    <x v="0"/>
    <m/>
    <m/>
    <m/>
    <m/>
    <s v="none"/>
    <m/>
    <m/>
    <m/>
    <x v="0"/>
    <m/>
    <x v="0"/>
  </r>
  <r>
    <s v="FRA662790Q3 2021EUR"/>
    <x v="4"/>
    <n v="45130"/>
    <s v="DESAUTEL"/>
    <n v="662790"/>
    <s v="Q3 2021"/>
    <s v="EUR"/>
    <n v="56505.120000000003"/>
    <n v="56505.120000000003"/>
    <n v="0"/>
    <n v="56505.120000000003"/>
    <n v="0"/>
    <x v="0"/>
    <m/>
    <m/>
    <m/>
    <m/>
    <s v="none"/>
    <m/>
    <m/>
    <m/>
    <x v="0"/>
    <m/>
    <x v="0"/>
  </r>
  <r>
    <s v="FRA662790Q4 2021EUR"/>
    <x v="4"/>
    <n v="45130"/>
    <s v="DESAUTEL"/>
    <n v="662790"/>
    <s v="Q4 2021"/>
    <s v="EUR"/>
    <n v="106564.2"/>
    <n v="106564.1997"/>
    <n v="2.9999999969732E-4"/>
    <n v="106564.2"/>
    <n v="0"/>
    <x v="0"/>
    <m/>
    <m/>
    <m/>
    <m/>
    <s v="none"/>
    <m/>
    <m/>
    <m/>
    <x v="0"/>
    <m/>
    <x v="0"/>
  </r>
  <r>
    <s v="FRA579915Q0 2021EUR"/>
    <x v="4"/>
    <n v="46160"/>
    <s v="SEB PROFESSIONAL FRANCE EX:WMF FRANCE SARL"/>
    <n v="579915"/>
    <s v="Q0 2021"/>
    <s v="EUR"/>
    <n v="144.69"/>
    <n v="144.6936"/>
    <n v="-3.6000000000058199E-3"/>
    <n v="144.69"/>
    <n v="0"/>
    <x v="0"/>
    <m/>
    <m/>
    <m/>
    <m/>
    <s v="none"/>
    <m/>
    <m/>
    <m/>
    <x v="0"/>
    <m/>
    <x v="0"/>
  </r>
  <r>
    <s v="FRA579915Q1 2021EUR"/>
    <x v="4"/>
    <n v="46160"/>
    <s v="SEB PROFESSIONAL FRANCE EX:WMF FRANCE SARL"/>
    <n v="579915"/>
    <s v="Q1 2021"/>
    <s v="EUR"/>
    <n v="3519.23"/>
    <n v="3519.2303999999999"/>
    <n v="-3.9999999989959103E-4"/>
    <n v="3519.23"/>
    <n v="0"/>
    <x v="0"/>
    <m/>
    <m/>
    <m/>
    <m/>
    <s v="none"/>
    <m/>
    <m/>
    <m/>
    <x v="0"/>
    <m/>
    <x v="0"/>
  </r>
  <r>
    <s v="FRA579915Q2 2021EUR"/>
    <x v="4"/>
    <n v="46160"/>
    <s v="SEB PROFESSIONAL FRANCE EX:WMF FRANCE SARL"/>
    <n v="579915"/>
    <s v="Q2 2021"/>
    <s v="EUR"/>
    <n v="6541.34"/>
    <n v="6541.3410000000003"/>
    <n v="-1.0000000002037201E-3"/>
    <n v="6541.34"/>
    <n v="0"/>
    <x v="0"/>
    <m/>
    <m/>
    <m/>
    <m/>
    <s v="none"/>
    <m/>
    <m/>
    <m/>
    <x v="0"/>
    <m/>
    <x v="0"/>
  </r>
  <r>
    <s v="FRA579915Q3 2021EUR"/>
    <x v="4"/>
    <n v="46160"/>
    <s v="SEB PROFESSIONAL FRANCE EX:WMF FRANCE SARL"/>
    <n v="579915"/>
    <s v="Q3 2021"/>
    <s v="EUR"/>
    <n v="2727.23"/>
    <n v="2727.2316000000001"/>
    <n v="-1.6000000000531099E-3"/>
    <n v="2727.23"/>
    <n v="0"/>
    <x v="0"/>
    <m/>
    <m/>
    <m/>
    <m/>
    <s v="none"/>
    <m/>
    <m/>
    <m/>
    <x v="0"/>
    <m/>
    <x v="0"/>
  </r>
  <r>
    <s v="FRA579915Q4 2021EUR"/>
    <x v="4"/>
    <n v="46160"/>
    <s v="SEB PROFESSIONAL FRANCE EX:WMF FRANCE SARL"/>
    <n v="579915"/>
    <s v="Q4 2021"/>
    <s v="EUR"/>
    <n v="3655.94"/>
    <n v="3655.9445999999998"/>
    <n v="-4.5999999997548002E-3"/>
    <n v="3655.94"/>
    <n v="0"/>
    <x v="0"/>
    <m/>
    <m/>
    <m/>
    <m/>
    <s v="none"/>
    <m/>
    <m/>
    <m/>
    <x v="0"/>
    <m/>
    <x v="0"/>
  </r>
  <r>
    <s v="FRA21049Q0 2021EUR"/>
    <x v="4"/>
    <n v="46164"/>
    <s v="WILLY GISSELBRECHT ET FILS VINS FINS D'ALSACE"/>
    <n v="21049"/>
    <s v="Q0 2021"/>
    <s v="EUR"/>
    <n v="42.47"/>
    <n v="42.471800000000002"/>
    <n v="-1.8000000000029099E-3"/>
    <n v="42.47"/>
    <n v="0"/>
    <x v="0"/>
    <m/>
    <m/>
    <m/>
    <m/>
    <s v="none"/>
    <m/>
    <m/>
    <m/>
    <x v="0"/>
    <m/>
    <x v="0"/>
  </r>
  <r>
    <s v="FRA21049Q1 2021EUR"/>
    <x v="4"/>
    <n v="46164"/>
    <s v="WILLY GISSELBRECHT ET FILS VINS FINS D'ALSACE"/>
    <n v="21049"/>
    <s v="Q1 2021"/>
    <s v="EUR"/>
    <n v="110.6"/>
    <n v="110.6"/>
    <n v="0"/>
    <n v="110.6"/>
    <n v="0"/>
    <x v="0"/>
    <m/>
    <m/>
    <m/>
    <m/>
    <s v="none"/>
    <m/>
    <m/>
    <m/>
    <x v="0"/>
    <m/>
    <x v="0"/>
  </r>
  <r>
    <s v="FRA21049Q2 2021EUR"/>
    <x v="4"/>
    <n v="46164"/>
    <s v="WILLY GISSELBRECHT ET FILS VINS FINS D'ALSACE"/>
    <n v="21049"/>
    <s v="Q2 2021"/>
    <s v="EUR"/>
    <n v="415.1"/>
    <n v="415.1"/>
    <n v="0"/>
    <n v="415.1"/>
    <n v="0"/>
    <x v="0"/>
    <m/>
    <m/>
    <m/>
    <m/>
    <s v="none"/>
    <m/>
    <m/>
    <m/>
    <x v="0"/>
    <m/>
    <x v="0"/>
  </r>
  <r>
    <s v="FRA21049Q3 2021EUR"/>
    <x v="4"/>
    <n v="46164"/>
    <s v="WILLY GISSELBRECHT ET FILS VINS FINS D'ALSACE"/>
    <n v="21049"/>
    <s v="Q3 2021"/>
    <s v="EUR"/>
    <n v="1180.48"/>
    <n v="1180.48"/>
    <n v="0"/>
    <n v="1180.48"/>
    <n v="0"/>
    <x v="0"/>
    <m/>
    <m/>
    <m/>
    <m/>
    <s v="none"/>
    <m/>
    <m/>
    <m/>
    <x v="0"/>
    <m/>
    <x v="0"/>
  </r>
  <r>
    <s v="FRA21049Q4 2021EUR"/>
    <x v="4"/>
    <n v="46164"/>
    <s v="WILLY GISSELBRECHT ET FILS VINS FINS D'ALSACE"/>
    <n v="21049"/>
    <s v="Q4 2021"/>
    <s v="EUR"/>
    <n v="1197.07"/>
    <n v="1197.07"/>
    <n v="0"/>
    <n v="1197.07"/>
    <n v="0"/>
    <x v="0"/>
    <m/>
    <m/>
    <m/>
    <m/>
    <s v="none"/>
    <m/>
    <m/>
    <m/>
    <x v="0"/>
    <m/>
    <x v="0"/>
  </r>
  <r>
    <s v="FRA832681Q0 2021EUR"/>
    <x v="4"/>
    <n v="3805"/>
    <s v="TISSAGES DENANTES"/>
    <n v="832681"/>
    <s v="Q0 2021"/>
    <s v="EUR"/>
    <n v="3900.79"/>
    <n v="3900.7835"/>
    <n v="6.4999999999599796E-3"/>
    <n v="3900.79"/>
    <n v="0"/>
    <x v="0"/>
    <m/>
    <m/>
    <m/>
    <m/>
    <s v="none"/>
    <s v="Produit"/>
    <s v="Sarah"/>
    <s v="[SB] Factu réajustée dans le fichier monitoring du 25/04 (ligne valid)"/>
    <x v="0"/>
    <m/>
    <x v="0"/>
  </r>
  <r>
    <s v="FRA832681Q1 2021EUR"/>
    <x v="4"/>
    <n v="3805"/>
    <s v="TISSAGES DENANTES"/>
    <n v="832681"/>
    <s v="Q1 2021"/>
    <s v="EUR"/>
    <n v="524.96"/>
    <n v="524.96249999999998"/>
    <n v="-2.4999999999408798E-3"/>
    <n v="524.96"/>
    <n v="0"/>
    <x v="0"/>
    <m/>
    <m/>
    <m/>
    <m/>
    <s v="none"/>
    <m/>
    <m/>
    <m/>
    <x v="0"/>
    <m/>
    <x v="0"/>
  </r>
  <r>
    <s v="FRA832681Q2 2021EUR"/>
    <x v="4"/>
    <n v="3805"/>
    <s v="TISSAGES DENANTES"/>
    <n v="832681"/>
    <s v="Q2 2021"/>
    <s v="EUR"/>
    <n v="3615.49"/>
    <n v="3615.4870000000001"/>
    <n v="2.9999999997016801E-3"/>
    <n v="3615.49"/>
    <n v="0"/>
    <x v="0"/>
    <m/>
    <m/>
    <m/>
    <m/>
    <s v="none"/>
    <m/>
    <m/>
    <m/>
    <x v="0"/>
    <m/>
    <x v="0"/>
  </r>
  <r>
    <s v="FRA832681Q3 2021EUR"/>
    <x v="4"/>
    <n v="3805"/>
    <s v="TISSAGES DENANTES"/>
    <n v="832681"/>
    <s v="Q3 2021"/>
    <s v="EUR"/>
    <n v="4795.53"/>
    <n v="4795.527"/>
    <n v="2.9999999997016801E-3"/>
    <n v="4795.53"/>
    <n v="0"/>
    <x v="0"/>
    <m/>
    <m/>
    <m/>
    <m/>
    <s v="none"/>
    <m/>
    <m/>
    <m/>
    <x v="0"/>
    <m/>
    <x v="0"/>
  </r>
  <r>
    <s v="FRA832681Q4 2021EUR"/>
    <x v="4"/>
    <n v="3805"/>
    <s v="TISSAGES DENANTES"/>
    <n v="832681"/>
    <s v="Q4 2021"/>
    <s v="EUR"/>
    <n v="7837.56"/>
    <n v="7837.5585000000001"/>
    <n v="1.50000000030559E-3"/>
    <n v="7837.56"/>
    <n v="0"/>
    <x v="0"/>
    <m/>
    <m/>
    <m/>
    <m/>
    <s v="none"/>
    <m/>
    <m/>
    <m/>
    <x v="0"/>
    <m/>
    <x v="0"/>
  </r>
  <r>
    <s v="FRA900052Q0 2021EUR"/>
    <x v="4"/>
    <n v="58145"/>
    <s v="TIBERODE"/>
    <n v="900052"/>
    <s v="Q0 2021"/>
    <s v="EUR"/>
    <n v="1221.5"/>
    <n v="1221.5"/>
    <n v="0"/>
    <n v="1221.5"/>
    <n v="0"/>
    <x v="0"/>
    <m/>
    <m/>
    <m/>
    <m/>
    <s v="none"/>
    <m/>
    <m/>
    <m/>
    <x v="0"/>
    <m/>
    <x v="0"/>
  </r>
  <r>
    <s v="FRA900052Q1 2021EUR"/>
    <x v="4"/>
    <n v="58145"/>
    <s v="TIBERODE"/>
    <n v="900052"/>
    <s v="Q1 2021"/>
    <s v="EUR"/>
    <n v="4474.6099999999997"/>
    <n v="4474.6135000000004"/>
    <n v="-3.5000000007130399E-3"/>
    <n v="4474.6099999999997"/>
    <n v="0"/>
    <x v="0"/>
    <m/>
    <m/>
    <m/>
    <m/>
    <s v="none"/>
    <m/>
    <m/>
    <m/>
    <x v="0"/>
    <m/>
    <x v="0"/>
  </r>
  <r>
    <s v="FRA900052Q2 2021EUR"/>
    <x v="4"/>
    <n v="58145"/>
    <s v="TIBERODE"/>
    <n v="900052"/>
    <s v="Q2 2021"/>
    <s v="EUR"/>
    <n v="8515.31"/>
    <n v="8515.3125"/>
    <n v="-2.5000000005093101E-3"/>
    <n v="8515.31"/>
    <n v="0"/>
    <x v="0"/>
    <m/>
    <m/>
    <m/>
    <m/>
    <s v="none"/>
    <m/>
    <m/>
    <m/>
    <x v="0"/>
    <m/>
    <x v="0"/>
  </r>
  <r>
    <s v="FRA900052Q3 2021EUR"/>
    <x v="4"/>
    <n v="58145"/>
    <s v="TIBERODE"/>
    <n v="900052"/>
    <s v="Q3 2021"/>
    <s v="EUR"/>
    <n v="4793.3100000000004"/>
    <n v="4793.3085000000001"/>
    <n v="1.50000000030559E-3"/>
    <n v="4793.3100000000004"/>
    <n v="0"/>
    <x v="0"/>
    <m/>
    <m/>
    <m/>
    <m/>
    <s v="none"/>
    <m/>
    <m/>
    <m/>
    <x v="0"/>
    <m/>
    <x v="0"/>
  </r>
  <r>
    <s v="FRA900052Q4 2021EUR"/>
    <x v="4"/>
    <n v="58145"/>
    <s v="TIBERODE"/>
    <n v="900052"/>
    <s v="Q4 2021"/>
    <s v="EUR"/>
    <n v="8763.5"/>
    <n v="8763.5020000000004"/>
    <n v="-2.0000000004074502E-3"/>
    <n v="8763.5"/>
    <n v="0"/>
    <x v="0"/>
    <m/>
    <m/>
    <m/>
    <m/>
    <s v="none"/>
    <m/>
    <m/>
    <m/>
    <x v="0"/>
    <m/>
    <x v="0"/>
  </r>
  <r>
    <s v="FRA14047Q0 2021EUR"/>
    <x v="4"/>
    <n v="57563"/>
    <s v="LA CREILLOISE DE PANIFICATION"/>
    <n v="14047"/>
    <s v="Q0 2021"/>
    <s v="EUR"/>
    <n v="240.03"/>
    <n v="240.0265"/>
    <n v="3.5000000000024998E-3"/>
    <n v="240.03"/>
    <n v="0"/>
    <x v="0"/>
    <m/>
    <m/>
    <m/>
    <m/>
    <s v="none"/>
    <m/>
    <m/>
    <m/>
    <x v="0"/>
    <m/>
    <x v="0"/>
  </r>
  <r>
    <s v="FRA14047Q1 2021EUR"/>
    <x v="4"/>
    <n v="57563"/>
    <s v="LA CREILLOISE DE PANIFICATION"/>
    <n v="14047"/>
    <s v="Q1 2021"/>
    <s v="EUR"/>
    <n v="492.62"/>
    <n v="492.62150000000003"/>
    <n v="-1.5000000000213701E-3"/>
    <n v="492.62"/>
    <n v="0"/>
    <x v="0"/>
    <m/>
    <m/>
    <m/>
    <m/>
    <s v="none"/>
    <m/>
    <m/>
    <m/>
    <x v="0"/>
    <m/>
    <x v="0"/>
  </r>
  <r>
    <s v="FRA14047Q2 2021EUR"/>
    <x v="4"/>
    <n v="57563"/>
    <s v="LA CREILLOISE DE PANIFICATION"/>
    <n v="14047"/>
    <s v="Q2 2021"/>
    <s v="EUR"/>
    <n v="1014.78"/>
    <n v="1014.7773999999999"/>
    <n v="2.6000000000294598E-3"/>
    <n v="1014.78"/>
    <n v="0"/>
    <x v="0"/>
    <m/>
    <m/>
    <m/>
    <m/>
    <s v="none"/>
    <m/>
    <m/>
    <m/>
    <x v="0"/>
    <m/>
    <x v="0"/>
  </r>
  <r>
    <s v="FRA14047Q3 2021EUR"/>
    <x v="4"/>
    <n v="57563"/>
    <s v="LA CREILLOISE DE PANIFICATION"/>
    <n v="14047"/>
    <s v="Q3 2021"/>
    <s v="EUR"/>
    <n v="3048.07"/>
    <n v="3048.0681"/>
    <n v="1.9000000002051801E-3"/>
    <n v="3048.07"/>
    <n v="0"/>
    <x v="0"/>
    <m/>
    <m/>
    <m/>
    <m/>
    <s v="none"/>
    <m/>
    <m/>
    <m/>
    <x v="0"/>
    <m/>
    <x v="0"/>
  </r>
  <r>
    <s v="FRA14047Q4 2021EUR"/>
    <x v="4"/>
    <n v="57563"/>
    <s v="LA CREILLOISE DE PANIFICATION"/>
    <n v="14047"/>
    <s v="Q4 2021"/>
    <s v="EUR"/>
    <n v="2722.12"/>
    <n v="2722.1221999999998"/>
    <n v="-2.1999999999025E-3"/>
    <n v="2722.12"/>
    <n v="0"/>
    <x v="0"/>
    <m/>
    <m/>
    <m/>
    <m/>
    <s v="none"/>
    <m/>
    <m/>
    <m/>
    <x v="0"/>
    <m/>
    <x v="0"/>
  </r>
  <r>
    <s v="FRA11025Q1 2021EUR"/>
    <x v="4"/>
    <n v="56509"/>
    <s v="RUNGIEST"/>
    <n v="11025"/>
    <s v="Q1 2021"/>
    <s v="EUR"/>
    <n v="254.75"/>
    <n v="254.745"/>
    <n v="4.9999999999954499E-3"/>
    <n v="254.75"/>
    <n v="0"/>
    <x v="0"/>
    <m/>
    <m/>
    <m/>
    <m/>
    <s v="none"/>
    <m/>
    <m/>
    <m/>
    <x v="0"/>
    <m/>
    <x v="0"/>
  </r>
  <r>
    <s v="FRA11025Q2 2021EUR"/>
    <x v="4"/>
    <n v="56509"/>
    <s v="RUNGIEST"/>
    <n v="11025"/>
    <s v="Q2 2021"/>
    <s v="EUR"/>
    <n v="1240.24"/>
    <n v="1240.2349999999999"/>
    <n v="5.0000000001091298E-3"/>
    <n v="1240.24"/>
    <n v="0"/>
    <x v="0"/>
    <m/>
    <m/>
    <m/>
    <m/>
    <s v="none"/>
    <m/>
    <m/>
    <m/>
    <x v="0"/>
    <m/>
    <x v="0"/>
  </r>
  <r>
    <s v="FRA11025Q3 2021EUR"/>
    <x v="4"/>
    <n v="56509"/>
    <s v="RUNGIEST"/>
    <n v="11025"/>
    <s v="Q3 2021"/>
    <s v="EUR"/>
    <n v="2072.9"/>
    <n v="2072.895"/>
    <n v="5.0000000001091298E-3"/>
    <n v="2072.9"/>
    <n v="0"/>
    <x v="0"/>
    <m/>
    <m/>
    <m/>
    <m/>
    <s v="none"/>
    <m/>
    <m/>
    <m/>
    <x v="0"/>
    <m/>
    <x v="0"/>
  </r>
  <r>
    <s v="FRA11025Q4 2021EUR"/>
    <x v="4"/>
    <n v="56509"/>
    <s v="RUNGIEST"/>
    <n v="11025"/>
    <s v="Q4 2021"/>
    <s v="EUR"/>
    <n v="621.01"/>
    <n v="621.01"/>
    <n v="0"/>
    <n v="621.01"/>
    <n v="0"/>
    <x v="0"/>
    <m/>
    <m/>
    <m/>
    <m/>
    <s v="none"/>
    <m/>
    <m/>
    <m/>
    <x v="0"/>
    <m/>
    <x v="0"/>
  </r>
  <r>
    <s v="FRA520004Q0 2021EUR"/>
    <x v="4"/>
    <n v="58107"/>
    <s v="S.T.L. RENOVATION"/>
    <n v="520004"/>
    <s v="Q0 2021"/>
    <s v="EUR"/>
    <n v="963.7"/>
    <n v="963.70050000000003"/>
    <n v="-4.9999999998817603E-4"/>
    <n v="963.7"/>
    <n v="0"/>
    <x v="0"/>
    <m/>
    <m/>
    <m/>
    <m/>
    <s v="none"/>
    <m/>
    <m/>
    <m/>
    <x v="0"/>
    <m/>
    <x v="0"/>
  </r>
  <r>
    <s v="FRA520004Q1 2021EUR"/>
    <x v="4"/>
    <n v="58107"/>
    <s v="S.T.L. RENOVATION"/>
    <n v="520004"/>
    <s v="Q1 2021"/>
    <s v="EUR"/>
    <n v="32389.5"/>
    <n v="32389.503000000001"/>
    <n v="-3.00000000061118E-3"/>
    <n v="32389.5"/>
    <n v="0"/>
    <x v="0"/>
    <m/>
    <m/>
    <m/>
    <m/>
    <s v="none"/>
    <m/>
    <m/>
    <m/>
    <x v="0"/>
    <m/>
    <x v="0"/>
  </r>
  <r>
    <s v="FRA520004Q2 2021EUR"/>
    <x v="4"/>
    <n v="58107"/>
    <s v="S.T.L. RENOVATION"/>
    <n v="520004"/>
    <s v="Q2 2021"/>
    <s v="EUR"/>
    <n v="25871.8"/>
    <n v="25871.800200000001"/>
    <n v="-2.00000002223532E-4"/>
    <n v="25871.8"/>
    <n v="0"/>
    <x v="0"/>
    <m/>
    <m/>
    <m/>
    <m/>
    <s v="none"/>
    <m/>
    <m/>
    <m/>
    <x v="0"/>
    <m/>
    <x v="0"/>
  </r>
  <r>
    <s v="FRA520004Q3 2021EUR"/>
    <x v="4"/>
    <n v="58107"/>
    <s v="S.T.L. RENOVATION"/>
    <n v="520004"/>
    <s v="Q3 2021"/>
    <s v="EUR"/>
    <n v="12567.52"/>
    <n v="12567.5229"/>
    <n v="-2.8999999994994102E-3"/>
    <n v="12567.52"/>
    <n v="0"/>
    <x v="0"/>
    <m/>
    <m/>
    <m/>
    <m/>
    <s v="none"/>
    <m/>
    <m/>
    <m/>
    <x v="0"/>
    <m/>
    <x v="0"/>
  </r>
  <r>
    <s v="FRA520004Q4 2021EUR"/>
    <x v="4"/>
    <n v="58107"/>
    <s v="S.T.L. RENOVATION"/>
    <n v="520004"/>
    <s v="Q4 2021"/>
    <s v="EUR"/>
    <n v="6560.12"/>
    <n v="6560.1156000000001"/>
    <n v="4.399999999805E-3"/>
    <n v="6560.12"/>
    <n v="0"/>
    <x v="0"/>
    <m/>
    <m/>
    <m/>
    <m/>
    <s v="none"/>
    <m/>
    <m/>
    <m/>
    <x v="0"/>
    <m/>
    <x v="0"/>
  </r>
  <r>
    <s v="FRA2495019Q1 2021EUR"/>
    <x v="4"/>
    <n v="46310"/>
    <s v="ASSA ABLOY HOSPITALITY S.A.S"/>
    <n v="2495019"/>
    <s v="Q1 2021"/>
    <s v="EUR"/>
    <n v="880.73"/>
    <n v="880.72"/>
    <n v="9.9999999999908998E-3"/>
    <n v="880.73"/>
    <n v="0"/>
    <x v="0"/>
    <m/>
    <m/>
    <m/>
    <m/>
    <s v="none"/>
    <m/>
    <m/>
    <m/>
    <x v="0"/>
    <m/>
    <x v="0"/>
  </r>
  <r>
    <s v="FRA2495019Q2 2021EUR"/>
    <x v="4"/>
    <n v="46310"/>
    <s v="ASSA ABLOY HOSPITALITY S.A.S"/>
    <n v="2495019"/>
    <s v="Q2 2021"/>
    <s v="EUR"/>
    <n v="4475.2"/>
    <n v="4475.2"/>
    <n v="0"/>
    <n v="4475.2"/>
    <n v="0"/>
    <x v="0"/>
    <m/>
    <m/>
    <m/>
    <m/>
    <s v="none"/>
    <m/>
    <m/>
    <m/>
    <x v="0"/>
    <m/>
    <x v="0"/>
  </r>
  <r>
    <s v="FRA2495019Q3 2021EUR"/>
    <x v="4"/>
    <n v="46310"/>
    <s v="ASSA ABLOY HOSPITALITY S.A.S"/>
    <n v="2495019"/>
    <s v="Q3 2021"/>
    <s v="EUR"/>
    <n v="3580.89"/>
    <n v="3580.88"/>
    <n v="9.9999999997635296E-3"/>
    <n v="3580.89"/>
    <n v="0"/>
    <x v="0"/>
    <m/>
    <m/>
    <m/>
    <m/>
    <s v="none"/>
    <m/>
    <m/>
    <m/>
    <x v="0"/>
    <m/>
    <x v="0"/>
  </r>
  <r>
    <s v="FRA2495019Q4 2021EUR"/>
    <x v="4"/>
    <n v="46310"/>
    <s v="ASSA ABLOY HOSPITALITY S.A.S"/>
    <n v="2495019"/>
    <s v="Q4 2021"/>
    <s v="EUR"/>
    <n v="6958.17"/>
    <n v="6958.16"/>
    <n v="1.0000000000218201E-2"/>
    <n v="6958.17"/>
    <n v="0"/>
    <x v="0"/>
    <m/>
    <m/>
    <m/>
    <m/>
    <s v="none"/>
    <s v="Hexa"/>
    <m/>
    <s v="[HB] : les CA des sous services n'étaient pas égaux dans Billing =&gt; OK résolue"/>
    <x v="0"/>
    <m/>
    <x v="0"/>
  </r>
  <r>
    <s v="FRA110052236Q0 2021EUR"/>
    <x v="4"/>
    <n v="46310"/>
    <s v="ASSA ABLOY HOSPITALITY S.A.S"/>
    <n v="110052236"/>
    <s v="Q0 2021"/>
    <s v="EUR"/>
    <n v="38826.76"/>
    <n v="38826.776299999998"/>
    <n v="-1.6299999995680901E-2"/>
    <n v="38826.76"/>
    <n v="0"/>
    <x v="0"/>
    <m/>
    <m/>
    <m/>
    <m/>
    <s v="none"/>
    <m/>
    <m/>
    <m/>
    <x v="0"/>
    <m/>
    <x v="0"/>
  </r>
  <r>
    <s v="FRA110052236Q1 2021EUR"/>
    <x v="4"/>
    <n v="46310"/>
    <s v="ASSA ABLOY HOSPITALITY S.A.S"/>
    <n v="110052236"/>
    <s v="Q1 2021"/>
    <s v="EUR"/>
    <n v="12134.49"/>
    <n v="12134.485000000001"/>
    <n v="4.9999999991996403E-3"/>
    <n v="12134.49"/>
    <n v="0"/>
    <x v="0"/>
    <m/>
    <m/>
    <m/>
    <m/>
    <s v="none"/>
    <m/>
    <m/>
    <m/>
    <x v="0"/>
    <m/>
    <x v="0"/>
  </r>
  <r>
    <s v="FRA110052236Q2 2021EUR"/>
    <x v="4"/>
    <n v="46310"/>
    <s v="ASSA ABLOY HOSPITALITY S.A.S"/>
    <n v="110052236"/>
    <s v="Q2 2021"/>
    <s v="EUR"/>
    <n v="17122.599999999999"/>
    <n v="17122.599999999999"/>
    <n v="0"/>
    <n v="17122.599999999999"/>
    <n v="0"/>
    <x v="0"/>
    <m/>
    <m/>
    <m/>
    <m/>
    <s v="none"/>
    <m/>
    <m/>
    <m/>
    <x v="0"/>
    <m/>
    <x v="0"/>
  </r>
  <r>
    <s v="FRA110052236Q3 2021EUR"/>
    <x v="4"/>
    <n v="46310"/>
    <s v="ASSA ABLOY HOSPITALITY S.A.S"/>
    <n v="110052236"/>
    <s v="Q3 2021"/>
    <s v="EUR"/>
    <n v="14878.16"/>
    <n v="14878.16"/>
    <n v="0"/>
    <n v="14878.16"/>
    <n v="0"/>
    <x v="0"/>
    <m/>
    <m/>
    <m/>
    <m/>
    <s v="none"/>
    <m/>
    <m/>
    <m/>
    <x v="0"/>
    <m/>
    <x v="0"/>
  </r>
  <r>
    <s v="FRA110052236Q4 2021EUR"/>
    <x v="4"/>
    <n v="46310"/>
    <s v="ASSA ABLOY HOSPITALITY S.A.S"/>
    <n v="110052236"/>
    <s v="Q4 2021"/>
    <s v="EUR"/>
    <n v="23008.26"/>
    <n v="23008.26"/>
    <n v="0"/>
    <n v="23008.26"/>
    <n v="0"/>
    <x v="0"/>
    <m/>
    <m/>
    <m/>
    <m/>
    <s v="none"/>
    <m/>
    <m/>
    <m/>
    <x v="0"/>
    <m/>
    <x v="0"/>
  </r>
  <r>
    <s v="FRA1453007Q1 2021EUR"/>
    <x v="4"/>
    <n v="58269"/>
    <s v="C.F.D (CAMPARI FRANCE DISTRIBUTION)"/>
    <n v="1453007"/>
    <s v="Q1 2021"/>
    <s v="EUR"/>
    <n v="256.16000000000003"/>
    <n v="256.16000000000003"/>
    <n v="0"/>
    <n v="256.16000000000003"/>
    <n v="0"/>
    <x v="0"/>
    <m/>
    <m/>
    <m/>
    <m/>
    <s v="none"/>
    <m/>
    <m/>
    <m/>
    <x v="0"/>
    <m/>
    <x v="0"/>
  </r>
  <r>
    <s v="FRA2440016Q0 2021EUR"/>
    <x v="4"/>
    <n v="43544"/>
    <s v="VEOLIA PROPRETE"/>
    <n v="2440016"/>
    <s v="Q0 2021"/>
    <s v="EUR"/>
    <n v="847.88"/>
    <n v="854.26819999999998"/>
    <n v="-6.3881999999999799"/>
    <n v="854.26819999999998"/>
    <n v="-6.3881999999999799"/>
    <x v="4"/>
    <s v="[]"/>
    <s v="[26951, 14782, 27329, 1496, 15251, 42300, 26768, 41694]"/>
    <m/>
    <s v="2022-05-07 19:31:21 +0200"/>
    <s v="none"/>
    <s v="Produit"/>
    <s v="Sarah"/>
    <s v="[SB] Le montant du report 854 correspond à l'encodage du contrat/CA declaré . L'ecart correspond au dernier ajustement non facturé [HB] ajust controle non facturé car inférieur à 20€"/>
    <x v="1"/>
    <s v="Helene"/>
    <x v="8"/>
  </r>
  <r>
    <s v="FRA2440016Q1 2021EUR"/>
    <x v="4"/>
    <n v="43544"/>
    <s v="VEOLIA PROPRETE"/>
    <n v="2440016"/>
    <s v="Q1 2021"/>
    <s v="EUR"/>
    <n v="9127.94"/>
    <n v="9127.9421999999995"/>
    <n v="-2.1999999989930001E-3"/>
    <n v="9127.9421999999995"/>
    <n v="-2.1999999989930001E-3"/>
    <x v="0"/>
    <m/>
    <m/>
    <m/>
    <m/>
    <s v="none"/>
    <m/>
    <m/>
    <m/>
    <x v="0"/>
    <m/>
    <x v="0"/>
  </r>
  <r>
    <s v="FRA2440016Q2 2021EUR"/>
    <x v="4"/>
    <n v="43544"/>
    <s v="VEOLIA PROPRETE"/>
    <n v="2440016"/>
    <s v="Q2 2021"/>
    <s v="EUR"/>
    <n v="10833.28"/>
    <n v="10833.270399999999"/>
    <n v="9.6000000012281799E-3"/>
    <n v="10833.270399999999"/>
    <n v="9.6000000012281799E-3"/>
    <x v="0"/>
    <m/>
    <m/>
    <m/>
    <m/>
    <s v="none"/>
    <m/>
    <m/>
    <m/>
    <x v="0"/>
    <m/>
    <x v="0"/>
  </r>
  <r>
    <s v="FRA2440016Q3 2021EUR"/>
    <x v="4"/>
    <n v="43544"/>
    <s v="VEOLIA PROPRETE"/>
    <n v="2440016"/>
    <s v="Q3 2021"/>
    <s v="EUR"/>
    <n v="15254.78"/>
    <n v="15254.7798"/>
    <n v="2.00000000404543E-4"/>
    <n v="15254.7798"/>
    <n v="2.00000000404543E-4"/>
    <x v="0"/>
    <m/>
    <m/>
    <m/>
    <m/>
    <s v="none"/>
    <m/>
    <m/>
    <m/>
    <x v="0"/>
    <m/>
    <x v="0"/>
  </r>
  <r>
    <s v="FRA2440016Q4 2021EUR"/>
    <x v="4"/>
    <n v="43544"/>
    <s v="VEOLIA PROPRETE"/>
    <n v="2440016"/>
    <s v="Q4 2021"/>
    <s v="EUR"/>
    <n v="15284.88"/>
    <n v="15284.867200000001"/>
    <n v="1.28000000004249E-2"/>
    <n v="15284.867200000001"/>
    <n v="1.28000000004249E-2"/>
    <x v="0"/>
    <m/>
    <m/>
    <m/>
    <m/>
    <s v="none"/>
    <m/>
    <m/>
    <m/>
    <x v="0"/>
    <m/>
    <x v="0"/>
  </r>
  <r>
    <s v="FRA2438047Q1 2021EUR"/>
    <x v="4"/>
    <n v="58026"/>
    <s v="BLANCHISSERIE MORELLON"/>
    <n v="2438047"/>
    <s v="Q1 2021"/>
    <s v="EUR"/>
    <n v="1944.64"/>
    <n v="1944.6441"/>
    <n v="-4.0999999998803096E-3"/>
    <n v="1944.64"/>
    <n v="0"/>
    <x v="0"/>
    <m/>
    <m/>
    <m/>
    <m/>
    <s v="none"/>
    <m/>
    <m/>
    <m/>
    <x v="0"/>
    <m/>
    <x v="0"/>
  </r>
  <r>
    <s v="FRA2438047Q2 2021EUR"/>
    <x v="4"/>
    <n v="58026"/>
    <s v="BLANCHISSERIE MORELLON"/>
    <n v="2438047"/>
    <s v="Q2 2021"/>
    <s v="EUR"/>
    <n v="2444.15"/>
    <n v="2444.15"/>
    <n v="0"/>
    <n v="2444.15"/>
    <n v="0"/>
    <x v="0"/>
    <m/>
    <m/>
    <m/>
    <m/>
    <s v="none"/>
    <m/>
    <m/>
    <m/>
    <x v="0"/>
    <m/>
    <x v="0"/>
  </r>
  <r>
    <s v="FRA2438047Q3 2021EUR"/>
    <x v="4"/>
    <n v="58026"/>
    <s v="BLANCHISSERIE MORELLON"/>
    <n v="2438047"/>
    <s v="Q3 2021"/>
    <s v="EUR"/>
    <n v="6608.55"/>
    <n v="6608.5537999999997"/>
    <n v="-3.7999999995008602E-3"/>
    <n v="6608.55"/>
    <n v="0"/>
    <x v="0"/>
    <m/>
    <m/>
    <m/>
    <m/>
    <s v="none"/>
    <m/>
    <m/>
    <m/>
    <x v="0"/>
    <m/>
    <x v="0"/>
  </r>
  <r>
    <s v="FRA2438047Q4 2021EUR"/>
    <x v="4"/>
    <n v="58026"/>
    <s v="BLANCHISSERIE MORELLON"/>
    <n v="2438047"/>
    <s v="Q4 2021"/>
    <s v="EUR"/>
    <n v="5474.64"/>
    <n v="5474.6431000000002"/>
    <n v="-3.09999999990395E-3"/>
    <n v="5474.64"/>
    <n v="0"/>
    <x v="0"/>
    <m/>
    <m/>
    <m/>
    <m/>
    <s v="none"/>
    <m/>
    <m/>
    <m/>
    <x v="0"/>
    <m/>
    <x v="0"/>
  </r>
  <r>
    <s v="FRA2510008Q0 2021EUR"/>
    <x v="4"/>
    <n v="77629"/>
    <s v="CAMFIL"/>
    <n v="2510008"/>
    <s v="Q0 2021"/>
    <s v="EUR"/>
    <n v="220.38"/>
    <n v="220.3854"/>
    <n v="-5.4000000000087303E-3"/>
    <n v="220.38"/>
    <n v="0"/>
    <x v="0"/>
    <m/>
    <m/>
    <m/>
    <m/>
    <s v="none"/>
    <m/>
    <m/>
    <m/>
    <x v="0"/>
    <m/>
    <x v="0"/>
  </r>
  <r>
    <s v="FRA2510008Q1 2021EUR"/>
    <x v="4"/>
    <n v="77629"/>
    <s v="CAMFIL"/>
    <n v="2510008"/>
    <s v="Q1 2021"/>
    <s v="EUR"/>
    <n v="1235.8800000000001"/>
    <n v="1235.8661999999999"/>
    <n v="1.38000000001738E-2"/>
    <n v="1235.8800000000001"/>
    <n v="0"/>
    <x v="0"/>
    <m/>
    <m/>
    <m/>
    <m/>
    <s v="none"/>
    <m/>
    <m/>
    <m/>
    <x v="0"/>
    <m/>
    <x v="0"/>
  </r>
  <r>
    <s v="FRA2510008Q2 2021EUR"/>
    <x v="4"/>
    <n v="77629"/>
    <s v="CAMFIL"/>
    <n v="2510008"/>
    <s v="Q2 2021"/>
    <s v="EUR"/>
    <n v="2614.44"/>
    <n v="2614.4333999999999"/>
    <n v="6.6000000001622504E-3"/>
    <n v="2614.44"/>
    <n v="0"/>
    <x v="0"/>
    <m/>
    <m/>
    <m/>
    <m/>
    <s v="none"/>
    <m/>
    <m/>
    <m/>
    <x v="0"/>
    <m/>
    <x v="0"/>
  </r>
  <r>
    <s v="FRA2510008Q3 2021EUR"/>
    <x v="4"/>
    <n v="77629"/>
    <s v="CAMFIL"/>
    <n v="2510008"/>
    <s v="Q3 2021"/>
    <s v="EUR"/>
    <n v="2752.81"/>
    <n v="2752.8191999999999"/>
    <n v="-9.1999999999643391E-3"/>
    <n v="2752.81"/>
    <n v="0"/>
    <x v="0"/>
    <m/>
    <m/>
    <m/>
    <m/>
    <s v="none"/>
    <m/>
    <m/>
    <m/>
    <x v="0"/>
    <m/>
    <x v="0"/>
  </r>
  <r>
    <s v="FRA2510008Q4 2021EUR"/>
    <x v="4"/>
    <n v="77629"/>
    <s v="CAMFIL"/>
    <n v="2510008"/>
    <s v="Q4 2021"/>
    <s v="EUR"/>
    <n v="2842.56"/>
    <n v="2842.5581999999999"/>
    <n v="1.8000000000029099E-3"/>
    <n v="2842.56"/>
    <n v="0"/>
    <x v="0"/>
    <m/>
    <m/>
    <m/>
    <m/>
    <s v="none"/>
    <m/>
    <m/>
    <m/>
    <x v="0"/>
    <m/>
    <x v="0"/>
  </r>
  <r>
    <s v="FRA1557018Q0 2021EUR"/>
    <x v="4"/>
    <n v="53581"/>
    <s v="FB SOLUTION"/>
    <n v="1557018"/>
    <s v="Q0 2021"/>
    <s v="EUR"/>
    <n v="62.98"/>
    <n v="62.982500000000002"/>
    <n v="-2.50000000000483E-3"/>
    <n v="62.98"/>
    <n v="0"/>
    <x v="0"/>
    <m/>
    <m/>
    <m/>
    <m/>
    <s v="none"/>
    <m/>
    <m/>
    <m/>
    <x v="0"/>
    <m/>
    <x v="0"/>
  </r>
  <r>
    <s v="FRA1557018Q1 2021EUR"/>
    <x v="4"/>
    <n v="53581"/>
    <s v="FB SOLUTION"/>
    <n v="1557018"/>
    <s v="Q1 2021"/>
    <s v="EUR"/>
    <n v="82.52"/>
    <n v="82.5167"/>
    <n v="3.2999999999958601E-3"/>
    <n v="82.52"/>
    <n v="0"/>
    <x v="0"/>
    <m/>
    <m/>
    <m/>
    <m/>
    <s v="none"/>
    <m/>
    <m/>
    <m/>
    <x v="0"/>
    <m/>
    <x v="0"/>
  </r>
  <r>
    <s v="FRA1557018Q2 2021EUR"/>
    <x v="4"/>
    <n v="53581"/>
    <s v="FB SOLUTION"/>
    <n v="1557018"/>
    <s v="Q2 2021"/>
    <s v="EUR"/>
    <n v="270.17"/>
    <n v="270.16640000000001"/>
    <n v="3.6000000000058199E-3"/>
    <n v="270.17"/>
    <n v="0"/>
    <x v="0"/>
    <m/>
    <m/>
    <m/>
    <m/>
    <s v="none"/>
    <m/>
    <m/>
    <m/>
    <x v="0"/>
    <m/>
    <x v="0"/>
  </r>
  <r>
    <s v="FRA1557018Q3 2021EUR"/>
    <x v="4"/>
    <n v="53581"/>
    <s v="FB SOLUTION"/>
    <n v="1557018"/>
    <s v="Q3 2021"/>
    <s v="EUR"/>
    <n v="535.1"/>
    <n v="535.09960000000001"/>
    <n v="4.0000000001327803E-4"/>
    <n v="535.1"/>
    <n v="0"/>
    <x v="0"/>
    <m/>
    <m/>
    <m/>
    <m/>
    <s v="none"/>
    <m/>
    <m/>
    <m/>
    <x v="0"/>
    <m/>
    <x v="0"/>
  </r>
  <r>
    <s v="FRA1557018Q4 2021EUR"/>
    <x v="4"/>
    <n v="53581"/>
    <s v="FB SOLUTION"/>
    <n v="1557018"/>
    <s v="Q4 2021"/>
    <s v="EUR"/>
    <n v="607.58000000000004"/>
    <n v="607.58040000000005"/>
    <n v="-4.0000000001327803E-4"/>
    <n v="607.58000000000004"/>
    <n v="0"/>
    <x v="0"/>
    <m/>
    <m/>
    <m/>
    <m/>
    <s v="none"/>
    <m/>
    <m/>
    <m/>
    <x v="0"/>
    <m/>
    <x v="0"/>
  </r>
  <r>
    <s v="FRAFR4GP1655Y 2021EUR"/>
    <x v="4"/>
    <n v="53581"/>
    <s v="FB SOLUTION"/>
    <s v="FR4GP1655"/>
    <s v="Y 2021"/>
    <s v="EUR"/>
    <n v="8814.0400000000009"/>
    <n v="8814.0350999999991"/>
    <n v="4.9000000017258502E-3"/>
    <n v="8814.0400000000009"/>
    <n v="0"/>
    <x v="0"/>
    <m/>
    <m/>
    <m/>
    <m/>
    <s v="none"/>
    <m/>
    <m/>
    <m/>
    <x v="0"/>
    <m/>
    <x v="0"/>
  </r>
  <r>
    <s v="FRA2205106599 TRAVAUXQ1 2021EUR"/>
    <x v="4"/>
    <n v="47179"/>
    <s v="DALKIA FROID SOLUTIONS"/>
    <s v="2205106599 TRAVAUX"/>
    <s v="Q1 2021"/>
    <s v="EUR"/>
    <n v="654.67999999999995"/>
    <n v="654.678"/>
    <n v="1.9999999999527002E-3"/>
    <n v="654.67999999999995"/>
    <n v="0"/>
    <x v="0"/>
    <m/>
    <m/>
    <m/>
    <m/>
    <s v="none"/>
    <m/>
    <m/>
    <m/>
    <x v="0"/>
    <m/>
    <x v="0"/>
  </r>
  <r>
    <s v="FRA2205106599 TRAVAUXQ2 2021EUR"/>
    <x v="4"/>
    <n v="47179"/>
    <s v="DALKIA FROID SOLUTIONS"/>
    <s v="2205106599 TRAVAUX"/>
    <s v="Q2 2021"/>
    <s v="EUR"/>
    <n v="1120.68"/>
    <n v="1120.6814999999999"/>
    <n v="-1.49999999985084E-3"/>
    <n v="1120.68"/>
    <n v="0"/>
    <x v="0"/>
    <m/>
    <m/>
    <m/>
    <m/>
    <s v="none"/>
    <m/>
    <m/>
    <m/>
    <x v="0"/>
    <m/>
    <x v="0"/>
  </r>
  <r>
    <s v="FRA2205106599 TRAVAUXQ3 2021EUR"/>
    <x v="4"/>
    <n v="47179"/>
    <s v="DALKIA FROID SOLUTIONS"/>
    <s v="2205106599 TRAVAUX"/>
    <s v="Q3 2021"/>
    <s v="EUR"/>
    <n v="5279.75"/>
    <n v="5279.7470999999996"/>
    <n v="2.9000000004089001E-3"/>
    <n v="5279.75"/>
    <n v="0"/>
    <x v="0"/>
    <m/>
    <m/>
    <m/>
    <m/>
    <s v="none"/>
    <m/>
    <m/>
    <m/>
    <x v="0"/>
    <m/>
    <x v="0"/>
  </r>
  <r>
    <s v="FRA2205106599 TRAVAUXQ4 2021EUR"/>
    <x v="4"/>
    <n v="47179"/>
    <s v="DALKIA FROID SOLUTIONS"/>
    <s v="2205106599 TRAVAUX"/>
    <s v="Q4 2021"/>
    <s v="EUR"/>
    <n v="-537.79999999999995"/>
    <n v="-537.80309999999997"/>
    <n v="3.1000000000176399E-3"/>
    <n v="-537.79999999999995"/>
    <n v="0"/>
    <x v="0"/>
    <m/>
    <m/>
    <m/>
    <m/>
    <s v="none"/>
    <m/>
    <m/>
    <m/>
    <x v="0"/>
    <m/>
    <x v="0"/>
  </r>
  <r>
    <s v="FRA2205106600 MAITNENANCEQ1 2021EUR"/>
    <x v="4"/>
    <n v="47179"/>
    <s v="DALKIA FROID SOLUTIONS"/>
    <s v="2205106600 MAITNENANCE"/>
    <s v="Q1 2021"/>
    <s v="EUR"/>
    <n v="3938.41"/>
    <n v="3938.4144999999999"/>
    <n v="-4.5000000000072699E-3"/>
    <n v="3938.41"/>
    <n v="0"/>
    <x v="0"/>
    <m/>
    <m/>
    <m/>
    <m/>
    <s v="none"/>
    <m/>
    <m/>
    <m/>
    <x v="0"/>
    <m/>
    <x v="0"/>
  </r>
  <r>
    <s v="FRA2205106600 MAITNENANCEQ2 2021EUR"/>
    <x v="4"/>
    <n v="47179"/>
    <s v="DALKIA FROID SOLUTIONS"/>
    <s v="2205106600 MAITNENANCE"/>
    <s v="Q2 2021"/>
    <s v="EUR"/>
    <n v="10448.31"/>
    <n v="10448.314"/>
    <n v="-4.0000000008149003E-3"/>
    <n v="10448.31"/>
    <n v="0"/>
    <x v="0"/>
    <m/>
    <m/>
    <m/>
    <m/>
    <s v="none"/>
    <m/>
    <m/>
    <m/>
    <x v="0"/>
    <m/>
    <x v="0"/>
  </r>
  <r>
    <s v="FRA2205106600 MAITNENANCEQ3 2021EUR"/>
    <x v="4"/>
    <n v="47179"/>
    <s v="DALKIA FROID SOLUTIONS"/>
    <s v="2205106600 MAITNENANCE"/>
    <s v="Q3 2021"/>
    <s v="EUR"/>
    <n v="2964.07"/>
    <n v="2964.0655000000002"/>
    <n v="4.5000000000072699E-3"/>
    <n v="2964.07"/>
    <n v="0"/>
    <x v="0"/>
    <m/>
    <m/>
    <m/>
    <m/>
    <s v="none"/>
    <m/>
    <m/>
    <m/>
    <x v="0"/>
    <m/>
    <x v="0"/>
  </r>
  <r>
    <s v="FRA2205106600 MAITNENANCEQ4 2021EUR"/>
    <x v="4"/>
    <n v="47179"/>
    <s v="DALKIA FROID SOLUTIONS"/>
    <s v="2205106600 MAITNENANCE"/>
    <s v="Q4 2021"/>
    <s v="EUR"/>
    <n v="5083.92"/>
    <n v="5083.9170000000004"/>
    <n v="2.9999999997016801E-3"/>
    <n v="5083.92"/>
    <n v="0"/>
    <x v="0"/>
    <m/>
    <m/>
    <m/>
    <m/>
    <s v="none"/>
    <m/>
    <m/>
    <m/>
    <x v="0"/>
    <m/>
    <x v="0"/>
  </r>
  <r>
    <s v="FRA2587009Q1 2021EUR"/>
    <x v="4"/>
    <n v="46275"/>
    <s v="SAPIAN (=ex ISS HYGIENE &amp; PREVENTION)"/>
    <n v="2587009"/>
    <s v="Q1 2021"/>
    <s v="EUR"/>
    <n v="6433.58"/>
    <n v="6433.5888999999997"/>
    <n v="-8.8999999998122803E-3"/>
    <n v="6433.58"/>
    <n v="0"/>
    <x v="0"/>
    <m/>
    <m/>
    <m/>
    <m/>
    <s v="none"/>
    <m/>
    <m/>
    <m/>
    <x v="0"/>
    <m/>
    <x v="0"/>
  </r>
  <r>
    <s v="FRA2587009Q2 2021EUR"/>
    <x v="4"/>
    <n v="46275"/>
    <s v="SAPIAN (=ex ISS HYGIENE &amp; PREVENTION)"/>
    <n v="2587009"/>
    <s v="Q2 2021"/>
    <s v="EUR"/>
    <n v="6703.73"/>
    <n v="6703.7323999999999"/>
    <n v="-2.4000000003070402E-3"/>
    <n v="6703.73"/>
    <n v="0"/>
    <x v="0"/>
    <m/>
    <m/>
    <m/>
    <m/>
    <s v="none"/>
    <m/>
    <m/>
    <m/>
    <x v="0"/>
    <m/>
    <x v="0"/>
  </r>
  <r>
    <s v="FRA2587009Q3 2021EUR"/>
    <x v="4"/>
    <n v="46275"/>
    <s v="SAPIAN (=ex ISS HYGIENE &amp; PREVENTION)"/>
    <n v="2587009"/>
    <s v="Q3 2021"/>
    <s v="EUR"/>
    <n v="6400.77"/>
    <n v="6400.7628999999997"/>
    <n v="7.1000000007188603E-3"/>
    <n v="6400.77"/>
    <n v="0"/>
    <x v="0"/>
    <m/>
    <m/>
    <m/>
    <m/>
    <s v="none"/>
    <m/>
    <m/>
    <m/>
    <x v="0"/>
    <m/>
    <x v="0"/>
  </r>
  <r>
    <s v="FRA2587009Q4 2021EUR"/>
    <x v="4"/>
    <n v="46275"/>
    <s v="SAPIAN (=ex ISS HYGIENE &amp; PREVENTION)"/>
    <n v="2587009"/>
    <s v="Q4 2021"/>
    <s v="EUR"/>
    <n v="10099.530000000001"/>
    <n v="10099.526099999999"/>
    <n v="3.9000000015221299E-3"/>
    <n v="10099.530000000001"/>
    <n v="0"/>
    <x v="0"/>
    <m/>
    <m/>
    <m/>
    <m/>
    <s v="none"/>
    <m/>
    <m/>
    <m/>
    <x v="0"/>
    <m/>
    <x v="0"/>
  </r>
  <r>
    <s v="FRA2489083Q0 2021EUR"/>
    <x v="4"/>
    <n v="58333"/>
    <s v="MARIANNE SARL"/>
    <n v="2489083"/>
    <s v="Q0 2021"/>
    <s v="EUR"/>
    <n v="30.71"/>
    <n v="30.7224"/>
    <n v="-1.23999999999995E-2"/>
    <n v="30.71"/>
    <n v="0"/>
    <x v="0"/>
    <m/>
    <m/>
    <m/>
    <m/>
    <s v="none"/>
    <m/>
    <m/>
    <m/>
    <x v="0"/>
    <m/>
    <x v="0"/>
  </r>
  <r>
    <s v="FRA2489083Q1 2021EUR"/>
    <x v="4"/>
    <n v="58333"/>
    <s v="MARIANNE SARL"/>
    <n v="2489083"/>
    <s v="Q1 2021"/>
    <s v="EUR"/>
    <n v="301.5"/>
    <n v="301.50220000000002"/>
    <n v="-2.2000000000161799E-3"/>
    <n v="301.5"/>
    <n v="0"/>
    <x v="0"/>
    <m/>
    <m/>
    <m/>
    <m/>
    <s v="none"/>
    <m/>
    <m/>
    <m/>
    <x v="0"/>
    <m/>
    <x v="0"/>
  </r>
  <r>
    <s v="FRA2489083Q2 2021EUR"/>
    <x v="4"/>
    <n v="58333"/>
    <s v="MARIANNE SARL"/>
    <n v="2489083"/>
    <s v="Q2 2021"/>
    <s v="EUR"/>
    <n v="376.97"/>
    <n v="376.96879999999999"/>
    <n v="1.20000000003983E-3"/>
    <n v="376.97"/>
    <n v="0"/>
    <x v="0"/>
    <m/>
    <m/>
    <m/>
    <m/>
    <s v="none"/>
    <m/>
    <m/>
    <m/>
    <x v="0"/>
    <m/>
    <x v="0"/>
  </r>
  <r>
    <s v="FRA2489083Q3 2021EUR"/>
    <x v="4"/>
    <n v="58333"/>
    <s v="MARIANNE SARL"/>
    <n v="2489083"/>
    <s v="Q3 2021"/>
    <s v="EUR"/>
    <n v="605.07000000000005"/>
    <n v="605.06669999999997"/>
    <n v="3.30000000008112E-3"/>
    <n v="605.07000000000005"/>
    <n v="0"/>
    <x v="0"/>
    <m/>
    <m/>
    <m/>
    <m/>
    <s v="none"/>
    <m/>
    <m/>
    <m/>
    <x v="0"/>
    <m/>
    <x v="0"/>
  </r>
  <r>
    <s v="FRA2489083Q4 2021EUR"/>
    <x v="4"/>
    <n v="58333"/>
    <s v="MARIANNE SARL"/>
    <n v="2489083"/>
    <s v="Q4 2021"/>
    <s v="EUR"/>
    <n v="2009.2"/>
    <n v="2009.1894"/>
    <n v="1.06000000000676E-2"/>
    <n v="2009.2"/>
    <n v="0"/>
    <x v="0"/>
    <m/>
    <m/>
    <m/>
    <m/>
    <s v="none"/>
    <m/>
    <m/>
    <m/>
    <x v="0"/>
    <m/>
    <x v="0"/>
  </r>
  <r>
    <s v="FRA210036934Q0 2021EUR"/>
    <x v="4"/>
    <n v="49404"/>
    <s v="CAPITAL SECURITE"/>
    <n v="210036934"/>
    <s v="Q0 2021"/>
    <s v="EUR"/>
    <n v="337.78"/>
    <n v="337.78"/>
    <n v="0"/>
    <n v="337.78"/>
    <n v="0"/>
    <x v="0"/>
    <m/>
    <m/>
    <m/>
    <m/>
    <s v="none"/>
    <m/>
    <m/>
    <m/>
    <x v="0"/>
    <m/>
    <x v="0"/>
  </r>
  <r>
    <s v="FRA210036934Q1 2021EUR"/>
    <x v="4"/>
    <n v="49404"/>
    <s v="CAPITAL SECURITE"/>
    <n v="210036934"/>
    <s v="Q1 2021"/>
    <s v="EUR"/>
    <n v="7103.7"/>
    <n v="7103.7"/>
    <n v="0"/>
    <n v="7103.7"/>
    <n v="0"/>
    <x v="0"/>
    <m/>
    <m/>
    <m/>
    <m/>
    <s v="none"/>
    <m/>
    <m/>
    <m/>
    <x v="0"/>
    <m/>
    <x v="0"/>
  </r>
  <r>
    <s v="FRA210036934Q2 2021EUR"/>
    <x v="4"/>
    <n v="49404"/>
    <s v="CAPITAL SECURITE"/>
    <n v="210036934"/>
    <s v="Q2 2021"/>
    <s v="EUR"/>
    <n v="8735.4599999999991"/>
    <n v="8735.4599999999991"/>
    <n v="0"/>
    <n v="8735.4599999999991"/>
    <n v="0"/>
    <x v="0"/>
    <m/>
    <m/>
    <m/>
    <m/>
    <s v="none"/>
    <m/>
    <m/>
    <m/>
    <x v="0"/>
    <m/>
    <x v="0"/>
  </r>
  <r>
    <s v="FRA210036934Q3 2021EUR"/>
    <x v="4"/>
    <n v="49404"/>
    <s v="CAPITAL SECURITE"/>
    <n v="210036934"/>
    <s v="Q3 2021"/>
    <s v="EUR"/>
    <n v="8657.9599999999991"/>
    <n v="8657.9599999999991"/>
    <n v="0"/>
    <n v="8657.9599999999991"/>
    <n v="0"/>
    <x v="0"/>
    <m/>
    <m/>
    <m/>
    <m/>
    <s v="none"/>
    <m/>
    <m/>
    <m/>
    <x v="0"/>
    <m/>
    <x v="0"/>
  </r>
  <r>
    <s v="FRA210036934Q4 2021EUR"/>
    <x v="4"/>
    <n v="49404"/>
    <s v="CAPITAL SECURITE"/>
    <n v="210036934"/>
    <s v="Q4 2021"/>
    <s v="EUR"/>
    <n v="8892.52"/>
    <n v="8892.52"/>
    <n v="0"/>
    <n v="8892.52"/>
    <n v="0"/>
    <x v="0"/>
    <m/>
    <m/>
    <m/>
    <m/>
    <s v="none"/>
    <m/>
    <m/>
    <m/>
    <x v="0"/>
    <m/>
    <x v="0"/>
  </r>
  <r>
    <s v="FRA2205106834Q0 2021EUR"/>
    <x v="4"/>
    <n v="43568"/>
    <s v="AXIMA CONCEPT"/>
    <n v="2205106834"/>
    <s v="Q0 2021"/>
    <s v="EUR"/>
    <n v="3225.33"/>
    <n v="3225.3348000000001"/>
    <n v="-4.80000000015934E-3"/>
    <n v="3225.33"/>
    <n v="0"/>
    <x v="0"/>
    <m/>
    <m/>
    <m/>
    <m/>
    <s v="none"/>
    <m/>
    <m/>
    <m/>
    <x v="0"/>
    <m/>
    <x v="0"/>
  </r>
  <r>
    <s v="FRA2205106834Q1 2021EUR"/>
    <x v="4"/>
    <n v="43568"/>
    <s v="AXIMA CONCEPT"/>
    <n v="2205106834"/>
    <s v="Q1 2021"/>
    <s v="EUR"/>
    <n v="11781.36"/>
    <n v="11781.365"/>
    <n v="-4.9999999991996403E-3"/>
    <n v="11781.36"/>
    <n v="0"/>
    <x v="0"/>
    <m/>
    <m/>
    <m/>
    <m/>
    <s v="none"/>
    <m/>
    <m/>
    <m/>
    <x v="0"/>
    <m/>
    <x v="0"/>
  </r>
  <r>
    <s v="FRA2205106834Q2 2021EUR"/>
    <x v="4"/>
    <n v="43568"/>
    <s v="AXIMA CONCEPT"/>
    <n v="2205106834"/>
    <s v="Q2 2021"/>
    <s v="EUR"/>
    <n v="21251.29"/>
    <n v="21251.2906"/>
    <n v="-5.9999999939464E-4"/>
    <n v="21251.29"/>
    <n v="0"/>
    <x v="0"/>
    <m/>
    <m/>
    <m/>
    <m/>
    <s v="none"/>
    <m/>
    <m/>
    <m/>
    <x v="0"/>
    <m/>
    <x v="0"/>
  </r>
  <r>
    <s v="FRA2205106834Q3 2021EUR"/>
    <x v="4"/>
    <n v="43568"/>
    <s v="AXIMA CONCEPT"/>
    <n v="2205106834"/>
    <s v="Q3 2021"/>
    <s v="EUR"/>
    <n v="30027.63"/>
    <n v="30027.631000000001"/>
    <n v="-1.0000000002037201E-3"/>
    <n v="30027.63"/>
    <n v="0"/>
    <x v="0"/>
    <m/>
    <m/>
    <m/>
    <m/>
    <s v="none"/>
    <m/>
    <m/>
    <m/>
    <x v="0"/>
    <m/>
    <x v="0"/>
  </r>
  <r>
    <s v="FRA2205106834Q4 2021EUR"/>
    <x v="4"/>
    <n v="43568"/>
    <s v="AXIMA CONCEPT"/>
    <n v="2205106834"/>
    <s v="Q4 2021"/>
    <s v="EUR"/>
    <n v="20976.91"/>
    <n v="20976.909"/>
    <n v="1.0000000002037201E-3"/>
    <n v="20976.91"/>
    <n v="0"/>
    <x v="0"/>
    <m/>
    <m/>
    <m/>
    <m/>
    <s v="none"/>
    <m/>
    <m/>
    <m/>
    <x v="0"/>
    <m/>
    <x v="0"/>
  </r>
  <r>
    <s v="FRA210054881Q0 2021EUR"/>
    <x v="4"/>
    <n v="62415"/>
    <s v="ACORUS"/>
    <n v="210054881"/>
    <s v="Q0 2021"/>
    <s v="EUR"/>
    <n v="7316.64"/>
    <n v="7316.6360999999997"/>
    <n v="3.90000000061263E-3"/>
    <n v="7316.64"/>
    <n v="0"/>
    <x v="0"/>
    <m/>
    <m/>
    <m/>
    <m/>
    <s v="none"/>
    <m/>
    <m/>
    <m/>
    <x v="0"/>
    <m/>
    <x v="0"/>
  </r>
  <r>
    <s v="FRA210054881Q1 2021EUR"/>
    <x v="4"/>
    <n v="62415"/>
    <s v="ACORUS"/>
    <n v="210054881"/>
    <s v="Q1 2021"/>
    <s v="EUR"/>
    <n v="2004.84"/>
    <n v="2004.84"/>
    <n v="0"/>
    <n v="2004.84"/>
    <n v="0"/>
    <x v="0"/>
    <m/>
    <m/>
    <m/>
    <m/>
    <s v="none"/>
    <m/>
    <m/>
    <m/>
    <x v="0"/>
    <m/>
    <x v="0"/>
  </r>
  <r>
    <s v="FRA210054881Q2 2021EUR"/>
    <x v="4"/>
    <n v="62415"/>
    <s v="ACORUS"/>
    <n v="210054881"/>
    <s v="Q2 2021"/>
    <s v="EUR"/>
    <n v="11754.48"/>
    <n v="11754.4764"/>
    <n v="3.6000000000058199E-3"/>
    <n v="11754.48"/>
    <n v="0"/>
    <x v="0"/>
    <m/>
    <m/>
    <m/>
    <m/>
    <s v="none"/>
    <m/>
    <m/>
    <m/>
    <x v="0"/>
    <m/>
    <x v="0"/>
  </r>
  <r>
    <s v="FRA210054881Q3 2021EUR"/>
    <x v="4"/>
    <n v="62415"/>
    <s v="ACORUS"/>
    <n v="210054881"/>
    <s v="Q3 2021"/>
    <s v="EUR"/>
    <n v="8542.77"/>
    <n v="8542.7715000000007"/>
    <n v="-1.50000000030559E-3"/>
    <n v="8542.77"/>
    <n v="0"/>
    <x v="0"/>
    <m/>
    <m/>
    <m/>
    <m/>
    <s v="none"/>
    <m/>
    <m/>
    <m/>
    <x v="0"/>
    <m/>
    <x v="0"/>
  </r>
  <r>
    <s v="FRA210054881Q4 2021EUR"/>
    <x v="4"/>
    <n v="62415"/>
    <s v="ACORUS"/>
    <n v="210054881"/>
    <s v="Q4 2021"/>
    <s v="EUR"/>
    <n v="3509.55"/>
    <n v="3509.5646999999999"/>
    <n v="-1.46999999997206E-2"/>
    <n v="3509.55"/>
    <n v="0"/>
    <x v="0"/>
    <m/>
    <m/>
    <m/>
    <m/>
    <s v="none"/>
    <m/>
    <m/>
    <m/>
    <x v="0"/>
    <m/>
    <x v="0"/>
  </r>
  <r>
    <s v="FRA2110791340Q0 2021EUR"/>
    <x v="4"/>
    <n v="62103"/>
    <s v="QUALLEO ENVIRONNEMENT"/>
    <n v="2110791340"/>
    <s v="Q0 2021"/>
    <s v="EUR"/>
    <n v="310.91000000000003"/>
    <n v="310.90899999999999"/>
    <n v="1.0000000000331901E-3"/>
    <n v="310.91000000000003"/>
    <n v="0"/>
    <x v="0"/>
    <m/>
    <m/>
    <m/>
    <m/>
    <s v="none"/>
    <m/>
    <m/>
    <m/>
    <x v="0"/>
    <m/>
    <x v="0"/>
  </r>
  <r>
    <s v="FRA2110791340Q1 2021EUR"/>
    <x v="4"/>
    <n v="62103"/>
    <s v="QUALLEO ENVIRONNEMENT"/>
    <n v="2110791340"/>
    <s v="Q1 2021"/>
    <s v="EUR"/>
    <n v="824.11"/>
    <n v="824.1105"/>
    <n v="-4.9999999998817603E-4"/>
    <n v="824.11"/>
    <n v="0"/>
    <x v="0"/>
    <m/>
    <m/>
    <m/>
    <m/>
    <s v="none"/>
    <m/>
    <m/>
    <m/>
    <x v="0"/>
    <m/>
    <x v="0"/>
  </r>
  <r>
    <s v="FRA2110791340Q2 2021EUR"/>
    <x v="4"/>
    <n v="62103"/>
    <s v="QUALLEO ENVIRONNEMENT"/>
    <n v="2110791340"/>
    <s v="Q2 2021"/>
    <s v="EUR"/>
    <n v="1379.55"/>
    <n v="1379.5495000000001"/>
    <n v="4.9999999987448897E-4"/>
    <n v="1379.55"/>
    <n v="0"/>
    <x v="0"/>
    <m/>
    <m/>
    <m/>
    <m/>
    <s v="none"/>
    <m/>
    <m/>
    <m/>
    <x v="0"/>
    <m/>
    <x v="0"/>
  </r>
  <r>
    <s v="FRA2110791340Q3 2021EUR"/>
    <x v="4"/>
    <n v="62103"/>
    <s v="QUALLEO ENVIRONNEMENT"/>
    <n v="2110791340"/>
    <s v="Q3 2021"/>
    <s v="EUR"/>
    <n v="1083.98"/>
    <n v="1083.9765"/>
    <n v="3.5000000000309198E-3"/>
    <n v="1083.98"/>
    <n v="0"/>
    <x v="0"/>
    <m/>
    <m/>
    <m/>
    <m/>
    <s v="none"/>
    <m/>
    <m/>
    <m/>
    <x v="0"/>
    <m/>
    <x v="0"/>
  </r>
  <r>
    <s v="FRA2110791340Q4 2021EUR"/>
    <x v="4"/>
    <n v="62103"/>
    <s v="QUALLEO ENVIRONNEMENT"/>
    <n v="2110791340"/>
    <s v="Q4 2021"/>
    <s v="EUR"/>
    <n v="835.74"/>
    <n v="835.7405"/>
    <n v="-4.9999999998817603E-4"/>
    <n v="835.74"/>
    <n v="0"/>
    <x v="0"/>
    <m/>
    <m/>
    <m/>
    <m/>
    <s v="none"/>
    <m/>
    <m/>
    <m/>
    <x v="0"/>
    <m/>
    <x v="0"/>
  </r>
  <r>
    <s v="FRA2110511278Q0 2021EUR"/>
    <x v="4"/>
    <n v="43549"/>
    <s v="EIFFAGE ENERGIE SYSTEMES CLEVIA CENTRE EST"/>
    <n v="2110511278"/>
    <s v="Q0 2021"/>
    <s v="EUR"/>
    <n v="17.34"/>
    <n v="17.334"/>
    <n v="6.0000000000002196E-3"/>
    <n v="17.34"/>
    <n v="0"/>
    <x v="0"/>
    <m/>
    <m/>
    <m/>
    <m/>
    <s v="none"/>
    <m/>
    <m/>
    <m/>
    <x v="0"/>
    <m/>
    <x v="0"/>
  </r>
  <r>
    <s v="FRA2110511278Q1 2021EUR"/>
    <x v="4"/>
    <n v="43549"/>
    <s v="EIFFAGE ENERGIE SYSTEMES CLEVIA CENTRE EST"/>
    <n v="2110511278"/>
    <s v="Q1 2021"/>
    <s v="EUR"/>
    <n v="988.36"/>
    <n v="988.35299999999995"/>
    <n v="7.0000000000618396E-3"/>
    <n v="988.36"/>
    <n v="0"/>
    <x v="0"/>
    <m/>
    <m/>
    <m/>
    <m/>
    <s v="none"/>
    <m/>
    <m/>
    <m/>
    <x v="0"/>
    <m/>
    <x v="0"/>
  </r>
  <r>
    <s v="FRA2110511278Q2 2021EUR"/>
    <x v="4"/>
    <n v="43549"/>
    <s v="EIFFAGE ENERGIE SYSTEMES CLEVIA CENTRE EST"/>
    <n v="2110511278"/>
    <s v="Q2 2021"/>
    <s v="EUR"/>
    <n v="3160.62"/>
    <n v="3160.62"/>
    <n v="0"/>
    <n v="3160.62"/>
    <n v="0"/>
    <x v="0"/>
    <m/>
    <m/>
    <m/>
    <m/>
    <s v="none"/>
    <m/>
    <m/>
    <m/>
    <x v="0"/>
    <m/>
    <x v="0"/>
  </r>
  <r>
    <s v="FRA2110511278Q3 2021EUR"/>
    <x v="4"/>
    <n v="43549"/>
    <s v="EIFFAGE ENERGIE SYSTEMES CLEVIA CENTRE EST"/>
    <n v="2110511278"/>
    <s v="Q3 2021"/>
    <s v="EUR"/>
    <n v="1918.84"/>
    <n v="1918.84"/>
    <n v="0"/>
    <n v="1918.84"/>
    <n v="0"/>
    <x v="0"/>
    <m/>
    <m/>
    <m/>
    <m/>
    <s v="none"/>
    <m/>
    <m/>
    <m/>
    <x v="0"/>
    <m/>
    <x v="0"/>
  </r>
  <r>
    <s v="FRA2110511278Q4 2021EUR"/>
    <x v="4"/>
    <n v="43549"/>
    <s v="EIFFAGE ENERGIE SYSTEMES CLEVIA CENTRE EST"/>
    <n v="2110511278"/>
    <s v="Q4 2021"/>
    <s v="EUR"/>
    <n v="1541.3"/>
    <n v="1541.3"/>
    <n v="2.2737367544323201E-13"/>
    <n v="1541.3"/>
    <n v="0"/>
    <x v="0"/>
    <m/>
    <m/>
    <m/>
    <m/>
    <s v="none"/>
    <m/>
    <m/>
    <m/>
    <x v="0"/>
    <m/>
    <x v="0"/>
  </r>
  <r>
    <s v="FRA2110441026Q0 2021EUR"/>
    <x v="4"/>
    <n v="49351"/>
    <s v="SOGETREL"/>
    <n v="2110441026"/>
    <s v="Q0 2021"/>
    <s v="EUR"/>
    <n v="6609.83"/>
    <n v="6609.8343000000004"/>
    <n v="-4.3000000005122196E-3"/>
    <n v="6609.83"/>
    <n v="0"/>
    <x v="0"/>
    <m/>
    <m/>
    <m/>
    <m/>
    <s v="none"/>
    <m/>
    <m/>
    <m/>
    <x v="0"/>
    <m/>
    <x v="0"/>
  </r>
  <r>
    <s v="FRA2110441026Q1 2021EUR"/>
    <x v="4"/>
    <n v="49351"/>
    <s v="SOGETREL"/>
    <n v="2110441026"/>
    <s v="Q1 2021"/>
    <s v="EUR"/>
    <n v="392.39"/>
    <n v="392.38650000000001"/>
    <n v="3.4999999999740699E-3"/>
    <n v="392.39"/>
    <n v="0"/>
    <x v="0"/>
    <m/>
    <m/>
    <m/>
    <m/>
    <s v="none"/>
    <m/>
    <m/>
    <m/>
    <x v="0"/>
    <m/>
    <x v="0"/>
  </r>
  <r>
    <s v="FRA2110441026Q2 2021EUR"/>
    <x v="4"/>
    <n v="49351"/>
    <s v="SOGETREL"/>
    <n v="2110441026"/>
    <s v="Q2 2021"/>
    <s v="EUR"/>
    <n v="1978.53"/>
    <n v="1978.5284999999999"/>
    <n v="1.50000000007821E-3"/>
    <n v="1978.53"/>
    <n v="0"/>
    <x v="0"/>
    <m/>
    <m/>
    <m/>
    <m/>
    <s v="none"/>
    <m/>
    <m/>
    <m/>
    <x v="0"/>
    <m/>
    <x v="0"/>
  </r>
  <r>
    <s v="FRA2110441026Q3 2021EUR"/>
    <x v="4"/>
    <n v="49351"/>
    <s v="SOGETREL"/>
    <n v="2110441026"/>
    <s v="Q3 2021"/>
    <s v="EUR"/>
    <n v="287.06"/>
    <n v="287.0643"/>
    <n v="-4.3000000000006297E-3"/>
    <n v="287.06"/>
    <n v="0"/>
    <x v="0"/>
    <m/>
    <m/>
    <m/>
    <m/>
    <s v="none"/>
    <m/>
    <m/>
    <m/>
    <x v="0"/>
    <m/>
    <x v="0"/>
  </r>
  <r>
    <s v="FRA2110441026Q4 2021EUR"/>
    <x v="4"/>
    <n v="49351"/>
    <s v="SOGETREL"/>
    <n v="2110441026"/>
    <s v="Q4 2021"/>
    <s v="EUR"/>
    <n v="1996.8799999999901"/>
    <n v="1996.8759"/>
    <n v="4.0999999998803096E-3"/>
    <n v="1996.8799999999901"/>
    <n v="0"/>
    <x v="0"/>
    <m/>
    <m/>
    <m/>
    <m/>
    <s v="none"/>
    <m/>
    <m/>
    <m/>
    <x v="0"/>
    <m/>
    <x v="0"/>
  </r>
  <r>
    <s v="FRA211051128Q0 2021EUR"/>
    <x v="4"/>
    <n v="54620"/>
    <s v="BTM"/>
    <n v="211051128"/>
    <s v="Q0 2021"/>
    <s v="EUR"/>
    <n v="121.42"/>
    <n v="121.41500000000001"/>
    <n v="4.9999999999954499E-3"/>
    <n v="121.42"/>
    <n v="0"/>
    <x v="0"/>
    <m/>
    <m/>
    <m/>
    <m/>
    <s v="none"/>
    <m/>
    <m/>
    <m/>
    <x v="0"/>
    <m/>
    <x v="0"/>
  </r>
  <r>
    <s v="FRA211051128Q1 2021EUR"/>
    <x v="4"/>
    <n v="54620"/>
    <s v="BTM"/>
    <n v="211051128"/>
    <s v="Q1 2021"/>
    <s v="EUR"/>
    <n v="2383.75"/>
    <n v="2383.7449999999999"/>
    <n v="5.0000000001091298E-3"/>
    <n v="2383.75"/>
    <n v="0"/>
    <x v="0"/>
    <m/>
    <m/>
    <m/>
    <m/>
    <s v="none"/>
    <m/>
    <m/>
    <m/>
    <x v="0"/>
    <m/>
    <x v="0"/>
  </r>
  <r>
    <s v="FRA211051128Q2 2021EUR"/>
    <x v="4"/>
    <n v="54620"/>
    <s v="BTM"/>
    <n v="211051128"/>
    <s v="Q2 2021"/>
    <s v="EUR"/>
    <n v="2941.14"/>
    <n v="2941.1408999999999"/>
    <n v="-9.0000000000145497E-4"/>
    <n v="2941.14"/>
    <n v="0"/>
    <x v="0"/>
    <m/>
    <m/>
    <m/>
    <m/>
    <s v="none"/>
    <m/>
    <m/>
    <m/>
    <x v="0"/>
    <m/>
    <x v="0"/>
  </r>
  <r>
    <s v="FRA211051128Q3 2021EUR"/>
    <x v="4"/>
    <n v="54620"/>
    <s v="BTM"/>
    <n v="211051128"/>
    <s v="Q3 2021"/>
    <s v="EUR"/>
    <n v="5876.21"/>
    <n v="5876.2138000000004"/>
    <n v="-3.8000000004103601E-3"/>
    <n v="5876.21"/>
    <n v="0"/>
    <x v="0"/>
    <m/>
    <m/>
    <m/>
    <m/>
    <s v="none"/>
    <m/>
    <m/>
    <m/>
    <x v="0"/>
    <m/>
    <x v="0"/>
  </r>
  <r>
    <s v="FRA211051128Q4 2021EUR"/>
    <x v="4"/>
    <n v="54620"/>
    <s v="BTM"/>
    <n v="211051128"/>
    <s v="Q4 2021"/>
    <s v="EUR"/>
    <n v="4735.29"/>
    <n v="4735.29"/>
    <n v="0"/>
    <n v="4735.29"/>
    <n v="0"/>
    <x v="0"/>
    <m/>
    <m/>
    <m/>
    <m/>
    <s v="none"/>
    <m/>
    <m/>
    <m/>
    <x v="0"/>
    <m/>
    <x v="0"/>
  </r>
  <r>
    <s v="FRA210028954Q1 2021EUR"/>
    <x v="4"/>
    <n v="47211"/>
    <s v="DECA FRANCE"/>
    <n v="210028954"/>
    <s v="Q1 2021"/>
    <s v="EUR"/>
    <n v="881.23"/>
    <n v="881.23500000000001"/>
    <n v="-4.9999999999954499E-3"/>
    <n v="881.23"/>
    <n v="0"/>
    <x v="0"/>
    <m/>
    <m/>
    <m/>
    <m/>
    <s v="none"/>
    <m/>
    <m/>
    <m/>
    <x v="0"/>
    <m/>
    <x v="0"/>
  </r>
  <r>
    <s v="FRA210028954Q2 2021EUR"/>
    <x v="4"/>
    <n v="47211"/>
    <s v="DECA FRANCE"/>
    <n v="210028954"/>
    <s v="Q2 2021"/>
    <s v="EUR"/>
    <n v="1028.3900000000001"/>
    <n v="1028.3969999999999"/>
    <n v="-6.9999999998344702E-3"/>
    <n v="1028.3900000000001"/>
    <n v="0"/>
    <x v="0"/>
    <m/>
    <m/>
    <m/>
    <m/>
    <s v="none"/>
    <m/>
    <m/>
    <m/>
    <x v="0"/>
    <m/>
    <x v="0"/>
  </r>
  <r>
    <s v="FRA210028954Q3 2021EUR"/>
    <x v="4"/>
    <n v="47211"/>
    <s v="DECA FRANCE"/>
    <n v="210028954"/>
    <s v="Q3 2021"/>
    <s v="EUR"/>
    <n v="2028.19"/>
    <n v="2028.1893"/>
    <n v="7.0000000005165897E-4"/>
    <n v="2028.19"/>
    <n v="0"/>
    <x v="0"/>
    <m/>
    <m/>
    <m/>
    <m/>
    <s v="none"/>
    <m/>
    <m/>
    <m/>
    <x v="0"/>
    <m/>
    <x v="0"/>
  </r>
  <r>
    <s v="FRA210028954Q4 2021EUR"/>
    <x v="4"/>
    <n v="47211"/>
    <s v="DECA FRANCE"/>
    <n v="210028954"/>
    <s v="Q4 2021"/>
    <s v="EUR"/>
    <n v="2691.48"/>
    <n v="2691.4812000000002"/>
    <n v="-1.2000000001535201E-3"/>
    <n v="2691.48"/>
    <n v="0"/>
    <x v="0"/>
    <m/>
    <m/>
    <m/>
    <m/>
    <s v="none"/>
    <m/>
    <m/>
    <m/>
    <x v="0"/>
    <m/>
    <x v="0"/>
  </r>
  <r>
    <s v="FRA210005652Q1 2021EUR"/>
    <x v="4"/>
    <n v="29761"/>
    <s v="HOTELSERVICE"/>
    <n v="210005652"/>
    <s v="Q1 2021"/>
    <s v="EUR"/>
    <n v="3879.81"/>
    <n v="3879.8065000000001"/>
    <n v="3.49999999980354E-3"/>
    <n v="3879.81"/>
    <n v="0"/>
    <x v="0"/>
    <m/>
    <m/>
    <m/>
    <m/>
    <s v="none"/>
    <m/>
    <m/>
    <m/>
    <x v="0"/>
    <m/>
    <x v="0"/>
  </r>
  <r>
    <s v="FRA210005652Q2 2021EUR"/>
    <x v="4"/>
    <n v="29761"/>
    <s v="HOTELSERVICE"/>
    <n v="210005652"/>
    <s v="Q2 2021"/>
    <s v="EUR"/>
    <n v="5811.09"/>
    <n v="5811.0896000000002"/>
    <n v="3.9999999989959103E-4"/>
    <n v="5811.09"/>
    <n v="0"/>
    <x v="0"/>
    <m/>
    <m/>
    <m/>
    <m/>
    <s v="none"/>
    <m/>
    <m/>
    <m/>
    <x v="0"/>
    <m/>
    <x v="0"/>
  </r>
  <r>
    <s v="FRA210005652Q3 2021EUR"/>
    <x v="4"/>
    <n v="29761"/>
    <s v="HOTELSERVICE"/>
    <n v="210005652"/>
    <s v="Q3 2021"/>
    <s v="EUR"/>
    <n v="16966.650000000001"/>
    <n v="16966.649000000001"/>
    <n v="1.0000000002037201E-3"/>
    <n v="16966.650000000001"/>
    <n v="0"/>
    <x v="0"/>
    <m/>
    <m/>
    <m/>
    <m/>
    <s v="none"/>
    <m/>
    <m/>
    <m/>
    <x v="0"/>
    <m/>
    <x v="0"/>
  </r>
  <r>
    <s v="FRA210005652Q4 2021EUR"/>
    <x v="4"/>
    <n v="29761"/>
    <s v="HOTELSERVICE"/>
    <n v="210005652"/>
    <s v="Q4 2021"/>
    <s v="EUR"/>
    <n v="9952.73"/>
    <n v="9952.7273999999998"/>
    <n v="2.59999999980209E-3"/>
    <n v="9952.73"/>
    <n v="0"/>
    <x v="0"/>
    <m/>
    <m/>
    <m/>
    <m/>
    <s v="none"/>
    <m/>
    <m/>
    <m/>
    <x v="0"/>
    <m/>
    <x v="0"/>
  </r>
  <r>
    <s v="FRA212811605Q0 2021EUR"/>
    <x v="4"/>
    <n v="43533"/>
    <s v="HORIS"/>
    <n v="212811605"/>
    <s v="Q0 2021"/>
    <s v="EUR"/>
    <n v="1453.51"/>
    <n v="1453.5074999999999"/>
    <n v="2.5000000000545601E-3"/>
    <n v="1453.51"/>
    <n v="0"/>
    <x v="0"/>
    <m/>
    <m/>
    <m/>
    <m/>
    <s v="none"/>
    <m/>
    <m/>
    <m/>
    <x v="0"/>
    <m/>
    <x v="0"/>
  </r>
  <r>
    <s v="FRA212811605Q1 2021EUR"/>
    <x v="4"/>
    <n v="43533"/>
    <s v="HORIS"/>
    <n v="212811605"/>
    <s v="Q1 2021"/>
    <s v="EUR"/>
    <n v="4723.8599999999997"/>
    <n v="4723.8648000000003"/>
    <n v="-4.80000000061409E-3"/>
    <n v="4723.8599999999997"/>
    <n v="0"/>
    <x v="0"/>
    <m/>
    <m/>
    <m/>
    <m/>
    <s v="none"/>
    <m/>
    <m/>
    <m/>
    <x v="0"/>
    <m/>
    <x v="0"/>
  </r>
  <r>
    <s v="FRA212811605Q2 2021EUR"/>
    <x v="4"/>
    <n v="43533"/>
    <s v="HORIS"/>
    <n v="212811605"/>
    <s v="Q2 2021"/>
    <s v="EUR"/>
    <n v="3599.8199999999902"/>
    <n v="3599.8175999999999"/>
    <n v="2.3999999998522898E-3"/>
    <n v="3599.8199999999902"/>
    <n v="0"/>
    <x v="0"/>
    <m/>
    <m/>
    <m/>
    <m/>
    <s v="none"/>
    <m/>
    <m/>
    <m/>
    <x v="0"/>
    <m/>
    <x v="0"/>
  </r>
  <r>
    <s v="FRA212811605Q3 2021EUR"/>
    <x v="4"/>
    <n v="43533"/>
    <s v="HORIS"/>
    <n v="212811605"/>
    <s v="Q3 2021"/>
    <s v="EUR"/>
    <n v="3814.88"/>
    <n v="3814.8777"/>
    <n v="2.3000000001047699E-3"/>
    <n v="3814.88"/>
    <n v="0"/>
    <x v="0"/>
    <m/>
    <m/>
    <m/>
    <m/>
    <s v="none"/>
    <m/>
    <m/>
    <m/>
    <x v="0"/>
    <m/>
    <x v="0"/>
  </r>
  <r>
    <s v="FRA212811605Q4 2021EUR"/>
    <x v="4"/>
    <n v="43533"/>
    <s v="HORIS"/>
    <n v="212811605"/>
    <s v="Q4 2021"/>
    <s v="EUR"/>
    <n v="13432"/>
    <n v="13431.997499999999"/>
    <n v="2.5000000005093101E-3"/>
    <n v="13432"/>
    <n v="0"/>
    <x v="0"/>
    <m/>
    <m/>
    <m/>
    <m/>
    <s v="none"/>
    <m/>
    <m/>
    <m/>
    <x v="0"/>
    <m/>
    <x v="0"/>
  </r>
  <r>
    <s v="FRA28280066Q1 2021EUR"/>
    <x v="4"/>
    <n v="43541"/>
    <s v="INEO"/>
    <n v="28280066"/>
    <s v="Q1 2021"/>
    <s v="EUR"/>
    <n v="50.88"/>
    <n v="50.886200000000002"/>
    <n v="-6.1999999999997604E-3"/>
    <n v="50.88"/>
    <n v="0"/>
    <x v="0"/>
    <m/>
    <m/>
    <m/>
    <m/>
    <s v="none"/>
    <m/>
    <m/>
    <m/>
    <x v="0"/>
    <m/>
    <x v="0"/>
  </r>
  <r>
    <s v="FRA28280066Q2 2021EUR"/>
    <x v="4"/>
    <n v="43541"/>
    <s v="INEO"/>
    <n v="28280066"/>
    <s v="Q2 2021"/>
    <s v="EUR"/>
    <n v="349.34"/>
    <n v="349.33339999999998"/>
    <n v="6.5999999999917201E-3"/>
    <n v="349.34"/>
    <n v="0"/>
    <x v="0"/>
    <m/>
    <m/>
    <m/>
    <m/>
    <s v="none"/>
    <m/>
    <m/>
    <m/>
    <x v="0"/>
    <m/>
    <x v="0"/>
  </r>
  <r>
    <s v="FRA28280066Q4 2021EUR"/>
    <x v="4"/>
    <n v="43541"/>
    <s v="INEO"/>
    <n v="28280066"/>
    <s v="Q4 2021"/>
    <s v="EUR"/>
    <n v="106.68"/>
    <n v="106.672"/>
    <n v="8.0000000000097701E-3"/>
    <n v="106.68"/>
    <n v="0"/>
    <x v="0"/>
    <m/>
    <m/>
    <m/>
    <m/>
    <s v="none"/>
    <m/>
    <m/>
    <m/>
    <x v="0"/>
    <m/>
    <x v="0"/>
  </r>
  <r>
    <s v="FRA18218009Q1 2021EUR"/>
    <x v="4"/>
    <n v="45003"/>
    <s v="PASSIONNEMENT CHATEAUX"/>
    <n v="18218009"/>
    <s v="Q1 2021"/>
    <s v="EUR"/>
    <n v="250.86"/>
    <n v="250.86"/>
    <n v="0"/>
    <n v="250.86"/>
    <n v="0"/>
    <x v="0"/>
    <m/>
    <m/>
    <m/>
    <m/>
    <s v="none"/>
    <m/>
    <m/>
    <m/>
    <x v="0"/>
    <m/>
    <x v="0"/>
  </r>
  <r>
    <s v="FRA18218009Q2 2021EUR"/>
    <x v="4"/>
    <n v="45003"/>
    <s v="PASSIONNEMENT CHATEAUX"/>
    <n v="18218009"/>
    <s v="Q2 2021"/>
    <s v="EUR"/>
    <n v="378.18"/>
    <n v="378.1782"/>
    <n v="1.8000000000029099E-3"/>
    <n v="378.18"/>
    <n v="0"/>
    <x v="0"/>
    <m/>
    <m/>
    <m/>
    <m/>
    <s v="none"/>
    <m/>
    <m/>
    <m/>
    <x v="0"/>
    <m/>
    <x v="0"/>
  </r>
  <r>
    <s v="FRA28255058Q1 2021EUR"/>
    <x v="4"/>
    <n v="46161"/>
    <s v="TECHNIVAP SAS EIM380"/>
    <n v="28255058"/>
    <s v="Q1 2021"/>
    <s v="EUR"/>
    <n v="7441.75"/>
    <n v="7441.7525999999998"/>
    <n v="-2.59999999980209E-3"/>
    <n v="7441.75"/>
    <n v="0"/>
    <x v="0"/>
    <m/>
    <m/>
    <m/>
    <m/>
    <s v="none"/>
    <m/>
    <m/>
    <m/>
    <x v="0"/>
    <m/>
    <x v="0"/>
  </r>
  <r>
    <s v="FRA28255058Q0 2021EUR"/>
    <x v="4"/>
    <n v="46161"/>
    <s v="TECHNIVAP SAS EIM380"/>
    <n v="28255058"/>
    <s v="Q0 2021"/>
    <s v="EUR"/>
    <n v="3235.59"/>
    <n v="3235.5942"/>
    <n v="-4.1999999998551998E-3"/>
    <n v="3235.59"/>
    <n v="0"/>
    <x v="0"/>
    <m/>
    <m/>
    <m/>
    <m/>
    <s v="none"/>
    <m/>
    <m/>
    <m/>
    <x v="0"/>
    <m/>
    <x v="0"/>
  </r>
  <r>
    <s v="FRA28255058Q2 2021EUR"/>
    <x v="4"/>
    <n v="46161"/>
    <s v="TECHNIVAP SAS EIM380"/>
    <n v="28255058"/>
    <s v="Q2 2021"/>
    <s v="EUR"/>
    <n v="6321.39"/>
    <n v="6321.3882000000003"/>
    <n v="1.8000000000029099E-3"/>
    <n v="6321.39"/>
    <n v="0"/>
    <x v="0"/>
    <m/>
    <m/>
    <m/>
    <m/>
    <s v="none"/>
    <m/>
    <m/>
    <m/>
    <x v="0"/>
    <m/>
    <x v="0"/>
  </r>
  <r>
    <s v="FRA28255058Q3 2021EUR"/>
    <x v="4"/>
    <n v="46161"/>
    <s v="TECHNIVAP SAS EIM380"/>
    <n v="28255058"/>
    <s v="Q3 2021"/>
    <s v="EUR"/>
    <n v="6312.04"/>
    <n v="6312.0371999999998"/>
    <n v="2.8000000002066298E-3"/>
    <n v="6312.04"/>
    <n v="0"/>
    <x v="0"/>
    <m/>
    <m/>
    <m/>
    <m/>
    <s v="none"/>
    <m/>
    <m/>
    <m/>
    <x v="0"/>
    <m/>
    <x v="0"/>
  </r>
  <r>
    <s v="FRA28255058Q4 2021EUR"/>
    <x v="4"/>
    <n v="46161"/>
    <s v="TECHNIVAP SAS EIM380"/>
    <n v="28255058"/>
    <s v="Q4 2021"/>
    <s v="EUR"/>
    <n v="7463.6"/>
    <n v="7463.6034"/>
    <n v="-3.3999999996012702E-3"/>
    <n v="7463.6"/>
    <n v="0"/>
    <x v="0"/>
    <m/>
    <m/>
    <m/>
    <m/>
    <s v="none"/>
    <m/>
    <m/>
    <m/>
    <x v="0"/>
    <m/>
    <x v="0"/>
  </r>
  <r>
    <s v="FRA28313083Q0 2021EUR"/>
    <x v="4"/>
    <n v="58562"/>
    <s v="IMAGINE CONCEPT INTERIEUR"/>
    <n v="28313083"/>
    <s v="Q0 2021"/>
    <s v="EUR"/>
    <n v="7118.35"/>
    <n v="7118.35"/>
    <n v="0"/>
    <n v="7118.35"/>
    <n v="0"/>
    <x v="0"/>
    <m/>
    <m/>
    <m/>
    <m/>
    <s v="none"/>
    <m/>
    <m/>
    <m/>
    <x v="0"/>
    <m/>
    <x v="0"/>
  </r>
  <r>
    <s v="FRA28313083Q1 2021EUR"/>
    <x v="4"/>
    <n v="58562"/>
    <s v="IMAGINE CONCEPT INTERIEUR"/>
    <n v="28313083"/>
    <s v="Q1 2021"/>
    <s v="EUR"/>
    <n v="687.45"/>
    <n v="687.45"/>
    <n v="0"/>
    <n v="687.45"/>
    <n v="0"/>
    <x v="0"/>
    <m/>
    <m/>
    <m/>
    <m/>
    <s v="none"/>
    <m/>
    <m/>
    <m/>
    <x v="0"/>
    <m/>
    <x v="0"/>
  </r>
  <r>
    <s v="FRA28313083Q2 2021EUR"/>
    <x v="4"/>
    <n v="58562"/>
    <s v="IMAGINE CONCEPT INTERIEUR"/>
    <n v="28313083"/>
    <s v="Q2 2021"/>
    <s v="EUR"/>
    <n v="117.55"/>
    <n v="117.55"/>
    <n v="0"/>
    <n v="117.55"/>
    <n v="0"/>
    <x v="0"/>
    <m/>
    <m/>
    <m/>
    <m/>
    <s v="none"/>
    <m/>
    <m/>
    <m/>
    <x v="0"/>
    <m/>
    <x v="0"/>
  </r>
  <r>
    <s v="FRA28313083Q3 2021EUR"/>
    <x v="4"/>
    <n v="58562"/>
    <s v="IMAGINE CONCEPT INTERIEUR"/>
    <n v="28313083"/>
    <s v="Q3 2021"/>
    <s v="EUR"/>
    <n v="3171.1"/>
    <n v="3171.1"/>
    <n v="0"/>
    <n v="3171.1"/>
    <n v="0"/>
    <x v="0"/>
    <m/>
    <m/>
    <m/>
    <m/>
    <s v="none"/>
    <m/>
    <m/>
    <m/>
    <x v="0"/>
    <m/>
    <x v="0"/>
  </r>
  <r>
    <s v="FRA28313083Q4 2021EUR"/>
    <x v="4"/>
    <n v="58562"/>
    <s v="IMAGINE CONCEPT INTERIEUR"/>
    <n v="28313083"/>
    <s v="Q4 2021"/>
    <s v="EUR"/>
    <n v="930.43999999999903"/>
    <n v="930.43499999999995"/>
    <n v="4.9999999999954499E-3"/>
    <n v="930.43999999999903"/>
    <n v="0"/>
    <x v="0"/>
    <m/>
    <m/>
    <m/>
    <m/>
    <s v="none"/>
    <m/>
    <m/>
    <m/>
    <x v="0"/>
    <m/>
    <x v="0"/>
  </r>
  <r>
    <s v="FRA28306067Q1 2021EUR"/>
    <x v="4"/>
    <n v="66501"/>
    <s v="BLANCHISSERIE MIDI PYRENNEES"/>
    <n v="28306067"/>
    <s v="Q1 2021"/>
    <s v="EUR"/>
    <n v="1814.78"/>
    <n v="1814.7815000000001"/>
    <n v="-1.50000000007821E-3"/>
    <n v="1814.78"/>
    <n v="0"/>
    <x v="0"/>
    <m/>
    <m/>
    <m/>
    <m/>
    <s v="none"/>
    <m/>
    <m/>
    <m/>
    <x v="0"/>
    <m/>
    <x v="0"/>
  </r>
  <r>
    <s v="FRA28306067Q2 2021EUR"/>
    <x v="4"/>
    <n v="66501"/>
    <s v="BLANCHISSERIE MIDI PYRENNEES"/>
    <n v="28306067"/>
    <s v="Q2 2021"/>
    <s v="EUR"/>
    <n v="3708.84"/>
    <n v="3708.8400999999999"/>
    <n v="-9.9999999747524203E-5"/>
    <n v="3708.84"/>
    <n v="0"/>
    <x v="0"/>
    <m/>
    <m/>
    <m/>
    <m/>
    <s v="none"/>
    <m/>
    <m/>
    <m/>
    <x v="0"/>
    <m/>
    <x v="0"/>
  </r>
  <r>
    <s v="FRA28306067Q3 2021EUR"/>
    <x v="4"/>
    <n v="66501"/>
    <s v="BLANCHISSERIE MIDI PYRENNEES"/>
    <n v="28306067"/>
    <s v="Q3 2021"/>
    <s v="EUR"/>
    <n v="8421.0800000000108"/>
    <n v="8421.0732000000007"/>
    <n v="6.8000000155734597E-3"/>
    <n v="8421.0800000000108"/>
    <n v="0"/>
    <x v="0"/>
    <m/>
    <m/>
    <m/>
    <m/>
    <s v="none"/>
    <m/>
    <m/>
    <m/>
    <x v="0"/>
    <m/>
    <x v="0"/>
  </r>
  <r>
    <s v="FRA28306067Q4 2021EUR"/>
    <x v="4"/>
    <n v="66501"/>
    <s v="BLANCHISSERIE MIDI PYRENNEES"/>
    <n v="28306067"/>
    <s v="Q4 2021"/>
    <s v="EUR"/>
    <n v="6968.19"/>
    <n v="6968.1913000000004"/>
    <n v="-1.3000000008105399E-3"/>
    <n v="6968.19"/>
    <n v="0"/>
    <x v="0"/>
    <m/>
    <m/>
    <m/>
    <m/>
    <s v="none"/>
    <m/>
    <m/>
    <m/>
    <x v="0"/>
    <m/>
    <x v="0"/>
  </r>
  <r>
    <s v="FRA28314065Q1 2021EUR"/>
    <x v="4"/>
    <n v="1523"/>
    <s v="SANIPOUSSE"/>
    <n v="28314065"/>
    <s v="Q1 2021"/>
    <s v="EUR"/>
    <n v="1178.05"/>
    <n v="1178.0524"/>
    <n v="-2.40000000007967E-3"/>
    <n v="1178.05"/>
    <n v="0"/>
    <x v="0"/>
    <m/>
    <m/>
    <m/>
    <m/>
    <s v="none"/>
    <m/>
    <m/>
    <m/>
    <x v="0"/>
    <m/>
    <x v="0"/>
  </r>
  <r>
    <s v="FRA28314065Q2 2021EUR"/>
    <x v="4"/>
    <n v="1523"/>
    <s v="SANIPOUSSE"/>
    <n v="28314065"/>
    <s v="Q2 2021"/>
    <s v="EUR"/>
    <n v="3221.43"/>
    <n v="3221.4265999999998"/>
    <n v="3.4000000000560201E-3"/>
    <n v="3221.43"/>
    <n v="0"/>
    <x v="0"/>
    <m/>
    <m/>
    <m/>
    <m/>
    <s v="none"/>
    <m/>
    <m/>
    <m/>
    <x v="0"/>
    <m/>
    <x v="0"/>
  </r>
  <r>
    <s v="FRA28314065Q3 2021EUR"/>
    <x v="4"/>
    <n v="1523"/>
    <s v="SANIPOUSSE"/>
    <n v="28314065"/>
    <s v="Q3 2021"/>
    <s v="EUR"/>
    <n v="3896.63"/>
    <n v="3896.627"/>
    <n v="3.0000000001564301E-3"/>
    <n v="3896.63"/>
    <n v="0"/>
    <x v="0"/>
    <m/>
    <m/>
    <m/>
    <m/>
    <s v="none"/>
    <m/>
    <m/>
    <m/>
    <x v="0"/>
    <m/>
    <x v="0"/>
  </r>
  <r>
    <s v="FRA28314065Q4 2021EUR"/>
    <x v="4"/>
    <n v="1523"/>
    <s v="SANIPOUSSE"/>
    <n v="28314065"/>
    <s v="Q4 2021"/>
    <s v="EUR"/>
    <n v="5620.46"/>
    <n v="5620.4596000000001"/>
    <n v="3.9999999989959103E-4"/>
    <n v="5620.46"/>
    <n v="0"/>
    <x v="0"/>
    <m/>
    <m/>
    <m/>
    <m/>
    <s v="none"/>
    <m/>
    <m/>
    <m/>
    <x v="0"/>
    <m/>
    <x v="0"/>
  </r>
  <r>
    <s v="FRA2205106587 TRAVAUXQ0 2021EUR"/>
    <x v="4"/>
    <n v="55658"/>
    <s v="GENIE CLIMATIQUE DE L'EST"/>
    <s v="2205106587 TRAVAUX"/>
    <s v="Q0 2021"/>
    <s v="EUR"/>
    <n v="536.5"/>
    <n v="536.49959999999999"/>
    <n v="4.0000000001327803E-4"/>
    <n v="536.5"/>
    <n v="0"/>
    <x v="0"/>
    <m/>
    <m/>
    <m/>
    <m/>
    <s v="none"/>
    <m/>
    <m/>
    <m/>
    <x v="0"/>
    <m/>
    <x v="0"/>
  </r>
  <r>
    <s v="FRA2205106587 TRAVAUXQ2 2021EUR"/>
    <x v="4"/>
    <n v="55658"/>
    <s v="GENIE CLIMATIQUE DE L'EST"/>
    <s v="2205106587 TRAVAUX"/>
    <s v="Q2 2021"/>
    <s v="EUR"/>
    <n v="51.54"/>
    <n v="51.54"/>
    <n v="0"/>
    <n v="51.54"/>
    <n v="0"/>
    <x v="0"/>
    <m/>
    <m/>
    <m/>
    <m/>
    <s v="none"/>
    <m/>
    <m/>
    <m/>
    <x v="0"/>
    <m/>
    <x v="0"/>
  </r>
  <r>
    <s v="FRA2205106587 TRAVAUXQ3 2021EUR"/>
    <x v="4"/>
    <n v="55658"/>
    <s v="GENIE CLIMATIQUE DE L'EST"/>
    <s v="2205106587 TRAVAUX"/>
    <s v="Q3 2021"/>
    <s v="EUR"/>
    <n v="226.68"/>
    <n v="226.68"/>
    <n v="0"/>
    <n v="226.68"/>
    <n v="0"/>
    <x v="0"/>
    <m/>
    <m/>
    <m/>
    <m/>
    <s v="none"/>
    <m/>
    <m/>
    <m/>
    <x v="0"/>
    <m/>
    <x v="0"/>
  </r>
  <r>
    <s v="FRA2205106587 TRAVAUXQ4 2021EUR"/>
    <x v="4"/>
    <n v="55658"/>
    <s v="GENIE CLIMATIQUE DE L'EST"/>
    <s v="2205106587 TRAVAUX"/>
    <s v="Q4 2021"/>
    <s v="EUR"/>
    <n v="663.72"/>
    <n v="663.72"/>
    <n v="0"/>
    <n v="663.72"/>
    <n v="0"/>
    <x v="0"/>
    <m/>
    <m/>
    <m/>
    <m/>
    <s v="none"/>
    <m/>
    <m/>
    <m/>
    <x v="0"/>
    <m/>
    <x v="0"/>
  </r>
  <r>
    <s v="FRA2205106588 MAINTENANCEQ0 2021EUR"/>
    <x v="4"/>
    <n v="55658"/>
    <s v="GENIE CLIMATIQUE DE L'EST"/>
    <s v="2205106588 MAINTENANCE"/>
    <s v="Q0 2021"/>
    <s v="EUR"/>
    <n v="80.7"/>
    <n v="80.698999999999998"/>
    <n v="1.0000000000047701E-3"/>
    <n v="80.7"/>
    <n v="0"/>
    <x v="0"/>
    <m/>
    <m/>
    <m/>
    <m/>
    <s v="none"/>
    <m/>
    <m/>
    <m/>
    <x v="0"/>
    <m/>
    <x v="0"/>
  </r>
  <r>
    <s v="FRA2205106588 MAINTENANCEQ1 2021EUR"/>
    <x v="4"/>
    <n v="55658"/>
    <s v="GENIE CLIMATIQUE DE L'EST"/>
    <s v="2205106588 MAINTENANCE"/>
    <s v="Q1 2021"/>
    <s v="EUR"/>
    <n v="353.4"/>
    <n v="353.4"/>
    <n v="0"/>
    <n v="353.4"/>
    <n v="0"/>
    <x v="0"/>
    <m/>
    <m/>
    <m/>
    <m/>
    <s v="none"/>
    <m/>
    <m/>
    <m/>
    <x v="0"/>
    <m/>
    <x v="0"/>
  </r>
  <r>
    <s v="FRA2205106588 MAINTENANCEQ2 2021EUR"/>
    <x v="4"/>
    <n v="55658"/>
    <s v="GENIE CLIMATIQUE DE L'EST"/>
    <s v="2205106588 MAINTENANCE"/>
    <s v="Q2 2021"/>
    <s v="EUR"/>
    <n v="390.75"/>
    <n v="390.75"/>
    <n v="0"/>
    <n v="390.75"/>
    <n v="0"/>
    <x v="0"/>
    <m/>
    <m/>
    <m/>
    <m/>
    <s v="none"/>
    <m/>
    <m/>
    <m/>
    <x v="0"/>
    <m/>
    <x v="0"/>
  </r>
  <r>
    <s v="FRA2205106588 MAINTENANCEQ3 2021EUR"/>
    <x v="4"/>
    <n v="55658"/>
    <s v="GENIE CLIMATIQUE DE L'EST"/>
    <s v="2205106588 MAINTENANCE"/>
    <s v="Q3 2021"/>
    <s v="EUR"/>
    <n v="1180.3"/>
    <n v="1180.3"/>
    <n v="0"/>
    <n v="1180.3"/>
    <n v="0"/>
    <x v="0"/>
    <m/>
    <m/>
    <m/>
    <m/>
    <s v="none"/>
    <m/>
    <m/>
    <m/>
    <x v="0"/>
    <m/>
    <x v="0"/>
  </r>
  <r>
    <s v="FRA18228003Q0 2021EUR"/>
    <x v="4"/>
    <n v="51028"/>
    <s v="JEAN STALAVEN"/>
    <n v="18228003"/>
    <s v="Q0 2021"/>
    <s v="EUR"/>
    <n v="295.32"/>
    <n v="295.32"/>
    <n v="0"/>
    <n v="295.32"/>
    <n v="0"/>
    <x v="0"/>
    <m/>
    <m/>
    <m/>
    <m/>
    <s v="none"/>
    <m/>
    <m/>
    <m/>
    <x v="0"/>
    <m/>
    <x v="0"/>
  </r>
  <r>
    <s v="FRA18228003Q1 2021EUR"/>
    <x v="4"/>
    <n v="51028"/>
    <s v="JEAN STALAVEN"/>
    <n v="18228003"/>
    <s v="Q1 2021"/>
    <s v="EUR"/>
    <n v="229.62"/>
    <n v="229.62"/>
    <n v="0"/>
    <n v="229.62"/>
    <n v="0"/>
    <x v="0"/>
    <m/>
    <m/>
    <m/>
    <m/>
    <s v="none"/>
    <m/>
    <m/>
    <m/>
    <x v="0"/>
    <m/>
    <x v="0"/>
  </r>
  <r>
    <s v="FRA18228003Q2 2021EUR"/>
    <x v="4"/>
    <n v="51028"/>
    <s v="JEAN STALAVEN"/>
    <n v="18228003"/>
    <s v="Q2 2021"/>
    <s v="EUR"/>
    <n v="515.46"/>
    <n v="515.46"/>
    <n v="0"/>
    <n v="515.46"/>
    <n v="0"/>
    <x v="0"/>
    <m/>
    <m/>
    <m/>
    <m/>
    <s v="none"/>
    <m/>
    <m/>
    <m/>
    <x v="0"/>
    <m/>
    <x v="0"/>
  </r>
  <r>
    <s v="FRA18228003Q3 2021EUR"/>
    <x v="4"/>
    <n v="51028"/>
    <s v="JEAN STALAVEN"/>
    <n v="18228003"/>
    <s v="Q3 2021"/>
    <s v="EUR"/>
    <n v="703.98"/>
    <n v="703.98"/>
    <n v="0"/>
    <n v="703.98"/>
    <n v="0"/>
    <x v="0"/>
    <m/>
    <m/>
    <m/>
    <m/>
    <s v="none"/>
    <m/>
    <m/>
    <m/>
    <x v="0"/>
    <m/>
    <x v="0"/>
  </r>
  <r>
    <s v="FRA18228003Q4 2021EUR"/>
    <x v="4"/>
    <n v="51028"/>
    <s v="JEAN STALAVEN"/>
    <n v="18228003"/>
    <s v="Q4 2021"/>
    <s v="EUR"/>
    <n v="504.78"/>
    <n v="504.78"/>
    <n v="0"/>
    <n v="504.78"/>
    <n v="0"/>
    <x v="0"/>
    <m/>
    <m/>
    <m/>
    <m/>
    <s v="none"/>
    <m/>
    <m/>
    <m/>
    <x v="0"/>
    <m/>
    <x v="0"/>
  </r>
  <r>
    <s v="FRA28314046Q0 2021EUR"/>
    <x v="4"/>
    <n v="72200"/>
    <s v="GROUPE MATFER BOURGEAT"/>
    <n v="28314046"/>
    <s v="Q0 2021"/>
    <s v="EUR"/>
    <n v="894.78"/>
    <n v="894.77850000000001"/>
    <n v="1.4999999999645199E-3"/>
    <n v="894.78"/>
    <n v="0"/>
    <x v="0"/>
    <m/>
    <m/>
    <m/>
    <m/>
    <s v="none"/>
    <m/>
    <m/>
    <m/>
    <x v="0"/>
    <m/>
    <x v="0"/>
  </r>
  <r>
    <s v="FRA28314046Q1 2021EUR"/>
    <x v="4"/>
    <n v="72200"/>
    <s v="GROUPE MATFER BOURGEAT"/>
    <n v="28314046"/>
    <s v="Q1 2021"/>
    <s v="EUR"/>
    <n v="5353.79"/>
    <n v="5353.7903999999999"/>
    <n v="-3.9999999989959103E-4"/>
    <n v="5353.79"/>
    <n v="0"/>
    <x v="0"/>
    <m/>
    <m/>
    <m/>
    <m/>
    <s v="none"/>
    <m/>
    <m/>
    <m/>
    <x v="0"/>
    <m/>
    <x v="0"/>
  </r>
  <r>
    <s v="FRA28314046Q2 2021EUR"/>
    <x v="4"/>
    <n v="72200"/>
    <s v="GROUPE MATFER BOURGEAT"/>
    <n v="28314046"/>
    <s v="Q2 2021"/>
    <s v="EUR"/>
    <n v="8396.7900000000009"/>
    <n v="8396.7883999999995"/>
    <n v="1.60000000141735E-3"/>
    <n v="8396.7900000000009"/>
    <n v="0"/>
    <x v="0"/>
    <m/>
    <m/>
    <m/>
    <m/>
    <s v="none"/>
    <m/>
    <m/>
    <m/>
    <x v="0"/>
    <m/>
    <x v="0"/>
  </r>
  <r>
    <s v="FRA28314046Q3 2021EUR"/>
    <x v="4"/>
    <n v="72200"/>
    <s v="GROUPE MATFER BOURGEAT"/>
    <n v="28314046"/>
    <s v="Q3 2021"/>
    <s v="EUR"/>
    <n v="10460.99"/>
    <n v="10460.9876"/>
    <n v="2.3999999993975498E-3"/>
    <n v="10460.99"/>
    <n v="0"/>
    <x v="0"/>
    <m/>
    <m/>
    <m/>
    <m/>
    <s v="none"/>
    <m/>
    <m/>
    <m/>
    <x v="0"/>
    <m/>
    <x v="0"/>
  </r>
  <r>
    <s v="FRA28314046Q4 2021EUR"/>
    <x v="4"/>
    <n v="72200"/>
    <s v="GROUPE MATFER BOURGEAT"/>
    <n v="28314046"/>
    <s v="Q4 2021"/>
    <s v="EUR"/>
    <n v="12352.68"/>
    <n v="12352.678099999999"/>
    <n v="1.90000000111467E-3"/>
    <n v="12352.68"/>
    <n v="0"/>
    <x v="0"/>
    <m/>
    <m/>
    <m/>
    <m/>
    <s v="none"/>
    <m/>
    <m/>
    <m/>
    <x v="0"/>
    <m/>
    <x v="0"/>
  </r>
  <r>
    <s v="FRA2205106591 TRAVAUXQ0 2021EUR"/>
    <x v="4"/>
    <n v="44915"/>
    <s v="MISSENARD-QUINT B"/>
    <s v="2205106591 TRAVAUX"/>
    <s v="Q0 2021"/>
    <s v="EUR"/>
    <n v="2325.42"/>
    <n v="2325.4214999999999"/>
    <n v="-1.49999999985084E-3"/>
    <n v="2325.42"/>
    <n v="0"/>
    <x v="0"/>
    <m/>
    <m/>
    <m/>
    <m/>
    <s v="none"/>
    <m/>
    <m/>
    <m/>
    <x v="0"/>
    <m/>
    <x v="0"/>
  </r>
  <r>
    <s v="FRA2205106591 TRAVAUXQ1 2021EUR"/>
    <x v="4"/>
    <n v="44915"/>
    <s v="MISSENARD-QUINT B"/>
    <s v="2205106591 TRAVAUX"/>
    <s v="Q1 2021"/>
    <s v="EUR"/>
    <n v="1200.3699999999999"/>
    <n v="1200.3743999999999"/>
    <n v="-4.4000000000323702E-3"/>
    <n v="1200.3699999999999"/>
    <n v="0"/>
    <x v="0"/>
    <m/>
    <m/>
    <m/>
    <m/>
    <s v="none"/>
    <m/>
    <m/>
    <m/>
    <x v="0"/>
    <m/>
    <x v="0"/>
  </r>
  <r>
    <s v="FRA2205106591 TRAVAUXQ2 2021EUR"/>
    <x v="4"/>
    <n v="44915"/>
    <s v="MISSENARD-QUINT B"/>
    <s v="2205106591 TRAVAUX"/>
    <s v="Q2 2021"/>
    <s v="EUR"/>
    <n v="2572.52"/>
    <n v="2572.5198"/>
    <n v="1.99999999949795E-4"/>
    <n v="2572.52"/>
    <n v="0"/>
    <x v="0"/>
    <m/>
    <m/>
    <m/>
    <m/>
    <s v="none"/>
    <m/>
    <m/>
    <m/>
    <x v="0"/>
    <m/>
    <x v="0"/>
  </r>
  <r>
    <s v="FRA2205106591 TRAVAUXQ3 2021EUR"/>
    <x v="4"/>
    <n v="44915"/>
    <s v="MISSENARD-QUINT B"/>
    <s v="2205106591 TRAVAUX"/>
    <s v="Q3 2021"/>
    <s v="EUR"/>
    <n v="2628.28"/>
    <n v="2628.2826"/>
    <n v="-2.59999999980209E-3"/>
    <n v="2628.28"/>
    <n v="0"/>
    <x v="0"/>
    <m/>
    <m/>
    <m/>
    <m/>
    <s v="none"/>
    <m/>
    <m/>
    <m/>
    <x v="0"/>
    <m/>
    <x v="0"/>
  </r>
  <r>
    <s v="FRA2205106591 TRAVAUXQ4 2021EUR"/>
    <x v="4"/>
    <n v="44915"/>
    <s v="MISSENARD-QUINT B"/>
    <s v="2205106591 TRAVAUX"/>
    <s v="Q4 2021"/>
    <s v="EUR"/>
    <n v="2633.36"/>
    <n v="2633.3636999999999"/>
    <n v="-3.6999999997533398E-3"/>
    <n v="2633.36"/>
    <n v="0"/>
    <x v="0"/>
    <m/>
    <m/>
    <m/>
    <m/>
    <s v="none"/>
    <m/>
    <m/>
    <m/>
    <x v="0"/>
    <m/>
    <x v="0"/>
  </r>
  <r>
    <s v="FRA2205106592 MAINTENANCEQ1 2021EUR"/>
    <x v="4"/>
    <n v="44915"/>
    <s v="MISSENARD-QUINT B"/>
    <s v="2205106592 MAINTENANCE"/>
    <s v="Q1 2021"/>
    <s v="EUR"/>
    <n v="2772.24"/>
    <n v="2772.2435"/>
    <n v="-3.50000000025829E-3"/>
    <n v="2772.24"/>
    <n v="0"/>
    <x v="0"/>
    <m/>
    <m/>
    <m/>
    <m/>
    <s v="none"/>
    <m/>
    <m/>
    <m/>
    <x v="0"/>
    <m/>
    <x v="0"/>
  </r>
  <r>
    <s v="FRA2205106592 MAINTENANCEQ2 2021EUR"/>
    <x v="4"/>
    <n v="44915"/>
    <s v="MISSENARD-QUINT B"/>
    <s v="2205106592 MAINTENANCE"/>
    <s v="Q2 2021"/>
    <s v="EUR"/>
    <n v="2258.1799999999998"/>
    <n v="2258.1795000000002"/>
    <n v="4.9999999964711595E-4"/>
    <n v="2258.1799999999998"/>
    <n v="0"/>
    <x v="0"/>
    <m/>
    <m/>
    <m/>
    <m/>
    <s v="none"/>
    <m/>
    <m/>
    <m/>
    <x v="0"/>
    <m/>
    <x v="0"/>
  </r>
  <r>
    <s v="FRA2205106592 MAINTENANCEQ3 2021EUR"/>
    <x v="4"/>
    <n v="44915"/>
    <s v="MISSENARD-QUINT B"/>
    <s v="2205106592 MAINTENANCE"/>
    <s v="Q3 2021"/>
    <s v="EUR"/>
    <n v="2272.25"/>
    <n v="2272.2514999999999"/>
    <n v="-1.49999999985084E-3"/>
    <n v="2272.25"/>
    <n v="0"/>
    <x v="0"/>
    <m/>
    <m/>
    <m/>
    <m/>
    <s v="none"/>
    <m/>
    <m/>
    <m/>
    <x v="0"/>
    <m/>
    <x v="0"/>
  </r>
  <r>
    <s v="FRA2205106592 MAINTENANCEQ4 2021EUR"/>
    <x v="4"/>
    <n v="44915"/>
    <s v="MISSENARD-QUINT B"/>
    <s v="2205106592 MAINTENANCE"/>
    <s v="Q4 2021"/>
    <s v="EUR"/>
    <n v="2059.02"/>
    <n v="2059.0230000000001"/>
    <n v="-3.0000000001564301E-3"/>
    <n v="2059.02"/>
    <n v="0"/>
    <x v="0"/>
    <m/>
    <m/>
    <m/>
    <m/>
    <s v="none"/>
    <m/>
    <m/>
    <m/>
    <x v="0"/>
    <m/>
    <x v="0"/>
  </r>
  <r>
    <s v="FRA28315049Q0 2021EUR"/>
    <x v="4"/>
    <n v="43551"/>
    <s v="QUIETALIS"/>
    <n v="28315049"/>
    <s v="Q0 2021"/>
    <s v="EUR"/>
    <n v="5615.31"/>
    <n v="5615.2988999999998"/>
    <n v="1.1100000000624201E-2"/>
    <n v="5615.31"/>
    <n v="0"/>
    <x v="0"/>
    <m/>
    <m/>
    <m/>
    <m/>
    <s v="none"/>
    <m/>
    <m/>
    <m/>
    <x v="0"/>
    <m/>
    <x v="0"/>
  </r>
  <r>
    <s v="FRA28315049Q1 2021EUR"/>
    <x v="4"/>
    <n v="43551"/>
    <s v="QUIETALIS"/>
    <n v="28315049"/>
    <s v="Q1 2021"/>
    <s v="EUR"/>
    <n v="10380.629999999999"/>
    <n v="10380.613799999999"/>
    <n v="1.62000000018451E-2"/>
    <n v="10380.629999999999"/>
    <n v="0"/>
    <x v="0"/>
    <m/>
    <m/>
    <m/>
    <m/>
    <s v="none"/>
    <m/>
    <m/>
    <m/>
    <x v="0"/>
    <m/>
    <x v="0"/>
  </r>
  <r>
    <s v="FRA28315049Q2 2021EUR"/>
    <x v="4"/>
    <n v="43551"/>
    <s v="QUIETALIS"/>
    <n v="28315049"/>
    <s v="Q2 2021"/>
    <s v="EUR"/>
    <n v="12281.8499999999"/>
    <n v="12281.85"/>
    <n v="-1.81898940354585E-12"/>
    <n v="12281.8499999999"/>
    <n v="0"/>
    <x v="0"/>
    <m/>
    <m/>
    <m/>
    <m/>
    <s v="none"/>
    <m/>
    <m/>
    <m/>
    <x v="0"/>
    <m/>
    <x v="0"/>
  </r>
  <r>
    <s v="FRA28315049Q3 2021EUR"/>
    <x v="4"/>
    <n v="43551"/>
    <s v="QUIETALIS"/>
    <n v="28315049"/>
    <s v="Q3 2021"/>
    <s v="EUR"/>
    <n v="15364.2"/>
    <n v="15364.201800000001"/>
    <n v="-1.8000000000029099E-3"/>
    <n v="15364.2"/>
    <n v="0"/>
    <x v="0"/>
    <m/>
    <m/>
    <m/>
    <m/>
    <s v="none"/>
    <m/>
    <m/>
    <m/>
    <x v="0"/>
    <m/>
    <x v="0"/>
  </r>
  <r>
    <s v="FRA28315049Q4 2021EUR"/>
    <x v="4"/>
    <n v="43551"/>
    <s v="QUIETALIS"/>
    <n v="28315049"/>
    <s v="Q4 2021"/>
    <s v="EUR"/>
    <n v="15928.92"/>
    <n v="15928.9365"/>
    <n v="-1.64999999997235E-2"/>
    <n v="15928.92"/>
    <n v="0"/>
    <x v="0"/>
    <m/>
    <m/>
    <m/>
    <m/>
    <s v="none"/>
    <m/>
    <m/>
    <m/>
    <x v="0"/>
    <m/>
    <x v="0"/>
  </r>
  <r>
    <s v="FRA2205106598 MAINTENANCEQ0 2021EUR"/>
    <x v="4"/>
    <n v="57775"/>
    <s v="IDEX ENERGIES"/>
    <s v="2205106598 MAINTENANCE"/>
    <s v="Q0 2021"/>
    <s v="EUR"/>
    <n v="13451.51"/>
    <n v="13451.5098"/>
    <n v="2.00000000404543E-4"/>
    <n v="13451.51"/>
    <n v="0"/>
    <x v="0"/>
    <m/>
    <m/>
    <m/>
    <m/>
    <s v="none"/>
    <m/>
    <m/>
    <m/>
    <x v="0"/>
    <m/>
    <x v="0"/>
  </r>
  <r>
    <s v="FRA2205106598 MAINTENANCEQ1 2021EUR"/>
    <x v="4"/>
    <n v="57775"/>
    <s v="IDEX ENERGIES"/>
    <s v="2205106598 MAINTENANCE"/>
    <s v="Q1 2021"/>
    <s v="EUR"/>
    <n v="10823.17"/>
    <n v="10823.17"/>
    <n v="0"/>
    <n v="10823.17"/>
    <n v="0"/>
    <x v="0"/>
    <m/>
    <m/>
    <m/>
    <m/>
    <s v="none"/>
    <m/>
    <m/>
    <m/>
    <x v="0"/>
    <m/>
    <x v="0"/>
  </r>
  <r>
    <s v="FRA2205106598 MAINTENANCEQ2 2021EUR"/>
    <x v="4"/>
    <n v="57775"/>
    <s v="IDEX ENERGIES"/>
    <s v="2205106598 MAINTENANCE"/>
    <s v="Q2 2021"/>
    <s v="EUR"/>
    <n v="14410.55"/>
    <n v="14410.55"/>
    <n v="0"/>
    <n v="14410.55"/>
    <n v="0"/>
    <x v="0"/>
    <m/>
    <m/>
    <m/>
    <m/>
    <s v="none"/>
    <m/>
    <m/>
    <m/>
    <x v="0"/>
    <m/>
    <x v="0"/>
  </r>
  <r>
    <s v="FRA2195106273 MAINTENANCE MULTECHNIQUEQ3 2021EUR"/>
    <x v="4"/>
    <n v="57775"/>
    <s v="IDEX ENERGIES"/>
    <s v="2195106273 MAINTENANCE MULTECHNIQUE"/>
    <s v="Q3 2021"/>
    <s v="EUR"/>
    <n v="14041.32"/>
    <n v="14041.3195"/>
    <n v="5.0000000010186297E-4"/>
    <n v="14041.32"/>
    <n v="0"/>
    <x v="0"/>
    <m/>
    <m/>
    <m/>
    <m/>
    <s v="none"/>
    <m/>
    <m/>
    <m/>
    <x v="0"/>
    <m/>
    <x v="0"/>
  </r>
  <r>
    <s v="FRA2195106273 MAINTENANCE MULTECHNIQUEQ4 2021EUR"/>
    <x v="4"/>
    <n v="57775"/>
    <s v="IDEX ENERGIES"/>
    <s v="2195106273 MAINTENANCE MULTECHNIQUE"/>
    <s v="Q4 2021"/>
    <s v="EUR"/>
    <n v="23445.68"/>
    <n v="23445.677500000002"/>
    <n v="2.4999999986903198E-3"/>
    <n v="23445.68"/>
    <n v="0"/>
    <x v="0"/>
    <m/>
    <m/>
    <m/>
    <m/>
    <s v="none"/>
    <m/>
    <m/>
    <m/>
    <x v="0"/>
    <m/>
    <x v="0"/>
  </r>
  <r>
    <s v="FRA1253004Q0 2021EUR"/>
    <x v="4"/>
    <n v="46299"/>
    <s v="MAISON M.CHAPOUTIER"/>
    <n v="1253004"/>
    <s v="Q0 2021"/>
    <s v="EUR"/>
    <n v="32.340000000000003"/>
    <n v="32.340000000000003"/>
    <n v="0"/>
    <n v="32.340000000000003"/>
    <n v="0"/>
    <x v="0"/>
    <m/>
    <m/>
    <m/>
    <m/>
    <s v="none"/>
    <m/>
    <m/>
    <m/>
    <x v="0"/>
    <m/>
    <x v="0"/>
  </r>
  <r>
    <s v="FRA1253004Q1 2021EUR"/>
    <x v="4"/>
    <n v="46299"/>
    <s v="MAISON M.CHAPOUTIER"/>
    <n v="1253004"/>
    <s v="Q1 2021"/>
    <s v="EUR"/>
    <n v="516.26"/>
    <n v="516.25800000000004"/>
    <n v="1.9999999999527002E-3"/>
    <n v="516.26"/>
    <n v="0"/>
    <x v="0"/>
    <m/>
    <m/>
    <m/>
    <m/>
    <s v="none"/>
    <m/>
    <m/>
    <m/>
    <x v="0"/>
    <m/>
    <x v="0"/>
  </r>
  <r>
    <s v="FRA1253004Q2 2021EUR"/>
    <x v="4"/>
    <n v="46299"/>
    <s v="MAISON M.CHAPOUTIER"/>
    <n v="1253004"/>
    <s v="Q2 2021"/>
    <s v="EUR"/>
    <n v="1288.3900000000001"/>
    <n v="1288.386"/>
    <n v="4.0000000001327802E-3"/>
    <n v="1288.3900000000001"/>
    <n v="0"/>
    <x v="0"/>
    <m/>
    <m/>
    <m/>
    <m/>
    <s v="none"/>
    <m/>
    <m/>
    <m/>
    <x v="0"/>
    <m/>
    <x v="0"/>
  </r>
  <r>
    <s v="FRA1253004Q3 2021EUR"/>
    <x v="4"/>
    <n v="46299"/>
    <s v="MAISON M.CHAPOUTIER"/>
    <n v="1253004"/>
    <s v="Q3 2021"/>
    <s v="EUR"/>
    <n v="1398.92"/>
    <n v="1398.924"/>
    <n v="-3.9999999999054099E-3"/>
    <n v="1398.92"/>
    <n v="0"/>
    <x v="0"/>
    <m/>
    <m/>
    <m/>
    <m/>
    <s v="none"/>
    <m/>
    <m/>
    <m/>
    <x v="0"/>
    <m/>
    <x v="0"/>
  </r>
  <r>
    <s v="FRA1253004Q4 2021EUR"/>
    <x v="4"/>
    <n v="46299"/>
    <s v="MAISON M.CHAPOUTIER"/>
    <n v="1253004"/>
    <s v="Q4 2021"/>
    <s v="EUR"/>
    <n v="3308.19"/>
    <n v="3308.1959999999999"/>
    <n v="-5.9999999998581102E-3"/>
    <n v="3308.19"/>
    <n v="0"/>
    <x v="0"/>
    <m/>
    <m/>
    <m/>
    <m/>
    <s v="none"/>
    <m/>
    <m/>
    <m/>
    <x v="0"/>
    <m/>
    <x v="0"/>
  </r>
  <r>
    <s v="FRA28280078Q1 2021EUR"/>
    <x v="4"/>
    <n v="61568"/>
    <s v="PLOMBERIE CHAUFFAGE VENTILATION ENTRETIEN (PCVE)"/>
    <n v="28280078"/>
    <s v="Q1 2021"/>
    <s v="EUR"/>
    <n v="7761.9"/>
    <n v="7761.9053999999996"/>
    <n v="-5.4000000000087303E-3"/>
    <n v="7761.9"/>
    <n v="0"/>
    <x v="0"/>
    <m/>
    <m/>
    <m/>
    <m/>
    <s v="none"/>
    <m/>
    <m/>
    <m/>
    <x v="0"/>
    <m/>
    <x v="0"/>
  </r>
  <r>
    <s v="FRA28280078Q2 2021EUR"/>
    <x v="4"/>
    <n v="61568"/>
    <s v="PLOMBERIE CHAUFFAGE VENTILATION ENTRETIEN (PCVE)"/>
    <n v="28280078"/>
    <s v="Q2 2021"/>
    <s v="EUR"/>
    <n v="14794.52"/>
    <n v="14794.5172"/>
    <n v="2.8000000002066298E-3"/>
    <n v="14794.52"/>
    <n v="0"/>
    <x v="0"/>
    <m/>
    <m/>
    <m/>
    <m/>
    <s v="none"/>
    <m/>
    <m/>
    <m/>
    <x v="0"/>
    <m/>
    <x v="0"/>
  </r>
  <r>
    <s v="FRA28280078Q3 2021EUR"/>
    <x v="4"/>
    <n v="61568"/>
    <s v="PLOMBERIE CHAUFFAGE VENTILATION ENTRETIEN (PCVE)"/>
    <n v="28280078"/>
    <s v="Q3 2021"/>
    <s v="EUR"/>
    <n v="7737.78"/>
    <n v="7737.7744000000002"/>
    <n v="5.5999999995037797E-3"/>
    <n v="7737.78"/>
    <n v="0"/>
    <x v="0"/>
    <m/>
    <m/>
    <m/>
    <m/>
    <s v="none"/>
    <m/>
    <m/>
    <m/>
    <x v="0"/>
    <m/>
    <x v="0"/>
  </r>
  <r>
    <s v="FRA28280078Q4 2021EUR"/>
    <x v="4"/>
    <n v="61568"/>
    <s v="PLOMBERIE CHAUFFAGE VENTILATION ENTRETIEN (PCVE)"/>
    <n v="28280078"/>
    <s v="Q4 2021"/>
    <s v="EUR"/>
    <n v="10038.82"/>
    <n v="10038.8266"/>
    <n v="-6.6000000006170003E-3"/>
    <n v="10038.82"/>
    <n v="0"/>
    <x v="0"/>
    <m/>
    <m/>
    <m/>
    <m/>
    <s v="none"/>
    <m/>
    <m/>
    <m/>
    <x v="0"/>
    <m/>
    <x v="0"/>
  </r>
  <r>
    <s v="FRA19218007Q1 2021EUR"/>
    <x v="4"/>
    <n v="44685"/>
    <s v="LANSON INTERNATIONAL DIFFUSION"/>
    <n v="19218007"/>
    <s v="Q1 2021"/>
    <s v="EUR"/>
    <n v="1069.4100000000001"/>
    <n v="1069.4055000000001"/>
    <n v="4.5000000000072699E-3"/>
    <n v="1069.4100000000001"/>
    <n v="0"/>
    <x v="0"/>
    <m/>
    <m/>
    <m/>
    <m/>
    <s v="none"/>
    <m/>
    <m/>
    <m/>
    <x v="0"/>
    <m/>
    <x v="0"/>
  </r>
  <r>
    <s v="FRA19218007Q2 2021EUR"/>
    <x v="4"/>
    <n v="44685"/>
    <s v="LANSON INTERNATIONAL DIFFUSION"/>
    <n v="19218007"/>
    <s v="Q2 2021"/>
    <s v="EUR"/>
    <n v="2748.6"/>
    <n v="2748.5954999999999"/>
    <n v="4.5000000000072699E-3"/>
    <n v="2748.6"/>
    <n v="0"/>
    <x v="0"/>
    <m/>
    <m/>
    <m/>
    <m/>
    <s v="none"/>
    <m/>
    <m/>
    <m/>
    <x v="0"/>
    <m/>
    <x v="0"/>
  </r>
  <r>
    <s v="FRA19218007Q3 2021EUR"/>
    <x v="4"/>
    <n v="44685"/>
    <s v="LANSON INTERNATIONAL DIFFUSION"/>
    <n v="19218007"/>
    <s v="Q3 2021"/>
    <s v="EUR"/>
    <n v="3306.7"/>
    <n v="3306.7044999999998"/>
    <n v="-4.5000000000072699E-3"/>
    <n v="3306.7"/>
    <n v="0"/>
    <x v="0"/>
    <m/>
    <m/>
    <m/>
    <m/>
    <s v="none"/>
    <m/>
    <m/>
    <m/>
    <x v="0"/>
    <m/>
    <x v="0"/>
  </r>
  <r>
    <s v="FRA19218007Q4 2021EUR"/>
    <x v="4"/>
    <n v="44685"/>
    <s v="LANSON INTERNATIONAL DIFFUSION"/>
    <n v="19218007"/>
    <s v="Q4 2021"/>
    <s v="EUR"/>
    <n v="5586.44"/>
    <n v="5586.4375"/>
    <n v="2.4999999995998202E-3"/>
    <n v="5586.44"/>
    <n v="0"/>
    <x v="0"/>
    <m/>
    <m/>
    <m/>
    <m/>
    <s v="none"/>
    <m/>
    <m/>
    <m/>
    <x v="0"/>
    <m/>
    <x v="0"/>
  </r>
  <r>
    <s v="FRA29257025Q0 2021EUR"/>
    <x v="4"/>
    <n v="47194"/>
    <s v="TV GETAL"/>
    <n v="29257025"/>
    <s v="Q0 2021"/>
    <s v="EUR"/>
    <n v="12143.27"/>
    <n v="12143.271000000001"/>
    <n v="-1.0000000002037201E-3"/>
    <n v="12143.27"/>
    <n v="0"/>
    <x v="0"/>
    <m/>
    <m/>
    <m/>
    <m/>
    <s v="none"/>
    <m/>
    <m/>
    <m/>
    <x v="0"/>
    <m/>
    <x v="0"/>
  </r>
  <r>
    <s v="FRA29257025Q1 2021EUR"/>
    <x v="4"/>
    <n v="47194"/>
    <s v="TV GETAL"/>
    <n v="29257025"/>
    <s v="Q1 2021"/>
    <s v="EUR"/>
    <n v="2225.0700000000002"/>
    <n v="2225.0720000000001"/>
    <n v="-1.9999999999527002E-3"/>
    <n v="2225.0700000000002"/>
    <n v="0"/>
    <x v="0"/>
    <m/>
    <m/>
    <m/>
    <m/>
    <s v="none"/>
    <m/>
    <m/>
    <m/>
    <x v="0"/>
    <m/>
    <x v="0"/>
  </r>
  <r>
    <s v="FRA29257025Q2 2021EUR"/>
    <x v="4"/>
    <n v="47194"/>
    <s v="TV GETAL"/>
    <n v="29257025"/>
    <s v="Q2 2021"/>
    <s v="EUR"/>
    <n v="2629.89"/>
    <n v="2629.8885"/>
    <n v="1.49999999985084E-3"/>
    <n v="2629.89"/>
    <n v="0"/>
    <x v="0"/>
    <m/>
    <m/>
    <m/>
    <m/>
    <s v="none"/>
    <m/>
    <m/>
    <m/>
    <x v="0"/>
    <m/>
    <x v="0"/>
  </r>
  <r>
    <s v="FRA29257025Q3 2021EUR"/>
    <x v="4"/>
    <n v="47194"/>
    <s v="TV GETAL"/>
    <n v="29257025"/>
    <s v="Q3 2021"/>
    <s v="EUR"/>
    <n v="3222.21"/>
    <n v="3222.2114999999999"/>
    <n v="-1.49999999985084E-3"/>
    <n v="3222.21"/>
    <n v="0"/>
    <x v="0"/>
    <m/>
    <m/>
    <m/>
    <m/>
    <s v="none"/>
    <m/>
    <m/>
    <m/>
    <x v="0"/>
    <m/>
    <x v="0"/>
  </r>
  <r>
    <s v="FRA29257025Q4 2021EUR"/>
    <x v="4"/>
    <n v="47194"/>
    <s v="TV GETAL"/>
    <n v="29257025"/>
    <s v="Q4 2021"/>
    <s v="EUR"/>
    <n v="4325.49"/>
    <n v="4325.4825000000001"/>
    <n v="7.49999999970896E-3"/>
    <n v="4325.49"/>
    <n v="0"/>
    <x v="0"/>
    <m/>
    <m/>
    <m/>
    <m/>
    <s v="none"/>
    <m/>
    <m/>
    <m/>
    <x v="0"/>
    <m/>
    <x v="0"/>
  </r>
  <r>
    <s v="FRA29294027Q0 2021EUR"/>
    <x v="4"/>
    <n v="44411"/>
    <s v="JDC"/>
    <n v="29294027"/>
    <s v="Q0 2021"/>
    <s v="EUR"/>
    <n v="3443.2"/>
    <n v="3443.2040000000002"/>
    <n v="-4.0000000003601599E-3"/>
    <n v="3443.2"/>
    <n v="0"/>
    <x v="0"/>
    <m/>
    <m/>
    <m/>
    <m/>
    <s v="none"/>
    <m/>
    <m/>
    <m/>
    <x v="0"/>
    <m/>
    <x v="0"/>
  </r>
  <r>
    <s v="FRA29294027Q1 2021EUR"/>
    <x v="4"/>
    <n v="44411"/>
    <s v="JDC"/>
    <n v="29294027"/>
    <s v="Q1 2021"/>
    <s v="EUR"/>
    <n v="4098.55"/>
    <n v="4098.55"/>
    <n v="0"/>
    <n v="4098.55"/>
    <n v="0"/>
    <x v="0"/>
    <m/>
    <m/>
    <m/>
    <m/>
    <s v="none"/>
    <m/>
    <m/>
    <m/>
    <x v="0"/>
    <m/>
    <x v="0"/>
  </r>
  <r>
    <s v="FRA29294027Q2 2021EUR"/>
    <x v="4"/>
    <n v="44411"/>
    <s v="JDC"/>
    <n v="29294027"/>
    <s v="Q2 2021"/>
    <s v="EUR"/>
    <n v="6059.27"/>
    <n v="6059.2719999999999"/>
    <n v="-1.9999999994979498E-3"/>
    <n v="6059.27"/>
    <n v="0"/>
    <x v="0"/>
    <m/>
    <m/>
    <m/>
    <m/>
    <s v="none"/>
    <m/>
    <m/>
    <m/>
    <x v="0"/>
    <m/>
    <x v="0"/>
  </r>
  <r>
    <s v="FRA29294027Q3 2021EUR"/>
    <x v="4"/>
    <n v="44411"/>
    <s v="JDC"/>
    <n v="29294027"/>
    <s v="Q3 2021"/>
    <s v="EUR"/>
    <n v="13167.13"/>
    <n v="13167.130499999999"/>
    <n v="-5.0000000010186297E-4"/>
    <n v="13167.13"/>
    <n v="0"/>
    <x v="0"/>
    <m/>
    <m/>
    <m/>
    <m/>
    <s v="none"/>
    <m/>
    <m/>
    <m/>
    <x v="0"/>
    <m/>
    <x v="0"/>
  </r>
  <r>
    <s v="FRA29294027Q4 2021EUR"/>
    <x v="4"/>
    <n v="44411"/>
    <s v="JDC"/>
    <n v="29294027"/>
    <s v="Q4 2021"/>
    <s v="EUR"/>
    <n v="20176.080000000002"/>
    <n v="20176.073499999999"/>
    <n v="6.5000000031432102E-3"/>
    <n v="20176.080000000002"/>
    <n v="0"/>
    <x v="0"/>
    <m/>
    <m/>
    <m/>
    <m/>
    <s v="none"/>
    <m/>
    <m/>
    <m/>
    <x v="0"/>
    <m/>
    <x v="0"/>
  </r>
  <r>
    <s v="FRA29253037Q0 2021EUR"/>
    <x v="4"/>
    <n v="43566"/>
    <s v="NILFISK"/>
    <n v="29253037"/>
    <s v="Q0 2021"/>
    <s v="EUR"/>
    <n v="905.35"/>
    <n v="905.35050000000001"/>
    <n v="-4.9999999998817603E-4"/>
    <n v="905.35"/>
    <n v="0"/>
    <x v="0"/>
    <m/>
    <m/>
    <m/>
    <m/>
    <s v="none"/>
    <m/>
    <m/>
    <m/>
    <x v="0"/>
    <m/>
    <x v="0"/>
  </r>
  <r>
    <s v="FRA29253037Q1 2021EUR"/>
    <x v="4"/>
    <n v="43566"/>
    <s v="NILFISK"/>
    <n v="29253037"/>
    <s v="Q1 2021"/>
    <s v="EUR"/>
    <n v="1795.75"/>
    <n v="1795.7483999999999"/>
    <n v="1.6000000000531099E-3"/>
    <n v="1795.75"/>
    <n v="0"/>
    <x v="0"/>
    <m/>
    <m/>
    <m/>
    <m/>
    <s v="none"/>
    <m/>
    <m/>
    <m/>
    <x v="0"/>
    <m/>
    <x v="0"/>
  </r>
  <r>
    <s v="FRA29253037Q2 2021EUR"/>
    <x v="4"/>
    <n v="43566"/>
    <s v="NILFISK"/>
    <n v="29253037"/>
    <s v="Q2 2021"/>
    <s v="EUR"/>
    <n v="2833.89"/>
    <n v="2833.8921"/>
    <n v="-2.1000000001549701E-3"/>
    <n v="2833.89"/>
    <n v="0"/>
    <x v="0"/>
    <m/>
    <m/>
    <m/>
    <m/>
    <s v="none"/>
    <m/>
    <m/>
    <m/>
    <x v="0"/>
    <m/>
    <x v="0"/>
  </r>
  <r>
    <s v="FRA29253037Q3 2021EUR"/>
    <x v="4"/>
    <n v="43566"/>
    <s v="NILFISK"/>
    <n v="29253037"/>
    <s v="Q3 2021"/>
    <s v="EUR"/>
    <n v="4457.68"/>
    <n v="4457.6837999999998"/>
    <n v="-3.7999999995008602E-3"/>
    <n v="4457.68"/>
    <n v="0"/>
    <x v="0"/>
    <m/>
    <m/>
    <m/>
    <m/>
    <s v="none"/>
    <m/>
    <m/>
    <m/>
    <x v="0"/>
    <m/>
    <x v="0"/>
  </r>
  <r>
    <s v="FRA29253037Q4 2021EUR"/>
    <x v="4"/>
    <n v="43566"/>
    <s v="NILFISK"/>
    <n v="29253037"/>
    <s v="Q4 2021"/>
    <s v="EUR"/>
    <n v="6829.95"/>
    <n v="6829.9542000000001"/>
    <n v="-4.2000000003099497E-3"/>
    <n v="6829.95"/>
    <n v="0"/>
    <x v="0"/>
    <m/>
    <m/>
    <m/>
    <m/>
    <s v="none"/>
    <m/>
    <m/>
    <m/>
    <x v="0"/>
    <m/>
    <x v="0"/>
  </r>
  <r>
    <s v="FRA2090444135Q0 2021EUR"/>
    <x v="4"/>
    <n v="45916"/>
    <s v="RECORD PORTES AUTOMATIQUES"/>
    <n v="2090444135"/>
    <s v="Q0 2021"/>
    <s v="EUR"/>
    <n v="4633.3500000000004"/>
    <n v="4633.3599999999997"/>
    <n v="-9.9999999993087806E-3"/>
    <n v="4633.3500000000004"/>
    <n v="0"/>
    <x v="0"/>
    <m/>
    <m/>
    <m/>
    <m/>
    <s v="none"/>
    <m/>
    <m/>
    <m/>
    <x v="0"/>
    <m/>
    <x v="0"/>
  </r>
  <r>
    <s v="FRA2090444135Q1 2021EUR"/>
    <x v="4"/>
    <n v="45916"/>
    <s v="RECORD PORTES AUTOMATIQUES"/>
    <n v="2090444135"/>
    <s v="Q1 2021"/>
    <s v="EUR"/>
    <n v="5364.85"/>
    <n v="5364.85"/>
    <n v="0"/>
    <n v="5364.85"/>
    <n v="0"/>
    <x v="0"/>
    <m/>
    <m/>
    <m/>
    <m/>
    <s v="none"/>
    <m/>
    <m/>
    <m/>
    <x v="0"/>
    <m/>
    <x v="0"/>
  </r>
  <r>
    <s v="FRA2090444135Q2 2021EUR"/>
    <x v="4"/>
    <n v="45916"/>
    <s v="RECORD PORTES AUTOMATIQUES"/>
    <n v="2090444135"/>
    <s v="Q2 2021"/>
    <s v="EUR"/>
    <n v="5030.71"/>
    <n v="5030.7134999999998"/>
    <n v="-3.49999999980354E-3"/>
    <n v="5030.71"/>
    <n v="0"/>
    <x v="0"/>
    <m/>
    <m/>
    <m/>
    <m/>
    <s v="none"/>
    <m/>
    <m/>
    <m/>
    <x v="0"/>
    <m/>
    <x v="0"/>
  </r>
  <r>
    <s v="FRA2090444135Q3 2021EUR"/>
    <x v="4"/>
    <n v="45916"/>
    <s v="RECORD PORTES AUTOMATIQUES"/>
    <n v="2090444135"/>
    <s v="Q3 2021"/>
    <s v="EUR"/>
    <n v="5123.2"/>
    <n v="5123.2065000000002"/>
    <n v="-6.5000000004147296E-3"/>
    <n v="5123.2"/>
    <n v="0"/>
    <x v="0"/>
    <m/>
    <m/>
    <m/>
    <m/>
    <s v="none"/>
    <m/>
    <m/>
    <m/>
    <x v="0"/>
    <m/>
    <x v="0"/>
  </r>
  <r>
    <s v="FRA2090444135Q4 2021EUR"/>
    <x v="4"/>
    <n v="45916"/>
    <s v="RECORD PORTES AUTOMATIQUES"/>
    <n v="2090444135"/>
    <s v="Q4 2021"/>
    <s v="EUR"/>
    <n v="7059.6"/>
    <n v="7059.6170000000002"/>
    <n v="-1.6999999999825301E-2"/>
    <n v="7059.6"/>
    <n v="0"/>
    <x v="0"/>
    <m/>
    <m/>
    <m/>
    <m/>
    <s v="none"/>
    <m/>
    <m/>
    <m/>
    <x v="0"/>
    <m/>
    <x v="0"/>
  </r>
  <r>
    <s v="FRA110005165Q0 2021EUR"/>
    <x v="4"/>
    <n v="44650"/>
    <s v="ADVINI - JEAN-JEAN SA - VIGNERONS &amp; PASSIONS"/>
    <n v="110005165"/>
    <s v="Q0 2021"/>
    <s v="EUR"/>
    <n v="910.92"/>
    <n v="910.91700000000003"/>
    <n v="2.9999999999290499E-3"/>
    <n v="910.92"/>
    <n v="0"/>
    <x v="0"/>
    <m/>
    <m/>
    <m/>
    <m/>
    <s v="none"/>
    <m/>
    <m/>
    <m/>
    <x v="0"/>
    <m/>
    <x v="0"/>
  </r>
  <r>
    <s v="FRA110005165Q1 2021EUR"/>
    <x v="4"/>
    <n v="44650"/>
    <s v="ADVINI - JEAN-JEAN SA - VIGNERONS &amp; PASSIONS"/>
    <n v="110005165"/>
    <s v="Q1 2021"/>
    <s v="EUR"/>
    <n v="7169.69"/>
    <n v="7169.6877000000004"/>
    <n v="2.29999999919527E-3"/>
    <n v="7169.69"/>
    <n v="0"/>
    <x v="0"/>
    <m/>
    <m/>
    <m/>
    <m/>
    <s v="none"/>
    <m/>
    <m/>
    <m/>
    <x v="0"/>
    <m/>
    <x v="0"/>
  </r>
  <r>
    <s v="FRA110005165Q2 2021EUR"/>
    <x v="4"/>
    <n v="44650"/>
    <s v="ADVINI - JEAN-JEAN SA - VIGNERONS &amp; PASSIONS"/>
    <n v="110005165"/>
    <s v="Q2 2021"/>
    <s v="EUR"/>
    <n v="18037.25"/>
    <n v="18037.247899999998"/>
    <n v="2.1000000015192199E-3"/>
    <n v="18037.25"/>
    <n v="0"/>
    <x v="0"/>
    <m/>
    <m/>
    <m/>
    <m/>
    <s v="none"/>
    <m/>
    <m/>
    <m/>
    <x v="0"/>
    <m/>
    <x v="0"/>
  </r>
  <r>
    <s v="FRA110005165Q3 2021EUR"/>
    <x v="4"/>
    <n v="44650"/>
    <s v="ADVINI - JEAN-JEAN SA - VIGNERONS &amp; PASSIONS"/>
    <n v="110005165"/>
    <s v="Q3 2021"/>
    <s v="EUR"/>
    <n v="21819.5"/>
    <n v="21819.5026"/>
    <n v="-2.59999999980209E-3"/>
    <n v="21819.5"/>
    <n v="0"/>
    <x v="0"/>
    <m/>
    <m/>
    <m/>
    <m/>
    <s v="none"/>
    <m/>
    <m/>
    <m/>
    <x v="0"/>
    <m/>
    <x v="0"/>
  </r>
  <r>
    <s v="FRA110005165Q4 2021EUR"/>
    <x v="4"/>
    <n v="44650"/>
    <s v="ADVINI - JEAN-JEAN SA - VIGNERONS &amp; PASSIONS"/>
    <n v="110005165"/>
    <s v="Q4 2021"/>
    <s v="EUR"/>
    <n v="23792.1499999999"/>
    <n v="23792.1502"/>
    <n v="-2.00000002223532E-4"/>
    <n v="23792.1499999999"/>
    <n v="0"/>
    <x v="0"/>
    <m/>
    <m/>
    <m/>
    <m/>
    <s v="none"/>
    <m/>
    <m/>
    <m/>
    <x v="0"/>
    <m/>
    <x v="0"/>
  </r>
  <r>
    <s v="FRA110028185Q1 2021EUR"/>
    <x v="4"/>
    <n v="69231"/>
    <s v="SOGEPARK"/>
    <n v="110028185"/>
    <s v="Q1 2021"/>
    <s v="EUR"/>
    <n v="9767.1"/>
    <n v="9767.098"/>
    <n v="2.0000000004074502E-3"/>
    <n v="9767.1"/>
    <n v="0"/>
    <x v="0"/>
    <m/>
    <m/>
    <m/>
    <m/>
    <s v="none"/>
    <m/>
    <m/>
    <m/>
    <x v="0"/>
    <m/>
    <x v="0"/>
  </r>
  <r>
    <s v="FRA110028185Q2 2021EUR"/>
    <x v="4"/>
    <n v="69231"/>
    <s v="SOGEPARK"/>
    <n v="110028185"/>
    <s v="Q2 2021"/>
    <s v="EUR"/>
    <n v="14520.95"/>
    <n v="14520.955099999999"/>
    <n v="-5.0999999984924198E-3"/>
    <n v="14520.95"/>
    <n v="0"/>
    <x v="0"/>
    <m/>
    <m/>
    <m/>
    <m/>
    <s v="none"/>
    <m/>
    <m/>
    <m/>
    <x v="0"/>
    <m/>
    <x v="0"/>
  </r>
  <r>
    <s v="FRA110028185Q3 2021EUR"/>
    <x v="4"/>
    <n v="69231"/>
    <s v="SOGEPARK"/>
    <n v="110028185"/>
    <s v="Q3 2021"/>
    <s v="EUR"/>
    <n v="27715.88"/>
    <n v="27715.879099999998"/>
    <n v="9.0000000272993897E-4"/>
    <n v="27715.88"/>
    <n v="0"/>
    <x v="0"/>
    <m/>
    <m/>
    <m/>
    <m/>
    <s v="none"/>
    <m/>
    <m/>
    <m/>
    <x v="0"/>
    <m/>
    <x v="0"/>
  </r>
  <r>
    <s v="FRA110028185Q4 2021EUR"/>
    <x v="4"/>
    <n v="69231"/>
    <s v="SOGEPARK"/>
    <n v="110028185"/>
    <s v="Q4 2021"/>
    <s v="EUR"/>
    <n v="37387.57"/>
    <n v="37387.574800000002"/>
    <n v="-4.8000000024330802E-3"/>
    <n v="37387.57"/>
    <n v="0"/>
    <x v="0"/>
    <m/>
    <m/>
    <m/>
    <m/>
    <s v="none"/>
    <m/>
    <m/>
    <m/>
    <x v="0"/>
    <m/>
    <x v="0"/>
  </r>
  <r>
    <s v="FRA29263035Q1 2021EUR"/>
    <x v="4"/>
    <n v="49215"/>
    <s v="SIPP"/>
    <n v="29263035"/>
    <s v="Q1 2021"/>
    <s v="EUR"/>
    <n v="3466.52"/>
    <n v="3466.52"/>
    <n v="0"/>
    <n v="3466.52"/>
    <n v="0"/>
    <x v="0"/>
    <m/>
    <m/>
    <m/>
    <m/>
    <s v="none"/>
    <m/>
    <m/>
    <m/>
    <x v="0"/>
    <m/>
    <x v="0"/>
  </r>
  <r>
    <s v="FRA29263035Q2 2021EUR"/>
    <x v="4"/>
    <n v="49215"/>
    <s v="SIPP"/>
    <n v="29263035"/>
    <s v="Q2 2021"/>
    <s v="EUR"/>
    <n v="2971.62"/>
    <n v="2971.62"/>
    <n v="0"/>
    <n v="2971.62"/>
    <n v="0"/>
    <x v="0"/>
    <m/>
    <m/>
    <m/>
    <m/>
    <s v="none"/>
    <m/>
    <m/>
    <m/>
    <x v="0"/>
    <m/>
    <x v="0"/>
  </r>
  <r>
    <s v="FRA29263035Q3 2021EUR"/>
    <x v="4"/>
    <n v="49215"/>
    <s v="SIPP"/>
    <n v="29263035"/>
    <s v="Q3 2021"/>
    <s v="EUR"/>
    <n v="3005.52"/>
    <n v="3005.52"/>
    <n v="0"/>
    <n v="3005.52"/>
    <n v="0"/>
    <x v="0"/>
    <m/>
    <m/>
    <m/>
    <m/>
    <s v="none"/>
    <m/>
    <m/>
    <m/>
    <x v="0"/>
    <m/>
    <x v="0"/>
  </r>
  <r>
    <s v="FRA29263035Q4 2021EUR"/>
    <x v="4"/>
    <n v="49215"/>
    <s v="SIPP"/>
    <n v="29263035"/>
    <s v="Q4 2021"/>
    <s v="EUR"/>
    <n v="3023.84"/>
    <n v="3023.84"/>
    <n v="0"/>
    <n v="3023.84"/>
    <n v="0"/>
    <x v="0"/>
    <m/>
    <m/>
    <m/>
    <m/>
    <s v="none"/>
    <m/>
    <m/>
    <m/>
    <x v="0"/>
    <m/>
    <x v="0"/>
  </r>
  <r>
    <s v="FRA210036308Q1 2021EUR"/>
    <x v="4"/>
    <n v="49831"/>
    <s v="SNGST"/>
    <n v="210036308"/>
    <s v="Q1 2021"/>
    <s v="EUR"/>
    <n v="11586.9"/>
    <n v="11586.906999999999"/>
    <n v="-6.9999999996070896E-3"/>
    <n v="11586.9"/>
    <n v="0"/>
    <x v="0"/>
    <m/>
    <m/>
    <m/>
    <m/>
    <s v="none"/>
    <m/>
    <m/>
    <m/>
    <x v="0"/>
    <m/>
    <x v="0"/>
  </r>
  <r>
    <s v="FRA210036308Q2 2021EUR"/>
    <x v="4"/>
    <n v="49831"/>
    <s v="SNGST"/>
    <n v="210036308"/>
    <s v="Q2 2021"/>
    <s v="EUR"/>
    <n v="11962.98"/>
    <n v="11962.981599999999"/>
    <n v="-1.59999999959836E-3"/>
    <n v="11962.98"/>
    <n v="0"/>
    <x v="0"/>
    <m/>
    <m/>
    <m/>
    <m/>
    <s v="none"/>
    <m/>
    <m/>
    <m/>
    <x v="0"/>
    <m/>
    <x v="0"/>
  </r>
  <r>
    <s v="FRA210036308Q3 2021EUR"/>
    <x v="4"/>
    <n v="49831"/>
    <s v="SNGST"/>
    <n v="210036308"/>
    <s v="Q3 2021"/>
    <s v="EUR"/>
    <n v="15061.24"/>
    <n v="15061.239"/>
    <n v="1.0000000002037201E-3"/>
    <n v="15061.24"/>
    <n v="0"/>
    <x v="0"/>
    <m/>
    <m/>
    <m/>
    <m/>
    <s v="none"/>
    <m/>
    <m/>
    <m/>
    <x v="0"/>
    <m/>
    <x v="0"/>
  </r>
  <r>
    <s v="FRA210036308Q4 2021EUR"/>
    <x v="4"/>
    <n v="49831"/>
    <s v="SNGST"/>
    <n v="210036308"/>
    <s v="Q4 2021"/>
    <s v="EUR"/>
    <n v="18018.72"/>
    <n v="18018.724999999999"/>
    <n v="-4.9999999973806501E-3"/>
    <n v="18018.72"/>
    <n v="0"/>
    <x v="0"/>
    <m/>
    <m/>
    <m/>
    <m/>
    <s v="none"/>
    <m/>
    <m/>
    <m/>
    <x v="0"/>
    <m/>
    <x v="0"/>
  </r>
  <r>
    <s v="FRA109081058Q0 2021EUR"/>
    <x v="4"/>
    <n v="47239"/>
    <s v="FRAMACO ENTREPRISE"/>
    <n v="109081058"/>
    <s v="Q0 2021"/>
    <s v="EUR"/>
    <n v="406.44"/>
    <n v="406.43189999999998"/>
    <n v="8.1000000000130898E-3"/>
    <n v="406.43189999999998"/>
    <n v="8.1000000000130898E-3"/>
    <x v="0"/>
    <m/>
    <m/>
    <m/>
    <m/>
    <s v="none"/>
    <m/>
    <m/>
    <m/>
    <x v="0"/>
    <m/>
    <x v="0"/>
  </r>
  <r>
    <s v="FRA109081058Q1 2021EUR"/>
    <x v="4"/>
    <n v="47239"/>
    <s v="FRAMACO ENTREPRISE"/>
    <n v="109081058"/>
    <s v="Q1 2021"/>
    <s v="EUR"/>
    <n v="95.49"/>
    <n v="95.493899999999996"/>
    <n v="-3.9000000000015602E-3"/>
    <n v="95.493899999999996"/>
    <n v="-3.9000000000015602E-3"/>
    <x v="0"/>
    <m/>
    <m/>
    <m/>
    <m/>
    <s v="none"/>
    <m/>
    <m/>
    <m/>
    <x v="0"/>
    <m/>
    <x v="0"/>
  </r>
  <r>
    <s v="FRA109081058Q2 2021EUR"/>
    <x v="4"/>
    <n v="47239"/>
    <s v="FRAMACO ENTREPRISE"/>
    <n v="109081058"/>
    <s v="Q2 2021"/>
    <s v="EUR"/>
    <n v="7.89"/>
    <n v="7.899"/>
    <n v="-9.0000000000003393E-3"/>
    <n v="7.899"/>
    <n v="-9.0000000000003393E-3"/>
    <x v="0"/>
    <m/>
    <m/>
    <m/>
    <m/>
    <s v="none"/>
    <m/>
    <m/>
    <m/>
    <x v="0"/>
    <m/>
    <x v="0"/>
  </r>
  <r>
    <s v="FRA109081058Q3 2021EUR"/>
    <x v="4"/>
    <n v="47239"/>
    <s v="FRAMACO ENTREPRISE"/>
    <n v="109081058"/>
    <s v="Q3 2021"/>
    <s v="EUR"/>
    <n v="91.44"/>
    <n v="91.436999999999998"/>
    <n v="3.0000000000001098E-3"/>
    <n v="91.436999999999998"/>
    <n v="3.0000000000001098E-3"/>
    <x v="0"/>
    <m/>
    <m/>
    <m/>
    <m/>
    <s v="none"/>
    <m/>
    <m/>
    <m/>
    <x v="0"/>
    <m/>
    <x v="0"/>
  </r>
  <r>
    <s v="FRA109081058Q4 2021EUR"/>
    <x v="4"/>
    <n v="47239"/>
    <s v="FRAMACO ENTREPRISE"/>
    <n v="109081058"/>
    <s v="Q4 2021"/>
    <s v="EUR"/>
    <n v="435.9"/>
    <n v="442.245"/>
    <n v="-6.3450000000000202"/>
    <n v="442.245"/>
    <n v="-6.3450000000000202"/>
    <x v="4"/>
    <s v="[73741]"/>
    <s v="[37108]"/>
    <s v="no contract attached, service found"/>
    <s v="2022-04-25 13:44:29 +0200"/>
    <s v="none"/>
    <s v="Métier"/>
    <s v="Thao"/>
    <s v="[TN] : Calcul = Report 14741,5 x (1% +1% +1%) = 442,25. Ajustement à facturer : https://astoresuite.com/billing_invoices/show/76179 [HB] ajust controle non facturé car inférieur à 20€"/>
    <x v="1"/>
    <s v="Helene"/>
    <x v="8"/>
  </r>
  <r>
    <s v="FRA10906075Q0 2021EUR"/>
    <x v="4"/>
    <n v="46113"/>
    <s v="LES FRUITIERS DE CHALOSSE"/>
    <n v="10906075"/>
    <s v="Q0 2021"/>
    <s v="EUR"/>
    <n v="34.979999999999997"/>
    <n v="34.9848"/>
    <n v="-4.8000000000030197E-3"/>
    <n v="34.979999999999997"/>
    <n v="0"/>
    <x v="0"/>
    <m/>
    <m/>
    <m/>
    <m/>
    <s v="none"/>
    <m/>
    <m/>
    <m/>
    <x v="0"/>
    <m/>
    <x v="0"/>
  </r>
  <r>
    <s v="FRA10906075Q1 2021EUR"/>
    <x v="4"/>
    <n v="46113"/>
    <s v="LES FRUITIERS DE CHALOSSE"/>
    <n v="10906075"/>
    <s v="Q1 2021"/>
    <s v="EUR"/>
    <n v="308.08"/>
    <n v="308.08"/>
    <n v="0"/>
    <n v="308.08"/>
    <n v="0"/>
    <x v="0"/>
    <m/>
    <m/>
    <m/>
    <m/>
    <s v="none"/>
    <m/>
    <m/>
    <m/>
    <x v="0"/>
    <m/>
    <x v="0"/>
  </r>
  <r>
    <s v="FRA10906075Q2 2021EUR"/>
    <x v="4"/>
    <n v="46113"/>
    <s v="LES FRUITIERS DE CHALOSSE"/>
    <n v="10906075"/>
    <s v="Q2 2021"/>
    <s v="EUR"/>
    <n v="1777.55"/>
    <n v="1777.5463999999999"/>
    <n v="3.6000000000058199E-3"/>
    <n v="1777.55"/>
    <n v="0"/>
    <x v="0"/>
    <m/>
    <m/>
    <m/>
    <m/>
    <s v="none"/>
    <m/>
    <m/>
    <m/>
    <x v="0"/>
    <m/>
    <x v="0"/>
  </r>
  <r>
    <s v="FRA10906075Q3 2021EUR"/>
    <x v="4"/>
    <n v="46113"/>
    <s v="LES FRUITIERS DE CHALOSSE"/>
    <n v="10906075"/>
    <s v="Q3 2021"/>
    <s v="EUR"/>
    <n v="5236.2700000000004"/>
    <n v="5236.2744000000002"/>
    <n v="-4.399999999805E-3"/>
    <n v="5236.2700000000004"/>
    <n v="0"/>
    <x v="0"/>
    <m/>
    <m/>
    <m/>
    <m/>
    <s v="none"/>
    <m/>
    <m/>
    <m/>
    <x v="0"/>
    <m/>
    <x v="0"/>
  </r>
  <r>
    <s v="FRA10906075Q4 2021EUR"/>
    <x v="4"/>
    <n v="46113"/>
    <s v="LES FRUITIERS DE CHALOSSE"/>
    <n v="10906075"/>
    <s v="Q4 2021"/>
    <s v="EUR"/>
    <n v="2349.75"/>
    <n v="2349.7543999999998"/>
    <n v="-4.399999999805E-3"/>
    <n v="2349.75"/>
    <n v="0"/>
    <x v="0"/>
    <m/>
    <m/>
    <m/>
    <m/>
    <s v="none"/>
    <m/>
    <m/>
    <m/>
    <x v="0"/>
    <m/>
    <x v="0"/>
  </r>
  <r>
    <s v="FRA29280038Q0 2021EUR"/>
    <x v="4"/>
    <n v="54365"/>
    <s v="ACELEC"/>
    <n v="29280038"/>
    <s v="Q0 2021"/>
    <s v="EUR"/>
    <n v="3451.41"/>
    <n v="3451.4171999999999"/>
    <n v="-7.2000000000116398E-3"/>
    <n v="3451.41"/>
    <n v="0"/>
    <x v="0"/>
    <m/>
    <m/>
    <m/>
    <m/>
    <s v="none"/>
    <m/>
    <m/>
    <m/>
    <x v="0"/>
    <m/>
    <x v="0"/>
  </r>
  <r>
    <s v="FRA29280038Q1 2021EUR"/>
    <x v="4"/>
    <n v="54365"/>
    <s v="ACELEC"/>
    <n v="29280038"/>
    <s v="Q1 2021"/>
    <s v="EUR"/>
    <n v="7548.51"/>
    <n v="7548.5105999999996"/>
    <n v="-5.9999999939464E-4"/>
    <n v="7548.51"/>
    <n v="0"/>
    <x v="0"/>
    <m/>
    <m/>
    <m/>
    <m/>
    <s v="none"/>
    <m/>
    <m/>
    <m/>
    <x v="0"/>
    <m/>
    <x v="0"/>
  </r>
  <r>
    <s v="FRA29280038Q2 2021EUR"/>
    <x v="4"/>
    <n v="54365"/>
    <s v="ACELEC"/>
    <n v="29280038"/>
    <s v="Q2 2021"/>
    <s v="EUR"/>
    <n v="15199.89"/>
    <n v="15199.888199999999"/>
    <n v="1.8000000000029099E-3"/>
    <n v="15199.89"/>
    <n v="0"/>
    <x v="0"/>
    <m/>
    <m/>
    <m/>
    <m/>
    <s v="none"/>
    <m/>
    <m/>
    <m/>
    <x v="0"/>
    <m/>
    <x v="0"/>
  </r>
  <r>
    <s v="FRA29280038Q3 2021EUR"/>
    <x v="4"/>
    <n v="54365"/>
    <s v="ACELEC"/>
    <n v="29280038"/>
    <s v="Q3 2021"/>
    <s v="EUR"/>
    <n v="10955.37"/>
    <n v="10955.3568"/>
    <n v="1.3200000001234001E-2"/>
    <n v="10955.37"/>
    <n v="0"/>
    <x v="0"/>
    <m/>
    <m/>
    <m/>
    <m/>
    <s v="none"/>
    <m/>
    <m/>
    <m/>
    <x v="0"/>
    <m/>
    <x v="0"/>
  </r>
  <r>
    <s v="FRA29280038Q4 2021EUR"/>
    <x v="4"/>
    <n v="54365"/>
    <s v="ACELEC"/>
    <n v="29280038"/>
    <s v="Q4 2021"/>
    <s v="EUR"/>
    <n v="12688.77"/>
    <n v="12688.7583"/>
    <n v="1.17000000009284E-2"/>
    <n v="12688.77"/>
    <n v="0"/>
    <x v="0"/>
    <m/>
    <m/>
    <m/>
    <m/>
    <s v="none"/>
    <m/>
    <m/>
    <m/>
    <x v="0"/>
    <m/>
    <x v="0"/>
  </r>
  <r>
    <s v="FRA29302039Q0 2021EUR"/>
    <x v="4"/>
    <n v="57820"/>
    <s v="PROCHIMA"/>
    <n v="29302039"/>
    <s v="Q0 2021"/>
    <s v="EUR"/>
    <n v="518.67999999999995"/>
    <n v="518.68399999999997"/>
    <n v="-4.0000000000190898E-3"/>
    <n v="518.67999999999995"/>
    <n v="0"/>
    <x v="0"/>
    <m/>
    <m/>
    <m/>
    <m/>
    <s v="none"/>
    <m/>
    <m/>
    <m/>
    <x v="0"/>
    <m/>
    <x v="0"/>
  </r>
  <r>
    <s v="FRA29302039Q1 2021EUR"/>
    <x v="4"/>
    <n v="57820"/>
    <s v="PROCHIMA"/>
    <n v="29302039"/>
    <s v="Q1 2021"/>
    <s v="EUR"/>
    <n v="530.09"/>
    <n v="530.09050000000002"/>
    <n v="-4.9999999998817603E-4"/>
    <n v="530.09"/>
    <n v="0"/>
    <x v="0"/>
    <m/>
    <m/>
    <m/>
    <m/>
    <s v="none"/>
    <m/>
    <m/>
    <m/>
    <x v="0"/>
    <m/>
    <x v="0"/>
  </r>
  <r>
    <s v="FRA29302039Q2 2021EUR"/>
    <x v="4"/>
    <n v="57820"/>
    <s v="PROCHIMA"/>
    <n v="29302039"/>
    <s v="Q2 2021"/>
    <s v="EUR"/>
    <n v="1112.6400000000001"/>
    <n v="1112.6385"/>
    <n v="1.50000000007821E-3"/>
    <n v="1112.6400000000001"/>
    <n v="0"/>
    <x v="0"/>
    <m/>
    <m/>
    <m/>
    <m/>
    <s v="none"/>
    <m/>
    <m/>
    <m/>
    <x v="0"/>
    <m/>
    <x v="0"/>
  </r>
  <r>
    <s v="FRA29302039Q3 2021EUR"/>
    <x v="4"/>
    <n v="57820"/>
    <s v="PROCHIMA"/>
    <n v="29302039"/>
    <s v="Q3 2021"/>
    <s v="EUR"/>
    <n v="1332.35"/>
    <n v="1332.3505"/>
    <n v="-5.0000000010186297E-4"/>
    <n v="1332.35"/>
    <n v="0"/>
    <x v="0"/>
    <m/>
    <m/>
    <m/>
    <m/>
    <s v="none"/>
    <m/>
    <m/>
    <m/>
    <x v="0"/>
    <m/>
    <x v="0"/>
  </r>
  <r>
    <s v="FRA29302039Q4 2021EUR"/>
    <x v="4"/>
    <n v="57820"/>
    <s v="PROCHIMA"/>
    <n v="29302039"/>
    <s v="Q4 2021"/>
    <s v="EUR"/>
    <n v="1410.67"/>
    <n v="1410.6704999999999"/>
    <n v="-4.9999999987448897E-4"/>
    <n v="1410.67"/>
    <n v="0"/>
    <x v="0"/>
    <m/>
    <m/>
    <m/>
    <m/>
    <s v="none"/>
    <m/>
    <m/>
    <m/>
    <x v="0"/>
    <m/>
    <x v="0"/>
  </r>
  <r>
    <s v="FRA2196406479 TRAVAUXQ1 2021EUR"/>
    <x v="4"/>
    <n v="44934"/>
    <s v="CHUBB FRANCE"/>
    <s v="2196406479 TRAVAUX"/>
    <s v="Q1 2021"/>
    <s v="EUR"/>
    <n v="58"/>
    <n v="58"/>
    <n v="0"/>
    <n v="58"/>
    <n v="0"/>
    <x v="0"/>
    <m/>
    <m/>
    <m/>
    <m/>
    <s v="none"/>
    <m/>
    <m/>
    <m/>
    <x v="0"/>
    <m/>
    <x v="0"/>
  </r>
  <r>
    <s v="FRA2196406479 TRAVAUXQ2 2021EUR"/>
    <x v="4"/>
    <n v="44934"/>
    <s v="CHUBB FRANCE"/>
    <s v="2196406479 TRAVAUX"/>
    <s v="Q2 2021"/>
    <s v="EUR"/>
    <n v="110.36"/>
    <n v="110.36"/>
    <n v="0"/>
    <n v="110.36"/>
    <n v="0"/>
    <x v="0"/>
    <m/>
    <m/>
    <m/>
    <m/>
    <s v="none"/>
    <m/>
    <m/>
    <m/>
    <x v="0"/>
    <m/>
    <x v="0"/>
  </r>
  <r>
    <s v="FRA2196406480 MAINTENANCEQ0 2021EUR"/>
    <x v="4"/>
    <n v="44934"/>
    <s v="CHUBB FRANCE"/>
    <s v="2196406480 MAINTENANCE"/>
    <s v="Q0 2021"/>
    <s v="EUR"/>
    <n v="1898.41"/>
    <n v="1898.414"/>
    <n v="-3.9999999999054099E-3"/>
    <n v="1898.41"/>
    <n v="0"/>
    <x v="0"/>
    <m/>
    <m/>
    <m/>
    <m/>
    <s v="none"/>
    <m/>
    <m/>
    <m/>
    <x v="0"/>
    <m/>
    <x v="0"/>
  </r>
  <r>
    <s v="FRA2196406480 MAINTENANCEQ1 2021EUR"/>
    <x v="4"/>
    <n v="44934"/>
    <s v="CHUBB FRANCE"/>
    <s v="2196406480 MAINTENANCE"/>
    <s v="Q1 2021"/>
    <s v="EUR"/>
    <n v="4924.3100000000004"/>
    <n v="4924.3100000000004"/>
    <n v="0"/>
    <n v="4924.3100000000004"/>
    <n v="0"/>
    <x v="0"/>
    <m/>
    <m/>
    <m/>
    <m/>
    <s v="none"/>
    <m/>
    <m/>
    <m/>
    <x v="0"/>
    <m/>
    <x v="0"/>
  </r>
  <r>
    <s v="FRA2196406480 MAINTENANCEQ2 2021EUR"/>
    <x v="4"/>
    <n v="44934"/>
    <s v="CHUBB FRANCE"/>
    <s v="2196406480 MAINTENANCE"/>
    <s v="Q2 2021"/>
    <s v="EUR"/>
    <n v="5741.39"/>
    <n v="5741.3912"/>
    <n v="-1.1999999996987699E-3"/>
    <n v="5741.39"/>
    <n v="0"/>
    <x v="0"/>
    <m/>
    <m/>
    <m/>
    <m/>
    <s v="none"/>
    <m/>
    <m/>
    <m/>
    <x v="0"/>
    <m/>
    <x v="0"/>
  </r>
  <r>
    <s v="FRA2196406480 MAINTENANCEQ3 2021EUR"/>
    <x v="4"/>
    <n v="44934"/>
    <s v="CHUBB FRANCE"/>
    <s v="2196406480 MAINTENANCE"/>
    <s v="Q3 2021"/>
    <s v="EUR"/>
    <n v="2649.69"/>
    <n v="2649.6904"/>
    <n v="-3.9999999989959103E-4"/>
    <n v="2649.69"/>
    <n v="0"/>
    <x v="0"/>
    <m/>
    <m/>
    <m/>
    <m/>
    <s v="none"/>
    <m/>
    <m/>
    <m/>
    <x v="0"/>
    <m/>
    <x v="0"/>
  </r>
  <r>
    <s v="FRA2196406480 MAINTENANCEQ4 2021EUR"/>
    <x v="4"/>
    <n v="44934"/>
    <s v="CHUBB FRANCE"/>
    <s v="2196406480 MAINTENANCE"/>
    <s v="Q4 2021"/>
    <s v="EUR"/>
    <n v="10274.1"/>
    <n v="10274.096"/>
    <n v="4.0000000008149003E-3"/>
    <n v="10274.1"/>
    <n v="0"/>
    <x v="0"/>
    <m/>
    <m/>
    <m/>
    <m/>
    <s v="none"/>
    <m/>
    <m/>
    <m/>
    <x v="0"/>
    <m/>
    <x v="0"/>
  </r>
  <r>
    <s v="FRA18229014Q1 2021EUR"/>
    <x v="4"/>
    <n v="47215"/>
    <s v="MC GESTION"/>
    <n v="18229014"/>
    <s v="Q1 2021"/>
    <s v="EUR"/>
    <n v="36017.65"/>
    <n v="36017.646000000001"/>
    <n v="4.0000000008149003E-3"/>
    <n v="36017.65"/>
    <n v="0"/>
    <x v="0"/>
    <m/>
    <m/>
    <m/>
    <m/>
    <s v="none"/>
    <m/>
    <m/>
    <m/>
    <x v="0"/>
    <m/>
    <x v="0"/>
  </r>
  <r>
    <s v="FRA18229014Q2 2021EUR"/>
    <x v="4"/>
    <n v="47215"/>
    <s v="MC GESTION"/>
    <n v="18229014"/>
    <s v="Q2 2021"/>
    <s v="EUR"/>
    <n v="119377.08"/>
    <n v="119377.083"/>
    <n v="-2.9999999969731999E-3"/>
    <n v="119377.08"/>
    <n v="0"/>
    <x v="0"/>
    <m/>
    <m/>
    <m/>
    <m/>
    <s v="none"/>
    <m/>
    <m/>
    <m/>
    <x v="0"/>
    <m/>
    <x v="0"/>
  </r>
  <r>
    <s v="FRA18229014Q3 2021EUR"/>
    <x v="4"/>
    <n v="47215"/>
    <s v="MC GESTION"/>
    <n v="18229014"/>
    <s v="Q3 2021"/>
    <s v="EUR"/>
    <n v="239509.75"/>
    <n v="239509.74600000001"/>
    <n v="3.9999999862629903E-3"/>
    <n v="239509.75"/>
    <n v="0"/>
    <x v="0"/>
    <m/>
    <m/>
    <m/>
    <m/>
    <s v="none"/>
    <m/>
    <m/>
    <m/>
    <x v="0"/>
    <m/>
    <x v="0"/>
  </r>
  <r>
    <s v="FRA18229014Q4 2021EUR"/>
    <x v="4"/>
    <n v="47215"/>
    <s v="MC GESTION"/>
    <n v="18229014"/>
    <s v="Q4 2021"/>
    <s v="EUR"/>
    <n v="278181.77"/>
    <n v="278181.77100000001"/>
    <n v="-9.9999998928978996E-4"/>
    <n v="278181.77"/>
    <n v="0"/>
    <x v="0"/>
    <m/>
    <m/>
    <m/>
    <m/>
    <s v="none"/>
    <m/>
    <m/>
    <m/>
    <x v="0"/>
    <m/>
    <x v="0"/>
  </r>
  <r>
    <s v="FRA19221010Q1 2021EUR"/>
    <x v="4"/>
    <n v="47215"/>
    <s v="MC GESTION"/>
    <n v="19221010"/>
    <s v="Q1 2021"/>
    <s v="EUR"/>
    <n v="923.27"/>
    <n v="923.27"/>
    <n v="0"/>
    <n v="923.27"/>
    <n v="0"/>
    <x v="0"/>
    <m/>
    <m/>
    <m/>
    <m/>
    <s v="none"/>
    <m/>
    <m/>
    <m/>
    <x v="0"/>
    <m/>
    <x v="0"/>
  </r>
  <r>
    <s v="FRA19221010Q2 2021EUR"/>
    <x v="4"/>
    <n v="47215"/>
    <s v="MC GESTION"/>
    <n v="19221010"/>
    <s v="Q2 2021"/>
    <s v="EUR"/>
    <n v="7450.42"/>
    <n v="7450.42"/>
    <n v="0"/>
    <n v="7450.42"/>
    <n v="0"/>
    <x v="0"/>
    <m/>
    <m/>
    <m/>
    <m/>
    <s v="none"/>
    <m/>
    <m/>
    <m/>
    <x v="0"/>
    <m/>
    <x v="0"/>
  </r>
  <r>
    <s v="FRA19221010Q3 2021EUR"/>
    <x v="4"/>
    <n v="47215"/>
    <s v="MC GESTION"/>
    <n v="19221010"/>
    <s v="Q3 2021"/>
    <s v="EUR"/>
    <n v="18505.009999999998"/>
    <n v="18505.009999999998"/>
    <n v="0"/>
    <n v="18505.009999999998"/>
    <n v="0"/>
    <x v="0"/>
    <m/>
    <m/>
    <m/>
    <m/>
    <s v="none"/>
    <m/>
    <m/>
    <m/>
    <x v="0"/>
    <m/>
    <x v="0"/>
  </r>
  <r>
    <s v="FRA19221010Q4 2021EUR"/>
    <x v="4"/>
    <n v="47215"/>
    <s v="MC GESTION"/>
    <n v="19221010"/>
    <s v="Q4 2021"/>
    <s v="EUR"/>
    <n v="37768.14"/>
    <n v="37768.135000000002"/>
    <n v="4.9999999973806501E-3"/>
    <n v="37768.14"/>
    <n v="0"/>
    <x v="0"/>
    <m/>
    <m/>
    <m/>
    <m/>
    <s v="none"/>
    <m/>
    <m/>
    <m/>
    <x v="0"/>
    <m/>
    <x v="0"/>
  </r>
  <r>
    <s v="FRA19217006Q0 2021EUR"/>
    <x v="4"/>
    <n v="48706"/>
    <s v="ALAIN MILLIAT"/>
    <n v="19217006"/>
    <s v="Q0 2021"/>
    <s v="EUR"/>
    <n v="56.16"/>
    <n v="56.161999999999999"/>
    <n v="-2.0000000000024399E-3"/>
    <n v="56.16"/>
    <n v="0"/>
    <x v="0"/>
    <m/>
    <m/>
    <m/>
    <m/>
    <s v="none"/>
    <m/>
    <m/>
    <m/>
    <x v="0"/>
    <m/>
    <x v="0"/>
  </r>
  <r>
    <s v="FRA19217006Q1 2021EUR"/>
    <x v="4"/>
    <n v="48706"/>
    <s v="ALAIN MILLIAT"/>
    <n v="19217006"/>
    <s v="Q1 2021"/>
    <s v="EUR"/>
    <n v="4398.8599999999997"/>
    <n v="4398.8609999999999"/>
    <n v="-1.0000000002037201E-3"/>
    <n v="4398.8599999999997"/>
    <n v="0"/>
    <x v="0"/>
    <m/>
    <m/>
    <m/>
    <m/>
    <s v="none"/>
    <m/>
    <m/>
    <m/>
    <x v="0"/>
    <m/>
    <x v="0"/>
  </r>
  <r>
    <s v="FRA19217006Q2 2021EUR"/>
    <x v="4"/>
    <n v="48706"/>
    <s v="ALAIN MILLIAT"/>
    <n v="19217006"/>
    <s v="Q2 2021"/>
    <s v="EUR"/>
    <n v="10260.040000000001"/>
    <n v="10260.040999999999"/>
    <n v="-9.9999999838473698E-4"/>
    <n v="10260.040000000001"/>
    <n v="0"/>
    <x v="0"/>
    <m/>
    <m/>
    <m/>
    <m/>
    <s v="none"/>
    <m/>
    <m/>
    <m/>
    <x v="0"/>
    <m/>
    <x v="0"/>
  </r>
  <r>
    <s v="FRA19217006Q3 2021EUR"/>
    <x v="4"/>
    <n v="48706"/>
    <s v="ALAIN MILLIAT"/>
    <n v="19217006"/>
    <s v="Q3 2021"/>
    <s v="EUR"/>
    <n v="17422.62"/>
    <n v="17422.629000000001"/>
    <n v="-9.0000000018335396E-3"/>
    <n v="17422.62"/>
    <n v="0"/>
    <x v="0"/>
    <m/>
    <m/>
    <m/>
    <m/>
    <s v="none"/>
    <m/>
    <m/>
    <m/>
    <x v="0"/>
    <m/>
    <x v="0"/>
  </r>
  <r>
    <s v="FRA19217006Q4 2021EUR"/>
    <x v="4"/>
    <n v="48706"/>
    <s v="ALAIN MILLIAT"/>
    <n v="19217006"/>
    <s v="Q4 2021"/>
    <s v="EUR"/>
    <n v="16787"/>
    <n v="16786.995999999999"/>
    <n v="4.0000000008149003E-3"/>
    <n v="16787"/>
    <n v="0"/>
    <x v="0"/>
    <m/>
    <m/>
    <m/>
    <m/>
    <s v="none"/>
    <m/>
    <m/>
    <m/>
    <x v="0"/>
    <m/>
    <x v="0"/>
  </r>
  <r>
    <s v="FRA29280003Q0 2021EUR"/>
    <x v="4"/>
    <n v="55523"/>
    <s v="ENERCLIM"/>
    <n v="29280003"/>
    <s v="Q0 2021"/>
    <s v="EUR"/>
    <n v="153.88"/>
    <n v="153.88659999999999"/>
    <n v="-6.5999999999917201E-3"/>
    <n v="153.88659999999999"/>
    <n v="-6.5999999999917201E-3"/>
    <x v="0"/>
    <m/>
    <m/>
    <m/>
    <m/>
    <s v="none"/>
    <m/>
    <m/>
    <m/>
    <x v="0"/>
    <m/>
    <x v="0"/>
  </r>
  <r>
    <s v="FRA29280003Q1 2021EUR"/>
    <x v="4"/>
    <n v="55523"/>
    <s v="ENERCLIM"/>
    <n v="29280003"/>
    <s v="Q1 2021"/>
    <s v="EUR"/>
    <n v="7350.4"/>
    <n v="7350.4"/>
    <n v="0"/>
    <n v="7350.4"/>
    <n v="0"/>
    <x v="0"/>
    <m/>
    <m/>
    <m/>
    <m/>
    <s v="none"/>
    <m/>
    <m/>
    <m/>
    <x v="0"/>
    <m/>
    <x v="0"/>
  </r>
  <r>
    <s v="FRA29280003Q2 2021EUR"/>
    <x v="4"/>
    <n v="55523"/>
    <s v="ENERCLIM"/>
    <n v="29280003"/>
    <s v="Q2 2021"/>
    <s v="EUR"/>
    <n v="4714.1000000000004"/>
    <n v="4714.1045999999997"/>
    <n v="-4.5999999993000503E-3"/>
    <n v="4714.1045999999997"/>
    <n v="-4.5999999993000503E-3"/>
    <x v="0"/>
    <m/>
    <m/>
    <m/>
    <m/>
    <s v="none"/>
    <m/>
    <m/>
    <m/>
    <x v="0"/>
    <m/>
    <x v="0"/>
  </r>
  <r>
    <s v="FRA29280003Q3 2021EUR"/>
    <x v="4"/>
    <n v="55523"/>
    <s v="ENERCLIM"/>
    <n v="29280003"/>
    <s v="Q3 2021"/>
    <s v="EUR"/>
    <n v="4168.8999999999996"/>
    <n v="4168.9098000000004"/>
    <n v="-9.8000000007232302E-3"/>
    <n v="4168.9098000000004"/>
    <n v="-9.8000000007232302E-3"/>
    <x v="0"/>
    <m/>
    <m/>
    <m/>
    <m/>
    <s v="none"/>
    <m/>
    <m/>
    <m/>
    <x v="0"/>
    <m/>
    <x v="0"/>
  </r>
  <r>
    <s v="FRA29280003Q4 2021EUR"/>
    <x v="4"/>
    <n v="55523"/>
    <s v="ENERCLIM"/>
    <n v="29280003"/>
    <s v="Q4 2021"/>
    <s v="EUR"/>
    <n v="2592.06"/>
    <n v="2595.5504000000001"/>
    <n v="-3.4904000000001298"/>
    <n v="2595.5504000000001"/>
    <n v="-3.4904000000001298"/>
    <x v="4"/>
    <s v="[73739]"/>
    <s v="[37106]"/>
    <s v="no contract attached, service found"/>
    <s v="2022-04-25 13:44:29 +0200"/>
    <s v="none"/>
    <s v="Métier"/>
    <s v="Thao"/>
    <s v="[TN] : RDBC OK. Ecart = Ajustement à facturer https://astoresuite.com/billing_invoices/show/76178 [HB] ajust controle non facturé car inférieur à 20€"/>
    <x v="1"/>
    <s v="Helene"/>
    <x v="8"/>
  </r>
  <r>
    <s v="FRA28314089Q0 2021EUR"/>
    <x v="4"/>
    <n v="44543"/>
    <s v="SOLIA"/>
    <n v="28314089"/>
    <s v="Q0 2021"/>
    <s v="EUR"/>
    <n v="1062.1099999999999"/>
    <n v="1062.1134999999999"/>
    <n v="-3.5000000000309198E-3"/>
    <n v="1062.1099999999999"/>
    <n v="0"/>
    <x v="0"/>
    <m/>
    <m/>
    <m/>
    <m/>
    <s v="none"/>
    <m/>
    <m/>
    <m/>
    <x v="0"/>
    <m/>
    <x v="0"/>
  </r>
  <r>
    <s v="FRA28314089Q1 2021EUR"/>
    <x v="4"/>
    <n v="44543"/>
    <s v="SOLIA"/>
    <n v="28314089"/>
    <s v="Q1 2021"/>
    <s v="EUR"/>
    <n v="10592.92"/>
    <n v="10592.921"/>
    <n v="-1.0000000002037201E-3"/>
    <n v="10592.92"/>
    <n v="0"/>
    <x v="0"/>
    <m/>
    <m/>
    <m/>
    <m/>
    <s v="none"/>
    <m/>
    <m/>
    <m/>
    <x v="0"/>
    <m/>
    <x v="0"/>
  </r>
  <r>
    <s v="FRA28314089Q2 2021EUR"/>
    <x v="4"/>
    <n v="44543"/>
    <s v="SOLIA"/>
    <n v="28314089"/>
    <s v="Q2 2021"/>
    <s v="EUR"/>
    <n v="2535"/>
    <n v="2535.0014999999999"/>
    <n v="-1.49999999985084E-3"/>
    <n v="2535"/>
    <n v="0"/>
    <x v="0"/>
    <m/>
    <m/>
    <m/>
    <m/>
    <s v="none"/>
    <m/>
    <m/>
    <m/>
    <x v="0"/>
    <m/>
    <x v="0"/>
  </r>
  <r>
    <s v="FRA28314089Q3 2021EUR"/>
    <x v="4"/>
    <n v="44543"/>
    <s v="SOLIA"/>
    <n v="28314089"/>
    <s v="Q3 2021"/>
    <s v="EUR"/>
    <n v="5959.89"/>
    <n v="5959.8905000000004"/>
    <n v="-5.0000000010186297E-4"/>
    <n v="5959.89"/>
    <n v="0"/>
    <x v="0"/>
    <m/>
    <m/>
    <m/>
    <m/>
    <s v="none"/>
    <m/>
    <m/>
    <m/>
    <x v="0"/>
    <m/>
    <x v="0"/>
  </r>
  <r>
    <s v="FRA28314089Q4 2021EUR"/>
    <x v="4"/>
    <n v="44543"/>
    <s v="SOLIA"/>
    <n v="28314089"/>
    <s v="Q4 2021"/>
    <s v="EUR"/>
    <n v="7924.94"/>
    <n v="7924.94"/>
    <n v="9.0949470177292804E-13"/>
    <n v="7924.94"/>
    <n v="0"/>
    <x v="0"/>
    <m/>
    <m/>
    <m/>
    <m/>
    <s v="none"/>
    <m/>
    <m/>
    <m/>
    <x v="0"/>
    <m/>
    <x v="0"/>
  </r>
  <r>
    <s v="FRA18316008Q1 2021EUR"/>
    <x v="4"/>
    <n v="45920"/>
    <s v="FRAIDIS"/>
    <n v="18316008"/>
    <s v="Q1 2021"/>
    <s v="EUR"/>
    <n v="136.05000000000001"/>
    <n v="136.0515"/>
    <n v="-1.4999999999929499E-3"/>
    <n v="136.05000000000001"/>
    <n v="0"/>
    <x v="0"/>
    <m/>
    <m/>
    <m/>
    <m/>
    <s v="none"/>
    <m/>
    <m/>
    <m/>
    <x v="0"/>
    <m/>
    <x v="0"/>
  </r>
  <r>
    <s v="FRA18316008Q2 2021EUR"/>
    <x v="4"/>
    <n v="45920"/>
    <s v="FRAIDIS"/>
    <n v="18316008"/>
    <s v="Q2 2021"/>
    <s v="EUR"/>
    <n v="399.05"/>
    <n v="399.04700000000003"/>
    <n v="2.9999999999858998E-3"/>
    <n v="399.05"/>
    <n v="0"/>
    <x v="0"/>
    <m/>
    <m/>
    <m/>
    <m/>
    <s v="none"/>
    <m/>
    <m/>
    <m/>
    <x v="0"/>
    <m/>
    <x v="0"/>
  </r>
  <r>
    <s v="FRA18316008Q3 2021EUR"/>
    <x v="4"/>
    <n v="45920"/>
    <s v="FRAIDIS"/>
    <n v="18316008"/>
    <s v="Q3 2021"/>
    <s v="EUR"/>
    <n v="1309.7"/>
    <n v="1309.6980000000001"/>
    <n v="1.9999999999527002E-3"/>
    <n v="1309.7"/>
    <n v="0"/>
    <x v="0"/>
    <m/>
    <m/>
    <m/>
    <m/>
    <s v="none"/>
    <m/>
    <m/>
    <m/>
    <x v="0"/>
    <m/>
    <x v="0"/>
  </r>
  <r>
    <s v="FRA18316008Q4 2021EUR"/>
    <x v="4"/>
    <n v="45920"/>
    <s v="FRAIDIS"/>
    <n v="18316008"/>
    <s v="Q4 2021"/>
    <s v="EUR"/>
    <n v="872.27"/>
    <n v="872.26700000000005"/>
    <n v="2.9999999999290499E-3"/>
    <n v="872.27"/>
    <n v="0"/>
    <x v="0"/>
    <m/>
    <m/>
    <m/>
    <m/>
    <s v="none"/>
    <m/>
    <m/>
    <m/>
    <x v="0"/>
    <m/>
    <x v="0"/>
  </r>
  <r>
    <s v="FRA28306077Q0 2021EUR"/>
    <x v="4"/>
    <n v="44773"/>
    <s v="BLANCHISSERIE MEGALINGE"/>
    <n v="28306077"/>
    <s v="Q0 2021"/>
    <s v="EUR"/>
    <n v="46.97"/>
    <n v="46.966200000000001"/>
    <n v="3.7999999999982401E-3"/>
    <n v="46.97"/>
    <n v="0"/>
    <x v="0"/>
    <m/>
    <m/>
    <m/>
    <m/>
    <s v="none"/>
    <m/>
    <m/>
    <m/>
    <x v="0"/>
    <m/>
    <x v="0"/>
  </r>
  <r>
    <s v="FRA28306077Q1 2021EUR"/>
    <x v="4"/>
    <n v="44773"/>
    <s v="BLANCHISSERIE MEGALINGE"/>
    <n v="28306077"/>
    <s v="Q1 2021"/>
    <s v="EUR"/>
    <n v="1132.0999999999999"/>
    <n v="1132.1045999999999"/>
    <n v="-4.5999999999821696E-3"/>
    <n v="1132.0999999999999"/>
    <n v="0"/>
    <x v="0"/>
    <m/>
    <m/>
    <m/>
    <m/>
    <s v="none"/>
    <m/>
    <m/>
    <m/>
    <x v="0"/>
    <m/>
    <x v="0"/>
  </r>
  <r>
    <s v="FRA28306077Q2 2021EUR"/>
    <x v="4"/>
    <n v="44773"/>
    <s v="BLANCHISSERIE MEGALINGE"/>
    <n v="28306077"/>
    <s v="Q2 2021"/>
    <s v="EUR"/>
    <n v="1829.42"/>
    <n v="1829.4156"/>
    <n v="4.4000000000323702E-3"/>
    <n v="1829.42"/>
    <n v="0"/>
    <x v="0"/>
    <m/>
    <m/>
    <m/>
    <m/>
    <s v="none"/>
    <m/>
    <m/>
    <m/>
    <x v="0"/>
    <m/>
    <x v="0"/>
  </r>
  <r>
    <s v="FRA28306077Q3 2021EUR"/>
    <x v="4"/>
    <n v="44773"/>
    <s v="BLANCHISSERIE MEGALINGE"/>
    <n v="28306077"/>
    <s v="Q3 2021"/>
    <s v="EUR"/>
    <n v="4382.4799999999996"/>
    <n v="4382.4755999999998"/>
    <n v="4.399999999805E-3"/>
    <n v="4382.4799999999996"/>
    <n v="0"/>
    <x v="0"/>
    <m/>
    <m/>
    <m/>
    <m/>
    <s v="none"/>
    <m/>
    <m/>
    <m/>
    <x v="0"/>
    <m/>
    <x v="0"/>
  </r>
  <r>
    <s v="FRA28306077Q4 2021EUR"/>
    <x v="4"/>
    <n v="44773"/>
    <s v="BLANCHISSERIE MEGALINGE"/>
    <n v="28306077"/>
    <s v="Q4 2021"/>
    <s v="EUR"/>
    <n v="2750.61"/>
    <n v="2750.6066999999998"/>
    <n v="3.3000000003085002E-3"/>
    <n v="2750.61"/>
    <n v="0"/>
    <x v="0"/>
    <m/>
    <m/>
    <m/>
    <m/>
    <s v="none"/>
    <m/>
    <m/>
    <m/>
    <x v="0"/>
    <m/>
    <x v="0"/>
  </r>
  <r>
    <s v="FRA2205106801Q1 2021EUR"/>
    <x v="4"/>
    <n v="45927"/>
    <s v="BOUYGUES ENERGIES ET SERVICES - GET NORD 821X"/>
    <n v="2205106801"/>
    <s v="Q1 2021"/>
    <s v="EUR"/>
    <n v="313.7"/>
    <n v="313.70299999999997"/>
    <n v="-2.9999999999858998E-3"/>
    <n v="313.7"/>
    <n v="0"/>
    <x v="0"/>
    <m/>
    <m/>
    <m/>
    <m/>
    <s v="none"/>
    <m/>
    <m/>
    <m/>
    <x v="0"/>
    <m/>
    <x v="0"/>
  </r>
  <r>
    <s v="FRA2205106801Q2 2021EUR"/>
    <x v="4"/>
    <n v="45927"/>
    <s v="BOUYGUES ENERGIES ET SERVICES - GET NORD 821X"/>
    <n v="2205106801"/>
    <s v="Q2 2021"/>
    <s v="EUR"/>
    <n v="-220.88"/>
    <n v="-220.87909999999999"/>
    <n v="-9.0000000000145497E-4"/>
    <n v="-220.88"/>
    <n v="0"/>
    <x v="0"/>
    <m/>
    <m/>
    <m/>
    <m/>
    <s v="none"/>
    <m/>
    <m/>
    <m/>
    <x v="0"/>
    <m/>
    <x v="0"/>
  </r>
  <r>
    <s v="FRA2205106801Q3 2021EUR"/>
    <x v="4"/>
    <n v="45927"/>
    <s v="BOUYGUES ENERGIES ET SERVICES - GET NORD 821X"/>
    <n v="2205106801"/>
    <s v="Q3 2021"/>
    <s v="EUR"/>
    <n v="225.87"/>
    <n v="225.8638"/>
    <n v="6.2000000000068597E-3"/>
    <n v="225.87"/>
    <n v="0"/>
    <x v="0"/>
    <m/>
    <m/>
    <m/>
    <m/>
    <s v="none"/>
    <m/>
    <m/>
    <m/>
    <x v="0"/>
    <m/>
    <x v="0"/>
  </r>
  <r>
    <s v="FRA2205106801Q0 2021EUR"/>
    <x v="4"/>
    <n v="45927"/>
    <s v="BOUYGUES ENERGIES ET SERVICES - GET NORD 821X"/>
    <n v="2205106801"/>
    <s v="Q0 2021"/>
    <s v="EUR"/>
    <n v="4782.3"/>
    <n v="4782.3023999999996"/>
    <n v="-2.3999999993975498E-3"/>
    <n v="4782.3"/>
    <n v="0"/>
    <x v="0"/>
    <m/>
    <m/>
    <m/>
    <m/>
    <s v="none"/>
    <m/>
    <m/>
    <m/>
    <x v="0"/>
    <m/>
    <x v="0"/>
  </r>
  <r>
    <s v="FRA2205106801Q4 2021EUR"/>
    <x v="4"/>
    <n v="45927"/>
    <s v="BOUYGUES ENERGIES ET SERVICES - GET NORD 821X"/>
    <n v="2205106801"/>
    <s v="Q4 2021"/>
    <s v="EUR"/>
    <n v="154.46"/>
    <n v="154.45679999999999"/>
    <n v="3.2000000000209599E-3"/>
    <n v="154.46"/>
    <n v="0"/>
    <x v="0"/>
    <m/>
    <m/>
    <m/>
    <m/>
    <s v="none"/>
    <m/>
    <m/>
    <m/>
    <x v="0"/>
    <m/>
    <x v="0"/>
  </r>
  <r>
    <s v="FRA19229018Q1 2021EUR"/>
    <x v="4"/>
    <n v="4369"/>
    <s v="TRANSGOURMET OPERATIONS"/>
    <n v="19229018"/>
    <s v="Q1 2021"/>
    <s v="EUR"/>
    <n v="997126.68"/>
    <n v="997126.68629999994"/>
    <n v="-6.2999998917803099E-3"/>
    <n v="997126.68"/>
    <n v="0"/>
    <x v="0"/>
    <m/>
    <m/>
    <m/>
    <m/>
    <s v="none"/>
    <s v="Hexa"/>
    <s v="Zakaria"/>
    <m/>
    <x v="2"/>
    <s v="Zakaria"/>
    <x v="0"/>
  </r>
  <r>
    <s v="FRA19229018Q2 2021EUR"/>
    <x v="4"/>
    <n v="4369"/>
    <s v="TRANSGOURMET OPERATIONS"/>
    <n v="19229018"/>
    <s v="Q2 2021"/>
    <s v="EUR"/>
    <n v="1408532.64"/>
    <n v="1408532.6465"/>
    <n v="-6.5000001341104499E-3"/>
    <n v="1408532.64"/>
    <n v="0"/>
    <x v="0"/>
    <m/>
    <m/>
    <m/>
    <m/>
    <s v="none"/>
    <m/>
    <m/>
    <m/>
    <x v="0"/>
    <m/>
    <x v="0"/>
  </r>
  <r>
    <s v="FRA19229018Q3 2021EUR"/>
    <x v="4"/>
    <n v="4369"/>
    <s v="TRANSGOURMET OPERATIONS"/>
    <n v="19229018"/>
    <s v="Q3 2021"/>
    <s v="EUR"/>
    <n v="2582828.7799999998"/>
    <n v="2582828.7725999998"/>
    <n v="7.4000000022351698E-3"/>
    <n v="2582828.7799999998"/>
    <n v="0"/>
    <x v="0"/>
    <m/>
    <m/>
    <m/>
    <m/>
    <s v="none"/>
    <s v="Hexa"/>
    <m/>
    <m/>
    <x v="0"/>
    <m/>
    <x v="0"/>
  </r>
  <r>
    <s v="FRA19229018Q4 2021EUR"/>
    <x v="4"/>
    <n v="4369"/>
    <s v="TRANSGOURMET OPERATIONS"/>
    <n v="19229018"/>
    <s v="Q4 2021"/>
    <s v="EUR"/>
    <n v="2409600.5499999998"/>
    <n v="2409600.5469999998"/>
    <n v="3.0000000260770299E-3"/>
    <n v="2409600.5499999998"/>
    <n v="0"/>
    <x v="0"/>
    <m/>
    <m/>
    <m/>
    <m/>
    <s v="none"/>
    <s v="Hexa"/>
    <m/>
    <s v="[HB] : les CA des sous services n'étaient pas égaux dans Billing =&gt; OK résolue"/>
    <x v="0"/>
    <m/>
    <x v="0"/>
  </r>
  <r>
    <s v="FRA29258036Q1 2021EUR"/>
    <x v="4"/>
    <n v="4369"/>
    <s v="TRANSGOURMET OPERATIONS"/>
    <n v="29258036"/>
    <s v="Q1 2021"/>
    <s v="EUR"/>
    <n v="159715.28"/>
    <n v="159715.27859999999"/>
    <n v="1.40000000828877E-3"/>
    <n v="159715.28"/>
    <n v="0"/>
    <x v="0"/>
    <m/>
    <m/>
    <m/>
    <m/>
    <s v="none"/>
    <s v="Hexa"/>
    <s v="Zakaria"/>
    <m/>
    <x v="2"/>
    <s v="Zakaria"/>
    <x v="0"/>
  </r>
  <r>
    <s v="FRA29258036Q2 2021EUR"/>
    <x v="4"/>
    <n v="4369"/>
    <s v="TRANSGOURMET OPERATIONS"/>
    <n v="29258036"/>
    <s v="Q2 2021"/>
    <s v="EUR"/>
    <n v="195948.9"/>
    <n v="195948.89929999999"/>
    <n v="7.0000000414438502E-4"/>
    <n v="195948.9"/>
    <n v="0"/>
    <x v="0"/>
    <m/>
    <m/>
    <m/>
    <m/>
    <s v="none"/>
    <m/>
    <m/>
    <m/>
    <x v="0"/>
    <m/>
    <x v="0"/>
  </r>
  <r>
    <s v="FRA29258036Q3 2021EUR"/>
    <x v="4"/>
    <n v="4369"/>
    <s v="TRANSGOURMET OPERATIONS"/>
    <n v="29258036"/>
    <s v="Q3 2021"/>
    <s v="EUR"/>
    <n v="319310.3"/>
    <n v="319310.30719999998"/>
    <n v="-7.1999999927356796E-3"/>
    <n v="319310.3"/>
    <n v="0"/>
    <x v="0"/>
    <m/>
    <m/>
    <m/>
    <m/>
    <s v="none"/>
    <s v="Hexa"/>
    <m/>
    <m/>
    <x v="0"/>
    <m/>
    <x v="0"/>
  </r>
  <r>
    <s v="FRA29258036Q4 2021EUR"/>
    <x v="4"/>
    <n v="4369"/>
    <s v="TRANSGOURMET OPERATIONS"/>
    <n v="29258036"/>
    <s v="Q4 2021"/>
    <s v="EUR"/>
    <n v="300788.38"/>
    <n v="300788.3824"/>
    <n v="-2.39999999757856E-3"/>
    <n v="300788.38"/>
    <n v="0"/>
    <x v="0"/>
    <m/>
    <m/>
    <m/>
    <m/>
    <s v="none"/>
    <s v="Hexa"/>
    <m/>
    <s v="[HB] : les CA des sous services n'étaient pas égaux dans Billing =&gt; OK résolue"/>
    <x v="0"/>
    <m/>
    <x v="0"/>
  </r>
  <r>
    <s v="FRA1170015070Q1 2021EUR"/>
    <x v="4"/>
    <n v="4369"/>
    <s v="TRANSGOURMET OPERATIONS"/>
    <n v="1170015070"/>
    <s v="Q1 2021"/>
    <s v="EUR"/>
    <n v="1028.6099999999999"/>
    <n v="1028.6052"/>
    <n v="4.7999999999319698E-3"/>
    <n v="1028.6099999999999"/>
    <n v="0"/>
    <x v="0"/>
    <m/>
    <m/>
    <m/>
    <m/>
    <s v="none"/>
    <m/>
    <m/>
    <m/>
    <x v="0"/>
    <m/>
    <x v="0"/>
  </r>
  <r>
    <s v="FRA1170015070Q2 2021EUR"/>
    <x v="4"/>
    <n v="4369"/>
    <s v="TRANSGOURMET OPERATIONS"/>
    <n v="1170015070"/>
    <s v="Q2 2021"/>
    <s v="EUR"/>
    <n v="2667.92"/>
    <n v="2667.9223999999999"/>
    <n v="-2.3999999998522898E-3"/>
    <n v="2667.92"/>
    <n v="0"/>
    <x v="0"/>
    <m/>
    <m/>
    <m/>
    <m/>
    <s v="none"/>
    <m/>
    <m/>
    <m/>
    <x v="0"/>
    <m/>
    <x v="0"/>
  </r>
  <r>
    <s v="FRA1170015070Q3 2021EUR"/>
    <x v="4"/>
    <n v="4369"/>
    <s v="TRANSGOURMET OPERATIONS"/>
    <n v="1170015070"/>
    <s v="Q3 2021"/>
    <s v="EUR"/>
    <n v="5896.57"/>
    <n v="5896.5731999999998"/>
    <n v="-3.2000000001062199E-3"/>
    <n v="5896.57"/>
    <n v="0"/>
    <x v="0"/>
    <m/>
    <m/>
    <m/>
    <m/>
    <s v="none"/>
    <m/>
    <m/>
    <m/>
    <x v="0"/>
    <m/>
    <x v="0"/>
  </r>
  <r>
    <s v="FRA1170015070Q4 2021EUR"/>
    <x v="4"/>
    <n v="4369"/>
    <s v="TRANSGOURMET OPERATIONS"/>
    <n v="1170015070"/>
    <s v="Q4 2021"/>
    <s v="EUR"/>
    <n v="11077.27"/>
    <n v="11077.2696"/>
    <n v="4.00000000809086E-4"/>
    <n v="11077.27"/>
    <n v="0"/>
    <x v="0"/>
    <m/>
    <m/>
    <m/>
    <m/>
    <s v="none"/>
    <m/>
    <m/>
    <m/>
    <x v="0"/>
    <m/>
    <x v="0"/>
  </r>
  <r>
    <s v="FRA1170035402Q1 2021EUR"/>
    <x v="4"/>
    <n v="4369"/>
    <s v="TRANSGOURMET OPERATIONS"/>
    <n v="1170035402"/>
    <s v="Q1 2021"/>
    <s v="EUR"/>
    <n v="3909.08"/>
    <n v="3909.0839999999998"/>
    <n v="-3.9999999999054099E-3"/>
    <n v="3909.08"/>
    <n v="0"/>
    <x v="0"/>
    <m/>
    <m/>
    <m/>
    <m/>
    <s v="none"/>
    <m/>
    <m/>
    <m/>
    <x v="0"/>
    <m/>
    <x v="0"/>
  </r>
  <r>
    <s v="FRA1170035402Q2 2021EUR"/>
    <x v="4"/>
    <n v="4369"/>
    <s v="TRANSGOURMET OPERATIONS"/>
    <n v="1170035402"/>
    <s v="Q2 2021"/>
    <s v="EUR"/>
    <n v="10400.620000000001"/>
    <n v="10400.618399999999"/>
    <n v="1.60000000141735E-3"/>
    <n v="10400.620000000001"/>
    <n v="0"/>
    <x v="0"/>
    <m/>
    <m/>
    <m/>
    <m/>
    <s v="none"/>
    <m/>
    <m/>
    <m/>
    <x v="0"/>
    <m/>
    <x v="0"/>
  </r>
  <r>
    <s v="FRA1170035402Q3 2021EUR"/>
    <x v="4"/>
    <n v="4369"/>
    <s v="TRANSGOURMET OPERATIONS"/>
    <n v="1170035402"/>
    <s v="Q3 2021"/>
    <s v="EUR"/>
    <n v="20466.68"/>
    <n v="20466.676800000001"/>
    <n v="3.1999999991967299E-3"/>
    <n v="20466.68"/>
    <n v="0"/>
    <x v="0"/>
    <m/>
    <m/>
    <m/>
    <m/>
    <s v="none"/>
    <s v="Hexa"/>
    <m/>
    <m/>
    <x v="0"/>
    <m/>
    <x v="0"/>
  </r>
  <r>
    <s v="FRA1170035402Q4 2021EUR"/>
    <x v="4"/>
    <n v="4369"/>
    <s v="TRANSGOURMET OPERATIONS"/>
    <n v="1170035402"/>
    <s v="Q4 2021"/>
    <s v="EUR"/>
    <n v="20957.89"/>
    <n v="20957.892800000001"/>
    <n v="-2.8000000020256201E-3"/>
    <n v="20957.89"/>
    <n v="0"/>
    <x v="0"/>
    <m/>
    <m/>
    <m/>
    <m/>
    <s v="none"/>
    <m/>
    <m/>
    <m/>
    <x v="0"/>
    <m/>
    <x v="0"/>
  </r>
  <r>
    <s v="FRA1200106554-PARTENAIRESQ1 2021EUR"/>
    <x v="4"/>
    <n v="4369"/>
    <s v="TRANSGOURMET OPERATIONS"/>
    <s v="1200106554-PARTENAIRES"/>
    <s v="Q1 2021"/>
    <s v="EUR"/>
    <n v="14682.57"/>
    <n v="14682.57"/>
    <n v="0"/>
    <n v="14682.57"/>
    <n v="0"/>
    <x v="0"/>
    <m/>
    <m/>
    <m/>
    <m/>
    <s v="none"/>
    <s v="Produit"/>
    <s v="Thao"/>
    <s v="[TN] : OK après le relance du calcul du rebate. Le faux rebate a été corrigé dans l'outil. 244 709,5 x 6% = 14682,57 = Facture // https://astoresuite.com/declarative_campaign_participations/edit/29322_x000a_"/>
    <x v="3"/>
    <s v="Thao"/>
    <x v="0"/>
  </r>
  <r>
    <s v="FRA1200106554-PARTENAIRESQ2 2021EUR"/>
    <x v="4"/>
    <n v="4369"/>
    <s v="TRANSGOURMET OPERATIONS"/>
    <s v="1200106554-PARTENAIRES"/>
    <s v="Q2 2021"/>
    <s v="EUR"/>
    <n v="33285.800000000003"/>
    <n v="33285.8004"/>
    <n v="-3.9999999717110697E-4"/>
    <n v="33285.800000000003"/>
    <n v="0"/>
    <x v="0"/>
    <m/>
    <m/>
    <m/>
    <m/>
    <s v="none"/>
    <m/>
    <m/>
    <m/>
    <x v="0"/>
    <m/>
    <x v="0"/>
  </r>
  <r>
    <s v="FRA1200106554-PARTENAIRESQ3 2021EUR"/>
    <x v="4"/>
    <n v="4369"/>
    <s v="TRANSGOURMET OPERATIONS"/>
    <s v="1200106554-PARTENAIRES"/>
    <s v="Q3 2021"/>
    <s v="EUR"/>
    <n v="74548.649999999994"/>
    <n v="74548.648199999996"/>
    <n v="1.7999999981839199E-3"/>
    <n v="74548.649999999994"/>
    <n v="0"/>
    <x v="0"/>
    <m/>
    <m/>
    <m/>
    <m/>
    <s v="none"/>
    <s v="Produit"/>
    <s v="Thao"/>
    <s v="[TN] : Après la relance du calcul rebate, le rebate est OK dans la participation [45873] : 1 242 477,47 x 6% = 74 548,65 = Facture. Mais le rebate n'affiche pas dans l'ajustement : &quot;calculation in progress, please refresh&quot; -&gt; pas possible de vérifier si le rebate est bien calculé dans l'ajustement."/>
    <x v="2"/>
    <m/>
    <x v="0"/>
  </r>
  <r>
    <s v="FRA1200106554-PARTENAIRESQ4 2021EUR"/>
    <x v="4"/>
    <n v="4369"/>
    <s v="TRANSGOURMET OPERATIONS"/>
    <s v="1200106554-PARTENAIRES"/>
    <s v="Q4 2021"/>
    <s v="EUR"/>
    <n v="87202.21"/>
    <n v="87202.212599999999"/>
    <n v="-2.5999999925261298E-3"/>
    <n v="87202.21"/>
    <n v="0"/>
    <x v="0"/>
    <m/>
    <m/>
    <m/>
    <m/>
    <s v="none"/>
    <m/>
    <m/>
    <m/>
    <x v="0"/>
    <m/>
    <x v="0"/>
  </r>
  <r>
    <s v="FRA2196406485 MAINTENANCEQ0 2021EUR"/>
    <x v="4"/>
    <n v="44769"/>
    <s v="SYSTEME DE SECURITE INCENDIE SERVICE"/>
    <s v="2196406485 MAINTENANCE "/>
    <s v="Q0 2021"/>
    <s v="EUR"/>
    <n v="1608.76"/>
    <n v="1608.76"/>
    <n v="0"/>
    <n v="1608.76"/>
    <n v="0"/>
    <x v="0"/>
    <m/>
    <m/>
    <m/>
    <m/>
    <s v="none"/>
    <m/>
    <m/>
    <m/>
    <x v="0"/>
    <m/>
    <x v="0"/>
  </r>
  <r>
    <s v="FRA2196406485 MAINTENANCEQ1 2021EUR"/>
    <x v="4"/>
    <n v="44769"/>
    <s v="SYSTEME DE SECURITE INCENDIE SERVICE"/>
    <s v="2196406485 MAINTENANCE "/>
    <s v="Q1 2021"/>
    <s v="EUR"/>
    <n v="7417.83"/>
    <n v="7417.8344999999999"/>
    <n v="-4.5000000000072699E-3"/>
    <n v="7417.83"/>
    <n v="0"/>
    <x v="0"/>
    <m/>
    <m/>
    <m/>
    <m/>
    <s v="none"/>
    <m/>
    <m/>
    <m/>
    <x v="0"/>
    <m/>
    <x v="0"/>
  </r>
  <r>
    <s v="FRA2196406485 MAINTENANCEQ2 2021EUR"/>
    <x v="4"/>
    <n v="44769"/>
    <s v="SYSTEME DE SECURITE INCENDIE SERVICE"/>
    <s v="2196406485 MAINTENANCE "/>
    <s v="Q2 2021"/>
    <s v="EUR"/>
    <n v="8136.98"/>
    <n v="8136.9754999999996"/>
    <n v="4.5000000000072699E-3"/>
    <n v="8136.98"/>
    <n v="0"/>
    <x v="0"/>
    <m/>
    <m/>
    <m/>
    <m/>
    <s v="none"/>
    <m/>
    <m/>
    <m/>
    <x v="0"/>
    <m/>
    <x v="0"/>
  </r>
  <r>
    <s v="FRA2196406485 MAINTENANCEQ3 2021EUR"/>
    <x v="4"/>
    <n v="44769"/>
    <s v="SYSTEME DE SECURITE INCENDIE SERVICE"/>
    <s v="2196406485 MAINTENANCE "/>
    <s v="Q3 2021"/>
    <s v="EUR"/>
    <n v="7471.55"/>
    <n v="7471.5535"/>
    <n v="-3.49999999980354E-3"/>
    <n v="7471.55"/>
    <n v="0"/>
    <x v="0"/>
    <m/>
    <m/>
    <m/>
    <m/>
    <s v="none"/>
    <m/>
    <m/>
    <m/>
    <x v="0"/>
    <m/>
    <x v="0"/>
  </r>
  <r>
    <s v="FRA2196406485 MAINTENANCEQ4 2021EUR"/>
    <x v="4"/>
    <n v="44769"/>
    <s v="SYSTEME DE SECURITE INCENDIE SERVICE"/>
    <s v="2196406485 MAINTENANCE "/>
    <s v="Q4 2021"/>
    <s v="EUR"/>
    <n v="9735.0300000000007"/>
    <n v="9735.0319999999992"/>
    <n v="-1.9999999985884599E-3"/>
    <n v="9735.0300000000007"/>
    <n v="0"/>
    <x v="0"/>
    <m/>
    <m/>
    <m/>
    <m/>
    <s v="none"/>
    <m/>
    <m/>
    <m/>
    <x v="0"/>
    <m/>
    <x v="0"/>
  </r>
  <r>
    <s v="FRA2196406486 TRAVAUXQ0 2021EUR"/>
    <x v="4"/>
    <n v="44769"/>
    <s v="SYSTEME DE SECURITE INCENDIE SERVICE"/>
    <s v="2196406486 TRAVAUX"/>
    <s v="Q0 2021"/>
    <s v="EUR"/>
    <n v="1118.76"/>
    <n v="1118.76"/>
    <n v="0"/>
    <n v="1118.76"/>
    <n v="0"/>
    <x v="0"/>
    <m/>
    <m/>
    <m/>
    <m/>
    <s v="none"/>
    <m/>
    <m/>
    <m/>
    <x v="0"/>
    <m/>
    <x v="0"/>
  </r>
  <r>
    <s v="FRA2196406486 TRAVAUXQ1 2021EUR"/>
    <x v="4"/>
    <n v="44769"/>
    <s v="SYSTEME DE SECURITE INCENDIE SERVICE"/>
    <s v="2196406486 TRAVAUX"/>
    <s v="Q1 2021"/>
    <s v="EUR"/>
    <n v="8009.29"/>
    <n v="8009.2932000000001"/>
    <n v="-3.2000000001062199E-3"/>
    <n v="8009.2932000000001"/>
    <n v="-3.2000000001062199E-3"/>
    <x v="0"/>
    <m/>
    <m/>
    <m/>
    <m/>
    <s v="none"/>
    <m/>
    <m/>
    <m/>
    <x v="0"/>
    <m/>
    <x v="0"/>
  </r>
  <r>
    <s v="FRA2196406486 TRAVAUXQ2 2021EUR"/>
    <x v="4"/>
    <n v="44769"/>
    <s v="SYSTEME DE SECURITE INCENDIE SERVICE"/>
    <s v="2196406486 TRAVAUX"/>
    <s v="Q2 2021"/>
    <s v="EUR"/>
    <n v="3986.98"/>
    <n v="3986.9787999999999"/>
    <n v="1.2000000001535201E-3"/>
    <n v="3986.9787999999999"/>
    <n v="1.2000000001535201E-3"/>
    <x v="0"/>
    <m/>
    <m/>
    <m/>
    <m/>
    <s v="none"/>
    <m/>
    <m/>
    <m/>
    <x v="0"/>
    <m/>
    <x v="0"/>
  </r>
  <r>
    <s v="FRA2196406486 TRAVAUXQ3 2021EUR"/>
    <x v="4"/>
    <n v="44769"/>
    <s v="SYSTEME DE SECURITE INCENDIE SERVICE"/>
    <s v="2196406486 TRAVAUX"/>
    <s v="Q3 2021"/>
    <s v="EUR"/>
    <n v="5173.74"/>
    <n v="5173.7356"/>
    <n v="4.399999999805E-3"/>
    <n v="5173.7356"/>
    <n v="4.399999999805E-3"/>
    <x v="0"/>
    <m/>
    <m/>
    <m/>
    <m/>
    <s v="none"/>
    <m/>
    <m/>
    <m/>
    <x v="0"/>
    <m/>
    <x v="0"/>
  </r>
  <r>
    <s v="FRA2196406486 TRAVAUXQ4 2021EUR"/>
    <x v="4"/>
    <n v="44769"/>
    <s v="SYSTEME DE SECURITE INCENDIE SERVICE"/>
    <s v="2196406486 TRAVAUX"/>
    <s v="Q4 2021"/>
    <s v="EUR"/>
    <n v="5071.68"/>
    <n v="5071.6783999999998"/>
    <n v="1.6000000005078601E-3"/>
    <n v="5071.6783999999998"/>
    <n v="1.6000000005078601E-3"/>
    <x v="0"/>
    <m/>
    <m/>
    <m/>
    <m/>
    <s v="none"/>
    <m/>
    <m/>
    <m/>
    <x v="0"/>
    <m/>
    <x v="0"/>
  </r>
  <r>
    <s v="FRA4070Q0 2021EUR"/>
    <x v="4"/>
    <n v="44791"/>
    <s v="SUP VIANDES"/>
    <n v="4070"/>
    <s v="Q0 2021"/>
    <s v="EUR"/>
    <n v="505.16"/>
    <n v="505.16"/>
    <n v="0"/>
    <n v="505.16"/>
    <n v="0"/>
    <x v="0"/>
    <m/>
    <m/>
    <m/>
    <m/>
    <s v="none"/>
    <m/>
    <m/>
    <m/>
    <x v="0"/>
    <m/>
    <x v="0"/>
  </r>
  <r>
    <s v="FRA4070Q1 2021EUR"/>
    <x v="4"/>
    <n v="44791"/>
    <s v="SUP VIANDES"/>
    <n v="4070"/>
    <s v="Q1 2021"/>
    <s v="EUR"/>
    <n v="146.88"/>
    <n v="146.876"/>
    <n v="3.9999999999906699E-3"/>
    <n v="146.88"/>
    <n v="0"/>
    <x v="0"/>
    <m/>
    <m/>
    <m/>
    <m/>
    <s v="none"/>
    <m/>
    <m/>
    <m/>
    <x v="0"/>
    <m/>
    <x v="0"/>
  </r>
  <r>
    <s v="FRA4070Q2 2021EUR"/>
    <x v="4"/>
    <n v="44791"/>
    <s v="SUP VIANDES"/>
    <n v="4070"/>
    <s v="Q2 2021"/>
    <s v="EUR"/>
    <n v="7451.81"/>
    <n v="7451.8094000000001"/>
    <n v="6.0000000030413503E-4"/>
    <n v="7451.81"/>
    <n v="0"/>
    <x v="0"/>
    <m/>
    <m/>
    <m/>
    <m/>
    <s v="none"/>
    <m/>
    <m/>
    <m/>
    <x v="0"/>
    <m/>
    <x v="0"/>
  </r>
  <r>
    <s v="FRA4070Q3 2021EUR"/>
    <x v="4"/>
    <n v="44791"/>
    <s v="SUP VIANDES"/>
    <n v="4070"/>
    <s v="Q3 2021"/>
    <s v="EUR"/>
    <n v="21269.77"/>
    <n v="21269.769"/>
    <n v="1.0000000002037201E-3"/>
    <n v="21269.77"/>
    <n v="0"/>
    <x v="0"/>
    <m/>
    <m/>
    <m/>
    <m/>
    <s v="none"/>
    <m/>
    <m/>
    <m/>
    <x v="0"/>
    <m/>
    <x v="0"/>
  </r>
  <r>
    <s v="FRA4070Q4 2021EUR"/>
    <x v="4"/>
    <n v="44791"/>
    <s v="SUP VIANDES"/>
    <n v="4070"/>
    <s v="Q4 2021"/>
    <s v="EUR"/>
    <n v="13180.37"/>
    <n v="13180.3727"/>
    <n v="-2.69999999909487E-3"/>
    <n v="13180.37"/>
    <n v="0"/>
    <x v="0"/>
    <m/>
    <m/>
    <m/>
    <m/>
    <s v="none"/>
    <m/>
    <m/>
    <m/>
    <x v="0"/>
    <m/>
    <x v="0"/>
  </r>
  <r>
    <s v="FRA840004Q0 2021EUR"/>
    <x v="4"/>
    <n v="43557"/>
    <s v="D.F.M. (DEPANNAGE FOURNITURE MAINTENANCE)"/>
    <n v="840004"/>
    <s v="Q0 2021"/>
    <s v="EUR"/>
    <n v="698.32"/>
    <n v="698.31600000000003"/>
    <n v="4.0000000000190898E-3"/>
    <n v="698.32"/>
    <n v="0"/>
    <x v="0"/>
    <m/>
    <m/>
    <m/>
    <m/>
    <s v="none"/>
    <m/>
    <m/>
    <m/>
    <x v="0"/>
    <m/>
    <x v="0"/>
  </r>
  <r>
    <s v="FRA840004Q1 2021EUR"/>
    <x v="4"/>
    <n v="43557"/>
    <s v="D.F.M. (DEPANNAGE FOURNITURE MAINTENANCE)"/>
    <n v="840004"/>
    <s v="Q1 2021"/>
    <s v="EUR"/>
    <n v="1374.42"/>
    <n v="1374.4175"/>
    <n v="2.5000000000545601E-3"/>
    <n v="1374.42"/>
    <n v="0"/>
    <x v="0"/>
    <m/>
    <m/>
    <m/>
    <m/>
    <s v="none"/>
    <m/>
    <m/>
    <m/>
    <x v="0"/>
    <m/>
    <x v="0"/>
  </r>
  <r>
    <s v="FRA840004Q2 2021EUR"/>
    <x v="4"/>
    <n v="43557"/>
    <s v="D.F.M. (DEPANNAGE FOURNITURE MAINTENANCE)"/>
    <n v="840004"/>
    <s v="Q2 2021"/>
    <s v="EUR"/>
    <n v="556.63"/>
    <n v="556.63350000000003"/>
    <n v="-3.5000000000309198E-3"/>
    <n v="556.63"/>
    <n v="0"/>
    <x v="0"/>
    <m/>
    <m/>
    <m/>
    <m/>
    <s v="none"/>
    <m/>
    <m/>
    <m/>
    <x v="0"/>
    <m/>
    <x v="0"/>
  </r>
  <r>
    <s v="FRA840004Q3 2021EUR"/>
    <x v="4"/>
    <n v="43557"/>
    <s v="D.F.M. (DEPANNAGE FOURNITURE MAINTENANCE)"/>
    <n v="840004"/>
    <s v="Q3 2021"/>
    <s v="EUR"/>
    <n v="2749.48"/>
    <n v="2749.4789999999998"/>
    <n v="1.0000000002037201E-3"/>
    <n v="2749.48"/>
    <n v="0"/>
    <x v="0"/>
    <m/>
    <m/>
    <m/>
    <m/>
    <s v="none"/>
    <m/>
    <m/>
    <m/>
    <x v="0"/>
    <m/>
    <x v="0"/>
  </r>
  <r>
    <s v="FRA840004Q4 2021EUR"/>
    <x v="4"/>
    <n v="43557"/>
    <s v="D.F.M. (DEPANNAGE FOURNITURE MAINTENANCE)"/>
    <n v="840004"/>
    <s v="Q4 2021"/>
    <s v="EUR"/>
    <n v="1689.68"/>
    <n v="1689.6849999999999"/>
    <n v="-4.9999999998817596E-3"/>
    <n v="1689.68"/>
    <n v="0"/>
    <x v="0"/>
    <m/>
    <m/>
    <m/>
    <m/>
    <s v="none"/>
    <m/>
    <m/>
    <m/>
    <x v="0"/>
    <m/>
    <x v="0"/>
  </r>
  <r>
    <s v="FRA2588020Q0 2021EUR"/>
    <x v="4"/>
    <n v="3434"/>
    <s v="ETABLISSEMENT LOUIS DESSAINT"/>
    <n v="2588020"/>
    <s v="Q0 2021"/>
    <s v="EUR"/>
    <n v="29.92"/>
    <n v="29.923999999999999"/>
    <n v="-3.9999999999977796E-3"/>
    <n v="29.92"/>
    <n v="0"/>
    <x v="0"/>
    <m/>
    <m/>
    <m/>
    <m/>
    <s v="none"/>
    <m/>
    <m/>
    <m/>
    <x v="0"/>
    <m/>
    <x v="0"/>
  </r>
  <r>
    <s v="FRA2588020Q1 2021EUR"/>
    <x v="4"/>
    <n v="3434"/>
    <s v="ETABLISSEMENT LOUIS DESSAINT"/>
    <n v="2588020"/>
    <s v="Q1 2021"/>
    <s v="EUR"/>
    <n v="905.11"/>
    <n v="905.10550000000001"/>
    <n v="4.5000000000072699E-3"/>
    <n v="905.11"/>
    <n v="0"/>
    <x v="0"/>
    <m/>
    <m/>
    <m/>
    <m/>
    <s v="none"/>
    <m/>
    <m/>
    <m/>
    <x v="0"/>
    <m/>
    <x v="0"/>
  </r>
  <r>
    <s v="FRA2588020Q2 2021EUR"/>
    <x v="4"/>
    <n v="3434"/>
    <s v="ETABLISSEMENT LOUIS DESSAINT"/>
    <n v="2588020"/>
    <s v="Q2 2021"/>
    <s v="EUR"/>
    <n v="1057.92"/>
    <n v="1057.9179999999999"/>
    <n v="2.00000000018008E-3"/>
    <n v="1057.92"/>
    <n v="0"/>
    <x v="0"/>
    <m/>
    <m/>
    <m/>
    <m/>
    <s v="none"/>
    <m/>
    <m/>
    <m/>
    <x v="0"/>
    <m/>
    <x v="0"/>
  </r>
  <r>
    <s v="FRA2588020Q3 2021EUR"/>
    <x v="4"/>
    <n v="3434"/>
    <s v="ETABLISSEMENT LOUIS DESSAINT"/>
    <n v="2588020"/>
    <s v="Q3 2021"/>
    <s v="EUR"/>
    <n v="924.85"/>
    <n v="924.846"/>
    <n v="4.0000000000190898E-3"/>
    <n v="924.85"/>
    <n v="0"/>
    <x v="0"/>
    <m/>
    <m/>
    <m/>
    <m/>
    <s v="none"/>
    <m/>
    <m/>
    <m/>
    <x v="0"/>
    <m/>
    <x v="0"/>
  </r>
  <r>
    <s v="FRA2588020Q4 2021EUR"/>
    <x v="4"/>
    <n v="3434"/>
    <s v="ETABLISSEMENT LOUIS DESSAINT"/>
    <n v="2588020"/>
    <s v="Q4 2021"/>
    <s v="EUR"/>
    <n v="1491.96"/>
    <n v="1491.9585"/>
    <n v="1.50000000007821E-3"/>
    <n v="1491.96"/>
    <n v="0"/>
    <x v="0"/>
    <m/>
    <m/>
    <m/>
    <m/>
    <s v="none"/>
    <m/>
    <m/>
    <m/>
    <x v="0"/>
    <m/>
    <x v="0"/>
  </r>
  <r>
    <s v="FRA812777Q1 2021EUR"/>
    <x v="4"/>
    <n v="1613"/>
    <s v="DEPAEPE HENRI SA"/>
    <n v="812777"/>
    <s v="Q1 2021"/>
    <s v="EUR"/>
    <n v="601.28"/>
    <n v="601.28300000000002"/>
    <n v="-3.0000000000427402E-3"/>
    <n v="601.28"/>
    <n v="0"/>
    <x v="0"/>
    <m/>
    <m/>
    <m/>
    <m/>
    <s v="none"/>
    <m/>
    <m/>
    <m/>
    <x v="0"/>
    <m/>
    <x v="0"/>
  </r>
  <r>
    <s v="FRA812777Q2 2021EUR"/>
    <x v="4"/>
    <n v="1613"/>
    <s v="DEPAEPE HENRI SA"/>
    <n v="812777"/>
    <s v="Q2 2021"/>
    <s v="EUR"/>
    <n v="906.15"/>
    <n v="906.154"/>
    <n v="-4.0000000000190898E-3"/>
    <n v="906.15"/>
    <n v="0"/>
    <x v="0"/>
    <m/>
    <m/>
    <m/>
    <m/>
    <s v="none"/>
    <m/>
    <m/>
    <m/>
    <x v="0"/>
    <m/>
    <x v="0"/>
  </r>
  <r>
    <s v="FRA812777Q3 2021EUR"/>
    <x v="4"/>
    <n v="1613"/>
    <s v="DEPAEPE HENRI SA"/>
    <n v="812777"/>
    <s v="Q3 2021"/>
    <s v="EUR"/>
    <n v="622.54999999999995"/>
    <n v="622.54750000000001"/>
    <n v="2.4999999999408798E-3"/>
    <n v="622.54999999999995"/>
    <n v="0"/>
    <x v="0"/>
    <m/>
    <m/>
    <m/>
    <m/>
    <s v="none"/>
    <m/>
    <m/>
    <m/>
    <x v="0"/>
    <m/>
    <x v="0"/>
  </r>
  <r>
    <s v="FRA812777Q4 2021EUR"/>
    <x v="4"/>
    <n v="1613"/>
    <s v="DEPAEPE HENRI SA"/>
    <n v="812777"/>
    <s v="Q4 2021"/>
    <s v="EUR"/>
    <n v="2239.5500000000002"/>
    <n v="2239.5520000000001"/>
    <n v="-1.9999999999527002E-3"/>
    <n v="2239.5500000000002"/>
    <n v="0"/>
    <x v="0"/>
    <m/>
    <m/>
    <m/>
    <m/>
    <s v="none"/>
    <m/>
    <m/>
    <m/>
    <x v="0"/>
    <m/>
    <x v="0"/>
  </r>
  <r>
    <s v="FRA21003Q0 2021EUR"/>
    <x v="4"/>
    <n v="46304"/>
    <s v="MAISON RICHARD (VIN - CADEAUX D'AFFAIRES)"/>
    <n v="21003"/>
    <s v="Q0 2021"/>
    <s v="EUR"/>
    <n v="35.46"/>
    <n v="35.456000000000003"/>
    <n v="3.9999999999977796E-3"/>
    <n v="35.46"/>
    <n v="0"/>
    <x v="0"/>
    <m/>
    <m/>
    <m/>
    <m/>
    <s v="none"/>
    <m/>
    <m/>
    <m/>
    <x v="0"/>
    <m/>
    <x v="0"/>
  </r>
  <r>
    <s v="FRA21003Q1 2021EUR"/>
    <x v="4"/>
    <n v="46304"/>
    <s v="MAISON RICHARD (VIN - CADEAUX D'AFFAIRES)"/>
    <n v="21003"/>
    <s v="Q1 2021"/>
    <s v="EUR"/>
    <n v="6884.6"/>
    <n v="6884.5991999999997"/>
    <n v="8.0000000070867795E-4"/>
    <n v="6884.6"/>
    <n v="0"/>
    <x v="0"/>
    <m/>
    <m/>
    <m/>
    <m/>
    <s v="none"/>
    <m/>
    <m/>
    <m/>
    <x v="0"/>
    <m/>
    <x v="0"/>
  </r>
  <r>
    <s v="FRA21003Q2 2021EUR"/>
    <x v="4"/>
    <n v="46304"/>
    <s v="MAISON RICHARD (VIN - CADEAUX D'AFFAIRES)"/>
    <n v="21003"/>
    <s v="Q2 2021"/>
    <s v="EUR"/>
    <n v="16139.87"/>
    <n v="16139.8696"/>
    <n v="4.00000000809086E-4"/>
    <n v="16139.87"/>
    <n v="0"/>
    <x v="0"/>
    <m/>
    <m/>
    <m/>
    <m/>
    <s v="none"/>
    <m/>
    <m/>
    <m/>
    <x v="0"/>
    <m/>
    <x v="0"/>
  </r>
  <r>
    <s v="FRA21003Q3 2021EUR"/>
    <x v="4"/>
    <n v="46304"/>
    <s v="MAISON RICHARD (VIN - CADEAUX D'AFFAIRES)"/>
    <n v="21003"/>
    <s v="Q3 2021"/>
    <s v="EUR"/>
    <n v="25369.56"/>
    <n v="25369.5648"/>
    <n v="-4.7999999987950997E-3"/>
    <n v="25369.56"/>
    <n v="0"/>
    <x v="0"/>
    <m/>
    <m/>
    <m/>
    <m/>
    <s v="none"/>
    <m/>
    <m/>
    <m/>
    <x v="0"/>
    <m/>
    <x v="0"/>
  </r>
  <r>
    <s v="FRA21003Q4 2021EUR"/>
    <x v="4"/>
    <n v="46304"/>
    <s v="MAISON RICHARD (VIN - CADEAUX D'AFFAIRES)"/>
    <n v="21003"/>
    <s v="Q4 2021"/>
    <s v="EUR"/>
    <n v="27493.65"/>
    <n v="27493.647199999999"/>
    <n v="2.8000000020256201E-3"/>
    <n v="27493.65"/>
    <n v="0"/>
    <x v="0"/>
    <m/>
    <m/>
    <m/>
    <m/>
    <s v="none"/>
    <m/>
    <m/>
    <m/>
    <x v="0"/>
    <m/>
    <x v="0"/>
  </r>
  <r>
    <s v="FRA17225009Q0 2021EUR"/>
    <x v="4"/>
    <n v="58402"/>
    <s v="MAISON GARCIA"/>
    <n v="17225009"/>
    <s v="Q0 2021"/>
    <s v="EUR"/>
    <n v="24.42"/>
    <n v="24.4224"/>
    <n v="-2.3999999999979502E-3"/>
    <n v="24.42"/>
    <n v="0"/>
    <x v="0"/>
    <m/>
    <m/>
    <m/>
    <m/>
    <s v="none"/>
    <m/>
    <m/>
    <m/>
    <x v="0"/>
    <m/>
    <x v="0"/>
  </r>
  <r>
    <s v="FRA17225009Q1 2021EUR"/>
    <x v="4"/>
    <n v="58402"/>
    <s v="MAISON GARCIA"/>
    <n v="17225009"/>
    <s v="Q1 2021"/>
    <s v="EUR"/>
    <n v="90"/>
    <n v="90"/>
    <n v="0"/>
    <n v="90"/>
    <n v="0"/>
    <x v="0"/>
    <m/>
    <m/>
    <m/>
    <m/>
    <s v="none"/>
    <m/>
    <m/>
    <m/>
    <x v="0"/>
    <m/>
    <x v="0"/>
  </r>
  <r>
    <s v="FRA17225009Q2 2021EUR"/>
    <x v="4"/>
    <n v="58402"/>
    <s v="MAISON GARCIA"/>
    <n v="17225009"/>
    <s v="Q2 2021"/>
    <s v="EUR"/>
    <n v="785.99"/>
    <n v="785.99440000000004"/>
    <n v="-4.4000000000323702E-3"/>
    <n v="785.99"/>
    <n v="0"/>
    <x v="0"/>
    <m/>
    <m/>
    <m/>
    <m/>
    <s v="none"/>
    <m/>
    <m/>
    <m/>
    <x v="0"/>
    <m/>
    <x v="0"/>
  </r>
  <r>
    <s v="FRA17225009Q3 2021EUR"/>
    <x v="4"/>
    <n v="58402"/>
    <s v="MAISON GARCIA"/>
    <n v="17225009"/>
    <s v="Q3 2021"/>
    <s v="EUR"/>
    <n v="2024.53"/>
    <n v="2024.5344"/>
    <n v="-4.4000000000323702E-3"/>
    <n v="2024.53"/>
    <n v="0"/>
    <x v="0"/>
    <m/>
    <m/>
    <m/>
    <m/>
    <s v="none"/>
    <m/>
    <m/>
    <m/>
    <x v="0"/>
    <m/>
    <x v="0"/>
  </r>
  <r>
    <s v="FRA17225009Q4 2021EUR"/>
    <x v="4"/>
    <n v="58402"/>
    <s v="MAISON GARCIA"/>
    <n v="17225009"/>
    <s v="Q4 2021"/>
    <s v="EUR"/>
    <n v="2404.06"/>
    <n v="2404.0608000000002"/>
    <n v="-8.0000000025393005E-4"/>
    <n v="2404.06"/>
    <n v="0"/>
    <x v="0"/>
    <m/>
    <m/>
    <m/>
    <m/>
    <s v="none"/>
    <m/>
    <m/>
    <m/>
    <x v="0"/>
    <m/>
    <x v="0"/>
  </r>
  <r>
    <s v="FRA700060Q0 2021EUR"/>
    <x v="4"/>
    <n v="57691"/>
    <s v="MACCY COAST'N COUNTRY"/>
    <n v="700060"/>
    <s v="Q0 2021"/>
    <s v="EUR"/>
    <n v="469.02"/>
    <n v="469.02379999999999"/>
    <n v="-3.8000000000124601E-3"/>
    <n v="469.02"/>
    <n v="0"/>
    <x v="0"/>
    <m/>
    <m/>
    <m/>
    <m/>
    <s v="none"/>
    <m/>
    <m/>
    <m/>
    <x v="0"/>
    <m/>
    <x v="0"/>
  </r>
  <r>
    <s v="FRA700060Q1 2021EUR"/>
    <x v="4"/>
    <n v="57691"/>
    <s v="MACCY COAST'N COUNTRY"/>
    <n v="700060"/>
    <s v="Q1 2021"/>
    <s v="EUR"/>
    <n v="2467.96"/>
    <n v="2467.96"/>
    <n v="0"/>
    <n v="2467.96"/>
    <n v="0"/>
    <x v="0"/>
    <m/>
    <m/>
    <m/>
    <m/>
    <s v="none"/>
    <m/>
    <m/>
    <m/>
    <x v="0"/>
    <m/>
    <x v="0"/>
  </r>
  <r>
    <s v="FRA700060Q2 2021EUR"/>
    <x v="4"/>
    <n v="57691"/>
    <s v="MACCY COAST'N COUNTRY"/>
    <n v="700060"/>
    <s v="Q2 2021"/>
    <s v="EUR"/>
    <n v="3115.09"/>
    <n v="3115.09"/>
    <n v="0"/>
    <n v="3115.09"/>
    <n v="0"/>
    <x v="0"/>
    <m/>
    <m/>
    <m/>
    <m/>
    <s v="none"/>
    <m/>
    <m/>
    <m/>
    <x v="0"/>
    <m/>
    <x v="0"/>
  </r>
  <r>
    <s v="FRA700060Q3 2021EUR"/>
    <x v="4"/>
    <n v="57691"/>
    <s v="MACCY COAST'N COUNTRY"/>
    <n v="700060"/>
    <s v="Q3 2021"/>
    <s v="EUR"/>
    <n v="5818.93"/>
    <n v="5818.9340000000002"/>
    <n v="-3.9999999999054099E-3"/>
    <n v="5818.93"/>
    <n v="0"/>
    <x v="0"/>
    <m/>
    <m/>
    <m/>
    <m/>
    <s v="none"/>
    <m/>
    <m/>
    <m/>
    <x v="0"/>
    <m/>
    <x v="0"/>
  </r>
  <r>
    <s v="FRA700060Q4 2021EUR"/>
    <x v="4"/>
    <n v="57691"/>
    <s v="MACCY COAST'N COUNTRY"/>
    <n v="700060"/>
    <s v="Q4 2021"/>
    <s v="EUR"/>
    <n v="4244.53"/>
    <n v="4244.5259999999998"/>
    <n v="3.9999999999054099E-3"/>
    <n v="4244.53"/>
    <n v="0"/>
    <x v="0"/>
    <m/>
    <m/>
    <m/>
    <m/>
    <s v="none"/>
    <m/>
    <m/>
    <m/>
    <x v="0"/>
    <m/>
    <x v="0"/>
  </r>
  <r>
    <s v="FRA900067Q0 2021EUR"/>
    <x v="4"/>
    <n v="46391"/>
    <s v="LYRECO FRANCE"/>
    <n v="900067"/>
    <s v="Q0 2021"/>
    <s v="EUR"/>
    <n v="5240.63"/>
    <n v="5240.6336000000001"/>
    <n v="-3.6000000000058199E-3"/>
    <n v="5240.63"/>
    <n v="0"/>
    <x v="0"/>
    <m/>
    <m/>
    <m/>
    <m/>
    <s v="none"/>
    <s v="Produit"/>
    <s v="Thao"/>
    <s v="[TN] : Rebates calculés à la main = Facture"/>
    <x v="2"/>
    <s v="Zakaria"/>
    <x v="0"/>
  </r>
  <r>
    <s v="FRA900067Q1 2021EUR"/>
    <x v="4"/>
    <n v="46391"/>
    <s v="LYRECO FRANCE"/>
    <n v="900067"/>
    <s v="Q1 2021"/>
    <s v="EUR"/>
    <n v="62519.66"/>
    <n v="62519.656799999997"/>
    <n v="3.2000000064726902E-3"/>
    <n v="62519.66"/>
    <n v="0"/>
    <x v="0"/>
    <m/>
    <m/>
    <m/>
    <m/>
    <s v="none"/>
    <s v="Hexa"/>
    <s v="Zakaria"/>
    <m/>
    <x v="2"/>
    <s v="Zakaria"/>
    <x v="0"/>
  </r>
  <r>
    <s v="FRA900067Q2 2021EUR"/>
    <x v="4"/>
    <n v="46391"/>
    <s v="LYRECO FRANCE"/>
    <n v="900067"/>
    <s v="Q2 2021"/>
    <s v="EUR"/>
    <n v="86639.32"/>
    <n v="86639.32"/>
    <n v="0"/>
    <n v="86639.32"/>
    <n v="0"/>
    <x v="0"/>
    <m/>
    <m/>
    <m/>
    <m/>
    <s v="none"/>
    <m/>
    <m/>
    <m/>
    <x v="0"/>
    <m/>
    <x v="0"/>
  </r>
  <r>
    <s v="FRA900067Q3 2021EUR"/>
    <x v="4"/>
    <n v="46391"/>
    <s v="LYRECO FRANCE"/>
    <n v="900067"/>
    <s v="Q3 2021"/>
    <s v="EUR"/>
    <n v="118566.87"/>
    <n v="118566.8704"/>
    <n v="-4.0000000444706502E-4"/>
    <n v="118566.87"/>
    <n v="0"/>
    <x v="0"/>
    <m/>
    <m/>
    <m/>
    <m/>
    <s v="none"/>
    <m/>
    <m/>
    <m/>
    <x v="0"/>
    <m/>
    <x v="0"/>
  </r>
  <r>
    <s v="FRA900067Q4 2021EUR"/>
    <x v="4"/>
    <n v="46391"/>
    <s v="LYRECO FRANCE"/>
    <n v="900067"/>
    <s v="Q4 2021"/>
    <s v="EUR"/>
    <n v="136579.04"/>
    <n v="136579.0472"/>
    <n v="-7.1999999927356796E-3"/>
    <n v="136579.04"/>
    <n v="0"/>
    <x v="0"/>
    <m/>
    <m/>
    <m/>
    <m/>
    <s v="none"/>
    <m/>
    <m/>
    <m/>
    <x v="0"/>
    <m/>
    <x v="0"/>
  </r>
  <r>
    <s v="FRAFR4GP2175Y 2021EUR"/>
    <x v="4"/>
    <n v="46391"/>
    <s v="LYRECO FRANCE"/>
    <s v="FR4GP2175"/>
    <s v="Y 2021"/>
    <s v="EUR"/>
    <n v="200847.51"/>
    <n v="200847.5165"/>
    <n v="-6.4999999885912898E-3"/>
    <n v="200847.51"/>
    <n v="0"/>
    <x v="0"/>
    <m/>
    <m/>
    <m/>
    <m/>
    <s v="none"/>
    <m/>
    <m/>
    <m/>
    <x v="0"/>
    <m/>
    <x v="0"/>
  </r>
  <r>
    <s v="FRA5003Q0 2021EUR"/>
    <x v="4"/>
    <n v="41730"/>
    <s v="CHEDEVILLE CHARCUTERIE DE PARIS"/>
    <n v="5003"/>
    <s v="Q0 2021"/>
    <s v="EUR"/>
    <n v="10728.45"/>
    <n v="10728.45"/>
    <n v="1.81898940354585E-12"/>
    <n v="10728.45"/>
    <n v="0"/>
    <x v="0"/>
    <m/>
    <m/>
    <m/>
    <m/>
    <s v="none"/>
    <m/>
    <m/>
    <m/>
    <x v="0"/>
    <m/>
    <x v="0"/>
  </r>
  <r>
    <s v="FRA5003Q1 2021EUR"/>
    <x v="4"/>
    <n v="41730"/>
    <s v="CHEDEVILLE CHARCUTERIE DE PARIS"/>
    <n v="5003"/>
    <s v="Q1 2021"/>
    <s v="EUR"/>
    <n v="1016.82"/>
    <n v="1016.82"/>
    <n v="0"/>
    <n v="1016.82"/>
    <n v="0"/>
    <x v="0"/>
    <m/>
    <m/>
    <m/>
    <m/>
    <s v="none"/>
    <m/>
    <m/>
    <m/>
    <x v="0"/>
    <m/>
    <x v="0"/>
  </r>
  <r>
    <s v="FRA5003Q2 2021EUR"/>
    <x v="4"/>
    <n v="41730"/>
    <s v="CHEDEVILLE CHARCUTERIE DE PARIS"/>
    <n v="5003"/>
    <s v="Q2 2021"/>
    <s v="EUR"/>
    <n v="3640.77"/>
    <n v="3640.77"/>
    <n v="0"/>
    <n v="3640.77"/>
    <n v="0"/>
    <x v="0"/>
    <m/>
    <m/>
    <m/>
    <m/>
    <s v="none"/>
    <m/>
    <m/>
    <m/>
    <x v="0"/>
    <m/>
    <x v="0"/>
  </r>
  <r>
    <s v="FRA5003Q3 2021EUR"/>
    <x v="4"/>
    <n v="41730"/>
    <s v="CHEDEVILLE CHARCUTERIE DE PARIS"/>
    <n v="5003"/>
    <s v="Q3 2021"/>
    <s v="EUR"/>
    <n v="8760.69"/>
    <n v="8760.69"/>
    <n v="0"/>
    <n v="8760.69"/>
    <n v="0"/>
    <x v="0"/>
    <m/>
    <m/>
    <m/>
    <m/>
    <s v="none"/>
    <m/>
    <m/>
    <m/>
    <x v="0"/>
    <m/>
    <x v="0"/>
  </r>
  <r>
    <s v="FRA5003Q4 2021EUR"/>
    <x v="4"/>
    <n v="41730"/>
    <s v="CHEDEVILLE CHARCUTERIE DE PARIS"/>
    <n v="5003"/>
    <s v="Q4 2021"/>
    <s v="EUR"/>
    <n v="9145.98"/>
    <n v="9145.98"/>
    <n v="0"/>
    <n v="9145.98"/>
    <n v="0"/>
    <x v="0"/>
    <m/>
    <m/>
    <m/>
    <m/>
    <s v="none"/>
    <m/>
    <m/>
    <m/>
    <x v="0"/>
    <m/>
    <x v="0"/>
  </r>
  <r>
    <s v="FRA700120Q1 2021EUR"/>
    <x v="4"/>
    <n v="44918"/>
    <s v="ONET SERVICES"/>
    <n v="700120"/>
    <s v="Q1 2021"/>
    <s v="EUR"/>
    <n v="17181.43"/>
    <n v="17181.433199999999"/>
    <n v="-3.1999999991967299E-3"/>
    <n v="17181.43"/>
    <n v="0"/>
    <x v="0"/>
    <m/>
    <m/>
    <m/>
    <m/>
    <s v="none"/>
    <m/>
    <m/>
    <m/>
    <x v="0"/>
    <m/>
    <x v="0"/>
  </r>
  <r>
    <s v="FRA700120Q2 2021EUR"/>
    <x v="4"/>
    <n v="44918"/>
    <s v="ONET SERVICES"/>
    <n v="700120"/>
    <s v="Q2 2021"/>
    <s v="EUR"/>
    <n v="35120.85"/>
    <n v="35120.853600000002"/>
    <n v="-3.60000000364379E-3"/>
    <n v="35120.85"/>
    <n v="0"/>
    <x v="0"/>
    <m/>
    <m/>
    <m/>
    <m/>
    <s v="none"/>
    <m/>
    <m/>
    <m/>
    <x v="0"/>
    <m/>
    <x v="0"/>
  </r>
  <r>
    <s v="FRA700120Q3 2021EUR"/>
    <x v="4"/>
    <n v="44918"/>
    <s v="ONET SERVICES"/>
    <n v="700120"/>
    <s v="Q3 2021"/>
    <s v="EUR"/>
    <n v="67061.39"/>
    <n v="67061.382899999997"/>
    <n v="7.1000000025378497E-3"/>
    <n v="67061.39"/>
    <n v="0"/>
    <x v="0"/>
    <m/>
    <m/>
    <m/>
    <m/>
    <s v="none"/>
    <m/>
    <m/>
    <m/>
    <x v="0"/>
    <m/>
    <x v="0"/>
  </r>
  <r>
    <s v="FRA700120Q4 2021EUR"/>
    <x v="4"/>
    <n v="44918"/>
    <s v="ONET SERVICES"/>
    <n v="700120"/>
    <s v="Q4 2021"/>
    <s v="EUR"/>
    <n v="68762.87"/>
    <n v="68762.879400000005"/>
    <n v="-9.4000000099185802E-3"/>
    <n v="68762.87"/>
    <n v="0"/>
    <x v="0"/>
    <m/>
    <m/>
    <m/>
    <m/>
    <s v="none"/>
    <m/>
    <m/>
    <m/>
    <x v="0"/>
    <m/>
    <x v="0"/>
  </r>
  <r>
    <s v="FRA570011Q1 2021EUR"/>
    <x v="4"/>
    <n v="45243"/>
    <s v="BRAVILOR"/>
    <n v="570011"/>
    <s v="Q1 2021"/>
    <s v="EUR"/>
    <n v="200.17"/>
    <n v="200.166"/>
    <n v="3.9999999999906699E-3"/>
    <n v="200.17"/>
    <n v="0"/>
    <x v="0"/>
    <m/>
    <m/>
    <m/>
    <m/>
    <s v="none"/>
    <m/>
    <m/>
    <m/>
    <x v="0"/>
    <m/>
    <x v="0"/>
  </r>
  <r>
    <s v="FRA570011Q2 2021EUR"/>
    <x v="4"/>
    <n v="45243"/>
    <s v="BRAVILOR"/>
    <n v="570011"/>
    <s v="Q2 2021"/>
    <s v="EUR"/>
    <n v="214.92"/>
    <n v="214.92"/>
    <n v="0"/>
    <n v="214.92"/>
    <n v="0"/>
    <x v="0"/>
    <m/>
    <m/>
    <m/>
    <m/>
    <s v="none"/>
    <m/>
    <m/>
    <m/>
    <x v="0"/>
    <m/>
    <x v="0"/>
  </r>
  <r>
    <s v="FRA570011Q3 2021EUR"/>
    <x v="4"/>
    <n v="45243"/>
    <s v="BRAVILOR"/>
    <n v="570011"/>
    <s v="Q3 2021"/>
    <s v="EUR"/>
    <n v="233.69"/>
    <n v="233.69399999999999"/>
    <n v="-3.9999999999906699E-3"/>
    <n v="233.69"/>
    <n v="0"/>
    <x v="0"/>
    <m/>
    <m/>
    <m/>
    <m/>
    <s v="none"/>
    <m/>
    <m/>
    <m/>
    <x v="0"/>
    <m/>
    <x v="0"/>
  </r>
  <r>
    <s v="FRA570011Q4 2021EUR"/>
    <x v="4"/>
    <n v="45243"/>
    <s v="BRAVILOR"/>
    <n v="570011"/>
    <s v="Q4 2021"/>
    <s v="EUR"/>
    <n v="1116.69"/>
    <n v="1116.6923999999999"/>
    <n v="-2.3999999998522898E-3"/>
    <n v="1116.69"/>
    <n v="0"/>
    <x v="0"/>
    <m/>
    <m/>
    <m/>
    <m/>
    <s v="none"/>
    <m/>
    <m/>
    <m/>
    <x v="0"/>
    <m/>
    <x v="0"/>
  </r>
  <r>
    <s v="FRA2233017Q0 2021EUR"/>
    <x v="4"/>
    <n v="45236"/>
    <s v="SPIE ICS"/>
    <n v="2233017"/>
    <s v="Q0 2021"/>
    <s v="EUR"/>
    <n v="16781.379999999899"/>
    <n v="16781.382600000001"/>
    <n v="-2.6000000034400702E-3"/>
    <n v="16781.379999999899"/>
    <n v="0"/>
    <x v="0"/>
    <m/>
    <m/>
    <m/>
    <m/>
    <s v="none"/>
    <s v="Produit"/>
    <s v="Sarah"/>
    <s v="[SB] Le montant du report 16781 correspond à l'encodage du contrat/CA declaré . L'ecart correspond au dernier ajustement non facturé"/>
    <x v="1"/>
    <s v="Helene"/>
    <x v="11"/>
  </r>
  <r>
    <s v="FRA2233017Q1 2021EUR"/>
    <x v="4"/>
    <n v="45236"/>
    <s v="SPIE ICS"/>
    <n v="2233017"/>
    <s v="Q1 2021"/>
    <s v="EUR"/>
    <n v="6632.94"/>
    <n v="6632.94"/>
    <n v="0"/>
    <n v="6632.94"/>
    <n v="0"/>
    <x v="0"/>
    <m/>
    <m/>
    <m/>
    <m/>
    <s v="none"/>
    <m/>
    <m/>
    <m/>
    <x v="0"/>
    <m/>
    <x v="0"/>
  </r>
  <r>
    <s v="FRA2233017Q2 2021EUR"/>
    <x v="4"/>
    <n v="45236"/>
    <s v="SPIE ICS"/>
    <n v="2233017"/>
    <s v="Q2 2021"/>
    <s v="EUR"/>
    <n v="5908.39"/>
    <n v="5908.3856999999998"/>
    <n v="4.3000000005122196E-3"/>
    <n v="5908.39"/>
    <n v="0"/>
    <x v="0"/>
    <m/>
    <m/>
    <m/>
    <m/>
    <s v="none"/>
    <m/>
    <m/>
    <m/>
    <x v="0"/>
    <m/>
    <x v="0"/>
  </r>
  <r>
    <s v="FRA2233017Q3 2021EUR"/>
    <x v="4"/>
    <n v="45236"/>
    <s v="SPIE ICS"/>
    <n v="2233017"/>
    <s v="Q3 2021"/>
    <s v="EUR"/>
    <n v="1214.68"/>
    <n v="1214.6795999999999"/>
    <n v="4.0000000012696503E-4"/>
    <n v="1214.68"/>
    <n v="0"/>
    <x v="0"/>
    <m/>
    <m/>
    <m/>
    <m/>
    <s v="none"/>
    <m/>
    <m/>
    <m/>
    <x v="0"/>
    <m/>
    <x v="0"/>
  </r>
  <r>
    <s v="FRA2233017Q4 2021EUR"/>
    <x v="4"/>
    <n v="45236"/>
    <s v="SPIE ICS"/>
    <n v="2233017"/>
    <s v="Q4 2021"/>
    <s v="EUR"/>
    <n v="4448.2699999999904"/>
    <n v="4448.2698"/>
    <n v="1.99999999495048E-4"/>
    <n v="4448.2699999999904"/>
    <n v="0"/>
    <x v="0"/>
    <m/>
    <m/>
    <m/>
    <m/>
    <s v="none"/>
    <m/>
    <m/>
    <m/>
    <x v="0"/>
    <m/>
    <x v="0"/>
  </r>
  <r>
    <s v="FRA21098Q0 2021EUR"/>
    <x v="4"/>
    <n v="45025"/>
    <s v="COULY DUTHEIL"/>
    <n v="21098"/>
    <s v="Q0 2021"/>
    <s v="EUR"/>
    <n v="80.400000000000006"/>
    <n v="80.400000000000006"/>
    <n v="0"/>
    <n v="80.400000000000006"/>
    <n v="0"/>
    <x v="0"/>
    <m/>
    <m/>
    <m/>
    <m/>
    <s v="none"/>
    <m/>
    <m/>
    <m/>
    <x v="0"/>
    <m/>
    <x v="0"/>
  </r>
  <r>
    <s v="FRA21098Q1 2021EUR"/>
    <x v="4"/>
    <n v="45025"/>
    <s v="COULY DUTHEIL"/>
    <n v="21098"/>
    <s v="Q1 2021"/>
    <s v="EUR"/>
    <n v="73.650000000000006"/>
    <n v="73.650000000000006"/>
    <n v="0"/>
    <n v="73.650000000000006"/>
    <n v="0"/>
    <x v="0"/>
    <m/>
    <m/>
    <m/>
    <m/>
    <s v="none"/>
    <m/>
    <m/>
    <m/>
    <x v="0"/>
    <m/>
    <x v="0"/>
  </r>
  <r>
    <s v="FRA21098Q2 2021EUR"/>
    <x v="4"/>
    <n v="45025"/>
    <s v="COULY DUTHEIL"/>
    <n v="21098"/>
    <s v="Q2 2021"/>
    <s v="EUR"/>
    <n v="340.25"/>
    <n v="340.25"/>
    <n v="0"/>
    <n v="340.25"/>
    <n v="0"/>
    <x v="0"/>
    <m/>
    <m/>
    <m/>
    <m/>
    <s v="none"/>
    <m/>
    <m/>
    <m/>
    <x v="0"/>
    <m/>
    <x v="0"/>
  </r>
  <r>
    <s v="FRA21098Q3 2021EUR"/>
    <x v="4"/>
    <n v="45025"/>
    <s v="COULY DUTHEIL"/>
    <n v="21098"/>
    <s v="Q3 2021"/>
    <s v="EUR"/>
    <n v="462.45"/>
    <n v="462.45"/>
    <n v="0"/>
    <n v="462.45"/>
    <n v="0"/>
    <x v="0"/>
    <m/>
    <m/>
    <m/>
    <m/>
    <s v="none"/>
    <m/>
    <m/>
    <m/>
    <x v="0"/>
    <m/>
    <x v="0"/>
  </r>
  <r>
    <s v="FRA21098Q4 2021EUR"/>
    <x v="4"/>
    <n v="45025"/>
    <s v="COULY DUTHEIL"/>
    <n v="21098"/>
    <s v="Q4 2021"/>
    <s v="EUR"/>
    <n v="230.85"/>
    <n v="230.85"/>
    <n v="0"/>
    <n v="230.85"/>
    <n v="0"/>
    <x v="0"/>
    <m/>
    <m/>
    <m/>
    <m/>
    <s v="none"/>
    <m/>
    <m/>
    <m/>
    <x v="0"/>
    <m/>
    <x v="0"/>
  </r>
  <r>
    <s v="FRA2588016Q0 2021EUR"/>
    <x v="4"/>
    <n v="45349"/>
    <s v="WURTH FRANCE SA"/>
    <n v="2588016"/>
    <s v="Q0 2021"/>
    <s v="EUR"/>
    <n v="958.59"/>
    <n v="967.05420000000004"/>
    <n v="-8.4641999999999999"/>
    <n v="967.05420000000004"/>
    <n v="-8.4641999999999999"/>
    <x v="4"/>
    <s v="[]"/>
    <s v="[3827, 26988, 1320, 15005, 15712, 42309]"/>
    <m/>
    <s v="2022-04-12 21:11:38 +0200"/>
    <s v="none"/>
    <s v="Produit"/>
    <s v="Sarah"/>
    <s v="[SB] Le montant du report 967 correspond à l'encodage du contrat/CA declaré . L'ecart correspond au dernier ajustement non facturé [HB] ajust controle non facturé car inférieur à 20€"/>
    <x v="1"/>
    <s v="Helene"/>
    <x v="8"/>
  </r>
  <r>
    <s v="FRA2588016Q1 2021EUR"/>
    <x v="4"/>
    <n v="45349"/>
    <s v="WURTH FRANCE SA"/>
    <n v="2588016"/>
    <s v="Q1 2021"/>
    <s v="EUR"/>
    <n v="4155.16"/>
    <n v="4155.1614"/>
    <n v="-1.4000000001033099E-3"/>
    <n v="4155.1614"/>
    <n v="-1.4000000001033099E-3"/>
    <x v="0"/>
    <m/>
    <m/>
    <m/>
    <m/>
    <s v="none"/>
    <m/>
    <m/>
    <m/>
    <x v="0"/>
    <m/>
    <x v="0"/>
  </r>
  <r>
    <s v="FRA2588016Q2 2021EUR"/>
    <x v="4"/>
    <n v="45349"/>
    <s v="WURTH FRANCE SA"/>
    <n v="2588016"/>
    <s v="Q2 2021"/>
    <s v="EUR"/>
    <n v="4676.71"/>
    <n v="4676.7084000000004"/>
    <n v="1.59999999959836E-3"/>
    <n v="4676.7084000000004"/>
    <n v="1.59999999959836E-3"/>
    <x v="0"/>
    <m/>
    <m/>
    <m/>
    <m/>
    <s v="none"/>
    <m/>
    <m/>
    <m/>
    <x v="0"/>
    <m/>
    <x v="0"/>
  </r>
  <r>
    <s v="FRA2588016Q3 2021EUR"/>
    <x v="4"/>
    <n v="45349"/>
    <s v="WURTH FRANCE SA"/>
    <n v="2588016"/>
    <s v="Q3 2021"/>
    <s v="EUR"/>
    <n v="6829.29"/>
    <n v="6829.2857999999997"/>
    <n v="4.2000000003099497E-3"/>
    <n v="6829.2857999999997"/>
    <n v="4.2000000003099497E-3"/>
    <x v="0"/>
    <m/>
    <m/>
    <m/>
    <m/>
    <s v="none"/>
    <m/>
    <m/>
    <m/>
    <x v="0"/>
    <m/>
    <x v="0"/>
  </r>
  <r>
    <s v="FRA2588016Q4 2021EUR"/>
    <x v="4"/>
    <n v="45349"/>
    <s v="WURTH FRANCE SA"/>
    <n v="2588016"/>
    <s v="Q4 2021"/>
    <s v="EUR"/>
    <n v="7701.41"/>
    <n v="7701.4085999999998"/>
    <n v="1.4000000001033099E-3"/>
    <n v="7701.4085999999998"/>
    <n v="1.4000000001033099E-3"/>
    <x v="0"/>
    <m/>
    <m/>
    <m/>
    <m/>
    <s v="none"/>
    <m/>
    <m/>
    <m/>
    <x v="0"/>
    <m/>
    <x v="0"/>
  </r>
  <r>
    <s v="FRA390077Q1 2021EUR"/>
    <x v="4"/>
    <n v="65290"/>
    <s v="ROYAL SERVICE"/>
    <n v="390077"/>
    <s v="Q1 2021"/>
    <s v="EUR"/>
    <n v="2147.34"/>
    <n v="2147.3339999999998"/>
    <n v="6.0000000003128601E-3"/>
    <n v="2147.34"/>
    <n v="0"/>
    <x v="0"/>
    <m/>
    <m/>
    <m/>
    <m/>
    <s v="none"/>
    <m/>
    <m/>
    <m/>
    <x v="0"/>
    <m/>
    <x v="0"/>
  </r>
  <r>
    <s v="FRA390077Q2 2021EUR"/>
    <x v="4"/>
    <n v="65290"/>
    <s v="ROYAL SERVICE"/>
    <n v="390077"/>
    <s v="Q2 2021"/>
    <s v="EUR"/>
    <n v="3024.32"/>
    <n v="3024.3189000000002"/>
    <n v="1.09999999995125E-3"/>
    <n v="3024.32"/>
    <n v="0"/>
    <x v="0"/>
    <m/>
    <m/>
    <m/>
    <m/>
    <s v="none"/>
    <m/>
    <m/>
    <m/>
    <x v="0"/>
    <m/>
    <x v="0"/>
  </r>
  <r>
    <s v="FRA390077Q3 2021EUR"/>
    <x v="4"/>
    <n v="65290"/>
    <s v="ROYAL SERVICE"/>
    <n v="390077"/>
    <s v="Q3 2021"/>
    <s v="EUR"/>
    <n v="5990.11"/>
    <n v="5990.1097"/>
    <n v="2.9999999969732E-4"/>
    <n v="5990.11"/>
    <n v="0"/>
    <x v="0"/>
    <m/>
    <m/>
    <m/>
    <m/>
    <s v="none"/>
    <m/>
    <m/>
    <m/>
    <x v="0"/>
    <m/>
    <x v="0"/>
  </r>
  <r>
    <s v="FRA390077Q4 2021EUR"/>
    <x v="4"/>
    <n v="65290"/>
    <s v="ROYAL SERVICE"/>
    <n v="390077"/>
    <s v="Q4 2021"/>
    <s v="EUR"/>
    <n v="6102.07"/>
    <n v="6102.0744999999997"/>
    <n v="-4.5000000000072699E-3"/>
    <n v="6102.07"/>
    <n v="0"/>
    <x v="0"/>
    <m/>
    <m/>
    <m/>
    <m/>
    <s v="none"/>
    <m/>
    <m/>
    <m/>
    <x v="0"/>
    <m/>
    <x v="0"/>
  </r>
  <r>
    <s v="FRA347940Q0 2021EUR"/>
    <x v="4"/>
    <n v="43543"/>
    <s v="XEROX FRANCE"/>
    <n v="347940"/>
    <s v="Q0 2021"/>
    <s v="EUR"/>
    <n v="3433.88"/>
    <n v="3433.8744000000002"/>
    <n v="5.5999999999585201E-3"/>
    <n v="3433.88"/>
    <n v="0"/>
    <x v="0"/>
    <m/>
    <m/>
    <m/>
    <m/>
    <s v="none"/>
    <m/>
    <m/>
    <m/>
    <x v="0"/>
    <m/>
    <x v="0"/>
  </r>
  <r>
    <s v="FRA347940Q1 2021EUR"/>
    <x v="4"/>
    <n v="43543"/>
    <s v="XEROX FRANCE"/>
    <n v="347940"/>
    <s v="Q1 2021"/>
    <s v="EUR"/>
    <n v="232.08"/>
    <n v="232.08959999999999"/>
    <n v="-9.5999999999776195E-3"/>
    <n v="232.08"/>
    <n v="0"/>
    <x v="0"/>
    <m/>
    <m/>
    <m/>
    <m/>
    <s v="none"/>
    <m/>
    <m/>
    <m/>
    <x v="0"/>
    <m/>
    <x v="0"/>
  </r>
  <r>
    <s v="FRA347940Q2 2021EUR"/>
    <x v="4"/>
    <n v="43543"/>
    <s v="XEROX FRANCE"/>
    <n v="347940"/>
    <s v="Q2 2021"/>
    <s v="EUR"/>
    <n v="560.08000000000004"/>
    <n v="560.08640000000003"/>
    <n v="-6.39999999998508E-3"/>
    <n v="560.08000000000004"/>
    <n v="0"/>
    <x v="0"/>
    <m/>
    <m/>
    <m/>
    <m/>
    <s v="none"/>
    <m/>
    <m/>
    <m/>
    <x v="0"/>
    <m/>
    <x v="0"/>
  </r>
  <r>
    <s v="FRA347940Q3 2021EUR"/>
    <x v="4"/>
    <n v="43543"/>
    <s v="XEROX FRANCE"/>
    <n v="347940"/>
    <s v="Q3 2021"/>
    <s v="EUR"/>
    <n v="521.96"/>
    <n v="521.96559999999999"/>
    <n v="-5.5999999999585201E-3"/>
    <n v="521.96"/>
    <n v="0"/>
    <x v="0"/>
    <m/>
    <m/>
    <m/>
    <m/>
    <s v="none"/>
    <m/>
    <m/>
    <m/>
    <x v="0"/>
    <m/>
    <x v="0"/>
  </r>
  <r>
    <s v="FRA347940Q4 2021EUR"/>
    <x v="4"/>
    <n v="43543"/>
    <s v="XEROX FRANCE"/>
    <n v="347940"/>
    <s v="Q4 2021"/>
    <s v="EUR"/>
    <n v="526.20000000000005"/>
    <n v="526.21360000000004"/>
    <n v="-1.35999999999967E-2"/>
    <n v="526.20000000000005"/>
    <n v="0"/>
    <x v="0"/>
    <m/>
    <m/>
    <m/>
    <m/>
    <s v="none"/>
    <m/>
    <m/>
    <m/>
    <x v="0"/>
    <m/>
    <x v="0"/>
  </r>
  <r>
    <s v="FRA390030Q0 2021EUR"/>
    <x v="4"/>
    <n v="47192"/>
    <s v="BLANCHISSERIE DIEUZY SAS"/>
    <n v="390030"/>
    <s v="Q0 2021"/>
    <s v="EUR"/>
    <n v="4178.59"/>
    <n v="4178.5904"/>
    <n v="-3.9999999989959103E-4"/>
    <n v="4178.59"/>
    <n v="0"/>
    <x v="0"/>
    <m/>
    <m/>
    <m/>
    <m/>
    <s v="none"/>
    <m/>
    <m/>
    <m/>
    <x v="0"/>
    <m/>
    <x v="0"/>
  </r>
  <r>
    <s v="FRA390030Q1 2021EUR"/>
    <x v="4"/>
    <n v="47192"/>
    <s v="BLANCHISSERIE DIEUZY SAS"/>
    <n v="390030"/>
    <s v="Q1 2021"/>
    <s v="EUR"/>
    <n v="13612.03"/>
    <n v="13612.0298"/>
    <n v="2.00000000404543E-4"/>
    <n v="13612.03"/>
    <n v="0"/>
    <x v="0"/>
    <m/>
    <m/>
    <m/>
    <m/>
    <s v="none"/>
    <m/>
    <m/>
    <m/>
    <x v="0"/>
    <m/>
    <x v="0"/>
  </r>
  <r>
    <s v="FRA390030Q2 2021EUR"/>
    <x v="4"/>
    <n v="47192"/>
    <s v="BLANCHISSERIE DIEUZY SAS"/>
    <n v="390030"/>
    <s v="Q2 2021"/>
    <s v="EUR"/>
    <n v="18175.95"/>
    <n v="18175.954900000001"/>
    <n v="-4.8999999962688803E-3"/>
    <n v="18175.95"/>
    <n v="0"/>
    <x v="0"/>
    <m/>
    <m/>
    <m/>
    <m/>
    <s v="none"/>
    <m/>
    <m/>
    <m/>
    <x v="0"/>
    <m/>
    <x v="0"/>
  </r>
  <r>
    <s v="FRA390030Q3 2021EUR"/>
    <x v="4"/>
    <n v="47192"/>
    <s v="BLANCHISSERIE DIEUZY SAS"/>
    <n v="390030"/>
    <s v="Q3 2021"/>
    <s v="EUR"/>
    <n v="32544.39"/>
    <n v="32544.3917"/>
    <n v="-1.70000000071013E-3"/>
    <n v="32544.39"/>
    <n v="0"/>
    <x v="0"/>
    <m/>
    <m/>
    <m/>
    <m/>
    <s v="none"/>
    <m/>
    <m/>
    <m/>
    <x v="0"/>
    <m/>
    <x v="0"/>
  </r>
  <r>
    <s v="FRA390030Q4 2021EUR"/>
    <x v="4"/>
    <n v="47192"/>
    <s v="BLANCHISSERIE DIEUZY SAS"/>
    <n v="390030"/>
    <s v="Q4 2021"/>
    <s v="EUR"/>
    <n v="28099.18"/>
    <n v="28099.1793"/>
    <n v="7.0000000414438502E-4"/>
    <n v="28099.18"/>
    <n v="0"/>
    <x v="0"/>
    <m/>
    <m/>
    <m/>
    <m/>
    <s v="none"/>
    <m/>
    <m/>
    <m/>
    <x v="0"/>
    <m/>
    <x v="0"/>
  </r>
  <r>
    <s v="FRA2489061Q0 2021EUR"/>
    <x v="4"/>
    <n v="57088"/>
    <s v="ATELIERS VERCHERE"/>
    <n v="2489061"/>
    <s v="Q0 2021"/>
    <s v="EUR"/>
    <n v="281.7"/>
    <n v="281.7"/>
    <n v="0"/>
    <n v="281.7"/>
    <n v="0"/>
    <x v="0"/>
    <m/>
    <m/>
    <m/>
    <m/>
    <s v="none"/>
    <m/>
    <m/>
    <m/>
    <x v="0"/>
    <m/>
    <x v="0"/>
  </r>
  <r>
    <s v="FRA2489061Q1 2021EUR"/>
    <x v="4"/>
    <n v="57088"/>
    <s v="ATELIERS VERCHERE"/>
    <n v="2489061"/>
    <s v="Q1 2021"/>
    <s v="EUR"/>
    <n v="623.25"/>
    <n v="623.25"/>
    <n v="0"/>
    <n v="623.25"/>
    <n v="0"/>
    <x v="0"/>
    <m/>
    <m/>
    <m/>
    <m/>
    <s v="none"/>
    <m/>
    <m/>
    <m/>
    <x v="0"/>
    <m/>
    <x v="0"/>
  </r>
  <r>
    <s v="FRA2489061Q2 2021EUR"/>
    <x v="4"/>
    <n v="57088"/>
    <s v="ATELIERS VERCHERE"/>
    <n v="2489061"/>
    <s v="Q2 2021"/>
    <s v="EUR"/>
    <n v="1156.45"/>
    <n v="1156.45"/>
    <n v="0"/>
    <n v="1156.45"/>
    <n v="0"/>
    <x v="0"/>
    <m/>
    <m/>
    <m/>
    <m/>
    <s v="none"/>
    <m/>
    <m/>
    <m/>
    <x v="0"/>
    <m/>
    <x v="0"/>
  </r>
  <r>
    <s v="FRA2489061Q3 2021EUR"/>
    <x v="4"/>
    <n v="57088"/>
    <s v="ATELIERS VERCHERE"/>
    <n v="2489061"/>
    <s v="Q3 2021"/>
    <s v="EUR"/>
    <n v="1747.05"/>
    <n v="1747.05"/>
    <n v="0"/>
    <n v="1747.05"/>
    <n v="0"/>
    <x v="0"/>
    <m/>
    <m/>
    <m/>
    <m/>
    <s v="none"/>
    <m/>
    <m/>
    <m/>
    <x v="0"/>
    <m/>
    <x v="0"/>
  </r>
  <r>
    <s v="FRA2489061Q4 2021EUR"/>
    <x v="4"/>
    <n v="57088"/>
    <s v="ATELIERS VERCHERE"/>
    <n v="2489061"/>
    <s v="Q4 2021"/>
    <s v="EUR"/>
    <n v="4287"/>
    <n v="4287"/>
    <n v="0"/>
    <n v="4287"/>
    <n v="0"/>
    <x v="0"/>
    <m/>
    <m/>
    <m/>
    <m/>
    <s v="none"/>
    <m/>
    <m/>
    <m/>
    <x v="0"/>
    <m/>
    <x v="0"/>
  </r>
  <r>
    <s v="FRA390104Q0 2021EUR"/>
    <x v="4"/>
    <n v="57077"/>
    <s v="LA PROVENCALE - BLANCHISSAGE INDUSTRIELLE"/>
    <n v="390104"/>
    <s v="Q0 2021"/>
    <s v="EUR"/>
    <n v="2319.36"/>
    <n v="2319.3607999999999"/>
    <n v="-7.9999999979918303E-4"/>
    <n v="2319.36"/>
    <n v="0"/>
    <x v="0"/>
    <m/>
    <m/>
    <m/>
    <m/>
    <s v="none"/>
    <m/>
    <m/>
    <m/>
    <x v="0"/>
    <m/>
    <x v="0"/>
  </r>
  <r>
    <s v="FRA390104Q1 2021EUR"/>
    <x v="4"/>
    <n v="57077"/>
    <s v="LA PROVENCALE - BLANCHISSAGE INDUSTRIELLE"/>
    <n v="390104"/>
    <s v="Q1 2021"/>
    <s v="EUR"/>
    <n v="5289.66"/>
    <n v="5289.6541999999999"/>
    <n v="5.7999999999083203E-3"/>
    <n v="5289.66"/>
    <n v="0"/>
    <x v="0"/>
    <m/>
    <m/>
    <m/>
    <m/>
    <s v="none"/>
    <m/>
    <m/>
    <m/>
    <x v="0"/>
    <m/>
    <x v="0"/>
  </r>
  <r>
    <s v="FRA390104Q2 2021EUR"/>
    <x v="4"/>
    <n v="57077"/>
    <s v="LA PROVENCALE - BLANCHISSAGE INDUSTRIELLE"/>
    <n v="390104"/>
    <s v="Q2 2021"/>
    <s v="EUR"/>
    <n v="2629.96"/>
    <n v="2629.9594000000002"/>
    <n v="5.9999999984938703E-4"/>
    <n v="2629.96"/>
    <n v="0"/>
    <x v="0"/>
    <m/>
    <m/>
    <m/>
    <m/>
    <s v="none"/>
    <m/>
    <m/>
    <m/>
    <x v="0"/>
    <m/>
    <x v="0"/>
  </r>
  <r>
    <s v="FRA390104Q3 2021EUR"/>
    <x v="4"/>
    <n v="57077"/>
    <s v="LA PROVENCALE - BLANCHISSAGE INDUSTRIELLE"/>
    <n v="390104"/>
    <s v="Q3 2021"/>
    <s v="EUR"/>
    <n v="22909.4"/>
    <n v="22909.4058"/>
    <n v="-5.7999999989988204E-3"/>
    <n v="22909.4"/>
    <n v="0"/>
    <x v="0"/>
    <m/>
    <m/>
    <m/>
    <m/>
    <s v="none"/>
    <m/>
    <m/>
    <m/>
    <x v="0"/>
    <m/>
    <x v="0"/>
  </r>
  <r>
    <s v="FRA390104Q4 2021EUR"/>
    <x v="4"/>
    <n v="57077"/>
    <s v="LA PROVENCALE - BLANCHISSAGE INDUSTRIELLE"/>
    <n v="390104"/>
    <s v="Q4 2021"/>
    <s v="EUR"/>
    <n v="16965.7399999999"/>
    <n v="16965.735199999999"/>
    <n v="4.7999999987950997E-3"/>
    <n v="16965.7399999999"/>
    <n v="0"/>
    <x v="0"/>
    <m/>
    <m/>
    <m/>
    <m/>
    <s v="none"/>
    <m/>
    <m/>
    <m/>
    <x v="0"/>
    <m/>
    <x v="0"/>
  </r>
  <r>
    <s v="FRA390002Q0 2021EUR"/>
    <x v="4"/>
    <n v="43534"/>
    <s v="ANETT ET CIE"/>
    <n v="390002"/>
    <s v="Q0 2021"/>
    <s v="EUR"/>
    <n v="10262.709999999999"/>
    <n v="10262.7204"/>
    <n v="-1.0400000001027299E-2"/>
    <n v="10262.709999999999"/>
    <n v="0"/>
    <x v="0"/>
    <m/>
    <m/>
    <m/>
    <m/>
    <s v="none"/>
    <s v="Produit"/>
    <s v="Sarah"/>
    <s v="[SB] Le calcul à la main correspond au rebate du report 10262.72. Un ajustement n'aurait pas encore été facturé?"/>
    <x v="1"/>
    <s v="Helene"/>
    <x v="11"/>
  </r>
  <r>
    <s v="FRA390002Q1 2021EUR"/>
    <x v="4"/>
    <n v="43534"/>
    <s v="ANETT ET CIE"/>
    <n v="390002"/>
    <s v="Q1 2021"/>
    <s v="EUR"/>
    <n v="52329.62"/>
    <n v="52329.623"/>
    <n v="-2.9999999969731999E-3"/>
    <n v="52329.62"/>
    <n v="0"/>
    <x v="0"/>
    <m/>
    <m/>
    <m/>
    <m/>
    <s v="none"/>
    <m/>
    <m/>
    <m/>
    <x v="0"/>
    <m/>
    <x v="0"/>
  </r>
  <r>
    <s v="FRA390002Q2 2021EUR"/>
    <x v="4"/>
    <n v="43534"/>
    <s v="ANETT ET CIE"/>
    <n v="390002"/>
    <s v="Q2 2021"/>
    <s v="EUR"/>
    <n v="74512.009999999995"/>
    <n v="74512.000799999994"/>
    <n v="9.20000000041909E-3"/>
    <n v="74512.009999999995"/>
    <n v="0"/>
    <x v="0"/>
    <m/>
    <m/>
    <m/>
    <m/>
    <s v="none"/>
    <m/>
    <m/>
    <m/>
    <x v="0"/>
    <m/>
    <x v="0"/>
  </r>
  <r>
    <s v="FRA390002Q3 2021EUR"/>
    <x v="4"/>
    <n v="43534"/>
    <s v="ANETT ET CIE"/>
    <n v="390002"/>
    <s v="Q3 2021"/>
    <s v="EUR"/>
    <n v="160617.75"/>
    <n v="160617.7548"/>
    <n v="-4.79999999515712E-3"/>
    <n v="160617.75"/>
    <n v="0"/>
    <x v="0"/>
    <m/>
    <m/>
    <m/>
    <m/>
    <s v="none"/>
    <m/>
    <m/>
    <m/>
    <x v="0"/>
    <m/>
    <x v="0"/>
  </r>
  <r>
    <s v="FRA390002Q4 2021EUR"/>
    <x v="4"/>
    <n v="43534"/>
    <s v="ANETT ET CIE"/>
    <n v="390002"/>
    <s v="Q4 2021"/>
    <s v="EUR"/>
    <n v="147387.76999999999"/>
    <n v="147387.7738"/>
    <n v="-3.8000000058673301E-3"/>
    <n v="147387.76999999999"/>
    <n v="0"/>
    <x v="0"/>
    <m/>
    <m/>
    <m/>
    <m/>
    <s v="none"/>
    <m/>
    <m/>
    <m/>
    <x v="0"/>
    <m/>
    <x v="0"/>
  </r>
  <r>
    <s v="FRA410001Q0 2021EUR"/>
    <x v="4"/>
    <n v="57713"/>
    <s v="G.C.E.B. (GERARD CEBERIO ENVELOPPE DU BATIMENT)"/>
    <n v="410001"/>
    <s v="Q0 2021"/>
    <s v="EUR"/>
    <n v="80.699999999999903"/>
    <n v="80.697599999999994"/>
    <n v="2.3999999999944001E-3"/>
    <n v="80.699999999999903"/>
    <n v="0"/>
    <x v="0"/>
    <m/>
    <m/>
    <m/>
    <m/>
    <s v="none"/>
    <m/>
    <m/>
    <m/>
    <x v="0"/>
    <m/>
    <x v="0"/>
  </r>
  <r>
    <s v="FRA410001Q1 2021EUR"/>
    <x v="4"/>
    <n v="57713"/>
    <s v="G.C.E.B. (GERARD CEBERIO ENVELOPPE DU BATIMENT)"/>
    <n v="410001"/>
    <s v="Q1 2021"/>
    <s v="EUR"/>
    <n v="1537.35"/>
    <n v="1537.3562999999999"/>
    <n v="-6.3000000000101803E-3"/>
    <n v="1537.35"/>
    <n v="0"/>
    <x v="0"/>
    <m/>
    <m/>
    <m/>
    <m/>
    <s v="none"/>
    <m/>
    <m/>
    <m/>
    <x v="0"/>
    <m/>
    <x v="0"/>
  </r>
  <r>
    <s v="FRA410001Q2 2021EUR"/>
    <x v="4"/>
    <n v="57713"/>
    <s v="G.C.E.B. (GERARD CEBERIO ENVELOPPE DU BATIMENT)"/>
    <n v="410001"/>
    <s v="Q2 2021"/>
    <s v="EUR"/>
    <n v="3324.84"/>
    <n v="3324.8343"/>
    <n v="5.70000000016079E-3"/>
    <n v="3324.84"/>
    <n v="0"/>
    <x v="0"/>
    <m/>
    <m/>
    <m/>
    <m/>
    <s v="none"/>
    <m/>
    <m/>
    <m/>
    <x v="0"/>
    <m/>
    <x v="0"/>
  </r>
  <r>
    <s v="FRA410001Q3 2021EUR"/>
    <x v="4"/>
    <n v="57713"/>
    <s v="G.C.E.B. (GERARD CEBERIO ENVELOPPE DU BATIMENT)"/>
    <n v="410001"/>
    <s v="Q3 2021"/>
    <s v="EUR"/>
    <n v="236.82"/>
    <n v="236.82839999999999"/>
    <n v="-8.3999999999946305E-3"/>
    <n v="236.82"/>
    <n v="0"/>
    <x v="0"/>
    <m/>
    <m/>
    <m/>
    <m/>
    <s v="none"/>
    <m/>
    <m/>
    <m/>
    <x v="0"/>
    <m/>
    <x v="0"/>
  </r>
  <r>
    <s v="FRA410001Q4 2021EUR"/>
    <x v="4"/>
    <n v="57713"/>
    <s v="G.C.E.B. (GERARD CEBERIO ENVELOPPE DU BATIMENT)"/>
    <n v="410001"/>
    <s v="Q4 2021"/>
    <s v="EUR"/>
    <n v="83.4"/>
    <n v="83.4"/>
    <n v="0"/>
    <n v="83.4"/>
    <n v="0"/>
    <x v="0"/>
    <m/>
    <m/>
    <m/>
    <m/>
    <s v="none"/>
    <m/>
    <m/>
    <m/>
    <x v="0"/>
    <m/>
    <x v="0"/>
  </r>
  <r>
    <s v="FRA390083Q1 2021EUR"/>
    <x v="4"/>
    <n v="65627"/>
    <s v="A.L.R. ASSOCIATION DE LA ROCHE"/>
    <n v="390083"/>
    <s v="Q1 2021"/>
    <s v="EUR"/>
    <n v="267.24"/>
    <n v="267.24"/>
    <n v="0"/>
    <n v="267.24"/>
    <n v="0"/>
    <x v="0"/>
    <m/>
    <m/>
    <m/>
    <m/>
    <s v="none"/>
    <m/>
    <m/>
    <m/>
    <x v="0"/>
    <m/>
    <x v="0"/>
  </r>
  <r>
    <s v="FRA390083Q2 2021EUR"/>
    <x v="4"/>
    <n v="65627"/>
    <s v="A.L.R. ASSOCIATION DE LA ROCHE"/>
    <n v="390083"/>
    <s v="Q2 2021"/>
    <s v="EUR"/>
    <n v="308.95999999999998"/>
    <n v="308.96159999999998"/>
    <n v="-1.59999999999627E-3"/>
    <n v="308.95999999999998"/>
    <n v="0"/>
    <x v="0"/>
    <m/>
    <m/>
    <m/>
    <m/>
    <s v="none"/>
    <m/>
    <m/>
    <m/>
    <x v="0"/>
    <m/>
    <x v="0"/>
  </r>
  <r>
    <s v="FRA390083Q3 2021EUR"/>
    <x v="4"/>
    <n v="65627"/>
    <s v="A.L.R. ASSOCIATION DE LA ROCHE"/>
    <n v="390083"/>
    <s v="Q3 2021"/>
    <s v="EUR"/>
    <n v="446.22"/>
    <n v="446.22449999999998"/>
    <n v="-4.4999999999504299E-3"/>
    <n v="446.22"/>
    <n v="0"/>
    <x v="0"/>
    <m/>
    <m/>
    <m/>
    <m/>
    <s v="none"/>
    <m/>
    <m/>
    <m/>
    <x v="0"/>
    <m/>
    <x v="0"/>
  </r>
  <r>
    <s v="FRA390083Q4 2021EUR"/>
    <x v="4"/>
    <n v="65627"/>
    <s v="A.L.R. ASSOCIATION DE LA ROCHE"/>
    <n v="390083"/>
    <s v="Q4 2021"/>
    <s v="EUR"/>
    <n v="417.27"/>
    <n v="417.2706"/>
    <n v="-6.0000000001991696E-4"/>
    <n v="417.27"/>
    <n v="0"/>
    <x v="0"/>
    <m/>
    <m/>
    <m/>
    <m/>
    <s v="none"/>
    <m/>
    <m/>
    <m/>
    <x v="0"/>
    <m/>
    <x v="0"/>
  </r>
  <r>
    <s v="FRA570017Q0 2021EUR"/>
    <x v="4"/>
    <n v="57760"/>
    <s v="FROID CHAUD SERVICE"/>
    <n v="570017"/>
    <s v="Q0 2021"/>
    <s v="EUR"/>
    <n v="1541.28"/>
    <n v="1541.2899"/>
    <n v="-9.9000000000160002E-3"/>
    <n v="1541.28"/>
    <n v="0"/>
    <x v="0"/>
    <m/>
    <m/>
    <m/>
    <m/>
    <s v="none"/>
    <m/>
    <m/>
    <m/>
    <x v="0"/>
    <m/>
    <x v="0"/>
  </r>
  <r>
    <s v="FRA570017Q1 2021EUR"/>
    <x v="4"/>
    <n v="57760"/>
    <s v="FROID CHAUD SERVICE"/>
    <n v="570017"/>
    <s v="Q1 2021"/>
    <s v="EUR"/>
    <n v="1680.87"/>
    <n v="1680.87"/>
    <n v="0"/>
    <n v="1680.87"/>
    <n v="0"/>
    <x v="0"/>
    <m/>
    <m/>
    <m/>
    <m/>
    <s v="none"/>
    <m/>
    <m/>
    <m/>
    <x v="0"/>
    <m/>
    <x v="0"/>
  </r>
  <r>
    <s v="FRA570017Q2 2021EUR"/>
    <x v="4"/>
    <n v="57760"/>
    <s v="FROID CHAUD SERVICE"/>
    <n v="570017"/>
    <s v="Q2 2021"/>
    <s v="EUR"/>
    <n v="16077.36"/>
    <n v="16077.347100000001"/>
    <n v="1.2899999999717599E-2"/>
    <n v="16077.36"/>
    <n v="0"/>
    <x v="0"/>
    <m/>
    <m/>
    <m/>
    <m/>
    <s v="none"/>
    <m/>
    <m/>
    <m/>
    <x v="0"/>
    <m/>
    <x v="0"/>
  </r>
  <r>
    <s v="FRA570017Q3 2021EUR"/>
    <x v="4"/>
    <n v="57760"/>
    <s v="FROID CHAUD SERVICE"/>
    <n v="570017"/>
    <s v="Q3 2021"/>
    <s v="EUR"/>
    <n v="2557.44"/>
    <n v="2557.4340000000002"/>
    <n v="5.9999999998581102E-3"/>
    <n v="2557.44"/>
    <n v="0"/>
    <x v="0"/>
    <m/>
    <m/>
    <m/>
    <m/>
    <s v="none"/>
    <m/>
    <m/>
    <m/>
    <x v="0"/>
    <m/>
    <x v="0"/>
  </r>
  <r>
    <s v="FRA570017Q4 2021EUR"/>
    <x v="4"/>
    <n v="57760"/>
    <s v="FROID CHAUD SERVICE"/>
    <n v="570017"/>
    <s v="Q4 2021"/>
    <s v="EUR"/>
    <n v="5125.17"/>
    <n v="5125.1702999999998"/>
    <n v="-2.9999999969732E-4"/>
    <n v="5125.17"/>
    <n v="0"/>
    <x v="0"/>
    <m/>
    <m/>
    <m/>
    <m/>
    <s v="none"/>
    <m/>
    <m/>
    <m/>
    <x v="0"/>
    <m/>
    <x v="0"/>
  </r>
  <r>
    <s v="FRA2002Q1 2021EUR"/>
    <x v="4"/>
    <n v="58393"/>
    <s v="L'ADP (L'ASSOCIATION DES PRODUCTEURS)"/>
    <n v="2002"/>
    <s v="Q1 2021"/>
    <s v="EUR"/>
    <n v="52.87"/>
    <n v="52.871400000000001"/>
    <n v="-1.40000000000384E-3"/>
    <n v="52.87"/>
    <n v="0"/>
    <x v="0"/>
    <m/>
    <m/>
    <m/>
    <m/>
    <s v="none"/>
    <m/>
    <m/>
    <m/>
    <x v="0"/>
    <m/>
    <x v="0"/>
  </r>
  <r>
    <s v="FRA2002Q2 2021EUR"/>
    <x v="4"/>
    <n v="58393"/>
    <s v="L'ADP (L'ASSOCIATION DES PRODUCTEURS)"/>
    <n v="2002"/>
    <s v="Q2 2021"/>
    <s v="EUR"/>
    <n v="393.39"/>
    <n v="393.39120000000003"/>
    <n v="-1.20000000003983E-3"/>
    <n v="393.39"/>
    <n v="0"/>
    <x v="0"/>
    <m/>
    <m/>
    <m/>
    <m/>
    <s v="none"/>
    <m/>
    <m/>
    <m/>
    <x v="0"/>
    <m/>
    <x v="0"/>
  </r>
  <r>
    <s v="FRA2002Q3 2021EUR"/>
    <x v="4"/>
    <n v="58393"/>
    <s v="L'ADP (L'ASSOCIATION DES PRODUCTEURS)"/>
    <n v="2002"/>
    <s v="Q3 2021"/>
    <s v="EUR"/>
    <n v="772.16"/>
    <n v="772.15679999999998"/>
    <n v="3.19999999999254E-3"/>
    <n v="772.16"/>
    <n v="0"/>
    <x v="0"/>
    <m/>
    <m/>
    <m/>
    <m/>
    <s v="none"/>
    <m/>
    <m/>
    <m/>
    <x v="0"/>
    <m/>
    <x v="0"/>
  </r>
  <r>
    <s v="FRA2002Q4 2021EUR"/>
    <x v="4"/>
    <n v="58393"/>
    <s v="L'ADP (L'ASSOCIATION DES PRODUCTEURS)"/>
    <n v="2002"/>
    <s v="Q4 2021"/>
    <s v="EUR"/>
    <n v="903.93"/>
    <n v="903.92759999999998"/>
    <n v="2.3999999999659801E-3"/>
    <n v="903.93"/>
    <n v="0"/>
    <x v="0"/>
    <m/>
    <m/>
    <m/>
    <m/>
    <s v="none"/>
    <m/>
    <m/>
    <m/>
    <x v="0"/>
    <m/>
    <x v="0"/>
  </r>
  <r>
    <s v="FRA401003Q1 2021EUR"/>
    <x v="4"/>
    <n v="26826"/>
    <s v="ECONOCOM PRODUCTS AND SOLUTIONS"/>
    <n v="401003"/>
    <s v="Q1 2021"/>
    <s v="EUR"/>
    <n v="11860.18"/>
    <n v="11860.1744"/>
    <n v="5.6000000004132701E-3"/>
    <n v="11860.18"/>
    <n v="0"/>
    <x v="0"/>
    <m/>
    <m/>
    <m/>
    <m/>
    <s v="none"/>
    <m/>
    <m/>
    <m/>
    <x v="0"/>
    <m/>
    <x v="0"/>
  </r>
  <r>
    <s v="FRA401003Q2 2021EUR"/>
    <x v="4"/>
    <n v="26826"/>
    <s v="ECONOCOM PRODUCTS AND SOLUTIONS"/>
    <n v="401003"/>
    <s v="Q2 2021"/>
    <s v="EUR"/>
    <n v="21233.91"/>
    <n v="21233.912100000001"/>
    <n v="-2.1000000015192199E-3"/>
    <n v="21233.91"/>
    <n v="0"/>
    <x v="0"/>
    <m/>
    <m/>
    <m/>
    <m/>
    <s v="none"/>
    <m/>
    <m/>
    <m/>
    <x v="0"/>
    <m/>
    <x v="0"/>
  </r>
  <r>
    <s v="FRA401003Q3 2021EUR"/>
    <x v="4"/>
    <n v="26826"/>
    <s v="ECONOCOM PRODUCTS AND SOLUTIONS"/>
    <n v="401003"/>
    <s v="Q3 2021"/>
    <s v="EUR"/>
    <n v="40456.06"/>
    <n v="40456.064100000003"/>
    <n v="-4.1000000055646498E-3"/>
    <n v="40456.06"/>
    <n v="0"/>
    <x v="0"/>
    <m/>
    <m/>
    <m/>
    <m/>
    <s v="none"/>
    <m/>
    <m/>
    <m/>
    <x v="0"/>
    <m/>
    <x v="0"/>
  </r>
  <r>
    <s v="FRA401003Q4 2021EUR"/>
    <x v="4"/>
    <n v="26826"/>
    <s v="ECONOCOM PRODUCTS AND SOLUTIONS"/>
    <n v="401003"/>
    <s v="Q4 2021"/>
    <s v="EUR"/>
    <n v="75629"/>
    <n v="75629.004799999995"/>
    <n v="-4.79999999515712E-3"/>
    <n v="75629"/>
    <n v="0"/>
    <x v="0"/>
    <m/>
    <m/>
    <m/>
    <m/>
    <s v="none"/>
    <m/>
    <m/>
    <m/>
    <x v="0"/>
    <m/>
    <x v="0"/>
  </r>
  <r>
    <s v="FRA390036Q0 2021EUR"/>
    <x v="4"/>
    <n v="43536"/>
    <s v="ELIS SERVICES"/>
    <n v="390036"/>
    <s v="Q0 2021"/>
    <s v="EUR"/>
    <n v="-31487.31"/>
    <n v="-31487.310799999999"/>
    <n v="7.9999999798019395E-4"/>
    <n v="-31487.31"/>
    <n v="0"/>
    <x v="0"/>
    <m/>
    <m/>
    <m/>
    <m/>
    <s v="none"/>
    <s v="Produit"/>
    <s v="Thao"/>
    <s v="[TN] : Mon commentaire du 06 Avril : Rebate calculé à la main pour [27458]  = Facture : -983 978,47 * 3,2 % = -31 487,31 . Les autres ID sont en draft =&gt; La ligne est désormais en Valid dans l'analyse du 14 Avril"/>
    <x v="0"/>
    <m/>
    <x v="0"/>
  </r>
  <r>
    <s v="FRA390036Q1 2021EUR"/>
    <x v="4"/>
    <n v="43536"/>
    <s v="ELIS SERVICES"/>
    <n v="390036"/>
    <s v="Q1 2021"/>
    <s v="EUR"/>
    <n v="199145.56"/>
    <n v="199145.56229999999"/>
    <n v="-2.2999999928288101E-3"/>
    <n v="199145.56"/>
    <n v="0"/>
    <x v="0"/>
    <m/>
    <m/>
    <m/>
    <m/>
    <s v="none"/>
    <m/>
    <m/>
    <m/>
    <x v="0"/>
    <m/>
    <x v="0"/>
  </r>
  <r>
    <s v="FRA390036Q2 2021EUR"/>
    <x v="4"/>
    <n v="43536"/>
    <s v="ELIS SERVICES"/>
    <n v="390036"/>
    <s v="Q2 2021"/>
    <s v="EUR"/>
    <n v="237269.38"/>
    <n v="237269.38449999999"/>
    <n v="-4.4999999809078803E-3"/>
    <n v="237269.38"/>
    <n v="0"/>
    <x v="0"/>
    <m/>
    <m/>
    <m/>
    <m/>
    <s v="none"/>
    <m/>
    <m/>
    <m/>
    <x v="0"/>
    <m/>
    <x v="0"/>
  </r>
  <r>
    <s v="FRA390036Q3 2021EUR"/>
    <x v="4"/>
    <n v="43536"/>
    <s v="ELIS SERVICES"/>
    <n v="390036"/>
    <s v="Q3 2021"/>
    <s v="EUR"/>
    <n v="530305.82999999996"/>
    <n v="530305.82640000002"/>
    <n v="3.6000000545754998E-3"/>
    <n v="530305.82999999996"/>
    <n v="0"/>
    <x v="0"/>
    <m/>
    <m/>
    <m/>
    <m/>
    <s v="none"/>
    <m/>
    <m/>
    <m/>
    <x v="0"/>
    <m/>
    <x v="0"/>
  </r>
  <r>
    <s v="FRA390036Q4 2021EUR"/>
    <x v="4"/>
    <n v="43536"/>
    <s v="ELIS SERVICES"/>
    <n v="390036"/>
    <s v="Q4 2021"/>
    <s v="EUR"/>
    <n v="493970.84"/>
    <n v="493970.8297"/>
    <n v="1.03000000235624E-2"/>
    <n v="493970.84"/>
    <n v="0"/>
    <x v="0"/>
    <m/>
    <m/>
    <m/>
    <m/>
    <s v="none"/>
    <m/>
    <m/>
    <m/>
    <x v="0"/>
    <m/>
    <x v="0"/>
  </r>
  <r>
    <s v="FRA2140123891Q1 2021EUR"/>
    <x v="4"/>
    <n v="43536"/>
    <s v="ELIS SERVICES"/>
    <n v="2140123891"/>
    <s v="Q1 2021"/>
    <s v="EUR"/>
    <n v="2063.52"/>
    <n v="2063.5173"/>
    <n v="2.7000000000043599E-3"/>
    <n v="2063.52"/>
    <n v="0"/>
    <x v="0"/>
    <m/>
    <m/>
    <m/>
    <m/>
    <s v="none"/>
    <m/>
    <m/>
    <m/>
    <x v="0"/>
    <m/>
    <x v="0"/>
  </r>
  <r>
    <s v="FRA2140123891Q2 2021EUR"/>
    <x v="4"/>
    <n v="43536"/>
    <s v="ELIS SERVICES"/>
    <n v="2140123891"/>
    <s v="Q2 2021"/>
    <s v="EUR"/>
    <n v="2488.3000000000002"/>
    <n v="2488.2975000000001"/>
    <n v="2.5000000000545601E-3"/>
    <n v="2488.3000000000002"/>
    <n v="0"/>
    <x v="0"/>
    <m/>
    <m/>
    <m/>
    <m/>
    <s v="none"/>
    <m/>
    <m/>
    <m/>
    <x v="0"/>
    <m/>
    <x v="0"/>
  </r>
  <r>
    <s v="FRA2140123891Q3 2021EUR"/>
    <x v="4"/>
    <n v="43536"/>
    <s v="ELIS SERVICES"/>
    <n v="2140123891"/>
    <s v="Q3 2021"/>
    <s v="EUR"/>
    <n v="2451.4"/>
    <n v="2451.3984"/>
    <n v="1.6000000000531099E-3"/>
    <n v="2451.4"/>
    <n v="0"/>
    <x v="0"/>
    <m/>
    <m/>
    <m/>
    <m/>
    <s v="none"/>
    <m/>
    <m/>
    <m/>
    <x v="0"/>
    <m/>
    <x v="0"/>
  </r>
  <r>
    <s v="FRA2140123891Q4 2021EUR"/>
    <x v="4"/>
    <n v="43536"/>
    <s v="ELIS SERVICES"/>
    <n v="2140123891"/>
    <s v="Q4 2021"/>
    <s v="EUR"/>
    <n v="2976.76"/>
    <n v="2976.7617"/>
    <n v="-1.6999999998006301E-3"/>
    <n v="2976.76"/>
    <n v="0"/>
    <x v="0"/>
    <m/>
    <m/>
    <m/>
    <m/>
    <s v="none"/>
    <m/>
    <m/>
    <m/>
    <x v="0"/>
    <m/>
    <x v="0"/>
  </r>
  <r>
    <s v="FRA11006Q1 2021EUR"/>
    <x v="4"/>
    <n v="56916"/>
    <s v="RM MAREE"/>
    <n v="11006"/>
    <s v="Q1 2021"/>
    <s v="EUR"/>
    <n v="1515.55"/>
    <n v="1515.55"/>
    <n v="0"/>
    <n v="1515.55"/>
    <n v="0"/>
    <x v="0"/>
    <m/>
    <m/>
    <m/>
    <m/>
    <s v="none"/>
    <m/>
    <m/>
    <m/>
    <x v="0"/>
    <m/>
    <x v="0"/>
  </r>
  <r>
    <s v="FRA11006Q2 2021EUR"/>
    <x v="4"/>
    <n v="56916"/>
    <s v="RM MAREE"/>
    <n v="11006"/>
    <s v="Q2 2021"/>
    <s v="EUR"/>
    <n v="4304.63"/>
    <n v="4304.6261999999997"/>
    <n v="3.8000000004103601E-3"/>
    <n v="4304.63"/>
    <n v="0"/>
    <x v="0"/>
    <m/>
    <m/>
    <m/>
    <m/>
    <s v="none"/>
    <m/>
    <m/>
    <m/>
    <x v="0"/>
    <m/>
    <x v="0"/>
  </r>
  <r>
    <s v="FRA11006Q3 2021EUR"/>
    <x v="4"/>
    <n v="56916"/>
    <s v="RM MAREE"/>
    <n v="11006"/>
    <s v="Q3 2021"/>
    <s v="EUR"/>
    <n v="9642"/>
    <n v="9641.9987999999994"/>
    <n v="1.2000000006082701E-3"/>
    <n v="9642"/>
    <n v="0"/>
    <x v="0"/>
    <m/>
    <m/>
    <m/>
    <m/>
    <s v="none"/>
    <m/>
    <m/>
    <m/>
    <x v="0"/>
    <m/>
    <x v="0"/>
  </r>
  <r>
    <s v="FRA11006Q4 2021EUR"/>
    <x v="4"/>
    <n v="56916"/>
    <s v="RM MAREE"/>
    <n v="11006"/>
    <s v="Q4 2021"/>
    <s v="EUR"/>
    <n v="4516.63"/>
    <n v="4516.6262999999999"/>
    <n v="3.7000000002080898E-3"/>
    <n v="4516.63"/>
    <n v="0"/>
    <x v="0"/>
    <m/>
    <m/>
    <m/>
    <m/>
    <s v="none"/>
    <m/>
    <m/>
    <m/>
    <x v="0"/>
    <m/>
    <x v="0"/>
  </r>
  <r>
    <s v="FRA2196406477 TRAVAUXQ1 2021EUR"/>
    <x v="4"/>
    <n v="58413"/>
    <s v="ERIS"/>
    <s v="2196406477 TRAVAUX"/>
    <s v="Q1 2021"/>
    <s v="EUR"/>
    <n v="3995.56"/>
    <n v="3995.5576000000001"/>
    <n v="2.3999999998522898E-3"/>
    <n v="3995.56"/>
    <n v="0"/>
    <x v="0"/>
    <m/>
    <m/>
    <m/>
    <m/>
    <s v="none"/>
    <m/>
    <m/>
    <m/>
    <x v="0"/>
    <m/>
    <x v="0"/>
  </r>
  <r>
    <s v="FRA2196406477 TRAVAUXQ2 2021EUR"/>
    <x v="4"/>
    <n v="58413"/>
    <s v="ERIS"/>
    <s v="2196406477 TRAVAUX"/>
    <s v="Q2 2021"/>
    <s v="EUR"/>
    <n v="7448.61"/>
    <n v="7448.6091999999999"/>
    <n v="7.9999999979918303E-4"/>
    <n v="7448.61"/>
    <n v="0"/>
    <x v="0"/>
    <m/>
    <m/>
    <m/>
    <m/>
    <s v="none"/>
    <m/>
    <m/>
    <m/>
    <x v="0"/>
    <m/>
    <x v="0"/>
  </r>
  <r>
    <s v="FRA2196406477 TRAVAUXQ3 2021EUR"/>
    <x v="4"/>
    <n v="58413"/>
    <s v="ERIS"/>
    <s v="2196406477 TRAVAUX"/>
    <s v="Q3 2021"/>
    <s v="EUR"/>
    <n v="7394.23"/>
    <n v="7394.2280000000001"/>
    <n v="1.9999999994979498E-3"/>
    <n v="7394.23"/>
    <n v="0"/>
    <x v="0"/>
    <m/>
    <m/>
    <m/>
    <m/>
    <s v="none"/>
    <m/>
    <m/>
    <m/>
    <x v="0"/>
    <m/>
    <x v="0"/>
  </r>
  <r>
    <s v="FRA2196406478 MAINTENANCEQ0 2021EUR"/>
    <x v="4"/>
    <n v="58413"/>
    <s v="ERIS"/>
    <s v="2196406478 MAINTENANCE"/>
    <s v="Q0 2021"/>
    <s v="EUR"/>
    <n v="6788.78"/>
    <n v="6788.7808000000005"/>
    <n v="-8.0000000070867795E-4"/>
    <n v="6788.7808000000005"/>
    <n v="-8.0000000070867795E-4"/>
    <x v="0"/>
    <m/>
    <m/>
    <m/>
    <m/>
    <s v="none"/>
    <m/>
    <m/>
    <m/>
    <x v="0"/>
    <m/>
    <x v="0"/>
  </r>
  <r>
    <s v="FRA2196406478 MAINTENANCEQ1 2021EUR"/>
    <x v="4"/>
    <n v="58413"/>
    <s v="ERIS"/>
    <s v="2196406478 MAINTENANCE"/>
    <s v="Q1 2021"/>
    <s v="EUR"/>
    <n v="5999.17"/>
    <m/>
    <n v="5999.17"/>
    <n v="5999.1664000000001"/>
    <n v="3.6000000000058199E-3"/>
    <x v="3"/>
    <s v="[29520, 29519]"/>
    <s v="[17717, 17716]"/>
    <s v="rebate present"/>
    <s v="2021-07-26 16:29:46 +0200"/>
    <s v="none"/>
    <m/>
    <m/>
    <m/>
    <x v="0"/>
    <m/>
    <x v="0"/>
  </r>
  <r>
    <s v="FRA2196406478 MAINTENANCEQ2 2021EUR"/>
    <x v="4"/>
    <n v="58413"/>
    <s v="ERIS"/>
    <s v="2196406478 MAINTENANCE"/>
    <s v="Q2 2021"/>
    <s v="EUR"/>
    <n v="970.95"/>
    <n v="970.95280000000002"/>
    <n v="-2.7999999999792601E-3"/>
    <n v="970.95280000000002"/>
    <n v="-2.7999999999792601E-3"/>
    <x v="0"/>
    <m/>
    <m/>
    <m/>
    <m/>
    <s v="none"/>
    <m/>
    <m/>
    <m/>
    <x v="0"/>
    <m/>
    <x v="0"/>
  </r>
  <r>
    <s v="FRA2196406478 MAINTENANCEQ3 2021EUR"/>
    <x v="4"/>
    <n v="58413"/>
    <s v="ERIS"/>
    <s v="2196406478 MAINTENANCE"/>
    <s v="Q3 2021"/>
    <s v="EUR"/>
    <n v="5217.76"/>
    <n v="5217.7551999999996"/>
    <n v="4.80000000061409E-3"/>
    <n v="5217.7551999999996"/>
    <n v="4.80000000061409E-3"/>
    <x v="0"/>
    <m/>
    <m/>
    <m/>
    <m/>
    <s v="none"/>
    <m/>
    <m/>
    <m/>
    <x v="0"/>
    <m/>
    <x v="0"/>
  </r>
  <r>
    <s v="FRA2196406478 MAINTENANCEQ4 2021EUR"/>
    <x v="4"/>
    <n v="58413"/>
    <s v="ERIS"/>
    <s v="2196406478 MAINTENANCE"/>
    <s v="Q4 2021"/>
    <s v="EUR"/>
    <n v="15442.6"/>
    <n v="15442.6016"/>
    <n v="-1.59999999959836E-3"/>
    <n v="15442.6016"/>
    <n v="-1.59999999959836E-3"/>
    <x v="0"/>
    <m/>
    <m/>
    <m/>
    <m/>
    <s v="none"/>
    <m/>
    <m/>
    <m/>
    <x v="0"/>
    <m/>
    <x v="0"/>
  </r>
  <r>
    <s v="FRA390013Q1 2021EUR"/>
    <x v="4"/>
    <n v="45154"/>
    <s v="INITIAL"/>
    <n v="390013"/>
    <s v="Q1 2021"/>
    <s v="EUR"/>
    <n v="1599.67"/>
    <n v="1599.6719000000001"/>
    <n v="-1.8999999999778001E-3"/>
    <n v="1599.67"/>
    <n v="0"/>
    <x v="0"/>
    <m/>
    <m/>
    <m/>
    <m/>
    <s v="none"/>
    <m/>
    <m/>
    <m/>
    <x v="0"/>
    <m/>
    <x v="0"/>
  </r>
  <r>
    <s v="FRA390013Q2 2021EUR"/>
    <x v="4"/>
    <n v="45154"/>
    <s v="INITIAL"/>
    <n v="390013"/>
    <s v="Q2 2021"/>
    <s v="EUR"/>
    <n v="2284.08"/>
    <n v="2284.0790000000002"/>
    <n v="9.9999999974897903E-4"/>
    <n v="2284.08"/>
    <n v="0"/>
    <x v="0"/>
    <m/>
    <m/>
    <m/>
    <m/>
    <s v="none"/>
    <m/>
    <m/>
    <m/>
    <x v="0"/>
    <m/>
    <x v="0"/>
  </r>
  <r>
    <s v="FRA390013Q3 2021EUR"/>
    <x v="4"/>
    <n v="45154"/>
    <s v="INITIAL"/>
    <n v="390013"/>
    <s v="Q3 2021"/>
    <s v="EUR"/>
    <n v="5926.74"/>
    <n v="5926.7408999999998"/>
    <n v="-9.0000000000145497E-4"/>
    <n v="5926.74"/>
    <n v="0"/>
    <x v="0"/>
    <m/>
    <m/>
    <m/>
    <m/>
    <s v="none"/>
    <m/>
    <m/>
    <m/>
    <x v="0"/>
    <m/>
    <x v="0"/>
  </r>
  <r>
    <s v="FRA390013Q4 2021EUR"/>
    <x v="4"/>
    <n v="45154"/>
    <s v="INITIAL"/>
    <n v="390013"/>
    <s v="Q4 2021"/>
    <s v="EUR"/>
    <n v="5374.79"/>
    <n v="5374.7861000000003"/>
    <n v="3.8999999997031401E-3"/>
    <n v="5374.79"/>
    <n v="0"/>
    <x v="0"/>
    <m/>
    <m/>
    <m/>
    <m/>
    <s v="none"/>
    <m/>
    <m/>
    <m/>
    <x v="0"/>
    <m/>
    <x v="0"/>
  </r>
  <r>
    <s v="FRA26078026Q0 2021EUR"/>
    <x v="4"/>
    <n v="45154"/>
    <s v="INITIAL"/>
    <n v="26078026"/>
    <s v="Q0 2021"/>
    <s v="EUR"/>
    <n v="78.489999999999995"/>
    <n v="78.494500000000002"/>
    <n v="-4.5000000000072699E-3"/>
    <n v="78.489999999999995"/>
    <n v="0"/>
    <x v="0"/>
    <m/>
    <m/>
    <m/>
    <m/>
    <s v="none"/>
    <m/>
    <m/>
    <m/>
    <x v="0"/>
    <m/>
    <x v="0"/>
  </r>
  <r>
    <s v="FRA790007Q0 2021EUR"/>
    <x v="4"/>
    <n v="46280"/>
    <s v="DT SIGNS"/>
    <n v="790007"/>
    <s v="Q0 2021"/>
    <s v="EUR"/>
    <n v="157.35"/>
    <n v="157.35"/>
    <n v="0"/>
    <n v="157.35"/>
    <n v="0"/>
    <x v="0"/>
    <m/>
    <m/>
    <m/>
    <m/>
    <s v="none"/>
    <m/>
    <m/>
    <m/>
    <x v="0"/>
    <m/>
    <x v="0"/>
  </r>
  <r>
    <s v="FRA790007Q1 2021EUR"/>
    <x v="4"/>
    <n v="46280"/>
    <s v="DT SIGNS"/>
    <n v="790007"/>
    <s v="Q1 2021"/>
    <s v="EUR"/>
    <n v="915"/>
    <n v="915"/>
    <n v="0"/>
    <n v="915"/>
    <n v="0"/>
    <x v="0"/>
    <m/>
    <m/>
    <m/>
    <m/>
    <s v="none"/>
    <m/>
    <m/>
    <m/>
    <x v="0"/>
    <m/>
    <x v="0"/>
  </r>
  <r>
    <s v="FRA790007Q2 2021EUR"/>
    <x v="4"/>
    <n v="46280"/>
    <s v="DT SIGNS"/>
    <n v="790007"/>
    <s v="Q2 2021"/>
    <s v="EUR"/>
    <n v="392.25"/>
    <n v="392.25"/>
    <n v="0"/>
    <n v="392.25"/>
    <n v="0"/>
    <x v="0"/>
    <m/>
    <m/>
    <m/>
    <m/>
    <s v="none"/>
    <m/>
    <m/>
    <m/>
    <x v="0"/>
    <m/>
    <x v="0"/>
  </r>
  <r>
    <s v="FRA790007Q3 2021EUR"/>
    <x v="4"/>
    <n v="46280"/>
    <s v="DT SIGNS"/>
    <n v="790007"/>
    <s v="Q3 2021"/>
    <s v="EUR"/>
    <n v="486.05"/>
    <n v="486.05450000000002"/>
    <n v="-4.5000000000072699E-3"/>
    <n v="486.05"/>
    <n v="0"/>
    <x v="0"/>
    <m/>
    <m/>
    <m/>
    <m/>
    <s v="none"/>
    <m/>
    <m/>
    <m/>
    <x v="0"/>
    <m/>
    <x v="0"/>
  </r>
  <r>
    <s v="FRA790007Q4 2021EUR"/>
    <x v="4"/>
    <n v="46280"/>
    <s v="DT SIGNS"/>
    <n v="790007"/>
    <s v="Q4 2021"/>
    <s v="EUR"/>
    <n v="1366.95"/>
    <n v="1366.9459999999999"/>
    <n v="4.0000000001327802E-3"/>
    <n v="1366.95"/>
    <n v="0"/>
    <x v="0"/>
    <m/>
    <m/>
    <m/>
    <m/>
    <s v="none"/>
    <m/>
    <m/>
    <m/>
    <x v="0"/>
    <m/>
    <x v="0"/>
  </r>
  <r>
    <s v="FRA2140373474Q0 2021EUR"/>
    <x v="4"/>
    <n v="46280"/>
    <s v="DT SIGNS"/>
    <n v="2140373474"/>
    <s v="Q0 2021"/>
    <s v="EUR"/>
    <n v="406.32"/>
    <n v="406.32"/>
    <n v="0"/>
    <n v="406.32"/>
    <n v="0"/>
    <x v="0"/>
    <m/>
    <m/>
    <m/>
    <m/>
    <s v="none"/>
    <m/>
    <m/>
    <m/>
    <x v="0"/>
    <m/>
    <x v="0"/>
  </r>
  <r>
    <s v="FRA2140373474Q1 2021EUR"/>
    <x v="4"/>
    <n v="46280"/>
    <s v="DT SIGNS"/>
    <n v="2140373474"/>
    <s v="Q1 2021"/>
    <s v="EUR"/>
    <n v="216.08"/>
    <n v="216.08"/>
    <n v="0"/>
    <n v="216.08"/>
    <n v="0"/>
    <x v="0"/>
    <m/>
    <m/>
    <m/>
    <m/>
    <s v="none"/>
    <m/>
    <m/>
    <m/>
    <x v="0"/>
    <m/>
    <x v="0"/>
  </r>
  <r>
    <s v="FRA2140373474Q2 2021EUR"/>
    <x v="4"/>
    <n v="46280"/>
    <s v="DT SIGNS"/>
    <n v="2140373474"/>
    <s v="Q2 2021"/>
    <s v="EUR"/>
    <n v="1731.02"/>
    <n v="1731.0224000000001"/>
    <n v="-2.40000000007967E-3"/>
    <n v="1731.02"/>
    <n v="0"/>
    <x v="0"/>
    <m/>
    <m/>
    <m/>
    <m/>
    <s v="none"/>
    <m/>
    <m/>
    <m/>
    <x v="0"/>
    <m/>
    <x v="0"/>
  </r>
  <r>
    <s v="FRA2140373474Q3 2021EUR"/>
    <x v="4"/>
    <n v="46280"/>
    <s v="DT SIGNS"/>
    <n v="2140373474"/>
    <s v="Q3 2021"/>
    <s v="EUR"/>
    <n v="292.24"/>
    <n v="292.24"/>
    <n v="0"/>
    <n v="292.24"/>
    <n v="0"/>
    <x v="0"/>
    <m/>
    <m/>
    <m/>
    <m/>
    <s v="none"/>
    <m/>
    <m/>
    <m/>
    <x v="0"/>
    <m/>
    <x v="0"/>
  </r>
  <r>
    <s v="FRA2140373474Q4 2021EUR"/>
    <x v="4"/>
    <n v="46280"/>
    <s v="DT SIGNS"/>
    <n v="2140373474"/>
    <s v="Q4 2021"/>
    <s v="EUR"/>
    <n v="1206.56"/>
    <n v="1206.5568000000001"/>
    <n v="3.1999999998788501E-3"/>
    <n v="1206.56"/>
    <n v="0"/>
    <x v="0"/>
    <m/>
    <m/>
    <m/>
    <m/>
    <s v="none"/>
    <m/>
    <m/>
    <m/>
    <x v="0"/>
    <m/>
    <x v="0"/>
  </r>
  <r>
    <s v="FRA390089Q0 2021EUR"/>
    <x v="4"/>
    <n v="44795"/>
    <s v="CORSE BLANC"/>
    <n v="390089"/>
    <s v="Q0 2021"/>
    <s v="EUR"/>
    <n v="2239.2600000000002"/>
    <n v="2239.2591000000002"/>
    <n v="9.0000000000145497E-4"/>
    <n v="2239.2600000000002"/>
    <n v="0"/>
    <x v="0"/>
    <m/>
    <m/>
    <m/>
    <m/>
    <s v="none"/>
    <m/>
    <m/>
    <m/>
    <x v="0"/>
    <m/>
    <x v="0"/>
  </r>
  <r>
    <s v="FRA390089Q1 2021EUR"/>
    <x v="4"/>
    <n v="44795"/>
    <s v="CORSE BLANC"/>
    <n v="390089"/>
    <s v="Q1 2021"/>
    <s v="EUR"/>
    <n v="829.63"/>
    <n v="829.63049999999998"/>
    <n v="-4.9999999998817603E-4"/>
    <n v="829.63"/>
    <n v="0"/>
    <x v="0"/>
    <m/>
    <m/>
    <m/>
    <m/>
    <s v="none"/>
    <m/>
    <m/>
    <m/>
    <x v="0"/>
    <m/>
    <x v="0"/>
  </r>
  <r>
    <s v="FRA390089Q2 2021EUR"/>
    <x v="4"/>
    <n v="44795"/>
    <s v="CORSE BLANC"/>
    <n v="390089"/>
    <s v="Q2 2021"/>
    <s v="EUR"/>
    <n v="2432.4699999999998"/>
    <n v="2432.4735000000001"/>
    <n v="-3.50000000025829E-3"/>
    <n v="2432.4699999999998"/>
    <n v="0"/>
    <x v="0"/>
    <m/>
    <m/>
    <m/>
    <m/>
    <s v="none"/>
    <m/>
    <m/>
    <m/>
    <x v="0"/>
    <m/>
    <x v="0"/>
  </r>
  <r>
    <s v="FRA390089Q3 2021EUR"/>
    <x v="4"/>
    <n v="44795"/>
    <s v="CORSE BLANC"/>
    <n v="390089"/>
    <s v="Q3 2021"/>
    <s v="EUR"/>
    <n v="5899.12"/>
    <n v="5899.1202000000003"/>
    <n v="-2.00000000404543E-4"/>
    <n v="5899.12"/>
    <n v="0"/>
    <x v="0"/>
    <m/>
    <m/>
    <m/>
    <m/>
    <s v="none"/>
    <m/>
    <m/>
    <m/>
    <x v="0"/>
    <m/>
    <x v="0"/>
  </r>
  <r>
    <s v="FRA390089Q4 2021EUR"/>
    <x v="4"/>
    <n v="44795"/>
    <s v="CORSE BLANC"/>
    <n v="390089"/>
    <s v="Q4 2021"/>
    <s v="EUR"/>
    <n v="5102.1899999999996"/>
    <n v="5102.1935999999996"/>
    <n v="-3.6000000000058199E-3"/>
    <n v="5102.1899999999996"/>
    <n v="0"/>
    <x v="0"/>
    <m/>
    <m/>
    <m/>
    <m/>
    <s v="none"/>
    <m/>
    <m/>
    <m/>
    <x v="0"/>
    <m/>
    <x v="0"/>
  </r>
  <r>
    <s v="FRA401002Q1 2021EUR"/>
    <x v="4"/>
    <n v="45249"/>
    <s v="SCC SA"/>
    <n v="401002"/>
    <s v="Q1 2021"/>
    <s v="EUR"/>
    <n v="10475.129999999999"/>
    <n v="10475.127500000001"/>
    <n v="2.4999999986903198E-3"/>
    <n v="10475.129999999999"/>
    <n v="0"/>
    <x v="0"/>
    <m/>
    <m/>
    <m/>
    <m/>
    <s v="none"/>
    <m/>
    <m/>
    <m/>
    <x v="0"/>
    <m/>
    <x v="0"/>
  </r>
  <r>
    <s v="FRA401002Q3 2021EUR"/>
    <x v="4"/>
    <n v="45249"/>
    <s v="SCC SA"/>
    <n v="401002"/>
    <s v="Q3 2021"/>
    <s v="EUR"/>
    <n v="14482.25"/>
    <n v="14482.2503"/>
    <n v="-2.9999999969732E-4"/>
    <n v="14482.25"/>
    <n v="0"/>
    <x v="0"/>
    <m/>
    <m/>
    <m/>
    <m/>
    <s v="none"/>
    <m/>
    <m/>
    <m/>
    <x v="0"/>
    <m/>
    <x v="0"/>
  </r>
  <r>
    <s v="FRA401002Q4 2021EUR"/>
    <x v="4"/>
    <n v="45249"/>
    <s v="SCC SA"/>
    <n v="401002"/>
    <s v="Q4 2021"/>
    <s v="EUR"/>
    <n v="4573.88"/>
    <n v="4573.8771999999999"/>
    <n v="2.8000000002066298E-3"/>
    <n v="4573.88"/>
    <n v="0"/>
    <x v="0"/>
    <m/>
    <m/>
    <m/>
    <m/>
    <s v="none"/>
    <m/>
    <m/>
    <m/>
    <x v="0"/>
    <m/>
    <x v="0"/>
  </r>
  <r>
    <s v="FRA5009Q1 2021EUR"/>
    <x v="4"/>
    <n v="58821"/>
    <s v="HERRMANN SA"/>
    <n v="5009"/>
    <s v="Q1 2021"/>
    <s v="EUR"/>
    <n v="23.17"/>
    <n v="23.17"/>
    <n v="0"/>
    <n v="23.17"/>
    <n v="0"/>
    <x v="0"/>
    <m/>
    <m/>
    <m/>
    <m/>
    <s v="none"/>
    <m/>
    <m/>
    <m/>
    <x v="0"/>
    <m/>
    <x v="0"/>
  </r>
  <r>
    <s v="FRA5009Q2 2021EUR"/>
    <x v="4"/>
    <n v="58821"/>
    <s v="HERRMANN SA"/>
    <n v="5009"/>
    <s v="Q2 2021"/>
    <s v="EUR"/>
    <n v="74.61"/>
    <n v="74.609499999999997"/>
    <n v="5.0000000000238699E-4"/>
    <n v="74.61"/>
    <n v="0"/>
    <x v="0"/>
    <m/>
    <m/>
    <m/>
    <m/>
    <s v="none"/>
    <m/>
    <m/>
    <m/>
    <x v="0"/>
    <m/>
    <x v="0"/>
  </r>
  <r>
    <s v="FRA5009Q3 2021EUR"/>
    <x v="4"/>
    <n v="58821"/>
    <s v="HERRMANN SA"/>
    <n v="5009"/>
    <s v="Q3 2021"/>
    <s v="EUR"/>
    <n v="328.86"/>
    <n v="328.86"/>
    <n v="0"/>
    <n v="328.86"/>
    <n v="0"/>
    <x v="0"/>
    <m/>
    <m/>
    <m/>
    <m/>
    <s v="none"/>
    <m/>
    <m/>
    <m/>
    <x v="0"/>
    <m/>
    <x v="0"/>
  </r>
  <r>
    <s v="FRA5009Q4 2021EUR"/>
    <x v="4"/>
    <n v="58821"/>
    <s v="HERRMANN SA"/>
    <n v="5009"/>
    <s v="Q4 2021"/>
    <s v="EUR"/>
    <n v="345.8"/>
    <n v="345.8"/>
    <n v="0"/>
    <n v="345.8"/>
    <n v="0"/>
    <x v="0"/>
    <m/>
    <m/>
    <m/>
    <m/>
    <s v="none"/>
    <m/>
    <m/>
    <m/>
    <x v="0"/>
    <m/>
    <x v="0"/>
  </r>
  <r>
    <s v="FRA21016Q0 2021EUR"/>
    <x v="4"/>
    <n v="57772"/>
    <s v="GUYOT"/>
    <n v="21016"/>
    <s v="Q0 2021"/>
    <s v="EUR"/>
    <n v="508.77"/>
    <n v="508.767"/>
    <n v="2.9999999999858998E-3"/>
    <n v="508.77"/>
    <n v="0"/>
    <x v="0"/>
    <m/>
    <m/>
    <m/>
    <m/>
    <s v="none"/>
    <m/>
    <m/>
    <m/>
    <x v="0"/>
    <m/>
    <x v="0"/>
  </r>
  <r>
    <s v="FRA21016Q1 2021EUR"/>
    <x v="4"/>
    <n v="57772"/>
    <s v="GUYOT"/>
    <n v="21016"/>
    <s v="Q1 2021"/>
    <s v="EUR"/>
    <n v="307.58"/>
    <n v="307.58"/>
    <n v="0"/>
    <n v="307.58"/>
    <n v="0"/>
    <x v="0"/>
    <m/>
    <m/>
    <m/>
    <m/>
    <s v="none"/>
    <m/>
    <m/>
    <m/>
    <x v="0"/>
    <m/>
    <x v="0"/>
  </r>
  <r>
    <s v="FRA21016Q2 2021EUR"/>
    <x v="4"/>
    <n v="57772"/>
    <s v="GUYOT"/>
    <n v="21016"/>
    <s v="Q2 2021"/>
    <s v="EUR"/>
    <n v="1225.56"/>
    <n v="1225.56"/>
    <n v="0"/>
    <n v="1225.56"/>
    <n v="0"/>
    <x v="0"/>
    <m/>
    <m/>
    <m/>
    <m/>
    <s v="none"/>
    <m/>
    <m/>
    <m/>
    <x v="0"/>
    <m/>
    <x v="0"/>
  </r>
  <r>
    <s v="FRA21016Q3 2021EUR"/>
    <x v="4"/>
    <n v="57772"/>
    <s v="GUYOT"/>
    <n v="21016"/>
    <s v="Q3 2021"/>
    <s v="EUR"/>
    <n v="2156.25"/>
    <n v="2156.2527"/>
    <n v="-2.7000000000043599E-3"/>
    <n v="2156.25"/>
    <n v="0"/>
    <x v="0"/>
    <m/>
    <m/>
    <m/>
    <m/>
    <s v="none"/>
    <m/>
    <m/>
    <m/>
    <x v="0"/>
    <m/>
    <x v="0"/>
  </r>
  <r>
    <s v="FRA21016Q4 2021EUR"/>
    <x v="4"/>
    <n v="57772"/>
    <s v="GUYOT"/>
    <n v="21016"/>
    <s v="Q4 2021"/>
    <s v="EUR"/>
    <n v="2107.98"/>
    <n v="2107.9821000000002"/>
    <n v="-2.1000000001549701E-3"/>
    <n v="2107.98"/>
    <n v="0"/>
    <x v="0"/>
    <m/>
    <m/>
    <m/>
    <m/>
    <s v="none"/>
    <m/>
    <m/>
    <m/>
    <x v="0"/>
    <m/>
    <x v="0"/>
  </r>
  <r>
    <s v="FRA390011Q1 2021EUR"/>
    <x v="4"/>
    <n v="57592"/>
    <s v="BLANCHISSERIE INDUSTRIELLE CATALANE"/>
    <n v="390011"/>
    <s v="Q1 2021"/>
    <s v="EUR"/>
    <n v="7440.15"/>
    <n v="7440.1469999999999"/>
    <n v="2.9999999997016801E-3"/>
    <n v="7440.15"/>
    <n v="0"/>
    <x v="0"/>
    <m/>
    <m/>
    <m/>
    <m/>
    <s v="none"/>
    <m/>
    <m/>
    <m/>
    <x v="0"/>
    <m/>
    <x v="0"/>
  </r>
  <r>
    <s v="FRA390011Q2 2021EUR"/>
    <x v="4"/>
    <n v="57592"/>
    <s v="BLANCHISSERIE INDUSTRIELLE CATALANE"/>
    <n v="390011"/>
    <s v="Q2 2021"/>
    <s v="EUR"/>
    <n v="9916.7000000000007"/>
    <n v="9916.6980000000003"/>
    <n v="2.0000000004074502E-3"/>
    <n v="9916.7000000000007"/>
    <n v="0"/>
    <x v="0"/>
    <m/>
    <m/>
    <m/>
    <m/>
    <s v="none"/>
    <m/>
    <m/>
    <m/>
    <x v="0"/>
    <m/>
    <x v="0"/>
  </r>
  <r>
    <s v="FRA390011Q3 2021EUR"/>
    <x v="4"/>
    <n v="57592"/>
    <s v="BLANCHISSERIE INDUSTRIELLE CATALANE"/>
    <n v="390011"/>
    <s v="Q3 2021"/>
    <s v="EUR"/>
    <n v="21805.38"/>
    <n v="21805.377"/>
    <n v="3.00000000061118E-3"/>
    <n v="21805.38"/>
    <n v="0"/>
    <x v="0"/>
    <m/>
    <m/>
    <m/>
    <m/>
    <s v="none"/>
    <m/>
    <m/>
    <m/>
    <x v="0"/>
    <m/>
    <x v="0"/>
  </r>
  <r>
    <s v="FRA390011Q4 2021EUR"/>
    <x v="4"/>
    <n v="57592"/>
    <s v="BLANCHISSERIE INDUSTRIELLE CATALANE"/>
    <n v="390011"/>
    <s v="Q4 2021"/>
    <s v="EUR"/>
    <n v="16988.099999999999"/>
    <n v="16988.102999999999"/>
    <n v="-3.00000000061118E-3"/>
    <n v="16988.099999999999"/>
    <n v="0"/>
    <x v="0"/>
    <m/>
    <m/>
    <m/>
    <m/>
    <s v="none"/>
    <m/>
    <m/>
    <m/>
    <x v="0"/>
    <m/>
    <x v="0"/>
  </r>
  <r>
    <s v="FRA14112Q1 2021EUR"/>
    <x v="4"/>
    <n v="58185"/>
    <s v="PANIFICATION MODERNE"/>
    <n v="14112"/>
    <s v="Q1 2021"/>
    <s v="EUR"/>
    <n v="671.93"/>
    <n v="671.93"/>
    <n v="0"/>
    <n v="671.93"/>
    <n v="0"/>
    <x v="0"/>
    <m/>
    <m/>
    <m/>
    <m/>
    <s v="none"/>
    <m/>
    <m/>
    <m/>
    <x v="0"/>
    <m/>
    <x v="0"/>
  </r>
  <r>
    <s v="FRA14112Q2 2021EUR"/>
    <x v="4"/>
    <n v="58185"/>
    <s v="PANIFICATION MODERNE"/>
    <n v="14112"/>
    <s v="Q2 2021"/>
    <s v="EUR"/>
    <n v="1399.96"/>
    <n v="1399.9558999999999"/>
    <n v="4.1000000001076798E-3"/>
    <n v="1399.96"/>
    <n v="0"/>
    <x v="0"/>
    <m/>
    <m/>
    <m/>
    <m/>
    <s v="none"/>
    <m/>
    <m/>
    <m/>
    <x v="0"/>
    <m/>
    <x v="0"/>
  </r>
  <r>
    <s v="FRA14112Q3 2021EUR"/>
    <x v="4"/>
    <n v="58185"/>
    <s v="PANIFICATION MODERNE"/>
    <n v="14112"/>
    <s v="Q3 2021"/>
    <s v="EUR"/>
    <n v="2959.92"/>
    <n v="2959.9178000000002"/>
    <n v="2.1999999999025E-3"/>
    <n v="2959.92"/>
    <n v="0"/>
    <x v="0"/>
    <m/>
    <m/>
    <m/>
    <m/>
    <s v="none"/>
    <m/>
    <m/>
    <m/>
    <x v="0"/>
    <m/>
    <x v="0"/>
  </r>
  <r>
    <s v="FRA14112Q4 2021EUR"/>
    <x v="4"/>
    <n v="58185"/>
    <s v="PANIFICATION MODERNE"/>
    <n v="14112"/>
    <s v="Q4 2021"/>
    <s v="EUR"/>
    <n v="4530.25"/>
    <n v="4530.2488000000003"/>
    <n v="1.1999999996987699E-3"/>
    <n v="4530.25"/>
    <n v="0"/>
    <x v="0"/>
    <m/>
    <m/>
    <m/>
    <m/>
    <s v="none"/>
    <m/>
    <m/>
    <m/>
    <x v="0"/>
    <m/>
    <x v="0"/>
  </r>
  <r>
    <s v="FRA4056Q1 2021EUR"/>
    <x v="4"/>
    <n v="43535"/>
    <s v="CENTRE VIANDE BEAUVALLET ET FILS"/>
    <n v="4056"/>
    <s v="Q1 2021"/>
    <s v="EUR"/>
    <n v="15084.55"/>
    <n v="15084.5471"/>
    <n v="2.8999999994994102E-3"/>
    <n v="15084.55"/>
    <n v="0"/>
    <x v="0"/>
    <m/>
    <m/>
    <m/>
    <m/>
    <s v="none"/>
    <m/>
    <m/>
    <m/>
    <x v="0"/>
    <m/>
    <x v="0"/>
  </r>
  <r>
    <s v="FRA4056Q2 2021EUR"/>
    <x v="4"/>
    <n v="43535"/>
    <s v="CENTRE VIANDE BEAUVALLET ET FILS"/>
    <n v="4056"/>
    <s v="Q2 2021"/>
    <s v="EUR"/>
    <n v="47820.6"/>
    <n v="47820.598700000002"/>
    <n v="1.2999999962630599E-3"/>
    <n v="47820.6"/>
    <n v="0"/>
    <x v="0"/>
    <m/>
    <m/>
    <m/>
    <m/>
    <s v="none"/>
    <m/>
    <m/>
    <m/>
    <x v="0"/>
    <m/>
    <x v="0"/>
  </r>
  <r>
    <s v="FRA4056Q3 2021EUR"/>
    <x v="4"/>
    <n v="43535"/>
    <s v="CENTRE VIANDE BEAUVALLET ET FILS"/>
    <n v="4056"/>
    <s v="Q3 2021"/>
    <s v="EUR"/>
    <n v="97506.55"/>
    <n v="97506.547600000005"/>
    <n v="2.39999999757856E-3"/>
    <n v="97506.55"/>
    <n v="0"/>
    <x v="0"/>
    <m/>
    <m/>
    <m/>
    <m/>
    <s v="none"/>
    <m/>
    <m/>
    <m/>
    <x v="0"/>
    <m/>
    <x v="0"/>
  </r>
  <r>
    <s v="FRA4056Q4 2021EUR"/>
    <x v="4"/>
    <n v="43535"/>
    <s v="CENTRE VIANDE BEAUVALLET ET FILS"/>
    <n v="4056"/>
    <s v="Q4 2021"/>
    <s v="EUR"/>
    <n v="120686.63"/>
    <n v="120686.62760000001"/>
    <n v="2.39999999757856E-3"/>
    <n v="120686.63"/>
    <n v="0"/>
    <x v="0"/>
    <m/>
    <m/>
    <m/>
    <m/>
    <s v="none"/>
    <m/>
    <m/>
    <m/>
    <x v="0"/>
    <m/>
    <x v="0"/>
  </r>
  <r>
    <s v="FRAFR4GP1532Q0 2021EUR"/>
    <x v="4"/>
    <n v="43535"/>
    <s v="CENTRE VIANDE BEAUVALLET ET FILS"/>
    <s v="FR4GP1532"/>
    <s v="Q0 2021"/>
    <s v="EUR"/>
    <n v="3819.01"/>
    <n v="3819.0070000000001"/>
    <n v="3.0000000001564301E-3"/>
    <n v="3819.01"/>
    <n v="0"/>
    <x v="0"/>
    <m/>
    <m/>
    <m/>
    <m/>
    <s v="none"/>
    <m/>
    <m/>
    <m/>
    <x v="0"/>
    <m/>
    <x v="0"/>
  </r>
  <r>
    <s v="FRAFR4GP1532Y 2021EUR"/>
    <x v="4"/>
    <n v="43535"/>
    <s v="CENTRE VIANDE BEAUVALLET ET FILS"/>
    <s v="FR4GP1532"/>
    <s v="Y 2021"/>
    <s v="EUR"/>
    <n v="7917.02"/>
    <n v="7917.0240000000003"/>
    <n v="-3.9999999999054099E-3"/>
    <n v="7917.02"/>
    <n v="0"/>
    <x v="0"/>
    <m/>
    <m/>
    <m/>
    <m/>
    <s v="none"/>
    <m/>
    <m/>
    <m/>
    <x v="0"/>
    <m/>
    <x v="0"/>
  </r>
  <r>
    <s v="FRA26103058Q1 2021EUR"/>
    <x v="4"/>
    <n v="45047"/>
    <s v="KONE"/>
    <n v="26103058"/>
    <s v="Q1 2021"/>
    <s v="EUR"/>
    <n v="4140.3500000000004"/>
    <n v="4140.3509999999997"/>
    <n v="-9.9999999929423189E-4"/>
    <n v="4140.3500000000004"/>
    <n v="0"/>
    <x v="0"/>
    <m/>
    <m/>
    <m/>
    <m/>
    <s v="none"/>
    <m/>
    <m/>
    <m/>
    <x v="0"/>
    <m/>
    <x v="0"/>
  </r>
  <r>
    <s v="FRA26103058Q2 2021EUR"/>
    <x v="4"/>
    <n v="45047"/>
    <s v="KONE"/>
    <n v="26103058"/>
    <s v="Q2 2021"/>
    <s v="EUR"/>
    <n v="92984.73"/>
    <n v="92984.731"/>
    <n v="-1.0000000038417E-3"/>
    <n v="92984.73"/>
    <n v="0"/>
    <x v="0"/>
    <m/>
    <m/>
    <m/>
    <m/>
    <s v="none"/>
    <m/>
    <m/>
    <m/>
    <x v="0"/>
    <m/>
    <x v="0"/>
  </r>
  <r>
    <s v="FRA26103058Q3 2021EUR"/>
    <x v="4"/>
    <n v="45047"/>
    <s v="KONE"/>
    <n v="26103058"/>
    <s v="Q3 2021"/>
    <s v="EUR"/>
    <n v="21664.57"/>
    <n v="21664.565999999999"/>
    <n v="4.0000000008149003E-3"/>
    <n v="21664.57"/>
    <n v="0"/>
    <x v="0"/>
    <m/>
    <m/>
    <m/>
    <m/>
    <s v="none"/>
    <m/>
    <m/>
    <m/>
    <x v="0"/>
    <m/>
    <x v="0"/>
  </r>
  <r>
    <s v="FRA26103058Q4 2021EUR"/>
    <x v="4"/>
    <n v="45047"/>
    <s v="KONE"/>
    <n v="26103058"/>
    <s v="Q4 2021"/>
    <s v="EUR"/>
    <n v="50508.45"/>
    <n v="50508.447999999997"/>
    <n v="2.0000000004074502E-3"/>
    <n v="50508.45"/>
    <n v="0"/>
    <x v="0"/>
    <m/>
    <m/>
    <m/>
    <m/>
    <s v="none"/>
    <m/>
    <m/>
    <m/>
    <x v="0"/>
    <m/>
    <x v="0"/>
  </r>
  <r>
    <s v="FRA2160440551Q1 2021EUR"/>
    <x v="4"/>
    <n v="45047"/>
    <s v="KONE"/>
    <n v="2160440551"/>
    <s v="Q1 2021"/>
    <s v="EUR"/>
    <n v="12608.72"/>
    <n v="12608.720499999999"/>
    <n v="-5.0000000010186297E-4"/>
    <n v="12608.72"/>
    <n v="0"/>
    <x v="0"/>
    <m/>
    <m/>
    <m/>
    <m/>
    <s v="none"/>
    <m/>
    <m/>
    <m/>
    <x v="0"/>
    <m/>
    <x v="0"/>
  </r>
  <r>
    <s v="FRA2160440551Q2 2021EUR"/>
    <x v="4"/>
    <n v="45047"/>
    <s v="KONE"/>
    <n v="2160440551"/>
    <s v="Q2 2021"/>
    <s v="EUR"/>
    <n v="23481.279999999999"/>
    <n v="23481.2755"/>
    <n v="4.4999999990977804E-3"/>
    <n v="23481.279999999999"/>
    <n v="0"/>
    <x v="0"/>
    <m/>
    <m/>
    <m/>
    <m/>
    <s v="none"/>
    <m/>
    <m/>
    <m/>
    <x v="0"/>
    <m/>
    <x v="0"/>
  </r>
  <r>
    <s v="FRA2160440551Q3 2021EUR"/>
    <x v="4"/>
    <n v="45047"/>
    <s v="KONE"/>
    <n v="2160440551"/>
    <s v="Q3 2021"/>
    <s v="EUR"/>
    <n v="8952.69"/>
    <n v="8952.6885000000002"/>
    <n v="1.50000000030559E-3"/>
    <n v="8952.69"/>
    <n v="0"/>
    <x v="0"/>
    <m/>
    <m/>
    <m/>
    <m/>
    <s v="none"/>
    <m/>
    <m/>
    <m/>
    <x v="0"/>
    <m/>
    <x v="0"/>
  </r>
  <r>
    <s v="FRA2160440551Q4 2021EUR"/>
    <x v="4"/>
    <n v="45047"/>
    <s v="KONE"/>
    <n v="2160440551"/>
    <s v="Q4 2021"/>
    <s v="EUR"/>
    <n v="19743.349999999999"/>
    <n v="19743.353500000001"/>
    <n v="-3.5000000025320302E-3"/>
    <n v="19743.349999999999"/>
    <n v="0"/>
    <x v="0"/>
    <m/>
    <m/>
    <m/>
    <m/>
    <s v="none"/>
    <m/>
    <m/>
    <m/>
    <x v="0"/>
    <m/>
    <x v="0"/>
  </r>
  <r>
    <s v="FRA2204506858Q1 2021EUR"/>
    <x v="4"/>
    <n v="45047"/>
    <s v="KONE"/>
    <n v="2204506858"/>
    <s v="Q1 2021"/>
    <s v="EUR"/>
    <n v="19020.66"/>
    <n v="19020.6636"/>
    <n v="-3.6000000000058199E-3"/>
    <n v="19020.66"/>
    <n v="0"/>
    <x v="0"/>
    <m/>
    <m/>
    <m/>
    <m/>
    <s v="none"/>
    <m/>
    <m/>
    <m/>
    <x v="0"/>
    <m/>
    <x v="0"/>
  </r>
  <r>
    <s v="FRA19035Q0 2021EUR"/>
    <x v="4"/>
    <n v="57732"/>
    <s v="LAVAZZA PROFESSIONAL FRANCE"/>
    <n v="19035"/>
    <s v="Q0 2021"/>
    <s v="EUR"/>
    <n v="115.25"/>
    <n v="115.249"/>
    <n v="1.0000000000047701E-3"/>
    <n v="115.249"/>
    <n v="1.0000000000047701E-3"/>
    <x v="0"/>
    <m/>
    <m/>
    <m/>
    <m/>
    <s v="none"/>
    <m/>
    <m/>
    <m/>
    <x v="0"/>
    <m/>
    <x v="0"/>
  </r>
  <r>
    <s v="FRA19035Q1 2021EUR"/>
    <x v="4"/>
    <n v="57732"/>
    <s v="LAVAZZA PROFESSIONAL FRANCE"/>
    <n v="19035"/>
    <s v="Q1 2021"/>
    <s v="EUR"/>
    <n v="2812.45"/>
    <n v="2812.4544999999998"/>
    <n v="-4.5000000000072699E-3"/>
    <n v="2812.4544999999998"/>
    <n v="-4.5000000000072699E-3"/>
    <x v="0"/>
    <m/>
    <m/>
    <m/>
    <m/>
    <s v="none"/>
    <m/>
    <m/>
    <m/>
    <x v="0"/>
    <m/>
    <x v="0"/>
  </r>
  <r>
    <s v="FRA19035Q2 2021EUR"/>
    <x v="4"/>
    <n v="57732"/>
    <s v="LAVAZZA PROFESSIONAL FRANCE"/>
    <n v="19035"/>
    <s v="Q2 2021"/>
    <s v="EUR"/>
    <n v="2311.96"/>
    <n v="2311.9585000000002"/>
    <n v="1.49999999985084E-3"/>
    <n v="2311.9585000000002"/>
    <n v="1.49999999985084E-3"/>
    <x v="0"/>
    <m/>
    <m/>
    <m/>
    <m/>
    <s v="none"/>
    <m/>
    <m/>
    <m/>
    <x v="0"/>
    <m/>
    <x v="0"/>
  </r>
  <r>
    <s v="FRA19035Q3 2021EUR"/>
    <x v="4"/>
    <n v="57732"/>
    <s v="LAVAZZA PROFESSIONAL FRANCE"/>
    <n v="19035"/>
    <s v="Q3 2021"/>
    <s v="EUR"/>
    <n v="4418.12"/>
    <n v="4418.1210000000001"/>
    <n v="-1.0000000002037201E-3"/>
    <n v="4418.1210000000001"/>
    <n v="-1.0000000002037201E-3"/>
    <x v="0"/>
    <m/>
    <m/>
    <m/>
    <m/>
    <s v="none"/>
    <m/>
    <m/>
    <m/>
    <x v="0"/>
    <m/>
    <x v="0"/>
  </r>
  <r>
    <s v="FRA19035Q4 2021EUR"/>
    <x v="4"/>
    <n v="57732"/>
    <s v="LAVAZZA PROFESSIONAL FRANCE"/>
    <n v="19035"/>
    <s v="Q4 2021"/>
    <s v="EUR"/>
    <n v="2786.14"/>
    <n v="2786.1379999999999"/>
    <n v="1.9999999999527002E-3"/>
    <n v="2786.1379999999999"/>
    <n v="1.9999999999527002E-3"/>
    <x v="0"/>
    <m/>
    <m/>
    <m/>
    <m/>
    <s v="none"/>
    <m/>
    <m/>
    <m/>
    <x v="0"/>
    <m/>
    <x v="0"/>
  </r>
  <r>
    <s v="FRA670002Q1 2021EUR"/>
    <x v="4"/>
    <n v="57732"/>
    <s v="LAVAZZA PROFESSIONAL FRANCE"/>
    <n v="670002"/>
    <s v="Q1 2021"/>
    <s v="EUR"/>
    <n v="149"/>
    <n v="149"/>
    <n v="0"/>
    <n v="149"/>
    <n v="0"/>
    <x v="0"/>
    <m/>
    <m/>
    <m/>
    <m/>
    <s v="none"/>
    <m/>
    <m/>
    <m/>
    <x v="0"/>
    <m/>
    <x v="0"/>
  </r>
  <r>
    <s v="FRA670002Q3 2021EUR"/>
    <x v="4"/>
    <n v="57732"/>
    <s v="LAVAZZA PROFESSIONAL FRANCE"/>
    <n v="670002"/>
    <s v="Q3 2021"/>
    <s v="EUR"/>
    <n v="297.98"/>
    <n v="297.98050000000001"/>
    <n v="-4.9999999998817603E-4"/>
    <n v="297.98"/>
    <n v="0"/>
    <x v="0"/>
    <m/>
    <m/>
    <m/>
    <m/>
    <s v="none"/>
    <m/>
    <m/>
    <m/>
    <x v="0"/>
    <m/>
    <x v="0"/>
  </r>
  <r>
    <s v="FRA670002Q4 2021EUR"/>
    <x v="4"/>
    <n v="57732"/>
    <s v="LAVAZZA PROFESSIONAL FRANCE"/>
    <n v="670002"/>
    <s v="Q4 2021"/>
    <s v="EUR"/>
    <n v="450"/>
    <n v="450"/>
    <n v="0"/>
    <n v="450"/>
    <n v="0"/>
    <x v="0"/>
    <m/>
    <m/>
    <m/>
    <m/>
    <s v="none"/>
    <m/>
    <m/>
    <m/>
    <x v="0"/>
    <m/>
    <x v="0"/>
  </r>
  <r>
    <s v="FRA2196406469 MAINTENANCEQ0 2021EUR"/>
    <x v="4"/>
    <n v="264410"/>
    <s v="CEMIS SYSTEME DE SECURITE INCENDIE"/>
    <s v="2196406469 MAINTENANCE"/>
    <s v="Q0 2021"/>
    <s v="EUR"/>
    <n v="4208.05"/>
    <n v="4208.0536000000002"/>
    <n v="-3.6000000000058199E-3"/>
    <n v="4208.05"/>
    <n v="0"/>
    <x v="0"/>
    <m/>
    <m/>
    <m/>
    <m/>
    <s v="none"/>
    <m/>
    <m/>
    <m/>
    <x v="0"/>
    <m/>
    <x v="0"/>
  </r>
  <r>
    <s v="FRA2196406469 MAINTENANCEQ1 2021EUR"/>
    <x v="4"/>
    <n v="264410"/>
    <s v="CEMIS SYSTEME DE SECURITE INCENDIE"/>
    <s v="2196406469 MAINTENANCE"/>
    <s v="Q1 2021"/>
    <s v="EUR"/>
    <n v="9493.5499999999993"/>
    <n v="9493.5519999999997"/>
    <n v="-2.0000000004074502E-3"/>
    <n v="9493.5499999999993"/>
    <n v="0"/>
    <x v="0"/>
    <m/>
    <m/>
    <m/>
    <m/>
    <s v="none"/>
    <m/>
    <m/>
    <m/>
    <x v="0"/>
    <m/>
    <x v="0"/>
  </r>
  <r>
    <s v="FRA2196406469 MAINTENANCEQ2 2021EUR"/>
    <x v="4"/>
    <n v="264410"/>
    <s v="CEMIS SYSTEME DE SECURITE INCENDIE"/>
    <s v="2196406469 MAINTENANCE"/>
    <s v="Q2 2021"/>
    <s v="EUR"/>
    <n v="6455.23"/>
    <n v="6455.2308000000003"/>
    <n v="-8.0000000070867795E-4"/>
    <n v="6455.23"/>
    <n v="0"/>
    <x v="0"/>
    <m/>
    <m/>
    <m/>
    <m/>
    <s v="none"/>
    <m/>
    <m/>
    <m/>
    <x v="0"/>
    <m/>
    <x v="0"/>
  </r>
  <r>
    <s v="FRA2196406469 MAINTENANCEQ3 2021EUR"/>
    <x v="4"/>
    <n v="264410"/>
    <s v="CEMIS SYSTEME DE SECURITE INCENDIE"/>
    <s v="2196406469 MAINTENANCE"/>
    <s v="Q3 2021"/>
    <s v="EUR"/>
    <n v="7795.56"/>
    <n v="7795.5559999999996"/>
    <n v="4.0000000008149003E-3"/>
    <n v="7795.56"/>
    <n v="0"/>
    <x v="0"/>
    <m/>
    <m/>
    <m/>
    <m/>
    <s v="none"/>
    <m/>
    <m/>
    <m/>
    <x v="0"/>
    <m/>
    <x v="0"/>
  </r>
  <r>
    <s v="FRA2196406469 MAINTENANCEQ4 2021EUR"/>
    <x v="4"/>
    <n v="264410"/>
    <s v="CEMIS SYSTEME DE SECURITE INCENDIE"/>
    <s v="2196406469 MAINTENANCE"/>
    <s v="Q4 2021"/>
    <s v="EUR"/>
    <n v="10939.68"/>
    <n v="10939.680399999999"/>
    <n v="-3.9999999899009697E-4"/>
    <n v="10939.68"/>
    <n v="0"/>
    <x v="0"/>
    <m/>
    <m/>
    <m/>
    <m/>
    <s v="none"/>
    <s v="Produit"/>
    <s v="Thao"/>
    <s v="[TN] : Calcul à main = RDBC : montant final après dernier ajustement  273 492,01 x 4% = 10 939,68. Et je vois bien deux factures envoyées au Billing dont la somme correspond à ce montant là : https://astoresuite.com/billing_invoices/show/51697 ; https://astoresuite.com/billing_invoices/show/77579   . Je ne trouve nulle part la source des 55 K facturés _x000a_[HB] compil corrigée le 18/05 OK résolue"/>
    <x v="1"/>
    <m/>
    <x v="0"/>
  </r>
  <r>
    <s v="FRA2196406470 TRAVAUXQ0 2021EUR"/>
    <x v="4"/>
    <n v="264410"/>
    <s v="CEMIS SYSTEME DE SECURITE INCENDIE"/>
    <s v="2196406470 TRAVAUX"/>
    <s v="Q0 2021"/>
    <s v="EUR"/>
    <n v="17741.11"/>
    <n v="17741.114399999999"/>
    <n v="-4.3999999979860097E-3"/>
    <n v="17741.11"/>
    <n v="0"/>
    <x v="0"/>
    <m/>
    <m/>
    <m/>
    <m/>
    <s v="none"/>
    <m/>
    <m/>
    <m/>
    <x v="0"/>
    <m/>
    <x v="0"/>
  </r>
  <r>
    <s v="FRA2196406470 TRAVAUXQ1 2021EUR"/>
    <x v="4"/>
    <n v="264410"/>
    <s v="CEMIS SYSTEME DE SECURITE INCENDIE"/>
    <s v="2196406470 TRAVAUX"/>
    <s v="Q1 2021"/>
    <s v="EUR"/>
    <n v="8177.03"/>
    <n v="8177.0284000000001"/>
    <n v="1.59999999959836E-3"/>
    <n v="8177.03"/>
    <n v="0"/>
    <x v="0"/>
    <m/>
    <m/>
    <m/>
    <m/>
    <s v="none"/>
    <m/>
    <m/>
    <m/>
    <x v="0"/>
    <m/>
    <x v="0"/>
  </r>
  <r>
    <s v="FRA2196406470 TRAVAUXQ2 2021EUR"/>
    <x v="4"/>
    <n v="264410"/>
    <s v="CEMIS SYSTEME DE SECURITE INCENDIE"/>
    <s v="2196406470 TRAVAUX"/>
    <s v="Q2 2021"/>
    <s v="EUR"/>
    <n v="3785.18"/>
    <n v="3785.1763999999998"/>
    <n v="3.6000000000058199E-3"/>
    <n v="3785.18"/>
    <n v="0"/>
    <x v="0"/>
    <m/>
    <m/>
    <m/>
    <m/>
    <s v="none"/>
    <m/>
    <m/>
    <m/>
    <x v="0"/>
    <m/>
    <x v="0"/>
  </r>
  <r>
    <s v="FRA2196406470 TRAVAUXQ3 2021EUR"/>
    <x v="4"/>
    <n v="264410"/>
    <s v="CEMIS SYSTEME DE SECURITE INCENDIE"/>
    <s v="2196406470 TRAVAUX"/>
    <s v="Q3 2021"/>
    <s v="EUR"/>
    <n v="7479.61"/>
    <n v="7479.6144000000004"/>
    <n v="-4.4000000007144904E-3"/>
    <n v="7479.61"/>
    <n v="0"/>
    <x v="0"/>
    <m/>
    <m/>
    <m/>
    <m/>
    <s v="none"/>
    <m/>
    <m/>
    <m/>
    <x v="0"/>
    <m/>
    <x v="0"/>
  </r>
  <r>
    <s v="FRA2196406470 TRAVAUXQ4 2021EUR"/>
    <x v="4"/>
    <n v="264410"/>
    <s v="CEMIS SYSTEME DE SECURITE INCENDIE"/>
    <s v="2196406470 TRAVAUX"/>
    <s v="Q4 2021"/>
    <s v="EUR"/>
    <n v="13785.71"/>
    <n v="13785.705599999999"/>
    <n v="4.399999999805E-3"/>
    <n v="13785.71"/>
    <n v="0"/>
    <x v="0"/>
    <m/>
    <m/>
    <m/>
    <m/>
    <s v="none"/>
    <m/>
    <m/>
    <m/>
    <x v="0"/>
    <m/>
    <x v="0"/>
  </r>
  <r>
    <s v="FRA2489071Q0 2021EUR"/>
    <x v="4"/>
    <n v="46048"/>
    <s v="LES JARDINS DE GALLY"/>
    <n v="2489071"/>
    <s v="Q0 2021"/>
    <s v="EUR"/>
    <n v="1801.34"/>
    <n v="1801.3404"/>
    <n v="-4.0000000012696503E-4"/>
    <n v="1801.34"/>
    <n v="0"/>
    <x v="0"/>
    <m/>
    <m/>
    <m/>
    <m/>
    <s v="none"/>
    <m/>
    <m/>
    <m/>
    <x v="0"/>
    <m/>
    <x v="0"/>
  </r>
  <r>
    <s v="FRA2489071Q1 2021EUR"/>
    <x v="4"/>
    <n v="46048"/>
    <s v="LES JARDINS DE GALLY"/>
    <n v="2489071"/>
    <s v="Q1 2021"/>
    <s v="EUR"/>
    <n v="6055.56"/>
    <n v="6055.5551999999998"/>
    <n v="4.80000000061409E-3"/>
    <n v="6055.56"/>
    <n v="0"/>
    <x v="0"/>
    <m/>
    <m/>
    <m/>
    <m/>
    <s v="none"/>
    <m/>
    <m/>
    <m/>
    <x v="0"/>
    <m/>
    <x v="0"/>
  </r>
  <r>
    <s v="FRA2489071Q2 2021EUR"/>
    <x v="4"/>
    <n v="46048"/>
    <s v="LES JARDINS DE GALLY"/>
    <n v="2489071"/>
    <s v="Q2 2021"/>
    <s v="EUR"/>
    <n v="8643.57"/>
    <n v="8643.5704000000005"/>
    <n v="-4.00000000809086E-4"/>
    <n v="8643.57"/>
    <n v="0"/>
    <x v="0"/>
    <m/>
    <m/>
    <m/>
    <m/>
    <s v="none"/>
    <m/>
    <m/>
    <m/>
    <x v="0"/>
    <m/>
    <x v="0"/>
  </r>
  <r>
    <s v="FRA2489071Q3 2021EUR"/>
    <x v="4"/>
    <n v="46048"/>
    <s v="LES JARDINS DE GALLY"/>
    <n v="2489071"/>
    <s v="Q3 2021"/>
    <s v="EUR"/>
    <n v="7346.03"/>
    <n v="7346.0356000000002"/>
    <n v="-5.6000000004132701E-3"/>
    <n v="7346.03"/>
    <n v="0"/>
    <x v="0"/>
    <m/>
    <m/>
    <m/>
    <m/>
    <s v="none"/>
    <m/>
    <m/>
    <m/>
    <x v="0"/>
    <m/>
    <x v="0"/>
  </r>
  <r>
    <s v="FRA2489071Q4 2021EUR"/>
    <x v="4"/>
    <n v="46048"/>
    <s v="LES JARDINS DE GALLY"/>
    <n v="2489071"/>
    <s v="Q4 2021"/>
    <s v="EUR"/>
    <n v="8996.9599999999991"/>
    <n v="8996.9513999999999"/>
    <n v="8.5999999992054602E-3"/>
    <n v="8996.9599999999991"/>
    <n v="0"/>
    <x v="0"/>
    <m/>
    <m/>
    <m/>
    <m/>
    <s v="none"/>
    <m/>
    <m/>
    <m/>
    <x v="0"/>
    <m/>
    <x v="0"/>
  </r>
  <r>
    <s v="FRA901005Q0 2021EUR"/>
    <x v="4"/>
    <n v="43538"/>
    <s v="MANPOWER FRANCE"/>
    <n v="901005"/>
    <s v="Q0 2021"/>
    <s v="EUR"/>
    <n v="2803.48"/>
    <n v="2803.4801000000002"/>
    <n v="-1.00000000202271E-4"/>
    <n v="2803.48"/>
    <n v="0"/>
    <x v="0"/>
    <m/>
    <m/>
    <m/>
    <m/>
    <s v="none"/>
    <m/>
    <m/>
    <m/>
    <x v="0"/>
    <m/>
    <x v="0"/>
  </r>
  <r>
    <s v="FRA901005Q1 2021EUR"/>
    <x v="4"/>
    <n v="43538"/>
    <s v="MANPOWER FRANCE"/>
    <n v="901005"/>
    <s v="Q1 2021"/>
    <s v="EUR"/>
    <n v="877.49"/>
    <n v="877.49419999999998"/>
    <n v="-4.1999999999688901E-3"/>
    <n v="877.49"/>
    <n v="0"/>
    <x v="0"/>
    <m/>
    <m/>
    <m/>
    <m/>
    <s v="none"/>
    <m/>
    <m/>
    <m/>
    <x v="0"/>
    <m/>
    <x v="0"/>
  </r>
  <r>
    <s v="FRA901005Q2 2021EUR"/>
    <x v="4"/>
    <n v="43538"/>
    <s v="MANPOWER FRANCE"/>
    <n v="901005"/>
    <s v="Q2 2021"/>
    <s v="EUR"/>
    <n v="2299.91"/>
    <n v="2299.9135000000001"/>
    <n v="-3.50000000025829E-3"/>
    <n v="2299.91"/>
    <n v="0"/>
    <x v="0"/>
    <m/>
    <m/>
    <m/>
    <m/>
    <s v="none"/>
    <m/>
    <m/>
    <m/>
    <x v="0"/>
    <m/>
    <x v="0"/>
  </r>
  <r>
    <s v="FRA901005Q3 2021EUR"/>
    <x v="4"/>
    <n v="43538"/>
    <s v="MANPOWER FRANCE"/>
    <n v="901005"/>
    <s v="Q3 2021"/>
    <s v="EUR"/>
    <n v="8511.02"/>
    <n v="8511.0233000000007"/>
    <n v="-3.3000000003085002E-3"/>
    <n v="8511.02"/>
    <n v="0"/>
    <x v="0"/>
    <m/>
    <m/>
    <m/>
    <m/>
    <s v="none"/>
    <m/>
    <m/>
    <m/>
    <x v="0"/>
    <m/>
    <x v="0"/>
  </r>
  <r>
    <s v="FRA901005Q4 2021EUR"/>
    <x v="4"/>
    <n v="43538"/>
    <s v="MANPOWER FRANCE"/>
    <n v="901005"/>
    <s v="Q4 2021"/>
    <s v="EUR"/>
    <n v="5582.08"/>
    <n v="5582.0861000000004"/>
    <n v="-6.10000000051513E-3"/>
    <n v="5582.08"/>
    <n v="0"/>
    <x v="0"/>
    <m/>
    <m/>
    <m/>
    <m/>
    <s v="none"/>
    <m/>
    <m/>
    <m/>
    <x v="0"/>
    <m/>
    <x v="0"/>
  </r>
  <r>
    <s v="FRA390093Q1 2021EUR"/>
    <x v="4"/>
    <n v="65097"/>
    <s v="BLANCHISSERIE VAL NEIGE"/>
    <n v="390093"/>
    <s v="Q1 2021"/>
    <s v="EUR"/>
    <n v="563.26"/>
    <n v="563.255"/>
    <n v="4.9999999999954499E-3"/>
    <n v="563.26"/>
    <n v="0"/>
    <x v="0"/>
    <m/>
    <m/>
    <m/>
    <m/>
    <s v="none"/>
    <m/>
    <m/>
    <m/>
    <x v="0"/>
    <m/>
    <x v="0"/>
  </r>
  <r>
    <s v="FRA390093Q2 2021EUR"/>
    <x v="4"/>
    <n v="65097"/>
    <s v="BLANCHISSERIE VAL NEIGE"/>
    <n v="390093"/>
    <s v="Q2 2021"/>
    <s v="EUR"/>
    <n v="1708.67"/>
    <n v="1708.6695"/>
    <n v="5.0000000010186297E-4"/>
    <n v="1708.67"/>
    <n v="0"/>
    <x v="0"/>
    <m/>
    <m/>
    <m/>
    <m/>
    <s v="none"/>
    <m/>
    <m/>
    <m/>
    <x v="0"/>
    <m/>
    <x v="0"/>
  </r>
  <r>
    <s v="FRA390093Q3 2021EUR"/>
    <x v="4"/>
    <n v="65097"/>
    <s v="BLANCHISSERIE VAL NEIGE"/>
    <n v="390093"/>
    <s v="Q3 2021"/>
    <s v="EUR"/>
    <n v="1319.3"/>
    <n v="1319.3033"/>
    <n v="-3.30000000008112E-3"/>
    <n v="1319.3"/>
    <n v="0"/>
    <x v="0"/>
    <m/>
    <m/>
    <m/>
    <m/>
    <s v="none"/>
    <m/>
    <m/>
    <m/>
    <x v="0"/>
    <m/>
    <x v="0"/>
  </r>
  <r>
    <s v="FRA390093Q4 2021EUR"/>
    <x v="4"/>
    <n v="65097"/>
    <s v="BLANCHISSERIE VAL NEIGE"/>
    <n v="390093"/>
    <s v="Q4 2021"/>
    <s v="EUR"/>
    <n v="1221.3599999999999"/>
    <n v="1221.3588999999999"/>
    <n v="1.09999999995125E-3"/>
    <n v="1221.3599999999999"/>
    <n v="0"/>
    <x v="0"/>
    <m/>
    <m/>
    <m/>
    <m/>
    <s v="none"/>
    <m/>
    <m/>
    <m/>
    <x v="0"/>
    <m/>
    <x v="0"/>
  </r>
  <r>
    <s v="FRA20109Q0 2021EUR"/>
    <x v="4"/>
    <n v="43542"/>
    <s v="FRANCE BOISSONS"/>
    <n v="20109"/>
    <s v="Q0 2021"/>
    <s v="EUR"/>
    <n v="31306.1"/>
    <n v="31306.1"/>
    <n v="0"/>
    <n v="31306.1"/>
    <n v="0"/>
    <x v="0"/>
    <m/>
    <m/>
    <m/>
    <m/>
    <s v="none"/>
    <m/>
    <m/>
    <m/>
    <x v="0"/>
    <m/>
    <x v="0"/>
  </r>
  <r>
    <s v="FRA20109Q1 2021EUR"/>
    <x v="4"/>
    <n v="43542"/>
    <s v="FRANCE BOISSONS"/>
    <n v="20109"/>
    <s v="Q1 2021"/>
    <s v="EUR"/>
    <n v="89473.04"/>
    <n v="89473.040299999993"/>
    <n v="-2.9999999969732E-4"/>
    <n v="89473.04"/>
    <n v="0"/>
    <x v="0"/>
    <m/>
    <m/>
    <m/>
    <m/>
    <s v="none"/>
    <m/>
    <m/>
    <m/>
    <x v="0"/>
    <m/>
    <x v="0"/>
  </r>
  <r>
    <s v="FRA20109Q2 2021EUR"/>
    <x v="4"/>
    <n v="43542"/>
    <s v="FRANCE BOISSONS"/>
    <n v="20109"/>
    <s v="Q2 2021"/>
    <s v="EUR"/>
    <n v="216588.29"/>
    <n v="216588.29079999999"/>
    <n v="-7.9999997979030002E-4"/>
    <n v="216588.29"/>
    <n v="0"/>
    <x v="0"/>
    <m/>
    <m/>
    <m/>
    <m/>
    <s v="none"/>
    <m/>
    <m/>
    <m/>
    <x v="0"/>
    <m/>
    <x v="0"/>
  </r>
  <r>
    <s v="FRA20109Q3 2021EUR"/>
    <x v="4"/>
    <n v="43542"/>
    <s v="FRANCE BOISSONS"/>
    <n v="20109"/>
    <s v="Q3 2021"/>
    <s v="EUR"/>
    <n v="360481.12"/>
    <n v="360481.1237"/>
    <n v="-3.7000000011175802E-3"/>
    <n v="360481.12"/>
    <n v="0"/>
    <x v="0"/>
    <m/>
    <m/>
    <m/>
    <m/>
    <s v="none"/>
    <m/>
    <m/>
    <m/>
    <x v="0"/>
    <m/>
    <x v="0"/>
  </r>
  <r>
    <s v="FRA20109Q4 2021EUR"/>
    <x v="4"/>
    <n v="43542"/>
    <s v="FRANCE BOISSONS"/>
    <n v="20109"/>
    <s v="Q4 2021"/>
    <s v="EUR"/>
    <n v="294038.61"/>
    <n v="294038.6165"/>
    <n v="-6.5000000176951202E-3"/>
    <n v="294038.61"/>
    <n v="0"/>
    <x v="0"/>
    <m/>
    <m/>
    <m/>
    <m/>
    <s v="none"/>
    <m/>
    <m/>
    <m/>
    <x v="0"/>
    <m/>
    <x v="0"/>
  </r>
  <r>
    <s v="FRA8014Q0 2021EUR"/>
    <x v="4"/>
    <n v="56494"/>
    <s v="LE COQ ST HONORE - SVPA"/>
    <n v="8014"/>
    <s v="Q0 2021"/>
    <s v="EUR"/>
    <n v="280.56"/>
    <n v="280.56"/>
    <n v="0"/>
    <n v="280.56"/>
    <n v="0"/>
    <x v="0"/>
    <m/>
    <m/>
    <m/>
    <m/>
    <s v="none"/>
    <m/>
    <m/>
    <m/>
    <x v="0"/>
    <m/>
    <x v="0"/>
  </r>
  <r>
    <s v="FRA8014Q1 2021EUR"/>
    <x v="4"/>
    <n v="56494"/>
    <s v="LE COQ ST HONORE - SVPA"/>
    <n v="8014"/>
    <s v="Q1 2021"/>
    <s v="EUR"/>
    <n v="582.19000000000005"/>
    <n v="582.19000000000005"/>
    <n v="0"/>
    <n v="582.19000000000005"/>
    <n v="0"/>
    <x v="0"/>
    <m/>
    <m/>
    <m/>
    <m/>
    <s v="none"/>
    <m/>
    <m/>
    <m/>
    <x v="0"/>
    <m/>
    <x v="0"/>
  </r>
  <r>
    <s v="FRA8014Q2 2021EUR"/>
    <x v="4"/>
    <n v="56494"/>
    <s v="LE COQ ST HONORE - SVPA"/>
    <n v="8014"/>
    <s v="Q2 2021"/>
    <s v="EUR"/>
    <n v="2056.58"/>
    <n v="2056.5839000000001"/>
    <n v="-3.90000000015788E-3"/>
    <n v="2056.58"/>
    <n v="0"/>
    <x v="0"/>
    <m/>
    <m/>
    <m/>
    <m/>
    <s v="none"/>
    <m/>
    <m/>
    <m/>
    <x v="0"/>
    <m/>
    <x v="0"/>
  </r>
  <r>
    <s v="FRA8014Q3 2021EUR"/>
    <x v="4"/>
    <n v="56494"/>
    <s v="LE COQ ST HONORE - SVPA"/>
    <n v="8014"/>
    <s v="Q3 2021"/>
    <s v="EUR"/>
    <n v="2959.66"/>
    <n v="2959.6608999999999"/>
    <n v="-9.0000000000145497E-4"/>
    <n v="2959.66"/>
    <n v="0"/>
    <x v="0"/>
    <m/>
    <m/>
    <m/>
    <m/>
    <s v="none"/>
    <m/>
    <m/>
    <m/>
    <x v="0"/>
    <m/>
    <x v="0"/>
  </r>
  <r>
    <s v="FRA8014Q4 2021EUR"/>
    <x v="4"/>
    <n v="56494"/>
    <s v="LE COQ ST HONORE - SVPA"/>
    <n v="8014"/>
    <s v="Q4 2021"/>
    <s v="EUR"/>
    <n v="4972.47"/>
    <n v="4972.4737999999998"/>
    <n v="-3.7999999995008602E-3"/>
    <n v="4972.47"/>
    <n v="0"/>
    <x v="0"/>
    <m/>
    <m/>
    <m/>
    <m/>
    <s v="none"/>
    <m/>
    <m/>
    <m/>
    <x v="0"/>
    <m/>
    <x v="0"/>
  </r>
  <r>
    <s v="FRA12007Q0 2021EUR"/>
    <x v="4"/>
    <n v="57327"/>
    <s v="LE BORVO"/>
    <n v="12007"/>
    <s v="Q0 2021"/>
    <s v="EUR"/>
    <n v="22.1"/>
    <n v="22.1"/>
    <n v="0"/>
    <n v="22.1"/>
    <n v="0"/>
    <x v="0"/>
    <m/>
    <m/>
    <m/>
    <m/>
    <s v="none"/>
    <m/>
    <m/>
    <m/>
    <x v="0"/>
    <m/>
    <x v="0"/>
  </r>
  <r>
    <s v="FRA12007Q1 2021EUR"/>
    <x v="4"/>
    <n v="57327"/>
    <s v="LE BORVO"/>
    <n v="12007"/>
    <s v="Q1 2021"/>
    <s v="EUR"/>
    <n v="331.25"/>
    <n v="331.25"/>
    <n v="0"/>
    <n v="331.25"/>
    <n v="0"/>
    <x v="0"/>
    <m/>
    <m/>
    <m/>
    <m/>
    <s v="none"/>
    <m/>
    <m/>
    <m/>
    <x v="0"/>
    <m/>
    <x v="0"/>
  </r>
  <r>
    <s v="FRA12007Q2 2021EUR"/>
    <x v="4"/>
    <n v="57327"/>
    <s v="LE BORVO"/>
    <n v="12007"/>
    <s v="Q2 2021"/>
    <s v="EUR"/>
    <n v="1339.1"/>
    <n v="1339.1"/>
    <n v="0"/>
    <n v="1339.1"/>
    <n v="0"/>
    <x v="0"/>
    <m/>
    <m/>
    <m/>
    <m/>
    <s v="none"/>
    <m/>
    <m/>
    <m/>
    <x v="0"/>
    <m/>
    <x v="0"/>
  </r>
  <r>
    <s v="FRA12007Q3 2021EUR"/>
    <x v="4"/>
    <n v="57327"/>
    <s v="LE BORVO"/>
    <n v="12007"/>
    <s v="Q3 2021"/>
    <s v="EUR"/>
    <n v="1137.25"/>
    <n v="1137.25"/>
    <n v="0"/>
    <n v="1137.25"/>
    <n v="0"/>
    <x v="0"/>
    <m/>
    <m/>
    <m/>
    <m/>
    <s v="none"/>
    <m/>
    <m/>
    <m/>
    <x v="0"/>
    <m/>
    <x v="0"/>
  </r>
  <r>
    <s v="FRA12007Q4 2021EUR"/>
    <x v="4"/>
    <n v="57327"/>
    <s v="LE BORVO"/>
    <n v="12007"/>
    <s v="Q4 2021"/>
    <s v="EUR"/>
    <n v="1746.85"/>
    <n v="1746.85"/>
    <n v="0"/>
    <n v="1746.85"/>
    <n v="0"/>
    <x v="0"/>
    <m/>
    <m/>
    <m/>
    <m/>
    <s v="none"/>
    <m/>
    <m/>
    <m/>
    <x v="0"/>
    <m/>
    <x v="0"/>
  </r>
  <r>
    <s v="FRA900075Q0 2021EUR"/>
    <x v="4"/>
    <n v="46061"/>
    <s v="A.T.E.S. FRANCE"/>
    <n v="900075"/>
    <s v="Q0 2021"/>
    <s v="EUR"/>
    <n v="8515.92"/>
    <n v="8515.92"/>
    <n v="0"/>
    <n v="8515.92"/>
    <n v="0"/>
    <x v="0"/>
    <m/>
    <m/>
    <m/>
    <m/>
    <s v="none"/>
    <m/>
    <m/>
    <m/>
    <x v="0"/>
    <m/>
    <x v="0"/>
  </r>
  <r>
    <s v="FRA900075Q1 2021EUR"/>
    <x v="4"/>
    <n v="46061"/>
    <s v="A.T.E.S. FRANCE"/>
    <n v="900075"/>
    <s v="Q1 2021"/>
    <s v="EUR"/>
    <n v="14065.29"/>
    <n v="14065.29"/>
    <n v="0"/>
    <n v="14065.29"/>
    <n v="0"/>
    <x v="0"/>
    <m/>
    <m/>
    <m/>
    <m/>
    <s v="none"/>
    <m/>
    <m/>
    <m/>
    <x v="0"/>
    <m/>
    <x v="0"/>
  </r>
  <r>
    <s v="FRA900075Q2 2021EUR"/>
    <x v="4"/>
    <n v="46061"/>
    <s v="A.T.E.S. FRANCE"/>
    <n v="900075"/>
    <s v="Q2 2021"/>
    <s v="EUR"/>
    <n v="12393.15"/>
    <n v="12393.15"/>
    <n v="0"/>
    <n v="12393.15"/>
    <n v="0"/>
    <x v="0"/>
    <m/>
    <m/>
    <m/>
    <m/>
    <s v="none"/>
    <m/>
    <m/>
    <m/>
    <x v="0"/>
    <m/>
    <x v="0"/>
  </r>
  <r>
    <s v="FRA900075Q3 2021EUR"/>
    <x v="4"/>
    <n v="46061"/>
    <s v="A.T.E.S. FRANCE"/>
    <n v="900075"/>
    <s v="Q3 2021"/>
    <s v="EUR"/>
    <n v="4456.7700000000004"/>
    <n v="4456.7700000000004"/>
    <n v="0"/>
    <n v="4456.7700000000004"/>
    <n v="0"/>
    <x v="0"/>
    <m/>
    <m/>
    <m/>
    <m/>
    <s v="none"/>
    <m/>
    <m/>
    <m/>
    <x v="0"/>
    <m/>
    <x v="0"/>
  </r>
  <r>
    <s v="FRA900075Q4 2021EUR"/>
    <x v="4"/>
    <n v="46061"/>
    <s v="A.T.E.S. FRANCE"/>
    <n v="900075"/>
    <s v="Q4 2021"/>
    <s v="EUR"/>
    <n v="19324.0799999999"/>
    <n v="19324.080000000002"/>
    <n v="-3.6379788070917101E-12"/>
    <n v="19324.0799999999"/>
    <n v="0"/>
    <x v="0"/>
    <m/>
    <m/>
    <m/>
    <m/>
    <s v="none"/>
    <m/>
    <m/>
    <m/>
    <x v="0"/>
    <m/>
    <x v="0"/>
  </r>
  <r>
    <s v="FRA850012Q0 2021EUR"/>
    <x v="4"/>
    <n v="46425"/>
    <s v="XELLIANS ARCHIVAGE"/>
    <n v="850012"/>
    <s v="Q0 2021"/>
    <s v="EUR"/>
    <n v="2582.9699999999998"/>
    <n v="2582.9652000000001"/>
    <n v="4.79999999970459E-3"/>
    <n v="2582.9699999999998"/>
    <n v="0"/>
    <x v="0"/>
    <m/>
    <m/>
    <m/>
    <m/>
    <s v="none"/>
    <m/>
    <m/>
    <m/>
    <x v="0"/>
    <m/>
    <x v="0"/>
  </r>
  <r>
    <s v="FRA850012Q1 2021EUR"/>
    <x v="4"/>
    <n v="46425"/>
    <s v="XELLIANS ARCHIVAGE"/>
    <n v="850012"/>
    <s v="Q1 2021"/>
    <s v="EUR"/>
    <n v="987.26"/>
    <n v="987.2568"/>
    <n v="3.19999999999254E-3"/>
    <n v="987.26"/>
    <n v="0"/>
    <x v="0"/>
    <m/>
    <m/>
    <m/>
    <m/>
    <s v="none"/>
    <m/>
    <m/>
    <m/>
    <x v="0"/>
    <m/>
    <x v="0"/>
  </r>
  <r>
    <s v="FRA850012Q2 2021EUR"/>
    <x v="4"/>
    <n v="46425"/>
    <s v="XELLIANS ARCHIVAGE"/>
    <n v="850012"/>
    <s v="Q2 2021"/>
    <s v="EUR"/>
    <n v="1023.94"/>
    <n v="1023.9372"/>
    <n v="2.8000000000929499E-3"/>
    <n v="1023.94"/>
    <n v="0"/>
    <x v="0"/>
    <m/>
    <m/>
    <m/>
    <m/>
    <s v="none"/>
    <m/>
    <m/>
    <m/>
    <x v="0"/>
    <m/>
    <x v="0"/>
  </r>
  <r>
    <s v="FRA850012Q3 2021EUR"/>
    <x v="4"/>
    <n v="46425"/>
    <s v="XELLIANS ARCHIVAGE"/>
    <n v="850012"/>
    <s v="Q3 2021"/>
    <s v="EUR"/>
    <n v="915.28"/>
    <n v="915.28200000000004"/>
    <n v="-2.0000000000663901E-3"/>
    <n v="915.28"/>
    <n v="0"/>
    <x v="0"/>
    <m/>
    <m/>
    <m/>
    <m/>
    <s v="none"/>
    <m/>
    <m/>
    <m/>
    <x v="0"/>
    <m/>
    <x v="0"/>
  </r>
  <r>
    <s v="FRA850012Q4 2021EUR"/>
    <x v="4"/>
    <n v="46425"/>
    <s v="XELLIANS ARCHIVAGE"/>
    <n v="850012"/>
    <s v="Q4 2021"/>
    <s v="EUR"/>
    <n v="27414.49"/>
    <n v="27414.492600000001"/>
    <n v="-2.59999999980209E-3"/>
    <n v="27414.49"/>
    <n v="0"/>
    <x v="0"/>
    <m/>
    <m/>
    <m/>
    <m/>
    <s v="none"/>
    <m/>
    <m/>
    <m/>
    <x v="0"/>
    <m/>
    <x v="0"/>
  </r>
  <r>
    <s v="FRA2009Q0 2021EUR"/>
    <x v="4"/>
    <n v="45250"/>
    <s v="CONFITURERIE ET CONFISERIE D ANDRESY"/>
    <n v="2009"/>
    <s v="Q0 2021"/>
    <s v="EUR"/>
    <n v="628.28"/>
    <n v="628.28599999999994"/>
    <n v="-5.9999999999717996E-3"/>
    <n v="628.28"/>
    <n v="0"/>
    <x v="0"/>
    <m/>
    <m/>
    <m/>
    <m/>
    <s v="none"/>
    <m/>
    <m/>
    <m/>
    <x v="0"/>
    <m/>
    <x v="0"/>
  </r>
  <r>
    <s v="FRA2009Q1 2021EUR"/>
    <x v="4"/>
    <n v="45250"/>
    <s v="CONFITURERIE ET CONFISERIE D ANDRESY"/>
    <n v="2009"/>
    <s v="Q1 2021"/>
    <s v="EUR"/>
    <n v="1323.6"/>
    <n v="1323.6"/>
    <n v="0"/>
    <n v="1323.6"/>
    <n v="0"/>
    <x v="0"/>
    <m/>
    <m/>
    <m/>
    <m/>
    <s v="none"/>
    <m/>
    <m/>
    <m/>
    <x v="0"/>
    <m/>
    <x v="0"/>
  </r>
  <r>
    <s v="FRA2009Q2 2021EUR"/>
    <x v="4"/>
    <n v="45250"/>
    <s v="CONFITURERIE ET CONFISERIE D ANDRESY"/>
    <n v="2009"/>
    <s v="Q2 2021"/>
    <s v="EUR"/>
    <n v="3260.22"/>
    <n v="3260.2170000000001"/>
    <n v="2.9999999997016801E-3"/>
    <n v="3260.22"/>
    <n v="0"/>
    <x v="0"/>
    <m/>
    <m/>
    <m/>
    <m/>
    <s v="none"/>
    <m/>
    <m/>
    <m/>
    <x v="0"/>
    <m/>
    <x v="0"/>
  </r>
  <r>
    <s v="FRA2009Q3 2021EUR"/>
    <x v="4"/>
    <n v="45250"/>
    <s v="CONFITURERIE ET CONFISERIE D ANDRESY"/>
    <n v="2009"/>
    <s v="Q3 2021"/>
    <s v="EUR"/>
    <n v="5429.9"/>
    <n v="5429.9"/>
    <n v="0"/>
    <n v="5429.9"/>
    <n v="0"/>
    <x v="0"/>
    <m/>
    <m/>
    <m/>
    <m/>
    <s v="none"/>
    <m/>
    <m/>
    <m/>
    <x v="0"/>
    <m/>
    <x v="0"/>
  </r>
  <r>
    <s v="FRA2009Q4 2021EUR"/>
    <x v="4"/>
    <n v="45250"/>
    <s v="CONFITURERIE ET CONFISERIE D ANDRESY"/>
    <n v="2009"/>
    <s v="Q4 2021"/>
    <s v="EUR"/>
    <n v="2983.4"/>
    <n v="2983.4"/>
    <n v="0"/>
    <n v="2983.4"/>
    <n v="0"/>
    <x v="0"/>
    <m/>
    <m/>
    <m/>
    <m/>
    <s v="none"/>
    <m/>
    <m/>
    <m/>
    <x v="0"/>
    <m/>
    <x v="0"/>
  </r>
  <r>
    <s v="FRAFR4GP1534Y 2021EUR"/>
    <x v="4"/>
    <n v="45250"/>
    <s v="CONFITURERIE ET CONFISERIE D ANDRESY"/>
    <s v="FR4GP1534"/>
    <s v="Y 2021"/>
    <s v="EUR"/>
    <n v="4707.9799999999996"/>
    <n v="4707.982"/>
    <n v="-2.0000000004074502E-3"/>
    <n v="4707.9799999999996"/>
    <n v="0"/>
    <x v="0"/>
    <m/>
    <m/>
    <m/>
    <m/>
    <s v="none"/>
    <m/>
    <m/>
    <m/>
    <x v="0"/>
    <m/>
    <x v="0"/>
  </r>
  <r>
    <s v="FRA560009Q0 2021EUR"/>
    <x v="4"/>
    <n v="43539"/>
    <s v="SUEZ RV FRANCE"/>
    <n v="560009"/>
    <s v="Q0 2021"/>
    <s v="EUR"/>
    <n v="1796.32"/>
    <n v="1796.316"/>
    <n v="3.9999999999054099E-3"/>
    <n v="1796.32"/>
    <n v="0"/>
    <x v="0"/>
    <m/>
    <m/>
    <m/>
    <m/>
    <s v="none"/>
    <m/>
    <m/>
    <m/>
    <x v="0"/>
    <m/>
    <x v="0"/>
  </r>
  <r>
    <s v="FRA560009Q1 2021EUR"/>
    <x v="4"/>
    <n v="43539"/>
    <s v="SUEZ RV FRANCE"/>
    <n v="560009"/>
    <s v="Q1 2021"/>
    <s v="EUR"/>
    <n v="5377.21"/>
    <n v="5377.2070000000003"/>
    <n v="2.9999999997016801E-3"/>
    <n v="5377.21"/>
    <n v="0"/>
    <x v="0"/>
    <m/>
    <m/>
    <m/>
    <m/>
    <s v="none"/>
    <m/>
    <m/>
    <m/>
    <x v="0"/>
    <m/>
    <x v="0"/>
  </r>
  <r>
    <s v="FRA560009Q2 2021EUR"/>
    <x v="4"/>
    <n v="43539"/>
    <s v="SUEZ RV FRANCE"/>
    <n v="560009"/>
    <s v="Q2 2021"/>
    <s v="EUR"/>
    <n v="6649.17"/>
    <n v="6649.1678000000002"/>
    <n v="2.1999999999025E-3"/>
    <n v="6649.17"/>
    <n v="0"/>
    <x v="0"/>
    <m/>
    <m/>
    <m/>
    <m/>
    <s v="none"/>
    <m/>
    <m/>
    <m/>
    <x v="0"/>
    <m/>
    <x v="0"/>
  </r>
  <r>
    <s v="FRA560009Q3 2021EUR"/>
    <x v="4"/>
    <n v="43539"/>
    <s v="SUEZ RV FRANCE"/>
    <n v="560009"/>
    <s v="Q3 2021"/>
    <s v="EUR"/>
    <n v="8912.65"/>
    <n v="8912.6460000000006"/>
    <n v="3.99999999899591E-3"/>
    <n v="8912.65"/>
    <n v="0"/>
    <x v="0"/>
    <m/>
    <m/>
    <m/>
    <m/>
    <s v="none"/>
    <m/>
    <m/>
    <m/>
    <x v="0"/>
    <m/>
    <x v="0"/>
  </r>
  <r>
    <s v="FRA560009Q4 2021EUR"/>
    <x v="4"/>
    <n v="43539"/>
    <s v="SUEZ RV FRANCE"/>
    <n v="560009"/>
    <s v="Q4 2021"/>
    <s v="EUR"/>
    <n v="9159.69"/>
    <n v="9159.6939999999995"/>
    <n v="-3.99999999899591E-3"/>
    <n v="9159.69"/>
    <n v="0"/>
    <x v="0"/>
    <m/>
    <m/>
    <m/>
    <m/>
    <s v="none"/>
    <m/>
    <m/>
    <m/>
    <x v="0"/>
    <m/>
    <x v="0"/>
  </r>
  <r>
    <s v="FRA2202006651Q0 2021EUR"/>
    <x v="4"/>
    <n v="45442"/>
    <s v="SILLIKER"/>
    <n v="2202006651"/>
    <s v="Q0 2021"/>
    <s v="EUR"/>
    <n v="771.05"/>
    <n v="771.05070000000001"/>
    <n v="-7.0000000005165897E-4"/>
    <n v="771.05"/>
    <n v="0"/>
    <x v="0"/>
    <m/>
    <m/>
    <m/>
    <m/>
    <s v="none"/>
    <m/>
    <m/>
    <m/>
    <x v="0"/>
    <m/>
    <x v="0"/>
  </r>
  <r>
    <s v="FRA2202006651Q1 2021EUR"/>
    <x v="4"/>
    <n v="45442"/>
    <s v="SILLIKER"/>
    <n v="2202006651"/>
    <s v="Q1 2021"/>
    <s v="EUR"/>
    <n v="9399.32"/>
    <n v="9399.3227999999999"/>
    <n v="-2.8000000002066298E-3"/>
    <n v="9399.32"/>
    <n v="0"/>
    <x v="0"/>
    <m/>
    <m/>
    <m/>
    <m/>
    <s v="none"/>
    <m/>
    <m/>
    <m/>
    <x v="0"/>
    <m/>
    <x v="0"/>
  </r>
  <r>
    <s v="FRA2202006651Q2 2021EUR"/>
    <x v="4"/>
    <n v="45442"/>
    <s v="SILLIKER"/>
    <n v="2202006651"/>
    <s v="Q2 2021"/>
    <s v="EUR"/>
    <n v="12318.89"/>
    <n v="12318.885899999999"/>
    <n v="4.1000000001076798E-3"/>
    <n v="12318.89"/>
    <n v="0"/>
    <x v="0"/>
    <m/>
    <m/>
    <m/>
    <m/>
    <s v="none"/>
    <m/>
    <m/>
    <m/>
    <x v="0"/>
    <m/>
    <x v="0"/>
  </r>
  <r>
    <s v="FRA2202006651Q3 2021EUR"/>
    <x v="4"/>
    <n v="45442"/>
    <s v="SILLIKER"/>
    <n v="2202006651"/>
    <s v="Q3 2021"/>
    <s v="EUR"/>
    <n v="20797.28"/>
    <n v="20797.277399999999"/>
    <n v="2.59999999980209E-3"/>
    <n v="20797.28"/>
    <n v="0"/>
    <x v="0"/>
    <m/>
    <m/>
    <m/>
    <m/>
    <s v="none"/>
    <m/>
    <m/>
    <m/>
    <x v="0"/>
    <m/>
    <x v="0"/>
  </r>
  <r>
    <s v="FRA2202006651Q4 2021EUR"/>
    <x v="4"/>
    <n v="45442"/>
    <s v="SILLIKER"/>
    <n v="2202006651"/>
    <s v="Q4 2021"/>
    <s v="EUR"/>
    <n v="15304.84"/>
    <n v="15304.8375"/>
    <n v="2.5000000005093101E-3"/>
    <n v="15304.84"/>
    <n v="0"/>
    <x v="0"/>
    <m/>
    <m/>
    <m/>
    <m/>
    <s v="none"/>
    <m/>
    <m/>
    <m/>
    <x v="0"/>
    <m/>
    <x v="0"/>
  </r>
  <r>
    <s v="FRA20004Q0 2021EUR"/>
    <x v="4"/>
    <n v="45257"/>
    <s v="OC 22 (ORGANISATION COMMERCIALE)"/>
    <n v="20004"/>
    <s v="Q0 2021"/>
    <s v="EUR"/>
    <n v="173.01"/>
    <n v="173.01060000000001"/>
    <n v="-6.0000000001991696E-4"/>
    <n v="173.01"/>
    <n v="0"/>
    <x v="0"/>
    <m/>
    <m/>
    <m/>
    <m/>
    <s v="none"/>
    <m/>
    <m/>
    <m/>
    <x v="0"/>
    <m/>
    <x v="0"/>
  </r>
  <r>
    <s v="FRA20004Q1 2021EUR"/>
    <x v="4"/>
    <n v="45257"/>
    <s v="OC 22 (ORGANISATION COMMERCIALE)"/>
    <n v="20004"/>
    <s v="Q1 2021"/>
    <s v="EUR"/>
    <n v="75.540000000000006"/>
    <n v="75.540000000000006"/>
    <n v="0"/>
    <n v="75.540000000000006"/>
    <n v="0"/>
    <x v="0"/>
    <m/>
    <m/>
    <m/>
    <m/>
    <s v="none"/>
    <m/>
    <m/>
    <m/>
    <x v="0"/>
    <m/>
    <x v="0"/>
  </r>
  <r>
    <s v="FRA20004Q2 2021EUR"/>
    <x v="4"/>
    <n v="45257"/>
    <s v="OC 22 (ORGANISATION COMMERCIALE)"/>
    <n v="20004"/>
    <s v="Q2 2021"/>
    <s v="EUR"/>
    <n v="180.04"/>
    <n v="180.03720000000001"/>
    <n v="2.7999999999792601E-3"/>
    <n v="180.04"/>
    <n v="0"/>
    <x v="0"/>
    <m/>
    <m/>
    <m/>
    <m/>
    <s v="none"/>
    <m/>
    <m/>
    <m/>
    <x v="0"/>
    <m/>
    <x v="0"/>
  </r>
  <r>
    <s v="FRA20004Q3 2021EUR"/>
    <x v="4"/>
    <n v="45257"/>
    <s v="OC 22 (ORGANISATION COMMERCIALE)"/>
    <n v="20004"/>
    <s v="Q3 2021"/>
    <s v="EUR"/>
    <n v="355.79"/>
    <n v="355.78919999999999"/>
    <n v="8.0000000002655703E-4"/>
    <n v="355.79"/>
    <n v="0"/>
    <x v="0"/>
    <m/>
    <m/>
    <m/>
    <m/>
    <s v="none"/>
    <m/>
    <m/>
    <m/>
    <x v="0"/>
    <m/>
    <x v="0"/>
  </r>
  <r>
    <s v="FRA20004Q4 2021EUR"/>
    <x v="4"/>
    <n v="45257"/>
    <s v="OC 22 (ORGANISATION COMMERCIALE)"/>
    <n v="20004"/>
    <s v="Q4 2021"/>
    <s v="EUR"/>
    <n v="215.22"/>
    <n v="215.21700000000001"/>
    <n v="2.9999999999858998E-3"/>
    <n v="215.22"/>
    <n v="0"/>
    <x v="0"/>
    <m/>
    <m/>
    <m/>
    <m/>
    <s v="none"/>
    <m/>
    <m/>
    <m/>
    <x v="0"/>
    <m/>
    <x v="0"/>
  </r>
  <r>
    <s v="FRA320101Q0 2021EUR"/>
    <x v="4"/>
    <n v="2333"/>
    <s v="O.D.F. OFFICE DU FONCTIONNEL"/>
    <n v="320101"/>
    <s v="Q0 2021"/>
    <s v="EUR"/>
    <n v="1145.21"/>
    <n v="1145.2121999999999"/>
    <n v="-2.1999999999025E-3"/>
    <n v="1145.21"/>
    <n v="0"/>
    <x v="0"/>
    <m/>
    <m/>
    <m/>
    <m/>
    <s v="none"/>
    <m/>
    <m/>
    <m/>
    <x v="0"/>
    <m/>
    <x v="0"/>
  </r>
  <r>
    <s v="FRA320101Q1 2021EUR"/>
    <x v="4"/>
    <n v="2333"/>
    <s v="O.D.F. OFFICE DU FONCTIONNEL"/>
    <n v="320101"/>
    <s v="Q1 2021"/>
    <s v="EUR"/>
    <n v="9775.4500000000007"/>
    <n v="9775.4501"/>
    <n v="-9.9999999292776906E-5"/>
    <n v="9775.4500000000007"/>
    <n v="0"/>
    <x v="0"/>
    <m/>
    <m/>
    <m/>
    <m/>
    <s v="none"/>
    <m/>
    <m/>
    <m/>
    <x v="0"/>
    <m/>
    <x v="0"/>
  </r>
  <r>
    <s v="FRA320101Q2 2021EUR"/>
    <x v="4"/>
    <n v="2333"/>
    <s v="O.D.F. OFFICE DU FONCTIONNEL"/>
    <n v="320101"/>
    <s v="Q2 2021"/>
    <s v="EUR"/>
    <n v="14679.15"/>
    <n v="14679.145399999999"/>
    <n v="4.6000000002095398E-3"/>
    <n v="14679.15"/>
    <n v="0"/>
    <x v="0"/>
    <m/>
    <m/>
    <m/>
    <m/>
    <s v="none"/>
    <m/>
    <m/>
    <m/>
    <x v="0"/>
    <m/>
    <x v="0"/>
  </r>
  <r>
    <s v="FRA320101Q3 2021EUR"/>
    <x v="4"/>
    <n v="2333"/>
    <s v="O.D.F. OFFICE DU FONCTIONNEL"/>
    <n v="320101"/>
    <s v="Q3 2021"/>
    <s v="EUR"/>
    <n v="10587.33"/>
    <n v="10587.334000000001"/>
    <n v="-4.0000000008149003E-3"/>
    <n v="10587.33"/>
    <n v="0"/>
    <x v="0"/>
    <m/>
    <m/>
    <m/>
    <m/>
    <s v="none"/>
    <m/>
    <m/>
    <m/>
    <x v="0"/>
    <m/>
    <x v="0"/>
  </r>
  <r>
    <s v="FRA320101Q4 2021EUR"/>
    <x v="4"/>
    <n v="2333"/>
    <s v="O.D.F. OFFICE DU FONCTIONNEL"/>
    <n v="320101"/>
    <s v="Q4 2021"/>
    <s v="EUR"/>
    <n v="13473.7599999999"/>
    <n v="13473.766799999999"/>
    <n v="-6.8000000010215401E-3"/>
    <n v="13473.7599999999"/>
    <n v="0"/>
    <x v="0"/>
    <m/>
    <m/>
    <m/>
    <m/>
    <s v="none"/>
    <m/>
    <m/>
    <m/>
    <x v="0"/>
    <m/>
    <x v="0"/>
  </r>
  <r>
    <s v="FRA2196406481 MAINTENANCEQ1 2021EUR"/>
    <x v="4"/>
    <n v="40488"/>
    <s v="D.E.F. (DETECTION ELECTRONIQUE FRANCAISE) PROTECBAT"/>
    <s v="2196406481 MAINTENANCE"/>
    <s v="Q1 2021"/>
    <s v="EUR"/>
    <n v="10668.39"/>
    <n v="10668.3904"/>
    <n v="-4.00000000809086E-4"/>
    <n v="10668.3904"/>
    <n v="-4.00000000809086E-4"/>
    <x v="0"/>
    <m/>
    <m/>
    <m/>
    <m/>
    <s v="none"/>
    <m/>
    <m/>
    <m/>
    <x v="0"/>
    <m/>
    <x v="0"/>
  </r>
  <r>
    <s v="FRA2196406481 MAINTENANCEQ2 2021EUR"/>
    <x v="4"/>
    <n v="40488"/>
    <s v="D.E.F. (DETECTION ELECTRONIQUE FRANCAISE) PROTECBAT"/>
    <s v="2196406481 MAINTENANCE"/>
    <s v="Q2 2021"/>
    <s v="EUR"/>
    <n v="9657.9599999999991"/>
    <n v="9657.9580000000005"/>
    <n v="1.9999999985884599E-3"/>
    <n v="9657.9580000000005"/>
    <n v="1.9999999985884599E-3"/>
    <x v="0"/>
    <m/>
    <m/>
    <m/>
    <m/>
    <s v="none"/>
    <m/>
    <m/>
    <m/>
    <x v="0"/>
    <m/>
    <x v="0"/>
  </r>
  <r>
    <s v="FRA2196406481 MAINTENANCEQ3 2021EUR"/>
    <x v="4"/>
    <n v="40488"/>
    <s v="D.E.F. (DETECTION ELECTRONIQUE FRANCAISE) PROTECBAT"/>
    <s v="2196406481 MAINTENANCE"/>
    <s v="Q3 2021"/>
    <s v="EUR"/>
    <n v="10490.53"/>
    <n v="10490.526400000001"/>
    <n v="3.6000000000058199E-3"/>
    <n v="10490.526400000001"/>
    <n v="3.6000000000058199E-3"/>
    <x v="0"/>
    <m/>
    <m/>
    <m/>
    <m/>
    <s v="none"/>
    <m/>
    <m/>
    <m/>
    <x v="0"/>
    <m/>
    <x v="0"/>
  </r>
  <r>
    <s v="FRA2196406483 TRAVAUXQ1 2021EUR"/>
    <x v="4"/>
    <n v="40488"/>
    <s v="D.E.F. (DETECTION ELECTRONIQUE FRANCAISE) PROTECBAT"/>
    <s v="2196406483 TRAVAUX"/>
    <s v="Q1 2021"/>
    <s v="EUR"/>
    <n v="2207.34"/>
    <n v="2207.3375999999998"/>
    <n v="2.4000000003070402E-3"/>
    <n v="2207.34"/>
    <n v="0"/>
    <x v="0"/>
    <m/>
    <m/>
    <m/>
    <m/>
    <s v="none"/>
    <m/>
    <m/>
    <m/>
    <x v="0"/>
    <m/>
    <x v="0"/>
  </r>
  <r>
    <s v="FRA2196406483 TRAVAUXQ2 2021EUR"/>
    <x v="4"/>
    <n v="40488"/>
    <s v="D.E.F. (DETECTION ELECTRONIQUE FRANCAISE) PROTECBAT"/>
    <s v="2196406483 TRAVAUX"/>
    <s v="Q2 2021"/>
    <s v="EUR"/>
    <n v="-947.18"/>
    <n v="-947.18240000000003"/>
    <n v="2.40000000007967E-3"/>
    <n v="-947.18"/>
    <n v="0"/>
    <x v="0"/>
    <m/>
    <m/>
    <m/>
    <m/>
    <s v="none"/>
    <m/>
    <m/>
    <m/>
    <x v="0"/>
    <m/>
    <x v="0"/>
  </r>
  <r>
    <s v="FRA2196406483 TRAVAUXQ3 2021EUR"/>
    <x v="4"/>
    <n v="40488"/>
    <s v="D.E.F. (DETECTION ELECTRONIQUE FRANCAISE) PROTECBAT"/>
    <s v="2196406483 TRAVAUX"/>
    <s v="Q3 2021"/>
    <s v="EUR"/>
    <n v="583.79"/>
    <n v="583.78840000000002"/>
    <n v="1.5999999999394201E-3"/>
    <n v="583.79"/>
    <n v="0"/>
    <x v="0"/>
    <m/>
    <m/>
    <m/>
    <m/>
    <s v="none"/>
    <m/>
    <m/>
    <m/>
    <x v="0"/>
    <m/>
    <x v="0"/>
  </r>
  <r>
    <s v="FRA459997Q0 2021EUR"/>
    <x v="4"/>
    <n v="45337"/>
    <s v="RENTOKIL INITIAL SAS EIM660"/>
    <n v="459997"/>
    <s v="Q0 2021"/>
    <s v="EUR"/>
    <n v="4601.8100000000004"/>
    <n v="4601.8098"/>
    <n v="2.00000000404543E-4"/>
    <n v="4601.8100000000004"/>
    <n v="0"/>
    <x v="0"/>
    <m/>
    <m/>
    <m/>
    <m/>
    <s v="none"/>
    <m/>
    <m/>
    <m/>
    <x v="0"/>
    <m/>
    <x v="0"/>
  </r>
  <r>
    <s v="FRA459997Q1 2021EUR"/>
    <x v="4"/>
    <n v="45337"/>
    <s v="RENTOKIL INITIAL SAS EIM660"/>
    <n v="459997"/>
    <s v="Q1 2021"/>
    <s v="EUR"/>
    <n v="17050.89"/>
    <n v="17050.885200000001"/>
    <n v="4.7999999987950997E-3"/>
    <n v="17050.89"/>
    <n v="0"/>
    <x v="0"/>
    <m/>
    <m/>
    <m/>
    <m/>
    <s v="none"/>
    <m/>
    <m/>
    <m/>
    <x v="0"/>
    <m/>
    <x v="0"/>
  </r>
  <r>
    <s v="FRA459997Q2 2021EUR"/>
    <x v="4"/>
    <n v="45337"/>
    <s v="RENTOKIL INITIAL SAS EIM660"/>
    <n v="459997"/>
    <s v="Q2 2021"/>
    <s v="EUR"/>
    <n v="17457.259999999998"/>
    <n v="17457.261299999998"/>
    <n v="-1.29999999990104E-3"/>
    <n v="17457.259999999998"/>
    <n v="0"/>
    <x v="0"/>
    <m/>
    <m/>
    <m/>
    <m/>
    <s v="none"/>
    <m/>
    <m/>
    <m/>
    <x v="0"/>
    <m/>
    <x v="0"/>
  </r>
  <r>
    <s v="FRA459997Q3 2021EUR"/>
    <x v="4"/>
    <n v="45337"/>
    <s v="RENTOKIL INITIAL SAS EIM660"/>
    <n v="459997"/>
    <s v="Q3 2021"/>
    <s v="EUR"/>
    <n v="18175.650000000001"/>
    <n v="18175.6548"/>
    <n v="-4.7999999987950997E-3"/>
    <n v="18175.650000000001"/>
    <n v="0"/>
    <x v="0"/>
    <m/>
    <m/>
    <m/>
    <m/>
    <s v="none"/>
    <m/>
    <m/>
    <m/>
    <x v="0"/>
    <m/>
    <x v="0"/>
  </r>
  <r>
    <s v="FRA459997Q4 2021EUR"/>
    <x v="4"/>
    <n v="45337"/>
    <s v="RENTOKIL INITIAL SAS EIM660"/>
    <n v="459997"/>
    <s v="Q4 2021"/>
    <s v="EUR"/>
    <n v="28419"/>
    <n v="28418.9967"/>
    <n v="3.3000000003085002E-3"/>
    <n v="28419"/>
    <n v="0"/>
    <x v="0"/>
    <m/>
    <m/>
    <m/>
    <m/>
    <s v="none"/>
    <m/>
    <m/>
    <m/>
    <x v="0"/>
    <m/>
    <x v="0"/>
  </r>
  <r>
    <s v="FRA550003Q0 2021EUR"/>
    <x v="4"/>
    <n v="56501"/>
    <s v="SOTREBAT"/>
    <n v="550003"/>
    <s v="Q0 2021"/>
    <s v="EUR"/>
    <n v="118.95"/>
    <n v="118.95"/>
    <n v="0"/>
    <n v="118.95"/>
    <n v="0"/>
    <x v="0"/>
    <m/>
    <m/>
    <m/>
    <m/>
    <s v="none"/>
    <m/>
    <m/>
    <m/>
    <x v="0"/>
    <m/>
    <x v="0"/>
  </r>
  <r>
    <s v="FRA550003Q1 2021EUR"/>
    <x v="4"/>
    <n v="56501"/>
    <s v="SOTREBAT"/>
    <n v="550003"/>
    <s v="Q1 2021"/>
    <s v="EUR"/>
    <n v="26.01"/>
    <n v="26.01"/>
    <n v="0"/>
    <n v="26.01"/>
    <n v="0"/>
    <x v="0"/>
    <m/>
    <m/>
    <m/>
    <m/>
    <s v="none"/>
    <m/>
    <m/>
    <m/>
    <x v="0"/>
    <m/>
    <x v="0"/>
  </r>
  <r>
    <s v="FRA550003Q2 2021EUR"/>
    <x v="4"/>
    <n v="56501"/>
    <s v="SOTREBAT"/>
    <n v="550003"/>
    <s v="Q2 2021"/>
    <s v="EUR"/>
    <n v="92.67"/>
    <n v="92.683800000000005"/>
    <n v="-1.3800000000003299E-2"/>
    <n v="92.67"/>
    <n v="0"/>
    <x v="0"/>
    <m/>
    <m/>
    <m/>
    <m/>
    <s v="none"/>
    <m/>
    <m/>
    <m/>
    <x v="0"/>
    <m/>
    <x v="0"/>
  </r>
  <r>
    <s v="FRA550003Q3 2021EUR"/>
    <x v="4"/>
    <n v="56501"/>
    <s v="SOTREBAT"/>
    <n v="550003"/>
    <s v="Q3 2021"/>
    <s v="EUR"/>
    <n v="244.74"/>
    <n v="244.7319"/>
    <n v="8.1000000000130898E-3"/>
    <n v="244.74"/>
    <n v="0"/>
    <x v="0"/>
    <m/>
    <m/>
    <m/>
    <m/>
    <s v="none"/>
    <m/>
    <m/>
    <m/>
    <x v="0"/>
    <m/>
    <x v="0"/>
  </r>
  <r>
    <s v="FRA550003Q4 2021EUR"/>
    <x v="4"/>
    <n v="56501"/>
    <s v="SOTREBAT"/>
    <n v="550003"/>
    <s v="Q4 2021"/>
    <s v="EUR"/>
    <n v="147.06"/>
    <n v="147.048"/>
    <n v="1.2000000000000399E-2"/>
    <n v="147.06"/>
    <n v="0"/>
    <x v="0"/>
    <m/>
    <m/>
    <m/>
    <m/>
    <s v="none"/>
    <m/>
    <m/>
    <m/>
    <x v="0"/>
    <m/>
    <x v="0"/>
  </r>
  <r>
    <s v="FRA11021-MAREEQ0 2021EUR"/>
    <x v="4"/>
    <n v="43529"/>
    <s v="POMONA (TERRE AZUR)"/>
    <s v="11021-MAREE "/>
    <s v="Q0 2021"/>
    <s v="EUR"/>
    <n v="3652.35"/>
    <n v="3652.3440999999998"/>
    <n v="5.9000000001105902E-3"/>
    <n v="3652.3440999999998"/>
    <n v="5.9000000001105902E-3"/>
    <x v="0"/>
    <m/>
    <m/>
    <m/>
    <m/>
    <s v="none"/>
    <m/>
    <m/>
    <m/>
    <x v="0"/>
    <m/>
    <x v="0"/>
  </r>
  <r>
    <s v="FRA11021-MAREEQ1 2021EUR"/>
    <x v="4"/>
    <n v="43529"/>
    <s v="POMONA (TERRE AZUR)"/>
    <s v="11021-MAREE "/>
    <s v="Q1 2021"/>
    <s v="EUR"/>
    <n v="16066.03"/>
    <n v="16066.0293"/>
    <n v="7.00000000506406E-4"/>
    <n v="16066.0293"/>
    <n v="7.00000000506406E-4"/>
    <x v="0"/>
    <m/>
    <m/>
    <m/>
    <m/>
    <s v="none"/>
    <m/>
    <m/>
    <m/>
    <x v="0"/>
    <m/>
    <x v="0"/>
  </r>
  <r>
    <s v="FRA11021-MAREEQ2 2021EUR"/>
    <x v="4"/>
    <n v="43529"/>
    <s v="POMONA (TERRE AZUR)"/>
    <s v="11021-MAREE "/>
    <s v="Q2 2021"/>
    <s v="EUR"/>
    <n v="35781.129999999997"/>
    <n v="35781.124400000001"/>
    <n v="5.5999999967752904E-3"/>
    <n v="35781.124400000001"/>
    <n v="5.5999999967752904E-3"/>
    <x v="0"/>
    <m/>
    <m/>
    <m/>
    <m/>
    <s v="none"/>
    <m/>
    <m/>
    <m/>
    <x v="0"/>
    <m/>
    <x v="0"/>
  </r>
  <r>
    <s v="FRA11021-MAREEQ3 2021EUR"/>
    <x v="4"/>
    <n v="43529"/>
    <s v="POMONA (TERRE AZUR)"/>
    <s v="11021-MAREE "/>
    <s v="Q3 2021"/>
    <s v="EUR"/>
    <n v="64777.03"/>
    <n v="64777.033199999998"/>
    <n v="-3.1999999991967299E-3"/>
    <n v="64777.033199999998"/>
    <n v="-3.1999999991967299E-3"/>
    <x v="0"/>
    <m/>
    <m/>
    <m/>
    <m/>
    <s v="none"/>
    <m/>
    <m/>
    <m/>
    <x v="0"/>
    <m/>
    <x v="0"/>
  </r>
  <r>
    <s v="FRA11021-MAREEQ4 2021EUR"/>
    <x v="4"/>
    <n v="43529"/>
    <s v="POMONA (TERRE AZUR)"/>
    <s v="11021-MAREE "/>
    <s v="Q4 2021"/>
    <s v="EUR"/>
    <n v="66602.67"/>
    <n v="69976.902799999996"/>
    <n v="-3374.2327999999902"/>
    <n v="69976.902799999996"/>
    <n v="-3374.2327999999902"/>
    <x v="1"/>
    <s v="[67399]"/>
    <s v="[36649]"/>
    <s v="rebate present"/>
    <s v="2022-03-14 20:53:53 +0100"/>
    <s v="none"/>
    <s v="Produit"/>
    <s v="Ossama"/>
    <s v="[OA] le rebate est bien calculé mais qui ne remonte pas dans le report / https://www.astoresuite.com/adjustements/edit/36649_x000a_[EF] Voir coté métier_x000a_[NB] Colonne CA MAREE 8.50%, rebate calculé faux, 741 995,75*0,085 = 63 069€. Pas 65 495,29€."/>
    <x v="3"/>
    <m/>
    <x v="0"/>
  </r>
  <r>
    <s v="FRA13102 FRUITS &amp; LEGUMESQ0 2021EUR"/>
    <x v="4"/>
    <n v="43529"/>
    <s v="POMONA (TERRE AZUR)"/>
    <s v="13102 FRUITS &amp; LEGUMES "/>
    <s v="Q0 2021"/>
    <s v="EUR"/>
    <n v="-6575.98"/>
    <n v="-6575.9784"/>
    <n v="-1.59999999959836E-3"/>
    <n v="-6575.98"/>
    <n v="0"/>
    <x v="0"/>
    <m/>
    <m/>
    <m/>
    <m/>
    <s v="none"/>
    <m/>
    <m/>
    <m/>
    <x v="0"/>
    <m/>
    <x v="0"/>
  </r>
  <r>
    <s v="FRA13102 FRUITS &amp; LEGUMESQ1 2021EUR"/>
    <x v="4"/>
    <n v="43529"/>
    <s v="POMONA (TERRE AZUR)"/>
    <s v="13102 FRUITS &amp; LEGUMES "/>
    <s v="Q1 2021"/>
    <s v="EUR"/>
    <n v="75782.55"/>
    <n v="75782.553499999995"/>
    <n v="-3.4999999916180899E-3"/>
    <n v="75782.55"/>
    <n v="0"/>
    <x v="0"/>
    <m/>
    <m/>
    <m/>
    <m/>
    <s v="none"/>
    <s v="Produit"/>
    <s v="Thao"/>
    <s v="[TN] : Rebate report vide car la participation d'où vient le montant facturé a été archivé [29567] . La participation qui est valide [29566] n'est pas rattaché à ce contrat"/>
    <x v="1"/>
    <m/>
    <x v="12"/>
  </r>
  <r>
    <s v="FRA13102 FRUITS &amp; LEGUMESQ2 2021EUR"/>
    <x v="4"/>
    <n v="43529"/>
    <s v="POMONA (TERRE AZUR)"/>
    <s v="13102 FRUITS &amp; LEGUMES "/>
    <s v="Q2 2021"/>
    <s v="EUR"/>
    <n v="180072.93"/>
    <n v="180072.9284"/>
    <n v="1.5999999886844301E-3"/>
    <n v="180072.93"/>
    <n v="0"/>
    <x v="0"/>
    <m/>
    <m/>
    <m/>
    <m/>
    <s v="none"/>
    <m/>
    <m/>
    <m/>
    <x v="0"/>
    <m/>
    <x v="0"/>
  </r>
  <r>
    <s v="FRA13102 FRUITS &amp; LEGUMESQ3 2021EUR"/>
    <x v="4"/>
    <n v="43529"/>
    <s v="POMONA (TERRE AZUR)"/>
    <s v="13102 FRUITS &amp; LEGUMES "/>
    <s v="Q3 2021"/>
    <s v="EUR"/>
    <n v="357120.3"/>
    <n v="357120.30560000002"/>
    <n v="-5.6000000331550802E-3"/>
    <n v="357120.3"/>
    <n v="0"/>
    <x v="0"/>
    <m/>
    <m/>
    <m/>
    <m/>
    <s v="none"/>
    <m/>
    <m/>
    <m/>
    <x v="0"/>
    <m/>
    <x v="0"/>
  </r>
  <r>
    <s v="FRA13102 FRUITS &amp; LEGUMESQ4 2021EUR"/>
    <x v="4"/>
    <n v="43529"/>
    <s v="POMONA (TERRE AZUR)"/>
    <s v="13102 FRUITS &amp; LEGUMES "/>
    <s v="Q4 2021"/>
    <s v="EUR"/>
    <n v="285952.20999999897"/>
    <n v="285952.19900000002"/>
    <n v="1.09999999403953E-2"/>
    <n v="285952.20999999897"/>
    <n v="0"/>
    <x v="0"/>
    <m/>
    <m/>
    <m/>
    <m/>
    <s v="none"/>
    <m/>
    <m/>
    <m/>
    <x v="0"/>
    <m/>
    <x v="0"/>
  </r>
  <r>
    <s v="FRA390050Q0 2021EUR"/>
    <x v="4"/>
    <n v="57864"/>
    <s v="LOCATEX"/>
    <n v="390050"/>
    <s v="Q0 2021"/>
    <s v="EUR"/>
    <n v="30.73"/>
    <n v="30.732099999999999"/>
    <n v="-2.0999999999986498E-3"/>
    <n v="30.73"/>
    <n v="0"/>
    <x v="0"/>
    <m/>
    <m/>
    <m/>
    <m/>
    <s v="none"/>
    <m/>
    <m/>
    <m/>
    <x v="0"/>
    <m/>
    <x v="0"/>
  </r>
  <r>
    <s v="FRA390050Q1 2021EUR"/>
    <x v="4"/>
    <n v="57864"/>
    <s v="LOCATEX"/>
    <n v="390050"/>
    <s v="Q1 2021"/>
    <s v="EUR"/>
    <n v="6195.11"/>
    <n v="6195.1140999999998"/>
    <n v="-4.1000000001076798E-3"/>
    <n v="6195.11"/>
    <n v="0"/>
    <x v="0"/>
    <m/>
    <m/>
    <m/>
    <m/>
    <s v="none"/>
    <m/>
    <m/>
    <m/>
    <x v="0"/>
    <m/>
    <x v="0"/>
  </r>
  <r>
    <s v="FRA390050Q2 2021EUR"/>
    <x v="4"/>
    <n v="57864"/>
    <s v="LOCATEX"/>
    <n v="390050"/>
    <s v="Q2 2021"/>
    <s v="EUR"/>
    <n v="7677.1"/>
    <n v="7677.1026000000002"/>
    <n v="-2.59999999980209E-3"/>
    <n v="7677.1"/>
    <n v="0"/>
    <x v="0"/>
    <m/>
    <m/>
    <m/>
    <m/>
    <s v="none"/>
    <m/>
    <m/>
    <m/>
    <x v="0"/>
    <m/>
    <x v="0"/>
  </r>
  <r>
    <s v="FRA390050Q3 2021EUR"/>
    <x v="4"/>
    <n v="57864"/>
    <s v="LOCATEX"/>
    <n v="390050"/>
    <s v="Q3 2021"/>
    <s v="EUR"/>
    <n v="17906.59"/>
    <n v="17906.5857"/>
    <n v="4.3000000005122196E-3"/>
    <n v="17906.59"/>
    <n v="0"/>
    <x v="0"/>
    <m/>
    <m/>
    <m/>
    <m/>
    <s v="none"/>
    <m/>
    <m/>
    <m/>
    <x v="0"/>
    <m/>
    <x v="0"/>
  </r>
  <r>
    <s v="FRA390050Q4 2021EUR"/>
    <x v="4"/>
    <n v="57864"/>
    <s v="LOCATEX"/>
    <n v="390050"/>
    <s v="Q4 2021"/>
    <s v="EUR"/>
    <n v="17933.2399999999"/>
    <n v="17933.2389"/>
    <n v="1.09999999767751E-3"/>
    <n v="17933.2399999999"/>
    <n v="0"/>
    <x v="0"/>
    <m/>
    <m/>
    <m/>
    <m/>
    <s v="none"/>
    <m/>
    <m/>
    <m/>
    <x v="0"/>
    <m/>
    <x v="0"/>
  </r>
  <r>
    <s v="FRA28270002Q1 2021EUR"/>
    <x v="4"/>
    <n v="58122"/>
    <s v="NICOLARDOT"/>
    <n v="28270002"/>
    <s v="Q1 2021"/>
    <s v="EUR"/>
    <n v="11559.89"/>
    <n v="11559.8956"/>
    <n v="-5.6000000004132701E-3"/>
    <n v="11559.89"/>
    <n v="0"/>
    <x v="0"/>
    <m/>
    <m/>
    <m/>
    <m/>
    <s v="none"/>
    <m/>
    <m/>
    <m/>
    <x v="0"/>
    <m/>
    <x v="0"/>
  </r>
  <r>
    <s v="FRA2205406680Q3 2021EUR"/>
    <x v="4"/>
    <n v="58122"/>
    <s v="NICOLARDOT"/>
    <n v="2205406680"/>
    <s v="Q3 2021"/>
    <s v="EUR"/>
    <n v="46633.95"/>
    <n v="46633.951500000003"/>
    <n v="-1.50000000576255E-3"/>
    <n v="46633.95"/>
    <n v="0"/>
    <x v="0"/>
    <m/>
    <m/>
    <m/>
    <m/>
    <s v="none"/>
    <m/>
    <m/>
    <m/>
    <x v="0"/>
    <m/>
    <x v="0"/>
  </r>
  <r>
    <s v="FRA2205406680Q4 2021EUR"/>
    <x v="4"/>
    <n v="58122"/>
    <s v="NICOLARDOT"/>
    <n v="2205406680"/>
    <s v="Q4 2021"/>
    <s v="EUR"/>
    <n v="89974.99"/>
    <n v="89974.991699999999"/>
    <n v="-1.69999999343417E-3"/>
    <n v="89974.99"/>
    <n v="0"/>
    <x v="0"/>
    <m/>
    <m/>
    <m/>
    <m/>
    <s v="none"/>
    <m/>
    <m/>
    <m/>
    <x v="0"/>
    <m/>
    <x v="0"/>
  </r>
  <r>
    <s v="FRA789517Q1 2021EUR"/>
    <x v="4"/>
    <n v="1710"/>
    <s v="UNISTO SA"/>
    <n v="789517"/>
    <s v="Q1 2021"/>
    <s v="EUR"/>
    <n v="18.940000000000001"/>
    <n v="18.946200000000001"/>
    <n v="-6.1999999999997604E-3"/>
    <n v="18.940000000000001"/>
    <n v="0"/>
    <x v="0"/>
    <m/>
    <m/>
    <m/>
    <m/>
    <s v="none"/>
    <m/>
    <m/>
    <m/>
    <x v="0"/>
    <m/>
    <x v="0"/>
  </r>
  <r>
    <s v="FRA789517Q2 2021EUR"/>
    <x v="4"/>
    <n v="1710"/>
    <s v="UNISTO SA"/>
    <n v="789517"/>
    <s v="Q2 2021"/>
    <s v="EUR"/>
    <n v="5.07"/>
    <n v="5.07"/>
    <n v="0"/>
    <n v="5.07"/>
    <n v="0"/>
    <x v="0"/>
    <m/>
    <m/>
    <m/>
    <m/>
    <s v="none"/>
    <m/>
    <m/>
    <m/>
    <x v="0"/>
    <m/>
    <x v="0"/>
  </r>
  <r>
    <s v="FRA789517Q3 2021EUR"/>
    <x v="4"/>
    <n v="1710"/>
    <s v="UNISTO SA"/>
    <n v="789517"/>
    <s v="Q3 2021"/>
    <s v="EUR"/>
    <n v="52.84"/>
    <n v="52.837800000000001"/>
    <n v="2.2000000000019699E-3"/>
    <n v="52.84"/>
    <n v="0"/>
    <x v="0"/>
    <m/>
    <m/>
    <m/>
    <m/>
    <s v="none"/>
    <m/>
    <m/>
    <m/>
    <x v="0"/>
    <m/>
    <x v="0"/>
  </r>
  <r>
    <s v="FRA789517Q4 2021EUR"/>
    <x v="4"/>
    <n v="1710"/>
    <s v="UNISTO SA"/>
    <n v="789517"/>
    <s v="Q4 2021"/>
    <s v="EUR"/>
    <n v="50.4"/>
    <n v="50.400599999999997"/>
    <n v="-5.99999999998601E-4"/>
    <n v="50.4"/>
    <n v="0"/>
    <x v="0"/>
    <m/>
    <m/>
    <m/>
    <m/>
    <s v="none"/>
    <m/>
    <m/>
    <m/>
    <x v="0"/>
    <m/>
    <x v="0"/>
  </r>
  <r>
    <s v="FRA870007Q1 2021EUR"/>
    <x v="4"/>
    <n v="45030"/>
    <s v="EUROPCAR FRANCE"/>
    <n v="870007"/>
    <s v="Q1 2021"/>
    <s v="EUR"/>
    <n v="786.83"/>
    <n v="786.82590000000005"/>
    <n v="4.0999999999939904E-3"/>
    <n v="786.83"/>
    <n v="0"/>
    <x v="0"/>
    <m/>
    <m/>
    <m/>
    <m/>
    <s v="none"/>
    <m/>
    <m/>
    <m/>
    <x v="0"/>
    <m/>
    <x v="0"/>
  </r>
  <r>
    <s v="FRA870007Q2 2021EUR"/>
    <x v="4"/>
    <n v="45030"/>
    <s v="EUROPCAR FRANCE"/>
    <n v="870007"/>
    <s v="Q2 2021"/>
    <s v="EUR"/>
    <n v="989.93"/>
    <n v="989.93190000000004"/>
    <n v="-1.90000000009149E-3"/>
    <n v="989.93"/>
    <n v="0"/>
    <x v="0"/>
    <m/>
    <m/>
    <m/>
    <m/>
    <s v="none"/>
    <m/>
    <m/>
    <m/>
    <x v="0"/>
    <m/>
    <x v="0"/>
  </r>
  <r>
    <s v="FRA870007Q3 2021EUR"/>
    <x v="4"/>
    <n v="45030"/>
    <s v="EUROPCAR FRANCE"/>
    <n v="870007"/>
    <s v="Q3 2021"/>
    <s v="EUR"/>
    <n v="863.44"/>
    <n v="863.44439999999997"/>
    <n v="-4.3999999999186903E-3"/>
    <n v="863.44"/>
    <n v="0"/>
    <x v="0"/>
    <m/>
    <m/>
    <m/>
    <m/>
    <s v="none"/>
    <m/>
    <m/>
    <m/>
    <x v="0"/>
    <m/>
    <x v="0"/>
  </r>
  <r>
    <s v="FRA870007Q4 2021EUR"/>
    <x v="4"/>
    <n v="45030"/>
    <s v="EUROPCAR FRANCE"/>
    <n v="870007"/>
    <s v="Q4 2021"/>
    <s v="EUR"/>
    <n v="1197.99"/>
    <n v="1197.9870000000001"/>
    <n v="2.9999999999290499E-3"/>
    <n v="1197.99"/>
    <n v="0"/>
    <x v="0"/>
    <m/>
    <m/>
    <m/>
    <m/>
    <s v="none"/>
    <m/>
    <m/>
    <m/>
    <x v="0"/>
    <m/>
    <x v="0"/>
  </r>
  <r>
    <s v="FRA2160704885Q0 2021EUR"/>
    <x v="4"/>
    <n v="1870"/>
    <s v="MUZEO"/>
    <n v="2160704885"/>
    <s v="Q0 2021"/>
    <s v="EUR"/>
    <n v="890.25"/>
    <n v="890.25"/>
    <n v="0"/>
    <n v="890.25"/>
    <n v="0"/>
    <x v="0"/>
    <m/>
    <m/>
    <m/>
    <m/>
    <s v="none"/>
    <m/>
    <m/>
    <m/>
    <x v="0"/>
    <m/>
    <x v="0"/>
  </r>
  <r>
    <s v="FRA2160704885Q1 2021EUR"/>
    <x v="4"/>
    <n v="1870"/>
    <s v="MUZEO"/>
    <n v="2160704885"/>
    <s v="Q1 2021"/>
    <s v="EUR"/>
    <n v="1363.42"/>
    <n v="1363.4172000000001"/>
    <n v="2.7999999999792601E-3"/>
    <n v="1363.42"/>
    <n v="0"/>
    <x v="0"/>
    <m/>
    <m/>
    <m/>
    <m/>
    <s v="none"/>
    <m/>
    <m/>
    <m/>
    <x v="0"/>
    <m/>
    <x v="0"/>
  </r>
  <r>
    <s v="FRA2160704885Q2 2021EUR"/>
    <x v="4"/>
    <n v="1870"/>
    <s v="MUZEO"/>
    <n v="2160704885"/>
    <s v="Q2 2021"/>
    <s v="EUR"/>
    <n v="7592.28"/>
    <n v="7592.28"/>
    <n v="0"/>
    <n v="7592.28"/>
    <n v="0"/>
    <x v="0"/>
    <m/>
    <m/>
    <m/>
    <m/>
    <s v="none"/>
    <m/>
    <m/>
    <m/>
    <x v="0"/>
    <m/>
    <x v="0"/>
  </r>
  <r>
    <s v="FRA2160704885Q3 2021EUR"/>
    <x v="4"/>
    <n v="1870"/>
    <s v="MUZEO"/>
    <n v="2160704885"/>
    <s v="Q3 2021"/>
    <s v="EUR"/>
    <n v="2267.5100000000002"/>
    <n v="2267.5097999999998"/>
    <n v="2.00000000404543E-4"/>
    <n v="2267.5100000000002"/>
    <n v="0"/>
    <x v="0"/>
    <m/>
    <m/>
    <m/>
    <m/>
    <s v="none"/>
    <m/>
    <m/>
    <m/>
    <x v="0"/>
    <m/>
    <x v="0"/>
  </r>
  <r>
    <s v="FRA2160704885Q4 2021EUR"/>
    <x v="4"/>
    <n v="1870"/>
    <s v="MUZEO"/>
    <n v="2160704885"/>
    <s v="Q4 2021"/>
    <s v="EUR"/>
    <n v="250.57"/>
    <n v="250.57259999999999"/>
    <n v="-2.6000000000010398E-3"/>
    <n v="250.57"/>
    <n v="0"/>
    <x v="0"/>
    <m/>
    <m/>
    <m/>
    <m/>
    <s v="none"/>
    <m/>
    <m/>
    <m/>
    <x v="0"/>
    <m/>
    <x v="0"/>
  </r>
  <r>
    <s v="FRA2489060Q0 2021EUR"/>
    <x v="4"/>
    <n v="57312"/>
    <s v="AMBIUS EIM660"/>
    <n v="2489060"/>
    <s v="Q0 2021"/>
    <s v="EUR"/>
    <n v="246.73"/>
    <n v="246.73249999999999"/>
    <n v="-2.4999999999977202E-3"/>
    <n v="246.73"/>
    <n v="0"/>
    <x v="0"/>
    <m/>
    <m/>
    <m/>
    <m/>
    <s v="none"/>
    <m/>
    <m/>
    <m/>
    <x v="0"/>
    <m/>
    <x v="0"/>
  </r>
  <r>
    <s v="FRA2489060Q1 2021EUR"/>
    <x v="4"/>
    <n v="57312"/>
    <s v="AMBIUS EIM660"/>
    <n v="2489060"/>
    <s v="Q1 2021"/>
    <s v="EUR"/>
    <n v="4684.6499999999996"/>
    <n v="4684.6499999999996"/>
    <n v="0"/>
    <n v="4684.6499999999996"/>
    <n v="0"/>
    <x v="0"/>
    <m/>
    <m/>
    <m/>
    <m/>
    <s v="none"/>
    <m/>
    <m/>
    <m/>
    <x v="0"/>
    <m/>
    <x v="0"/>
  </r>
  <r>
    <s v="FRA2489060Q2 2021EUR"/>
    <x v="4"/>
    <n v="57312"/>
    <s v="AMBIUS EIM660"/>
    <n v="2489060"/>
    <s v="Q2 2021"/>
    <s v="EUR"/>
    <n v="5725.35"/>
    <n v="5725.3485000000001"/>
    <n v="1.50000000030559E-3"/>
    <n v="5725.35"/>
    <n v="0"/>
    <x v="0"/>
    <m/>
    <m/>
    <m/>
    <m/>
    <s v="none"/>
    <m/>
    <m/>
    <m/>
    <x v="0"/>
    <m/>
    <x v="0"/>
  </r>
  <r>
    <s v="FRA2489060Q3 2021EUR"/>
    <x v="4"/>
    <n v="57312"/>
    <s v="AMBIUS EIM660"/>
    <n v="2489060"/>
    <s v="Q3 2021"/>
    <s v="EUR"/>
    <n v="4862.1400000000003"/>
    <n v="4862.1435000000001"/>
    <n v="-3.49999999980354E-3"/>
    <n v="4862.1400000000003"/>
    <n v="0"/>
    <x v="0"/>
    <m/>
    <m/>
    <m/>
    <m/>
    <s v="none"/>
    <m/>
    <m/>
    <m/>
    <x v="0"/>
    <m/>
    <x v="0"/>
  </r>
  <r>
    <s v="FRA2489060Q4 2021EUR"/>
    <x v="4"/>
    <n v="57312"/>
    <s v="AMBIUS EIM660"/>
    <n v="2489060"/>
    <s v="Q4 2021"/>
    <s v="EUR"/>
    <n v="5164.7"/>
    <n v="5164.7025000000003"/>
    <n v="-2.5000000005093101E-3"/>
    <n v="5164.7"/>
    <n v="0"/>
    <x v="0"/>
    <m/>
    <m/>
    <m/>
    <m/>
    <s v="none"/>
    <m/>
    <m/>
    <m/>
    <x v="0"/>
    <m/>
    <x v="0"/>
  </r>
  <r>
    <s v="FRA29280017Q1 2021EUR"/>
    <x v="4"/>
    <n v="52797"/>
    <s v="ADV"/>
    <n v="29280017"/>
    <s v="Q1 2021"/>
    <s v="EUR"/>
    <n v="12128.25"/>
    <n v="12128.25"/>
    <n v="0"/>
    <n v="12128.25"/>
    <n v="0"/>
    <x v="0"/>
    <m/>
    <m/>
    <m/>
    <m/>
    <s v="none"/>
    <m/>
    <m/>
    <m/>
    <x v="0"/>
    <m/>
    <x v="0"/>
  </r>
  <r>
    <s v="FRA29280017Q2 2021EUR"/>
    <x v="4"/>
    <n v="52797"/>
    <s v="ADV"/>
    <n v="29280017"/>
    <s v="Q2 2021"/>
    <s v="EUR"/>
    <n v="6442.74"/>
    <n v="6442.7255999999998"/>
    <n v="1.44000000000232E-2"/>
    <n v="6442.74"/>
    <n v="0"/>
    <x v="0"/>
    <m/>
    <m/>
    <m/>
    <m/>
    <s v="none"/>
    <m/>
    <m/>
    <m/>
    <x v="0"/>
    <m/>
    <x v="0"/>
  </r>
  <r>
    <s v="FRA29280017Q3 2021EUR"/>
    <x v="4"/>
    <n v="52797"/>
    <s v="ADV"/>
    <n v="29280017"/>
    <s v="Q3 2021"/>
    <s v="EUR"/>
    <n v="2314.6799999999998"/>
    <n v="2314.6923000000002"/>
    <n v="-1.2300000000323E-2"/>
    <n v="2314.6799999999998"/>
    <n v="0"/>
    <x v="0"/>
    <m/>
    <m/>
    <m/>
    <m/>
    <s v="none"/>
    <m/>
    <m/>
    <m/>
    <x v="0"/>
    <m/>
    <x v="0"/>
  </r>
  <r>
    <s v="FRA29280017Q4 2021EUR"/>
    <x v="4"/>
    <n v="52797"/>
    <s v="ADV"/>
    <n v="29280017"/>
    <s v="Q4 2021"/>
    <s v="EUR"/>
    <n v="1482.09"/>
    <n v="1482.0852"/>
    <n v="4.7999999999319698E-3"/>
    <n v="1482.09"/>
    <n v="0"/>
    <x v="0"/>
    <m/>
    <m/>
    <m/>
    <m/>
    <s v="none"/>
    <m/>
    <m/>
    <m/>
    <x v="0"/>
    <m/>
    <x v="0"/>
  </r>
  <r>
    <s v="FRA787654Q0 2021EUR"/>
    <x v="4"/>
    <n v="2660"/>
    <s v="SEMIOS (ex INSIGNIS)"/>
    <n v="787654"/>
    <s v="Q0 2021"/>
    <s v="EUR"/>
    <n v="2202.36"/>
    <n v="2202.36"/>
    <n v="0"/>
    <n v="2202.36"/>
    <n v="0"/>
    <x v="0"/>
    <m/>
    <m/>
    <m/>
    <m/>
    <s v="none"/>
    <m/>
    <m/>
    <m/>
    <x v="0"/>
    <m/>
    <x v="0"/>
  </r>
  <r>
    <s v="FRA787654Q1 2021EUR"/>
    <x v="4"/>
    <n v="2660"/>
    <s v="SEMIOS (ex INSIGNIS)"/>
    <n v="787654"/>
    <s v="Q1 2021"/>
    <s v="EUR"/>
    <n v="7274.22"/>
    <n v="7274.22"/>
    <n v="0"/>
    <n v="7274.22"/>
    <n v="0"/>
    <x v="0"/>
    <m/>
    <m/>
    <m/>
    <m/>
    <s v="none"/>
    <m/>
    <m/>
    <m/>
    <x v="0"/>
    <m/>
    <x v="0"/>
  </r>
  <r>
    <s v="FRA787654Q2 2021EUR"/>
    <x v="4"/>
    <n v="2660"/>
    <s v="SEMIOS (ex INSIGNIS)"/>
    <n v="787654"/>
    <s v="Q2 2021"/>
    <s v="EUR"/>
    <n v="8324.2199999999993"/>
    <n v="8324.2199999999993"/>
    <n v="0"/>
    <n v="8324.2199999999993"/>
    <n v="0"/>
    <x v="0"/>
    <m/>
    <m/>
    <m/>
    <m/>
    <s v="none"/>
    <m/>
    <m/>
    <m/>
    <x v="0"/>
    <m/>
    <x v="0"/>
  </r>
  <r>
    <s v="FRA787654Q3 2021EUR"/>
    <x v="4"/>
    <n v="2660"/>
    <s v="SEMIOS (ex INSIGNIS)"/>
    <n v="787654"/>
    <s v="Q3 2021"/>
    <s v="EUR"/>
    <n v="5771.04"/>
    <n v="5771.0382"/>
    <n v="1.8000000000029099E-3"/>
    <n v="5771.04"/>
    <n v="0"/>
    <x v="0"/>
    <m/>
    <m/>
    <m/>
    <m/>
    <s v="none"/>
    <m/>
    <m/>
    <m/>
    <x v="0"/>
    <m/>
    <x v="0"/>
  </r>
  <r>
    <s v="FRA787654Q4 2021EUR"/>
    <x v="4"/>
    <n v="2660"/>
    <s v="SEMIOS (ex INSIGNIS)"/>
    <n v="787654"/>
    <s v="Q4 2021"/>
    <s v="EUR"/>
    <n v="5269.44"/>
    <n v="5269.4405999999999"/>
    <n v="-6.0000000030413503E-4"/>
    <n v="5269.44"/>
    <n v="0"/>
    <x v="0"/>
    <m/>
    <m/>
    <m/>
    <m/>
    <s v="none"/>
    <m/>
    <m/>
    <m/>
    <x v="0"/>
    <m/>
    <x v="0"/>
  </r>
  <r>
    <s v="FRA2120371765Q0 2021EUR"/>
    <x v="4"/>
    <n v="2660"/>
    <s v="SEMIOS (ex INSIGNIS)"/>
    <n v="2120371765"/>
    <s v="Q0 2021"/>
    <s v="EUR"/>
    <n v="672.9"/>
    <n v="672.904"/>
    <n v="-4.0000000000190898E-3"/>
    <n v="672.9"/>
    <n v="0"/>
    <x v="0"/>
    <m/>
    <m/>
    <m/>
    <m/>
    <s v="none"/>
    <m/>
    <m/>
    <m/>
    <x v="0"/>
    <m/>
    <x v="0"/>
  </r>
  <r>
    <s v="FRA2120371765Q1 2021EUR"/>
    <x v="4"/>
    <n v="2660"/>
    <s v="SEMIOS (ex INSIGNIS)"/>
    <n v="2120371765"/>
    <s v="Q1 2021"/>
    <s v="EUR"/>
    <n v="242.64"/>
    <n v="242.64"/>
    <n v="0"/>
    <n v="242.64"/>
    <n v="0"/>
    <x v="0"/>
    <m/>
    <m/>
    <m/>
    <m/>
    <s v="none"/>
    <m/>
    <m/>
    <m/>
    <x v="0"/>
    <m/>
    <x v="0"/>
  </r>
  <r>
    <s v="FRA2120371765Q2 2021EUR"/>
    <x v="4"/>
    <n v="2660"/>
    <s v="SEMIOS (ex INSIGNIS)"/>
    <n v="2120371765"/>
    <s v="Q2 2021"/>
    <s v="EUR"/>
    <n v="171.2"/>
    <n v="171.2"/>
    <n v="0"/>
    <n v="171.2"/>
    <n v="0"/>
    <x v="0"/>
    <m/>
    <m/>
    <m/>
    <m/>
    <s v="none"/>
    <m/>
    <m/>
    <m/>
    <x v="0"/>
    <m/>
    <x v="0"/>
  </r>
  <r>
    <s v="FRA2120371765Q3 2021EUR"/>
    <x v="4"/>
    <n v="2660"/>
    <s v="SEMIOS (ex INSIGNIS)"/>
    <n v="2120371765"/>
    <s v="Q3 2021"/>
    <s v="EUR"/>
    <n v="424.59"/>
    <n v="424.58800000000002"/>
    <n v="1.9999999999527002E-3"/>
    <n v="424.59"/>
    <n v="0"/>
    <x v="0"/>
    <m/>
    <m/>
    <m/>
    <m/>
    <s v="none"/>
    <m/>
    <m/>
    <m/>
    <x v="0"/>
    <m/>
    <x v="0"/>
  </r>
  <r>
    <s v="FRA2120371765Q4 2021EUR"/>
    <x v="4"/>
    <n v="2660"/>
    <s v="SEMIOS (ex INSIGNIS)"/>
    <n v="2120371765"/>
    <s v="Q4 2021"/>
    <s v="EUR"/>
    <n v="341.12"/>
    <n v="341.12"/>
    <n v="0"/>
    <n v="341.12"/>
    <n v="0"/>
    <x v="0"/>
    <m/>
    <m/>
    <m/>
    <m/>
    <s v="none"/>
    <m/>
    <m/>
    <m/>
    <x v="0"/>
    <m/>
    <x v="0"/>
  </r>
  <r>
    <s v="FRA4053Q0 2021EUR"/>
    <x v="4"/>
    <n v="44727"/>
    <s v="LESAGE ET FILS SARL"/>
    <n v="4053"/>
    <s v="Q0 2021"/>
    <s v="EUR"/>
    <n v="215.67"/>
    <n v="215.67"/>
    <n v="0"/>
    <n v="215.67"/>
    <n v="0"/>
    <x v="0"/>
    <m/>
    <m/>
    <m/>
    <m/>
    <s v="none"/>
    <m/>
    <m/>
    <m/>
    <x v="0"/>
    <m/>
    <x v="0"/>
  </r>
  <r>
    <s v="FRA4053Q1 2021EUR"/>
    <x v="4"/>
    <n v="44727"/>
    <s v="LESAGE ET FILS SARL"/>
    <n v="4053"/>
    <s v="Q1 2021"/>
    <s v="EUR"/>
    <n v="1202.3900000000001"/>
    <n v="1202.3900000000001"/>
    <n v="0"/>
    <n v="1202.3900000000001"/>
    <n v="0"/>
    <x v="0"/>
    <m/>
    <m/>
    <m/>
    <m/>
    <s v="none"/>
    <m/>
    <m/>
    <m/>
    <x v="0"/>
    <m/>
    <x v="0"/>
  </r>
  <r>
    <s v="FRA4053Q2 2021EUR"/>
    <x v="4"/>
    <n v="44727"/>
    <s v="LESAGE ET FILS SARL"/>
    <n v="4053"/>
    <s v="Q2 2021"/>
    <s v="EUR"/>
    <n v="2910.1"/>
    <n v="2910.0967000000001"/>
    <n v="3.2999999998537502E-3"/>
    <n v="2910.1"/>
    <n v="0"/>
    <x v="0"/>
    <m/>
    <m/>
    <m/>
    <m/>
    <s v="none"/>
    <m/>
    <m/>
    <m/>
    <x v="0"/>
    <m/>
    <x v="0"/>
  </r>
  <r>
    <s v="FRA4053Q3 2021EUR"/>
    <x v="4"/>
    <n v="44727"/>
    <s v="LESAGE ET FILS SARL"/>
    <n v="4053"/>
    <s v="Q3 2021"/>
    <s v="EUR"/>
    <n v="5681.4699999999903"/>
    <n v="5681.4723000000004"/>
    <n v="-2.3000000010142598E-3"/>
    <n v="5681.4699999999903"/>
    <n v="0"/>
    <x v="0"/>
    <m/>
    <m/>
    <m/>
    <m/>
    <s v="none"/>
    <m/>
    <m/>
    <m/>
    <x v="0"/>
    <m/>
    <x v="0"/>
  </r>
  <r>
    <s v="FRA4053Q4 2021EUR"/>
    <x v="4"/>
    <n v="44727"/>
    <s v="LESAGE ET FILS SARL"/>
    <n v="4053"/>
    <s v="Q4 2021"/>
    <s v="EUR"/>
    <n v="7275.92"/>
    <n v="7275.9204"/>
    <n v="-3.9999999989959103E-4"/>
    <n v="7275.92"/>
    <n v="0"/>
    <x v="0"/>
    <m/>
    <m/>
    <m/>
    <m/>
    <s v="none"/>
    <m/>
    <m/>
    <m/>
    <x v="0"/>
    <m/>
    <x v="0"/>
  </r>
  <r>
    <s v="FRA21075Q1 2021EUR"/>
    <x v="4"/>
    <n v="58485"/>
    <s v="LES VINS GEORGES DUBOEUF"/>
    <n v="21075"/>
    <s v="Q1 2021"/>
    <s v="EUR"/>
    <n v="8.4700000000000006"/>
    <n v="8.4672000000000001"/>
    <n v="2.8000000000005798E-3"/>
    <n v="8.4700000000000006"/>
    <n v="0"/>
    <x v="0"/>
    <m/>
    <m/>
    <m/>
    <m/>
    <s v="none"/>
    <m/>
    <m/>
    <m/>
    <x v="0"/>
    <m/>
    <x v="0"/>
  </r>
  <r>
    <s v="FRA21075Q2 2021EUR"/>
    <x v="4"/>
    <n v="58485"/>
    <s v="LES VINS GEORGES DUBOEUF"/>
    <n v="21075"/>
    <s v="Q2 2021"/>
    <s v="EUR"/>
    <n v="60.62"/>
    <n v="60.624000000000002"/>
    <n v="-4.0000000000048799E-3"/>
    <n v="60.62"/>
    <n v="0"/>
    <x v="0"/>
    <m/>
    <m/>
    <m/>
    <m/>
    <s v="none"/>
    <m/>
    <m/>
    <m/>
    <x v="0"/>
    <m/>
    <x v="0"/>
  </r>
  <r>
    <s v="FRA21075Q3 2021EUR"/>
    <x v="4"/>
    <n v="58485"/>
    <s v="LES VINS GEORGES DUBOEUF"/>
    <n v="21075"/>
    <s v="Q3 2021"/>
    <s v="EUR"/>
    <n v="131.93"/>
    <n v="131.9264"/>
    <n v="3.6000000000058199E-3"/>
    <n v="131.93"/>
    <n v="0"/>
    <x v="0"/>
    <m/>
    <m/>
    <m/>
    <m/>
    <s v="none"/>
    <m/>
    <m/>
    <m/>
    <x v="0"/>
    <m/>
    <x v="0"/>
  </r>
  <r>
    <s v="FRA21075Q4 2021EUR"/>
    <x v="4"/>
    <n v="58485"/>
    <s v="LES VINS GEORGES DUBOEUF"/>
    <n v="21075"/>
    <s v="Q4 2021"/>
    <s v="EUR"/>
    <n v="173.52"/>
    <n v="173.51519999999999"/>
    <n v="4.8000000000172297E-3"/>
    <n v="173.52"/>
    <n v="0"/>
    <x v="0"/>
    <m/>
    <m/>
    <m/>
    <m/>
    <s v="none"/>
    <m/>
    <m/>
    <m/>
    <x v="0"/>
    <m/>
    <x v="0"/>
  </r>
  <r>
    <s v="FRAFR2-21-6-020Q1 2021EUR"/>
    <x v="4"/>
    <n v="356630"/>
    <s v="ORALIANS"/>
    <s v="FR2-21-6-020"/>
    <s v="Q1 2021"/>
    <s v="EUR"/>
    <n v="53.97"/>
    <n v="53.97"/>
    <n v="0"/>
    <n v="53.97"/>
    <n v="0"/>
    <x v="0"/>
    <m/>
    <m/>
    <m/>
    <m/>
    <s v="none"/>
    <m/>
    <m/>
    <m/>
    <x v="0"/>
    <m/>
    <x v="0"/>
  </r>
  <r>
    <s v="FRAFR2-21-6-020Q3 2021EUR"/>
    <x v="4"/>
    <n v="356630"/>
    <s v="ORALIANS"/>
    <s v="FR2-21-6-020"/>
    <s v="Q3 2021"/>
    <s v="EUR"/>
    <n v="1614.04"/>
    <n v="1614.0374999999999"/>
    <n v="2.5000000000545601E-3"/>
    <n v="1614.04"/>
    <n v="0"/>
    <x v="0"/>
    <m/>
    <m/>
    <m/>
    <m/>
    <s v="none"/>
    <m/>
    <m/>
    <m/>
    <x v="0"/>
    <m/>
    <x v="0"/>
  </r>
  <r>
    <s v="FRAFR2-21-6-020Q4 2021EUR"/>
    <x v="4"/>
    <n v="356630"/>
    <s v="ORALIANS"/>
    <s v="FR2-21-6-020"/>
    <s v="Q4 2021"/>
    <s v="EUR"/>
    <n v="1943.12"/>
    <n v="1943.1215999999999"/>
    <n v="-1.5999999998257399E-3"/>
    <n v="1943.12"/>
    <n v="0"/>
    <x v="0"/>
    <m/>
    <m/>
    <m/>
    <m/>
    <s v="none"/>
    <m/>
    <m/>
    <m/>
    <x v="0"/>
    <m/>
    <x v="0"/>
  </r>
  <r>
    <s v="FRAFR2-21-1-036Q1 2021EUR"/>
    <x v="4"/>
    <n v="321908"/>
    <s v="LES FILLES  DE L'OUEST"/>
    <s v="FR2-21-1-036"/>
    <s v="Q1 2021"/>
    <s v="EUR"/>
    <n v="65.849999999999994"/>
    <n v="65.852000000000004"/>
    <n v="-2.0000000000095402E-3"/>
    <n v="65.852000000000004"/>
    <n v="-2.0000000000095402E-3"/>
    <x v="0"/>
    <m/>
    <m/>
    <m/>
    <m/>
    <s v="none"/>
    <m/>
    <m/>
    <m/>
    <x v="0"/>
    <m/>
    <x v="0"/>
  </r>
  <r>
    <s v="FRAFR2-21-1-036Q2 2021EUR"/>
    <x v="4"/>
    <n v="321908"/>
    <s v="LES FILLES  DE L'OUEST"/>
    <s v="FR2-21-1-036"/>
    <s v="Q2 2021"/>
    <s v="EUR"/>
    <n v="115.2"/>
    <n v="115.2"/>
    <n v="0"/>
    <n v="115.2"/>
    <n v="0"/>
    <x v="0"/>
    <m/>
    <m/>
    <m/>
    <m/>
    <s v="none"/>
    <m/>
    <m/>
    <m/>
    <x v="0"/>
    <m/>
    <x v="0"/>
  </r>
  <r>
    <s v="FRAFR2-21-1-036Q3 2021EUR"/>
    <x v="4"/>
    <n v="321908"/>
    <s v="LES FILLES  DE L'OUEST"/>
    <s v="FR2-21-1-036"/>
    <s v="Q3 2021"/>
    <s v="EUR"/>
    <n v="95.48"/>
    <n v="95.483999999999995"/>
    <n v="-3.9999999999906699E-3"/>
    <n v="95.483999999999995"/>
    <n v="-3.9999999999906699E-3"/>
    <x v="0"/>
    <m/>
    <m/>
    <m/>
    <m/>
    <s v="none"/>
    <m/>
    <m/>
    <m/>
    <x v="0"/>
    <m/>
    <x v="0"/>
  </r>
  <r>
    <s v="FRAFR2-21-1-036Q4 2021EUR"/>
    <x v="4"/>
    <n v="321908"/>
    <s v="LES FILLES  DE L'OUEST"/>
    <s v="FR2-21-1-036"/>
    <s v="Q4 2021"/>
    <s v="EUR"/>
    <n v="135.19999999999999"/>
    <n v="148.13900000000001"/>
    <n v="-12.939"/>
    <n v="148.13900000000001"/>
    <n v="-12.939"/>
    <x v="1"/>
    <s v="[73884]"/>
    <s v="[37245]"/>
    <s v="rebate present"/>
    <s v="2022-04-25 13:44:31 +0200"/>
    <s v="none"/>
    <s v="Produit"/>
    <s v="Helene"/>
    <s v="[HB] ajust controle non facturé car inférieur à 20€"/>
    <x v="1"/>
    <s v="Helene"/>
    <x v="8"/>
  </r>
  <r>
    <s v="FRA2205406559Q0 2021EUR"/>
    <x v="4"/>
    <n v="297325"/>
    <s v="SLGE"/>
    <n v="2205406559"/>
    <s v="Q0 2021"/>
    <s v="EUR"/>
    <n v="10122.959999999999"/>
    <n v="10122.959999999999"/>
    <n v="0"/>
    <n v="10122.959999999999"/>
    <n v="0"/>
    <x v="0"/>
    <m/>
    <m/>
    <m/>
    <m/>
    <s v="none"/>
    <m/>
    <m/>
    <m/>
    <x v="0"/>
    <m/>
    <x v="0"/>
  </r>
  <r>
    <s v="FRA2205406559Q1 2021EUR"/>
    <x v="4"/>
    <n v="297325"/>
    <s v="SLGE"/>
    <n v="2205406559"/>
    <s v="Q1 2021"/>
    <s v="EUR"/>
    <n v="3013.06"/>
    <n v="3013.0628999999999"/>
    <n v="-2.8999999999541602E-3"/>
    <n v="3013.06"/>
    <n v="0"/>
    <x v="0"/>
    <m/>
    <m/>
    <m/>
    <m/>
    <s v="none"/>
    <m/>
    <m/>
    <m/>
    <x v="0"/>
    <m/>
    <x v="0"/>
  </r>
  <r>
    <s v="FRA2205406559Q2 2021EUR"/>
    <x v="4"/>
    <n v="297325"/>
    <s v="SLGE"/>
    <n v="2205406559"/>
    <s v="Q2 2021"/>
    <s v="EUR"/>
    <n v="3896.54"/>
    <n v="3896.5398"/>
    <n v="1.99999999949795E-4"/>
    <n v="3896.54"/>
    <n v="0"/>
    <x v="0"/>
    <m/>
    <m/>
    <m/>
    <m/>
    <s v="none"/>
    <m/>
    <m/>
    <m/>
    <x v="0"/>
    <m/>
    <x v="0"/>
  </r>
  <r>
    <s v="FRA2207206736Q0 2021EUR"/>
    <x v="4"/>
    <n v="3740"/>
    <s v="BUREAU VERITAS CERTIFICATION FRANCE"/>
    <n v="2207206736"/>
    <s v="Q0 2021"/>
    <s v="EUR"/>
    <n v="1484.32"/>
    <n v="1484.32"/>
    <n v="0"/>
    <n v="1484.32"/>
    <n v="0"/>
    <x v="0"/>
    <m/>
    <m/>
    <m/>
    <m/>
    <s v="none"/>
    <m/>
    <m/>
    <m/>
    <x v="0"/>
    <m/>
    <x v="0"/>
  </r>
  <r>
    <s v="FRA2207206736Q1 2021EUR"/>
    <x v="4"/>
    <n v="3740"/>
    <s v="BUREAU VERITAS CERTIFICATION FRANCE"/>
    <n v="2207206736"/>
    <s v="Q1 2021"/>
    <s v="EUR"/>
    <n v="3865.56"/>
    <n v="3865.56"/>
    <n v="0"/>
    <n v="3865.56"/>
    <n v="0"/>
    <x v="0"/>
    <m/>
    <m/>
    <m/>
    <m/>
    <s v="none"/>
    <m/>
    <m/>
    <m/>
    <x v="0"/>
    <m/>
    <x v="0"/>
  </r>
  <r>
    <s v="FRA2207206736Q2 2021EUR"/>
    <x v="4"/>
    <n v="3740"/>
    <s v="BUREAU VERITAS CERTIFICATION FRANCE"/>
    <n v="2207206736"/>
    <s v="Q2 2021"/>
    <s v="EUR"/>
    <n v="3798"/>
    <n v="3798"/>
    <n v="0"/>
    <n v="3798"/>
    <n v="0"/>
    <x v="0"/>
    <m/>
    <m/>
    <m/>
    <m/>
    <s v="none"/>
    <m/>
    <m/>
    <m/>
    <x v="0"/>
    <m/>
    <x v="0"/>
  </r>
  <r>
    <s v="FRA2207206736Q3 2021EUR"/>
    <x v="4"/>
    <n v="3740"/>
    <s v="BUREAU VERITAS CERTIFICATION FRANCE"/>
    <n v="2207206736"/>
    <s v="Q3 2021"/>
    <s v="EUR"/>
    <n v="265.39999999999998"/>
    <n v="265.39999999999998"/>
    <n v="0"/>
    <n v="265.39999999999998"/>
    <n v="0"/>
    <x v="0"/>
    <m/>
    <m/>
    <m/>
    <m/>
    <s v="none"/>
    <m/>
    <m/>
    <m/>
    <x v="0"/>
    <m/>
    <x v="0"/>
  </r>
  <r>
    <s v="FRA2207206736Q4 2021EUR"/>
    <x v="4"/>
    <n v="3740"/>
    <s v="BUREAU VERITAS CERTIFICATION FRANCE"/>
    <n v="2207206736"/>
    <s v="Q4 2021"/>
    <s v="EUR"/>
    <n v="110.44"/>
    <n v="110.44"/>
    <n v="0"/>
    <n v="110.44"/>
    <n v="0"/>
    <x v="0"/>
    <m/>
    <m/>
    <m/>
    <m/>
    <s v="none"/>
    <m/>
    <m/>
    <m/>
    <x v="0"/>
    <m/>
    <x v="0"/>
  </r>
  <r>
    <s v="FRA2205106585 TRAVAUXQ1 2021EUR"/>
    <x v="4"/>
    <n v="343007"/>
    <s v="AZUR GAZ ENERGY"/>
    <s v="2205106585 TRAVAUX"/>
    <s v="Q1 2021"/>
    <s v="EUR"/>
    <n v="165.4"/>
    <n v="165.40110000000001"/>
    <n v="-1.1000000000080899E-3"/>
    <n v="165.4"/>
    <n v="0"/>
    <x v="0"/>
    <m/>
    <m/>
    <m/>
    <m/>
    <s v="none"/>
    <m/>
    <m/>
    <m/>
    <x v="0"/>
    <m/>
    <x v="0"/>
  </r>
  <r>
    <s v="FRA2205106585 TRAVAUXQ2 2021EUR"/>
    <x v="4"/>
    <n v="343007"/>
    <s v="AZUR GAZ ENERGY"/>
    <s v="2205106585 TRAVAUX"/>
    <s v="Q2 2021"/>
    <s v="EUR"/>
    <n v="429.82"/>
    <n v="429.81869999999998"/>
    <n v="1.3000000000147299E-3"/>
    <n v="429.82"/>
    <n v="0"/>
    <x v="0"/>
    <m/>
    <m/>
    <m/>
    <m/>
    <s v="none"/>
    <m/>
    <m/>
    <m/>
    <x v="0"/>
    <m/>
    <x v="0"/>
  </r>
  <r>
    <s v="FRA2205106585 TRAVAUXQ3 2021EUR"/>
    <x v="4"/>
    <n v="343007"/>
    <s v="AZUR GAZ ENERGY"/>
    <s v="2205106585 TRAVAUX"/>
    <s v="Q3 2021"/>
    <s v="EUR"/>
    <n v="450"/>
    <n v="450"/>
    <n v="0"/>
    <n v="450"/>
    <n v="0"/>
    <x v="0"/>
    <m/>
    <m/>
    <m/>
    <m/>
    <s v="none"/>
    <m/>
    <m/>
    <m/>
    <x v="0"/>
    <m/>
    <x v="0"/>
  </r>
  <r>
    <s v="FRA2205106585 TRAVAUXQ4 2021EUR"/>
    <x v="4"/>
    <n v="343007"/>
    <s v="AZUR GAZ ENERGY"/>
    <s v="2205106585 TRAVAUX"/>
    <s v="Q4 2021"/>
    <s v="EUR"/>
    <n v="899.4"/>
    <n v="899.39549999999997"/>
    <n v="4.5000000000072699E-3"/>
    <n v="899.4"/>
    <n v="0"/>
    <x v="0"/>
    <m/>
    <m/>
    <m/>
    <m/>
    <s v="none"/>
    <m/>
    <m/>
    <m/>
    <x v="0"/>
    <m/>
    <x v="0"/>
  </r>
  <r>
    <s v="FRA2205106586 MAINTENANCEQ1 2021EUR"/>
    <x v="4"/>
    <n v="343007"/>
    <s v="AZUR GAZ ENERGY"/>
    <s v="2205106586 MAINTENANCE"/>
    <s v="Q1 2021"/>
    <s v="EUR"/>
    <n v="841.42"/>
    <n v="841.41800000000001"/>
    <n v="1.9999999999527002E-3"/>
    <n v="841.42"/>
    <n v="0"/>
    <x v="0"/>
    <m/>
    <m/>
    <m/>
    <m/>
    <s v="none"/>
    <m/>
    <m/>
    <m/>
    <x v="0"/>
    <m/>
    <x v="0"/>
  </r>
  <r>
    <s v="FRA2205106586 MAINTENANCEQ2 2021EUR"/>
    <x v="4"/>
    <n v="343007"/>
    <s v="AZUR GAZ ENERGY"/>
    <s v="2205106586 MAINTENANCE"/>
    <s v="Q2 2021"/>
    <s v="EUR"/>
    <n v="1544.6"/>
    <n v="1544.6"/>
    <n v="0"/>
    <n v="1544.6"/>
    <n v="0"/>
    <x v="0"/>
    <m/>
    <m/>
    <m/>
    <m/>
    <s v="none"/>
    <m/>
    <m/>
    <m/>
    <x v="0"/>
    <m/>
    <x v="0"/>
  </r>
  <r>
    <s v="FRA2205106586 MAINTENANCEQ3 2021EUR"/>
    <x v="4"/>
    <n v="343007"/>
    <s v="AZUR GAZ ENERGY"/>
    <s v="2205106586 MAINTENANCE"/>
    <s v="Q3 2021"/>
    <s v="EUR"/>
    <n v="1431.31"/>
    <n v="1431.3145"/>
    <n v="-4.5000000000072699E-3"/>
    <n v="1431.31"/>
    <n v="0"/>
    <x v="0"/>
    <m/>
    <m/>
    <m/>
    <m/>
    <s v="none"/>
    <m/>
    <m/>
    <m/>
    <x v="0"/>
    <m/>
    <x v="0"/>
  </r>
  <r>
    <s v="FRA2205106586 MAINTENANCEQ4 2021EUR"/>
    <x v="4"/>
    <n v="343007"/>
    <s v="AZUR GAZ ENERGY"/>
    <s v="2205106586 MAINTENANCE"/>
    <s v="Q4 2021"/>
    <s v="EUR"/>
    <n v="612.23"/>
    <n v="612.23099999999999"/>
    <n v="-9.9999999997635292E-4"/>
    <n v="612.23"/>
    <n v="0"/>
    <x v="0"/>
    <m/>
    <m/>
    <m/>
    <m/>
    <s v="none"/>
    <m/>
    <m/>
    <m/>
    <x v="0"/>
    <m/>
    <x v="0"/>
  </r>
  <r>
    <s v="FRA2205406556Q0 2021EUR"/>
    <x v="4"/>
    <n v="289039"/>
    <s v="LOSANGE &amp; EAU"/>
    <n v="2205406556"/>
    <s v="Q0 2021"/>
    <s v="EUR"/>
    <n v="10006.92"/>
    <n v="10006.92"/>
    <n v="0"/>
    <n v="10006.92"/>
    <n v="0"/>
    <x v="0"/>
    <m/>
    <m/>
    <m/>
    <m/>
    <s v="none"/>
    <m/>
    <m/>
    <m/>
    <x v="0"/>
    <m/>
    <x v="0"/>
  </r>
  <r>
    <s v="FRA2205406556Q1 2021EUR"/>
    <x v="4"/>
    <n v="289039"/>
    <s v="LOSANGE &amp; EAU"/>
    <n v="2205406556"/>
    <s v="Q1 2021"/>
    <s v="EUR"/>
    <n v="3067.15"/>
    <n v="3067.1523000000002"/>
    <n v="-2.3000000001047699E-3"/>
    <n v="3067.15"/>
    <n v="0"/>
    <x v="0"/>
    <m/>
    <m/>
    <m/>
    <m/>
    <s v="none"/>
    <m/>
    <m/>
    <m/>
    <x v="0"/>
    <m/>
    <x v="0"/>
  </r>
  <r>
    <s v="FRA2205406556Q2 2021EUR"/>
    <x v="4"/>
    <n v="289039"/>
    <s v="LOSANGE &amp; EAU"/>
    <n v="2205406556"/>
    <s v="Q2 2021"/>
    <s v="EUR"/>
    <n v="2433.09"/>
    <n v="2433.0875999999998"/>
    <n v="2.4000000003070402E-3"/>
    <n v="2433.09"/>
    <n v="0"/>
    <x v="0"/>
    <m/>
    <m/>
    <m/>
    <m/>
    <s v="none"/>
    <m/>
    <m/>
    <m/>
    <x v="0"/>
    <m/>
    <x v="0"/>
  </r>
  <r>
    <s v="FRA2191406365-1Q1 2021EUR"/>
    <x v="4"/>
    <n v="61366"/>
    <s v="ARTALYS"/>
    <s v="2191406365-1"/>
    <s v="Q1 2021"/>
    <s v="EUR"/>
    <n v="59.52"/>
    <n v="59.52"/>
    <n v="0"/>
    <n v="59.52"/>
    <n v="0"/>
    <x v="0"/>
    <m/>
    <m/>
    <m/>
    <m/>
    <s v="none"/>
    <m/>
    <m/>
    <m/>
    <x v="0"/>
    <m/>
    <x v="0"/>
  </r>
  <r>
    <s v="FRA2191406365-1Q2 2021EUR"/>
    <x v="4"/>
    <n v="61366"/>
    <s v="ARTALYS"/>
    <s v="2191406365-1"/>
    <s v="Q2 2021"/>
    <s v="EUR"/>
    <n v="334.98"/>
    <n v="334.98399999999998"/>
    <n v="-3.9999999999622499E-3"/>
    <n v="334.98"/>
    <n v="0"/>
    <x v="0"/>
    <m/>
    <m/>
    <m/>
    <m/>
    <s v="none"/>
    <m/>
    <m/>
    <m/>
    <x v="0"/>
    <m/>
    <x v="0"/>
  </r>
  <r>
    <s v="FRA2191406365-1Q3 2021EUR"/>
    <x v="4"/>
    <n v="61366"/>
    <s v="ARTALYS"/>
    <s v="2191406365-1"/>
    <s v="Q3 2021"/>
    <s v="EUR"/>
    <n v="279.38"/>
    <n v="279.38319999999999"/>
    <n v="-3.19999999999254E-3"/>
    <n v="279.38"/>
    <n v="0"/>
    <x v="0"/>
    <m/>
    <m/>
    <m/>
    <m/>
    <s v="none"/>
    <m/>
    <m/>
    <m/>
    <x v="0"/>
    <m/>
    <x v="0"/>
  </r>
  <r>
    <s v="FRA2191406365-1Q4 2021EUR"/>
    <x v="4"/>
    <n v="61366"/>
    <s v="ARTALYS"/>
    <s v="2191406365-1"/>
    <s v="Q4 2021"/>
    <s v="EUR"/>
    <n v="1530.49"/>
    <n v="1530.4880000000001"/>
    <n v="1.9999999999527002E-3"/>
    <n v="1530.49"/>
    <n v="0"/>
    <x v="0"/>
    <m/>
    <m/>
    <m/>
    <m/>
    <s v="none"/>
    <m/>
    <m/>
    <m/>
    <x v="0"/>
    <m/>
    <x v="0"/>
  </r>
  <r>
    <s v="FRAFR4GP2751Y 2021EUR"/>
    <x v="4"/>
    <n v="61366"/>
    <s v="ARTALYS"/>
    <s v="FR4GP2751"/>
    <s v="Y 2021"/>
    <s v="EUR"/>
    <n v="3164.99"/>
    <n v="3164.9920000000002"/>
    <n v="-2.0000000004074502E-3"/>
    <n v="3164.99"/>
    <n v="0"/>
    <x v="0"/>
    <m/>
    <m/>
    <m/>
    <m/>
    <s v="none"/>
    <s v="Produit"/>
    <s v="Thao"/>
    <s v="[SP] Corrigé facture envoyée dans pré billing et billing OK résolu"/>
    <x v="0"/>
    <s v="Sophie P"/>
    <x v="0"/>
  </r>
  <r>
    <s v="FRA2195106467Q1 2021EUR"/>
    <x v="4"/>
    <n v="339000"/>
    <s v="BIOCLEANAIR"/>
    <n v="2195106467"/>
    <s v="Q1 2021"/>
    <s v="EUR"/>
    <n v="104.85"/>
    <n v="104.85"/>
    <n v="0"/>
    <n v="104.85"/>
    <n v="0"/>
    <x v="0"/>
    <m/>
    <m/>
    <m/>
    <m/>
    <s v="none"/>
    <m/>
    <m/>
    <m/>
    <x v="0"/>
    <m/>
    <x v="0"/>
  </r>
  <r>
    <s v="FRA2195106467Q2 2021EUR"/>
    <x v="4"/>
    <n v="339000"/>
    <s v="BIOCLEANAIR"/>
    <n v="2195106467"/>
    <s v="Q2 2021"/>
    <s v="EUR"/>
    <n v="123.75"/>
    <n v="123.75"/>
    <n v="0"/>
    <n v="123.75"/>
    <n v="0"/>
    <x v="0"/>
    <m/>
    <m/>
    <m/>
    <m/>
    <s v="none"/>
    <m/>
    <m/>
    <m/>
    <x v="0"/>
    <m/>
    <x v="0"/>
  </r>
  <r>
    <s v="FRA2195106467Q3 2021EUR"/>
    <x v="4"/>
    <n v="339000"/>
    <s v="BIOCLEANAIR"/>
    <n v="2195106467"/>
    <s v="Q3 2021"/>
    <s v="EUR"/>
    <n v="101"/>
    <n v="101"/>
    <n v="0"/>
    <n v="101"/>
    <n v="0"/>
    <x v="0"/>
    <m/>
    <m/>
    <m/>
    <m/>
    <s v="none"/>
    <m/>
    <m/>
    <m/>
    <x v="0"/>
    <m/>
    <x v="0"/>
  </r>
  <r>
    <s v="FRA2195106467Q4 2021EUR"/>
    <x v="4"/>
    <n v="339000"/>
    <s v="BIOCLEANAIR"/>
    <n v="2195106467"/>
    <s v="Q4 2021"/>
    <s v="EUR"/>
    <n v="520.25"/>
    <n v="520.25"/>
    <n v="0"/>
    <n v="520.25"/>
    <n v="0"/>
    <x v="0"/>
    <m/>
    <m/>
    <m/>
    <m/>
    <s v="none"/>
    <m/>
    <m/>
    <m/>
    <x v="0"/>
    <m/>
    <x v="0"/>
  </r>
  <r>
    <s v="FRA1191406449Q0 2021EUR"/>
    <x v="4"/>
    <n v="299570"/>
    <s v="TERRES DE CAFE"/>
    <n v="1191406449"/>
    <s v="Q0 2021"/>
    <s v="EUR"/>
    <n v="991.38"/>
    <n v="991.37909999999999"/>
    <n v="9.0000000000145497E-4"/>
    <n v="991.38"/>
    <n v="0"/>
    <x v="0"/>
    <m/>
    <m/>
    <m/>
    <m/>
    <s v="none"/>
    <m/>
    <m/>
    <m/>
    <x v="0"/>
    <m/>
    <x v="0"/>
  </r>
  <r>
    <s v="FRA1191406449Q1 2021EUR"/>
    <x v="4"/>
    <n v="299570"/>
    <s v="TERRES DE CAFE"/>
    <n v="1191406449"/>
    <s v="Q1 2021"/>
    <s v="EUR"/>
    <n v="234.49"/>
    <n v="234.48929999999999"/>
    <n v="7.0000000002323705E-4"/>
    <n v="234.49"/>
    <n v="0"/>
    <x v="0"/>
    <m/>
    <m/>
    <m/>
    <m/>
    <s v="none"/>
    <m/>
    <m/>
    <m/>
    <x v="0"/>
    <m/>
    <x v="0"/>
  </r>
  <r>
    <s v="FRA1191406449Q2 2021EUR"/>
    <x v="4"/>
    <n v="299570"/>
    <s v="TERRES DE CAFE"/>
    <n v="1191406449"/>
    <s v="Q2 2021"/>
    <s v="EUR"/>
    <n v="407.54"/>
    <n v="407.53890000000001"/>
    <n v="1.1000000000080899E-3"/>
    <n v="407.54"/>
    <n v="0"/>
    <x v="0"/>
    <m/>
    <m/>
    <m/>
    <m/>
    <s v="none"/>
    <m/>
    <m/>
    <m/>
    <x v="0"/>
    <m/>
    <x v="0"/>
  </r>
  <r>
    <s v="FRA1191406449Q3 2021EUR"/>
    <x v="4"/>
    <n v="299570"/>
    <s v="TERRES DE CAFE"/>
    <n v="1191406449"/>
    <s v="Q3 2021"/>
    <s v="EUR"/>
    <n v="850.93"/>
    <n v="850.92600000000004"/>
    <n v="3.9999999999054099E-3"/>
    <n v="850.93"/>
    <n v="0"/>
    <x v="0"/>
    <m/>
    <m/>
    <m/>
    <m/>
    <s v="none"/>
    <m/>
    <m/>
    <m/>
    <x v="0"/>
    <m/>
    <x v="0"/>
  </r>
  <r>
    <s v="FRA1191406449Q4 2021EUR"/>
    <x v="4"/>
    <n v="299570"/>
    <s v="TERRES DE CAFE"/>
    <n v="1191406449"/>
    <s v="Q4 2021"/>
    <s v="EUR"/>
    <n v="833.6"/>
    <n v="833.5992"/>
    <n v="8.0000000002655703E-4"/>
    <n v="833.6"/>
    <n v="0"/>
    <x v="0"/>
    <m/>
    <m/>
    <m/>
    <m/>
    <s v="none"/>
    <m/>
    <m/>
    <m/>
    <x v="0"/>
    <m/>
    <x v="0"/>
  </r>
  <r>
    <s v="FRA2195306345Q0 2021EUR"/>
    <x v="4"/>
    <n v="297782"/>
    <s v="SOCOTEC EQUIPEMENT &amp; INDUSTRIE"/>
    <n v="2195306345"/>
    <s v="Q0 2021"/>
    <s v="EUR"/>
    <n v="2667.22"/>
    <n v="2667.2154999999998"/>
    <n v="4.5000000000072699E-3"/>
    <n v="2667.22"/>
    <n v="0"/>
    <x v="0"/>
    <m/>
    <m/>
    <m/>
    <m/>
    <s v="none"/>
    <m/>
    <m/>
    <m/>
    <x v="0"/>
    <m/>
    <x v="0"/>
  </r>
  <r>
    <s v="FRA2195306345Q1 2021EUR"/>
    <x v="4"/>
    <n v="297782"/>
    <s v="SOCOTEC EQUIPEMENT &amp; INDUSTRIE"/>
    <n v="2195306345"/>
    <s v="Q1 2021"/>
    <s v="EUR"/>
    <n v="9310.92"/>
    <n v="9310.9150000000009"/>
    <n v="4.9999999991996403E-3"/>
    <n v="9310.92"/>
    <n v="0"/>
    <x v="0"/>
    <m/>
    <m/>
    <m/>
    <m/>
    <s v="none"/>
    <m/>
    <m/>
    <m/>
    <x v="0"/>
    <m/>
    <x v="0"/>
  </r>
  <r>
    <s v="FRA2195306345Q2 2021EUR"/>
    <x v="4"/>
    <n v="297782"/>
    <s v="SOCOTEC EQUIPEMENT &amp; INDUSTRIE"/>
    <n v="2195306345"/>
    <s v="Q2 2021"/>
    <s v="EUR"/>
    <n v="2712.3"/>
    <n v="2712.2979999999998"/>
    <n v="2.0000000004074502E-3"/>
    <n v="2712.3"/>
    <n v="0"/>
    <x v="0"/>
    <m/>
    <m/>
    <m/>
    <m/>
    <s v="none"/>
    <m/>
    <m/>
    <m/>
    <x v="0"/>
    <m/>
    <x v="0"/>
  </r>
  <r>
    <s v="FRA2195306345Q3 2021EUR"/>
    <x v="4"/>
    <n v="297782"/>
    <s v="SOCOTEC EQUIPEMENT &amp; INDUSTRIE"/>
    <n v="2195306345"/>
    <s v="Q3 2021"/>
    <s v="EUR"/>
    <n v="5155.8599999999997"/>
    <n v="5155.8580000000002"/>
    <n v="1.9999999994979498E-3"/>
    <n v="5155.8599999999997"/>
    <n v="0"/>
    <x v="0"/>
    <m/>
    <m/>
    <m/>
    <m/>
    <s v="none"/>
    <m/>
    <m/>
    <m/>
    <x v="0"/>
    <m/>
    <x v="0"/>
  </r>
  <r>
    <s v="FRA2195306345Q4 2021EUR"/>
    <x v="4"/>
    <n v="297782"/>
    <s v="SOCOTEC EQUIPEMENT &amp; INDUSTRIE"/>
    <n v="2195306345"/>
    <s v="Q4 2021"/>
    <s v="EUR"/>
    <n v="8729.2199999999993"/>
    <n v="8729.2245000000003"/>
    <n v="-4.5000000009167698E-3"/>
    <n v="8729.2199999999993"/>
    <n v="0"/>
    <x v="0"/>
    <m/>
    <m/>
    <m/>
    <m/>
    <s v="none"/>
    <m/>
    <m/>
    <m/>
    <x v="0"/>
    <m/>
    <x v="0"/>
  </r>
  <r>
    <s v="FRA1191406240Q0 2021EUR"/>
    <x v="4"/>
    <n v="45002"/>
    <s v="PCB CREATION"/>
    <n v="1191406240"/>
    <s v="Q0 2021"/>
    <s v="EUR"/>
    <n v="521.85"/>
    <n v="521.85"/>
    <n v="0"/>
    <n v="521.85"/>
    <n v="0"/>
    <x v="0"/>
    <m/>
    <m/>
    <m/>
    <m/>
    <s v="none"/>
    <m/>
    <m/>
    <m/>
    <x v="0"/>
    <m/>
    <x v="0"/>
  </r>
  <r>
    <s v="FRA1191406240Q1 2021EUR"/>
    <x v="4"/>
    <n v="45002"/>
    <s v="PCB CREATION"/>
    <n v="1191406240"/>
    <s v="Q1 2021"/>
    <s v="EUR"/>
    <n v="9.14"/>
    <n v="9.1349999999999998"/>
    <n v="5.0000000000007799E-3"/>
    <n v="9.14"/>
    <n v="0"/>
    <x v="0"/>
    <m/>
    <m/>
    <m/>
    <m/>
    <s v="none"/>
    <m/>
    <m/>
    <m/>
    <x v="0"/>
    <m/>
    <x v="0"/>
  </r>
  <r>
    <s v="FRA1191406240Q2 2021EUR"/>
    <x v="4"/>
    <n v="45002"/>
    <s v="PCB CREATION"/>
    <n v="1191406240"/>
    <s v="Q2 2021"/>
    <s v="EUR"/>
    <n v="263.70999999999998"/>
    <n v="263.70949999999999"/>
    <n v="4.9999999998817603E-4"/>
    <n v="263.70999999999998"/>
    <n v="0"/>
    <x v="0"/>
    <m/>
    <m/>
    <m/>
    <m/>
    <s v="none"/>
    <m/>
    <m/>
    <m/>
    <x v="0"/>
    <m/>
    <x v="0"/>
  </r>
  <r>
    <s v="FRA1191406240Q3 2021EUR"/>
    <x v="4"/>
    <n v="45002"/>
    <s v="PCB CREATION"/>
    <n v="1191406240"/>
    <s v="Q3 2021"/>
    <s v="EUR"/>
    <n v="911.41"/>
    <n v="911.40599999999995"/>
    <n v="4.0000000000190898E-3"/>
    <n v="911.41"/>
    <n v="0"/>
    <x v="0"/>
    <m/>
    <m/>
    <m/>
    <m/>
    <s v="none"/>
    <m/>
    <m/>
    <m/>
    <x v="0"/>
    <m/>
    <x v="0"/>
  </r>
  <r>
    <s v="FRA1191406240Q4 2021EUR"/>
    <x v="4"/>
    <n v="45002"/>
    <s v="PCB CREATION"/>
    <n v="1191406240"/>
    <s v="Q4 2021"/>
    <s v="EUR"/>
    <n v="2488.89"/>
    <n v="2488.8874999999998"/>
    <n v="2.5000000000545601E-3"/>
    <n v="2488.89"/>
    <n v="0"/>
    <x v="0"/>
    <m/>
    <m/>
    <m/>
    <m/>
    <s v="none"/>
    <m/>
    <m/>
    <m/>
    <x v="0"/>
    <m/>
    <x v="0"/>
  </r>
  <r>
    <s v="FRA2197206236Q0 2021EUR"/>
    <x v="4"/>
    <n v="325951"/>
    <s v="LINK'S"/>
    <n v="2197206236"/>
    <s v="Q0 2021"/>
    <s v="EUR"/>
    <n v="1593.28"/>
    <n v="1593.28"/>
    <n v="0"/>
    <n v="1593.28"/>
    <n v="0"/>
    <x v="0"/>
    <m/>
    <m/>
    <m/>
    <m/>
    <s v="none"/>
    <m/>
    <m/>
    <m/>
    <x v="0"/>
    <m/>
    <x v="0"/>
  </r>
  <r>
    <s v="FRA2197206236Q1 2021EUR"/>
    <x v="4"/>
    <n v="325951"/>
    <s v="LINK'S"/>
    <n v="2197206236"/>
    <s v="Q1 2021"/>
    <s v="EUR"/>
    <n v="616.79999999999995"/>
    <n v="616.79999999999995"/>
    <n v="0"/>
    <n v="616.79999999999995"/>
    <n v="0"/>
    <x v="0"/>
    <m/>
    <m/>
    <m/>
    <m/>
    <s v="none"/>
    <m/>
    <m/>
    <m/>
    <x v="0"/>
    <m/>
    <x v="0"/>
  </r>
  <r>
    <s v="FRA2197206236Q2 2021EUR"/>
    <x v="4"/>
    <n v="325951"/>
    <s v="LINK'S"/>
    <n v="2197206236"/>
    <s v="Q2 2021"/>
    <s v="EUR"/>
    <n v="411.2"/>
    <n v="411.2"/>
    <n v="0"/>
    <n v="411.2"/>
    <n v="0"/>
    <x v="0"/>
    <m/>
    <m/>
    <m/>
    <m/>
    <s v="none"/>
    <m/>
    <m/>
    <m/>
    <x v="0"/>
    <m/>
    <x v="0"/>
  </r>
  <r>
    <s v="FRA2197206236Q3 2021EUR"/>
    <x v="4"/>
    <n v="325951"/>
    <s v="LINK'S"/>
    <n v="2197206236"/>
    <s v="Q3 2021"/>
    <s v="EUR"/>
    <n v="840"/>
    <n v="840"/>
    <n v="0"/>
    <n v="840"/>
    <n v="0"/>
    <x v="0"/>
    <m/>
    <m/>
    <m/>
    <m/>
    <s v="none"/>
    <m/>
    <m/>
    <m/>
    <x v="0"/>
    <m/>
    <x v="0"/>
  </r>
  <r>
    <s v="FRA2197206236Q4 2021EUR"/>
    <x v="4"/>
    <n v="325951"/>
    <s v="LINK'S"/>
    <n v="2197206236"/>
    <s v="Q4 2021"/>
    <s v="EUR"/>
    <n v="56"/>
    <n v="56"/>
    <n v="0"/>
    <n v="56"/>
    <n v="0"/>
    <x v="0"/>
    <m/>
    <m/>
    <m/>
    <m/>
    <s v="none"/>
    <m/>
    <m/>
    <m/>
    <x v="0"/>
    <m/>
    <x v="0"/>
  </r>
  <r>
    <s v="FRA2193306141Q0 2021EUR"/>
    <x v="4"/>
    <n v="46293"/>
    <s v="IPC"/>
    <n v="2193306141"/>
    <s v="Q0 2021"/>
    <s v="EUR"/>
    <n v="2489.6799999999998"/>
    <n v="2489.6815000000001"/>
    <n v="-1.50000000030559E-3"/>
    <n v="2489.6799999999998"/>
    <n v="0"/>
    <x v="0"/>
    <m/>
    <m/>
    <m/>
    <m/>
    <s v="none"/>
    <m/>
    <m/>
    <m/>
    <x v="0"/>
    <m/>
    <x v="0"/>
  </r>
  <r>
    <s v="FRA2193306141Q1 2021EUR"/>
    <x v="4"/>
    <n v="46293"/>
    <s v="IPC"/>
    <n v="2193306141"/>
    <s v="Q1 2021"/>
    <s v="EUR"/>
    <n v="6029.59"/>
    <n v="6029.5929999999998"/>
    <n v="-2.9999999997016801E-3"/>
    <n v="6029.59"/>
    <n v="0"/>
    <x v="0"/>
    <m/>
    <m/>
    <m/>
    <m/>
    <s v="none"/>
    <m/>
    <m/>
    <m/>
    <x v="0"/>
    <m/>
    <x v="0"/>
  </r>
  <r>
    <s v="FRA2193306141Q2 2021EUR"/>
    <x v="4"/>
    <n v="46293"/>
    <s v="IPC"/>
    <n v="2193306141"/>
    <s v="Q2 2021"/>
    <s v="EUR"/>
    <n v="7307.06"/>
    <n v="7307.0595000000003"/>
    <n v="5.0000000010186297E-4"/>
    <n v="7307.06"/>
    <n v="0"/>
    <x v="0"/>
    <m/>
    <m/>
    <m/>
    <m/>
    <s v="none"/>
    <m/>
    <m/>
    <m/>
    <x v="0"/>
    <m/>
    <x v="0"/>
  </r>
  <r>
    <s v="FRA2193306141Q3 2021EUR"/>
    <x v="4"/>
    <n v="46293"/>
    <s v="IPC"/>
    <n v="2193306141"/>
    <s v="Q3 2021"/>
    <s v="EUR"/>
    <n v="9029.7999999999993"/>
    <n v="9029.8045000000002"/>
    <n v="-4.5000000009167698E-3"/>
    <n v="9029.7999999999993"/>
    <n v="0"/>
    <x v="0"/>
    <m/>
    <m/>
    <m/>
    <m/>
    <s v="none"/>
    <m/>
    <m/>
    <m/>
    <x v="0"/>
    <m/>
    <x v="0"/>
  </r>
  <r>
    <s v="FRA2193306141Q4 2021EUR"/>
    <x v="4"/>
    <n v="46293"/>
    <s v="IPC"/>
    <n v="2193306141"/>
    <s v="Q4 2021"/>
    <s v="EUR"/>
    <n v="14752.93"/>
    <n v="14752.933000000001"/>
    <n v="-3.00000000061118E-3"/>
    <n v="14752.93"/>
    <n v="0"/>
    <x v="0"/>
    <m/>
    <m/>
    <m/>
    <m/>
    <s v="none"/>
    <m/>
    <m/>
    <m/>
    <x v="0"/>
    <m/>
    <x v="0"/>
  </r>
  <r>
    <s v="FRA1190506021Q1 2021EUR"/>
    <x v="4"/>
    <n v="52051"/>
    <s v="CASTEL FRERES"/>
    <n v="1190506021"/>
    <s v="Q1 2021"/>
    <s v="EUR"/>
    <n v="377.58"/>
    <n v="377.58"/>
    <n v="0"/>
    <n v="377.58"/>
    <n v="0"/>
    <x v="0"/>
    <m/>
    <m/>
    <m/>
    <m/>
    <s v="none"/>
    <m/>
    <m/>
    <m/>
    <x v="0"/>
    <m/>
    <x v="0"/>
  </r>
  <r>
    <s v="FRA1190506021Q2 2021EUR"/>
    <x v="4"/>
    <n v="52051"/>
    <s v="CASTEL FRERES"/>
    <n v="1190506021"/>
    <s v="Q2 2021"/>
    <s v="EUR"/>
    <n v="291.76"/>
    <n v="291.76"/>
    <n v="0"/>
    <n v="291.76"/>
    <n v="0"/>
    <x v="0"/>
    <m/>
    <m/>
    <m/>
    <m/>
    <s v="none"/>
    <m/>
    <m/>
    <m/>
    <x v="0"/>
    <m/>
    <x v="0"/>
  </r>
  <r>
    <s v="FRA1190506021Q3 2021EUR"/>
    <x v="4"/>
    <n v="52051"/>
    <s v="CASTEL FRERES"/>
    <n v="1190506021"/>
    <s v="Q3 2021"/>
    <s v="EUR"/>
    <n v="347.61"/>
    <n v="347.60739999999998"/>
    <n v="2.6000000000294598E-3"/>
    <n v="347.61"/>
    <n v="0"/>
    <x v="0"/>
    <m/>
    <m/>
    <m/>
    <m/>
    <s v="none"/>
    <m/>
    <m/>
    <m/>
    <x v="0"/>
    <m/>
    <x v="0"/>
  </r>
  <r>
    <s v="FRA1190506021Q4 2021EUR"/>
    <x v="4"/>
    <n v="52051"/>
    <s v="CASTEL FRERES"/>
    <n v="1190506021"/>
    <s v="Q4 2021"/>
    <s v="EUR"/>
    <n v="462.52"/>
    <n v="462.52289999999999"/>
    <n v="-2.9000000000110001E-3"/>
    <n v="462.52"/>
    <n v="0"/>
    <x v="0"/>
    <m/>
    <m/>
    <m/>
    <m/>
    <s v="none"/>
    <m/>
    <m/>
    <m/>
    <x v="0"/>
    <m/>
    <x v="0"/>
  </r>
  <r>
    <s v="FRA2198105961Q1 2021EUR"/>
    <x v="4"/>
    <n v="319647"/>
    <s v="ZUMEX FRANCE"/>
    <n v="2198105961"/>
    <s v="Q1 2021"/>
    <s v="EUR"/>
    <n v="615.12"/>
    <n v="615.12"/>
    <n v="0"/>
    <n v="615.12"/>
    <n v="0"/>
    <x v="0"/>
    <m/>
    <m/>
    <m/>
    <m/>
    <s v="none"/>
    <m/>
    <m/>
    <m/>
    <x v="0"/>
    <m/>
    <x v="0"/>
  </r>
  <r>
    <s v="FRA2198105961Q2 2021EUR"/>
    <x v="4"/>
    <n v="319647"/>
    <s v="ZUMEX FRANCE"/>
    <n v="2198105961"/>
    <s v="Q2 2021"/>
    <s v="EUR"/>
    <n v="2278.58"/>
    <n v="2278.5839999999998"/>
    <n v="-3.9999999999054099E-3"/>
    <n v="2278.58"/>
    <n v="0"/>
    <x v="0"/>
    <m/>
    <m/>
    <m/>
    <m/>
    <s v="none"/>
    <m/>
    <m/>
    <m/>
    <x v="0"/>
    <m/>
    <x v="0"/>
  </r>
  <r>
    <s v="FRA2198105961Q3 2021EUR"/>
    <x v="4"/>
    <n v="319647"/>
    <s v="ZUMEX FRANCE"/>
    <n v="2198105961"/>
    <s v="Q3 2021"/>
    <s v="EUR"/>
    <n v="1535.64"/>
    <n v="1535.6384"/>
    <n v="1.6000000000531099E-3"/>
    <n v="1535.64"/>
    <n v="0"/>
    <x v="0"/>
    <m/>
    <m/>
    <m/>
    <m/>
    <s v="none"/>
    <m/>
    <m/>
    <m/>
    <x v="0"/>
    <m/>
    <x v="0"/>
  </r>
  <r>
    <s v="FRA2198105961Q4 2021EUR"/>
    <x v="4"/>
    <n v="319647"/>
    <s v="ZUMEX FRANCE"/>
    <n v="2198105961"/>
    <s v="Q4 2021"/>
    <s v="EUR"/>
    <n v="2450.96"/>
    <n v="2450.9607999999998"/>
    <n v="-7.9999999979918303E-4"/>
    <n v="2450.96"/>
    <n v="0"/>
    <x v="0"/>
    <m/>
    <m/>
    <m/>
    <m/>
    <s v="none"/>
    <m/>
    <m/>
    <m/>
    <x v="0"/>
    <m/>
    <x v="0"/>
  </r>
  <r>
    <s v="FRA2188105804Q1 2021EUR"/>
    <x v="4"/>
    <n v="316740"/>
    <s v="ODICE"/>
    <n v="2188105804"/>
    <s v="Q1 2021"/>
    <s v="EUR"/>
    <n v="2115.77"/>
    <n v="2115.7685999999999"/>
    <n v="1.4000000001033099E-3"/>
    <n v="2115.77"/>
    <n v="0"/>
    <x v="0"/>
    <m/>
    <m/>
    <m/>
    <m/>
    <s v="none"/>
    <m/>
    <m/>
    <m/>
    <x v="0"/>
    <m/>
    <x v="0"/>
  </r>
  <r>
    <s v="FRA2188105804Q2 2021EUR"/>
    <x v="4"/>
    <n v="316740"/>
    <s v="ODICE"/>
    <n v="2188105804"/>
    <s v="Q2 2021"/>
    <s v="EUR"/>
    <n v="2059.1"/>
    <n v="2059.0965000000001"/>
    <n v="3.49999999980354E-3"/>
    <n v="2059.1"/>
    <n v="0"/>
    <x v="0"/>
    <m/>
    <m/>
    <m/>
    <m/>
    <s v="none"/>
    <m/>
    <m/>
    <m/>
    <x v="0"/>
    <m/>
    <x v="0"/>
  </r>
  <r>
    <s v="FRA2188105804Q3 2021EUR"/>
    <x v="4"/>
    <n v="316740"/>
    <s v="ODICE"/>
    <n v="2188105804"/>
    <s v="Q3 2021"/>
    <s v="EUR"/>
    <n v="4975.96"/>
    <n v="4975.9616999999998"/>
    <n v="-1.6999999998006301E-3"/>
    <n v="4975.96"/>
    <n v="0"/>
    <x v="0"/>
    <m/>
    <m/>
    <m/>
    <m/>
    <s v="none"/>
    <m/>
    <m/>
    <m/>
    <x v="0"/>
    <m/>
    <x v="0"/>
  </r>
  <r>
    <s v="FRA2188105804Q4 2021EUR"/>
    <x v="4"/>
    <n v="316740"/>
    <s v="ODICE"/>
    <n v="2188105804"/>
    <s v="Q4 2021"/>
    <s v="EUR"/>
    <n v="10194.73"/>
    <n v="10194.727800000001"/>
    <n v="2.1999999989930001E-3"/>
    <n v="10194.73"/>
    <n v="0"/>
    <x v="0"/>
    <m/>
    <m/>
    <m/>
    <m/>
    <s v="none"/>
    <m/>
    <m/>
    <m/>
    <x v="0"/>
    <m/>
    <x v="0"/>
  </r>
  <r>
    <s v="FRA2140213076Q0 2021EUR"/>
    <x v="4"/>
    <n v="318590"/>
    <s v="RKF LUXURY LINEN"/>
    <n v="2140213076"/>
    <s v="Q0 2021"/>
    <s v="EUR"/>
    <n v="3002.95"/>
    <n v="3002.9540000000002"/>
    <n v="-3.9999999999054099E-3"/>
    <n v="3002.95"/>
    <n v="0"/>
    <x v="0"/>
    <m/>
    <m/>
    <m/>
    <m/>
    <s v="none"/>
    <m/>
    <m/>
    <m/>
    <x v="0"/>
    <m/>
    <x v="0"/>
  </r>
  <r>
    <s v="FRA2140213076Q1 2021EUR"/>
    <x v="4"/>
    <n v="318590"/>
    <s v="RKF LUXURY LINEN"/>
    <n v="2140213076"/>
    <s v="Q1 2021"/>
    <s v="EUR"/>
    <n v="1171.7"/>
    <n v="1171.7"/>
    <n v="0"/>
    <n v="1171.7"/>
    <n v="0"/>
    <x v="0"/>
    <m/>
    <m/>
    <m/>
    <m/>
    <s v="none"/>
    <m/>
    <m/>
    <m/>
    <x v="0"/>
    <m/>
    <x v="0"/>
  </r>
  <r>
    <s v="FRA2140213076Q2 2021EUR"/>
    <x v="4"/>
    <n v="318590"/>
    <s v="RKF LUXURY LINEN"/>
    <n v="2140213076"/>
    <s v="Q2 2021"/>
    <s v="EUR"/>
    <n v="19964.599999999999"/>
    <n v="19964.597000000002"/>
    <n v="2.9999999969731999E-3"/>
    <n v="19964.599999999999"/>
    <n v="0"/>
    <x v="0"/>
    <m/>
    <m/>
    <m/>
    <m/>
    <s v="none"/>
    <m/>
    <m/>
    <m/>
    <x v="0"/>
    <m/>
    <x v="0"/>
  </r>
  <r>
    <s v="FRA2140213076Q3 2021EUR"/>
    <x v="4"/>
    <n v="318590"/>
    <s v="RKF LUXURY LINEN"/>
    <n v="2140213076"/>
    <s v="Q3 2021"/>
    <s v="EUR"/>
    <n v="2413.5500000000002"/>
    <n v="2413.5479999999998"/>
    <n v="2.0000000004074502E-3"/>
    <n v="2413.5500000000002"/>
    <n v="0"/>
    <x v="0"/>
    <m/>
    <m/>
    <m/>
    <m/>
    <s v="none"/>
    <m/>
    <m/>
    <m/>
    <x v="0"/>
    <m/>
    <x v="0"/>
  </r>
  <r>
    <s v="FRA2140213076Q4 2021EUR"/>
    <x v="4"/>
    <n v="318590"/>
    <s v="RKF LUXURY LINEN"/>
    <n v="2140213076"/>
    <s v="Q4 2021"/>
    <s v="EUR"/>
    <n v="15085.77"/>
    <n v="15085.764999999999"/>
    <n v="5.0000000010186297E-3"/>
    <n v="15085.77"/>
    <n v="0"/>
    <x v="0"/>
    <m/>
    <m/>
    <m/>
    <m/>
    <s v="none"/>
    <m/>
    <m/>
    <m/>
    <x v="0"/>
    <m/>
    <x v="0"/>
  </r>
  <r>
    <s v="FRA2185905757Q0 2021EUR"/>
    <x v="4"/>
    <n v="276895"/>
    <s v="GROUPE CONVERGENCE.COM"/>
    <n v="2185905757"/>
    <s v="Q0 2021"/>
    <s v="EUR"/>
    <n v="439"/>
    <n v="438.995"/>
    <n v="4.9999999999954499E-3"/>
    <n v="439"/>
    <n v="0"/>
    <x v="0"/>
    <m/>
    <m/>
    <m/>
    <m/>
    <s v="none"/>
    <m/>
    <m/>
    <m/>
    <x v="0"/>
    <m/>
    <x v="0"/>
  </r>
  <r>
    <s v="FRA2185905757Q1 2021EUR"/>
    <x v="4"/>
    <n v="276895"/>
    <s v="GROUPE CONVERGENCE.COM"/>
    <n v="2185905757"/>
    <s v="Q1 2021"/>
    <s v="EUR"/>
    <n v="3596.83"/>
    <n v="3596.828"/>
    <n v="1.9999999999527002E-3"/>
    <n v="3596.83"/>
    <n v="0"/>
    <x v="0"/>
    <m/>
    <m/>
    <m/>
    <m/>
    <s v="none"/>
    <m/>
    <m/>
    <m/>
    <x v="0"/>
    <m/>
    <x v="0"/>
  </r>
  <r>
    <s v="FRA2185905757Q2 2021EUR"/>
    <x v="4"/>
    <n v="276895"/>
    <s v="GROUPE CONVERGENCE.COM"/>
    <n v="2185905757"/>
    <s v="Q2 2021"/>
    <s v="EUR"/>
    <n v="575.88"/>
    <n v="575.88250000000005"/>
    <n v="-2.5000000000545601E-3"/>
    <n v="575.88"/>
    <n v="0"/>
    <x v="0"/>
    <m/>
    <m/>
    <m/>
    <m/>
    <s v="none"/>
    <m/>
    <m/>
    <m/>
    <x v="0"/>
    <m/>
    <x v="0"/>
  </r>
  <r>
    <s v="FRA2185905757Q3 2021EUR"/>
    <x v="4"/>
    <n v="276895"/>
    <s v="GROUPE CONVERGENCE.COM"/>
    <n v="2185905757"/>
    <s v="Q3 2021"/>
    <s v="EUR"/>
    <n v="1509.23"/>
    <n v="1509.229"/>
    <n v="9.9999999997635292E-4"/>
    <n v="1509.23"/>
    <n v="0"/>
    <x v="0"/>
    <m/>
    <m/>
    <m/>
    <m/>
    <s v="none"/>
    <m/>
    <m/>
    <m/>
    <x v="0"/>
    <m/>
    <x v="0"/>
  </r>
  <r>
    <s v="FRA2185905757Q4 2021EUR"/>
    <x v="4"/>
    <n v="276895"/>
    <s v="GROUPE CONVERGENCE.COM"/>
    <n v="2185905757"/>
    <s v="Q4 2021"/>
    <s v="EUR"/>
    <n v="6524.96"/>
    <n v="6524.9565000000002"/>
    <n v="3.49999999980354E-3"/>
    <n v="6524.96"/>
    <n v="0"/>
    <x v="0"/>
    <m/>
    <m/>
    <m/>
    <m/>
    <s v="none"/>
    <m/>
    <m/>
    <m/>
    <x v="0"/>
    <m/>
    <x v="0"/>
  </r>
  <r>
    <s v="FRA1186605750Q0 2021EUR"/>
    <x v="4"/>
    <n v="197215"/>
    <s v="STEPSTONE DEUTSCHLAND GMBH"/>
    <n v="1186605750"/>
    <s v="Q0 2021"/>
    <s v="EUR"/>
    <n v="49.75"/>
    <n v="49.75"/>
    <n v="0"/>
    <n v="49.75"/>
    <n v="0"/>
    <x v="0"/>
    <m/>
    <m/>
    <m/>
    <m/>
    <s v="none"/>
    <m/>
    <m/>
    <m/>
    <x v="0"/>
    <m/>
    <x v="0"/>
  </r>
  <r>
    <s v="FRA1186605750Q1 2021EUR"/>
    <x v="4"/>
    <n v="197215"/>
    <s v="STEPSTONE DEUTSCHLAND GMBH"/>
    <n v="1186605750"/>
    <s v="Q1 2021"/>
    <s v="EUR"/>
    <n v="399.15"/>
    <n v="399.15"/>
    <n v="0"/>
    <n v="399.15"/>
    <n v="0"/>
    <x v="0"/>
    <m/>
    <m/>
    <m/>
    <m/>
    <s v="none"/>
    <m/>
    <m/>
    <m/>
    <x v="0"/>
    <m/>
    <x v="0"/>
  </r>
  <r>
    <s v="FRA1186605750Q2 2021EUR"/>
    <x v="4"/>
    <n v="197215"/>
    <s v="STEPSTONE DEUTSCHLAND GMBH"/>
    <n v="1186605750"/>
    <s v="Q2 2021"/>
    <s v="EUR"/>
    <n v="228.4"/>
    <n v="228.4"/>
    <n v="0"/>
    <n v="228.4"/>
    <n v="0"/>
    <x v="0"/>
    <m/>
    <m/>
    <m/>
    <m/>
    <s v="none"/>
    <m/>
    <m/>
    <m/>
    <x v="0"/>
    <m/>
    <x v="0"/>
  </r>
  <r>
    <s v="FRA1186605750Q3 2021EUR"/>
    <x v="4"/>
    <n v="197215"/>
    <s v="STEPSTONE DEUTSCHLAND GMBH"/>
    <n v="1186605750"/>
    <s v="Q3 2021"/>
    <s v="EUR"/>
    <n v="686.5"/>
    <n v="686.5"/>
    <n v="0"/>
    <n v="686.5"/>
    <n v="0"/>
    <x v="0"/>
    <m/>
    <m/>
    <m/>
    <m/>
    <s v="none"/>
    <m/>
    <m/>
    <m/>
    <x v="0"/>
    <m/>
    <x v="0"/>
  </r>
  <r>
    <s v="FRA2185435528Q0 2021EUR"/>
    <x v="4"/>
    <n v="292550"/>
    <s v="CREATIS"/>
    <n v="2185435528"/>
    <s v="Q0 2021"/>
    <s v="EUR"/>
    <n v="249.13"/>
    <n v="249.12960000000001"/>
    <n v="3.9999999998485599E-4"/>
    <n v="249.13"/>
    <n v="0"/>
    <x v="0"/>
    <m/>
    <m/>
    <m/>
    <m/>
    <s v="none"/>
    <m/>
    <m/>
    <m/>
    <x v="0"/>
    <m/>
    <x v="0"/>
  </r>
  <r>
    <s v="FRA2185435528Q1 2021EUR"/>
    <x v="4"/>
    <n v="292550"/>
    <s v="CREATIS"/>
    <n v="2185435528"/>
    <s v="Q1 2021"/>
    <s v="EUR"/>
    <n v="3718.8"/>
    <n v="3718.8"/>
    <n v="0"/>
    <n v="3718.8"/>
    <n v="0"/>
    <x v="0"/>
    <m/>
    <m/>
    <m/>
    <m/>
    <s v="none"/>
    <m/>
    <m/>
    <m/>
    <x v="0"/>
    <m/>
    <x v="0"/>
  </r>
  <r>
    <s v="FRA2185435528Q2 2021EUR"/>
    <x v="4"/>
    <n v="292550"/>
    <s v="CREATIS"/>
    <n v="2185435528"/>
    <s v="Q2 2021"/>
    <s v="EUR"/>
    <n v="1886.17"/>
    <n v="1886.1732"/>
    <n v="-3.1999999998788501E-3"/>
    <n v="1886.17"/>
    <n v="0"/>
    <x v="0"/>
    <m/>
    <m/>
    <m/>
    <m/>
    <s v="none"/>
    <m/>
    <m/>
    <m/>
    <x v="0"/>
    <m/>
    <x v="0"/>
  </r>
  <r>
    <s v="FRA2185435528Q3 2021EUR"/>
    <x v="4"/>
    <n v="292550"/>
    <s v="CREATIS"/>
    <n v="2185435528"/>
    <s v="Q3 2021"/>
    <s v="EUR"/>
    <n v="1213.08"/>
    <n v="1213.0797"/>
    <n v="2.9999999992469303E-4"/>
    <n v="1213.08"/>
    <n v="0"/>
    <x v="0"/>
    <m/>
    <m/>
    <m/>
    <m/>
    <s v="none"/>
    <m/>
    <m/>
    <m/>
    <x v="0"/>
    <m/>
    <x v="0"/>
  </r>
  <r>
    <s v="FRA2185435528Q4 2021EUR"/>
    <x v="4"/>
    <n v="292550"/>
    <s v="CREATIS"/>
    <n v="2185435528"/>
    <s v="Q4 2021"/>
    <s v="EUR"/>
    <n v="36"/>
    <n v="36"/>
    <n v="0"/>
    <n v="36"/>
    <n v="0"/>
    <x v="0"/>
    <m/>
    <m/>
    <m/>
    <m/>
    <s v="none"/>
    <m/>
    <m/>
    <m/>
    <x v="0"/>
    <m/>
    <x v="0"/>
  </r>
  <r>
    <s v="FRA2181805656Q0 2021EUR"/>
    <x v="4"/>
    <n v="263257"/>
    <s v="MOULINOT COMPOST ET BIOGAZ"/>
    <n v="2181805656"/>
    <s v="Q0 2021"/>
    <s v="EUR"/>
    <n v="96.11"/>
    <n v="96.11"/>
    <n v="0"/>
    <n v="96.11"/>
    <n v="0"/>
    <x v="0"/>
    <m/>
    <m/>
    <m/>
    <m/>
    <s v="none"/>
    <m/>
    <m/>
    <m/>
    <x v="0"/>
    <m/>
    <x v="0"/>
  </r>
  <r>
    <s v="FRA2181805656Q1 2021EUR"/>
    <x v="4"/>
    <n v="263257"/>
    <s v="MOULINOT COMPOST ET BIOGAZ"/>
    <n v="2181805656"/>
    <s v="Q1 2021"/>
    <s v="EUR"/>
    <n v="130.1"/>
    <n v="130.095"/>
    <n v="4.9999999999954499E-3"/>
    <n v="130.1"/>
    <n v="0"/>
    <x v="0"/>
    <m/>
    <m/>
    <m/>
    <m/>
    <s v="none"/>
    <m/>
    <m/>
    <m/>
    <x v="0"/>
    <m/>
    <x v="0"/>
  </r>
  <r>
    <s v="FRA2181805656Q2 2021EUR"/>
    <x v="4"/>
    <n v="263257"/>
    <s v="MOULINOT COMPOST ET BIOGAZ"/>
    <n v="2181805656"/>
    <s v="Q2 2021"/>
    <s v="EUR"/>
    <n v="166.85"/>
    <n v="166.85"/>
    <n v="0"/>
    <n v="166.85"/>
    <n v="0"/>
    <x v="0"/>
    <m/>
    <m/>
    <m/>
    <m/>
    <s v="none"/>
    <m/>
    <m/>
    <m/>
    <x v="0"/>
    <m/>
    <x v="0"/>
  </r>
  <r>
    <s v="FRA2181805656Q3 2021EUR"/>
    <x v="4"/>
    <n v="263257"/>
    <s v="MOULINOT COMPOST ET BIOGAZ"/>
    <n v="2181805656"/>
    <s v="Q3 2021"/>
    <s v="EUR"/>
    <n v="253.87"/>
    <n v="253.87"/>
    <n v="0"/>
    <n v="253.87"/>
    <n v="0"/>
    <x v="0"/>
    <m/>
    <m/>
    <m/>
    <m/>
    <s v="none"/>
    <m/>
    <m/>
    <m/>
    <x v="0"/>
    <m/>
    <x v="0"/>
  </r>
  <r>
    <s v="FRA2181805656Q4 2021EUR"/>
    <x v="4"/>
    <n v="263257"/>
    <s v="MOULINOT COMPOST ET BIOGAZ"/>
    <n v="2181805656"/>
    <s v="Q4 2021"/>
    <s v="EUR"/>
    <n v="313.23"/>
    <n v="313.23"/>
    <n v="0"/>
    <n v="313.23"/>
    <n v="0"/>
    <x v="0"/>
    <m/>
    <m/>
    <m/>
    <m/>
    <s v="none"/>
    <m/>
    <m/>
    <m/>
    <x v="0"/>
    <m/>
    <x v="0"/>
  </r>
  <r>
    <s v="FRA2184105581Q0 2021EUR"/>
    <x v="4"/>
    <n v="160710"/>
    <s v="CABIOLA"/>
    <n v="2184105581"/>
    <s v="Q0 2021"/>
    <s v="EUR"/>
    <n v="33.49"/>
    <n v="33.49"/>
    <n v="0"/>
    <n v="33.49"/>
    <n v="0"/>
    <x v="0"/>
    <m/>
    <m/>
    <m/>
    <m/>
    <s v="none"/>
    <m/>
    <m/>
    <m/>
    <x v="0"/>
    <m/>
    <x v="0"/>
  </r>
  <r>
    <s v="FRA2184105581Q1 2021EUR"/>
    <x v="4"/>
    <n v="160710"/>
    <s v="CABIOLA"/>
    <n v="2184105581"/>
    <s v="Q1 2021"/>
    <s v="EUR"/>
    <n v="27.66"/>
    <n v="27.659500000000001"/>
    <n v="4.9999999999883395E-4"/>
    <n v="27.66"/>
    <n v="0"/>
    <x v="0"/>
    <m/>
    <m/>
    <m/>
    <m/>
    <s v="none"/>
    <m/>
    <m/>
    <m/>
    <x v="0"/>
    <m/>
    <x v="0"/>
  </r>
  <r>
    <s v="FRA2184105581Q2 2021EUR"/>
    <x v="4"/>
    <n v="160710"/>
    <s v="CABIOLA"/>
    <n v="2184105581"/>
    <s v="Q2 2021"/>
    <s v="EUR"/>
    <n v="2269.8200000000002"/>
    <n v="2269.8180000000002"/>
    <n v="1.9999999999527002E-3"/>
    <n v="2269.8200000000002"/>
    <n v="0"/>
    <x v="0"/>
    <m/>
    <m/>
    <m/>
    <m/>
    <s v="none"/>
    <m/>
    <m/>
    <m/>
    <x v="0"/>
    <m/>
    <x v="0"/>
  </r>
  <r>
    <s v="FRA2184105581Q3 2021EUR"/>
    <x v="4"/>
    <n v="160710"/>
    <s v="CABIOLA"/>
    <n v="2184105581"/>
    <s v="Q3 2021"/>
    <s v="EUR"/>
    <n v="5915.34"/>
    <n v="5915.3360000000002"/>
    <n v="3.9999999999054099E-3"/>
    <n v="5915.34"/>
    <n v="0"/>
    <x v="0"/>
    <m/>
    <m/>
    <m/>
    <m/>
    <s v="none"/>
    <m/>
    <m/>
    <m/>
    <x v="0"/>
    <m/>
    <x v="0"/>
  </r>
  <r>
    <s v="FRA2184105581Q4 2021EUR"/>
    <x v="4"/>
    <n v="160710"/>
    <s v="CABIOLA"/>
    <n v="2184105581"/>
    <s v="Q4 2021"/>
    <s v="EUR"/>
    <n v="6289.92"/>
    <n v="6289.9170000000004"/>
    <n v="2.9999999997016801E-3"/>
    <n v="6289.92"/>
    <n v="0"/>
    <x v="0"/>
    <m/>
    <m/>
    <m/>
    <m/>
    <s v="none"/>
    <m/>
    <m/>
    <m/>
    <x v="0"/>
    <m/>
    <x v="0"/>
  </r>
  <r>
    <s v="FRAFR4GP2745Y 2021EUR"/>
    <x v="4"/>
    <n v="160710"/>
    <s v="CABIOLA"/>
    <s v="FR4GP2745"/>
    <s v="Y 2021"/>
    <s v="EUR"/>
    <n v="3386.27"/>
    <n v="3386.2710000000002"/>
    <n v="-1.0000000002037201E-3"/>
    <n v="3386.27"/>
    <n v="0"/>
    <x v="0"/>
    <m/>
    <m/>
    <m/>
    <m/>
    <s v="none"/>
    <m/>
    <m/>
    <m/>
    <x v="0"/>
    <m/>
    <x v="0"/>
  </r>
  <r>
    <s v="FRA2180155577Q0 2021EUR"/>
    <x v="4"/>
    <n v="213335"/>
    <s v="HACCESS"/>
    <n v="2180155577"/>
    <s v="Q0 2021"/>
    <s v="EUR"/>
    <n v="44.65"/>
    <n v="44.654499999999999"/>
    <n v="-4.5000000000001697E-3"/>
    <n v="44.65"/>
    <n v="0"/>
    <x v="0"/>
    <m/>
    <m/>
    <m/>
    <m/>
    <s v="none"/>
    <m/>
    <m/>
    <m/>
    <x v="0"/>
    <m/>
    <x v="0"/>
  </r>
  <r>
    <s v="FRA2180155577Q1 2021EUR"/>
    <x v="4"/>
    <n v="213335"/>
    <s v="HACCESS"/>
    <n v="2180155577"/>
    <s v="Q1 2021"/>
    <s v="EUR"/>
    <n v="2785.5"/>
    <n v="2785.5034999999998"/>
    <n v="-3.49999999980354E-3"/>
    <n v="2785.5"/>
    <n v="0"/>
    <x v="0"/>
    <m/>
    <m/>
    <m/>
    <m/>
    <s v="none"/>
    <m/>
    <m/>
    <m/>
    <x v="0"/>
    <m/>
    <x v="0"/>
  </r>
  <r>
    <s v="FRA2180155577Q2 2021EUR"/>
    <x v="4"/>
    <n v="213335"/>
    <s v="HACCESS"/>
    <n v="2180155577"/>
    <s v="Q2 2021"/>
    <s v="EUR"/>
    <n v="4855.8999999999996"/>
    <n v="4855.8995000000004"/>
    <n v="4.9999999919236795E-4"/>
    <n v="4855.8999999999996"/>
    <n v="0"/>
    <x v="0"/>
    <m/>
    <m/>
    <m/>
    <m/>
    <s v="none"/>
    <m/>
    <m/>
    <m/>
    <x v="0"/>
    <m/>
    <x v="0"/>
  </r>
  <r>
    <s v="FRA2180155577Q3 2021EUR"/>
    <x v="4"/>
    <n v="213335"/>
    <s v="HACCESS"/>
    <n v="2180155577"/>
    <s v="Q3 2021"/>
    <s v="EUR"/>
    <n v="635.44000000000005"/>
    <n v="635.44050000000004"/>
    <n v="-4.9999999998817603E-4"/>
    <n v="635.44000000000005"/>
    <n v="0"/>
    <x v="0"/>
    <m/>
    <m/>
    <m/>
    <m/>
    <s v="none"/>
    <m/>
    <m/>
    <m/>
    <x v="0"/>
    <m/>
    <x v="0"/>
  </r>
  <r>
    <s v="FRA2180155577Q4 2021EUR"/>
    <x v="4"/>
    <n v="213335"/>
    <s v="HACCESS"/>
    <n v="2180155577"/>
    <s v="Q4 2021"/>
    <s v="EUR"/>
    <n v="4744.63"/>
    <n v="4744.625"/>
    <n v="5.0000000001091298E-3"/>
    <n v="4744.63"/>
    <n v="0"/>
    <x v="0"/>
    <m/>
    <m/>
    <m/>
    <m/>
    <s v="none"/>
    <m/>
    <m/>
    <m/>
    <x v="0"/>
    <m/>
    <x v="0"/>
  </r>
  <r>
    <s v="FRA1181405424Q0 2021EUR"/>
    <x v="4"/>
    <n v="43828"/>
    <s v="COLIN RHD"/>
    <n v="1181405424"/>
    <s v="Q0 2021"/>
    <s v="EUR"/>
    <n v="350.28"/>
    <n v="350.2765"/>
    <n v="3.4999999999740699E-3"/>
    <n v="350.28"/>
    <n v="0"/>
    <x v="0"/>
    <m/>
    <m/>
    <m/>
    <m/>
    <s v="none"/>
    <m/>
    <m/>
    <m/>
    <x v="0"/>
    <m/>
    <x v="0"/>
  </r>
  <r>
    <s v="FRA1181405424Q1 2021EUR"/>
    <x v="4"/>
    <n v="43828"/>
    <s v="COLIN RHD"/>
    <n v="1181405424"/>
    <s v="Q1 2021"/>
    <s v="EUR"/>
    <n v="736.65"/>
    <n v="736.65150000000006"/>
    <n v="-1.50000000007821E-3"/>
    <n v="736.65"/>
    <n v="0"/>
    <x v="0"/>
    <m/>
    <m/>
    <m/>
    <m/>
    <s v="none"/>
    <m/>
    <m/>
    <m/>
    <x v="0"/>
    <m/>
    <x v="0"/>
  </r>
  <r>
    <s v="FRA1181405424Q2 2021EUR"/>
    <x v="4"/>
    <n v="43828"/>
    <s v="COLIN RHD"/>
    <n v="1181405424"/>
    <s v="Q2 2021"/>
    <s v="EUR"/>
    <n v="2200.9299999999998"/>
    <n v="2200.9315000000001"/>
    <n v="-1.50000000030559E-3"/>
    <n v="2200.9299999999998"/>
    <n v="0"/>
    <x v="0"/>
    <m/>
    <m/>
    <m/>
    <m/>
    <s v="none"/>
    <m/>
    <m/>
    <m/>
    <x v="0"/>
    <m/>
    <x v="0"/>
  </r>
  <r>
    <s v="FRA1181405424Q3 2021EUR"/>
    <x v="4"/>
    <n v="43828"/>
    <s v="COLIN RHD"/>
    <n v="1181405424"/>
    <s v="Q3 2021"/>
    <s v="EUR"/>
    <n v="2813.05"/>
    <n v="2813.0509999999999"/>
    <n v="-9.9999999974897903E-4"/>
    <n v="2813.05"/>
    <n v="0"/>
    <x v="0"/>
    <m/>
    <m/>
    <m/>
    <m/>
    <s v="none"/>
    <m/>
    <m/>
    <m/>
    <x v="0"/>
    <m/>
    <x v="0"/>
  </r>
  <r>
    <s v="FRA1181405424Q4 2021EUR"/>
    <x v="4"/>
    <n v="43828"/>
    <s v="COLIN RHD"/>
    <n v="1181405424"/>
    <s v="Q4 2021"/>
    <s v="EUR"/>
    <n v="4202.38"/>
    <n v="4202.3779999999997"/>
    <n v="2.0000000004074502E-3"/>
    <n v="4202.38"/>
    <n v="0"/>
    <x v="0"/>
    <m/>
    <m/>
    <m/>
    <m/>
    <s v="none"/>
    <m/>
    <m/>
    <m/>
    <x v="0"/>
    <m/>
    <x v="0"/>
  </r>
  <r>
    <s v="FRA2170545297Q1 2021EUR"/>
    <x v="4"/>
    <n v="285823"/>
    <s v="REPONSE"/>
    <n v="2170545297"/>
    <s v="Q1 2021"/>
    <s v="EUR"/>
    <n v="6160.35"/>
    <n v="6160.3473000000004"/>
    <n v="2.7000000000043599E-3"/>
    <n v="6160.35"/>
    <n v="0"/>
    <x v="0"/>
    <m/>
    <m/>
    <m/>
    <m/>
    <s v="none"/>
    <m/>
    <m/>
    <m/>
    <x v="0"/>
    <m/>
    <x v="0"/>
  </r>
  <r>
    <s v="FRA2170545297Q4 2021EUR"/>
    <x v="4"/>
    <n v="285823"/>
    <s v="REPONSE"/>
    <n v="2170545297"/>
    <s v="Q4 2021"/>
    <s v="EUR"/>
    <n v="980.7"/>
    <n v="980.69880000000001"/>
    <n v="1.20000000003983E-3"/>
    <n v="980.7"/>
    <n v="0"/>
    <x v="0"/>
    <m/>
    <m/>
    <m/>
    <m/>
    <s v="none"/>
    <m/>
    <m/>
    <m/>
    <x v="0"/>
    <m/>
    <x v="0"/>
  </r>
  <r>
    <s v="FRA2170365127Q0 2021EUR"/>
    <x v="4"/>
    <n v="250678"/>
    <s v="DETECTION GARDIENNAGE SECURITE INTERVENT"/>
    <n v="2170365127"/>
    <s v="Q0 2021"/>
    <s v="EUR"/>
    <n v="15570.71"/>
    <n v="15570.709199999999"/>
    <n v="7.9999999979918303E-4"/>
    <n v="15570.71"/>
    <n v="0"/>
    <x v="0"/>
    <m/>
    <m/>
    <m/>
    <m/>
    <s v="none"/>
    <m/>
    <m/>
    <m/>
    <x v="0"/>
    <m/>
    <x v="0"/>
  </r>
  <r>
    <s v="FRA2170365127Q1 2021EUR"/>
    <x v="4"/>
    <n v="250678"/>
    <s v="DETECTION GARDIENNAGE SECURITE INTERVENT"/>
    <n v="2170365127"/>
    <s v="Q1 2021"/>
    <s v="EUR"/>
    <n v="3839.71"/>
    <n v="3839.7138"/>
    <n v="-3.7999999999556102E-3"/>
    <n v="3839.71"/>
    <n v="0"/>
    <x v="0"/>
    <m/>
    <m/>
    <m/>
    <m/>
    <s v="none"/>
    <m/>
    <m/>
    <m/>
    <x v="0"/>
    <m/>
    <x v="0"/>
  </r>
  <r>
    <s v="FRA2170365127Q2 2021EUR"/>
    <x v="4"/>
    <n v="250678"/>
    <s v="DETECTION GARDIENNAGE SECURITE INTERVENT"/>
    <n v="2170365127"/>
    <s v="Q2 2021"/>
    <s v="EUR"/>
    <n v="3720.79"/>
    <n v="3720.7937999999999"/>
    <n v="-3.7999999999556102E-3"/>
    <n v="3720.79"/>
    <n v="0"/>
    <x v="0"/>
    <m/>
    <m/>
    <m/>
    <m/>
    <s v="none"/>
    <m/>
    <m/>
    <m/>
    <x v="0"/>
    <m/>
    <x v="0"/>
  </r>
  <r>
    <s v="FRA2170365127Q3 2021EUR"/>
    <x v="4"/>
    <n v="250678"/>
    <s v="DETECTION GARDIENNAGE SECURITE INTERVENT"/>
    <n v="2170365127"/>
    <s v="Q3 2021"/>
    <s v="EUR"/>
    <n v="3839.7"/>
    <n v="3839.7"/>
    <n v="0"/>
    <n v="3839.7"/>
    <n v="0"/>
    <x v="0"/>
    <m/>
    <m/>
    <m/>
    <m/>
    <s v="none"/>
    <m/>
    <m/>
    <m/>
    <x v="0"/>
    <m/>
    <x v="0"/>
  </r>
  <r>
    <s v="FRA2170365127Q4 2021EUR"/>
    <x v="4"/>
    <n v="250678"/>
    <s v="DETECTION GARDIENNAGE SECURITE INTERVENT"/>
    <n v="2170365127"/>
    <s v="Q4 2021"/>
    <s v="EUR"/>
    <n v="3839.71"/>
    <n v="3839.7138"/>
    <n v="-3.7999999999556102E-3"/>
    <n v="3839.71"/>
    <n v="0"/>
    <x v="0"/>
    <m/>
    <m/>
    <m/>
    <m/>
    <s v="none"/>
    <m/>
    <m/>
    <m/>
    <x v="0"/>
    <m/>
    <x v="0"/>
  </r>
  <r>
    <s v="FRA2160195044Q0 2021EUR"/>
    <x v="4"/>
    <n v="269394"/>
    <s v="RAS"/>
    <n v="2160195044"/>
    <s v="Q0 2021"/>
    <s v="EUR"/>
    <n v="519.88"/>
    <n v="519.87959999999998"/>
    <n v="4.0000000001327803E-4"/>
    <n v="519.88"/>
    <n v="0"/>
    <x v="0"/>
    <m/>
    <m/>
    <m/>
    <m/>
    <s v="none"/>
    <m/>
    <m/>
    <m/>
    <x v="0"/>
    <m/>
    <x v="0"/>
  </r>
  <r>
    <s v="FRA2160195044Q1 2021EUR"/>
    <x v="4"/>
    <n v="269394"/>
    <s v="RAS"/>
    <n v="2160195044"/>
    <s v="Q1 2021"/>
    <s v="EUR"/>
    <n v="49.07"/>
    <n v="49.071199999999997"/>
    <n v="-1.1999999999972001E-3"/>
    <n v="49.07"/>
    <n v="0"/>
    <x v="0"/>
    <m/>
    <m/>
    <m/>
    <m/>
    <s v="none"/>
    <m/>
    <m/>
    <m/>
    <x v="0"/>
    <m/>
    <x v="0"/>
  </r>
  <r>
    <s v="FRA2160195044Q2 2021EUR"/>
    <x v="4"/>
    <n v="269394"/>
    <s v="RAS"/>
    <n v="2160195044"/>
    <s v="Q2 2021"/>
    <s v="EUR"/>
    <n v="2076.42"/>
    <n v="2076.4187000000002"/>
    <n v="1.29999999990104E-3"/>
    <n v="2076.42"/>
    <n v="0"/>
    <x v="0"/>
    <m/>
    <m/>
    <m/>
    <m/>
    <s v="none"/>
    <m/>
    <m/>
    <m/>
    <x v="0"/>
    <m/>
    <x v="0"/>
  </r>
  <r>
    <s v="FRA2160195044Q3 2021EUR"/>
    <x v="4"/>
    <n v="269394"/>
    <s v="RAS"/>
    <n v="2160195044"/>
    <s v="Q3 2021"/>
    <s v="EUR"/>
    <n v="7826.63"/>
    <n v="7826.6252999999997"/>
    <n v="4.7000000004118097E-3"/>
    <n v="7826.63"/>
    <n v="0"/>
    <x v="0"/>
    <m/>
    <m/>
    <m/>
    <m/>
    <s v="none"/>
    <m/>
    <m/>
    <m/>
    <x v="0"/>
    <m/>
    <x v="0"/>
  </r>
  <r>
    <s v="FRA2160195044Q4 2021EUR"/>
    <x v="4"/>
    <n v="269394"/>
    <s v="RAS"/>
    <n v="2160195044"/>
    <s v="Q4 2021"/>
    <s v="EUR"/>
    <n v="11954"/>
    <n v="11953.995800000001"/>
    <n v="4.1999999994004602E-3"/>
    <n v="11954"/>
    <n v="0"/>
    <x v="0"/>
    <m/>
    <m/>
    <m/>
    <m/>
    <s v="none"/>
    <m/>
    <m/>
    <m/>
    <x v="0"/>
    <m/>
    <x v="0"/>
  </r>
  <r>
    <s v="FRA4048Q0 2021EUR"/>
    <x v="4"/>
    <n v="259612"/>
    <s v="LES ELEVEURS DE LA CHEVILOTTE"/>
    <n v="4048"/>
    <s v="Q0 2021"/>
    <s v="EUR"/>
    <n v="481.67"/>
    <n v="481.67"/>
    <n v="0"/>
    <n v="481.67"/>
    <n v="0"/>
    <x v="0"/>
    <m/>
    <m/>
    <m/>
    <m/>
    <s v="none"/>
    <m/>
    <m/>
    <m/>
    <x v="0"/>
    <m/>
    <x v="0"/>
  </r>
  <r>
    <s v="FRA4048Q1 2021EUR"/>
    <x v="4"/>
    <n v="259612"/>
    <s v="LES ELEVEURS DE LA CHEVILOTTE"/>
    <n v="4048"/>
    <s v="Q1 2021"/>
    <s v="EUR"/>
    <n v="27.86"/>
    <n v="27.86"/>
    <n v="0"/>
    <n v="27.86"/>
    <n v="0"/>
    <x v="0"/>
    <m/>
    <m/>
    <m/>
    <m/>
    <s v="none"/>
    <m/>
    <m/>
    <m/>
    <x v="0"/>
    <m/>
    <x v="0"/>
  </r>
  <r>
    <s v="FRA4048Q3 2021EUR"/>
    <x v="4"/>
    <n v="259612"/>
    <s v="LES ELEVEURS DE LA CHEVILOTTE"/>
    <n v="4048"/>
    <s v="Q3 2021"/>
    <s v="EUR"/>
    <n v="77.56"/>
    <n v="77.56"/>
    <n v="0"/>
    <n v="77.56"/>
    <n v="0"/>
    <x v="0"/>
    <m/>
    <m/>
    <m/>
    <m/>
    <s v="none"/>
    <m/>
    <m/>
    <m/>
    <x v="0"/>
    <m/>
    <x v="0"/>
  </r>
  <r>
    <s v="FRA4048Q4 2021EUR"/>
    <x v="4"/>
    <n v="259612"/>
    <s v="LES ELEVEURS DE LA CHEVILOTTE"/>
    <n v="4048"/>
    <s v="Q4 2021"/>
    <s v="EUR"/>
    <n v="66.56"/>
    <n v="66.555999999999997"/>
    <n v="4.0000000000048799E-3"/>
    <n v="66.56"/>
    <n v="0"/>
    <x v="0"/>
    <m/>
    <m/>
    <m/>
    <m/>
    <s v="none"/>
    <m/>
    <m/>
    <m/>
    <x v="0"/>
    <m/>
    <x v="0"/>
  </r>
  <r>
    <s v="FRA2160304936Q0 2021EUR"/>
    <x v="4"/>
    <n v="185209"/>
    <s v="JARDINS ET PAYSAGES DE FRANCE"/>
    <n v="2160304936"/>
    <s v="Q0 2021"/>
    <s v="EUR"/>
    <n v="175.52"/>
    <n v="175.52199999999999"/>
    <n v="-1.9999999999811202E-3"/>
    <n v="175.52"/>
    <n v="0"/>
    <x v="0"/>
    <m/>
    <m/>
    <m/>
    <m/>
    <s v="none"/>
    <m/>
    <m/>
    <m/>
    <x v="0"/>
    <m/>
    <x v="0"/>
  </r>
  <r>
    <s v="FRA2160304936Q1 2021EUR"/>
    <x v="4"/>
    <n v="185209"/>
    <s v="JARDINS ET PAYSAGES DE FRANCE"/>
    <n v="2160304936"/>
    <s v="Q1 2021"/>
    <s v="EUR"/>
    <n v="5779.66"/>
    <n v="5779.6530000000002"/>
    <n v="7.0000000005165904E-3"/>
    <n v="5779.66"/>
    <n v="0"/>
    <x v="0"/>
    <m/>
    <m/>
    <m/>
    <m/>
    <s v="none"/>
    <m/>
    <m/>
    <m/>
    <x v="0"/>
    <m/>
    <x v="0"/>
  </r>
  <r>
    <s v="FRA2160304936Q2 2021EUR"/>
    <x v="4"/>
    <n v="185209"/>
    <s v="JARDINS ET PAYSAGES DE FRANCE"/>
    <n v="2160304936"/>
    <s v="Q2 2021"/>
    <s v="EUR"/>
    <n v="2448.0300000000002"/>
    <n v="2448.0259999999998"/>
    <n v="4.0000000003601599E-3"/>
    <n v="2448.0300000000002"/>
    <n v="0"/>
    <x v="0"/>
    <m/>
    <m/>
    <m/>
    <m/>
    <s v="none"/>
    <m/>
    <m/>
    <m/>
    <x v="0"/>
    <m/>
    <x v="0"/>
  </r>
  <r>
    <s v="FRA2160304936Q3 2021EUR"/>
    <x v="4"/>
    <n v="185209"/>
    <s v="JARDINS ET PAYSAGES DE FRANCE"/>
    <n v="2160304936"/>
    <s v="Q3 2021"/>
    <s v="EUR"/>
    <n v="1521.84"/>
    <n v="1521.84"/>
    <n v="0"/>
    <n v="1521.84"/>
    <n v="0"/>
    <x v="0"/>
    <m/>
    <m/>
    <m/>
    <m/>
    <s v="none"/>
    <m/>
    <m/>
    <m/>
    <x v="0"/>
    <m/>
    <x v="0"/>
  </r>
  <r>
    <s v="FRA2160304936Q4 2021EUR"/>
    <x v="4"/>
    <n v="185209"/>
    <s v="JARDINS ET PAYSAGES DE FRANCE"/>
    <n v="2160304936"/>
    <s v="Q4 2021"/>
    <s v="EUR"/>
    <n v="2714.57"/>
    <n v="2714.5709999999999"/>
    <n v="-9.9999999974897903E-4"/>
    <n v="2714.57"/>
    <n v="0"/>
    <x v="0"/>
    <m/>
    <m/>
    <m/>
    <m/>
    <s v="none"/>
    <m/>
    <m/>
    <m/>
    <x v="0"/>
    <m/>
    <x v="0"/>
  </r>
  <r>
    <s v="FRA2160724717Q1 2021EUR"/>
    <x v="4"/>
    <n v="47735"/>
    <s v="AGENCE TERRONES ARCHITECTES INGENIEURS ASSOCIES"/>
    <n v="2160724717"/>
    <s v="Q1 2021"/>
    <s v="EUR"/>
    <n v="552.78"/>
    <n v="552.78"/>
    <n v="0"/>
    <n v="552.78"/>
    <n v="0"/>
    <x v="0"/>
    <m/>
    <m/>
    <m/>
    <m/>
    <s v="none"/>
    <m/>
    <m/>
    <m/>
    <x v="0"/>
    <m/>
    <x v="0"/>
  </r>
  <r>
    <s v="FRA2160724717Q2 2021EUR"/>
    <x v="4"/>
    <n v="47735"/>
    <s v="AGENCE TERRONES ARCHITECTES INGENIEURS ASSOCIES"/>
    <n v="2160724717"/>
    <s v="Q2 2021"/>
    <s v="EUR"/>
    <n v="552.78"/>
    <n v="552.78"/>
    <n v="0"/>
    <n v="552.78"/>
    <n v="0"/>
    <x v="0"/>
    <m/>
    <m/>
    <m/>
    <m/>
    <s v="none"/>
    <m/>
    <m/>
    <m/>
    <x v="0"/>
    <m/>
    <x v="0"/>
  </r>
  <r>
    <s v="FRA2160724717Q3 2021EUR"/>
    <x v="4"/>
    <n v="47735"/>
    <s v="AGENCE TERRONES ARCHITECTES INGENIEURS ASSOCIES"/>
    <n v="2160724717"/>
    <s v="Q3 2021"/>
    <s v="EUR"/>
    <n v="552.78"/>
    <n v="552.78"/>
    <n v="0"/>
    <n v="552.78"/>
    <n v="0"/>
    <x v="0"/>
    <m/>
    <m/>
    <m/>
    <m/>
    <s v="none"/>
    <m/>
    <m/>
    <m/>
    <x v="0"/>
    <m/>
    <x v="0"/>
  </r>
  <r>
    <s v="FRA2160724717Q4 2021EUR"/>
    <x v="4"/>
    <n v="47735"/>
    <s v="AGENCE TERRONES ARCHITECTES INGENIEURS ASSOCIES"/>
    <n v="2160724717"/>
    <s v="Q4 2021"/>
    <s v="EUR"/>
    <n v="552.92999999999995"/>
    <n v="552.92999999999995"/>
    <n v="0"/>
    <n v="552.92999999999995"/>
    <n v="0"/>
    <x v="0"/>
    <m/>
    <m/>
    <m/>
    <m/>
    <s v="none"/>
    <m/>
    <m/>
    <m/>
    <x v="0"/>
    <m/>
    <x v="0"/>
  </r>
  <r>
    <s v="FRA120406831Q0 2021EUR"/>
    <x v="4"/>
    <n v="211316"/>
    <s v="GOOD EPICES"/>
    <n v="120406831"/>
    <s v="Q0 2021"/>
    <s v="EUR"/>
    <n v="2839.38"/>
    <n v="2839.38"/>
    <n v="0"/>
    <n v="2839.38"/>
    <n v="0"/>
    <x v="0"/>
    <m/>
    <m/>
    <m/>
    <m/>
    <s v="none"/>
    <m/>
    <m/>
    <m/>
    <x v="0"/>
    <m/>
    <x v="0"/>
  </r>
  <r>
    <s v="FRA120406831Q1 2021EUR"/>
    <x v="4"/>
    <n v="211316"/>
    <s v="GOOD EPICES"/>
    <n v="120406831"/>
    <s v="Q1 2021"/>
    <s v="EUR"/>
    <n v="434.84"/>
    <n v="434.8374"/>
    <n v="2.5999999999726199E-3"/>
    <n v="434.84"/>
    <n v="0"/>
    <x v="0"/>
    <m/>
    <m/>
    <m/>
    <m/>
    <s v="none"/>
    <m/>
    <m/>
    <m/>
    <x v="0"/>
    <m/>
    <x v="0"/>
  </r>
  <r>
    <s v="FRA120406831Q2 2021EUR"/>
    <x v="4"/>
    <n v="211316"/>
    <s v="GOOD EPICES"/>
    <n v="120406831"/>
    <s v="Q2 2021"/>
    <s v="EUR"/>
    <n v="963.19"/>
    <n v="963.18600000000004"/>
    <n v="4.0000000000190898E-3"/>
    <n v="963.19"/>
    <n v="0"/>
    <x v="0"/>
    <m/>
    <m/>
    <m/>
    <m/>
    <s v="none"/>
    <m/>
    <m/>
    <m/>
    <x v="0"/>
    <m/>
    <x v="0"/>
  </r>
  <r>
    <s v="FRA120406831Q3 2021EUR"/>
    <x v="4"/>
    <n v="211316"/>
    <s v="GOOD EPICES"/>
    <n v="120406831"/>
    <s v="Q3 2021"/>
    <s v="EUR"/>
    <n v="2448.29"/>
    <n v="2448.2928000000002"/>
    <n v="-2.8000000002066298E-3"/>
    <n v="2448.29"/>
    <n v="0"/>
    <x v="0"/>
    <m/>
    <m/>
    <m/>
    <m/>
    <s v="none"/>
    <m/>
    <m/>
    <m/>
    <x v="0"/>
    <m/>
    <x v="0"/>
  </r>
  <r>
    <s v="FRA120406831Q4 2021EUR"/>
    <x v="4"/>
    <n v="211316"/>
    <s v="GOOD EPICES"/>
    <n v="120406831"/>
    <s v="Q4 2021"/>
    <s v="EUR"/>
    <n v="2208.87"/>
    <n v="2208.8742000000002"/>
    <n v="-4.2000000003099497E-3"/>
    <n v="2208.87"/>
    <n v="0"/>
    <x v="0"/>
    <m/>
    <m/>
    <m/>
    <m/>
    <s v="none"/>
    <m/>
    <m/>
    <m/>
    <x v="0"/>
    <m/>
    <x v="0"/>
  </r>
  <r>
    <s v="FRA2191706367Q0 2021EUR"/>
    <x v="4"/>
    <n v="345175"/>
    <s v="MADURUIN"/>
    <n v="2191706367"/>
    <s v="Q0 2021"/>
    <s v="EUR"/>
    <n v="1019.52"/>
    <n v="1019.5185"/>
    <n v="1.4999999999645199E-3"/>
    <n v="1019.52"/>
    <n v="0"/>
    <x v="0"/>
    <m/>
    <m/>
    <m/>
    <m/>
    <s v="none"/>
    <m/>
    <m/>
    <m/>
    <x v="0"/>
    <m/>
    <x v="0"/>
  </r>
  <r>
    <s v="FRA2191706367Q1 2021EUR"/>
    <x v="4"/>
    <n v="345175"/>
    <s v="MADURUIN"/>
    <n v="2191706367"/>
    <s v="Q1 2021"/>
    <s v="EUR"/>
    <n v="295.95"/>
    <n v="295.95"/>
    <n v="0"/>
    <n v="295.95"/>
    <n v="0"/>
    <x v="0"/>
    <m/>
    <m/>
    <m/>
    <m/>
    <s v="none"/>
    <m/>
    <m/>
    <m/>
    <x v="0"/>
    <m/>
    <x v="0"/>
  </r>
  <r>
    <s v="FRA2191706367Q2 2021EUR"/>
    <x v="4"/>
    <n v="345175"/>
    <s v="MADURUIN"/>
    <n v="2191706367"/>
    <s v="Q2 2021"/>
    <s v="EUR"/>
    <n v="382.04"/>
    <n v="382.03800000000001"/>
    <n v="2.0000000000095402E-3"/>
    <n v="382.04"/>
    <n v="0"/>
    <x v="0"/>
    <m/>
    <m/>
    <m/>
    <m/>
    <s v="none"/>
    <m/>
    <m/>
    <m/>
    <x v="0"/>
    <m/>
    <x v="0"/>
  </r>
  <r>
    <s v="FRA2191706367Q3 2021EUR"/>
    <x v="4"/>
    <n v="345175"/>
    <s v="MADURUIN"/>
    <n v="2191706367"/>
    <s v="Q3 2021"/>
    <s v="EUR"/>
    <n v="457.09"/>
    <n v="457.09050000000002"/>
    <n v="-5.0000000004501999E-4"/>
    <n v="457.09"/>
    <n v="0"/>
    <x v="0"/>
    <m/>
    <m/>
    <m/>
    <m/>
    <s v="none"/>
    <m/>
    <m/>
    <m/>
    <x v="0"/>
    <m/>
    <x v="0"/>
  </r>
  <r>
    <s v="FRA2191706367Q4 2021EUR"/>
    <x v="4"/>
    <n v="345175"/>
    <s v="MADURUIN"/>
    <n v="2191706367"/>
    <s v="Q4 2021"/>
    <s v="EUR"/>
    <n v="410.66"/>
    <n v="410.65499999999997"/>
    <n v="5.0000000000522899E-3"/>
    <n v="410.66"/>
    <n v="0"/>
    <x v="0"/>
    <m/>
    <m/>
    <m/>
    <m/>
    <s v="none"/>
    <m/>
    <m/>
    <m/>
    <x v="0"/>
    <m/>
    <x v="0"/>
  </r>
  <r>
    <s v="FRA220816804Q1 2021EUR"/>
    <x v="4"/>
    <n v="44070"/>
    <s v="M.B.I"/>
    <n v="220816804"/>
    <s v="Q1 2021"/>
    <s v="EUR"/>
    <n v="588.35"/>
    <n v="588.35159999999996"/>
    <n v="-1.5999999999394201E-3"/>
    <n v="588.35"/>
    <n v="0"/>
    <x v="0"/>
    <m/>
    <m/>
    <m/>
    <m/>
    <s v="none"/>
    <m/>
    <m/>
    <m/>
    <x v="0"/>
    <m/>
    <x v="0"/>
  </r>
  <r>
    <s v="FRA220816804Q2 2021EUR"/>
    <x v="4"/>
    <n v="44070"/>
    <s v="M.B.I"/>
    <n v="220816804"/>
    <s v="Q2 2021"/>
    <s v="EUR"/>
    <n v="2218.56"/>
    <n v="2218.56"/>
    <n v="0"/>
    <n v="2218.56"/>
    <n v="0"/>
    <x v="0"/>
    <m/>
    <m/>
    <m/>
    <m/>
    <s v="none"/>
    <m/>
    <m/>
    <m/>
    <x v="0"/>
    <m/>
    <x v="0"/>
  </r>
  <r>
    <s v="FRA220816804Q3 2021EUR"/>
    <x v="4"/>
    <n v="44070"/>
    <s v="M.B.I"/>
    <n v="220816804"/>
    <s v="Q3 2021"/>
    <s v="EUR"/>
    <n v="1855.65"/>
    <n v="1855.6485"/>
    <n v="1.50000000007821E-3"/>
    <n v="1855.65"/>
    <n v="0"/>
    <x v="0"/>
    <m/>
    <m/>
    <m/>
    <m/>
    <s v="none"/>
    <m/>
    <m/>
    <m/>
    <x v="0"/>
    <m/>
    <x v="0"/>
  </r>
  <r>
    <s v="FRA220816804Q4 2021EUR"/>
    <x v="4"/>
    <n v="44070"/>
    <s v="M.B.I"/>
    <n v="220816804"/>
    <s v="Q4 2021"/>
    <s v="EUR"/>
    <n v="1949.73"/>
    <n v="1949.73"/>
    <n v="0"/>
    <n v="1949.73"/>
    <n v="0"/>
    <x v="0"/>
    <m/>
    <m/>
    <m/>
    <m/>
    <s v="none"/>
    <m/>
    <m/>
    <m/>
    <x v="0"/>
    <m/>
    <x v="0"/>
  </r>
  <r>
    <s v="FRA2203106780Q1 2021EUR"/>
    <x v="4"/>
    <n v="317017"/>
    <s v="PALATINO"/>
    <n v="2203106780"/>
    <s v="Q1 2021"/>
    <s v="EUR"/>
    <n v="5913.76"/>
    <n v="5913.7550000000001"/>
    <n v="5.0000000001091298E-3"/>
    <n v="5913.76"/>
    <n v="0"/>
    <x v="0"/>
    <m/>
    <m/>
    <m/>
    <m/>
    <s v="none"/>
    <m/>
    <m/>
    <m/>
    <x v="0"/>
    <m/>
    <x v="0"/>
  </r>
  <r>
    <s v="FRA2203106780Q2 2021EUR"/>
    <x v="4"/>
    <n v="317017"/>
    <s v="PALATINO"/>
    <n v="2203106780"/>
    <s v="Q2 2021"/>
    <s v="EUR"/>
    <n v="4222.5"/>
    <n v="4222.5"/>
    <n v="0"/>
    <n v="4222.5"/>
    <n v="0"/>
    <x v="0"/>
    <m/>
    <m/>
    <m/>
    <m/>
    <s v="none"/>
    <m/>
    <m/>
    <m/>
    <x v="0"/>
    <m/>
    <x v="0"/>
  </r>
  <r>
    <s v="FRA2203106780Q3 2021EUR"/>
    <x v="4"/>
    <n v="317017"/>
    <s v="PALATINO"/>
    <n v="2203106780"/>
    <s v="Q3 2021"/>
    <s v="EUR"/>
    <n v="10502.41"/>
    <n v="10502.4115"/>
    <n v="-1.50000000030559E-3"/>
    <n v="10502.41"/>
    <n v="0"/>
    <x v="0"/>
    <m/>
    <m/>
    <m/>
    <m/>
    <s v="none"/>
    <m/>
    <m/>
    <m/>
    <x v="0"/>
    <m/>
    <x v="0"/>
  </r>
  <r>
    <s v="FRA2203106780Q4 2021EUR"/>
    <x v="4"/>
    <n v="317017"/>
    <s v="PALATINO"/>
    <n v="2203106780"/>
    <s v="Q4 2021"/>
    <s v="EUR"/>
    <n v="6983.8"/>
    <n v="6983.8"/>
    <n v="0"/>
    <n v="6983.8"/>
    <n v="0"/>
    <x v="0"/>
    <m/>
    <m/>
    <m/>
    <m/>
    <s v="none"/>
    <m/>
    <m/>
    <m/>
    <x v="0"/>
    <m/>
    <x v="0"/>
  </r>
  <r>
    <s v="FRAFR4-20-2-115Q0 2021EUR"/>
    <x v="4"/>
    <n v="317017"/>
    <s v="PALATINO"/>
    <s v="FR4-20-2-115"/>
    <s v="Q0 2021"/>
    <s v="EUR"/>
    <n v="-4487.4183999999996"/>
    <n v="-4487.4214000000002"/>
    <n v="3.00000000061118E-3"/>
    <n v="-4487.4183999999996"/>
    <n v="0"/>
    <x v="0"/>
    <m/>
    <m/>
    <m/>
    <m/>
    <s v="none"/>
    <m/>
    <m/>
    <m/>
    <x v="0"/>
    <m/>
    <x v="0"/>
  </r>
  <r>
    <s v="FRA2202806729Q1 2021EUR"/>
    <x v="4"/>
    <n v="254171"/>
    <s v="EUROPE NET II"/>
    <n v="2202806729"/>
    <s v="Q1 2021"/>
    <s v="EUR"/>
    <n v="655.87"/>
    <n v="655.86969999999997"/>
    <n v="3.0000000003838003E-4"/>
    <n v="655.87"/>
    <n v="0"/>
    <x v="0"/>
    <m/>
    <m/>
    <m/>
    <m/>
    <s v="none"/>
    <m/>
    <m/>
    <m/>
    <x v="0"/>
    <m/>
    <x v="0"/>
  </r>
  <r>
    <s v="FRA2202806729Q2 2021EUR"/>
    <x v="4"/>
    <n v="254171"/>
    <s v="EUROPE NET II"/>
    <n v="2202806729"/>
    <s v="Q2 2021"/>
    <s v="EUR"/>
    <n v="3357.84"/>
    <n v="3357.8443000000002"/>
    <n v="-4.3000000000574801E-3"/>
    <n v="3357.84"/>
    <n v="0"/>
    <x v="0"/>
    <m/>
    <m/>
    <m/>
    <m/>
    <s v="none"/>
    <m/>
    <m/>
    <m/>
    <x v="0"/>
    <m/>
    <x v="0"/>
  </r>
  <r>
    <s v="FRA2202806729Q3 2021EUR"/>
    <x v="4"/>
    <n v="254171"/>
    <s v="EUROPE NET II"/>
    <n v="2202806729"/>
    <s v="Q3 2021"/>
    <s v="EUR"/>
    <n v="18826.5"/>
    <n v="18826.497100000001"/>
    <n v="2.8999999994994102E-3"/>
    <n v="18826.5"/>
    <n v="0"/>
    <x v="0"/>
    <m/>
    <m/>
    <m/>
    <m/>
    <s v="none"/>
    <m/>
    <m/>
    <m/>
    <x v="0"/>
    <m/>
    <x v="0"/>
  </r>
  <r>
    <s v="FRA2202806729Q4 2021EUR"/>
    <x v="4"/>
    <n v="254171"/>
    <s v="EUROPE NET II"/>
    <n v="2202806729"/>
    <s v="Q4 2021"/>
    <s v="EUR"/>
    <n v="12463.03"/>
    <n v="12463.025299999999"/>
    <n v="4.7000000013213104E-3"/>
    <n v="12463.03"/>
    <n v="0"/>
    <x v="0"/>
    <m/>
    <m/>
    <m/>
    <m/>
    <s v="none"/>
    <m/>
    <m/>
    <m/>
    <x v="0"/>
    <m/>
    <x v="0"/>
  </r>
  <r>
    <s v="FRA2203106781Q1 2021EUR"/>
    <x v="4"/>
    <n v="105634"/>
    <s v="DINOVIA"/>
    <n v="2203106781"/>
    <s v="Q1 2021"/>
    <s v="EUR"/>
    <n v="4.0999999999999996"/>
    <n v="4.0999999999999996"/>
    <n v="0"/>
    <n v="4.0999999999999996"/>
    <n v="0"/>
    <x v="0"/>
    <m/>
    <m/>
    <m/>
    <m/>
    <s v="none"/>
    <m/>
    <m/>
    <m/>
    <x v="0"/>
    <m/>
    <x v="0"/>
  </r>
  <r>
    <s v="FRA2203106781Q2 2021EUR"/>
    <x v="4"/>
    <n v="105634"/>
    <s v="DINOVIA"/>
    <n v="2203106781"/>
    <s v="Q2 2021"/>
    <s v="EUR"/>
    <n v="26.93"/>
    <n v="26.93"/>
    <n v="0"/>
    <n v="26.93"/>
    <n v="0"/>
    <x v="0"/>
    <m/>
    <m/>
    <m/>
    <m/>
    <s v="none"/>
    <m/>
    <m/>
    <m/>
    <x v="0"/>
    <m/>
    <x v="0"/>
  </r>
  <r>
    <s v="FRA2203106781Q3 2021EUR"/>
    <x v="4"/>
    <n v="105634"/>
    <s v="DINOVIA"/>
    <n v="2203106781"/>
    <s v="Q3 2021"/>
    <s v="EUR"/>
    <n v="49.02"/>
    <n v="49.018000000000001"/>
    <n v="2.0000000000024399E-3"/>
    <n v="49.02"/>
    <n v="0"/>
    <x v="0"/>
    <m/>
    <m/>
    <m/>
    <m/>
    <s v="none"/>
    <m/>
    <m/>
    <m/>
    <x v="0"/>
    <m/>
    <x v="0"/>
  </r>
  <r>
    <s v="FRA2203106781Q4 2021EUR"/>
    <x v="4"/>
    <n v="105634"/>
    <s v="DINOVIA"/>
    <n v="2203106781"/>
    <s v="Q4 2021"/>
    <s v="EUR"/>
    <n v="37.33"/>
    <n v="37.332500000000003"/>
    <n v="-2.50000000000483E-3"/>
    <n v="37.33"/>
    <n v="0"/>
    <x v="0"/>
    <m/>
    <m/>
    <m/>
    <m/>
    <s v="none"/>
    <m/>
    <m/>
    <m/>
    <x v="0"/>
    <m/>
    <x v="0"/>
  </r>
  <r>
    <s v="FRA2207206759Q0 2021EUR"/>
    <x v="4"/>
    <n v="347888"/>
    <s v="SOCOTEC DIAGNOSTIC"/>
    <n v="2207206759"/>
    <s v="Q0 2021"/>
    <s v="EUR"/>
    <n v="64.5"/>
    <n v="64.5"/>
    <n v="0"/>
    <n v="64.5"/>
    <n v="0"/>
    <x v="0"/>
    <m/>
    <m/>
    <m/>
    <m/>
    <s v="none"/>
    <m/>
    <m/>
    <m/>
    <x v="0"/>
    <m/>
    <x v="0"/>
  </r>
  <r>
    <s v="FRA2207206759Q1 2021EUR"/>
    <x v="4"/>
    <n v="347888"/>
    <s v="SOCOTEC DIAGNOSTIC"/>
    <n v="2207206759"/>
    <s v="Q1 2021"/>
    <s v="EUR"/>
    <n v="60"/>
    <n v="60"/>
    <n v="0"/>
    <n v="60"/>
    <n v="0"/>
    <x v="0"/>
    <m/>
    <m/>
    <m/>
    <m/>
    <s v="none"/>
    <m/>
    <m/>
    <m/>
    <x v="0"/>
    <m/>
    <x v="0"/>
  </r>
  <r>
    <s v="FRA2207206759Q2 2021EUR"/>
    <x v="4"/>
    <n v="347888"/>
    <s v="SOCOTEC DIAGNOSTIC"/>
    <n v="2207206759"/>
    <s v="Q2 2021"/>
    <s v="EUR"/>
    <n v="163.85"/>
    <n v="163.85"/>
    <n v="0"/>
    <n v="163.85"/>
    <n v="0"/>
    <x v="0"/>
    <m/>
    <m/>
    <m/>
    <m/>
    <s v="none"/>
    <m/>
    <m/>
    <m/>
    <x v="0"/>
    <m/>
    <x v="0"/>
  </r>
  <r>
    <s v="FRA2207206759Q3 2021EUR"/>
    <x v="4"/>
    <n v="347888"/>
    <s v="SOCOTEC DIAGNOSTIC"/>
    <n v="2207206759"/>
    <s v="Q3 2021"/>
    <s v="EUR"/>
    <n v="15"/>
    <n v="15"/>
    <n v="0"/>
    <n v="15"/>
    <n v="0"/>
    <x v="0"/>
    <m/>
    <m/>
    <m/>
    <m/>
    <s v="none"/>
    <m/>
    <m/>
    <m/>
    <x v="0"/>
    <m/>
    <x v="0"/>
  </r>
  <r>
    <s v="FRA2207206759Q4 2021EUR"/>
    <x v="4"/>
    <n v="347888"/>
    <s v="SOCOTEC DIAGNOSTIC"/>
    <n v="2207206759"/>
    <s v="Q4 2021"/>
    <s v="EUR"/>
    <n v="108.55"/>
    <n v="108.55"/>
    <n v="0"/>
    <n v="108.55"/>
    <n v="0"/>
    <x v="0"/>
    <m/>
    <m/>
    <m/>
    <m/>
    <s v="none"/>
    <m/>
    <m/>
    <m/>
    <x v="0"/>
    <m/>
    <x v="0"/>
  </r>
  <r>
    <s v="FRA2204406737Q0 2021EUR"/>
    <x v="4"/>
    <n v="320680"/>
    <s v="AZMAN GESTION"/>
    <n v="2204406737"/>
    <s v="Q0 2021"/>
    <s v="EUR"/>
    <n v="2612.5"/>
    <n v="2612.5"/>
    <n v="0"/>
    <n v="2612.5"/>
    <n v="0"/>
    <x v="0"/>
    <m/>
    <m/>
    <m/>
    <m/>
    <s v="none"/>
    <m/>
    <m/>
    <m/>
    <x v="0"/>
    <m/>
    <x v="0"/>
  </r>
  <r>
    <s v="FRA2204406737Q1 2021EUR"/>
    <x v="4"/>
    <n v="320680"/>
    <s v="AZMAN GESTION"/>
    <n v="2204406737"/>
    <s v="Q1 2021"/>
    <s v="EUR"/>
    <n v="2455.5"/>
    <n v="2455.5"/>
    <n v="0"/>
    <n v="2455.5"/>
    <n v="0"/>
    <x v="0"/>
    <m/>
    <m/>
    <m/>
    <m/>
    <s v="none"/>
    <m/>
    <m/>
    <m/>
    <x v="0"/>
    <m/>
    <x v="0"/>
  </r>
  <r>
    <s v="FRA2204406737Q2 2021EUR"/>
    <x v="4"/>
    <n v="320680"/>
    <s v="AZMAN GESTION"/>
    <n v="2204406737"/>
    <s v="Q2 2021"/>
    <s v="EUR"/>
    <n v="1590"/>
    <n v="1590"/>
    <n v="0"/>
    <n v="1590"/>
    <n v="0"/>
    <x v="0"/>
    <m/>
    <m/>
    <m/>
    <m/>
    <s v="none"/>
    <m/>
    <m/>
    <m/>
    <x v="0"/>
    <m/>
    <x v="0"/>
  </r>
  <r>
    <s v="FRA2204406737Q3 2021EUR"/>
    <x v="4"/>
    <n v="320680"/>
    <s v="AZMAN GESTION"/>
    <n v="2204406737"/>
    <s v="Q3 2021"/>
    <s v="EUR"/>
    <n v="6570"/>
    <n v="6570"/>
    <n v="0"/>
    <n v="6570"/>
    <n v="0"/>
    <x v="0"/>
    <m/>
    <m/>
    <m/>
    <m/>
    <s v="none"/>
    <m/>
    <m/>
    <m/>
    <x v="0"/>
    <m/>
    <x v="0"/>
  </r>
  <r>
    <s v="FRA2204406737Q4 2021EUR"/>
    <x v="4"/>
    <n v="320680"/>
    <s v="AZMAN GESTION"/>
    <n v="2204406737"/>
    <s v="Q4 2021"/>
    <s v="EUR"/>
    <n v="3043"/>
    <n v="3043"/>
    <n v="0"/>
    <n v="3043"/>
    <n v="0"/>
    <x v="0"/>
    <m/>
    <m/>
    <m/>
    <m/>
    <s v="none"/>
    <m/>
    <m/>
    <m/>
    <x v="0"/>
    <m/>
    <x v="0"/>
  </r>
  <r>
    <s v="FRA2196605884Q0 2021EUR"/>
    <x v="4"/>
    <n v="107855"/>
    <s v="CREA2F"/>
    <n v="2196605884"/>
    <s v="Q0 2021"/>
    <s v="EUR"/>
    <n v="4872.43"/>
    <n v="4872.4319999999998"/>
    <n v="-1.9999999994979498E-3"/>
    <n v="4872.43"/>
    <n v="0"/>
    <x v="0"/>
    <m/>
    <m/>
    <m/>
    <m/>
    <s v="none"/>
    <m/>
    <m/>
    <m/>
    <x v="0"/>
    <m/>
    <x v="0"/>
  </r>
  <r>
    <s v="FRA2196605884Q1 2021EUR"/>
    <x v="4"/>
    <n v="107855"/>
    <s v="CREA2F"/>
    <n v="2196605884"/>
    <s v="Q1 2021"/>
    <s v="EUR"/>
    <n v="97.5"/>
    <n v="97.5"/>
    <n v="0"/>
    <n v="97.5"/>
    <n v="0"/>
    <x v="0"/>
    <m/>
    <m/>
    <m/>
    <m/>
    <s v="none"/>
    <m/>
    <m/>
    <m/>
    <x v="0"/>
    <m/>
    <x v="0"/>
  </r>
  <r>
    <s v="FRA2196605884Q2 2021EUR"/>
    <x v="4"/>
    <n v="107855"/>
    <s v="CREA2F"/>
    <n v="2196605884"/>
    <s v="Q2 2021"/>
    <s v="EUR"/>
    <n v="143.5"/>
    <n v="143.5"/>
    <n v="0"/>
    <n v="143.5"/>
    <n v="0"/>
    <x v="0"/>
    <m/>
    <m/>
    <m/>
    <m/>
    <s v="none"/>
    <m/>
    <m/>
    <m/>
    <x v="0"/>
    <m/>
    <x v="0"/>
  </r>
  <r>
    <s v="FRA2196605884Q3 2021EUR"/>
    <x v="4"/>
    <n v="107855"/>
    <s v="CREA2F"/>
    <n v="2196605884"/>
    <s v="Q3 2021"/>
    <s v="EUR"/>
    <n v="162"/>
    <n v="162"/>
    <n v="0"/>
    <n v="162"/>
    <n v="0"/>
    <x v="0"/>
    <m/>
    <m/>
    <m/>
    <m/>
    <s v="none"/>
    <m/>
    <m/>
    <m/>
    <x v="0"/>
    <m/>
    <x v="0"/>
  </r>
  <r>
    <s v="FRA2196605884Q4 2021EUR"/>
    <x v="4"/>
    <n v="107855"/>
    <s v="CREA2F"/>
    <n v="2196605884"/>
    <s v="Q4 2021"/>
    <s v="EUR"/>
    <n v="143.94999999999999"/>
    <n v="143.94999999999999"/>
    <n v="0"/>
    <n v="143.94999999999999"/>
    <n v="0"/>
    <x v="0"/>
    <m/>
    <m/>
    <m/>
    <m/>
    <s v="none"/>
    <m/>
    <m/>
    <m/>
    <x v="0"/>
    <m/>
    <x v="0"/>
  </r>
  <r>
    <s v="FRA120406701Q1 2021EUR"/>
    <x v="4"/>
    <n v="346283"/>
    <s v="FEEL GOOD (BISTROTEA)"/>
    <n v="120406701"/>
    <s v="Q1 2021"/>
    <s v="EUR"/>
    <n v="13.8"/>
    <n v="13.8"/>
    <n v="0"/>
    <n v="13.8"/>
    <n v="0"/>
    <x v="0"/>
    <m/>
    <m/>
    <m/>
    <m/>
    <s v="none"/>
    <m/>
    <m/>
    <m/>
    <x v="0"/>
    <m/>
    <x v="0"/>
  </r>
  <r>
    <s v="FRA120406701Q3 2021EUR"/>
    <x v="4"/>
    <n v="346283"/>
    <s v="FEEL GOOD (BISTROTEA)"/>
    <n v="120406701"/>
    <s v="Q3 2021"/>
    <s v="EUR"/>
    <n v="6.11"/>
    <n v="6.11"/>
    <n v="0"/>
    <n v="6.11"/>
    <n v="0"/>
    <x v="0"/>
    <m/>
    <m/>
    <m/>
    <m/>
    <s v="none"/>
    <m/>
    <m/>
    <m/>
    <x v="0"/>
    <m/>
    <x v="0"/>
  </r>
  <r>
    <s v="FRA120406701Q4 2021EUR"/>
    <x v="4"/>
    <n v="346283"/>
    <s v="FEEL GOOD (BISTROTEA)"/>
    <n v="120406701"/>
    <s v="Q4 2021"/>
    <s v="EUR"/>
    <n v="122.1"/>
    <n v="122.1"/>
    <n v="0"/>
    <n v="122.1"/>
    <n v="0"/>
    <x v="0"/>
    <m/>
    <m/>
    <m/>
    <m/>
    <s v="none"/>
    <m/>
    <m/>
    <m/>
    <x v="0"/>
    <m/>
    <x v="0"/>
  </r>
  <r>
    <s v="FRA2203606654Q0 2021EUR"/>
    <x v="4"/>
    <n v="54224"/>
    <s v="SAPS (SERVICE ACCUEIL PREVENTION SECURITE PRIVEE)"/>
    <n v="2203606654"/>
    <s v="Q0 2021"/>
    <s v="EUR"/>
    <n v="2045.61"/>
    <n v="2045.6081999999999"/>
    <n v="1.8000000000029099E-3"/>
    <n v="2045.61"/>
    <n v="0"/>
    <x v="0"/>
    <m/>
    <m/>
    <m/>
    <m/>
    <s v="none"/>
    <m/>
    <m/>
    <m/>
    <x v="0"/>
    <m/>
    <x v="0"/>
  </r>
  <r>
    <s v="FRA2203606654Q1 2021EUR"/>
    <x v="4"/>
    <n v="54224"/>
    <s v="SAPS (SERVICE ACCUEIL PREVENTION SECURITE PRIVEE)"/>
    <n v="2203606654"/>
    <s v="Q1 2021"/>
    <s v="EUR"/>
    <n v="417.54"/>
    <n v="417.54"/>
    <n v="0"/>
    <n v="417.54"/>
    <n v="0"/>
    <x v="0"/>
    <m/>
    <m/>
    <m/>
    <m/>
    <s v="none"/>
    <m/>
    <m/>
    <m/>
    <x v="0"/>
    <m/>
    <x v="0"/>
  </r>
  <r>
    <s v="FRA2203606654Q2 2021EUR"/>
    <x v="4"/>
    <n v="54224"/>
    <s v="SAPS (SERVICE ACCUEIL PREVENTION SECURITE PRIVEE)"/>
    <n v="2203606654"/>
    <s v="Q2 2021"/>
    <s v="EUR"/>
    <n v="438.06"/>
    <n v="438.06"/>
    <n v="0"/>
    <n v="438.06"/>
    <n v="0"/>
    <x v="0"/>
    <m/>
    <m/>
    <m/>
    <m/>
    <s v="none"/>
    <m/>
    <m/>
    <m/>
    <x v="0"/>
    <m/>
    <x v="0"/>
  </r>
  <r>
    <s v="FRA2203606654Q3 2021EUR"/>
    <x v="4"/>
    <n v="54224"/>
    <s v="SAPS (SERVICE ACCUEIL PREVENTION SECURITE PRIVEE)"/>
    <n v="2203606654"/>
    <s v="Q3 2021"/>
    <s v="EUR"/>
    <n v="434.21"/>
    <n v="434.20859999999999"/>
    <n v="1.39999999998963E-3"/>
    <n v="434.21"/>
    <n v="0"/>
    <x v="0"/>
    <m/>
    <m/>
    <m/>
    <m/>
    <s v="none"/>
    <m/>
    <m/>
    <m/>
    <x v="0"/>
    <m/>
    <x v="0"/>
  </r>
  <r>
    <s v="FRA2203606654Q4 2021EUR"/>
    <x v="4"/>
    <n v="54224"/>
    <s v="SAPS (SERVICE ACCUEIL PREVENTION SECURITE PRIVEE)"/>
    <n v="2203606654"/>
    <s v="Q4 2021"/>
    <s v="EUR"/>
    <n v="434.71"/>
    <n v="434.71260000000001"/>
    <n v="-2.6000000000294598E-3"/>
    <n v="434.71"/>
    <n v="0"/>
    <x v="0"/>
    <m/>
    <m/>
    <m/>
    <m/>
    <s v="none"/>
    <m/>
    <m/>
    <m/>
    <x v="0"/>
    <m/>
    <x v="0"/>
  </r>
  <r>
    <s v="FRA1201406649Q1 2021EUR"/>
    <x v="4"/>
    <n v="51840"/>
    <s v="LES 2 MARMOTTES"/>
    <n v="1201406649"/>
    <s v="Q1 2021"/>
    <s v="EUR"/>
    <n v="58.7"/>
    <n v="58.7"/>
    <n v="0"/>
    <n v="58.7"/>
    <n v="0"/>
    <x v="0"/>
    <m/>
    <m/>
    <m/>
    <m/>
    <s v="none"/>
    <m/>
    <m/>
    <m/>
    <x v="0"/>
    <m/>
    <x v="0"/>
  </r>
  <r>
    <s v="FRA1201406649Q2 2021EUR"/>
    <x v="4"/>
    <n v="51840"/>
    <s v="LES 2 MARMOTTES"/>
    <n v="1201406649"/>
    <s v="Q2 2021"/>
    <s v="EUR"/>
    <n v="21.65"/>
    <n v="21.65"/>
    <n v="0"/>
    <n v="21.65"/>
    <n v="0"/>
    <x v="0"/>
    <m/>
    <m/>
    <m/>
    <m/>
    <s v="none"/>
    <m/>
    <m/>
    <m/>
    <x v="0"/>
    <m/>
    <x v="0"/>
  </r>
  <r>
    <s v="FRA1201406649Q3 2021EUR"/>
    <x v="4"/>
    <n v="51840"/>
    <s v="LES 2 MARMOTTES"/>
    <n v="1201406649"/>
    <s v="Q3 2021"/>
    <s v="EUR"/>
    <n v="197.7"/>
    <n v="197.7"/>
    <n v="0"/>
    <n v="197.7"/>
    <n v="0"/>
    <x v="0"/>
    <m/>
    <m/>
    <m/>
    <m/>
    <s v="none"/>
    <m/>
    <m/>
    <m/>
    <x v="0"/>
    <m/>
    <x v="0"/>
  </r>
  <r>
    <s v="FRA1201406649Q4 2021EUR"/>
    <x v="4"/>
    <n v="51840"/>
    <s v="LES 2 MARMOTTES"/>
    <n v="1201406649"/>
    <s v="Q4 2021"/>
    <s v="EUR"/>
    <n v="142.55000000000001"/>
    <n v="142.55000000000001"/>
    <n v="0"/>
    <n v="142.55000000000001"/>
    <n v="0"/>
    <x v="0"/>
    <m/>
    <m/>
    <m/>
    <m/>
    <s v="none"/>
    <m/>
    <m/>
    <m/>
    <x v="0"/>
    <m/>
    <x v="0"/>
  </r>
  <r>
    <s v="FRA2197805981Q0 2021EUR"/>
    <x v="4"/>
    <n v="258979"/>
    <s v="GRANJARD"/>
    <n v="2197805981"/>
    <s v="Q0 2021"/>
    <s v="EUR"/>
    <n v="7210.53"/>
    <n v="7210.5280000000002"/>
    <n v="1.9999999994979498E-3"/>
    <n v="7210.53"/>
    <n v="0"/>
    <x v="0"/>
    <m/>
    <m/>
    <m/>
    <m/>
    <s v="none"/>
    <m/>
    <m/>
    <m/>
    <x v="0"/>
    <m/>
    <x v="0"/>
  </r>
  <r>
    <s v="FRA2197805981Q1 2021EUR"/>
    <x v="4"/>
    <n v="258979"/>
    <s v="GRANJARD"/>
    <n v="2197805981"/>
    <s v="Q1 2021"/>
    <s v="EUR"/>
    <n v="4671.21"/>
    <n v="4671.2094999999999"/>
    <n v="5.0000000010186297E-4"/>
    <n v="4671.21"/>
    <n v="0"/>
    <x v="0"/>
    <m/>
    <m/>
    <m/>
    <m/>
    <s v="none"/>
    <m/>
    <m/>
    <m/>
    <x v="0"/>
    <m/>
    <x v="0"/>
  </r>
  <r>
    <s v="FRA2197805981Q2 2021EUR"/>
    <x v="4"/>
    <n v="258979"/>
    <s v="GRANJARD"/>
    <n v="2197805981"/>
    <s v="Q2 2021"/>
    <s v="EUR"/>
    <n v="1659.24"/>
    <n v="1659.2435"/>
    <n v="-3.5000000000309198E-3"/>
    <n v="1659.24"/>
    <n v="0"/>
    <x v="0"/>
    <m/>
    <m/>
    <m/>
    <m/>
    <s v="none"/>
    <m/>
    <m/>
    <m/>
    <x v="0"/>
    <m/>
    <x v="0"/>
  </r>
  <r>
    <s v="FRA2197805981Q3 2021EUR"/>
    <x v="4"/>
    <n v="258979"/>
    <s v="GRANJARD"/>
    <n v="2197805981"/>
    <s v="Q3 2021"/>
    <s v="EUR"/>
    <n v="3925.53"/>
    <n v="3925.5340000000001"/>
    <n v="-3.9999999999054099E-3"/>
    <n v="3925.53"/>
    <n v="0"/>
    <x v="0"/>
    <m/>
    <m/>
    <m/>
    <m/>
    <s v="none"/>
    <m/>
    <m/>
    <m/>
    <x v="0"/>
    <m/>
    <x v="0"/>
  </r>
  <r>
    <s v="FRA2197805981Q4 2021EUR"/>
    <x v="4"/>
    <n v="258979"/>
    <s v="GRANJARD"/>
    <n v="2197805981"/>
    <s v="Q4 2021"/>
    <s v="EUR"/>
    <n v="13403.75"/>
    <n v="13403.754499999999"/>
    <n v="-4.4999999990977804E-3"/>
    <n v="13403.75"/>
    <n v="0"/>
    <x v="0"/>
    <m/>
    <m/>
    <m/>
    <m/>
    <s v="none"/>
    <m/>
    <m/>
    <m/>
    <x v="0"/>
    <m/>
    <x v="0"/>
  </r>
  <r>
    <s v="FRA2207206561Q0 2021EUR"/>
    <x v="4"/>
    <n v="300406"/>
    <s v="SOCOTEC FORMATION"/>
    <n v="2207206561"/>
    <s v="Q0 2021"/>
    <s v="EUR"/>
    <n v="247.16"/>
    <n v="247.15639999999999"/>
    <n v="3.6000000000058199E-3"/>
    <n v="247.16"/>
    <n v="0"/>
    <x v="0"/>
    <m/>
    <m/>
    <m/>
    <m/>
    <s v="none"/>
    <m/>
    <m/>
    <m/>
    <x v="0"/>
    <m/>
    <x v="0"/>
  </r>
  <r>
    <s v="FRA2207206561Q1 2021EUR"/>
    <x v="4"/>
    <n v="300406"/>
    <s v="SOCOTEC FORMATION"/>
    <n v="2207206561"/>
    <s v="Q1 2021"/>
    <s v="EUR"/>
    <n v="1419.14"/>
    <n v="1419.143"/>
    <n v="-2.9999999999290499E-3"/>
    <n v="1419.14"/>
    <n v="0"/>
    <x v="0"/>
    <m/>
    <m/>
    <m/>
    <m/>
    <s v="none"/>
    <m/>
    <m/>
    <m/>
    <x v="0"/>
    <m/>
    <x v="0"/>
  </r>
  <r>
    <s v="FRA2207206561Q2 2021EUR"/>
    <x v="4"/>
    <n v="300406"/>
    <s v="SOCOTEC FORMATION"/>
    <n v="2207206561"/>
    <s v="Q2 2021"/>
    <s v="EUR"/>
    <n v="1563.2"/>
    <n v="1563.1975"/>
    <n v="2.5000000000545601E-3"/>
    <n v="1563.2"/>
    <n v="0"/>
    <x v="0"/>
    <m/>
    <m/>
    <m/>
    <m/>
    <s v="none"/>
    <m/>
    <m/>
    <m/>
    <x v="0"/>
    <m/>
    <x v="0"/>
  </r>
  <r>
    <s v="FRA2207206561Q3 2021EUR"/>
    <x v="4"/>
    <n v="300406"/>
    <s v="SOCOTEC FORMATION"/>
    <n v="2207206561"/>
    <s v="Q3 2021"/>
    <s v="EUR"/>
    <n v="1249"/>
    <n v="1249"/>
    <n v="0"/>
    <n v="1249"/>
    <n v="0"/>
    <x v="0"/>
    <m/>
    <m/>
    <m/>
    <m/>
    <s v="none"/>
    <m/>
    <m/>
    <m/>
    <x v="0"/>
    <m/>
    <x v="0"/>
  </r>
  <r>
    <s v="FRA2207206561Q4 2021EUR"/>
    <x v="4"/>
    <n v="300406"/>
    <s v="SOCOTEC FORMATION"/>
    <n v="2207206561"/>
    <s v="Q4 2021"/>
    <s v="EUR"/>
    <n v="2566.02"/>
    <n v="2566.0225"/>
    <n v="-2.5000000000545601E-3"/>
    <n v="2566.02"/>
    <n v="0"/>
    <x v="0"/>
    <m/>
    <m/>
    <m/>
    <m/>
    <s v="none"/>
    <m/>
    <m/>
    <m/>
    <x v="0"/>
    <m/>
    <x v="0"/>
  </r>
  <r>
    <s v="FRA2205106583 TRAVAUXQ1 2021EUR"/>
    <x v="4"/>
    <n v="343010"/>
    <s v="CLIMATER MAINTENANCE IDF"/>
    <s v="2205106583 TRAVAUX"/>
    <s v="Q1 2021"/>
    <s v="EUR"/>
    <n v="19.829999999999998"/>
    <n v="19.829999999999998"/>
    <n v="0"/>
    <n v="19.829999999999998"/>
    <n v="0"/>
    <x v="0"/>
    <m/>
    <m/>
    <m/>
    <m/>
    <s v="none"/>
    <m/>
    <m/>
    <m/>
    <x v="0"/>
    <m/>
    <x v="0"/>
  </r>
  <r>
    <s v="FRA2205106583 TRAVAUXQ2 2021EUR"/>
    <x v="4"/>
    <n v="343010"/>
    <s v="CLIMATER MAINTENANCE IDF"/>
    <s v="2205106583 TRAVAUX"/>
    <s v="Q2 2021"/>
    <s v="EUR"/>
    <n v="448.14"/>
    <n v="448.14150000000001"/>
    <n v="-1.5000000000213701E-3"/>
    <n v="448.14"/>
    <n v="0"/>
    <x v="0"/>
    <m/>
    <m/>
    <m/>
    <m/>
    <s v="none"/>
    <m/>
    <m/>
    <m/>
    <x v="0"/>
    <m/>
    <x v="0"/>
  </r>
  <r>
    <s v="FRA2205106583 TRAVAUXQ3 2021EUR"/>
    <x v="4"/>
    <n v="343010"/>
    <s v="CLIMATER MAINTENANCE IDF"/>
    <s v="2205106583 TRAVAUX"/>
    <s v="Q3 2021"/>
    <s v="EUR"/>
    <n v="6656.74"/>
    <n v="6656.7386999999999"/>
    <n v="1.29999999990104E-3"/>
    <n v="6656.74"/>
    <n v="0"/>
    <x v="0"/>
    <m/>
    <m/>
    <m/>
    <m/>
    <s v="none"/>
    <m/>
    <m/>
    <m/>
    <x v="0"/>
    <m/>
    <x v="0"/>
  </r>
  <r>
    <s v="FRA2205106583 TRAVAUXQ4 2021EUR"/>
    <x v="4"/>
    <n v="343010"/>
    <s v="CLIMATER MAINTENANCE IDF"/>
    <s v="2205106583 TRAVAUX"/>
    <s v="Q4 2021"/>
    <s v="EUR"/>
    <n v="438.88"/>
    <n v="438.88139999999999"/>
    <n v="-1.39999999998963E-3"/>
    <n v="438.88"/>
    <n v="0"/>
    <x v="0"/>
    <m/>
    <m/>
    <m/>
    <m/>
    <s v="none"/>
    <m/>
    <m/>
    <m/>
    <x v="0"/>
    <m/>
    <x v="0"/>
  </r>
  <r>
    <s v="FRA2205106584 MAINTENANCEQ1 2021EUR"/>
    <x v="4"/>
    <n v="343010"/>
    <s v="CLIMATER MAINTENANCE IDF"/>
    <s v="2205106584 MAINTENANCE"/>
    <s v="Q1 2021"/>
    <s v="EUR"/>
    <n v="87.03"/>
    <n v="87.025000000000006"/>
    <n v="4.9999999999954499E-3"/>
    <n v="87.03"/>
    <n v="0"/>
    <x v="0"/>
    <m/>
    <m/>
    <m/>
    <m/>
    <s v="none"/>
    <m/>
    <m/>
    <m/>
    <x v="0"/>
    <m/>
    <x v="0"/>
  </r>
  <r>
    <s v="FRA2205106584 MAINTENANCEQ2 2021EUR"/>
    <x v="4"/>
    <n v="343010"/>
    <s v="CLIMATER MAINTENANCE IDF"/>
    <s v="2205106584 MAINTENANCE"/>
    <s v="Q2 2021"/>
    <s v="EUR"/>
    <n v="1515.31"/>
    <n v="1515.3074999999999"/>
    <n v="2.5000000000545601E-3"/>
    <n v="1515.31"/>
    <n v="0"/>
    <x v="0"/>
    <m/>
    <m/>
    <m/>
    <m/>
    <s v="none"/>
    <m/>
    <m/>
    <m/>
    <x v="0"/>
    <m/>
    <x v="0"/>
  </r>
  <r>
    <s v="FRA2205106584 MAINTENANCEQ3 2021EUR"/>
    <x v="4"/>
    <n v="343010"/>
    <s v="CLIMATER MAINTENANCE IDF"/>
    <s v="2205106584 MAINTENANCE"/>
    <s v="Q3 2021"/>
    <s v="EUR"/>
    <n v="576.79"/>
    <n v="576.78750000000002"/>
    <n v="2.4999999999408798E-3"/>
    <n v="576.79"/>
    <n v="0"/>
    <x v="0"/>
    <m/>
    <m/>
    <m/>
    <m/>
    <s v="none"/>
    <m/>
    <m/>
    <m/>
    <x v="0"/>
    <m/>
    <x v="0"/>
  </r>
  <r>
    <s v="FRA2205106584 MAINTENANCEQ4 2021EUR"/>
    <x v="4"/>
    <n v="343010"/>
    <s v="CLIMATER MAINTENANCE IDF"/>
    <s v="2205106584 MAINTENANCE"/>
    <s v="Q4 2021"/>
    <s v="EUR"/>
    <n v="772.69"/>
    <n v="772.68499999999995"/>
    <n v="5.0000000001091298E-3"/>
    <n v="772.69"/>
    <n v="0"/>
    <x v="0"/>
    <m/>
    <m/>
    <m/>
    <m/>
    <s v="none"/>
    <m/>
    <m/>
    <m/>
    <x v="0"/>
    <m/>
    <x v="0"/>
  </r>
  <r>
    <s v="FRA120506553Q1 2021EUR"/>
    <x v="4"/>
    <n v="343003"/>
    <s v="VIGNERONS ARDECHOIS"/>
    <n v="120506553"/>
    <s v="Q1 2021"/>
    <s v="EUR"/>
    <n v="26.6"/>
    <n v="26.6"/>
    <n v="0"/>
    <n v="26.6"/>
    <n v="0"/>
    <x v="0"/>
    <m/>
    <m/>
    <m/>
    <m/>
    <s v="none"/>
    <m/>
    <m/>
    <m/>
    <x v="0"/>
    <m/>
    <x v="0"/>
  </r>
  <r>
    <s v="FRA120506553Q2 2021EUR"/>
    <x v="4"/>
    <n v="343003"/>
    <s v="VIGNERONS ARDECHOIS"/>
    <n v="120506553"/>
    <s v="Q2 2021"/>
    <s v="EUR"/>
    <n v="42.91"/>
    <n v="42.91"/>
    <n v="0"/>
    <n v="42.91"/>
    <n v="0"/>
    <x v="0"/>
    <m/>
    <m/>
    <m/>
    <m/>
    <s v="none"/>
    <m/>
    <m/>
    <m/>
    <x v="0"/>
    <m/>
    <x v="0"/>
  </r>
  <r>
    <s v="FRA120506553Q3 2021EUR"/>
    <x v="4"/>
    <n v="343003"/>
    <s v="VIGNERONS ARDECHOIS"/>
    <n v="120506553"/>
    <s v="Q3 2021"/>
    <s v="EUR"/>
    <n v="154.41999999999999"/>
    <n v="154.41999999999999"/>
    <n v="0"/>
    <n v="154.41999999999999"/>
    <n v="0"/>
    <x v="0"/>
    <m/>
    <m/>
    <m/>
    <m/>
    <s v="none"/>
    <m/>
    <m/>
    <m/>
    <x v="0"/>
    <m/>
    <x v="0"/>
  </r>
  <r>
    <s v="FRA120506553Q4 2021EUR"/>
    <x v="4"/>
    <n v="343003"/>
    <s v="VIGNERONS ARDECHOIS"/>
    <n v="120506553"/>
    <s v="Q4 2021"/>
    <s v="EUR"/>
    <n v="31.57"/>
    <n v="31.57"/>
    <n v="0"/>
    <n v="31.57"/>
    <n v="0"/>
    <x v="0"/>
    <m/>
    <m/>
    <m/>
    <m/>
    <s v="none"/>
    <m/>
    <m/>
    <m/>
    <x v="0"/>
    <m/>
    <x v="0"/>
  </r>
  <r>
    <s v="FRA2205106578 MAITENANCEQ1 2021EUR"/>
    <x v="4"/>
    <n v="45376"/>
    <s v="M.C.I"/>
    <s v="2205106578 MAITENANCE"/>
    <s v="Q1 2021"/>
    <s v="EUR"/>
    <n v="1495.6"/>
    <n v="1495.6"/>
    <n v="0"/>
    <n v="1495.6"/>
    <n v="0"/>
    <x v="0"/>
    <m/>
    <m/>
    <m/>
    <m/>
    <s v="none"/>
    <m/>
    <m/>
    <m/>
    <x v="0"/>
    <m/>
    <x v="0"/>
  </r>
  <r>
    <s v="FRA2205106578 MAITENANCEQ2 2021EUR"/>
    <x v="4"/>
    <n v="45376"/>
    <s v="M.C.I"/>
    <s v="2205106578 MAITENANCE"/>
    <s v="Q2 2021"/>
    <s v="EUR"/>
    <n v="1336.05"/>
    <n v="1336.05"/>
    <n v="0"/>
    <n v="1336.05"/>
    <n v="0"/>
    <x v="0"/>
    <m/>
    <m/>
    <m/>
    <m/>
    <s v="none"/>
    <m/>
    <m/>
    <m/>
    <x v="0"/>
    <m/>
    <x v="0"/>
  </r>
  <r>
    <s v="FRA2205106578 MAITENANCEQ3 2021EUR"/>
    <x v="4"/>
    <n v="45376"/>
    <s v="M.C.I"/>
    <s v="2205106578 MAITENANCE"/>
    <s v="Q3 2021"/>
    <s v="EUR"/>
    <n v="1562.25"/>
    <n v="1562.25"/>
    <n v="0"/>
    <n v="1562.25"/>
    <n v="0"/>
    <x v="0"/>
    <m/>
    <m/>
    <m/>
    <m/>
    <s v="none"/>
    <m/>
    <m/>
    <m/>
    <x v="0"/>
    <m/>
    <x v="0"/>
  </r>
  <r>
    <s v="FRA2205106578 MAITENANCEQ4 2021EUR"/>
    <x v="4"/>
    <n v="45376"/>
    <s v="M.C.I"/>
    <s v="2205106578 MAITENANCE"/>
    <s v="Q4 2021"/>
    <s v="EUR"/>
    <n v="1772.49999999999"/>
    <n v="1772.5"/>
    <n v="-2.2737367544323201E-13"/>
    <n v="1772.49999999999"/>
    <n v="0"/>
    <x v="0"/>
    <m/>
    <m/>
    <m/>
    <m/>
    <s v="none"/>
    <m/>
    <m/>
    <m/>
    <x v="0"/>
    <m/>
    <x v="0"/>
  </r>
  <r>
    <s v="FRA2205106577 TRAVAUXQ3 2021EUR"/>
    <x v="4"/>
    <n v="45376"/>
    <s v="M.C.I"/>
    <s v="2205106577 TRAVAUX"/>
    <s v="Q3 2021"/>
    <s v="EUR"/>
    <n v="395.43"/>
    <n v="395.43"/>
    <n v="0"/>
    <n v="395.43"/>
    <n v="0"/>
    <x v="0"/>
    <m/>
    <m/>
    <m/>
    <m/>
    <s v="none"/>
    <m/>
    <m/>
    <m/>
    <x v="0"/>
    <m/>
    <x v="0"/>
  </r>
  <r>
    <s v="FRA2205106577 TRAVAUXQ4 2021EUR"/>
    <x v="4"/>
    <n v="45376"/>
    <s v="M.C.I"/>
    <s v="2205106577 TRAVAUX"/>
    <s v="Q4 2021"/>
    <s v="EUR"/>
    <n v="440.19"/>
    <n v="440.19"/>
    <n v="0"/>
    <n v="440.19"/>
    <n v="0"/>
    <x v="0"/>
    <m/>
    <m/>
    <m/>
    <m/>
    <s v="none"/>
    <m/>
    <m/>
    <m/>
    <x v="0"/>
    <m/>
    <x v="0"/>
  </r>
  <r>
    <s v="FRA1200506551Q1 2021EUR"/>
    <x v="4"/>
    <n v="304958"/>
    <s v="C &amp; C FRANCE"/>
    <n v="1200506551"/>
    <s v="Q1 2021"/>
    <s v="EUR"/>
    <n v="910.85"/>
    <n v="910.84559999999999"/>
    <n v="4.4000000000323702E-3"/>
    <n v="910.85"/>
    <n v="0"/>
    <x v="0"/>
    <m/>
    <m/>
    <m/>
    <m/>
    <s v="none"/>
    <m/>
    <m/>
    <m/>
    <x v="0"/>
    <m/>
    <x v="0"/>
  </r>
  <r>
    <s v="FRA1200506551Q2 2021EUR"/>
    <x v="4"/>
    <n v="304958"/>
    <s v="C &amp; C FRANCE"/>
    <n v="1200506551"/>
    <s v="Q2 2021"/>
    <s v="EUR"/>
    <n v="4675.84"/>
    <n v="4675.8361999999997"/>
    <n v="3.8000000004103601E-3"/>
    <n v="4675.84"/>
    <n v="0"/>
    <x v="0"/>
    <m/>
    <m/>
    <m/>
    <m/>
    <s v="none"/>
    <m/>
    <m/>
    <m/>
    <x v="0"/>
    <m/>
    <x v="0"/>
  </r>
  <r>
    <s v="FRA1200506551Q3 2021EUR"/>
    <x v="4"/>
    <n v="304958"/>
    <s v="C &amp; C FRANCE"/>
    <n v="1200506551"/>
    <s v="Q3 2021"/>
    <s v="EUR"/>
    <n v="11197.31"/>
    <n v="11197.3071"/>
    <n v="2.8999999994994102E-3"/>
    <n v="11197.31"/>
    <n v="0"/>
    <x v="0"/>
    <m/>
    <m/>
    <m/>
    <m/>
    <s v="none"/>
    <m/>
    <m/>
    <m/>
    <x v="0"/>
    <m/>
    <x v="0"/>
  </r>
  <r>
    <s v="FRA1200506551Q4 2021EUR"/>
    <x v="4"/>
    <n v="304958"/>
    <s v="C &amp; C FRANCE"/>
    <n v="1200506551"/>
    <s v="Q4 2021"/>
    <s v="EUR"/>
    <n v="13961.46"/>
    <n v="13961.465"/>
    <n v="-5.0000000010186297E-3"/>
    <n v="13961.46"/>
    <n v="0"/>
    <x v="0"/>
    <m/>
    <m/>
    <m/>
    <m/>
    <s v="none"/>
    <m/>
    <m/>
    <m/>
    <x v="0"/>
    <m/>
    <x v="0"/>
  </r>
  <r>
    <s v="FRA1190506325Q0 2021EUR"/>
    <x v="4"/>
    <n v="58933"/>
    <s v="LA COSTE DISTRIBUTION"/>
    <n v="1190506325"/>
    <s v="Q0 2021"/>
    <s v="EUR"/>
    <n v="203.39"/>
    <n v="203.38990000000001"/>
    <n v="1.00000000088584E-4"/>
    <n v="203.39"/>
    <n v="0"/>
    <x v="0"/>
    <m/>
    <m/>
    <m/>
    <m/>
    <s v="none"/>
    <m/>
    <m/>
    <m/>
    <x v="0"/>
    <m/>
    <x v="0"/>
  </r>
  <r>
    <s v="FRA1190506325Q1 2021EUR"/>
    <x v="4"/>
    <n v="58933"/>
    <s v="LA COSTE DISTRIBUTION"/>
    <n v="1190506325"/>
    <s v="Q1 2021"/>
    <s v="EUR"/>
    <n v="101.64"/>
    <n v="101.64"/>
    <n v="0"/>
    <n v="101.64"/>
    <n v="0"/>
    <x v="0"/>
    <m/>
    <m/>
    <m/>
    <m/>
    <s v="none"/>
    <m/>
    <m/>
    <m/>
    <x v="0"/>
    <m/>
    <x v="0"/>
  </r>
  <r>
    <s v="FRA1190506325Q2 2021EUR"/>
    <x v="4"/>
    <n v="58933"/>
    <s v="LA COSTE DISTRIBUTION"/>
    <n v="1190506325"/>
    <s v="Q2 2021"/>
    <s v="EUR"/>
    <n v="417.54"/>
    <n v="417.54020000000003"/>
    <n v="-2.0000000000663901E-4"/>
    <n v="417.54"/>
    <n v="0"/>
    <x v="0"/>
    <m/>
    <m/>
    <m/>
    <m/>
    <s v="none"/>
    <m/>
    <m/>
    <m/>
    <x v="0"/>
    <m/>
    <x v="0"/>
  </r>
  <r>
    <s v="FRA1190506325Q3 2021EUR"/>
    <x v="4"/>
    <n v="58933"/>
    <s v="LA COSTE DISTRIBUTION"/>
    <n v="1190506325"/>
    <s v="Q3 2021"/>
    <s v="EUR"/>
    <n v="1115.1400000000001"/>
    <n v="1115.1398999999999"/>
    <n v="1.00000000202271E-4"/>
    <n v="1115.1400000000001"/>
    <n v="0"/>
    <x v="0"/>
    <m/>
    <m/>
    <m/>
    <m/>
    <s v="none"/>
    <m/>
    <m/>
    <m/>
    <x v="0"/>
    <m/>
    <x v="0"/>
  </r>
  <r>
    <s v="FRA1190506325Q4 2021EUR"/>
    <x v="4"/>
    <n v="58933"/>
    <s v="LA COSTE DISTRIBUTION"/>
    <n v="1190506325"/>
    <s v="Q4 2021"/>
    <s v="EUR"/>
    <n v="1356.82"/>
    <n v="1356.8246999999999"/>
    <n v="-4.6999999999570701E-3"/>
    <n v="1356.82"/>
    <n v="0"/>
    <x v="0"/>
    <m/>
    <m/>
    <m/>
    <m/>
    <s v="none"/>
    <m/>
    <m/>
    <m/>
    <x v="0"/>
    <m/>
    <x v="0"/>
  </r>
  <r>
    <s v="FRA2197206446Q0 2021EUR"/>
    <x v="4"/>
    <n v="297399"/>
    <s v="DYNALIGHTING"/>
    <n v="2197206446"/>
    <s v="Q0 2021"/>
    <s v="EUR"/>
    <n v="283.5"/>
    <n v="283.5"/>
    <n v="0"/>
    <n v="283.5"/>
    <n v="0"/>
    <x v="0"/>
    <m/>
    <m/>
    <m/>
    <m/>
    <s v="none"/>
    <m/>
    <m/>
    <m/>
    <x v="0"/>
    <m/>
    <x v="0"/>
  </r>
  <r>
    <s v="FRA2197206446Q1 2021EUR"/>
    <x v="4"/>
    <n v="297399"/>
    <s v="DYNALIGHTING"/>
    <n v="2197206446"/>
    <s v="Q1 2021"/>
    <s v="EUR"/>
    <n v="508.74"/>
    <n v="508.74"/>
    <n v="0"/>
    <n v="508.74"/>
    <n v="0"/>
    <x v="0"/>
    <m/>
    <m/>
    <m/>
    <m/>
    <s v="none"/>
    <m/>
    <m/>
    <m/>
    <x v="0"/>
    <m/>
    <x v="0"/>
  </r>
  <r>
    <s v="FRA2197206446Q2 2021EUR"/>
    <x v="4"/>
    <n v="297399"/>
    <s v="DYNALIGHTING"/>
    <n v="2197206446"/>
    <s v="Q2 2021"/>
    <s v="EUR"/>
    <n v="336.6"/>
    <n v="336.6"/>
    <n v="0"/>
    <n v="336.6"/>
    <n v="0"/>
    <x v="0"/>
    <m/>
    <m/>
    <m/>
    <m/>
    <s v="none"/>
    <m/>
    <m/>
    <m/>
    <x v="0"/>
    <m/>
    <x v="0"/>
  </r>
  <r>
    <s v="FRA1190106343Q0 2021EUR"/>
    <x v="4"/>
    <n v="57651"/>
    <s v="SDV LES MARCHES DU MONDE"/>
    <n v="1190106343"/>
    <s v="Q0 2021"/>
    <s v="EUR"/>
    <n v="96.1"/>
    <n v="96.1"/>
    <n v="0"/>
    <n v="96.1"/>
    <n v="0"/>
    <x v="0"/>
    <m/>
    <m/>
    <m/>
    <m/>
    <s v="none"/>
    <m/>
    <m/>
    <m/>
    <x v="0"/>
    <m/>
    <x v="0"/>
  </r>
  <r>
    <s v="FRA1190106343Q1 2021EUR"/>
    <x v="4"/>
    <n v="57651"/>
    <s v="SDV LES MARCHES DU MONDE"/>
    <n v="1190106343"/>
    <s v="Q1 2021"/>
    <s v="EUR"/>
    <n v="46.25"/>
    <n v="46.25"/>
    <n v="0"/>
    <n v="46.25"/>
    <n v="0"/>
    <x v="0"/>
    <m/>
    <m/>
    <m/>
    <m/>
    <s v="none"/>
    <m/>
    <m/>
    <m/>
    <x v="0"/>
    <m/>
    <x v="0"/>
  </r>
  <r>
    <s v="FRA1190106343Q2 2021EUR"/>
    <x v="4"/>
    <n v="57651"/>
    <s v="SDV LES MARCHES DU MONDE"/>
    <n v="1190106343"/>
    <s v="Q2 2021"/>
    <s v="EUR"/>
    <n v="1052.54"/>
    <n v="1052.5415"/>
    <n v="-1.50000000007821E-3"/>
    <n v="1052.54"/>
    <n v="0"/>
    <x v="0"/>
    <m/>
    <m/>
    <m/>
    <m/>
    <s v="none"/>
    <m/>
    <m/>
    <m/>
    <x v="0"/>
    <m/>
    <x v="0"/>
  </r>
  <r>
    <s v="FRA1190106343Q3 2021EUR"/>
    <x v="4"/>
    <n v="57651"/>
    <s v="SDV LES MARCHES DU MONDE"/>
    <n v="1190106343"/>
    <s v="Q3 2021"/>
    <s v="EUR"/>
    <n v="1573.96"/>
    <n v="1573.9635000000001"/>
    <n v="-3.5000000000309198E-3"/>
    <n v="1573.96"/>
    <n v="0"/>
    <x v="0"/>
    <m/>
    <m/>
    <m/>
    <m/>
    <s v="none"/>
    <m/>
    <m/>
    <m/>
    <x v="0"/>
    <m/>
    <x v="0"/>
  </r>
  <r>
    <s v="FRA1190106343Q4 2021EUR"/>
    <x v="4"/>
    <n v="57651"/>
    <s v="SDV LES MARCHES DU MONDE"/>
    <n v="1190106343"/>
    <s v="Q4 2021"/>
    <s v="EUR"/>
    <n v="1364.55"/>
    <n v="1364.548"/>
    <n v="1.9999999999527002E-3"/>
    <n v="1364.55"/>
    <n v="0"/>
    <x v="0"/>
    <m/>
    <m/>
    <m/>
    <m/>
    <s v="none"/>
    <m/>
    <m/>
    <m/>
    <x v="0"/>
    <m/>
    <x v="0"/>
  </r>
  <r>
    <s v="FRA2190506238Q1 2021EUR"/>
    <x v="4"/>
    <n v="231998"/>
    <s v="H2MAT'"/>
    <n v="2190506238"/>
    <s v="Q1 2021"/>
    <s v="EUR"/>
    <n v="268.45"/>
    <n v="268.45"/>
    <n v="0"/>
    <n v="268.45"/>
    <n v="0"/>
    <x v="0"/>
    <m/>
    <m/>
    <m/>
    <m/>
    <s v="none"/>
    <m/>
    <m/>
    <m/>
    <x v="0"/>
    <m/>
    <x v="0"/>
  </r>
  <r>
    <s v="FRA2190506238Q2 2021EUR"/>
    <x v="4"/>
    <n v="231998"/>
    <s v="H2MAT'"/>
    <n v="2190506238"/>
    <s v="Q2 2021"/>
    <s v="EUR"/>
    <n v="386.12"/>
    <n v="386.11790000000002"/>
    <n v="2.0999999999844398E-3"/>
    <n v="386.12"/>
    <n v="0"/>
    <x v="0"/>
    <m/>
    <m/>
    <m/>
    <m/>
    <s v="none"/>
    <m/>
    <m/>
    <m/>
    <x v="0"/>
    <m/>
    <x v="0"/>
  </r>
  <r>
    <s v="FRA2190506238Q3 2021EUR"/>
    <x v="4"/>
    <n v="231998"/>
    <s v="H2MAT'"/>
    <n v="2190506238"/>
    <s v="Q3 2021"/>
    <s v="EUR"/>
    <n v="434.79"/>
    <n v="434.7928"/>
    <n v="-2.7999999999792601E-3"/>
    <n v="434.79"/>
    <n v="0"/>
    <x v="0"/>
    <m/>
    <m/>
    <m/>
    <m/>
    <s v="none"/>
    <m/>
    <m/>
    <m/>
    <x v="0"/>
    <m/>
    <x v="0"/>
  </r>
  <r>
    <s v="FRA2190506238Q4 2021EUR"/>
    <x v="4"/>
    <n v="231998"/>
    <s v="H2MAT'"/>
    <n v="2190506238"/>
    <s v="Q4 2021"/>
    <s v="EUR"/>
    <n v="679.18"/>
    <n v="679.18190000000004"/>
    <n v="-1.90000000009149E-3"/>
    <n v="679.18"/>
    <n v="0"/>
    <x v="0"/>
    <m/>
    <m/>
    <m/>
    <m/>
    <s v="none"/>
    <m/>
    <m/>
    <m/>
    <x v="0"/>
    <m/>
    <x v="0"/>
  </r>
  <r>
    <s v="FRA1191306385Q1 2021EUR"/>
    <x v="4"/>
    <n v="322311"/>
    <s v="KOMANSAL"/>
    <n v="1191306385"/>
    <s v="Q1 2021"/>
    <s v="EUR"/>
    <n v="135"/>
    <n v="135"/>
    <n v="0"/>
    <n v="135"/>
    <n v="0"/>
    <x v="0"/>
    <m/>
    <m/>
    <m/>
    <m/>
    <s v="none"/>
    <m/>
    <m/>
    <m/>
    <x v="0"/>
    <m/>
    <x v="0"/>
  </r>
  <r>
    <s v="FRA1191306385Q2 2021EUR"/>
    <x v="4"/>
    <n v="322311"/>
    <s v="KOMANSAL"/>
    <n v="1191306385"/>
    <s v="Q2 2021"/>
    <s v="EUR"/>
    <n v="94.56"/>
    <n v="94.557000000000002"/>
    <n v="3.0000000000001098E-3"/>
    <n v="94.56"/>
    <n v="0"/>
    <x v="0"/>
    <m/>
    <m/>
    <m/>
    <m/>
    <s v="none"/>
    <m/>
    <m/>
    <m/>
    <x v="0"/>
    <m/>
    <x v="0"/>
  </r>
  <r>
    <s v="FRA1191306385Q3 2021EUR"/>
    <x v="4"/>
    <n v="322311"/>
    <s v="KOMANSAL"/>
    <n v="1191306385"/>
    <s v="Q3 2021"/>
    <s v="EUR"/>
    <n v="145.28"/>
    <n v="145.2843"/>
    <n v="-4.3000000000006297E-3"/>
    <n v="145.28"/>
    <n v="0"/>
    <x v="0"/>
    <m/>
    <m/>
    <m/>
    <m/>
    <s v="none"/>
    <m/>
    <m/>
    <m/>
    <x v="0"/>
    <m/>
    <x v="0"/>
  </r>
  <r>
    <s v="FRA1191306385Q4 2021EUR"/>
    <x v="4"/>
    <n v="322311"/>
    <s v="KOMANSAL"/>
    <n v="1191306385"/>
    <s v="Q4 2021"/>
    <s v="EUR"/>
    <n v="216.3"/>
    <n v="216.3"/>
    <n v="0"/>
    <n v="216.3"/>
    <n v="0"/>
    <x v="0"/>
    <m/>
    <m/>
    <m/>
    <m/>
    <s v="none"/>
    <m/>
    <m/>
    <m/>
    <x v="0"/>
    <m/>
    <x v="0"/>
  </r>
  <r>
    <s v="FRA1190505927Q1 2021EUR"/>
    <x v="4"/>
    <n v="58179"/>
    <s v="BORIE MANOUX"/>
    <n v="1190505927"/>
    <s v="Q1 2021"/>
    <s v="EUR"/>
    <n v="15.12"/>
    <n v="15.12"/>
    <n v="0"/>
    <n v="15.12"/>
    <n v="0"/>
    <x v="0"/>
    <m/>
    <m/>
    <m/>
    <m/>
    <s v="none"/>
    <m/>
    <m/>
    <m/>
    <x v="0"/>
    <m/>
    <x v="0"/>
  </r>
  <r>
    <s v="FRA1190505927Q2 2021EUR"/>
    <x v="4"/>
    <n v="58179"/>
    <s v="BORIE MANOUX"/>
    <n v="1190505927"/>
    <s v="Q2 2021"/>
    <s v="EUR"/>
    <n v="303.89999999999998"/>
    <n v="303.89940000000001"/>
    <n v="5.9999999996307397E-4"/>
    <n v="303.89999999999998"/>
    <n v="0"/>
    <x v="0"/>
    <m/>
    <m/>
    <m/>
    <m/>
    <s v="none"/>
    <m/>
    <m/>
    <m/>
    <x v="0"/>
    <m/>
    <x v="0"/>
  </r>
  <r>
    <s v="FRA1190505927Q3 2021EUR"/>
    <x v="4"/>
    <n v="58179"/>
    <s v="BORIE MANOUX"/>
    <n v="1190505927"/>
    <s v="Q3 2021"/>
    <s v="EUR"/>
    <n v="195.23"/>
    <n v="195.2328"/>
    <n v="-2.80000000000768E-3"/>
    <n v="195.23"/>
    <n v="0"/>
    <x v="0"/>
    <m/>
    <m/>
    <m/>
    <m/>
    <s v="none"/>
    <m/>
    <m/>
    <m/>
    <x v="0"/>
    <m/>
    <x v="0"/>
  </r>
  <r>
    <s v="FRA1190505927Q4 2021EUR"/>
    <x v="4"/>
    <n v="58179"/>
    <s v="BORIE MANOUX"/>
    <n v="1190505927"/>
    <s v="Q4 2021"/>
    <s v="EUR"/>
    <n v="305.99"/>
    <n v="305.98680000000002"/>
    <n v="3.19999999999254E-3"/>
    <n v="305.99"/>
    <n v="0"/>
    <x v="0"/>
    <m/>
    <m/>
    <m/>
    <m/>
    <s v="none"/>
    <m/>
    <m/>
    <m/>
    <x v="0"/>
    <m/>
    <x v="0"/>
  </r>
  <r>
    <s v="FRA11180605800Q0 2021EUR"/>
    <x v="4"/>
    <n v="51666"/>
    <s v="MA.CO PRIMEURS"/>
    <n v="11180605800"/>
    <s v="Q0 2021"/>
    <s v="EUR"/>
    <n v="202.93"/>
    <n v="206.02500000000001"/>
    <n v="-3.09499999999999"/>
    <n v="206.02500000000001"/>
    <n v="-3.09499999999999"/>
    <x v="4"/>
    <s v="[]"/>
    <s v="[15554, 1104, 42010, 14784, 27365, 3587]"/>
    <m/>
    <s v="2022-05-07 19:31:23 +0200"/>
    <s v="none"/>
    <s v="Produit"/>
    <s v="Sarah"/>
    <s v="[SB] Le calcul à la main correspond au rebate du report .Le dernier ajustement n'a pas été facturé (correspond à l'écart) [HB] ajust controle non facturé car inférieur à 20€"/>
    <x v="1"/>
    <s v="Helene"/>
    <x v="8"/>
  </r>
  <r>
    <s v="FRA11180605800Q1 2021EUR"/>
    <x v="4"/>
    <n v="51666"/>
    <s v="MA.CO PRIMEURS"/>
    <n v="11180605800"/>
    <s v="Q1 2021"/>
    <s v="EUR"/>
    <n v="94.5"/>
    <n v="94.5"/>
    <n v="0"/>
    <n v="94.5"/>
    <n v="0"/>
    <x v="0"/>
    <m/>
    <m/>
    <m/>
    <m/>
    <s v="none"/>
    <m/>
    <m/>
    <m/>
    <x v="0"/>
    <m/>
    <x v="0"/>
  </r>
  <r>
    <s v="FRA11180605800Q2 2021EUR"/>
    <x v="4"/>
    <n v="51666"/>
    <s v="MA.CO PRIMEURS"/>
    <n v="11180605800"/>
    <s v="Q2 2021"/>
    <s v="EUR"/>
    <n v="1342.73"/>
    <n v="1342.7249999999999"/>
    <n v="5.0000000001091298E-3"/>
    <n v="1342.7249999999999"/>
    <n v="5.0000000001091298E-3"/>
    <x v="0"/>
    <m/>
    <m/>
    <m/>
    <m/>
    <s v="none"/>
    <m/>
    <m/>
    <m/>
    <x v="0"/>
    <m/>
    <x v="0"/>
  </r>
  <r>
    <s v="FRA11180605800Q3 2021EUR"/>
    <x v="4"/>
    <n v="51666"/>
    <s v="MA.CO PRIMEURS"/>
    <n v="11180605800"/>
    <s v="Q3 2021"/>
    <s v="EUR"/>
    <n v="3754.13"/>
    <n v="3754.125"/>
    <n v="5.0000000001091298E-3"/>
    <n v="3754.125"/>
    <n v="5.0000000001091298E-3"/>
    <x v="0"/>
    <m/>
    <m/>
    <m/>
    <m/>
    <s v="none"/>
    <m/>
    <m/>
    <m/>
    <x v="0"/>
    <m/>
    <x v="0"/>
  </r>
  <r>
    <s v="FRA11180605800Q4 2021EUR"/>
    <x v="4"/>
    <n v="51666"/>
    <s v="MA.CO PRIMEURS"/>
    <n v="11180605800"/>
    <s v="Q4 2021"/>
    <s v="EUR"/>
    <n v="1430.03"/>
    <n v="1430.0250000000001"/>
    <n v="4.9999999998817596E-3"/>
    <n v="1430.0250000000001"/>
    <n v="4.9999999998817596E-3"/>
    <x v="0"/>
    <m/>
    <m/>
    <m/>
    <m/>
    <s v="none"/>
    <m/>
    <m/>
    <m/>
    <x v="0"/>
    <m/>
    <x v="0"/>
  </r>
  <r>
    <s v="FRA2193605878Q1 2021EUR"/>
    <x v="4"/>
    <n v="230092"/>
    <s v="TORANN FRANCE"/>
    <n v="2193605878"/>
    <s v="Q1 2021"/>
    <s v="EUR"/>
    <n v="3265.48"/>
    <n v="3265.48"/>
    <n v="0"/>
    <n v="3265.48"/>
    <n v="0"/>
    <x v="0"/>
    <m/>
    <m/>
    <m/>
    <m/>
    <s v="none"/>
    <m/>
    <m/>
    <m/>
    <x v="0"/>
    <m/>
    <x v="0"/>
  </r>
  <r>
    <s v="FRA2193605878Q2 2021EUR"/>
    <x v="4"/>
    <n v="230092"/>
    <s v="TORANN FRANCE"/>
    <n v="2193605878"/>
    <s v="Q2 2021"/>
    <s v="EUR"/>
    <n v="3296.28"/>
    <n v="3296.2811999999999"/>
    <n v="-1.1999999996987699E-3"/>
    <n v="3296.28"/>
    <n v="0"/>
    <x v="0"/>
    <m/>
    <m/>
    <m/>
    <m/>
    <s v="none"/>
    <m/>
    <m/>
    <m/>
    <x v="0"/>
    <m/>
    <x v="0"/>
  </r>
  <r>
    <s v="FRA2193605878Q3 2021EUR"/>
    <x v="4"/>
    <n v="230092"/>
    <s v="TORANN FRANCE"/>
    <n v="2193605878"/>
    <s v="Q3 2021"/>
    <s v="EUR"/>
    <n v="3265.48"/>
    <n v="3265.4843999999998"/>
    <n v="-4.399999999805E-3"/>
    <n v="3265.48"/>
    <n v="0"/>
    <x v="0"/>
    <m/>
    <m/>
    <m/>
    <m/>
    <s v="none"/>
    <m/>
    <m/>
    <m/>
    <x v="0"/>
    <m/>
    <x v="0"/>
  </r>
  <r>
    <s v="FRA2193605878Q4 2021EUR"/>
    <x v="4"/>
    <n v="230092"/>
    <s v="TORANN FRANCE"/>
    <n v="2193605878"/>
    <s v="Q4 2021"/>
    <s v="EUR"/>
    <n v="3275.12"/>
    <n v="3275.1212"/>
    <n v="-1.2000000001535201E-3"/>
    <n v="3275.12"/>
    <n v="0"/>
    <x v="0"/>
    <m/>
    <m/>
    <m/>
    <m/>
    <s v="none"/>
    <m/>
    <m/>
    <m/>
    <x v="0"/>
    <m/>
    <x v="0"/>
  </r>
  <r>
    <s v="FRA2182905698Q0 2021EUR"/>
    <x v="4"/>
    <n v="45435"/>
    <s v="MANUTAN SA"/>
    <n v="2182905698"/>
    <s v="Q0 2021"/>
    <s v="EUR"/>
    <n v="1627.82"/>
    <n v="1627.818"/>
    <n v="1.9999999999527002E-3"/>
    <n v="1627.82"/>
    <n v="0"/>
    <x v="0"/>
    <m/>
    <m/>
    <m/>
    <m/>
    <s v="none"/>
    <m/>
    <m/>
    <m/>
    <x v="0"/>
    <m/>
    <x v="0"/>
  </r>
  <r>
    <s v="FRA2182905698Q1 2021EUR"/>
    <x v="4"/>
    <n v="45435"/>
    <s v="MANUTAN SA"/>
    <n v="2182905698"/>
    <s v="Q1 2021"/>
    <s v="EUR"/>
    <n v="2017.65"/>
    <n v="2017.6458"/>
    <n v="4.2000000000825804E-3"/>
    <n v="2017.65"/>
    <n v="0"/>
    <x v="0"/>
    <m/>
    <m/>
    <m/>
    <m/>
    <s v="none"/>
    <m/>
    <m/>
    <m/>
    <x v="0"/>
    <m/>
    <x v="0"/>
  </r>
  <r>
    <s v="FRA2182905698Q2 2021EUR"/>
    <x v="4"/>
    <n v="45435"/>
    <s v="MANUTAN SA"/>
    <n v="2182905698"/>
    <s v="Q2 2021"/>
    <s v="EUR"/>
    <n v="4015.41"/>
    <n v="4015.4117999999999"/>
    <n v="-1.8000000000029099E-3"/>
    <n v="4015.41"/>
    <n v="0"/>
    <x v="0"/>
    <m/>
    <m/>
    <m/>
    <m/>
    <s v="none"/>
    <m/>
    <m/>
    <m/>
    <x v="0"/>
    <m/>
    <x v="0"/>
  </r>
  <r>
    <s v="FRA2182905698Q3 2021EUR"/>
    <x v="4"/>
    <n v="45435"/>
    <s v="MANUTAN SA"/>
    <n v="2182905698"/>
    <s v="Q3 2021"/>
    <s v="EUR"/>
    <n v="5254.58"/>
    <n v="5254.5749999999998"/>
    <n v="5.0000000001091298E-3"/>
    <n v="5254.58"/>
    <n v="0"/>
    <x v="0"/>
    <m/>
    <m/>
    <m/>
    <m/>
    <s v="none"/>
    <m/>
    <m/>
    <m/>
    <x v="0"/>
    <m/>
    <x v="0"/>
  </r>
  <r>
    <s v="FRA2182905698Q4 2021EUR"/>
    <x v="4"/>
    <n v="45435"/>
    <s v="MANUTAN SA"/>
    <n v="2182905698"/>
    <s v="Q4 2021"/>
    <s v="EUR"/>
    <n v="10320.5"/>
    <n v="10320.500400000001"/>
    <n v="-4.00000000809086E-4"/>
    <n v="10320.5"/>
    <n v="0"/>
    <x v="0"/>
    <m/>
    <m/>
    <m/>
    <m/>
    <s v="none"/>
    <m/>
    <m/>
    <m/>
    <x v="0"/>
    <m/>
    <x v="0"/>
  </r>
  <r>
    <s v="FRA1181505837Q0 2021EUR"/>
    <x v="4"/>
    <n v="95003"/>
    <s v="BOCO"/>
    <n v="1181505837"/>
    <s v="Q0 2021"/>
    <s v="EUR"/>
    <n v="121.36"/>
    <n v="121.36"/>
    <n v="0"/>
    <n v="121.36"/>
    <n v="0"/>
    <x v="0"/>
    <m/>
    <m/>
    <m/>
    <m/>
    <s v="none"/>
    <m/>
    <m/>
    <m/>
    <x v="0"/>
    <m/>
    <x v="0"/>
  </r>
  <r>
    <s v="FRA1181505837Q1 2021EUR"/>
    <x v="4"/>
    <n v="95003"/>
    <s v="BOCO"/>
    <n v="1181505837"/>
    <s v="Q1 2021"/>
    <s v="EUR"/>
    <n v="20988.83"/>
    <n v="20988.829600000001"/>
    <n v="4.00000000809086E-4"/>
    <n v="20988.83"/>
    <n v="0"/>
    <x v="0"/>
    <m/>
    <m/>
    <m/>
    <m/>
    <s v="none"/>
    <m/>
    <m/>
    <m/>
    <x v="0"/>
    <m/>
    <x v="0"/>
  </r>
  <r>
    <s v="FRA1181505837Q2 2021EUR"/>
    <x v="4"/>
    <n v="95003"/>
    <s v="BOCO"/>
    <n v="1181505837"/>
    <s v="Q2 2021"/>
    <s v="EUR"/>
    <n v="10258.98"/>
    <n v="10258.9784"/>
    <n v="1.59999999959836E-3"/>
    <n v="10258.98"/>
    <n v="0"/>
    <x v="0"/>
    <m/>
    <m/>
    <m/>
    <m/>
    <s v="none"/>
    <m/>
    <m/>
    <m/>
    <x v="0"/>
    <m/>
    <x v="0"/>
  </r>
  <r>
    <s v="FRA1181505837Q3 2021EUR"/>
    <x v="4"/>
    <n v="95003"/>
    <s v="BOCO"/>
    <n v="1181505837"/>
    <s v="Q3 2021"/>
    <s v="EUR"/>
    <n v="4559.42"/>
    <n v="4559.4160000000002"/>
    <n v="3.9999999999054099E-3"/>
    <n v="4559.42"/>
    <n v="0"/>
    <x v="0"/>
    <m/>
    <m/>
    <m/>
    <m/>
    <s v="none"/>
    <m/>
    <m/>
    <m/>
    <x v="0"/>
    <m/>
    <x v="0"/>
  </r>
  <r>
    <s v="FRA1181505837Q4 2021EUR"/>
    <x v="4"/>
    <n v="95003"/>
    <s v="BOCO"/>
    <n v="1181505837"/>
    <s v="Q4 2021"/>
    <s v="EUR"/>
    <n v="5995.74"/>
    <n v="5995.7424000000001"/>
    <n v="-2.4000000003070402E-3"/>
    <n v="5995.74"/>
    <n v="0"/>
    <x v="0"/>
    <m/>
    <m/>
    <m/>
    <m/>
    <s v="none"/>
    <m/>
    <m/>
    <m/>
    <x v="0"/>
    <m/>
    <x v="0"/>
  </r>
  <r>
    <s v="FRA1547055Q1 2021EUR"/>
    <x v="4"/>
    <n v="62947"/>
    <s v="SOTOCO SAS"/>
    <n v="1547055"/>
    <s v="Q1 2021"/>
    <s v="EUR"/>
    <n v="57.08"/>
    <n v="57.084000000000003"/>
    <n v="-4.0000000000048799E-3"/>
    <n v="57.08"/>
    <n v="0"/>
    <x v="0"/>
    <m/>
    <m/>
    <m/>
    <m/>
    <s v="none"/>
    <m/>
    <m/>
    <m/>
    <x v="0"/>
    <m/>
    <x v="0"/>
  </r>
  <r>
    <s v="FRA1547055Q2 2021EUR"/>
    <x v="4"/>
    <n v="62947"/>
    <s v="SOTOCO SAS"/>
    <n v="1547055"/>
    <s v="Q2 2021"/>
    <s v="EUR"/>
    <n v="23.43"/>
    <n v="23.4345"/>
    <n v="-4.5000000000001697E-3"/>
    <n v="23.43"/>
    <n v="0"/>
    <x v="0"/>
    <m/>
    <m/>
    <m/>
    <m/>
    <s v="none"/>
    <m/>
    <m/>
    <m/>
    <x v="0"/>
    <m/>
    <x v="0"/>
  </r>
  <r>
    <s v="FRA1547055Q3 2021EUR"/>
    <x v="4"/>
    <n v="62947"/>
    <s v="SOTOCO SAS"/>
    <n v="1547055"/>
    <s v="Q3 2021"/>
    <s v="EUR"/>
    <n v="55.9"/>
    <n v="55.896000000000001"/>
    <n v="3.9999999999977796E-3"/>
    <n v="55.9"/>
    <n v="0"/>
    <x v="0"/>
    <m/>
    <m/>
    <m/>
    <m/>
    <s v="none"/>
    <m/>
    <m/>
    <m/>
    <x v="0"/>
    <m/>
    <x v="0"/>
  </r>
  <r>
    <s v="FRA1547055Q4 2021EUR"/>
    <x v="4"/>
    <n v="62947"/>
    <s v="SOTOCO SAS"/>
    <n v="1547055"/>
    <s v="Q4 2021"/>
    <s v="EUR"/>
    <n v="16.47"/>
    <n v="16.471499999999999"/>
    <n v="-1.5000000000000499E-3"/>
    <n v="16.47"/>
    <n v="0"/>
    <x v="0"/>
    <m/>
    <m/>
    <m/>
    <m/>
    <s v="none"/>
    <m/>
    <m/>
    <m/>
    <x v="0"/>
    <m/>
    <x v="0"/>
  </r>
  <r>
    <s v="FRA28237035BQ1 2021EUR"/>
    <x v="4"/>
    <n v="299491"/>
    <s v="DRAGO SAS PARIS"/>
    <s v="28237035B"/>
    <s v="Q1 2021"/>
    <s v="EUR"/>
    <n v="72.599999999999994"/>
    <n v="72.587999999999994"/>
    <n v="1.2000000000000399E-2"/>
    <n v="72.599999999999994"/>
    <n v="0"/>
    <x v="0"/>
    <m/>
    <m/>
    <m/>
    <m/>
    <s v="none"/>
    <m/>
    <m/>
    <m/>
    <x v="0"/>
    <m/>
    <x v="0"/>
  </r>
  <r>
    <s v="FRA28237035BQ2 2021EUR"/>
    <x v="4"/>
    <n v="299491"/>
    <s v="DRAGO SAS PARIS"/>
    <s v="28237035B"/>
    <s v="Q2 2021"/>
    <s v="EUR"/>
    <n v="106.65"/>
    <n v="106.64"/>
    <n v="1.00000000000051E-2"/>
    <n v="106.65"/>
    <n v="0"/>
    <x v="0"/>
    <m/>
    <m/>
    <m/>
    <m/>
    <s v="none"/>
    <m/>
    <m/>
    <m/>
    <x v="0"/>
    <m/>
    <x v="0"/>
  </r>
  <r>
    <s v="FRA28237035BQ3 2021EUR"/>
    <x v="4"/>
    <n v="299491"/>
    <s v="DRAGO SAS PARIS"/>
    <s v="28237035B"/>
    <s v="Q3 2021"/>
    <s v="EUR"/>
    <n v="126.65"/>
    <n v="126.66"/>
    <n v="-9.9999999999908998E-3"/>
    <n v="126.65"/>
    <n v="0"/>
    <x v="0"/>
    <m/>
    <m/>
    <m/>
    <m/>
    <s v="none"/>
    <m/>
    <m/>
    <m/>
    <x v="0"/>
    <m/>
    <x v="0"/>
  </r>
  <r>
    <s v="FRA28237035BQ4 2021EUR"/>
    <x v="4"/>
    <n v="299491"/>
    <s v="DRAGO SAS PARIS"/>
    <s v="28237035B"/>
    <s v="Q4 2021"/>
    <s v="EUR"/>
    <n v="220.37"/>
    <n v="220.36500000000001"/>
    <n v="4.9999999999954499E-3"/>
    <n v="220.37"/>
    <n v="0"/>
    <x v="0"/>
    <m/>
    <m/>
    <m/>
    <m/>
    <s v="none"/>
    <m/>
    <m/>
    <m/>
    <x v="0"/>
    <m/>
    <x v="0"/>
  </r>
  <r>
    <s v="FRA2187205706Q1 2021EUR"/>
    <x v="4"/>
    <n v="211265"/>
    <s v="OPUS CONCEPTS"/>
    <n v="2187205706"/>
    <s v="Q1 2021"/>
    <s v="EUR"/>
    <n v="496.5"/>
    <n v="496.5"/>
    <n v="0"/>
    <n v="496.5"/>
    <n v="0"/>
    <x v="0"/>
    <m/>
    <m/>
    <m/>
    <m/>
    <s v="none"/>
    <m/>
    <m/>
    <m/>
    <x v="0"/>
    <m/>
    <x v="0"/>
  </r>
  <r>
    <s v="FRA2187205706Q2 2021EUR"/>
    <x v="4"/>
    <n v="211265"/>
    <s v="OPUS CONCEPTS"/>
    <n v="2187205706"/>
    <s v="Q2 2021"/>
    <s v="EUR"/>
    <n v="728.4"/>
    <n v="728.4"/>
    <n v="0"/>
    <n v="728.4"/>
    <n v="0"/>
    <x v="0"/>
    <m/>
    <m/>
    <m/>
    <m/>
    <s v="none"/>
    <m/>
    <m/>
    <m/>
    <x v="0"/>
    <m/>
    <x v="0"/>
  </r>
  <r>
    <s v="FRA2187205706Q3 2021EUR"/>
    <x v="4"/>
    <n v="211265"/>
    <s v="OPUS CONCEPTS"/>
    <n v="2187205706"/>
    <s v="Q3 2021"/>
    <s v="EUR"/>
    <n v="698.4"/>
    <n v="698.4"/>
    <n v="0"/>
    <n v="698.4"/>
    <n v="0"/>
    <x v="0"/>
    <m/>
    <m/>
    <m/>
    <m/>
    <s v="none"/>
    <m/>
    <m/>
    <m/>
    <x v="0"/>
    <m/>
    <x v="0"/>
  </r>
  <r>
    <s v="FRA2187205706Q4 2021EUR"/>
    <x v="4"/>
    <n v="211265"/>
    <s v="OPUS CONCEPTS"/>
    <n v="2187205706"/>
    <s v="Q4 2021"/>
    <s v="EUR"/>
    <n v="1047.5999999999999"/>
    <n v="1047.5999999999999"/>
    <n v="0"/>
    <n v="1047.5999999999999"/>
    <n v="0"/>
    <x v="0"/>
    <m/>
    <m/>
    <m/>
    <m/>
    <s v="none"/>
    <m/>
    <m/>
    <m/>
    <x v="0"/>
    <m/>
    <x v="0"/>
  </r>
  <r>
    <s v="FRA2180505744Q1 2021EUR"/>
    <x v="4"/>
    <n v="308051"/>
    <s v="LES PAPILLONS BLANCS D'ENTRE SAONE ER LOIRE"/>
    <n v="2180505744"/>
    <s v="Q1 2021"/>
    <s v="EUR"/>
    <n v="283.33999999999997"/>
    <n v="283.34320000000002"/>
    <n v="-3.2000000000493799E-3"/>
    <n v="283.33999999999997"/>
    <n v="0"/>
    <x v="0"/>
    <m/>
    <m/>
    <m/>
    <m/>
    <s v="none"/>
    <m/>
    <m/>
    <m/>
    <x v="0"/>
    <m/>
    <x v="0"/>
  </r>
  <r>
    <s v="FRA2180505744Q2 2021EUR"/>
    <x v="4"/>
    <n v="308051"/>
    <s v="LES PAPILLONS BLANCS D'ENTRE SAONE ER LOIRE"/>
    <n v="2180505744"/>
    <s v="Q2 2021"/>
    <s v="EUR"/>
    <n v="295.57"/>
    <n v="295.56869999999998"/>
    <n v="1.3000000000147299E-3"/>
    <n v="295.57"/>
    <n v="0"/>
    <x v="0"/>
    <m/>
    <m/>
    <m/>
    <m/>
    <s v="none"/>
    <m/>
    <m/>
    <m/>
    <x v="0"/>
    <m/>
    <x v="0"/>
  </r>
  <r>
    <s v="FRA2180505744Q3 2021EUR"/>
    <x v="4"/>
    <n v="308051"/>
    <s v="LES PAPILLONS BLANCS D'ENTRE SAONE ER LOIRE"/>
    <n v="2180505744"/>
    <s v="Q3 2021"/>
    <s v="EUR"/>
    <n v="382.74"/>
    <n v="382.7439"/>
    <n v="-3.8999999999873498E-3"/>
    <n v="382.74"/>
    <n v="0"/>
    <x v="0"/>
    <m/>
    <m/>
    <m/>
    <m/>
    <s v="none"/>
    <m/>
    <m/>
    <m/>
    <x v="0"/>
    <m/>
    <x v="0"/>
  </r>
  <r>
    <s v="FRA2180505744Q4 2021EUR"/>
    <x v="4"/>
    <n v="308051"/>
    <s v="LES PAPILLONS BLANCS D'ENTRE SAONE ER LOIRE"/>
    <n v="2180505744"/>
    <s v="Q4 2021"/>
    <s v="EUR"/>
    <n v="323.8"/>
    <n v="323.7962"/>
    <n v="3.8000000000124601E-3"/>
    <n v="323.8"/>
    <n v="0"/>
    <x v="0"/>
    <m/>
    <m/>
    <m/>
    <m/>
    <s v="none"/>
    <m/>
    <m/>
    <m/>
    <x v="0"/>
    <m/>
    <x v="0"/>
  </r>
  <r>
    <s v="FRA210081501Q0 2021EUR"/>
    <x v="4"/>
    <n v="261738"/>
    <s v="SELECTA"/>
    <n v="210081501"/>
    <s v="Q0 2021"/>
    <s v="EUR"/>
    <n v="1518.53"/>
    <n v="1518.528"/>
    <n v="1.9999999999527002E-3"/>
    <n v="1518.53"/>
    <n v="0"/>
    <x v="0"/>
    <m/>
    <m/>
    <m/>
    <m/>
    <s v="none"/>
    <m/>
    <m/>
    <m/>
    <x v="0"/>
    <m/>
    <x v="0"/>
  </r>
  <r>
    <s v="FRA210081501Q1 2021EUR"/>
    <x v="4"/>
    <n v="261738"/>
    <s v="SELECTA"/>
    <n v="210081501"/>
    <s v="Q1 2021"/>
    <s v="EUR"/>
    <n v="6951.84"/>
    <n v="6951.8405000000002"/>
    <n v="-5.0000000010186297E-4"/>
    <n v="6951.84"/>
    <n v="0"/>
    <x v="0"/>
    <m/>
    <m/>
    <m/>
    <m/>
    <s v="none"/>
    <m/>
    <m/>
    <m/>
    <x v="0"/>
    <m/>
    <x v="0"/>
  </r>
  <r>
    <s v="FRA210081501Q2 2021EUR"/>
    <x v="4"/>
    <n v="261738"/>
    <s v="SELECTA"/>
    <n v="210081501"/>
    <s v="Q2 2021"/>
    <s v="EUR"/>
    <n v="6998.1"/>
    <n v="6998.1025"/>
    <n v="-2.4999999995998202E-3"/>
    <n v="6998.1"/>
    <n v="0"/>
    <x v="0"/>
    <m/>
    <m/>
    <m/>
    <m/>
    <s v="none"/>
    <m/>
    <m/>
    <m/>
    <x v="0"/>
    <m/>
    <x v="0"/>
  </r>
  <r>
    <s v="FRA210081501Q3 2021EUR"/>
    <x v="4"/>
    <n v="261738"/>
    <s v="SELECTA"/>
    <n v="210081501"/>
    <s v="Q3 2021"/>
    <s v="EUR"/>
    <n v="8603.3799999999992"/>
    <n v="8603.3765000000003"/>
    <n v="3.4999999988940501E-3"/>
    <n v="8603.3799999999992"/>
    <n v="0"/>
    <x v="0"/>
    <m/>
    <m/>
    <m/>
    <m/>
    <s v="none"/>
    <m/>
    <m/>
    <m/>
    <x v="0"/>
    <m/>
    <x v="0"/>
  </r>
  <r>
    <s v="FRA210081501Q4 2021EUR"/>
    <x v="4"/>
    <n v="261738"/>
    <s v="SELECTA"/>
    <n v="210081501"/>
    <s v="Q4 2021"/>
    <s v="EUR"/>
    <n v="10489.41"/>
    <n v="10489.414000000001"/>
    <n v="-4.0000000008149003E-3"/>
    <n v="10489.41"/>
    <n v="0"/>
    <x v="0"/>
    <m/>
    <m/>
    <m/>
    <m/>
    <s v="none"/>
    <m/>
    <m/>
    <m/>
    <x v="0"/>
    <m/>
    <x v="0"/>
  </r>
  <r>
    <s v="FRA1184405798Q1 2021EUR"/>
    <x v="4"/>
    <n v="299293"/>
    <s v="OSP HOLDING france ORBILITY"/>
    <n v="1184405798"/>
    <s v="Q1 2021"/>
    <s v="EUR"/>
    <n v="1468.72"/>
    <n v="1468.721"/>
    <n v="-9.9999999997635292E-4"/>
    <n v="1468.72"/>
    <n v="0"/>
    <x v="0"/>
    <m/>
    <m/>
    <m/>
    <m/>
    <s v="none"/>
    <m/>
    <m/>
    <m/>
    <x v="0"/>
    <m/>
    <x v="0"/>
  </r>
  <r>
    <s v="FRA1184405798Q2 2021EUR"/>
    <x v="4"/>
    <n v="299293"/>
    <s v="OSP HOLDING france ORBILITY"/>
    <n v="1184405798"/>
    <s v="Q2 2021"/>
    <s v="EUR"/>
    <n v="5032.07"/>
    <n v="5032.0659999999998"/>
    <n v="3.9999999999054099E-3"/>
    <n v="5032.07"/>
    <n v="0"/>
    <x v="0"/>
    <m/>
    <m/>
    <m/>
    <m/>
    <s v="none"/>
    <m/>
    <m/>
    <m/>
    <x v="0"/>
    <m/>
    <x v="0"/>
  </r>
  <r>
    <s v="FRA1184405798Q3 2021EUR"/>
    <x v="4"/>
    <n v="299293"/>
    <s v="OSP HOLDING france ORBILITY"/>
    <n v="1184405798"/>
    <s v="Q3 2021"/>
    <s v="EUR"/>
    <n v="2497.54"/>
    <n v="2497.5374999999999"/>
    <n v="2.5000000000545601E-3"/>
    <n v="2497.54"/>
    <n v="0"/>
    <x v="0"/>
    <m/>
    <m/>
    <m/>
    <m/>
    <s v="none"/>
    <m/>
    <m/>
    <m/>
    <x v="0"/>
    <m/>
    <x v="0"/>
  </r>
  <r>
    <s v="FRA1184405798Q4 2021EUR"/>
    <x v="4"/>
    <n v="299293"/>
    <s v="OSP HOLDING france ORBILITY"/>
    <n v="1184405798"/>
    <s v="Q4 2021"/>
    <s v="EUR"/>
    <n v="12372.8"/>
    <n v="12372.803"/>
    <n v="-3.00000000061118E-3"/>
    <n v="12372.8"/>
    <n v="0"/>
    <x v="0"/>
    <m/>
    <m/>
    <m/>
    <m/>
    <s v="none"/>
    <m/>
    <m/>
    <m/>
    <x v="0"/>
    <m/>
    <x v="0"/>
  </r>
  <r>
    <s v="FRA1180805726Q0 2021EUR"/>
    <x v="4"/>
    <n v="261472"/>
    <s v="BERUTTI et LORENZI"/>
    <n v="1180805726"/>
    <s v="Q0 2021"/>
    <s v="EUR"/>
    <n v="951.5"/>
    <n v="951.49599999999998"/>
    <n v="4.0000000000190898E-3"/>
    <n v="951.5"/>
    <n v="0"/>
    <x v="0"/>
    <m/>
    <m/>
    <m/>
    <m/>
    <s v="none"/>
    <m/>
    <m/>
    <m/>
    <x v="0"/>
    <m/>
    <x v="0"/>
  </r>
  <r>
    <s v="FRA1180805726Q1 2021EUR"/>
    <x v="4"/>
    <n v="261472"/>
    <s v="BERUTTI et LORENZI"/>
    <n v="1180805726"/>
    <s v="Q1 2021"/>
    <s v="EUR"/>
    <n v="957.56"/>
    <n v="957.5566"/>
    <n v="3.3999999999423298E-3"/>
    <n v="957.56"/>
    <n v="0"/>
    <x v="0"/>
    <m/>
    <m/>
    <m/>
    <m/>
    <s v="none"/>
    <m/>
    <m/>
    <m/>
    <x v="0"/>
    <m/>
    <x v="0"/>
  </r>
  <r>
    <s v="FRA1180805726Q2 2021EUR"/>
    <x v="4"/>
    <n v="261472"/>
    <s v="BERUTTI et LORENZI"/>
    <n v="1180805726"/>
    <s v="Q2 2021"/>
    <s v="EUR"/>
    <n v="10567.7"/>
    <n v="10567.703299999999"/>
    <n v="-3.2999999984895099E-3"/>
    <n v="10567.7"/>
    <n v="0"/>
    <x v="0"/>
    <m/>
    <m/>
    <m/>
    <m/>
    <s v="none"/>
    <m/>
    <m/>
    <m/>
    <x v="0"/>
    <m/>
    <x v="0"/>
  </r>
  <r>
    <s v="FRA1180805726Q3 2021EUR"/>
    <x v="4"/>
    <n v="261472"/>
    <s v="BERUTTI et LORENZI"/>
    <n v="1180805726"/>
    <s v="Q3 2021"/>
    <s v="EUR"/>
    <n v="25707.57"/>
    <n v="25707.568899999998"/>
    <n v="1.1000000013154901E-3"/>
    <n v="25707.57"/>
    <n v="0"/>
    <x v="0"/>
    <m/>
    <m/>
    <m/>
    <m/>
    <s v="none"/>
    <m/>
    <m/>
    <m/>
    <x v="0"/>
    <m/>
    <x v="0"/>
  </r>
  <r>
    <s v="FRA1180805726Q4 2021EUR"/>
    <x v="4"/>
    <n v="261472"/>
    <s v="BERUTTI et LORENZI"/>
    <n v="1180805726"/>
    <s v="Q4 2021"/>
    <s v="EUR"/>
    <n v="15073.87"/>
    <n v="15073.8699"/>
    <n v="1.00000001111766E-4"/>
    <n v="15073.87"/>
    <n v="0"/>
    <x v="0"/>
    <m/>
    <m/>
    <m/>
    <m/>
    <s v="none"/>
    <m/>
    <m/>
    <m/>
    <x v="0"/>
    <m/>
    <x v="0"/>
  </r>
  <r>
    <s v="FRA2187205703Q1 2021EUR"/>
    <x v="4"/>
    <n v="51887"/>
    <s v="ADCE - Ag Diagnotic Conseil Environnement"/>
    <n v="2187205703"/>
    <s v="Q1 2021"/>
    <s v="EUR"/>
    <n v="840.68"/>
    <n v="840.67499999999995"/>
    <n v="4.9999999999954499E-3"/>
    <n v="840.68"/>
    <n v="0"/>
    <x v="0"/>
    <m/>
    <m/>
    <m/>
    <m/>
    <s v="none"/>
    <m/>
    <m/>
    <m/>
    <x v="0"/>
    <m/>
    <x v="0"/>
  </r>
  <r>
    <s v="FRA2187205703Q3 2021EUR"/>
    <x v="4"/>
    <n v="51887"/>
    <s v="ADCE - Ag Diagnotic Conseil Environnement"/>
    <n v="2187205703"/>
    <s v="Q3 2021"/>
    <s v="EUR"/>
    <n v="1261.95"/>
    <n v="1261.95"/>
    <n v="0"/>
    <n v="1261.95"/>
    <n v="0"/>
    <x v="0"/>
    <m/>
    <m/>
    <m/>
    <m/>
    <s v="none"/>
    <m/>
    <m/>
    <m/>
    <x v="0"/>
    <m/>
    <x v="0"/>
  </r>
  <r>
    <s v="FRA2187205703Q4 2021EUR"/>
    <x v="4"/>
    <n v="51887"/>
    <s v="ADCE - Ag Diagnotic Conseil Environnement"/>
    <n v="2187205703"/>
    <s v="Q4 2021"/>
    <s v="EUR"/>
    <n v="257.10000000000002"/>
    <n v="257.10000000000002"/>
    <n v="0"/>
    <n v="257.10000000000002"/>
    <n v="0"/>
    <x v="0"/>
    <m/>
    <m/>
    <m/>
    <m/>
    <s v="none"/>
    <m/>
    <m/>
    <m/>
    <x v="0"/>
    <m/>
    <x v="0"/>
  </r>
  <r>
    <s v="FRA1187205702Q0 2021EUR"/>
    <x v="4"/>
    <n v="235473"/>
    <s v="LIGHT HEAD SARL"/>
    <n v="1187205702"/>
    <s v="Q0 2021"/>
    <s v="EUR"/>
    <n v="457.76"/>
    <n v="457.76"/>
    <n v="0"/>
    <n v="457.76"/>
    <n v="0"/>
    <x v="0"/>
    <m/>
    <m/>
    <m/>
    <m/>
    <s v="none"/>
    <m/>
    <m/>
    <m/>
    <x v="0"/>
    <m/>
    <x v="0"/>
  </r>
  <r>
    <s v="FRA1187205702Q1 2021EUR"/>
    <x v="4"/>
    <n v="235473"/>
    <s v="LIGHT HEAD SARL"/>
    <n v="1187205702"/>
    <s v="Q1 2021"/>
    <s v="EUR"/>
    <n v="2643.78"/>
    <n v="2643.78"/>
    <n v="0"/>
    <n v="2643.78"/>
    <n v="0"/>
    <x v="0"/>
    <m/>
    <m/>
    <m/>
    <m/>
    <s v="none"/>
    <m/>
    <m/>
    <m/>
    <x v="0"/>
    <m/>
    <x v="0"/>
  </r>
  <r>
    <s v="FRA1187205702Q2 2021EUR"/>
    <x v="4"/>
    <n v="235473"/>
    <s v="LIGHT HEAD SARL"/>
    <n v="1187205702"/>
    <s v="Q2 2021"/>
    <s v="EUR"/>
    <n v="5867.52"/>
    <n v="5867.5240000000003"/>
    <n v="-3.9999999999054099E-3"/>
    <n v="5867.52"/>
    <n v="0"/>
    <x v="0"/>
    <m/>
    <m/>
    <m/>
    <m/>
    <s v="none"/>
    <m/>
    <m/>
    <m/>
    <x v="0"/>
    <m/>
    <x v="0"/>
  </r>
  <r>
    <s v="FRA1187205702Q3 2021EUR"/>
    <x v="4"/>
    <n v="235473"/>
    <s v="LIGHT HEAD SARL"/>
    <n v="1187205702"/>
    <s v="Q3 2021"/>
    <s v="EUR"/>
    <n v="2772"/>
    <n v="2772"/>
    <n v="0"/>
    <n v="2772"/>
    <n v="0"/>
    <x v="0"/>
    <m/>
    <m/>
    <m/>
    <m/>
    <s v="none"/>
    <m/>
    <m/>
    <m/>
    <x v="0"/>
    <m/>
    <x v="0"/>
  </r>
  <r>
    <s v="FRA1187205702Q4 2021EUR"/>
    <x v="4"/>
    <n v="235473"/>
    <s v="LIGHT HEAD SARL"/>
    <n v="1187205702"/>
    <s v="Q4 2021"/>
    <s v="EUR"/>
    <n v="5496.04"/>
    <n v="5496.0396000000001"/>
    <n v="3.9999999989959103E-4"/>
    <n v="5496.04"/>
    <n v="0"/>
    <x v="0"/>
    <m/>
    <m/>
    <m/>
    <m/>
    <s v="none"/>
    <m/>
    <m/>
    <m/>
    <x v="0"/>
    <m/>
    <x v="0"/>
  </r>
  <r>
    <s v="FRA2180725550Q1 2021EUR"/>
    <x v="4"/>
    <n v="45693"/>
    <s v="ATELIER WALID GHANEN ARCHITECTES"/>
    <n v="2180725550"/>
    <s v="Q1 2021"/>
    <s v="EUR"/>
    <n v="577.5"/>
    <n v="577.5"/>
    <n v="0"/>
    <n v="577.5"/>
    <n v="0"/>
    <x v="0"/>
    <m/>
    <m/>
    <m/>
    <m/>
    <s v="none"/>
    <m/>
    <m/>
    <m/>
    <x v="0"/>
    <m/>
    <x v="0"/>
  </r>
  <r>
    <s v="FRA2180725550Q2 2021EUR"/>
    <x v="4"/>
    <n v="45693"/>
    <s v="ATELIER WALID GHANEN ARCHITECTES"/>
    <n v="2180725550"/>
    <s v="Q2 2021"/>
    <s v="EUR"/>
    <n v="345"/>
    <n v="345"/>
    <n v="0"/>
    <n v="345"/>
    <n v="0"/>
    <x v="0"/>
    <m/>
    <m/>
    <m/>
    <m/>
    <s v="none"/>
    <m/>
    <m/>
    <m/>
    <x v="0"/>
    <m/>
    <x v="0"/>
  </r>
  <r>
    <s v="FRA2180725550Q3 2021EUR"/>
    <x v="4"/>
    <n v="45693"/>
    <s v="ATELIER WALID GHANEN ARCHITECTES"/>
    <n v="2180725550"/>
    <s v="Q3 2021"/>
    <s v="EUR"/>
    <n v="120"/>
    <n v="120"/>
    <n v="0"/>
    <n v="120"/>
    <n v="0"/>
    <x v="0"/>
    <m/>
    <m/>
    <m/>
    <m/>
    <s v="none"/>
    <m/>
    <m/>
    <m/>
    <x v="0"/>
    <m/>
    <x v="0"/>
  </r>
  <r>
    <s v="FRA2180725550Q4 2021EUR"/>
    <x v="4"/>
    <n v="45693"/>
    <s v="ATELIER WALID GHANEN ARCHITECTES"/>
    <n v="2180725550"/>
    <s v="Q4 2021"/>
    <s v="EUR"/>
    <n v="132"/>
    <n v="132"/>
    <n v="0"/>
    <n v="132"/>
    <n v="0"/>
    <x v="0"/>
    <m/>
    <m/>
    <m/>
    <m/>
    <s v="none"/>
    <m/>
    <m/>
    <m/>
    <x v="0"/>
    <m/>
    <x v="0"/>
  </r>
  <r>
    <s v="FRA2187005636Q0 2021EUR"/>
    <x v="4"/>
    <n v="297419"/>
    <s v="RENOV &amp; REFRESH"/>
    <n v="2187005636"/>
    <s v="Q0 2021"/>
    <s v="EUR"/>
    <n v="2870.84"/>
    <n v="2870.8380000000002"/>
    <n v="1.9999999999527002E-3"/>
    <n v="2870.84"/>
    <n v="0"/>
    <x v="0"/>
    <m/>
    <m/>
    <m/>
    <m/>
    <s v="none"/>
    <m/>
    <m/>
    <m/>
    <x v="0"/>
    <m/>
    <x v="0"/>
  </r>
  <r>
    <s v="FRA2187005636Q1 2021EUR"/>
    <x v="4"/>
    <n v="297419"/>
    <s v="RENOV &amp; REFRESH"/>
    <n v="2187005636"/>
    <s v="Q1 2021"/>
    <s v="EUR"/>
    <n v="2685.96"/>
    <n v="2685.96"/>
    <n v="0"/>
    <n v="2685.96"/>
    <n v="0"/>
    <x v="0"/>
    <m/>
    <m/>
    <m/>
    <m/>
    <s v="none"/>
    <m/>
    <m/>
    <m/>
    <x v="0"/>
    <m/>
    <x v="0"/>
  </r>
  <r>
    <s v="FRA2187005636Q2 2021EUR"/>
    <x v="4"/>
    <n v="297419"/>
    <s v="RENOV &amp; REFRESH"/>
    <n v="2187005636"/>
    <s v="Q2 2021"/>
    <s v="EUR"/>
    <n v="4943.5200000000004"/>
    <n v="4943.5200000000004"/>
    <n v="0"/>
    <n v="4943.5200000000004"/>
    <n v="0"/>
    <x v="0"/>
    <m/>
    <m/>
    <m/>
    <m/>
    <s v="none"/>
    <m/>
    <m/>
    <m/>
    <x v="0"/>
    <m/>
    <x v="0"/>
  </r>
  <r>
    <s v="FRA2187005636Q3 2021EUR"/>
    <x v="4"/>
    <n v="297419"/>
    <s v="RENOV &amp; REFRESH"/>
    <n v="2187005636"/>
    <s v="Q3 2021"/>
    <s v="EUR"/>
    <n v="4538.58"/>
    <n v="4538.58"/>
    <n v="0"/>
    <n v="4538.58"/>
    <n v="0"/>
    <x v="0"/>
    <m/>
    <m/>
    <m/>
    <m/>
    <s v="none"/>
    <m/>
    <m/>
    <m/>
    <x v="0"/>
    <m/>
    <x v="0"/>
  </r>
  <r>
    <s v="FRA2187005636Q4 2021EUR"/>
    <x v="4"/>
    <n v="297419"/>
    <s v="RENOV &amp; REFRESH"/>
    <n v="2187005636"/>
    <s v="Q4 2021"/>
    <s v="EUR"/>
    <n v="5276.82"/>
    <n v="5276.82"/>
    <n v="0"/>
    <n v="5276.82"/>
    <n v="0"/>
    <x v="0"/>
    <m/>
    <m/>
    <m/>
    <m/>
    <s v="none"/>
    <m/>
    <m/>
    <m/>
    <x v="0"/>
    <m/>
    <x v="0"/>
  </r>
  <r>
    <s v="FRA2182205661Q0 2021EUR"/>
    <x v="4"/>
    <n v="181104"/>
    <s v="MARKETING CREATION"/>
    <n v="2182205661"/>
    <s v="Q0 2021"/>
    <s v="EUR"/>
    <n v="-4046.46"/>
    <n v="-4046.4551999999999"/>
    <n v="-4.80000000015934E-3"/>
    <n v="-4046.46"/>
    <n v="0"/>
    <x v="0"/>
    <m/>
    <m/>
    <m/>
    <m/>
    <s v="none"/>
    <s v="Produit"/>
    <s v="Thao"/>
    <s v="[TN] : Rebate calculé à la main = Report. La facture manque le dernier ajustement [36213] : -18 103 x 6% = - 1086, 18 = l'Ecart"/>
    <x v="1"/>
    <s v="Helene"/>
    <x v="11"/>
  </r>
  <r>
    <s v="FRA2182205661Q1 2021EUR"/>
    <x v="4"/>
    <n v="181104"/>
    <s v="MARKETING CREATION"/>
    <n v="2182205661"/>
    <s v="Q1 2021"/>
    <s v="EUR"/>
    <n v="828.72"/>
    <n v="828.72"/>
    <n v="0"/>
    <n v="828.72"/>
    <n v="0"/>
    <x v="0"/>
    <m/>
    <m/>
    <m/>
    <m/>
    <s v="none"/>
    <m/>
    <m/>
    <m/>
    <x v="0"/>
    <m/>
    <x v="0"/>
  </r>
  <r>
    <s v="FRA2182205661Q2 2021EUR"/>
    <x v="4"/>
    <n v="181104"/>
    <s v="MARKETING CREATION"/>
    <n v="2182205661"/>
    <s v="Q2 2021"/>
    <s v="EUR"/>
    <n v="2562.4699999999998"/>
    <n v="2562.4728"/>
    <n v="-2.8000000002066298E-3"/>
    <n v="2562.4699999999998"/>
    <n v="0"/>
    <x v="0"/>
    <m/>
    <m/>
    <m/>
    <m/>
    <s v="none"/>
    <m/>
    <m/>
    <m/>
    <x v="0"/>
    <m/>
    <x v="0"/>
  </r>
  <r>
    <s v="FRA2182205661Q3 2021EUR"/>
    <x v="4"/>
    <n v="181104"/>
    <s v="MARKETING CREATION"/>
    <n v="2182205661"/>
    <s v="Q3 2021"/>
    <s v="EUR"/>
    <n v="4777.8999999999996"/>
    <n v="4777.8966"/>
    <n v="3.3999999996012702E-3"/>
    <n v="4777.8999999999996"/>
    <n v="0"/>
    <x v="0"/>
    <m/>
    <m/>
    <m/>
    <m/>
    <s v="none"/>
    <m/>
    <m/>
    <m/>
    <x v="0"/>
    <m/>
    <x v="0"/>
  </r>
  <r>
    <s v="FRA2182205661Q4 2021EUR"/>
    <x v="4"/>
    <n v="181104"/>
    <s v="MARKETING CREATION"/>
    <n v="2182205661"/>
    <s v="Q4 2021"/>
    <s v="EUR"/>
    <n v="5678.47"/>
    <n v="5678.4660000000003"/>
    <n v="3.9999999999054099E-3"/>
    <n v="5678.47"/>
    <n v="0"/>
    <x v="0"/>
    <m/>
    <m/>
    <m/>
    <m/>
    <s v="none"/>
    <m/>
    <m/>
    <m/>
    <x v="0"/>
    <m/>
    <x v="0"/>
  </r>
  <r>
    <s v="FRA850013Q1 2021EUR"/>
    <x v="4"/>
    <n v="39780"/>
    <s v="EVERIAL"/>
    <n v="850013"/>
    <s v="Q1 2021"/>
    <s v="EUR"/>
    <n v="17768.05"/>
    <n v="17768.047200000001"/>
    <n v="2.79999999838764E-3"/>
    <n v="17768.05"/>
    <n v="0"/>
    <x v="0"/>
    <m/>
    <m/>
    <m/>
    <m/>
    <s v="none"/>
    <m/>
    <m/>
    <m/>
    <x v="0"/>
    <m/>
    <x v="0"/>
  </r>
  <r>
    <s v="FRA850013Q2 2021EUR"/>
    <x v="4"/>
    <n v="39780"/>
    <s v="EVERIAL"/>
    <n v="850013"/>
    <s v="Q2 2021"/>
    <s v="EUR"/>
    <n v="528.14"/>
    <n v="528.13679999999999"/>
    <n v="3.19999999999254E-3"/>
    <n v="528.14"/>
    <n v="0"/>
    <x v="0"/>
    <m/>
    <m/>
    <m/>
    <m/>
    <s v="none"/>
    <m/>
    <m/>
    <m/>
    <x v="0"/>
    <m/>
    <x v="0"/>
  </r>
  <r>
    <s v="FRA850013Q3 2021EUR"/>
    <x v="4"/>
    <n v="39780"/>
    <s v="EVERIAL"/>
    <n v="850013"/>
    <s v="Q3 2021"/>
    <s v="EUR"/>
    <n v="593.74"/>
    <n v="593.74440000000004"/>
    <n v="-4.4000000000323702E-3"/>
    <n v="593.74"/>
    <n v="0"/>
    <x v="0"/>
    <m/>
    <m/>
    <m/>
    <m/>
    <s v="none"/>
    <m/>
    <m/>
    <m/>
    <x v="0"/>
    <m/>
    <x v="0"/>
  </r>
  <r>
    <s v="FRA850013Q4 2021EUR"/>
    <x v="4"/>
    <n v="39780"/>
    <s v="EVERIAL"/>
    <n v="850013"/>
    <s v="Q4 2021"/>
    <s v="EUR"/>
    <n v="2786.14"/>
    <n v="2786.1401999999998"/>
    <n v="-1.99999999949795E-4"/>
    <n v="2786.14"/>
    <n v="0"/>
    <x v="0"/>
    <m/>
    <m/>
    <m/>
    <m/>
    <s v="none"/>
    <m/>
    <m/>
    <m/>
    <x v="0"/>
    <m/>
    <x v="0"/>
  </r>
  <r>
    <s v="FRA1180705584Q1 2021EUR"/>
    <x v="4"/>
    <n v="266507"/>
    <s v="PRELYS"/>
    <n v="1180705584"/>
    <s v="Q1 2021"/>
    <s v="EUR"/>
    <n v="218.03"/>
    <n v="218.02500000000001"/>
    <n v="4.9999999999954499E-3"/>
    <n v="218.03"/>
    <n v="0"/>
    <x v="0"/>
    <m/>
    <m/>
    <m/>
    <m/>
    <s v="none"/>
    <m/>
    <m/>
    <m/>
    <x v="0"/>
    <m/>
    <x v="0"/>
  </r>
  <r>
    <s v="FRA1180705584Q2 2021EUR"/>
    <x v="4"/>
    <n v="266507"/>
    <s v="PRELYS"/>
    <n v="1180705584"/>
    <s v="Q2 2021"/>
    <s v="EUR"/>
    <n v="820.92"/>
    <n v="820.92060000000004"/>
    <n v="-6.0000000007676103E-4"/>
    <n v="820.92"/>
    <n v="0"/>
    <x v="0"/>
    <m/>
    <m/>
    <m/>
    <m/>
    <s v="none"/>
    <m/>
    <m/>
    <m/>
    <x v="0"/>
    <m/>
    <x v="0"/>
  </r>
  <r>
    <s v="FRA1180705584Q3 2021EUR"/>
    <x v="4"/>
    <n v="266507"/>
    <s v="PRELYS"/>
    <n v="1180705584"/>
    <s v="Q3 2021"/>
    <s v="EUR"/>
    <n v="1686.49"/>
    <n v="1686.4944"/>
    <n v="-4.4000000000323702E-3"/>
    <n v="1686.49"/>
    <n v="0"/>
    <x v="0"/>
    <m/>
    <m/>
    <m/>
    <m/>
    <s v="none"/>
    <m/>
    <m/>
    <m/>
    <x v="0"/>
    <m/>
    <x v="0"/>
  </r>
  <r>
    <s v="FRA1180705584Q4 2021EUR"/>
    <x v="4"/>
    <n v="266507"/>
    <s v="PRELYS"/>
    <n v="1180705584"/>
    <s v="Q4 2021"/>
    <s v="EUR"/>
    <n v="1751.45"/>
    <n v="1751.4467999999999"/>
    <n v="3.2000000001062199E-3"/>
    <n v="1751.45"/>
    <n v="0"/>
    <x v="0"/>
    <m/>
    <m/>
    <m/>
    <m/>
    <s v="none"/>
    <m/>
    <m/>
    <m/>
    <x v="0"/>
    <m/>
    <x v="0"/>
  </r>
  <r>
    <s v="FRA2184405583Q0 2021EUR"/>
    <x v="4"/>
    <n v="43973"/>
    <s v="DELTA SECURITY SOLUTIONS"/>
    <n v="2184405583"/>
    <s v="Q0 2021"/>
    <s v="EUR"/>
    <n v="4297.04"/>
    <n v="4297.0384999999997"/>
    <n v="1.50000000030559E-3"/>
    <n v="4297.04"/>
    <n v="0"/>
    <x v="0"/>
    <m/>
    <m/>
    <m/>
    <m/>
    <s v="none"/>
    <m/>
    <m/>
    <m/>
    <x v="0"/>
    <m/>
    <x v="0"/>
  </r>
  <r>
    <s v="FRA2184405583Q1 2021EUR"/>
    <x v="4"/>
    <n v="43973"/>
    <s v="DELTA SECURITY SOLUTIONS"/>
    <n v="2184405583"/>
    <s v="Q1 2021"/>
    <s v="EUR"/>
    <n v="8776.67"/>
    <n v="8776.6669999999995"/>
    <n v="3.00000000061118E-3"/>
    <n v="8776.67"/>
    <n v="0"/>
    <x v="0"/>
    <m/>
    <m/>
    <m/>
    <m/>
    <s v="none"/>
    <m/>
    <m/>
    <m/>
    <x v="0"/>
    <m/>
    <x v="0"/>
  </r>
  <r>
    <s v="FRA2184405583Q2 2021EUR"/>
    <x v="4"/>
    <n v="43973"/>
    <s v="DELTA SECURITY SOLUTIONS"/>
    <n v="2184405583"/>
    <s v="Q2 2021"/>
    <s v="EUR"/>
    <n v="4310.2"/>
    <n v="4310.1965"/>
    <n v="3.49999999980354E-3"/>
    <n v="4310.2"/>
    <n v="0"/>
    <x v="0"/>
    <m/>
    <m/>
    <m/>
    <m/>
    <s v="none"/>
    <m/>
    <m/>
    <m/>
    <x v="0"/>
    <m/>
    <x v="0"/>
  </r>
  <r>
    <s v="FRA2184405583Q3 2021EUR"/>
    <x v="4"/>
    <n v="43973"/>
    <s v="DELTA SECURITY SOLUTIONS"/>
    <n v="2184405583"/>
    <s v="Q3 2021"/>
    <s v="EUR"/>
    <n v="6349.06"/>
    <n v="6349.0640000000003"/>
    <n v="-3.9999999999054099E-3"/>
    <n v="6349.06"/>
    <n v="0"/>
    <x v="0"/>
    <m/>
    <m/>
    <m/>
    <m/>
    <s v="none"/>
    <m/>
    <m/>
    <m/>
    <x v="0"/>
    <m/>
    <x v="0"/>
  </r>
  <r>
    <s v="FRA2184405583Q4 2021EUR"/>
    <x v="4"/>
    <n v="43973"/>
    <s v="DELTA SECURITY SOLUTIONS"/>
    <n v="2184405583"/>
    <s v="Q4 2021"/>
    <s v="EUR"/>
    <n v="6201.03"/>
    <n v="6201.0304999999998"/>
    <n v="-5.0000000010186297E-4"/>
    <n v="6201.03"/>
    <n v="0"/>
    <x v="0"/>
    <m/>
    <m/>
    <m/>
    <m/>
    <s v="none"/>
    <m/>
    <m/>
    <m/>
    <x v="0"/>
    <m/>
    <x v="0"/>
  </r>
  <r>
    <s v="FRA219105876Q0 2021EUR"/>
    <x v="4"/>
    <n v="46009"/>
    <s v="DECATHLON FRANCE"/>
    <n v="219105876"/>
    <s v="Q0 2021"/>
    <s v="EUR"/>
    <n v="824.92"/>
    <n v="824.91849999999999"/>
    <n v="1.4999999999645199E-3"/>
    <n v="824.92"/>
    <n v="0"/>
    <x v="0"/>
    <m/>
    <m/>
    <m/>
    <m/>
    <s v="none"/>
    <m/>
    <m/>
    <m/>
    <x v="0"/>
    <m/>
    <x v="0"/>
  </r>
  <r>
    <s v="FRA219105876Q1 2021EUR"/>
    <x v="4"/>
    <n v="46009"/>
    <s v="DECATHLON FRANCE"/>
    <n v="219105876"/>
    <s v="Q1 2021"/>
    <s v="EUR"/>
    <n v="12.5"/>
    <n v="12.5"/>
    <n v="0"/>
    <n v="12.5"/>
    <n v="0"/>
    <x v="0"/>
    <m/>
    <m/>
    <m/>
    <m/>
    <s v="none"/>
    <m/>
    <m/>
    <m/>
    <x v="0"/>
    <m/>
    <x v="0"/>
  </r>
  <r>
    <s v="FRA219105876Q2 2021EUR"/>
    <x v="4"/>
    <n v="46009"/>
    <s v="DECATHLON FRANCE"/>
    <n v="219105876"/>
    <s v="Q2 2021"/>
    <s v="EUR"/>
    <n v="11.7"/>
    <n v="11.7"/>
    <n v="0"/>
    <n v="11.7"/>
    <n v="0"/>
    <x v="0"/>
    <m/>
    <m/>
    <m/>
    <m/>
    <s v="none"/>
    <m/>
    <m/>
    <m/>
    <x v="0"/>
    <m/>
    <x v="0"/>
  </r>
  <r>
    <s v="FRA219105876Q3 2021EUR"/>
    <x v="4"/>
    <n v="46009"/>
    <s v="DECATHLON FRANCE"/>
    <n v="219105876"/>
    <s v="Q3 2021"/>
    <s v="EUR"/>
    <n v="331.4"/>
    <n v="331.4"/>
    <n v="0"/>
    <n v="331.4"/>
    <n v="0"/>
    <x v="0"/>
    <m/>
    <m/>
    <m/>
    <m/>
    <s v="none"/>
    <m/>
    <m/>
    <m/>
    <x v="0"/>
    <m/>
    <x v="0"/>
  </r>
  <r>
    <s v="FRA2183305575Q0 2021EUR"/>
    <x v="4"/>
    <n v="76151"/>
    <s v="HALTYS"/>
    <n v="2183305575"/>
    <s v="Q0 2021"/>
    <s v="EUR"/>
    <n v="4151.2"/>
    <n v="4151.2"/>
    <n v="0"/>
    <n v="4151.2"/>
    <n v="0"/>
    <x v="0"/>
    <m/>
    <m/>
    <m/>
    <m/>
    <s v="none"/>
    <m/>
    <m/>
    <m/>
    <x v="0"/>
    <m/>
    <x v="0"/>
  </r>
  <r>
    <s v="FRA2183305575Q1 2021EUR"/>
    <x v="4"/>
    <n v="76151"/>
    <s v="HALTYS"/>
    <n v="2183305575"/>
    <s v="Q1 2021"/>
    <s v="EUR"/>
    <n v="536.32000000000005"/>
    <n v="536.32000000000005"/>
    <n v="0"/>
    <n v="536.32000000000005"/>
    <n v="0"/>
    <x v="0"/>
    <m/>
    <m/>
    <m/>
    <m/>
    <s v="none"/>
    <m/>
    <m/>
    <m/>
    <x v="0"/>
    <m/>
    <x v="0"/>
  </r>
  <r>
    <s v="FRA2183305575Q2 2021EUR"/>
    <x v="4"/>
    <n v="76151"/>
    <s v="HALTYS"/>
    <n v="2183305575"/>
    <s v="Q2 2021"/>
    <s v="EUR"/>
    <n v="747.36"/>
    <n v="747.36"/>
    <n v="0"/>
    <n v="747.36"/>
    <n v="0"/>
    <x v="0"/>
    <m/>
    <m/>
    <m/>
    <m/>
    <s v="none"/>
    <m/>
    <m/>
    <m/>
    <x v="0"/>
    <m/>
    <x v="0"/>
  </r>
  <r>
    <s v="FRA2183305575Q4 2021EUR"/>
    <x v="4"/>
    <n v="76151"/>
    <s v="HALTYS"/>
    <n v="2183305575"/>
    <s v="Q4 2021"/>
    <s v="EUR"/>
    <n v="1967.04"/>
    <n v="1967.04"/>
    <n v="0"/>
    <n v="1967.04"/>
    <n v="0"/>
    <x v="0"/>
    <m/>
    <m/>
    <m/>
    <m/>
    <s v="none"/>
    <m/>
    <m/>
    <m/>
    <x v="0"/>
    <m/>
    <x v="0"/>
  </r>
  <r>
    <s v="FRA2180295549Q0 2021EUR"/>
    <x v="4"/>
    <n v="199153"/>
    <s v="HANDINORME"/>
    <n v="2180295549"/>
    <s v="Q0 2021"/>
    <s v="EUR"/>
    <n v="27.36"/>
    <n v="27.36"/>
    <n v="0"/>
    <n v="27.36"/>
    <n v="0"/>
    <x v="0"/>
    <m/>
    <m/>
    <m/>
    <m/>
    <s v="none"/>
    <m/>
    <m/>
    <m/>
    <x v="0"/>
    <m/>
    <x v="0"/>
  </r>
  <r>
    <s v="FRA2180295549Q1 2021EUR"/>
    <x v="4"/>
    <n v="199153"/>
    <s v="HANDINORME"/>
    <n v="2180295549"/>
    <s v="Q1 2021"/>
    <s v="EUR"/>
    <n v="68.73"/>
    <n v="68.729399999999998"/>
    <n v="6.0000000000570697E-4"/>
    <n v="68.73"/>
    <n v="0"/>
    <x v="0"/>
    <m/>
    <m/>
    <m/>
    <m/>
    <s v="none"/>
    <m/>
    <m/>
    <m/>
    <x v="0"/>
    <m/>
    <x v="0"/>
  </r>
  <r>
    <s v="FRA2180295549Q3 2021EUR"/>
    <x v="4"/>
    <n v="199153"/>
    <s v="HANDINORME"/>
    <n v="2180295549"/>
    <s v="Q3 2021"/>
    <s v="EUR"/>
    <n v="93.46"/>
    <n v="93.455399999999997"/>
    <n v="4.5999999999963804E-3"/>
    <n v="93.46"/>
    <n v="0"/>
    <x v="0"/>
    <m/>
    <m/>
    <m/>
    <m/>
    <s v="none"/>
    <m/>
    <m/>
    <m/>
    <x v="0"/>
    <m/>
    <x v="0"/>
  </r>
  <r>
    <s v="FRA2180295549Q4 2021EUR"/>
    <x v="4"/>
    <n v="199153"/>
    <s v="HANDINORME"/>
    <n v="2180295549"/>
    <s v="Q4 2021"/>
    <s v="EUR"/>
    <n v="142.32"/>
    <n v="142.32"/>
    <n v="0"/>
    <n v="142.32"/>
    <n v="0"/>
    <x v="0"/>
    <m/>
    <m/>
    <m/>
    <m/>
    <s v="none"/>
    <m/>
    <m/>
    <m/>
    <x v="0"/>
    <m/>
    <x v="0"/>
  </r>
  <r>
    <s v="FRA29307001Q0 2021EUR"/>
    <x v="4"/>
    <n v="281231"/>
    <s v="VICTORIA DIGITAL"/>
    <n v="29307001"/>
    <s v="Q0 2021"/>
    <s v="EUR"/>
    <n v="5873.58"/>
    <n v="5873.5752000000002"/>
    <n v="4.79999999970459E-3"/>
    <n v="5873.58"/>
    <n v="0"/>
    <x v="0"/>
    <m/>
    <m/>
    <m/>
    <m/>
    <s v="none"/>
    <m/>
    <m/>
    <m/>
    <x v="0"/>
    <m/>
    <x v="0"/>
  </r>
  <r>
    <s v="FRA29307001Q1 2021EUR"/>
    <x v="4"/>
    <n v="281231"/>
    <s v="VICTORIA DIGITAL"/>
    <n v="29307001"/>
    <s v="Q1 2021"/>
    <s v="EUR"/>
    <n v="25527.97"/>
    <n v="25527.972600000001"/>
    <n v="-2.59999999980209E-3"/>
    <n v="25527.97"/>
    <n v="0"/>
    <x v="0"/>
    <m/>
    <m/>
    <m/>
    <m/>
    <s v="none"/>
    <m/>
    <m/>
    <m/>
    <x v="0"/>
    <m/>
    <x v="0"/>
  </r>
  <r>
    <s v="FRA29307001Q2 2021EUR"/>
    <x v="4"/>
    <n v="281231"/>
    <s v="VICTORIA DIGITAL"/>
    <n v="29307001"/>
    <s v="Q2 2021"/>
    <s v="EUR"/>
    <n v="22940.37"/>
    <n v="22940.371800000001"/>
    <n v="-1.80000000182189E-3"/>
    <n v="22940.37"/>
    <n v="0"/>
    <x v="0"/>
    <m/>
    <m/>
    <m/>
    <m/>
    <s v="none"/>
    <m/>
    <m/>
    <m/>
    <x v="0"/>
    <m/>
    <x v="0"/>
  </r>
  <r>
    <s v="FRA29307001Q3 2021EUR"/>
    <x v="4"/>
    <n v="281231"/>
    <s v="VICTORIA DIGITAL"/>
    <n v="29307001"/>
    <s v="Q3 2021"/>
    <s v="EUR"/>
    <n v="21737.35"/>
    <n v="21737.3508"/>
    <n v="-8.0000000161817297E-4"/>
    <n v="21737.35"/>
    <n v="0"/>
    <x v="0"/>
    <m/>
    <m/>
    <m/>
    <m/>
    <s v="none"/>
    <m/>
    <m/>
    <m/>
    <x v="0"/>
    <m/>
    <x v="0"/>
  </r>
  <r>
    <s v="FRA29307001Q4 2021EUR"/>
    <x v="4"/>
    <n v="281231"/>
    <s v="VICTORIA DIGITAL"/>
    <n v="29307001"/>
    <s v="Q4 2021"/>
    <s v="EUR"/>
    <n v="43370.68"/>
    <n v="43370.680200000003"/>
    <n v="-2.00000002223532E-4"/>
    <n v="43370.68"/>
    <n v="0"/>
    <x v="0"/>
    <m/>
    <m/>
    <m/>
    <m/>
    <s v="none"/>
    <m/>
    <m/>
    <m/>
    <x v="0"/>
    <m/>
    <x v="0"/>
  </r>
  <r>
    <s v="FRA1181505459Q0 2021EUR"/>
    <x v="4"/>
    <n v="234870"/>
    <s v="LES CANARDS DU VAL DE LUCE"/>
    <n v="1181505459"/>
    <s v="Q0 2021"/>
    <s v="EUR"/>
    <n v="1637.13"/>
    <n v="1637.1348"/>
    <n v="-4.7999999999319698E-3"/>
    <n v="1637.13"/>
    <n v="0"/>
    <x v="0"/>
    <m/>
    <m/>
    <m/>
    <m/>
    <s v="none"/>
    <m/>
    <m/>
    <m/>
    <x v="0"/>
    <m/>
    <x v="0"/>
  </r>
  <r>
    <s v="FRA1181505459Q1 2021EUR"/>
    <x v="4"/>
    <n v="234870"/>
    <s v="LES CANARDS DU VAL DE LUCE"/>
    <n v="1181505459"/>
    <s v="Q1 2021"/>
    <s v="EUR"/>
    <n v="35946.46"/>
    <n v="35946.459600000002"/>
    <n v="3.9999999717110697E-4"/>
    <n v="35946.46"/>
    <n v="0"/>
    <x v="0"/>
    <m/>
    <m/>
    <m/>
    <m/>
    <s v="none"/>
    <m/>
    <m/>
    <m/>
    <x v="0"/>
    <m/>
    <x v="0"/>
  </r>
  <r>
    <s v="FRA1181505459Q2 2021EUR"/>
    <x v="4"/>
    <n v="234870"/>
    <s v="LES CANARDS DU VAL DE LUCE"/>
    <n v="1181505459"/>
    <s v="Q2 2021"/>
    <s v="EUR"/>
    <n v="18804.439999999999"/>
    <n v="18804.436799999999"/>
    <n v="3.1999999991967299E-3"/>
    <n v="18804.439999999999"/>
    <n v="0"/>
    <x v="0"/>
    <m/>
    <m/>
    <m/>
    <m/>
    <s v="none"/>
    <m/>
    <m/>
    <m/>
    <x v="0"/>
    <m/>
    <x v="0"/>
  </r>
  <r>
    <s v="FRA1181505459Q3 2021EUR"/>
    <x v="4"/>
    <n v="234870"/>
    <s v="LES CANARDS DU VAL DE LUCE"/>
    <n v="1181505459"/>
    <s v="Q3 2021"/>
    <s v="EUR"/>
    <n v="9848.58"/>
    <n v="9848.5830000000005"/>
    <n v="-3.00000000061118E-3"/>
    <n v="9848.58"/>
    <n v="0"/>
    <x v="0"/>
    <m/>
    <m/>
    <m/>
    <m/>
    <s v="none"/>
    <m/>
    <m/>
    <m/>
    <x v="0"/>
    <m/>
    <x v="0"/>
  </r>
  <r>
    <s v="FRA1181505459Q4 2021EUR"/>
    <x v="4"/>
    <n v="234870"/>
    <s v="LES CANARDS DU VAL DE LUCE"/>
    <n v="1181505459"/>
    <s v="Q4 2021"/>
    <s v="EUR"/>
    <n v="14413.91"/>
    <n v="14413.909799999999"/>
    <n v="2.00000000404543E-4"/>
    <n v="14413.91"/>
    <n v="0"/>
    <x v="0"/>
    <m/>
    <m/>
    <m/>
    <m/>
    <s v="none"/>
    <m/>
    <m/>
    <m/>
    <x v="0"/>
    <m/>
    <x v="0"/>
  </r>
  <r>
    <s v="FRA660016Q0 2021EUR"/>
    <x v="4"/>
    <n v="46474"/>
    <s v="ONITY"/>
    <n v="660016"/>
    <s v="Q0 2021"/>
    <s v="EUR"/>
    <n v="2218.89"/>
    <n v="2218.8865000000001"/>
    <n v="3.49999999980354E-3"/>
    <n v="2218.89"/>
    <n v="0"/>
    <x v="0"/>
    <m/>
    <m/>
    <m/>
    <m/>
    <s v="none"/>
    <m/>
    <m/>
    <m/>
    <x v="0"/>
    <m/>
    <x v="0"/>
  </r>
  <r>
    <s v="FRA660016Q1 2021EUR"/>
    <x v="4"/>
    <n v="46474"/>
    <s v="ONITY"/>
    <n v="660016"/>
    <s v="Q1 2021"/>
    <s v="EUR"/>
    <n v="10785.96"/>
    <n v="10785.9591"/>
    <n v="8.9999999909195995E-4"/>
    <n v="10785.96"/>
    <n v="0"/>
    <x v="0"/>
    <m/>
    <m/>
    <m/>
    <m/>
    <s v="none"/>
    <m/>
    <m/>
    <m/>
    <x v="0"/>
    <m/>
    <x v="0"/>
  </r>
  <r>
    <s v="FRA660016Q2 2021EUR"/>
    <x v="4"/>
    <n v="46474"/>
    <s v="ONITY"/>
    <n v="660016"/>
    <s v="Q2 2021"/>
    <s v="EUR"/>
    <n v="12894.54"/>
    <n v="12894.5422"/>
    <n v="-2.1999999989930001E-3"/>
    <n v="12894.54"/>
    <n v="0"/>
    <x v="0"/>
    <m/>
    <m/>
    <m/>
    <m/>
    <s v="none"/>
    <m/>
    <m/>
    <m/>
    <x v="0"/>
    <m/>
    <x v="0"/>
  </r>
  <r>
    <s v="FRA660016Q3 2021EUR"/>
    <x v="4"/>
    <n v="46474"/>
    <s v="ONITY"/>
    <n v="660016"/>
    <s v="Q3 2021"/>
    <s v="EUR"/>
    <n v="19063"/>
    <n v="19063.004199999999"/>
    <n v="-4.1999999994004602E-3"/>
    <n v="19063"/>
    <n v="0"/>
    <x v="0"/>
    <m/>
    <m/>
    <m/>
    <m/>
    <s v="none"/>
    <m/>
    <m/>
    <m/>
    <x v="0"/>
    <m/>
    <x v="0"/>
  </r>
  <r>
    <s v="FRA660016Q4 2021EUR"/>
    <x v="4"/>
    <n v="46474"/>
    <s v="ONITY"/>
    <n v="660016"/>
    <s v="Q4 2021"/>
    <s v="EUR"/>
    <n v="14251.77"/>
    <n v="14251.769"/>
    <n v="1.0000000002037201E-3"/>
    <n v="14251.77"/>
    <n v="0"/>
    <x v="0"/>
    <m/>
    <m/>
    <m/>
    <m/>
    <s v="none"/>
    <m/>
    <m/>
    <m/>
    <x v="0"/>
    <m/>
    <x v="0"/>
  </r>
  <r>
    <s v="FRA390073Q1 2021EUR"/>
    <x v="4"/>
    <n v="65626"/>
    <s v="BLANCHISSERIE LINGENET"/>
    <n v="390073"/>
    <s v="Q1 2021"/>
    <s v="EUR"/>
    <n v="877.1"/>
    <n v="877.1"/>
    <n v="0"/>
    <n v="877.1"/>
    <n v="0"/>
    <x v="0"/>
    <m/>
    <m/>
    <m/>
    <m/>
    <s v="none"/>
    <m/>
    <m/>
    <m/>
    <x v="0"/>
    <m/>
    <x v="0"/>
  </r>
  <r>
    <s v="FRA390073Q2 2021EUR"/>
    <x v="4"/>
    <n v="65626"/>
    <s v="BLANCHISSERIE LINGENET"/>
    <n v="390073"/>
    <s v="Q2 2021"/>
    <s v="EUR"/>
    <n v="1311.21"/>
    <n v="1311.2049999999999"/>
    <n v="5.0000000001091298E-3"/>
    <n v="1311.21"/>
    <n v="0"/>
    <x v="0"/>
    <m/>
    <m/>
    <m/>
    <m/>
    <s v="none"/>
    <m/>
    <m/>
    <m/>
    <x v="0"/>
    <m/>
    <x v="0"/>
  </r>
  <r>
    <s v="FRA390073Q3 2021EUR"/>
    <x v="4"/>
    <n v="65626"/>
    <s v="BLANCHISSERIE LINGENET"/>
    <n v="390073"/>
    <s v="Q3 2021"/>
    <s v="EUR"/>
    <n v="2806.37"/>
    <n v="2806.37"/>
    <n v="0"/>
    <n v="2806.37"/>
    <n v="0"/>
    <x v="0"/>
    <m/>
    <m/>
    <m/>
    <m/>
    <s v="none"/>
    <m/>
    <m/>
    <m/>
    <x v="0"/>
    <m/>
    <x v="0"/>
  </r>
  <r>
    <s v="FRA390073Q4 2021EUR"/>
    <x v="4"/>
    <n v="65626"/>
    <s v="BLANCHISSERIE LINGENET"/>
    <n v="390073"/>
    <s v="Q4 2021"/>
    <s v="EUR"/>
    <n v="2606.66"/>
    <n v="2606.66"/>
    <n v="0"/>
    <n v="2606.66"/>
    <n v="0"/>
    <x v="0"/>
    <m/>
    <m/>
    <m/>
    <m/>
    <s v="none"/>
    <m/>
    <m/>
    <m/>
    <x v="0"/>
    <m/>
    <x v="0"/>
  </r>
  <r>
    <s v="FRA27306043Q0 2021EUR"/>
    <x v="4"/>
    <n v="65143"/>
    <s v="BLANCHISSERIE DU MAINE"/>
    <n v="27306043"/>
    <s v="Q0 2021"/>
    <s v="EUR"/>
    <n v="159.59"/>
    <n v="159.5874"/>
    <n v="2.6000000000010398E-3"/>
    <n v="159.59"/>
    <n v="0"/>
    <x v="0"/>
    <m/>
    <m/>
    <m/>
    <m/>
    <s v="none"/>
    <m/>
    <m/>
    <m/>
    <x v="0"/>
    <m/>
    <x v="0"/>
  </r>
  <r>
    <s v="FRA27306043Q1 2021EUR"/>
    <x v="4"/>
    <n v="65143"/>
    <s v="BLANCHISSERIE DU MAINE"/>
    <n v="27306043"/>
    <s v="Q1 2021"/>
    <s v="EUR"/>
    <n v="6047.49"/>
    <n v="6047.4875000000002"/>
    <n v="2.4999999995998202E-3"/>
    <n v="6047.49"/>
    <n v="0"/>
    <x v="0"/>
    <m/>
    <m/>
    <m/>
    <m/>
    <s v="none"/>
    <m/>
    <m/>
    <m/>
    <x v="0"/>
    <m/>
    <x v="0"/>
  </r>
  <r>
    <s v="FRA27306043Q2 2021EUR"/>
    <x v="4"/>
    <n v="65143"/>
    <s v="BLANCHISSERIE DU MAINE"/>
    <n v="27306043"/>
    <s v="Q2 2021"/>
    <s v="EUR"/>
    <n v="7257.92"/>
    <n v="7257.9170999999997"/>
    <n v="2.9000000004089001E-3"/>
    <n v="7257.92"/>
    <n v="0"/>
    <x v="0"/>
    <m/>
    <m/>
    <m/>
    <m/>
    <s v="none"/>
    <m/>
    <m/>
    <m/>
    <x v="0"/>
    <m/>
    <x v="0"/>
  </r>
  <r>
    <s v="FRA27306043Q3 2021EUR"/>
    <x v="4"/>
    <n v="65143"/>
    <s v="BLANCHISSERIE DU MAINE"/>
    <n v="27306043"/>
    <s v="Q3 2021"/>
    <s v="EUR"/>
    <n v="12937.97"/>
    <n v="12937.968999999999"/>
    <n v="1.0000000002037201E-3"/>
    <n v="12937.97"/>
    <n v="0"/>
    <x v="0"/>
    <m/>
    <m/>
    <m/>
    <m/>
    <s v="none"/>
    <m/>
    <m/>
    <m/>
    <x v="0"/>
    <m/>
    <x v="0"/>
  </r>
  <r>
    <s v="FRA27306043Q4 2021EUR"/>
    <x v="4"/>
    <n v="65143"/>
    <s v="BLANCHISSERIE DU MAINE"/>
    <n v="27306043"/>
    <s v="Q4 2021"/>
    <s v="EUR"/>
    <n v="12993.84"/>
    <n v="12993.8436"/>
    <n v="-3.6000000000058199E-3"/>
    <n v="12993.84"/>
    <n v="0"/>
    <x v="0"/>
    <m/>
    <m/>
    <m/>
    <m/>
    <s v="none"/>
    <m/>
    <m/>
    <m/>
    <x v="0"/>
    <m/>
    <x v="0"/>
  </r>
  <r>
    <s v="FRA1181405502Q0 2021EUR"/>
    <x v="4"/>
    <n v="265355"/>
    <s v="SUPER PRODUCTEUR"/>
    <n v="1181405502"/>
    <s v="Q0 2021"/>
    <s v="EUR"/>
    <n v="20.07"/>
    <n v="20.07"/>
    <n v="0"/>
    <n v="20.07"/>
    <n v="0"/>
    <x v="0"/>
    <m/>
    <m/>
    <m/>
    <m/>
    <s v="none"/>
    <m/>
    <m/>
    <m/>
    <x v="0"/>
    <m/>
    <x v="0"/>
  </r>
  <r>
    <s v="FRA1181405502Q1 2021EUR"/>
    <x v="4"/>
    <n v="265355"/>
    <s v="SUPER PRODUCTEUR"/>
    <n v="1181405502"/>
    <s v="Q1 2021"/>
    <s v="EUR"/>
    <n v="197.81"/>
    <n v="197.81450000000001"/>
    <n v="-4.5000000000072699E-3"/>
    <n v="197.81"/>
    <n v="0"/>
    <x v="0"/>
    <m/>
    <m/>
    <m/>
    <m/>
    <s v="none"/>
    <m/>
    <m/>
    <m/>
    <x v="0"/>
    <m/>
    <x v="0"/>
  </r>
  <r>
    <s v="FRA1181405502Q2 2021EUR"/>
    <x v="4"/>
    <n v="265355"/>
    <s v="SUPER PRODUCTEUR"/>
    <n v="1181405502"/>
    <s v="Q2 2021"/>
    <s v="EUR"/>
    <n v="386.22"/>
    <n v="386.22250000000003"/>
    <n v="-2.4999999999977202E-3"/>
    <n v="386.22"/>
    <n v="0"/>
    <x v="0"/>
    <m/>
    <m/>
    <m/>
    <m/>
    <s v="none"/>
    <m/>
    <m/>
    <m/>
    <x v="0"/>
    <m/>
    <x v="0"/>
  </r>
  <r>
    <s v="FRA1181405502Q3 2021EUR"/>
    <x v="4"/>
    <n v="265355"/>
    <s v="SUPER PRODUCTEUR"/>
    <n v="1181405502"/>
    <s v="Q3 2021"/>
    <s v="EUR"/>
    <n v="362.33"/>
    <n v="362.32900000000001"/>
    <n v="9.9999999997635292E-4"/>
    <n v="362.33"/>
    <n v="0"/>
    <x v="0"/>
    <m/>
    <m/>
    <m/>
    <m/>
    <s v="none"/>
    <m/>
    <m/>
    <m/>
    <x v="0"/>
    <m/>
    <x v="0"/>
  </r>
  <r>
    <s v="FRA1181405502Q4 2021EUR"/>
    <x v="4"/>
    <n v="265355"/>
    <s v="SUPER PRODUCTEUR"/>
    <n v="1181405502"/>
    <s v="Q4 2021"/>
    <s v="EUR"/>
    <n v="341.51"/>
    <n v="341.50900000000001"/>
    <n v="9.9999999997635292E-4"/>
    <n v="341.51"/>
    <n v="0"/>
    <x v="0"/>
    <m/>
    <m/>
    <m/>
    <m/>
    <s v="none"/>
    <m/>
    <m/>
    <m/>
    <x v="0"/>
    <m/>
    <x v="0"/>
  </r>
  <r>
    <s v="FRA1181205425Q1 2021EUR"/>
    <x v="4"/>
    <n v="100889"/>
    <s v="PROVALP3D"/>
    <n v="1181205425"/>
    <s v="Q1 2021"/>
    <s v="EUR"/>
    <n v="1278.83"/>
    <n v="1278.83"/>
    <n v="0"/>
    <n v="1278.83"/>
    <n v="0"/>
    <x v="0"/>
    <m/>
    <m/>
    <m/>
    <m/>
    <s v="none"/>
    <m/>
    <m/>
    <m/>
    <x v="0"/>
    <m/>
    <x v="0"/>
  </r>
  <r>
    <s v="FRA1181205425Q2 2021EUR"/>
    <x v="4"/>
    <n v="100889"/>
    <s v="PROVALP3D"/>
    <n v="1181205425"/>
    <s v="Q2 2021"/>
    <s v="EUR"/>
    <n v="1154.72"/>
    <n v="1154.72"/>
    <n v="0"/>
    <n v="1154.72"/>
    <n v="0"/>
    <x v="0"/>
    <m/>
    <m/>
    <m/>
    <m/>
    <s v="none"/>
    <m/>
    <m/>
    <m/>
    <x v="0"/>
    <m/>
    <x v="0"/>
  </r>
  <r>
    <s v="FRA1181205425Q3 2021EUR"/>
    <x v="4"/>
    <n v="100889"/>
    <s v="PROVALP3D"/>
    <n v="1181205425"/>
    <s v="Q3 2021"/>
    <s v="EUR"/>
    <n v="247.8"/>
    <n v="247.8"/>
    <n v="0"/>
    <n v="247.8"/>
    <n v="0"/>
    <x v="0"/>
    <m/>
    <m/>
    <m/>
    <m/>
    <s v="none"/>
    <m/>
    <m/>
    <m/>
    <x v="0"/>
    <m/>
    <x v="0"/>
  </r>
  <r>
    <s v="FRA1181205425Q4 2021EUR"/>
    <x v="4"/>
    <n v="100889"/>
    <s v="PROVALP3D"/>
    <n v="1181205425"/>
    <s v="Q4 2021"/>
    <s v="EUR"/>
    <n v="481.29"/>
    <n v="481.28500000000003"/>
    <n v="4.9999999999954499E-3"/>
    <n v="481.29"/>
    <n v="0"/>
    <x v="0"/>
    <m/>
    <m/>
    <m/>
    <m/>
    <s v="none"/>
    <m/>
    <m/>
    <m/>
    <x v="0"/>
    <m/>
    <x v="0"/>
  </r>
  <r>
    <s v="FRA1188005658Q0 2021EUR"/>
    <x v="4"/>
    <n v="265547"/>
    <s v="EHG BOS EQUIPEMENT"/>
    <n v="1188005658"/>
    <s v="Q0 2021"/>
    <s v="EUR"/>
    <n v="18.8"/>
    <n v="18.795999999999999"/>
    <n v="4.0000000000119896E-3"/>
    <n v="18.8"/>
    <n v="0"/>
    <x v="0"/>
    <m/>
    <m/>
    <m/>
    <m/>
    <s v="none"/>
    <m/>
    <m/>
    <m/>
    <x v="0"/>
    <m/>
    <x v="0"/>
  </r>
  <r>
    <s v="FRA1188005658Q1 2021EUR"/>
    <x v="4"/>
    <n v="265547"/>
    <s v="EHG BOS EQUIPEMENT"/>
    <n v="1188005658"/>
    <s v="Q1 2021"/>
    <s v="EUR"/>
    <n v="1031.23"/>
    <n v="1031.2260000000001"/>
    <n v="3.9999999999054099E-3"/>
    <n v="1031.23"/>
    <n v="0"/>
    <x v="0"/>
    <m/>
    <m/>
    <m/>
    <m/>
    <s v="none"/>
    <m/>
    <m/>
    <m/>
    <x v="0"/>
    <m/>
    <x v="0"/>
  </r>
  <r>
    <s v="FRA1188005658Q2 2021EUR"/>
    <x v="4"/>
    <n v="265547"/>
    <s v="EHG BOS EQUIPEMENT"/>
    <n v="1188005658"/>
    <s v="Q2 2021"/>
    <s v="EUR"/>
    <n v="1513.36"/>
    <n v="1513.3589999999999"/>
    <n v="9.9999999997635292E-4"/>
    <n v="1513.36"/>
    <n v="0"/>
    <x v="0"/>
    <m/>
    <m/>
    <m/>
    <m/>
    <s v="none"/>
    <m/>
    <m/>
    <m/>
    <x v="0"/>
    <m/>
    <x v="0"/>
  </r>
  <r>
    <s v="FRA1188005658Q3 2021EUR"/>
    <x v="4"/>
    <n v="265547"/>
    <s v="EHG BOS EQUIPEMENT"/>
    <n v="1188005658"/>
    <s v="Q3 2021"/>
    <s v="EUR"/>
    <n v="1522.17"/>
    <n v="1522.17"/>
    <n v="0"/>
    <n v="1522.17"/>
    <n v="0"/>
    <x v="0"/>
    <m/>
    <m/>
    <m/>
    <m/>
    <s v="none"/>
    <m/>
    <m/>
    <m/>
    <x v="0"/>
    <m/>
    <x v="0"/>
  </r>
  <r>
    <s v="FRA1188005658Q4 2021EUR"/>
    <x v="4"/>
    <n v="265547"/>
    <s v="EHG BOS EQUIPEMENT"/>
    <n v="1188005658"/>
    <s v="Q4 2021"/>
    <s v="EUR"/>
    <n v="2753.86"/>
    <n v="2753.857"/>
    <n v="3.0000000001564301E-3"/>
    <n v="2753.86"/>
    <n v="0"/>
    <x v="0"/>
    <m/>
    <m/>
    <m/>
    <m/>
    <s v="none"/>
    <m/>
    <m/>
    <m/>
    <x v="0"/>
    <m/>
    <x v="0"/>
  </r>
  <r>
    <s v="FRA2177205329Q1 2021EUR"/>
    <x v="4"/>
    <n v="53199"/>
    <s v="GROUPE ETUDES TRAVAUX ET PILOTAGE"/>
    <n v="2177205329"/>
    <s v="Q1 2021"/>
    <s v="EUR"/>
    <n v="3651.6"/>
    <n v="3651.6"/>
    <n v="0"/>
    <n v="3651.6"/>
    <n v="0"/>
    <x v="0"/>
    <m/>
    <m/>
    <m/>
    <m/>
    <s v="none"/>
    <m/>
    <m/>
    <m/>
    <x v="0"/>
    <m/>
    <x v="0"/>
  </r>
  <r>
    <s v="FRA2177205329Q2 2021EUR"/>
    <x v="4"/>
    <n v="53199"/>
    <s v="GROUPE ETUDES TRAVAUX ET PILOTAGE"/>
    <n v="2177205329"/>
    <s v="Q2 2021"/>
    <s v="EUR"/>
    <n v="2866.8"/>
    <n v="2866.8"/>
    <n v="0"/>
    <n v="2866.8"/>
    <n v="0"/>
    <x v="0"/>
    <m/>
    <m/>
    <m/>
    <m/>
    <s v="none"/>
    <m/>
    <m/>
    <m/>
    <x v="0"/>
    <m/>
    <x v="0"/>
  </r>
  <r>
    <s v="FRA2177205329Q3 2021EUR"/>
    <x v="4"/>
    <n v="53199"/>
    <s v="GROUPE ETUDES TRAVAUX ET PILOTAGE"/>
    <n v="2177205329"/>
    <s v="Q3 2021"/>
    <s v="EUR"/>
    <n v="1170.5999999999999"/>
    <n v="1170.5999999999999"/>
    <n v="0"/>
    <n v="1170.5999999999999"/>
    <n v="0"/>
    <x v="0"/>
    <m/>
    <m/>
    <m/>
    <m/>
    <s v="none"/>
    <m/>
    <m/>
    <m/>
    <x v="0"/>
    <m/>
    <x v="0"/>
  </r>
  <r>
    <s v="FRA2177205329Q4 2021EUR"/>
    <x v="4"/>
    <n v="53199"/>
    <s v="GROUPE ETUDES TRAVAUX ET PILOTAGE"/>
    <n v="2177205329"/>
    <s v="Q4 2021"/>
    <s v="EUR"/>
    <n v="660"/>
    <n v="660"/>
    <n v="0"/>
    <n v="660"/>
    <n v="0"/>
    <x v="0"/>
    <m/>
    <m/>
    <m/>
    <m/>
    <s v="none"/>
    <m/>
    <m/>
    <m/>
    <x v="0"/>
    <m/>
    <x v="0"/>
  </r>
  <r>
    <s v="FRA1170075225Q1 2021EUR"/>
    <x v="4"/>
    <n v="58310"/>
    <s v="ANTHES"/>
    <n v="1170075225"/>
    <s v="Q1 2021"/>
    <s v="EUR"/>
    <n v="6209.55"/>
    <n v="6209.55"/>
    <n v="0"/>
    <n v="6209.55"/>
    <n v="0"/>
    <x v="0"/>
    <m/>
    <m/>
    <m/>
    <m/>
    <s v="none"/>
    <m/>
    <m/>
    <m/>
    <x v="0"/>
    <m/>
    <x v="0"/>
  </r>
  <r>
    <s v="FRA1170075225Q2 2021EUR"/>
    <x v="4"/>
    <n v="58310"/>
    <s v="ANTHES"/>
    <n v="1170075225"/>
    <s v="Q2 2021"/>
    <s v="EUR"/>
    <n v="15099.98"/>
    <n v="15099.984899999999"/>
    <n v="-4.8999999999068599E-3"/>
    <n v="15099.98"/>
    <n v="0"/>
    <x v="0"/>
    <m/>
    <m/>
    <m/>
    <m/>
    <s v="none"/>
    <m/>
    <m/>
    <m/>
    <x v="0"/>
    <m/>
    <x v="0"/>
  </r>
  <r>
    <s v="FRA1170075225Q3 2021EUR"/>
    <x v="4"/>
    <n v="58310"/>
    <s v="ANTHES"/>
    <n v="1170075225"/>
    <s v="Q3 2021"/>
    <s v="EUR"/>
    <n v="45973.36"/>
    <n v="45973.361700000001"/>
    <n v="-1.70000000071013E-3"/>
    <n v="45973.36"/>
    <n v="0"/>
    <x v="0"/>
    <m/>
    <m/>
    <m/>
    <m/>
    <s v="none"/>
    <m/>
    <m/>
    <m/>
    <x v="0"/>
    <m/>
    <x v="0"/>
  </r>
  <r>
    <s v="FRA1170075225Q4 2021EUR"/>
    <x v="4"/>
    <n v="58310"/>
    <s v="ANTHES"/>
    <n v="1170075225"/>
    <s v="Q4 2021"/>
    <s v="EUR"/>
    <n v="62608.1"/>
    <n v="62608.096799999999"/>
    <n v="3.1999999991967299E-3"/>
    <n v="62608.1"/>
    <n v="0"/>
    <x v="0"/>
    <m/>
    <m/>
    <m/>
    <m/>
    <s v="none"/>
    <m/>
    <m/>
    <m/>
    <x v="0"/>
    <m/>
    <x v="0"/>
  </r>
  <r>
    <s v="FRA1180805659Q1 2021EUR"/>
    <x v="4"/>
    <n v="217749"/>
    <s v="MERICQ"/>
    <n v="1180805659"/>
    <s v="Q1 2021"/>
    <s v="EUR"/>
    <n v="3084.25"/>
    <n v="3084.2512000000002"/>
    <n v="-1.2000000001535201E-3"/>
    <n v="3084.25"/>
    <n v="0"/>
    <x v="0"/>
    <m/>
    <m/>
    <m/>
    <m/>
    <s v="none"/>
    <m/>
    <m/>
    <m/>
    <x v="0"/>
    <m/>
    <x v="0"/>
  </r>
  <r>
    <s v="FRA1180805659Q2 2021EUR"/>
    <x v="4"/>
    <n v="217749"/>
    <s v="MERICQ"/>
    <n v="1180805659"/>
    <s v="Q2 2021"/>
    <s v="EUR"/>
    <n v="13726.63"/>
    <n v="13726.635700000001"/>
    <n v="-5.7000000015250398E-3"/>
    <n v="13726.63"/>
    <n v="0"/>
    <x v="0"/>
    <m/>
    <m/>
    <m/>
    <m/>
    <s v="none"/>
    <m/>
    <m/>
    <m/>
    <x v="0"/>
    <m/>
    <x v="0"/>
  </r>
  <r>
    <s v="FRA1180805659Q3 2021EUR"/>
    <x v="4"/>
    <n v="217749"/>
    <s v="MERICQ"/>
    <n v="1180805659"/>
    <s v="Q3 2021"/>
    <s v="EUR"/>
    <n v="36958.199999999997"/>
    <n v="36958.205699999999"/>
    <n v="-5.7000000015250398E-3"/>
    <n v="36958.199999999997"/>
    <n v="0"/>
    <x v="0"/>
    <m/>
    <m/>
    <m/>
    <m/>
    <s v="none"/>
    <m/>
    <m/>
    <m/>
    <x v="0"/>
    <m/>
    <x v="0"/>
  </r>
  <r>
    <s v="FRA1180805659Q4 2021EUR"/>
    <x v="4"/>
    <n v="217749"/>
    <s v="MERICQ"/>
    <n v="1180805659"/>
    <s v="Q4 2021"/>
    <s v="EUR"/>
    <n v="25852.16"/>
    <n v="25852.162499999999"/>
    <n v="-2.4999999986903198E-3"/>
    <n v="25852.16"/>
    <n v="0"/>
    <x v="0"/>
    <m/>
    <m/>
    <m/>
    <m/>
    <s v="none"/>
    <m/>
    <m/>
    <m/>
    <x v="0"/>
    <m/>
    <x v="0"/>
  </r>
  <r>
    <s v="FRA1170605381Q1 2021EUR"/>
    <x v="4"/>
    <n v="286863"/>
    <s v="PLDP LOCALIZZ"/>
    <n v="1170605381"/>
    <s v="Q1 2021"/>
    <s v="EUR"/>
    <n v="451.01"/>
    <n v="451.0136"/>
    <n v="-3.6000000000058199E-3"/>
    <n v="451.01"/>
    <n v="0"/>
    <x v="0"/>
    <m/>
    <m/>
    <m/>
    <m/>
    <s v="none"/>
    <m/>
    <m/>
    <m/>
    <x v="0"/>
    <m/>
    <x v="0"/>
  </r>
  <r>
    <s v="FRA1170605381Q2 2021EUR"/>
    <x v="4"/>
    <n v="286863"/>
    <s v="PLDP LOCALIZZ"/>
    <n v="1170605381"/>
    <s v="Q2 2021"/>
    <s v="EUR"/>
    <n v="733.08"/>
    <n v="733.08159999999998"/>
    <n v="-1.5999999999394201E-3"/>
    <n v="733.08"/>
    <n v="0"/>
    <x v="0"/>
    <m/>
    <m/>
    <m/>
    <m/>
    <s v="none"/>
    <m/>
    <m/>
    <m/>
    <x v="0"/>
    <m/>
    <x v="0"/>
  </r>
  <r>
    <s v="FRA1170605381Q3 2021EUR"/>
    <x v="4"/>
    <n v="286863"/>
    <s v="PLDP LOCALIZZ"/>
    <n v="1170605381"/>
    <s v="Q3 2021"/>
    <s v="EUR"/>
    <n v="1922.78"/>
    <n v="1922.7816"/>
    <n v="-1.6000000000531099E-3"/>
    <n v="1922.78"/>
    <n v="0"/>
    <x v="0"/>
    <m/>
    <m/>
    <m/>
    <m/>
    <s v="none"/>
    <m/>
    <m/>
    <m/>
    <x v="0"/>
    <m/>
    <x v="0"/>
  </r>
  <r>
    <s v="FRA1170605381Q4 2021EUR"/>
    <x v="4"/>
    <n v="286863"/>
    <s v="PLDP LOCALIZZ"/>
    <n v="1170605381"/>
    <s v="Q4 2021"/>
    <s v="EUR"/>
    <n v="843.22"/>
    <n v="843.22320000000002"/>
    <n v="-3.19999999999254E-3"/>
    <n v="843.22"/>
    <n v="0"/>
    <x v="0"/>
    <m/>
    <m/>
    <m/>
    <m/>
    <s v="none"/>
    <m/>
    <m/>
    <m/>
    <x v="0"/>
    <m/>
    <x v="0"/>
  </r>
  <r>
    <s v="FRA1170125267Q1 2021EUR"/>
    <x v="4"/>
    <n v="285825"/>
    <s v="CHAZAL GROUPE"/>
    <n v="1170125267"/>
    <s v="Q1 2021"/>
    <s v="EUR"/>
    <n v="1778.32"/>
    <n v="1778.32"/>
    <n v="0"/>
    <n v="1778.32"/>
    <n v="0"/>
    <x v="0"/>
    <m/>
    <m/>
    <m/>
    <m/>
    <s v="none"/>
    <m/>
    <m/>
    <m/>
    <x v="0"/>
    <m/>
    <x v="0"/>
  </r>
  <r>
    <s v="FRA1170125267Q2 2021EUR"/>
    <x v="4"/>
    <n v="285825"/>
    <s v="CHAZAL GROUPE"/>
    <n v="1170125267"/>
    <s v="Q2 2021"/>
    <s v="EUR"/>
    <n v="5347.97"/>
    <n v="5347.9736000000003"/>
    <n v="-3.6000000000058199E-3"/>
    <n v="5347.97"/>
    <n v="0"/>
    <x v="0"/>
    <m/>
    <m/>
    <m/>
    <m/>
    <s v="none"/>
    <m/>
    <m/>
    <m/>
    <x v="0"/>
    <m/>
    <x v="0"/>
  </r>
  <r>
    <s v="FRA1170125267Q3 2021EUR"/>
    <x v="4"/>
    <n v="285825"/>
    <s v="CHAZAL GROUPE"/>
    <n v="1170125267"/>
    <s v="Q3 2021"/>
    <s v="EUR"/>
    <n v="10065.27"/>
    <n v="10065.268"/>
    <n v="2.0000000004074502E-3"/>
    <n v="10065.27"/>
    <n v="0"/>
    <x v="0"/>
    <m/>
    <m/>
    <m/>
    <m/>
    <s v="none"/>
    <m/>
    <m/>
    <m/>
    <x v="0"/>
    <m/>
    <x v="0"/>
  </r>
  <r>
    <s v="FRA1170125267Q4 2021EUR"/>
    <x v="4"/>
    <n v="285825"/>
    <s v="CHAZAL GROUPE"/>
    <n v="1170125267"/>
    <s v="Q4 2021"/>
    <s v="EUR"/>
    <n v="7810.54"/>
    <n v="7810.5367999999999"/>
    <n v="3.2000000001062199E-3"/>
    <n v="7810.54"/>
    <n v="0"/>
    <x v="0"/>
    <m/>
    <m/>
    <m/>
    <m/>
    <s v="none"/>
    <m/>
    <m/>
    <m/>
    <x v="0"/>
    <m/>
    <x v="0"/>
  </r>
  <r>
    <s v="FRA2170365181Q1 2021EUR"/>
    <x v="4"/>
    <n v="186602"/>
    <s v="MULTI CONSEILS SECURITE"/>
    <n v="2170365181"/>
    <s v="Q1 2021"/>
    <s v="EUR"/>
    <n v="3110.38"/>
    <n v="3110.38"/>
    <n v="0"/>
    <n v="3110.38"/>
    <n v="0"/>
    <x v="0"/>
    <m/>
    <m/>
    <m/>
    <m/>
    <s v="none"/>
    <m/>
    <m/>
    <m/>
    <x v="0"/>
    <m/>
    <x v="0"/>
  </r>
  <r>
    <s v="FRA2170365181Q2 2021EUR"/>
    <x v="4"/>
    <n v="186602"/>
    <s v="MULTI CONSEILS SECURITE"/>
    <n v="2170365181"/>
    <s v="Q2 2021"/>
    <s v="EUR"/>
    <n v="3089.3"/>
    <n v="3089.2950000000001"/>
    <n v="5.0000000001091298E-3"/>
    <n v="3089.3"/>
    <n v="0"/>
    <x v="0"/>
    <m/>
    <m/>
    <m/>
    <m/>
    <s v="none"/>
    <m/>
    <m/>
    <m/>
    <x v="0"/>
    <m/>
    <x v="0"/>
  </r>
  <r>
    <s v="FRA2170365181Q3 2021EUR"/>
    <x v="4"/>
    <n v="186602"/>
    <s v="MULTI CONSEILS SECURITE"/>
    <n v="2170365181"/>
    <s v="Q3 2021"/>
    <s v="EUR"/>
    <n v="3092.52"/>
    <n v="3092.5239999999999"/>
    <n v="-3.9999999999054099E-3"/>
    <n v="3092.52"/>
    <n v="0"/>
    <x v="0"/>
    <m/>
    <m/>
    <m/>
    <m/>
    <s v="none"/>
    <m/>
    <m/>
    <m/>
    <x v="0"/>
    <m/>
    <x v="0"/>
  </r>
  <r>
    <s v="FRA2170365181Q4 2021EUR"/>
    <x v="4"/>
    <n v="186602"/>
    <s v="MULTI CONSEILS SECURITE"/>
    <n v="2170365181"/>
    <s v="Q4 2021"/>
    <s v="EUR"/>
    <n v="5131.07"/>
    <n v="5131.0731999999998"/>
    <n v="-3.2000000001062199E-3"/>
    <n v="5131.07"/>
    <n v="0"/>
    <x v="0"/>
    <m/>
    <m/>
    <m/>
    <m/>
    <s v="none"/>
    <m/>
    <m/>
    <m/>
    <x v="0"/>
    <m/>
    <x v="0"/>
  </r>
  <r>
    <s v="FRA1180105526Q0 2021EUR"/>
    <x v="4"/>
    <n v="277067"/>
    <s v="SARFA TEA"/>
    <n v="1180105526"/>
    <s v="Q0 2021"/>
    <s v="EUR"/>
    <n v="451"/>
    <n v="451"/>
    <n v="0"/>
    <n v="451"/>
    <n v="0"/>
    <x v="0"/>
    <m/>
    <m/>
    <m/>
    <m/>
    <s v="none"/>
    <m/>
    <m/>
    <m/>
    <x v="0"/>
    <m/>
    <x v="0"/>
  </r>
  <r>
    <s v="FRA1180105526Q1 2021EUR"/>
    <x v="4"/>
    <n v="277067"/>
    <s v="SARFA TEA"/>
    <n v="1180105526"/>
    <s v="Q1 2021"/>
    <s v="EUR"/>
    <n v="536.75"/>
    <n v="536.75"/>
    <n v="0"/>
    <n v="536.75"/>
    <n v="0"/>
    <x v="0"/>
    <m/>
    <m/>
    <m/>
    <m/>
    <s v="none"/>
    <m/>
    <m/>
    <m/>
    <x v="0"/>
    <m/>
    <x v="0"/>
  </r>
  <r>
    <s v="FRA1180105526Q2 2021EUR"/>
    <x v="4"/>
    <n v="277067"/>
    <s v="SARFA TEA"/>
    <n v="1180105526"/>
    <s v="Q2 2021"/>
    <s v="EUR"/>
    <n v="214.89"/>
    <n v="214.89"/>
    <n v="0"/>
    <n v="214.89"/>
    <n v="0"/>
    <x v="0"/>
    <m/>
    <m/>
    <m/>
    <m/>
    <s v="none"/>
    <m/>
    <m/>
    <m/>
    <x v="0"/>
    <m/>
    <x v="0"/>
  </r>
  <r>
    <s v="FRA26113046Q1 2021EUR"/>
    <x v="4"/>
    <n v="51120"/>
    <s v="ERI"/>
    <n v="26113046"/>
    <s v="Q1 2021"/>
    <s v="EUR"/>
    <n v="7397.1"/>
    <n v="7397.0910000000003"/>
    <n v="9.0000000000145502E-3"/>
    <n v="7397.1"/>
    <n v="0"/>
    <x v="0"/>
    <m/>
    <m/>
    <m/>
    <m/>
    <s v="none"/>
    <m/>
    <m/>
    <m/>
    <x v="0"/>
    <m/>
    <x v="0"/>
  </r>
  <r>
    <s v="FRA26113046Q2 2021EUR"/>
    <x v="4"/>
    <n v="51120"/>
    <s v="ERI"/>
    <n v="26113046"/>
    <s v="Q2 2021"/>
    <s v="EUR"/>
    <n v="2929.95"/>
    <n v="2929.9380000000001"/>
    <n v="1.1999999999716199E-2"/>
    <n v="2929.95"/>
    <n v="0"/>
    <x v="0"/>
    <m/>
    <m/>
    <m/>
    <m/>
    <s v="none"/>
    <m/>
    <m/>
    <m/>
    <x v="0"/>
    <m/>
    <x v="0"/>
  </r>
  <r>
    <s v="FRA26113046Q4 2021EUR"/>
    <x v="4"/>
    <n v="51120"/>
    <s v="ERI"/>
    <n v="26113046"/>
    <s v="Q4 2021"/>
    <s v="EUR"/>
    <n v="2941.68"/>
    <n v="2941.6779000000001"/>
    <n v="2.0999999997002301E-3"/>
    <n v="2941.68"/>
    <n v="0"/>
    <x v="0"/>
    <m/>
    <m/>
    <m/>
    <m/>
    <s v="none"/>
    <m/>
    <m/>
    <m/>
    <x v="0"/>
    <m/>
    <x v="0"/>
  </r>
  <r>
    <s v="FRA2170215182Q1 2021EUR"/>
    <x v="4"/>
    <n v="245078"/>
    <s v="PROGES"/>
    <n v="2170215182"/>
    <s v="Q1 2021"/>
    <s v="EUR"/>
    <n v="207.33"/>
    <n v="207.33099999999999"/>
    <n v="-9.9999999997635292E-4"/>
    <n v="207.33"/>
    <n v="0"/>
    <x v="0"/>
    <m/>
    <m/>
    <m/>
    <m/>
    <s v="none"/>
    <m/>
    <m/>
    <m/>
    <x v="0"/>
    <m/>
    <x v="0"/>
  </r>
  <r>
    <s v="FRA2170215182Q2 2021EUR"/>
    <x v="4"/>
    <n v="245078"/>
    <s v="PROGES"/>
    <n v="2170215182"/>
    <s v="Q2 2021"/>
    <s v="EUR"/>
    <n v="529.05999999999995"/>
    <n v="529.05550000000005"/>
    <n v="4.4999999998935796E-3"/>
    <n v="529.05999999999995"/>
    <n v="0"/>
    <x v="0"/>
    <m/>
    <m/>
    <m/>
    <m/>
    <s v="none"/>
    <m/>
    <m/>
    <m/>
    <x v="0"/>
    <m/>
    <x v="0"/>
  </r>
  <r>
    <s v="FRA2170215182Q3 2021EUR"/>
    <x v="4"/>
    <n v="245078"/>
    <s v="PROGES"/>
    <n v="2170215182"/>
    <s v="Q3 2021"/>
    <s v="EUR"/>
    <n v="45.01"/>
    <n v="45.012500000000003"/>
    <n v="-2.50000000000483E-3"/>
    <n v="45.01"/>
    <n v="0"/>
    <x v="0"/>
    <m/>
    <m/>
    <m/>
    <m/>
    <s v="none"/>
    <m/>
    <m/>
    <m/>
    <x v="0"/>
    <m/>
    <x v="0"/>
  </r>
  <r>
    <s v="FRA2170215182Q4 2021EUR"/>
    <x v="4"/>
    <n v="245078"/>
    <s v="PROGES"/>
    <n v="2170215182"/>
    <s v="Q4 2021"/>
    <s v="EUR"/>
    <n v="611.63"/>
    <n v="611.63400000000001"/>
    <n v="-4.0000000000190898E-3"/>
    <n v="611.63"/>
    <n v="0"/>
    <x v="0"/>
    <m/>
    <m/>
    <m/>
    <m/>
    <s v="none"/>
    <m/>
    <m/>
    <m/>
    <x v="0"/>
    <m/>
    <x v="0"/>
  </r>
  <r>
    <s v="FRA1170015183Q0 2021EUR"/>
    <x v="4"/>
    <n v="61698"/>
    <s v="KOOKABARRA"/>
    <n v="1170015183"/>
    <s v="Q0 2021"/>
    <s v="EUR"/>
    <n v="2964.66"/>
    <n v="2964.6637999999998"/>
    <n v="-3.7999999999556102E-3"/>
    <n v="2964.66"/>
    <n v="0"/>
    <x v="0"/>
    <m/>
    <m/>
    <m/>
    <m/>
    <s v="none"/>
    <m/>
    <m/>
    <m/>
    <x v="0"/>
    <m/>
    <x v="0"/>
  </r>
  <r>
    <s v="FRA1170015183Q1 2021EUR"/>
    <x v="4"/>
    <n v="61698"/>
    <s v="KOOKABARRA"/>
    <n v="1170015183"/>
    <s v="Q1 2021"/>
    <s v="EUR"/>
    <n v="6605.7"/>
    <n v="6605.6961000000001"/>
    <n v="3.8999999997031401E-3"/>
    <n v="6605.7"/>
    <n v="0"/>
    <x v="0"/>
    <m/>
    <m/>
    <m/>
    <m/>
    <s v="none"/>
    <m/>
    <m/>
    <m/>
    <x v="0"/>
    <m/>
    <x v="0"/>
  </r>
  <r>
    <s v="FRA1170015183Q2 2021EUR"/>
    <x v="4"/>
    <n v="61698"/>
    <s v="KOOKABARRA"/>
    <n v="1170015183"/>
    <s v="Q2 2021"/>
    <s v="EUR"/>
    <n v="13648.76"/>
    <n v="13648.7606"/>
    <n v="-5.9999999939464E-4"/>
    <n v="13648.76"/>
    <n v="0"/>
    <x v="0"/>
    <m/>
    <m/>
    <m/>
    <m/>
    <s v="none"/>
    <m/>
    <m/>
    <m/>
    <x v="0"/>
    <m/>
    <x v="0"/>
  </r>
  <r>
    <s v="FRAFR2-21-1-085Q3 2021EUR"/>
    <x v="4"/>
    <n v="61698"/>
    <s v="KOOKABARRA"/>
    <s v="FR2-21-1-085"/>
    <s v="Q3 2021"/>
    <s v="EUR"/>
    <n v="19515.96"/>
    <n v="19515.954399999999"/>
    <n v="5.6000000004132701E-3"/>
    <n v="19515.96"/>
    <n v="0"/>
    <x v="0"/>
    <m/>
    <m/>
    <m/>
    <m/>
    <s v="none"/>
    <m/>
    <m/>
    <m/>
    <x v="0"/>
    <m/>
    <x v="0"/>
  </r>
  <r>
    <s v="FRAFR2-21-1-085Q4 2021EUR"/>
    <x v="4"/>
    <n v="61698"/>
    <s v="KOOKABARRA"/>
    <s v="FR2-21-1-085"/>
    <s v="Q4 2021"/>
    <s v="EUR"/>
    <n v="16871.560000000001"/>
    <n v="16871.558300000001"/>
    <n v="1.70000000071013E-3"/>
    <n v="16871.560000000001"/>
    <n v="0"/>
    <x v="0"/>
    <m/>
    <m/>
    <m/>
    <m/>
    <s v="none"/>
    <m/>
    <m/>
    <m/>
    <x v="0"/>
    <m/>
    <x v="0"/>
  </r>
  <r>
    <s v="FRA2130192487-Q0 2021EUR"/>
    <x v="4"/>
    <n v="110685"/>
    <s v="SAMSIC RH"/>
    <s v="2130192487-"/>
    <s v="Q0 2021"/>
    <s v="EUR"/>
    <n v="1835.93"/>
    <n v="1835.9280000000001"/>
    <n v="1.9999999999527002E-3"/>
    <n v="1835.93"/>
    <n v="0"/>
    <x v="0"/>
    <m/>
    <m/>
    <m/>
    <m/>
    <s v="none"/>
    <m/>
    <m/>
    <m/>
    <x v="0"/>
    <m/>
    <x v="0"/>
  </r>
  <r>
    <s v="FRA2130192487-Q1 2021EUR"/>
    <x v="4"/>
    <n v="110685"/>
    <s v="SAMSIC RH"/>
    <s v="2130192487-"/>
    <s v="Q1 2021"/>
    <s v="EUR"/>
    <n v="739.04"/>
    <n v="739.0376"/>
    <n v="2.3999999999659801E-3"/>
    <n v="739.04"/>
    <n v="0"/>
    <x v="0"/>
    <m/>
    <m/>
    <m/>
    <m/>
    <s v="none"/>
    <m/>
    <m/>
    <m/>
    <x v="0"/>
    <m/>
    <x v="0"/>
  </r>
  <r>
    <s v="FRA2130192487-Q2 2021EUR"/>
    <x v="4"/>
    <n v="110685"/>
    <s v="SAMSIC RH"/>
    <s v="2130192487-"/>
    <s v="Q2 2021"/>
    <s v="EUR"/>
    <n v="1920.79"/>
    <n v="1920.7905000000001"/>
    <n v="-5.0000000010186297E-4"/>
    <n v="1920.79"/>
    <n v="0"/>
    <x v="0"/>
    <m/>
    <m/>
    <m/>
    <m/>
    <s v="none"/>
    <m/>
    <m/>
    <m/>
    <x v="0"/>
    <m/>
    <x v="0"/>
  </r>
  <r>
    <s v="FRA2130192487-Q3 2021EUR"/>
    <x v="4"/>
    <n v="110685"/>
    <s v="SAMSIC RH"/>
    <s v="2130192487-"/>
    <s v="Q3 2021"/>
    <s v="EUR"/>
    <n v="8314.6200000000008"/>
    <n v="8314.6185000000005"/>
    <n v="1.50000000030559E-3"/>
    <n v="8314.6200000000008"/>
    <n v="0"/>
    <x v="0"/>
    <m/>
    <m/>
    <m/>
    <m/>
    <s v="none"/>
    <m/>
    <m/>
    <m/>
    <x v="0"/>
    <m/>
    <x v="0"/>
  </r>
  <r>
    <s v="FRA2130192487-Q4 2021EUR"/>
    <x v="4"/>
    <n v="110685"/>
    <s v="SAMSIC RH"/>
    <s v="2130192487-"/>
    <s v="Q4 2021"/>
    <s v="EUR"/>
    <n v="7995.7999999999902"/>
    <n v="7995.8019000000004"/>
    <n v="-1.90000000111467E-3"/>
    <n v="7995.7999999999902"/>
    <n v="0"/>
    <x v="0"/>
    <m/>
    <m/>
    <m/>
    <m/>
    <s v="none"/>
    <m/>
    <m/>
    <m/>
    <x v="0"/>
    <m/>
    <x v="0"/>
  </r>
  <r>
    <s v="FRA2170265153Q0 2021EUR"/>
    <x v="4"/>
    <n v="273059"/>
    <s v="TPI"/>
    <n v="2170265153"/>
    <s v="Q0 2021"/>
    <s v="EUR"/>
    <n v="30.25"/>
    <n v="30.25"/>
    <n v="0"/>
    <n v="30.25"/>
    <n v="0"/>
    <x v="0"/>
    <m/>
    <m/>
    <m/>
    <m/>
    <s v="none"/>
    <m/>
    <m/>
    <m/>
    <x v="0"/>
    <m/>
    <x v="0"/>
  </r>
  <r>
    <s v="FRA2170265153Q1 2021EUR"/>
    <x v="4"/>
    <n v="273059"/>
    <s v="TPI"/>
    <n v="2170265153"/>
    <s v="Q1 2021"/>
    <s v="EUR"/>
    <n v="1121.0999999999999"/>
    <n v="1121.0999999999999"/>
    <n v="0"/>
    <n v="1121.0999999999999"/>
    <n v="0"/>
    <x v="0"/>
    <m/>
    <m/>
    <m/>
    <m/>
    <s v="none"/>
    <m/>
    <m/>
    <m/>
    <x v="0"/>
    <m/>
    <x v="0"/>
  </r>
  <r>
    <s v="FRA2170265153Q2 2021EUR"/>
    <x v="4"/>
    <n v="273059"/>
    <s v="TPI"/>
    <n v="2170265153"/>
    <s v="Q2 2021"/>
    <s v="EUR"/>
    <n v="1370.59"/>
    <n v="1370.586"/>
    <n v="3.9999999999054099E-3"/>
    <n v="1370.59"/>
    <n v="0"/>
    <x v="0"/>
    <m/>
    <m/>
    <m/>
    <m/>
    <s v="none"/>
    <m/>
    <m/>
    <m/>
    <x v="0"/>
    <m/>
    <x v="0"/>
  </r>
  <r>
    <s v="FRA2170265153Q3 2021EUR"/>
    <x v="4"/>
    <n v="273059"/>
    <s v="TPI"/>
    <n v="2170265153"/>
    <s v="Q3 2021"/>
    <s v="EUR"/>
    <n v="1510.1"/>
    <n v="1510.1"/>
    <n v="0"/>
    <n v="1510.1"/>
    <n v="0"/>
    <x v="0"/>
    <m/>
    <m/>
    <m/>
    <m/>
    <s v="none"/>
    <m/>
    <m/>
    <m/>
    <x v="0"/>
    <m/>
    <x v="0"/>
  </r>
  <r>
    <s v="FRA2170265153Q4 2021EUR"/>
    <x v="4"/>
    <n v="273059"/>
    <s v="TPI"/>
    <n v="2170265153"/>
    <s v="Q4 2021"/>
    <s v="EUR"/>
    <n v="790.15"/>
    <n v="790.15"/>
    <n v="0"/>
    <n v="790.15"/>
    <n v="0"/>
    <x v="0"/>
    <m/>
    <m/>
    <m/>
    <m/>
    <s v="none"/>
    <m/>
    <m/>
    <m/>
    <x v="0"/>
    <m/>
    <x v="0"/>
  </r>
  <r>
    <s v="FRA2170285204Q1 2021EUR"/>
    <x v="4"/>
    <n v="273004"/>
    <s v="PLD PROPRETE &amp; SERVICES"/>
    <n v="2170285204"/>
    <s v="Q1 2021"/>
    <s v="EUR"/>
    <n v="3246.2"/>
    <n v="3246.2044999999998"/>
    <n v="-4.5000000000072699E-3"/>
    <n v="3246.2"/>
    <n v="0"/>
    <x v="0"/>
    <m/>
    <m/>
    <m/>
    <m/>
    <s v="none"/>
    <m/>
    <m/>
    <m/>
    <x v="0"/>
    <m/>
    <x v="0"/>
  </r>
  <r>
    <s v="FRA2170285204Q2 2021EUR"/>
    <x v="4"/>
    <n v="273004"/>
    <s v="PLD PROPRETE &amp; SERVICES"/>
    <n v="2170285204"/>
    <s v="Q2 2021"/>
    <s v="EUR"/>
    <n v="3305.86"/>
    <n v="3305.8598000000002"/>
    <n v="1.99999999949795E-4"/>
    <n v="3305.86"/>
    <n v="0"/>
    <x v="0"/>
    <m/>
    <m/>
    <m/>
    <m/>
    <s v="none"/>
    <m/>
    <m/>
    <m/>
    <x v="0"/>
    <m/>
    <x v="0"/>
  </r>
  <r>
    <s v="FRA2170285204Q3 2021EUR"/>
    <x v="4"/>
    <n v="273004"/>
    <s v="PLD PROPRETE &amp; SERVICES"/>
    <n v="2170285204"/>
    <s v="Q3 2021"/>
    <s v="EUR"/>
    <n v="5287.26"/>
    <n v="5287.2584999999999"/>
    <n v="1.50000000030559E-3"/>
    <n v="5287.26"/>
    <n v="0"/>
    <x v="0"/>
    <m/>
    <m/>
    <m/>
    <m/>
    <s v="none"/>
    <m/>
    <m/>
    <m/>
    <x v="0"/>
    <m/>
    <x v="0"/>
  </r>
  <r>
    <s v="FRA2170285204Q4 2021EUR"/>
    <x v="4"/>
    <n v="273004"/>
    <s v="PLD PROPRETE &amp; SERVICES"/>
    <n v="2170285204"/>
    <s v="Q4 2021"/>
    <s v="EUR"/>
    <n v="4730.58"/>
    <n v="4730.5823"/>
    <n v="-2.3000000001047699E-3"/>
    <n v="4730.58"/>
    <n v="0"/>
    <x v="0"/>
    <m/>
    <m/>
    <m/>
    <m/>
    <s v="none"/>
    <m/>
    <m/>
    <m/>
    <x v="0"/>
    <m/>
    <x v="0"/>
  </r>
  <r>
    <s v="FRA2513025Q1 2021EUR"/>
    <x v="4"/>
    <n v="269395"/>
    <s v="GIREL"/>
    <n v="2513025"/>
    <s v="Q1 2021"/>
    <s v="EUR"/>
    <n v="1032.99"/>
    <n v="1032.9999"/>
    <n v="-9.9000000000160002E-3"/>
    <n v="1032.99"/>
    <n v="0"/>
    <x v="0"/>
    <m/>
    <m/>
    <m/>
    <m/>
    <s v="none"/>
    <m/>
    <m/>
    <m/>
    <x v="0"/>
    <m/>
    <x v="0"/>
  </r>
  <r>
    <s v="FRA2513025Q2 2021EUR"/>
    <x v="4"/>
    <n v="269395"/>
    <s v="GIREL"/>
    <n v="2513025"/>
    <s v="Q2 2021"/>
    <s v="EUR"/>
    <n v="942.21"/>
    <n v="942.2124"/>
    <n v="-2.3999999999659801E-3"/>
    <n v="942.21"/>
    <n v="0"/>
    <x v="0"/>
    <m/>
    <m/>
    <m/>
    <m/>
    <s v="none"/>
    <m/>
    <m/>
    <m/>
    <x v="0"/>
    <m/>
    <x v="0"/>
  </r>
  <r>
    <s v="FRA2513025Q3 2021EUR"/>
    <x v="4"/>
    <n v="269395"/>
    <s v="GIREL"/>
    <n v="2513025"/>
    <s v="Q3 2021"/>
    <s v="EUR"/>
    <n v="168.48"/>
    <n v="168.47790000000001"/>
    <n v="2.0999999999844398E-3"/>
    <n v="168.48"/>
    <n v="0"/>
    <x v="0"/>
    <m/>
    <m/>
    <m/>
    <m/>
    <s v="none"/>
    <m/>
    <m/>
    <m/>
    <x v="0"/>
    <m/>
    <x v="0"/>
  </r>
  <r>
    <s v="FRA2513025Q4 2021EUR"/>
    <x v="4"/>
    <n v="269395"/>
    <s v="GIREL"/>
    <n v="2513025"/>
    <s v="Q4 2021"/>
    <s v="EUR"/>
    <n v="7314.09"/>
    <n v="7314.0695999999998"/>
    <n v="2.0400000000336101E-2"/>
    <n v="7314.09"/>
    <n v="0"/>
    <x v="0"/>
    <m/>
    <m/>
    <m/>
    <m/>
    <s v="none"/>
    <m/>
    <m/>
    <m/>
    <x v="0"/>
    <m/>
    <x v="0"/>
  </r>
  <r>
    <s v="FRA2170535119Q0 2021EUR"/>
    <x v="4"/>
    <n v="261383"/>
    <s v="BUREAU VERITAS EXPLOITATION"/>
    <n v="2170535119"/>
    <s v="Q0 2021"/>
    <s v="EUR"/>
    <n v="22127.56"/>
    <n v="22127.556499999999"/>
    <n v="3.5000000025320302E-3"/>
    <n v="22127.56"/>
    <n v="0"/>
    <x v="0"/>
    <m/>
    <m/>
    <m/>
    <m/>
    <s v="none"/>
    <m/>
    <m/>
    <m/>
    <x v="0"/>
    <m/>
    <x v="0"/>
  </r>
  <r>
    <s v="FRA2170535119Q1 2021EUR"/>
    <x v="4"/>
    <n v="261383"/>
    <s v="BUREAU VERITAS EXPLOITATION"/>
    <n v="2170535119"/>
    <s v="Q1 2021"/>
    <s v="EUR"/>
    <n v="27059.61"/>
    <n v="27059.607"/>
    <n v="3.00000000061118E-3"/>
    <n v="27059.61"/>
    <n v="0"/>
    <x v="0"/>
    <m/>
    <m/>
    <m/>
    <m/>
    <s v="none"/>
    <m/>
    <m/>
    <m/>
    <x v="0"/>
    <m/>
    <x v="0"/>
  </r>
  <r>
    <s v="FRA2170535119Q2 2021EUR"/>
    <x v="4"/>
    <n v="261383"/>
    <s v="BUREAU VERITAS EXPLOITATION"/>
    <n v="2170535119"/>
    <s v="Q2 2021"/>
    <s v="EUR"/>
    <n v="13541.67"/>
    <n v="13541.672500000001"/>
    <n v="-2.5000000005093101E-3"/>
    <n v="13541.67"/>
    <n v="0"/>
    <x v="0"/>
    <m/>
    <m/>
    <m/>
    <m/>
    <s v="none"/>
    <m/>
    <m/>
    <m/>
    <x v="0"/>
    <m/>
    <x v="0"/>
  </r>
  <r>
    <s v="FRA2170535119Q3 2021EUR"/>
    <x v="4"/>
    <n v="261383"/>
    <s v="BUREAU VERITAS EXPLOITATION"/>
    <n v="2170535119"/>
    <s v="Q3 2021"/>
    <s v="EUR"/>
    <n v="9162.76"/>
    <n v="9162.76"/>
    <n v="0"/>
    <n v="9162.76"/>
    <n v="0"/>
    <x v="0"/>
    <m/>
    <m/>
    <m/>
    <m/>
    <s v="none"/>
    <m/>
    <m/>
    <m/>
    <x v="0"/>
    <m/>
    <x v="0"/>
  </r>
  <r>
    <s v="FRA2170535119Q4 2021EUR"/>
    <x v="4"/>
    <n v="261383"/>
    <s v="BUREAU VERITAS EXPLOITATION"/>
    <n v="2170535119"/>
    <s v="Q4 2021"/>
    <s v="EUR"/>
    <n v="39176.379999999997"/>
    <n v="39176.377500000002"/>
    <n v="2.5000000023282999E-3"/>
    <n v="39176.379999999997"/>
    <n v="0"/>
    <x v="0"/>
    <m/>
    <m/>
    <m/>
    <m/>
    <s v="none"/>
    <m/>
    <m/>
    <m/>
    <x v="0"/>
    <m/>
    <x v="0"/>
  </r>
  <r>
    <s v="FRA2170285130Q1 2021EUR"/>
    <x v="4"/>
    <n v="48838"/>
    <s v="GUILBERT PROPRETE"/>
    <n v="2170285130"/>
    <s v="Q1 2021"/>
    <s v="EUR"/>
    <n v="1987.66"/>
    <n v="1987.6559999999999"/>
    <n v="4.0000000001327802E-3"/>
    <n v="1987.66"/>
    <n v="0"/>
    <x v="0"/>
    <m/>
    <m/>
    <m/>
    <m/>
    <s v="none"/>
    <m/>
    <m/>
    <m/>
    <x v="0"/>
    <m/>
    <x v="0"/>
  </r>
  <r>
    <s v="FRA2170285130Q2 2021EUR"/>
    <x v="4"/>
    <n v="48838"/>
    <s v="GUILBERT PROPRETE"/>
    <n v="2170285130"/>
    <s v="Q2 2021"/>
    <s v="EUR"/>
    <n v="2728.7"/>
    <n v="2728.7004000000002"/>
    <n v="-4.0000000035433897E-4"/>
    <n v="2728.7"/>
    <n v="0"/>
    <x v="0"/>
    <m/>
    <m/>
    <m/>
    <m/>
    <s v="none"/>
    <m/>
    <m/>
    <m/>
    <x v="0"/>
    <m/>
    <x v="0"/>
  </r>
  <r>
    <s v="FRA2170285130Q3 2021EUR"/>
    <x v="4"/>
    <n v="48838"/>
    <s v="GUILBERT PROPRETE"/>
    <n v="2170285130"/>
    <s v="Q3 2021"/>
    <s v="EUR"/>
    <n v="4270.16"/>
    <n v="4270.1615000000002"/>
    <n v="-1.50000000030559E-3"/>
    <n v="4270.16"/>
    <n v="0"/>
    <x v="0"/>
    <m/>
    <m/>
    <m/>
    <m/>
    <s v="none"/>
    <m/>
    <m/>
    <m/>
    <x v="0"/>
    <m/>
    <x v="0"/>
  </r>
  <r>
    <s v="FRA2170285130Q4 2021EUR"/>
    <x v="4"/>
    <n v="48838"/>
    <s v="GUILBERT PROPRETE"/>
    <n v="2170285130"/>
    <s v="Q4 2021"/>
    <s v="EUR"/>
    <n v="3425.49"/>
    <n v="3425.4935"/>
    <n v="-3.50000000025829E-3"/>
    <n v="3425.49"/>
    <n v="0"/>
    <x v="0"/>
    <m/>
    <m/>
    <m/>
    <m/>
    <s v="none"/>
    <m/>
    <m/>
    <m/>
    <x v="0"/>
    <m/>
    <x v="0"/>
  </r>
  <r>
    <s v="FRA2170535118Q0 2021EUR"/>
    <x v="4"/>
    <n v="261887"/>
    <s v="BUREAU VERITAS CONSTRUCTION"/>
    <n v="2170535118"/>
    <s v="Q0 2021"/>
    <s v="EUR"/>
    <n v="3188.85"/>
    <n v="3188.85"/>
    <n v="0"/>
    <n v="3188.85"/>
    <n v="0"/>
    <x v="0"/>
    <m/>
    <m/>
    <m/>
    <m/>
    <s v="none"/>
    <m/>
    <m/>
    <m/>
    <x v="0"/>
    <m/>
    <x v="0"/>
  </r>
  <r>
    <s v="FRA2170535118Q1 2021EUR"/>
    <x v="4"/>
    <n v="261887"/>
    <s v="BUREAU VERITAS CONSTRUCTION"/>
    <n v="2170535118"/>
    <s v="Q1 2021"/>
    <s v="EUR"/>
    <n v="5883.29"/>
    <n v="5883.2865000000002"/>
    <n v="3.49999999980354E-3"/>
    <n v="5883.29"/>
    <n v="0"/>
    <x v="0"/>
    <m/>
    <m/>
    <m/>
    <m/>
    <s v="none"/>
    <m/>
    <m/>
    <m/>
    <x v="0"/>
    <m/>
    <x v="0"/>
  </r>
  <r>
    <s v="FRA2170535118Q2 2021EUR"/>
    <x v="4"/>
    <n v="261887"/>
    <s v="BUREAU VERITAS CONSTRUCTION"/>
    <n v="2170535118"/>
    <s v="Q2 2021"/>
    <s v="EUR"/>
    <n v="5042.7299999999996"/>
    <n v="5042.7254999999996"/>
    <n v="4.5000000000072699E-3"/>
    <n v="5042.7299999999996"/>
    <n v="0"/>
    <x v="0"/>
    <m/>
    <m/>
    <m/>
    <m/>
    <s v="none"/>
    <m/>
    <m/>
    <m/>
    <x v="0"/>
    <m/>
    <x v="0"/>
  </r>
  <r>
    <s v="FRA2170535118Q3 2021EUR"/>
    <x v="4"/>
    <n v="261887"/>
    <s v="BUREAU VERITAS CONSTRUCTION"/>
    <n v="2170535118"/>
    <s v="Q3 2021"/>
    <s v="EUR"/>
    <n v="5151.2700000000004"/>
    <n v="5151.2650000000003"/>
    <n v="5.0000000001091298E-3"/>
    <n v="5151.2700000000004"/>
    <n v="0"/>
    <x v="0"/>
    <m/>
    <m/>
    <m/>
    <m/>
    <s v="none"/>
    <m/>
    <m/>
    <m/>
    <x v="0"/>
    <m/>
    <x v="0"/>
  </r>
  <r>
    <s v="FRA2170535118Q4 2021EUR"/>
    <x v="4"/>
    <n v="261887"/>
    <s v="BUREAU VERITAS CONSTRUCTION"/>
    <n v="2170535118"/>
    <s v="Q4 2021"/>
    <s v="EUR"/>
    <n v="6177.78"/>
    <n v="6177.7790000000005"/>
    <n v="9.9999999929423189E-4"/>
    <n v="6177.78"/>
    <n v="0"/>
    <x v="0"/>
    <m/>
    <m/>
    <m/>
    <m/>
    <s v="none"/>
    <m/>
    <m/>
    <m/>
    <x v="0"/>
    <m/>
    <x v="0"/>
  </r>
  <r>
    <s v="FRA2170195068Q0 2021EUR"/>
    <x v="4"/>
    <n v="247532"/>
    <s v="STAFFMATCH FRANCE"/>
    <n v="2170195068"/>
    <s v="Q0 2021"/>
    <s v="EUR"/>
    <n v="1544.08"/>
    <n v="1544.0767000000001"/>
    <n v="3.2999999998537502E-3"/>
    <n v="1544.08"/>
    <n v="0"/>
    <x v="0"/>
    <m/>
    <m/>
    <m/>
    <m/>
    <s v="none"/>
    <m/>
    <m/>
    <m/>
    <x v="0"/>
    <m/>
    <x v="0"/>
  </r>
  <r>
    <s v="FRA2170195068Q1 2021EUR"/>
    <x v="4"/>
    <n v="247532"/>
    <s v="STAFFMATCH FRANCE"/>
    <n v="2170195068"/>
    <s v="Q1 2021"/>
    <s v="EUR"/>
    <n v="2602.75"/>
    <n v="2602.7537000000002"/>
    <n v="-3.7000000002080898E-3"/>
    <n v="2602.75"/>
    <n v="0"/>
    <x v="0"/>
    <m/>
    <m/>
    <m/>
    <m/>
    <s v="none"/>
    <m/>
    <m/>
    <m/>
    <x v="0"/>
    <m/>
    <x v="0"/>
  </r>
  <r>
    <s v="FRA2170195068Q2 2021EUR"/>
    <x v="4"/>
    <n v="247532"/>
    <s v="STAFFMATCH FRANCE"/>
    <n v="2170195068"/>
    <s v="Q2 2021"/>
    <s v="EUR"/>
    <n v="7650.7"/>
    <n v="7650.7003999999997"/>
    <n v="-3.9999999989959103E-4"/>
    <n v="7650.7"/>
    <n v="0"/>
    <x v="0"/>
    <m/>
    <m/>
    <m/>
    <m/>
    <s v="none"/>
    <m/>
    <m/>
    <m/>
    <x v="0"/>
    <m/>
    <x v="0"/>
  </r>
  <r>
    <s v="FRA2170195068Q3 2021EUR"/>
    <x v="4"/>
    <n v="247532"/>
    <s v="STAFFMATCH FRANCE"/>
    <n v="2170195068"/>
    <s v="Q3 2021"/>
    <s v="EUR"/>
    <n v="45418.65"/>
    <n v="45418.646000000001"/>
    <n v="4.0000000008149003E-3"/>
    <n v="45418.65"/>
    <n v="0"/>
    <x v="0"/>
    <m/>
    <m/>
    <m/>
    <m/>
    <s v="none"/>
    <m/>
    <m/>
    <m/>
    <x v="0"/>
    <m/>
    <x v="0"/>
  </r>
  <r>
    <s v="FRA2170195068Q4 2021EUR"/>
    <x v="4"/>
    <n v="247532"/>
    <s v="STAFFMATCH FRANCE"/>
    <n v="2170195068"/>
    <s v="Q4 2021"/>
    <s v="EUR"/>
    <n v="62102.44"/>
    <n v="62102.445299999999"/>
    <n v="-5.2999999970779702E-3"/>
    <n v="62102.44"/>
    <n v="0"/>
    <x v="0"/>
    <m/>
    <m/>
    <m/>
    <m/>
    <s v="none"/>
    <m/>
    <m/>
    <m/>
    <x v="0"/>
    <m/>
    <x v="0"/>
  </r>
  <r>
    <s v="FRA27315026Q0 2021EUR"/>
    <x v="4"/>
    <n v="265520"/>
    <s v="LITTORAL CUISINES INDUSTRIELLES"/>
    <n v="27315026"/>
    <s v="Q0 2021"/>
    <s v="EUR"/>
    <n v="25.74"/>
    <n v="25.727399999999999"/>
    <n v="1.2599999999998999E-2"/>
    <n v="25.74"/>
    <n v="0"/>
    <x v="0"/>
    <m/>
    <m/>
    <m/>
    <m/>
    <s v="none"/>
    <m/>
    <m/>
    <m/>
    <x v="0"/>
    <m/>
    <x v="0"/>
  </r>
  <r>
    <s v="FRA27315026Q1 2021EUR"/>
    <x v="4"/>
    <n v="265520"/>
    <s v="LITTORAL CUISINES INDUSTRIELLES"/>
    <n v="27315026"/>
    <s v="Q1 2021"/>
    <s v="EUR"/>
    <n v="134.43"/>
    <n v="134.43"/>
    <n v="0"/>
    <n v="134.43"/>
    <n v="0"/>
    <x v="0"/>
    <m/>
    <m/>
    <m/>
    <m/>
    <s v="none"/>
    <m/>
    <m/>
    <m/>
    <x v="0"/>
    <m/>
    <x v="0"/>
  </r>
  <r>
    <s v="FRA27315026Q2 2021EUR"/>
    <x v="4"/>
    <n v="265520"/>
    <s v="LITTORAL CUISINES INDUSTRIELLES"/>
    <n v="27315026"/>
    <s v="Q2 2021"/>
    <s v="EUR"/>
    <n v="54.72"/>
    <n v="54.72"/>
    <n v="0"/>
    <n v="54.72"/>
    <n v="0"/>
    <x v="0"/>
    <m/>
    <m/>
    <m/>
    <m/>
    <s v="none"/>
    <m/>
    <m/>
    <m/>
    <x v="0"/>
    <m/>
    <x v="0"/>
  </r>
  <r>
    <s v="FRA27315026Q3 2021EUR"/>
    <x v="4"/>
    <n v="265520"/>
    <s v="LITTORAL CUISINES INDUSTRIELLES"/>
    <n v="27315026"/>
    <s v="Q3 2021"/>
    <s v="EUR"/>
    <n v="180.21"/>
    <n v="180.21"/>
    <n v="0"/>
    <n v="180.21"/>
    <n v="0"/>
    <x v="0"/>
    <m/>
    <m/>
    <m/>
    <m/>
    <s v="none"/>
    <m/>
    <m/>
    <m/>
    <x v="0"/>
    <m/>
    <x v="0"/>
  </r>
  <r>
    <s v="FRA27315026Q4 2021EUR"/>
    <x v="4"/>
    <n v="265520"/>
    <s v="LITTORAL CUISINES INDUSTRIELLES"/>
    <n v="27315026"/>
    <s v="Q4 2021"/>
    <s v="EUR"/>
    <n v="181.08"/>
    <n v="181.08"/>
    <n v="0"/>
    <n v="181.08"/>
    <n v="0"/>
    <x v="0"/>
    <m/>
    <m/>
    <m/>
    <m/>
    <s v="none"/>
    <m/>
    <m/>
    <m/>
    <x v="0"/>
    <m/>
    <x v="0"/>
  </r>
  <r>
    <s v="FRA16053050Q1 2021EUR"/>
    <x v="4"/>
    <n v="109154"/>
    <s v="LACHETEAU SAS"/>
    <n v="16053050"/>
    <s v="Q1 2021"/>
    <s v="EUR"/>
    <n v="348.54"/>
    <n v="348.54"/>
    <n v="0"/>
    <n v="348.54"/>
    <n v="0"/>
    <x v="0"/>
    <m/>
    <m/>
    <m/>
    <m/>
    <s v="none"/>
    <m/>
    <m/>
    <m/>
    <x v="0"/>
    <m/>
    <x v="0"/>
  </r>
  <r>
    <s v="FRA16053050Q2 2021EUR"/>
    <x v="4"/>
    <n v="109154"/>
    <s v="LACHETEAU SAS"/>
    <n v="16053050"/>
    <s v="Q2 2021"/>
    <s v="EUR"/>
    <n v="2080.58"/>
    <n v="2080.5767999999998"/>
    <n v="3.2000000001062199E-3"/>
    <n v="2080.58"/>
    <n v="0"/>
    <x v="0"/>
    <m/>
    <m/>
    <m/>
    <m/>
    <s v="none"/>
    <m/>
    <m/>
    <m/>
    <x v="0"/>
    <m/>
    <x v="0"/>
  </r>
  <r>
    <s v="FRA16053050Q3 2021EUR"/>
    <x v="4"/>
    <n v="109154"/>
    <s v="LACHETEAU SAS"/>
    <n v="16053050"/>
    <s v="Q3 2021"/>
    <s v="EUR"/>
    <n v="4645.12"/>
    <n v="4645.1232"/>
    <n v="-3.2000000001062199E-3"/>
    <n v="4645.12"/>
    <n v="0"/>
    <x v="0"/>
    <m/>
    <m/>
    <m/>
    <m/>
    <s v="none"/>
    <m/>
    <m/>
    <m/>
    <x v="0"/>
    <m/>
    <x v="0"/>
  </r>
  <r>
    <s v="FRA16053050Q4 2021EUR"/>
    <x v="4"/>
    <n v="109154"/>
    <s v="LACHETEAU SAS"/>
    <n v="16053050"/>
    <s v="Q4 2021"/>
    <s v="EUR"/>
    <n v="3115.17"/>
    <n v="3115.1664000000001"/>
    <n v="3.6000000000058199E-3"/>
    <n v="3115.17"/>
    <n v="0"/>
    <x v="0"/>
    <m/>
    <m/>
    <m/>
    <m/>
    <s v="none"/>
    <m/>
    <m/>
    <m/>
    <x v="0"/>
    <m/>
    <x v="0"/>
  </r>
  <r>
    <s v="FRA26091030Q0 2021EUR"/>
    <x v="4"/>
    <n v="256873"/>
    <s v="SEAMER"/>
    <n v="26091030"/>
    <s v="Q0 2021"/>
    <s v="EUR"/>
    <n v="955.77"/>
    <n v="955.77"/>
    <n v="0"/>
    <n v="955.77"/>
    <n v="0"/>
    <x v="0"/>
    <m/>
    <m/>
    <m/>
    <m/>
    <s v="none"/>
    <m/>
    <m/>
    <m/>
    <x v="0"/>
    <m/>
    <x v="0"/>
  </r>
  <r>
    <s v="FRA26091030Q1 2021EUR"/>
    <x v="4"/>
    <n v="256873"/>
    <s v="SEAMER"/>
    <n v="26091030"/>
    <s v="Q1 2021"/>
    <s v="EUR"/>
    <n v="112.89"/>
    <n v="112.89"/>
    <n v="0"/>
    <n v="112.89"/>
    <n v="0"/>
    <x v="0"/>
    <m/>
    <m/>
    <m/>
    <m/>
    <s v="none"/>
    <m/>
    <m/>
    <m/>
    <x v="0"/>
    <m/>
    <x v="0"/>
  </r>
  <r>
    <s v="FRA26091030Q2 2021EUR"/>
    <x v="4"/>
    <n v="256873"/>
    <s v="SEAMER"/>
    <n v="26091030"/>
    <s v="Q2 2021"/>
    <s v="EUR"/>
    <n v="1900.88"/>
    <n v="1900.8824999999999"/>
    <n v="-2.4999999998271899E-3"/>
    <n v="1900.88"/>
    <n v="0"/>
    <x v="0"/>
    <m/>
    <m/>
    <m/>
    <m/>
    <s v="none"/>
    <m/>
    <m/>
    <m/>
    <x v="0"/>
    <m/>
    <x v="0"/>
  </r>
  <r>
    <s v="FRA26091030Q3 2021EUR"/>
    <x v="4"/>
    <n v="256873"/>
    <s v="SEAMER"/>
    <n v="26091030"/>
    <s v="Q3 2021"/>
    <s v="EUR"/>
    <n v="3709.17"/>
    <n v="3709.17"/>
    <n v="0"/>
    <n v="3709.17"/>
    <n v="0"/>
    <x v="0"/>
    <m/>
    <m/>
    <m/>
    <m/>
    <s v="none"/>
    <m/>
    <m/>
    <m/>
    <x v="0"/>
    <m/>
    <x v="0"/>
  </r>
  <r>
    <s v="FRA26091030Q4 2021EUR"/>
    <x v="4"/>
    <n v="256873"/>
    <s v="SEAMER"/>
    <n v="26091030"/>
    <s v="Q4 2021"/>
    <s v="EUR"/>
    <n v="3049.11"/>
    <n v="3049.11"/>
    <n v="0"/>
    <n v="3049.11"/>
    <n v="0"/>
    <x v="0"/>
    <m/>
    <m/>
    <m/>
    <m/>
    <s v="none"/>
    <m/>
    <m/>
    <m/>
    <x v="0"/>
    <m/>
    <x v="0"/>
  </r>
  <r>
    <s v="FRA2160724833Q0 2021EUR"/>
    <x v="4"/>
    <n v="57791"/>
    <s v="CABINET BLEUSE"/>
    <n v="2160724833"/>
    <s v="Q0 2021"/>
    <s v="EUR"/>
    <n v="34.200000000000003"/>
    <n v="34.200000000000003"/>
    <n v="0"/>
    <n v="34.200000000000003"/>
    <n v="0"/>
    <x v="0"/>
    <m/>
    <m/>
    <m/>
    <m/>
    <s v="none"/>
    <m/>
    <m/>
    <m/>
    <x v="0"/>
    <m/>
    <x v="0"/>
  </r>
  <r>
    <s v="FRA2160724833Q1 2021EUR"/>
    <x v="4"/>
    <n v="57791"/>
    <s v="CABINET BLEUSE"/>
    <n v="2160724833"/>
    <s v="Q1 2021"/>
    <s v="EUR"/>
    <n v="45.53"/>
    <n v="45.524999999999999"/>
    <n v="5.0000000000025501E-3"/>
    <n v="45.53"/>
    <n v="0"/>
    <x v="0"/>
    <m/>
    <m/>
    <m/>
    <m/>
    <s v="none"/>
    <m/>
    <m/>
    <m/>
    <x v="0"/>
    <m/>
    <x v="0"/>
  </r>
  <r>
    <s v="FRA2160724833Q2 2021EUR"/>
    <x v="4"/>
    <n v="57791"/>
    <s v="CABINET BLEUSE"/>
    <n v="2160724833"/>
    <s v="Q2 2021"/>
    <s v="EUR"/>
    <n v="442.88"/>
    <n v="442.875"/>
    <n v="4.9999999999954499E-3"/>
    <n v="442.88"/>
    <n v="0"/>
    <x v="0"/>
    <m/>
    <m/>
    <m/>
    <m/>
    <s v="none"/>
    <m/>
    <m/>
    <m/>
    <x v="0"/>
    <m/>
    <x v="0"/>
  </r>
  <r>
    <s v="FRA2160724833Q3 2021EUR"/>
    <x v="4"/>
    <n v="57791"/>
    <s v="CABINET BLEUSE"/>
    <n v="2160724833"/>
    <s v="Q3 2021"/>
    <s v="EUR"/>
    <n v="168"/>
    <n v="168"/>
    <n v="0"/>
    <n v="168"/>
    <n v="0"/>
    <x v="0"/>
    <m/>
    <m/>
    <m/>
    <m/>
    <s v="none"/>
    <m/>
    <m/>
    <m/>
    <x v="0"/>
    <m/>
    <x v="0"/>
  </r>
  <r>
    <s v="FRA2160724833Q4 2021EUR"/>
    <x v="4"/>
    <n v="57791"/>
    <s v="CABINET BLEUSE"/>
    <n v="2160724833"/>
    <s v="Q4 2021"/>
    <s v="EUR"/>
    <n v="64.5"/>
    <n v="64.5"/>
    <n v="0"/>
    <n v="64.5"/>
    <n v="0"/>
    <x v="0"/>
    <m/>
    <m/>
    <m/>
    <m/>
    <s v="none"/>
    <m/>
    <m/>
    <m/>
    <x v="0"/>
    <m/>
    <x v="0"/>
  </r>
  <r>
    <s v="FRA2160204868Q0 2021EUR"/>
    <x v="4"/>
    <n v="225248"/>
    <s v="CHR NUMERIQUE"/>
    <n v="2160204868"/>
    <s v="Q0 2021"/>
    <s v="EUR"/>
    <n v="854.35"/>
    <n v="854.35"/>
    <n v="0"/>
    <n v="854.35"/>
    <n v="0"/>
    <x v="0"/>
    <m/>
    <m/>
    <m/>
    <m/>
    <s v="none"/>
    <s v="Produit"/>
    <s v="Sarah"/>
    <s v="[SB] Factu réajustée dans le fichier monitoring du 25/04 (ligne valid)"/>
    <x v="0"/>
    <m/>
    <x v="0"/>
  </r>
  <r>
    <s v="FRA2160204868Q1 2021EUR"/>
    <x v="4"/>
    <n v="225248"/>
    <s v="CHR NUMERIQUE"/>
    <n v="2160204868"/>
    <s v="Q1 2021"/>
    <s v="EUR"/>
    <n v="5187.0600000000004"/>
    <n v="5187.0600000000004"/>
    <n v="0"/>
    <n v="5187.0600000000004"/>
    <n v="0"/>
    <x v="0"/>
    <m/>
    <m/>
    <m/>
    <m/>
    <s v="none"/>
    <m/>
    <m/>
    <m/>
    <x v="0"/>
    <m/>
    <x v="0"/>
  </r>
  <r>
    <s v="FRA2160204868Q2 2021EUR"/>
    <x v="4"/>
    <n v="225248"/>
    <s v="CHR NUMERIQUE"/>
    <n v="2160204868"/>
    <s v="Q2 2021"/>
    <s v="EUR"/>
    <n v="4775.41"/>
    <n v="4775.41"/>
    <n v="0"/>
    <n v="4775.41"/>
    <n v="0"/>
    <x v="0"/>
    <m/>
    <m/>
    <m/>
    <m/>
    <s v="none"/>
    <m/>
    <m/>
    <m/>
    <x v="0"/>
    <m/>
    <x v="0"/>
  </r>
  <r>
    <s v="FRA2160204868Q3 2021EUR"/>
    <x v="4"/>
    <n v="225248"/>
    <s v="CHR NUMERIQUE"/>
    <n v="2160204868"/>
    <s v="Q3 2021"/>
    <s v="EUR"/>
    <n v="4433.71"/>
    <n v="4433.71"/>
    <n v="0"/>
    <n v="4433.71"/>
    <n v="0"/>
    <x v="0"/>
    <m/>
    <m/>
    <m/>
    <m/>
    <s v="none"/>
    <m/>
    <m/>
    <m/>
    <x v="0"/>
    <m/>
    <x v="0"/>
  </r>
  <r>
    <s v="FRA2160204868Q4 2021EUR"/>
    <x v="4"/>
    <n v="225248"/>
    <s v="CHR NUMERIQUE"/>
    <n v="2160204868"/>
    <s v="Q4 2021"/>
    <s v="EUR"/>
    <n v="1702.93"/>
    <n v="1702.925"/>
    <n v="5.0000000001091298E-3"/>
    <n v="1702.93"/>
    <n v="0"/>
    <x v="0"/>
    <m/>
    <m/>
    <m/>
    <m/>
    <s v="none"/>
    <m/>
    <m/>
    <m/>
    <x v="0"/>
    <m/>
    <x v="0"/>
  </r>
  <r>
    <s v="FRA2160705043Q0 2021EUR"/>
    <x v="4"/>
    <n v="57411"/>
    <s v="SOC VESCOM FRANCE"/>
    <n v="2160705043"/>
    <s v="Q0 2021"/>
    <s v="EUR"/>
    <n v="1259.3800000000001"/>
    <n v="1259.3779999999999"/>
    <n v="2.00000000018008E-3"/>
    <n v="1259.3800000000001"/>
    <n v="0"/>
    <x v="0"/>
    <m/>
    <m/>
    <m/>
    <m/>
    <s v="none"/>
    <m/>
    <m/>
    <m/>
    <x v="0"/>
    <m/>
    <x v="0"/>
  </r>
  <r>
    <s v="FRA2160705043Q1 2021EUR"/>
    <x v="4"/>
    <n v="57411"/>
    <s v="SOC VESCOM FRANCE"/>
    <n v="2160705043"/>
    <s v="Q1 2021"/>
    <s v="EUR"/>
    <n v="921.65"/>
    <n v="921.65200000000004"/>
    <n v="-2.0000000000663901E-3"/>
    <n v="921.65"/>
    <n v="0"/>
    <x v="0"/>
    <m/>
    <m/>
    <m/>
    <m/>
    <s v="none"/>
    <m/>
    <m/>
    <m/>
    <x v="0"/>
    <m/>
    <x v="0"/>
  </r>
  <r>
    <s v="FRA2160705043Q2 2021EUR"/>
    <x v="4"/>
    <n v="57411"/>
    <s v="SOC VESCOM FRANCE"/>
    <n v="2160705043"/>
    <s v="Q2 2021"/>
    <s v="EUR"/>
    <n v="2967.48"/>
    <n v="2967.4805000000001"/>
    <n v="-5.0000000010186297E-4"/>
    <n v="2967.48"/>
    <n v="0"/>
    <x v="0"/>
    <m/>
    <m/>
    <m/>
    <m/>
    <s v="none"/>
    <m/>
    <m/>
    <m/>
    <x v="0"/>
    <m/>
    <x v="0"/>
  </r>
  <r>
    <s v="FRA2160705043Q3 2021EUR"/>
    <x v="4"/>
    <n v="57411"/>
    <s v="SOC VESCOM FRANCE"/>
    <n v="2160705043"/>
    <s v="Q3 2021"/>
    <s v="EUR"/>
    <n v="2102.91"/>
    <n v="2102.9054999999998"/>
    <n v="4.5000000000072699E-3"/>
    <n v="2102.91"/>
    <n v="0"/>
    <x v="0"/>
    <m/>
    <m/>
    <m/>
    <m/>
    <s v="none"/>
    <m/>
    <m/>
    <m/>
    <x v="0"/>
    <m/>
    <x v="0"/>
  </r>
  <r>
    <s v="FRA2160705043Q4 2021EUR"/>
    <x v="4"/>
    <n v="57411"/>
    <s v="SOC VESCOM FRANCE"/>
    <n v="2160705043"/>
    <s v="Q4 2021"/>
    <s v="EUR"/>
    <n v="1933.37"/>
    <n v="1933.37"/>
    <n v="0"/>
    <n v="1933.37"/>
    <n v="0"/>
    <x v="0"/>
    <m/>
    <m/>
    <m/>
    <m/>
    <s v="none"/>
    <m/>
    <m/>
    <m/>
    <x v="0"/>
    <m/>
    <x v="0"/>
  </r>
  <r>
    <s v="FRA1170065120Q1 2021EUR"/>
    <x v="4"/>
    <n v="252769"/>
    <s v="SOCIETE PARISIENNE EXPORT IMPORT REPARTITION"/>
    <n v="1170065120"/>
    <s v="Q1 2021"/>
    <s v="EUR"/>
    <n v="32.49"/>
    <n v="32.489800000000002"/>
    <n v="1.9999999999953299E-4"/>
    <n v="32.49"/>
    <n v="0"/>
    <x v="0"/>
    <m/>
    <m/>
    <m/>
    <m/>
    <s v="none"/>
    <m/>
    <m/>
    <m/>
    <x v="0"/>
    <m/>
    <x v="0"/>
  </r>
  <r>
    <s v="FRA1170065120Q2 2021EUR"/>
    <x v="4"/>
    <n v="252769"/>
    <s v="SOCIETE PARISIENNE EXPORT IMPORT REPARTITION"/>
    <n v="1170065120"/>
    <s v="Q2 2021"/>
    <s v="EUR"/>
    <n v="207.15"/>
    <n v="207.14680000000001"/>
    <n v="3.19999999999254E-3"/>
    <n v="207.15"/>
    <n v="0"/>
    <x v="0"/>
    <m/>
    <m/>
    <m/>
    <m/>
    <s v="none"/>
    <m/>
    <m/>
    <m/>
    <x v="0"/>
    <m/>
    <x v="0"/>
  </r>
  <r>
    <s v="FRA1170065120Q3 2021EUR"/>
    <x v="4"/>
    <n v="252769"/>
    <s v="SOCIETE PARISIENNE EXPORT IMPORT REPARTITION"/>
    <n v="1170065120"/>
    <s v="Q3 2021"/>
    <s v="EUR"/>
    <n v="276.68"/>
    <n v="276.67919999999998"/>
    <n v="8.0000000002655703E-4"/>
    <n v="276.68"/>
    <n v="0"/>
    <x v="0"/>
    <m/>
    <m/>
    <m/>
    <m/>
    <s v="none"/>
    <m/>
    <m/>
    <m/>
    <x v="0"/>
    <m/>
    <x v="0"/>
  </r>
  <r>
    <s v="FRA1170065120Q4 2021EUR"/>
    <x v="4"/>
    <n v="252769"/>
    <s v="SOCIETE PARISIENNE EXPORT IMPORT REPARTITION"/>
    <n v="1170065120"/>
    <s v="Q4 2021"/>
    <s v="EUR"/>
    <n v="474.53"/>
    <n v="474.53280000000001"/>
    <n v="-2.8000000000361E-3"/>
    <n v="474.53"/>
    <n v="0"/>
    <x v="0"/>
    <m/>
    <m/>
    <m/>
    <m/>
    <s v="none"/>
    <m/>
    <m/>
    <m/>
    <x v="0"/>
    <m/>
    <x v="0"/>
  </r>
  <r>
    <s v="FRA2205106580 MAINTENANCEQ0 2021EUR"/>
    <x v="4"/>
    <n v="250973"/>
    <s v="VINCI ENERGIES FRANCE"/>
    <s v="2205106580 MAINTENANCE"/>
    <s v="Q0 2021"/>
    <s v="EUR"/>
    <n v="812.62"/>
    <n v="812.6155"/>
    <n v="4.5000000000072699E-3"/>
    <n v="812.62"/>
    <n v="0"/>
    <x v="0"/>
    <m/>
    <m/>
    <m/>
    <m/>
    <s v="none"/>
    <m/>
    <m/>
    <m/>
    <x v="0"/>
    <m/>
    <x v="0"/>
  </r>
  <r>
    <s v="FRA2205106580 MAINTENANCEQ1 2021EUR"/>
    <x v="4"/>
    <n v="250973"/>
    <s v="VINCI ENERGIES FRANCE"/>
    <s v="2205106580 MAINTENANCE"/>
    <s v="Q1 2021"/>
    <s v="EUR"/>
    <n v="1801.36"/>
    <n v="1801.3575000000001"/>
    <n v="2.4999999998271899E-3"/>
    <n v="1801.36"/>
    <n v="0"/>
    <x v="0"/>
    <m/>
    <m/>
    <m/>
    <m/>
    <s v="none"/>
    <m/>
    <m/>
    <m/>
    <x v="0"/>
    <m/>
    <x v="0"/>
  </r>
  <r>
    <s v="FRA2205106580 MAINTENANCEQ2 2021EUR"/>
    <x v="4"/>
    <n v="250973"/>
    <s v="VINCI ENERGIES FRANCE"/>
    <s v="2205106580 MAINTENANCE"/>
    <s v="Q2 2021"/>
    <s v="EUR"/>
    <n v="787.5"/>
    <n v="787.5"/>
    <n v="0"/>
    <n v="787.5"/>
    <n v="0"/>
    <x v="0"/>
    <m/>
    <m/>
    <m/>
    <m/>
    <s v="none"/>
    <m/>
    <m/>
    <m/>
    <x v="0"/>
    <m/>
    <x v="0"/>
  </r>
  <r>
    <s v="FRA2205106580 MAINTENANCEQ3 2021EUR"/>
    <x v="4"/>
    <n v="250973"/>
    <s v="VINCI ENERGIES FRANCE"/>
    <s v="2205106580 MAINTENANCE"/>
    <s v="Q3 2021"/>
    <s v="EUR"/>
    <n v="487.35"/>
    <n v="487.35199999999998"/>
    <n v="-1.9999999999527002E-3"/>
    <n v="487.35"/>
    <n v="0"/>
    <x v="0"/>
    <m/>
    <m/>
    <m/>
    <m/>
    <s v="none"/>
    <m/>
    <m/>
    <m/>
    <x v="0"/>
    <m/>
    <x v="0"/>
  </r>
  <r>
    <s v="FRA2205106580 MAINTENANCEQ4 2021EUR"/>
    <x v="4"/>
    <n v="250973"/>
    <s v="VINCI ENERGIES FRANCE"/>
    <s v="2205106580 MAINTENANCE"/>
    <s v="Q4 2021"/>
    <s v="EUR"/>
    <n v="487.35"/>
    <n v="487.35199999999998"/>
    <n v="-1.9999999999527002E-3"/>
    <n v="487.35"/>
    <n v="0"/>
    <x v="0"/>
    <m/>
    <m/>
    <m/>
    <m/>
    <s v="none"/>
    <m/>
    <m/>
    <m/>
    <x v="0"/>
    <m/>
    <x v="0"/>
  </r>
  <r>
    <s v="FRA2205106579 TRAVAUXQ3 2021EUR"/>
    <x v="4"/>
    <n v="250973"/>
    <s v="VINCI ENERGIES FRANCE"/>
    <s v="2205106579 TRAVAUX"/>
    <s v="Q3 2021"/>
    <s v="EUR"/>
    <n v="164"/>
    <n v="163.99590000000001"/>
    <n v="4.0999999999939904E-3"/>
    <n v="164"/>
    <n v="0"/>
    <x v="0"/>
    <m/>
    <m/>
    <m/>
    <m/>
    <s v="none"/>
    <m/>
    <m/>
    <m/>
    <x v="0"/>
    <m/>
    <x v="0"/>
  </r>
  <r>
    <s v="FRA2205106579 TRAVAUXQ4 2021EUR"/>
    <x v="4"/>
    <n v="250973"/>
    <s v="VINCI ENERGIES FRANCE"/>
    <s v="2205106579 TRAVAUX"/>
    <s v="Q4 2021"/>
    <s v="EUR"/>
    <n v="188.12"/>
    <n v="188.11619999999999"/>
    <n v="3.8000000000124601E-3"/>
    <n v="188.12"/>
    <n v="0"/>
    <x v="0"/>
    <m/>
    <m/>
    <m/>
    <m/>
    <s v="none"/>
    <m/>
    <m/>
    <m/>
    <x v="0"/>
    <m/>
    <x v="0"/>
  </r>
  <r>
    <s v="FRA2160644834Q0 2021EUR"/>
    <x v="4"/>
    <n v="3746"/>
    <s v="SIPLAN MIDI"/>
    <n v="2160644834"/>
    <s v="Q0 2021"/>
    <s v="EUR"/>
    <n v="769.08"/>
    <n v="769.08"/>
    <n v="0"/>
    <n v="769.08"/>
    <n v="0"/>
    <x v="0"/>
    <m/>
    <m/>
    <m/>
    <m/>
    <s v="none"/>
    <m/>
    <m/>
    <m/>
    <x v="0"/>
    <m/>
    <x v="0"/>
  </r>
  <r>
    <s v="FRA2160644834Q1 2021EUR"/>
    <x v="4"/>
    <n v="3746"/>
    <s v="SIPLAN MIDI"/>
    <n v="2160644834"/>
    <s v="Q1 2021"/>
    <s v="EUR"/>
    <n v="636.39"/>
    <n v="636.39179999999999"/>
    <n v="-1.8000000000029099E-3"/>
    <n v="636.39"/>
    <n v="0"/>
    <x v="0"/>
    <m/>
    <m/>
    <m/>
    <m/>
    <s v="none"/>
    <m/>
    <m/>
    <m/>
    <x v="0"/>
    <m/>
    <x v="0"/>
  </r>
  <r>
    <s v="FRA2160644834Q2 2021EUR"/>
    <x v="4"/>
    <n v="3746"/>
    <s v="SIPLAN MIDI"/>
    <n v="2160644834"/>
    <s v="Q2 2021"/>
    <s v="EUR"/>
    <n v="453.88"/>
    <n v="453.87599999999998"/>
    <n v="4.0000000000190898E-3"/>
    <n v="453.88"/>
    <n v="0"/>
    <x v="0"/>
    <m/>
    <m/>
    <m/>
    <m/>
    <s v="none"/>
    <m/>
    <m/>
    <m/>
    <x v="0"/>
    <m/>
    <x v="0"/>
  </r>
  <r>
    <s v="FRA2160644834Q3 2021EUR"/>
    <x v="4"/>
    <n v="3746"/>
    <s v="SIPLAN MIDI"/>
    <n v="2160644834"/>
    <s v="Q3 2021"/>
    <s v="EUR"/>
    <n v="359.93"/>
    <n v="359.93400000000003"/>
    <n v="-4.0000000000190898E-3"/>
    <n v="359.93"/>
    <n v="0"/>
    <x v="0"/>
    <m/>
    <m/>
    <m/>
    <m/>
    <s v="none"/>
    <m/>
    <m/>
    <m/>
    <x v="0"/>
    <m/>
    <x v="0"/>
  </r>
  <r>
    <s v="FRA2160644834Q4 2021EUR"/>
    <x v="4"/>
    <n v="3746"/>
    <s v="SIPLAN MIDI"/>
    <n v="2160644834"/>
    <s v="Q4 2021"/>
    <s v="EUR"/>
    <n v="803.39"/>
    <n v="803.3922"/>
    <n v="-2.1999999999025E-3"/>
    <n v="803.39"/>
    <n v="0"/>
    <x v="0"/>
    <m/>
    <m/>
    <m/>
    <m/>
    <s v="none"/>
    <m/>
    <m/>
    <m/>
    <x v="0"/>
    <m/>
    <x v="0"/>
  </r>
  <r>
    <s v="FRA2160184796Q0 2021EUR"/>
    <x v="4"/>
    <n v="183207"/>
    <s v="TRI-O"/>
    <n v="2160184796"/>
    <s v="Q0 2021"/>
    <s v="EUR"/>
    <n v="4680.57"/>
    <n v="4680.57"/>
    <n v="0"/>
    <n v="4680.57"/>
    <n v="0"/>
    <x v="0"/>
    <m/>
    <m/>
    <m/>
    <m/>
    <s v="none"/>
    <m/>
    <m/>
    <m/>
    <x v="0"/>
    <m/>
    <x v="0"/>
  </r>
  <r>
    <s v="FRA2160184796Q1 2021EUR"/>
    <x v="4"/>
    <n v="183207"/>
    <s v="TRI-O"/>
    <n v="2160184796"/>
    <s v="Q1 2021"/>
    <s v="EUR"/>
    <n v="1783.15"/>
    <n v="1783.1515999999999"/>
    <n v="-1.5999999998257399E-3"/>
    <n v="1783.15"/>
    <n v="0"/>
    <x v="0"/>
    <m/>
    <m/>
    <m/>
    <m/>
    <s v="none"/>
    <m/>
    <m/>
    <m/>
    <x v="0"/>
    <m/>
    <x v="0"/>
  </r>
  <r>
    <s v="FRA2160184796Q2 2021EUR"/>
    <x v="4"/>
    <n v="183207"/>
    <s v="TRI-O"/>
    <n v="2160184796"/>
    <s v="Q2 2021"/>
    <s v="EUR"/>
    <n v="1548.81"/>
    <n v="1548.8137999999999"/>
    <n v="-3.7999999999556102E-3"/>
    <n v="1548.81"/>
    <n v="0"/>
    <x v="0"/>
    <m/>
    <m/>
    <m/>
    <m/>
    <s v="none"/>
    <m/>
    <m/>
    <m/>
    <x v="0"/>
    <m/>
    <x v="0"/>
  </r>
  <r>
    <s v="FRA2160184796Q3 2021EUR"/>
    <x v="4"/>
    <n v="183207"/>
    <s v="TRI-O"/>
    <n v="2160184796"/>
    <s v="Q3 2021"/>
    <s v="EUR"/>
    <n v="1912.3"/>
    <n v="1912.3042"/>
    <n v="-4.2000000000825804E-3"/>
    <n v="1912.3"/>
    <n v="0"/>
    <x v="0"/>
    <m/>
    <m/>
    <m/>
    <m/>
    <s v="none"/>
    <m/>
    <m/>
    <m/>
    <x v="0"/>
    <m/>
    <x v="0"/>
  </r>
  <r>
    <s v="FRA2160184796Q4 2021EUR"/>
    <x v="4"/>
    <n v="183207"/>
    <s v="TRI-O"/>
    <n v="2160184796"/>
    <s v="Q4 2021"/>
    <s v="EUR"/>
    <n v="2453.4299999999998"/>
    <n v="2453.4286000000002"/>
    <n v="1.3999999996485699E-3"/>
    <n v="2453.4299999999998"/>
    <n v="0"/>
    <x v="0"/>
    <m/>
    <m/>
    <m/>
    <m/>
    <s v="none"/>
    <m/>
    <m/>
    <m/>
    <x v="0"/>
    <m/>
    <x v="0"/>
  </r>
  <r>
    <s v="FRA1160154909Q0 2021EUR"/>
    <x v="4"/>
    <n v="245943"/>
    <s v="LA TELA"/>
    <n v="1160154909"/>
    <s v="Q0 2021"/>
    <s v="EUR"/>
    <n v="84.73"/>
    <n v="84.730199999999996"/>
    <n v="-1.99999999992428E-4"/>
    <n v="84.73"/>
    <n v="0"/>
    <x v="0"/>
    <m/>
    <m/>
    <m/>
    <m/>
    <s v="none"/>
    <m/>
    <m/>
    <m/>
    <x v="0"/>
    <m/>
    <x v="0"/>
  </r>
  <r>
    <s v="FRA1160154909Q1 2021EUR"/>
    <x v="4"/>
    <n v="245943"/>
    <s v="LA TELA"/>
    <n v="1160154909"/>
    <s v="Q1 2021"/>
    <s v="EUR"/>
    <n v="92.24"/>
    <n v="92.242800000000003"/>
    <n v="-2.80000000000768E-3"/>
    <n v="92.24"/>
    <n v="0"/>
    <x v="0"/>
    <m/>
    <m/>
    <m/>
    <m/>
    <s v="none"/>
    <m/>
    <m/>
    <m/>
    <x v="0"/>
    <m/>
    <x v="0"/>
  </r>
  <r>
    <s v="FRA1160154909Q2 2021EUR"/>
    <x v="4"/>
    <n v="245943"/>
    <s v="LA TELA"/>
    <n v="1160154909"/>
    <s v="Q2 2021"/>
    <s v="EUR"/>
    <n v="959.8"/>
    <n v="959.80079999999998"/>
    <n v="-8.0000000002655703E-4"/>
    <n v="959.8"/>
    <n v="0"/>
    <x v="0"/>
    <m/>
    <m/>
    <m/>
    <m/>
    <s v="none"/>
    <m/>
    <m/>
    <m/>
    <x v="0"/>
    <m/>
    <x v="0"/>
  </r>
  <r>
    <s v="FRA1160154909Q3 2021EUR"/>
    <x v="4"/>
    <n v="245943"/>
    <s v="LA TELA"/>
    <n v="1160154909"/>
    <s v="Q3 2021"/>
    <s v="EUR"/>
    <n v="1595.68"/>
    <n v="1595.6754000000001"/>
    <n v="4.5999999999821696E-3"/>
    <n v="1595.68"/>
    <n v="0"/>
    <x v="0"/>
    <m/>
    <m/>
    <m/>
    <m/>
    <s v="none"/>
    <m/>
    <m/>
    <m/>
    <x v="0"/>
    <m/>
    <x v="0"/>
  </r>
  <r>
    <s v="FRA1160154909Q4 2021EUR"/>
    <x v="4"/>
    <n v="245943"/>
    <s v="LA TELA"/>
    <n v="1160154909"/>
    <s v="Q4 2021"/>
    <s v="EUR"/>
    <n v="7712.27"/>
    <n v="7712.2727999999997"/>
    <n v="-2.7999999992971399E-3"/>
    <n v="7712.27"/>
    <n v="0"/>
    <x v="0"/>
    <m/>
    <m/>
    <m/>
    <m/>
    <s v="none"/>
    <m/>
    <m/>
    <m/>
    <x v="0"/>
    <m/>
    <x v="0"/>
  </r>
  <r>
    <s v="FRA2160054673Q1 2021EUR"/>
    <x v="4"/>
    <n v="243081"/>
    <s v="ADAPEI DU DOUBS"/>
    <n v="2160054673"/>
    <s v="Q1 2021"/>
    <s v="EUR"/>
    <n v="3278.55"/>
    <n v="3278.5461"/>
    <n v="3.90000000015788E-3"/>
    <n v="3278.55"/>
    <n v="0"/>
    <x v="0"/>
    <m/>
    <m/>
    <m/>
    <m/>
    <s v="none"/>
    <m/>
    <m/>
    <m/>
    <x v="0"/>
    <m/>
    <x v="0"/>
  </r>
  <r>
    <s v="FRA2160054673Q2 2021EUR"/>
    <x v="4"/>
    <n v="243081"/>
    <s v="ADAPEI DU DOUBS"/>
    <n v="2160054673"/>
    <s v="Q2 2021"/>
    <s v="EUR"/>
    <n v="3366.9"/>
    <n v="3366.9034999999999"/>
    <n v="-3.49999999980354E-3"/>
    <n v="3366.9"/>
    <n v="0"/>
    <x v="0"/>
    <m/>
    <m/>
    <m/>
    <m/>
    <s v="none"/>
    <m/>
    <m/>
    <m/>
    <x v="0"/>
    <m/>
    <x v="0"/>
  </r>
  <r>
    <s v="FRA2160054673Q3 2021EUR"/>
    <x v="4"/>
    <n v="243081"/>
    <s v="ADAPEI DU DOUBS"/>
    <n v="2160054673"/>
    <s v="Q3 2021"/>
    <s v="EUR"/>
    <n v="6201.32"/>
    <n v="6201.3226000000004"/>
    <n v="-2.60000000071158E-3"/>
    <n v="6201.32"/>
    <n v="0"/>
    <x v="0"/>
    <m/>
    <m/>
    <m/>
    <m/>
    <s v="none"/>
    <m/>
    <m/>
    <m/>
    <x v="0"/>
    <m/>
    <x v="0"/>
  </r>
  <r>
    <s v="FRA2160054673Q4 2021EUR"/>
    <x v="4"/>
    <n v="243081"/>
    <s v="ADAPEI DU DOUBS"/>
    <n v="2160054673"/>
    <s v="Q4 2021"/>
    <s v="EUR"/>
    <n v="5288.82"/>
    <n v="5288.8159999999998"/>
    <n v="3.9999999999054099E-3"/>
    <n v="5288.82"/>
    <n v="0"/>
    <x v="0"/>
    <m/>
    <m/>
    <m/>
    <m/>
    <s v="none"/>
    <m/>
    <m/>
    <m/>
    <x v="0"/>
    <m/>
    <x v="0"/>
  </r>
  <r>
    <s v="FRA2160334794Q0 2021EUR"/>
    <x v="4"/>
    <n v="82670"/>
    <s v="OORIA"/>
    <n v="2160334794"/>
    <s v="Q0 2021"/>
    <s v="EUR"/>
    <n v="773.03"/>
    <n v="773.02800000000002"/>
    <n v="1.9999999999527002E-3"/>
    <n v="773.03"/>
    <n v="0"/>
    <x v="0"/>
    <m/>
    <m/>
    <m/>
    <m/>
    <s v="none"/>
    <m/>
    <m/>
    <m/>
    <x v="0"/>
    <m/>
    <x v="0"/>
  </r>
  <r>
    <s v="FRA2160334794Q1 2021EUR"/>
    <x v="4"/>
    <n v="82670"/>
    <s v="OORIA"/>
    <n v="2160334794"/>
    <s v="Q1 2021"/>
    <s v="EUR"/>
    <n v="380.62"/>
    <n v="380.61630000000002"/>
    <n v="3.69999999998071E-3"/>
    <n v="380.62"/>
    <n v="0"/>
    <x v="0"/>
    <m/>
    <m/>
    <m/>
    <m/>
    <s v="none"/>
    <m/>
    <m/>
    <m/>
    <x v="0"/>
    <m/>
    <x v="0"/>
  </r>
  <r>
    <s v="FRA2160334794Q2 2021EUR"/>
    <x v="4"/>
    <n v="82670"/>
    <s v="OORIA"/>
    <n v="2160334794"/>
    <s v="Q2 2021"/>
    <s v="EUR"/>
    <n v="964.6"/>
    <n v="964.59839999999997"/>
    <n v="1.6000000000531099E-3"/>
    <n v="964.6"/>
    <n v="0"/>
    <x v="0"/>
    <m/>
    <m/>
    <m/>
    <m/>
    <s v="none"/>
    <m/>
    <m/>
    <m/>
    <x v="0"/>
    <m/>
    <x v="0"/>
  </r>
  <r>
    <s v="FRA2160334794Q3 2021EUR"/>
    <x v="4"/>
    <n v="82670"/>
    <s v="OORIA"/>
    <n v="2160334794"/>
    <s v="Q3 2021"/>
    <s v="EUR"/>
    <n v="2008.4"/>
    <n v="2008.3968"/>
    <n v="3.2000000001062199E-3"/>
    <n v="2008.4"/>
    <n v="0"/>
    <x v="0"/>
    <m/>
    <m/>
    <m/>
    <m/>
    <s v="none"/>
    <m/>
    <m/>
    <m/>
    <x v="0"/>
    <m/>
    <x v="0"/>
  </r>
  <r>
    <s v="FRA2160334794Q4 2021EUR"/>
    <x v="4"/>
    <n v="82670"/>
    <s v="OORIA"/>
    <n v="2160334794"/>
    <s v="Q4 2021"/>
    <s v="EUR"/>
    <n v="4321.3900000000003"/>
    <n v="4321.3923000000004"/>
    <n v="-2.3000000001047699E-3"/>
    <n v="4321.3900000000003"/>
    <n v="0"/>
    <x v="0"/>
    <m/>
    <m/>
    <m/>
    <m/>
    <s v="none"/>
    <m/>
    <m/>
    <m/>
    <x v="0"/>
    <m/>
    <x v="0"/>
  </r>
  <r>
    <s v="FRA2160544734Q0 2021EUR"/>
    <x v="4"/>
    <n v="238873"/>
    <s v="SEREN"/>
    <n v="2160544734"/>
    <s v="Q0 2021"/>
    <s v="EUR"/>
    <n v="6213.27"/>
    <n v="6213.27"/>
    <n v="0"/>
    <n v="6213.27"/>
    <n v="0"/>
    <x v="0"/>
    <m/>
    <m/>
    <m/>
    <m/>
    <s v="none"/>
    <m/>
    <m/>
    <m/>
    <x v="0"/>
    <m/>
    <x v="0"/>
  </r>
  <r>
    <s v="FRA2160544734Q1 2021EUR"/>
    <x v="4"/>
    <n v="238873"/>
    <s v="SEREN"/>
    <n v="2160544734"/>
    <s v="Q1 2021"/>
    <s v="EUR"/>
    <n v="887.34"/>
    <n v="887.34"/>
    <n v="0"/>
    <n v="887.34"/>
    <n v="0"/>
    <x v="0"/>
    <m/>
    <m/>
    <m/>
    <m/>
    <s v="none"/>
    <m/>
    <m/>
    <m/>
    <x v="0"/>
    <m/>
    <x v="0"/>
  </r>
  <r>
    <s v="FRA2160544734Q2 2021EUR"/>
    <x v="4"/>
    <n v="238873"/>
    <s v="SEREN"/>
    <n v="2160544734"/>
    <s v="Q2 2021"/>
    <s v="EUR"/>
    <n v="4672.5"/>
    <n v="4672.5"/>
    <n v="0"/>
    <n v="4672.5"/>
    <n v="0"/>
    <x v="0"/>
    <m/>
    <m/>
    <m/>
    <m/>
    <s v="none"/>
    <m/>
    <m/>
    <m/>
    <x v="0"/>
    <m/>
    <x v="0"/>
  </r>
  <r>
    <s v="FRA2160544734Q3 2021EUR"/>
    <x v="4"/>
    <n v="238873"/>
    <s v="SEREN"/>
    <n v="2160544734"/>
    <s v="Q3 2021"/>
    <s v="EUR"/>
    <n v="2602.5"/>
    <n v="2602.5"/>
    <n v="0"/>
    <n v="2602.5"/>
    <n v="0"/>
    <x v="0"/>
    <m/>
    <m/>
    <m/>
    <m/>
    <s v="none"/>
    <m/>
    <m/>
    <m/>
    <x v="0"/>
    <m/>
    <x v="0"/>
  </r>
  <r>
    <s v="FRA742910Q0 2021EUR"/>
    <x v="4"/>
    <n v="9271"/>
    <s v="DIVERSEY FRANCE SAS"/>
    <n v="742910"/>
    <s v="Q0 2021"/>
    <s v="EUR"/>
    <n v="35.85"/>
    <n v="35.8504"/>
    <n v="-3.9999999999906701E-4"/>
    <n v="35.85"/>
    <n v="0"/>
    <x v="0"/>
    <m/>
    <m/>
    <m/>
    <m/>
    <s v="none"/>
    <s v="Produit"/>
    <s v="Sarah"/>
    <s v="[SB] Je retrouve un rebate de 35.85 en calculant à la main, le result total etant à 8% dans ce contrat et CA 448.13 en Q0"/>
    <x v="2"/>
    <m/>
    <x v="0"/>
  </r>
  <r>
    <s v="FRA742910Q1 2021EUR"/>
    <x v="4"/>
    <n v="9271"/>
    <s v="DIVERSEY FRANCE SAS"/>
    <n v="742910"/>
    <s v="Q1 2021"/>
    <s v="EUR"/>
    <n v="55811.199999999997"/>
    <n v="55811.190399999999"/>
    <n v="9.5999999975901994E-3"/>
    <n v="55811.199999999997"/>
    <n v="0"/>
    <x v="0"/>
    <m/>
    <m/>
    <m/>
    <m/>
    <s v="none"/>
    <m/>
    <m/>
    <m/>
    <x v="0"/>
    <m/>
    <x v="0"/>
  </r>
  <r>
    <s v="FRA742910Q2 2021EUR"/>
    <x v="4"/>
    <n v="9271"/>
    <s v="DIVERSEY FRANCE SAS"/>
    <n v="742910"/>
    <s v="Q2 2021"/>
    <s v="EUR"/>
    <n v="86141.93"/>
    <n v="86141.933600000004"/>
    <n v="-3.6000000109197498E-3"/>
    <n v="86141.93"/>
    <n v="0"/>
    <x v="0"/>
    <m/>
    <m/>
    <m/>
    <m/>
    <s v="none"/>
    <m/>
    <m/>
    <m/>
    <x v="0"/>
    <m/>
    <x v="0"/>
  </r>
  <r>
    <s v="FRA742910Q3 2021EUR"/>
    <x v="4"/>
    <n v="9271"/>
    <s v="DIVERSEY FRANCE SAS"/>
    <n v="742910"/>
    <s v="Q3 2021"/>
    <s v="EUR"/>
    <n v="135283.72"/>
    <n v="135283.72959999999"/>
    <n v="-9.59999999031424E-3"/>
    <n v="135283.72"/>
    <n v="0"/>
    <x v="0"/>
    <m/>
    <m/>
    <m/>
    <m/>
    <s v="none"/>
    <m/>
    <m/>
    <m/>
    <x v="0"/>
    <m/>
    <x v="0"/>
  </r>
  <r>
    <s v="FRA742910Q4 2021EUR"/>
    <x v="4"/>
    <n v="9271"/>
    <s v="DIVERSEY FRANCE SAS"/>
    <n v="742910"/>
    <s v="Q4 2021"/>
    <s v="EUR"/>
    <n v="132714.01"/>
    <n v="132714.0128"/>
    <n v="-2.7999999874737101E-3"/>
    <n v="132714.01"/>
    <n v="0"/>
    <x v="0"/>
    <m/>
    <m/>
    <m/>
    <m/>
    <s v="none"/>
    <m/>
    <m/>
    <m/>
    <x v="0"/>
    <m/>
    <x v="0"/>
  </r>
  <r>
    <s v="FRAFR4GP2203Y 2021EUR"/>
    <x v="4"/>
    <n v="9271"/>
    <s v="DIVERSEY FRANCE SAS"/>
    <s v="FR4GP2203"/>
    <s v="Y 2021"/>
    <s v="EUR"/>
    <n v="601182.76"/>
    <n v="601182.75040000002"/>
    <n v="9.59999999031424E-3"/>
    <n v="601182.76"/>
    <n v="0"/>
    <x v="0"/>
    <m/>
    <m/>
    <m/>
    <m/>
    <s v="none"/>
    <m/>
    <m/>
    <m/>
    <x v="0"/>
    <m/>
    <x v="0"/>
  </r>
  <r>
    <s v="FRA2160544714Q0 2021EUR"/>
    <x v="4"/>
    <n v="57595"/>
    <s v="CASTILLO"/>
    <n v="2160544714"/>
    <s v="Q0 2021"/>
    <s v="EUR"/>
    <n v="42726.21"/>
    <n v="42726.208500000001"/>
    <n v="1.4999999984865999E-3"/>
    <n v="42726.21"/>
    <n v="0"/>
    <x v="0"/>
    <m/>
    <m/>
    <m/>
    <m/>
    <s v="none"/>
    <s v="Produit"/>
    <s v="Sarah"/>
    <s v="[SB] Factu réajustée dans le fichier monitoring du 25/04 (ligne valid)"/>
    <x v="0"/>
    <m/>
    <x v="0"/>
  </r>
  <r>
    <s v="FRA2160544714Q1 2021EUR"/>
    <x v="4"/>
    <n v="57595"/>
    <s v="CASTILLO"/>
    <n v="2160544714"/>
    <s v="Q1 2021"/>
    <s v="EUR"/>
    <n v="11575.53"/>
    <n v="11575.532999999999"/>
    <n v="-2.9999999987921902E-3"/>
    <n v="11575.53"/>
    <n v="0"/>
    <x v="0"/>
    <m/>
    <m/>
    <m/>
    <m/>
    <s v="none"/>
    <m/>
    <m/>
    <m/>
    <x v="0"/>
    <m/>
    <x v="0"/>
  </r>
  <r>
    <s v="FRA2160544714Q2 2021EUR"/>
    <x v="4"/>
    <n v="57595"/>
    <s v="CASTILLO"/>
    <n v="2160544714"/>
    <s v="Q2 2021"/>
    <s v="EUR"/>
    <n v="15357.55"/>
    <n v="15357.5502"/>
    <n v="-2.00000000404543E-4"/>
    <n v="15357.55"/>
    <n v="0"/>
    <x v="0"/>
    <m/>
    <m/>
    <m/>
    <m/>
    <s v="none"/>
    <m/>
    <m/>
    <m/>
    <x v="0"/>
    <m/>
    <x v="0"/>
  </r>
  <r>
    <s v="FRA2160544714Q3 2021EUR"/>
    <x v="4"/>
    <n v="57595"/>
    <s v="CASTILLO"/>
    <n v="2160544714"/>
    <s v="Q3 2021"/>
    <s v="EUR"/>
    <n v="3824.74"/>
    <n v="3824.7408"/>
    <n v="-8.0000000025393005E-4"/>
    <n v="3824.74"/>
    <n v="0"/>
    <x v="0"/>
    <m/>
    <m/>
    <m/>
    <m/>
    <s v="none"/>
    <m/>
    <m/>
    <m/>
    <x v="0"/>
    <m/>
    <x v="0"/>
  </r>
  <r>
    <s v="FRA2160544714Q4 2021EUR"/>
    <x v="4"/>
    <n v="57595"/>
    <s v="CASTILLO"/>
    <n v="2160544714"/>
    <s v="Q4 2021"/>
    <s v="EUR"/>
    <n v="5547.24"/>
    <n v="5547.2408999999998"/>
    <n v="-9.0000000000145497E-4"/>
    <n v="5547.24"/>
    <n v="0"/>
    <x v="0"/>
    <m/>
    <m/>
    <m/>
    <m/>
    <s v="none"/>
    <m/>
    <m/>
    <m/>
    <x v="0"/>
    <m/>
    <x v="0"/>
  </r>
  <r>
    <s v="FRA2140673707Q0 2021EUR"/>
    <x v="4"/>
    <n v="67414"/>
    <s v="SAINT GOBAIN GLASS SOLUTION GRAND OUEST"/>
    <n v="2140673707"/>
    <s v="Q0 2021"/>
    <s v="EUR"/>
    <n v="405.87"/>
    <n v="405.86759999999998"/>
    <n v="2.4000000000228201E-3"/>
    <n v="405.87"/>
    <n v="0"/>
    <x v="0"/>
    <m/>
    <m/>
    <m/>
    <m/>
    <s v="none"/>
    <m/>
    <m/>
    <m/>
    <x v="0"/>
    <m/>
    <x v="0"/>
  </r>
  <r>
    <s v="FRA2140673707Q1 2021EUR"/>
    <x v="4"/>
    <n v="67414"/>
    <s v="SAINT GOBAIN GLASS SOLUTION GRAND OUEST"/>
    <n v="2140673707"/>
    <s v="Q1 2021"/>
    <s v="EUR"/>
    <n v="19383.87"/>
    <n v="19383.87"/>
    <n v="0"/>
    <n v="19383.87"/>
    <n v="0"/>
    <x v="0"/>
    <m/>
    <m/>
    <m/>
    <m/>
    <s v="none"/>
    <m/>
    <m/>
    <m/>
    <x v="0"/>
    <m/>
    <x v="0"/>
  </r>
  <r>
    <s v="FRA2140673707Q2 2021EUR"/>
    <x v="4"/>
    <n v="67414"/>
    <s v="SAINT GOBAIN GLASS SOLUTION GRAND OUEST"/>
    <n v="2140673707"/>
    <s v="Q2 2021"/>
    <s v="EUR"/>
    <n v="12975.77"/>
    <n v="12975.7701"/>
    <n v="-9.9999999292776906E-5"/>
    <n v="12975.77"/>
    <n v="0"/>
    <x v="0"/>
    <m/>
    <m/>
    <m/>
    <m/>
    <s v="none"/>
    <m/>
    <m/>
    <m/>
    <x v="0"/>
    <m/>
    <x v="0"/>
  </r>
  <r>
    <s v="FRA2140673707Q3 2021EUR"/>
    <x v="4"/>
    <n v="67414"/>
    <s v="SAINT GOBAIN GLASS SOLUTION GRAND OUEST"/>
    <n v="2140673707"/>
    <s v="Q3 2021"/>
    <s v="EUR"/>
    <n v="3941.02"/>
    <n v="3941.0210999999999"/>
    <n v="-1.09999999995125E-3"/>
    <n v="3941.02"/>
    <n v="0"/>
    <x v="0"/>
    <m/>
    <m/>
    <m/>
    <m/>
    <s v="none"/>
    <m/>
    <m/>
    <m/>
    <x v="0"/>
    <m/>
    <x v="0"/>
  </r>
  <r>
    <s v="FRA2140673707Q4 2021EUR"/>
    <x v="4"/>
    <n v="67414"/>
    <s v="SAINT GOBAIN GLASS SOLUTION GRAND OUEST"/>
    <n v="2140673707"/>
    <s v="Q4 2021"/>
    <s v="EUR"/>
    <n v="2458.2399999999998"/>
    <n v="2458.2350999999999"/>
    <n v="4.8999999999068599E-3"/>
    <n v="2458.2399999999998"/>
    <n v="0"/>
    <x v="0"/>
    <m/>
    <m/>
    <m/>
    <m/>
    <s v="none"/>
    <m/>
    <m/>
    <m/>
    <x v="0"/>
    <m/>
    <x v="0"/>
  </r>
  <r>
    <s v="FRA110001497Q1 2021EUR"/>
    <x v="4"/>
    <n v="46040"/>
    <s v="TRANSGOURMET OPERATIONS -DIRECTION PRESTATION"/>
    <n v="110001497"/>
    <s v="Q1 2021"/>
    <s v="EUR"/>
    <n v="13572.2"/>
    <n v="13572.1962"/>
    <n v="3.8000000004103601E-3"/>
    <n v="13572.2"/>
    <n v="0"/>
    <x v="0"/>
    <m/>
    <m/>
    <m/>
    <m/>
    <s v="none"/>
    <m/>
    <m/>
    <m/>
    <x v="0"/>
    <m/>
    <x v="0"/>
  </r>
  <r>
    <s v="FRA110001497Q2 2021EUR"/>
    <x v="4"/>
    <n v="46040"/>
    <s v="TRANSGOURMET OPERATIONS -DIRECTION PRESTATION"/>
    <n v="110001497"/>
    <s v="Q2 2021"/>
    <s v="EUR"/>
    <n v="29266.3"/>
    <n v="29266.304400000001"/>
    <n v="-4.4000000016239903E-3"/>
    <n v="29266.3"/>
    <n v="0"/>
    <x v="0"/>
    <m/>
    <m/>
    <m/>
    <m/>
    <s v="none"/>
    <m/>
    <m/>
    <m/>
    <x v="0"/>
    <m/>
    <x v="0"/>
  </r>
  <r>
    <s v="FRA110001497Q3 2021EUR"/>
    <x v="4"/>
    <n v="46040"/>
    <s v="TRANSGOURMET OPERATIONS -DIRECTION PRESTATION"/>
    <n v="110001497"/>
    <s v="Q3 2021"/>
    <s v="EUR"/>
    <n v="54911.02"/>
    <n v="54911.016300000003"/>
    <n v="3.6999999938416199E-3"/>
    <n v="54911.02"/>
    <n v="0"/>
    <x v="0"/>
    <m/>
    <m/>
    <m/>
    <m/>
    <s v="none"/>
    <m/>
    <m/>
    <m/>
    <x v="0"/>
    <m/>
    <x v="0"/>
  </r>
  <r>
    <s v="FRA110001497Q4 2021EUR"/>
    <x v="4"/>
    <n v="46040"/>
    <s v="TRANSGOURMET OPERATIONS -DIRECTION PRESTATION"/>
    <n v="110001497"/>
    <s v="Q4 2021"/>
    <s v="EUR"/>
    <n v="52763.1"/>
    <n v="52763.103600000002"/>
    <n v="-3.60000000364379E-3"/>
    <n v="52763.1"/>
    <n v="0"/>
    <x v="0"/>
    <m/>
    <m/>
    <m/>
    <m/>
    <s v="none"/>
    <m/>
    <m/>
    <m/>
    <x v="0"/>
    <m/>
    <x v="0"/>
  </r>
  <r>
    <s v="FRA210310498Q1 2021EUR"/>
    <x v="4"/>
    <n v="46040"/>
    <s v="TRANSGOURMET OPERATIONS -DIRECTION PRESTATION"/>
    <n v="210310498"/>
    <s v="Q1 2021"/>
    <s v="EUR"/>
    <n v="30988.45"/>
    <n v="30988.447199999999"/>
    <n v="2.8000000020256201E-3"/>
    <n v="30988.45"/>
    <n v="0"/>
    <x v="0"/>
    <m/>
    <m/>
    <m/>
    <m/>
    <s v="none"/>
    <m/>
    <m/>
    <m/>
    <x v="0"/>
    <m/>
    <x v="0"/>
  </r>
  <r>
    <s v="FRA210310498Q2 2021EUR"/>
    <x v="4"/>
    <n v="46040"/>
    <s v="TRANSGOURMET OPERATIONS -DIRECTION PRESTATION"/>
    <n v="210310498"/>
    <s v="Q2 2021"/>
    <s v="EUR"/>
    <n v="35162.43"/>
    <n v="35162.4306"/>
    <n v="-5.9999999939464E-4"/>
    <n v="35162.43"/>
    <n v="0"/>
    <x v="0"/>
    <m/>
    <m/>
    <m/>
    <m/>
    <s v="none"/>
    <m/>
    <m/>
    <m/>
    <x v="0"/>
    <m/>
    <x v="0"/>
  </r>
  <r>
    <s v="FRA210310498Q3 2021EUR"/>
    <x v="4"/>
    <n v="46040"/>
    <s v="TRANSGOURMET OPERATIONS -DIRECTION PRESTATION"/>
    <n v="210310498"/>
    <s v="Q3 2021"/>
    <s v="EUR"/>
    <n v="66250.460000000006"/>
    <n v="66250.459199999998"/>
    <n v="8.0000000889413005E-4"/>
    <n v="66250.460000000006"/>
    <n v="0"/>
    <x v="0"/>
    <m/>
    <m/>
    <m/>
    <m/>
    <s v="none"/>
    <m/>
    <m/>
    <m/>
    <x v="0"/>
    <m/>
    <x v="0"/>
  </r>
  <r>
    <s v="FRA210310498Q4 2021EUR"/>
    <x v="4"/>
    <n v="46040"/>
    <s v="TRANSGOURMET OPERATIONS -DIRECTION PRESTATION"/>
    <n v="210310498"/>
    <s v="Q4 2021"/>
    <s v="EUR"/>
    <n v="63179.11"/>
    <n v="63179.1132"/>
    <n v="-3.1999999991967299E-3"/>
    <n v="63179.11"/>
    <n v="0"/>
    <x v="0"/>
    <m/>
    <m/>
    <m/>
    <m/>
    <s v="none"/>
    <m/>
    <m/>
    <m/>
    <x v="0"/>
    <m/>
    <x v="0"/>
  </r>
  <r>
    <s v="FRA2150514341Q1 2021EUR"/>
    <x v="4"/>
    <n v="58235"/>
    <s v="SOBIS"/>
    <n v="2150514341"/>
    <s v="Q1 2021"/>
    <s v="EUR"/>
    <n v="90.51"/>
    <n v="90.51"/>
    <n v="0"/>
    <n v="90.51"/>
    <n v="0"/>
    <x v="0"/>
    <m/>
    <m/>
    <m/>
    <m/>
    <s v="none"/>
    <m/>
    <m/>
    <m/>
    <x v="0"/>
    <m/>
    <x v="0"/>
  </r>
  <r>
    <s v="FRA2150514341Q2 2021EUR"/>
    <x v="4"/>
    <n v="58235"/>
    <s v="SOBIS"/>
    <n v="2150514341"/>
    <s v="Q2 2021"/>
    <s v="EUR"/>
    <n v="19.5"/>
    <n v="19.5"/>
    <n v="0"/>
    <n v="19.5"/>
    <n v="0"/>
    <x v="0"/>
    <m/>
    <m/>
    <m/>
    <m/>
    <s v="none"/>
    <m/>
    <m/>
    <m/>
    <x v="0"/>
    <m/>
    <x v="0"/>
  </r>
  <r>
    <s v="FRA2150514341Q3 2021EUR"/>
    <x v="4"/>
    <n v="58235"/>
    <s v="SOBIS"/>
    <n v="2150514341"/>
    <s v="Q3 2021"/>
    <s v="EUR"/>
    <n v="720.57"/>
    <n v="720.57"/>
    <n v="0"/>
    <n v="720.57"/>
    <n v="0"/>
    <x v="0"/>
    <m/>
    <m/>
    <m/>
    <m/>
    <s v="none"/>
    <m/>
    <m/>
    <m/>
    <x v="0"/>
    <m/>
    <x v="0"/>
  </r>
  <r>
    <s v="FRA2150514341Q4 2021EUR"/>
    <x v="4"/>
    <n v="58235"/>
    <s v="SOBIS"/>
    <n v="2150514341"/>
    <s v="Q4 2021"/>
    <s v="EUR"/>
    <n v="964.68"/>
    <n v="964.67579999999998"/>
    <n v="4.1999999999688901E-3"/>
    <n v="964.68"/>
    <n v="0"/>
    <x v="0"/>
    <m/>
    <m/>
    <m/>
    <m/>
    <s v="none"/>
    <m/>
    <m/>
    <m/>
    <x v="0"/>
    <m/>
    <x v="0"/>
  </r>
  <r>
    <s v="FRA2150544443Q0 2021EUR"/>
    <x v="4"/>
    <n v="57434"/>
    <s v="BANGUI"/>
    <n v="2150544443"/>
    <s v="Q0 2021"/>
    <s v="EUR"/>
    <n v="31536.42"/>
    <n v="31536.42"/>
    <n v="0"/>
    <n v="31536.42"/>
    <n v="0"/>
    <x v="0"/>
    <m/>
    <m/>
    <m/>
    <m/>
    <s v="none"/>
    <m/>
    <m/>
    <m/>
    <x v="0"/>
    <m/>
    <x v="0"/>
  </r>
  <r>
    <s v="FRA2150544443Q1 2021EUR"/>
    <x v="4"/>
    <n v="57434"/>
    <s v="BANGUI"/>
    <n v="2150544443"/>
    <s v="Q1 2021"/>
    <s v="EUR"/>
    <n v="24706.85"/>
    <n v="24706.845000000001"/>
    <n v="4.9999999973806501E-3"/>
    <n v="24706.845000000001"/>
    <n v="4.9999999973806501E-3"/>
    <x v="0"/>
    <m/>
    <m/>
    <m/>
    <m/>
    <s v="none"/>
    <m/>
    <m/>
    <m/>
    <x v="0"/>
    <m/>
    <x v="0"/>
  </r>
  <r>
    <s v="FRA2150544443Q2 2021EUR"/>
    <x v="4"/>
    <n v="57434"/>
    <s v="BANGUI"/>
    <n v="2150544443"/>
    <s v="Q2 2021"/>
    <s v="EUR"/>
    <n v="24005.31"/>
    <n v="24005.312399999999"/>
    <n v="-2.39999999757856E-3"/>
    <n v="24005.312399999999"/>
    <n v="-2.39999999757856E-3"/>
    <x v="0"/>
    <m/>
    <m/>
    <m/>
    <m/>
    <s v="none"/>
    <m/>
    <m/>
    <m/>
    <x v="0"/>
    <m/>
    <x v="0"/>
  </r>
  <r>
    <s v="FRA2150544443Q3 2021EUR"/>
    <x v="4"/>
    <n v="57434"/>
    <s v="BANGUI"/>
    <n v="2150544443"/>
    <s v="Q3 2021"/>
    <s v="EUR"/>
    <n v="18944.27"/>
    <n v="18944.274000000001"/>
    <n v="-4.0000000008149003E-3"/>
    <n v="18944.274000000001"/>
    <n v="-4.0000000008149003E-3"/>
    <x v="0"/>
    <m/>
    <m/>
    <m/>
    <m/>
    <s v="none"/>
    <m/>
    <m/>
    <m/>
    <x v="0"/>
    <m/>
    <x v="0"/>
  </r>
  <r>
    <s v="FRA2150544443Q4 2021EUR"/>
    <x v="4"/>
    <n v="57434"/>
    <s v="BANGUI"/>
    <n v="2150544443"/>
    <s v="Q4 2021"/>
    <s v="EUR"/>
    <n v="15783.16"/>
    <n v="15797.5623"/>
    <n v="-14.4022999999997"/>
    <n v="15797.5623"/>
    <n v="-14.4022999999997"/>
    <x v="4"/>
    <s v="[73113]"/>
    <s v="[36757]"/>
    <s v="no contract attached, service found"/>
    <s v="2022-04-25 13:44:25 +0200"/>
    <s v="none"/>
    <s v="Métier"/>
    <s v="Thao"/>
    <s v="[TN] : RDBC OK. Ecart = Ajustement à facturer https://astoresuite.com/billing_invoices/show/76182 [HB] ajust controle non facturé car inférieur à 20€"/>
    <x v="1"/>
    <s v="Helene"/>
    <x v="8"/>
  </r>
  <r>
    <s v="FRA2130362492Q0 2021EUR"/>
    <x v="4"/>
    <n v="110633"/>
    <s v="SAMSIC SECURITE"/>
    <n v="2130362492"/>
    <s v="Q0 2021"/>
    <s v="EUR"/>
    <n v="25.76"/>
    <n v="25.76"/>
    <n v="0"/>
    <n v="25.76"/>
    <n v="0"/>
    <x v="0"/>
    <m/>
    <m/>
    <m/>
    <m/>
    <s v="none"/>
    <m/>
    <m/>
    <m/>
    <x v="0"/>
    <m/>
    <x v="0"/>
  </r>
  <r>
    <s v="FRA2130362492Q1 2021EUR"/>
    <x v="4"/>
    <n v="110633"/>
    <s v="SAMSIC SECURITE"/>
    <n v="2130362492"/>
    <s v="Q1 2021"/>
    <s v="EUR"/>
    <n v="975.3"/>
    <n v="975.3"/>
    <n v="0"/>
    <n v="975.3"/>
    <n v="0"/>
    <x v="0"/>
    <m/>
    <m/>
    <m/>
    <m/>
    <s v="none"/>
    <m/>
    <m/>
    <m/>
    <x v="0"/>
    <m/>
    <x v="0"/>
  </r>
  <r>
    <s v="FRA2130362492Q2 2021EUR"/>
    <x v="4"/>
    <n v="110633"/>
    <s v="SAMSIC SECURITE"/>
    <n v="2130362492"/>
    <s v="Q2 2021"/>
    <s v="EUR"/>
    <n v="975.3"/>
    <n v="975.3"/>
    <n v="0"/>
    <n v="975.3"/>
    <n v="0"/>
    <x v="0"/>
    <m/>
    <m/>
    <m/>
    <m/>
    <s v="none"/>
    <m/>
    <m/>
    <m/>
    <x v="0"/>
    <m/>
    <x v="0"/>
  </r>
  <r>
    <s v="FRA2130362492Q3 2021EUR"/>
    <x v="4"/>
    <n v="110633"/>
    <s v="SAMSIC SECURITE"/>
    <n v="2130362492"/>
    <s v="Q3 2021"/>
    <s v="EUR"/>
    <n v="975.3"/>
    <n v="975.3"/>
    <n v="0"/>
    <n v="975.3"/>
    <n v="0"/>
    <x v="0"/>
    <m/>
    <m/>
    <m/>
    <m/>
    <s v="none"/>
    <m/>
    <m/>
    <m/>
    <x v="0"/>
    <m/>
    <x v="0"/>
  </r>
  <r>
    <s v="FRA2130362492Q4 2021EUR"/>
    <x v="4"/>
    <n v="110633"/>
    <s v="SAMSIC SECURITE"/>
    <n v="2130362492"/>
    <s v="Q4 2021"/>
    <s v="EUR"/>
    <n v="986.84"/>
    <n v="986.84"/>
    <n v="0"/>
    <n v="986.84"/>
    <n v="0"/>
    <x v="0"/>
    <m/>
    <m/>
    <m/>
    <m/>
    <s v="none"/>
    <m/>
    <m/>
    <m/>
    <x v="0"/>
    <m/>
    <x v="0"/>
  </r>
  <r>
    <s v="FRA2150514342Q1 2021EUR"/>
    <x v="4"/>
    <n v="76686"/>
    <s v="ACTEM'OTEL"/>
    <n v="2150514342"/>
    <s v="Q1 2021"/>
    <s v="EUR"/>
    <n v="2917.85"/>
    <n v="2917.8454999999999"/>
    <n v="4.5000000000072699E-3"/>
    <n v="2917.85"/>
    <n v="0"/>
    <x v="0"/>
    <m/>
    <m/>
    <m/>
    <m/>
    <s v="none"/>
    <m/>
    <m/>
    <m/>
    <x v="0"/>
    <m/>
    <x v="0"/>
  </r>
  <r>
    <s v="FRA2150514342Q2 2021EUR"/>
    <x v="4"/>
    <n v="76686"/>
    <s v="ACTEM'OTEL"/>
    <n v="2150514342"/>
    <s v="Q2 2021"/>
    <s v="EUR"/>
    <n v="1960.11"/>
    <n v="1960.1115"/>
    <n v="-1.50000000007821E-3"/>
    <n v="1960.11"/>
    <n v="0"/>
    <x v="0"/>
    <m/>
    <m/>
    <m/>
    <m/>
    <s v="none"/>
    <m/>
    <m/>
    <m/>
    <x v="0"/>
    <m/>
    <x v="0"/>
  </r>
  <r>
    <s v="FRA2150514342Q3 2021EUR"/>
    <x v="4"/>
    <n v="76686"/>
    <s v="ACTEM'OTEL"/>
    <n v="2150514342"/>
    <s v="Q3 2021"/>
    <s v="EUR"/>
    <n v="2341.2800000000002"/>
    <n v="2341.2809999999999"/>
    <n v="-9.9999999974897903E-4"/>
    <n v="2341.2800000000002"/>
    <n v="0"/>
    <x v="0"/>
    <m/>
    <m/>
    <m/>
    <m/>
    <s v="none"/>
    <m/>
    <m/>
    <m/>
    <x v="0"/>
    <m/>
    <x v="0"/>
  </r>
  <r>
    <s v="FRA2150514342Q4 2021EUR"/>
    <x v="4"/>
    <n v="76686"/>
    <s v="ACTEM'OTEL"/>
    <n v="2150514342"/>
    <s v="Q4 2021"/>
    <s v="EUR"/>
    <n v="2375.3000000000002"/>
    <n v="2375.2964999999999"/>
    <n v="3.50000000025829E-3"/>
    <n v="2375.3000000000002"/>
    <n v="0"/>
    <x v="0"/>
    <m/>
    <m/>
    <m/>
    <m/>
    <s v="none"/>
    <m/>
    <m/>
    <m/>
    <x v="0"/>
    <m/>
    <x v="0"/>
  </r>
  <r>
    <s v="FRA2150514343Q0 2021EUR"/>
    <x v="4"/>
    <n v="76686"/>
    <s v="ACTEM'OTEL"/>
    <n v="2150514343"/>
    <s v="Q0 2021"/>
    <s v="EUR"/>
    <n v="5388"/>
    <n v="5388.0046000000002"/>
    <n v="-4.6000000002095398E-3"/>
    <n v="5388"/>
    <n v="0"/>
    <x v="0"/>
    <m/>
    <m/>
    <m/>
    <m/>
    <s v="none"/>
    <m/>
    <m/>
    <m/>
    <x v="0"/>
    <m/>
    <x v="0"/>
  </r>
  <r>
    <s v="FRA2150514343Q1 2021EUR"/>
    <x v="4"/>
    <n v="76686"/>
    <s v="ACTEM'OTEL"/>
    <n v="2150514343"/>
    <s v="Q1 2021"/>
    <s v="EUR"/>
    <n v="3999.2"/>
    <n v="3999.2035999999998"/>
    <n v="-3.6000000000058199E-3"/>
    <n v="3999.2"/>
    <n v="0"/>
    <x v="0"/>
    <m/>
    <m/>
    <m/>
    <m/>
    <s v="none"/>
    <m/>
    <m/>
    <m/>
    <x v="0"/>
    <m/>
    <x v="0"/>
  </r>
  <r>
    <s v="FRA2150514343Q2 2021EUR"/>
    <x v="4"/>
    <n v="76686"/>
    <s v="ACTEM'OTEL"/>
    <n v="2150514343"/>
    <s v="Q2 2021"/>
    <s v="EUR"/>
    <n v="915.65"/>
    <n v="915.64660000000003"/>
    <n v="3.3999999999423298E-3"/>
    <n v="915.65"/>
    <n v="0"/>
    <x v="0"/>
    <m/>
    <m/>
    <m/>
    <m/>
    <s v="none"/>
    <m/>
    <m/>
    <m/>
    <x v="0"/>
    <m/>
    <x v="0"/>
  </r>
  <r>
    <s v="FRA2150514343Q3 2021EUR"/>
    <x v="4"/>
    <n v="76686"/>
    <s v="ACTEM'OTEL"/>
    <n v="2150514343"/>
    <s v="Q3 2021"/>
    <s v="EUR"/>
    <n v="1192.1300000000001"/>
    <n v="1192.1296"/>
    <n v="4.0000000012696503E-4"/>
    <n v="1192.1300000000001"/>
    <n v="0"/>
    <x v="0"/>
    <m/>
    <m/>
    <m/>
    <m/>
    <s v="none"/>
    <m/>
    <m/>
    <m/>
    <x v="0"/>
    <m/>
    <x v="0"/>
  </r>
  <r>
    <s v="FRA2150514343Q4 2021EUR"/>
    <x v="4"/>
    <n v="76686"/>
    <s v="ACTEM'OTEL"/>
    <n v="2150514343"/>
    <s v="Q4 2021"/>
    <s v="EUR"/>
    <n v="6836.44"/>
    <n v="6836.4404000000004"/>
    <n v="-4.00000000809086E-4"/>
    <n v="6836.44"/>
    <n v="0"/>
    <x v="0"/>
    <m/>
    <m/>
    <m/>
    <m/>
    <s v="none"/>
    <m/>
    <m/>
    <m/>
    <x v="0"/>
    <m/>
    <x v="0"/>
  </r>
  <r>
    <s v="FRA2140763973Q0 2021EUR"/>
    <x v="4"/>
    <n v="58555"/>
    <s v="IMAGINE SOFT"/>
    <n v="2140763973"/>
    <s v="Q0 2021"/>
    <s v="EUR"/>
    <n v="34.32"/>
    <n v="34.32"/>
    <n v="0"/>
    <n v="34.32"/>
    <n v="0"/>
    <x v="0"/>
    <m/>
    <m/>
    <m/>
    <m/>
    <s v="none"/>
    <m/>
    <m/>
    <m/>
    <x v="0"/>
    <m/>
    <x v="0"/>
  </r>
  <r>
    <s v="FRA2140763973Q1 2021EUR"/>
    <x v="4"/>
    <n v="58555"/>
    <s v="IMAGINE SOFT"/>
    <n v="2140763973"/>
    <s v="Q1 2021"/>
    <s v="EUR"/>
    <n v="839.46"/>
    <n v="839.46"/>
    <n v="0"/>
    <n v="839.46"/>
    <n v="0"/>
    <x v="0"/>
    <m/>
    <m/>
    <m/>
    <m/>
    <s v="none"/>
    <m/>
    <m/>
    <m/>
    <x v="0"/>
    <m/>
    <x v="0"/>
  </r>
  <r>
    <s v="FRA2140763973Q2 2021EUR"/>
    <x v="4"/>
    <n v="58555"/>
    <s v="IMAGINE SOFT"/>
    <n v="2140763973"/>
    <s v="Q2 2021"/>
    <s v="EUR"/>
    <n v="3272.7"/>
    <n v="3272.7"/>
    <n v="0"/>
    <n v="3272.7"/>
    <n v="0"/>
    <x v="0"/>
    <m/>
    <m/>
    <m/>
    <m/>
    <s v="none"/>
    <m/>
    <m/>
    <m/>
    <x v="0"/>
    <m/>
    <x v="0"/>
  </r>
  <r>
    <s v="FRA2140763973Q3 2021EUR"/>
    <x v="4"/>
    <n v="58555"/>
    <s v="IMAGINE SOFT"/>
    <n v="2140763973"/>
    <s v="Q3 2021"/>
    <s v="EUR"/>
    <n v="1060.68"/>
    <n v="1060.68"/>
    <n v="0"/>
    <n v="1060.68"/>
    <n v="0"/>
    <x v="0"/>
    <m/>
    <m/>
    <m/>
    <m/>
    <s v="none"/>
    <m/>
    <m/>
    <m/>
    <x v="0"/>
    <m/>
    <x v="0"/>
  </r>
  <r>
    <s v="FRA2140763973Q4 2021EUR"/>
    <x v="4"/>
    <n v="58555"/>
    <s v="IMAGINE SOFT"/>
    <n v="2140763973"/>
    <s v="Q4 2021"/>
    <s v="EUR"/>
    <n v="768"/>
    <n v="768"/>
    <n v="0"/>
    <n v="768"/>
    <n v="0"/>
    <x v="0"/>
    <m/>
    <m/>
    <m/>
    <m/>
    <s v="none"/>
    <m/>
    <m/>
    <m/>
    <x v="0"/>
    <m/>
    <x v="0"/>
  </r>
  <r>
    <s v="FRA2151624001Q0 2021EUR"/>
    <x v="4"/>
    <n v="47271"/>
    <s v="ALLIANCE PROJECT"/>
    <n v="2151624001"/>
    <s v="Q0 2021"/>
    <s v="EUR"/>
    <n v="171.3"/>
    <n v="171.3"/>
    <n v="0"/>
    <n v="171.3"/>
    <n v="0"/>
    <x v="0"/>
    <m/>
    <m/>
    <m/>
    <m/>
    <s v="none"/>
    <m/>
    <m/>
    <m/>
    <x v="0"/>
    <m/>
    <x v="0"/>
  </r>
  <r>
    <s v="FRA2151624001Q1 2021EUR"/>
    <x v="4"/>
    <n v="47271"/>
    <s v="ALLIANCE PROJECT"/>
    <n v="2151624001"/>
    <s v="Q1 2021"/>
    <s v="EUR"/>
    <n v="656.1"/>
    <n v="656.1"/>
    <n v="0"/>
    <n v="656.1"/>
    <n v="0"/>
    <x v="0"/>
    <m/>
    <m/>
    <m/>
    <m/>
    <s v="none"/>
    <m/>
    <m/>
    <m/>
    <x v="0"/>
    <m/>
    <x v="0"/>
  </r>
  <r>
    <s v="FRA2151624001Q2 2021EUR"/>
    <x v="4"/>
    <n v="47271"/>
    <s v="ALLIANCE PROJECT"/>
    <n v="2151624001"/>
    <s v="Q2 2021"/>
    <s v="EUR"/>
    <n v="1655.42"/>
    <n v="1655.4204"/>
    <n v="-3.9999999989959103E-4"/>
    <n v="1655.42"/>
    <n v="0"/>
    <x v="0"/>
    <m/>
    <m/>
    <m/>
    <m/>
    <s v="none"/>
    <m/>
    <m/>
    <m/>
    <x v="0"/>
    <m/>
    <x v="0"/>
  </r>
  <r>
    <s v="FRA2151624001Q3 2021EUR"/>
    <x v="4"/>
    <n v="47271"/>
    <s v="ALLIANCE PROJECT"/>
    <n v="2151624001"/>
    <s v="Q3 2021"/>
    <s v="EUR"/>
    <n v="2839.72"/>
    <n v="2839.7226000000001"/>
    <n v="-2.60000000025684E-3"/>
    <n v="2839.72"/>
    <n v="0"/>
    <x v="0"/>
    <m/>
    <m/>
    <m/>
    <m/>
    <s v="none"/>
    <m/>
    <m/>
    <m/>
    <x v="0"/>
    <m/>
    <x v="0"/>
  </r>
  <r>
    <s v="FRA2151624001Q4 2021EUR"/>
    <x v="4"/>
    <n v="47271"/>
    <s v="ALLIANCE PROJECT"/>
    <n v="2151624001"/>
    <s v="Q4 2021"/>
    <s v="EUR"/>
    <n v="827.98"/>
    <n v="827.97900000000004"/>
    <n v="9.9999999997635292E-4"/>
    <n v="827.98"/>
    <n v="0"/>
    <x v="0"/>
    <m/>
    <m/>
    <m/>
    <m/>
    <s v="none"/>
    <m/>
    <m/>
    <m/>
    <x v="0"/>
    <m/>
    <x v="0"/>
  </r>
  <r>
    <s v="FRA1150034361Q1 2021EUR"/>
    <x v="4"/>
    <n v="217599"/>
    <s v="L'ATELIER DES BOUCHERIES NIVERNAISES"/>
    <n v="1150034361"/>
    <s v="Q1 2021"/>
    <s v="EUR"/>
    <n v="2955.93"/>
    <n v="2955.9272000000001"/>
    <n v="2.7999999997518898E-3"/>
    <n v="2955.93"/>
    <n v="0"/>
    <x v="0"/>
    <m/>
    <m/>
    <m/>
    <m/>
    <s v="none"/>
    <m/>
    <m/>
    <m/>
    <x v="0"/>
    <m/>
    <x v="0"/>
  </r>
  <r>
    <s v="FRA1150034361Q2 2021EUR"/>
    <x v="4"/>
    <n v="217599"/>
    <s v="L'ATELIER DES BOUCHERIES NIVERNAISES"/>
    <n v="1150034361"/>
    <s v="Q2 2021"/>
    <s v="EUR"/>
    <n v="19472.599999999999"/>
    <n v="19472.603999999999"/>
    <n v="-4.0000000008149003E-3"/>
    <n v="19472.599999999999"/>
    <n v="0"/>
    <x v="0"/>
    <m/>
    <m/>
    <m/>
    <m/>
    <s v="none"/>
    <m/>
    <m/>
    <m/>
    <x v="0"/>
    <m/>
    <x v="0"/>
  </r>
  <r>
    <s v="FRA1150034361Q3 2021EUR"/>
    <x v="4"/>
    <n v="217599"/>
    <s v="L'ATELIER DES BOUCHERIES NIVERNAISES"/>
    <n v="1150034361"/>
    <s v="Q3 2021"/>
    <s v="EUR"/>
    <n v="23346.3"/>
    <n v="23346.300800000001"/>
    <n v="-8.0000000161817297E-4"/>
    <n v="23346.3"/>
    <n v="0"/>
    <x v="0"/>
    <m/>
    <m/>
    <m/>
    <m/>
    <s v="none"/>
    <m/>
    <m/>
    <m/>
    <x v="0"/>
    <m/>
    <x v="0"/>
  </r>
  <r>
    <s v="FRA1150034361Q4 2021EUR"/>
    <x v="4"/>
    <n v="217599"/>
    <s v="L'ATELIER DES BOUCHERIES NIVERNAISES"/>
    <n v="1150034361"/>
    <s v="Q4 2021"/>
    <s v="EUR"/>
    <n v="66489.98"/>
    <n v="66489.975200000001"/>
    <n v="4.79999999515712E-3"/>
    <n v="66489.98"/>
    <n v="0"/>
    <x v="0"/>
    <m/>
    <m/>
    <m/>
    <m/>
    <s v="none"/>
    <m/>
    <m/>
    <m/>
    <x v="0"/>
    <m/>
    <x v="0"/>
  </r>
  <r>
    <s v="FRA2150594300Q1 2021EUR"/>
    <x v="4"/>
    <n v="67646"/>
    <s v="INEO DIGITAL (COFELY INEO)"/>
    <n v="2150594300"/>
    <s v="Q1 2021"/>
    <s v="EUR"/>
    <n v="1453.8"/>
    <n v="1453.7973"/>
    <n v="2.7000000000043599E-3"/>
    <n v="1453.8"/>
    <n v="0"/>
    <x v="0"/>
    <m/>
    <m/>
    <m/>
    <m/>
    <s v="none"/>
    <m/>
    <m/>
    <m/>
    <x v="0"/>
    <m/>
    <x v="0"/>
  </r>
  <r>
    <s v="FRA1150064040Q0 2021EUR"/>
    <x v="4"/>
    <n v="207077"/>
    <s v="VIVALYA"/>
    <n v="1150064040"/>
    <s v="Q0 2021"/>
    <s v="EUR"/>
    <n v="-10798.77"/>
    <n v="-10798.7649"/>
    <n v="-5.1000000003114101E-3"/>
    <n v="-10798.77"/>
    <n v="0"/>
    <x v="0"/>
    <m/>
    <m/>
    <m/>
    <m/>
    <s v="none"/>
    <s v="Produit"/>
    <s v="Sarah"/>
    <s v="[SB] Factu réajustée dans le fichier monitoring du 25/04 (ligne valid)"/>
    <x v="0"/>
    <m/>
    <x v="0"/>
  </r>
  <r>
    <s v="FRA1150064040Q1 2021EUR"/>
    <x v="4"/>
    <n v="207077"/>
    <s v="VIVALYA"/>
    <n v="1150064040"/>
    <s v="Q1 2021"/>
    <s v="EUR"/>
    <n v="36577.22"/>
    <n v="36577.215199999999"/>
    <n v="4.8000000024330802E-3"/>
    <n v="36577.22"/>
    <n v="0"/>
    <x v="0"/>
    <m/>
    <m/>
    <m/>
    <m/>
    <s v="none"/>
    <m/>
    <m/>
    <m/>
    <x v="0"/>
    <m/>
    <x v="0"/>
  </r>
  <r>
    <s v="FRA1150064040Q2 2021EUR"/>
    <x v="4"/>
    <n v="207077"/>
    <s v="VIVALYA"/>
    <n v="1150064040"/>
    <s v="Q2 2021"/>
    <s v="EUR"/>
    <n v="99927.58"/>
    <n v="99927.580900000001"/>
    <n v="-8.9999999909195995E-4"/>
    <n v="99927.58"/>
    <n v="0"/>
    <x v="0"/>
    <m/>
    <m/>
    <m/>
    <m/>
    <s v="none"/>
    <m/>
    <m/>
    <m/>
    <x v="0"/>
    <m/>
    <x v="0"/>
  </r>
  <r>
    <s v="FRA1150064040Q3 2021EUR"/>
    <x v="4"/>
    <n v="207077"/>
    <s v="VIVALYA"/>
    <n v="1150064040"/>
    <s v="Q3 2021"/>
    <s v="EUR"/>
    <n v="210540.79"/>
    <n v="210540.78839999999"/>
    <n v="1.6000000177882601E-3"/>
    <n v="210540.79"/>
    <n v="0"/>
    <x v="0"/>
    <m/>
    <m/>
    <m/>
    <m/>
    <s v="none"/>
    <m/>
    <m/>
    <m/>
    <x v="0"/>
    <m/>
    <x v="0"/>
  </r>
  <r>
    <s v="FRA1150064040Q4 2021EUR"/>
    <x v="4"/>
    <n v="207077"/>
    <s v="VIVALYA"/>
    <n v="1150064040"/>
    <s v="Q4 2021"/>
    <s v="EUR"/>
    <n v="142256.32000000001"/>
    <n v="142256.32260000001"/>
    <n v="-2.6000000070780498E-3"/>
    <n v="142256.32000000001"/>
    <n v="0"/>
    <x v="0"/>
    <m/>
    <m/>
    <m/>
    <m/>
    <s v="none"/>
    <m/>
    <m/>
    <m/>
    <x v="0"/>
    <m/>
    <x v="0"/>
  </r>
  <r>
    <s v="FRA1150064044Q0 2021EUR"/>
    <x v="4"/>
    <n v="207077"/>
    <s v="VIVALYA"/>
    <n v="1150064044"/>
    <s v="Q0 2021"/>
    <s v="EUR"/>
    <n v="2377.9299999999998"/>
    <n v="2377.9285"/>
    <n v="1.49999999985084E-3"/>
    <n v="2377.9299999999998"/>
    <n v="0"/>
    <x v="0"/>
    <m/>
    <m/>
    <m/>
    <m/>
    <s v="none"/>
    <m/>
    <m/>
    <m/>
    <x v="0"/>
    <m/>
    <x v="0"/>
  </r>
  <r>
    <s v="FRA1150064044Q1 2021EUR"/>
    <x v="4"/>
    <n v="207077"/>
    <s v="VIVALYA"/>
    <n v="1150064044"/>
    <s v="Q1 2021"/>
    <s v="EUR"/>
    <n v="6472.64"/>
    <n v="6472.6390000000001"/>
    <n v="1.0000000002037201E-3"/>
    <n v="6472.64"/>
    <n v="0"/>
    <x v="0"/>
    <m/>
    <m/>
    <m/>
    <m/>
    <s v="none"/>
    <m/>
    <m/>
    <m/>
    <x v="0"/>
    <m/>
    <x v="0"/>
  </r>
  <r>
    <s v="FRA1150064044Q2 2021EUR"/>
    <x v="4"/>
    <n v="207077"/>
    <s v="VIVALYA"/>
    <n v="1150064044"/>
    <s v="Q2 2021"/>
    <s v="EUR"/>
    <n v="27767.89"/>
    <n v="27767.890500000001"/>
    <n v="-4.9999999464489498E-4"/>
    <n v="27767.89"/>
    <n v="0"/>
    <x v="0"/>
    <m/>
    <m/>
    <m/>
    <m/>
    <s v="none"/>
    <m/>
    <m/>
    <m/>
    <x v="0"/>
    <m/>
    <x v="0"/>
  </r>
  <r>
    <s v="FRA1150064044Q3 2021EUR"/>
    <x v="4"/>
    <n v="207077"/>
    <s v="VIVALYA"/>
    <n v="1150064044"/>
    <s v="Q3 2021"/>
    <s v="EUR"/>
    <n v="73327.02"/>
    <n v="73327.021299999993"/>
    <n v="-1.2999999889871099E-3"/>
    <n v="73327.02"/>
    <n v="0"/>
    <x v="0"/>
    <m/>
    <m/>
    <m/>
    <m/>
    <s v="none"/>
    <m/>
    <m/>
    <m/>
    <x v="0"/>
    <m/>
    <x v="0"/>
  </r>
  <r>
    <s v="FRA1150064044Q4 2021EUR"/>
    <x v="4"/>
    <n v="207077"/>
    <s v="VIVALYA"/>
    <n v="1150064044"/>
    <s v="Q4 2021"/>
    <s v="EUR"/>
    <n v="58688.53"/>
    <n v="58688.533499999998"/>
    <n v="-3.4999999988940501E-3"/>
    <n v="58688.53"/>
    <n v="0"/>
    <x v="0"/>
    <m/>
    <m/>
    <m/>
    <m/>
    <s v="none"/>
    <m/>
    <m/>
    <m/>
    <x v="0"/>
    <m/>
    <x v="0"/>
  </r>
  <r>
    <s v="FRA2140373933Q0 2021EUR"/>
    <x v="4"/>
    <n v="6087"/>
    <s v="PROMOCOME-PLV GROUPE PROMOCOME INTERNATIONAL"/>
    <n v="2140373933"/>
    <s v="Q0 2021"/>
    <s v="EUR"/>
    <n v="409.01"/>
    <n v="409.00639999999999"/>
    <n v="3.6000000000058199E-3"/>
    <n v="409.01"/>
    <n v="0"/>
    <x v="0"/>
    <m/>
    <m/>
    <m/>
    <m/>
    <s v="none"/>
    <s v="Produit"/>
    <s v="Sarah"/>
    <s v="[SB] Factu réajustée dans le fichier monitoring du 25/04 (ligne valid)"/>
    <x v="0"/>
    <m/>
    <x v="0"/>
  </r>
  <r>
    <s v="FRA2140373933Q1 2021EUR"/>
    <x v="4"/>
    <n v="6087"/>
    <s v="PROMOCOME-PLV GROUPE PROMOCOME INTERNATIONAL"/>
    <n v="2140373933"/>
    <s v="Q1 2021"/>
    <s v="EUR"/>
    <n v="277.32"/>
    <n v="277.32159999999999"/>
    <n v="-1.59999999999627E-3"/>
    <n v="277.32"/>
    <n v="0"/>
    <x v="0"/>
    <m/>
    <m/>
    <m/>
    <m/>
    <s v="none"/>
    <m/>
    <m/>
    <m/>
    <x v="0"/>
    <m/>
    <x v="0"/>
  </r>
  <r>
    <s v="FRA2140373933Q2 2021EUR"/>
    <x v="4"/>
    <n v="6087"/>
    <s v="PROMOCOME-PLV GROUPE PROMOCOME INTERNATIONAL"/>
    <n v="2140373933"/>
    <s v="Q2 2021"/>
    <s v="EUR"/>
    <n v="551.32000000000005"/>
    <n v="551.3184"/>
    <n v="1.6000000000531099E-3"/>
    <n v="551.32000000000005"/>
    <n v="0"/>
    <x v="0"/>
    <m/>
    <m/>
    <m/>
    <m/>
    <s v="none"/>
    <m/>
    <m/>
    <m/>
    <x v="0"/>
    <m/>
    <x v="0"/>
  </r>
  <r>
    <s v="FRA2140373933Q3 2021EUR"/>
    <x v="4"/>
    <n v="6087"/>
    <s v="PROMOCOME-PLV GROUPE PROMOCOME INTERNATIONAL"/>
    <n v="2140373933"/>
    <s v="Q3 2021"/>
    <s v="EUR"/>
    <n v="566.91999999999996"/>
    <n v="566.91679999999997"/>
    <n v="3.19999999999254E-3"/>
    <n v="566.91999999999996"/>
    <n v="0"/>
    <x v="0"/>
    <m/>
    <m/>
    <m/>
    <m/>
    <s v="none"/>
    <m/>
    <m/>
    <m/>
    <x v="0"/>
    <m/>
    <x v="0"/>
  </r>
  <r>
    <s v="FRA2140373933Q4 2021EUR"/>
    <x v="4"/>
    <n v="6087"/>
    <s v="PROMOCOME-PLV GROUPE PROMOCOME INTERNATIONAL"/>
    <n v="2140373933"/>
    <s v="Q4 2021"/>
    <s v="EUR"/>
    <n v="336.97"/>
    <n v="336.96559999999999"/>
    <n v="4.4000000000323702E-3"/>
    <n v="336.97"/>
    <n v="0"/>
    <x v="0"/>
    <m/>
    <m/>
    <m/>
    <m/>
    <s v="none"/>
    <m/>
    <m/>
    <m/>
    <x v="0"/>
    <m/>
    <x v="0"/>
  </r>
  <r>
    <s v="FRA2140723204Q1 2021EUR"/>
    <x v="4"/>
    <n v="46482"/>
    <s v="GESTION DES RISQUES SANITAIRES ET PROFESSIONNELS (GRSP)"/>
    <n v="2140723204"/>
    <s v="Q1 2021"/>
    <s v="EUR"/>
    <n v="1330.92"/>
    <n v="1330.92"/>
    <n v="0"/>
    <n v="1330.92"/>
    <n v="0"/>
    <x v="0"/>
    <m/>
    <m/>
    <m/>
    <m/>
    <s v="none"/>
    <m/>
    <m/>
    <m/>
    <x v="0"/>
    <m/>
    <x v="0"/>
  </r>
  <r>
    <s v="FRA2140723204Q2 2021EUR"/>
    <x v="4"/>
    <n v="46482"/>
    <s v="GESTION DES RISQUES SANITAIRES ET PROFESSIONNELS (GRSP)"/>
    <n v="2140723204"/>
    <s v="Q2 2021"/>
    <s v="EUR"/>
    <n v="687.3"/>
    <n v="687.3"/>
    <n v="0"/>
    <n v="687.3"/>
    <n v="0"/>
    <x v="0"/>
    <m/>
    <m/>
    <m/>
    <m/>
    <s v="none"/>
    <m/>
    <m/>
    <m/>
    <x v="0"/>
    <m/>
    <x v="0"/>
  </r>
  <r>
    <s v="FRA2140723204Q3 2021EUR"/>
    <x v="4"/>
    <n v="46482"/>
    <s v="GESTION DES RISQUES SANITAIRES ET PROFESSIONNELS (GRSP)"/>
    <n v="2140723204"/>
    <s v="Q3 2021"/>
    <s v="EUR"/>
    <n v="639.29999999999995"/>
    <n v="639.29999999999995"/>
    <n v="0"/>
    <n v="639.29999999999995"/>
    <n v="0"/>
    <x v="0"/>
    <m/>
    <m/>
    <m/>
    <m/>
    <s v="none"/>
    <m/>
    <m/>
    <m/>
    <x v="0"/>
    <m/>
    <x v="0"/>
  </r>
  <r>
    <s v="FRA2140723204Q4 2021EUR"/>
    <x v="4"/>
    <n v="46482"/>
    <s v="GESTION DES RISQUES SANITAIRES ET PROFESSIONNELS (GRSP)"/>
    <n v="2140723204"/>
    <s v="Q4 2021"/>
    <s v="EUR"/>
    <n v="204.6"/>
    <n v="204.6"/>
    <n v="0"/>
    <n v="204.6"/>
    <n v="0"/>
    <x v="0"/>
    <m/>
    <m/>
    <m/>
    <m/>
    <s v="none"/>
    <m/>
    <m/>
    <m/>
    <x v="0"/>
    <m/>
    <x v="0"/>
  </r>
  <r>
    <s v="FRA1140043728Q0 2021EUR"/>
    <x v="4"/>
    <n v="198855"/>
    <s v="CENTRALE EUROPEENE DE DISTRIBUTION - C10"/>
    <n v="1140043728"/>
    <s v="Q0 2021"/>
    <s v="EUR"/>
    <n v="4163.25"/>
    <n v="4163.25"/>
    <n v="0"/>
    <n v="4163.25"/>
    <n v="0"/>
    <x v="0"/>
    <m/>
    <m/>
    <m/>
    <m/>
    <s v="none"/>
    <m/>
    <m/>
    <m/>
    <x v="0"/>
    <m/>
    <x v="0"/>
  </r>
  <r>
    <s v="FRA1140043728Q1 2021EUR"/>
    <x v="4"/>
    <n v="198855"/>
    <s v="CENTRALE EUROPEENE DE DISTRIBUTION - C10"/>
    <n v="1140043728"/>
    <s v="Q1 2021"/>
    <s v="EUR"/>
    <n v="19620.12"/>
    <n v="19620.12"/>
    <n v="0"/>
    <n v="19620.12"/>
    <n v="0"/>
    <x v="0"/>
    <m/>
    <m/>
    <m/>
    <m/>
    <s v="none"/>
    <m/>
    <m/>
    <m/>
    <x v="0"/>
    <m/>
    <x v="0"/>
  </r>
  <r>
    <s v="FRA1140043728Q2 2021EUR"/>
    <x v="4"/>
    <n v="198855"/>
    <s v="CENTRALE EUROPEENE DE DISTRIBUTION - C10"/>
    <n v="1140043728"/>
    <s v="Q2 2021"/>
    <s v="EUR"/>
    <n v="44777.01"/>
    <n v="44777.004999999997"/>
    <n v="5.0000000046566103E-3"/>
    <n v="44777.01"/>
    <n v="0"/>
    <x v="0"/>
    <m/>
    <m/>
    <m/>
    <m/>
    <s v="none"/>
    <m/>
    <m/>
    <m/>
    <x v="0"/>
    <m/>
    <x v="0"/>
  </r>
  <r>
    <s v="FRA1140043728Q3 2021EUR"/>
    <x v="4"/>
    <n v="198855"/>
    <s v="CENTRALE EUROPEENE DE DISTRIBUTION - C10"/>
    <n v="1140043728"/>
    <s v="Q3 2021"/>
    <s v="EUR"/>
    <n v="68665.740000000005"/>
    <n v="68665.740000000005"/>
    <n v="0"/>
    <n v="68665.740000000005"/>
    <n v="0"/>
    <x v="0"/>
    <m/>
    <m/>
    <m/>
    <m/>
    <s v="none"/>
    <m/>
    <m/>
    <m/>
    <x v="0"/>
    <m/>
    <x v="0"/>
  </r>
  <r>
    <s v="FRA1140043728Q4 2021EUR"/>
    <x v="4"/>
    <n v="198855"/>
    <s v="CENTRALE EUROPEENE DE DISTRIBUTION - C10"/>
    <n v="1140043728"/>
    <s v="Q4 2021"/>
    <s v="EUR"/>
    <n v="70691.34"/>
    <n v="70691.335000000006"/>
    <n v="4.9999999901046898E-3"/>
    <n v="70691.34"/>
    <n v="0"/>
    <x v="0"/>
    <m/>
    <m/>
    <m/>
    <m/>
    <s v="none"/>
    <m/>
    <m/>
    <m/>
    <x v="0"/>
    <m/>
    <x v="0"/>
  </r>
  <r>
    <s v="FRA1140083265Q0 2021EUR"/>
    <x v="4"/>
    <n v="110238"/>
    <s v="TOP MEDITERRANEE"/>
    <n v="1140083265"/>
    <s v="Q0 2021"/>
    <s v="EUR"/>
    <n v="5043.37"/>
    <n v="5043.3661000000002"/>
    <n v="3.8999999997031401E-3"/>
    <n v="5043.37"/>
    <n v="0"/>
    <x v="0"/>
    <m/>
    <m/>
    <m/>
    <m/>
    <s v="none"/>
    <m/>
    <m/>
    <m/>
    <x v="0"/>
    <m/>
    <x v="0"/>
  </r>
  <r>
    <s v="FRA1140083265Q1 2021EUR"/>
    <x v="4"/>
    <n v="110238"/>
    <s v="TOP MEDITERRANEE"/>
    <n v="1140083265"/>
    <s v="Q1 2021"/>
    <s v="EUR"/>
    <n v="178.59"/>
    <n v="178.58500000000001"/>
    <n v="4.9999999999954499E-3"/>
    <n v="178.59"/>
    <n v="0"/>
    <x v="0"/>
    <m/>
    <m/>
    <m/>
    <m/>
    <s v="none"/>
    <m/>
    <m/>
    <m/>
    <x v="0"/>
    <m/>
    <x v="0"/>
  </r>
  <r>
    <s v="FRA1140083265Q2 2021EUR"/>
    <x v="4"/>
    <n v="110238"/>
    <s v="TOP MEDITERRANEE"/>
    <n v="1140083265"/>
    <s v="Q2 2021"/>
    <s v="EUR"/>
    <n v="3153.35"/>
    <n v="3153.3476999999998"/>
    <n v="2.3000000001047699E-3"/>
    <n v="3153.35"/>
    <n v="0"/>
    <x v="0"/>
    <m/>
    <m/>
    <m/>
    <m/>
    <s v="none"/>
    <m/>
    <m/>
    <m/>
    <x v="0"/>
    <m/>
    <x v="0"/>
  </r>
  <r>
    <s v="FRA1140083265Q3 2021EUR"/>
    <x v="4"/>
    <n v="110238"/>
    <s v="TOP MEDITERRANEE"/>
    <n v="1140083265"/>
    <s v="Q3 2021"/>
    <s v="EUR"/>
    <n v="12224"/>
    <n v="12224.0015"/>
    <n v="-1.50000000030559E-3"/>
    <n v="12224"/>
    <n v="0"/>
    <x v="0"/>
    <m/>
    <m/>
    <m/>
    <m/>
    <s v="none"/>
    <m/>
    <m/>
    <m/>
    <x v="0"/>
    <m/>
    <x v="0"/>
  </r>
  <r>
    <s v="FRA1140083265Q4 2021EUR"/>
    <x v="4"/>
    <n v="110238"/>
    <s v="TOP MEDITERRANEE"/>
    <n v="1140083265"/>
    <s v="Q4 2021"/>
    <s v="EUR"/>
    <n v="5735.73"/>
    <n v="5735.7287999999999"/>
    <n v="1.1999999996987699E-3"/>
    <n v="5735.73"/>
    <n v="0"/>
    <x v="0"/>
    <m/>
    <m/>
    <m/>
    <m/>
    <s v="none"/>
    <m/>
    <m/>
    <m/>
    <x v="0"/>
    <m/>
    <x v="0"/>
  </r>
  <r>
    <s v="FRA2140543809Q1 2021EUR"/>
    <x v="4"/>
    <n v="82014"/>
    <s v="ANTEOL"/>
    <n v="2140543809"/>
    <s v="Q1 2021"/>
    <s v="EUR"/>
    <n v="1871.68"/>
    <n v="1871.68"/>
    <n v="0"/>
    <n v="1871.68"/>
    <n v="0"/>
    <x v="0"/>
    <m/>
    <m/>
    <m/>
    <m/>
    <s v="none"/>
    <m/>
    <m/>
    <m/>
    <x v="0"/>
    <m/>
    <x v="0"/>
  </r>
  <r>
    <s v="FRA2140543809Q2 2021EUR"/>
    <x v="4"/>
    <n v="82014"/>
    <s v="ANTEOL"/>
    <n v="2140543809"/>
    <s v="Q2 2021"/>
    <s v="EUR"/>
    <n v="3349.82"/>
    <n v="3349.8184999999999"/>
    <n v="1.50000000030559E-3"/>
    <n v="3349.82"/>
    <n v="0"/>
    <x v="0"/>
    <m/>
    <m/>
    <m/>
    <m/>
    <s v="none"/>
    <m/>
    <m/>
    <m/>
    <x v="0"/>
    <m/>
    <x v="0"/>
  </r>
  <r>
    <s v="FRA2140543809Q4 2021EUR"/>
    <x v="4"/>
    <n v="82014"/>
    <s v="ANTEOL"/>
    <n v="2140543809"/>
    <s v="Q4 2021"/>
    <s v="EUR"/>
    <n v="1546.45"/>
    <n v="1546.45"/>
    <n v="0"/>
    <n v="1546.45"/>
    <n v="0"/>
    <x v="0"/>
    <m/>
    <m/>
    <m/>
    <m/>
    <s v="none"/>
    <m/>
    <m/>
    <m/>
    <x v="0"/>
    <m/>
    <x v="0"/>
  </r>
  <r>
    <s v="FRA2140663576Q0 2021EUR"/>
    <x v="4"/>
    <n v="45298"/>
    <s v="PUBLIC.A / Press Easy"/>
    <n v="2140663576"/>
    <s v="Q0 2021"/>
    <s v="EUR"/>
    <n v="135.24"/>
    <n v="135.24"/>
    <n v="0"/>
    <n v="135.24"/>
    <n v="0"/>
    <x v="0"/>
    <m/>
    <m/>
    <m/>
    <m/>
    <s v="none"/>
    <m/>
    <m/>
    <m/>
    <x v="0"/>
    <m/>
    <x v="0"/>
  </r>
  <r>
    <s v="FRA2140663576Q1 2021EUR"/>
    <x v="4"/>
    <n v="45298"/>
    <s v="PUBLIC.A / Press Easy"/>
    <n v="2140663576"/>
    <s v="Q1 2021"/>
    <s v="EUR"/>
    <n v="676.16"/>
    <n v="676.15920000000006"/>
    <n v="7.9999999991286997E-4"/>
    <n v="676.16"/>
    <n v="0"/>
    <x v="0"/>
    <m/>
    <m/>
    <m/>
    <m/>
    <s v="none"/>
    <m/>
    <m/>
    <m/>
    <x v="0"/>
    <m/>
    <x v="0"/>
  </r>
  <r>
    <s v="FRA2140663576Q2 2021EUR"/>
    <x v="4"/>
    <n v="45298"/>
    <s v="PUBLIC.A / Press Easy"/>
    <n v="2140663576"/>
    <s v="Q2 2021"/>
    <s v="EUR"/>
    <n v="524.54"/>
    <n v="524.53859999999997"/>
    <n v="1.39999999998963E-3"/>
    <n v="524.54"/>
    <n v="0"/>
    <x v="0"/>
    <m/>
    <m/>
    <m/>
    <m/>
    <s v="none"/>
    <m/>
    <m/>
    <m/>
    <x v="0"/>
    <m/>
    <x v="0"/>
  </r>
  <r>
    <s v="FRA2140663576Q3 2021EUR"/>
    <x v="4"/>
    <n v="45298"/>
    <s v="PUBLIC.A / Press Easy"/>
    <n v="2140663576"/>
    <s v="Q3 2021"/>
    <s v="EUR"/>
    <n v="463.45"/>
    <n v="463.45260000000002"/>
    <n v="-2.6000000000294598E-3"/>
    <n v="463.45"/>
    <n v="0"/>
    <x v="0"/>
    <m/>
    <m/>
    <m/>
    <m/>
    <s v="none"/>
    <m/>
    <m/>
    <m/>
    <x v="0"/>
    <m/>
    <x v="0"/>
  </r>
  <r>
    <s v="FRA2140663576Q4 2021EUR"/>
    <x v="4"/>
    <n v="45298"/>
    <s v="PUBLIC.A / Press Easy"/>
    <n v="2140663576"/>
    <s v="Q4 2021"/>
    <s v="EUR"/>
    <n v="459.12"/>
    <n v="459.11579999999998"/>
    <n v="4.20000000002573E-3"/>
    <n v="459.12"/>
    <n v="0"/>
    <x v="0"/>
    <m/>
    <m/>
    <m/>
    <m/>
    <s v="none"/>
    <m/>
    <m/>
    <m/>
    <x v="0"/>
    <m/>
    <x v="0"/>
  </r>
  <r>
    <s v="FRA2140543267Q0 2021EUR"/>
    <x v="4"/>
    <n v="56701"/>
    <s v="KOCI ELECTRICITE"/>
    <n v="2140543267"/>
    <s v="Q0 2021"/>
    <s v="EUR"/>
    <n v="56.22"/>
    <n v="56.22"/>
    <n v="0"/>
    <n v="56.22"/>
    <n v="0"/>
    <x v="0"/>
    <m/>
    <m/>
    <m/>
    <m/>
    <s v="none"/>
    <m/>
    <m/>
    <m/>
    <x v="0"/>
    <m/>
    <x v="0"/>
  </r>
  <r>
    <s v="FRA2140543267Q1 2021EUR"/>
    <x v="4"/>
    <n v="56701"/>
    <s v="KOCI ELECTRICITE"/>
    <n v="2140543267"/>
    <s v="Q1 2021"/>
    <s v="EUR"/>
    <n v="117.46"/>
    <n v="117.45659999999999"/>
    <n v="3.3999999999991802E-3"/>
    <n v="117.46"/>
    <n v="0"/>
    <x v="0"/>
    <m/>
    <m/>
    <m/>
    <m/>
    <s v="none"/>
    <m/>
    <m/>
    <m/>
    <x v="0"/>
    <m/>
    <x v="0"/>
  </r>
  <r>
    <s v="FRA2140543267Q2 2021EUR"/>
    <x v="4"/>
    <n v="56701"/>
    <s v="KOCI ELECTRICITE"/>
    <n v="2140543267"/>
    <s v="Q2 2021"/>
    <s v="EUR"/>
    <n v="187.84"/>
    <n v="187.84200000000001"/>
    <n v="-2.0000000000095402E-3"/>
    <n v="187.84"/>
    <n v="0"/>
    <x v="0"/>
    <m/>
    <m/>
    <m/>
    <m/>
    <s v="none"/>
    <m/>
    <m/>
    <m/>
    <x v="0"/>
    <m/>
    <x v="0"/>
  </r>
  <r>
    <s v="FRA2140543267Q3 2021EUR"/>
    <x v="4"/>
    <n v="56701"/>
    <s v="KOCI ELECTRICITE"/>
    <n v="2140543267"/>
    <s v="Q3 2021"/>
    <s v="EUR"/>
    <n v="708.06"/>
    <n v="708.06119999999999"/>
    <n v="-1.20000000003983E-3"/>
    <n v="708.06"/>
    <n v="0"/>
    <x v="0"/>
    <m/>
    <m/>
    <m/>
    <m/>
    <s v="none"/>
    <m/>
    <m/>
    <m/>
    <x v="0"/>
    <m/>
    <x v="0"/>
  </r>
  <r>
    <s v="FRA2140543267Q4 2021EUR"/>
    <x v="4"/>
    <n v="56701"/>
    <s v="KOCI ELECTRICITE"/>
    <n v="2140543267"/>
    <s v="Q4 2021"/>
    <s v="EUR"/>
    <n v="714.4"/>
    <n v="714.40470000000005"/>
    <n v="-4.70000000007075E-3"/>
    <n v="714.4"/>
    <n v="0"/>
    <x v="0"/>
    <m/>
    <m/>
    <m/>
    <m/>
    <s v="none"/>
    <m/>
    <m/>
    <m/>
    <x v="0"/>
    <m/>
    <x v="0"/>
  </r>
  <r>
    <s v="FRA1140143140Q0 2021EUR"/>
    <x v="4"/>
    <n v="8467"/>
    <s v="VALRHONA"/>
    <n v="1140143140"/>
    <s v="Q0 2021"/>
    <s v="EUR"/>
    <n v="461.24"/>
    <n v="461.2448"/>
    <n v="-4.7999999999888097E-3"/>
    <n v="461.24"/>
    <n v="0"/>
    <x v="0"/>
    <m/>
    <m/>
    <m/>
    <m/>
    <s v="none"/>
    <m/>
    <m/>
    <m/>
    <x v="0"/>
    <m/>
    <x v="0"/>
  </r>
  <r>
    <s v="FRA1140143140Q1 2021EUR"/>
    <x v="4"/>
    <n v="8467"/>
    <s v="VALRHONA"/>
    <n v="1140143140"/>
    <s v="Q1 2021"/>
    <s v="EUR"/>
    <n v="1911.64"/>
    <n v="1911.6424"/>
    <n v="-2.3999999998522898E-3"/>
    <n v="1911.64"/>
    <n v="0"/>
    <x v="0"/>
    <m/>
    <m/>
    <m/>
    <m/>
    <s v="none"/>
    <m/>
    <m/>
    <m/>
    <x v="0"/>
    <m/>
    <x v="0"/>
  </r>
  <r>
    <s v="FRA1140143140Q2 2021EUR"/>
    <x v="4"/>
    <n v="8467"/>
    <s v="VALRHONA"/>
    <n v="1140143140"/>
    <s v="Q2 2021"/>
    <s v="EUR"/>
    <n v="5807.72"/>
    <n v="5807.72"/>
    <n v="0"/>
    <n v="5807.72"/>
    <n v="0"/>
    <x v="0"/>
    <m/>
    <m/>
    <m/>
    <m/>
    <s v="none"/>
    <m/>
    <m/>
    <m/>
    <x v="0"/>
    <m/>
    <x v="0"/>
  </r>
  <r>
    <s v="FRA1140143140Q3 2021EUR"/>
    <x v="4"/>
    <n v="8467"/>
    <s v="VALRHONA"/>
    <n v="1140143140"/>
    <s v="Q3 2021"/>
    <s v="EUR"/>
    <n v="10680.53"/>
    <n v="10680.5252"/>
    <n v="4.80000000061409E-3"/>
    <n v="10680.53"/>
    <n v="0"/>
    <x v="0"/>
    <m/>
    <m/>
    <m/>
    <m/>
    <s v="none"/>
    <m/>
    <m/>
    <m/>
    <x v="0"/>
    <m/>
    <x v="0"/>
  </r>
  <r>
    <s v="FRA1140143140Q4 2021EUR"/>
    <x v="4"/>
    <n v="8467"/>
    <s v="VALRHONA"/>
    <n v="1140143140"/>
    <s v="Q4 2021"/>
    <s v="EUR"/>
    <n v="17042.129999999899"/>
    <n v="17042.126400000001"/>
    <n v="3.5999999963678398E-3"/>
    <n v="17042.129999999899"/>
    <n v="0"/>
    <x v="0"/>
    <m/>
    <m/>
    <m/>
    <m/>
    <s v="none"/>
    <m/>
    <m/>
    <m/>
    <x v="0"/>
    <m/>
    <x v="0"/>
  </r>
  <r>
    <s v="FRA1140053242Q1 2021EUR"/>
    <x v="4"/>
    <n v="181580"/>
    <s v="LAPLACE LE CHEMIN DE LA PROPRIETE"/>
    <n v="1140053242"/>
    <s v="Q1 2021"/>
    <s v="EUR"/>
    <n v="3896.12"/>
    <n v="3896.1237000000001"/>
    <n v="-3.7000000002080898E-3"/>
    <n v="3896.12"/>
    <n v="0"/>
    <x v="0"/>
    <m/>
    <m/>
    <m/>
    <m/>
    <s v="none"/>
    <m/>
    <m/>
    <m/>
    <x v="0"/>
    <m/>
    <x v="0"/>
  </r>
  <r>
    <s v="FRA1140053242Q2 2021EUR"/>
    <x v="4"/>
    <n v="181580"/>
    <s v="LAPLACE LE CHEMIN DE LA PROPRIETE"/>
    <n v="1140053242"/>
    <s v="Q2 2021"/>
    <s v="EUR"/>
    <n v="13325.31"/>
    <n v="13325.310600000001"/>
    <n v="-6.0000000121362897E-4"/>
    <n v="13325.31"/>
    <n v="0"/>
    <x v="0"/>
    <m/>
    <m/>
    <m/>
    <m/>
    <s v="none"/>
    <m/>
    <m/>
    <m/>
    <x v="0"/>
    <m/>
    <x v="0"/>
  </r>
  <r>
    <s v="FRA1140053242Q3 2021EUR"/>
    <x v="4"/>
    <n v="181580"/>
    <s v="LAPLACE LE CHEMIN DE LA PROPRIETE"/>
    <n v="1140053242"/>
    <s v="Q3 2021"/>
    <s v="EUR"/>
    <n v="21071.96"/>
    <n v="21071.957200000001"/>
    <n v="2.79999999838764E-3"/>
    <n v="21071.96"/>
    <n v="0"/>
    <x v="0"/>
    <m/>
    <m/>
    <m/>
    <m/>
    <s v="none"/>
    <m/>
    <m/>
    <m/>
    <x v="0"/>
    <m/>
    <x v="0"/>
  </r>
  <r>
    <s v="FRA1140053242Q4 2021EUR"/>
    <x v="4"/>
    <n v="181580"/>
    <s v="LAPLACE LE CHEMIN DE LA PROPRIETE"/>
    <n v="1140053242"/>
    <s v="Q4 2021"/>
    <s v="EUR"/>
    <n v="20732.89"/>
    <n v="20732.8884"/>
    <n v="1.59999999959836E-3"/>
    <n v="20732.89"/>
    <n v="0"/>
    <x v="0"/>
    <m/>
    <m/>
    <m/>
    <m/>
    <s v="none"/>
    <m/>
    <m/>
    <m/>
    <x v="0"/>
    <m/>
    <x v="0"/>
  </r>
  <r>
    <s v="FRA1140033097Q0 2021EUR"/>
    <x v="4"/>
    <n v="108838"/>
    <s v="METZGER FRERES"/>
    <n v="1140033097"/>
    <s v="Q0 2021"/>
    <s v="EUR"/>
    <n v="2787.5699999999902"/>
    <n v="2787.5639999999999"/>
    <n v="5.9999999998581102E-3"/>
    <n v="2787.5699999999902"/>
    <n v="0"/>
    <x v="0"/>
    <m/>
    <m/>
    <m/>
    <m/>
    <s v="none"/>
    <m/>
    <m/>
    <m/>
    <x v="0"/>
    <m/>
    <x v="0"/>
  </r>
  <r>
    <s v="FRA1140033097Q1 2021EUR"/>
    <x v="4"/>
    <n v="108838"/>
    <s v="METZGER FRERES"/>
    <n v="1140033097"/>
    <s v="Q1 2021"/>
    <s v="EUR"/>
    <n v="3613.76"/>
    <n v="3613.76"/>
    <n v="0"/>
    <n v="3613.76"/>
    <n v="0"/>
    <x v="0"/>
    <m/>
    <m/>
    <m/>
    <m/>
    <s v="none"/>
    <m/>
    <m/>
    <m/>
    <x v="0"/>
    <m/>
    <x v="0"/>
  </r>
  <r>
    <s v="FRA1140033097Q2 2021EUR"/>
    <x v="4"/>
    <n v="108838"/>
    <s v="METZGER FRERES"/>
    <n v="1140033097"/>
    <s v="Q2 2021"/>
    <s v="EUR"/>
    <n v="13787.37"/>
    <n v="13787.372799999999"/>
    <n v="-2.79999999838764E-3"/>
    <n v="13787.37"/>
    <n v="0"/>
    <x v="0"/>
    <m/>
    <m/>
    <m/>
    <m/>
    <s v="none"/>
    <m/>
    <m/>
    <m/>
    <x v="0"/>
    <m/>
    <x v="0"/>
  </r>
  <r>
    <s v="FRA1140033097Q3 2021EUR"/>
    <x v="4"/>
    <n v="108838"/>
    <s v="METZGER FRERES"/>
    <n v="1140033097"/>
    <s v="Q3 2021"/>
    <s v="EUR"/>
    <n v="35848.32"/>
    <n v="35848.316800000001"/>
    <n v="3.1999999991967299E-3"/>
    <n v="35848.32"/>
    <n v="0"/>
    <x v="0"/>
    <m/>
    <m/>
    <m/>
    <m/>
    <s v="none"/>
    <m/>
    <m/>
    <m/>
    <x v="0"/>
    <m/>
    <x v="0"/>
  </r>
  <r>
    <s v="FRA1140033097Q4 2021EUR"/>
    <x v="4"/>
    <n v="108838"/>
    <s v="METZGER FRERES"/>
    <n v="1140033097"/>
    <s v="Q4 2021"/>
    <s v="EUR"/>
    <n v="54915.92"/>
    <n v="54915.92"/>
    <n v="0"/>
    <n v="54915.92"/>
    <n v="0"/>
    <x v="0"/>
    <m/>
    <m/>
    <m/>
    <m/>
    <s v="none"/>
    <m/>
    <m/>
    <m/>
    <x v="0"/>
    <m/>
    <x v="0"/>
  </r>
  <r>
    <s v="FRA1140143268Q0 2021EUR"/>
    <x v="4"/>
    <n v="44820"/>
    <s v="FELIX POTIN PROVENCE"/>
    <n v="1140143268"/>
    <s v="Q0 2021"/>
    <s v="EUR"/>
    <n v="1339.75"/>
    <n v="1339.7449999999999"/>
    <n v="5.0000000001091298E-3"/>
    <n v="1339.75"/>
    <n v="0"/>
    <x v="0"/>
    <m/>
    <m/>
    <m/>
    <m/>
    <s v="none"/>
    <m/>
    <m/>
    <m/>
    <x v="0"/>
    <m/>
    <x v="0"/>
  </r>
  <r>
    <s v="FRA1140143268Q1 2021EUR"/>
    <x v="4"/>
    <n v="44820"/>
    <s v="FELIX POTIN PROVENCE"/>
    <n v="1140143268"/>
    <s v="Q1 2021"/>
    <s v="EUR"/>
    <n v="4375.8100000000004"/>
    <n v="4375.8099000000002"/>
    <n v="1.00000000202271E-4"/>
    <n v="4375.8100000000004"/>
    <n v="0"/>
    <x v="0"/>
    <m/>
    <m/>
    <m/>
    <m/>
    <s v="none"/>
    <m/>
    <m/>
    <m/>
    <x v="0"/>
    <m/>
    <x v="0"/>
  </r>
  <r>
    <s v="FRA1140143268Q2 2021EUR"/>
    <x v="4"/>
    <n v="44820"/>
    <s v="FELIX POTIN PROVENCE"/>
    <n v="1140143268"/>
    <s v="Q2 2021"/>
    <s v="EUR"/>
    <n v="7957.2"/>
    <n v="7957.1976000000004"/>
    <n v="2.3999999993975498E-3"/>
    <n v="7957.2"/>
    <n v="0"/>
    <x v="0"/>
    <m/>
    <m/>
    <m/>
    <m/>
    <s v="none"/>
    <m/>
    <m/>
    <m/>
    <x v="0"/>
    <m/>
    <x v="0"/>
  </r>
  <r>
    <s v="FRA1140143268Q3 2021EUR"/>
    <x v="4"/>
    <n v="44820"/>
    <s v="FELIX POTIN PROVENCE"/>
    <n v="1140143268"/>
    <s v="Q3 2021"/>
    <s v="EUR"/>
    <n v="19482.599999999999"/>
    <n v="19482.601600000002"/>
    <n v="-1.6000000032363401E-3"/>
    <n v="19482.599999999999"/>
    <n v="0"/>
    <x v="0"/>
    <m/>
    <m/>
    <m/>
    <m/>
    <s v="none"/>
    <m/>
    <m/>
    <m/>
    <x v="0"/>
    <m/>
    <x v="0"/>
  </r>
  <r>
    <s v="FRA1140143268Q4 2021EUR"/>
    <x v="4"/>
    <n v="44820"/>
    <s v="FELIX POTIN PROVENCE"/>
    <n v="1140143268"/>
    <s v="Q4 2021"/>
    <s v="EUR"/>
    <n v="9335.18"/>
    <n v="9335.1808000000001"/>
    <n v="-7.9999999979918303E-4"/>
    <n v="9335.18"/>
    <n v="0"/>
    <x v="0"/>
    <m/>
    <m/>
    <m/>
    <m/>
    <s v="none"/>
    <m/>
    <m/>
    <m/>
    <x v="0"/>
    <m/>
    <x v="0"/>
  </r>
  <r>
    <s v="FRA1140303032Q1 2021EUR"/>
    <x v="4"/>
    <n v="69875"/>
    <s v="ARPEI - ESAT PIERRE BOREL"/>
    <n v="1140303032"/>
    <s v="Q1 2021"/>
    <s v="EUR"/>
    <n v="48.75"/>
    <n v="48.75"/>
    <n v="0"/>
    <n v="48.75"/>
    <n v="0"/>
    <x v="0"/>
    <m/>
    <m/>
    <m/>
    <m/>
    <s v="none"/>
    <m/>
    <m/>
    <m/>
    <x v="0"/>
    <m/>
    <x v="0"/>
  </r>
  <r>
    <s v="FRA1140053286Q1 2021EUR"/>
    <x v="4"/>
    <n v="44702"/>
    <s v="ROSELINE DIFFUSION"/>
    <n v="1140053286"/>
    <s v="Q1 2021"/>
    <s v="EUR"/>
    <n v="43.03"/>
    <n v="43.03"/>
    <n v="0"/>
    <n v="43.03"/>
    <n v="0"/>
    <x v="0"/>
    <m/>
    <m/>
    <m/>
    <m/>
    <s v="none"/>
    <m/>
    <m/>
    <m/>
    <x v="0"/>
    <m/>
    <x v="0"/>
  </r>
  <r>
    <s v="FRA1140053286Q2 2021EUR"/>
    <x v="4"/>
    <n v="44702"/>
    <s v="ROSELINE DIFFUSION"/>
    <n v="1140053286"/>
    <s v="Q2 2021"/>
    <s v="EUR"/>
    <n v="1048"/>
    <n v="1047.9949999999999"/>
    <n v="5.0000000001091298E-3"/>
    <n v="1048"/>
    <n v="0"/>
    <x v="0"/>
    <m/>
    <m/>
    <m/>
    <m/>
    <s v="none"/>
    <m/>
    <m/>
    <m/>
    <x v="0"/>
    <m/>
    <x v="0"/>
  </r>
  <r>
    <s v="FRA1140053286Q3 2021EUR"/>
    <x v="4"/>
    <n v="44702"/>
    <s v="ROSELINE DIFFUSION"/>
    <n v="1140053286"/>
    <s v="Q3 2021"/>
    <s v="EUR"/>
    <n v="2330.38"/>
    <n v="2330.38"/>
    <n v="0"/>
    <n v="2330.38"/>
    <n v="0"/>
    <x v="0"/>
    <m/>
    <m/>
    <m/>
    <m/>
    <s v="none"/>
    <m/>
    <m/>
    <m/>
    <x v="0"/>
    <m/>
    <x v="0"/>
  </r>
  <r>
    <s v="FRA1140053286Q4 2021EUR"/>
    <x v="4"/>
    <n v="44702"/>
    <s v="ROSELINE DIFFUSION"/>
    <n v="1140053286"/>
    <s v="Q4 2021"/>
    <s v="EUR"/>
    <n v="1045.4000000000001"/>
    <n v="1045.395"/>
    <n v="5.0000000001091298E-3"/>
    <n v="1045.4000000000001"/>
    <n v="0"/>
    <x v="0"/>
    <m/>
    <m/>
    <m/>
    <m/>
    <s v="none"/>
    <m/>
    <m/>
    <m/>
    <x v="0"/>
    <m/>
    <x v="0"/>
  </r>
  <r>
    <s v="FRA1140063139Q0 2021EUR"/>
    <x v="4"/>
    <n v="57487"/>
    <s v="BALICCO"/>
    <n v="1140063139"/>
    <s v="Q0 2021"/>
    <s v="EUR"/>
    <n v="3217.88"/>
    <n v="3217.875"/>
    <n v="5.0000000001091298E-3"/>
    <n v="3217.88"/>
    <n v="0"/>
    <x v="0"/>
    <m/>
    <m/>
    <m/>
    <m/>
    <s v="none"/>
    <m/>
    <m/>
    <m/>
    <x v="0"/>
    <m/>
    <x v="0"/>
  </r>
  <r>
    <s v="FRA1140063139Q1 2021EUR"/>
    <x v="4"/>
    <n v="57487"/>
    <s v="BALICCO"/>
    <n v="1140063139"/>
    <s v="Q1 2021"/>
    <s v="EUR"/>
    <n v="6457.38"/>
    <n v="6457.375"/>
    <n v="5.0000000001091298E-3"/>
    <n v="6457.38"/>
    <n v="0"/>
    <x v="0"/>
    <m/>
    <m/>
    <m/>
    <m/>
    <s v="none"/>
    <m/>
    <m/>
    <m/>
    <x v="0"/>
    <m/>
    <x v="0"/>
  </r>
  <r>
    <s v="FRA1140063139Q2 2021EUR"/>
    <x v="4"/>
    <n v="57487"/>
    <s v="BALICCO"/>
    <n v="1140063139"/>
    <s v="Q2 2021"/>
    <s v="EUR"/>
    <n v="30079.88"/>
    <n v="30079.875"/>
    <n v="5.0000000010186297E-3"/>
    <n v="30079.88"/>
    <n v="0"/>
    <x v="0"/>
    <m/>
    <m/>
    <m/>
    <m/>
    <s v="none"/>
    <m/>
    <m/>
    <m/>
    <x v="0"/>
    <m/>
    <x v="0"/>
  </r>
  <r>
    <s v="FRA1140063139Q3 2021EUR"/>
    <x v="4"/>
    <n v="57487"/>
    <s v="BALICCO"/>
    <n v="1140063139"/>
    <s v="Q3 2021"/>
    <s v="EUR"/>
    <n v="84032.63"/>
    <n v="84032.625"/>
    <n v="5.0000000046566103E-3"/>
    <n v="84032.63"/>
    <n v="0"/>
    <x v="0"/>
    <m/>
    <m/>
    <m/>
    <m/>
    <s v="none"/>
    <m/>
    <m/>
    <m/>
    <x v="0"/>
    <m/>
    <x v="0"/>
  </r>
  <r>
    <s v="FRAFR2-21-1-114Q4 2021EUR"/>
    <x v="4"/>
    <n v="57487"/>
    <s v="BALICCO"/>
    <s v="FR2-21-1-114"/>
    <s v="Q4 2021"/>
    <s v="EUR"/>
    <n v="40441.32"/>
    <n v="40441.32"/>
    <n v="0"/>
    <n v="40441.32"/>
    <n v="0"/>
    <x v="0"/>
    <m/>
    <m/>
    <m/>
    <m/>
    <s v="none"/>
    <m/>
    <m/>
    <m/>
    <x v="0"/>
    <m/>
    <x v="0"/>
  </r>
  <r>
    <s v="FRA1140143269Q1 2021EUR"/>
    <x v="4"/>
    <n v="184806"/>
    <s v="FELIX POTIN MONACO"/>
    <n v="1140143269"/>
    <s v="Q1 2021"/>
    <s v="EUR"/>
    <n v="2210.19"/>
    <n v="2210.1860000000001"/>
    <n v="3.9999999999054099E-3"/>
    <n v="2210.19"/>
    <n v="0"/>
    <x v="0"/>
    <m/>
    <m/>
    <m/>
    <m/>
    <s v="none"/>
    <m/>
    <m/>
    <m/>
    <x v="0"/>
    <m/>
    <x v="0"/>
  </r>
  <r>
    <s v="FRA1140143269Q2 2021EUR"/>
    <x v="4"/>
    <n v="184806"/>
    <s v="FELIX POTIN MONACO"/>
    <n v="1140143269"/>
    <s v="Q2 2021"/>
    <s v="EUR"/>
    <n v="4037.43"/>
    <n v="4037.4301"/>
    <n v="-1.00000000202271E-4"/>
    <n v="4037.43"/>
    <n v="0"/>
    <x v="0"/>
    <m/>
    <m/>
    <m/>
    <m/>
    <s v="none"/>
    <m/>
    <m/>
    <m/>
    <x v="0"/>
    <m/>
    <x v="0"/>
  </r>
  <r>
    <s v="FRA1140143269Q3 2021EUR"/>
    <x v="4"/>
    <n v="184806"/>
    <s v="FELIX POTIN MONACO"/>
    <n v="1140143269"/>
    <s v="Q3 2021"/>
    <s v="EUR"/>
    <n v="4991.33"/>
    <n v="4991.3302999999996"/>
    <n v="-2.9999999969732E-4"/>
    <n v="4991.33"/>
    <n v="0"/>
    <x v="0"/>
    <m/>
    <m/>
    <m/>
    <m/>
    <s v="none"/>
    <m/>
    <m/>
    <m/>
    <x v="0"/>
    <m/>
    <x v="0"/>
  </r>
  <r>
    <s v="FRA1140143269Q4 2021EUR"/>
    <x v="4"/>
    <n v="184806"/>
    <s v="FELIX POTIN MONACO"/>
    <n v="1140143269"/>
    <s v="Q4 2021"/>
    <s v="EUR"/>
    <n v="3929.95"/>
    <n v="3929.9513000000002"/>
    <n v="-1.30000000035579E-3"/>
    <n v="3929.95"/>
    <n v="0"/>
    <x v="0"/>
    <m/>
    <m/>
    <m/>
    <m/>
    <s v="none"/>
    <m/>
    <m/>
    <m/>
    <x v="0"/>
    <m/>
    <x v="0"/>
  </r>
  <r>
    <s v="FRA110054214Q1 2021EUR"/>
    <x v="4"/>
    <n v="182876"/>
    <s v="ENTREPRISE VILLEMONTEIL"/>
    <n v="110054214"/>
    <s v="Q1 2021"/>
    <s v="EUR"/>
    <n v="7160.1"/>
    <n v="7160.1"/>
    <n v="0"/>
    <n v="7160.1"/>
    <n v="0"/>
    <x v="0"/>
    <m/>
    <m/>
    <m/>
    <m/>
    <s v="none"/>
    <m/>
    <m/>
    <m/>
    <x v="0"/>
    <m/>
    <x v="0"/>
  </r>
  <r>
    <s v="FRA110054214Q2 2021EUR"/>
    <x v="4"/>
    <n v="182876"/>
    <s v="ENTREPRISE VILLEMONTEIL"/>
    <n v="110054214"/>
    <s v="Q2 2021"/>
    <s v="EUR"/>
    <n v="12163.02"/>
    <n v="12163.02"/>
    <n v="0"/>
    <n v="12163.02"/>
    <n v="0"/>
    <x v="0"/>
    <m/>
    <m/>
    <m/>
    <m/>
    <s v="none"/>
    <m/>
    <m/>
    <m/>
    <x v="0"/>
    <m/>
    <x v="0"/>
  </r>
  <r>
    <s v="FRA110054214Q3 2021EUR"/>
    <x v="4"/>
    <n v="182876"/>
    <s v="ENTREPRISE VILLEMONTEIL"/>
    <n v="110054214"/>
    <s v="Q3 2021"/>
    <s v="EUR"/>
    <n v="12277.08"/>
    <n v="12277.08"/>
    <n v="0"/>
    <n v="12277.08"/>
    <n v="0"/>
    <x v="0"/>
    <m/>
    <m/>
    <m/>
    <m/>
    <s v="none"/>
    <m/>
    <m/>
    <m/>
    <x v="0"/>
    <m/>
    <x v="0"/>
  </r>
  <r>
    <s v="FRA110054214Q4 2021EUR"/>
    <x v="4"/>
    <n v="182876"/>
    <s v="ENTREPRISE VILLEMONTEIL"/>
    <n v="110054214"/>
    <s v="Q4 2021"/>
    <s v="EUR"/>
    <n v="76329.84"/>
    <n v="76329.84"/>
    <n v="0"/>
    <n v="76329.84"/>
    <n v="0"/>
    <x v="0"/>
    <m/>
    <m/>
    <m/>
    <m/>
    <s v="none"/>
    <m/>
    <m/>
    <m/>
    <x v="0"/>
    <m/>
    <x v="0"/>
  </r>
  <r>
    <s v="FRA1130012881PQ1 2021EUR"/>
    <x v="4"/>
    <n v="55829"/>
    <s v="POMONA PASSION FROID"/>
    <s v="1130012881P"/>
    <s v="Q1 2021"/>
    <s v="EUR"/>
    <n v="30472.69"/>
    <n v="30472.6908"/>
    <n v="-8.0000000161817297E-4"/>
    <n v="30472.69"/>
    <n v="0"/>
    <x v="0"/>
    <m/>
    <m/>
    <m/>
    <m/>
    <s v="none"/>
    <m/>
    <m/>
    <m/>
    <x v="0"/>
    <m/>
    <x v="0"/>
  </r>
  <r>
    <s v="FRA1130012881PQ2 2021EUR"/>
    <x v="4"/>
    <n v="55829"/>
    <s v="POMONA PASSION FROID"/>
    <s v="1130012881P"/>
    <s v="Q2 2021"/>
    <s v="EUR"/>
    <n v="44278.03"/>
    <n v="44278.029000000002"/>
    <n v="9.9999999656574801E-4"/>
    <n v="44278.03"/>
    <n v="0"/>
    <x v="0"/>
    <m/>
    <m/>
    <m/>
    <m/>
    <s v="none"/>
    <m/>
    <m/>
    <m/>
    <x v="0"/>
    <m/>
    <x v="0"/>
  </r>
  <r>
    <s v="FRA1130012881PQ3 2021EUR"/>
    <x v="4"/>
    <n v="55829"/>
    <s v="POMONA PASSION FROID"/>
    <s v="1130012881P"/>
    <s v="Q3 2021"/>
    <s v="EUR"/>
    <n v="85696"/>
    <n v="85696.001999999993"/>
    <n v="-1.9999999931314899E-3"/>
    <n v="85696"/>
    <n v="0"/>
    <x v="0"/>
    <m/>
    <m/>
    <m/>
    <m/>
    <s v="none"/>
    <m/>
    <m/>
    <m/>
    <x v="0"/>
    <m/>
    <x v="0"/>
  </r>
  <r>
    <s v="FRA1130012881PQ4 2021EUR"/>
    <x v="4"/>
    <n v="55829"/>
    <s v="POMONA PASSION FROID"/>
    <s v="1130012881P"/>
    <s v="Q4 2021"/>
    <s v="EUR"/>
    <n v="87587.93"/>
    <n v="87587.929199999999"/>
    <n v="7.9999999434221503E-4"/>
    <n v="87587.93"/>
    <n v="0"/>
    <x v="0"/>
    <m/>
    <m/>
    <m/>
    <m/>
    <s v="none"/>
    <m/>
    <m/>
    <m/>
    <x v="0"/>
    <m/>
    <x v="0"/>
  </r>
  <r>
    <s v="FRA1130022968N12Q1 2021EUR"/>
    <x v="4"/>
    <n v="55829"/>
    <s v="POMONA PASSION FROID"/>
    <s v="1130022968N12"/>
    <s v="Q1 2021"/>
    <s v="EUR"/>
    <n v="198504.81"/>
    <n v="198504.81400000001"/>
    <n v="-4.0000000153668199E-3"/>
    <n v="198504.81"/>
    <n v="0"/>
    <x v="0"/>
    <m/>
    <m/>
    <m/>
    <m/>
    <s v="none"/>
    <m/>
    <m/>
    <m/>
    <x v="0"/>
    <m/>
    <x v="0"/>
  </r>
  <r>
    <s v="FRA1130022968N12Q2 2021EUR"/>
    <x v="4"/>
    <n v="55829"/>
    <s v="POMONA PASSION FROID"/>
    <s v="1130022968N12"/>
    <s v="Q2 2021"/>
    <s v="EUR"/>
    <n v="346108.15"/>
    <n v="346108.1446"/>
    <n v="5.4000000236555899E-3"/>
    <n v="346108.15"/>
    <n v="0"/>
    <x v="0"/>
    <m/>
    <m/>
    <m/>
    <m/>
    <s v="none"/>
    <m/>
    <m/>
    <m/>
    <x v="0"/>
    <m/>
    <x v="0"/>
  </r>
  <r>
    <s v="FRA1130022968N12Q3 2021EUR"/>
    <x v="4"/>
    <n v="55829"/>
    <s v="POMONA PASSION FROID"/>
    <s v="1130022968N12"/>
    <s v="Q3 2021"/>
    <s v="EUR"/>
    <n v="590570.31000000006"/>
    <n v="590570.29740000004"/>
    <n v="1.2600000016391199E-2"/>
    <n v="590570.31000000006"/>
    <n v="0"/>
    <x v="0"/>
    <m/>
    <m/>
    <m/>
    <m/>
    <s v="none"/>
    <m/>
    <m/>
    <m/>
    <x v="0"/>
    <m/>
    <x v="0"/>
  </r>
  <r>
    <s v="FRA1130022968N12Q4 2021EUR"/>
    <x v="4"/>
    <n v="55829"/>
    <s v="POMONA PASSION FROID"/>
    <s v="1130022968N12"/>
    <s v="Q4 2021"/>
    <s v="EUR"/>
    <n v="579644.1"/>
    <n v="579644.11029999994"/>
    <n v="-1.02999999653548E-2"/>
    <n v="579644.1"/>
    <n v="0"/>
    <x v="0"/>
    <m/>
    <m/>
    <m/>
    <m/>
    <s v="none"/>
    <s v="Produit"/>
    <s v="Thao"/>
    <s v="[TN] : Rebate calculé à la main = Facture"/>
    <x v="2"/>
    <s v="Zakaria"/>
    <x v="0"/>
  </r>
  <r>
    <s v="FRA1130022968N6Q1 2021EUR"/>
    <x v="4"/>
    <n v="55829"/>
    <s v="POMONA PASSION FROID"/>
    <s v="1130022968N6"/>
    <s v="Q1 2021"/>
    <s v="EUR"/>
    <n v="3267.18"/>
    <n v="3267.1788000000001"/>
    <n v="1.1999999996987699E-3"/>
    <n v="3267.18"/>
    <n v="0"/>
    <x v="0"/>
    <m/>
    <m/>
    <m/>
    <m/>
    <s v="none"/>
    <m/>
    <m/>
    <m/>
    <x v="0"/>
    <m/>
    <x v="0"/>
  </r>
  <r>
    <s v="FRA1130022968N6Q2 2021EUR"/>
    <x v="4"/>
    <n v="55829"/>
    <s v="POMONA PASSION FROID"/>
    <s v="1130022968N6"/>
    <s v="Q2 2021"/>
    <s v="EUR"/>
    <n v="16488.97"/>
    <n v="16488.9702"/>
    <n v="-1.99999998585553E-4"/>
    <n v="16488.97"/>
    <n v="0"/>
    <x v="0"/>
    <m/>
    <m/>
    <m/>
    <m/>
    <s v="none"/>
    <m/>
    <m/>
    <m/>
    <x v="0"/>
    <m/>
    <x v="0"/>
  </r>
  <r>
    <s v="FRA1130022968N6Q3 2021EUR"/>
    <x v="4"/>
    <n v="55829"/>
    <s v="POMONA PASSION FROID"/>
    <s v="1130022968N6"/>
    <s v="Q3 2021"/>
    <s v="EUR"/>
    <n v="49082.32"/>
    <n v="49082.317799999997"/>
    <n v="2.2000000026309802E-3"/>
    <n v="49082.32"/>
    <n v="0"/>
    <x v="0"/>
    <m/>
    <m/>
    <m/>
    <m/>
    <s v="none"/>
    <m/>
    <m/>
    <m/>
    <x v="0"/>
    <m/>
    <x v="0"/>
  </r>
  <r>
    <s v="FRA1130022968N6Q4 2021EUR"/>
    <x v="4"/>
    <n v="55829"/>
    <s v="POMONA PASSION FROID"/>
    <s v="1130022968N6"/>
    <s v="Q4 2021"/>
    <s v="EUR"/>
    <n v="30843.32"/>
    <n v="30843.324000000001"/>
    <n v="-4.0000000008149003E-3"/>
    <n v="30843.32"/>
    <n v="0"/>
    <x v="0"/>
    <m/>
    <m/>
    <m/>
    <m/>
    <s v="none"/>
    <m/>
    <m/>
    <m/>
    <x v="0"/>
    <m/>
    <x v="0"/>
  </r>
  <r>
    <s v="FRA1130022968N8Q1 2021EUR"/>
    <x v="4"/>
    <n v="55829"/>
    <s v="POMONA PASSION FROID"/>
    <s v="1130022968N8"/>
    <s v="Q1 2021"/>
    <s v="EUR"/>
    <n v="11777.53"/>
    <n v="11777.525600000001"/>
    <n v="4.399999999805E-3"/>
    <n v="11777.53"/>
    <n v="0"/>
    <x v="0"/>
    <m/>
    <m/>
    <m/>
    <m/>
    <s v="none"/>
    <m/>
    <m/>
    <m/>
    <x v="0"/>
    <m/>
    <x v="0"/>
  </r>
  <r>
    <s v="FRA1130022968N8Q2 2021EUR"/>
    <x v="4"/>
    <n v="55829"/>
    <s v="POMONA PASSION FROID"/>
    <s v="1130022968N8"/>
    <s v="Q2 2021"/>
    <s v="EUR"/>
    <n v="24468.79"/>
    <n v="24468.788799999998"/>
    <n v="1.2000000024272499E-3"/>
    <n v="24468.79"/>
    <n v="0"/>
    <x v="0"/>
    <m/>
    <m/>
    <m/>
    <m/>
    <s v="none"/>
    <m/>
    <m/>
    <m/>
    <x v="0"/>
    <m/>
    <x v="0"/>
  </r>
  <r>
    <s v="FRA1130022968N8Q3 2021EUR"/>
    <x v="4"/>
    <n v="55829"/>
    <s v="POMONA PASSION FROID"/>
    <s v="1130022968N8"/>
    <s v="Q3 2021"/>
    <s v="EUR"/>
    <n v="46794.27"/>
    <n v="46794.274400000002"/>
    <n v="-4.4000000052619699E-3"/>
    <n v="46794.27"/>
    <n v="0"/>
    <x v="0"/>
    <m/>
    <m/>
    <m/>
    <m/>
    <s v="none"/>
    <m/>
    <m/>
    <m/>
    <x v="0"/>
    <m/>
    <x v="0"/>
  </r>
  <r>
    <s v="FRA1130022968N8Q4 2021EUR"/>
    <x v="4"/>
    <n v="55829"/>
    <s v="POMONA PASSION FROID"/>
    <s v="1130022968N8"/>
    <s v="Q4 2021"/>
    <s v="EUR"/>
    <n v="49307.54"/>
    <n v="49307.54"/>
    <n v="0"/>
    <n v="49307.54"/>
    <n v="0"/>
    <x v="0"/>
    <m/>
    <m/>
    <m/>
    <m/>
    <s v="none"/>
    <m/>
    <m/>
    <m/>
    <x v="0"/>
    <m/>
    <x v="0"/>
  </r>
  <r>
    <s v="FRAFR4GP1656Y 2021EUR"/>
    <x v="4"/>
    <n v="55829"/>
    <s v="POMONA PASSION FROID"/>
    <s v="FR4GP1656"/>
    <s v="Y 2021"/>
    <s v="EUR"/>
    <n v="9591.75"/>
    <n v="9591.75"/>
    <n v="0"/>
    <n v="9591.75"/>
    <n v="0"/>
    <x v="0"/>
    <m/>
    <m/>
    <m/>
    <m/>
    <s v="none"/>
    <m/>
    <m/>
    <m/>
    <x v="0"/>
    <m/>
    <x v="0"/>
  </r>
  <r>
    <s v="FRA1130142859Q1 2021EUR"/>
    <x v="4"/>
    <n v="58388"/>
    <s v="FELIX POTIN COTE D'AZUR"/>
    <n v="1130142859"/>
    <s v="Q1 2021"/>
    <s v="EUR"/>
    <n v="5127.09"/>
    <n v="5127.0856999999996"/>
    <n v="4.3000000005122196E-3"/>
    <n v="5127.09"/>
    <n v="0"/>
    <x v="0"/>
    <m/>
    <m/>
    <m/>
    <m/>
    <s v="none"/>
    <m/>
    <m/>
    <m/>
    <x v="0"/>
    <m/>
    <x v="0"/>
  </r>
  <r>
    <s v="FRA1130142859Q2 2021EUR"/>
    <x v="4"/>
    <n v="58388"/>
    <s v="FELIX POTIN COTE D'AZUR"/>
    <n v="1130142859"/>
    <s v="Q2 2021"/>
    <s v="EUR"/>
    <n v="22275.95"/>
    <n v="22275.952600000001"/>
    <n v="-2.59999999980209E-3"/>
    <n v="22275.95"/>
    <n v="0"/>
    <x v="0"/>
    <m/>
    <m/>
    <m/>
    <m/>
    <s v="none"/>
    <m/>
    <m/>
    <m/>
    <x v="0"/>
    <m/>
    <x v="0"/>
  </r>
  <r>
    <s v="FRA1130142859Q3 2021EUR"/>
    <x v="4"/>
    <n v="58388"/>
    <s v="FELIX POTIN COTE D'AZUR"/>
    <n v="1130142859"/>
    <s v="Q3 2021"/>
    <s v="EUR"/>
    <n v="60129.65"/>
    <n v="60129.654199999997"/>
    <n v="-4.1999999957624797E-3"/>
    <n v="60129.65"/>
    <n v="0"/>
    <x v="0"/>
    <m/>
    <m/>
    <m/>
    <m/>
    <s v="none"/>
    <m/>
    <m/>
    <m/>
    <x v="0"/>
    <m/>
    <x v="0"/>
  </r>
  <r>
    <s v="FRA1130142859Q4 2021EUR"/>
    <x v="4"/>
    <n v="58388"/>
    <s v="FELIX POTIN COTE D'AZUR"/>
    <n v="1130142859"/>
    <s v="Q4 2021"/>
    <s v="EUR"/>
    <n v="29490.16"/>
    <n v="29490.1574"/>
    <n v="2.59999999980209E-3"/>
    <n v="29490.16"/>
    <n v="0"/>
    <x v="0"/>
    <m/>
    <m/>
    <m/>
    <m/>
    <s v="none"/>
    <m/>
    <m/>
    <m/>
    <x v="0"/>
    <m/>
    <x v="0"/>
  </r>
  <r>
    <s v="FRA2140542990Q0 2021EUR"/>
    <x v="4"/>
    <n v="107142"/>
    <s v="CHRISTIAN SANTONI"/>
    <n v="2140542990"/>
    <s v="Q0 2021"/>
    <s v="EUR"/>
    <n v="52.83"/>
    <n v="52.826099999999997"/>
    <n v="3.9000000000015602E-3"/>
    <n v="52.83"/>
    <n v="0"/>
    <x v="0"/>
    <m/>
    <m/>
    <m/>
    <m/>
    <s v="none"/>
    <m/>
    <m/>
    <m/>
    <x v="0"/>
    <m/>
    <x v="0"/>
  </r>
  <r>
    <s v="FRA2140542990Q1 2021EUR"/>
    <x v="4"/>
    <n v="107142"/>
    <s v="CHRISTIAN SANTONI"/>
    <n v="2140542990"/>
    <s v="Q1 2021"/>
    <s v="EUR"/>
    <n v="30.9"/>
    <n v="30.9"/>
    <n v="0"/>
    <n v="30.9"/>
    <n v="0"/>
    <x v="0"/>
    <m/>
    <m/>
    <m/>
    <m/>
    <s v="none"/>
    <m/>
    <m/>
    <m/>
    <x v="0"/>
    <m/>
    <x v="0"/>
  </r>
  <r>
    <s v="FRA2140542990Q2 2021EUR"/>
    <x v="4"/>
    <n v="107142"/>
    <s v="CHRISTIAN SANTONI"/>
    <n v="2140542990"/>
    <s v="Q2 2021"/>
    <s v="EUR"/>
    <n v="194.16"/>
    <n v="194.15700000000001"/>
    <n v="2.9999999999858998E-3"/>
    <n v="194.16"/>
    <n v="0"/>
    <x v="0"/>
    <m/>
    <m/>
    <m/>
    <m/>
    <s v="none"/>
    <m/>
    <m/>
    <m/>
    <x v="0"/>
    <m/>
    <x v="0"/>
  </r>
  <r>
    <s v="FRA1130072480Q0 2021EUR"/>
    <x v="4"/>
    <n v="58272"/>
    <s v="ETABLISSEMENTS BEILLEVAIRE"/>
    <n v="1130072480"/>
    <s v="Q0 2021"/>
    <s v="EUR"/>
    <n v="-9.0000000000031805E-2"/>
    <n v="-9.4E-2"/>
    <n v="3.9999999999681601E-3"/>
    <n v="-9.0000000000031805E-2"/>
    <n v="0"/>
    <x v="0"/>
    <m/>
    <m/>
    <m/>
    <m/>
    <s v="none"/>
    <m/>
    <m/>
    <m/>
    <x v="0"/>
    <m/>
    <x v="0"/>
  </r>
  <r>
    <s v="FRA1130072480Q1 2021EUR"/>
    <x v="4"/>
    <n v="58272"/>
    <s v="ETABLISSEMENTS BEILLEVAIRE"/>
    <n v="1130072480"/>
    <s v="Q1 2021"/>
    <s v="EUR"/>
    <n v="5143.5"/>
    <n v="5143.5"/>
    <n v="0"/>
    <n v="5143.5"/>
    <n v="0"/>
    <x v="0"/>
    <m/>
    <m/>
    <m/>
    <m/>
    <s v="none"/>
    <m/>
    <m/>
    <m/>
    <x v="0"/>
    <m/>
    <x v="0"/>
  </r>
  <r>
    <s v="FRA1130072480Q2 2021EUR"/>
    <x v="4"/>
    <n v="58272"/>
    <s v="ETABLISSEMENTS BEILLEVAIRE"/>
    <n v="1130072480"/>
    <s v="Q2 2021"/>
    <s v="EUR"/>
    <n v="11741.35"/>
    <n v="11741.35"/>
    <n v="0"/>
    <n v="11741.35"/>
    <n v="0"/>
    <x v="0"/>
    <m/>
    <m/>
    <m/>
    <m/>
    <s v="none"/>
    <m/>
    <m/>
    <m/>
    <x v="0"/>
    <m/>
    <x v="0"/>
  </r>
  <r>
    <s v="FRA1130072480Q3 2021EUR"/>
    <x v="4"/>
    <n v="58272"/>
    <s v="ETABLISSEMENTS BEILLEVAIRE"/>
    <n v="1130072480"/>
    <s v="Q3 2021"/>
    <s v="EUR"/>
    <n v="21251.59"/>
    <n v="21251.591"/>
    <n v="-1.0000000002037201E-3"/>
    <n v="21251.59"/>
    <n v="0"/>
    <x v="0"/>
    <m/>
    <m/>
    <m/>
    <m/>
    <s v="none"/>
    <m/>
    <m/>
    <m/>
    <x v="0"/>
    <m/>
    <x v="0"/>
  </r>
  <r>
    <s v="FRA1130072480Q4 2021EUR"/>
    <x v="4"/>
    <n v="58272"/>
    <s v="ETABLISSEMENTS BEILLEVAIRE"/>
    <n v="1130072480"/>
    <s v="Q4 2021"/>
    <s v="EUR"/>
    <n v="16582.009999999998"/>
    <n v="16582.005000000001"/>
    <n v="4.9999999973806501E-3"/>
    <n v="16582.009999999998"/>
    <n v="0"/>
    <x v="0"/>
    <m/>
    <m/>
    <m/>
    <m/>
    <s v="none"/>
    <m/>
    <m/>
    <m/>
    <x v="0"/>
    <m/>
    <x v="0"/>
  </r>
  <r>
    <s v="FRA2130052637Q0 2021EUR"/>
    <x v="4"/>
    <n v="55922"/>
    <s v="V.I.C VENTE, INSTALLATION, CONTROLE"/>
    <n v="2130052637"/>
    <s v="Q0 2021"/>
    <s v="EUR"/>
    <n v="212.89"/>
    <n v="212.8905"/>
    <n v="-5.0000000001659795E-4"/>
    <n v="212.89"/>
    <n v="0"/>
    <x v="0"/>
    <m/>
    <m/>
    <m/>
    <m/>
    <s v="none"/>
    <m/>
    <m/>
    <m/>
    <x v="0"/>
    <m/>
    <x v="0"/>
  </r>
  <r>
    <s v="FRA2130052637Q1 2021EUR"/>
    <x v="4"/>
    <n v="55922"/>
    <s v="V.I.C VENTE, INSTALLATION, CONTROLE"/>
    <n v="2130052637"/>
    <s v="Q1 2021"/>
    <s v="EUR"/>
    <n v="1781.84"/>
    <n v="1781.8427999999999"/>
    <n v="-2.7999999999792601E-3"/>
    <n v="1781.84"/>
    <n v="0"/>
    <x v="0"/>
    <m/>
    <m/>
    <m/>
    <m/>
    <s v="none"/>
    <m/>
    <m/>
    <m/>
    <x v="0"/>
    <m/>
    <x v="0"/>
  </r>
  <r>
    <s v="FRA2130052637Q2 2021EUR"/>
    <x v="4"/>
    <n v="55922"/>
    <s v="V.I.C VENTE, INSTALLATION, CONTROLE"/>
    <n v="2130052637"/>
    <s v="Q2 2021"/>
    <s v="EUR"/>
    <n v="702.16"/>
    <n v="702.15989999999999"/>
    <n v="9.9999999974897906E-5"/>
    <n v="702.16"/>
    <n v="0"/>
    <x v="0"/>
    <m/>
    <m/>
    <m/>
    <m/>
    <s v="none"/>
    <m/>
    <m/>
    <m/>
    <x v="0"/>
    <m/>
    <x v="0"/>
  </r>
  <r>
    <s v="FRA2130052637Q3 2021EUR"/>
    <x v="4"/>
    <n v="55922"/>
    <s v="V.I.C VENTE, INSTALLATION, CONTROLE"/>
    <n v="2130052637"/>
    <s v="Q3 2021"/>
    <s v="EUR"/>
    <n v="254.76"/>
    <n v="254.75700000000001"/>
    <n v="2.9999999999858998E-3"/>
    <n v="254.76"/>
    <n v="0"/>
    <x v="0"/>
    <m/>
    <m/>
    <m/>
    <m/>
    <s v="none"/>
    <m/>
    <m/>
    <m/>
    <x v="0"/>
    <m/>
    <x v="0"/>
  </r>
  <r>
    <s v="FRA2130052637Q4 2021EUR"/>
    <x v="4"/>
    <n v="55922"/>
    <s v="V.I.C VENTE, INSTALLATION, CONTROLE"/>
    <n v="2130052637"/>
    <s v="Q4 2021"/>
    <s v="EUR"/>
    <n v="167.23"/>
    <n v="167.23320000000001"/>
    <n v="-3.2000000000209599E-3"/>
    <n v="167.23"/>
    <n v="0"/>
    <x v="0"/>
    <m/>
    <m/>
    <m/>
    <m/>
    <s v="none"/>
    <m/>
    <m/>
    <m/>
    <x v="0"/>
    <m/>
    <x v="0"/>
  </r>
  <r>
    <s v="FRA29236022Q0 2021EUR"/>
    <x v="4"/>
    <n v="166940"/>
    <s v="GROUPE CANAL +"/>
    <n v="29236022"/>
    <s v="Q0 2021"/>
    <s v="EUR"/>
    <n v="4796.57"/>
    <n v="5575.6289999999999"/>
    <n v="-779.05899999999997"/>
    <n v="5575.6289999999999"/>
    <n v="-779.05899999999997"/>
    <x v="2"/>
    <s v="[]"/>
    <s v="[15459, 14576, 16418, 26912, 3466, 27531, 27387, 980, 47387, 47431]"/>
    <m/>
    <s v="2022-05-29 22:26:26 +0200"/>
    <s v="none"/>
    <s v="Produit"/>
    <s v="Thao"/>
    <s v="[TN] : Je ne trouve pas le même montant que le report :_x000a_ 52 917,27 x 1,50%= 793,76 _x000a_ 306 085,22 x 1,50% = 4 591,28 _x000a_11 512,73 x 1,50%= 172,69 _x000a_2 173,14 x 1,50%_x0009_= 32,60 _x000a_=&gt; Total : 5590,33_x000a_je pense que le montant facturé manque un ajustement [27531] d'un montant de 793,76€. Si on somme la facture + cet ajustement, ca tombe bien sur la somme de mes calculs_x000a_[CM] Oui nous devons facturer le dernier ajustement [27531] mais nous attendons, l'intervnetion d'Hexa sur le calcul total du rebate qui n'est pas correct, le bon montant est 5590,33€_x000a_[ZB] Corrigé, en attendant la correction du montant facturé"/>
    <x v="1"/>
    <s v="Zakaria"/>
    <x v="0"/>
  </r>
  <r>
    <s v="FRA29236022Q1 2021EUR"/>
    <x v="4"/>
    <n v="166940"/>
    <s v="GROUPE CANAL +"/>
    <n v="29236022"/>
    <s v="Q1 2021"/>
    <s v="EUR"/>
    <n v="37320.28"/>
    <n v="37320.282899999998"/>
    <n v="-2.8999999994994102E-3"/>
    <n v="37320.282899999998"/>
    <n v="-2.8999999994994102E-3"/>
    <x v="0"/>
    <m/>
    <m/>
    <m/>
    <m/>
    <s v="none"/>
    <m/>
    <m/>
    <m/>
    <x v="0"/>
    <m/>
    <x v="0"/>
  </r>
  <r>
    <s v="FRA29236022Q2 2021EUR"/>
    <x v="4"/>
    <n v="166940"/>
    <s v="GROUPE CANAL +"/>
    <n v="29236022"/>
    <s v="Q2 2021"/>
    <s v="EUR"/>
    <n v="37774.17"/>
    <n v="37774.169500000004"/>
    <n v="4.9999999464489498E-4"/>
    <n v="37774.169500000004"/>
    <n v="4.9999999464489498E-4"/>
    <x v="0"/>
    <m/>
    <m/>
    <m/>
    <m/>
    <s v="none"/>
    <m/>
    <m/>
    <m/>
    <x v="0"/>
    <m/>
    <x v="0"/>
  </r>
  <r>
    <s v="FRA29236022Q3 2021EUR"/>
    <x v="4"/>
    <n v="166940"/>
    <s v="GROUPE CANAL +"/>
    <n v="29236022"/>
    <s v="Q3 2021"/>
    <s v="EUR"/>
    <n v="37870.339999999997"/>
    <n v="37870.337500000001"/>
    <n v="2.4999999950523401E-3"/>
    <n v="37870.337500000001"/>
    <n v="2.4999999950523401E-3"/>
    <x v="0"/>
    <m/>
    <m/>
    <m/>
    <m/>
    <s v="none"/>
    <m/>
    <m/>
    <m/>
    <x v="0"/>
    <m/>
    <x v="0"/>
  </r>
  <r>
    <s v="FRA29236022Q4 2021EUR"/>
    <x v="4"/>
    <n v="166940"/>
    <s v="GROUPE CANAL +"/>
    <n v="29236022"/>
    <s v="Q4 2021"/>
    <s v="EUR"/>
    <n v="35801.65"/>
    <n v="35801.647100000002"/>
    <n v="2.8999999994994102E-3"/>
    <n v="35801.647100000002"/>
    <n v="2.8999999994994102E-3"/>
    <x v="0"/>
    <m/>
    <m/>
    <m/>
    <m/>
    <s v="none"/>
    <m/>
    <m/>
    <m/>
    <x v="0"/>
    <m/>
    <x v="0"/>
  </r>
  <r>
    <s v="FRA2120451828Q0 2021EUR"/>
    <x v="4"/>
    <n v="97561"/>
    <s v="SCHINDLER MANAGEMENT"/>
    <n v="2120451828"/>
    <s v="Q0 2021"/>
    <s v="EUR"/>
    <n v="6340.2"/>
    <n v="6340.2"/>
    <n v="0"/>
    <n v="6340.2"/>
    <n v="0"/>
    <x v="0"/>
    <m/>
    <m/>
    <m/>
    <m/>
    <s v="none"/>
    <m/>
    <m/>
    <m/>
    <x v="0"/>
    <m/>
    <x v="0"/>
  </r>
  <r>
    <s v="FRA2120451828Q1 2021EUR"/>
    <x v="4"/>
    <n v="97561"/>
    <s v="SCHINDLER MANAGEMENT"/>
    <n v="2120451828"/>
    <s v="Q1 2021"/>
    <s v="EUR"/>
    <n v="65.11"/>
    <n v="65.108599999999996"/>
    <n v="1.40000000000384E-3"/>
    <n v="65.11"/>
    <n v="0"/>
    <x v="0"/>
    <m/>
    <m/>
    <m/>
    <m/>
    <s v="none"/>
    <m/>
    <m/>
    <m/>
    <x v="0"/>
    <m/>
    <x v="0"/>
  </r>
  <r>
    <s v="FRA2120451828Q3 2021EUR"/>
    <x v="4"/>
    <n v="97561"/>
    <s v="SCHINDLER MANAGEMENT"/>
    <n v="2120451828"/>
    <s v="Q3 2021"/>
    <s v="EUR"/>
    <n v="539.6"/>
    <n v="539.6"/>
    <n v="0"/>
    <n v="539.6"/>
    <n v="0"/>
    <x v="0"/>
    <m/>
    <m/>
    <m/>
    <m/>
    <s v="none"/>
    <m/>
    <m/>
    <m/>
    <x v="0"/>
    <m/>
    <x v="0"/>
  </r>
  <r>
    <s v="FRA2120051830Q0 2021EUR"/>
    <x v="4"/>
    <n v="91574"/>
    <s v="HS INDUSTRIES SPRL"/>
    <n v="2120051830"/>
    <s v="Q0 2021"/>
    <s v="EUR"/>
    <n v="567.79"/>
    <n v="567.79459999999995"/>
    <n v="-4.5999999999821696E-3"/>
    <n v="567.79"/>
    <n v="0"/>
    <x v="0"/>
    <m/>
    <m/>
    <m/>
    <m/>
    <s v="none"/>
    <m/>
    <m/>
    <m/>
    <x v="0"/>
    <m/>
    <x v="0"/>
  </r>
  <r>
    <s v="FRA2120051830Q1 2021EUR"/>
    <x v="4"/>
    <n v="91574"/>
    <s v="HS INDUSTRIES SPRL"/>
    <n v="2120051830"/>
    <s v="Q1 2021"/>
    <s v="EUR"/>
    <n v="5338.16"/>
    <n v="5338.1571000000004"/>
    <n v="2.8999999994994102E-3"/>
    <n v="5338.16"/>
    <n v="0"/>
    <x v="0"/>
    <m/>
    <m/>
    <m/>
    <m/>
    <s v="none"/>
    <m/>
    <m/>
    <m/>
    <x v="0"/>
    <m/>
    <x v="0"/>
  </r>
  <r>
    <s v="FRA2120051830Q2 2021EUR"/>
    <x v="4"/>
    <n v="91574"/>
    <s v="HS INDUSTRIES SPRL"/>
    <n v="2120051830"/>
    <s v="Q2 2021"/>
    <s v="EUR"/>
    <n v="6365.32"/>
    <n v="6365.3193000000001"/>
    <n v="6.9999999959691195E-4"/>
    <n v="6365.32"/>
    <n v="0"/>
    <x v="0"/>
    <m/>
    <m/>
    <m/>
    <m/>
    <s v="none"/>
    <m/>
    <m/>
    <m/>
    <x v="0"/>
    <m/>
    <x v="0"/>
  </r>
  <r>
    <s v="FRA2120051830Q3 2021EUR"/>
    <x v="4"/>
    <n v="91574"/>
    <s v="HS INDUSTRIES SPRL"/>
    <n v="2120051830"/>
    <s v="Q3 2021"/>
    <s v="EUR"/>
    <n v="9396.49"/>
    <n v="9396.4856"/>
    <n v="4.399999999805E-3"/>
    <n v="9396.49"/>
    <n v="0"/>
    <x v="0"/>
    <m/>
    <m/>
    <m/>
    <m/>
    <s v="none"/>
    <m/>
    <m/>
    <m/>
    <x v="0"/>
    <m/>
    <x v="0"/>
  </r>
  <r>
    <s v="FRA2120051830Q4 2021EUR"/>
    <x v="4"/>
    <n v="91574"/>
    <s v="HS INDUSTRIES SPRL"/>
    <n v="2120051830"/>
    <s v="Q4 2021"/>
    <s v="EUR"/>
    <n v="10725.18"/>
    <n v="10725.1829"/>
    <n v="-2.8999999994994102E-3"/>
    <n v="10725.18"/>
    <n v="0"/>
    <x v="0"/>
    <m/>
    <m/>
    <m/>
    <m/>
    <s v="none"/>
    <m/>
    <m/>
    <m/>
    <x v="0"/>
    <m/>
    <x v="0"/>
  </r>
  <r>
    <s v="FRA212051551Q2 2021EUR"/>
    <x v="4"/>
    <n v="84576"/>
    <s v="AZUR LINGE SERVICE"/>
    <n v="212051551"/>
    <s v="Q2 2021"/>
    <s v="EUR"/>
    <n v="1633.66"/>
    <n v="1633.6579999999999"/>
    <n v="2.00000000018008E-3"/>
    <n v="1633.66"/>
    <n v="0"/>
    <x v="0"/>
    <m/>
    <m/>
    <m/>
    <m/>
    <s v="none"/>
    <m/>
    <m/>
    <m/>
    <x v="0"/>
    <m/>
    <x v="0"/>
  </r>
  <r>
    <s v="FRA212051551Q3 2021EUR"/>
    <x v="4"/>
    <n v="84576"/>
    <s v="AZUR LINGE SERVICE"/>
    <n v="212051551"/>
    <s v="Q3 2021"/>
    <s v="EUR"/>
    <n v="4510.8999999999996"/>
    <n v="4510.9040000000005"/>
    <n v="-4.0000000008149003E-3"/>
    <n v="4510.8999999999996"/>
    <n v="0"/>
    <x v="0"/>
    <m/>
    <m/>
    <m/>
    <m/>
    <s v="none"/>
    <m/>
    <m/>
    <m/>
    <x v="0"/>
    <m/>
    <x v="0"/>
  </r>
  <r>
    <s v="FRA212051551Q4 2021EUR"/>
    <x v="4"/>
    <n v="84576"/>
    <s v="AZUR LINGE SERVICE"/>
    <n v="212051551"/>
    <s v="Q4 2021"/>
    <s v="EUR"/>
    <n v="2045.73"/>
    <n v="2045.73"/>
    <n v="0"/>
    <n v="2045.73"/>
    <n v="0"/>
    <x v="0"/>
    <m/>
    <m/>
    <m/>
    <m/>
    <s v="none"/>
    <m/>
    <m/>
    <m/>
    <x v="0"/>
    <m/>
    <x v="0"/>
  </r>
  <r>
    <s v="FRA2120771736Q0 2021EUR"/>
    <x v="4"/>
    <n v="84341"/>
    <s v="SEV ENSEIGNES"/>
    <n v="2120771736"/>
    <s v="Q0 2021"/>
    <s v="EUR"/>
    <n v="1300.6400000000001"/>
    <n v="1300.6356000000001"/>
    <n v="4.4000000000323702E-3"/>
    <n v="1300.6400000000001"/>
    <n v="0"/>
    <x v="0"/>
    <m/>
    <m/>
    <m/>
    <m/>
    <s v="none"/>
    <m/>
    <m/>
    <m/>
    <x v="0"/>
    <m/>
    <x v="0"/>
  </r>
  <r>
    <s v="FRA2120771736Q1 2021EUR"/>
    <x v="4"/>
    <n v="84341"/>
    <s v="SEV ENSEIGNES"/>
    <n v="2120771736"/>
    <s v="Q1 2021"/>
    <s v="EUR"/>
    <n v="2765.19"/>
    <n v="2765.1930000000002"/>
    <n v="-3.0000000001564301E-3"/>
    <n v="2765.19"/>
    <n v="0"/>
    <x v="0"/>
    <m/>
    <m/>
    <m/>
    <m/>
    <s v="none"/>
    <m/>
    <m/>
    <m/>
    <x v="0"/>
    <m/>
    <x v="0"/>
  </r>
  <r>
    <s v="FRA2120771736Q2 2021EUR"/>
    <x v="4"/>
    <n v="84341"/>
    <s v="SEV ENSEIGNES"/>
    <n v="2120771736"/>
    <s v="Q2 2021"/>
    <s v="EUR"/>
    <n v="2872.12"/>
    <n v="2872.1196"/>
    <n v="3.9999999989959103E-4"/>
    <n v="2872.12"/>
    <n v="0"/>
    <x v="0"/>
    <m/>
    <m/>
    <m/>
    <m/>
    <s v="none"/>
    <m/>
    <m/>
    <m/>
    <x v="0"/>
    <m/>
    <x v="0"/>
  </r>
  <r>
    <s v="FRA2120771736Q3 2021EUR"/>
    <x v="4"/>
    <n v="84341"/>
    <s v="SEV ENSEIGNES"/>
    <n v="2120771736"/>
    <s v="Q3 2021"/>
    <s v="EUR"/>
    <n v="1866.1"/>
    <n v="1866.1002000000001"/>
    <n v="-2.00000000177169E-4"/>
    <n v="1866.1"/>
    <n v="0"/>
    <x v="0"/>
    <m/>
    <m/>
    <m/>
    <m/>
    <s v="none"/>
    <m/>
    <m/>
    <m/>
    <x v="0"/>
    <m/>
    <x v="0"/>
  </r>
  <r>
    <s v="FRA2120771736Q4 2021EUR"/>
    <x v="4"/>
    <n v="84341"/>
    <s v="SEV ENSEIGNES"/>
    <n v="2120771736"/>
    <s v="Q4 2021"/>
    <s v="EUR"/>
    <n v="3416.21"/>
    <n v="3416.2116000000001"/>
    <n v="-1.6000000000531099E-3"/>
    <n v="3416.21"/>
    <n v="0"/>
    <x v="0"/>
    <m/>
    <m/>
    <m/>
    <m/>
    <s v="none"/>
    <m/>
    <m/>
    <m/>
    <x v="0"/>
    <m/>
    <x v="0"/>
  </r>
  <r>
    <s v="FRA210041375Q1 2021EUR"/>
    <x v="4"/>
    <n v="79913"/>
    <s v="KAMI"/>
    <n v="210041375"/>
    <s v="Q1 2021"/>
    <s v="EUR"/>
    <n v="274.44"/>
    <n v="274.44"/>
    <n v="0"/>
    <n v="274.44"/>
    <n v="0"/>
    <x v="0"/>
    <m/>
    <m/>
    <m/>
    <m/>
    <s v="none"/>
    <m/>
    <m/>
    <m/>
    <x v="0"/>
    <m/>
    <x v="0"/>
  </r>
  <r>
    <s v="FRA210041375Q2 2021EUR"/>
    <x v="4"/>
    <n v="79913"/>
    <s v="KAMI"/>
    <n v="210041375"/>
    <s v="Q2 2021"/>
    <s v="EUR"/>
    <n v="543.85"/>
    <n v="543.86400000000003"/>
    <n v="-1.4000000000009999E-2"/>
    <n v="543.85"/>
    <n v="0"/>
    <x v="0"/>
    <m/>
    <m/>
    <m/>
    <m/>
    <s v="none"/>
    <m/>
    <m/>
    <m/>
    <x v="0"/>
    <m/>
    <x v="0"/>
  </r>
  <r>
    <s v="FRA210041375Q3 2021EUR"/>
    <x v="4"/>
    <n v="79913"/>
    <s v="KAMI"/>
    <n v="210041375"/>
    <s v="Q3 2021"/>
    <s v="EUR"/>
    <n v="668.71"/>
    <n v="668.7"/>
    <n v="9.9999999999908998E-3"/>
    <n v="668.71"/>
    <n v="0"/>
    <x v="0"/>
    <m/>
    <m/>
    <m/>
    <m/>
    <s v="none"/>
    <m/>
    <m/>
    <m/>
    <x v="0"/>
    <m/>
    <x v="0"/>
  </r>
  <r>
    <s v="FRA210041375Q4 2021EUR"/>
    <x v="4"/>
    <n v="79913"/>
    <s v="KAMI"/>
    <n v="210041375"/>
    <s v="Q4 2021"/>
    <s v="EUR"/>
    <n v="1841.76"/>
    <n v="1841.76"/>
    <n v="0"/>
    <n v="1841.76"/>
    <n v="0"/>
    <x v="0"/>
    <m/>
    <m/>
    <m/>
    <m/>
    <s v="none"/>
    <m/>
    <m/>
    <m/>
    <x v="0"/>
    <m/>
    <x v="0"/>
  </r>
  <r>
    <s v="FRA212721530Q1 2021EUR"/>
    <x v="4"/>
    <n v="79604"/>
    <s v="ARTELIA BATIMENT &amp; INDUSTRIE"/>
    <n v="212721530"/>
    <s v="Q1 2021"/>
    <s v="EUR"/>
    <n v="1129.42"/>
    <n v="1129.4150999999999"/>
    <n v="4.9000000001342397E-3"/>
    <n v="1129.42"/>
    <n v="0"/>
    <x v="0"/>
    <m/>
    <m/>
    <m/>
    <m/>
    <s v="none"/>
    <m/>
    <m/>
    <m/>
    <x v="0"/>
    <m/>
    <x v="0"/>
  </r>
  <r>
    <s v="FRA212721530Q2 2021EUR"/>
    <x v="4"/>
    <n v="79604"/>
    <s v="ARTELIA BATIMENT &amp; INDUSTRIE"/>
    <n v="212721530"/>
    <s v="Q2 2021"/>
    <s v="EUR"/>
    <n v="927.48"/>
    <n v="927.48479999999995"/>
    <n v="-4.7999999999319698E-3"/>
    <n v="927.48"/>
    <n v="0"/>
    <x v="0"/>
    <m/>
    <m/>
    <m/>
    <m/>
    <s v="none"/>
    <m/>
    <m/>
    <m/>
    <x v="0"/>
    <m/>
    <x v="0"/>
  </r>
  <r>
    <s v="FRA212721530Q3 2021EUR"/>
    <x v="4"/>
    <n v="79604"/>
    <s v="ARTELIA BATIMENT &amp; INDUSTRIE"/>
    <n v="212721530"/>
    <s v="Q3 2021"/>
    <s v="EUR"/>
    <n v="538.88"/>
    <n v="538.87649999999996"/>
    <n v="3.5000000000309198E-3"/>
    <n v="538.88"/>
    <n v="0"/>
    <x v="0"/>
    <m/>
    <m/>
    <m/>
    <m/>
    <s v="none"/>
    <m/>
    <m/>
    <m/>
    <x v="0"/>
    <m/>
    <x v="0"/>
  </r>
  <r>
    <s v="FRA212771695Q0 2021EUR"/>
    <x v="4"/>
    <n v="70546"/>
    <s v="ROUSSEAU"/>
    <n v="212771695"/>
    <s v="Q0 2021"/>
    <s v="EUR"/>
    <n v="832.91"/>
    <n v="832.90560000000005"/>
    <n v="4.3999999999186903E-3"/>
    <n v="832.91"/>
    <n v="0"/>
    <x v="0"/>
    <m/>
    <m/>
    <m/>
    <m/>
    <s v="none"/>
    <m/>
    <m/>
    <m/>
    <x v="0"/>
    <m/>
    <x v="0"/>
  </r>
  <r>
    <s v="FRA212771695Q1 2021EUR"/>
    <x v="4"/>
    <n v="70546"/>
    <s v="ROUSSEAU"/>
    <n v="212771695"/>
    <s v="Q1 2021"/>
    <s v="EUR"/>
    <n v="2692.07"/>
    <n v="2692.0727999999999"/>
    <n v="-2.7999999997518898E-3"/>
    <n v="2692.07"/>
    <n v="0"/>
    <x v="0"/>
    <m/>
    <m/>
    <m/>
    <m/>
    <s v="none"/>
    <m/>
    <m/>
    <m/>
    <x v="0"/>
    <m/>
    <x v="0"/>
  </r>
  <r>
    <s v="FRA212771695Q2 2021EUR"/>
    <x v="4"/>
    <n v="70546"/>
    <s v="ROUSSEAU"/>
    <n v="212771695"/>
    <s v="Q2 2021"/>
    <s v="EUR"/>
    <n v="4969.84"/>
    <n v="4969.8407999999999"/>
    <n v="-7.9999999979918303E-4"/>
    <n v="4969.84"/>
    <n v="0"/>
    <x v="0"/>
    <m/>
    <m/>
    <m/>
    <m/>
    <s v="none"/>
    <m/>
    <m/>
    <m/>
    <x v="0"/>
    <m/>
    <x v="0"/>
  </r>
  <r>
    <s v="FRA212771695Q3 2021EUR"/>
    <x v="4"/>
    <n v="70546"/>
    <s v="ROUSSEAU"/>
    <n v="212771695"/>
    <s v="Q3 2021"/>
    <s v="EUR"/>
    <n v="2001.11"/>
    <n v="2001.1104"/>
    <n v="-4.0000000012696503E-4"/>
    <n v="2001.11"/>
    <n v="0"/>
    <x v="0"/>
    <m/>
    <m/>
    <m/>
    <m/>
    <s v="none"/>
    <m/>
    <m/>
    <m/>
    <x v="0"/>
    <m/>
    <x v="0"/>
  </r>
  <r>
    <s v="FRA212771695Q4 2021EUR"/>
    <x v="4"/>
    <n v="70546"/>
    <s v="ROUSSEAU"/>
    <n v="212771695"/>
    <s v="Q4 2021"/>
    <s v="EUR"/>
    <n v="2748.9"/>
    <n v="2748.9023999999999"/>
    <n v="-2.3999999998522898E-3"/>
    <n v="2748.9"/>
    <n v="0"/>
    <x v="0"/>
    <m/>
    <m/>
    <m/>
    <m/>
    <s v="none"/>
    <m/>
    <m/>
    <m/>
    <x v="0"/>
    <m/>
    <x v="0"/>
  </r>
  <r>
    <s v="FRAFR3IIBIS2619Q0 2021EUR"/>
    <x v="4"/>
    <n v="70546"/>
    <s v="ROUSSEAU"/>
    <s v="FR3IIBIS2619"/>
    <s v="Q0 2021"/>
    <s v="EUR"/>
    <n v="1476.77"/>
    <n v="1476.7657999999999"/>
    <n v="4.2000000000825804E-3"/>
    <n v="1476.77"/>
    <n v="0"/>
    <x v="0"/>
    <m/>
    <m/>
    <m/>
    <m/>
    <s v="none"/>
    <m/>
    <m/>
    <m/>
    <x v="0"/>
    <m/>
    <x v="0"/>
  </r>
  <r>
    <s v="FRAFR3IIBIS2619Y 2021EUR"/>
    <x v="4"/>
    <n v="70546"/>
    <s v="ROUSSEAU"/>
    <s v="FR3IIBIS2619"/>
    <s v="Y 2021"/>
    <s v="EUR"/>
    <n v="1600.34"/>
    <n v="1600.3427999999999"/>
    <n v="-2.7999999999792601E-3"/>
    <n v="1600.34"/>
    <n v="0"/>
    <x v="0"/>
    <m/>
    <m/>
    <m/>
    <m/>
    <s v="none"/>
    <m/>
    <m/>
    <m/>
    <x v="0"/>
    <m/>
    <x v="0"/>
  </r>
  <r>
    <s v="FRA212541653Q0 2021EUR"/>
    <x v="4"/>
    <n v="64759"/>
    <s v="SDEL TERTIAIRE"/>
    <n v="212541653"/>
    <s v="Q0 2021"/>
    <s v="EUR"/>
    <n v="67.8"/>
    <n v="67.803299999999993"/>
    <n v="-3.2999999999958601E-3"/>
    <n v="67.8"/>
    <n v="0"/>
    <x v="0"/>
    <m/>
    <m/>
    <m/>
    <m/>
    <s v="none"/>
    <m/>
    <m/>
    <m/>
    <x v="0"/>
    <m/>
    <x v="0"/>
  </r>
  <r>
    <s v="FRA212541653Q1 2021EUR"/>
    <x v="4"/>
    <n v="64759"/>
    <s v="SDEL TERTIAIRE"/>
    <n v="212541653"/>
    <s v="Q1 2021"/>
    <s v="EUR"/>
    <n v="10213.98"/>
    <n v="10213.984200000001"/>
    <n v="-4.2000000012194496E-3"/>
    <n v="10213.98"/>
    <n v="0"/>
    <x v="0"/>
    <m/>
    <m/>
    <m/>
    <m/>
    <s v="none"/>
    <m/>
    <m/>
    <m/>
    <x v="0"/>
    <m/>
    <x v="0"/>
  </r>
  <r>
    <s v="FRA212541653Q2 2021EUR"/>
    <x v="4"/>
    <n v="64759"/>
    <s v="SDEL TERTIAIRE"/>
    <n v="212541653"/>
    <s v="Q2 2021"/>
    <s v="EUR"/>
    <n v="6260.24"/>
    <n v="6260.2398000000003"/>
    <n v="1.99999999495048E-4"/>
    <n v="6260.24"/>
    <n v="0"/>
    <x v="0"/>
    <m/>
    <m/>
    <m/>
    <m/>
    <s v="none"/>
    <m/>
    <m/>
    <m/>
    <x v="0"/>
    <m/>
    <x v="0"/>
  </r>
  <r>
    <s v="FRA212541653Q3 2021EUR"/>
    <x v="4"/>
    <n v="64759"/>
    <s v="SDEL TERTIAIRE"/>
    <n v="212541653"/>
    <s v="Q3 2021"/>
    <s v="EUR"/>
    <n v="5457.59"/>
    <n v="5457.5901000000003"/>
    <n v="-1.00000000202271E-4"/>
    <n v="5457.59"/>
    <n v="0"/>
    <x v="0"/>
    <m/>
    <m/>
    <m/>
    <m/>
    <s v="none"/>
    <m/>
    <m/>
    <m/>
    <x v="0"/>
    <m/>
    <x v="0"/>
  </r>
  <r>
    <s v="FRA212541653Q4 2021EUR"/>
    <x v="4"/>
    <n v="64759"/>
    <s v="SDEL TERTIAIRE"/>
    <n v="212541653"/>
    <s v="Q4 2021"/>
    <s v="EUR"/>
    <n v="2802.29"/>
    <n v="2802.2934"/>
    <n v="-3.4000000000560201E-3"/>
    <n v="2802.29"/>
    <n v="0"/>
    <x v="0"/>
    <m/>
    <m/>
    <m/>
    <m/>
    <s v="none"/>
    <m/>
    <m/>
    <m/>
    <x v="0"/>
    <m/>
    <x v="0"/>
  </r>
  <r>
    <s v="FRA2160784884Q0 2021EUR"/>
    <x v="4"/>
    <n v="62292"/>
    <s v="ARIDO NV"/>
    <n v="2160784884"/>
    <s v="Q0 2021"/>
    <s v="EUR"/>
    <n v="270.06"/>
    <n v="270.06"/>
    <n v="0"/>
    <n v="270.06"/>
    <n v="0"/>
    <x v="0"/>
    <m/>
    <m/>
    <m/>
    <m/>
    <s v="none"/>
    <m/>
    <m/>
    <m/>
    <x v="0"/>
    <m/>
    <x v="0"/>
  </r>
  <r>
    <s v="FRA2160784884Q1 2021EUR"/>
    <x v="4"/>
    <n v="62292"/>
    <s v="ARIDO NV"/>
    <n v="2160784884"/>
    <s v="Q1 2021"/>
    <s v="EUR"/>
    <n v="93.78"/>
    <n v="93.78"/>
    <n v="0"/>
    <n v="93.78"/>
    <n v="0"/>
    <x v="0"/>
    <m/>
    <m/>
    <m/>
    <m/>
    <s v="none"/>
    <m/>
    <m/>
    <m/>
    <x v="0"/>
    <m/>
    <x v="0"/>
  </r>
  <r>
    <s v="FRA2160784884Q3 2021EUR"/>
    <x v="4"/>
    <n v="62292"/>
    <s v="ARIDO NV"/>
    <n v="2160784884"/>
    <s v="Q3 2021"/>
    <s v="EUR"/>
    <n v="105.47"/>
    <n v="105.471"/>
    <n v="-1.0000000000047701E-3"/>
    <n v="105.47"/>
    <n v="0"/>
    <x v="0"/>
    <m/>
    <m/>
    <m/>
    <m/>
    <s v="none"/>
    <m/>
    <m/>
    <m/>
    <x v="0"/>
    <m/>
    <x v="0"/>
  </r>
  <r>
    <s v="FRA2160784884Q4 2021EUR"/>
    <x v="4"/>
    <n v="62292"/>
    <s v="ARIDO NV"/>
    <n v="2160784884"/>
    <s v="Q4 2021"/>
    <s v="EUR"/>
    <n v="2653.72"/>
    <n v="2653.7195999999999"/>
    <n v="3.9999999989959103E-4"/>
    <n v="2653.72"/>
    <n v="0"/>
    <x v="0"/>
    <m/>
    <m/>
    <m/>
    <m/>
    <s v="none"/>
    <m/>
    <m/>
    <m/>
    <x v="0"/>
    <m/>
    <x v="0"/>
  </r>
  <r>
    <s v="FRA1120152007Q0 2021EUR"/>
    <x v="4"/>
    <n v="58161"/>
    <s v="COUP DE PATES SAS"/>
    <n v="1120152007"/>
    <s v="Q0 2021"/>
    <s v="EUR"/>
    <n v="6167.12"/>
    <n v="6167.1264000000001"/>
    <n v="-6.3999999993029598E-3"/>
    <n v="6167.12"/>
    <n v="0"/>
    <x v="0"/>
    <m/>
    <m/>
    <m/>
    <m/>
    <s v="none"/>
    <s v="Produit"/>
    <s v="Sarah"/>
    <s v="[SB] Factu réajustée dans le fichier monitoring du 25/04 (ligne valid)"/>
    <x v="0"/>
    <m/>
    <x v="0"/>
  </r>
  <r>
    <s v="FRA1120152007Q1 2021EUR"/>
    <x v="4"/>
    <n v="58161"/>
    <s v="COUP DE PATES SAS"/>
    <n v="1120152007"/>
    <s v="Q1 2021"/>
    <s v="EUR"/>
    <n v="16039.14"/>
    <n v="16039.138199999999"/>
    <n v="1.8000000000029099E-3"/>
    <n v="16039.14"/>
    <n v="0"/>
    <x v="0"/>
    <m/>
    <m/>
    <m/>
    <m/>
    <s v="none"/>
    <m/>
    <m/>
    <m/>
    <x v="0"/>
    <m/>
    <x v="0"/>
  </r>
  <r>
    <s v="FRA1120152007Q2 2021EUR"/>
    <x v="4"/>
    <n v="58161"/>
    <s v="COUP DE PATES SAS"/>
    <n v="1120152007"/>
    <s v="Q2 2021"/>
    <s v="EUR"/>
    <n v="31703.66"/>
    <n v="31703.661599999999"/>
    <n v="-1.59999999959836E-3"/>
    <n v="31703.66"/>
    <n v="0"/>
    <x v="0"/>
    <m/>
    <m/>
    <m/>
    <m/>
    <s v="none"/>
    <m/>
    <m/>
    <m/>
    <x v="0"/>
    <m/>
    <x v="0"/>
  </r>
  <r>
    <s v="FRA1120152007Q3 2021EUR"/>
    <x v="4"/>
    <n v="58161"/>
    <s v="COUP DE PATES SAS"/>
    <n v="1120152007"/>
    <s v="Q3 2021"/>
    <s v="EUR"/>
    <n v="68639.37"/>
    <n v="68639.373000000007"/>
    <n v="-3.0000000115251099E-3"/>
    <n v="68639.37"/>
    <n v="0"/>
    <x v="0"/>
    <m/>
    <m/>
    <m/>
    <m/>
    <s v="none"/>
    <m/>
    <m/>
    <m/>
    <x v="0"/>
    <m/>
    <x v="0"/>
  </r>
  <r>
    <s v="FRA1120152007Q4 2021EUR"/>
    <x v="4"/>
    <n v="58161"/>
    <s v="COUP DE PATES SAS"/>
    <n v="1120152007"/>
    <s v="Q4 2021"/>
    <s v="EUR"/>
    <n v="81015.360000000001"/>
    <n v="81015.359400000001"/>
    <n v="5.9999999939464E-4"/>
    <n v="81015.360000000001"/>
    <n v="0"/>
    <x v="0"/>
    <m/>
    <m/>
    <m/>
    <m/>
    <s v="none"/>
    <m/>
    <m/>
    <m/>
    <x v="0"/>
    <m/>
    <x v="0"/>
  </r>
  <r>
    <s v="FRA2120541759Q0 2021EUR"/>
    <x v="4"/>
    <n v="57814"/>
    <s v="ETANDEX"/>
    <n v="2120541759"/>
    <s v="Q0 2021"/>
    <s v="EUR"/>
    <n v="-1346.73"/>
    <n v="-1346.73"/>
    <n v="0"/>
    <n v="-1346.73"/>
    <n v="0"/>
    <x v="0"/>
    <m/>
    <m/>
    <m/>
    <m/>
    <s v="none"/>
    <m/>
    <m/>
    <m/>
    <x v="0"/>
    <m/>
    <x v="0"/>
  </r>
  <r>
    <s v="FRA2120541759Q1 2021EUR"/>
    <x v="4"/>
    <n v="57814"/>
    <s v="ETANDEX"/>
    <n v="2120541759"/>
    <s v="Q1 2021"/>
    <s v="EUR"/>
    <n v="189.39"/>
    <n v="189.39"/>
    <n v="0"/>
    <n v="189.39"/>
    <n v="0"/>
    <x v="0"/>
    <m/>
    <m/>
    <m/>
    <m/>
    <s v="none"/>
    <m/>
    <m/>
    <m/>
    <x v="0"/>
    <m/>
    <x v="0"/>
  </r>
  <r>
    <s v="FRA2120541759Q2 2021EUR"/>
    <x v="4"/>
    <n v="57814"/>
    <s v="ETANDEX"/>
    <n v="2120541759"/>
    <s v="Q2 2021"/>
    <s v="EUR"/>
    <n v="331.21"/>
    <n v="331.20600000000002"/>
    <n v="3.9999999999622499E-3"/>
    <n v="331.21"/>
    <n v="0"/>
    <x v="0"/>
    <m/>
    <m/>
    <m/>
    <m/>
    <s v="none"/>
    <m/>
    <m/>
    <m/>
    <x v="0"/>
    <m/>
    <x v="0"/>
  </r>
  <r>
    <s v="FRA2120541759Q3 2021EUR"/>
    <x v="4"/>
    <n v="57814"/>
    <s v="ETANDEX"/>
    <n v="2120541759"/>
    <s v="Q3 2021"/>
    <s v="EUR"/>
    <n v="65.81"/>
    <n v="65.813999999999993"/>
    <n v="-3.9999999999906699E-3"/>
    <n v="65.81"/>
    <n v="0"/>
    <x v="0"/>
    <m/>
    <m/>
    <m/>
    <m/>
    <s v="none"/>
    <m/>
    <m/>
    <m/>
    <x v="0"/>
    <m/>
    <x v="0"/>
  </r>
  <r>
    <s v="FRA2130182702Q0 2021EUR"/>
    <x v="4"/>
    <n v="57699"/>
    <s v="SEMAER"/>
    <n v="2130182702"/>
    <s v="Q0 2021"/>
    <s v="EUR"/>
    <n v="337.98"/>
    <n v="337.97500000000002"/>
    <n v="4.9999999999954499E-3"/>
    <n v="337.98"/>
    <n v="0"/>
    <x v="0"/>
    <m/>
    <m/>
    <m/>
    <m/>
    <s v="none"/>
    <m/>
    <m/>
    <m/>
    <x v="0"/>
    <m/>
    <x v="0"/>
  </r>
  <r>
    <s v="FRA2130182702Q1 2021EUR"/>
    <x v="4"/>
    <n v="57699"/>
    <s v="SEMAER"/>
    <n v="2130182702"/>
    <s v="Q1 2021"/>
    <s v="EUR"/>
    <n v="410.54"/>
    <n v="410.54199999999997"/>
    <n v="-1.9999999999527002E-3"/>
    <n v="410.54"/>
    <n v="0"/>
    <x v="0"/>
    <m/>
    <m/>
    <m/>
    <m/>
    <s v="none"/>
    <m/>
    <m/>
    <m/>
    <x v="0"/>
    <m/>
    <x v="0"/>
  </r>
  <r>
    <s v="FRA2130182702Q4 2021EUR"/>
    <x v="4"/>
    <n v="57699"/>
    <s v="SEMAER"/>
    <n v="2130182702"/>
    <s v="Q4 2021"/>
    <s v="EUR"/>
    <n v="757.91"/>
    <n v="757.90560000000005"/>
    <n v="4.3999999999186903E-3"/>
    <n v="757.91"/>
    <n v="0"/>
    <x v="0"/>
    <m/>
    <m/>
    <m/>
    <m/>
    <s v="none"/>
    <m/>
    <m/>
    <m/>
    <x v="0"/>
    <m/>
    <x v="0"/>
  </r>
  <r>
    <s v="FRA2140373433Q0 2021EUR"/>
    <x v="4"/>
    <n v="57280"/>
    <s v="DECO ADER"/>
    <n v="2140373433"/>
    <s v="Q0 2021"/>
    <s v="EUR"/>
    <n v="612.34"/>
    <n v="612.34079999999994"/>
    <n v="-7.9999999991286997E-4"/>
    <n v="612.34"/>
    <n v="0"/>
    <x v="0"/>
    <m/>
    <m/>
    <m/>
    <m/>
    <s v="none"/>
    <m/>
    <m/>
    <m/>
    <x v="0"/>
    <m/>
    <x v="0"/>
  </r>
  <r>
    <s v="FRA2140373433Q1 2021EUR"/>
    <x v="4"/>
    <n v="57280"/>
    <s v="DECO ADER"/>
    <n v="2140373433"/>
    <s v="Q1 2021"/>
    <s v="EUR"/>
    <n v="7033.64"/>
    <n v="7033.6351999999997"/>
    <n v="4.80000000061409E-3"/>
    <n v="7033.64"/>
    <n v="0"/>
    <x v="0"/>
    <m/>
    <m/>
    <m/>
    <m/>
    <s v="none"/>
    <m/>
    <m/>
    <m/>
    <x v="0"/>
    <m/>
    <x v="0"/>
  </r>
  <r>
    <s v="FRA2140373433Q2 2021EUR"/>
    <x v="4"/>
    <n v="57280"/>
    <s v="DECO ADER"/>
    <n v="2140373433"/>
    <s v="Q2 2021"/>
    <s v="EUR"/>
    <n v="10184.799999999999"/>
    <n v="10184.7984"/>
    <n v="1.59999999959836E-3"/>
    <n v="10184.799999999999"/>
    <n v="0"/>
    <x v="0"/>
    <m/>
    <m/>
    <m/>
    <m/>
    <s v="none"/>
    <m/>
    <m/>
    <m/>
    <x v="0"/>
    <m/>
    <x v="0"/>
  </r>
  <r>
    <s v="FRA2140373433Q3 2021EUR"/>
    <x v="4"/>
    <n v="57280"/>
    <s v="DECO ADER"/>
    <n v="2140373433"/>
    <s v="Q3 2021"/>
    <s v="EUR"/>
    <n v="2426.63"/>
    <n v="2426.6343999999999"/>
    <n v="-4.399999999805E-3"/>
    <n v="2426.63"/>
    <n v="0"/>
    <x v="0"/>
    <m/>
    <m/>
    <m/>
    <m/>
    <s v="none"/>
    <m/>
    <m/>
    <m/>
    <x v="0"/>
    <m/>
    <x v="0"/>
  </r>
  <r>
    <s v="FRA2140373433Q4 2021EUR"/>
    <x v="4"/>
    <n v="57280"/>
    <s v="DECO ADER"/>
    <n v="2140373433"/>
    <s v="Q4 2021"/>
    <s v="EUR"/>
    <n v="2029.47"/>
    <n v="2029.4688000000001"/>
    <n v="1.1999999999261399E-3"/>
    <n v="2029.47"/>
    <n v="0"/>
    <x v="0"/>
    <m/>
    <m/>
    <m/>
    <m/>
    <s v="none"/>
    <m/>
    <m/>
    <m/>
    <x v="0"/>
    <m/>
    <x v="0"/>
  </r>
  <r>
    <s v="FRA2120801806Q0 2021EUR"/>
    <x v="4"/>
    <n v="54644"/>
    <s v="GRAPHIWARE"/>
    <n v="2120801806"/>
    <s v="Q0 2021"/>
    <s v="EUR"/>
    <n v="1532.85"/>
    <n v="1532.845"/>
    <n v="4.9999999998817596E-3"/>
    <n v="1532.85"/>
    <n v="0"/>
    <x v="0"/>
    <m/>
    <m/>
    <m/>
    <m/>
    <s v="none"/>
    <m/>
    <m/>
    <m/>
    <x v="0"/>
    <m/>
    <x v="0"/>
  </r>
  <r>
    <s v="FRA2120801806Q1 2021EUR"/>
    <x v="4"/>
    <n v="54644"/>
    <s v="GRAPHIWARE"/>
    <n v="2120801806"/>
    <s v="Q1 2021"/>
    <s v="EUR"/>
    <n v="3975.86"/>
    <n v="3975.8604999999998"/>
    <n v="-4.9999999964711595E-4"/>
    <n v="3975.86"/>
    <n v="0"/>
    <x v="0"/>
    <m/>
    <m/>
    <m/>
    <m/>
    <s v="none"/>
    <m/>
    <m/>
    <m/>
    <x v="0"/>
    <m/>
    <x v="0"/>
  </r>
  <r>
    <s v="FRA2120801806Q2 2021EUR"/>
    <x v="4"/>
    <n v="54644"/>
    <s v="GRAPHIWARE"/>
    <n v="2120801806"/>
    <s v="Q2 2021"/>
    <s v="EUR"/>
    <n v="9859.2000000000007"/>
    <n v="9859.2044999999998"/>
    <n v="-4.4999999990977804E-3"/>
    <n v="9859.2000000000007"/>
    <n v="0"/>
    <x v="0"/>
    <m/>
    <m/>
    <m/>
    <m/>
    <s v="none"/>
    <m/>
    <m/>
    <m/>
    <x v="0"/>
    <m/>
    <x v="0"/>
  </r>
  <r>
    <s v="FRA2120801806Q3 2021EUR"/>
    <x v="4"/>
    <n v="54644"/>
    <s v="GRAPHIWARE"/>
    <n v="2120801806"/>
    <s v="Q3 2021"/>
    <s v="EUR"/>
    <n v="14463.06"/>
    <n v="14463.056"/>
    <n v="3.99999999899591E-3"/>
    <n v="14463.06"/>
    <n v="0"/>
    <x v="0"/>
    <m/>
    <m/>
    <m/>
    <m/>
    <s v="none"/>
    <m/>
    <m/>
    <m/>
    <x v="0"/>
    <m/>
    <x v="0"/>
  </r>
  <r>
    <s v="FRA2120801806Q4 2021EUR"/>
    <x v="4"/>
    <n v="54644"/>
    <s v="GRAPHIWARE"/>
    <n v="2120801806"/>
    <s v="Q4 2021"/>
    <s v="EUR"/>
    <n v="19287.95"/>
    <n v="19287.946"/>
    <n v="4.0000000008149003E-3"/>
    <n v="19287.95"/>
    <n v="0"/>
    <x v="0"/>
    <m/>
    <m/>
    <m/>
    <m/>
    <s v="none"/>
    <m/>
    <m/>
    <m/>
    <x v="0"/>
    <m/>
    <x v="0"/>
  </r>
  <r>
    <s v="FRA211761473Q1 2021EUR"/>
    <x v="4"/>
    <n v="53627"/>
    <s v="BOUYGUES ENERGIES &amp; SERVICES FM FRANCE - UC548X"/>
    <n v="211761473"/>
    <s v="Q1 2021"/>
    <s v="EUR"/>
    <n v="139.93"/>
    <n v="139.9254"/>
    <n v="4.6000000000105904E-3"/>
    <n v="139.93"/>
    <n v="0"/>
    <x v="0"/>
    <m/>
    <m/>
    <m/>
    <m/>
    <s v="none"/>
    <m/>
    <m/>
    <m/>
    <x v="0"/>
    <m/>
    <x v="0"/>
  </r>
  <r>
    <s v="FRA211761473Q2 2021EUR"/>
    <x v="4"/>
    <n v="53627"/>
    <s v="BOUYGUES ENERGIES &amp; SERVICES FM FRANCE - UC548X"/>
    <n v="211761473"/>
    <s v="Q2 2021"/>
    <s v="EUR"/>
    <n v="139.93"/>
    <n v="139.9254"/>
    <n v="4.6000000000105904E-3"/>
    <n v="139.93"/>
    <n v="0"/>
    <x v="0"/>
    <m/>
    <m/>
    <m/>
    <m/>
    <s v="none"/>
    <m/>
    <m/>
    <m/>
    <x v="0"/>
    <m/>
    <x v="0"/>
  </r>
  <r>
    <s v="FRA211761473Q3 2021EUR"/>
    <x v="4"/>
    <n v="53627"/>
    <s v="BOUYGUES ENERGIES &amp; SERVICES FM FRANCE - UC548X"/>
    <n v="211761473"/>
    <s v="Q3 2021"/>
    <s v="EUR"/>
    <n v="139.93"/>
    <n v="139.9254"/>
    <n v="4.6000000000105904E-3"/>
    <n v="139.93"/>
    <n v="0"/>
    <x v="0"/>
    <m/>
    <m/>
    <m/>
    <m/>
    <s v="none"/>
    <m/>
    <m/>
    <m/>
    <x v="0"/>
    <m/>
    <x v="0"/>
  </r>
  <r>
    <s v="FRA211761473Q4 2021EUR"/>
    <x v="4"/>
    <n v="53627"/>
    <s v="BOUYGUES ENERGIES &amp; SERVICES FM FRANCE - UC548X"/>
    <n v="211761473"/>
    <s v="Q4 2021"/>
    <s v="EUR"/>
    <n v="139.91999999999999"/>
    <n v="139.9194"/>
    <n v="5.9999999999149601E-4"/>
    <n v="139.91999999999999"/>
    <n v="0"/>
    <x v="0"/>
    <m/>
    <m/>
    <m/>
    <m/>
    <s v="none"/>
    <m/>
    <m/>
    <m/>
    <x v="0"/>
    <m/>
    <x v="0"/>
  </r>
  <r>
    <s v="FRA2120052134Q1 2021EUR"/>
    <x v="4"/>
    <n v="53193"/>
    <s v="ADAPEI 70 /AE BLANCHISSERIE"/>
    <n v="2120052134"/>
    <s v="Q1 2021"/>
    <s v="EUR"/>
    <n v="532.25"/>
    <n v="532.245"/>
    <n v="4.9999999999954499E-3"/>
    <n v="532.25"/>
    <n v="0"/>
    <x v="0"/>
    <m/>
    <m/>
    <m/>
    <m/>
    <s v="none"/>
    <m/>
    <m/>
    <m/>
    <x v="0"/>
    <m/>
    <x v="0"/>
  </r>
  <r>
    <s v="FRA2120052134Q2 2021EUR"/>
    <x v="4"/>
    <n v="53193"/>
    <s v="ADAPEI 70 /AE BLANCHISSERIE"/>
    <n v="2120052134"/>
    <s v="Q2 2021"/>
    <s v="EUR"/>
    <n v="589.38"/>
    <n v="589.38220000000001"/>
    <n v="-2.2000000000161799E-3"/>
    <n v="589.38"/>
    <n v="0"/>
    <x v="0"/>
    <m/>
    <m/>
    <m/>
    <m/>
    <s v="none"/>
    <m/>
    <m/>
    <m/>
    <x v="0"/>
    <m/>
    <x v="0"/>
  </r>
  <r>
    <s v="FRA2120052134Q3 2021EUR"/>
    <x v="4"/>
    <n v="53193"/>
    <s v="ADAPEI 70 /AE BLANCHISSERIE"/>
    <n v="2120052134"/>
    <s v="Q3 2021"/>
    <s v="EUR"/>
    <n v="901.74"/>
    <n v="901.74289999999996"/>
    <n v="-2.8999999999541602E-3"/>
    <n v="901.74"/>
    <n v="0"/>
    <x v="0"/>
    <m/>
    <m/>
    <m/>
    <m/>
    <s v="none"/>
    <m/>
    <m/>
    <m/>
    <x v="0"/>
    <m/>
    <x v="0"/>
  </r>
  <r>
    <s v="FRA2120052134Q4 2021EUR"/>
    <x v="4"/>
    <n v="53193"/>
    <s v="ADAPEI 70 /AE BLANCHISSERIE"/>
    <n v="2120052134"/>
    <s v="Q4 2021"/>
    <s v="EUR"/>
    <n v="864.09"/>
    <n v="864.08839999999998"/>
    <n v="1.6000000000531099E-3"/>
    <n v="864.09"/>
    <n v="0"/>
    <x v="0"/>
    <m/>
    <m/>
    <m/>
    <m/>
    <s v="none"/>
    <m/>
    <m/>
    <m/>
    <x v="0"/>
    <m/>
    <x v="0"/>
  </r>
  <r>
    <s v="FRA2120721973Q0 2021EUR"/>
    <x v="4"/>
    <n v="52160"/>
    <s v="MEDIACOM CONCEPT INGENIERIE"/>
    <n v="2120721973"/>
    <s v="Q0 2021"/>
    <s v="EUR"/>
    <n v="368.18"/>
    <n v="368.178"/>
    <n v="2.0000000000095402E-3"/>
    <n v="368.18"/>
    <n v="0"/>
    <x v="0"/>
    <m/>
    <m/>
    <m/>
    <m/>
    <s v="none"/>
    <m/>
    <m/>
    <m/>
    <x v="0"/>
    <m/>
    <x v="0"/>
  </r>
  <r>
    <s v="FRA2120721973Q1 2021EUR"/>
    <x v="4"/>
    <n v="52160"/>
    <s v="MEDIACOM CONCEPT INGENIERIE"/>
    <n v="2120721973"/>
    <s v="Q1 2021"/>
    <s v="EUR"/>
    <n v="1531.94"/>
    <n v="1531.9425000000001"/>
    <n v="-2.5000000000545601E-3"/>
    <n v="1531.94"/>
    <n v="0"/>
    <x v="0"/>
    <m/>
    <m/>
    <m/>
    <m/>
    <s v="none"/>
    <m/>
    <m/>
    <m/>
    <x v="0"/>
    <m/>
    <x v="0"/>
  </r>
  <r>
    <s v="FRA2120721973Q2 2021EUR"/>
    <x v="4"/>
    <n v="52160"/>
    <s v="MEDIACOM CONCEPT INGENIERIE"/>
    <n v="2120721973"/>
    <s v="Q2 2021"/>
    <s v="EUR"/>
    <n v="2245.92"/>
    <n v="2245.9238999999998"/>
    <n v="-3.8999999997031401E-3"/>
    <n v="2245.92"/>
    <n v="0"/>
    <x v="0"/>
    <m/>
    <m/>
    <m/>
    <m/>
    <s v="none"/>
    <m/>
    <m/>
    <m/>
    <x v="0"/>
    <m/>
    <x v="0"/>
  </r>
  <r>
    <s v="FRA2120721973Q3 2021EUR"/>
    <x v="4"/>
    <n v="52160"/>
    <s v="MEDIACOM CONCEPT INGENIERIE"/>
    <n v="2120721973"/>
    <s v="Q3 2021"/>
    <s v="EUR"/>
    <n v="954.45"/>
    <n v="954.45"/>
    <n v="0"/>
    <n v="954.45"/>
    <n v="0"/>
    <x v="0"/>
    <m/>
    <m/>
    <m/>
    <m/>
    <s v="none"/>
    <m/>
    <m/>
    <m/>
    <x v="0"/>
    <m/>
    <x v="0"/>
  </r>
  <r>
    <s v="FRA2120721973Q4 2021EUR"/>
    <x v="4"/>
    <n v="52160"/>
    <s v="MEDIACOM CONCEPT INGENIERIE"/>
    <n v="2120721973"/>
    <s v="Q4 2021"/>
    <s v="EUR"/>
    <n v="3270.88"/>
    <n v="3270.8775000000001"/>
    <n v="2.5000000000545601E-3"/>
    <n v="3270.88"/>
    <n v="0"/>
    <x v="0"/>
    <m/>
    <m/>
    <m/>
    <m/>
    <s v="none"/>
    <m/>
    <m/>
    <m/>
    <x v="0"/>
    <m/>
    <x v="0"/>
  </r>
  <r>
    <s v="FRA220206758Q0 2021EUR"/>
    <x v="4"/>
    <n v="48335"/>
    <s v="BUREAU ALPES CONTROLES"/>
    <n v="220206758"/>
    <s v="Q0 2021"/>
    <s v="EUR"/>
    <n v="1244.08"/>
    <n v="1244.075"/>
    <n v="4.9999999998817596E-3"/>
    <n v="1244.08"/>
    <n v="0"/>
    <x v="0"/>
    <m/>
    <m/>
    <m/>
    <m/>
    <s v="none"/>
    <m/>
    <m/>
    <m/>
    <x v="0"/>
    <m/>
    <x v="0"/>
  </r>
  <r>
    <s v="FRA220206758Q1 2021EUR"/>
    <x v="4"/>
    <n v="48335"/>
    <s v="BUREAU ALPES CONTROLES"/>
    <n v="220206758"/>
    <s v="Q1 2021"/>
    <s v="EUR"/>
    <n v="2575.17"/>
    <n v="2575.1669999999999"/>
    <n v="3.0000000001564301E-3"/>
    <n v="2575.17"/>
    <n v="0"/>
    <x v="0"/>
    <m/>
    <m/>
    <m/>
    <m/>
    <s v="none"/>
    <m/>
    <m/>
    <m/>
    <x v="0"/>
    <m/>
    <x v="0"/>
  </r>
  <r>
    <s v="FRA220206758Q2 2021EUR"/>
    <x v="4"/>
    <n v="48335"/>
    <s v="BUREAU ALPES CONTROLES"/>
    <n v="220206758"/>
    <s v="Q2 2021"/>
    <s v="EUR"/>
    <n v="1199.33"/>
    <n v="1199.3335"/>
    <n v="-3.5000000000309198E-3"/>
    <n v="1199.33"/>
    <n v="0"/>
    <x v="0"/>
    <m/>
    <m/>
    <m/>
    <m/>
    <s v="none"/>
    <m/>
    <m/>
    <m/>
    <x v="0"/>
    <m/>
    <x v="0"/>
  </r>
  <r>
    <s v="FRA220206758Q3 2021EUR"/>
    <x v="4"/>
    <n v="48335"/>
    <s v="BUREAU ALPES CONTROLES"/>
    <n v="220206758"/>
    <s v="Q3 2021"/>
    <s v="EUR"/>
    <n v="2619.33"/>
    <n v="2619.3335000000002"/>
    <n v="-3.50000000025829E-3"/>
    <n v="2619.33"/>
    <n v="0"/>
    <x v="0"/>
    <m/>
    <m/>
    <m/>
    <m/>
    <s v="none"/>
    <m/>
    <m/>
    <m/>
    <x v="0"/>
    <m/>
    <x v="0"/>
  </r>
  <r>
    <s v="FRA220206758Q4 2021EUR"/>
    <x v="4"/>
    <n v="48335"/>
    <s v="BUREAU ALPES CONTROLES"/>
    <n v="220206758"/>
    <s v="Q4 2021"/>
    <s v="EUR"/>
    <n v="3612.63"/>
    <n v="3612.6334999999999"/>
    <n v="-3.49999999980354E-3"/>
    <n v="3612.63"/>
    <n v="0"/>
    <x v="0"/>
    <m/>
    <m/>
    <m/>
    <m/>
    <s v="none"/>
    <m/>
    <m/>
    <m/>
    <x v="0"/>
    <m/>
    <x v="0"/>
  </r>
  <r>
    <s v="FRA211311451Q0 2021EUR"/>
    <x v="4"/>
    <n v="46483"/>
    <s v="SUBRENAT"/>
    <n v="211311451"/>
    <s v="Q0 2021"/>
    <s v="EUR"/>
    <n v="637.53"/>
    <n v="637.53"/>
    <n v="0"/>
    <n v="637.53"/>
    <n v="0"/>
    <x v="0"/>
    <m/>
    <m/>
    <m/>
    <m/>
    <s v="none"/>
    <m/>
    <m/>
    <m/>
    <x v="0"/>
    <m/>
    <x v="0"/>
  </r>
  <r>
    <s v="FRA211311451Q1 2021EUR"/>
    <x v="4"/>
    <n v="46483"/>
    <s v="SUBRENAT"/>
    <n v="211311451"/>
    <s v="Q1 2021"/>
    <s v="EUR"/>
    <n v="11544.42"/>
    <n v="11544.416999999999"/>
    <n v="3.00000000061118E-3"/>
    <n v="11544.42"/>
    <n v="0"/>
    <x v="0"/>
    <m/>
    <m/>
    <m/>
    <m/>
    <s v="none"/>
    <m/>
    <m/>
    <m/>
    <x v="0"/>
    <m/>
    <x v="0"/>
  </r>
  <r>
    <s v="FRA211311451Q2 2021EUR"/>
    <x v="4"/>
    <n v="46483"/>
    <s v="SUBRENAT"/>
    <n v="211311451"/>
    <s v="Q2 2021"/>
    <s v="EUR"/>
    <n v="12221.3"/>
    <n v="12221.300999999999"/>
    <n v="-1.0000000002037201E-3"/>
    <n v="12221.3"/>
    <n v="0"/>
    <x v="0"/>
    <m/>
    <m/>
    <m/>
    <m/>
    <s v="none"/>
    <m/>
    <m/>
    <m/>
    <x v="0"/>
    <m/>
    <x v="0"/>
  </r>
  <r>
    <s v="FRA211311451Q3 2021EUR"/>
    <x v="4"/>
    <n v="46483"/>
    <s v="SUBRENAT"/>
    <n v="211311451"/>
    <s v="Q3 2021"/>
    <s v="EUR"/>
    <n v="17142.11"/>
    <n v="17142.1116"/>
    <n v="-1.59999999959836E-3"/>
    <n v="17142.11"/>
    <n v="0"/>
    <x v="0"/>
    <m/>
    <m/>
    <m/>
    <m/>
    <s v="none"/>
    <m/>
    <m/>
    <m/>
    <x v="0"/>
    <m/>
    <x v="0"/>
  </r>
  <r>
    <s v="FRA211311451Q4 2021EUR"/>
    <x v="4"/>
    <n v="46483"/>
    <s v="SUBRENAT"/>
    <n v="211311451"/>
    <s v="Q4 2021"/>
    <s v="EUR"/>
    <n v="20088.22"/>
    <n v="20088.2202"/>
    <n v="-1.99999998585553E-4"/>
    <n v="20088.22"/>
    <n v="0"/>
    <x v="0"/>
    <m/>
    <m/>
    <m/>
    <m/>
    <s v="none"/>
    <m/>
    <m/>
    <m/>
    <x v="0"/>
    <m/>
    <x v="0"/>
  </r>
  <r>
    <s v="FRA212091606Q0 2021EUR"/>
    <x v="4"/>
    <n v="44916"/>
    <s v="QUADIENT (ex: NEOPOST FRANCE / SATAS)"/>
    <n v="212091606"/>
    <s v="Q0 2021"/>
    <s v="EUR"/>
    <n v="633.35"/>
    <n v="633.35339999999997"/>
    <n v="-3.3999999999423298E-3"/>
    <n v="633.35"/>
    <n v="0"/>
    <x v="0"/>
    <m/>
    <m/>
    <m/>
    <m/>
    <s v="none"/>
    <s v="Produit"/>
    <s v="Sarah"/>
    <s v="[SB] Le calcul à la main correspond au rebate du report .Le dernier ajustement n'a pas été facturé (correspond à l'écart)"/>
    <x v="1"/>
    <s v="Helene"/>
    <x v="11"/>
  </r>
  <r>
    <s v="FRA212091606Q1 2021EUR"/>
    <x v="4"/>
    <n v="44916"/>
    <s v="QUADIENT (ex: NEOPOST FRANCE / SATAS)"/>
    <n v="212091606"/>
    <s v="Q1 2021"/>
    <s v="EUR"/>
    <n v="11530.98"/>
    <n v="11530.9791"/>
    <n v="8.9999999909195995E-4"/>
    <n v="11530.98"/>
    <n v="0"/>
    <x v="0"/>
    <m/>
    <m/>
    <m/>
    <m/>
    <s v="none"/>
    <m/>
    <m/>
    <m/>
    <x v="0"/>
    <m/>
    <x v="0"/>
  </r>
  <r>
    <s v="FRA212091606Q2 2021EUR"/>
    <x v="4"/>
    <n v="44916"/>
    <s v="QUADIENT (ex: NEOPOST FRANCE / SATAS)"/>
    <n v="212091606"/>
    <s v="Q2 2021"/>
    <s v="EUR"/>
    <n v="2476.1999999999998"/>
    <n v="2476.1970000000001"/>
    <n v="2.9999999997016801E-3"/>
    <n v="2476.1999999999998"/>
    <n v="0"/>
    <x v="0"/>
    <m/>
    <m/>
    <m/>
    <m/>
    <s v="none"/>
    <m/>
    <m/>
    <m/>
    <x v="0"/>
    <m/>
    <x v="0"/>
  </r>
  <r>
    <s v="FRA212091606Q3 2021EUR"/>
    <x v="4"/>
    <n v="44916"/>
    <s v="QUADIENT (ex: NEOPOST FRANCE / SATAS)"/>
    <n v="212091606"/>
    <s v="Q3 2021"/>
    <s v="EUR"/>
    <n v="2318.98"/>
    <n v="2318.9814000000001"/>
    <n v="-1.4000000001033099E-3"/>
    <n v="2318.98"/>
    <n v="0"/>
    <x v="0"/>
    <m/>
    <m/>
    <m/>
    <m/>
    <s v="none"/>
    <m/>
    <m/>
    <m/>
    <x v="0"/>
    <m/>
    <x v="0"/>
  </r>
  <r>
    <s v="FRA212091606Q4 2021EUR"/>
    <x v="4"/>
    <n v="44916"/>
    <s v="QUADIENT (ex: NEOPOST FRANCE / SATAS)"/>
    <n v="212091606"/>
    <s v="Q4 2021"/>
    <s v="EUR"/>
    <n v="12591.7"/>
    <n v="12591.7029"/>
    <n v="-2.8999999994994102E-3"/>
    <n v="12591.7"/>
    <n v="0"/>
    <x v="0"/>
    <m/>
    <m/>
    <m/>
    <m/>
    <s v="none"/>
    <m/>
    <m/>
    <m/>
    <x v="0"/>
    <m/>
    <x v="0"/>
  </r>
  <r>
    <s v="FRA29255019Q0 2021EUR"/>
    <x v="4"/>
    <n v="43561"/>
    <s v="SAMSIC"/>
    <n v="29255019"/>
    <s v="Q0 2021"/>
    <s v="EUR"/>
    <n v="-15304.0099999999"/>
    <n v="-15304.015100000001"/>
    <n v="5.1000000021304004E-3"/>
    <n v="-15304.0099999999"/>
    <n v="0"/>
    <x v="0"/>
    <m/>
    <m/>
    <m/>
    <m/>
    <s v="none"/>
    <m/>
    <m/>
    <m/>
    <x v="0"/>
    <m/>
    <x v="0"/>
  </r>
  <r>
    <s v="FRA29255019Q1 2021EUR"/>
    <x v="4"/>
    <n v="43561"/>
    <s v="SAMSIC"/>
    <n v="29255019"/>
    <s v="Q1 2021"/>
    <s v="EUR"/>
    <n v="8544.7999999999993"/>
    <n v="8544.7999999999993"/>
    <n v="0"/>
    <n v="8544.7999999999993"/>
    <n v="0"/>
    <x v="0"/>
    <m/>
    <m/>
    <m/>
    <m/>
    <s v="none"/>
    <m/>
    <m/>
    <m/>
    <x v="0"/>
    <m/>
    <x v="0"/>
  </r>
  <r>
    <s v="FRA29255019Q2 2021EUR"/>
    <x v="4"/>
    <n v="43561"/>
    <s v="SAMSIC"/>
    <n v="29255019"/>
    <s v="Q2 2021"/>
    <s v="EUR"/>
    <n v="20166.900000000001"/>
    <n v="20166.8976"/>
    <n v="2.4000000012165401E-3"/>
    <n v="20166.900000000001"/>
    <n v="0"/>
    <x v="0"/>
    <m/>
    <m/>
    <m/>
    <m/>
    <s v="none"/>
    <m/>
    <m/>
    <m/>
    <x v="0"/>
    <m/>
    <x v="0"/>
  </r>
  <r>
    <s v="FRA29255019Q3 2021EUR"/>
    <x v="4"/>
    <n v="43561"/>
    <s v="SAMSIC"/>
    <n v="29255019"/>
    <s v="Q3 2021"/>
    <s v="EUR"/>
    <n v="25613.01"/>
    <n v="25613.013299999999"/>
    <n v="-3.3000000003085002E-3"/>
    <n v="25613.01"/>
    <n v="0"/>
    <x v="0"/>
    <m/>
    <m/>
    <m/>
    <m/>
    <s v="none"/>
    <m/>
    <m/>
    <m/>
    <x v="0"/>
    <m/>
    <x v="0"/>
  </r>
  <r>
    <s v="FRA29255019Q4 2021EUR"/>
    <x v="4"/>
    <n v="43561"/>
    <s v="SAMSIC"/>
    <n v="29255019"/>
    <s v="Q4 2021"/>
    <s v="EUR"/>
    <n v="43824.729999999901"/>
    <n v="43824.734100000001"/>
    <n v="-4.1000000055646498E-3"/>
    <n v="43824.729999999901"/>
    <n v="0"/>
    <x v="0"/>
    <m/>
    <m/>
    <m/>
    <m/>
    <s v="none"/>
    <m/>
    <m/>
    <m/>
    <x v="0"/>
    <m/>
    <x v="0"/>
  </r>
  <r>
    <s v="FRA2120721968Q0 2021EUR"/>
    <x v="4"/>
    <n v="43797"/>
    <s v="AIMO ARCHITECTURE INTERIEURE"/>
    <n v="2120721968"/>
    <s v="Q0 2021"/>
    <s v="EUR"/>
    <n v="244.5"/>
    <n v="244.5"/>
    <n v="0"/>
    <n v="244.5"/>
    <n v="0"/>
    <x v="0"/>
    <m/>
    <m/>
    <m/>
    <m/>
    <s v="none"/>
    <m/>
    <m/>
    <m/>
    <x v="0"/>
    <m/>
    <x v="0"/>
  </r>
  <r>
    <s v="FRA2120721968Q1 2021EUR"/>
    <x v="4"/>
    <n v="43797"/>
    <s v="AIMO ARCHITECTURE INTERIEURE"/>
    <n v="2120721968"/>
    <s v="Q1 2021"/>
    <s v="EUR"/>
    <n v="351"/>
    <n v="351"/>
    <n v="0"/>
    <n v="351"/>
    <n v="0"/>
    <x v="0"/>
    <m/>
    <m/>
    <m/>
    <m/>
    <s v="none"/>
    <m/>
    <m/>
    <m/>
    <x v="0"/>
    <m/>
    <x v="0"/>
  </r>
  <r>
    <s v="FRA2120721968Q4 2021EUR"/>
    <x v="4"/>
    <n v="43797"/>
    <s v="AIMO ARCHITECTURE INTERIEURE"/>
    <n v="2120721968"/>
    <s v="Q4 2021"/>
    <s v="EUR"/>
    <n v="1548.9"/>
    <n v="1548.9"/>
    <n v="0"/>
    <n v="1548.9"/>
    <n v="0"/>
    <x v="0"/>
    <m/>
    <m/>
    <m/>
    <m/>
    <s v="none"/>
    <m/>
    <m/>
    <m/>
    <x v="0"/>
    <m/>
    <x v="0"/>
  </r>
  <r>
    <s v="FRA2140313622Q0 2021EUR"/>
    <x v="4"/>
    <n v="24553"/>
    <s v="PLG FINANCES"/>
    <n v="2140313622"/>
    <s v="Q0 2021"/>
    <s v="EUR"/>
    <n v="2919.83"/>
    <n v="2919.8344000000002"/>
    <n v="-4.40000000025975E-3"/>
    <n v="2919.83"/>
    <n v="0"/>
    <x v="0"/>
    <m/>
    <m/>
    <m/>
    <m/>
    <s v="none"/>
    <m/>
    <m/>
    <m/>
    <x v="0"/>
    <m/>
    <x v="0"/>
  </r>
  <r>
    <s v="FRA2140313622Q1 2021EUR"/>
    <x v="4"/>
    <n v="24553"/>
    <s v="PLG FINANCES"/>
    <n v="2140313622"/>
    <s v="Q1 2021"/>
    <s v="EUR"/>
    <n v="26759.63"/>
    <n v="26759.627199999999"/>
    <n v="2.8000000020256201E-3"/>
    <n v="26759.63"/>
    <n v="0"/>
    <x v="0"/>
    <m/>
    <m/>
    <m/>
    <m/>
    <s v="none"/>
    <m/>
    <m/>
    <m/>
    <x v="0"/>
    <m/>
    <x v="0"/>
  </r>
  <r>
    <s v="FRA2140313622Q2 2021EUR"/>
    <x v="4"/>
    <n v="24553"/>
    <s v="PLG FINANCES"/>
    <n v="2140313622"/>
    <s v="Q2 2021"/>
    <s v="EUR"/>
    <n v="49184.31"/>
    <n v="49184.313600000001"/>
    <n v="-3.60000000364379E-3"/>
    <n v="49184.31"/>
    <n v="0"/>
    <x v="0"/>
    <m/>
    <m/>
    <m/>
    <m/>
    <s v="none"/>
    <m/>
    <m/>
    <m/>
    <x v="0"/>
    <m/>
    <x v="0"/>
  </r>
  <r>
    <s v="FRA2140313622Q3 2021EUR"/>
    <x v="4"/>
    <n v="24553"/>
    <s v="PLG FINANCES"/>
    <n v="2140313622"/>
    <s v="Q3 2021"/>
    <s v="EUR"/>
    <n v="94073.06"/>
    <n v="94073.060800000007"/>
    <n v="-8.0000000889413005E-4"/>
    <n v="94073.06"/>
    <n v="0"/>
    <x v="0"/>
    <m/>
    <m/>
    <m/>
    <m/>
    <s v="none"/>
    <m/>
    <m/>
    <m/>
    <x v="0"/>
    <m/>
    <x v="0"/>
  </r>
  <r>
    <s v="FRA2140313622Q4 2021EUR"/>
    <x v="4"/>
    <n v="24553"/>
    <s v="PLG FINANCES"/>
    <n v="2140313622"/>
    <s v="Q4 2021"/>
    <s v="EUR"/>
    <n v="84407.41"/>
    <n v="84407.411999999997"/>
    <n v="-1.9999999931314899E-3"/>
    <n v="84407.41"/>
    <n v="0"/>
    <x v="0"/>
    <m/>
    <m/>
    <m/>
    <m/>
    <s v="none"/>
    <m/>
    <m/>
    <m/>
    <x v="0"/>
    <m/>
    <x v="0"/>
  </r>
  <r>
    <s v="FRAFR4GP2172Y 2021EUR"/>
    <x v="4"/>
    <n v="24553"/>
    <s v="PLG FINANCES"/>
    <s v="FR4GP2172"/>
    <s v="Y 2021"/>
    <s v="EUR"/>
    <n v="127212.21"/>
    <n v="127212.2068"/>
    <n v="3.2000000064726902E-3"/>
    <n v="127212.21"/>
    <n v="0"/>
    <x v="0"/>
    <m/>
    <m/>
    <m/>
    <m/>
    <s v="none"/>
    <s v="Produit"/>
    <s v="Thao"/>
    <s v="[TN] : Calcul à la main = Report : 3 180 305,17 x 4% = 127 212,21 // https://astoresuite.com/declarative_campaign_participations/edit/74063"/>
    <x v="1"/>
    <m/>
    <x v="11"/>
  </r>
  <r>
    <s v="FRA2140143499Q1 2021EUR"/>
    <x v="4"/>
    <n v="16573"/>
    <s v="WANZL METTALLWARENFABRIK GMBH"/>
    <n v="2140143499"/>
    <s v="Q1 2021"/>
    <s v="EUR"/>
    <n v="627.96"/>
    <n v="627.96450000000004"/>
    <n v="-4.5000000000072699E-3"/>
    <n v="627.96"/>
    <n v="0"/>
    <x v="0"/>
    <m/>
    <m/>
    <m/>
    <m/>
    <s v="none"/>
    <m/>
    <m/>
    <m/>
    <x v="0"/>
    <m/>
    <x v="0"/>
  </r>
  <r>
    <s v="FRA2140143499Q2 2021EUR"/>
    <x v="4"/>
    <n v="16573"/>
    <s v="WANZL METTALLWARENFABRIK GMBH"/>
    <n v="2140143499"/>
    <s v="Q2 2021"/>
    <s v="EUR"/>
    <n v="1962.36"/>
    <n v="1962.3554999999999"/>
    <n v="4.5000000000072699E-3"/>
    <n v="1962.36"/>
    <n v="0"/>
    <x v="0"/>
    <m/>
    <m/>
    <m/>
    <m/>
    <s v="none"/>
    <m/>
    <m/>
    <m/>
    <x v="0"/>
    <m/>
    <x v="0"/>
  </r>
  <r>
    <s v="FRA2140143499Q3 2021EUR"/>
    <x v="4"/>
    <n v="16573"/>
    <s v="WANZL METTALLWARENFABRIK GMBH"/>
    <n v="2140143499"/>
    <s v="Q3 2021"/>
    <s v="EUR"/>
    <n v="1177.6199999999999"/>
    <n v="1177.6244999999999"/>
    <n v="-4.5000000000072699E-3"/>
    <n v="1177.6199999999999"/>
    <n v="0"/>
    <x v="0"/>
    <m/>
    <m/>
    <m/>
    <m/>
    <s v="none"/>
    <m/>
    <m/>
    <m/>
    <x v="0"/>
    <m/>
    <x v="0"/>
  </r>
  <r>
    <s v="FRA2140143499Q4 2021EUR"/>
    <x v="4"/>
    <n v="16573"/>
    <s v="WANZL METTALLWARENFABRIK GMBH"/>
    <n v="2140143499"/>
    <s v="Q4 2021"/>
    <s v="EUR"/>
    <n v="2985.04"/>
    <n v="2985.0390000000002"/>
    <n v="9.9999999974897903E-4"/>
    <n v="2985.04"/>
    <n v="0"/>
    <x v="0"/>
    <m/>
    <m/>
    <m/>
    <m/>
    <s v="none"/>
    <m/>
    <m/>
    <m/>
    <x v="0"/>
    <m/>
    <x v="0"/>
  </r>
  <r>
    <s v="FRA2130592514Q0 2021EUR"/>
    <x v="4"/>
    <n v="114558"/>
    <s v="WIFIRST"/>
    <n v="2130592514"/>
    <s v="Q0 2021"/>
    <s v="EUR"/>
    <n v="17398.400000000001"/>
    <n v="17398.400799999999"/>
    <n v="-7.9999999798019395E-4"/>
    <n v="17398.400000000001"/>
    <n v="0"/>
    <x v="0"/>
    <m/>
    <m/>
    <m/>
    <m/>
    <s v="none"/>
    <m/>
    <m/>
    <m/>
    <x v="0"/>
    <m/>
    <x v="0"/>
  </r>
  <r>
    <s v="FRA2130592514Q1 2021EUR"/>
    <x v="4"/>
    <n v="114558"/>
    <s v="WIFIRST"/>
    <n v="2130592514"/>
    <s v="Q1 2021"/>
    <s v="EUR"/>
    <n v="16806.689999999999"/>
    <n v="16806.687999999998"/>
    <n v="2.0000000004074502E-3"/>
    <n v="16806.689999999999"/>
    <n v="0"/>
    <x v="0"/>
    <m/>
    <m/>
    <m/>
    <m/>
    <s v="none"/>
    <m/>
    <m/>
    <m/>
    <x v="0"/>
    <m/>
    <x v="0"/>
  </r>
  <r>
    <s v="FRA2130592514Q2 2021EUR"/>
    <x v="4"/>
    <n v="114558"/>
    <s v="WIFIRST"/>
    <n v="2130592514"/>
    <s v="Q2 2021"/>
    <s v="EUR"/>
    <n v="15831.26"/>
    <n v="15831.258"/>
    <n v="2.0000000004074502E-3"/>
    <n v="15831.26"/>
    <n v="0"/>
    <x v="0"/>
    <m/>
    <m/>
    <m/>
    <m/>
    <s v="none"/>
    <m/>
    <m/>
    <m/>
    <x v="0"/>
    <m/>
    <x v="0"/>
  </r>
  <r>
    <s v="FRA2130592514Q3 2021EUR"/>
    <x v="4"/>
    <n v="114558"/>
    <s v="WIFIRST"/>
    <n v="2130592514"/>
    <s v="Q3 2021"/>
    <s v="EUR"/>
    <n v="20461.78"/>
    <n v="20461.7768"/>
    <n v="3.1999999991967299E-3"/>
    <n v="20461.78"/>
    <n v="0"/>
    <x v="0"/>
    <m/>
    <m/>
    <m/>
    <m/>
    <s v="none"/>
    <m/>
    <m/>
    <m/>
    <x v="0"/>
    <m/>
    <x v="0"/>
  </r>
  <r>
    <s v="FRA2130592514Q4 2021EUR"/>
    <x v="4"/>
    <n v="114558"/>
    <s v="WIFIRST"/>
    <n v="2130592514"/>
    <s v="Q4 2021"/>
    <s v="EUR"/>
    <n v="4151.45"/>
    <n v="4151.4531999999999"/>
    <n v="-3.2000000001062199E-3"/>
    <n v="4151.45"/>
    <n v="0"/>
    <x v="0"/>
    <m/>
    <m/>
    <m/>
    <m/>
    <s v="none"/>
    <m/>
    <m/>
    <m/>
    <x v="0"/>
    <m/>
    <x v="0"/>
  </r>
  <r>
    <s v="FRA2170595121Q1 2021EUR"/>
    <x v="4"/>
    <n v="114558"/>
    <s v="WIFIRST"/>
    <n v="2170595121"/>
    <s v="Q1 2021"/>
    <s v="EUR"/>
    <n v="58525.04"/>
    <n v="58525.038800000002"/>
    <n v="1.19999999878928E-3"/>
    <n v="58525.04"/>
    <n v="0"/>
    <x v="0"/>
    <m/>
    <m/>
    <m/>
    <m/>
    <s v="none"/>
    <m/>
    <m/>
    <m/>
    <x v="0"/>
    <m/>
    <x v="0"/>
  </r>
  <r>
    <s v="FRA2170595121Q2 2021EUR"/>
    <x v="4"/>
    <n v="114558"/>
    <s v="WIFIRST"/>
    <n v="2170595121"/>
    <s v="Q2 2021"/>
    <s v="EUR"/>
    <n v="61265.57"/>
    <n v="61265.565600000002"/>
    <n v="4.3999999979860097E-3"/>
    <n v="61265.57"/>
    <n v="0"/>
    <x v="0"/>
    <m/>
    <m/>
    <m/>
    <m/>
    <s v="none"/>
    <m/>
    <m/>
    <m/>
    <x v="0"/>
    <m/>
    <x v="0"/>
  </r>
  <r>
    <s v="FRA2170595121Q3 2021EUR"/>
    <x v="4"/>
    <n v="114558"/>
    <s v="WIFIRST"/>
    <n v="2170595121"/>
    <s v="Q3 2021"/>
    <s v="EUR"/>
    <n v="67206.080000000002"/>
    <n v="67206.078399999999"/>
    <n v="1.6000000032363401E-3"/>
    <n v="67206.080000000002"/>
    <n v="0"/>
    <x v="0"/>
    <m/>
    <m/>
    <m/>
    <m/>
    <s v="none"/>
    <m/>
    <m/>
    <m/>
    <x v="0"/>
    <m/>
    <x v="0"/>
  </r>
  <r>
    <s v="FRA2170595121Q4 2021EUR"/>
    <x v="4"/>
    <n v="114558"/>
    <s v="WIFIRST"/>
    <n v="2170595121"/>
    <s v="Q4 2021"/>
    <s v="EUR"/>
    <n v="67313.039999999994"/>
    <n v="67313.038400000005"/>
    <n v="1.5999999886844301E-3"/>
    <n v="67313.039999999994"/>
    <n v="0"/>
    <x v="0"/>
    <m/>
    <m/>
    <m/>
    <m/>
    <s v="none"/>
    <m/>
    <m/>
    <m/>
    <x v="0"/>
    <m/>
    <x v="0"/>
  </r>
  <r>
    <s v="FRA2130052884Q0 2021EUR"/>
    <x v="4"/>
    <n v="65081"/>
    <s v="BLANCHISSERIE CHALONNAISE"/>
    <n v="2130052884"/>
    <s v="Q0 2021"/>
    <s v="EUR"/>
    <n v="500.61"/>
    <n v="500.60849999999999"/>
    <n v="1.5000000000213701E-3"/>
    <n v="500.61"/>
    <n v="0"/>
    <x v="0"/>
    <m/>
    <m/>
    <m/>
    <m/>
    <s v="none"/>
    <m/>
    <m/>
    <m/>
    <x v="0"/>
    <m/>
    <x v="0"/>
  </r>
  <r>
    <s v="FRA2130052884Q1 2021EUR"/>
    <x v="4"/>
    <n v="65081"/>
    <s v="BLANCHISSERIE CHALONNAISE"/>
    <n v="2130052884"/>
    <s v="Q1 2021"/>
    <s v="EUR"/>
    <n v="1463.81"/>
    <n v="1463.8050000000001"/>
    <n v="4.9999999998817596E-3"/>
    <n v="1463.81"/>
    <n v="0"/>
    <x v="0"/>
    <m/>
    <m/>
    <m/>
    <m/>
    <s v="none"/>
    <m/>
    <m/>
    <m/>
    <x v="0"/>
    <m/>
    <x v="0"/>
  </r>
  <r>
    <s v="FRA2130052884Q2 2021EUR"/>
    <x v="4"/>
    <n v="65081"/>
    <s v="BLANCHISSERIE CHALONNAISE"/>
    <n v="2130052884"/>
    <s v="Q2 2021"/>
    <s v="EUR"/>
    <n v="2426.96"/>
    <n v="2426.9632000000001"/>
    <n v="-3.2000000001062199E-3"/>
    <n v="2426.96"/>
    <n v="0"/>
    <x v="0"/>
    <m/>
    <m/>
    <m/>
    <m/>
    <s v="none"/>
    <m/>
    <m/>
    <m/>
    <x v="0"/>
    <m/>
    <x v="0"/>
  </r>
  <r>
    <s v="FRA2130052884Q3 2021EUR"/>
    <x v="4"/>
    <n v="65081"/>
    <s v="BLANCHISSERIE CHALONNAISE"/>
    <n v="2130052884"/>
    <s v="Q3 2021"/>
    <s v="EUR"/>
    <n v="5419.59"/>
    <n v="5419.5879000000004"/>
    <n v="2.0999999997002301E-3"/>
    <n v="5419.59"/>
    <n v="0"/>
    <x v="0"/>
    <m/>
    <m/>
    <m/>
    <m/>
    <s v="none"/>
    <m/>
    <m/>
    <m/>
    <x v="0"/>
    <m/>
    <x v="0"/>
  </r>
  <r>
    <s v="FRA2130052884Q4 2021EUR"/>
    <x v="4"/>
    <n v="65081"/>
    <s v="BLANCHISSERIE CHALONNAISE"/>
    <n v="2130052884"/>
    <s v="Q4 2021"/>
    <s v="EUR"/>
    <n v="5300.35"/>
    <n v="5300.3499000000002"/>
    <n v="1.00000000202271E-4"/>
    <n v="5300.35"/>
    <n v="0"/>
    <x v="0"/>
    <m/>
    <m/>
    <m/>
    <m/>
    <s v="none"/>
    <m/>
    <m/>
    <m/>
    <x v="0"/>
    <m/>
    <x v="0"/>
  </r>
  <r>
    <s v="FRA1130082408Q0 2021EUR"/>
    <x v="4"/>
    <n v="43705"/>
    <s v="ETABLISSEMENT REYNAUD"/>
    <n v="1130082408"/>
    <s v="Q0 2021"/>
    <s v="EUR"/>
    <n v="5012.74"/>
    <n v="5012.7386999999999"/>
    <n v="1.29999999990104E-3"/>
    <n v="5012.74"/>
    <n v="0"/>
    <x v="0"/>
    <m/>
    <m/>
    <m/>
    <m/>
    <s v="none"/>
    <s v="Produit"/>
    <s v="Sarah"/>
    <s v="[SB] Factu réajustée dans le fichier monitoring du 25/04 (ligne valid)"/>
    <x v="0"/>
    <m/>
    <x v="0"/>
  </r>
  <r>
    <s v="FRA1130082408Q1 2021EUR"/>
    <x v="4"/>
    <n v="43705"/>
    <s v="ETABLISSEMENT REYNAUD"/>
    <n v="1130082408"/>
    <s v="Q1 2021"/>
    <s v="EUR"/>
    <n v="2496.61"/>
    <n v="2496.6116000000002"/>
    <n v="-1.6000000000531099E-3"/>
    <n v="2496.61"/>
    <n v="0"/>
    <x v="0"/>
    <m/>
    <m/>
    <m/>
    <m/>
    <s v="none"/>
    <m/>
    <m/>
    <m/>
    <x v="0"/>
    <m/>
    <x v="0"/>
  </r>
  <r>
    <s v="FRA1130082408Q2 2021EUR"/>
    <x v="4"/>
    <n v="43705"/>
    <s v="ETABLISSEMENT REYNAUD"/>
    <n v="1130082408"/>
    <s v="Q2 2021"/>
    <s v="EUR"/>
    <n v="11906.85"/>
    <n v="11906.8544"/>
    <n v="-4.399999999805E-3"/>
    <n v="11906.85"/>
    <n v="0"/>
    <x v="0"/>
    <m/>
    <m/>
    <m/>
    <m/>
    <s v="none"/>
    <m/>
    <m/>
    <m/>
    <x v="0"/>
    <m/>
    <x v="0"/>
  </r>
  <r>
    <s v="FRA1130082408Q3 2021EUR"/>
    <x v="4"/>
    <n v="43705"/>
    <s v="ETABLISSEMENT REYNAUD"/>
    <n v="1130082408"/>
    <s v="Q3 2021"/>
    <s v="EUR"/>
    <n v="22969.11"/>
    <n v="22969.108499999998"/>
    <n v="1.5000000021245701E-3"/>
    <n v="22969.11"/>
    <n v="0"/>
    <x v="0"/>
    <m/>
    <m/>
    <m/>
    <m/>
    <s v="none"/>
    <m/>
    <m/>
    <m/>
    <x v="0"/>
    <m/>
    <x v="0"/>
  </r>
  <r>
    <s v="FRA1130082408Q4 2021EUR"/>
    <x v="4"/>
    <n v="43705"/>
    <s v="ETABLISSEMENT REYNAUD"/>
    <n v="1130082408"/>
    <s v="Q4 2021"/>
    <s v="EUR"/>
    <n v="34831.07"/>
    <n v="34831.068899999998"/>
    <n v="1.1000000013154901E-3"/>
    <n v="34831.07"/>
    <n v="0"/>
    <x v="0"/>
    <m/>
    <m/>
    <m/>
    <m/>
    <s v="none"/>
    <m/>
    <m/>
    <m/>
    <x v="0"/>
    <m/>
    <x v="0"/>
  </r>
  <r>
    <s v="FRA2130282886Q0 2021EUR"/>
    <x v="4"/>
    <n v="122470"/>
    <s v="GROUPE ACCELIS"/>
    <n v="2130282886"/>
    <s v="Q0 2021"/>
    <s v="EUR"/>
    <n v="336.89"/>
    <n v="336.88799999999998"/>
    <n v="2.0000000000095402E-3"/>
    <n v="336.89"/>
    <n v="0"/>
    <x v="0"/>
    <m/>
    <m/>
    <m/>
    <m/>
    <s v="none"/>
    <m/>
    <m/>
    <m/>
    <x v="0"/>
    <m/>
    <x v="0"/>
  </r>
  <r>
    <s v="FRA2130282886Q1 2021EUR"/>
    <x v="4"/>
    <n v="122470"/>
    <s v="GROUPE ACCELIS"/>
    <n v="2130282886"/>
    <s v="Q1 2021"/>
    <s v="EUR"/>
    <n v="35418.589999999997"/>
    <n v="35418.585800000001"/>
    <n v="4.1999999957624797E-3"/>
    <n v="35418.589999999997"/>
    <n v="0"/>
    <x v="0"/>
    <m/>
    <m/>
    <m/>
    <m/>
    <s v="none"/>
    <m/>
    <m/>
    <m/>
    <x v="0"/>
    <m/>
    <x v="0"/>
  </r>
  <r>
    <s v="FRA2130282886Q2 2021EUR"/>
    <x v="4"/>
    <n v="122470"/>
    <s v="GROUPE ACCELIS"/>
    <n v="2130282886"/>
    <s v="Q2 2021"/>
    <s v="EUR"/>
    <n v="47512.29"/>
    <n v="47512.286599999999"/>
    <n v="3.40000000142026E-3"/>
    <n v="47512.29"/>
    <n v="0"/>
    <x v="0"/>
    <m/>
    <m/>
    <m/>
    <m/>
    <s v="none"/>
    <m/>
    <m/>
    <m/>
    <x v="0"/>
    <m/>
    <x v="0"/>
  </r>
  <r>
    <s v="FRA2130282886Q3 2021EUR"/>
    <x v="4"/>
    <n v="122470"/>
    <s v="GROUPE ACCELIS"/>
    <n v="2130282886"/>
    <s v="Q3 2021"/>
    <s v="EUR"/>
    <n v="126741.78"/>
    <n v="126741.7812"/>
    <n v="-1.19999999878928E-3"/>
    <n v="126741.78"/>
    <n v="0"/>
    <x v="0"/>
    <m/>
    <m/>
    <m/>
    <m/>
    <s v="none"/>
    <m/>
    <m/>
    <m/>
    <x v="0"/>
    <m/>
    <x v="0"/>
  </r>
  <r>
    <s v="FRA2130282886Q4 2021EUR"/>
    <x v="4"/>
    <n v="122470"/>
    <s v="GROUPE ACCELIS"/>
    <n v="2130282886"/>
    <s v="Q4 2021"/>
    <s v="EUR"/>
    <n v="150209.51"/>
    <n v="150209.50570000001"/>
    <n v="4.3000000005122196E-3"/>
    <n v="150209.51"/>
    <n v="0"/>
    <x v="0"/>
    <m/>
    <m/>
    <m/>
    <m/>
    <s v="none"/>
    <m/>
    <m/>
    <m/>
    <x v="0"/>
    <m/>
    <x v="0"/>
  </r>
  <r>
    <s v="FRA2130302743Q1 2021EUR"/>
    <x v="4"/>
    <n v="56372"/>
    <s v="PAYSAGES REIGNIER"/>
    <n v="2130302743"/>
    <s v="Q1 2021"/>
    <s v="EUR"/>
    <n v="623.14"/>
    <n v="623.14049999999997"/>
    <n v="-4.9999999998817603E-4"/>
    <n v="623.14"/>
    <n v="0"/>
    <x v="0"/>
    <m/>
    <m/>
    <m/>
    <m/>
    <s v="none"/>
    <m/>
    <m/>
    <m/>
    <x v="0"/>
    <m/>
    <x v="0"/>
  </r>
  <r>
    <s v="FRA2130302743Q2 2021EUR"/>
    <x v="4"/>
    <n v="56372"/>
    <s v="PAYSAGES REIGNIER"/>
    <n v="2130302743"/>
    <s v="Q2 2021"/>
    <s v="EUR"/>
    <n v="931.4"/>
    <n v="931.40300000000002"/>
    <n v="-3.0000000000427402E-3"/>
    <n v="931.4"/>
    <n v="0"/>
    <x v="0"/>
    <m/>
    <m/>
    <m/>
    <m/>
    <s v="none"/>
    <m/>
    <m/>
    <m/>
    <x v="0"/>
    <m/>
    <x v="0"/>
  </r>
  <r>
    <s v="FRA2130302743Q3 2021EUR"/>
    <x v="4"/>
    <n v="56372"/>
    <s v="PAYSAGES REIGNIER"/>
    <n v="2130302743"/>
    <s v="Q3 2021"/>
    <s v="EUR"/>
    <n v="853.13"/>
    <n v="853.12599999999998"/>
    <n v="4.0000000000190898E-3"/>
    <n v="853.13"/>
    <n v="0"/>
    <x v="0"/>
    <m/>
    <m/>
    <m/>
    <m/>
    <s v="none"/>
    <m/>
    <m/>
    <m/>
    <x v="0"/>
    <m/>
    <x v="0"/>
  </r>
  <r>
    <s v="FRA2130302743Q4 2021EUR"/>
    <x v="4"/>
    <n v="56372"/>
    <s v="PAYSAGES REIGNIER"/>
    <n v="2130302743"/>
    <s v="Q4 2021"/>
    <s v="EUR"/>
    <n v="863.28"/>
    <n v="863.27599999999995"/>
    <n v="4.0000000000190898E-3"/>
    <n v="863.28"/>
    <n v="0"/>
    <x v="0"/>
    <m/>
    <m/>
    <m/>
    <m/>
    <s v="none"/>
    <m/>
    <m/>
    <m/>
    <x v="0"/>
    <m/>
    <x v="0"/>
  </r>
  <r>
    <s v="FRA2593033Q0 2021EUR"/>
    <x v="4"/>
    <n v="2748"/>
    <s v="ACTUS"/>
    <n v="2593033"/>
    <s v="Q0 2021"/>
    <s v="EUR"/>
    <n v="248.87"/>
    <n v="248.86500000000001"/>
    <n v="4.9999999999954499E-3"/>
    <n v="248.87"/>
    <n v="0"/>
    <x v="0"/>
    <m/>
    <m/>
    <m/>
    <m/>
    <s v="none"/>
    <m/>
    <m/>
    <m/>
    <x v="0"/>
    <m/>
    <x v="0"/>
  </r>
  <r>
    <s v="FRA2593033Q1 2021EUR"/>
    <x v="4"/>
    <n v="2748"/>
    <s v="ACTUS"/>
    <n v="2593033"/>
    <s v="Q1 2021"/>
    <s v="EUR"/>
    <n v="1125.97"/>
    <n v="1125.972"/>
    <n v="-1.9999999999527002E-3"/>
    <n v="1125.97"/>
    <n v="0"/>
    <x v="0"/>
    <m/>
    <m/>
    <m/>
    <m/>
    <s v="none"/>
    <m/>
    <m/>
    <m/>
    <x v="0"/>
    <m/>
    <x v="0"/>
  </r>
  <r>
    <s v="FRA2593033Q2 2021EUR"/>
    <x v="4"/>
    <n v="2748"/>
    <s v="ACTUS"/>
    <n v="2593033"/>
    <s v="Q2 2021"/>
    <s v="EUR"/>
    <n v="1438.17"/>
    <n v="1438.1676"/>
    <n v="2.40000000007967E-3"/>
    <n v="1438.17"/>
    <n v="0"/>
    <x v="0"/>
    <m/>
    <m/>
    <m/>
    <m/>
    <s v="none"/>
    <m/>
    <m/>
    <m/>
    <x v="0"/>
    <m/>
    <x v="0"/>
  </r>
  <r>
    <s v="FRA2593033Q3 2021EUR"/>
    <x v="4"/>
    <n v="2748"/>
    <s v="ACTUS"/>
    <n v="2593033"/>
    <s v="Q3 2021"/>
    <s v="EUR"/>
    <n v="1814.03"/>
    <n v="1814.0250000000001"/>
    <n v="4.9999999998817596E-3"/>
    <n v="1814.03"/>
    <n v="0"/>
    <x v="0"/>
    <m/>
    <m/>
    <m/>
    <m/>
    <s v="none"/>
    <m/>
    <m/>
    <m/>
    <x v="0"/>
    <m/>
    <x v="0"/>
  </r>
  <r>
    <s v="FRA2593033Q4 2021EUR"/>
    <x v="4"/>
    <n v="2748"/>
    <s v="ACTUS"/>
    <n v="2593033"/>
    <s v="Q4 2021"/>
    <s v="EUR"/>
    <n v="3086.82"/>
    <n v="3086.82"/>
    <n v="0"/>
    <n v="3086.82"/>
    <n v="0"/>
    <x v="0"/>
    <m/>
    <m/>
    <m/>
    <m/>
    <s v="none"/>
    <m/>
    <m/>
    <m/>
    <x v="0"/>
    <m/>
    <x v="0"/>
  </r>
  <r>
    <s v="FRA1130062388Q0 2021EUR"/>
    <x v="4"/>
    <n v="45914"/>
    <s v="BAIL DISTRIBUTION"/>
    <n v="1130062388"/>
    <s v="Q0 2021"/>
    <s v="EUR"/>
    <n v="2027.6"/>
    <n v="2027.6"/>
    <n v="0"/>
    <n v="2027.6"/>
    <n v="0"/>
    <x v="0"/>
    <m/>
    <m/>
    <m/>
    <m/>
    <s v="none"/>
    <m/>
    <m/>
    <m/>
    <x v="0"/>
    <m/>
    <x v="0"/>
  </r>
  <r>
    <s v="FRA1130062388Q1 2021EUR"/>
    <x v="4"/>
    <n v="45914"/>
    <s v="BAIL DISTRIBUTION"/>
    <n v="1130062388"/>
    <s v="Q1 2021"/>
    <s v="EUR"/>
    <n v="3428.24"/>
    <n v="3428.24"/>
    <n v="0"/>
    <n v="3428.24"/>
    <n v="0"/>
    <x v="0"/>
    <m/>
    <m/>
    <m/>
    <m/>
    <s v="none"/>
    <m/>
    <m/>
    <m/>
    <x v="0"/>
    <m/>
    <x v="0"/>
  </r>
  <r>
    <s v="FRA1130062388Q2 2021EUR"/>
    <x v="4"/>
    <n v="45914"/>
    <s v="BAIL DISTRIBUTION"/>
    <n v="1130062388"/>
    <s v="Q2 2021"/>
    <s v="EUR"/>
    <n v="5101.04"/>
    <n v="5101.04"/>
    <n v="0"/>
    <n v="5101.04"/>
    <n v="0"/>
    <x v="0"/>
    <m/>
    <m/>
    <m/>
    <m/>
    <s v="none"/>
    <m/>
    <m/>
    <m/>
    <x v="0"/>
    <m/>
    <x v="0"/>
  </r>
  <r>
    <s v="FRA1130062388Q3 2021EUR"/>
    <x v="4"/>
    <n v="45914"/>
    <s v="BAIL DISTRIBUTION"/>
    <n v="1130062388"/>
    <s v="Q3 2021"/>
    <s v="EUR"/>
    <n v="8243.1200000000008"/>
    <n v="8243.1200000000008"/>
    <n v="0"/>
    <n v="8243.1200000000008"/>
    <n v="0"/>
    <x v="0"/>
    <m/>
    <m/>
    <m/>
    <m/>
    <s v="none"/>
    <m/>
    <m/>
    <m/>
    <x v="0"/>
    <m/>
    <x v="0"/>
  </r>
  <r>
    <s v="FRA1130062388Q4 2021EUR"/>
    <x v="4"/>
    <n v="45914"/>
    <s v="BAIL DISTRIBUTION"/>
    <n v="1130062388"/>
    <s v="Q4 2021"/>
    <s v="EUR"/>
    <n v="7709.04"/>
    <n v="7709.04"/>
    <n v="0"/>
    <n v="7709.04"/>
    <n v="0"/>
    <x v="0"/>
    <m/>
    <m/>
    <m/>
    <m/>
    <s v="none"/>
    <m/>
    <m/>
    <m/>
    <x v="0"/>
    <m/>
    <x v="0"/>
  </r>
  <r>
    <s v="FRA2205106829Q0 2021EUR"/>
    <x v="4"/>
    <n v="51123"/>
    <s v="ETUDES INSTALLATIONS ET MAINTENANCE INDUSTRIELLES (EIMI)"/>
    <n v="2205106829"/>
    <s v="Q0 2021"/>
    <s v="EUR"/>
    <n v="895.58"/>
    <n v="895.57950000000005"/>
    <n v="5.0000000010186297E-4"/>
    <n v="895.58"/>
    <n v="0"/>
    <x v="0"/>
    <m/>
    <m/>
    <m/>
    <m/>
    <s v="none"/>
    <s v="Produit"/>
    <s v="Sarah"/>
    <s v="[SB] Factu réajustée dans le fichier monitoring du 25/04 (ligne valid)"/>
    <x v="0"/>
    <m/>
    <x v="0"/>
  </r>
  <r>
    <s v="FRA2205106829Q1 2021EUR"/>
    <x v="4"/>
    <n v="51123"/>
    <s v="ETUDES INSTALLATIONS ET MAINTENANCE INDUSTRIELLES (EIMI)"/>
    <n v="2205106829"/>
    <s v="Q1 2021"/>
    <s v="EUR"/>
    <n v="655.17999999999995"/>
    <n v="655.17780000000005"/>
    <n v="2.1999999999025E-3"/>
    <n v="655.17999999999995"/>
    <n v="0"/>
    <x v="0"/>
    <m/>
    <m/>
    <m/>
    <m/>
    <s v="none"/>
    <m/>
    <m/>
    <m/>
    <x v="0"/>
    <m/>
    <x v="0"/>
  </r>
  <r>
    <s v="FRA2205106829Q2 2021EUR"/>
    <x v="4"/>
    <n v="51123"/>
    <s v="ETUDES INSTALLATIONS ET MAINTENANCE INDUSTRIELLES (EIMI)"/>
    <n v="2205106829"/>
    <s v="Q2 2021"/>
    <s v="EUR"/>
    <n v="271.66000000000003"/>
    <n v="271.6635"/>
    <n v="-3.4999999999740699E-3"/>
    <n v="271.66000000000003"/>
    <n v="0"/>
    <x v="0"/>
    <m/>
    <m/>
    <m/>
    <m/>
    <s v="none"/>
    <m/>
    <m/>
    <m/>
    <x v="0"/>
    <m/>
    <x v="0"/>
  </r>
  <r>
    <s v="FRA2205106829Q3 2021EUR"/>
    <x v="4"/>
    <n v="51123"/>
    <s v="ETUDES INSTALLATIONS ET MAINTENANCE INDUSTRIELLES (EIMI)"/>
    <n v="2205106829"/>
    <s v="Q3 2021"/>
    <s v="EUR"/>
    <n v="1309.1600000000001"/>
    <n v="1309.1569999999999"/>
    <n v="3.0000000001564301E-3"/>
    <n v="1309.1600000000001"/>
    <n v="0"/>
    <x v="0"/>
    <m/>
    <m/>
    <m/>
    <m/>
    <s v="none"/>
    <m/>
    <m/>
    <m/>
    <x v="0"/>
    <m/>
    <x v="0"/>
  </r>
  <r>
    <s v="FRA2205106829Q4 2021EUR"/>
    <x v="4"/>
    <n v="51123"/>
    <s v="ETUDES INSTALLATIONS ET MAINTENANCE INDUSTRIELLES (EIMI)"/>
    <n v="2205106829"/>
    <s v="Q4 2021"/>
    <s v="EUR"/>
    <n v="1395.25"/>
    <n v="1395.2449999999999"/>
    <n v="5.0000000001091298E-3"/>
    <n v="1395.25"/>
    <n v="0"/>
    <x v="0"/>
    <m/>
    <m/>
    <m/>
    <m/>
    <s v="none"/>
    <m/>
    <m/>
    <m/>
    <x v="0"/>
    <m/>
    <x v="0"/>
  </r>
  <r>
    <s v="FRA27271013Q0 2021EUR"/>
    <x v="4"/>
    <n v="114226"/>
    <s v="STANLEY SECURITE FRANCE"/>
    <n v="27271013"/>
    <s v="Q0 2021"/>
    <s v="EUR"/>
    <n v="1778.1599999999901"/>
    <n v="1778.1645000000001"/>
    <n v="-4.5000000002346496E-3"/>
    <n v="1778.1599999999901"/>
    <n v="0"/>
    <x v="0"/>
    <m/>
    <m/>
    <m/>
    <m/>
    <s v="none"/>
    <s v="Produit"/>
    <s v="Sarah"/>
    <s v="[SB] Factu réajustée dans le fichier monitoring du 25/04 (ligne valid)"/>
    <x v="0"/>
    <m/>
    <x v="0"/>
  </r>
  <r>
    <s v="FRA27271013Q1 2021EUR"/>
    <x v="4"/>
    <n v="114226"/>
    <s v="STANLEY SECURITE FRANCE"/>
    <n v="27271013"/>
    <s v="Q1 2021"/>
    <s v="EUR"/>
    <n v="14749.25"/>
    <n v="14749.249"/>
    <n v="1.0000000002037201E-3"/>
    <n v="14749.25"/>
    <n v="0"/>
    <x v="0"/>
    <m/>
    <m/>
    <m/>
    <m/>
    <s v="none"/>
    <m/>
    <m/>
    <m/>
    <x v="0"/>
    <m/>
    <x v="0"/>
  </r>
  <r>
    <s v="FRA27271013Q2 2021EUR"/>
    <x v="4"/>
    <n v="114226"/>
    <s v="STANLEY SECURITE FRANCE"/>
    <n v="27271013"/>
    <s v="Q2 2021"/>
    <s v="EUR"/>
    <n v="11673.62"/>
    <n v="11673.6245"/>
    <n v="-4.4999999990977804E-3"/>
    <n v="11673.62"/>
    <n v="0"/>
    <x v="0"/>
    <m/>
    <m/>
    <m/>
    <m/>
    <s v="none"/>
    <m/>
    <m/>
    <m/>
    <x v="0"/>
    <m/>
    <x v="0"/>
  </r>
  <r>
    <s v="FRA27271013Q3 2021EUR"/>
    <x v="4"/>
    <n v="114226"/>
    <s v="STANLEY SECURITE FRANCE"/>
    <n v="27271013"/>
    <s v="Q3 2021"/>
    <s v="EUR"/>
    <n v="13347.24"/>
    <n v="13347.235000000001"/>
    <n v="4.9999999991996403E-3"/>
    <n v="13347.24"/>
    <n v="0"/>
    <x v="0"/>
    <m/>
    <m/>
    <m/>
    <m/>
    <s v="none"/>
    <m/>
    <m/>
    <m/>
    <x v="0"/>
    <m/>
    <x v="0"/>
  </r>
  <r>
    <s v="FRA27271013Q4 2021EUR"/>
    <x v="4"/>
    <n v="114226"/>
    <s v="STANLEY SECURITE FRANCE"/>
    <n v="27271013"/>
    <s v="Q4 2021"/>
    <s v="EUR"/>
    <n v="16737.629999999899"/>
    <n v="16737.622500000001"/>
    <n v="7.4999999960709803E-3"/>
    <n v="16737.629999999899"/>
    <n v="0"/>
    <x v="0"/>
    <m/>
    <m/>
    <m/>
    <m/>
    <s v="none"/>
    <m/>
    <m/>
    <m/>
    <x v="0"/>
    <m/>
    <x v="0"/>
  </r>
  <r>
    <s v="FRA1130112574Q0 2021EUR"/>
    <x v="4"/>
    <n v="110418"/>
    <s v="SOCIETE DE ETS BOUGRO - SODEBO"/>
    <n v="1130112574"/>
    <s v="Q0 2021"/>
    <s v="EUR"/>
    <n v="-0.01"/>
    <n v="-1.3599999999999999E-2"/>
    <n v="3.5999999999999899E-3"/>
    <n v="-0.01"/>
    <n v="0"/>
    <x v="0"/>
    <m/>
    <m/>
    <m/>
    <m/>
    <s v="none"/>
    <m/>
    <m/>
    <m/>
    <x v="0"/>
    <m/>
    <x v="0"/>
  </r>
  <r>
    <s v="FRA1130112574Q1 2021EUR"/>
    <x v="4"/>
    <n v="110418"/>
    <s v="SOCIETE DE ETS BOUGRO - SODEBO"/>
    <n v="1130112574"/>
    <s v="Q1 2021"/>
    <s v="EUR"/>
    <n v="546.79999999999995"/>
    <n v="546.79999999999995"/>
    <n v="0"/>
    <n v="546.79999999999995"/>
    <n v="0"/>
    <x v="0"/>
    <m/>
    <m/>
    <m/>
    <m/>
    <s v="none"/>
    <m/>
    <m/>
    <m/>
    <x v="0"/>
    <m/>
    <x v="0"/>
  </r>
  <r>
    <s v="FRA1130112574Q2 2021EUR"/>
    <x v="4"/>
    <n v="110418"/>
    <s v="SOCIETE DE ETS BOUGRO - SODEBO"/>
    <n v="1130112574"/>
    <s v="Q2 2021"/>
    <s v="EUR"/>
    <n v="413.81"/>
    <n v="413.81279999999998"/>
    <n v="-2.7999999999792601E-3"/>
    <n v="413.81"/>
    <n v="0"/>
    <x v="0"/>
    <m/>
    <m/>
    <m/>
    <m/>
    <s v="none"/>
    <m/>
    <m/>
    <m/>
    <x v="0"/>
    <m/>
    <x v="0"/>
  </r>
  <r>
    <s v="FRA1130112574Q3 2021EUR"/>
    <x v="4"/>
    <n v="110418"/>
    <s v="SOCIETE DE ETS BOUGRO - SODEBO"/>
    <n v="1130112574"/>
    <s v="Q3 2021"/>
    <s v="EUR"/>
    <n v="1003.06"/>
    <n v="1003.0648"/>
    <n v="-4.8000000000456497E-3"/>
    <n v="1003.06"/>
    <n v="0"/>
    <x v="0"/>
    <m/>
    <m/>
    <m/>
    <m/>
    <s v="none"/>
    <m/>
    <m/>
    <m/>
    <x v="0"/>
    <m/>
    <x v="0"/>
  </r>
  <r>
    <s v="FRA1130112574Q4 2021EUR"/>
    <x v="4"/>
    <n v="110418"/>
    <s v="SOCIETE DE ETS BOUGRO - SODEBO"/>
    <n v="1130112574"/>
    <s v="Q4 2021"/>
    <s v="EUR"/>
    <n v="1981.12"/>
    <n v="1981.1168"/>
    <n v="3.1999999998788501E-3"/>
    <n v="1981.12"/>
    <n v="0"/>
    <x v="0"/>
    <m/>
    <m/>
    <m/>
    <m/>
    <s v="none"/>
    <m/>
    <m/>
    <m/>
    <x v="0"/>
    <m/>
    <x v="0"/>
  </r>
  <r>
    <s v="FRA2130722476Q0 2021EUR"/>
    <x v="4"/>
    <n v="57231"/>
    <s v="CSD-FACES"/>
    <n v="2130722476"/>
    <s v="Q0 2021"/>
    <s v="EUR"/>
    <n v="380.85"/>
    <n v="380.85"/>
    <n v="0"/>
    <n v="380.85"/>
    <n v="0"/>
    <x v="0"/>
    <m/>
    <m/>
    <m/>
    <m/>
    <s v="none"/>
    <m/>
    <m/>
    <m/>
    <x v="0"/>
    <m/>
    <x v="0"/>
  </r>
  <r>
    <s v="FRA2130722476Q1 2021EUR"/>
    <x v="4"/>
    <n v="57231"/>
    <s v="CSD-FACES"/>
    <n v="2130722476"/>
    <s v="Q1 2021"/>
    <s v="EUR"/>
    <n v="130.68"/>
    <n v="130.68"/>
    <n v="0"/>
    <n v="130.68"/>
    <n v="0"/>
    <x v="0"/>
    <m/>
    <m/>
    <m/>
    <m/>
    <s v="none"/>
    <m/>
    <m/>
    <m/>
    <x v="0"/>
    <m/>
    <x v="0"/>
  </r>
  <r>
    <s v="FRA2150764527Q1 2021EUR"/>
    <x v="4"/>
    <n v="43564"/>
    <s v="SFR (SOCIETE FRANCAISE DE RADIOTELEPHONIE)"/>
    <n v="2150764527"/>
    <s v="Q1 2021"/>
    <s v="EUR"/>
    <n v="10337.51"/>
    <n v="10337.512000000001"/>
    <n v="-2.0000000004074502E-3"/>
    <n v="10337.51"/>
    <n v="0"/>
    <x v="0"/>
    <m/>
    <m/>
    <m/>
    <m/>
    <s v="none"/>
    <m/>
    <m/>
    <m/>
    <x v="0"/>
    <m/>
    <x v="0"/>
  </r>
  <r>
    <s v="FRA2150764527Q2 2021EUR"/>
    <x v="4"/>
    <n v="43564"/>
    <s v="SFR (SOCIETE FRANCAISE DE RADIOTELEPHONIE)"/>
    <n v="2150764527"/>
    <s v="Q2 2021"/>
    <s v="EUR"/>
    <n v="10442.83"/>
    <n v="10442.834500000001"/>
    <n v="-4.5000000009167698E-3"/>
    <n v="10442.83"/>
    <n v="0"/>
    <x v="0"/>
    <m/>
    <m/>
    <m/>
    <m/>
    <s v="none"/>
    <m/>
    <m/>
    <m/>
    <x v="0"/>
    <m/>
    <x v="0"/>
  </r>
  <r>
    <s v="FRA2150764527Q3 2021EUR"/>
    <x v="4"/>
    <n v="43564"/>
    <s v="SFR (SOCIETE FRANCAISE DE RADIOTELEPHONIE)"/>
    <n v="2150764527"/>
    <s v="Q3 2021"/>
    <s v="EUR"/>
    <n v="9634.11"/>
    <n v="9634.107"/>
    <n v="3.00000000061118E-3"/>
    <n v="9634.11"/>
    <n v="0"/>
    <x v="0"/>
    <m/>
    <m/>
    <m/>
    <m/>
    <s v="none"/>
    <m/>
    <m/>
    <m/>
    <x v="0"/>
    <m/>
    <x v="0"/>
  </r>
  <r>
    <s v="FRA2150764527Q4 2021EUR"/>
    <x v="4"/>
    <n v="43564"/>
    <s v="SFR (SOCIETE FRANCAISE DE RADIOTELEPHONIE)"/>
    <n v="2150764527"/>
    <s v="Q4 2021"/>
    <s v="EUR"/>
    <n v="8494.6200000000008"/>
    <n v="8494.6154999999999"/>
    <n v="4.5000000009167698E-3"/>
    <n v="8494.6200000000008"/>
    <n v="0"/>
    <x v="0"/>
    <m/>
    <m/>
    <m/>
    <m/>
    <s v="none"/>
    <m/>
    <m/>
    <m/>
    <x v="0"/>
    <m/>
    <x v="0"/>
  </r>
  <r>
    <s v="FRA21176977FIXEQ1 2021EUR"/>
    <x v="4"/>
    <n v="43564"/>
    <s v="SFR (SOCIETE FRANCAISE DE RADIOTELEPHONIE)"/>
    <s v="21176977FIXE"/>
    <s v="Q1 2021"/>
    <s v="EUR"/>
    <n v="45407.29"/>
    <n v="45407.2935"/>
    <n v="-3.4999999988940501E-3"/>
    <n v="45407.29"/>
    <n v="0"/>
    <x v="0"/>
    <m/>
    <m/>
    <m/>
    <m/>
    <s v="none"/>
    <m/>
    <m/>
    <m/>
    <x v="0"/>
    <m/>
    <x v="0"/>
  </r>
  <r>
    <s v="FRA21176977FIXEQ2 2021EUR"/>
    <x v="4"/>
    <n v="43564"/>
    <s v="SFR (SOCIETE FRANCAISE DE RADIOTELEPHONIE)"/>
    <s v="21176977FIXE"/>
    <s v="Q2 2021"/>
    <s v="EUR"/>
    <n v="42387.360000000001"/>
    <n v="42387.355499999998"/>
    <n v="4.5000000027357601E-3"/>
    <n v="42387.360000000001"/>
    <n v="0"/>
    <x v="0"/>
    <m/>
    <m/>
    <m/>
    <m/>
    <s v="none"/>
    <m/>
    <m/>
    <m/>
    <x v="0"/>
    <m/>
    <x v="0"/>
  </r>
  <r>
    <s v="FRA21176977FIXEQ3 2021EUR"/>
    <x v="4"/>
    <n v="43564"/>
    <s v="SFR (SOCIETE FRANCAISE DE RADIOTELEPHONIE)"/>
    <s v="21176977FIXE"/>
    <s v="Q3 2021"/>
    <s v="EUR"/>
    <n v="77495.600000000006"/>
    <n v="77495.597999999998"/>
    <n v="2.0000000076834099E-3"/>
    <n v="77495.600000000006"/>
    <n v="0"/>
    <x v="0"/>
    <m/>
    <m/>
    <m/>
    <m/>
    <s v="none"/>
    <m/>
    <m/>
    <m/>
    <x v="0"/>
    <m/>
    <x v="0"/>
  </r>
  <r>
    <s v="FRA21176977FIXEQ4 2021EUR"/>
    <x v="4"/>
    <n v="43564"/>
    <s v="SFR (SOCIETE FRANCAISE DE RADIOTELEPHONIE)"/>
    <s v="21176977FIXE"/>
    <s v="Q4 2021"/>
    <s v="EUR"/>
    <n v="73882.559999999998"/>
    <n v="73882.559999999998"/>
    <n v="0"/>
    <n v="73882.559999999998"/>
    <n v="0"/>
    <x v="0"/>
    <m/>
    <m/>
    <m/>
    <m/>
    <s v="none"/>
    <m/>
    <m/>
    <m/>
    <x v="0"/>
    <m/>
    <x v="0"/>
  </r>
  <r>
    <s v="FRA21176978FIXEQ1 2021EUR"/>
    <x v="4"/>
    <n v="43564"/>
    <s v="SFR (SOCIETE FRANCAISE DE RADIOTELEPHONIE)"/>
    <s v="21176978FIXE"/>
    <s v="Q1 2021"/>
    <s v="EUR"/>
    <n v="16605.66"/>
    <n v="16605.657999999999"/>
    <n v="2.0000000004074502E-3"/>
    <n v="16605.66"/>
    <n v="0"/>
    <x v="0"/>
    <m/>
    <m/>
    <m/>
    <m/>
    <s v="none"/>
    <m/>
    <m/>
    <m/>
    <x v="0"/>
    <m/>
    <x v="0"/>
  </r>
  <r>
    <s v="FRA21176978FIXEQ2 2021EUR"/>
    <x v="4"/>
    <n v="43564"/>
    <s v="SFR (SOCIETE FRANCAISE DE RADIOTELEPHONIE)"/>
    <s v="21176978FIXE"/>
    <s v="Q2 2021"/>
    <s v="EUR"/>
    <n v="15294.48"/>
    <n v="15294.481"/>
    <n v="-1.0000000002037201E-3"/>
    <n v="15294.48"/>
    <n v="0"/>
    <x v="0"/>
    <m/>
    <m/>
    <m/>
    <m/>
    <s v="none"/>
    <m/>
    <m/>
    <m/>
    <x v="0"/>
    <m/>
    <x v="0"/>
  </r>
  <r>
    <s v="FRA21176978FIXEQ3 2021EUR"/>
    <x v="4"/>
    <n v="43564"/>
    <s v="SFR (SOCIETE FRANCAISE DE RADIOTELEPHONIE)"/>
    <s v="21176978FIXE"/>
    <s v="Q3 2021"/>
    <s v="EUR"/>
    <n v="15618.19"/>
    <n v="15618.186"/>
    <n v="4.0000000008149003E-3"/>
    <n v="15618.19"/>
    <n v="0"/>
    <x v="0"/>
    <m/>
    <m/>
    <m/>
    <m/>
    <s v="none"/>
    <m/>
    <m/>
    <m/>
    <x v="0"/>
    <m/>
    <x v="0"/>
  </r>
  <r>
    <s v="FRA21176978FIXEQ4 2021EUR"/>
    <x v="4"/>
    <n v="43564"/>
    <s v="SFR (SOCIETE FRANCAISE DE RADIOTELEPHONIE)"/>
    <s v="21176978FIXE"/>
    <s v="Q4 2021"/>
    <s v="EUR"/>
    <n v="15610.59"/>
    <n v="15610.588"/>
    <n v="2.0000000004074502E-3"/>
    <n v="15610.59"/>
    <n v="0"/>
    <x v="0"/>
    <m/>
    <m/>
    <m/>
    <m/>
    <s v="none"/>
    <m/>
    <m/>
    <m/>
    <x v="0"/>
    <m/>
    <x v="0"/>
  </r>
  <r>
    <s v="FRA28312041FIXEQ1 2021EUR"/>
    <x v="4"/>
    <n v="43564"/>
    <s v="SFR (SOCIETE FRANCAISE DE RADIOTELEPHONIE)"/>
    <s v="28312041FIXE"/>
    <s v="Q1 2021"/>
    <s v="EUR"/>
    <n v="6861.63"/>
    <n v="6861.6274999999996"/>
    <n v="2.5000000005093101E-3"/>
    <n v="6861.63"/>
    <n v="0"/>
    <x v="0"/>
    <m/>
    <m/>
    <m/>
    <m/>
    <s v="none"/>
    <m/>
    <m/>
    <m/>
    <x v="0"/>
    <m/>
    <x v="0"/>
  </r>
  <r>
    <s v="FRA28312041FIXEQ2 2021EUR"/>
    <x v="4"/>
    <n v="43564"/>
    <s v="SFR (SOCIETE FRANCAISE DE RADIOTELEPHONIE)"/>
    <s v="28312041FIXE"/>
    <s v="Q2 2021"/>
    <s v="EUR"/>
    <n v="5558.58"/>
    <n v="5558.5775000000003"/>
    <n v="2.4999999995998202E-3"/>
    <n v="5558.58"/>
    <n v="0"/>
    <x v="0"/>
    <m/>
    <m/>
    <m/>
    <m/>
    <s v="none"/>
    <m/>
    <m/>
    <m/>
    <x v="0"/>
    <m/>
    <x v="0"/>
  </r>
  <r>
    <s v="FRA28312041FIXEQ3 2021EUR"/>
    <x v="4"/>
    <n v="43564"/>
    <s v="SFR (SOCIETE FRANCAISE DE RADIOTELEPHONIE)"/>
    <s v="28312041FIXE"/>
    <s v="Q3 2021"/>
    <s v="EUR"/>
    <n v="20969.2"/>
    <n v="20969.202499999999"/>
    <n v="-2.4999999986903198E-3"/>
    <n v="20969.2"/>
    <n v="0"/>
    <x v="0"/>
    <m/>
    <m/>
    <m/>
    <m/>
    <s v="none"/>
    <s v="Produit"/>
    <s v="Thao"/>
    <s v="[TN] : Rebate calculé à la main = Facture https://astoresuite.com/adjustements/edit/39576"/>
    <x v="2"/>
    <s v="Zakaria"/>
    <x v="0"/>
  </r>
  <r>
    <s v="FRA28312041FIXEQ4 2021EUR"/>
    <x v="4"/>
    <n v="43564"/>
    <s v="SFR (SOCIETE FRANCAISE DE RADIOTELEPHONIE)"/>
    <s v="28312041FIXE"/>
    <s v="Q4 2021"/>
    <s v="EUR"/>
    <n v="23927"/>
    <n v="23927"/>
    <n v="0"/>
    <n v="23927"/>
    <n v="0"/>
    <x v="0"/>
    <m/>
    <m/>
    <m/>
    <m/>
    <s v="none"/>
    <s v="Produit"/>
    <s v="Thao"/>
    <s v="[TN] : Rebate calculé à la main de  l'ajustement = Facture https://astoresuite.com/adjustements/edit/36479"/>
    <x v="2"/>
    <s v="Zakaria"/>
    <x v="0"/>
  </r>
  <r>
    <s v="FRA574640Q0 2021EUR"/>
    <x v="4"/>
    <n v="45445"/>
    <s v="HOBART FRANCE (COMPAGNIE)"/>
    <n v="574640"/>
    <s v="Q0 2021"/>
    <s v="EUR"/>
    <n v="2578"/>
    <n v="2578.0129999999999"/>
    <n v="-1.29999999999199E-2"/>
    <n v="2578"/>
    <n v="0"/>
    <x v="0"/>
    <m/>
    <m/>
    <m/>
    <m/>
    <s v="none"/>
    <m/>
    <m/>
    <m/>
    <x v="0"/>
    <m/>
    <x v="0"/>
  </r>
  <r>
    <s v="FRA574640Q1 2021EUR"/>
    <x v="4"/>
    <n v="45445"/>
    <s v="HOBART FRANCE (COMPAGNIE)"/>
    <n v="574640"/>
    <s v="Q1 2021"/>
    <s v="EUR"/>
    <n v="11783.45"/>
    <n v="11783.439"/>
    <n v="1.1000000000422E-2"/>
    <n v="11783.45"/>
    <n v="0"/>
    <x v="0"/>
    <m/>
    <m/>
    <m/>
    <m/>
    <s v="none"/>
    <m/>
    <m/>
    <m/>
    <x v="0"/>
    <m/>
    <x v="0"/>
  </r>
  <r>
    <s v="FRA574640Q2 2021EUR"/>
    <x v="4"/>
    <n v="45445"/>
    <s v="HOBART FRANCE (COMPAGNIE)"/>
    <n v="574640"/>
    <s v="Q2 2021"/>
    <s v="EUR"/>
    <n v="10793.5"/>
    <n v="10793.491"/>
    <n v="9.0000000000145502E-3"/>
    <n v="10793.5"/>
    <n v="0"/>
    <x v="0"/>
    <m/>
    <m/>
    <m/>
    <m/>
    <s v="none"/>
    <m/>
    <m/>
    <m/>
    <x v="0"/>
    <m/>
    <x v="0"/>
  </r>
  <r>
    <s v="FRA574640Q3 2021EUR"/>
    <x v="4"/>
    <n v="45445"/>
    <s v="HOBART FRANCE (COMPAGNIE)"/>
    <n v="574640"/>
    <s v="Q3 2021"/>
    <s v="EUR"/>
    <n v="16259.75"/>
    <n v="16259.759"/>
    <n v="-9.0000000000145502E-3"/>
    <n v="16259.75"/>
    <n v="0"/>
    <x v="0"/>
    <m/>
    <m/>
    <m/>
    <m/>
    <s v="none"/>
    <m/>
    <m/>
    <m/>
    <x v="0"/>
    <m/>
    <x v="0"/>
  </r>
  <r>
    <s v="FRA574640Q4 2021EUR"/>
    <x v="4"/>
    <n v="45445"/>
    <s v="HOBART FRANCE (COMPAGNIE)"/>
    <n v="574640"/>
    <s v="Q4 2021"/>
    <s v="EUR"/>
    <n v="23224.3"/>
    <n v="23224.285500000002"/>
    <n v="1.4500000001135001E-2"/>
    <n v="23224.3"/>
    <n v="0"/>
    <x v="0"/>
    <m/>
    <m/>
    <m/>
    <m/>
    <s v="none"/>
    <m/>
    <m/>
    <m/>
    <x v="0"/>
    <m/>
    <x v="0"/>
  </r>
  <r>
    <s v="FRAFR4GP2630Y 2021EUR"/>
    <x v="4"/>
    <n v="45445"/>
    <s v="HOBART FRANCE (COMPAGNIE)"/>
    <s v="FR4GP2630"/>
    <s v="Y 2021"/>
    <s v="EUR"/>
    <n v="12712.02"/>
    <n v="12712.017"/>
    <n v="3.00000000061118E-3"/>
    <n v="12712.02"/>
    <n v="0"/>
    <x v="0"/>
    <m/>
    <m/>
    <m/>
    <m/>
    <s v="none"/>
    <m/>
    <m/>
    <m/>
    <x v="0"/>
    <m/>
    <x v="0"/>
  </r>
  <r>
    <s v="FRA1120141782Q0 2021EUR"/>
    <x v="4"/>
    <n v="61384"/>
    <s v="ORIENTIS GOURMET"/>
    <n v="1120141782"/>
    <s v="Q0 2021"/>
    <s v="EUR"/>
    <n v="20.64"/>
    <n v="20.64"/>
    <n v="0"/>
    <n v="20.64"/>
    <n v="0"/>
    <x v="0"/>
    <m/>
    <m/>
    <m/>
    <m/>
    <s v="none"/>
    <m/>
    <m/>
    <m/>
    <x v="0"/>
    <m/>
    <x v="0"/>
  </r>
  <r>
    <s v="FRA1120141782Q1 2021EUR"/>
    <x v="4"/>
    <n v="61384"/>
    <s v="ORIENTIS GOURMET"/>
    <n v="1120141782"/>
    <s v="Q1 2021"/>
    <s v="EUR"/>
    <n v="265.92"/>
    <n v="265.92"/>
    <n v="0"/>
    <n v="265.92"/>
    <n v="0"/>
    <x v="0"/>
    <m/>
    <m/>
    <m/>
    <m/>
    <s v="none"/>
    <m/>
    <m/>
    <m/>
    <x v="0"/>
    <m/>
    <x v="0"/>
  </r>
  <r>
    <s v="FRA1120141782Q2 2021EUR"/>
    <x v="4"/>
    <n v="61384"/>
    <s v="ORIENTIS GOURMET"/>
    <n v="1120141782"/>
    <s v="Q2 2021"/>
    <s v="EUR"/>
    <n v="234.74"/>
    <n v="234.74160000000001"/>
    <n v="-1.59999999999627E-3"/>
    <n v="234.74"/>
    <n v="0"/>
    <x v="0"/>
    <m/>
    <m/>
    <m/>
    <m/>
    <s v="none"/>
    <m/>
    <m/>
    <m/>
    <x v="0"/>
    <m/>
    <x v="0"/>
  </r>
  <r>
    <s v="FRA1120141782Q3 2021EUR"/>
    <x v="4"/>
    <n v="61384"/>
    <s v="ORIENTIS GOURMET"/>
    <n v="1120141782"/>
    <s v="Q3 2021"/>
    <s v="EUR"/>
    <n v="734.16"/>
    <n v="734.16359999999997"/>
    <n v="-3.6000000000058199E-3"/>
    <n v="734.16"/>
    <n v="0"/>
    <x v="0"/>
    <m/>
    <m/>
    <m/>
    <m/>
    <s v="none"/>
    <m/>
    <m/>
    <m/>
    <x v="0"/>
    <m/>
    <x v="0"/>
  </r>
  <r>
    <s v="FRA1120141782Q4 2021EUR"/>
    <x v="4"/>
    <n v="61384"/>
    <s v="ORIENTIS GOURMET"/>
    <n v="1120141782"/>
    <s v="Q4 2021"/>
    <s v="EUR"/>
    <n v="1004.22"/>
    <n v="1004.224"/>
    <n v="-4.0000000000190898E-3"/>
    <n v="1004.22"/>
    <n v="0"/>
    <x v="0"/>
    <m/>
    <m/>
    <m/>
    <m/>
    <s v="none"/>
    <m/>
    <m/>
    <m/>
    <x v="0"/>
    <m/>
    <x v="0"/>
  </r>
  <r>
    <s v="FRAFR4GP1356Y 2021EUR"/>
    <x v="4"/>
    <n v="61384"/>
    <s v="ORIENTIS GOURMET"/>
    <s v="FR4GP1356"/>
    <s v="Y 2021"/>
    <s v="EUR"/>
    <n v="11415.85"/>
    <n v="11415.8544"/>
    <n v="-4.399999999805E-3"/>
    <n v="11415.85"/>
    <n v="0"/>
    <x v="0"/>
    <m/>
    <m/>
    <m/>
    <m/>
    <s v="none"/>
    <m/>
    <m/>
    <m/>
    <x v="0"/>
    <m/>
    <x v="0"/>
  </r>
  <r>
    <s v="FRA2578059Q0 2021EUR"/>
    <x v="4"/>
    <n v="97"/>
    <s v="SIDER PRID"/>
    <n v="2578059"/>
    <s v="Q0 2021"/>
    <s v="EUR"/>
    <n v="2700.74"/>
    <n v="2700.7449000000001"/>
    <n v="-4.8999999999068599E-3"/>
    <n v="2700.74"/>
    <n v="0"/>
    <x v="0"/>
    <m/>
    <m/>
    <m/>
    <m/>
    <s v="none"/>
    <s v="Produit"/>
    <s v="Sarah"/>
    <s v="[SB] Le calcul à la main correspond au rebate du report .Les 2 derniers ajustements 42011 et 42012 n'ont pas été facturés (correspondent à l'écart)"/>
    <x v="1"/>
    <s v="Helene"/>
    <x v="11"/>
  </r>
  <r>
    <s v="FRA2578059Q1 2021EUR"/>
    <x v="4"/>
    <n v="97"/>
    <s v="SIDER PRID"/>
    <n v="2578059"/>
    <s v="Q1 2021"/>
    <s v="EUR"/>
    <n v="29886.240000000002"/>
    <n v="29886.2389"/>
    <n v="1.1000000013154901E-3"/>
    <n v="29886.240000000002"/>
    <n v="0"/>
    <x v="0"/>
    <m/>
    <m/>
    <m/>
    <m/>
    <s v="none"/>
    <m/>
    <m/>
    <m/>
    <x v="0"/>
    <m/>
    <x v="0"/>
  </r>
  <r>
    <s v="FRA2578059Q2 2021EUR"/>
    <x v="4"/>
    <n v="97"/>
    <s v="SIDER PRID"/>
    <n v="2578059"/>
    <s v="Q2 2021"/>
    <s v="EUR"/>
    <n v="31420.400000000001"/>
    <n v="31420.398099999999"/>
    <n v="1.90000000293366E-3"/>
    <n v="31420.400000000001"/>
    <n v="0"/>
    <x v="0"/>
    <m/>
    <m/>
    <m/>
    <m/>
    <s v="none"/>
    <m/>
    <m/>
    <m/>
    <x v="0"/>
    <m/>
    <x v="0"/>
  </r>
  <r>
    <s v="FRA2578059Q3 2021EUR"/>
    <x v="4"/>
    <n v="97"/>
    <s v="SIDER PRID"/>
    <n v="2578059"/>
    <s v="Q3 2021"/>
    <s v="EUR"/>
    <n v="39343.32"/>
    <n v="39343.315199999997"/>
    <n v="4.8000000024330802E-3"/>
    <n v="39343.32"/>
    <n v="0"/>
    <x v="0"/>
    <m/>
    <m/>
    <m/>
    <m/>
    <s v="none"/>
    <m/>
    <m/>
    <m/>
    <x v="0"/>
    <m/>
    <x v="0"/>
  </r>
  <r>
    <s v="FRA2578059Q4 2021EUR"/>
    <x v="4"/>
    <n v="97"/>
    <s v="SIDER PRID"/>
    <n v="2578059"/>
    <s v="Q4 2021"/>
    <s v="EUR"/>
    <n v="56476.41"/>
    <n v="56476.414400000001"/>
    <n v="-4.3999999979860097E-3"/>
    <n v="56476.41"/>
    <n v="0"/>
    <x v="0"/>
    <m/>
    <m/>
    <m/>
    <m/>
    <s v="none"/>
    <m/>
    <m/>
    <m/>
    <x v="0"/>
    <m/>
    <x v="0"/>
  </r>
  <r>
    <s v="FRA1551042Q0 2021EUR"/>
    <x v="4"/>
    <n v="44682"/>
    <s v="ACHILLE BERTRAND"/>
    <n v="1551042"/>
    <s v="Q0 2021"/>
    <s v="EUR"/>
    <n v="-281.49"/>
    <n v="-281.48559999999998"/>
    <n v="-4.4000000000323702E-3"/>
    <n v="-281.49"/>
    <n v="0"/>
    <x v="0"/>
    <m/>
    <m/>
    <m/>
    <m/>
    <s v="none"/>
    <m/>
    <m/>
    <m/>
    <x v="0"/>
    <m/>
    <x v="0"/>
  </r>
  <r>
    <s v="FRA1551042Q1 2021EUR"/>
    <x v="4"/>
    <n v="44682"/>
    <s v="ACHILLE BERTRAND"/>
    <n v="1551042"/>
    <s v="Q1 2021"/>
    <s v="EUR"/>
    <n v="11005.14"/>
    <n v="11005.1376"/>
    <n v="2.3999999993975498E-3"/>
    <n v="11005.14"/>
    <n v="0"/>
    <x v="0"/>
    <m/>
    <m/>
    <m/>
    <m/>
    <s v="none"/>
    <m/>
    <m/>
    <m/>
    <x v="0"/>
    <m/>
    <x v="0"/>
  </r>
  <r>
    <s v="FRA1551042Q2 2021EUR"/>
    <x v="4"/>
    <n v="44682"/>
    <s v="ACHILLE BERTRAND"/>
    <n v="1551042"/>
    <s v="Q2 2021"/>
    <s v="EUR"/>
    <n v="25562.240000000002"/>
    <n v="25562.2392"/>
    <n v="8.0000000161817297E-4"/>
    <n v="25562.240000000002"/>
    <n v="0"/>
    <x v="0"/>
    <m/>
    <m/>
    <m/>
    <m/>
    <s v="none"/>
    <m/>
    <m/>
    <m/>
    <x v="0"/>
    <m/>
    <x v="0"/>
  </r>
  <r>
    <s v="FRA1551042Q3 2021EUR"/>
    <x v="4"/>
    <n v="44682"/>
    <s v="ACHILLE BERTRAND"/>
    <n v="1551042"/>
    <s v="Q3 2021"/>
    <s v="EUR"/>
    <n v="57239.74"/>
    <n v="57239.7408"/>
    <n v="-8.0000000161817297E-4"/>
    <n v="57239.74"/>
    <n v="0"/>
    <x v="0"/>
    <m/>
    <m/>
    <m/>
    <m/>
    <s v="none"/>
    <m/>
    <m/>
    <m/>
    <x v="0"/>
    <m/>
    <x v="0"/>
  </r>
  <r>
    <s v="FRA1551042Q4 2021EUR"/>
    <x v="4"/>
    <n v="44682"/>
    <s v="ACHILLE BERTRAND"/>
    <n v="1551042"/>
    <s v="Q4 2021"/>
    <s v="EUR"/>
    <n v="37031.15"/>
    <n v="37031.149599999997"/>
    <n v="4.0000000444706502E-4"/>
    <n v="37031.15"/>
    <n v="0"/>
    <x v="0"/>
    <m/>
    <m/>
    <m/>
    <m/>
    <s v="none"/>
    <m/>
    <m/>
    <m/>
    <x v="0"/>
    <m/>
    <x v="0"/>
  </r>
  <r>
    <s v="FRA2588037Q0 2021EUR"/>
    <x v="4"/>
    <n v="45051"/>
    <s v="LEGALLAIS"/>
    <n v="2588037"/>
    <s v="Q0 2021"/>
    <s v="EUR"/>
    <n v="3317.48"/>
    <n v="3317.4863999999998"/>
    <n v="-6.3999999997577097E-3"/>
    <n v="3317.48"/>
    <n v="0"/>
    <x v="0"/>
    <m/>
    <m/>
    <m/>
    <m/>
    <s v="none"/>
    <m/>
    <m/>
    <m/>
    <x v="0"/>
    <m/>
    <x v="0"/>
  </r>
  <r>
    <s v="FRA2588037Q1 2021EUR"/>
    <x v="4"/>
    <n v="45051"/>
    <s v="LEGALLAIS"/>
    <n v="2588037"/>
    <s v="Q1 2021"/>
    <s v="EUR"/>
    <n v="23780.3"/>
    <n v="23780.297999999999"/>
    <n v="2.0000000004074502E-3"/>
    <n v="23780.3"/>
    <n v="0"/>
    <x v="0"/>
    <m/>
    <m/>
    <m/>
    <m/>
    <s v="none"/>
    <m/>
    <m/>
    <m/>
    <x v="0"/>
    <m/>
    <x v="0"/>
  </r>
  <r>
    <s v="FRA2588037Q2 2021EUR"/>
    <x v="4"/>
    <n v="45051"/>
    <s v="LEGALLAIS"/>
    <n v="2588037"/>
    <s v="Q2 2021"/>
    <s v="EUR"/>
    <n v="34523.49"/>
    <n v="34523.488799999999"/>
    <n v="1.19999999878928E-3"/>
    <n v="34523.49"/>
    <n v="0"/>
    <x v="0"/>
    <m/>
    <m/>
    <m/>
    <m/>
    <s v="none"/>
    <m/>
    <m/>
    <m/>
    <x v="0"/>
    <m/>
    <x v="0"/>
  </r>
  <r>
    <s v="FRA2588037Q3 2021EUR"/>
    <x v="4"/>
    <n v="45051"/>
    <s v="LEGALLAIS"/>
    <n v="2588037"/>
    <s v="Q3 2021"/>
    <s v="EUR"/>
    <n v="37921.760000000002"/>
    <n v="37921.754999999997"/>
    <n v="5.0000000046566103E-3"/>
    <n v="37921.760000000002"/>
    <n v="0"/>
    <x v="0"/>
    <m/>
    <m/>
    <m/>
    <m/>
    <s v="none"/>
    <m/>
    <m/>
    <m/>
    <x v="0"/>
    <m/>
    <x v="0"/>
  </r>
  <r>
    <s v="FRA2588037Q4 2021EUR"/>
    <x v="4"/>
    <n v="45051"/>
    <s v="LEGALLAIS"/>
    <n v="2588037"/>
    <s v="Q4 2021"/>
    <s v="EUR"/>
    <n v="57705.72"/>
    <n v="57705.716999999997"/>
    <n v="3.0000000042491501E-3"/>
    <n v="57705.72"/>
    <n v="0"/>
    <x v="0"/>
    <m/>
    <m/>
    <m/>
    <m/>
    <s v="none"/>
    <m/>
    <m/>
    <m/>
    <x v="0"/>
    <m/>
    <x v="0"/>
  </r>
  <r>
    <s v="FRA2471089Q0 2021EUR"/>
    <x v="4"/>
    <n v="45153"/>
    <s v="BRINK'S EVOLUTION"/>
    <n v="2471089"/>
    <s v="Q0 2021"/>
    <s v="EUR"/>
    <n v="9.32"/>
    <n v="9.3208000000000002"/>
    <n v="-7.9999999999991103E-4"/>
    <n v="9.3208000000000002"/>
    <n v="-7.9999999999991103E-4"/>
    <x v="0"/>
    <m/>
    <m/>
    <m/>
    <m/>
    <s v="none"/>
    <m/>
    <m/>
    <m/>
    <x v="0"/>
    <m/>
    <x v="0"/>
  </r>
  <r>
    <s v="FRA2471089Q1 2021EUR"/>
    <x v="4"/>
    <n v="45153"/>
    <s v="BRINK'S EVOLUTION"/>
    <n v="2471089"/>
    <s v="Q1 2021"/>
    <s v="EUR"/>
    <n v="6976.98"/>
    <m/>
    <n v="6976.98"/>
    <n v="6976.9751999999999"/>
    <n v="4.79999999970459E-3"/>
    <x v="3"/>
    <s v="[28647]"/>
    <s v="[16412]"/>
    <s v="no contract attached, service found"/>
    <s v="2021-07-26 16:29:49 +0200"/>
    <s v="none"/>
    <m/>
    <m/>
    <m/>
    <x v="0"/>
    <m/>
    <x v="0"/>
  </r>
  <r>
    <s v="FRA2471089Q2 2021EUR"/>
    <x v="4"/>
    <n v="45153"/>
    <s v="BRINK'S EVOLUTION"/>
    <n v="2471089"/>
    <s v="Q2 2021"/>
    <s v="EUR"/>
    <n v="5831.83"/>
    <m/>
    <n v="5831.83"/>
    <n v="5831.8256000000001"/>
    <n v="4.399999999805E-3"/>
    <x v="3"/>
    <s v="[41076]"/>
    <s v="[21656]"/>
    <s v="no contract attached, service found"/>
    <s v="2021-07-23 01:14:56 +0200"/>
    <s v="none"/>
    <m/>
    <m/>
    <m/>
    <x v="0"/>
    <m/>
    <x v="0"/>
  </r>
  <r>
    <s v="FRA2471089Q3 2021EUR"/>
    <x v="4"/>
    <n v="45153"/>
    <s v="BRINK'S EVOLUTION"/>
    <n v="2471089"/>
    <s v="Q3 2021"/>
    <s v="EUR"/>
    <n v="6459.87"/>
    <m/>
    <n v="6459.87"/>
    <n v="6459.8735999999999"/>
    <n v="-3.6000000000058199E-3"/>
    <x v="3"/>
    <s v="[44683]"/>
    <s v="[25177]"/>
    <s v="no contract attached, service found"/>
    <s v="2021-10-23 00:17:34 +0200"/>
    <s v="none"/>
    <m/>
    <m/>
    <m/>
    <x v="0"/>
    <m/>
    <x v="0"/>
  </r>
  <r>
    <s v="FRA2471089Q4 2021EUR"/>
    <x v="4"/>
    <n v="45153"/>
    <s v="BRINK'S EVOLUTION"/>
    <n v="2471089"/>
    <s v="Q4 2021"/>
    <s v="EUR"/>
    <n v="8487.81"/>
    <n v="8487.8089999999993"/>
    <n v="1.0000000002037201E-3"/>
    <n v="8487.8089999999993"/>
    <n v="1.0000000002037201E-3"/>
    <x v="0"/>
    <m/>
    <m/>
    <m/>
    <m/>
    <s v="none"/>
    <m/>
    <m/>
    <m/>
    <x v="0"/>
    <m/>
    <x v="0"/>
  </r>
  <r>
    <s v="FRA2595012Q0 2021EUR"/>
    <x v="4"/>
    <n v="44565"/>
    <s v="SECURITAS FRANCE SARL"/>
    <n v="2595012"/>
    <s v="Q0 2021"/>
    <s v="EUR"/>
    <n v="5344.32"/>
    <n v="5344.32"/>
    <n v="0"/>
    <n v="5344.32"/>
    <n v="0"/>
    <x v="0"/>
    <m/>
    <m/>
    <m/>
    <m/>
    <s v="none"/>
    <s v="Produit"/>
    <s v="Sarah"/>
    <s v="[SB] Factu réajustée dans le fichier monitoring du 25/04 (ligne valid)"/>
    <x v="0"/>
    <m/>
    <x v="0"/>
  </r>
  <r>
    <s v="FRA2595012Q1 2021EUR"/>
    <x v="4"/>
    <n v="44565"/>
    <s v="SECURITAS FRANCE SARL"/>
    <n v="2595012"/>
    <s v="Q1 2021"/>
    <s v="EUR"/>
    <n v="6809.66"/>
    <n v="6809.6538"/>
    <n v="6.1999999998079104E-3"/>
    <n v="6809.66"/>
    <n v="0"/>
    <x v="0"/>
    <m/>
    <m/>
    <m/>
    <m/>
    <s v="none"/>
    <m/>
    <m/>
    <m/>
    <x v="0"/>
    <m/>
    <x v="0"/>
  </r>
  <r>
    <s v="FRA2595012Q2 2021EUR"/>
    <x v="4"/>
    <n v="44565"/>
    <s v="SECURITAS FRANCE SARL"/>
    <n v="2595012"/>
    <s v="Q2 2021"/>
    <s v="EUR"/>
    <n v="6909.04"/>
    <n v="6909.0316000000003"/>
    <n v="8.3999999997104099E-3"/>
    <n v="6909.04"/>
    <n v="0"/>
    <x v="0"/>
    <m/>
    <m/>
    <m/>
    <m/>
    <s v="none"/>
    <m/>
    <m/>
    <m/>
    <x v="0"/>
    <m/>
    <x v="0"/>
  </r>
  <r>
    <s v="FRA2595012Q3 2021EUR"/>
    <x v="4"/>
    <n v="44565"/>
    <s v="SECURITAS FRANCE SARL"/>
    <n v="2595012"/>
    <s v="Q3 2021"/>
    <s v="EUR"/>
    <n v="8507.06"/>
    <n v="8507.0660000000007"/>
    <n v="-6.00000000122236E-3"/>
    <n v="8507.06"/>
    <n v="0"/>
    <x v="0"/>
    <m/>
    <m/>
    <m/>
    <m/>
    <s v="none"/>
    <m/>
    <m/>
    <m/>
    <x v="0"/>
    <m/>
    <x v="0"/>
  </r>
  <r>
    <s v="FRA2595012Q4 2021EUR"/>
    <x v="4"/>
    <n v="44565"/>
    <s v="SECURITAS FRANCE SARL"/>
    <n v="2595012"/>
    <s v="Q4 2021"/>
    <s v="EUR"/>
    <n v="8371.18"/>
    <n v="8371.1792000000005"/>
    <n v="7.9999999979918303E-4"/>
    <n v="8371.18"/>
    <n v="0"/>
    <x v="0"/>
    <m/>
    <m/>
    <m/>
    <m/>
    <s v="none"/>
    <m/>
    <m/>
    <m/>
    <x v="0"/>
    <m/>
    <x v="0"/>
  </r>
  <r>
    <s v="FRA16051059Q1 2021EUR"/>
    <x v="4"/>
    <n v="55478"/>
    <s v="ETABLISSEMENTS LEBAILLY"/>
    <n v="16051059"/>
    <s v="Q1 2021"/>
    <s v="EUR"/>
    <n v="1481.96"/>
    <n v="1481.9592"/>
    <n v="8.0000000002655703E-4"/>
    <n v="1481.96"/>
    <n v="0"/>
    <x v="0"/>
    <m/>
    <m/>
    <m/>
    <m/>
    <s v="none"/>
    <m/>
    <m/>
    <m/>
    <x v="0"/>
    <m/>
    <x v="0"/>
  </r>
  <r>
    <s v="FRA16051059Q2 2021EUR"/>
    <x v="4"/>
    <n v="55478"/>
    <s v="ETABLISSEMENTS LEBAILLY"/>
    <n v="16051059"/>
    <s v="Q2 2021"/>
    <s v="EUR"/>
    <n v="4249.0600000000004"/>
    <n v="4249.0608000000002"/>
    <n v="-7.9999999979918303E-4"/>
    <n v="4249.0600000000004"/>
    <n v="0"/>
    <x v="0"/>
    <m/>
    <m/>
    <m/>
    <m/>
    <s v="none"/>
    <m/>
    <m/>
    <m/>
    <x v="0"/>
    <m/>
    <x v="0"/>
  </r>
  <r>
    <s v="FRA16051059Q3 2021EUR"/>
    <x v="4"/>
    <n v="55478"/>
    <s v="ETABLISSEMENTS LEBAILLY"/>
    <n v="16051059"/>
    <s v="Q3 2021"/>
    <s v="EUR"/>
    <n v="8734.41"/>
    <n v="8734.4056"/>
    <n v="4.399999999805E-3"/>
    <n v="8734.41"/>
    <n v="0"/>
    <x v="0"/>
    <m/>
    <m/>
    <m/>
    <m/>
    <s v="none"/>
    <m/>
    <m/>
    <m/>
    <x v="0"/>
    <m/>
    <x v="0"/>
  </r>
  <r>
    <s v="FRA16051059Q4 2021EUR"/>
    <x v="4"/>
    <n v="55478"/>
    <s v="ETABLISSEMENTS LEBAILLY"/>
    <n v="16051059"/>
    <s v="Q4 2021"/>
    <s v="EUR"/>
    <n v="6441.41"/>
    <n v="6441.4088000000002"/>
    <n v="1.1999999996987699E-3"/>
    <n v="6441.41"/>
    <n v="0"/>
    <x v="0"/>
    <m/>
    <m/>
    <m/>
    <m/>
    <s v="none"/>
    <m/>
    <m/>
    <m/>
    <x v="0"/>
    <m/>
    <x v="0"/>
  </r>
  <r>
    <s v="FRA16062060Q0 2021EUR"/>
    <x v="4"/>
    <n v="44921"/>
    <s v="PATISFRANCE - PURATOS"/>
    <n v="16062060"/>
    <s v="Q0 2021"/>
    <s v="EUR"/>
    <n v="1367.34"/>
    <n v="1367.34"/>
    <n v="0"/>
    <n v="1367.34"/>
    <n v="0"/>
    <x v="0"/>
    <m/>
    <m/>
    <m/>
    <m/>
    <s v="none"/>
    <m/>
    <m/>
    <m/>
    <x v="0"/>
    <m/>
    <x v="0"/>
  </r>
  <r>
    <s v="FRA16062060Q1 2021EUR"/>
    <x v="4"/>
    <n v="44921"/>
    <s v="PATISFRANCE - PURATOS"/>
    <n v="16062060"/>
    <s v="Q1 2021"/>
    <s v="EUR"/>
    <n v="274.8"/>
    <n v="274.8"/>
    <n v="0"/>
    <n v="274.8"/>
    <n v="0"/>
    <x v="0"/>
    <m/>
    <m/>
    <m/>
    <m/>
    <s v="none"/>
    <m/>
    <m/>
    <m/>
    <x v="0"/>
    <m/>
    <x v="0"/>
  </r>
  <r>
    <s v="FRA16062060Q2 2021EUR"/>
    <x v="4"/>
    <n v="44921"/>
    <s v="PATISFRANCE - PURATOS"/>
    <n v="16062060"/>
    <s v="Q2 2021"/>
    <s v="EUR"/>
    <n v="1390.1"/>
    <n v="1390.1016"/>
    <n v="-1.6000000000531099E-3"/>
    <n v="1390.1016"/>
    <n v="-1.6000000000531099E-3"/>
    <x v="0"/>
    <m/>
    <m/>
    <m/>
    <m/>
    <s v="none"/>
    <m/>
    <m/>
    <m/>
    <x v="0"/>
    <m/>
    <x v="0"/>
  </r>
  <r>
    <s v="FRA16062060Q3 2021EUR"/>
    <x v="4"/>
    <n v="44921"/>
    <s v="PATISFRANCE - PURATOS"/>
    <n v="16062060"/>
    <s v="Q3 2021"/>
    <s v="EUR"/>
    <n v="2618.5500000000002"/>
    <n v="2618.5500000000002"/>
    <n v="0"/>
    <n v="2618.5500000000002"/>
    <n v="0"/>
    <x v="0"/>
    <m/>
    <m/>
    <m/>
    <m/>
    <s v="none"/>
    <m/>
    <m/>
    <m/>
    <x v="0"/>
    <m/>
    <x v="0"/>
  </r>
  <r>
    <s v="FRA16062060Q4 2021EUR"/>
    <x v="4"/>
    <n v="44921"/>
    <s v="PATISFRANCE - PURATOS"/>
    <n v="16062060"/>
    <s v="Q4 2021"/>
    <s v="EUR"/>
    <n v="2352.48"/>
    <n v="2367.4823999999999"/>
    <n v="-15.002399999999801"/>
    <n v="2367.4823999999999"/>
    <n v="-15.002399999999801"/>
    <x v="4"/>
    <s v="[73579]"/>
    <s v="[36970]"/>
    <s v="no contract attached, service found"/>
    <s v="2022-04-25 13:44:27 +0200"/>
    <s v="none"/>
    <s v="Métier"/>
    <s v="Thao"/>
    <s v="[TN] : RDBC OK. Ecart = Ajustement à facturer https://astoresuite.com/billing_invoices/show/76183 [HB] ajust controle non facturé car inférieur à 20€"/>
    <x v="1"/>
    <s v="Helene"/>
    <x v="8"/>
  </r>
  <r>
    <s v="FRA26076064Q1 2021EUR"/>
    <x v="4"/>
    <n v="43537"/>
    <s v="SONEPAR FRANCE INTERSERVICES"/>
    <n v="26076064"/>
    <s v="Q1 2021"/>
    <s v="EUR"/>
    <n v="18616.78"/>
    <n v="18616.770400000001"/>
    <n v="9.5999999975901994E-3"/>
    <n v="18616.78"/>
    <n v="0"/>
    <x v="0"/>
    <m/>
    <m/>
    <m/>
    <m/>
    <s v="none"/>
    <m/>
    <m/>
    <m/>
    <x v="0"/>
    <m/>
    <x v="0"/>
  </r>
  <r>
    <s v="FRA26076064Q2 2021EUR"/>
    <x v="4"/>
    <n v="43537"/>
    <s v="SONEPAR FRANCE INTERSERVICES"/>
    <n v="26076064"/>
    <s v="Q2 2021"/>
    <s v="EUR"/>
    <n v="22536.880000000001"/>
    <n v="22536.883999999998"/>
    <n v="-3.9999999971769198E-3"/>
    <n v="22536.880000000001"/>
    <n v="0"/>
    <x v="0"/>
    <m/>
    <m/>
    <m/>
    <m/>
    <s v="none"/>
    <m/>
    <m/>
    <m/>
    <x v="0"/>
    <m/>
    <x v="0"/>
  </r>
  <r>
    <s v="FRA26076064Q3 2021EUR"/>
    <x v="4"/>
    <n v="43537"/>
    <s v="SONEPAR FRANCE INTERSERVICES"/>
    <n v="26076064"/>
    <s v="Q3 2021"/>
    <s v="EUR"/>
    <n v="33233.22"/>
    <n v="33233.224800000004"/>
    <n v="-4.8000000024330802E-3"/>
    <n v="33233.22"/>
    <n v="0"/>
    <x v="0"/>
    <m/>
    <m/>
    <m/>
    <m/>
    <s v="none"/>
    <m/>
    <m/>
    <m/>
    <x v="0"/>
    <m/>
    <x v="0"/>
  </r>
  <r>
    <s v="FRA26076064Q4 2021EUR"/>
    <x v="4"/>
    <n v="43537"/>
    <s v="SONEPAR FRANCE INTERSERVICES"/>
    <n v="26076064"/>
    <s v="Q4 2021"/>
    <s v="EUR"/>
    <n v="34983.42"/>
    <n v="34983.411200000002"/>
    <n v="8.7999999959720299E-3"/>
    <n v="34983.42"/>
    <n v="0"/>
    <x v="0"/>
    <m/>
    <m/>
    <m/>
    <m/>
    <s v="none"/>
    <m/>
    <m/>
    <m/>
    <x v="0"/>
    <m/>
    <x v="0"/>
  </r>
  <r>
    <s v="FRA26095022Q1 2021EUR"/>
    <x v="4"/>
    <n v="47182"/>
    <s v="BSL SECURITE"/>
    <n v="26095022"/>
    <s v="Q1 2021"/>
    <s v="EUR"/>
    <n v="3569.52"/>
    <n v="3569.5282000000002"/>
    <n v="-8.2000000002153597E-3"/>
    <n v="3569.52"/>
    <n v="0"/>
    <x v="0"/>
    <m/>
    <m/>
    <m/>
    <m/>
    <s v="none"/>
    <m/>
    <m/>
    <m/>
    <x v="0"/>
    <m/>
    <x v="0"/>
  </r>
  <r>
    <s v="FRA26095022Q2 2021EUR"/>
    <x v="4"/>
    <n v="47182"/>
    <s v="BSL SECURITE"/>
    <n v="26095022"/>
    <s v="Q2 2021"/>
    <s v="EUR"/>
    <n v="3452.38"/>
    <n v="3452.3834000000002"/>
    <n v="-3.4000000000560201E-3"/>
    <n v="3452.38"/>
    <n v="0"/>
    <x v="0"/>
    <m/>
    <m/>
    <m/>
    <m/>
    <s v="none"/>
    <m/>
    <m/>
    <m/>
    <x v="0"/>
    <m/>
    <x v="0"/>
  </r>
  <r>
    <s v="FRA26095022Q3 2021EUR"/>
    <x v="4"/>
    <n v="47182"/>
    <s v="BSL SECURITE"/>
    <n v="26095022"/>
    <s v="Q3 2021"/>
    <s v="EUR"/>
    <n v="3764.32"/>
    <n v="3764.3150000000001"/>
    <n v="5.0000000001091298E-3"/>
    <n v="3764.32"/>
    <n v="0"/>
    <x v="0"/>
    <m/>
    <m/>
    <m/>
    <m/>
    <s v="none"/>
    <m/>
    <m/>
    <m/>
    <x v="0"/>
    <m/>
    <x v="0"/>
  </r>
  <r>
    <s v="FRA26095022Q4 2021EUR"/>
    <x v="4"/>
    <n v="47182"/>
    <s v="BSL SECURITE"/>
    <n v="26095022"/>
    <s v="Q4 2021"/>
    <s v="EUR"/>
    <n v="3162.08"/>
    <n v="3162.0720000000001"/>
    <n v="7.9999999998108199E-3"/>
    <n v="3162.08"/>
    <n v="0"/>
    <x v="0"/>
    <m/>
    <m/>
    <m/>
    <m/>
    <s v="none"/>
    <m/>
    <m/>
    <m/>
    <x v="0"/>
    <m/>
    <x v="0"/>
  </r>
  <r>
    <s v="FRA26138065Q0 2021EUR"/>
    <x v="4"/>
    <n v="47203"/>
    <s v="SDEZ SAS"/>
    <n v="26138065"/>
    <s v="Q0 2021"/>
    <s v="EUR"/>
    <n v="5621.93"/>
    <n v="5621.9250000000002"/>
    <n v="5.0000000001091298E-3"/>
    <n v="5621.93"/>
    <n v="0"/>
    <x v="0"/>
    <m/>
    <m/>
    <m/>
    <m/>
    <s v="none"/>
    <m/>
    <m/>
    <m/>
    <x v="0"/>
    <m/>
    <x v="0"/>
  </r>
  <r>
    <s v="FRA26138065Q1 2021EUR"/>
    <x v="4"/>
    <n v="47203"/>
    <s v="SDEZ SAS"/>
    <n v="26138065"/>
    <s v="Q1 2021"/>
    <s v="EUR"/>
    <n v="11949.56"/>
    <n v="11949.56"/>
    <n v="0"/>
    <n v="11949.56"/>
    <n v="0"/>
    <x v="0"/>
    <m/>
    <m/>
    <m/>
    <m/>
    <s v="none"/>
    <m/>
    <m/>
    <m/>
    <x v="0"/>
    <m/>
    <x v="0"/>
  </r>
  <r>
    <s v="FRA26138065Q2 2021EUR"/>
    <x v="4"/>
    <n v="47203"/>
    <s v="SDEZ SAS"/>
    <n v="26138065"/>
    <s v="Q2 2021"/>
    <s v="EUR"/>
    <n v="11884.64"/>
    <n v="11884.635"/>
    <n v="4.9999999991996403E-3"/>
    <n v="11884.64"/>
    <n v="0"/>
    <x v="0"/>
    <m/>
    <m/>
    <m/>
    <m/>
    <s v="none"/>
    <m/>
    <m/>
    <m/>
    <x v="0"/>
    <m/>
    <x v="0"/>
  </r>
  <r>
    <s v="FRA26138065Q3 2021EUR"/>
    <x v="4"/>
    <n v="47203"/>
    <s v="SDEZ SAS"/>
    <n v="26138065"/>
    <s v="Q3 2021"/>
    <s v="EUR"/>
    <n v="22670.080000000002"/>
    <n v="22670.077799999999"/>
    <n v="2.2000000026309802E-3"/>
    <n v="22670.080000000002"/>
    <n v="0"/>
    <x v="0"/>
    <m/>
    <m/>
    <m/>
    <m/>
    <s v="none"/>
    <m/>
    <m/>
    <m/>
    <x v="0"/>
    <m/>
    <x v="0"/>
  </r>
  <r>
    <s v="FRA26138065Q4 2021EUR"/>
    <x v="4"/>
    <n v="47203"/>
    <s v="SDEZ SAS"/>
    <n v="26138065"/>
    <s v="Q4 2021"/>
    <s v="EUR"/>
    <n v="25212.54"/>
    <n v="25212.53"/>
    <n v="1.00000000020372E-2"/>
    <n v="25212.54"/>
    <n v="0"/>
    <x v="0"/>
    <m/>
    <m/>
    <m/>
    <m/>
    <s v="none"/>
    <m/>
    <m/>
    <m/>
    <x v="0"/>
    <m/>
    <x v="0"/>
  </r>
  <r>
    <s v="FRA26138062Q0 2021EUR"/>
    <x v="4"/>
    <n v="52395"/>
    <s v="BLANCHISSERIE BOISSET"/>
    <n v="26138062"/>
    <s v="Q0 2021"/>
    <s v="EUR"/>
    <n v="1438.33"/>
    <n v="1438.325"/>
    <n v="4.9999999998817596E-3"/>
    <n v="1438.33"/>
    <n v="0"/>
    <x v="0"/>
    <m/>
    <m/>
    <m/>
    <m/>
    <s v="none"/>
    <m/>
    <m/>
    <m/>
    <x v="0"/>
    <m/>
    <x v="0"/>
  </r>
  <r>
    <s v="FRA26138062Q1 2021EUR"/>
    <x v="4"/>
    <n v="52395"/>
    <s v="BLANCHISSERIE BOISSET"/>
    <n v="26138062"/>
    <s v="Q1 2021"/>
    <s v="EUR"/>
    <n v="5532.28"/>
    <n v="5532.2749999999996"/>
    <n v="5.0000000001091298E-3"/>
    <n v="5532.28"/>
    <n v="0"/>
    <x v="0"/>
    <m/>
    <m/>
    <m/>
    <m/>
    <s v="none"/>
    <m/>
    <m/>
    <m/>
    <x v="0"/>
    <m/>
    <x v="0"/>
  </r>
  <r>
    <s v="FRA26138062Q2 2021EUR"/>
    <x v="4"/>
    <n v="52395"/>
    <s v="BLANCHISSERIE BOISSET"/>
    <n v="26138062"/>
    <s v="Q2 2021"/>
    <s v="EUR"/>
    <n v="6931.33"/>
    <n v="6931.33"/>
    <n v="0"/>
    <n v="6931.33"/>
    <n v="0"/>
    <x v="0"/>
    <m/>
    <m/>
    <m/>
    <m/>
    <s v="none"/>
    <m/>
    <m/>
    <m/>
    <x v="0"/>
    <m/>
    <x v="0"/>
  </r>
  <r>
    <s v="FRA26138062Q3 2021EUR"/>
    <x v="4"/>
    <n v="52395"/>
    <s v="BLANCHISSERIE BOISSET"/>
    <n v="26138062"/>
    <s v="Q3 2021"/>
    <s v="EUR"/>
    <n v="14302.46"/>
    <n v="14302.460999999999"/>
    <n v="-1.0000000002037201E-3"/>
    <n v="14302.46"/>
    <n v="0"/>
    <x v="0"/>
    <m/>
    <m/>
    <m/>
    <m/>
    <s v="none"/>
    <m/>
    <m/>
    <m/>
    <x v="0"/>
    <m/>
    <x v="0"/>
  </r>
  <r>
    <s v="FRA26138062Q4 2021EUR"/>
    <x v="4"/>
    <n v="52395"/>
    <s v="BLANCHISSERIE BOISSET"/>
    <n v="26138062"/>
    <s v="Q4 2021"/>
    <s v="EUR"/>
    <n v="8685.83"/>
    <n v="8685.8328000000001"/>
    <n v="-2.8000000002066298E-3"/>
    <n v="8685.83"/>
    <n v="0"/>
    <x v="0"/>
    <m/>
    <m/>
    <m/>
    <m/>
    <s v="none"/>
    <m/>
    <m/>
    <m/>
    <x v="0"/>
    <m/>
    <x v="0"/>
  </r>
  <r>
    <s v="FRA27280011Q0 2021EUR"/>
    <x v="4"/>
    <n v="43711"/>
    <s v="SOPREMA ENTREPRISES"/>
    <n v="27280011"/>
    <s v="Q0 2021"/>
    <s v="EUR"/>
    <n v="5446.56"/>
    <n v="5446.5645000000004"/>
    <n v="-4.5000000000072699E-3"/>
    <n v="5446.56"/>
    <n v="0"/>
    <x v="0"/>
    <m/>
    <m/>
    <m/>
    <m/>
    <s v="none"/>
    <m/>
    <m/>
    <m/>
    <x v="0"/>
    <m/>
    <x v="0"/>
  </r>
  <r>
    <s v="FRA27280011Q1 2021EUR"/>
    <x v="4"/>
    <n v="43711"/>
    <s v="SOPREMA ENTREPRISES"/>
    <n v="27280011"/>
    <s v="Q1 2021"/>
    <s v="EUR"/>
    <n v="1131.96"/>
    <n v="1131.9632999999999"/>
    <n v="-3.2999999998537502E-3"/>
    <n v="1131.96"/>
    <n v="0"/>
    <x v="0"/>
    <m/>
    <m/>
    <m/>
    <m/>
    <s v="none"/>
    <m/>
    <m/>
    <m/>
    <x v="0"/>
    <m/>
    <x v="0"/>
  </r>
  <r>
    <s v="FRA27280011Q2 2021EUR"/>
    <x v="4"/>
    <n v="43711"/>
    <s v="SOPREMA ENTREPRISES"/>
    <n v="27280011"/>
    <s v="Q2 2021"/>
    <s v="EUR"/>
    <n v="1622.58"/>
    <n v="1622.5914"/>
    <n v="-1.1400000000094199E-2"/>
    <n v="1622.58"/>
    <n v="0"/>
    <x v="0"/>
    <m/>
    <m/>
    <m/>
    <m/>
    <s v="none"/>
    <m/>
    <m/>
    <m/>
    <x v="0"/>
    <m/>
    <x v="0"/>
  </r>
  <r>
    <s v="FRA27280011Q3 2021EUR"/>
    <x v="4"/>
    <n v="43711"/>
    <s v="SOPREMA ENTREPRISES"/>
    <n v="27280011"/>
    <s v="Q3 2021"/>
    <s v="EUR"/>
    <n v="1405.35"/>
    <n v="1405.3535999999999"/>
    <n v="-3.6000000000058199E-3"/>
    <n v="1405.35"/>
    <n v="0"/>
    <x v="0"/>
    <m/>
    <m/>
    <m/>
    <m/>
    <s v="none"/>
    <m/>
    <m/>
    <m/>
    <x v="0"/>
    <m/>
    <x v="0"/>
  </r>
  <r>
    <s v="FRA27280011Q4 2021EUR"/>
    <x v="4"/>
    <n v="43711"/>
    <s v="SOPREMA ENTREPRISES"/>
    <n v="27280011"/>
    <s v="Q4 2021"/>
    <s v="EUR"/>
    <n v="3226.3199999999902"/>
    <n v="3226.3038000000001"/>
    <n v="1.6199999999571401E-2"/>
    <n v="3226.3199999999902"/>
    <n v="0"/>
    <x v="0"/>
    <m/>
    <m/>
    <m/>
    <m/>
    <s v="none"/>
    <m/>
    <m/>
    <m/>
    <x v="0"/>
    <m/>
    <x v="0"/>
  </r>
  <r>
    <s v="FRA26076055Q0 2021EUR"/>
    <x v="4"/>
    <n v="43754"/>
    <s v="REXEL FRANCE"/>
    <n v="26076055"/>
    <s v="Q0 2021"/>
    <s v="EUR"/>
    <n v="4560.46"/>
    <n v="4560.4502000000002"/>
    <n v="9.7999999998137303E-3"/>
    <n v="4560.46"/>
    <n v="0"/>
    <x v="0"/>
    <m/>
    <m/>
    <m/>
    <m/>
    <s v="none"/>
    <s v="Produit"/>
    <s v="Sarah"/>
    <s v="[SB] Le calcul à la main correspond au rebate du report .Le dernier ajustement 42317 n'a pas été facturé (correspond à l'écart)"/>
    <x v="1"/>
    <s v="Helene"/>
    <x v="11"/>
  </r>
  <r>
    <s v="FRA26076055Q1 2021EUR"/>
    <x v="4"/>
    <n v="43754"/>
    <s v="REXEL FRANCE"/>
    <n v="26076055"/>
    <s v="Q1 2021"/>
    <s v="EUR"/>
    <n v="37113.78"/>
    <n v="37113.777000000002"/>
    <n v="2.9999999969731999E-3"/>
    <n v="37113.78"/>
    <n v="0"/>
    <x v="0"/>
    <m/>
    <m/>
    <m/>
    <m/>
    <s v="none"/>
    <m/>
    <m/>
    <m/>
    <x v="0"/>
    <m/>
    <x v="0"/>
  </r>
  <r>
    <s v="FRA26076055Q2 2021EUR"/>
    <x v="4"/>
    <n v="43754"/>
    <s v="REXEL FRANCE"/>
    <n v="26076055"/>
    <s v="Q2 2021"/>
    <s v="EUR"/>
    <n v="54612.2"/>
    <n v="54612.203099999999"/>
    <n v="-3.1000000017229398E-3"/>
    <n v="54612.2"/>
    <n v="0"/>
    <x v="0"/>
    <m/>
    <m/>
    <m/>
    <m/>
    <s v="none"/>
    <m/>
    <m/>
    <m/>
    <x v="0"/>
    <m/>
    <x v="0"/>
  </r>
  <r>
    <s v="FRA26076055Q3 2021EUR"/>
    <x v="4"/>
    <n v="43754"/>
    <s v="REXEL FRANCE"/>
    <n v="26076055"/>
    <s v="Q3 2021"/>
    <s v="EUR"/>
    <n v="49890.68"/>
    <n v="49890.670400000003"/>
    <n v="9.5999999975901994E-3"/>
    <n v="49890.68"/>
    <n v="0"/>
    <x v="0"/>
    <m/>
    <m/>
    <m/>
    <m/>
    <s v="none"/>
    <m/>
    <m/>
    <m/>
    <x v="0"/>
    <m/>
    <x v="0"/>
  </r>
  <r>
    <s v="FRA26076055Q4 2021EUR"/>
    <x v="4"/>
    <n v="43754"/>
    <s v="REXEL FRANCE"/>
    <n v="26076055"/>
    <s v="Q4 2021"/>
    <s v="EUR"/>
    <n v="73026.97"/>
    <n v="73026.973299999998"/>
    <n v="-3.2999999966705201E-3"/>
    <n v="73026.97"/>
    <n v="0"/>
    <x v="0"/>
    <m/>
    <m/>
    <m/>
    <m/>
    <s v="none"/>
    <m/>
    <m/>
    <m/>
    <x v="0"/>
    <m/>
    <x v="0"/>
  </r>
  <r>
    <s v="FRA26113076Q0 2021EUR"/>
    <x v="4"/>
    <n v="53580"/>
    <s v="LAGARDE ET MEREGNANI SAS"/>
    <n v="26113076"/>
    <s v="Q0 2021"/>
    <s v="EUR"/>
    <n v="31683.06"/>
    <n v="31683.06"/>
    <n v="0"/>
    <n v="31683.06"/>
    <n v="0"/>
    <x v="0"/>
    <m/>
    <m/>
    <m/>
    <m/>
    <s v="none"/>
    <m/>
    <m/>
    <m/>
    <x v="0"/>
    <m/>
    <x v="0"/>
  </r>
  <r>
    <s v="FRA26113076Q1 2021EUR"/>
    <x v="4"/>
    <n v="53580"/>
    <s v="LAGARDE ET MEREGNANI SAS"/>
    <n v="26113076"/>
    <s v="Q1 2021"/>
    <s v="EUR"/>
    <n v="25634.67"/>
    <n v="25634.67"/>
    <n v="0"/>
    <n v="25634.67"/>
    <n v="0"/>
    <x v="0"/>
    <m/>
    <m/>
    <m/>
    <m/>
    <s v="none"/>
    <m/>
    <m/>
    <m/>
    <x v="0"/>
    <m/>
    <x v="0"/>
  </r>
  <r>
    <s v="FRA26113076Q2 2021EUR"/>
    <x v="4"/>
    <n v="53580"/>
    <s v="LAGARDE ET MEREGNANI SAS"/>
    <n v="26113076"/>
    <s v="Q2 2021"/>
    <s v="EUR"/>
    <n v="1876.17"/>
    <n v="1876.17"/>
    <n v="0"/>
    <n v="1876.17"/>
    <n v="0"/>
    <x v="0"/>
    <m/>
    <m/>
    <m/>
    <m/>
    <s v="none"/>
    <m/>
    <m/>
    <m/>
    <x v="0"/>
    <m/>
    <x v="0"/>
  </r>
  <r>
    <s v="FRA26113076Q3 2021EUR"/>
    <x v="4"/>
    <n v="53580"/>
    <s v="LAGARDE ET MEREGNANI SAS"/>
    <n v="26113076"/>
    <s v="Q3 2021"/>
    <s v="EUR"/>
    <n v="388.44"/>
    <n v="388.44"/>
    <n v="0"/>
    <n v="388.44"/>
    <n v="0"/>
    <x v="0"/>
    <m/>
    <m/>
    <m/>
    <m/>
    <s v="none"/>
    <m/>
    <m/>
    <m/>
    <x v="0"/>
    <m/>
    <x v="0"/>
  </r>
  <r>
    <s v="FRA26113076Q4 2021EUR"/>
    <x v="4"/>
    <n v="53580"/>
    <s v="LAGARDE ET MEREGNANI SAS"/>
    <n v="26113076"/>
    <s v="Q4 2021"/>
    <s v="EUR"/>
    <n v="6946.47"/>
    <n v="6946.47"/>
    <n v="0"/>
    <n v="6946.47"/>
    <n v="0"/>
    <x v="0"/>
    <m/>
    <m/>
    <m/>
    <m/>
    <s v="none"/>
    <m/>
    <m/>
    <m/>
    <x v="0"/>
    <m/>
    <x v="0"/>
  </r>
  <r>
    <s v="FRA26112012Q0 2021EUR"/>
    <x v="4"/>
    <n v="43558"/>
    <s v="CETEN APAVE INTERNATIONAL"/>
    <n v="26112012"/>
    <s v="Q0 2021"/>
    <s v="EUR"/>
    <n v="7393.65"/>
    <n v="7393.6469999999999"/>
    <n v="2.9999999997016801E-3"/>
    <n v="7393.65"/>
    <n v="0"/>
    <x v="0"/>
    <m/>
    <m/>
    <m/>
    <m/>
    <s v="none"/>
    <s v="Produit"/>
    <s v="Sarah"/>
    <s v="[SB] le calcul à la main correspond bien au report 7393.65. Des ajustements n'auraient pas été facturés?_x000a_[HB] OK  avoir/facture envoyés le 18/05 OK résolu"/>
    <x v="1"/>
    <s v="Helene"/>
    <x v="11"/>
  </r>
  <r>
    <s v="FRA26112012Q1 2021EUR"/>
    <x v="4"/>
    <n v="43558"/>
    <s v="CETEN APAVE INTERNATIONAL"/>
    <n v="26112012"/>
    <s v="Q1 2021"/>
    <s v="EUR"/>
    <n v="20220.5"/>
    <n v="20220.501"/>
    <n v="-1.0000000002037201E-3"/>
    <n v="20220.5"/>
    <n v="0"/>
    <x v="0"/>
    <m/>
    <m/>
    <m/>
    <m/>
    <s v="none"/>
    <m/>
    <m/>
    <m/>
    <x v="0"/>
    <m/>
    <x v="0"/>
  </r>
  <r>
    <s v="FRA26112012Q2 2021EUR"/>
    <x v="4"/>
    <n v="43558"/>
    <s v="CETEN APAVE INTERNATIONAL"/>
    <n v="26112012"/>
    <s v="Q2 2021"/>
    <s v="EUR"/>
    <n v="16984.689999999999"/>
    <n v="16984.683000000001"/>
    <n v="6.9999999977881002E-3"/>
    <n v="16984.689999999999"/>
    <n v="0"/>
    <x v="0"/>
    <m/>
    <m/>
    <m/>
    <m/>
    <s v="none"/>
    <m/>
    <m/>
    <m/>
    <x v="0"/>
    <m/>
    <x v="0"/>
  </r>
  <r>
    <s v="FRA26112012Q3 2021EUR"/>
    <x v="4"/>
    <n v="43558"/>
    <s v="CETEN APAVE INTERNATIONAL"/>
    <n v="26112012"/>
    <s v="Q3 2021"/>
    <s v="EUR"/>
    <n v="18332.900000000001"/>
    <n v="18332.896499999999"/>
    <n v="3.5000000025320302E-3"/>
    <n v="18332.900000000001"/>
    <n v="0"/>
    <x v="0"/>
    <m/>
    <m/>
    <m/>
    <m/>
    <s v="none"/>
    <m/>
    <m/>
    <m/>
    <x v="0"/>
    <m/>
    <x v="0"/>
  </r>
  <r>
    <s v="FRA26112012Q4 2021EUR"/>
    <x v="4"/>
    <n v="43558"/>
    <s v="CETEN APAVE INTERNATIONAL"/>
    <n v="26112012"/>
    <s v="Q4 2021"/>
    <s v="EUR"/>
    <n v="32432.14"/>
    <n v="32432.134999999998"/>
    <n v="5.0000000010186297E-3"/>
    <n v="32432.14"/>
    <n v="0"/>
    <x v="0"/>
    <m/>
    <m/>
    <m/>
    <m/>
    <s v="none"/>
    <s v="Hexa"/>
    <m/>
    <s v="[HB] : les CA des sous services n'étaient pas égaux dans Billing =&gt; OK résolue"/>
    <x v="0"/>
    <m/>
    <x v="0"/>
  </r>
  <r>
    <s v="FRA26121021Q0 2021EUR"/>
    <x v="4"/>
    <n v="45242"/>
    <s v="M.C.O.(MENUISERIE CHARPENTE ORVALTAISE)"/>
    <n v="26121021"/>
    <s v="Q0 2021"/>
    <s v="EUR"/>
    <n v="732.67"/>
    <n v="732.67830000000004"/>
    <n v="-8.2999999999628891E-3"/>
    <n v="732.67"/>
    <n v="0"/>
    <x v="0"/>
    <m/>
    <m/>
    <m/>
    <m/>
    <s v="none"/>
    <m/>
    <m/>
    <m/>
    <x v="0"/>
    <m/>
    <x v="0"/>
  </r>
  <r>
    <s v="FRA26121021Q1 2021EUR"/>
    <x v="4"/>
    <n v="45242"/>
    <s v="M.C.O.(MENUISERIE CHARPENTE ORVALTAISE)"/>
    <n v="26121021"/>
    <s v="Q1 2021"/>
    <s v="EUR"/>
    <n v="2351.31"/>
    <n v="2351.31"/>
    <n v="0"/>
    <n v="2351.31"/>
    <n v="0"/>
    <x v="0"/>
    <m/>
    <m/>
    <m/>
    <m/>
    <s v="none"/>
    <m/>
    <m/>
    <m/>
    <x v="0"/>
    <m/>
    <x v="0"/>
  </r>
  <r>
    <s v="FRA26121021Q2 2021EUR"/>
    <x v="4"/>
    <n v="45242"/>
    <s v="M.C.O.(MENUISERIE CHARPENTE ORVALTAISE)"/>
    <n v="26121021"/>
    <s v="Q2 2021"/>
    <s v="EUR"/>
    <n v="749.87"/>
    <n v="749.86500000000001"/>
    <n v="4.9999999999954499E-3"/>
    <n v="749.87"/>
    <n v="0"/>
    <x v="0"/>
    <m/>
    <m/>
    <m/>
    <m/>
    <s v="none"/>
    <m/>
    <m/>
    <m/>
    <x v="0"/>
    <m/>
    <x v="0"/>
  </r>
  <r>
    <s v="FRA26121021Q4 2021EUR"/>
    <x v="4"/>
    <n v="45242"/>
    <s v="M.C.O.(MENUISERIE CHARPENTE ORVALTAISE)"/>
    <n v="26121021"/>
    <s v="Q4 2021"/>
    <s v="EUR"/>
    <n v="431.38"/>
    <n v="431.37569999999999"/>
    <n v="4.3000000000006297E-3"/>
    <n v="431.38"/>
    <n v="0"/>
    <x v="0"/>
    <m/>
    <m/>
    <m/>
    <m/>
    <s v="none"/>
    <m/>
    <m/>
    <m/>
    <x v="0"/>
    <m/>
    <x v="0"/>
  </r>
  <r>
    <s v="FRA26138028Q0 2021EUR"/>
    <x v="4"/>
    <n v="43562"/>
    <s v="KALHYGE"/>
    <n v="26138028"/>
    <s v="Q0 2021"/>
    <s v="EUR"/>
    <n v="2815.18"/>
    <n v="2815.1768000000002"/>
    <n v="3.2000000001062199E-3"/>
    <n v="2815.18"/>
    <n v="0"/>
    <x v="0"/>
    <m/>
    <m/>
    <m/>
    <m/>
    <s v="none"/>
    <m/>
    <m/>
    <m/>
    <x v="0"/>
    <m/>
    <x v="0"/>
  </r>
  <r>
    <s v="FRA26138028Q1 2021EUR"/>
    <x v="4"/>
    <n v="43562"/>
    <s v="KALHYGE"/>
    <n v="26138028"/>
    <s v="Q1 2021"/>
    <s v="EUR"/>
    <n v="28929.09"/>
    <n v="28929.0942"/>
    <n v="-4.1999999994004602E-3"/>
    <n v="28929.09"/>
    <n v="0"/>
    <x v="0"/>
    <m/>
    <m/>
    <m/>
    <m/>
    <s v="none"/>
    <m/>
    <m/>
    <m/>
    <x v="0"/>
    <m/>
    <x v="0"/>
  </r>
  <r>
    <s v="FRA26138028Q2 2021EUR"/>
    <x v="4"/>
    <n v="43562"/>
    <s v="KALHYGE"/>
    <n v="26138028"/>
    <s v="Q2 2021"/>
    <s v="EUR"/>
    <n v="40474.9"/>
    <n v="40474.898200000003"/>
    <n v="1.7999999981839199E-3"/>
    <n v="40474.9"/>
    <n v="0"/>
    <x v="0"/>
    <m/>
    <m/>
    <m/>
    <m/>
    <s v="none"/>
    <m/>
    <m/>
    <m/>
    <x v="0"/>
    <m/>
    <x v="0"/>
  </r>
  <r>
    <s v="FRA26138028Q3 2021EUR"/>
    <x v="4"/>
    <n v="43562"/>
    <s v="KALHYGE"/>
    <n v="26138028"/>
    <s v="Q3 2021"/>
    <s v="EUR"/>
    <n v="91167.72"/>
    <n v="91167.720100000006"/>
    <n v="-1.00000004749745E-4"/>
    <n v="91167.72"/>
    <n v="0"/>
    <x v="0"/>
    <m/>
    <m/>
    <m/>
    <m/>
    <s v="none"/>
    <m/>
    <m/>
    <m/>
    <x v="0"/>
    <m/>
    <x v="0"/>
  </r>
  <r>
    <s v="FRA26138028Q4 2021EUR"/>
    <x v="4"/>
    <n v="43562"/>
    <s v="KALHYGE"/>
    <n v="26138028"/>
    <s v="Q4 2021"/>
    <s v="EUR"/>
    <n v="81795.839999999997"/>
    <n v="81795.837400000004"/>
    <n v="2.6000000070780498E-3"/>
    <n v="81795.839999999997"/>
    <n v="0"/>
    <x v="0"/>
    <m/>
    <m/>
    <m/>
    <m/>
    <s v="none"/>
    <m/>
    <m/>
    <m/>
    <x v="0"/>
    <m/>
    <x v="0"/>
  </r>
  <r>
    <s v="FRA26113020Q0 2021EUR"/>
    <x v="4"/>
    <n v="54595"/>
    <s v="BALAS"/>
    <n v="26113020"/>
    <s v="Q0 2021"/>
    <s v="EUR"/>
    <n v="2001.31"/>
    <n v="2001.3094000000001"/>
    <n v="5.9999999984938703E-4"/>
    <n v="2001.31"/>
    <n v="0"/>
    <x v="0"/>
    <m/>
    <m/>
    <m/>
    <m/>
    <s v="none"/>
    <m/>
    <m/>
    <m/>
    <x v="0"/>
    <m/>
    <x v="0"/>
  </r>
  <r>
    <s v="FRA26113020Q1 2021EUR"/>
    <x v="4"/>
    <n v="54595"/>
    <s v="BALAS"/>
    <n v="26113020"/>
    <s v="Q1 2021"/>
    <s v="EUR"/>
    <n v="491.35"/>
    <n v="491.34640000000002"/>
    <n v="3.6000000000058199E-3"/>
    <n v="491.35"/>
    <n v="0"/>
    <x v="0"/>
    <m/>
    <m/>
    <m/>
    <m/>
    <s v="none"/>
    <m/>
    <m/>
    <m/>
    <x v="0"/>
    <m/>
    <x v="0"/>
  </r>
  <r>
    <s v="FRA26113020Q2 2021EUR"/>
    <x v="4"/>
    <n v="54595"/>
    <s v="BALAS"/>
    <n v="26113020"/>
    <s v="Q2 2021"/>
    <s v="EUR"/>
    <n v="1107.56"/>
    <n v="1107.5607"/>
    <n v="-7.0000000005165897E-4"/>
    <n v="1107.56"/>
    <n v="0"/>
    <x v="0"/>
    <m/>
    <m/>
    <m/>
    <m/>
    <s v="none"/>
    <m/>
    <m/>
    <m/>
    <x v="0"/>
    <m/>
    <x v="0"/>
  </r>
  <r>
    <s v="FRA26113020Q3 2021EUR"/>
    <x v="4"/>
    <n v="54595"/>
    <s v="BALAS"/>
    <n v="26113020"/>
    <s v="Q3 2021"/>
    <s v="EUR"/>
    <n v="421.85"/>
    <n v="421.85430000000002"/>
    <n v="-4.3000000000006297E-3"/>
    <n v="421.85"/>
    <n v="0"/>
    <x v="0"/>
    <m/>
    <m/>
    <m/>
    <m/>
    <s v="none"/>
    <m/>
    <m/>
    <m/>
    <x v="0"/>
    <m/>
    <x v="0"/>
  </r>
  <r>
    <s v="FRA26113020Q4 2021EUR"/>
    <x v="4"/>
    <n v="54595"/>
    <s v="BALAS"/>
    <n v="26113020"/>
    <s v="Q4 2021"/>
    <s v="EUR"/>
    <n v="1351.09"/>
    <n v="1351.085"/>
    <n v="5.0000000001091298E-3"/>
    <n v="1351.09"/>
    <n v="0"/>
    <x v="0"/>
    <m/>
    <m/>
    <m/>
    <m/>
    <s v="none"/>
    <m/>
    <m/>
    <m/>
    <x v="0"/>
    <m/>
    <x v="0"/>
  </r>
  <r>
    <s v="FRA26315097Q0 2021EUR"/>
    <x v="4"/>
    <n v="55567"/>
    <s v="MRG (MODERN RESTAURATION GESTION)"/>
    <n v="26315097"/>
    <s v="Q0 2021"/>
    <s v="EUR"/>
    <n v="25720.74"/>
    <n v="25720.736700000001"/>
    <n v="3.3000000003085002E-3"/>
    <n v="25720.74"/>
    <n v="0"/>
    <x v="0"/>
    <m/>
    <m/>
    <m/>
    <m/>
    <s v="none"/>
    <m/>
    <m/>
    <m/>
    <x v="0"/>
    <m/>
    <x v="0"/>
  </r>
  <r>
    <s v="FRA26315097Q1 2021EUR"/>
    <x v="4"/>
    <n v="55567"/>
    <s v="MRG (MODERN RESTAURATION GESTION)"/>
    <n v="26315097"/>
    <s v="Q1 2021"/>
    <s v="EUR"/>
    <n v="35776.11"/>
    <n v="35776.097399999999"/>
    <n v="1.26000000018393E-2"/>
    <n v="35776.11"/>
    <n v="0"/>
    <x v="0"/>
    <m/>
    <m/>
    <m/>
    <m/>
    <s v="none"/>
    <m/>
    <m/>
    <m/>
    <x v="0"/>
    <m/>
    <x v="0"/>
  </r>
  <r>
    <s v="FRA26315097Q2 2021EUR"/>
    <x v="4"/>
    <n v="55567"/>
    <s v="MRG (MODERN RESTAURATION GESTION)"/>
    <n v="26315097"/>
    <s v="Q2 2021"/>
    <s v="EUR"/>
    <n v="16509.330000000002"/>
    <n v="16509.336299999999"/>
    <n v="-6.2999999972816996E-3"/>
    <n v="16509.330000000002"/>
    <n v="0"/>
    <x v="0"/>
    <m/>
    <m/>
    <m/>
    <m/>
    <s v="none"/>
    <m/>
    <m/>
    <m/>
    <x v="0"/>
    <m/>
    <x v="0"/>
  </r>
  <r>
    <s v="FRA26315097Q3 2021EUR"/>
    <x v="4"/>
    <n v="55567"/>
    <s v="MRG (MODERN RESTAURATION GESTION)"/>
    <n v="26315097"/>
    <s v="Q3 2021"/>
    <s v="EUR"/>
    <n v="42361.62"/>
    <n v="42361.631399999998"/>
    <n v="-1.13999999957741E-2"/>
    <n v="42361.62"/>
    <n v="0"/>
    <x v="0"/>
    <m/>
    <m/>
    <m/>
    <m/>
    <s v="none"/>
    <m/>
    <m/>
    <m/>
    <x v="0"/>
    <m/>
    <x v="0"/>
  </r>
  <r>
    <s v="FRA26315097Q4 2021EUR"/>
    <x v="4"/>
    <n v="55567"/>
    <s v="MRG (MODERN RESTAURATION GESTION)"/>
    <n v="26315097"/>
    <s v="Q4 2021"/>
    <s v="EUR"/>
    <n v="18915.27"/>
    <n v="18915.261299999998"/>
    <n v="8.7000000021362194E-3"/>
    <n v="18915.27"/>
    <n v="0"/>
    <x v="0"/>
    <m/>
    <m/>
    <m/>
    <m/>
    <s v="none"/>
    <m/>
    <m/>
    <m/>
    <x v="0"/>
    <m/>
    <x v="0"/>
  </r>
  <r>
    <s v="FRA26068093Q0 2021EUR"/>
    <x v="4"/>
    <n v="57839"/>
    <s v="ARCHIMEST"/>
    <n v="26068093"/>
    <s v="Q0 2021"/>
    <s v="EUR"/>
    <n v="152.04"/>
    <n v="152.0436"/>
    <n v="-3.6000000000058199E-3"/>
    <n v="152.04"/>
    <n v="0"/>
    <x v="0"/>
    <m/>
    <m/>
    <m/>
    <m/>
    <s v="none"/>
    <m/>
    <m/>
    <m/>
    <x v="0"/>
    <m/>
    <x v="0"/>
  </r>
  <r>
    <s v="FRA26068093Q1 2021EUR"/>
    <x v="4"/>
    <n v="57839"/>
    <s v="ARCHIMEST"/>
    <n v="26068093"/>
    <s v="Q1 2021"/>
    <s v="EUR"/>
    <n v="9608.2000000000007"/>
    <n v="9608.2037999999993"/>
    <n v="-3.7999999985913698E-3"/>
    <n v="9608.2000000000007"/>
    <n v="0"/>
    <x v="0"/>
    <m/>
    <m/>
    <m/>
    <m/>
    <s v="none"/>
    <m/>
    <m/>
    <m/>
    <x v="0"/>
    <m/>
    <x v="0"/>
  </r>
  <r>
    <s v="FRA26068093Q2 2021EUR"/>
    <x v="4"/>
    <n v="57839"/>
    <s v="ARCHIMEST"/>
    <n v="26068093"/>
    <s v="Q2 2021"/>
    <s v="EUR"/>
    <n v="1993.37"/>
    <n v="1993.3704"/>
    <n v="-4.0000000012696503E-4"/>
    <n v="1993.37"/>
    <n v="0"/>
    <x v="0"/>
    <m/>
    <m/>
    <m/>
    <m/>
    <s v="none"/>
    <m/>
    <m/>
    <m/>
    <x v="0"/>
    <m/>
    <x v="0"/>
  </r>
  <r>
    <s v="FRA26068093Q3 2021EUR"/>
    <x v="4"/>
    <n v="57839"/>
    <s v="ARCHIMEST"/>
    <n v="26068093"/>
    <s v="Q3 2021"/>
    <s v="EUR"/>
    <n v="39.36"/>
    <n v="39.36"/>
    <n v="0"/>
    <n v="39.36"/>
    <n v="0"/>
    <x v="0"/>
    <m/>
    <m/>
    <m/>
    <m/>
    <s v="none"/>
    <m/>
    <m/>
    <m/>
    <x v="0"/>
    <m/>
    <x v="0"/>
  </r>
  <r>
    <s v="FRA26068093Q4 2021EUR"/>
    <x v="4"/>
    <n v="57839"/>
    <s v="ARCHIMEST"/>
    <n v="26068093"/>
    <s v="Q4 2021"/>
    <s v="EUR"/>
    <n v="114.04"/>
    <n v="114.04259999999999"/>
    <n v="-2.5999999999868299E-3"/>
    <n v="114.04"/>
    <n v="0"/>
    <x v="0"/>
    <m/>
    <m/>
    <m/>
    <m/>
    <s v="none"/>
    <m/>
    <m/>
    <m/>
    <x v="0"/>
    <m/>
    <x v="0"/>
  </r>
  <r>
    <s v="FRA26315098Q0 2021EUR"/>
    <x v="4"/>
    <n v="43528"/>
    <s v="CAEN FROID"/>
    <n v="26315098"/>
    <s v="Q0 2021"/>
    <s v="EUR"/>
    <n v="1844.79"/>
    <n v="1844.796"/>
    <n v="-6.0000000000854899E-3"/>
    <n v="1844.79"/>
    <n v="0"/>
    <x v="0"/>
    <m/>
    <m/>
    <m/>
    <m/>
    <s v="none"/>
    <m/>
    <m/>
    <m/>
    <x v="0"/>
    <m/>
    <x v="0"/>
  </r>
  <r>
    <s v="FRA26315098Q1 2021EUR"/>
    <x v="4"/>
    <n v="43528"/>
    <s v="CAEN FROID"/>
    <n v="26315098"/>
    <s v="Q1 2021"/>
    <s v="EUR"/>
    <n v="322.74"/>
    <n v="322.74"/>
    <n v="0"/>
    <n v="322.74"/>
    <n v="0"/>
    <x v="0"/>
    <m/>
    <m/>
    <m/>
    <m/>
    <s v="none"/>
    <m/>
    <m/>
    <m/>
    <x v="0"/>
    <m/>
    <x v="0"/>
  </r>
  <r>
    <s v="FRA26315098Q2 2021EUR"/>
    <x v="4"/>
    <n v="43528"/>
    <s v="CAEN FROID"/>
    <n v="26315098"/>
    <s v="Q2 2021"/>
    <s v="EUR"/>
    <n v="480.09"/>
    <n v="480.09"/>
    <n v="0"/>
    <n v="480.09"/>
    <n v="0"/>
    <x v="0"/>
    <m/>
    <m/>
    <m/>
    <m/>
    <s v="none"/>
    <m/>
    <m/>
    <m/>
    <x v="0"/>
    <m/>
    <x v="0"/>
  </r>
  <r>
    <s v="FRA26315098Q3 2021EUR"/>
    <x v="4"/>
    <n v="43528"/>
    <s v="CAEN FROID"/>
    <n v="26315098"/>
    <s v="Q3 2021"/>
    <s v="EUR"/>
    <n v="506.31"/>
    <n v="506.31"/>
    <n v="0"/>
    <n v="506.31"/>
    <n v="0"/>
    <x v="0"/>
    <m/>
    <m/>
    <m/>
    <m/>
    <s v="none"/>
    <m/>
    <m/>
    <m/>
    <x v="0"/>
    <m/>
    <x v="0"/>
  </r>
  <r>
    <s v="FRA26315098Q4 2021EUR"/>
    <x v="4"/>
    <n v="43528"/>
    <s v="CAEN FROID"/>
    <n v="26315098"/>
    <s v="Q4 2021"/>
    <s v="EUR"/>
    <n v="1070.49"/>
    <n v="1070.49"/>
    <n v="0"/>
    <n v="1070.49"/>
    <n v="0"/>
    <x v="0"/>
    <m/>
    <m/>
    <m/>
    <m/>
    <s v="none"/>
    <m/>
    <m/>
    <m/>
    <x v="0"/>
    <m/>
    <x v="0"/>
  </r>
  <r>
    <s v="FRA27280107Q1 2021EUR"/>
    <x v="4"/>
    <n v="45515"/>
    <s v="GC2M"/>
    <n v="27280107"/>
    <s v="Q1 2021"/>
    <s v="EUR"/>
    <n v="705.32"/>
    <n v="705.32"/>
    <n v="0"/>
    <n v="705.32"/>
    <n v="0"/>
    <x v="0"/>
    <m/>
    <m/>
    <m/>
    <m/>
    <s v="none"/>
    <m/>
    <m/>
    <m/>
    <x v="0"/>
    <m/>
    <x v="0"/>
  </r>
  <r>
    <s v="FRA27280107Q2 2021EUR"/>
    <x v="4"/>
    <n v="45515"/>
    <s v="GC2M"/>
    <n v="27280107"/>
    <s v="Q2 2021"/>
    <s v="EUR"/>
    <n v="313.87"/>
    <n v="313.86"/>
    <n v="9.9999999999908998E-3"/>
    <n v="313.87"/>
    <n v="0"/>
    <x v="0"/>
    <m/>
    <m/>
    <m/>
    <m/>
    <s v="none"/>
    <m/>
    <m/>
    <m/>
    <x v="0"/>
    <m/>
    <x v="0"/>
  </r>
  <r>
    <s v="FRA27280107Q3 2021EUR"/>
    <x v="4"/>
    <n v="45515"/>
    <s v="GC2M"/>
    <n v="27280107"/>
    <s v="Q3 2021"/>
    <s v="EUR"/>
    <n v="353.27"/>
    <n v="353.26"/>
    <n v="9.9999999999908998E-3"/>
    <n v="353.27"/>
    <n v="0"/>
    <x v="0"/>
    <m/>
    <m/>
    <m/>
    <m/>
    <s v="none"/>
    <m/>
    <m/>
    <m/>
    <x v="0"/>
    <m/>
    <x v="0"/>
  </r>
  <r>
    <s v="FRA27280107Q4 2021EUR"/>
    <x v="4"/>
    <n v="45515"/>
    <s v="GC2M"/>
    <n v="27280107"/>
    <s v="Q4 2021"/>
    <s v="EUR"/>
    <n v="324.70999999999998"/>
    <n v="324.7"/>
    <n v="9.9999999999908998E-3"/>
    <n v="324.70999999999998"/>
    <n v="0"/>
    <x v="0"/>
    <m/>
    <m/>
    <m/>
    <m/>
    <s v="none"/>
    <m/>
    <m/>
    <m/>
    <x v="0"/>
    <m/>
    <x v="0"/>
  </r>
  <r>
    <s v="FRA17221016Q1 2021EUR"/>
    <x v="4"/>
    <n v="51584"/>
    <s v="KAVIARI"/>
    <n v="17221016"/>
    <s v="Q1 2021"/>
    <s v="EUR"/>
    <n v="239.28"/>
    <n v="239.28"/>
    <n v="0"/>
    <n v="239.28"/>
    <n v="0"/>
    <x v="0"/>
    <m/>
    <m/>
    <m/>
    <m/>
    <s v="none"/>
    <m/>
    <m/>
    <m/>
    <x v="0"/>
    <m/>
    <x v="0"/>
  </r>
  <r>
    <s v="FRA17221016Q2 2021EUR"/>
    <x v="4"/>
    <n v="51584"/>
    <s v="KAVIARI"/>
    <n v="17221016"/>
    <s v="Q2 2021"/>
    <s v="EUR"/>
    <n v="1641.75"/>
    <n v="1641.75"/>
    <n v="0"/>
    <n v="1641.75"/>
    <n v="0"/>
    <x v="0"/>
    <m/>
    <m/>
    <m/>
    <m/>
    <s v="none"/>
    <m/>
    <m/>
    <m/>
    <x v="0"/>
    <m/>
    <x v="0"/>
  </r>
  <r>
    <s v="FRA17221016Q3 2021EUR"/>
    <x v="4"/>
    <n v="51584"/>
    <s v="KAVIARI"/>
    <n v="17221016"/>
    <s v="Q3 2021"/>
    <s v="EUR"/>
    <n v="2195.19"/>
    <n v="2195.19"/>
    <n v="0"/>
    <n v="2195.19"/>
    <n v="0"/>
    <x v="0"/>
    <m/>
    <m/>
    <m/>
    <m/>
    <s v="none"/>
    <m/>
    <m/>
    <m/>
    <x v="0"/>
    <m/>
    <x v="0"/>
  </r>
  <r>
    <s v="FRA17221016Q4 2021EUR"/>
    <x v="4"/>
    <n v="51584"/>
    <s v="KAVIARI"/>
    <n v="17221016"/>
    <s v="Q4 2021"/>
    <s v="EUR"/>
    <n v="1732.92"/>
    <n v="1732.92"/>
    <n v="0"/>
    <n v="1732.92"/>
    <n v="0"/>
    <x v="0"/>
    <m/>
    <m/>
    <m/>
    <m/>
    <s v="none"/>
    <m/>
    <m/>
    <m/>
    <x v="0"/>
    <m/>
    <x v="0"/>
  </r>
  <r>
    <s v="FRA27263095Q1 2021EUR"/>
    <x v="4"/>
    <n v="53989"/>
    <s v="AARON PROTECTION SECURITE (A.P.S)"/>
    <n v="27263095"/>
    <s v="Q1 2021"/>
    <s v="EUR"/>
    <n v="13281.08"/>
    <n v="13281.083000000001"/>
    <n v="-3.00000000061118E-3"/>
    <n v="13281.08"/>
    <n v="0"/>
    <x v="0"/>
    <m/>
    <m/>
    <m/>
    <m/>
    <s v="none"/>
    <m/>
    <m/>
    <m/>
    <x v="0"/>
    <m/>
    <x v="0"/>
  </r>
  <r>
    <s v="FRA27263095Q2 2021EUR"/>
    <x v="4"/>
    <n v="53989"/>
    <s v="AARON PROTECTION SECURITE (A.P.S)"/>
    <n v="27263095"/>
    <s v="Q2 2021"/>
    <s v="EUR"/>
    <n v="13960.42"/>
    <n v="13960.4252"/>
    <n v="-5.1999999996041801E-3"/>
    <n v="13960.42"/>
    <n v="0"/>
    <x v="0"/>
    <m/>
    <m/>
    <m/>
    <m/>
    <s v="none"/>
    <m/>
    <m/>
    <m/>
    <x v="0"/>
    <m/>
    <x v="0"/>
  </r>
  <r>
    <s v="FRA27263095Q3 2021EUR"/>
    <x v="4"/>
    <n v="53989"/>
    <s v="AARON PROTECTION SECURITE (A.P.S)"/>
    <n v="27263095"/>
    <s v="Q3 2021"/>
    <s v="EUR"/>
    <n v="15358.12"/>
    <n v="15358.1134"/>
    <n v="6.6000000006170003E-3"/>
    <n v="15358.12"/>
    <n v="0"/>
    <x v="0"/>
    <m/>
    <m/>
    <m/>
    <m/>
    <s v="none"/>
    <m/>
    <m/>
    <m/>
    <x v="0"/>
    <m/>
    <x v="0"/>
  </r>
  <r>
    <s v="FRA27263095Q4 2021EUR"/>
    <x v="4"/>
    <n v="53989"/>
    <s v="AARON PROTECTION SECURITE (A.P.S)"/>
    <n v="27263095"/>
    <s v="Q4 2021"/>
    <s v="EUR"/>
    <n v="15305.72"/>
    <n v="15305.7232"/>
    <n v="-3.2000000010157202E-3"/>
    <n v="15305.72"/>
    <n v="0"/>
    <x v="0"/>
    <m/>
    <m/>
    <m/>
    <m/>
    <s v="none"/>
    <m/>
    <m/>
    <m/>
    <x v="0"/>
    <m/>
    <x v="0"/>
  </r>
  <r>
    <s v="FRA2196406475 MAINTENANCEQ1 2021EUR"/>
    <x v="4"/>
    <n v="53927"/>
    <s v="DETECT PRO SECURITE"/>
    <s v="2196406475 MAINTENANCE"/>
    <s v="Q1 2021"/>
    <s v="EUR"/>
    <n v="552.42999999999995"/>
    <n v="552.4348"/>
    <n v="-4.8000000000456497E-3"/>
    <n v="552.42999999999995"/>
    <n v="0"/>
    <x v="0"/>
    <m/>
    <m/>
    <m/>
    <m/>
    <s v="none"/>
    <m/>
    <m/>
    <m/>
    <x v="0"/>
    <m/>
    <x v="0"/>
  </r>
  <r>
    <s v="FRA2196406475 MAINTENANCEQ2 2021EUR"/>
    <x v="4"/>
    <n v="53927"/>
    <s v="DETECT PRO SECURITE"/>
    <s v="2196406475 MAINTENANCE"/>
    <s v="Q2 2021"/>
    <s v="EUR"/>
    <n v="804.34"/>
    <n v="804.3356"/>
    <n v="4.4000000000323702E-3"/>
    <n v="804.34"/>
    <n v="0"/>
    <x v="0"/>
    <m/>
    <m/>
    <m/>
    <m/>
    <s v="none"/>
    <m/>
    <m/>
    <m/>
    <x v="0"/>
    <m/>
    <x v="0"/>
  </r>
  <r>
    <s v="FRA2196406475 MAINTENANCEQ3 2021EUR"/>
    <x v="4"/>
    <n v="53927"/>
    <s v="DETECT PRO SECURITE"/>
    <s v="2196406475 MAINTENANCE"/>
    <s v="Q3 2021"/>
    <s v="EUR"/>
    <n v="919.18"/>
    <n v="919.17840000000001"/>
    <n v="1.5999999999394201E-3"/>
    <n v="919.18"/>
    <n v="0"/>
    <x v="0"/>
    <m/>
    <m/>
    <m/>
    <m/>
    <s v="none"/>
    <m/>
    <m/>
    <m/>
    <x v="0"/>
    <m/>
    <x v="0"/>
  </r>
  <r>
    <s v="FRA2196406475 MAINTENANCEQ4 2021EUR"/>
    <x v="4"/>
    <n v="53927"/>
    <s v="DETECT PRO SECURITE"/>
    <s v="2196406475 MAINTENANCE"/>
    <s v="Q4 2021"/>
    <s v="EUR"/>
    <n v="2320.42"/>
    <n v="2320.4236000000001"/>
    <n v="-3.6000000000058199E-3"/>
    <n v="2320.42"/>
    <n v="0"/>
    <x v="0"/>
    <m/>
    <m/>
    <m/>
    <m/>
    <s v="none"/>
    <m/>
    <m/>
    <m/>
    <x v="0"/>
    <m/>
    <x v="0"/>
  </r>
  <r>
    <s v="FRA2196406476 TRAVAUXQ1 2021EUR"/>
    <x v="4"/>
    <n v="53927"/>
    <s v="DETECT PRO SECURITE"/>
    <s v="2196406476 TRAVAUX"/>
    <s v="Q1 2021"/>
    <s v="EUR"/>
    <n v="55.99"/>
    <n v="55.992800000000003"/>
    <n v="-2.8000000000005798E-3"/>
    <n v="55.99"/>
    <n v="0"/>
    <x v="0"/>
    <m/>
    <m/>
    <m/>
    <m/>
    <s v="none"/>
    <m/>
    <m/>
    <m/>
    <x v="0"/>
    <m/>
    <x v="0"/>
  </r>
  <r>
    <s v="FRA2196406476 TRAVAUXQ2 2021EUR"/>
    <x v="4"/>
    <n v="53927"/>
    <s v="DETECT PRO SECURITE"/>
    <s v="2196406476 TRAVAUX"/>
    <s v="Q2 2021"/>
    <s v="EUR"/>
    <n v="1952.02"/>
    <n v="1952.0219999999999"/>
    <n v="-1.9999999999527002E-3"/>
    <n v="1952.02"/>
    <n v="0"/>
    <x v="0"/>
    <m/>
    <m/>
    <m/>
    <m/>
    <s v="none"/>
    <m/>
    <m/>
    <m/>
    <x v="0"/>
    <m/>
    <x v="0"/>
  </r>
  <r>
    <s v="FRA2196406476 TRAVAUXQ3 2021EUR"/>
    <x v="4"/>
    <n v="53927"/>
    <s v="DETECT PRO SECURITE"/>
    <s v="2196406476 TRAVAUX"/>
    <s v="Q3 2021"/>
    <s v="EUR"/>
    <n v="1394.3"/>
    <n v="1394.3012000000001"/>
    <n v="-1.2000000001535201E-3"/>
    <n v="1394.3"/>
    <n v="0"/>
    <x v="0"/>
    <m/>
    <m/>
    <m/>
    <m/>
    <s v="none"/>
    <m/>
    <m/>
    <m/>
    <x v="0"/>
    <m/>
    <x v="0"/>
  </r>
  <r>
    <s v="FRA2196406476 TRAVAUXQ4 2021EUR"/>
    <x v="4"/>
    <n v="53927"/>
    <s v="DETECT PRO SECURITE"/>
    <s v="2196406476 TRAVAUX"/>
    <s v="Q4 2021"/>
    <s v="EUR"/>
    <n v="5.36"/>
    <n v="5.3608000000000002"/>
    <n v="-7.9999999999991103E-4"/>
    <n v="5.36"/>
    <n v="0"/>
    <x v="0"/>
    <m/>
    <m/>
    <m/>
    <m/>
    <s v="none"/>
    <m/>
    <m/>
    <m/>
    <x v="0"/>
    <m/>
    <x v="0"/>
  </r>
  <r>
    <s v="FRA28238004Q0 2021EUR"/>
    <x v="4"/>
    <n v="43961"/>
    <s v="LOOMIS FRANCE"/>
    <n v="28238004"/>
    <s v="Q0 2021"/>
    <s v="EUR"/>
    <n v="6420.62"/>
    <n v="6420.6193999999996"/>
    <n v="6.0000000030413503E-4"/>
    <n v="6420.62"/>
    <n v="0"/>
    <x v="0"/>
    <m/>
    <m/>
    <m/>
    <m/>
    <s v="none"/>
    <m/>
    <m/>
    <m/>
    <x v="0"/>
    <m/>
    <x v="0"/>
  </r>
  <r>
    <s v="FRA28238004Q1 2021EUR"/>
    <x v="4"/>
    <n v="43961"/>
    <s v="LOOMIS FRANCE"/>
    <n v="28238004"/>
    <s v="Q1 2021"/>
    <s v="EUR"/>
    <n v="2184.9299999999998"/>
    <n v="2184.9301999999998"/>
    <n v="-1.99999999949795E-4"/>
    <n v="2184.9299999999998"/>
    <n v="0"/>
    <x v="0"/>
    <m/>
    <m/>
    <m/>
    <m/>
    <s v="none"/>
    <m/>
    <m/>
    <m/>
    <x v="0"/>
    <m/>
    <x v="0"/>
  </r>
  <r>
    <s v="FRA28238004Q2 2021EUR"/>
    <x v="4"/>
    <n v="43961"/>
    <s v="LOOMIS FRANCE"/>
    <n v="28238004"/>
    <s v="Q2 2021"/>
    <s v="EUR"/>
    <n v="3255.75"/>
    <n v="3255.7489999999998"/>
    <n v="1.0000000002037201E-3"/>
    <n v="3255.75"/>
    <n v="0"/>
    <x v="0"/>
    <m/>
    <m/>
    <m/>
    <m/>
    <s v="none"/>
    <m/>
    <m/>
    <m/>
    <x v="0"/>
    <m/>
    <x v="0"/>
  </r>
  <r>
    <s v="FRA28238004Q3 2021EUR"/>
    <x v="4"/>
    <n v="43961"/>
    <s v="LOOMIS FRANCE"/>
    <n v="28238004"/>
    <s v="Q3 2021"/>
    <s v="EUR"/>
    <n v="4355.74"/>
    <n v="4355.7398000000003"/>
    <n v="1.99999999495048E-4"/>
    <n v="4355.74"/>
    <n v="0"/>
    <x v="0"/>
    <m/>
    <m/>
    <m/>
    <m/>
    <s v="none"/>
    <m/>
    <m/>
    <m/>
    <x v="0"/>
    <m/>
    <x v="0"/>
  </r>
  <r>
    <s v="FRA28238004Q4 2021EUR"/>
    <x v="4"/>
    <n v="43961"/>
    <s v="LOOMIS FRANCE"/>
    <n v="28238004"/>
    <s v="Q4 2021"/>
    <s v="EUR"/>
    <n v="6358.36"/>
    <n v="6358.3620000000001"/>
    <n v="-1.9999999994979498E-3"/>
    <n v="6358.36"/>
    <n v="0"/>
    <x v="0"/>
    <m/>
    <m/>
    <m/>
    <m/>
    <s v="none"/>
    <m/>
    <m/>
    <m/>
    <x v="0"/>
    <m/>
    <x v="0"/>
  </r>
  <r>
    <s v="FRA2205106589Q0 2021EUR"/>
    <x v="4"/>
    <n v="56566"/>
    <s v="LE FROID MEDITERRANEEN"/>
    <n v="2205106589"/>
    <s v="Q0 2021"/>
    <s v="EUR"/>
    <n v="115.8"/>
    <n v="115.79940000000001"/>
    <n v="5.9999999999149601E-4"/>
    <n v="115.8"/>
    <n v="0"/>
    <x v="0"/>
    <m/>
    <m/>
    <m/>
    <m/>
    <s v="none"/>
    <m/>
    <m/>
    <m/>
    <x v="0"/>
    <m/>
    <x v="0"/>
  </r>
  <r>
    <s v="FRA2205106589Q1 2021EUR"/>
    <x v="4"/>
    <n v="56566"/>
    <s v="LE FROID MEDITERRANEEN"/>
    <n v="2205106589"/>
    <s v="Q1 2021"/>
    <s v="EUR"/>
    <n v="4599.99"/>
    <n v="4599.9942000000001"/>
    <n v="-4.2000000003099497E-3"/>
    <n v="4599.99"/>
    <n v="0"/>
    <x v="0"/>
    <m/>
    <m/>
    <m/>
    <m/>
    <s v="none"/>
    <m/>
    <m/>
    <m/>
    <x v="0"/>
    <m/>
    <x v="0"/>
  </r>
  <r>
    <s v="FRA2205106589Q2 2021EUR"/>
    <x v="4"/>
    <n v="56566"/>
    <s v="LE FROID MEDITERRANEEN"/>
    <n v="2205106589"/>
    <s v="Q2 2021"/>
    <s v="EUR"/>
    <n v="3928.12"/>
    <n v="3928.1228999999998"/>
    <n v="-2.8999999999541602E-3"/>
    <n v="3928.12"/>
    <n v="0"/>
    <x v="0"/>
    <m/>
    <m/>
    <m/>
    <m/>
    <s v="none"/>
    <m/>
    <m/>
    <m/>
    <x v="0"/>
    <m/>
    <x v="0"/>
  </r>
  <r>
    <s v="FRA2205106589Q3 2021EUR"/>
    <x v="4"/>
    <n v="56566"/>
    <s v="LE FROID MEDITERRANEEN"/>
    <n v="2205106589"/>
    <s v="Q3 2021"/>
    <s v="EUR"/>
    <n v="4462.33"/>
    <n v="4462.3332"/>
    <n v="-3.2000000001062199E-3"/>
    <n v="4462.33"/>
    <n v="0"/>
    <x v="0"/>
    <m/>
    <m/>
    <m/>
    <m/>
    <s v="none"/>
    <m/>
    <m/>
    <m/>
    <x v="0"/>
    <m/>
    <x v="0"/>
  </r>
  <r>
    <s v="FRA2205106589Q4 2021EUR"/>
    <x v="4"/>
    <n v="56566"/>
    <s v="LE FROID MEDITERRANEEN"/>
    <n v="2205106589"/>
    <s v="Q4 2021"/>
    <s v="EUR"/>
    <n v="2758.1"/>
    <n v="2758.0998"/>
    <n v="1.99999999949795E-4"/>
    <n v="2758.1"/>
    <n v="0"/>
    <x v="0"/>
    <m/>
    <m/>
    <m/>
    <m/>
    <s v="none"/>
    <m/>
    <m/>
    <m/>
    <x v="0"/>
    <m/>
    <x v="0"/>
  </r>
  <r>
    <s v="FRA2205106590 MAINTENANCEQ1 2021EUR"/>
    <x v="4"/>
    <n v="56566"/>
    <s v="LE FROID MEDITERRANEEN"/>
    <s v="2205106590 MAINTENANCE"/>
    <s v="Q1 2021"/>
    <s v="EUR"/>
    <n v="4169.4799999999996"/>
    <n v="4169.4844999999996"/>
    <n v="-4.5000000000072699E-3"/>
    <n v="4169.4799999999996"/>
    <n v="0"/>
    <x v="0"/>
    <m/>
    <m/>
    <m/>
    <m/>
    <s v="none"/>
    <m/>
    <m/>
    <m/>
    <x v="0"/>
    <m/>
    <x v="0"/>
  </r>
  <r>
    <s v="FRA2205106590 MAINTENANCEQ2 2021EUR"/>
    <x v="4"/>
    <n v="56566"/>
    <s v="LE FROID MEDITERRANEEN"/>
    <s v="2205106590 MAINTENANCE"/>
    <s v="Q2 2021"/>
    <s v="EUR"/>
    <n v="7216.61"/>
    <n v="7216.6090000000004"/>
    <n v="9.9999999929423189E-4"/>
    <n v="7216.61"/>
    <n v="0"/>
    <x v="0"/>
    <m/>
    <m/>
    <m/>
    <m/>
    <s v="none"/>
    <m/>
    <m/>
    <m/>
    <x v="0"/>
    <m/>
    <x v="0"/>
  </r>
  <r>
    <s v="FRA2205106590 MAINTENANCEQ3 2021EUR"/>
    <x v="4"/>
    <n v="56566"/>
    <s v="LE FROID MEDITERRANEEN"/>
    <s v="2205106590 MAINTENANCE"/>
    <s v="Q3 2021"/>
    <s v="EUR"/>
    <n v="6205.98"/>
    <n v="6205.9844999999996"/>
    <n v="-4.5000000000072699E-3"/>
    <n v="6205.98"/>
    <n v="0"/>
    <x v="0"/>
    <m/>
    <m/>
    <m/>
    <m/>
    <s v="none"/>
    <m/>
    <m/>
    <m/>
    <x v="0"/>
    <m/>
    <x v="0"/>
  </r>
  <r>
    <s v="FRA2205106590 MAINTENANCEQ4 2021EUR"/>
    <x v="4"/>
    <n v="56566"/>
    <s v="LE FROID MEDITERRANEEN"/>
    <s v="2205106590 MAINTENANCE"/>
    <s v="Q4 2021"/>
    <s v="EUR"/>
    <n v="6954.85"/>
    <n v="6954.8485000000001"/>
    <n v="1.50000000030559E-3"/>
    <n v="6954.85"/>
    <n v="0"/>
    <x v="0"/>
    <m/>
    <m/>
    <m/>
    <m/>
    <s v="none"/>
    <m/>
    <m/>
    <m/>
    <x v="0"/>
    <m/>
    <x v="0"/>
  </r>
  <r>
    <s v="FRA2466051Q0 2021EUR"/>
    <x v="4"/>
    <n v="46174"/>
    <s v="NORDIQUE FRANCE SA"/>
    <n v="2466051"/>
    <s v="Q0 2021"/>
    <s v="EUR"/>
    <n v="202.99"/>
    <n v="202.98599999999999"/>
    <n v="4.0000000000190898E-3"/>
    <n v="202.99"/>
    <n v="0"/>
    <x v="0"/>
    <m/>
    <m/>
    <m/>
    <m/>
    <s v="none"/>
    <m/>
    <m/>
    <m/>
    <x v="0"/>
    <m/>
    <x v="0"/>
  </r>
  <r>
    <s v="FRA2466051Q1 2021EUR"/>
    <x v="4"/>
    <n v="46174"/>
    <s v="NORDIQUE FRANCE SA"/>
    <n v="2466051"/>
    <s v="Q1 2021"/>
    <s v="EUR"/>
    <n v="11.5"/>
    <n v="11.5"/>
    <n v="0"/>
    <n v="11.5"/>
    <n v="0"/>
    <x v="0"/>
    <m/>
    <m/>
    <m/>
    <m/>
    <s v="none"/>
    <m/>
    <m/>
    <m/>
    <x v="0"/>
    <m/>
    <x v="0"/>
  </r>
  <r>
    <s v="FRA2466051Q2 2021EUR"/>
    <x v="4"/>
    <n v="46174"/>
    <s v="NORDIQUE FRANCE SA"/>
    <n v="2466051"/>
    <s v="Q2 2021"/>
    <s v="EUR"/>
    <n v="429.7"/>
    <n v="429.70299999999997"/>
    <n v="-2.9999999999858998E-3"/>
    <n v="429.7"/>
    <n v="0"/>
    <x v="0"/>
    <m/>
    <m/>
    <m/>
    <m/>
    <s v="none"/>
    <m/>
    <m/>
    <m/>
    <x v="0"/>
    <m/>
    <x v="0"/>
  </r>
  <r>
    <s v="FRA2466051Q3 2021EUR"/>
    <x v="4"/>
    <n v="46174"/>
    <s v="NORDIQUE FRANCE SA"/>
    <n v="2466051"/>
    <s v="Q3 2021"/>
    <s v="EUR"/>
    <n v="75.59"/>
    <n v="75.584000000000003"/>
    <n v="6.0000000000002196E-3"/>
    <n v="75.59"/>
    <n v="0"/>
    <x v="0"/>
    <m/>
    <m/>
    <m/>
    <m/>
    <s v="none"/>
    <m/>
    <m/>
    <m/>
    <x v="0"/>
    <m/>
    <x v="0"/>
  </r>
  <r>
    <s v="FRA2466051Q4 2021EUR"/>
    <x v="4"/>
    <n v="46174"/>
    <s v="NORDIQUE FRANCE SA"/>
    <n v="2466051"/>
    <s v="Q4 2021"/>
    <s v="EUR"/>
    <n v="373.85"/>
    <n v="373.84100000000001"/>
    <n v="9.0000000000145502E-3"/>
    <n v="373.85"/>
    <n v="0"/>
    <x v="0"/>
    <m/>
    <m/>
    <m/>
    <m/>
    <s v="none"/>
    <m/>
    <m/>
    <m/>
    <x v="0"/>
    <m/>
    <x v="0"/>
  </r>
  <r>
    <s v="FRA2442072Q0 2021EUR"/>
    <x v="4"/>
    <n v="45054"/>
    <s v="MALONGO - COMPAGNIE MEDITERRANEENNE DES CAFES"/>
    <n v="2442072"/>
    <s v="Q0 2021"/>
    <s v="EUR"/>
    <n v="4819.55"/>
    <n v="4819.5519999999997"/>
    <n v="-1.9999999994979498E-3"/>
    <n v="4819.55"/>
    <n v="0"/>
    <x v="0"/>
    <m/>
    <m/>
    <m/>
    <m/>
    <s v="none"/>
    <s v="Produit"/>
    <s v="Sarah"/>
    <s v="[SB] Factu réajustée dans le fichier monitoring du 25/04 (ligne valid)"/>
    <x v="0"/>
    <m/>
    <x v="0"/>
  </r>
  <r>
    <s v="FRA2442072Q1 2021EUR"/>
    <x v="4"/>
    <n v="45054"/>
    <s v="MALONGO - COMPAGNIE MEDITERRANEENNE DES CAFES"/>
    <n v="2442072"/>
    <s v="Q1 2021"/>
    <s v="EUR"/>
    <n v="562"/>
    <n v="562"/>
    <n v="0"/>
    <n v="562"/>
    <n v="0"/>
    <x v="0"/>
    <m/>
    <m/>
    <m/>
    <m/>
    <s v="none"/>
    <m/>
    <m/>
    <m/>
    <x v="0"/>
    <m/>
    <x v="0"/>
  </r>
  <r>
    <s v="FRA2442072Q2 2021EUR"/>
    <x v="4"/>
    <n v="45054"/>
    <s v="MALONGO - COMPAGNIE MEDITERRANEENNE DES CAFES"/>
    <n v="2442072"/>
    <s v="Q2 2021"/>
    <s v="EUR"/>
    <n v="1810.4"/>
    <n v="1810.4"/>
    <n v="0"/>
    <n v="1810.4"/>
    <n v="0"/>
    <x v="0"/>
    <m/>
    <m/>
    <m/>
    <m/>
    <s v="none"/>
    <m/>
    <m/>
    <m/>
    <x v="0"/>
    <m/>
    <x v="0"/>
  </r>
  <r>
    <s v="FRA2442072Q3 2021EUR"/>
    <x v="4"/>
    <n v="45054"/>
    <s v="MALONGO - COMPAGNIE MEDITERRANEENNE DES CAFES"/>
    <n v="2442072"/>
    <s v="Q3 2021"/>
    <s v="EUR"/>
    <n v="659.4"/>
    <n v="659.4"/>
    <n v="0"/>
    <n v="659.4"/>
    <n v="0"/>
    <x v="0"/>
    <m/>
    <m/>
    <m/>
    <m/>
    <s v="none"/>
    <m/>
    <m/>
    <m/>
    <x v="0"/>
    <m/>
    <x v="0"/>
  </r>
  <r>
    <s v="FRA2442072Q4 2021EUR"/>
    <x v="4"/>
    <n v="45054"/>
    <s v="MALONGO - COMPAGNIE MEDITERRANEENNE DES CAFES"/>
    <n v="2442072"/>
    <s v="Q4 2021"/>
    <s v="EUR"/>
    <n v="7776.02"/>
    <n v="7776.0245000000004"/>
    <n v="-4.5000000000072699E-3"/>
    <n v="7776.02"/>
    <n v="0"/>
    <x v="0"/>
    <m/>
    <m/>
    <m/>
    <m/>
    <s v="none"/>
    <m/>
    <m/>
    <m/>
    <x v="0"/>
    <m/>
    <x v="0"/>
  </r>
  <r>
    <s v="FRAFR4GP1088Y 2021EUR"/>
    <x v="4"/>
    <n v="45054"/>
    <s v="MALONGO - COMPAGNIE MEDITERRANEENNE DES CAFES"/>
    <s v="FR4GP1088"/>
    <s v="Y 2021"/>
    <s v="EUR"/>
    <n v="9233.28819999999"/>
    <n v="9233.2882000000009"/>
    <n v="-1.81898940354585E-12"/>
    <n v="9233.28819999999"/>
    <n v="0"/>
    <x v="0"/>
    <m/>
    <m/>
    <m/>
    <m/>
    <s v="none"/>
    <s v="Produit"/>
    <s v="Thao"/>
    <s v="[TN] : Calcul à la main = Report : [(6 284,03 x 1 ) + (685 874 x 0,0043)] =9 233,29 // https://astoresuite.com/declarative_campaign_participations/edit/73948"/>
    <x v="1"/>
    <s v="Helene"/>
    <x v="11"/>
  </r>
  <r>
    <s v="FRA1453008Q0 2021EUR"/>
    <x v="4"/>
    <n v="46389"/>
    <s v="LAURENT-PERRIER  DIFFUSION"/>
    <n v="1453008"/>
    <s v="Q0 2021"/>
    <s v="EUR"/>
    <n v="729.42"/>
    <n v="729.41610000000003"/>
    <n v="3.8999999999305098E-3"/>
    <n v="729.42"/>
    <n v="0"/>
    <x v="0"/>
    <m/>
    <m/>
    <m/>
    <m/>
    <s v="none"/>
    <m/>
    <m/>
    <m/>
    <x v="0"/>
    <m/>
    <x v="0"/>
  </r>
  <r>
    <s v="FRA1453008Q1 2021EUR"/>
    <x v="4"/>
    <n v="46389"/>
    <s v="LAURENT-PERRIER  DIFFUSION"/>
    <n v="1453008"/>
    <s v="Q1 2021"/>
    <s v="EUR"/>
    <n v="3854.52"/>
    <n v="3854.5243"/>
    <n v="-4.3000000000574801E-3"/>
    <n v="3854.52"/>
    <n v="0"/>
    <x v="0"/>
    <m/>
    <m/>
    <m/>
    <m/>
    <s v="none"/>
    <m/>
    <m/>
    <m/>
    <x v="0"/>
    <m/>
    <x v="0"/>
  </r>
  <r>
    <s v="FRA1453008Q2 2021EUR"/>
    <x v="4"/>
    <n v="46389"/>
    <s v="LAURENT-PERRIER  DIFFUSION"/>
    <n v="1453008"/>
    <s v="Q2 2021"/>
    <s v="EUR"/>
    <n v="5304.45"/>
    <n v="5304.4506000000001"/>
    <n v="-6.0000000030413503E-4"/>
    <n v="5304.45"/>
    <n v="0"/>
    <x v="0"/>
    <m/>
    <m/>
    <m/>
    <m/>
    <s v="none"/>
    <m/>
    <m/>
    <m/>
    <x v="0"/>
    <m/>
    <x v="0"/>
  </r>
  <r>
    <s v="FRA1453008Q3 2021EUR"/>
    <x v="4"/>
    <n v="46389"/>
    <s v="LAURENT-PERRIER  DIFFUSION"/>
    <n v="1453008"/>
    <s v="Q3 2021"/>
    <s v="EUR"/>
    <n v="15489.4"/>
    <n v="15489.397999999999"/>
    <n v="2.0000000004074502E-3"/>
    <n v="15489.4"/>
    <n v="0"/>
    <x v="0"/>
    <m/>
    <m/>
    <m/>
    <m/>
    <s v="none"/>
    <m/>
    <m/>
    <m/>
    <x v="0"/>
    <m/>
    <x v="0"/>
  </r>
  <r>
    <s v="FRA1453008Q4 2021EUR"/>
    <x v="4"/>
    <n v="46389"/>
    <s v="LAURENT-PERRIER  DIFFUSION"/>
    <n v="1453008"/>
    <s v="Q4 2021"/>
    <s v="EUR"/>
    <n v="29644.45"/>
    <n v="29644.448400000001"/>
    <n v="1.59999999959836E-3"/>
    <n v="29644.45"/>
    <n v="0"/>
    <x v="0"/>
    <m/>
    <m/>
    <m/>
    <m/>
    <s v="none"/>
    <m/>
    <m/>
    <m/>
    <x v="0"/>
    <m/>
    <x v="0"/>
  </r>
  <r>
    <s v="FRA1453009Q0 2021EUR"/>
    <x v="4"/>
    <n v="44717"/>
    <s v="VRANKEN POMMERY MONOPOLE"/>
    <n v="1453009"/>
    <s v="Q0 2021"/>
    <s v="EUR"/>
    <n v="980"/>
    <n v="980"/>
    <n v="0"/>
    <n v="980"/>
    <n v="0"/>
    <x v="0"/>
    <m/>
    <m/>
    <m/>
    <m/>
    <s v="none"/>
    <m/>
    <m/>
    <m/>
    <x v="0"/>
    <m/>
    <x v="0"/>
  </r>
  <r>
    <s v="FRA1453009Q1 2021EUR"/>
    <x v="4"/>
    <n v="44717"/>
    <s v="VRANKEN POMMERY MONOPOLE"/>
    <n v="1453009"/>
    <s v="Q1 2021"/>
    <s v="EUR"/>
    <n v="343.56"/>
    <n v="343.56"/>
    <n v="0"/>
    <n v="343.56"/>
    <n v="0"/>
    <x v="0"/>
    <m/>
    <m/>
    <m/>
    <m/>
    <s v="none"/>
    <m/>
    <m/>
    <m/>
    <x v="0"/>
    <m/>
    <x v="0"/>
  </r>
  <r>
    <s v="FRA1453009Q2 2021EUR"/>
    <x v="4"/>
    <n v="44717"/>
    <s v="VRANKEN POMMERY MONOPOLE"/>
    <n v="1453009"/>
    <s v="Q2 2021"/>
    <s v="EUR"/>
    <n v="1532.52"/>
    <n v="1532.52"/>
    <n v="0"/>
    <n v="1532.52"/>
    <n v="0"/>
    <x v="0"/>
    <m/>
    <m/>
    <m/>
    <m/>
    <s v="none"/>
    <m/>
    <m/>
    <m/>
    <x v="0"/>
    <m/>
    <x v="0"/>
  </r>
  <r>
    <s v="FRA1453009Q3 2021EUR"/>
    <x v="4"/>
    <n v="44717"/>
    <s v="VRANKEN POMMERY MONOPOLE"/>
    <n v="1453009"/>
    <s v="Q3 2021"/>
    <s v="EUR"/>
    <n v="2528.6799999999998"/>
    <n v="2528.6799999999998"/>
    <n v="0"/>
    <n v="2528.6799999999998"/>
    <n v="0"/>
    <x v="0"/>
    <m/>
    <m/>
    <m/>
    <m/>
    <s v="none"/>
    <m/>
    <m/>
    <m/>
    <x v="0"/>
    <m/>
    <x v="0"/>
  </r>
  <r>
    <s v="FRA1453009Q4 2021EUR"/>
    <x v="4"/>
    <n v="44717"/>
    <s v="VRANKEN POMMERY MONOPOLE"/>
    <n v="1453009"/>
    <s v="Q4 2021"/>
    <s v="EUR"/>
    <n v="4067.6"/>
    <n v="4067.6"/>
    <n v="0"/>
    <n v="4067.6"/>
    <n v="0"/>
    <x v="0"/>
    <m/>
    <m/>
    <m/>
    <m/>
    <s v="none"/>
    <m/>
    <m/>
    <m/>
    <x v="0"/>
    <m/>
    <x v="0"/>
  </r>
  <r>
    <s v="FRAFR3IIS1666Q0 2021EUR"/>
    <x v="4"/>
    <n v="44717"/>
    <s v="VRANKEN POMMERY MONOPOLE"/>
    <s v="FR3IIS1666"/>
    <s v="Q0 2021"/>
    <s v="EUR"/>
    <n v="3162"/>
    <n v="3162"/>
    <n v="0"/>
    <n v="3162"/>
    <n v="0"/>
    <x v="0"/>
    <m/>
    <m/>
    <m/>
    <m/>
    <s v="none"/>
    <m/>
    <m/>
    <m/>
    <x v="0"/>
    <m/>
    <x v="0"/>
  </r>
  <r>
    <s v="FRAFR3IIS1666Y 2021EUR"/>
    <x v="4"/>
    <n v="44717"/>
    <s v="VRANKEN POMMERY MONOPOLE"/>
    <s v="FR3IIS1666"/>
    <s v="Y 2021"/>
    <s v="EUR"/>
    <n v="11416.8"/>
    <n v="11416.8"/>
    <n v="0"/>
    <n v="11416.8"/>
    <n v="0"/>
    <x v="0"/>
    <m/>
    <m/>
    <m/>
    <m/>
    <s v="none"/>
    <m/>
    <m/>
    <m/>
    <x v="0"/>
    <m/>
    <x v="0"/>
  </r>
  <r>
    <s v="FRA2345023Q0 2021EUR"/>
    <x v="4"/>
    <n v="45137"/>
    <s v="AMI A LENGLART"/>
    <n v="2345023"/>
    <s v="Q0 2021"/>
    <s v="EUR"/>
    <n v="297.3"/>
    <n v="297.29899999999998"/>
    <n v="1.0000000000331901E-3"/>
    <n v="297.3"/>
    <n v="0"/>
    <x v="0"/>
    <m/>
    <m/>
    <m/>
    <m/>
    <s v="none"/>
    <m/>
    <m/>
    <m/>
    <x v="0"/>
    <m/>
    <x v="0"/>
  </r>
  <r>
    <s v="FRA2345023Q1 2021EUR"/>
    <x v="4"/>
    <n v="45137"/>
    <s v="AMI A LENGLART"/>
    <n v="2345023"/>
    <s v="Q1 2021"/>
    <s v="EUR"/>
    <n v="165.4"/>
    <n v="165.4"/>
    <n v="0"/>
    <n v="165.4"/>
    <n v="0"/>
    <x v="0"/>
    <m/>
    <m/>
    <m/>
    <m/>
    <s v="none"/>
    <m/>
    <m/>
    <m/>
    <x v="0"/>
    <m/>
    <x v="0"/>
  </r>
  <r>
    <s v="FRA2345023Q2 2021EUR"/>
    <x v="4"/>
    <n v="45137"/>
    <s v="AMI A LENGLART"/>
    <n v="2345023"/>
    <s v="Q2 2021"/>
    <s v="EUR"/>
    <n v="703.54"/>
    <n v="703.54100000000005"/>
    <n v="-1.00000000009004E-3"/>
    <n v="703.54"/>
    <n v="0"/>
    <x v="0"/>
    <m/>
    <m/>
    <m/>
    <m/>
    <s v="none"/>
    <m/>
    <m/>
    <m/>
    <x v="0"/>
    <m/>
    <x v="0"/>
  </r>
  <r>
    <s v="FRA2345023Q4 2021EUR"/>
    <x v="4"/>
    <n v="45137"/>
    <s v="AMI A LENGLART"/>
    <n v="2345023"/>
    <s v="Q4 2021"/>
    <s v="EUR"/>
    <n v="8335.91"/>
    <n v="8335.9105"/>
    <n v="-5.0000000010186297E-4"/>
    <n v="8335.91"/>
    <n v="0"/>
    <x v="0"/>
    <m/>
    <m/>
    <m/>
    <m/>
    <s v="none"/>
    <m/>
    <m/>
    <m/>
    <x v="0"/>
    <m/>
    <x v="0"/>
  </r>
  <r>
    <s v="FRA1253027Q1 2021EUR"/>
    <x v="4"/>
    <n v="56455"/>
    <s v="SPH - GERARD BERTRAND"/>
    <n v="1253027"/>
    <s v="Q1 2021"/>
    <s v="EUR"/>
    <n v="36.659999999999997"/>
    <n v="36.659999999999997"/>
    <n v="0"/>
    <n v="36.659999999999997"/>
    <n v="0"/>
    <x v="0"/>
    <m/>
    <m/>
    <m/>
    <m/>
    <s v="none"/>
    <m/>
    <m/>
    <m/>
    <x v="0"/>
    <m/>
    <x v="0"/>
  </r>
  <r>
    <s v="FRA1253027Q2 2021EUR"/>
    <x v="4"/>
    <n v="56455"/>
    <s v="SPH - GERARD BERTRAND"/>
    <n v="1253027"/>
    <s v="Q2 2021"/>
    <s v="EUR"/>
    <n v="518.99"/>
    <n v="518.98559999999998"/>
    <n v="4.4000000000323702E-3"/>
    <n v="518.99"/>
    <n v="0"/>
    <x v="0"/>
    <m/>
    <m/>
    <m/>
    <m/>
    <s v="none"/>
    <m/>
    <m/>
    <m/>
    <x v="0"/>
    <m/>
    <x v="0"/>
  </r>
  <r>
    <s v="FRA1253027Q3 2021EUR"/>
    <x v="4"/>
    <n v="56455"/>
    <s v="SPH - GERARD BERTRAND"/>
    <n v="1253027"/>
    <s v="Q3 2021"/>
    <s v="EUR"/>
    <n v="488.28"/>
    <n v="488.28"/>
    <n v="0"/>
    <n v="488.28"/>
    <n v="0"/>
    <x v="0"/>
    <m/>
    <m/>
    <m/>
    <m/>
    <s v="none"/>
    <m/>
    <m/>
    <m/>
    <x v="0"/>
    <m/>
    <x v="0"/>
  </r>
  <r>
    <s v="FRA1253027Q4 2021EUR"/>
    <x v="4"/>
    <n v="56455"/>
    <s v="SPH - GERARD BERTRAND"/>
    <n v="1253027"/>
    <s v="Q4 2021"/>
    <s v="EUR"/>
    <n v="812.88"/>
    <n v="812.88"/>
    <n v="0"/>
    <n v="812.88"/>
    <n v="0"/>
    <x v="0"/>
    <m/>
    <m/>
    <m/>
    <m/>
    <s v="none"/>
    <m/>
    <m/>
    <m/>
    <x v="0"/>
    <m/>
    <x v="0"/>
  </r>
  <r>
    <s v="FRA326247Q0 2021EUR"/>
    <x v="4"/>
    <n v="6277"/>
    <s v="MANUSEC"/>
    <n v="326247"/>
    <s v="Q0 2021"/>
    <s v="EUR"/>
    <n v="-6000.78"/>
    <n v="-6000.7824000000001"/>
    <n v="2.4000000003070402E-3"/>
    <n v="-6000.78"/>
    <n v="0"/>
    <x v="0"/>
    <m/>
    <m/>
    <m/>
    <m/>
    <s v="none"/>
    <m/>
    <m/>
    <m/>
    <x v="0"/>
    <m/>
    <x v="0"/>
  </r>
  <r>
    <s v="FRA17222005Q1 2021EUR"/>
    <x v="4"/>
    <n v="58200"/>
    <s v="PANI FRANCE (GAVELLE ASSOCIES)"/>
    <n v="17222005"/>
    <s v="Q1 2021"/>
    <s v="EUR"/>
    <n v="556.01"/>
    <n v="556.01"/>
    <n v="0"/>
    <n v="556.01"/>
    <n v="0"/>
    <x v="0"/>
    <m/>
    <m/>
    <m/>
    <m/>
    <s v="none"/>
    <m/>
    <m/>
    <m/>
    <x v="0"/>
    <m/>
    <x v="0"/>
  </r>
  <r>
    <s v="FRA17222005Q2 2021EUR"/>
    <x v="4"/>
    <n v="58200"/>
    <s v="PANI FRANCE (GAVELLE ASSOCIES)"/>
    <n v="17222005"/>
    <s v="Q2 2021"/>
    <s v="EUR"/>
    <n v="1658.38"/>
    <n v="1658.3788"/>
    <n v="1.2000000001535201E-3"/>
    <n v="1658.38"/>
    <n v="0"/>
    <x v="0"/>
    <m/>
    <m/>
    <m/>
    <m/>
    <s v="none"/>
    <m/>
    <m/>
    <m/>
    <x v="0"/>
    <m/>
    <x v="0"/>
  </r>
  <r>
    <s v="FRA17222005Q3 2021EUR"/>
    <x v="4"/>
    <n v="58200"/>
    <s v="PANI FRANCE (GAVELLE ASSOCIES)"/>
    <n v="17222005"/>
    <s v="Q3 2021"/>
    <s v="EUR"/>
    <n v="6739.75"/>
    <n v="6739.7471999999998"/>
    <n v="2.8000000002066298E-3"/>
    <n v="6739.75"/>
    <n v="0"/>
    <x v="0"/>
    <m/>
    <m/>
    <m/>
    <m/>
    <s v="none"/>
    <m/>
    <m/>
    <m/>
    <x v="0"/>
    <m/>
    <x v="0"/>
  </r>
  <r>
    <s v="FRA17222005Q4 2021EUR"/>
    <x v="4"/>
    <n v="58200"/>
    <s v="PANI FRANCE (GAVELLE ASSOCIES)"/>
    <n v="17222005"/>
    <s v="Q4 2021"/>
    <s v="EUR"/>
    <n v="12220.41"/>
    <n v="12220.406800000001"/>
    <n v="3.1999999991967299E-3"/>
    <n v="12220.41"/>
    <n v="0"/>
    <x v="0"/>
    <m/>
    <m/>
    <m/>
    <m/>
    <s v="none"/>
    <m/>
    <m/>
    <m/>
    <x v="0"/>
    <m/>
    <x v="0"/>
  </r>
  <r>
    <s v="FRA209045060Q1 2021EUR"/>
    <x v="4"/>
    <n v="46387"/>
    <s v="OTIS"/>
    <n v="209045060"/>
    <s v="Q1 2021"/>
    <s v="EUR"/>
    <n v="35515.160000000003"/>
    <n v="35515.158000000003"/>
    <n v="2.0000000004074502E-3"/>
    <n v="35515.160000000003"/>
    <n v="0"/>
    <x v="0"/>
    <m/>
    <m/>
    <m/>
    <m/>
    <s v="none"/>
    <m/>
    <m/>
    <m/>
    <x v="0"/>
    <m/>
    <x v="0"/>
  </r>
  <r>
    <s v="FRA209045060Q2 2021EUR"/>
    <x v="4"/>
    <n v="46387"/>
    <s v="OTIS"/>
    <n v="209045060"/>
    <s v="Q2 2021"/>
    <s v="EUR"/>
    <n v="28205.88"/>
    <n v="28205.878000000001"/>
    <n v="2.0000000004074502E-3"/>
    <n v="28205.88"/>
    <n v="0"/>
    <x v="0"/>
    <m/>
    <m/>
    <m/>
    <m/>
    <s v="none"/>
    <m/>
    <m/>
    <m/>
    <x v="0"/>
    <m/>
    <x v="0"/>
  </r>
  <r>
    <s v="FRA209045060Q3 2021EUR"/>
    <x v="4"/>
    <n v="46387"/>
    <s v="OTIS"/>
    <n v="209045060"/>
    <s v="Q3 2021"/>
    <s v="EUR"/>
    <n v="22367.79"/>
    <n v="22367.79"/>
    <n v="0"/>
    <n v="22367.79"/>
    <n v="0"/>
    <x v="0"/>
    <m/>
    <m/>
    <m/>
    <m/>
    <s v="none"/>
    <m/>
    <m/>
    <m/>
    <x v="0"/>
    <m/>
    <x v="0"/>
  </r>
  <r>
    <s v="FRA209045060Q4 2021EUR"/>
    <x v="4"/>
    <n v="46387"/>
    <s v="OTIS"/>
    <n v="209045060"/>
    <s v="Q4 2021"/>
    <s v="EUR"/>
    <n v="72478.269999999902"/>
    <n v="72478.274000000005"/>
    <n v="-4.0000000153668199E-3"/>
    <n v="72478.269999999902"/>
    <n v="0"/>
    <x v="0"/>
    <m/>
    <m/>
    <m/>
    <m/>
    <s v="none"/>
    <m/>
    <m/>
    <m/>
    <x v="0"/>
    <m/>
    <x v="0"/>
  </r>
  <r>
    <s v="FRA215045550S1 2021EUR"/>
    <x v="4"/>
    <n v="46387"/>
    <s v="OTIS"/>
    <n v="215045550"/>
    <s v="S1 2021"/>
    <s v="EUR"/>
    <n v="150741.31"/>
    <n v="150741.31349999999"/>
    <n v="-3.4999999916180899E-3"/>
    <n v="150741.31"/>
    <n v="0"/>
    <x v="0"/>
    <m/>
    <m/>
    <m/>
    <m/>
    <s v="none"/>
    <m/>
    <m/>
    <m/>
    <x v="0"/>
    <m/>
    <x v="0"/>
  </r>
  <r>
    <s v="FRA215045550S2 2021EUR"/>
    <x v="4"/>
    <n v="46387"/>
    <s v="OTIS"/>
    <n v="215045550"/>
    <s v="S2 2021"/>
    <s v="EUR"/>
    <n v="-4876.0200000000004"/>
    <n v="-4876.0185000000001"/>
    <n v="-1.50000000030559E-3"/>
    <n v="-4876.0200000000004"/>
    <n v="0"/>
    <x v="0"/>
    <m/>
    <m/>
    <m/>
    <m/>
    <s v="none"/>
    <m/>
    <m/>
    <m/>
    <x v="0"/>
    <m/>
    <x v="0"/>
  </r>
  <r>
    <s v="FRA2120451829Q2 2021EUR"/>
    <x v="4"/>
    <n v="46387"/>
    <s v="OTIS"/>
    <n v="2120451829"/>
    <s v="Q2 2021"/>
    <s v="EUR"/>
    <n v="1654"/>
    <n v="1654"/>
    <n v="0"/>
    <n v="1654"/>
    <n v="0"/>
    <x v="0"/>
    <m/>
    <m/>
    <m/>
    <m/>
    <s v="none"/>
    <m/>
    <m/>
    <m/>
    <x v="0"/>
    <m/>
    <x v="0"/>
  </r>
  <r>
    <s v="FRA2120451829Q4 2021EUR"/>
    <x v="4"/>
    <n v="46387"/>
    <s v="OTIS"/>
    <n v="2120451829"/>
    <s v="Q4 2021"/>
    <s v="EUR"/>
    <n v="48"/>
    <n v="48"/>
    <n v="0"/>
    <n v="48"/>
    <n v="0"/>
    <x v="0"/>
    <m/>
    <m/>
    <m/>
    <m/>
    <s v="none"/>
    <m/>
    <m/>
    <m/>
    <x v="0"/>
    <m/>
    <x v="0"/>
  </r>
  <r>
    <s v="FRA2204506836S1 2021EUR"/>
    <x v="4"/>
    <n v="46387"/>
    <s v="OTIS"/>
    <n v="2204506836"/>
    <s v="S1 2021"/>
    <s v="EUR"/>
    <n v="187500.72"/>
    <n v="187500.7176"/>
    <n v="2.39999999757856E-3"/>
    <n v="187500.72"/>
    <n v="0"/>
    <x v="0"/>
    <m/>
    <m/>
    <m/>
    <m/>
    <s v="none"/>
    <m/>
    <m/>
    <m/>
    <x v="0"/>
    <m/>
    <x v="0"/>
  </r>
  <r>
    <s v="FRA2204506836S2 2021EUR"/>
    <x v="4"/>
    <n v="46387"/>
    <s v="OTIS"/>
    <n v="2204506836"/>
    <s v="S2 2021"/>
    <s v="EUR"/>
    <n v="29753.94"/>
    <n v="29753.946"/>
    <n v="-6.00000000122236E-3"/>
    <n v="29753.94"/>
    <n v="0"/>
    <x v="0"/>
    <m/>
    <m/>
    <m/>
    <m/>
    <s v="none"/>
    <s v="Produit"/>
    <s v="Ossama"/>
    <s v="[OA] le rebate calculé correspond bien à l'encodage du contrat et du CA déclaré (247949,55*12%=29753,95) // https://www.astoresuite.com/adjustements/edit/46244 // https://www.astoresuite.com/contracts/show/31425_x000a_[HB] ok TCD compil MAJ avec E.F."/>
    <x v="1"/>
    <s v="Helene"/>
    <x v="0"/>
  </r>
  <r>
    <s v="FRA328677Q0 2021EUR"/>
    <x v="4"/>
    <n v="6418"/>
    <s v="SCHMITT NEY SA (EQUIPEMENTS SANITAIRES)"/>
    <n v="328677"/>
    <s v="Q0 2021"/>
    <s v="EUR"/>
    <n v="8601.2800000000007"/>
    <n v="8601.2759999999998"/>
    <n v="4.0000000008149003E-3"/>
    <n v="8601.2800000000007"/>
    <n v="0"/>
    <x v="0"/>
    <m/>
    <m/>
    <m/>
    <m/>
    <s v="none"/>
    <m/>
    <m/>
    <m/>
    <x v="0"/>
    <m/>
    <x v="0"/>
  </r>
  <r>
    <s v="FRA328677Q1 2021EUR"/>
    <x v="4"/>
    <n v="6418"/>
    <s v="SCHMITT NEY SA (EQUIPEMENTS SANITAIRES)"/>
    <n v="328677"/>
    <s v="Q1 2021"/>
    <s v="EUR"/>
    <n v="3522.18"/>
    <n v="3522.18"/>
    <n v="0"/>
    <n v="3522.18"/>
    <n v="0"/>
    <x v="0"/>
    <m/>
    <m/>
    <m/>
    <m/>
    <s v="none"/>
    <m/>
    <m/>
    <m/>
    <x v="0"/>
    <m/>
    <x v="0"/>
  </r>
  <r>
    <s v="FRA328677Q2 2021EUR"/>
    <x v="4"/>
    <n v="6418"/>
    <s v="SCHMITT NEY SA (EQUIPEMENTS SANITAIRES)"/>
    <n v="328677"/>
    <s v="Q2 2021"/>
    <s v="EUR"/>
    <n v="5723.64"/>
    <n v="5723.64"/>
    <n v="0"/>
    <n v="5723.64"/>
    <n v="0"/>
    <x v="0"/>
    <m/>
    <m/>
    <m/>
    <m/>
    <s v="none"/>
    <m/>
    <m/>
    <m/>
    <x v="0"/>
    <m/>
    <x v="0"/>
  </r>
  <r>
    <s v="FRA328677Q3 2021EUR"/>
    <x v="4"/>
    <n v="6418"/>
    <s v="SCHMITT NEY SA (EQUIPEMENTS SANITAIRES)"/>
    <n v="328677"/>
    <s v="Q3 2021"/>
    <s v="EUR"/>
    <n v="1188.8399999999999"/>
    <n v="1188.8399999999999"/>
    <n v="0"/>
    <n v="1188.8399999999999"/>
    <n v="0"/>
    <x v="0"/>
    <m/>
    <m/>
    <m/>
    <m/>
    <s v="none"/>
    <m/>
    <m/>
    <m/>
    <x v="0"/>
    <m/>
    <x v="0"/>
  </r>
  <r>
    <s v="FRA328677Q4 2021EUR"/>
    <x v="4"/>
    <n v="6418"/>
    <s v="SCHMITT NEY SA (EQUIPEMENTS SANITAIRES)"/>
    <n v="328677"/>
    <s v="Q4 2021"/>
    <s v="EUR"/>
    <n v="11864.88"/>
    <n v="11864.88"/>
    <n v="1.81898940354585E-12"/>
    <n v="11864.88"/>
    <n v="0"/>
    <x v="0"/>
    <m/>
    <m/>
    <m/>
    <m/>
    <s v="none"/>
    <m/>
    <m/>
    <m/>
    <x v="0"/>
    <m/>
    <x v="0"/>
  </r>
  <r>
    <s v="FRA900085Q0 2021EUR"/>
    <x v="4"/>
    <n v="57319"/>
    <s v="S.A.M.(SOCIETE ARTISANALE DE MENUISERIE)"/>
    <n v="900085"/>
    <s v="Q0 2021"/>
    <s v="EUR"/>
    <n v="1528.49"/>
    <n v="1528.4939999999999"/>
    <n v="-3.9999999999054099E-3"/>
    <n v="1528.49"/>
    <n v="0"/>
    <x v="0"/>
    <m/>
    <m/>
    <m/>
    <m/>
    <s v="none"/>
    <m/>
    <m/>
    <m/>
    <x v="0"/>
    <m/>
    <x v="0"/>
  </r>
  <r>
    <s v="FRA900085Q1 2021EUR"/>
    <x v="4"/>
    <n v="57319"/>
    <s v="S.A.M.(SOCIETE ARTISANALE DE MENUISERIE)"/>
    <n v="900085"/>
    <s v="Q1 2021"/>
    <s v="EUR"/>
    <n v="4930.21"/>
    <n v="4930.2160000000003"/>
    <n v="-6.0000000003128601E-3"/>
    <n v="4930.21"/>
    <n v="0"/>
    <x v="0"/>
    <m/>
    <m/>
    <m/>
    <m/>
    <s v="none"/>
    <m/>
    <m/>
    <m/>
    <x v="0"/>
    <m/>
    <x v="0"/>
  </r>
  <r>
    <s v="FRA900085Q3 2021EUR"/>
    <x v="4"/>
    <n v="57319"/>
    <s v="S.A.M.(SOCIETE ARTISANALE DE MENUISERIE)"/>
    <n v="900085"/>
    <s v="Q3 2021"/>
    <s v="EUR"/>
    <n v="2398.4"/>
    <n v="2398.3939999999998"/>
    <n v="6.0000000003128601E-3"/>
    <n v="2398.4"/>
    <n v="0"/>
    <x v="0"/>
    <m/>
    <m/>
    <m/>
    <m/>
    <s v="none"/>
    <m/>
    <m/>
    <m/>
    <x v="0"/>
    <m/>
    <x v="0"/>
  </r>
  <r>
    <s v="FRA900085Q4 2021EUR"/>
    <x v="4"/>
    <n v="57319"/>
    <s v="S.A.M.(SOCIETE ARTISANALE DE MENUISERIE)"/>
    <n v="900085"/>
    <s v="Q4 2021"/>
    <s v="EUR"/>
    <n v="558.09"/>
    <n v="558.096"/>
    <n v="-5.9999999999717996E-3"/>
    <n v="558.09"/>
    <n v="0"/>
    <x v="0"/>
    <m/>
    <m/>
    <m/>
    <m/>
    <s v="none"/>
    <m/>
    <m/>
    <m/>
    <x v="0"/>
    <m/>
    <x v="0"/>
  </r>
  <r>
    <s v="FRA8020Q1 2021EUR"/>
    <x v="4"/>
    <n v="46311"/>
    <s v="VOLFRANCE"/>
    <n v="8020"/>
    <s v="Q1 2021"/>
    <s v="EUR"/>
    <n v="106.52"/>
    <n v="106.5162"/>
    <n v="3.7999999999982401E-3"/>
    <n v="106.52"/>
    <n v="0"/>
    <x v="0"/>
    <m/>
    <m/>
    <m/>
    <m/>
    <s v="none"/>
    <m/>
    <m/>
    <m/>
    <x v="0"/>
    <m/>
    <x v="0"/>
  </r>
  <r>
    <s v="FRA8020Q2 2021EUR"/>
    <x v="4"/>
    <n v="46311"/>
    <s v="VOLFRANCE"/>
    <n v="8020"/>
    <s v="Q2 2021"/>
    <s v="EUR"/>
    <n v="294.83"/>
    <n v="294.83460000000002"/>
    <n v="-4.6000000000390104E-3"/>
    <n v="294.83"/>
    <n v="0"/>
    <x v="0"/>
    <m/>
    <m/>
    <m/>
    <m/>
    <s v="none"/>
    <m/>
    <m/>
    <m/>
    <x v="0"/>
    <m/>
    <x v="0"/>
  </r>
  <r>
    <s v="FRA8020Q3 2021EUR"/>
    <x v="4"/>
    <n v="46311"/>
    <s v="VOLFRANCE"/>
    <n v="8020"/>
    <s v="Q3 2021"/>
    <s v="EUR"/>
    <n v="392.09"/>
    <n v="392.08620000000002"/>
    <n v="3.7999999999556102E-3"/>
    <n v="392.09"/>
    <n v="0"/>
    <x v="0"/>
    <m/>
    <m/>
    <m/>
    <m/>
    <s v="none"/>
    <m/>
    <m/>
    <m/>
    <x v="0"/>
    <m/>
    <x v="0"/>
  </r>
  <r>
    <s v="FRA8020Q4 2021EUR"/>
    <x v="4"/>
    <n v="46311"/>
    <s v="VOLFRANCE"/>
    <n v="8020"/>
    <s v="Q4 2021"/>
    <s v="EUR"/>
    <n v="378.66"/>
    <n v="378.66239999999999"/>
    <n v="-2.3999999999659801E-3"/>
    <n v="378.66"/>
    <n v="0"/>
    <x v="0"/>
    <m/>
    <m/>
    <m/>
    <m/>
    <s v="none"/>
    <m/>
    <m/>
    <m/>
    <x v="0"/>
    <m/>
    <x v="0"/>
  </r>
  <r>
    <s v="FRA1460022Q1 2021EUR"/>
    <x v="4"/>
    <n v="45346"/>
    <s v="TRADITION ET GOURMANDISES"/>
    <n v="1460022"/>
    <s v="Q1 2021"/>
    <s v="EUR"/>
    <n v="437.99"/>
    <n v="437.9864"/>
    <n v="3.6000000000058199E-3"/>
    <n v="437.99"/>
    <n v="0"/>
    <x v="0"/>
    <m/>
    <m/>
    <m/>
    <m/>
    <s v="none"/>
    <m/>
    <m/>
    <m/>
    <x v="0"/>
    <m/>
    <x v="0"/>
  </r>
  <r>
    <s v="FRA1460022Q2 2021EUR"/>
    <x v="4"/>
    <n v="45346"/>
    <s v="TRADITION ET GOURMANDISES"/>
    <n v="1460022"/>
    <s v="Q2 2021"/>
    <s v="EUR"/>
    <n v="3530.56"/>
    <n v="3530.5551999999998"/>
    <n v="4.80000000015934E-3"/>
    <n v="3530.56"/>
    <n v="0"/>
    <x v="0"/>
    <m/>
    <m/>
    <m/>
    <m/>
    <s v="none"/>
    <m/>
    <m/>
    <m/>
    <x v="0"/>
    <m/>
    <x v="0"/>
  </r>
  <r>
    <s v="FRA1460022Q3 2021EUR"/>
    <x v="4"/>
    <n v="45346"/>
    <s v="TRADITION ET GOURMANDISES"/>
    <n v="1460022"/>
    <s v="Q3 2021"/>
    <s v="EUR"/>
    <n v="7212.28"/>
    <n v="7212.28"/>
    <n v="0"/>
    <n v="7212.28"/>
    <n v="0"/>
    <x v="0"/>
    <m/>
    <m/>
    <m/>
    <m/>
    <s v="none"/>
    <m/>
    <m/>
    <m/>
    <x v="0"/>
    <m/>
    <x v="0"/>
  </r>
  <r>
    <s v="FRA1460022Q4 2021EUR"/>
    <x v="4"/>
    <n v="45346"/>
    <s v="TRADITION ET GOURMANDISES"/>
    <n v="1460022"/>
    <s v="Q4 2021"/>
    <s v="EUR"/>
    <n v="18139.66"/>
    <n v="18139.659199999998"/>
    <n v="8.0000000161817297E-4"/>
    <n v="18139.66"/>
    <n v="0"/>
    <x v="0"/>
    <m/>
    <m/>
    <m/>
    <m/>
    <s v="none"/>
    <m/>
    <m/>
    <m/>
    <x v="0"/>
    <m/>
    <x v="0"/>
  </r>
  <r>
    <s v="FRA210019354Q1 2021EUR"/>
    <x v="4"/>
    <n v="47187"/>
    <s v="CRIT INTERIM"/>
    <n v="210019354"/>
    <s v="Q1 2021"/>
    <s v="EUR"/>
    <n v="497.09"/>
    <n v="497.08510000000001"/>
    <n v="4.8999999999637103E-3"/>
    <n v="497.09"/>
    <n v="0"/>
    <x v="0"/>
    <m/>
    <m/>
    <m/>
    <m/>
    <s v="none"/>
    <m/>
    <m/>
    <m/>
    <x v="0"/>
    <m/>
    <x v="0"/>
  </r>
  <r>
    <s v="FRA210019354Q2 2021EUR"/>
    <x v="4"/>
    <n v="47187"/>
    <s v="CRIT INTERIM"/>
    <n v="210019354"/>
    <s v="Q2 2021"/>
    <s v="EUR"/>
    <n v="4325.0600000000004"/>
    <n v="4325.0549000000001"/>
    <n v="5.1000000003114101E-3"/>
    <n v="4325.0600000000004"/>
    <n v="0"/>
    <x v="0"/>
    <m/>
    <m/>
    <m/>
    <m/>
    <s v="none"/>
    <m/>
    <m/>
    <m/>
    <x v="0"/>
    <m/>
    <x v="0"/>
  </r>
  <r>
    <s v="FRA210019354Q3 2021EUR"/>
    <x v="4"/>
    <n v="47187"/>
    <s v="CRIT INTERIM"/>
    <n v="210019354"/>
    <s v="Q3 2021"/>
    <s v="EUR"/>
    <n v="9792.06"/>
    <n v="9792.0553"/>
    <n v="4.6999999995023202E-3"/>
    <n v="9792.06"/>
    <n v="0"/>
    <x v="0"/>
    <m/>
    <m/>
    <m/>
    <m/>
    <s v="none"/>
    <m/>
    <m/>
    <m/>
    <x v="0"/>
    <m/>
    <x v="0"/>
  </r>
  <r>
    <s v="FRA210019354Q4 2021EUR"/>
    <x v="4"/>
    <n v="47187"/>
    <s v="CRIT INTERIM"/>
    <n v="210019354"/>
    <s v="Q4 2021"/>
    <s v="EUR"/>
    <n v="18590"/>
    <n v="18589.998100000001"/>
    <n v="1.8999999992956799E-3"/>
    <n v="18590"/>
    <n v="0"/>
    <x v="0"/>
    <m/>
    <m/>
    <m/>
    <m/>
    <s v="none"/>
    <m/>
    <m/>
    <m/>
    <x v="0"/>
    <m/>
    <x v="0"/>
  </r>
  <r>
    <s v="FRA110036186Q1 2021EUR"/>
    <x v="4"/>
    <n v="49516"/>
    <s v="UNIPROTECT HIGH SEC"/>
    <n v="110036186"/>
    <s v="Q1 2021"/>
    <s v="EUR"/>
    <n v="5491.3"/>
    <n v="5491.3046000000004"/>
    <n v="-4.6000000002095398E-3"/>
    <n v="5491.3"/>
    <n v="0"/>
    <x v="0"/>
    <m/>
    <m/>
    <m/>
    <m/>
    <s v="none"/>
    <m/>
    <m/>
    <m/>
    <x v="0"/>
    <m/>
    <x v="0"/>
  </r>
  <r>
    <s v="FRA110036186Q2 2021EUR"/>
    <x v="4"/>
    <n v="49516"/>
    <s v="UNIPROTECT HIGH SEC"/>
    <n v="110036186"/>
    <s v="Q2 2021"/>
    <s v="EUR"/>
    <n v="5811.36"/>
    <n v="5811.3554000000004"/>
    <n v="4.5999999993000503E-3"/>
    <n v="5811.36"/>
    <n v="0"/>
    <x v="0"/>
    <m/>
    <m/>
    <m/>
    <m/>
    <s v="none"/>
    <m/>
    <m/>
    <m/>
    <x v="0"/>
    <m/>
    <x v="0"/>
  </r>
  <r>
    <s v="FRA110036186Q3 2021EUR"/>
    <x v="4"/>
    <n v="49516"/>
    <s v="UNIPROTECT HIGH SEC"/>
    <n v="110036186"/>
    <s v="Q3 2021"/>
    <s v="EUR"/>
    <n v="6414.5"/>
    <n v="6414.4993999999997"/>
    <n v="6.0000000030413503E-4"/>
    <n v="6414.5"/>
    <n v="0"/>
    <x v="0"/>
    <m/>
    <m/>
    <m/>
    <m/>
    <s v="none"/>
    <m/>
    <m/>
    <m/>
    <x v="0"/>
    <m/>
    <x v="0"/>
  </r>
  <r>
    <s v="FRA110036186Q4 2021EUR"/>
    <x v="4"/>
    <n v="49516"/>
    <s v="UNIPROTECT HIGH SEC"/>
    <n v="110036186"/>
    <s v="Q4 2021"/>
    <s v="EUR"/>
    <n v="7667.72"/>
    <n v="7667.7133999999996"/>
    <n v="6.6000000006170003E-3"/>
    <n v="7667.72"/>
    <n v="0"/>
    <x v="0"/>
    <m/>
    <m/>
    <m/>
    <m/>
    <s v="none"/>
    <m/>
    <m/>
    <m/>
    <x v="0"/>
    <m/>
    <x v="0"/>
  </r>
  <r>
    <s v="FRA110008700Q0 2021EUR"/>
    <x v="4"/>
    <n v="57095"/>
    <s v="MARINA SEA FOOD"/>
    <n v="110008700"/>
    <s v="Q0 2021"/>
    <s v="EUR"/>
    <n v="1208.8"/>
    <n v="1208.7999"/>
    <n v="9.9999999974897906E-5"/>
    <n v="1208.8"/>
    <n v="0"/>
    <x v="0"/>
    <m/>
    <m/>
    <m/>
    <m/>
    <s v="none"/>
    <m/>
    <m/>
    <m/>
    <x v="0"/>
    <m/>
    <x v="0"/>
  </r>
  <r>
    <s v="FRA110008700Q1 2021EUR"/>
    <x v="4"/>
    <n v="57095"/>
    <s v="MARINA SEA FOOD"/>
    <n v="110008700"/>
    <s v="Q1 2021"/>
    <s v="EUR"/>
    <n v="1659.91"/>
    <n v="1659.91"/>
    <n v="0"/>
    <n v="1659.91"/>
    <n v="0"/>
    <x v="0"/>
    <m/>
    <m/>
    <m/>
    <m/>
    <s v="none"/>
    <m/>
    <m/>
    <m/>
    <x v="0"/>
    <m/>
    <x v="0"/>
  </r>
  <r>
    <s v="FRA110008700Q2 2021EUR"/>
    <x v="4"/>
    <n v="57095"/>
    <s v="MARINA SEA FOOD"/>
    <n v="110008700"/>
    <s v="Q2 2021"/>
    <s v="EUR"/>
    <n v="6018.04"/>
    <n v="6018.04"/>
    <n v="0"/>
    <n v="6018.04"/>
    <n v="0"/>
    <x v="0"/>
    <m/>
    <m/>
    <m/>
    <m/>
    <s v="none"/>
    <m/>
    <m/>
    <m/>
    <x v="0"/>
    <m/>
    <x v="0"/>
  </r>
  <r>
    <s v="FRA110008700Q3 2021EUR"/>
    <x v="4"/>
    <n v="57095"/>
    <s v="MARINA SEA FOOD"/>
    <n v="110008700"/>
    <s v="Q3 2021"/>
    <s v="EUR"/>
    <n v="13627.6"/>
    <n v="13627.6"/>
    <n v="0"/>
    <n v="13627.6"/>
    <n v="0"/>
    <x v="0"/>
    <m/>
    <m/>
    <m/>
    <m/>
    <s v="none"/>
    <m/>
    <m/>
    <m/>
    <x v="0"/>
    <m/>
    <x v="0"/>
  </r>
  <r>
    <s v="FRA110008700Q4 2021EUR"/>
    <x v="4"/>
    <n v="57095"/>
    <s v="MARINA SEA FOOD"/>
    <n v="110008700"/>
    <s v="Q4 2021"/>
    <s v="EUR"/>
    <n v="16155.71"/>
    <n v="16155.7109"/>
    <n v="-8.9999999909195995E-4"/>
    <n v="16155.71"/>
    <n v="0"/>
    <x v="0"/>
    <m/>
    <m/>
    <m/>
    <m/>
    <s v="none"/>
    <m/>
    <m/>
    <m/>
    <x v="0"/>
    <m/>
    <x v="0"/>
  </r>
  <r>
    <s v="FRAFR4GP1558Y 2021EUR"/>
    <x v="4"/>
    <n v="57095"/>
    <s v="MARINA SEA FOOD"/>
    <s v="FR4GP1558"/>
    <s v="Y 2021"/>
    <s v="EUR"/>
    <n v="69.5"/>
    <n v="69.500500000000002"/>
    <n v="-5.0000000000238699E-4"/>
    <n v="69.5"/>
    <n v="0"/>
    <x v="0"/>
    <m/>
    <m/>
    <m/>
    <m/>
    <s v="none"/>
    <m/>
    <m/>
    <m/>
    <x v="0"/>
    <m/>
    <x v="0"/>
  </r>
  <r>
    <s v="FRA1150054362Q0 2021EUR"/>
    <x v="4"/>
    <n v="96489"/>
    <s v="LA PASSION DES TERROIRS"/>
    <n v="1150054362"/>
    <s v="Q0 2021"/>
    <s v="EUR"/>
    <n v="-0.02"/>
    <n v="-2.4E-2"/>
    <n v="4.0000000000000001E-3"/>
    <n v="-0.02"/>
    <n v="0"/>
    <x v="0"/>
    <m/>
    <m/>
    <m/>
    <m/>
    <s v="none"/>
    <m/>
    <m/>
    <m/>
    <x v="0"/>
    <m/>
    <x v="0"/>
  </r>
  <r>
    <s v="FRA1150054362Q1 2021EUR"/>
    <x v="4"/>
    <n v="96489"/>
    <s v="LA PASSION DES TERROIRS"/>
    <n v="1150054362"/>
    <s v="Q1 2021"/>
    <s v="EUR"/>
    <n v="66.95"/>
    <n v="66.95"/>
    <n v="0"/>
    <n v="66.95"/>
    <n v="0"/>
    <x v="0"/>
    <m/>
    <m/>
    <m/>
    <m/>
    <s v="none"/>
    <m/>
    <m/>
    <m/>
    <x v="0"/>
    <m/>
    <x v="0"/>
  </r>
  <r>
    <s v="FRA1150054362Q2 2021EUR"/>
    <x v="4"/>
    <n v="96489"/>
    <s v="LA PASSION DES TERROIRS"/>
    <n v="1150054362"/>
    <s v="Q2 2021"/>
    <s v="EUR"/>
    <n v="378.56"/>
    <n v="378.55500000000001"/>
    <n v="4.9999999999954499E-3"/>
    <n v="378.56"/>
    <n v="0"/>
    <x v="0"/>
    <m/>
    <m/>
    <m/>
    <m/>
    <s v="none"/>
    <m/>
    <m/>
    <m/>
    <x v="0"/>
    <m/>
    <x v="0"/>
  </r>
  <r>
    <s v="FRA1150054362Q3 2021EUR"/>
    <x v="4"/>
    <n v="96489"/>
    <s v="LA PASSION DES TERROIRS"/>
    <n v="1150054362"/>
    <s v="Q3 2021"/>
    <s v="EUR"/>
    <n v="1547.84"/>
    <n v="1547.838"/>
    <n v="1.9999999999527002E-3"/>
    <n v="1547.84"/>
    <n v="0"/>
    <x v="0"/>
    <m/>
    <m/>
    <m/>
    <m/>
    <s v="none"/>
    <m/>
    <m/>
    <m/>
    <x v="0"/>
    <m/>
    <x v="0"/>
  </r>
  <r>
    <s v="FRA1150054362Q4 2021EUR"/>
    <x v="4"/>
    <n v="96489"/>
    <s v="LA PASSION DES TERROIRS"/>
    <n v="1150054362"/>
    <s v="Q4 2021"/>
    <s v="EUR"/>
    <n v="1148.25"/>
    <n v="1148.2505000000001"/>
    <n v="-5.0000000010186297E-4"/>
    <n v="1148.25"/>
    <n v="0"/>
    <x v="0"/>
    <m/>
    <m/>
    <m/>
    <m/>
    <s v="none"/>
    <m/>
    <m/>
    <m/>
    <x v="0"/>
    <m/>
    <x v="0"/>
  </r>
  <r>
    <s v="FRA1150144190Q0 2021EUR"/>
    <x v="4"/>
    <n v="55911"/>
    <s v="ILLYCAFFEE FRANCE"/>
    <n v="1150144190"/>
    <s v="Q0 2021"/>
    <s v="EUR"/>
    <n v="171.89"/>
    <n v="171.8948"/>
    <n v="-4.8000000000172297E-3"/>
    <n v="171.89"/>
    <n v="0"/>
    <x v="0"/>
    <m/>
    <m/>
    <m/>
    <m/>
    <s v="none"/>
    <m/>
    <m/>
    <m/>
    <x v="0"/>
    <m/>
    <x v="0"/>
  </r>
  <r>
    <s v="FRA1150144190Q1 2021EUR"/>
    <x v="4"/>
    <n v="55911"/>
    <s v="ILLYCAFFEE FRANCE"/>
    <n v="1150144190"/>
    <s v="Q1 2021"/>
    <s v="EUR"/>
    <n v="1401.19"/>
    <n v="1401.19"/>
    <n v="0"/>
    <n v="1401.19"/>
    <n v="0"/>
    <x v="0"/>
    <m/>
    <m/>
    <m/>
    <m/>
    <s v="none"/>
    <m/>
    <m/>
    <m/>
    <x v="0"/>
    <m/>
    <x v="0"/>
  </r>
  <r>
    <s v="FRA1150144190Q2 2021EUR"/>
    <x v="4"/>
    <n v="55911"/>
    <s v="ILLYCAFFEE FRANCE"/>
    <n v="1150144190"/>
    <s v="Q2 2021"/>
    <s v="EUR"/>
    <n v="4478.25"/>
    <n v="4478.25"/>
    <n v="0"/>
    <n v="4478.25"/>
    <n v="0"/>
    <x v="0"/>
    <m/>
    <m/>
    <m/>
    <m/>
    <s v="none"/>
    <m/>
    <m/>
    <m/>
    <x v="0"/>
    <m/>
    <x v="0"/>
  </r>
  <r>
    <s v="FRA1150144190Q3 2021EUR"/>
    <x v="4"/>
    <n v="55911"/>
    <s v="ILLYCAFFEE FRANCE"/>
    <n v="1150144190"/>
    <s v="Q3 2021"/>
    <s v="EUR"/>
    <n v="7666.05"/>
    <n v="7666.05"/>
    <n v="0"/>
    <n v="7666.05"/>
    <n v="0"/>
    <x v="0"/>
    <m/>
    <m/>
    <m/>
    <m/>
    <s v="none"/>
    <m/>
    <m/>
    <m/>
    <x v="0"/>
    <m/>
    <x v="0"/>
  </r>
  <r>
    <s v="FRA1150144190Q4 2021EUR"/>
    <x v="4"/>
    <n v="55911"/>
    <s v="ILLYCAFFEE FRANCE"/>
    <n v="1150144190"/>
    <s v="Q4 2021"/>
    <s v="EUR"/>
    <n v="8908.5499999999993"/>
    <n v="8908.5499999999993"/>
    <n v="0"/>
    <n v="8908.5499999999993"/>
    <n v="0"/>
    <x v="0"/>
    <m/>
    <m/>
    <m/>
    <m/>
    <s v="none"/>
    <m/>
    <m/>
    <m/>
    <x v="0"/>
    <m/>
    <x v="0"/>
  </r>
  <r>
    <s v="FRA2150514147Q1 2021EUR"/>
    <x v="4"/>
    <n v="56292"/>
    <s v="LOIRE CHAUFFAGE RENOVATION"/>
    <n v="2150514147"/>
    <s v="Q1 2021"/>
    <s v="EUR"/>
    <n v="119.3"/>
    <n v="119.295"/>
    <n v="4.9999999999954499E-3"/>
    <n v="119.3"/>
    <n v="0"/>
    <x v="0"/>
    <m/>
    <m/>
    <m/>
    <m/>
    <s v="none"/>
    <m/>
    <m/>
    <m/>
    <x v="0"/>
    <m/>
    <x v="0"/>
  </r>
  <r>
    <s v="FRA2150514147Q2 2021EUR"/>
    <x v="4"/>
    <n v="56292"/>
    <s v="LOIRE CHAUFFAGE RENOVATION"/>
    <n v="2150514147"/>
    <s v="Q2 2021"/>
    <s v="EUR"/>
    <n v="49.29"/>
    <n v="49.29"/>
    <n v="0"/>
    <n v="49.29"/>
    <n v="0"/>
    <x v="0"/>
    <m/>
    <m/>
    <m/>
    <m/>
    <s v="none"/>
    <m/>
    <m/>
    <m/>
    <x v="0"/>
    <m/>
    <x v="0"/>
  </r>
  <r>
    <s v="FRA2150514147Q3 2021EUR"/>
    <x v="4"/>
    <n v="56292"/>
    <s v="LOIRE CHAUFFAGE RENOVATION"/>
    <n v="2150514147"/>
    <s v="Q3 2021"/>
    <s v="EUR"/>
    <n v="48.15"/>
    <n v="48.15"/>
    <n v="0"/>
    <n v="48.15"/>
    <n v="0"/>
    <x v="0"/>
    <m/>
    <m/>
    <m/>
    <m/>
    <s v="none"/>
    <m/>
    <m/>
    <m/>
    <x v="0"/>
    <m/>
    <x v="0"/>
  </r>
  <r>
    <s v="FRA2150514147Q4 2021EUR"/>
    <x v="4"/>
    <n v="56292"/>
    <s v="LOIRE CHAUFFAGE RENOVATION"/>
    <n v="2150514147"/>
    <s v="Q4 2021"/>
    <s v="EUR"/>
    <n v="347.73"/>
    <n v="347.73"/>
    <n v="0"/>
    <n v="347.73"/>
    <n v="0"/>
    <x v="0"/>
    <m/>
    <m/>
    <m/>
    <m/>
    <s v="none"/>
    <m/>
    <m/>
    <m/>
    <x v="0"/>
    <m/>
    <x v="0"/>
  </r>
  <r>
    <s v="FRA2150544042Q0 2021EUR"/>
    <x v="4"/>
    <n v="53542"/>
    <s v="CARNEIRO FRERES"/>
    <n v="2150544042"/>
    <s v="Q0 2021"/>
    <s v="EUR"/>
    <n v="360.12"/>
    <n v="360.12"/>
    <n v="0"/>
    <n v="360.12"/>
    <n v="0"/>
    <x v="0"/>
    <m/>
    <m/>
    <m/>
    <m/>
    <s v="none"/>
    <m/>
    <m/>
    <m/>
    <x v="0"/>
    <m/>
    <x v="0"/>
  </r>
  <r>
    <s v="FRA2150544042Q1 2021EUR"/>
    <x v="4"/>
    <n v="53542"/>
    <s v="CARNEIRO FRERES"/>
    <n v="2150544042"/>
    <s v="Q1 2021"/>
    <s v="EUR"/>
    <n v="4015.89"/>
    <n v="4015.893"/>
    <n v="-3.0000000001564301E-3"/>
    <n v="4015.89"/>
    <n v="0"/>
    <x v="0"/>
    <m/>
    <m/>
    <m/>
    <m/>
    <s v="none"/>
    <m/>
    <m/>
    <m/>
    <x v="0"/>
    <m/>
    <x v="0"/>
  </r>
  <r>
    <s v="FRA2150544042Q2 2021EUR"/>
    <x v="4"/>
    <n v="53542"/>
    <s v="CARNEIRO FRERES"/>
    <n v="2150544042"/>
    <s v="Q2 2021"/>
    <s v="EUR"/>
    <n v="6204.95"/>
    <n v="6204.9525000000003"/>
    <n v="-2.5000000005093101E-3"/>
    <n v="6204.95"/>
    <n v="0"/>
    <x v="0"/>
    <m/>
    <m/>
    <m/>
    <m/>
    <s v="none"/>
    <m/>
    <m/>
    <m/>
    <x v="0"/>
    <m/>
    <x v="0"/>
  </r>
  <r>
    <s v="FRA2150544042Q3 2021EUR"/>
    <x v="4"/>
    <n v="53542"/>
    <s v="CARNEIRO FRERES"/>
    <n v="2150544042"/>
    <s v="Q3 2021"/>
    <s v="EUR"/>
    <n v="3703"/>
    <n v="3702.9960000000001"/>
    <n v="3.9999999999054099E-3"/>
    <n v="3703"/>
    <n v="0"/>
    <x v="0"/>
    <m/>
    <m/>
    <m/>
    <m/>
    <s v="none"/>
    <m/>
    <m/>
    <m/>
    <x v="0"/>
    <m/>
    <x v="0"/>
  </r>
  <r>
    <s v="FRA2150544042Q4 2021EUR"/>
    <x v="4"/>
    <n v="53542"/>
    <s v="CARNEIRO FRERES"/>
    <n v="2150544042"/>
    <s v="Q4 2021"/>
    <s v="EUR"/>
    <n v="3240.72"/>
    <n v="3240.723"/>
    <n v="-3.0000000001564301E-3"/>
    <n v="3240.72"/>
    <n v="0"/>
    <x v="0"/>
    <m/>
    <m/>
    <m/>
    <m/>
    <s v="none"/>
    <m/>
    <m/>
    <m/>
    <x v="0"/>
    <m/>
    <x v="0"/>
  </r>
  <r>
    <s v="FRA16064008Q0 2021EUR"/>
    <x v="4"/>
    <n v="44785"/>
    <s v="CARNIATO EUROPE"/>
    <n v="16064008"/>
    <s v="Q0 2021"/>
    <s v="EUR"/>
    <n v="2738.63"/>
    <n v="2738.6343999999999"/>
    <n v="-4.399999999805E-3"/>
    <n v="2738.63"/>
    <n v="0"/>
    <x v="0"/>
    <m/>
    <m/>
    <m/>
    <m/>
    <s v="none"/>
    <m/>
    <m/>
    <m/>
    <x v="0"/>
    <m/>
    <x v="0"/>
  </r>
  <r>
    <s v="FRA16064008Q1 2021EUR"/>
    <x v="4"/>
    <n v="44785"/>
    <s v="CARNIATO EUROPE"/>
    <n v="16064008"/>
    <s v="Q1 2021"/>
    <s v="EUR"/>
    <n v="479.68"/>
    <n v="479.68"/>
    <n v="0"/>
    <n v="479.68"/>
    <n v="0"/>
    <x v="0"/>
    <m/>
    <m/>
    <m/>
    <m/>
    <s v="none"/>
    <m/>
    <m/>
    <m/>
    <x v="0"/>
    <m/>
    <x v="0"/>
  </r>
  <r>
    <s v="FRA16064008Q2 2021EUR"/>
    <x v="4"/>
    <n v="44785"/>
    <s v="CARNIATO EUROPE"/>
    <n v="16064008"/>
    <s v="Q2 2021"/>
    <s v="EUR"/>
    <n v="2491.52"/>
    <n v="2491.5183999999999"/>
    <n v="1.6000000000531099E-3"/>
    <n v="2491.52"/>
    <n v="0"/>
    <x v="0"/>
    <m/>
    <m/>
    <m/>
    <m/>
    <s v="none"/>
    <m/>
    <m/>
    <m/>
    <x v="0"/>
    <m/>
    <x v="0"/>
  </r>
  <r>
    <s v="FRA16064008Q3 2021EUR"/>
    <x v="4"/>
    <n v="44785"/>
    <s v="CARNIATO EUROPE"/>
    <n v="16064008"/>
    <s v="Q3 2021"/>
    <s v="EUR"/>
    <n v="8284.43"/>
    <n v="8284.4328000000005"/>
    <n v="-2.8000000002066298E-3"/>
    <n v="8284.43"/>
    <n v="0"/>
    <x v="0"/>
    <m/>
    <m/>
    <m/>
    <m/>
    <s v="none"/>
    <m/>
    <m/>
    <m/>
    <x v="0"/>
    <m/>
    <x v="0"/>
  </r>
  <r>
    <s v="FRA16064008Q4 2021EUR"/>
    <x v="4"/>
    <n v="44785"/>
    <s v="CARNIATO EUROPE"/>
    <n v="16064008"/>
    <s v="Q4 2021"/>
    <s v="EUR"/>
    <n v="2766.26"/>
    <n v="2766.2554"/>
    <n v="4.6000000002095398E-3"/>
    <n v="2766.26"/>
    <n v="0"/>
    <x v="0"/>
    <m/>
    <m/>
    <m/>
    <m/>
    <s v="none"/>
    <m/>
    <m/>
    <m/>
    <x v="0"/>
    <m/>
    <x v="0"/>
  </r>
  <r>
    <s v="FRA870004Q0 2021EUR"/>
    <x v="4"/>
    <n v="43573"/>
    <s v="LE PETIT FORESTIER LOCATION"/>
    <n v="870004"/>
    <s v="Q0 2021"/>
    <s v="EUR"/>
    <n v="6923.86"/>
    <n v="6923.8498"/>
    <n v="1.01999999997133E-2"/>
    <n v="6923.86"/>
    <n v="0"/>
    <x v="0"/>
    <m/>
    <m/>
    <m/>
    <m/>
    <s v="none"/>
    <m/>
    <m/>
    <m/>
    <x v="0"/>
    <m/>
    <x v="0"/>
  </r>
  <r>
    <s v="FRA870004Q1 2021EUR"/>
    <x v="4"/>
    <n v="43573"/>
    <s v="LE PETIT FORESTIER LOCATION"/>
    <n v="870004"/>
    <s v="Q1 2021"/>
    <s v="EUR"/>
    <n v="533.28"/>
    <n v="533.28120000000001"/>
    <n v="-1.20000000003983E-3"/>
    <n v="533.28"/>
    <n v="0"/>
    <x v="0"/>
    <m/>
    <m/>
    <m/>
    <m/>
    <s v="none"/>
    <m/>
    <m/>
    <m/>
    <x v="0"/>
    <m/>
    <x v="0"/>
  </r>
  <r>
    <s v="FRA870004Q2 2021EUR"/>
    <x v="4"/>
    <n v="43573"/>
    <s v="LE PETIT FORESTIER LOCATION"/>
    <n v="870004"/>
    <s v="Q2 2021"/>
    <s v="EUR"/>
    <n v="747.92"/>
    <n v="747.91819999999996"/>
    <n v="1.8000000000029099E-3"/>
    <n v="747.92"/>
    <n v="0"/>
    <x v="0"/>
    <m/>
    <m/>
    <m/>
    <m/>
    <s v="none"/>
    <m/>
    <m/>
    <m/>
    <x v="0"/>
    <m/>
    <x v="0"/>
  </r>
  <r>
    <s v="FRA870004Q3 2021EUR"/>
    <x v="4"/>
    <n v="43573"/>
    <s v="LE PETIT FORESTIER LOCATION"/>
    <n v="870004"/>
    <s v="Q3 2021"/>
    <s v="EUR"/>
    <n v="1887.12"/>
    <n v="1887.1224"/>
    <n v="-2.40000000007967E-3"/>
    <n v="1887.12"/>
    <n v="0"/>
    <x v="0"/>
    <m/>
    <m/>
    <m/>
    <m/>
    <s v="none"/>
    <m/>
    <m/>
    <m/>
    <x v="0"/>
    <m/>
    <x v="0"/>
  </r>
  <r>
    <s v="FRA870004Q4 2021EUR"/>
    <x v="4"/>
    <n v="43573"/>
    <s v="LE PETIT FORESTIER LOCATION"/>
    <n v="870004"/>
    <s v="Q4 2021"/>
    <s v="EUR"/>
    <n v="2669.02"/>
    <n v="2669.0243999999998"/>
    <n v="-4.399999999805E-3"/>
    <n v="2669.02"/>
    <n v="0"/>
    <x v="0"/>
    <m/>
    <m/>
    <m/>
    <m/>
    <s v="none"/>
    <m/>
    <m/>
    <m/>
    <x v="0"/>
    <m/>
    <x v="0"/>
  </r>
  <r>
    <s v="FRA21019Q0 2021EUR"/>
    <x v="4"/>
    <n v="44280"/>
    <s v="GUSTAVE LORENTZ"/>
    <n v="21019"/>
    <s v="Q0 2021"/>
    <s v="EUR"/>
    <n v="0.02"/>
    <n v="2.24E-2"/>
    <n v="-2.3999999999999898E-3"/>
    <n v="0.02"/>
    <n v="0"/>
    <x v="0"/>
    <m/>
    <m/>
    <m/>
    <m/>
    <s v="none"/>
    <m/>
    <m/>
    <m/>
    <x v="0"/>
    <m/>
    <x v="0"/>
  </r>
  <r>
    <s v="FRA21019Q1 2021EUR"/>
    <x v="4"/>
    <n v="44280"/>
    <s v="GUSTAVE LORENTZ"/>
    <n v="21019"/>
    <s v="Q1 2021"/>
    <s v="EUR"/>
    <n v="113.76"/>
    <n v="113.76"/>
    <n v="0"/>
    <n v="113.76"/>
    <n v="0"/>
    <x v="0"/>
    <m/>
    <m/>
    <m/>
    <m/>
    <s v="none"/>
    <m/>
    <m/>
    <m/>
    <x v="0"/>
    <m/>
    <x v="0"/>
  </r>
  <r>
    <s v="FRA21019Q2 2021EUR"/>
    <x v="4"/>
    <n v="44280"/>
    <s v="GUSTAVE LORENTZ"/>
    <n v="21019"/>
    <s v="Q2 2021"/>
    <s v="EUR"/>
    <n v="615.54999999999995"/>
    <n v="615.55200000000002"/>
    <n v="-2.0000000000663901E-3"/>
    <n v="615.54999999999995"/>
    <n v="0"/>
    <x v="0"/>
    <m/>
    <m/>
    <m/>
    <m/>
    <s v="none"/>
    <m/>
    <m/>
    <m/>
    <x v="0"/>
    <m/>
    <x v="0"/>
  </r>
  <r>
    <s v="FRA21019Q3 2021EUR"/>
    <x v="4"/>
    <n v="44280"/>
    <s v="GUSTAVE LORENTZ"/>
    <n v="21019"/>
    <s v="Q3 2021"/>
    <s v="EUR"/>
    <n v="1599.88"/>
    <n v="1599.8832"/>
    <n v="-3.1999999998788501E-3"/>
    <n v="1599.88"/>
    <n v="0"/>
    <x v="0"/>
    <m/>
    <m/>
    <m/>
    <m/>
    <s v="none"/>
    <m/>
    <m/>
    <m/>
    <x v="0"/>
    <m/>
    <x v="0"/>
  </r>
  <r>
    <s v="FRA21019Q4 2021EUR"/>
    <x v="4"/>
    <n v="44280"/>
    <s v="GUSTAVE LORENTZ"/>
    <n v="21019"/>
    <s v="Q4 2021"/>
    <s v="EUR"/>
    <n v="2058.6799999999998"/>
    <n v="2058.6752000000001"/>
    <n v="4.79999999970459E-3"/>
    <n v="2058.6799999999998"/>
    <n v="0"/>
    <x v="0"/>
    <m/>
    <m/>
    <m/>
    <m/>
    <s v="none"/>
    <m/>
    <m/>
    <m/>
    <x v="0"/>
    <m/>
    <x v="0"/>
  </r>
  <r>
    <s v="FRA2110481485Q0 2021EUR"/>
    <x v="4"/>
    <n v="2391"/>
    <s v="SOPEDI"/>
    <n v="2110481485"/>
    <s v="Q0 2021"/>
    <s v="EUR"/>
    <n v="2798.95"/>
    <n v="2798.95"/>
    <n v="0"/>
    <n v="2798.95"/>
    <n v="0"/>
    <x v="0"/>
    <m/>
    <m/>
    <m/>
    <m/>
    <s v="none"/>
    <m/>
    <m/>
    <m/>
    <x v="0"/>
    <m/>
    <x v="0"/>
  </r>
  <r>
    <s v="FRA2110481485Q1 2021EUR"/>
    <x v="4"/>
    <n v="2391"/>
    <s v="SOPEDI"/>
    <n v="2110481485"/>
    <s v="Q1 2021"/>
    <s v="EUR"/>
    <n v="889.61"/>
    <n v="889.60500000000002"/>
    <n v="4.9999999999954499E-3"/>
    <n v="889.61"/>
    <n v="0"/>
    <x v="0"/>
    <m/>
    <m/>
    <m/>
    <m/>
    <s v="none"/>
    <m/>
    <m/>
    <m/>
    <x v="0"/>
    <m/>
    <x v="0"/>
  </r>
  <r>
    <s v="FRA2110481485Q2 2021EUR"/>
    <x v="4"/>
    <n v="2391"/>
    <s v="SOPEDI"/>
    <n v="2110481485"/>
    <s v="Q2 2021"/>
    <s v="EUR"/>
    <n v="2725.81"/>
    <n v="2725.8049999999998"/>
    <n v="5.0000000001091298E-3"/>
    <n v="2725.81"/>
    <n v="0"/>
    <x v="0"/>
    <m/>
    <m/>
    <m/>
    <m/>
    <s v="none"/>
    <m/>
    <m/>
    <m/>
    <x v="0"/>
    <m/>
    <x v="0"/>
  </r>
  <r>
    <s v="FRA2110481485Q3 2021EUR"/>
    <x v="4"/>
    <n v="2391"/>
    <s v="SOPEDI"/>
    <n v="2110481485"/>
    <s v="Q3 2021"/>
    <s v="EUR"/>
    <n v="1395.72"/>
    <n v="1395.7149999999999"/>
    <n v="5.0000000001091298E-3"/>
    <n v="1395.72"/>
    <n v="0"/>
    <x v="0"/>
    <m/>
    <m/>
    <m/>
    <m/>
    <s v="none"/>
    <m/>
    <m/>
    <m/>
    <x v="0"/>
    <m/>
    <x v="0"/>
  </r>
  <r>
    <s v="FRA2110481485Q4 2021EUR"/>
    <x v="4"/>
    <n v="2391"/>
    <s v="SOPEDI"/>
    <n v="2110481485"/>
    <s v="Q4 2021"/>
    <s v="EUR"/>
    <n v="5339.32"/>
    <n v="5339.3149999999996"/>
    <n v="5.0000000001091298E-3"/>
    <n v="5339.32"/>
    <n v="0"/>
    <x v="0"/>
    <m/>
    <m/>
    <m/>
    <m/>
    <s v="none"/>
    <m/>
    <m/>
    <m/>
    <x v="0"/>
    <m/>
    <x v="0"/>
  </r>
  <r>
    <s v="FRA2205106596Q0 2021EUR"/>
    <x v="4"/>
    <n v="45041"/>
    <s v="HERVE THERMIQUE"/>
    <n v="2205106596"/>
    <s v="Q0 2021"/>
    <s v="EUR"/>
    <n v="6873.31"/>
    <n v="6873.3117000000002"/>
    <n v="-1.6999999998006301E-3"/>
    <n v="6873.31"/>
    <n v="0"/>
    <x v="0"/>
    <m/>
    <m/>
    <m/>
    <m/>
    <s v="none"/>
    <m/>
    <m/>
    <m/>
    <x v="0"/>
    <m/>
    <x v="0"/>
  </r>
  <r>
    <s v="FRA2205106596Q1 2021EUR"/>
    <x v="4"/>
    <n v="45041"/>
    <s v="HERVE THERMIQUE"/>
    <n v="2205106596"/>
    <s v="Q1 2021"/>
    <s v="EUR"/>
    <n v="49294.78"/>
    <n v="49294.781999999999"/>
    <n v="-2.0000000004074502E-3"/>
    <n v="49294.78"/>
    <n v="0"/>
    <x v="0"/>
    <m/>
    <m/>
    <m/>
    <m/>
    <s v="none"/>
    <m/>
    <m/>
    <m/>
    <x v="0"/>
    <m/>
    <x v="0"/>
  </r>
  <r>
    <s v="FRA2205106596Q2 2021EUR"/>
    <x v="4"/>
    <n v="45041"/>
    <s v="HERVE THERMIQUE"/>
    <n v="2205106596"/>
    <s v="Q2 2021"/>
    <s v="EUR"/>
    <n v="34761.980000000003"/>
    <n v="34761.983999999997"/>
    <n v="-3.9999999935389496E-3"/>
    <n v="34761.980000000003"/>
    <n v="0"/>
    <x v="0"/>
    <m/>
    <m/>
    <m/>
    <m/>
    <s v="none"/>
    <m/>
    <m/>
    <m/>
    <x v="0"/>
    <m/>
    <x v="0"/>
  </r>
  <r>
    <s v="FRA2205106596Q3 2021EUR"/>
    <x v="4"/>
    <n v="45041"/>
    <s v="HERVE THERMIQUE"/>
    <n v="2205106596"/>
    <s v="Q3 2021"/>
    <s v="EUR"/>
    <n v="92124.05"/>
    <n v="92124.047699999996"/>
    <n v="2.3000000073807301E-3"/>
    <n v="92124.05"/>
    <n v="0"/>
    <x v="0"/>
    <m/>
    <m/>
    <m/>
    <m/>
    <s v="none"/>
    <m/>
    <m/>
    <m/>
    <x v="0"/>
    <m/>
    <x v="0"/>
  </r>
  <r>
    <s v="FRA2205106596Q4 2021EUR"/>
    <x v="4"/>
    <n v="45041"/>
    <s v="HERVE THERMIQUE"/>
    <n v="2205106596"/>
    <s v="Q4 2021"/>
    <s v="EUR"/>
    <n v="-2448.1699999999901"/>
    <n v="-2448.1637999999998"/>
    <n v="-6.1999999984436701E-3"/>
    <n v="-2448.1699999999901"/>
    <n v="0"/>
    <x v="0"/>
    <m/>
    <m/>
    <m/>
    <m/>
    <s v="none"/>
    <m/>
    <m/>
    <m/>
    <x v="0"/>
    <m/>
    <x v="0"/>
  </r>
  <r>
    <s v="FRA2510003Q4 2021EUR"/>
    <x v="4"/>
    <n v="45041"/>
    <s v="HERVE THERMIQUE"/>
    <n v="2510003"/>
    <s v="Q4 2021"/>
    <s v="EUR"/>
    <n v="15025.52"/>
    <n v="15025.52"/>
    <n v="0"/>
    <n v="15025.52"/>
    <n v="0"/>
    <x v="0"/>
    <m/>
    <m/>
    <m/>
    <m/>
    <s v="none"/>
    <m/>
    <m/>
    <m/>
    <x v="0"/>
    <m/>
    <x v="0"/>
  </r>
  <r>
    <s v="FRA1453005Q0 2021EUR"/>
    <x v="4"/>
    <n v="45436"/>
    <s v="MHD MOET HENNESSY DIAGEO"/>
    <n v="1453005"/>
    <s v="Q0 2021"/>
    <s v="EUR"/>
    <n v="14.52"/>
    <n v="14.52"/>
    <n v="0"/>
    <n v="14.52"/>
    <n v="0"/>
    <x v="0"/>
    <m/>
    <m/>
    <m/>
    <m/>
    <s v="none"/>
    <m/>
    <m/>
    <m/>
    <x v="0"/>
    <m/>
    <x v="0"/>
  </r>
  <r>
    <s v="FRA1453005Q1 2021EUR"/>
    <x v="4"/>
    <n v="45436"/>
    <s v="MHD MOET HENNESSY DIAGEO"/>
    <n v="1453005"/>
    <s v="Q1 2021"/>
    <s v="EUR"/>
    <n v="804.71"/>
    <n v="804.71079999999995"/>
    <n v="-7.9999999991286997E-4"/>
    <n v="804.71"/>
    <n v="0"/>
    <x v="0"/>
    <m/>
    <m/>
    <m/>
    <m/>
    <s v="none"/>
    <m/>
    <m/>
    <m/>
    <x v="0"/>
    <m/>
    <x v="0"/>
  </r>
  <r>
    <s v="FRA1453005Q2 2021EUR"/>
    <x v="4"/>
    <n v="45436"/>
    <s v="MHD MOET HENNESSY DIAGEO"/>
    <n v="1453005"/>
    <s v="Q2 2021"/>
    <s v="EUR"/>
    <n v="8486.73"/>
    <n v="8486.7332000000006"/>
    <n v="-3.2000000010157202E-3"/>
    <n v="8486.73"/>
    <n v="0"/>
    <x v="0"/>
    <m/>
    <m/>
    <m/>
    <m/>
    <s v="none"/>
    <m/>
    <m/>
    <m/>
    <x v="0"/>
    <m/>
    <x v="0"/>
  </r>
  <r>
    <s v="FRA1453005Q3 2021EUR"/>
    <x v="4"/>
    <n v="45436"/>
    <s v="MHD MOET HENNESSY DIAGEO"/>
    <n v="1453005"/>
    <s v="Q3 2021"/>
    <s v="EUR"/>
    <n v="16688.22"/>
    <n v="16688.223600000001"/>
    <n v="-3.6000000000058199E-3"/>
    <n v="16688.22"/>
    <n v="0"/>
    <x v="0"/>
    <m/>
    <m/>
    <m/>
    <m/>
    <s v="none"/>
    <m/>
    <m/>
    <m/>
    <x v="0"/>
    <m/>
    <x v="0"/>
  </r>
  <r>
    <s v="FRA1453005Q4 2021EUR"/>
    <x v="4"/>
    <n v="45436"/>
    <s v="MHD MOET HENNESSY DIAGEO"/>
    <n v="1453005"/>
    <s v="Q4 2021"/>
    <s v="EUR"/>
    <n v="13442.71"/>
    <n v="13442.711600000001"/>
    <n v="-1.60000000141735E-3"/>
    <n v="13442.71"/>
    <n v="0"/>
    <x v="0"/>
    <m/>
    <m/>
    <m/>
    <m/>
    <s v="none"/>
    <m/>
    <m/>
    <m/>
    <x v="0"/>
    <m/>
    <x v="0"/>
  </r>
  <r>
    <s v="FRAFR3MGPS1495Q0 2021EUR"/>
    <x v="4"/>
    <n v="45436"/>
    <s v="MHD MOET HENNESSY DIAGEO"/>
    <s v="FR3MGPS1495"/>
    <s v="Q0 2021"/>
    <s v="EUR"/>
    <n v="-195.8"/>
    <n v="-195.8"/>
    <n v="0"/>
    <n v="-195.8"/>
    <n v="0"/>
    <x v="0"/>
    <m/>
    <m/>
    <m/>
    <m/>
    <s v="none"/>
    <m/>
    <m/>
    <m/>
    <x v="0"/>
    <m/>
    <x v="0"/>
  </r>
  <r>
    <s v="FRAFR3MGPS1495Y 2021EUR"/>
    <x v="4"/>
    <n v="45436"/>
    <s v="MHD MOET HENNESSY DIAGEO"/>
    <s v="FR3MGPS1495"/>
    <s v="Y 2021"/>
    <s v="EUR"/>
    <n v="3466.4"/>
    <n v="3466.4023000000002"/>
    <n v="-2.3000000001047699E-3"/>
    <n v="3466.4023000000002"/>
    <n v="-2.3000000001047699E-3"/>
    <x v="0"/>
    <m/>
    <m/>
    <m/>
    <m/>
    <s v="none"/>
    <m/>
    <m/>
    <m/>
    <x v="0"/>
    <m/>
    <x v="0"/>
  </r>
  <r>
    <s v="FRAFR3IISNSNM1475Q0 2021EUR"/>
    <x v="4"/>
    <n v="45436"/>
    <s v="MHD MOET HENNESSY DIAGEO"/>
    <s v="FR3IISNSNM1475"/>
    <s v="Q0 2021"/>
    <s v="EUR"/>
    <n v="-617.5"/>
    <n v="-617.5"/>
    <n v="0"/>
    <n v="-617.5"/>
    <n v="0"/>
    <x v="0"/>
    <m/>
    <m/>
    <m/>
    <m/>
    <s v="none"/>
    <m/>
    <m/>
    <m/>
    <x v="0"/>
    <m/>
    <x v="0"/>
  </r>
  <r>
    <s v="FRAFR3IISNSNM1475Y 2021EUR"/>
    <x v="4"/>
    <n v="45436"/>
    <s v="MHD MOET HENNESSY DIAGEO"/>
    <s v="FR3IISNSNM1475"/>
    <s v="Y 2021"/>
    <s v="EUR"/>
    <n v="26096.31"/>
    <n v="26096.3053"/>
    <n v="4.7000000013213104E-3"/>
    <n v="26096.31"/>
    <n v="0"/>
    <x v="0"/>
    <m/>
    <m/>
    <m/>
    <m/>
    <s v="none"/>
    <m/>
    <m/>
    <m/>
    <x v="0"/>
    <m/>
    <x v="0"/>
  </r>
  <r>
    <s v="FRAFR4-21-1-035Y 2021EUR"/>
    <x v="4"/>
    <n v="45436"/>
    <s v="MHD MOET HENNESSY DIAGEO"/>
    <s v="FR4-21-1-035"/>
    <s v="Y 2021"/>
    <s v="EUR"/>
    <n v="1925"/>
    <n v="1925"/>
    <n v="0"/>
    <n v="1925"/>
    <n v="0"/>
    <x v="0"/>
    <m/>
    <m/>
    <m/>
    <m/>
    <s v="none"/>
    <m/>
    <m/>
    <m/>
    <x v="0"/>
    <m/>
    <x v="0"/>
  </r>
  <r>
    <s v="FRA2380024Q0 2021EUR"/>
    <x v="4"/>
    <n v="47193"/>
    <s v="ADAPTEL"/>
    <n v="2380024"/>
    <s v="Q0 2021"/>
    <s v="EUR"/>
    <n v="1602.13"/>
    <n v="1602.1306999999999"/>
    <n v="-6.9999999982428497E-4"/>
    <n v="1602.13"/>
    <n v="0"/>
    <x v="0"/>
    <m/>
    <m/>
    <m/>
    <m/>
    <s v="none"/>
    <m/>
    <m/>
    <m/>
    <x v="0"/>
    <m/>
    <x v="0"/>
  </r>
  <r>
    <s v="FRA2380024Q1 2021EUR"/>
    <x v="4"/>
    <n v="47193"/>
    <s v="ADAPTEL"/>
    <n v="2380024"/>
    <s v="Q1 2021"/>
    <s v="EUR"/>
    <n v="1557.04"/>
    <n v="1557.0395000000001"/>
    <n v="4.9999999987448897E-4"/>
    <n v="1557.04"/>
    <n v="0"/>
    <x v="0"/>
    <m/>
    <m/>
    <m/>
    <m/>
    <s v="none"/>
    <m/>
    <m/>
    <m/>
    <x v="0"/>
    <m/>
    <x v="0"/>
  </r>
  <r>
    <s v="FRA2380024Q2 2021EUR"/>
    <x v="4"/>
    <n v="47193"/>
    <s v="ADAPTEL"/>
    <n v="2380024"/>
    <s v="Q2 2021"/>
    <s v="EUR"/>
    <n v="6995.28"/>
    <n v="6995.2820000000002"/>
    <n v="-2.0000000004074502E-3"/>
    <n v="6995.28"/>
    <n v="0"/>
    <x v="0"/>
    <m/>
    <m/>
    <m/>
    <m/>
    <s v="none"/>
    <m/>
    <m/>
    <m/>
    <x v="0"/>
    <m/>
    <x v="0"/>
  </r>
  <r>
    <s v="FRA2380024Q3 2021EUR"/>
    <x v="4"/>
    <n v="47193"/>
    <s v="ADAPTEL"/>
    <n v="2380024"/>
    <s v="Q3 2021"/>
    <s v="EUR"/>
    <n v="46047.67"/>
    <n v="46047.669900000001"/>
    <n v="9.9999997473787503E-5"/>
    <n v="46047.67"/>
    <n v="0"/>
    <x v="0"/>
    <m/>
    <m/>
    <m/>
    <m/>
    <s v="none"/>
    <m/>
    <m/>
    <m/>
    <x v="0"/>
    <m/>
    <x v="0"/>
  </r>
  <r>
    <s v="FRA2380024Q4 2021EUR"/>
    <x v="4"/>
    <n v="47193"/>
    <s v="ADAPTEL"/>
    <n v="2380024"/>
    <s v="Q4 2021"/>
    <s v="EUR"/>
    <n v="101052.98"/>
    <n v="101052.9774"/>
    <n v="2.5999999925261298E-3"/>
    <n v="101052.98"/>
    <n v="0"/>
    <x v="0"/>
    <m/>
    <m/>
    <m/>
    <m/>
    <s v="none"/>
    <m/>
    <m/>
    <m/>
    <x v="0"/>
    <m/>
    <x v="0"/>
  </r>
  <r>
    <s v="FRA901003Q1 2021EUR"/>
    <x v="4"/>
    <n v="43532"/>
    <s v="RANDSTAD"/>
    <n v="901003"/>
    <s v="Q1 2021"/>
    <s v="EUR"/>
    <n v="1510.52"/>
    <n v="1510.5165999999999"/>
    <n v="3.4000000000560201E-3"/>
    <n v="1510.52"/>
    <n v="0"/>
    <x v="0"/>
    <m/>
    <m/>
    <m/>
    <m/>
    <s v="none"/>
    <m/>
    <m/>
    <m/>
    <x v="0"/>
    <m/>
    <x v="0"/>
  </r>
  <r>
    <s v="FRA901003Q2 2021EUR"/>
    <x v="4"/>
    <n v="43532"/>
    <s v="RANDSTAD"/>
    <n v="901003"/>
    <s v="Q2 2021"/>
    <s v="EUR"/>
    <n v="3336.93"/>
    <n v="3336.9303"/>
    <n v="-3.0000000015206703E-4"/>
    <n v="3336.93"/>
    <n v="0"/>
    <x v="0"/>
    <m/>
    <m/>
    <m/>
    <m/>
    <s v="none"/>
    <m/>
    <m/>
    <m/>
    <x v="0"/>
    <m/>
    <x v="0"/>
  </r>
  <r>
    <s v="FRA901003Q3 2021EUR"/>
    <x v="4"/>
    <n v="43532"/>
    <s v="RANDSTAD"/>
    <n v="901003"/>
    <s v="Q3 2021"/>
    <s v="EUR"/>
    <n v="8986.84"/>
    <n v="8986.8384999999998"/>
    <n v="1.50000000030559E-3"/>
    <n v="8986.84"/>
    <n v="0"/>
    <x v="0"/>
    <m/>
    <m/>
    <m/>
    <m/>
    <s v="none"/>
    <m/>
    <m/>
    <m/>
    <x v="0"/>
    <m/>
    <x v="0"/>
  </r>
  <r>
    <s v="FRA901003Q4 2021EUR"/>
    <x v="4"/>
    <n v="43532"/>
    <s v="RANDSTAD"/>
    <n v="901003"/>
    <s v="Q4 2021"/>
    <s v="EUR"/>
    <n v="7960.48"/>
    <n v="7960.4803000000002"/>
    <n v="-3.00000000606814E-4"/>
    <n v="7960.48"/>
    <n v="0"/>
    <x v="0"/>
    <m/>
    <m/>
    <m/>
    <m/>
    <s v="none"/>
    <m/>
    <m/>
    <m/>
    <x v="0"/>
    <m/>
    <x v="0"/>
  </r>
  <r>
    <s v="FRA380004Q1 2021EUR"/>
    <x v="4"/>
    <n v="56044"/>
    <s v="SVS AUDIO"/>
    <n v="380004"/>
    <s v="Q1 2021"/>
    <s v="EUR"/>
    <n v="275.54000000000002"/>
    <n v="275.5446"/>
    <n v="-4.5999999999821696E-3"/>
    <n v="275.54000000000002"/>
    <n v="0"/>
    <x v="0"/>
    <m/>
    <m/>
    <m/>
    <m/>
    <s v="none"/>
    <m/>
    <m/>
    <m/>
    <x v="0"/>
    <m/>
    <x v="0"/>
  </r>
  <r>
    <s v="FRA380004Q2 2021EUR"/>
    <x v="4"/>
    <n v="56044"/>
    <s v="SVS AUDIO"/>
    <n v="380004"/>
    <s v="Q2 2021"/>
    <s v="EUR"/>
    <n v="525.01"/>
    <n v="525.01189999999997"/>
    <n v="-1.8999999999778001E-3"/>
    <n v="525.01"/>
    <n v="0"/>
    <x v="0"/>
    <m/>
    <m/>
    <m/>
    <m/>
    <s v="none"/>
    <m/>
    <m/>
    <m/>
    <x v="0"/>
    <m/>
    <x v="0"/>
  </r>
  <r>
    <s v="FRA380004Q3 2021EUR"/>
    <x v="4"/>
    <n v="56044"/>
    <s v="SVS AUDIO"/>
    <n v="380004"/>
    <s v="Q3 2021"/>
    <s v="EUR"/>
    <n v="846.28"/>
    <n v="846.28459999999995"/>
    <n v="-4.5999999999821696E-3"/>
    <n v="846.28"/>
    <n v="0"/>
    <x v="0"/>
    <m/>
    <m/>
    <m/>
    <m/>
    <s v="none"/>
    <m/>
    <m/>
    <m/>
    <x v="0"/>
    <m/>
    <x v="0"/>
  </r>
  <r>
    <s v="FRA380004Q4 2021EUR"/>
    <x v="4"/>
    <n v="56044"/>
    <s v="SVS AUDIO"/>
    <n v="380004"/>
    <s v="Q4 2021"/>
    <s v="EUR"/>
    <n v="2278.15"/>
    <n v="2278.1523000000002"/>
    <n v="-2.3000000001047699E-3"/>
    <n v="2278.15"/>
    <n v="0"/>
    <x v="0"/>
    <m/>
    <m/>
    <m/>
    <m/>
    <s v="none"/>
    <m/>
    <m/>
    <m/>
    <x v="0"/>
    <m/>
    <x v="0"/>
  </r>
  <r>
    <s v="FRA110014699Q1 2021EUR"/>
    <x v="4"/>
    <n v="61076"/>
    <s v="SCAL (SOCIETE DES CONCEPT ALIMENTAIRES)"/>
    <n v="110014699"/>
    <s v="Q1 2021"/>
    <s v="EUR"/>
    <n v="1184.47"/>
    <n v="1184.4702"/>
    <n v="-1.99999999949795E-4"/>
    <n v="1184.47"/>
    <n v="0"/>
    <x v="0"/>
    <m/>
    <m/>
    <m/>
    <m/>
    <s v="none"/>
    <m/>
    <m/>
    <m/>
    <x v="0"/>
    <m/>
    <x v="0"/>
  </r>
  <r>
    <s v="FRA110014699Q2 2021EUR"/>
    <x v="4"/>
    <n v="61076"/>
    <s v="SCAL (SOCIETE DES CONCEPT ALIMENTAIRES)"/>
    <n v="110014699"/>
    <s v="Q2 2021"/>
    <s v="EUR"/>
    <n v="805.48"/>
    <n v="805.47929999999997"/>
    <n v="7.0000000005165897E-4"/>
    <n v="805.48"/>
    <n v="0"/>
    <x v="0"/>
    <m/>
    <m/>
    <m/>
    <m/>
    <s v="none"/>
    <m/>
    <m/>
    <m/>
    <x v="0"/>
    <m/>
    <x v="0"/>
  </r>
  <r>
    <s v="FRA110014699Q3 2021EUR"/>
    <x v="4"/>
    <n v="61076"/>
    <s v="SCAL (SOCIETE DES CONCEPT ALIMENTAIRES)"/>
    <n v="110014699"/>
    <s v="Q3 2021"/>
    <s v="EUR"/>
    <n v="874.11"/>
    <n v="874.11479999999995"/>
    <n v="-4.7999999999319698E-3"/>
    <n v="874.11"/>
    <n v="0"/>
    <x v="0"/>
    <m/>
    <m/>
    <m/>
    <m/>
    <s v="none"/>
    <m/>
    <m/>
    <m/>
    <x v="0"/>
    <m/>
    <x v="0"/>
  </r>
  <r>
    <s v="FRA110014699Q4 2021EUR"/>
    <x v="4"/>
    <n v="61076"/>
    <s v="SCAL (SOCIETE DES CONCEPT ALIMENTAIRES)"/>
    <n v="110014699"/>
    <s v="Q4 2021"/>
    <s v="EUR"/>
    <n v="1299.47"/>
    <n v="1299.4667999999999"/>
    <n v="3.2000000001062199E-3"/>
    <n v="1299.47"/>
    <n v="0"/>
    <x v="0"/>
    <m/>
    <m/>
    <m/>
    <m/>
    <s v="none"/>
    <m/>
    <m/>
    <m/>
    <x v="0"/>
    <m/>
    <x v="0"/>
  </r>
  <r>
    <s v="FRA110005166Q0 2021EUR"/>
    <x v="4"/>
    <n v="47178"/>
    <s v="BARDUSCH"/>
    <n v="110005166"/>
    <s v="Q0 2021"/>
    <s v="EUR"/>
    <n v="630.23"/>
    <n v="630.22540000000004"/>
    <n v="4.5999999999821696E-3"/>
    <n v="630.23"/>
    <n v="0"/>
    <x v="0"/>
    <m/>
    <m/>
    <m/>
    <m/>
    <s v="none"/>
    <m/>
    <m/>
    <m/>
    <x v="0"/>
    <m/>
    <x v="0"/>
  </r>
  <r>
    <s v="FRA110005166Q1 2021EUR"/>
    <x v="4"/>
    <n v="47178"/>
    <s v="BARDUSCH"/>
    <n v="110005166"/>
    <s v="Q1 2021"/>
    <s v="EUR"/>
    <n v="16506.59"/>
    <n v="16506.592499999999"/>
    <n v="-2.4999999986903198E-3"/>
    <n v="16506.59"/>
    <n v="0"/>
    <x v="0"/>
    <m/>
    <m/>
    <m/>
    <m/>
    <s v="none"/>
    <m/>
    <m/>
    <m/>
    <x v="0"/>
    <m/>
    <x v="0"/>
  </r>
  <r>
    <s v="FRA110005166Q2 2021EUR"/>
    <x v="4"/>
    <n v="47178"/>
    <s v="BARDUSCH"/>
    <n v="110005166"/>
    <s v="Q2 2021"/>
    <s v="EUR"/>
    <n v="20957.07"/>
    <n v="20957.070500000002"/>
    <n v="-5.0000000192085205E-4"/>
    <n v="20957.07"/>
    <n v="0"/>
    <x v="0"/>
    <m/>
    <m/>
    <m/>
    <m/>
    <s v="none"/>
    <m/>
    <m/>
    <m/>
    <x v="0"/>
    <m/>
    <x v="0"/>
  </r>
  <r>
    <s v="FRA110005166Q3 2021EUR"/>
    <x v="4"/>
    <n v="47178"/>
    <s v="BARDUSCH"/>
    <n v="110005166"/>
    <s v="Q3 2021"/>
    <s v="EUR"/>
    <n v="42806.81"/>
    <n v="42806.807800000002"/>
    <n v="2.19999999535502E-3"/>
    <n v="42806.81"/>
    <n v="0"/>
    <x v="0"/>
    <m/>
    <m/>
    <m/>
    <m/>
    <s v="none"/>
    <m/>
    <m/>
    <m/>
    <x v="0"/>
    <m/>
    <x v="0"/>
  </r>
  <r>
    <s v="FRA110005166Q4 2021EUR"/>
    <x v="4"/>
    <n v="47178"/>
    <s v="BARDUSCH"/>
    <n v="110005166"/>
    <s v="Q4 2021"/>
    <s v="EUR"/>
    <n v="55914.2"/>
    <n v="55914.197800000002"/>
    <n v="2.19999999535502E-3"/>
    <n v="55914.2"/>
    <n v="0"/>
    <x v="0"/>
    <m/>
    <m/>
    <m/>
    <m/>
    <s v="none"/>
    <m/>
    <m/>
    <m/>
    <x v="0"/>
    <m/>
    <x v="0"/>
  </r>
  <r>
    <s v="FRA2140543560Q0 2021EUR"/>
    <x v="4"/>
    <n v="184416"/>
    <s v="SIETECH"/>
    <n v="2140543560"/>
    <s v="Q0 2021"/>
    <s v="EUR"/>
    <n v="363.87"/>
    <n v="363.87389999999999"/>
    <n v="-3.8999999999873498E-3"/>
    <n v="363.87"/>
    <n v="0"/>
    <x v="0"/>
    <m/>
    <m/>
    <m/>
    <m/>
    <s v="none"/>
    <m/>
    <m/>
    <m/>
    <x v="0"/>
    <m/>
    <x v="0"/>
  </r>
  <r>
    <s v="FRA2140543560Q1 2021EUR"/>
    <x v="4"/>
    <n v="184416"/>
    <s v="SIETECH"/>
    <n v="2140543560"/>
    <s v="Q1 2021"/>
    <s v="EUR"/>
    <n v="3855.04"/>
    <n v="3855.0408000000002"/>
    <n v="-8.0000000025393005E-4"/>
    <n v="3855.04"/>
    <n v="0"/>
    <x v="0"/>
    <m/>
    <m/>
    <m/>
    <m/>
    <s v="none"/>
    <m/>
    <m/>
    <m/>
    <x v="0"/>
    <m/>
    <x v="0"/>
  </r>
  <r>
    <s v="FRA2140543560Q2 2021EUR"/>
    <x v="4"/>
    <n v="184416"/>
    <s v="SIETECH"/>
    <n v="2140543560"/>
    <s v="Q2 2021"/>
    <s v="EUR"/>
    <n v="7203.29"/>
    <n v="7203.2883000000002"/>
    <n v="1.6999999998006301E-3"/>
    <n v="7203.29"/>
    <n v="0"/>
    <x v="0"/>
    <m/>
    <m/>
    <m/>
    <m/>
    <s v="none"/>
    <m/>
    <m/>
    <m/>
    <x v="0"/>
    <m/>
    <x v="0"/>
  </r>
  <r>
    <s v="FRA2140543560Q3 2021EUR"/>
    <x v="4"/>
    <n v="184416"/>
    <s v="SIETECH"/>
    <n v="2140543560"/>
    <s v="Q3 2021"/>
    <s v="EUR"/>
    <n v="5586.46"/>
    <n v="5586.4575000000004"/>
    <n v="2.4999999995998202E-3"/>
    <n v="5586.46"/>
    <n v="0"/>
    <x v="0"/>
    <m/>
    <m/>
    <m/>
    <m/>
    <s v="none"/>
    <m/>
    <m/>
    <m/>
    <x v="0"/>
    <m/>
    <x v="0"/>
  </r>
  <r>
    <s v="FRA2140543560Q4 2021EUR"/>
    <x v="4"/>
    <n v="184416"/>
    <s v="SIETECH"/>
    <n v="2140543560"/>
    <s v="Q4 2021"/>
    <s v="EUR"/>
    <n v="9293.75"/>
    <n v="9293.7515999999996"/>
    <n v="-1.59999999959836E-3"/>
    <n v="9293.75"/>
    <n v="0"/>
    <x v="0"/>
    <m/>
    <m/>
    <m/>
    <m/>
    <s v="none"/>
    <m/>
    <m/>
    <m/>
    <x v="0"/>
    <m/>
    <x v="0"/>
  </r>
  <r>
    <s v="FRA1130052814Q0 2021EUR"/>
    <x v="4"/>
    <n v="105921"/>
    <s v="MAISON ALBERT BICHOT"/>
    <n v="1130052814"/>
    <s v="Q0 2021"/>
    <s v="EUR"/>
    <n v="112.55"/>
    <n v="112.55"/>
    <n v="0"/>
    <n v="112.55"/>
    <n v="0"/>
    <x v="0"/>
    <m/>
    <m/>
    <m/>
    <m/>
    <s v="none"/>
    <m/>
    <m/>
    <m/>
    <x v="0"/>
    <m/>
    <x v="0"/>
  </r>
  <r>
    <s v="FRA1130052814Q1 2021EUR"/>
    <x v="4"/>
    <n v="105921"/>
    <s v="MAISON ALBERT BICHOT"/>
    <n v="1130052814"/>
    <s v="Q1 2021"/>
    <s v="EUR"/>
    <n v="415.6"/>
    <n v="415.6"/>
    <n v="0"/>
    <n v="415.6"/>
    <n v="0"/>
    <x v="0"/>
    <m/>
    <m/>
    <m/>
    <m/>
    <s v="none"/>
    <m/>
    <m/>
    <m/>
    <x v="0"/>
    <m/>
    <x v="0"/>
  </r>
  <r>
    <s v="FRA1130052814Q2 2021EUR"/>
    <x v="4"/>
    <n v="105921"/>
    <s v="MAISON ALBERT BICHOT"/>
    <n v="1130052814"/>
    <s v="Q2 2021"/>
    <s v="EUR"/>
    <n v="571.25"/>
    <n v="571.25"/>
    <n v="0"/>
    <n v="571.25"/>
    <n v="0"/>
    <x v="0"/>
    <m/>
    <m/>
    <m/>
    <m/>
    <s v="none"/>
    <m/>
    <m/>
    <m/>
    <x v="0"/>
    <m/>
    <x v="0"/>
  </r>
  <r>
    <s v="FRA1130052814Q3 2021EUR"/>
    <x v="4"/>
    <n v="105921"/>
    <s v="MAISON ALBERT BICHOT"/>
    <n v="1130052814"/>
    <s v="Q3 2021"/>
    <s v="EUR"/>
    <n v="1221.3"/>
    <n v="1221.3"/>
    <n v="0"/>
    <n v="1221.3"/>
    <n v="0"/>
    <x v="0"/>
    <m/>
    <m/>
    <m/>
    <m/>
    <s v="none"/>
    <m/>
    <m/>
    <m/>
    <x v="0"/>
    <m/>
    <x v="0"/>
  </r>
  <r>
    <s v="FRA1130052814Q4 2021EUR"/>
    <x v="4"/>
    <n v="105921"/>
    <s v="MAISON ALBERT BICHOT"/>
    <n v="1130052814"/>
    <s v="Q4 2021"/>
    <s v="EUR"/>
    <n v="1115.5"/>
    <n v="1115.5"/>
    <n v="0"/>
    <n v="1115.5"/>
    <n v="0"/>
    <x v="0"/>
    <m/>
    <m/>
    <m/>
    <m/>
    <s v="none"/>
    <m/>
    <m/>
    <m/>
    <x v="0"/>
    <m/>
    <x v="0"/>
  </r>
  <r>
    <s v="FRA1130142885Q0 2021EUR"/>
    <x v="4"/>
    <n v="53611"/>
    <s v="LE DELAS"/>
    <n v="1130142885"/>
    <s v="Q0 2021"/>
    <s v="EUR"/>
    <n v="39.65"/>
    <n v="39.65"/>
    <n v="0"/>
    <n v="39.65"/>
    <n v="0"/>
    <x v="0"/>
    <m/>
    <m/>
    <m/>
    <m/>
    <s v="none"/>
    <m/>
    <m/>
    <m/>
    <x v="0"/>
    <m/>
    <x v="0"/>
  </r>
  <r>
    <s v="FRA1130142885Q1 2021EUR"/>
    <x v="4"/>
    <n v="53611"/>
    <s v="LE DELAS"/>
    <n v="1130142885"/>
    <s v="Q1 2021"/>
    <s v="EUR"/>
    <n v="1066.5999999999999"/>
    <n v="1066.5999999999999"/>
    <n v="0"/>
    <n v="1066.5999999999999"/>
    <n v="0"/>
    <x v="0"/>
    <m/>
    <m/>
    <m/>
    <m/>
    <s v="none"/>
    <m/>
    <m/>
    <m/>
    <x v="0"/>
    <m/>
    <x v="0"/>
  </r>
  <r>
    <s v="FRA1130142885Q2 2021EUR"/>
    <x v="4"/>
    <n v="53611"/>
    <s v="LE DELAS"/>
    <n v="1130142885"/>
    <s v="Q2 2021"/>
    <s v="EUR"/>
    <n v="3205.2"/>
    <n v="3205.2"/>
    <n v="0"/>
    <n v="3205.2"/>
    <n v="0"/>
    <x v="0"/>
    <m/>
    <m/>
    <m/>
    <m/>
    <s v="none"/>
    <m/>
    <m/>
    <m/>
    <x v="0"/>
    <m/>
    <x v="0"/>
  </r>
  <r>
    <s v="FRA1130142885Q3 2021EUR"/>
    <x v="4"/>
    <n v="53611"/>
    <s v="LE DELAS"/>
    <n v="1130142885"/>
    <s v="Q3 2021"/>
    <s v="EUR"/>
    <n v="2905.2"/>
    <n v="2905.2"/>
    <n v="0"/>
    <n v="2905.2"/>
    <n v="0"/>
    <x v="0"/>
    <m/>
    <m/>
    <m/>
    <m/>
    <s v="none"/>
    <m/>
    <m/>
    <m/>
    <x v="0"/>
    <m/>
    <x v="0"/>
  </r>
  <r>
    <s v="FRA1130142885Q4 2021EUR"/>
    <x v="4"/>
    <n v="53611"/>
    <s v="LE DELAS"/>
    <n v="1130142885"/>
    <s v="Q4 2021"/>
    <s v="EUR"/>
    <n v="3897"/>
    <n v="3897"/>
    <n v="0"/>
    <n v="3897"/>
    <n v="0"/>
    <x v="0"/>
    <m/>
    <m/>
    <m/>
    <m/>
    <s v="none"/>
    <m/>
    <m/>
    <m/>
    <x v="0"/>
    <m/>
    <x v="0"/>
  </r>
  <r>
    <s v="FRA110054142Q1 2021EUR"/>
    <x v="4"/>
    <n v="66907"/>
    <s v="PHIBOR ENTREPRISES"/>
    <n v="110054142"/>
    <s v="Q1 2021"/>
    <s v="EUR"/>
    <n v="112.8"/>
    <n v="112.8"/>
    <n v="0"/>
    <n v="112.8"/>
    <n v="0"/>
    <x v="0"/>
    <m/>
    <m/>
    <m/>
    <m/>
    <s v="none"/>
    <m/>
    <m/>
    <m/>
    <x v="0"/>
    <m/>
    <x v="0"/>
  </r>
  <r>
    <s v="FRA1110111484Q1 2021EUR"/>
    <x v="4"/>
    <n v="53810"/>
    <s v="BERGAM'S"/>
    <n v="1110111484"/>
    <s v="Q1 2021"/>
    <s v="EUR"/>
    <n v="5251.31"/>
    <n v="5251.3087999999998"/>
    <n v="1.2000000006082701E-3"/>
    <n v="5251.31"/>
    <n v="0"/>
    <x v="0"/>
    <m/>
    <m/>
    <m/>
    <m/>
    <s v="none"/>
    <m/>
    <m/>
    <m/>
    <x v="0"/>
    <m/>
    <x v="0"/>
  </r>
  <r>
    <s v="FRA1110111484Q2 2021EUR"/>
    <x v="4"/>
    <n v="53810"/>
    <s v="BERGAM'S"/>
    <n v="1110111484"/>
    <s v="Q2 2021"/>
    <s v="EUR"/>
    <n v="5280.27"/>
    <n v="5280.2683999999999"/>
    <n v="1.6000000005078601E-3"/>
    <n v="5280.27"/>
    <n v="0"/>
    <x v="0"/>
    <m/>
    <m/>
    <m/>
    <m/>
    <s v="none"/>
    <m/>
    <m/>
    <m/>
    <x v="0"/>
    <m/>
    <x v="0"/>
  </r>
  <r>
    <s v="FRA1110111484Q3 2021EUR"/>
    <x v="4"/>
    <n v="53810"/>
    <s v="BERGAM'S"/>
    <n v="1110111484"/>
    <s v="Q3 2021"/>
    <s v="EUR"/>
    <n v="6239.75"/>
    <n v="6239.7507999999998"/>
    <n v="-7.9999999979918303E-4"/>
    <n v="6239.75"/>
    <n v="0"/>
    <x v="0"/>
    <m/>
    <m/>
    <m/>
    <m/>
    <s v="none"/>
    <m/>
    <m/>
    <m/>
    <x v="0"/>
    <m/>
    <x v="0"/>
  </r>
  <r>
    <s v="FRA1181405755Q1 2021EUR"/>
    <x v="4"/>
    <n v="49198"/>
    <s v="DAMMANN FRERES"/>
    <n v="1181405755"/>
    <s v="Q1 2021"/>
    <s v="EUR"/>
    <n v="315.14"/>
    <n v="315.13499999999999"/>
    <n v="4.9999999999954499E-3"/>
    <n v="315.14"/>
    <n v="0"/>
    <x v="0"/>
    <m/>
    <m/>
    <m/>
    <m/>
    <s v="none"/>
    <m/>
    <m/>
    <m/>
    <x v="0"/>
    <m/>
    <x v="0"/>
  </r>
  <r>
    <s v="FRA1181405755Q2 2021EUR"/>
    <x v="4"/>
    <n v="49198"/>
    <s v="DAMMANN FRERES"/>
    <n v="1181405755"/>
    <s v="Q2 2021"/>
    <s v="EUR"/>
    <n v="360.56"/>
    <n v="360.55880000000002"/>
    <n v="1.1999999999829901E-3"/>
    <n v="360.56"/>
    <n v="0"/>
    <x v="0"/>
    <m/>
    <m/>
    <m/>
    <m/>
    <s v="none"/>
    <m/>
    <m/>
    <m/>
    <x v="0"/>
    <m/>
    <x v="0"/>
  </r>
  <r>
    <s v="FRA1181405755Q3 2021EUR"/>
    <x v="4"/>
    <n v="49198"/>
    <s v="DAMMANN FRERES"/>
    <n v="1181405755"/>
    <s v="Q3 2021"/>
    <s v="EUR"/>
    <n v="573.45000000000005"/>
    <n v="573.45140000000004"/>
    <n v="-1.39999999998963E-3"/>
    <n v="573.45000000000005"/>
    <n v="0"/>
    <x v="0"/>
    <m/>
    <m/>
    <m/>
    <m/>
    <s v="none"/>
    <m/>
    <m/>
    <m/>
    <x v="0"/>
    <m/>
    <x v="0"/>
  </r>
  <r>
    <s v="FRA1181405755Q4 2021EUR"/>
    <x v="4"/>
    <n v="49198"/>
    <s v="DAMMANN FRERES"/>
    <n v="1181405755"/>
    <s v="Q4 2021"/>
    <s v="EUR"/>
    <n v="760.8"/>
    <n v="760.80409999999995"/>
    <n v="-4.0999999999939904E-3"/>
    <n v="760.8"/>
    <n v="0"/>
    <x v="0"/>
    <m/>
    <m/>
    <m/>
    <m/>
    <s v="none"/>
    <m/>
    <m/>
    <m/>
    <x v="0"/>
    <m/>
    <x v="0"/>
  </r>
  <r>
    <s v="FRA2110281394Q0 2021EUR"/>
    <x v="4"/>
    <n v="46210"/>
    <s v="ELIOR SERVICE PROPRETE ET SANTE"/>
    <n v="2110281394"/>
    <s v="Q0 2021"/>
    <s v="EUR"/>
    <n v="23050.74"/>
    <n v="23050.749400000001"/>
    <n v="-9.3999999990046403E-3"/>
    <n v="23050.74"/>
    <n v="0"/>
    <x v="0"/>
    <m/>
    <m/>
    <m/>
    <m/>
    <s v="none"/>
    <s v="Produit"/>
    <s v="Sarah"/>
    <s v="[SB] Factu réajustée dans le fichier monitoring du 25/04 (ligne valid)"/>
    <x v="0"/>
    <m/>
    <x v="0"/>
  </r>
  <r>
    <s v="FRA2110281394Q1 2021EUR"/>
    <x v="4"/>
    <n v="46210"/>
    <s v="ELIOR SERVICE PROPRETE ET SANTE"/>
    <n v="2110281394"/>
    <s v="Q1 2021"/>
    <s v="EUR"/>
    <n v="72490.990000000005"/>
    <n v="72490.985000000001"/>
    <n v="5.0000000046566103E-3"/>
    <n v="72490.990000000005"/>
    <n v="0"/>
    <x v="0"/>
    <m/>
    <m/>
    <m/>
    <m/>
    <s v="none"/>
    <m/>
    <m/>
    <m/>
    <x v="0"/>
    <m/>
    <x v="0"/>
  </r>
  <r>
    <s v="FRA2110281394Q2 2021EUR"/>
    <x v="4"/>
    <n v="46210"/>
    <s v="ELIOR SERVICE PROPRETE ET SANTE"/>
    <n v="2110281394"/>
    <s v="Q2 2021"/>
    <s v="EUR"/>
    <n v="74319.759999999995"/>
    <n v="74319.765499999994"/>
    <n v="-5.4999999993015003E-3"/>
    <n v="74319.759999999995"/>
    <n v="0"/>
    <x v="0"/>
    <m/>
    <m/>
    <m/>
    <m/>
    <s v="none"/>
    <m/>
    <m/>
    <m/>
    <x v="0"/>
    <m/>
    <x v="0"/>
  </r>
  <r>
    <s v="FRA2110281394Q3 2021EUR"/>
    <x v="4"/>
    <n v="46210"/>
    <s v="ELIOR SERVICE PROPRETE ET SANTE"/>
    <n v="2110281394"/>
    <s v="Q3 2021"/>
    <s v="EUR"/>
    <n v="92407.39"/>
    <n v="92407.386899999998"/>
    <n v="3.1000000017229398E-3"/>
    <n v="92407.39"/>
    <n v="0"/>
    <x v="0"/>
    <m/>
    <m/>
    <m/>
    <m/>
    <s v="none"/>
    <m/>
    <m/>
    <m/>
    <x v="0"/>
    <m/>
    <x v="0"/>
  </r>
  <r>
    <s v="FRA2110281394Q4 2021EUR"/>
    <x v="4"/>
    <n v="46210"/>
    <s v="ELIOR SERVICE PROPRETE ET SANTE"/>
    <n v="2110281394"/>
    <s v="Q4 2021"/>
    <s v="EUR"/>
    <n v="126857.659999999"/>
    <n v="126857.65670000001"/>
    <n v="3.2999999821186001E-3"/>
    <n v="126857.659999999"/>
    <n v="0"/>
    <x v="0"/>
    <m/>
    <m/>
    <m/>
    <m/>
    <s v="none"/>
    <m/>
    <m/>
    <m/>
    <x v="0"/>
    <m/>
    <x v="0"/>
  </r>
  <r>
    <s v="FRA210014628Q0 2021EUR"/>
    <x v="4"/>
    <n v="8979"/>
    <s v="ASCOLIA"/>
    <n v="210014628"/>
    <s v="Q0 2021"/>
    <s v="EUR"/>
    <n v="2503.87"/>
    <n v="2503.8674999999998"/>
    <n v="2.5000000000545601E-3"/>
    <n v="2503.87"/>
    <n v="0"/>
    <x v="0"/>
    <m/>
    <m/>
    <m/>
    <m/>
    <s v="none"/>
    <m/>
    <m/>
    <m/>
    <x v="0"/>
    <m/>
    <x v="0"/>
  </r>
  <r>
    <s v="FRA210014628Q1 2021EUR"/>
    <x v="4"/>
    <n v="8979"/>
    <s v="ASCOLIA"/>
    <n v="210014628"/>
    <s v="Q1 2021"/>
    <s v="EUR"/>
    <n v="9716.25"/>
    <n v="9716.25"/>
    <n v="0"/>
    <n v="9716.25"/>
    <n v="0"/>
    <x v="0"/>
    <m/>
    <m/>
    <m/>
    <m/>
    <s v="none"/>
    <m/>
    <m/>
    <m/>
    <x v="0"/>
    <m/>
    <x v="0"/>
  </r>
  <r>
    <s v="FRA210014628Q3 2021EUR"/>
    <x v="4"/>
    <n v="8979"/>
    <s v="ASCOLIA"/>
    <n v="210014628"/>
    <s v="Q3 2021"/>
    <s v="EUR"/>
    <n v="20717.560000000001"/>
    <n v="20717.559000000001"/>
    <n v="1.0000000002037201E-3"/>
    <n v="20717.560000000001"/>
    <n v="0"/>
    <x v="0"/>
    <m/>
    <m/>
    <m/>
    <m/>
    <s v="none"/>
    <m/>
    <m/>
    <m/>
    <x v="0"/>
    <m/>
    <x v="0"/>
  </r>
  <r>
    <s v="FRA210014628Q4 2021EUR"/>
    <x v="4"/>
    <n v="8979"/>
    <s v="ASCOLIA"/>
    <n v="210014628"/>
    <s v="Q4 2021"/>
    <s v="EUR"/>
    <n v="19350.240000000002"/>
    <n v="19350.237000000001"/>
    <n v="3.00000000061118E-3"/>
    <n v="19350.240000000002"/>
    <n v="0"/>
    <x v="0"/>
    <m/>
    <m/>
    <m/>
    <m/>
    <s v="none"/>
    <m/>
    <m/>
    <m/>
    <x v="0"/>
    <m/>
    <x v="0"/>
  </r>
  <r>
    <s v="FRA210014628PPMQ4 2021EUR"/>
    <x v="4"/>
    <n v="8979"/>
    <s v="ASCOLIA"/>
    <s v="210014628PPM"/>
    <s v="Q4 2021"/>
    <s v="EUR"/>
    <n v="19562.400000000001"/>
    <n v="19562.400000000001"/>
    <n v="0"/>
    <n v="19562.400000000001"/>
    <n v="0"/>
    <x v="0"/>
    <m/>
    <m/>
    <m/>
    <m/>
    <s v="none"/>
    <m/>
    <m/>
    <m/>
    <x v="0"/>
    <m/>
    <x v="0"/>
  </r>
  <r>
    <s v="FRA2130722477Q0 2021EUR"/>
    <x v="4"/>
    <n v="48053"/>
    <s v="NAMIXIS"/>
    <n v="2130722477"/>
    <s v="Q0 2021"/>
    <s v="EUR"/>
    <n v="231.92"/>
    <n v="231.91499999999999"/>
    <n v="5.0000000000238699E-3"/>
    <n v="231.92"/>
    <n v="0"/>
    <x v="0"/>
    <m/>
    <m/>
    <m/>
    <m/>
    <s v="none"/>
    <m/>
    <m/>
    <m/>
    <x v="0"/>
    <m/>
    <x v="0"/>
  </r>
  <r>
    <s v="FRA2130722477Q1 2021EUR"/>
    <x v="4"/>
    <n v="48053"/>
    <s v="NAMIXIS"/>
    <n v="2130722477"/>
    <s v="Q1 2021"/>
    <s v="EUR"/>
    <n v="315"/>
    <n v="315"/>
    <n v="0"/>
    <n v="315"/>
    <n v="0"/>
    <x v="0"/>
    <m/>
    <m/>
    <m/>
    <m/>
    <s v="none"/>
    <m/>
    <m/>
    <m/>
    <x v="0"/>
    <m/>
    <x v="0"/>
  </r>
  <r>
    <s v="FRA2130722477Q2 2021EUR"/>
    <x v="4"/>
    <n v="48053"/>
    <s v="NAMIXIS"/>
    <n v="2130722477"/>
    <s v="Q2 2021"/>
    <s v="EUR"/>
    <n v="388.55"/>
    <n v="388.54950000000002"/>
    <n v="4.9999999998817603E-4"/>
    <n v="388.55"/>
    <n v="0"/>
    <x v="0"/>
    <m/>
    <m/>
    <m/>
    <m/>
    <s v="none"/>
    <m/>
    <m/>
    <m/>
    <x v="0"/>
    <m/>
    <x v="0"/>
  </r>
  <r>
    <s v="FRA2130722477Q3 2021EUR"/>
    <x v="4"/>
    <n v="48053"/>
    <s v="NAMIXIS"/>
    <n v="2130722477"/>
    <s v="Q3 2021"/>
    <s v="EUR"/>
    <n v="178.98"/>
    <n v="178.98"/>
    <n v="0"/>
    <n v="178.98"/>
    <n v="0"/>
    <x v="0"/>
    <m/>
    <m/>
    <m/>
    <m/>
    <s v="none"/>
    <m/>
    <m/>
    <m/>
    <x v="0"/>
    <m/>
    <x v="0"/>
  </r>
  <r>
    <s v="FRA2130722477Q4 2021EUR"/>
    <x v="4"/>
    <n v="48053"/>
    <s v="NAMIXIS"/>
    <n v="2130722477"/>
    <s v="Q4 2021"/>
    <s v="EUR"/>
    <n v="255.6"/>
    <n v="255.6"/>
    <n v="0"/>
    <n v="255.6"/>
    <n v="0"/>
    <x v="0"/>
    <m/>
    <m/>
    <m/>
    <m/>
    <s v="none"/>
    <m/>
    <m/>
    <m/>
    <x v="0"/>
    <m/>
    <x v="0"/>
  </r>
  <r>
    <s v="FRA2140303476Q0 2021EUR"/>
    <x v="4"/>
    <n v="58322"/>
    <s v="IDVERDE"/>
    <n v="2140303476"/>
    <s v="Q0 2021"/>
    <s v="EUR"/>
    <n v="11635.47"/>
    <n v="11635.474200000001"/>
    <n v="-4.1999999994004602E-3"/>
    <n v="11635.47"/>
    <n v="0"/>
    <x v="0"/>
    <m/>
    <m/>
    <m/>
    <m/>
    <s v="none"/>
    <s v="Produit"/>
    <s v="Sarah"/>
    <s v="[SB] Factu réajustée dans le fichier monitoring du 25/04 (ligne valid)"/>
    <x v="0"/>
    <m/>
    <x v="0"/>
  </r>
  <r>
    <s v="FRA2140303476Q1 2021EUR"/>
    <x v="4"/>
    <n v="58322"/>
    <s v="IDVERDE"/>
    <n v="2140303476"/>
    <s v="Q1 2021"/>
    <s v="EUR"/>
    <n v="764.76"/>
    <n v="764.76"/>
    <n v="0"/>
    <n v="764.76"/>
    <n v="0"/>
    <x v="0"/>
    <m/>
    <m/>
    <m/>
    <m/>
    <s v="none"/>
    <m/>
    <m/>
    <m/>
    <x v="0"/>
    <m/>
    <x v="0"/>
  </r>
  <r>
    <s v="FRA2140303476Q2 2021EUR"/>
    <x v="4"/>
    <n v="58322"/>
    <s v="IDVERDE"/>
    <n v="2140303476"/>
    <s v="Q2 2021"/>
    <s v="EUR"/>
    <n v="758.52"/>
    <n v="758.52"/>
    <n v="0"/>
    <n v="758.52"/>
    <n v="0"/>
    <x v="0"/>
    <m/>
    <m/>
    <m/>
    <m/>
    <s v="none"/>
    <m/>
    <m/>
    <m/>
    <x v="0"/>
    <m/>
    <x v="0"/>
  </r>
  <r>
    <s v="FRA2140303476Q3 2021EUR"/>
    <x v="4"/>
    <n v="58322"/>
    <s v="IDVERDE"/>
    <n v="2140303476"/>
    <s v="Q3 2021"/>
    <s v="EUR"/>
    <n v="920.04"/>
    <n v="920.04"/>
    <n v="0"/>
    <n v="920.04"/>
    <n v="0"/>
    <x v="0"/>
    <m/>
    <m/>
    <m/>
    <m/>
    <s v="none"/>
    <m/>
    <m/>
    <m/>
    <x v="0"/>
    <m/>
    <x v="0"/>
  </r>
  <r>
    <s v="FRA2140303476Q4 2021EUR"/>
    <x v="4"/>
    <n v="58322"/>
    <s v="IDVERDE"/>
    <n v="2140303476"/>
    <s v="Q4 2021"/>
    <s v="EUR"/>
    <n v="758.52"/>
    <n v="758.52"/>
    <n v="0"/>
    <n v="758.52"/>
    <n v="0"/>
    <x v="0"/>
    <m/>
    <m/>
    <m/>
    <m/>
    <s v="none"/>
    <m/>
    <m/>
    <m/>
    <x v="0"/>
    <m/>
    <x v="0"/>
  </r>
  <r>
    <s v="FRA2311033Q1 2021EUR"/>
    <x v="4"/>
    <n v="117489"/>
    <s v="DORMAKABA"/>
    <n v="2311033"/>
    <s v="Q1 2021"/>
    <s v="EUR"/>
    <n v="6422.1"/>
    <n v="6422.1117000000004"/>
    <n v="-1.17000000000189E-2"/>
    <n v="6422.1"/>
    <n v="0"/>
    <x v="0"/>
    <m/>
    <m/>
    <m/>
    <m/>
    <s v="none"/>
    <m/>
    <m/>
    <m/>
    <x v="0"/>
    <m/>
    <x v="0"/>
  </r>
  <r>
    <s v="FRA2311033Q2 2021EUR"/>
    <x v="4"/>
    <n v="117489"/>
    <s v="DORMAKABA"/>
    <n v="2311033"/>
    <s v="Q2 2021"/>
    <s v="EUR"/>
    <n v="9904.11"/>
    <n v="9904.1133000000009"/>
    <n v="-3.3000000003085002E-3"/>
    <n v="9904.11"/>
    <n v="0"/>
    <x v="0"/>
    <m/>
    <m/>
    <m/>
    <m/>
    <s v="none"/>
    <m/>
    <m/>
    <m/>
    <x v="0"/>
    <m/>
    <x v="0"/>
  </r>
  <r>
    <s v="FRA2311033Q3 2021EUR"/>
    <x v="4"/>
    <n v="117489"/>
    <s v="DORMAKABA"/>
    <n v="2311033"/>
    <s v="Q3 2021"/>
    <s v="EUR"/>
    <n v="680.76"/>
    <n v="680.77350000000001"/>
    <n v="-1.35000000000218E-2"/>
    <n v="680.76"/>
    <n v="0"/>
    <x v="0"/>
    <m/>
    <m/>
    <m/>
    <m/>
    <s v="none"/>
    <m/>
    <m/>
    <m/>
    <x v="0"/>
    <m/>
    <x v="0"/>
  </r>
  <r>
    <s v="FRA2311033Q4 2021EUR"/>
    <x v="4"/>
    <n v="117489"/>
    <s v="DORMAKABA"/>
    <n v="2311033"/>
    <s v="Q4 2021"/>
    <s v="EUR"/>
    <n v="44485.35"/>
    <n v="44485.3629"/>
    <n v="-1.2900000001536601E-2"/>
    <n v="44485.35"/>
    <n v="0"/>
    <x v="0"/>
    <m/>
    <m/>
    <m/>
    <m/>
    <s v="none"/>
    <m/>
    <m/>
    <m/>
    <x v="0"/>
    <m/>
    <x v="0"/>
  </r>
  <r>
    <s v="FRA16063058Q0 2021EUR"/>
    <x v="4"/>
    <n v="47183"/>
    <s v="FESTINS DE BOURGOGNE"/>
    <n v="16063058"/>
    <s v="Q0 2021"/>
    <s v="EUR"/>
    <n v="-267.83999999999997"/>
    <n v="-267.83999999999997"/>
    <n v="0"/>
    <n v="-267.83999999999997"/>
    <n v="0"/>
    <x v="0"/>
    <m/>
    <m/>
    <m/>
    <m/>
    <s v="none"/>
    <m/>
    <m/>
    <m/>
    <x v="0"/>
    <m/>
    <x v="0"/>
  </r>
  <r>
    <s v="FRA16063058Q2 2021EUR"/>
    <x v="4"/>
    <n v="47183"/>
    <s v="FESTINS DE BOURGOGNE"/>
    <n v="16063058"/>
    <s v="Q2 2021"/>
    <s v="EUR"/>
    <n v="85.76"/>
    <n v="85.76"/>
    <n v="0"/>
    <n v="85.76"/>
    <n v="0"/>
    <x v="0"/>
    <m/>
    <m/>
    <m/>
    <m/>
    <s v="none"/>
    <m/>
    <m/>
    <m/>
    <x v="0"/>
    <m/>
    <x v="0"/>
  </r>
  <r>
    <s v="FRA16063058Q3 2021EUR"/>
    <x v="4"/>
    <n v="47183"/>
    <s v="FESTINS DE BOURGOGNE"/>
    <n v="16063058"/>
    <s v="Q3 2021"/>
    <s v="EUR"/>
    <n v="146.56"/>
    <n v="146.56"/>
    <n v="0"/>
    <n v="146.56"/>
    <n v="0"/>
    <x v="0"/>
    <m/>
    <m/>
    <m/>
    <m/>
    <s v="none"/>
    <m/>
    <m/>
    <m/>
    <x v="0"/>
    <m/>
    <x v="0"/>
  </r>
  <r>
    <s v="FRA16063058Q4 2021EUR"/>
    <x v="4"/>
    <n v="47183"/>
    <s v="FESTINS DE BOURGOGNE"/>
    <n v="16063058"/>
    <s v="Q4 2021"/>
    <s v="EUR"/>
    <n v="1466.4"/>
    <n v="1466.4"/>
    <n v="0"/>
    <n v="1466.4"/>
    <n v="0"/>
    <x v="0"/>
    <m/>
    <m/>
    <m/>
    <m/>
    <s v="none"/>
    <m/>
    <m/>
    <m/>
    <x v="0"/>
    <m/>
    <x v="0"/>
  </r>
  <r>
    <s v="FRA2196605879Q0 2021EUR"/>
    <x v="4"/>
    <n v="297428"/>
    <s v="DIGINATIVE"/>
    <n v="2196605879"/>
    <s v="Q0 2021"/>
    <s v="EUR"/>
    <n v="113.27"/>
    <n v="113.2705"/>
    <n v="-5.0000000000238699E-4"/>
    <n v="113.27"/>
    <n v="0"/>
    <x v="0"/>
    <m/>
    <m/>
    <m/>
    <m/>
    <s v="none"/>
    <m/>
    <m/>
    <m/>
    <x v="0"/>
    <m/>
    <x v="0"/>
  </r>
  <r>
    <s v="FRA2196605879Q2 2021EUR"/>
    <x v="4"/>
    <n v="297428"/>
    <s v="DIGINATIVE"/>
    <n v="2196605879"/>
    <s v="Q2 2021"/>
    <s v="EUR"/>
    <n v="89.7"/>
    <n v="89.7"/>
    <n v="0"/>
    <n v="89.7"/>
    <n v="0"/>
    <x v="0"/>
    <m/>
    <m/>
    <m/>
    <m/>
    <s v="none"/>
    <m/>
    <m/>
    <m/>
    <x v="0"/>
    <m/>
    <x v="0"/>
  </r>
  <r>
    <s v="FRA2196605879Q3 2021EUR"/>
    <x v="4"/>
    <n v="297428"/>
    <s v="DIGINATIVE"/>
    <n v="2196605879"/>
    <s v="Q3 2021"/>
    <s v="EUR"/>
    <n v="92.85"/>
    <n v="92.85"/>
    <n v="0"/>
    <n v="92.85"/>
    <n v="0"/>
    <x v="0"/>
    <m/>
    <m/>
    <m/>
    <m/>
    <s v="none"/>
    <m/>
    <m/>
    <m/>
    <x v="0"/>
    <m/>
    <x v="0"/>
  </r>
  <r>
    <s v="FRA2196605879Q4 2021EUR"/>
    <x v="4"/>
    <n v="297428"/>
    <s v="DIGINATIVE"/>
    <n v="2196605879"/>
    <s v="Q4 2021"/>
    <s v="EUR"/>
    <n v="243.35"/>
    <n v="243.35"/>
    <n v="0"/>
    <n v="243.35"/>
    <n v="0"/>
    <x v="0"/>
    <m/>
    <m/>
    <m/>
    <m/>
    <s v="none"/>
    <m/>
    <m/>
    <m/>
    <x v="0"/>
    <m/>
    <x v="0"/>
  </r>
  <r>
    <s v="FRA2207206732Q0 2021EUR"/>
    <x v="4"/>
    <n v="347018"/>
    <s v="AGENCIA EUROPE"/>
    <n v="2207206732"/>
    <s v="Q0 2021"/>
    <s v="EUR"/>
    <n v="248.68"/>
    <n v="248.68"/>
    <n v="0"/>
    <n v="248.68"/>
    <n v="0"/>
    <x v="0"/>
    <m/>
    <m/>
    <m/>
    <m/>
    <s v="none"/>
    <m/>
    <m/>
    <m/>
    <x v="0"/>
    <m/>
    <x v="0"/>
  </r>
  <r>
    <s v="FRA2207206732Q2 2021EUR"/>
    <x v="4"/>
    <n v="347018"/>
    <s v="AGENCIA EUROPE"/>
    <n v="2207206732"/>
    <s v="Q2 2021"/>
    <s v="EUR"/>
    <n v="848.42"/>
    <n v="848.42399999999998"/>
    <n v="-4.0000000000190898E-3"/>
    <n v="848.42"/>
    <n v="0"/>
    <x v="0"/>
    <m/>
    <m/>
    <m/>
    <m/>
    <s v="none"/>
    <m/>
    <m/>
    <m/>
    <x v="0"/>
    <m/>
    <x v="0"/>
  </r>
  <r>
    <s v="FRA2207206732Q3 2021EUR"/>
    <x v="4"/>
    <n v="347018"/>
    <s v="AGENCIA EUROPE"/>
    <n v="2207206732"/>
    <s v="Q3 2021"/>
    <s v="EUR"/>
    <n v="115.44"/>
    <n v="115.44"/>
    <n v="0"/>
    <n v="115.44"/>
    <n v="0"/>
    <x v="0"/>
    <m/>
    <m/>
    <m/>
    <m/>
    <s v="none"/>
    <m/>
    <m/>
    <m/>
    <x v="0"/>
    <m/>
    <x v="0"/>
  </r>
  <r>
    <s v="FRA2207206732Q4 2021EUR"/>
    <x v="4"/>
    <n v="347018"/>
    <s v="AGENCIA EUROPE"/>
    <n v="2207206732"/>
    <s v="Q4 2021"/>
    <s v="EUR"/>
    <n v="408.04"/>
    <n v="408.04360000000003"/>
    <n v="-3.6000000000058199E-3"/>
    <n v="408.04"/>
    <n v="0"/>
    <x v="0"/>
    <m/>
    <m/>
    <m/>
    <m/>
    <s v="none"/>
    <m/>
    <m/>
    <m/>
    <x v="0"/>
    <m/>
    <x v="0"/>
  </r>
  <r>
    <s v="FRA2187205701Q0 2021EUR"/>
    <x v="4"/>
    <n v="188473"/>
    <s v="CEPIAA SAS"/>
    <n v="2187205701"/>
    <s v="Q0 2021"/>
    <s v="EUR"/>
    <n v="39.42"/>
    <n v="39.419199999999996"/>
    <n v="8.0000000000524096E-4"/>
    <n v="39.42"/>
    <n v="0"/>
    <x v="0"/>
    <m/>
    <m/>
    <m/>
    <m/>
    <s v="none"/>
    <m/>
    <m/>
    <m/>
    <x v="0"/>
    <m/>
    <x v="0"/>
  </r>
  <r>
    <s v="FRA2187205701Q2 2021EUR"/>
    <x v="4"/>
    <n v="188473"/>
    <s v="CEPIAA SAS"/>
    <n v="2187205701"/>
    <s v="Q2 2021"/>
    <s v="EUR"/>
    <n v="1269.44"/>
    <n v="1269.44"/>
    <n v="0"/>
    <n v="1269.44"/>
    <n v="0"/>
    <x v="0"/>
    <m/>
    <m/>
    <m/>
    <m/>
    <s v="none"/>
    <m/>
    <m/>
    <m/>
    <x v="0"/>
    <m/>
    <x v="0"/>
  </r>
  <r>
    <s v="FRA2187205701Q3 2021EUR"/>
    <x v="4"/>
    <n v="188473"/>
    <s v="CEPIAA SAS"/>
    <n v="2187205701"/>
    <s v="Q3 2021"/>
    <s v="EUR"/>
    <n v="1335.36"/>
    <n v="1335.36"/>
    <n v="0"/>
    <n v="1335.36"/>
    <n v="0"/>
    <x v="0"/>
    <m/>
    <m/>
    <m/>
    <m/>
    <s v="none"/>
    <m/>
    <m/>
    <m/>
    <x v="0"/>
    <m/>
    <x v="0"/>
  </r>
  <r>
    <s v="FRA2187205701Q4 2021EUR"/>
    <x v="4"/>
    <n v="188473"/>
    <s v="CEPIAA SAS"/>
    <n v="2187205701"/>
    <s v="Q4 2021"/>
    <s v="EUR"/>
    <n v="647.44000000000005"/>
    <n v="647.43679999999995"/>
    <n v="3.2000000001062199E-3"/>
    <n v="647.44000000000005"/>
    <n v="0"/>
    <x v="0"/>
    <m/>
    <m/>
    <m/>
    <m/>
    <s v="none"/>
    <m/>
    <m/>
    <m/>
    <x v="0"/>
    <m/>
    <x v="0"/>
  </r>
  <r>
    <s v="FRA1200706650Q2 2021EUR"/>
    <x v="4"/>
    <n v="344853"/>
    <s v="UGALAIT"/>
    <n v="1200706650"/>
    <s v="Q2 2021"/>
    <s v="EUR"/>
    <n v="236.84"/>
    <n v="236.84399999999999"/>
    <n v="-3.9999999999906699E-3"/>
    <n v="236.84"/>
    <n v="0"/>
    <x v="0"/>
    <m/>
    <m/>
    <m/>
    <m/>
    <s v="none"/>
    <m/>
    <m/>
    <m/>
    <x v="0"/>
    <m/>
    <x v="0"/>
  </r>
  <r>
    <s v="FRA1200706650Q3 2021EUR"/>
    <x v="4"/>
    <n v="344853"/>
    <s v="UGALAIT"/>
    <n v="1200706650"/>
    <s v="Q3 2021"/>
    <s v="EUR"/>
    <n v="547.04"/>
    <n v="547.03899999999999"/>
    <n v="9.9999999997635292E-4"/>
    <n v="547.04"/>
    <n v="0"/>
    <x v="0"/>
    <m/>
    <m/>
    <m/>
    <m/>
    <s v="none"/>
    <m/>
    <m/>
    <m/>
    <x v="0"/>
    <m/>
    <x v="0"/>
  </r>
  <r>
    <s v="FRA1200706650Q4 2021EUR"/>
    <x v="4"/>
    <n v="344853"/>
    <s v="UGALAIT"/>
    <n v="1200706650"/>
    <s v="Q4 2021"/>
    <s v="EUR"/>
    <n v="551.98"/>
    <n v="551.98400000000004"/>
    <n v="-4.0000000000190898E-3"/>
    <n v="551.98"/>
    <n v="0"/>
    <x v="0"/>
    <m/>
    <m/>
    <m/>
    <m/>
    <s v="none"/>
    <m/>
    <m/>
    <m/>
    <x v="0"/>
    <m/>
    <x v="0"/>
  </r>
  <r>
    <s v="FRA1190506214Q2 2021EUR"/>
    <x v="4"/>
    <n v="328317"/>
    <s v="MILLESIME 86"/>
    <n v="1190506214"/>
    <s v="Q2 2021"/>
    <s v="EUR"/>
    <n v="14.07"/>
    <n v="14.07"/>
    <n v="0"/>
    <n v="14.07"/>
    <n v="0"/>
    <x v="0"/>
    <m/>
    <m/>
    <m/>
    <m/>
    <s v="none"/>
    <m/>
    <m/>
    <m/>
    <x v="0"/>
    <m/>
    <x v="0"/>
  </r>
  <r>
    <s v="FRA1190506214Q3 2021EUR"/>
    <x v="4"/>
    <n v="328317"/>
    <s v="MILLESIME 86"/>
    <n v="1190506214"/>
    <s v="Q3 2021"/>
    <s v="EUR"/>
    <n v="19.32"/>
    <n v="19.32"/>
    <n v="0"/>
    <n v="19.32"/>
    <n v="0"/>
    <x v="0"/>
    <m/>
    <m/>
    <m/>
    <m/>
    <s v="none"/>
    <m/>
    <m/>
    <m/>
    <x v="0"/>
    <m/>
    <x v="0"/>
  </r>
  <r>
    <s v="FRA1190506214Q4 2021EUR"/>
    <x v="4"/>
    <n v="328317"/>
    <s v="MILLESIME 86"/>
    <n v="1190506214"/>
    <s v="Q4 2021"/>
    <s v="EUR"/>
    <n v="23.11"/>
    <n v="23.106300000000001"/>
    <n v="3.6999999999984801E-3"/>
    <n v="23.11"/>
    <n v="0"/>
    <x v="0"/>
    <m/>
    <m/>
    <m/>
    <m/>
    <s v="none"/>
    <m/>
    <m/>
    <m/>
    <x v="0"/>
    <m/>
    <x v="0"/>
  </r>
  <r>
    <s v="FRA1191405958Q0 2021EUR"/>
    <x v="4"/>
    <n v="235042"/>
    <s v="QUAI DES CELESTINS"/>
    <n v="1191405958"/>
    <s v="Q0 2021"/>
    <s v="EUR"/>
    <n v="878.19"/>
    <n v="878.19150000000002"/>
    <n v="-1.4999999999645199E-3"/>
    <n v="878.19"/>
    <n v="0"/>
    <x v="0"/>
    <m/>
    <m/>
    <m/>
    <m/>
    <s v="none"/>
    <m/>
    <m/>
    <m/>
    <x v="0"/>
    <m/>
    <x v="0"/>
  </r>
  <r>
    <s v="FRA1191405958Q2 2021EUR"/>
    <x v="4"/>
    <n v="235042"/>
    <s v="QUAI DES CELESTINS"/>
    <n v="1191405958"/>
    <s v="Q2 2021"/>
    <s v="EUR"/>
    <n v="312.14"/>
    <n v="312.14049999999997"/>
    <n v="-4.9999999998817603E-4"/>
    <n v="312.14"/>
    <n v="0"/>
    <x v="0"/>
    <m/>
    <m/>
    <m/>
    <m/>
    <s v="none"/>
    <m/>
    <m/>
    <m/>
    <x v="0"/>
    <m/>
    <x v="0"/>
  </r>
  <r>
    <s v="FRA1191405958Q3 2021EUR"/>
    <x v="4"/>
    <n v="235042"/>
    <s v="QUAI DES CELESTINS"/>
    <n v="1191405958"/>
    <s v="Q3 2021"/>
    <s v="EUR"/>
    <n v="188.94"/>
    <n v="188.93600000000001"/>
    <n v="3.9999999999906699E-3"/>
    <n v="188.94"/>
    <n v="0"/>
    <x v="0"/>
    <m/>
    <m/>
    <m/>
    <m/>
    <s v="none"/>
    <m/>
    <m/>
    <m/>
    <x v="0"/>
    <m/>
    <x v="0"/>
  </r>
  <r>
    <s v="FRA1191405958Q4 2021EUR"/>
    <x v="4"/>
    <n v="235042"/>
    <s v="QUAI DES CELESTINS"/>
    <n v="1191405958"/>
    <s v="Q4 2021"/>
    <s v="EUR"/>
    <n v="394.06"/>
    <n v="394.04149999999998"/>
    <n v="1.8500000000017201E-2"/>
    <n v="394.06"/>
    <n v="0"/>
    <x v="0"/>
    <m/>
    <m/>
    <m/>
    <m/>
    <s v="none"/>
    <m/>
    <m/>
    <m/>
    <x v="0"/>
    <m/>
    <x v="0"/>
  </r>
  <r>
    <s v="FRA1181205572Q0 2021EUR"/>
    <x v="4"/>
    <n v="294850"/>
    <s v="BYZANCE NEGOCE SARL"/>
    <n v="1181205572"/>
    <s v="Q0 2021"/>
    <s v="EUR"/>
    <n v="104.45"/>
    <n v="104.45"/>
    <n v="0"/>
    <n v="104.45"/>
    <n v="0"/>
    <x v="0"/>
    <m/>
    <m/>
    <m/>
    <m/>
    <s v="none"/>
    <m/>
    <m/>
    <m/>
    <x v="0"/>
    <m/>
    <x v="0"/>
  </r>
  <r>
    <s v="FRA1181205572Q2 2021EUR"/>
    <x v="4"/>
    <n v="294850"/>
    <s v="BYZANCE NEGOCE SARL"/>
    <n v="1181205572"/>
    <s v="Q2 2021"/>
    <s v="EUR"/>
    <n v="355.65"/>
    <n v="355.65"/>
    <n v="0"/>
    <n v="355.65"/>
    <n v="0"/>
    <x v="0"/>
    <m/>
    <m/>
    <m/>
    <m/>
    <s v="none"/>
    <m/>
    <m/>
    <m/>
    <x v="0"/>
    <m/>
    <x v="0"/>
  </r>
  <r>
    <s v="FRA1181205572Q3 2021EUR"/>
    <x v="4"/>
    <n v="294850"/>
    <s v="BYZANCE NEGOCE SARL"/>
    <n v="1181205572"/>
    <s v="Q3 2021"/>
    <s v="EUR"/>
    <n v="874.75"/>
    <n v="874.75"/>
    <n v="0"/>
    <n v="874.75"/>
    <n v="0"/>
    <x v="0"/>
    <m/>
    <m/>
    <m/>
    <m/>
    <s v="none"/>
    <m/>
    <m/>
    <m/>
    <x v="0"/>
    <m/>
    <x v="0"/>
  </r>
  <r>
    <s v="FRA1181205572Q4 2021EUR"/>
    <x v="4"/>
    <n v="294850"/>
    <s v="BYZANCE NEGOCE SARL"/>
    <n v="1181205572"/>
    <s v="Q4 2021"/>
    <s v="EUR"/>
    <n v="717.55"/>
    <n v="717.55"/>
    <n v="0"/>
    <n v="717.55"/>
    <n v="0"/>
    <x v="0"/>
    <m/>
    <m/>
    <m/>
    <m/>
    <s v="none"/>
    <m/>
    <m/>
    <m/>
    <x v="0"/>
    <m/>
    <x v="0"/>
  </r>
  <r>
    <s v="FRA1190906256Q2 2021EUR"/>
    <x v="4"/>
    <n v="328321"/>
    <s v="AU CROISSANT DE LUNE"/>
    <n v="1190906256"/>
    <s v="Q2 2021"/>
    <s v="EUR"/>
    <n v="404.2"/>
    <n v="404.2"/>
    <n v="0"/>
    <n v="404.2"/>
    <n v="0"/>
    <x v="0"/>
    <m/>
    <m/>
    <m/>
    <m/>
    <s v="none"/>
    <m/>
    <m/>
    <m/>
    <x v="0"/>
    <m/>
    <x v="0"/>
  </r>
  <r>
    <s v="FRA1190906256Q3 2021EUR"/>
    <x v="4"/>
    <n v="328321"/>
    <s v="AU CROISSANT DE LUNE"/>
    <n v="1190906256"/>
    <s v="Q3 2021"/>
    <s v="EUR"/>
    <n v="1036"/>
    <n v="1036"/>
    <n v="0"/>
    <n v="1036"/>
    <n v="0"/>
    <x v="0"/>
    <m/>
    <m/>
    <m/>
    <m/>
    <s v="none"/>
    <m/>
    <m/>
    <m/>
    <x v="0"/>
    <m/>
    <x v="0"/>
  </r>
  <r>
    <s v="FRA1190906256Q4 2021EUR"/>
    <x v="4"/>
    <n v="328321"/>
    <s v="AU CROISSANT DE LUNE"/>
    <n v="1190906256"/>
    <s v="Q4 2021"/>
    <s v="EUR"/>
    <n v="209.8"/>
    <n v="209.8"/>
    <n v="0"/>
    <n v="209.8"/>
    <n v="0"/>
    <x v="0"/>
    <m/>
    <m/>
    <m/>
    <m/>
    <s v="none"/>
    <m/>
    <m/>
    <m/>
    <x v="0"/>
    <m/>
    <x v="0"/>
  </r>
  <r>
    <s v="FRA2191906217Q2 2021EUR"/>
    <x v="4"/>
    <n v="324438"/>
    <s v="ALPHYR"/>
    <n v="2191906217"/>
    <s v="Q2 2021"/>
    <s v="EUR"/>
    <n v="184.74"/>
    <n v="184.7397"/>
    <n v="3.0000000000995799E-4"/>
    <n v="184.74"/>
    <n v="0"/>
    <x v="0"/>
    <m/>
    <m/>
    <m/>
    <m/>
    <s v="none"/>
    <m/>
    <m/>
    <m/>
    <x v="0"/>
    <m/>
    <x v="0"/>
  </r>
  <r>
    <s v="FRA2191906217Q3 2021EUR"/>
    <x v="4"/>
    <n v="324438"/>
    <s v="ALPHYR"/>
    <n v="2191906217"/>
    <s v="Q3 2021"/>
    <s v="EUR"/>
    <n v="1244.3900000000001"/>
    <n v="1244.3860999999999"/>
    <n v="3.90000000015788E-3"/>
    <n v="1244.3900000000001"/>
    <n v="0"/>
    <x v="0"/>
    <m/>
    <m/>
    <m/>
    <m/>
    <s v="none"/>
    <m/>
    <m/>
    <m/>
    <x v="0"/>
    <m/>
    <x v="0"/>
  </r>
  <r>
    <s v="FRA2191906217Q4 2021EUR"/>
    <x v="4"/>
    <n v="324438"/>
    <s v="ALPHYR"/>
    <n v="2191906217"/>
    <s v="Q4 2021"/>
    <s v="EUR"/>
    <n v="830.52"/>
    <n v="830.52430000000004"/>
    <n v="-4.3000000000574801E-3"/>
    <n v="830.52"/>
    <n v="0"/>
    <x v="0"/>
    <m/>
    <m/>
    <m/>
    <m/>
    <s v="none"/>
    <m/>
    <m/>
    <m/>
    <x v="0"/>
    <m/>
    <x v="0"/>
  </r>
  <r>
    <s v="FRA1197206261Q2 2021EUR"/>
    <x v="4"/>
    <n v="328327"/>
    <s v="ESSOR INGENIERIE"/>
    <n v="1197206261"/>
    <s v="Q2 2021"/>
    <s v="EUR"/>
    <n v="72.78"/>
    <n v="72.78"/>
    <n v="0"/>
    <n v="72.78"/>
    <n v="0"/>
    <x v="0"/>
    <m/>
    <m/>
    <m/>
    <m/>
    <s v="none"/>
    <m/>
    <m/>
    <m/>
    <x v="0"/>
    <m/>
    <x v="0"/>
  </r>
  <r>
    <s v="FRA1190506151Q2 2021EUR"/>
    <x v="4"/>
    <n v="319106"/>
    <s v="LES VIGNERONS PARISIENS"/>
    <n v="1190506151"/>
    <s v="Q2 2021"/>
    <s v="EUR"/>
    <n v="65.14"/>
    <n v="65.141999999999996"/>
    <n v="-1.9999999999953302E-3"/>
    <n v="65.14"/>
    <n v="0"/>
    <x v="0"/>
    <m/>
    <m/>
    <m/>
    <m/>
    <s v="none"/>
    <m/>
    <m/>
    <m/>
    <x v="0"/>
    <m/>
    <x v="0"/>
  </r>
  <r>
    <s v="FRA1190506151Q3 2021EUR"/>
    <x v="4"/>
    <n v="319106"/>
    <s v="LES VIGNERONS PARISIENS"/>
    <n v="1190506151"/>
    <s v="Q3 2021"/>
    <s v="EUR"/>
    <n v="82.01"/>
    <n v="82.004999999999995"/>
    <n v="5.0000000000096599E-3"/>
    <n v="82.01"/>
    <n v="0"/>
    <x v="0"/>
    <m/>
    <m/>
    <m/>
    <m/>
    <s v="none"/>
    <m/>
    <m/>
    <m/>
    <x v="0"/>
    <m/>
    <x v="0"/>
  </r>
  <r>
    <s v="FRA1190506151Q4 2021EUR"/>
    <x v="4"/>
    <n v="319106"/>
    <s v="LES VIGNERONS PARISIENS"/>
    <n v="1190506151"/>
    <s v="Q4 2021"/>
    <s v="EUR"/>
    <n v="71.650000000000006"/>
    <n v="71.652000000000001"/>
    <n v="-1.9999999999953302E-3"/>
    <n v="71.650000000000006"/>
    <n v="0"/>
    <x v="0"/>
    <m/>
    <m/>
    <m/>
    <m/>
    <s v="none"/>
    <m/>
    <m/>
    <m/>
    <x v="0"/>
    <m/>
    <x v="0"/>
  </r>
  <r>
    <s v="FRA120406557Q0 2021EUR"/>
    <x v="4"/>
    <n v="205611"/>
    <s v="LES NICETTES"/>
    <n v="120406557"/>
    <s v="Q0 2021"/>
    <s v="EUR"/>
    <n v="1686.46"/>
    <n v="1686.4625000000001"/>
    <n v="-2.5000000000545601E-3"/>
    <n v="1686.46"/>
    <n v="0"/>
    <x v="0"/>
    <m/>
    <m/>
    <m/>
    <m/>
    <s v="none"/>
    <m/>
    <m/>
    <m/>
    <x v="0"/>
    <m/>
    <x v="0"/>
  </r>
  <r>
    <s v="FRA120406557Q2 2021EUR"/>
    <x v="4"/>
    <n v="205611"/>
    <s v="LES NICETTES"/>
    <n v="120406557"/>
    <s v="Q2 2021"/>
    <s v="EUR"/>
    <n v="744.52"/>
    <n v="744.52350000000001"/>
    <n v="-3.5000000000309198E-3"/>
    <n v="744.52"/>
    <n v="0"/>
    <x v="0"/>
    <m/>
    <m/>
    <m/>
    <m/>
    <s v="none"/>
    <m/>
    <m/>
    <m/>
    <x v="0"/>
    <m/>
    <x v="0"/>
  </r>
  <r>
    <s v="FRA120406557Q3 2021EUR"/>
    <x v="4"/>
    <n v="205611"/>
    <s v="LES NICETTES"/>
    <n v="120406557"/>
    <s v="Q3 2021"/>
    <s v="EUR"/>
    <n v="1473.49"/>
    <n v="1473.492"/>
    <n v="-1.9999999999527002E-3"/>
    <n v="1473.49"/>
    <n v="0"/>
    <x v="0"/>
    <m/>
    <m/>
    <m/>
    <m/>
    <s v="none"/>
    <m/>
    <m/>
    <m/>
    <x v="0"/>
    <m/>
    <x v="0"/>
  </r>
  <r>
    <s v="FRA120406557Q4 2021EUR"/>
    <x v="4"/>
    <n v="205611"/>
    <s v="LES NICETTES"/>
    <n v="120406557"/>
    <s v="Q4 2021"/>
    <s v="EUR"/>
    <n v="2221.36"/>
    <n v="2221.3620000000001"/>
    <n v="-1.9999999999527002E-3"/>
    <n v="2221.36"/>
    <n v="0"/>
    <x v="0"/>
    <m/>
    <m/>
    <m/>
    <m/>
    <s v="none"/>
    <m/>
    <m/>
    <m/>
    <x v="0"/>
    <m/>
    <x v="0"/>
  </r>
  <r>
    <s v="FRA2191906229Q0 2021EUR"/>
    <x v="4"/>
    <n v="280525"/>
    <s v="BADAKAN PLACEMENT"/>
    <n v="2191906229"/>
    <s v="Q0 2021"/>
    <s v="EUR"/>
    <n v="697.13"/>
    <n v="697.13350000000003"/>
    <n v="-3.5000000000309198E-3"/>
    <n v="697.13"/>
    <n v="0"/>
    <x v="0"/>
    <m/>
    <m/>
    <m/>
    <m/>
    <s v="none"/>
    <m/>
    <m/>
    <m/>
    <x v="0"/>
    <m/>
    <x v="0"/>
  </r>
  <r>
    <s v="FRA2191906229Q2 2021EUR"/>
    <x v="4"/>
    <n v="280525"/>
    <s v="BADAKAN PLACEMENT"/>
    <n v="2191906229"/>
    <s v="Q2 2021"/>
    <s v="EUR"/>
    <n v="144.35"/>
    <n v="144.3477"/>
    <n v="2.29999999999108E-3"/>
    <n v="144.35"/>
    <n v="0"/>
    <x v="0"/>
    <m/>
    <m/>
    <m/>
    <m/>
    <s v="none"/>
    <m/>
    <m/>
    <m/>
    <x v="0"/>
    <m/>
    <x v="0"/>
  </r>
  <r>
    <s v="FRA2191906229Q3 2021EUR"/>
    <x v="4"/>
    <n v="280525"/>
    <s v="BADAKAN PLACEMENT"/>
    <n v="2191906229"/>
    <s v="Q3 2021"/>
    <s v="EUR"/>
    <n v="562.09"/>
    <n v="562.09400000000005"/>
    <n v="-4.0000000000190898E-3"/>
    <n v="562.09"/>
    <n v="0"/>
    <x v="0"/>
    <m/>
    <m/>
    <m/>
    <m/>
    <s v="none"/>
    <m/>
    <m/>
    <m/>
    <x v="0"/>
    <m/>
    <x v="0"/>
  </r>
  <r>
    <s v="FRA2191906229Q4 2021EUR"/>
    <x v="4"/>
    <n v="280525"/>
    <s v="BADAKAN PLACEMENT"/>
    <n v="2191906229"/>
    <s v="Q4 2021"/>
    <s v="EUR"/>
    <n v="1455.59"/>
    <n v="1455.5877"/>
    <n v="2.2999999998774001E-3"/>
    <n v="1455.59"/>
    <n v="0"/>
    <x v="0"/>
    <m/>
    <m/>
    <m/>
    <m/>
    <s v="none"/>
    <m/>
    <m/>
    <m/>
    <x v="0"/>
    <m/>
    <x v="0"/>
  </r>
  <r>
    <s v="FRA2197206293Q2 2021EUR"/>
    <x v="4"/>
    <n v="329510"/>
    <s v="ASCAUDIT GROUPE"/>
    <n v="2197206293"/>
    <s v="Q2 2021"/>
    <s v="EUR"/>
    <n v="165"/>
    <n v="165"/>
    <n v="0"/>
    <n v="165"/>
    <n v="0"/>
    <x v="0"/>
    <m/>
    <m/>
    <m/>
    <m/>
    <s v="none"/>
    <m/>
    <m/>
    <m/>
    <x v="0"/>
    <m/>
    <x v="0"/>
  </r>
  <r>
    <s v="FRA2197206293Q3 2021EUR"/>
    <x v="4"/>
    <n v="329510"/>
    <s v="ASCAUDIT GROUPE"/>
    <n v="2197206293"/>
    <s v="Q3 2021"/>
    <s v="EUR"/>
    <n v="14.4"/>
    <n v="14.4"/>
    <n v="0"/>
    <n v="14.4"/>
    <n v="0"/>
    <x v="0"/>
    <m/>
    <m/>
    <m/>
    <m/>
    <s v="none"/>
    <m/>
    <m/>
    <m/>
    <x v="0"/>
    <m/>
    <x v="0"/>
  </r>
  <r>
    <s v="FRA1190506043Q2 2021EUR"/>
    <x v="4"/>
    <n v="98416"/>
    <s v="SCEA L'OLIBAOU"/>
    <n v="1190506043"/>
    <s v="Q2 2021"/>
    <s v="EUR"/>
    <n v="36.04"/>
    <n v="36.036000000000001"/>
    <n v="3.9999999999977796E-3"/>
    <n v="36.04"/>
    <n v="0"/>
    <x v="0"/>
    <m/>
    <m/>
    <m/>
    <m/>
    <s v="none"/>
    <m/>
    <m/>
    <m/>
    <x v="0"/>
    <m/>
    <x v="0"/>
  </r>
  <r>
    <s v="FRA1190506043Q4 2021EUR"/>
    <x v="4"/>
    <n v="98416"/>
    <s v="SCEA L'OLIBAOU"/>
    <n v="1190506043"/>
    <s v="Q4 2021"/>
    <s v="EUR"/>
    <n v="35.28"/>
    <n v="35.28"/>
    <n v="0"/>
    <n v="35.28"/>
    <n v="0"/>
    <x v="0"/>
    <m/>
    <m/>
    <m/>
    <m/>
    <s v="none"/>
    <m/>
    <m/>
    <m/>
    <x v="0"/>
    <m/>
    <x v="0"/>
  </r>
  <r>
    <s v="FRA1190106147Q0 2021EUR"/>
    <x v="4"/>
    <n v="299324"/>
    <s v="VITAFRAIS"/>
    <n v="1190106147"/>
    <s v="Q0 2021"/>
    <s v="EUR"/>
    <n v="27.16"/>
    <n v="27.16"/>
    <n v="0"/>
    <n v="27.16"/>
    <n v="0"/>
    <x v="0"/>
    <m/>
    <m/>
    <m/>
    <m/>
    <s v="none"/>
    <m/>
    <m/>
    <m/>
    <x v="0"/>
    <m/>
    <x v="0"/>
  </r>
  <r>
    <s v="FRA1190106147Q2 2021EUR"/>
    <x v="4"/>
    <n v="299324"/>
    <s v="VITAFRAIS"/>
    <n v="1190106147"/>
    <s v="Q2 2021"/>
    <s v="EUR"/>
    <n v="25.42"/>
    <n v="25.416"/>
    <n v="4.0000000000013297E-3"/>
    <n v="25.42"/>
    <n v="0"/>
    <x v="0"/>
    <m/>
    <m/>
    <m/>
    <m/>
    <s v="none"/>
    <m/>
    <m/>
    <m/>
    <x v="0"/>
    <m/>
    <x v="0"/>
  </r>
  <r>
    <s v="FRA1190106147Q3 2021EUR"/>
    <x v="4"/>
    <n v="299324"/>
    <s v="VITAFRAIS"/>
    <n v="1190106147"/>
    <s v="Q3 2021"/>
    <s v="EUR"/>
    <n v="86.35"/>
    <n v="86.351200000000006"/>
    <n v="-1.20000000001141E-3"/>
    <n v="86.35"/>
    <n v="0"/>
    <x v="0"/>
    <m/>
    <m/>
    <m/>
    <m/>
    <s v="none"/>
    <m/>
    <m/>
    <m/>
    <x v="0"/>
    <m/>
    <x v="0"/>
  </r>
  <r>
    <s v="FRA1190106147Q4 2021EUR"/>
    <x v="4"/>
    <n v="299324"/>
    <s v="VITAFRAIS"/>
    <n v="1190106147"/>
    <s v="Q4 2021"/>
    <s v="EUR"/>
    <n v="31.59"/>
    <n v="31.589600000000001"/>
    <n v="3.9999999999906701E-4"/>
    <n v="31.59"/>
    <n v="0"/>
    <x v="0"/>
    <m/>
    <m/>
    <m/>
    <m/>
    <s v="none"/>
    <m/>
    <m/>
    <m/>
    <x v="0"/>
    <m/>
    <x v="0"/>
  </r>
  <r>
    <s v="FRA1178105378Q0 2021EUR"/>
    <x v="4"/>
    <n v="45483"/>
    <s v="SEMPA"/>
    <n v="1178105378"/>
    <s v="Q0 2021"/>
    <s v="EUR"/>
    <n v="319.36"/>
    <n v="319.36"/>
    <n v="0"/>
    <n v="319.36"/>
    <n v="0"/>
    <x v="0"/>
    <m/>
    <m/>
    <m/>
    <m/>
    <s v="none"/>
    <m/>
    <m/>
    <m/>
    <x v="0"/>
    <m/>
    <x v="0"/>
  </r>
  <r>
    <s v="FRA1178105378Q2 2021EUR"/>
    <x v="4"/>
    <n v="45483"/>
    <s v="SEMPA"/>
    <n v="1178105378"/>
    <s v="Q2 2021"/>
    <s v="EUR"/>
    <n v="690"/>
    <n v="690"/>
    <n v="0"/>
    <n v="690"/>
    <n v="0"/>
    <x v="0"/>
    <m/>
    <m/>
    <m/>
    <m/>
    <s v="none"/>
    <m/>
    <m/>
    <m/>
    <x v="0"/>
    <m/>
    <x v="0"/>
  </r>
  <r>
    <s v="FRA1178105378Q4 2021EUR"/>
    <x v="4"/>
    <n v="45483"/>
    <s v="SEMPA"/>
    <n v="1178105378"/>
    <s v="Q4 2021"/>
    <s v="EUR"/>
    <n v="1078.32"/>
    <n v="1078.32"/>
    <n v="0"/>
    <n v="1078.32"/>
    <n v="0"/>
    <x v="0"/>
    <m/>
    <m/>
    <m/>
    <m/>
    <s v="none"/>
    <m/>
    <m/>
    <m/>
    <x v="0"/>
    <m/>
    <x v="0"/>
  </r>
  <r>
    <s v="FRA2107201969Q0 2021EUR"/>
    <x v="4"/>
    <n v="97590"/>
    <s v="AGENCY STORE AND BUILDING (ASB)"/>
    <n v="2107201969"/>
    <s v="Q0 2021"/>
    <s v="EUR"/>
    <n v="112.769999999999"/>
    <n v="112.77"/>
    <n v="-1.4210854715202001E-14"/>
    <n v="112.769999999999"/>
    <n v="0"/>
    <x v="0"/>
    <m/>
    <m/>
    <m/>
    <m/>
    <s v="none"/>
    <m/>
    <m/>
    <m/>
    <x v="0"/>
    <m/>
    <x v="0"/>
  </r>
  <r>
    <s v="FRA2107201969Q1 2021EUR"/>
    <x v="4"/>
    <n v="97590"/>
    <s v="AGENCY STORE AND BUILDING (ASB)"/>
    <n v="2107201969"/>
    <s v="Q1 2021"/>
    <s v="EUR"/>
    <n v="465.78"/>
    <n v="465.78"/>
    <n v="0"/>
    <n v="465.78"/>
    <n v="0"/>
    <x v="0"/>
    <m/>
    <m/>
    <m/>
    <m/>
    <s v="none"/>
    <m/>
    <m/>
    <m/>
    <x v="0"/>
    <m/>
    <x v="0"/>
  </r>
  <r>
    <s v="FRA2107201969Q2 2021EUR"/>
    <x v="4"/>
    <n v="97590"/>
    <s v="AGENCY STORE AND BUILDING (ASB)"/>
    <n v="2107201969"/>
    <s v="Q2 2021"/>
    <s v="EUR"/>
    <n v="544.20000000000005"/>
    <n v="544.20000000000005"/>
    <n v="0"/>
    <n v="544.20000000000005"/>
    <n v="0"/>
    <x v="0"/>
    <m/>
    <m/>
    <m/>
    <m/>
    <s v="none"/>
    <m/>
    <m/>
    <m/>
    <x v="0"/>
    <m/>
    <x v="0"/>
  </r>
  <r>
    <s v="FRA2107201969Q3 2021EUR"/>
    <x v="4"/>
    <n v="97590"/>
    <s v="AGENCY STORE AND BUILDING (ASB)"/>
    <n v="2107201969"/>
    <s v="Q3 2021"/>
    <s v="EUR"/>
    <n v="793.11"/>
    <n v="793.11"/>
    <n v="0"/>
    <n v="793.11"/>
    <n v="0"/>
    <x v="0"/>
    <m/>
    <m/>
    <m/>
    <m/>
    <s v="none"/>
    <m/>
    <m/>
    <m/>
    <x v="0"/>
    <m/>
    <x v="0"/>
  </r>
  <r>
    <s v="FRA2107201969Q4 2021EUR"/>
    <x v="4"/>
    <n v="97590"/>
    <s v="AGENCY STORE AND BUILDING (ASB)"/>
    <n v="2107201969"/>
    <s v="Q4 2021"/>
    <s v="EUR"/>
    <n v="723.06"/>
    <n v="723.06"/>
    <n v="0"/>
    <n v="723.06"/>
    <n v="0"/>
    <x v="0"/>
    <m/>
    <m/>
    <m/>
    <m/>
    <s v="none"/>
    <m/>
    <m/>
    <m/>
    <x v="0"/>
    <m/>
    <x v="0"/>
  </r>
  <r>
    <s v="FRA211801218Q2 2021EUR"/>
    <x v="4"/>
    <n v="59871"/>
    <s v="AKTUEL"/>
    <n v="211801218"/>
    <s v="Q2 2021"/>
    <s v="EUR"/>
    <n v="166.04"/>
    <n v="166.03559999999999"/>
    <n v="4.4000000000039502E-3"/>
    <n v="166.04"/>
    <n v="0"/>
    <x v="0"/>
    <m/>
    <m/>
    <m/>
    <m/>
    <s v="none"/>
    <m/>
    <m/>
    <m/>
    <x v="0"/>
    <m/>
    <x v="0"/>
  </r>
  <r>
    <s v="FRA211801218Q3 2021EUR"/>
    <x v="4"/>
    <n v="59871"/>
    <s v="AKTUEL"/>
    <n v="211801218"/>
    <s v="Q3 2021"/>
    <s v="EUR"/>
    <n v="458.77"/>
    <n v="458.77080000000001"/>
    <n v="-8.0000000002655703E-4"/>
    <n v="458.77"/>
    <n v="0"/>
    <x v="0"/>
    <m/>
    <m/>
    <m/>
    <m/>
    <s v="none"/>
    <m/>
    <m/>
    <m/>
    <x v="0"/>
    <m/>
    <x v="0"/>
  </r>
  <r>
    <s v="FRA211801218Q4 2021EUR"/>
    <x v="4"/>
    <n v="59871"/>
    <s v="AKTUEL"/>
    <n v="211801218"/>
    <s v="Q4 2021"/>
    <s v="EUR"/>
    <n v="31.55"/>
    <n v="31.553999999999998"/>
    <n v="-3.9999999999977796E-3"/>
    <n v="31.55"/>
    <n v="0"/>
    <x v="0"/>
    <m/>
    <m/>
    <m/>
    <m/>
    <s v="none"/>
    <m/>
    <m/>
    <m/>
    <x v="0"/>
    <m/>
    <x v="0"/>
  </r>
  <r>
    <s v="FRA28280062Q0 2021EUR"/>
    <x v="4"/>
    <n v="65826"/>
    <s v="ATO PEINTURE"/>
    <n v="28280062"/>
    <s v="Q0 2021"/>
    <s v="EUR"/>
    <n v="122.52"/>
    <n v="122.52"/>
    <n v="0"/>
    <n v="122.52"/>
    <n v="0"/>
    <x v="0"/>
    <m/>
    <m/>
    <m/>
    <m/>
    <s v="none"/>
    <m/>
    <m/>
    <m/>
    <x v="0"/>
    <m/>
    <x v="0"/>
  </r>
  <r>
    <s v="FRA28280062Q2 2021EUR"/>
    <x v="4"/>
    <n v="65826"/>
    <s v="ATO PEINTURE"/>
    <n v="28280062"/>
    <s v="Q2 2021"/>
    <s v="EUR"/>
    <n v="1643.4"/>
    <n v="1643.4"/>
    <n v="0"/>
    <n v="1643.4"/>
    <n v="0"/>
    <x v="0"/>
    <m/>
    <m/>
    <m/>
    <m/>
    <s v="none"/>
    <m/>
    <m/>
    <m/>
    <x v="0"/>
    <m/>
    <x v="0"/>
  </r>
  <r>
    <s v="FRA28280062Q3 2021EUR"/>
    <x v="4"/>
    <n v="65826"/>
    <s v="ATO PEINTURE"/>
    <n v="28280062"/>
    <s v="Q3 2021"/>
    <s v="EUR"/>
    <n v="40.799999999999997"/>
    <n v="40.799999999999997"/>
    <n v="0"/>
    <n v="40.799999999999997"/>
    <n v="0"/>
    <x v="0"/>
    <m/>
    <m/>
    <m/>
    <m/>
    <s v="none"/>
    <m/>
    <m/>
    <m/>
    <x v="0"/>
    <m/>
    <x v="0"/>
  </r>
  <r>
    <s v="FRA2150544146Q0 2021EUR"/>
    <x v="4"/>
    <n v="66834"/>
    <s v="BTB ELEC"/>
    <n v="2150544146"/>
    <s v="Q0 2021"/>
    <s v="EUR"/>
    <n v="479.82"/>
    <n v="479.82"/>
    <n v="0"/>
    <n v="479.82"/>
    <n v="0"/>
    <x v="0"/>
    <m/>
    <m/>
    <m/>
    <m/>
    <s v="none"/>
    <m/>
    <m/>
    <m/>
    <x v="0"/>
    <m/>
    <x v="0"/>
  </r>
  <r>
    <s v="FRA2150544146Q2 2021EUR"/>
    <x v="4"/>
    <n v="66834"/>
    <s v="BTB ELEC"/>
    <n v="2150544146"/>
    <s v="Q2 2021"/>
    <s v="EUR"/>
    <n v="2555.9699999999998"/>
    <n v="2555.9699999999998"/>
    <n v="0"/>
    <n v="2555.9699999999998"/>
    <n v="0"/>
    <x v="0"/>
    <m/>
    <m/>
    <m/>
    <m/>
    <s v="none"/>
    <m/>
    <m/>
    <m/>
    <x v="0"/>
    <m/>
    <x v="0"/>
  </r>
  <r>
    <s v="FRA2150544146Q3 2021EUR"/>
    <x v="4"/>
    <n v="66834"/>
    <s v="BTB ELEC"/>
    <n v="2150544146"/>
    <s v="Q3 2021"/>
    <s v="EUR"/>
    <n v="2374.15"/>
    <n v="2374.1516999999999"/>
    <n v="-1.6999999998006301E-3"/>
    <n v="2374.15"/>
    <n v="0"/>
    <x v="0"/>
    <m/>
    <m/>
    <m/>
    <m/>
    <s v="none"/>
    <m/>
    <m/>
    <m/>
    <x v="0"/>
    <m/>
    <x v="0"/>
  </r>
  <r>
    <s v="FRA2150544146Q4 2021EUR"/>
    <x v="4"/>
    <n v="66834"/>
    <s v="BTB ELEC"/>
    <n v="2150544146"/>
    <s v="Q4 2021"/>
    <s v="EUR"/>
    <n v="1603.86"/>
    <n v="1603.8534"/>
    <n v="6.6000000001622504E-3"/>
    <n v="1603.86"/>
    <n v="0"/>
    <x v="0"/>
    <m/>
    <m/>
    <m/>
    <m/>
    <s v="none"/>
    <m/>
    <m/>
    <m/>
    <x v="0"/>
    <m/>
    <x v="0"/>
  </r>
  <r>
    <s v="FRA2181905618Q1 2021EUR"/>
    <x v="4"/>
    <n v="302189"/>
    <s v="FLORENCE DORE"/>
    <n v="2181905618"/>
    <s v="Q1 2021"/>
    <s v="EUR"/>
    <n v="430.93"/>
    <n v="430.92779999999999"/>
    <n v="2.2000000000161799E-3"/>
    <n v="430.93"/>
    <n v="0"/>
    <x v="0"/>
    <m/>
    <m/>
    <m/>
    <m/>
    <s v="none"/>
    <m/>
    <m/>
    <m/>
    <x v="0"/>
    <m/>
    <x v="0"/>
  </r>
  <r>
    <s v="FRA2181905618Q2 2021EUR"/>
    <x v="4"/>
    <n v="302189"/>
    <s v="FLORENCE DORE"/>
    <n v="2181905618"/>
    <s v="Q2 2021"/>
    <s v="EUR"/>
    <n v="612.5"/>
    <n v="612.49739999999997"/>
    <n v="2.6000000000294598E-3"/>
    <n v="612.5"/>
    <n v="0"/>
    <x v="0"/>
    <m/>
    <m/>
    <m/>
    <m/>
    <s v="none"/>
    <m/>
    <m/>
    <m/>
    <x v="0"/>
    <m/>
    <x v="0"/>
  </r>
  <r>
    <s v="FRA2181905618Q3 2021EUR"/>
    <x v="4"/>
    <n v="302189"/>
    <s v="FLORENCE DORE"/>
    <n v="2181905618"/>
    <s v="Q3 2021"/>
    <s v="EUR"/>
    <n v="988.28"/>
    <n v="988.28"/>
    <n v="0"/>
    <n v="988.28"/>
    <n v="0"/>
    <x v="0"/>
    <m/>
    <m/>
    <m/>
    <m/>
    <s v="none"/>
    <m/>
    <m/>
    <m/>
    <x v="0"/>
    <m/>
    <x v="0"/>
  </r>
  <r>
    <s v="FRA2181905618Q4 2021EUR"/>
    <x v="4"/>
    <n v="302189"/>
    <s v="FLORENCE DORE"/>
    <n v="2181905618"/>
    <s v="Q4 2021"/>
    <s v="EUR"/>
    <n v="1175.02"/>
    <n v="1175.02"/>
    <n v="0"/>
    <n v="1175.02"/>
    <n v="0"/>
    <x v="0"/>
    <m/>
    <m/>
    <m/>
    <m/>
    <s v="none"/>
    <m/>
    <m/>
    <m/>
    <x v="0"/>
    <m/>
    <x v="0"/>
  </r>
  <r>
    <s v="FRA2160784882Q0 2021EUR"/>
    <x v="4"/>
    <n v="60539"/>
    <s v="ETABLESSEMENTS MICHEL VIAUD"/>
    <n v="2160784882"/>
    <s v="Q0 2021"/>
    <s v="EUR"/>
    <n v="115.08"/>
    <n v="115.08"/>
    <n v="0"/>
    <n v="115.08"/>
    <n v="0"/>
    <x v="0"/>
    <m/>
    <m/>
    <m/>
    <m/>
    <s v="none"/>
    <m/>
    <m/>
    <m/>
    <x v="0"/>
    <m/>
    <x v="0"/>
  </r>
  <r>
    <s v="FRA2160784882Q2 2021EUR"/>
    <x v="4"/>
    <n v="60539"/>
    <s v="ETABLESSEMENTS MICHEL VIAUD"/>
    <n v="2160784882"/>
    <s v="Q2 2021"/>
    <s v="EUR"/>
    <n v="721.25"/>
    <n v="721.25400000000002"/>
    <n v="-4.0000000000190898E-3"/>
    <n v="721.25"/>
    <n v="0"/>
    <x v="0"/>
    <m/>
    <m/>
    <m/>
    <m/>
    <s v="none"/>
    <m/>
    <m/>
    <m/>
    <x v="0"/>
    <m/>
    <x v="0"/>
  </r>
  <r>
    <s v="FRA2160784882Q3 2021EUR"/>
    <x v="4"/>
    <n v="60539"/>
    <s v="ETABLESSEMENTS MICHEL VIAUD"/>
    <n v="2160784882"/>
    <s v="Q3 2021"/>
    <s v="EUR"/>
    <n v="136.71"/>
    <n v="136.7124"/>
    <n v="-2.3999999999944001E-3"/>
    <n v="136.71"/>
    <n v="0"/>
    <x v="0"/>
    <m/>
    <m/>
    <m/>
    <m/>
    <s v="none"/>
    <m/>
    <m/>
    <m/>
    <x v="0"/>
    <m/>
    <x v="0"/>
  </r>
  <r>
    <s v="FRA2160784882Q4 2021EUR"/>
    <x v="4"/>
    <n v="60539"/>
    <s v="ETABLESSEMENTS MICHEL VIAUD"/>
    <n v="2160784882"/>
    <s v="Q4 2021"/>
    <s v="EUR"/>
    <n v="1889.25"/>
    <n v="1889.2547999999999"/>
    <n v="-4.7999999999319698E-3"/>
    <n v="1889.25"/>
    <n v="0"/>
    <x v="0"/>
    <m/>
    <m/>
    <m/>
    <m/>
    <s v="none"/>
    <m/>
    <m/>
    <m/>
    <x v="0"/>
    <m/>
    <x v="0"/>
  </r>
  <r>
    <s v="FRA27315010Q0 2021EUR"/>
    <x v="4"/>
    <n v="56434"/>
    <s v="PERTUIS FROID"/>
    <n v="27315010"/>
    <s v="Q0 2021"/>
    <s v="EUR"/>
    <n v="293.19"/>
    <n v="293.18520000000001"/>
    <n v="4.7999999999888097E-3"/>
    <n v="293.19"/>
    <n v="0"/>
    <x v="0"/>
    <m/>
    <m/>
    <m/>
    <m/>
    <s v="none"/>
    <m/>
    <m/>
    <m/>
    <x v="0"/>
    <m/>
    <x v="0"/>
  </r>
  <r>
    <s v="FRA27315010Q1 2021EUR"/>
    <x v="4"/>
    <n v="56434"/>
    <s v="PERTUIS FROID"/>
    <n v="27315010"/>
    <s v="Q1 2021"/>
    <s v="EUR"/>
    <n v="40.020000000000003"/>
    <n v="40.034399999999998"/>
    <n v="-1.4399999999994801E-2"/>
    <n v="40.020000000000003"/>
    <n v="0"/>
    <x v="0"/>
    <m/>
    <m/>
    <m/>
    <m/>
    <s v="none"/>
    <m/>
    <m/>
    <m/>
    <x v="0"/>
    <m/>
    <x v="0"/>
  </r>
  <r>
    <s v="FRA27315010Q2 2021EUR"/>
    <x v="4"/>
    <n v="56434"/>
    <s v="PERTUIS FROID"/>
    <n v="27315010"/>
    <s v="Q2 2021"/>
    <s v="EUR"/>
    <n v="234.69"/>
    <n v="234.6936"/>
    <n v="-3.6000000000058199E-3"/>
    <n v="234.69"/>
    <n v="0"/>
    <x v="0"/>
    <m/>
    <m/>
    <m/>
    <m/>
    <s v="none"/>
    <m/>
    <m/>
    <m/>
    <x v="0"/>
    <m/>
    <x v="0"/>
  </r>
  <r>
    <s v="FRA27315010Q3 2021EUR"/>
    <x v="4"/>
    <n v="56434"/>
    <s v="PERTUIS FROID"/>
    <n v="27315010"/>
    <s v="Q3 2021"/>
    <s v="EUR"/>
    <n v="169.38"/>
    <n v="169.3749"/>
    <n v="5.0999999999987696E-3"/>
    <n v="169.38"/>
    <n v="0"/>
    <x v="0"/>
    <m/>
    <m/>
    <m/>
    <m/>
    <s v="none"/>
    <m/>
    <m/>
    <m/>
    <x v="0"/>
    <m/>
    <x v="0"/>
  </r>
  <r>
    <s v="FRA27315010Q4 2021EUR"/>
    <x v="4"/>
    <n v="56434"/>
    <s v="PERTUIS FROID"/>
    <n v="27315010"/>
    <s v="Q4 2021"/>
    <s v="EUR"/>
    <n v="915.15"/>
    <n v="915.14819999999997"/>
    <n v="1.8000000000029099E-3"/>
    <n v="915.15"/>
    <n v="0"/>
    <x v="0"/>
    <m/>
    <m/>
    <m/>
    <m/>
    <s v="none"/>
    <m/>
    <m/>
    <m/>
    <x v="0"/>
    <m/>
    <x v="0"/>
  </r>
  <r>
    <s v="FRA21047Q2 2021EUR"/>
    <x v="4"/>
    <n v="58533"/>
    <s v="MAISON SICHEL"/>
    <n v="21047"/>
    <s v="Q2 2021"/>
    <s v="EUR"/>
    <n v="185.31"/>
    <n v="185.3082"/>
    <n v="1.8000000000029099E-3"/>
    <n v="185.31"/>
    <n v="0"/>
    <x v="0"/>
    <m/>
    <m/>
    <m/>
    <m/>
    <s v="none"/>
    <m/>
    <m/>
    <m/>
    <x v="0"/>
    <m/>
    <x v="0"/>
  </r>
  <r>
    <s v="FRA21047Q3 2021EUR"/>
    <x v="4"/>
    <n v="58533"/>
    <s v="MAISON SICHEL"/>
    <n v="21047"/>
    <s v="Q3 2021"/>
    <s v="EUR"/>
    <n v="334.46"/>
    <n v="334.46280000000002"/>
    <n v="-2.8000000000361E-3"/>
    <n v="334.46"/>
    <n v="0"/>
    <x v="0"/>
    <m/>
    <m/>
    <m/>
    <m/>
    <s v="none"/>
    <m/>
    <m/>
    <m/>
    <x v="0"/>
    <m/>
    <x v="0"/>
  </r>
  <r>
    <s v="FRA21047Q4 2021EUR"/>
    <x v="4"/>
    <n v="58533"/>
    <s v="MAISON SICHEL"/>
    <n v="21047"/>
    <s v="Q4 2021"/>
    <s v="EUR"/>
    <n v="296.3"/>
    <n v="296.29739999999998"/>
    <n v="2.6000000000294598E-3"/>
    <n v="296.3"/>
    <n v="0"/>
    <x v="0"/>
    <m/>
    <m/>
    <m/>
    <m/>
    <s v="none"/>
    <m/>
    <m/>
    <m/>
    <x v="0"/>
    <m/>
    <x v="0"/>
  </r>
  <r>
    <s v="FRA220706782Q2 2021EUR"/>
    <x v="4"/>
    <n v="348355"/>
    <s v="MAITRISE D'OEUVRE BY SIMON BECKER"/>
    <n v="220706782"/>
    <s v="Q2 2021"/>
    <s v="EUR"/>
    <n v="603.05999999999995"/>
    <n v="603.05999999999995"/>
    <n v="0"/>
    <n v="603.05999999999995"/>
    <n v="0"/>
    <x v="0"/>
    <m/>
    <m/>
    <m/>
    <m/>
    <s v="none"/>
    <m/>
    <m/>
    <m/>
    <x v="0"/>
    <m/>
    <x v="0"/>
  </r>
  <r>
    <s v="FRA220706782Q3 2021EUR"/>
    <x v="4"/>
    <n v="348355"/>
    <s v="MAITRISE D'OEUVRE BY SIMON BECKER"/>
    <n v="220706782"/>
    <s v="Q3 2021"/>
    <s v="EUR"/>
    <n v="247.35"/>
    <n v="247.35"/>
    <n v="0"/>
    <n v="247.35"/>
    <n v="0"/>
    <x v="0"/>
    <m/>
    <m/>
    <m/>
    <m/>
    <s v="none"/>
    <m/>
    <m/>
    <m/>
    <x v="0"/>
    <m/>
    <x v="0"/>
  </r>
  <r>
    <s v="FRA220706782Q4 2021EUR"/>
    <x v="4"/>
    <n v="348355"/>
    <s v="MAITRISE D'OEUVRE BY SIMON BECKER"/>
    <n v="220706782"/>
    <s v="Q4 2021"/>
    <s v="EUR"/>
    <n v="328.95"/>
    <n v="328.95"/>
    <n v="0"/>
    <n v="328.95"/>
    <n v="0"/>
    <x v="0"/>
    <m/>
    <m/>
    <m/>
    <m/>
    <s v="none"/>
    <m/>
    <m/>
    <m/>
    <x v="0"/>
    <m/>
    <x v="0"/>
  </r>
  <r>
    <s v="FRA2160704983Q0 2021EUR"/>
    <x v="4"/>
    <n v="1449"/>
    <s v="PINCON"/>
    <n v="2160704983"/>
    <s v="Q0 2021"/>
    <s v="EUR"/>
    <n v="69.03"/>
    <n v="69.031199999999998"/>
    <n v="-1.1999999999972001E-3"/>
    <n v="69.03"/>
    <n v="0"/>
    <x v="0"/>
    <m/>
    <m/>
    <m/>
    <m/>
    <s v="none"/>
    <m/>
    <m/>
    <m/>
    <x v="0"/>
    <m/>
    <x v="0"/>
  </r>
  <r>
    <s v="FRA2160704983Q2 2021EUR"/>
    <x v="4"/>
    <n v="1449"/>
    <s v="PINCON"/>
    <n v="2160704983"/>
    <s v="Q2 2021"/>
    <s v="EUR"/>
    <n v="17.77"/>
    <n v="17.771999999999998"/>
    <n v="-1.9999999999988898E-3"/>
    <n v="17.77"/>
    <n v="0"/>
    <x v="0"/>
    <m/>
    <m/>
    <m/>
    <m/>
    <s v="none"/>
    <m/>
    <m/>
    <m/>
    <x v="0"/>
    <m/>
    <x v="0"/>
  </r>
  <r>
    <s v="FRA2160704983Q3 2021EUR"/>
    <x v="4"/>
    <n v="1449"/>
    <s v="PINCON"/>
    <n v="2160704983"/>
    <s v="Q3 2021"/>
    <s v="EUR"/>
    <n v="9.9600000000000009"/>
    <n v="9.9575999999999993"/>
    <n v="2.4000000000015099E-3"/>
    <n v="9.9600000000000009"/>
    <n v="0"/>
    <x v="0"/>
    <m/>
    <m/>
    <m/>
    <m/>
    <s v="none"/>
    <m/>
    <m/>
    <m/>
    <x v="0"/>
    <m/>
    <x v="0"/>
  </r>
  <r>
    <s v="FRA2160704983Q4 2021EUR"/>
    <x v="4"/>
    <n v="1449"/>
    <s v="PINCON"/>
    <n v="2160704983"/>
    <s v="Q4 2021"/>
    <s v="EUR"/>
    <n v="14.05"/>
    <n v="14.045999999999999"/>
    <n v="4.0000000000013297E-3"/>
    <n v="14.05"/>
    <n v="0"/>
    <x v="0"/>
    <m/>
    <m/>
    <m/>
    <m/>
    <s v="none"/>
    <m/>
    <m/>
    <m/>
    <x v="0"/>
    <m/>
    <x v="0"/>
  </r>
  <r>
    <s v="FRA2205106601 TRAVAUXQ2 2021EUR"/>
    <x v="4"/>
    <n v="47195"/>
    <s v="TEMPERIA MEDITERRANEE"/>
    <s v="2205106601 TRAVAUX"/>
    <s v="Q2 2021"/>
    <s v="EUR"/>
    <n v="1938.78"/>
    <n v="1938.78"/>
    <n v="0"/>
    <n v="1938.78"/>
    <n v="0"/>
    <x v="0"/>
    <m/>
    <m/>
    <m/>
    <m/>
    <s v="none"/>
    <m/>
    <m/>
    <m/>
    <x v="0"/>
    <m/>
    <x v="0"/>
  </r>
  <r>
    <s v="FRA2205106601 TRAVAUXQ4 2021EUR"/>
    <x v="4"/>
    <n v="47195"/>
    <s v="TEMPERIA MEDITERRANEE"/>
    <s v="2205106601 TRAVAUX"/>
    <s v="Q4 2021"/>
    <s v="EUR"/>
    <n v="1750.17"/>
    <n v="1750.17"/>
    <n v="0"/>
    <n v="1750.17"/>
    <n v="0"/>
    <x v="0"/>
    <m/>
    <m/>
    <m/>
    <m/>
    <s v="none"/>
    <m/>
    <m/>
    <m/>
    <x v="0"/>
    <m/>
    <x v="0"/>
  </r>
  <r>
    <s v="FRAFR2-21-1-073Q2 2021EUR"/>
    <x v="4"/>
    <n v="358039"/>
    <s v="PROMUS"/>
    <s v="FR2-21-1-073"/>
    <s v="Q2 2021"/>
    <s v="EUR"/>
    <n v="52.35"/>
    <n v="52.348199999999999"/>
    <n v="1.8000000000029099E-3"/>
    <n v="52.35"/>
    <n v="0"/>
    <x v="0"/>
    <m/>
    <m/>
    <m/>
    <m/>
    <s v="none"/>
    <m/>
    <m/>
    <m/>
    <x v="0"/>
    <m/>
    <x v="0"/>
  </r>
  <r>
    <s v="FRAFR2-21-1-073Q3 2021EUR"/>
    <x v="4"/>
    <n v="358039"/>
    <s v="PROMUS"/>
    <s v="FR2-21-1-073"/>
    <s v="Q3 2021"/>
    <s v="EUR"/>
    <n v="117.39"/>
    <n v="117.3948"/>
    <n v="-4.8000000000030197E-3"/>
    <n v="117.39"/>
    <n v="0"/>
    <x v="0"/>
    <m/>
    <m/>
    <m/>
    <m/>
    <s v="none"/>
    <m/>
    <m/>
    <m/>
    <x v="0"/>
    <m/>
    <x v="0"/>
  </r>
  <r>
    <s v="FRAFR2-21-1-073Q4 2021EUR"/>
    <x v="4"/>
    <n v="358039"/>
    <s v="PROMUS"/>
    <s v="FR2-21-1-073"/>
    <s v="Q4 2021"/>
    <s v="EUR"/>
    <n v="175.33"/>
    <n v="175.32599999999999"/>
    <n v="4.0000000000190898E-3"/>
    <n v="175.33"/>
    <n v="0"/>
    <x v="0"/>
    <m/>
    <m/>
    <m/>
    <m/>
    <s v="none"/>
    <m/>
    <m/>
    <m/>
    <x v="0"/>
    <m/>
    <x v="0"/>
  </r>
  <r>
    <s v="FRAFR2-21-1-076Q2 2021EUR"/>
    <x v="4"/>
    <n v="297966"/>
    <s v="CINQ CIDRES SAS (APPIE)"/>
    <s v="FR2-21-1-076"/>
    <s v="Q2 2021"/>
    <s v="EUR"/>
    <n v="40.74"/>
    <n v="40.735799999999998"/>
    <n v="4.2000000000044198E-3"/>
    <n v="40.735799999999998"/>
    <n v="4.2000000000044198E-3"/>
    <x v="0"/>
    <m/>
    <m/>
    <m/>
    <m/>
    <s v="none"/>
    <m/>
    <m/>
    <m/>
    <x v="0"/>
    <m/>
    <x v="0"/>
  </r>
  <r>
    <s v="FRAFR2-21-1-076Q3 2021EUR"/>
    <x v="4"/>
    <n v="297966"/>
    <s v="CINQ CIDRES SAS (APPIE)"/>
    <s v="FR2-21-1-076"/>
    <s v="Q3 2021"/>
    <s v="EUR"/>
    <n v="113.68"/>
    <n v="113.6835"/>
    <n v="-3.4999999999882898E-3"/>
    <n v="113.6835"/>
    <n v="-3.4999999999882898E-3"/>
    <x v="0"/>
    <m/>
    <m/>
    <m/>
    <m/>
    <s v="none"/>
    <m/>
    <m/>
    <m/>
    <x v="0"/>
    <m/>
    <x v="0"/>
  </r>
  <r>
    <s v="FRAFR2-21-1-076Q4 2021EUR"/>
    <x v="4"/>
    <n v="297966"/>
    <s v="CINQ CIDRES SAS (APPIE)"/>
    <s v="FR2-21-1-076"/>
    <s v="Q4 2021"/>
    <s v="EUR"/>
    <n v="106.09"/>
    <n v="125.41200000000001"/>
    <n v="-19.321999999999999"/>
    <n v="125.41200000000001"/>
    <n v="-19.321999999999999"/>
    <x v="1"/>
    <s v="[73890]"/>
    <s v="[37251]"/>
    <s v="rebate present"/>
    <s v="2022-04-25 13:44:31 +0200"/>
    <s v="none"/>
    <s v="Produit"/>
    <s v="Helene"/>
    <s v="[HB] ajust controle non facturé car inférieur à 20€"/>
    <x v="1"/>
    <s v="Helene"/>
    <x v="8"/>
  </r>
  <r>
    <s v="FRAFR2-21-1-017-GPQ2 2021EUR"/>
    <x v="4"/>
    <n v="46298"/>
    <s v="BETJEMAN and BARTON"/>
    <s v="FR2-21-1-017-GP"/>
    <s v="Q2 2021"/>
    <s v="EUR"/>
    <n v="934.48"/>
    <n v="934.476"/>
    <n v="4.0000000000190898E-3"/>
    <n v="934.48"/>
    <n v="0"/>
    <x v="0"/>
    <m/>
    <m/>
    <m/>
    <m/>
    <s v="none"/>
    <m/>
    <m/>
    <m/>
    <x v="0"/>
    <m/>
    <x v="0"/>
  </r>
  <r>
    <s v="FRAFR2-21-1-017-GPQ3 2021EUR"/>
    <x v="4"/>
    <n v="46298"/>
    <s v="BETJEMAN and BARTON"/>
    <s v="FR2-21-1-017-GP"/>
    <s v="Q3 2021"/>
    <s v="EUR"/>
    <n v="2830.09"/>
    <n v="2830.09"/>
    <n v="0"/>
    <n v="2830.09"/>
    <n v="0"/>
    <x v="0"/>
    <m/>
    <m/>
    <m/>
    <m/>
    <s v="none"/>
    <m/>
    <m/>
    <m/>
    <x v="0"/>
    <m/>
    <x v="0"/>
  </r>
  <r>
    <s v="FRAFR2-21-1-017-GPQ4 2021EUR"/>
    <x v="4"/>
    <n v="46298"/>
    <s v="BETJEMAN and BARTON"/>
    <s v="FR2-21-1-017-GP"/>
    <s v="Q4 2021"/>
    <s v="EUR"/>
    <n v="3601.43"/>
    <n v="3601.4250000000002"/>
    <n v="4.9999999996543903E-3"/>
    <n v="3601.43"/>
    <n v="0"/>
    <x v="0"/>
    <m/>
    <m/>
    <m/>
    <m/>
    <s v="none"/>
    <m/>
    <m/>
    <m/>
    <x v="0"/>
    <m/>
    <x v="0"/>
  </r>
  <r>
    <s v="FRA1130032534Q0 2021EUR"/>
    <x v="4"/>
    <n v="118287"/>
    <s v="FADI PRESTIGE"/>
    <n v="1130032534"/>
    <s v="Q0 2021"/>
    <s v="EUR"/>
    <n v="45.9"/>
    <n v="45.9"/>
    <n v="0"/>
    <n v="45.9"/>
    <n v="0"/>
    <x v="0"/>
    <m/>
    <m/>
    <m/>
    <m/>
    <s v="none"/>
    <m/>
    <m/>
    <m/>
    <x v="0"/>
    <m/>
    <x v="0"/>
  </r>
  <r>
    <s v="FRA1130032534Q2 2021EUR"/>
    <x v="4"/>
    <n v="118287"/>
    <s v="FADI PRESTIGE"/>
    <n v="1130032534"/>
    <s v="Q2 2021"/>
    <s v="EUR"/>
    <n v="617.85"/>
    <n v="617.85209999999995"/>
    <n v="-2.0999999999275999E-3"/>
    <n v="617.85"/>
    <n v="0"/>
    <x v="0"/>
    <m/>
    <m/>
    <m/>
    <m/>
    <s v="none"/>
    <m/>
    <m/>
    <m/>
    <x v="0"/>
    <m/>
    <x v="0"/>
  </r>
  <r>
    <s v="FRA1130032534Q4 2021EUR"/>
    <x v="4"/>
    <n v="118287"/>
    <s v="FADI PRESTIGE"/>
    <n v="1130032534"/>
    <s v="Q4 2021"/>
    <s v="EUR"/>
    <n v="1592.47"/>
    <n v="1592.471"/>
    <n v="-9.9999999997635292E-4"/>
    <n v="1592.47"/>
    <n v="0"/>
    <x v="0"/>
    <m/>
    <m/>
    <m/>
    <m/>
    <s v="none"/>
    <m/>
    <m/>
    <m/>
    <x v="0"/>
    <m/>
    <x v="0"/>
  </r>
  <r>
    <s v="FRA2120721971Q0 2021EUR"/>
    <x v="4"/>
    <n v="53896"/>
    <s v="BTP MANAGEMENT"/>
    <n v="2120721971"/>
    <s v="Q0 2021"/>
    <s v="EUR"/>
    <n v="103.5"/>
    <n v="103.5"/>
    <n v="0"/>
    <n v="103.5"/>
    <n v="0"/>
    <x v="0"/>
    <m/>
    <m/>
    <m/>
    <m/>
    <s v="none"/>
    <m/>
    <m/>
    <m/>
    <x v="0"/>
    <m/>
    <x v="0"/>
  </r>
  <r>
    <s v="FRA2120721971Q2 2021EUR"/>
    <x v="4"/>
    <n v="53896"/>
    <s v="BTP MANAGEMENT"/>
    <n v="2120721971"/>
    <s v="Q2 2021"/>
    <s v="EUR"/>
    <n v="210"/>
    <n v="210"/>
    <n v="0"/>
    <n v="210"/>
    <n v="0"/>
    <x v="0"/>
    <m/>
    <m/>
    <m/>
    <m/>
    <s v="none"/>
    <m/>
    <m/>
    <m/>
    <x v="0"/>
    <m/>
    <x v="0"/>
  </r>
  <r>
    <s v="FRA2120721971Q3 2021EUR"/>
    <x v="4"/>
    <n v="53896"/>
    <s v="BTP MANAGEMENT"/>
    <n v="2120721971"/>
    <s v="Q3 2021"/>
    <s v="EUR"/>
    <n v="300"/>
    <n v="300"/>
    <n v="0"/>
    <n v="300"/>
    <n v="0"/>
    <x v="0"/>
    <m/>
    <m/>
    <m/>
    <m/>
    <s v="none"/>
    <m/>
    <m/>
    <m/>
    <x v="0"/>
    <m/>
    <x v="0"/>
  </r>
  <r>
    <s v="FRA2120721971Q4 2021EUR"/>
    <x v="4"/>
    <n v="53896"/>
    <s v="BTP MANAGEMENT"/>
    <n v="2120721971"/>
    <s v="Q4 2021"/>
    <s v="EUR"/>
    <n v="300"/>
    <n v="300"/>
    <n v="0"/>
    <n v="300"/>
    <n v="0"/>
    <x v="0"/>
    <m/>
    <m/>
    <m/>
    <m/>
    <s v="none"/>
    <m/>
    <m/>
    <m/>
    <x v="0"/>
    <m/>
    <x v="0"/>
  </r>
  <r>
    <s v="FRA1181405616Q1 2021EUR"/>
    <x v="4"/>
    <n v="298297"/>
    <s v="MAMMAFIORE"/>
    <n v="1181405616"/>
    <s v="Q1 2021"/>
    <s v="EUR"/>
    <n v="1774.32"/>
    <n v="1774.3200999999999"/>
    <n v="-9.9999999974897906E-5"/>
    <n v="1774.32"/>
    <n v="0"/>
    <x v="0"/>
    <m/>
    <m/>
    <m/>
    <m/>
    <s v="none"/>
    <m/>
    <m/>
    <m/>
    <x v="0"/>
    <m/>
    <x v="0"/>
  </r>
  <r>
    <s v="FRA1181405616Q2 2021EUR"/>
    <x v="4"/>
    <n v="298297"/>
    <s v="MAMMAFIORE"/>
    <n v="1181405616"/>
    <s v="Q2 2021"/>
    <s v="EUR"/>
    <n v="11325.21"/>
    <n v="11325.2132"/>
    <n v="-3.2000000010157202E-3"/>
    <n v="11325.21"/>
    <n v="0"/>
    <x v="0"/>
    <m/>
    <m/>
    <m/>
    <m/>
    <s v="none"/>
    <m/>
    <m/>
    <m/>
    <x v="0"/>
    <m/>
    <x v="0"/>
  </r>
  <r>
    <s v="FRA1181405616Q3 2021EUR"/>
    <x v="4"/>
    <n v="298297"/>
    <s v="MAMMAFIORE"/>
    <n v="1181405616"/>
    <s v="Q3 2021"/>
    <s v="EUR"/>
    <n v="10882.46"/>
    <n v="10882.454100000001"/>
    <n v="5.8999999982915999E-3"/>
    <n v="10882.46"/>
    <n v="0"/>
    <x v="0"/>
    <m/>
    <m/>
    <m/>
    <m/>
    <s v="none"/>
    <m/>
    <m/>
    <m/>
    <x v="0"/>
    <m/>
    <x v="0"/>
  </r>
  <r>
    <s v="FRA1181405616Q4 2021EUR"/>
    <x v="4"/>
    <n v="298297"/>
    <s v="MAMMAFIORE"/>
    <n v="1181405616"/>
    <s v="Q4 2021"/>
    <s v="EUR"/>
    <n v="19601.86"/>
    <n v="19601.8613"/>
    <n v="-1.29999999990104E-3"/>
    <n v="19601.86"/>
    <n v="0"/>
    <x v="0"/>
    <m/>
    <m/>
    <m/>
    <m/>
    <s v="none"/>
    <m/>
    <m/>
    <m/>
    <x v="0"/>
    <m/>
    <x v="0"/>
  </r>
  <r>
    <s v="FRA1150084279Q0 2021EUR"/>
    <x v="4"/>
    <n v="214076"/>
    <s v="LES VIVIERS QUIBERONNAIS MAREE"/>
    <n v="1150084279"/>
    <s v="Q0 2021"/>
    <s v="EUR"/>
    <n v="730.49"/>
    <n v="730.49"/>
    <n v="0"/>
    <n v="730.49"/>
    <n v="0"/>
    <x v="0"/>
    <m/>
    <m/>
    <m/>
    <m/>
    <s v="none"/>
    <m/>
    <m/>
    <m/>
    <x v="0"/>
    <m/>
    <x v="0"/>
  </r>
  <r>
    <s v="FRA1150084279Q2 2021EUR"/>
    <x v="4"/>
    <n v="214076"/>
    <s v="LES VIVIERS QUIBERONNAIS MAREE"/>
    <n v="1150084279"/>
    <s v="Q2 2021"/>
    <s v="EUR"/>
    <n v="226.19"/>
    <n v="226.185"/>
    <n v="4.9999999999954499E-3"/>
    <n v="226.19"/>
    <n v="0"/>
    <x v="0"/>
    <m/>
    <m/>
    <m/>
    <m/>
    <s v="none"/>
    <m/>
    <m/>
    <m/>
    <x v="0"/>
    <m/>
    <x v="0"/>
  </r>
  <r>
    <s v="FRA1150084279Q3 2021EUR"/>
    <x v="4"/>
    <n v="214076"/>
    <s v="LES VIVIERS QUIBERONNAIS MAREE"/>
    <n v="1150084279"/>
    <s v="Q3 2021"/>
    <s v="EUR"/>
    <n v="860.8"/>
    <n v="860.79499999999996"/>
    <n v="4.9999999999954499E-3"/>
    <n v="860.8"/>
    <n v="0"/>
    <x v="0"/>
    <m/>
    <m/>
    <m/>
    <m/>
    <s v="none"/>
    <m/>
    <m/>
    <m/>
    <x v="0"/>
    <m/>
    <x v="0"/>
  </r>
  <r>
    <s v="FRA1150084279Q4 2021EUR"/>
    <x v="4"/>
    <n v="214076"/>
    <s v="LES VIVIERS QUIBERONNAIS MAREE"/>
    <n v="1150084279"/>
    <s v="Q4 2021"/>
    <s v="EUR"/>
    <n v="435.59"/>
    <n v="435.59359999999998"/>
    <n v="-3.6000000000058199E-3"/>
    <n v="435.59"/>
    <n v="0"/>
    <x v="0"/>
    <m/>
    <m/>
    <m/>
    <m/>
    <s v="none"/>
    <m/>
    <m/>
    <m/>
    <x v="0"/>
    <m/>
    <x v="0"/>
  </r>
  <r>
    <s v="FRA210018887Q0 2021EUR"/>
    <x v="4"/>
    <n v="47188"/>
    <s v="TRIADE ELECTRONIQUE"/>
    <n v="210018887"/>
    <s v="Q0 2021"/>
    <s v="EUR"/>
    <n v="21.81"/>
    <n v="21.81"/>
    <n v="0"/>
    <n v="21.81"/>
    <n v="0"/>
    <x v="0"/>
    <m/>
    <m/>
    <m/>
    <m/>
    <s v="none"/>
    <m/>
    <m/>
    <m/>
    <x v="0"/>
    <m/>
    <x v="0"/>
  </r>
  <r>
    <s v="FRA210018887Q2 2021EUR"/>
    <x v="4"/>
    <n v="47188"/>
    <s v="TRIADE ELECTRONIQUE"/>
    <n v="210018887"/>
    <s v="Q2 2021"/>
    <s v="EUR"/>
    <n v="6.75"/>
    <n v="6.75"/>
    <n v="0"/>
    <n v="6.75"/>
    <n v="0"/>
    <x v="0"/>
    <m/>
    <m/>
    <m/>
    <m/>
    <s v="none"/>
    <m/>
    <m/>
    <m/>
    <x v="0"/>
    <m/>
    <x v="0"/>
  </r>
  <r>
    <s v="FRA210018887Q3 2021EUR"/>
    <x v="4"/>
    <n v="47188"/>
    <s v="TRIADE ELECTRONIQUE"/>
    <n v="210018887"/>
    <s v="Q3 2021"/>
    <s v="EUR"/>
    <n v="28.92"/>
    <n v="28.92"/>
    <n v="0"/>
    <n v="28.92"/>
    <n v="0"/>
    <x v="0"/>
    <m/>
    <m/>
    <m/>
    <m/>
    <s v="none"/>
    <m/>
    <m/>
    <m/>
    <x v="0"/>
    <m/>
    <x v="0"/>
  </r>
  <r>
    <s v="FRA210018887Q4 2021EUR"/>
    <x v="4"/>
    <n v="47188"/>
    <s v="TRIADE ELECTRONIQUE"/>
    <n v="210018887"/>
    <s v="Q4 2021"/>
    <s v="EUR"/>
    <n v="62.1"/>
    <n v="62.1"/>
    <n v="0"/>
    <n v="62.1"/>
    <n v="0"/>
    <x v="0"/>
    <m/>
    <m/>
    <m/>
    <m/>
    <s v="none"/>
    <m/>
    <m/>
    <m/>
    <x v="0"/>
    <m/>
    <x v="0"/>
  </r>
  <r>
    <s v="FRA1191506314Q2 2021EUR"/>
    <x v="4"/>
    <n v="237036"/>
    <s v="GUYADER"/>
    <n v="1191506314"/>
    <s v="Q2 2021"/>
    <s v="EUR"/>
    <n v="8.23"/>
    <n v="8.2303999999999995"/>
    <n v="-3.9999999999906701E-4"/>
    <n v="8.23"/>
    <n v="0"/>
    <x v="0"/>
    <m/>
    <m/>
    <m/>
    <m/>
    <s v="none"/>
    <m/>
    <m/>
    <m/>
    <x v="0"/>
    <m/>
    <x v="0"/>
  </r>
  <r>
    <s v="FRA1191506314Q3 2021EUR"/>
    <x v="4"/>
    <n v="237036"/>
    <s v="GUYADER"/>
    <n v="1191506314"/>
    <s v="Q3 2021"/>
    <s v="EUR"/>
    <n v="8.23"/>
    <n v="8.2303999999999995"/>
    <n v="-3.9999999999906701E-4"/>
    <n v="8.23"/>
    <n v="0"/>
    <x v="0"/>
    <m/>
    <m/>
    <m/>
    <m/>
    <s v="none"/>
    <m/>
    <m/>
    <m/>
    <x v="0"/>
    <m/>
    <x v="0"/>
  </r>
  <r>
    <s v="FRAFR4GP1601Y 2021EUR"/>
    <x v="4"/>
    <n v="237036"/>
    <s v="GUYADER"/>
    <s v="FR4GP1601"/>
    <s v="Y 2021"/>
    <s v="EUR"/>
    <n v="392.2"/>
    <n v="392.2"/>
    <n v="0"/>
    <n v="392.2"/>
    <n v="0"/>
    <x v="0"/>
    <m/>
    <m/>
    <m/>
    <m/>
    <s v="none"/>
    <m/>
    <m/>
    <m/>
    <x v="0"/>
    <m/>
    <x v="0"/>
  </r>
  <r>
    <s v="FRA2203306779Q2 2021EUR"/>
    <x v="4"/>
    <n v="347349"/>
    <s v="CLEAN 100"/>
    <n v="2203306779"/>
    <s v="Q2 2021"/>
    <s v="EUR"/>
    <n v="5195.13"/>
    <n v="5195.13"/>
    <n v="0"/>
    <n v="5195.13"/>
    <n v="0"/>
    <x v="0"/>
    <m/>
    <m/>
    <m/>
    <m/>
    <s v="none"/>
    <m/>
    <m/>
    <m/>
    <x v="0"/>
    <m/>
    <x v="0"/>
  </r>
  <r>
    <s v="FRA2203306779Q3 2021EUR"/>
    <x v="4"/>
    <n v="347349"/>
    <s v="CLEAN 100"/>
    <n v="2203306779"/>
    <s v="Q3 2021"/>
    <s v="EUR"/>
    <n v="111.14"/>
    <n v="111.1375"/>
    <n v="2.4999999999977202E-3"/>
    <n v="111.14"/>
    <n v="0"/>
    <x v="0"/>
    <m/>
    <m/>
    <m/>
    <m/>
    <s v="none"/>
    <m/>
    <m/>
    <m/>
    <x v="0"/>
    <m/>
    <x v="0"/>
  </r>
  <r>
    <s v="FRA2203306779Q4 2021EUR"/>
    <x v="4"/>
    <n v="347349"/>
    <s v="CLEAN 100"/>
    <n v="2203306779"/>
    <s v="Q4 2021"/>
    <s v="EUR"/>
    <n v="382.9"/>
    <n v="382.9"/>
    <n v="5.6843418860808002E-14"/>
    <n v="382.9"/>
    <n v="0"/>
    <x v="0"/>
    <m/>
    <m/>
    <m/>
    <m/>
    <s v="none"/>
    <m/>
    <m/>
    <m/>
    <x v="0"/>
    <m/>
    <x v="0"/>
  </r>
  <r>
    <s v="FRAFR2-21-2-070Q2 2021EUR"/>
    <x v="4"/>
    <n v="356475"/>
    <s v="INITIAL HYGIENE SERVICES"/>
    <s v="FR2-21-2-070"/>
    <s v="Q2 2021"/>
    <s v="EUR"/>
    <n v="18982.3"/>
    <n v="18982.2955"/>
    <n v="4.4999999990977804E-3"/>
    <n v="18982.3"/>
    <n v="0"/>
    <x v="0"/>
    <m/>
    <m/>
    <m/>
    <m/>
    <s v="none"/>
    <m/>
    <m/>
    <m/>
    <x v="0"/>
    <m/>
    <x v="0"/>
  </r>
  <r>
    <s v="FRAFR2-21-2-070Q3 2021EUR"/>
    <x v="4"/>
    <n v="356475"/>
    <s v="INITIAL HYGIENE SERVICES"/>
    <s v="FR2-21-2-070"/>
    <s v="Q3 2021"/>
    <s v="EUR"/>
    <n v="9973.9"/>
    <n v="9973.8981999999996"/>
    <n v="1.8000000000029099E-3"/>
    <n v="9973.9"/>
    <n v="0"/>
    <x v="0"/>
    <m/>
    <m/>
    <m/>
    <m/>
    <s v="none"/>
    <m/>
    <m/>
    <m/>
    <x v="0"/>
    <m/>
    <x v="0"/>
  </r>
  <r>
    <s v="FRAFR2-21-2-070Q4 2021EUR"/>
    <x v="4"/>
    <n v="356475"/>
    <s v="INITIAL HYGIENE SERVICES"/>
    <s v="FR2-21-2-070"/>
    <s v="Q4 2021"/>
    <s v="EUR"/>
    <n v="11342.32"/>
    <n v="11342.3163"/>
    <n v="3.6999999992985899E-3"/>
    <n v="11342.32"/>
    <n v="0"/>
    <x v="0"/>
    <m/>
    <m/>
    <m/>
    <m/>
    <s v="none"/>
    <m/>
    <m/>
    <m/>
    <x v="0"/>
    <m/>
    <x v="0"/>
  </r>
  <r>
    <s v="FRA1210314900Q2 2021EUR"/>
    <x v="4"/>
    <n v="123655"/>
    <s v="GEORGELIN"/>
    <n v="1210314900"/>
    <s v="Q2 2021"/>
    <s v="EUR"/>
    <n v="50.97"/>
    <n v="50.965600000000002"/>
    <n v="4.39999999999685E-3"/>
    <n v="50.97"/>
    <n v="0"/>
    <x v="0"/>
    <m/>
    <m/>
    <m/>
    <m/>
    <s v="none"/>
    <m/>
    <m/>
    <m/>
    <x v="0"/>
    <m/>
    <x v="0"/>
  </r>
  <r>
    <s v="FRA1210314900Q3 2021EUR"/>
    <x v="4"/>
    <n v="123655"/>
    <s v="GEORGELIN"/>
    <n v="1210314900"/>
    <s v="Q3 2021"/>
    <s v="EUR"/>
    <n v="195.28"/>
    <n v="195.279"/>
    <n v="1.0000000000047701E-3"/>
    <n v="195.28"/>
    <n v="0"/>
    <x v="0"/>
    <m/>
    <m/>
    <m/>
    <m/>
    <s v="none"/>
    <m/>
    <m/>
    <m/>
    <x v="0"/>
    <m/>
    <x v="0"/>
  </r>
  <r>
    <s v="FRA1210314900Q4 2021EUR"/>
    <x v="4"/>
    <n v="123655"/>
    <s v="GEORGELIN"/>
    <n v="1210314900"/>
    <s v="Q4 2021"/>
    <s v="EUR"/>
    <n v="305.91999999999899"/>
    <n v="305.91329999999999"/>
    <n v="6.6999999999666198E-3"/>
    <n v="305.91999999999899"/>
    <n v="0"/>
    <x v="0"/>
    <m/>
    <m/>
    <m/>
    <m/>
    <s v="none"/>
    <m/>
    <m/>
    <m/>
    <x v="0"/>
    <m/>
    <x v="0"/>
  </r>
  <r>
    <s v="FRAFR4GP1783Y 2021EUR"/>
    <x v="4"/>
    <n v="123655"/>
    <s v="GEORGELIN"/>
    <s v="FR4GP1783"/>
    <s v="Y 2021"/>
    <s v="EUR"/>
    <n v="3005.91"/>
    <n v="3005.91"/>
    <n v="0"/>
    <n v="3005.91"/>
    <n v="0"/>
    <x v="0"/>
    <m/>
    <m/>
    <m/>
    <m/>
    <s v="none"/>
    <m/>
    <m/>
    <m/>
    <x v="0"/>
    <m/>
    <x v="0"/>
  </r>
  <r>
    <s v="FRA2130052554S1 2021EUR"/>
    <x v="4"/>
    <n v="46188"/>
    <s v="BEALAS ENERGIE SERVICES (BES)"/>
    <n v="2130052554"/>
    <s v="S1 2021"/>
    <s v="EUR"/>
    <n v="1509.86"/>
    <n v="1509.8577"/>
    <n v="2.2999999998774001E-3"/>
    <n v="1509.86"/>
    <n v="0"/>
    <x v="0"/>
    <m/>
    <m/>
    <m/>
    <m/>
    <s v="none"/>
    <m/>
    <m/>
    <m/>
    <x v="0"/>
    <m/>
    <x v="0"/>
  </r>
  <r>
    <s v="FRAFR2-21-7-091S1 2021EUR"/>
    <x v="4"/>
    <n v="215518"/>
    <s v="CASTALIE"/>
    <s v="FR2-21-7-091"/>
    <s v="S1 2021"/>
    <s v="EUR"/>
    <n v="572.54999999999995"/>
    <n v="572.54759999999999"/>
    <n v="2.3999999999659801E-3"/>
    <n v="572.54999999999995"/>
    <n v="0"/>
    <x v="0"/>
    <m/>
    <m/>
    <m/>
    <m/>
    <s v="none"/>
    <m/>
    <m/>
    <m/>
    <x v="0"/>
    <m/>
    <x v="0"/>
  </r>
  <r>
    <s v="FRAFR2-21-7-091S2 2021EUR"/>
    <x v="4"/>
    <n v="215518"/>
    <s v="CASTALIE"/>
    <s v="FR2-21-7-091"/>
    <s v="S2 2021"/>
    <s v="EUR"/>
    <n v="3801.92"/>
    <n v="3801.924"/>
    <n v="-3.9999999999054099E-3"/>
    <n v="3801.92"/>
    <n v="0"/>
    <x v="0"/>
    <m/>
    <m/>
    <m/>
    <m/>
    <s v="none"/>
    <m/>
    <m/>
    <m/>
    <x v="0"/>
    <m/>
    <x v="0"/>
  </r>
  <r>
    <s v="FRAFR4GP1585Q0 2021EUR"/>
    <x v="4"/>
    <n v="225304"/>
    <s v="BONDUELLE FRAIS FRANCE"/>
    <s v="FR4GP1585"/>
    <s v="Q0 2021"/>
    <s v="EUR"/>
    <n v="-805.5"/>
    <n v="-805.5"/>
    <n v="0"/>
    <n v="-805.5"/>
    <n v="0"/>
    <x v="0"/>
    <m/>
    <m/>
    <m/>
    <m/>
    <s v="none"/>
    <s v="Produit"/>
    <s v="Ossama"/>
    <s v="[OA] rebate calculé à la main (-5 370*0,15=805,5) respect l'encodage du contrat et le CA déclaré // https://www.astoresuite.com/adjustements/edit/46090 // https://www.astoresuite.com/contracts/show/27207_x000a_[CM] facture en double dans la compil de facturation, ok résolu"/>
    <x v="1"/>
    <s v="Catherine"/>
    <x v="0"/>
  </r>
  <r>
    <s v="FRAFR4GP1586Q0 2021EUR"/>
    <x v="4"/>
    <n v="225302"/>
    <s v="BONDUELLE TRAITEUR INTERNATIONAL"/>
    <s v="FR4GP1586"/>
    <s v="Q0 2021"/>
    <s v="EUR"/>
    <n v="-16.454999999999998"/>
    <n v="-16.454999999999998"/>
    <n v="0"/>
    <n v="-16.454999999999998"/>
    <n v="0"/>
    <x v="0"/>
    <m/>
    <m/>
    <m/>
    <m/>
    <s v="none"/>
    <s v="Produit"/>
    <s v="Ossama"/>
    <s v="[OA] un ajustement est passé le 10/5/2022 qui n'a pas été pris dans le calcul (1097*0,15=16,46)_x000a_[CM] facture en double dans la compil de facturation, ok résolu"/>
    <x v="1"/>
    <s v="Catherine"/>
    <x v="11"/>
  </r>
  <r>
    <s v="FRAFR4GP2353Y 2021EUR"/>
    <x v="4"/>
    <n v="76606"/>
    <s v="CARLIMPEX SA"/>
    <s v="FR4GP2353"/>
    <s v="Y 2021"/>
    <s v="EUR"/>
    <n v="53571.73"/>
    <n v="53571.716899999999"/>
    <n v="1.3100000003760199E-2"/>
    <n v="53571.73"/>
    <n v="0"/>
    <x v="0"/>
    <m/>
    <m/>
    <m/>
    <m/>
    <s v="none"/>
    <m/>
    <m/>
    <m/>
    <x v="0"/>
    <m/>
    <x v="0"/>
  </r>
  <r>
    <s v="FRAFR4GP1720Q0 2021EUR"/>
    <x v="4"/>
    <n v="56508"/>
    <s v="SYSCO FRANCE"/>
    <s v="FR4GP1720"/>
    <s v="Q0 2021"/>
    <s v="EUR"/>
    <n v="1189.9000000000001"/>
    <n v="1189.9029"/>
    <n v="-2.8999999999541602E-3"/>
    <n v="1189.9000000000001"/>
    <n v="0"/>
    <x v="0"/>
    <m/>
    <m/>
    <m/>
    <m/>
    <s v="none"/>
    <m/>
    <m/>
    <m/>
    <x v="0"/>
    <m/>
    <x v="0"/>
  </r>
  <r>
    <s v="FRAFR3IISNSNM1570Q0 2021EUR"/>
    <x v="4"/>
    <n v="46461"/>
    <s v="BARDINET LA MARTINIQUAISE DISTRIBUTION - SVS LM"/>
    <s v="FR3IISNSNM1570"/>
    <s v="Q0 2021"/>
    <s v="EUR"/>
    <n v="150.63999999999999"/>
    <n v="150.63499999999999"/>
    <n v="4.9999999999954499E-3"/>
    <n v="150.63999999999999"/>
    <n v="0"/>
    <x v="0"/>
    <m/>
    <m/>
    <m/>
    <m/>
    <s v="none"/>
    <m/>
    <m/>
    <m/>
    <x v="0"/>
    <m/>
    <x v="0"/>
  </r>
  <r>
    <s v="FRAFR3IISNSNM1570Y 2021EUR"/>
    <x v="4"/>
    <n v="46461"/>
    <s v="BARDINET LA MARTINIQUAISE DISTRIBUTION - SVS LM"/>
    <s v="FR3IISNSNM1570"/>
    <s v="Y 2021"/>
    <s v="EUR"/>
    <n v="6956.1"/>
    <n v="6956.0977000000003"/>
    <n v="2.3000000001047699E-3"/>
    <n v="6956.1"/>
    <n v="0"/>
    <x v="0"/>
    <m/>
    <m/>
    <m/>
    <m/>
    <s v="none"/>
    <s v="Produit"/>
    <s v="Thao"/>
    <s v="[TN] Factu réajustée dans le fichier monitoring du 25/04 (ligne valid)"/>
    <x v="0"/>
    <m/>
    <x v="0"/>
  </r>
  <r>
    <s v="FRAFR3MGPS1497Y 2021EUR"/>
    <x v="4"/>
    <n v="46461"/>
    <s v="BARDINET LA MARTINIQUAISE DISTRIBUTION - SVS LM"/>
    <s v="FR3MGPS1497"/>
    <s v="Y 2021"/>
    <s v="EUR"/>
    <n v="362.82"/>
    <n v="362.80860000000001"/>
    <n v="1.14000000000373E-2"/>
    <n v="362.82"/>
    <n v="0"/>
    <x v="0"/>
    <m/>
    <m/>
    <m/>
    <m/>
    <s v="none"/>
    <s v="Produit"/>
    <s v="Thao"/>
    <s v="[TN] Factu réajustée dans le fichier monitoring du 25/04 (ligne valid)"/>
    <x v="0"/>
    <m/>
    <x v="0"/>
  </r>
  <r>
    <s v="FRA2160484941Q0 2021EUR"/>
    <x v="4"/>
    <n v="57811"/>
    <s v="QUARANTE SIX (ex:ELECTROGELOZ IVRY)"/>
    <n v="2160484941"/>
    <s v="Q0 2021"/>
    <s v="EUR"/>
    <n v="372.59"/>
    <n v="372.59300000000002"/>
    <n v="-3.0000000000427402E-3"/>
    <n v="372.59"/>
    <n v="0"/>
    <x v="0"/>
    <m/>
    <m/>
    <m/>
    <m/>
    <s v="none"/>
    <m/>
    <m/>
    <m/>
    <x v="0"/>
    <m/>
    <x v="0"/>
  </r>
  <r>
    <s v="FRA2160484941Q4 2021EUR"/>
    <x v="4"/>
    <n v="57811"/>
    <s v="QUARANTE SIX (ex:ELECTROGELOZ IVRY)"/>
    <n v="2160484941"/>
    <s v="Q4 2021"/>
    <s v="EUR"/>
    <n v="1152.2"/>
    <n v="1152.2049999999999"/>
    <n v="-4.9999999998817596E-3"/>
    <n v="1152.2"/>
    <n v="0"/>
    <x v="0"/>
    <m/>
    <m/>
    <m/>
    <m/>
    <s v="none"/>
    <m/>
    <m/>
    <m/>
    <x v="0"/>
    <m/>
    <x v="0"/>
  </r>
  <r>
    <s v="FRA1170125298Q0 2021EUR"/>
    <x v="4"/>
    <n v="279834"/>
    <s v="FOOD EUROPE (PARIS TERROIRS)"/>
    <n v="1170125298"/>
    <s v="Q0 2021"/>
    <s v="EUR"/>
    <n v="17.920000000000002"/>
    <n v="17.920000000000002"/>
    <n v="0"/>
    <n v="17.920000000000002"/>
    <n v="0"/>
    <x v="0"/>
    <m/>
    <m/>
    <m/>
    <m/>
    <s v="none"/>
    <m/>
    <m/>
    <m/>
    <x v="0"/>
    <m/>
    <x v="0"/>
  </r>
  <r>
    <s v="FRA28315030Q2 2021EUR"/>
    <x v="4"/>
    <n v="44232"/>
    <s v="MEIKO FRANCE SAS"/>
    <n v="28315030"/>
    <s v="Q2 2021"/>
    <s v="EUR"/>
    <n v="556.59"/>
    <n v="556.60440000000006"/>
    <n v="-1.44000000000232E-2"/>
    <n v="556.59"/>
    <n v="0"/>
    <x v="0"/>
    <m/>
    <m/>
    <m/>
    <m/>
    <s v="none"/>
    <m/>
    <m/>
    <m/>
    <x v="0"/>
    <m/>
    <x v="0"/>
  </r>
  <r>
    <s v="FRA28315030Q3 2021EUR"/>
    <x v="4"/>
    <n v="44232"/>
    <s v="MEIKO FRANCE SAS"/>
    <n v="28315030"/>
    <s v="Q3 2021"/>
    <s v="EUR"/>
    <n v="296.39999999999998"/>
    <n v="296.40600000000001"/>
    <n v="-6.0000000000286404E-3"/>
    <n v="296.39999999999998"/>
    <n v="0"/>
    <x v="0"/>
    <m/>
    <m/>
    <m/>
    <m/>
    <s v="none"/>
    <m/>
    <m/>
    <m/>
    <x v="0"/>
    <m/>
    <x v="0"/>
  </r>
  <r>
    <s v="FRA28315030Q4 2021EUR"/>
    <x v="4"/>
    <n v="44232"/>
    <s v="MEIKO FRANCE SAS"/>
    <n v="28315030"/>
    <s v="Q4 2021"/>
    <s v="EUR"/>
    <n v="219.69"/>
    <n v="219.68100000000001"/>
    <n v="8.9999999999861302E-3"/>
    <n v="219.69"/>
    <n v="0"/>
    <x v="0"/>
    <m/>
    <m/>
    <m/>
    <m/>
    <s v="none"/>
    <m/>
    <m/>
    <m/>
    <x v="0"/>
    <m/>
    <x v="0"/>
  </r>
  <r>
    <s v="FRAFR2-21-6-041Q0 2021EUR"/>
    <x v="4"/>
    <n v="352146"/>
    <s v="NEW MANUSEC "/>
    <s v="FR2-21-6-041"/>
    <s v="Q0 2021"/>
    <s v="EUR"/>
    <n v="6000.78"/>
    <n v="6000.7824000000001"/>
    <n v="-2.4000000003070402E-3"/>
    <n v="6000.78"/>
    <n v="0"/>
    <x v="0"/>
    <m/>
    <m/>
    <m/>
    <m/>
    <s v="none"/>
    <m/>
    <m/>
    <m/>
    <x v="0"/>
    <m/>
    <x v="0"/>
  </r>
  <r>
    <s v="FRAFR2-21-6-041Q1 2021EUR"/>
    <x v="4"/>
    <n v="352146"/>
    <s v="NEW MANUSEC "/>
    <s v="FR2-21-6-041"/>
    <s v="Q1 2021"/>
    <s v="EUR"/>
    <n v="7195.12"/>
    <n v="7195.1232"/>
    <n v="-3.2000000001062199E-3"/>
    <n v="7195.12"/>
    <n v="0"/>
    <x v="0"/>
    <m/>
    <m/>
    <m/>
    <m/>
    <s v="none"/>
    <m/>
    <m/>
    <m/>
    <x v="0"/>
    <m/>
    <x v="0"/>
  </r>
  <r>
    <s v="FRAFR2-21-6-041Q2 2021EUR"/>
    <x v="4"/>
    <n v="352146"/>
    <s v="NEW MANUSEC "/>
    <s v="FR2-21-6-041"/>
    <s v="Q2 2021"/>
    <s v="EUR"/>
    <n v="11825.53"/>
    <n v="11825.528"/>
    <n v="2.0000000004074502E-3"/>
    <n v="11825.53"/>
    <n v="0"/>
    <x v="0"/>
    <m/>
    <m/>
    <m/>
    <m/>
    <s v="none"/>
    <m/>
    <m/>
    <m/>
    <x v="0"/>
    <m/>
    <x v="0"/>
  </r>
  <r>
    <s v="FRAFR2-21-6-041Q3 2021EUR"/>
    <x v="4"/>
    <n v="352146"/>
    <s v="NEW MANUSEC "/>
    <s v="FR2-21-6-041"/>
    <s v="Q3 2021"/>
    <s v="EUR"/>
    <n v="7862.29"/>
    <n v="7862.28"/>
    <n v="1.0000000000218201E-2"/>
    <n v="7862.29"/>
    <n v="0"/>
    <x v="0"/>
    <m/>
    <m/>
    <m/>
    <m/>
    <s v="none"/>
    <m/>
    <m/>
    <m/>
    <x v="0"/>
    <m/>
    <x v="0"/>
  </r>
  <r>
    <s v="FRAFR2-21-6-041Q4 2021EUR"/>
    <x v="4"/>
    <n v="352146"/>
    <s v="NEW MANUSEC "/>
    <s v="FR2-21-6-041"/>
    <s v="Q4 2021"/>
    <s v="EUR"/>
    <n v="14389.54"/>
    <n v="14389.5504"/>
    <n v="-1.0399999999208299E-2"/>
    <n v="14389.54"/>
    <n v="0"/>
    <x v="0"/>
    <m/>
    <m/>
    <m/>
    <m/>
    <s v="none"/>
    <m/>
    <m/>
    <m/>
    <x v="0"/>
    <m/>
    <x v="0"/>
  </r>
  <r>
    <s v="FRA2180705576Q0 2021EUR"/>
    <x v="4"/>
    <n v="234120"/>
    <s v="YOU TALKING TO ME"/>
    <n v="2180705576"/>
    <s v="Q0 2021"/>
    <s v="EUR"/>
    <n v="88.8"/>
    <n v="88.8"/>
    <n v="0"/>
    <n v="88.8"/>
    <n v="0"/>
    <x v="0"/>
    <m/>
    <m/>
    <m/>
    <m/>
    <s v="none"/>
    <m/>
    <m/>
    <m/>
    <x v="0"/>
    <m/>
    <x v="0"/>
  </r>
  <r>
    <s v="FRA2180705576Q2 2021EUR"/>
    <x v="4"/>
    <n v="234120"/>
    <s v="YOU TALKING TO ME"/>
    <n v="2180705576"/>
    <s v="Q2 2021"/>
    <s v="EUR"/>
    <n v="771.3"/>
    <n v="771.3"/>
    <n v="0"/>
    <n v="771.3"/>
    <n v="0"/>
    <x v="0"/>
    <m/>
    <m/>
    <m/>
    <m/>
    <s v="none"/>
    <m/>
    <m/>
    <m/>
    <x v="0"/>
    <m/>
    <x v="0"/>
  </r>
  <r>
    <s v="FRA2180705576Q4 2021EUR"/>
    <x v="4"/>
    <n v="234120"/>
    <s v="YOU TALKING TO ME"/>
    <n v="2180705576"/>
    <s v="Q4 2021"/>
    <s v="EUR"/>
    <n v="1074"/>
    <n v="1074"/>
    <n v="0"/>
    <n v="1074"/>
    <n v="0"/>
    <x v="0"/>
    <m/>
    <m/>
    <m/>
    <m/>
    <s v="none"/>
    <m/>
    <m/>
    <m/>
    <x v="0"/>
    <m/>
    <x v="0"/>
  </r>
  <r>
    <s v="FRAFR2-21-1-098Q2 2021EUR"/>
    <x v="4"/>
    <n v="45447"/>
    <s v="SOCIETE DES ETABLISSEMENTS CARTRON"/>
    <s v="FR2-21-1-098"/>
    <s v="Q2 2021"/>
    <s v="EUR"/>
    <n v="17.04"/>
    <n v="17.04"/>
    <n v="0"/>
    <n v="17.04"/>
    <n v="0"/>
    <x v="0"/>
    <m/>
    <m/>
    <m/>
    <m/>
    <s v="none"/>
    <m/>
    <m/>
    <m/>
    <x v="0"/>
    <m/>
    <x v="0"/>
  </r>
  <r>
    <s v="FRAFR2-21-1-098Q3 2021EUR"/>
    <x v="4"/>
    <n v="45447"/>
    <s v="SOCIETE DES ETABLISSEMENTS CARTRON"/>
    <s v="FR2-21-1-098"/>
    <s v="Q3 2021"/>
    <s v="EUR"/>
    <n v="96.72"/>
    <n v="96.72"/>
    <n v="0"/>
    <n v="96.72"/>
    <n v="0"/>
    <x v="0"/>
    <m/>
    <m/>
    <m/>
    <m/>
    <s v="none"/>
    <m/>
    <m/>
    <m/>
    <x v="0"/>
    <m/>
    <x v="0"/>
  </r>
  <r>
    <s v="FRAFR2-21-1-098Q4 2021EUR"/>
    <x v="4"/>
    <n v="45447"/>
    <s v="SOCIETE DES ETABLISSEMENTS CARTRON"/>
    <s v="FR2-21-1-098"/>
    <s v="Q4 2021"/>
    <s v="EUR"/>
    <n v="150.84"/>
    <n v="150.84"/>
    <n v="0"/>
    <n v="150.84"/>
    <n v="0"/>
    <x v="0"/>
    <m/>
    <m/>
    <m/>
    <m/>
    <s v="none"/>
    <m/>
    <m/>
    <m/>
    <x v="0"/>
    <m/>
    <x v="0"/>
  </r>
  <r>
    <s v="FRAFR3IISNSNM1480Y 2021EUR"/>
    <x v="4"/>
    <n v="45447"/>
    <s v="SOCIETE DES ETABLISSEMENTS CARTRON"/>
    <s v="FR3IISNSNM1480"/>
    <s v="Y 2021"/>
    <s v="EUR"/>
    <n v="7120.4699999999903"/>
    <n v="7120.4651999999996"/>
    <n v="4.79999999970459E-3"/>
    <n v="7120.4699999999903"/>
    <n v="0"/>
    <x v="0"/>
    <m/>
    <m/>
    <m/>
    <m/>
    <s v="none"/>
    <s v="Produit"/>
    <s v="Thao"/>
    <s v="[TN] Factu réajustée dans le fichier monitoring du 25/04 (ligne valid)"/>
    <x v="0"/>
    <m/>
    <x v="0"/>
  </r>
  <r>
    <s v="FRAFR3MGPS1486Y 2021EUR"/>
    <x v="4"/>
    <n v="45447"/>
    <s v="SOCIETE DES ETABLISSEMENTS CARTRON"/>
    <s v="FR3MGPS1486"/>
    <s v="Y 2021"/>
    <s v="EUR"/>
    <n v="1056.44999999999"/>
    <n v="1056.4559999999999"/>
    <n v="-6.0000000000854899E-3"/>
    <n v="1056.44999999999"/>
    <n v="0"/>
    <x v="0"/>
    <m/>
    <m/>
    <m/>
    <m/>
    <s v="none"/>
    <s v="Produit"/>
    <s v="Thao"/>
    <s v="[TN] Factu réajustée dans le fichier monitoring du 25/04 (ligne valid)"/>
    <x v="0"/>
    <m/>
    <x v="0"/>
  </r>
  <r>
    <s v="FRAFR4GP2237Q0 2021EUR"/>
    <x v="4"/>
    <n v="56763"/>
    <s v="EUROMASTER"/>
    <s v="FR4GP2237"/>
    <s v="Q0 2021"/>
    <s v="EUR"/>
    <n v="3710.14"/>
    <m/>
    <n v="3710.14"/>
    <m/>
    <n v="3710.14"/>
    <x v="1"/>
    <s v="[]"/>
    <s v="[34420, 34475, 23620]"/>
    <m/>
    <s v="2022-01-05 12:03:53 +0100"/>
    <s v="none"/>
    <s v="Produit"/>
    <s v="Thao"/>
    <s v="[TN] : le rebate ne se calcule pas dans l'outil https://astoresuite.com/adjustements/edit/23620 . Calcul à main : 92 753,52 x4% = 3710,14 = Facture"/>
    <x v="2"/>
    <m/>
    <x v="0"/>
  </r>
  <r>
    <s v="FRAFR4GP2237Y 2021EUR"/>
    <x v="4"/>
    <n v="56763"/>
    <s v="EUROMASTER"/>
    <s v="FR4GP2237"/>
    <s v="Y 2021"/>
    <s v="EUR"/>
    <n v="1175.26"/>
    <n v="1175.2568000000001"/>
    <n v="3.1999999998788501E-3"/>
    <n v="1175.2568000000001"/>
    <n v="3.1999999998788501E-3"/>
    <x v="0"/>
    <m/>
    <m/>
    <m/>
    <m/>
    <s v="none"/>
    <m/>
    <m/>
    <m/>
    <x v="0"/>
    <m/>
    <x v="0"/>
  </r>
  <r>
    <s v="FRA1190505949Q1 2021EUR"/>
    <x v="4"/>
    <n v="58400"/>
    <s v="CHAMPAGNE LOUIS ROEDERER"/>
    <n v="1190505949"/>
    <s v="Q1 2021"/>
    <s v="EUR"/>
    <n v="220.68"/>
    <n v="220.68199999999999"/>
    <n v="-1.9999999999811202E-3"/>
    <n v="220.68"/>
    <n v="0"/>
    <x v="0"/>
    <m/>
    <m/>
    <m/>
    <m/>
    <s v="none"/>
    <m/>
    <m/>
    <m/>
    <x v="0"/>
    <m/>
    <x v="0"/>
  </r>
  <r>
    <s v="FRA1190206344Q0 2021EUR"/>
    <x v="4"/>
    <n v="205179"/>
    <s v="FOODEX TEX MEX "/>
    <n v="1190206344"/>
    <s v="Q0 2021"/>
    <s v="EUR"/>
    <n v="401.37"/>
    <n v="401.37400000000002"/>
    <n v="-4.0000000000190898E-3"/>
    <n v="401.37"/>
    <n v="0"/>
    <x v="0"/>
    <m/>
    <m/>
    <m/>
    <m/>
    <s v="none"/>
    <s v="Produit"/>
    <s v="Sarah"/>
    <s v="[SB] Apres calcul à la main on retrouve le montant du rapport 401.37 pour les 2 ajustements en Q0. L'un des deux n'aurait pas été facturé? [HB] facture envoyée le 07/04/22 après résolution anomalie contrôle [CM] problème dans la compil OK résolue"/>
    <x v="1"/>
    <s v="Helene"/>
    <x v="11"/>
  </r>
  <r>
    <s v="FRA1190206344Q2 2021EUR"/>
    <x v="4"/>
    <n v="205179"/>
    <s v="FOODEX TEX MEX "/>
    <n v="1190206344"/>
    <s v="Q2 2021"/>
    <s v="EUR"/>
    <n v="50.77"/>
    <n v="50.767499999999998"/>
    <n v="2.50000000000483E-3"/>
    <n v="50.77"/>
    <n v="0"/>
    <x v="0"/>
    <m/>
    <m/>
    <m/>
    <m/>
    <s v="none"/>
    <s v="Métier"/>
    <s v="Helene"/>
    <s v="[HB]ds mon export du 06/10/21 : https://astoresuite.com/adjustements/edit/22521_x000a_[EF] Lien cassé avec le contrat à recharger"/>
    <x v="1"/>
    <m/>
    <x v="0"/>
  </r>
  <r>
    <s v="FRA2170185122Q0 2021EUR"/>
    <x v="4"/>
    <n v="102600"/>
    <s v="ATF GAIA"/>
    <n v="2170185122"/>
    <s v="Q0 2021"/>
    <s v="EUR"/>
    <n v="136.6"/>
    <n v="136.6"/>
    <n v="0"/>
    <n v="136.6"/>
    <n v="0"/>
    <x v="0"/>
    <m/>
    <m/>
    <m/>
    <m/>
    <s v="none"/>
    <m/>
    <m/>
    <m/>
    <x v="0"/>
    <m/>
    <x v="0"/>
  </r>
  <r>
    <s v="FRA2170185122Q2 2021EUR"/>
    <x v="4"/>
    <n v="102600"/>
    <s v="ATF GAIA"/>
    <n v="2170185122"/>
    <s v="Q2 2021"/>
    <s v="EUR"/>
    <n v="4.2"/>
    <n v="4.2"/>
    <n v="0"/>
    <n v="4.2"/>
    <n v="0"/>
    <x v="0"/>
    <m/>
    <m/>
    <m/>
    <m/>
    <s v="none"/>
    <m/>
    <m/>
    <m/>
    <x v="0"/>
    <m/>
    <x v="0"/>
  </r>
  <r>
    <s v="FRA2170185122Q3 2021EUR"/>
    <x v="4"/>
    <n v="102600"/>
    <s v="ATF GAIA"/>
    <n v="2170185122"/>
    <s v="Q3 2021"/>
    <s v="EUR"/>
    <n v="55.8"/>
    <n v="55.8"/>
    <n v="0"/>
    <n v="55.8"/>
    <n v="0"/>
    <x v="0"/>
    <m/>
    <m/>
    <m/>
    <m/>
    <s v="none"/>
    <m/>
    <m/>
    <m/>
    <x v="0"/>
    <m/>
    <x v="0"/>
  </r>
  <r>
    <s v="FRA2170185122Q4 2021EUR"/>
    <x v="4"/>
    <n v="102600"/>
    <s v="ATF GAIA"/>
    <n v="2170185122"/>
    <s v="Q4 2021"/>
    <s v="EUR"/>
    <n v="733.2"/>
    <n v="733.2"/>
    <n v="0"/>
    <n v="733.2"/>
    <n v="0"/>
    <x v="0"/>
    <m/>
    <m/>
    <m/>
    <m/>
    <s v="none"/>
    <m/>
    <m/>
    <m/>
    <x v="0"/>
    <m/>
    <x v="0"/>
  </r>
  <r>
    <s v="FRAFR4GP2602Q0 2021EUR"/>
    <x v="4"/>
    <n v="100930"/>
    <s v="METIN SERVICE AUTOMOBILE"/>
    <s v="FR4GP2602"/>
    <s v="Q0 2021"/>
    <s v="EUR"/>
    <n v="-6000"/>
    <n v="-6000"/>
    <n v="0"/>
    <n v="-6000"/>
    <n v="0"/>
    <x v="0"/>
    <m/>
    <m/>
    <m/>
    <m/>
    <s v="none"/>
    <s v="Produit"/>
    <s v="Ossama"/>
    <s v="[OA] rebate calculé à la main [(150*(-40))+(120*39)+150]= -1170. (on a deux ajustements en Q0) // https://astoresuite.com/adjustements/edit/27290 //  https://astoresuite.com/adjustements/edit/27506_x000a_[EF] je pense que le problème vient du fait que la participation 47360 a été archivée alors que 85790 reste live. _x000a_[CM] j'ai demandé à Camille de mettre l'avoir de -6000€ soit mis sur Q0 2021 et la facture de 6000€ sur Y 2020"/>
    <x v="2"/>
    <m/>
    <x v="0"/>
  </r>
  <r>
    <s v="FRAFR4GP2602Y 2021EUR"/>
    <x v="4"/>
    <n v="100930"/>
    <s v="METIN SERVICE AUTOMOBILE"/>
    <s v="FR4GP2602"/>
    <s v="Y 2021"/>
    <s v="EUR"/>
    <n v="3000"/>
    <n v="3000"/>
    <n v="0"/>
    <n v="3000"/>
    <n v="0"/>
    <x v="0"/>
    <m/>
    <m/>
    <m/>
    <m/>
    <s v="none"/>
    <m/>
    <m/>
    <m/>
    <x v="0"/>
    <m/>
    <x v="0"/>
  </r>
  <r>
    <s v="FRAFR4GP2667Q0 2021EUR"/>
    <x v="4"/>
    <n v="269253"/>
    <s v="OPNGO"/>
    <s v="FR4GP2667"/>
    <s v="Q0 2021"/>
    <s v="EUR"/>
    <n v="1031.5999999999999"/>
    <n v="1031.6033"/>
    <n v="-3.30000000008112E-3"/>
    <n v="1031.5999999999999"/>
    <n v="0"/>
    <x v="0"/>
    <m/>
    <m/>
    <m/>
    <m/>
    <s v="none"/>
    <m/>
    <m/>
    <m/>
    <x v="0"/>
    <m/>
    <x v="0"/>
  </r>
  <r>
    <s v="FRAFR4GP2667Y 2021EUR"/>
    <x v="4"/>
    <n v="269253"/>
    <s v="OPNGO"/>
    <s v="FR4GP2667"/>
    <s v="Y 2021"/>
    <s v="EUR"/>
    <n v="467.66"/>
    <n v="467.66329999999999"/>
    <n v="-3.2999999999674401E-3"/>
    <n v="467.66"/>
    <n v="0"/>
    <x v="0"/>
    <m/>
    <m/>
    <m/>
    <m/>
    <s v="none"/>
    <m/>
    <m/>
    <m/>
    <x v="0"/>
    <m/>
    <x v="0"/>
  </r>
  <r>
    <s v="FRAFR4GP2216Y 2021EUR"/>
    <x v="4"/>
    <n v="57778"/>
    <s v="USEO ( ex I.P.I.)"/>
    <s v="FR4GP2216"/>
    <s v="Y 2021"/>
    <s v="EUR"/>
    <n v="84163.76"/>
    <n v="84163.758000000002"/>
    <n v="1.9999999931314899E-3"/>
    <n v="84163.76"/>
    <n v="0"/>
    <x v="0"/>
    <m/>
    <m/>
    <m/>
    <m/>
    <s v="none"/>
    <m/>
    <m/>
    <m/>
    <x v="0"/>
    <m/>
    <x v="0"/>
  </r>
  <r>
    <s v="FRAFR2-21-2-106Q3 2021EUR"/>
    <x v="4"/>
    <n v="360387"/>
    <s v="3BRM SAS "/>
    <s v="FR2-21-2-106"/>
    <s v="Q3 2021"/>
    <s v="EUR"/>
    <n v="55.41"/>
    <n v="55.413600000000002"/>
    <n v="-3.6000000000058199E-3"/>
    <n v="55.41"/>
    <n v="0"/>
    <x v="0"/>
    <m/>
    <m/>
    <m/>
    <m/>
    <s v="none"/>
    <m/>
    <m/>
    <m/>
    <x v="0"/>
    <m/>
    <x v="0"/>
  </r>
  <r>
    <s v="FRAFR2-21-2-106Q4 2021EUR"/>
    <x v="4"/>
    <n v="360387"/>
    <s v="3BRM SAS "/>
    <s v="FR2-21-2-106"/>
    <s v="Q4 2021"/>
    <s v="EUR"/>
    <n v="44.33"/>
    <n v="44.331099999999999"/>
    <n v="-1.10000000000098E-3"/>
    <n v="44.33"/>
    <n v="0"/>
    <x v="0"/>
    <m/>
    <m/>
    <m/>
    <m/>
    <s v="none"/>
    <m/>
    <m/>
    <m/>
    <x v="0"/>
    <m/>
    <x v="0"/>
  </r>
  <r>
    <s v="FRA1190106326Q3 2021EUR"/>
    <x v="4"/>
    <n v="91918"/>
    <s v="EKIBIO"/>
    <n v="1190106326"/>
    <s v="Q3 2021"/>
    <s v="EUR"/>
    <n v="40.369999999999997"/>
    <n v="40.372799999999998"/>
    <n v="-2.8000000000005798E-3"/>
    <n v="40.369999999999997"/>
    <n v="0"/>
    <x v="0"/>
    <m/>
    <m/>
    <m/>
    <m/>
    <s v="none"/>
    <m/>
    <m/>
    <m/>
    <x v="0"/>
    <m/>
    <x v="0"/>
  </r>
  <r>
    <s v="FRA1190106326Q4 2021EUR"/>
    <x v="4"/>
    <n v="91918"/>
    <s v="EKIBIO"/>
    <n v="1190106326"/>
    <s v="Q4 2021"/>
    <s v="EUR"/>
    <n v="113.8"/>
    <n v="113.8014"/>
    <n v="-1.40000000000384E-3"/>
    <n v="113.8"/>
    <n v="0"/>
    <x v="0"/>
    <m/>
    <m/>
    <m/>
    <m/>
    <s v="none"/>
    <m/>
    <m/>
    <m/>
    <x v="0"/>
    <m/>
    <x v="0"/>
  </r>
  <r>
    <s v="FRA2120721970Q3 2021EUR"/>
    <x v="4"/>
    <n v="96821"/>
    <s v="ARCHITECTURE TECHNIQUE ET COORDINATION 29 (ATC 29)"/>
    <n v="2120721970"/>
    <s v="Q3 2021"/>
    <s v="EUR"/>
    <n v="747.9"/>
    <n v="747.9"/>
    <n v="0"/>
    <n v="747.9"/>
    <n v="0"/>
    <x v="0"/>
    <m/>
    <m/>
    <m/>
    <m/>
    <s v="none"/>
    <m/>
    <m/>
    <m/>
    <x v="0"/>
    <m/>
    <x v="0"/>
  </r>
  <r>
    <s v="FRA2150594300newQ0 2021EUR"/>
    <x v="4"/>
    <n v="81141"/>
    <s v="INEO INFRACOM"/>
    <s v="2150594300new"/>
    <s v="Q0 2021"/>
    <s v="EUR"/>
    <n v="2110.11"/>
    <n v="2110.1084999999998"/>
    <n v="1.50000000030559E-3"/>
    <n v="2110.11"/>
    <n v="0"/>
    <x v="0"/>
    <m/>
    <m/>
    <m/>
    <m/>
    <s v="none"/>
    <m/>
    <m/>
    <m/>
    <x v="0"/>
    <m/>
    <x v="0"/>
  </r>
  <r>
    <s v="FRA2150594300newQ3 2021EUR"/>
    <x v="4"/>
    <n v="81141"/>
    <s v="INEO INFRACOM"/>
    <s v="2150594300new"/>
    <s v="Q3 2021"/>
    <s v="EUR"/>
    <n v="1866.09"/>
    <n v="1866.0894000000001"/>
    <n v="5.9999999984938703E-4"/>
    <n v="1866.09"/>
    <n v="0"/>
    <x v="0"/>
    <m/>
    <m/>
    <m/>
    <m/>
    <s v="none"/>
    <m/>
    <m/>
    <m/>
    <x v="0"/>
    <m/>
    <x v="0"/>
  </r>
  <r>
    <s v="FRA2150594300newQ4 2021EUR"/>
    <x v="4"/>
    <n v="81141"/>
    <s v="INEO INFRACOM"/>
    <s v="2150594300new"/>
    <s v="Q4 2021"/>
    <s v="EUR"/>
    <n v="457.3"/>
    <n v="457.29989999999998"/>
    <n v="1.00000000031741E-4"/>
    <n v="457.3"/>
    <n v="0"/>
    <x v="0"/>
    <m/>
    <m/>
    <m/>
    <m/>
    <s v="none"/>
    <m/>
    <m/>
    <m/>
    <x v="0"/>
    <m/>
    <x v="0"/>
  </r>
  <r>
    <s v="FRA520006Q3 2021EUR"/>
    <x v="4"/>
    <n v="58127"/>
    <s v="MARTEAU SA"/>
    <n v="520006"/>
    <s v="Q3 2021"/>
    <s v="EUR"/>
    <n v="19079.55"/>
    <n v="19079.55"/>
    <n v="0"/>
    <n v="19079.55"/>
    <n v="0"/>
    <x v="0"/>
    <m/>
    <m/>
    <m/>
    <m/>
    <s v="none"/>
    <m/>
    <m/>
    <m/>
    <x v="0"/>
    <m/>
    <x v="0"/>
  </r>
  <r>
    <s v="FRA2110721486Q0 2021EUR"/>
    <x v="4"/>
    <n v="57738"/>
    <s v="ARCHITECTURE LUBKOWSKI"/>
    <n v="2110721486"/>
    <s v="Q0 2021"/>
    <s v="EUR"/>
    <n v="417.9"/>
    <n v="417.9"/>
    <n v="0"/>
    <n v="417.9"/>
    <n v="0"/>
    <x v="0"/>
    <m/>
    <m/>
    <m/>
    <m/>
    <s v="none"/>
    <m/>
    <m/>
    <m/>
    <x v="0"/>
    <m/>
    <x v="0"/>
  </r>
  <r>
    <s v="FRA2110721486Q3 2021EUR"/>
    <x v="4"/>
    <n v="57738"/>
    <s v="ARCHITECTURE LUBKOWSKI"/>
    <n v="2110721486"/>
    <s v="Q3 2021"/>
    <s v="EUR"/>
    <n v="441"/>
    <n v="441"/>
    <n v="0"/>
    <n v="441"/>
    <n v="0"/>
    <x v="0"/>
    <m/>
    <m/>
    <m/>
    <m/>
    <s v="none"/>
    <m/>
    <m/>
    <m/>
    <x v="0"/>
    <m/>
    <x v="0"/>
  </r>
  <r>
    <s v="FRA2110721486Q4 2021EUR"/>
    <x v="4"/>
    <n v="57738"/>
    <s v="ARCHITECTURE LUBKOWSKI"/>
    <n v="2110721486"/>
    <s v="Q4 2021"/>
    <s v="EUR"/>
    <n v="672.45"/>
    <n v="672.45"/>
    <n v="0"/>
    <n v="672.45"/>
    <n v="0"/>
    <x v="0"/>
    <m/>
    <m/>
    <m/>
    <m/>
    <s v="none"/>
    <m/>
    <m/>
    <m/>
    <x v="0"/>
    <m/>
    <x v="0"/>
  </r>
  <r>
    <s v="FRA1200506679Q0 2021EUR"/>
    <x v="4"/>
    <n v="47887"/>
    <s v="ENCLOS DE LA CROIX"/>
    <n v="1200506679"/>
    <s v="Q0 2021"/>
    <s v="EUR"/>
    <n v="96.07"/>
    <n v="96.067999999999998"/>
    <n v="1.9999999999953302E-3"/>
    <n v="96.07"/>
    <n v="0"/>
    <x v="0"/>
    <m/>
    <m/>
    <m/>
    <m/>
    <s v="none"/>
    <m/>
    <m/>
    <m/>
    <x v="0"/>
    <m/>
    <x v="0"/>
  </r>
  <r>
    <s v="FRA1200506679Q3 2021EUR"/>
    <x v="4"/>
    <n v="47887"/>
    <s v="ENCLOS DE LA CROIX"/>
    <n v="1200506679"/>
    <s v="Q3 2021"/>
    <s v="EUR"/>
    <n v="27.22"/>
    <n v="27.216000000000001"/>
    <n v="3.9999999999977796E-3"/>
    <n v="27.22"/>
    <n v="0"/>
    <x v="0"/>
    <m/>
    <m/>
    <m/>
    <m/>
    <s v="none"/>
    <m/>
    <m/>
    <m/>
    <x v="0"/>
    <m/>
    <x v="0"/>
  </r>
  <r>
    <s v="FRA1200506679Q4 2021EUR"/>
    <x v="4"/>
    <n v="47887"/>
    <s v="ENCLOS DE LA CROIX"/>
    <n v="1200506679"/>
    <s v="Q4 2021"/>
    <s v="EUR"/>
    <n v="7.56"/>
    <n v="7.56"/>
    <n v="0"/>
    <n v="7.56"/>
    <n v="0"/>
    <x v="0"/>
    <m/>
    <m/>
    <m/>
    <m/>
    <s v="none"/>
    <m/>
    <m/>
    <m/>
    <x v="0"/>
    <m/>
    <x v="0"/>
  </r>
  <r>
    <s v="FRAFR2-21-6-074Q3 2021EUR"/>
    <x v="4"/>
    <n v="48610"/>
    <s v="EXHIBIT"/>
    <s v="FR2-21-6-074"/>
    <s v="Q3 2021"/>
    <s v="EUR"/>
    <n v="133.79"/>
    <n v="133.78980000000001"/>
    <n v="1.9999999997821701E-4"/>
    <n v="133.79"/>
    <n v="0"/>
    <x v="0"/>
    <m/>
    <m/>
    <m/>
    <m/>
    <s v="none"/>
    <m/>
    <m/>
    <m/>
    <x v="0"/>
    <m/>
    <x v="0"/>
  </r>
  <r>
    <s v="FRAFR2-21-6-074Q4 2021EUR"/>
    <x v="4"/>
    <n v="48610"/>
    <s v="EXHIBIT"/>
    <s v="FR2-21-6-074"/>
    <s v="Q4 2021"/>
    <s v="EUR"/>
    <n v="1723.02"/>
    <n v="1723.02"/>
    <n v="0"/>
    <n v="1723.02"/>
    <n v="0"/>
    <x v="0"/>
    <m/>
    <m/>
    <m/>
    <m/>
    <s v="none"/>
    <m/>
    <m/>
    <m/>
    <x v="0"/>
    <m/>
    <x v="0"/>
  </r>
  <r>
    <s v="FRA19223017Q1 2021EUR"/>
    <x v="4"/>
    <n v="4996"/>
    <s v="S.D.P.H (SOCIETE DE DISTRIBUTION DE PRODUITS HAUT DE GAMME)"/>
    <n v="19223017"/>
    <s v="Q1 2021"/>
    <s v="EUR"/>
    <n v="136.71"/>
    <n v="136.7105"/>
    <n v="-4.9999999998817603E-4"/>
    <n v="136.71"/>
    <n v="0"/>
    <x v="0"/>
    <m/>
    <m/>
    <m/>
    <m/>
    <s v="none"/>
    <m/>
    <m/>
    <m/>
    <x v="0"/>
    <m/>
    <x v="0"/>
  </r>
  <r>
    <s v="FRA19223017Q2 2021EUR"/>
    <x v="4"/>
    <n v="4996"/>
    <s v="S.D.P.H (SOCIETE DE DISTRIBUTION DE PRODUITS HAUT DE GAMME)"/>
    <n v="19223017"/>
    <s v="Q2 2021"/>
    <s v="EUR"/>
    <n v="202.55"/>
    <n v="202.55"/>
    <n v="0"/>
    <n v="202.55"/>
    <n v="0"/>
    <x v="0"/>
    <m/>
    <m/>
    <m/>
    <m/>
    <s v="none"/>
    <m/>
    <m/>
    <m/>
    <x v="0"/>
    <m/>
    <x v="0"/>
  </r>
  <r>
    <s v="FRA19223017Q3 2021EUR"/>
    <x v="4"/>
    <n v="4996"/>
    <s v="S.D.P.H (SOCIETE DE DISTRIBUTION DE PRODUITS HAUT DE GAMME)"/>
    <n v="19223017"/>
    <s v="Q3 2021"/>
    <s v="EUR"/>
    <n v="941.3"/>
    <n v="941.3"/>
    <n v="0"/>
    <n v="941.3"/>
    <n v="0"/>
    <x v="0"/>
    <m/>
    <m/>
    <m/>
    <m/>
    <s v="none"/>
    <m/>
    <m/>
    <m/>
    <x v="0"/>
    <m/>
    <x v="0"/>
  </r>
  <r>
    <s v="FRA19223017Q4 2021EUR"/>
    <x v="4"/>
    <n v="4996"/>
    <s v="S.D.P.H (SOCIETE DE DISTRIBUTION DE PRODUITS HAUT DE GAMME)"/>
    <n v="19223017"/>
    <s v="Q4 2021"/>
    <s v="EUR"/>
    <n v="1036.6500000000001"/>
    <n v="1036.6500000000001"/>
    <n v="0"/>
    <n v="1036.6500000000001"/>
    <n v="0"/>
    <x v="0"/>
    <m/>
    <m/>
    <m/>
    <m/>
    <s v="none"/>
    <m/>
    <m/>
    <m/>
    <x v="0"/>
    <m/>
    <x v="0"/>
  </r>
  <r>
    <s v="FRAFR2-21-7-038Q3 2021EUR"/>
    <x v="4"/>
    <n v="51682"/>
    <s v="ANSEM"/>
    <s v="FR2-21-7-038"/>
    <s v="Q3 2021"/>
    <s v="EUR"/>
    <n v="75"/>
    <n v="75"/>
    <n v="0"/>
    <n v="75"/>
    <n v="0"/>
    <x v="0"/>
    <m/>
    <m/>
    <m/>
    <m/>
    <s v="none"/>
    <m/>
    <m/>
    <m/>
    <x v="0"/>
    <m/>
    <x v="0"/>
  </r>
  <r>
    <s v="FRAFR2-21-7-038Q4 2021EUR"/>
    <x v="4"/>
    <n v="51682"/>
    <s v="ANSEM"/>
    <s v="FR2-21-7-038"/>
    <s v="Q4 2021"/>
    <s v="EUR"/>
    <n v="148.71"/>
    <n v="148.71"/>
    <n v="0"/>
    <n v="148.71"/>
    <n v="0"/>
    <x v="0"/>
    <m/>
    <m/>
    <m/>
    <m/>
    <s v="none"/>
    <m/>
    <m/>
    <m/>
    <x v="0"/>
    <m/>
    <x v="0"/>
  </r>
  <r>
    <s v="FRA350104Q0 2021EUR"/>
    <x v="4"/>
    <n v="45918"/>
    <s v="SAMBONET PADERNO INDUSTRIE SPA"/>
    <n v="350104"/>
    <s v="Q0 2021"/>
    <s v="EUR"/>
    <n v="21.75"/>
    <n v="21.75"/>
    <n v="0"/>
    <n v="21.75"/>
    <n v="0"/>
    <x v="0"/>
    <m/>
    <m/>
    <m/>
    <m/>
    <s v="none"/>
    <m/>
    <m/>
    <m/>
    <x v="0"/>
    <m/>
    <x v="0"/>
  </r>
  <r>
    <s v="FRA350104Q3 2021EUR"/>
    <x v="4"/>
    <n v="45918"/>
    <s v="SAMBONET PADERNO INDUSTRIE SPA"/>
    <n v="350104"/>
    <s v="Q3 2021"/>
    <s v="EUR"/>
    <n v="167.93"/>
    <n v="167.92500000000001"/>
    <n v="4.9999999999954499E-3"/>
    <n v="167.93"/>
    <n v="0"/>
    <x v="0"/>
    <m/>
    <m/>
    <m/>
    <m/>
    <s v="none"/>
    <m/>
    <m/>
    <m/>
    <x v="0"/>
    <m/>
    <x v="0"/>
  </r>
  <r>
    <s v="FRA350104Q4 2021EUR"/>
    <x v="4"/>
    <n v="45918"/>
    <s v="SAMBONET PADERNO INDUSTRIE SPA"/>
    <n v="350104"/>
    <s v="Q4 2021"/>
    <s v="EUR"/>
    <n v="364.65"/>
    <n v="364.65"/>
    <n v="0"/>
    <n v="364.65"/>
    <n v="0"/>
    <x v="0"/>
    <m/>
    <m/>
    <m/>
    <m/>
    <s v="none"/>
    <m/>
    <m/>
    <m/>
    <x v="0"/>
    <m/>
    <x v="0"/>
  </r>
  <r>
    <s v="FRA20086Q1 2021EUR"/>
    <x v="4"/>
    <n v="45251"/>
    <s v="BHARLEV INDUSTRIES"/>
    <n v="20086"/>
    <s v="Q1 2021"/>
    <s v="EUR"/>
    <n v="3132.19"/>
    <n v="3132.1958"/>
    <n v="-5.7999999999083203E-3"/>
    <n v="3132.19"/>
    <n v="0"/>
    <x v="0"/>
    <m/>
    <m/>
    <m/>
    <m/>
    <s v="none"/>
    <m/>
    <m/>
    <m/>
    <x v="0"/>
    <m/>
    <x v="0"/>
  </r>
  <r>
    <s v="FRA20086Q2 2021EUR"/>
    <x v="4"/>
    <n v="45251"/>
    <s v="BHARLEV INDUSTRIES"/>
    <n v="20086"/>
    <s v="Q2 2021"/>
    <s v="EUR"/>
    <n v="6878.23"/>
    <n v="6878.2363999999998"/>
    <n v="-6.3999999993029598E-3"/>
    <n v="6878.23"/>
    <n v="0"/>
    <x v="0"/>
    <m/>
    <m/>
    <m/>
    <m/>
    <s v="none"/>
    <m/>
    <m/>
    <m/>
    <x v="0"/>
    <m/>
    <x v="0"/>
  </r>
  <r>
    <s v="FRA20086Q3 2021EUR"/>
    <x v="4"/>
    <n v="45251"/>
    <s v="BHARLEV INDUSTRIES"/>
    <n v="20086"/>
    <s v="Q3 2021"/>
    <s v="EUR"/>
    <n v="20512.73"/>
    <n v="20512.720399999998"/>
    <n v="9.6000000012281799E-3"/>
    <n v="20512.73"/>
    <n v="0"/>
    <x v="0"/>
    <m/>
    <m/>
    <m/>
    <m/>
    <s v="none"/>
    <m/>
    <m/>
    <m/>
    <x v="0"/>
    <m/>
    <x v="0"/>
  </r>
  <r>
    <s v="FRA20086Q4 2021EUR"/>
    <x v="4"/>
    <n v="45251"/>
    <s v="BHARLEV INDUSTRIES"/>
    <n v="20086"/>
    <s v="Q4 2021"/>
    <s v="EUR"/>
    <n v="22912.76"/>
    <n v="22912.755000000001"/>
    <n v="4.9999999973806501E-3"/>
    <n v="22912.76"/>
    <n v="0"/>
    <x v="0"/>
    <m/>
    <m/>
    <m/>
    <m/>
    <s v="none"/>
    <m/>
    <m/>
    <m/>
    <x v="0"/>
    <m/>
    <x v="0"/>
  </r>
  <r>
    <s v="FRAFR4GP1379Y 2021EUR"/>
    <x v="4"/>
    <n v="45251"/>
    <s v="BHARLEV INDUSTRIES"/>
    <s v="FR4GP1379"/>
    <s v="Y 2021"/>
    <s v="EUR"/>
    <n v="118908.98"/>
    <n v="118908.982"/>
    <n v="-2.0000000076834099E-3"/>
    <n v="118908.98"/>
    <n v="0"/>
    <x v="0"/>
    <m/>
    <m/>
    <m/>
    <m/>
    <s v="none"/>
    <m/>
    <m/>
    <m/>
    <x v="0"/>
    <m/>
    <x v="0"/>
  </r>
  <r>
    <s v="FRAFR2-21-1-107Q3 2021EUR"/>
    <x v="4"/>
    <n v="360388"/>
    <s v="LA CENTRALE DU BOCAL"/>
    <s v="FR2-21-1-107"/>
    <s v="Q3 2021"/>
    <s v="EUR"/>
    <n v="446.28"/>
    <n v="446.28"/>
    <n v="0"/>
    <n v="446.28"/>
    <n v="0"/>
    <x v="0"/>
    <m/>
    <m/>
    <m/>
    <m/>
    <s v="none"/>
    <m/>
    <m/>
    <m/>
    <x v="0"/>
    <m/>
    <x v="0"/>
  </r>
  <r>
    <s v="FRAFR2-21-1-107Q4 2021EUR"/>
    <x v="4"/>
    <n v="360388"/>
    <s v="LA CENTRALE DU BOCAL"/>
    <s v="FR2-21-1-107"/>
    <s v="Q4 2021"/>
    <s v="EUR"/>
    <n v="1018.58"/>
    <n v="1018.5804000000001"/>
    <n v="-4.0000000001327803E-4"/>
    <n v="1018.58"/>
    <n v="0"/>
    <x v="0"/>
    <m/>
    <m/>
    <m/>
    <m/>
    <s v="none"/>
    <m/>
    <m/>
    <m/>
    <x v="0"/>
    <m/>
    <x v="0"/>
  </r>
  <r>
    <s v="FRAFR2-21-1-078Q3 2021EUR"/>
    <x v="4"/>
    <n v="324203"/>
    <s v="LA LIMONADERIE DE PARIS"/>
    <s v="FR2-21-1-078"/>
    <s v="Q3 2021"/>
    <s v="EUR"/>
    <n v="23.5"/>
    <n v="23.5032"/>
    <n v="-3.1999999999996402E-3"/>
    <n v="23.5"/>
    <n v="0"/>
    <x v="0"/>
    <m/>
    <m/>
    <m/>
    <m/>
    <s v="none"/>
    <m/>
    <m/>
    <m/>
    <x v="0"/>
    <m/>
    <x v="0"/>
  </r>
  <r>
    <s v="FRA1453007newQ3 2021EUR"/>
    <x v="4"/>
    <n v="358570"/>
    <s v="CAMPARI FRANCE"/>
    <s v="1453007new"/>
    <s v="Q3 2021"/>
    <s v="EUR"/>
    <n v="4228.6400000000003"/>
    <n v="4228.6440000000002"/>
    <n v="-3.9999999999054099E-3"/>
    <n v="4228.6400000000003"/>
    <n v="0"/>
    <x v="0"/>
    <m/>
    <m/>
    <m/>
    <m/>
    <s v="none"/>
    <m/>
    <m/>
    <m/>
    <x v="0"/>
    <m/>
    <x v="0"/>
  </r>
  <r>
    <s v="FRA1453007newQ4 2021EUR"/>
    <x v="4"/>
    <n v="358570"/>
    <s v="CAMPARI FRANCE"/>
    <s v="1453007new"/>
    <s v="Q4 2021"/>
    <s v="EUR"/>
    <n v="3324.94"/>
    <n v="3324.9351999999999"/>
    <n v="4.80000000015934E-3"/>
    <n v="3324.94"/>
    <n v="0"/>
    <x v="0"/>
    <m/>
    <m/>
    <m/>
    <m/>
    <s v="none"/>
    <m/>
    <m/>
    <m/>
    <x v="0"/>
    <m/>
    <x v="0"/>
  </r>
  <r>
    <s v="FRAFR4-21-1-057newY 2021EUR"/>
    <x v="4"/>
    <n v="358570"/>
    <s v="CAMPARI FRANCE"/>
    <s v="FR4-21-1-057new"/>
    <s v="Y 2021"/>
    <s v="EUR"/>
    <n v="3337.1695"/>
    <n v="3337.1695"/>
    <n v="0"/>
    <n v="3337.1695"/>
    <n v="0"/>
    <x v="0"/>
    <m/>
    <m/>
    <m/>
    <m/>
    <s v="none"/>
    <m/>
    <m/>
    <m/>
    <x v="0"/>
    <m/>
    <x v="0"/>
  </r>
  <r>
    <s v="FRAFR3MGPS1777newY 2021EUR"/>
    <x v="4"/>
    <n v="358570"/>
    <s v="CAMPARI FRANCE"/>
    <s v="FR3MGPS1777new"/>
    <s v="Y 2021"/>
    <s v="EUR"/>
    <n v="2541.3000000000002"/>
    <n v="2541.3000000000002"/>
    <n v="0"/>
    <n v="2541.3000000000002"/>
    <n v="0"/>
    <x v="0"/>
    <m/>
    <m/>
    <m/>
    <m/>
    <s v="none"/>
    <m/>
    <m/>
    <m/>
    <x v="0"/>
    <m/>
    <x v="0"/>
  </r>
  <r>
    <s v="FRAFR3IISNSNM1776newY 2021EUR"/>
    <x v="4"/>
    <n v="358570"/>
    <s v="CAMPARI FRANCE"/>
    <s v="FR3IISNSNM1776new"/>
    <s v="Y 2021"/>
    <s v="EUR"/>
    <n v="11865.35"/>
    <n v="11865.3523"/>
    <n v="-2.3000000001047699E-3"/>
    <n v="11865.35"/>
    <n v="0"/>
    <x v="0"/>
    <m/>
    <m/>
    <m/>
    <m/>
    <s v="none"/>
    <m/>
    <m/>
    <m/>
    <x v="0"/>
    <m/>
    <x v="0"/>
  </r>
  <r>
    <s v="FRAFR2-21-1-069Q3 2021EUR"/>
    <x v="4"/>
    <n v="304796"/>
    <s v="GAEC DE LA BAIE (LA FERME DES CARA-MEUH!) "/>
    <s v="FR2-21-1-069"/>
    <s v="Q3 2021"/>
    <s v="EUR"/>
    <n v="86.25"/>
    <n v="86.250500000000002"/>
    <n v="-5.0000000000238699E-4"/>
    <n v="86.25"/>
    <n v="0"/>
    <x v="0"/>
    <m/>
    <m/>
    <m/>
    <m/>
    <s v="none"/>
    <m/>
    <m/>
    <m/>
    <x v="0"/>
    <m/>
    <x v="0"/>
  </r>
  <r>
    <s v="FRAFR2-21-1-069Q4 2021EUR"/>
    <x v="4"/>
    <n v="304796"/>
    <s v="GAEC DE LA BAIE (LA FERME DES CARA-MEUH!) "/>
    <s v="FR2-21-1-069"/>
    <s v="Q4 2021"/>
    <s v="EUR"/>
    <n v="133.97999999999999"/>
    <n v="133.98099999999999"/>
    <n v="-1.0000000000047701E-3"/>
    <n v="133.97999999999999"/>
    <n v="0"/>
    <x v="0"/>
    <m/>
    <m/>
    <m/>
    <m/>
    <s v="none"/>
    <m/>
    <m/>
    <m/>
    <x v="0"/>
    <m/>
    <x v="0"/>
  </r>
  <r>
    <s v="FRA119205925Q0 2021EUR"/>
    <x v="4"/>
    <n v="317518"/>
    <s v="BETEM"/>
    <n v="119205925"/>
    <s v="Q0 2021"/>
    <s v="EUR"/>
    <n v="255.01"/>
    <n v="255.012"/>
    <n v="-2.0000000000095402E-3"/>
    <n v="255.01"/>
    <n v="0"/>
    <x v="0"/>
    <m/>
    <m/>
    <m/>
    <m/>
    <s v="none"/>
    <m/>
    <m/>
    <m/>
    <x v="0"/>
    <m/>
    <x v="0"/>
  </r>
  <r>
    <s v="FRA119205925Q1 2021EUR"/>
    <x v="4"/>
    <n v="317518"/>
    <s v="BETEM"/>
    <n v="119205925"/>
    <s v="Q1 2021"/>
    <s v="EUR"/>
    <n v="-112.33"/>
    <n v="-112.3347"/>
    <n v="4.6999999999997001E-3"/>
    <n v="-112.33"/>
    <n v="0"/>
    <x v="0"/>
    <m/>
    <m/>
    <m/>
    <m/>
    <s v="none"/>
    <m/>
    <m/>
    <m/>
    <x v="0"/>
    <m/>
    <x v="0"/>
  </r>
  <r>
    <s v="FRA119205925Q3 2021EUR"/>
    <x v="4"/>
    <n v="317518"/>
    <s v="BETEM"/>
    <n v="119205925"/>
    <s v="Q3 2021"/>
    <s v="EUR"/>
    <n v="41.33"/>
    <n v="41.325000000000003"/>
    <n v="4.9999999999954499E-3"/>
    <n v="41.33"/>
    <n v="0"/>
    <x v="0"/>
    <m/>
    <m/>
    <m/>
    <m/>
    <s v="none"/>
    <m/>
    <m/>
    <m/>
    <x v="0"/>
    <m/>
    <x v="0"/>
  </r>
  <r>
    <s v="FRA1190506024Q0 2021EUR"/>
    <x v="4"/>
    <n v="320682"/>
    <s v="MAISONS ET DOMAINES HENRIOTS FRANCE"/>
    <n v="1190506024"/>
    <s v="Q0 2021"/>
    <s v="EUR"/>
    <n v="77.69"/>
    <n v="77.687399999999997"/>
    <n v="2.6000000000010398E-3"/>
    <n v="77.69"/>
    <n v="0"/>
    <x v="0"/>
    <m/>
    <m/>
    <m/>
    <m/>
    <s v="none"/>
    <m/>
    <m/>
    <m/>
    <x v="0"/>
    <m/>
    <x v="0"/>
  </r>
  <r>
    <s v="FRA1190506024Q2 2021EUR"/>
    <x v="4"/>
    <n v="320682"/>
    <s v="MAISONS ET DOMAINES HENRIOTS FRANCE"/>
    <n v="1190506024"/>
    <s v="Q2 2021"/>
    <s v="EUR"/>
    <n v="108.97"/>
    <n v="108.9676"/>
    <n v="2.3999999999944001E-3"/>
    <n v="108.97"/>
    <n v="0"/>
    <x v="0"/>
    <m/>
    <m/>
    <m/>
    <m/>
    <s v="none"/>
    <m/>
    <m/>
    <m/>
    <x v="0"/>
    <m/>
    <x v="0"/>
  </r>
  <r>
    <s v="FRA1190506024Q3 2021EUR"/>
    <x v="4"/>
    <n v="320682"/>
    <s v="MAISONS ET DOMAINES HENRIOTS FRANCE"/>
    <n v="1190506024"/>
    <s v="Q3 2021"/>
    <s v="EUR"/>
    <n v="133.99"/>
    <n v="133.98910000000001"/>
    <n v="9.0000000000145497E-4"/>
    <n v="133.99"/>
    <n v="0"/>
    <x v="0"/>
    <m/>
    <m/>
    <m/>
    <m/>
    <s v="none"/>
    <m/>
    <m/>
    <m/>
    <x v="0"/>
    <m/>
    <x v="0"/>
  </r>
  <r>
    <s v="FRA1190506024Q4 2021EUR"/>
    <x v="4"/>
    <n v="320682"/>
    <s v="MAISONS ET DOMAINES HENRIOTS FRANCE"/>
    <n v="1190506024"/>
    <s v="Q4 2021"/>
    <s v="EUR"/>
    <n v="102.17"/>
    <n v="102.172"/>
    <n v="-1.9999999999953302E-3"/>
    <n v="102.17"/>
    <n v="0"/>
    <x v="0"/>
    <m/>
    <m/>
    <m/>
    <m/>
    <s v="none"/>
    <m/>
    <m/>
    <m/>
    <x v="0"/>
    <m/>
    <x v="0"/>
  </r>
  <r>
    <s v="FRA1190405952Q0 2021EUR"/>
    <x v="4"/>
    <n v="286496"/>
    <s v="YUMI"/>
    <n v="1190405952"/>
    <s v="Q0 2021"/>
    <s v="EUR"/>
    <n v="27.63"/>
    <n v="27.631"/>
    <n v="-1.00000000000122E-3"/>
    <n v="27.63"/>
    <n v="0"/>
    <x v="0"/>
    <m/>
    <m/>
    <m/>
    <m/>
    <s v="none"/>
    <m/>
    <m/>
    <m/>
    <x v="0"/>
    <m/>
    <x v="0"/>
  </r>
  <r>
    <s v="FRA1190405952Q3 2021EUR"/>
    <x v="4"/>
    <n v="286496"/>
    <s v="YUMI"/>
    <n v="1190405952"/>
    <s v="Q3 2021"/>
    <s v="EUR"/>
    <n v="87.26"/>
    <n v="87.255499999999998"/>
    <n v="4.5000000000072699E-3"/>
    <n v="87.26"/>
    <n v="0"/>
    <x v="0"/>
    <m/>
    <m/>
    <m/>
    <m/>
    <s v="none"/>
    <m/>
    <m/>
    <m/>
    <x v="0"/>
    <m/>
    <x v="0"/>
  </r>
  <r>
    <s v="FRA1190405952Q4 2021EUR"/>
    <x v="4"/>
    <n v="286496"/>
    <s v="YUMI"/>
    <n v="1190405952"/>
    <s v="Q4 2021"/>
    <s v="EUR"/>
    <n v="331.69"/>
    <n v="331.69349999999997"/>
    <n v="-3.4999999999740699E-3"/>
    <n v="331.69"/>
    <n v="0"/>
    <x v="0"/>
    <m/>
    <m/>
    <m/>
    <m/>
    <s v="none"/>
    <m/>
    <m/>
    <m/>
    <x v="0"/>
    <m/>
    <x v="0"/>
  </r>
  <r>
    <s v="FRA2195106468Q0 2021EUR"/>
    <x v="4"/>
    <n v="237028"/>
    <s v="ECH TECHNOLOGY"/>
    <n v="2195106468"/>
    <s v="Q0 2021"/>
    <s v="EUR"/>
    <n v="43.5"/>
    <n v="43.5"/>
    <n v="0"/>
    <n v="43.5"/>
    <n v="0"/>
    <x v="0"/>
    <m/>
    <m/>
    <m/>
    <m/>
    <s v="none"/>
    <m/>
    <m/>
    <m/>
    <x v="0"/>
    <m/>
    <x v="0"/>
  </r>
  <r>
    <s v="FRA2195106468Q3 2021EUR"/>
    <x v="4"/>
    <n v="237028"/>
    <s v="ECH TECHNOLOGY"/>
    <n v="2195106468"/>
    <s v="Q3 2021"/>
    <s v="EUR"/>
    <n v="198.63"/>
    <n v="198.63"/>
    <n v="0"/>
    <n v="198.63"/>
    <n v="0"/>
    <x v="0"/>
    <m/>
    <m/>
    <m/>
    <m/>
    <s v="none"/>
    <m/>
    <m/>
    <m/>
    <x v="0"/>
    <m/>
    <x v="0"/>
  </r>
  <r>
    <s v="FRAFR2-21-1-084Q3 2021EUR"/>
    <x v="4"/>
    <n v="221909"/>
    <s v="LA MARTINETTE "/>
    <s v="FR2-21-1-084"/>
    <s v="Q3 2021"/>
    <s v="EUR"/>
    <n v="126"/>
    <n v="126"/>
    <n v="0"/>
    <n v="126"/>
    <n v="0"/>
    <x v="0"/>
    <m/>
    <m/>
    <m/>
    <m/>
    <s v="none"/>
    <m/>
    <m/>
    <m/>
    <x v="0"/>
    <m/>
    <x v="0"/>
  </r>
  <r>
    <s v="FRAFR2-21-1-084Q4 2021EUR"/>
    <x v="4"/>
    <n v="221909"/>
    <s v="LA MARTINETTE "/>
    <s v="FR2-21-1-084"/>
    <s v="Q4 2021"/>
    <s v="EUR"/>
    <n v="53.82"/>
    <n v="53.823"/>
    <n v="-3.0000000000001098E-3"/>
    <n v="53.82"/>
    <n v="0"/>
    <x v="0"/>
    <m/>
    <m/>
    <m/>
    <m/>
    <s v="none"/>
    <m/>
    <m/>
    <m/>
    <x v="0"/>
    <m/>
    <x v="0"/>
  </r>
  <r>
    <s v="FRA2150544408Q3 2021EUR"/>
    <x v="4"/>
    <n v="186678"/>
    <s v="CLESTRA HAUSERMAN"/>
    <n v="2150544408"/>
    <s v="Q3 2021"/>
    <s v="EUR"/>
    <n v="28.89"/>
    <n v="28.89"/>
    <n v="0"/>
    <n v="28.89"/>
    <n v="0"/>
    <x v="0"/>
    <m/>
    <m/>
    <m/>
    <m/>
    <s v="none"/>
    <m/>
    <m/>
    <m/>
    <x v="0"/>
    <m/>
    <x v="0"/>
  </r>
  <r>
    <s v="FRA2150544408Q4 2021EUR"/>
    <x v="4"/>
    <n v="186678"/>
    <s v="CLESTRA HAUSERMAN"/>
    <n v="2150544408"/>
    <s v="Q4 2021"/>
    <s v="EUR"/>
    <n v="51.18"/>
    <n v="51.18"/>
    <n v="0"/>
    <n v="51.18"/>
    <n v="0"/>
    <x v="0"/>
    <m/>
    <m/>
    <m/>
    <m/>
    <s v="none"/>
    <m/>
    <m/>
    <m/>
    <x v="0"/>
    <m/>
    <x v="0"/>
  </r>
  <r>
    <s v="FRA1190405959Q0 2021EUR"/>
    <x v="4"/>
    <n v="212821"/>
    <s v="SASSY FRANCE"/>
    <n v="1190405959"/>
    <s v="Q0 2021"/>
    <s v="EUR"/>
    <n v="384.68"/>
    <n v="384.68"/>
    <n v="0"/>
    <n v="384.68"/>
    <n v="0"/>
    <x v="0"/>
    <m/>
    <m/>
    <m/>
    <m/>
    <s v="none"/>
    <m/>
    <m/>
    <m/>
    <x v="0"/>
    <m/>
    <x v="0"/>
  </r>
  <r>
    <s v="FRA1190405959Q3 2021EUR"/>
    <x v="4"/>
    <n v="212821"/>
    <s v="SASSY FRANCE"/>
    <n v="1190405959"/>
    <s v="Q3 2021"/>
    <s v="EUR"/>
    <n v="126.55"/>
    <n v="126.545"/>
    <n v="4.9999999999954499E-3"/>
    <n v="126.55"/>
    <n v="0"/>
    <x v="0"/>
    <m/>
    <m/>
    <m/>
    <m/>
    <s v="none"/>
    <m/>
    <m/>
    <m/>
    <x v="0"/>
    <m/>
    <x v="0"/>
  </r>
  <r>
    <s v="FRA1190405959Q4 2021EUR"/>
    <x v="4"/>
    <n v="212821"/>
    <s v="SASSY FRANCE"/>
    <n v="1190405959"/>
    <s v="Q4 2021"/>
    <s v="EUR"/>
    <n v="125.08"/>
    <n v="125.083"/>
    <n v="-3.0000000000001098E-3"/>
    <n v="125.08"/>
    <n v="0"/>
    <x v="0"/>
    <m/>
    <m/>
    <m/>
    <m/>
    <s v="none"/>
    <m/>
    <m/>
    <m/>
    <x v="0"/>
    <m/>
    <x v="0"/>
  </r>
  <r>
    <s v="FRAFR4GP1727Y 2021EUR"/>
    <x v="4"/>
    <n v="212821"/>
    <s v="SASSY FRANCE"/>
    <s v="FR4GP1727"/>
    <s v="Y 2021"/>
    <s v="EUR"/>
    <n v="1611.9"/>
    <n v="1611.9"/>
    <n v="0"/>
    <n v="1611.9"/>
    <n v="0"/>
    <x v="0"/>
    <m/>
    <m/>
    <m/>
    <m/>
    <s v="none"/>
    <m/>
    <m/>
    <m/>
    <x v="0"/>
    <m/>
    <x v="0"/>
  </r>
  <r>
    <s v="FRA1210206922Q3 2021EUR"/>
    <x v="4"/>
    <n v="115526"/>
    <s v="TRAITEUR DE PARIS DISTRIBUTION"/>
    <n v="1210206922"/>
    <s v="Q3 2021"/>
    <s v="EUR"/>
    <n v="108.09"/>
    <n v="108.0924"/>
    <n v="-2.3999999999944001E-3"/>
    <n v="108.09"/>
    <n v="0"/>
    <x v="0"/>
    <m/>
    <m/>
    <m/>
    <m/>
    <s v="none"/>
    <m/>
    <m/>
    <m/>
    <x v="0"/>
    <m/>
    <x v="0"/>
  </r>
  <r>
    <s v="FRA1210206922Q4 2021EUR"/>
    <x v="4"/>
    <n v="115526"/>
    <s v="TRAITEUR DE PARIS DISTRIBUTION"/>
    <n v="1210206922"/>
    <s v="Q4 2021"/>
    <s v="EUR"/>
    <n v="156.47"/>
    <n v="156.46860000000001"/>
    <n v="1.39999999998963E-3"/>
    <n v="156.47"/>
    <n v="0"/>
    <x v="0"/>
    <m/>
    <m/>
    <m/>
    <m/>
    <s v="none"/>
    <m/>
    <m/>
    <m/>
    <x v="0"/>
    <m/>
    <x v="0"/>
  </r>
  <r>
    <s v="FRAFR4GP1316Y 2021EUR"/>
    <x v="4"/>
    <n v="115526"/>
    <s v="TRAITEUR DE PARIS DISTRIBUTION"/>
    <s v="FR4GP1316"/>
    <s v="Y 2021"/>
    <s v="EUR"/>
    <n v="2144.64"/>
    <n v="2144.64"/>
    <n v="0"/>
    <n v="2144.64"/>
    <n v="0"/>
    <x v="0"/>
    <m/>
    <m/>
    <m/>
    <m/>
    <s v="none"/>
    <m/>
    <m/>
    <m/>
    <x v="0"/>
    <m/>
    <x v="0"/>
  </r>
  <r>
    <s v="FRA2198105948Q3 2021EUR"/>
    <x v="4"/>
    <n v="120229"/>
    <s v="ADVINEO"/>
    <n v="2198105948"/>
    <s v="Q3 2021"/>
    <s v="EUR"/>
    <n v="11.64"/>
    <n v="11.6419"/>
    <n v="-1.8999999999991201E-3"/>
    <n v="11.64"/>
    <n v="0"/>
    <x v="0"/>
    <m/>
    <m/>
    <m/>
    <m/>
    <s v="none"/>
    <m/>
    <m/>
    <m/>
    <x v="0"/>
    <m/>
    <x v="0"/>
  </r>
  <r>
    <s v="FRA1190505950Q0 2021EUR"/>
    <x v="4"/>
    <n v="269468"/>
    <s v="WINERIE PARISIENNE"/>
    <n v="1190505950"/>
    <s v="Q0 2021"/>
    <s v="EUR"/>
    <n v="35.200000000000003"/>
    <n v="35.195999999999998"/>
    <n v="4.0000000000048799E-3"/>
    <n v="35.200000000000003"/>
    <n v="0"/>
    <x v="0"/>
    <m/>
    <m/>
    <m/>
    <m/>
    <s v="none"/>
    <m/>
    <m/>
    <m/>
    <x v="0"/>
    <m/>
    <x v="0"/>
  </r>
  <r>
    <s v="FRA1190505950Q4 2021EUR"/>
    <x v="4"/>
    <n v="269468"/>
    <s v="WINERIE PARISIENNE"/>
    <n v="1190505950"/>
    <s v="Q4 2021"/>
    <s v="EUR"/>
    <n v="14.92"/>
    <n v="14.921900000000001"/>
    <n v="-1.9000000000009001E-3"/>
    <n v="14.92"/>
    <n v="0"/>
    <x v="0"/>
    <m/>
    <m/>
    <m/>
    <m/>
    <s v="none"/>
    <m/>
    <m/>
    <m/>
    <x v="0"/>
    <m/>
    <x v="0"/>
  </r>
  <r>
    <s v="FRA2197206490Q0 2021EUR"/>
    <x v="4"/>
    <n v="203059"/>
    <s v="QUATORZE SAS"/>
    <n v="2197206490"/>
    <s v="Q0 2021"/>
    <s v="EUR"/>
    <n v="3067.55"/>
    <n v="3067.5509999999999"/>
    <n v="-9.9999999974897903E-4"/>
    <n v="3067.55"/>
    <n v="0"/>
    <x v="0"/>
    <m/>
    <m/>
    <m/>
    <m/>
    <s v="none"/>
    <m/>
    <m/>
    <m/>
    <x v="0"/>
    <m/>
    <x v="0"/>
  </r>
  <r>
    <s v="FRA2130722475Q0 2021EUR"/>
    <x v="4"/>
    <n v="45078"/>
    <s v="PATRICE CAMUSSO &amp; ASSOCIES SUD EST (PCA SUD EST)"/>
    <n v="2130722475"/>
    <s v="Q0 2021"/>
    <s v="EUR"/>
    <n v="31.5"/>
    <n v="31.5"/>
    <n v="0"/>
    <n v="31.5"/>
    <n v="0"/>
    <x v="0"/>
    <m/>
    <m/>
    <m/>
    <m/>
    <s v="none"/>
    <m/>
    <m/>
    <m/>
    <x v="0"/>
    <m/>
    <x v="0"/>
  </r>
  <r>
    <s v="FRA2130722475Q4 2021EUR"/>
    <x v="4"/>
    <n v="45078"/>
    <s v="PATRICE CAMUSSO &amp; ASSOCIES SUD EST (PCA SUD EST)"/>
    <n v="2130722475"/>
    <s v="Q4 2021"/>
    <s v="EUR"/>
    <n v="216.72"/>
    <n v="216.72"/>
    <n v="0"/>
    <n v="216.72"/>
    <n v="0"/>
    <x v="0"/>
    <m/>
    <m/>
    <m/>
    <m/>
    <s v="none"/>
    <m/>
    <m/>
    <m/>
    <x v="0"/>
    <m/>
    <x v="0"/>
  </r>
  <r>
    <s v="FRA2160674910Q0 2021EUR"/>
    <x v="4"/>
    <n v="237305"/>
    <s v="BIOSSUN"/>
    <n v="2160674910"/>
    <s v="Q0 2021"/>
    <s v="EUR"/>
    <n v="2909.31"/>
    <n v="2909.31"/>
    <n v="0"/>
    <n v="2909.31"/>
    <n v="0"/>
    <x v="0"/>
    <m/>
    <m/>
    <m/>
    <m/>
    <s v="none"/>
    <m/>
    <m/>
    <m/>
    <x v="0"/>
    <m/>
    <x v="0"/>
  </r>
  <r>
    <s v="FRA2160674910Q4 2021EUR"/>
    <x v="4"/>
    <n v="237305"/>
    <s v="BIOSSUN"/>
    <n v="2160674910"/>
    <s v="Q4 2021"/>
    <s v="EUR"/>
    <n v="1860"/>
    <n v="1860"/>
    <n v="0"/>
    <n v="1860"/>
    <n v="0"/>
    <x v="0"/>
    <m/>
    <m/>
    <m/>
    <m/>
    <s v="none"/>
    <m/>
    <m/>
    <m/>
    <x v="0"/>
    <m/>
    <x v="0"/>
  </r>
  <r>
    <s v="FRA1190505963Q0 2021EUR"/>
    <x v="4"/>
    <n v="231673"/>
    <s v="CORDIER"/>
    <n v="1190505963"/>
    <s v="Q0 2021"/>
    <s v="EUR"/>
    <n v="121.8"/>
    <n v="121.8"/>
    <n v="0"/>
    <n v="121.8"/>
    <n v="0"/>
    <x v="0"/>
    <m/>
    <m/>
    <m/>
    <m/>
    <s v="none"/>
    <m/>
    <m/>
    <m/>
    <x v="0"/>
    <m/>
    <x v="0"/>
  </r>
  <r>
    <s v="FRA26089039Q0 2021EUR"/>
    <x v="4"/>
    <n v="54399"/>
    <s v="BUREAU FLORE"/>
    <n v="26089039"/>
    <s v="Q0 2021"/>
    <s v="EUR"/>
    <n v="35.65"/>
    <n v="35.65"/>
    <n v="0"/>
    <n v="35.65"/>
    <n v="0"/>
    <x v="0"/>
    <m/>
    <m/>
    <m/>
    <m/>
    <s v="none"/>
    <m/>
    <m/>
    <m/>
    <x v="0"/>
    <m/>
    <x v="0"/>
  </r>
  <r>
    <s v="FRA26089039Q4 2021EUR"/>
    <x v="4"/>
    <n v="54399"/>
    <s v="BUREAU FLORE"/>
    <n v="26089039"/>
    <s v="Q4 2021"/>
    <s v="EUR"/>
    <n v="279.95"/>
    <n v="279.95"/>
    <n v="0"/>
    <n v="279.95"/>
    <n v="0"/>
    <x v="0"/>
    <m/>
    <m/>
    <m/>
    <m/>
    <s v="none"/>
    <m/>
    <m/>
    <m/>
    <x v="0"/>
    <m/>
    <x v="0"/>
  </r>
  <r>
    <s v="FRA2180205700Q0 2021EUR"/>
    <x v="4"/>
    <n v="94483"/>
    <s v="COMPAGNIE DES BALADES RALLYES Team Buildint"/>
    <n v="2180205700"/>
    <s v="Q0 2021"/>
    <s v="EUR"/>
    <n v="608.74"/>
    <n v="608.74"/>
    <n v="0"/>
    <n v="608.74"/>
    <n v="0"/>
    <x v="0"/>
    <m/>
    <m/>
    <m/>
    <m/>
    <s v="none"/>
    <m/>
    <m/>
    <m/>
    <x v="0"/>
    <m/>
    <x v="0"/>
  </r>
  <r>
    <s v="FRA2185405724Q0 2021EUR"/>
    <x v="4"/>
    <n v="307520"/>
    <s v="DESAMIANTAGE FRANCE DEMOLITION"/>
    <n v="2185405724"/>
    <s v="Q0 2021"/>
    <s v="EUR"/>
    <n v="990.19"/>
    <n v="990.1875"/>
    <n v="2.5000000000545601E-3"/>
    <n v="990.19"/>
    <n v="0"/>
    <x v="0"/>
    <m/>
    <m/>
    <m/>
    <m/>
    <s v="none"/>
    <m/>
    <m/>
    <m/>
    <x v="0"/>
    <m/>
    <x v="0"/>
  </r>
  <r>
    <s v="FRA2180705551Q0 2021EUR"/>
    <x v="4"/>
    <n v="306142"/>
    <s v="SOLAR SCREEN INTERNATIONAL"/>
    <n v="2180705551"/>
    <s v="Q0 2021"/>
    <s v="EUR"/>
    <n v="993.36"/>
    <n v="993.36"/>
    <n v="0"/>
    <n v="993.36"/>
    <n v="0"/>
    <x v="0"/>
    <m/>
    <m/>
    <m/>
    <m/>
    <s v="none"/>
    <m/>
    <m/>
    <m/>
    <x v="0"/>
    <m/>
    <x v="0"/>
  </r>
  <r>
    <s v="FRA1195406224Q0 2021EUR"/>
    <x v="4"/>
    <n v="287375"/>
    <s v="SMAC"/>
    <n v="1195406224"/>
    <s v="Q0 2021"/>
    <s v="EUR"/>
    <n v="37.35"/>
    <n v="37.35"/>
    <n v="0"/>
    <n v="37.35"/>
    <n v="0"/>
    <x v="0"/>
    <m/>
    <m/>
    <m/>
    <m/>
    <s v="none"/>
    <m/>
    <m/>
    <m/>
    <x v="0"/>
    <m/>
    <x v="0"/>
  </r>
  <r>
    <s v="FRA1195406224Q4 2021EUR"/>
    <x v="4"/>
    <n v="287375"/>
    <s v="SMAC"/>
    <n v="1195406224"/>
    <s v="Q4 2021"/>
    <s v="EUR"/>
    <n v="1054.21"/>
    <n v="1054.2059999999999"/>
    <n v="4.0000000001327802E-3"/>
    <n v="1054.21"/>
    <n v="0"/>
    <x v="0"/>
    <m/>
    <m/>
    <m/>
    <m/>
    <s v="none"/>
    <m/>
    <m/>
    <m/>
    <x v="0"/>
    <m/>
    <x v="0"/>
  </r>
  <r>
    <s v="FRA2207206608Q0 2021EUR"/>
    <x v="4"/>
    <n v="218054"/>
    <s v="QUARTA"/>
    <n v="2207206608"/>
    <s v="Q0 2021"/>
    <s v="EUR"/>
    <n v="303.3"/>
    <n v="303.3"/>
    <n v="0"/>
    <n v="303.3"/>
    <n v="0"/>
    <x v="0"/>
    <m/>
    <m/>
    <m/>
    <m/>
    <s v="none"/>
    <m/>
    <m/>
    <m/>
    <x v="0"/>
    <m/>
    <x v="0"/>
  </r>
  <r>
    <s v="FRA225206734Q0 2021EUR"/>
    <x v="4"/>
    <n v="120456"/>
    <s v="A7 PROTECTION"/>
    <n v="225206734"/>
    <s v="Q0 2021"/>
    <s v="EUR"/>
    <n v="40.07"/>
    <n v="40.064999999999998"/>
    <n v="5.0000000000025501E-3"/>
    <n v="40.07"/>
    <n v="0"/>
    <x v="0"/>
    <m/>
    <m/>
    <m/>
    <m/>
    <s v="none"/>
    <m/>
    <m/>
    <m/>
    <x v="0"/>
    <m/>
    <x v="0"/>
  </r>
  <r>
    <s v="FRA225206734Q4 2021EUR"/>
    <x v="4"/>
    <n v="120456"/>
    <s v="A7 PROTECTION"/>
    <n v="225206734"/>
    <s v="Q4 2021"/>
    <s v="EUR"/>
    <n v="465.41"/>
    <n v="465.41250000000002"/>
    <n v="-2.4999999999977202E-3"/>
    <n v="465.41"/>
    <n v="0"/>
    <x v="0"/>
    <m/>
    <m/>
    <m/>
    <m/>
    <s v="none"/>
    <m/>
    <m/>
    <m/>
    <x v="0"/>
    <m/>
    <x v="0"/>
  </r>
  <r>
    <s v="FRAFR4GP2251Q0 2021EUR"/>
    <x v="4"/>
    <n v="44236"/>
    <s v="TOTAL RAFFINAGE MARKETING"/>
    <s v="FR4GP2251"/>
    <s v="Q0 2021"/>
    <s v="EUR"/>
    <n v="-2704.3132000000001"/>
    <n v="-2704.3134"/>
    <n v="1.99999999949795E-4"/>
    <n v="-2704.3132000000001"/>
    <n v="0"/>
    <x v="0"/>
    <m/>
    <m/>
    <m/>
    <m/>
    <s v="none"/>
    <m/>
    <m/>
    <m/>
    <x v="0"/>
    <m/>
    <x v="0"/>
  </r>
  <r>
    <s v="FRAFR4GP2344Q0 2021EUR"/>
    <x v="4"/>
    <n v="79788"/>
    <s v="AUTOMOBILES PEUGEOT"/>
    <s v="FR4GP2344"/>
    <s v="Q0 2021"/>
    <s v="EUR"/>
    <n v="-37200"/>
    <n v="-37200"/>
    <n v="0"/>
    <n v="-37200"/>
    <n v="0"/>
    <x v="0"/>
    <m/>
    <m/>
    <m/>
    <m/>
    <s v="none"/>
    <s v="Produit"/>
    <s v="Ossama"/>
    <s v="[OA] rebate calculé à la main 72*600=43200 // https://astoresuite.com/adjustements/edit/40088_x000a_[EF] on doit être bon maintenant"/>
    <x v="1"/>
    <s v="Emmanuel"/>
    <x v="0"/>
  </r>
  <r>
    <s v="FRAFR4GP2344Y 2021EUR"/>
    <x v="4"/>
    <n v="79788"/>
    <s v="AUTOMOBILES PEUGEOT"/>
    <s v="FR4GP2344"/>
    <s v="Y 2021"/>
    <s v="EUR"/>
    <n v="33000"/>
    <n v="33000"/>
    <n v="0"/>
    <n v="33000"/>
    <n v="0"/>
    <x v="0"/>
    <m/>
    <m/>
    <m/>
    <m/>
    <m/>
    <m/>
    <m/>
    <m/>
    <x v="0"/>
    <m/>
    <x v="0"/>
  </r>
  <r>
    <s v="FRAFR4GP1784Y 2021EUR"/>
    <x v="4"/>
    <n v="79449"/>
    <s v="ANDROS FRANCE SNC"/>
    <s v="FR4GP1784"/>
    <s v="Y 2021"/>
    <s v="EUR"/>
    <n v="242233.42"/>
    <n v="242233.4258"/>
    <n v="-5.7999999844469104E-3"/>
    <n v="242233.4258"/>
    <n v="-5.7999999844469104E-3"/>
    <x v="0"/>
    <m/>
    <m/>
    <m/>
    <m/>
    <s v="none"/>
    <m/>
    <m/>
    <m/>
    <x v="0"/>
    <m/>
    <x v="0"/>
  </r>
  <r>
    <s v="FRAFR4GP2785Q0 2021EUR"/>
    <x v="4"/>
    <n v="342256"/>
    <s v="VAILLANTIS"/>
    <s v="FR4GP2785"/>
    <s v="Q0 2021"/>
    <s v="EUR"/>
    <n v="-28220.79"/>
    <n v="-28220.787"/>
    <n v="-3.00000000061118E-3"/>
    <n v="-28220.79"/>
    <n v="0"/>
    <x v="0"/>
    <m/>
    <m/>
    <m/>
    <m/>
    <s v="none"/>
    <m/>
    <m/>
    <m/>
    <x v="0"/>
    <m/>
    <x v="0"/>
  </r>
  <r>
    <s v="FRAFR2-21-3-101Q2 2021EUR"/>
    <x v="4"/>
    <n v="185247"/>
    <s v="EXECUTIVE LINE SERVICES"/>
    <s v="FR2-21-3-101"/>
    <s v="Q2 2021"/>
    <s v="EUR"/>
    <n v="585.79"/>
    <n v="585.79200000000003"/>
    <n v="-2.0000000000663901E-3"/>
    <n v="585.79"/>
    <n v="0"/>
    <x v="0"/>
    <m/>
    <m/>
    <m/>
    <m/>
    <s v="none"/>
    <s v="Métier"/>
    <s v="Helene"/>
    <s v="[HB]La particpation est bien loadée mais le rebate ne se calcul plus : 11 715 x5%=585,75€  https://astoresuite.com/declarative_campaign_participations/edit/41667"/>
    <x v="2"/>
    <s v="Zakaria"/>
    <x v="0"/>
  </r>
  <r>
    <s v="FRAFR2-21-3-101Q3 2021EUR"/>
    <x v="4"/>
    <n v="185247"/>
    <s v="EXECUTIVE LINE SERVICES"/>
    <s v="FR2-21-3-101"/>
    <s v="Q3 2021"/>
    <s v="EUR"/>
    <n v="3345.07"/>
    <n v="3345.0740000000001"/>
    <n v="-3.9999999999054099E-3"/>
    <n v="3345.07"/>
    <n v="0"/>
    <x v="0"/>
    <m/>
    <m/>
    <m/>
    <m/>
    <s v="none"/>
    <m/>
    <m/>
    <m/>
    <x v="0"/>
    <m/>
    <x v="0"/>
  </r>
  <r>
    <s v="FRAFR2-21-3-101Q4 2021EUR"/>
    <x v="4"/>
    <n v="185247"/>
    <s v="EXECUTIVE LINE SERVICES"/>
    <s v="FR2-21-3-101"/>
    <s v="Q4 2021"/>
    <s v="EUR"/>
    <n v="3952.62"/>
    <n v="3952.6239999999998"/>
    <n v="-3.9999999999054099E-3"/>
    <n v="3952.62"/>
    <n v="0"/>
    <x v="0"/>
    <m/>
    <m/>
    <m/>
    <m/>
    <s v="none"/>
    <m/>
    <m/>
    <m/>
    <x v="0"/>
    <m/>
    <x v="0"/>
  </r>
  <r>
    <s v="FRAFR4GP2246Q0 2021EUR"/>
    <x v="4"/>
    <n v="80424"/>
    <s v="RENAULT SAS"/>
    <s v="FR4GP2246"/>
    <s v="Q0 2021"/>
    <s v="EUR"/>
    <n v="450"/>
    <n v="450"/>
    <n v="0"/>
    <n v="450"/>
    <n v="0"/>
    <x v="0"/>
    <m/>
    <m/>
    <m/>
    <m/>
    <s v="none"/>
    <m/>
    <m/>
    <m/>
    <x v="0"/>
    <m/>
    <x v="0"/>
  </r>
  <r>
    <s v="FRAFR4GP2246Y 2021EUR"/>
    <x v="4"/>
    <n v="80424"/>
    <s v="RENAULT SAS"/>
    <s v="FR4GP2246"/>
    <s v="Y 2021"/>
    <s v="EUR"/>
    <n v="15300"/>
    <n v="15300"/>
    <n v="0"/>
    <n v="15300"/>
    <n v="0"/>
    <x v="0"/>
    <m/>
    <m/>
    <m/>
    <m/>
    <s v="none"/>
    <m/>
    <m/>
    <m/>
    <x v="0"/>
    <m/>
    <x v="0"/>
  </r>
  <r>
    <s v="FRA2205106595Q3 2021EUR"/>
    <x v="4"/>
    <n v="44931"/>
    <s v="SNEF"/>
    <n v="2205106595"/>
    <s v="Q3 2021"/>
    <s v="EUR"/>
    <n v="7987.73"/>
    <n v="7987.7286000000004"/>
    <n v="1.39999999919382E-3"/>
    <n v="7987.73"/>
    <n v="0"/>
    <x v="0"/>
    <m/>
    <m/>
    <m/>
    <m/>
    <s v="none"/>
    <m/>
    <m/>
    <m/>
    <x v="0"/>
    <m/>
    <x v="0"/>
  </r>
  <r>
    <s v="FRA2205106595Q4 2021EUR"/>
    <x v="4"/>
    <n v="44931"/>
    <s v="SNEF"/>
    <n v="2205106595"/>
    <s v="Q4 2021"/>
    <s v="EUR"/>
    <n v="11631.18"/>
    <n v="11631.18"/>
    <n v="0"/>
    <n v="11631.18"/>
    <n v="0"/>
    <x v="0"/>
    <m/>
    <m/>
    <m/>
    <m/>
    <s v="none"/>
    <m/>
    <m/>
    <m/>
    <x v="0"/>
    <m/>
    <x v="0"/>
  </r>
  <r>
    <s v="FRA2177205328Q0 2021EUR"/>
    <x v="4"/>
    <n v="45545"/>
    <s v="GLEEDS FRANCE"/>
    <n v="2177205328"/>
    <s v="Q0 2021"/>
    <s v="EUR"/>
    <n v="390"/>
    <n v="390"/>
    <n v="0"/>
    <n v="390"/>
    <n v="0"/>
    <x v="0"/>
    <m/>
    <m/>
    <m/>
    <m/>
    <s v="none"/>
    <m/>
    <m/>
    <m/>
    <x v="0"/>
    <m/>
    <x v="0"/>
  </r>
  <r>
    <s v="FRA2180835527Q0 2021EUR"/>
    <x v="4"/>
    <n v="258349"/>
    <s v="PHILIPS FRANCE COMMERCIAL"/>
    <n v="2180835527"/>
    <s v="Q0 2021"/>
    <s v="EUR"/>
    <n v="565.67999999999995"/>
    <n v="9233.1416000000008"/>
    <n v="-8667.4616000000005"/>
    <n v="9233.1416000000008"/>
    <n v="-8667.4616000000005"/>
    <x v="1"/>
    <s v="[]"/>
    <s v="[9213]"/>
    <m/>
    <s v="2021-11-18 05:13:08 +0100"/>
    <s v="none"/>
    <s v="Produit"/>
    <s v="Thao"/>
    <s v="[TN] : Rebate calculé à la main = Facture : 7071 x 8% = 565,68 . je ne sais pas d'où vient les 9233,14 du report_x000a_[ZB] : les declarations sont pas correcte par exemple le montant de (IBIS PARIS ALESIA MONTPARNASSE 1 058,13, je le retrouve chez un autre client SMA GIGI RAMATUELLE sur le deuxieme ajustement), les donnés sont pas coherent_x000a_[ZB] corrigé, les lignes d'ajustement etait differents par rapports à l'ajustement precedent (peut etre il y avait un bug au niveau de generation des ajustements à partir d'un controle)"/>
    <x v="2"/>
    <s v="Zakaria"/>
    <x v="0"/>
  </r>
  <r>
    <s v="FRA2180835527Y 2021EUR"/>
    <x v="4"/>
    <n v="258349"/>
    <s v="PHILIPS FRANCE COMMERCIAL"/>
    <n v="2180835527"/>
    <s v="Y 2021"/>
    <s v="EUR"/>
    <n v="14208.7"/>
    <n v="14208.6968"/>
    <n v="3.2000000010157202E-3"/>
    <n v="14208.6968"/>
    <n v="3.2000000010157202E-3"/>
    <x v="0"/>
    <m/>
    <m/>
    <m/>
    <m/>
    <s v="none"/>
    <m/>
    <m/>
    <m/>
    <x v="0"/>
    <m/>
    <x v="0"/>
  </r>
  <r>
    <s v="FRA2160544735Q0 2021EUR"/>
    <x v="4"/>
    <n v="53338"/>
    <s v="ETS BRUDER"/>
    <n v="2160544735"/>
    <s v="Q0 2021"/>
    <s v="EUR"/>
    <n v="21764.35"/>
    <n v="21764.346600000001"/>
    <n v="3.4000000050582401E-3"/>
    <n v="21764.35"/>
    <n v="0"/>
    <x v="0"/>
    <m/>
    <m/>
    <m/>
    <m/>
    <s v="none"/>
    <s v="Métier"/>
    <s v="Helene"/>
    <s v="[HB]ds mon export du 08/03/22 : https://astoresuite.com/adjustements/edit/36649 "/>
    <x v="2"/>
    <m/>
    <x v="0"/>
  </r>
  <r>
    <s v="FRA1177205326Q0 2021EUR"/>
    <x v="4"/>
    <n v="216611"/>
    <s v="ARIESS CONSULTING"/>
    <n v="1177205326"/>
    <s v="Q0 2021"/>
    <s v="EUR"/>
    <n v="191.85"/>
    <n v="191.85"/>
    <n v="0"/>
    <n v="191.85"/>
    <n v="0"/>
    <x v="0"/>
    <m/>
    <m/>
    <m/>
    <m/>
    <s v="none"/>
    <m/>
    <m/>
    <m/>
    <x v="0"/>
    <m/>
    <x v="0"/>
  </r>
  <r>
    <s v="FRA560005Q0 2021EUR"/>
    <x v="4"/>
    <n v="57823"/>
    <s v="SEPUR"/>
    <n v="560005"/>
    <s v="Q0 2021"/>
    <s v="EUR"/>
    <n v="2094.96"/>
    <n v="2094.9564"/>
    <n v="3.6000000000058199E-3"/>
    <n v="2094.96"/>
    <n v="0"/>
    <x v="0"/>
    <m/>
    <m/>
    <m/>
    <m/>
    <s v="none"/>
    <m/>
    <m/>
    <m/>
    <x v="0"/>
    <m/>
    <x v="0"/>
  </r>
  <r>
    <s v="FRA560005Q4 2021EUR"/>
    <x v="4"/>
    <n v="57823"/>
    <s v="SEPUR"/>
    <n v="560005"/>
    <s v="Q4 2021"/>
    <s v="EUR"/>
    <n v="1340.56"/>
    <n v="1340.5492999999999"/>
    <n v="1.07000000000425E-2"/>
    <n v="1340.56"/>
    <n v="0"/>
    <x v="0"/>
    <m/>
    <m/>
    <m/>
    <m/>
    <s v="none"/>
    <m/>
    <m/>
    <m/>
    <x v="0"/>
    <m/>
    <x v="0"/>
  </r>
  <r>
    <s v="FRA210054307Q0 2021EUR"/>
    <x v="4"/>
    <n v="57345"/>
    <s v="ROBIN ENTREPRISE"/>
    <n v="210054307"/>
    <s v="Q0 2021"/>
    <s v="EUR"/>
    <n v="540.27"/>
    <n v="540.29190000000006"/>
    <n v="-2.1900000000073298E-2"/>
    <n v="540.27"/>
    <n v="0"/>
    <x v="0"/>
    <m/>
    <m/>
    <m/>
    <m/>
    <s v="none"/>
    <m/>
    <m/>
    <m/>
    <x v="0"/>
    <m/>
    <x v="0"/>
  </r>
  <r>
    <s v="FRA1190506044Q0 2021EUR"/>
    <x v="4"/>
    <n v="56783"/>
    <s v="MAISON LOUIS LATOUR"/>
    <n v="1190506044"/>
    <s v="Q0 2021"/>
    <s v="EUR"/>
    <n v="309.12"/>
    <n v="309.12"/>
    <n v="0"/>
    <n v="309.12"/>
    <n v="0"/>
    <x v="0"/>
    <m/>
    <m/>
    <m/>
    <m/>
    <s v="none"/>
    <m/>
    <m/>
    <m/>
    <x v="0"/>
    <m/>
    <x v="0"/>
  </r>
  <r>
    <s v="FRA2466050Q0 2021EUR"/>
    <x v="4"/>
    <n v="43622"/>
    <s v="TECHNOGYM FRANCE"/>
    <n v="2466050"/>
    <s v="Q0 2021"/>
    <s v="EUR"/>
    <n v="3927.95"/>
    <n v="3927.95"/>
    <n v="0"/>
    <n v="3927.95"/>
    <n v="0"/>
    <x v="0"/>
    <m/>
    <m/>
    <m/>
    <m/>
    <s v="none"/>
    <m/>
    <m/>
    <m/>
    <x v="0"/>
    <m/>
    <x v="0"/>
  </r>
  <r>
    <s v="FRA2180805438Q0 2021EUR"/>
    <x v="4"/>
    <n v="271399"/>
    <s v="PROCSEA SA"/>
    <n v="2180805438"/>
    <s v="Q0 2021"/>
    <s v="EUR"/>
    <n v="71.569999999999993"/>
    <n v="71.569999999999993"/>
    <n v="0"/>
    <n v="71.569999999999993"/>
    <n v="0"/>
    <x v="0"/>
    <m/>
    <m/>
    <m/>
    <m/>
    <s v="none"/>
    <m/>
    <m/>
    <m/>
    <x v="0"/>
    <m/>
    <x v="0"/>
  </r>
  <r>
    <s v="FRA1120081904Q0 2021EUR"/>
    <x v="4"/>
    <n v="96837"/>
    <s v="DISTRI MALO"/>
    <n v="1120081904"/>
    <s v="Q0 2021"/>
    <s v="EUR"/>
    <n v="15788.58"/>
    <n v="15788.58"/>
    <n v="0"/>
    <n v="15788.58"/>
    <n v="0"/>
    <x v="0"/>
    <m/>
    <m/>
    <m/>
    <m/>
    <s v="none"/>
    <s v="Produit"/>
    <s v="Thao"/>
    <s v="[TN] : Rebate calculé à la main = Facture.Le rebate n'est pas calculé dans l'outil et en plus c'est marqué &quot;This adjustment is no longer linked to a contract. It is displayed for informational purposes only&quot; alors que l'unité est attaché au contrat. Check l'encodage du contrat OK"/>
    <x v="2"/>
    <m/>
    <x v="0"/>
  </r>
  <r>
    <s v="FRAFR4GP1113Y 2021EUR"/>
    <x v="4"/>
    <n v="66914"/>
    <s v="LE PALAIS DES SAVEURS"/>
    <s v="FR4GP1113"/>
    <s v="Y 2021"/>
    <s v="EUR"/>
    <n v="33387.360000000001"/>
    <n v="33387.357400000001"/>
    <n v="2.59999999980209E-3"/>
    <n v="33387.360000000001"/>
    <n v="0"/>
    <x v="0"/>
    <m/>
    <m/>
    <m/>
    <m/>
    <s v="none"/>
    <m/>
    <m/>
    <m/>
    <x v="0"/>
    <m/>
    <x v="0"/>
  </r>
  <r>
    <s v="FRA2140193475newQ3 2021EUR"/>
    <x v="4"/>
    <n v="354533"/>
    <s v="SAS A-SC ACCUEIL SERVIC CLIENT STAND CEN"/>
    <s v="2140193475new"/>
    <s v="Q3 2021"/>
    <s v="EUR"/>
    <n v="1608.89"/>
    <n v="1608.8907999999999"/>
    <n v="-7.9999999979918303E-4"/>
    <n v="1608.89"/>
    <n v="0"/>
    <x v="0"/>
    <m/>
    <m/>
    <m/>
    <m/>
    <s v="none"/>
    <m/>
    <m/>
    <m/>
    <x v="0"/>
    <m/>
    <x v="0"/>
  </r>
  <r>
    <s v="FRA2140193475newQ4 2021EUR"/>
    <x v="4"/>
    <n v="354533"/>
    <s v="SAS A-SC ACCUEIL SERVIC CLIENT STAND CEN"/>
    <s v="2140193475new"/>
    <s v="Q4 2021"/>
    <s v="EUR"/>
    <n v="786.67"/>
    <n v="786.66899999999998"/>
    <n v="9.9999999997635292E-4"/>
    <n v="786.67"/>
    <n v="0"/>
    <x v="0"/>
    <m/>
    <m/>
    <m/>
    <m/>
    <s v="none"/>
    <m/>
    <m/>
    <m/>
    <x v="0"/>
    <m/>
    <x v="0"/>
  </r>
  <r>
    <s v="FRAFR2-21-7-055Y 2021EUR"/>
    <x v="4"/>
    <n v="44620"/>
    <s v="TRANSFO SERVICES "/>
    <s v="FR2-21-7-055"/>
    <s v="Y 2021"/>
    <s v="EUR"/>
    <n v="277.64999999999998"/>
    <n v="277.64999999999998"/>
    <n v="0"/>
    <n v="277.64999999999998"/>
    <n v="0"/>
    <x v="0"/>
    <m/>
    <m/>
    <m/>
    <m/>
    <s v="none"/>
    <m/>
    <m/>
    <m/>
    <x v="0"/>
    <m/>
    <x v="0"/>
  </r>
  <r>
    <s v="FRA2154404278Q0 2021EUR"/>
    <x v="4"/>
    <n v="212315"/>
    <s v="DIRICKX ESPACE CLOTURE ILE DE FRANCE"/>
    <n v="2154404278"/>
    <s v="Q0 2021"/>
    <s v="EUR"/>
    <n v="1609.1"/>
    <n v="1609.1"/>
    <n v="0"/>
    <n v="1609.1"/>
    <n v="0"/>
    <x v="0"/>
    <m/>
    <m/>
    <m/>
    <m/>
    <s v="none"/>
    <m/>
    <m/>
    <m/>
    <x v="0"/>
    <m/>
    <x v="0"/>
  </r>
  <r>
    <s v="FRA2154404278Y 2021EUR"/>
    <x v="4"/>
    <n v="212315"/>
    <s v="DIRICKX ESPACE CLOTURE ILE DE FRANCE"/>
    <n v="2154404278"/>
    <s v="Y 2021"/>
    <s v="EUR"/>
    <n v="1010.1"/>
    <n v="1010.1"/>
    <n v="0"/>
    <n v="1010.1"/>
    <n v="0"/>
    <x v="0"/>
    <m/>
    <m/>
    <m/>
    <m/>
    <s v="none"/>
    <s v="Hexa"/>
    <m/>
    <m/>
    <x v="0"/>
    <m/>
    <x v="0"/>
  </r>
  <r>
    <s v="FRA2130052554newQ0 2021EUR"/>
    <x v="4"/>
    <n v="361387"/>
    <s v="SDMO HOLDING "/>
    <s v="2130052554new"/>
    <s v="Q0 2021"/>
    <s v="EUR"/>
    <n v="461.14"/>
    <n v="461.13839999999999"/>
    <n v="1.6000000000531099E-3"/>
    <n v="461.14"/>
    <n v="0"/>
    <x v="0"/>
    <m/>
    <m/>
    <m/>
    <m/>
    <s v="none"/>
    <m/>
    <m/>
    <m/>
    <x v="0"/>
    <m/>
    <x v="0"/>
  </r>
  <r>
    <s v="FRA2130052554newS2 2021EUR"/>
    <x v="4"/>
    <n v="361387"/>
    <s v="SDMO HOLDING "/>
    <s v="2130052554new"/>
    <s v="S2 2021"/>
    <s v="EUR"/>
    <n v="2465.35"/>
    <n v="2465.3535000000002"/>
    <n v="-3.50000000025829E-3"/>
    <n v="2465.35"/>
    <n v="0"/>
    <x v="0"/>
    <m/>
    <m/>
    <m/>
    <m/>
    <s v="none"/>
    <m/>
    <m/>
    <m/>
    <x v="0"/>
    <m/>
    <x v="0"/>
  </r>
  <r>
    <s v="FRAFR2-21-7-105Q4 2021EUR"/>
    <x v="4"/>
    <n v="230701"/>
    <s v="NEUTRINO ICS"/>
    <s v="FR2-21-7-105"/>
    <s v="Q4 2021"/>
    <s v="EUR"/>
    <n v="11723.07"/>
    <n v="11723.07"/>
    <n v="0"/>
    <n v="11723.07"/>
    <n v="0"/>
    <x v="0"/>
    <m/>
    <m/>
    <m/>
    <m/>
    <s v="none"/>
    <m/>
    <m/>
    <m/>
    <x v="0"/>
    <m/>
    <x v="0"/>
  </r>
  <r>
    <s v="FRAFR2-21-7-115Q3 2021EUR"/>
    <x v="4"/>
    <n v="228256"/>
    <s v="BRITA WASSER FILTER SYSTEME FRANCE"/>
    <s v="FR2-21-7-115"/>
    <s v="Q3 2021"/>
    <s v="EUR"/>
    <n v="908.72"/>
    <n v="908.72149999999999"/>
    <n v="-1.4999999999645199E-3"/>
    <n v="908.72"/>
    <n v="0"/>
    <x v="0"/>
    <m/>
    <m/>
    <m/>
    <m/>
    <s v="none"/>
    <m/>
    <m/>
    <m/>
    <x v="0"/>
    <m/>
    <x v="0"/>
  </r>
  <r>
    <s v="FRAFR2-21-7-115Q4 2021EUR"/>
    <x v="4"/>
    <n v="228256"/>
    <s v="BRITA WASSER FILTER SYSTEME FRANCE"/>
    <s v="FR2-21-7-115"/>
    <s v="Q4 2021"/>
    <s v="EUR"/>
    <n v="2579.0499999999902"/>
    <n v="2579.0540000000001"/>
    <n v="-4.0000000003601599E-3"/>
    <n v="2579.0499999999902"/>
    <n v="0"/>
    <x v="0"/>
    <m/>
    <m/>
    <m/>
    <m/>
    <s v="none"/>
    <m/>
    <m/>
    <m/>
    <x v="0"/>
    <m/>
    <x v="0"/>
  </r>
  <r>
    <s v="FRAFR2-21-5-040Q4 2021EUR"/>
    <x v="4"/>
    <n v="357149"/>
    <s v="ARCHEAN TECHNOLOGIES"/>
    <s v="FR2-21-5-040"/>
    <s v="Q4 2021"/>
    <s v="EUR"/>
    <n v="1067.8499999999999"/>
    <n v="1067.8515"/>
    <n v="-1.50000000007821E-3"/>
    <n v="1067.8499999999999"/>
    <n v="0"/>
    <x v="0"/>
    <m/>
    <m/>
    <m/>
    <m/>
    <s v="none"/>
    <m/>
    <m/>
    <m/>
    <x v="0"/>
    <m/>
    <x v="0"/>
  </r>
  <r>
    <s v="FRAFR2-21-2-112Q4 2021EUR"/>
    <x v="4"/>
    <n v="201037"/>
    <s v="FIXACOUETTE"/>
    <s v="FR2-21-2-112"/>
    <s v="Q4 2021"/>
    <s v="EUR"/>
    <n v="853.75"/>
    <n v="853.75"/>
    <n v="0"/>
    <n v="853.75"/>
    <n v="0"/>
    <x v="0"/>
    <m/>
    <m/>
    <m/>
    <m/>
    <s v="none"/>
    <m/>
    <m/>
    <m/>
    <x v="0"/>
    <m/>
    <x v="0"/>
  </r>
  <r>
    <s v="FRAFR2-21-3-049Q3 2021EUR"/>
    <x v="4"/>
    <n v="330257"/>
    <s v="SKEAT"/>
    <s v="FR2-21-3-049"/>
    <s v="Q3 2021"/>
    <s v="EUR"/>
    <n v="145.5"/>
    <n v="145.5"/>
    <n v="0"/>
    <n v="145.5"/>
    <n v="0"/>
    <x v="0"/>
    <m/>
    <m/>
    <m/>
    <m/>
    <s v="none"/>
    <m/>
    <m/>
    <m/>
    <x v="0"/>
    <m/>
    <x v="0"/>
  </r>
  <r>
    <s v="FRAFR2-21-3-049Q4 2021EUR"/>
    <x v="4"/>
    <n v="330257"/>
    <s v="SKEAT"/>
    <s v="FR2-21-3-049"/>
    <s v="Q4 2021"/>
    <s v="EUR"/>
    <n v="881.25"/>
    <n v="881.25"/>
    <n v="0"/>
    <n v="881.25"/>
    <n v="0"/>
    <x v="0"/>
    <m/>
    <m/>
    <m/>
    <m/>
    <s v="none"/>
    <m/>
    <m/>
    <m/>
    <x v="0"/>
    <m/>
    <x v="0"/>
  </r>
  <r>
    <s v="FRA2150374607Q4 2021EUR"/>
    <x v="4"/>
    <n v="52767"/>
    <s v="G.S.D.I"/>
    <n v="2150374607"/>
    <s v="Q4 2021"/>
    <s v="EUR"/>
    <n v="345.36"/>
    <n v="345.36"/>
    <n v="0"/>
    <n v="345.36"/>
    <n v="0"/>
    <x v="0"/>
    <m/>
    <m/>
    <m/>
    <m/>
    <s v="none"/>
    <m/>
    <m/>
    <m/>
    <x v="0"/>
    <m/>
    <x v="0"/>
  </r>
  <r>
    <s v="FRA1190506323Q4 2021EUR"/>
    <x v="4"/>
    <n v="332029"/>
    <s v="DOMAINE PIERRE CHAVIN"/>
    <n v="1190506323"/>
    <s v="Q4 2021"/>
    <s v="EUR"/>
    <n v="3.44"/>
    <n v="3.4398"/>
    <n v="1.99999999999977E-4"/>
    <n v="3.44"/>
    <n v="0"/>
    <x v="0"/>
    <m/>
    <m/>
    <m/>
    <m/>
    <s v="none"/>
    <m/>
    <m/>
    <m/>
    <x v="0"/>
    <m/>
    <x v="0"/>
  </r>
  <r>
    <s v="FRA2197206447Q4 2021EUR"/>
    <x v="4"/>
    <n v="176184"/>
    <s v="ARCHITECTONIE"/>
    <n v="2197206447"/>
    <s v="Q4 2021"/>
    <s v="EUR"/>
    <n v="58.8"/>
    <n v="58.8"/>
    <n v="0"/>
    <n v="58.8"/>
    <n v="0"/>
    <x v="0"/>
    <m/>
    <m/>
    <m/>
    <m/>
    <s v="none"/>
    <m/>
    <m/>
    <m/>
    <x v="0"/>
    <m/>
    <x v="0"/>
  </r>
  <r>
    <s v="FRAFR4GP1414Y 2021EUR"/>
    <x v="4"/>
    <n v="84572"/>
    <s v="AMBROSI EMMI FRANCE"/>
    <s v="FR4GP1414"/>
    <s v="Y 2021"/>
    <s v="EUR"/>
    <n v="4878"/>
    <n v="4878"/>
    <n v="0"/>
    <n v="4878"/>
    <n v="0"/>
    <x v="0"/>
    <m/>
    <m/>
    <m/>
    <m/>
    <s v="none"/>
    <m/>
    <m/>
    <m/>
    <x v="0"/>
    <m/>
    <x v="0"/>
  </r>
  <r>
    <s v="FRAFR4GP1637Y 2021EUR"/>
    <x v="4"/>
    <n v="58913"/>
    <s v="LE PALAIS DES THES"/>
    <s v="FR4GP1637"/>
    <s v="Y 2021"/>
    <s v="EUR"/>
    <n v="63971.98"/>
    <n v="63971.980799999998"/>
    <n v="-7.9999999434221503E-4"/>
    <n v="63971.98"/>
    <n v="0"/>
    <x v="0"/>
    <m/>
    <m/>
    <m/>
    <m/>
    <s v="none"/>
    <m/>
    <m/>
    <m/>
    <x v="0"/>
    <m/>
    <x v="0"/>
  </r>
  <r>
    <s v="FRAFR4GP1096Y 2021EUR"/>
    <x v="4"/>
    <n v="45688"/>
    <s v="ETABLISSEMENTS MONBANA"/>
    <s v="FR4GP1096"/>
    <s v="Y 2021"/>
    <s v="EUR"/>
    <n v="23984.28"/>
    <n v="23984.280900000002"/>
    <n v="-9.0000000272993897E-4"/>
    <n v="23984.28"/>
    <n v="0"/>
    <x v="0"/>
    <m/>
    <m/>
    <m/>
    <m/>
    <s v="none"/>
    <m/>
    <m/>
    <m/>
    <x v="0"/>
    <m/>
    <x v="0"/>
  </r>
  <r>
    <s v="FRAFR4GP1674Y 2021EUR"/>
    <x v="4"/>
    <n v="167445"/>
    <s v="STENGER WAFFELN GMBH"/>
    <s v="FR4GP1674"/>
    <s v="Y 2021"/>
    <s v="EUR"/>
    <n v="3662"/>
    <n v="3662"/>
    <n v="0"/>
    <n v="3662"/>
    <n v="0"/>
    <x v="0"/>
    <m/>
    <m/>
    <m/>
    <m/>
    <s v="none"/>
    <m/>
    <m/>
    <m/>
    <x v="0"/>
    <m/>
    <x v="0"/>
  </r>
  <r>
    <s v="FRAFR4GP1490Y 2021EUR"/>
    <x v="4"/>
    <n v="122462"/>
    <s v="SOLANE"/>
    <s v="FR4GP1490"/>
    <s v="Y 2021"/>
    <s v="EUR"/>
    <n v="8544.6"/>
    <n v="8544.6"/>
    <n v="0"/>
    <n v="8544.6"/>
    <n v="0"/>
    <x v="0"/>
    <m/>
    <m/>
    <m/>
    <m/>
    <s v="none"/>
    <m/>
    <m/>
    <m/>
    <x v="0"/>
    <m/>
    <x v="0"/>
  </r>
  <r>
    <s v="FRAFR4GP1419Y 2021EUR"/>
    <x v="4"/>
    <n v="76842"/>
    <s v="SOBREVAL"/>
    <s v="FR4GP1419"/>
    <s v="Y 2021"/>
    <s v="EUR"/>
    <n v="2297.2399999999998"/>
    <n v="2297.2399999999998"/>
    <n v="0"/>
    <n v="2297.2399999999998"/>
    <n v="0"/>
    <x v="0"/>
    <m/>
    <m/>
    <m/>
    <m/>
    <s v="none"/>
    <m/>
    <m/>
    <m/>
    <x v="0"/>
    <m/>
    <x v="0"/>
  </r>
  <r>
    <s v="FRAFR4GP1537Y 2021EUR"/>
    <x v="4"/>
    <n v="199752"/>
    <s v="SAGA CHOCOLAT"/>
    <s v="FR4GP1537"/>
    <s v="Y 2021"/>
    <s v="EUR"/>
    <n v="1533"/>
    <n v="1533"/>
    <n v="0"/>
    <n v="1533"/>
    <n v="0"/>
    <x v="0"/>
    <m/>
    <m/>
    <m/>
    <m/>
    <s v="none"/>
    <m/>
    <m/>
    <m/>
    <x v="0"/>
    <m/>
    <x v="0"/>
  </r>
  <r>
    <s v="FRAFR4GP1550Y 2021EUR"/>
    <x v="4"/>
    <n v="207684"/>
    <s v="PODIS"/>
    <s v="FR4GP1550"/>
    <s v="Y 2021"/>
    <s v="EUR"/>
    <n v="5744.6"/>
    <n v="5744.6"/>
    <n v="0"/>
    <n v="5744.6"/>
    <n v="0"/>
    <x v="0"/>
    <m/>
    <m/>
    <m/>
    <m/>
    <s v="none"/>
    <m/>
    <m/>
    <m/>
    <x v="0"/>
    <m/>
    <x v="0"/>
  </r>
  <r>
    <s v="FRAFR4GP1761Y 2021EUR"/>
    <x v="4"/>
    <n v="343417"/>
    <s v="PHILEA"/>
    <s v="FR4GP1761"/>
    <s v="Y 2021"/>
    <s v="EUR"/>
    <n v="1777.5"/>
    <n v="1777.5"/>
    <n v="0"/>
    <n v="1777.5"/>
    <n v="0"/>
    <x v="0"/>
    <m/>
    <m/>
    <m/>
    <m/>
    <s v="none"/>
    <m/>
    <m/>
    <m/>
    <x v="0"/>
    <m/>
    <x v="0"/>
  </r>
  <r>
    <s v="FRAFR4GP1595Y 2021EUR"/>
    <x v="4"/>
    <n v="230021"/>
    <s v="MIX BUFFET"/>
    <s v="FR4GP1595"/>
    <s v="Y 2021"/>
    <s v="EUR"/>
    <n v="311.10000000000002"/>
    <n v="311.10000000000002"/>
    <n v="0"/>
    <n v="311.10000000000002"/>
    <n v="0"/>
    <x v="0"/>
    <m/>
    <m/>
    <m/>
    <m/>
    <s v="none"/>
    <m/>
    <m/>
    <m/>
    <x v="0"/>
    <m/>
    <x v="0"/>
  </r>
  <r>
    <s v="FRAFR4GP1338Y 2021EUR"/>
    <x v="4"/>
    <n v="115495"/>
    <s v="MAISON BONCOLAC"/>
    <s v="FR4GP1338"/>
    <s v="Y 2021"/>
    <s v="EUR"/>
    <n v="2698.8"/>
    <n v="2698.8"/>
    <n v="0"/>
    <n v="2698.8"/>
    <n v="0"/>
    <x v="0"/>
    <m/>
    <m/>
    <m/>
    <m/>
    <s v="none"/>
    <m/>
    <m/>
    <m/>
    <x v="0"/>
    <m/>
    <x v="0"/>
  </r>
  <r>
    <s v="FRAFR4GP1043Y 2021EUR"/>
    <x v="4"/>
    <n v="244042"/>
    <s v="MADEMOISELLE DESSERTS FRANCE"/>
    <s v="FR4GP1043"/>
    <s v="Y 2021"/>
    <s v="EUR"/>
    <n v="11906.88"/>
    <n v="11906.88"/>
    <n v="0"/>
    <n v="11906.88"/>
    <n v="0"/>
    <x v="0"/>
    <m/>
    <m/>
    <m/>
    <m/>
    <s v="none"/>
    <m/>
    <m/>
    <m/>
    <x v="0"/>
    <m/>
    <x v="0"/>
  </r>
  <r>
    <s v="FRAFR4GP1198Y 2021EUR"/>
    <x v="4"/>
    <n v="115478"/>
    <s v="LE MONDE DES CREPES"/>
    <s v="FR4GP1198"/>
    <s v="Y 2021"/>
    <s v="EUR"/>
    <n v="53154.36"/>
    <n v="53154.36"/>
    <n v="0"/>
    <n v="53154.36"/>
    <n v="0"/>
    <x v="0"/>
    <m/>
    <m/>
    <m/>
    <m/>
    <s v="none"/>
    <m/>
    <m/>
    <m/>
    <x v="0"/>
    <m/>
    <x v="0"/>
  </r>
  <r>
    <s v="FRAFR4GP1606Y 2021EUR"/>
    <x v="4"/>
    <n v="108523"/>
    <s v="LA TARTE TROPEZIENNE"/>
    <s v="FR4GP1606"/>
    <s v="Y 2021"/>
    <s v="EUR"/>
    <n v="1187.28"/>
    <n v="1187.28"/>
    <n v="0"/>
    <n v="1187.28"/>
    <n v="0"/>
    <x v="0"/>
    <m/>
    <m/>
    <m/>
    <m/>
    <s v="none"/>
    <m/>
    <m/>
    <m/>
    <x v="0"/>
    <m/>
    <x v="0"/>
  </r>
  <r>
    <s v="FRAFR4GP1361Y 2021EUR"/>
    <x v="4"/>
    <n v="115476"/>
    <s v="JACQUET BROSSARD DISTRIBUTION"/>
    <s v="FR4GP1361"/>
    <s v="Y 2021"/>
    <s v="EUR"/>
    <n v="5205.84"/>
    <n v="5205.84"/>
    <n v="0"/>
    <n v="5205.84"/>
    <n v="0"/>
    <x v="0"/>
    <m/>
    <m/>
    <m/>
    <m/>
    <s v="none"/>
    <m/>
    <m/>
    <m/>
    <x v="0"/>
    <m/>
    <x v="0"/>
  </r>
  <r>
    <s v="FRAFR4GP1405Y 2021EUR"/>
    <x v="4"/>
    <n v="90196"/>
    <s v="FRESHPACK"/>
    <s v="FR4GP1405"/>
    <s v="Y 2021"/>
    <s v="EUR"/>
    <n v="1061.72"/>
    <n v="1061.72"/>
    <n v="0"/>
    <n v="1061.72"/>
    <n v="0"/>
    <x v="0"/>
    <m/>
    <m/>
    <m/>
    <m/>
    <s v="none"/>
    <m/>
    <m/>
    <m/>
    <x v="0"/>
    <m/>
    <x v="0"/>
  </r>
  <r>
    <s v="FRAFR4GP1467Y 2021EUR"/>
    <x v="4"/>
    <n v="118349"/>
    <s v="FOOD PLUS"/>
    <s v="FR4GP1467"/>
    <s v="Y 2021"/>
    <s v="EUR"/>
    <n v="4838.3999999999996"/>
    <n v="4838.3999999999996"/>
    <n v="0"/>
    <n v="4838.3999999999996"/>
    <n v="0"/>
    <x v="0"/>
    <m/>
    <m/>
    <m/>
    <m/>
    <s v="none"/>
    <m/>
    <m/>
    <m/>
    <x v="0"/>
    <m/>
    <x v="0"/>
  </r>
  <r>
    <s v="FRAFR4GP1305Y 2021EUR"/>
    <x v="4"/>
    <n v="115228"/>
    <s v="ESPRI RESTAURATION"/>
    <s v="FR4GP1305"/>
    <s v="Y 2021"/>
    <s v="EUR"/>
    <n v="466.86"/>
    <n v="466.86"/>
    <n v="0"/>
    <n v="466.86"/>
    <n v="0"/>
    <x v="0"/>
    <m/>
    <m/>
    <m/>
    <m/>
    <s v="none"/>
    <m/>
    <m/>
    <m/>
    <x v="0"/>
    <m/>
    <x v="0"/>
  </r>
  <r>
    <s v="FRAFR4GP1676Y 2021EUR"/>
    <x v="4"/>
    <n v="262146"/>
    <s v="ERHARD PATISSIER GLACIER"/>
    <s v="FR4GP1676"/>
    <s v="Y 2021"/>
    <s v="EUR"/>
    <n v="784.32"/>
    <n v="784.32"/>
    <n v="0"/>
    <n v="784.32"/>
    <n v="0"/>
    <x v="0"/>
    <m/>
    <m/>
    <m/>
    <m/>
    <s v="none"/>
    <m/>
    <m/>
    <m/>
    <x v="0"/>
    <m/>
    <x v="0"/>
  </r>
  <r>
    <s v="FRAFR4GP1286Y 2021EUR"/>
    <x v="4"/>
    <n v="79845"/>
    <s v="COOKIE CREATIONS SAS"/>
    <s v="FR4GP1286"/>
    <s v="Y 2021"/>
    <s v="EUR"/>
    <n v="2351.94"/>
    <n v="2351.94"/>
    <n v="0"/>
    <n v="2351.94"/>
    <n v="0"/>
    <x v="0"/>
    <m/>
    <m/>
    <m/>
    <m/>
    <s v="none"/>
    <m/>
    <m/>
    <m/>
    <x v="0"/>
    <m/>
    <x v="0"/>
  </r>
  <r>
    <s v="FRAFR4GP1464Y 2021EUR"/>
    <x v="4"/>
    <n v="118343"/>
    <s v="CITE MARINE"/>
    <s v="FR4GP1464"/>
    <s v="Y 2021"/>
    <s v="EUR"/>
    <n v="2400.44"/>
    <n v="2400.44"/>
    <n v="0"/>
    <n v="2400.44"/>
    <n v="0"/>
    <x v="0"/>
    <m/>
    <m/>
    <m/>
    <m/>
    <s v="none"/>
    <m/>
    <m/>
    <m/>
    <x v="0"/>
    <m/>
    <x v="0"/>
  </r>
  <r>
    <s v="FRAFR4GP1457Y 2021EUR"/>
    <x v="4"/>
    <n v="5045"/>
    <s v="CHATEAU BLANC"/>
    <s v="FR4GP1457"/>
    <s v="Y 2021"/>
    <s v="EUR"/>
    <n v="7470.56"/>
    <n v="7470.56"/>
    <n v="0"/>
    <n v="7470.56"/>
    <n v="0"/>
    <x v="0"/>
    <m/>
    <m/>
    <m/>
    <m/>
    <s v="none"/>
    <m/>
    <m/>
    <m/>
    <x v="0"/>
    <m/>
    <x v="0"/>
  </r>
  <r>
    <s v="FRAFR4GP1677Y 2021EUR"/>
    <x v="4"/>
    <n v="280281"/>
    <s v="BRIOCHES FONTENEAU"/>
    <s v="FR4GP1677"/>
    <s v="Y 2021"/>
    <s v="EUR"/>
    <n v="1732.5"/>
    <n v="1732.5"/>
    <n v="0"/>
    <n v="1732.5"/>
    <n v="0"/>
    <x v="0"/>
    <m/>
    <m/>
    <m/>
    <m/>
    <s v="none"/>
    <m/>
    <m/>
    <m/>
    <x v="0"/>
    <m/>
    <x v="0"/>
  </r>
  <r>
    <s v="FRAFR4GP1465Y 2021EUR"/>
    <x v="4"/>
    <n v="52457"/>
    <s v="BONONIA"/>
    <s v="FR4GP1465"/>
    <s v="Y 2021"/>
    <s v="EUR"/>
    <n v="219.31"/>
    <n v="219.31"/>
    <n v="0"/>
    <n v="219.31"/>
    <n v="0"/>
    <x v="0"/>
    <m/>
    <m/>
    <m/>
    <m/>
    <s v="none"/>
    <m/>
    <m/>
    <m/>
    <x v="0"/>
    <m/>
    <x v="0"/>
  </r>
  <r>
    <s v="FRAFR4GP1311Y 2021EUR"/>
    <x v="4"/>
    <n v="115631"/>
    <s v="AQUITAINE SPECIALITES"/>
    <s v="FR4GP1311"/>
    <s v="Y 2021"/>
    <s v="EUR"/>
    <n v="426.12"/>
    <n v="426.12"/>
    <n v="0"/>
    <n v="426.12"/>
    <n v="0"/>
    <x v="0"/>
    <m/>
    <m/>
    <m/>
    <m/>
    <s v="none"/>
    <m/>
    <m/>
    <m/>
    <x v="0"/>
    <m/>
    <x v="0"/>
  </r>
  <r>
    <s v="FRAFR4GP1489Y 2021EUR"/>
    <x v="4"/>
    <n v="119282"/>
    <s v="AMERICAN DESSERTS"/>
    <s v="FR4GP1489"/>
    <s v="Y 2021"/>
    <s v="EUR"/>
    <n v="729.78"/>
    <n v="729.78"/>
    <n v="0"/>
    <n v="729.78"/>
    <n v="0"/>
    <x v="0"/>
    <m/>
    <m/>
    <m/>
    <m/>
    <s v="none"/>
    <m/>
    <m/>
    <m/>
    <x v="0"/>
    <m/>
    <x v="0"/>
  </r>
  <r>
    <s v="FRAFR3-21-2-138-MNNSNSQ0 2021EUR"/>
    <x v="4"/>
    <n v="102075"/>
    <s v="EUROFINS AGRO ANALYSES"/>
    <s v="FR3-21-2-138-MNNSNS"/>
    <s v="Q0 2021"/>
    <s v="EUR"/>
    <n v="1990.65"/>
    <n v="1990.6509000000001"/>
    <n v="-9.0000000000145497E-4"/>
    <n v="1990.65"/>
    <n v="0"/>
    <x v="0"/>
    <m/>
    <m/>
    <m/>
    <m/>
    <s v="none"/>
    <m/>
    <m/>
    <m/>
    <x v="0"/>
    <m/>
    <x v="0"/>
  </r>
  <r>
    <s v="FRAFR3-21-2-141-MNNSNSQ4 2021EUR"/>
    <x v="4"/>
    <n v="364264"/>
    <s v="EUROFINS HYGIENE ALIMENTAIRE"/>
    <s v="FR3-21-2-141-MNNSNS"/>
    <s v="Q4 2021"/>
    <s v="EUR"/>
    <n v="4221.1899999999996"/>
    <n v="4221.1896999999999"/>
    <n v="2.9999999969732E-4"/>
    <n v="4221.1899999999996"/>
    <n v="0"/>
    <x v="0"/>
    <m/>
    <m/>
    <m/>
    <m/>
    <s v="none"/>
    <m/>
    <m/>
    <m/>
    <x v="0"/>
    <m/>
    <x v="0"/>
  </r>
  <r>
    <s v="FRAFR4GP2339Y 2021EUR"/>
    <x v="4"/>
    <n v="79911"/>
    <s v="HUHTAMAKI FOODSERVICE FRANCE SAS"/>
    <s v="FR4GP2339"/>
    <s v="Y 2021"/>
    <s v="EUR"/>
    <n v="19624.78"/>
    <n v="19624.779500000001"/>
    <n v="4.99999998282874E-4"/>
    <n v="19624.78"/>
    <n v="0"/>
    <x v="0"/>
    <m/>
    <m/>
    <m/>
    <m/>
    <s v="none"/>
    <m/>
    <m/>
    <m/>
    <x v="0"/>
    <m/>
    <x v="0"/>
  </r>
  <r>
    <s v="FRAFR4GP1402Y 2021EUR"/>
    <x v="4"/>
    <n v="90198"/>
    <s v="GASTROMER"/>
    <s v="FR4GP1402"/>
    <s v="Y 2021"/>
    <s v="EUR"/>
    <n v="451.9"/>
    <n v="451.9"/>
    <n v="0"/>
    <n v="451.9"/>
    <n v="0"/>
    <x v="0"/>
    <m/>
    <m/>
    <m/>
    <m/>
    <s v="none"/>
    <m/>
    <m/>
    <m/>
    <x v="0"/>
    <m/>
    <x v="0"/>
  </r>
  <r>
    <s v="FRAFR4GP1593Y 2021EUR"/>
    <x v="4"/>
    <n v="230029"/>
    <s v="SUD'N SOL AGEN"/>
    <s v="FR4GP1593"/>
    <s v="Y 2021"/>
    <s v="EUR"/>
    <n v="382.16"/>
    <n v="382.16"/>
    <n v="0"/>
    <n v="382.16"/>
    <n v="0"/>
    <x v="0"/>
    <m/>
    <m/>
    <m/>
    <m/>
    <s v="none"/>
    <m/>
    <m/>
    <m/>
    <x v="0"/>
    <m/>
    <x v="0"/>
  </r>
  <r>
    <s v="FRAFR4GP1641Y 2021EUR"/>
    <x v="4"/>
    <n v="259610"/>
    <s v="SOLE MIO"/>
    <s v="FR4GP1641"/>
    <s v="Y 2021"/>
    <s v="EUR"/>
    <n v="2680.25"/>
    <n v="2680.25"/>
    <n v="0"/>
    <n v="2680.25"/>
    <n v="0"/>
    <x v="0"/>
    <m/>
    <m/>
    <m/>
    <m/>
    <s v="none"/>
    <m/>
    <m/>
    <m/>
    <x v="0"/>
    <m/>
    <x v="0"/>
  </r>
  <r>
    <s v="FRAFR4GP1291Y 2021EUR"/>
    <x v="4"/>
    <n v="116046"/>
    <s v="Hilcona AG"/>
    <s v="FR4GP1291"/>
    <s v="Y 2021"/>
    <s v="EUR"/>
    <n v="15900"/>
    <n v="15900"/>
    <n v="0"/>
    <n v="15900"/>
    <n v="0"/>
    <x v="0"/>
    <m/>
    <m/>
    <m/>
    <m/>
    <s v="none"/>
    <m/>
    <m/>
    <m/>
    <x v="0"/>
    <m/>
    <x v="0"/>
  </r>
  <r>
    <s v="FRAFR4GP1768Y 2021EUR"/>
    <x v="4"/>
    <n v="348354"/>
    <s v="GIE PASQUIER"/>
    <s v="FR4GP1768"/>
    <s v="Y 2021"/>
    <s v="EUR"/>
    <n v="11248.82"/>
    <n v="11248.82"/>
    <n v="0"/>
    <n v="11248.82"/>
    <n v="0"/>
    <x v="0"/>
    <m/>
    <m/>
    <m/>
    <m/>
    <s v="none"/>
    <m/>
    <m/>
    <m/>
    <x v="0"/>
    <m/>
    <x v="0"/>
  </r>
  <r>
    <s v="FRAFR4GP1664Y 2021EUR"/>
    <x v="4"/>
    <n v="195914"/>
    <s v="GENERAL MILLS FRANCE"/>
    <s v="FR4GP1664"/>
    <s v="Y 2021"/>
    <s v="EUR"/>
    <n v="9676.7999999999993"/>
    <n v="9676.7999999999993"/>
    <n v="0"/>
    <n v="9676.7999999999993"/>
    <n v="0"/>
    <x v="0"/>
    <m/>
    <m/>
    <m/>
    <m/>
    <s v="none"/>
    <m/>
    <m/>
    <m/>
    <x v="0"/>
    <m/>
    <x v="0"/>
  </r>
  <r>
    <s v="FRAFR4GP1413Y 2021EUR"/>
    <x v="4"/>
    <n v="84574"/>
    <s v="GALLIANCE VOLAILLE FRAICHE"/>
    <s v="FR4GP1413"/>
    <s v="Y 2021"/>
    <s v="EUR"/>
    <n v="4380.3"/>
    <n v="4380.3"/>
    <n v="0"/>
    <n v="4380.3"/>
    <n v="0"/>
    <x v="0"/>
    <m/>
    <m/>
    <m/>
    <m/>
    <s v="none"/>
    <m/>
    <m/>
    <m/>
    <x v="0"/>
    <m/>
    <x v="0"/>
  </r>
  <r>
    <s v="FRAFR4GP1058Y 2021EUR"/>
    <x v="4"/>
    <n v="53570"/>
    <s v="FRIAL"/>
    <s v="FR4GP1058"/>
    <s v="Y 2021"/>
    <s v="EUR"/>
    <n v="4291.45"/>
    <n v="4291.45"/>
    <n v="0"/>
    <n v="4291.45"/>
    <n v="0"/>
    <x v="0"/>
    <m/>
    <m/>
    <m/>
    <m/>
    <s v="none"/>
    <m/>
    <m/>
    <m/>
    <x v="0"/>
    <m/>
    <x v="0"/>
  </r>
  <r>
    <s v="FRAFR4GP1446Y 2021EUR"/>
    <x v="4"/>
    <n v="58005"/>
    <s v="FESTINS DE SOLOGNE"/>
    <s v="FR4GP1446"/>
    <s v="Y 2021"/>
    <s v="EUR"/>
    <n v="1897.92"/>
    <n v="1897.92"/>
    <n v="0"/>
    <n v="1897.92"/>
    <n v="0"/>
    <x v="0"/>
    <m/>
    <m/>
    <m/>
    <m/>
    <s v="none"/>
    <m/>
    <m/>
    <m/>
    <x v="0"/>
    <m/>
    <x v="0"/>
  </r>
  <r>
    <s v="FRAFR4GP1654Y 2021EUR"/>
    <x v="4"/>
    <n v="269392"/>
    <s v="EURIAL FOOD SERVICE &amp; INDUSTRY"/>
    <s v="FR4GP1654"/>
    <s v="Y 2021"/>
    <s v="EUR"/>
    <n v="10556.85"/>
    <n v="10556.85"/>
    <n v="0"/>
    <n v="10556.85"/>
    <n v="0"/>
    <x v="0"/>
    <m/>
    <m/>
    <m/>
    <m/>
    <s v="none"/>
    <m/>
    <m/>
    <m/>
    <x v="0"/>
    <m/>
    <x v="0"/>
  </r>
  <r>
    <s v="FRAFR4GP1649Y 2021EUR"/>
    <x v="4"/>
    <n v="262247"/>
    <s v="COBRAL"/>
    <s v="FR4GP1649"/>
    <s v="Y 2021"/>
    <s v="EUR"/>
    <n v="9513.1"/>
    <n v="9513.1"/>
    <n v="0"/>
    <n v="9513.1"/>
    <n v="0"/>
    <x v="0"/>
    <m/>
    <m/>
    <m/>
    <m/>
    <s v="none"/>
    <m/>
    <m/>
    <m/>
    <x v="0"/>
    <m/>
    <x v="0"/>
  </r>
  <r>
    <s v="FRAFR4GP1607Y 2021EUR"/>
    <x v="4"/>
    <n v="56654"/>
    <s v="BRETZLS MORICETTES MFP POULAILLON"/>
    <s v="FR4GP1607"/>
    <s v="Y 2021"/>
    <s v="EUR"/>
    <n v="2202.12"/>
    <n v="2202.12"/>
    <n v="0"/>
    <n v="2202.12"/>
    <n v="0"/>
    <x v="0"/>
    <m/>
    <m/>
    <m/>
    <m/>
    <s v="none"/>
    <m/>
    <m/>
    <m/>
    <x v="0"/>
    <m/>
    <x v="0"/>
  </r>
  <r>
    <s v="FRA2150544105Q0 2021EUR"/>
    <x v="4"/>
    <n v="75859"/>
    <s v="RAMERY BATIMENT"/>
    <n v="2150544105"/>
    <s v="Q0 2021"/>
    <s v="EUR"/>
    <n v="11271.92"/>
    <n v="11271.9246"/>
    <n v="-4.6000000002095398E-3"/>
    <n v="11271.92"/>
    <n v="0"/>
    <x v="0"/>
    <m/>
    <m/>
    <m/>
    <m/>
    <s v="none"/>
    <m/>
    <m/>
    <m/>
    <x v="0"/>
    <m/>
    <x v="0"/>
  </r>
  <r>
    <s v="FRAFR4GP1363Y 2021EUR"/>
    <x v="4"/>
    <n v="116140"/>
    <s v="LOUIS LE DUFF - LA FERME DES LOGES"/>
    <s v="FR4GP1363"/>
    <s v="Y 2021"/>
    <s v="EUR"/>
    <n v="4237.68"/>
    <n v="4237.68"/>
    <n v="0"/>
    <n v="4237.68"/>
    <n v="0"/>
    <x v="0"/>
    <m/>
    <m/>
    <m/>
    <m/>
    <s v="none"/>
    <m/>
    <m/>
    <m/>
    <x v="0"/>
    <m/>
    <x v="0"/>
  </r>
  <r>
    <s v="FRAFR4GP1085Y 2021EUR"/>
    <x v="4"/>
    <n v="52824"/>
    <s v="LMC GOURMET"/>
    <s v="FR4GP1085"/>
    <s v="Y 2021"/>
    <s v="EUR"/>
    <n v="5986"/>
    <n v="5986"/>
    <n v="0"/>
    <n v="5986"/>
    <n v="0"/>
    <x v="0"/>
    <m/>
    <m/>
    <m/>
    <m/>
    <s v="none"/>
    <m/>
    <m/>
    <m/>
    <x v="0"/>
    <m/>
    <x v="0"/>
  </r>
  <r>
    <s v="FRAFR4GP2754Y 2021EUR"/>
    <x v="4"/>
    <n v="326991"/>
    <s v="SKELLO"/>
    <s v="FR4GP2754"/>
    <s v="Y 2021"/>
    <s v="EUR"/>
    <n v="4149.8"/>
    <n v="4149.8036000000002"/>
    <n v="-3.6000000000058199E-3"/>
    <n v="4149.8"/>
    <n v="0"/>
    <x v="0"/>
    <m/>
    <m/>
    <m/>
    <m/>
    <s v="none"/>
    <m/>
    <m/>
    <m/>
    <x v="0"/>
    <m/>
    <x v="0"/>
  </r>
  <r>
    <s v="FRAFR4GP 2710Y 2021EUR"/>
    <x v="4"/>
    <n v="281386"/>
    <s v="POTAGER CITY"/>
    <s v="FR4GP 2710"/>
    <s v="Y 2021"/>
    <s v="EUR"/>
    <n v="16788.18"/>
    <n v="16788.183000000001"/>
    <n v="-3.00000000061118E-3"/>
    <n v="16788.18"/>
    <n v="0"/>
    <x v="0"/>
    <m/>
    <m/>
    <m/>
    <m/>
    <s v="none"/>
    <m/>
    <m/>
    <m/>
    <x v="0"/>
    <m/>
    <x v="0"/>
  </r>
  <r>
    <s v="FRAFR4GP1681Y 2021EUR"/>
    <x v="4"/>
    <n v="230288"/>
    <s v="INFOTRADE (SPARKLANE)"/>
    <s v="FR4GP1681"/>
    <s v="Y 2021"/>
    <s v="EUR"/>
    <n v="778.5"/>
    <n v="778.5"/>
    <n v="0"/>
    <n v="778.5"/>
    <n v="0"/>
    <x v="0"/>
    <m/>
    <m/>
    <m/>
    <m/>
    <s v="none"/>
    <m/>
    <m/>
    <m/>
    <x v="0"/>
    <m/>
    <x v="0"/>
  </r>
  <r>
    <s v="FRAFR4GP2694-Y 2021EUR"/>
    <x v="4"/>
    <n v="316756"/>
    <s v="HIVORY"/>
    <s v="FR4GP2694-"/>
    <s v="Y 2021"/>
    <s v="EUR"/>
    <n v="28986.07"/>
    <n v="28986.066500000001"/>
    <n v="3.4999999988940501E-3"/>
    <n v="28986.07"/>
    <n v="0"/>
    <x v="0"/>
    <m/>
    <m/>
    <m/>
    <m/>
    <s v="none"/>
    <m/>
    <m/>
    <m/>
    <x v="0"/>
    <m/>
    <x v="0"/>
  </r>
  <r>
    <s v="FRAFR4GP2709Y 2021EUR"/>
    <x v="4"/>
    <n v="308879"/>
    <s v="GSR FOOD Choose &amp; Eat"/>
    <s v="FR4GP2709"/>
    <s v="Y 2021"/>
    <s v="EUR"/>
    <n v="9695.35"/>
    <n v="9695.3528000000006"/>
    <n v="-2.8000000002066298E-3"/>
    <n v="9695.35"/>
    <n v="0"/>
    <x v="0"/>
    <m/>
    <m/>
    <m/>
    <m/>
    <s v="none"/>
    <m/>
    <m/>
    <m/>
    <x v="0"/>
    <m/>
    <x v="0"/>
  </r>
  <r>
    <s v="FRAFR4GP2756Y 2021EUR"/>
    <x v="4"/>
    <n v="28750"/>
    <s v="COLONNA BROKER"/>
    <s v="FR4GP2756"/>
    <s v="Y 2021"/>
    <s v="EUR"/>
    <n v="1035"/>
    <n v="1035"/>
    <n v="0"/>
    <n v="1035"/>
    <n v="0"/>
    <x v="0"/>
    <m/>
    <m/>
    <m/>
    <m/>
    <s v="none"/>
    <m/>
    <m/>
    <m/>
    <x v="0"/>
    <m/>
    <x v="0"/>
  </r>
  <r>
    <s v="FRAFR4GP2603Y 2021EUR"/>
    <x v="4"/>
    <n v="44924"/>
    <s v="CGP PRIMAGAZ"/>
    <s v="FR4GP2603"/>
    <s v="Y 2021"/>
    <s v="EUR"/>
    <n v="8923.06"/>
    <n v="8923.0565999999999"/>
    <n v="3.3999999996012702E-3"/>
    <n v="8923.06"/>
    <n v="0"/>
    <x v="0"/>
    <m/>
    <m/>
    <m/>
    <m/>
    <s v="none"/>
    <m/>
    <m/>
    <m/>
    <x v="0"/>
    <m/>
    <x v="0"/>
  </r>
  <r>
    <s v="FRAFR4GP2516Y 2021EUR"/>
    <x v="4"/>
    <n v="192249"/>
    <s v="KOLMI HOPEN"/>
    <s v="FR4GP2516"/>
    <s v="Y 2021"/>
    <s v="EUR"/>
    <n v="62607.82"/>
    <n v="62607.82"/>
    <n v="0"/>
    <n v="62607.82"/>
    <n v="0"/>
    <x v="0"/>
    <m/>
    <m/>
    <m/>
    <m/>
    <s v="none"/>
    <m/>
    <m/>
    <m/>
    <x v="0"/>
    <m/>
    <x v="0"/>
  </r>
  <r>
    <s v="FRAFR4GP1443Y 2021EUR"/>
    <x v="4"/>
    <n v="105676"/>
    <s v="SOCIETE EUROPENNE DE PRODUITS ALIMENTAIRES (SEPAL)"/>
    <s v="FR4GP1443"/>
    <s v="Y 2021"/>
    <s v="EUR"/>
    <n v="13828.32"/>
    <n v="13828.32"/>
    <n v="0"/>
    <n v="13828.32"/>
    <n v="0"/>
    <x v="0"/>
    <m/>
    <m/>
    <m/>
    <m/>
    <s v="none"/>
    <m/>
    <m/>
    <m/>
    <x v="0"/>
    <m/>
    <x v="0"/>
  </r>
  <r>
    <s v="FRAFR4GP1669Y 2021EUR"/>
    <x v="4"/>
    <n v="281344"/>
    <s v="ROLLI FRANCE"/>
    <s v="FR4GP1669"/>
    <s v="Y 2021"/>
    <s v="EUR"/>
    <n v="25623"/>
    <n v="25623"/>
    <n v="0"/>
    <n v="25623"/>
    <n v="0"/>
    <x v="0"/>
    <m/>
    <m/>
    <m/>
    <m/>
    <s v="none"/>
    <m/>
    <m/>
    <m/>
    <x v="0"/>
    <m/>
    <x v="0"/>
  </r>
  <r>
    <s v="FRAFR4GP1121Y 2021EUR"/>
    <x v="4"/>
    <n v="80464"/>
    <s v="RERO"/>
    <s v="FR4GP1121"/>
    <s v="Y 2021"/>
    <s v="EUR"/>
    <n v="25270.720000000001"/>
    <n v="25270.722399999999"/>
    <n v="-2.39999999757856E-3"/>
    <n v="25270.720000000001"/>
    <n v="0"/>
    <x v="0"/>
    <m/>
    <m/>
    <m/>
    <m/>
    <s v="none"/>
    <m/>
    <m/>
    <m/>
    <x v="0"/>
    <m/>
    <x v="0"/>
  </r>
  <r>
    <s v="FRAFR4-21-1-059Y 2021EUR"/>
    <x v="4"/>
    <n v="357628"/>
    <s v="HERMES BOISSONS"/>
    <s v="FR4-21-1-059"/>
    <s v="Y 2021"/>
    <s v="EUR"/>
    <n v="7578.61"/>
    <n v="7578.6063999999997"/>
    <n v="3.6000000000058199E-3"/>
    <n v="7578.61"/>
    <n v="0"/>
    <x v="0"/>
    <m/>
    <m/>
    <m/>
    <m/>
    <s v="none"/>
    <m/>
    <m/>
    <m/>
    <x v="0"/>
    <m/>
    <x v="0"/>
  </r>
  <r>
    <s v="FRAFR4GP1082Y 2021EUR"/>
    <x v="4"/>
    <n v="80429"/>
    <s v="GROUPE LACTALIS FOOD SERVICES FRANCE "/>
    <s v="FR4GP1082"/>
    <s v="Y 2021"/>
    <s v="EUR"/>
    <n v="229317.96"/>
    <n v="229317.9577"/>
    <n v="2.2999999928288101E-3"/>
    <n v="229317.96"/>
    <n v="0"/>
    <x v="0"/>
    <m/>
    <m/>
    <m/>
    <m/>
    <s v="none"/>
    <m/>
    <m/>
    <m/>
    <x v="0"/>
    <m/>
    <x v="0"/>
  </r>
  <r>
    <s v="FRAFR4GP1036Y 2021EUR"/>
    <x v="4"/>
    <n v="80874"/>
    <s v="DANONE"/>
    <s v="FR4GP1036"/>
    <s v="Y 2021"/>
    <s v="EUR"/>
    <n v="277289.84999999998"/>
    <n v="277289.85379999998"/>
    <n v="-3.8000000058673301E-3"/>
    <n v="277289.84999999998"/>
    <n v="0"/>
    <x v="0"/>
    <m/>
    <m/>
    <m/>
    <m/>
    <s v="none"/>
    <m/>
    <m/>
    <m/>
    <x v="0"/>
    <m/>
    <x v="0"/>
  </r>
  <r>
    <s v="FRAFR4GP1704Y 2021EUR"/>
    <x v="4"/>
    <n v="306799"/>
    <s v="CROP'S VEGETABLES"/>
    <s v="FR4GP1704"/>
    <s v="Y 2021"/>
    <s v="EUR"/>
    <n v="1828"/>
    <n v="1828.0008"/>
    <n v="-8.0000000002655703E-4"/>
    <n v="1828"/>
    <n v="0"/>
    <x v="0"/>
    <m/>
    <m/>
    <m/>
    <m/>
    <s v="none"/>
    <m/>
    <m/>
    <m/>
    <x v="0"/>
    <m/>
    <x v="0"/>
  </r>
  <r>
    <s v="FRAFR4GP1672-MNY 2021EUR"/>
    <x v="4"/>
    <n v="279036"/>
    <s v="COMPAGNIE MADRANGE"/>
    <s v="FR4GP1672-MN"/>
    <s v="Y 2021"/>
    <s v="EUR"/>
    <n v="79612.86"/>
    <n v="79612.872300000003"/>
    <n v="-1.2300000002142E-2"/>
    <n v="79612.86"/>
    <n v="0"/>
    <x v="0"/>
    <m/>
    <m/>
    <m/>
    <m/>
    <s v="none"/>
    <m/>
    <m/>
    <m/>
    <x v="0"/>
    <m/>
    <x v="0"/>
  </r>
  <r>
    <s v="FRAFR4GP1672Y 2021EUR"/>
    <x v="4"/>
    <n v="279036"/>
    <s v="COMPAGNIE MADRANGE"/>
    <s v="FR4GP1672"/>
    <s v="Y 2021"/>
    <s v="EUR"/>
    <n v="375680.47"/>
    <n v="375680.47560000001"/>
    <n v="-5.6000000331550802E-3"/>
    <n v="375680.47"/>
    <n v="0"/>
    <x v="0"/>
    <m/>
    <m/>
    <m/>
    <m/>
    <s v="none"/>
    <m/>
    <m/>
    <m/>
    <x v="0"/>
    <m/>
    <x v="0"/>
  </r>
  <r>
    <s v="FRAFR4GP1347Y 2021EUR"/>
    <x v="4"/>
    <n v="80417"/>
    <s v="FRUITS ROUGES &amp; CO"/>
    <s v="FR4GP1347"/>
    <s v="Y 2021"/>
    <s v="EUR"/>
    <n v="3295.2"/>
    <n v="3295.2"/>
    <n v="0"/>
    <n v="3295.2"/>
    <n v="0"/>
    <x v="0"/>
    <m/>
    <m/>
    <m/>
    <m/>
    <s v="none"/>
    <m/>
    <m/>
    <m/>
    <x v="0"/>
    <m/>
    <x v="0"/>
  </r>
  <r>
    <s v="FRAFR4GP2721Y 2021EUR"/>
    <x v="4"/>
    <n v="332033"/>
    <s v="ENERGEM"/>
    <s v="FR4GP2721"/>
    <s v="Y 2021"/>
    <s v="EUR"/>
    <n v="25315.776000000002"/>
    <n v="25315.776000000002"/>
    <n v="0"/>
    <n v="25315.776000000002"/>
    <n v="0"/>
    <x v="0"/>
    <m/>
    <m/>
    <m/>
    <m/>
    <s v="none"/>
    <m/>
    <m/>
    <m/>
    <x v="0"/>
    <m/>
    <x v="0"/>
  </r>
  <r>
    <s v="FRA1187205423Q4 2021EUR"/>
    <x v="4"/>
    <n v="287065"/>
    <s v="VIVALTO"/>
    <n v="1187205423"/>
    <s v="Q4 2021"/>
    <s v="EUR"/>
    <n v="3084"/>
    <n v="3084"/>
    <n v="0"/>
    <n v="3084"/>
    <n v="0"/>
    <x v="0"/>
    <m/>
    <m/>
    <m/>
    <m/>
    <s v="none"/>
    <m/>
    <m/>
    <m/>
    <x v="0"/>
    <m/>
    <x v="0"/>
  </r>
  <r>
    <s v="FRAFR4GP1131Y 2021EUR"/>
    <x v="4"/>
    <n v="230139"/>
    <s v="TEREOS FRANCE"/>
    <s v="FR4GP1131"/>
    <s v="Y 2021"/>
    <s v="EUR"/>
    <n v="60855.734199999999"/>
    <n v="60855.734199999999"/>
    <n v="0"/>
    <n v="60855.734199999999"/>
    <n v="0"/>
    <x v="0"/>
    <m/>
    <m/>
    <m/>
    <m/>
    <s v="none"/>
    <s v="Produit"/>
    <s v="Thao"/>
    <s v="[TN] Rebates calculés à la main = Report"/>
    <x v="1"/>
    <m/>
    <x v="5"/>
  </r>
  <r>
    <s v="FRAFR4GP1090Y 2021EUR"/>
    <x v="4"/>
    <n v="80920"/>
    <s v="MARS PF FRANCE"/>
    <s v="FR4GP1090"/>
    <s v="Y 2021"/>
    <s v="EUR"/>
    <n v="3923.4250000000002"/>
    <n v="3923.4250000000002"/>
    <n v="4.5474735088646402E-13"/>
    <n v="3923.4250000000002"/>
    <n v="0"/>
    <x v="0"/>
    <m/>
    <m/>
    <m/>
    <m/>
    <s v="none"/>
    <s v="Produit"/>
    <s v="Thao"/>
    <s v="[TN] : Calcul à la main = Report : [(1 582,82 x 0,35 ) + (18 719,1x 0,18)] = 3 923,43"/>
    <x v="1"/>
    <m/>
    <x v="5"/>
  </r>
  <r>
    <s v="FRAFR4GP1702Y 2021EUR"/>
    <x v="4"/>
    <n v="288991"/>
    <s v="LES APICULTEURS ASSOCIES"/>
    <s v="FR4GP1702"/>
    <s v="Y 2021"/>
    <s v="EUR"/>
    <n v="1556.67"/>
    <n v="1556.6659999999999"/>
    <n v="4.0000000001327802E-3"/>
    <n v="1556.67"/>
    <n v="0"/>
    <x v="0"/>
    <m/>
    <m/>
    <m/>
    <m/>
    <s v="none"/>
    <m/>
    <m/>
    <m/>
    <x v="0"/>
    <m/>
    <x v="0"/>
  </r>
  <r>
    <s v="FRAFR4GP1077Y 2021EUR"/>
    <x v="4"/>
    <n v="55834"/>
    <s v="KREEK'S FRANCE ARACHIDES"/>
    <s v="FR4GP1077"/>
    <s v="Y 2021"/>
    <s v="EUR"/>
    <n v="7782.1"/>
    <n v="7782.0990000000002"/>
    <n v="1.0000000002037201E-3"/>
    <n v="7782.1"/>
    <n v="0"/>
    <x v="0"/>
    <m/>
    <m/>
    <m/>
    <m/>
    <s v="none"/>
    <m/>
    <m/>
    <m/>
    <x v="0"/>
    <m/>
    <x v="0"/>
  </r>
  <r>
    <s v="FRAFR4GP1271Y 2021EUR"/>
    <x v="4"/>
    <n v="43618"/>
    <s v="GEORGES MONIN"/>
    <s v="FR4GP1271"/>
    <s v="Y 2021"/>
    <s v="EUR"/>
    <n v="14575.84"/>
    <n v="14575.8431"/>
    <n v="-3.09999999990395E-3"/>
    <n v="14575.84"/>
    <n v="0"/>
    <x v="0"/>
    <m/>
    <m/>
    <m/>
    <m/>
    <s v="none"/>
    <m/>
    <m/>
    <m/>
    <x v="0"/>
    <m/>
    <x v="0"/>
  </r>
  <r>
    <s v="FRAFR2-22-1-040Q4 2021EUR"/>
    <x v="4"/>
    <n v="43618"/>
    <s v="GEORGES MONIN"/>
    <s v="FR2-22-1-040"/>
    <s v="Q4 2021"/>
    <s v="EUR"/>
    <n v="202.11"/>
    <n v="202.1103"/>
    <n v="-2.9999999998153699E-4"/>
    <n v="202.11"/>
    <n v="0"/>
    <x v="0"/>
    <m/>
    <m/>
    <m/>
    <m/>
    <s v="none"/>
    <m/>
    <m/>
    <m/>
    <x v="0"/>
    <m/>
    <x v="0"/>
  </r>
  <r>
    <s v="FRAFR4GP1018Y 2021EUR"/>
    <x v="4"/>
    <n v="45448"/>
    <s v="BARRY CALLEBAUT BELGIUM"/>
    <s v="FR4GP1018"/>
    <s v="Y 2021"/>
    <s v="EUR"/>
    <n v="6024"/>
    <n v="6024.0002999999997"/>
    <n v="-2.9999999969732E-4"/>
    <n v="6024"/>
    <n v="0"/>
    <x v="0"/>
    <m/>
    <m/>
    <m/>
    <m/>
    <s v="none"/>
    <s v="Produit"/>
    <s v="Thao"/>
    <s v="[TN] : Rebate calculé à la main = Facture. Rebate doublé dans le report et dans l'outil "/>
    <x v="2"/>
    <m/>
    <x v="0"/>
  </r>
  <r>
    <s v="FRAFR4GP1002Y 2021EUR"/>
    <x v="4"/>
    <n v="80461"/>
    <s v="ALTHO"/>
    <s v="FR4GP1002"/>
    <s v="Y 2021"/>
    <s v="EUR"/>
    <n v="4517.41"/>
    <n v="4517.4070000000002"/>
    <n v="2.9999999997016801E-3"/>
    <n v="4517.41"/>
    <n v="0"/>
    <x v="0"/>
    <m/>
    <m/>
    <m/>
    <m/>
    <s v="none"/>
    <m/>
    <m/>
    <m/>
    <x v="0"/>
    <m/>
    <x v="0"/>
  </r>
  <r>
    <s v="FRAFR4-21-6-083Y 2021EUR"/>
    <x v="4"/>
    <n v="358571"/>
    <s v="SAVE ENERGIES VERTES "/>
    <s v="FR4-21-6-083"/>
    <s v="Y 2021"/>
    <s v="EUR"/>
    <n v="249480.62400000001"/>
    <n v="249480.62400000001"/>
    <n v="0"/>
    <n v="249480.62400000001"/>
    <n v="0"/>
    <x v="0"/>
    <m/>
    <m/>
    <m/>
    <m/>
    <s v="none"/>
    <s v="Produit"/>
    <s v="Thao"/>
    <s v="[TN] Rebates calculés à la main = Report =&gt; La ligne est désormais en Valid dans l'analyse du 14 Avril"/>
    <x v="0"/>
    <m/>
    <x v="0"/>
  </r>
  <r>
    <s v="FRAFR4GP1703Y 2021EUR"/>
    <x v="4"/>
    <n v="294855"/>
    <s v="RED BULL FRANCE"/>
    <s v="FR4GP1703"/>
    <s v="Y 2021"/>
    <s v="EUR"/>
    <n v="26801.7"/>
    <n v="26801.7"/>
    <n v="0"/>
    <n v="26801.7"/>
    <n v="0"/>
    <x v="0"/>
    <m/>
    <m/>
    <m/>
    <m/>
    <s v="none"/>
    <m/>
    <m/>
    <m/>
    <x v="0"/>
    <m/>
    <x v="0"/>
  </r>
  <r>
    <s v="FRAFR4GP2758Y 2021EUR"/>
    <x v="4"/>
    <n v="339628"/>
    <s v="MONDIAL RELAY"/>
    <s v="FR4GP2758"/>
    <s v="Y 2021"/>
    <s v="EUR"/>
    <n v="125"/>
    <n v="125"/>
    <n v="0"/>
    <n v="125"/>
    <n v="0"/>
    <x v="0"/>
    <m/>
    <m/>
    <m/>
    <m/>
    <s v="none"/>
    <m/>
    <m/>
    <m/>
    <x v="0"/>
    <m/>
    <x v="0"/>
  </r>
  <r>
    <s v="FRAFR4GP2161Y 2021EUR"/>
    <x v="4"/>
    <n v="179309"/>
    <s v="ESSITY FRANCE"/>
    <s v="FR4GP2161"/>
    <s v="Y 2021"/>
    <s v="EUR"/>
    <n v="325953.84000000003"/>
    <n v="325953.84999999998"/>
    <n v="-9.9999999511055596E-3"/>
    <n v="325953.84000000003"/>
    <n v="0"/>
    <x v="0"/>
    <m/>
    <m/>
    <m/>
    <m/>
    <s v="none"/>
    <m/>
    <m/>
    <m/>
    <x v="0"/>
    <m/>
    <x v="0"/>
  </r>
  <r>
    <s v="FRAFR4GP2757Y 2021EUR"/>
    <x v="4"/>
    <n v="302429"/>
    <s v="CONQUERYOURDAY SAS"/>
    <s v="FR4GP2757"/>
    <s v="Y 2021"/>
    <s v="EUR"/>
    <n v="-4950"/>
    <m/>
    <n v="-4950"/>
    <m/>
    <n v="-4950"/>
    <x v="1"/>
    <s v="[74152]"/>
    <s v="[45800]"/>
    <s v="empty dcp and no adjustement"/>
    <s v="2022-05-01 01:21:20 +0200"/>
    <m/>
    <s v="Métier"/>
    <m/>
    <m/>
    <x v="0"/>
    <m/>
    <x v="0"/>
  </r>
  <r>
    <s v="FRAFR4-21-5-034Y 2021EUR"/>
    <x v="4"/>
    <n v="356839"/>
    <s v="CELLNEX FRANCE "/>
    <s v="FR4-21-5-034"/>
    <s v="Y 2021"/>
    <s v="EUR"/>
    <n v="7489.62"/>
    <n v="7489.6167999999998"/>
    <n v="3.2000000001062199E-3"/>
    <n v="7489.62"/>
    <n v="0"/>
    <x v="0"/>
    <m/>
    <m/>
    <m/>
    <m/>
    <s v="none"/>
    <m/>
    <m/>
    <m/>
    <x v="0"/>
    <m/>
    <x v="0"/>
  </r>
  <r>
    <s v="FRAFR3F1IB1067Y 2021EUR"/>
    <x v="4"/>
    <n v="116164"/>
    <s v="HEINEKEN ENTREPRISE"/>
    <s v="FR3F1IB1067"/>
    <s v="Y 2021"/>
    <s v="EUR"/>
    <n v="8658.7800000000007"/>
    <n v="8658.7800000000007"/>
    <n v="0"/>
    <n v="8658.7800000000007"/>
    <n v="0"/>
    <x v="0"/>
    <m/>
    <m/>
    <m/>
    <m/>
    <s v="none"/>
    <m/>
    <m/>
    <m/>
    <x v="0"/>
    <m/>
    <x v="0"/>
  </r>
  <r>
    <s v="FRAFR3MNSN1508Q0 2021EUR"/>
    <x v="4"/>
    <n v="116164"/>
    <s v="HEINEKEN ENTREPRISE"/>
    <s v="FR3MNSN1508"/>
    <s v="Q0 2021"/>
    <s v="EUR"/>
    <n v="38190.839999999997"/>
    <n v="38190.839999999997"/>
    <n v="0"/>
    <n v="38190.839999999997"/>
    <n v="0"/>
    <x v="0"/>
    <m/>
    <m/>
    <m/>
    <m/>
    <m/>
    <m/>
    <m/>
    <m/>
    <x v="0"/>
    <m/>
    <x v="0"/>
  </r>
  <r>
    <s v="FRAFR3MNSN1508Y 2021EUR"/>
    <x v="4"/>
    <n v="116164"/>
    <s v="HEINEKEN ENTREPRISE"/>
    <s v="FR3MNSN1508"/>
    <s v="Y 2021"/>
    <s v="EUR"/>
    <n v="977180.549999999"/>
    <n v="977180.55"/>
    <n v="-1.16415321826934E-10"/>
    <n v="977180.549999999"/>
    <n v="0"/>
    <x v="0"/>
    <m/>
    <m/>
    <m/>
    <m/>
    <s v="none"/>
    <s v="Produit"/>
    <s v="Thao"/>
    <s v="[TN] : Encore un cas avec la marque KYRIAD qui n'a plus d'hôtel dans A2S. Par conséquence ses CA ne rentrent pas dans le calcul dont (Bouteille + Presssion) = (3,27 x 115 + 33,92 x 141 ) = 5188,77 = L'Ecart"/>
    <x v="1"/>
    <s v="Helene"/>
    <x v="2"/>
  </r>
  <r>
    <s v="FRAFR3IS1506Y 2021EUR"/>
    <x v="4"/>
    <n v="116164"/>
    <s v="HEINEKEN ENTREPRISE"/>
    <s v="FR3IS1506"/>
    <s v="Y 2021"/>
    <s v="EUR"/>
    <n v="206561.93"/>
    <n v="206561.93"/>
    <n v="0"/>
    <n v="206561.93"/>
    <n v="0"/>
    <x v="0"/>
    <m/>
    <m/>
    <m/>
    <m/>
    <s v="none"/>
    <m/>
    <m/>
    <m/>
    <x v="0"/>
    <m/>
    <x v="0"/>
  </r>
  <r>
    <s v="FRAFR3PSMG1671Y 2021EUR"/>
    <x v="4"/>
    <n v="116164"/>
    <s v="HEINEKEN ENTREPRISE"/>
    <s v="FR3PSMG1671"/>
    <s v="Y 2021"/>
    <s v="EUR"/>
    <n v="71452.039999999994"/>
    <n v="71452.039999999994"/>
    <n v="0"/>
    <n v="71452.039999999994"/>
    <n v="0"/>
    <x v="0"/>
    <m/>
    <m/>
    <m/>
    <m/>
    <s v="none"/>
    <m/>
    <m/>
    <m/>
    <x v="0"/>
    <m/>
    <x v="0"/>
  </r>
  <r>
    <s v="FRAFR3NGF1519Y 2021EUR"/>
    <x v="4"/>
    <n v="116164"/>
    <s v="HEINEKEN ENTREPRISE"/>
    <s v="FR3NGF1519"/>
    <s v="Y 2021"/>
    <s v="EUR"/>
    <n v="88848"/>
    <n v="88848"/>
    <n v="0"/>
    <n v="88848"/>
    <n v="0"/>
    <x v="0"/>
    <m/>
    <m/>
    <m/>
    <m/>
    <s v="none"/>
    <m/>
    <m/>
    <m/>
    <x v="0"/>
    <m/>
    <x v="0"/>
  </r>
  <r>
    <s v="FRAFR4GP1068Y 2021EUR"/>
    <x v="4"/>
    <n v="116164"/>
    <s v="HEINEKEN ENTREPRISE"/>
    <s v="FR4GP1068"/>
    <s v="Y 2021"/>
    <s v="EUR"/>
    <n v="64343.292000000001"/>
    <n v="64343.292000000001"/>
    <n v="0"/>
    <n v="64343.292000000001"/>
    <n v="0"/>
    <x v="0"/>
    <m/>
    <m/>
    <m/>
    <m/>
    <s v="none"/>
    <s v="Produit"/>
    <s v="Thao"/>
    <s v="[CM] Encore un cas avec la marque KYRIAD qui n'a plus d'hôtel dans A2S. Par conséquence ses CA ne rentrent pas dans le calcul "/>
    <x v="1"/>
    <s v="Helene"/>
    <x v="2"/>
  </r>
  <r>
    <s v="FRAFR4-21-6-082Y 2021EUR"/>
    <x v="4"/>
    <n v="343952"/>
    <s v="SAVE FACTEUR 4"/>
    <s v="FR4-21-6-082"/>
    <s v="Y 2021"/>
    <s v="EUR"/>
    <n v="317155.92"/>
    <n v="317155.92359999998"/>
    <n v="-3.5999999963678398E-3"/>
    <n v="317155.92"/>
    <n v="0"/>
    <x v="0"/>
    <m/>
    <m/>
    <m/>
    <m/>
    <s v="none"/>
    <m/>
    <m/>
    <m/>
    <x v="0"/>
    <m/>
    <x v="0"/>
  </r>
  <r>
    <s v="FRAFR4GP1782Y 2021EUR"/>
    <x v="4"/>
    <n v="96791"/>
    <s v="NOVANDIE "/>
    <s v="FR4GP1782"/>
    <s v="Y 2021"/>
    <s v="EUR"/>
    <n v="39439.707199999997"/>
    <n v="39439.707199999997"/>
    <n v="0"/>
    <n v="39439.707199999997"/>
    <n v="0"/>
    <x v="0"/>
    <m/>
    <m/>
    <m/>
    <m/>
    <s v="none"/>
    <m/>
    <m/>
    <m/>
    <x v="0"/>
    <m/>
    <x v="0"/>
  </r>
  <r>
    <s v="FRAFR4GP2591Y 2021EUR"/>
    <x v="4"/>
    <n v="201514"/>
    <s v="SMC - YUCALL"/>
    <s v="FR4GP2591"/>
    <s v="Y 2021"/>
    <s v="EUR"/>
    <n v="2393.59"/>
    <n v="2393.5864999999999"/>
    <n v="3.50000000025829E-3"/>
    <n v="2393.59"/>
    <n v="0"/>
    <x v="0"/>
    <m/>
    <m/>
    <m/>
    <m/>
    <s v="none"/>
    <m/>
    <m/>
    <m/>
    <x v="0"/>
    <m/>
    <x v="0"/>
  </r>
  <r>
    <s v="FRAFR4GP2645Y 2021EUR"/>
    <x v="4"/>
    <n v="45902"/>
    <s v="MING FAI ENTREPRISE INTERNATIONAL CO"/>
    <s v="FR4GP2645"/>
    <s v="Y 2021"/>
    <s v="EUR"/>
    <n v="28868.11"/>
    <n v="28868.111499999999"/>
    <n v="-1.4999999984865999E-3"/>
    <n v="28868.11"/>
    <n v="0"/>
    <x v="0"/>
    <m/>
    <m/>
    <m/>
    <m/>
    <s v="none"/>
    <m/>
    <m/>
    <m/>
    <x v="0"/>
    <m/>
    <x v="0"/>
  </r>
  <r>
    <s v="FRAFR4GP1122Y 2021EUR"/>
    <x v="4"/>
    <n v="80414"/>
    <s v="LAITERIES HUBERT TRIBALLAT (RIANS)"/>
    <s v="FR4GP1122"/>
    <s v="Y 2021"/>
    <s v="EUR"/>
    <n v="8170.12"/>
    <n v="8170.1214"/>
    <n v="-1.4000000001033099E-3"/>
    <n v="8170.12"/>
    <n v="0"/>
    <x v="0"/>
    <m/>
    <m/>
    <m/>
    <m/>
    <s v="none"/>
    <m/>
    <m/>
    <m/>
    <x v="0"/>
    <m/>
    <x v="0"/>
  </r>
  <r>
    <s v="FRAFR4GP2374Q0 2021EUR"/>
    <x v="4"/>
    <n v="46431"/>
    <s v="KONICA MINOLTA BUSINESS SOLUTIONS"/>
    <s v="FR4GP2374"/>
    <s v="Q0 2021"/>
    <s v="EUR"/>
    <n v="107.5"/>
    <n v="107.5"/>
    <n v="0"/>
    <n v="107.5"/>
    <n v="0"/>
    <x v="0"/>
    <m/>
    <m/>
    <m/>
    <m/>
    <s v="none"/>
    <m/>
    <m/>
    <m/>
    <x v="0"/>
    <m/>
    <x v="0"/>
  </r>
  <r>
    <s v="FRAFR4GP2374Y 2021EUR"/>
    <x v="4"/>
    <n v="46431"/>
    <s v="KONICA MINOLTA BUSINESS SOLUTIONS"/>
    <s v="FR4GP2374"/>
    <s v="Y 2021"/>
    <s v="EUR"/>
    <n v="29368.2"/>
    <n v="29368.2"/>
    <n v="0"/>
    <n v="29368.2"/>
    <n v="0"/>
    <x v="0"/>
    <m/>
    <m/>
    <m/>
    <m/>
    <s v="none"/>
    <m/>
    <m/>
    <m/>
    <x v="0"/>
    <m/>
    <x v="0"/>
  </r>
  <r>
    <s v="FRAFR3-21-2-100-NY 2021EUR"/>
    <x v="4"/>
    <n v="30592"/>
    <s v="IHSC International Hotel Supply Company"/>
    <s v="FR3-21-2-100-N"/>
    <s v="Y 2021"/>
    <s v="EUR"/>
    <n v="10866.09"/>
    <n v="10866.09"/>
    <n v="0"/>
    <n v="10866.09"/>
    <n v="0"/>
    <x v="0"/>
    <m/>
    <m/>
    <m/>
    <m/>
    <s v="none"/>
    <m/>
    <m/>
    <m/>
    <x v="0"/>
    <m/>
    <x v="0"/>
  </r>
  <r>
    <s v="FRAFR4GP1698Y 2021EUR"/>
    <x v="4"/>
    <n v="296654"/>
    <s v="VITAMONT"/>
    <s v="FR4GP1698"/>
    <s v="Y 2021"/>
    <s v="EUR"/>
    <n v="2956.42"/>
    <n v="2956.42"/>
    <n v="0"/>
    <n v="2956.42"/>
    <n v="0"/>
    <x v="0"/>
    <m/>
    <m/>
    <m/>
    <m/>
    <s v="none"/>
    <m/>
    <m/>
    <m/>
    <x v="0"/>
    <m/>
    <x v="0"/>
  </r>
  <r>
    <s v="FRAFR4GP1699Y 2021EUR"/>
    <x v="4"/>
    <n v="297546"/>
    <s v="SAINT MAMET"/>
    <s v="FR4GP1699"/>
    <s v="Y 2021"/>
    <s v="EUR"/>
    <n v="14031.73"/>
    <n v="14031.7317"/>
    <n v="-1.70000000071013E-3"/>
    <n v="14031.73"/>
    <n v="0"/>
    <x v="0"/>
    <m/>
    <m/>
    <m/>
    <m/>
    <s v="none"/>
    <m/>
    <m/>
    <m/>
    <x v="0"/>
    <m/>
    <x v="0"/>
  </r>
  <r>
    <s v="FRAFR3IISNSNM1779Y 2021EUR"/>
    <x v="4"/>
    <n v="347886"/>
    <s v="ODEVIE"/>
    <s v="FR3IISNSNM1779"/>
    <s v="Y 2021"/>
    <s v="EUR"/>
    <n v="472.11"/>
    <n v="472.11040000000003"/>
    <n v="-4.0000000001327803E-4"/>
    <n v="472.11"/>
    <n v="0"/>
    <x v="0"/>
    <m/>
    <m/>
    <m/>
    <m/>
    <s v="none"/>
    <m/>
    <m/>
    <m/>
    <x v="0"/>
    <m/>
    <x v="0"/>
  </r>
  <r>
    <s v="FRAFR4-21-1-027Y 2021EUR"/>
    <x v="4"/>
    <n v="59998"/>
    <s v="NESTLE FRANCE"/>
    <s v="FR4-21-1-027"/>
    <s v="Y 2021"/>
    <s v="EUR"/>
    <n v="91778.42"/>
    <n v="91778.424199999994"/>
    <n v="-4.1999999957624797E-3"/>
    <n v="91778.42"/>
    <n v="0"/>
    <x v="0"/>
    <m/>
    <m/>
    <m/>
    <m/>
    <s v="none"/>
    <s v="Produit"/>
    <s v="Thao"/>
    <s v="[TN] : Rebate calculé à la main = Facture. Rebate faux dans la participation  : https://astoresuite.com/declarative_campaign_participations/edit/66668 : 956 025,25 x 9,6% = 91 778,42 alors que dans la participation = 90 778,84"/>
    <x v="2"/>
    <m/>
    <x v="0"/>
  </r>
  <r>
    <s v="FRAFR4GP2708Y 2021EUR"/>
    <x v="4"/>
    <n v="59998"/>
    <s v="NESTLE FRANCE"/>
    <s v="FR4GP2708"/>
    <s v="Y 2021"/>
    <s v="EUR"/>
    <n v="25722.05"/>
    <n v="25722.047200000001"/>
    <n v="2.79999999838764E-3"/>
    <n v="25722.05"/>
    <n v="0"/>
    <x v="0"/>
    <m/>
    <m/>
    <m/>
    <m/>
    <s v="none"/>
    <s v="Produit"/>
    <s v="Thao"/>
    <s v="[TN] : Rebate calculé faux dans la participation , mais c'est OK après la régéne le template : https://astoresuite.com/declarative_campaign_participations/edit/66668 : mon calcul à la main  : 267 937,99 x 9,6 % = 25 722,05 € = Facture . RAS"/>
    <x v="3"/>
    <s v="Thao"/>
    <x v="0"/>
  </r>
  <r>
    <s v="FRAFR3F1IB1098Y 2021EUR"/>
    <x v="4"/>
    <n v="59998"/>
    <s v="NESTLE FRANCE"/>
    <s v="FR3F1IB1098"/>
    <s v="Y 2021"/>
    <s v="EUR"/>
    <n v="4688"/>
    <n v="4687.9994999999999"/>
    <n v="5.0000000010186297E-4"/>
    <n v="4688"/>
    <n v="0"/>
    <x v="0"/>
    <m/>
    <m/>
    <m/>
    <m/>
    <s v="none"/>
    <m/>
    <m/>
    <m/>
    <x v="0"/>
    <m/>
    <x v="0"/>
  </r>
  <r>
    <s v="FRAFR4GP1270Y 2021EUR"/>
    <x v="4"/>
    <n v="57497"/>
    <s v="LAUBADE ET DOMAINES ASSOCIES (L.E.D.A)"/>
    <s v="FR4GP1270"/>
    <s v="Y 2021"/>
    <s v="EUR"/>
    <n v="1111.6199999999999"/>
    <n v="1111.6152"/>
    <n v="4.7999999999319698E-3"/>
    <n v="1111.6199999999999"/>
    <n v="0"/>
    <x v="0"/>
    <m/>
    <m/>
    <m/>
    <m/>
    <s v="none"/>
    <m/>
    <m/>
    <m/>
    <x v="0"/>
    <m/>
    <x v="0"/>
  </r>
  <r>
    <s v="FRAFR4GP2764Y 2021EUR"/>
    <x v="4"/>
    <n v="326646"/>
    <s v="ECONOCOM INFOGERANCE SYSTEMES"/>
    <s v="FR4GP2764"/>
    <s v="Y 2021"/>
    <s v="EUR"/>
    <n v="175422.79"/>
    <n v="175422.7929"/>
    <n v="-2.89999999222345E-3"/>
    <n v="175422.79"/>
    <n v="0"/>
    <x v="0"/>
    <m/>
    <m/>
    <m/>
    <m/>
    <s v="none"/>
    <m/>
    <m/>
    <m/>
    <x v="0"/>
    <m/>
    <x v="0"/>
  </r>
  <r>
    <s v="FRAFR4GP2440Y 2021EUR"/>
    <x v="4"/>
    <n v="56369"/>
    <s v="ECONOCOM FRANCE"/>
    <s v="FR4GP2440"/>
    <s v="Y 2021"/>
    <s v="EUR"/>
    <n v="30261.78"/>
    <n v="30261.779299999998"/>
    <n v="7.00000000506406E-4"/>
    <n v="30261.78"/>
    <n v="0"/>
    <x v="0"/>
    <m/>
    <m/>
    <m/>
    <m/>
    <s v="none"/>
    <m/>
    <m/>
    <m/>
    <x v="0"/>
    <m/>
    <x v="0"/>
  </r>
  <r>
    <s v="FRAFR4GP2450Y 2021EUR"/>
    <x v="4"/>
    <n v="44647"/>
    <s v="ARIUS"/>
    <s v="FR4GP2450"/>
    <s v="Y 2021"/>
    <s v="EUR"/>
    <n v="5963.03"/>
    <n v="5963.0281000000004"/>
    <n v="1.8999999992956799E-3"/>
    <n v="5963.03"/>
    <n v="0"/>
    <x v="0"/>
    <m/>
    <m/>
    <m/>
    <m/>
    <s v="none"/>
    <m/>
    <m/>
    <m/>
    <x v="0"/>
    <m/>
    <x v="0"/>
  </r>
  <r>
    <s v="FRAFR4GP1750Y 2021EUR"/>
    <x v="4"/>
    <n v="115328"/>
    <s v="SAS VALADE"/>
    <s v="FR4GP1750"/>
    <s v="Y 2021"/>
    <s v="EUR"/>
    <n v="18042.853500000001"/>
    <n v="18042.853500000001"/>
    <n v="0"/>
    <n v="18042.853500000001"/>
    <n v="0"/>
    <x v="0"/>
    <m/>
    <m/>
    <m/>
    <m/>
    <s v="none"/>
    <m/>
    <m/>
    <m/>
    <x v="0"/>
    <m/>
    <x v="0"/>
  </r>
  <r>
    <s v="FRAFR4GP1458Y 2021EUR"/>
    <x v="4"/>
    <n v="110634"/>
    <s v="MICHEL ET AUGUSTIN"/>
    <s v="FR4GP1458"/>
    <s v="Y 2021"/>
    <s v="EUR"/>
    <n v="1241.98"/>
    <n v="1241.9835"/>
    <n v="-3.5000000000309198E-3"/>
    <n v="1241.98"/>
    <n v="0"/>
    <x v="0"/>
    <m/>
    <m/>
    <m/>
    <m/>
    <s v="none"/>
    <m/>
    <m/>
    <m/>
    <x v="0"/>
    <m/>
    <x v="0"/>
  </r>
  <r>
    <s v="FRAFR4GP1312Y 2021EUR"/>
    <x v="4"/>
    <n v="185579"/>
    <s v="PATISSERIES GOURMANDES"/>
    <s v="FR4GP1312"/>
    <s v="Y 2021"/>
    <s v="EUR"/>
    <n v="11516.56"/>
    <n v="11516.56"/>
    <n v="0"/>
    <n v="11516.56"/>
    <n v="0"/>
    <x v="0"/>
    <m/>
    <m/>
    <m/>
    <m/>
    <s v="none"/>
    <m/>
    <m/>
    <m/>
    <x v="0"/>
    <m/>
    <x v="0"/>
  </r>
  <r>
    <s v="FRAFR4GP1045Y 2021EUR"/>
    <x v="4"/>
    <n v="115147"/>
    <s v="MC CORMICK FRANCE"/>
    <s v="FR4GP1045"/>
    <s v="Y 2021"/>
    <s v="EUR"/>
    <n v="9243.2199999999993"/>
    <n v="9243.2178999999996"/>
    <n v="2.0999999997002301E-3"/>
    <n v="9243.2199999999993"/>
    <n v="0"/>
    <x v="0"/>
    <m/>
    <m/>
    <m/>
    <m/>
    <s v="none"/>
    <m/>
    <m/>
    <m/>
    <x v="0"/>
    <m/>
    <x v="0"/>
  </r>
  <r>
    <s v="FRAFR4GP1713Y 2021EUR"/>
    <x v="4"/>
    <n v="287972"/>
    <s v="LA ROUMANIERE AVEPH ESAT"/>
    <s v="FR4GP1713"/>
    <s v="Y 2021"/>
    <s v="EUR"/>
    <n v="6546.27"/>
    <n v="6546.2740000000003"/>
    <n v="-3.9999999999054099E-3"/>
    <n v="6546.27"/>
    <n v="0"/>
    <x v="0"/>
    <m/>
    <m/>
    <m/>
    <m/>
    <s v="none"/>
    <m/>
    <m/>
    <m/>
    <x v="0"/>
    <m/>
    <x v="0"/>
  </r>
  <r>
    <s v="FRAFR4GP1073Y 2021EUR"/>
    <x v="4"/>
    <n v="95240"/>
    <s v="KELLOGG'S PRODUITS ALIMENTAIRES"/>
    <s v="FR4GP1073"/>
    <s v="Y 2021"/>
    <s v="EUR"/>
    <n v="118620.273"/>
    <n v="118620.273"/>
    <n v="0"/>
    <n v="118620.273"/>
    <n v="0"/>
    <x v="0"/>
    <m/>
    <m/>
    <m/>
    <m/>
    <s v="none"/>
    <m/>
    <m/>
    <m/>
    <x v="0"/>
    <m/>
    <x v="0"/>
  </r>
  <r>
    <s v="FRAFR4GP1091Y 2021EUR"/>
    <x v="4"/>
    <n v="49822"/>
    <s v="FAMILLE MICHAUD APICULTEURS"/>
    <s v="FR4GP1091"/>
    <s v="Y 2021"/>
    <s v="EUR"/>
    <n v="96800.99"/>
    <n v="96800.99"/>
    <n v="0"/>
    <n v="96800.99"/>
    <n v="0"/>
    <x v="0"/>
    <m/>
    <m/>
    <m/>
    <m/>
    <s v="none"/>
    <m/>
    <m/>
    <m/>
    <x v="0"/>
    <m/>
    <x v="0"/>
  </r>
  <r>
    <s v="FRAFR4GP1462Y 2021EUR"/>
    <x v="4"/>
    <n v="118351"/>
    <s v="ETABLISSEMENT FAVRICHON ET VIGNON"/>
    <s v="FR4GP1462"/>
    <s v="Y 2021"/>
    <s v="EUR"/>
    <n v="10215"/>
    <n v="10215"/>
    <n v="0"/>
    <n v="10215"/>
    <n v="0"/>
    <x v="0"/>
    <m/>
    <m/>
    <m/>
    <m/>
    <s v="none"/>
    <m/>
    <m/>
    <m/>
    <x v="0"/>
    <m/>
    <x v="0"/>
  </r>
  <r>
    <s v="FRAFR3ISNSNM1507Y 2021EUR"/>
    <x v="4"/>
    <n v="184804"/>
    <s v="BROWN FORMAN"/>
    <s v="FR3ISNSNM1507"/>
    <s v="Y 2021"/>
    <s v="EUR"/>
    <n v="9582.7800000000007"/>
    <n v="9582.7831999999999"/>
    <n v="-3.1999999991967299E-3"/>
    <n v="9582.7800000000007"/>
    <n v="0"/>
    <x v="0"/>
    <m/>
    <m/>
    <m/>
    <m/>
    <s v="invoice"/>
    <s v="Produit"/>
    <s v="Sarah"/>
    <s v="[SB]Le calcul à la main donne une valeur de 9582,78. Il existe deux services dans ce contrat (10% et 9.1%) et dans les assiettes il y a des exclusions sur certaines marques. ID participation 67198_x000a_[SP] : il y a avait 2 avoirs qui annulent les2 premières factures et 2 nouvelles factures j'ai validé; nouvelles factures seront dans la compil le 23/05. "/>
    <x v="2"/>
    <s v="Sophie P"/>
    <x v="0"/>
  </r>
  <r>
    <s v="FRAFR3MGPS1510Y 2021EUR"/>
    <x v="4"/>
    <n v="184804"/>
    <s v="BROWN FORMAN"/>
    <s v="FR3MGPS1510"/>
    <s v="Y 2021"/>
    <s v="EUR"/>
    <n v="1758.85"/>
    <n v="1758.8503000000001"/>
    <n v="-3.0000000015206703E-4"/>
    <n v="1758.85"/>
    <n v="0"/>
    <x v="0"/>
    <m/>
    <m/>
    <m/>
    <m/>
    <s v="invoice"/>
    <s v="Produit"/>
    <s v="Sarah"/>
    <s v="[SB] IL n'y a pas de rebate calculé . Pourtant il existe deux services dans ce contrat (10% et 9.1%) avec des inclusions de marques ayant du CA. ID participation 67198_x000a_[SP] : il y a avait 2 avoirs qui annulent les2 premières factures et 2 nouvelles factures j'ai validé, nouvelles factures seront dans la compil le 23/05. "/>
    <x v="2"/>
    <s v="Sophie P"/>
    <x v="0"/>
  </r>
  <r>
    <s v="FRAFR4-21-1-039-GPY 2021EUR"/>
    <x v="4"/>
    <n v="357150"/>
    <s v="BORGES TRAMIER"/>
    <s v="FR4-21-1-039-GP"/>
    <s v="Y 2021"/>
    <s v="EUR"/>
    <n v="13440.7754"/>
    <n v="13440.7755"/>
    <n v="-9.9999999292776906E-5"/>
    <n v="13440.7754"/>
    <n v="0"/>
    <x v="0"/>
    <m/>
    <m/>
    <m/>
    <m/>
    <s v="none"/>
    <m/>
    <m/>
    <m/>
    <x v="0"/>
    <m/>
    <x v="0"/>
  </r>
  <r>
    <s v="FRAFR4GP1365Y 2021EUR"/>
    <x v="4"/>
    <n v="80857"/>
    <s v="BARILLA FRANCE"/>
    <s v="FR4GP1365"/>
    <s v="Y 2021"/>
    <s v="EUR"/>
    <n v="96154.06"/>
    <n v="96154.063500000004"/>
    <n v="-3.5000000061700099E-3"/>
    <n v="96154.06"/>
    <n v="0"/>
    <x v="0"/>
    <m/>
    <m/>
    <m/>
    <m/>
    <s v="none"/>
    <m/>
    <m/>
    <m/>
    <x v="0"/>
    <m/>
    <x v="0"/>
  </r>
  <r>
    <s v="FRAFR3NSNM1775Y 2021EUR"/>
    <x v="4"/>
    <n v="115384"/>
    <s v="S.A.E.M.E(SA DES EAUX MINERALES D'EVIAN)"/>
    <s v="FR3NSNM1775"/>
    <s v="Y 2021"/>
    <s v="EUR"/>
    <n v="1424993.7279999999"/>
    <n v="1424993.7279999999"/>
    <n v="0"/>
    <n v="1424993.7279999999"/>
    <n v="0"/>
    <x v="0"/>
    <m/>
    <m/>
    <m/>
    <m/>
    <s v="none"/>
    <m/>
    <m/>
    <m/>
    <x v="0"/>
    <m/>
    <x v="0"/>
  </r>
  <r>
    <s v="FRAFR3IIBIS1774Y 2021EUR"/>
    <x v="4"/>
    <n v="115384"/>
    <s v="S.A.E.M.E(SA DES EAUX MINERALES D'EVIAN)"/>
    <s v="FR3IIBIS1774"/>
    <s v="Y 2021"/>
    <s v="EUR"/>
    <n v="536851.47600000002"/>
    <n v="536851.47600000002"/>
    <n v="0"/>
    <n v="536851.47600000002"/>
    <n v="0"/>
    <x v="0"/>
    <m/>
    <m/>
    <m/>
    <m/>
    <s v="none"/>
    <m/>
    <m/>
    <m/>
    <x v="0"/>
    <m/>
    <x v="0"/>
  </r>
  <r>
    <s v="FRAFR3SPMG1776Y 2021EUR"/>
    <x v="4"/>
    <n v="115384"/>
    <s v="S.A.E.M.E(SA DES EAUX MINERALES D'EVIAN)"/>
    <s v="FR3SPMG1776"/>
    <s v="Y 2021"/>
    <s v="EUR"/>
    <n v="385316.16"/>
    <n v="385316.16"/>
    <n v="0"/>
    <n v="385316.16"/>
    <n v="0"/>
    <x v="0"/>
    <m/>
    <m/>
    <m/>
    <m/>
    <s v="none"/>
    <m/>
    <m/>
    <m/>
    <x v="0"/>
    <m/>
    <x v="0"/>
  </r>
  <r>
    <s v="FRAFR3F11779Y 2021EUR"/>
    <x v="4"/>
    <n v="115384"/>
    <s v="S.A.E.M.E(SA DES EAUX MINERALES D'EVIAN)"/>
    <s v="FR3F11779"/>
    <s v="Y 2021"/>
    <s v="EUR"/>
    <n v="15127.704"/>
    <n v="15127.704"/>
    <n v="0"/>
    <n v="15127.704"/>
    <n v="0"/>
    <x v="0"/>
    <m/>
    <m/>
    <m/>
    <m/>
    <s v="none"/>
    <m/>
    <m/>
    <m/>
    <x v="0"/>
    <m/>
    <x v="0"/>
  </r>
  <r>
    <s v="FRAFR3PART1777Y 2021EUR"/>
    <x v="4"/>
    <n v="115384"/>
    <s v="S.A.E.M.E(SA DES EAUX MINERALES D'EVIAN)"/>
    <s v="FR3PART1777"/>
    <s v="Y 2021"/>
    <s v="EUR"/>
    <n v="58166.151599999997"/>
    <n v="58166.151599999997"/>
    <n v="0"/>
    <n v="58166.151599999997"/>
    <n v="0"/>
    <x v="0"/>
    <m/>
    <m/>
    <m/>
    <m/>
    <s v="none"/>
    <m/>
    <m/>
    <m/>
    <x v="0"/>
    <m/>
    <x v="0"/>
  </r>
  <r>
    <s v="FRAFR3NGF1778Y 2021EUR"/>
    <x v="4"/>
    <n v="115384"/>
    <s v="S.A.E.M.E(SA DES EAUX MINERALES D'EVIAN)"/>
    <s v="FR3NGF1778"/>
    <s v="Y 2021"/>
    <s v="EUR"/>
    <n v="27926.3946"/>
    <n v="27926.3946"/>
    <n v="0"/>
    <n v="27926.3946"/>
    <n v="0"/>
    <x v="0"/>
    <m/>
    <m/>
    <m/>
    <m/>
    <s v="none"/>
    <m/>
    <m/>
    <m/>
    <x v="0"/>
    <m/>
    <x v="0"/>
  </r>
  <r>
    <s v="FRAFR4GP2252Y 2021EUR"/>
    <x v="4"/>
    <n v="45106"/>
    <s v="RECOCASH"/>
    <s v="FR4GP2252"/>
    <s v="Y 2021"/>
    <s v="EUR"/>
    <n v="745.42"/>
    <n v="745.41809999999998"/>
    <n v="1.8999999999778001E-3"/>
    <n v="745.42"/>
    <n v="0"/>
    <x v="0"/>
    <m/>
    <m/>
    <m/>
    <m/>
    <s v="none"/>
    <m/>
    <m/>
    <m/>
    <x v="0"/>
    <m/>
    <x v="0"/>
  </r>
  <r>
    <s v="FRAFR4GP2696Y 2021EUR"/>
    <x v="4"/>
    <n v="261180"/>
    <s v="ZENPARK"/>
    <s v="FR4GP2696"/>
    <s v="Y 2021"/>
    <s v="EUR"/>
    <n v="3040.74"/>
    <n v="3040.7413999999999"/>
    <n v="-1.4000000001033099E-3"/>
    <n v="3040.74"/>
    <n v="0"/>
    <x v="0"/>
    <m/>
    <m/>
    <m/>
    <m/>
    <s v="none"/>
    <m/>
    <m/>
    <m/>
    <x v="0"/>
    <m/>
    <x v="0"/>
  </r>
  <r>
    <s v="FRAFR4GP2705Y 2021EUR"/>
    <x v="4"/>
    <n v="243671"/>
    <s v="ALLOMATCH"/>
    <s v="FR4GP2705"/>
    <s v="Y 2021"/>
    <s v="EUR"/>
    <n v="762.66"/>
    <n v="762.65700000000004"/>
    <n v="2.9999999999290499E-3"/>
    <n v="762.66"/>
    <n v="0"/>
    <x v="0"/>
    <m/>
    <m/>
    <m/>
    <m/>
    <s v="none"/>
    <m/>
    <m/>
    <m/>
    <x v="0"/>
    <m/>
    <x v="0"/>
  </r>
  <r>
    <s v="FRAFR4GP1109Y 2021EUR"/>
    <x v="4"/>
    <n v="115414"/>
    <s v="ORANGINA SCHWEPPES"/>
    <s v="FR4GP1109"/>
    <s v="Y 2021"/>
    <s v="EUR"/>
    <n v="2132.4"/>
    <n v="2132.4"/>
    <n v="0"/>
    <n v="2132.4"/>
    <n v="0"/>
    <x v="0"/>
    <m/>
    <m/>
    <m/>
    <m/>
    <s v="none"/>
    <m/>
    <m/>
    <m/>
    <x v="0"/>
    <m/>
    <x v="0"/>
  </r>
  <r>
    <s v="FRAFR3NGF1566Y 2021EUR"/>
    <x v="4"/>
    <n v="115414"/>
    <s v="ORANGINA SCHWEPPES"/>
    <s v="FR3NGF1566"/>
    <s v="Y 2021"/>
    <s v="EUR"/>
    <n v="11555.621800000001"/>
    <n v="11555.621800000001"/>
    <n v="0"/>
    <n v="11555.621800000001"/>
    <n v="0"/>
    <x v="0"/>
    <m/>
    <m/>
    <m/>
    <m/>
    <s v="none"/>
    <m/>
    <m/>
    <m/>
    <x v="0"/>
    <m/>
    <x v="0"/>
  </r>
  <r>
    <s v="FRAFR3IIS1564Y 2021EUR"/>
    <x v="4"/>
    <n v="115414"/>
    <s v="ORANGINA SCHWEPPES"/>
    <s v="FR3IIS1564"/>
    <s v="Y 2021"/>
    <s v="EUR"/>
    <n v="43856.239800000003"/>
    <n v="43856.239800000003"/>
    <n v="0"/>
    <n v="43856.239800000003"/>
    <n v="0"/>
    <x v="0"/>
    <m/>
    <m/>
    <m/>
    <m/>
    <s v="none"/>
    <m/>
    <m/>
    <m/>
    <x v="0"/>
    <m/>
    <x v="0"/>
  </r>
  <r>
    <s v="FRAFR3SPMG1563Y 2021EUR"/>
    <x v="4"/>
    <n v="115414"/>
    <s v="ORANGINA SCHWEPPES"/>
    <s v="FR3SPMG1563"/>
    <s v="Y 2021"/>
    <s v="EUR"/>
    <n v="16891.754400000002"/>
    <n v="16891.754400000002"/>
    <n v="0"/>
    <n v="16891.754400000002"/>
    <n v="0"/>
    <x v="0"/>
    <m/>
    <m/>
    <m/>
    <m/>
    <s v="none"/>
    <m/>
    <m/>
    <m/>
    <x v="0"/>
    <m/>
    <x v="0"/>
  </r>
  <r>
    <s v="FRAFR3NSNM1565Y 2021EUR"/>
    <x v="4"/>
    <n v="115414"/>
    <s v="ORANGINA SCHWEPPES"/>
    <s v="FR3NSNM1565"/>
    <s v="Y 2021"/>
    <s v="EUR"/>
    <n v="108295.6072"/>
    <n v="107746.1372"/>
    <n v="549.47000000000105"/>
    <n v="107746.1372"/>
    <n v="549.47000000000105"/>
    <x v="1"/>
    <s v="[66855]"/>
    <s v="[45565]"/>
    <s v="rebate present"/>
    <s v="2022-05-01 00:52:43 +0200"/>
    <s v="none"/>
    <s v="Produit"/>
    <s v="Thao"/>
    <s v="[TN] : Calcul à la main sur les marques de l'assiète = Facture _x000a_Volume marques Schweppes / Oasis : 433 149 x 0,03 = 12 994,47_x000a_Volumes totaux de la ste Orangina Schweppes : 156 229,84 x 0,58 = 90 613,31_x000a_Volume  Orangina : 133 938 x 0,035 = 4 687,83_x000a_=&gt; total rebate = 108 295,61 = Facture"/>
    <x v="2"/>
    <m/>
    <x v="0"/>
  </r>
  <r>
    <s v="FRAFR3IB1562Y 2021EUR"/>
    <x v="4"/>
    <n v="115414"/>
    <s v="ORANGINA SCHWEPPES"/>
    <s v="FR3IB1562"/>
    <s v="Y 2021"/>
    <s v="EUR"/>
    <n v="19185"/>
    <n v="19185"/>
    <n v="0"/>
    <n v="19185"/>
    <n v="0"/>
    <x v="0"/>
    <m/>
    <m/>
    <m/>
    <m/>
    <s v="none"/>
    <m/>
    <m/>
    <m/>
    <x v="0"/>
    <m/>
    <x v="0"/>
  </r>
  <r>
    <s v="FRAFR3F11561Y 2021EUR"/>
    <x v="4"/>
    <n v="115414"/>
    <s v="ORANGINA SCHWEPPES"/>
    <s v="FR3F11561"/>
    <s v="Y 2021"/>
    <s v="EUR"/>
    <n v="12302.4"/>
    <n v="12302.4"/>
    <n v="0"/>
    <n v="12302.4"/>
    <n v="0"/>
    <x v="0"/>
    <m/>
    <m/>
    <m/>
    <m/>
    <s v="none"/>
    <m/>
    <m/>
    <m/>
    <x v="0"/>
    <m/>
    <x v="0"/>
  </r>
  <r>
    <s v="FRAFR4GP1127Y 2021EUR"/>
    <x v="4"/>
    <n v="58384"/>
    <s v="ROUGIE BIZAC INTERNATIONAL - EURALIS GASTRONOMIE"/>
    <s v="FR4GP1127"/>
    <s v="Y 2021"/>
    <s v="EUR"/>
    <n v="38212.269999999997"/>
    <n v="38212.270199999999"/>
    <n v="-2.00000002223532E-4"/>
    <n v="38212.269999999997"/>
    <n v="0"/>
    <x v="0"/>
    <m/>
    <m/>
    <m/>
    <m/>
    <s v="none"/>
    <m/>
    <m/>
    <m/>
    <x v="0"/>
    <m/>
    <x v="0"/>
  </r>
  <r>
    <s v="FRAFR4GP1463Y 2021EUR"/>
    <x v="4"/>
    <n v="118354"/>
    <s v="SAVENCIA FROMAGE &amp; DAIRY FOODSERVICE"/>
    <s v="FR4GP1463"/>
    <s v="Y 2021"/>
    <s v="EUR"/>
    <n v="54765.130299999997"/>
    <n v="54765.031000000003"/>
    <n v="9.9299999994400395E-2"/>
    <n v="54765.130299999997"/>
    <n v="0"/>
    <x v="0"/>
    <m/>
    <m/>
    <m/>
    <m/>
    <s v="none"/>
    <m/>
    <m/>
    <m/>
    <x v="0"/>
    <m/>
    <x v="0"/>
  </r>
  <r>
    <s v="FRAFR4GP1290newY 2021EUR"/>
    <x v="4"/>
    <n v="358966"/>
    <s v="HJ HEINZ DISTRIBUTION"/>
    <s v="FR4GP1290new"/>
    <s v="Y 2021"/>
    <s v="EUR"/>
    <n v="48657.56"/>
    <n v="48657.559000000001"/>
    <n v="9.9999999656574801E-4"/>
    <n v="48657.56"/>
    <n v="0"/>
    <x v="0"/>
    <m/>
    <m/>
    <m/>
    <m/>
    <s v="none"/>
    <m/>
    <m/>
    <m/>
    <x v="0"/>
    <m/>
    <x v="0"/>
  </r>
  <r>
    <s v="FRAFR4GP1003-Y 2021EUR"/>
    <x v="4"/>
    <n v="343870"/>
    <s v="CARGILL NV"/>
    <s v="FR4GP1003-"/>
    <s v="Y 2021"/>
    <s v="EUR"/>
    <n v="55751.974499999997"/>
    <n v="55751.974300000002"/>
    <n v="1.9999999494757501E-4"/>
    <n v="55751.974499999997"/>
    <n v="0"/>
    <x v="0"/>
    <m/>
    <m/>
    <m/>
    <m/>
    <s v="none"/>
    <m/>
    <m/>
    <m/>
    <x v="0"/>
    <m/>
    <x v="0"/>
  </r>
  <r>
    <s v="FRAFR4GP1522Y 2021EUR"/>
    <x v="4"/>
    <n v="55525"/>
    <s v="SEGAFREDO ZANETTI"/>
    <s v="FR4GP1522"/>
    <s v="Y 2021"/>
    <s v="EUR"/>
    <n v="268709"/>
    <n v="268709"/>
    <n v="0"/>
    <n v="268709"/>
    <n v="0"/>
    <x v="0"/>
    <m/>
    <m/>
    <m/>
    <m/>
    <s v="none"/>
    <m/>
    <m/>
    <m/>
    <x v="0"/>
    <m/>
    <x v="0"/>
  </r>
  <r>
    <s v="FRAFR4-21-5-061Y 2021EUR"/>
    <x v="4"/>
    <n v="357629"/>
    <s v="ON TOWER FRANCE"/>
    <s v="FR4-21-5-061"/>
    <s v="Y 2021"/>
    <s v="EUR"/>
    <n v="17739.900000000001"/>
    <n v="17739.896000000001"/>
    <n v="4.0000000008149003E-3"/>
    <n v="17739.900000000001"/>
    <n v="0"/>
    <x v="0"/>
    <m/>
    <m/>
    <m/>
    <m/>
    <s v="none"/>
    <m/>
    <m/>
    <m/>
    <x v="0"/>
    <m/>
    <x v="0"/>
  </r>
  <r>
    <s v="FRAFR4GP2763Y 2021EUR"/>
    <x v="4"/>
    <n v="70524"/>
    <s v="HOPSCOTCH SYSTEME EUROPE LTD"/>
    <s v="FR4GP2763"/>
    <s v="Y 2021"/>
    <s v="EUR"/>
    <n v="1758.52"/>
    <n v="1758.5154"/>
    <n v="4.5999999999821696E-3"/>
    <n v="1758.52"/>
    <n v="0"/>
    <x v="0"/>
    <m/>
    <m/>
    <m/>
    <m/>
    <s v="none"/>
    <s v="Produit"/>
    <s v="Thao"/>
    <s v="[TN] : Calcul à la main = Report : https://astoresuite.com/declarative_campaign_participations/edit/84192 _x000a_29 999,01 x 1% + 29 999,01 X 1,5% + 50 427 x 2% = 1758,52_x000a_Autre remarque côté contrat : vu les noms des sous-services il semble que ça soit un service avec plusieurs ranges de conditions de CA, mais en vrai c'est des conditions simples -&gt; Normal ? https://astoresuite.com/contracts/show/34783"/>
    <x v="1"/>
    <m/>
    <x v="5"/>
  </r>
  <r>
    <s v="FRAFR4GP2348Y 2021EUR"/>
    <x v="4"/>
    <n v="79868"/>
    <s v="FREE MOBILE"/>
    <s v="FR4GP2348"/>
    <s v="Y 2021"/>
    <s v="EUR"/>
    <n v="12572.34"/>
    <n v="12572.342500000001"/>
    <n v="-2.5000000005093101E-3"/>
    <n v="12572.34"/>
    <n v="0"/>
    <x v="0"/>
    <m/>
    <m/>
    <m/>
    <m/>
    <s v="none"/>
    <m/>
    <m/>
    <m/>
    <x v="0"/>
    <m/>
    <x v="0"/>
  </r>
  <r>
    <s v="FRAFR4GP1403-Y 2021EUR"/>
    <x v="4"/>
    <n v="317154"/>
    <s v="FOOD N'JOY SA"/>
    <s v="FR4GP1403-"/>
    <s v="Y 2021"/>
    <s v="EUR"/>
    <n v="1181.52"/>
    <n v="1181.52"/>
    <n v="0"/>
    <n v="1181.52"/>
    <n v="0"/>
    <x v="0"/>
    <m/>
    <m/>
    <m/>
    <m/>
    <s v="none"/>
    <m/>
    <m/>
    <m/>
    <x v="0"/>
    <m/>
    <x v="0"/>
  </r>
  <r>
    <s v="FRAFR4-21-1-016Y 2021EUR"/>
    <x v="4"/>
    <n v="356286"/>
    <s v="POMONE"/>
    <s v="FR4-21-1-016"/>
    <s v="Y 2021"/>
    <s v="EUR"/>
    <n v="5534.12"/>
    <n v="5534.12"/>
    <n v="0"/>
    <n v="5534.12"/>
    <n v="0"/>
    <x v="0"/>
    <m/>
    <m/>
    <m/>
    <m/>
    <s v="none"/>
    <m/>
    <m/>
    <m/>
    <x v="0"/>
    <m/>
    <x v="0"/>
  </r>
  <r>
    <s v="FRAFR4GP2660Y 2021EUR"/>
    <x v="4"/>
    <n v="269393"/>
    <s v="MITSUBISHI ELECTRIC EUROPE BV"/>
    <s v="FR4GP2660"/>
    <s v="Y 2021"/>
    <s v="EUR"/>
    <n v="5785.93"/>
    <n v="5785.9335000000001"/>
    <n v="-3.49999999980354E-3"/>
    <n v="5785.93"/>
    <n v="0"/>
    <x v="0"/>
    <m/>
    <m/>
    <m/>
    <m/>
    <s v="none"/>
    <m/>
    <m/>
    <m/>
    <x v="0"/>
    <m/>
    <x v="0"/>
  </r>
  <r>
    <s v="FRAFR4GP2613Y 2021EUR"/>
    <x v="4"/>
    <n v="23890"/>
    <s v="MEIKO MASCHINENBAU GMBH &amp; CO KG"/>
    <s v="FR4GP2613"/>
    <s v="Y 2021"/>
    <s v="EUR"/>
    <n v="25846.1"/>
    <n v="25846.0965"/>
    <n v="3.4999999988940501E-3"/>
    <n v="25846.1"/>
    <n v="0"/>
    <x v="0"/>
    <m/>
    <m/>
    <m/>
    <m/>
    <s v="none"/>
    <m/>
    <m/>
    <m/>
    <x v="0"/>
    <m/>
    <x v="0"/>
  </r>
  <r>
    <s v="FRAFR4GP2545Y 2021EUR"/>
    <x v="4"/>
    <n v="207701"/>
    <s v="DAIKIN AIRCONDITIONING FRANCE"/>
    <s v="FR4GP2545"/>
    <s v="Y 2021"/>
    <s v="EUR"/>
    <n v="21605.18"/>
    <n v="21605.18"/>
    <n v="0"/>
    <n v="21605.18"/>
    <n v="0"/>
    <x v="0"/>
    <m/>
    <m/>
    <m/>
    <m/>
    <s v="none"/>
    <m/>
    <m/>
    <m/>
    <x v="0"/>
    <m/>
    <x v="0"/>
  </r>
  <r>
    <s v="FRAFR4-21-1-045Q0 2021EUR"/>
    <x v="4"/>
    <n v="80859"/>
    <s v="BRASSERIE KRONENBOURG"/>
    <s v="FR4-21-1-045"/>
    <s v="Q0 2021"/>
    <s v="EUR"/>
    <n v="54"/>
    <m/>
    <n v="54"/>
    <m/>
    <n v="54"/>
    <x v="1"/>
    <s v="[]"/>
    <s v="[]"/>
    <m/>
    <m/>
    <m/>
    <s v="Produit"/>
    <s v="Thao"/>
    <s v="[TN] : Pas d'ajustement Q0 trouvé pour ce fournisseur. Il a un seul ajust mais sur Y 2020 https://astoresuite.com/adjustements/edit/18878_x000a_[CM] Déclaratif rechargé, besoin de faire passer l'ajustement sur Y 2020 et non Q0 2021"/>
    <x v="2"/>
    <m/>
    <x v="7"/>
  </r>
  <r>
    <s v="FRAFR4-21-1-045Y 2021EUR"/>
    <x v="4"/>
    <n v="80859"/>
    <s v="BRASSERIE KRONENBOURG"/>
    <s v="FR4-21-1-045"/>
    <s v="Y 2021"/>
    <s v="EUR"/>
    <n v="46969.36"/>
    <n v="46969.36"/>
    <n v="0"/>
    <n v="46969.36"/>
    <n v="0"/>
    <x v="0"/>
    <m/>
    <m/>
    <m/>
    <m/>
    <s v="none"/>
    <m/>
    <m/>
    <m/>
    <x v="0"/>
    <m/>
    <x v="0"/>
  </r>
  <r>
    <s v="FRAFR3-21-1-054-IY 2021EUR"/>
    <x v="4"/>
    <n v="80859"/>
    <s v="BRASSERIE KRONENBOURG"/>
    <s v="FR3-21-1-054-I"/>
    <s v="Y 2021"/>
    <s v="EUR"/>
    <n v="576489.06000000006"/>
    <n v="576489.06000000006"/>
    <n v="0"/>
    <n v="576489.06000000006"/>
    <n v="0"/>
    <x v="0"/>
    <m/>
    <m/>
    <m/>
    <m/>
    <s v="none"/>
    <m/>
    <m/>
    <m/>
    <x v="0"/>
    <m/>
    <x v="0"/>
  </r>
  <r>
    <s v="FRAFR3-21-1-048-NGFY 2021EUR"/>
    <x v="4"/>
    <n v="80859"/>
    <s v="BRASSERIE KRONENBOURG"/>
    <s v="FR3-21-1-048-NGF"/>
    <s v="Y 2021"/>
    <s v="EUR"/>
    <n v="61781.25"/>
    <n v="61781.25"/>
    <n v="0"/>
    <n v="61781.25"/>
    <n v="0"/>
    <x v="0"/>
    <m/>
    <m/>
    <m/>
    <m/>
    <s v="none"/>
    <m/>
    <m/>
    <m/>
    <x v="0"/>
    <m/>
    <x v="0"/>
  </r>
  <r>
    <s v="FRAFR3-21-1-047-MMGNSOFNSPULNSQ0 2021EUR"/>
    <x v="4"/>
    <n v="80859"/>
    <s v="BRASSERIE KRONENBOURG"/>
    <s v="FR3-21-1-047-MMGNSOFNSPULNS"/>
    <s v="Q0 2021"/>
    <s v="EUR"/>
    <n v="3482.52"/>
    <m/>
    <n v="3482.52"/>
    <m/>
    <n v="3482.52"/>
    <x v="1"/>
    <s v="[]"/>
    <s v="[]"/>
    <m/>
    <m/>
    <m/>
    <s v="Produit"/>
    <s v="Thao"/>
    <s v="[TN] : Pas d'ajustement Q0 trouvé pour ce fournisseur. Il a un seul ajust mais sur Y 2020 https://astoresuite.com/adjustements/edit/18878_x000a_[CM] Déclaratif rechargé, besoin de faire passer l'ajustement sur Y 2020 et non Q0 2021"/>
    <x v="2"/>
    <m/>
    <x v="7"/>
  </r>
  <r>
    <s v="FRAFR3-21-1-047-MMGNSOFNSPULNSY 2021EUR"/>
    <x v="4"/>
    <n v="80859"/>
    <s v="BRASSERIE KRONENBOURG"/>
    <s v="FR3-21-1-047-MMGNSOFNSPULNS"/>
    <s v="Y 2021"/>
    <s v="EUR"/>
    <n v="57374.7"/>
    <n v="57374.7"/>
    <n v="0"/>
    <n v="57374.7"/>
    <n v="0"/>
    <x v="0"/>
    <m/>
    <m/>
    <m/>
    <m/>
    <s v="none"/>
    <m/>
    <m/>
    <m/>
    <x v="0"/>
    <m/>
    <x v="0"/>
  </r>
  <r>
    <s v="FRAFR4GP2644Y 2021EUR"/>
    <x v="4"/>
    <n v="45134"/>
    <s v="ADA FRANCE"/>
    <s v="FR4GP2644"/>
    <s v="Y 2021"/>
    <s v="EUR"/>
    <n v="9839.77"/>
    <n v="9839.768"/>
    <n v="2.0000000004074502E-3"/>
    <n v="9839.77"/>
    <n v="0"/>
    <x v="0"/>
    <m/>
    <m/>
    <m/>
    <m/>
    <s v="none"/>
    <m/>
    <m/>
    <m/>
    <x v="0"/>
    <m/>
    <x v="0"/>
  </r>
  <r>
    <s v="FRAFR4GP2784Q0 2021EUR"/>
    <x v="4"/>
    <n v="79782"/>
    <s v="AUTOMOBILES CITROEN"/>
    <s v="FR4GP2784"/>
    <s v="Q0 2021"/>
    <s v="EUR"/>
    <n v="33900"/>
    <n v="33900"/>
    <n v="0"/>
    <n v="33900"/>
    <n v="0"/>
    <x v="0"/>
    <m/>
    <m/>
    <m/>
    <m/>
    <s v="none"/>
    <m/>
    <m/>
    <m/>
    <x v="0"/>
    <m/>
    <x v="0"/>
  </r>
  <r>
    <s v="FRAFR4GP2784Y 2021EUR"/>
    <x v="4"/>
    <n v="79782"/>
    <s v="AUTOMOBILES CITROEN"/>
    <s v="FR4GP2784"/>
    <s v="Y 2021"/>
    <s v="EUR"/>
    <n v="16350"/>
    <n v="16350"/>
    <n v="0"/>
    <n v="16350"/>
    <n v="0"/>
    <x v="0"/>
    <m/>
    <m/>
    <m/>
    <m/>
    <s v="none"/>
    <m/>
    <m/>
    <m/>
    <x v="0"/>
    <m/>
    <x v="0"/>
  </r>
  <r>
    <s v="FRA212811577Q0 2021EUR"/>
    <x v="4"/>
    <n v="61812"/>
    <s v="IRIDIS"/>
    <n v="212811577"/>
    <s v="Q0 2021"/>
    <s v="EUR"/>
    <n v="280.48"/>
    <n v="280.48"/>
    <n v="0"/>
    <n v="280.48"/>
    <n v="0"/>
    <x v="0"/>
    <m/>
    <m/>
    <m/>
    <m/>
    <s v="none"/>
    <m/>
    <m/>
    <m/>
    <x v="0"/>
    <m/>
    <x v="0"/>
  </r>
  <r>
    <s v="FRA212811577Q1 2021EUR"/>
    <x v="4"/>
    <n v="61812"/>
    <s v="IRIDIS"/>
    <n v="212811577"/>
    <s v="Q1 2021"/>
    <s v="EUR"/>
    <n v="916.92"/>
    <n v="916.91679999999997"/>
    <n v="3.19999999999254E-3"/>
    <n v="916.92"/>
    <n v="0"/>
    <x v="0"/>
    <m/>
    <m/>
    <m/>
    <m/>
    <s v="none"/>
    <m/>
    <m/>
    <m/>
    <x v="0"/>
    <m/>
    <x v="0"/>
  </r>
  <r>
    <s v="FRA1180605751Q1 2021EUR"/>
    <x v="4"/>
    <n v="267487"/>
    <s v="PRONATURA"/>
    <n v="1180605751"/>
    <s v="Q1 2021"/>
    <s v="EUR"/>
    <n v="227.4"/>
    <n v="227.4"/>
    <n v="0"/>
    <n v="227.4"/>
    <n v="0"/>
    <x v="0"/>
    <m/>
    <m/>
    <m/>
    <m/>
    <s v="none"/>
    <m/>
    <m/>
    <m/>
    <x v="0"/>
    <m/>
    <x v="0"/>
  </r>
  <r>
    <s v="FRA1180605751Q2 2021EUR"/>
    <x v="4"/>
    <n v="267487"/>
    <s v="PRONATURA"/>
    <n v="1180605751"/>
    <s v="Q2 2021"/>
    <s v="EUR"/>
    <n v="582.12"/>
    <n v="582.12"/>
    <n v="0"/>
    <n v="582.12"/>
    <n v="0"/>
    <x v="0"/>
    <m/>
    <m/>
    <m/>
    <m/>
    <s v="none"/>
    <m/>
    <m/>
    <m/>
    <x v="0"/>
    <m/>
    <x v="0"/>
  </r>
  <r>
    <s v="FRA1180605751Q3 2021EUR"/>
    <x v="4"/>
    <n v="267487"/>
    <s v="PRONATURA"/>
    <n v="1180605751"/>
    <s v="Q3 2021"/>
    <s v="EUR"/>
    <n v="681.72"/>
    <n v="681.72"/>
    <n v="0"/>
    <n v="681.72"/>
    <n v="0"/>
    <x v="0"/>
    <m/>
    <m/>
    <m/>
    <m/>
    <s v="none"/>
    <m/>
    <m/>
    <m/>
    <x v="0"/>
    <m/>
    <x v="0"/>
  </r>
  <r>
    <s v="FRA1180605751Q4 2021EUR"/>
    <x v="4"/>
    <n v="267487"/>
    <s v="PRONATURA"/>
    <n v="1180605751"/>
    <s v="Q4 2021"/>
    <s v="EUR"/>
    <n v="202.24"/>
    <n v="202.24"/>
    <n v="0"/>
    <n v="202.24"/>
    <n v="0"/>
    <x v="0"/>
    <m/>
    <m/>
    <m/>
    <m/>
    <s v="none"/>
    <m/>
    <m/>
    <m/>
    <x v="0"/>
    <m/>
    <x v="0"/>
  </r>
  <r>
    <s v="FRAFR3NM1637Y 2021EUR"/>
    <x v="4"/>
    <n v="232509"/>
    <s v="MONDELEZ FRANCE SAS"/>
    <s v="FR3NM1637"/>
    <s v="Y 2021"/>
    <s v="EUR"/>
    <n v="3406.5"/>
    <n v="3406.5"/>
    <n v="0"/>
    <n v="3406.5"/>
    <n v="0"/>
    <x v="0"/>
    <m/>
    <m/>
    <m/>
    <m/>
    <s v="none"/>
    <m/>
    <m/>
    <m/>
    <x v="0"/>
    <m/>
    <x v="0"/>
  </r>
  <r>
    <s v="FRAFR4GP1368Y 2021EUR"/>
    <x v="4"/>
    <n v="232509"/>
    <s v="MONDELEZ FRANCE SAS"/>
    <s v="FR4GP1368"/>
    <s v="Y 2021"/>
    <s v="EUR"/>
    <n v="16673.759399999999"/>
    <n v="16673.759399999999"/>
    <n v="0"/>
    <n v="16673.759399999999"/>
    <n v="0"/>
    <x v="0"/>
    <m/>
    <m/>
    <m/>
    <m/>
    <s v="none"/>
    <m/>
    <m/>
    <m/>
    <x v="0"/>
    <m/>
    <x v="0"/>
  </r>
  <r>
    <s v="FRAFR4GP1501Y 2021EUR"/>
    <x v="4"/>
    <n v="281340"/>
    <s v="ABCD NUTRITION"/>
    <s v="FR4GP1501"/>
    <s v="Y 2021"/>
    <s v="EUR"/>
    <n v="23598.799999999999"/>
    <n v="23598.7958"/>
    <n v="4.1999999994004602E-3"/>
    <n v="23598.799999999999"/>
    <n v="0"/>
    <x v="0"/>
    <m/>
    <m/>
    <m/>
    <m/>
    <s v="none"/>
    <m/>
    <m/>
    <m/>
    <x v="0"/>
    <m/>
    <x v="0"/>
  </r>
  <r>
    <s v="FRAFR4GP1753Y 2021EUR"/>
    <x v="4"/>
    <n v="347891"/>
    <s v="OLGA (ex. TRIBALLAT NOYAL)"/>
    <s v="FR4GP1753"/>
    <s v="Y 2021"/>
    <s v="EUR"/>
    <n v="652.27"/>
    <n v="652.26700000000005"/>
    <n v="2.9999999999290499E-3"/>
    <n v="652.27"/>
    <n v="0"/>
    <x v="0"/>
    <m/>
    <m/>
    <m/>
    <m/>
    <s v="none"/>
    <m/>
    <m/>
    <m/>
    <x v="0"/>
    <m/>
    <x v="0"/>
  </r>
  <r>
    <s v="FRAFR4GP2647Y 2021EUR"/>
    <x v="4"/>
    <n v="58255"/>
    <s v="ELECTROLUX PROFESSIONNEL"/>
    <s v="FR4GP2647"/>
    <s v="Y 2021"/>
    <s v="EUR"/>
    <n v="86612.55"/>
    <n v="86612.55"/>
    <n v="0"/>
    <n v="86612.55"/>
    <n v="0"/>
    <x v="0"/>
    <m/>
    <m/>
    <m/>
    <m/>
    <s v="none"/>
    <m/>
    <m/>
    <m/>
    <x v="0"/>
    <m/>
    <x v="0"/>
  </r>
  <r>
    <s v="FRAFR4GP1343Y 2021EUR"/>
    <x v="4"/>
    <n v="80408"/>
    <s v="OVOTEAM"/>
    <s v="FR4GP1343"/>
    <s v="Y 2021"/>
    <s v="EUR"/>
    <n v="136217.8659"/>
    <n v="136217.8659"/>
    <n v="0"/>
    <n v="136217.8659"/>
    <n v="0"/>
    <x v="0"/>
    <m/>
    <m/>
    <m/>
    <m/>
    <s v="none"/>
    <m/>
    <m/>
    <m/>
    <x v="0"/>
    <m/>
    <x v="0"/>
  </r>
  <r>
    <s v="FRA2200906558Q4 2021EUR"/>
    <x v="4"/>
    <n v="71260"/>
    <s v="DOCAPOSTE "/>
    <n v="2200906558"/>
    <s v="Q4 2021"/>
    <s v="EUR"/>
    <n v="3280"/>
    <n v="3280"/>
    <n v="0"/>
    <n v="3280"/>
    <n v="0"/>
    <x v="0"/>
    <m/>
    <m/>
    <m/>
    <m/>
    <s v="none"/>
    <m/>
    <m/>
    <m/>
    <x v="0"/>
    <m/>
    <x v="0"/>
  </r>
  <r>
    <s v="FRAFR4-21-1-072Y 2021EUR"/>
    <x v="4"/>
    <n v="43530"/>
    <s v="UNILEVER FRANCE"/>
    <s v="FR4-21-1-072"/>
    <s v="Y 2021"/>
    <s v="EUR"/>
    <n v="27634.9"/>
    <n v="27634.893599999999"/>
    <n v="6.4000000020314404E-3"/>
    <n v="27634.9"/>
    <n v="0"/>
    <x v="0"/>
    <m/>
    <m/>
    <m/>
    <m/>
    <s v="none"/>
    <m/>
    <m/>
    <m/>
    <x v="0"/>
    <m/>
    <x v="0"/>
  </r>
  <r>
    <s v="FRAFR4-21-1-071Y 2021EUR"/>
    <x v="4"/>
    <n v="43530"/>
    <s v="UNILEVER FRANCE"/>
    <s v="FR4-21-1-071"/>
    <s v="Y 2021"/>
    <s v="EUR"/>
    <n v="45588.89"/>
    <n v="45588.892399999997"/>
    <n v="-2.39999999757856E-3"/>
    <n v="45588.89"/>
    <n v="0"/>
    <x v="0"/>
    <m/>
    <m/>
    <m/>
    <m/>
    <s v="none"/>
    <m/>
    <m/>
    <m/>
    <x v="0"/>
    <m/>
    <x v="0"/>
  </r>
  <r>
    <s v="FRA2207206607Q0 2021EUR"/>
    <x v="4"/>
    <n v="46392"/>
    <s v="GEOPERSPECTIVES"/>
    <n v="2207206607"/>
    <s v="Q0 2021"/>
    <s v="EUR"/>
    <n v="156"/>
    <n v="156"/>
    <n v="0"/>
    <n v="156"/>
    <n v="0"/>
    <x v="0"/>
    <m/>
    <m/>
    <m/>
    <m/>
    <s v="none"/>
    <m/>
    <m/>
    <m/>
    <x v="0"/>
    <m/>
    <x v="0"/>
  </r>
  <r>
    <s v="FRA2120721972Q0 2021EUR"/>
    <x v="4"/>
    <n v="97139"/>
    <s v="ELAN"/>
    <n v="2120721972"/>
    <s v="Q0 2021"/>
    <s v="EUR"/>
    <n v="1032"/>
    <n v="1032"/>
    <n v="0"/>
    <n v="1032"/>
    <n v="0"/>
    <x v="0"/>
    <m/>
    <m/>
    <m/>
    <m/>
    <s v="none"/>
    <m/>
    <m/>
    <m/>
    <x v="0"/>
    <m/>
    <x v="0"/>
  </r>
  <r>
    <s v="FRA1190506045Q0 2021EUR"/>
    <x v="4"/>
    <n v="321982"/>
    <s v="CAVE DE TAIN L'HERMITAGE"/>
    <n v="1190506045"/>
    <s v="Q0 2021"/>
    <s v="EUR"/>
    <n v="48.93"/>
    <n v="48.93"/>
    <n v="0"/>
    <n v="48.93"/>
    <n v="0"/>
    <x v="0"/>
    <m/>
    <m/>
    <m/>
    <m/>
    <s v="none"/>
    <m/>
    <m/>
    <m/>
    <x v="0"/>
    <m/>
    <x v="0"/>
  </r>
  <r>
    <s v="FRAFR4GP1426Y 2021EUR"/>
    <x v="4"/>
    <n v="115777"/>
    <s v="SAINT MICHEL BISCUITS"/>
    <s v="FR4GP1426"/>
    <s v="Y 2021"/>
    <s v="EUR"/>
    <n v="18322.09"/>
    <n v="18322.075000000001"/>
    <n v="1.4999999999417901E-2"/>
    <n v="18322.09"/>
    <n v="0"/>
    <x v="0"/>
    <m/>
    <m/>
    <m/>
    <m/>
    <s v="none"/>
    <m/>
    <m/>
    <m/>
    <x v="0"/>
    <m/>
    <x v="0"/>
  </r>
  <r>
    <s v="FRAFR4GP1594Y 2021EUR"/>
    <x v="4"/>
    <n v="115777"/>
    <s v="SAINT MICHEL BISCUITS"/>
    <s v="FR4GP1594"/>
    <s v="Y 2021"/>
    <s v="EUR"/>
    <n v="48056.160000000003"/>
    <n v="48056.160000000003"/>
    <n v="0"/>
    <n v="48056.160000000003"/>
    <n v="0"/>
    <x v="0"/>
    <m/>
    <m/>
    <m/>
    <m/>
    <s v="none"/>
    <m/>
    <m/>
    <m/>
    <x v="0"/>
    <m/>
    <x v="0"/>
  </r>
  <r>
    <s v="FRAFR3-21-1-063-IBF1Y 2021EUR"/>
    <x v="4"/>
    <n v="56684"/>
    <s v="COCA COLA EUROPEAN PARTNERS FRANCE"/>
    <s v="FR3-21-1-063-IBF1"/>
    <s v="Y 2021"/>
    <s v="EUR"/>
    <n v="45268.194600000003"/>
    <n v="45268.194600000003"/>
    <n v="0"/>
    <n v="45268.194600000003"/>
    <n v="0"/>
    <x v="0"/>
    <m/>
    <m/>
    <m/>
    <m/>
    <s v="none"/>
    <m/>
    <m/>
    <m/>
    <x v="0"/>
    <m/>
    <x v="0"/>
  </r>
  <r>
    <s v="FRAFR3-21-1-064-NGFY 2021EUR"/>
    <x v="4"/>
    <n v="56684"/>
    <s v="COCA COLA EUROPEAN PARTNERS FRANCE"/>
    <s v="FR3-21-1-064-NGF"/>
    <s v="Y 2021"/>
    <s v="EUR"/>
    <n v="12491.269200000001"/>
    <n v="12491.269200000001"/>
    <n v="0"/>
    <n v="12491.269200000001"/>
    <n v="0"/>
    <x v="0"/>
    <m/>
    <m/>
    <m/>
    <m/>
    <s v="none"/>
    <m/>
    <m/>
    <m/>
    <x v="0"/>
    <m/>
    <x v="0"/>
  </r>
  <r>
    <s v="FRAFR3-21-1-068 PARTENAIRESY 2021EUR"/>
    <x v="4"/>
    <n v="56684"/>
    <s v="COCA COLA EUROPEAN PARTNERS FRANCE"/>
    <s v="FR3-21-1-068 PARTENAIRES"/>
    <s v="Y 2021"/>
    <s v="EUR"/>
    <n v="14773.2981"/>
    <n v="14773.2981"/>
    <n v="0"/>
    <n v="14773.2981"/>
    <n v="0"/>
    <x v="0"/>
    <m/>
    <m/>
    <m/>
    <m/>
    <s v="none"/>
    <m/>
    <m/>
    <m/>
    <x v="0"/>
    <m/>
    <x v="0"/>
  </r>
  <r>
    <s v="FRAFR3-21-1-065-IMISNNSY 2021EUR"/>
    <x v="4"/>
    <n v="56684"/>
    <s v="COCA COLA EUROPEAN PARTNERS FRANCE"/>
    <s v="FR3-21-1-065-IMISNNS"/>
    <s v="Y 2021"/>
    <s v="EUR"/>
    <n v="189791.2377"/>
    <n v="189791.2377"/>
    <n v="0"/>
    <n v="189791.2377"/>
    <n v="0"/>
    <x v="0"/>
    <m/>
    <m/>
    <m/>
    <m/>
    <s v="none"/>
    <m/>
    <m/>
    <m/>
    <x v="0"/>
    <m/>
    <x v="0"/>
  </r>
  <r>
    <s v="FRAFR3-21-1-062-INDEVHO-Y 2021EUR"/>
    <x v="4"/>
    <n v="56684"/>
    <s v="COCA COLA EUROPEAN PARTNERS FRANCE"/>
    <s v="FR3-21-1-062-INDEVHO-"/>
    <s v="Y 2021"/>
    <s v="EUR"/>
    <n v="2832.3270000000002"/>
    <n v="2832.3270000000002"/>
    <n v="0"/>
    <n v="2832.3270000000002"/>
    <n v="0"/>
    <x v="0"/>
    <m/>
    <m/>
    <m/>
    <m/>
    <s v="none"/>
    <m/>
    <m/>
    <m/>
    <x v="0"/>
    <m/>
    <x v="0"/>
  </r>
  <r>
    <s v="FRAFR3-21-1-067-MGSOFPULY 2021EUR"/>
    <x v="4"/>
    <n v="56684"/>
    <s v="COCA COLA EUROPEAN PARTNERS FRANCE"/>
    <s v="FR3-21-1-067-MGSOFPUL"/>
    <s v="Y 2021"/>
    <s v="EUR"/>
    <n v="26121.268800000002"/>
    <n v="26121.268800000002"/>
    <n v="0"/>
    <n v="26121.268800000002"/>
    <n v="0"/>
    <x v="0"/>
    <m/>
    <m/>
    <m/>
    <m/>
    <s v="none"/>
    <m/>
    <m/>
    <m/>
    <x v="0"/>
    <m/>
    <x v="0"/>
  </r>
  <r>
    <s v="FRAFR4GP2725 MOBILEQ0 2021EUR"/>
    <x v="4"/>
    <n v="58281"/>
    <s v="BOUYGUES TELECOM"/>
    <s v="FR4GP2725 MOBILE"/>
    <s v="Q0 2021"/>
    <s v="EUR"/>
    <n v="-269.60000000000002"/>
    <n v="-269.60000000000002"/>
    <n v="-3.4106051316484799E-13"/>
    <n v="-269.60000000000002"/>
    <n v="0"/>
    <x v="0"/>
    <m/>
    <m/>
    <m/>
    <m/>
    <s v="none"/>
    <s v="Produit"/>
    <s v="Thao"/>
    <s v="[TN] : Calcul à la main = Report : - 1685 x 16% = -269,60 [HB] facturation de -15 120 € suite à une anomalie OK résolue le 17/05/22"/>
    <x v="1"/>
    <s v="Helene"/>
    <x v="7"/>
  </r>
  <r>
    <s v="FRAFR4GP2725 MOBILEY 2021EUR"/>
    <x v="4"/>
    <n v="58281"/>
    <s v="BOUYGUES TELECOM"/>
    <s v="FR4GP2725 MOBILE"/>
    <s v="Y 2021"/>
    <s v="EUR"/>
    <n v="241941.53"/>
    <n v="241941.5264"/>
    <n v="3.5999999963678398E-3"/>
    <n v="241941.53"/>
    <n v="0"/>
    <x v="0"/>
    <m/>
    <m/>
    <m/>
    <m/>
    <s v="none"/>
    <m/>
    <m/>
    <m/>
    <x v="0"/>
    <m/>
    <x v="0"/>
  </r>
  <r>
    <s v="FRAFR4GP2722 ANTENNESY 2021EUR"/>
    <x v="4"/>
    <n v="58281"/>
    <s v="BOUYGUES TELECOM"/>
    <s v="FR4GP2722 ANTENNES"/>
    <s v="Y 2021"/>
    <s v="EUR"/>
    <n v="6972.56"/>
    <n v="6972.5627999999997"/>
    <n v="-2.7999999992971399E-3"/>
    <n v="6972.56"/>
    <n v="0"/>
    <x v="0"/>
    <m/>
    <m/>
    <m/>
    <m/>
    <s v="none"/>
    <m/>
    <m/>
    <m/>
    <x v="0"/>
    <m/>
    <x v="0"/>
  </r>
  <r>
    <s v="FRAFR4GP2762 FIBREY 2021EUR"/>
    <x v="4"/>
    <n v="58281"/>
    <s v="BOUYGUES TELECOM"/>
    <s v="FR4GP2762 FIBRE"/>
    <s v="Y 2021"/>
    <s v="EUR"/>
    <n v="548.44000000000005"/>
    <n v="548.44039999999995"/>
    <n v="-3.9999999989959103E-4"/>
    <n v="548.44000000000005"/>
    <n v="0"/>
    <x v="0"/>
    <m/>
    <m/>
    <m/>
    <m/>
    <s v="none"/>
    <m/>
    <m/>
    <m/>
    <x v="0"/>
    <m/>
    <x v="0"/>
  </r>
  <r>
    <s v="FRAFR4GP1665Y 2021EUR"/>
    <x v="4"/>
    <n v="51397"/>
    <s v="LACAZE ENERGIES"/>
    <s v="FR4GP1665"/>
    <s v="Y 2021"/>
    <s v="EUR"/>
    <n v="1097.58"/>
    <n v="1097.58"/>
    <n v="0"/>
    <n v="1097.58"/>
    <n v="0"/>
    <x v="0"/>
    <m/>
    <m/>
    <m/>
    <m/>
    <s v="none"/>
    <m/>
    <m/>
    <m/>
    <x v="0"/>
    <m/>
    <x v="0"/>
  </r>
  <r>
    <s v="FRA1210308901Q4 2021EUR"/>
    <x v="4"/>
    <n v="356668"/>
    <s v="SO PREMYUM"/>
    <n v="1210308901"/>
    <s v="Q4 2021"/>
    <s v="EUR"/>
    <n v="3910.9"/>
    <n v="3910.9"/>
    <n v="0"/>
    <n v="3910.9"/>
    <n v="0"/>
    <x v="0"/>
    <m/>
    <m/>
    <m/>
    <m/>
    <s v="none"/>
    <m/>
    <m/>
    <m/>
    <x v="0"/>
    <m/>
    <x v="0"/>
  </r>
  <r>
    <s v="FRAFR4GP2287Y 2021EUR"/>
    <x v="4"/>
    <n v="43531"/>
    <s v="ARVAL SERVICE LEASE"/>
    <s v="FR4GP2287"/>
    <s v="Y 2021"/>
    <s v="EUR"/>
    <n v="40800"/>
    <n v="40800"/>
    <n v="0"/>
    <n v="40800"/>
    <n v="0"/>
    <x v="0"/>
    <m/>
    <m/>
    <m/>
    <m/>
    <s v="none"/>
    <m/>
    <m/>
    <m/>
    <x v="0"/>
    <m/>
    <x v="0"/>
  </r>
  <r>
    <s v="FRAFR4GP2144Y 2021EUR"/>
    <x v="4"/>
    <n v="47184"/>
    <s v="AYMING"/>
    <s v="FR4GP2144"/>
    <s v="Y 2021"/>
    <s v="EUR"/>
    <n v="3566.08"/>
    <n v="3566.08"/>
    <n v="0"/>
    <n v="3566.08"/>
    <n v="0"/>
    <x v="0"/>
    <m/>
    <m/>
    <m/>
    <m/>
    <s v="none"/>
    <m/>
    <m/>
    <m/>
    <x v="0"/>
    <m/>
    <x v="0"/>
  </r>
  <r>
    <s v="FRAFR4GP2752Y 2021EUR"/>
    <x v="4"/>
    <n v="45439"/>
    <s v="E.D.F. (ELECTRICITE DE FRANCE)"/>
    <s v="FR4GP2752"/>
    <s v="Y 2021"/>
    <s v="EUR"/>
    <n v="591185.34"/>
    <n v="591185.34"/>
    <n v="0"/>
    <n v="591185.34"/>
    <n v="0"/>
    <x v="0"/>
    <m/>
    <m/>
    <m/>
    <m/>
    <s v="none"/>
    <m/>
    <m/>
    <m/>
    <x v="0"/>
    <m/>
    <x v="0"/>
  </r>
  <r>
    <s v="FRAFR3NSNM1572Y 2021EUR"/>
    <x v="4"/>
    <n v="115291"/>
    <s v="NESTLE WATERS MARKETING DISTRIBUTION"/>
    <s v="FR3NSNM1572"/>
    <s v="Y 2021"/>
    <s v="EUR"/>
    <n v="30030.240000000002"/>
    <n v="30030.240000000002"/>
    <n v="0"/>
    <n v="30030.240000000002"/>
    <n v="0"/>
    <x v="0"/>
    <m/>
    <m/>
    <m/>
    <m/>
    <s v="none"/>
    <m/>
    <m/>
    <m/>
    <x v="0"/>
    <m/>
    <x v="0"/>
  </r>
  <r>
    <s v="FRAFR4GP1104Y 2021EUR"/>
    <x v="4"/>
    <n v="115291"/>
    <s v="NESTLE WATERS MARKETING DISTRIBUTION"/>
    <s v="FR4GP1104"/>
    <s v="Y 2021"/>
    <s v="EUR"/>
    <n v="59106.2"/>
    <n v="59106.2"/>
    <n v="0"/>
    <n v="59106.2"/>
    <n v="0"/>
    <x v="0"/>
    <m/>
    <m/>
    <m/>
    <m/>
    <s v="none"/>
    <m/>
    <m/>
    <m/>
    <x v="0"/>
    <m/>
    <x v="0"/>
  </r>
  <r>
    <s v="FRAFR3NGF1701-Y 2021EUR"/>
    <x v="4"/>
    <n v="115291"/>
    <s v="NESTLE WATERS MARKETING DISTRIBUTION"/>
    <s v="FR3NGF1701-"/>
    <s v="Y 2021"/>
    <s v="EUR"/>
    <n v="14522.48"/>
    <n v="14522.48"/>
    <n v="0"/>
    <n v="14522.48"/>
    <n v="0"/>
    <x v="0"/>
    <m/>
    <m/>
    <m/>
    <m/>
    <s v="none"/>
    <m/>
    <m/>
    <m/>
    <x v="0"/>
    <m/>
    <x v="0"/>
  </r>
  <r>
    <s v="FRAFR3SPMG1573Y 2021EUR"/>
    <x v="4"/>
    <n v="115291"/>
    <s v="NESTLE WATERS MARKETING DISTRIBUTION"/>
    <s v="FR3SPMG1573"/>
    <s v="Y 2021"/>
    <s v="EUR"/>
    <n v="117330.47"/>
    <n v="117330.47"/>
    <n v="0"/>
    <n v="117330.47"/>
    <n v="0"/>
    <x v="0"/>
    <m/>
    <m/>
    <m/>
    <m/>
    <s v="none"/>
    <m/>
    <m/>
    <m/>
    <x v="0"/>
    <m/>
    <x v="0"/>
  </r>
  <r>
    <s v="FRAFR3IIS1574Y 2021EUR"/>
    <x v="4"/>
    <n v="115291"/>
    <s v="NESTLE WATERS MARKETING DISTRIBUTION"/>
    <s v="FR3IIS1574"/>
    <s v="Y 2021"/>
    <s v="EUR"/>
    <n v="18806.189999999999"/>
    <n v="18806.189999999999"/>
    <n v="0"/>
    <n v="18806.189999999999"/>
    <n v="0"/>
    <x v="0"/>
    <m/>
    <m/>
    <m/>
    <m/>
    <s v="none"/>
    <m/>
    <m/>
    <m/>
    <x v="0"/>
    <m/>
    <x v="0"/>
  </r>
  <r>
    <s v="FRAFR4GP2398Y 2021EUR"/>
    <x v="4"/>
    <n v="51785"/>
    <s v="MIDISCOM"/>
    <s v="FR4GP2398"/>
    <s v="Y 2021"/>
    <s v="EUR"/>
    <n v="2678.87"/>
    <n v="2678.8739999999998"/>
    <n v="-3.9999999999054099E-3"/>
    <n v="2678.87"/>
    <n v="0"/>
    <x v="0"/>
    <m/>
    <m/>
    <m/>
    <m/>
    <s v="none"/>
    <m/>
    <m/>
    <m/>
    <x v="0"/>
    <m/>
    <x v="0"/>
  </r>
  <r>
    <s v="FRAFR4-22-1-019Y 2021EUR"/>
    <x v="4"/>
    <n v="365612"/>
    <s v="FINANCIERE SC "/>
    <s v="FR4-22-1-019"/>
    <s v="Y 2021"/>
    <s v="EUR"/>
    <n v="1851.72"/>
    <n v="1851.72"/>
    <n v="0"/>
    <n v="1851.72"/>
    <n v="0"/>
    <x v="0"/>
    <m/>
    <m/>
    <m/>
    <m/>
    <s v="none"/>
    <m/>
    <m/>
    <m/>
    <x v="0"/>
    <m/>
    <x v="0"/>
  </r>
  <r>
    <s v="FRAFR4GP1767Y 2021EUR"/>
    <x v="4"/>
    <n v="352683"/>
    <s v="WILHLEM REUSS GMBH&amp;CO KG"/>
    <s v="FR4GP1767"/>
    <s v="Y 2021"/>
    <s v="EUR"/>
    <n v="867.4"/>
    <n v="867.40200000000004"/>
    <n v="-2.0000000000663901E-3"/>
    <n v="867.4"/>
    <n v="0"/>
    <x v="0"/>
    <m/>
    <m/>
    <m/>
    <m/>
    <s v="none"/>
    <m/>
    <m/>
    <m/>
    <x v="0"/>
    <m/>
    <x v="0"/>
  </r>
  <r>
    <s v="FRAFR3IISNMPMGS1773Q0 2021EUR"/>
    <x v="4"/>
    <n v="115486"/>
    <s v="ECKES GRANINI FRANCE"/>
    <s v="FR3IISNMPMGS1773"/>
    <s v="Q0 2021"/>
    <s v="EUR"/>
    <n v="2976.1500000000201"/>
    <m/>
    <n v="2976.1500000000201"/>
    <m/>
    <n v="2976.1500000000201"/>
    <x v="1"/>
    <s v="[]"/>
    <s v="[]"/>
    <m/>
    <m/>
    <m/>
    <s v="Hexa"/>
    <m/>
    <m/>
    <x v="2"/>
    <m/>
    <x v="0"/>
  </r>
  <r>
    <s v="FRAFR3IISNMPMGS1773Y 2021EUR"/>
    <x v="4"/>
    <n v="115486"/>
    <s v="ECKES GRANINI FRANCE"/>
    <s v="FR3IISNMPMGS1773"/>
    <s v="Y 2021"/>
    <s v="EUR"/>
    <n v="222153.96299999999"/>
    <n v="222153.96299999999"/>
    <n v="0"/>
    <n v="222153.96299999999"/>
    <n v="0"/>
    <x v="0"/>
    <m/>
    <m/>
    <m/>
    <m/>
    <s v="none"/>
    <m/>
    <m/>
    <m/>
    <x v="0"/>
    <m/>
    <x v="0"/>
  </r>
  <r>
    <s v="FRAFR4GP1269Y 2021EUR"/>
    <x v="4"/>
    <n v="68861"/>
    <s v="ITAL PASSION"/>
    <s v="FR4GP1269"/>
    <s v="Y 2021"/>
    <s v="EUR"/>
    <n v="7476"/>
    <n v="7476"/>
    <n v="0"/>
    <n v="7476"/>
    <n v="0"/>
    <x v="0"/>
    <m/>
    <m/>
    <m/>
    <m/>
    <s v="none"/>
    <m/>
    <m/>
    <m/>
    <x v="0"/>
    <m/>
    <x v="0"/>
  </r>
  <r>
    <s v="FRAFR2-21-1-077Q4 2021EUR"/>
    <x v="4"/>
    <n v="291989"/>
    <e v="#N/A"/>
    <s v="FR2-21-1-077"/>
    <s v="Q4 2021"/>
    <s v="EUR"/>
    <n v="14039.12"/>
    <n v="14039.12"/>
    <n v="0"/>
    <n v="14039.12"/>
    <n v="0"/>
    <x v="0"/>
    <m/>
    <m/>
    <m/>
    <m/>
    <s v="none"/>
    <m/>
    <m/>
    <m/>
    <x v="0"/>
    <m/>
    <x v="0"/>
  </r>
  <r>
    <s v="FRAFR4-22-7-007Q4 2021EUR"/>
    <x v="4"/>
    <n v="262249"/>
    <e v="#N/A"/>
    <s v="FR4-22-7-007"/>
    <s v="Q4 2021"/>
    <s v="EUR"/>
    <n v="500"/>
    <n v="500"/>
    <n v="0"/>
    <n v="500"/>
    <n v="0"/>
    <x v="0"/>
    <m/>
    <m/>
    <m/>
    <m/>
    <s v="none"/>
    <m/>
    <m/>
    <m/>
    <x v="0"/>
    <m/>
    <x v="0"/>
  </r>
  <r>
    <s v="FRAFR4GP1272Y 2021EUR"/>
    <x v="4"/>
    <n v="238421"/>
    <s v="FERRERO FRANCE COMMERCIAL"/>
    <s v="FR4GP1272"/>
    <s v="Y 2021"/>
    <s v="EUR"/>
    <n v="140440.26"/>
    <n v="140440.266"/>
    <n v="-5.9999999939463998E-3"/>
    <n v="140440.26"/>
    <n v="0"/>
    <x v="0"/>
    <m/>
    <m/>
    <m/>
    <m/>
    <s v="none"/>
    <m/>
    <m/>
    <m/>
    <x v="0"/>
    <m/>
    <x v="0"/>
  </r>
  <r>
    <s v="FRAFR3F1IB1053Y 2021EUR"/>
    <x v="4"/>
    <n v="238421"/>
    <s v="FERRERO FRANCE COMMERCIAL"/>
    <s v="FR3F1IB1053"/>
    <s v="Y 2021"/>
    <s v="EUR"/>
    <n v="18677.099999999999"/>
    <n v="18677.099999999999"/>
    <n v="0"/>
    <n v="18677.099999999999"/>
    <n v="0"/>
    <x v="0"/>
    <m/>
    <m/>
    <m/>
    <m/>
    <s v="none"/>
    <m/>
    <m/>
    <m/>
    <x v="0"/>
    <m/>
    <x v="0"/>
  </r>
  <r>
    <s v="FRAFR4GP2392Q4 2021EUR"/>
    <x v="4"/>
    <n v="44027"/>
    <s v="TEMSYS / ALD"/>
    <s v="FR4GP2392"/>
    <s v="Q4 2021"/>
    <s v="EUR"/>
    <n v="108490"/>
    <n v="108490.0006"/>
    <n v="-5.9999999939464E-4"/>
    <n v="108490"/>
    <n v="0"/>
    <x v="0"/>
    <m/>
    <m/>
    <m/>
    <m/>
    <s v="none"/>
    <m/>
    <m/>
    <m/>
    <x v="0"/>
    <m/>
    <x v="0"/>
  </r>
  <r>
    <s v="FRAFR4GP2765Q0 2021EUR"/>
    <x v="4"/>
    <n v="345444"/>
    <s v="VOLKSWAGEN Group France,"/>
    <s v="FR4GP2765"/>
    <s v="Q0 2021"/>
    <s v="EUR"/>
    <n v="15059.09"/>
    <n v="15059.082399999999"/>
    <n v="7.6000000008207202E-3"/>
    <n v="15059.09"/>
    <n v="0"/>
    <x v="0"/>
    <m/>
    <m/>
    <m/>
    <m/>
    <m/>
    <m/>
    <m/>
    <m/>
    <x v="0"/>
    <m/>
    <x v="0"/>
  </r>
  <r>
    <s v="FRAFR4GP2765Y 2021EUR"/>
    <x v="4"/>
    <n v="345444"/>
    <s v="VOLKSWAGEN Group France,"/>
    <s v="FR4GP2765"/>
    <s v="Y 2021"/>
    <s v="EUR"/>
    <n v="28341.97"/>
    <n v="28341.974600000001"/>
    <n v="-4.6000000002095398E-3"/>
    <n v="28341.97"/>
    <n v="0"/>
    <x v="0"/>
    <m/>
    <m/>
    <m/>
    <m/>
    <s v="none"/>
    <m/>
    <m/>
    <m/>
    <x v="0"/>
    <m/>
    <x v="0"/>
  </r>
  <r>
    <s v="GBR1 18 E00032 GB 00385Q2 2021GBP"/>
    <x v="5"/>
    <n v="703"/>
    <s v="ADA COSMETICS INTERNATIONAL GMBH"/>
    <s v="1 18 E00032 GB 00385"/>
    <s v="Q2 2021"/>
    <s v="GBP"/>
    <n v="443.46"/>
    <n v="443.46"/>
    <n v="0"/>
    <n v="443.46"/>
    <n v="0"/>
    <x v="0"/>
    <m/>
    <m/>
    <m/>
    <m/>
    <s v="none"/>
    <m/>
    <m/>
    <m/>
    <x v="0"/>
    <m/>
    <x v="0"/>
  </r>
  <r>
    <s v="GBR1 18 E00032 GB 00385Q3 2021GBP"/>
    <x v="5"/>
    <n v="703"/>
    <s v="ADA COSMETICS INTERNATIONAL GMBH"/>
    <s v="1 18 E00032 GB 00385"/>
    <s v="Q3 2021"/>
    <s v="GBP"/>
    <n v="1264.3499999999999"/>
    <n v="1264.3499999999999"/>
    <n v="0"/>
    <n v="1264.3499999999999"/>
    <n v="0"/>
    <x v="0"/>
    <m/>
    <m/>
    <m/>
    <m/>
    <s v="none"/>
    <m/>
    <m/>
    <m/>
    <x v="0"/>
    <m/>
    <x v="0"/>
  </r>
  <r>
    <s v="GBR1 18 E00032 GB 00385Q4 2021GBP"/>
    <x v="5"/>
    <n v="703"/>
    <s v="ADA COSMETICS INTERNATIONAL GMBH"/>
    <s v="1 18 E00032 GB 00385"/>
    <s v="Q4 2021"/>
    <s v="GBP"/>
    <n v="1544.16"/>
    <n v="1544.1551999999999"/>
    <n v="4.80000000015934E-3"/>
    <n v="1544.16"/>
    <n v="0"/>
    <x v="0"/>
    <m/>
    <m/>
    <m/>
    <m/>
    <s v="none"/>
    <m/>
    <m/>
    <m/>
    <x v="0"/>
    <m/>
    <x v="0"/>
  </r>
  <r>
    <s v="GBR1 18 E0L021 GB 00354Q1 2021EUR"/>
    <x v="5"/>
    <n v="1499"/>
    <s v="STANDARD TEXTILE SAS"/>
    <s v="1 18 E0L021 GB 00354"/>
    <s v="Q1 2021"/>
    <s v="EUR"/>
    <n v="7899.0681000000004"/>
    <n v="7899.0681000000004"/>
    <n v="0"/>
    <n v="7899.0681000000004"/>
    <n v="0"/>
    <x v="0"/>
    <m/>
    <m/>
    <m/>
    <m/>
    <s v="none"/>
    <m/>
    <m/>
    <m/>
    <x v="0"/>
    <m/>
    <x v="0"/>
  </r>
  <r>
    <s v="GBR1 18 E0L021 GB 00354Q2 2021EUR"/>
    <x v="5"/>
    <n v="1499"/>
    <s v="STANDARD TEXTILE SAS"/>
    <s v="1 18 E0L021 GB 00354"/>
    <s v="Q2 2021"/>
    <s v="EUR"/>
    <n v="27914.62"/>
    <n v="27914.621999999999"/>
    <n v="-2.0000000004074502E-3"/>
    <n v="27914.621999999999"/>
    <n v="-2.0000000004074502E-3"/>
    <x v="0"/>
    <m/>
    <m/>
    <m/>
    <m/>
    <s v="none"/>
    <m/>
    <m/>
    <m/>
    <x v="0"/>
    <m/>
    <x v="0"/>
  </r>
  <r>
    <s v="GBR1 18 E0L021 GB 00354Q3 2021EUR"/>
    <x v="5"/>
    <n v="1499"/>
    <s v="STANDARD TEXTILE SAS"/>
    <s v="1 18 E0L021 GB 00354"/>
    <s v="Q3 2021"/>
    <s v="EUR"/>
    <n v="20781.95"/>
    <n v="20781.954900000001"/>
    <n v="-4.8999999999068599E-3"/>
    <n v="20781.954900000001"/>
    <n v="-4.8999999999068599E-3"/>
    <x v="0"/>
    <m/>
    <m/>
    <m/>
    <m/>
    <s v="none"/>
    <m/>
    <m/>
    <m/>
    <x v="0"/>
    <m/>
    <x v="0"/>
  </r>
  <r>
    <s v="GBR1 18 E0L021 GB 00354Q4 2021EUR"/>
    <x v="5"/>
    <n v="1499"/>
    <s v="STANDARD TEXTILE SAS"/>
    <s v="1 18 E0L021 GB 00354"/>
    <s v="Q4 2021"/>
    <s v="EUR"/>
    <n v="32030.51"/>
    <n v="32030.514899999998"/>
    <n v="-4.8999999999068599E-3"/>
    <n v="32030.514899999998"/>
    <n v="-4.8999999999068599E-3"/>
    <x v="0"/>
    <m/>
    <m/>
    <m/>
    <m/>
    <s v="none"/>
    <m/>
    <m/>
    <m/>
    <x v="0"/>
    <m/>
    <x v="0"/>
  </r>
  <r>
    <s v="GBR1 18 E00031 GB 00334Q2 2021GBP"/>
    <x v="5"/>
    <n v="3302"/>
    <s v="JET'SAC - SPHERE PROFESSIONNEL"/>
    <s v="1 18 E00031 GB 00334"/>
    <s v="Q2 2021"/>
    <s v="GBP"/>
    <n v="1157.9100000000001"/>
    <n v="1157.9121"/>
    <n v="-2.0999999999275999E-3"/>
    <n v="1157.9100000000001"/>
    <n v="0"/>
    <x v="0"/>
    <m/>
    <m/>
    <m/>
    <m/>
    <s v="none"/>
    <m/>
    <m/>
    <m/>
    <x v="0"/>
    <m/>
    <x v="0"/>
  </r>
  <r>
    <s v="GBR1 18 E00031 GB 00334Q3 2021GBP"/>
    <x v="5"/>
    <n v="3302"/>
    <s v="JET'SAC - SPHERE PROFESSIONNEL"/>
    <s v="1 18 E00031 GB 00334"/>
    <s v="Q3 2021"/>
    <s v="GBP"/>
    <n v="1711.8"/>
    <n v="1711.8027"/>
    <n v="-2.7000000000043599E-3"/>
    <n v="1711.8"/>
    <n v="0"/>
    <x v="0"/>
    <m/>
    <m/>
    <m/>
    <m/>
    <s v="none"/>
    <m/>
    <m/>
    <m/>
    <x v="0"/>
    <m/>
    <x v="0"/>
  </r>
  <r>
    <s v="GBR1 18 E00031 GB 00334Q4 2021GBP"/>
    <x v="5"/>
    <n v="3302"/>
    <s v="JET'SAC - SPHERE PROFESSIONNEL"/>
    <s v="1 18 E00031 GB 00334"/>
    <s v="Q4 2021"/>
    <s v="GBP"/>
    <n v="1229.1099999999999"/>
    <n v="1229.1125999999999"/>
    <n v="-2.6000000000294598E-3"/>
    <n v="1229.1099999999999"/>
    <n v="0"/>
    <x v="0"/>
    <m/>
    <m/>
    <m/>
    <m/>
    <s v="none"/>
    <m/>
    <m/>
    <m/>
    <x v="0"/>
    <m/>
    <x v="0"/>
  </r>
  <r>
    <s v="GBR1 18 E00032 GB 00283Q3 2021GBP"/>
    <x v="5"/>
    <n v="12841"/>
    <s v="MING FAI ENTERPRISE INTERNATIONAL CO. LTD."/>
    <s v="1 18 E00032 GB 00283"/>
    <s v="Q3 2021"/>
    <s v="GBP"/>
    <n v="49.53"/>
    <n v="49.532699999999998"/>
    <n v="-2.6999999999972601E-3"/>
    <n v="49.53"/>
    <n v="0"/>
    <x v="0"/>
    <m/>
    <m/>
    <m/>
    <m/>
    <s v="none"/>
    <m/>
    <m/>
    <m/>
    <x v="0"/>
    <m/>
    <x v="0"/>
  </r>
  <r>
    <s v="GBR1 18 E00032 GB 00283Q4 2021GBP"/>
    <x v="5"/>
    <n v="12841"/>
    <s v="MING FAI ENTERPRISE INTERNATIONAL CO. LTD."/>
    <s v="1 18 E00032 GB 00283"/>
    <s v="Q4 2021"/>
    <s v="GBP"/>
    <n v="460.48"/>
    <n v="460.48320000000001"/>
    <n v="-3.19999999999254E-3"/>
    <n v="460.48"/>
    <n v="0"/>
    <x v="0"/>
    <m/>
    <m/>
    <m/>
    <m/>
    <s v="none"/>
    <m/>
    <m/>
    <m/>
    <x v="0"/>
    <m/>
    <x v="0"/>
  </r>
  <r>
    <s v="GBR1 18 E00041 GB 00341Q1 2021GBP"/>
    <x v="5"/>
    <n v="22382"/>
    <s v="SIMON JERSEY LTD"/>
    <s v="1 18 E00041 GB 00341"/>
    <s v="Q1 2021"/>
    <s v="GBP"/>
    <n v="3.2667000000000002"/>
    <n v="3.2667000000000002"/>
    <n v="0"/>
    <n v="3.2667000000000002"/>
    <n v="0"/>
    <x v="0"/>
    <m/>
    <m/>
    <m/>
    <m/>
    <s v="none"/>
    <m/>
    <m/>
    <m/>
    <x v="0"/>
    <m/>
    <x v="0"/>
  </r>
  <r>
    <s v="GBR1 18 E00041 GB 00341Q2 2021GBP"/>
    <x v="5"/>
    <n v="22382"/>
    <s v="SIMON JERSEY LTD"/>
    <s v="1 18 E00041 GB 00341"/>
    <s v="Q2 2021"/>
    <s v="GBP"/>
    <n v="-1.03"/>
    <n v="-1.0307999999999999"/>
    <n v="7.9999999999991103E-4"/>
    <n v="-1.03"/>
    <n v="0"/>
    <x v="0"/>
    <m/>
    <m/>
    <m/>
    <m/>
    <s v="none"/>
    <m/>
    <m/>
    <m/>
    <x v="0"/>
    <m/>
    <x v="0"/>
  </r>
  <r>
    <s v="GBR1 18 E00041 GB 00341Q3 2021GBP"/>
    <x v="5"/>
    <n v="22382"/>
    <s v="SIMON JERSEY LTD"/>
    <s v="1 18 E00041 GB 00341"/>
    <s v="Q3 2021"/>
    <s v="GBP"/>
    <n v="80.63"/>
    <n v="80.634"/>
    <n v="-4.0000000000048799E-3"/>
    <n v="80.63"/>
    <n v="0"/>
    <x v="0"/>
    <m/>
    <m/>
    <m/>
    <m/>
    <s v="none"/>
    <m/>
    <m/>
    <m/>
    <x v="0"/>
    <m/>
    <x v="0"/>
  </r>
  <r>
    <s v="GBR1 18 E00041 GB 00341Q4 2021GBP"/>
    <x v="5"/>
    <n v="22382"/>
    <s v="SIMON JERSEY LTD"/>
    <s v="1 18 E00041 GB 00341"/>
    <s v="Q4 2021"/>
    <s v="GBP"/>
    <n v="269.67"/>
    <n v="269.6739"/>
    <n v="-3.8999999999873498E-3"/>
    <n v="269.67"/>
    <n v="0"/>
    <x v="0"/>
    <m/>
    <m/>
    <m/>
    <m/>
    <s v="none"/>
    <m/>
    <m/>
    <m/>
    <x v="0"/>
    <m/>
    <x v="0"/>
  </r>
  <r>
    <s v="GBR1 20 E00045 GB 00608Q1 2021GBP"/>
    <x v="5"/>
    <n v="24528"/>
    <s v="CONCEPT ELEVATORS (MIDLANDS) LTD"/>
    <s v="1 20 E00045 GB 00608"/>
    <s v="Q1 2021"/>
    <s v="GBP"/>
    <n v="696.73659999999995"/>
    <n v="696.73659999999995"/>
    <n v="0"/>
    <n v="696.73659999999995"/>
    <n v="0"/>
    <x v="0"/>
    <m/>
    <m/>
    <m/>
    <m/>
    <s v="none"/>
    <m/>
    <m/>
    <m/>
    <x v="0"/>
    <m/>
    <x v="0"/>
  </r>
  <r>
    <s v="GBR1 20 E00045 GB 00608Q3 2021GBP"/>
    <x v="5"/>
    <n v="24528"/>
    <s v="CONCEPT ELEVATORS (MIDLANDS) LTD"/>
    <s v="1 20 E00045 GB 00608"/>
    <s v="Q3 2021"/>
    <s v="GBP"/>
    <n v="448.05"/>
    <n v="448.04989999999998"/>
    <n v="1.00000000031741E-4"/>
    <n v="448.05"/>
    <n v="0"/>
    <x v="0"/>
    <m/>
    <m/>
    <m/>
    <m/>
    <s v="none"/>
    <m/>
    <m/>
    <m/>
    <x v="0"/>
    <m/>
    <x v="0"/>
  </r>
  <r>
    <s v="GBR1 20 E00045 GB 00608Q4 2021GBP"/>
    <x v="5"/>
    <n v="24528"/>
    <s v="CONCEPT ELEVATORS (MIDLANDS) LTD"/>
    <s v="1 20 E00045 GB 00608"/>
    <s v="Q4 2021"/>
    <s v="GBP"/>
    <n v="565.73"/>
    <n v="565.72550000000001"/>
    <n v="4.5000000000072699E-3"/>
    <n v="565.73"/>
    <n v="0"/>
    <x v="0"/>
    <m/>
    <m/>
    <m/>
    <m/>
    <s v="none"/>
    <m/>
    <m/>
    <m/>
    <x v="0"/>
    <m/>
    <x v="0"/>
  </r>
  <r>
    <s v="GBR1 18 E00073 GB 00266Q1 2021GBP"/>
    <x v="5"/>
    <n v="24560"/>
    <s v="C.C. Engineering Limited"/>
    <s v="1 18 E00073 GB 00266"/>
    <s v="Q1 2021"/>
    <s v="GBP"/>
    <n v="3177.768"/>
    <n v="3177.768"/>
    <n v="0"/>
    <n v="3177.768"/>
    <n v="0"/>
    <x v="0"/>
    <m/>
    <m/>
    <m/>
    <m/>
    <s v="none"/>
    <m/>
    <m/>
    <m/>
    <x v="0"/>
    <m/>
    <x v="0"/>
  </r>
  <r>
    <s v="GBR1 18 E00073 GB 00266Q2 2021GBP"/>
    <x v="5"/>
    <n v="24560"/>
    <s v="C.C. Engineering Limited"/>
    <s v="1 18 E00073 GB 00266"/>
    <s v="Q2 2021"/>
    <s v="GBP"/>
    <n v="2981.28"/>
    <n v="2981.2764999999999"/>
    <n v="3.50000000025829E-3"/>
    <n v="2981.28"/>
    <n v="0"/>
    <x v="0"/>
    <m/>
    <m/>
    <m/>
    <m/>
    <s v="none"/>
    <m/>
    <m/>
    <m/>
    <x v="0"/>
    <m/>
    <x v="0"/>
  </r>
  <r>
    <s v="GBR1 18 E00073 GB 00266Q3 2021GBP"/>
    <x v="5"/>
    <n v="24560"/>
    <s v="C.C. Engineering Limited"/>
    <s v="1 18 E00073 GB 00266"/>
    <s v="Q3 2021"/>
    <s v="GBP"/>
    <n v="518.17999999999995"/>
    <n v="518.18769999999995"/>
    <n v="-7.6999999999998103E-3"/>
    <n v="518.17999999999995"/>
    <n v="0"/>
    <x v="0"/>
    <m/>
    <m/>
    <m/>
    <m/>
    <s v="none"/>
    <m/>
    <m/>
    <m/>
    <x v="0"/>
    <m/>
    <x v="0"/>
  </r>
  <r>
    <s v="GBR1 18 E00073 GB 00266Q4 2021GBP"/>
    <x v="5"/>
    <n v="24560"/>
    <s v="C.C. Engineering Limited"/>
    <s v="1 18 E00073 GB 00266"/>
    <s v="Q4 2021"/>
    <s v="GBP"/>
    <n v="3971.83"/>
    <n v="3971.8332"/>
    <n v="-3.2000000001062199E-3"/>
    <n v="3971.83"/>
    <n v="0"/>
    <x v="0"/>
    <m/>
    <m/>
    <m/>
    <m/>
    <s v="none"/>
    <m/>
    <m/>
    <m/>
    <x v="0"/>
    <m/>
    <x v="0"/>
  </r>
  <r>
    <s v="GBR7 20 E00048 GB 00596Q1 2021GBP"/>
    <x v="5"/>
    <n v="24607"/>
    <s v="PARAGON CUSTOMER COMMUNICATIONS LTD"/>
    <s v="7 20 E00048 GB 00596"/>
    <s v="Q1 2021"/>
    <s v="GBP"/>
    <n v="636.3279"/>
    <n v="636.3279"/>
    <n v="0"/>
    <n v="636.3279"/>
    <n v="0"/>
    <x v="0"/>
    <m/>
    <m/>
    <m/>
    <m/>
    <s v="none"/>
    <m/>
    <m/>
    <m/>
    <x v="0"/>
    <m/>
    <x v="0"/>
  </r>
  <r>
    <s v="GBR7 20 E00048 GB 00596Q2 2021GBP"/>
    <x v="5"/>
    <n v="24607"/>
    <s v="PARAGON CUSTOMER COMMUNICATIONS LTD"/>
    <s v="7 20 E00048 GB 00596"/>
    <s v="Q2 2021"/>
    <s v="GBP"/>
    <n v="1838.38"/>
    <n v="1838.3780999999999"/>
    <n v="1.9000000002051801E-3"/>
    <n v="1838.38"/>
    <n v="0"/>
    <x v="0"/>
    <m/>
    <m/>
    <m/>
    <m/>
    <s v="none"/>
    <m/>
    <m/>
    <m/>
    <x v="0"/>
    <m/>
    <x v="0"/>
  </r>
  <r>
    <s v="GBR7 20 E00048 GB 00596Q3 2021GBP"/>
    <x v="5"/>
    <n v="24607"/>
    <s v="PARAGON CUSTOMER COMMUNICATIONS LTD"/>
    <s v="7 20 E00048 GB 00596"/>
    <s v="Q3 2021"/>
    <s v="GBP"/>
    <n v="3272.38"/>
    <n v="3272.3834999999999"/>
    <n v="-3.49999999980354E-3"/>
    <n v="3272.38"/>
    <n v="0"/>
    <x v="0"/>
    <m/>
    <m/>
    <m/>
    <m/>
    <s v="none"/>
    <m/>
    <m/>
    <m/>
    <x v="0"/>
    <m/>
    <x v="0"/>
  </r>
  <r>
    <s v="GBR7 20 E00048 GB 00596Q4 2021GBP"/>
    <x v="5"/>
    <n v="24607"/>
    <s v="PARAGON CUSTOMER COMMUNICATIONS LTD"/>
    <s v="7 20 E00048 GB 00596"/>
    <s v="Q4 2021"/>
    <s v="GBP"/>
    <n v="3608.31"/>
    <n v="3608.31"/>
    <n v="0"/>
    <n v="3608.31"/>
    <n v="0"/>
    <x v="0"/>
    <m/>
    <m/>
    <m/>
    <m/>
    <s v="none"/>
    <m/>
    <m/>
    <m/>
    <x v="0"/>
    <m/>
    <x v="0"/>
  </r>
  <r>
    <s v="GBR1 2020 E00051 GB 00603Q1 2021GBP"/>
    <x v="5"/>
    <n v="32853"/>
    <s v="Universal Cooling"/>
    <s v="1 2020 E00051 GB 00603"/>
    <s v="Q1 2021"/>
    <s v="GBP"/>
    <n v="64.293300000000002"/>
    <n v="64.293300000000002"/>
    <n v="0"/>
    <n v="64.293300000000002"/>
    <n v="0"/>
    <x v="0"/>
    <m/>
    <m/>
    <m/>
    <m/>
    <s v="none"/>
    <m/>
    <m/>
    <m/>
    <x v="0"/>
    <m/>
    <x v="0"/>
  </r>
  <r>
    <s v="GBR1 2020 E00051 GB 00603Q3 2021GBP"/>
    <x v="5"/>
    <n v="32853"/>
    <s v="Universal Cooling"/>
    <s v="1 2020 E00051 GB 00603"/>
    <s v="Q3 2021"/>
    <s v="GBP"/>
    <n v="138.15"/>
    <n v="138.15020000000001"/>
    <n v="-2.0000000000663901E-4"/>
    <n v="138.15"/>
    <n v="0"/>
    <x v="0"/>
    <m/>
    <m/>
    <m/>
    <m/>
    <s v="none"/>
    <m/>
    <m/>
    <m/>
    <x v="0"/>
    <m/>
    <x v="0"/>
  </r>
  <r>
    <s v="GBR1 2020 E00051 GB 00603Q4 2021GBP"/>
    <x v="5"/>
    <n v="32853"/>
    <s v="Universal Cooling"/>
    <s v="1 2020 E00051 GB 00603"/>
    <s v="Q4 2021"/>
    <s v="GBP"/>
    <n v="93.13"/>
    <n v="93.129000000000005"/>
    <n v="9.9999999999056399E-4"/>
    <n v="93.13"/>
    <n v="0"/>
    <x v="0"/>
    <m/>
    <m/>
    <m/>
    <m/>
    <s v="none"/>
    <m/>
    <m/>
    <m/>
    <x v="0"/>
    <m/>
    <x v="0"/>
  </r>
  <r>
    <s v="GBR1 18 E00020 GB 00384 HYGIENEQ1 2021GBP"/>
    <x v="5"/>
    <n v="32874"/>
    <s v="PHS"/>
    <s v="1 18 E00020 GB 00384 HYGIENE"/>
    <s v="Q1 2021"/>
    <s v="GBP"/>
    <n v="791.63070000000005"/>
    <n v="791.63070000000005"/>
    <n v="0"/>
    <n v="791.63070000000005"/>
    <n v="0"/>
    <x v="0"/>
    <m/>
    <m/>
    <m/>
    <m/>
    <s v="none"/>
    <m/>
    <m/>
    <m/>
    <x v="0"/>
    <m/>
    <x v="0"/>
  </r>
  <r>
    <s v="GBR1 18 E00020 GB 00384 HYGIENEQ2 2021GBP"/>
    <x v="5"/>
    <n v="32874"/>
    <s v="PHS"/>
    <s v="1 18 E00020 GB 00384 HYGIENE"/>
    <s v="Q2 2021"/>
    <s v="GBP"/>
    <n v="803.94"/>
    <n v="803.93550000000005"/>
    <n v="4.5000000000072699E-3"/>
    <n v="803.94"/>
    <n v="0"/>
    <x v="0"/>
    <m/>
    <m/>
    <m/>
    <m/>
    <s v="none"/>
    <m/>
    <m/>
    <m/>
    <x v="0"/>
    <m/>
    <x v="0"/>
  </r>
  <r>
    <s v="GBR1 18 E00020 GB 00384 HYGIENEQ3 2021GBP"/>
    <x v="5"/>
    <n v="32874"/>
    <s v="PHS"/>
    <s v="1 18 E00020 GB 00384 HYGIENE"/>
    <s v="Q3 2021"/>
    <s v="GBP"/>
    <n v="797.25"/>
    <n v="797.25300000000004"/>
    <n v="-3.0000000000427402E-3"/>
    <n v="797.25"/>
    <n v="0"/>
    <x v="0"/>
    <m/>
    <m/>
    <m/>
    <m/>
    <s v="none"/>
    <m/>
    <m/>
    <m/>
    <x v="0"/>
    <m/>
    <x v="0"/>
  </r>
  <r>
    <s v="GBR1 18 E00020 GB 00384 HYGIENEQ4 2021GBP"/>
    <x v="5"/>
    <n v="32874"/>
    <s v="PHS"/>
    <s v="1 18 E00020 GB 00384 HYGIENE"/>
    <s v="Q4 2021"/>
    <s v="GBP"/>
    <n v="778.88"/>
    <n v="778.87739999999997"/>
    <n v="2.6000000000294598E-3"/>
    <n v="778.88"/>
    <n v="0"/>
    <x v="0"/>
    <m/>
    <m/>
    <m/>
    <m/>
    <s v="none"/>
    <m/>
    <m/>
    <m/>
    <x v="0"/>
    <m/>
    <x v="0"/>
  </r>
  <r>
    <s v="GBR1 18 E00030 GB 00358 GREENLEAFQ1 2021GBP"/>
    <x v="5"/>
    <n v="32874"/>
    <s v="PHS"/>
    <s v="1 18 E00030 GB 00358 GREENLEAF"/>
    <s v="Q1 2021"/>
    <s v="GBP"/>
    <n v="635.59050000000002"/>
    <n v="635.59050000000002"/>
    <n v="0"/>
    <n v="635.59050000000002"/>
    <n v="0"/>
    <x v="0"/>
    <m/>
    <m/>
    <m/>
    <m/>
    <s v="none"/>
    <m/>
    <m/>
    <m/>
    <x v="0"/>
    <m/>
    <x v="0"/>
  </r>
  <r>
    <s v="GBR1 18 E00030 GB 00358 GREENLEAFQ2 2021GBP"/>
    <x v="5"/>
    <n v="32874"/>
    <s v="PHS"/>
    <s v="1 18 E00030 GB 00358 GREENLEAF"/>
    <s v="Q2 2021"/>
    <s v="GBP"/>
    <n v="610.73"/>
    <n v="610.73220000000003"/>
    <n v="-2.2000000000161799E-3"/>
    <n v="610.73"/>
    <n v="0"/>
    <x v="0"/>
    <m/>
    <m/>
    <m/>
    <m/>
    <s v="none"/>
    <m/>
    <m/>
    <m/>
    <x v="0"/>
    <m/>
    <x v="0"/>
  </r>
  <r>
    <s v="GBR1 18 E00030 GB 00358 GREENLEAFQ3 2021GBP"/>
    <x v="5"/>
    <n v="32874"/>
    <s v="PHS"/>
    <s v="1 18 E00030 GB 00358 GREENLEAF"/>
    <s v="Q3 2021"/>
    <s v="GBP"/>
    <n v="610.73"/>
    <n v="610.73220000000003"/>
    <n v="-2.2000000000161799E-3"/>
    <n v="610.73"/>
    <n v="0"/>
    <x v="0"/>
    <m/>
    <m/>
    <m/>
    <m/>
    <s v="none"/>
    <m/>
    <m/>
    <m/>
    <x v="0"/>
    <m/>
    <x v="0"/>
  </r>
  <r>
    <s v="GBR1 18 E00030 GB 00358 GREENLEAFQ4 2021GBP"/>
    <x v="5"/>
    <n v="32874"/>
    <s v="PHS"/>
    <s v="1 18 E00030 GB 00358 GREENLEAF"/>
    <s v="Q4 2021"/>
    <s v="GBP"/>
    <n v="608.73"/>
    <n v="608.73149999999998"/>
    <n v="-1.4999999999645199E-3"/>
    <n v="608.73"/>
    <n v="0"/>
    <x v="0"/>
    <m/>
    <m/>
    <m/>
    <m/>
    <s v="none"/>
    <m/>
    <m/>
    <m/>
    <x v="0"/>
    <m/>
    <x v="0"/>
  </r>
  <r>
    <s v="GBR1 18 E00068 GB 00294Q1 2021GBP"/>
    <x v="5"/>
    <n v="33057"/>
    <s v="Bourne Furniture Ltd"/>
    <s v="1 18 E00068 GB 00294"/>
    <s v="Q1 2021"/>
    <s v="GBP"/>
    <n v="334.81"/>
    <n v="334.81"/>
    <n v="0"/>
    <n v="334.81"/>
    <n v="0"/>
    <x v="0"/>
    <m/>
    <m/>
    <m/>
    <m/>
    <s v="none"/>
    <m/>
    <m/>
    <m/>
    <x v="0"/>
    <m/>
    <x v="0"/>
  </r>
  <r>
    <s v="GBR1 18 E00068 GB 00294Q2 2021GBP"/>
    <x v="5"/>
    <n v="33057"/>
    <s v="Bourne Furniture Ltd"/>
    <s v="1 18 E00068 GB 00294"/>
    <s v="Q2 2021"/>
    <s v="GBP"/>
    <n v="20.02"/>
    <n v="20.02"/>
    <n v="0"/>
    <n v="20.02"/>
    <n v="0"/>
    <x v="0"/>
    <m/>
    <m/>
    <m/>
    <m/>
    <s v="none"/>
    <m/>
    <m/>
    <m/>
    <x v="0"/>
    <m/>
    <x v="0"/>
  </r>
  <r>
    <s v="GBR1 18 E00068 GB 00294Q3 2021GBP"/>
    <x v="5"/>
    <n v="33057"/>
    <s v="Bourne Furniture Ltd"/>
    <s v="1 18 E00068 GB 00294"/>
    <s v="Q3 2021"/>
    <s v="GBP"/>
    <n v="598.12"/>
    <n v="598.11500000000001"/>
    <n v="4.9999999999954499E-3"/>
    <n v="598.12"/>
    <n v="0"/>
    <x v="0"/>
    <m/>
    <m/>
    <m/>
    <m/>
    <s v="none"/>
    <m/>
    <m/>
    <m/>
    <x v="0"/>
    <m/>
    <x v="0"/>
  </r>
  <r>
    <s v="GBR1 18 E00068 GB 00294Q4 2021GBP"/>
    <x v="5"/>
    <n v="33057"/>
    <s v="Bourne Furniture Ltd"/>
    <s v="1 18 E00068 GB 00294"/>
    <s v="Q4 2021"/>
    <s v="GBP"/>
    <n v="852.66"/>
    <n v="852.65499999999997"/>
    <n v="4.9999999999954499E-3"/>
    <n v="852.66"/>
    <n v="0"/>
    <x v="0"/>
    <m/>
    <m/>
    <m/>
    <m/>
    <s v="none"/>
    <m/>
    <m/>
    <m/>
    <x v="0"/>
    <m/>
    <x v="0"/>
  </r>
  <r>
    <s v="GBR1 20 E00051-1 GB 00581Q1 2021GBP"/>
    <x v="5"/>
    <n v="33240"/>
    <s v="Altertherm Air Conditioning"/>
    <s v="1 20 E00051-1 GB 00581"/>
    <s v="Q1 2021"/>
    <s v="GBP"/>
    <n v="1153.4849999999999"/>
    <n v="1153.4849999999999"/>
    <n v="0"/>
    <n v="1153.4849999999999"/>
    <n v="0"/>
    <x v="0"/>
    <m/>
    <m/>
    <m/>
    <m/>
    <s v="none"/>
    <m/>
    <m/>
    <m/>
    <x v="0"/>
    <m/>
    <x v="0"/>
  </r>
  <r>
    <s v="GBR1 20 E00051-1 GB 00581Q2 2021GBP"/>
    <x v="5"/>
    <n v="33240"/>
    <s v="Altertherm Air Conditioning"/>
    <s v="1 20 E00051-1 GB 00581"/>
    <s v="Q2 2021"/>
    <s v="GBP"/>
    <n v="2016.27"/>
    <n v="2016.27"/>
    <n v="0"/>
    <n v="2016.27"/>
    <n v="0"/>
    <x v="0"/>
    <m/>
    <m/>
    <m/>
    <m/>
    <s v="none"/>
    <m/>
    <m/>
    <m/>
    <x v="0"/>
    <m/>
    <x v="0"/>
  </r>
  <r>
    <s v="GBR1 20 E00051-1 GB 00581Q3 2021GBP"/>
    <x v="5"/>
    <n v="33240"/>
    <s v="Altertherm Air Conditioning"/>
    <s v="1 20 E00051-1 GB 00581"/>
    <s v="Q3 2021"/>
    <s v="GBP"/>
    <n v="1509.89"/>
    <n v="1509.8929000000001"/>
    <n v="-2.8999999999541602E-3"/>
    <n v="1509.89"/>
    <n v="0"/>
    <x v="0"/>
    <m/>
    <m/>
    <m/>
    <m/>
    <s v="none"/>
    <m/>
    <m/>
    <m/>
    <x v="0"/>
    <m/>
    <x v="0"/>
  </r>
  <r>
    <s v="GBR1 20 E00051-1 GB 00581Q4 2021GBP"/>
    <x v="5"/>
    <n v="33240"/>
    <s v="Altertherm Air Conditioning"/>
    <s v="1 20 E00051-1 GB 00581"/>
    <s v="Q4 2021"/>
    <s v="GBP"/>
    <n v="945.53"/>
    <n v="945.52689999999996"/>
    <n v="3.1000000000176399E-3"/>
    <n v="945.53"/>
    <n v="0"/>
    <x v="0"/>
    <m/>
    <m/>
    <m/>
    <m/>
    <s v="none"/>
    <m/>
    <m/>
    <m/>
    <x v="0"/>
    <m/>
    <x v="0"/>
  </r>
  <r>
    <s v="GBR1 18 E00075 GB 00314Q1 2021GBP"/>
    <x v="5"/>
    <n v="33319"/>
    <s v="Newhey Carpets Ltd"/>
    <s v="1 18 E00075 GB 00314"/>
    <s v="Q1 2021"/>
    <s v="GBP"/>
    <n v="51.37"/>
    <n v="51.37"/>
    <n v="0"/>
    <n v="51.37"/>
    <n v="0"/>
    <x v="0"/>
    <m/>
    <m/>
    <m/>
    <m/>
    <s v="none"/>
    <m/>
    <m/>
    <m/>
    <x v="0"/>
    <m/>
    <x v="0"/>
  </r>
  <r>
    <s v="GBR1 18 E00075 GB 00314Q2 2021GBP"/>
    <x v="5"/>
    <n v="33319"/>
    <s v="Newhey Carpets Ltd"/>
    <s v="1 18 E00075 GB 00314"/>
    <s v="Q2 2021"/>
    <s v="GBP"/>
    <n v="75.87"/>
    <n v="75.87"/>
    <n v="0"/>
    <n v="75.87"/>
    <n v="0"/>
    <x v="0"/>
    <m/>
    <m/>
    <m/>
    <m/>
    <s v="none"/>
    <m/>
    <m/>
    <m/>
    <x v="0"/>
    <m/>
    <x v="0"/>
  </r>
  <r>
    <s v="GBR1 18 E00075 GB 00314Q3 2021GBP"/>
    <x v="5"/>
    <n v="33319"/>
    <s v="Newhey Carpets Ltd"/>
    <s v="1 18 E00075 GB 00314"/>
    <s v="Q3 2021"/>
    <s v="GBP"/>
    <n v="304.66000000000003"/>
    <n v="304.65910000000002"/>
    <n v="9.0000000000145497E-4"/>
    <n v="304.66000000000003"/>
    <n v="0"/>
    <x v="0"/>
    <m/>
    <m/>
    <m/>
    <m/>
    <s v="none"/>
    <m/>
    <m/>
    <m/>
    <x v="0"/>
    <m/>
    <x v="0"/>
  </r>
  <r>
    <s v="GBR1 18 E00075 GB 00314Q4 2021GBP"/>
    <x v="5"/>
    <n v="33319"/>
    <s v="Newhey Carpets Ltd"/>
    <s v="1 18 E00075 GB 00314"/>
    <s v="Q4 2021"/>
    <s v="GBP"/>
    <n v="242.83"/>
    <n v="242.83"/>
    <n v="0"/>
    <n v="242.83"/>
    <n v="0"/>
    <x v="0"/>
    <m/>
    <m/>
    <m/>
    <m/>
    <s v="none"/>
    <m/>
    <m/>
    <m/>
    <x v="0"/>
    <m/>
    <x v="0"/>
  </r>
  <r>
    <s v="GBR1 18 E00056 GB 00556Q1 2021GBP"/>
    <x v="5"/>
    <n v="33342"/>
    <s v="LONDON ENERGY"/>
    <s v="1 18 E00056 GB 00556"/>
    <s v="Q1 2021"/>
    <s v="GBP"/>
    <n v="26696.3999999999"/>
    <n v="26696.400000000001"/>
    <n v="-3.6379788070917101E-12"/>
    <n v="26696.3999999999"/>
    <n v="0"/>
    <x v="0"/>
    <m/>
    <m/>
    <m/>
    <m/>
    <s v="none"/>
    <m/>
    <m/>
    <m/>
    <x v="0"/>
    <m/>
    <x v="0"/>
  </r>
  <r>
    <s v="GBR1 18 E00056 GB 00556Q2 2021GBP"/>
    <x v="5"/>
    <n v="33342"/>
    <s v="LONDON ENERGY"/>
    <s v="1 18 E00056 GB 00556"/>
    <s v="Q2 2021"/>
    <s v="GBP"/>
    <n v="26461.393"/>
    <n v="26461.393"/>
    <n v="0"/>
    <n v="26461.393"/>
    <n v="0"/>
    <x v="0"/>
    <m/>
    <m/>
    <m/>
    <m/>
    <s v="none"/>
    <m/>
    <m/>
    <m/>
    <x v="0"/>
    <m/>
    <x v="0"/>
  </r>
  <r>
    <s v="GBR1 18 E00056 GB 00556Q3 2021GBP"/>
    <x v="5"/>
    <n v="33342"/>
    <s v="LONDON ENERGY"/>
    <s v="1 18 E00056 GB 00556"/>
    <s v="Q3 2021"/>
    <s v="GBP"/>
    <n v="33743.207999999999"/>
    <n v="33743.207999999999"/>
    <n v="0"/>
    <n v="33743.207999999999"/>
    <n v="0"/>
    <x v="0"/>
    <m/>
    <m/>
    <m/>
    <m/>
    <s v="none"/>
    <m/>
    <m/>
    <m/>
    <x v="0"/>
    <m/>
    <x v="0"/>
  </r>
  <r>
    <s v="GBR1 18 E00056 GB 00556Q4 2021GBP"/>
    <x v="5"/>
    <n v="33342"/>
    <s v="LONDON ENERGY"/>
    <s v="1 18 E00056 GB 00556"/>
    <s v="Q4 2021"/>
    <s v="GBP"/>
    <n v="29796.613000000001"/>
    <n v="29796.613000000001"/>
    <n v="0"/>
    <n v="29796.613000000001"/>
    <n v="0"/>
    <x v="0"/>
    <m/>
    <m/>
    <m/>
    <m/>
    <s v="none"/>
    <m/>
    <m/>
    <m/>
    <x v="0"/>
    <m/>
    <x v="0"/>
  </r>
  <r>
    <s v="GBR1 18 E00073 GB 00279Q1 2021GBP"/>
    <x v="5"/>
    <n v="33469"/>
    <s v="Easynet Enterprise Services Ltd"/>
    <s v="1 18 E00073 GB 00279"/>
    <s v="Q1 2021"/>
    <s v="GBP"/>
    <n v="9976.0481999999993"/>
    <n v="9976.0478999999996"/>
    <n v="3.0000000151630902E-4"/>
    <n v="9976.0478999999996"/>
    <n v="3.0000000151630902E-4"/>
    <x v="0"/>
    <m/>
    <m/>
    <m/>
    <m/>
    <s v="none"/>
    <m/>
    <m/>
    <m/>
    <x v="0"/>
    <m/>
    <x v="0"/>
  </r>
  <r>
    <s v="GBR1 18 E00073 GB 00279Q2 2021GBP"/>
    <x v="5"/>
    <n v="33469"/>
    <s v="Easynet Enterprise Services Ltd"/>
    <s v="1 18 E00073 GB 00279"/>
    <s v="Q2 2021"/>
    <s v="GBP"/>
    <n v="9810.4"/>
    <n v="9810.4004999999997"/>
    <n v="-4.99999998282874E-4"/>
    <n v="9810.4004999999997"/>
    <n v="-4.99999998282874E-4"/>
    <x v="0"/>
    <m/>
    <m/>
    <m/>
    <m/>
    <s v="none"/>
    <m/>
    <m/>
    <m/>
    <x v="0"/>
    <m/>
    <x v="0"/>
  </r>
  <r>
    <s v="GBR1 18 E00073 GB 00279Q3 2021GBP"/>
    <x v="5"/>
    <n v="33469"/>
    <s v="Easynet Enterprise Services Ltd"/>
    <s v="1 18 E00073 GB 00279"/>
    <s v="Q3 2021"/>
    <s v="GBP"/>
    <n v="9697.89"/>
    <n v="9697.8917999999994"/>
    <n v="-1.8000000000029099E-3"/>
    <n v="9697.8917999999994"/>
    <n v="-1.8000000000029099E-3"/>
    <x v="0"/>
    <m/>
    <m/>
    <m/>
    <m/>
    <s v="none"/>
    <m/>
    <m/>
    <m/>
    <x v="0"/>
    <m/>
    <x v="0"/>
  </r>
  <r>
    <s v="GBR1 18 E00073 GB 00279Q4 2021GBP"/>
    <x v="5"/>
    <n v="33469"/>
    <s v="Easynet Enterprise Services Ltd"/>
    <s v="1 18 E00073 GB 00279"/>
    <s v="Q4 2021"/>
    <s v="GBP"/>
    <n v="7385.41"/>
    <n v="7385.4108999999999"/>
    <n v="-9.0000000000145497E-4"/>
    <n v="7385.4108999999999"/>
    <n v="-9.0000000000145497E-4"/>
    <x v="0"/>
    <m/>
    <m/>
    <m/>
    <m/>
    <s v="none"/>
    <m/>
    <m/>
    <m/>
    <x v="0"/>
    <m/>
    <x v="0"/>
  </r>
  <r>
    <s v="GBR1 19 E00015 GB 00479Q1 2021GBP"/>
    <x v="5"/>
    <n v="33646"/>
    <s v="Utopia Projects"/>
    <s v="1 19 E00015 GB 00479"/>
    <s v="Q1 2021"/>
    <s v="GBP"/>
    <n v="285.27499999999998"/>
    <n v="285.27499999999998"/>
    <n v="0"/>
    <n v="285.27499999999998"/>
    <n v="0"/>
    <x v="0"/>
    <m/>
    <m/>
    <m/>
    <m/>
    <s v="none"/>
    <m/>
    <m/>
    <m/>
    <x v="0"/>
    <m/>
    <x v="0"/>
  </r>
  <r>
    <s v="GBR1 19 E00015 GB 00479Q2 2021GBP"/>
    <x v="5"/>
    <n v="33646"/>
    <s v="Utopia Projects"/>
    <s v="1 19 E00015 GB 00479"/>
    <s v="Q2 2021"/>
    <s v="GBP"/>
    <n v="102.26"/>
    <n v="102.25660000000001"/>
    <n v="3.3999999999991802E-3"/>
    <n v="102.26"/>
    <n v="0"/>
    <x v="0"/>
    <m/>
    <m/>
    <m/>
    <m/>
    <s v="none"/>
    <m/>
    <m/>
    <m/>
    <x v="0"/>
    <m/>
    <x v="0"/>
  </r>
  <r>
    <s v="GBR1 19 E00015 GB 00479Q3 2021GBP"/>
    <x v="5"/>
    <n v="33646"/>
    <s v="Utopia Projects"/>
    <s v="1 19 E00015 GB 00479"/>
    <s v="Q3 2021"/>
    <s v="GBP"/>
    <n v="278.17"/>
    <n v="278.16669999999999"/>
    <n v="3.30000000002428E-3"/>
    <n v="278.17"/>
    <n v="0"/>
    <x v="0"/>
    <m/>
    <m/>
    <m/>
    <m/>
    <s v="none"/>
    <m/>
    <m/>
    <m/>
    <x v="0"/>
    <m/>
    <x v="0"/>
  </r>
  <r>
    <s v="GBR1 19 E00015 GB 00479Q4 2021GBP"/>
    <x v="5"/>
    <n v="33646"/>
    <s v="Utopia Projects"/>
    <s v="1 19 E00015 GB 00479"/>
    <s v="Q4 2021"/>
    <s v="GBP"/>
    <n v="799.29"/>
    <n v="799.29010000000005"/>
    <n v="-1.00000000088584E-4"/>
    <n v="799.29"/>
    <n v="0"/>
    <x v="0"/>
    <m/>
    <m/>
    <m/>
    <m/>
    <s v="none"/>
    <m/>
    <m/>
    <m/>
    <x v="0"/>
    <m/>
    <x v="0"/>
  </r>
  <r>
    <s v="GBR1 18 E0L005 GB 00262Q1 2021GBP"/>
    <x v="5"/>
    <n v="33702"/>
    <s v="BATES OF LONDON"/>
    <s v="1 18 E0L005 GB 00262"/>
    <s v="Q1 2021"/>
    <s v="GBP"/>
    <n v="435.79499999999899"/>
    <n v="435.79500000000002"/>
    <n v="-5.6843418860808002E-14"/>
    <n v="435.79499999999899"/>
    <n v="0"/>
    <x v="0"/>
    <m/>
    <m/>
    <m/>
    <m/>
    <s v="none"/>
    <m/>
    <m/>
    <m/>
    <x v="0"/>
    <m/>
    <x v="0"/>
  </r>
  <r>
    <s v="GBR1 18 E0L005 GB 00262Q2 2021GBP"/>
    <x v="5"/>
    <n v="33702"/>
    <s v="BATES OF LONDON"/>
    <s v="1 18 E0L005 GB 00262"/>
    <s v="Q2 2021"/>
    <s v="GBP"/>
    <n v="810.01"/>
    <n v="810.00930000000005"/>
    <n v="6.9999999993797203E-4"/>
    <n v="810.01"/>
    <n v="0"/>
    <x v="0"/>
    <m/>
    <m/>
    <m/>
    <m/>
    <s v="none"/>
    <m/>
    <m/>
    <m/>
    <x v="0"/>
    <m/>
    <x v="0"/>
  </r>
  <r>
    <s v="GBR1 18 E0L005 GB 00262Q3 2021GBP"/>
    <x v="5"/>
    <n v="33702"/>
    <s v="BATES OF LONDON"/>
    <s v="1 18 E0L005 GB 00262"/>
    <s v="Q3 2021"/>
    <s v="GBP"/>
    <n v="1515.18"/>
    <n v="1515.18"/>
    <n v="0"/>
    <n v="1515.18"/>
    <n v="0"/>
    <x v="0"/>
    <m/>
    <m/>
    <m/>
    <m/>
    <s v="none"/>
    <m/>
    <m/>
    <m/>
    <x v="0"/>
    <m/>
    <x v="0"/>
  </r>
  <r>
    <s v="GBR1 18 E0L005 GB 00262Q4 2021GBP"/>
    <x v="5"/>
    <n v="33702"/>
    <s v="BATES OF LONDON"/>
    <s v="1 18 E0L005 GB 00262"/>
    <s v="Q4 2021"/>
    <s v="GBP"/>
    <n v="1910.43"/>
    <n v="1910.43"/>
    <n v="0"/>
    <n v="1910.43"/>
    <n v="0"/>
    <x v="0"/>
    <m/>
    <m/>
    <m/>
    <m/>
    <s v="none"/>
    <m/>
    <m/>
    <m/>
    <x v="0"/>
    <m/>
    <x v="0"/>
  </r>
  <r>
    <s v="GBR1 19 E00047 GB 00534Q1 2021GBP"/>
    <x v="5"/>
    <n v="33730"/>
    <s v="ROMAN LTD"/>
    <s v="1 19 E00047 GB 00534"/>
    <s v="Q1 2021"/>
    <s v="GBP"/>
    <n v="468.62200000000001"/>
    <n v="468.62200000000001"/>
    <n v="0"/>
    <n v="468.62200000000001"/>
    <n v="0"/>
    <x v="0"/>
    <m/>
    <m/>
    <m/>
    <m/>
    <s v="none"/>
    <m/>
    <m/>
    <m/>
    <x v="0"/>
    <m/>
    <x v="0"/>
  </r>
  <r>
    <s v="GBR1 19 E00047 GB 00534Q2 2021GBP"/>
    <x v="5"/>
    <n v="33730"/>
    <s v="ROMAN LTD"/>
    <s v="1 19 E00047 GB 00534"/>
    <s v="Q2 2021"/>
    <s v="GBP"/>
    <n v="13.85"/>
    <n v="13.8512"/>
    <n v="-1.2000000000007499E-3"/>
    <n v="13.85"/>
    <n v="0"/>
    <x v="0"/>
    <m/>
    <m/>
    <m/>
    <m/>
    <s v="none"/>
    <m/>
    <m/>
    <m/>
    <x v="0"/>
    <m/>
    <x v="0"/>
  </r>
  <r>
    <s v="GBR1 19 E00047 GB 00534Q3 2021GBP"/>
    <x v="5"/>
    <n v="33730"/>
    <s v="ROMAN LTD"/>
    <s v="1 19 E00047 GB 00534"/>
    <s v="Q3 2021"/>
    <s v="GBP"/>
    <n v="432.04"/>
    <n v="432.03699999999998"/>
    <n v="3.0000000000427402E-3"/>
    <n v="432.04"/>
    <n v="0"/>
    <x v="0"/>
    <m/>
    <m/>
    <m/>
    <m/>
    <s v="none"/>
    <m/>
    <m/>
    <m/>
    <x v="0"/>
    <m/>
    <x v="0"/>
  </r>
  <r>
    <s v="GBR1 19 E00002 GB 00448Q1 2021GBP"/>
    <x v="5"/>
    <n v="34177"/>
    <s v="Music Concierge"/>
    <s v="1 19 E00002 GB 00448"/>
    <s v="Q1 2021"/>
    <s v="GBP"/>
    <n v="560.16989999999998"/>
    <n v="560.16989999999998"/>
    <n v="0"/>
    <n v="560.16989999999998"/>
    <n v="0"/>
    <x v="0"/>
    <m/>
    <m/>
    <m/>
    <m/>
    <s v="none"/>
    <m/>
    <m/>
    <m/>
    <x v="0"/>
    <m/>
    <x v="0"/>
  </r>
  <r>
    <s v="GBR1 19 E00002 GB 00448Q2 2021GBP"/>
    <x v="5"/>
    <n v="34177"/>
    <s v="Music Concierge"/>
    <s v="1 19 E00002 GB 00448"/>
    <s v="Q2 2021"/>
    <s v="GBP"/>
    <n v="45.56"/>
    <n v="45.5625"/>
    <n v="-2.4999999999977202E-3"/>
    <n v="45.56"/>
    <n v="0"/>
    <x v="0"/>
    <m/>
    <m/>
    <m/>
    <m/>
    <s v="none"/>
    <m/>
    <m/>
    <m/>
    <x v="0"/>
    <m/>
    <x v="0"/>
  </r>
  <r>
    <s v="GBR1 19 E00002 GB 00448Q3 2021GBP"/>
    <x v="5"/>
    <n v="34177"/>
    <s v="Music Concierge"/>
    <s v="1 19 E00002 GB 00448"/>
    <s v="Q3 2021"/>
    <s v="GBP"/>
    <n v="1062.06"/>
    <n v="1062.0624"/>
    <n v="-2.40000000007967E-3"/>
    <n v="1062.06"/>
    <n v="0"/>
    <x v="0"/>
    <m/>
    <m/>
    <m/>
    <m/>
    <s v="none"/>
    <m/>
    <m/>
    <m/>
    <x v="0"/>
    <m/>
    <x v="0"/>
  </r>
  <r>
    <s v="GBR1 19 E00002 GB 00448Q4 2021GBP"/>
    <x v="5"/>
    <n v="34177"/>
    <s v="Music Concierge"/>
    <s v="1 19 E00002 GB 00448"/>
    <s v="Q4 2021"/>
    <s v="GBP"/>
    <n v="89.69"/>
    <n v="89.690399999999997"/>
    <n v="-3.9999999999906701E-4"/>
    <n v="89.69"/>
    <n v="0"/>
    <x v="0"/>
    <m/>
    <m/>
    <m/>
    <m/>
    <s v="none"/>
    <m/>
    <m/>
    <m/>
    <x v="0"/>
    <m/>
    <x v="0"/>
  </r>
  <r>
    <s v="GBR1 18 A00009 GB 00240Q1 2021GBP"/>
    <x v="5"/>
    <n v="34222"/>
    <s v="THE BREAD FACTORY"/>
    <s v="1 18 A00009 GB 00240"/>
    <s v="Q1 2021"/>
    <s v="GBP"/>
    <n v="2.1128999999999998"/>
    <n v="2.1128999999999998"/>
    <n v="0"/>
    <n v="2.1128999999999998"/>
    <n v="0"/>
    <x v="0"/>
    <m/>
    <m/>
    <m/>
    <m/>
    <s v="none"/>
    <m/>
    <m/>
    <m/>
    <x v="0"/>
    <m/>
    <x v="0"/>
  </r>
  <r>
    <s v="GBR1 18 A00009 GB 00240Q3 2021GBP"/>
    <x v="5"/>
    <n v="34222"/>
    <s v="THE BREAD FACTORY"/>
    <s v="1 18 A00009 GB 00240"/>
    <s v="Q3 2021"/>
    <s v="GBP"/>
    <n v="102.74"/>
    <n v="102.7409"/>
    <n v="-9.0000000000145497E-4"/>
    <n v="102.74"/>
    <n v="0"/>
    <x v="0"/>
    <m/>
    <m/>
    <m/>
    <m/>
    <s v="none"/>
    <m/>
    <m/>
    <m/>
    <x v="0"/>
    <m/>
    <x v="0"/>
  </r>
  <r>
    <s v="GBR1 18 A00009 GB 00240Q4 2021GBP"/>
    <x v="5"/>
    <n v="34222"/>
    <s v="THE BREAD FACTORY"/>
    <s v="1 18 A00009 GB 00240"/>
    <s v="Q4 2021"/>
    <s v="GBP"/>
    <n v="116.13"/>
    <n v="116.1276"/>
    <n v="2.3999999999944001E-3"/>
    <n v="116.13"/>
    <n v="0"/>
    <x v="0"/>
    <m/>
    <m/>
    <m/>
    <m/>
    <s v="none"/>
    <m/>
    <m/>
    <m/>
    <x v="0"/>
    <m/>
    <x v="0"/>
  </r>
  <r>
    <s v="GBR1 18 E0L003 GB 00269Q1 2021GBP"/>
    <x v="5"/>
    <n v="34459"/>
    <s v="Konica Minolta"/>
    <s v="1 18 E0L003 GB 00269"/>
    <s v="Q1 2021"/>
    <s v="GBP"/>
    <n v="290.51069999999999"/>
    <n v="290.51069999999999"/>
    <n v="0"/>
    <n v="290.51069999999999"/>
    <n v="0"/>
    <x v="0"/>
    <m/>
    <m/>
    <m/>
    <m/>
    <s v="none"/>
    <m/>
    <m/>
    <m/>
    <x v="0"/>
    <m/>
    <x v="0"/>
  </r>
  <r>
    <s v="GBR1 18 E0L003 GB 00269Q2 2021GBP"/>
    <x v="5"/>
    <n v="34459"/>
    <s v="Konica Minolta"/>
    <s v="1 18 E0L003 GB 00269"/>
    <s v="Q2 2021"/>
    <s v="GBP"/>
    <n v="74.849999999999994"/>
    <n v="74.849599999999995"/>
    <n v="3.9999999999906701E-4"/>
    <n v="74.849999999999994"/>
    <n v="0"/>
    <x v="0"/>
    <m/>
    <m/>
    <m/>
    <m/>
    <s v="none"/>
    <m/>
    <m/>
    <m/>
    <x v="0"/>
    <m/>
    <x v="0"/>
  </r>
  <r>
    <s v="GBR1 18 E0L003 GB 00269Q3 2021GBP"/>
    <x v="5"/>
    <n v="34459"/>
    <s v="Konica Minolta"/>
    <s v="1 18 E0L003 GB 00269"/>
    <s v="Q3 2021"/>
    <s v="GBP"/>
    <n v="103.14"/>
    <n v="103.1422"/>
    <n v="-2.2000000000019699E-3"/>
    <n v="103.14"/>
    <n v="0"/>
    <x v="0"/>
    <m/>
    <m/>
    <m/>
    <m/>
    <s v="none"/>
    <m/>
    <m/>
    <m/>
    <x v="0"/>
    <m/>
    <x v="0"/>
  </r>
  <r>
    <s v="GBR1 18 E0L003 GB 00269Q4 2021GBP"/>
    <x v="5"/>
    <n v="34459"/>
    <s v="Konica Minolta"/>
    <s v="1 18 E0L003 GB 00269"/>
    <s v="Q4 2021"/>
    <s v="GBP"/>
    <n v="73.459999999999994"/>
    <n v="73.457099999999997"/>
    <n v="2.8999999999967901E-3"/>
    <n v="73.459999999999994"/>
    <n v="0"/>
    <x v="0"/>
    <m/>
    <m/>
    <m/>
    <m/>
    <s v="none"/>
    <m/>
    <m/>
    <m/>
    <x v="0"/>
    <m/>
    <x v="0"/>
  </r>
  <r>
    <s v="GBR1 2020 E00072 GB 00600Q1 2021GBP"/>
    <x v="5"/>
    <n v="34545"/>
    <s v="Clifton Environmental Services Limited"/>
    <s v="1 2020 E00072 GB 00600"/>
    <s v="Q1 2021"/>
    <s v="GBP"/>
    <n v="108.5"/>
    <n v="108.5"/>
    <n v="0"/>
    <n v="108.5"/>
    <n v="0"/>
    <x v="0"/>
    <m/>
    <m/>
    <m/>
    <m/>
    <s v="none"/>
    <m/>
    <m/>
    <m/>
    <x v="0"/>
    <m/>
    <x v="0"/>
  </r>
  <r>
    <s v="GBR1 2020 E00072 GB 00600Q2 2021GBP"/>
    <x v="5"/>
    <n v="34545"/>
    <s v="Clifton Environmental Services Limited"/>
    <s v="1 2020 E00072 GB 00600"/>
    <s v="Q2 2021"/>
    <s v="GBP"/>
    <n v="520.30999999999995"/>
    <n v="520.3125"/>
    <n v="-2.5000000000545601E-3"/>
    <n v="520.30999999999995"/>
    <n v="0"/>
    <x v="0"/>
    <m/>
    <m/>
    <m/>
    <m/>
    <s v="none"/>
    <m/>
    <m/>
    <m/>
    <x v="0"/>
    <m/>
    <x v="0"/>
  </r>
  <r>
    <s v="GBR1 2020 E00072 GB 00600Q3 2021GBP"/>
    <x v="5"/>
    <n v="34545"/>
    <s v="Clifton Environmental Services Limited"/>
    <s v="1 2020 E00072 GB 00600"/>
    <s v="Q3 2021"/>
    <s v="GBP"/>
    <n v="1260.44"/>
    <n v="1260.4375"/>
    <n v="2.5000000000545601E-3"/>
    <n v="1260.44"/>
    <n v="0"/>
    <x v="0"/>
    <m/>
    <m/>
    <m/>
    <m/>
    <s v="none"/>
    <m/>
    <m/>
    <m/>
    <x v="0"/>
    <m/>
    <x v="0"/>
  </r>
  <r>
    <s v="GBR1 2020 E00072 GB 00600Q4 2021GBP"/>
    <x v="5"/>
    <n v="34545"/>
    <s v="Clifton Environmental Services Limited"/>
    <s v="1 2020 E00072 GB 00600"/>
    <s v="Q4 2021"/>
    <s v="GBP"/>
    <n v="1973.19"/>
    <n v="1973.1875"/>
    <n v="2.5000000000545601E-3"/>
    <n v="1973.19"/>
    <n v="0"/>
    <x v="0"/>
    <m/>
    <m/>
    <m/>
    <m/>
    <s v="none"/>
    <m/>
    <m/>
    <m/>
    <x v="0"/>
    <m/>
    <x v="0"/>
  </r>
  <r>
    <s v="GBR1 19 E0L018 GB 00469Q1 2021GBP"/>
    <x v="5"/>
    <n v="34635"/>
    <s v="BLUE CASTLE BUSINESS SERVICES LTD"/>
    <s v="1 19 E0L018 GB 00469"/>
    <s v="Q1 2021"/>
    <s v="GBP"/>
    <n v="512.46299999999997"/>
    <n v="512.46299999999997"/>
    <n v="0"/>
    <n v="512.46299999999997"/>
    <n v="0"/>
    <x v="0"/>
    <m/>
    <m/>
    <m/>
    <m/>
    <s v="none"/>
    <m/>
    <m/>
    <m/>
    <x v="0"/>
    <m/>
    <x v="0"/>
  </r>
  <r>
    <s v="GBR1 19 E0L018 GB 00469Q2 2021GBP"/>
    <x v="5"/>
    <n v="34635"/>
    <s v="BLUE CASTLE BUSINESS SERVICES LTD"/>
    <s v="1 19 E0L018 GB 00469"/>
    <s v="Q2 2021"/>
    <s v="GBP"/>
    <n v="470.92"/>
    <n v="470.91899999999998"/>
    <n v="1.0000000000331901E-3"/>
    <n v="470.92"/>
    <n v="0"/>
    <x v="0"/>
    <m/>
    <m/>
    <m/>
    <m/>
    <s v="none"/>
    <m/>
    <m/>
    <m/>
    <x v="0"/>
    <m/>
    <x v="0"/>
  </r>
  <r>
    <s v="GBR1 19 E0L018 GB 00469Q3 2021GBP"/>
    <x v="5"/>
    <n v="34635"/>
    <s v="BLUE CASTLE BUSINESS SERVICES LTD"/>
    <s v="1 19 E0L018 GB 00469"/>
    <s v="Q3 2021"/>
    <s v="GBP"/>
    <n v="425.51"/>
    <n v="425.51249999999999"/>
    <n v="-2.4999999999977202E-3"/>
    <n v="425.51"/>
    <n v="0"/>
    <x v="0"/>
    <m/>
    <m/>
    <m/>
    <m/>
    <s v="none"/>
    <m/>
    <m/>
    <m/>
    <x v="0"/>
    <m/>
    <x v="0"/>
  </r>
  <r>
    <s v="GBR1 19 E0L018 GB 00469Q4 2021GBP"/>
    <x v="5"/>
    <n v="34635"/>
    <s v="BLUE CASTLE BUSINESS SERVICES LTD"/>
    <s v="1 19 E0L018 GB 00469"/>
    <s v="Q4 2021"/>
    <s v="GBP"/>
    <n v="490.48"/>
    <n v="490.48140000000001"/>
    <n v="-1.39999999998963E-3"/>
    <n v="490.48"/>
    <n v="0"/>
    <x v="0"/>
    <m/>
    <m/>
    <m/>
    <m/>
    <s v="none"/>
    <m/>
    <m/>
    <m/>
    <x v="0"/>
    <m/>
    <x v="0"/>
  </r>
  <r>
    <s v="GBR1 18 E0L005 GB 002064 LINENQ1 2021GBP"/>
    <x v="5"/>
    <n v="34806"/>
    <s v="ELIS LTD"/>
    <s v="1 18 E0L005 GB 002064 LINEN"/>
    <s v="Q1 2021"/>
    <s v="GBP"/>
    <n v="438.71170000000001"/>
    <n v="438.71170000000001"/>
    <n v="0"/>
    <n v="438.71170000000001"/>
    <n v="0"/>
    <x v="0"/>
    <m/>
    <m/>
    <m/>
    <m/>
    <s v="none"/>
    <m/>
    <m/>
    <m/>
    <x v="0"/>
    <m/>
    <x v="0"/>
  </r>
  <r>
    <s v="GBR1 18 E0L005 GB 002064 LINENQ2 2021GBP"/>
    <x v="5"/>
    <n v="34806"/>
    <s v="ELIS LTD"/>
    <s v="1 18 E0L005 GB 002064 LINEN"/>
    <s v="Q2 2021"/>
    <s v="GBP"/>
    <n v="161.86000000000001"/>
    <n v="161.85579999999999"/>
    <n v="4.20000000002573E-3"/>
    <n v="161.86000000000001"/>
    <n v="0"/>
    <x v="0"/>
    <m/>
    <m/>
    <m/>
    <m/>
    <s v="none"/>
    <m/>
    <m/>
    <m/>
    <x v="0"/>
    <m/>
    <x v="0"/>
  </r>
  <r>
    <s v="GBR1 18 E0L005 GB 002064 LINENQ3 2021GBP"/>
    <x v="5"/>
    <n v="34806"/>
    <s v="ELIS LTD"/>
    <s v="1 18 E0L005 GB 002064 LINEN"/>
    <s v="Q3 2021"/>
    <s v="GBP"/>
    <n v="140.47999999999999"/>
    <n v="140.4838"/>
    <n v="-3.8000000000124601E-3"/>
    <n v="140.47999999999999"/>
    <n v="0"/>
    <x v="0"/>
    <m/>
    <m/>
    <m/>
    <m/>
    <s v="none"/>
    <m/>
    <m/>
    <m/>
    <x v="0"/>
    <m/>
    <x v="0"/>
  </r>
  <r>
    <s v="GBR1 18 E0L005 GB 002064 LINENQ4 2021GBP"/>
    <x v="5"/>
    <n v="34806"/>
    <s v="ELIS LTD"/>
    <s v="1 18 E0L005 GB 002064 LINEN"/>
    <s v="Q4 2021"/>
    <s v="GBP"/>
    <n v="171.6"/>
    <n v="171.602"/>
    <n v="-1.9999999999811202E-3"/>
    <n v="171.6"/>
    <n v="0"/>
    <x v="0"/>
    <m/>
    <m/>
    <m/>
    <m/>
    <s v="none"/>
    <s v="Produit"/>
    <s v="Thao"/>
    <s v="[TN] : Mon commentaire du 14 Avril : Rebate calculé à la main = Report qui correspond au dernier ajustement : 11 440,13 x 1,5% = 171,6 . Le montant facturé dans ce fichier était juste pour le déc initial. J'ai rémarqué que dans le Prébilling il y a 3 factures envoyées au Billing dont la somme correspond bien à celui du report. Le montant facturé dans ce fichier n'est pas actualisé ?_x000a_https://astoresuite.com/adjustements/history?adjustement_group_id=36369 =&gt; La ligne est désormais en Valid dans l'analyse du 15 Avril"/>
    <x v="0"/>
    <m/>
    <x v="0"/>
  </r>
  <r>
    <s v="GBR1 18 E0L005 GB 00404 WORKWEARQ1 2021GBP"/>
    <x v="5"/>
    <n v="34806"/>
    <s v="ELIS LTD"/>
    <s v="1 18 E0L005 GB 00404 WORKWEAR"/>
    <s v="Q1 2021"/>
    <s v="GBP"/>
    <n v="1819.1276"/>
    <n v="1819.1276"/>
    <n v="0"/>
    <n v="1819.1276"/>
    <n v="0"/>
    <x v="0"/>
    <m/>
    <m/>
    <m/>
    <m/>
    <s v="none"/>
    <m/>
    <m/>
    <m/>
    <x v="0"/>
    <m/>
    <x v="0"/>
  </r>
  <r>
    <s v="GBR1 18 E0L005 GB 00404 WORKWEARQ2 2021GBP"/>
    <x v="5"/>
    <n v="34806"/>
    <s v="ELIS LTD"/>
    <s v="1 18 E0L005 GB 00404 WORKWEAR"/>
    <s v="Q2 2021"/>
    <s v="GBP"/>
    <n v="1653.68"/>
    <n v="1653.684"/>
    <n v="-3.9999999999054099E-3"/>
    <n v="1653.68"/>
    <n v="0"/>
    <x v="0"/>
    <m/>
    <m/>
    <m/>
    <m/>
    <s v="none"/>
    <m/>
    <m/>
    <m/>
    <x v="0"/>
    <m/>
    <x v="0"/>
  </r>
  <r>
    <s v="GBRGB2-21-2-035Q4 2021GBP"/>
    <x v="5"/>
    <n v="34806"/>
    <s v="ELIS LTD"/>
    <s v="GB2-21-2-035"/>
    <s v="Q4 2021"/>
    <s v="GBP"/>
    <n v="1297.76"/>
    <n v="1297.7643"/>
    <n v="-4.3000000000574801E-3"/>
    <n v="1297.76"/>
    <n v="0"/>
    <x v="0"/>
    <m/>
    <m/>
    <m/>
    <m/>
    <s v="none"/>
    <m/>
    <m/>
    <m/>
    <x v="0"/>
    <m/>
    <x v="0"/>
  </r>
  <r>
    <s v="GBR1 20 A00009 GB 00612Q1 2021GBP"/>
    <x v="5"/>
    <n v="34843"/>
    <s v="DELICE DE FRANCE UK"/>
    <s v="1 20 A00009 GB 00612"/>
    <s v="Q1 2021"/>
    <s v="GBP"/>
    <n v="92.443600000000004"/>
    <n v="92.443600000000004"/>
    <n v="0"/>
    <n v="92.443600000000004"/>
    <n v="0"/>
    <x v="0"/>
    <m/>
    <m/>
    <m/>
    <m/>
    <s v="none"/>
    <m/>
    <m/>
    <m/>
    <x v="2"/>
    <s v="Zakaria"/>
    <x v="0"/>
  </r>
  <r>
    <s v="GBR1 20 A00009 GB 00612Q2 2021GBP"/>
    <x v="5"/>
    <n v="34843"/>
    <s v="DELICE DE FRANCE UK"/>
    <s v="1 20 A00009 GB 00612"/>
    <s v="Q2 2021"/>
    <s v="GBP"/>
    <n v="803.54"/>
    <n v="803.5444"/>
    <n v="-4.4000000000323702E-3"/>
    <n v="803.54"/>
    <n v="0"/>
    <x v="0"/>
    <m/>
    <m/>
    <m/>
    <m/>
    <s v="none"/>
    <m/>
    <m/>
    <m/>
    <x v="0"/>
    <m/>
    <x v="0"/>
  </r>
  <r>
    <s v="GBR1 20 A00009 GB 00612Q3 2021GBP"/>
    <x v="5"/>
    <n v="34843"/>
    <s v="DELICE DE FRANCE UK"/>
    <s v="1 20 A00009 GB 00612"/>
    <s v="Q3 2021"/>
    <s v="GBP"/>
    <n v="972.73"/>
    <n v="972.73270000000002"/>
    <n v="-2.7000000000043599E-3"/>
    <n v="972.73"/>
    <n v="0"/>
    <x v="0"/>
    <m/>
    <m/>
    <m/>
    <m/>
    <s v="none"/>
    <m/>
    <m/>
    <m/>
    <x v="2"/>
    <s v="Zakaria"/>
    <x v="0"/>
  </r>
  <r>
    <s v="GBR1 20 A00009 GB 00612Q4 2021GBP"/>
    <x v="5"/>
    <n v="34843"/>
    <s v="DELICE DE FRANCE UK"/>
    <s v="1 20 A00009 GB 00612"/>
    <s v="Q4 2021"/>
    <s v="GBP"/>
    <n v="1740.85"/>
    <n v="1740.8474000000001"/>
    <n v="2.59999999980209E-3"/>
    <n v="1740.85"/>
    <n v="0"/>
    <x v="0"/>
    <m/>
    <m/>
    <m/>
    <m/>
    <s v="none"/>
    <m/>
    <m/>
    <m/>
    <x v="0"/>
    <m/>
    <x v="0"/>
  </r>
  <r>
    <s v="GBR1 18 E0L018 GB 00290Q1 2021GBP"/>
    <x v="5"/>
    <n v="34848"/>
    <s v="VEOLIA"/>
    <s v="1 18 E0L018 GB 00290"/>
    <s v="Q1 2021"/>
    <s v="GBP"/>
    <n v="5062.9630999999999"/>
    <n v="5062.9630999999999"/>
    <n v="0"/>
    <n v="5062.9630999999999"/>
    <n v="0"/>
    <x v="0"/>
    <m/>
    <m/>
    <m/>
    <m/>
    <s v="none"/>
    <m/>
    <m/>
    <m/>
    <x v="0"/>
    <m/>
    <x v="0"/>
  </r>
  <r>
    <s v="GBR1 18 E0L018 GB 00290Q2 2021GBP"/>
    <x v="5"/>
    <n v="34848"/>
    <s v="VEOLIA"/>
    <s v="1 18 E0L018 GB 00290"/>
    <s v="Q2 2021"/>
    <s v="GBP"/>
    <n v="6570.33"/>
    <n v="6570.3356999999996"/>
    <n v="-5.6999999997060496E-3"/>
    <n v="6570.3356999999996"/>
    <n v="-5.6999999997060496E-3"/>
    <x v="0"/>
    <m/>
    <m/>
    <m/>
    <m/>
    <s v="none"/>
    <m/>
    <m/>
    <m/>
    <x v="0"/>
    <m/>
    <x v="0"/>
  </r>
  <r>
    <s v="GBR1 18 E0L018 GB 00290Q3 2021GBP"/>
    <x v="5"/>
    <n v="34848"/>
    <s v="VEOLIA"/>
    <s v="1 18 E0L018 GB 00290"/>
    <s v="Q3 2021"/>
    <s v="GBP"/>
    <n v="9909.4"/>
    <n v="9909.3988000000008"/>
    <n v="1.19999999878928E-3"/>
    <n v="9909.3988000000008"/>
    <n v="1.19999999878928E-3"/>
    <x v="0"/>
    <m/>
    <m/>
    <m/>
    <m/>
    <s v="none"/>
    <m/>
    <m/>
    <m/>
    <x v="0"/>
    <m/>
    <x v="0"/>
  </r>
  <r>
    <s v="GBR1 18 E0L018 GB 00290Q4 2021GBP"/>
    <x v="5"/>
    <n v="34848"/>
    <s v="VEOLIA"/>
    <s v="1 18 E0L018 GB 00290"/>
    <s v="Q4 2021"/>
    <s v="GBP"/>
    <n v="11697.7"/>
    <n v="11697.6976"/>
    <n v="2.4000000012165401E-3"/>
    <n v="11697.6976"/>
    <n v="2.4000000012165401E-3"/>
    <x v="0"/>
    <m/>
    <m/>
    <m/>
    <m/>
    <s v="none"/>
    <m/>
    <m/>
    <m/>
    <x v="0"/>
    <m/>
    <x v="0"/>
  </r>
  <r>
    <s v="GBR1 18 A00013 GB 00383Q1 2021GBP"/>
    <x v="5"/>
    <n v="34969"/>
    <s v="Town &amp; Country Fine Foods"/>
    <s v="1 18 A00013 GB 00383"/>
    <s v="Q1 2021"/>
    <s v="GBP"/>
    <n v="9.7521000000000004"/>
    <n v="9.7521000000000004"/>
    <n v="0"/>
    <n v="9.7521000000000004"/>
    <n v="0"/>
    <x v="0"/>
    <m/>
    <m/>
    <m/>
    <m/>
    <s v="none"/>
    <m/>
    <m/>
    <m/>
    <x v="0"/>
    <m/>
    <x v="0"/>
  </r>
  <r>
    <s v="GBR1 18 A00013 GB 00383Q2 2021GBP"/>
    <x v="5"/>
    <n v="34969"/>
    <s v="Town &amp; Country Fine Foods"/>
    <s v="1 18 A00013 GB 00383"/>
    <s v="Q2 2021"/>
    <s v="GBP"/>
    <n v="162.26"/>
    <n v="162.26429999999999"/>
    <n v="-4.3000000000006297E-3"/>
    <n v="162.26"/>
    <n v="0"/>
    <x v="0"/>
    <m/>
    <m/>
    <m/>
    <m/>
    <s v="none"/>
    <m/>
    <m/>
    <m/>
    <x v="0"/>
    <m/>
    <x v="0"/>
  </r>
  <r>
    <s v="GBR1 18 A00013 GB 00383Q3 2021GBP"/>
    <x v="5"/>
    <n v="34969"/>
    <s v="Town &amp; Country Fine Foods"/>
    <s v="1 18 A00013 GB 00383"/>
    <s v="Q3 2021"/>
    <s v="GBP"/>
    <n v="128.41"/>
    <n v="128.41139999999999"/>
    <n v="-1.39999999998963E-3"/>
    <n v="128.41"/>
    <n v="0"/>
    <x v="0"/>
    <m/>
    <m/>
    <m/>
    <m/>
    <s v="none"/>
    <m/>
    <m/>
    <m/>
    <x v="0"/>
    <m/>
    <x v="0"/>
  </r>
  <r>
    <s v="GBR1 18 A00013 GB 00383Q4 2021GBP"/>
    <x v="5"/>
    <n v="34969"/>
    <s v="Town &amp; Country Fine Foods"/>
    <s v="1 18 A00013 GB 00383"/>
    <s v="Q4 2021"/>
    <s v="GBP"/>
    <n v="522.61"/>
    <n v="522.60680000000002"/>
    <n v="3.19999999999254E-3"/>
    <n v="522.61"/>
    <n v="0"/>
    <x v="0"/>
    <m/>
    <m/>
    <m/>
    <m/>
    <s v="none"/>
    <m/>
    <m/>
    <m/>
    <x v="0"/>
    <m/>
    <x v="0"/>
  </r>
  <r>
    <s v="GBR1 18 E00028 GB 00342Q1 2021GBP"/>
    <x v="5"/>
    <n v="35064"/>
    <s v="WGC LTD"/>
    <s v="1 18 E00028 GB 00342"/>
    <s v="Q1 2021"/>
    <s v="GBP"/>
    <n v="4702.7390999999998"/>
    <n v="4702.7390999999998"/>
    <n v="0"/>
    <n v="4702.7390999999998"/>
    <n v="0"/>
    <x v="0"/>
    <m/>
    <m/>
    <m/>
    <m/>
    <s v="none"/>
    <m/>
    <m/>
    <m/>
    <x v="0"/>
    <m/>
    <x v="0"/>
  </r>
  <r>
    <s v="GBR1 18 E00028 GB 00342Q2 2021GBP"/>
    <x v="5"/>
    <n v="35064"/>
    <s v="WGC LTD"/>
    <s v="1 18 E00028 GB 00342"/>
    <s v="Q2 2021"/>
    <s v="GBP"/>
    <n v="10015.99"/>
    <m/>
    <n v="10015.99"/>
    <m/>
    <n v="10015.99"/>
    <x v="1"/>
    <s v="[]"/>
    <s v="[]"/>
    <s v="no participation"/>
    <m/>
    <s v="none"/>
    <s v="Produit"/>
    <s v="Thao"/>
    <s v="[TN] : Result &quot;no participation&quot; car Ajustement non accesible depuis le module d'ajustement https://astoresuite.com/adjustements/list?adjustement_campaign_id=102 . Il y a bien une facture tranmitted du montant facturé https://astoresuite.com/billing_invoices/show/15446"/>
    <x v="2"/>
    <m/>
    <x v="0"/>
  </r>
  <r>
    <s v="GBR1 18 E00028 GB 00342Q3 2021GBP"/>
    <x v="5"/>
    <n v="35064"/>
    <s v="WGC LTD"/>
    <s v="1 18 E00028 GB 00342"/>
    <s v="Q3 2021"/>
    <s v="GBP"/>
    <n v="22593.52"/>
    <n v="22593.5239"/>
    <n v="-3.8999999997031401E-3"/>
    <n v="22593.5239"/>
    <n v="-3.8999999997031401E-3"/>
    <x v="0"/>
    <m/>
    <m/>
    <m/>
    <m/>
    <s v="none"/>
    <m/>
    <m/>
    <m/>
    <x v="0"/>
    <m/>
    <x v="0"/>
  </r>
  <r>
    <s v="GBR1 18 E00028 GB 00342Q4 2021GBP"/>
    <x v="5"/>
    <n v="35064"/>
    <s v="WGC LTD"/>
    <s v="1 18 E00028 GB 00342"/>
    <s v="Q4 2021"/>
    <s v="GBP"/>
    <n v="29884.79"/>
    <n v="29884.792600000001"/>
    <n v="-2.59999999980209E-3"/>
    <n v="29884.792600000001"/>
    <n v="-2.59999999980209E-3"/>
    <x v="0"/>
    <m/>
    <m/>
    <m/>
    <m/>
    <s v="none"/>
    <m/>
    <m/>
    <m/>
    <x v="0"/>
    <m/>
    <x v="0"/>
  </r>
  <r>
    <s v="GBR1 18 E00012 GB 00321Q1 2021GBP"/>
    <x v="5"/>
    <n v="35108"/>
    <s v="ATALIAN SERVEST LIMITED"/>
    <s v="1 18 E00012 GB 00321"/>
    <s v="Q1 2021"/>
    <s v="GBP"/>
    <n v="648.07500000000005"/>
    <n v="648.07500000000005"/>
    <n v="0"/>
    <n v="648.07500000000005"/>
    <n v="0"/>
    <x v="0"/>
    <m/>
    <m/>
    <m/>
    <m/>
    <s v="none"/>
    <m/>
    <m/>
    <m/>
    <x v="0"/>
    <m/>
    <x v="0"/>
  </r>
  <r>
    <s v="GBR1 18 E00012 GB 00321Q2 2021GBP"/>
    <x v="5"/>
    <n v="35108"/>
    <s v="ATALIAN SERVEST LIMITED"/>
    <s v="1 18 E00012 GB 00321"/>
    <s v="Q2 2021"/>
    <s v="GBP"/>
    <n v="1165.49"/>
    <m/>
    <n v="1165.49"/>
    <n v="1165.4866999999999"/>
    <n v="3.30000000008112E-3"/>
    <x v="3"/>
    <s v="[40753]"/>
    <s v="[21247]"/>
    <s v="no rebate, with contract attached"/>
    <s v="2021-07-23 01:10:40 +0200"/>
    <s v="none"/>
    <m/>
    <m/>
    <m/>
    <x v="0"/>
    <m/>
    <x v="0"/>
  </r>
  <r>
    <s v="GBR1 18 E00012 GB 00321Q3 2021GBP"/>
    <x v="5"/>
    <n v="35108"/>
    <s v="ATALIAN SERVEST LIMITED"/>
    <s v="1 18 E00012 GB 00321"/>
    <s v="Q3 2021"/>
    <s v="GBP"/>
    <n v="308.08"/>
    <n v="308.07690000000002"/>
    <n v="3.0999999999607999E-3"/>
    <n v="308.07690000000002"/>
    <n v="3.0999999999607999E-3"/>
    <x v="0"/>
    <m/>
    <m/>
    <m/>
    <m/>
    <s v="none"/>
    <m/>
    <m/>
    <m/>
    <x v="0"/>
    <m/>
    <x v="0"/>
  </r>
  <r>
    <s v="GBR1 18 E00012 GB 00321Q4 2021GBP"/>
    <x v="5"/>
    <n v="35108"/>
    <s v="ATALIAN SERVEST LIMITED"/>
    <s v="1 18 E00012 GB 00321"/>
    <s v="Q4 2021"/>
    <s v="GBP"/>
    <n v="909.06"/>
    <m/>
    <n v="909.06"/>
    <n v="909.06020000000001"/>
    <n v="-2.00000000063482E-4"/>
    <x v="3"/>
    <s v="[75216]"/>
    <s v="[38223]"/>
    <s v="no rebate, with contract attached"/>
    <s v="2022-01-29 00:17:23 +0100"/>
    <s v="none"/>
    <m/>
    <m/>
    <m/>
    <x v="0"/>
    <m/>
    <x v="0"/>
  </r>
  <r>
    <s v="GBR1 20 E00045 GB 00607Q1 2021GBP"/>
    <x v="5"/>
    <n v="35126"/>
    <s v="OTIS"/>
    <s v="1 20 E00045 GB 00607"/>
    <s v="Q1 2021"/>
    <s v="GBP"/>
    <n v="878.72469999999998"/>
    <n v="878.72469999999998"/>
    <n v="0"/>
    <n v="878.72469999999998"/>
    <n v="0"/>
    <x v="0"/>
    <m/>
    <m/>
    <m/>
    <m/>
    <s v="none"/>
    <m/>
    <m/>
    <m/>
    <x v="0"/>
    <m/>
    <x v="0"/>
  </r>
  <r>
    <s v="GBR1 20 E00045 GB 00607Q2 2021GBP"/>
    <x v="5"/>
    <n v="35126"/>
    <s v="OTIS"/>
    <s v="1 20 E00045 GB 00607"/>
    <s v="Q2 2021"/>
    <s v="GBP"/>
    <n v="771.26"/>
    <n v="771.25959999999998"/>
    <n v="4.0000000001327803E-4"/>
    <n v="771.26"/>
    <n v="0"/>
    <x v="0"/>
    <m/>
    <m/>
    <m/>
    <m/>
    <s v="none"/>
    <m/>
    <m/>
    <m/>
    <x v="0"/>
    <m/>
    <x v="0"/>
  </r>
  <r>
    <s v="GBR1 20 E00045 GB 00607Q3 2021GBP"/>
    <x v="5"/>
    <n v="35126"/>
    <s v="OTIS"/>
    <s v="1 20 E00045 GB 00607"/>
    <s v="Q3 2021"/>
    <s v="GBP"/>
    <n v="786.06"/>
    <n v="786.05920000000003"/>
    <n v="7.9999999991286997E-4"/>
    <n v="786.06"/>
    <n v="0"/>
    <x v="0"/>
    <m/>
    <m/>
    <m/>
    <m/>
    <s v="none"/>
    <m/>
    <m/>
    <m/>
    <x v="0"/>
    <m/>
    <x v="0"/>
  </r>
  <r>
    <s v="GBR1 20 E00045 GB 00607Q4 2021GBP"/>
    <x v="5"/>
    <n v="35126"/>
    <s v="OTIS"/>
    <s v="1 20 E00045 GB 00607"/>
    <s v="Q4 2021"/>
    <s v="GBP"/>
    <n v="793.88"/>
    <n v="793.87810000000002"/>
    <n v="1.8999999999778001E-3"/>
    <n v="793.88"/>
    <n v="0"/>
    <x v="0"/>
    <m/>
    <m/>
    <m/>
    <m/>
    <s v="none"/>
    <m/>
    <m/>
    <m/>
    <x v="0"/>
    <m/>
    <x v="0"/>
  </r>
  <r>
    <s v="GBR1 18 E00032 GB 00261Q1 2021GBP"/>
    <x v="5"/>
    <n v="35265"/>
    <s v="Aslotel Ltd"/>
    <s v="1 18 E00032 GB 00261"/>
    <s v="Q1 2021"/>
    <s v="GBP"/>
    <n v="35.663400000000003"/>
    <n v="35.663400000000003"/>
    <n v="0"/>
    <n v="35.663400000000003"/>
    <n v="0"/>
    <x v="0"/>
    <m/>
    <m/>
    <m/>
    <m/>
    <s v="none"/>
    <m/>
    <m/>
    <m/>
    <x v="0"/>
    <m/>
    <x v="0"/>
  </r>
  <r>
    <s v="GBR1 18 E00032 GB 00261Q2 2021GBP"/>
    <x v="5"/>
    <n v="35265"/>
    <s v="Aslotel Ltd"/>
    <s v="1 18 E00032 GB 00261"/>
    <s v="Q2 2021"/>
    <s v="GBP"/>
    <n v="606.75"/>
    <n v="606.75329999999997"/>
    <n v="-3.2999999999674401E-3"/>
    <n v="606.75"/>
    <n v="0"/>
    <x v="0"/>
    <m/>
    <m/>
    <m/>
    <m/>
    <s v="none"/>
    <m/>
    <m/>
    <m/>
    <x v="0"/>
    <m/>
    <x v="0"/>
  </r>
  <r>
    <s v="GBR1 18 E00032 GB 00261Q3 2021GBP"/>
    <x v="5"/>
    <n v="35265"/>
    <s v="Aslotel Ltd"/>
    <s v="1 18 E00032 GB 00261"/>
    <s v="Q3 2021"/>
    <s v="GBP"/>
    <n v="643.58000000000004"/>
    <n v="643.57590000000005"/>
    <n v="4.0999999999939904E-3"/>
    <n v="643.58000000000004"/>
    <n v="0"/>
    <x v="0"/>
    <m/>
    <m/>
    <m/>
    <m/>
    <s v="none"/>
    <m/>
    <m/>
    <m/>
    <x v="0"/>
    <m/>
    <x v="0"/>
  </r>
  <r>
    <s v="GBR1 18 E00032 GB 00261Q4 2021GBP"/>
    <x v="5"/>
    <n v="35265"/>
    <s v="Aslotel Ltd"/>
    <s v="1 18 E00032 GB 00261"/>
    <s v="Q4 2021"/>
    <s v="GBP"/>
    <n v="1096.1300000000001"/>
    <n v="1096.1324999999999"/>
    <n v="-2.4999999998271899E-3"/>
    <n v="1096.1300000000001"/>
    <n v="0"/>
    <x v="0"/>
    <m/>
    <m/>
    <m/>
    <m/>
    <s v="none"/>
    <m/>
    <m/>
    <m/>
    <x v="0"/>
    <m/>
    <x v="0"/>
  </r>
  <r>
    <s v="GBR1 19 E0L005 GB 00491Q2 2021GBP"/>
    <x v="5"/>
    <n v="35272"/>
    <s v="BELMONT LAUNDRY"/>
    <s v="1 19 E0L005 GB 00491"/>
    <s v="Q2 2021"/>
    <s v="GBP"/>
    <n v="189.47"/>
    <n v="189.47380000000001"/>
    <n v="-3.8000000000124601E-3"/>
    <n v="189.47"/>
    <n v="0"/>
    <x v="0"/>
    <m/>
    <m/>
    <m/>
    <m/>
    <s v="none"/>
    <m/>
    <m/>
    <m/>
    <x v="0"/>
    <m/>
    <x v="0"/>
  </r>
  <r>
    <s v="GBR1 19 E0L005 GB 00491Q3 2021GBP"/>
    <x v="5"/>
    <n v="35272"/>
    <s v="BELMONT LAUNDRY"/>
    <s v="1 19 E0L005 GB 00491"/>
    <s v="Q3 2021"/>
    <s v="GBP"/>
    <n v="477.92"/>
    <n v="477.92149999999998"/>
    <n v="-1.4999999999645199E-3"/>
    <n v="477.92"/>
    <n v="0"/>
    <x v="0"/>
    <m/>
    <m/>
    <m/>
    <m/>
    <s v="none"/>
    <m/>
    <m/>
    <m/>
    <x v="0"/>
    <m/>
    <x v="0"/>
  </r>
  <r>
    <s v="GBR1 19 E0L005 GB 00491Q4 2021GBP"/>
    <x v="5"/>
    <n v="35272"/>
    <s v="BELMONT LAUNDRY"/>
    <s v="1 19 E0L005 GB 00491"/>
    <s v="Q4 2021"/>
    <s v="GBP"/>
    <n v="559.45000000000005"/>
    <n v="559.45000000000005"/>
    <n v="0"/>
    <n v="559.45000000000005"/>
    <n v="0"/>
    <x v="0"/>
    <m/>
    <m/>
    <m/>
    <m/>
    <s v="none"/>
    <m/>
    <m/>
    <m/>
    <x v="0"/>
    <m/>
    <x v="0"/>
  </r>
  <r>
    <s v="GBR1 21 E0L005 GB 00619Q1 2021GBP"/>
    <x v="5"/>
    <n v="35272"/>
    <s v="BELMONT LAUNDRY"/>
    <s v="1 21 E0L005 GB 00619"/>
    <s v="Q1 2021"/>
    <s v="GBP"/>
    <n v="567.32299999999998"/>
    <n v="567.32299999999998"/>
    <n v="0"/>
    <n v="567.32299999999998"/>
    <n v="0"/>
    <x v="0"/>
    <m/>
    <m/>
    <m/>
    <m/>
    <s v="none"/>
    <m/>
    <m/>
    <m/>
    <x v="0"/>
    <m/>
    <x v="0"/>
  </r>
  <r>
    <s v="GBR1 21 E0L005 GB 00619Q2 2021GBP"/>
    <x v="5"/>
    <n v="35272"/>
    <s v="BELMONT LAUNDRY"/>
    <s v="1 21 E0L005 GB 00619"/>
    <s v="Q2 2021"/>
    <s v="GBP"/>
    <n v="3174.09"/>
    <n v="3174.0956000000001"/>
    <n v="-5.5999999999585201E-3"/>
    <n v="3174.09"/>
    <n v="0"/>
    <x v="0"/>
    <m/>
    <m/>
    <m/>
    <m/>
    <s v="none"/>
    <m/>
    <m/>
    <m/>
    <x v="0"/>
    <m/>
    <x v="0"/>
  </r>
  <r>
    <s v="GBR1 21 E0L005 GB 00619Q3 2021GBP"/>
    <x v="5"/>
    <n v="35272"/>
    <s v="BELMONT LAUNDRY"/>
    <s v="1 21 E0L005 GB 00619"/>
    <s v="Q3 2021"/>
    <s v="GBP"/>
    <n v="7943.3599999999897"/>
    <n v="7943.3662999999997"/>
    <n v="-6.3000000009196802E-3"/>
    <n v="7943.3599999999897"/>
    <n v="0"/>
    <x v="0"/>
    <m/>
    <m/>
    <m/>
    <m/>
    <s v="none"/>
    <m/>
    <m/>
    <m/>
    <x v="0"/>
    <m/>
    <x v="0"/>
  </r>
  <r>
    <s v="GBR1 21 E0L005 GB 00619Q4 2021GBP"/>
    <x v="5"/>
    <n v="35272"/>
    <s v="BELMONT LAUNDRY"/>
    <s v="1 21 E0L005 GB 00619"/>
    <s v="Q4 2021"/>
    <s v="GBP"/>
    <n v="9988.76"/>
    <n v="9988.7608999999993"/>
    <n v="-8.9999999909195995E-4"/>
    <n v="9988.76"/>
    <n v="0"/>
    <x v="0"/>
    <m/>
    <m/>
    <m/>
    <m/>
    <s v="none"/>
    <m/>
    <m/>
    <m/>
    <x v="0"/>
    <m/>
    <x v="0"/>
  </r>
  <r>
    <s v="GBR1 18 E00015 GB 00247Q1 2021GBP"/>
    <x v="5"/>
    <n v="35307"/>
    <s v="FAUCETS"/>
    <s v="1 18 E00015 GB 00247"/>
    <s v="Q1 2021"/>
    <s v="GBP"/>
    <n v="467.15989999999999"/>
    <n v="467.15989999999999"/>
    <n v="0"/>
    <n v="467.15989999999999"/>
    <n v="0"/>
    <x v="0"/>
    <m/>
    <m/>
    <m/>
    <m/>
    <s v="none"/>
    <m/>
    <m/>
    <m/>
    <x v="0"/>
    <m/>
    <x v="0"/>
  </r>
  <r>
    <s v="GBR1 18 E00015 GB 00247Q2 2021GBP"/>
    <x v="5"/>
    <n v="35307"/>
    <s v="FAUCETS"/>
    <s v="1 18 E00015 GB 00247"/>
    <s v="Q2 2021"/>
    <s v="GBP"/>
    <n v="427.92"/>
    <n v="427.91759999999999"/>
    <n v="2.4000000000228201E-3"/>
    <n v="427.92"/>
    <n v="0"/>
    <x v="0"/>
    <m/>
    <m/>
    <m/>
    <m/>
    <s v="none"/>
    <m/>
    <m/>
    <m/>
    <x v="0"/>
    <m/>
    <x v="0"/>
  </r>
  <r>
    <s v="GBR1 18 E00015 GB 00247Q3 2021GBP"/>
    <x v="5"/>
    <n v="35307"/>
    <s v="FAUCETS"/>
    <s v="1 18 E00015 GB 00247"/>
    <s v="Q3 2021"/>
    <s v="GBP"/>
    <n v="365.27"/>
    <n v="365.26609999999999"/>
    <n v="3.8999999999873498E-3"/>
    <n v="365.27"/>
    <n v="0"/>
    <x v="0"/>
    <m/>
    <m/>
    <m/>
    <m/>
    <s v="none"/>
    <m/>
    <m/>
    <m/>
    <x v="0"/>
    <m/>
    <x v="0"/>
  </r>
  <r>
    <s v="GBR1 18 E00015 GB 00247Q4 2021GBP"/>
    <x v="5"/>
    <n v="35307"/>
    <s v="FAUCETS"/>
    <s v="1 18 E00015 GB 00247"/>
    <s v="Q4 2021"/>
    <s v="GBP"/>
    <n v="443.35"/>
    <n v="443.34589999999997"/>
    <n v="4.1000000000508399E-3"/>
    <n v="443.35"/>
    <n v="0"/>
    <x v="0"/>
    <m/>
    <m/>
    <m/>
    <m/>
    <s v="none"/>
    <m/>
    <m/>
    <m/>
    <x v="0"/>
    <m/>
    <x v="0"/>
  </r>
  <r>
    <s v="GBR1 18 E00028 GB 00340Q1 2021GBP"/>
    <x v="5"/>
    <n v="35328"/>
    <s v="HOTELCARE"/>
    <s v="1 18 E00028 GB 00340"/>
    <s v="Q1 2021"/>
    <s v="GBP"/>
    <n v="4362.58"/>
    <n v="4362.5808999999999"/>
    <n v="-9.0000000000145497E-4"/>
    <n v="4362.58"/>
    <n v="0"/>
    <x v="0"/>
    <m/>
    <m/>
    <m/>
    <m/>
    <s v="none"/>
    <m/>
    <m/>
    <m/>
    <x v="0"/>
    <m/>
    <x v="0"/>
  </r>
  <r>
    <s v="GBR1 18 E00028 GB 00340Q2 2021GBP"/>
    <x v="5"/>
    <n v="35328"/>
    <s v="HOTELCARE"/>
    <s v="1 18 E00028 GB 00340"/>
    <s v="Q2 2021"/>
    <s v="GBP"/>
    <n v="10988.27"/>
    <n v="10988.2706"/>
    <n v="-5.9999999939464E-4"/>
    <n v="10988.27"/>
    <n v="0"/>
    <x v="0"/>
    <m/>
    <m/>
    <m/>
    <m/>
    <s v="none"/>
    <m/>
    <m/>
    <m/>
    <x v="0"/>
    <m/>
    <x v="0"/>
  </r>
  <r>
    <s v="GBR1 18 E00028 GB 00340Q3 2021GBP"/>
    <x v="5"/>
    <n v="35328"/>
    <s v="HOTELCARE"/>
    <s v="1 18 E00028 GB 00340"/>
    <s v="Q3 2021"/>
    <s v="GBP"/>
    <n v="24812.49"/>
    <n v="24812.4899"/>
    <n v="1.00000004749745E-4"/>
    <n v="24812.49"/>
    <n v="0"/>
    <x v="0"/>
    <m/>
    <m/>
    <m/>
    <m/>
    <s v="none"/>
    <m/>
    <m/>
    <m/>
    <x v="0"/>
    <m/>
    <x v="0"/>
  </r>
  <r>
    <s v="GBR1 18 E00028 GB 00340Q4 2021GBP"/>
    <x v="5"/>
    <n v="35328"/>
    <s v="HOTELCARE"/>
    <s v="1 18 E00028 GB 00340"/>
    <s v="Q4 2021"/>
    <s v="GBP"/>
    <n v="35763.15"/>
    <n v="35763.151700000002"/>
    <n v="-1.70000000071013E-3"/>
    <n v="35763.15"/>
    <n v="0"/>
    <x v="0"/>
    <m/>
    <m/>
    <m/>
    <m/>
    <s v="none"/>
    <m/>
    <m/>
    <m/>
    <x v="0"/>
    <m/>
    <x v="0"/>
  </r>
  <r>
    <s v="GBR1 18 E00008 GB 00361Q1 2021GBP"/>
    <x v="5"/>
    <n v="35414"/>
    <s v="G4S Cash Solutions (UK) Ltd"/>
    <s v="1 18 E00008 GB 00361"/>
    <s v="Q1 2021"/>
    <s v="GBP"/>
    <n v="427.29059999999998"/>
    <n v="427.29059999999998"/>
    <n v="0"/>
    <n v="427.29059999999998"/>
    <n v="0"/>
    <x v="0"/>
    <m/>
    <m/>
    <m/>
    <m/>
    <s v="none"/>
    <m/>
    <m/>
    <m/>
    <x v="0"/>
    <m/>
    <x v="0"/>
  </r>
  <r>
    <s v="GBR1 18 E00008 GB 00361Q2 2021GBP"/>
    <x v="5"/>
    <n v="35414"/>
    <s v="G4S Cash Solutions (UK) Ltd"/>
    <s v="1 18 E00008 GB 00361"/>
    <s v="Q2 2021"/>
    <s v="GBP"/>
    <n v="512.98"/>
    <n v="512.9796"/>
    <n v="4.0000000001327803E-4"/>
    <n v="512.98"/>
    <n v="0"/>
    <x v="0"/>
    <m/>
    <m/>
    <m/>
    <m/>
    <s v="none"/>
    <m/>
    <m/>
    <m/>
    <x v="0"/>
    <m/>
    <x v="0"/>
  </r>
  <r>
    <s v="GBR1 18 E00008 GB 00361Q3 2021GBP"/>
    <x v="5"/>
    <n v="35414"/>
    <s v="G4S Cash Solutions (UK) Ltd"/>
    <s v="1 18 E00008 GB 00361"/>
    <s v="Q3 2021"/>
    <s v="GBP"/>
    <n v="385.85"/>
    <n v="385.84980000000002"/>
    <n v="2.0000000000663901E-4"/>
    <n v="385.85"/>
    <n v="0"/>
    <x v="0"/>
    <m/>
    <m/>
    <m/>
    <m/>
    <s v="none"/>
    <m/>
    <m/>
    <m/>
    <x v="0"/>
    <m/>
    <x v="0"/>
  </r>
  <r>
    <s v="GBR1 18 E00008 GB 00361Q4 2021GBP"/>
    <x v="5"/>
    <n v="35414"/>
    <s v="G4S Cash Solutions (UK) Ltd"/>
    <s v="1 18 E00008 GB 00361"/>
    <s v="Q4 2021"/>
    <s v="GBP"/>
    <n v="665.45"/>
    <n v="665.44529999999997"/>
    <n v="4.70000000007075E-3"/>
    <n v="665.45"/>
    <n v="0"/>
    <x v="0"/>
    <m/>
    <m/>
    <m/>
    <m/>
    <s v="none"/>
    <m/>
    <m/>
    <m/>
    <x v="0"/>
    <m/>
    <x v="0"/>
  </r>
  <r>
    <s v="GBR1 18 E00013 GB 00386Q1 2021GBP"/>
    <x v="5"/>
    <n v="35483"/>
    <s v="EDMUNDSON ELECTRICAL (EEL)"/>
    <s v="1 18 E00013 GB 00386"/>
    <s v="Q1 2021"/>
    <s v="GBP"/>
    <n v="66.61"/>
    <n v="66.61"/>
    <n v="0"/>
    <n v="66.61"/>
    <n v="0"/>
    <x v="0"/>
    <m/>
    <m/>
    <m/>
    <m/>
    <s v="none"/>
    <m/>
    <m/>
    <m/>
    <x v="0"/>
    <m/>
    <x v="0"/>
  </r>
  <r>
    <s v="GBR1 18 E00013 GB 00386Q2 2021GBP"/>
    <x v="5"/>
    <n v="35483"/>
    <s v="EDMUNDSON ELECTRICAL (EEL)"/>
    <s v="1 18 E00013 GB 00386"/>
    <s v="Q2 2021"/>
    <s v="GBP"/>
    <n v="121.06"/>
    <n v="121.0556"/>
    <n v="4.4000000000039502E-3"/>
    <n v="121.06"/>
    <n v="0"/>
    <x v="0"/>
    <m/>
    <m/>
    <m/>
    <m/>
    <s v="none"/>
    <m/>
    <m/>
    <m/>
    <x v="0"/>
    <m/>
    <x v="0"/>
  </r>
  <r>
    <s v="GBR1 18 E00013 GB 00386Q3 2021GBP"/>
    <x v="5"/>
    <n v="35483"/>
    <s v="EDMUNDSON ELECTRICAL (EEL)"/>
    <s v="1 18 E00013 GB 00386"/>
    <s v="Q3 2021"/>
    <s v="GBP"/>
    <n v="136.31"/>
    <n v="136.31110000000001"/>
    <n v="-1.1000000000080899E-3"/>
    <n v="136.31"/>
    <n v="0"/>
    <x v="0"/>
    <m/>
    <m/>
    <m/>
    <m/>
    <s v="none"/>
    <m/>
    <m/>
    <m/>
    <x v="0"/>
    <m/>
    <x v="0"/>
  </r>
  <r>
    <s v="GBR1 18 E00013 GB 00386Q4 2021GBP"/>
    <x v="5"/>
    <n v="35483"/>
    <s v="EDMUNDSON ELECTRICAL (EEL)"/>
    <s v="1 18 E00013 GB 00386"/>
    <s v="Q4 2021"/>
    <s v="GBP"/>
    <n v="268.01"/>
    <n v="268.00529999999998"/>
    <n v="4.7000000000139101E-3"/>
    <n v="268.01"/>
    <n v="0"/>
    <x v="0"/>
    <m/>
    <m/>
    <m/>
    <m/>
    <s v="none"/>
    <m/>
    <m/>
    <m/>
    <x v="0"/>
    <m/>
    <x v="0"/>
  </r>
  <r>
    <s v="GBR1 20 E00064 GB 00578Q1 2021GBP"/>
    <x v="5"/>
    <n v="35495"/>
    <s v="Advanced Fire Protection Ltd"/>
    <s v="1 20 E00064 GB 00578"/>
    <s v="Q1 2021"/>
    <s v="GBP"/>
    <n v="898.84410000000003"/>
    <m/>
    <n v="898.84410000000003"/>
    <n v="898.84410000000003"/>
    <n v="0"/>
    <x v="3"/>
    <s v="[29835]"/>
    <s v="[11013]"/>
    <s v="no rebate, with contract attached"/>
    <s v="2021-07-26 16:30:02 +0200"/>
    <s v="none"/>
    <m/>
    <m/>
    <m/>
    <x v="0"/>
    <m/>
    <x v="0"/>
  </r>
  <r>
    <s v="GBR1 20 E00064 GB 00578Q2 2021GBP"/>
    <x v="5"/>
    <n v="35495"/>
    <s v="Advanced Fire Protection Ltd"/>
    <s v="1 20 E00064 GB 00578"/>
    <s v="Q2 2021"/>
    <s v="GBP"/>
    <n v="1512.25"/>
    <n v="1512.2519"/>
    <n v="-1.8999999999778001E-3"/>
    <n v="1512.2519"/>
    <n v="-1.8999999999778001E-3"/>
    <x v="0"/>
    <m/>
    <m/>
    <m/>
    <m/>
    <s v="none"/>
    <m/>
    <m/>
    <m/>
    <x v="0"/>
    <m/>
    <x v="0"/>
  </r>
  <r>
    <s v="GBR1 20 E00064 GB 00578Q3 2021GBP"/>
    <x v="5"/>
    <n v="35495"/>
    <s v="Advanced Fire Protection Ltd"/>
    <s v="1 20 E00064 GB 00578"/>
    <s v="Q3 2021"/>
    <s v="GBP"/>
    <n v="1020.99"/>
    <n v="1020.9943"/>
    <n v="-4.2999999999437898E-3"/>
    <n v="1020.9943"/>
    <n v="-4.2999999999437898E-3"/>
    <x v="0"/>
    <m/>
    <m/>
    <m/>
    <m/>
    <s v="none"/>
    <m/>
    <m/>
    <m/>
    <x v="0"/>
    <m/>
    <x v="0"/>
  </r>
  <r>
    <s v="GBR1 20 E00064 GB 00578Q4 2021GBP"/>
    <x v="5"/>
    <n v="35495"/>
    <s v="Advanced Fire Protection Ltd"/>
    <s v="1 20 E00064 GB 00578"/>
    <s v="Q4 2021"/>
    <s v="GBP"/>
    <n v="2973.58"/>
    <n v="2973.5832999999998"/>
    <n v="-3.2999999998537502E-3"/>
    <n v="2973.5832999999998"/>
    <n v="-3.2999999998537502E-3"/>
    <x v="0"/>
    <m/>
    <m/>
    <m/>
    <m/>
    <s v="none"/>
    <m/>
    <m/>
    <m/>
    <x v="0"/>
    <m/>
    <x v="0"/>
  </r>
  <r>
    <s v="GBR1 18 E00040 GB 00285Q1 2021GBP"/>
    <x v="5"/>
    <n v="35642"/>
    <s v="Enterprise Rent-A-Car"/>
    <s v="1 18 E00040 GB 00285"/>
    <s v="Q1 2021"/>
    <s v="GBP"/>
    <n v="83.784599999999998"/>
    <n v="83.784599999999998"/>
    <n v="0"/>
    <n v="83.784599999999998"/>
    <n v="0"/>
    <x v="0"/>
    <m/>
    <m/>
    <m/>
    <m/>
    <s v="none"/>
    <m/>
    <m/>
    <m/>
    <x v="0"/>
    <m/>
    <x v="0"/>
  </r>
  <r>
    <s v="GBR1 18 E00040 GB 00285Q2 2021GBP"/>
    <x v="5"/>
    <n v="35642"/>
    <s v="Enterprise Rent-A-Car"/>
    <s v="1 18 E00040 GB 00285"/>
    <s v="Q2 2021"/>
    <s v="GBP"/>
    <n v="80.680000000000007"/>
    <n v="80.679599999999994"/>
    <n v="4.0000000001327803E-4"/>
    <n v="80.680000000000007"/>
    <n v="0"/>
    <x v="0"/>
    <m/>
    <m/>
    <m/>
    <m/>
    <s v="none"/>
    <m/>
    <m/>
    <m/>
    <x v="0"/>
    <m/>
    <x v="0"/>
  </r>
  <r>
    <s v="GBR1 18 E00075 GB 00323Q1 2021GBP"/>
    <x v="5"/>
    <n v="35747"/>
    <s v="SOLUS CERAMICS LTD"/>
    <s v="1 18 E00075 GB 00323"/>
    <s v="Q1 2021"/>
    <s v="GBP"/>
    <n v="64.084100000000007"/>
    <n v="64.084100000000007"/>
    <n v="0"/>
    <n v="64.084100000000007"/>
    <n v="0"/>
    <x v="0"/>
    <m/>
    <m/>
    <m/>
    <m/>
    <s v="none"/>
    <m/>
    <m/>
    <m/>
    <x v="0"/>
    <m/>
    <x v="0"/>
  </r>
  <r>
    <s v="GBR1 18 E00075 GB 00323Q2 2021GBP"/>
    <x v="5"/>
    <n v="35747"/>
    <s v="SOLUS CERAMICS LTD"/>
    <s v="1 18 E00075 GB 00323"/>
    <s v="Q2 2021"/>
    <s v="GBP"/>
    <n v="2.0499999999999998"/>
    <n v="2.0499999999999998"/>
    <n v="0"/>
    <n v="2.0499999999999998"/>
    <n v="0"/>
    <x v="0"/>
    <m/>
    <m/>
    <m/>
    <m/>
    <s v="none"/>
    <m/>
    <m/>
    <m/>
    <x v="0"/>
    <m/>
    <x v="0"/>
  </r>
  <r>
    <s v="GBR1 18 E00075 GB 00323Q3 2021GBP"/>
    <x v="5"/>
    <n v="35747"/>
    <s v="SOLUS CERAMICS LTD"/>
    <s v="1 18 E00075 GB 00323"/>
    <s v="Q3 2021"/>
    <s v="GBP"/>
    <n v="95.53"/>
    <n v="95.53"/>
    <n v="0"/>
    <n v="95.53"/>
    <n v="0"/>
    <x v="0"/>
    <m/>
    <m/>
    <m/>
    <m/>
    <s v="none"/>
    <m/>
    <m/>
    <m/>
    <x v="0"/>
    <m/>
    <x v="0"/>
  </r>
  <r>
    <s v="GBR1 18 E00075 GB 00323Q4 2021GBP"/>
    <x v="5"/>
    <n v="35747"/>
    <s v="SOLUS CERAMICS LTD"/>
    <s v="1 18 E00075 GB 00323"/>
    <s v="Q4 2021"/>
    <s v="GBP"/>
    <n v="41.12"/>
    <n v="41.120699999999999"/>
    <n v="-7.0000000000192098E-4"/>
    <n v="41.12"/>
    <n v="0"/>
    <x v="0"/>
    <m/>
    <m/>
    <m/>
    <m/>
    <s v="none"/>
    <m/>
    <m/>
    <m/>
    <x v="0"/>
    <m/>
    <x v="0"/>
  </r>
  <r>
    <s v="GBR1 18 E00051-1 GB 00307Q1 2021GBP"/>
    <x v="5"/>
    <n v="35860"/>
    <s v="KV Cooling Services"/>
    <s v="1 18 E00051-1 GB 00307"/>
    <s v="Q1 2021"/>
    <s v="GBP"/>
    <n v="801.94"/>
    <n v="801.94"/>
    <n v="0"/>
    <n v="801.94"/>
    <n v="0"/>
    <x v="0"/>
    <m/>
    <m/>
    <m/>
    <m/>
    <s v="none"/>
    <m/>
    <m/>
    <m/>
    <x v="0"/>
    <m/>
    <x v="0"/>
  </r>
  <r>
    <s v="GBR1 18 E00051-1 GB 00307Q3 2021GBP"/>
    <x v="5"/>
    <n v="35860"/>
    <s v="KV Cooling Services"/>
    <s v="1 18 E00051-1 GB 00307"/>
    <s v="Q3 2021"/>
    <s v="GBP"/>
    <n v="1190.1600000000001"/>
    <n v="1190.1600000000001"/>
    <n v="0"/>
    <n v="1190.1600000000001"/>
    <n v="0"/>
    <x v="0"/>
    <m/>
    <m/>
    <m/>
    <m/>
    <s v="none"/>
    <m/>
    <m/>
    <m/>
    <x v="0"/>
    <m/>
    <x v="0"/>
  </r>
  <r>
    <s v="GBR1 18 E00051-1 GB 00307Q4 2021GBP"/>
    <x v="5"/>
    <n v="35860"/>
    <s v="KV Cooling Services"/>
    <s v="1 18 E00051-1 GB 00307"/>
    <s v="Q4 2021"/>
    <s v="GBP"/>
    <n v="1654.83"/>
    <n v="1654.83"/>
    <n v="0"/>
    <n v="1654.83"/>
    <n v="0"/>
    <x v="0"/>
    <m/>
    <m/>
    <m/>
    <m/>
    <s v="none"/>
    <m/>
    <m/>
    <m/>
    <x v="0"/>
    <m/>
    <x v="0"/>
  </r>
  <r>
    <s v="GBR1 18 E0L076 GB 00417Q1 2021GBP"/>
    <x v="5"/>
    <n v="35921"/>
    <s v="HOIST GROUP UK LTD"/>
    <s v="1 18 E0L076 GB 00417"/>
    <s v="Q1 2021"/>
    <s v="GBP"/>
    <n v="4206.6540000000005"/>
    <n v="4206.6540000000005"/>
    <n v="0"/>
    <n v="4206.6540000000005"/>
    <n v="0"/>
    <x v="0"/>
    <m/>
    <m/>
    <m/>
    <m/>
    <s v="none"/>
    <m/>
    <m/>
    <m/>
    <x v="0"/>
    <m/>
    <x v="0"/>
  </r>
  <r>
    <s v="GBR1 18 E0L076 GB 00417Q2 2021GBP"/>
    <x v="5"/>
    <n v="35921"/>
    <s v="HOIST GROUP UK LTD"/>
    <s v="1 18 E0L076 GB 00417"/>
    <s v="Q2 2021"/>
    <s v="GBP"/>
    <n v="4461.2700000000004"/>
    <n v="4461.2727000000004"/>
    <n v="-2.7000000000043599E-3"/>
    <n v="4461.2700000000004"/>
    <n v="0"/>
    <x v="0"/>
    <m/>
    <m/>
    <m/>
    <m/>
    <s v="none"/>
    <m/>
    <m/>
    <m/>
    <x v="0"/>
    <m/>
    <x v="0"/>
  </r>
  <r>
    <s v="GBR1 18 E0L076 GB 00417Q3 2021GBP"/>
    <x v="5"/>
    <n v="35921"/>
    <s v="HOIST GROUP UK LTD"/>
    <s v="1 18 E0L076 GB 00417"/>
    <s v="Q3 2021"/>
    <s v="GBP"/>
    <n v="4578.9799999999996"/>
    <n v="4578.9840000000004"/>
    <n v="-4.0000000008149003E-3"/>
    <n v="4578.9799999999996"/>
    <n v="0"/>
    <x v="0"/>
    <m/>
    <m/>
    <m/>
    <m/>
    <s v="none"/>
    <m/>
    <m/>
    <m/>
    <x v="0"/>
    <m/>
    <x v="0"/>
  </r>
  <r>
    <s v="GBR1 18 E0L076 GB 00417Q4 2021GBP"/>
    <x v="5"/>
    <n v="35921"/>
    <s v="HOIST GROUP UK LTD"/>
    <s v="1 18 E0L076 GB 00417"/>
    <s v="Q4 2021"/>
    <s v="GBP"/>
    <n v="4716.92"/>
    <n v="4716.9242999999997"/>
    <n v="-4.2999999996027301E-3"/>
    <n v="4716.92"/>
    <n v="0"/>
    <x v="0"/>
    <m/>
    <m/>
    <m/>
    <m/>
    <s v="none"/>
    <m/>
    <m/>
    <m/>
    <x v="0"/>
    <m/>
    <x v="0"/>
  </r>
  <r>
    <s v="GBR1 20 E00051 GB 00606Q1 2021GBP"/>
    <x v="5"/>
    <n v="35942"/>
    <s v="Action Air"/>
    <s v="1 20 E00051 GB 00606"/>
    <s v="Q1 2021"/>
    <s v="GBP"/>
    <n v="224.01"/>
    <n v="224.01"/>
    <n v="0"/>
    <n v="224.01"/>
    <n v="0"/>
    <x v="0"/>
    <m/>
    <m/>
    <m/>
    <m/>
    <s v="none"/>
    <m/>
    <m/>
    <m/>
    <x v="0"/>
    <m/>
    <x v="0"/>
  </r>
  <r>
    <s v="GBR1 20 E00051 GB 00606Q3 2021GBP"/>
    <x v="5"/>
    <n v="35942"/>
    <s v="Action Air"/>
    <s v="1 20 E00051 GB 00606"/>
    <s v="Q3 2021"/>
    <s v="GBP"/>
    <n v="450.92"/>
    <n v="450.91800000000001"/>
    <n v="2.0000000000095402E-3"/>
    <n v="450.92"/>
    <n v="0"/>
    <x v="0"/>
    <m/>
    <m/>
    <m/>
    <m/>
    <s v="none"/>
    <m/>
    <m/>
    <m/>
    <x v="0"/>
    <m/>
    <x v="0"/>
  </r>
  <r>
    <s v="GBR1 19 E00043-1 GB 00565Q1 2021GBP"/>
    <x v="5"/>
    <n v="36065"/>
    <s v="Dula Werke Dustmann Und Co"/>
    <s v="1 19 E00043-1 GB 00565"/>
    <s v="Q1 2021"/>
    <s v="GBP"/>
    <n v="101.01430000000001"/>
    <n v="101.01430000000001"/>
    <n v="0"/>
    <n v="101.01430000000001"/>
    <n v="0"/>
    <x v="0"/>
    <m/>
    <m/>
    <m/>
    <m/>
    <s v="none"/>
    <m/>
    <m/>
    <m/>
    <x v="0"/>
    <m/>
    <x v="0"/>
  </r>
  <r>
    <s v="GBR1 19 E00043-1 GB 00565Q2 2021GBP"/>
    <x v="5"/>
    <n v="36065"/>
    <s v="Dula Werke Dustmann Und Co"/>
    <s v="1 19 E00043-1 GB 00565"/>
    <s v="Q2 2021"/>
    <s v="GBP"/>
    <n v="4802.5"/>
    <n v="4802.4966999999997"/>
    <n v="3.3000000003085002E-3"/>
    <n v="4802.5"/>
    <n v="0"/>
    <x v="0"/>
    <m/>
    <m/>
    <m/>
    <m/>
    <s v="none"/>
    <m/>
    <m/>
    <m/>
    <x v="0"/>
    <m/>
    <x v="0"/>
  </r>
  <r>
    <s v="GBR1 20 E00044 GB 00577Q1 2021GBP"/>
    <x v="5"/>
    <n v="36111"/>
    <s v="LJB Security"/>
    <s v="1 20 E00044 GB 00577"/>
    <s v="Q1 2021"/>
    <s v="GBP"/>
    <n v="459.82670000000002"/>
    <n v="459.82670000000002"/>
    <n v="0"/>
    <n v="459.82670000000002"/>
    <n v="0"/>
    <x v="0"/>
    <m/>
    <m/>
    <m/>
    <m/>
    <s v="none"/>
    <m/>
    <m/>
    <m/>
    <x v="0"/>
    <m/>
    <x v="0"/>
  </r>
  <r>
    <s v="GBR1 20 E00044 GB 00577Q3 2021GBP"/>
    <x v="5"/>
    <n v="36111"/>
    <s v="LJB Security"/>
    <s v="1 20 E00044 GB 00577"/>
    <s v="Q3 2021"/>
    <s v="GBP"/>
    <n v="444.4"/>
    <n v="444.40440000000001"/>
    <n v="-4.4000000000323702E-3"/>
    <n v="444.4"/>
    <n v="0"/>
    <x v="0"/>
    <m/>
    <m/>
    <m/>
    <m/>
    <s v="none"/>
    <m/>
    <m/>
    <m/>
    <x v="0"/>
    <m/>
    <x v="0"/>
  </r>
  <r>
    <s v="GBR1 20 E00044 GB 00577Q4 2021GBP"/>
    <x v="5"/>
    <n v="36111"/>
    <s v="LJB Security"/>
    <s v="1 20 E00044 GB 00577"/>
    <s v="Q4 2021"/>
    <s v="GBP"/>
    <n v="276.08999999999997"/>
    <n v="276.08920000000001"/>
    <n v="7.9999999996971296E-4"/>
    <n v="276.08999999999997"/>
    <n v="0"/>
    <x v="0"/>
    <m/>
    <m/>
    <m/>
    <m/>
    <s v="none"/>
    <m/>
    <m/>
    <m/>
    <x v="0"/>
    <m/>
    <x v="0"/>
  </r>
  <r>
    <s v="GBR1 19 A00006 GB 00468Q1 2021GBP"/>
    <x v="5"/>
    <n v="36195"/>
    <s v="REYNOLDS CATERING SUPPLIES LTD"/>
    <s v="1 19 A00006 GB 00468"/>
    <s v="Q1 2021"/>
    <s v="GBP"/>
    <n v="552.70799999999997"/>
    <n v="552.70799999999997"/>
    <n v="0"/>
    <n v="552.70799999999997"/>
    <n v="0"/>
    <x v="0"/>
    <m/>
    <m/>
    <m/>
    <m/>
    <s v="none"/>
    <m/>
    <m/>
    <m/>
    <x v="0"/>
    <m/>
    <x v="0"/>
  </r>
  <r>
    <s v="GBR1 19 A00006 GB 00468Q2 2021GBP"/>
    <x v="5"/>
    <n v="36195"/>
    <s v="REYNOLDS CATERING SUPPLIES LTD"/>
    <s v="1 19 A00006 GB 00468"/>
    <s v="Q2 2021"/>
    <s v="GBP"/>
    <n v="3509.23"/>
    <n v="3509.2289999999998"/>
    <n v="1.0000000002037201E-3"/>
    <n v="3509.23"/>
    <n v="0"/>
    <x v="0"/>
    <m/>
    <m/>
    <m/>
    <m/>
    <s v="none"/>
    <m/>
    <m/>
    <m/>
    <x v="0"/>
    <m/>
    <x v="0"/>
  </r>
  <r>
    <s v="GBR1 19 A00006 GB 00468Q3 2021GBP"/>
    <x v="5"/>
    <n v="36195"/>
    <s v="REYNOLDS CATERING SUPPLIES LTD"/>
    <s v="1 19 A00006 GB 00468"/>
    <s v="Q3 2021"/>
    <s v="GBP"/>
    <n v="11393.37"/>
    <n v="11393.3652"/>
    <n v="4.80000000061409E-3"/>
    <n v="11393.37"/>
    <n v="0"/>
    <x v="0"/>
    <m/>
    <m/>
    <m/>
    <m/>
    <s v="none"/>
    <m/>
    <m/>
    <m/>
    <x v="0"/>
    <m/>
    <x v="0"/>
  </r>
  <r>
    <s v="GBR1 19 A00006 GB 00468Q4 2021GBP"/>
    <x v="5"/>
    <n v="36195"/>
    <s v="REYNOLDS CATERING SUPPLIES LTD"/>
    <s v="1 19 A00006 GB 00468"/>
    <s v="Q4 2021"/>
    <s v="GBP"/>
    <n v="16926.13"/>
    <n v="16926.129000000001"/>
    <n v="1.0000000002037201E-3"/>
    <n v="16926.13"/>
    <n v="0"/>
    <x v="0"/>
    <m/>
    <m/>
    <m/>
    <m/>
    <s v="none"/>
    <m/>
    <m/>
    <m/>
    <x v="0"/>
    <m/>
    <x v="0"/>
  </r>
  <r>
    <s v="GBR1 18 AR0001 GB 00273Q1 2021GBP"/>
    <x v="5"/>
    <n v="36201"/>
    <s v="Ritter Courivaud"/>
    <s v="1 18 AR0001 GB 00273"/>
    <s v="Q1 2021"/>
    <s v="GBP"/>
    <n v="56.968800000000002"/>
    <n v="56.968800000000002"/>
    <n v="0"/>
    <n v="56.968800000000002"/>
    <n v="0"/>
    <x v="0"/>
    <m/>
    <m/>
    <m/>
    <m/>
    <s v="none"/>
    <m/>
    <m/>
    <m/>
    <x v="0"/>
    <m/>
    <x v="0"/>
  </r>
  <r>
    <s v="GBR1 18 AR0001 GB 00273Q2 2021GBP"/>
    <x v="5"/>
    <n v="36201"/>
    <s v="Ritter Courivaud"/>
    <s v="1 18 AR0001 GB 00273"/>
    <s v="Q2 2021"/>
    <s v="GBP"/>
    <n v="787.66"/>
    <n v="787.66279999999995"/>
    <n v="-2.7999999999792601E-3"/>
    <n v="787.66"/>
    <n v="0"/>
    <x v="0"/>
    <m/>
    <m/>
    <m/>
    <m/>
    <s v="none"/>
    <m/>
    <m/>
    <m/>
    <x v="0"/>
    <m/>
    <x v="0"/>
  </r>
  <r>
    <s v="GBR1 18 AR0001 GB 00273Q4 2021GBP"/>
    <x v="5"/>
    <n v="36201"/>
    <s v="Ritter Courivaud"/>
    <s v="1 18 AR0001 GB 00273"/>
    <s v="Q4 2021"/>
    <s v="GBP"/>
    <n v="2313.59"/>
    <n v="2313.5938000000001"/>
    <n v="-3.7999999999556102E-3"/>
    <n v="2313.59"/>
    <n v="0"/>
    <x v="0"/>
    <m/>
    <m/>
    <m/>
    <m/>
    <s v="none"/>
    <m/>
    <m/>
    <m/>
    <x v="0"/>
    <m/>
    <x v="0"/>
  </r>
  <r>
    <s v="GBR1 18 A00003 GB 00329Q1 2021GBP"/>
    <x v="5"/>
    <n v="36366"/>
    <s v="Campbell Prime Meat Ltd"/>
    <s v="1 18 A00003 GB 00329"/>
    <s v="Q1 2021"/>
    <s v="GBP"/>
    <n v="300.00360000000001"/>
    <n v="300.00360000000001"/>
    <n v="0"/>
    <n v="300.00360000000001"/>
    <n v="0"/>
    <x v="0"/>
    <m/>
    <m/>
    <m/>
    <m/>
    <s v="none"/>
    <m/>
    <m/>
    <m/>
    <x v="0"/>
    <m/>
    <x v="0"/>
  </r>
  <r>
    <s v="GBR1 18 A00003 GB 00329Q2 2021GBP"/>
    <x v="5"/>
    <n v="36366"/>
    <s v="Campbell Prime Meat Ltd"/>
    <s v="1 18 A00003 GB 00329"/>
    <s v="Q2 2021"/>
    <s v="GBP"/>
    <n v="704.67"/>
    <n v="704.66849999999999"/>
    <n v="1.4999999999645199E-3"/>
    <n v="704.67"/>
    <n v="0"/>
    <x v="0"/>
    <m/>
    <m/>
    <m/>
    <m/>
    <s v="none"/>
    <m/>
    <m/>
    <m/>
    <x v="0"/>
    <m/>
    <x v="0"/>
  </r>
  <r>
    <s v="GBR1 18 A00003 GB 00329Q3 2021GBP"/>
    <x v="5"/>
    <n v="36366"/>
    <s v="Campbell Prime Meat Ltd"/>
    <s v="1 18 A00003 GB 00329"/>
    <s v="Q3 2021"/>
    <s v="GBP"/>
    <n v="1889.61"/>
    <n v="1889.6108999999999"/>
    <n v="-9.0000000000145497E-4"/>
    <n v="1889.61"/>
    <n v="0"/>
    <x v="0"/>
    <m/>
    <m/>
    <m/>
    <m/>
    <s v="none"/>
    <m/>
    <m/>
    <m/>
    <x v="0"/>
    <m/>
    <x v="0"/>
  </r>
  <r>
    <s v="GBR1 18 A00003 GB 00329Q4 2021GBP"/>
    <x v="5"/>
    <n v="36366"/>
    <s v="Campbell Prime Meat Ltd"/>
    <s v="1 18 A00003 GB 00329"/>
    <s v="Q4 2021"/>
    <s v="GBP"/>
    <n v="2148.7199999999998"/>
    <n v="2148.7157999999999"/>
    <n v="4.1999999998551998E-3"/>
    <n v="2148.7199999999998"/>
    <n v="0"/>
    <x v="0"/>
    <m/>
    <m/>
    <m/>
    <m/>
    <s v="none"/>
    <m/>
    <m/>
    <m/>
    <x v="0"/>
    <m/>
    <x v="0"/>
  </r>
  <r>
    <s v="GBR1 18 E0L018 GB 00289Q1 2021GBP"/>
    <x v="5"/>
    <n v="36399"/>
    <s v="Shred-IT Credit Control"/>
    <s v="1 18 E0L018 GB 00289"/>
    <s v="Q1 2021"/>
    <s v="GBP"/>
    <n v="424.7115"/>
    <n v="424.7115"/>
    <n v="0"/>
    <n v="424.7115"/>
    <n v="0"/>
    <x v="0"/>
    <m/>
    <m/>
    <m/>
    <m/>
    <s v="none"/>
    <m/>
    <m/>
    <m/>
    <x v="0"/>
    <m/>
    <x v="0"/>
  </r>
  <r>
    <s v="GBR1 18 E0L018 GB 00289Q3 2021GBP"/>
    <x v="5"/>
    <n v="36399"/>
    <s v="Shred-IT Credit Control"/>
    <s v="1 18 E0L018 GB 00289"/>
    <s v="Q3 2021"/>
    <s v="GBP"/>
    <n v="466.91"/>
    <n v="466.91219999999998"/>
    <n v="-2.1999999999593399E-3"/>
    <n v="466.91"/>
    <n v="0"/>
    <x v="0"/>
    <m/>
    <m/>
    <m/>
    <m/>
    <s v="none"/>
    <m/>
    <m/>
    <m/>
    <x v="0"/>
    <m/>
    <x v="0"/>
  </r>
  <r>
    <s v="GBR1 18 E0L018 GB 00289Q4 2021GBP"/>
    <x v="5"/>
    <n v="36399"/>
    <s v="Shred-IT Credit Control"/>
    <s v="1 18 E0L018 GB 00289"/>
    <s v="Q4 2021"/>
    <s v="GBP"/>
    <n v="507.73"/>
    <n v="507.72629999999998"/>
    <n v="3.70000000003756E-3"/>
    <n v="507.73"/>
    <n v="0"/>
    <x v="0"/>
    <m/>
    <m/>
    <m/>
    <m/>
    <s v="none"/>
    <m/>
    <m/>
    <m/>
    <x v="0"/>
    <m/>
    <x v="0"/>
  </r>
  <r>
    <s v="GBR1 18 E0L005 GB 00293Q1 2021GBP"/>
    <x v="5"/>
    <n v="36605"/>
    <s v="AFONWEN SERVICES LTD"/>
    <s v="1 18 E0L005 GB 00293"/>
    <s v="Q1 2021"/>
    <s v="GBP"/>
    <n v="-3.0000000015206703E-4"/>
    <m/>
    <n v="-3.0000000015206703E-4"/>
    <n v="-3.0000000015206703E-4"/>
    <n v="0"/>
    <x v="0"/>
    <m/>
    <m/>
    <m/>
    <m/>
    <m/>
    <m/>
    <m/>
    <m/>
    <x v="0"/>
    <m/>
    <x v="0"/>
  </r>
  <r>
    <s v="GBR1 19 E0L005 GB 00532 - AmarisQ1 2021GBP"/>
    <x v="5"/>
    <n v="36605"/>
    <s v="AFONWEN SERVICES LTD"/>
    <s v="1 19 E0L005 GB 00532 - Amaris"/>
    <s v="Q1 2021"/>
    <s v="GBP"/>
    <n v="7.9999999999991103E-4"/>
    <m/>
    <n v="7.9999999999991103E-4"/>
    <n v="7.9999999999991103E-4"/>
    <n v="0"/>
    <x v="0"/>
    <m/>
    <m/>
    <m/>
    <m/>
    <m/>
    <m/>
    <m/>
    <m/>
    <x v="0"/>
    <m/>
    <x v="0"/>
  </r>
  <r>
    <s v="GBR1 2020 E00005 GB 00602Q1 2021GBP"/>
    <x v="5"/>
    <n v="36656"/>
    <s v="European Refrigeration"/>
    <s v="1 2020 E00005 GB 00602"/>
    <s v="Q1 2021"/>
    <s v="GBP"/>
    <n v="192.07329999999999"/>
    <n v="192.07329999999999"/>
    <n v="0"/>
    <n v="192.07329999999999"/>
    <n v="0"/>
    <x v="0"/>
    <m/>
    <m/>
    <m/>
    <m/>
    <s v="none"/>
    <m/>
    <m/>
    <m/>
    <x v="0"/>
    <m/>
    <x v="0"/>
  </r>
  <r>
    <s v="GBR1 2020 E00005 GB 00602Q2 2021GBP"/>
    <x v="5"/>
    <n v="36656"/>
    <s v="European Refrigeration"/>
    <s v="1 2020 E00005 GB 00602"/>
    <s v="Q2 2021"/>
    <s v="GBP"/>
    <n v="609.36"/>
    <n v="609.35919999999999"/>
    <n v="8.0000000002655703E-4"/>
    <n v="609.36"/>
    <n v="0"/>
    <x v="0"/>
    <m/>
    <m/>
    <m/>
    <m/>
    <s v="none"/>
    <m/>
    <m/>
    <m/>
    <x v="0"/>
    <m/>
    <x v="0"/>
  </r>
  <r>
    <s v="GBR1 2020 E00005 GB 00602Q3 2021GBP"/>
    <x v="5"/>
    <n v="36656"/>
    <s v="European Refrigeration"/>
    <s v="1 2020 E00005 GB 00602"/>
    <s v="Q3 2021"/>
    <s v="GBP"/>
    <n v="939.77"/>
    <n v="939.7672"/>
    <n v="2.7999999999792601E-3"/>
    <n v="939.77"/>
    <n v="0"/>
    <x v="0"/>
    <m/>
    <m/>
    <m/>
    <m/>
    <s v="none"/>
    <m/>
    <m/>
    <m/>
    <x v="0"/>
    <m/>
    <x v="0"/>
  </r>
  <r>
    <s v="GBR1 2020 E00005 GB 00602Q4 2021GBP"/>
    <x v="5"/>
    <n v="36656"/>
    <s v="European Refrigeration"/>
    <s v="1 2020 E00005 GB 00602"/>
    <s v="Q4 2021"/>
    <s v="GBP"/>
    <n v="524.83000000000004"/>
    <n v="524.82669999999996"/>
    <n v="3.30000000008112E-3"/>
    <n v="524.83000000000004"/>
    <n v="0"/>
    <x v="0"/>
    <m/>
    <m/>
    <m/>
    <m/>
    <s v="none"/>
    <m/>
    <m/>
    <m/>
    <x v="0"/>
    <m/>
    <x v="0"/>
  </r>
  <r>
    <s v="GBR1 18 E00031 GB 00275Q1 2021GBP"/>
    <x v="5"/>
    <n v="36748"/>
    <s v="Alliance Disposables Ltd"/>
    <s v="1 18 E00031 GB 00275"/>
    <s v="Q1 2021"/>
    <s v="GBP"/>
    <n v="3543.7330000000002"/>
    <n v="3543.7330000000002"/>
    <n v="0"/>
    <n v="3543.7330000000002"/>
    <n v="0"/>
    <x v="0"/>
    <m/>
    <m/>
    <m/>
    <m/>
    <s v="none"/>
    <m/>
    <m/>
    <m/>
    <x v="0"/>
    <m/>
    <x v="0"/>
  </r>
  <r>
    <s v="GBR1 18 E00031 GB 00275Q2 2021GBP"/>
    <x v="5"/>
    <n v="36748"/>
    <s v="Alliance Disposables Ltd"/>
    <s v="1 18 E00031 GB 00275"/>
    <s v="Q2 2021"/>
    <s v="GBP"/>
    <n v="13333.92"/>
    <n v="13333.9216"/>
    <n v="-1.59999999959836E-3"/>
    <n v="13333.9216"/>
    <n v="-1.59999999959836E-3"/>
    <x v="0"/>
    <m/>
    <m/>
    <m/>
    <m/>
    <s v="none"/>
    <m/>
    <m/>
    <m/>
    <x v="0"/>
    <m/>
    <x v="0"/>
  </r>
  <r>
    <s v="GBR1 18 E00031 GB 00275Q3 2021GBP"/>
    <x v="5"/>
    <n v="36748"/>
    <s v="Alliance Disposables Ltd"/>
    <s v="1 18 E00031 GB 00275"/>
    <s v="Q3 2021"/>
    <s v="GBP"/>
    <n v="23713.14"/>
    <n v="23713.144"/>
    <n v="-4.0000000008149003E-3"/>
    <n v="23713.144"/>
    <n v="-4.0000000008149003E-3"/>
    <x v="0"/>
    <m/>
    <m/>
    <m/>
    <m/>
    <s v="none"/>
    <m/>
    <m/>
    <m/>
    <x v="0"/>
    <m/>
    <x v="0"/>
  </r>
  <r>
    <s v="GBR1 18 E00031 GB 00275Q4 2021GBP"/>
    <x v="5"/>
    <n v="36748"/>
    <s v="Alliance Disposables Ltd"/>
    <s v="1 18 E00031 GB 00275"/>
    <s v="Q4 2021"/>
    <s v="GBP"/>
    <n v="21760.44"/>
    <n v="21760.440299999998"/>
    <n v="-2.9999999969732E-4"/>
    <n v="21760.440299999998"/>
    <n v="-2.9999999969732E-4"/>
    <x v="0"/>
    <m/>
    <m/>
    <m/>
    <m/>
    <s v="none"/>
    <m/>
    <m/>
    <m/>
    <x v="0"/>
    <m/>
    <x v="0"/>
  </r>
  <r>
    <s v="GBR1 18 E00033 GB 00272Q1 2021GBP"/>
    <x v="5"/>
    <n v="36777"/>
    <s v="DIVERSEY"/>
    <s v="1 18 E00033 GB 00272"/>
    <s v="Q1 2021"/>
    <s v="GBP"/>
    <n v="1814.7512999999999"/>
    <n v="1814.7512999999999"/>
    <n v="0"/>
    <n v="1814.7512999999999"/>
    <n v="0"/>
    <x v="0"/>
    <m/>
    <m/>
    <m/>
    <m/>
    <s v="none"/>
    <m/>
    <m/>
    <m/>
    <x v="0"/>
    <m/>
    <x v="0"/>
  </r>
  <r>
    <s v="GBR1 18 E00033 GB 00272Q2 2021GBP"/>
    <x v="5"/>
    <n v="36777"/>
    <s v="DIVERSEY"/>
    <s v="1 18 E00033 GB 00272"/>
    <s v="Q2 2021"/>
    <s v="GBP"/>
    <n v="3428.51"/>
    <n v="3428.5106999999998"/>
    <n v="-6.9999999959691195E-4"/>
    <n v="3428.5106999999998"/>
    <n v="-6.9999999959691195E-4"/>
    <x v="0"/>
    <m/>
    <m/>
    <m/>
    <m/>
    <s v="none"/>
    <m/>
    <m/>
    <m/>
    <x v="0"/>
    <m/>
    <x v="0"/>
  </r>
  <r>
    <s v="GBR1 18 E00033 GB 00272Q3 2021GBP"/>
    <x v="5"/>
    <n v="36777"/>
    <s v="DIVERSEY"/>
    <s v="1 18 E00033 GB 00272"/>
    <s v="Q3 2021"/>
    <s v="GBP"/>
    <n v="7609.91"/>
    <n v="7609.9121999999998"/>
    <n v="-2.1999999999025E-3"/>
    <n v="7609.9121999999998"/>
    <n v="-2.1999999999025E-3"/>
    <x v="0"/>
    <m/>
    <m/>
    <m/>
    <m/>
    <s v="none"/>
    <m/>
    <m/>
    <m/>
    <x v="0"/>
    <m/>
    <x v="0"/>
  </r>
  <r>
    <s v="GBR1 18 E00033 GB 00272Q4 2021GBP"/>
    <x v="5"/>
    <n v="36777"/>
    <s v="DIVERSEY"/>
    <s v="1 18 E00033 GB 00272"/>
    <s v="Q4 2021"/>
    <s v="GBP"/>
    <n v="7613.28"/>
    <n v="7613.2754999999997"/>
    <n v="4.5000000000072699E-3"/>
    <n v="7613.2754999999997"/>
    <n v="4.5000000000072699E-3"/>
    <x v="0"/>
    <m/>
    <m/>
    <m/>
    <m/>
    <s v="none"/>
    <m/>
    <m/>
    <m/>
    <x v="0"/>
    <m/>
    <x v="0"/>
  </r>
  <r>
    <s v="GBR1 18 E00022 GB 00335Q1 2021GBP"/>
    <x v="5"/>
    <n v="36835"/>
    <s v="VISION LINENS LIMITED"/>
    <s v="1 18 E00022 GB 00335"/>
    <s v="Q1 2021"/>
    <s v="GBP"/>
    <n v="1166.6813999999999"/>
    <m/>
    <n v="1166.6813999999999"/>
    <n v="1166.6813999999999"/>
    <n v="0"/>
    <x v="3"/>
    <s v="[29817]"/>
    <s v="[10995]"/>
    <s v="no rebate, with contract attached"/>
    <s v="2021-07-26 16:30:02 +0200"/>
    <s v="none"/>
    <m/>
    <m/>
    <m/>
    <x v="0"/>
    <m/>
    <x v="0"/>
  </r>
  <r>
    <s v="GBR1 18 E00022 GB 00335Q2 2021GBP"/>
    <x v="5"/>
    <n v="36835"/>
    <s v="VISION LINENS LIMITED"/>
    <s v="1 18 E00022 GB 00335"/>
    <s v="Q2 2021"/>
    <s v="GBP"/>
    <n v="2889.73"/>
    <n v="2889.7338"/>
    <n v="-3.7999999999556102E-3"/>
    <n v="2889.7338"/>
    <n v="-3.7999999999556102E-3"/>
    <x v="0"/>
    <m/>
    <m/>
    <m/>
    <m/>
    <s v="none"/>
    <m/>
    <m/>
    <m/>
    <x v="0"/>
    <m/>
    <x v="0"/>
  </r>
  <r>
    <s v="GBR1 18 E00022 GB 00335Q4 2021GBP"/>
    <x v="5"/>
    <n v="36835"/>
    <s v="VISION LINENS LIMITED"/>
    <s v="1 18 E00022 GB 00335"/>
    <s v="Q4 2021"/>
    <s v="GBP"/>
    <n v="1013.91"/>
    <n v="1013.9103"/>
    <n v="-3.0000000003838003E-4"/>
    <n v="1013.9103"/>
    <n v="-3.0000000003838003E-4"/>
    <x v="0"/>
    <m/>
    <m/>
    <m/>
    <m/>
    <s v="none"/>
    <m/>
    <m/>
    <m/>
    <x v="0"/>
    <m/>
    <x v="0"/>
  </r>
  <r>
    <s v="GBR1 18 A00008 GB 00257Q1 2021GBP"/>
    <x v="5"/>
    <n v="36887"/>
    <s v="DIRECT SEAFOODS LTD (SEAFOOD HOLDINGS LTD)"/>
    <s v="1 18 A00008 GB 00257"/>
    <s v="Q1 2021"/>
    <s v="GBP"/>
    <n v="160.0866"/>
    <n v="160.0866"/>
    <n v="0"/>
    <n v="160.0866"/>
    <n v="0"/>
    <x v="0"/>
    <m/>
    <m/>
    <m/>
    <m/>
    <s v="none"/>
    <m/>
    <m/>
    <m/>
    <x v="0"/>
    <m/>
    <x v="0"/>
  </r>
  <r>
    <s v="GBR1 18 A00008 GB 00257Q2 2021GBP"/>
    <x v="5"/>
    <n v="36887"/>
    <s v="DIRECT SEAFOODS LTD (SEAFOOD HOLDINGS LTD)"/>
    <s v="1 18 A00008 GB 00257"/>
    <s v="Q2 2021"/>
    <s v="GBP"/>
    <n v="1671.21"/>
    <n v="1671.2052000000001"/>
    <n v="4.7999999999319698E-3"/>
    <n v="1671.21"/>
    <n v="0"/>
    <x v="0"/>
    <m/>
    <m/>
    <m/>
    <m/>
    <s v="none"/>
    <m/>
    <m/>
    <m/>
    <x v="0"/>
    <m/>
    <x v="0"/>
  </r>
  <r>
    <s v="GBR1 18 A00008 GB 00257Q3 2021GBP"/>
    <x v="5"/>
    <n v="36887"/>
    <s v="DIRECT SEAFOODS LTD (SEAFOOD HOLDINGS LTD)"/>
    <s v="1 18 A00008 GB 00257"/>
    <s v="Q3 2021"/>
    <s v="GBP"/>
    <n v="3672.07"/>
    <n v="3672.0657000000001"/>
    <n v="4.3000000000574801E-3"/>
    <n v="3672.07"/>
    <n v="0"/>
    <x v="0"/>
    <m/>
    <m/>
    <m/>
    <m/>
    <s v="none"/>
    <m/>
    <m/>
    <m/>
    <x v="0"/>
    <m/>
    <x v="0"/>
  </r>
  <r>
    <s v="GBR1 18 A00008 GB 00257Y 2021GBP"/>
    <x v="5"/>
    <n v="36887"/>
    <s v="DIRECT SEAFOODS LTD (SEAFOOD HOLDINGS LTD)"/>
    <s v="1 18 A00008 GB 00257"/>
    <s v="Y 2021"/>
    <s v="GBP"/>
    <n v="26975.99"/>
    <n v="26975.992200000001"/>
    <n v="-2.1999999989930001E-3"/>
    <n v="26975.99"/>
    <n v="0"/>
    <x v="0"/>
    <m/>
    <m/>
    <m/>
    <m/>
    <s v="none"/>
    <m/>
    <m/>
    <m/>
    <x v="0"/>
    <m/>
    <x v="0"/>
  </r>
  <r>
    <s v="GBR1 18 A00008 GB 00257Q4 2021GBP"/>
    <x v="5"/>
    <n v="36887"/>
    <s v="DIRECT SEAFOODS LTD (SEAFOOD HOLDINGS LTD)"/>
    <s v="1 18 A00008 GB 00257"/>
    <s v="Q4 2021"/>
    <s v="GBP"/>
    <n v="5503.36"/>
    <n v="5503.3575000000001"/>
    <n v="2.4999999995998202E-3"/>
    <n v="5503.36"/>
    <n v="0"/>
    <x v="0"/>
    <m/>
    <m/>
    <m/>
    <m/>
    <s v="none"/>
    <m/>
    <m/>
    <m/>
    <x v="0"/>
    <m/>
    <x v="0"/>
  </r>
  <r>
    <s v="GBR1 18 E00077 GB 00249Q1 2021GBP"/>
    <x v="5"/>
    <n v="36889"/>
    <s v="L&amp;G Signs Ltd"/>
    <s v="1 18 E00077 GB 00249"/>
    <s v="Q1 2021"/>
    <s v="GBP"/>
    <n v="731.59"/>
    <n v="731.59"/>
    <n v="0"/>
    <n v="731.59"/>
    <n v="0"/>
    <x v="0"/>
    <m/>
    <m/>
    <m/>
    <m/>
    <s v="none"/>
    <m/>
    <m/>
    <m/>
    <x v="0"/>
    <m/>
    <x v="0"/>
  </r>
  <r>
    <s v="GBR1 18 E00077 GB 00249Q3 2021GBP"/>
    <x v="5"/>
    <n v="36889"/>
    <s v="L&amp;G Signs Ltd"/>
    <s v="1 18 E00077 GB 00249"/>
    <s v="Q3 2021"/>
    <s v="GBP"/>
    <n v="77.150000000000006"/>
    <n v="77.150000000000006"/>
    <n v="0"/>
    <n v="77.150000000000006"/>
    <n v="0"/>
    <x v="0"/>
    <m/>
    <m/>
    <m/>
    <m/>
    <s v="none"/>
    <m/>
    <m/>
    <m/>
    <x v="0"/>
    <m/>
    <x v="0"/>
  </r>
  <r>
    <s v="GBR1 18 E00077 GB 00249Q4 2021GBP"/>
    <x v="5"/>
    <n v="36889"/>
    <s v="L&amp;G Signs Ltd"/>
    <s v="1 18 E00077 GB 00249"/>
    <s v="Q4 2021"/>
    <s v="GBP"/>
    <n v="461.55"/>
    <n v="461.55"/>
    <n v="0"/>
    <n v="461.55"/>
    <n v="0"/>
    <x v="0"/>
    <m/>
    <m/>
    <m/>
    <m/>
    <s v="none"/>
    <m/>
    <m/>
    <m/>
    <x v="0"/>
    <m/>
    <x v="0"/>
  </r>
  <r>
    <s v="GBRUK130146BQ4 2021EUR"/>
    <x v="5"/>
    <n v="37142"/>
    <s v="NIEHOFFS VAIHINGER FRUCHTSAFT GMBH"/>
    <s v="UK130146B"/>
    <s v="Q4 2021"/>
    <s v="EUR"/>
    <n v="447.2"/>
    <n v="447.2"/>
    <n v="0"/>
    <n v="447.2"/>
    <n v="0"/>
    <x v="0"/>
    <m/>
    <m/>
    <m/>
    <m/>
    <s v="none"/>
    <m/>
    <m/>
    <m/>
    <x v="0"/>
    <m/>
    <x v="0"/>
  </r>
  <r>
    <s v="GBR1 18 A00009 GB 00258Q1 2021GBP"/>
    <x v="5"/>
    <n v="37416"/>
    <s v="BRIDOR"/>
    <s v="1 18 A00009 GB 00258"/>
    <s v="Q1 2021"/>
    <s v="GBP"/>
    <n v="148.9"/>
    <n v="148.8965"/>
    <n v="3.5000000000024998E-3"/>
    <n v="148.9"/>
    <n v="0"/>
    <x v="0"/>
    <m/>
    <m/>
    <m/>
    <m/>
    <s v="none"/>
    <s v="Produit"/>
    <s v="Thao"/>
    <s v="[TN] Factu réajustée dans le fichier monitoring du 25/04 (ligne valid)"/>
    <x v="0"/>
    <m/>
    <x v="0"/>
  </r>
  <r>
    <s v="GBR1 18 A00009 GB 00258Q2 2021GBP"/>
    <x v="5"/>
    <n v="37416"/>
    <s v="BRIDOR"/>
    <s v="1 18 A00009 GB 00258"/>
    <s v="Q2 2021"/>
    <s v="GBP"/>
    <n v="537.96"/>
    <n v="537.95749999999998"/>
    <n v="2.5000000000545601E-3"/>
    <n v="537.96"/>
    <n v="0"/>
    <x v="0"/>
    <m/>
    <m/>
    <m/>
    <m/>
    <s v="none"/>
    <m/>
    <m/>
    <m/>
    <x v="0"/>
    <m/>
    <x v="0"/>
  </r>
  <r>
    <s v="GBR1 18 A00009 GB 00258Q3 2021GBP"/>
    <x v="5"/>
    <n v="37416"/>
    <s v="BRIDOR"/>
    <s v="1 18 A00009 GB 00258"/>
    <s v="Q3 2021"/>
    <s v="GBP"/>
    <n v="732.06"/>
    <n v="732.05550000000005"/>
    <n v="4.4999999998935796E-3"/>
    <n v="732.06"/>
    <n v="0"/>
    <x v="0"/>
    <m/>
    <m/>
    <m/>
    <m/>
    <s v="none"/>
    <m/>
    <m/>
    <m/>
    <x v="0"/>
    <m/>
    <x v="0"/>
  </r>
  <r>
    <s v="GBR1 18 A00009 GB 00258Q4 2021GBP"/>
    <x v="5"/>
    <n v="37416"/>
    <s v="BRIDOR"/>
    <s v="1 18 A00009 GB 00258"/>
    <s v="Q4 2021"/>
    <s v="GBP"/>
    <n v="858.23"/>
    <n v="858.23199999999997"/>
    <n v="-1.9999999999527002E-3"/>
    <n v="858.23"/>
    <n v="0"/>
    <x v="0"/>
    <m/>
    <m/>
    <m/>
    <m/>
    <s v="none"/>
    <m/>
    <m/>
    <m/>
    <x v="0"/>
    <m/>
    <x v="0"/>
  </r>
  <r>
    <s v="GBR1 18 A00009 GB 00258 Indirect salesQ1 2021GBP"/>
    <x v="5"/>
    <n v="37416"/>
    <s v="BRIDOR"/>
    <s v="1 18 A00009 GB 00258 Indirect sales"/>
    <s v="Q1 2021"/>
    <s v="GBP"/>
    <n v="2977.93"/>
    <n v="2977.93"/>
    <n v="0"/>
    <n v="2977.93"/>
    <n v="0"/>
    <x v="0"/>
    <m/>
    <m/>
    <m/>
    <m/>
    <s v="none"/>
    <s v="Produit"/>
    <s v="Thao"/>
    <s v="[TN] : Mon commentaire du 07 Avril : Rebate remonte bien dans l'outil et correspond bien à la facture https://astoresuite.com/adjustements/edit/42045 =&gt; La ligne est désormais en Valid dans l'analyse du 14 Avril"/>
    <x v="0"/>
    <m/>
    <x v="0"/>
  </r>
  <r>
    <s v="GBR1 18 A00009 GB 00258 Indirect salesQ2 2021GBP"/>
    <x v="5"/>
    <n v="37416"/>
    <s v="BRIDOR"/>
    <s v="1 18 A00009 GB 00258 Indirect sales"/>
    <s v="Q2 2021"/>
    <s v="GBP"/>
    <n v="3795.29"/>
    <n v="3795.29"/>
    <n v="0"/>
    <n v="3795.29"/>
    <n v="0"/>
    <x v="0"/>
    <m/>
    <m/>
    <m/>
    <m/>
    <s v="none"/>
    <m/>
    <m/>
    <m/>
    <x v="0"/>
    <m/>
    <x v="0"/>
  </r>
  <r>
    <s v="GBR1 18 A00009 GB 00258 Indirect salesQ3 2021GBP"/>
    <x v="5"/>
    <n v="37416"/>
    <s v="BRIDOR"/>
    <s v="1 18 A00009 GB 00258 Indirect sales"/>
    <s v="Q3 2021"/>
    <s v="GBP"/>
    <n v="32.28"/>
    <n v="32.28"/>
    <n v="0"/>
    <n v="32.28"/>
    <n v="0"/>
    <x v="0"/>
    <m/>
    <m/>
    <m/>
    <m/>
    <s v="none"/>
    <m/>
    <m/>
    <m/>
    <x v="0"/>
    <m/>
    <x v="0"/>
  </r>
  <r>
    <s v="GBR1 18 A00009 GB 00258 Indirect salesQ4 2021GBP"/>
    <x v="5"/>
    <n v="37416"/>
    <s v="BRIDOR"/>
    <s v="1 18 A00009 GB 00258 Indirect sales"/>
    <s v="Q4 2021"/>
    <s v="GBP"/>
    <n v="5735.48"/>
    <n v="5735.48"/>
    <n v="0"/>
    <n v="5735.48"/>
    <n v="0"/>
    <x v="0"/>
    <m/>
    <m/>
    <m/>
    <m/>
    <s v="none"/>
    <m/>
    <m/>
    <m/>
    <x v="0"/>
    <m/>
    <x v="0"/>
  </r>
  <r>
    <s v="GBR1 19 E00005 GB 00472Q1 2021GBP"/>
    <x v="5"/>
    <n v="62531"/>
    <s v="TEST STRIKE UK LTD"/>
    <s v="1 19 E00005 GB 00472"/>
    <s v="Q1 2021"/>
    <s v="GBP"/>
    <n v="9"/>
    <n v="9"/>
    <n v="0"/>
    <n v="9"/>
    <n v="0"/>
    <x v="0"/>
    <m/>
    <m/>
    <m/>
    <m/>
    <s v="none"/>
    <m/>
    <m/>
    <m/>
    <x v="0"/>
    <m/>
    <x v="0"/>
  </r>
  <r>
    <s v="GBR1 19 E00005 GB 00472Q2 2021GBP"/>
    <x v="5"/>
    <n v="62531"/>
    <s v="TEST STRIKE UK LTD"/>
    <s v="1 19 E00005 GB 00472"/>
    <s v="Q2 2021"/>
    <s v="GBP"/>
    <n v="322.83999999999997"/>
    <n v="322.83659999999998"/>
    <n v="3.3999999999991802E-3"/>
    <n v="322.83999999999997"/>
    <n v="0"/>
    <x v="0"/>
    <m/>
    <m/>
    <m/>
    <m/>
    <s v="none"/>
    <m/>
    <m/>
    <m/>
    <x v="0"/>
    <m/>
    <x v="0"/>
  </r>
  <r>
    <s v="GBR1 19 E00005 GB 00472Q3 2021GBP"/>
    <x v="5"/>
    <n v="62531"/>
    <s v="TEST STRIKE UK LTD"/>
    <s v="1 19 E00005 GB 00472"/>
    <s v="Q3 2021"/>
    <s v="GBP"/>
    <n v="420.87"/>
    <n v="420.8732"/>
    <n v="-3.19999999999254E-3"/>
    <n v="420.87"/>
    <n v="0"/>
    <x v="0"/>
    <m/>
    <m/>
    <m/>
    <m/>
    <s v="none"/>
    <m/>
    <m/>
    <m/>
    <x v="0"/>
    <m/>
    <x v="0"/>
  </r>
  <r>
    <s v="GBR1 19 E00005 GB 00472Q4 2021GBP"/>
    <x v="5"/>
    <n v="62531"/>
    <s v="TEST STRIKE UK LTD"/>
    <s v="1 19 E00005 GB 00472"/>
    <s v="Q4 2021"/>
    <s v="GBP"/>
    <n v="33.81"/>
    <n v="33.8125"/>
    <n v="-2.4999999999977202E-3"/>
    <n v="33.81"/>
    <n v="0"/>
    <x v="0"/>
    <m/>
    <m/>
    <m/>
    <m/>
    <s v="none"/>
    <m/>
    <m/>
    <m/>
    <x v="0"/>
    <m/>
    <x v="0"/>
  </r>
  <r>
    <s v="GBR1 19 E00019 GB 00514Q2 2021GBP"/>
    <x v="5"/>
    <n v="73706"/>
    <s v="TEAMWORK GB LTD"/>
    <s v="1 19 E00019 GB 00514"/>
    <s v="Q2 2021"/>
    <s v="GBP"/>
    <n v="17.45"/>
    <n v="17.445599999999999"/>
    <n v="4.4000000000004001E-3"/>
    <n v="17.45"/>
    <n v="0"/>
    <x v="0"/>
    <m/>
    <m/>
    <m/>
    <m/>
    <s v="none"/>
    <m/>
    <m/>
    <m/>
    <x v="0"/>
    <m/>
    <x v="0"/>
  </r>
  <r>
    <s v="GBR1 19 E00019 GB 00514Q3 2021GBP"/>
    <x v="5"/>
    <n v="73706"/>
    <s v="TEAMWORK GB LTD"/>
    <s v="1 19 E00019 GB 00514"/>
    <s v="Q3 2021"/>
    <s v="GBP"/>
    <n v="251.61"/>
    <n v="251.60509999999999"/>
    <n v="4.9000000000205502E-3"/>
    <n v="251.61"/>
    <n v="0"/>
    <x v="0"/>
    <m/>
    <m/>
    <m/>
    <m/>
    <s v="none"/>
    <m/>
    <m/>
    <m/>
    <x v="0"/>
    <m/>
    <x v="0"/>
  </r>
  <r>
    <s v="GBR1 19 E00019 GB 00514Q4 2021GBP"/>
    <x v="5"/>
    <n v="73706"/>
    <s v="TEAMWORK GB LTD"/>
    <s v="1 19 E00019 GB 00514"/>
    <s v="Q4 2021"/>
    <s v="GBP"/>
    <n v="504"/>
    <n v="503.99579999999997"/>
    <n v="4.20000000002573E-3"/>
    <n v="504"/>
    <n v="0"/>
    <x v="0"/>
    <m/>
    <m/>
    <m/>
    <m/>
    <s v="none"/>
    <m/>
    <m/>
    <m/>
    <x v="0"/>
    <m/>
    <x v="0"/>
  </r>
  <r>
    <s v="GBR1 18 E0L080 GB 00271Q1 2021GBP"/>
    <x v="5"/>
    <n v="77245"/>
    <s v="Steelite International PLC"/>
    <s v="1 18 E0L080 GB 00271"/>
    <s v="Q1 2021"/>
    <s v="GBP"/>
    <n v="3.0419999999999998"/>
    <n v="3.0419999999999998"/>
    <n v="0"/>
    <n v="3.0419999999999998"/>
    <n v="0"/>
    <x v="0"/>
    <m/>
    <m/>
    <m/>
    <m/>
    <s v="none"/>
    <m/>
    <m/>
    <m/>
    <x v="0"/>
    <m/>
    <x v="0"/>
  </r>
  <r>
    <s v="GBR1 18 E0L080 GB 00271Q3 2021GBP"/>
    <x v="5"/>
    <n v="77245"/>
    <s v="Steelite International PLC"/>
    <s v="1 18 E0L080 GB 00271"/>
    <s v="Q3 2021"/>
    <s v="GBP"/>
    <n v="264.08999999999997"/>
    <n v="264.09269999999998"/>
    <n v="-2.7000000000043599E-3"/>
    <n v="264.08999999999997"/>
    <n v="0"/>
    <x v="0"/>
    <m/>
    <m/>
    <m/>
    <m/>
    <s v="none"/>
    <m/>
    <m/>
    <m/>
    <x v="0"/>
    <m/>
    <x v="0"/>
  </r>
  <r>
    <s v="GBR1 18 E0L080 GB 00271Q4 2021GBP"/>
    <x v="5"/>
    <n v="77245"/>
    <s v="Steelite International PLC"/>
    <s v="1 18 E0L080 GB 00271"/>
    <s v="Q4 2021"/>
    <s v="GBP"/>
    <n v="343.58"/>
    <n v="343.58249999999998"/>
    <n v="-2.4999999999977202E-3"/>
    <n v="343.58"/>
    <n v="0"/>
    <x v="0"/>
    <m/>
    <m/>
    <m/>
    <m/>
    <s v="none"/>
    <m/>
    <m/>
    <m/>
    <x v="0"/>
    <m/>
    <x v="0"/>
  </r>
  <r>
    <s v="GBR1 19 E00068 GB 00478Q1 2021GBP"/>
    <x v="5"/>
    <n v="82424"/>
    <s v="Protocol Office Ltd"/>
    <s v="1 19 E00068 GB 00478"/>
    <s v="Q1 2021"/>
    <s v="GBP"/>
    <n v="34.125"/>
    <n v="34.125"/>
    <n v="0"/>
    <n v="34.125"/>
    <n v="0"/>
    <x v="0"/>
    <m/>
    <m/>
    <m/>
    <m/>
    <s v="none"/>
    <m/>
    <m/>
    <m/>
    <x v="0"/>
    <m/>
    <x v="0"/>
  </r>
  <r>
    <s v="GBR1 19 E00068 GB 00478Q2 2021GBP"/>
    <x v="5"/>
    <n v="82424"/>
    <s v="Protocol Office Ltd"/>
    <s v="1 19 E00068 GB 00478"/>
    <s v="Q2 2021"/>
    <s v="GBP"/>
    <n v="458.78"/>
    <n v="458.77499999999998"/>
    <n v="4.9999999999954499E-3"/>
    <n v="458.78"/>
    <n v="0"/>
    <x v="0"/>
    <m/>
    <m/>
    <m/>
    <m/>
    <s v="none"/>
    <m/>
    <m/>
    <m/>
    <x v="0"/>
    <m/>
    <x v="0"/>
  </r>
  <r>
    <s v="GBR1 19 E00068 GB 00478Q3 2021GBP"/>
    <x v="5"/>
    <n v="82424"/>
    <s v="Protocol Office Ltd"/>
    <s v="1 19 E00068 GB 00478"/>
    <s v="Q3 2021"/>
    <s v="GBP"/>
    <n v="79.98"/>
    <n v="79.974999999999994"/>
    <n v="5.0000000000096599E-3"/>
    <n v="79.98"/>
    <n v="0"/>
    <x v="0"/>
    <m/>
    <m/>
    <m/>
    <m/>
    <s v="none"/>
    <m/>
    <m/>
    <m/>
    <x v="0"/>
    <m/>
    <x v="0"/>
  </r>
  <r>
    <s v="GBR1 19 E00068 GB 00478Q4 2021GBP"/>
    <x v="5"/>
    <n v="82424"/>
    <s v="Protocol Office Ltd"/>
    <s v="1 19 E00068 GB 00478"/>
    <s v="Q4 2021"/>
    <s v="GBP"/>
    <n v="710.95"/>
    <n v="710.95"/>
    <n v="0"/>
    <n v="710.95"/>
    <n v="0"/>
    <x v="0"/>
    <m/>
    <m/>
    <m/>
    <m/>
    <s v="none"/>
    <m/>
    <m/>
    <m/>
    <x v="0"/>
    <m/>
    <x v="0"/>
  </r>
  <r>
    <s v="GBR1 18 E00030 GB 00288Q1 2021GBP"/>
    <x v="5"/>
    <n v="92692"/>
    <s v="Nurture Landscapes"/>
    <s v="1 18 E00030 GB 00288"/>
    <s v="Q1 2021"/>
    <s v="GBP"/>
    <n v="263.48309999999998"/>
    <n v="263.48309999999998"/>
    <n v="0"/>
    <n v="263.48309999999998"/>
    <n v="0"/>
    <x v="0"/>
    <m/>
    <m/>
    <m/>
    <m/>
    <s v="none"/>
    <m/>
    <m/>
    <m/>
    <x v="0"/>
    <m/>
    <x v="0"/>
  </r>
  <r>
    <s v="GBR1 18 E00030 GB 00288Q2 2021GBP"/>
    <x v="5"/>
    <n v="92692"/>
    <s v="Nurture Landscapes"/>
    <s v="1 18 E00030 GB 00288"/>
    <s v="Q2 2021"/>
    <s v="GBP"/>
    <n v="237.81"/>
    <n v="237.8058"/>
    <n v="4.1999999999973101E-3"/>
    <n v="237.81"/>
    <n v="0"/>
    <x v="0"/>
    <m/>
    <m/>
    <m/>
    <m/>
    <s v="none"/>
    <m/>
    <m/>
    <m/>
    <x v="0"/>
    <m/>
    <x v="0"/>
  </r>
  <r>
    <s v="GBR1 18 E00030 GB 00288Q3 2021GBP"/>
    <x v="5"/>
    <n v="92692"/>
    <s v="Nurture Landscapes"/>
    <s v="1 18 E00030 GB 00288"/>
    <s v="Q3 2021"/>
    <s v="GBP"/>
    <n v="210.38"/>
    <n v="210.38310000000001"/>
    <n v="-3.1000000000176399E-3"/>
    <n v="210.38"/>
    <n v="0"/>
    <x v="0"/>
    <m/>
    <m/>
    <m/>
    <m/>
    <s v="none"/>
    <m/>
    <m/>
    <m/>
    <x v="0"/>
    <m/>
    <x v="0"/>
  </r>
  <r>
    <s v="GBR1 18 E00030 GB 00288Q4 2021GBP"/>
    <x v="5"/>
    <n v="92692"/>
    <s v="Nurture Landscapes"/>
    <s v="1 18 E00030 GB 00288"/>
    <s v="Q4 2021"/>
    <s v="GBP"/>
    <n v="251.7"/>
    <n v="251.6952"/>
    <n v="4.7999999999888097E-3"/>
    <n v="251.7"/>
    <n v="0"/>
    <x v="0"/>
    <m/>
    <m/>
    <m/>
    <m/>
    <s v="none"/>
    <m/>
    <m/>
    <m/>
    <x v="0"/>
    <m/>
    <x v="0"/>
  </r>
  <r>
    <s v="GBR1 18 E00027 GB 00254Q1 2021GBP"/>
    <x v="5"/>
    <n v="98368"/>
    <s v="The Contract Chair Company"/>
    <s v="1 18 E00027 GB 00254"/>
    <s v="Q1 2021"/>
    <s v="GBP"/>
    <n v="398.64409999999998"/>
    <n v="398.64409999999998"/>
    <n v="0"/>
    <n v="398.64409999999998"/>
    <n v="0"/>
    <x v="0"/>
    <m/>
    <m/>
    <m/>
    <m/>
    <s v="none"/>
    <m/>
    <m/>
    <m/>
    <x v="0"/>
    <m/>
    <x v="0"/>
  </r>
  <r>
    <s v="GBR1 18 E00027 GB 00254Q2 2021GBP"/>
    <x v="5"/>
    <n v="98368"/>
    <s v="The Contract Chair Company"/>
    <s v="1 18 E00027 GB 00254"/>
    <s v="Q2 2021"/>
    <s v="GBP"/>
    <n v="376.15"/>
    <n v="376.15449999999998"/>
    <n v="-4.5000000000072699E-3"/>
    <n v="376.15"/>
    <n v="0"/>
    <x v="0"/>
    <m/>
    <m/>
    <m/>
    <m/>
    <s v="none"/>
    <m/>
    <m/>
    <m/>
    <x v="0"/>
    <m/>
    <x v="0"/>
  </r>
  <r>
    <s v="GBR1 18 E00027 GB 00254Q3 2021GBP"/>
    <x v="5"/>
    <n v="98368"/>
    <s v="The Contract Chair Company"/>
    <s v="1 18 E00027 GB 00254"/>
    <s v="Q3 2021"/>
    <s v="GBP"/>
    <n v="321.83"/>
    <n v="321.82729999999998"/>
    <n v="2.7000000000043599E-3"/>
    <n v="321.83"/>
    <n v="0"/>
    <x v="0"/>
    <m/>
    <m/>
    <m/>
    <m/>
    <s v="none"/>
    <m/>
    <m/>
    <m/>
    <x v="0"/>
    <m/>
    <x v="0"/>
  </r>
  <r>
    <s v="GBR1 18 E00027 GB 00254Q4 2021GBP"/>
    <x v="5"/>
    <n v="98368"/>
    <s v="The Contract Chair Company"/>
    <s v="1 18 E00027 GB 00254"/>
    <s v="Q4 2021"/>
    <s v="GBP"/>
    <n v="14.81"/>
    <n v="14.805"/>
    <n v="5.0000000000007799E-3"/>
    <n v="14.81"/>
    <n v="0"/>
    <x v="0"/>
    <m/>
    <m/>
    <m/>
    <m/>
    <s v="none"/>
    <m/>
    <m/>
    <m/>
    <x v="0"/>
    <m/>
    <x v="0"/>
  </r>
  <r>
    <s v="GBR1 18 E00032 GB 00280Q1 2021EUR"/>
    <x v="5"/>
    <n v="102080"/>
    <s v="GFL SA"/>
    <s v="1 18 E00032 GB 00280"/>
    <s v="Q1 2021"/>
    <s v="EUR"/>
    <n v="767.21310000000005"/>
    <n v="767.21310000000005"/>
    <n v="0"/>
    <n v="767.21310000000005"/>
    <n v="0"/>
    <x v="0"/>
    <m/>
    <m/>
    <m/>
    <m/>
    <s v="none"/>
    <m/>
    <m/>
    <m/>
    <x v="0"/>
    <m/>
    <x v="0"/>
  </r>
  <r>
    <s v="GBR1 18 E00032 GB 00280Q2 2021EUR"/>
    <x v="5"/>
    <n v="102080"/>
    <s v="GFL SA"/>
    <s v="1 18 E00032 GB 00280"/>
    <s v="Q2 2021"/>
    <s v="EUR"/>
    <n v="3273.1"/>
    <n v="3273.1014"/>
    <n v="-1.4000000001033099E-3"/>
    <n v="3273.1"/>
    <n v="0"/>
    <x v="0"/>
    <m/>
    <m/>
    <m/>
    <m/>
    <s v="none"/>
    <m/>
    <m/>
    <m/>
    <x v="0"/>
    <m/>
    <x v="0"/>
  </r>
  <r>
    <s v="GBR1 18 E00032 GB 00280Q3 2021EUR"/>
    <x v="5"/>
    <n v="102080"/>
    <s v="GFL SA"/>
    <s v="1 18 E00032 GB 00280"/>
    <s v="Q3 2021"/>
    <s v="EUR"/>
    <n v="4450.17"/>
    <n v="4450.1738999999998"/>
    <n v="-3.8999999997031401E-3"/>
    <n v="4450.17"/>
    <n v="0"/>
    <x v="0"/>
    <m/>
    <m/>
    <m/>
    <m/>
    <s v="none"/>
    <m/>
    <m/>
    <m/>
    <x v="0"/>
    <m/>
    <x v="0"/>
  </r>
  <r>
    <s v="GBR1 18 E00032 GB 00280Q4 2021EUR"/>
    <x v="5"/>
    <n v="102080"/>
    <s v="GFL SA"/>
    <s v="1 18 E00032 GB 00280"/>
    <s v="Q4 2021"/>
    <s v="EUR"/>
    <n v="3915.43"/>
    <n v="3915.4274999999998"/>
    <n v="2.5000000000545601E-3"/>
    <n v="3915.43"/>
    <n v="0"/>
    <x v="0"/>
    <m/>
    <m/>
    <m/>
    <m/>
    <s v="none"/>
    <m/>
    <m/>
    <m/>
    <x v="0"/>
    <m/>
    <x v="0"/>
  </r>
  <r>
    <s v="GBR12 19 E00005 GB 00573Q1 2021GBP"/>
    <x v="5"/>
    <n v="116658"/>
    <s v="Serviceline"/>
    <s v="12 19 E00005 GB 00573"/>
    <s v="Q1 2021"/>
    <s v="GBP"/>
    <n v="220.79519999999999"/>
    <n v="220.79519999999999"/>
    <n v="0"/>
    <n v="220.79519999999999"/>
    <n v="0"/>
    <x v="0"/>
    <m/>
    <m/>
    <m/>
    <m/>
    <s v="none"/>
    <m/>
    <m/>
    <m/>
    <x v="0"/>
    <m/>
    <x v="0"/>
  </r>
  <r>
    <s v="GBR12 19 E00005 GB 00573Q2 2021GBP"/>
    <x v="5"/>
    <n v="116658"/>
    <s v="Serviceline"/>
    <s v="12 19 E00005 GB 00573"/>
    <s v="Q2 2021"/>
    <s v="GBP"/>
    <n v="220.41"/>
    <n v="220.40520000000001"/>
    <n v="4.7999999999888097E-3"/>
    <n v="220.41"/>
    <n v="0"/>
    <x v="0"/>
    <m/>
    <m/>
    <m/>
    <m/>
    <s v="none"/>
    <m/>
    <m/>
    <m/>
    <x v="0"/>
    <m/>
    <x v="0"/>
  </r>
  <r>
    <s v="GBR12 19 E00005 GB 00573Q3 2021GBP"/>
    <x v="5"/>
    <n v="116658"/>
    <s v="Serviceline"/>
    <s v="12 19 E00005 GB 00573"/>
    <s v="Q3 2021"/>
    <s v="GBP"/>
    <n v="303.5"/>
    <n v="303.49619999999999"/>
    <n v="3.8000000000124601E-3"/>
    <n v="303.5"/>
    <n v="0"/>
    <x v="0"/>
    <m/>
    <m/>
    <m/>
    <m/>
    <s v="none"/>
    <m/>
    <m/>
    <m/>
    <x v="0"/>
    <m/>
    <x v="0"/>
  </r>
  <r>
    <s v="GBR12 19 E00005 GB 00573Q4 2021GBP"/>
    <x v="5"/>
    <n v="116658"/>
    <s v="Serviceline"/>
    <s v="12 19 E00005 GB 00573"/>
    <s v="Q4 2021"/>
    <s v="GBP"/>
    <n v="206"/>
    <n v="206.00020000000001"/>
    <n v="-2.0000000000663901E-4"/>
    <n v="206"/>
    <n v="0"/>
    <x v="0"/>
    <m/>
    <m/>
    <m/>
    <m/>
    <s v="none"/>
    <m/>
    <m/>
    <m/>
    <x v="0"/>
    <m/>
    <x v="0"/>
  </r>
  <r>
    <s v="GBR29306039Q1 2021GBP"/>
    <x v="5"/>
    <n v="118233"/>
    <s v="BIC GRAPHIC EUROPE SA"/>
    <n v="29306039"/>
    <s v="Q1 2021"/>
    <s v="GBP"/>
    <n v="38.380000000000003"/>
    <n v="38.380000000000003"/>
    <n v="0"/>
    <n v="38.380000000000003"/>
    <n v="0"/>
    <x v="0"/>
    <m/>
    <m/>
    <m/>
    <m/>
    <s v="none"/>
    <m/>
    <m/>
    <m/>
    <x v="0"/>
    <m/>
    <x v="0"/>
  </r>
  <r>
    <s v="GBR29306039Q2 2021GBP"/>
    <x v="5"/>
    <n v="118233"/>
    <s v="BIC GRAPHIC EUROPE SA"/>
    <n v="29306039"/>
    <s v="Q2 2021"/>
    <s v="GBP"/>
    <n v="23.74"/>
    <n v="23.74"/>
    <n v="0"/>
    <n v="23.74"/>
    <n v="0"/>
    <x v="0"/>
    <m/>
    <m/>
    <m/>
    <m/>
    <s v="none"/>
    <m/>
    <m/>
    <m/>
    <x v="0"/>
    <m/>
    <x v="0"/>
  </r>
  <r>
    <s v="GBR29306039Q3 2021GBP"/>
    <x v="5"/>
    <n v="118233"/>
    <s v="BIC GRAPHIC EUROPE SA"/>
    <n v="29306039"/>
    <s v="Q3 2021"/>
    <s v="GBP"/>
    <n v="58.12"/>
    <n v="58.12"/>
    <n v="0"/>
    <n v="58.12"/>
    <n v="0"/>
    <x v="0"/>
    <m/>
    <m/>
    <m/>
    <m/>
    <s v="none"/>
    <m/>
    <m/>
    <m/>
    <x v="0"/>
    <m/>
    <x v="0"/>
  </r>
  <r>
    <s v="GBR29306039Q4 2021GBP"/>
    <x v="5"/>
    <n v="118233"/>
    <s v="BIC GRAPHIC EUROPE SA"/>
    <n v="29306039"/>
    <s v="Q4 2021"/>
    <s v="GBP"/>
    <n v="195.71"/>
    <n v="195.708"/>
    <n v="2.0000000000095402E-3"/>
    <n v="195.71"/>
    <n v="0"/>
    <x v="0"/>
    <m/>
    <m/>
    <m/>
    <m/>
    <s v="none"/>
    <m/>
    <m/>
    <m/>
    <x v="0"/>
    <m/>
    <x v="0"/>
  </r>
  <r>
    <s v="GBR1 18 E00043 GB 00324Q1 2021GBP"/>
    <x v="5"/>
    <n v="118459"/>
    <s v="Sylvan Ltd"/>
    <s v="1 18 E00043 GB 00324"/>
    <s v="Q1 2021"/>
    <s v="GBP"/>
    <n v="340.7"/>
    <n v="340.7"/>
    <n v="0"/>
    <n v="340.7"/>
    <n v="0"/>
    <x v="0"/>
    <m/>
    <m/>
    <m/>
    <m/>
    <s v="none"/>
    <m/>
    <m/>
    <m/>
    <x v="0"/>
    <m/>
    <x v="0"/>
  </r>
  <r>
    <s v="GBR1 18 A00007 GB 00406Q1 2021GBP"/>
    <x v="5"/>
    <n v="160520"/>
    <s v="Fromagerie Beillevaire Uk Ltd"/>
    <s v="1 18 A00007 GB 00406"/>
    <s v="Q1 2021"/>
    <s v="GBP"/>
    <n v="0.34"/>
    <n v="0.34"/>
    <n v="0"/>
    <n v="0.34"/>
    <n v="0"/>
    <x v="0"/>
    <m/>
    <m/>
    <m/>
    <m/>
    <s v="none"/>
    <m/>
    <m/>
    <m/>
    <x v="0"/>
    <m/>
    <x v="0"/>
  </r>
  <r>
    <s v="GBR1 18 A00007 GB 00406Q2 2021GBP"/>
    <x v="5"/>
    <n v="160520"/>
    <s v="Fromagerie Beillevaire Uk Ltd"/>
    <s v="1 18 A00007 GB 00406"/>
    <s v="Q2 2021"/>
    <s v="GBP"/>
    <n v="39.46"/>
    <n v="39.459099999999999"/>
    <n v="9.0000000000145497E-4"/>
    <n v="39.46"/>
    <n v="0"/>
    <x v="0"/>
    <m/>
    <m/>
    <m/>
    <m/>
    <s v="none"/>
    <m/>
    <m/>
    <m/>
    <x v="0"/>
    <m/>
    <x v="0"/>
  </r>
  <r>
    <s v="GBR1 18 A00007 GB 00406Q3 2021GBP"/>
    <x v="5"/>
    <n v="160520"/>
    <s v="Fromagerie Beillevaire Uk Ltd"/>
    <s v="1 18 A00007 GB 00406"/>
    <s v="Q3 2021"/>
    <s v="GBP"/>
    <n v="97.17"/>
    <n v="97.172200000000004"/>
    <n v="-2.2000000000019699E-3"/>
    <n v="97.17"/>
    <n v="0"/>
    <x v="0"/>
    <m/>
    <m/>
    <m/>
    <m/>
    <s v="none"/>
    <m/>
    <m/>
    <m/>
    <x v="0"/>
    <m/>
    <x v="0"/>
  </r>
  <r>
    <s v="GBR1 18 A00007 GB 00406Q4 2021GBP"/>
    <x v="5"/>
    <n v="160520"/>
    <s v="Fromagerie Beillevaire Uk Ltd"/>
    <s v="1 18 A00007 GB 00406"/>
    <s v="Q4 2021"/>
    <s v="GBP"/>
    <n v="199.29"/>
    <n v="199.28829999999999"/>
    <n v="1.6999999999995901E-3"/>
    <n v="199.29"/>
    <n v="0"/>
    <x v="0"/>
    <m/>
    <m/>
    <m/>
    <m/>
    <s v="none"/>
    <m/>
    <m/>
    <m/>
    <x v="0"/>
    <m/>
    <x v="0"/>
  </r>
  <r>
    <s v="GBR1 18 E00023 GB 00295Q1 2021GBP"/>
    <x v="5"/>
    <n v="189512"/>
    <s v="ASTRO LIGHTING LTD"/>
    <s v="1 18 E00023 GB 00295"/>
    <s v="Q1 2021"/>
    <s v="GBP"/>
    <n v="93.895200000000003"/>
    <n v="93.895200000000003"/>
    <n v="0"/>
    <n v="93.895200000000003"/>
    <n v="0"/>
    <x v="0"/>
    <m/>
    <m/>
    <m/>
    <m/>
    <s v="none"/>
    <m/>
    <m/>
    <m/>
    <x v="0"/>
    <m/>
    <x v="0"/>
  </r>
  <r>
    <s v="GBR1 18 E00023 GB 00295Q2 2021GBP"/>
    <x v="5"/>
    <n v="189512"/>
    <s v="ASTRO LIGHTING LTD"/>
    <s v="1 18 E00023 GB 00295"/>
    <s v="Q2 2021"/>
    <s v="GBP"/>
    <n v="107.07"/>
    <n v="107.0707"/>
    <n v="-7.0000000000902598E-4"/>
    <n v="107.07"/>
    <n v="0"/>
    <x v="0"/>
    <m/>
    <m/>
    <m/>
    <m/>
    <s v="none"/>
    <m/>
    <m/>
    <m/>
    <x v="0"/>
    <m/>
    <x v="0"/>
  </r>
  <r>
    <s v="GBR1 18 E00023 GB 00295Q3 2021GBP"/>
    <x v="5"/>
    <n v="189512"/>
    <s v="ASTRO LIGHTING LTD"/>
    <s v="1 18 E00023 GB 00295"/>
    <s v="Q3 2021"/>
    <s v="GBP"/>
    <n v="134.69"/>
    <n v="134.68629999999999"/>
    <n v="3.70000000000914E-3"/>
    <n v="134.69"/>
    <n v="0"/>
    <x v="0"/>
    <m/>
    <m/>
    <m/>
    <m/>
    <s v="none"/>
    <m/>
    <m/>
    <m/>
    <x v="0"/>
    <m/>
    <x v="0"/>
  </r>
  <r>
    <s v="GBR1 18 E00023 GB 00295Q4 2021GBP"/>
    <x v="5"/>
    <n v="189512"/>
    <s v="ASTRO LIGHTING LTD"/>
    <s v="1 18 E00023 GB 00295"/>
    <s v="Q4 2021"/>
    <s v="GBP"/>
    <n v="152.75"/>
    <n v="152.7533"/>
    <n v="-3.2999999999958601E-3"/>
    <n v="152.75"/>
    <n v="0"/>
    <x v="0"/>
    <m/>
    <m/>
    <m/>
    <m/>
    <s v="none"/>
    <m/>
    <m/>
    <m/>
    <x v="0"/>
    <m/>
    <x v="0"/>
  </r>
  <r>
    <s v="GBR1 18 E00036 GB 00424Q1 2021GBP"/>
    <x v="5"/>
    <n v="214035"/>
    <s v="Fort Roche"/>
    <s v="1 18 E00036 GB 00424"/>
    <s v="Q1 2021"/>
    <s v="GBP"/>
    <n v="1852.7437"/>
    <n v="1852.7437"/>
    <n v="0"/>
    <n v="1852.7437"/>
    <n v="0"/>
    <x v="0"/>
    <m/>
    <m/>
    <m/>
    <m/>
    <s v="none"/>
    <m/>
    <m/>
    <m/>
    <x v="0"/>
    <m/>
    <x v="0"/>
  </r>
  <r>
    <s v="GBR1 18 E00036 GB 00424Q2 2021GBP"/>
    <x v="5"/>
    <n v="214035"/>
    <s v="Fort Roche"/>
    <s v="1 18 E00036 GB 00424"/>
    <s v="Q2 2021"/>
    <s v="GBP"/>
    <n v="1421.5"/>
    <n v="1421.4954"/>
    <n v="4.5999999999821696E-3"/>
    <n v="1421.5"/>
    <n v="0"/>
    <x v="0"/>
    <m/>
    <m/>
    <m/>
    <m/>
    <s v="none"/>
    <m/>
    <m/>
    <m/>
    <x v="0"/>
    <m/>
    <x v="0"/>
  </r>
  <r>
    <s v="GBR1 18 E00036 GB 00424Q3 2021GBP"/>
    <x v="5"/>
    <n v="214035"/>
    <s v="Fort Roche"/>
    <s v="1 18 E00036 GB 00424"/>
    <s v="Q3 2021"/>
    <s v="GBP"/>
    <n v="1852.73"/>
    <n v="1852.7349999999999"/>
    <n v="-4.9999999998817596E-3"/>
    <n v="1852.73"/>
    <n v="0"/>
    <x v="0"/>
    <m/>
    <m/>
    <m/>
    <m/>
    <s v="none"/>
    <m/>
    <m/>
    <m/>
    <x v="0"/>
    <m/>
    <x v="0"/>
  </r>
  <r>
    <s v="GBR1 18 E00036 GB 00424Q4 2021GBP"/>
    <x v="5"/>
    <n v="214035"/>
    <s v="Fort Roche"/>
    <s v="1 18 E00036 GB 00424"/>
    <s v="Q4 2021"/>
    <s v="GBP"/>
    <n v="1956.17"/>
    <n v="1956.1724999999999"/>
    <n v="-2.4999999998271899E-3"/>
    <n v="1956.17"/>
    <n v="0"/>
    <x v="0"/>
    <m/>
    <m/>
    <m/>
    <m/>
    <s v="none"/>
    <m/>
    <m/>
    <m/>
    <x v="0"/>
    <m/>
    <x v="0"/>
  </r>
  <r>
    <s v="GBR1 16 E0L080 GB 00563Q1 2021GBP"/>
    <x v="5"/>
    <n v="236246"/>
    <s v="ARC Internationnal"/>
    <s v="1 16 E0L080 GB 00563"/>
    <s v="Q1 2021"/>
    <s v="GBP"/>
    <n v="52.912799999999997"/>
    <n v="52.912799999999997"/>
    <n v="0"/>
    <n v="52.912799999999997"/>
    <n v="0"/>
    <x v="0"/>
    <m/>
    <m/>
    <m/>
    <m/>
    <s v="none"/>
    <m/>
    <m/>
    <m/>
    <x v="0"/>
    <m/>
    <x v="0"/>
  </r>
  <r>
    <s v="GBR1 16 E0L080 GB 00563Q2 2021GBP"/>
    <x v="5"/>
    <n v="236246"/>
    <s v="ARC Internationnal"/>
    <s v="1 16 E0L080 GB 00563"/>
    <s v="Q2 2021"/>
    <s v="GBP"/>
    <n v="335.22"/>
    <n v="335.21850000000001"/>
    <n v="1.5000000000213701E-3"/>
    <n v="335.22"/>
    <n v="0"/>
    <x v="0"/>
    <m/>
    <m/>
    <m/>
    <m/>
    <s v="none"/>
    <m/>
    <m/>
    <m/>
    <x v="0"/>
    <m/>
    <x v="0"/>
  </r>
  <r>
    <s v="GBR1 16 E0L080 GB 00563Q3 2021GBP"/>
    <x v="5"/>
    <n v="236246"/>
    <s v="ARC Internationnal"/>
    <s v="1 16 E0L080 GB 00563"/>
    <s v="Q3 2021"/>
    <s v="GBP"/>
    <n v="484.48"/>
    <n v="484.47809999999998"/>
    <n v="1.90000000003465E-3"/>
    <n v="484.48"/>
    <n v="0"/>
    <x v="0"/>
    <m/>
    <m/>
    <m/>
    <m/>
    <s v="none"/>
    <m/>
    <m/>
    <m/>
    <x v="0"/>
    <m/>
    <x v="0"/>
  </r>
  <r>
    <s v="GBR1 16 E0L080 GB 00563Q4 2021GBP"/>
    <x v="5"/>
    <n v="236246"/>
    <s v="ARC Internationnal"/>
    <s v="1 16 E0L080 GB 00563"/>
    <s v="Q4 2021"/>
    <s v="GBP"/>
    <n v="39.31"/>
    <n v="39.306899999999999"/>
    <n v="3.1000000000034299E-3"/>
    <n v="39.31"/>
    <n v="0"/>
    <x v="0"/>
    <m/>
    <m/>
    <m/>
    <m/>
    <s v="none"/>
    <m/>
    <m/>
    <m/>
    <x v="0"/>
    <m/>
    <x v="0"/>
  </r>
  <r>
    <s v="GBR1 18 E00005 GB 00300Q1 2021GBP"/>
    <x v="5"/>
    <n v="257755"/>
    <s v="Ductwork Compliance Limited"/>
    <s v="1 18 E00005 GB 00300"/>
    <s v="Q1 2021"/>
    <s v="GBP"/>
    <n v="122.19"/>
    <n v="122.19"/>
    <n v="0"/>
    <n v="122.19"/>
    <n v="0"/>
    <x v="0"/>
    <m/>
    <m/>
    <m/>
    <m/>
    <s v="none"/>
    <m/>
    <m/>
    <m/>
    <x v="0"/>
    <m/>
    <x v="0"/>
  </r>
  <r>
    <s v="GBR1 18 E00005 GB 00300Q2 2021GBP"/>
    <x v="5"/>
    <n v="257755"/>
    <s v="Ductwork Compliance Limited"/>
    <s v="1 18 E00005 GB 00300"/>
    <s v="Q2 2021"/>
    <s v="GBP"/>
    <n v="260.58999999999997"/>
    <n v="260.58999999999997"/>
    <n v="0"/>
    <n v="260.58999999999997"/>
    <n v="0"/>
    <x v="0"/>
    <m/>
    <m/>
    <m/>
    <m/>
    <s v="none"/>
    <m/>
    <m/>
    <m/>
    <x v="0"/>
    <m/>
    <x v="0"/>
  </r>
  <r>
    <s v="GBR1 18 E00005 GB 00300Q3 2021GBP"/>
    <x v="5"/>
    <n v="257755"/>
    <s v="Ductwork Compliance Limited"/>
    <s v="1 18 E00005 GB 00300"/>
    <s v="Q3 2021"/>
    <s v="GBP"/>
    <n v="194.49"/>
    <n v="194.49"/>
    <n v="0"/>
    <n v="194.49"/>
    <n v="0"/>
    <x v="0"/>
    <m/>
    <m/>
    <m/>
    <m/>
    <s v="none"/>
    <m/>
    <m/>
    <m/>
    <x v="0"/>
    <m/>
    <x v="0"/>
  </r>
  <r>
    <s v="GBR1 18 E00005 GB 00300Q4 2021GBP"/>
    <x v="5"/>
    <n v="257755"/>
    <s v="Ductwork Compliance Limited"/>
    <s v="1 18 E00005 GB 00300"/>
    <s v="Q4 2021"/>
    <s v="GBP"/>
    <n v="531.86"/>
    <n v="531.86360000000002"/>
    <n v="-3.6000000000058199E-3"/>
    <n v="531.86"/>
    <n v="0"/>
    <x v="0"/>
    <m/>
    <m/>
    <m/>
    <m/>
    <s v="none"/>
    <m/>
    <m/>
    <m/>
    <x v="0"/>
    <m/>
    <x v="0"/>
  </r>
  <r>
    <s v="GBR1 19 E00028 GB 00536Q1 2021GBP"/>
    <x v="5"/>
    <n v="270062"/>
    <s v="CLARITY HOUSEKEEPING LIMITED (ex CENTRAL FACILITIES GROUP LTD)"/>
    <s v="1 19 E00028 GB 00536"/>
    <s v="Q1 2021"/>
    <s v="GBP"/>
    <n v="1.39999999998963E-3"/>
    <m/>
    <n v="1.39999999998963E-3"/>
    <n v="1.39999999998963E-3"/>
    <n v="0"/>
    <x v="0"/>
    <m/>
    <m/>
    <m/>
    <m/>
    <m/>
    <m/>
    <m/>
    <m/>
    <x v="0"/>
    <m/>
    <x v="0"/>
  </r>
  <r>
    <s v="GBRGB4-21-2-036Q1 2021GBP"/>
    <x v="5"/>
    <n v="270062"/>
    <s v="CLARITY HOUSEKEEPING LIMITED (ex CENTRAL FACILITIES GROUP LTD)"/>
    <s v="GB4-21-2-036"/>
    <s v="Q1 2021"/>
    <s v="GBP"/>
    <n v="346.06"/>
    <n v="346.05509999999998"/>
    <n v="4.9000000000205502E-3"/>
    <n v="346.06"/>
    <n v="0"/>
    <x v="0"/>
    <m/>
    <m/>
    <m/>
    <m/>
    <s v="none"/>
    <m/>
    <m/>
    <m/>
    <x v="0"/>
    <m/>
    <x v="0"/>
  </r>
  <r>
    <s v="GBRGB4-21-2-036Q2 2021GBP"/>
    <x v="5"/>
    <n v="270062"/>
    <s v="CLARITY HOUSEKEEPING LIMITED (ex CENTRAL FACILITIES GROUP LTD)"/>
    <s v="GB4-21-2-036"/>
    <s v="Q2 2021"/>
    <s v="GBP"/>
    <n v="1362.07"/>
    <n v="1362.0697"/>
    <n v="2.9999999992469303E-4"/>
    <n v="1362.07"/>
    <n v="0"/>
    <x v="0"/>
    <m/>
    <m/>
    <m/>
    <m/>
    <s v="none"/>
    <m/>
    <m/>
    <m/>
    <x v="0"/>
    <m/>
    <x v="0"/>
  </r>
  <r>
    <s v="GBRGB4-21-2-036Q3 2021GBP"/>
    <x v="5"/>
    <n v="270062"/>
    <s v="CLARITY HOUSEKEEPING LIMITED (ex CENTRAL FACILITIES GROUP LTD)"/>
    <s v="GB4-21-2-036"/>
    <s v="Q3 2021"/>
    <s v="GBP"/>
    <n v="3802.41"/>
    <n v="3802.4056"/>
    <n v="4.399999999805E-3"/>
    <n v="3802.41"/>
    <n v="0"/>
    <x v="0"/>
    <m/>
    <m/>
    <m/>
    <m/>
    <s v="none"/>
    <m/>
    <m/>
    <m/>
    <x v="0"/>
    <m/>
    <x v="0"/>
  </r>
  <r>
    <s v="GBRGB4-21-2-036Q4 2021GBP"/>
    <x v="5"/>
    <n v="270062"/>
    <s v="CLARITY HOUSEKEEPING LIMITED (ex CENTRAL FACILITIES GROUP LTD)"/>
    <s v="GB4-21-2-036"/>
    <s v="Q4 2021"/>
    <s v="GBP"/>
    <n v="5308.43"/>
    <n v="5308.4305999999997"/>
    <n v="-5.9999999939464E-4"/>
    <n v="5308.43"/>
    <n v="0"/>
    <x v="0"/>
    <m/>
    <m/>
    <m/>
    <m/>
    <s v="none"/>
    <m/>
    <m/>
    <m/>
    <x v="0"/>
    <m/>
    <x v="0"/>
  </r>
  <r>
    <s v="GBR11 20 E00072-2 GB 00616Q1 2021GBP"/>
    <x v="5"/>
    <n v="284060"/>
    <s v="WCS Environmental"/>
    <s v="11 20 E00072-2 GB 00616"/>
    <s v="Q1 2021"/>
    <s v="GBP"/>
    <n v="2713.4789999999998"/>
    <n v="2713.4789999999998"/>
    <n v="0"/>
    <n v="2713.4789999999998"/>
    <n v="0"/>
    <x v="0"/>
    <m/>
    <m/>
    <m/>
    <m/>
    <s v="none"/>
    <m/>
    <m/>
    <m/>
    <x v="0"/>
    <m/>
    <x v="0"/>
  </r>
  <r>
    <s v="GBR11 20 E00072-2 GB 00616Q2 2021GBP"/>
    <x v="5"/>
    <n v="284060"/>
    <s v="WCS Environmental"/>
    <s v="11 20 E00072-2 GB 00616"/>
    <s v="Q2 2021"/>
    <s v="GBP"/>
    <n v="1495.8"/>
    <n v="1495.7973"/>
    <n v="2.7000000000043599E-3"/>
    <n v="1495.8"/>
    <n v="0"/>
    <x v="0"/>
    <m/>
    <m/>
    <m/>
    <m/>
    <s v="none"/>
    <m/>
    <m/>
    <m/>
    <x v="0"/>
    <m/>
    <x v="0"/>
  </r>
  <r>
    <s v="GBR11 20 E00072-2 GB 00616Q3 2021GBP"/>
    <x v="5"/>
    <n v="284060"/>
    <s v="WCS Environmental"/>
    <s v="11 20 E00072-2 GB 00616"/>
    <s v="Q3 2021"/>
    <s v="GBP"/>
    <n v="1512.65"/>
    <n v="1512.6491000000001"/>
    <n v="9.0000000000145497E-4"/>
    <n v="1512.65"/>
    <n v="0"/>
    <x v="0"/>
    <m/>
    <m/>
    <m/>
    <m/>
    <s v="none"/>
    <m/>
    <m/>
    <m/>
    <x v="0"/>
    <m/>
    <x v="0"/>
  </r>
  <r>
    <s v="GBR11 20 E00072-2 GB 00616Q4 2021GBP"/>
    <x v="5"/>
    <n v="284060"/>
    <s v="WCS Environmental"/>
    <s v="11 20 E00072-2 GB 00616"/>
    <s v="Q4 2021"/>
    <s v="GBP"/>
    <n v="1291.19"/>
    <n v="1291.194"/>
    <n v="-3.9999999999054099E-3"/>
    <n v="1291.19"/>
    <n v="0"/>
    <x v="0"/>
    <m/>
    <m/>
    <m/>
    <m/>
    <s v="none"/>
    <m/>
    <m/>
    <m/>
    <x v="0"/>
    <m/>
    <x v="0"/>
  </r>
  <r>
    <s v="GBR11 20 E00054-2 GB 00614Q1 2021GBP"/>
    <x v="5"/>
    <n v="288998"/>
    <s v="Room Contracts Limited"/>
    <s v="11 20 E00054-2 GB 00614"/>
    <s v="Q1 2021"/>
    <s v="GBP"/>
    <n v="1157.0999999999999"/>
    <n v="1157.0999999999999"/>
    <n v="0"/>
    <n v="1157.0999999999999"/>
    <n v="0"/>
    <x v="0"/>
    <m/>
    <m/>
    <m/>
    <m/>
    <s v="none"/>
    <m/>
    <m/>
    <m/>
    <x v="0"/>
    <m/>
    <x v="0"/>
  </r>
  <r>
    <s v="GBR11 20 E00054-2 GB 00614Q2 2021GBP"/>
    <x v="5"/>
    <n v="288998"/>
    <s v="Room Contracts Limited"/>
    <s v="11 20 E00054-2 GB 00614"/>
    <s v="Q2 2021"/>
    <s v="GBP"/>
    <n v="5542.28"/>
    <n v="5542.28"/>
    <n v="0"/>
    <n v="5542.28"/>
    <n v="0"/>
    <x v="0"/>
    <m/>
    <m/>
    <m/>
    <m/>
    <s v="none"/>
    <m/>
    <m/>
    <m/>
    <x v="0"/>
    <m/>
    <x v="0"/>
  </r>
  <r>
    <s v="GBR11 20 E00054-2 GB 00614Q3 2021GBP"/>
    <x v="5"/>
    <n v="288998"/>
    <s v="Room Contracts Limited"/>
    <s v="11 20 E00054-2 GB 00614"/>
    <s v="Q3 2021"/>
    <s v="GBP"/>
    <n v="3408.46"/>
    <n v="3408.46"/>
    <n v="0"/>
    <n v="3408.46"/>
    <n v="0"/>
    <x v="0"/>
    <m/>
    <m/>
    <m/>
    <m/>
    <s v="none"/>
    <m/>
    <m/>
    <m/>
    <x v="0"/>
    <m/>
    <x v="0"/>
  </r>
  <r>
    <s v="GBR11 20 E00054-2 GB 00614Q4 2021GBP"/>
    <x v="5"/>
    <n v="288998"/>
    <s v="Room Contracts Limited"/>
    <s v="11 20 E00054-2 GB 00614"/>
    <s v="Q4 2021"/>
    <s v="GBP"/>
    <n v="5069.78"/>
    <n v="5069.78"/>
    <n v="0"/>
    <n v="5069.78"/>
    <n v="0"/>
    <x v="0"/>
    <m/>
    <m/>
    <m/>
    <m/>
    <s v="none"/>
    <m/>
    <m/>
    <m/>
    <x v="0"/>
    <m/>
    <x v="0"/>
  </r>
  <r>
    <s v="GBR1 18 E00022 GB 00362Q1 2021GBP"/>
    <x v="5"/>
    <n v="296607"/>
    <s v="TOP BRASS CONTRACT FURNITURE LTD"/>
    <s v="1 18 E00022 GB 00362"/>
    <s v="Q1 2021"/>
    <s v="GBP"/>
    <n v="12890.767"/>
    <n v="12890.767"/>
    <n v="0"/>
    <n v="12890.767"/>
    <n v="0"/>
    <x v="0"/>
    <m/>
    <m/>
    <m/>
    <m/>
    <s v="none"/>
    <m/>
    <m/>
    <m/>
    <x v="0"/>
    <m/>
    <x v="0"/>
  </r>
  <r>
    <s v="GBR1 18 E00022 GB 00362Q2 2021GBP"/>
    <x v="5"/>
    <n v="296607"/>
    <s v="TOP BRASS CONTRACT FURNITURE LTD"/>
    <s v="1 18 E00022 GB 00362"/>
    <s v="Q2 2021"/>
    <s v="GBP"/>
    <n v="5381.18"/>
    <n v="5381.1831000000002"/>
    <n v="-3.09999999990395E-3"/>
    <n v="5381.1831000000002"/>
    <n v="-3.09999999990395E-3"/>
    <x v="0"/>
    <m/>
    <m/>
    <m/>
    <m/>
    <s v="none"/>
    <m/>
    <m/>
    <m/>
    <x v="0"/>
    <m/>
    <x v="0"/>
  </r>
  <r>
    <s v="GBR1 18 E00022 GB 00362Q3 2021GBP"/>
    <x v="5"/>
    <n v="296607"/>
    <s v="TOP BRASS CONTRACT FURNITURE LTD"/>
    <s v="1 18 E00022 GB 00362"/>
    <s v="Q3 2021"/>
    <s v="GBP"/>
    <n v="5623.43"/>
    <n v="5623.4344000000001"/>
    <n v="-4.399999999805E-3"/>
    <n v="5623.4344000000001"/>
    <n v="-4.399999999805E-3"/>
    <x v="0"/>
    <m/>
    <m/>
    <m/>
    <m/>
    <s v="none"/>
    <m/>
    <m/>
    <m/>
    <x v="0"/>
    <m/>
    <x v="0"/>
  </r>
  <r>
    <s v="GBR1 18 E00022 GB 00362Q4 2021GBP"/>
    <x v="5"/>
    <n v="296607"/>
    <s v="TOP BRASS CONTRACT FURNITURE LTD"/>
    <s v="1 18 E00022 GB 00362"/>
    <s v="Q4 2021"/>
    <s v="GBP"/>
    <n v="8719.15"/>
    <n v="8719.1483000000007"/>
    <n v="1.6999999988911399E-3"/>
    <n v="8719.1483000000007"/>
    <n v="1.6999999988911399E-3"/>
    <x v="0"/>
    <m/>
    <m/>
    <m/>
    <m/>
    <s v="none"/>
    <m/>
    <m/>
    <m/>
    <x v="0"/>
    <m/>
    <x v="0"/>
  </r>
  <r>
    <s v="GBR1 18 E00071 GB 00414Q1 2021GBP"/>
    <x v="5"/>
    <n v="299519"/>
    <s v="Essity"/>
    <s v="1 18 E00071 GB 00414"/>
    <s v="Q1 2021"/>
    <s v="GBP"/>
    <n v="456.0102"/>
    <n v="456.0102"/>
    <n v="0"/>
    <n v="456.0102"/>
    <n v="0"/>
    <x v="0"/>
    <m/>
    <m/>
    <m/>
    <m/>
    <s v="none"/>
    <m/>
    <m/>
    <m/>
    <x v="0"/>
    <m/>
    <x v="0"/>
  </r>
  <r>
    <s v="GBR1 18 E00071 GB 00414Q2 2021GBP"/>
    <x v="5"/>
    <n v="299519"/>
    <s v="Essity"/>
    <s v="1 18 E00071 GB 00414"/>
    <s v="Q2 2021"/>
    <s v="GBP"/>
    <n v="1588"/>
    <n v="1587.9983999999999"/>
    <n v="1.6000000000531099E-3"/>
    <n v="1587.9983999999999"/>
    <n v="1.6000000000531099E-3"/>
    <x v="0"/>
    <m/>
    <m/>
    <m/>
    <m/>
    <s v="none"/>
    <m/>
    <m/>
    <m/>
    <x v="0"/>
    <m/>
    <x v="0"/>
  </r>
  <r>
    <s v="GBR1 18 E00071 GB 00414Q3 2021GBP"/>
    <x v="5"/>
    <n v="299519"/>
    <s v="Essity"/>
    <s v="1 18 E00071 GB 00414"/>
    <s v="Q3 2021"/>
    <s v="GBP"/>
    <n v="3504.98"/>
    <n v="3504.9807000000001"/>
    <n v="-7.0000000005165897E-4"/>
    <n v="3504.9807000000001"/>
    <n v="-7.0000000005165897E-4"/>
    <x v="0"/>
    <m/>
    <m/>
    <m/>
    <m/>
    <s v="none"/>
    <m/>
    <m/>
    <m/>
    <x v="0"/>
    <m/>
    <x v="0"/>
  </r>
  <r>
    <s v="GBR1 18 E00071 GB 00414Q4 2021GBP"/>
    <x v="5"/>
    <n v="299519"/>
    <s v="Essity"/>
    <s v="1 18 E00071 GB 00414"/>
    <s v="Q4 2021"/>
    <s v="GBP"/>
    <n v="3234.41"/>
    <n v="3234.4059000000002"/>
    <n v="4.0999999996529299E-3"/>
    <n v="3234.4059000000002"/>
    <n v="4.0999999996529299E-3"/>
    <x v="0"/>
    <m/>
    <m/>
    <m/>
    <m/>
    <s v="none"/>
    <m/>
    <m/>
    <m/>
    <x v="0"/>
    <m/>
    <x v="0"/>
  </r>
  <r>
    <s v="GBR12 19 E00029 GB 00571Q1 2021GBP"/>
    <x v="5"/>
    <n v="310548"/>
    <s v="CONCORD ENVIRONMENTAL TECHNOLOGIES LTD"/>
    <s v="12 19 E00029 GB 00571"/>
    <s v="Q1 2021"/>
    <s v="GBP"/>
    <n v="73.202500000000001"/>
    <n v="73.202500000000001"/>
    <n v="0"/>
    <n v="73.202500000000001"/>
    <n v="0"/>
    <x v="0"/>
    <m/>
    <m/>
    <m/>
    <m/>
    <s v="none"/>
    <m/>
    <m/>
    <m/>
    <x v="0"/>
    <m/>
    <x v="0"/>
  </r>
  <r>
    <s v="GBR12 19 E00029 GB 00571Q2 2021GBP"/>
    <x v="5"/>
    <n v="310548"/>
    <s v="CONCORD ENVIRONMENTAL TECHNOLOGIES LTD"/>
    <s v="12 19 E00029 GB 00571"/>
    <s v="Q2 2021"/>
    <s v="GBP"/>
    <n v="163.71"/>
    <n v="163.70869999999999"/>
    <n v="1.3000000000147299E-3"/>
    <n v="163.71"/>
    <n v="0"/>
    <x v="0"/>
    <m/>
    <m/>
    <m/>
    <m/>
    <s v="none"/>
    <m/>
    <m/>
    <m/>
    <x v="0"/>
    <m/>
    <x v="0"/>
  </r>
  <r>
    <s v="GBR12 19 E00029 GB 00571Q3 2021GBP"/>
    <x v="5"/>
    <n v="310548"/>
    <s v="CONCORD ENVIRONMENTAL TECHNOLOGIES LTD"/>
    <s v="12 19 E00029 GB 00571"/>
    <s v="Q3 2021"/>
    <s v="GBP"/>
    <n v="405.33"/>
    <n v="405.33"/>
    <n v="0"/>
    <n v="405.33"/>
    <n v="0"/>
    <x v="0"/>
    <m/>
    <m/>
    <m/>
    <m/>
    <s v="none"/>
    <m/>
    <m/>
    <m/>
    <x v="0"/>
    <m/>
    <x v="0"/>
  </r>
  <r>
    <s v="GBR12 19 E00029 GB 00571Q4 2021GBP"/>
    <x v="5"/>
    <n v="310548"/>
    <s v="CONCORD ENVIRONMENTAL TECHNOLOGIES LTD"/>
    <s v="12 19 E00029 GB 00571"/>
    <s v="Q4 2021"/>
    <s v="GBP"/>
    <n v="1126.29"/>
    <n v="1126.2896000000001"/>
    <n v="3.9999999989959103E-4"/>
    <n v="1126.29"/>
    <n v="0"/>
    <x v="0"/>
    <m/>
    <m/>
    <m/>
    <m/>
    <s v="none"/>
    <m/>
    <m/>
    <m/>
    <x v="0"/>
    <m/>
    <x v="0"/>
  </r>
  <r>
    <s v="GBR7 19 E00045 GB 00590Q1 2021GBP"/>
    <x v="5"/>
    <n v="325250"/>
    <s v="VT Consult"/>
    <s v="7 19 E00045 GB 00590"/>
    <s v="Q1 2021"/>
    <s v="GBP"/>
    <n v="111.8"/>
    <n v="111.8"/>
    <n v="0"/>
    <n v="111.8"/>
    <n v="0"/>
    <x v="0"/>
    <m/>
    <m/>
    <m/>
    <m/>
    <s v="none"/>
    <m/>
    <m/>
    <m/>
    <x v="0"/>
    <m/>
    <x v="0"/>
  </r>
  <r>
    <s v="GBR7 19 E00045 GB 00590Q2 2021GBP"/>
    <x v="5"/>
    <n v="325250"/>
    <s v="VT Consult"/>
    <s v="7 19 E00045 GB 00590"/>
    <s v="Q2 2021"/>
    <s v="GBP"/>
    <n v="113.07"/>
    <n v="113.07"/>
    <n v="0"/>
    <n v="113.07"/>
    <n v="0"/>
    <x v="0"/>
    <m/>
    <m/>
    <m/>
    <m/>
    <s v="none"/>
    <m/>
    <m/>
    <m/>
    <x v="0"/>
    <m/>
    <x v="0"/>
  </r>
  <r>
    <s v="GBR7 19 E00045 GB 00590Q3 2021GBP"/>
    <x v="5"/>
    <n v="325250"/>
    <s v="VT Consult"/>
    <s v="7 19 E00045 GB 00590"/>
    <s v="Q3 2021"/>
    <s v="GBP"/>
    <n v="113.78"/>
    <n v="113.78"/>
    <n v="0"/>
    <n v="113.78"/>
    <n v="0"/>
    <x v="0"/>
    <m/>
    <m/>
    <m/>
    <m/>
    <s v="none"/>
    <m/>
    <m/>
    <m/>
    <x v="0"/>
    <m/>
    <x v="0"/>
  </r>
  <r>
    <s v="GBR7 19 E00045 GB 00590Q4 2021GBP"/>
    <x v="5"/>
    <n v="325250"/>
    <s v="VT Consult"/>
    <s v="7 19 E00045 GB 00590"/>
    <s v="Q4 2021"/>
    <s v="GBP"/>
    <n v="196.92"/>
    <n v="196.92"/>
    <n v="0"/>
    <n v="196.92"/>
    <n v="0"/>
    <x v="0"/>
    <m/>
    <m/>
    <m/>
    <m/>
    <s v="none"/>
    <m/>
    <m/>
    <m/>
    <x v="0"/>
    <m/>
    <x v="0"/>
  </r>
  <r>
    <s v="GBR9 20 E00072 GB 00610Q1 2021GBP"/>
    <x v="5"/>
    <n v="352686"/>
    <s v="BRCS (Building Control) Limited"/>
    <s v="9 20 E00072 GB 00610"/>
    <s v="Q1 2021"/>
    <s v="GBP"/>
    <n v="22.5"/>
    <n v="22.5"/>
    <n v="0"/>
    <n v="22.5"/>
    <n v="0"/>
    <x v="0"/>
    <m/>
    <m/>
    <m/>
    <m/>
    <s v="none"/>
    <m/>
    <m/>
    <m/>
    <x v="0"/>
    <m/>
    <x v="0"/>
  </r>
  <r>
    <s v="GBR9 20 E00072 GB 00610Q2 2021GBP"/>
    <x v="5"/>
    <n v="352686"/>
    <s v="BRCS (Building Control) Limited"/>
    <s v="9 20 E00072 GB 00610"/>
    <s v="Q2 2021"/>
    <s v="GBP"/>
    <n v="96"/>
    <n v="96"/>
    <n v="0"/>
    <n v="96"/>
    <n v="0"/>
    <x v="0"/>
    <m/>
    <m/>
    <m/>
    <m/>
    <s v="none"/>
    <m/>
    <m/>
    <m/>
    <x v="0"/>
    <m/>
    <x v="0"/>
  </r>
  <r>
    <s v="GBR9 20 E00072 GB 00610Q4 2021GBP"/>
    <x v="5"/>
    <n v="352686"/>
    <s v="BRCS (Building Control) Limited"/>
    <s v="9 20 E00072 GB 00610"/>
    <s v="Q4 2021"/>
    <s v="GBP"/>
    <n v="8"/>
    <n v="8"/>
    <n v="0"/>
    <n v="8"/>
    <n v="0"/>
    <x v="0"/>
    <m/>
    <m/>
    <m/>
    <m/>
    <s v="none"/>
    <m/>
    <m/>
    <m/>
    <x v="0"/>
    <m/>
    <x v="0"/>
  </r>
  <r>
    <s v="GBR9 20 E00005 GB 00618Q1 2021GBP"/>
    <x v="5"/>
    <n v="355835"/>
    <s v="AXIOM ARCHITECTS LLP"/>
    <s v="9 20 E00005 GB 00618"/>
    <s v="Q1 2021"/>
    <s v="GBP"/>
    <n v="253.0309"/>
    <n v="253.0309"/>
    <n v="0"/>
    <n v="253.0309"/>
    <n v="0"/>
    <x v="0"/>
    <m/>
    <m/>
    <m/>
    <m/>
    <s v="none"/>
    <m/>
    <m/>
    <m/>
    <x v="0"/>
    <m/>
    <x v="0"/>
  </r>
  <r>
    <s v="GBR9 20 E00005 GB 00618Q2 2021GBP"/>
    <x v="5"/>
    <n v="355835"/>
    <s v="AXIOM ARCHITECTS LLP"/>
    <s v="9 20 E00005 GB 00618"/>
    <s v="Q2 2021"/>
    <s v="GBP"/>
    <n v="60"/>
    <n v="60"/>
    <n v="0"/>
    <n v="60"/>
    <n v="0"/>
    <x v="0"/>
    <m/>
    <m/>
    <m/>
    <m/>
    <s v="none"/>
    <m/>
    <m/>
    <m/>
    <x v="0"/>
    <m/>
    <x v="0"/>
  </r>
  <r>
    <s v="GBR9 20 E00005 GB 00618Q3 2021GBP"/>
    <x v="5"/>
    <n v="355835"/>
    <s v="AXIOM ARCHITECTS LLP"/>
    <s v="9 20 E00005 GB 00618"/>
    <s v="Q3 2021"/>
    <s v="GBP"/>
    <n v="45"/>
    <n v="45"/>
    <n v="0"/>
    <n v="45"/>
    <n v="0"/>
    <x v="0"/>
    <m/>
    <m/>
    <m/>
    <m/>
    <s v="none"/>
    <m/>
    <m/>
    <m/>
    <x v="0"/>
    <m/>
    <x v="0"/>
  </r>
  <r>
    <s v="GBR1 21 E0L005 GB 00621Q1 2021GBP"/>
    <x v="5"/>
    <n v="36775"/>
    <s v="FISHER SERVICE"/>
    <s v="1 21 E0L005 GB 00621"/>
    <s v="Q1 2021"/>
    <s v="GBP"/>
    <n v="427.125"/>
    <n v="427.125"/>
    <n v="0"/>
    <n v="427.125"/>
    <n v="0"/>
    <x v="0"/>
    <m/>
    <m/>
    <m/>
    <m/>
    <s v="none"/>
    <m/>
    <m/>
    <m/>
    <x v="0"/>
    <m/>
    <x v="0"/>
  </r>
  <r>
    <s v="GBR1 21 E0L005 GB 00621Q2 2021GBP"/>
    <x v="5"/>
    <n v="36775"/>
    <s v="FISHER SERVICE"/>
    <s v="1 21 E0L005 GB 00621"/>
    <s v="Q2 2021"/>
    <s v="GBP"/>
    <n v="4232.49"/>
    <n v="4232.4853000000003"/>
    <n v="4.6999999995023202E-3"/>
    <n v="4232.49"/>
    <n v="0"/>
    <x v="0"/>
    <m/>
    <m/>
    <m/>
    <m/>
    <s v="none"/>
    <m/>
    <m/>
    <m/>
    <x v="0"/>
    <m/>
    <x v="0"/>
  </r>
  <r>
    <s v="GBR1 21 E0L005 GB 00621Q3 2021GBP"/>
    <x v="5"/>
    <n v="36775"/>
    <s v="FISHER SERVICE"/>
    <s v="1 21 E0L005 GB 00621"/>
    <s v="Q3 2021"/>
    <s v="GBP"/>
    <n v="10553.6"/>
    <n v="10553.5949"/>
    <n v="5.1000000003114101E-3"/>
    <n v="10553.6"/>
    <n v="0"/>
    <x v="0"/>
    <m/>
    <m/>
    <m/>
    <m/>
    <s v="none"/>
    <m/>
    <m/>
    <m/>
    <x v="0"/>
    <m/>
    <x v="0"/>
  </r>
  <r>
    <s v="GBR1 21 E0L005 GB 00621Q4 2021GBP"/>
    <x v="5"/>
    <n v="36775"/>
    <s v="FISHER SERVICE"/>
    <s v="1 21 E0L005 GB 00621"/>
    <s v="Q4 2021"/>
    <s v="GBP"/>
    <n v="241.94"/>
    <n v="241.93989999999999"/>
    <n v="1.0000000000331901E-4"/>
    <n v="241.94"/>
    <n v="0"/>
    <x v="0"/>
    <m/>
    <m/>
    <m/>
    <m/>
    <s v="none"/>
    <m/>
    <m/>
    <m/>
    <x v="0"/>
    <m/>
    <x v="0"/>
  </r>
  <r>
    <s v="GBR1 2020 E00031-2 GB 00601Q1 2021GBP"/>
    <x v="5"/>
    <n v="339809"/>
    <s v="Full Circle Cooling"/>
    <s v="1 2020 E00031-2 GB 00601"/>
    <s v="Q1 2021"/>
    <s v="GBP"/>
    <n v="29.998000000000001"/>
    <n v="29.998000000000001"/>
    <n v="0"/>
    <n v="29.998000000000001"/>
    <n v="0"/>
    <x v="0"/>
    <m/>
    <m/>
    <m/>
    <m/>
    <s v="none"/>
    <m/>
    <m/>
    <m/>
    <x v="0"/>
    <m/>
    <x v="0"/>
  </r>
  <r>
    <s v="GBR1 2020 E00031-2 GB 00601Q2 2021GBP"/>
    <x v="5"/>
    <n v="339809"/>
    <s v="Full Circle Cooling"/>
    <s v="1 2020 E00031-2 GB 00601"/>
    <s v="Q2 2021"/>
    <s v="GBP"/>
    <n v="16.399999999999999"/>
    <n v="16.3995"/>
    <n v="4.9999999999883395E-4"/>
    <n v="16.399999999999999"/>
    <n v="0"/>
    <x v="0"/>
    <m/>
    <m/>
    <m/>
    <m/>
    <s v="none"/>
    <m/>
    <m/>
    <m/>
    <x v="0"/>
    <m/>
    <x v="0"/>
  </r>
  <r>
    <s v="GBR9 20 E00053 GB 00615Q1 2021GBP"/>
    <x v="5"/>
    <n v="354696"/>
    <s v="Fullbrook Ventures Ltd T/A Bernard Sims Associates"/>
    <s v="9 20 E00053 GB 00615"/>
    <s v="Q1 2021"/>
    <s v="GBP"/>
    <n v="37.75"/>
    <n v="37.75"/>
    <n v="0"/>
    <n v="37.75"/>
    <n v="0"/>
    <x v="0"/>
    <m/>
    <m/>
    <m/>
    <m/>
    <s v="none"/>
    <m/>
    <m/>
    <m/>
    <x v="0"/>
    <m/>
    <x v="0"/>
  </r>
  <r>
    <s v="GBR9 20 E00053 GB 00615Q2 2021GBP"/>
    <x v="5"/>
    <n v="354696"/>
    <s v="Fullbrook Ventures Ltd T/A Bernard Sims Associates"/>
    <s v="9 20 E00053 GB 00615"/>
    <s v="Q2 2021"/>
    <s v="GBP"/>
    <n v="107.18"/>
    <n v="107.18"/>
    <n v="0"/>
    <n v="107.18"/>
    <n v="0"/>
    <x v="0"/>
    <m/>
    <m/>
    <m/>
    <m/>
    <s v="none"/>
    <m/>
    <m/>
    <m/>
    <x v="0"/>
    <m/>
    <x v="0"/>
  </r>
  <r>
    <s v="GBR9 20 E00053 GB 00615Q3 2021GBP"/>
    <x v="5"/>
    <n v="354696"/>
    <s v="Fullbrook Ventures Ltd T/A Bernard Sims Associates"/>
    <s v="9 20 E00053 GB 00615"/>
    <s v="Q3 2021"/>
    <s v="GBP"/>
    <n v="25.75"/>
    <n v="25.75"/>
    <n v="0"/>
    <n v="25.75"/>
    <n v="0"/>
    <x v="0"/>
    <m/>
    <m/>
    <m/>
    <m/>
    <s v="none"/>
    <m/>
    <m/>
    <m/>
    <x v="0"/>
    <m/>
    <x v="0"/>
  </r>
  <r>
    <s v="GBR9 20 E00053 GB 00615Q4 2021GBP"/>
    <x v="5"/>
    <n v="354696"/>
    <s v="Fullbrook Ventures Ltd T/A Bernard Sims Associates"/>
    <s v="9 20 E00053 GB 00615"/>
    <s v="Q4 2021"/>
    <s v="GBP"/>
    <n v="18.25"/>
    <n v="18.25"/>
    <n v="0"/>
    <n v="18.25"/>
    <n v="0"/>
    <x v="0"/>
    <m/>
    <m/>
    <m/>
    <m/>
    <s v="none"/>
    <m/>
    <m/>
    <m/>
    <x v="0"/>
    <m/>
    <x v="0"/>
  </r>
  <r>
    <s v="GBR1 18 E00075 GB 00303Q1 2021GBP"/>
    <x v="5"/>
    <n v="242182"/>
    <s v="Havwoods Ltd"/>
    <s v="1 18 E00075 GB 00303"/>
    <s v="Q1 2021"/>
    <s v="GBP"/>
    <n v="24.498699999999999"/>
    <n v="24.498699999999999"/>
    <n v="0"/>
    <n v="24.498699999999999"/>
    <n v="0"/>
    <x v="0"/>
    <m/>
    <m/>
    <m/>
    <m/>
    <s v="none"/>
    <m/>
    <m/>
    <m/>
    <x v="0"/>
    <m/>
    <x v="0"/>
  </r>
  <r>
    <s v="GBR1 18 E00075 GB 00303Q2 2021GBP"/>
    <x v="5"/>
    <n v="242182"/>
    <s v="Havwoods Ltd"/>
    <s v="1 18 E00075 GB 00303"/>
    <s v="Q2 2021"/>
    <s v="GBP"/>
    <n v="24.5"/>
    <m/>
    <n v="24.5"/>
    <n v="24.498699999999999"/>
    <n v="1.3000000000005199E-3"/>
    <x v="3"/>
    <s v="[40728]"/>
    <s v="[21167]"/>
    <s v="no rebate, with contract attached"/>
    <s v="2021-07-23 01:09:30 +0200"/>
    <s v="none"/>
    <m/>
    <m/>
    <m/>
    <x v="0"/>
    <m/>
    <x v="0"/>
  </r>
  <r>
    <s v="GBR1 18 E00068 GB 00375Q1 2021GBP"/>
    <x v="5"/>
    <n v="35463"/>
    <s v="Kesterport Ltd"/>
    <s v="1 18 E00068 GB 00375"/>
    <s v="Q1 2021"/>
    <s v="GBP"/>
    <n v="67.61"/>
    <n v="67.61"/>
    <n v="0"/>
    <n v="67.61"/>
    <n v="0"/>
    <x v="0"/>
    <m/>
    <m/>
    <m/>
    <m/>
    <s v="none"/>
    <m/>
    <m/>
    <m/>
    <x v="0"/>
    <m/>
    <x v="0"/>
  </r>
  <r>
    <s v="GBR4 18 E00072 GB 00568Q1 2021GBP"/>
    <x v="5"/>
    <n v="193596"/>
    <s v="ISTA ENERGY SOLUTIONS LTD"/>
    <s v="4 18 E00072 GB 00568"/>
    <s v="Q1 2021"/>
    <s v="GBP"/>
    <n v="16553.826229999999"/>
    <n v="16553.841100000001"/>
    <n v="-1.4870000002702E-2"/>
    <n v="16553.826229999999"/>
    <n v="0"/>
    <x v="0"/>
    <m/>
    <m/>
    <m/>
    <m/>
    <s v="none"/>
    <m/>
    <m/>
    <m/>
    <x v="0"/>
    <m/>
    <x v="0"/>
  </r>
  <r>
    <s v="GBR4 18 E00072 GB 00568Q2 2021GBP"/>
    <x v="5"/>
    <n v="193596"/>
    <s v="ISTA ENERGY SOLUTIONS LTD"/>
    <s v="4 18 E00072 GB 00568"/>
    <s v="Q2 2021"/>
    <s v="GBP"/>
    <n v="8736.51"/>
    <n v="8736.4966999999997"/>
    <n v="1.33000000005267E-2"/>
    <n v="8736.51"/>
    <n v="0"/>
    <x v="0"/>
    <m/>
    <m/>
    <m/>
    <m/>
    <s v="none"/>
    <m/>
    <m/>
    <m/>
    <x v="0"/>
    <m/>
    <x v="0"/>
  </r>
  <r>
    <s v="GBR4 18 E00072 GB 00568Q3 2021GBP"/>
    <x v="5"/>
    <n v="193596"/>
    <s v="ISTA ENERGY SOLUTIONS LTD"/>
    <s v="4 18 E00072 GB 00568"/>
    <s v="Q3 2021"/>
    <s v="GBP"/>
    <n v="25500.473594999901"/>
    <n v="25500.481500000002"/>
    <n v="-7.9050000058487006E-3"/>
    <n v="25500.473594999901"/>
    <n v="0"/>
    <x v="0"/>
    <m/>
    <m/>
    <m/>
    <m/>
    <s v="none"/>
    <m/>
    <m/>
    <m/>
    <x v="0"/>
    <m/>
    <x v="0"/>
  </r>
  <r>
    <s v="GBR4 18 E00072 GB 00568Q4 2021GBP"/>
    <x v="5"/>
    <n v="193596"/>
    <s v="ISTA ENERGY SOLUTIONS LTD"/>
    <s v="4 18 E00072 GB 00568"/>
    <s v="Q4 2021"/>
    <s v="GBP"/>
    <n v="13944.93"/>
    <n v="13944.9362"/>
    <n v="-6.1999999998079104E-3"/>
    <n v="13944.93"/>
    <n v="0"/>
    <x v="0"/>
    <m/>
    <m/>
    <m/>
    <m/>
    <s v="none"/>
    <m/>
    <m/>
    <m/>
    <x v="0"/>
    <m/>
    <x v="0"/>
  </r>
  <r>
    <s v="GBR1 18 A00014 GB 00534Q1 2021GBP"/>
    <x v="5"/>
    <n v="115817"/>
    <s v="MCCAIN FOODS (G.B.) LIMITED"/>
    <s v="1 18 A00014 GB 00534"/>
    <s v="Q1 2021"/>
    <s v="GBP"/>
    <n v="74.42"/>
    <n v="74.420400000000001"/>
    <n v="-3.9999999999906701E-4"/>
    <n v="74.42"/>
    <n v="0"/>
    <x v="0"/>
    <m/>
    <m/>
    <m/>
    <m/>
    <s v="none"/>
    <m/>
    <m/>
    <m/>
    <x v="0"/>
    <m/>
    <x v="0"/>
  </r>
  <r>
    <s v="GBR1 18 A00014 GB 00534Q2 2021GBP"/>
    <x v="5"/>
    <n v="115817"/>
    <s v="MCCAIN FOODS (G.B.) LIMITED"/>
    <s v="1 18 A00014 GB 00534"/>
    <s v="Q2 2021"/>
    <s v="GBP"/>
    <n v="257.92"/>
    <n v="257.92"/>
    <n v="0"/>
    <n v="257.92"/>
    <n v="0"/>
    <x v="0"/>
    <m/>
    <m/>
    <m/>
    <m/>
    <s v="none"/>
    <m/>
    <m/>
    <m/>
    <x v="0"/>
    <m/>
    <x v="0"/>
  </r>
  <r>
    <s v="GBR1 18 A00014 GB 00534Q3 2021GBP"/>
    <x v="5"/>
    <n v="115817"/>
    <s v="MCCAIN FOODS (G.B.) LIMITED"/>
    <s v="1 18 A00014 GB 00534"/>
    <s v="Q3 2021"/>
    <s v="GBP"/>
    <n v="477.99"/>
    <n v="477.99099999999999"/>
    <n v="-9.9999999997635292E-4"/>
    <n v="477.99"/>
    <n v="0"/>
    <x v="0"/>
    <m/>
    <m/>
    <m/>
    <m/>
    <s v="none"/>
    <m/>
    <m/>
    <m/>
    <x v="0"/>
    <m/>
    <x v="0"/>
  </r>
  <r>
    <s v="GBR1 18 A00014 GB 00534Q4 2021GBP"/>
    <x v="5"/>
    <n v="115817"/>
    <s v="MCCAIN FOODS (G.B.) LIMITED"/>
    <s v="1 18 A00014 GB 00534"/>
    <s v="Q4 2021"/>
    <s v="GBP"/>
    <n v="508.3"/>
    <n v="508.3048"/>
    <n v="-4.7999999999888097E-3"/>
    <n v="508.3"/>
    <n v="0"/>
    <x v="0"/>
    <m/>
    <m/>
    <m/>
    <m/>
    <s v="none"/>
    <m/>
    <m/>
    <m/>
    <x v="0"/>
    <m/>
    <x v="0"/>
  </r>
  <r>
    <s v="GBR1 18 E00029 GB 00253Q1 2021GBP"/>
    <x v="5"/>
    <n v="36169"/>
    <s v="SCREWFIX DIRECT"/>
    <s v="1 18 E00029 GB 00253"/>
    <s v="Q1 2021"/>
    <s v="GBP"/>
    <n v="351.81"/>
    <n v="351.80970000000002"/>
    <n v="2.9999999998153699E-4"/>
    <n v="351.81"/>
    <n v="0"/>
    <x v="0"/>
    <m/>
    <m/>
    <m/>
    <m/>
    <s v="none"/>
    <m/>
    <m/>
    <m/>
    <x v="0"/>
    <m/>
    <x v="0"/>
  </r>
  <r>
    <s v="GBR1 18 E00029 GB 00253Q2 2021GBP"/>
    <x v="5"/>
    <n v="36169"/>
    <s v="SCREWFIX DIRECT"/>
    <s v="1 18 E00029 GB 00253"/>
    <s v="Q2 2021"/>
    <s v="GBP"/>
    <n v="567.47"/>
    <n v="567.47220000000004"/>
    <n v="-2.2000000000161799E-3"/>
    <n v="567.47"/>
    <n v="0"/>
    <x v="0"/>
    <m/>
    <m/>
    <m/>
    <m/>
    <s v="none"/>
    <m/>
    <m/>
    <m/>
    <x v="0"/>
    <m/>
    <x v="0"/>
  </r>
  <r>
    <s v="GBR1 18 E00029 GB 00253Q3 2021GBP"/>
    <x v="5"/>
    <n v="36169"/>
    <s v="SCREWFIX DIRECT"/>
    <s v="1 18 E00029 GB 00253"/>
    <s v="Q3 2021"/>
    <s v="GBP"/>
    <n v="1005.5"/>
    <n v="1005.5035"/>
    <n v="-3.5000000000309198E-3"/>
    <n v="1005.5"/>
    <n v="0"/>
    <x v="0"/>
    <m/>
    <m/>
    <m/>
    <m/>
    <s v="none"/>
    <m/>
    <m/>
    <m/>
    <x v="0"/>
    <m/>
    <x v="0"/>
  </r>
  <r>
    <s v="GBR1 18 E00029 GB 00253Q4 2021GBP"/>
    <x v="5"/>
    <n v="36169"/>
    <s v="SCREWFIX DIRECT"/>
    <s v="1 18 E00029 GB 00253"/>
    <s v="Q4 2021"/>
    <s v="GBP"/>
    <n v="1293.42"/>
    <n v="1293.4164000000001"/>
    <n v="3.6000000000058199E-3"/>
    <n v="1293.42"/>
    <n v="0"/>
    <x v="0"/>
    <m/>
    <m/>
    <m/>
    <m/>
    <s v="none"/>
    <m/>
    <m/>
    <m/>
    <x v="0"/>
    <m/>
    <x v="0"/>
  </r>
  <r>
    <s v="GBR11 18 A00005 GB 00541Q1 2021GBP"/>
    <x v="5"/>
    <n v="305696"/>
    <s v="AB INBEV UK LTD"/>
    <s v="11 18 A00005 GB 00541"/>
    <s v="Q1 2021"/>
    <s v="GBP"/>
    <n v="201"/>
    <n v="201"/>
    <n v="0"/>
    <n v="201"/>
    <n v="0"/>
    <x v="0"/>
    <m/>
    <m/>
    <m/>
    <m/>
    <s v="none"/>
    <m/>
    <m/>
    <m/>
    <x v="0"/>
    <m/>
    <x v="0"/>
  </r>
  <r>
    <s v="GBR11 18 A00005 GB 00541Q2 2021GBP"/>
    <x v="5"/>
    <n v="305696"/>
    <s v="AB INBEV UK LTD"/>
    <s v="11 18 A00005 GB 00541"/>
    <s v="Q2 2021"/>
    <s v="GBP"/>
    <n v="12213.75"/>
    <n v="12213.75"/>
    <n v="0"/>
    <n v="12213.75"/>
    <n v="0"/>
    <x v="0"/>
    <m/>
    <m/>
    <m/>
    <m/>
    <s v="none"/>
    <m/>
    <m/>
    <m/>
    <x v="0"/>
    <m/>
    <x v="0"/>
  </r>
  <r>
    <s v="GBR11 18 A00005 GB 00541Q3 2021GBP"/>
    <x v="5"/>
    <n v="305696"/>
    <s v="AB INBEV UK LTD"/>
    <s v="11 18 A00005 GB 00541"/>
    <s v="Q3 2021"/>
    <s v="GBP"/>
    <n v="24499.35"/>
    <n v="24499.35"/>
    <n v="0"/>
    <n v="24499.35"/>
    <n v="0"/>
    <x v="0"/>
    <m/>
    <m/>
    <m/>
    <m/>
    <s v="none"/>
    <m/>
    <m/>
    <m/>
    <x v="0"/>
    <m/>
    <x v="0"/>
  </r>
  <r>
    <s v="GBR11 18 A00005 GB 00541Q4 2021GBP"/>
    <x v="5"/>
    <n v="305696"/>
    <s v="AB INBEV UK LTD"/>
    <s v="11 18 A00005 GB 00541"/>
    <s v="Q4 2021"/>
    <s v="GBP"/>
    <n v="21865.95"/>
    <n v="21865.95"/>
    <n v="0"/>
    <n v="21865.95"/>
    <n v="0"/>
    <x v="0"/>
    <m/>
    <m/>
    <m/>
    <m/>
    <s v="none"/>
    <m/>
    <m/>
    <m/>
    <x v="0"/>
    <m/>
    <x v="0"/>
  </r>
  <r>
    <s v="GBR1 18 E00017 GB 00286Q2 2021GBP"/>
    <x v="5"/>
    <n v="35164"/>
    <s v="LYRECO UK LTD"/>
    <s v="1 18 E00017 GB 00286"/>
    <s v="Q2 2021"/>
    <s v="GBP"/>
    <n v="1593.25"/>
    <n v="1593.2541000000001"/>
    <n v="-4.1000000001076798E-3"/>
    <n v="1593.25"/>
    <n v="0"/>
    <x v="0"/>
    <m/>
    <m/>
    <m/>
    <m/>
    <s v="none"/>
    <m/>
    <m/>
    <m/>
    <x v="0"/>
    <m/>
    <x v="0"/>
  </r>
  <r>
    <s v="GBR1 18 E00017 GB 00286Q3 2021GBP"/>
    <x v="5"/>
    <n v="35164"/>
    <s v="LYRECO UK LTD"/>
    <s v="1 18 E00017 GB 00286"/>
    <s v="Q3 2021"/>
    <s v="GBP"/>
    <n v="2946.61"/>
    <n v="2946.6069000000002"/>
    <n v="3.09999999990395E-3"/>
    <n v="2946.61"/>
    <n v="0"/>
    <x v="0"/>
    <m/>
    <m/>
    <m/>
    <m/>
    <m/>
    <m/>
    <m/>
    <m/>
    <x v="0"/>
    <m/>
    <x v="0"/>
  </r>
  <r>
    <s v="GBR2 20 A00003 GB 00582Q2 2021GBP"/>
    <x v="5"/>
    <n v="191796"/>
    <s v="M J BIRTWISTLE &amp; CO LIMITED"/>
    <s v="2 20 A00003 GB 00582"/>
    <s v="Q2 2021"/>
    <s v="GBP"/>
    <n v="4743.71"/>
    <n v="4743.7061999999996"/>
    <n v="3.8000000004103601E-3"/>
    <n v="4743.71"/>
    <n v="0"/>
    <x v="0"/>
    <m/>
    <m/>
    <m/>
    <m/>
    <s v="none"/>
    <m/>
    <m/>
    <m/>
    <x v="0"/>
    <m/>
    <x v="0"/>
  </r>
  <r>
    <s v="GBR2 20 A00003 GB 00582Q3 2021GBP"/>
    <x v="5"/>
    <n v="191796"/>
    <s v="M J BIRTWISTLE &amp; CO LIMITED"/>
    <s v="2 20 A00003 GB 00582"/>
    <s v="Q3 2021"/>
    <s v="GBP"/>
    <n v="10988.07"/>
    <n v="10988.068799999999"/>
    <n v="1.2000000006082701E-3"/>
    <n v="10988.07"/>
    <n v="0"/>
    <x v="0"/>
    <m/>
    <m/>
    <m/>
    <m/>
    <s v="none"/>
    <m/>
    <m/>
    <m/>
    <x v="0"/>
    <m/>
    <x v="0"/>
  </r>
  <r>
    <s v="GBR2 20 A00003 GB 00582Q4 2021GBP"/>
    <x v="5"/>
    <n v="191796"/>
    <s v="M J BIRTWISTLE &amp; CO LIMITED"/>
    <s v="2 20 A00003 GB 00582"/>
    <s v="Q4 2021"/>
    <s v="GBP"/>
    <n v="13658.22"/>
    <n v="13658.223900000001"/>
    <n v="-3.9000000015221299E-3"/>
    <n v="13658.22"/>
    <n v="0"/>
    <x v="0"/>
    <m/>
    <m/>
    <m/>
    <m/>
    <s v="none"/>
    <m/>
    <m/>
    <m/>
    <x v="0"/>
    <m/>
    <x v="0"/>
  </r>
  <r>
    <s v="GBRGB4-21-7-028Q2 2021GBP"/>
    <x v="5"/>
    <n v="303291"/>
    <s v="Simpson Associates Consulting Engineers LLP"/>
    <s v="GB4-21-7-028"/>
    <s v="Q2 2021"/>
    <s v="GBP"/>
    <n v="178.1"/>
    <n v="178.1"/>
    <n v="0"/>
    <n v="178.1"/>
    <n v="0"/>
    <x v="0"/>
    <m/>
    <m/>
    <m/>
    <m/>
    <s v="none"/>
    <m/>
    <m/>
    <m/>
    <x v="0"/>
    <m/>
    <x v="0"/>
  </r>
  <r>
    <s v="GBRGB4-21-7-028Q3 2021GBP"/>
    <x v="5"/>
    <n v="303291"/>
    <s v="Simpson Associates Consulting Engineers LLP"/>
    <s v="GB4-21-7-028"/>
    <s v="Q3 2021"/>
    <s v="GBP"/>
    <n v="33"/>
    <n v="33"/>
    <n v="0"/>
    <n v="33"/>
    <n v="0"/>
    <x v="0"/>
    <m/>
    <m/>
    <m/>
    <m/>
    <s v="none"/>
    <m/>
    <m/>
    <m/>
    <x v="0"/>
    <m/>
    <x v="0"/>
  </r>
  <r>
    <s v="GBRGB4-21-7-028Q4 2021GBP"/>
    <x v="5"/>
    <n v="303291"/>
    <s v="Simpson Associates Consulting Engineers LLP"/>
    <s v="GB4-21-7-028"/>
    <s v="Q4 2021"/>
    <s v="GBP"/>
    <n v="45.9"/>
    <n v="45.9"/>
    <n v="0"/>
    <n v="45.9"/>
    <n v="0"/>
    <x v="0"/>
    <m/>
    <m/>
    <m/>
    <m/>
    <s v="none"/>
    <m/>
    <m/>
    <m/>
    <x v="0"/>
    <m/>
    <x v="0"/>
  </r>
  <r>
    <s v="GBR5 20 A00005 GB 00624Q2 2021GBP"/>
    <x v="5"/>
    <n v="351407"/>
    <s v="BROWN-FORMAN BEVERAGES EUROPE LTD"/>
    <s v="05 20 A00005 GB 00624"/>
    <s v="Q2 2021"/>
    <s v="GBP"/>
    <n v="307.245"/>
    <n v="307.245"/>
    <n v="0"/>
    <n v="307.245"/>
    <n v="0"/>
    <x v="0"/>
    <m/>
    <m/>
    <m/>
    <m/>
    <s v="none"/>
    <m/>
    <m/>
    <m/>
    <x v="0"/>
    <m/>
    <x v="0"/>
  </r>
  <r>
    <s v="GBR5 20 A00005 GB 00624Q3 2021GBP"/>
    <x v="5"/>
    <n v="351407"/>
    <s v="BROWN-FORMAN BEVERAGES EUROPE LTD"/>
    <s v="05 20 A00005 GB 00624"/>
    <s v="Q3 2021"/>
    <s v="GBP"/>
    <n v="662.28700000000003"/>
    <n v="662.28700000000003"/>
    <n v="0"/>
    <n v="662.28700000000003"/>
    <n v="0"/>
    <x v="0"/>
    <m/>
    <m/>
    <m/>
    <m/>
    <s v="none"/>
    <m/>
    <m/>
    <m/>
    <x v="0"/>
    <m/>
    <x v="0"/>
  </r>
  <r>
    <s v="GBR5 20 A00005 GB 00624Q4 2021GBP"/>
    <x v="5"/>
    <n v="351407"/>
    <s v="BROWN-FORMAN BEVERAGES EUROPE LTD"/>
    <s v="05 20 A00005 GB 00624"/>
    <s v="Q4 2021"/>
    <s v="GBP"/>
    <n v="876.72900000000004"/>
    <n v="876.72900000000004"/>
    <n v="0"/>
    <n v="876.72900000000004"/>
    <n v="0"/>
    <x v="0"/>
    <m/>
    <m/>
    <m/>
    <m/>
    <s v="none"/>
    <m/>
    <m/>
    <m/>
    <x v="0"/>
    <m/>
    <x v="0"/>
  </r>
  <r>
    <s v="GBR1 19 E0L081 GB 00476Q2 2021GBP"/>
    <x v="5"/>
    <n v="33772"/>
    <s v="Scomac Catering Equipment Ltd"/>
    <s v="1 19 E0L081 GB 00476"/>
    <s v="Q2 2021"/>
    <s v="GBP"/>
    <n v="18.68"/>
    <n v="18.675000000000001"/>
    <n v="4.999999999999E-3"/>
    <n v="18.68"/>
    <n v="0"/>
    <x v="0"/>
    <m/>
    <m/>
    <m/>
    <m/>
    <s v="none"/>
    <m/>
    <m/>
    <m/>
    <x v="0"/>
    <m/>
    <x v="0"/>
  </r>
  <r>
    <s v="GBR1 19 E0L081 GB 00476Q3 2021GBP"/>
    <x v="5"/>
    <n v="33772"/>
    <s v="Scomac Catering Equipment Ltd"/>
    <s v="1 19 E0L081 GB 00476"/>
    <s v="Q3 2021"/>
    <s v="GBP"/>
    <n v="1396.65"/>
    <n v="1396.65"/>
    <n v="0"/>
    <n v="1396.65"/>
    <n v="0"/>
    <x v="0"/>
    <m/>
    <m/>
    <m/>
    <m/>
    <s v="none"/>
    <m/>
    <m/>
    <m/>
    <x v="0"/>
    <m/>
    <x v="0"/>
  </r>
  <r>
    <s v="GBR1 19 E0L081 GB 00476Q4 2021GBP"/>
    <x v="5"/>
    <n v="33772"/>
    <s v="Scomac Catering Equipment Ltd"/>
    <s v="1 19 E0L081 GB 00476"/>
    <s v="Q4 2021"/>
    <s v="GBP"/>
    <n v="1530.33"/>
    <n v="1530.325"/>
    <n v="4.9999999998817596E-3"/>
    <n v="1530.33"/>
    <n v="0"/>
    <x v="0"/>
    <m/>
    <m/>
    <m/>
    <m/>
    <s v="none"/>
    <m/>
    <m/>
    <m/>
    <x v="0"/>
    <m/>
    <x v="0"/>
  </r>
  <r>
    <s v="GBR1 18 E00043-1 GB 00243Q2 2021GBP"/>
    <x v="5"/>
    <n v="35270"/>
    <s v="BEAUMONT ROSE GLAZING LTD"/>
    <s v="1 18 E00043-1 GB 00243"/>
    <s v="Q2 2021"/>
    <s v="GBP"/>
    <n v="5.77"/>
    <n v="5.7670000000000003"/>
    <n v="2.9999999999992199E-3"/>
    <n v="5.77"/>
    <n v="0"/>
    <x v="0"/>
    <m/>
    <m/>
    <m/>
    <m/>
    <s v="none"/>
    <m/>
    <m/>
    <m/>
    <x v="0"/>
    <m/>
    <x v="0"/>
  </r>
  <r>
    <s v="GBR1 18 E00043-1 GB 00243Q3 2021GBP"/>
    <x v="5"/>
    <n v="35270"/>
    <s v="BEAUMONT ROSE GLAZING LTD"/>
    <s v="1 18 E00043-1 GB 00243"/>
    <s v="Q3 2021"/>
    <s v="GBP"/>
    <n v="8.89"/>
    <n v="8.89"/>
    <n v="0"/>
    <n v="8.89"/>
    <n v="0"/>
    <x v="0"/>
    <m/>
    <m/>
    <m/>
    <m/>
    <s v="none"/>
    <m/>
    <m/>
    <m/>
    <x v="0"/>
    <m/>
    <x v="0"/>
  </r>
  <r>
    <s v="GBR1 18 E00043-1 GB 00243Q4 2021GBP"/>
    <x v="5"/>
    <n v="35270"/>
    <s v="BEAUMONT ROSE GLAZING LTD"/>
    <s v="1 18 E00043-1 GB 00243"/>
    <s v="Q4 2021"/>
    <s v="GBP"/>
    <n v="4.51"/>
    <n v="4.5090000000000003"/>
    <n v="9.9999999999944491E-4"/>
    <n v="4.51"/>
    <n v="0"/>
    <x v="0"/>
    <m/>
    <m/>
    <m/>
    <m/>
    <s v="none"/>
    <m/>
    <m/>
    <m/>
    <x v="0"/>
    <m/>
    <x v="0"/>
  </r>
  <r>
    <s v="GBR1 18 E0L081 GB 00372Q2 2021GBP"/>
    <x v="5"/>
    <n v="36876"/>
    <s v="HOBART  UK"/>
    <s v="1 18 E0L081 GB 00372"/>
    <s v="Q2 2021"/>
    <s v="GBP"/>
    <n v="174.7"/>
    <n v="174.7"/>
    <n v="0"/>
    <n v="174.7"/>
    <n v="0"/>
    <x v="0"/>
    <m/>
    <m/>
    <m/>
    <m/>
    <s v="none"/>
    <m/>
    <m/>
    <m/>
    <x v="0"/>
    <m/>
    <x v="0"/>
  </r>
  <r>
    <s v="GBR1 18 E0L081 GB 00372Q4 2021GBP"/>
    <x v="5"/>
    <n v="36876"/>
    <s v="HOBART  UK"/>
    <s v="1 18 E0L081 GB 00372"/>
    <s v="Q4 2021"/>
    <s v="GBP"/>
    <n v="144.91999999999999"/>
    <n v="144.91999999999999"/>
    <n v="0"/>
    <n v="144.91999999999999"/>
    <n v="0"/>
    <x v="0"/>
    <m/>
    <m/>
    <m/>
    <m/>
    <s v="none"/>
    <m/>
    <m/>
    <m/>
    <x v="0"/>
    <m/>
    <x v="0"/>
  </r>
  <r>
    <s v="GBR1 18 E00009 GB 00287Q2 2021GBP"/>
    <x v="5"/>
    <n v="35381"/>
    <s v="Quadient UK Ltd"/>
    <s v="1 18 E00009 GB 00287"/>
    <s v="Q2 2021"/>
    <s v="GBP"/>
    <n v="272.14"/>
    <n v="272.13810000000001"/>
    <n v="1.8999999999778001E-3"/>
    <n v="272.14"/>
    <n v="0"/>
    <x v="0"/>
    <m/>
    <m/>
    <m/>
    <m/>
    <s v="none"/>
    <m/>
    <m/>
    <m/>
    <x v="0"/>
    <m/>
    <x v="0"/>
  </r>
  <r>
    <s v="GBR1 18 E00009 GB 00287Q3 2021GBP"/>
    <x v="5"/>
    <n v="35381"/>
    <s v="Quadient UK Ltd"/>
    <s v="1 18 E00009 GB 00287"/>
    <s v="Q3 2021"/>
    <s v="GBP"/>
    <n v="140.41999999999999"/>
    <n v="140.42339999999999"/>
    <n v="-3.3999999999991802E-3"/>
    <n v="140.41999999999999"/>
    <n v="0"/>
    <x v="0"/>
    <m/>
    <m/>
    <m/>
    <m/>
    <s v="none"/>
    <m/>
    <m/>
    <m/>
    <x v="0"/>
    <m/>
    <x v="0"/>
  </r>
  <r>
    <s v="GBR1 18 E00009 GB 00287Q4 2021GBP"/>
    <x v="5"/>
    <n v="35381"/>
    <s v="Quadient UK Ltd"/>
    <s v="1 18 E00009 GB 00287"/>
    <s v="Q4 2021"/>
    <s v="GBP"/>
    <n v="45.54"/>
    <n v="45.54"/>
    <n v="0"/>
    <n v="45.54"/>
    <n v="0"/>
    <x v="0"/>
    <m/>
    <m/>
    <m/>
    <m/>
    <s v="none"/>
    <m/>
    <m/>
    <m/>
    <x v="0"/>
    <m/>
    <x v="0"/>
  </r>
  <r>
    <s v="GBR1 18 E00013 GB 00245Q2 2021GBP"/>
    <x v="5"/>
    <n v="191344"/>
    <s v="Bower Products Ltd"/>
    <s v="1 18 E00013 GB 00245"/>
    <s v="Q2 2021"/>
    <s v="GBP"/>
    <n v="32.729999999999997"/>
    <n v="32.729399999999998"/>
    <n v="5.99999999998601E-4"/>
    <n v="32.729999999999997"/>
    <n v="0"/>
    <x v="0"/>
    <m/>
    <m/>
    <m/>
    <m/>
    <s v="none"/>
    <m/>
    <m/>
    <m/>
    <x v="0"/>
    <m/>
    <x v="0"/>
  </r>
  <r>
    <s v="GBR1 18 E00013 GB 00245Q3 2021GBP"/>
    <x v="5"/>
    <n v="191344"/>
    <s v="Bower Products Ltd"/>
    <s v="1 18 E00013 GB 00245"/>
    <s v="Q3 2021"/>
    <s v="GBP"/>
    <n v="12.12"/>
    <n v="12.118399999999999"/>
    <n v="1.5999999999998201E-3"/>
    <n v="12.12"/>
    <n v="0"/>
    <x v="0"/>
    <m/>
    <m/>
    <m/>
    <m/>
    <s v="none"/>
    <m/>
    <m/>
    <m/>
    <x v="0"/>
    <m/>
    <x v="0"/>
  </r>
  <r>
    <s v="GBR1 18 AR0002 GB 00239Q2 2021GBP"/>
    <x v="5"/>
    <n v="35601"/>
    <s v="BRAEHEAD FOODS LTD"/>
    <s v="1 18 AR0002 GB 00239"/>
    <s v="Q2 2021"/>
    <s v="GBP"/>
    <n v="8.64"/>
    <n v="8.6435999999999993"/>
    <n v="-3.5999999999987101E-3"/>
    <n v="8.64"/>
    <n v="0"/>
    <x v="0"/>
    <m/>
    <m/>
    <m/>
    <m/>
    <s v="none"/>
    <m/>
    <m/>
    <m/>
    <x v="0"/>
    <m/>
    <x v="0"/>
  </r>
  <r>
    <s v="GBR1 18 AR0002 GB 00239Q4 2021GBP"/>
    <x v="5"/>
    <n v="35601"/>
    <s v="BRAEHEAD FOODS LTD"/>
    <s v="1 18 AR0002 GB 00239"/>
    <s v="Q4 2021"/>
    <s v="GBP"/>
    <n v="240.88"/>
    <n v="240.88380000000001"/>
    <n v="-3.8000000000124601E-3"/>
    <n v="240.88"/>
    <n v="0"/>
    <x v="0"/>
    <m/>
    <m/>
    <m/>
    <m/>
    <s v="none"/>
    <m/>
    <m/>
    <m/>
    <x v="0"/>
    <m/>
    <x v="0"/>
  </r>
  <r>
    <s v="GBR1 18 E00029 GB 00304Q1 2021GBP"/>
    <x v="5"/>
    <n v="35322"/>
    <s v="HSS HIRE SERVICE GROUP PLC"/>
    <s v="1 18 E00029 GB 00304"/>
    <s v="Q1 2021"/>
    <s v="GBP"/>
    <n v="41.93"/>
    <n v="41.930500000000002"/>
    <n v="-5.0000000000238699E-4"/>
    <n v="41.93"/>
    <n v="0"/>
    <x v="0"/>
    <m/>
    <m/>
    <m/>
    <m/>
    <s v="none"/>
    <m/>
    <m/>
    <m/>
    <x v="0"/>
    <m/>
    <x v="0"/>
  </r>
  <r>
    <s v="GBR1 18 E00029 GB 00304Q2 2021GBP"/>
    <x v="5"/>
    <n v="35322"/>
    <s v="HSS HIRE SERVICE GROUP PLC"/>
    <s v="1 18 E00029 GB 00304"/>
    <s v="Q2 2021"/>
    <s v="GBP"/>
    <n v="5.44"/>
    <n v="5.4359999999999999"/>
    <n v="4.0000000000004398E-3"/>
    <n v="5.44"/>
    <n v="0"/>
    <x v="0"/>
    <m/>
    <m/>
    <m/>
    <m/>
    <s v="none"/>
    <m/>
    <m/>
    <m/>
    <x v="0"/>
    <m/>
    <x v="0"/>
  </r>
  <r>
    <s v="GBR1 18 E00029 GB 00304Q3 2021GBP"/>
    <x v="5"/>
    <n v="35322"/>
    <s v="HSS HIRE SERVICE GROUP PLC"/>
    <s v="1 18 E00029 GB 00304"/>
    <s v="Q3 2021"/>
    <s v="GBP"/>
    <n v="0.01"/>
    <n v="1.35E-2"/>
    <n v="-3.4999999999999901E-3"/>
    <n v="0.01"/>
    <n v="0"/>
    <x v="0"/>
    <m/>
    <m/>
    <m/>
    <m/>
    <s v="none"/>
    <m/>
    <m/>
    <m/>
    <x v="0"/>
    <m/>
    <x v="0"/>
  </r>
  <r>
    <s v="GBR1 18 E00029 GB 00304Q4 2021GBP"/>
    <x v="5"/>
    <n v="35322"/>
    <s v="HSS HIRE SERVICE GROUP PLC"/>
    <s v="1 18 E00029 GB 00304"/>
    <s v="Q4 2021"/>
    <s v="GBP"/>
    <n v="2.16"/>
    <n v="2.16"/>
    <n v="0"/>
    <n v="2.16"/>
    <n v="0"/>
    <x v="0"/>
    <m/>
    <m/>
    <m/>
    <m/>
    <s v="none"/>
    <m/>
    <m/>
    <m/>
    <x v="0"/>
    <m/>
    <x v="0"/>
  </r>
  <r>
    <s v="GBR1 18 E00054 GB 00421Q2 2021GBP"/>
    <x v="5"/>
    <n v="36118"/>
    <s v="Darren Evans Flooring"/>
    <s v="1 18 E00054 GB 00421"/>
    <s v="Q2 2021"/>
    <s v="GBP"/>
    <n v="120.59"/>
    <n v="120.5886"/>
    <n v="1.40000000000384E-3"/>
    <n v="120.59"/>
    <n v="0"/>
    <x v="0"/>
    <m/>
    <m/>
    <m/>
    <m/>
    <s v="none"/>
    <m/>
    <m/>
    <m/>
    <x v="0"/>
    <m/>
    <x v="0"/>
  </r>
  <r>
    <s v="GBR1 18 E00019 GB 00360Q2 2021GBP"/>
    <x v="5"/>
    <n v="32809"/>
    <s v="ECB Services"/>
    <s v="1 18 E00019 GB 00360"/>
    <s v="Q2 2021"/>
    <s v="GBP"/>
    <n v="497.3"/>
    <n v="497.29680000000002"/>
    <n v="3.19999999999254E-3"/>
    <n v="497.3"/>
    <n v="0"/>
    <x v="0"/>
    <m/>
    <m/>
    <m/>
    <m/>
    <s v="none"/>
    <m/>
    <m/>
    <m/>
    <x v="0"/>
    <m/>
    <x v="0"/>
  </r>
  <r>
    <s v="GBR1 18 E00019 GB 00360Q3 2021GBP"/>
    <x v="5"/>
    <n v="32809"/>
    <s v="ECB Services"/>
    <s v="1 18 E00019 GB 00360"/>
    <s v="Q3 2021"/>
    <s v="GBP"/>
    <n v="2269.34"/>
    <n v="2269.3357999999998"/>
    <n v="4.2000000003099497E-3"/>
    <n v="2269.34"/>
    <n v="0"/>
    <x v="0"/>
    <m/>
    <m/>
    <m/>
    <m/>
    <s v="none"/>
    <m/>
    <m/>
    <m/>
    <x v="0"/>
    <m/>
    <x v="0"/>
  </r>
  <r>
    <s v="GBR1 18 E00019 GB 00360Q4 2021GBP"/>
    <x v="5"/>
    <n v="32809"/>
    <s v="ECB Services"/>
    <s v="1 18 E00019 GB 00360"/>
    <s v="Q4 2021"/>
    <s v="GBP"/>
    <n v="4243.82"/>
    <n v="4243.8222999999998"/>
    <n v="-2.3000000001047699E-3"/>
    <n v="4243.82"/>
    <n v="0"/>
    <x v="0"/>
    <m/>
    <m/>
    <m/>
    <m/>
    <s v="none"/>
    <m/>
    <m/>
    <m/>
    <x v="0"/>
    <m/>
    <x v="0"/>
  </r>
  <r>
    <s v="GBR1 18 A00003 GB 00447Q2 2021GBP"/>
    <x v="5"/>
    <n v="79620"/>
    <s v="Aubrey Allen LTD"/>
    <s v="1 18 A00003 GB 00447"/>
    <s v="Q2 2021"/>
    <s v="GBP"/>
    <n v="400.98"/>
    <n v="400.98"/>
    <n v="0"/>
    <n v="400.98"/>
    <n v="0"/>
    <x v="0"/>
    <m/>
    <m/>
    <m/>
    <m/>
    <s v="none"/>
    <m/>
    <m/>
    <m/>
    <x v="0"/>
    <m/>
    <x v="0"/>
  </r>
  <r>
    <s v="GBR1 18 A00003 GB 00447Q3 2021GBP"/>
    <x v="5"/>
    <n v="79620"/>
    <s v="Aubrey Allen LTD"/>
    <s v="1 18 A00003 GB 00447"/>
    <s v="Q3 2021"/>
    <s v="GBP"/>
    <n v="1642.08"/>
    <n v="1642.08"/>
    <n v="0"/>
    <n v="1642.08"/>
    <n v="0"/>
    <x v="0"/>
    <m/>
    <m/>
    <m/>
    <m/>
    <s v="none"/>
    <m/>
    <m/>
    <m/>
    <x v="0"/>
    <m/>
    <x v="0"/>
  </r>
  <r>
    <s v="GBR1 18 A00003 GB 00447Q4 2021GBP"/>
    <x v="5"/>
    <n v="79620"/>
    <s v="Aubrey Allen LTD"/>
    <s v="1 18 A00003 GB 00447"/>
    <s v="Q4 2021"/>
    <s v="GBP"/>
    <n v="1757.77"/>
    <n v="1757.7719999999999"/>
    <n v="-1.9999999999527002E-3"/>
    <n v="1757.77"/>
    <n v="0"/>
    <x v="0"/>
    <m/>
    <m/>
    <m/>
    <m/>
    <s v="none"/>
    <m/>
    <m/>
    <m/>
    <x v="0"/>
    <m/>
    <x v="0"/>
  </r>
  <r>
    <s v="GBR1 20 AR0001 GB 00610Q2 2021GBP"/>
    <x v="5"/>
    <n v="72939"/>
    <s v="Gourmet Supplies"/>
    <s v="1 20 AR0001 GB 00610"/>
    <s v="Q2 2021"/>
    <s v="GBP"/>
    <n v="59"/>
    <n v="59"/>
    <n v="0"/>
    <n v="59"/>
    <n v="0"/>
    <x v="0"/>
    <m/>
    <m/>
    <m/>
    <m/>
    <s v="none"/>
    <m/>
    <m/>
    <m/>
    <x v="0"/>
    <m/>
    <x v="0"/>
  </r>
  <r>
    <s v="GBR1 20 AR0001 GB 00610Q3 2021GBP"/>
    <x v="5"/>
    <n v="72939"/>
    <s v="Gourmet Supplies"/>
    <s v="1 20 AR0001 GB 00610"/>
    <s v="Q3 2021"/>
    <s v="GBP"/>
    <n v="142.28"/>
    <n v="142.28440000000001"/>
    <n v="-4.4000000000039502E-3"/>
    <n v="142.28"/>
    <n v="0"/>
    <x v="0"/>
    <m/>
    <m/>
    <m/>
    <m/>
    <s v="none"/>
    <m/>
    <m/>
    <m/>
    <x v="0"/>
    <m/>
    <x v="0"/>
  </r>
  <r>
    <s v="GBR1 20 AR0001 GB 00610Q4 2021GBP"/>
    <x v="5"/>
    <n v="72939"/>
    <s v="Gourmet Supplies"/>
    <s v="1 20 AR0001 GB 00610"/>
    <s v="Q4 2021"/>
    <s v="GBP"/>
    <n v="122.03"/>
    <n v="122.0279"/>
    <n v="2.0999999999986498E-3"/>
    <n v="122.03"/>
    <n v="0"/>
    <x v="0"/>
    <m/>
    <m/>
    <m/>
    <m/>
    <s v="none"/>
    <m/>
    <m/>
    <m/>
    <x v="0"/>
    <m/>
    <x v="0"/>
  </r>
  <r>
    <s v="GBR1 19 E00019 GB 00513Q2 2021GBP"/>
    <x v="5"/>
    <n v="35184"/>
    <s v="BLUE ARROW"/>
    <s v="1 19 E00019 GB 00513"/>
    <s v="Q2 2021"/>
    <s v="GBP"/>
    <n v="211.72"/>
    <n v="211.7175"/>
    <n v="2.4999999999977202E-3"/>
    <n v="211.72"/>
    <n v="0"/>
    <x v="0"/>
    <m/>
    <m/>
    <m/>
    <m/>
    <s v="none"/>
    <m/>
    <m/>
    <m/>
    <x v="0"/>
    <m/>
    <x v="0"/>
  </r>
  <r>
    <s v="GBR1 19 E00019 GB 00513Q3 2021GBP"/>
    <x v="5"/>
    <n v="35184"/>
    <s v="BLUE ARROW"/>
    <s v="1 19 E00019 GB 00513"/>
    <s v="Q3 2021"/>
    <s v="GBP"/>
    <n v="629.34"/>
    <n v="629.33590000000004"/>
    <n v="4.0999999999939904E-3"/>
    <n v="629.34"/>
    <n v="0"/>
    <x v="0"/>
    <m/>
    <m/>
    <m/>
    <m/>
    <s v="none"/>
    <m/>
    <m/>
    <m/>
    <x v="0"/>
    <m/>
    <x v="0"/>
  </r>
  <r>
    <s v="GBR1 19 E00019 GB 00513Q4 2021GBP"/>
    <x v="5"/>
    <n v="35184"/>
    <s v="BLUE ARROW"/>
    <s v="1 19 E00019 GB 00513"/>
    <s v="Q4 2021"/>
    <s v="GBP"/>
    <n v="894.09"/>
    <n v="894.09180000000003"/>
    <n v="-1.7999999998892201E-3"/>
    <n v="894.09"/>
    <n v="0"/>
    <x v="0"/>
    <m/>
    <m/>
    <m/>
    <m/>
    <s v="none"/>
    <m/>
    <m/>
    <m/>
    <x v="0"/>
    <m/>
    <x v="0"/>
  </r>
  <r>
    <s v="GBR1 20 E00051-1 GB 00579Q2 2021GBP"/>
    <x v="5"/>
    <n v="34462"/>
    <s v="Technical Asset Management"/>
    <s v="1 20 E00051-1 GB 00579"/>
    <s v="Q2 2021"/>
    <s v="GBP"/>
    <n v="2068.38"/>
    <n v="2068.3773000000001"/>
    <n v="2.7000000000043599E-3"/>
    <n v="2068.38"/>
    <n v="0"/>
    <x v="0"/>
    <m/>
    <m/>
    <m/>
    <m/>
    <s v="none"/>
    <m/>
    <m/>
    <m/>
    <x v="0"/>
    <m/>
    <x v="0"/>
  </r>
  <r>
    <s v="GBR1 20 E00051-1 GB 00579Q3 2021GBP"/>
    <x v="5"/>
    <n v="34462"/>
    <s v="Technical Asset Management"/>
    <s v="1 20 E00051-1 GB 00579"/>
    <s v="Q3 2021"/>
    <s v="GBP"/>
    <n v="2921.96"/>
    <n v="2921.9629"/>
    <n v="-2.8999999999541602E-3"/>
    <n v="2921.96"/>
    <n v="0"/>
    <x v="0"/>
    <m/>
    <m/>
    <m/>
    <m/>
    <s v="none"/>
    <m/>
    <m/>
    <m/>
    <x v="0"/>
    <m/>
    <x v="0"/>
  </r>
  <r>
    <s v="GBR1 20 E00051-1 GB 00579Q4 2021GBP"/>
    <x v="5"/>
    <n v="34462"/>
    <s v="Technical Asset Management"/>
    <s v="1 20 E00051-1 GB 00579"/>
    <s v="Q4 2021"/>
    <s v="GBP"/>
    <n v="3797.29"/>
    <n v="3797.2912999999999"/>
    <n v="-1.29999999990104E-3"/>
    <n v="3797.29"/>
    <n v="0"/>
    <x v="0"/>
    <m/>
    <m/>
    <m/>
    <m/>
    <s v="none"/>
    <m/>
    <m/>
    <m/>
    <x v="0"/>
    <m/>
    <x v="0"/>
  </r>
  <r>
    <s v="GBRGB4-21-7-026Q1 2021GBP"/>
    <x v="5"/>
    <s v="TEMP3UK"/>
    <s v="Artelia Projects UK Limited"/>
    <s v="GB4-21-7-026"/>
    <s v="Q1 2021"/>
    <s v="GBP"/>
    <n v="320"/>
    <n v="320"/>
    <n v="0"/>
    <n v="320"/>
    <n v="0"/>
    <x v="0"/>
    <m/>
    <m/>
    <m/>
    <m/>
    <s v="none"/>
    <m/>
    <m/>
    <m/>
    <x v="0"/>
    <m/>
    <x v="0"/>
  </r>
  <r>
    <s v="GBR1 20 A00005 GB 00595Q2 2021GBP"/>
    <x v="5"/>
    <n v="311694"/>
    <s v="SIPSMITH LTD"/>
    <s v="1 20 A00005 GB 00595"/>
    <s v="Q2 2021"/>
    <s v="GBP"/>
    <n v="84"/>
    <n v="84"/>
    <n v="0"/>
    <n v="84"/>
    <n v="0"/>
    <x v="0"/>
    <m/>
    <m/>
    <m/>
    <m/>
    <s v="none"/>
    <m/>
    <m/>
    <m/>
    <x v="0"/>
    <m/>
    <x v="0"/>
  </r>
  <r>
    <s v="GBR1 20 A00005 GB 00595Q3 2021GBP"/>
    <x v="5"/>
    <n v="311694"/>
    <s v="SIPSMITH LTD"/>
    <s v="1 20 A00005 GB 00595"/>
    <s v="Q3 2021"/>
    <s v="GBP"/>
    <n v="201.36"/>
    <n v="201.36"/>
    <n v="0"/>
    <n v="201.36"/>
    <n v="0"/>
    <x v="0"/>
    <m/>
    <m/>
    <m/>
    <m/>
    <s v="none"/>
    <m/>
    <m/>
    <m/>
    <x v="0"/>
    <m/>
    <x v="0"/>
  </r>
  <r>
    <s v="GBR1 20 A00005 GB 00595Q4 2021GBP"/>
    <x v="5"/>
    <n v="311694"/>
    <s v="SIPSMITH LTD"/>
    <s v="1 20 A00005 GB 00595"/>
    <s v="Q4 2021"/>
    <s v="GBP"/>
    <n v="238.5"/>
    <n v="238.5"/>
    <n v="0"/>
    <n v="238.5"/>
    <n v="0"/>
    <x v="0"/>
    <m/>
    <m/>
    <m/>
    <m/>
    <s v="none"/>
    <m/>
    <m/>
    <m/>
    <x v="0"/>
    <m/>
    <x v="0"/>
  </r>
  <r>
    <s v="GBR1 21 E0L005 GB 00620Q1 2021GBP"/>
    <x v="5"/>
    <n v="35540"/>
    <s v="CLEAN LINEN SERVICES LTD (BRILLIANT LAUNDRY)"/>
    <s v=" 1 21 E0L005 GB 00620"/>
    <s v="Q1 2021"/>
    <s v="GBP"/>
    <n v="389.51"/>
    <n v="389.5068"/>
    <n v="3.19999999999254E-3"/>
    <n v="389.51"/>
    <n v="0"/>
    <x v="0"/>
    <m/>
    <m/>
    <m/>
    <m/>
    <s v="none"/>
    <m/>
    <m/>
    <m/>
    <x v="0"/>
    <m/>
    <x v="0"/>
  </r>
  <r>
    <s v="GBR1 21 E0L005 GB 00620Q2 2021GBP"/>
    <x v="5"/>
    <n v="35540"/>
    <s v="CLEAN LINEN SERVICES LTD (BRILLIANT LAUNDRY)"/>
    <s v=" 1 21 E0L005 GB 00620"/>
    <s v="Q2 2021"/>
    <s v="GBP"/>
    <n v="3050.27"/>
    <n v="3050.2698"/>
    <n v="1.99999999949795E-4"/>
    <n v="3050.27"/>
    <n v="0"/>
    <x v="0"/>
    <m/>
    <m/>
    <m/>
    <m/>
    <s v="none"/>
    <m/>
    <m/>
    <m/>
    <x v="0"/>
    <m/>
    <x v="0"/>
  </r>
  <r>
    <s v="GBR1 21 E0L005 GB 00620Q3 2021GBP"/>
    <x v="5"/>
    <n v="35540"/>
    <s v="CLEAN LINEN SERVICES LTD (BRILLIANT LAUNDRY)"/>
    <s v=" 1 21 E0L005 GB 00620"/>
    <s v="Q3 2021"/>
    <s v="GBP"/>
    <n v="7732.3"/>
    <n v="7732.3015999999998"/>
    <n v="-1.59999999959836E-3"/>
    <n v="7732.3"/>
    <n v="0"/>
    <x v="0"/>
    <m/>
    <m/>
    <m/>
    <m/>
    <s v="none"/>
    <m/>
    <m/>
    <m/>
    <x v="0"/>
    <m/>
    <x v="0"/>
  </r>
  <r>
    <s v="GBR1 21 E0L005 GB 00620Q4 2021GBP"/>
    <x v="5"/>
    <n v="35540"/>
    <s v="CLEAN LINEN SERVICES LTD (BRILLIANT LAUNDRY)"/>
    <s v=" 1 21 E0L005 GB 00620"/>
    <s v="Q4 2021"/>
    <s v="GBP"/>
    <n v="9438.64"/>
    <n v="9438.6406000000006"/>
    <n v="-6.0000000121362897E-4"/>
    <n v="9438.64"/>
    <n v="0"/>
    <x v="0"/>
    <m/>
    <m/>
    <m/>
    <m/>
    <s v="none"/>
    <m/>
    <m/>
    <m/>
    <x v="0"/>
    <m/>
    <x v="0"/>
  </r>
  <r>
    <s v="GBR1 19 E00041 GB 00470Q3 2021GBP"/>
    <x v="5"/>
    <n v="318518"/>
    <s v="GLOBAL MERCHANDISE &amp; DESIGN LTD"/>
    <s v="1 19 E00041 GB 00470"/>
    <s v="Q3 2021"/>
    <s v="GBP"/>
    <n v="960.9"/>
    <n v="960.89760000000001"/>
    <n v="2.3999999999659801E-3"/>
    <n v="960.9"/>
    <n v="0"/>
    <x v="0"/>
    <m/>
    <m/>
    <m/>
    <m/>
    <s v="none"/>
    <m/>
    <m/>
    <m/>
    <x v="0"/>
    <m/>
    <x v="0"/>
  </r>
  <r>
    <s v="GBR1 19 E00041 GB 00470Q4 2021GBP"/>
    <x v="5"/>
    <n v="318518"/>
    <s v="GLOBAL MERCHANDISE &amp; DESIGN LTD"/>
    <s v="1 19 E00041 GB 00470"/>
    <s v="Q4 2021"/>
    <s v="GBP"/>
    <n v="1456.87"/>
    <n v="1456.8684000000001"/>
    <n v="1.5999999998257399E-3"/>
    <n v="1456.87"/>
    <n v="0"/>
    <x v="0"/>
    <m/>
    <m/>
    <m/>
    <m/>
    <s v="none"/>
    <m/>
    <m/>
    <m/>
    <x v="0"/>
    <m/>
    <x v="0"/>
  </r>
  <r>
    <s v="GBRGB4-21-7-021Q2 2021GBP"/>
    <x v="5"/>
    <n v="358954"/>
    <s v="DOMUS FACADES LTD"/>
    <s v="GB4-21-7-021"/>
    <s v="Q2 2021"/>
    <s v="GBP"/>
    <n v="7437.83"/>
    <n v="7437.8298999999997"/>
    <n v="1.00000000202271E-4"/>
    <n v="7437.83"/>
    <n v="0"/>
    <x v="0"/>
    <m/>
    <m/>
    <m/>
    <m/>
    <s v="none"/>
    <m/>
    <m/>
    <m/>
    <x v="0"/>
    <m/>
    <x v="0"/>
  </r>
  <r>
    <s v="GBRGB4-21-7-021Q3 2021GBP"/>
    <x v="5"/>
    <n v="358954"/>
    <s v="DOMUS FACADES LTD"/>
    <s v="GB4-21-7-021"/>
    <s v="Q3 2021"/>
    <s v="GBP"/>
    <n v="13041.91"/>
    <n v="13041.9107"/>
    <n v="-7.00000000506406E-4"/>
    <n v="13041.91"/>
    <n v="0"/>
    <x v="0"/>
    <m/>
    <m/>
    <m/>
    <m/>
    <s v="none"/>
    <m/>
    <m/>
    <m/>
    <x v="0"/>
    <m/>
    <x v="0"/>
  </r>
  <r>
    <s v="GBRGB4-21-7-021Q4 2021GBP"/>
    <x v="5"/>
    <n v="358954"/>
    <s v="DOMUS FACADES LTD"/>
    <s v="GB4-21-7-021"/>
    <s v="Q4 2021"/>
    <s v="GBP"/>
    <n v="8228.39"/>
    <n v="8228.3929000000007"/>
    <n v="-2.9000000013184001E-3"/>
    <n v="8228.39"/>
    <n v="0"/>
    <x v="0"/>
    <m/>
    <m/>
    <m/>
    <m/>
    <s v="none"/>
    <m/>
    <m/>
    <m/>
    <x v="0"/>
    <m/>
    <x v="0"/>
  </r>
  <r>
    <s v="GBRGB2-21-6-019Q1 2021GBP"/>
    <x v="5"/>
    <n v="357730"/>
    <s v="Cleeve Window Repairs"/>
    <s v="GB2-21-6-019"/>
    <s v="Q1 2021"/>
    <s v="GBP"/>
    <n v="172.51"/>
    <n v="172.5103"/>
    <n v="-3.0000000000995799E-4"/>
    <n v="172.51"/>
    <n v="0"/>
    <x v="0"/>
    <m/>
    <m/>
    <m/>
    <m/>
    <s v="none"/>
    <m/>
    <m/>
    <m/>
    <x v="0"/>
    <m/>
    <x v="0"/>
  </r>
  <r>
    <s v="GBRGB2-21-6-019Q3 2021GBP"/>
    <x v="5"/>
    <n v="357730"/>
    <s v="Cleeve Window Repairs"/>
    <s v="GB2-21-6-019"/>
    <s v="Q3 2021"/>
    <s v="GBP"/>
    <n v="371.28"/>
    <n v="371.27600000000001"/>
    <n v="3.9999999999622499E-3"/>
    <n v="371.28"/>
    <n v="0"/>
    <x v="0"/>
    <m/>
    <m/>
    <m/>
    <m/>
    <s v="none"/>
    <m/>
    <m/>
    <m/>
    <x v="0"/>
    <m/>
    <x v="0"/>
  </r>
  <r>
    <s v="GBRGB2-21-6-019Q4 2021GBP"/>
    <x v="5"/>
    <n v="357730"/>
    <s v="Cleeve Window Repairs"/>
    <s v="GB2-21-6-019"/>
    <s v="Q4 2021"/>
    <s v="GBP"/>
    <n v="205.62"/>
    <n v="205.61859999999999"/>
    <n v="1.40000000001805E-3"/>
    <n v="205.62"/>
    <n v="0"/>
    <x v="0"/>
    <m/>
    <m/>
    <m/>
    <m/>
    <s v="none"/>
    <m/>
    <m/>
    <m/>
    <x v="0"/>
    <m/>
    <x v="0"/>
  </r>
  <r>
    <s v="GBR10 19 A00005 GB 00583Q1 2021GBP"/>
    <x v="5"/>
    <n v="117419"/>
    <s v="HATCH MANSFIELD AGENCIES"/>
    <s v="10 19 A00005 GB 00583"/>
    <s v="Q1 2021"/>
    <s v="GBP"/>
    <n v="528"/>
    <n v="528"/>
    <n v="0"/>
    <n v="528"/>
    <n v="0"/>
    <x v="0"/>
    <m/>
    <m/>
    <m/>
    <m/>
    <s v="none"/>
    <m/>
    <m/>
    <m/>
    <x v="0"/>
    <m/>
    <x v="0"/>
  </r>
  <r>
    <s v="GBR10 19 A00005 GB 00583Q2 2021GBP"/>
    <x v="5"/>
    <n v="117419"/>
    <s v="HATCH MANSFIELD AGENCIES"/>
    <s v="10 19 A00005 GB 00583"/>
    <s v="Q2 2021"/>
    <s v="GBP"/>
    <n v="528"/>
    <n v="528"/>
    <n v="0"/>
    <n v="528"/>
    <n v="0"/>
    <x v="0"/>
    <m/>
    <m/>
    <m/>
    <m/>
    <s v="none"/>
    <m/>
    <m/>
    <m/>
    <x v="0"/>
    <m/>
    <x v="0"/>
  </r>
  <r>
    <s v="GBR10 19 A00005 GB 00583Q3 2021GBP"/>
    <x v="5"/>
    <n v="117419"/>
    <s v="HATCH MANSFIELD AGENCIES"/>
    <s v="10 19 A00005 GB 00583"/>
    <s v="Q3 2021"/>
    <s v="GBP"/>
    <n v="1405.47"/>
    <n v="1405.47"/>
    <n v="0"/>
    <n v="1405.47"/>
    <n v="0"/>
    <x v="0"/>
    <m/>
    <m/>
    <m/>
    <m/>
    <s v="none"/>
    <m/>
    <m/>
    <m/>
    <x v="0"/>
    <m/>
    <x v="0"/>
  </r>
  <r>
    <s v="GBR10 19 A00005 GB 00583Q4 2021GBP"/>
    <x v="5"/>
    <n v="117419"/>
    <s v="HATCH MANSFIELD AGENCIES"/>
    <s v="10 19 A00005 GB 00583"/>
    <s v="Q4 2021"/>
    <s v="GBP"/>
    <n v="1508.85"/>
    <n v="1508.85"/>
    <n v="0"/>
    <n v="1508.85"/>
    <n v="0"/>
    <x v="0"/>
    <m/>
    <m/>
    <m/>
    <m/>
    <s v="none"/>
    <m/>
    <m/>
    <m/>
    <x v="0"/>
    <m/>
    <x v="0"/>
  </r>
  <r>
    <s v="GBRGB4-21-7-027Q2 2021GBP"/>
    <x v="5"/>
    <n v="361390"/>
    <s v="LMA Architects"/>
    <s v="GB4-21-7-027"/>
    <s v="Q2 2021"/>
    <s v="GBP"/>
    <n v="275"/>
    <n v="275"/>
    <n v="0"/>
    <n v="275"/>
    <n v="0"/>
    <x v="0"/>
    <m/>
    <m/>
    <m/>
    <m/>
    <s v="none"/>
    <m/>
    <m/>
    <m/>
    <x v="0"/>
    <m/>
    <x v="0"/>
  </r>
  <r>
    <s v="GBRGB4-21-7-027Q3 2021GBP"/>
    <x v="5"/>
    <n v="361390"/>
    <s v="LMA Architects"/>
    <s v="GB4-21-7-027"/>
    <s v="Q3 2021"/>
    <s v="GBP"/>
    <n v="31.29"/>
    <n v="31.285"/>
    <n v="4.999999999999E-3"/>
    <n v="31.29"/>
    <n v="0"/>
    <x v="0"/>
    <m/>
    <m/>
    <m/>
    <m/>
    <s v="none"/>
    <m/>
    <m/>
    <m/>
    <x v="0"/>
    <m/>
    <x v="0"/>
  </r>
  <r>
    <s v="GBRGB4-21-7-027Q4 2021GBP"/>
    <x v="5"/>
    <n v="361390"/>
    <s v="LMA Architects"/>
    <s v="GB4-21-7-027"/>
    <s v="Q4 2021"/>
    <s v="GBP"/>
    <n v="296.91000000000003"/>
    <n v="296.91000000000003"/>
    <n v="0"/>
    <n v="296.91000000000003"/>
    <n v="0"/>
    <x v="0"/>
    <m/>
    <m/>
    <m/>
    <m/>
    <s v="none"/>
    <m/>
    <m/>
    <m/>
    <x v="0"/>
    <m/>
    <x v="0"/>
  </r>
  <r>
    <s v="GBR1 2020 A00004 GB 00605Q3 2021GBP"/>
    <x v="5"/>
    <n v="33174"/>
    <s v="CMB Water Ltd t/s Kingsdown Water"/>
    <s v="1 2020 A00004 GB 00605"/>
    <s v="Q3 2021"/>
    <s v="GBP"/>
    <n v="15.68"/>
    <n v="15.68"/>
    <n v="0"/>
    <n v="15.68"/>
    <n v="0"/>
    <x v="0"/>
    <m/>
    <m/>
    <m/>
    <m/>
    <s v="none"/>
    <m/>
    <m/>
    <m/>
    <x v="0"/>
    <m/>
    <x v="0"/>
  </r>
  <r>
    <s v="GBR1 2020 A00004 GB 00605Q4 2021GBP"/>
    <x v="5"/>
    <n v="33174"/>
    <s v="CMB Water Ltd t/s Kingsdown Water"/>
    <s v="1 2020 A00004 GB 00605"/>
    <s v="Q4 2021"/>
    <s v="GBP"/>
    <n v="4.32"/>
    <n v="4.32"/>
    <n v="0"/>
    <n v="4.32"/>
    <n v="0"/>
    <x v="0"/>
    <m/>
    <m/>
    <m/>
    <m/>
    <s v="none"/>
    <m/>
    <m/>
    <m/>
    <x v="0"/>
    <m/>
    <x v="0"/>
  </r>
  <r>
    <s v="GBR1 18 E00054 GB 00367Q3 2021GBP"/>
    <x v="5"/>
    <n v="33961"/>
    <s v="Eastwood Interior Contractors LTD"/>
    <s v="1 18 E00054 GB 00367"/>
    <s v="Q3 2021"/>
    <s v="GBP"/>
    <n v="636.85"/>
    <n v="636.84529999999995"/>
    <n v="4.70000000007075E-3"/>
    <n v="636.85"/>
    <n v="0"/>
    <x v="0"/>
    <m/>
    <m/>
    <m/>
    <m/>
    <s v="none"/>
    <m/>
    <m/>
    <m/>
    <x v="0"/>
    <m/>
    <x v="0"/>
  </r>
  <r>
    <s v="GBRGB2-21-2-022Q1 2021GBP"/>
    <x v="5"/>
    <n v="35127"/>
    <s v="Johnsons Textiles Services Limited T/A Johnsons Hotel Linen"/>
    <s v="GB2-21-2-022"/>
    <s v="Q1 2021"/>
    <s v="GBP"/>
    <n v="4608.53"/>
    <n v="4608.5338000000002"/>
    <n v="-3.8000000004103601E-3"/>
    <n v="4608.53"/>
    <n v="0"/>
    <x v="0"/>
    <m/>
    <m/>
    <m/>
    <m/>
    <s v="none"/>
    <m/>
    <m/>
    <m/>
    <x v="0"/>
    <m/>
    <x v="0"/>
  </r>
  <r>
    <s v="GBRGB2-21-2-022Q2 2021GBP"/>
    <x v="5"/>
    <n v="35127"/>
    <s v="Johnsons Textiles Services Limited T/A Johnsons Hotel Linen"/>
    <s v="GB2-21-2-022"/>
    <s v="Q2 2021"/>
    <s v="GBP"/>
    <n v="12376.08"/>
    <n v="12376.0759"/>
    <n v="4.1000000001076798E-3"/>
    <n v="12376.08"/>
    <n v="0"/>
    <x v="0"/>
    <m/>
    <m/>
    <m/>
    <m/>
    <s v="none"/>
    <m/>
    <m/>
    <m/>
    <x v="0"/>
    <m/>
    <x v="0"/>
  </r>
  <r>
    <s v="GBRGB2-21-2-022Q3 2021GBP"/>
    <x v="5"/>
    <n v="35127"/>
    <s v="Johnsons Textiles Services Limited T/A Johnsons Hotel Linen"/>
    <s v="GB2-21-2-022"/>
    <s v="Q3 2021"/>
    <s v="GBP"/>
    <n v="28033.94"/>
    <n v="28033.9427"/>
    <n v="-2.7000000009138598E-3"/>
    <n v="28033.94"/>
    <n v="0"/>
    <x v="0"/>
    <m/>
    <m/>
    <m/>
    <m/>
    <s v="none"/>
    <m/>
    <m/>
    <m/>
    <x v="0"/>
    <m/>
    <x v="0"/>
  </r>
  <r>
    <s v="GBRGB2-21-2-022Q4 2021GBP"/>
    <x v="5"/>
    <n v="35127"/>
    <s v="Johnsons Textiles Services Limited T/A Johnsons Hotel Linen"/>
    <s v="GB2-21-2-022"/>
    <s v="Q4 2021"/>
    <s v="GBP"/>
    <n v="25087.95"/>
    <n v="25087.945199999998"/>
    <n v="4.8000000024330802E-3"/>
    <n v="25087.95"/>
    <n v="0"/>
    <x v="0"/>
    <m/>
    <m/>
    <m/>
    <m/>
    <s v="none"/>
    <m/>
    <m/>
    <m/>
    <x v="0"/>
    <m/>
    <x v="0"/>
  </r>
  <r>
    <s v="GBRGB4-21-7-026Q3 2021GBP"/>
    <x v="5"/>
    <n v="36219"/>
    <s v="Artelia Projects UK Limited"/>
    <s v="GB4-21-7-026"/>
    <s v="Q3 2021"/>
    <s v="GBP"/>
    <n v="316.25"/>
    <n v="316.25"/>
    <n v="0"/>
    <n v="316.25"/>
    <n v="0"/>
    <x v="0"/>
    <m/>
    <m/>
    <m/>
    <m/>
    <s v="none"/>
    <m/>
    <m/>
    <m/>
    <x v="0"/>
    <m/>
    <x v="0"/>
  </r>
  <r>
    <s v="GBRGB4-21-7-026Q4 2021GBP"/>
    <x v="5"/>
    <n v="36219"/>
    <s v="Artelia Projects UK Limited"/>
    <s v="GB4-21-7-026"/>
    <s v="Q4 2021"/>
    <s v="GBP"/>
    <n v="237.5"/>
    <n v="237.5"/>
    <n v="0"/>
    <n v="237.5"/>
    <n v="0"/>
    <x v="0"/>
    <m/>
    <m/>
    <m/>
    <m/>
    <s v="none"/>
    <m/>
    <m/>
    <m/>
    <x v="0"/>
    <m/>
    <x v="0"/>
  </r>
  <r>
    <s v="GBR1 18 E00023 GB 00298Q3 2021GBP"/>
    <x v="5"/>
    <n v="36559"/>
    <s v="Chelsom Ltd"/>
    <s v="1 18 E00023 GB 00298"/>
    <s v="Q3 2021"/>
    <s v="GBP"/>
    <n v="42.67"/>
    <n v="42.67"/>
    <n v="0"/>
    <n v="42.67"/>
    <n v="0"/>
    <x v="0"/>
    <m/>
    <m/>
    <m/>
    <m/>
    <s v="none"/>
    <m/>
    <m/>
    <m/>
    <x v="0"/>
    <m/>
    <x v="0"/>
  </r>
  <r>
    <s v="GBR1 18 E00023 GB 00298Q4 2021GBP"/>
    <x v="5"/>
    <n v="36559"/>
    <s v="Chelsom Ltd"/>
    <s v="1 18 E00023 GB 00298"/>
    <s v="Q4 2021"/>
    <s v="GBP"/>
    <n v="46.17"/>
    <n v="46.17"/>
    <n v="0"/>
    <n v="46.17"/>
    <n v="0"/>
    <x v="0"/>
    <m/>
    <m/>
    <m/>
    <m/>
    <s v="none"/>
    <m/>
    <m/>
    <m/>
    <x v="0"/>
    <m/>
    <x v="0"/>
  </r>
  <r>
    <s v="GBR1 18 A00013 GB 00389Q1 2021GBP"/>
    <x v="5"/>
    <n v="36867"/>
    <s v="DESTINY FOODS"/>
    <s v="1 18 A00013 GB 00389"/>
    <s v="Q1 2021"/>
    <s v="GBP"/>
    <n v="14.12"/>
    <n v="14.115"/>
    <n v="4.999999999999E-3"/>
    <n v="14.12"/>
    <n v="0"/>
    <x v="0"/>
    <m/>
    <m/>
    <m/>
    <m/>
    <s v="none"/>
    <m/>
    <m/>
    <m/>
    <x v="0"/>
    <m/>
    <x v="0"/>
  </r>
  <r>
    <s v="GBR1 18 A00013 GB 00389Q2 2021GBP"/>
    <x v="5"/>
    <n v="36867"/>
    <s v="DESTINY FOODS"/>
    <s v="1 18 A00013 GB 00389"/>
    <s v="Q2 2021"/>
    <s v="GBP"/>
    <n v="242.96"/>
    <n v="242.96100000000001"/>
    <n v="-1.0000000000047701E-3"/>
    <n v="242.96"/>
    <n v="0"/>
    <x v="0"/>
    <m/>
    <m/>
    <m/>
    <m/>
    <s v="none"/>
    <m/>
    <m/>
    <m/>
    <x v="0"/>
    <m/>
    <x v="0"/>
  </r>
  <r>
    <s v="GBR1 18 A00013 GB 00389Q3 2021GBP"/>
    <x v="5"/>
    <n v="36867"/>
    <s v="DESTINY FOODS"/>
    <s v="1 18 A00013 GB 00389"/>
    <s v="Q3 2021"/>
    <s v="GBP"/>
    <n v="812.03"/>
    <n v="812.03189999999995"/>
    <n v="-1.8999999999778001E-3"/>
    <n v="812.03"/>
    <n v="0"/>
    <x v="0"/>
    <m/>
    <m/>
    <m/>
    <m/>
    <s v="none"/>
    <m/>
    <m/>
    <m/>
    <x v="0"/>
    <m/>
    <x v="0"/>
  </r>
  <r>
    <s v="GBR1 18 A00013 GB 00389Y 2021GBP"/>
    <x v="5"/>
    <n v="36867"/>
    <s v="DESTINY FOODS"/>
    <s v="1 18 A00013 GB 00389"/>
    <s v="Y 2021"/>
    <s v="GBP"/>
    <n v="356.37"/>
    <n v="356.36930000000001"/>
    <n v="6.9999999999481501E-4"/>
    <n v="356.37"/>
    <n v="0"/>
    <x v="0"/>
    <m/>
    <m/>
    <m/>
    <m/>
    <s v="none"/>
    <m/>
    <m/>
    <m/>
    <x v="0"/>
    <m/>
    <x v="0"/>
  </r>
  <r>
    <s v="GBR8 17 A00013 GB 00584Q3 2021GBP"/>
    <x v="5"/>
    <n v="80759"/>
    <s v="IRMA MANAGEMENT LTD - T/A JUDE'S ICE CREAM"/>
    <s v="8 17 A00013 GB 00584"/>
    <s v="Q3 2021"/>
    <s v="GBP"/>
    <n v="528.9"/>
    <n v="528.9"/>
    <n v="0"/>
    <n v="528.9"/>
    <n v="0"/>
    <x v="0"/>
    <m/>
    <m/>
    <m/>
    <m/>
    <s v="none"/>
    <m/>
    <m/>
    <m/>
    <x v="0"/>
    <m/>
    <x v="0"/>
  </r>
  <r>
    <s v="GBR8 17 A00013 GB 00584Q4 2021GBP"/>
    <x v="5"/>
    <n v="80759"/>
    <s v="IRMA MANAGEMENT LTD - T/A JUDE'S ICE CREAM"/>
    <s v="8 17 A00013 GB 00584"/>
    <s v="Q4 2021"/>
    <s v="GBP"/>
    <n v="93.6"/>
    <n v="93.6"/>
    <n v="0"/>
    <n v="93.6"/>
    <n v="0"/>
    <x v="0"/>
    <m/>
    <m/>
    <m/>
    <m/>
    <s v="none"/>
    <m/>
    <m/>
    <m/>
    <x v="0"/>
    <m/>
    <x v="0"/>
  </r>
  <r>
    <s v="GBR1 18 E00070 GB 00332Q3 2021GBP"/>
    <x v="5"/>
    <n v="97550"/>
    <s v="Elegant Clutter Ltd"/>
    <s v="1 18 E00070 GB 00332"/>
    <s v="Q3 2021"/>
    <s v="GBP"/>
    <n v="511.06"/>
    <n v="511.05990000000003"/>
    <n v="9.9999999974897906E-5"/>
    <n v="511.06"/>
    <n v="0"/>
    <x v="0"/>
    <m/>
    <m/>
    <m/>
    <m/>
    <s v="none"/>
    <m/>
    <m/>
    <m/>
    <x v="0"/>
    <m/>
    <x v="0"/>
  </r>
  <r>
    <s v="GBR1 18 E00070 GB 00332Q4 2021GBP"/>
    <x v="5"/>
    <n v="97550"/>
    <s v="Elegant Clutter Ltd"/>
    <s v="1 18 E00070 GB 00332"/>
    <s v="Q4 2021"/>
    <s v="GBP"/>
    <n v="13.45"/>
    <n v="13.45"/>
    <n v="0"/>
    <n v="13.45"/>
    <n v="0"/>
    <x v="0"/>
    <m/>
    <m/>
    <m/>
    <m/>
    <s v="none"/>
    <m/>
    <m/>
    <m/>
    <x v="0"/>
    <m/>
    <x v="0"/>
  </r>
  <r>
    <s v="GBR1 18 E00054 GB 00371Q3 2021GBP"/>
    <x v="5"/>
    <n v="119482"/>
    <s v="Faraday Electrical Services Ltd"/>
    <s v="1 18 E00054 GB 00371"/>
    <s v="Q3 2021"/>
    <s v="GBP"/>
    <n v="10.8"/>
    <n v="10.8"/>
    <n v="0"/>
    <n v="10.8"/>
    <n v="0"/>
    <x v="0"/>
    <m/>
    <m/>
    <m/>
    <m/>
    <s v="none"/>
    <m/>
    <m/>
    <m/>
    <x v="0"/>
    <m/>
    <x v="0"/>
  </r>
  <r>
    <s v="GBR1 18 E00054 GB 00371Q4 2021GBP"/>
    <x v="5"/>
    <n v="119482"/>
    <s v="Faraday Electrical Services Ltd"/>
    <s v="1 18 E00054 GB 00371"/>
    <s v="Q4 2021"/>
    <s v="GBP"/>
    <n v="21.4"/>
    <n v="21.4"/>
    <n v="0"/>
    <n v="21.4"/>
    <n v="0"/>
    <x v="0"/>
    <m/>
    <m/>
    <m/>
    <m/>
    <s v="none"/>
    <m/>
    <m/>
    <m/>
    <x v="0"/>
    <m/>
    <x v="0"/>
  </r>
  <r>
    <s v="GBR7 19 A00009 GB 00536Q1 2021GBP"/>
    <x v="5"/>
    <n v="306961"/>
    <s v="DR OETKER (UK) LTD"/>
    <s v="7 19 A00009 GB 00536"/>
    <s v="Q1 2021"/>
    <s v="GBP"/>
    <n v="259.7"/>
    <n v="259.7"/>
    <n v="0"/>
    <n v="259.7"/>
    <n v="0"/>
    <x v="0"/>
    <m/>
    <m/>
    <m/>
    <m/>
    <s v="none"/>
    <m/>
    <m/>
    <m/>
    <x v="0"/>
    <m/>
    <x v="0"/>
  </r>
  <r>
    <s v="GBR7 19 A00009 GB 00536Q2 2021GBP"/>
    <x v="5"/>
    <n v="306961"/>
    <s v="DR OETKER (UK) LTD"/>
    <s v="7 19 A00009 GB 00536"/>
    <s v="Q2 2021"/>
    <s v="GBP"/>
    <n v="259.7"/>
    <n v="259.7"/>
    <n v="0"/>
    <n v="259.7"/>
    <n v="0"/>
    <x v="0"/>
    <m/>
    <m/>
    <m/>
    <m/>
    <s v="none"/>
    <m/>
    <m/>
    <m/>
    <x v="0"/>
    <m/>
    <x v="0"/>
  </r>
  <r>
    <s v="GBR7 19 A00009 GB 00536Q3 2021GBP"/>
    <x v="5"/>
    <n v="306961"/>
    <s v="DR OETKER (UK) LTD"/>
    <s v="7 19 A00009 GB 00536"/>
    <s v="Q3 2021"/>
    <s v="GBP"/>
    <n v="391.65"/>
    <n v="391.65"/>
    <n v="0"/>
    <n v="391.65"/>
    <n v="0"/>
    <x v="0"/>
    <m/>
    <m/>
    <m/>
    <m/>
    <s v="none"/>
    <m/>
    <m/>
    <m/>
    <x v="0"/>
    <m/>
    <x v="0"/>
  </r>
  <r>
    <s v="GBR7 19 A00009 GB 00536Q4 2021GBP"/>
    <x v="5"/>
    <n v="306961"/>
    <s v="DR OETKER (UK) LTD"/>
    <s v="7 19 A00009 GB 00536"/>
    <s v="Q4 2021"/>
    <s v="GBP"/>
    <n v="1739.67"/>
    <n v="1739.67"/>
    <n v="0"/>
    <n v="1739.67"/>
    <n v="0"/>
    <x v="0"/>
    <m/>
    <m/>
    <m/>
    <m/>
    <s v="none"/>
    <m/>
    <m/>
    <m/>
    <x v="0"/>
    <m/>
    <x v="0"/>
  </r>
  <r>
    <s v="GBRGB4-21-7-030Q3 2021GBP"/>
    <x v="5"/>
    <n v="33898"/>
    <s v="Concept Fire &amp; Security Solutions Ltd"/>
    <s v="GB4-21-7-030"/>
    <s v="Q3 2021"/>
    <s v="GBP"/>
    <n v="145"/>
    <n v="145"/>
    <n v="0"/>
    <n v="145"/>
    <n v="0"/>
    <x v="0"/>
    <m/>
    <m/>
    <m/>
    <m/>
    <s v="none"/>
    <m/>
    <m/>
    <m/>
    <x v="0"/>
    <m/>
    <x v="0"/>
  </r>
  <r>
    <s v="GBRGB2-21-1-031Q1 2021GBP"/>
    <x v="5"/>
    <n v="35598"/>
    <s v="BIDFOOD / BFS Group Limited"/>
    <s v="GB2-21-1-031"/>
    <s v="Q1 2021"/>
    <s v="GBP"/>
    <n v="17811.830000000002"/>
    <n v="17811.829600000001"/>
    <n v="4.00000000809086E-4"/>
    <n v="17811.829600000001"/>
    <n v="4.00000000809086E-4"/>
    <x v="0"/>
    <m/>
    <m/>
    <m/>
    <m/>
    <s v="none"/>
    <m/>
    <m/>
    <m/>
    <x v="0"/>
    <m/>
    <x v="0"/>
  </r>
  <r>
    <s v="GBRGB2-21-1-031Q2 2021GBP"/>
    <x v="5"/>
    <n v="35598"/>
    <s v="BIDFOOD / BFS Group Limited"/>
    <s v="GB2-21-1-031"/>
    <s v="Q2 2021"/>
    <s v="GBP"/>
    <n v="48298.98"/>
    <n v="48298.980300000003"/>
    <n v="-2.9999999969732E-4"/>
    <n v="48298.980300000003"/>
    <n v="-2.9999999969732E-4"/>
    <x v="0"/>
    <m/>
    <m/>
    <m/>
    <m/>
    <s v="none"/>
    <m/>
    <m/>
    <m/>
    <x v="0"/>
    <m/>
    <x v="0"/>
  </r>
  <r>
    <s v="GBRGB2-21-1-031Q3 2021GBP"/>
    <x v="5"/>
    <n v="35598"/>
    <s v="BIDFOOD / BFS Group Limited"/>
    <s v="GB2-21-1-031"/>
    <s v="Q3 2021"/>
    <s v="GBP"/>
    <n v="94435.47"/>
    <n v="94435.464399999997"/>
    <n v="5.6000000040512497E-3"/>
    <n v="94435.464399999997"/>
    <n v="5.6000000040512497E-3"/>
    <x v="0"/>
    <m/>
    <m/>
    <m/>
    <m/>
    <s v="none"/>
    <m/>
    <m/>
    <m/>
    <x v="0"/>
    <m/>
    <x v="0"/>
  </r>
  <r>
    <s v="GBRGB2-21-1-031Q4 2021GBP"/>
    <x v="5"/>
    <n v="35598"/>
    <s v="BIDFOOD / BFS Group Limited"/>
    <s v="GB2-21-1-031"/>
    <s v="Q4 2021"/>
    <s v="GBP"/>
    <n v="86525.98"/>
    <n v="86525.975999999995"/>
    <n v="4.0000000008149003E-3"/>
    <n v="86525.975999999995"/>
    <n v="4.0000000008149003E-3"/>
    <x v="0"/>
    <m/>
    <m/>
    <m/>
    <m/>
    <s v="none"/>
    <m/>
    <m/>
    <m/>
    <x v="0"/>
    <m/>
    <x v="0"/>
  </r>
  <r>
    <s v="GBRGB2-21-2-024Q3 2021GBP"/>
    <x v="5"/>
    <n v="348111"/>
    <s v="Amenity Warehouse Ltd"/>
    <s v="GB2-21-2-024"/>
    <s v="Q3 2021"/>
    <s v="GBP"/>
    <n v="20.28"/>
    <n v="20.278400000000001"/>
    <n v="1.5999999999998201E-3"/>
    <n v="20.28"/>
    <n v="0"/>
    <x v="0"/>
    <m/>
    <m/>
    <m/>
    <m/>
    <s v="none"/>
    <m/>
    <m/>
    <m/>
    <x v="0"/>
    <m/>
    <x v="0"/>
  </r>
  <r>
    <s v="GBRGB2-21-2-024Q4 2021GBP"/>
    <x v="5"/>
    <n v="348111"/>
    <s v="Amenity Warehouse Ltd"/>
    <s v="GB2-21-2-024"/>
    <s v="Q4 2021"/>
    <s v="GBP"/>
    <n v="64.930000000000007"/>
    <n v="64.928899999999999"/>
    <n v="1.1000000000080899E-3"/>
    <n v="64.930000000000007"/>
    <n v="0"/>
    <x v="0"/>
    <m/>
    <m/>
    <m/>
    <m/>
    <s v="none"/>
    <m/>
    <m/>
    <m/>
    <x v="0"/>
    <m/>
    <x v="0"/>
  </r>
  <r>
    <s v="GBRGB2-21-1-040Q3 2021GBP"/>
    <x v="5"/>
    <n v="289000"/>
    <s v="Master Confections Limited"/>
    <s v="GB2-21-1-040"/>
    <s v="Q3 2021"/>
    <s v="GBP"/>
    <n v="39.479999999999997"/>
    <n v="39.479999999999997"/>
    <n v="0"/>
    <n v="39.479999999999997"/>
    <n v="0"/>
    <x v="0"/>
    <m/>
    <m/>
    <m/>
    <m/>
    <s v="none"/>
    <m/>
    <m/>
    <m/>
    <x v="0"/>
    <m/>
    <x v="0"/>
  </r>
  <r>
    <s v="GBRGB2-21-1-040Q4 2021GBP"/>
    <x v="5"/>
    <n v="289000"/>
    <s v="Master Confections Limited"/>
    <s v="GB2-21-1-040"/>
    <s v="Q4 2021"/>
    <s v="GBP"/>
    <n v="153.78"/>
    <n v="153.78"/>
    <n v="0"/>
    <n v="153.78"/>
    <n v="0"/>
    <x v="0"/>
    <m/>
    <m/>
    <m/>
    <m/>
    <s v="none"/>
    <m/>
    <m/>
    <m/>
    <x v="0"/>
    <m/>
    <x v="0"/>
  </r>
  <r>
    <s v="GBRGB2-21-7-025Q3 2021GBP"/>
    <x v="5"/>
    <n v="352449"/>
    <s v="Cumming Management Group UK Limited"/>
    <s v="GB2-21-7-025"/>
    <s v="Q3 2021"/>
    <s v="GBP"/>
    <n v="1282.51"/>
    <n v="1282.51"/>
    <n v="0"/>
    <n v="1282.51"/>
    <n v="0"/>
    <x v="0"/>
    <m/>
    <m/>
    <m/>
    <m/>
    <s v="none"/>
    <m/>
    <m/>
    <m/>
    <x v="0"/>
    <m/>
    <x v="0"/>
  </r>
  <r>
    <s v="GBR9 20 E00005 GB 00617Q1 2021GBP"/>
    <x v="5"/>
    <n v="355836"/>
    <s v="HYDROCK CONSULTANTS LIMITED"/>
    <s v="9 20 E00005 GB 00617"/>
    <s v="Q1 2021"/>
    <s v="GBP"/>
    <n v="44.1"/>
    <n v="44.1"/>
    <n v="0"/>
    <n v="44.1"/>
    <n v="0"/>
    <x v="0"/>
    <m/>
    <m/>
    <m/>
    <m/>
    <s v="none"/>
    <m/>
    <m/>
    <m/>
    <x v="0"/>
    <m/>
    <x v="0"/>
  </r>
  <r>
    <s v="GBR9 20 E00005 GB 00617Q3 2021GBP"/>
    <x v="5"/>
    <n v="355836"/>
    <s v="HYDROCK CONSULTANTS LIMITED"/>
    <s v="9 20 E00005 GB 00617"/>
    <s v="Q3 2021"/>
    <s v="GBP"/>
    <n v="29.4"/>
    <n v="29.4"/>
    <n v="0"/>
    <n v="29.4"/>
    <n v="0"/>
    <x v="0"/>
    <m/>
    <m/>
    <m/>
    <m/>
    <s v="none"/>
    <m/>
    <m/>
    <m/>
    <x v="0"/>
    <m/>
    <x v="0"/>
  </r>
  <r>
    <s v="GBR3 12 A00005 GB 00585Q3 2021GBP"/>
    <x v="5"/>
    <n v="35369"/>
    <s v="MATTHEW CLARK BIBENDUM LTD"/>
    <s v="3 12 A00005 GB 00585"/>
    <s v="Q3 2021"/>
    <s v="GBP"/>
    <n v="48526.9205"/>
    <n v="48526.9205"/>
    <n v="0"/>
    <n v="48526.9205"/>
    <n v="0"/>
    <x v="0"/>
    <m/>
    <m/>
    <m/>
    <m/>
    <s v="none"/>
    <m/>
    <m/>
    <m/>
    <x v="0"/>
    <m/>
    <x v="0"/>
  </r>
  <r>
    <s v="GBR1 17 A00014 GB 00533Q1 2021GBP"/>
    <x v="5"/>
    <n v="119281"/>
    <s v="NESTLE UK LTD"/>
    <s v="1 17 A00014 GB 00533"/>
    <s v="Q1 2021"/>
    <s v="GBP"/>
    <n v="893.98599999999999"/>
    <n v="893.98230000000001"/>
    <n v="3.69999999998071E-3"/>
    <n v="893.98599999999999"/>
    <n v="0"/>
    <x v="0"/>
    <m/>
    <m/>
    <m/>
    <m/>
    <s v="none"/>
    <s v="Produit"/>
    <s v="Thao"/>
    <s v="[TN] : Calcul à la main = Report_x000a_ 47 x 6,00% + 501 x11,4 + 278,00 x 7,66 + 0,34 x 0,85 + 0,17 x0,88 + 740,33 x9%  +1 725,11 x5,48 = 17364,37_x000a_[EF] Il s'agit en fait d'inversion de colonnes- reloadé on devrait être bon"/>
    <x v="1"/>
    <s v="Emmanuel"/>
    <x v="1"/>
  </r>
  <r>
    <s v="GBR1 17 A00014 GB 00533Q2 2021GBP"/>
    <x v="5"/>
    <n v="119281"/>
    <s v="NESTLE UK LTD"/>
    <s v="1 17 A00014 GB 00533"/>
    <s v="Q2 2021"/>
    <s v="GBP"/>
    <n v="895.28819999999996"/>
    <n v="895.28449999999998"/>
    <n v="3.69999999998071E-3"/>
    <n v="895.28819999999996"/>
    <n v="0"/>
    <x v="0"/>
    <m/>
    <m/>
    <m/>
    <m/>
    <s v="none"/>
    <s v="Produit"/>
    <s v="Thao"/>
    <s v="[TN] : Calcul à la main = Report_x000a_ 47 x 6,00% +  501 x11,4 +278,00 x 7,66 + 0,51 x 0,85 + 0,17 x0,88 + 740,33 x 9% + 1 725,11 x5,48 = 17364,52_x000a_[EF] Il s'agit en fait d'inversion de colonnes- reloadé on devrait être bon"/>
    <x v="1"/>
    <s v="Emmanuel"/>
    <x v="1"/>
  </r>
  <r>
    <s v="GBR1 17 A00014 GB 00533Q3 2021GBP"/>
    <x v="5"/>
    <n v="119281"/>
    <s v="NESTLE UK LTD"/>
    <s v="1 17 A00014 GB 00533"/>
    <s v="Q3 2021"/>
    <s v="GBP"/>
    <n v="1436.0617999999999"/>
    <n v="1436.0564999999999"/>
    <n v="5.3000000000338297E-3"/>
    <n v="1436.0617999999999"/>
    <n v="0"/>
    <x v="0"/>
    <m/>
    <m/>
    <m/>
    <m/>
    <s v="none"/>
    <s v="Produit"/>
    <s v="Thao"/>
    <s v="[TN] : Calcul à la main = Report_x000a_67,06 x 6,00%  + 3 x 1,06 + 659 x11,4 +473 x 7,66 + 5,51 x 0,85 + 0,67 x0,88 + 1027,53 x 9% +4118,45 x5,48 = 33809,84_x000a_[EF] Il s'agit en fait d'inversion de colonnes- reloadé on devrait être bon"/>
    <x v="1"/>
    <s v="Emmanuel"/>
    <x v="1"/>
  </r>
  <r>
    <s v="GBR1 18 A00004 GB 00532Q1 2021GBP"/>
    <x v="5"/>
    <n v="115736"/>
    <s v="CCE LTD (COKE)"/>
    <s v="1 18 A00004 GB 00532"/>
    <s v="Q1 2021"/>
    <s v="GBP"/>
    <n v="175.5"/>
    <n v="175.5"/>
    <n v="0"/>
    <n v="175.5"/>
    <n v="0"/>
    <x v="0"/>
    <m/>
    <m/>
    <m/>
    <m/>
    <s v="none"/>
    <m/>
    <m/>
    <m/>
    <x v="0"/>
    <m/>
    <x v="0"/>
  </r>
  <r>
    <s v="GBR1 18 A00004 GB 00532Q2 2021GBP"/>
    <x v="5"/>
    <n v="115736"/>
    <s v="CCE LTD (COKE)"/>
    <s v="1 18 A00004 GB 00532"/>
    <s v="Q2 2021"/>
    <s v="GBP"/>
    <n v="2392.748"/>
    <n v="2392.748"/>
    <n v="0"/>
    <n v="2392.748"/>
    <n v="0"/>
    <x v="0"/>
    <m/>
    <m/>
    <m/>
    <m/>
    <s v="none"/>
    <m/>
    <m/>
    <m/>
    <x v="0"/>
    <m/>
    <x v="0"/>
  </r>
  <r>
    <s v="GBR1 18 A00004 GB 00532Q3 2021GBP"/>
    <x v="5"/>
    <n v="115736"/>
    <s v="CCE LTD (COKE)"/>
    <s v="1 18 A00004 GB 00532"/>
    <s v="Q3 2021"/>
    <s v="GBP"/>
    <n v="3090.0884999999998"/>
    <n v="3090.0884999999998"/>
    <n v="0"/>
    <n v="3090.0884999999998"/>
    <n v="0"/>
    <x v="0"/>
    <m/>
    <m/>
    <m/>
    <m/>
    <s v="none"/>
    <m/>
    <m/>
    <m/>
    <x v="0"/>
    <m/>
    <x v="0"/>
  </r>
  <r>
    <s v="GBRGB2-21-1-023Q3 2021GBP"/>
    <x v="5"/>
    <n v="361842"/>
    <s v="Press London Ltd"/>
    <s v="GB2-21-1-023"/>
    <s v="Q3 2021"/>
    <s v="GBP"/>
    <n v="372.05"/>
    <n v="372.04500000000002"/>
    <n v="4.9999999999954499E-3"/>
    <n v="372.05"/>
    <n v="0"/>
    <x v="0"/>
    <m/>
    <m/>
    <m/>
    <m/>
    <s v="none"/>
    <m/>
    <m/>
    <m/>
    <x v="0"/>
    <m/>
    <x v="0"/>
  </r>
  <r>
    <s v="GBRGB2-21-1-023Q4 2021GBP"/>
    <x v="5"/>
    <n v="361842"/>
    <s v="Press London Ltd"/>
    <s v="GB2-21-1-023"/>
    <s v="Q4 2021"/>
    <s v="GBP"/>
    <n v="474.29"/>
    <n v="474.28710000000001"/>
    <n v="2.9000000000110001E-3"/>
    <n v="474.29"/>
    <n v="0"/>
    <x v="0"/>
    <m/>
    <m/>
    <m/>
    <m/>
    <s v="none"/>
    <m/>
    <m/>
    <m/>
    <x v="0"/>
    <m/>
    <x v="0"/>
  </r>
  <r>
    <s v="GBR1 18 E00062 GB 00558Q1 2021GBP"/>
    <x v="5"/>
    <n v="36898"/>
    <s v="TOTAL GAS AND POWER LTD"/>
    <s v="1 18 E00062 GB 00558"/>
    <s v="Q1 2021"/>
    <s v="GBP"/>
    <n v="7072.9422999999997"/>
    <n v="7033.6486000000004"/>
    <n v="39.293699999999198"/>
    <n v="7033.6486000000004"/>
    <n v="39.293699999999198"/>
    <x v="1"/>
    <s v="[29822]"/>
    <s v="[27185, 11000, 27188, 27186, 27187]"/>
    <s v="rebate present"/>
    <s v="2021-12-06 13:43:10 +0100"/>
    <s v="none"/>
    <s v="Produit"/>
    <s v="Thao"/>
    <s v="[TN] : Calcul à la main = Report , correspondant au dernier ajustement https://astoresuite.com/adjustements/edit/27188 :196 470,62 x 0,0358 = 7 033,65_x000a_[EF] on dirait qu'a l'époque l'outil a utlisé 0,036 au lieu de 0,0358_x000a_[EF] Vu avec Emmanuel P/ Catherine ne pas refacturer"/>
    <x v="1"/>
    <s v="Emmanuel"/>
    <x v="8"/>
  </r>
  <r>
    <s v="GBR1 18 E00062 GB 00558Q2 2021GBP"/>
    <x v="5"/>
    <n v="36898"/>
    <s v="TOTAL GAS AND POWER LTD"/>
    <s v="1 18 E00062 GB 00558"/>
    <s v="Q2 2021"/>
    <s v="GBP"/>
    <n v="4125.9161000000004"/>
    <n v="4102.9944999999998"/>
    <n v="22.921600000000499"/>
    <n v="4102.9944999999998"/>
    <n v="22.921600000000499"/>
    <x v="1"/>
    <s v="[40807]"/>
    <s v="[21519]"/>
    <s v="rebate present"/>
    <s v="2021-12-06 12:22:12 +0100"/>
    <s v="none"/>
    <s v="Produit"/>
    <s v="Thao"/>
    <s v="[TN] : Calcul à la main = Report , correspondant au dernier ajustement https://astoresuite.com/adjustements/edit/21519 :114 608,78 x 0,0358 = 4 102,99_x000a_[EF] on dirait qu'a l'époque l'outil a utlisé 0,036 au lieu de 0,0358_x000a_[EF] Vu avec Emmanuel P/ Catherine ne pas refacturer"/>
    <x v="1"/>
    <s v="Emmanuel"/>
    <x v="8"/>
  </r>
  <r>
    <s v="GBR1 18 E00062 GB 00558Q3 2021GBP"/>
    <x v="5"/>
    <n v="36898"/>
    <s v="TOTAL GAS AND POWER LTD"/>
    <s v="1 18 E00062 GB 00558"/>
    <s v="Q3 2021"/>
    <s v="GBP"/>
    <n v="5073.7475000000004"/>
    <n v="5045.5604999999996"/>
    <n v="28.187000000000801"/>
    <n v="5045.5604999999996"/>
    <n v="28.187000000000801"/>
    <x v="1"/>
    <s v="[45118]"/>
    <s v="[26462]"/>
    <s v="rebate present"/>
    <s v="2021-12-06 13:38:28 +0100"/>
    <s v="none"/>
    <s v="Produit"/>
    <s v="Thao"/>
    <s v="[TN] : Calcul à la main = Report : 140 937,43 x 0,0358 = 5045,56_x000a_[EF] on dirait qu'a l'époque l'outil a utlisé 0,036 au lieu de 0,0358_x000a_[EF] Vu avec Emmanuel P/ Catherine ne pas refacturer"/>
    <x v="1"/>
    <s v="Emmanuel"/>
    <x v="8"/>
  </r>
  <r>
    <s v="GBR1 18 E00062 GB 00558Q4 2021GBP"/>
    <x v="5"/>
    <n v="36898"/>
    <s v="TOTAL GAS AND POWER LTD"/>
    <s v="1 18 E00062 GB 00558"/>
    <s v="Q4 2021"/>
    <s v="GBP"/>
    <n v="9406.42"/>
    <n v="9406.4182999999994"/>
    <n v="1.70000000071013E-3"/>
    <n v="9406.4182999999994"/>
    <n v="1.70000000071013E-3"/>
    <x v="0"/>
    <m/>
    <m/>
    <m/>
    <m/>
    <s v="none"/>
    <m/>
    <m/>
    <m/>
    <x v="0"/>
    <m/>
    <x v="0"/>
  </r>
  <r>
    <s v="GBR1 18 E00058 GB 00246Q1 2021GBP"/>
    <x v="5"/>
    <n v="36014"/>
    <s v="Bowreach Ltd"/>
    <s v="1 18 E00058 GB 00246"/>
    <s v="Q1 2021"/>
    <s v="GBP"/>
    <n v="10210.07"/>
    <n v="10210.074199999999"/>
    <n v="-4.1999999994004602E-3"/>
    <n v="10210.07"/>
    <n v="0"/>
    <x v="0"/>
    <m/>
    <m/>
    <m/>
    <m/>
    <s v="none"/>
    <m/>
    <m/>
    <m/>
    <x v="0"/>
    <m/>
    <x v="0"/>
  </r>
  <r>
    <s v="GBR1 18 E00058 GB 00246Q4 2021GBP"/>
    <x v="5"/>
    <n v="36014"/>
    <s v="Bowreach Ltd"/>
    <s v="1 18 E00058 GB 00246"/>
    <s v="Q4 2021"/>
    <s v="GBP"/>
    <n v="590.89"/>
    <n v="590.89480000000003"/>
    <n v="-4.8000000000456497E-3"/>
    <n v="590.89"/>
    <n v="0"/>
    <x v="0"/>
    <m/>
    <m/>
    <m/>
    <m/>
    <s v="none"/>
    <m/>
    <m/>
    <m/>
    <x v="0"/>
    <m/>
    <x v="0"/>
  </r>
  <r>
    <s v="GBR6 20 A00004 GB 00594-2Q1 2021GBP"/>
    <x v="5"/>
    <n v="115610"/>
    <s v="ASAHI UK LTD"/>
    <s v="6 20 A00004 GB 00594-2"/>
    <s v="Q1 2021"/>
    <s v="GBP"/>
    <n v="864.5"/>
    <n v="864.5"/>
    <n v="0"/>
    <n v="864.5"/>
    <n v="0"/>
    <x v="0"/>
    <m/>
    <m/>
    <m/>
    <m/>
    <s v="none"/>
    <m/>
    <m/>
    <m/>
    <x v="0"/>
    <m/>
    <x v="0"/>
  </r>
  <r>
    <s v="GBR6 20 A00004 GB 00594-2Q2 2021GBP"/>
    <x v="5"/>
    <n v="115610"/>
    <s v="ASAHI UK LTD"/>
    <s v="6 20 A00004 GB 00594-2"/>
    <s v="Q2 2021"/>
    <s v="GBP"/>
    <n v="742.11"/>
    <n v="742.11"/>
    <n v="0"/>
    <n v="742.11"/>
    <n v="0"/>
    <x v="0"/>
    <m/>
    <m/>
    <m/>
    <m/>
    <s v="none"/>
    <m/>
    <m/>
    <m/>
    <x v="0"/>
    <m/>
    <x v="0"/>
  </r>
  <r>
    <s v="GBR6 20 A00004 GB 00594-2Q3 2021GBP"/>
    <x v="5"/>
    <n v="115610"/>
    <s v="ASAHI UK LTD"/>
    <s v="6 20 A00004 GB 00594-2"/>
    <s v="Q3 2021"/>
    <s v="GBP"/>
    <n v="3759.76"/>
    <n v="3759.76"/>
    <n v="0"/>
    <n v="3759.76"/>
    <n v="0"/>
    <x v="0"/>
    <m/>
    <m/>
    <m/>
    <m/>
    <s v="none"/>
    <m/>
    <m/>
    <m/>
    <x v="0"/>
    <m/>
    <x v="0"/>
  </r>
  <r>
    <s v="GBR6 20 A00004 GB 00594-2Q4 2021GBP"/>
    <x v="5"/>
    <n v="115610"/>
    <s v="ASAHI UK LTD"/>
    <s v="6 20 A00004 GB 00594-2"/>
    <s v="Q4 2021"/>
    <s v="GBP"/>
    <n v="4724.76"/>
    <n v="4724.76"/>
    <n v="0"/>
    <n v="4724.76"/>
    <n v="0"/>
    <x v="0"/>
    <m/>
    <m/>
    <m/>
    <m/>
    <s v="none"/>
    <m/>
    <m/>
    <m/>
    <x v="0"/>
    <m/>
    <x v="0"/>
  </r>
  <r>
    <s v="GBR1 18 A00014 GB 00405-Q3 2021GBP"/>
    <x v="5"/>
    <n v="329175"/>
    <s v="ILLYCAFFÈ UK LIMITED"/>
    <s v="1 18 A00014 GB 00405-"/>
    <s v="Q3 2021"/>
    <s v="GBP"/>
    <n v="94.77"/>
    <n v="94.773200000000003"/>
    <n v="-3.20000000000675E-3"/>
    <n v="94.77"/>
    <n v="0"/>
    <x v="0"/>
    <m/>
    <m/>
    <m/>
    <m/>
    <s v="none"/>
    <m/>
    <m/>
    <m/>
    <x v="0"/>
    <m/>
    <x v="0"/>
  </r>
  <r>
    <s v="GBR1 18 A00014 GB 00405-Q4 2021GBP"/>
    <x v="5"/>
    <n v="329175"/>
    <s v="ILLYCAFFÈ UK LIMITED"/>
    <s v="1 18 A00014 GB 00405-"/>
    <s v="Q4 2021"/>
    <s v="GBP"/>
    <n v="111.29"/>
    <n v="111.2864"/>
    <n v="3.6000000000058199E-3"/>
    <n v="111.29"/>
    <n v="0"/>
    <x v="0"/>
    <m/>
    <m/>
    <m/>
    <m/>
    <s v="none"/>
    <m/>
    <m/>
    <m/>
    <x v="0"/>
    <m/>
    <x v="0"/>
  </r>
  <r>
    <s v="GBR1 18 A00014 GB 00390Q1 2021GBP"/>
    <x v="5"/>
    <n v="36875"/>
    <s v="Olleco"/>
    <s v="1 18 A00014 GB 00390"/>
    <s v="Q1 2021"/>
    <s v="GBP"/>
    <n v="1237.94"/>
    <n v="1237.9389000000001"/>
    <n v="1.09999999995125E-3"/>
    <n v="1237.9389000000001"/>
    <n v="1.09999999995125E-3"/>
    <x v="0"/>
    <m/>
    <m/>
    <m/>
    <m/>
    <s v="none"/>
    <m/>
    <m/>
    <m/>
    <x v="0"/>
    <m/>
    <x v="0"/>
  </r>
  <r>
    <s v="GBR1 18 A00014 GB 00390Q2 2021GBP"/>
    <x v="5"/>
    <n v="36875"/>
    <s v="Olleco"/>
    <s v="1 18 A00014 GB 00390"/>
    <s v="Q2 2021"/>
    <s v="GBP"/>
    <n v="3292.41"/>
    <n v="3292.4126999999999"/>
    <n v="-2.7000000000043599E-3"/>
    <n v="3292.4126999999999"/>
    <n v="-2.7000000000043599E-3"/>
    <x v="0"/>
    <m/>
    <m/>
    <m/>
    <m/>
    <s v="none"/>
    <m/>
    <m/>
    <m/>
    <x v="0"/>
    <m/>
    <x v="0"/>
  </r>
  <r>
    <s v="GBR1 18 A00014 GB 00390Q3 2021GBP"/>
    <x v="5"/>
    <n v="36875"/>
    <s v="Olleco"/>
    <s v="1 18 A00014 GB 00390"/>
    <s v="Q3 2021"/>
    <s v="GBP"/>
    <n v="1713.58"/>
    <m/>
    <n v="1713.58"/>
    <n v="1713.5753999999999"/>
    <n v="4.5999999999821696E-3"/>
    <x v="3"/>
    <s v="[74569]"/>
    <s v="[34908]"/>
    <s v="no rebate, with contract attached"/>
    <s v="2022-01-23 20:15:45 +0100"/>
    <s v="none"/>
    <m/>
    <m/>
    <m/>
    <x v="0"/>
    <m/>
    <x v="0"/>
  </r>
  <r>
    <s v="GBR1 18 A00014 GB 00390Q4 2021GBP"/>
    <x v="5"/>
    <n v="36875"/>
    <s v="Olleco"/>
    <s v="1 18 A00014 GB 00390"/>
    <s v="Q4 2021"/>
    <s v="GBP"/>
    <n v="6474.33"/>
    <n v="6474.3266999999996"/>
    <n v="3.3000000003085002E-3"/>
    <n v="6474.3266999999996"/>
    <n v="3.3000000003085002E-3"/>
    <x v="0"/>
    <m/>
    <m/>
    <m/>
    <m/>
    <s v="none"/>
    <m/>
    <m/>
    <m/>
    <x v="0"/>
    <m/>
    <x v="0"/>
  </r>
  <r>
    <s v="GBR118 E00055 GB 00278-1Q1 2021GBP"/>
    <x v="5"/>
    <n v="271824"/>
    <s v="WAVE LTD"/>
    <s v="118 E00055 GB 00278-1"/>
    <s v="Q1 2021"/>
    <s v="GBP"/>
    <n v="1934.27"/>
    <n v="1934.2709"/>
    <n v="-9.0000000000145497E-4"/>
    <n v="1934.27"/>
    <n v="0"/>
    <x v="0"/>
    <m/>
    <m/>
    <m/>
    <m/>
    <s v="none"/>
    <m/>
    <m/>
    <m/>
    <x v="0"/>
    <m/>
    <x v="0"/>
  </r>
  <r>
    <s v="GBR118 E00055 GB 00278-1Q2 2021GBP"/>
    <x v="5"/>
    <n v="271824"/>
    <s v="WAVE LTD"/>
    <s v="118 E00055 GB 00278-1"/>
    <s v="Q2 2021"/>
    <s v="GBP"/>
    <n v="2347.52"/>
    <n v="2347.5178999999998"/>
    <n v="2.1000000001549701E-3"/>
    <n v="2347.52"/>
    <n v="0"/>
    <x v="0"/>
    <m/>
    <m/>
    <m/>
    <m/>
    <s v="none"/>
    <m/>
    <m/>
    <m/>
    <x v="0"/>
    <m/>
    <x v="0"/>
  </r>
  <r>
    <s v="GBR118 E00055 GB 00278-1Q3 2021GBP"/>
    <x v="5"/>
    <n v="271824"/>
    <s v="WAVE LTD"/>
    <s v="118 E00055 GB 00278-1"/>
    <s v="Q3 2021"/>
    <s v="GBP"/>
    <n v="1987.22"/>
    <n v="1987.2229"/>
    <n v="-2.8999999999541602E-3"/>
    <n v="1987.22"/>
    <n v="0"/>
    <x v="0"/>
    <m/>
    <m/>
    <m/>
    <m/>
    <s v="none"/>
    <m/>
    <m/>
    <m/>
    <x v="0"/>
    <m/>
    <x v="0"/>
  </r>
  <r>
    <s v="GBR1 18 A00013 GB 00413Q3 2021GBP"/>
    <x v="5"/>
    <n v="34958"/>
    <s v="Montmartre Patisserie"/>
    <s v="1 18 A00013 GB 00413"/>
    <s v="Q3 2021"/>
    <s v="GBP"/>
    <n v="181.39"/>
    <n v="181.38659999999999"/>
    <n v="3.3999999999991802E-3"/>
    <n v="181.39"/>
    <n v="0"/>
    <x v="0"/>
    <m/>
    <m/>
    <m/>
    <m/>
    <s v="none"/>
    <m/>
    <m/>
    <m/>
    <x v="0"/>
    <m/>
    <x v="0"/>
  </r>
  <r>
    <s v="GBR1 18 A00013 GB 00413Q4 2021GBP"/>
    <x v="5"/>
    <n v="34958"/>
    <s v="Montmartre Patisserie"/>
    <s v="1 18 A00013 GB 00413"/>
    <s v="Q4 2021"/>
    <s v="GBP"/>
    <n v="287.88"/>
    <n v="287.88470000000001"/>
    <n v="-4.7000000000139101E-3"/>
    <n v="287.88"/>
    <n v="0"/>
    <x v="0"/>
    <m/>
    <m/>
    <m/>
    <m/>
    <s v="none"/>
    <m/>
    <m/>
    <m/>
    <x v="0"/>
    <m/>
    <x v="0"/>
  </r>
  <r>
    <s v="GBR1 18 AR0001 GB 00241Q1 2021GBP"/>
    <x v="5"/>
    <n v="36198"/>
    <s v="Classic Fine Foods"/>
    <s v="1 18 AR0001 GB 00241"/>
    <s v="Q1 2021"/>
    <s v="GBP"/>
    <n v="22.18"/>
    <n v="22.1784"/>
    <n v="1.5999999999998201E-3"/>
    <n v="22.18"/>
    <n v="0"/>
    <x v="0"/>
    <m/>
    <m/>
    <m/>
    <m/>
    <s v="none"/>
    <m/>
    <m/>
    <m/>
    <x v="0"/>
    <m/>
    <x v="0"/>
  </r>
  <r>
    <s v="GBR1 18 AR0001 GB 00241Q2 2021GBP"/>
    <x v="5"/>
    <n v="36198"/>
    <s v="Classic Fine Foods"/>
    <s v="1 18 AR0001 GB 00241"/>
    <s v="Q2 2021"/>
    <s v="GBP"/>
    <n v="476.64"/>
    <n v="476.63740000000001"/>
    <n v="2.5999999999726199E-3"/>
    <n v="476.64"/>
    <n v="0"/>
    <x v="0"/>
    <m/>
    <m/>
    <m/>
    <m/>
    <s v="none"/>
    <m/>
    <m/>
    <m/>
    <x v="0"/>
    <m/>
    <x v="0"/>
  </r>
  <r>
    <s v="GBR1 18 AR0001 GB 00241Q3 2021GBP"/>
    <x v="5"/>
    <n v="36198"/>
    <s v="Classic Fine Foods"/>
    <s v="1 18 AR0001 GB 00241"/>
    <s v="Q3 2021"/>
    <s v="GBP"/>
    <n v="860.72"/>
    <n v="860.71960000000001"/>
    <n v="4.0000000001327803E-4"/>
    <n v="860.72"/>
    <n v="0"/>
    <x v="0"/>
    <m/>
    <m/>
    <m/>
    <m/>
    <s v="none"/>
    <m/>
    <m/>
    <m/>
    <x v="0"/>
    <m/>
    <x v="0"/>
  </r>
  <r>
    <s v="GBR1 18 AR0001 GB 00241Q4 2021GBP"/>
    <x v="5"/>
    <n v="36198"/>
    <s v="Classic Fine Foods"/>
    <s v="1 18 AR0001 GB 00241"/>
    <s v="Q4 2021"/>
    <s v="GBP"/>
    <n v="1330.47"/>
    <n v="1330.4703999999999"/>
    <n v="-3.9999999989959103E-4"/>
    <n v="1330.47"/>
    <n v="0"/>
    <x v="0"/>
    <m/>
    <m/>
    <m/>
    <m/>
    <s v="none"/>
    <m/>
    <m/>
    <m/>
    <x v="0"/>
    <m/>
    <x v="0"/>
  </r>
  <r>
    <s v="GBR1 19 E0L081 GB 00474Q4 2021GBP"/>
    <x v="5"/>
    <n v="36435"/>
    <s v="Holmes Catering Equipment"/>
    <s v="1 19 E0L081 GB 00474"/>
    <s v="Q4 2021"/>
    <s v="GBP"/>
    <n v="461.73"/>
    <n v="461.72500000000002"/>
    <n v="4.9999999999954499E-3"/>
    <n v="461.73"/>
    <n v="0"/>
    <x v="0"/>
    <m/>
    <m/>
    <m/>
    <m/>
    <s v="none"/>
    <m/>
    <m/>
    <m/>
    <x v="0"/>
    <m/>
    <x v="0"/>
  </r>
  <r>
    <s v="GBR11 18 A00005 GB 00589Q1 2021GBP"/>
    <x v="5"/>
    <n v="187971"/>
    <s v="PERNOD RICARD UK"/>
    <s v="11 18 A00005 GB 00589"/>
    <s v="Q1 2021"/>
    <s v="GBP"/>
    <n v="24.996500000000001"/>
    <n v="24.996500000000001"/>
    <n v="0"/>
    <n v="24.996500000000001"/>
    <n v="0"/>
    <x v="0"/>
    <m/>
    <m/>
    <m/>
    <m/>
    <s v="none"/>
    <m/>
    <m/>
    <m/>
    <x v="0"/>
    <m/>
    <x v="0"/>
  </r>
  <r>
    <s v="GBR11 18 A00005 GB 00589Q2 2021GBP"/>
    <x v="5"/>
    <n v="187971"/>
    <s v="PERNOD RICARD UK"/>
    <s v="11 18 A00005 GB 00589"/>
    <s v="Q2 2021"/>
    <s v="GBP"/>
    <n v="983.1585"/>
    <n v="983.1585"/>
    <n v="0"/>
    <n v="983.1585"/>
    <n v="0"/>
    <x v="0"/>
    <m/>
    <m/>
    <m/>
    <m/>
    <s v="none"/>
    <m/>
    <m/>
    <m/>
    <x v="0"/>
    <m/>
    <x v="0"/>
  </r>
  <r>
    <s v="GBR11 18 A00005 GB 00589Q3 2021GBP"/>
    <x v="5"/>
    <n v="187971"/>
    <s v="PERNOD RICARD UK"/>
    <s v="11 18 A00005 GB 00589"/>
    <s v="Q3 2021"/>
    <s v="GBP"/>
    <n v="2043.65"/>
    <n v="2043.65"/>
    <n v="0"/>
    <n v="2043.65"/>
    <n v="0"/>
    <x v="0"/>
    <m/>
    <m/>
    <m/>
    <m/>
    <s v="none"/>
    <m/>
    <m/>
    <m/>
    <x v="0"/>
    <m/>
    <x v="0"/>
  </r>
  <r>
    <s v="GBR11 18 A00005 GB 00589Q4 2021GBP"/>
    <x v="5"/>
    <n v="187971"/>
    <s v="PERNOD RICARD UK"/>
    <s v="11 18 A00005 GB 00589"/>
    <s v="Q4 2021"/>
    <s v="GBP"/>
    <n v="2249.4870000000001"/>
    <n v="2249.4870000000001"/>
    <n v="0"/>
    <n v="2249.4870000000001"/>
    <n v="0"/>
    <x v="0"/>
    <m/>
    <m/>
    <m/>
    <m/>
    <s v="none"/>
    <m/>
    <m/>
    <m/>
    <x v="0"/>
    <m/>
    <x v="0"/>
  </r>
  <r>
    <s v="GBRGB4-21-7-038Q4 2021GBP"/>
    <x v="5"/>
    <n v="233301"/>
    <s v="EVERLAST WATERPROOFING Limited"/>
    <s v="GB4-21-7-038"/>
    <s v="Q4 2021"/>
    <s v="GBP"/>
    <n v="1237.82"/>
    <n v="1237.8244999999999"/>
    <n v="-4.5000000000072699E-3"/>
    <n v="1237.82"/>
    <n v="0"/>
    <x v="0"/>
    <m/>
    <m/>
    <m/>
    <m/>
    <s v="none"/>
    <m/>
    <m/>
    <m/>
    <x v="0"/>
    <m/>
    <x v="0"/>
  </r>
  <r>
    <s v="GBRGB4-21-1-032Q4 2021GBP"/>
    <x v="5"/>
    <n v="361320"/>
    <s v="Disaronno International UK Limited"/>
    <s v="GB4-21-1-032"/>
    <s v="Q4 2021"/>
    <s v="GBP"/>
    <n v="387.55919999999998"/>
    <n v="387.55919999999998"/>
    <n v="0"/>
    <n v="387.55919999999998"/>
    <n v="0"/>
    <x v="0"/>
    <m/>
    <m/>
    <m/>
    <m/>
    <s v="none"/>
    <m/>
    <m/>
    <m/>
    <x v="0"/>
    <m/>
    <x v="0"/>
  </r>
  <r>
    <s v="GBRGB2-21-1-034Q4 2021GBP"/>
    <x v="5"/>
    <n v="361388"/>
    <s v="Cambridge Distillery Ltd"/>
    <s v="GB2-21-1-034"/>
    <s v="Q4 2021"/>
    <s v="GBP"/>
    <n v="9.8944999999999901"/>
    <n v="9.8945000000000007"/>
    <n v="-7.1054273576010003E-15"/>
    <n v="9.8944999999999901"/>
    <n v="0"/>
    <x v="0"/>
    <m/>
    <m/>
    <m/>
    <m/>
    <s v="none"/>
    <m/>
    <m/>
    <m/>
    <x v="0"/>
    <m/>
    <x v="0"/>
  </r>
  <r>
    <s v="GBRGB4-21-7-029Q4 2021GBP"/>
    <x v="5"/>
    <n v="33386"/>
    <s v="Distinction Property Services Ltd"/>
    <s v="GB4-21-7-029"/>
    <s v="Q4 2021"/>
    <s v="GBP"/>
    <n v="45.42"/>
    <n v="45.42"/>
    <n v="0"/>
    <n v="45.42"/>
    <n v="0"/>
    <x v="0"/>
    <m/>
    <m/>
    <m/>
    <m/>
    <s v="none"/>
    <m/>
    <m/>
    <m/>
    <x v="0"/>
    <m/>
    <x v="0"/>
  </r>
  <r>
    <s v="GBR3 20 E00051 GB 00598Y 2021GBP"/>
    <x v="5"/>
    <n v="349692"/>
    <s v="Colt International Limited"/>
    <s v="3 20 E00051 GB 00598"/>
    <s v="Y 2021"/>
    <s v="GBP"/>
    <n v="108.31"/>
    <n v="108.31"/>
    <n v="0"/>
    <n v="108.31"/>
    <n v="0"/>
    <x v="0"/>
    <m/>
    <m/>
    <m/>
    <m/>
    <s v="none"/>
    <m/>
    <m/>
    <m/>
    <x v="0"/>
    <m/>
    <x v="0"/>
  </r>
  <r>
    <s v="GBRUK030055AY 2021GBP"/>
    <x v="5"/>
    <n v="305561"/>
    <s v="KELLOGG MARKETING AND SALES (UK) LIMITED"/>
    <s v="UK030055A"/>
    <s v="Y 2021"/>
    <s v="GBP"/>
    <n v="2762.42"/>
    <n v="2762.4247999999998"/>
    <n v="-4.79999999970459E-3"/>
    <n v="2762.42"/>
    <n v="0"/>
    <x v="0"/>
    <m/>
    <m/>
    <m/>
    <m/>
    <s v="none"/>
    <m/>
    <m/>
    <m/>
    <x v="0"/>
    <m/>
    <x v="0"/>
  </r>
  <r>
    <s v="GBR9 17 A00005 GB 00543Y 2021GBP"/>
    <x v="5"/>
    <n v="272993"/>
    <s v="HALEWOOD INTERNATIONAL LTD"/>
    <s v="9 17 A00005 GB 00543"/>
    <s v="Y 2021"/>
    <s v="GBP"/>
    <n v="937.05"/>
    <n v="937.05"/>
    <n v="0"/>
    <n v="937.05"/>
    <n v="0"/>
    <x v="0"/>
    <m/>
    <m/>
    <m/>
    <m/>
    <s v="none"/>
    <m/>
    <m/>
    <m/>
    <x v="0"/>
    <m/>
    <x v="0"/>
  </r>
  <r>
    <s v="ITAIT4GP182088Q2 2021EUR"/>
    <x v="6"/>
    <n v="1499"/>
    <s v="STANDARD TEXTILE SAS"/>
    <s v="IT4GP182088"/>
    <s v="Q2 2021"/>
    <s v="EUR"/>
    <n v="1867.6"/>
    <n v="1867.595"/>
    <n v="4.9999999998817596E-3"/>
    <n v="1867.6"/>
    <n v="0"/>
    <x v="0"/>
    <m/>
    <m/>
    <m/>
    <m/>
    <s v="none"/>
    <m/>
    <m/>
    <m/>
    <x v="0"/>
    <m/>
    <x v="0"/>
  </r>
  <r>
    <s v="ITAIT4GP182088Q3 2021EUR"/>
    <x v="6"/>
    <n v="1499"/>
    <s v="STANDARD TEXTILE SAS"/>
    <s v="IT4GP182088"/>
    <s v="Q3 2021"/>
    <s v="EUR"/>
    <n v="1332.32"/>
    <n v="1332.32"/>
    <n v="0"/>
    <n v="1332.32"/>
    <n v="0"/>
    <x v="0"/>
    <m/>
    <m/>
    <m/>
    <m/>
    <s v="none"/>
    <m/>
    <m/>
    <m/>
    <x v="0"/>
    <m/>
    <x v="0"/>
  </r>
  <r>
    <s v="ITAIT4GP182088Q4 2021EUR"/>
    <x v="6"/>
    <n v="1499"/>
    <s v="STANDARD TEXTILE SAS"/>
    <s v="IT4GP182088"/>
    <s v="Q4 2021"/>
    <s v="EUR"/>
    <n v="1718.93"/>
    <n v="1718.9292"/>
    <n v="8.0000000002655703E-4"/>
    <n v="1718.93"/>
    <n v="0"/>
    <x v="0"/>
    <m/>
    <m/>
    <m/>
    <m/>
    <s v="none"/>
    <m/>
    <m/>
    <m/>
    <x v="0"/>
    <m/>
    <x v="0"/>
  </r>
  <r>
    <s v="ITAIT2GP183002Q2 2021EUR"/>
    <x v="6"/>
    <n v="3606"/>
    <s v="TISSAGE MOULINE THILLOT SA"/>
    <s v="IT2GP183002"/>
    <s v="Q2 2021"/>
    <s v="EUR"/>
    <n v="1258.53"/>
    <n v="1258.5342000000001"/>
    <n v="-4.2000000000825804E-3"/>
    <n v="1258.53"/>
    <n v="0"/>
    <x v="0"/>
    <m/>
    <m/>
    <m/>
    <m/>
    <s v="none"/>
    <m/>
    <m/>
    <m/>
    <x v="0"/>
    <m/>
    <x v="0"/>
  </r>
  <r>
    <s v="ITAIT2GP183002Q3 2021EUR"/>
    <x v="6"/>
    <n v="3606"/>
    <s v="TISSAGE MOULINE THILLOT SA"/>
    <s v="IT2GP183002"/>
    <s v="Q3 2021"/>
    <s v="EUR"/>
    <n v="359.04"/>
    <n v="359.03859999999997"/>
    <n v="1.40000000004647E-3"/>
    <n v="359.04"/>
    <n v="0"/>
    <x v="0"/>
    <m/>
    <m/>
    <m/>
    <m/>
    <s v="none"/>
    <m/>
    <m/>
    <m/>
    <x v="0"/>
    <m/>
    <x v="0"/>
  </r>
  <r>
    <s v="ITAIT2GP183002Q4 2021EUR"/>
    <x v="6"/>
    <n v="3606"/>
    <s v="TISSAGE MOULINE THILLOT SA"/>
    <s v="IT2GP183002"/>
    <s v="Q4 2021"/>
    <s v="EUR"/>
    <n v="187.28"/>
    <n v="187.2801"/>
    <n v="-1.0000000000331901E-4"/>
    <n v="187.28"/>
    <n v="0"/>
    <x v="0"/>
    <m/>
    <m/>
    <m/>
    <m/>
    <s v="none"/>
    <m/>
    <m/>
    <m/>
    <x v="0"/>
    <m/>
    <x v="0"/>
  </r>
  <r>
    <s v="ITAIT2GP202076Q1 2021EUR"/>
    <x v="6"/>
    <n v="25665"/>
    <s v="F.C.S. SERVIZI DI FENU GRAZIELLA"/>
    <s v="IT2GP202076"/>
    <s v="Q1 2021"/>
    <s v="EUR"/>
    <n v="75"/>
    <n v="75"/>
    <n v="0"/>
    <n v="75"/>
    <n v="0"/>
    <x v="0"/>
    <m/>
    <m/>
    <m/>
    <m/>
    <s v="none"/>
    <m/>
    <m/>
    <m/>
    <x v="0"/>
    <m/>
    <x v="0"/>
  </r>
  <r>
    <s v="ITAIT2GP202076Q2 2021EUR"/>
    <x v="6"/>
    <n v="25665"/>
    <s v="F.C.S. SERVIZI DI FENU GRAZIELLA"/>
    <s v="IT2GP202076"/>
    <s v="Q2 2021"/>
    <s v="EUR"/>
    <n v="881.9"/>
    <n v="881.9"/>
    <n v="0"/>
    <n v="881.9"/>
    <n v="0"/>
    <x v="0"/>
    <m/>
    <m/>
    <m/>
    <m/>
    <s v="none"/>
    <m/>
    <m/>
    <m/>
    <x v="0"/>
    <m/>
    <x v="0"/>
  </r>
  <r>
    <s v="ITAIT2GP202076Q3 2021EUR"/>
    <x v="6"/>
    <n v="25665"/>
    <s v="F.C.S. SERVIZI DI FENU GRAZIELLA"/>
    <s v="IT2GP202076"/>
    <s v="Q3 2021"/>
    <s v="EUR"/>
    <n v="1204.2"/>
    <n v="1204.2"/>
    <n v="0"/>
    <n v="1204.2"/>
    <n v="0"/>
    <x v="0"/>
    <m/>
    <m/>
    <m/>
    <m/>
    <s v="none"/>
    <m/>
    <m/>
    <m/>
    <x v="0"/>
    <m/>
    <x v="0"/>
  </r>
  <r>
    <s v="ITAIT2GP202076Q4 2021EUR"/>
    <x v="6"/>
    <n v="25665"/>
    <s v="F.C.S. SERVIZI DI FENU GRAZIELLA"/>
    <s v="IT2GP202076"/>
    <s v="Q4 2021"/>
    <s v="EUR"/>
    <n v="75"/>
    <n v="75"/>
    <n v="0"/>
    <n v="75"/>
    <n v="0"/>
    <x v="0"/>
    <m/>
    <m/>
    <m/>
    <m/>
    <s v="none"/>
    <m/>
    <m/>
    <m/>
    <x v="0"/>
    <m/>
    <x v="0"/>
  </r>
  <r>
    <s v="ITAIT2GP20382Q1 2021EUR"/>
    <x v="6"/>
    <n v="25910"/>
    <s v="GALAXY SERVICE SRL"/>
    <s v="IT2GP20382"/>
    <s v="Q1 2021"/>
    <s v="EUR"/>
    <n v="956.15"/>
    <n v="956.14930000000004"/>
    <n v="6.9999999993797203E-4"/>
    <n v="956.15"/>
    <n v="0"/>
    <x v="0"/>
    <m/>
    <m/>
    <m/>
    <m/>
    <s v="none"/>
    <m/>
    <m/>
    <m/>
    <x v="0"/>
    <m/>
    <x v="0"/>
  </r>
  <r>
    <s v="ITAIT2GP20382Q2 2021EUR"/>
    <x v="6"/>
    <n v="25910"/>
    <s v="GALAXY SERVICE SRL"/>
    <s v="IT2GP20382"/>
    <s v="Q2 2021"/>
    <s v="EUR"/>
    <n v="1051.17"/>
    <n v="1051.1714999999999"/>
    <n v="-1.49999999985084E-3"/>
    <n v="1051.17"/>
    <n v="0"/>
    <x v="0"/>
    <m/>
    <m/>
    <m/>
    <m/>
    <s v="none"/>
    <m/>
    <m/>
    <m/>
    <x v="0"/>
    <m/>
    <x v="0"/>
  </r>
  <r>
    <s v="ITAIT2GP20382Q3 2021EUR"/>
    <x v="6"/>
    <n v="25910"/>
    <s v="GALAXY SERVICE SRL"/>
    <s v="IT2GP20382"/>
    <s v="Q3 2021"/>
    <s v="EUR"/>
    <n v="1922.61"/>
    <n v="1922.6078"/>
    <n v="2.1999999999025E-3"/>
    <n v="1922.61"/>
    <n v="0"/>
    <x v="0"/>
    <m/>
    <m/>
    <m/>
    <m/>
    <s v="none"/>
    <m/>
    <m/>
    <m/>
    <x v="0"/>
    <m/>
    <x v="0"/>
  </r>
  <r>
    <s v="ITAIT2GP20382Q4 2021EUR"/>
    <x v="6"/>
    <n v="25910"/>
    <s v="GALAXY SERVICE SRL"/>
    <s v="IT2GP20382"/>
    <s v="Q4 2021"/>
    <s v="EUR"/>
    <n v="1215.93"/>
    <n v="1215.9304999999999"/>
    <n v="-4.9999999987448897E-4"/>
    <n v="1215.93"/>
    <n v="0"/>
    <x v="0"/>
    <m/>
    <m/>
    <m/>
    <m/>
    <s v="none"/>
    <m/>
    <m/>
    <m/>
    <x v="0"/>
    <m/>
    <x v="0"/>
  </r>
  <r>
    <s v="ITAIT2-21-2-042Q1 2021EUR"/>
    <x v="6"/>
    <n v="26149"/>
    <s v="FABBRICA PINZE SCHIO SRL"/>
    <s v="IT2-21-2-042"/>
    <s v="Q1 2021"/>
    <s v="EUR"/>
    <n v="86.55"/>
    <n v="86.546700000000001"/>
    <n v="3.2999999999958601E-3"/>
    <n v="86.55"/>
    <n v="0"/>
    <x v="0"/>
    <m/>
    <m/>
    <m/>
    <m/>
    <s v="none"/>
    <m/>
    <m/>
    <m/>
    <x v="0"/>
    <m/>
    <x v="0"/>
  </r>
  <r>
    <s v="ITAIT2-21-2-042Q3 2021EUR"/>
    <x v="6"/>
    <n v="26149"/>
    <s v="FABBRICA PINZE SCHIO SRL"/>
    <s v="IT2-21-2-042"/>
    <s v="Q3 2021"/>
    <s v="EUR"/>
    <n v="195.05"/>
    <n v="195.0461"/>
    <n v="3.9000000000157702E-3"/>
    <n v="195.05"/>
    <n v="0"/>
    <x v="0"/>
    <m/>
    <m/>
    <m/>
    <m/>
    <s v="none"/>
    <m/>
    <m/>
    <m/>
    <x v="0"/>
    <m/>
    <x v="0"/>
  </r>
  <r>
    <s v="ITAIT2-21-2-042Q4 2021EUR"/>
    <x v="6"/>
    <n v="26149"/>
    <s v="FABBRICA PINZE SCHIO SRL"/>
    <s v="IT2-21-2-042"/>
    <s v="Q4 2021"/>
    <s v="EUR"/>
    <n v="157.31"/>
    <n v="157.3092"/>
    <n v="7.9999999999813499E-4"/>
    <n v="157.31"/>
    <n v="0"/>
    <x v="0"/>
    <m/>
    <m/>
    <m/>
    <m/>
    <s v="none"/>
    <m/>
    <m/>
    <m/>
    <x v="0"/>
    <m/>
    <x v="0"/>
  </r>
  <r>
    <s v="ITAIT2GP10328Q1 2021EUR"/>
    <x v="6"/>
    <n v="27482"/>
    <s v="AZIENDA VINICOLA FALESCO SRL"/>
    <s v=" IT2GP10328"/>
    <s v="Q1 2021"/>
    <s v="EUR"/>
    <n v="19.41"/>
    <n v="19.406700000000001"/>
    <n v="3.2999999999994102E-3"/>
    <n v="19.41"/>
    <n v="0"/>
    <x v="0"/>
    <m/>
    <m/>
    <m/>
    <m/>
    <s v="none"/>
    <m/>
    <m/>
    <m/>
    <x v="0"/>
    <m/>
    <x v="0"/>
  </r>
  <r>
    <s v="ITAIT2GP10328Q2 2021EUR"/>
    <x v="6"/>
    <n v="27482"/>
    <s v="AZIENDA VINICOLA FALESCO SRL"/>
    <s v=" IT2GP10328"/>
    <s v="Q2 2021"/>
    <s v="EUR"/>
    <n v="36.869999999999997"/>
    <n v="36.871200000000002"/>
    <n v="-1.2000000000043001E-3"/>
    <n v="36.869999999999997"/>
    <n v="0"/>
    <x v="0"/>
    <m/>
    <m/>
    <m/>
    <m/>
    <s v="none"/>
    <m/>
    <m/>
    <m/>
    <x v="0"/>
    <m/>
    <x v="0"/>
  </r>
  <r>
    <s v="ITAIT2GP10328Q3 2021EUR"/>
    <x v="6"/>
    <n v="27482"/>
    <s v="AZIENDA VINICOLA FALESCO SRL"/>
    <s v=" IT2GP10328"/>
    <s v="Q3 2021"/>
    <s v="EUR"/>
    <n v="29.22"/>
    <n v="29.222300000000001"/>
    <n v="-2.3000000000017399E-3"/>
    <n v="29.22"/>
    <n v="0"/>
    <x v="0"/>
    <m/>
    <m/>
    <m/>
    <m/>
    <s v="none"/>
    <m/>
    <m/>
    <m/>
    <x v="0"/>
    <m/>
    <x v="0"/>
  </r>
  <r>
    <s v="ITAIT2GP10328Q4 2021EUR"/>
    <x v="6"/>
    <n v="27482"/>
    <s v="AZIENDA VINICOLA FALESCO SRL"/>
    <s v=" IT2GP10328"/>
    <s v="Q4 2021"/>
    <s v="EUR"/>
    <n v="23.41"/>
    <n v="23.4099"/>
    <n v="9.9999999999766901E-5"/>
    <n v="23.41"/>
    <n v="0"/>
    <x v="0"/>
    <m/>
    <m/>
    <m/>
    <m/>
    <s v="none"/>
    <m/>
    <m/>
    <m/>
    <x v="0"/>
    <m/>
    <x v="0"/>
  </r>
  <r>
    <s v="ITAIT2-21-2-048Q1 2021EUR"/>
    <x v="6"/>
    <n v="27841"/>
    <s v="MILLENNIUM GIARDINI SS"/>
    <s v="IT2-21-2-048"/>
    <s v="Q1 2021"/>
    <s v="EUR"/>
    <n v="22.5"/>
    <n v="22.5"/>
    <n v="0"/>
    <n v="22.5"/>
    <n v="0"/>
    <x v="0"/>
    <m/>
    <m/>
    <m/>
    <m/>
    <s v="none"/>
    <m/>
    <m/>
    <m/>
    <x v="0"/>
    <m/>
    <x v="0"/>
  </r>
  <r>
    <s v="ITAIT2-21-2-048Q2 2021EUR"/>
    <x v="6"/>
    <n v="27841"/>
    <s v="MILLENNIUM GIARDINI SS"/>
    <s v="IT2-21-2-048"/>
    <s v="Q2 2021"/>
    <s v="EUR"/>
    <n v="198.68"/>
    <n v="198.67500000000001"/>
    <n v="4.9999999999954499E-3"/>
    <n v="198.68"/>
    <n v="0"/>
    <x v="0"/>
    <m/>
    <m/>
    <m/>
    <m/>
    <s v="none"/>
    <m/>
    <m/>
    <m/>
    <x v="0"/>
    <m/>
    <x v="0"/>
  </r>
  <r>
    <s v="ITAIT2-21-2-048Q3 2021EUR"/>
    <x v="6"/>
    <n v="27841"/>
    <s v="MILLENNIUM GIARDINI SS"/>
    <s v="IT2-21-2-048"/>
    <s v="Q3 2021"/>
    <s v="EUR"/>
    <n v="328.05"/>
    <n v="328.05"/>
    <n v="0"/>
    <n v="328.05"/>
    <n v="0"/>
    <x v="0"/>
    <m/>
    <m/>
    <m/>
    <m/>
    <s v="none"/>
    <m/>
    <m/>
    <m/>
    <x v="0"/>
    <m/>
    <x v="0"/>
  </r>
  <r>
    <s v="ITAIT2-21-2-048Q4 2021EUR"/>
    <x v="6"/>
    <n v="27841"/>
    <s v="MILLENNIUM GIARDINI SS"/>
    <s v="IT2-21-2-048"/>
    <s v="Q4 2021"/>
    <s v="EUR"/>
    <n v="613.33000000000004"/>
    <n v="613.32500000000005"/>
    <n v="4.9999999999954499E-3"/>
    <n v="613.33000000000004"/>
    <n v="0"/>
    <x v="0"/>
    <m/>
    <m/>
    <m/>
    <m/>
    <s v="none"/>
    <m/>
    <m/>
    <m/>
    <x v="0"/>
    <m/>
    <x v="0"/>
  </r>
  <r>
    <s v="ITAIT2GP10363Q1 2021EUR"/>
    <x v="6"/>
    <n v="27991"/>
    <s v="NESTLE' ITALIANA SPA"/>
    <s v="IT2GP10363"/>
    <s v="Q1 2021"/>
    <s v="EUR"/>
    <n v="156.26"/>
    <n v="156.261"/>
    <n v="-1.0000000000047701E-3"/>
    <n v="156.26"/>
    <n v="0"/>
    <x v="0"/>
    <m/>
    <m/>
    <m/>
    <m/>
    <s v="none"/>
    <m/>
    <m/>
    <m/>
    <x v="0"/>
    <m/>
    <x v="0"/>
  </r>
  <r>
    <s v="ITAIT2GP10363Q2 2021EUR"/>
    <x v="6"/>
    <n v="27991"/>
    <s v="NESTLE' ITALIANA SPA"/>
    <s v="IT2GP10363"/>
    <s v="Q2 2021"/>
    <s v="EUR"/>
    <n v="431.31"/>
    <n v="431.31180000000001"/>
    <n v="-1.8000000000029099E-3"/>
    <n v="431.31"/>
    <n v="0"/>
    <x v="0"/>
    <m/>
    <m/>
    <m/>
    <m/>
    <s v="none"/>
    <m/>
    <m/>
    <m/>
    <x v="0"/>
    <m/>
    <x v="0"/>
  </r>
  <r>
    <s v="ITAIT2GP10363Q3 2021EUR"/>
    <x v="6"/>
    <n v="27991"/>
    <s v="NESTLE' ITALIANA SPA"/>
    <s v="IT2GP10363"/>
    <s v="Q3 2021"/>
    <s v="EUR"/>
    <n v="1228.03"/>
    <n v="1228.0260000000001"/>
    <n v="3.9999999999054099E-3"/>
    <n v="1228.03"/>
    <n v="0"/>
    <x v="0"/>
    <m/>
    <m/>
    <m/>
    <m/>
    <s v="none"/>
    <m/>
    <m/>
    <m/>
    <x v="0"/>
    <m/>
    <x v="0"/>
  </r>
  <r>
    <s v="ITAIT2GP10363Q4 2021EUR"/>
    <x v="6"/>
    <n v="27991"/>
    <s v="NESTLE' ITALIANA SPA"/>
    <s v="IT2GP10363"/>
    <s v="Q4 2021"/>
    <s v="EUR"/>
    <n v="959.04"/>
    <n v="959.0462"/>
    <n v="-6.2000000000352797E-3"/>
    <n v="959.04"/>
    <n v="0"/>
    <x v="0"/>
    <m/>
    <m/>
    <m/>
    <m/>
    <s v="none"/>
    <m/>
    <m/>
    <m/>
    <x v="0"/>
    <m/>
    <x v="0"/>
  </r>
  <r>
    <s v="ITAIT2GP10353Q1 2021EUR"/>
    <x v="6"/>
    <n v="28030"/>
    <s v="ALCAMORETTI S.R.L."/>
    <s v=" IT2GP10353"/>
    <s v="Q1 2021"/>
    <s v="EUR"/>
    <n v="79.819999999999993"/>
    <n v="79.824799999999996"/>
    <n v="-4.8000000000030197E-3"/>
    <n v="79.819999999999993"/>
    <n v="0"/>
    <x v="0"/>
    <m/>
    <m/>
    <m/>
    <m/>
    <s v="none"/>
    <s v="Métier"/>
    <s v="Emmanuel"/>
    <s v="[EF] Probleme numéro de contrat dans la compile de facturation"/>
    <x v="1"/>
    <s v="Emmanuel"/>
    <x v="0"/>
  </r>
  <r>
    <s v="ITAIT2GP10353Q2 2021EUR"/>
    <x v="6"/>
    <n v="28030"/>
    <s v="ALCAMORETTI S.R.L."/>
    <s v=" IT2GP10353"/>
    <s v="Q2 2021"/>
    <s v="EUR"/>
    <n v="122.54"/>
    <n v="122.53570000000001"/>
    <n v="4.3000000000006297E-3"/>
    <n v="122.54"/>
    <n v="0"/>
    <x v="0"/>
    <m/>
    <m/>
    <m/>
    <m/>
    <s v="none"/>
    <m/>
    <m/>
    <m/>
    <x v="0"/>
    <m/>
    <x v="0"/>
  </r>
  <r>
    <s v="ITAIT2GP10353Q3 2021EUR"/>
    <x v="6"/>
    <n v="28030"/>
    <s v="ALCAMORETTI S.R.L."/>
    <s v=" IT2GP10353"/>
    <s v="Q3 2021"/>
    <s v="EUR"/>
    <n v="219.24"/>
    <n v="219.24180000000001"/>
    <n v="-1.8000000000029099E-3"/>
    <n v="219.24"/>
    <n v="0"/>
    <x v="0"/>
    <m/>
    <m/>
    <m/>
    <m/>
    <s v="none"/>
    <m/>
    <m/>
    <m/>
    <x v="0"/>
    <m/>
    <x v="0"/>
  </r>
  <r>
    <s v="ITAIT2GP10353Q4 2021EUR"/>
    <x v="6"/>
    <n v="28030"/>
    <s v="ALCAMORETTI S.R.L."/>
    <s v=" IT2GP10353"/>
    <s v="Q4 2021"/>
    <s v="EUR"/>
    <n v="254.43"/>
    <n v="254.42519999999999"/>
    <n v="4.8000000000172297E-3"/>
    <n v="254.43"/>
    <n v="0"/>
    <x v="0"/>
    <m/>
    <m/>
    <m/>
    <m/>
    <s v="none"/>
    <m/>
    <m/>
    <m/>
    <x v="0"/>
    <m/>
    <x v="0"/>
  </r>
  <r>
    <s v="ITAIT2GP182042AQ1 2021EUR"/>
    <x v="6"/>
    <n v="28173"/>
    <s v="LYRECO ITALIA SPA"/>
    <s v="IT2GP182042A"/>
    <s v="Q1 2021"/>
    <s v="EUR"/>
    <n v="375.79"/>
    <n v="375.79140000000001"/>
    <n v="-1.39999999998963E-3"/>
    <n v="375.79"/>
    <n v="0"/>
    <x v="0"/>
    <m/>
    <m/>
    <m/>
    <m/>
    <s v="none"/>
    <m/>
    <m/>
    <m/>
    <x v="0"/>
    <m/>
    <x v="0"/>
  </r>
  <r>
    <s v="ITAIT2GP182042AQ2 2021EUR"/>
    <x v="6"/>
    <n v="28173"/>
    <s v="LYRECO ITALIA SPA"/>
    <s v="IT2GP182042A"/>
    <s v="Q2 2021"/>
    <s v="EUR"/>
    <n v="692.85"/>
    <n v="692.84180000000003"/>
    <n v="8.1999999999879895E-3"/>
    <n v="692.85"/>
    <n v="0"/>
    <x v="0"/>
    <m/>
    <m/>
    <m/>
    <m/>
    <s v="none"/>
    <m/>
    <m/>
    <m/>
    <x v="0"/>
    <m/>
    <x v="0"/>
  </r>
  <r>
    <s v="ITAIT2GP182042AQ3 2021EUR"/>
    <x v="6"/>
    <n v="28173"/>
    <s v="LYRECO ITALIA SPA"/>
    <s v="IT2GP182042A"/>
    <s v="Q3 2021"/>
    <s v="EUR"/>
    <n v="747.94"/>
    <n v="747.94650000000001"/>
    <n v="-6.4999999999599796E-3"/>
    <n v="747.94"/>
    <n v="0"/>
    <x v="0"/>
    <m/>
    <m/>
    <m/>
    <m/>
    <s v="none"/>
    <m/>
    <m/>
    <m/>
    <x v="0"/>
    <m/>
    <x v="0"/>
  </r>
  <r>
    <s v="ITAIT2GP182042AQ4 2021EUR"/>
    <x v="6"/>
    <n v="28173"/>
    <s v="LYRECO ITALIA SPA"/>
    <s v="IT2GP182042A"/>
    <s v="Q4 2021"/>
    <s v="EUR"/>
    <n v="823.81"/>
    <n v="823.81129999999996"/>
    <n v="-1.3000000000147299E-3"/>
    <n v="823.81"/>
    <n v="0"/>
    <x v="0"/>
    <m/>
    <m/>
    <m/>
    <m/>
    <s v="none"/>
    <m/>
    <m/>
    <m/>
    <x v="0"/>
    <m/>
    <x v="0"/>
  </r>
  <r>
    <s v="ITAIT2GP20297Q1 2021EUR"/>
    <x v="6"/>
    <n v="28176"/>
    <s v="MANCINELLI SPA"/>
    <s v="IT2GP20297"/>
    <s v="Q1 2021"/>
    <s v="EUR"/>
    <n v="660.96"/>
    <n v="660.95820000000003"/>
    <n v="1.8000000000029099E-3"/>
    <n v="660.96"/>
    <n v="0"/>
    <x v="0"/>
    <m/>
    <m/>
    <m/>
    <m/>
    <s v="none"/>
    <m/>
    <m/>
    <m/>
    <x v="0"/>
    <m/>
    <x v="0"/>
  </r>
  <r>
    <s v="ITAIT2GP20297Q2 2021EUR"/>
    <x v="6"/>
    <n v="28176"/>
    <s v="MANCINELLI SPA"/>
    <s v="IT2GP20297"/>
    <s v="Q2 2021"/>
    <s v="EUR"/>
    <n v="1097.9100000000001"/>
    <n v="1097.9132999999999"/>
    <n v="-3.2999999998537502E-3"/>
    <n v="1097.9100000000001"/>
    <n v="0"/>
    <x v="0"/>
    <m/>
    <m/>
    <m/>
    <m/>
    <s v="none"/>
    <m/>
    <m/>
    <m/>
    <x v="0"/>
    <m/>
    <x v="0"/>
  </r>
  <r>
    <s v="ITAIT2GP20297Q3 2021EUR"/>
    <x v="6"/>
    <n v="28176"/>
    <s v="MANCINELLI SPA"/>
    <s v="IT2GP20297"/>
    <s v="Q3 2021"/>
    <s v="EUR"/>
    <n v="1794.37"/>
    <n v="1794.3680999999999"/>
    <n v="1.8999999999778001E-3"/>
    <n v="1794.37"/>
    <n v="0"/>
    <x v="0"/>
    <m/>
    <m/>
    <m/>
    <m/>
    <s v="none"/>
    <m/>
    <m/>
    <m/>
    <x v="0"/>
    <m/>
    <x v="0"/>
  </r>
  <r>
    <s v="ITAIT2GP20297Q4 2021EUR"/>
    <x v="6"/>
    <n v="28176"/>
    <s v="MANCINELLI SPA"/>
    <s v="IT2GP20297"/>
    <s v="Q4 2021"/>
    <s v="EUR"/>
    <n v="752.33"/>
    <n v="752.33389999999997"/>
    <n v="-3.8999999999305098E-3"/>
    <n v="752.33"/>
    <n v="0"/>
    <x v="0"/>
    <m/>
    <m/>
    <m/>
    <m/>
    <s v="none"/>
    <m/>
    <m/>
    <m/>
    <x v="0"/>
    <m/>
    <x v="0"/>
  </r>
  <r>
    <s v="ITAIT2GP20314Q1 2021EUR"/>
    <x v="6"/>
    <n v="28542"/>
    <s v="SURGITAL SPA"/>
    <s v="IT2GP20314"/>
    <s v="Q1 2021"/>
    <s v="EUR"/>
    <n v="142.41999999999999"/>
    <n v="142.41810000000001"/>
    <n v="1.8999999999778001E-3"/>
    <n v="142.41810000000001"/>
    <n v="1.8999999999778001E-3"/>
    <x v="0"/>
    <m/>
    <m/>
    <m/>
    <m/>
    <s v="none"/>
    <m/>
    <m/>
    <m/>
    <x v="0"/>
    <m/>
    <x v="0"/>
  </r>
  <r>
    <s v="ITAIT2GP20314Q2 2021EUR"/>
    <x v="6"/>
    <n v="28542"/>
    <s v="SURGITAL SPA"/>
    <s v="IT2GP20314"/>
    <s v="Q2 2021"/>
    <s v="EUR"/>
    <n v="156.41"/>
    <n v="156.41"/>
    <n v="0"/>
    <n v="156.41"/>
    <n v="0"/>
    <x v="0"/>
    <m/>
    <m/>
    <m/>
    <m/>
    <s v="none"/>
    <m/>
    <m/>
    <m/>
    <x v="0"/>
    <m/>
    <x v="0"/>
  </r>
  <r>
    <s v="ITAIT2GP20314Q3 2021EUR"/>
    <x v="6"/>
    <n v="28542"/>
    <s v="SURGITAL SPA"/>
    <s v="IT2GP20314"/>
    <s v="Q3 2021"/>
    <s v="EUR"/>
    <n v="108.12"/>
    <n v="108.11839999999999"/>
    <n v="1.60000000001048E-3"/>
    <n v="108.11839999999999"/>
    <n v="1.60000000001048E-3"/>
    <x v="0"/>
    <m/>
    <m/>
    <m/>
    <m/>
    <s v="none"/>
    <m/>
    <m/>
    <m/>
    <x v="0"/>
    <m/>
    <x v="0"/>
  </r>
  <r>
    <s v="ITAIT2GP20314Q4 2021EUR"/>
    <x v="6"/>
    <n v="28542"/>
    <s v="SURGITAL SPA"/>
    <s v="IT2GP20314"/>
    <s v="Q4 2021"/>
    <s v="EUR"/>
    <n v="133.06"/>
    <n v="133.0556"/>
    <n v="4.4000000000039502E-3"/>
    <n v="133.0556"/>
    <n v="4.4000000000039502E-3"/>
    <x v="0"/>
    <m/>
    <m/>
    <m/>
    <m/>
    <s v="none"/>
    <m/>
    <m/>
    <m/>
    <x v="0"/>
    <m/>
    <x v="0"/>
  </r>
  <r>
    <s v="ITAIT2GP20302Q1 2021EUR"/>
    <x v="6"/>
    <n v="28597"/>
    <s v="SUITE Servizi Integrati Srl"/>
    <s v="IT2GP20302"/>
    <s v="Q1 2021"/>
    <s v="EUR"/>
    <n v="818.48"/>
    <n v="818.47950000000003"/>
    <n v="4.9999999998817603E-4"/>
    <n v="818.48"/>
    <n v="0"/>
    <x v="0"/>
    <m/>
    <m/>
    <m/>
    <m/>
    <s v="none"/>
    <m/>
    <m/>
    <m/>
    <x v="0"/>
    <m/>
    <x v="0"/>
  </r>
  <r>
    <s v="ITAIT2GP20302Q2 2021EUR"/>
    <x v="6"/>
    <n v="28597"/>
    <s v="SUITE Servizi Integrati Srl"/>
    <s v="IT2GP20302"/>
    <s v="Q2 2021"/>
    <s v="EUR"/>
    <n v="1013.44"/>
    <n v="1013.4424"/>
    <n v="-2.3999999999659801E-3"/>
    <n v="1013.44"/>
    <n v="0"/>
    <x v="0"/>
    <m/>
    <m/>
    <m/>
    <m/>
    <s v="none"/>
    <m/>
    <m/>
    <m/>
    <x v="0"/>
    <m/>
    <x v="0"/>
  </r>
  <r>
    <s v="ITAIT2GP20302Q3 2021EUR"/>
    <x v="6"/>
    <n v="28597"/>
    <s v="SUITE Servizi Integrati Srl"/>
    <s v="IT2GP20302"/>
    <s v="Q3 2021"/>
    <s v="EUR"/>
    <n v="918.09"/>
    <n v="918.09050000000002"/>
    <n v="-4.9999999998817603E-4"/>
    <n v="918.09"/>
    <n v="0"/>
    <x v="0"/>
    <m/>
    <m/>
    <m/>
    <m/>
    <s v="none"/>
    <m/>
    <m/>
    <m/>
    <x v="0"/>
    <m/>
    <x v="0"/>
  </r>
  <r>
    <s v="ITAIT2GP20302Q4 2021EUR"/>
    <x v="6"/>
    <n v="28597"/>
    <s v="SUITE Servizi Integrati Srl"/>
    <s v="IT2GP20302"/>
    <s v="Q4 2021"/>
    <s v="EUR"/>
    <n v="1003.06"/>
    <n v="1003.061"/>
    <n v="-1.00000000009004E-3"/>
    <n v="1003.06"/>
    <n v="0"/>
    <x v="0"/>
    <m/>
    <m/>
    <m/>
    <m/>
    <s v="none"/>
    <m/>
    <m/>
    <m/>
    <x v="0"/>
    <m/>
    <x v="0"/>
  </r>
  <r>
    <s v="ITAIT2GP202061Q1 2021EUR"/>
    <x v="6"/>
    <n v="28721"/>
    <s v="BELPLASTIC DI BELLORA SARA E C. SAS"/>
    <s v="IT2GP202061"/>
    <s v="Q1 2021"/>
    <s v="EUR"/>
    <n v="38.26"/>
    <n v="38.257300000000001"/>
    <n v="2.6999999999972601E-3"/>
    <n v="38.26"/>
    <n v="0"/>
    <x v="0"/>
    <m/>
    <m/>
    <m/>
    <m/>
    <s v="none"/>
    <m/>
    <m/>
    <m/>
    <x v="0"/>
    <m/>
    <x v="0"/>
  </r>
  <r>
    <s v="ITAIT2GP202061Q2 2021EUR"/>
    <x v="6"/>
    <n v="28721"/>
    <s v="BELPLASTIC DI BELLORA SARA E C. SAS"/>
    <s v="IT2GP202061"/>
    <s v="Q2 2021"/>
    <s v="EUR"/>
    <n v="105.65"/>
    <n v="105.6489"/>
    <n v="1.1000000000080899E-3"/>
    <n v="105.65"/>
    <n v="0"/>
    <x v="0"/>
    <m/>
    <m/>
    <m/>
    <m/>
    <s v="none"/>
    <m/>
    <m/>
    <m/>
    <x v="0"/>
    <m/>
    <x v="0"/>
  </r>
  <r>
    <s v="ITAIT2GP182009Q3 2021EUR"/>
    <x v="6"/>
    <n v="28721"/>
    <s v="BELPLASTIC DI BELLORA SARA E C. SAS"/>
    <s v="IT2GP182009"/>
    <s v="Q3 2021"/>
    <s v="EUR"/>
    <n v="154.26"/>
    <n v="154.26310000000001"/>
    <n v="-3.1000000000176399E-3"/>
    <n v="154.26"/>
    <n v="0"/>
    <x v="0"/>
    <m/>
    <m/>
    <m/>
    <m/>
    <s v="none"/>
    <m/>
    <m/>
    <m/>
    <x v="0"/>
    <m/>
    <x v="0"/>
  </r>
  <r>
    <s v="ITAIT2GP182009Q4 2021EUR"/>
    <x v="6"/>
    <n v="28721"/>
    <s v="BELPLASTIC DI BELLORA SARA E C. SAS"/>
    <s v="IT2GP182009"/>
    <s v="Q4 2021"/>
    <s v="EUR"/>
    <n v="170.84"/>
    <n v="170.83850000000001"/>
    <n v="1.4999999999929499E-3"/>
    <n v="170.84"/>
    <n v="0"/>
    <x v="0"/>
    <m/>
    <m/>
    <m/>
    <m/>
    <s v="none"/>
    <m/>
    <m/>
    <m/>
    <x v="0"/>
    <m/>
    <x v="0"/>
  </r>
  <r>
    <s v="ITAIT2GP20306Q1 2021EUR"/>
    <x v="6"/>
    <n v="28733"/>
    <s v="TIRRENA DISTRIBUZIONE SRL"/>
    <s v="IT2GP20306"/>
    <s v="Q1 2021"/>
    <s v="EUR"/>
    <n v="20.28"/>
    <n v="20.276399999999999"/>
    <n v="3.6000000000022598E-3"/>
    <n v="20.28"/>
    <n v="0"/>
    <x v="0"/>
    <m/>
    <m/>
    <m/>
    <m/>
    <s v="none"/>
    <m/>
    <m/>
    <m/>
    <x v="0"/>
    <m/>
    <x v="0"/>
  </r>
  <r>
    <s v="ITAIT2GP20306Q2 2021EUR"/>
    <x v="6"/>
    <n v="28733"/>
    <s v="TIRRENA DISTRIBUZIONE SRL"/>
    <s v="IT2GP20306"/>
    <s v="Q2 2021"/>
    <s v="EUR"/>
    <n v="90.6"/>
    <n v="90.604100000000003"/>
    <n v="-4.1000000000082004E-3"/>
    <n v="90.6"/>
    <n v="0"/>
    <x v="0"/>
    <m/>
    <m/>
    <m/>
    <m/>
    <s v="none"/>
    <m/>
    <m/>
    <m/>
    <x v="0"/>
    <m/>
    <x v="0"/>
  </r>
  <r>
    <s v="ITAIT2GP20306Q3 2021EUR"/>
    <x v="6"/>
    <n v="28733"/>
    <s v="TIRRENA DISTRIBUZIONE SRL"/>
    <s v="IT2GP20306"/>
    <s v="Q3 2021"/>
    <s v="EUR"/>
    <n v="162.35"/>
    <n v="162.3546"/>
    <n v="-4.6000000000105904E-3"/>
    <n v="162.35"/>
    <n v="0"/>
    <x v="0"/>
    <m/>
    <m/>
    <m/>
    <m/>
    <s v="none"/>
    <m/>
    <m/>
    <m/>
    <x v="0"/>
    <m/>
    <x v="0"/>
  </r>
  <r>
    <s v="ITAIT2GP20306Q4 2021EUR"/>
    <x v="6"/>
    <n v="28733"/>
    <s v="TIRRENA DISTRIBUZIONE SRL"/>
    <s v="IT2GP20306"/>
    <s v="Q4 2021"/>
    <s v="EUR"/>
    <n v="151.81"/>
    <n v="151.8098"/>
    <n v="2.0000000000663901E-4"/>
    <n v="151.81"/>
    <n v="0"/>
    <x v="0"/>
    <m/>
    <m/>
    <m/>
    <m/>
    <s v="none"/>
    <m/>
    <m/>
    <m/>
    <x v="0"/>
    <m/>
    <x v="0"/>
  </r>
  <r>
    <s v="ITAIT2GP191047Q1 2021EUR"/>
    <x v="6"/>
    <n v="28771"/>
    <s v="SAMMONTANA SPA"/>
    <s v="IT2GP191047"/>
    <s v="Q1 2021"/>
    <s v="EUR"/>
    <n v="556.9"/>
    <n v="556.904"/>
    <n v="-4.0000000000190898E-3"/>
    <n v="556.904"/>
    <n v="-4.0000000000190898E-3"/>
    <x v="0"/>
    <m/>
    <m/>
    <m/>
    <m/>
    <s v="none"/>
    <m/>
    <m/>
    <m/>
    <x v="0"/>
    <m/>
    <x v="0"/>
  </r>
  <r>
    <s v="ITAIT2GP191047Q2 2021EUR"/>
    <x v="6"/>
    <n v="28771"/>
    <s v="SAMMONTANA SPA"/>
    <s v="IT2GP191047"/>
    <s v="Q2 2021"/>
    <s v="EUR"/>
    <n v="470.85"/>
    <n v="470.85039999999998"/>
    <n v="-3.9999999995643499E-4"/>
    <n v="470.85039999999998"/>
    <n v="-3.9999999995643499E-4"/>
    <x v="0"/>
    <m/>
    <m/>
    <m/>
    <m/>
    <s v="none"/>
    <m/>
    <m/>
    <m/>
    <x v="0"/>
    <m/>
    <x v="0"/>
  </r>
  <r>
    <s v="ITAIT2GP191047Q3 2021EUR"/>
    <x v="6"/>
    <n v="28771"/>
    <s v="SAMMONTANA SPA"/>
    <s v="IT2GP191047"/>
    <s v="Q3 2021"/>
    <s v="EUR"/>
    <n v="1648.16"/>
    <n v="1648.1685"/>
    <n v="-8.4999999999126798E-3"/>
    <n v="1648.1685"/>
    <n v="-8.4999999999126798E-3"/>
    <x v="0"/>
    <m/>
    <m/>
    <m/>
    <m/>
    <s v="none"/>
    <m/>
    <m/>
    <m/>
    <x v="0"/>
    <m/>
    <x v="0"/>
  </r>
  <r>
    <s v="ITAIT2GP191047Q4 2021EUR"/>
    <x v="6"/>
    <n v="28771"/>
    <s v="SAMMONTANA SPA"/>
    <s v="IT2GP191047"/>
    <s v="Q4 2021"/>
    <s v="EUR"/>
    <n v="1230.6300000000001"/>
    <n v="1230.6258"/>
    <n v="4.2000000000825804E-3"/>
    <n v="1230.6258"/>
    <n v="4.2000000000825804E-3"/>
    <x v="0"/>
    <m/>
    <m/>
    <m/>
    <m/>
    <s v="none"/>
    <m/>
    <m/>
    <m/>
    <x v="0"/>
    <m/>
    <x v="0"/>
  </r>
  <r>
    <s v="ITAIT2GP20370Q1 2021EUR"/>
    <x v="6"/>
    <n v="28775"/>
    <s v="SCHINDLER SPA"/>
    <s v="IT2GP20370"/>
    <s v="Q1 2021"/>
    <s v="EUR"/>
    <n v="139.97999999999999"/>
    <n v="139.98349999999999"/>
    <n v="-3.5000000000024998E-3"/>
    <n v="139.97999999999999"/>
    <n v="0"/>
    <x v="0"/>
    <m/>
    <m/>
    <m/>
    <m/>
    <s v="none"/>
    <s v="Produit"/>
    <s v="Thao"/>
    <s v="[TN]: Rebate du report est correct mais faux dans la participation. L'unité dans la participation est attaché aux deux contrats, un - celui de la ligne et l'autre -  le  IT2GP182060 qui est expiré en 2020 qui cause le faux calcul : 3 255,43 x (4,3% + 4,29%) =279,64  =&gt; le calcul correct en prennant en compte seulement le bon contrat doit être :  3 255,43 x 4,3% = 139,98_x000a_[CM] = la facture attachée au contrat de 2020 le  IT2GP182060 est dans pré-billing, il faut également générer un avoir dans pré-billing sur ce contrat pour annuler la facture d'origine"/>
    <x v="2"/>
    <m/>
    <x v="0"/>
  </r>
  <r>
    <s v="ITAIT2GP20370Q2 2021EUR"/>
    <x v="6"/>
    <n v="28775"/>
    <s v="SCHINDLER SPA"/>
    <s v="IT2GP20370"/>
    <s v="Q2 2021"/>
    <s v="EUR"/>
    <n v="225.5"/>
    <n v="225.50020000000001"/>
    <n v="-2.0000000000663901E-4"/>
    <n v="225.5"/>
    <n v="0"/>
    <x v="0"/>
    <m/>
    <m/>
    <m/>
    <m/>
    <s v="none"/>
    <s v="Produit"/>
    <s v="Thao"/>
    <s v="[TN]: Rebate du report est correct mais faux dans la participation. L'unité dans la participation est attaché aux deux contrats, un - celui de la ligne et l'autre -  le  IT2GP182060 qui est expiré en 2020 qui cause le faux calcul : 5 244,19 x (4,3% + 4,29%) =450,48  =&gt; le calcul correct en prennant en compte seulement le bon contrat doit être :  5 244,19 x 4,3% = 225,50€_x000a_[CM] = la facture attachée au contrat de 2020 le  IT2GP182060 est dans pré-billing, il faut également générer un avoir dans pré-billing sur ce contrat pour annuler la facture d'origine"/>
    <x v="2"/>
    <m/>
    <x v="0"/>
  </r>
  <r>
    <s v="ITAIT2GP20370Q3 2021EUR"/>
    <x v="6"/>
    <n v="28775"/>
    <s v="SCHINDLER SPA"/>
    <s v="IT2GP20370"/>
    <s v="Q3 2021"/>
    <s v="EUR"/>
    <n v="1464.57"/>
    <n v="1464.5669"/>
    <n v="3.09999999990395E-3"/>
    <n v="1464.57"/>
    <n v="0"/>
    <x v="0"/>
    <m/>
    <m/>
    <m/>
    <m/>
    <s v="none"/>
    <s v="Produit"/>
    <s v="Ossama"/>
    <s v="[OA] Rebate calculé à la main de 1464,57 ( 34059,7*4,3%) , le rebate corespond bien à l'encodage du contrat et du CA déclaré / https://www.astoresuite.com/contracts/show/31359_x000a_[CM] = Rebate du report est correct mais faux dans la participation. L'unité dans la participation est attaché aux deux contrats, un - celui de la ligne et l'autre -  le  IT2GP182060 qui est expiré en 2020 qui cause le faux calcul, de plus la facture attachée au contrat de 2020 le  IT2GP182060 est dans pré-billing, il faut également généréer des avoirs dans pré-billing sur ce contrat pour annuler la facture d'origine. réaffecté à Hexa"/>
    <x v="2"/>
    <m/>
    <x v="0"/>
  </r>
  <r>
    <s v="ITAIT2GP20370Q4 2021EUR"/>
    <x v="6"/>
    <n v="28775"/>
    <s v="SCHINDLER SPA"/>
    <s v="IT2GP20370"/>
    <s v="Q4 2021"/>
    <s v="EUR"/>
    <n v="1776.7"/>
    <n v="1776.6994999999999"/>
    <n v="5.0000000010186297E-4"/>
    <n v="1776.7"/>
    <n v="0"/>
    <x v="0"/>
    <m/>
    <m/>
    <m/>
    <m/>
    <s v="none"/>
    <m/>
    <m/>
    <m/>
    <x v="0"/>
    <m/>
    <x v="0"/>
  </r>
  <r>
    <s v="ITAIT2GP182060Q2 2021EUR"/>
    <x v="6"/>
    <n v="28775"/>
    <s v="SCHINDLER SPA"/>
    <s v="IT2GP182060"/>
    <s v="Q2 2021"/>
    <s v="EUR"/>
    <n v="224.98"/>
    <m/>
    <n v="224.98"/>
    <m/>
    <n v="224.98"/>
    <x v="1"/>
    <s v="[41831]"/>
    <s v="[21310]"/>
    <s v="no contract applying to this participation"/>
    <s v="2021-07-23 01:11:24 +0200"/>
    <m/>
    <s v="Métier"/>
    <s v="Thao"/>
    <s v="[TN] : Rebate RDBC vide car date déclarative du contrat était 30/09/2020 / https://astoresuite.com/contracts/show/26246"/>
    <x v="1"/>
    <m/>
    <x v="15"/>
  </r>
  <r>
    <s v="ITAIT2GP182060Q3 2021EUR"/>
    <x v="6"/>
    <n v="28775"/>
    <s v="SCHINDLER SPA"/>
    <s v="IT2GP182060"/>
    <s v="Q3 2021"/>
    <s v="EUR"/>
    <n v="1461.16"/>
    <m/>
    <n v="1461.16"/>
    <m/>
    <n v="1461.16"/>
    <x v="1"/>
    <s v="[46074]"/>
    <s v="[24604]"/>
    <s v="no contract applying to this participation"/>
    <s v="2021-10-23 00:07:16 +0200"/>
    <m/>
    <s v="Métier"/>
    <s v="Thao"/>
    <s v="[TN] : Rebate RDBC vide car date déclarative du contrat était 30/09/2020 / https://astoresuite.com/contracts/show/26246"/>
    <x v="1"/>
    <m/>
    <x v="15"/>
  </r>
  <r>
    <s v="ITAIT2GP20294Q1 2021EUR"/>
    <x v="6"/>
    <n v="28904"/>
    <s v="TAZ GROUP S.R.L."/>
    <s v="IT2GP20294"/>
    <s v="Q1 2021"/>
    <s v="EUR"/>
    <n v="2.9"/>
    <n v="2.9001000000000001"/>
    <n v="-1.00000000000211E-4"/>
    <n v="2.9"/>
    <n v="0"/>
    <x v="0"/>
    <m/>
    <m/>
    <m/>
    <m/>
    <s v="none"/>
    <m/>
    <m/>
    <m/>
    <x v="0"/>
    <m/>
    <x v="0"/>
  </r>
  <r>
    <s v="ITAIT2GP20294Q2 2021EUR"/>
    <x v="6"/>
    <n v="28904"/>
    <s v="TAZ GROUP S.R.L."/>
    <s v="IT2GP20294"/>
    <s v="Q2 2021"/>
    <s v="EUR"/>
    <n v="104.92"/>
    <n v="104.9196"/>
    <n v="3.9999999999906701E-4"/>
    <n v="104.92"/>
    <n v="0"/>
    <x v="0"/>
    <m/>
    <m/>
    <m/>
    <m/>
    <s v="none"/>
    <m/>
    <m/>
    <m/>
    <x v="0"/>
    <m/>
    <x v="0"/>
  </r>
  <r>
    <s v="ITAIT2GP20294Q3 2021EUR"/>
    <x v="6"/>
    <n v="28904"/>
    <s v="TAZ GROUP S.R.L."/>
    <s v="IT2GP20294"/>
    <s v="Q3 2021"/>
    <s v="EUR"/>
    <n v="179.33"/>
    <n v="179.32640000000001"/>
    <n v="3.6000000000058199E-3"/>
    <n v="179.33"/>
    <n v="0"/>
    <x v="0"/>
    <m/>
    <m/>
    <m/>
    <m/>
    <s v="none"/>
    <m/>
    <m/>
    <m/>
    <x v="0"/>
    <m/>
    <x v="0"/>
  </r>
  <r>
    <s v="ITAIT2GP20294Q4 2021EUR"/>
    <x v="6"/>
    <n v="28904"/>
    <s v="TAZ GROUP S.R.L."/>
    <s v="IT2GP20294"/>
    <s v="Q4 2021"/>
    <s v="EUR"/>
    <n v="42.6"/>
    <n v="42.6006"/>
    <n v="-5.99999999998601E-4"/>
    <n v="42.6"/>
    <n v="0"/>
    <x v="0"/>
    <m/>
    <m/>
    <m/>
    <m/>
    <s v="none"/>
    <m/>
    <m/>
    <m/>
    <x v="0"/>
    <m/>
    <x v="0"/>
  </r>
  <r>
    <s v="ITA28972Q1 2021EUR"/>
    <x v="6"/>
    <n v="28972"/>
    <s v="RO.S. SRL"/>
    <n v="28972"/>
    <s v="Q1 2021"/>
    <s v="EUR"/>
    <n v="158.30000000000001"/>
    <n v="158.297"/>
    <n v="3.0000000000143202E-3"/>
    <n v="158.30000000000001"/>
    <n v="0"/>
    <x v="0"/>
    <m/>
    <m/>
    <m/>
    <m/>
    <s v="none"/>
    <m/>
    <m/>
    <m/>
    <x v="0"/>
    <m/>
    <x v="0"/>
  </r>
  <r>
    <s v="ITA28972Q2 2021EUR"/>
    <x v="6"/>
    <n v="28972"/>
    <s v="RO.S. SRL"/>
    <n v="28972"/>
    <s v="Q2 2021"/>
    <s v="EUR"/>
    <n v="294.89999999999998"/>
    <n v="294.90300000000002"/>
    <n v="-3.0000000000427402E-3"/>
    <n v="294.89999999999998"/>
    <n v="0"/>
    <x v="0"/>
    <m/>
    <m/>
    <m/>
    <m/>
    <s v="none"/>
    <m/>
    <m/>
    <m/>
    <x v="0"/>
    <m/>
    <x v="0"/>
  </r>
  <r>
    <s v="ITA28972Q3 2021EUR"/>
    <x v="6"/>
    <n v="28972"/>
    <s v="RO.S. SRL"/>
    <n v="28972"/>
    <s v="Q3 2021"/>
    <s v="EUR"/>
    <n v="532.52"/>
    <n v="532.51499999999999"/>
    <n v="4.9999999999954499E-3"/>
    <n v="532.52"/>
    <n v="0"/>
    <x v="0"/>
    <m/>
    <m/>
    <m/>
    <m/>
    <s v="none"/>
    <m/>
    <m/>
    <m/>
    <x v="0"/>
    <m/>
    <x v="0"/>
  </r>
  <r>
    <s v="ITA28972Q4 2021EUR"/>
    <x v="6"/>
    <n v="28972"/>
    <s v="RO.S. SRL"/>
    <n v="28972"/>
    <s v="Q4 2021"/>
    <s v="EUR"/>
    <n v="142.96"/>
    <n v="142.95650000000001"/>
    <n v="3.5000000000024998E-3"/>
    <n v="142.96"/>
    <n v="0"/>
    <x v="0"/>
    <m/>
    <m/>
    <m/>
    <m/>
    <s v="none"/>
    <m/>
    <m/>
    <m/>
    <x v="0"/>
    <m/>
    <x v="0"/>
  </r>
  <r>
    <s v="ITAIT2GP20354-Q1 2021EUR"/>
    <x v="6"/>
    <n v="28988"/>
    <s v="RENTOKIL INITIAL ITALIA S.P.A."/>
    <s v="IT2GP20354-"/>
    <s v="Q1 2021"/>
    <s v="EUR"/>
    <n v="710.73"/>
    <n v="710.73199999999997"/>
    <n v="-1.9999999999527002E-3"/>
    <n v="710.73"/>
    <n v="0"/>
    <x v="0"/>
    <m/>
    <m/>
    <m/>
    <m/>
    <s v="none"/>
    <m/>
    <m/>
    <m/>
    <x v="0"/>
    <m/>
    <x v="0"/>
  </r>
  <r>
    <s v="ITAIT2GP20354-Q2 2021EUR"/>
    <x v="6"/>
    <n v="28988"/>
    <s v="RENTOKIL INITIAL ITALIA S.P.A."/>
    <s v="IT2GP20354-"/>
    <s v="Q2 2021"/>
    <s v="EUR"/>
    <n v="834.98"/>
    <n v="834.98299999999995"/>
    <n v="-2.9999999999290499E-3"/>
    <n v="834.98"/>
    <n v="0"/>
    <x v="0"/>
    <m/>
    <m/>
    <m/>
    <m/>
    <s v="none"/>
    <s v="Produit"/>
    <s v="Thao"/>
    <s v="[TN] : Rebate calculé à la main = Report. https://astoresuite.com/adjustements/edit/24270 : 8349,83 x 10% = 834,98€ . Le rebate aurait été facturé deux fois peut-être ?_x000a_[CM] facture en double dans le fichier de compil, OK résolu"/>
    <x v="1"/>
    <s v="Catherine"/>
    <x v="16"/>
  </r>
  <r>
    <s v="ITAIT2GP20354-Q3 2021EUR"/>
    <x v="6"/>
    <n v="28988"/>
    <s v="RENTOKIL INITIAL ITALIA S.P.A."/>
    <s v="IT2GP20354-"/>
    <s v="Q3 2021"/>
    <s v="EUR"/>
    <n v="1066.68"/>
    <n v="1066.6780000000001"/>
    <n v="1.9999999999527002E-3"/>
    <n v="1066.68"/>
    <n v="0"/>
    <x v="0"/>
    <m/>
    <m/>
    <m/>
    <m/>
    <s v="none"/>
    <m/>
    <m/>
    <m/>
    <x v="0"/>
    <m/>
    <x v="0"/>
  </r>
  <r>
    <s v="ITAIT2GP20354-Q4 2021EUR"/>
    <x v="6"/>
    <n v="28988"/>
    <s v="RENTOKIL INITIAL ITALIA S.P.A."/>
    <s v="IT2GP20354-"/>
    <s v="Q4 2021"/>
    <s v="EUR"/>
    <n v="1893.11"/>
    <n v="1893.1089999999999"/>
    <n v="9.9999999997635292E-4"/>
    <n v="1893.11"/>
    <n v="0"/>
    <x v="0"/>
    <m/>
    <m/>
    <m/>
    <m/>
    <s v="none"/>
    <m/>
    <m/>
    <m/>
    <x v="0"/>
    <m/>
    <x v="0"/>
  </r>
  <r>
    <s v="ITAIT2GP20356Q1 2021EUR"/>
    <x v="6"/>
    <n v="28988"/>
    <s v="RENTOKIL INITIAL ITALIA S.P.A."/>
    <s v="IT2GP20356"/>
    <s v="Q1 2021"/>
    <s v="EUR"/>
    <n v="-103.44"/>
    <n v="-103.4406"/>
    <n v="6.0000000000570697E-4"/>
    <n v="-103.44"/>
    <n v="0"/>
    <x v="0"/>
    <m/>
    <m/>
    <m/>
    <m/>
    <s v="none"/>
    <m/>
    <m/>
    <m/>
    <x v="0"/>
    <m/>
    <x v="0"/>
  </r>
  <r>
    <s v="ITAIT2GP20356Q2 2021EUR"/>
    <x v="6"/>
    <n v="28988"/>
    <s v="RENTOKIL INITIAL ITALIA S.P.A."/>
    <s v="IT2GP20356"/>
    <s v="Q2 2021"/>
    <s v="EUR"/>
    <n v="109.69"/>
    <n v="109.6863"/>
    <n v="3.69999999999492E-3"/>
    <n v="109.69"/>
    <n v="0"/>
    <x v="0"/>
    <m/>
    <m/>
    <m/>
    <m/>
    <s v="none"/>
    <s v="Produit"/>
    <s v="Thao"/>
    <s v="[TN] : Rebate calculé à la main = Report, qui correspond au dernier ajustement :https://astoresuite.com/adjustements/edit/24270 : 3 656,21 x 3% =109,69 €. Pour info, j'ai regardé en Billing et trouvé juste une facture d'un montant de 109,69 € alorque le montant ici 219,38 = 109,69 x 2[CM] facture en double dans le fichier de compil, OK résolu"/>
    <x v="1"/>
    <s v="Catherine"/>
    <x v="16"/>
  </r>
  <r>
    <s v="ITAIT2GP20356Q3 2021EUR"/>
    <x v="6"/>
    <n v="28988"/>
    <s v="RENTOKIL INITIAL ITALIA S.P.A."/>
    <s v="IT2GP20356"/>
    <s v="Q3 2021"/>
    <s v="EUR"/>
    <n v="60.31"/>
    <n v="60.3093"/>
    <n v="7.0000000000192098E-4"/>
    <n v="60.31"/>
    <n v="0"/>
    <x v="0"/>
    <m/>
    <m/>
    <m/>
    <m/>
    <s v="none"/>
    <m/>
    <m/>
    <m/>
    <x v="0"/>
    <m/>
    <x v="0"/>
  </r>
  <r>
    <s v="ITAIT2GP20356Q4 2021EUR"/>
    <x v="6"/>
    <n v="28988"/>
    <s v="RENTOKIL INITIAL ITALIA S.P.A."/>
    <s v="IT2GP20356"/>
    <s v="Q4 2021"/>
    <s v="EUR"/>
    <n v="670.75"/>
    <n v="670.74720000000002"/>
    <n v="2.7999999999792601E-3"/>
    <n v="670.75"/>
    <n v="0"/>
    <x v="0"/>
    <m/>
    <m/>
    <m/>
    <m/>
    <s v="none"/>
    <m/>
    <m/>
    <m/>
    <x v="0"/>
    <m/>
    <x v="0"/>
  </r>
  <r>
    <s v="ITAIT2-21-1-022Q1 2021EUR"/>
    <x v="6"/>
    <n v="29096"/>
    <s v="CALVIATI S.R.L."/>
    <s v="IT2-21-1-022"/>
    <s v="Q1 2021"/>
    <s v="EUR"/>
    <n v="51.19"/>
    <n v="51.194899999999997"/>
    <n v="-4.8999999999992296E-3"/>
    <n v="51.19"/>
    <n v="0"/>
    <x v="0"/>
    <m/>
    <m/>
    <m/>
    <m/>
    <s v="none"/>
    <m/>
    <m/>
    <m/>
    <x v="0"/>
    <m/>
    <x v="0"/>
  </r>
  <r>
    <s v="ITAIT2-21-1-022Q2 2021EUR"/>
    <x v="6"/>
    <n v="29096"/>
    <s v="CALVIATI S.R.L."/>
    <s v="IT2-21-1-022"/>
    <s v="Q2 2021"/>
    <s v="EUR"/>
    <n v="71.430000000000007"/>
    <n v="71.429699999999997"/>
    <n v="3.0000000000995799E-4"/>
    <n v="71.430000000000007"/>
    <n v="0"/>
    <x v="0"/>
    <m/>
    <m/>
    <m/>
    <m/>
    <s v="none"/>
    <m/>
    <m/>
    <m/>
    <x v="0"/>
    <m/>
    <x v="0"/>
  </r>
  <r>
    <s v="ITAIT2-21-1-022Q3 2021EUR"/>
    <x v="6"/>
    <n v="29096"/>
    <s v="CALVIATI S.R.L."/>
    <s v="IT2-21-1-022"/>
    <s v="Q3 2021"/>
    <s v="EUR"/>
    <n v="168.86"/>
    <n v="168.8639"/>
    <n v="-3.8999999999873498E-3"/>
    <n v="168.86"/>
    <n v="0"/>
    <x v="0"/>
    <m/>
    <m/>
    <m/>
    <m/>
    <s v="none"/>
    <m/>
    <m/>
    <m/>
    <x v="0"/>
    <m/>
    <x v="0"/>
  </r>
  <r>
    <s v="ITAIT2-21-1-022Q4 2021EUR"/>
    <x v="6"/>
    <n v="29096"/>
    <s v="CALVIATI S.R.L."/>
    <s v="IT2-21-1-022"/>
    <s v="Q4 2021"/>
    <s v="EUR"/>
    <n v="129.66999999999999"/>
    <n v="129.67060000000001"/>
    <n v="-6.0000000001991696E-4"/>
    <n v="129.66999999999999"/>
    <n v="0"/>
    <x v="0"/>
    <m/>
    <m/>
    <m/>
    <m/>
    <s v="none"/>
    <m/>
    <m/>
    <m/>
    <x v="0"/>
    <m/>
    <x v="0"/>
  </r>
  <r>
    <s v="ITAIT2GP191046Q1 2021EUR"/>
    <x v="6"/>
    <n v="29591"/>
    <s v="GRANAROLO S.P.A."/>
    <s v="IT2GP191046"/>
    <s v="Q1 2021"/>
    <s v="EUR"/>
    <n v="74.489999999999995"/>
    <n v="74.488600000000005"/>
    <n v="1.39999999998963E-3"/>
    <n v="74.489999999999995"/>
    <n v="0"/>
    <x v="0"/>
    <m/>
    <m/>
    <m/>
    <m/>
    <s v="none"/>
    <m/>
    <m/>
    <m/>
    <x v="0"/>
    <m/>
    <x v="0"/>
  </r>
  <r>
    <s v="ITAIT2GP191046Q2 2021EUR"/>
    <x v="6"/>
    <n v="29591"/>
    <s v="GRANAROLO S.P.A."/>
    <s v="IT2GP191046"/>
    <s v="Q2 2021"/>
    <s v="EUR"/>
    <n v="149.63"/>
    <n v="149.63050000000001"/>
    <n v="-5.0000000001659795E-4"/>
    <n v="149.63"/>
    <n v="0"/>
    <x v="0"/>
    <m/>
    <m/>
    <m/>
    <m/>
    <s v="none"/>
    <m/>
    <m/>
    <m/>
    <x v="0"/>
    <m/>
    <x v="0"/>
  </r>
  <r>
    <s v="ITAIT2GP191046Q3 2021EUR"/>
    <x v="6"/>
    <n v="29591"/>
    <s v="GRANAROLO S.P.A."/>
    <s v="IT2GP191046"/>
    <s v="Q3 2021"/>
    <s v="EUR"/>
    <n v="318.58"/>
    <n v="318.57740000000001"/>
    <n v="2.5999999999726199E-3"/>
    <n v="318.58"/>
    <n v="0"/>
    <x v="0"/>
    <m/>
    <m/>
    <m/>
    <m/>
    <s v="none"/>
    <m/>
    <m/>
    <m/>
    <x v="0"/>
    <m/>
    <x v="0"/>
  </r>
  <r>
    <s v="ITAIT2GP191046Q4 2021EUR"/>
    <x v="6"/>
    <n v="29591"/>
    <s v="GRANAROLO S.P.A."/>
    <s v="IT2GP191046"/>
    <s v="Q4 2021"/>
    <s v="EUR"/>
    <n v="258.62"/>
    <n v="258.62209999999999"/>
    <n v="-2.0999999999844398E-3"/>
    <n v="258.62"/>
    <n v="0"/>
    <x v="0"/>
    <m/>
    <m/>
    <m/>
    <m/>
    <s v="none"/>
    <m/>
    <m/>
    <m/>
    <x v="0"/>
    <m/>
    <x v="0"/>
  </r>
  <r>
    <s v="ITAIT2GP20373Q1 2021EUR"/>
    <x v="6"/>
    <n v="29628"/>
    <s v="ITALGRAFICA SUD SRL"/>
    <s v="IT2GP20373"/>
    <s v="Q1 2021"/>
    <s v="EUR"/>
    <n v="588.78"/>
    <n v="588.77599999999995"/>
    <n v="4.0000000000190898E-3"/>
    <n v="588.78"/>
    <n v="0"/>
    <x v="0"/>
    <m/>
    <m/>
    <m/>
    <m/>
    <s v="none"/>
    <m/>
    <m/>
    <m/>
    <x v="0"/>
    <m/>
    <x v="0"/>
  </r>
  <r>
    <s v="ITAIT2GP20373Q2 2021EUR"/>
    <x v="6"/>
    <n v="29628"/>
    <s v="ITALGRAFICA SUD SRL"/>
    <s v="IT2GP20373"/>
    <s v="Q2 2021"/>
    <s v="EUR"/>
    <n v="1057.33"/>
    <n v="1057.3252"/>
    <n v="4.7999999999319698E-3"/>
    <n v="1057.33"/>
    <n v="0"/>
    <x v="0"/>
    <m/>
    <m/>
    <m/>
    <m/>
    <s v="none"/>
    <m/>
    <m/>
    <m/>
    <x v="0"/>
    <m/>
    <x v="0"/>
  </r>
  <r>
    <s v="ITAIT2GP20373Q4 2021EUR"/>
    <x v="6"/>
    <n v="29628"/>
    <s v="ITALGRAFICA SUD SRL"/>
    <s v="IT2GP20373"/>
    <s v="Q4 2021"/>
    <s v="EUR"/>
    <n v="2353.65"/>
    <n v="2353.6455999999998"/>
    <n v="4.40000000025975E-3"/>
    <n v="2353.65"/>
    <n v="0"/>
    <x v="0"/>
    <m/>
    <m/>
    <m/>
    <m/>
    <s v="none"/>
    <m/>
    <m/>
    <m/>
    <x v="0"/>
    <m/>
    <x v="0"/>
  </r>
  <r>
    <s v="ITAIT2GP192036Q3 2021EUR"/>
    <x v="6"/>
    <n v="29628"/>
    <s v="ITALGRAFICA SUD SRL"/>
    <s v="IT2GP192036"/>
    <s v="Q3 2021"/>
    <s v="EUR"/>
    <n v="1918.82"/>
    <n v="1918.8188"/>
    <n v="1.1999999999261399E-3"/>
    <n v="1918.82"/>
    <n v="0"/>
    <x v="0"/>
    <m/>
    <m/>
    <m/>
    <m/>
    <s v="none"/>
    <m/>
    <m/>
    <m/>
    <x v="0"/>
    <m/>
    <x v="0"/>
  </r>
  <r>
    <s v="ITAIT2GP10343Q1 2021EUR"/>
    <x v="6"/>
    <n v="29662"/>
    <s v="SEGAFREDO ZANETTI SPA"/>
    <s v="IT2GP10343"/>
    <s v="Q1 2021"/>
    <s v="EUR"/>
    <n v="130.85"/>
    <n v="130.84819999999999"/>
    <n v="1.8000000000029099E-3"/>
    <n v="130.85"/>
    <n v="0"/>
    <x v="0"/>
    <m/>
    <m/>
    <m/>
    <m/>
    <s v="none"/>
    <m/>
    <m/>
    <m/>
    <x v="0"/>
    <m/>
    <x v="0"/>
  </r>
  <r>
    <s v="ITAIT2GP10343Q2 2021EUR"/>
    <x v="6"/>
    <n v="29662"/>
    <s v="SEGAFREDO ZANETTI SPA"/>
    <s v="IT2GP10343"/>
    <s v="Q2 2021"/>
    <s v="EUR"/>
    <n v="183.83"/>
    <n v="183.83359999999999"/>
    <n v="-3.5999999999773899E-3"/>
    <n v="183.83"/>
    <n v="0"/>
    <x v="0"/>
    <m/>
    <m/>
    <m/>
    <m/>
    <s v="none"/>
    <m/>
    <m/>
    <m/>
    <x v="0"/>
    <m/>
    <x v="0"/>
  </r>
  <r>
    <s v="ITAIT2GP10343Q3 2021EUR"/>
    <x v="6"/>
    <n v="29662"/>
    <s v="SEGAFREDO ZANETTI SPA"/>
    <s v="IT2GP10343"/>
    <s v="Q3 2021"/>
    <s v="EUR"/>
    <n v="310.93"/>
    <n v="310.93400000000003"/>
    <n v="-4.0000000000190898E-3"/>
    <n v="310.93"/>
    <n v="0"/>
    <x v="0"/>
    <m/>
    <m/>
    <m/>
    <m/>
    <s v="none"/>
    <m/>
    <m/>
    <m/>
    <x v="0"/>
    <m/>
    <x v="0"/>
  </r>
  <r>
    <s v="ITAIT2GP10343Q4 2021EUR"/>
    <x v="6"/>
    <n v="29662"/>
    <s v="SEGAFREDO ZANETTI SPA"/>
    <s v="IT2GP10343"/>
    <s v="Q4 2021"/>
    <s v="EUR"/>
    <n v="259.88"/>
    <n v="259.87709999999998"/>
    <n v="2.9000000000110001E-3"/>
    <n v="259.88"/>
    <n v="0"/>
    <x v="0"/>
    <m/>
    <m/>
    <m/>
    <m/>
    <s v="none"/>
    <m/>
    <m/>
    <m/>
    <x v="0"/>
    <m/>
    <x v="0"/>
  </r>
  <r>
    <s v="ITAIT2GP20295Q1 2021EUR"/>
    <x v="6"/>
    <n v="29678"/>
    <s v="EUROVO S.R.L."/>
    <s v="IT2GP20295"/>
    <s v="Q1 2021"/>
    <s v="EUR"/>
    <n v="2.2000000000000002"/>
    <n v="2.2040999999999999"/>
    <n v="-4.0999999999997696E-3"/>
    <n v="2.2000000000000002"/>
    <n v="0"/>
    <x v="0"/>
    <m/>
    <m/>
    <m/>
    <m/>
    <s v="none"/>
    <m/>
    <m/>
    <m/>
    <x v="0"/>
    <m/>
    <x v="0"/>
  </r>
  <r>
    <s v="ITAIT2GP20295Q2 2021EUR"/>
    <x v="6"/>
    <n v="29678"/>
    <s v="EUROVO S.R.L."/>
    <s v="IT2GP20295"/>
    <s v="Q2 2021"/>
    <s v="EUR"/>
    <n v="5.92"/>
    <n v="5.9210000000000003"/>
    <n v="-1.0000000000003301E-3"/>
    <n v="5.92"/>
    <n v="0"/>
    <x v="0"/>
    <m/>
    <m/>
    <m/>
    <m/>
    <s v="none"/>
    <m/>
    <m/>
    <m/>
    <x v="0"/>
    <m/>
    <x v="0"/>
  </r>
  <r>
    <s v="ITAIT2GP20295Q3 2021EUR"/>
    <x v="6"/>
    <n v="29678"/>
    <s v="EUROVO S.R.L."/>
    <s v="IT2GP20295"/>
    <s v="Q3 2021"/>
    <s v="EUR"/>
    <n v="30.54"/>
    <n v="30.535599999999999"/>
    <n v="4.4000000000004001E-3"/>
    <n v="30.54"/>
    <n v="0"/>
    <x v="0"/>
    <m/>
    <m/>
    <m/>
    <m/>
    <s v="none"/>
    <m/>
    <m/>
    <m/>
    <x v="0"/>
    <m/>
    <x v="0"/>
  </r>
  <r>
    <s v="ITAIT2GP20295Q4 2021EUR"/>
    <x v="6"/>
    <n v="29678"/>
    <s v="EUROVO S.R.L."/>
    <s v="IT2GP20295"/>
    <s v="Q4 2021"/>
    <s v="EUR"/>
    <n v="36.54"/>
    <n v="36.5396"/>
    <n v="3.9999999999906701E-4"/>
    <n v="36.54"/>
    <n v="0"/>
    <x v="0"/>
    <m/>
    <m/>
    <m/>
    <m/>
    <s v="none"/>
    <m/>
    <m/>
    <m/>
    <x v="0"/>
    <m/>
    <x v="0"/>
  </r>
  <r>
    <s v="ITAIT2GP10361Q1 2021EUR"/>
    <x v="6"/>
    <n v="29816"/>
    <s v="PARTESA S.R.L."/>
    <s v="IT2GP10361"/>
    <s v="Q1 2021"/>
    <s v="EUR"/>
    <n v="821.61"/>
    <n v="821.61419999999998"/>
    <n v="-4.1999999999688901E-3"/>
    <n v="821.61"/>
    <n v="0"/>
    <x v="0"/>
    <m/>
    <m/>
    <m/>
    <m/>
    <s v="none"/>
    <m/>
    <m/>
    <m/>
    <x v="0"/>
    <m/>
    <x v="0"/>
  </r>
  <r>
    <s v="ITAIT2GP10361Q2 2021EUR"/>
    <x v="6"/>
    <n v="29816"/>
    <s v="PARTESA S.R.L."/>
    <s v="IT2GP10361"/>
    <s v="Q2 2021"/>
    <s v="EUR"/>
    <n v="2045.74"/>
    <n v="2045.7381"/>
    <n v="1.8999999999778001E-3"/>
    <n v="2045.74"/>
    <n v="0"/>
    <x v="0"/>
    <m/>
    <m/>
    <m/>
    <m/>
    <s v="none"/>
    <m/>
    <m/>
    <m/>
    <x v="0"/>
    <m/>
    <x v="0"/>
  </r>
  <r>
    <s v="ITAIT2GP10361Q3 2021EUR"/>
    <x v="6"/>
    <n v="29816"/>
    <s v="PARTESA S.R.L."/>
    <s v="IT2GP10361"/>
    <s v="Q3 2021"/>
    <s v="EUR"/>
    <n v="3303.05"/>
    <n v="3303.0545000000002"/>
    <n v="-4.5000000000072699E-3"/>
    <n v="3303.05"/>
    <n v="0"/>
    <x v="0"/>
    <m/>
    <m/>
    <m/>
    <m/>
    <s v="none"/>
    <m/>
    <m/>
    <m/>
    <x v="0"/>
    <m/>
    <x v="0"/>
  </r>
  <r>
    <s v="ITAIT2GP10361Q4 2021EUR"/>
    <x v="6"/>
    <n v="29816"/>
    <s v="PARTESA S.R.L."/>
    <s v="IT2GP10361"/>
    <s v="Q4 2021"/>
    <s v="EUR"/>
    <n v="3445.28"/>
    <n v="3445.2822000000001"/>
    <n v="-2.1999999999025E-3"/>
    <n v="3445.28"/>
    <n v="0"/>
    <x v="0"/>
    <m/>
    <m/>
    <m/>
    <m/>
    <s v="none"/>
    <m/>
    <m/>
    <m/>
    <x v="0"/>
    <m/>
    <x v="0"/>
  </r>
  <r>
    <s v="ITAIT2GP10341Q1 2021EUR"/>
    <x v="6"/>
    <n v="29833"/>
    <s v="S.I.P.A. Spa (BINDI)"/>
    <s v="IT2GP10341"/>
    <s v="Q1 2021"/>
    <s v="EUR"/>
    <n v="333.77"/>
    <n v="333.76799999999997"/>
    <n v="2.0000000000095402E-3"/>
    <n v="333.77"/>
    <n v="0"/>
    <x v="0"/>
    <m/>
    <m/>
    <m/>
    <m/>
    <s v="none"/>
    <m/>
    <m/>
    <m/>
    <x v="0"/>
    <m/>
    <x v="0"/>
  </r>
  <r>
    <s v="ITAIT2GP10341Q2 2021EUR"/>
    <x v="6"/>
    <n v="29833"/>
    <s v="S.I.P.A. Spa (BINDI)"/>
    <s v="IT2GP10341"/>
    <s v="Q2 2021"/>
    <s v="EUR"/>
    <n v="468.659999999999"/>
    <n v="468.66120000000001"/>
    <n v="-1.20000000003983E-3"/>
    <n v="468.659999999999"/>
    <n v="0"/>
    <x v="0"/>
    <m/>
    <m/>
    <m/>
    <m/>
    <s v="none"/>
    <m/>
    <m/>
    <m/>
    <x v="0"/>
    <m/>
    <x v="0"/>
  </r>
  <r>
    <s v="ITAIT2GP10341Q3 2021EUR"/>
    <x v="6"/>
    <n v="29833"/>
    <s v="S.I.P.A. Spa (BINDI)"/>
    <s v="IT2GP10341"/>
    <s v="Q3 2021"/>
    <s v="EUR"/>
    <n v="1095.51"/>
    <n v="1095.5055"/>
    <n v="4.5000000000072699E-3"/>
    <n v="1095.51"/>
    <n v="0"/>
    <x v="0"/>
    <m/>
    <m/>
    <m/>
    <m/>
    <s v="none"/>
    <m/>
    <m/>
    <m/>
    <x v="0"/>
    <m/>
    <x v="0"/>
  </r>
  <r>
    <s v="ITAIT2GP10341Q4 2021EUR"/>
    <x v="6"/>
    <n v="29833"/>
    <s v="S.I.P.A. Spa (BINDI)"/>
    <s v="IT2GP10341"/>
    <s v="Q4 2021"/>
    <s v="EUR"/>
    <n v="1046.69"/>
    <n v="1046.6946"/>
    <n v="-4.5999999999821696E-3"/>
    <n v="1046.69"/>
    <n v="0"/>
    <x v="0"/>
    <m/>
    <m/>
    <m/>
    <m/>
    <s v="none"/>
    <m/>
    <m/>
    <m/>
    <x v="0"/>
    <m/>
    <x v="0"/>
  </r>
  <r>
    <s v="ITAIT2GP202077Q1 2021EUR"/>
    <x v="6"/>
    <n v="29849"/>
    <s v="MAGRIS SPA"/>
    <s v="IT2GP202077"/>
    <s v="Q1 2021"/>
    <s v="EUR"/>
    <n v="136.76"/>
    <n v="136.75909999999999"/>
    <n v="9.0000000000145497E-4"/>
    <n v="136.76"/>
    <n v="0"/>
    <x v="0"/>
    <m/>
    <m/>
    <m/>
    <m/>
    <s v="none"/>
    <m/>
    <m/>
    <m/>
    <x v="0"/>
    <m/>
    <x v="0"/>
  </r>
  <r>
    <s v="ITAIT2GP202077Q2 2021EUR"/>
    <x v="6"/>
    <n v="29849"/>
    <s v="MAGRIS SPA"/>
    <s v="IT2GP202077"/>
    <s v="Q2 2021"/>
    <s v="EUR"/>
    <n v="250.48"/>
    <n v="250.47819999999999"/>
    <n v="1.8000000000029099E-3"/>
    <n v="250.48"/>
    <n v="0"/>
    <x v="0"/>
    <m/>
    <m/>
    <m/>
    <m/>
    <s v="none"/>
    <m/>
    <m/>
    <m/>
    <x v="0"/>
    <m/>
    <x v="0"/>
  </r>
  <r>
    <s v="ITAIT2GP202077Q3 2021EUR"/>
    <x v="6"/>
    <n v="29849"/>
    <s v="MAGRIS SPA"/>
    <s v="IT2GP202077"/>
    <s v="Q3 2021"/>
    <s v="EUR"/>
    <n v="599.98"/>
    <n v="599.97569999999996"/>
    <n v="4.3000000000574801E-3"/>
    <n v="599.98"/>
    <n v="0"/>
    <x v="0"/>
    <m/>
    <m/>
    <m/>
    <m/>
    <s v="none"/>
    <m/>
    <m/>
    <m/>
    <x v="0"/>
    <m/>
    <x v="0"/>
  </r>
  <r>
    <s v="ITAIT2GP202077Q4 2021EUR"/>
    <x v="6"/>
    <n v="29849"/>
    <s v="MAGRIS SPA"/>
    <s v="IT2GP202077"/>
    <s v="Q4 2021"/>
    <s v="EUR"/>
    <n v="493.38"/>
    <n v="493.37880000000001"/>
    <n v="1.1999999999829901E-3"/>
    <n v="493.38"/>
    <n v="0"/>
    <x v="0"/>
    <m/>
    <m/>
    <m/>
    <m/>
    <s v="none"/>
    <m/>
    <m/>
    <m/>
    <x v="0"/>
    <m/>
    <x v="0"/>
  </r>
  <r>
    <s v="ITAIT2GP20288Q1 2021EUR"/>
    <x v="6"/>
    <n v="29852"/>
    <s v="MARCHESI ANTINORI S.P.A."/>
    <s v="IT2GP20288"/>
    <s v="Q1 2021"/>
    <s v="EUR"/>
    <n v="117.56"/>
    <n v="117.562"/>
    <n v="-1.9999999999953302E-3"/>
    <n v="117.56"/>
    <n v="0"/>
    <x v="0"/>
    <m/>
    <m/>
    <m/>
    <m/>
    <s v="none"/>
    <m/>
    <m/>
    <m/>
    <x v="0"/>
    <m/>
    <x v="0"/>
  </r>
  <r>
    <s v="ITAIT2GP20288Q2 2021EUR"/>
    <x v="6"/>
    <n v="29852"/>
    <s v="MARCHESI ANTINORI S.P.A."/>
    <s v="IT2GP20288"/>
    <s v="Q2 2021"/>
    <s v="EUR"/>
    <n v="315.20999999999998"/>
    <n v="315.2072"/>
    <n v="2.7999999999792601E-3"/>
    <n v="315.20999999999998"/>
    <n v="0"/>
    <x v="0"/>
    <m/>
    <m/>
    <m/>
    <m/>
    <s v="none"/>
    <m/>
    <m/>
    <m/>
    <x v="0"/>
    <m/>
    <x v="0"/>
  </r>
  <r>
    <s v="ITAIT2GP20288Q3 2021EUR"/>
    <x v="6"/>
    <n v="29852"/>
    <s v="MARCHESI ANTINORI S.P.A."/>
    <s v="IT2GP20288"/>
    <s v="Q3 2021"/>
    <s v="EUR"/>
    <n v="343.35"/>
    <n v="343.34640000000002"/>
    <n v="3.6000000000058199E-3"/>
    <n v="343.35"/>
    <n v="0"/>
    <x v="0"/>
    <m/>
    <m/>
    <m/>
    <m/>
    <s v="none"/>
    <m/>
    <m/>
    <m/>
    <x v="0"/>
    <m/>
    <x v="0"/>
  </r>
  <r>
    <s v="ITAIT2GP20288Q4 2021EUR"/>
    <x v="6"/>
    <n v="29852"/>
    <s v="MARCHESI ANTINORI S.P.A."/>
    <s v="IT2GP20288"/>
    <s v="Q4 2021"/>
    <s v="EUR"/>
    <n v="411.87"/>
    <n v="411.87119999999999"/>
    <n v="-1.1999999999829901E-3"/>
    <n v="411.87"/>
    <n v="0"/>
    <x v="0"/>
    <m/>
    <m/>
    <m/>
    <m/>
    <s v="none"/>
    <m/>
    <m/>
    <m/>
    <x v="0"/>
    <m/>
    <x v="0"/>
  </r>
  <r>
    <s v="ITAIT2GP20340Q1 2021EUR"/>
    <x v="6"/>
    <n v="29976"/>
    <s v="CONOR SRL"/>
    <s v="IT2GP20340"/>
    <s v="Q1 2021"/>
    <s v="EUR"/>
    <n v="278.11"/>
    <n v="278.108"/>
    <n v="2.0000000000095402E-3"/>
    <n v="278.11"/>
    <n v="0"/>
    <x v="0"/>
    <m/>
    <m/>
    <m/>
    <m/>
    <s v="none"/>
    <m/>
    <m/>
    <m/>
    <x v="0"/>
    <m/>
    <x v="0"/>
  </r>
  <r>
    <s v="ITAIT2GP20340Q2 2021EUR"/>
    <x v="6"/>
    <n v="29976"/>
    <s v="CONOR SRL"/>
    <s v="IT2GP20340"/>
    <s v="Q2 2021"/>
    <s v="EUR"/>
    <n v="238.73"/>
    <n v="238.7259"/>
    <n v="4.0999999999939904E-3"/>
    <n v="238.73"/>
    <n v="0"/>
    <x v="0"/>
    <m/>
    <m/>
    <m/>
    <m/>
    <s v="none"/>
    <m/>
    <m/>
    <m/>
    <x v="0"/>
    <m/>
    <x v="0"/>
  </r>
  <r>
    <s v="ITAIT2GP20340Q3 2021EUR"/>
    <x v="6"/>
    <n v="29976"/>
    <s v="CONOR SRL"/>
    <s v="IT2GP20340"/>
    <s v="Q3 2021"/>
    <s v="EUR"/>
    <n v="473.9"/>
    <n v="473.90109999999999"/>
    <n v="-1.1000000000080899E-3"/>
    <n v="473.9"/>
    <n v="0"/>
    <x v="0"/>
    <m/>
    <m/>
    <m/>
    <m/>
    <s v="none"/>
    <m/>
    <m/>
    <m/>
    <x v="0"/>
    <m/>
    <x v="0"/>
  </r>
  <r>
    <s v="ITAIT2GP20340Q4 2021EUR"/>
    <x v="6"/>
    <n v="29976"/>
    <s v="CONOR SRL"/>
    <s v="IT2GP20340"/>
    <s v="Q4 2021"/>
    <s v="EUR"/>
    <n v="499.07"/>
    <n v="499.06569999999999"/>
    <n v="4.3000000000574801E-3"/>
    <n v="499.07"/>
    <n v="0"/>
    <x v="0"/>
    <m/>
    <m/>
    <m/>
    <m/>
    <s v="none"/>
    <m/>
    <m/>
    <m/>
    <x v="0"/>
    <m/>
    <x v="0"/>
  </r>
  <r>
    <s v="ITAIT2GP202071Q1 2021EUR"/>
    <x v="6"/>
    <n v="30022"/>
    <s v="VELOX SERVIZI SRL UNIPERSONALE"/>
    <s v="IT2GP202071"/>
    <s v="Q1 2021"/>
    <s v="EUR"/>
    <n v="99.95"/>
    <n v="99.953599999999994"/>
    <n v="-3.5999999999916099E-3"/>
    <n v="99.95"/>
    <n v="0"/>
    <x v="0"/>
    <m/>
    <m/>
    <m/>
    <m/>
    <s v="none"/>
    <m/>
    <m/>
    <m/>
    <x v="0"/>
    <m/>
    <x v="0"/>
  </r>
  <r>
    <s v="ITAIT2GP202071Q3 2021EUR"/>
    <x v="6"/>
    <n v="30022"/>
    <s v="VELOX SERVIZI SRL UNIPERSONALE"/>
    <s v="IT2GP202071"/>
    <s v="Q3 2021"/>
    <s v="EUR"/>
    <n v="712.76"/>
    <n v="712.75919999999996"/>
    <n v="8.0000000002655703E-4"/>
    <n v="712.76"/>
    <n v="0"/>
    <x v="0"/>
    <m/>
    <m/>
    <m/>
    <m/>
    <s v="none"/>
    <m/>
    <m/>
    <m/>
    <x v="0"/>
    <m/>
    <x v="0"/>
  </r>
  <r>
    <s v="ITAIT2GP202071Q4 2021EUR"/>
    <x v="6"/>
    <n v="30022"/>
    <s v="VELOX SERVIZI SRL UNIPERSONALE"/>
    <s v="IT2GP202071"/>
    <s v="Q4 2021"/>
    <s v="EUR"/>
    <n v="1183.57"/>
    <n v="1183.5672"/>
    <n v="2.7999999999792601E-3"/>
    <n v="1183.57"/>
    <n v="0"/>
    <x v="0"/>
    <m/>
    <m/>
    <m/>
    <m/>
    <s v="none"/>
    <m/>
    <m/>
    <m/>
    <x v="0"/>
    <m/>
    <x v="0"/>
  </r>
  <r>
    <s v="ITAIT2GP191057Q1 2021EUR"/>
    <x v="6"/>
    <n v="30036"/>
    <s v="CULLIGAN ITALIANA SPA"/>
    <s v="IT2GP191057"/>
    <s v="Q1 2021"/>
    <s v="EUR"/>
    <n v="1529.19999999999"/>
    <n v="1529.1992"/>
    <n v="7.9999999979918303E-4"/>
    <n v="1529.19999999999"/>
    <n v="0"/>
    <x v="0"/>
    <m/>
    <m/>
    <m/>
    <m/>
    <s v="none"/>
    <m/>
    <m/>
    <m/>
    <x v="0"/>
    <m/>
    <x v="0"/>
  </r>
  <r>
    <s v="ITAIT2GP191057Q2 2021EUR"/>
    <x v="6"/>
    <n v="30036"/>
    <s v="CULLIGAN ITALIANA SPA"/>
    <s v="IT2GP191057"/>
    <s v="Q2 2021"/>
    <s v="EUR"/>
    <n v="485.28"/>
    <n v="485.28070000000002"/>
    <n v="-7.0000000005165897E-4"/>
    <n v="485.28"/>
    <n v="0"/>
    <x v="0"/>
    <m/>
    <m/>
    <m/>
    <m/>
    <s v="none"/>
    <m/>
    <m/>
    <m/>
    <x v="0"/>
    <m/>
    <x v="0"/>
  </r>
  <r>
    <s v="ITAIT2GP191057Q3 2021EUR"/>
    <x v="6"/>
    <n v="30036"/>
    <s v="CULLIGAN ITALIANA SPA"/>
    <s v="IT2GP191057"/>
    <s v="Q3 2021"/>
    <s v="EUR"/>
    <n v="547.33000000000004"/>
    <n v="547.33320000000003"/>
    <n v="-3.19999999999254E-3"/>
    <n v="547.33000000000004"/>
    <n v="0"/>
    <x v="0"/>
    <m/>
    <m/>
    <m/>
    <m/>
    <s v="none"/>
    <m/>
    <m/>
    <m/>
    <x v="0"/>
    <m/>
    <x v="0"/>
  </r>
  <r>
    <s v="ITAIT2GP183001Q1 2021EUR"/>
    <x v="6"/>
    <n v="76859"/>
    <s v="ADA COSMETICS INTERNATIONAL GMBH"/>
    <s v="IT2GP183001"/>
    <s v="Q1 2021"/>
    <s v="EUR"/>
    <n v="415.69"/>
    <n v="415.68700000000001"/>
    <n v="2.9999999999858998E-3"/>
    <n v="415.69"/>
    <n v="0"/>
    <x v="0"/>
    <m/>
    <m/>
    <m/>
    <m/>
    <s v="none"/>
    <m/>
    <m/>
    <m/>
    <x v="0"/>
    <m/>
    <x v="0"/>
  </r>
  <r>
    <s v="ITAIT2GP183001Q2 2021EUR"/>
    <x v="6"/>
    <n v="76859"/>
    <s v="ADA COSMETICS INTERNATIONAL GMBH"/>
    <s v="IT2GP183001"/>
    <s v="Q2 2021"/>
    <s v="EUR"/>
    <n v="732.1"/>
    <n v="732.09730000000002"/>
    <n v="2.7000000000043599E-3"/>
    <n v="732.1"/>
    <n v="0"/>
    <x v="0"/>
    <m/>
    <m/>
    <m/>
    <m/>
    <s v="none"/>
    <m/>
    <m/>
    <m/>
    <x v="0"/>
    <m/>
    <x v="0"/>
  </r>
  <r>
    <s v="ITAIT2GP183001Q3 2021EUR"/>
    <x v="6"/>
    <n v="76859"/>
    <s v="ADA COSMETICS INTERNATIONAL GMBH"/>
    <s v="IT2GP183001"/>
    <s v="Q3 2021"/>
    <s v="EUR"/>
    <n v="1228.8499999999999"/>
    <n v="1228.8474000000001"/>
    <n v="2.59999999980209E-3"/>
    <n v="1228.8499999999999"/>
    <n v="0"/>
    <x v="0"/>
    <m/>
    <m/>
    <m/>
    <m/>
    <s v="none"/>
    <m/>
    <m/>
    <m/>
    <x v="0"/>
    <m/>
    <x v="0"/>
  </r>
  <r>
    <s v="ITAIT2GP183001Q4 2021EUR"/>
    <x v="6"/>
    <n v="76859"/>
    <s v="ADA COSMETICS INTERNATIONAL GMBH"/>
    <s v="IT2GP183001"/>
    <s v="Q4 2021"/>
    <s v="EUR"/>
    <n v="1030.26"/>
    <n v="1030.2602999999999"/>
    <n v="-2.9999999992469303E-4"/>
    <n v="1030.26"/>
    <n v="0"/>
    <x v="0"/>
    <m/>
    <m/>
    <m/>
    <m/>
    <s v="none"/>
    <m/>
    <m/>
    <m/>
    <x v="0"/>
    <m/>
    <x v="0"/>
  </r>
  <r>
    <s v="ITAIT2GP191056Q1 2021EUR"/>
    <x v="6"/>
    <n v="78926"/>
    <s v="BIRRA PERONI SRL"/>
    <s v="IT2GP191056"/>
    <s v="Q1 2021"/>
    <s v="EUR"/>
    <n v="429.81"/>
    <n v="429.80700000000002"/>
    <n v="2.9999999999858998E-3"/>
    <n v="429.81"/>
    <n v="0"/>
    <x v="0"/>
    <m/>
    <m/>
    <m/>
    <m/>
    <s v="none"/>
    <m/>
    <m/>
    <m/>
    <x v="0"/>
    <m/>
    <x v="0"/>
  </r>
  <r>
    <s v="ITAIT2GP191056Q2 2021EUR"/>
    <x v="6"/>
    <n v="78926"/>
    <s v="BIRRA PERONI SRL"/>
    <s v="IT2GP191056"/>
    <s v="Q2 2021"/>
    <s v="EUR"/>
    <n v="690.74"/>
    <n v="690.73699999999997"/>
    <n v="3.0000000000427402E-3"/>
    <n v="690.74"/>
    <n v="0"/>
    <x v="0"/>
    <m/>
    <m/>
    <m/>
    <m/>
    <s v="none"/>
    <m/>
    <m/>
    <m/>
    <x v="0"/>
    <m/>
    <x v="0"/>
  </r>
  <r>
    <s v="ITAIT2GP191056Q3 2021EUR"/>
    <x v="6"/>
    <n v="78926"/>
    <s v="BIRRA PERONI SRL"/>
    <s v="IT2GP191056"/>
    <s v="Q3 2021"/>
    <s v="EUR"/>
    <n v="1119.3800000000001"/>
    <n v="1119.3800000000001"/>
    <n v="0"/>
    <n v="1119.3800000000001"/>
    <n v="0"/>
    <x v="0"/>
    <m/>
    <m/>
    <m/>
    <m/>
    <s v="none"/>
    <m/>
    <m/>
    <m/>
    <x v="0"/>
    <m/>
    <x v="0"/>
  </r>
  <r>
    <s v="ITAIT2GP191056Q4 2021EUR"/>
    <x v="6"/>
    <n v="78926"/>
    <s v="BIRRA PERONI SRL"/>
    <s v="IT2GP191056"/>
    <s v="Q4 2021"/>
    <s v="EUR"/>
    <n v="687.63"/>
    <n v="687.63300000000004"/>
    <n v="-3.0000000000427402E-3"/>
    <n v="687.63"/>
    <n v="0"/>
    <x v="0"/>
    <m/>
    <m/>
    <m/>
    <m/>
    <s v="none"/>
    <m/>
    <m/>
    <m/>
    <x v="0"/>
    <m/>
    <x v="0"/>
  </r>
  <r>
    <s v="ITAIT2GP10326Q1 2021EUR"/>
    <x v="6"/>
    <n v="80442"/>
    <s v="DE AMICIS SRL"/>
    <s v="IT2GP10326"/>
    <s v="Q1 2021"/>
    <s v="EUR"/>
    <n v="553.44000000000005"/>
    <n v="553.43520000000001"/>
    <n v="4.8000000000456497E-3"/>
    <n v="553.44000000000005"/>
    <n v="0"/>
    <x v="0"/>
    <m/>
    <m/>
    <m/>
    <m/>
    <s v="none"/>
    <m/>
    <m/>
    <m/>
    <x v="0"/>
    <m/>
    <x v="0"/>
  </r>
  <r>
    <s v="ITAIT2GP10326Q2 2021EUR"/>
    <x v="6"/>
    <n v="80442"/>
    <s v="DE AMICIS SRL"/>
    <s v="IT2GP10326"/>
    <s v="Q2 2021"/>
    <s v="EUR"/>
    <n v="692.87"/>
    <n v="692.87040000000002"/>
    <n v="-4.0000000001327803E-4"/>
    <n v="692.87"/>
    <n v="0"/>
    <x v="0"/>
    <m/>
    <m/>
    <m/>
    <m/>
    <s v="none"/>
    <m/>
    <m/>
    <m/>
    <x v="0"/>
    <m/>
    <x v="0"/>
  </r>
  <r>
    <s v="ITAIT2GP10326Q3 2021EUR"/>
    <x v="6"/>
    <n v="80442"/>
    <s v="DE AMICIS SRL"/>
    <s v="IT2GP10326"/>
    <s v="Q3 2021"/>
    <s v="EUR"/>
    <n v="796.97"/>
    <n v="796.96799999999996"/>
    <n v="2.0000000000663901E-3"/>
    <n v="796.97"/>
    <n v="0"/>
    <x v="0"/>
    <m/>
    <m/>
    <m/>
    <m/>
    <s v="none"/>
    <m/>
    <m/>
    <m/>
    <x v="0"/>
    <m/>
    <x v="0"/>
  </r>
  <r>
    <s v="ITAIT2GP10326Q4 2021EUR"/>
    <x v="6"/>
    <n v="80442"/>
    <s v="DE AMICIS SRL"/>
    <s v="IT2GP10326"/>
    <s v="Q4 2021"/>
    <s v="EUR"/>
    <n v="974.14"/>
    <n v="974.13930000000005"/>
    <n v="6.9999999993797203E-4"/>
    <n v="974.14"/>
    <n v="0"/>
    <x v="0"/>
    <m/>
    <m/>
    <m/>
    <m/>
    <s v="none"/>
    <m/>
    <m/>
    <m/>
    <x v="0"/>
    <m/>
    <x v="0"/>
  </r>
  <r>
    <s v="ITAIT2GP10358Q1 2021EUR"/>
    <x v="6"/>
    <n v="100819"/>
    <s v="DAC S.P.A."/>
    <s v="IT2GP10358"/>
    <s v="Q1 2021"/>
    <s v="EUR"/>
    <n v="4105.21"/>
    <n v="4105.2079999999996"/>
    <n v="2.0000000004074502E-3"/>
    <n v="4105.21"/>
    <n v="0"/>
    <x v="0"/>
    <m/>
    <m/>
    <m/>
    <m/>
    <s v="none"/>
    <m/>
    <m/>
    <m/>
    <x v="0"/>
    <m/>
    <x v="0"/>
  </r>
  <r>
    <s v="ITAIT2GP10358Q2 2021EUR"/>
    <x v="6"/>
    <n v="100819"/>
    <s v="DAC S.P.A."/>
    <s v="IT2GP10358"/>
    <s v="Q2 2021"/>
    <s v="EUR"/>
    <n v="8921.39"/>
    <n v="8921.3855000000003"/>
    <n v="4.4999999990977804E-3"/>
    <n v="8921.39"/>
    <n v="0"/>
    <x v="0"/>
    <m/>
    <m/>
    <m/>
    <m/>
    <s v="none"/>
    <m/>
    <m/>
    <m/>
    <x v="0"/>
    <m/>
    <x v="0"/>
  </r>
  <r>
    <s v="ITAIT2GP10358Q3 2021EUR"/>
    <x v="6"/>
    <n v="100819"/>
    <s v="DAC S.P.A."/>
    <s v="IT2GP10358"/>
    <s v="Q3 2021"/>
    <s v="EUR"/>
    <n v="23257.95"/>
    <n v="23257.952000000001"/>
    <n v="-2.0000000004074502E-3"/>
    <n v="23257.95"/>
    <n v="0"/>
    <x v="0"/>
    <m/>
    <m/>
    <m/>
    <m/>
    <s v="none"/>
    <m/>
    <m/>
    <m/>
    <x v="0"/>
    <m/>
    <x v="0"/>
  </r>
  <r>
    <s v="ITAIT2GP10358Q4 2021EUR"/>
    <x v="6"/>
    <n v="100819"/>
    <s v="DAC S.P.A."/>
    <s v="IT2GP10358"/>
    <s v="Q4 2021"/>
    <s v="EUR"/>
    <n v="17132.45"/>
    <n v="17132.45"/>
    <n v="0"/>
    <n v="17132.45"/>
    <n v="0"/>
    <x v="0"/>
    <m/>
    <m/>
    <m/>
    <m/>
    <s v="none"/>
    <m/>
    <m/>
    <m/>
    <x v="0"/>
    <m/>
    <x v="0"/>
  </r>
  <r>
    <s v="ITAIT2-21-2-041Q4 2021EUR"/>
    <x v="6"/>
    <n v="100819"/>
    <s v="DAC S.P.A."/>
    <s v="IT2-21-2-041"/>
    <s v="Q4 2021"/>
    <s v="EUR"/>
    <n v="917"/>
    <n v="917"/>
    <n v="0"/>
    <n v="917"/>
    <n v="0"/>
    <x v="0"/>
    <m/>
    <m/>
    <m/>
    <m/>
    <s v="none"/>
    <m/>
    <m/>
    <m/>
    <x v="0"/>
    <m/>
    <x v="0"/>
  </r>
  <r>
    <s v="ITAIT2GP20364Q1 2021EUR"/>
    <x v="6"/>
    <n v="102080"/>
    <s v="GFL SA"/>
    <s v="IT2GP20364"/>
    <s v="Q1 2021"/>
    <s v="EUR"/>
    <n v="291.49"/>
    <n v="291.48719999999997"/>
    <n v="2.8000000000361E-3"/>
    <n v="291.49"/>
    <n v="0"/>
    <x v="0"/>
    <m/>
    <m/>
    <m/>
    <m/>
    <s v="none"/>
    <m/>
    <m/>
    <m/>
    <x v="0"/>
    <m/>
    <x v="0"/>
  </r>
  <r>
    <s v="ITAIT2GP20364Q2 2021EUR"/>
    <x v="6"/>
    <n v="102080"/>
    <s v="GFL SA"/>
    <s v="IT2GP20364"/>
    <s v="Q2 2021"/>
    <s v="EUR"/>
    <n v="515.61"/>
    <n v="515.61019999999996"/>
    <n v="-1.99999999949795E-4"/>
    <n v="515.61"/>
    <n v="0"/>
    <x v="0"/>
    <m/>
    <m/>
    <m/>
    <m/>
    <s v="none"/>
    <m/>
    <m/>
    <m/>
    <x v="0"/>
    <m/>
    <x v="0"/>
  </r>
  <r>
    <s v="ITAIT2GP20364Q3 2021EUR"/>
    <x v="6"/>
    <n v="102080"/>
    <s v="GFL SA"/>
    <s v="IT2GP20364"/>
    <s v="Q3 2021"/>
    <s v="EUR"/>
    <n v="1125.75"/>
    <n v="1125.7519"/>
    <n v="-1.8999999999778001E-3"/>
    <n v="1125.75"/>
    <n v="0"/>
    <x v="0"/>
    <m/>
    <m/>
    <m/>
    <m/>
    <s v="none"/>
    <m/>
    <m/>
    <m/>
    <x v="0"/>
    <m/>
    <x v="0"/>
  </r>
  <r>
    <s v="ITAIT2GP20364Q4 2021EUR"/>
    <x v="6"/>
    <n v="102080"/>
    <s v="GFL SA"/>
    <s v="IT2GP20364"/>
    <s v="Q4 2021"/>
    <s v="EUR"/>
    <n v="560.21"/>
    <n v="560.20339999999999"/>
    <n v="6.6000000000485601E-3"/>
    <n v="560.21"/>
    <n v="0"/>
    <x v="0"/>
    <m/>
    <m/>
    <m/>
    <m/>
    <s v="none"/>
    <m/>
    <m/>
    <m/>
    <x v="0"/>
    <m/>
    <x v="0"/>
  </r>
  <r>
    <s v="ITAIT2GP20292Q1 2021EUR"/>
    <x v="6"/>
    <n v="116362"/>
    <s v="SYSTEM MANAGEMENT SERVICE S.P.A."/>
    <s v="IT2GP20292"/>
    <s v="Q1 2021"/>
    <s v="EUR"/>
    <n v="3819.55"/>
    <n v="3819.5466000000001"/>
    <n v="3.4000000000560201E-3"/>
    <n v="3819.55"/>
    <n v="0"/>
    <x v="0"/>
    <m/>
    <m/>
    <m/>
    <m/>
    <s v="none"/>
    <m/>
    <m/>
    <m/>
    <x v="0"/>
    <m/>
    <x v="0"/>
  </r>
  <r>
    <s v="ITAIT2GP20292Q2 2021EUR"/>
    <x v="6"/>
    <n v="116362"/>
    <s v="SYSTEM MANAGEMENT SERVICE S.P.A."/>
    <s v="IT2GP20292"/>
    <s v="Q2 2021"/>
    <s v="EUR"/>
    <n v="8250.68"/>
    <n v="8250.6687000000002"/>
    <n v="1.13000000001193E-2"/>
    <n v="8250.68"/>
    <n v="0"/>
    <x v="0"/>
    <m/>
    <m/>
    <m/>
    <m/>
    <s v="none"/>
    <m/>
    <m/>
    <m/>
    <x v="0"/>
    <m/>
    <x v="0"/>
  </r>
  <r>
    <s v="ITAIT2GP20292Q3 2021EUR"/>
    <x v="6"/>
    <n v="116362"/>
    <s v="SYSTEM MANAGEMENT SERVICE S.P.A."/>
    <s v="IT2GP20292"/>
    <s v="Q3 2021"/>
    <s v="EUR"/>
    <n v="23927.93"/>
    <n v="23927.918600000001"/>
    <n v="1.1399999999412099E-2"/>
    <n v="23927.93"/>
    <n v="0"/>
    <x v="0"/>
    <m/>
    <m/>
    <m/>
    <m/>
    <s v="none"/>
    <m/>
    <m/>
    <m/>
    <x v="0"/>
    <m/>
    <x v="0"/>
  </r>
  <r>
    <s v="ITAIT2GP20292Q4 2021EUR"/>
    <x v="6"/>
    <n v="116362"/>
    <s v="SYSTEM MANAGEMENT SERVICE S.P.A."/>
    <s v="IT2GP20292"/>
    <s v="Q4 2021"/>
    <s v="EUR"/>
    <n v="24546.66"/>
    <n v="24546.661100000001"/>
    <n v="-1.1000000013154901E-3"/>
    <n v="24546.66"/>
    <n v="0"/>
    <x v="0"/>
    <m/>
    <m/>
    <m/>
    <m/>
    <s v="none"/>
    <m/>
    <m/>
    <m/>
    <x v="0"/>
    <m/>
    <x v="0"/>
  </r>
  <r>
    <s v="ITAIT2GP20357Q1 2021EUR"/>
    <x v="6"/>
    <n v="182480"/>
    <s v="CIFA S.R.L."/>
    <s v="IT2GP20357"/>
    <s v="Q1 2021"/>
    <s v="EUR"/>
    <n v="109.56"/>
    <n v="109.55759999999999"/>
    <n v="2.4000000000086101E-3"/>
    <n v="109.55759999999999"/>
    <n v="2.4000000000086101E-3"/>
    <x v="0"/>
    <m/>
    <m/>
    <m/>
    <m/>
    <s v="none"/>
    <m/>
    <m/>
    <m/>
    <x v="0"/>
    <m/>
    <x v="0"/>
  </r>
  <r>
    <s v="ITAIT2GP20357Q2 2021EUR"/>
    <x v="6"/>
    <n v="182480"/>
    <s v="CIFA S.R.L."/>
    <s v="IT2GP20357"/>
    <s v="Q2 2021"/>
    <s v="EUR"/>
    <n v="549.29"/>
    <n v="549.29190000000006"/>
    <n v="-1.90000000009149E-3"/>
    <n v="549.29190000000006"/>
    <n v="-1.90000000009149E-3"/>
    <x v="0"/>
    <m/>
    <m/>
    <m/>
    <m/>
    <s v="none"/>
    <m/>
    <m/>
    <m/>
    <x v="0"/>
    <m/>
    <x v="0"/>
  </r>
  <r>
    <s v="ITAIT2GP20357Q3 2021EUR"/>
    <x v="6"/>
    <n v="182480"/>
    <s v="CIFA S.R.L."/>
    <s v="IT2GP20357"/>
    <s v="Q3 2021"/>
    <s v="EUR"/>
    <n v="507.31"/>
    <n v="507.30840000000001"/>
    <n v="1.59999999999627E-3"/>
    <n v="507.30840000000001"/>
    <n v="1.59999999999627E-3"/>
    <x v="0"/>
    <m/>
    <m/>
    <m/>
    <m/>
    <s v="none"/>
    <m/>
    <m/>
    <m/>
    <x v="0"/>
    <m/>
    <x v="0"/>
  </r>
  <r>
    <s v="ITAIT2GP20357Q4 2021EUR"/>
    <x v="6"/>
    <n v="182480"/>
    <s v="CIFA S.R.L."/>
    <s v="IT2GP20357"/>
    <s v="Q4 2021"/>
    <s v="EUR"/>
    <n v="561.73"/>
    <n v="561.7269"/>
    <n v="3.1000000000176399E-3"/>
    <n v="561.7269"/>
    <n v="3.1000000000176399E-3"/>
    <x v="0"/>
    <m/>
    <m/>
    <m/>
    <m/>
    <s v="none"/>
    <m/>
    <m/>
    <m/>
    <x v="0"/>
    <m/>
    <x v="0"/>
  </r>
  <r>
    <s v="ITAIT2GP20333_2v5Q1 2021EUR"/>
    <x v="6"/>
    <n v="188632"/>
    <s v="B&amp;T S.P.A."/>
    <s v="IT2GP20333_2v5"/>
    <s v="Q1 2021"/>
    <s v="EUR"/>
    <n v="9.7799999999999994"/>
    <m/>
    <n v="9.7799999999999994"/>
    <m/>
    <n v="9.7799999999999994"/>
    <x v="1"/>
    <s v="[]"/>
    <s v="[]"/>
    <s v="no participation"/>
    <m/>
    <m/>
    <s v="Produit"/>
    <s v="Sarah"/>
    <s v="[SB] Nous avons bien une participation ID 28328  mais avec no name provided comme nom d'unité. Ceci est dû à la suppression manuelle de l'unité à partir du contrat. Il faut vérifier l'unité et regenerer la bonne participation  à la main._x000a_[NB] le contrat IT2GP20333_2v5 n'existe plus sur astoresuite, ce n'est pas une volontée de notre part pourriez-vous regarder si vous retrouvez le contrat en masqué ou en statut supprimé svp ?_x000a_[TN] : le contrat IT2GP20333_2v5 n'est trouvé nulle part"/>
    <x v="1"/>
    <m/>
    <x v="3"/>
  </r>
  <r>
    <s v="ITAIT2GP20333_2v5Q2 2021EUR"/>
    <x v="6"/>
    <n v="188632"/>
    <s v="B&amp;T S.P.A."/>
    <s v="IT2GP20333_2v5"/>
    <s v="Q2 2021"/>
    <s v="EUR"/>
    <n v="296.19"/>
    <m/>
    <n v="296.19"/>
    <m/>
    <n v="296.19"/>
    <x v="1"/>
    <s v="[]"/>
    <s v="[]"/>
    <s v="no participation"/>
    <m/>
    <m/>
    <s v="Produit"/>
    <s v="Sarah"/>
    <s v="[SB] Nous avons bien une participation ID 41802 et des ajustements  mais avec no name provided comme nom d'unité. Ceci est dû à la suppression manuelle de l'unité à partir du contrat. Il faut vérifier l'unité et regenerer la bonne participation  à la main._x000a_[NB] le contrat IT2GP20333_2v5 n'existe plus sur astoresuite, ce n'est pas une volontée de notre part pourriez-vous regarder si vous retrouvez le contrat en masqué ou en statut supprimé svp ?_x000a_[TN] : le contrat IT2GP20333_2v5 n'est trouvé nulle part"/>
    <x v="1"/>
    <m/>
    <x v="3"/>
  </r>
  <r>
    <s v="ITAIT2GP20333_2v5Q3 2021EUR"/>
    <x v="6"/>
    <n v="188632"/>
    <s v="B&amp;T S.P.A."/>
    <s v="IT2GP20333_2v5"/>
    <s v="Q3 2021"/>
    <s v="EUR"/>
    <n v="66.739999999999995"/>
    <m/>
    <n v="66.739999999999995"/>
    <m/>
    <n v="66.739999999999995"/>
    <x v="1"/>
    <s v="[]"/>
    <s v="[]"/>
    <s v="no participation"/>
    <m/>
    <m/>
    <s v="Produit"/>
    <s v="Sarah"/>
    <s v="[SB] Nous avons bien une participation ID 46055 et des ajustements  mais avec no name provided comme nom d'unité. Ceci est dû à la suppression manuelle de l'unité à partir du contrat. Il faut vérifier l'unité et regenerer la bonne participation  à la main._x000a_[NB] le contrat IT2GP20333_2v5 n'existe plus sur astoresuite, ce n'est pas une volontée de notre part pourriez-vous regarder si vous retrouvez le contrat en masqué ou en statut supprimé svp ?_x000a_[TN] : le contrat IT2GP20333_2v5 n'est trouvé nulle part"/>
    <x v="1"/>
    <m/>
    <x v="3"/>
  </r>
  <r>
    <s v="ITAIT2GP20333_2v5Q4 2021EUR"/>
    <x v="6"/>
    <n v="188632"/>
    <s v="B&amp;T S.P.A."/>
    <s v="IT2GP20333_2v5"/>
    <s v="Q4 2021"/>
    <s v="EUR"/>
    <n v="296.95"/>
    <m/>
    <n v="296.95"/>
    <m/>
    <n v="296.95"/>
    <x v="1"/>
    <s v="[]"/>
    <s v="[]"/>
    <s v="no participation"/>
    <m/>
    <m/>
    <s v="Produit"/>
    <s v="Sarah"/>
    <s v="[SB] Nous avons bien une participation ID 73012 et des ajustements  mais avec no name provided comme nom d'unité. Ceci est dû à la suppression manuelle de l'unité à partir du contrat. Il faut vérifier l'unité et regenerer la bonne participation  à la main._x000a_[NB] le contrat IT2GP20333_2v5 n'existe plus sur astoresuite, ce n'est pas une volontée de notre part pourriez-vous regarder si vous retrouvez le contrat en masqué ou en statut supprimé svp ?_x000a_[TN] : le contrat IT2GP20333_2v5 n'est trouvé nulle part"/>
    <x v="1"/>
    <m/>
    <x v="3"/>
  </r>
  <r>
    <s v="ITAIT2-21-2-028Q1 2021EUR"/>
    <x v="6"/>
    <n v="218075"/>
    <s v="MARKAS S.R.L."/>
    <s v="IT2-21-2-028"/>
    <s v="Q1 2021"/>
    <s v="EUR"/>
    <n v="160.81"/>
    <n v="160.81030000000001"/>
    <n v="-3.0000000000995799E-4"/>
    <n v="160.81"/>
    <n v="0"/>
    <x v="0"/>
    <m/>
    <m/>
    <m/>
    <m/>
    <s v="none"/>
    <m/>
    <m/>
    <m/>
    <x v="0"/>
    <m/>
    <x v="0"/>
  </r>
  <r>
    <s v="ITAIT2-21-2-028Q2 2021EUR"/>
    <x v="6"/>
    <n v="218075"/>
    <s v="MARKAS S.R.L."/>
    <s v="IT2-21-2-028"/>
    <s v="Q2 2021"/>
    <s v="EUR"/>
    <n v="555.55999999999995"/>
    <n v="555.56449999999995"/>
    <n v="-4.5000000000072699E-3"/>
    <n v="555.55999999999995"/>
    <n v="0"/>
    <x v="0"/>
    <m/>
    <m/>
    <m/>
    <m/>
    <s v="none"/>
    <m/>
    <m/>
    <m/>
    <x v="0"/>
    <m/>
    <x v="0"/>
  </r>
  <r>
    <s v="ITAIT2-21-2-028Q3 2021EUR"/>
    <x v="6"/>
    <n v="218075"/>
    <s v="MARKAS S.R.L."/>
    <s v="IT2-21-2-028"/>
    <s v="Q3 2021"/>
    <s v="EUR"/>
    <n v="1113.1300000000001"/>
    <n v="1113.1295"/>
    <n v="5.0000000010186297E-4"/>
    <n v="1113.1300000000001"/>
    <n v="0"/>
    <x v="0"/>
    <m/>
    <m/>
    <m/>
    <m/>
    <s v="none"/>
    <m/>
    <m/>
    <m/>
    <x v="0"/>
    <m/>
    <x v="0"/>
  </r>
  <r>
    <s v="ITAIT2-21-2-028Q4 2021EUR"/>
    <x v="6"/>
    <n v="218075"/>
    <s v="MARKAS S.R.L."/>
    <s v="IT2-21-2-028"/>
    <s v="Q4 2021"/>
    <s v="EUR"/>
    <n v="1044.73"/>
    <n v="1044.7328"/>
    <n v="-2.7999999999792601E-3"/>
    <n v="1044.73"/>
    <n v="0"/>
    <x v="0"/>
    <m/>
    <m/>
    <m/>
    <m/>
    <s v="none"/>
    <m/>
    <m/>
    <m/>
    <x v="0"/>
    <m/>
    <x v="0"/>
  </r>
  <r>
    <s v="ITAIT2GP202067Q1 2021EUR"/>
    <x v="6"/>
    <n v="218075"/>
    <s v="MARKAS S.R.L."/>
    <s v="IT2GP202067"/>
    <s v="Q1 2021"/>
    <s v="EUR"/>
    <n v="1211.72"/>
    <n v="1211.7285999999999"/>
    <n v="-8.5999999998875795E-3"/>
    <n v="1211.72"/>
    <n v="0"/>
    <x v="0"/>
    <m/>
    <m/>
    <m/>
    <m/>
    <s v="none"/>
    <s v="Produit"/>
    <s v="Thao"/>
    <s v="[TN] : Report calculé à la main = Report https://astoresuite.com/declarative_campaign_participations/edit/37455 : 49 525,13 X 1,55% + 37 134,86 x 0,96% + 6 256,75x 1,4%.  La facture a inclus  H8894 qui n'est pas dans l'assiète du sous-service TO Cleaning Contractors_x000a_[SF] : Correction faite avec l'exclusion du H8894 - annulation par avoir et refacturation"/>
    <x v="1"/>
    <s v="Severine"/>
    <x v="4"/>
  </r>
  <r>
    <s v="ITAIT2GP202067Q2 2021EUR"/>
    <x v="6"/>
    <n v="218075"/>
    <s v="MARKAS S.R.L."/>
    <s v="IT2GP202067"/>
    <s v="Q2 2021"/>
    <s v="EUR"/>
    <n v="2039.1"/>
    <n v="2039.1008999999999"/>
    <n v="-9.0000000000145497E-4"/>
    <n v="2039.1"/>
    <n v="0"/>
    <x v="0"/>
    <m/>
    <m/>
    <m/>
    <m/>
    <s v="none"/>
    <s v="Produit"/>
    <s v="Thao"/>
    <s v="[TN] : Report calculé à la main = Report https://astoresuite.com/declarative_campaign_participations/edit/41756 : 98 078,86 X 1,55% + 33 030,9 x 0,96% + 14 413 x 1,4%.  La facture a inclus  H8894 qui n'est pas dans l'assiète du sous-service TO Cleaning Contractors_x000a_[SF] : Correction faite avec l'exclusion du H8894 - annulation par avoir et refacturation"/>
    <x v="1"/>
    <s v="Severine"/>
    <x v="4"/>
  </r>
  <r>
    <s v="ITAIT2GP202067Q3 2021EUR"/>
    <x v="6"/>
    <n v="218075"/>
    <s v="MARKAS S.R.L."/>
    <s v="IT2GP202067"/>
    <s v="Q3 2021"/>
    <s v="EUR"/>
    <n v="7152.09"/>
    <n v="7152.0938999999998"/>
    <n v="-3.8999999997031401E-3"/>
    <n v="7152.09"/>
    <n v="0"/>
    <x v="0"/>
    <m/>
    <m/>
    <m/>
    <m/>
    <s v="none"/>
    <s v="Produit"/>
    <s v="Thao"/>
    <s v="[TN] : Report calculé à la main = Report https://astoresuite.com/declarative_campaign_participations/edit/46025 : 294 958,56 X 1,55% + 154 831,74 x 0,96% + 78 132,25 x 1,4%.  La facture a inclus  H8894 qui n'est pas dans l'assiète du sous-service TO Cleaning Contractors_x000a_[SF] : Correction faite avec l'exclusion du H8894 - annulation par avoir et refacturation"/>
    <x v="1"/>
    <s v="Severine"/>
    <x v="4"/>
  </r>
  <r>
    <s v="ITAIT2GP202067Q4 2021EUR"/>
    <x v="6"/>
    <n v="218075"/>
    <s v="MARKAS S.R.L."/>
    <s v="IT2GP202067"/>
    <s v="Q4 2021"/>
    <s v="EUR"/>
    <n v="4906.8900000000003"/>
    <n v="4906.8865999999998"/>
    <n v="3.4000000005107701E-3"/>
    <n v="4906.8900000000003"/>
    <n v="0"/>
    <x v="0"/>
    <m/>
    <m/>
    <m/>
    <m/>
    <s v="none"/>
    <s v="Produit"/>
    <s v="Thao"/>
    <s v="[TN] : (18/05/22) Calcul à main = facture . Avant la regen du calcul, le montant du TO - Cleaning contractors n'est pas rentré dans le calcul du rebate qui a causé l'écart. Il semble OK après la regen du calcul, à checker dans le prochain monitoring si la ligne passera en valid_x000a_Calcul à main : 201 258,63 x 1,55 + 129 577,80 X 0,96 + 38 816,5 x 1,4% = 4907"/>
    <x v="3"/>
    <s v="Thao"/>
    <x v="0"/>
  </r>
  <r>
    <s v="ITAIT2GP202073Q1 2021EUR"/>
    <x v="6"/>
    <n v="235237"/>
    <s v="VELOX HOTELLERIE S.R.L."/>
    <s v="IT2GP202073"/>
    <s v="Q1 2021"/>
    <s v="EUR"/>
    <n v="1654.02"/>
    <n v="1654.0197000000001"/>
    <n v="2.9999999992469303E-4"/>
    <n v="1654.0197000000001"/>
    <n v="2.9999999992469303E-4"/>
    <x v="0"/>
    <m/>
    <m/>
    <m/>
    <m/>
    <s v="none"/>
    <m/>
    <m/>
    <m/>
    <x v="0"/>
    <m/>
    <x v="0"/>
  </r>
  <r>
    <s v="ITAIT2GP202073Q2 2021EUR"/>
    <x v="6"/>
    <n v="235237"/>
    <s v="VELOX HOTELLERIE S.R.L."/>
    <s v="IT2GP202073"/>
    <s v="Q2 2021"/>
    <s v="EUR"/>
    <n v="2724.13"/>
    <n v="2724.1187"/>
    <n v="1.13000000001193E-2"/>
    <n v="2724.1187"/>
    <n v="1.13000000001193E-2"/>
    <x v="0"/>
    <m/>
    <m/>
    <m/>
    <m/>
    <s v="none"/>
    <m/>
    <m/>
    <m/>
    <x v="0"/>
    <m/>
    <x v="0"/>
  </r>
  <r>
    <s v="ITAIT2GP202073Q3 2021EUR"/>
    <x v="6"/>
    <n v="235237"/>
    <s v="VELOX HOTELLERIE S.R.L."/>
    <s v="IT2GP202073"/>
    <s v="Q3 2021"/>
    <s v="EUR"/>
    <n v="5470.75"/>
    <n v="5470.7503999999999"/>
    <n v="-3.9999999989959103E-4"/>
    <n v="5470.7503999999999"/>
    <n v="-3.9999999989959103E-4"/>
    <x v="0"/>
    <m/>
    <m/>
    <m/>
    <m/>
    <s v="none"/>
    <m/>
    <m/>
    <m/>
    <x v="0"/>
    <m/>
    <x v="0"/>
  </r>
  <r>
    <s v="ITAIT2GP202073Q4 2021EUR"/>
    <x v="6"/>
    <n v="235237"/>
    <s v="VELOX HOTELLERIE S.R.L."/>
    <s v="IT2GP202073"/>
    <s v="Q4 2021"/>
    <s v="EUR"/>
    <n v="7649.29"/>
    <n v="7649.2975999999999"/>
    <n v="-7.5999999999112298E-3"/>
    <n v="7649.2975999999999"/>
    <n v="-7.5999999999112298E-3"/>
    <x v="0"/>
    <m/>
    <m/>
    <m/>
    <m/>
    <s v="none"/>
    <m/>
    <m/>
    <m/>
    <x v="0"/>
    <m/>
    <x v="0"/>
  </r>
  <r>
    <s v="ITAIT2GP202064Q1 2021EUR"/>
    <x v="6"/>
    <n v="237236"/>
    <s v="HOTEL SERVICE SRL"/>
    <s v="IT2GP202064"/>
    <s v="Q1 2021"/>
    <s v="EUR"/>
    <n v="2184.41"/>
    <n v="2184.4070999999999"/>
    <n v="2.8999999999541602E-3"/>
    <n v="2184.41"/>
    <n v="0"/>
    <x v="0"/>
    <m/>
    <m/>
    <m/>
    <m/>
    <s v="none"/>
    <m/>
    <m/>
    <m/>
    <x v="0"/>
    <m/>
    <x v="0"/>
  </r>
  <r>
    <s v="ITAIT2GP202064Q2 2021EUR"/>
    <x v="6"/>
    <n v="237236"/>
    <s v="HOTEL SERVICE SRL"/>
    <s v="IT2GP202064"/>
    <s v="Q2 2021"/>
    <s v="EUR"/>
    <n v="5724.99"/>
    <n v="5724.9870000000001"/>
    <n v="2.9999999997016801E-3"/>
    <n v="5724.99"/>
    <n v="0"/>
    <x v="0"/>
    <m/>
    <m/>
    <m/>
    <m/>
    <s v="none"/>
    <m/>
    <m/>
    <m/>
    <x v="0"/>
    <m/>
    <x v="0"/>
  </r>
  <r>
    <s v="ITAIT2GP202064Q3 2021EUR"/>
    <x v="6"/>
    <n v="237236"/>
    <s v="HOTEL SERVICE SRL"/>
    <s v="IT2GP202064"/>
    <s v="Q3 2021"/>
    <s v="EUR"/>
    <n v="13341.67"/>
    <n v="13341.673500000001"/>
    <n v="-3.5000000007130399E-3"/>
    <n v="13341.67"/>
    <n v="0"/>
    <x v="0"/>
    <m/>
    <m/>
    <m/>
    <m/>
    <s v="none"/>
    <m/>
    <m/>
    <m/>
    <x v="0"/>
    <m/>
    <x v="0"/>
  </r>
  <r>
    <s v="ITAIT2GP202064Q4 2021EUR"/>
    <x v="6"/>
    <n v="237236"/>
    <s v="HOTEL SERVICE SRL"/>
    <s v="IT2GP202064"/>
    <s v="Q4 2021"/>
    <s v="EUR"/>
    <n v="13023.17"/>
    <n v="13023.165199999999"/>
    <n v="4.80000000061409E-3"/>
    <n v="13023.17"/>
    <n v="0"/>
    <x v="0"/>
    <m/>
    <m/>
    <m/>
    <m/>
    <s v="none"/>
    <m/>
    <m/>
    <m/>
    <x v="0"/>
    <m/>
    <x v="0"/>
  </r>
  <r>
    <s v="ITAIT2GP10385Q1 2021EUR"/>
    <x v="6"/>
    <n v="242947"/>
    <s v="ABBASCIA' SRL"/>
    <s v="IT2GP10385"/>
    <s v="Q1 2021"/>
    <s v="EUR"/>
    <n v="314.93"/>
    <n v="314.92910000000001"/>
    <n v="9.0000000000145497E-4"/>
    <n v="314.93"/>
    <n v="0"/>
    <x v="0"/>
    <m/>
    <m/>
    <m/>
    <m/>
    <s v="none"/>
    <m/>
    <m/>
    <m/>
    <x v="0"/>
    <m/>
    <x v="0"/>
  </r>
  <r>
    <s v="ITAIT2GP10385Q2 2021EUR"/>
    <x v="6"/>
    <n v="242947"/>
    <s v="ABBASCIA' SRL"/>
    <s v="IT2GP10385"/>
    <s v="Q2 2021"/>
    <s v="EUR"/>
    <n v="585.82000000000005"/>
    <n v="585.82039999999995"/>
    <n v="-3.9999999989959103E-4"/>
    <n v="585.82000000000005"/>
    <n v="0"/>
    <x v="0"/>
    <m/>
    <m/>
    <m/>
    <m/>
    <s v="none"/>
    <m/>
    <m/>
    <m/>
    <x v="0"/>
    <m/>
    <x v="0"/>
  </r>
  <r>
    <s v="ITAIT2GP10385Q3 2021EUR"/>
    <x v="6"/>
    <n v="242947"/>
    <s v="ABBASCIA' SRL"/>
    <s v="IT2GP10385"/>
    <s v="Q3 2021"/>
    <s v="EUR"/>
    <n v="771.08"/>
    <n v="771.08389999999997"/>
    <n v="-3.8999999999305098E-3"/>
    <n v="771.08"/>
    <n v="0"/>
    <x v="0"/>
    <m/>
    <m/>
    <m/>
    <m/>
    <s v="none"/>
    <m/>
    <m/>
    <m/>
    <x v="0"/>
    <m/>
    <x v="0"/>
  </r>
  <r>
    <s v="ITAIT2GP10385Q4 2021EUR"/>
    <x v="6"/>
    <n v="242947"/>
    <s v="ABBASCIA' SRL"/>
    <s v="IT2GP10385"/>
    <s v="Q4 2021"/>
    <s v="EUR"/>
    <n v="940.94"/>
    <n v="940.93910000000005"/>
    <n v="9.0000000000145497E-4"/>
    <n v="940.94"/>
    <n v="0"/>
    <x v="0"/>
    <m/>
    <m/>
    <m/>
    <m/>
    <s v="none"/>
    <m/>
    <m/>
    <m/>
    <x v="0"/>
    <m/>
    <x v="0"/>
  </r>
  <r>
    <s v="ITAIT2GP183000Q1 2021EUR"/>
    <x v="6"/>
    <n v="266037"/>
    <s v="ZURLI MAURIZIO"/>
    <s v="IT2GP183000"/>
    <s v="Q1 2021"/>
    <s v="EUR"/>
    <n v="76.97"/>
    <n v="76.971000000000004"/>
    <n v="-1.0000000000047701E-3"/>
    <n v="76.97"/>
    <n v="0"/>
    <x v="0"/>
    <m/>
    <m/>
    <m/>
    <m/>
    <s v="none"/>
    <m/>
    <m/>
    <m/>
    <x v="0"/>
    <m/>
    <x v="0"/>
  </r>
  <r>
    <s v="ITAIT2GP183000Q2 2021EUR"/>
    <x v="6"/>
    <n v="266037"/>
    <s v="ZURLI MAURIZIO"/>
    <s v="IT2GP183000"/>
    <s v="Q2 2021"/>
    <s v="EUR"/>
    <n v="183.74"/>
    <n v="183.74"/>
    <n v="0"/>
    <n v="183.74"/>
    <n v="0"/>
    <x v="0"/>
    <m/>
    <m/>
    <m/>
    <m/>
    <s v="none"/>
    <m/>
    <m/>
    <m/>
    <x v="0"/>
    <m/>
    <x v="0"/>
  </r>
  <r>
    <s v="ITAIT2GP183000Q3 2021EUR"/>
    <x v="6"/>
    <n v="266037"/>
    <s v="ZURLI MAURIZIO"/>
    <s v="IT2GP183000"/>
    <s v="Q3 2021"/>
    <s v="EUR"/>
    <n v="638.41999999999996"/>
    <n v="638.41499999999996"/>
    <n v="4.9999999999954499E-3"/>
    <n v="638.41999999999996"/>
    <n v="0"/>
    <x v="0"/>
    <m/>
    <m/>
    <m/>
    <m/>
    <s v="none"/>
    <m/>
    <m/>
    <m/>
    <x v="0"/>
    <m/>
    <x v="0"/>
  </r>
  <r>
    <s v="ITAIT2GP183000Q4 2021EUR"/>
    <x v="6"/>
    <n v="266037"/>
    <s v="ZURLI MAURIZIO"/>
    <s v="IT2GP183000"/>
    <s v="Q4 2021"/>
    <s v="EUR"/>
    <n v="210.67"/>
    <n v="210.66849999999999"/>
    <n v="1.4999999999929499E-3"/>
    <n v="210.67"/>
    <n v="0"/>
    <x v="0"/>
    <m/>
    <m/>
    <m/>
    <m/>
    <s v="none"/>
    <m/>
    <m/>
    <m/>
    <x v="0"/>
    <m/>
    <x v="0"/>
  </r>
  <r>
    <s v="ITAIT2GP20299Q1 2021EUR"/>
    <x v="6"/>
    <n v="268892"/>
    <s v="SUNNY GROUP S.R.L."/>
    <s v="IT2GP20299"/>
    <s v="Q1 2021"/>
    <s v="EUR"/>
    <n v="678.6"/>
    <n v="678.6"/>
    <n v="0"/>
    <n v="678.6"/>
    <n v="0"/>
    <x v="0"/>
    <m/>
    <m/>
    <m/>
    <m/>
    <s v="none"/>
    <m/>
    <m/>
    <m/>
    <x v="0"/>
    <m/>
    <x v="0"/>
  </r>
  <r>
    <s v="ITAIT2GP20299Q2 2021EUR"/>
    <x v="6"/>
    <n v="268892"/>
    <s v="SUNNY GROUP S.R.L."/>
    <s v="IT2GP20299"/>
    <s v="Q2 2021"/>
    <s v="EUR"/>
    <n v="954.6"/>
    <n v="954.6"/>
    <n v="0"/>
    <n v="954.6"/>
    <n v="0"/>
    <x v="0"/>
    <m/>
    <m/>
    <m/>
    <m/>
    <s v="none"/>
    <m/>
    <m/>
    <m/>
    <x v="0"/>
    <m/>
    <x v="0"/>
  </r>
  <r>
    <s v="ITAIT2GP20299Q3 2021EUR"/>
    <x v="6"/>
    <n v="268892"/>
    <s v="SUNNY GROUP S.R.L."/>
    <s v="IT2GP20299"/>
    <s v="Q3 2021"/>
    <s v="EUR"/>
    <n v="3146.56"/>
    <n v="3146.5639000000001"/>
    <n v="-3.90000000015788E-3"/>
    <n v="3146.56"/>
    <n v="0"/>
    <x v="0"/>
    <m/>
    <m/>
    <m/>
    <m/>
    <s v="none"/>
    <m/>
    <m/>
    <m/>
    <x v="0"/>
    <m/>
    <x v="0"/>
  </r>
  <r>
    <s v="ITAIT2GP20299Q4 2021EUR"/>
    <x v="6"/>
    <n v="268892"/>
    <s v="SUNNY GROUP S.R.L."/>
    <s v="IT2GP20299"/>
    <s v="Q4 2021"/>
    <s v="EUR"/>
    <n v="1622.63"/>
    <n v="1622.6298999999999"/>
    <n v="1.00000000202271E-4"/>
    <n v="1622.63"/>
    <n v="0"/>
    <x v="0"/>
    <m/>
    <m/>
    <m/>
    <m/>
    <s v="none"/>
    <m/>
    <m/>
    <m/>
    <x v="0"/>
    <m/>
    <x v="0"/>
  </r>
  <r>
    <s v="ITAIT2GP20285Q1 2021EUR"/>
    <x v="6"/>
    <n v="282591"/>
    <s v="AZIENDA AGRICOLA VERONA ROSADO"/>
    <s v="IT2GP20285"/>
    <s v="Q1 2021"/>
    <s v="EUR"/>
    <n v="79.709999999999994"/>
    <n v="79.705500000000001"/>
    <n v="4.4999999999930599E-3"/>
    <n v="79.709999999999994"/>
    <n v="0"/>
    <x v="0"/>
    <m/>
    <m/>
    <m/>
    <m/>
    <s v="none"/>
    <m/>
    <m/>
    <m/>
    <x v="0"/>
    <m/>
    <x v="0"/>
  </r>
  <r>
    <s v="ITAIT2GP20285Q2 2021EUR"/>
    <x v="6"/>
    <n v="282591"/>
    <s v="AZIENDA AGRICOLA VERONA ROSADO"/>
    <s v="IT2GP20285"/>
    <s v="Q2 2021"/>
    <s v="EUR"/>
    <n v="174.51"/>
    <n v="174.50550000000001"/>
    <n v="4.4999999999788499E-3"/>
    <n v="174.51"/>
    <n v="0"/>
    <x v="0"/>
    <m/>
    <m/>
    <m/>
    <m/>
    <s v="none"/>
    <m/>
    <m/>
    <m/>
    <x v="0"/>
    <m/>
    <x v="0"/>
  </r>
  <r>
    <s v="ITAIT2GP20285Q3 2021EUR"/>
    <x v="6"/>
    <n v="282591"/>
    <s v="AZIENDA AGRICOLA VERONA ROSADO"/>
    <s v="IT2GP20285"/>
    <s v="Q3 2021"/>
    <s v="EUR"/>
    <n v="238.46"/>
    <n v="238.45920000000001"/>
    <n v="7.9999999999813499E-4"/>
    <n v="238.46"/>
    <n v="0"/>
    <x v="0"/>
    <m/>
    <m/>
    <m/>
    <m/>
    <s v="none"/>
    <m/>
    <m/>
    <m/>
    <x v="0"/>
    <m/>
    <x v="0"/>
  </r>
  <r>
    <s v="ITAIT2GP20285Q4 2021EUR"/>
    <x v="6"/>
    <n v="282591"/>
    <s v="AZIENDA AGRICOLA VERONA ROSADO"/>
    <s v="IT2GP20285"/>
    <s v="Q4 2021"/>
    <s v="EUR"/>
    <n v="223.09"/>
    <n v="223.0899"/>
    <n v="1.0000000000331901E-4"/>
    <n v="223.09"/>
    <n v="0"/>
    <x v="0"/>
    <m/>
    <m/>
    <m/>
    <m/>
    <s v="none"/>
    <m/>
    <m/>
    <m/>
    <x v="0"/>
    <m/>
    <x v="0"/>
  </r>
  <r>
    <s v="ITAIT2GP202075Q1 2021EUR"/>
    <x v="6"/>
    <n v="289144"/>
    <s v="CONSORZIO PEGASO LIMO"/>
    <s v="IT2GP202075"/>
    <s v="Q1 2021"/>
    <s v="EUR"/>
    <n v="7.88"/>
    <n v="7.88"/>
    <n v="0"/>
    <n v="7.88"/>
    <n v="0"/>
    <x v="0"/>
    <m/>
    <m/>
    <m/>
    <m/>
    <s v="none"/>
    <m/>
    <m/>
    <m/>
    <x v="0"/>
    <m/>
    <x v="0"/>
  </r>
  <r>
    <s v="ITAIT2GP202075Q2 2021EUR"/>
    <x v="6"/>
    <n v="289144"/>
    <s v="CONSORZIO PEGASO LIMO"/>
    <s v="IT2GP202075"/>
    <s v="Q2 2021"/>
    <s v="EUR"/>
    <n v="42.68"/>
    <n v="42.681800000000003"/>
    <n v="-1.8000000000029099E-3"/>
    <n v="42.68"/>
    <n v="0"/>
    <x v="0"/>
    <m/>
    <m/>
    <m/>
    <m/>
    <s v="none"/>
    <m/>
    <m/>
    <m/>
    <x v="0"/>
    <m/>
    <x v="0"/>
  </r>
  <r>
    <s v="ITAIT2GP202075Q3 2021EUR"/>
    <x v="6"/>
    <n v="289144"/>
    <s v="CONSORZIO PEGASO LIMO"/>
    <s v="IT2GP202075"/>
    <s v="Q3 2021"/>
    <s v="EUR"/>
    <n v="128.9"/>
    <n v="128.9"/>
    <n v="0"/>
    <n v="128.9"/>
    <n v="0"/>
    <x v="0"/>
    <m/>
    <m/>
    <m/>
    <m/>
    <s v="none"/>
    <m/>
    <m/>
    <m/>
    <x v="0"/>
    <m/>
    <x v="0"/>
  </r>
  <r>
    <s v="ITAIT2GP202075Q4 2021EUR"/>
    <x v="6"/>
    <n v="289144"/>
    <s v="CONSORZIO PEGASO LIMO"/>
    <s v="IT2GP202075"/>
    <s v="Q4 2021"/>
    <s v="EUR"/>
    <n v="131.59"/>
    <n v="131.59"/>
    <n v="0"/>
    <n v="131.59"/>
    <n v="0"/>
    <x v="0"/>
    <m/>
    <m/>
    <m/>
    <m/>
    <s v="none"/>
    <m/>
    <m/>
    <m/>
    <x v="0"/>
    <m/>
    <x v="0"/>
  </r>
  <r>
    <s v="ITAIT2GP192037Q1 2021EUR"/>
    <x v="6"/>
    <n v="292053"/>
    <s v="MEAD INFORMATICA"/>
    <s v="IT2GP192037"/>
    <s v="Q1 2021"/>
    <s v="EUR"/>
    <n v="275.64999999999998"/>
    <n v="275.65170000000001"/>
    <n v="-1.7000000000280101E-3"/>
    <n v="275.64999999999998"/>
    <n v="0"/>
    <x v="0"/>
    <m/>
    <m/>
    <m/>
    <m/>
    <s v="none"/>
    <m/>
    <m/>
    <m/>
    <x v="0"/>
    <m/>
    <x v="0"/>
  </r>
  <r>
    <s v="ITAIT2GP192037Q2 2021EUR"/>
    <x v="6"/>
    <n v="292053"/>
    <s v="MEAD INFORMATICA"/>
    <s v="IT2GP192037"/>
    <s v="Q2 2021"/>
    <s v="EUR"/>
    <n v="15.65"/>
    <n v="15.6492"/>
    <n v="7.9999999999991103E-4"/>
    <n v="15.65"/>
    <n v="0"/>
    <x v="0"/>
    <m/>
    <m/>
    <m/>
    <m/>
    <s v="none"/>
    <m/>
    <m/>
    <m/>
    <x v="0"/>
    <m/>
    <x v="0"/>
  </r>
  <r>
    <s v="ITAIT2GP192037Q3 2021EUR"/>
    <x v="6"/>
    <n v="292053"/>
    <s v="MEAD INFORMATICA"/>
    <s v="IT2GP192037"/>
    <s v="Q3 2021"/>
    <s v="EUR"/>
    <n v="281.12"/>
    <n v="281.12009999999998"/>
    <n v="-9.9999999974897906E-5"/>
    <n v="281.12"/>
    <n v="0"/>
    <x v="0"/>
    <m/>
    <m/>
    <m/>
    <m/>
    <s v="none"/>
    <m/>
    <m/>
    <m/>
    <x v="0"/>
    <m/>
    <x v="0"/>
  </r>
  <r>
    <s v="ITAIT2GP192037Q4 2021EUR"/>
    <x v="6"/>
    <n v="292053"/>
    <s v="MEAD INFORMATICA"/>
    <s v="IT2GP192037"/>
    <s v="Q4 2021"/>
    <s v="EUR"/>
    <n v="41.06"/>
    <n v="41.063400000000001"/>
    <n v="-3.3999999999991802E-3"/>
    <n v="41.06"/>
    <n v="0"/>
    <x v="0"/>
    <m/>
    <m/>
    <m/>
    <m/>
    <s v="none"/>
    <m/>
    <m/>
    <m/>
    <x v="0"/>
    <m/>
    <x v="0"/>
  </r>
  <r>
    <s v="ITAIT2GP20339Q1 2021EUR"/>
    <x v="6"/>
    <n v="292482"/>
    <s v="NUOVA BUTOS HO.RE.CA. SOOC.COOP."/>
    <s v="IT2GP20339"/>
    <s v="Q1 2021"/>
    <s v="EUR"/>
    <n v="22.94"/>
    <n v="22.940200000000001"/>
    <n v="-1.9999999999953299E-4"/>
    <n v="22.94"/>
    <n v="0"/>
    <x v="0"/>
    <m/>
    <m/>
    <m/>
    <m/>
    <s v="none"/>
    <m/>
    <m/>
    <m/>
    <x v="0"/>
    <m/>
    <x v="0"/>
  </r>
  <r>
    <s v="ITAIT2GP20339Q2 2021EUR"/>
    <x v="6"/>
    <n v="292482"/>
    <s v="NUOVA BUTOS HO.RE.CA. SOOC.COOP."/>
    <s v="IT2GP20339"/>
    <s v="Q2 2021"/>
    <s v="EUR"/>
    <n v="82.84"/>
    <n v="82.836299999999994"/>
    <n v="3.70000000000914E-3"/>
    <n v="82.84"/>
    <n v="0"/>
    <x v="0"/>
    <m/>
    <m/>
    <m/>
    <m/>
    <s v="none"/>
    <m/>
    <m/>
    <m/>
    <x v="0"/>
    <m/>
    <x v="0"/>
  </r>
  <r>
    <s v="ITAIT2GP20339Q3 2021EUR"/>
    <x v="6"/>
    <n v="292482"/>
    <s v="NUOVA BUTOS HO.RE.CA. SOOC.COOP."/>
    <s v="IT2GP20339"/>
    <s v="Q3 2021"/>
    <s v="EUR"/>
    <n v="154.91"/>
    <n v="154.90530000000001"/>
    <n v="4.6999999999854901E-3"/>
    <n v="154.91"/>
    <n v="0"/>
    <x v="0"/>
    <m/>
    <m/>
    <m/>
    <m/>
    <s v="none"/>
    <m/>
    <m/>
    <m/>
    <x v="0"/>
    <m/>
    <x v="0"/>
  </r>
  <r>
    <s v="ITAIT2GP20339Q4 2021EUR"/>
    <x v="6"/>
    <n v="292482"/>
    <s v="NUOVA BUTOS HO.RE.CA. SOOC.COOP."/>
    <s v="IT2GP20339"/>
    <s v="Q4 2021"/>
    <s v="EUR"/>
    <n v="178.24"/>
    <n v="178.23740000000001"/>
    <n v="2.6000000000010398E-3"/>
    <n v="178.24"/>
    <n v="0"/>
    <x v="0"/>
    <m/>
    <m/>
    <m/>
    <m/>
    <s v="none"/>
    <m/>
    <m/>
    <m/>
    <x v="0"/>
    <m/>
    <x v="0"/>
  </r>
  <r>
    <s v="ITAIT2GP20291Q1 2021EUR"/>
    <x v="6"/>
    <n v="323761"/>
    <s v="MOCHI SRL"/>
    <s v="IT2GP20291"/>
    <s v="Q1 2021"/>
    <s v="EUR"/>
    <n v="16.100000000000001"/>
    <n v="16.102599999999999"/>
    <n v="-2.5999999999974902E-3"/>
    <n v="16.100000000000001"/>
    <n v="0"/>
    <x v="0"/>
    <m/>
    <m/>
    <m/>
    <m/>
    <s v="none"/>
    <m/>
    <m/>
    <m/>
    <x v="0"/>
    <m/>
    <x v="0"/>
  </r>
  <r>
    <s v="ITAIT2GP20291Q2 2021EUR"/>
    <x v="6"/>
    <n v="323761"/>
    <s v="MOCHI SRL"/>
    <s v="IT2GP20291"/>
    <s v="Q2 2021"/>
    <s v="EUR"/>
    <n v="95.95"/>
    <n v="95.952399999999997"/>
    <n v="-2.3999999999944001E-3"/>
    <n v="95.95"/>
    <n v="0"/>
    <x v="0"/>
    <m/>
    <m/>
    <m/>
    <m/>
    <s v="none"/>
    <m/>
    <m/>
    <m/>
    <x v="0"/>
    <m/>
    <x v="0"/>
  </r>
  <r>
    <s v="ITAIT2GP20291Q3 2021EUR"/>
    <x v="6"/>
    <n v="323761"/>
    <s v="MOCHI SRL"/>
    <s v="IT2GP20291"/>
    <s v="Q3 2021"/>
    <s v="EUR"/>
    <n v="379.95"/>
    <n v="379.95389999999998"/>
    <n v="-3.8999999999873498E-3"/>
    <n v="379.95"/>
    <n v="0"/>
    <x v="0"/>
    <m/>
    <m/>
    <m/>
    <m/>
    <s v="none"/>
    <m/>
    <m/>
    <m/>
    <x v="0"/>
    <m/>
    <x v="0"/>
  </r>
  <r>
    <s v="ITAIT2GP20291Q4 2021EUR"/>
    <x v="6"/>
    <n v="323761"/>
    <s v="MOCHI SRL"/>
    <s v="IT2GP20291"/>
    <s v="Q4 2021"/>
    <s v="EUR"/>
    <n v="646.95000000000005"/>
    <n v="646.95159999999998"/>
    <n v="-1.5999999999394201E-3"/>
    <n v="646.95000000000005"/>
    <n v="0"/>
    <x v="0"/>
    <m/>
    <m/>
    <m/>
    <m/>
    <s v="none"/>
    <m/>
    <m/>
    <m/>
    <x v="0"/>
    <m/>
    <x v="0"/>
  </r>
  <r>
    <s v="ITAIT2GP20308Q1 2021EUR"/>
    <x v="6"/>
    <n v="324904"/>
    <s v="TERZO CERCHIO"/>
    <s v="IT2GP20308"/>
    <s v="Q1 2021"/>
    <s v="EUR"/>
    <n v="504.28"/>
    <n v="504.27519999999998"/>
    <n v="4.7999999999888097E-3"/>
    <n v="504.28"/>
    <n v="0"/>
    <x v="0"/>
    <m/>
    <m/>
    <m/>
    <m/>
    <s v="none"/>
    <m/>
    <m/>
    <m/>
    <x v="0"/>
    <m/>
    <x v="0"/>
  </r>
  <r>
    <s v="ITAIT2GP20308Q2 2021EUR"/>
    <x v="6"/>
    <n v="324904"/>
    <s v="TERZO CERCHIO"/>
    <s v="IT2GP20308"/>
    <s v="Q2 2021"/>
    <s v="EUR"/>
    <n v="397.25"/>
    <n v="397.25290000000001"/>
    <n v="-2.9000000000110001E-3"/>
    <n v="397.25"/>
    <n v="0"/>
    <x v="0"/>
    <m/>
    <m/>
    <m/>
    <m/>
    <s v="none"/>
    <m/>
    <m/>
    <m/>
    <x v="0"/>
    <m/>
    <x v="0"/>
  </r>
  <r>
    <s v="ITAIT2GP20308Q3 2021EUR"/>
    <x v="6"/>
    <n v="324904"/>
    <s v="TERZO CERCHIO"/>
    <s v="IT2GP20308"/>
    <s v="Q3 2021"/>
    <s v="EUR"/>
    <n v="409.98"/>
    <n v="409.9785"/>
    <n v="1.5000000000213701E-3"/>
    <n v="409.98"/>
    <n v="0"/>
    <x v="0"/>
    <m/>
    <m/>
    <m/>
    <m/>
    <s v="none"/>
    <m/>
    <m/>
    <m/>
    <x v="0"/>
    <m/>
    <x v="0"/>
  </r>
  <r>
    <s v="ITAIT2GP20308Q4 2021EUR"/>
    <x v="6"/>
    <n v="324904"/>
    <s v="TERZO CERCHIO"/>
    <s v="IT2GP20308"/>
    <s v="Q4 2021"/>
    <s v="EUR"/>
    <n v="386.27"/>
    <n v="386.27190000000002"/>
    <n v="-1.90000000003465E-3"/>
    <n v="386.27"/>
    <n v="0"/>
    <x v="0"/>
    <m/>
    <m/>
    <m/>
    <m/>
    <s v="none"/>
    <m/>
    <m/>
    <m/>
    <x v="0"/>
    <m/>
    <x v="0"/>
  </r>
  <r>
    <s v="ITAIT4GP40293Q1 2021EUR"/>
    <x v="6"/>
    <n v="344249"/>
    <s v="AXPO ITALIA SPA"/>
    <s v="IT4GP40293"/>
    <s v="Q1 2021"/>
    <s v="EUR"/>
    <n v="2984.07"/>
    <n v="2984.07"/>
    <n v="0"/>
    <n v="2984.07"/>
    <n v="0"/>
    <x v="0"/>
    <m/>
    <m/>
    <m/>
    <m/>
    <s v="none"/>
    <m/>
    <m/>
    <m/>
    <x v="0"/>
    <m/>
    <x v="0"/>
  </r>
  <r>
    <s v="ITAIT4GP40293Q2 2021EUR"/>
    <x v="6"/>
    <n v="344249"/>
    <s v="AXPO ITALIA SPA"/>
    <s v="IT4GP40293"/>
    <s v="Q2 2021"/>
    <s v="EUR"/>
    <n v="3913.12"/>
    <n v="3913.12"/>
    <n v="0"/>
    <n v="3913.12"/>
    <n v="0"/>
    <x v="0"/>
    <m/>
    <m/>
    <m/>
    <m/>
    <s v="none"/>
    <m/>
    <m/>
    <m/>
    <x v="0"/>
    <m/>
    <x v="0"/>
  </r>
  <r>
    <s v="ITAIT4GP40293Q3 2021EUR"/>
    <x v="6"/>
    <n v="344249"/>
    <s v="AXPO ITALIA SPA"/>
    <s v="IT4GP40293"/>
    <s v="Q3 2021"/>
    <s v="EUR"/>
    <n v="7504.26"/>
    <n v="7504.26"/>
    <n v="0"/>
    <n v="7504.26"/>
    <n v="0"/>
    <x v="0"/>
    <m/>
    <m/>
    <m/>
    <m/>
    <s v="none"/>
    <m/>
    <m/>
    <m/>
    <x v="0"/>
    <m/>
    <x v="0"/>
  </r>
  <r>
    <s v="ITAIT4GP40293Q4 2021EUR"/>
    <x v="6"/>
    <n v="344249"/>
    <s v="AXPO ITALIA SPA"/>
    <s v="IT4GP40293"/>
    <s v="Q4 2021"/>
    <s v="EUR"/>
    <n v="5731.9"/>
    <n v="5731.9"/>
    <n v="0"/>
    <n v="5731.9"/>
    <n v="0"/>
    <x v="0"/>
    <m/>
    <m/>
    <m/>
    <m/>
    <s v="none"/>
    <m/>
    <m/>
    <m/>
    <x v="0"/>
    <m/>
    <x v="0"/>
  </r>
  <r>
    <s v="ITAIT4GP201082Q1 2021EUR"/>
    <x v="6"/>
    <n v="346176"/>
    <s v="LDI ITALY"/>
    <s v="IT4GP201082"/>
    <s v="Q1 2021"/>
    <s v="EUR"/>
    <n v="859.28"/>
    <n v="859.27660000000003"/>
    <n v="3.3999999999423298E-3"/>
    <n v="859.28"/>
    <n v="0"/>
    <x v="0"/>
    <m/>
    <m/>
    <m/>
    <m/>
    <s v="none"/>
    <m/>
    <m/>
    <m/>
    <x v="0"/>
    <m/>
    <x v="0"/>
  </r>
  <r>
    <s v="ITAIT4GP201082Q2 2021EUR"/>
    <x v="6"/>
    <n v="346176"/>
    <s v="LDI ITALY"/>
    <s v="IT4GP201082"/>
    <s v="Q2 2021"/>
    <s v="EUR"/>
    <n v="1765.75"/>
    <n v="1765.7424000000001"/>
    <n v="7.5999999999112298E-3"/>
    <n v="1765.75"/>
    <n v="0"/>
    <x v="0"/>
    <m/>
    <m/>
    <m/>
    <m/>
    <s v="none"/>
    <m/>
    <m/>
    <m/>
    <x v="0"/>
    <m/>
    <x v="0"/>
  </r>
  <r>
    <s v="ITAIT4GP201082Q3 2021EUR"/>
    <x v="6"/>
    <n v="346176"/>
    <s v="LDI ITALY"/>
    <s v="IT4GP201082"/>
    <s v="Q3 2021"/>
    <s v="EUR"/>
    <n v="3850.9"/>
    <n v="3850.9004"/>
    <n v="-3.9999999989959103E-4"/>
    <n v="3850.9"/>
    <n v="0"/>
    <x v="0"/>
    <m/>
    <m/>
    <m/>
    <m/>
    <s v="none"/>
    <m/>
    <m/>
    <m/>
    <x v="0"/>
    <m/>
    <x v="0"/>
  </r>
  <r>
    <s v="ITAIT2GP20296Q1 2021EUR"/>
    <x v="6"/>
    <n v="293636"/>
    <s v="AZIENDA AGRICOLA POJER E SANDRI DI SANDRI FIORENTINO"/>
    <s v="IT2GP20296"/>
    <s v="Q1 2021"/>
    <s v="EUR"/>
    <n v="6.16"/>
    <n v="6.1559999999999997"/>
    <n v="4.0000000000004398E-3"/>
    <n v="6.16"/>
    <n v="0"/>
    <x v="0"/>
    <m/>
    <m/>
    <m/>
    <m/>
    <s v="none"/>
    <m/>
    <m/>
    <m/>
    <x v="0"/>
    <m/>
    <x v="0"/>
  </r>
  <r>
    <s v="ITAIT2GP20296Q4 2021EUR"/>
    <x v="6"/>
    <n v="293636"/>
    <s v="AZIENDA AGRICOLA POJER E SANDRI DI SANDRI FIORENTINO"/>
    <s v="IT2GP20296"/>
    <s v="Q4 2021"/>
    <s v="EUR"/>
    <n v="13.2"/>
    <n v="13.202999999999999"/>
    <n v="-3.0000000000001098E-3"/>
    <n v="13.2"/>
    <n v="0"/>
    <x v="0"/>
    <m/>
    <m/>
    <m/>
    <m/>
    <s v="none"/>
    <m/>
    <m/>
    <m/>
    <x v="0"/>
    <m/>
    <x v="0"/>
  </r>
  <r>
    <s v="ITAIT2GP20287Q1 2021EUR"/>
    <x v="6"/>
    <n v="243725"/>
    <s v="BIOITALIA S.R.L."/>
    <s v="IT2GP20287"/>
    <s v="Q1 2021"/>
    <s v="EUR"/>
    <n v="4.4400000000000004"/>
    <n v="4.4413999999999998"/>
    <n v="-1.3999999999994E-3"/>
    <n v="4.4400000000000004"/>
    <n v="0"/>
    <x v="0"/>
    <m/>
    <m/>
    <m/>
    <m/>
    <s v="none"/>
    <m/>
    <m/>
    <m/>
    <x v="0"/>
    <m/>
    <x v="0"/>
  </r>
  <r>
    <s v="ITAIT2GP20287Q2 2021EUR"/>
    <x v="6"/>
    <n v="243725"/>
    <s v="BIOITALIA S.R.L."/>
    <s v="IT2GP20287"/>
    <s v="Q2 2021"/>
    <s v="EUR"/>
    <n v="4.33"/>
    <n v="4.3329000000000004"/>
    <n v="-2.9000000000003398E-3"/>
    <n v="4.33"/>
    <n v="0"/>
    <x v="0"/>
    <m/>
    <m/>
    <m/>
    <m/>
    <s v="none"/>
    <m/>
    <m/>
    <m/>
    <x v="0"/>
    <m/>
    <x v="0"/>
  </r>
  <r>
    <s v="ITAIT2GP20287Q3 2021EUR"/>
    <x v="6"/>
    <n v="243725"/>
    <s v="BIOITALIA S.R.L."/>
    <s v="IT2GP20287"/>
    <s v="Q3 2021"/>
    <s v="EUR"/>
    <n v="7.94"/>
    <n v="7.9442000000000004"/>
    <n v="-4.1999999999999798E-3"/>
    <n v="7.94"/>
    <n v="0"/>
    <x v="0"/>
    <m/>
    <m/>
    <m/>
    <m/>
    <s v="none"/>
    <m/>
    <m/>
    <m/>
    <x v="0"/>
    <m/>
    <x v="0"/>
  </r>
  <r>
    <s v="ITAIT2GP20287Q4 2021EUR"/>
    <x v="6"/>
    <n v="243725"/>
    <s v="BIOITALIA S.R.L."/>
    <s v="IT2GP20287"/>
    <s v="Q4 2021"/>
    <s v="EUR"/>
    <n v="5.0999999999999996"/>
    <n v="5.0975000000000001"/>
    <n v="2.4999999999995E-3"/>
    <n v="5.0999999999999996"/>
    <n v="0"/>
    <x v="0"/>
    <m/>
    <m/>
    <m/>
    <m/>
    <s v="none"/>
    <m/>
    <m/>
    <m/>
    <x v="0"/>
    <m/>
    <x v="0"/>
  </r>
  <r>
    <s v="ITAIT2GP182013BQ1 2021EUR"/>
    <x v="6"/>
    <n v="28140"/>
    <s v="CLEAN SERVICE SRL"/>
    <s v=" IT2GP182013B"/>
    <s v="Q1 2021"/>
    <s v="EUR"/>
    <n v="1161.1400000000001"/>
    <n v="580.57000000000005"/>
    <n v="580.57000000000005"/>
    <n v="580.57000000000005"/>
    <n v="580.57000000000005"/>
    <x v="1"/>
    <s v="[28336]"/>
    <s v="[16023]"/>
    <s v="rebate present"/>
    <s v="2021-07-26 16:29:27 +0200"/>
    <s v="none"/>
    <s v="Produit"/>
    <s v="Ossama"/>
    <s v="[OA] Rebate calculé à la main de 580,57 qui ne remonte pas dans le rapport alors qu'il a été calculé par l'outil. J'ai bien vérifié les conditions du contrat, normalment ça devrait remonter / https://www.astoresuite.com/declarative_campaign_participations/edit/28336"/>
    <x v="2"/>
    <m/>
    <x v="0"/>
  </r>
  <r>
    <s v="ITAIT2GP182013BQ2 2021EUR"/>
    <x v="6"/>
    <n v="28140"/>
    <s v="CLEAN SERVICE SRL"/>
    <s v=" IT2GP182013B"/>
    <s v="Q2 2021"/>
    <s v="EUR"/>
    <n v="1334.73"/>
    <n v="1334.7260000000001"/>
    <n v="3.9999999999054099E-3"/>
    <n v="1334.7260000000001"/>
    <n v="3.9999999999054099E-3"/>
    <x v="0"/>
    <m/>
    <m/>
    <m/>
    <m/>
    <s v="none"/>
    <m/>
    <m/>
    <m/>
    <x v="0"/>
    <m/>
    <x v="0"/>
  </r>
  <r>
    <s v="ITAIT2GP182013BQ3 2021EUR"/>
    <x v="6"/>
    <n v="28140"/>
    <s v="CLEAN SERVICE SRL"/>
    <s v=" IT2GP182013B"/>
    <s v="Q3 2021"/>
    <s v="EUR"/>
    <n v="2479.6"/>
    <n v="2479.5992000000001"/>
    <n v="7.9999999979918303E-4"/>
    <n v="2479.5992000000001"/>
    <n v="7.9999999979918303E-4"/>
    <x v="0"/>
    <m/>
    <m/>
    <m/>
    <m/>
    <s v="none"/>
    <m/>
    <m/>
    <m/>
    <x v="0"/>
    <m/>
    <x v="0"/>
  </r>
  <r>
    <s v="ITAIT2GP182013BQ4 2021EUR"/>
    <x v="6"/>
    <n v="28140"/>
    <s v="CLEAN SERVICE SRL"/>
    <s v=" IT2GP182013B"/>
    <s v="Q4 2021"/>
    <s v="EUR"/>
    <n v="2584.61"/>
    <n v="2584.6102999999998"/>
    <n v="-2.9999999969732E-4"/>
    <n v="2584.6102999999998"/>
    <n v="-2.9999999969732E-4"/>
    <x v="0"/>
    <m/>
    <m/>
    <m/>
    <m/>
    <s v="none"/>
    <m/>
    <m/>
    <m/>
    <x v="0"/>
    <m/>
    <x v="0"/>
  </r>
  <r>
    <s v="ITAIT2GP20380Q4 2021EUR"/>
    <x v="6"/>
    <n v="307878"/>
    <s v="SIVIS SCARL"/>
    <s v="IT2GP20380"/>
    <s v="Q4 2021"/>
    <s v="EUR"/>
    <n v="4140.1000000000004"/>
    <n v="4140.0941000000003"/>
    <n v="5.9000000001105902E-3"/>
    <n v="4140.1000000000004"/>
    <n v="0"/>
    <x v="0"/>
    <m/>
    <m/>
    <m/>
    <m/>
    <s v="none"/>
    <m/>
    <m/>
    <m/>
    <x v="0"/>
    <m/>
    <x v="0"/>
  </r>
  <r>
    <s v="ITAIT2GP20374Q1 2021EUR"/>
    <x v="6"/>
    <n v="84601"/>
    <s v="3P TECHNOLOGIES S.R.L"/>
    <s v="IT2GP20374"/>
    <s v="Q1 2021"/>
    <s v="EUR"/>
    <n v="52.5"/>
    <n v="52.5"/>
    <n v="0"/>
    <n v="52.5"/>
    <n v="0"/>
    <x v="0"/>
    <m/>
    <m/>
    <m/>
    <m/>
    <s v="none"/>
    <m/>
    <m/>
    <m/>
    <x v="0"/>
    <m/>
    <x v="0"/>
  </r>
  <r>
    <s v="ITAIT2GP20374Q2 2021EUR"/>
    <x v="6"/>
    <n v="84601"/>
    <s v="3P TECHNOLOGIES S.R.L"/>
    <s v="IT2GP20374"/>
    <s v="Q2 2021"/>
    <s v="EUR"/>
    <n v="45"/>
    <n v="45"/>
    <n v="0"/>
    <n v="45"/>
    <n v="0"/>
    <x v="0"/>
    <m/>
    <m/>
    <m/>
    <m/>
    <s v="none"/>
    <s v="Produit"/>
    <s v="Thao"/>
    <s v="[TN] : Calcul à la main = Report https://astoresuite.com/adjustements/edit/21370 : 1 500 x 3% = 45 . D'ailleurs j'ai remarqué que dan Prébilling sur Q2 2021, il y a une facture ( 45€) envoyée au Billing, une facture (45€) à transmettre et un avoir (-45€) à transmettre, qui font une somme de 45€ au total_x000a_[CM] facture en double dans le fichier de compil, OK résolu"/>
    <x v="1"/>
    <s v="Catherine"/>
    <x v="16"/>
  </r>
  <r>
    <s v="ITAIT2GP20374Q4 2021EUR"/>
    <x v="6"/>
    <n v="84601"/>
    <s v="3P TECHNOLOGIES S.R.L"/>
    <s v="IT2GP20374"/>
    <s v="Q4 2021"/>
    <s v="EUR"/>
    <n v="68.849999999999994"/>
    <n v="68.849999999999994"/>
    <n v="0"/>
    <n v="68.849999999999994"/>
    <n v="0"/>
    <x v="0"/>
    <m/>
    <m/>
    <m/>
    <m/>
    <s v="none"/>
    <m/>
    <m/>
    <m/>
    <x v="0"/>
    <m/>
    <x v="0"/>
  </r>
  <r>
    <s v="ITAIT2GP20367Q1 2021EUR"/>
    <x v="6"/>
    <n v="354830"/>
    <s v="AG&amp;CO SRL"/>
    <s v="IT2GP20367"/>
    <s v="Q1 2021"/>
    <s v="EUR"/>
    <n v="56.8"/>
    <n v="56.798400000000001"/>
    <n v="1.59999999999627E-3"/>
    <n v="56.8"/>
    <n v="0"/>
    <x v="0"/>
    <m/>
    <m/>
    <m/>
    <m/>
    <s v="none"/>
    <m/>
    <m/>
    <m/>
    <x v="0"/>
    <m/>
    <x v="0"/>
  </r>
  <r>
    <s v="ITAIT2GP20367Q2 2021EUR"/>
    <x v="6"/>
    <n v="354830"/>
    <s v="AG&amp;CO SRL"/>
    <s v="IT2GP20367"/>
    <s v="Q2 2021"/>
    <s v="EUR"/>
    <n v="111.18"/>
    <n v="111.1806"/>
    <n v="-5.9999999999149601E-4"/>
    <n v="111.18"/>
    <n v="0"/>
    <x v="0"/>
    <m/>
    <m/>
    <m/>
    <m/>
    <s v="none"/>
    <m/>
    <m/>
    <m/>
    <x v="0"/>
    <m/>
    <x v="0"/>
  </r>
  <r>
    <s v="ITAIT2GP20367Q3 2021EUR"/>
    <x v="6"/>
    <n v="354830"/>
    <s v="AG&amp;CO SRL"/>
    <s v="IT2GP20367"/>
    <s v="Q3 2021"/>
    <s v="EUR"/>
    <n v="199.93"/>
    <n v="199.92840000000001"/>
    <n v="1.59999999999627E-3"/>
    <n v="199.93"/>
    <n v="0"/>
    <x v="0"/>
    <m/>
    <m/>
    <m/>
    <m/>
    <s v="none"/>
    <m/>
    <m/>
    <m/>
    <x v="0"/>
    <m/>
    <x v="0"/>
  </r>
  <r>
    <s v="ITAIT2GP20367Q4 2021EUR"/>
    <x v="6"/>
    <n v="354830"/>
    <s v="AG&amp;CO SRL"/>
    <s v="IT2GP20367"/>
    <s v="Q4 2021"/>
    <s v="EUR"/>
    <n v="177.79"/>
    <n v="177.7944"/>
    <n v="-4.4000000000039502E-3"/>
    <n v="177.79"/>
    <n v="0"/>
    <x v="0"/>
    <m/>
    <m/>
    <m/>
    <m/>
    <s v="none"/>
    <m/>
    <m/>
    <m/>
    <x v="0"/>
    <m/>
    <x v="0"/>
  </r>
  <r>
    <s v="ITAIT2GP20379Q1 2021EUR"/>
    <x v="6"/>
    <n v="202682"/>
    <s v="NPO SISTEMI S.R.L."/>
    <s v="IT2GP20379"/>
    <s v="Q1 2021"/>
    <s v="EUR"/>
    <n v="520.03"/>
    <n v="520.03380000000004"/>
    <n v="-3.8000000000693E-3"/>
    <n v="520.03"/>
    <n v="0"/>
    <x v="0"/>
    <m/>
    <m/>
    <m/>
    <m/>
    <s v="none"/>
    <m/>
    <m/>
    <m/>
    <x v="0"/>
    <m/>
    <x v="0"/>
  </r>
  <r>
    <s v="ITAIT2GP20379Q2 2021EUR"/>
    <x v="6"/>
    <n v="202682"/>
    <s v="NPO SISTEMI S.R.L."/>
    <s v="IT2GP20379"/>
    <s v="Q2 2021"/>
    <s v="EUR"/>
    <n v="637.54"/>
    <n v="637.53679999999997"/>
    <n v="3.19999999999254E-3"/>
    <n v="637.54"/>
    <n v="0"/>
    <x v="0"/>
    <m/>
    <m/>
    <m/>
    <m/>
    <s v="none"/>
    <m/>
    <m/>
    <m/>
    <x v="0"/>
    <m/>
    <x v="0"/>
  </r>
  <r>
    <s v="ITAIT2GP20379Q3 2021EUR"/>
    <x v="6"/>
    <n v="202682"/>
    <s v="NPO SISTEMI S.R.L."/>
    <s v="IT2GP20379"/>
    <s v="Q3 2021"/>
    <s v="EUR"/>
    <n v="419.34"/>
    <n v="419.3365"/>
    <n v="3.4999999999740699E-3"/>
    <n v="419.34"/>
    <n v="0"/>
    <x v="0"/>
    <m/>
    <m/>
    <m/>
    <m/>
    <s v="none"/>
    <m/>
    <m/>
    <m/>
    <x v="0"/>
    <m/>
    <x v="0"/>
  </r>
  <r>
    <s v="ITAIT2GP20379Q4 2021EUR"/>
    <x v="6"/>
    <n v="202682"/>
    <s v="NPO SISTEMI S.R.L."/>
    <s v="IT2GP20379"/>
    <s v="Q4 2021"/>
    <s v="EUR"/>
    <n v="216.05"/>
    <n v="216.05459999999999"/>
    <n v="-4.5999999999821696E-3"/>
    <n v="216.05"/>
    <n v="0"/>
    <x v="0"/>
    <m/>
    <m/>
    <m/>
    <m/>
    <s v="none"/>
    <m/>
    <m/>
    <m/>
    <x v="0"/>
    <m/>
    <x v="0"/>
  </r>
  <r>
    <s v="ITAIT2-21-7-034Q2 2021EUR"/>
    <x v="6"/>
    <s v="TEMP IT10"/>
    <s v="FBS ASCENSORI SRL"/>
    <s v="IT2-21-7-034"/>
    <s v="Q2 2021"/>
    <s v="EUR"/>
    <n v="338.91"/>
    <n v="338.91"/>
    <n v="0"/>
    <n v="338.91"/>
    <n v="0"/>
    <x v="0"/>
    <m/>
    <m/>
    <m/>
    <m/>
    <s v="none"/>
    <m/>
    <m/>
    <m/>
    <x v="0"/>
    <m/>
    <x v="0"/>
  </r>
  <r>
    <s v="ITAIT2GP20290Q2 2021EUR"/>
    <x v="6"/>
    <n v="294320"/>
    <s v="APICOLTURA CASENTINESE S.R.L."/>
    <s v="IT2GP20290"/>
    <s v="Q2 2021"/>
    <s v="EUR"/>
    <n v="17.87"/>
    <n v="17.867699999999999"/>
    <n v="2.3000000000017399E-3"/>
    <n v="17.87"/>
    <n v="0"/>
    <x v="0"/>
    <m/>
    <m/>
    <m/>
    <m/>
    <s v="none"/>
    <m/>
    <m/>
    <m/>
    <x v="0"/>
    <m/>
    <x v="0"/>
  </r>
  <r>
    <s v="ITAIT2GP20290Q3 2021EUR"/>
    <x v="6"/>
    <n v="294320"/>
    <s v="APICOLTURA CASENTINESE S.R.L."/>
    <s v="IT2GP20290"/>
    <s v="Q3 2021"/>
    <s v="EUR"/>
    <n v="30.42"/>
    <n v="30.42"/>
    <n v="0"/>
    <n v="30.42"/>
    <n v="0"/>
    <x v="0"/>
    <m/>
    <m/>
    <m/>
    <m/>
    <s v="none"/>
    <m/>
    <m/>
    <m/>
    <x v="0"/>
    <m/>
    <x v="0"/>
  </r>
  <r>
    <s v="ITAIT2GP20290Q4 2021EUR"/>
    <x v="6"/>
    <n v="294320"/>
    <s v="APICOLTURA CASENTINESE S.R.L."/>
    <s v="IT2GP20290"/>
    <s v="Q4 2021"/>
    <s v="EUR"/>
    <n v="48.38"/>
    <n v="48.375"/>
    <n v="5.0000000000025501E-3"/>
    <n v="48.38"/>
    <n v="0"/>
    <x v="0"/>
    <m/>
    <m/>
    <m/>
    <m/>
    <s v="none"/>
    <m/>
    <m/>
    <m/>
    <x v="0"/>
    <m/>
    <x v="0"/>
  </r>
  <r>
    <s v="ITAIT2GP20359Q2 2021EUR"/>
    <x v="6"/>
    <n v="77074"/>
    <s v="CAMBIELLI EDILFRIULI SPA"/>
    <s v="IT2GP20359"/>
    <s v="Q2 2021"/>
    <s v="EUR"/>
    <n v="18.37"/>
    <n v="18.371500000000001"/>
    <n v="-1.5000000000000499E-3"/>
    <n v="18.37"/>
    <n v="0"/>
    <x v="0"/>
    <m/>
    <m/>
    <m/>
    <m/>
    <s v="none"/>
    <m/>
    <m/>
    <m/>
    <x v="0"/>
    <m/>
    <x v="0"/>
  </r>
  <r>
    <s v="ITAIT2GP20359Q3 2021EUR"/>
    <x v="6"/>
    <n v="77074"/>
    <s v="CAMBIELLI EDILFRIULI SPA"/>
    <s v="IT2GP20359"/>
    <s v="Q3 2021"/>
    <s v="EUR"/>
    <n v="50.39"/>
    <n v="50.393500000000003"/>
    <n v="-3.5000000000024998E-3"/>
    <n v="50.39"/>
    <n v="0"/>
    <x v="0"/>
    <m/>
    <m/>
    <m/>
    <m/>
    <s v="none"/>
    <m/>
    <m/>
    <m/>
    <x v="0"/>
    <m/>
    <x v="0"/>
  </r>
  <r>
    <s v="ITAIT2GP20359Q4 2021EUR"/>
    <x v="6"/>
    <n v="77074"/>
    <s v="CAMBIELLI EDILFRIULI SPA"/>
    <s v="IT2GP20359"/>
    <s v="Q4 2021"/>
    <s v="EUR"/>
    <n v="9.0500000000000007"/>
    <n v="9.0463000000000005"/>
    <n v="3.70000000000025E-3"/>
    <n v="9.0500000000000007"/>
    <n v="0"/>
    <x v="0"/>
    <m/>
    <m/>
    <m/>
    <m/>
    <s v="none"/>
    <m/>
    <m/>
    <m/>
    <x v="0"/>
    <m/>
    <x v="0"/>
  </r>
  <r>
    <s v="ITAIT2-21-3-032Q2 2021EUR"/>
    <x v="6"/>
    <n v="354832"/>
    <s v="ROMEO SAFETY ITALIA SRL"/>
    <s v="IT2-21-3-032"/>
    <s v="Q2 2021"/>
    <s v="EUR"/>
    <n v="17.13"/>
    <n v="17.127500000000001"/>
    <n v="2.4999999999977202E-3"/>
    <n v="17.13"/>
    <n v="0"/>
    <x v="0"/>
    <m/>
    <m/>
    <m/>
    <m/>
    <s v="none"/>
    <m/>
    <m/>
    <m/>
    <x v="0"/>
    <m/>
    <x v="0"/>
  </r>
  <r>
    <s v="ITAIT2-21-3-032Q3 2021EUR"/>
    <x v="6"/>
    <n v="354832"/>
    <s v="ROMEO SAFETY ITALIA SRL"/>
    <s v="IT2-21-3-032"/>
    <s v="Q3 2021"/>
    <s v="EUR"/>
    <n v="53.09"/>
    <n v="53.087499999999999"/>
    <n v="2.50000000000483E-3"/>
    <n v="53.09"/>
    <n v="0"/>
    <x v="0"/>
    <m/>
    <m/>
    <m/>
    <m/>
    <s v="none"/>
    <m/>
    <m/>
    <m/>
    <x v="0"/>
    <m/>
    <x v="0"/>
  </r>
  <r>
    <s v="ITAIT2-21-3-032Q4 2021EUR"/>
    <x v="6"/>
    <n v="354832"/>
    <s v="ROMEO SAFETY ITALIA SRL"/>
    <s v="IT2-21-3-032"/>
    <s v="Q4 2021"/>
    <s v="EUR"/>
    <n v="216.5"/>
    <n v="216.49619999999999"/>
    <n v="3.8000000000124601E-3"/>
    <n v="216.5"/>
    <n v="0"/>
    <x v="0"/>
    <m/>
    <m/>
    <m/>
    <m/>
    <s v="none"/>
    <m/>
    <m/>
    <m/>
    <x v="0"/>
    <m/>
    <x v="0"/>
  </r>
  <r>
    <s v="ITAIT2GP20369Q2 2021EUR"/>
    <x v="6"/>
    <n v="354832"/>
    <s v="ROMEO SAFETY ITALIA SRL"/>
    <s v="IT2GP20369"/>
    <s v="Q2 2021"/>
    <s v="EUR"/>
    <n v="407.86"/>
    <n v="407.86180000000002"/>
    <n v="-1.8000000000029099E-3"/>
    <n v="407.86"/>
    <n v="0"/>
    <x v="0"/>
    <m/>
    <m/>
    <m/>
    <m/>
    <s v="none"/>
    <m/>
    <m/>
    <m/>
    <x v="0"/>
    <m/>
    <x v="0"/>
  </r>
  <r>
    <s v="ITAIT2GP20369Q3 2021EUR"/>
    <x v="6"/>
    <n v="354832"/>
    <s v="ROMEO SAFETY ITALIA SRL"/>
    <s v="IT2GP20369"/>
    <s v="Q3 2021"/>
    <s v="EUR"/>
    <n v="554.76"/>
    <n v="554.75930000000005"/>
    <n v="6.9999999993797203E-4"/>
    <n v="554.76"/>
    <n v="0"/>
    <x v="0"/>
    <m/>
    <m/>
    <m/>
    <m/>
    <s v="none"/>
    <m/>
    <m/>
    <m/>
    <x v="0"/>
    <m/>
    <x v="0"/>
  </r>
  <r>
    <s v="ITAIT2GP20369Q4 2021EUR"/>
    <x v="6"/>
    <n v="354832"/>
    <s v="ROMEO SAFETY ITALIA SRL"/>
    <s v="IT2GP20369"/>
    <s v="Q4 2021"/>
    <s v="EUR"/>
    <n v="452.75"/>
    <n v="452.7518"/>
    <n v="-1.8000000000029099E-3"/>
    <n v="452.75"/>
    <n v="0"/>
    <x v="0"/>
    <m/>
    <m/>
    <m/>
    <m/>
    <s v="none"/>
    <m/>
    <m/>
    <m/>
    <x v="0"/>
    <m/>
    <x v="0"/>
  </r>
  <r>
    <s v="ITAIT2GP20383Q2 2021EUR"/>
    <x v="6"/>
    <n v="239369"/>
    <s v="MXNS Auditing Italia S.r.l."/>
    <s v=" IT2GP20383"/>
    <s v="Q2 2021"/>
    <s v="EUR"/>
    <n v="1108.78"/>
    <n v="1108.7834"/>
    <n v="-3.4000000000560201E-3"/>
    <n v="1108.78"/>
    <n v="0"/>
    <x v="0"/>
    <m/>
    <m/>
    <m/>
    <m/>
    <s v="none"/>
    <m/>
    <m/>
    <m/>
    <x v="0"/>
    <m/>
    <x v="0"/>
  </r>
  <r>
    <s v="ITAIT2GP20383Q3 2021EUR"/>
    <x v="6"/>
    <n v="239369"/>
    <s v="MXNS Auditing Italia S.r.l."/>
    <s v=" IT2GP20383"/>
    <s v="Q3 2021"/>
    <s v="EUR"/>
    <n v="485.94"/>
    <n v="485.93950000000001"/>
    <n v="4.9999999998817603E-4"/>
    <n v="485.94"/>
    <n v="0"/>
    <x v="0"/>
    <m/>
    <m/>
    <m/>
    <m/>
    <s v="none"/>
    <m/>
    <m/>
    <m/>
    <x v="0"/>
    <m/>
    <x v="0"/>
  </r>
  <r>
    <s v="ITAIT2GP20383Q4 2021EUR"/>
    <x v="6"/>
    <n v="239369"/>
    <s v="MXNS Auditing Italia S.r.l."/>
    <s v=" IT2GP20383"/>
    <s v="Q4 2021"/>
    <s v="EUR"/>
    <n v="562.98"/>
    <n v="562.97990000000004"/>
    <n v="9.9999999974897906E-5"/>
    <n v="562.98"/>
    <n v="0"/>
    <x v="0"/>
    <m/>
    <m/>
    <m/>
    <m/>
    <s v="none"/>
    <m/>
    <m/>
    <m/>
    <x v="0"/>
    <m/>
    <x v="0"/>
  </r>
  <r>
    <s v="ITAIT2GP20316Q2 2021EUR"/>
    <x v="6"/>
    <n v="290734"/>
    <s v="CAMA SRL"/>
    <s v=" IT2GP20316"/>
    <s v="Q2 2021"/>
    <s v="EUR"/>
    <n v="96.23"/>
    <n v="96.228800000000007"/>
    <n v="1.1999999999972001E-3"/>
    <n v="96.23"/>
    <n v="0"/>
    <x v="0"/>
    <m/>
    <m/>
    <m/>
    <m/>
    <s v="none"/>
    <m/>
    <m/>
    <m/>
    <x v="0"/>
    <m/>
    <x v="0"/>
  </r>
  <r>
    <s v="ITAIT2GP20316Q3 2021EUR"/>
    <x v="6"/>
    <n v="290734"/>
    <s v="CAMA SRL"/>
    <s v=" IT2GP20316"/>
    <s v="Q3 2021"/>
    <s v="EUR"/>
    <n v="108.32"/>
    <n v="108.3152"/>
    <n v="4.7999999999888097E-3"/>
    <n v="108.32"/>
    <n v="0"/>
    <x v="0"/>
    <m/>
    <m/>
    <m/>
    <m/>
    <s v="none"/>
    <m/>
    <m/>
    <m/>
    <x v="0"/>
    <m/>
    <x v="0"/>
  </r>
  <r>
    <s v="ITAIT2GP20316Q4 2021EUR"/>
    <x v="6"/>
    <n v="290734"/>
    <s v="CAMA SRL"/>
    <s v=" IT2GP20316"/>
    <s v="Q4 2021"/>
    <s v="EUR"/>
    <n v="81.09"/>
    <n v="81.094099999999997"/>
    <n v="-4.0999999999939904E-3"/>
    <n v="81.09"/>
    <n v="0"/>
    <x v="0"/>
    <m/>
    <m/>
    <m/>
    <m/>
    <s v="none"/>
    <m/>
    <m/>
    <m/>
    <x v="0"/>
    <m/>
    <x v="0"/>
  </r>
  <r>
    <s v="ITAIT2GP20336Q2 2021EUR"/>
    <x v="6"/>
    <n v="350719"/>
    <s v="POOL MANAGEMENT S.R.L"/>
    <s v="IT2GP20336"/>
    <s v="Q2 2021"/>
    <s v="EUR"/>
    <n v="370.58"/>
    <n v="370.58"/>
    <n v="0"/>
    <n v="370.58"/>
    <n v="0"/>
    <x v="0"/>
    <m/>
    <m/>
    <m/>
    <m/>
    <s v="none"/>
    <m/>
    <m/>
    <m/>
    <x v="0"/>
    <m/>
    <x v="0"/>
  </r>
  <r>
    <s v="ITAIT2GP20336Q3 2021EUR"/>
    <x v="6"/>
    <n v="350719"/>
    <s v="POOL MANAGEMENT S.R.L"/>
    <s v="IT2GP20336"/>
    <s v="Q3 2021"/>
    <s v="EUR"/>
    <n v="1181.3599999999999"/>
    <n v="1181.355"/>
    <n v="4.9999999998817596E-3"/>
    <n v="1181.3599999999999"/>
    <n v="0"/>
    <x v="0"/>
    <m/>
    <m/>
    <m/>
    <m/>
    <s v="none"/>
    <m/>
    <m/>
    <m/>
    <x v="0"/>
    <m/>
    <x v="0"/>
  </r>
  <r>
    <s v="ITAIT2GP20336Q4 2021EUR"/>
    <x v="6"/>
    <n v="350719"/>
    <s v="POOL MANAGEMENT S.R.L"/>
    <s v="IT2GP20336"/>
    <s v="Q4 2021"/>
    <s v="EUR"/>
    <n v="362.32"/>
    <n v="362.32"/>
    <n v="0"/>
    <n v="362.32"/>
    <n v="0"/>
    <x v="0"/>
    <m/>
    <m/>
    <m/>
    <m/>
    <s v="none"/>
    <m/>
    <m/>
    <m/>
    <x v="0"/>
    <m/>
    <x v="0"/>
  </r>
  <r>
    <s v="ITAIT2GP202081Q2 2021EUR"/>
    <x v="6"/>
    <n v="224290"/>
    <s v="BE HOTEL GROUP SNC DI MARZIALE LUIGI E ANNA"/>
    <s v="IT2GP202081"/>
    <s v="Q2 2021"/>
    <s v="EUR"/>
    <n v="180.33"/>
    <n v="180.32669999999999"/>
    <n v="3.30000000002428E-3"/>
    <n v="180.33"/>
    <n v="0"/>
    <x v="0"/>
    <m/>
    <m/>
    <m/>
    <m/>
    <s v="none"/>
    <m/>
    <m/>
    <m/>
    <x v="0"/>
    <m/>
    <x v="0"/>
  </r>
  <r>
    <s v="ITAIT2GP202081Q3 2021EUR"/>
    <x v="6"/>
    <n v="224290"/>
    <s v="BE HOTEL GROUP SNC DI MARZIALE LUIGI E ANNA"/>
    <s v="IT2GP202081"/>
    <s v="Q3 2021"/>
    <s v="EUR"/>
    <n v="565.94000000000005"/>
    <n v="565.93859999999995"/>
    <n v="1.4000000001033099E-3"/>
    <n v="565.94000000000005"/>
    <n v="0"/>
    <x v="0"/>
    <m/>
    <m/>
    <m/>
    <m/>
    <s v="none"/>
    <m/>
    <m/>
    <m/>
    <x v="0"/>
    <m/>
    <x v="0"/>
  </r>
  <r>
    <s v="ITAIT2GP202081Q4 2021EUR"/>
    <x v="6"/>
    <n v="224290"/>
    <s v="BE HOTEL GROUP SNC DI MARZIALE LUIGI E ANNA"/>
    <s v="IT2GP202081"/>
    <s v="Q4 2021"/>
    <s v="EUR"/>
    <n v="238.28"/>
    <n v="238.28020000000001"/>
    <n v="-2.0000000000663901E-4"/>
    <n v="238.28"/>
    <n v="0"/>
    <x v="0"/>
    <m/>
    <m/>
    <m/>
    <m/>
    <s v="none"/>
    <m/>
    <m/>
    <m/>
    <x v="0"/>
    <m/>
    <x v="0"/>
  </r>
  <r>
    <s v="ITAIT2GP191058 2020Q1 2021EUR"/>
    <x v="6"/>
    <n v="29520"/>
    <s v="MARR SPA"/>
    <s v="IT2GP191058 2020"/>
    <s v="Q1 2021"/>
    <s v="EUR"/>
    <n v="8219.65"/>
    <n v="8219.6474999999991"/>
    <n v="2.5000000005093101E-3"/>
    <n v="8219.6474999999991"/>
    <n v="2.5000000005093101E-3"/>
    <x v="0"/>
    <m/>
    <m/>
    <m/>
    <m/>
    <s v="none"/>
    <s v="Produit"/>
    <s v="Thao"/>
    <s v="[TN] Rebate calculé à la main sur l'ajustement validé = Report https://astoresuite.com/adjustements/history?adjustement_group_id=17855 : 168 435,4 * 4,88% = 8 219,65 _x000a_[CM] facture en double dans le fichier de compil, OK résolu"/>
    <x v="1"/>
    <s v="Catherine"/>
    <x v="16"/>
  </r>
  <r>
    <s v="ITAIT2GP191058 2020Q2 2021EUR"/>
    <x v="6"/>
    <n v="29520"/>
    <s v="MARR SPA"/>
    <s v="IT2GP191058 2020"/>
    <s v="Q2 2021"/>
    <s v="EUR"/>
    <n v="13973.22"/>
    <n v="13973.219300000001"/>
    <n v="6.9999999868741703E-4"/>
    <n v="13973.219300000001"/>
    <n v="6.9999999868741703E-4"/>
    <x v="0"/>
    <m/>
    <m/>
    <m/>
    <m/>
    <s v="none"/>
    <m/>
    <m/>
    <m/>
    <x v="0"/>
    <m/>
    <x v="0"/>
  </r>
  <r>
    <s v="ITAIT2GP191058 2020Q3 2021EUR"/>
    <x v="6"/>
    <n v="29520"/>
    <s v="MARR SPA"/>
    <s v="IT2GP191058 2020"/>
    <s v="Q3 2021"/>
    <s v="EUR"/>
    <n v="23992.52"/>
    <n v="23992.5245"/>
    <n v="-4.4999999990977804E-3"/>
    <n v="23992.5245"/>
    <n v="-4.4999999990977804E-3"/>
    <x v="0"/>
    <m/>
    <m/>
    <m/>
    <m/>
    <s v="none"/>
    <m/>
    <m/>
    <m/>
    <x v="0"/>
    <m/>
    <x v="0"/>
  </r>
  <r>
    <s v="ITAIT2GP191058 2020Q4 2021EUR"/>
    <x v="6"/>
    <n v="29520"/>
    <s v="MARR SPA"/>
    <s v="IT2GP191058 2020"/>
    <s v="Q4 2021"/>
    <s v="EUR"/>
    <n v="18965.599999999999"/>
    <n v="18965.599099999999"/>
    <n v="8.9999999909195995E-4"/>
    <n v="18965.599099999999"/>
    <n v="8.9999999909195995E-4"/>
    <x v="0"/>
    <m/>
    <m/>
    <m/>
    <m/>
    <s v="none"/>
    <m/>
    <m/>
    <m/>
    <x v="0"/>
    <m/>
    <x v="0"/>
  </r>
  <r>
    <s v="ITAIT2-21-2-027Q2 2021EUR"/>
    <x v="6"/>
    <n v="28348"/>
    <s v="ADECCO ITALIA SPA"/>
    <s v="IT2-21-2-027"/>
    <s v="Q2 2021"/>
    <s v="EUR"/>
    <n v="160.31"/>
    <n v="160.30799999999999"/>
    <n v="2.0000000000095402E-3"/>
    <n v="160.31"/>
    <n v="0"/>
    <x v="0"/>
    <m/>
    <m/>
    <m/>
    <m/>
    <s v="none"/>
    <m/>
    <m/>
    <m/>
    <x v="0"/>
    <m/>
    <x v="0"/>
  </r>
  <r>
    <s v="ITAIT2GP10345Q2 2021EUR"/>
    <x v="6"/>
    <n v="29968"/>
    <s v="MACE' FRUIT S.RL."/>
    <s v="IT2GP10345"/>
    <s v="Q2 2021"/>
    <s v="EUR"/>
    <n v="5.42"/>
    <n v="5.4154999999999998"/>
    <n v="4.5000000000001697E-3"/>
    <n v="5.42"/>
    <n v="0"/>
    <x v="0"/>
    <m/>
    <m/>
    <m/>
    <m/>
    <s v="none"/>
    <m/>
    <m/>
    <m/>
    <x v="0"/>
    <m/>
    <x v="0"/>
  </r>
  <r>
    <s v="ITAIT2GP10345Q3 2021EUR"/>
    <x v="6"/>
    <n v="29968"/>
    <s v="MACE' FRUIT S.RL."/>
    <s v="IT2GP10345"/>
    <s v="Q3 2021"/>
    <s v="EUR"/>
    <n v="26.43"/>
    <n v="26.431000000000001"/>
    <n v="-1.00000000000122E-3"/>
    <n v="26.43"/>
    <n v="0"/>
    <x v="0"/>
    <m/>
    <m/>
    <m/>
    <m/>
    <s v="none"/>
    <m/>
    <m/>
    <m/>
    <x v="0"/>
    <m/>
    <x v="0"/>
  </r>
  <r>
    <s v="ITAIT2GP10345Q4 2021EUR"/>
    <x v="6"/>
    <n v="29968"/>
    <s v="MACE' FRUIT S.RL."/>
    <s v="IT2GP10345"/>
    <s v="Q4 2021"/>
    <s v="EUR"/>
    <n v="66.92"/>
    <n v="66.918000000000006"/>
    <n v="1.9999999999953302E-3"/>
    <n v="66.92"/>
    <n v="0"/>
    <x v="0"/>
    <m/>
    <m/>
    <m/>
    <m/>
    <s v="none"/>
    <m/>
    <m/>
    <m/>
    <x v="0"/>
    <m/>
    <x v="0"/>
  </r>
  <r>
    <s v="ITAIT2GP20384Q2 2021EUR"/>
    <x v="6"/>
    <n v="30195"/>
    <s v="DEMI S.P.A."/>
    <s v="IT2GP20384"/>
    <s v="Q2 2021"/>
    <s v="EUR"/>
    <n v="1718.87"/>
    <n v="1718.8748000000001"/>
    <n v="-4.80000000015934E-3"/>
    <n v="1718.87"/>
    <n v="0"/>
    <x v="0"/>
    <m/>
    <m/>
    <m/>
    <m/>
    <s v="none"/>
    <m/>
    <m/>
    <m/>
    <x v="0"/>
    <m/>
    <x v="0"/>
  </r>
  <r>
    <s v="ITAIT2GP20384Q3 2021EUR"/>
    <x v="6"/>
    <n v="30195"/>
    <s v="DEMI S.P.A."/>
    <s v="IT2GP20384"/>
    <s v="Q3 2021"/>
    <s v="EUR"/>
    <n v="8513.57"/>
    <n v="8513.5660000000007"/>
    <n v="3.99999999899591E-3"/>
    <n v="8513.57"/>
    <n v="0"/>
    <x v="0"/>
    <m/>
    <m/>
    <m/>
    <m/>
    <s v="none"/>
    <m/>
    <m/>
    <m/>
    <x v="0"/>
    <m/>
    <x v="0"/>
  </r>
  <r>
    <s v="ITAIT2GP20384Q4 2021EUR"/>
    <x v="6"/>
    <n v="30195"/>
    <s v="DEMI S.P.A."/>
    <s v="IT2GP20384"/>
    <s v="Q4 2021"/>
    <s v="EUR"/>
    <n v="327.49"/>
    <n v="327.49239999999998"/>
    <n v="-2.3999999999659801E-3"/>
    <n v="327.49"/>
    <n v="0"/>
    <x v="0"/>
    <m/>
    <m/>
    <m/>
    <m/>
    <s v="none"/>
    <m/>
    <m/>
    <m/>
    <x v="0"/>
    <m/>
    <x v="0"/>
  </r>
  <r>
    <s v="ITAIT2GP191053Q2 2021EUR"/>
    <x v="6"/>
    <n v="27582"/>
    <s v="CORSINO CORSINI SPA"/>
    <s v="IT2GP191053"/>
    <s v="Q2 2021"/>
    <s v="EUR"/>
    <n v="67.58"/>
    <n v="67.576400000000007"/>
    <n v="3.5999999999916099E-3"/>
    <n v="67.58"/>
    <n v="0"/>
    <x v="0"/>
    <m/>
    <m/>
    <m/>
    <m/>
    <s v="none"/>
    <m/>
    <m/>
    <m/>
    <x v="0"/>
    <m/>
    <x v="0"/>
  </r>
  <r>
    <s v="ITAIT2GP191053Q3 2021EUR"/>
    <x v="6"/>
    <n v="27582"/>
    <s v="CORSINO CORSINI SPA"/>
    <s v="IT2GP191053"/>
    <s v="Q3 2021"/>
    <s v="EUR"/>
    <n v="205.83"/>
    <n v="205.83"/>
    <n v="0"/>
    <n v="205.83"/>
    <n v="0"/>
    <x v="0"/>
    <m/>
    <m/>
    <m/>
    <m/>
    <s v="none"/>
    <m/>
    <m/>
    <m/>
    <x v="0"/>
    <m/>
    <x v="0"/>
  </r>
  <r>
    <s v="ITAIT2GP191053Q4 2021EUR"/>
    <x v="6"/>
    <n v="27582"/>
    <s v="CORSINO CORSINI SPA"/>
    <s v="IT2GP191053"/>
    <s v="Q4 2021"/>
    <s v="EUR"/>
    <n v="336.24"/>
    <n v="336.24"/>
    <n v="0"/>
    <n v="336.24"/>
    <n v="0"/>
    <x v="0"/>
    <m/>
    <m/>
    <m/>
    <m/>
    <s v="none"/>
    <m/>
    <m/>
    <m/>
    <x v="0"/>
    <m/>
    <x v="0"/>
  </r>
  <r>
    <s v="ITAIT2GP20386Q1 2021EUR"/>
    <x v="6"/>
    <n v="350185"/>
    <s v="SGS SERTEC SRL "/>
    <s v="IT2GP20386"/>
    <s v="Q1 2021"/>
    <s v="EUR"/>
    <n v="20.46"/>
    <n v="20.462"/>
    <n v="-1.9999999999988898E-3"/>
    <n v="20.46"/>
    <n v="0"/>
    <x v="0"/>
    <m/>
    <m/>
    <m/>
    <m/>
    <s v="none"/>
    <m/>
    <m/>
    <m/>
    <x v="0"/>
    <m/>
    <x v="0"/>
  </r>
  <r>
    <s v="ITAIT2GP20386Q2 2021EUR"/>
    <x v="6"/>
    <n v="350185"/>
    <s v="SGS SERTEC SRL "/>
    <s v="IT2GP20386"/>
    <s v="Q2 2021"/>
    <s v="EUR"/>
    <n v="27.26"/>
    <n v="27.260999999999999"/>
    <n v="-9.9999999999766899E-4"/>
    <n v="27.26"/>
    <n v="0"/>
    <x v="0"/>
    <m/>
    <m/>
    <m/>
    <m/>
    <s v="none"/>
    <m/>
    <m/>
    <m/>
    <x v="0"/>
    <m/>
    <x v="0"/>
  </r>
  <r>
    <s v="ITAIT2GP20386Q3 2021EUR"/>
    <x v="6"/>
    <n v="350185"/>
    <s v="SGS SERTEC SRL "/>
    <s v="IT2GP20386"/>
    <s v="Q3 2021"/>
    <s v="EUR"/>
    <n v="16.16"/>
    <n v="16.158999999999999"/>
    <n v="1.00000000000122E-3"/>
    <n v="16.16"/>
    <n v="0"/>
    <x v="0"/>
    <m/>
    <m/>
    <m/>
    <m/>
    <s v="none"/>
    <m/>
    <m/>
    <m/>
    <x v="0"/>
    <m/>
    <x v="0"/>
  </r>
  <r>
    <s v="ITAIT2GP20365Q2 2021EUR"/>
    <x v="6"/>
    <n v="357379"/>
    <s v="INTESIA ITALIA s.r.l.,"/>
    <s v="IT2GP20365"/>
    <s v="Q2 2021"/>
    <s v="EUR"/>
    <n v="53.54"/>
    <n v="53.540999999999997"/>
    <n v="-9.9999999999766899E-4"/>
    <n v="53.54"/>
    <n v="0"/>
    <x v="0"/>
    <m/>
    <m/>
    <m/>
    <m/>
    <s v="none"/>
    <m/>
    <m/>
    <m/>
    <x v="0"/>
    <m/>
    <x v="0"/>
  </r>
  <r>
    <s v="ITAIT2GP20365Q4 2021EUR"/>
    <x v="6"/>
    <n v="357379"/>
    <s v="INTESIA ITALIA s.r.l.,"/>
    <s v="IT2GP20365"/>
    <s v="Q4 2021"/>
    <s v="EUR"/>
    <n v="57.5"/>
    <n v="57.502499999999998"/>
    <n v="-2.4999999999977202E-3"/>
    <n v="57.5"/>
    <n v="0"/>
    <x v="0"/>
    <m/>
    <m/>
    <m/>
    <m/>
    <s v="none"/>
    <m/>
    <m/>
    <m/>
    <x v="0"/>
    <m/>
    <x v="0"/>
  </r>
  <r>
    <s v="ITAIT2-21-6-021Q2 2021EUR"/>
    <x v="6"/>
    <n v="216969"/>
    <s v="REXEL ITALIA SPA"/>
    <s v="IT2-21-6-021"/>
    <s v="Q2 2021"/>
    <s v="EUR"/>
    <n v="18.18"/>
    <n v="18.175000000000001"/>
    <n v="4.999999999999E-3"/>
    <n v="18.18"/>
    <n v="0"/>
    <x v="0"/>
    <m/>
    <m/>
    <m/>
    <m/>
    <s v="none"/>
    <m/>
    <m/>
    <m/>
    <x v="0"/>
    <m/>
    <x v="0"/>
  </r>
  <r>
    <s v="ITAIT2-21-6-021Q3 2021EUR"/>
    <x v="6"/>
    <n v="216969"/>
    <s v="REXEL ITALIA SPA"/>
    <s v="IT2-21-6-021"/>
    <s v="Q3 2021"/>
    <s v="EUR"/>
    <n v="19.190000000000001"/>
    <n v="19.186800000000002"/>
    <n v="3.1999999999996402E-3"/>
    <n v="19.190000000000001"/>
    <n v="0"/>
    <x v="0"/>
    <m/>
    <m/>
    <m/>
    <m/>
    <s v="none"/>
    <m/>
    <m/>
    <m/>
    <x v="0"/>
    <m/>
    <x v="0"/>
  </r>
  <r>
    <s v="ITAIT2-21-6-021Q4 2021EUR"/>
    <x v="6"/>
    <n v="216969"/>
    <s v="REXEL ITALIA SPA"/>
    <s v="IT2-21-6-021"/>
    <s v="Q4 2021"/>
    <s v="EUR"/>
    <n v="7.68"/>
    <n v="7.6835000000000004"/>
    <n v="-3.50000000000072E-3"/>
    <n v="7.68"/>
    <n v="0"/>
    <x v="0"/>
    <m/>
    <m/>
    <m/>
    <m/>
    <s v="none"/>
    <m/>
    <m/>
    <m/>
    <x v="0"/>
    <m/>
    <x v="0"/>
  </r>
  <r>
    <s v="ITAIT2GP202060Q2 2021EUR"/>
    <x v="6"/>
    <n v="231804"/>
    <s v="LAVASECCO DAMA DI DAVIDE SAVINO"/>
    <s v="IT2GP202060"/>
    <s v="Q2 2021"/>
    <s v="EUR"/>
    <n v="6.95"/>
    <n v="6.9467999999999996"/>
    <n v="3.2000000000005301E-3"/>
    <n v="6.95"/>
    <n v="0"/>
    <x v="0"/>
    <m/>
    <m/>
    <m/>
    <m/>
    <s v="none"/>
    <m/>
    <m/>
    <m/>
    <x v="0"/>
    <m/>
    <x v="0"/>
  </r>
  <r>
    <s v="ITAIT2GP202060Q4 2021EUR"/>
    <x v="6"/>
    <n v="231804"/>
    <s v="LAVASECCO DAMA DI DAVIDE SAVINO"/>
    <s v="IT2GP202060"/>
    <s v="Q4 2021"/>
    <s v="EUR"/>
    <n v="24.64"/>
    <n v="24.6419"/>
    <n v="-1.8999999999991201E-3"/>
    <n v="24.64"/>
    <n v="0"/>
    <x v="0"/>
    <m/>
    <m/>
    <m/>
    <m/>
    <s v="none"/>
    <m/>
    <m/>
    <m/>
    <x v="0"/>
    <m/>
    <x v="0"/>
  </r>
  <r>
    <s v="ITAIT2-21-6-030Q1 2021EUR"/>
    <x v="6"/>
    <n v="29939"/>
    <s v="SONEPAR ITALIA SPA UNIPERSONALE"/>
    <s v="IT2-21-6-030"/>
    <s v="Q1 2021"/>
    <s v="EUR"/>
    <n v="577.96"/>
    <n v="577.95889999999997"/>
    <n v="1.1000000000649299E-3"/>
    <n v="577.96"/>
    <n v="0"/>
    <x v="0"/>
    <m/>
    <m/>
    <m/>
    <m/>
    <s v="none"/>
    <s v="Produit"/>
    <s v="Thao"/>
    <s v="[TN] : Rebate OK dans le module d'ajustement mais KO dans le report :  23 118,36 x2,5% = 577,96 = Facture -&gt; Ici dans le report, le rebate est doublé_x000a_"/>
    <x v="2"/>
    <s v="Zakaria"/>
    <x v="0"/>
  </r>
  <r>
    <s v="ITAIT2-21-6-030Q2 2021EUR"/>
    <x v="6"/>
    <n v="29939"/>
    <s v="SONEPAR ITALIA SPA UNIPERSONALE"/>
    <s v="IT2-21-6-030"/>
    <s v="Q2 2021"/>
    <s v="EUR"/>
    <n v="933.28"/>
    <n v="933.27629999999999"/>
    <n v="3.69999999998071E-3"/>
    <n v="933.28"/>
    <n v="0"/>
    <x v="0"/>
    <m/>
    <m/>
    <m/>
    <m/>
    <s v="none"/>
    <m/>
    <m/>
    <m/>
    <x v="0"/>
    <m/>
    <x v="0"/>
  </r>
  <r>
    <s v="ITAIT2-21-6-030Q3 2021EUR"/>
    <x v="6"/>
    <n v="29939"/>
    <s v="SONEPAR ITALIA SPA UNIPERSONALE"/>
    <s v="IT2-21-6-030"/>
    <s v="Q3 2021"/>
    <s v="EUR"/>
    <n v="461.7"/>
    <n v="461.69619999999998"/>
    <n v="3.8000000000124601E-3"/>
    <n v="461.7"/>
    <n v="0"/>
    <x v="0"/>
    <m/>
    <m/>
    <m/>
    <m/>
    <s v="none"/>
    <m/>
    <m/>
    <m/>
    <x v="0"/>
    <m/>
    <x v="0"/>
  </r>
  <r>
    <s v="ITAIT2-21-6-030Q4 2021EUR"/>
    <x v="6"/>
    <n v="29939"/>
    <s v="SONEPAR ITALIA SPA UNIPERSONALE"/>
    <s v="IT2-21-6-030"/>
    <s v="Q4 2021"/>
    <s v="EUR"/>
    <n v="346.78"/>
    <n v="346.77780000000001"/>
    <n v="2.1999999999593399E-3"/>
    <n v="346.78"/>
    <n v="0"/>
    <x v="0"/>
    <m/>
    <m/>
    <m/>
    <m/>
    <s v="none"/>
    <m/>
    <m/>
    <m/>
    <x v="0"/>
    <m/>
    <x v="0"/>
  </r>
  <r>
    <s v="ITAIT2GP202062Q2 2021EUR"/>
    <x v="6"/>
    <n v="27838"/>
    <s v="LB SHUTTLE AUTONOLEGGIO DI LORENZINO BOLOGNA"/>
    <s v="IT2GP202062"/>
    <s v="Q2 2021"/>
    <s v="EUR"/>
    <n v="138.16"/>
    <n v="138.1636"/>
    <n v="-3.6000000000058199E-3"/>
    <n v="138.16"/>
    <n v="0"/>
    <x v="0"/>
    <m/>
    <m/>
    <m/>
    <m/>
    <s v="none"/>
    <m/>
    <m/>
    <m/>
    <x v="0"/>
    <m/>
    <x v="0"/>
  </r>
  <r>
    <s v="ITAIT2GP202062Q3 2021EUR"/>
    <x v="6"/>
    <n v="27838"/>
    <s v="LB SHUTTLE AUTONOLEGGIO DI LORENZINO BOLOGNA"/>
    <s v="IT2GP202062"/>
    <s v="Q3 2021"/>
    <s v="EUR"/>
    <n v="834.64"/>
    <n v="834.63800000000003"/>
    <n v="1.9999999999527002E-3"/>
    <n v="834.64"/>
    <n v="0"/>
    <x v="0"/>
    <m/>
    <m/>
    <m/>
    <m/>
    <s v="none"/>
    <m/>
    <m/>
    <m/>
    <x v="0"/>
    <m/>
    <x v="0"/>
  </r>
  <r>
    <s v="ITAIT2GP202062Q4 2021EUR"/>
    <x v="6"/>
    <n v="27838"/>
    <s v="LB SHUTTLE AUTONOLEGGIO DI LORENZINO BOLOGNA"/>
    <s v="IT2GP202062"/>
    <s v="Q4 2021"/>
    <s v="EUR"/>
    <n v="61.39"/>
    <n v="61.385599999999997"/>
    <n v="4.4000000000039502E-3"/>
    <n v="61.39"/>
    <n v="0"/>
    <x v="0"/>
    <m/>
    <m/>
    <m/>
    <m/>
    <s v="none"/>
    <m/>
    <m/>
    <m/>
    <x v="0"/>
    <m/>
    <x v="0"/>
  </r>
  <r>
    <s v="ITAIT2GP10360Q1 2021EUR"/>
    <x v="6"/>
    <n v="184868"/>
    <s v="DOMORI SRL"/>
    <s v="IT2GP10360"/>
    <s v="Q1 2021"/>
    <s v="EUR"/>
    <n v="18.32"/>
    <n v="18.32"/>
    <n v="0"/>
    <n v="18.32"/>
    <n v="0"/>
    <x v="0"/>
    <m/>
    <m/>
    <m/>
    <m/>
    <s v="none"/>
    <m/>
    <m/>
    <m/>
    <x v="0"/>
    <m/>
    <x v="0"/>
  </r>
  <r>
    <s v="ITAIT2GP10360Q4 2021EUR"/>
    <x v="6"/>
    <n v="184868"/>
    <s v="DOMORI SRL"/>
    <s v="IT2GP10360"/>
    <s v="Q4 2021"/>
    <s v="EUR"/>
    <n v="68.62"/>
    <n v="68.62"/>
    <n v="0"/>
    <n v="68.62"/>
    <n v="0"/>
    <x v="0"/>
    <m/>
    <m/>
    <m/>
    <m/>
    <s v="none"/>
    <m/>
    <m/>
    <m/>
    <x v="0"/>
    <m/>
    <x v="0"/>
  </r>
  <r>
    <s v="ITAIT2-21-1-047Q1 2021EUR"/>
    <x v="6"/>
    <n v="27836"/>
    <s v="LAVAZZA LUIGI S.P.A."/>
    <s v="IT2-21-1-047"/>
    <s v="Q1 2021"/>
    <s v="EUR"/>
    <n v="501.45"/>
    <n v="501.44690000000003"/>
    <n v="3.0999999999607999E-3"/>
    <n v="501.45"/>
    <n v="0"/>
    <x v="0"/>
    <m/>
    <m/>
    <m/>
    <m/>
    <s v="none"/>
    <m/>
    <m/>
    <m/>
    <x v="0"/>
    <m/>
    <x v="0"/>
  </r>
  <r>
    <s v="ITAIT2-21-1-047Q2 2021EUR"/>
    <x v="6"/>
    <n v="27836"/>
    <s v="LAVAZZA LUIGI S.P.A."/>
    <s v="IT2-21-1-047"/>
    <s v="Q2 2021"/>
    <s v="EUR"/>
    <n v="1052.97"/>
    <n v="1052.9653000000001"/>
    <n v="4.6999999999570701E-3"/>
    <n v="1052.97"/>
    <n v="0"/>
    <x v="0"/>
    <m/>
    <m/>
    <m/>
    <m/>
    <s v="none"/>
    <m/>
    <m/>
    <m/>
    <x v="0"/>
    <m/>
    <x v="0"/>
  </r>
  <r>
    <s v="ITAIT2-21-1-047Q3 2021EUR"/>
    <x v="6"/>
    <n v="27836"/>
    <s v="LAVAZZA LUIGI S.P.A."/>
    <s v="IT2-21-1-047"/>
    <s v="Q3 2021"/>
    <s v="EUR"/>
    <n v="2109.84"/>
    <n v="2109.8422"/>
    <n v="-2.1999999999025E-3"/>
    <n v="2109.84"/>
    <n v="0"/>
    <x v="0"/>
    <m/>
    <m/>
    <m/>
    <m/>
    <s v="none"/>
    <m/>
    <m/>
    <m/>
    <x v="0"/>
    <m/>
    <x v="0"/>
  </r>
  <r>
    <s v="ITAIT2-21-1-047Q4 2021EUR"/>
    <x v="6"/>
    <n v="27836"/>
    <s v="LAVAZZA LUIGI S.P.A."/>
    <s v="IT2-21-1-047"/>
    <s v="Q4 2021"/>
    <s v="EUR"/>
    <n v="1385.35"/>
    <n v="1385.3459"/>
    <n v="4.0999999998803096E-3"/>
    <n v="1385.35"/>
    <n v="0"/>
    <x v="0"/>
    <m/>
    <m/>
    <m/>
    <m/>
    <s v="none"/>
    <m/>
    <m/>
    <m/>
    <x v="0"/>
    <m/>
    <x v="0"/>
  </r>
  <r>
    <s v="ITAIT2-21-2-049Q3 2021EUR"/>
    <x v="6"/>
    <n v="319909"/>
    <s v="DIONISIO SOFIA"/>
    <s v="IT2-21-2-049"/>
    <s v="Q3 2021"/>
    <s v="EUR"/>
    <n v="73.7"/>
    <n v="73.7"/>
    <n v="0"/>
    <n v="73.7"/>
    <n v="0"/>
    <x v="0"/>
    <m/>
    <m/>
    <m/>
    <m/>
    <s v="none"/>
    <m/>
    <m/>
    <m/>
    <x v="0"/>
    <m/>
    <x v="0"/>
  </r>
  <r>
    <s v="ITAIT2-21-2-049Q4 2021EUR"/>
    <x v="6"/>
    <n v="319909"/>
    <s v="DIONISIO SOFIA"/>
    <s v="IT2-21-2-049"/>
    <s v="Q4 2021"/>
    <s v="EUR"/>
    <n v="79.790000000000006"/>
    <n v="79.787499999999994"/>
    <n v="2.5000000000119302E-3"/>
    <n v="79.790000000000006"/>
    <n v="0"/>
    <x v="0"/>
    <m/>
    <m/>
    <m/>
    <m/>
    <s v="none"/>
    <m/>
    <m/>
    <m/>
    <x v="0"/>
    <m/>
    <x v="0"/>
  </r>
  <r>
    <s v="ITAIT2GP20347Q3 2021EUR"/>
    <x v="6"/>
    <n v="29216"/>
    <s v="BRAGARD ITALIA SRL"/>
    <s v="IT2GP20347"/>
    <s v="Q3 2021"/>
    <s v="EUR"/>
    <n v="2.44"/>
    <n v="2.4403000000000001"/>
    <n v="-3.00000000000189E-4"/>
    <n v="2.44"/>
    <n v="0"/>
    <x v="0"/>
    <m/>
    <m/>
    <m/>
    <m/>
    <s v="none"/>
    <m/>
    <m/>
    <m/>
    <x v="0"/>
    <m/>
    <x v="0"/>
  </r>
  <r>
    <s v="ITAIT2GP20347Q4 2021EUR"/>
    <x v="6"/>
    <n v="29216"/>
    <s v="BRAGARD ITALIA SRL"/>
    <s v="IT2GP20347"/>
    <s v="Q4 2021"/>
    <s v="EUR"/>
    <n v="8.9700000000000006"/>
    <n v="8.9745000000000008"/>
    <n v="-4.5000000000001697E-3"/>
    <n v="8.9700000000000006"/>
    <n v="0"/>
    <x v="0"/>
    <m/>
    <m/>
    <m/>
    <m/>
    <s v="none"/>
    <m/>
    <m/>
    <m/>
    <x v="0"/>
    <m/>
    <x v="0"/>
  </r>
  <r>
    <s v="ITAIT2GP20293Q2 2021EUR"/>
    <x v="6"/>
    <n v="178521"/>
    <s v="MEDIAWAVE S.R.L."/>
    <s v="IT2GP20293"/>
    <s v="Q2 2021"/>
    <s v="EUR"/>
    <n v="56.82"/>
    <n v="56.819400000000002"/>
    <n v="5.99999999998601E-4"/>
    <n v="56.82"/>
    <n v="0"/>
    <x v="0"/>
    <m/>
    <m/>
    <m/>
    <m/>
    <s v="none"/>
    <m/>
    <m/>
    <m/>
    <x v="0"/>
    <m/>
    <x v="0"/>
  </r>
  <r>
    <s v="ITAIT2GP20293Q3 2021EUR"/>
    <x v="6"/>
    <n v="178521"/>
    <s v="MEDIAWAVE S.R.L."/>
    <s v="IT2GP20293"/>
    <s v="Q3 2021"/>
    <s v="EUR"/>
    <n v="25.1"/>
    <n v="25.098800000000001"/>
    <n v="1.2000000000007499E-3"/>
    <n v="25.1"/>
    <n v="0"/>
    <x v="0"/>
    <m/>
    <m/>
    <m/>
    <m/>
    <s v="none"/>
    <m/>
    <m/>
    <m/>
    <x v="0"/>
    <m/>
    <x v="0"/>
  </r>
  <r>
    <s v="ITAIT2GP20293Q4 2021EUR"/>
    <x v="6"/>
    <n v="178521"/>
    <s v="MEDIAWAVE S.R.L."/>
    <s v="IT2GP20293"/>
    <s v="Q4 2021"/>
    <s v="EUR"/>
    <n v="69.73"/>
    <n v="69.733999999999995"/>
    <n v="-3.9999999999906699E-3"/>
    <n v="69.73"/>
    <n v="0"/>
    <x v="0"/>
    <m/>
    <m/>
    <m/>
    <m/>
    <s v="none"/>
    <m/>
    <m/>
    <m/>
    <x v="0"/>
    <m/>
    <x v="0"/>
  </r>
  <r>
    <s v="ITAIT2GP182085Q2 2021EUR"/>
    <x v="6"/>
    <n v="26882"/>
    <s v="TRE.MIL. SRL"/>
    <s v="IT2GP182085"/>
    <s v="Q2 2021"/>
    <s v="EUR"/>
    <n v="19.850000000000001"/>
    <n v="19.84"/>
    <n v="1.0000000000001501E-2"/>
    <n v="19.850000000000001"/>
    <n v="0"/>
    <x v="0"/>
    <m/>
    <m/>
    <m/>
    <m/>
    <s v="none"/>
    <s v="Produit"/>
    <s v="Thao"/>
    <s v="[TN] : il y a un doublon de participation -&gt; à en archiver un https://astoresuite.com/declarative_campaign_participations/edit/43754_x000a_Calcul à la main du rebate sur deux ajustements = Report : (290 + 990) x 5% = 19,84_x000a_[CM] facture en double dans le fichier de compil, OK résolu"/>
    <x v="1"/>
    <s v="Catherine"/>
    <x v="16"/>
  </r>
  <r>
    <s v="ITAIT2GP182085Q3 2021EUR"/>
    <x v="6"/>
    <n v="26882"/>
    <s v="TRE.MIL. SRL"/>
    <s v="IT2GP182085"/>
    <s v="Q3 2021"/>
    <s v="EUR"/>
    <n v="13.47"/>
    <n v="13.4695"/>
    <n v="5.0000000000061096E-4"/>
    <n v="13.47"/>
    <n v="0"/>
    <x v="0"/>
    <m/>
    <m/>
    <m/>
    <m/>
    <s v="none"/>
    <m/>
    <m/>
    <m/>
    <x v="0"/>
    <m/>
    <x v="0"/>
  </r>
  <r>
    <s v="ITAIT2GP182085Q4 2021EUR"/>
    <x v="6"/>
    <n v="26882"/>
    <s v="TRE.MIL. SRL"/>
    <s v="IT2GP182085"/>
    <s v="Q4 2021"/>
    <s v="EUR"/>
    <n v="146.09"/>
    <n v="146.08750000000001"/>
    <n v="2.4999999999977202E-3"/>
    <n v="146.09"/>
    <n v="0"/>
    <x v="0"/>
    <m/>
    <m/>
    <m/>
    <m/>
    <s v="none"/>
    <m/>
    <m/>
    <m/>
    <x v="0"/>
    <m/>
    <x v="0"/>
  </r>
  <r>
    <s v="ITAIT2-21-7-034Q3 2021EUR"/>
    <x v="6"/>
    <n v="360213"/>
    <s v="FBS ASCENSORI SRL"/>
    <s v="IT2-21-7-034"/>
    <s v="Q3 2021"/>
    <s v="EUR"/>
    <n v="378.55"/>
    <n v="378.5496"/>
    <n v="4.0000000001327803E-4"/>
    <n v="378.55"/>
    <n v="0"/>
    <x v="0"/>
    <m/>
    <m/>
    <m/>
    <m/>
    <s v="none"/>
    <m/>
    <m/>
    <m/>
    <x v="0"/>
    <m/>
    <x v="0"/>
  </r>
  <r>
    <s v="ITAIT2-21-7-034Q4 2021EUR"/>
    <x v="6"/>
    <n v="360213"/>
    <s v="FBS ASCENSORI SRL"/>
    <s v="IT2-21-7-034"/>
    <s v="Q4 2021"/>
    <s v="EUR"/>
    <n v="420.42"/>
    <n v="420.42"/>
    <n v="0"/>
    <n v="420.42"/>
    <n v="0"/>
    <x v="0"/>
    <m/>
    <m/>
    <m/>
    <m/>
    <s v="none"/>
    <m/>
    <m/>
    <m/>
    <x v="0"/>
    <m/>
    <x v="0"/>
  </r>
  <r>
    <s v="ITAIT2-21-1-046Q1 2021EUR"/>
    <x v="6"/>
    <n v="78368"/>
    <s v="HIGH QUALITY FOOD S.R.L."/>
    <s v="IT2-21-1-046"/>
    <s v="Q1 2021"/>
    <s v="EUR"/>
    <n v="9.11"/>
    <n v="9.1095000000000006"/>
    <n v="4.9999999999883395E-4"/>
    <n v="9.11"/>
    <n v="0"/>
    <x v="0"/>
    <m/>
    <m/>
    <m/>
    <m/>
    <s v="none"/>
    <m/>
    <m/>
    <m/>
    <x v="0"/>
    <m/>
    <x v="0"/>
  </r>
  <r>
    <s v="ITAIT2-21-1-046Q2 2021EUR"/>
    <x v="6"/>
    <n v="78368"/>
    <s v="HIGH QUALITY FOOD S.R.L."/>
    <s v="IT2-21-1-046"/>
    <s v="Q2 2021"/>
    <s v="EUR"/>
    <n v="162.36000000000001"/>
    <n v="162.35910000000001"/>
    <n v="9.0000000000145497E-4"/>
    <n v="162.36000000000001"/>
    <n v="0"/>
    <x v="0"/>
    <m/>
    <m/>
    <m/>
    <m/>
    <s v="none"/>
    <m/>
    <m/>
    <m/>
    <x v="0"/>
    <m/>
    <x v="0"/>
  </r>
  <r>
    <s v="ITAIT2-21-1-046Q3 2021EUR"/>
    <x v="6"/>
    <n v="78368"/>
    <s v="HIGH QUALITY FOOD S.R.L."/>
    <s v="IT2-21-1-046"/>
    <s v="Q3 2021"/>
    <s v="EUR"/>
    <n v="503.11"/>
    <n v="503.11259999999999"/>
    <n v="-2.5999999999726199E-3"/>
    <n v="503.11"/>
    <n v="0"/>
    <x v="0"/>
    <m/>
    <m/>
    <m/>
    <m/>
    <s v="none"/>
    <m/>
    <m/>
    <m/>
    <x v="0"/>
    <m/>
    <x v="0"/>
  </r>
  <r>
    <s v="ITAIT2-21-1-046Q4 2021EUR"/>
    <x v="6"/>
    <n v="78368"/>
    <s v="HIGH QUALITY FOOD S.R.L."/>
    <s v="IT2-21-1-046"/>
    <s v="Q4 2021"/>
    <s v="EUR"/>
    <n v="657.65"/>
    <n v="657.6549"/>
    <n v="-4.9000000000205502E-3"/>
    <n v="657.65"/>
    <n v="0"/>
    <x v="0"/>
    <m/>
    <m/>
    <m/>
    <m/>
    <s v="none"/>
    <m/>
    <m/>
    <m/>
    <x v="0"/>
    <m/>
    <x v="0"/>
  </r>
  <r>
    <s v="ITAIT2-21-6-033Q2 2021EUR"/>
    <x v="6"/>
    <n v="28486"/>
    <s v="MOTTA ARREDAMENTI DI FABIO E ROBERTO S.N.C"/>
    <s v="IT2-21-6-033"/>
    <s v="Q2 2021"/>
    <s v="EUR"/>
    <n v="136.05000000000001"/>
    <n v="136.05000000000001"/>
    <n v="0"/>
    <n v="136.05000000000001"/>
    <n v="0"/>
    <x v="0"/>
    <m/>
    <m/>
    <m/>
    <m/>
    <s v="none"/>
    <m/>
    <m/>
    <m/>
    <x v="0"/>
    <m/>
    <x v="0"/>
  </r>
  <r>
    <s v="ITAIT2-21-6-033Q4 2021EUR"/>
    <x v="6"/>
    <n v="28486"/>
    <s v="MOTTA ARREDAMENTI DI FABIO E ROBERTO S.N.C"/>
    <s v="IT2-21-6-033"/>
    <s v="Q4 2021"/>
    <s v="EUR"/>
    <n v="18"/>
    <n v="18"/>
    <n v="0"/>
    <n v="18"/>
    <n v="0"/>
    <x v="0"/>
    <m/>
    <m/>
    <m/>
    <m/>
    <s v="none"/>
    <m/>
    <m/>
    <m/>
    <x v="0"/>
    <m/>
    <x v="0"/>
  </r>
  <r>
    <s v="ITAIT2-21-2-035Q1 2021EUR"/>
    <x v="6"/>
    <n v="101428"/>
    <s v="J.F. AMONN SRL"/>
    <s v="IT2-21-2-035"/>
    <s v="Q1 2021"/>
    <s v="EUR"/>
    <n v="68.099999999999994"/>
    <n v="68.101500000000001"/>
    <n v="-1.5000000000071601E-3"/>
    <n v="68.099999999999994"/>
    <n v="0"/>
    <x v="0"/>
    <m/>
    <m/>
    <m/>
    <m/>
    <s v="none"/>
    <m/>
    <m/>
    <m/>
    <x v="0"/>
    <m/>
    <x v="0"/>
  </r>
  <r>
    <s v="ITAIT2-21-2-035Q2 2021EUR"/>
    <x v="6"/>
    <n v="101428"/>
    <s v="J.F. AMONN SRL"/>
    <s v="IT2-21-2-035"/>
    <s v="Q2 2021"/>
    <s v="EUR"/>
    <n v="1424.76"/>
    <n v="1424.76"/>
    <n v="0"/>
    <n v="1424.76"/>
    <n v="0"/>
    <x v="0"/>
    <m/>
    <m/>
    <m/>
    <m/>
    <s v="none"/>
    <m/>
    <m/>
    <m/>
    <x v="0"/>
    <m/>
    <x v="0"/>
  </r>
  <r>
    <s v="ITAIT2-21-2-035Q3 2021EUR"/>
    <x v="6"/>
    <n v="101428"/>
    <s v="J.F. AMONN SRL"/>
    <s v="IT2-21-2-035"/>
    <s v="Q3 2021"/>
    <s v="EUR"/>
    <n v="1292.4100000000001"/>
    <n v="1292.4095"/>
    <n v="5.0000000010186297E-4"/>
    <n v="1292.4100000000001"/>
    <n v="0"/>
    <x v="0"/>
    <m/>
    <m/>
    <m/>
    <m/>
    <s v="none"/>
    <m/>
    <m/>
    <m/>
    <x v="0"/>
    <m/>
    <x v="0"/>
  </r>
  <r>
    <s v="ITAIT2-21-2-035Q4 2021EUR"/>
    <x v="6"/>
    <n v="101428"/>
    <s v="J.F. AMONN SRL"/>
    <s v="IT2-21-2-035"/>
    <s v="Q4 2021"/>
    <s v="EUR"/>
    <n v="1078.54"/>
    <n v="1078.5374999999999"/>
    <n v="2.5000000000545601E-3"/>
    <n v="1078.54"/>
    <n v="0"/>
    <x v="0"/>
    <m/>
    <m/>
    <m/>
    <m/>
    <s v="none"/>
    <m/>
    <m/>
    <m/>
    <x v="0"/>
    <m/>
    <x v="0"/>
  </r>
  <r>
    <s v="ITAIT2-21-3-024Q4 2021EUR"/>
    <x v="6"/>
    <n v="29831"/>
    <s v="EUROPCAR ITALIA SPA"/>
    <s v="IT2-21-3-024"/>
    <s v="Q4 2021"/>
    <s v="EUR"/>
    <n v="1.1299999999999999"/>
    <n v="1.1332"/>
    <n v="-3.2000000000000899E-3"/>
    <n v="1.1299999999999999"/>
    <n v="0"/>
    <x v="0"/>
    <m/>
    <m/>
    <m/>
    <m/>
    <s v="none"/>
    <m/>
    <m/>
    <m/>
    <x v="0"/>
    <m/>
    <x v="0"/>
  </r>
  <r>
    <s v="ITAIT2-21-6-055Q3 2021EUR"/>
    <x v="6"/>
    <n v="29304"/>
    <s v="VANINI TAPPEZZIERI SAS"/>
    <s v="IT2-21-6-055"/>
    <s v="Q3 2021"/>
    <s v="EUR"/>
    <n v="22.2"/>
    <n v="22.2"/>
    <n v="0"/>
    <n v="22.2"/>
    <n v="0"/>
    <x v="0"/>
    <m/>
    <m/>
    <m/>
    <m/>
    <s v="none"/>
    <m/>
    <m/>
    <m/>
    <x v="0"/>
    <m/>
    <x v="0"/>
  </r>
  <r>
    <s v="ITAIT2-21-6-055Q4 2021EUR"/>
    <x v="6"/>
    <n v="29304"/>
    <s v="VANINI TAPPEZZIERI SAS"/>
    <s v="IT2-21-6-055"/>
    <s v="Q4 2021"/>
    <s v="EUR"/>
    <n v="21.7"/>
    <n v="21.7"/>
    <n v="0"/>
    <n v="21.7"/>
    <n v="0"/>
    <x v="0"/>
    <m/>
    <m/>
    <m/>
    <m/>
    <s v="none"/>
    <m/>
    <m/>
    <m/>
    <x v="0"/>
    <m/>
    <x v="0"/>
  </r>
  <r>
    <s v="ITAIT2-21-2-057Q2 2021EUR"/>
    <x v="6"/>
    <s v="TEMP IT16"/>
    <s v="OMNIS SARDEGNA SRL"/>
    <s v="IT2-21-2-057"/>
    <s v="Q2 2021"/>
    <s v="EUR"/>
    <n v="540.22"/>
    <n v="540.22220000000004"/>
    <n v="-2.2000000000161799E-3"/>
    <n v="540.22"/>
    <n v="0"/>
    <x v="0"/>
    <m/>
    <m/>
    <m/>
    <m/>
    <s v="none"/>
    <m/>
    <m/>
    <m/>
    <x v="0"/>
    <m/>
    <x v="0"/>
  </r>
  <r>
    <s v="ITAIT2-21-2-057Q4 2021EUR"/>
    <x v="6"/>
    <s v="TEMP IT16"/>
    <s v="OMNIS SARDEGNA SRL"/>
    <s v="IT2-21-2-057"/>
    <s v="Q4 2021"/>
    <s v="EUR"/>
    <n v="1558.6399999999901"/>
    <n v="1558.6422"/>
    <n v="-2.2000000001298702E-3"/>
    <n v="1558.6399999999901"/>
    <n v="0"/>
    <x v="0"/>
    <m/>
    <m/>
    <m/>
    <m/>
    <s v="none"/>
    <m/>
    <m/>
    <m/>
    <x v="0"/>
    <m/>
    <x v="0"/>
  </r>
  <r>
    <s v="ITAIT4GP192055Q4 2021EUR"/>
    <x v="6"/>
    <n v="28164"/>
    <s v="JOHNSON DIVERSEY SPA"/>
    <s v="IT4GP192055"/>
    <s v="Q4 2021"/>
    <s v="EUR"/>
    <n v="13478.08"/>
    <n v="13478.0772"/>
    <n v="2.8000000002066298E-3"/>
    <n v="13478.08"/>
    <n v="0"/>
    <x v="0"/>
    <m/>
    <m/>
    <m/>
    <m/>
    <s v="none"/>
    <m/>
    <m/>
    <m/>
    <x v="0"/>
    <m/>
    <x v="0"/>
  </r>
  <r>
    <s v="ITAIT2GP20350Q4 2021EUR"/>
    <x v="6"/>
    <n v="351204"/>
    <s v="VINN ITALIA S.R.L"/>
    <s v=" IT2GP20350"/>
    <s v="Q4 2021"/>
    <s v="EUR"/>
    <n v="2885.37"/>
    <n v="2885.37"/>
    <n v="0"/>
    <n v="2885.37"/>
    <n v="0"/>
    <x v="0"/>
    <m/>
    <m/>
    <m/>
    <m/>
    <s v="none"/>
    <m/>
    <m/>
    <m/>
    <x v="0"/>
    <m/>
    <x v="0"/>
  </r>
  <r>
    <s v="ITAIT2-21-7-051Q4 2021EUR"/>
    <x v="6"/>
    <n v="29516"/>
    <s v="KONE S.P.A."/>
    <s v="IT2-21-7-051"/>
    <s v="Q4 2021"/>
    <s v="EUR"/>
    <n v="293.11"/>
    <n v="293.10950000000003"/>
    <n v="4.9999999998817603E-4"/>
    <n v="293.11"/>
    <n v="0"/>
    <x v="0"/>
    <m/>
    <m/>
    <m/>
    <m/>
    <s v="none"/>
    <m/>
    <m/>
    <m/>
    <x v="0"/>
    <m/>
    <x v="0"/>
  </r>
  <r>
    <s v="ITAIT2-22-2-002Q4 2021EUR"/>
    <x v="6"/>
    <n v="29417"/>
    <s v="PUBLICENTRO S.N.C."/>
    <s v="IT2-22-2-002"/>
    <s v="Q4 2021"/>
    <s v="EUR"/>
    <n v="410.97"/>
    <n v="410.97379999999998"/>
    <n v="-3.7999999999556102E-3"/>
    <n v="410.97"/>
    <n v="0"/>
    <x v="0"/>
    <m/>
    <m/>
    <m/>
    <m/>
    <s v="none"/>
    <m/>
    <m/>
    <m/>
    <x v="0"/>
    <m/>
    <x v="0"/>
  </r>
  <r>
    <s v="ITAIT2GP20351Q4 2021EUR"/>
    <x v="6"/>
    <n v="185787"/>
    <s v="SCHONHUBER FRANCHI SPA"/>
    <s v="IT2GP20351"/>
    <s v="Q4 2021"/>
    <s v="EUR"/>
    <n v="302.06"/>
    <n v="302.06"/>
    <n v="0"/>
    <n v="302.06"/>
    <n v="0"/>
    <x v="0"/>
    <m/>
    <m/>
    <m/>
    <m/>
    <s v="none"/>
    <m/>
    <m/>
    <m/>
    <x v="0"/>
    <m/>
    <x v="0"/>
  </r>
  <r>
    <s v="ITAIT2GP191057Q4 2021EUR"/>
    <x v="6"/>
    <n v="29961"/>
    <s v="CULLIGAN ITALIANA SPA"/>
    <s v="IT2GP191057"/>
    <s v="Q4 2021"/>
    <s v="EUR"/>
    <n v="593.37"/>
    <n v="593.36990000000003"/>
    <n v="9.9999999974897906E-5"/>
    <n v="593.37"/>
    <n v="0"/>
    <x v="0"/>
    <m/>
    <m/>
    <m/>
    <m/>
    <s v="none"/>
    <m/>
    <m/>
    <m/>
    <x v="0"/>
    <m/>
    <x v="0"/>
  </r>
  <r>
    <s v="ITAIT2GP202079Q4 2021EUR"/>
    <x v="6"/>
    <n v="228539"/>
    <s v="COOPWORK COOPERATIVA SOCIALE ONLUS"/>
    <s v="IT2GP202079"/>
    <s v="Q4 2021"/>
    <s v="EUR"/>
    <n v="397.93"/>
    <n v="397.9341"/>
    <n v="-4.0999999999939904E-3"/>
    <n v="397.93"/>
    <n v="0"/>
    <x v="0"/>
    <m/>
    <m/>
    <m/>
    <m/>
    <s v="none"/>
    <m/>
    <m/>
    <m/>
    <x v="0"/>
    <m/>
    <x v="0"/>
  </r>
  <r>
    <s v="ITAIT2GP20375Q4 2021EUR"/>
    <x v="6"/>
    <n v="281859"/>
    <s v="TOP SERVICE SRL"/>
    <s v="IT2GP20375"/>
    <s v="Q4 2021"/>
    <s v="EUR"/>
    <n v="40.26"/>
    <n v="40.26"/>
    <n v="0"/>
    <n v="40.26"/>
    <n v="0"/>
    <x v="0"/>
    <m/>
    <m/>
    <m/>
    <m/>
    <s v="none"/>
    <m/>
    <m/>
    <m/>
    <x v="0"/>
    <m/>
    <x v="0"/>
  </r>
  <r>
    <s v="ITAIT2-21-7-056Q2 2021EUR"/>
    <x v="6"/>
    <n v="78409"/>
    <s v="THYSSENKRUPP ELEVATOR ITALIA S.P.A."/>
    <s v="IT2-21-7-056"/>
    <s v="Q2 2021"/>
    <s v="EUR"/>
    <n v="42.57"/>
    <n v="42.57"/>
    <n v="0"/>
    <n v="42.57"/>
    <n v="0"/>
    <x v="0"/>
    <m/>
    <m/>
    <m/>
    <m/>
    <s v="none"/>
    <m/>
    <m/>
    <m/>
    <x v="0"/>
    <m/>
    <x v="0"/>
  </r>
  <r>
    <s v="ITAIT2-21-7-056Q3 2021EUR"/>
    <x v="6"/>
    <n v="78409"/>
    <s v="THYSSENKRUPP ELEVATOR ITALIA S.P.A."/>
    <s v="IT2-21-7-056"/>
    <s v="Q3 2021"/>
    <s v="EUR"/>
    <n v="47.39"/>
    <n v="47.386000000000003"/>
    <n v="3.9999999999977796E-3"/>
    <n v="47.39"/>
    <n v="0"/>
    <x v="0"/>
    <m/>
    <m/>
    <m/>
    <m/>
    <s v="none"/>
    <m/>
    <m/>
    <m/>
    <x v="0"/>
    <m/>
    <x v="0"/>
  </r>
  <r>
    <s v="ITAIT2GP20372Q3 2021EUR"/>
    <x v="6"/>
    <n v="356883"/>
    <s v="ROCCA MEDICA SRL"/>
    <s v="IT2GP20372"/>
    <s v="Q3 2021"/>
    <s v="EUR"/>
    <n v="245.28"/>
    <n v="245.27699999999999"/>
    <n v="3.0000000000143202E-3"/>
    <n v="245.28"/>
    <n v="0"/>
    <x v="0"/>
    <m/>
    <m/>
    <m/>
    <m/>
    <s v="none"/>
    <m/>
    <m/>
    <m/>
    <x v="0"/>
    <m/>
    <x v="0"/>
  </r>
  <r>
    <s v="ITAIT4GP182094BQ1 2021EUR"/>
    <x v="6"/>
    <n v="29996"/>
    <s v="FASTWEB SPA"/>
    <s v="IT4GP182094B"/>
    <s v="Q1 2021"/>
    <s v="EUR"/>
    <n v="5318.69"/>
    <n v="5318.6833999999999"/>
    <n v="6.5999999997075004E-3"/>
    <n v="5318.69"/>
    <n v="0"/>
    <x v="0"/>
    <m/>
    <m/>
    <m/>
    <m/>
    <s v="none"/>
    <m/>
    <m/>
    <m/>
    <x v="0"/>
    <m/>
    <x v="0"/>
  </r>
  <r>
    <s v="ITAIT4GP182094BQ2 2021EUR"/>
    <x v="6"/>
    <n v="29996"/>
    <s v="FASTWEB SPA"/>
    <s v="IT4GP182094B"/>
    <s v="Q2 2021"/>
    <s v="EUR"/>
    <n v="5653.33"/>
    <n v="5653.33"/>
    <n v="0"/>
    <n v="5653.33"/>
    <n v="0"/>
    <x v="0"/>
    <m/>
    <m/>
    <m/>
    <m/>
    <s v="none"/>
    <m/>
    <m/>
    <m/>
    <x v="0"/>
    <m/>
    <x v="0"/>
  </r>
  <r>
    <s v="ITAIT4GP182094BQ3 2021EUR"/>
    <x v="6"/>
    <n v="29996"/>
    <s v="FASTWEB SPA"/>
    <s v="IT4GP182094B"/>
    <s v="Q3 2021"/>
    <s v="EUR"/>
    <n v="5989.35"/>
    <n v="5989.3594999999996"/>
    <n v="-9.4999999992069206E-3"/>
    <n v="5989.35"/>
    <n v="0"/>
    <x v="0"/>
    <m/>
    <m/>
    <m/>
    <m/>
    <s v="none"/>
    <m/>
    <m/>
    <m/>
    <x v="0"/>
    <m/>
    <x v="0"/>
  </r>
  <r>
    <s v="ITAIT4GP182094BQ4 2021EUR"/>
    <x v="6"/>
    <n v="29996"/>
    <s v="FASTWEB SPA"/>
    <s v="IT4GP182094B"/>
    <s v="Q4 2021"/>
    <s v="EUR"/>
    <n v="5316.43"/>
    <n v="5316.4314000000004"/>
    <n v="-1.4000000001033099E-3"/>
    <n v="5316.43"/>
    <n v="0"/>
    <x v="0"/>
    <m/>
    <m/>
    <m/>
    <m/>
    <s v="none"/>
    <m/>
    <m/>
    <m/>
    <x v="0"/>
    <m/>
    <x v="0"/>
  </r>
  <r>
    <s v="NLDE14P201880-0700Q1 2021EUR"/>
    <x v="7"/>
    <n v="1499"/>
    <s v="STANDARD TEXTILE SAS"/>
    <s v="E14P201880-0700"/>
    <s v="Q1 2021"/>
    <s v="EUR"/>
    <n v="2609.9461999999999"/>
    <n v="2609.9461999999999"/>
    <n v="0"/>
    <n v="2609.9461999999999"/>
    <n v="0"/>
    <x v="0"/>
    <m/>
    <m/>
    <m/>
    <m/>
    <s v="none"/>
    <m/>
    <m/>
    <m/>
    <x v="0"/>
    <m/>
    <x v="0"/>
  </r>
  <r>
    <s v="NLDE14P201880-0700Q2 2021EUR"/>
    <x v="7"/>
    <n v="1499"/>
    <s v="STANDARD TEXTILE SAS"/>
    <s v="E14P201880-0700"/>
    <s v="Q2 2021"/>
    <s v="EUR"/>
    <n v="3761.83"/>
    <n v="3761.8240000000001"/>
    <n v="5.9999999998581102E-3"/>
    <n v="3761.83"/>
    <n v="0"/>
    <x v="0"/>
    <m/>
    <m/>
    <m/>
    <m/>
    <s v="none"/>
    <m/>
    <m/>
    <m/>
    <x v="0"/>
    <m/>
    <x v="0"/>
  </r>
  <r>
    <s v="NLDE14P201880-0700Q3 2021EUR"/>
    <x v="7"/>
    <n v="1499"/>
    <s v="STANDARD TEXTILE SAS"/>
    <s v="E14P201880-0700"/>
    <s v="Q3 2021"/>
    <s v="EUR"/>
    <n v="1161.44"/>
    <n v="1161.4349999999999"/>
    <n v="5.0000000001091298E-3"/>
    <n v="1161.44"/>
    <n v="0"/>
    <x v="0"/>
    <m/>
    <m/>
    <m/>
    <m/>
    <s v="none"/>
    <m/>
    <m/>
    <m/>
    <x v="0"/>
    <m/>
    <x v="0"/>
  </r>
  <r>
    <s v="NLDE14P201880-0700Q4 2021EUR"/>
    <x v="7"/>
    <n v="1499"/>
    <s v="STANDARD TEXTILE SAS"/>
    <s v="E14P201880-0700"/>
    <s v="Q4 2021"/>
    <s v="EUR"/>
    <n v="1056.3699999999999"/>
    <n v="1056.365"/>
    <n v="4.9999999998817596E-3"/>
    <n v="1056.3699999999999"/>
    <n v="0"/>
    <x v="0"/>
    <m/>
    <m/>
    <m/>
    <m/>
    <s v="none"/>
    <m/>
    <m/>
    <m/>
    <x v="0"/>
    <m/>
    <x v="0"/>
  </r>
  <r>
    <s v="NLDE10P200048-0909Q1 2021EUR"/>
    <x v="7"/>
    <n v="7905"/>
    <s v="EMP GRAFIMEDIA"/>
    <s v="E10P200048-0909"/>
    <s v="Q1 2021"/>
    <s v="EUR"/>
    <n v="218.00890000000001"/>
    <n v="218.00890000000001"/>
    <n v="0"/>
    <n v="218.00890000000001"/>
    <n v="0"/>
    <x v="0"/>
    <m/>
    <m/>
    <m/>
    <m/>
    <s v="none"/>
    <m/>
    <m/>
    <m/>
    <x v="0"/>
    <m/>
    <x v="0"/>
  </r>
  <r>
    <s v="NLDE10P200048-0909Q2 2021EUR"/>
    <x v="7"/>
    <n v="7905"/>
    <s v="EMP GRAFIMEDIA"/>
    <s v="E10P200048-0909"/>
    <s v="Q2 2021"/>
    <s v="EUR"/>
    <n v="299.91000000000003"/>
    <n v="299.91289999999998"/>
    <n v="-2.8999999999541602E-3"/>
    <n v="299.91289999999998"/>
    <n v="-2.8999999999541602E-3"/>
    <x v="0"/>
    <m/>
    <m/>
    <m/>
    <m/>
    <s v="none"/>
    <m/>
    <m/>
    <m/>
    <x v="0"/>
    <m/>
    <x v="0"/>
  </r>
  <r>
    <s v="NLDE10P200048-0909Q3 2021EUR"/>
    <x v="7"/>
    <n v="7905"/>
    <s v="EMP GRAFIMEDIA"/>
    <s v="E10P200048-0909"/>
    <s v="Q3 2021"/>
    <s v="EUR"/>
    <n v="737.42"/>
    <n v="737.42110000000002"/>
    <n v="-1.1000000000649299E-3"/>
    <n v="737.42110000000002"/>
    <n v="-1.1000000000649299E-3"/>
    <x v="0"/>
    <m/>
    <m/>
    <m/>
    <m/>
    <s v="none"/>
    <m/>
    <m/>
    <m/>
    <x v="0"/>
    <m/>
    <x v="0"/>
  </r>
  <r>
    <s v="NLDE10P200048-0909Y 2021EUR"/>
    <x v="7"/>
    <n v="7905"/>
    <s v="EMP GRAFIMEDIA"/>
    <s v="E10P200048-0909"/>
    <s v="Y 2021"/>
    <s v="EUR"/>
    <n v="152.11000000000001"/>
    <n v="152.11359999999999"/>
    <n v="-3.5999999999773899E-3"/>
    <n v="152.11359999999999"/>
    <n v="-3.5999999999773899E-3"/>
    <x v="0"/>
    <m/>
    <m/>
    <m/>
    <m/>
    <s v="none"/>
    <m/>
    <m/>
    <m/>
    <x v="0"/>
    <m/>
    <x v="0"/>
  </r>
  <r>
    <s v="NLDE10P200048-0909Q4 2021EUR"/>
    <x v="7"/>
    <n v="7905"/>
    <s v="EMP GRAFIMEDIA"/>
    <s v="E10P200048-0909"/>
    <s v="Q4 2021"/>
    <s v="EUR"/>
    <n v="1056.4000000000001"/>
    <n v="1056.402"/>
    <n v="-1.9999999999527002E-3"/>
    <n v="1056.402"/>
    <n v="-1.9999999999527002E-3"/>
    <x v="0"/>
    <m/>
    <m/>
    <m/>
    <m/>
    <s v="none"/>
    <m/>
    <m/>
    <m/>
    <x v="0"/>
    <m/>
    <x v="0"/>
  </r>
  <r>
    <s v="NLDE13P201666-1000Q1 2021EUR"/>
    <x v="7"/>
    <n v="8067"/>
    <s v="KONICA MINOLTA BUSINESS SOLUTIONS B.V."/>
    <s v="E13P201666-1000"/>
    <s v="Q1 2021"/>
    <s v="EUR"/>
    <n v="516.86159999999995"/>
    <n v="516.86159999999995"/>
    <n v="0"/>
    <n v="516.86159999999995"/>
    <n v="0"/>
    <x v="0"/>
    <m/>
    <m/>
    <m/>
    <m/>
    <s v="none"/>
    <m/>
    <m/>
    <m/>
    <x v="0"/>
    <m/>
    <x v="0"/>
  </r>
  <r>
    <s v="NLDE13P201666-1000Q2 2021EUR"/>
    <x v="7"/>
    <n v="8067"/>
    <s v="KONICA MINOLTA BUSINESS SOLUTIONS B.V."/>
    <s v="E13P201666-1000"/>
    <s v="Q2 2021"/>
    <s v="EUR"/>
    <n v="498.73"/>
    <n v="498.73180000000002"/>
    <n v="-1.8000000000029099E-3"/>
    <n v="498.73"/>
    <n v="0"/>
    <x v="0"/>
    <m/>
    <m/>
    <m/>
    <m/>
    <s v="none"/>
    <m/>
    <m/>
    <m/>
    <x v="0"/>
    <m/>
    <x v="0"/>
  </r>
  <r>
    <s v="NLDE13P201666-1000Q4 2021EUR"/>
    <x v="7"/>
    <n v="8067"/>
    <s v="KONICA MINOLTA BUSINESS SOLUTIONS B.V."/>
    <s v="E13P201666-1000"/>
    <s v="Q4 2021"/>
    <s v="EUR"/>
    <n v="519.54"/>
    <n v="519.53700000000003"/>
    <n v="2.9999999999290499E-3"/>
    <n v="519.54"/>
    <n v="0"/>
    <x v="0"/>
    <m/>
    <m/>
    <m/>
    <m/>
    <s v="none"/>
    <m/>
    <m/>
    <m/>
    <x v="0"/>
    <m/>
    <x v="0"/>
  </r>
  <r>
    <s v="NLDE15P202142-0369Q1 2021EUR"/>
    <x v="7"/>
    <n v="8097"/>
    <s v="PROCONNECT NEDERLAND B.V."/>
    <s v="E15P202142-0369"/>
    <s v="Q1 2021"/>
    <s v="EUR"/>
    <n v="1056.1593"/>
    <n v="1056.1593"/>
    <n v="0"/>
    <n v="1056.1593"/>
    <n v="0"/>
    <x v="0"/>
    <m/>
    <m/>
    <m/>
    <m/>
    <s v="none"/>
    <m/>
    <m/>
    <m/>
    <x v="0"/>
    <m/>
    <x v="0"/>
  </r>
  <r>
    <s v="NLDE15P202142-0369Q2 2021EUR"/>
    <x v="7"/>
    <n v="8097"/>
    <s v="PROCONNECT NEDERLAND B.V."/>
    <s v="E15P202142-0369"/>
    <s v="Q2 2021"/>
    <s v="EUR"/>
    <n v="1042.1300000000001"/>
    <n v="1042.1266000000001"/>
    <n v="3.4000000000560201E-3"/>
    <n v="1042.1300000000001"/>
    <n v="0"/>
    <x v="0"/>
    <m/>
    <m/>
    <m/>
    <m/>
    <s v="none"/>
    <m/>
    <m/>
    <m/>
    <x v="0"/>
    <m/>
    <x v="0"/>
  </r>
  <r>
    <s v="NLDE15P202142-0369Q3 2021EUR"/>
    <x v="7"/>
    <n v="8097"/>
    <s v="PROCONNECT NEDERLAND B.V."/>
    <s v="E15P202142-0369"/>
    <s v="Q3 2021"/>
    <s v="EUR"/>
    <n v="1002.39"/>
    <n v="1002.3868"/>
    <n v="3.19999999999254E-3"/>
    <n v="1002.39"/>
    <n v="0"/>
    <x v="0"/>
    <m/>
    <m/>
    <m/>
    <m/>
    <s v="none"/>
    <m/>
    <m/>
    <m/>
    <x v="0"/>
    <m/>
    <x v="0"/>
  </r>
  <r>
    <s v="NLDE15P202142-0369Q4 2021EUR"/>
    <x v="7"/>
    <n v="8097"/>
    <s v="PROCONNECT NEDERLAND B.V."/>
    <s v="E15P202142-0369"/>
    <s v="Q4 2021"/>
    <s v="EUR"/>
    <n v="1002.39"/>
    <n v="1002.3868"/>
    <n v="3.19999999999254E-3"/>
    <n v="1002.39"/>
    <n v="0"/>
    <x v="0"/>
    <m/>
    <m/>
    <m/>
    <m/>
    <s v="none"/>
    <m/>
    <m/>
    <m/>
    <x v="0"/>
    <m/>
    <x v="0"/>
  </r>
  <r>
    <s v="NLDE16P202363-0123Q1 2021EUR"/>
    <x v="7"/>
    <n v="8241"/>
    <s v="SKYLIFT B.V."/>
    <s v="E16P202363-0123"/>
    <s v="Q1 2021"/>
    <s v="EUR"/>
    <n v="1507.1923999999999"/>
    <n v="1507.1923999999999"/>
    <n v="0"/>
    <n v="1507.1923999999999"/>
    <n v="0"/>
    <x v="0"/>
    <m/>
    <m/>
    <m/>
    <m/>
    <s v="none"/>
    <m/>
    <m/>
    <m/>
    <x v="0"/>
    <m/>
    <x v="0"/>
  </r>
  <r>
    <s v="NLDE16P202363-0123Q2 2021EUR"/>
    <x v="7"/>
    <n v="8241"/>
    <s v="SKYLIFT B.V."/>
    <s v="E16P202363-0123"/>
    <s v="Q2 2021"/>
    <s v="EUR"/>
    <n v="4018.34"/>
    <m/>
    <n v="4018.34"/>
    <m/>
    <n v="4018.34"/>
    <x v="1"/>
    <s v="[40677]"/>
    <s v="[21521, 27183]"/>
    <s v="no rebate, with contract attached"/>
    <s v="2021-12-06 10:04:04 +0100"/>
    <m/>
    <s v="Produit"/>
    <s v="Thao"/>
    <s v="[TN] : l'unité &quot;TO&quot;  ne devrait pas être attachée au contrat  https://astoresuite.com/contracts/show/31226. Après, il y a bien un rebate pour l'unité &quot;TO - contract n°E16P202362-0323&quot; mais n'apparait pas dans le report // https://astoresuite.com/adjustements/edit/27183"/>
    <x v="2"/>
    <m/>
    <x v="3"/>
  </r>
  <r>
    <s v="NLDE16P202363-0123Q3 2021EUR"/>
    <x v="7"/>
    <n v="8241"/>
    <s v="SKYLIFT B.V."/>
    <s v="E16P202363-0123"/>
    <s v="Q3 2021"/>
    <s v="EUR"/>
    <n v="706.92"/>
    <n v="706.92460000000005"/>
    <n v="-4.6000000000958599E-3"/>
    <n v="706.92460000000005"/>
    <n v="-4.6000000000958599E-3"/>
    <x v="0"/>
    <m/>
    <m/>
    <m/>
    <m/>
    <s v="none"/>
    <m/>
    <m/>
    <m/>
    <x v="0"/>
    <m/>
    <x v="0"/>
  </r>
  <r>
    <s v="NLDE16P202363-0123Q4 2021EUR"/>
    <x v="7"/>
    <n v="8241"/>
    <s v="SKYLIFT B.V."/>
    <s v="E16P202363-0123"/>
    <s v="Q4 2021"/>
    <s v="EUR"/>
    <n v="3563.71"/>
    <n v="3563.7150999999999"/>
    <n v="-5.0999999998566602E-3"/>
    <n v="3563.7150999999999"/>
    <n v="-5.0999999998566602E-3"/>
    <x v="0"/>
    <m/>
    <m/>
    <m/>
    <m/>
    <s v="none"/>
    <m/>
    <m/>
    <m/>
    <x v="0"/>
    <m/>
    <x v="0"/>
  </r>
  <r>
    <s v="NLDNL2201022GPQ1 2021EUR"/>
    <x v="7"/>
    <n v="9160"/>
    <s v="INBEV NEDERLAND N.V."/>
    <s v="NL2201022GP"/>
    <s v="Q1 2021"/>
    <s v="EUR"/>
    <n v="1.0000000000047701E-3"/>
    <m/>
    <n v="1.0000000000047701E-3"/>
    <n v="1.0000000000047701E-3"/>
    <n v="0"/>
    <x v="0"/>
    <m/>
    <m/>
    <m/>
    <m/>
    <m/>
    <m/>
    <m/>
    <m/>
    <x v="0"/>
    <m/>
    <x v="0"/>
  </r>
  <r>
    <s v="NLDNL2201022GPY 2021EUR"/>
    <x v="7"/>
    <n v="9160"/>
    <s v="INBEV NEDERLAND N.V."/>
    <s v="NL2201022GP"/>
    <s v="Y 2021"/>
    <s v="EUR"/>
    <n v="14508.82"/>
    <n v="14508.820299999999"/>
    <n v="-2.9999999969732E-4"/>
    <n v="14508.82"/>
    <n v="0"/>
    <x v="0"/>
    <m/>
    <m/>
    <m/>
    <m/>
    <s v="none"/>
    <m/>
    <m/>
    <m/>
    <x v="0"/>
    <m/>
    <x v="0"/>
  </r>
  <r>
    <s v="NLDE17P202566-0500Q1 2021EUR"/>
    <x v="7"/>
    <n v="9212"/>
    <s v="EUROFIBER NEDERLAND B.V."/>
    <s v="E17P202566-0500"/>
    <s v="Q1 2021"/>
    <s v="EUR"/>
    <n v="1581.92"/>
    <n v="1581.92"/>
    <n v="0"/>
    <n v="1581.92"/>
    <n v="0"/>
    <x v="0"/>
    <m/>
    <m/>
    <m/>
    <m/>
    <s v="none"/>
    <m/>
    <m/>
    <m/>
    <x v="0"/>
    <m/>
    <x v="0"/>
  </r>
  <r>
    <s v="NLDE17P202566-0500Q2 2021EUR"/>
    <x v="7"/>
    <n v="9212"/>
    <s v="EUROFIBER NEDERLAND B.V."/>
    <s v="E17P202566-0500"/>
    <s v="Q2 2021"/>
    <s v="EUR"/>
    <n v="1581.92"/>
    <n v="1581.92"/>
    <n v="0"/>
    <n v="1581.92"/>
    <n v="0"/>
    <x v="0"/>
    <m/>
    <m/>
    <m/>
    <m/>
    <s v="none"/>
    <m/>
    <m/>
    <m/>
    <x v="0"/>
    <m/>
    <x v="0"/>
  </r>
  <r>
    <s v="NLDE17P202566-0500Q3 2021EUR"/>
    <x v="7"/>
    <n v="9212"/>
    <s v="EUROFIBER NEDERLAND B.V."/>
    <s v="E17P202566-0500"/>
    <s v="Q3 2021"/>
    <s v="EUR"/>
    <n v="1452.27"/>
    <n v="1452.2660000000001"/>
    <n v="3.9999999999054099E-3"/>
    <n v="1452.27"/>
    <n v="0"/>
    <x v="0"/>
    <m/>
    <m/>
    <m/>
    <m/>
    <s v="none"/>
    <m/>
    <m/>
    <m/>
    <x v="0"/>
    <m/>
    <x v="0"/>
  </r>
  <r>
    <s v="NLDE17P202566-0500Q4 2021EUR"/>
    <x v="7"/>
    <n v="9212"/>
    <s v="EUROFIBER NEDERLAND B.V."/>
    <s v="E17P202566-0500"/>
    <s v="Q4 2021"/>
    <s v="EUR"/>
    <n v="1181.6099999999999"/>
    <n v="1181.6079999999999"/>
    <n v="1.9999999999527002E-3"/>
    <n v="1181.6099999999999"/>
    <n v="0"/>
    <x v="0"/>
    <m/>
    <m/>
    <m/>
    <m/>
    <s v="none"/>
    <m/>
    <m/>
    <m/>
    <x v="0"/>
    <m/>
    <x v="0"/>
  </r>
  <r>
    <s v="NLDE17P202591-0298Q1 2021EUR"/>
    <x v="7"/>
    <n v="9441"/>
    <s v="BUREAU PLAAGDIERPREVENTIE BV"/>
    <s v="E17P202591-0298"/>
    <s v="Q1 2021"/>
    <s v="EUR"/>
    <n v="267.34699999999998"/>
    <n v="267.34699999999998"/>
    <n v="0"/>
    <n v="267.34699999999998"/>
    <n v="0"/>
    <x v="0"/>
    <m/>
    <m/>
    <m/>
    <m/>
    <s v="none"/>
    <m/>
    <m/>
    <m/>
    <x v="0"/>
    <m/>
    <x v="0"/>
  </r>
  <r>
    <s v="NLDE17P202591-0298Q2 2021EUR"/>
    <x v="7"/>
    <n v="9441"/>
    <s v="BUREAU PLAAGDIERPREVENTIE BV"/>
    <s v="E17P202591-0298"/>
    <s v="Q2 2021"/>
    <s v="EUR"/>
    <n v="276.08"/>
    <n v="276.07659999999998"/>
    <n v="3.3999999999991802E-3"/>
    <n v="276.08"/>
    <n v="0"/>
    <x v="0"/>
    <m/>
    <m/>
    <m/>
    <m/>
    <s v="none"/>
    <m/>
    <m/>
    <m/>
    <x v="0"/>
    <m/>
    <x v="0"/>
  </r>
  <r>
    <s v="NLDE17P202591-0298Q3 2021EUR"/>
    <x v="7"/>
    <n v="9441"/>
    <s v="BUREAU PLAAGDIERPREVENTIE BV"/>
    <s v="E17P202591-0298"/>
    <s v="Q3 2021"/>
    <s v="EUR"/>
    <n v="341.21"/>
    <n v="341.20920000000001"/>
    <n v="7.9999999996971296E-4"/>
    <n v="341.21"/>
    <n v="0"/>
    <x v="0"/>
    <m/>
    <m/>
    <m/>
    <m/>
    <s v="none"/>
    <m/>
    <m/>
    <m/>
    <x v="0"/>
    <m/>
    <x v="0"/>
  </r>
  <r>
    <s v="NLDE17P202591-0298Q4 2021EUR"/>
    <x v="7"/>
    <n v="9441"/>
    <s v="BUREAU PLAAGDIERPREVENTIE BV"/>
    <s v="E17P202591-0298"/>
    <s v="Q4 2021"/>
    <s v="EUR"/>
    <n v="377.62"/>
    <n v="377.62209999999999"/>
    <n v="-2.0999999999844398E-3"/>
    <n v="377.62"/>
    <n v="0"/>
    <x v="0"/>
    <m/>
    <m/>
    <m/>
    <m/>
    <s v="none"/>
    <m/>
    <m/>
    <m/>
    <x v="0"/>
    <m/>
    <x v="0"/>
  </r>
  <r>
    <s v="NLDE16P202316-1100Q1 2021EUR"/>
    <x v="7"/>
    <n v="9447"/>
    <s v="CWS NEDERLAND B.V."/>
    <s v="E16P202316-1100"/>
    <s v="Q1 2021"/>
    <s v="EUR"/>
    <n v="2466.9458"/>
    <n v="2466.9458"/>
    <n v="4.5474735088646402E-13"/>
    <n v="2466.9458"/>
    <n v="0"/>
    <x v="0"/>
    <m/>
    <m/>
    <m/>
    <m/>
    <s v="none"/>
    <m/>
    <m/>
    <m/>
    <x v="0"/>
    <m/>
    <x v="0"/>
  </r>
  <r>
    <s v="NLDE16P202316-1100Q2 2021EUR"/>
    <x v="7"/>
    <n v="9447"/>
    <s v="CWS NEDERLAND B.V."/>
    <s v="E16P202316-1100"/>
    <s v="Q2 2021"/>
    <s v="EUR"/>
    <n v="2691.02"/>
    <n v="2691.018"/>
    <n v="1.9999999999527002E-3"/>
    <n v="2691.02"/>
    <n v="0"/>
    <x v="0"/>
    <m/>
    <m/>
    <m/>
    <m/>
    <s v="none"/>
    <m/>
    <m/>
    <m/>
    <x v="0"/>
    <m/>
    <x v="0"/>
  </r>
  <r>
    <s v="NLDE16P202316-1100Q3 2021EUR"/>
    <x v="7"/>
    <n v="9447"/>
    <s v="CWS NEDERLAND B.V."/>
    <s v="E16P202316-1100"/>
    <s v="Q3 2021"/>
    <s v="EUR"/>
    <n v="2950.8"/>
    <n v="2950.7962000000002"/>
    <n v="3.7999999999556102E-3"/>
    <n v="2950.8"/>
    <n v="0"/>
    <x v="0"/>
    <m/>
    <m/>
    <m/>
    <m/>
    <s v="none"/>
    <m/>
    <m/>
    <m/>
    <x v="0"/>
    <m/>
    <x v="0"/>
  </r>
  <r>
    <s v="NLDE16P202316-1100Q4 2021EUR"/>
    <x v="7"/>
    <n v="9447"/>
    <s v="CWS NEDERLAND B.V."/>
    <s v="E16P202316-1100"/>
    <s v="Q4 2021"/>
    <s v="EUR"/>
    <n v="2981.07"/>
    <n v="2981.0693000000001"/>
    <n v="7.0000000005165897E-4"/>
    <n v="2981.07"/>
    <n v="0"/>
    <x v="0"/>
    <m/>
    <m/>
    <m/>
    <m/>
    <s v="none"/>
    <m/>
    <m/>
    <m/>
    <x v="0"/>
    <m/>
    <x v="0"/>
  </r>
  <r>
    <s v="NLDE15P202216-0526Q1 2021EUR"/>
    <x v="7"/>
    <n v="9803"/>
    <s v="LYRECO NEDERLAND B.V."/>
    <s v="E15P202216-0526"/>
    <s v="Q1 2021"/>
    <s v="EUR"/>
    <n v="575.534799999999"/>
    <n v="575.53340000000003"/>
    <n v="1.3999999998759399E-3"/>
    <n v="575.53340000000003"/>
    <n v="1.3999999998759399E-3"/>
    <x v="0"/>
    <m/>
    <m/>
    <m/>
    <m/>
    <s v="none"/>
    <m/>
    <m/>
    <m/>
    <x v="0"/>
    <m/>
    <x v="0"/>
  </r>
  <r>
    <s v="NLDE15P202216-0526Q2 2021EUR"/>
    <x v="7"/>
    <n v="9803"/>
    <s v="LYRECO NEDERLAND B.V."/>
    <s v="E15P202216-0526"/>
    <s v="Q2 2021"/>
    <s v="EUR"/>
    <n v="651.05999999999995"/>
    <m/>
    <n v="651.05999999999995"/>
    <n v="651.05769999999995"/>
    <n v="2.29999999999108E-3"/>
    <x v="3"/>
    <s v="[40627]"/>
    <s v="[20931]"/>
    <s v="no rebate, with contract attached"/>
    <s v="2022-01-23 10:29:06 +0100"/>
    <s v="none"/>
    <m/>
    <m/>
    <m/>
    <x v="0"/>
    <m/>
    <x v="0"/>
  </r>
  <r>
    <s v="NLDE15P202216-0526Q3 2021EUR"/>
    <x v="7"/>
    <n v="9803"/>
    <s v="LYRECO NEDERLAND B.V."/>
    <s v="E15P202216-0526"/>
    <s v="Q3 2021"/>
    <s v="EUR"/>
    <n v="964.61"/>
    <n v="964.61249999999995"/>
    <n v="-2.4999999999408798E-3"/>
    <n v="964.61249999999995"/>
    <n v="-2.4999999999408798E-3"/>
    <x v="0"/>
    <m/>
    <m/>
    <m/>
    <m/>
    <s v="none"/>
    <m/>
    <m/>
    <m/>
    <x v="0"/>
    <m/>
    <x v="0"/>
  </r>
  <r>
    <s v="NLDE15P202216-0526Q4 2021EUR"/>
    <x v="7"/>
    <n v="9803"/>
    <s v="LYRECO NEDERLAND B.V."/>
    <s v="E15P202216-0526"/>
    <s v="Q4 2021"/>
    <s v="EUR"/>
    <n v="1091.4000000000001"/>
    <n v="1091.4006999999999"/>
    <n v="-6.9999999982428497E-4"/>
    <n v="1091.4006999999999"/>
    <n v="-6.9999999982428497E-4"/>
    <x v="0"/>
    <m/>
    <m/>
    <m/>
    <m/>
    <s v="none"/>
    <m/>
    <m/>
    <m/>
    <x v="0"/>
    <m/>
    <x v="0"/>
  </r>
  <r>
    <s v="NLDF16P202383-0429Q1 2021EUR"/>
    <x v="7"/>
    <n v="10098"/>
    <s v="TOP BAKKERS B.V."/>
    <s v="F16P202383-0429"/>
    <s v="Q1 2021"/>
    <s v="EUR"/>
    <n v="237.1027"/>
    <n v="237.1027"/>
    <n v="0"/>
    <n v="237.1027"/>
    <n v="0"/>
    <x v="0"/>
    <m/>
    <m/>
    <m/>
    <m/>
    <s v="none"/>
    <m/>
    <m/>
    <m/>
    <x v="0"/>
    <m/>
    <x v="0"/>
  </r>
  <r>
    <s v="NLDF16P202383-0429Q2 2021EUR"/>
    <x v="7"/>
    <n v="10098"/>
    <s v="TOP BAKKERS B.V."/>
    <s v="F16P202383-0429"/>
    <s v="Q2 2021"/>
    <s v="EUR"/>
    <n v="826.22"/>
    <n v="826.21969999999999"/>
    <n v="3.0000000003838003E-4"/>
    <n v="826.22"/>
    <n v="0"/>
    <x v="0"/>
    <m/>
    <m/>
    <m/>
    <m/>
    <s v="none"/>
    <m/>
    <m/>
    <m/>
    <x v="0"/>
    <m/>
    <x v="0"/>
  </r>
  <r>
    <s v="NLDF16P202383-0429Q3 2021EUR"/>
    <x v="7"/>
    <n v="10098"/>
    <s v="TOP BAKKERS B.V."/>
    <s v="F16P202383-0429"/>
    <s v="Q3 2021"/>
    <s v="EUR"/>
    <n v="450.26"/>
    <n v="450.26490000000001"/>
    <n v="-4.9000000000205502E-3"/>
    <n v="450.26"/>
    <n v="0"/>
    <x v="0"/>
    <m/>
    <m/>
    <m/>
    <m/>
    <s v="none"/>
    <m/>
    <m/>
    <m/>
    <x v="0"/>
    <m/>
    <x v="0"/>
  </r>
  <r>
    <s v="NLDF16P202383-0429Q4 2021EUR"/>
    <x v="7"/>
    <n v="10098"/>
    <s v="TOP BAKKERS B.V."/>
    <s v="F16P202383-0429"/>
    <s v="Q4 2021"/>
    <s v="EUR"/>
    <n v="1507.31"/>
    <n v="1507.3122000000001"/>
    <n v="-2.2000000001298702E-3"/>
    <n v="1507.31"/>
    <n v="0"/>
    <x v="0"/>
    <m/>
    <m/>
    <m/>
    <m/>
    <s v="none"/>
    <m/>
    <m/>
    <m/>
    <x v="0"/>
    <m/>
    <x v="0"/>
  </r>
  <r>
    <s v="NLDF16P202381-0092Q1 2021EUR"/>
    <x v="7"/>
    <n v="10133"/>
    <s v="VISHANDEL JAN VAN AS EN ZONEN B.V."/>
    <s v="F16P202381-0092"/>
    <s v="Q1 2021"/>
    <s v="EUR"/>
    <n v="176.80330000000001"/>
    <n v="176.80330000000001"/>
    <n v="0"/>
    <n v="176.80330000000001"/>
    <n v="0"/>
    <x v="0"/>
    <m/>
    <m/>
    <m/>
    <m/>
    <s v="none"/>
    <m/>
    <m/>
    <m/>
    <x v="0"/>
    <m/>
    <x v="0"/>
  </r>
  <r>
    <s v="NLDF16P202381-0092Q2 2021EUR"/>
    <x v="7"/>
    <n v="10133"/>
    <s v="VISHANDEL JAN VAN AS EN ZONEN B.V."/>
    <s v="F16P202381-0092"/>
    <s v="Q2 2021"/>
    <s v="EUR"/>
    <n v="553.46"/>
    <n v="553.45839999999998"/>
    <n v="1.6000000000531099E-3"/>
    <n v="553.45839999999998"/>
    <n v="1.6000000000531099E-3"/>
    <x v="0"/>
    <m/>
    <m/>
    <m/>
    <m/>
    <s v="none"/>
    <m/>
    <m/>
    <m/>
    <x v="0"/>
    <m/>
    <x v="0"/>
  </r>
  <r>
    <s v="NLDF16P202381-0092Q3 2021EUR"/>
    <x v="7"/>
    <n v="10133"/>
    <s v="VISHANDEL JAN VAN AS EN ZONEN B.V."/>
    <s v="F16P202381-0092"/>
    <s v="Q3 2021"/>
    <s v="EUR"/>
    <n v="1005.35"/>
    <n v="1005.3456"/>
    <n v="4.4000000000323702E-3"/>
    <n v="1005.3456"/>
    <n v="4.4000000000323702E-3"/>
    <x v="0"/>
    <m/>
    <m/>
    <m/>
    <m/>
    <s v="none"/>
    <m/>
    <m/>
    <m/>
    <x v="0"/>
    <m/>
    <x v="0"/>
  </r>
  <r>
    <s v="NLDF16P202381-0092Q4 2021EUR"/>
    <x v="7"/>
    <n v="10133"/>
    <s v="VISHANDEL JAN VAN AS EN ZONEN B.V."/>
    <s v="F16P202381-0092"/>
    <s v="Q4 2021"/>
    <s v="EUR"/>
    <n v="968.69"/>
    <n v="968.68740000000003"/>
    <n v="2.6000000000294598E-3"/>
    <n v="968.68740000000003"/>
    <n v="2.6000000000294598E-3"/>
    <x v="0"/>
    <m/>
    <m/>
    <m/>
    <m/>
    <s v="none"/>
    <m/>
    <m/>
    <m/>
    <x v="0"/>
    <m/>
    <x v="0"/>
  </r>
  <r>
    <s v="NLDE15P202217-0092Q1 2021EUR"/>
    <x v="7"/>
    <n v="10251"/>
    <s v="SOLAR NEDERLAND B.V."/>
    <s v="E15P202217-0092"/>
    <s v="Q1 2021"/>
    <s v="EUR"/>
    <n v="77.9148"/>
    <n v="77.9148"/>
    <n v="0"/>
    <n v="77.9148"/>
    <n v="0"/>
    <x v="0"/>
    <m/>
    <m/>
    <m/>
    <m/>
    <s v="none"/>
    <m/>
    <m/>
    <m/>
    <x v="0"/>
    <m/>
    <x v="0"/>
  </r>
  <r>
    <s v="NLDE15P202217-0092Q2 2021EUR"/>
    <x v="7"/>
    <n v="10251"/>
    <s v="SOLAR NEDERLAND B.V."/>
    <s v="E15P202217-0092"/>
    <s v="Q2 2021"/>
    <s v="EUR"/>
    <n v="163.76"/>
    <n v="163.76"/>
    <n v="0"/>
    <n v="163.76"/>
    <n v="0"/>
    <x v="0"/>
    <m/>
    <m/>
    <m/>
    <m/>
    <s v="none"/>
    <m/>
    <m/>
    <m/>
    <x v="0"/>
    <m/>
    <x v="0"/>
  </r>
  <r>
    <s v="NLDE15P202217-0092Q3 2021EUR"/>
    <x v="7"/>
    <n v="10251"/>
    <s v="SOLAR NEDERLAND B.V."/>
    <s v="E15P202217-0092"/>
    <s v="Q3 2021"/>
    <s v="EUR"/>
    <n v="234.9"/>
    <n v="234.90360000000001"/>
    <n v="-3.6000000000058199E-3"/>
    <n v="234.9"/>
    <n v="0"/>
    <x v="0"/>
    <m/>
    <m/>
    <m/>
    <m/>
    <s v="none"/>
    <m/>
    <m/>
    <m/>
    <x v="0"/>
    <m/>
    <x v="0"/>
  </r>
  <r>
    <s v="NLDE15P202217-0092Q4 2021EUR"/>
    <x v="7"/>
    <n v="10251"/>
    <s v="SOLAR NEDERLAND B.V."/>
    <s v="E15P202217-0092"/>
    <s v="Q4 2021"/>
    <s v="EUR"/>
    <n v="135.06"/>
    <n v="135.05600000000001"/>
    <n v="3.9999999999906699E-3"/>
    <n v="135.06"/>
    <n v="0"/>
    <x v="0"/>
    <m/>
    <m/>
    <m/>
    <m/>
    <s v="none"/>
    <m/>
    <m/>
    <m/>
    <x v="0"/>
    <m/>
    <x v="0"/>
  </r>
  <r>
    <s v="NLDF15P202273-0450Q1 2021EUR"/>
    <x v="7"/>
    <n v="10447"/>
    <s v="WIJNIMPORT J. BART BEEMSTER B.V."/>
    <s v="F15P202273-0450"/>
    <s v="Q1 2021"/>
    <s v="EUR"/>
    <n v="89.258899999999997"/>
    <n v="89.258899999999997"/>
    <n v="0"/>
    <n v="89.258899999999997"/>
    <n v="0"/>
    <x v="0"/>
    <m/>
    <m/>
    <m/>
    <m/>
    <s v="none"/>
    <m/>
    <m/>
    <m/>
    <x v="0"/>
    <m/>
    <x v="0"/>
  </r>
  <r>
    <s v="NLDF15P202273-0450Q2 2021EUR"/>
    <x v="7"/>
    <n v="10447"/>
    <s v="WIJNIMPORT J. BART BEEMSTER B.V."/>
    <s v="F15P202273-0450"/>
    <s v="Q2 2021"/>
    <s v="EUR"/>
    <n v="378.63"/>
    <n v="378.6327"/>
    <n v="-2.7000000000043599E-3"/>
    <n v="378.63"/>
    <n v="0"/>
    <x v="0"/>
    <m/>
    <m/>
    <m/>
    <m/>
    <s v="none"/>
    <m/>
    <m/>
    <m/>
    <x v="0"/>
    <m/>
    <x v="0"/>
  </r>
  <r>
    <s v="NLDF15P202273-0450Q3 2021EUR"/>
    <x v="7"/>
    <n v="10447"/>
    <s v="WIJNIMPORT J. BART BEEMSTER B.V."/>
    <s v="F15P202273-0450"/>
    <s v="Q3 2021"/>
    <s v="EUR"/>
    <n v="1084.69"/>
    <n v="1084.6871000000001"/>
    <n v="2.8999999999541602E-3"/>
    <n v="1084.69"/>
    <n v="0"/>
    <x v="0"/>
    <m/>
    <m/>
    <m/>
    <m/>
    <s v="none"/>
    <m/>
    <m/>
    <m/>
    <x v="0"/>
    <m/>
    <x v="0"/>
  </r>
  <r>
    <s v="NLDF15P202273-0450Q4 2021EUR"/>
    <x v="7"/>
    <n v="10447"/>
    <s v="WIJNIMPORT J. BART BEEMSTER B.V."/>
    <s v="F15P202273-0450"/>
    <s v="Q4 2021"/>
    <s v="EUR"/>
    <n v="1075.78"/>
    <n v="1075.7778000000001"/>
    <n v="2.1999999999025E-3"/>
    <n v="1075.78"/>
    <n v="0"/>
    <x v="0"/>
    <m/>
    <m/>
    <m/>
    <m/>
    <s v="none"/>
    <m/>
    <m/>
    <m/>
    <x v="0"/>
    <m/>
    <x v="0"/>
  </r>
  <r>
    <s v="NLDF17P202622-0100-DQ1 2021EUR"/>
    <x v="7"/>
    <n v="10482"/>
    <s v="NICE TO MEAT B.V."/>
    <s v="F17P202622-0100-D"/>
    <s v="Q1 2021"/>
    <s v="EUR"/>
    <n v="763.71"/>
    <n v="763.71"/>
    <n v="0"/>
    <n v="763.71"/>
    <n v="0"/>
    <x v="0"/>
    <m/>
    <m/>
    <m/>
    <m/>
    <s v="none"/>
    <m/>
    <m/>
    <m/>
    <x v="0"/>
    <m/>
    <x v="0"/>
  </r>
  <r>
    <s v="NLDF17P202622-0100-DQ2 2021EUR"/>
    <x v="7"/>
    <n v="10482"/>
    <s v="NICE TO MEAT B.V."/>
    <s v="F17P202622-0100-D"/>
    <s v="Q2 2021"/>
    <s v="EUR"/>
    <n v="1119.48"/>
    <n v="1119.48"/>
    <n v="0"/>
    <n v="1119.48"/>
    <n v="0"/>
    <x v="0"/>
    <m/>
    <m/>
    <m/>
    <m/>
    <s v="none"/>
    <m/>
    <m/>
    <m/>
    <x v="0"/>
    <m/>
    <x v="0"/>
  </r>
  <r>
    <s v="NLDF17P202622-0100-DQ3 2021EUR"/>
    <x v="7"/>
    <n v="10482"/>
    <s v="NICE TO MEAT B.V."/>
    <s v="F17P202622-0100-D"/>
    <s v="Q3 2021"/>
    <s v="EUR"/>
    <n v="2564.13"/>
    <n v="2564.13"/>
    <n v="0"/>
    <n v="2564.13"/>
    <n v="0"/>
    <x v="0"/>
    <m/>
    <m/>
    <m/>
    <m/>
    <s v="none"/>
    <m/>
    <m/>
    <m/>
    <x v="0"/>
    <m/>
    <x v="0"/>
  </r>
  <r>
    <s v="NLDF17P202622-0100-DQ4 2021EUR"/>
    <x v="7"/>
    <n v="10482"/>
    <s v="NICE TO MEAT B.V."/>
    <s v="F17P202622-0100-D"/>
    <s v="Q4 2021"/>
    <s v="EUR"/>
    <n v="3003.72"/>
    <n v="3003.72"/>
    <n v="0"/>
    <n v="3003.72"/>
    <n v="0"/>
    <x v="0"/>
    <m/>
    <m/>
    <m/>
    <m/>
    <s v="none"/>
    <m/>
    <m/>
    <m/>
    <x v="0"/>
    <m/>
    <x v="0"/>
  </r>
  <r>
    <s v="NLDF17P202622-0100-IY 2021EUR"/>
    <x v="7"/>
    <n v="10482"/>
    <s v="NICE TO MEAT B.V."/>
    <s v="F17P202622-0100-I"/>
    <s v="Y 2021"/>
    <s v="EUR"/>
    <n v="2632.62"/>
    <n v="2632.62"/>
    <n v="0"/>
    <n v="2632.62"/>
    <n v="0"/>
    <x v="0"/>
    <m/>
    <m/>
    <m/>
    <m/>
    <s v="none"/>
    <m/>
    <m/>
    <m/>
    <x v="0"/>
    <m/>
    <x v="0"/>
  </r>
  <r>
    <s v="NLDEPGD072019 NLQ1 2021EUR"/>
    <x v="7"/>
    <n v="24560"/>
    <s v="C.C. Engineering Limited"/>
    <s v="EPGD072019 NL"/>
    <s v="Q1 2021"/>
    <s v="EUR"/>
    <n v="1247.9666999999999"/>
    <n v="1247.9666999999999"/>
    <n v="0"/>
    <n v="1247.9666999999999"/>
    <n v="0"/>
    <x v="0"/>
    <m/>
    <m/>
    <m/>
    <m/>
    <s v="none"/>
    <m/>
    <m/>
    <m/>
    <x v="0"/>
    <m/>
    <x v="0"/>
  </r>
  <r>
    <s v="NLDEPGD072019 NLQ2 2021EUR"/>
    <x v="7"/>
    <n v="24560"/>
    <s v="C.C. Engineering Limited"/>
    <s v="EPGD072019 NL"/>
    <s v="Q2 2021"/>
    <s v="EUR"/>
    <n v="397.18"/>
    <n v="397.17360000000002"/>
    <n v="6.39999999998508E-3"/>
    <n v="397.18"/>
    <n v="0"/>
    <x v="0"/>
    <m/>
    <m/>
    <m/>
    <m/>
    <s v="none"/>
    <m/>
    <m/>
    <m/>
    <x v="0"/>
    <m/>
    <x v="0"/>
  </r>
  <r>
    <s v="NLDEPGD072019 NLQ3 2021EUR"/>
    <x v="7"/>
    <n v="24560"/>
    <s v="C.C. Engineering Limited"/>
    <s v="EPGD072019 NL"/>
    <s v="Q3 2021"/>
    <s v="EUR"/>
    <n v="796.29"/>
    <n v="796.29579999999999"/>
    <n v="-5.8000000000220098E-3"/>
    <n v="796.29"/>
    <n v="0"/>
    <x v="0"/>
    <m/>
    <m/>
    <m/>
    <m/>
    <s v="none"/>
    <m/>
    <m/>
    <m/>
    <x v="0"/>
    <m/>
    <x v="0"/>
  </r>
  <r>
    <s v="NLDEPGD072019 NLQ4 2021EUR"/>
    <x v="7"/>
    <n v="24560"/>
    <s v="C.C. Engineering Limited"/>
    <s v="EPGD072019 NL"/>
    <s v="Q4 2021"/>
    <s v="EUR"/>
    <n v="692.97"/>
    <n v="692.9633"/>
    <n v="6.7000000000234598E-3"/>
    <n v="692.97"/>
    <n v="0"/>
    <x v="0"/>
    <m/>
    <m/>
    <m/>
    <m/>
    <s v="none"/>
    <m/>
    <m/>
    <m/>
    <x v="0"/>
    <m/>
    <x v="0"/>
  </r>
  <r>
    <s v="NLDE15P202147-0000Q1 2021EUR"/>
    <x v="7"/>
    <n v="37089"/>
    <s v="VERHEIJ GROENVOORZIENINGEN B.V."/>
    <s v="E15P202147-0000"/>
    <s v="Q1 2021"/>
    <s v="EUR"/>
    <n v="273.45409999999998"/>
    <n v="273.45409999999998"/>
    <n v="0"/>
    <n v="273.45409999999998"/>
    <n v="0"/>
    <x v="0"/>
    <m/>
    <m/>
    <m/>
    <m/>
    <s v="none"/>
    <m/>
    <m/>
    <m/>
    <x v="0"/>
    <m/>
    <x v="0"/>
  </r>
  <r>
    <s v="NLDE15P202147-0000Q2 2021EUR"/>
    <x v="7"/>
    <n v="37089"/>
    <s v="VERHEIJ GROENVOORZIENINGEN B.V."/>
    <s v="E15P202147-0000"/>
    <s v="Q2 2021"/>
    <s v="EUR"/>
    <n v="200.67"/>
    <n v="200.66909999999999"/>
    <n v="9.0000000000145497E-4"/>
    <n v="200.67"/>
    <n v="0"/>
    <x v="0"/>
    <m/>
    <m/>
    <m/>
    <m/>
    <s v="none"/>
    <m/>
    <m/>
    <m/>
    <x v="0"/>
    <m/>
    <x v="0"/>
  </r>
  <r>
    <s v="NLDE15P202147-0000Q3 2021EUR"/>
    <x v="7"/>
    <n v="37089"/>
    <s v="VERHEIJ GROENVOORZIENINGEN B.V."/>
    <s v="E15P202147-0000"/>
    <s v="Q3 2021"/>
    <s v="EUR"/>
    <n v="381.93"/>
    <n v="381.92959999999999"/>
    <n v="4.0000000001327803E-4"/>
    <n v="381.93"/>
    <n v="0"/>
    <x v="0"/>
    <m/>
    <m/>
    <m/>
    <m/>
    <s v="none"/>
    <m/>
    <m/>
    <m/>
    <x v="0"/>
    <m/>
    <x v="0"/>
  </r>
  <r>
    <s v="NLDE15P202147-0000Q4 2021EUR"/>
    <x v="7"/>
    <n v="37089"/>
    <s v="VERHEIJ GROENVOORZIENINGEN B.V."/>
    <s v="E15P202147-0000"/>
    <s v="Q4 2021"/>
    <s v="EUR"/>
    <n v="286.45"/>
    <n v="286.44749999999999"/>
    <n v="2.4999999999977202E-3"/>
    <n v="286.45"/>
    <n v="0"/>
    <x v="0"/>
    <m/>
    <m/>
    <m/>
    <m/>
    <s v="none"/>
    <m/>
    <m/>
    <m/>
    <x v="0"/>
    <m/>
    <x v="0"/>
  </r>
  <r>
    <s v="NLDF10P300301-ST00Q1 2021EUR"/>
    <x v="7"/>
    <n v="37142"/>
    <s v="NIEHOFFS VAIHINGER FRUCHTSAFT GMBH"/>
    <s v="F10P300301-ST00"/>
    <s v="Q1 2021"/>
    <s v="EUR"/>
    <n v="3.6"/>
    <n v="3.6052"/>
    <n v="-5.1999999999998697E-3"/>
    <n v="3.6"/>
    <n v="0"/>
    <x v="0"/>
    <m/>
    <m/>
    <m/>
    <m/>
    <s v="none"/>
    <m/>
    <m/>
    <m/>
    <x v="0"/>
    <m/>
    <x v="0"/>
  </r>
  <r>
    <s v="NLDF10P300301-ST00Q4 2021EUR"/>
    <x v="7"/>
    <n v="37142"/>
    <s v="NIEHOFFS VAIHINGER FRUCHTSAFT GMBH"/>
    <s v="F10P300301-ST00"/>
    <s v="Q4 2021"/>
    <s v="EUR"/>
    <n v="27"/>
    <n v="27.039000000000001"/>
    <n v="-3.9000000000001402E-2"/>
    <n v="27"/>
    <n v="0"/>
    <x v="0"/>
    <m/>
    <m/>
    <m/>
    <m/>
    <s v="none"/>
    <m/>
    <m/>
    <m/>
    <x v="0"/>
    <m/>
    <x v="0"/>
  </r>
  <r>
    <s v="NLDNL4-21-1-014Y 2021EUR"/>
    <x v="7"/>
    <n v="37258"/>
    <s v="SPADEL NEDERLAND B.V."/>
    <s v="NL4-21-1-014"/>
    <s v="Y 2021"/>
    <s v="EUR"/>
    <n v="18592.635999999999"/>
    <n v="18592.635999999999"/>
    <n v="0"/>
    <n v="18592.635999999999"/>
    <n v="0"/>
    <x v="0"/>
    <m/>
    <m/>
    <m/>
    <m/>
    <s v="none"/>
    <m/>
    <m/>
    <m/>
    <x v="0"/>
    <m/>
    <x v="0"/>
  </r>
  <r>
    <s v="NLDF10P300184-ST00Q1 2021EUR"/>
    <x v="7"/>
    <n v="37416"/>
    <s v="BRIDOR"/>
    <s v="F10P300184-ST00"/>
    <s v="Q1 2021"/>
    <s v="EUR"/>
    <n v="735.14869999999996"/>
    <n v="735.14869999999996"/>
    <n v="0"/>
    <n v="735.14869999999996"/>
    <n v="0"/>
    <x v="0"/>
    <m/>
    <m/>
    <m/>
    <m/>
    <s v="none"/>
    <m/>
    <m/>
    <m/>
    <x v="0"/>
    <m/>
    <x v="0"/>
  </r>
  <r>
    <s v="NLDF10P300184-ST00Q2 2021EUR"/>
    <x v="7"/>
    <n v="37416"/>
    <s v="BRIDOR"/>
    <s v="F10P300184-ST00"/>
    <s v="Q2 2021"/>
    <s v="EUR"/>
    <n v="2052.25"/>
    <n v="2052.2496999999998"/>
    <n v="3.0000000015206703E-4"/>
    <n v="2052.25"/>
    <n v="0"/>
    <x v="0"/>
    <m/>
    <m/>
    <m/>
    <m/>
    <s v="none"/>
    <m/>
    <m/>
    <m/>
    <x v="0"/>
    <m/>
    <x v="0"/>
  </r>
  <r>
    <s v="NLDF10P300184-ST00Q3 2021EUR"/>
    <x v="7"/>
    <n v="37416"/>
    <s v="BRIDOR"/>
    <s v="F10P300184-ST00"/>
    <s v="Q3 2021"/>
    <s v="EUR"/>
    <n v="7378.25"/>
    <n v="7378.2485999999999"/>
    <n v="1.4000000001033099E-3"/>
    <n v="7378.25"/>
    <n v="0"/>
    <x v="0"/>
    <m/>
    <m/>
    <m/>
    <m/>
    <s v="none"/>
    <m/>
    <m/>
    <m/>
    <x v="0"/>
    <m/>
    <x v="0"/>
  </r>
  <r>
    <s v="NLDF10P300184-ST00Q4 2021EUR"/>
    <x v="7"/>
    <n v="37416"/>
    <s v="BRIDOR"/>
    <s v="F10P300184-ST00"/>
    <s v="Q4 2021"/>
    <s v="EUR"/>
    <n v="7161.42"/>
    <n v="7161.4201000000003"/>
    <n v="-1.00000000202271E-4"/>
    <n v="7161.42"/>
    <n v="0"/>
    <x v="0"/>
    <m/>
    <m/>
    <m/>
    <m/>
    <s v="none"/>
    <m/>
    <m/>
    <m/>
    <x v="0"/>
    <m/>
    <x v="0"/>
  </r>
  <r>
    <s v="NLDE10P200049-0000Q1 2021EUR"/>
    <x v="7"/>
    <n v="81221"/>
    <s v="MULTILEASE B.V."/>
    <s v="E10P200049-0000"/>
    <s v="Q1 2021"/>
    <s v="EUR"/>
    <n v="5379.3869999999997"/>
    <n v="5379.3869999999997"/>
    <n v="0"/>
    <n v="5379.3869999999997"/>
    <n v="0"/>
    <x v="0"/>
    <m/>
    <m/>
    <m/>
    <m/>
    <s v="none"/>
    <m/>
    <m/>
    <m/>
    <x v="0"/>
    <m/>
    <x v="0"/>
  </r>
  <r>
    <s v="NLDE10P200049-0000Q2 2021EUR"/>
    <x v="7"/>
    <n v="81221"/>
    <s v="MULTILEASE B.V."/>
    <s v="E10P200049-0000"/>
    <s v="Q2 2021"/>
    <s v="EUR"/>
    <n v="5436.36"/>
    <n v="5436.3554999999997"/>
    <n v="4.5000000000072699E-3"/>
    <n v="5436.36"/>
    <n v="0"/>
    <x v="0"/>
    <m/>
    <m/>
    <m/>
    <m/>
    <s v="none"/>
    <m/>
    <m/>
    <m/>
    <x v="0"/>
    <m/>
    <x v="0"/>
  </r>
  <r>
    <s v="NLDE10P200049-0000Q3 2021EUR"/>
    <x v="7"/>
    <n v="81221"/>
    <s v="MULTILEASE B.V."/>
    <s v="E10P200049-0000"/>
    <s v="Q3 2021"/>
    <s v="EUR"/>
    <n v="4681.1400000000003"/>
    <n v="4681.1360000000004"/>
    <n v="3.9999999999054099E-3"/>
    <n v="4681.1400000000003"/>
    <n v="0"/>
    <x v="0"/>
    <m/>
    <m/>
    <m/>
    <m/>
    <s v="none"/>
    <m/>
    <m/>
    <m/>
    <x v="0"/>
    <m/>
    <x v="0"/>
  </r>
  <r>
    <s v="NLDE10P200049-0000Q4 2021EUR"/>
    <x v="7"/>
    <n v="81221"/>
    <s v="MULTILEASE B.V."/>
    <s v="E10P200049-0000"/>
    <s v="Q4 2021"/>
    <s v="EUR"/>
    <n v="4480.5200000000004"/>
    <n v="4480.5185000000001"/>
    <n v="1.50000000030559E-3"/>
    <n v="4480.5200000000004"/>
    <n v="0"/>
    <x v="0"/>
    <m/>
    <m/>
    <m/>
    <m/>
    <s v="none"/>
    <m/>
    <m/>
    <m/>
    <x v="0"/>
    <m/>
    <x v="0"/>
  </r>
  <r>
    <s v="NLDE15P202022-0800Q1 2021EUR"/>
    <x v="7"/>
    <n v="82198"/>
    <s v="NSF EURO CONSULTANTS BVBA"/>
    <s v="E15P202022-0800"/>
    <s v="Q1 2021"/>
    <s v="EUR"/>
    <n v="31.2"/>
    <n v="31.2"/>
    <n v="0"/>
    <n v="31.2"/>
    <n v="0"/>
    <x v="0"/>
    <m/>
    <m/>
    <m/>
    <m/>
    <s v="none"/>
    <m/>
    <m/>
    <m/>
    <x v="0"/>
    <m/>
    <x v="0"/>
  </r>
  <r>
    <s v="NLDE16P202518-0254Q2 2021EUR"/>
    <x v="7"/>
    <n v="98576"/>
    <s v="ROMI LAUNDRY SERVICES"/>
    <s v="E16P202518-0254"/>
    <s v="Q2 2021"/>
    <s v="EUR"/>
    <n v="204.73"/>
    <n v="204.72810000000001"/>
    <n v="1.8999999999778001E-3"/>
    <n v="204.73"/>
    <n v="0"/>
    <x v="0"/>
    <m/>
    <m/>
    <m/>
    <m/>
    <s v="none"/>
    <m/>
    <m/>
    <m/>
    <x v="0"/>
    <m/>
    <x v="0"/>
  </r>
  <r>
    <s v="NLDE16P202518-0254Q3 2021EUR"/>
    <x v="7"/>
    <n v="98576"/>
    <s v="ROMI LAUNDRY SERVICES"/>
    <s v="E16P202518-0254"/>
    <s v="Q3 2021"/>
    <s v="EUR"/>
    <n v="728.45"/>
    <n v="728.4502"/>
    <n v="-1.99999999949795E-4"/>
    <n v="728.45"/>
    <n v="0"/>
    <x v="0"/>
    <m/>
    <m/>
    <m/>
    <m/>
    <s v="none"/>
    <m/>
    <m/>
    <m/>
    <x v="0"/>
    <m/>
    <x v="0"/>
  </r>
  <r>
    <s v="NLDE16P202518-0254Q4 2021EUR"/>
    <x v="7"/>
    <n v="98576"/>
    <s v="ROMI LAUNDRY SERVICES"/>
    <s v="E16P202518-0254"/>
    <s v="Q4 2021"/>
    <s v="EUR"/>
    <n v="652.28"/>
    <n v="652.28340000000003"/>
    <n v="-3.4000000000560201E-3"/>
    <n v="652.28"/>
    <n v="0"/>
    <x v="0"/>
    <m/>
    <m/>
    <m/>
    <m/>
    <s v="none"/>
    <m/>
    <m/>
    <m/>
    <x v="0"/>
    <m/>
    <x v="0"/>
  </r>
  <r>
    <s v="NLDE15P202168-0164Q1 2021EUR"/>
    <x v="7"/>
    <n v="98783"/>
    <s v="CSU CLEANING SERVICES B.V."/>
    <s v="E15P202168-0164"/>
    <s v="Q1 2021"/>
    <s v="EUR"/>
    <n v="5598.8081000000002"/>
    <n v="5598.8081000000002"/>
    <n v="0"/>
    <n v="5598.8081000000002"/>
    <n v="0"/>
    <x v="0"/>
    <m/>
    <m/>
    <m/>
    <m/>
    <s v="none"/>
    <m/>
    <m/>
    <m/>
    <x v="0"/>
    <m/>
    <x v="0"/>
  </r>
  <r>
    <s v="NLDE15P202168-0164Q2 2021EUR"/>
    <x v="7"/>
    <n v="98783"/>
    <s v="CSU CLEANING SERVICES B.V."/>
    <s v="E15P202168-0164"/>
    <s v="Q2 2021"/>
    <s v="EUR"/>
    <n v="8065.35"/>
    <n v="8065.3492999999999"/>
    <n v="7.00000000506406E-4"/>
    <n v="8065.35"/>
    <n v="0"/>
    <x v="0"/>
    <m/>
    <m/>
    <m/>
    <m/>
    <s v="none"/>
    <s v="Produit"/>
    <s v="Thao"/>
    <s v="[TN] : Il y a deux participations https://astoresuite.com/declarative_campaigns/show/159 et  deux ajustements correspondants https://astoresuite.com/adjustements/list?adjustement_campaign_id=100 dont une participation et un ajust non accesibles . Le rebate calculé à la main sur l'ajustement accesible = Facture. Le rebate du report est doublé (8065,35 x 2)"/>
    <x v="2"/>
    <s v="Zakaria"/>
    <x v="0"/>
  </r>
  <r>
    <s v="NLDE15P202168-0164Q3 2021EUR"/>
    <x v="7"/>
    <n v="98783"/>
    <s v="CSU CLEANING SERVICES B.V."/>
    <s v="E15P202168-0164"/>
    <s v="Q3 2021"/>
    <s v="EUR"/>
    <n v="18675.689999999999"/>
    <n v="18675.690399999999"/>
    <n v="-4.00000000809086E-4"/>
    <n v="18675.689999999999"/>
    <n v="0"/>
    <x v="0"/>
    <m/>
    <m/>
    <m/>
    <m/>
    <s v="none"/>
    <m/>
    <m/>
    <m/>
    <x v="0"/>
    <m/>
    <x v="0"/>
  </r>
  <r>
    <s v="NLDE16P202337-0174Q1 2021EUR"/>
    <x v="7"/>
    <n v="98784"/>
    <s v="GROUP-F CLEANING (FORMER EW CLEANING)"/>
    <s v="E16P202337-0174"/>
    <s v="Q1 2021"/>
    <s v="EUR"/>
    <n v="308.91930000000002"/>
    <n v="308.91930000000002"/>
    <n v="0"/>
    <n v="308.91930000000002"/>
    <n v="0"/>
    <x v="0"/>
    <m/>
    <m/>
    <m/>
    <m/>
    <s v="none"/>
    <m/>
    <m/>
    <m/>
    <x v="0"/>
    <m/>
    <x v="0"/>
  </r>
  <r>
    <s v="NLDE17P2 02594Q1 2021EUR"/>
    <x v="7"/>
    <n v="101938"/>
    <s v="XL STUDENTEN UITZENDBUREAU B.V."/>
    <s v="E17P2 02594"/>
    <s v="Q1 2021"/>
    <s v="EUR"/>
    <n v="134.14840000000001"/>
    <n v="134.14840000000001"/>
    <n v="0"/>
    <n v="134.14840000000001"/>
    <n v="0"/>
    <x v="0"/>
    <m/>
    <m/>
    <m/>
    <m/>
    <s v="none"/>
    <m/>
    <m/>
    <m/>
    <x v="0"/>
    <m/>
    <x v="0"/>
  </r>
  <r>
    <s v="NLDE17P2 02594Q2 2021EUR"/>
    <x v="7"/>
    <n v="101938"/>
    <s v="XL STUDENTEN UITZENDBUREAU B.V."/>
    <s v="E17P2 02594"/>
    <s v="Q2 2021"/>
    <s v="EUR"/>
    <n v="255.14"/>
    <n v="255.1378"/>
    <n v="2.1999999999877599E-3"/>
    <n v="255.14"/>
    <n v="0"/>
    <x v="0"/>
    <m/>
    <m/>
    <m/>
    <m/>
    <s v="none"/>
    <m/>
    <m/>
    <m/>
    <x v="0"/>
    <m/>
    <x v="0"/>
  </r>
  <r>
    <s v="NLDE17P2 02594Q3 2021EUR"/>
    <x v="7"/>
    <n v="101938"/>
    <s v="XL STUDENTEN UITZENDBUREAU B.V."/>
    <s v="E17P2 02594"/>
    <s v="Q3 2021"/>
    <s v="EUR"/>
    <n v="453.39"/>
    <n v="453.38639999999998"/>
    <n v="3.6000000000058199E-3"/>
    <n v="453.39"/>
    <n v="0"/>
    <x v="0"/>
    <m/>
    <m/>
    <m/>
    <m/>
    <s v="none"/>
    <m/>
    <m/>
    <m/>
    <x v="0"/>
    <m/>
    <x v="0"/>
  </r>
  <r>
    <s v="NLDE17P2 02594Q4 2021EUR"/>
    <x v="7"/>
    <n v="101938"/>
    <s v="XL STUDENTEN UITZENDBUREAU B.V."/>
    <s v="E17P2 02594"/>
    <s v="Q4 2021"/>
    <s v="EUR"/>
    <n v="164.9"/>
    <n v="164.90039999999999"/>
    <n v="-3.9999999998485599E-4"/>
    <n v="164.9"/>
    <n v="0"/>
    <x v="0"/>
    <m/>
    <m/>
    <m/>
    <m/>
    <s v="none"/>
    <m/>
    <m/>
    <m/>
    <x v="0"/>
    <m/>
    <x v="0"/>
  </r>
  <r>
    <s v="NLDF15P202143-0704Q1 2021EUR"/>
    <x v="7"/>
    <n v="190018"/>
    <s v="VAN GELDER RIDDERKERK B.V."/>
    <s v="F15P202143-0704"/>
    <s v="Q1 2021"/>
    <s v="EUR"/>
    <n v="1522.1315999999999"/>
    <n v="1522.1289999999999"/>
    <n v="2.6000000000294598E-3"/>
    <n v="1522.1315999999999"/>
    <n v="0"/>
    <x v="0"/>
    <m/>
    <m/>
    <m/>
    <m/>
    <s v="none"/>
    <m/>
    <m/>
    <m/>
    <x v="0"/>
    <m/>
    <x v="0"/>
  </r>
  <r>
    <s v="NLDF15P202143-0704Q2 2021EUR"/>
    <x v="7"/>
    <n v="190018"/>
    <s v="VAN GELDER RIDDERKERK B.V."/>
    <s v="F15P202143-0704"/>
    <s v="Q2 2021"/>
    <s v="EUR"/>
    <n v="3807.15"/>
    <n v="3807.1505000000002"/>
    <n v="-5.0000000010186297E-4"/>
    <n v="3807.15"/>
    <n v="0"/>
    <x v="0"/>
    <m/>
    <m/>
    <m/>
    <m/>
    <s v="none"/>
    <m/>
    <m/>
    <m/>
    <x v="0"/>
    <m/>
    <x v="0"/>
  </r>
  <r>
    <s v="NLDF15P202143-0704Q3 2021EUR"/>
    <x v="7"/>
    <n v="190018"/>
    <s v="VAN GELDER RIDDERKERK B.V."/>
    <s v="F15P202143-0704"/>
    <s v="Q3 2021"/>
    <s v="EUR"/>
    <n v="6646.04"/>
    <n v="6646.0443999999998"/>
    <n v="-4.399999999805E-3"/>
    <n v="6646.04"/>
    <n v="0"/>
    <x v="0"/>
    <m/>
    <m/>
    <m/>
    <m/>
    <s v="none"/>
    <m/>
    <m/>
    <m/>
    <x v="0"/>
    <m/>
    <x v="0"/>
  </r>
  <r>
    <s v="NLDF15P202143-0704Q4 2021EUR"/>
    <x v="7"/>
    <n v="190018"/>
    <s v="VAN GELDER RIDDERKERK B.V."/>
    <s v="F15P202143-0704"/>
    <s v="Q4 2021"/>
    <s v="EUR"/>
    <n v="6755.23"/>
    <n v="6755.2263000000003"/>
    <n v="3.6999999992985899E-3"/>
    <n v="6755.23"/>
    <n v="0"/>
    <x v="0"/>
    <m/>
    <m/>
    <m/>
    <m/>
    <s v="none"/>
    <m/>
    <m/>
    <m/>
    <x v="0"/>
    <m/>
    <x v="0"/>
  </r>
  <r>
    <s v="NLDE16P202343-0670Q1 2021EUR"/>
    <x v="7"/>
    <n v="201470"/>
    <s v="HOIST HOSPITALITY SERVICES BENELUX B.V."/>
    <s v="E16P202343-0670"/>
    <s v="Q1 2021"/>
    <s v="EUR"/>
    <n v="3534.1777999999999"/>
    <n v="3534.1777999999999"/>
    <n v="0"/>
    <n v="3534.1777999999999"/>
    <n v="0"/>
    <x v="0"/>
    <m/>
    <m/>
    <m/>
    <m/>
    <s v="none"/>
    <m/>
    <m/>
    <m/>
    <x v="0"/>
    <m/>
    <x v="0"/>
  </r>
  <r>
    <s v="NLDE16P202343-0670Q2 2021EUR"/>
    <x v="7"/>
    <n v="201470"/>
    <s v="HOIST HOSPITALITY SERVICES BENELUX B.V."/>
    <s v="E16P202343-0670"/>
    <s v="Q2 2021"/>
    <s v="EUR"/>
    <n v="4138.09"/>
    <n v="4138.0888999999997"/>
    <n v="1.10000000040599E-3"/>
    <n v="4138.09"/>
    <n v="0"/>
    <x v="0"/>
    <m/>
    <m/>
    <m/>
    <m/>
    <s v="none"/>
    <m/>
    <m/>
    <m/>
    <x v="0"/>
    <m/>
    <x v="0"/>
  </r>
  <r>
    <s v="NLDE16P202343-0670Q3 2021EUR"/>
    <x v="7"/>
    <n v="201470"/>
    <s v="HOIST HOSPITALITY SERVICES BENELUX B.V."/>
    <s v="E16P202343-0670"/>
    <s v="Q3 2021"/>
    <s v="EUR"/>
    <n v="3277.7"/>
    <n v="3277.6990000000001"/>
    <n v="9.9999999974897903E-4"/>
    <n v="3277.7"/>
    <n v="0"/>
    <x v="0"/>
    <m/>
    <m/>
    <m/>
    <m/>
    <s v="none"/>
    <m/>
    <m/>
    <m/>
    <x v="0"/>
    <m/>
    <x v="0"/>
  </r>
  <r>
    <s v="NLDE16P202343-0670Q4 2021EUR"/>
    <x v="7"/>
    <n v="201470"/>
    <s v="HOIST HOSPITALITY SERVICES BENELUX B.V."/>
    <s v="E16P202343-0670"/>
    <s v="Q4 2021"/>
    <s v="EUR"/>
    <n v="3724.72"/>
    <n v="3724.7228"/>
    <n v="-2.8000000002066298E-3"/>
    <n v="3724.72"/>
    <n v="0"/>
    <x v="0"/>
    <m/>
    <m/>
    <m/>
    <m/>
    <s v="none"/>
    <m/>
    <m/>
    <m/>
    <x v="0"/>
    <m/>
    <x v="0"/>
  </r>
  <r>
    <s v="NLDE15P202218-0298Q1 2021EUR"/>
    <x v="7"/>
    <n v="226922"/>
    <s v="BUREAU DE WIT B.V. (voeding en waterveiligheid)"/>
    <s v="E15P202218-0298"/>
    <s v="Q1 2021"/>
    <s v="EUR"/>
    <n v="738.42110000000002"/>
    <n v="738.42110000000002"/>
    <n v="0"/>
    <n v="738.42110000000002"/>
    <n v="0"/>
    <x v="0"/>
    <m/>
    <m/>
    <m/>
    <m/>
    <s v="none"/>
    <m/>
    <m/>
    <m/>
    <x v="0"/>
    <m/>
    <x v="0"/>
  </r>
  <r>
    <s v="NLDE15P202218-0298Q2 2021EUR"/>
    <x v="7"/>
    <n v="226922"/>
    <s v="BUREAU DE WIT B.V. (voeding en waterveiligheid)"/>
    <s v="E15P202218-0298"/>
    <s v="Q2 2021"/>
    <s v="EUR"/>
    <n v="717.61"/>
    <n v="717.60789999999997"/>
    <n v="2.1000000000412902E-3"/>
    <n v="717.61"/>
    <n v="0"/>
    <x v="0"/>
    <m/>
    <m/>
    <m/>
    <m/>
    <s v="none"/>
    <m/>
    <m/>
    <m/>
    <x v="0"/>
    <m/>
    <x v="0"/>
  </r>
  <r>
    <s v="NLDE15P202218-0298Q3 2021EUR"/>
    <x v="7"/>
    <n v="226922"/>
    <s v="BUREAU DE WIT B.V. (voeding en waterveiligheid)"/>
    <s v="E15P202218-0298"/>
    <s v="Q3 2021"/>
    <s v="EUR"/>
    <n v="643.1"/>
    <n v="643.1046"/>
    <n v="-4.5999999999821696E-3"/>
    <n v="643.1"/>
    <n v="0"/>
    <x v="0"/>
    <m/>
    <m/>
    <m/>
    <m/>
    <s v="none"/>
    <m/>
    <m/>
    <m/>
    <x v="0"/>
    <m/>
    <x v="0"/>
  </r>
  <r>
    <s v="NLDE15P202218-0298Q4 2021EUR"/>
    <x v="7"/>
    <n v="226922"/>
    <s v="BUREAU DE WIT B.V. (voeding en waterveiligheid)"/>
    <s v="E15P202218-0298"/>
    <s v="Q4 2021"/>
    <s v="EUR"/>
    <n v="818.23"/>
    <n v="818.23410000000001"/>
    <n v="-4.0999999999939904E-3"/>
    <n v="818.23"/>
    <n v="0"/>
    <x v="0"/>
    <m/>
    <m/>
    <m/>
    <m/>
    <s v="none"/>
    <m/>
    <m/>
    <m/>
    <x v="0"/>
    <m/>
    <x v="0"/>
  </r>
  <r>
    <s v="NLDE16P202399-0254Q1 2021EUR"/>
    <x v="7"/>
    <n v="241302"/>
    <s v="WASSERIJ GERARD BEST B.V."/>
    <s v="E16P202399-0254"/>
    <s v="Q1 2021"/>
    <s v="EUR"/>
    <n v="7.9999999999813499E-4"/>
    <n v="0"/>
    <n v="7.9999999999813499E-4"/>
    <n v="7.9999999999813499E-4"/>
    <n v="0"/>
    <x v="0"/>
    <m/>
    <m/>
    <m/>
    <m/>
    <s v="none"/>
    <m/>
    <m/>
    <m/>
    <x v="0"/>
    <m/>
    <x v="0"/>
  </r>
  <r>
    <s v="NLDE16P202399-0254Q3 2021EUR"/>
    <x v="7"/>
    <n v="241302"/>
    <s v="WASSERIJ GERARD BEST B.V."/>
    <s v="E16P202399-0254"/>
    <s v="Q3 2021"/>
    <s v="EUR"/>
    <n v="1.96"/>
    <n v="1.9558"/>
    <n v="4.1999999999999798E-3"/>
    <n v="1.96"/>
    <n v="0"/>
    <x v="0"/>
    <m/>
    <m/>
    <m/>
    <m/>
    <s v="none"/>
    <m/>
    <m/>
    <m/>
    <x v="0"/>
    <m/>
    <x v="0"/>
  </r>
  <r>
    <s v="NLDE17P202565-0400Q1 2021EUR"/>
    <x v="7"/>
    <n v="243256"/>
    <s v="HC-94 BUSINESS FASHION"/>
    <s v="E17P202565-0400"/>
    <s v="Q1 2021"/>
    <s v="EUR"/>
    <n v="73.659499999999994"/>
    <n v="73.659499999999994"/>
    <n v="0"/>
    <n v="73.659499999999994"/>
    <n v="0"/>
    <x v="0"/>
    <m/>
    <m/>
    <m/>
    <m/>
    <s v="none"/>
    <m/>
    <m/>
    <m/>
    <x v="0"/>
    <m/>
    <x v="0"/>
  </r>
  <r>
    <s v="NLDE16P202420-0450Q1 2021EUR"/>
    <x v="7"/>
    <n v="247811"/>
    <s v="GREEN WASTE BV"/>
    <s v="E16P202420-0450"/>
    <s v="Q1 2021"/>
    <s v="EUR"/>
    <n v="1417.29"/>
    <n v="1417.29"/>
    <n v="0"/>
    <n v="1417.29"/>
    <n v="0"/>
    <x v="0"/>
    <m/>
    <m/>
    <m/>
    <m/>
    <s v="none"/>
    <m/>
    <m/>
    <m/>
    <x v="0"/>
    <m/>
    <x v="0"/>
  </r>
  <r>
    <s v="NLDE16P202420-0450Q2 2021EUR"/>
    <x v="7"/>
    <n v="247811"/>
    <s v="GREEN WASTE BV"/>
    <s v="E16P202420-0450"/>
    <s v="Q2 2021"/>
    <s v="EUR"/>
    <n v="1908.24"/>
    <n v="1908.24"/>
    <n v="0"/>
    <n v="1908.24"/>
    <n v="0"/>
    <x v="0"/>
    <m/>
    <m/>
    <m/>
    <m/>
    <s v="none"/>
    <m/>
    <m/>
    <m/>
    <x v="0"/>
    <m/>
    <x v="0"/>
  </r>
  <r>
    <s v="NLDE16P202420-0450Q3 2021EUR"/>
    <x v="7"/>
    <n v="247811"/>
    <s v="GREEN WASTE BV"/>
    <s v="E16P202420-0450"/>
    <s v="Q3 2021"/>
    <s v="EUR"/>
    <n v="2989.05"/>
    <n v="2989.05"/>
    <n v="0"/>
    <n v="2989.05"/>
    <n v="0"/>
    <x v="0"/>
    <m/>
    <m/>
    <m/>
    <m/>
    <s v="none"/>
    <m/>
    <m/>
    <m/>
    <x v="0"/>
    <m/>
    <x v="0"/>
  </r>
  <r>
    <s v="NLDE16P202420-0450Q4 2021EUR"/>
    <x v="7"/>
    <n v="247811"/>
    <s v="GREEN WASTE BV"/>
    <s v="E16P202420-0450"/>
    <s v="Q4 2021"/>
    <s v="EUR"/>
    <n v="3095.01"/>
    <n v="3095.01"/>
    <n v="0"/>
    <n v="3095.01"/>
    <n v="0"/>
    <x v="0"/>
    <m/>
    <m/>
    <m/>
    <m/>
    <s v="none"/>
    <m/>
    <m/>
    <m/>
    <x v="0"/>
    <m/>
    <x v="0"/>
  </r>
  <r>
    <s v="NLDNL22020233GPQ1 2021EUR"/>
    <x v="7"/>
    <n v="249059"/>
    <s v="VIKU B.V."/>
    <s v="NL22020233GP"/>
    <s v="Q1 2021"/>
    <s v="EUR"/>
    <n v="105.505"/>
    <n v="105.505"/>
    <n v="0"/>
    <n v="105.505"/>
    <n v="0"/>
    <x v="0"/>
    <m/>
    <m/>
    <m/>
    <m/>
    <s v="none"/>
    <m/>
    <m/>
    <m/>
    <x v="0"/>
    <m/>
    <x v="0"/>
  </r>
  <r>
    <s v="NLDNL22020233GPQ2 2021EUR"/>
    <x v="7"/>
    <n v="249059"/>
    <s v="VIKU B.V."/>
    <s v="NL22020233GP"/>
    <s v="Q2 2021"/>
    <s v="EUR"/>
    <n v="243.09"/>
    <n v="243.08500000000001"/>
    <n v="4.9999999999954499E-3"/>
    <n v="243.09"/>
    <n v="0"/>
    <x v="0"/>
    <m/>
    <m/>
    <m/>
    <m/>
    <s v="none"/>
    <m/>
    <m/>
    <m/>
    <x v="0"/>
    <m/>
    <x v="0"/>
  </r>
  <r>
    <s v="NLDNL22020233GPQ3 2021EUR"/>
    <x v="7"/>
    <n v="249059"/>
    <s v="VIKU B.V."/>
    <s v="NL22020233GP"/>
    <s v="Q3 2021"/>
    <s v="EUR"/>
    <n v="1006.83"/>
    <n v="1006.8278"/>
    <n v="2.2000000000161799E-3"/>
    <n v="1006.83"/>
    <n v="0"/>
    <x v="0"/>
    <m/>
    <m/>
    <m/>
    <m/>
    <s v="none"/>
    <m/>
    <m/>
    <m/>
    <x v="0"/>
    <m/>
    <x v="0"/>
  </r>
  <r>
    <s v="NLDNL22020233GPQ4 2021EUR"/>
    <x v="7"/>
    <n v="249059"/>
    <s v="VIKU B.V."/>
    <s v="NL22020233GP"/>
    <s v="Q4 2021"/>
    <s v="EUR"/>
    <n v="1282.6300000000001"/>
    <n v="1282.6280999999999"/>
    <n v="1.9000000002051801E-3"/>
    <n v="1282.6300000000001"/>
    <n v="0"/>
    <x v="0"/>
    <m/>
    <m/>
    <m/>
    <m/>
    <s v="none"/>
    <m/>
    <m/>
    <m/>
    <x v="0"/>
    <m/>
    <x v="0"/>
  </r>
  <r>
    <s v="NLDNL2197002GPQ1 2021EUR"/>
    <x v="7"/>
    <n v="249067"/>
    <s v="Klomp Technisch Beheer B.V."/>
    <s v="NL2197002GP"/>
    <s v="Q1 2021"/>
    <s v="EUR"/>
    <n v="20.190000000000001"/>
    <n v="20.190000000000001"/>
    <n v="0"/>
    <n v="20.190000000000001"/>
    <n v="0"/>
    <x v="0"/>
    <m/>
    <m/>
    <m/>
    <m/>
    <s v="none"/>
    <m/>
    <m/>
    <m/>
    <x v="0"/>
    <m/>
    <x v="0"/>
  </r>
  <r>
    <s v="NLDNL2197002GPQ2 2021EUR"/>
    <x v="7"/>
    <n v="249067"/>
    <s v="Klomp Technisch Beheer B.V."/>
    <s v="NL2197002GP"/>
    <s v="Q2 2021"/>
    <s v="EUR"/>
    <n v="101.31"/>
    <n v="101.31010000000001"/>
    <n v="-1.0000000000331901E-4"/>
    <n v="101.31"/>
    <n v="0"/>
    <x v="0"/>
    <m/>
    <m/>
    <m/>
    <m/>
    <s v="none"/>
    <m/>
    <m/>
    <m/>
    <x v="0"/>
    <m/>
    <x v="0"/>
  </r>
  <r>
    <s v="NLDNL2197002GPQ3 2021EUR"/>
    <x v="7"/>
    <n v="249067"/>
    <s v="Klomp Technisch Beheer B.V."/>
    <s v="NL2197002GP"/>
    <s v="Q3 2021"/>
    <s v="EUR"/>
    <n v="58.83"/>
    <n v="58.8309"/>
    <n v="-9.0000000000145497E-4"/>
    <n v="58.83"/>
    <n v="0"/>
    <x v="0"/>
    <m/>
    <m/>
    <m/>
    <m/>
    <s v="none"/>
    <m/>
    <m/>
    <m/>
    <x v="0"/>
    <m/>
    <x v="0"/>
  </r>
  <r>
    <s v="NLDNL2197002GPQ4 2021EUR"/>
    <x v="7"/>
    <n v="249067"/>
    <s v="Klomp Technisch Beheer B.V."/>
    <s v="NL2197002GP"/>
    <s v="Q4 2021"/>
    <s v="EUR"/>
    <n v="129.91"/>
    <n v="129.9074"/>
    <n v="2.6000000000010398E-3"/>
    <n v="129.91"/>
    <n v="0"/>
    <x v="0"/>
    <m/>
    <m/>
    <m/>
    <m/>
    <s v="none"/>
    <m/>
    <m/>
    <m/>
    <x v="0"/>
    <m/>
    <x v="0"/>
  </r>
  <r>
    <s v="NLDNL2-21-2-009Q3 2021EUR"/>
    <x v="7"/>
    <n v="257053"/>
    <s v="NSF EURO CONSULTANTS NV"/>
    <s v="NL2-21-2-009"/>
    <s v="Q3 2021"/>
    <s v="EUR"/>
    <n v="259.02"/>
    <n v="259.02069999999998"/>
    <n v="-6.9999999999481501E-4"/>
    <n v="259.02"/>
    <n v="0"/>
    <x v="0"/>
    <m/>
    <m/>
    <m/>
    <m/>
    <s v="none"/>
    <m/>
    <m/>
    <m/>
    <x v="0"/>
    <m/>
    <x v="0"/>
  </r>
  <r>
    <s v="NLDNL2-21-2-009Q4 2021EUR"/>
    <x v="7"/>
    <n v="257053"/>
    <s v="NSF EURO CONSULTANTS NV"/>
    <s v="NL2-21-2-009"/>
    <s v="Q4 2021"/>
    <s v="EUR"/>
    <n v="27.85"/>
    <n v="27.850200000000001"/>
    <n v="-1.9999999999953299E-4"/>
    <n v="27.85"/>
    <n v="0"/>
    <x v="0"/>
    <m/>
    <m/>
    <m/>
    <m/>
    <s v="none"/>
    <m/>
    <m/>
    <m/>
    <x v="0"/>
    <m/>
    <x v="0"/>
  </r>
  <r>
    <s v="NLDNL2-21-2-007Q1 2021EUR"/>
    <x v="7"/>
    <n v="357016"/>
    <s v="LINNENVERHUUR G. VAN DER KLEIJ &amp; ZN"/>
    <s v="NL2-21-2-007"/>
    <s v="Q1 2021"/>
    <s v="EUR"/>
    <n v="56.167499999999997"/>
    <n v="56.167499999999997"/>
    <n v="0"/>
    <n v="56.167499999999997"/>
    <n v="0"/>
    <x v="0"/>
    <m/>
    <m/>
    <m/>
    <m/>
    <s v="none"/>
    <m/>
    <m/>
    <m/>
    <x v="0"/>
    <m/>
    <x v="0"/>
  </r>
  <r>
    <s v="NLDNL2-21-2-007Q2 2021EUR"/>
    <x v="7"/>
    <n v="357016"/>
    <s v="LINNENVERHUUR G. VAN DER KLEIJ &amp; ZN"/>
    <s v="NL2-21-2-007"/>
    <s v="Q2 2021"/>
    <s v="EUR"/>
    <n v="363.71"/>
    <n v="363.71370000000002"/>
    <n v="-3.70000000003756E-3"/>
    <n v="363.71"/>
    <n v="0"/>
    <x v="0"/>
    <m/>
    <m/>
    <m/>
    <m/>
    <s v="none"/>
    <m/>
    <m/>
    <m/>
    <x v="0"/>
    <m/>
    <x v="0"/>
  </r>
  <r>
    <s v="NLDNL2-21-2-007Q3 2021EUR"/>
    <x v="7"/>
    <n v="357016"/>
    <s v="LINNENVERHUUR G. VAN DER KLEIJ &amp; ZN"/>
    <s v="NL2-21-2-007"/>
    <s v="Q3 2021"/>
    <s v="EUR"/>
    <n v="736.83"/>
    <n v="736.82870000000003"/>
    <n v="1.3000000000147299E-3"/>
    <n v="736.83"/>
    <n v="0"/>
    <x v="0"/>
    <m/>
    <m/>
    <m/>
    <m/>
    <s v="none"/>
    <m/>
    <m/>
    <m/>
    <x v="0"/>
    <m/>
    <x v="0"/>
  </r>
  <r>
    <s v="NLDNL2-21-2-007Q4 2021EUR"/>
    <x v="7"/>
    <n v="357016"/>
    <s v="LINNENVERHUUR G. VAN DER KLEIJ &amp; ZN"/>
    <s v="NL2-21-2-007"/>
    <s v="Q4 2021"/>
    <s v="EUR"/>
    <n v="730.22"/>
    <n v="730.22400000000005"/>
    <n v="-4.0000000000190898E-3"/>
    <n v="730.22"/>
    <n v="0"/>
    <x v="0"/>
    <m/>
    <m/>
    <m/>
    <m/>
    <s v="none"/>
    <m/>
    <m/>
    <m/>
    <x v="0"/>
    <m/>
    <x v="0"/>
  </r>
  <r>
    <s v="NLDNL4201040GPQ1 2021EUR"/>
    <x v="7"/>
    <n v="9460"/>
    <s v="BIDFOOD DELI XL B.V."/>
    <s v="NL4201040GP"/>
    <s v="Q1 2021"/>
    <s v="EUR"/>
    <n v="33819.279999999999"/>
    <n v="33819.279999999999"/>
    <n v="0"/>
    <n v="33819.279999999999"/>
    <n v="0"/>
    <x v="0"/>
    <m/>
    <m/>
    <m/>
    <m/>
    <s v="none"/>
    <m/>
    <m/>
    <m/>
    <x v="0"/>
    <m/>
    <x v="0"/>
  </r>
  <r>
    <s v="NLDNL4201040GPQ2 2021EUR"/>
    <x v="7"/>
    <n v="9460"/>
    <s v="BIDFOOD DELI XL B.V."/>
    <s v="NL4201040GP"/>
    <s v="Q2 2021"/>
    <s v="EUR"/>
    <n v="71874.48"/>
    <n v="71874.490000000005"/>
    <n v="-1.00000000093132E-2"/>
    <n v="71874.48"/>
    <n v="0"/>
    <x v="0"/>
    <m/>
    <m/>
    <m/>
    <m/>
    <s v="none"/>
    <m/>
    <m/>
    <m/>
    <x v="0"/>
    <m/>
    <x v="0"/>
  </r>
  <r>
    <s v="NLDNL4201040GPQ3 2021EUR"/>
    <x v="7"/>
    <n v="9460"/>
    <s v="BIDFOOD DELI XL B.V."/>
    <s v="NL4201040GP"/>
    <s v="Q3 2021"/>
    <s v="EUR"/>
    <n v="126171.75"/>
    <n v="126171.75"/>
    <n v="0"/>
    <n v="126171.75"/>
    <n v="0"/>
    <x v="0"/>
    <m/>
    <m/>
    <m/>
    <m/>
    <s v="none"/>
    <m/>
    <m/>
    <m/>
    <x v="0"/>
    <m/>
    <x v="0"/>
  </r>
  <r>
    <s v="NLDNL4201040GPQ4 2021EUR"/>
    <x v="7"/>
    <n v="9460"/>
    <s v="BIDFOOD DELI XL B.V."/>
    <s v="NL4201040GP"/>
    <s v="Q4 2021"/>
    <s v="EUR"/>
    <n v="123667.21"/>
    <n v="123667.21"/>
    <n v="0"/>
    <n v="123667.21"/>
    <n v="0"/>
    <x v="0"/>
    <m/>
    <m/>
    <m/>
    <m/>
    <s v="none"/>
    <s v="Produit"/>
    <s v="Thao"/>
    <s v="[TN] Rebate calculé à la main = Report =&gt; La ligne est désormais en Valid dans l'analyse du 14 Avril"/>
    <x v="0"/>
    <m/>
    <x v="0"/>
  </r>
  <r>
    <s v="NLDE16P202442-0400Q2 2021EUR"/>
    <x v="7"/>
    <n v="9113"/>
    <s v="AVEX NV"/>
    <s v="E16P202442-0400"/>
    <s v="Q2 2021"/>
    <s v="EUR"/>
    <n v="59.68"/>
    <n v="59.68"/>
    <n v="0"/>
    <n v="59.68"/>
    <n v="0"/>
    <x v="0"/>
    <m/>
    <m/>
    <m/>
    <m/>
    <s v="none"/>
    <m/>
    <m/>
    <m/>
    <x v="0"/>
    <m/>
    <x v="0"/>
  </r>
  <r>
    <s v="NLDE16P202442-0400Q3 2021EUR"/>
    <x v="7"/>
    <n v="9113"/>
    <s v="AVEX NV"/>
    <s v="E16P202442-0400"/>
    <s v="Q3 2021"/>
    <s v="EUR"/>
    <n v="857.8"/>
    <n v="857.80319999999995"/>
    <n v="-3.19999999999254E-3"/>
    <n v="857.8"/>
    <n v="0"/>
    <x v="0"/>
    <m/>
    <m/>
    <m/>
    <m/>
    <s v="none"/>
    <m/>
    <m/>
    <m/>
    <x v="0"/>
    <m/>
    <x v="0"/>
  </r>
  <r>
    <s v="NLDE16P202442-0400Q4 2021EUR"/>
    <x v="7"/>
    <n v="9113"/>
    <s v="AVEX NV"/>
    <s v="E16P202442-0400"/>
    <s v="Q4 2021"/>
    <s v="EUR"/>
    <n v="1359.57"/>
    <n v="1359.566"/>
    <n v="3.9999999999054099E-3"/>
    <n v="1359.57"/>
    <n v="0"/>
    <x v="0"/>
    <m/>
    <m/>
    <m/>
    <m/>
    <s v="none"/>
    <m/>
    <m/>
    <m/>
    <x v="0"/>
    <m/>
    <x v="0"/>
  </r>
  <r>
    <s v="NLDE15P202169-0239Q1 2021EUR"/>
    <x v="7"/>
    <n v="191881"/>
    <s v="BLYCOLIN TEXTILE SERVICES B.V."/>
    <s v="E15P202169-0239"/>
    <s v="Q1 2021"/>
    <s v="EUR"/>
    <n v="3528.79"/>
    <n v="3528.7872000000002"/>
    <n v="2.7999999997518898E-3"/>
    <n v="3528.79"/>
    <n v="0"/>
    <x v="0"/>
    <m/>
    <m/>
    <m/>
    <m/>
    <s v="none"/>
    <m/>
    <m/>
    <m/>
    <x v="0"/>
    <m/>
    <x v="0"/>
  </r>
  <r>
    <s v="NLDE15P202169-0239Q2 2021EUR"/>
    <x v="7"/>
    <n v="191881"/>
    <s v="BLYCOLIN TEXTILE SERVICES B.V."/>
    <s v="E15P202169-0239"/>
    <s v="Q2 2021"/>
    <s v="EUR"/>
    <n v="7190.27"/>
    <n v="7190.2672000000002"/>
    <n v="2.8000000002066298E-3"/>
    <n v="7190.27"/>
    <n v="0"/>
    <x v="0"/>
    <m/>
    <m/>
    <m/>
    <m/>
    <s v="none"/>
    <m/>
    <m/>
    <m/>
    <x v="0"/>
    <m/>
    <x v="0"/>
  </r>
  <r>
    <s v="NLDE15P202169-0239Q3 2021EUR"/>
    <x v="7"/>
    <n v="191881"/>
    <s v="BLYCOLIN TEXTILE SERVICES B.V."/>
    <s v="E15P202169-0239"/>
    <s v="Q3 2021"/>
    <s v="EUR"/>
    <n v="18755.93"/>
    <n v="18755.9313"/>
    <n v="-1.29999999990104E-3"/>
    <n v="18755.93"/>
    <n v="0"/>
    <x v="0"/>
    <m/>
    <m/>
    <m/>
    <m/>
    <s v="none"/>
    <m/>
    <m/>
    <m/>
    <x v="0"/>
    <m/>
    <x v="0"/>
  </r>
  <r>
    <s v="NLDE15P202169-0239Q4 2021EUR"/>
    <x v="7"/>
    <n v="191881"/>
    <s v="BLYCOLIN TEXTILE SERVICES B.V."/>
    <s v="E15P202169-0239"/>
    <s v="Q4 2021"/>
    <s v="EUR"/>
    <n v="17245.259999999998"/>
    <n v="17245.2601"/>
    <n v="-1.00000001111766E-4"/>
    <n v="17245.259999999998"/>
    <n v="0"/>
    <x v="0"/>
    <m/>
    <m/>
    <m/>
    <m/>
    <s v="none"/>
    <m/>
    <m/>
    <m/>
    <x v="0"/>
    <m/>
    <x v="0"/>
  </r>
  <r>
    <s v="NLDF10P200102-0500Q2 2021EUR"/>
    <x v="7"/>
    <n v="9165"/>
    <s v="KWAST WIJNKOPERS B.V."/>
    <s v="F10P200102-0500"/>
    <s v="Q2 2021"/>
    <s v="EUR"/>
    <n v="22.26"/>
    <n v="22.263500000000001"/>
    <n v="-3.4999999999989402E-3"/>
    <n v="22.26"/>
    <n v="0"/>
    <x v="0"/>
    <m/>
    <m/>
    <m/>
    <m/>
    <s v="none"/>
    <m/>
    <m/>
    <m/>
    <x v="0"/>
    <m/>
    <x v="0"/>
  </r>
  <r>
    <s v="NLDF10P200102-0500Q3 2021EUR"/>
    <x v="7"/>
    <n v="9165"/>
    <s v="KWAST WIJNKOPERS B.V."/>
    <s v="F10P200102-0500"/>
    <s v="Q3 2021"/>
    <s v="EUR"/>
    <n v="178.85"/>
    <n v="178.8485"/>
    <n v="1.4999999999929499E-3"/>
    <n v="178.85"/>
    <n v="0"/>
    <x v="0"/>
    <m/>
    <m/>
    <m/>
    <m/>
    <s v="none"/>
    <m/>
    <m/>
    <m/>
    <x v="0"/>
    <m/>
    <x v="0"/>
  </r>
  <r>
    <s v="NLDF10P200102-0500Q4 2021EUR"/>
    <x v="7"/>
    <n v="9165"/>
    <s v="KWAST WIJNKOPERS B.V."/>
    <s v="F10P200102-0500"/>
    <s v="Q4 2021"/>
    <s v="EUR"/>
    <n v="223.79"/>
    <n v="223.78800000000001"/>
    <n v="1.9999999999811202E-3"/>
    <n v="223.79"/>
    <n v="0"/>
    <x v="0"/>
    <m/>
    <m/>
    <m/>
    <m/>
    <s v="none"/>
    <m/>
    <m/>
    <m/>
    <x v="0"/>
    <m/>
    <x v="0"/>
  </r>
  <r>
    <s v="NLDNL2202024GPQ1 2021EUR"/>
    <x v="7"/>
    <n v="9564"/>
    <s v="BUNZL OUTSOURCING SERVICES B.V."/>
    <s v="NL2202024GP"/>
    <s v="Q1 2021"/>
    <s v="EUR"/>
    <n v="10438.48"/>
    <n v="10438.480799999999"/>
    <n v="-7.9999999979918303E-4"/>
    <n v="10438.48"/>
    <n v="0"/>
    <x v="0"/>
    <m/>
    <m/>
    <m/>
    <m/>
    <s v="none"/>
    <m/>
    <m/>
    <m/>
    <x v="0"/>
    <m/>
    <x v="0"/>
  </r>
  <r>
    <s v="NLDNL2202024GPQ2 2021EUR"/>
    <x v="7"/>
    <n v="9564"/>
    <s v="BUNZL OUTSOURCING SERVICES B.V."/>
    <s v="NL2202024GP"/>
    <s v="Q2 2021"/>
    <s v="EUR"/>
    <n v="21472.91"/>
    <n v="21472.907200000001"/>
    <n v="2.79999999838764E-3"/>
    <n v="21472.91"/>
    <n v="0"/>
    <x v="0"/>
    <m/>
    <m/>
    <m/>
    <m/>
    <s v="none"/>
    <m/>
    <m/>
    <m/>
    <x v="0"/>
    <m/>
    <x v="0"/>
  </r>
  <r>
    <s v="NLDNL2202024GPQ3 2021EUR"/>
    <x v="7"/>
    <n v="9564"/>
    <s v="BUNZL OUTSOURCING SERVICES B.V."/>
    <s v="NL2202024GP"/>
    <s v="Q3 2021"/>
    <s v="EUR"/>
    <n v="35183.040000000001"/>
    <n v="35183.045599999998"/>
    <n v="-5.5999999967752904E-3"/>
    <n v="35183.040000000001"/>
    <n v="0"/>
    <x v="0"/>
    <m/>
    <m/>
    <m/>
    <m/>
    <s v="none"/>
    <m/>
    <m/>
    <m/>
    <x v="0"/>
    <m/>
    <x v="0"/>
  </r>
  <r>
    <s v="NLDNL2202024GPQ4 2021EUR"/>
    <x v="7"/>
    <n v="9564"/>
    <s v="BUNZL OUTSOURCING SERVICES B.V."/>
    <s v="NL2202024GP"/>
    <s v="Q4 2021"/>
    <s v="EUR"/>
    <n v="36631.15"/>
    <n v="36631.154300000002"/>
    <n v="-4.3000000005122196E-3"/>
    <n v="36631.15"/>
    <n v="0"/>
    <x v="0"/>
    <m/>
    <m/>
    <m/>
    <m/>
    <s v="none"/>
    <m/>
    <m/>
    <m/>
    <x v="0"/>
    <m/>
    <x v="0"/>
  </r>
  <r>
    <s v="NLDNL2202130GPQ1 2021EUR"/>
    <x v="7"/>
    <n v="23047"/>
    <s v="H.J. HEINZ B.V."/>
    <s v="NL2202130GP"/>
    <s v="Q1 2021"/>
    <s v="EUR"/>
    <n v="1146.74"/>
    <n v="1146.7396000000001"/>
    <n v="3.9999999989959103E-4"/>
    <n v="1146.74"/>
    <n v="0"/>
    <x v="0"/>
    <m/>
    <m/>
    <m/>
    <m/>
    <s v="none"/>
    <m/>
    <m/>
    <m/>
    <x v="0"/>
    <m/>
    <x v="0"/>
  </r>
  <r>
    <s v="NLDNL2202130GPQ2 2021EUR"/>
    <x v="7"/>
    <n v="23047"/>
    <s v="H.J. HEINZ B.V."/>
    <s v="NL2202130GP"/>
    <s v="Q2 2021"/>
    <s v="EUR"/>
    <n v="2123.34"/>
    <n v="2123.3224"/>
    <n v="1.7600000000129502E-2"/>
    <n v="2123.34"/>
    <n v="0"/>
    <x v="0"/>
    <m/>
    <m/>
    <m/>
    <m/>
    <s v="none"/>
    <m/>
    <m/>
    <m/>
    <x v="0"/>
    <m/>
    <x v="0"/>
  </r>
  <r>
    <s v="NLDNL2202130GPQ3 2021EUR"/>
    <x v="7"/>
    <n v="23047"/>
    <s v="H.J. HEINZ B.V."/>
    <s v="NL2202130GP"/>
    <s v="Q3 2021"/>
    <s v="EUR"/>
    <n v="4577.6400000000003"/>
    <n v="4577.6415999999999"/>
    <n v="-1.59999999959836E-3"/>
    <n v="4577.6400000000003"/>
    <n v="0"/>
    <x v="0"/>
    <m/>
    <m/>
    <m/>
    <m/>
    <s v="none"/>
    <m/>
    <m/>
    <m/>
    <x v="0"/>
    <m/>
    <x v="0"/>
  </r>
  <r>
    <s v="NLDNL2202130GPY 2021EUR"/>
    <x v="7"/>
    <n v="23047"/>
    <s v="H.J. HEINZ B.V."/>
    <s v="NL2202130GP"/>
    <s v="Y 2021"/>
    <s v="EUR"/>
    <n v="886.15"/>
    <n v="886.15"/>
    <n v="0"/>
    <n v="886.15"/>
    <n v="0"/>
    <x v="0"/>
    <m/>
    <m/>
    <m/>
    <m/>
    <s v="none"/>
    <m/>
    <m/>
    <m/>
    <x v="0"/>
    <m/>
    <x v="0"/>
  </r>
  <r>
    <s v="NLDNL2202130GPQ4 2021EUR"/>
    <x v="7"/>
    <n v="23047"/>
    <s v="H.J. HEINZ B.V."/>
    <s v="NL2202130GP"/>
    <s v="Q4 2021"/>
    <s v="EUR"/>
    <n v="3764.86"/>
    <n v="3764.8566999999998"/>
    <n v="3.3000000003085002E-3"/>
    <n v="3764.86"/>
    <n v="0"/>
    <x v="0"/>
    <m/>
    <m/>
    <m/>
    <m/>
    <s v="none"/>
    <m/>
    <m/>
    <m/>
    <x v="0"/>
    <m/>
    <x v="0"/>
  </r>
  <r>
    <s v="NLDF15P202158-0500Q3 2021EUR"/>
    <x v="7"/>
    <n v="10421"/>
    <s v="RESIDENCE WIJNEN"/>
    <s v="F15P202158-0500"/>
    <s v="Q3 2021"/>
    <s v="EUR"/>
    <n v="615.21"/>
    <n v="615.20500000000004"/>
    <n v="4.9999999999954499E-3"/>
    <n v="615.21"/>
    <n v="0"/>
    <x v="0"/>
    <m/>
    <m/>
    <m/>
    <m/>
    <s v="none"/>
    <m/>
    <m/>
    <m/>
    <x v="0"/>
    <m/>
    <x v="0"/>
  </r>
  <r>
    <s v="NLDF15P202158-0500Q4 2021EUR"/>
    <x v="7"/>
    <n v="10421"/>
    <s v="RESIDENCE WIJNEN"/>
    <s v="F15P202158-0500"/>
    <s v="Q4 2021"/>
    <s v="EUR"/>
    <n v="454.65"/>
    <n v="454.65"/>
    <n v="0"/>
    <n v="454.65"/>
    <n v="0"/>
    <x v="0"/>
    <m/>
    <m/>
    <m/>
    <m/>
    <s v="none"/>
    <m/>
    <m/>
    <m/>
    <x v="0"/>
    <m/>
    <x v="0"/>
  </r>
  <r>
    <s v="NLDE17P202592-0160Q3 2021EUR"/>
    <x v="7"/>
    <n v="261066"/>
    <s v="SERVICE ORGANISATIE FERNANDES BV"/>
    <s v="E17P202592-0160"/>
    <s v="Q3 2021"/>
    <s v="EUR"/>
    <n v="1285.46"/>
    <n v="1285.4559999999999"/>
    <n v="4.0000000001327802E-3"/>
    <n v="1285.46"/>
    <n v="0"/>
    <x v="0"/>
    <m/>
    <m/>
    <m/>
    <m/>
    <s v="none"/>
    <m/>
    <m/>
    <m/>
    <x v="0"/>
    <m/>
    <x v="0"/>
  </r>
  <r>
    <s v="NLDE17P202592-0160Q4 2021EUR"/>
    <x v="7"/>
    <n v="261066"/>
    <s v="SERVICE ORGANISATIE FERNANDES BV"/>
    <s v="E17P202592-0160"/>
    <s v="Q4 2021"/>
    <s v="EUR"/>
    <n v="2014.06"/>
    <n v="2014.0640000000001"/>
    <n v="-4.0000000001327802E-3"/>
    <n v="2014.06"/>
    <n v="0"/>
    <x v="0"/>
    <m/>
    <m/>
    <m/>
    <m/>
    <s v="none"/>
    <m/>
    <m/>
    <m/>
    <x v="0"/>
    <m/>
    <x v="0"/>
  </r>
  <r>
    <s v="NLDF10P200086-ST00-DY 2021EUR"/>
    <x v="7"/>
    <n v="9258"/>
    <s v="HEINEKEN NEDERLAND B.V."/>
    <s v="F10P200086-ST00-D"/>
    <s v="Y 2021"/>
    <s v="EUR"/>
    <n v="3545.6"/>
    <n v="3545.6"/>
    <n v="0"/>
    <n v="3545.6"/>
    <n v="0"/>
    <x v="0"/>
    <m/>
    <m/>
    <m/>
    <m/>
    <s v="invoice"/>
    <s v="Métier"/>
    <s v="Thao"/>
    <s v="[TN] : calcul à main = RDBC. 55,2 x 10 + 155,12 x 10 + 38,08 x 30 + 20 x 15 = 3545,6. D'ailleurs il y a deux factures envoyées au Billing dont la somme correspond bien au montant report https://astoresuite.com/billing_invoices/show/58761 / https://astoresuite.com/billing_invoices/show/58762_x000a_[EF] On a bien le m^me montnat en facturation que dans le RDBC, pas sûr de pourquoi notre audit n'a pas pris le bon montant_x000a_[EF] Correction compile ca devrait être bon la semaine prochaine"/>
    <x v="1"/>
    <s v="Emmanuel"/>
    <x v="11"/>
  </r>
  <r>
    <s v="NLDF12P301166-0150Y 2021EUR"/>
    <x v="7"/>
    <n v="9376"/>
    <s v="ATL SEAFOOD IJMUIDEN BV"/>
    <s v="F12P301166-0150"/>
    <s v="Y 2021"/>
    <s v="EUR"/>
    <n v="842.57"/>
    <n v="842.56939999999997"/>
    <n v="6.0000000007676103E-4"/>
    <n v="842.57"/>
    <n v="0"/>
    <x v="0"/>
    <m/>
    <m/>
    <m/>
    <m/>
    <s v="none"/>
    <m/>
    <m/>
    <m/>
    <x v="0"/>
    <m/>
    <x v="0"/>
  </r>
  <r>
    <s v="NLDF10P300192-ST00Y 2021EUR"/>
    <x v="7"/>
    <n v="9905"/>
    <s v="VRUMONA B.V."/>
    <s v="F10P300192-ST00"/>
    <s v="Y 2021"/>
    <s v="EUR"/>
    <n v="13512.5"/>
    <n v="13512.5"/>
    <n v="0"/>
    <n v="13512.5"/>
    <n v="0"/>
    <x v="0"/>
    <m/>
    <m/>
    <m/>
    <m/>
    <s v="none"/>
    <m/>
    <m/>
    <m/>
    <x v="0"/>
    <m/>
    <x v="0"/>
  </r>
  <r>
    <s v="NLDF15P302266-1262Y 2021EUR"/>
    <x v="7"/>
    <n v="37083"/>
    <s v="HERO NEDERLAND B.V."/>
    <s v="F15P302266-1262"/>
    <s v="Y 2021"/>
    <s v="EUR"/>
    <n v="4581.9399999999996"/>
    <n v="4581.9399999999996"/>
    <n v="0"/>
    <n v="4581.9399999999996"/>
    <n v="0"/>
    <x v="0"/>
    <m/>
    <m/>
    <m/>
    <m/>
    <s v="none"/>
    <m/>
    <m/>
    <m/>
    <x v="0"/>
    <m/>
    <x v="0"/>
  </r>
  <r>
    <s v="NLDNL4201017GPY 2021EUR"/>
    <x v="7"/>
    <n v="37088"/>
    <s v="BONDUELLE NEDERLAND B.V."/>
    <s v="NL4201017GP"/>
    <s v="Y 2021"/>
    <s v="EUR"/>
    <n v="303.76"/>
    <n v="303.76"/>
    <n v="0"/>
    <n v="303.76"/>
    <n v="0"/>
    <x v="0"/>
    <m/>
    <m/>
    <m/>
    <m/>
    <s v="none"/>
    <m/>
    <m/>
    <m/>
    <x v="0"/>
    <m/>
    <x v="0"/>
  </r>
  <r>
    <s v="NLDF14P301792-3400Y 2021EUR"/>
    <x v="7"/>
    <n v="37232"/>
    <s v="CSM BENELUX B.V."/>
    <s v="F14P301792-3400"/>
    <s v="Y 2021"/>
    <s v="EUR"/>
    <n v="5990.09"/>
    <n v="5990.0846000000001"/>
    <n v="5.4000000000087303E-3"/>
    <n v="5990.09"/>
    <n v="0"/>
    <x v="0"/>
    <m/>
    <m/>
    <m/>
    <m/>
    <s v="none"/>
    <m/>
    <m/>
    <m/>
    <x v="0"/>
    <m/>
    <x v="0"/>
  </r>
  <r>
    <s v="NLDNL22019137GPY 2021EUR"/>
    <x v="7"/>
    <n v="37233"/>
    <s v="AD VAN GELOVEN B.V."/>
    <s v="  NL22019137GP"/>
    <s v="Y 2021"/>
    <s v="EUR"/>
    <n v="521.25"/>
    <n v="521.25139999999999"/>
    <n v="-1.39999999998963E-3"/>
    <n v="521.25"/>
    <n v="0"/>
    <x v="0"/>
    <m/>
    <m/>
    <m/>
    <m/>
    <s v="none"/>
    <m/>
    <m/>
    <m/>
    <x v="0"/>
    <m/>
    <x v="0"/>
  </r>
  <r>
    <s v="NLDF14P301751-1200Y 2021EUR"/>
    <x v="7"/>
    <n v="37407"/>
    <s v="HOOGESTEGER FRESH SPECIALIST B.V."/>
    <s v="F14P301751-1200"/>
    <s v="Y 2021"/>
    <s v="EUR"/>
    <n v="164.73"/>
    <n v="164.73"/>
    <n v="0"/>
    <n v="164.73"/>
    <n v="0"/>
    <x v="0"/>
    <m/>
    <m/>
    <m/>
    <m/>
    <s v="none"/>
    <m/>
    <m/>
    <m/>
    <x v="0"/>
    <m/>
    <x v="0"/>
  </r>
  <r>
    <s v="NLDF16P302380-0631Y 2021EUR"/>
    <x v="7"/>
    <n v="37413"/>
    <s v="DANONE NEDERLAND B.V."/>
    <s v="F16P302380-0631"/>
    <s v="Y 2021"/>
    <s v="EUR"/>
    <n v="1191.6600000000001"/>
    <n v="1191.6628000000001"/>
    <n v="-2.7999999999792601E-3"/>
    <n v="1191.6600000000001"/>
    <n v="0"/>
    <x v="0"/>
    <m/>
    <m/>
    <m/>
    <m/>
    <s v="none"/>
    <m/>
    <m/>
    <m/>
    <x v="0"/>
    <m/>
    <x v="0"/>
  </r>
  <r>
    <s v="NLDF14P301770-0500Y 2021EUR"/>
    <x v="7"/>
    <n v="37415"/>
    <s v="LA LORRAINE BAKERY GROUP"/>
    <s v=" F14P301770-0500"/>
    <s v="Y 2021"/>
    <s v="EUR"/>
    <n v="3270.72"/>
    <n v="3270.7235000000001"/>
    <n v="-3.50000000025829E-3"/>
    <n v="3270.72"/>
    <n v="0"/>
    <x v="0"/>
    <m/>
    <m/>
    <m/>
    <m/>
    <s v="none"/>
    <m/>
    <m/>
    <m/>
    <x v="0"/>
    <m/>
    <x v="0"/>
  </r>
  <r>
    <s v="NLDF13P301500-0600Y 2021EUR"/>
    <x v="7"/>
    <n v="105878"/>
    <s v="Kellogg’s Produits Alimentaires"/>
    <s v="F13P301500-0600"/>
    <s v="Y 2021"/>
    <s v="EUR"/>
    <n v="606.76"/>
    <n v="606.75890000000004"/>
    <n v="1.09999999995125E-3"/>
    <n v="606.76"/>
    <n v="0"/>
    <x v="0"/>
    <m/>
    <m/>
    <m/>
    <m/>
    <s v="none"/>
    <m/>
    <m/>
    <m/>
    <x v="0"/>
    <m/>
    <x v="0"/>
  </r>
  <r>
    <s v="NLDF16P202342-0000 - IY 2021EUR"/>
    <x v="7"/>
    <n v="9444"/>
    <e v="#N/A"/>
    <s v="F16P202342-0000 - I"/>
    <s v="Y 2021"/>
    <s v="EUR"/>
    <n v="698.55"/>
    <n v="698.55"/>
    <n v="0"/>
    <n v="698.55"/>
    <n v="0"/>
    <x v="0"/>
    <m/>
    <m/>
    <m/>
    <m/>
    <m/>
    <m/>
    <m/>
    <m/>
    <x v="0"/>
    <m/>
    <x v="0"/>
  </r>
  <r>
    <s v="NLDNL2193006GPY 2021EUR"/>
    <x v="7"/>
    <n v="330589"/>
    <s v="AARNINK VLEESWAREN"/>
    <s v="NL2193006GP"/>
    <s v="Y 2021"/>
    <s v="EUR"/>
    <n v="4352.71"/>
    <n v="4352.7125999999998"/>
    <n v="-2.59999999980209E-3"/>
    <n v="4352.71"/>
    <n v="0"/>
    <x v="0"/>
    <m/>
    <m/>
    <m/>
    <m/>
    <s v="none"/>
    <m/>
    <m/>
    <m/>
    <x v="0"/>
    <m/>
    <x v="0"/>
  </r>
  <r>
    <s v="NLDNL4-21-1-016Q1 2021EUR"/>
    <x v="7"/>
    <n v="218940"/>
    <s v="DR. OETKER NEDERLAND B.V."/>
    <s v="NL4-21-1-016"/>
    <s v="Q1 2021"/>
    <s v="EUR"/>
    <n v="2.93"/>
    <n v="2.9350000000000001"/>
    <n v="-4.9999999999998899E-3"/>
    <n v="2.93"/>
    <n v="0"/>
    <x v="0"/>
    <m/>
    <m/>
    <m/>
    <m/>
    <s v="none"/>
    <m/>
    <m/>
    <m/>
    <x v="0"/>
    <m/>
    <x v="0"/>
  </r>
  <r>
    <s v="NLDNL4-21-1-016Q2 2021EUR"/>
    <x v="7"/>
    <n v="218940"/>
    <s v="DR. OETKER NEDERLAND B.V."/>
    <s v="NL4-21-1-016"/>
    <s v="Q2 2021"/>
    <s v="EUR"/>
    <n v="5.16"/>
    <n v="5.1543000000000001"/>
    <n v="5.7000000000000297E-3"/>
    <n v="5.16"/>
    <n v="0"/>
    <x v="0"/>
    <m/>
    <m/>
    <m/>
    <m/>
    <s v="none"/>
    <m/>
    <m/>
    <m/>
    <x v="0"/>
    <m/>
    <x v="0"/>
  </r>
  <r>
    <s v="NLDNL4-21-1-016Q3 2021EUR"/>
    <x v="7"/>
    <n v="218940"/>
    <s v="DR. OETKER NEDERLAND B.V."/>
    <s v="NL4-21-1-016"/>
    <s v="Q3 2021"/>
    <s v="EUR"/>
    <n v="17.559999999999999"/>
    <n v="17.5532"/>
    <n v="6.7999999999983603E-3"/>
    <n v="17.559999999999999"/>
    <n v="0"/>
    <x v="0"/>
    <m/>
    <m/>
    <m/>
    <m/>
    <s v="none"/>
    <m/>
    <m/>
    <m/>
    <x v="0"/>
    <m/>
    <x v="0"/>
  </r>
  <r>
    <s v="NLDNL4-21-1-016Q4 2021EUR"/>
    <x v="7"/>
    <n v="218940"/>
    <s v="DR. OETKER NEDERLAND B.V."/>
    <s v="NL4-21-1-016"/>
    <s v="Q4 2021"/>
    <s v="EUR"/>
    <n v="22.76"/>
    <n v="22.762699999999999"/>
    <n v="-2.6999999999972601E-3"/>
    <n v="22.76"/>
    <n v="0"/>
    <x v="0"/>
    <m/>
    <m/>
    <m/>
    <m/>
    <s v="none"/>
    <m/>
    <m/>
    <m/>
    <x v="0"/>
    <m/>
    <x v="0"/>
  </r>
  <r>
    <s v="NLDNL42019136GPY 2021EUR"/>
    <x v="7"/>
    <n v="257059"/>
    <s v="FRIESLANDCAMPINA NEDERLAND B.V."/>
    <s v="NL42019136GP"/>
    <s v="Y 2021"/>
    <s v="EUR"/>
    <n v="5909.3411999999998"/>
    <n v="5909.3411999999998"/>
    <n v="0"/>
    <n v="5909.3411999999998"/>
    <n v="0"/>
    <x v="0"/>
    <m/>
    <m/>
    <m/>
    <m/>
    <m/>
    <m/>
    <m/>
    <m/>
    <x v="0"/>
    <m/>
    <x v="0"/>
  </r>
  <r>
    <s v="NLDNL42019135GPY 2021EUR"/>
    <x v="7"/>
    <n v="257059"/>
    <s v="FRIESLANDCAMPINA NEDERLAND B.V."/>
    <s v="NL42019135GP"/>
    <s v="Y 2021"/>
    <s v="EUR"/>
    <n v="507.68"/>
    <n v="507.67939999999999"/>
    <n v="6.0000000001991696E-4"/>
    <n v="507.68"/>
    <n v="0"/>
    <x v="0"/>
    <m/>
    <m/>
    <m/>
    <m/>
    <m/>
    <m/>
    <m/>
    <m/>
    <x v="0"/>
    <m/>
    <x v="0"/>
  </r>
  <r>
    <s v="NLDE19P2 02642Q4 2021EUR"/>
    <x v="7"/>
    <n v="302197"/>
    <s v="ZORG VAN DE ZAAK"/>
    <s v="E19P2 02642"/>
    <s v="Q4 2021"/>
    <s v="EUR"/>
    <n v="489.82"/>
    <n v="489.81869999999998"/>
    <n v="1.3000000000147299E-3"/>
    <n v="489.82"/>
    <n v="0"/>
    <x v="0"/>
    <m/>
    <m/>
    <m/>
    <m/>
    <s v="none"/>
    <m/>
    <m/>
    <m/>
    <x v="0"/>
    <m/>
    <x v="0"/>
  </r>
  <r>
    <s v="NLDNL2196012GPQ4 2021EUR"/>
    <x v="7"/>
    <n v="348256"/>
    <s v="CORAM HOSPITALITY &amp; PROJECTS B.V"/>
    <s v="NL2196012GP"/>
    <s v="Q4 2021"/>
    <s v="EUR"/>
    <n v="1285.68"/>
    <n v="1285.68"/>
    <n v="0"/>
    <n v="1285.68"/>
    <n v="0"/>
    <x v="0"/>
    <m/>
    <m/>
    <m/>
    <m/>
    <s v="none"/>
    <m/>
    <m/>
    <m/>
    <x v="0"/>
    <m/>
    <x v="0"/>
  </r>
  <r>
    <s v="NLDNL2-21-5-006S1 2021EUR"/>
    <x v="7"/>
    <n v="347575"/>
    <s v="INTO TELECOM &amp; IT B.V."/>
    <s v="NL2-21-5-006"/>
    <s v="S1 2021"/>
    <s v="EUR"/>
    <n v="3352.8"/>
    <n v="3352.8"/>
    <n v="0"/>
    <n v="3352.8"/>
    <n v="0"/>
    <x v="0"/>
    <m/>
    <m/>
    <m/>
    <m/>
    <s v="none"/>
    <m/>
    <m/>
    <m/>
    <x v="0"/>
    <m/>
    <x v="0"/>
  </r>
  <r>
    <s v="NLDNL2-21-5-006S2 2021EUR"/>
    <x v="7"/>
    <n v="347575"/>
    <s v="INTO TELECOM &amp; IT B.V."/>
    <s v="NL2-21-5-006"/>
    <s v="S2 2021"/>
    <s v="EUR"/>
    <n v="3128.4"/>
    <n v="3128.4"/>
    <n v="0"/>
    <n v="3128.4"/>
    <n v="0"/>
    <x v="0"/>
    <m/>
    <m/>
    <m/>
    <m/>
    <s v="none"/>
    <m/>
    <m/>
    <m/>
    <x v="0"/>
    <m/>
    <x v="0"/>
  </r>
  <r>
    <s v="NLDNL2-22-2-002Q4 2021EUR"/>
    <x v="7"/>
    <s v="TEMP1NL"/>
    <s v="De Nieuwe Lichting Groep B.V. (DNL)"/>
    <s v="NL2-22-2-002"/>
    <s v="Q4 2021"/>
    <s v="EUR"/>
    <n v="203"/>
    <n v="202.99700000000001"/>
    <n v="2.9999999999858998E-3"/>
    <n v="203"/>
    <n v="0"/>
    <x v="0"/>
    <m/>
    <m/>
    <m/>
    <m/>
    <s v="none"/>
    <m/>
    <m/>
    <m/>
    <x v="0"/>
    <m/>
    <x v="0"/>
  </r>
  <r>
    <s v="NLDNL2-21-1-015Q3 2021EUR"/>
    <x v="7"/>
    <n v="304066"/>
    <s v="NEKTAR NATURA GMBH"/>
    <s v="NL2-21-1-015"/>
    <s v="Q3 2021"/>
    <s v="EUR"/>
    <n v="665.76"/>
    <n v="665.76"/>
    <n v="0"/>
    <n v="665.76"/>
    <n v="0"/>
    <x v="0"/>
    <m/>
    <m/>
    <m/>
    <m/>
    <s v="none"/>
    <m/>
    <m/>
    <m/>
    <x v="0"/>
    <m/>
    <x v="0"/>
  </r>
  <r>
    <s v="NLDNL2-21-1-015Q4 2021EUR"/>
    <x v="7"/>
    <n v="304066"/>
    <s v="NEKTAR NATURA GMBH"/>
    <s v="NL2-21-1-015"/>
    <s v="Q4 2021"/>
    <s v="EUR"/>
    <n v="824.82"/>
    <n v="824.82"/>
    <n v="0"/>
    <n v="824.82"/>
    <n v="0"/>
    <x v="0"/>
    <m/>
    <m/>
    <m/>
    <m/>
    <s v="none"/>
    <m/>
    <m/>
    <m/>
    <x v="0"/>
    <m/>
    <x v="0"/>
  </r>
  <r>
    <s v="NLDNL22019534GPY 2021EUR"/>
    <x v="7"/>
    <n v="37590"/>
    <s v="WORLDLINE NV"/>
    <s v="  NL22019534GP"/>
    <s v="Y 2021"/>
    <s v="EUR"/>
    <n v="3665.89"/>
    <n v="3665.8890000000001"/>
    <n v="9.9999999974897903E-4"/>
    <n v="3665.89"/>
    <n v="0"/>
    <x v="0"/>
    <m/>
    <m/>
    <m/>
    <m/>
    <s v="none"/>
    <m/>
    <m/>
    <m/>
    <x v="0"/>
    <m/>
    <x v="0"/>
  </r>
  <r>
    <s v="NLDNL2191005GPY 2021EUR"/>
    <x v="7"/>
    <n v="283629"/>
    <s v="TLANT NEDERLAND BV"/>
    <s v="NL2191005GP"/>
    <s v="Y 2021"/>
    <s v="EUR"/>
    <n v="1695.22"/>
    <n v="1695.2194"/>
    <n v="6.0000000007676103E-4"/>
    <n v="1695.2194"/>
    <n v="6.0000000007676103E-4"/>
    <x v="0"/>
    <m/>
    <m/>
    <m/>
    <m/>
    <s v="none"/>
    <m/>
    <m/>
    <m/>
    <x v="0"/>
    <m/>
    <x v="0"/>
  </r>
  <r>
    <s v="NLDF16P302398-ST00Y 2021EUR"/>
    <x v="7"/>
    <n v="207564"/>
    <s v="MARKET SCOUTING COM V"/>
    <s v="F16P302398-ST00"/>
    <s v="Y 2021"/>
    <s v="EUR"/>
    <n v="56"/>
    <n v="56"/>
    <n v="0"/>
    <n v="56"/>
    <n v="0"/>
    <x v="0"/>
    <m/>
    <m/>
    <m/>
    <m/>
    <s v="none"/>
    <m/>
    <m/>
    <m/>
    <x v="0"/>
    <m/>
    <x v="0"/>
  </r>
  <r>
    <s v="NLDF16P202466-0000Y 2021EUR"/>
    <x v="7"/>
    <n v="9022"/>
    <s v="NESPRESSO NEDERLAND B.V."/>
    <s v="F16P202466-0000"/>
    <s v="Y 2021"/>
    <s v="EUR"/>
    <n v="4437.2"/>
    <n v="4437.2"/>
    <n v="0"/>
    <n v="4437.2"/>
    <n v="0"/>
    <x v="0"/>
    <m/>
    <m/>
    <m/>
    <m/>
    <s v="none"/>
    <m/>
    <m/>
    <m/>
    <x v="0"/>
    <m/>
    <x v="0"/>
  </r>
  <r>
    <s v="NLDNL4-22-7-003Q4 2021EUR"/>
    <x v="7"/>
    <n v="366589"/>
    <s v="DDC Consulting"/>
    <s v="NL4-22-7-003"/>
    <s v="Q4 2021"/>
    <s v="EUR"/>
    <n v="112"/>
    <n v="112"/>
    <n v="0"/>
    <n v="112"/>
    <n v="0"/>
    <x v="0"/>
    <m/>
    <m/>
    <m/>
    <m/>
    <s v="none"/>
    <m/>
    <m/>
    <m/>
    <x v="0"/>
    <m/>
    <x v="0"/>
  </r>
  <r>
    <s v="NLDNL2-22-1-004Y 2021EUR"/>
    <x v="7"/>
    <n v="366591"/>
    <e v="#N/A"/>
    <s v="NL2-22-1-004"/>
    <s v="Y 2021"/>
    <s v="EUR"/>
    <n v="556.30999999999995"/>
    <n v="556.3134"/>
    <n v="-3.4000000000560201E-3"/>
    <n v="556.30999999999995"/>
    <n v="0"/>
    <x v="0"/>
    <m/>
    <m/>
    <m/>
    <m/>
    <m/>
    <m/>
    <m/>
    <m/>
    <x v="0"/>
    <m/>
    <x v="0"/>
  </r>
  <r>
    <s v="NLDNL2-21-2-008Y 2021EUR"/>
    <x v="7"/>
    <n v="42559"/>
    <s v="BRINK'SOLUTIONS NEDERLAND BV"/>
    <s v="NL2-21-2-008"/>
    <s v="Y 2021"/>
    <s v="EUR"/>
    <n v="8.25"/>
    <n v="8.2484999999999999"/>
    <n v="1.5000000000000499E-3"/>
    <n v="8.25"/>
    <n v="0"/>
    <x v="0"/>
    <m/>
    <m/>
    <m/>
    <m/>
    <m/>
    <m/>
    <m/>
    <m/>
    <x v="0"/>
    <m/>
    <x v="0"/>
  </r>
  <r>
    <s v="PRTPrt 148-2018Q3 2021EUR"/>
    <x v="8"/>
    <n v="703"/>
    <s v="ADA COSMETICS INTERNATIONAL GMBH"/>
    <s v="Prt 148-2018"/>
    <s v="Q3 2021"/>
    <s v="EUR"/>
    <n v="73.36"/>
    <n v="73.358000000000004"/>
    <n v="1.9999999999953302E-3"/>
    <n v="73.36"/>
    <n v="0"/>
    <x v="0"/>
    <m/>
    <m/>
    <m/>
    <m/>
    <s v="none"/>
    <m/>
    <m/>
    <m/>
    <x v="0"/>
    <m/>
    <x v="0"/>
  </r>
  <r>
    <s v="PRTPrt 148-2018Q4 2021EUR"/>
    <x v="8"/>
    <n v="703"/>
    <s v="ADA COSMETICS INTERNATIONAL GMBH"/>
    <s v="Prt 148-2018"/>
    <s v="Q4 2021"/>
    <s v="EUR"/>
    <n v="52.92"/>
    <n v="52.924399999999999"/>
    <n v="-4.39999999999685E-3"/>
    <n v="52.92"/>
    <n v="0"/>
    <x v="0"/>
    <m/>
    <m/>
    <m/>
    <m/>
    <s v="none"/>
    <m/>
    <m/>
    <m/>
    <x v="0"/>
    <m/>
    <x v="0"/>
  </r>
  <r>
    <s v="PRTPrt 343RC-2018Q1 2021EUR"/>
    <x v="8"/>
    <n v="1499"/>
    <s v="STANDARD TEXTILE SAS"/>
    <s v="Prt 343RC-2018"/>
    <s v="Q1 2021"/>
    <s v="EUR"/>
    <n v="252.69"/>
    <n v="252.69"/>
    <n v="0"/>
    <n v="252.69"/>
    <n v="0"/>
    <x v="0"/>
    <m/>
    <m/>
    <m/>
    <m/>
    <s v="none"/>
    <m/>
    <m/>
    <m/>
    <x v="0"/>
    <m/>
    <x v="0"/>
  </r>
  <r>
    <s v="PRTPrt 343RC-2018Q2 2021EUR"/>
    <x v="8"/>
    <n v="1499"/>
    <s v="STANDARD TEXTILE SAS"/>
    <s v="Prt 343RC-2018"/>
    <s v="Q2 2021"/>
    <s v="EUR"/>
    <n v="231.11"/>
    <n v="231.114"/>
    <n v="-3.9999999999906699E-3"/>
    <n v="231.11"/>
    <n v="0"/>
    <x v="0"/>
    <m/>
    <m/>
    <m/>
    <m/>
    <s v="none"/>
    <m/>
    <m/>
    <m/>
    <x v="0"/>
    <m/>
    <x v="0"/>
  </r>
  <r>
    <s v="PRTPrt 343RC-2018Q3 2021EUR"/>
    <x v="8"/>
    <n v="1499"/>
    <s v="STANDARD TEXTILE SAS"/>
    <s v="Prt 343RC-2018"/>
    <s v="Q3 2021"/>
    <s v="EUR"/>
    <n v="331.33"/>
    <n v="331.33199999999999"/>
    <n v="-2.0000000000095402E-3"/>
    <n v="331.33"/>
    <n v="0"/>
    <x v="0"/>
    <m/>
    <m/>
    <m/>
    <m/>
    <s v="none"/>
    <m/>
    <m/>
    <m/>
    <x v="0"/>
    <m/>
    <x v="0"/>
  </r>
  <r>
    <s v="PRTPrt 343RC-2018Q4 2021EUR"/>
    <x v="8"/>
    <n v="1499"/>
    <s v="STANDARD TEXTILE SAS"/>
    <s v="Prt 343RC-2018"/>
    <s v="Q4 2021"/>
    <s v="EUR"/>
    <n v="746.61"/>
    <n v="746.61450000000002"/>
    <n v="-4.5000000000072699E-3"/>
    <n v="746.61"/>
    <n v="0"/>
    <x v="0"/>
    <m/>
    <m/>
    <m/>
    <m/>
    <s v="none"/>
    <m/>
    <m/>
    <m/>
    <x v="0"/>
    <m/>
    <x v="0"/>
  </r>
  <r>
    <s v="PRTPrt 343RE-2018Q1 2021EUR"/>
    <x v="8"/>
    <n v="1499"/>
    <s v="STANDARD TEXTILE SAS"/>
    <s v="Prt 343RE-2018"/>
    <s v="Q1 2021"/>
    <s v="EUR"/>
    <n v="764.32"/>
    <n v="764.32299999999998"/>
    <n v="-2.9999999999290499E-3"/>
    <n v="764.32"/>
    <n v="0"/>
    <x v="0"/>
    <m/>
    <m/>
    <m/>
    <m/>
    <s v="none"/>
    <m/>
    <m/>
    <m/>
    <x v="0"/>
    <m/>
    <x v="0"/>
  </r>
  <r>
    <s v="PRTPrt 343RE-2018Q2 2021EUR"/>
    <x v="8"/>
    <n v="1499"/>
    <s v="STANDARD TEXTILE SAS"/>
    <s v="Prt 343RE-2018"/>
    <s v="Q2 2021"/>
    <s v="EUR"/>
    <n v="215.3"/>
    <n v="215.29900000000001"/>
    <n v="1.0000000000047701E-3"/>
    <n v="215.3"/>
    <n v="0"/>
    <x v="0"/>
    <m/>
    <m/>
    <m/>
    <m/>
    <s v="none"/>
    <m/>
    <m/>
    <m/>
    <x v="0"/>
    <m/>
    <x v="0"/>
  </r>
  <r>
    <s v="PRTPrt 343RE-2018Q3 2021EUR"/>
    <x v="8"/>
    <n v="1499"/>
    <s v="STANDARD TEXTILE SAS"/>
    <s v="Prt 343RE-2018"/>
    <s v="Q3 2021"/>
    <s v="EUR"/>
    <n v="40.880000000000003"/>
    <n v="40.880000000000003"/>
    <n v="0"/>
    <n v="40.880000000000003"/>
    <n v="0"/>
    <x v="0"/>
    <m/>
    <m/>
    <m/>
    <m/>
    <s v="none"/>
    <m/>
    <m/>
    <m/>
    <x v="0"/>
    <m/>
    <x v="0"/>
  </r>
  <r>
    <s v="PRTPrt 343RE-2018Q4 2021EUR"/>
    <x v="8"/>
    <n v="1499"/>
    <s v="STANDARD TEXTILE SAS"/>
    <s v="Prt 343RE-2018"/>
    <s v="Q4 2021"/>
    <s v="EUR"/>
    <n v="2193.69"/>
    <n v="2193.6936000000001"/>
    <n v="-3.6000000000058199E-3"/>
    <n v="2193.69"/>
    <n v="0"/>
    <x v="0"/>
    <m/>
    <m/>
    <m/>
    <m/>
    <s v="none"/>
    <m/>
    <m/>
    <m/>
    <x v="0"/>
    <m/>
    <x v="0"/>
  </r>
  <r>
    <s v="PRTPrt 356-2019Q1 2021EUR"/>
    <x v="8"/>
    <n v="3763"/>
    <s v="ONITY S.L."/>
    <s v="Prt 356-2019"/>
    <s v="Q1 2021"/>
    <s v="EUR"/>
    <n v="68.89"/>
    <n v="68.885999999999996"/>
    <n v="4.0000000000048799E-3"/>
    <n v="68.89"/>
    <n v="0"/>
    <x v="0"/>
    <m/>
    <m/>
    <m/>
    <m/>
    <s v="none"/>
    <m/>
    <m/>
    <m/>
    <x v="0"/>
    <m/>
    <x v="0"/>
  </r>
  <r>
    <s v="PRTPrt 356-2019Q4 2021EUR"/>
    <x v="8"/>
    <n v="3763"/>
    <s v="ONITY S.L."/>
    <s v="Prt 356-2019"/>
    <s v="Q4 2021"/>
    <s v="EUR"/>
    <n v="1.89"/>
    <n v="1.8919999999999999"/>
    <n v="-2E-3"/>
    <n v="1.89"/>
    <n v="0"/>
    <x v="0"/>
    <m/>
    <m/>
    <m/>
    <m/>
    <s v="none"/>
    <m/>
    <m/>
    <m/>
    <x v="0"/>
    <m/>
    <x v="0"/>
  </r>
  <r>
    <s v="PRTPrt 353-2019Q4 2021EUR"/>
    <x v="8"/>
    <n v="4064"/>
    <s v="AZULEJOS PEÑA, S.A."/>
    <s v="Prt 353-2019"/>
    <s v="Q4 2021"/>
    <s v="EUR"/>
    <n v="4.8099999999999996"/>
    <n v="4.8113000000000001"/>
    <n v="-1.3000000000005199E-3"/>
    <n v="4.8099999999999996"/>
    <n v="0"/>
    <x v="0"/>
    <m/>
    <m/>
    <m/>
    <m/>
    <s v="none"/>
    <m/>
    <m/>
    <m/>
    <x v="0"/>
    <m/>
    <x v="0"/>
  </r>
  <r>
    <s v="PRTPrt 357-2019Q1 2021EUR"/>
    <x v="8"/>
    <n v="4586"/>
    <s v="ESTUDIO GARBAYO S.L"/>
    <s v="Prt 357-2019"/>
    <s v="Q1 2021"/>
    <s v="EUR"/>
    <n v="12.13"/>
    <n v="12.125"/>
    <n v="5.0000000000007799E-3"/>
    <n v="12.13"/>
    <n v="0"/>
    <x v="0"/>
    <m/>
    <m/>
    <m/>
    <m/>
    <s v="none"/>
    <m/>
    <m/>
    <m/>
    <x v="0"/>
    <m/>
    <x v="0"/>
  </r>
  <r>
    <s v="PRTPrt 357-2019Q3 2021EUR"/>
    <x v="8"/>
    <n v="4586"/>
    <s v="ESTUDIO GARBAYO S.L"/>
    <s v="Prt 357-2019"/>
    <s v="Q3 2021"/>
    <s v="EUR"/>
    <n v="72"/>
    <n v="72"/>
    <n v="0"/>
    <n v="72"/>
    <n v="0"/>
    <x v="0"/>
    <m/>
    <m/>
    <m/>
    <m/>
    <s v="none"/>
    <m/>
    <m/>
    <m/>
    <x v="0"/>
    <m/>
    <x v="0"/>
  </r>
  <r>
    <s v="PRTPrt 357-2019Q4 2021EUR"/>
    <x v="8"/>
    <n v="4586"/>
    <s v="ESTUDIO GARBAYO S.L"/>
    <s v="Prt 357-2019"/>
    <s v="Q4 2021"/>
    <s v="EUR"/>
    <n v="250.45"/>
    <n v="250.45"/>
    <n v="0"/>
    <n v="250.45"/>
    <n v="0"/>
    <x v="0"/>
    <m/>
    <m/>
    <m/>
    <m/>
    <s v="none"/>
    <m/>
    <m/>
    <m/>
    <x v="0"/>
    <m/>
    <x v="0"/>
  </r>
  <r>
    <s v="PRTPrt 118-2018Q1 2021EUR"/>
    <x v="8"/>
    <n v="4602"/>
    <s v="IP MAS D HOSPITALITY SOLUTIONS S.A."/>
    <s v="Prt 118-2018"/>
    <s v="Q1 2021"/>
    <s v="EUR"/>
    <n v="649.30999999999995"/>
    <n v="649.30629999999996"/>
    <n v="3.69999999998071E-3"/>
    <n v="649.30999999999995"/>
    <n v="0"/>
    <x v="0"/>
    <m/>
    <m/>
    <m/>
    <m/>
    <s v="none"/>
    <m/>
    <m/>
    <m/>
    <x v="0"/>
    <m/>
    <x v="0"/>
  </r>
  <r>
    <s v="PRTPrt 118-2018Q2 2021EUR"/>
    <x v="8"/>
    <n v="4602"/>
    <s v="IP MAS D HOSPITALITY SOLUTIONS S.A."/>
    <s v="Prt 118-2018"/>
    <s v="Q2 2021"/>
    <s v="EUR"/>
    <n v="36.96"/>
    <n v="36.957000000000001"/>
    <n v="3.0000000000001098E-3"/>
    <n v="36.96"/>
    <n v="0"/>
    <x v="0"/>
    <m/>
    <m/>
    <m/>
    <m/>
    <s v="none"/>
    <m/>
    <m/>
    <m/>
    <x v="0"/>
    <m/>
    <x v="0"/>
  </r>
  <r>
    <s v="PRTPrt 118-2018Q3 2021EUR"/>
    <x v="8"/>
    <n v="4602"/>
    <s v="IP MAS D HOSPITALITY SOLUTIONS S.A."/>
    <s v="Prt 118-2018"/>
    <s v="Q3 2021"/>
    <s v="EUR"/>
    <n v="8.02"/>
    <n v="8.0238999999999994"/>
    <n v="-3.8999999999997899E-3"/>
    <n v="8.02"/>
    <n v="0"/>
    <x v="0"/>
    <m/>
    <m/>
    <m/>
    <m/>
    <s v="none"/>
    <m/>
    <m/>
    <m/>
    <x v="0"/>
    <m/>
    <x v="0"/>
  </r>
  <r>
    <s v="PRTPrt 118-2018Q4 2021EUR"/>
    <x v="8"/>
    <n v="4602"/>
    <s v="IP MAS D HOSPITALITY SOLUTIONS S.A."/>
    <s v="Prt 118-2018"/>
    <s v="Q4 2021"/>
    <s v="EUR"/>
    <n v="58.08"/>
    <n v="58.082799999999999"/>
    <n v="-2.8000000000005798E-3"/>
    <n v="58.08"/>
    <n v="0"/>
    <x v="0"/>
    <m/>
    <m/>
    <m/>
    <m/>
    <s v="none"/>
    <m/>
    <m/>
    <m/>
    <x v="0"/>
    <m/>
    <x v="0"/>
  </r>
  <r>
    <s v="PRTPrt 354-2019Q4 2021EUR"/>
    <x v="8"/>
    <n v="5630"/>
    <s v="INNOVACION GERIATRICA TECNOLOGICA, S.L."/>
    <s v="Prt 354-2019"/>
    <s v="Q4 2021"/>
    <s v="EUR"/>
    <n v="386.37"/>
    <n v="386.36880000000002"/>
    <n v="1.1999999999829901E-3"/>
    <n v="386.37"/>
    <n v="0"/>
    <x v="0"/>
    <m/>
    <m/>
    <m/>
    <m/>
    <s v="none"/>
    <m/>
    <m/>
    <m/>
    <x v="0"/>
    <m/>
    <x v="0"/>
  </r>
  <r>
    <s v="PRTPrt 345-2018Q1 2021EUR"/>
    <x v="8"/>
    <n v="5651"/>
    <s v="FAGOR INDUSTRIAL, SOCIEDAD COOPERATIVA"/>
    <s v="Prt 345-2018"/>
    <s v="Q1 2021"/>
    <s v="EUR"/>
    <n v="181.02"/>
    <n v="181.0171"/>
    <n v="2.9000000000110001E-3"/>
    <n v="181.02"/>
    <n v="0"/>
    <x v="0"/>
    <m/>
    <m/>
    <m/>
    <m/>
    <s v="none"/>
    <m/>
    <m/>
    <m/>
    <x v="0"/>
    <m/>
    <x v="0"/>
  </r>
  <r>
    <s v="PRTPrt 345-2018Q2 2021EUR"/>
    <x v="8"/>
    <n v="5651"/>
    <s v="FAGOR INDUSTRIAL, SOCIEDAD COOPERATIVA"/>
    <s v="Prt 345-2018"/>
    <s v="Q2 2021"/>
    <s v="EUR"/>
    <n v="228.55"/>
    <n v="228.5506"/>
    <n v="-5.9999999999149601E-4"/>
    <n v="228.55"/>
    <n v="0"/>
    <x v="0"/>
    <m/>
    <m/>
    <m/>
    <m/>
    <s v="none"/>
    <m/>
    <m/>
    <m/>
    <x v="0"/>
    <m/>
    <x v="0"/>
  </r>
  <r>
    <s v="PRTPrt 359-2019Q1 2021EUR"/>
    <x v="8"/>
    <n v="6327"/>
    <s v="EUROBERCASA S.L. (ALISEO)"/>
    <s v="Prt 359-2019"/>
    <s v="Q1 2021"/>
    <s v="EUR"/>
    <n v="17.260000000000002"/>
    <n v="17.257999999999999"/>
    <n v="2.0000000000024399E-3"/>
    <n v="17.260000000000002"/>
    <n v="0"/>
    <x v="0"/>
    <m/>
    <m/>
    <m/>
    <m/>
    <s v="none"/>
    <m/>
    <m/>
    <m/>
    <x v="0"/>
    <m/>
    <x v="0"/>
  </r>
  <r>
    <s v="PRTPrt 359-2019Q2 2021EUR"/>
    <x v="8"/>
    <n v="6327"/>
    <s v="EUROBERCASA S.L. (ALISEO)"/>
    <s v="Prt 359-2019"/>
    <s v="Q2 2021"/>
    <s v="EUR"/>
    <n v="14.2"/>
    <n v="14.196"/>
    <n v="3.9999999999995499E-3"/>
    <n v="14.2"/>
    <n v="0"/>
    <x v="0"/>
    <m/>
    <m/>
    <m/>
    <m/>
    <s v="none"/>
    <m/>
    <m/>
    <m/>
    <x v="0"/>
    <m/>
    <x v="0"/>
  </r>
  <r>
    <s v="PRTPrt 160-2018Q1 2021EUR"/>
    <x v="8"/>
    <n v="36990"/>
    <s v="VIATA - SERVIÇOS E TECNOLOGIAS DE INFORMAÇÃO, S.A."/>
    <s v="Prt 160-2018"/>
    <s v="Q1 2021"/>
    <s v="EUR"/>
    <n v="137.16999999999999"/>
    <n v="137.17349999999999"/>
    <n v="-3.5000000000024998E-3"/>
    <n v="137.16999999999999"/>
    <n v="0"/>
    <x v="0"/>
    <m/>
    <m/>
    <m/>
    <m/>
    <s v="none"/>
    <m/>
    <m/>
    <m/>
    <x v="0"/>
    <m/>
    <x v="0"/>
  </r>
  <r>
    <s v="PRTPrt 160-2018Q2 2021EUR"/>
    <x v="8"/>
    <n v="36990"/>
    <s v="VIATA - SERVIÇOS E TECNOLOGIAS DE INFORMAÇÃO, S.A."/>
    <s v="Prt 160-2018"/>
    <s v="Q2 2021"/>
    <s v="EUR"/>
    <n v="89.26"/>
    <n v="89.255099999999999"/>
    <n v="4.9000000000063403E-3"/>
    <n v="89.26"/>
    <n v="0"/>
    <x v="0"/>
    <m/>
    <m/>
    <m/>
    <m/>
    <s v="none"/>
    <m/>
    <m/>
    <m/>
    <x v="0"/>
    <m/>
    <x v="0"/>
  </r>
  <r>
    <s v="PRTPrt 160-2018Q3 2021EUR"/>
    <x v="8"/>
    <n v="36990"/>
    <s v="VIATA - SERVIÇOS E TECNOLOGIAS DE INFORMAÇÃO, S.A."/>
    <s v="Prt 160-2018"/>
    <s v="Q3 2021"/>
    <s v="EUR"/>
    <n v="327.45999999999998"/>
    <n v="327.46249999999998"/>
    <n v="-2.4999999999977202E-3"/>
    <n v="327.45999999999998"/>
    <n v="0"/>
    <x v="0"/>
    <m/>
    <m/>
    <m/>
    <m/>
    <s v="none"/>
    <m/>
    <m/>
    <m/>
    <x v="0"/>
    <m/>
    <x v="0"/>
  </r>
  <r>
    <s v="PRTPrt 160-2018Q4 2021EUR"/>
    <x v="8"/>
    <n v="36990"/>
    <s v="VIATA - SERVIÇOS E TECNOLOGIAS DE INFORMAÇÃO, S.A."/>
    <s v="Prt 160-2018"/>
    <s v="Q4 2021"/>
    <s v="EUR"/>
    <n v="151.18"/>
    <n v="151.17679999999999"/>
    <n v="3.2000000000209599E-3"/>
    <n v="151.18"/>
    <n v="0"/>
    <x v="0"/>
    <m/>
    <m/>
    <m/>
    <m/>
    <s v="none"/>
    <m/>
    <m/>
    <m/>
    <x v="0"/>
    <m/>
    <x v="0"/>
  </r>
  <r>
    <s v="PRTPrt 327-2018Q1 2021EUR"/>
    <x v="8"/>
    <n v="37416"/>
    <s v="BRIDOR"/>
    <s v="Prt 327-2018"/>
    <s v="Q1 2021"/>
    <s v="EUR"/>
    <n v="277.95999999999998"/>
    <n v="277.95940000000002"/>
    <n v="5.9999999996307397E-4"/>
    <n v="277.95999999999998"/>
    <n v="0"/>
    <x v="0"/>
    <m/>
    <m/>
    <m/>
    <m/>
    <s v="none"/>
    <m/>
    <m/>
    <m/>
    <x v="0"/>
    <m/>
    <x v="0"/>
  </r>
  <r>
    <s v="PRTPrt 327-2018Q3 2021EUR"/>
    <x v="8"/>
    <n v="37416"/>
    <s v="BRIDOR"/>
    <s v="Prt 327-2018"/>
    <s v="Q3 2021"/>
    <s v="EUR"/>
    <n v="2192.86"/>
    <n v="2192.8638000000001"/>
    <n v="-3.7999999999556102E-3"/>
    <n v="2192.86"/>
    <n v="0"/>
    <x v="0"/>
    <m/>
    <m/>
    <m/>
    <m/>
    <s v="none"/>
    <m/>
    <m/>
    <m/>
    <x v="0"/>
    <m/>
    <x v="0"/>
  </r>
  <r>
    <s v="PRTPrt 327-2018Q4 2021EUR"/>
    <x v="8"/>
    <n v="37416"/>
    <s v="BRIDOR"/>
    <s v="Prt 327-2018"/>
    <s v="Q4 2021"/>
    <s v="EUR"/>
    <n v="1099.26"/>
    <n v="1099.2602999999999"/>
    <n v="-2.9999999992469303E-4"/>
    <n v="1099.26"/>
    <n v="0"/>
    <x v="0"/>
    <m/>
    <m/>
    <m/>
    <m/>
    <s v="none"/>
    <m/>
    <m/>
    <m/>
    <x v="0"/>
    <m/>
    <x v="0"/>
  </r>
  <r>
    <s v="PRTPrt 130-2018Q1 2021EUR"/>
    <x v="8"/>
    <n v="58665"/>
    <s v="ROZÈS, S.A."/>
    <s v="Prt 130-2018"/>
    <s v="Q1 2021"/>
    <s v="EUR"/>
    <n v="0.32"/>
    <n v="0.32100000000000001"/>
    <n v="-1E-3"/>
    <n v="0.32"/>
    <n v="0"/>
    <x v="0"/>
    <m/>
    <m/>
    <m/>
    <m/>
    <s v="none"/>
    <m/>
    <m/>
    <m/>
    <x v="0"/>
    <m/>
    <x v="0"/>
  </r>
  <r>
    <s v="PRTPrt 130-2018Q2 2021EUR"/>
    <x v="8"/>
    <n v="58665"/>
    <s v="ROZÈS, S.A."/>
    <s v="Prt 130-2018"/>
    <s v="Q2 2021"/>
    <s v="EUR"/>
    <n v="22.68"/>
    <n v="22.682200000000002"/>
    <n v="-2.2000000000019699E-3"/>
    <n v="22.68"/>
    <n v="0"/>
    <x v="0"/>
    <m/>
    <m/>
    <m/>
    <m/>
    <s v="none"/>
    <m/>
    <m/>
    <m/>
    <x v="0"/>
    <m/>
    <x v="0"/>
  </r>
  <r>
    <s v="PRTPrt 130-2018Q3 2021EUR"/>
    <x v="8"/>
    <n v="58665"/>
    <s v="ROZÈS, S.A."/>
    <s v="Prt 130-2018"/>
    <s v="Q3 2021"/>
    <s v="EUR"/>
    <n v="43.35"/>
    <n v="43.3521"/>
    <n v="-2.0999999999986498E-3"/>
    <n v="43.35"/>
    <n v="0"/>
    <x v="0"/>
    <m/>
    <m/>
    <m/>
    <m/>
    <s v="none"/>
    <m/>
    <m/>
    <m/>
    <x v="0"/>
    <m/>
    <x v="0"/>
  </r>
  <r>
    <s v="PRTPrt 130-2018Q4 2021EUR"/>
    <x v="8"/>
    <n v="58665"/>
    <s v="ROZÈS, S.A."/>
    <s v="Prt 130-2018"/>
    <s v="Q4 2021"/>
    <s v="EUR"/>
    <n v="132.53"/>
    <n v="132.53370000000001"/>
    <n v="-3.70000000000914E-3"/>
    <n v="132.53"/>
    <n v="0"/>
    <x v="0"/>
    <m/>
    <m/>
    <m/>
    <m/>
    <s v="none"/>
    <m/>
    <m/>
    <m/>
    <x v="0"/>
    <m/>
    <x v="0"/>
  </r>
  <r>
    <s v="PRTPrt 161less 68K-2018Q1 2021EUR"/>
    <x v="8"/>
    <n v="99659"/>
    <s v="WATERCARE - TRATAMENTO DE ÁGUAS, LDA"/>
    <s v="Prt 161less 68K-2018"/>
    <s v="Q1 2021"/>
    <s v="EUR"/>
    <n v="452.86"/>
    <n v="452.85849999999999"/>
    <n v="1.5000000000213701E-3"/>
    <n v="452.86"/>
    <n v="0"/>
    <x v="0"/>
    <m/>
    <m/>
    <m/>
    <m/>
    <s v="none"/>
    <m/>
    <m/>
    <m/>
    <x v="0"/>
    <m/>
    <x v="0"/>
  </r>
  <r>
    <s v="PRTPrt 161less 68K-2018Q2 2021EUR"/>
    <x v="8"/>
    <n v="99659"/>
    <s v="WATERCARE - TRATAMENTO DE ÁGUAS, LDA"/>
    <s v="Prt 161less 68K-2018"/>
    <s v="Q2 2021"/>
    <s v="EUR"/>
    <n v="655.65"/>
    <n v="655.65150000000006"/>
    <n v="-1.50000000007821E-3"/>
    <n v="655.65"/>
    <n v="0"/>
    <x v="0"/>
    <m/>
    <m/>
    <m/>
    <m/>
    <s v="none"/>
    <m/>
    <m/>
    <m/>
    <x v="0"/>
    <m/>
    <x v="0"/>
  </r>
  <r>
    <s v="PRTPrt 161less 68K-2018Q3 2021EUR"/>
    <x v="8"/>
    <n v="99659"/>
    <s v="WATERCARE - TRATAMENTO DE ÁGUAS, LDA"/>
    <s v="Prt 161less 68K-2018"/>
    <s v="Q3 2021"/>
    <s v="EUR"/>
    <n v="505.18"/>
    <n v="505.18099999999998"/>
    <n v="-9.9999999997635292E-4"/>
    <n v="505.18"/>
    <n v="0"/>
    <x v="0"/>
    <m/>
    <m/>
    <m/>
    <m/>
    <s v="none"/>
    <m/>
    <m/>
    <m/>
    <x v="0"/>
    <m/>
    <x v="0"/>
  </r>
  <r>
    <s v="PRTPrt 161less 68K-2018Q4 2021EUR"/>
    <x v="8"/>
    <n v="99659"/>
    <s v="WATERCARE - TRATAMENTO DE ÁGUAS, LDA"/>
    <s v="Prt 161less 68K-2018"/>
    <s v="Q4 2021"/>
    <s v="EUR"/>
    <n v="546.61"/>
    <n v="546.61289999999997"/>
    <n v="-2.8999999999541602E-3"/>
    <n v="546.61"/>
    <n v="0"/>
    <x v="0"/>
    <m/>
    <m/>
    <m/>
    <m/>
    <s v="none"/>
    <m/>
    <m/>
    <m/>
    <x v="0"/>
    <m/>
    <x v="0"/>
  </r>
  <r>
    <s v="PRTPrt 326-2018Q1 2021EUR"/>
    <x v="8"/>
    <n v="99670"/>
    <s v="PURATOS - PRODUTOS E ARTIGOS PARA A INDÚSTRIA ALIMENTAR, S.A."/>
    <s v="Prt 326-2018"/>
    <s v="Q1 2021"/>
    <s v="EUR"/>
    <n v="5.72"/>
    <n v="5.7159000000000004"/>
    <n v="4.0999999999993203E-3"/>
    <n v="5.72"/>
    <n v="0"/>
    <x v="0"/>
    <m/>
    <m/>
    <m/>
    <m/>
    <s v="none"/>
    <m/>
    <m/>
    <m/>
    <x v="0"/>
    <m/>
    <x v="0"/>
  </r>
  <r>
    <s v="PRTPrt 326-2018Q2 2021EUR"/>
    <x v="8"/>
    <n v="99670"/>
    <s v="PURATOS - PRODUTOS E ARTIGOS PARA A INDÚSTRIA ALIMENTAR, S.A."/>
    <s v="Prt 326-2018"/>
    <s v="Q2 2021"/>
    <s v="EUR"/>
    <n v="1.36"/>
    <n v="1.3572"/>
    <n v="2.8000000000001301E-3"/>
    <n v="1.36"/>
    <n v="0"/>
    <x v="0"/>
    <m/>
    <m/>
    <m/>
    <m/>
    <s v="none"/>
    <m/>
    <m/>
    <m/>
    <x v="0"/>
    <m/>
    <x v="0"/>
  </r>
  <r>
    <s v="PRTPrt 326-2018Q3 2021EUR"/>
    <x v="8"/>
    <n v="99670"/>
    <s v="PURATOS - PRODUTOS E ARTIGOS PARA A INDÚSTRIA ALIMENTAR, S.A."/>
    <s v="Prt 326-2018"/>
    <s v="Q3 2021"/>
    <s v="EUR"/>
    <n v="21.48"/>
    <n v="21.4803"/>
    <n v="-2.9999999999930001E-4"/>
    <n v="21.48"/>
    <n v="0"/>
    <x v="0"/>
    <m/>
    <m/>
    <m/>
    <m/>
    <s v="none"/>
    <m/>
    <m/>
    <m/>
    <x v="0"/>
    <m/>
    <x v="0"/>
  </r>
  <r>
    <s v="PRTPrt 326-2018Q4 2021EUR"/>
    <x v="8"/>
    <n v="99670"/>
    <s v="PURATOS - PRODUTOS E ARTIGOS PARA A INDÚSTRIA ALIMENTAR, S.A."/>
    <s v="Prt 326-2018"/>
    <s v="Q4 2021"/>
    <s v="EUR"/>
    <n v="29.23"/>
    <n v="29.231999999999999"/>
    <n v="-1.9999999999988898E-3"/>
    <n v="29.23"/>
    <n v="0"/>
    <x v="0"/>
    <m/>
    <m/>
    <m/>
    <m/>
    <s v="none"/>
    <m/>
    <m/>
    <m/>
    <x v="0"/>
    <m/>
    <x v="0"/>
  </r>
  <r>
    <s v="PRTPrt 184-2018Q1 2021EUR"/>
    <x v="8"/>
    <n v="99675"/>
    <s v="INSTALTERM - INSTALAÇÕES SANITÁRIAS, TÉRMICAS E REDES DE GÁS, LDA"/>
    <s v="Prt 184-2018"/>
    <s v="Q1 2021"/>
    <s v="EUR"/>
    <n v="8.1300000000000008"/>
    <n v="8.1265000000000001"/>
    <n v="3.50000000000072E-3"/>
    <n v="8.1300000000000008"/>
    <n v="0"/>
    <x v="0"/>
    <m/>
    <m/>
    <m/>
    <m/>
    <s v="none"/>
    <m/>
    <m/>
    <m/>
    <x v="0"/>
    <m/>
    <x v="0"/>
  </r>
  <r>
    <s v="PRTPrt 184-2018Q2 2021EUR"/>
    <x v="8"/>
    <n v="99675"/>
    <s v="INSTALTERM - INSTALAÇÕES SANITÁRIAS, TÉRMICAS E REDES DE GÁS, LDA"/>
    <s v="Prt 184-2018"/>
    <s v="Q2 2021"/>
    <s v="EUR"/>
    <n v="70.72"/>
    <n v="70.7196"/>
    <n v="3.9999999999906701E-4"/>
    <n v="70.72"/>
    <n v="0"/>
    <x v="0"/>
    <m/>
    <m/>
    <m/>
    <m/>
    <s v="none"/>
    <m/>
    <m/>
    <m/>
    <x v="0"/>
    <m/>
    <x v="0"/>
  </r>
  <r>
    <s v="PRTPrt 184-2018Q4 2021EUR"/>
    <x v="8"/>
    <n v="99675"/>
    <s v="INSTALTERM - INSTALAÇÕES SANITÁRIAS, TÉRMICAS E REDES DE GÁS, LDA"/>
    <s v="Prt 184-2018"/>
    <s v="Q4 2021"/>
    <s v="EUR"/>
    <n v="454.26"/>
    <n v="454.2647"/>
    <n v="-4.7000000000139101E-3"/>
    <n v="454.26"/>
    <n v="0"/>
    <x v="0"/>
    <m/>
    <m/>
    <m/>
    <m/>
    <s v="none"/>
    <m/>
    <m/>
    <m/>
    <x v="0"/>
    <m/>
    <x v="0"/>
  </r>
  <r>
    <s v="PRTPrt 193-2018Q1 2021EUR"/>
    <x v="8"/>
    <n v="99688"/>
    <s v="FERNANDO AYRES GOMES &amp; FILHAS, LDA (ELECTRO RAYD)"/>
    <s v="Prt 193-2018"/>
    <s v="Q1 2021"/>
    <s v="EUR"/>
    <n v="5.22"/>
    <n v="5.2214999999999998"/>
    <n v="-1.5000000000000499E-3"/>
    <n v="5.22"/>
    <n v="0"/>
    <x v="0"/>
    <m/>
    <m/>
    <m/>
    <m/>
    <s v="none"/>
    <m/>
    <m/>
    <m/>
    <x v="0"/>
    <m/>
    <x v="0"/>
  </r>
  <r>
    <s v="PRTPrt 193-2018Q2 2021EUR"/>
    <x v="8"/>
    <n v="99688"/>
    <s v="FERNANDO AYRES GOMES &amp; FILHAS, LDA (ELECTRO RAYD)"/>
    <s v="Prt 193-2018"/>
    <s v="Q2 2021"/>
    <s v="EUR"/>
    <n v="15.76"/>
    <n v="15.7614"/>
    <n v="-1.4000000000002899E-3"/>
    <n v="15.76"/>
    <n v="0"/>
    <x v="0"/>
    <m/>
    <m/>
    <m/>
    <m/>
    <s v="none"/>
    <m/>
    <m/>
    <m/>
    <x v="0"/>
    <m/>
    <x v="0"/>
  </r>
  <r>
    <s v="PRTPrt 193-2018Q3 2021EUR"/>
    <x v="8"/>
    <n v="99688"/>
    <s v="FERNANDO AYRES GOMES &amp; FILHAS, LDA (ELECTRO RAYD)"/>
    <s v="Prt 193-2018"/>
    <s v="Q3 2021"/>
    <s v="EUR"/>
    <n v="24.41"/>
    <n v="24.407699999999998"/>
    <n v="2.3000000000017399E-3"/>
    <n v="24.41"/>
    <n v="0"/>
    <x v="0"/>
    <m/>
    <m/>
    <m/>
    <m/>
    <s v="none"/>
    <m/>
    <m/>
    <m/>
    <x v="0"/>
    <m/>
    <x v="0"/>
  </r>
  <r>
    <s v="PRTPrt 193-2018Q4 2021EUR"/>
    <x v="8"/>
    <n v="99688"/>
    <s v="FERNANDO AYRES GOMES &amp; FILHAS, LDA (ELECTRO RAYD)"/>
    <s v="Prt 193-2018"/>
    <s v="Q4 2021"/>
    <s v="EUR"/>
    <n v="46.22"/>
    <n v="46.2239"/>
    <n v="-3.9000000000015602E-3"/>
    <n v="46.22"/>
    <n v="0"/>
    <x v="0"/>
    <m/>
    <m/>
    <m/>
    <m/>
    <s v="none"/>
    <m/>
    <m/>
    <m/>
    <x v="0"/>
    <m/>
    <x v="0"/>
  </r>
  <r>
    <s v="PRTPrt 125-2018Q1 2021EUR"/>
    <x v="8"/>
    <n v="99699"/>
    <s v="SPAST - SOCIEDADE PORTUGUESA DE ALUGUER E SERVIÇOS DE TÊXTEIS, S.A. (ELIS PORTUGAL)"/>
    <s v="Prt 125-2018"/>
    <s v="Q1 2021"/>
    <s v="EUR"/>
    <n v="597.13"/>
    <n v="597.12570000000005"/>
    <n v="4.2999999999437898E-3"/>
    <n v="597.13"/>
    <n v="0"/>
    <x v="0"/>
    <m/>
    <m/>
    <m/>
    <m/>
    <s v="none"/>
    <m/>
    <m/>
    <m/>
    <x v="0"/>
    <m/>
    <x v="0"/>
  </r>
  <r>
    <s v="PRTPrt 125-2018Q2 2021EUR"/>
    <x v="8"/>
    <n v="99699"/>
    <s v="SPAST - SOCIEDADE PORTUGUESA DE ALUGUER E SERVIÇOS DE TÊXTEIS, S.A. (ELIS PORTUGAL)"/>
    <s v="Prt 125-2018"/>
    <s v="Q2 2021"/>
    <s v="EUR"/>
    <n v="1988.03"/>
    <n v="1988.0296000000001"/>
    <n v="3.9999999989959103E-4"/>
    <n v="1988.03"/>
    <n v="0"/>
    <x v="0"/>
    <m/>
    <m/>
    <m/>
    <m/>
    <s v="none"/>
    <m/>
    <m/>
    <m/>
    <x v="0"/>
    <m/>
    <x v="0"/>
  </r>
  <r>
    <s v="PRTPrt 125-2018Q3 2021EUR"/>
    <x v="8"/>
    <n v="99699"/>
    <s v="SPAST - SOCIEDADE PORTUGUESA DE ALUGUER E SERVIÇOS DE TÊXTEIS, S.A. (ELIS PORTUGAL)"/>
    <s v="Prt 125-2018"/>
    <s v="Q3 2021"/>
    <s v="EUR"/>
    <n v="4352.96"/>
    <n v="4352.9587000000001"/>
    <n v="1.29999999990104E-3"/>
    <n v="4352.96"/>
    <n v="0"/>
    <x v="0"/>
    <m/>
    <m/>
    <m/>
    <m/>
    <s v="none"/>
    <m/>
    <m/>
    <m/>
    <x v="0"/>
    <m/>
    <x v="0"/>
  </r>
  <r>
    <s v="PRTPrt 125-2018Q4 2021EUR"/>
    <x v="8"/>
    <n v="99699"/>
    <s v="SPAST - SOCIEDADE PORTUGUESA DE ALUGUER E SERVIÇOS DE TÊXTEIS, S.A. (ELIS PORTUGAL)"/>
    <s v="Prt 125-2018"/>
    <s v="Q4 2021"/>
    <s v="EUR"/>
    <n v="4729.49"/>
    <n v="4729.4897000000001"/>
    <n v="2.9999999969732E-4"/>
    <n v="4729.49"/>
    <n v="0"/>
    <x v="0"/>
    <m/>
    <m/>
    <m/>
    <m/>
    <s v="none"/>
    <m/>
    <m/>
    <m/>
    <x v="0"/>
    <m/>
    <x v="0"/>
  </r>
  <r>
    <s v="PRTPrt 128-2018Q1 2021EUR"/>
    <x v="8"/>
    <n v="99710"/>
    <s v="CARMASIL - INDÚSTRIA GRÁFICA, LDA"/>
    <s v="Prt 128-2018"/>
    <s v="Q1 2021"/>
    <s v="EUR"/>
    <n v="58.64"/>
    <n v="58.640999999999998"/>
    <n v="-9.9999999999766899E-4"/>
    <n v="58.64"/>
    <n v="0"/>
    <x v="0"/>
    <m/>
    <m/>
    <m/>
    <m/>
    <s v="none"/>
    <m/>
    <m/>
    <m/>
    <x v="0"/>
    <m/>
    <x v="0"/>
  </r>
  <r>
    <s v="PRTPrt 128-2018Q2 2021EUR"/>
    <x v="8"/>
    <n v="99710"/>
    <s v="CARMASIL - INDÚSTRIA GRÁFICA, LDA"/>
    <s v="Prt 128-2018"/>
    <s v="Q2 2021"/>
    <s v="EUR"/>
    <n v="179.19"/>
    <n v="179.19069999999999"/>
    <n v="-6.9999999999481501E-4"/>
    <n v="179.19"/>
    <n v="0"/>
    <x v="0"/>
    <m/>
    <m/>
    <m/>
    <m/>
    <s v="none"/>
    <m/>
    <m/>
    <m/>
    <x v="0"/>
    <m/>
    <x v="0"/>
  </r>
  <r>
    <s v="PRTPrt 128-2018Q3 2021EUR"/>
    <x v="8"/>
    <n v="99710"/>
    <s v="CARMASIL - INDÚSTRIA GRÁFICA, LDA"/>
    <s v="Prt 128-2018"/>
    <s v="Q3 2021"/>
    <s v="EUR"/>
    <n v="355.47"/>
    <n v="355.46780000000001"/>
    <n v="2.2000000000161799E-3"/>
    <n v="355.47"/>
    <n v="0"/>
    <x v="0"/>
    <m/>
    <m/>
    <m/>
    <m/>
    <s v="none"/>
    <m/>
    <m/>
    <m/>
    <x v="0"/>
    <m/>
    <x v="0"/>
  </r>
  <r>
    <s v="PRTPrt 128-2018Q4 2021EUR"/>
    <x v="8"/>
    <n v="99710"/>
    <s v="CARMASIL - INDÚSTRIA GRÁFICA, LDA"/>
    <s v="Prt 128-2018"/>
    <s v="Q4 2021"/>
    <s v="EUR"/>
    <n v="483.07"/>
    <n v="483.07040000000001"/>
    <n v="-4.0000000001327803E-4"/>
    <n v="483.07"/>
    <n v="0"/>
    <x v="0"/>
    <m/>
    <m/>
    <m/>
    <m/>
    <s v="none"/>
    <m/>
    <m/>
    <m/>
    <x v="0"/>
    <m/>
    <x v="0"/>
  </r>
  <r>
    <s v="PRTPrt 214-2018Q1 2021EUR"/>
    <x v="8"/>
    <n v="99720"/>
    <s v="MEINORTE - PUBLICIDADE GERAL, LDA"/>
    <s v="Prt 214-2018"/>
    <s v="Q1 2021"/>
    <s v="EUR"/>
    <n v="89.05"/>
    <n v="89.053100000000001"/>
    <n v="-3.1000000000034299E-3"/>
    <n v="89.05"/>
    <n v="0"/>
    <x v="0"/>
    <m/>
    <m/>
    <m/>
    <m/>
    <s v="none"/>
    <m/>
    <m/>
    <m/>
    <x v="0"/>
    <m/>
    <x v="0"/>
  </r>
  <r>
    <s v="PRTPrt 214-2018Q2 2021EUR"/>
    <x v="8"/>
    <n v="99720"/>
    <s v="MEINORTE - PUBLICIDADE GERAL, LDA"/>
    <s v="Prt 214-2018"/>
    <s v="Q2 2021"/>
    <s v="EUR"/>
    <n v="89.05"/>
    <n v="89.053100000000001"/>
    <n v="-3.1000000000034299E-3"/>
    <n v="89.05"/>
    <n v="0"/>
    <x v="0"/>
    <m/>
    <m/>
    <m/>
    <m/>
    <s v="none"/>
    <m/>
    <m/>
    <m/>
    <x v="0"/>
    <m/>
    <x v="0"/>
  </r>
  <r>
    <s v="PRTPrt 214-2018Q3 2021EUR"/>
    <x v="8"/>
    <n v="99720"/>
    <s v="MEINORTE - PUBLICIDADE GERAL, LDA"/>
    <s v="Prt 214-2018"/>
    <s v="Q3 2021"/>
    <s v="EUR"/>
    <n v="70.69"/>
    <n v="70.694400000000002"/>
    <n v="-4.4000000000039502E-3"/>
    <n v="70.69"/>
    <n v="0"/>
    <x v="0"/>
    <m/>
    <m/>
    <m/>
    <m/>
    <s v="none"/>
    <m/>
    <m/>
    <m/>
    <x v="0"/>
    <m/>
    <x v="0"/>
  </r>
  <r>
    <s v="PRTPrt 214-2018Q4 2021EUR"/>
    <x v="8"/>
    <n v="99720"/>
    <s v="MEINORTE - PUBLICIDADE GERAL, LDA"/>
    <s v="Prt 214-2018"/>
    <s v="Q4 2021"/>
    <s v="EUR"/>
    <n v="64.39"/>
    <n v="64.393199999999993"/>
    <n v="-3.19999999999254E-3"/>
    <n v="64.39"/>
    <n v="0"/>
    <x v="0"/>
    <m/>
    <m/>
    <m/>
    <m/>
    <s v="none"/>
    <m/>
    <m/>
    <m/>
    <x v="0"/>
    <m/>
    <x v="0"/>
  </r>
  <r>
    <s v="PRTPrt 183-2018Q1 2021EUR"/>
    <x v="8"/>
    <n v="99751"/>
    <s v="E.A.D. - EMPRESA DE ARQUIVO DE DOCUMENTAÇÃO, S.A. (EAD)"/>
    <s v="Prt 183-2018"/>
    <s v="Q1 2021"/>
    <s v="EUR"/>
    <n v="45.44"/>
    <n v="45.439"/>
    <n v="9.9999999999766899E-4"/>
    <n v="45.44"/>
    <n v="0"/>
    <x v="0"/>
    <m/>
    <m/>
    <m/>
    <m/>
    <s v="none"/>
    <m/>
    <m/>
    <m/>
    <x v="0"/>
    <m/>
    <x v="0"/>
  </r>
  <r>
    <s v="PRTPrt 183-2018Q2 2021EUR"/>
    <x v="8"/>
    <n v="99751"/>
    <s v="E.A.D. - EMPRESA DE ARQUIVO DE DOCUMENTAÇÃO, S.A. (EAD)"/>
    <s v="Prt 183-2018"/>
    <s v="Q2 2021"/>
    <s v="EUR"/>
    <n v="42.78"/>
    <n v="42.784100000000002"/>
    <n v="-4.1000000000011002E-3"/>
    <n v="42.78"/>
    <n v="0"/>
    <x v="0"/>
    <m/>
    <m/>
    <m/>
    <m/>
    <s v="none"/>
    <m/>
    <m/>
    <m/>
    <x v="0"/>
    <m/>
    <x v="0"/>
  </r>
  <r>
    <s v="PRTPrt 183-2018Q3 2021EUR"/>
    <x v="8"/>
    <n v="99751"/>
    <s v="E.A.D. - EMPRESA DE ARQUIVO DE DOCUMENTAÇÃO, S.A. (EAD)"/>
    <s v="Prt 183-2018"/>
    <s v="Q3 2021"/>
    <s v="EUR"/>
    <n v="43.05"/>
    <n v="43.048200000000001"/>
    <n v="1.7999999999958E-3"/>
    <n v="43.05"/>
    <n v="0"/>
    <x v="0"/>
    <m/>
    <m/>
    <m/>
    <m/>
    <s v="none"/>
    <m/>
    <m/>
    <m/>
    <x v="0"/>
    <m/>
    <x v="0"/>
  </r>
  <r>
    <s v="PRTPrt 183-2018Q4 2021EUR"/>
    <x v="8"/>
    <n v="99751"/>
    <s v="E.A.D. - EMPRESA DE ARQUIVO DE DOCUMENTAÇÃO, S.A. (EAD)"/>
    <s v="Prt 183-2018"/>
    <s v="Q4 2021"/>
    <s v="EUR"/>
    <n v="43.76"/>
    <n v="43.762099999999997"/>
    <n v="-2.0999999999986498E-3"/>
    <n v="43.76"/>
    <n v="0"/>
    <x v="0"/>
    <m/>
    <m/>
    <m/>
    <m/>
    <s v="none"/>
    <m/>
    <m/>
    <m/>
    <x v="0"/>
    <m/>
    <x v="0"/>
  </r>
  <r>
    <s v="PRTPrt 205-2018Q1 2021EUR"/>
    <x v="8"/>
    <n v="99770"/>
    <s v="PSG - SEGURANÇA PRIVADA, S.A."/>
    <s v="Prt 205-2018"/>
    <s v="Q1 2021"/>
    <s v="EUR"/>
    <n v="237.44"/>
    <n v="237.44"/>
    <n v="0"/>
    <n v="237.44"/>
    <n v="0"/>
    <x v="0"/>
    <m/>
    <m/>
    <m/>
    <m/>
    <s v="none"/>
    <m/>
    <m/>
    <m/>
    <x v="0"/>
    <m/>
    <x v="0"/>
  </r>
  <r>
    <s v="PRTPrt 205-2018Q2 2021EUR"/>
    <x v="8"/>
    <n v="99770"/>
    <s v="PSG - SEGURANÇA PRIVADA, S.A."/>
    <s v="Prt 205-2018"/>
    <s v="Q2 2021"/>
    <s v="EUR"/>
    <n v="212.97"/>
    <n v="212.9726"/>
    <n v="-2.6000000000010398E-3"/>
    <n v="212.97"/>
    <n v="0"/>
    <x v="0"/>
    <m/>
    <m/>
    <m/>
    <m/>
    <s v="none"/>
    <m/>
    <m/>
    <m/>
    <x v="0"/>
    <m/>
    <x v="0"/>
  </r>
  <r>
    <s v="PRTPrt 205-2018Q3 2021EUR"/>
    <x v="8"/>
    <n v="99770"/>
    <s v="PSG - SEGURANÇA PRIVADA, S.A."/>
    <s v="Prt 205-2018"/>
    <s v="Q3 2021"/>
    <s v="EUR"/>
    <n v="212.97"/>
    <n v="212.9726"/>
    <n v="-2.6000000000010398E-3"/>
    <n v="212.97"/>
    <n v="0"/>
    <x v="0"/>
    <m/>
    <m/>
    <m/>
    <m/>
    <s v="none"/>
    <m/>
    <m/>
    <m/>
    <x v="0"/>
    <m/>
    <x v="0"/>
  </r>
  <r>
    <s v="PRTPrt 205-2018Q4 2021EUR"/>
    <x v="8"/>
    <n v="99770"/>
    <s v="PSG - SEGURANÇA PRIVADA, S.A."/>
    <s v="Prt 205-2018"/>
    <s v="Q4 2021"/>
    <s v="EUR"/>
    <n v="213.34"/>
    <n v="213.33690000000001"/>
    <n v="3.0999999999892199E-3"/>
    <n v="213.34"/>
    <n v="0"/>
    <x v="0"/>
    <m/>
    <m/>
    <m/>
    <m/>
    <s v="none"/>
    <m/>
    <m/>
    <m/>
    <x v="0"/>
    <m/>
    <x v="0"/>
  </r>
  <r>
    <s v="PRTPrt 220-2018Q1 2021EUR"/>
    <x v="8"/>
    <n v="99813"/>
    <s v="KONICA MINOLTA BUSINESS SOLUTIONS PORTUGAL, UNIP. LDA"/>
    <s v="Prt 220-2018"/>
    <s v="Q1 2021"/>
    <s v="EUR"/>
    <n v="213.13"/>
    <n v="213.12909999999999"/>
    <n v="9.0000000000145497E-4"/>
    <n v="213.13"/>
    <n v="0"/>
    <x v="0"/>
    <m/>
    <m/>
    <m/>
    <m/>
    <s v="none"/>
    <m/>
    <m/>
    <m/>
    <x v="0"/>
    <m/>
    <x v="0"/>
  </r>
  <r>
    <s v="PRTPrt 220-2018Q2 2021EUR"/>
    <x v="8"/>
    <n v="99813"/>
    <s v="KONICA MINOLTA BUSINESS SOLUTIONS PORTUGAL, UNIP. LDA"/>
    <s v="Prt 220-2018"/>
    <s v="Q2 2021"/>
    <s v="EUR"/>
    <n v="267.62"/>
    <n v="267.61700000000002"/>
    <n v="2.9999999999858998E-3"/>
    <n v="267.62"/>
    <n v="0"/>
    <x v="0"/>
    <m/>
    <m/>
    <m/>
    <m/>
    <s v="none"/>
    <m/>
    <m/>
    <m/>
    <x v="0"/>
    <m/>
    <x v="0"/>
  </r>
  <r>
    <s v="PRTPrt 220-2018Q3 2021EUR"/>
    <x v="8"/>
    <n v="99813"/>
    <s v="KONICA MINOLTA BUSINESS SOLUTIONS PORTUGAL, UNIP. LDA"/>
    <s v="Prt 220-2018"/>
    <s v="Q3 2021"/>
    <s v="EUR"/>
    <n v="290.02"/>
    <n v="290.0222"/>
    <n v="-2.2000000000161799E-3"/>
    <n v="290.02"/>
    <n v="0"/>
    <x v="0"/>
    <m/>
    <m/>
    <m/>
    <m/>
    <s v="none"/>
    <m/>
    <m/>
    <m/>
    <x v="0"/>
    <m/>
    <x v="0"/>
  </r>
  <r>
    <s v="PRTPrt 220-2018Q4 2021EUR"/>
    <x v="8"/>
    <n v="99813"/>
    <s v="KONICA MINOLTA BUSINESS SOLUTIONS PORTUGAL, UNIP. LDA"/>
    <s v="Prt 220-2018"/>
    <s v="Q4 2021"/>
    <s v="EUR"/>
    <n v="204.66"/>
    <n v="204.6636"/>
    <n v="-3.6000000000058199E-3"/>
    <n v="204.66"/>
    <n v="0"/>
    <x v="0"/>
    <m/>
    <m/>
    <m/>
    <m/>
    <s v="none"/>
    <m/>
    <m/>
    <m/>
    <x v="0"/>
    <m/>
    <x v="0"/>
  </r>
  <r>
    <s v="PRTPrt 102-2018Q1 2021EUR"/>
    <x v="8"/>
    <n v="99846"/>
    <s v="LUSIGEL, S.A."/>
    <s v="Prt 102-2018"/>
    <s v="Q1 2021"/>
    <s v="EUR"/>
    <n v="118.67"/>
    <n v="118.6712"/>
    <n v="-1.1999999999972001E-3"/>
    <n v="118.67"/>
    <n v="0"/>
    <x v="0"/>
    <m/>
    <m/>
    <m/>
    <m/>
    <s v="none"/>
    <m/>
    <m/>
    <m/>
    <x v="0"/>
    <m/>
    <x v="0"/>
  </r>
  <r>
    <s v="PRTPrt 102-2018Q2 2021EUR"/>
    <x v="8"/>
    <n v="99846"/>
    <s v="LUSIGEL, S.A."/>
    <s v="Prt 102-2018"/>
    <s v="Q2 2021"/>
    <s v="EUR"/>
    <n v="352.66"/>
    <n v="352.66059999999999"/>
    <n v="-5.9999999996307397E-4"/>
    <n v="352.66"/>
    <n v="0"/>
    <x v="0"/>
    <m/>
    <m/>
    <m/>
    <m/>
    <s v="none"/>
    <m/>
    <m/>
    <m/>
    <x v="0"/>
    <m/>
    <x v="0"/>
  </r>
  <r>
    <s v="PRTPrt 102-2018Q3 2021EUR"/>
    <x v="8"/>
    <n v="99846"/>
    <s v="LUSIGEL, S.A."/>
    <s v="Prt 102-2018"/>
    <s v="Q3 2021"/>
    <s v="EUR"/>
    <n v="828.21"/>
    <n v="828.21010000000001"/>
    <n v="-9.9999999974897906E-5"/>
    <n v="828.21"/>
    <n v="0"/>
    <x v="0"/>
    <m/>
    <m/>
    <m/>
    <m/>
    <s v="none"/>
    <m/>
    <m/>
    <m/>
    <x v="0"/>
    <m/>
    <x v="0"/>
  </r>
  <r>
    <s v="PRTPrt 102-2018Q4 2021EUR"/>
    <x v="8"/>
    <n v="99846"/>
    <s v="LUSIGEL, S.A."/>
    <s v="Prt 102-2018"/>
    <s v="Q4 2021"/>
    <s v="EUR"/>
    <n v="1056.79"/>
    <n v="1056.7863"/>
    <n v="3.69999999998071E-3"/>
    <n v="1056.79"/>
    <n v="0"/>
    <x v="0"/>
    <m/>
    <m/>
    <m/>
    <m/>
    <s v="none"/>
    <m/>
    <m/>
    <m/>
    <x v="0"/>
    <m/>
    <x v="0"/>
  </r>
  <r>
    <s v="PRTPrt 158-2018Q1 2021EUR"/>
    <x v="8"/>
    <n v="99861"/>
    <s v="ALMEIDA &amp; XAVIER, LDA (SANIAX)"/>
    <s v="Prt 158-2018"/>
    <s v="Q1 2021"/>
    <s v="EUR"/>
    <n v="79.59"/>
    <n v="79.590900000000005"/>
    <n v="-9.0000000000145497E-4"/>
    <n v="79.59"/>
    <n v="0"/>
    <x v="0"/>
    <m/>
    <m/>
    <m/>
    <m/>
    <s v="none"/>
    <m/>
    <m/>
    <m/>
    <x v="0"/>
    <m/>
    <x v="0"/>
  </r>
  <r>
    <s v="PRTPrt 158-2018Q2 2021EUR"/>
    <x v="8"/>
    <n v="99861"/>
    <s v="ALMEIDA &amp; XAVIER, LDA (SANIAX)"/>
    <s v="Prt 158-2018"/>
    <s v="Q2 2021"/>
    <s v="EUR"/>
    <n v="349.34"/>
    <n v="349.34219999999999"/>
    <n v="-2.2000000000161799E-3"/>
    <n v="349.34"/>
    <n v="0"/>
    <x v="0"/>
    <m/>
    <m/>
    <m/>
    <m/>
    <s v="none"/>
    <m/>
    <m/>
    <m/>
    <x v="0"/>
    <m/>
    <x v="0"/>
  </r>
  <r>
    <s v="PRTPrt 158-2018Q3 2021EUR"/>
    <x v="8"/>
    <n v="99861"/>
    <s v="ALMEIDA &amp; XAVIER, LDA (SANIAX)"/>
    <s v="Prt 158-2018"/>
    <s v="Q3 2021"/>
    <s v="EUR"/>
    <n v="88.85"/>
    <n v="88.846599999999995"/>
    <n v="3.3999999999991802E-3"/>
    <n v="88.85"/>
    <n v="0"/>
    <x v="0"/>
    <m/>
    <m/>
    <m/>
    <m/>
    <s v="none"/>
    <m/>
    <m/>
    <m/>
    <x v="0"/>
    <m/>
    <x v="0"/>
  </r>
  <r>
    <s v="PRTPrt 158-2018Q4 2021EUR"/>
    <x v="8"/>
    <n v="99861"/>
    <s v="ALMEIDA &amp; XAVIER, LDA (SANIAX)"/>
    <s v="Prt 158-2018"/>
    <s v="Q4 2021"/>
    <s v="EUR"/>
    <n v="107.1"/>
    <n v="107.0977"/>
    <n v="2.29999999999108E-3"/>
    <n v="107.1"/>
    <n v="0"/>
    <x v="0"/>
    <m/>
    <m/>
    <m/>
    <m/>
    <s v="none"/>
    <m/>
    <m/>
    <m/>
    <x v="0"/>
    <m/>
    <x v="0"/>
  </r>
  <r>
    <s v="PRTPrt 312-2018Q1 2021EUR"/>
    <x v="8"/>
    <n v="99876"/>
    <s v="JARDIM PRIMAVERA - HORTICULTURA E FLORICULTURA, LDA"/>
    <s v="Prt 312-2018"/>
    <s v="Q1 2021"/>
    <s v="EUR"/>
    <n v="36.69"/>
    <n v="36.6858"/>
    <n v="4.1999999999973101E-3"/>
    <n v="36.69"/>
    <n v="0"/>
    <x v="0"/>
    <m/>
    <m/>
    <m/>
    <m/>
    <s v="none"/>
    <m/>
    <m/>
    <m/>
    <x v="0"/>
    <m/>
    <x v="0"/>
  </r>
  <r>
    <s v="PRTPrt 312-2018Q2 2021EUR"/>
    <x v="8"/>
    <n v="99876"/>
    <s v="JARDIM PRIMAVERA - HORTICULTURA E FLORICULTURA, LDA"/>
    <s v="Prt 312-2018"/>
    <s v="Q2 2021"/>
    <s v="EUR"/>
    <n v="142.63999999999999"/>
    <n v="142.64490000000001"/>
    <n v="-4.9000000000205502E-3"/>
    <n v="142.63999999999999"/>
    <n v="0"/>
    <x v="0"/>
    <m/>
    <m/>
    <m/>
    <m/>
    <s v="none"/>
    <m/>
    <m/>
    <m/>
    <x v="0"/>
    <m/>
    <x v="0"/>
  </r>
  <r>
    <s v="PRTPrt 312-2018Q3 2021EUR"/>
    <x v="8"/>
    <n v="99876"/>
    <s v="JARDIM PRIMAVERA - HORTICULTURA E FLORICULTURA, LDA"/>
    <s v="Prt 312-2018"/>
    <s v="Q3 2021"/>
    <s v="EUR"/>
    <n v="80.92"/>
    <n v="80.920299999999997"/>
    <n v="-2.99999999995748E-4"/>
    <n v="80.92"/>
    <n v="0"/>
    <x v="0"/>
    <m/>
    <m/>
    <m/>
    <m/>
    <s v="none"/>
    <m/>
    <m/>
    <m/>
    <x v="0"/>
    <m/>
    <x v="0"/>
  </r>
  <r>
    <s v="PRTPrt 312-2018Q4 2021EUR"/>
    <x v="8"/>
    <n v="99876"/>
    <s v="JARDIM PRIMAVERA - HORTICULTURA E FLORICULTURA, LDA"/>
    <s v="Prt 312-2018"/>
    <s v="Q4 2021"/>
    <s v="EUR"/>
    <n v="128.68"/>
    <n v="128.68430000000001"/>
    <n v="-4.3000000000006297E-3"/>
    <n v="128.68"/>
    <n v="0"/>
    <x v="0"/>
    <m/>
    <m/>
    <m/>
    <m/>
    <s v="none"/>
    <m/>
    <m/>
    <m/>
    <x v="0"/>
    <m/>
    <x v="0"/>
  </r>
  <r>
    <s v="PRTPrt 378-2020Q1 2021EUR"/>
    <x v="8"/>
    <n v="99916"/>
    <s v="SGS PORTUGAL - SOCIEDADE GERAL DE SUPERINTENDÊNCIA, S.A."/>
    <s v="Prt 378-2020"/>
    <s v="Q1 2021"/>
    <s v="EUR"/>
    <n v="44.64"/>
    <n v="44.637599999999999"/>
    <n v="2.4000000000015099E-3"/>
    <n v="44.64"/>
    <n v="0"/>
    <x v="0"/>
    <m/>
    <m/>
    <m/>
    <m/>
    <s v="none"/>
    <m/>
    <m/>
    <m/>
    <x v="0"/>
    <m/>
    <x v="0"/>
  </r>
  <r>
    <s v="PRTPrt 378-2020Q2 2021EUR"/>
    <x v="8"/>
    <n v="99916"/>
    <s v="SGS PORTUGAL - SOCIEDADE GERAL DE SUPERINTENDÊNCIA, S.A."/>
    <s v="Prt 378-2020"/>
    <s v="Q2 2021"/>
    <s v="EUR"/>
    <n v="11.34"/>
    <n v="11.339"/>
    <n v="9.9999999999944491E-4"/>
    <n v="11.34"/>
    <n v="0"/>
    <x v="0"/>
    <m/>
    <m/>
    <m/>
    <m/>
    <s v="none"/>
    <m/>
    <m/>
    <m/>
    <x v="0"/>
    <m/>
    <x v="0"/>
  </r>
  <r>
    <s v="PRTPrt 378-2020Q3 2021EUR"/>
    <x v="8"/>
    <n v="99916"/>
    <s v="SGS PORTUGAL - SOCIEDADE GERAL DE SUPERINTENDÊNCIA, S.A."/>
    <s v="Prt 378-2020"/>
    <s v="Q3 2021"/>
    <s v="EUR"/>
    <n v="5.78"/>
    <n v="5.7843"/>
    <n v="-4.2999999999997398E-3"/>
    <n v="5.78"/>
    <n v="0"/>
    <x v="0"/>
    <m/>
    <m/>
    <m/>
    <m/>
    <s v="none"/>
    <m/>
    <m/>
    <m/>
    <x v="0"/>
    <m/>
    <x v="0"/>
  </r>
  <r>
    <s v="PRTPrt 172-2018Q4 2021EUR"/>
    <x v="8"/>
    <n v="99916"/>
    <s v="SGS PORTUGAL - SOCIEDADE GERAL DE SUPERINTENDÊNCIA, S.A."/>
    <s v="Prt 172-2018"/>
    <s v="Q4 2021"/>
    <s v="EUR"/>
    <n v="13.24"/>
    <n v="13.237"/>
    <n v="3.0000000000001098E-3"/>
    <n v="13.24"/>
    <n v="0"/>
    <x v="0"/>
    <m/>
    <m/>
    <m/>
    <m/>
    <s v="none"/>
    <m/>
    <m/>
    <m/>
    <x v="0"/>
    <m/>
    <x v="0"/>
  </r>
  <r>
    <s v="PRTPrt 320-2018Q1 2021EUR"/>
    <x v="8"/>
    <n v="99924"/>
    <s v="RODELA DE LIMÃO - REPRESENTAÇÕES, UNIPESSOAL, LDA"/>
    <s v="Prt 320-2018"/>
    <s v="Q1 2021"/>
    <s v="EUR"/>
    <n v="23.36"/>
    <n v="23.359500000000001"/>
    <n v="4.9999999999883395E-4"/>
    <n v="23.36"/>
    <n v="0"/>
    <x v="0"/>
    <m/>
    <m/>
    <m/>
    <m/>
    <s v="none"/>
    <m/>
    <m/>
    <m/>
    <x v="0"/>
    <m/>
    <x v="0"/>
  </r>
  <r>
    <s v="PRTPrt 320-2018Q2 2021EUR"/>
    <x v="8"/>
    <n v="99924"/>
    <s v="RODELA DE LIMÃO - REPRESENTAÇÕES, UNIPESSOAL, LDA"/>
    <s v="Prt 320-2018"/>
    <s v="Q2 2021"/>
    <s v="EUR"/>
    <n v="425.12"/>
    <n v="425.12419999999997"/>
    <n v="-4.1999999999688901E-3"/>
    <n v="425.12"/>
    <n v="0"/>
    <x v="0"/>
    <m/>
    <m/>
    <m/>
    <m/>
    <s v="none"/>
    <m/>
    <m/>
    <m/>
    <x v="0"/>
    <m/>
    <x v="0"/>
  </r>
  <r>
    <s v="PRTPrt 320-2018Q3 2021EUR"/>
    <x v="8"/>
    <n v="99924"/>
    <s v="RODELA DE LIMÃO - REPRESENTAÇÕES, UNIPESSOAL, LDA"/>
    <s v="Prt 320-2018"/>
    <s v="Q3 2021"/>
    <s v="EUR"/>
    <n v="861.18"/>
    <n v="861.18320000000006"/>
    <n v="-3.2000000001062199E-3"/>
    <n v="861.18"/>
    <n v="0"/>
    <x v="0"/>
    <m/>
    <m/>
    <m/>
    <m/>
    <s v="none"/>
    <m/>
    <m/>
    <m/>
    <x v="0"/>
    <m/>
    <x v="0"/>
  </r>
  <r>
    <s v="PRTPrt 320-2018Q4 2021EUR"/>
    <x v="8"/>
    <n v="99924"/>
    <s v="RODELA DE LIMÃO - REPRESENTAÇÕES, UNIPESSOAL, LDA"/>
    <s v="Prt 320-2018"/>
    <s v="Q4 2021"/>
    <s v="EUR"/>
    <n v="877.37"/>
    <n v="877.3723"/>
    <n v="-2.29999999999108E-3"/>
    <n v="877.37"/>
    <n v="0"/>
    <x v="0"/>
    <m/>
    <m/>
    <m/>
    <m/>
    <s v="none"/>
    <m/>
    <m/>
    <m/>
    <x v="0"/>
    <m/>
    <x v="0"/>
  </r>
  <r>
    <s v="PRTPrt 234-2018Q1 2021EUR"/>
    <x v="8"/>
    <n v="99966"/>
    <s v="FT SYSTEM, LDA (Fernando &amp; Teixeira)"/>
    <s v="Prt 234-2018"/>
    <s v="Q1 2021"/>
    <s v="EUR"/>
    <n v="8.84"/>
    <n v="8.8354999999999997"/>
    <n v="4.5000000000001697E-3"/>
    <n v="8.84"/>
    <n v="0"/>
    <x v="0"/>
    <m/>
    <m/>
    <m/>
    <m/>
    <s v="none"/>
    <m/>
    <m/>
    <m/>
    <x v="0"/>
    <m/>
    <x v="0"/>
  </r>
  <r>
    <s v="PRTPrt 234-2018Q2 2021EUR"/>
    <x v="8"/>
    <n v="99966"/>
    <s v="FT SYSTEM, LDA (Fernando &amp; Teixeira)"/>
    <s v="Prt 234-2018"/>
    <s v="Q2 2021"/>
    <s v="EUR"/>
    <n v="41.09"/>
    <n v="41.094000000000001"/>
    <n v="-3.9999999999977796E-3"/>
    <n v="41.09"/>
    <n v="0"/>
    <x v="0"/>
    <m/>
    <m/>
    <m/>
    <m/>
    <s v="none"/>
    <m/>
    <m/>
    <m/>
    <x v="0"/>
    <m/>
    <x v="0"/>
  </r>
  <r>
    <s v="PRTPrt 234-2018Q3 2021EUR"/>
    <x v="8"/>
    <n v="99966"/>
    <s v="FT SYSTEM, LDA (Fernando &amp; Teixeira)"/>
    <s v="Prt 234-2018"/>
    <s v="Q3 2021"/>
    <s v="EUR"/>
    <n v="31.43"/>
    <n v="31.428000000000001"/>
    <n v="1.9999999999988898E-3"/>
    <n v="31.43"/>
    <n v="0"/>
    <x v="0"/>
    <m/>
    <m/>
    <m/>
    <m/>
    <s v="none"/>
    <m/>
    <m/>
    <m/>
    <x v="0"/>
    <m/>
    <x v="0"/>
  </r>
  <r>
    <s v="PRTPrt 234-2018Q4 2021EUR"/>
    <x v="8"/>
    <n v="99966"/>
    <s v="FT SYSTEM, LDA (Fernando &amp; Teixeira)"/>
    <s v="Prt 234-2018"/>
    <s v="Q4 2021"/>
    <s v="EUR"/>
    <n v="70.14"/>
    <n v="70.142899999999997"/>
    <n v="-2.8999999999967901E-3"/>
    <n v="70.14"/>
    <n v="0"/>
    <x v="0"/>
    <m/>
    <m/>
    <m/>
    <m/>
    <s v="none"/>
    <m/>
    <m/>
    <m/>
    <x v="0"/>
    <m/>
    <x v="0"/>
  </r>
  <r>
    <s v="PRTPrt 346-2018Q1 2021EUR"/>
    <x v="8"/>
    <n v="99971"/>
    <s v="DISTRIWINE - COMERCIO E DISTRIBUIÇÃO DE BEBIDAS, LDA"/>
    <s v="Prt 346-2018"/>
    <s v="Q1 2021"/>
    <s v="EUR"/>
    <n v="27.95"/>
    <n v="27.946400000000001"/>
    <n v="3.5999999999987101E-3"/>
    <n v="27.95"/>
    <n v="0"/>
    <x v="0"/>
    <m/>
    <m/>
    <m/>
    <m/>
    <s v="none"/>
    <m/>
    <m/>
    <m/>
    <x v="0"/>
    <m/>
    <x v="0"/>
  </r>
  <r>
    <s v="PRTPrt 346-2018Q2 2021EUR"/>
    <x v="8"/>
    <n v="99971"/>
    <s v="DISTRIWINE - COMERCIO E DISTRIBUIÇÃO DE BEBIDAS, LDA"/>
    <s v="Prt 346-2018"/>
    <s v="Q2 2021"/>
    <s v="EUR"/>
    <n v="103.13"/>
    <n v="103.12560000000001"/>
    <n v="4.3999999999897402E-3"/>
    <n v="103.13"/>
    <n v="0"/>
    <x v="0"/>
    <m/>
    <m/>
    <m/>
    <m/>
    <s v="none"/>
    <m/>
    <m/>
    <m/>
    <x v="0"/>
    <m/>
    <x v="0"/>
  </r>
  <r>
    <s v="PRTPrt 346-2018Q3 2021EUR"/>
    <x v="8"/>
    <n v="99971"/>
    <s v="DISTRIWINE - COMERCIO E DISTRIBUIÇÃO DE BEBIDAS, LDA"/>
    <s v="Prt 346-2018"/>
    <s v="Q3 2021"/>
    <s v="EUR"/>
    <n v="89.02"/>
    <n v="89.020799999999994"/>
    <n v="-7.9999999999813499E-4"/>
    <n v="89.02"/>
    <n v="0"/>
    <x v="0"/>
    <m/>
    <m/>
    <m/>
    <m/>
    <s v="none"/>
    <m/>
    <m/>
    <m/>
    <x v="0"/>
    <m/>
    <x v="0"/>
  </r>
  <r>
    <s v="PRTPrt 346-2018Q4 2021EUR"/>
    <x v="8"/>
    <n v="99971"/>
    <s v="DISTRIWINE - COMERCIO E DISTRIBUIÇÃO DE BEBIDAS, LDA"/>
    <s v="Prt 346-2018"/>
    <s v="Q4 2021"/>
    <s v="EUR"/>
    <n v="6.75"/>
    <n v="6.7488000000000001"/>
    <n v="1.19999999999986E-3"/>
    <n v="6.75"/>
    <n v="0"/>
    <x v="0"/>
    <m/>
    <m/>
    <m/>
    <m/>
    <s v="none"/>
    <m/>
    <m/>
    <m/>
    <x v="0"/>
    <m/>
    <x v="0"/>
  </r>
  <r>
    <s v="PRTPrt 208-2018Q1 2021EUR"/>
    <x v="8"/>
    <n v="100013"/>
    <s v="SAFETY ÁGUEDA - MATERIAIS DE INCÊNDIO, S.A. (GRUPOSAFETY)"/>
    <s v="Prt 208-2018"/>
    <s v="Q1 2021"/>
    <s v="EUR"/>
    <n v="153.81"/>
    <n v="153.8124"/>
    <n v="-2.3999999999944001E-3"/>
    <n v="153.81"/>
    <n v="0"/>
    <x v="0"/>
    <m/>
    <m/>
    <m/>
    <m/>
    <s v="none"/>
    <m/>
    <m/>
    <m/>
    <x v="0"/>
    <m/>
    <x v="0"/>
  </r>
  <r>
    <s v="PRTPrt 208-2018Q2 2021EUR"/>
    <x v="8"/>
    <n v="100013"/>
    <s v="SAFETY ÁGUEDA - MATERIAIS DE INCÊNDIO, S.A. (GRUPOSAFETY)"/>
    <s v="Prt 208-2018"/>
    <s v="Q2 2021"/>
    <s v="EUR"/>
    <n v="47.82"/>
    <n v="47.815399999999997"/>
    <n v="4.6000000000034902E-3"/>
    <n v="47.82"/>
    <n v="0"/>
    <x v="0"/>
    <m/>
    <m/>
    <m/>
    <m/>
    <s v="none"/>
    <m/>
    <m/>
    <m/>
    <x v="0"/>
    <m/>
    <x v="0"/>
  </r>
  <r>
    <s v="PRTPrt 208-2018Q3 2021EUR"/>
    <x v="8"/>
    <n v="100013"/>
    <s v="SAFETY ÁGUEDA - MATERIAIS DE INCÊNDIO, S.A. (GRUPOSAFETY)"/>
    <s v="Prt 208-2018"/>
    <s v="Q3 2021"/>
    <s v="EUR"/>
    <n v="77.56"/>
    <n v="77.555599999999998"/>
    <n v="4.4000000000039502E-3"/>
    <n v="77.56"/>
    <n v="0"/>
    <x v="0"/>
    <m/>
    <m/>
    <m/>
    <m/>
    <s v="none"/>
    <m/>
    <m/>
    <m/>
    <x v="0"/>
    <m/>
    <x v="0"/>
  </r>
  <r>
    <s v="PRTPrt 208-2018Q4 2021EUR"/>
    <x v="8"/>
    <n v="100013"/>
    <s v="SAFETY ÁGUEDA - MATERIAIS DE INCÊNDIO, S.A. (GRUPOSAFETY)"/>
    <s v="Prt 208-2018"/>
    <s v="Q4 2021"/>
    <s v="EUR"/>
    <n v="68.19"/>
    <n v="68.186800000000005"/>
    <n v="3.19999999999254E-3"/>
    <n v="68.19"/>
    <n v="0"/>
    <x v="0"/>
    <m/>
    <m/>
    <m/>
    <m/>
    <s v="none"/>
    <m/>
    <m/>
    <m/>
    <x v="0"/>
    <m/>
    <x v="0"/>
  </r>
  <r>
    <s v="PRTPrt 194-2018Q1 2021EUR"/>
    <x v="8"/>
    <n v="100089"/>
    <s v="CARLOS A.SANTOS, LDA"/>
    <s v="Prt 194-2018"/>
    <s v="Q1 2021"/>
    <s v="EUR"/>
    <n v="4.83"/>
    <n v="4.8318000000000003"/>
    <n v="-1.80000000000024E-3"/>
    <n v="4.83"/>
    <n v="0"/>
    <x v="0"/>
    <m/>
    <m/>
    <m/>
    <m/>
    <s v="none"/>
    <m/>
    <m/>
    <m/>
    <x v="0"/>
    <m/>
    <x v="0"/>
  </r>
  <r>
    <s v="PRTPrt 194-2018Q2 2021EUR"/>
    <x v="8"/>
    <n v="100089"/>
    <s v="CARLOS A.SANTOS, LDA"/>
    <s v="Prt 194-2018"/>
    <s v="Q2 2021"/>
    <s v="EUR"/>
    <n v="40.58"/>
    <n v="40.58"/>
    <n v="0"/>
    <n v="40.58"/>
    <n v="0"/>
    <x v="0"/>
    <m/>
    <m/>
    <m/>
    <m/>
    <s v="none"/>
    <m/>
    <m/>
    <m/>
    <x v="0"/>
    <m/>
    <x v="0"/>
  </r>
  <r>
    <s v="PRTPrt 194-2018Q3 2021EUR"/>
    <x v="8"/>
    <n v="100089"/>
    <s v="CARLOS A.SANTOS, LDA"/>
    <s v="Prt 194-2018"/>
    <s v="Q3 2021"/>
    <s v="EUR"/>
    <n v="12.64"/>
    <n v="12.6386"/>
    <n v="1.4000000000002899E-3"/>
    <n v="12.64"/>
    <n v="0"/>
    <x v="0"/>
    <m/>
    <m/>
    <m/>
    <m/>
    <s v="none"/>
    <m/>
    <m/>
    <m/>
    <x v="0"/>
    <m/>
    <x v="0"/>
  </r>
  <r>
    <s v="PRTPrt 194-2018Q4 2021EUR"/>
    <x v="8"/>
    <n v="100089"/>
    <s v="CARLOS A.SANTOS, LDA"/>
    <s v="Prt 194-2018"/>
    <s v="Q4 2021"/>
    <s v="EUR"/>
    <n v="13.19"/>
    <n v="13.1884"/>
    <n v="1.5999999999998201E-3"/>
    <n v="13.19"/>
    <n v="0"/>
    <x v="0"/>
    <m/>
    <m/>
    <m/>
    <m/>
    <s v="none"/>
    <m/>
    <m/>
    <m/>
    <x v="0"/>
    <m/>
    <x v="0"/>
  </r>
  <r>
    <s v="PRTPrt 133-2018Q1 2021EUR"/>
    <x v="8"/>
    <n v="100113"/>
    <s v="SAMSIC PORTUGAL - FACILITY SERVICES, S.A."/>
    <s v="Prt 133-2018"/>
    <s v="Q1 2021"/>
    <s v="EUR"/>
    <n v="180.32999999999899"/>
    <n v="180.3289"/>
    <n v="1.09999999997967E-3"/>
    <n v="180.32999999999899"/>
    <n v="0"/>
    <x v="0"/>
    <m/>
    <m/>
    <m/>
    <m/>
    <s v="none"/>
    <m/>
    <m/>
    <m/>
    <x v="0"/>
    <m/>
    <x v="0"/>
  </r>
  <r>
    <s v="PRTPrt 133-2018Q2 2021EUR"/>
    <x v="8"/>
    <n v="100113"/>
    <s v="SAMSIC PORTUGAL - FACILITY SERVICES, S.A."/>
    <s v="Prt 133-2018"/>
    <s v="Q2 2021"/>
    <s v="EUR"/>
    <n v="461.88"/>
    <n v="461.88200000000001"/>
    <n v="-2.0000000000095402E-3"/>
    <n v="461.88"/>
    <n v="0"/>
    <x v="0"/>
    <m/>
    <m/>
    <m/>
    <m/>
    <s v="none"/>
    <m/>
    <m/>
    <m/>
    <x v="0"/>
    <m/>
    <x v="0"/>
  </r>
  <r>
    <s v="PRTPrt 133-2018Q3 2021EUR"/>
    <x v="8"/>
    <n v="100113"/>
    <s v="SAMSIC PORTUGAL - FACILITY SERVICES, S.A."/>
    <s v="Prt 133-2018"/>
    <s v="Q3 2021"/>
    <s v="EUR"/>
    <n v="1254.6300000000001"/>
    <n v="1254.6328000000001"/>
    <n v="-2.7999999999792601E-3"/>
    <n v="1254.6300000000001"/>
    <n v="0"/>
    <x v="0"/>
    <m/>
    <m/>
    <m/>
    <m/>
    <s v="none"/>
    <m/>
    <m/>
    <m/>
    <x v="0"/>
    <m/>
    <x v="0"/>
  </r>
  <r>
    <s v="PRTPrt 133-2018Q4 2021EUR"/>
    <x v="8"/>
    <n v="100113"/>
    <s v="SAMSIC PORTUGAL - FACILITY SERVICES, S.A."/>
    <s v="Prt 133-2018"/>
    <s v="Q4 2021"/>
    <s v="EUR"/>
    <n v="1405.97"/>
    <n v="1405.9746"/>
    <n v="-4.5999999999821696E-3"/>
    <n v="1405.97"/>
    <n v="0"/>
    <x v="0"/>
    <m/>
    <m/>
    <m/>
    <m/>
    <s v="none"/>
    <m/>
    <m/>
    <m/>
    <x v="0"/>
    <m/>
    <x v="0"/>
  </r>
  <r>
    <s v="PRTPrt 175-2018Q1 2021EUR"/>
    <x v="8"/>
    <n v="100133"/>
    <s v="ATLANTICARE - SERVIÇOS DE SAÚDE, S.A."/>
    <s v="Prt 175-2018"/>
    <s v="Q1 2021"/>
    <s v="EUR"/>
    <n v="281.58999999999997"/>
    <n v="281.59140000000002"/>
    <n v="-1.40000000004647E-3"/>
    <n v="281.58999999999997"/>
    <n v="0"/>
    <x v="0"/>
    <m/>
    <m/>
    <m/>
    <m/>
    <s v="none"/>
    <m/>
    <m/>
    <m/>
    <x v="0"/>
    <m/>
    <x v="0"/>
  </r>
  <r>
    <s v="PRTPrt 175-2018Q4 2021EUR"/>
    <x v="8"/>
    <n v="100133"/>
    <s v="ATLANTICARE - SERVIÇOS DE SAÚDE, S.A."/>
    <s v="Prt 175-2018"/>
    <s v="Q4 2021"/>
    <s v="EUR"/>
    <n v="179.15"/>
    <n v="179.1523"/>
    <n v="-2.29999999999108E-3"/>
    <n v="179.15"/>
    <n v="0"/>
    <x v="0"/>
    <m/>
    <m/>
    <m/>
    <m/>
    <s v="none"/>
    <m/>
    <m/>
    <m/>
    <x v="0"/>
    <m/>
    <x v="0"/>
  </r>
  <r>
    <s v="PRTPrt 175-2018Q2 2021EUR"/>
    <x v="8"/>
    <n v="100133"/>
    <s v="ATLANTICARE - SERVIÇOS DE SAÚDE, S.A."/>
    <s v="Prt 175-2018"/>
    <s v="Q2 2021"/>
    <s v="EUR"/>
    <n v="183.97"/>
    <n v="183.97309999999999"/>
    <n v="-3.0999999999892199E-3"/>
    <n v="183.97"/>
    <n v="0"/>
    <x v="0"/>
    <m/>
    <m/>
    <m/>
    <m/>
    <s v="none"/>
    <m/>
    <m/>
    <m/>
    <x v="0"/>
    <m/>
    <x v="0"/>
  </r>
  <r>
    <s v="PRTPrt 175-2018Q3 2021EUR"/>
    <x v="8"/>
    <n v="100133"/>
    <s v="ATLANTICARE - SERVIÇOS DE SAÚDE, S.A."/>
    <s v="Prt 175-2018"/>
    <s v="Q3 2021"/>
    <s v="EUR"/>
    <n v="208.23"/>
    <n v="208.2287"/>
    <n v="1.2999999999863099E-3"/>
    <n v="208.23"/>
    <n v="0"/>
    <x v="0"/>
    <m/>
    <m/>
    <m/>
    <m/>
    <s v="none"/>
    <m/>
    <m/>
    <m/>
    <x v="0"/>
    <m/>
    <x v="0"/>
  </r>
  <r>
    <s v="PRTPrt 189-2018Q1 2021EUR"/>
    <x v="8"/>
    <n v="100154"/>
    <s v="VDR - COMÉRCIO E SERVIÇOS DE AUDIO E VÍDEO, UNIPESSOAL, LDA"/>
    <s v="Prt 189-2018"/>
    <s v="Q1 2021"/>
    <s v="EUR"/>
    <n v="18.05"/>
    <n v="18.050999999999998"/>
    <n v="-9.9999999999766899E-4"/>
    <n v="18.05"/>
    <n v="0"/>
    <x v="0"/>
    <m/>
    <m/>
    <m/>
    <m/>
    <s v="none"/>
    <m/>
    <m/>
    <m/>
    <x v="0"/>
    <m/>
    <x v="0"/>
  </r>
  <r>
    <s v="PRTPrt 189-2018Q2 2021EUR"/>
    <x v="8"/>
    <n v="100154"/>
    <s v="VDR - COMÉRCIO E SERVIÇOS DE AUDIO E VÍDEO, UNIPESSOAL, LDA"/>
    <s v="Prt 189-2018"/>
    <s v="Q2 2021"/>
    <s v="EUR"/>
    <n v="14.22"/>
    <n v="14.2188"/>
    <n v="1.2000000000007499E-3"/>
    <n v="14.22"/>
    <n v="0"/>
    <x v="0"/>
    <m/>
    <m/>
    <m/>
    <m/>
    <s v="none"/>
    <m/>
    <m/>
    <m/>
    <x v="0"/>
    <m/>
    <x v="0"/>
  </r>
  <r>
    <s v="PRTPrt 189-2018Q3 2021EUR"/>
    <x v="8"/>
    <n v="100154"/>
    <s v="VDR - COMÉRCIO E SERVIÇOS DE AUDIO E VÍDEO, UNIPESSOAL, LDA"/>
    <s v="Prt 189-2018"/>
    <s v="Q3 2021"/>
    <s v="EUR"/>
    <n v="23.28"/>
    <n v="23.275700000000001"/>
    <n v="4.3000000000006297E-3"/>
    <n v="23.28"/>
    <n v="0"/>
    <x v="0"/>
    <m/>
    <m/>
    <m/>
    <m/>
    <s v="none"/>
    <m/>
    <m/>
    <m/>
    <x v="0"/>
    <m/>
    <x v="0"/>
  </r>
  <r>
    <s v="PRTPrt 189-2018Q4 2021EUR"/>
    <x v="8"/>
    <n v="100154"/>
    <s v="VDR - COMÉRCIO E SERVIÇOS DE AUDIO E VÍDEO, UNIPESSOAL, LDA"/>
    <s v="Prt 189-2018"/>
    <s v="Q4 2021"/>
    <s v="EUR"/>
    <n v="46.46"/>
    <n v="46.459800000000001"/>
    <n v="1.9999999999953299E-4"/>
    <n v="46.46"/>
    <n v="0"/>
    <x v="0"/>
    <m/>
    <m/>
    <m/>
    <m/>
    <s v="none"/>
    <m/>
    <m/>
    <m/>
    <x v="0"/>
    <m/>
    <x v="0"/>
  </r>
  <r>
    <s v="PRTPrt 235-2018Q1 2021EUR"/>
    <x v="8"/>
    <n v="100198"/>
    <s v="ROWMETRIC, LDA"/>
    <s v="Prt 235-2018"/>
    <s v="Q1 2021"/>
    <s v="EUR"/>
    <n v="3.67"/>
    <n v="3.6735000000000002"/>
    <n v="-3.5000000000002798E-3"/>
    <n v="3.67"/>
    <n v="0"/>
    <x v="0"/>
    <m/>
    <m/>
    <m/>
    <m/>
    <s v="none"/>
    <m/>
    <m/>
    <m/>
    <x v="0"/>
    <m/>
    <x v="0"/>
  </r>
  <r>
    <s v="PRTPrt 235-2018Q2 2021EUR"/>
    <x v="8"/>
    <n v="100198"/>
    <s v="ROWMETRIC, LDA"/>
    <s v="Prt 235-2018"/>
    <s v="Q2 2021"/>
    <s v="EUR"/>
    <n v="28.95"/>
    <n v="28.954000000000001"/>
    <n v="-4.0000000000013297E-3"/>
    <n v="28.95"/>
    <n v="0"/>
    <x v="0"/>
    <m/>
    <m/>
    <m/>
    <m/>
    <s v="none"/>
    <m/>
    <m/>
    <m/>
    <x v="0"/>
    <m/>
    <x v="0"/>
  </r>
  <r>
    <s v="PRTPrt 235-2018Q3 2021EUR"/>
    <x v="8"/>
    <n v="100198"/>
    <s v="ROWMETRIC, LDA"/>
    <s v="Prt 235-2018"/>
    <s v="Q3 2021"/>
    <s v="EUR"/>
    <n v="16.28"/>
    <n v="16.274999999999999"/>
    <n v="5.0000000000025501E-3"/>
    <n v="16.28"/>
    <n v="0"/>
    <x v="0"/>
    <m/>
    <m/>
    <m/>
    <m/>
    <s v="none"/>
    <m/>
    <m/>
    <m/>
    <x v="0"/>
    <m/>
    <x v="0"/>
  </r>
  <r>
    <s v="PRTPrt 235-2018Q4 2021EUR"/>
    <x v="8"/>
    <n v="100198"/>
    <s v="ROWMETRIC, LDA"/>
    <s v="Prt 235-2018"/>
    <s v="Q4 2021"/>
    <s v="EUR"/>
    <n v="21.24"/>
    <n v="21.234999999999999"/>
    <n v="4.999999999999E-3"/>
    <n v="21.24"/>
    <n v="0"/>
    <x v="0"/>
    <m/>
    <m/>
    <m/>
    <m/>
    <s v="none"/>
    <m/>
    <m/>
    <m/>
    <x v="0"/>
    <m/>
    <x v="0"/>
  </r>
  <r>
    <s v="PRTPrt 103-2018Q1 2021EUR"/>
    <x v="8"/>
    <n v="100258"/>
    <s v="SUPER BOCK BEBIDAS, S.A."/>
    <s v="Prt 103-2018"/>
    <s v="Q1 2021"/>
    <s v="EUR"/>
    <n v="14.03"/>
    <n v="14.0329"/>
    <n v="-2.9000000000003398E-3"/>
    <n v="14.03"/>
    <n v="0"/>
    <x v="0"/>
    <m/>
    <m/>
    <m/>
    <m/>
    <s v="none"/>
    <m/>
    <m/>
    <m/>
    <x v="0"/>
    <m/>
    <x v="0"/>
  </r>
  <r>
    <s v="PRTPrt 103-2018Q2 2021EUR"/>
    <x v="8"/>
    <n v="100258"/>
    <s v="SUPER BOCK BEBIDAS, S.A."/>
    <s v="Prt 103-2018"/>
    <s v="Q2 2021"/>
    <s v="EUR"/>
    <n v="107.93"/>
    <n v="107.9325"/>
    <n v="-2.4999999999977202E-3"/>
    <n v="107.93"/>
    <n v="0"/>
    <x v="0"/>
    <m/>
    <m/>
    <m/>
    <m/>
    <s v="none"/>
    <m/>
    <m/>
    <m/>
    <x v="0"/>
    <m/>
    <x v="0"/>
  </r>
  <r>
    <s v="PRTPrt 103-2018Q3 2021EUR"/>
    <x v="8"/>
    <n v="100258"/>
    <s v="SUPER BOCK BEBIDAS, S.A."/>
    <s v="Prt 103-2018"/>
    <s v="Q3 2021"/>
    <s v="EUR"/>
    <n v="211.35"/>
    <n v="211.34520000000001"/>
    <n v="4.7999999999888097E-3"/>
    <n v="211.35"/>
    <n v="0"/>
    <x v="0"/>
    <m/>
    <m/>
    <m/>
    <m/>
    <s v="none"/>
    <m/>
    <m/>
    <m/>
    <x v="0"/>
    <m/>
    <x v="0"/>
  </r>
  <r>
    <s v="PRTPrt 103-2018Q4 2021EUR"/>
    <x v="8"/>
    <n v="100258"/>
    <s v="SUPER BOCK BEBIDAS, S.A."/>
    <s v="Prt 103-2018"/>
    <s v="Q4 2021"/>
    <s v="EUR"/>
    <n v="176.47"/>
    <n v="176.4709"/>
    <n v="-9.0000000000145497E-4"/>
    <n v="176.47"/>
    <n v="0"/>
    <x v="0"/>
    <m/>
    <m/>
    <m/>
    <m/>
    <s v="none"/>
    <m/>
    <m/>
    <m/>
    <x v="0"/>
    <m/>
    <x v="0"/>
  </r>
  <r>
    <s v="PRTPrt 310-2018Q1 2021EUR"/>
    <x v="8"/>
    <n v="100313"/>
    <s v="AQUIFLOR - FLORICULTURA E JARDINAGEM, UNIPESSOAL, LDA"/>
    <s v="Prt 310-2018"/>
    <s v="Q1 2021"/>
    <s v="EUR"/>
    <n v="103.22"/>
    <n v="103.2234"/>
    <n v="-3.3999999999991802E-3"/>
    <n v="103.22"/>
    <n v="0"/>
    <x v="0"/>
    <m/>
    <m/>
    <m/>
    <m/>
    <s v="none"/>
    <m/>
    <m/>
    <m/>
    <x v="0"/>
    <m/>
    <x v="0"/>
  </r>
  <r>
    <s v="PRTPrt 310-2018Q2 2021EUR"/>
    <x v="8"/>
    <n v="100313"/>
    <s v="AQUIFLOR - FLORICULTURA E JARDINAGEM, UNIPESSOAL, LDA"/>
    <s v="Prt 310-2018"/>
    <s v="Q2 2021"/>
    <s v="EUR"/>
    <n v="113.48"/>
    <n v="113.4811"/>
    <n v="-1.09999999999388E-3"/>
    <n v="113.48"/>
    <n v="0"/>
    <x v="0"/>
    <m/>
    <m/>
    <m/>
    <m/>
    <s v="none"/>
    <m/>
    <m/>
    <m/>
    <x v="0"/>
    <m/>
    <x v="0"/>
  </r>
  <r>
    <s v="PRTPrt 310-2018Q3 2021EUR"/>
    <x v="8"/>
    <n v="100313"/>
    <s v="AQUIFLOR - FLORICULTURA E JARDINAGEM, UNIPESSOAL, LDA"/>
    <s v="Prt 310-2018"/>
    <s v="Q3 2021"/>
    <s v="EUR"/>
    <n v="110.63"/>
    <n v="110.6289"/>
    <n v="1.09999999999388E-3"/>
    <n v="110.63"/>
    <n v="0"/>
    <x v="0"/>
    <m/>
    <m/>
    <m/>
    <m/>
    <s v="none"/>
    <m/>
    <m/>
    <m/>
    <x v="0"/>
    <m/>
    <x v="0"/>
  </r>
  <r>
    <s v="PRTPrt 310-2018Q4 2021EUR"/>
    <x v="8"/>
    <n v="100313"/>
    <s v="AQUIFLOR - FLORICULTURA E JARDINAGEM, UNIPESSOAL, LDA"/>
    <s v="Prt 310-2018"/>
    <s v="Q4 2021"/>
    <s v="EUR"/>
    <n v="128.4"/>
    <n v="128.40350000000001"/>
    <n v="-3.5000000000024998E-3"/>
    <n v="128.4"/>
    <n v="0"/>
    <x v="0"/>
    <m/>
    <m/>
    <m/>
    <m/>
    <s v="none"/>
    <m/>
    <m/>
    <m/>
    <x v="0"/>
    <m/>
    <x v="0"/>
  </r>
  <r>
    <s v="PRTPrt 219-2018Q1 2021EUR"/>
    <x v="8"/>
    <n v="100382"/>
    <s v="ALULINE PORTUGAL - DRENAGEM E TRATAMENTO DE ÁGUAS, UNIPESSOAL, LDA"/>
    <s v="Prt 219-2018"/>
    <s v="Q1 2021"/>
    <s v="EUR"/>
    <n v="116.49"/>
    <n v="116.49079999999999"/>
    <n v="-7.9999999999813499E-4"/>
    <n v="116.49"/>
    <n v="0"/>
    <x v="0"/>
    <m/>
    <m/>
    <m/>
    <m/>
    <s v="none"/>
    <m/>
    <m/>
    <m/>
    <x v="0"/>
    <m/>
    <x v="0"/>
  </r>
  <r>
    <s v="PRTPrt 219-2018Q2 2021EUR"/>
    <x v="8"/>
    <n v="100382"/>
    <s v="ALULINE PORTUGAL - DRENAGEM E TRATAMENTO DE ÁGUAS, UNIPESSOAL, LDA"/>
    <s v="Prt 219-2018"/>
    <s v="Q2 2021"/>
    <s v="EUR"/>
    <n v="103.52"/>
    <n v="103.52500000000001"/>
    <n v="-5.0000000000096599E-3"/>
    <n v="103.52"/>
    <n v="0"/>
    <x v="0"/>
    <m/>
    <m/>
    <m/>
    <m/>
    <s v="none"/>
    <m/>
    <m/>
    <m/>
    <x v="0"/>
    <m/>
    <x v="0"/>
  </r>
  <r>
    <s v="PRTPrt 219-2018Q3 2021EUR"/>
    <x v="8"/>
    <n v="100382"/>
    <s v="ALULINE PORTUGAL - DRENAGEM E TRATAMENTO DE ÁGUAS, UNIPESSOAL, LDA"/>
    <s v="Prt 219-2018"/>
    <s v="Q3 2021"/>
    <s v="EUR"/>
    <n v="110.12"/>
    <n v="110.1152"/>
    <n v="4.8000000000030197E-3"/>
    <n v="110.12"/>
    <n v="0"/>
    <x v="0"/>
    <m/>
    <m/>
    <m/>
    <m/>
    <s v="none"/>
    <m/>
    <m/>
    <m/>
    <x v="0"/>
    <m/>
    <x v="0"/>
  </r>
  <r>
    <s v="PRTPrt 219-2018Q4 2021EUR"/>
    <x v="8"/>
    <n v="100382"/>
    <s v="ALULINE PORTUGAL - DRENAGEM E TRATAMENTO DE ÁGUAS, UNIPESSOAL, LDA"/>
    <s v="Prt 219-2018"/>
    <s v="Q4 2021"/>
    <s v="EUR"/>
    <n v="133.63"/>
    <n v="133.63460000000001"/>
    <n v="-4.6000000000105904E-3"/>
    <n v="133.63"/>
    <n v="0"/>
    <x v="0"/>
    <m/>
    <m/>
    <m/>
    <m/>
    <s v="none"/>
    <m/>
    <m/>
    <m/>
    <x v="0"/>
    <m/>
    <x v="0"/>
  </r>
  <r>
    <s v="PRTPrt 350-2019Q1 2021EUR"/>
    <x v="8"/>
    <n v="100387"/>
    <s v="GROUPE GM PENINSULA IBERICA, S.A."/>
    <s v="Prt 350-2019"/>
    <s v="Q1 2021"/>
    <s v="EUR"/>
    <n v="22.21"/>
    <n v="22.207000000000001"/>
    <n v="3.0000000000001098E-3"/>
    <n v="22.21"/>
    <n v="0"/>
    <x v="0"/>
    <m/>
    <m/>
    <m/>
    <m/>
    <s v="none"/>
    <m/>
    <m/>
    <m/>
    <x v="0"/>
    <m/>
    <x v="0"/>
  </r>
  <r>
    <s v="PRTPrt 350-2019Q2 2021EUR"/>
    <x v="8"/>
    <n v="100387"/>
    <s v="GROUPE GM PENINSULA IBERICA, S.A."/>
    <s v="Prt 350-2019"/>
    <s v="Q2 2021"/>
    <s v="EUR"/>
    <n v="199.63"/>
    <n v="199.63380000000001"/>
    <n v="-3.8000000000124601E-3"/>
    <n v="199.63"/>
    <n v="0"/>
    <x v="0"/>
    <m/>
    <m/>
    <m/>
    <m/>
    <s v="none"/>
    <m/>
    <m/>
    <m/>
    <x v="0"/>
    <m/>
    <x v="0"/>
  </r>
  <r>
    <s v="PRTPrt 350-2019Q3 2021EUR"/>
    <x v="8"/>
    <n v="100387"/>
    <s v="GROUPE GM PENINSULA IBERICA, S.A."/>
    <s v="Prt 350-2019"/>
    <s v="Q3 2021"/>
    <s v="EUR"/>
    <n v="221.23"/>
    <n v="221.2296"/>
    <n v="3.9999999998485599E-4"/>
    <n v="221.23"/>
    <n v="0"/>
    <x v="0"/>
    <m/>
    <m/>
    <m/>
    <m/>
    <s v="none"/>
    <m/>
    <m/>
    <m/>
    <x v="0"/>
    <m/>
    <x v="0"/>
  </r>
  <r>
    <s v="PRTPrt 350-2019Q4 2021EUR"/>
    <x v="8"/>
    <n v="100387"/>
    <s v="GROUPE GM PENINSULA IBERICA, S.A."/>
    <s v="Prt 350-2019"/>
    <s v="Q4 2021"/>
    <s v="EUR"/>
    <n v="271.35000000000002"/>
    <n v="271.34780000000001"/>
    <n v="2.2000000000161799E-3"/>
    <n v="271.35000000000002"/>
    <n v="0"/>
    <x v="0"/>
    <m/>
    <m/>
    <m/>
    <m/>
    <s v="none"/>
    <m/>
    <m/>
    <m/>
    <x v="0"/>
    <m/>
    <x v="0"/>
  </r>
  <r>
    <s v="PRTPrt 177-2018Q1 2021EUR"/>
    <x v="8"/>
    <n v="100406"/>
    <s v="RECLANGOL - RECLAMOS LUMINOSOS DE PORTUGAL, LDA"/>
    <s v="Prt 177-2018"/>
    <s v="Q1 2021"/>
    <s v="EUR"/>
    <n v="3.7"/>
    <n v="3.7044999999999999"/>
    <n v="-4.4999999999997204E-3"/>
    <n v="3.7"/>
    <n v="0"/>
    <x v="0"/>
    <m/>
    <m/>
    <m/>
    <m/>
    <s v="none"/>
    <m/>
    <m/>
    <m/>
    <x v="0"/>
    <m/>
    <x v="0"/>
  </r>
  <r>
    <s v="PRTPrt 177-2018Q2 2021EUR"/>
    <x v="8"/>
    <n v="100406"/>
    <s v="RECLANGOL - RECLAMOS LUMINOSOS DE PORTUGAL, LDA"/>
    <s v="Prt 177-2018"/>
    <s v="Q2 2021"/>
    <s v="EUR"/>
    <n v="2.0499999999999998"/>
    <n v="2.0537999999999998"/>
    <n v="-3.8000000000000199E-3"/>
    <n v="2.0499999999999998"/>
    <n v="0"/>
    <x v="0"/>
    <m/>
    <m/>
    <m/>
    <m/>
    <s v="none"/>
    <m/>
    <m/>
    <m/>
    <x v="0"/>
    <m/>
    <x v="0"/>
  </r>
  <r>
    <s v="PRTPrt 177-2018Q3 2021EUR"/>
    <x v="8"/>
    <n v="100406"/>
    <s v="RECLANGOL - RECLAMOS LUMINOSOS DE PORTUGAL, LDA"/>
    <s v="Prt 177-2018"/>
    <s v="Q3 2021"/>
    <s v="EUR"/>
    <n v="44.42"/>
    <n v="44.423000000000002"/>
    <n v="-3.0000000000001098E-3"/>
    <n v="44.42"/>
    <n v="0"/>
    <x v="0"/>
    <m/>
    <m/>
    <m/>
    <m/>
    <s v="none"/>
    <m/>
    <m/>
    <m/>
    <x v="0"/>
    <m/>
    <x v="0"/>
  </r>
  <r>
    <s v="PRTPrt 177-2018Q4 2021EUR"/>
    <x v="8"/>
    <n v="100406"/>
    <s v="RECLANGOL - RECLAMOS LUMINOSOS DE PORTUGAL, LDA"/>
    <s v="Prt 177-2018"/>
    <s v="Q4 2021"/>
    <s v="EUR"/>
    <n v="17.579999999999998"/>
    <n v="17.577000000000002"/>
    <n v="2.9999999999965601E-3"/>
    <n v="17.579999999999998"/>
    <n v="0"/>
    <x v="0"/>
    <m/>
    <m/>
    <m/>
    <m/>
    <s v="none"/>
    <m/>
    <m/>
    <m/>
    <x v="0"/>
    <m/>
    <x v="0"/>
  </r>
  <r>
    <s v="PRTPrt 179-2018Q1 2021EUR"/>
    <x v="8"/>
    <n v="100424"/>
    <s v="A. RODRIGUES &amp; CAETANO, ELECTROMECÂNICA, LDA"/>
    <s v="Prt 179-2018"/>
    <s v="Q1 2021"/>
    <s v="EUR"/>
    <n v="5.07"/>
    <n v="5.0682"/>
    <n v="1.80000000000024E-3"/>
    <n v="5.07"/>
    <n v="0"/>
    <x v="0"/>
    <m/>
    <m/>
    <m/>
    <m/>
    <s v="none"/>
    <m/>
    <m/>
    <m/>
    <x v="0"/>
    <m/>
    <x v="0"/>
  </r>
  <r>
    <s v="PRTPrt 179-2018Q2 2021EUR"/>
    <x v="8"/>
    <n v="100424"/>
    <s v="A. RODRIGUES &amp; CAETANO, ELECTROMECÂNICA, LDA"/>
    <s v="Prt 179-2018"/>
    <s v="Q2 2021"/>
    <s v="EUR"/>
    <n v="17.260000000000002"/>
    <n v="17.261700000000001"/>
    <n v="-1.6999999999995901E-3"/>
    <n v="17.260000000000002"/>
    <n v="0"/>
    <x v="0"/>
    <m/>
    <m/>
    <m/>
    <m/>
    <s v="none"/>
    <m/>
    <m/>
    <m/>
    <x v="0"/>
    <m/>
    <x v="0"/>
  </r>
  <r>
    <s v="PRTPrt 179-2018Q3 2021EUR"/>
    <x v="8"/>
    <n v="100424"/>
    <s v="A. RODRIGUES &amp; CAETANO, ELECTROMECÂNICA, LDA"/>
    <s v="Prt 179-2018"/>
    <s v="Q3 2021"/>
    <s v="EUR"/>
    <n v="52.47"/>
    <n v="52.469700000000003"/>
    <n v="2.99999999995748E-4"/>
    <n v="52.47"/>
    <n v="0"/>
    <x v="0"/>
    <m/>
    <m/>
    <m/>
    <m/>
    <s v="none"/>
    <m/>
    <m/>
    <m/>
    <x v="0"/>
    <m/>
    <x v="0"/>
  </r>
  <r>
    <s v="PRTPrt 179-2018Q4 2021EUR"/>
    <x v="8"/>
    <n v="100424"/>
    <s v="A. RODRIGUES &amp; CAETANO, ELECTROMECÂNICA, LDA"/>
    <s v="Prt 179-2018"/>
    <s v="Q4 2021"/>
    <s v="EUR"/>
    <n v="46.43"/>
    <n v="46.432299999999998"/>
    <n v="-2.2999999999981902E-3"/>
    <n v="46.43"/>
    <n v="0"/>
    <x v="0"/>
    <m/>
    <m/>
    <m/>
    <m/>
    <s v="none"/>
    <m/>
    <m/>
    <m/>
    <x v="0"/>
    <m/>
    <x v="0"/>
  </r>
  <r>
    <s v="PRTPrt 204-2018Q1 2021EUR"/>
    <x v="8"/>
    <n v="100437"/>
    <s v="SIEMENS, S.A."/>
    <s v="Prt 204-2018"/>
    <s v="Q1 2021"/>
    <s v="EUR"/>
    <n v="69.7"/>
    <n v="69.698400000000007"/>
    <n v="1.59999999999627E-3"/>
    <n v="69.7"/>
    <n v="0"/>
    <x v="0"/>
    <m/>
    <m/>
    <m/>
    <m/>
    <s v="none"/>
    <m/>
    <m/>
    <m/>
    <x v="0"/>
    <m/>
    <x v="0"/>
  </r>
  <r>
    <s v="PRTPrt 204-2018Q2 2021EUR"/>
    <x v="8"/>
    <n v="100437"/>
    <s v="SIEMENS, S.A."/>
    <s v="Prt 204-2018"/>
    <s v="Q2 2021"/>
    <s v="EUR"/>
    <n v="101.58"/>
    <n v="101.5826"/>
    <n v="-2.6000000000010398E-3"/>
    <n v="101.58"/>
    <n v="0"/>
    <x v="0"/>
    <m/>
    <m/>
    <m/>
    <m/>
    <s v="none"/>
    <m/>
    <m/>
    <m/>
    <x v="0"/>
    <m/>
    <x v="0"/>
  </r>
  <r>
    <s v="PRTPrt 204-2018Q3 2021EUR"/>
    <x v="8"/>
    <n v="100437"/>
    <s v="SIEMENS, S.A."/>
    <s v="Prt 204-2018"/>
    <s v="Q3 2021"/>
    <s v="EUR"/>
    <n v="32.58"/>
    <n v="32.579599999999999"/>
    <n v="3.9999999999906701E-4"/>
    <n v="32.58"/>
    <n v="0"/>
    <x v="0"/>
    <m/>
    <m/>
    <m/>
    <m/>
    <s v="none"/>
    <m/>
    <m/>
    <m/>
    <x v="0"/>
    <m/>
    <x v="0"/>
  </r>
  <r>
    <s v="PRTPrt 204-2018Q4 2021EUR"/>
    <x v="8"/>
    <n v="100437"/>
    <s v="SIEMENS, S.A."/>
    <s v="Prt 204-2018"/>
    <s v="Q4 2021"/>
    <s v="EUR"/>
    <n v="22.119999999999902"/>
    <n v="22.123799999999999"/>
    <n v="-3.8000000000018002E-3"/>
    <n v="22.119999999999902"/>
    <n v="0"/>
    <x v="0"/>
    <m/>
    <m/>
    <m/>
    <m/>
    <s v="none"/>
    <m/>
    <m/>
    <m/>
    <x v="0"/>
    <m/>
    <x v="0"/>
  </r>
  <r>
    <s v="PRTPrt 186-2018Q1 2021EUR"/>
    <x v="8"/>
    <n v="100449"/>
    <s v="TURBOMAR ENERGIA - EQUIPAMENTOS DE PRODUÇÃO E SERVIÇOS DE ASSISTÊNCIA, LDA"/>
    <s v="Prt 186-2018"/>
    <s v="Q1 2021"/>
    <s v="EUR"/>
    <n v="10.17"/>
    <n v="10.1745"/>
    <n v="-4.5000000000001697E-3"/>
    <n v="10.17"/>
    <n v="0"/>
    <x v="0"/>
    <m/>
    <m/>
    <m/>
    <m/>
    <s v="none"/>
    <m/>
    <m/>
    <m/>
    <x v="0"/>
    <m/>
    <x v="0"/>
  </r>
  <r>
    <s v="PRTPrt 186-2018Q2 2021EUR"/>
    <x v="8"/>
    <n v="100449"/>
    <s v="TURBOMAR ENERGIA - EQUIPAMENTOS DE PRODUÇÃO E SERVIÇOS DE ASSISTÊNCIA, LDA"/>
    <s v="Prt 186-2018"/>
    <s v="Q2 2021"/>
    <s v="EUR"/>
    <n v="4.42"/>
    <n v="4.4188999999999998"/>
    <n v="1.1000000000001E-3"/>
    <n v="4.42"/>
    <n v="0"/>
    <x v="0"/>
    <m/>
    <m/>
    <m/>
    <m/>
    <s v="none"/>
    <m/>
    <m/>
    <m/>
    <x v="0"/>
    <m/>
    <x v="0"/>
  </r>
  <r>
    <s v="PRTPrt 186-2018Q3 2021EUR"/>
    <x v="8"/>
    <n v="100449"/>
    <s v="TURBOMAR ENERGIA - EQUIPAMENTOS DE PRODUÇÃO E SERVIÇOS DE ASSISTÊNCIA, LDA"/>
    <s v="Prt 186-2018"/>
    <s v="Q3 2021"/>
    <s v="EUR"/>
    <n v="16.239999999999998"/>
    <n v="16.239999999999998"/>
    <n v="0"/>
    <n v="16.239999999999998"/>
    <n v="0"/>
    <x v="0"/>
    <m/>
    <m/>
    <m/>
    <m/>
    <s v="none"/>
    <m/>
    <m/>
    <m/>
    <x v="0"/>
    <m/>
    <x v="0"/>
  </r>
  <r>
    <s v="PRTPrt 186-2018Q4 2021EUR"/>
    <x v="8"/>
    <n v="100449"/>
    <s v="TURBOMAR ENERGIA - EQUIPAMENTOS DE PRODUÇÃO E SERVIÇOS DE ASSISTÊNCIA, LDA"/>
    <s v="Prt 186-2018"/>
    <s v="Q4 2021"/>
    <s v="EUR"/>
    <n v="10.15"/>
    <n v="10.150499999999999"/>
    <n v="-4.9999999999883395E-4"/>
    <n v="10.15"/>
    <n v="0"/>
    <x v="0"/>
    <m/>
    <m/>
    <m/>
    <m/>
    <s v="none"/>
    <m/>
    <m/>
    <m/>
    <x v="0"/>
    <m/>
    <x v="0"/>
  </r>
  <r>
    <s v="PRTPrt 371-2020Q1 2021EUR"/>
    <x v="8"/>
    <n v="100459"/>
    <s v="WURTH (PORTUGAL) - TÉCNICA DE MONTAGEM, LDA"/>
    <s v="Prt 371-2020"/>
    <s v="Q1 2021"/>
    <s v="EUR"/>
    <n v="5.07"/>
    <n v="5.0664999999999996"/>
    <n v="3.50000000000072E-3"/>
    <n v="5.07"/>
    <n v="0"/>
    <x v="0"/>
    <m/>
    <m/>
    <m/>
    <m/>
    <s v="none"/>
    <m/>
    <m/>
    <m/>
    <x v="0"/>
    <m/>
    <x v="0"/>
  </r>
  <r>
    <s v="PRTPrt 371-2020Q2 2021EUR"/>
    <x v="8"/>
    <n v="100459"/>
    <s v="WURTH (PORTUGAL) - TÉCNICA DE MONTAGEM, LDA"/>
    <s v="Prt 371-2020"/>
    <s v="Q2 2021"/>
    <s v="EUR"/>
    <n v="40.64"/>
    <n v="40.642600000000002"/>
    <n v="-2.6000000000010398E-3"/>
    <n v="40.64"/>
    <n v="0"/>
    <x v="0"/>
    <m/>
    <m/>
    <m/>
    <m/>
    <s v="none"/>
    <m/>
    <m/>
    <m/>
    <x v="0"/>
    <m/>
    <x v="0"/>
  </r>
  <r>
    <s v="PRTPrt 371-2020Q3 2021EUR"/>
    <x v="8"/>
    <n v="100459"/>
    <s v="WURTH (PORTUGAL) - TÉCNICA DE MONTAGEM, LDA"/>
    <s v="Prt 371-2020"/>
    <s v="Q3 2021"/>
    <s v="EUR"/>
    <n v="25.92"/>
    <n v="25.921700000000001"/>
    <n v="-1.6999999999995901E-3"/>
    <n v="25.92"/>
    <n v="0"/>
    <x v="0"/>
    <m/>
    <m/>
    <m/>
    <m/>
    <s v="none"/>
    <m/>
    <m/>
    <m/>
    <x v="0"/>
    <m/>
    <x v="0"/>
  </r>
  <r>
    <s v="PRTPrt 371-2020Q4 2021EUR"/>
    <x v="8"/>
    <n v="100459"/>
    <s v="WURTH (PORTUGAL) - TÉCNICA DE MONTAGEM, LDA"/>
    <s v="Prt 371-2020"/>
    <s v="Q4 2021"/>
    <s v="EUR"/>
    <n v="83.72"/>
    <n v="83.716999999999999"/>
    <n v="3.0000000000001098E-3"/>
    <n v="83.72"/>
    <n v="0"/>
    <x v="0"/>
    <m/>
    <m/>
    <m/>
    <m/>
    <s v="none"/>
    <m/>
    <m/>
    <m/>
    <x v="0"/>
    <m/>
    <x v="0"/>
  </r>
  <r>
    <s v="PRTPrt 226-2018Q1 2021EUR"/>
    <x v="8"/>
    <n v="100465"/>
    <s v="WARPCOM SERVICES, S.A. (antes DIMENSION DATA PORTUGAL, S.A.)"/>
    <s v="Prt 226-2018"/>
    <s v="Q1 2021"/>
    <s v="EUR"/>
    <n v="260.83999999999997"/>
    <n v="260.83429999999998"/>
    <n v="5.6999999999902597E-3"/>
    <n v="260.83999999999997"/>
    <n v="0"/>
    <x v="0"/>
    <m/>
    <m/>
    <m/>
    <m/>
    <s v="none"/>
    <m/>
    <m/>
    <m/>
    <x v="0"/>
    <m/>
    <x v="0"/>
  </r>
  <r>
    <s v="PRTPrt 226-2018Q2 2021EUR"/>
    <x v="8"/>
    <n v="100465"/>
    <s v="WARPCOM SERVICES, S.A. (antes DIMENSION DATA PORTUGAL, S.A.)"/>
    <s v="Prt 226-2018"/>
    <s v="Q2 2021"/>
    <s v="EUR"/>
    <n v="841.96"/>
    <n v="841.96450000000004"/>
    <n v="-4.5000000000072699E-3"/>
    <n v="841.96"/>
    <n v="0"/>
    <x v="0"/>
    <m/>
    <m/>
    <m/>
    <m/>
    <s v="none"/>
    <m/>
    <m/>
    <m/>
    <x v="0"/>
    <m/>
    <x v="0"/>
  </r>
  <r>
    <s v="PRTPrt 226-2018Q3 2021EUR"/>
    <x v="8"/>
    <n v="100465"/>
    <s v="WARPCOM SERVICES, S.A. (antes DIMENSION DATA PORTUGAL, S.A.)"/>
    <s v="Prt 226-2018"/>
    <s v="Q3 2021"/>
    <s v="EUR"/>
    <n v="71.33"/>
    <n v="71.332899999999995"/>
    <n v="-2.8999999999967901E-3"/>
    <n v="71.33"/>
    <n v="0"/>
    <x v="0"/>
    <m/>
    <m/>
    <m/>
    <m/>
    <s v="none"/>
    <m/>
    <m/>
    <m/>
    <x v="0"/>
    <m/>
    <x v="0"/>
  </r>
  <r>
    <s v="PRTPrt 226-2018Q4 2021EUR"/>
    <x v="8"/>
    <n v="100465"/>
    <s v="WARPCOM SERVICES, S.A. (antes DIMENSION DATA PORTUGAL, S.A.)"/>
    <s v="Prt 226-2018"/>
    <s v="Q4 2021"/>
    <s v="EUR"/>
    <n v="3.4"/>
    <n v="3.3953000000000002"/>
    <n v="4.6999999999997001E-3"/>
    <n v="3.4"/>
    <n v="0"/>
    <x v="0"/>
    <m/>
    <m/>
    <m/>
    <m/>
    <s v="none"/>
    <m/>
    <m/>
    <m/>
    <x v="0"/>
    <m/>
    <x v="0"/>
  </r>
  <r>
    <s v="PRTPrt 165-2018Q1 2021EUR"/>
    <x v="8"/>
    <n v="100497"/>
    <s v="NOBRE ALIMENTAÇÃO, LDA"/>
    <s v="Prt 165-2018"/>
    <s v="Q1 2021"/>
    <s v="EUR"/>
    <n v="119.43"/>
    <n v="119.4288"/>
    <n v="1.20000000001141E-3"/>
    <n v="119.43"/>
    <n v="0"/>
    <x v="0"/>
    <m/>
    <m/>
    <m/>
    <m/>
    <s v="none"/>
    <m/>
    <m/>
    <m/>
    <x v="0"/>
    <m/>
    <x v="0"/>
  </r>
  <r>
    <s v="PRTPrt 165-2018Q2 2021EUR"/>
    <x v="8"/>
    <n v="100497"/>
    <s v="NOBRE ALIMENTAÇÃO, LDA"/>
    <s v="Prt 165-2018"/>
    <s v="Q2 2021"/>
    <s v="EUR"/>
    <n v="288.37"/>
    <n v="288.36939999999998"/>
    <n v="6.0000000001991696E-4"/>
    <n v="288.37"/>
    <n v="0"/>
    <x v="0"/>
    <m/>
    <m/>
    <m/>
    <m/>
    <s v="none"/>
    <m/>
    <m/>
    <m/>
    <x v="0"/>
    <m/>
    <x v="0"/>
  </r>
  <r>
    <s v="PRTPrt 165-2018Q3 2021EUR"/>
    <x v="8"/>
    <n v="100497"/>
    <s v="NOBRE ALIMENTAÇÃO, LDA"/>
    <s v="Prt 165-2018"/>
    <s v="Q3 2021"/>
    <s v="EUR"/>
    <n v="471.02"/>
    <n v="471.0154"/>
    <n v="4.5999999999821696E-3"/>
    <n v="471.02"/>
    <n v="0"/>
    <x v="0"/>
    <m/>
    <m/>
    <m/>
    <m/>
    <s v="none"/>
    <m/>
    <m/>
    <m/>
    <x v="0"/>
    <m/>
    <x v="0"/>
  </r>
  <r>
    <s v="PRTPrt 165-2018Q4 2021EUR"/>
    <x v="8"/>
    <n v="100497"/>
    <s v="NOBRE ALIMENTAÇÃO, LDA"/>
    <s v="Prt 165-2018"/>
    <s v="Q4 2021"/>
    <s v="EUR"/>
    <n v="358.34"/>
    <n v="358.34199999999998"/>
    <n v="-2.0000000000095402E-3"/>
    <n v="358.34"/>
    <n v="0"/>
    <x v="0"/>
    <m/>
    <m/>
    <m/>
    <m/>
    <s v="none"/>
    <m/>
    <m/>
    <m/>
    <x v="0"/>
    <m/>
    <x v="0"/>
  </r>
  <r>
    <s v="PRTPrt 265-2018Q1 2021EUR"/>
    <x v="8"/>
    <n v="100498"/>
    <s v="INEXISTENCIA - DESIGN, DECORAÇÃO E PROMOÇÃO DE EVENTOS, LDA"/>
    <s v="Prt 265-2018"/>
    <s v="Q1 2021"/>
    <s v="EUR"/>
    <n v="2161.2800000000002"/>
    <n v="2161.2777000000001"/>
    <n v="2.3000000001047699E-3"/>
    <n v="2161.2800000000002"/>
    <n v="0"/>
    <x v="0"/>
    <m/>
    <m/>
    <m/>
    <m/>
    <s v="none"/>
    <m/>
    <m/>
    <m/>
    <x v="0"/>
    <m/>
    <x v="0"/>
  </r>
  <r>
    <s v="PRTPrt 265-2018Q3 2021EUR"/>
    <x v="8"/>
    <n v="100498"/>
    <s v="INEXISTENCIA - DESIGN, DECORAÇÃO E PROMOÇÃO DE EVENTOS, LDA"/>
    <s v="Prt 265-2018"/>
    <s v="Q3 2021"/>
    <s v="EUR"/>
    <n v="17.559999999999999"/>
    <n v="17.5625"/>
    <n v="-2.5000000000012699E-3"/>
    <n v="17.559999999999999"/>
    <n v="0"/>
    <x v="0"/>
    <m/>
    <m/>
    <m/>
    <m/>
    <s v="none"/>
    <m/>
    <m/>
    <m/>
    <x v="0"/>
    <m/>
    <x v="0"/>
  </r>
  <r>
    <s v="PRTPrt 265-2018Q4 2021EUR"/>
    <x v="8"/>
    <n v="100498"/>
    <s v="INEXISTENCIA - DESIGN, DECORAÇÃO E PROMOÇÃO DE EVENTOS, LDA"/>
    <s v="Prt 265-2018"/>
    <s v="Q4 2021"/>
    <s v="EUR"/>
    <n v="51.97"/>
    <n v="51.973700000000001"/>
    <n v="-3.7000000000020298E-3"/>
    <n v="51.97"/>
    <n v="0"/>
    <x v="0"/>
    <m/>
    <m/>
    <m/>
    <m/>
    <s v="none"/>
    <m/>
    <m/>
    <m/>
    <x v="0"/>
    <m/>
    <x v="0"/>
  </r>
  <r>
    <s v="PRTPrt 248-2018Q1 2021EUR"/>
    <x v="8"/>
    <n v="100499"/>
    <s v="INTERUTIL - COMÉRCIO DE UTILIDADES DOMÉSTICAS E PRODUTOS PARA HOTELARIA, UNIPESSOAL, LDA"/>
    <s v="Prt 248-2018"/>
    <s v="Q1 2021"/>
    <s v="EUR"/>
    <n v="23.81"/>
    <n v="23.812799999999999"/>
    <n v="-2.8000000000005798E-3"/>
    <n v="23.81"/>
    <n v="0"/>
    <x v="0"/>
    <m/>
    <m/>
    <m/>
    <m/>
    <s v="none"/>
    <m/>
    <m/>
    <m/>
    <x v="0"/>
    <m/>
    <x v="0"/>
  </r>
  <r>
    <s v="PRTPrt 248-2018Q2 2021EUR"/>
    <x v="8"/>
    <n v="100499"/>
    <s v="INTERUTIL - COMÉRCIO DE UTILIDADES DOMÉSTICAS E PRODUTOS PARA HOTELARIA, UNIPESSOAL, LDA"/>
    <s v="Prt 248-2018"/>
    <s v="Q2 2021"/>
    <s v="EUR"/>
    <n v="73.8"/>
    <n v="73.8001"/>
    <n v="-1.0000000000331901E-4"/>
    <n v="73.8"/>
    <n v="0"/>
    <x v="0"/>
    <m/>
    <m/>
    <m/>
    <m/>
    <s v="none"/>
    <m/>
    <m/>
    <m/>
    <x v="0"/>
    <m/>
    <x v="0"/>
  </r>
  <r>
    <s v="PRTPrt 248-2018Q3 2021EUR"/>
    <x v="8"/>
    <n v="100499"/>
    <s v="INTERUTIL - COMÉRCIO DE UTILIDADES DOMÉSTICAS E PRODUTOS PARA HOTELARIA, UNIPESSOAL, LDA"/>
    <s v="Prt 248-2018"/>
    <s v="Q3 2021"/>
    <s v="EUR"/>
    <n v="137.41"/>
    <n v="137.4145"/>
    <n v="-4.5000000000072699E-3"/>
    <n v="137.41"/>
    <n v="0"/>
    <x v="0"/>
    <m/>
    <m/>
    <m/>
    <m/>
    <s v="none"/>
    <m/>
    <m/>
    <m/>
    <x v="0"/>
    <m/>
    <x v="0"/>
  </r>
  <r>
    <s v="PRTPrt 248-2018Q4 2021EUR"/>
    <x v="8"/>
    <n v="100499"/>
    <s v="INTERUTIL - COMÉRCIO DE UTILIDADES DOMÉSTICAS E PRODUTOS PARA HOTELARIA, UNIPESSOAL, LDA"/>
    <s v="Prt 248-2018"/>
    <s v="Q4 2021"/>
    <s v="EUR"/>
    <n v="144.16999999999999"/>
    <n v="144.1748"/>
    <n v="-4.8000000000172297E-3"/>
    <n v="144.16999999999999"/>
    <n v="0"/>
    <x v="0"/>
    <m/>
    <m/>
    <m/>
    <m/>
    <s v="none"/>
    <m/>
    <m/>
    <m/>
    <x v="0"/>
    <m/>
    <x v="0"/>
  </r>
  <r>
    <s v="PRTPrt 182-2018Q1 2021EUR"/>
    <x v="8"/>
    <n v="100503"/>
    <s v="J.A.S.MOREIRA, LDA"/>
    <s v="Prt 182-2018"/>
    <s v="Q1 2021"/>
    <s v="EUR"/>
    <n v="19.53"/>
    <n v="19.534500000000001"/>
    <n v="-4.5000000000001697E-3"/>
    <n v="19.53"/>
    <n v="0"/>
    <x v="0"/>
    <m/>
    <m/>
    <m/>
    <m/>
    <s v="none"/>
    <m/>
    <m/>
    <m/>
    <x v="0"/>
    <m/>
    <x v="0"/>
  </r>
  <r>
    <s v="PRTPrt 182-2018Q2 2021EUR"/>
    <x v="8"/>
    <n v="100503"/>
    <s v="J.A.S.MOREIRA, LDA"/>
    <s v="Prt 182-2018"/>
    <s v="Q2 2021"/>
    <s v="EUR"/>
    <n v="147.08000000000001"/>
    <n v="147.0789"/>
    <n v="1.1000000000080899E-3"/>
    <n v="147.08000000000001"/>
    <n v="0"/>
    <x v="0"/>
    <m/>
    <m/>
    <m/>
    <m/>
    <s v="none"/>
    <m/>
    <m/>
    <m/>
    <x v="0"/>
    <m/>
    <x v="0"/>
  </r>
  <r>
    <s v="PRTPrt 182-2018Q3 2021EUR"/>
    <x v="8"/>
    <n v="100503"/>
    <s v="J.A.S.MOREIRA, LDA"/>
    <s v="Prt 182-2018"/>
    <s v="Q3 2021"/>
    <s v="EUR"/>
    <n v="62.55"/>
    <n v="62.550199999999997"/>
    <n v="-1.9999999999953299E-4"/>
    <n v="62.55"/>
    <n v="0"/>
    <x v="0"/>
    <m/>
    <m/>
    <m/>
    <m/>
    <s v="none"/>
    <m/>
    <m/>
    <m/>
    <x v="0"/>
    <m/>
    <x v="0"/>
  </r>
  <r>
    <s v="PRTPrt 182-2018Q4 2021EUR"/>
    <x v="8"/>
    <n v="100503"/>
    <s v="J.A.S.MOREIRA, LDA"/>
    <s v="Prt 182-2018"/>
    <s v="Q4 2021"/>
    <s v="EUR"/>
    <n v="84.99"/>
    <n v="84.989099999999993"/>
    <n v="9.0000000000145497E-4"/>
    <n v="84.99"/>
    <n v="0"/>
    <x v="0"/>
    <m/>
    <m/>
    <m/>
    <m/>
    <s v="none"/>
    <m/>
    <m/>
    <m/>
    <x v="0"/>
    <m/>
    <x v="0"/>
  </r>
  <r>
    <s v="PRTPrt 151-2018Q1 2021EUR"/>
    <x v="8"/>
    <n v="100507"/>
    <s v="DIVERSEY PORTUGAL - SISTEMAS DE HIGIENE E LIMPEZA, UNIPESSOAL, LDA"/>
    <s v="Prt 151-2018"/>
    <s v="Q1 2021"/>
    <s v="EUR"/>
    <n v="720.14"/>
    <n v="720.13840000000005"/>
    <n v="1.5999999999394201E-3"/>
    <n v="720.14"/>
    <n v="0"/>
    <x v="0"/>
    <m/>
    <m/>
    <m/>
    <m/>
    <s v="none"/>
    <m/>
    <m/>
    <m/>
    <x v="0"/>
    <m/>
    <x v="0"/>
  </r>
  <r>
    <s v="PRTPrt 151-2018Q2 2021EUR"/>
    <x v="8"/>
    <n v="100507"/>
    <s v="DIVERSEY PORTUGAL - SISTEMAS DE HIGIENE E LIMPEZA, UNIPESSOAL, LDA"/>
    <s v="Prt 151-2018"/>
    <s v="Q2 2021"/>
    <s v="EUR"/>
    <n v="1848.28"/>
    <n v="1848.28"/>
    <n v="0"/>
    <n v="1848.28"/>
    <n v="0"/>
    <x v="0"/>
    <m/>
    <m/>
    <m/>
    <m/>
    <s v="none"/>
    <m/>
    <m/>
    <m/>
    <x v="0"/>
    <m/>
    <x v="0"/>
  </r>
  <r>
    <s v="PRTPrt 151-2018Q3 2021EUR"/>
    <x v="8"/>
    <n v="100507"/>
    <s v="DIVERSEY PORTUGAL - SISTEMAS DE HIGIENE E LIMPEZA, UNIPESSOAL, LDA"/>
    <s v="Prt 151-2018"/>
    <s v="Q3 2021"/>
    <s v="EUR"/>
    <n v="2986.72"/>
    <n v="2986.7217000000001"/>
    <n v="-1.70000000025538E-3"/>
    <n v="2986.72"/>
    <n v="0"/>
    <x v="0"/>
    <m/>
    <m/>
    <m/>
    <m/>
    <s v="none"/>
    <m/>
    <m/>
    <m/>
    <x v="0"/>
    <m/>
    <x v="0"/>
  </r>
  <r>
    <s v="PRTPrt 151-2018Q4 2021EUR"/>
    <x v="8"/>
    <n v="100507"/>
    <s v="DIVERSEY PORTUGAL - SISTEMAS DE HIGIENE E LIMPEZA, UNIPESSOAL, LDA"/>
    <s v="Prt 151-2018"/>
    <s v="Q4 2021"/>
    <s v="EUR"/>
    <n v="3289.23"/>
    <n v="3289.2337000000002"/>
    <n v="-3.7000000002080898E-3"/>
    <n v="3289.23"/>
    <n v="0"/>
    <x v="0"/>
    <m/>
    <m/>
    <m/>
    <m/>
    <s v="none"/>
    <m/>
    <m/>
    <m/>
    <x v="0"/>
    <m/>
    <x v="0"/>
  </r>
  <r>
    <s v="PRTPrt 237-2018Q1 2021EUR"/>
    <x v="8"/>
    <n v="100546"/>
    <s v="FICOPE - FISCALIZAÇÃO, COORDENAÇÃO E PROJECTOS DE ENGENHARIA, LDA"/>
    <s v="Prt 237-2018"/>
    <s v="Q1 2021"/>
    <s v="EUR"/>
    <n v="42.3"/>
    <n v="42.3"/>
    <n v="0"/>
    <n v="42.3"/>
    <n v="0"/>
    <x v="0"/>
    <m/>
    <m/>
    <m/>
    <m/>
    <s v="none"/>
    <m/>
    <m/>
    <m/>
    <x v="0"/>
    <m/>
    <x v="0"/>
  </r>
  <r>
    <s v="PRTPrt 197-2018Q1 2021EUR"/>
    <x v="8"/>
    <n v="100558"/>
    <s v="SERVISAN - PRODUTOS DE HIGIENE, S.A."/>
    <s v="Prt 197-2018"/>
    <s v="Q1 2021"/>
    <s v="EUR"/>
    <n v="24.5"/>
    <n v="24.497"/>
    <n v="3.0000000000001098E-3"/>
    <n v="24.5"/>
    <n v="0"/>
    <x v="0"/>
    <m/>
    <m/>
    <m/>
    <m/>
    <s v="none"/>
    <m/>
    <m/>
    <m/>
    <x v="0"/>
    <m/>
    <x v="0"/>
  </r>
  <r>
    <s v="PRTPrt 197-2018Q2 2021EUR"/>
    <x v="8"/>
    <n v="100558"/>
    <s v="SERVISAN - PRODUTOS DE HIGIENE, S.A."/>
    <s v="Prt 197-2018"/>
    <s v="Q2 2021"/>
    <s v="EUR"/>
    <n v="94.83"/>
    <n v="94.828299999999999"/>
    <n v="1.6999999999995901E-3"/>
    <n v="94.83"/>
    <n v="0"/>
    <x v="0"/>
    <m/>
    <m/>
    <m/>
    <m/>
    <s v="none"/>
    <m/>
    <m/>
    <m/>
    <x v="0"/>
    <m/>
    <x v="0"/>
  </r>
  <r>
    <s v="PRTPrt 197-2018Q3 2021EUR"/>
    <x v="8"/>
    <n v="100558"/>
    <s v="SERVISAN - PRODUTOS DE HIGIENE, S.A."/>
    <s v="Prt 197-2018"/>
    <s v="Q3 2021"/>
    <s v="EUR"/>
    <n v="157.91"/>
    <n v="157.90610000000001"/>
    <n v="3.8999999999873498E-3"/>
    <n v="157.91"/>
    <n v="0"/>
    <x v="0"/>
    <m/>
    <m/>
    <m/>
    <m/>
    <s v="none"/>
    <m/>
    <m/>
    <m/>
    <x v="0"/>
    <m/>
    <x v="0"/>
  </r>
  <r>
    <s v="PRTPrt 197-2018Q4 2021EUR"/>
    <x v="8"/>
    <n v="100558"/>
    <s v="SERVISAN - PRODUTOS DE HIGIENE, S.A."/>
    <s v="Prt 197-2018"/>
    <s v="Q4 2021"/>
    <s v="EUR"/>
    <n v="170.27"/>
    <n v="170.27250000000001"/>
    <n v="-2.4999999999977202E-3"/>
    <n v="170.27"/>
    <n v="0"/>
    <x v="0"/>
    <m/>
    <m/>
    <m/>
    <m/>
    <s v="none"/>
    <m/>
    <m/>
    <m/>
    <x v="0"/>
    <m/>
    <x v="0"/>
  </r>
  <r>
    <s v="PRTPrt 223-2018Q1 2021EUR"/>
    <x v="8"/>
    <n v="100590"/>
    <s v="DIGITMARKET - SISTEMAS DE INFORMAÇÃO, S.A. (BizDirect)"/>
    <s v="Prt 223-2018"/>
    <s v="Q1 2021"/>
    <s v="EUR"/>
    <n v="4.78"/>
    <n v="4.7808999999999999"/>
    <n v="-8.9999999999967797E-4"/>
    <n v="4.78"/>
    <n v="0"/>
    <x v="0"/>
    <m/>
    <m/>
    <m/>
    <m/>
    <s v="none"/>
    <m/>
    <m/>
    <m/>
    <x v="0"/>
    <m/>
    <x v="0"/>
  </r>
  <r>
    <s v="PRTPrt 223-2018Q2 2021EUR"/>
    <x v="8"/>
    <n v="100590"/>
    <s v="DIGITMARKET - SISTEMAS DE INFORMAÇÃO, S.A. (BizDirect)"/>
    <s v="Prt 223-2018"/>
    <s v="Q2 2021"/>
    <s v="EUR"/>
    <n v="3.01"/>
    <n v="3.0133000000000001"/>
    <n v="-3.3000000000003001E-3"/>
    <n v="3.01"/>
    <n v="0"/>
    <x v="0"/>
    <m/>
    <m/>
    <m/>
    <m/>
    <s v="none"/>
    <m/>
    <m/>
    <m/>
    <x v="0"/>
    <m/>
    <x v="0"/>
  </r>
  <r>
    <s v="PRTPrt 223-2018Q3 2021EUR"/>
    <x v="8"/>
    <n v="100590"/>
    <s v="DIGITMARKET - SISTEMAS DE INFORMAÇÃO, S.A. (BizDirect)"/>
    <s v="Prt 223-2018"/>
    <s v="Q3 2021"/>
    <s v="EUR"/>
    <n v="67.63"/>
    <n v="67.6327"/>
    <n v="-2.7000000000043599E-3"/>
    <n v="67.63"/>
    <n v="0"/>
    <x v="0"/>
    <m/>
    <m/>
    <m/>
    <m/>
    <s v="none"/>
    <m/>
    <m/>
    <m/>
    <x v="0"/>
    <m/>
    <x v="0"/>
  </r>
  <r>
    <s v="PRTPrt 254-2018Q1 2021EUR"/>
    <x v="8"/>
    <n v="100600"/>
    <s v="HASITE - REPRESENTAÇÕES, EXPORTAÇÕES E IMPORTAÇÕES, LDA"/>
    <s v="Prt 254-2018"/>
    <s v="Q1 2021"/>
    <s v="EUR"/>
    <n v="13.74"/>
    <n v="13.7385"/>
    <n v="1.5000000000000499E-3"/>
    <n v="13.74"/>
    <n v="0"/>
    <x v="0"/>
    <m/>
    <m/>
    <m/>
    <m/>
    <s v="none"/>
    <m/>
    <m/>
    <m/>
    <x v="0"/>
    <m/>
    <x v="0"/>
  </r>
  <r>
    <s v="PRTPrt 254-2018Q2 2021EUR"/>
    <x v="8"/>
    <n v="100600"/>
    <s v="HASITE - REPRESENTAÇÕES, EXPORTAÇÕES E IMPORTAÇÕES, LDA"/>
    <s v="Prt 254-2018"/>
    <s v="Q2 2021"/>
    <s v="EUR"/>
    <n v="52.39"/>
    <n v="52.393900000000002"/>
    <n v="-3.9000000000015602E-3"/>
    <n v="52.39"/>
    <n v="0"/>
    <x v="0"/>
    <m/>
    <m/>
    <m/>
    <m/>
    <s v="none"/>
    <m/>
    <m/>
    <m/>
    <x v="0"/>
    <m/>
    <x v="0"/>
  </r>
  <r>
    <s v="PRTPrt 254-2018Q3 2021EUR"/>
    <x v="8"/>
    <n v="100600"/>
    <s v="HASITE - REPRESENTAÇÕES, EXPORTAÇÕES E IMPORTAÇÕES, LDA"/>
    <s v="Prt 254-2018"/>
    <s v="Q3 2021"/>
    <s v="EUR"/>
    <n v="156.12"/>
    <n v="156.1199"/>
    <n v="1.0000000000331901E-4"/>
    <n v="156.12"/>
    <n v="0"/>
    <x v="0"/>
    <m/>
    <m/>
    <m/>
    <m/>
    <s v="none"/>
    <m/>
    <m/>
    <m/>
    <x v="0"/>
    <m/>
    <x v="0"/>
  </r>
  <r>
    <s v="PRTPrt 254-2018Q4 2021EUR"/>
    <x v="8"/>
    <n v="100600"/>
    <s v="HASITE - REPRESENTAÇÕES, EXPORTAÇÕES E IMPORTAÇÕES, LDA"/>
    <s v="Prt 254-2018"/>
    <s v="Q4 2021"/>
    <s v="EUR"/>
    <n v="120.23"/>
    <n v="120.2261"/>
    <n v="3.9000000000015602E-3"/>
    <n v="120.23"/>
    <n v="0"/>
    <x v="0"/>
    <m/>
    <m/>
    <m/>
    <m/>
    <s v="none"/>
    <m/>
    <m/>
    <m/>
    <x v="0"/>
    <m/>
    <x v="0"/>
  </r>
  <r>
    <s v="PRTPrt 321-2018Q1 2021EUR"/>
    <x v="8"/>
    <n v="100603"/>
    <s v="INTERCUNHADOS - COMERCIO DE FRUTAS E LEGUMES, LDA"/>
    <s v="Prt 321-2018"/>
    <s v="Q1 2021"/>
    <s v="EUR"/>
    <n v="14.33"/>
    <n v="14.3307"/>
    <n v="-7.0000000000014495E-4"/>
    <n v="14.33"/>
    <n v="0"/>
    <x v="0"/>
    <m/>
    <m/>
    <m/>
    <m/>
    <s v="none"/>
    <m/>
    <m/>
    <m/>
    <x v="0"/>
    <m/>
    <x v="0"/>
  </r>
  <r>
    <s v="PRTPrt 321-2018Q2 2021EUR"/>
    <x v="8"/>
    <n v="100603"/>
    <s v="INTERCUNHADOS - COMERCIO DE FRUTAS E LEGUMES, LDA"/>
    <s v="Prt 321-2018"/>
    <s v="Q2 2021"/>
    <s v="EUR"/>
    <n v="186.6"/>
    <n v="186.6027"/>
    <n v="-2.7000000000043599E-3"/>
    <n v="186.6"/>
    <n v="0"/>
    <x v="0"/>
    <m/>
    <m/>
    <m/>
    <m/>
    <s v="none"/>
    <m/>
    <m/>
    <m/>
    <x v="0"/>
    <m/>
    <x v="0"/>
  </r>
  <r>
    <s v="PRTPrt 321-2018Q3 2021EUR"/>
    <x v="8"/>
    <n v="100603"/>
    <s v="INTERCUNHADOS - COMERCIO DE FRUTAS E LEGUMES, LDA"/>
    <s v="Prt 321-2018"/>
    <s v="Q3 2021"/>
    <s v="EUR"/>
    <n v="479.18"/>
    <n v="479.17590000000001"/>
    <n v="4.0999999999939904E-3"/>
    <n v="479.18"/>
    <n v="0"/>
    <x v="0"/>
    <m/>
    <m/>
    <m/>
    <m/>
    <s v="none"/>
    <m/>
    <m/>
    <m/>
    <x v="0"/>
    <m/>
    <x v="0"/>
  </r>
  <r>
    <s v="PRTPrt 321-2018Q4 2021EUR"/>
    <x v="8"/>
    <n v="100603"/>
    <s v="INTERCUNHADOS - COMERCIO DE FRUTAS E LEGUMES, LDA"/>
    <s v="Prt 321-2018"/>
    <s v="Q4 2021"/>
    <s v="EUR"/>
    <n v="691.31"/>
    <n v="691.30949999999996"/>
    <n v="4.9999999998817603E-4"/>
    <n v="691.31"/>
    <n v="0"/>
    <x v="0"/>
    <m/>
    <m/>
    <m/>
    <m/>
    <s v="none"/>
    <m/>
    <m/>
    <m/>
    <x v="0"/>
    <m/>
    <x v="0"/>
  </r>
  <r>
    <s v="PRTPrt 347-2019Q1 2021EUR"/>
    <x v="8"/>
    <n v="100612"/>
    <s v="JMV - JOSÉ MARIA VIEIRA, S.A."/>
    <s v="Prt 347-2019"/>
    <s v="Q1 2021"/>
    <s v="EUR"/>
    <n v="2.09"/>
    <n v="2.0865"/>
    <n v="3.4999999999998301E-3"/>
    <n v="2.09"/>
    <n v="0"/>
    <x v="0"/>
    <m/>
    <m/>
    <m/>
    <m/>
    <s v="none"/>
    <m/>
    <m/>
    <m/>
    <x v="0"/>
    <m/>
    <x v="0"/>
  </r>
  <r>
    <s v="PRTPrt 347-2019Q2 2021EUR"/>
    <x v="8"/>
    <n v="100612"/>
    <s v="JMV - JOSÉ MARIA VIEIRA, S.A."/>
    <s v="Prt 347-2019"/>
    <s v="Q2 2021"/>
    <s v="EUR"/>
    <n v="0.51"/>
    <n v="0.50600000000000001"/>
    <n v="4.0000000000000001E-3"/>
    <n v="0.51"/>
    <n v="0"/>
    <x v="0"/>
    <m/>
    <m/>
    <m/>
    <m/>
    <s v="none"/>
    <m/>
    <m/>
    <m/>
    <x v="0"/>
    <m/>
    <x v="0"/>
  </r>
  <r>
    <s v="PRTPrt 347-2019Q3 2021EUR"/>
    <x v="8"/>
    <n v="100612"/>
    <s v="JMV - JOSÉ MARIA VIEIRA, S.A."/>
    <s v="Prt 347-2019"/>
    <s v="Q3 2021"/>
    <s v="EUR"/>
    <n v="20.25"/>
    <n v="20.248999999999999"/>
    <n v="1.00000000000122E-3"/>
    <n v="20.25"/>
    <n v="0"/>
    <x v="0"/>
    <m/>
    <m/>
    <m/>
    <m/>
    <s v="none"/>
    <m/>
    <m/>
    <m/>
    <x v="0"/>
    <m/>
    <x v="0"/>
  </r>
  <r>
    <s v="PRTPrt 347-2019Q4 2021EUR"/>
    <x v="8"/>
    <n v="100612"/>
    <s v="JMV - JOSÉ MARIA VIEIRA, S.A."/>
    <s v="Prt 347-2019"/>
    <s v="Q4 2021"/>
    <s v="EUR"/>
    <n v="9.82"/>
    <n v="9.8194999999999997"/>
    <n v="5.0000000000061096E-4"/>
    <n v="9.82"/>
    <n v="0"/>
    <x v="0"/>
    <m/>
    <m/>
    <m/>
    <m/>
    <s v="none"/>
    <m/>
    <m/>
    <m/>
    <x v="0"/>
    <m/>
    <x v="0"/>
  </r>
  <r>
    <s v="PRTPrt 317-2018Q1 2021EUR"/>
    <x v="8"/>
    <n v="100613"/>
    <s v="MANUEL RUI AZINHAIS NABEIRO, LDA (DELTA)"/>
    <s v="Prt 317-2018"/>
    <s v="Q1 2021"/>
    <s v="EUR"/>
    <n v="544.75"/>
    <n v="544.74350000000004"/>
    <n v="6.4999999999599796E-3"/>
    <n v="544.75"/>
    <n v="0"/>
    <x v="0"/>
    <m/>
    <m/>
    <m/>
    <m/>
    <s v="none"/>
    <m/>
    <m/>
    <m/>
    <x v="0"/>
    <m/>
    <x v="0"/>
  </r>
  <r>
    <s v="PRTPrt 317-2018Q2 2021EUR"/>
    <x v="8"/>
    <n v="100613"/>
    <s v="MANUEL RUI AZINHAIS NABEIRO, LDA (DELTA)"/>
    <s v="Prt 317-2018"/>
    <s v="Q2 2021"/>
    <s v="EUR"/>
    <n v="1832.47"/>
    <n v="1832.4684999999999"/>
    <n v="1.50000000007821E-3"/>
    <n v="1832.47"/>
    <n v="0"/>
    <x v="0"/>
    <m/>
    <m/>
    <m/>
    <m/>
    <s v="none"/>
    <m/>
    <m/>
    <m/>
    <x v="0"/>
    <m/>
    <x v="0"/>
  </r>
  <r>
    <s v="PRTPrt 317-2018Q3 2021EUR"/>
    <x v="8"/>
    <n v="100613"/>
    <s v="MANUEL RUI AZINHAIS NABEIRO, LDA (DELTA)"/>
    <s v="Prt 317-2018"/>
    <s v="Q3 2021"/>
    <s v="EUR"/>
    <n v="3494.47"/>
    <n v="3494.4704999999999"/>
    <n v="-5.0000000010186297E-4"/>
    <n v="3494.47"/>
    <n v="0"/>
    <x v="0"/>
    <m/>
    <m/>
    <m/>
    <m/>
    <s v="none"/>
    <m/>
    <m/>
    <m/>
    <x v="0"/>
    <m/>
    <x v="0"/>
  </r>
  <r>
    <s v="PRTPrt 317-2018Q4 2021EUR"/>
    <x v="8"/>
    <n v="100613"/>
    <s v="MANUEL RUI AZINHAIS NABEIRO, LDA (DELTA)"/>
    <s v="Prt 317-2018"/>
    <s v="Q4 2021"/>
    <s v="EUR"/>
    <n v="3887.52"/>
    <n v="3887.5234999999998"/>
    <n v="-3.49999999980354E-3"/>
    <n v="3887.52"/>
    <n v="0"/>
    <x v="0"/>
    <m/>
    <m/>
    <m/>
    <m/>
    <s v="none"/>
    <m/>
    <m/>
    <m/>
    <x v="0"/>
    <m/>
    <x v="0"/>
  </r>
  <r>
    <s v="PRTPrt 134-2018Q1 2021EUR"/>
    <x v="8"/>
    <n v="100614"/>
    <s v="MATUDIS - COMÉRCIO DE PRODUTOS ALIMENTARES, LDA (PEPSICO)"/>
    <s v="Prt 134-2018"/>
    <s v="Q1 2021"/>
    <s v="EUR"/>
    <n v="13.1"/>
    <n v="13.0974"/>
    <n v="2.59999999999926E-3"/>
    <n v="13.0974"/>
    <n v="2.59999999999926E-3"/>
    <x v="0"/>
    <m/>
    <m/>
    <m/>
    <m/>
    <s v="none"/>
    <m/>
    <m/>
    <m/>
    <x v="0"/>
    <m/>
    <x v="0"/>
  </r>
  <r>
    <s v="PRTPrt 134-2018Q2 2021EUR"/>
    <x v="8"/>
    <n v="100614"/>
    <s v="MATUDIS - COMÉRCIO DE PRODUTOS ALIMENTARES, LDA (PEPSICO)"/>
    <s v="Prt 134-2018"/>
    <s v="Q2 2021"/>
    <s v="EUR"/>
    <n v="20.95"/>
    <n v="20.9498"/>
    <n v="1.9999999999953299E-4"/>
    <n v="20.9498"/>
    <n v="1.9999999999953299E-4"/>
    <x v="0"/>
    <m/>
    <m/>
    <m/>
    <m/>
    <s v="none"/>
    <m/>
    <m/>
    <m/>
    <x v="0"/>
    <m/>
    <x v="0"/>
  </r>
  <r>
    <s v="PRTPrt 134-2018Q3 2021EUR"/>
    <x v="8"/>
    <n v="100614"/>
    <s v="MATUDIS - COMÉRCIO DE PRODUTOS ALIMENTARES, LDA (PEPSICO)"/>
    <s v="Prt 134-2018"/>
    <s v="Q3 2021"/>
    <s v="EUR"/>
    <n v="52.49"/>
    <n v="52.485500000000002"/>
    <n v="4.5000000000001697E-3"/>
    <n v="52.485500000000002"/>
    <n v="4.5000000000001697E-3"/>
    <x v="0"/>
    <m/>
    <m/>
    <m/>
    <m/>
    <s v="none"/>
    <m/>
    <m/>
    <m/>
    <x v="0"/>
    <m/>
    <x v="0"/>
  </r>
  <r>
    <s v="PRTPrt 134-2018Q4 2021EUR"/>
    <x v="8"/>
    <n v="100614"/>
    <s v="MATUDIS - COMÉRCIO DE PRODUTOS ALIMENTARES, LDA (PEPSICO)"/>
    <s v="Prt 134-2018"/>
    <s v="Q4 2021"/>
    <s v="EUR"/>
    <n v="72.47"/>
    <m/>
    <n v="72.47"/>
    <n v="72.468299999999999"/>
    <n v="1.6999999999995901E-3"/>
    <x v="3"/>
    <s v="[72291]"/>
    <s v="[36360]"/>
    <s v="no rebate, with contract attached"/>
    <s v="2022-01-22 00:02:07 +0100"/>
    <s v="none"/>
    <m/>
    <m/>
    <m/>
    <x v="0"/>
    <m/>
    <x v="0"/>
  </r>
  <r>
    <s v="PRTPrt 159-2018Q1 2021EUR"/>
    <x v="8"/>
    <n v="100644"/>
    <s v="SCHINDLER - ASCENSORES E ESCADAS ROLANTES, S.A."/>
    <s v="Prt 159-2018"/>
    <s v="Q1 2021"/>
    <s v="EUR"/>
    <n v="791.81"/>
    <n v="791.80820000000006"/>
    <n v="1.7999999998892201E-3"/>
    <n v="791.81"/>
    <n v="0"/>
    <x v="0"/>
    <m/>
    <m/>
    <m/>
    <m/>
    <s v="none"/>
    <m/>
    <m/>
    <m/>
    <x v="0"/>
    <m/>
    <x v="0"/>
  </r>
  <r>
    <s v="PRTPrt 159-2018Q2 2021EUR"/>
    <x v="8"/>
    <n v="100644"/>
    <s v="SCHINDLER - ASCENSORES E ESCADAS ROLANTES, S.A."/>
    <s v="Prt 159-2018"/>
    <s v="Q2 2021"/>
    <s v="EUR"/>
    <n v="204.03"/>
    <n v="204.03319999999999"/>
    <n v="-3.19999999999254E-3"/>
    <n v="204.03"/>
    <n v="0"/>
    <x v="0"/>
    <m/>
    <m/>
    <m/>
    <m/>
    <s v="none"/>
    <m/>
    <m/>
    <m/>
    <x v="0"/>
    <m/>
    <x v="0"/>
  </r>
  <r>
    <s v="PRTPrt 159-2018Q3 2021EUR"/>
    <x v="8"/>
    <n v="100644"/>
    <s v="SCHINDLER - ASCENSORES E ESCADAS ROLANTES, S.A."/>
    <s v="Prt 159-2018"/>
    <s v="Q3 2021"/>
    <s v="EUR"/>
    <n v="1083.47"/>
    <n v="1083.4668999999999"/>
    <n v="3.1000000001313302E-3"/>
    <n v="1083.47"/>
    <n v="0"/>
    <x v="0"/>
    <m/>
    <m/>
    <m/>
    <m/>
    <s v="none"/>
    <m/>
    <m/>
    <m/>
    <x v="0"/>
    <m/>
    <x v="0"/>
  </r>
  <r>
    <s v="PRTPrt 159-2018Q4 2021EUR"/>
    <x v="8"/>
    <n v="100644"/>
    <s v="SCHINDLER - ASCENSORES E ESCADAS ROLANTES, S.A."/>
    <s v="Prt 159-2018"/>
    <s v="Q4 2021"/>
    <s v="EUR"/>
    <n v="526.4"/>
    <n v="526.39819999999997"/>
    <n v="1.8000000000029099E-3"/>
    <n v="526.4"/>
    <n v="0"/>
    <x v="0"/>
    <m/>
    <m/>
    <m/>
    <m/>
    <s v="none"/>
    <m/>
    <m/>
    <m/>
    <x v="0"/>
    <m/>
    <x v="0"/>
  </r>
  <r>
    <s v="PRTPrt 291-2018Q1 2021EUR"/>
    <x v="8"/>
    <n v="100646"/>
    <s v="LAVANDARIAS TEMA, LDA"/>
    <s v="Prt 291-2018"/>
    <s v="Q1 2021"/>
    <s v="EUR"/>
    <n v="20.89"/>
    <n v="20.893000000000001"/>
    <n v="-3.0000000000001098E-3"/>
    <n v="20.89"/>
    <n v="0"/>
    <x v="0"/>
    <m/>
    <m/>
    <m/>
    <m/>
    <s v="none"/>
    <m/>
    <m/>
    <m/>
    <x v="0"/>
    <m/>
    <x v="0"/>
  </r>
  <r>
    <s v="PRTPrt 291-2018Q2 2021EUR"/>
    <x v="8"/>
    <n v="100646"/>
    <s v="LAVANDARIAS TEMA, LDA"/>
    <s v="Prt 291-2018"/>
    <s v="Q2 2021"/>
    <s v="EUR"/>
    <n v="45.2"/>
    <n v="45.203400000000002"/>
    <n v="-3.3999999999991802E-3"/>
    <n v="45.2"/>
    <n v="0"/>
    <x v="0"/>
    <m/>
    <m/>
    <m/>
    <m/>
    <s v="none"/>
    <m/>
    <m/>
    <m/>
    <x v="0"/>
    <m/>
    <x v="0"/>
  </r>
  <r>
    <s v="PRTPrt 291-2018Q3 2021EUR"/>
    <x v="8"/>
    <n v="100646"/>
    <s v="LAVANDARIAS TEMA, LDA"/>
    <s v="Prt 291-2018"/>
    <s v="Q3 2021"/>
    <s v="EUR"/>
    <n v="80.63"/>
    <n v="80.627600000000001"/>
    <n v="2.3999999999944001E-3"/>
    <n v="80.63"/>
    <n v="0"/>
    <x v="0"/>
    <m/>
    <m/>
    <m/>
    <m/>
    <s v="none"/>
    <m/>
    <m/>
    <m/>
    <x v="0"/>
    <m/>
    <x v="0"/>
  </r>
  <r>
    <s v="PRTPrt 291-2018Q4 2021EUR"/>
    <x v="8"/>
    <n v="100646"/>
    <s v="LAVANDARIAS TEMA, LDA"/>
    <s v="Prt 291-2018"/>
    <s v="Q4 2021"/>
    <s v="EUR"/>
    <n v="86.81"/>
    <n v="86.805199999999999"/>
    <n v="4.8000000000030197E-3"/>
    <n v="86.81"/>
    <n v="0"/>
    <x v="0"/>
    <m/>
    <m/>
    <m/>
    <m/>
    <s v="none"/>
    <m/>
    <m/>
    <m/>
    <x v="0"/>
    <m/>
    <x v="0"/>
  </r>
  <r>
    <s v="PRTPrt 206-2018Q1 2021EUR"/>
    <x v="8"/>
    <n v="100652"/>
    <s v="MESTRIMAGEM, LDA"/>
    <s v="Prt 206-2018"/>
    <s v="Q1 2021"/>
    <s v="EUR"/>
    <n v="8.6"/>
    <n v="8.6"/>
    <n v="0"/>
    <n v="8.6"/>
    <n v="0"/>
    <x v="0"/>
    <m/>
    <m/>
    <m/>
    <m/>
    <s v="none"/>
    <m/>
    <m/>
    <m/>
    <x v="0"/>
    <m/>
    <x v="0"/>
  </r>
  <r>
    <s v="PRTPrt 206-2018Q2 2021EUR"/>
    <x v="8"/>
    <n v="100652"/>
    <s v="MESTRIMAGEM, LDA"/>
    <s v="Prt 206-2018"/>
    <s v="Q2 2021"/>
    <s v="EUR"/>
    <n v="48.23"/>
    <n v="48.227200000000003"/>
    <n v="2.79999999999347E-3"/>
    <n v="48.23"/>
    <n v="0"/>
    <x v="0"/>
    <m/>
    <m/>
    <m/>
    <m/>
    <s v="none"/>
    <m/>
    <m/>
    <m/>
    <x v="0"/>
    <m/>
    <x v="0"/>
  </r>
  <r>
    <s v="PRTPrt 206-2018Q3 2021EUR"/>
    <x v="8"/>
    <n v="100652"/>
    <s v="MESTRIMAGEM, LDA"/>
    <s v="Prt 206-2018"/>
    <s v="Q3 2021"/>
    <s v="EUR"/>
    <n v="16.760000000000002"/>
    <n v="16.764199999999999"/>
    <n v="-4.1999999999973101E-3"/>
    <n v="16.760000000000002"/>
    <n v="0"/>
    <x v="0"/>
    <m/>
    <m/>
    <m/>
    <m/>
    <s v="none"/>
    <m/>
    <m/>
    <m/>
    <x v="0"/>
    <m/>
    <x v="0"/>
  </r>
  <r>
    <s v="PRTPrt 206-2018Q4 2021EUR"/>
    <x v="8"/>
    <n v="100652"/>
    <s v="MESTRIMAGEM, LDA"/>
    <s v="Prt 206-2018"/>
    <s v="Q4 2021"/>
    <s v="EUR"/>
    <n v="23.25"/>
    <n v="23.248999999999999"/>
    <n v="1.00000000000122E-3"/>
    <n v="23.25"/>
    <n v="0"/>
    <x v="0"/>
    <m/>
    <m/>
    <m/>
    <m/>
    <s v="none"/>
    <m/>
    <m/>
    <m/>
    <x v="0"/>
    <m/>
    <x v="0"/>
  </r>
  <r>
    <s v="PRTPrt 142-2018Q1 2021EUR"/>
    <x v="8"/>
    <n v="100656"/>
    <s v="ATRIAN - INDÚSTRIA ALIMENTAR, S.A."/>
    <s v="Prt 142-2018"/>
    <s v="Q1 2021"/>
    <s v="EUR"/>
    <n v="28.99"/>
    <n v="28.9908"/>
    <n v="-8.0000000000168803E-4"/>
    <n v="28.99"/>
    <n v="0"/>
    <x v="0"/>
    <m/>
    <m/>
    <m/>
    <m/>
    <s v="none"/>
    <m/>
    <m/>
    <m/>
    <x v="0"/>
    <m/>
    <x v="0"/>
  </r>
  <r>
    <s v="PRTPrt 142-2018Q2 2021EUR"/>
    <x v="8"/>
    <n v="100656"/>
    <s v="ATRIAN - INDÚSTRIA ALIMENTAR, S.A."/>
    <s v="Prt 142-2018"/>
    <s v="Q2 2021"/>
    <s v="EUR"/>
    <n v="72.88"/>
    <n v="72.875100000000003"/>
    <n v="4.8999999999921303E-3"/>
    <n v="72.88"/>
    <n v="0"/>
    <x v="0"/>
    <m/>
    <m/>
    <m/>
    <m/>
    <s v="none"/>
    <m/>
    <m/>
    <m/>
    <x v="0"/>
    <m/>
    <x v="0"/>
  </r>
  <r>
    <s v="PRTPrt 142-2018Q3 2021EUR"/>
    <x v="8"/>
    <n v="100656"/>
    <s v="ATRIAN - INDÚSTRIA ALIMENTAR, S.A."/>
    <s v="Prt 142-2018"/>
    <s v="Q3 2021"/>
    <s v="EUR"/>
    <n v="115.47"/>
    <n v="115.4676"/>
    <n v="2.3999999999944001E-3"/>
    <n v="115.47"/>
    <n v="0"/>
    <x v="0"/>
    <m/>
    <m/>
    <m/>
    <m/>
    <s v="none"/>
    <m/>
    <m/>
    <m/>
    <x v="0"/>
    <m/>
    <x v="0"/>
  </r>
  <r>
    <s v="PRTPrt 142-2018Q4 2021EUR"/>
    <x v="8"/>
    <n v="100656"/>
    <s v="ATRIAN - INDÚSTRIA ALIMENTAR, S.A."/>
    <s v="Prt 142-2018"/>
    <s v="Q4 2021"/>
    <s v="EUR"/>
    <n v="328.16"/>
    <n v="328.15640000000002"/>
    <n v="3.6000000000058199E-3"/>
    <n v="328.16"/>
    <n v="0"/>
    <x v="0"/>
    <m/>
    <m/>
    <m/>
    <m/>
    <s v="none"/>
    <m/>
    <m/>
    <m/>
    <x v="0"/>
    <m/>
    <x v="0"/>
  </r>
  <r>
    <s v="PRTPrt 266-2018Q1 2021EUR"/>
    <x v="8"/>
    <n v="100676"/>
    <s v="MANUTAN, UNIPESSOAL, LDA"/>
    <s v="Prt 266-2018"/>
    <s v="Q1 2021"/>
    <s v="EUR"/>
    <n v="1.32"/>
    <n v="1.3174999999999999"/>
    <n v="2.5000000000001601E-3"/>
    <n v="1.32"/>
    <n v="0"/>
    <x v="0"/>
    <m/>
    <m/>
    <m/>
    <m/>
    <s v="none"/>
    <m/>
    <m/>
    <m/>
    <x v="0"/>
    <m/>
    <x v="0"/>
  </r>
  <r>
    <s v="PRTPrt 266-2018Q2 2021EUR"/>
    <x v="8"/>
    <n v="100676"/>
    <s v="MANUTAN, UNIPESSOAL, LDA"/>
    <s v="Prt 266-2018"/>
    <s v="Q2 2021"/>
    <s v="EUR"/>
    <n v="26.49"/>
    <n v="26.4895"/>
    <n v="4.9999999999883395E-4"/>
    <n v="26.49"/>
    <n v="0"/>
    <x v="0"/>
    <m/>
    <m/>
    <m/>
    <m/>
    <s v="none"/>
    <m/>
    <m/>
    <m/>
    <x v="0"/>
    <m/>
    <x v="0"/>
  </r>
  <r>
    <s v="PRTPrt 266-2018Q3 2021EUR"/>
    <x v="8"/>
    <n v="100676"/>
    <s v="MANUTAN, UNIPESSOAL, LDA"/>
    <s v="Prt 266-2018"/>
    <s v="Q3 2021"/>
    <s v="EUR"/>
    <n v="60.61"/>
    <n v="60.604999999999997"/>
    <n v="5.0000000000025501E-3"/>
    <n v="60.61"/>
    <n v="0"/>
    <x v="0"/>
    <m/>
    <m/>
    <m/>
    <m/>
    <s v="none"/>
    <m/>
    <m/>
    <m/>
    <x v="0"/>
    <m/>
    <x v="0"/>
  </r>
  <r>
    <s v="PRTPrt 266-2018Q4 2021EUR"/>
    <x v="8"/>
    <n v="100676"/>
    <s v="MANUTAN, UNIPESSOAL, LDA"/>
    <s v="Prt 266-2018"/>
    <s v="Q4 2021"/>
    <s v="EUR"/>
    <n v="20.75"/>
    <n v="20.7545"/>
    <n v="-4.5000000000001697E-3"/>
    <n v="20.75"/>
    <n v="0"/>
    <x v="0"/>
    <m/>
    <m/>
    <m/>
    <m/>
    <s v="none"/>
    <m/>
    <m/>
    <m/>
    <x v="0"/>
    <m/>
    <x v="0"/>
  </r>
  <r>
    <s v="PRTPrt 143-2018Q1 2021EUR"/>
    <x v="8"/>
    <n v="103067"/>
    <s v="LYRECO PORTUGAL, S.A."/>
    <s v="Prt 143-2018"/>
    <s v="Q1 2021"/>
    <s v="EUR"/>
    <n v="215.75"/>
    <n v="215.7509"/>
    <n v="-9.0000000000145497E-4"/>
    <n v="215.75"/>
    <n v="0"/>
    <x v="0"/>
    <m/>
    <m/>
    <m/>
    <m/>
    <s v="none"/>
    <m/>
    <m/>
    <m/>
    <x v="0"/>
    <m/>
    <x v="0"/>
  </r>
  <r>
    <s v="PRTPrt 143-2018Q2 2021EUR"/>
    <x v="8"/>
    <n v="103067"/>
    <s v="LYRECO PORTUGAL, S.A."/>
    <s v="Prt 143-2018"/>
    <s v="Q2 2021"/>
    <s v="EUR"/>
    <n v="439.03"/>
    <n v="439.03210000000001"/>
    <n v="-2.1000000000412902E-3"/>
    <n v="439.03"/>
    <n v="0"/>
    <x v="0"/>
    <m/>
    <m/>
    <m/>
    <m/>
    <s v="none"/>
    <m/>
    <m/>
    <m/>
    <x v="0"/>
    <m/>
    <x v="0"/>
  </r>
  <r>
    <s v="PRTPrt 143-2018Q3 2021EUR"/>
    <x v="8"/>
    <n v="103067"/>
    <s v="LYRECO PORTUGAL, S.A."/>
    <s v="Prt 143-2018"/>
    <s v="Q3 2021"/>
    <s v="EUR"/>
    <n v="628.21"/>
    <n v="628.20929999999998"/>
    <n v="7.0000000005165897E-4"/>
    <n v="628.21"/>
    <n v="0"/>
    <x v="0"/>
    <m/>
    <m/>
    <m/>
    <m/>
    <s v="none"/>
    <m/>
    <m/>
    <m/>
    <x v="0"/>
    <m/>
    <x v="0"/>
  </r>
  <r>
    <s v="PRTPrt 143-2018Q4 2021EUR"/>
    <x v="8"/>
    <n v="103067"/>
    <s v="LYRECO PORTUGAL, S.A."/>
    <s v="Prt 143-2018"/>
    <s v="Q4 2021"/>
    <s v="EUR"/>
    <n v="596.39"/>
    <n v="596.38829999999996"/>
    <n v="1.7000000000280101E-3"/>
    <n v="596.39"/>
    <n v="0"/>
    <x v="0"/>
    <m/>
    <m/>
    <m/>
    <m/>
    <s v="none"/>
    <m/>
    <m/>
    <m/>
    <x v="0"/>
    <m/>
    <x v="0"/>
  </r>
  <r>
    <s v="PRTPrt 127-2018Q1 2021EUR"/>
    <x v="8"/>
    <n v="103209"/>
    <s v="CARLOS FILIPE PEREIRA BATISTA, UNIPESSOAL, LDA (REMODELAVIP)"/>
    <s v="Prt 127-2018"/>
    <s v="Q1 2021"/>
    <s v="EUR"/>
    <n v="298.56"/>
    <n v="298.56099999999998"/>
    <n v="-9.9999999997635292E-4"/>
    <n v="298.56"/>
    <n v="0"/>
    <x v="0"/>
    <m/>
    <m/>
    <m/>
    <m/>
    <s v="none"/>
    <m/>
    <m/>
    <m/>
    <x v="0"/>
    <m/>
    <x v="0"/>
  </r>
  <r>
    <s v="PRTPrt 127-2018Q2 2021EUR"/>
    <x v="8"/>
    <n v="103209"/>
    <s v="CARLOS FILIPE PEREIRA BATISTA, UNIPESSOAL, LDA (REMODELAVIP)"/>
    <s v="Prt 127-2018"/>
    <s v="Q2 2021"/>
    <s v="EUR"/>
    <n v="310.45999999999998"/>
    <n v="310.46120000000002"/>
    <n v="-1.20000000003983E-3"/>
    <n v="310.45999999999998"/>
    <n v="0"/>
    <x v="0"/>
    <m/>
    <m/>
    <m/>
    <m/>
    <s v="none"/>
    <m/>
    <m/>
    <m/>
    <x v="0"/>
    <m/>
    <x v="0"/>
  </r>
  <r>
    <s v="PRTPrt 127-2018Q3 2021EUR"/>
    <x v="8"/>
    <n v="103209"/>
    <s v="CARLOS FILIPE PEREIRA BATISTA, UNIPESSOAL, LDA (REMODELAVIP)"/>
    <s v="Prt 127-2018"/>
    <s v="Q3 2021"/>
    <s v="EUR"/>
    <n v="70.569999999999993"/>
    <n v="70.565100000000001"/>
    <n v="4.8999999999921303E-3"/>
    <n v="70.569999999999993"/>
    <n v="0"/>
    <x v="0"/>
    <m/>
    <m/>
    <m/>
    <m/>
    <s v="none"/>
    <m/>
    <m/>
    <m/>
    <x v="0"/>
    <m/>
    <x v="0"/>
  </r>
  <r>
    <s v="PRTPrt 127-2018Q4 2021EUR"/>
    <x v="8"/>
    <n v="103209"/>
    <s v="CARLOS FILIPE PEREIRA BATISTA, UNIPESSOAL, LDA (REMODELAVIP)"/>
    <s v="Prt 127-2018"/>
    <s v="Q4 2021"/>
    <s v="EUR"/>
    <n v="49.54"/>
    <n v="49.535800000000002"/>
    <n v="4.1999999999973101E-3"/>
    <n v="49.54"/>
    <n v="0"/>
    <x v="0"/>
    <m/>
    <m/>
    <m/>
    <m/>
    <s v="none"/>
    <m/>
    <m/>
    <m/>
    <x v="0"/>
    <m/>
    <x v="0"/>
  </r>
  <r>
    <s v="PRTPrt 181-2018Q1 2021EUR"/>
    <x v="8"/>
    <n v="106675"/>
    <s v="MECANAPLUS UNIPESSOAL, LDA"/>
    <s v="Prt 181-2018"/>
    <s v="Q1 2021"/>
    <s v="EUR"/>
    <n v="523.76"/>
    <n v="523.76049999999998"/>
    <n v="-4.9999999998817603E-4"/>
    <n v="523.76"/>
    <n v="0"/>
    <x v="0"/>
    <m/>
    <m/>
    <m/>
    <m/>
    <s v="none"/>
    <m/>
    <m/>
    <m/>
    <x v="0"/>
    <m/>
    <x v="0"/>
  </r>
  <r>
    <s v="PRTPrt 181-2018Q2 2021EUR"/>
    <x v="8"/>
    <n v="106675"/>
    <s v="MECANAPLUS UNIPESSOAL, LDA"/>
    <s v="Prt 181-2018"/>
    <s v="Q2 2021"/>
    <s v="EUR"/>
    <n v="388.61"/>
    <n v="388.60660000000001"/>
    <n v="3.3999999999991802E-3"/>
    <n v="388.61"/>
    <n v="0"/>
    <x v="0"/>
    <m/>
    <m/>
    <m/>
    <m/>
    <s v="none"/>
    <m/>
    <m/>
    <m/>
    <x v="0"/>
    <m/>
    <x v="0"/>
  </r>
  <r>
    <s v="PRTPrt 181-2018Q3 2021EUR"/>
    <x v="8"/>
    <n v="106675"/>
    <s v="MECANAPLUS UNIPESSOAL, LDA"/>
    <s v="Prt 181-2018"/>
    <s v="Q3 2021"/>
    <s v="EUR"/>
    <n v="866.64"/>
    <n v="866.63750000000005"/>
    <n v="2.4999999999408798E-3"/>
    <n v="866.64"/>
    <n v="0"/>
    <x v="0"/>
    <m/>
    <m/>
    <m/>
    <m/>
    <s v="none"/>
    <m/>
    <m/>
    <m/>
    <x v="0"/>
    <m/>
    <x v="0"/>
  </r>
  <r>
    <s v="PRTPrt 181-2018Q4 2021EUR"/>
    <x v="8"/>
    <n v="106675"/>
    <s v="MECANAPLUS UNIPESSOAL, LDA"/>
    <s v="Prt 181-2018"/>
    <s v="Q4 2021"/>
    <s v="EUR"/>
    <n v="1214.3599999999999"/>
    <n v="1214.3590999999999"/>
    <n v="9.0000000000145497E-4"/>
    <n v="1214.3599999999999"/>
    <n v="0"/>
    <x v="0"/>
    <m/>
    <m/>
    <m/>
    <m/>
    <s v="none"/>
    <m/>
    <m/>
    <m/>
    <x v="0"/>
    <m/>
    <x v="0"/>
  </r>
  <r>
    <s v="PRTPrt 300-2018Q1 2021EUR"/>
    <x v="8"/>
    <n v="107626"/>
    <s v="PANPOR - PRODUTOS ALIMENTARES, S.A."/>
    <s v="Prt 300-2018"/>
    <s v="Q1 2021"/>
    <s v="EUR"/>
    <n v="360.3"/>
    <n v="360.2998"/>
    <n v="2.0000000000663901E-4"/>
    <n v="360.3"/>
    <n v="0"/>
    <x v="0"/>
    <m/>
    <m/>
    <m/>
    <m/>
    <s v="none"/>
    <m/>
    <m/>
    <m/>
    <x v="0"/>
    <m/>
    <x v="0"/>
  </r>
  <r>
    <s v="PRTPrt 300-2018Q2 2021EUR"/>
    <x v="8"/>
    <n v="107626"/>
    <s v="PANPOR - PRODUTOS ALIMENTARES, S.A."/>
    <s v="Prt 300-2018"/>
    <s v="Q2 2021"/>
    <s v="EUR"/>
    <n v="1284.1099999999999"/>
    <n v="1284.1116"/>
    <n v="-1.6000000000531099E-3"/>
    <n v="1284.1099999999999"/>
    <n v="0"/>
    <x v="0"/>
    <m/>
    <m/>
    <m/>
    <m/>
    <s v="none"/>
    <m/>
    <m/>
    <m/>
    <x v="0"/>
    <m/>
    <x v="0"/>
  </r>
  <r>
    <s v="PRTPrt 300-2018Q3 2021EUR"/>
    <x v="8"/>
    <n v="107626"/>
    <s v="PANPOR - PRODUTOS ALIMENTARES, S.A."/>
    <s v="Prt 300-2018"/>
    <s v="Q3 2021"/>
    <s v="EUR"/>
    <n v="2672.52"/>
    <n v="2672.5164"/>
    <n v="3.6000000000058199E-3"/>
    <n v="2672.52"/>
    <n v="0"/>
    <x v="0"/>
    <m/>
    <m/>
    <m/>
    <m/>
    <s v="none"/>
    <m/>
    <m/>
    <m/>
    <x v="0"/>
    <m/>
    <x v="0"/>
  </r>
  <r>
    <s v="PRTPrt 300-2018Q4 2021EUR"/>
    <x v="8"/>
    <n v="107626"/>
    <s v="PANPOR - PRODUTOS ALIMENTARES, S.A."/>
    <s v="Prt 300-2018"/>
    <s v="Q4 2021"/>
    <s v="EUR"/>
    <n v="2964.37"/>
    <n v="2964.3688999999999"/>
    <n v="1.09999999995125E-3"/>
    <n v="2964.37"/>
    <n v="0"/>
    <x v="0"/>
    <m/>
    <m/>
    <m/>
    <m/>
    <s v="none"/>
    <m/>
    <m/>
    <m/>
    <x v="0"/>
    <m/>
    <x v="0"/>
  </r>
  <r>
    <s v="PRTPrt 147-2018Q1 2021EUR"/>
    <x v="8"/>
    <n v="119258"/>
    <s v="EPMF, LDA"/>
    <s v="Prt 147-2018"/>
    <s v="Q1 2021"/>
    <s v="EUR"/>
    <n v="204.89"/>
    <n v="204.8869"/>
    <n v="3.0999999999892199E-3"/>
    <n v="204.89"/>
    <n v="0"/>
    <x v="0"/>
    <m/>
    <m/>
    <m/>
    <m/>
    <s v="none"/>
    <m/>
    <m/>
    <m/>
    <x v="0"/>
    <m/>
    <x v="0"/>
  </r>
  <r>
    <s v="PRTPrt 147-2018Q2 2021EUR"/>
    <x v="8"/>
    <n v="119258"/>
    <s v="EPMF, LDA"/>
    <s v="Prt 147-2018"/>
    <s v="Q2 2021"/>
    <s v="EUR"/>
    <n v="689.5"/>
    <n v="689.49969999999996"/>
    <n v="3.0000000003838003E-4"/>
    <n v="689.5"/>
    <n v="0"/>
    <x v="0"/>
    <m/>
    <m/>
    <m/>
    <m/>
    <s v="none"/>
    <m/>
    <m/>
    <m/>
    <x v="0"/>
    <m/>
    <x v="0"/>
  </r>
  <r>
    <s v="PRTPrt 147-2018Q3 2021EUR"/>
    <x v="8"/>
    <n v="119258"/>
    <s v="EPMF, LDA"/>
    <s v="Prt 147-2018"/>
    <s v="Q3 2021"/>
    <s v="EUR"/>
    <n v="17.079999999999998"/>
    <n v="17.081499999999998"/>
    <n v="-1.5000000000000499E-3"/>
    <n v="17.079999999999998"/>
    <n v="0"/>
    <x v="0"/>
    <m/>
    <m/>
    <m/>
    <m/>
    <s v="none"/>
    <m/>
    <m/>
    <m/>
    <x v="0"/>
    <m/>
    <x v="0"/>
  </r>
  <r>
    <s v="PRTPrt 147-2018Q4 2021EUR"/>
    <x v="8"/>
    <n v="119258"/>
    <s v="EPMF, LDA"/>
    <s v="Prt 147-2018"/>
    <s v="Q4 2021"/>
    <s v="EUR"/>
    <n v="89.72"/>
    <n v="89.721100000000007"/>
    <n v="-1.1000000000080899E-3"/>
    <n v="89.72"/>
    <n v="0"/>
    <x v="0"/>
    <m/>
    <m/>
    <m/>
    <m/>
    <s v="none"/>
    <m/>
    <m/>
    <m/>
    <x v="0"/>
    <m/>
    <x v="0"/>
  </r>
  <r>
    <s v="PRTPrt 174-2018Q1 2021EUR"/>
    <x v="8"/>
    <n v="121893"/>
    <s v="PURE EFFECT, LDA"/>
    <s v="Prt 174-2018"/>
    <s v="Q1 2021"/>
    <s v="EUR"/>
    <n v="21.37"/>
    <n v="21.374500000000001"/>
    <n v="-4.5000000000001697E-3"/>
    <n v="21.37"/>
    <n v="0"/>
    <x v="0"/>
    <m/>
    <m/>
    <m/>
    <m/>
    <s v="none"/>
    <m/>
    <m/>
    <m/>
    <x v="0"/>
    <m/>
    <x v="0"/>
  </r>
  <r>
    <s v="PRTPrt 174-2018Q2 2021EUR"/>
    <x v="8"/>
    <n v="121893"/>
    <s v="PURE EFFECT, LDA"/>
    <s v="Prt 174-2018"/>
    <s v="Q2 2021"/>
    <s v="EUR"/>
    <n v="2.56"/>
    <n v="2.5575000000000001"/>
    <n v="2.4999999999999402E-3"/>
    <n v="2.56"/>
    <n v="0"/>
    <x v="0"/>
    <m/>
    <m/>
    <m/>
    <m/>
    <s v="none"/>
    <m/>
    <m/>
    <m/>
    <x v="0"/>
    <m/>
    <x v="0"/>
  </r>
  <r>
    <s v="PRTPrt 174-2018Q3 2021EUR"/>
    <x v="8"/>
    <n v="121893"/>
    <s v="PURE EFFECT, LDA"/>
    <s v="Prt 174-2018"/>
    <s v="Q3 2021"/>
    <s v="EUR"/>
    <n v="19.07"/>
    <n v="19.070900000000002"/>
    <n v="-9.0000000000145497E-4"/>
    <n v="19.07"/>
    <n v="0"/>
    <x v="0"/>
    <m/>
    <m/>
    <m/>
    <m/>
    <s v="none"/>
    <m/>
    <m/>
    <m/>
    <x v="0"/>
    <m/>
    <x v="0"/>
  </r>
  <r>
    <s v="PRTPrt 174-2018Q4 2021EUR"/>
    <x v="8"/>
    <n v="121893"/>
    <s v="PURE EFFECT, LDA"/>
    <s v="Prt 174-2018"/>
    <s v="Q4 2021"/>
    <s v="EUR"/>
    <n v="94.48"/>
    <n v="94.478700000000003"/>
    <n v="1.3000000000005199E-3"/>
    <n v="94.48"/>
    <n v="0"/>
    <x v="0"/>
    <m/>
    <m/>
    <m/>
    <m/>
    <s v="none"/>
    <m/>
    <m/>
    <m/>
    <x v="0"/>
    <m/>
    <x v="0"/>
  </r>
  <r>
    <s v="PRTPrt 129-2018Q1 2021EUR"/>
    <x v="8"/>
    <n v="178005"/>
    <s v="IN SPIRIT II - DESIGN E PRODUÇÃO GRÁFICA, LDA"/>
    <s v="Prt 129-2018"/>
    <s v="Q1 2021"/>
    <s v="EUR"/>
    <n v="29.44"/>
    <n v="29.436"/>
    <n v="4.0000000000013297E-3"/>
    <n v="29.44"/>
    <n v="0"/>
    <x v="0"/>
    <m/>
    <m/>
    <m/>
    <m/>
    <s v="none"/>
    <m/>
    <m/>
    <m/>
    <x v="0"/>
    <m/>
    <x v="0"/>
  </r>
  <r>
    <s v="PRTPrt 129-2018Q2 2021EUR"/>
    <x v="8"/>
    <n v="178005"/>
    <s v="IN SPIRIT II - DESIGN E PRODUÇÃO GRÁFICA, LDA"/>
    <s v="Prt 129-2018"/>
    <s v="Q2 2021"/>
    <s v="EUR"/>
    <n v="68.739999999999995"/>
    <n v="68.738699999999994"/>
    <n v="1.3000000000005199E-3"/>
    <n v="68.739999999999995"/>
    <n v="0"/>
    <x v="0"/>
    <m/>
    <m/>
    <m/>
    <m/>
    <s v="none"/>
    <m/>
    <m/>
    <m/>
    <x v="0"/>
    <m/>
    <x v="0"/>
  </r>
  <r>
    <s v="PRTPrt 129-2018Q3 2021EUR"/>
    <x v="8"/>
    <n v="178005"/>
    <s v="IN SPIRIT II - DESIGN E PRODUÇÃO GRÁFICA, LDA"/>
    <s v="Prt 129-2018"/>
    <s v="Q3 2021"/>
    <s v="EUR"/>
    <n v="84.48"/>
    <n v="84.478999999999999"/>
    <n v="1.0000000000047701E-3"/>
    <n v="84.48"/>
    <n v="0"/>
    <x v="0"/>
    <m/>
    <m/>
    <m/>
    <m/>
    <s v="none"/>
    <m/>
    <m/>
    <m/>
    <x v="0"/>
    <m/>
    <x v="0"/>
  </r>
  <r>
    <s v="PRTPrt 129-2018Q4 2021EUR"/>
    <x v="8"/>
    <n v="178005"/>
    <s v="IN SPIRIT II - DESIGN E PRODUÇÃO GRÁFICA, LDA"/>
    <s v="Prt 129-2018"/>
    <s v="Q4 2021"/>
    <s v="EUR"/>
    <n v="115.84"/>
    <n v="115.8399"/>
    <n v="1.0000000000331901E-4"/>
    <n v="115.84"/>
    <n v="0"/>
    <x v="0"/>
    <m/>
    <m/>
    <m/>
    <m/>
    <s v="none"/>
    <m/>
    <m/>
    <m/>
    <x v="0"/>
    <m/>
    <x v="0"/>
  </r>
  <r>
    <s v="PRTPrt 156-2018Q1 2021EUR"/>
    <x v="8"/>
    <n v="178426"/>
    <s v="REFRIGE - SOCIEDADE INDUSTRIAL DE REFRIGERANTES, S.A. (Coca Cola Iberian Partners))"/>
    <s v="Prt 156-2018"/>
    <s v="Q1 2021"/>
    <s v="EUR"/>
    <n v="236.18"/>
    <n v="236.1825"/>
    <n v="-2.4999999999977202E-3"/>
    <n v="236.18"/>
    <n v="0"/>
    <x v="0"/>
    <m/>
    <m/>
    <m/>
    <m/>
    <s v="none"/>
    <m/>
    <m/>
    <m/>
    <x v="0"/>
    <m/>
    <x v="0"/>
  </r>
  <r>
    <s v="PRTPrt 156-2018Q2 2021EUR"/>
    <x v="8"/>
    <n v="178426"/>
    <s v="REFRIGE - SOCIEDADE INDUSTRIAL DE REFRIGERANTES, S.A. (Coca Cola Iberian Partners))"/>
    <s v="Prt 156-2018"/>
    <s v="Q2 2021"/>
    <s v="EUR"/>
    <n v="680.43"/>
    <n v="680.43"/>
    <n v="0"/>
    <n v="680.43"/>
    <n v="0"/>
    <x v="0"/>
    <m/>
    <m/>
    <m/>
    <m/>
    <s v="none"/>
    <m/>
    <m/>
    <m/>
    <x v="0"/>
    <m/>
    <x v="0"/>
  </r>
  <r>
    <s v="PRTPrt 156-2018Q3 2021EUR"/>
    <x v="8"/>
    <n v="178426"/>
    <s v="REFRIGE - SOCIEDADE INDUSTRIAL DE REFRIGERANTES, S.A. (Coca Cola Iberian Partners))"/>
    <s v="Prt 156-2018"/>
    <s v="Q3 2021"/>
    <s v="EUR"/>
    <n v="1000.12"/>
    <n v="1000.1174999999999"/>
    <n v="2.5000000000545601E-3"/>
    <n v="1000.12"/>
    <n v="0"/>
    <x v="0"/>
    <m/>
    <m/>
    <m/>
    <m/>
    <s v="none"/>
    <m/>
    <m/>
    <m/>
    <x v="0"/>
    <m/>
    <x v="0"/>
  </r>
  <r>
    <s v="PRTPrt 156-2018Q4 2021EUR"/>
    <x v="8"/>
    <n v="178426"/>
    <s v="REFRIGE - SOCIEDADE INDUSTRIAL DE REFRIGERANTES, S.A. (Coca Cola Iberian Partners))"/>
    <s v="Prt 156-2018"/>
    <s v="Q4 2021"/>
    <s v="EUR"/>
    <n v="875.94"/>
    <n v="875.93550000000005"/>
    <n v="4.5000000000072699E-3"/>
    <n v="875.94"/>
    <n v="0"/>
    <x v="0"/>
    <m/>
    <m/>
    <m/>
    <m/>
    <s v="none"/>
    <m/>
    <m/>
    <m/>
    <x v="0"/>
    <m/>
    <x v="0"/>
  </r>
  <r>
    <s v="PRTPrt 101-2018Q1 2021EUR"/>
    <x v="8"/>
    <n v="182830"/>
    <s v="IDA AO BOSQUE - DECORAÇÃO E FLORES, LDA"/>
    <s v="Prt 101-2018"/>
    <s v="Q1 2021"/>
    <s v="EUR"/>
    <n v="69.150000000000006"/>
    <n v="69.149000000000001"/>
    <n v="1.0000000000047701E-3"/>
    <n v="69.150000000000006"/>
    <n v="0"/>
    <x v="0"/>
    <m/>
    <m/>
    <m/>
    <m/>
    <s v="none"/>
    <m/>
    <m/>
    <m/>
    <x v="0"/>
    <m/>
    <x v="0"/>
  </r>
  <r>
    <s v="PRTPrt 101-2018Q2 2021EUR"/>
    <x v="8"/>
    <n v="182830"/>
    <s v="IDA AO BOSQUE - DECORAÇÃO E FLORES, LDA"/>
    <s v="Prt 101-2018"/>
    <s v="Q2 2021"/>
    <s v="EUR"/>
    <n v="97.08"/>
    <n v="97.076700000000002"/>
    <n v="3.2999999999958601E-3"/>
    <n v="97.08"/>
    <n v="0"/>
    <x v="0"/>
    <m/>
    <m/>
    <m/>
    <m/>
    <s v="none"/>
    <m/>
    <m/>
    <m/>
    <x v="0"/>
    <m/>
    <x v="0"/>
  </r>
  <r>
    <s v="PRTPrt 101-2018Q3 2021EUR"/>
    <x v="8"/>
    <n v="182830"/>
    <s v="IDA AO BOSQUE - DECORAÇÃO E FLORES, LDA"/>
    <s v="Prt 101-2018"/>
    <s v="Q3 2021"/>
    <s v="EUR"/>
    <n v="107.44"/>
    <n v="107.44029999999999"/>
    <n v="-2.99999999995748E-4"/>
    <n v="107.44"/>
    <n v="0"/>
    <x v="0"/>
    <m/>
    <m/>
    <m/>
    <m/>
    <s v="none"/>
    <m/>
    <m/>
    <m/>
    <x v="0"/>
    <m/>
    <x v="0"/>
  </r>
  <r>
    <s v="PRTPrt 101-2018Q4 2021EUR"/>
    <x v="8"/>
    <n v="182830"/>
    <s v="IDA AO BOSQUE - DECORAÇÃO E FLORES, LDA"/>
    <s v="Prt 101-2018"/>
    <s v="Q4 2021"/>
    <s v="EUR"/>
    <n v="113.41"/>
    <n v="113.411"/>
    <n v="-1.0000000000047701E-3"/>
    <n v="113.41"/>
    <n v="0"/>
    <x v="0"/>
    <m/>
    <m/>
    <m/>
    <m/>
    <s v="none"/>
    <m/>
    <m/>
    <m/>
    <x v="0"/>
    <m/>
    <x v="0"/>
  </r>
  <r>
    <s v="PRTPrt 119-2018Q1 2021EUR"/>
    <x v="8"/>
    <n v="207253"/>
    <s v="RENTOKIL INITIAL PORTUGAL - SERVIÇOS DE PROTECÇÃO AMBIENTAL, LDA"/>
    <s v="Prt 119-2018"/>
    <s v="Q1 2021"/>
    <s v="EUR"/>
    <n v="244.47"/>
    <n v="244.46700000000001"/>
    <n v="2.9999999999858998E-3"/>
    <n v="244.47"/>
    <n v="0"/>
    <x v="0"/>
    <m/>
    <m/>
    <m/>
    <m/>
    <s v="none"/>
    <m/>
    <m/>
    <m/>
    <x v="0"/>
    <m/>
    <x v="0"/>
  </r>
  <r>
    <s v="PRTPrt 119-2018Q2 2021EUR"/>
    <x v="8"/>
    <n v="207253"/>
    <s v="RENTOKIL INITIAL PORTUGAL - SERVIÇOS DE PROTECÇÃO AMBIENTAL, LDA"/>
    <s v="Prt 119-2018"/>
    <s v="Q2 2021"/>
    <s v="EUR"/>
    <n v="274.45999999999998"/>
    <n v="274.45699999999999"/>
    <n v="2.9999999999858998E-3"/>
    <n v="274.45999999999998"/>
    <n v="0"/>
    <x v="0"/>
    <m/>
    <m/>
    <m/>
    <m/>
    <s v="none"/>
    <m/>
    <m/>
    <m/>
    <x v="0"/>
    <m/>
    <x v="0"/>
  </r>
  <r>
    <s v="PRTPrt 119-2018Q3 2021EUR"/>
    <x v="8"/>
    <n v="207253"/>
    <s v="RENTOKIL INITIAL PORTUGAL - SERVIÇOS DE PROTECÇÃO AMBIENTAL, LDA"/>
    <s v="Prt 119-2018"/>
    <s v="Q3 2021"/>
    <s v="EUR"/>
    <n v="305.99"/>
    <n v="305.99169999999998"/>
    <n v="-1.6999999999711599E-3"/>
    <n v="305.99"/>
    <n v="0"/>
    <x v="0"/>
    <m/>
    <m/>
    <m/>
    <m/>
    <s v="none"/>
    <m/>
    <m/>
    <m/>
    <x v="0"/>
    <m/>
    <x v="0"/>
  </r>
  <r>
    <s v="PRTPrt 119-2018Q4 2021EUR"/>
    <x v="8"/>
    <n v="207253"/>
    <s v="RENTOKIL INITIAL PORTUGAL - SERVIÇOS DE PROTECÇÃO AMBIENTAL, LDA"/>
    <s v="Prt 119-2018"/>
    <s v="Q4 2021"/>
    <s v="EUR"/>
    <n v="268.81"/>
    <n v="268.81439999999998"/>
    <n v="-4.3999999999755303E-3"/>
    <n v="268.81"/>
    <n v="0"/>
    <x v="0"/>
    <m/>
    <m/>
    <m/>
    <m/>
    <s v="none"/>
    <m/>
    <m/>
    <m/>
    <x v="0"/>
    <m/>
    <x v="0"/>
  </r>
  <r>
    <s v="PRTPrt 149-2018Q1 2021EUR"/>
    <x v="8"/>
    <n v="210330"/>
    <s v="AMBIMED - GESTÃO AMBIENTAL, LDA"/>
    <s v="Prt 149-2018"/>
    <s v="Q1 2021"/>
    <s v="EUR"/>
    <n v="55.15"/>
    <n v="55.147799999999997"/>
    <n v="2.2000000000019699E-3"/>
    <n v="55.15"/>
    <n v="0"/>
    <x v="0"/>
    <m/>
    <m/>
    <m/>
    <m/>
    <s v="none"/>
    <m/>
    <m/>
    <m/>
    <x v="0"/>
    <m/>
    <x v="0"/>
  </r>
  <r>
    <s v="PRTPrt 149-2018Q2 2021EUR"/>
    <x v="8"/>
    <n v="210330"/>
    <s v="AMBIMED - GESTÃO AMBIENTAL, LDA"/>
    <s v="Prt 149-2018"/>
    <s v="Q2 2021"/>
    <s v="EUR"/>
    <n v="167.25"/>
    <n v="167.24700000000001"/>
    <n v="2.9999999999858998E-3"/>
    <n v="167.25"/>
    <n v="0"/>
    <x v="0"/>
    <m/>
    <m/>
    <m/>
    <m/>
    <s v="none"/>
    <m/>
    <m/>
    <m/>
    <x v="0"/>
    <m/>
    <x v="0"/>
  </r>
  <r>
    <s v="PRTPrt 149-2018Q3 2021EUR"/>
    <x v="8"/>
    <n v="210330"/>
    <s v="AMBIMED - GESTÃO AMBIENTAL, LDA"/>
    <s v="Prt 149-2018"/>
    <s v="Q3 2021"/>
    <s v="EUR"/>
    <n v="107.15"/>
    <n v="107.15430000000001"/>
    <n v="-4.3000000000006297E-3"/>
    <n v="107.15"/>
    <n v="0"/>
    <x v="0"/>
    <m/>
    <m/>
    <m/>
    <m/>
    <s v="none"/>
    <m/>
    <m/>
    <m/>
    <x v="0"/>
    <m/>
    <x v="0"/>
  </r>
  <r>
    <s v="PRTPrt 218-2018Q1 2021EUR"/>
    <x v="8"/>
    <n v="211193"/>
    <s v="AMORIM CORK SERVICES, LDA"/>
    <s v="Prt 218-2018"/>
    <s v="Q1 2021"/>
    <s v="EUR"/>
    <n v="28.04"/>
    <n v="28.040700000000001"/>
    <n v="-7.0000000000192098E-4"/>
    <n v="28.04"/>
    <n v="0"/>
    <x v="0"/>
    <m/>
    <m/>
    <m/>
    <m/>
    <s v="none"/>
    <m/>
    <m/>
    <m/>
    <x v="0"/>
    <m/>
    <x v="0"/>
  </r>
  <r>
    <s v="PRTPrt 218-2018Q2 2021EUR"/>
    <x v="8"/>
    <n v="211193"/>
    <s v="AMORIM CORK SERVICES, LDA"/>
    <s v="Prt 218-2018"/>
    <s v="Q2 2021"/>
    <s v="EUR"/>
    <n v="25.32"/>
    <n v="25.3201"/>
    <n v="-9.9999999999766901E-5"/>
    <n v="25.32"/>
    <n v="0"/>
    <x v="0"/>
    <m/>
    <m/>
    <m/>
    <m/>
    <s v="none"/>
    <m/>
    <m/>
    <m/>
    <x v="0"/>
    <m/>
    <x v="0"/>
  </r>
  <r>
    <s v="PRTPrt 218-2018Q3 2021EUR"/>
    <x v="8"/>
    <n v="211193"/>
    <s v="AMORIM CORK SERVICES, LDA"/>
    <s v="Prt 218-2018"/>
    <s v="Q3 2021"/>
    <s v="EUR"/>
    <n v="25.32"/>
    <n v="25.3201"/>
    <n v="-9.9999999999766901E-5"/>
    <n v="25.32"/>
    <n v="0"/>
    <x v="0"/>
    <m/>
    <m/>
    <m/>
    <m/>
    <s v="none"/>
    <m/>
    <m/>
    <m/>
    <x v="0"/>
    <m/>
    <x v="0"/>
  </r>
  <r>
    <s v="PRTPrt 218-2018Q4 2021EUR"/>
    <x v="8"/>
    <n v="211193"/>
    <s v="AMORIM CORK SERVICES, LDA"/>
    <s v="Prt 218-2018"/>
    <s v="Q4 2021"/>
    <s v="EUR"/>
    <n v="25.32"/>
    <n v="25.3201"/>
    <n v="-9.9999999999766901E-5"/>
    <n v="25.32"/>
    <n v="0"/>
    <x v="0"/>
    <m/>
    <m/>
    <m/>
    <m/>
    <s v="none"/>
    <m/>
    <m/>
    <m/>
    <x v="0"/>
    <m/>
    <x v="0"/>
  </r>
  <r>
    <s v="PRTPrt 200-2018Q1 2021EUR"/>
    <x v="8"/>
    <n v="212134"/>
    <s v="HJFR PUBLICIDADE E CONSTRUÇÃO, UNIPESSOAL, LDA"/>
    <s v="Prt 200-2018"/>
    <s v="Q1 2021"/>
    <s v="EUR"/>
    <n v="12.82"/>
    <n v="12.8184"/>
    <n v="1.5999999999998201E-3"/>
    <n v="12.82"/>
    <n v="0"/>
    <x v="0"/>
    <m/>
    <m/>
    <m/>
    <m/>
    <s v="none"/>
    <m/>
    <m/>
    <m/>
    <x v="0"/>
    <m/>
    <x v="0"/>
  </r>
  <r>
    <s v="PRTPrt 200-2018Q2 2021EUR"/>
    <x v="8"/>
    <n v="212134"/>
    <s v="HJFR PUBLICIDADE E CONSTRUÇÃO, UNIPESSOAL, LDA"/>
    <s v="Prt 200-2018"/>
    <s v="Q2 2021"/>
    <s v="EUR"/>
    <n v="9.0500000000000007"/>
    <n v="9.0490999999999993"/>
    <n v="9.0000000000145497E-4"/>
    <n v="9.0500000000000007"/>
    <n v="0"/>
    <x v="0"/>
    <m/>
    <m/>
    <m/>
    <m/>
    <s v="none"/>
    <m/>
    <m/>
    <m/>
    <x v="0"/>
    <m/>
    <x v="0"/>
  </r>
  <r>
    <s v="PRTPrt 200-2018Q3 2021EUR"/>
    <x v="8"/>
    <n v="212134"/>
    <s v="HJFR PUBLICIDADE E CONSTRUÇÃO, UNIPESSOAL, LDA"/>
    <s v="Prt 200-2018"/>
    <s v="Q3 2021"/>
    <s v="EUR"/>
    <n v="23.89"/>
    <n v="23.894600000000001"/>
    <n v="-4.5999999999999297E-3"/>
    <n v="23.89"/>
    <n v="0"/>
    <x v="0"/>
    <m/>
    <m/>
    <m/>
    <m/>
    <s v="none"/>
    <m/>
    <m/>
    <m/>
    <x v="0"/>
    <m/>
    <x v="0"/>
  </r>
  <r>
    <s v="PRTPrt 200-2018Q4 2021EUR"/>
    <x v="8"/>
    <n v="212134"/>
    <s v="HJFR PUBLICIDADE E CONSTRUÇÃO, UNIPESSOAL, LDA"/>
    <s v="Prt 200-2018"/>
    <s v="Q4 2021"/>
    <s v="EUR"/>
    <n v="8.39"/>
    <n v="8.3854000000000006"/>
    <n v="4.5999999999999297E-3"/>
    <n v="8.39"/>
    <n v="0"/>
    <x v="0"/>
    <m/>
    <m/>
    <m/>
    <m/>
    <s v="none"/>
    <m/>
    <m/>
    <m/>
    <x v="0"/>
    <m/>
    <x v="0"/>
  </r>
  <r>
    <s v="PRTPrt 141-2018Q1 2021EUR"/>
    <x v="8"/>
    <n v="212357"/>
    <s v="TALKGREEN - EQUIPAMENTOS DE TELECOMUNICAÇÕES E INFRA - ESTRUTURAS, LDA"/>
    <s v="Prt 141-2018"/>
    <s v="Q1 2021"/>
    <s v="EUR"/>
    <n v="21.79"/>
    <n v="21.794899999999998"/>
    <n v="-4.8999999999992296E-3"/>
    <n v="21.79"/>
    <n v="0"/>
    <x v="0"/>
    <m/>
    <m/>
    <m/>
    <m/>
    <s v="none"/>
    <m/>
    <m/>
    <m/>
    <x v="0"/>
    <m/>
    <x v="0"/>
  </r>
  <r>
    <s v="PRTPrt 141-2018Q2 2021EUR"/>
    <x v="8"/>
    <n v="212357"/>
    <s v="TALKGREEN - EQUIPAMENTOS DE TELECOMUNICAÇÕES E INFRA - ESTRUTURAS, LDA"/>
    <s v="Prt 141-2018"/>
    <s v="Q2 2021"/>
    <s v="EUR"/>
    <n v="21.79"/>
    <n v="21.794899999999998"/>
    <n v="-4.8999999999992296E-3"/>
    <n v="21.79"/>
    <n v="0"/>
    <x v="0"/>
    <m/>
    <m/>
    <m/>
    <m/>
    <s v="none"/>
    <m/>
    <m/>
    <m/>
    <x v="0"/>
    <m/>
    <x v="0"/>
  </r>
  <r>
    <s v="PRTPrt 141-2018Q3 2021EUR"/>
    <x v="8"/>
    <n v="212357"/>
    <s v="TALKGREEN - EQUIPAMENTOS DE TELECOMUNICAÇÕES E INFRA - ESTRUTURAS, LDA"/>
    <s v="Prt 141-2018"/>
    <s v="Q3 2021"/>
    <s v="EUR"/>
    <n v="50.75"/>
    <n v="50.746299999999998"/>
    <n v="3.7000000000020298E-3"/>
    <n v="50.75"/>
    <n v="0"/>
    <x v="0"/>
    <m/>
    <m/>
    <m/>
    <m/>
    <s v="none"/>
    <m/>
    <m/>
    <m/>
    <x v="0"/>
    <m/>
    <x v="0"/>
  </r>
  <r>
    <s v="PRTPrt 141-2018Q4 2021EUR"/>
    <x v="8"/>
    <n v="212357"/>
    <s v="TALKGREEN - EQUIPAMENTOS DE TELECOMUNICAÇÕES E INFRA - ESTRUTURAS, LDA"/>
    <s v="Prt 141-2018"/>
    <s v="Q4 2021"/>
    <s v="EUR"/>
    <n v="39.67"/>
    <n v="39.6736"/>
    <n v="-3.5999999999987101E-3"/>
    <n v="39.67"/>
    <n v="0"/>
    <x v="0"/>
    <m/>
    <m/>
    <m/>
    <m/>
    <s v="none"/>
    <m/>
    <m/>
    <m/>
    <x v="0"/>
    <m/>
    <x v="0"/>
  </r>
  <r>
    <s v="PRTPrt 221-2018Q1 2021EUR"/>
    <x v="8"/>
    <n v="213676"/>
    <s v="ILUNION LAVANDARIAS DE PORTUGAL UNIPESSOAL,LDA (antes AGENDALFAZEMA)"/>
    <s v="Prt 221-2018"/>
    <s v="Q1 2021"/>
    <s v="EUR"/>
    <n v="210.6"/>
    <n v="210.60480000000001"/>
    <n v="-4.8000000000172297E-3"/>
    <n v="210.6"/>
    <n v="0"/>
    <x v="0"/>
    <m/>
    <m/>
    <m/>
    <m/>
    <s v="none"/>
    <m/>
    <m/>
    <m/>
    <x v="0"/>
    <m/>
    <x v="0"/>
  </r>
  <r>
    <s v="PRTPrt 221-2018Q2 2021EUR"/>
    <x v="8"/>
    <n v="213676"/>
    <s v="ILUNION LAVANDARIAS DE PORTUGAL UNIPESSOAL,LDA (antes AGENDALFAZEMA)"/>
    <s v="Prt 221-2018"/>
    <s v="Q2 2021"/>
    <s v="EUR"/>
    <n v="442.68"/>
    <n v="442.68220000000002"/>
    <n v="-2.2000000000161799E-3"/>
    <n v="442.68"/>
    <n v="0"/>
    <x v="0"/>
    <m/>
    <m/>
    <m/>
    <m/>
    <s v="none"/>
    <m/>
    <m/>
    <m/>
    <x v="0"/>
    <m/>
    <x v="0"/>
  </r>
  <r>
    <s v="PRTPrt 221-2018Q3 2021EUR"/>
    <x v="8"/>
    <n v="213676"/>
    <s v="ILUNION LAVANDARIAS DE PORTUGAL UNIPESSOAL,LDA (antes AGENDALFAZEMA)"/>
    <s v="Prt 221-2018"/>
    <s v="Q3 2021"/>
    <s v="EUR"/>
    <n v="682.06999999999903"/>
    <n v="682.06949999999995"/>
    <n v="4.9999999998817603E-4"/>
    <n v="682.06999999999903"/>
    <n v="0"/>
    <x v="0"/>
    <m/>
    <m/>
    <m/>
    <m/>
    <s v="none"/>
    <m/>
    <m/>
    <m/>
    <x v="0"/>
    <m/>
    <x v="0"/>
  </r>
  <r>
    <s v="PRTPrt 221-2018Q4 2021EUR"/>
    <x v="8"/>
    <n v="213676"/>
    <s v="ILUNION LAVANDARIAS DE PORTUGAL UNIPESSOAL,LDA (antes AGENDALFAZEMA)"/>
    <s v="Prt 221-2018"/>
    <s v="Q4 2021"/>
    <s v="EUR"/>
    <n v="847.93"/>
    <n v="847.92769999999996"/>
    <n v="2.29999999999108E-3"/>
    <n v="847.93"/>
    <n v="0"/>
    <x v="0"/>
    <m/>
    <m/>
    <m/>
    <m/>
    <s v="none"/>
    <m/>
    <m/>
    <m/>
    <x v="0"/>
    <m/>
    <x v="0"/>
  </r>
  <r>
    <s v="PRTPrt 145-2018Q1 2021EUR"/>
    <x v="8"/>
    <n v="215487"/>
    <s v="PLURISEG, PROTECÇÃO DO PESSOAL E DAS INSTALAÇÕES, LDA"/>
    <s v="Prt 145-2018"/>
    <s v="Q1 2021"/>
    <s v="EUR"/>
    <n v="339.37"/>
    <n v="339.37040000000002"/>
    <n v="-4.0000000001327803E-4"/>
    <n v="339.37"/>
    <n v="0"/>
    <x v="0"/>
    <m/>
    <m/>
    <m/>
    <m/>
    <s v="none"/>
    <m/>
    <m/>
    <m/>
    <x v="0"/>
    <m/>
    <x v="0"/>
  </r>
  <r>
    <s v="PRTPrt 145-2018Q2 2021EUR"/>
    <x v="8"/>
    <n v="215487"/>
    <s v="PLURISEG, PROTECÇÃO DO PESSOAL E DAS INSTALAÇÕES, LDA"/>
    <s v="Prt 145-2018"/>
    <s v="Q2 2021"/>
    <s v="EUR"/>
    <n v="346.12"/>
    <n v="346.12119999999999"/>
    <n v="-1.1999999999829901E-3"/>
    <n v="346.12"/>
    <n v="0"/>
    <x v="0"/>
    <m/>
    <m/>
    <m/>
    <m/>
    <s v="none"/>
    <m/>
    <m/>
    <m/>
    <x v="0"/>
    <m/>
    <x v="0"/>
  </r>
  <r>
    <s v="PRTPrt 145-2018Q3 2021EUR"/>
    <x v="8"/>
    <n v="215487"/>
    <s v="PLURISEG, PROTECÇÃO DO PESSOAL E DAS INSTALAÇÕES, LDA"/>
    <s v="Prt 145-2018"/>
    <s v="Q3 2021"/>
    <s v="EUR"/>
    <n v="527.47"/>
    <n v="527.46579999999994"/>
    <n v="4.2000000000825804E-3"/>
    <n v="527.47"/>
    <n v="0"/>
    <x v="0"/>
    <m/>
    <m/>
    <m/>
    <m/>
    <s v="none"/>
    <m/>
    <m/>
    <m/>
    <x v="0"/>
    <m/>
    <x v="0"/>
  </r>
  <r>
    <s v="PRTPrt 145-2018Q4 2021EUR"/>
    <x v="8"/>
    <n v="215487"/>
    <s v="PLURISEG, PROTECÇÃO DO PESSOAL E DAS INSTALAÇÕES, LDA"/>
    <s v="Prt 145-2018"/>
    <s v="Q4 2021"/>
    <s v="EUR"/>
    <n v="479.94"/>
    <n v="479.93920000000003"/>
    <n v="7.9999999996971296E-4"/>
    <n v="479.94"/>
    <n v="0"/>
    <x v="0"/>
    <m/>
    <m/>
    <m/>
    <m/>
    <s v="none"/>
    <m/>
    <m/>
    <m/>
    <x v="0"/>
    <m/>
    <x v="0"/>
  </r>
  <r>
    <s v="PRTPrt 336-2018Q1 2021EUR"/>
    <x v="8"/>
    <n v="234262"/>
    <s v="EUROFIRMS EMPRESA DE TRABALHO TEMPORARIO, LDA"/>
    <s v="Prt 336-2018"/>
    <s v="Q1 2021"/>
    <s v="EUR"/>
    <n v="66.489999999999995"/>
    <n v="66.488799999999998"/>
    <n v="1.1999999999972001E-3"/>
    <n v="66.489999999999995"/>
    <n v="0"/>
    <x v="0"/>
    <m/>
    <m/>
    <m/>
    <m/>
    <s v="none"/>
    <m/>
    <m/>
    <m/>
    <x v="0"/>
    <m/>
    <x v="0"/>
  </r>
  <r>
    <s v="PRTPrt 336-2018Q2 2021EUR"/>
    <x v="8"/>
    <n v="234262"/>
    <s v="EUROFIRMS EMPRESA DE TRABALHO TEMPORARIO, LDA"/>
    <s v="Prt 336-2018"/>
    <s v="Q2 2021"/>
    <s v="EUR"/>
    <n v="95.88"/>
    <n v="95.876499999999993"/>
    <n v="3.5000000000024998E-3"/>
    <n v="95.88"/>
    <n v="0"/>
    <x v="0"/>
    <m/>
    <m/>
    <m/>
    <m/>
    <s v="none"/>
    <m/>
    <m/>
    <m/>
    <x v="0"/>
    <m/>
    <x v="0"/>
  </r>
  <r>
    <s v="PRTPrt 336-2018Q3 2021EUR"/>
    <x v="8"/>
    <n v="234262"/>
    <s v="EUROFIRMS EMPRESA DE TRABALHO TEMPORARIO, LDA"/>
    <s v="Prt 336-2018"/>
    <s v="Q3 2021"/>
    <s v="EUR"/>
    <n v="161.85"/>
    <n v="161.84889999999999"/>
    <n v="1.1000000000080899E-3"/>
    <n v="161.85"/>
    <n v="0"/>
    <x v="0"/>
    <m/>
    <m/>
    <m/>
    <m/>
    <s v="none"/>
    <m/>
    <m/>
    <m/>
    <x v="0"/>
    <m/>
    <x v="0"/>
  </r>
  <r>
    <s v="PRTPrt 336-2018Q4 2021EUR"/>
    <x v="8"/>
    <n v="234262"/>
    <s v="EUROFIRMS EMPRESA DE TRABALHO TEMPORARIO, LDA"/>
    <s v="Prt 336-2018"/>
    <s v="Q4 2021"/>
    <s v="EUR"/>
    <n v="831.93"/>
    <n v="831.93129999999996"/>
    <n v="-1.3000000000147299E-3"/>
    <n v="831.93"/>
    <n v="0"/>
    <x v="0"/>
    <m/>
    <m/>
    <m/>
    <m/>
    <s v="none"/>
    <m/>
    <m/>
    <m/>
    <x v="0"/>
    <m/>
    <x v="0"/>
  </r>
  <r>
    <s v="PRTPrt 339-2018Q1 2021EUR"/>
    <x v="8"/>
    <n v="256140"/>
    <s v="EVOCA IBERIA S.L."/>
    <s v="Prt 339-2018"/>
    <s v="Q1 2021"/>
    <s v="EUR"/>
    <n v="25.68"/>
    <n v="25.679500000000001"/>
    <n v="4.9999999999883395E-4"/>
    <n v="25.68"/>
    <n v="0"/>
    <x v="0"/>
    <m/>
    <m/>
    <m/>
    <m/>
    <s v="none"/>
    <m/>
    <m/>
    <m/>
    <x v="0"/>
    <m/>
    <x v="0"/>
  </r>
  <r>
    <s v="PRTPrt 339-2018Q3 2021EUR"/>
    <x v="8"/>
    <n v="256140"/>
    <s v="EVOCA IBERIA S.L."/>
    <s v="Prt 339-2018"/>
    <s v="Q3 2021"/>
    <s v="EUR"/>
    <n v="7.87"/>
    <n v="7.8716999999999997"/>
    <n v="-1.6999999999995901E-3"/>
    <n v="7.87"/>
    <n v="0"/>
    <x v="0"/>
    <m/>
    <m/>
    <m/>
    <m/>
    <s v="none"/>
    <m/>
    <m/>
    <m/>
    <x v="0"/>
    <m/>
    <x v="0"/>
  </r>
  <r>
    <s v="PRTPrt 339-2018Q4 2021EUR"/>
    <x v="8"/>
    <n v="256140"/>
    <s v="EVOCA IBERIA S.L."/>
    <s v="Prt 339-2018"/>
    <s v="Q4 2021"/>
    <s v="EUR"/>
    <n v="25.35"/>
    <n v="25.348099999999999"/>
    <n v="1.90000000000267E-3"/>
    <n v="25.35"/>
    <n v="0"/>
    <x v="0"/>
    <m/>
    <m/>
    <m/>
    <m/>
    <s v="none"/>
    <m/>
    <m/>
    <m/>
    <x v="0"/>
    <m/>
    <x v="0"/>
  </r>
  <r>
    <s v="PRTPrt 233-2018Q1 2021EUR"/>
    <x v="8"/>
    <n v="261058"/>
    <s v="ASSA ABLOY ENTRANCE SYSTEMS PORTUGAL, S.A."/>
    <s v="Prt 233-2018"/>
    <s v="Q1 2021"/>
    <s v="EUR"/>
    <n v="10.17"/>
    <n v="10.174799999999999"/>
    <n v="-4.7999999999994696E-3"/>
    <n v="10.17"/>
    <n v="0"/>
    <x v="0"/>
    <m/>
    <m/>
    <m/>
    <m/>
    <s v="none"/>
    <m/>
    <m/>
    <m/>
    <x v="0"/>
    <m/>
    <x v="0"/>
  </r>
  <r>
    <s v="PRTPrt 233-2018Q2 2021EUR"/>
    <x v="8"/>
    <n v="261058"/>
    <s v="ASSA ABLOY ENTRANCE SYSTEMS PORTUGAL, S.A."/>
    <s v="Prt 233-2018"/>
    <s v="Q2 2021"/>
    <s v="EUR"/>
    <n v="10.46"/>
    <n v="10.4625"/>
    <n v="-2.4999999999995E-3"/>
    <n v="10.46"/>
    <n v="0"/>
    <x v="0"/>
    <m/>
    <m/>
    <m/>
    <m/>
    <s v="none"/>
    <m/>
    <m/>
    <m/>
    <x v="0"/>
    <m/>
    <x v="0"/>
  </r>
  <r>
    <s v="PRTPrt 233-2018Q3 2021EUR"/>
    <x v="8"/>
    <n v="261058"/>
    <s v="ASSA ABLOY ENTRANCE SYSTEMS PORTUGAL, S.A."/>
    <s v="Prt 233-2018"/>
    <s v="Q3 2021"/>
    <s v="EUR"/>
    <n v="14.17"/>
    <n v="14.167"/>
    <n v="3.0000000000001098E-3"/>
    <n v="14.17"/>
    <n v="0"/>
    <x v="0"/>
    <m/>
    <m/>
    <m/>
    <m/>
    <s v="none"/>
    <m/>
    <m/>
    <m/>
    <x v="0"/>
    <m/>
    <x v="0"/>
  </r>
  <r>
    <s v="PRTPrt 233-2018Q4 2021EUR"/>
    <x v="8"/>
    <n v="261058"/>
    <s v="ASSA ABLOY ENTRANCE SYSTEMS PORTUGAL, S.A."/>
    <s v="Prt 233-2018"/>
    <s v="Q4 2021"/>
    <s v="EUR"/>
    <n v="42.7"/>
    <n v="42.698300000000003"/>
    <n v="1.6999999999995901E-3"/>
    <n v="42.7"/>
    <n v="0"/>
    <x v="0"/>
    <m/>
    <m/>
    <m/>
    <m/>
    <s v="none"/>
    <m/>
    <m/>
    <m/>
    <x v="0"/>
    <m/>
    <x v="0"/>
  </r>
  <r>
    <s v="PRTPrt 301-2018Q1 2021EUR"/>
    <x v="8"/>
    <n v="277146"/>
    <s v="SANTIAGO &amp; SANTIAGO, S.A."/>
    <s v="Prt 301-2018"/>
    <s v="Q1 2021"/>
    <s v="EUR"/>
    <n v="30.88"/>
    <n v="30.877199999999998"/>
    <n v="2.8000000000005798E-3"/>
    <n v="30.88"/>
    <n v="0"/>
    <x v="0"/>
    <m/>
    <m/>
    <m/>
    <m/>
    <s v="none"/>
    <m/>
    <m/>
    <m/>
    <x v="0"/>
    <m/>
    <x v="0"/>
  </r>
  <r>
    <s v="PRTPrt 301-2018Q2 2021EUR"/>
    <x v="8"/>
    <n v="277146"/>
    <s v="SANTIAGO &amp; SANTIAGO, S.A."/>
    <s v="Prt 301-2018"/>
    <s v="Q2 2021"/>
    <s v="EUR"/>
    <n v="101.27"/>
    <n v="101.2654"/>
    <n v="4.5999999999963804E-3"/>
    <n v="101.27"/>
    <n v="0"/>
    <x v="0"/>
    <m/>
    <m/>
    <m/>
    <m/>
    <s v="none"/>
    <m/>
    <m/>
    <m/>
    <x v="0"/>
    <m/>
    <x v="0"/>
  </r>
  <r>
    <s v="PRTPrt 301-2018Q3 2021EUR"/>
    <x v="8"/>
    <n v="277146"/>
    <s v="SANTIAGO &amp; SANTIAGO, S.A."/>
    <s v="Prt 301-2018"/>
    <s v="Q3 2021"/>
    <s v="EUR"/>
    <n v="61.8"/>
    <n v="61.798099999999998"/>
    <n v="1.8999999999991201E-3"/>
    <n v="61.8"/>
    <n v="0"/>
    <x v="0"/>
    <m/>
    <m/>
    <m/>
    <m/>
    <s v="none"/>
    <m/>
    <m/>
    <m/>
    <x v="0"/>
    <m/>
    <x v="0"/>
  </r>
  <r>
    <s v="PRTPrt 340-2018Q1 2021EUR"/>
    <x v="8"/>
    <n v="279833"/>
    <s v="MASSIMO ZANETTI BEVERAGE IBERIA, S.A."/>
    <s v="Prt 340-2018"/>
    <s v="Q1 2021"/>
    <s v="EUR"/>
    <n v="63.1"/>
    <n v="63.102899999999998"/>
    <n v="-2.8999999999967901E-3"/>
    <n v="63.1"/>
    <n v="0"/>
    <x v="0"/>
    <m/>
    <m/>
    <m/>
    <m/>
    <s v="none"/>
    <m/>
    <m/>
    <m/>
    <x v="0"/>
    <m/>
    <x v="0"/>
  </r>
  <r>
    <s v="PRTPrt 340-2018Q2 2021EUR"/>
    <x v="8"/>
    <n v="279833"/>
    <s v="MASSIMO ZANETTI BEVERAGE IBERIA, S.A."/>
    <s v="Prt 340-2018"/>
    <s v="Q2 2021"/>
    <s v="EUR"/>
    <n v="172.48"/>
    <n v="172.48099999999999"/>
    <n v="-1.0000000000047701E-3"/>
    <n v="172.48"/>
    <n v="0"/>
    <x v="0"/>
    <m/>
    <m/>
    <m/>
    <m/>
    <s v="none"/>
    <m/>
    <m/>
    <m/>
    <x v="0"/>
    <m/>
    <x v="0"/>
  </r>
  <r>
    <s v="PRTPrt 340-2018Q4 2021EUR"/>
    <x v="8"/>
    <n v="279833"/>
    <s v="MASSIMO ZANETTI BEVERAGE IBERIA, S.A."/>
    <s v="Prt 340-2018"/>
    <s v="Q4 2021"/>
    <s v="EUR"/>
    <n v="298.69"/>
    <n v="298.68650000000002"/>
    <n v="3.4999999999740699E-3"/>
    <n v="298.69"/>
    <n v="0"/>
    <x v="0"/>
    <m/>
    <m/>
    <m/>
    <m/>
    <s v="none"/>
    <m/>
    <m/>
    <m/>
    <x v="0"/>
    <m/>
    <x v="0"/>
  </r>
  <r>
    <s v="PRTPrt 173-2018Q1 2021EUR"/>
    <x v="8"/>
    <n v="284844"/>
    <s v="PCG INSTALAÇOES ELECTRICAS, LDA."/>
    <s v="Prt 173-2018"/>
    <s v="Q1 2021"/>
    <s v="EUR"/>
    <n v="35.590000000000003"/>
    <n v="35.592399999999998"/>
    <n v="-2.3999999999944001E-3"/>
    <n v="35.590000000000003"/>
    <n v="0"/>
    <x v="0"/>
    <m/>
    <m/>
    <m/>
    <m/>
    <s v="none"/>
    <m/>
    <m/>
    <m/>
    <x v="0"/>
    <m/>
    <x v="0"/>
  </r>
  <r>
    <s v="PRTPrt 173-2018Q2 2021EUR"/>
    <x v="8"/>
    <n v="284844"/>
    <s v="PCG INSTALAÇOES ELECTRICAS, LDA."/>
    <s v="Prt 173-2018"/>
    <s v="Q2 2021"/>
    <s v="EUR"/>
    <n v="93.29"/>
    <n v="93.294300000000007"/>
    <n v="-4.3000000000006297E-3"/>
    <n v="93.29"/>
    <n v="0"/>
    <x v="0"/>
    <m/>
    <m/>
    <m/>
    <m/>
    <s v="none"/>
    <m/>
    <m/>
    <m/>
    <x v="0"/>
    <m/>
    <x v="0"/>
  </r>
  <r>
    <s v="PRTPrt 173-2018Q3 2021EUR"/>
    <x v="8"/>
    <n v="284844"/>
    <s v="PCG INSTALAÇOES ELECTRICAS, LDA."/>
    <s v="Prt 173-2018"/>
    <s v="Q3 2021"/>
    <s v="EUR"/>
    <n v="39.340000000000003"/>
    <n v="39.3399"/>
    <n v="1.0000000000331901E-4"/>
    <n v="39.340000000000003"/>
    <n v="0"/>
    <x v="0"/>
    <m/>
    <m/>
    <m/>
    <m/>
    <s v="none"/>
    <m/>
    <m/>
    <m/>
    <x v="0"/>
    <m/>
    <x v="0"/>
  </r>
  <r>
    <s v="PRTPrt 173-2018Q4 2021EUR"/>
    <x v="8"/>
    <n v="284844"/>
    <s v="PCG INSTALAÇOES ELECTRICAS, LDA."/>
    <s v="Prt 173-2018"/>
    <s v="Q4 2021"/>
    <s v="EUR"/>
    <n v="83.83"/>
    <n v="83.826899999999995"/>
    <n v="3.1000000000034299E-3"/>
    <n v="83.83"/>
    <n v="0"/>
    <x v="0"/>
    <m/>
    <m/>
    <m/>
    <m/>
    <s v="none"/>
    <m/>
    <m/>
    <m/>
    <x v="0"/>
    <m/>
    <x v="0"/>
  </r>
  <r>
    <s v="PRTPrt 348-2019Q1 2021EUR"/>
    <x v="8"/>
    <n v="296546"/>
    <s v="PALMA &amp; PALMA, REPRESENTAÇOES, LDA"/>
    <s v="Prt 348-2019"/>
    <s v="Q1 2021"/>
    <s v="EUR"/>
    <n v="405.05"/>
    <n v="405.048"/>
    <n v="2.0000000000095402E-3"/>
    <n v="405.05"/>
    <n v="0"/>
    <x v="0"/>
    <m/>
    <m/>
    <m/>
    <m/>
    <s v="none"/>
    <m/>
    <m/>
    <m/>
    <x v="0"/>
    <m/>
    <x v="0"/>
  </r>
  <r>
    <s v="PRTPrt 348-2019Q2 2021EUR"/>
    <x v="8"/>
    <n v="296546"/>
    <s v="PALMA &amp; PALMA, REPRESENTAÇOES, LDA"/>
    <s v="Prt 348-2019"/>
    <s v="Q2 2021"/>
    <s v="EUR"/>
    <n v="616.29"/>
    <n v="616.28549999999996"/>
    <n v="4.5000000000072699E-3"/>
    <n v="616.29"/>
    <n v="0"/>
    <x v="0"/>
    <m/>
    <m/>
    <m/>
    <m/>
    <s v="none"/>
    <m/>
    <m/>
    <m/>
    <x v="0"/>
    <m/>
    <x v="0"/>
  </r>
  <r>
    <s v="PRTPrt 348-2019Q3 2021EUR"/>
    <x v="8"/>
    <n v="296546"/>
    <s v="PALMA &amp; PALMA, REPRESENTAÇOES, LDA"/>
    <s v="Prt 348-2019"/>
    <s v="Q3 2021"/>
    <s v="EUR"/>
    <n v="650.32000000000005"/>
    <n v="650.31650000000002"/>
    <n v="3.5000000000309198E-3"/>
    <n v="650.32000000000005"/>
    <n v="0"/>
    <x v="0"/>
    <m/>
    <m/>
    <m/>
    <m/>
    <s v="none"/>
    <m/>
    <m/>
    <m/>
    <x v="0"/>
    <m/>
    <x v="0"/>
  </r>
  <r>
    <s v="PRTPrt 348-2019Q4 2021EUR"/>
    <x v="8"/>
    <n v="296546"/>
    <s v="PALMA &amp; PALMA, REPRESENTAÇOES, LDA"/>
    <s v="Prt 348-2019"/>
    <s v="Q4 2021"/>
    <s v="EUR"/>
    <n v="796.33"/>
    <n v="796.33199999999999"/>
    <n v="-1.9999999999527002E-3"/>
    <n v="796.33"/>
    <n v="0"/>
    <x v="0"/>
    <m/>
    <m/>
    <m/>
    <m/>
    <s v="none"/>
    <m/>
    <m/>
    <m/>
    <x v="0"/>
    <m/>
    <x v="0"/>
  </r>
  <r>
    <s v="PRTPrt 360-2019Q1 2021EUR"/>
    <x v="8"/>
    <n v="330775"/>
    <s v="KONE PORTUGAL ELEVADORES Lda."/>
    <s v="Prt 360-2019"/>
    <s v="Q1 2021"/>
    <s v="EUR"/>
    <n v="1897.98"/>
    <n v="1897.9811999999999"/>
    <n v="-1.1999999999261399E-3"/>
    <n v="1897.9811999999999"/>
    <n v="-1.1999999999261399E-3"/>
    <x v="0"/>
    <m/>
    <m/>
    <m/>
    <m/>
    <s v="none"/>
    <m/>
    <m/>
    <m/>
    <x v="0"/>
    <m/>
    <x v="0"/>
  </r>
  <r>
    <s v="PRTPrt 360-2019Q2 2021EUR"/>
    <x v="8"/>
    <n v="330775"/>
    <s v="KONE PORTUGAL ELEVADORES Lda."/>
    <s v="Prt 360-2019"/>
    <s v="Q2 2021"/>
    <s v="EUR"/>
    <n v="1674.69"/>
    <m/>
    <n v="1674.69"/>
    <m/>
    <n v="1674.69"/>
    <x v="2"/>
    <s v="[40483]"/>
    <s v="[21580]"/>
    <s v="no rebate, with contract attached"/>
    <s v="2022-05-24 12:09:23 +0200"/>
    <m/>
    <s v="Métier"/>
    <s v="Mathilde"/>
    <s v="[MT]La particpation et la facture sont bien dans A2S https://astoresuite.com/billing_invoices/show/14269_x000a_https://astoresuite.com/billing_invoices/list_x000a_[CM] Le déclaratif est passé sur la mauvaise colonne, cela a été annulée en ajustement mais aucune nouvel ajustement n'a été passé, donc faire un avoir"/>
    <x v="1"/>
    <s v="Mathilde"/>
    <x v="11"/>
  </r>
  <r>
    <s v="PRTPrt 360-2019Q3 2021EUR"/>
    <x v="8"/>
    <n v="330775"/>
    <s v="KONE PORTUGAL ELEVADORES Lda."/>
    <s v="Prt 360-2019"/>
    <s v="Q3 2021"/>
    <s v="EUR"/>
    <n v="1884.09"/>
    <n v="1884.0930000000001"/>
    <n v="-3.0000000001564301E-3"/>
    <n v="1884.0930000000001"/>
    <n v="-3.0000000001564301E-3"/>
    <x v="0"/>
    <m/>
    <m/>
    <m/>
    <m/>
    <s v="none"/>
    <m/>
    <m/>
    <m/>
    <x v="0"/>
    <m/>
    <x v="0"/>
  </r>
  <r>
    <s v="PRTPrt 360-2019Q4 2021EUR"/>
    <x v="8"/>
    <n v="330775"/>
    <s v="KONE PORTUGAL ELEVADORES Lda."/>
    <s v="Prt 360-2019"/>
    <s v="Q4 2021"/>
    <s v="EUR"/>
    <n v="1805.3"/>
    <n v="1805.3030000000001"/>
    <n v="-3.0000000001564301E-3"/>
    <n v="1805.3030000000001"/>
    <n v="-3.0000000001564301E-3"/>
    <x v="0"/>
    <m/>
    <m/>
    <m/>
    <m/>
    <s v="none"/>
    <m/>
    <m/>
    <m/>
    <x v="0"/>
    <m/>
    <x v="0"/>
  </r>
  <r>
    <s v="PRTPrt 358-2019Q1 2021EUR"/>
    <x v="8"/>
    <n v="331745"/>
    <s v="MULTISERVICIOS ORIOLANOS, S.L."/>
    <s v="Prt 358-2019"/>
    <s v="Q1 2021"/>
    <s v="EUR"/>
    <n v="145.19999999999999"/>
    <n v="145.19999999999999"/>
    <n v="0"/>
    <n v="145.19999999999999"/>
    <n v="0"/>
    <x v="0"/>
    <m/>
    <m/>
    <m/>
    <m/>
    <s v="none"/>
    <m/>
    <m/>
    <m/>
    <x v="0"/>
    <m/>
    <x v="0"/>
  </r>
  <r>
    <s v="PRTPrt 358-2019Q2 2021EUR"/>
    <x v="8"/>
    <n v="331745"/>
    <s v="MULTISERVICIOS ORIOLANOS, S.L."/>
    <s v="Prt 358-2019"/>
    <s v="Q2 2021"/>
    <s v="EUR"/>
    <n v="786.18"/>
    <n v="786.18"/>
    <n v="0"/>
    <n v="786.18"/>
    <n v="0"/>
    <x v="0"/>
    <m/>
    <m/>
    <m/>
    <m/>
    <s v="none"/>
    <m/>
    <m/>
    <m/>
    <x v="0"/>
    <m/>
    <x v="0"/>
  </r>
  <r>
    <s v="PRTPrt 375-2020Q1 2021EUR"/>
    <x v="8"/>
    <n v="344039"/>
    <s v="GOLD ENERGY - COMERCIALIZADORA DE ENERGIA, SA"/>
    <s v="Prt 375-2020"/>
    <s v="Q1 2021"/>
    <s v="EUR"/>
    <n v="2474.2399999999998"/>
    <n v="2474.2399999999998"/>
    <n v="0"/>
    <n v="2474.2399999999998"/>
    <n v="0"/>
    <x v="0"/>
    <m/>
    <m/>
    <m/>
    <m/>
    <s v="none"/>
    <m/>
    <m/>
    <m/>
    <x v="0"/>
    <m/>
    <x v="0"/>
  </r>
  <r>
    <s v="PRTPrt 375-2020Q2 2021EUR"/>
    <x v="8"/>
    <n v="344039"/>
    <s v="GOLD ENERGY - COMERCIALIZADORA DE ENERGIA, SA"/>
    <s v="Prt 375-2020"/>
    <s v="Q2 2021"/>
    <s v="EUR"/>
    <n v="1486.91"/>
    <n v="1486.91"/>
    <n v="0"/>
    <n v="1486.91"/>
    <n v="0"/>
    <x v="0"/>
    <m/>
    <m/>
    <m/>
    <m/>
    <s v="none"/>
    <m/>
    <m/>
    <m/>
    <x v="0"/>
    <m/>
    <x v="0"/>
  </r>
  <r>
    <s v="PRTPrt 375-2020Q3 2021EUR"/>
    <x v="8"/>
    <n v="344039"/>
    <s v="GOLD ENERGY - COMERCIALIZADORA DE ENERGIA, SA"/>
    <s v="Prt 375-2020"/>
    <s v="Q3 2021"/>
    <s v="EUR"/>
    <n v="1606.91"/>
    <n v="1606.91"/>
    <n v="0"/>
    <n v="1606.91"/>
    <n v="0"/>
    <x v="0"/>
    <m/>
    <m/>
    <m/>
    <m/>
    <s v="none"/>
    <m/>
    <m/>
    <m/>
    <x v="0"/>
    <m/>
    <x v="0"/>
  </r>
  <r>
    <s v="PRTPrt 375-2020Q4 2021EUR"/>
    <x v="8"/>
    <n v="344039"/>
    <s v="GOLD ENERGY - COMERCIALIZADORA DE ENERGIA, SA"/>
    <s v="Prt 375-2020"/>
    <s v="Q4 2021"/>
    <s v="EUR"/>
    <n v="3256"/>
    <n v="3256"/>
    <n v="0"/>
    <n v="3256"/>
    <n v="0"/>
    <x v="0"/>
    <m/>
    <m/>
    <m/>
    <m/>
    <s v="none"/>
    <m/>
    <m/>
    <m/>
    <x v="0"/>
    <m/>
    <x v="0"/>
  </r>
  <r>
    <s v="PRTPrt 352-2019Q1 2021EUR"/>
    <x v="8"/>
    <n v="355819"/>
    <s v="ORONA PORTUGAL, LDA."/>
    <s v="Prt 352-2019"/>
    <s v="Q1 2021"/>
    <s v="EUR"/>
    <n v="58.58"/>
    <n v="58.5837"/>
    <n v="-3.7000000000020298E-3"/>
    <n v="58.58"/>
    <n v="0"/>
    <x v="0"/>
    <m/>
    <m/>
    <m/>
    <m/>
    <s v="none"/>
    <m/>
    <m/>
    <m/>
    <x v="0"/>
    <m/>
    <x v="0"/>
  </r>
  <r>
    <s v="PRTPrt 352-2019Q2 2021EUR"/>
    <x v="8"/>
    <n v="355819"/>
    <s v="ORONA PORTUGAL, LDA."/>
    <s v="Prt 352-2019"/>
    <s v="Q2 2021"/>
    <s v="EUR"/>
    <n v="58.58"/>
    <n v="58.5837"/>
    <n v="-3.7000000000020298E-3"/>
    <n v="58.58"/>
    <n v="0"/>
    <x v="0"/>
    <m/>
    <m/>
    <m/>
    <m/>
    <s v="none"/>
    <m/>
    <m/>
    <m/>
    <x v="0"/>
    <m/>
    <x v="0"/>
  </r>
  <r>
    <s v="PRTPrt 352-2019Q3 2021EUR"/>
    <x v="8"/>
    <n v="355819"/>
    <s v="ORONA PORTUGAL, LDA."/>
    <s v="Prt 352-2019"/>
    <s v="Q3 2021"/>
    <s v="EUR"/>
    <n v="55.14"/>
    <n v="55.1387"/>
    <n v="1.3000000000005199E-3"/>
    <n v="55.14"/>
    <n v="0"/>
    <x v="0"/>
    <m/>
    <m/>
    <m/>
    <m/>
    <s v="none"/>
    <m/>
    <m/>
    <m/>
    <x v="0"/>
    <m/>
    <x v="0"/>
  </r>
  <r>
    <s v="PRTPrt 352-2019Q4 2021EUR"/>
    <x v="8"/>
    <n v="355819"/>
    <s v="ORONA PORTUGAL, LDA."/>
    <s v="Prt 352-2019"/>
    <s v="Q4 2021"/>
    <s v="EUR"/>
    <n v="55.14"/>
    <n v="55.1387"/>
    <n v="1.3000000000005199E-3"/>
    <n v="55.14"/>
    <n v="0"/>
    <x v="0"/>
    <m/>
    <m/>
    <m/>
    <m/>
    <s v="none"/>
    <m/>
    <m/>
    <m/>
    <x v="0"/>
    <m/>
    <x v="0"/>
  </r>
  <r>
    <s v="PRTPrt 268-2018Q1 2021EUR"/>
    <x v="8"/>
    <n v="100531"/>
    <s v="DECORPISUS - DECORAÇÕES, LDA"/>
    <s v="Prt 268-2018"/>
    <s v="Q1 2021"/>
    <s v="EUR"/>
    <n v="84.4"/>
    <n v="84.400999999999996"/>
    <n v="-9.9999999999056399E-4"/>
    <n v="84.4"/>
    <n v="0"/>
    <x v="0"/>
    <m/>
    <m/>
    <m/>
    <m/>
    <s v="none"/>
    <m/>
    <m/>
    <m/>
    <x v="0"/>
    <m/>
    <x v="0"/>
  </r>
  <r>
    <s v="PRTPrt 268-2018Q2 2021EUR"/>
    <x v="8"/>
    <n v="100531"/>
    <s v="DECORPISUS - DECORAÇÕES, LDA"/>
    <s v="Prt 268-2018"/>
    <s v="Q2 2021"/>
    <s v="EUR"/>
    <n v="4.5199999999999996"/>
    <n v="4.516"/>
    <n v="3.9999999999995499E-3"/>
    <n v="4.5199999999999996"/>
    <n v="0"/>
    <x v="0"/>
    <m/>
    <m/>
    <m/>
    <m/>
    <s v="none"/>
    <m/>
    <m/>
    <m/>
    <x v="0"/>
    <m/>
    <x v="0"/>
  </r>
  <r>
    <s v="PRTPrt 268-2018Q4 2021EUR"/>
    <x v="8"/>
    <n v="100531"/>
    <s v="DECORPISUS - DECORAÇÕES, LDA"/>
    <s v="Prt 268-2018"/>
    <s v="Q4 2021"/>
    <s v="EUR"/>
    <n v="109.61"/>
    <n v="109.613"/>
    <n v="-3.0000000000001098E-3"/>
    <n v="109.61"/>
    <n v="0"/>
    <x v="0"/>
    <m/>
    <m/>
    <m/>
    <m/>
    <s v="none"/>
    <m/>
    <m/>
    <m/>
    <x v="0"/>
    <m/>
    <x v="0"/>
  </r>
  <r>
    <s v="PRTPrt 307-2018Q1 2021EUR"/>
    <x v="8"/>
    <n v="100642"/>
    <s v="QUINTA FRIO (INTERNACIONAL) - COMÉRCIO DE PRODUTOS ALIMENTARES, LDA"/>
    <s v="Prt 307-2018"/>
    <s v="Q1 2021"/>
    <s v="EUR"/>
    <n v="1.79"/>
    <n v="1.7883"/>
    <n v="1.70000000000003E-3"/>
    <n v="1.79"/>
    <n v="0"/>
    <x v="0"/>
    <m/>
    <m/>
    <m/>
    <m/>
    <s v="none"/>
    <m/>
    <m/>
    <m/>
    <x v="0"/>
    <m/>
    <x v="0"/>
  </r>
  <r>
    <s v="PRTPrt 307-2018Q2 2021EUR"/>
    <x v="8"/>
    <n v="100642"/>
    <s v="QUINTA FRIO (INTERNACIONAL) - COMÉRCIO DE PRODUTOS ALIMENTARES, LDA"/>
    <s v="Prt 307-2018"/>
    <s v="Q2 2021"/>
    <s v="EUR"/>
    <n v="28.87"/>
    <n v="28.8658"/>
    <n v="4.2000000000008697E-3"/>
    <n v="28.87"/>
    <n v="0"/>
    <x v="0"/>
    <m/>
    <m/>
    <m/>
    <m/>
    <s v="none"/>
    <m/>
    <m/>
    <m/>
    <x v="0"/>
    <m/>
    <x v="0"/>
  </r>
  <r>
    <s v="PRTPrt 307-2018Q3 2021EUR"/>
    <x v="8"/>
    <n v="100642"/>
    <s v="QUINTA FRIO (INTERNACIONAL) - COMÉRCIO DE PRODUTOS ALIMENTARES, LDA"/>
    <s v="Prt 307-2018"/>
    <s v="Q3 2021"/>
    <s v="EUR"/>
    <n v="114.21"/>
    <n v="114.206"/>
    <n v="3.9999999999906699E-3"/>
    <n v="114.21"/>
    <n v="0"/>
    <x v="0"/>
    <m/>
    <m/>
    <m/>
    <m/>
    <s v="none"/>
    <m/>
    <m/>
    <m/>
    <x v="0"/>
    <m/>
    <x v="0"/>
  </r>
  <r>
    <s v="PRTPrt 307-2018Q4 2021EUR"/>
    <x v="8"/>
    <n v="100642"/>
    <s v="QUINTA FRIO (INTERNACIONAL) - COMÉRCIO DE PRODUTOS ALIMENTARES, LDA"/>
    <s v="Prt 307-2018"/>
    <s v="Q4 2021"/>
    <s v="EUR"/>
    <n v="112.93"/>
    <n v="112.92870000000001"/>
    <n v="1.3000000000005199E-3"/>
    <n v="112.93"/>
    <n v="0"/>
    <x v="0"/>
    <m/>
    <m/>
    <m/>
    <m/>
    <s v="none"/>
    <m/>
    <m/>
    <m/>
    <x v="0"/>
    <m/>
    <x v="0"/>
  </r>
  <r>
    <s v="PRTPrt 152-2018Q1 2021EUR"/>
    <x v="8"/>
    <n v="100604"/>
    <s v="IRMÃOS MONTEIRO, S.A."/>
    <s v="Prt 152-2018"/>
    <s v="Q1 2021"/>
    <s v="EUR"/>
    <n v="182.61"/>
    <n v="182.61519999999999"/>
    <n v="-5.1999999999736701E-3"/>
    <n v="182.61"/>
    <n v="0"/>
    <x v="0"/>
    <m/>
    <m/>
    <m/>
    <m/>
    <s v="none"/>
    <m/>
    <m/>
    <m/>
    <x v="0"/>
    <m/>
    <x v="0"/>
  </r>
  <r>
    <s v="PRTPrt 152-2018Q2 2021EUR"/>
    <x v="8"/>
    <n v="100604"/>
    <s v="IRMÃOS MONTEIRO, S.A."/>
    <s v="Prt 152-2018"/>
    <s v="Q2 2021"/>
    <s v="EUR"/>
    <n v="316.11"/>
    <n v="316.11470000000003"/>
    <n v="-4.7000000000139101E-3"/>
    <n v="316.11"/>
    <n v="0"/>
    <x v="0"/>
    <m/>
    <m/>
    <m/>
    <m/>
    <s v="none"/>
    <m/>
    <m/>
    <m/>
    <x v="0"/>
    <m/>
    <x v="0"/>
  </r>
  <r>
    <s v="PRTPrt 152-2018Q3 2021EUR"/>
    <x v="8"/>
    <n v="100604"/>
    <s v="IRMÃOS MONTEIRO, S.A."/>
    <s v="Prt 152-2018"/>
    <s v="Q3 2021"/>
    <s v="EUR"/>
    <n v="425.31"/>
    <n v="425.30869999999999"/>
    <n v="1.3000000000147299E-3"/>
    <n v="425.31"/>
    <n v="0"/>
    <x v="0"/>
    <m/>
    <m/>
    <m/>
    <m/>
    <s v="none"/>
    <m/>
    <m/>
    <m/>
    <x v="0"/>
    <m/>
    <x v="0"/>
  </r>
  <r>
    <s v="PRTPrt 152-2018Q4 2021EUR"/>
    <x v="8"/>
    <n v="100604"/>
    <s v="IRMÃOS MONTEIRO, S.A."/>
    <s v="Prt 152-2018"/>
    <s v="Q4 2021"/>
    <s v="EUR"/>
    <n v="431.12"/>
    <n v="431.11520000000002"/>
    <n v="4.7999999999888097E-3"/>
    <n v="431.12"/>
    <n v="0"/>
    <x v="0"/>
    <m/>
    <m/>
    <m/>
    <m/>
    <s v="none"/>
    <m/>
    <m/>
    <m/>
    <x v="0"/>
    <m/>
    <x v="0"/>
  </r>
  <r>
    <s v="PRTPrt 124-2018Q1 2021EUR"/>
    <x v="8"/>
    <n v="100077"/>
    <s v="SOUSA &amp; PACHECO, LDA"/>
    <s v="Prt 124-2018"/>
    <s v="Q1 2021"/>
    <s v="EUR"/>
    <n v="2.31"/>
    <n v="2.3136000000000001"/>
    <n v="-3.6000000000000398E-3"/>
    <n v="2.31"/>
    <n v="0"/>
    <x v="0"/>
    <m/>
    <m/>
    <m/>
    <m/>
    <s v="none"/>
    <m/>
    <m/>
    <m/>
    <x v="0"/>
    <m/>
    <x v="0"/>
  </r>
  <r>
    <s v="PRTPrt 124-2018Q4 2021EUR"/>
    <x v="8"/>
    <n v="100077"/>
    <s v="SOUSA &amp; PACHECO, LDA"/>
    <s v="Prt 124-2018"/>
    <s v="Q4 2021"/>
    <s v="EUR"/>
    <n v="5.54"/>
    <n v="5.5385"/>
    <n v="1.5000000000000499E-3"/>
    <n v="5.54"/>
    <n v="0"/>
    <x v="0"/>
    <m/>
    <m/>
    <m/>
    <m/>
    <s v="none"/>
    <m/>
    <m/>
    <m/>
    <x v="0"/>
    <m/>
    <x v="0"/>
  </r>
  <r>
    <s v="PRTPrt 376-2020Q1 2021EUR"/>
    <x v="8"/>
    <n v="100633"/>
    <s v="Molaflex Colchoes S.A."/>
    <s v="Prt 376-2020"/>
    <s v="Q1 2021"/>
    <s v="EUR"/>
    <n v="3217.17"/>
    <n v="3217.1660000000002"/>
    <n v="3.9999999999054099E-3"/>
    <n v="3217.17"/>
    <n v="0"/>
    <x v="0"/>
    <m/>
    <m/>
    <m/>
    <m/>
    <s v="none"/>
    <m/>
    <m/>
    <m/>
    <x v="0"/>
    <m/>
    <x v="0"/>
  </r>
  <r>
    <s v="PRTPrt 376-2020Q2 2021EUR"/>
    <x v="8"/>
    <n v="100633"/>
    <s v="Molaflex Colchoes S.A."/>
    <s v="Prt 376-2020"/>
    <s v="Q2 2021"/>
    <s v="EUR"/>
    <n v="152.91999999999999"/>
    <n v="152.916"/>
    <n v="3.9999999999906699E-3"/>
    <n v="152.91999999999999"/>
    <n v="0"/>
    <x v="0"/>
    <m/>
    <m/>
    <m/>
    <m/>
    <s v="none"/>
    <m/>
    <m/>
    <m/>
    <x v="0"/>
    <m/>
    <x v="0"/>
  </r>
  <r>
    <s v="PRTPrt 376-2020Q3 2021EUR"/>
    <x v="8"/>
    <n v="100633"/>
    <s v="Molaflex Colchoes S.A."/>
    <s v="Prt 376-2020"/>
    <s v="Q3 2021"/>
    <s v="EUR"/>
    <n v="43.3"/>
    <n v="43.3"/>
    <n v="0"/>
    <n v="43.3"/>
    <n v="0"/>
    <x v="0"/>
    <m/>
    <m/>
    <m/>
    <m/>
    <s v="none"/>
    <m/>
    <m/>
    <m/>
    <x v="0"/>
    <m/>
    <x v="0"/>
  </r>
  <r>
    <s v="PRTPrt 376-2020Q4 2021EUR"/>
    <x v="8"/>
    <n v="100633"/>
    <s v="Molaflex Colchoes S.A."/>
    <s v="Prt 376-2020"/>
    <s v="Q4 2021"/>
    <s v="EUR"/>
    <n v="1249.47"/>
    <n v="1249.4649999999999"/>
    <n v="5.0000000001091298E-3"/>
    <n v="1249.47"/>
    <n v="0"/>
    <x v="0"/>
    <m/>
    <m/>
    <m/>
    <m/>
    <s v="none"/>
    <m/>
    <m/>
    <m/>
    <x v="0"/>
    <m/>
    <x v="0"/>
  </r>
  <r>
    <s v="PRTPrt 351-2019Q3 2021EUR"/>
    <x v="8"/>
    <n v="6716"/>
    <s v="ADEQUAT"/>
    <s v="Prt 351-2019"/>
    <s v="Q3 2021"/>
    <s v="EUR"/>
    <n v="6.78"/>
    <n v="6.7835999999999999"/>
    <n v="-3.5999999999996E-3"/>
    <n v="6.78"/>
    <n v="0"/>
    <x v="0"/>
    <m/>
    <m/>
    <m/>
    <m/>
    <s v="none"/>
    <m/>
    <m/>
    <m/>
    <x v="0"/>
    <m/>
    <x v="0"/>
  </r>
  <r>
    <s v="PRTPrt 364-2019Q2 2021EUR"/>
    <x v="8"/>
    <n v="181104"/>
    <s v="MARKETING CREATION"/>
    <s v="Prt 364-2019"/>
    <s v="Q2 2021"/>
    <s v="EUR"/>
    <n v="2.7"/>
    <n v="2.7"/>
    <n v="0"/>
    <n v="2.7"/>
    <n v="0"/>
    <x v="0"/>
    <m/>
    <m/>
    <m/>
    <m/>
    <s v="none"/>
    <m/>
    <m/>
    <m/>
    <x v="0"/>
    <m/>
    <x v="0"/>
  </r>
  <r>
    <s v="PRTPT2-21-2-004Q2 2021EUR"/>
    <x v="8"/>
    <n v="358169"/>
    <s v="TROTINETE LDA"/>
    <s v="PT2-21-2-004"/>
    <s v="Q2 2021"/>
    <s v="EUR"/>
    <n v="117.11"/>
    <n v="117.10980000000001"/>
    <n v="1.99999999992428E-4"/>
    <n v="117.11"/>
    <n v="0"/>
    <x v="0"/>
    <m/>
    <m/>
    <m/>
    <m/>
    <s v="none"/>
    <m/>
    <m/>
    <m/>
    <x v="0"/>
    <m/>
    <x v="0"/>
  </r>
  <r>
    <s v="PRTPT2-21-2-004Q3 2021EUR"/>
    <x v="8"/>
    <n v="358169"/>
    <s v="TROTINETE LDA"/>
    <s v="PT2-21-2-004"/>
    <s v="Q3 2021"/>
    <s v="EUR"/>
    <n v="97.94"/>
    <n v="97.937600000000003"/>
    <n v="2.3999999999944001E-3"/>
    <n v="97.94"/>
    <n v="0"/>
    <x v="0"/>
    <m/>
    <m/>
    <m/>
    <m/>
    <s v="none"/>
    <m/>
    <m/>
    <m/>
    <x v="0"/>
    <m/>
    <x v="0"/>
  </r>
  <r>
    <s v="PRTPT2-21-2-004Q4 2021EUR"/>
    <x v="8"/>
    <n v="358169"/>
    <s v="TROTINETE LDA"/>
    <s v="PT2-21-2-004"/>
    <s v="Q4 2021"/>
    <s v="EUR"/>
    <n v="303.45999999999998"/>
    <n v="303.45760000000001"/>
    <n v="2.3999999999659801E-3"/>
    <n v="303.45999999999998"/>
    <n v="0"/>
    <x v="0"/>
    <m/>
    <m/>
    <m/>
    <m/>
    <s v="none"/>
    <m/>
    <m/>
    <m/>
    <x v="0"/>
    <m/>
    <x v="0"/>
  </r>
  <r>
    <s v="PRTPrt 135-2018Q1 2021EUR"/>
    <x v="8"/>
    <n v="100142"/>
    <s v="EXACLEAN, LDA"/>
    <s v="Prt 135-2018"/>
    <s v="Q1 2021"/>
    <s v="EUR"/>
    <n v="106.85"/>
    <n v="106.85420000000001"/>
    <n v="-4.20000000001152E-3"/>
    <n v="106.85"/>
    <n v="0"/>
    <x v="0"/>
    <m/>
    <m/>
    <m/>
    <m/>
    <s v="none"/>
    <m/>
    <m/>
    <m/>
    <x v="0"/>
    <m/>
    <x v="0"/>
  </r>
  <r>
    <s v="PRTPrt 135-2018Q2 2021EUR"/>
    <x v="8"/>
    <n v="100142"/>
    <s v="EXACLEAN, LDA"/>
    <s v="Prt 135-2018"/>
    <s v="Q2 2021"/>
    <s v="EUR"/>
    <n v="691.54"/>
    <n v="691.54089999999997"/>
    <n v="-9.0000000000145497E-4"/>
    <n v="691.54"/>
    <n v="0"/>
    <x v="0"/>
    <m/>
    <m/>
    <m/>
    <m/>
    <s v="none"/>
    <m/>
    <m/>
    <m/>
    <x v="0"/>
    <m/>
    <x v="0"/>
  </r>
  <r>
    <s v="PRTPrt 135-2018Q3 2021EUR"/>
    <x v="8"/>
    <n v="100142"/>
    <s v="EXACLEAN, LDA"/>
    <s v="Prt 135-2018"/>
    <s v="Q3 2021"/>
    <s v="EUR"/>
    <n v="969.09"/>
    <n v="969.08969999999999"/>
    <n v="3.0000000003838003E-4"/>
    <n v="969.09"/>
    <n v="0"/>
    <x v="0"/>
    <m/>
    <m/>
    <m/>
    <m/>
    <s v="none"/>
    <m/>
    <m/>
    <m/>
    <x v="0"/>
    <m/>
    <x v="0"/>
  </r>
  <r>
    <s v="PRTPrt 135-2018Q4 2021EUR"/>
    <x v="8"/>
    <n v="100142"/>
    <s v="EXACLEAN, LDA"/>
    <s v="Prt 135-2018"/>
    <s v="Q4 2021"/>
    <s v="EUR"/>
    <n v="1219.1500000000001"/>
    <n v="1219.1501000000001"/>
    <n v="-9.9999999974897906E-5"/>
    <n v="1219.1500000000001"/>
    <n v="0"/>
    <x v="0"/>
    <m/>
    <m/>
    <m/>
    <m/>
    <s v="none"/>
    <m/>
    <m/>
    <m/>
    <x v="0"/>
    <m/>
    <x v="0"/>
  </r>
  <r>
    <s v="PRTPrt 135IB-2019Q1 2021EUR"/>
    <x v="8"/>
    <n v="100142"/>
    <s v="EXACLEAN, LDA"/>
    <s v="Prt 135IB-2019"/>
    <s v="Q1 2021"/>
    <s v="EUR"/>
    <n v="129.44"/>
    <n v="129.43860000000001"/>
    <n v="1.39999999998963E-3"/>
    <n v="129.44"/>
    <n v="0"/>
    <x v="0"/>
    <m/>
    <m/>
    <m/>
    <m/>
    <s v="none"/>
    <m/>
    <m/>
    <m/>
    <x v="0"/>
    <m/>
    <x v="0"/>
  </r>
  <r>
    <s v="PRTPrt 135IB-2019Q2 2021EUR"/>
    <x v="8"/>
    <n v="100142"/>
    <s v="EXACLEAN, LDA"/>
    <s v="Prt 135IB-2019"/>
    <s v="Q2 2021"/>
    <s v="EUR"/>
    <n v="317.2"/>
    <n v="317.19600000000003"/>
    <n v="3.9999999999622499E-3"/>
    <n v="317.2"/>
    <n v="0"/>
    <x v="0"/>
    <m/>
    <m/>
    <m/>
    <m/>
    <s v="none"/>
    <m/>
    <m/>
    <m/>
    <x v="0"/>
    <m/>
    <x v="0"/>
  </r>
  <r>
    <s v="PRTPrt 135IB-2019Q3 2021EUR"/>
    <x v="8"/>
    <n v="100142"/>
    <s v="EXACLEAN, LDA"/>
    <s v="Prt 135IB-2019"/>
    <s v="Q3 2021"/>
    <s v="EUR"/>
    <n v="638.79"/>
    <n v="638.7876"/>
    <n v="2.3999999999659801E-3"/>
    <n v="638.79"/>
    <n v="0"/>
    <x v="0"/>
    <m/>
    <m/>
    <m/>
    <m/>
    <s v="none"/>
    <m/>
    <m/>
    <m/>
    <x v="0"/>
    <m/>
    <x v="0"/>
  </r>
  <r>
    <s v="PRTPrt 135IB-2019Q4 2021EUR"/>
    <x v="8"/>
    <n v="100142"/>
    <s v="EXACLEAN, LDA"/>
    <s v="Prt 135IB-2019"/>
    <s v="Q4 2021"/>
    <s v="EUR"/>
    <n v="649.69000000000005"/>
    <n v="649.69050000000004"/>
    <n v="-4.9999999998817603E-4"/>
    <n v="649.69000000000005"/>
    <n v="0"/>
    <x v="0"/>
    <m/>
    <m/>
    <m/>
    <m/>
    <s v="none"/>
    <m/>
    <m/>
    <m/>
    <x v="0"/>
    <m/>
    <x v="0"/>
  </r>
  <r>
    <s v="PRTPrt 314OLA-2018Q2 2021EUR"/>
    <x v="8"/>
    <n v="116244"/>
    <s v="UNILEVER JERÓNIMO MARTINS, LDA (Food Solutions)"/>
    <s v="Prt 314OLA-2018"/>
    <s v="Q2 2021"/>
    <s v="EUR"/>
    <n v="130.13"/>
    <n v="130.12950000000001"/>
    <n v="4.9999999998817603E-4"/>
    <n v="130.13"/>
    <n v="0"/>
    <x v="0"/>
    <m/>
    <m/>
    <m/>
    <m/>
    <s v="none"/>
    <m/>
    <m/>
    <m/>
    <x v="0"/>
    <m/>
    <x v="0"/>
  </r>
  <r>
    <s v="PRTPrt 314OLA-2018Q3 2021EUR"/>
    <x v="8"/>
    <n v="116244"/>
    <s v="UNILEVER JERÓNIMO MARTINS, LDA (Food Solutions)"/>
    <s v="Prt 314OLA-2018"/>
    <s v="Q3 2021"/>
    <s v="EUR"/>
    <n v="318.14"/>
    <n v="318.137"/>
    <n v="2.9999999999858998E-3"/>
    <n v="318.14"/>
    <n v="0"/>
    <x v="0"/>
    <m/>
    <m/>
    <m/>
    <m/>
    <s v="none"/>
    <m/>
    <m/>
    <m/>
    <x v="0"/>
    <m/>
    <x v="0"/>
  </r>
  <r>
    <s v="PRTPrt 314FS-2018Q3 2021EUR"/>
    <x v="8"/>
    <n v="116244"/>
    <s v="UNILEVER JERÓNIMO MARTINS, LDA (Food Solutions)"/>
    <s v="Prt 314FS-2018"/>
    <s v="Q3 2021"/>
    <s v="EUR"/>
    <n v="1.44"/>
    <n v="1.4417"/>
    <n v="-1.70000000000003E-3"/>
    <n v="1.44"/>
    <n v="0"/>
    <x v="0"/>
    <m/>
    <m/>
    <m/>
    <m/>
    <s v="none"/>
    <m/>
    <m/>
    <m/>
    <x v="0"/>
    <m/>
    <x v="0"/>
  </r>
  <r>
    <s v="PRTPrt 314OLA-2018Q1 2021EUR"/>
    <x v="8"/>
    <n v="116244"/>
    <s v="UNILEVER JERÓNIMO MARTINS, LDA (Food Solutions)"/>
    <s v="Prt 314OLA-2018"/>
    <s v="Q1 2021"/>
    <s v="EUR"/>
    <n v="25.85"/>
    <n v="25.853400000000001"/>
    <n v="-3.3999999999991802E-3"/>
    <n v="25.85"/>
    <n v="0"/>
    <x v="0"/>
    <m/>
    <m/>
    <m/>
    <m/>
    <s v="none"/>
    <m/>
    <m/>
    <m/>
    <x v="0"/>
    <m/>
    <x v="0"/>
  </r>
  <r>
    <s v="PRTPrt 314OLA-2018Q4 2021EUR"/>
    <x v="8"/>
    <n v="116244"/>
    <s v="UNILEVER JERÓNIMO MARTINS, LDA (Food Solutions)"/>
    <s v="Prt 314OLA-2018"/>
    <s v="Q4 2021"/>
    <s v="EUR"/>
    <n v="102.33"/>
    <n v="102.334"/>
    <n v="-4.0000000000048799E-3"/>
    <n v="102.33"/>
    <n v="0"/>
    <x v="0"/>
    <m/>
    <m/>
    <m/>
    <m/>
    <s v="none"/>
    <m/>
    <m/>
    <m/>
    <x v="0"/>
    <m/>
    <x v="0"/>
  </r>
  <r>
    <s v="PRTPrt 314FS-2018Q1 2021EUR"/>
    <x v="8"/>
    <n v="116244"/>
    <s v="UNILEVER JERÓNIMO MARTINS, LDA (Food Solutions)"/>
    <s v="Prt 314FS-2018"/>
    <s v="Q1 2021"/>
    <s v="EUR"/>
    <n v="2.0099999999999998"/>
    <n v="2.0087000000000002"/>
    <n v="1.29999999999963E-3"/>
    <n v="2.0099999999999998"/>
    <n v="0"/>
    <x v="0"/>
    <m/>
    <m/>
    <m/>
    <m/>
    <s v="none"/>
    <m/>
    <m/>
    <m/>
    <x v="0"/>
    <m/>
    <x v="0"/>
  </r>
  <r>
    <s v="PRTPrt 314FS-2018Q4 2021EUR"/>
    <x v="8"/>
    <n v="116244"/>
    <s v="UNILEVER JERÓNIMO MARTINS, LDA (Food Solutions)"/>
    <s v="Prt 314FS-2018"/>
    <s v="Q4 2021"/>
    <s v="EUR"/>
    <n v="6.94"/>
    <n v="6.9360999999999997"/>
    <n v="3.9000000000006798E-3"/>
    <n v="6.94"/>
    <n v="0"/>
    <x v="0"/>
    <m/>
    <m/>
    <m/>
    <m/>
    <s v="none"/>
    <m/>
    <m/>
    <m/>
    <x v="0"/>
    <m/>
    <x v="0"/>
  </r>
  <r>
    <s v="PRTPT2-21-7-005Q2 2021EUR"/>
    <x v="8"/>
    <n v="99894"/>
    <s v="AMBIPROSE PRODUTOS SERVICOS SEGURANCA E AMBIENTE LDA"/>
    <s v="PT2-21-7-005"/>
    <s v="Q2 2021"/>
    <s v="EUR"/>
    <n v="102.75"/>
    <n v="102.75020000000001"/>
    <n v="-2.0000000000663901E-4"/>
    <n v="102.75"/>
    <n v="0"/>
    <x v="0"/>
    <m/>
    <m/>
    <m/>
    <m/>
    <s v="none"/>
    <m/>
    <m/>
    <m/>
    <x v="0"/>
    <m/>
    <x v="0"/>
  </r>
  <r>
    <s v="PRTPT2-21-7-005Q3 2021EUR"/>
    <x v="8"/>
    <n v="99894"/>
    <s v="AMBIPROSE PRODUTOS SERVICOS SEGURANCA E AMBIENTE LDA"/>
    <s v="PT2-21-7-005"/>
    <s v="Q3 2021"/>
    <s v="EUR"/>
    <n v="302.98"/>
    <n v="302.97660000000002"/>
    <n v="3.3999999999991802E-3"/>
    <n v="302.98"/>
    <n v="0"/>
    <x v="0"/>
    <m/>
    <m/>
    <m/>
    <m/>
    <s v="none"/>
    <m/>
    <m/>
    <m/>
    <x v="0"/>
    <m/>
    <x v="0"/>
  </r>
  <r>
    <s v="PRTPT2-21-7-005Q4 2021EUR"/>
    <x v="8"/>
    <n v="99894"/>
    <s v="AMBIPROSE PRODUTOS SERVICOS SEGURANCA E AMBIENTE LDA"/>
    <s v="PT2-21-7-005"/>
    <s v="Q4 2021"/>
    <s v="EUR"/>
    <n v="52.8"/>
    <n v="52.802100000000003"/>
    <n v="-2.10000000000576E-3"/>
    <n v="52.8"/>
    <n v="0"/>
    <x v="0"/>
    <m/>
    <m/>
    <m/>
    <m/>
    <s v="none"/>
    <m/>
    <m/>
    <m/>
    <x v="0"/>
    <m/>
    <x v="0"/>
  </r>
  <r>
    <s v="PRTPrt 178-2018Q2 2021EUR"/>
    <x v="8"/>
    <n v="100630"/>
    <s v="LETRATEC - SISTEMAS DE INFORMAÇÃO GRÁFICA, LDA"/>
    <s v="Prt 178-2018"/>
    <s v="Q2 2021"/>
    <s v="EUR"/>
    <n v="0.96"/>
    <n v="0.96099999999999997"/>
    <n v="-1E-3"/>
    <n v="0.96"/>
    <n v="0"/>
    <x v="0"/>
    <m/>
    <m/>
    <m/>
    <m/>
    <s v="none"/>
    <m/>
    <m/>
    <m/>
    <x v="0"/>
    <m/>
    <x v="0"/>
  </r>
  <r>
    <s v="PRTPrt 178-2018Q4 2021EUR"/>
    <x v="8"/>
    <n v="100630"/>
    <s v="LETRATEC - SISTEMAS DE INFORMAÇÃO GRÁFICA, LDA"/>
    <s v="Prt 178-2018"/>
    <s v="Q4 2021"/>
    <s v="EUR"/>
    <n v="49.32"/>
    <n v="49.3249"/>
    <n v="-4.8999999999992296E-3"/>
    <n v="49.32"/>
    <n v="0"/>
    <x v="0"/>
    <m/>
    <m/>
    <m/>
    <m/>
    <s v="none"/>
    <m/>
    <m/>
    <m/>
    <x v="0"/>
    <m/>
    <x v="0"/>
  </r>
  <r>
    <s v="PRTPrt 232-2018Q1 2021EUR"/>
    <x v="8"/>
    <n v="99885"/>
    <s v="HEMER - SERVIÇOS, LDA"/>
    <s v="Prt 232-2018"/>
    <s v="Q1 2021"/>
    <s v="EUR"/>
    <n v="10.62"/>
    <n v="10.6175"/>
    <n v="2.4999999999995E-3"/>
    <n v="10.62"/>
    <n v="0"/>
    <x v="0"/>
    <m/>
    <m/>
    <m/>
    <m/>
    <s v="none"/>
    <m/>
    <m/>
    <m/>
    <x v="0"/>
    <m/>
    <x v="0"/>
  </r>
  <r>
    <s v="PRTPrt 232-2018Q2 2021EUR"/>
    <x v="8"/>
    <n v="99885"/>
    <s v="HEMER - SERVIÇOS, LDA"/>
    <s v="Prt 232-2018"/>
    <s v="Q2 2021"/>
    <s v="EUR"/>
    <n v="59.97"/>
    <n v="59.969499999999996"/>
    <n v="5.0000000000238699E-4"/>
    <n v="59.97"/>
    <n v="0"/>
    <x v="0"/>
    <m/>
    <m/>
    <m/>
    <m/>
    <s v="none"/>
    <m/>
    <m/>
    <m/>
    <x v="0"/>
    <m/>
    <x v="0"/>
  </r>
  <r>
    <s v="PRTPrt 232-2018Q3 2021EUR"/>
    <x v="8"/>
    <n v="99885"/>
    <s v="HEMER - SERVIÇOS, LDA"/>
    <s v="Prt 232-2018"/>
    <s v="Q3 2021"/>
    <s v="EUR"/>
    <n v="41.83"/>
    <n v="41.834499999999998"/>
    <n v="-4.5000000000001697E-3"/>
    <n v="41.83"/>
    <n v="0"/>
    <x v="0"/>
    <m/>
    <m/>
    <m/>
    <m/>
    <s v="none"/>
    <m/>
    <m/>
    <m/>
    <x v="0"/>
    <m/>
    <x v="0"/>
  </r>
  <r>
    <s v="PRTPrt 232-2018Q4 2021EUR"/>
    <x v="8"/>
    <n v="99885"/>
    <s v="HEMER - SERVIÇOS, LDA"/>
    <s v="Prt 232-2018"/>
    <s v="Q4 2021"/>
    <s v="EUR"/>
    <n v="10.65"/>
    <n v="10.6485"/>
    <n v="1.5000000000000499E-3"/>
    <n v="10.65"/>
    <n v="0"/>
    <x v="0"/>
    <m/>
    <m/>
    <m/>
    <m/>
    <s v="none"/>
    <m/>
    <m/>
    <m/>
    <x v="0"/>
    <m/>
    <x v="0"/>
  </r>
  <r>
    <s v="PRTPrt 256-2018Q1 2021EUR"/>
    <x v="8"/>
    <n v="100514"/>
    <s v="LOFT DESIGN, COMERCIALIZAÇÃO DE MOBILIÁRIO, LDA"/>
    <s v="Prt 256-2018"/>
    <s v="Q1 2021"/>
    <s v="EUR"/>
    <n v="517.64"/>
    <n v="517.64030000000002"/>
    <n v="-3.0000000003838003E-4"/>
    <n v="517.64"/>
    <n v="0"/>
    <x v="0"/>
    <m/>
    <m/>
    <m/>
    <m/>
    <s v="none"/>
    <m/>
    <m/>
    <m/>
    <x v="0"/>
    <m/>
    <x v="0"/>
  </r>
  <r>
    <s v="PRTPrt 256-2018Q2 2021EUR"/>
    <x v="8"/>
    <n v="100514"/>
    <s v="LOFT DESIGN, COMERCIALIZAÇÃO DE MOBILIÁRIO, LDA"/>
    <s v="Prt 256-2018"/>
    <s v="Q2 2021"/>
    <s v="EUR"/>
    <n v="21.62"/>
    <n v="21.62"/>
    <n v="0"/>
    <n v="21.62"/>
    <n v="0"/>
    <x v="0"/>
    <m/>
    <m/>
    <m/>
    <m/>
    <s v="none"/>
    <m/>
    <m/>
    <m/>
    <x v="0"/>
    <m/>
    <x v="0"/>
  </r>
  <r>
    <s v="PRTPrt 256-2018Q4 2021EUR"/>
    <x v="8"/>
    <n v="100514"/>
    <s v="LOFT DESIGN, COMERCIALIZAÇÃO DE MOBILIÁRIO, LDA"/>
    <s v="Prt 256-2018"/>
    <s v="Q4 2021"/>
    <s v="EUR"/>
    <n v="213.09"/>
    <n v="213.0924"/>
    <n v="-2.3999999999944001E-3"/>
    <n v="213.09"/>
    <n v="0"/>
    <x v="0"/>
    <m/>
    <m/>
    <m/>
    <m/>
    <s v="none"/>
    <m/>
    <m/>
    <m/>
    <x v="0"/>
    <m/>
    <x v="0"/>
  </r>
  <r>
    <s v="PRTPrt 117-2018Q1 2021EUR"/>
    <x v="8"/>
    <n v="100551"/>
    <s v="GARCIAS, S.A."/>
    <s v="Prt 117-2018"/>
    <s v="Q1 2021"/>
    <s v="EUR"/>
    <n v="10.130000000000001"/>
    <n v="10.131399999999999"/>
    <n v="-1.3999999999985101E-3"/>
    <n v="10.130000000000001"/>
    <n v="0"/>
    <x v="0"/>
    <m/>
    <m/>
    <m/>
    <m/>
    <s v="none"/>
    <m/>
    <m/>
    <m/>
    <x v="0"/>
    <m/>
    <x v="0"/>
  </r>
  <r>
    <s v="PRTPrt 117-2018Q2 2021EUR"/>
    <x v="8"/>
    <n v="100551"/>
    <s v="GARCIAS, S.A."/>
    <s v="Prt 117-2018"/>
    <s v="Q2 2021"/>
    <s v="EUR"/>
    <n v="242.19"/>
    <n v="242.1858"/>
    <n v="4.1999999999973101E-3"/>
    <n v="242.19"/>
    <n v="0"/>
    <x v="0"/>
    <m/>
    <m/>
    <m/>
    <m/>
    <s v="none"/>
    <m/>
    <m/>
    <m/>
    <x v="0"/>
    <m/>
    <x v="0"/>
  </r>
  <r>
    <s v="PRTPrt 117-2018Q3 2021EUR"/>
    <x v="8"/>
    <n v="100551"/>
    <s v="GARCIAS, S.A."/>
    <s v="Prt 117-2018"/>
    <s v="Q3 2021"/>
    <s v="EUR"/>
    <n v="338.77"/>
    <n v="338.767"/>
    <n v="2.9999999999858998E-3"/>
    <n v="338.77"/>
    <n v="0"/>
    <x v="0"/>
    <m/>
    <m/>
    <m/>
    <m/>
    <s v="none"/>
    <m/>
    <m/>
    <m/>
    <x v="0"/>
    <m/>
    <x v="0"/>
  </r>
  <r>
    <s v="PRTPrt 117-2018Q4 2021EUR"/>
    <x v="8"/>
    <n v="100551"/>
    <s v="GARCIAS, S.A."/>
    <s v="Prt 117-2018"/>
    <s v="Q4 2021"/>
    <s v="EUR"/>
    <n v="577.11"/>
    <n v="577.11059999999998"/>
    <n v="-5.9999999996307397E-4"/>
    <n v="577.11"/>
    <n v="0"/>
    <x v="0"/>
    <m/>
    <m/>
    <m/>
    <m/>
    <s v="none"/>
    <m/>
    <m/>
    <m/>
    <x v="0"/>
    <m/>
    <x v="0"/>
  </r>
  <r>
    <s v="PRTPrt 150-2018Q1 2021EUR"/>
    <x v="8"/>
    <n v="100592"/>
    <s v="RECHEIO MASTERCHEF Lda"/>
    <s v="Prt 150-2018"/>
    <s v="Q1 2021"/>
    <s v="EUR"/>
    <n v="23.02"/>
    <n v="23.023399999999999"/>
    <n v="-3.3999999999991802E-3"/>
    <n v="23.02"/>
    <n v="0"/>
    <x v="0"/>
    <m/>
    <m/>
    <m/>
    <m/>
    <s v="none"/>
    <m/>
    <m/>
    <m/>
    <x v="0"/>
    <m/>
    <x v="0"/>
  </r>
  <r>
    <s v="PRTPrt 150-2018Q2 2021EUR"/>
    <x v="8"/>
    <n v="100592"/>
    <s v="RECHEIO MASTERCHEF Lda"/>
    <s v="Prt 150-2018"/>
    <s v="Q2 2021"/>
    <s v="EUR"/>
    <n v="99.66"/>
    <n v="99.657600000000002"/>
    <n v="2.3999999999944001E-3"/>
    <n v="99.66"/>
    <n v="0"/>
    <x v="0"/>
    <m/>
    <m/>
    <m/>
    <m/>
    <s v="none"/>
    <m/>
    <m/>
    <m/>
    <x v="0"/>
    <m/>
    <x v="0"/>
  </r>
  <r>
    <s v="PRTPrt 150-2018Q3 2021EUR"/>
    <x v="8"/>
    <n v="100592"/>
    <s v="RECHEIO MASTERCHEF Lda"/>
    <s v="Prt 150-2018"/>
    <s v="Q3 2021"/>
    <s v="EUR"/>
    <n v="148.13999999999999"/>
    <n v="148.14410000000001"/>
    <n v="-4.1000000000224104E-3"/>
    <n v="148.13999999999999"/>
    <n v="0"/>
    <x v="0"/>
    <m/>
    <m/>
    <m/>
    <m/>
    <s v="none"/>
    <m/>
    <m/>
    <m/>
    <x v="0"/>
    <m/>
    <x v="0"/>
  </r>
  <r>
    <s v="PRTPrt 150-2018Q4 2021EUR"/>
    <x v="8"/>
    <n v="100592"/>
    <s v="RECHEIO MASTERCHEF Lda"/>
    <s v="Prt 150-2018"/>
    <s v="Q4 2021"/>
    <s v="EUR"/>
    <n v="112.73"/>
    <n v="112.72799999999999"/>
    <n v="2.0000000000095402E-3"/>
    <n v="112.73"/>
    <n v="0"/>
    <x v="0"/>
    <m/>
    <m/>
    <m/>
    <m/>
    <s v="none"/>
    <m/>
    <m/>
    <m/>
    <x v="0"/>
    <m/>
    <x v="0"/>
  </r>
  <r>
    <s v="PRTPrt 155-2018Q1 2021EUR"/>
    <x v="8"/>
    <n v="100557"/>
    <s v="RECHEIO - CASH &amp; CARRY, S.A."/>
    <s v="Prt 155-2018"/>
    <s v="Q1 2021"/>
    <s v="EUR"/>
    <n v="72.44"/>
    <n v="72.439499999999995"/>
    <n v="5.0000000000238699E-4"/>
    <n v="72.44"/>
    <n v="0"/>
    <x v="0"/>
    <m/>
    <m/>
    <m/>
    <m/>
    <s v="none"/>
    <m/>
    <m/>
    <m/>
    <x v="0"/>
    <m/>
    <x v="0"/>
  </r>
  <r>
    <s v="PRTPrt 155-2018Q2 2021EUR"/>
    <x v="8"/>
    <n v="100557"/>
    <s v="RECHEIO - CASH &amp; CARRY, S.A."/>
    <s v="Prt 155-2018"/>
    <s v="Q2 2021"/>
    <s v="EUR"/>
    <n v="166.46"/>
    <n v="166.4623"/>
    <n v="-2.29999999999108E-3"/>
    <n v="166.46"/>
    <n v="0"/>
    <x v="0"/>
    <m/>
    <m/>
    <m/>
    <m/>
    <s v="none"/>
    <m/>
    <m/>
    <m/>
    <x v="0"/>
    <m/>
    <x v="0"/>
  </r>
  <r>
    <s v="PRTPrt 155-2018Q3 2021EUR"/>
    <x v="8"/>
    <n v="100557"/>
    <s v="RECHEIO - CASH &amp; CARRY, S.A."/>
    <s v="Prt 155-2018"/>
    <s v="Q3 2021"/>
    <s v="EUR"/>
    <n v="347.46"/>
    <n v="347.45839999999998"/>
    <n v="1.59999999999627E-3"/>
    <n v="347.46"/>
    <n v="0"/>
    <x v="0"/>
    <m/>
    <m/>
    <m/>
    <m/>
    <s v="none"/>
    <m/>
    <m/>
    <m/>
    <x v="0"/>
    <m/>
    <x v="0"/>
  </r>
  <r>
    <s v="PRTPrt 155-2018Q4 2021EUR"/>
    <x v="8"/>
    <n v="100557"/>
    <s v="RECHEIO - CASH &amp; CARRY, S.A."/>
    <s v="Prt 155-2018"/>
    <s v="Q4 2021"/>
    <s v="EUR"/>
    <n v="204.57"/>
    <n v="204.56729999999999"/>
    <n v="2.7000000000043599E-3"/>
    <n v="204.57"/>
    <n v="0"/>
    <x v="0"/>
    <m/>
    <m/>
    <m/>
    <m/>
    <s v="none"/>
    <m/>
    <m/>
    <m/>
    <x v="0"/>
    <m/>
    <x v="0"/>
  </r>
  <r>
    <s v="PRTPrt 361-2019Q2 2021EUR"/>
    <x v="8"/>
    <n v="214170"/>
    <s v="BLUE DIAMOND PRIVATE TOURS UNIPESSOAL LDA"/>
    <s v="Prt 361-2019"/>
    <s v="Q2 2021"/>
    <s v="EUR"/>
    <n v="82.32"/>
    <n v="82.320599999999999"/>
    <n v="-6.0000000000570697E-4"/>
    <n v="82.32"/>
    <n v="0"/>
    <x v="0"/>
    <m/>
    <m/>
    <m/>
    <m/>
    <s v="none"/>
    <m/>
    <m/>
    <m/>
    <x v="0"/>
    <m/>
    <x v="0"/>
  </r>
  <r>
    <s v="PRTPrt 361-2019Q3 2021EUR"/>
    <x v="8"/>
    <n v="214170"/>
    <s v="BLUE DIAMOND PRIVATE TOURS UNIPESSOAL LDA"/>
    <s v="Prt 361-2019"/>
    <s v="Q3 2021"/>
    <s v="EUR"/>
    <n v="246.41"/>
    <n v="246.40889999999999"/>
    <n v="1.1000000000080899E-3"/>
    <n v="246.41"/>
    <n v="0"/>
    <x v="0"/>
    <m/>
    <m/>
    <m/>
    <m/>
    <s v="none"/>
    <m/>
    <m/>
    <m/>
    <x v="0"/>
    <m/>
    <x v="0"/>
  </r>
  <r>
    <s v="PRTPrt 361-2019Q4 2021EUR"/>
    <x v="8"/>
    <n v="214170"/>
    <s v="BLUE DIAMOND PRIVATE TOURS UNIPESSOAL LDA"/>
    <s v="Prt 361-2019"/>
    <s v="Q4 2021"/>
    <s v="EUR"/>
    <n v="621.39"/>
    <n v="621.39089999999999"/>
    <n v="-9.0000000000145497E-4"/>
    <n v="621.39"/>
    <n v="0"/>
    <x v="0"/>
    <m/>
    <m/>
    <m/>
    <m/>
    <s v="none"/>
    <m/>
    <m/>
    <m/>
    <x v="0"/>
    <m/>
    <x v="0"/>
  </r>
  <r>
    <s v="PRTPrt 287BRI-2018Q1 2021EUR"/>
    <x v="8"/>
    <n v="100589"/>
    <s v="AVILUDO - INDÚSTRIA E COMÉRCIO DE PRODUTOS ALIMENTARES, S.A."/>
    <s v="Prt 287BRI-2018"/>
    <s v="Q1 2021"/>
    <s v="EUR"/>
    <n v="42.89"/>
    <n v="42.8934"/>
    <n v="-3.3999999999991802E-3"/>
    <n v="42.89"/>
    <n v="0"/>
    <x v="0"/>
    <m/>
    <m/>
    <m/>
    <m/>
    <s v="none"/>
    <m/>
    <m/>
    <m/>
    <x v="0"/>
    <m/>
    <x v="0"/>
  </r>
  <r>
    <s v="PRTPrt 287BRI-2018Q2 2021EUR"/>
    <x v="8"/>
    <n v="100589"/>
    <s v="AVILUDO - INDÚSTRIA E COMÉRCIO DE PRODUTOS ALIMENTARES, S.A."/>
    <s v="Prt 287BRI-2018"/>
    <s v="Q2 2021"/>
    <s v="EUR"/>
    <n v="180.92"/>
    <n v="180.9239"/>
    <n v="-3.9000000000157702E-3"/>
    <n v="180.92"/>
    <n v="0"/>
    <x v="0"/>
    <m/>
    <m/>
    <m/>
    <m/>
    <s v="none"/>
    <m/>
    <m/>
    <m/>
    <x v="0"/>
    <m/>
    <x v="0"/>
  </r>
  <r>
    <s v="PRTPrt 287BRI-2018Q3 2021EUR"/>
    <x v="8"/>
    <n v="100589"/>
    <s v="AVILUDO - INDÚSTRIA E COMÉRCIO DE PRODUTOS ALIMENTARES, S.A."/>
    <s v="Prt 287BRI-2018"/>
    <s v="Q3 2021"/>
    <s v="EUR"/>
    <n v="383.85"/>
    <n v="383.84679999999997"/>
    <n v="3.2000000000493799E-3"/>
    <n v="383.85"/>
    <n v="0"/>
    <x v="0"/>
    <m/>
    <m/>
    <m/>
    <m/>
    <s v="none"/>
    <m/>
    <m/>
    <m/>
    <x v="0"/>
    <m/>
    <x v="0"/>
  </r>
  <r>
    <s v="PRTPrt 287BRI-2018Q4 2021EUR"/>
    <x v="8"/>
    <n v="100589"/>
    <s v="AVILUDO - INDÚSTRIA E COMÉRCIO DE PRODUTOS ALIMENTARES, S.A."/>
    <s v="Prt 287BRI-2018"/>
    <s v="Q4 2021"/>
    <s v="EUR"/>
    <n v="308.99"/>
    <n v="308.99279999999999"/>
    <n v="-2.7999999999792601E-3"/>
    <n v="308.99"/>
    <n v="0"/>
    <x v="0"/>
    <m/>
    <m/>
    <m/>
    <m/>
    <s v="none"/>
    <m/>
    <m/>
    <m/>
    <x v="0"/>
    <m/>
    <x v="0"/>
  </r>
  <r>
    <s v="PRTPrt 287RST-2018Q1 2021EUR"/>
    <x v="8"/>
    <n v="100589"/>
    <s v="AVILUDO - INDÚSTRIA E COMÉRCIO DE PRODUTOS ALIMENTARES, S.A."/>
    <s v="Prt 287RST-2018"/>
    <s v="Q1 2021"/>
    <s v="EUR"/>
    <n v="143.72"/>
    <n v="143.72229999999999"/>
    <n v="-2.29999999999108E-3"/>
    <n v="143.72"/>
    <n v="0"/>
    <x v="0"/>
    <m/>
    <m/>
    <m/>
    <m/>
    <s v="none"/>
    <m/>
    <m/>
    <m/>
    <x v="0"/>
    <m/>
    <x v="0"/>
  </r>
  <r>
    <s v="PRTPrt 287RST-2018Q2 2021EUR"/>
    <x v="8"/>
    <n v="100589"/>
    <s v="AVILUDO - INDÚSTRIA E COMÉRCIO DE PRODUTOS ALIMENTARES, S.A."/>
    <s v="Prt 287RST-2018"/>
    <s v="Q2 2021"/>
    <s v="EUR"/>
    <n v="987.57"/>
    <n v="987.57209999999998"/>
    <n v="-2.0999999999275999E-3"/>
    <n v="987.57"/>
    <n v="0"/>
    <x v="0"/>
    <m/>
    <m/>
    <m/>
    <m/>
    <s v="none"/>
    <m/>
    <m/>
    <m/>
    <x v="0"/>
    <m/>
    <x v="0"/>
  </r>
  <r>
    <s v="PRTPrt 287RST-2018Q3 2021EUR"/>
    <x v="8"/>
    <n v="100589"/>
    <s v="AVILUDO - INDÚSTRIA E COMÉRCIO DE PRODUTOS ALIMENTARES, S.A."/>
    <s v="Prt 287RST-2018"/>
    <s v="Q3 2021"/>
    <s v="EUR"/>
    <n v="2410.3200000000002"/>
    <n v="2410.3179"/>
    <n v="2.1000000001549701E-3"/>
    <n v="2410.3200000000002"/>
    <n v="0"/>
    <x v="0"/>
    <m/>
    <m/>
    <m/>
    <m/>
    <s v="none"/>
    <m/>
    <m/>
    <m/>
    <x v="0"/>
    <m/>
    <x v="0"/>
  </r>
  <r>
    <s v="PRTPrt 287RST-2018Q4 2021EUR"/>
    <x v="8"/>
    <n v="100589"/>
    <s v="AVILUDO - INDÚSTRIA E COMÉRCIO DE PRODUTOS ALIMENTARES, S.A."/>
    <s v="Prt 287RST-2018"/>
    <s v="Q4 2021"/>
    <s v="EUR"/>
    <n v="3188.85"/>
    <n v="3188.8499000000002"/>
    <n v="9.9999999747524203E-5"/>
    <n v="3188.85"/>
    <n v="0"/>
    <x v="0"/>
    <m/>
    <m/>
    <m/>
    <m/>
    <s v="none"/>
    <m/>
    <m/>
    <m/>
    <x v="0"/>
    <m/>
    <x v="0"/>
  </r>
  <r>
    <s v="PRTPrt 253-2018Q2 2021EUR"/>
    <x v="8"/>
    <n v="100649"/>
    <s v="GAMOTEL - ARTIGOS PARA HOTELARIA, LDA"/>
    <s v="Prt 253-2018"/>
    <s v="Q2 2021"/>
    <s v="EUR"/>
    <n v="7.29"/>
    <n v="7.2904"/>
    <n v="-3.9999999999995502E-4"/>
    <n v="7.29"/>
    <n v="0"/>
    <x v="0"/>
    <m/>
    <m/>
    <m/>
    <m/>
    <s v="none"/>
    <m/>
    <m/>
    <m/>
    <x v="0"/>
    <m/>
    <x v="0"/>
  </r>
  <r>
    <s v="PRTPrt 253-2018Q4 2021EUR"/>
    <x v="8"/>
    <n v="100649"/>
    <s v="GAMOTEL - ARTIGOS PARA HOTELARIA, LDA"/>
    <s v="Prt 253-2018"/>
    <s v="Q4 2021"/>
    <s v="EUR"/>
    <n v="35.72"/>
    <n v="35.719799999999999"/>
    <n v="1.9999999999953299E-4"/>
    <n v="35.72"/>
    <n v="0"/>
    <x v="0"/>
    <m/>
    <m/>
    <m/>
    <m/>
    <s v="none"/>
    <m/>
    <m/>
    <m/>
    <x v="0"/>
    <m/>
    <x v="0"/>
  </r>
  <r>
    <s v="PRTPrt 323-2018Q2 2021EUR"/>
    <x v="8"/>
    <n v="100062"/>
    <s v="GLUTAMINE - ALIMENTAÇÃO RACIONAL E DIETETICA, LDA"/>
    <s v="Prt 323-2018"/>
    <s v="Q2 2021"/>
    <s v="EUR"/>
    <n v="1.96"/>
    <n v="1.9579"/>
    <n v="2.0999999999999899E-3"/>
    <n v="1.96"/>
    <n v="0"/>
    <x v="0"/>
    <m/>
    <m/>
    <m/>
    <m/>
    <s v="none"/>
    <m/>
    <m/>
    <m/>
    <x v="0"/>
    <m/>
    <x v="0"/>
  </r>
  <r>
    <s v="PRTPrt 323-2018Q3 2021EUR"/>
    <x v="8"/>
    <n v="100062"/>
    <s v="GLUTAMINE - ALIMENTAÇÃO RACIONAL E DIETETICA, LDA"/>
    <s v="Prt 323-2018"/>
    <s v="Q3 2021"/>
    <s v="EUR"/>
    <n v="7.22"/>
    <n v="7.2243000000000004"/>
    <n v="-4.3000000000006297E-3"/>
    <n v="7.22"/>
    <n v="0"/>
    <x v="0"/>
    <m/>
    <m/>
    <m/>
    <m/>
    <s v="none"/>
    <m/>
    <m/>
    <m/>
    <x v="0"/>
    <m/>
    <x v="0"/>
  </r>
  <r>
    <s v="PRTPrt 323-2018Q4 2021EUR"/>
    <x v="8"/>
    <n v="100062"/>
    <s v="GLUTAMINE - ALIMENTAÇÃO RACIONAL E DIETETICA, LDA"/>
    <s v="Prt 323-2018"/>
    <s v="Q4 2021"/>
    <s v="EUR"/>
    <n v="11.95"/>
    <n v="11.948399999999999"/>
    <n v="1.5999999999998201E-3"/>
    <n v="11.95"/>
    <n v="0"/>
    <x v="0"/>
    <m/>
    <m/>
    <m/>
    <m/>
    <s v="none"/>
    <m/>
    <m/>
    <m/>
    <x v="0"/>
    <m/>
    <x v="0"/>
  </r>
  <r>
    <s v="PRTPrt 154-2018Q2 2021EUR"/>
    <x v="8"/>
    <n v="100250"/>
    <s v="MOTA &amp; DAVID, LDA"/>
    <s v="Prt 154-2018"/>
    <s v="Q2 2021"/>
    <s v="EUR"/>
    <n v="165.31"/>
    <n v="165.31370000000001"/>
    <n v="-3.70000000000914E-3"/>
    <n v="165.31"/>
    <n v="0"/>
    <x v="0"/>
    <m/>
    <m/>
    <m/>
    <m/>
    <s v="none"/>
    <m/>
    <m/>
    <m/>
    <x v="0"/>
    <m/>
    <x v="0"/>
  </r>
  <r>
    <s v="PRTPrt 154-2018Q3 2021EUR"/>
    <x v="8"/>
    <n v="100250"/>
    <s v="MOTA &amp; DAVID, LDA"/>
    <s v="Prt 154-2018"/>
    <s v="Q3 2021"/>
    <s v="EUR"/>
    <n v="422.98"/>
    <n v="422.98360000000002"/>
    <n v="-3.6000000000058199E-3"/>
    <n v="422.98"/>
    <n v="0"/>
    <x v="0"/>
    <m/>
    <m/>
    <m/>
    <m/>
    <s v="none"/>
    <m/>
    <m/>
    <m/>
    <x v="0"/>
    <m/>
    <x v="0"/>
  </r>
  <r>
    <s v="PRTPrt 154-2018Q4 2021EUR"/>
    <x v="8"/>
    <n v="100250"/>
    <s v="MOTA &amp; DAVID, LDA"/>
    <s v="Prt 154-2018"/>
    <s v="Q4 2021"/>
    <s v="EUR"/>
    <n v="916.26"/>
    <n v="916.26020000000005"/>
    <n v="-2.00000000063482E-4"/>
    <n v="916.26"/>
    <n v="0"/>
    <x v="0"/>
    <m/>
    <m/>
    <m/>
    <m/>
    <s v="none"/>
    <m/>
    <m/>
    <m/>
    <x v="0"/>
    <m/>
    <x v="0"/>
  </r>
  <r>
    <s v="PRTPrt 192-2018Q1 2021EUR"/>
    <x v="8"/>
    <n v="100588"/>
    <s v="REXEL - DISTRIBUIÇÃO DE MATERIAL ELÉCTRICO, S.A."/>
    <s v="Prt 192-2018"/>
    <s v="Q1 2021"/>
    <s v="EUR"/>
    <n v="14.84"/>
    <n v="14.8369"/>
    <n v="3.0999999999998802E-3"/>
    <n v="14.84"/>
    <n v="0"/>
    <x v="0"/>
    <m/>
    <m/>
    <m/>
    <m/>
    <s v="none"/>
    <m/>
    <m/>
    <m/>
    <x v="0"/>
    <m/>
    <x v="0"/>
  </r>
  <r>
    <s v="PRTPrt 192-2018Q2 2021EUR"/>
    <x v="8"/>
    <n v="100588"/>
    <s v="REXEL - DISTRIBUIÇÃO DE MATERIAL ELÉCTRICO, S.A."/>
    <s v="Prt 192-2018"/>
    <s v="Q2 2021"/>
    <s v="EUR"/>
    <n v="77.92"/>
    <n v="77.920500000000004"/>
    <n v="-5.0000000000238699E-4"/>
    <n v="77.92"/>
    <n v="0"/>
    <x v="0"/>
    <m/>
    <m/>
    <m/>
    <m/>
    <s v="none"/>
    <m/>
    <m/>
    <m/>
    <x v="0"/>
    <m/>
    <x v="0"/>
  </r>
  <r>
    <s v="PRTPrt 192-2018Q3 2021EUR"/>
    <x v="8"/>
    <n v="100588"/>
    <s v="REXEL - DISTRIBUIÇÃO DE MATERIAL ELÉCTRICO, S.A."/>
    <s v="Prt 192-2018"/>
    <s v="Q3 2021"/>
    <s v="EUR"/>
    <n v="32.93"/>
    <n v="32.930599999999998"/>
    <n v="-5.99999999998601E-4"/>
    <n v="32.93"/>
    <n v="0"/>
    <x v="0"/>
    <m/>
    <m/>
    <m/>
    <m/>
    <s v="none"/>
    <m/>
    <m/>
    <m/>
    <x v="0"/>
    <m/>
    <x v="0"/>
  </r>
  <r>
    <s v="PRTPrt 192-2018Q4 2021EUR"/>
    <x v="8"/>
    <n v="100588"/>
    <s v="REXEL - DISTRIBUIÇÃO DE MATERIAL ELÉCTRICO, S.A."/>
    <s v="Prt 192-2018"/>
    <s v="Q4 2021"/>
    <s v="EUR"/>
    <n v="144.31"/>
    <n v="144.31370000000001"/>
    <n v="-3.70000000000914E-3"/>
    <n v="144.31"/>
    <n v="0"/>
    <x v="0"/>
    <m/>
    <m/>
    <m/>
    <m/>
    <s v="none"/>
    <m/>
    <m/>
    <m/>
    <x v="0"/>
    <m/>
    <x v="0"/>
  </r>
  <r>
    <s v="PRTPrt 322-2018Q2 2021EUR"/>
    <x v="8"/>
    <n v="99976"/>
    <s v="PEÇA DE FRUTA, LDA"/>
    <s v="Prt 322-2018"/>
    <s v="Q2 2021"/>
    <s v="EUR"/>
    <n v="5.18"/>
    <n v="5.1821999999999999"/>
    <n v="-2.2000000000002001E-3"/>
    <n v="5.18"/>
    <n v="0"/>
    <x v="0"/>
    <m/>
    <m/>
    <m/>
    <m/>
    <s v="none"/>
    <m/>
    <m/>
    <m/>
    <x v="0"/>
    <m/>
    <x v="0"/>
  </r>
  <r>
    <s v="PRTPrt 322-2018Q4 2021EUR"/>
    <x v="8"/>
    <n v="99976"/>
    <s v="PEÇA DE FRUTA, LDA"/>
    <s v="Prt 322-2018"/>
    <s v="Q4 2021"/>
    <s v="EUR"/>
    <n v="21.61"/>
    <n v="21.610499999999998"/>
    <n v="-4.9999999999883395E-4"/>
    <n v="21.61"/>
    <n v="0"/>
    <x v="0"/>
    <m/>
    <m/>
    <m/>
    <m/>
    <s v="none"/>
    <m/>
    <m/>
    <m/>
    <x v="0"/>
    <m/>
    <x v="0"/>
  </r>
  <r>
    <s v="PRTPrt 164-2018Q2 2021EUR"/>
    <x v="8"/>
    <n v="216419"/>
    <s v="KMED EUROPA - SERVIÇOS EXTERNOS DE SEGURANÇA, HIGIENE E SAÚDE NO TRABALHO, LDA"/>
    <s v="Prt 164-2018"/>
    <s v="Q2 2021"/>
    <s v="EUR"/>
    <n v="671.21"/>
    <n v="671.21320000000003"/>
    <n v="-3.19999999999254E-3"/>
    <n v="671.21"/>
    <n v="0"/>
    <x v="0"/>
    <m/>
    <m/>
    <m/>
    <m/>
    <s v="none"/>
    <m/>
    <m/>
    <m/>
    <x v="0"/>
    <m/>
    <x v="0"/>
  </r>
  <r>
    <s v="PRTPrt 164-2018Q3 2021EUR"/>
    <x v="8"/>
    <n v="216419"/>
    <s v="KMED EUROPA - SERVIÇOS EXTERNOS DE SEGURANÇA, HIGIENE E SAÚDE NO TRABALHO, LDA"/>
    <s v="Prt 164-2018"/>
    <s v="Q3 2021"/>
    <s v="EUR"/>
    <n v="684.04"/>
    <n v="684.0385"/>
    <n v="1.4999999999645199E-3"/>
    <n v="684.04"/>
    <n v="0"/>
    <x v="0"/>
    <m/>
    <m/>
    <m/>
    <m/>
    <s v="none"/>
    <m/>
    <m/>
    <m/>
    <x v="0"/>
    <m/>
    <x v="0"/>
  </r>
  <r>
    <s v="PRTPrt 164-2018Q4 2021EUR"/>
    <x v="8"/>
    <n v="216419"/>
    <s v="KMED EUROPA - SERVIÇOS EXTERNOS DE SEGURANÇA, HIGIENE E SAÚDE NO TRABALHO, LDA"/>
    <s v="Prt 164-2018"/>
    <s v="Q4 2021"/>
    <s v="EUR"/>
    <n v="684.04"/>
    <n v="684.0385"/>
    <n v="1.4999999999645199E-3"/>
    <n v="684.04"/>
    <n v="0"/>
    <x v="0"/>
    <m/>
    <m/>
    <m/>
    <m/>
    <s v="none"/>
    <m/>
    <m/>
    <m/>
    <x v="0"/>
    <m/>
    <x v="0"/>
  </r>
  <r>
    <s v="PRTPrt 318-2018Q2 2021EUR"/>
    <x v="8"/>
    <n v="100596"/>
    <s v="FUMADIS - PRODUÇÃO E DISTRIBUIÇÃO DE PRODUTOS ALIMENTARES, LDA"/>
    <s v="Prt 318-2018"/>
    <s v="Q2 2021"/>
    <s v="EUR"/>
    <n v="36.61"/>
    <n v="36.609400000000001"/>
    <n v="5.99999999998601E-4"/>
    <n v="36.61"/>
    <n v="0"/>
    <x v="0"/>
    <m/>
    <m/>
    <m/>
    <m/>
    <s v="none"/>
    <m/>
    <m/>
    <m/>
    <x v="0"/>
    <m/>
    <x v="0"/>
  </r>
  <r>
    <s v="PRTPrt 318-2018Q3 2021EUR"/>
    <x v="8"/>
    <n v="100596"/>
    <s v="FUMADIS - PRODUÇÃO E DISTRIBUIÇÃO DE PRODUTOS ALIMENTARES, LDA"/>
    <s v="Prt 318-2018"/>
    <s v="Q3 2021"/>
    <s v="EUR"/>
    <n v="48.97"/>
    <n v="48.974800000000002"/>
    <n v="-4.8000000000030197E-3"/>
    <n v="48.97"/>
    <n v="0"/>
    <x v="0"/>
    <m/>
    <m/>
    <m/>
    <m/>
    <s v="none"/>
    <m/>
    <m/>
    <m/>
    <x v="0"/>
    <m/>
    <x v="0"/>
  </r>
  <r>
    <s v="PRTPrt 318-2018Q4 2021EUR"/>
    <x v="8"/>
    <n v="100596"/>
    <s v="FUMADIS - PRODUÇÃO E DISTRIBUIÇÃO DE PRODUTOS ALIMENTARES, LDA"/>
    <s v="Prt 318-2018"/>
    <s v="Q4 2021"/>
    <s v="EUR"/>
    <n v="162.51"/>
    <n v="162.51089999999999"/>
    <n v="-9.0000000000145497E-4"/>
    <n v="162.51"/>
    <n v="0"/>
    <x v="0"/>
    <m/>
    <m/>
    <m/>
    <m/>
    <s v="none"/>
    <m/>
    <m/>
    <m/>
    <x v="0"/>
    <m/>
    <x v="0"/>
  </r>
  <r>
    <s v="PRTPrt 338-2018Q2 2021EUR"/>
    <x v="8"/>
    <n v="254764"/>
    <s v="ARTISANDUS UNIPESSOAL, LDA"/>
    <s v="Prt 338-2018"/>
    <s v="Q2 2021"/>
    <s v="EUR"/>
    <n v="6.53"/>
    <n v="6.5336999999999996"/>
    <n v="-3.69999999999937E-3"/>
    <n v="6.53"/>
    <n v="0"/>
    <x v="0"/>
    <m/>
    <m/>
    <m/>
    <m/>
    <s v="none"/>
    <m/>
    <m/>
    <m/>
    <x v="0"/>
    <m/>
    <x v="0"/>
  </r>
  <r>
    <s v="PRTPrt 338-2018Q3 2021EUR"/>
    <x v="8"/>
    <n v="254764"/>
    <s v="ARTISANDUS UNIPESSOAL, LDA"/>
    <s v="Prt 338-2018"/>
    <s v="Q3 2021"/>
    <s v="EUR"/>
    <n v="17.329999999999998"/>
    <n v="17.333300000000001"/>
    <n v="-3.3000000000029599E-3"/>
    <n v="17.329999999999998"/>
    <n v="0"/>
    <x v="0"/>
    <m/>
    <m/>
    <m/>
    <m/>
    <s v="none"/>
    <m/>
    <m/>
    <m/>
    <x v="0"/>
    <m/>
    <x v="0"/>
  </r>
  <r>
    <s v="PRTPrt 338-2018Q4 2021EUR"/>
    <x v="8"/>
    <n v="254764"/>
    <s v="ARTISANDUS UNIPESSOAL, LDA"/>
    <s v="Prt 338-2018"/>
    <s v="Q4 2021"/>
    <s v="EUR"/>
    <n v="28.66"/>
    <n v="28.662099999999999"/>
    <n v="-2.0999999999986498E-3"/>
    <n v="28.66"/>
    <n v="0"/>
    <x v="0"/>
    <m/>
    <m/>
    <m/>
    <m/>
    <s v="none"/>
    <m/>
    <m/>
    <m/>
    <x v="0"/>
    <m/>
    <x v="0"/>
  </r>
  <r>
    <s v="PRTPrt 277-2018Q1 2021EUR"/>
    <x v="8"/>
    <n v="100296"/>
    <s v="EDEN SPRINGS PORTUGAL, S.A."/>
    <s v="Prt 277-2018"/>
    <s v="Q1 2021"/>
    <s v="EUR"/>
    <n v="25.98"/>
    <n v="25.9787"/>
    <n v="1.3000000000005199E-3"/>
    <n v="25.98"/>
    <n v="0"/>
    <x v="0"/>
    <m/>
    <m/>
    <m/>
    <m/>
    <s v="none"/>
    <m/>
    <m/>
    <m/>
    <x v="0"/>
    <m/>
    <x v="0"/>
  </r>
  <r>
    <s v="PRTPrt 277-2018Q2 2021EUR"/>
    <x v="8"/>
    <n v="100296"/>
    <s v="EDEN SPRINGS PORTUGAL, S.A."/>
    <s v="Prt 277-2018"/>
    <s v="Q2 2021"/>
    <s v="EUR"/>
    <n v="56.76"/>
    <n v="56.761699999999998"/>
    <n v="-1.6999999999995901E-3"/>
    <n v="56.76"/>
    <n v="0"/>
    <x v="0"/>
    <m/>
    <m/>
    <m/>
    <m/>
    <s v="none"/>
    <m/>
    <m/>
    <m/>
    <x v="0"/>
    <m/>
    <x v="0"/>
  </r>
  <r>
    <s v="PRTPrt 277-2018Q3 2021EUR"/>
    <x v="8"/>
    <n v="100296"/>
    <s v="EDEN SPRINGS PORTUGAL, S.A."/>
    <s v="Prt 277-2018"/>
    <s v="Q3 2021"/>
    <s v="EUR"/>
    <n v="84.58"/>
    <n v="84.577200000000005"/>
    <n v="2.79999999999347E-3"/>
    <n v="84.58"/>
    <n v="0"/>
    <x v="0"/>
    <m/>
    <m/>
    <m/>
    <m/>
    <s v="none"/>
    <m/>
    <m/>
    <m/>
    <x v="0"/>
    <m/>
    <x v="0"/>
  </r>
  <r>
    <s v="PRTPrt 277-2018Q4 2021EUR"/>
    <x v="8"/>
    <n v="100296"/>
    <s v="EDEN SPRINGS PORTUGAL, S.A."/>
    <s v="Prt 277-2018"/>
    <s v="Q4 2021"/>
    <s v="EUR"/>
    <n v="31.86"/>
    <n v="31.861799999999999"/>
    <n v="-1.7999999999993501E-3"/>
    <n v="31.86"/>
    <n v="0"/>
    <x v="0"/>
    <m/>
    <m/>
    <m/>
    <m/>
    <s v="none"/>
    <m/>
    <m/>
    <m/>
    <x v="0"/>
    <m/>
    <x v="0"/>
  </r>
  <r>
    <s v="PRTPrt 298-2018Q1 2021EUR"/>
    <x v="8"/>
    <n v="100605"/>
    <s v="BERNARDINO DE ALMEIDA E COSTA &amp; FILHOS, S.A."/>
    <s v="Prt 298-2018"/>
    <s v="Q1 2021"/>
    <s v="EUR"/>
    <n v="8.4"/>
    <n v="8.3994999999999997"/>
    <n v="5.0000000000061096E-4"/>
    <n v="8.4"/>
    <n v="0"/>
    <x v="0"/>
    <m/>
    <m/>
    <m/>
    <m/>
    <s v="none"/>
    <m/>
    <m/>
    <m/>
    <x v="0"/>
    <m/>
    <x v="0"/>
  </r>
  <r>
    <s v="PRTPrt 298-2018Q2 2021EUR"/>
    <x v="8"/>
    <n v="100605"/>
    <s v="BERNARDINO DE ALMEIDA E COSTA &amp; FILHOS, S.A."/>
    <s v="Prt 298-2018"/>
    <s v="Q2 2021"/>
    <s v="EUR"/>
    <n v="22.94"/>
    <n v="22.939299999999999"/>
    <n v="7.0000000000192098E-4"/>
    <n v="22.94"/>
    <n v="0"/>
    <x v="0"/>
    <m/>
    <m/>
    <m/>
    <m/>
    <s v="none"/>
    <m/>
    <m/>
    <m/>
    <x v="0"/>
    <m/>
    <x v="0"/>
  </r>
  <r>
    <s v="PRTPrt 298-2018Q3 2021EUR"/>
    <x v="8"/>
    <n v="100605"/>
    <s v="BERNARDINO DE ALMEIDA E COSTA &amp; FILHOS, S.A."/>
    <s v="Prt 298-2018"/>
    <s v="Q3 2021"/>
    <s v="EUR"/>
    <n v="57.73"/>
    <n v="57.733199999999997"/>
    <n v="-3.1999999999996402E-3"/>
    <n v="57.73"/>
    <n v="0"/>
    <x v="0"/>
    <m/>
    <m/>
    <m/>
    <m/>
    <s v="none"/>
    <m/>
    <m/>
    <m/>
    <x v="0"/>
    <m/>
    <x v="0"/>
  </r>
  <r>
    <s v="PRTPrt 298-2018Q4 2021EUR"/>
    <x v="8"/>
    <n v="100605"/>
    <s v="BERNARDINO DE ALMEIDA E COSTA &amp; FILHOS, S.A."/>
    <s v="Prt 298-2018"/>
    <s v="Q4 2021"/>
    <s v="EUR"/>
    <n v="71.52"/>
    <n v="71.519199999999998"/>
    <n v="7.9999999999813499E-4"/>
    <n v="71.52"/>
    <n v="0"/>
    <x v="0"/>
    <m/>
    <m/>
    <m/>
    <m/>
    <s v="none"/>
    <m/>
    <m/>
    <m/>
    <x v="0"/>
    <m/>
    <x v="0"/>
  </r>
  <r>
    <s v="PRTPrt 131-2018Q1 2021EUR"/>
    <x v="8"/>
    <n v="99725"/>
    <s v="ISS FACILITY SERVICES - GESTÃO E MANUTENÇÃO DE EDIFÍCIOS, LDA"/>
    <s v="Prt 131-2018"/>
    <s v="Q1 2021"/>
    <s v="EUR"/>
    <n v="235.8"/>
    <n v="235.79839999999999"/>
    <n v="1.60000000002469E-3"/>
    <n v="235.8"/>
    <n v="0"/>
    <x v="0"/>
    <m/>
    <m/>
    <m/>
    <m/>
    <s v="none"/>
    <m/>
    <m/>
    <m/>
    <x v="0"/>
    <m/>
    <x v="0"/>
  </r>
  <r>
    <s v="PRTPrt 131-2018Q2 2021EUR"/>
    <x v="8"/>
    <n v="99725"/>
    <s v="ISS FACILITY SERVICES - GESTÃO E MANUTENÇÃO DE EDIFÍCIOS, LDA"/>
    <s v="Prt 131-2018"/>
    <s v="Q2 2021"/>
    <s v="EUR"/>
    <n v="235.12"/>
    <n v="235.1217"/>
    <n v="-1.6999999999995901E-3"/>
    <n v="235.12"/>
    <n v="0"/>
    <x v="0"/>
    <m/>
    <m/>
    <m/>
    <m/>
    <s v="none"/>
    <m/>
    <m/>
    <m/>
    <x v="0"/>
    <m/>
    <x v="0"/>
  </r>
  <r>
    <s v="PRTPrt 131-2018Q3 2021EUR"/>
    <x v="8"/>
    <n v="99725"/>
    <s v="ISS FACILITY SERVICES - GESTÃO E MANUTENÇÃO DE EDIFÍCIOS, LDA"/>
    <s v="Prt 131-2018"/>
    <s v="Q3 2021"/>
    <s v="EUR"/>
    <n v="299.64"/>
    <n v="299.64109999999999"/>
    <n v="-1.1000000000080899E-3"/>
    <n v="299.64"/>
    <n v="0"/>
    <x v="0"/>
    <m/>
    <m/>
    <m/>
    <m/>
    <s v="none"/>
    <m/>
    <m/>
    <m/>
    <x v="0"/>
    <m/>
    <x v="0"/>
  </r>
  <r>
    <s v="PRTPrt 131-2018Q4 2021EUR"/>
    <x v="8"/>
    <n v="99725"/>
    <s v="ISS FACILITY SERVICES - GESTÃO E MANUTENÇÃO DE EDIFÍCIOS, LDA"/>
    <s v="Prt 131-2018"/>
    <s v="Q4 2021"/>
    <s v="EUR"/>
    <n v="317.08999999999997"/>
    <n v="317.08960000000002"/>
    <n v="3.9999999995643499E-4"/>
    <n v="317.08999999999997"/>
    <n v="0"/>
    <x v="0"/>
    <m/>
    <m/>
    <m/>
    <m/>
    <s v="none"/>
    <m/>
    <m/>
    <m/>
    <x v="0"/>
    <m/>
    <x v="0"/>
  </r>
  <r>
    <s v="PRTPrt 333-2018Q2 2021EUR"/>
    <x v="8"/>
    <n v="5100"/>
    <s v="ILLYCAFFE SPA SUCURSAL EN ESPAÑA"/>
    <s v="Prt 333-2018"/>
    <s v="Q2 2021"/>
    <s v="EUR"/>
    <n v="17.2"/>
    <n v="17.2027"/>
    <n v="-2.7000000000008098E-3"/>
    <n v="17.2"/>
    <n v="0"/>
    <x v="0"/>
    <m/>
    <m/>
    <m/>
    <m/>
    <s v="none"/>
    <m/>
    <m/>
    <m/>
    <x v="0"/>
    <m/>
    <x v="0"/>
  </r>
  <r>
    <s v="PRTPrt 333-2018Q3 2021EUR"/>
    <x v="8"/>
    <n v="5100"/>
    <s v="ILLYCAFFE SPA SUCURSAL EN ESPAÑA"/>
    <s v="Prt 333-2018"/>
    <s v="Q3 2021"/>
    <s v="EUR"/>
    <n v="55.01"/>
    <n v="55.013599999999997"/>
    <n v="-3.5999999999987101E-3"/>
    <n v="55.01"/>
    <n v="0"/>
    <x v="0"/>
    <m/>
    <m/>
    <m/>
    <m/>
    <s v="none"/>
    <m/>
    <m/>
    <m/>
    <x v="0"/>
    <m/>
    <x v="0"/>
  </r>
  <r>
    <s v="PRTPrt 333-2018Q4 2021EUR"/>
    <x v="8"/>
    <n v="5100"/>
    <s v="ILLYCAFFE SPA SUCURSAL EN ESPAÑA"/>
    <s v="Prt 333-2018"/>
    <s v="Q4 2021"/>
    <s v="EUR"/>
    <n v="103.21"/>
    <n v="103.2109"/>
    <n v="-9.0000000000145497E-4"/>
    <n v="103.21"/>
    <n v="0"/>
    <x v="0"/>
    <m/>
    <m/>
    <m/>
    <m/>
    <s v="none"/>
    <m/>
    <m/>
    <m/>
    <x v="0"/>
    <m/>
    <x v="0"/>
  </r>
  <r>
    <s v="PRTPT2-21-1-010Q3 2021EUR"/>
    <x v="8"/>
    <n v="360611"/>
    <s v="Liderpartner, Lda"/>
    <s v="PT2-21-1-010"/>
    <s v="Q3 2021"/>
    <s v="EUR"/>
    <n v="12.32"/>
    <n v="12.317"/>
    <n v="3.0000000000001098E-3"/>
    <n v="12.32"/>
    <n v="0"/>
    <x v="0"/>
    <m/>
    <m/>
    <m/>
    <m/>
    <s v="none"/>
    <m/>
    <m/>
    <m/>
    <x v="0"/>
    <m/>
    <x v="0"/>
  </r>
  <r>
    <s v="PRTPT2-21-1-010Q4 2021EUR"/>
    <x v="8"/>
    <n v="360611"/>
    <s v="Liderpartner, Lda"/>
    <s v="PT2-21-1-010"/>
    <s v="Q4 2021"/>
    <s v="EUR"/>
    <n v="49.99"/>
    <n v="49.9895"/>
    <n v="5.0000000000238699E-4"/>
    <n v="49.99"/>
    <n v="0"/>
    <x v="0"/>
    <m/>
    <m/>
    <m/>
    <m/>
    <s v="none"/>
    <m/>
    <m/>
    <m/>
    <x v="0"/>
    <m/>
    <x v="0"/>
  </r>
  <r>
    <s v="PRTPT2-21-1-009Q3 2021EUR"/>
    <x v="8"/>
    <s v="TEMP.35"/>
    <s v="100 Mistérios, LDA"/>
    <s v="PT2-21-1-009"/>
    <s v="Q3 2021"/>
    <s v="EUR"/>
    <n v="21.42"/>
    <n v="21.42"/>
    <n v="0"/>
    <n v="21.42"/>
    <n v="0"/>
    <x v="0"/>
    <m/>
    <m/>
    <m/>
    <m/>
    <s v="none"/>
    <m/>
    <m/>
    <m/>
    <x v="0"/>
    <m/>
    <x v="0"/>
  </r>
  <r>
    <s v="PRTPrt 309-2018Q1 2021EUR"/>
    <x v="8"/>
    <n v="100427"/>
    <s v="AGRO PLANTAS - FLORICULTURA, SILVICULTURA E AGRO-PECUÁRIA, LDA"/>
    <s v="Prt 309-2018"/>
    <s v="Q1 2021"/>
    <s v="EUR"/>
    <n v="105.64"/>
    <n v="105.63800000000001"/>
    <n v="1.9999999999953302E-3"/>
    <n v="105.64"/>
    <n v="0"/>
    <x v="0"/>
    <m/>
    <m/>
    <m/>
    <m/>
    <s v="none"/>
    <m/>
    <m/>
    <m/>
    <x v="0"/>
    <m/>
    <x v="0"/>
  </r>
  <r>
    <s v="PRTPrt 309-2018Q2 2021EUR"/>
    <x v="8"/>
    <n v="100427"/>
    <s v="AGRO PLANTAS - FLORICULTURA, SILVICULTURA E AGRO-PECUÁRIA, LDA"/>
    <s v="Prt 309-2018"/>
    <s v="Q2 2021"/>
    <s v="EUR"/>
    <n v="135.69"/>
    <n v="135.69399999999999"/>
    <n v="-3.9999999999906699E-3"/>
    <n v="135.69"/>
    <n v="0"/>
    <x v="0"/>
    <m/>
    <m/>
    <m/>
    <m/>
    <s v="none"/>
    <m/>
    <m/>
    <m/>
    <x v="0"/>
    <m/>
    <x v="0"/>
  </r>
  <r>
    <s v="PRTPrt 309-2018Q3 2021EUR"/>
    <x v="8"/>
    <n v="100427"/>
    <s v="AGRO PLANTAS - FLORICULTURA, SILVICULTURA E AGRO-PECUÁRIA, LDA"/>
    <s v="Prt 309-2018"/>
    <s v="Q3 2021"/>
    <s v="EUR"/>
    <n v="162.66"/>
    <n v="162.65600000000001"/>
    <n v="3.9999999999906699E-3"/>
    <n v="162.66"/>
    <n v="0"/>
    <x v="0"/>
    <m/>
    <m/>
    <m/>
    <m/>
    <s v="none"/>
    <m/>
    <m/>
    <m/>
    <x v="0"/>
    <m/>
    <x v="0"/>
  </r>
  <r>
    <s v="PRTPrt 309-2018Q4 2021EUR"/>
    <x v="8"/>
    <n v="100427"/>
    <s v="AGRO PLANTAS - FLORICULTURA, SILVICULTURA E AGRO-PECUÁRIA, LDA"/>
    <s v="Prt 309-2018"/>
    <s v="Q4 2021"/>
    <s v="EUR"/>
    <n v="156.72999999999999"/>
    <n v="156.73320000000001"/>
    <n v="-3.2000000000209599E-3"/>
    <n v="156.72999999999999"/>
    <n v="0"/>
    <x v="0"/>
    <m/>
    <m/>
    <m/>
    <m/>
    <s v="none"/>
    <m/>
    <m/>
    <m/>
    <x v="0"/>
    <m/>
    <x v="0"/>
  </r>
  <r>
    <s v="PRTPrt 296-2018Q3 2021EUR"/>
    <x v="8"/>
    <n v="100464"/>
    <s v="NORDMANN PORTUGAL, S.A."/>
    <s v="Prt 296-2018"/>
    <s v="Q3 2021"/>
    <s v="EUR"/>
    <n v="44.04"/>
    <n v="44.039700000000003"/>
    <n v="2.99999999995748E-4"/>
    <n v="44.04"/>
    <n v="0"/>
    <x v="0"/>
    <m/>
    <m/>
    <m/>
    <m/>
    <s v="none"/>
    <m/>
    <m/>
    <m/>
    <x v="0"/>
    <m/>
    <x v="0"/>
  </r>
  <r>
    <s v="PRTPrt 296-2018Q4 2021EUR"/>
    <x v="8"/>
    <n v="100464"/>
    <s v="NORDMANN PORTUGAL, S.A."/>
    <s v="Prt 296-2018"/>
    <s v="Q4 2021"/>
    <s v="EUR"/>
    <n v="54.03"/>
    <n v="54.031999999999996"/>
    <n v="-1.9999999999953302E-3"/>
    <n v="54.03"/>
    <n v="0"/>
    <x v="0"/>
    <m/>
    <m/>
    <m/>
    <m/>
    <s v="none"/>
    <m/>
    <m/>
    <m/>
    <x v="0"/>
    <m/>
    <x v="0"/>
  </r>
  <r>
    <s v="PRTPrt 114-2018Q1 2021EUR"/>
    <x v="8"/>
    <n v="182833"/>
    <s v="SOGENAVE - SOCIEDADE GERAL DE ABASTECIMENTOS À NAVEGAÇÃO E INDÚSTRIA HOTELEIRA, S.A."/>
    <s v="Prt 114-2018"/>
    <s v="Q1 2021"/>
    <s v="EUR"/>
    <n v="213.19"/>
    <n v="213.1926"/>
    <n v="-2.6000000000010398E-3"/>
    <n v="213.19"/>
    <n v="0"/>
    <x v="0"/>
    <m/>
    <m/>
    <m/>
    <m/>
    <s v="none"/>
    <m/>
    <m/>
    <m/>
    <x v="0"/>
    <m/>
    <x v="0"/>
  </r>
  <r>
    <s v="PRTPrt 114-2018Q2 2021EUR"/>
    <x v="8"/>
    <n v="182833"/>
    <s v="SOGENAVE - SOCIEDADE GERAL DE ABASTECIMENTOS À NAVEGAÇÃO E INDÚSTRIA HOTELEIRA, S.A."/>
    <s v="Prt 114-2018"/>
    <s v="Q2 2021"/>
    <s v="EUR"/>
    <n v="465.04"/>
    <n v="465.03699999999998"/>
    <n v="3.0000000000427402E-3"/>
    <n v="465.04"/>
    <n v="0"/>
    <x v="0"/>
    <m/>
    <m/>
    <m/>
    <m/>
    <s v="none"/>
    <m/>
    <m/>
    <m/>
    <x v="0"/>
    <m/>
    <x v="0"/>
  </r>
  <r>
    <s v="PRTPrt 114-2018Q3 2021EUR"/>
    <x v="8"/>
    <n v="182833"/>
    <s v="SOGENAVE - SOCIEDADE GERAL DE ABASTECIMENTOS À NAVEGAÇÃO E INDÚSTRIA HOTELEIRA, S.A."/>
    <s v="Prt 114-2018"/>
    <s v="Q3 2021"/>
    <s v="EUR"/>
    <n v="1003.31"/>
    <n v="1003.3062"/>
    <n v="3.7999999999556102E-3"/>
    <n v="1003.31"/>
    <n v="0"/>
    <x v="0"/>
    <m/>
    <m/>
    <m/>
    <m/>
    <s v="none"/>
    <m/>
    <m/>
    <m/>
    <x v="0"/>
    <m/>
    <x v="0"/>
  </r>
  <r>
    <s v="PRTPrt 114-2018Q4 2021EUR"/>
    <x v="8"/>
    <n v="182833"/>
    <s v="SOGENAVE - SOCIEDADE GERAL DE ABASTECIMENTOS À NAVEGAÇÃO E INDÚSTRIA HOTELEIRA, S.A."/>
    <s v="Prt 114-2018"/>
    <s v="Q4 2021"/>
    <s v="EUR"/>
    <n v="1055.32"/>
    <n v="1055.3162"/>
    <n v="3.7999999999556102E-3"/>
    <n v="1055.32"/>
    <n v="0"/>
    <x v="0"/>
    <m/>
    <m/>
    <m/>
    <m/>
    <s v="none"/>
    <m/>
    <m/>
    <m/>
    <x v="0"/>
    <m/>
    <x v="0"/>
  </r>
  <r>
    <s v="PRTPrt 316-2018Q2 2021EUR"/>
    <x v="8"/>
    <n v="100067"/>
    <s v="ANTÓNIO JOSÉ TEIXEIRA CRUZ, UNIPESSOAL, LDA"/>
    <s v="Prt 316-2018"/>
    <s v="Q2 2021"/>
    <s v="EUR"/>
    <n v="1.67"/>
    <n v="1.6711"/>
    <n v="-1.1000000000001E-3"/>
    <n v="1.67"/>
    <n v="0"/>
    <x v="0"/>
    <m/>
    <m/>
    <m/>
    <m/>
    <s v="none"/>
    <m/>
    <m/>
    <m/>
    <x v="0"/>
    <m/>
    <x v="0"/>
  </r>
  <r>
    <s v="PRTPrt 316-2018Q3 2021EUR"/>
    <x v="8"/>
    <n v="100067"/>
    <s v="ANTÓNIO JOSÉ TEIXEIRA CRUZ, UNIPESSOAL, LDA"/>
    <s v="Prt 316-2018"/>
    <s v="Q3 2021"/>
    <s v="EUR"/>
    <n v="16.47"/>
    <n v="16.471599999999999"/>
    <n v="-1.5999999999998201E-3"/>
    <n v="16.47"/>
    <n v="0"/>
    <x v="0"/>
    <m/>
    <m/>
    <m/>
    <m/>
    <s v="none"/>
    <m/>
    <m/>
    <m/>
    <x v="0"/>
    <m/>
    <x v="0"/>
  </r>
  <r>
    <s v="PRTPrt 316-2018Q4 2021EUR"/>
    <x v="8"/>
    <n v="100067"/>
    <s v="ANTÓNIO JOSÉ TEIXEIRA CRUZ, UNIPESSOAL, LDA"/>
    <s v="Prt 316-2018"/>
    <s v="Q4 2021"/>
    <s v="EUR"/>
    <n v="17.78"/>
    <n v="17.7834"/>
    <n v="-3.3999999999991802E-3"/>
    <n v="17.78"/>
    <n v="0"/>
    <x v="0"/>
    <m/>
    <m/>
    <m/>
    <m/>
    <s v="none"/>
    <m/>
    <m/>
    <m/>
    <x v="0"/>
    <m/>
    <x v="0"/>
  </r>
  <r>
    <s v="PRTPrt 325-2018Q3 2021EUR"/>
    <x v="8"/>
    <n v="99703"/>
    <s v="CAPRI - REPRESENTAÇÃO E COMERCIO DE PRODUTOS ALIMENTARES, LDA"/>
    <s v="Prt 325-2018"/>
    <s v="Q3 2021"/>
    <s v="EUR"/>
    <n v="16.559999999999999"/>
    <n v="16.5639"/>
    <n v="-3.9000000000015602E-3"/>
    <n v="16.559999999999999"/>
    <n v="0"/>
    <x v="0"/>
    <m/>
    <m/>
    <m/>
    <m/>
    <s v="none"/>
    <m/>
    <m/>
    <m/>
    <x v="0"/>
    <m/>
    <x v="0"/>
  </r>
  <r>
    <s v="PRTPrt 325-2018Q4 2021EUR"/>
    <x v="8"/>
    <n v="99703"/>
    <s v="CAPRI - REPRESENTAÇÃO E COMERCIO DE PRODUTOS ALIMENTARES, LDA"/>
    <s v="Prt 325-2018"/>
    <s v="Q4 2021"/>
    <s v="EUR"/>
    <n v="20.68"/>
    <n v="20.676100000000002"/>
    <n v="3.8999999999980101E-3"/>
    <n v="20.68"/>
    <n v="0"/>
    <x v="0"/>
    <m/>
    <m/>
    <m/>
    <m/>
    <s v="none"/>
    <m/>
    <m/>
    <m/>
    <x v="0"/>
    <m/>
    <x v="0"/>
  </r>
  <r>
    <s v="PRTPrt 108-2018Q3 2021EUR"/>
    <x v="8"/>
    <n v="99741"/>
    <s v="SYNERGIE EMPRESA DE TRABALHO TEMPORÁRIO, S.A."/>
    <s v="Prt 108-2018"/>
    <s v="Q3 2021"/>
    <s v="EUR"/>
    <n v="94.15"/>
    <n v="94.152500000000003"/>
    <n v="-2.4999999999977202E-3"/>
    <n v="94.15"/>
    <n v="0"/>
    <x v="0"/>
    <m/>
    <m/>
    <m/>
    <m/>
    <s v="none"/>
    <m/>
    <m/>
    <m/>
    <x v="0"/>
    <m/>
    <x v="0"/>
  </r>
  <r>
    <s v="PRTPrt 108-2018Q4 2021EUR"/>
    <x v="8"/>
    <n v="99741"/>
    <s v="SYNERGIE EMPRESA DE TRABALHO TEMPORÁRIO, S.A."/>
    <s v="Prt 108-2018"/>
    <s v="Q4 2021"/>
    <s v="EUR"/>
    <n v="58.35"/>
    <n v="58.347099999999998"/>
    <n v="2.9000000000038899E-3"/>
    <n v="58.35"/>
    <n v="0"/>
    <x v="0"/>
    <m/>
    <m/>
    <m/>
    <m/>
    <s v="none"/>
    <m/>
    <m/>
    <m/>
    <x v="0"/>
    <m/>
    <x v="0"/>
  </r>
  <r>
    <s v="PRTPrt 163-2018Q3 2021EUR"/>
    <x v="8"/>
    <n v="120638"/>
    <s v="PELICANO DOURADO - IMPORTAÇÃO EXPORTAÇÃO, UNIPESSOAL, LDA"/>
    <s v="Prt 163-2018"/>
    <s v="Q3 2021"/>
    <s v="EUR"/>
    <n v="1.7"/>
    <n v="1.6978"/>
    <n v="2.1999999999999702E-3"/>
    <n v="1.7"/>
    <n v="0"/>
    <x v="0"/>
    <m/>
    <m/>
    <m/>
    <m/>
    <s v="none"/>
    <m/>
    <m/>
    <m/>
    <x v="0"/>
    <m/>
    <x v="0"/>
  </r>
  <r>
    <s v="PRTPrt 163-2018Q4 2021EUR"/>
    <x v="8"/>
    <n v="120638"/>
    <s v="PELICANO DOURADO - IMPORTAÇÃO EXPORTAÇÃO, UNIPESSOAL, LDA"/>
    <s v="Prt 163-2018"/>
    <s v="Q4 2021"/>
    <s v="EUR"/>
    <n v="4.8499999999999996"/>
    <n v="4.8509000000000002"/>
    <n v="-9.0000000000056701E-4"/>
    <n v="4.8499999999999996"/>
    <n v="0"/>
    <x v="0"/>
    <m/>
    <m/>
    <m/>
    <m/>
    <s v="none"/>
    <m/>
    <m/>
    <m/>
    <x v="0"/>
    <m/>
    <x v="0"/>
  </r>
  <r>
    <s v="PRTPrt 113-2018Q1 2021EUR"/>
    <x v="8"/>
    <n v="274989"/>
    <s v="FRUSTOCK FOOD SERVICE, S.A. (distribuidor DANONE)"/>
    <s v="Prt 113-2018"/>
    <s v="Q1 2021"/>
    <s v="EUR"/>
    <n v="165.46"/>
    <n v="165.4589"/>
    <n v="1.1000000000080899E-3"/>
    <n v="165.46"/>
    <n v="0"/>
    <x v="0"/>
    <m/>
    <m/>
    <m/>
    <m/>
    <s v="none"/>
    <m/>
    <m/>
    <m/>
    <x v="0"/>
    <m/>
    <x v="0"/>
  </r>
  <r>
    <s v="PRTPrt 113-2018Q2 2021EUR"/>
    <x v="8"/>
    <n v="274989"/>
    <s v="FRUSTOCK FOOD SERVICE, S.A. (distribuidor DANONE)"/>
    <s v="Prt 113-2018"/>
    <s v="Q2 2021"/>
    <s v="EUR"/>
    <n v="641.28"/>
    <n v="641.27909999999997"/>
    <n v="9.0000000000145497E-4"/>
    <n v="641.28"/>
    <n v="0"/>
    <x v="0"/>
    <m/>
    <m/>
    <m/>
    <m/>
    <s v="none"/>
    <m/>
    <m/>
    <m/>
    <x v="0"/>
    <m/>
    <x v="0"/>
  </r>
  <r>
    <s v="PRTPrt 113-2018Q3 2021EUR"/>
    <x v="8"/>
    <n v="274989"/>
    <s v="FRUSTOCK FOOD SERVICE, S.A. (distribuidor DANONE)"/>
    <s v="Prt 113-2018"/>
    <s v="Q3 2021"/>
    <s v="EUR"/>
    <n v="2214.21"/>
    <n v="2214.2125000000001"/>
    <n v="-2.5000000000545601E-3"/>
    <n v="2214.21"/>
    <n v="0"/>
    <x v="0"/>
    <m/>
    <m/>
    <m/>
    <m/>
    <s v="none"/>
    <m/>
    <m/>
    <m/>
    <x v="0"/>
    <m/>
    <x v="0"/>
  </r>
  <r>
    <s v="PRTPrt 113-2018Q4 2021EUR"/>
    <x v="8"/>
    <n v="274989"/>
    <s v="FRUSTOCK FOOD SERVICE, S.A. (distribuidor DANONE)"/>
    <s v="Prt 113-2018"/>
    <s v="Q4 2021"/>
    <s v="EUR"/>
    <n v="1594.48"/>
    <n v="1594.4799"/>
    <n v="9.9999999974897906E-5"/>
    <n v="1594.48"/>
    <n v="0"/>
    <x v="0"/>
    <m/>
    <m/>
    <m/>
    <m/>
    <s v="none"/>
    <m/>
    <m/>
    <m/>
    <x v="0"/>
    <m/>
    <x v="0"/>
  </r>
  <r>
    <s v="PRTPrt 329RST-2018Q3 2021EUR"/>
    <x v="8"/>
    <n v="100300"/>
    <s v="VIBOREL - DISTRIBUIÇÃO, S.A."/>
    <s v="Prt 329RST-2018"/>
    <s v="Q3 2021"/>
    <s v="EUR"/>
    <n v="3.52"/>
    <n v="3.5234999999999999"/>
    <n v="-3.4999999999998301E-3"/>
    <n v="3.52"/>
    <n v="0"/>
    <x v="0"/>
    <m/>
    <m/>
    <m/>
    <m/>
    <s v="none"/>
    <m/>
    <m/>
    <m/>
    <x v="0"/>
    <m/>
    <x v="0"/>
  </r>
  <r>
    <s v="PRTPrt 329RST-2018Q4 2021EUR"/>
    <x v="8"/>
    <n v="100300"/>
    <s v="VIBOREL - DISTRIBUIÇÃO, S.A."/>
    <s v="Prt 329RST-2018"/>
    <s v="Q4 2021"/>
    <s v="EUR"/>
    <n v="27.14"/>
    <n v="27.143999999999998"/>
    <n v="-3.9999999999977796E-3"/>
    <n v="27.14"/>
    <n v="0"/>
    <x v="0"/>
    <m/>
    <m/>
    <m/>
    <m/>
    <s v="none"/>
    <m/>
    <m/>
    <m/>
    <x v="0"/>
    <m/>
    <x v="0"/>
  </r>
  <r>
    <s v="PRTPrt 370-2019Q2 2021EUR"/>
    <x v="8"/>
    <n v="354128"/>
    <s v="OMNIFISH S.A."/>
    <s v="Prt 370-2019"/>
    <s v="Q2 2021"/>
    <s v="EUR"/>
    <n v="146.13999999999999"/>
    <n v="146.13999999999999"/>
    <n v="0"/>
    <n v="146.13999999999999"/>
    <n v="0"/>
    <x v="0"/>
    <m/>
    <m/>
    <m/>
    <m/>
    <s v="none"/>
    <m/>
    <m/>
    <m/>
    <x v="0"/>
    <m/>
    <x v="0"/>
  </r>
  <r>
    <s v="PRTPrt 370-2019Q3 2021EUR"/>
    <x v="8"/>
    <n v="354128"/>
    <s v="OMNIFISH S.A."/>
    <s v="Prt 370-2019"/>
    <s v="Q3 2021"/>
    <s v="EUR"/>
    <n v="259.72000000000003"/>
    <n v="259.72300000000001"/>
    <n v="-2.9999999999858998E-3"/>
    <n v="259.72000000000003"/>
    <n v="0"/>
    <x v="0"/>
    <m/>
    <m/>
    <m/>
    <m/>
    <s v="none"/>
    <m/>
    <m/>
    <m/>
    <x v="0"/>
    <m/>
    <x v="0"/>
  </r>
  <r>
    <s v="PRTPrt 370-2019Q4 2021EUR"/>
    <x v="8"/>
    <n v="354128"/>
    <s v="OMNIFISH S.A."/>
    <s v="Prt 370-2019"/>
    <s v="Q4 2021"/>
    <s v="EUR"/>
    <n v="406.7"/>
    <n v="406.70350000000002"/>
    <n v="-3.5000000000309198E-3"/>
    <n v="406.7"/>
    <n v="0"/>
    <x v="0"/>
    <m/>
    <m/>
    <m/>
    <m/>
    <s v="none"/>
    <m/>
    <m/>
    <m/>
    <x v="0"/>
    <m/>
    <x v="0"/>
  </r>
  <r>
    <s v="PRTPrt 334-2018Q1 2021EUR"/>
    <x v="8"/>
    <n v="219841"/>
    <s v="OPENLINE FACILITY SERVICES, S.A."/>
    <s v="Prt 334-2018"/>
    <s v="Q1 2021"/>
    <s v="EUR"/>
    <n v="19.600000000000001"/>
    <n v="19.6022"/>
    <n v="-2.1999999999984198E-3"/>
    <n v="19.600000000000001"/>
    <n v="0"/>
    <x v="0"/>
    <m/>
    <m/>
    <m/>
    <m/>
    <s v="none"/>
    <m/>
    <m/>
    <m/>
    <x v="0"/>
    <m/>
    <x v="0"/>
  </r>
  <r>
    <s v="PRTPrt 334-2018Q2 2021EUR"/>
    <x v="8"/>
    <n v="219841"/>
    <s v="OPENLINE FACILITY SERVICES, S.A."/>
    <s v="Prt 334-2018"/>
    <s v="Q2 2021"/>
    <s v="EUR"/>
    <n v="44.73"/>
    <n v="44.732799999999997"/>
    <n v="-2.8000000000005798E-3"/>
    <n v="44.73"/>
    <n v="0"/>
    <x v="0"/>
    <m/>
    <m/>
    <m/>
    <m/>
    <s v="none"/>
    <m/>
    <m/>
    <m/>
    <x v="0"/>
    <m/>
    <x v="0"/>
  </r>
  <r>
    <s v="PRTPrt 334-2018Q3 2021EUR"/>
    <x v="8"/>
    <n v="219841"/>
    <s v="OPENLINE FACILITY SERVICES, S.A."/>
    <s v="Prt 334-2018"/>
    <s v="Q3 2021"/>
    <s v="EUR"/>
    <n v="55.43"/>
    <n v="55.434800000000003"/>
    <n v="-4.8000000000030197E-3"/>
    <n v="55.43"/>
    <n v="0"/>
    <x v="0"/>
    <m/>
    <m/>
    <m/>
    <m/>
    <s v="none"/>
    <m/>
    <m/>
    <m/>
    <x v="0"/>
    <m/>
    <x v="0"/>
  </r>
  <r>
    <s v="PRTPrt 334-2018Q4 2021EUR"/>
    <x v="8"/>
    <n v="219841"/>
    <s v="OPENLINE FACILITY SERVICES, S.A."/>
    <s v="Prt 334-2018"/>
    <s v="Q4 2021"/>
    <s v="EUR"/>
    <n v="52.52"/>
    <n v="52.516599999999997"/>
    <n v="3.4000000000062799E-3"/>
    <n v="52.52"/>
    <n v="0"/>
    <x v="0"/>
    <m/>
    <m/>
    <m/>
    <m/>
    <s v="none"/>
    <m/>
    <m/>
    <m/>
    <x v="0"/>
    <m/>
    <x v="0"/>
  </r>
  <r>
    <s v="PRTPrt 342less 144K-2018Q4 2021EUR"/>
    <x v="8"/>
    <n v="3597"/>
    <s v="BERRY IBERICA, S.A.U. (distribuidor:MADRID FOREST)"/>
    <s v="Prt 342less 144K-2018"/>
    <s v="Q4 2021"/>
    <s v="EUR"/>
    <n v="29.77"/>
    <n v="29.770399999999999"/>
    <n v="-3.9999999999906701E-4"/>
    <n v="29.77"/>
    <n v="0"/>
    <x v="0"/>
    <m/>
    <m/>
    <m/>
    <m/>
    <s v="none"/>
    <m/>
    <m/>
    <m/>
    <x v="0"/>
    <m/>
    <x v="0"/>
  </r>
  <r>
    <s v="PRTPrt 365-2019Q4 2021EUR"/>
    <x v="8"/>
    <n v="190446"/>
    <s v="BUSTPER, S.A."/>
    <s v="Prt 365-2019"/>
    <s v="Q4 2021"/>
    <s v="EUR"/>
    <n v="93.42"/>
    <n v="93.4208"/>
    <n v="-7.9999999999813499E-4"/>
    <n v="93.42"/>
    <n v="0"/>
    <x v="0"/>
    <m/>
    <m/>
    <m/>
    <m/>
    <s v="none"/>
    <m/>
    <m/>
    <m/>
    <x v="0"/>
    <m/>
    <x v="0"/>
  </r>
  <r>
    <s v="PRTPrt 236-2018Q1 2021EUR"/>
    <x v="8"/>
    <n v="100415"/>
    <s v="ASSA ABLOY HOSPITALITY IBERICA, S.L. (SOCIEDAD UNIPERSONAL) SUCURSAL EM PORTUGAL"/>
    <s v="Prt 236-2018"/>
    <s v="Q1 2021"/>
    <s v="EUR"/>
    <n v="55.44"/>
    <n v="55.442399999999999"/>
    <n v="-2.4000000000015099E-3"/>
    <n v="55.44"/>
    <n v="0"/>
    <x v="0"/>
    <m/>
    <m/>
    <m/>
    <m/>
    <s v="none"/>
    <m/>
    <m/>
    <m/>
    <x v="0"/>
    <m/>
    <x v="0"/>
  </r>
  <r>
    <s v="PRTPrt 236-2018Q2 2021EUR"/>
    <x v="8"/>
    <n v="100415"/>
    <s v="ASSA ABLOY HOSPITALITY IBERICA, S.L. (SOCIEDAD UNIPERSONAL) SUCURSAL EM PORTUGAL"/>
    <s v="Prt 236-2018"/>
    <s v="Q2 2021"/>
    <s v="EUR"/>
    <n v="20.09"/>
    <n v="20.0915"/>
    <n v="-1.5000000000000499E-3"/>
    <n v="20.09"/>
    <n v="0"/>
    <x v="0"/>
    <m/>
    <m/>
    <m/>
    <m/>
    <s v="none"/>
    <m/>
    <m/>
    <m/>
    <x v="0"/>
    <m/>
    <x v="0"/>
  </r>
  <r>
    <s v="PRTPrt 236-2018Q3 2021EUR"/>
    <x v="8"/>
    <n v="100415"/>
    <s v="ASSA ABLOY HOSPITALITY IBERICA, S.L. (SOCIEDAD UNIPERSONAL) SUCURSAL EM PORTUGAL"/>
    <s v="Prt 236-2018"/>
    <s v="Q3 2021"/>
    <s v="EUR"/>
    <n v="48.66"/>
    <n v="48.663600000000002"/>
    <n v="-3.6000000000058199E-3"/>
    <n v="48.66"/>
    <n v="0"/>
    <x v="0"/>
    <m/>
    <m/>
    <m/>
    <m/>
    <s v="none"/>
    <m/>
    <m/>
    <m/>
    <x v="0"/>
    <m/>
    <x v="0"/>
  </r>
  <r>
    <s v="PRTPrt 236-2018Q4 2021EUR"/>
    <x v="8"/>
    <n v="100415"/>
    <s v="ASSA ABLOY HOSPITALITY IBERICA, S.L. (SOCIEDAD UNIPERSONAL) SUCURSAL EM PORTUGAL"/>
    <s v="Prt 236-2018"/>
    <s v="Q4 2021"/>
    <s v="EUR"/>
    <n v="52.03"/>
    <n v="52.030700000000003"/>
    <n v="-7.0000000000192098E-4"/>
    <n v="52.03"/>
    <n v="0"/>
    <x v="0"/>
    <m/>
    <m/>
    <m/>
    <m/>
    <s v="none"/>
    <m/>
    <m/>
    <m/>
    <x v="0"/>
    <m/>
    <x v="0"/>
  </r>
  <r>
    <s v="PRTPT2-21-1-015Q4 2021EUR"/>
    <x v="8"/>
    <s v="TEMP.45"/>
    <s v="Cactus River, Lda (Atlanta)"/>
    <s v="PT2-21-1-015"/>
    <s v="Q4 2021"/>
    <s v="EUR"/>
    <n v="24.3"/>
    <n v="24.301500000000001"/>
    <n v="-1.5000000000000499E-3"/>
    <n v="24.3"/>
    <n v="0"/>
    <x v="0"/>
    <m/>
    <m/>
    <m/>
    <m/>
    <s v="none"/>
    <m/>
    <m/>
    <m/>
    <x v="0"/>
    <m/>
    <x v="0"/>
  </r>
  <r>
    <s v="PRTPrt 303-2018Q1 2021EUR"/>
    <x v="8"/>
    <n v="100512"/>
    <s v="LACTOGAL - PRODUTOS ALIMENTARES, S.A."/>
    <s v="Prt 303-2018"/>
    <s v="Q1 2021"/>
    <s v="EUR"/>
    <n v="119.9"/>
    <n v="119.8968"/>
    <n v="3.20000000000675E-3"/>
    <n v="119.9"/>
    <n v="0"/>
    <x v="0"/>
    <m/>
    <m/>
    <m/>
    <m/>
    <s v="none"/>
    <m/>
    <m/>
    <m/>
    <x v="0"/>
    <m/>
    <x v="0"/>
  </r>
  <r>
    <s v="PRTPrt 303-2018Q2 2021EUR"/>
    <x v="8"/>
    <n v="100512"/>
    <s v="LACTOGAL - PRODUTOS ALIMENTARES, S.A."/>
    <s v="Prt 303-2018"/>
    <s v="Q2 2021"/>
    <s v="EUR"/>
    <n v="354.84"/>
    <n v="354.83749999999998"/>
    <n v="2.4999999999977202E-3"/>
    <n v="354.84"/>
    <n v="0"/>
    <x v="0"/>
    <m/>
    <m/>
    <m/>
    <m/>
    <s v="none"/>
    <m/>
    <m/>
    <m/>
    <x v="0"/>
    <m/>
    <x v="0"/>
  </r>
  <r>
    <s v="PRTPrt 303-2018Q3 2021EUR"/>
    <x v="8"/>
    <n v="100512"/>
    <s v="LACTOGAL - PRODUTOS ALIMENTARES, S.A."/>
    <s v="Prt 303-2018"/>
    <s v="Q3 2021"/>
    <s v="EUR"/>
    <n v="737.89"/>
    <n v="737.88509999999997"/>
    <n v="4.9000000000205502E-3"/>
    <n v="737.89"/>
    <n v="0"/>
    <x v="0"/>
    <m/>
    <m/>
    <m/>
    <m/>
    <s v="none"/>
    <m/>
    <m/>
    <m/>
    <x v="0"/>
    <m/>
    <x v="0"/>
  </r>
  <r>
    <s v="PRTPrt 303-2018Q4 2021EUR"/>
    <x v="8"/>
    <n v="100512"/>
    <s v="LACTOGAL - PRODUTOS ALIMENTARES, S.A."/>
    <s v="Prt 303-2018"/>
    <s v="Q4 2021"/>
    <s v="EUR"/>
    <n v="478.47"/>
    <n v="478.46749999999997"/>
    <n v="2.5000000000545601E-3"/>
    <n v="478.47"/>
    <n v="0"/>
    <x v="0"/>
    <m/>
    <m/>
    <m/>
    <m/>
    <s v="none"/>
    <m/>
    <m/>
    <m/>
    <x v="0"/>
    <m/>
    <x v="0"/>
  </r>
  <r>
    <s v="PRTPT2-21-4-006Q1 2021EUR"/>
    <x v="8"/>
    <n v="298442"/>
    <s v="ENDESA ENERGIA, S.A. SUCURSAL PORTUGAL"/>
    <s v="PT2-21-4-006"/>
    <s v="Q1 2021"/>
    <s v="EUR"/>
    <n v="1897.43"/>
    <n v="1897.43"/>
    <n v="0"/>
    <n v="1897.43"/>
    <n v="0"/>
    <x v="0"/>
    <m/>
    <m/>
    <m/>
    <m/>
    <s v="none"/>
    <m/>
    <m/>
    <m/>
    <x v="0"/>
    <m/>
    <x v="0"/>
  </r>
  <r>
    <s v="PRTPT2-21-4-006Q2 2021EUR"/>
    <x v="8"/>
    <n v="298442"/>
    <s v="ENDESA ENERGIA, S.A. SUCURSAL PORTUGAL"/>
    <s v="PT2-21-4-006"/>
    <s v="Q2 2021"/>
    <s v="EUR"/>
    <n v="2002.77"/>
    <n v="2002.77"/>
    <n v="0"/>
    <n v="2002.77"/>
    <n v="0"/>
    <x v="0"/>
    <m/>
    <m/>
    <m/>
    <m/>
    <s v="none"/>
    <m/>
    <m/>
    <m/>
    <x v="0"/>
    <m/>
    <x v="0"/>
  </r>
  <r>
    <s v="PRTPT2-21-4-006Q3 2021EUR"/>
    <x v="8"/>
    <n v="298442"/>
    <s v="ENDESA ENERGIA, S.A. SUCURSAL PORTUGAL"/>
    <s v="PT2-21-4-006"/>
    <s v="Q3 2021"/>
    <s v="EUR"/>
    <n v="3409.66"/>
    <n v="3409.66"/>
    <n v="0"/>
    <n v="3409.66"/>
    <n v="0"/>
    <x v="0"/>
    <m/>
    <m/>
    <m/>
    <m/>
    <s v="none"/>
    <m/>
    <m/>
    <m/>
    <x v="0"/>
    <m/>
    <x v="0"/>
  </r>
  <r>
    <s v="PRTPT2-21-4-006Q4 2021EUR"/>
    <x v="8"/>
    <n v="298442"/>
    <s v="ENDESA ENERGIA, S.A. SUCURSAL PORTUGAL"/>
    <s v="PT2-21-4-006"/>
    <s v="Q4 2021"/>
    <s v="EUR"/>
    <n v="3288.38"/>
    <n v="3288.38"/>
    <n v="0"/>
    <n v="3288.38"/>
    <n v="0"/>
    <x v="0"/>
    <m/>
    <m/>
    <m/>
    <m/>
    <s v="none"/>
    <m/>
    <m/>
    <m/>
    <x v="0"/>
    <m/>
    <x v="0"/>
  </r>
  <r>
    <s v="PRTPrt 341-2018Y 2021EUR"/>
    <x v="8"/>
    <n v="262053"/>
    <s v="VOLKSWAGEN RENTING UNIPESSOAL, LDA"/>
    <s v="Prt 341-2018"/>
    <s v="Y 2021"/>
    <s v="EUR"/>
    <n v="3822.5"/>
    <n v="3822.5"/>
    <n v="0"/>
    <n v="3822.5"/>
    <n v="0"/>
    <x v="0"/>
    <m/>
    <m/>
    <m/>
    <m/>
    <s v="none"/>
    <m/>
    <m/>
    <m/>
    <x v="0"/>
    <m/>
    <x v="0"/>
  </r>
  <r>
    <s v="PRTPrt 250-2018Q1 2021EUR"/>
    <x v="8"/>
    <n v="100671"/>
    <s v="NORTEL - COMÉRCIO DE EQUIPAMENTOS HOTELEIROS, LDA"/>
    <s v="Prt 250-2018"/>
    <s v="Q1 2021"/>
    <s v="EUR"/>
    <n v="1.47"/>
    <n v="1.4703999999999999"/>
    <n v="-3.9999999999995502E-4"/>
    <n v="1.47"/>
    <n v="0"/>
    <x v="0"/>
    <m/>
    <m/>
    <m/>
    <m/>
    <s v="none"/>
    <m/>
    <m/>
    <m/>
    <x v="0"/>
    <m/>
    <x v="0"/>
  </r>
  <r>
    <s v="PRTPrt 250-2018Q2 2021EUR"/>
    <x v="8"/>
    <n v="100671"/>
    <s v="NORTEL - COMÉRCIO DE EQUIPAMENTOS HOTELEIROS, LDA"/>
    <s v="Prt 250-2018"/>
    <s v="Q2 2021"/>
    <s v="EUR"/>
    <n v="3.54"/>
    <n v="3.5447000000000002"/>
    <n v="-4.7000000000001398E-3"/>
    <n v="3.54"/>
    <n v="0"/>
    <x v="0"/>
    <m/>
    <m/>
    <m/>
    <m/>
    <s v="none"/>
    <m/>
    <m/>
    <m/>
    <x v="0"/>
    <m/>
    <x v="0"/>
  </r>
  <r>
    <s v="PRTPrt 250-2018Q3 2021EUR"/>
    <x v="8"/>
    <n v="100671"/>
    <s v="NORTEL - COMÉRCIO DE EQUIPAMENTOS HOTELEIROS, LDA"/>
    <s v="Prt 250-2018"/>
    <s v="Q3 2021"/>
    <s v="EUR"/>
    <n v="20.89"/>
    <n v="20.892499999999998"/>
    <n v="-2.4999999999977202E-3"/>
    <n v="20.89"/>
    <n v="0"/>
    <x v="0"/>
    <m/>
    <m/>
    <m/>
    <m/>
    <s v="none"/>
    <m/>
    <m/>
    <m/>
    <x v="0"/>
    <m/>
    <x v="0"/>
  </r>
  <r>
    <s v="PRTPrt 250-2018Q4 2021EUR"/>
    <x v="8"/>
    <n v="100671"/>
    <s v="NORTEL - COMÉRCIO DE EQUIPAMENTOS HOTELEIROS, LDA"/>
    <s v="Prt 250-2018"/>
    <s v="Q4 2021"/>
    <s v="EUR"/>
    <n v="22.5"/>
    <n v="22.500599999999999"/>
    <n v="-5.99999999998601E-4"/>
    <n v="22.5"/>
    <n v="0"/>
    <x v="0"/>
    <m/>
    <m/>
    <m/>
    <m/>
    <s v="none"/>
    <m/>
    <m/>
    <m/>
    <x v="0"/>
    <m/>
    <x v="0"/>
  </r>
  <r>
    <s v="PRTPrt 251-2018Q2 2021EUR"/>
    <x v="8"/>
    <n v="100636"/>
    <s v="NORTEL SUL - COMÉRCIO DE EQUIPAMENTOS HOTELEIROS, LDA"/>
    <s v="Prt 251-2018"/>
    <s v="Q2 2021"/>
    <s v="EUR"/>
    <n v="13.81"/>
    <n v="13.8118"/>
    <n v="-1.7999999999993501E-3"/>
    <n v="13.81"/>
    <n v="0"/>
    <x v="0"/>
    <m/>
    <m/>
    <m/>
    <m/>
    <s v="none"/>
    <m/>
    <m/>
    <m/>
    <x v="0"/>
    <m/>
    <x v="0"/>
  </r>
  <r>
    <s v="PRTPrt 167-2018Q4 2021EUR"/>
    <x v="8"/>
    <n v="236010"/>
    <s v="OPENLINE PORTUGAL, S.A."/>
    <s v="Prt 167-2018"/>
    <s v="Q4 2021"/>
    <s v="EUR"/>
    <n v="1575.63"/>
    <n v="1575.6314"/>
    <n v="-1.3999999998759399E-3"/>
    <n v="1575.63"/>
    <n v="0"/>
    <x v="0"/>
    <m/>
    <m/>
    <m/>
    <m/>
    <s v="none"/>
    <m/>
    <m/>
    <m/>
    <x v="0"/>
    <m/>
    <x v="0"/>
  </r>
  <r>
    <s v="PRTPrt 132B-2018Q2 2021EUR"/>
    <x v="8"/>
    <n v="324116"/>
    <s v="IBERLIM - SOCIEDADE TÉCNICA DE LIMPEZA, S.A."/>
    <s v="Prt 132B-2018"/>
    <s v="Q2 2021"/>
    <s v="EUR"/>
    <n v="19.07"/>
    <n v="19.065000000000001"/>
    <n v="4.999999999999E-3"/>
    <n v="19.07"/>
    <n v="0"/>
    <x v="0"/>
    <m/>
    <m/>
    <m/>
    <m/>
    <s v="none"/>
    <m/>
    <m/>
    <m/>
    <x v="0"/>
    <m/>
    <x v="0"/>
  </r>
  <r>
    <s v="PRTPrt 132B-2018Q3 2021EUR"/>
    <x v="8"/>
    <n v="324116"/>
    <s v="IBERLIM - SOCIEDADE TÉCNICA DE LIMPEZA, S.A."/>
    <s v="Prt 132B-2018"/>
    <s v="Q3 2021"/>
    <s v="EUR"/>
    <n v="121.72"/>
    <n v="121.7176"/>
    <n v="2.3999999999944001E-3"/>
    <n v="121.72"/>
    <n v="0"/>
    <x v="0"/>
    <m/>
    <m/>
    <m/>
    <m/>
    <s v="none"/>
    <m/>
    <m/>
    <m/>
    <x v="0"/>
    <m/>
    <x v="0"/>
  </r>
  <r>
    <s v="PRTPrt 132B-2018Q4 2021EUR"/>
    <x v="8"/>
    <n v="324116"/>
    <s v="IBERLIM - SOCIEDADE TÉCNICA DE LIMPEZA, S.A."/>
    <s v="Prt 132B-2018"/>
    <s v="Q4 2021"/>
    <s v="EUR"/>
    <n v="265.45"/>
    <n v="265.4522"/>
    <n v="-2.2000000000161799E-3"/>
    <n v="265.45"/>
    <n v="0"/>
    <x v="0"/>
    <m/>
    <m/>
    <m/>
    <m/>
    <s v="none"/>
    <m/>
    <m/>
    <m/>
    <x v="0"/>
    <m/>
    <x v="0"/>
  </r>
  <r>
    <s v="PRTPT2-22-1-002Q3 2021EUR"/>
    <x v="8"/>
    <n v="101032"/>
    <s v="Alfa Bares Unipessoal Lda"/>
    <s v="PT2-22-1-002"/>
    <s v="Q3 2021"/>
    <s v="EUR"/>
    <n v="165.46"/>
    <n v="165.46019999999999"/>
    <n v="-1.9999999997821701E-4"/>
    <n v="165.46"/>
    <n v="0"/>
    <x v="0"/>
    <m/>
    <m/>
    <m/>
    <m/>
    <s v="none"/>
    <m/>
    <m/>
    <m/>
    <x v="0"/>
    <m/>
    <x v="0"/>
  </r>
  <r>
    <s v="PRTPT2-22-1-002Q4 2021EUR"/>
    <x v="8"/>
    <n v="101032"/>
    <s v="Alfa Bares Unipessoal Lda"/>
    <s v="PT2-22-1-002"/>
    <s v="Q4 2021"/>
    <s v="EUR"/>
    <n v="333.65"/>
    <n v="333.64929999999998"/>
    <n v="6.9999999999481501E-4"/>
    <n v="333.65"/>
    <n v="0"/>
    <x v="0"/>
    <m/>
    <m/>
    <m/>
    <m/>
    <s v="none"/>
    <m/>
    <m/>
    <m/>
    <x v="0"/>
    <m/>
    <x v="0"/>
  </r>
  <r>
    <s v="PRTPrt 105-2018Q3 2021EUR"/>
    <x v="8"/>
    <n v="99761"/>
    <s v="ADECCO RECURSOS HUMANOS - EMPRESA DE TRABALHO TEMPORÁRIO, LDA"/>
    <s v="Prt 105-2018"/>
    <s v="Q3 2021"/>
    <s v="EUR"/>
    <n v="26.53"/>
    <n v="26.532299999999999"/>
    <n v="-2.2999999999981902E-3"/>
    <n v="26.53"/>
    <n v="0"/>
    <x v="0"/>
    <m/>
    <m/>
    <m/>
    <m/>
    <s v="none"/>
    <m/>
    <m/>
    <m/>
    <x v="0"/>
    <m/>
    <x v="0"/>
  </r>
  <r>
    <s v="PRTPrt 105-2018Q4 2021EUR"/>
    <x v="8"/>
    <n v="99761"/>
    <s v="ADECCO RECURSOS HUMANOS - EMPRESA DE TRABALHO TEMPORÁRIO, LDA"/>
    <s v="Prt 105-2018"/>
    <s v="Q4 2021"/>
    <s v="EUR"/>
    <n v="15.86"/>
    <n v="15.8637"/>
    <n v="-3.70000000000025E-3"/>
    <n v="15.86"/>
    <n v="0"/>
    <x v="0"/>
    <m/>
    <m/>
    <m/>
    <m/>
    <s v="none"/>
    <m/>
    <m/>
    <m/>
    <x v="0"/>
    <m/>
    <x v="0"/>
  </r>
  <r>
    <s v="PRTPT2-22-5-005Q1 2021EUR"/>
    <x v="8"/>
    <n v="262263"/>
    <s v="NONIUSSOFT SOFTWARE E CONSULTORIA PARA TELECOMUNICACOES SA"/>
    <s v="PT2-22-5-005"/>
    <s v="Q1 2021"/>
    <s v="EUR"/>
    <n v="103.93"/>
    <n v="103.9268"/>
    <n v="3.20000000000675E-3"/>
    <n v="103.93"/>
    <n v="0"/>
    <x v="0"/>
    <m/>
    <m/>
    <m/>
    <m/>
    <s v="none"/>
    <m/>
    <m/>
    <m/>
    <x v="0"/>
    <m/>
    <x v="0"/>
  </r>
  <r>
    <s v="PRTPT2-22-5-005Q2 2021EUR"/>
    <x v="8"/>
    <n v="262263"/>
    <s v="NONIUSSOFT SOFTWARE E CONSULTORIA PARA TELECOMUNICACOES SA"/>
    <s v="PT2-22-5-005"/>
    <s v="Q2 2021"/>
    <s v="EUR"/>
    <n v="46.92"/>
    <n v="46.916800000000002"/>
    <n v="3.1999999999996402E-3"/>
    <n v="46.92"/>
    <n v="0"/>
    <x v="0"/>
    <m/>
    <m/>
    <m/>
    <m/>
    <s v="none"/>
    <m/>
    <m/>
    <m/>
    <x v="0"/>
    <m/>
    <x v="0"/>
  </r>
  <r>
    <s v="PRTPT2-22-5-005Q3 2021EUR"/>
    <x v="8"/>
    <n v="262263"/>
    <s v="NONIUSSOFT SOFTWARE E CONSULTORIA PARA TELECOMUNICACOES SA"/>
    <s v="PT2-22-5-005"/>
    <s v="Q3 2021"/>
    <s v="EUR"/>
    <n v="75.42"/>
    <n v="75.421800000000005"/>
    <n v="-1.8000000000029099E-3"/>
    <n v="75.42"/>
    <n v="0"/>
    <x v="0"/>
    <m/>
    <m/>
    <m/>
    <m/>
    <s v="none"/>
    <m/>
    <m/>
    <m/>
    <x v="0"/>
    <m/>
    <x v="0"/>
  </r>
  <r>
    <s v="PRTPT2-22-5-005Q4 2021EUR"/>
    <x v="8"/>
    <n v="262263"/>
    <s v="NONIUSSOFT SOFTWARE E CONSULTORIA PARA TELECOMUNICACOES SA"/>
    <s v="PT2-22-5-005"/>
    <s v="Q4 2021"/>
    <s v="EUR"/>
    <n v="75.42"/>
    <n v="75.421800000000005"/>
    <n v="-1.8000000000029099E-3"/>
    <n v="75.42"/>
    <n v="0"/>
    <x v="0"/>
    <m/>
    <m/>
    <m/>
    <m/>
    <s v="none"/>
    <m/>
    <m/>
    <m/>
    <x v="0"/>
    <m/>
    <x v="0"/>
  </r>
  <r>
    <s v="PRTPT2-21-7-014Q1 2021EUR"/>
    <x v="8"/>
    <n v="349261"/>
    <s v="Pinto &amp; Cruz Instalacoes e manuntençao S.A."/>
    <s v="PT2-21-7-014"/>
    <s v="Q1 2021"/>
    <s v="EUR"/>
    <n v="13.64"/>
    <n v="13.635"/>
    <n v="5.0000000000007799E-3"/>
    <n v="13.64"/>
    <n v="0"/>
    <x v="0"/>
    <m/>
    <m/>
    <m/>
    <m/>
    <s v="none"/>
    <m/>
    <m/>
    <m/>
    <x v="0"/>
    <m/>
    <x v="0"/>
  </r>
  <r>
    <s v="PRTPT2-21-7-014Q2 2021EUR"/>
    <x v="8"/>
    <n v="349261"/>
    <s v="Pinto &amp; Cruz Instalacoes e manuntençao S.A."/>
    <s v="PT2-21-7-014"/>
    <s v="Q2 2021"/>
    <s v="EUR"/>
    <n v="93.44"/>
    <n v="93.435000000000002"/>
    <n v="4.9999999999954499E-3"/>
    <n v="93.44"/>
    <n v="0"/>
    <x v="0"/>
    <m/>
    <m/>
    <m/>
    <m/>
    <s v="none"/>
    <m/>
    <m/>
    <m/>
    <x v="0"/>
    <m/>
    <x v="0"/>
  </r>
  <r>
    <s v="PRTPT2-21-7-014Q3 2021EUR"/>
    <x v="8"/>
    <n v="349261"/>
    <s v="Pinto &amp; Cruz Instalacoes e manuntençao S.A."/>
    <s v="PT2-21-7-014"/>
    <s v="Q3 2021"/>
    <s v="EUR"/>
    <n v="40.08"/>
    <n v="40.08"/>
    <n v="0"/>
    <n v="40.08"/>
    <n v="0"/>
    <x v="0"/>
    <m/>
    <m/>
    <m/>
    <m/>
    <s v="none"/>
    <m/>
    <m/>
    <m/>
    <x v="0"/>
    <m/>
    <x v="0"/>
  </r>
  <r>
    <s v="PRTPT2-21-7-014Q4 2021EUR"/>
    <x v="8"/>
    <n v="349261"/>
    <s v="Pinto &amp; Cruz Instalacoes e manuntençao S.A."/>
    <s v="PT2-21-7-014"/>
    <s v="Q4 2021"/>
    <s v="EUR"/>
    <n v="29.3"/>
    <n v="29.295000000000002"/>
    <n v="4.999999999999E-3"/>
    <n v="29.3"/>
    <n v="0"/>
    <x v="0"/>
    <m/>
    <m/>
    <m/>
    <m/>
    <s v="none"/>
    <m/>
    <m/>
    <m/>
    <x v="0"/>
    <m/>
    <x v="0"/>
  </r>
  <r>
    <s v="PRTPT2-21-1-016Q3 2021EUR"/>
    <x v="8"/>
    <s v="TEMP.46"/>
    <s v="Gleba Nossa, Lda"/>
    <s v="PT2-21-1-016"/>
    <s v="Q3 2021"/>
    <s v="EUR"/>
    <n v="29.99"/>
    <n v="29.994399999999999"/>
    <n v="-4.4000000000004001E-3"/>
    <n v="29.99"/>
    <n v="0"/>
    <x v="0"/>
    <m/>
    <m/>
    <m/>
    <m/>
    <s v="none"/>
    <m/>
    <m/>
    <m/>
    <x v="0"/>
    <m/>
    <x v="0"/>
  </r>
  <r>
    <s v="PRTPT2-21-1-016Q4 2021EUR"/>
    <x v="8"/>
    <s v="TEMP.46"/>
    <s v="Gleba Nossa, Lda"/>
    <s v="PT2-21-1-016"/>
    <s v="Q4 2021"/>
    <s v="EUR"/>
    <n v="41.47"/>
    <n v="41.4664"/>
    <n v="3.5999999999987101E-3"/>
    <n v="41.47"/>
    <n v="0"/>
    <x v="0"/>
    <m/>
    <m/>
    <m/>
    <m/>
    <s v="none"/>
    <m/>
    <m/>
    <m/>
    <x v="0"/>
    <m/>
    <x v="0"/>
  </r>
  <r>
    <s v="PRTPT2-21-5-017Q4 2021EUR"/>
    <x v="8"/>
    <n v="99722"/>
    <s v="MEO - SERVIÇOS DE COMUNICAÇÕES E MULTIMÉDIA, S.A. (Antes PT Comunicações SA)"/>
    <s v="PT2-21-5-017"/>
    <s v="Q4 2021"/>
    <s v="EUR"/>
    <n v="11834.99"/>
    <n v="11834.9905"/>
    <n v="-5.0000000010186297E-4"/>
    <n v="11834.99"/>
    <n v="0"/>
    <x v="0"/>
    <m/>
    <m/>
    <m/>
    <m/>
    <s v="none"/>
    <m/>
    <m/>
    <m/>
    <x v="0"/>
    <m/>
    <x v="0"/>
  </r>
  <r>
    <s v="PRTPrt 190-2018Q1 2021EUR"/>
    <x v="8"/>
    <n v="237740"/>
    <s v="PROSEGUR LOGISTICA E TRATAMENTO DE VALORES PORTUGAL, UNIPESSOAL,LDA"/>
    <s v="Prt 190-2018"/>
    <s v="Q1 2021"/>
    <s v="EUR"/>
    <n v="19.170000000000002"/>
    <n v="19.173300000000001"/>
    <n v="-3.2999999999994102E-3"/>
    <n v="19.170000000000002"/>
    <n v="0"/>
    <x v="0"/>
    <m/>
    <m/>
    <m/>
    <m/>
    <s v="none"/>
    <m/>
    <m/>
    <m/>
    <x v="0"/>
    <m/>
    <x v="0"/>
  </r>
  <r>
    <s v="PRTPrt 190-2018Q2 2021EUR"/>
    <x v="8"/>
    <n v="237740"/>
    <s v="PROSEGUR LOGISTICA E TRATAMENTO DE VALORES PORTUGAL, UNIPESSOAL,LDA"/>
    <s v="Prt 190-2018"/>
    <s v="Q2 2021"/>
    <s v="EUR"/>
    <n v="2.85"/>
    <n v="2.8544999999999998"/>
    <n v="-4.4999999999997204E-3"/>
    <n v="2.85"/>
    <n v="0"/>
    <x v="0"/>
    <m/>
    <m/>
    <m/>
    <m/>
    <s v="none"/>
    <m/>
    <m/>
    <m/>
    <x v="0"/>
    <m/>
    <x v="0"/>
  </r>
  <r>
    <s v="PRTPrt 190-2018Q3 2021EUR"/>
    <x v="8"/>
    <n v="237740"/>
    <s v="PROSEGUR LOGISTICA E TRATAMENTO DE VALORES PORTUGAL, UNIPESSOAL,LDA"/>
    <s v="Prt 190-2018"/>
    <s v="Q3 2021"/>
    <s v="EUR"/>
    <n v="9.4"/>
    <n v="9.4024000000000001"/>
    <n v="-2.39999999999973E-3"/>
    <n v="9.4"/>
    <n v="0"/>
    <x v="0"/>
    <m/>
    <m/>
    <m/>
    <m/>
    <s v="none"/>
    <m/>
    <m/>
    <m/>
    <x v="0"/>
    <m/>
    <x v="0"/>
  </r>
  <r>
    <s v="PRTPrt 190-2018Q4 2021EUR"/>
    <x v="8"/>
    <n v="237740"/>
    <s v="PROSEGUR LOGISTICA E TRATAMENTO DE VALORES PORTUGAL, UNIPESSOAL,LDA"/>
    <s v="Prt 190-2018"/>
    <s v="Q4 2021"/>
    <s v="EUR"/>
    <n v="14.8"/>
    <n v="14.798500000000001"/>
    <n v="1.5000000000000499E-3"/>
    <n v="14.8"/>
    <n v="0"/>
    <x v="0"/>
    <m/>
    <m/>
    <m/>
    <m/>
    <s v="none"/>
    <m/>
    <m/>
    <m/>
    <x v="0"/>
    <m/>
    <x v="0"/>
  </r>
  <r>
    <s v="PRTPrt 217-2018Q2 2021EUR"/>
    <x v="8"/>
    <n v="100152"/>
    <s v="BLUE OCEAN MEDICAL, LDA"/>
    <s v="Prt 217-2018"/>
    <s v="Q2 2021"/>
    <s v="EUR"/>
    <n v="34.729999999999997"/>
    <n v="34.725700000000003"/>
    <n v="4.2999999999935304E-3"/>
    <n v="34.729999999999997"/>
    <n v="0"/>
    <x v="0"/>
    <m/>
    <m/>
    <m/>
    <m/>
    <s v="none"/>
    <m/>
    <m/>
    <m/>
    <x v="0"/>
    <m/>
    <x v="0"/>
  </r>
  <r>
    <s v="PRTPrt 217-2018Q3 2021EUR"/>
    <x v="8"/>
    <n v="100152"/>
    <s v="BLUE OCEAN MEDICAL, LDA"/>
    <s v="Prt 217-2018"/>
    <s v="Q3 2021"/>
    <s v="EUR"/>
    <n v="11.38"/>
    <n v="11.3788"/>
    <n v="1.2000000000007499E-3"/>
    <n v="11.38"/>
    <n v="0"/>
    <x v="0"/>
    <m/>
    <m/>
    <m/>
    <m/>
    <s v="none"/>
    <m/>
    <m/>
    <m/>
    <x v="0"/>
    <m/>
    <x v="0"/>
  </r>
  <r>
    <s v="PRTPrt 217-2018Q4 2021EUR"/>
    <x v="8"/>
    <n v="100152"/>
    <s v="BLUE OCEAN MEDICAL, LDA"/>
    <s v="Prt 217-2018"/>
    <s v="Q4 2021"/>
    <s v="EUR"/>
    <n v="70.430000000000007"/>
    <n v="70.427899999999994"/>
    <n v="2.1000000000128598E-3"/>
    <n v="70.430000000000007"/>
    <n v="0"/>
    <x v="0"/>
    <m/>
    <m/>
    <m/>
    <m/>
    <s v="none"/>
    <m/>
    <m/>
    <m/>
    <x v="0"/>
    <m/>
    <x v="0"/>
  </r>
  <r>
    <s v="PRTPrt 122-2018Q1 2021EUR"/>
    <x v="8"/>
    <n v="100361"/>
    <s v="F.SILVA &amp; GONÇALVES, LDA"/>
    <s v="Prt 122-2018"/>
    <s v="Q1 2021"/>
    <s v="EUR"/>
    <n v="57.46"/>
    <n v="57.457099999999997"/>
    <n v="2.9000000000038899E-3"/>
    <n v="57.46"/>
    <n v="0"/>
    <x v="0"/>
    <m/>
    <m/>
    <m/>
    <m/>
    <s v="none"/>
    <m/>
    <m/>
    <m/>
    <x v="0"/>
    <m/>
    <x v="0"/>
  </r>
  <r>
    <s v="POL3 16 A00006 PL 00858Q1 2021PLN"/>
    <x v="9"/>
    <s v="KON0313"/>
    <s v="Agencja Tatulo Wąsik Dariusz"/>
    <s v="3 16 A00006 PL 00858"/>
    <s v="Q1 2021"/>
    <s v="PLN"/>
    <n v="5729.12"/>
    <n v="5729.1170000000002"/>
    <n v="2.9999999997016801E-3"/>
    <n v="5729.12"/>
    <n v="0"/>
    <x v="0"/>
    <m/>
    <m/>
    <m/>
    <m/>
    <s v="none"/>
    <m/>
    <m/>
    <m/>
    <x v="0"/>
    <m/>
    <x v="0"/>
  </r>
  <r>
    <s v="POL3 16 A00006 PL 00858Q2 2021PLN"/>
    <x v="9"/>
    <s v="KON0313"/>
    <s v="Agencja Tatulo Wąsik Dariusz"/>
    <s v="3 16 A00006 PL 00858"/>
    <s v="Q2 2021"/>
    <s v="PLN"/>
    <n v="14960.76"/>
    <n v="14960.76"/>
    <n v="0"/>
    <n v="14960.76"/>
    <n v="0"/>
    <x v="0"/>
    <m/>
    <m/>
    <m/>
    <m/>
    <s v="none"/>
    <m/>
    <m/>
    <m/>
    <x v="0"/>
    <m/>
    <x v="0"/>
  </r>
  <r>
    <s v="POL3 16 A00006 PL 00858Q3 2021PLN"/>
    <x v="9"/>
    <s v="KON0313"/>
    <s v="Agencja Tatulo Wąsik Dariusz"/>
    <s v="3 16 A00006 PL 00858"/>
    <s v="Q3 2021"/>
    <s v="PLN"/>
    <n v="27887.66"/>
    <n v="27887.656999999999"/>
    <n v="3.00000000061118E-3"/>
    <n v="27887.66"/>
    <n v="0"/>
    <x v="0"/>
    <m/>
    <m/>
    <m/>
    <m/>
    <s v="none"/>
    <m/>
    <m/>
    <m/>
    <x v="0"/>
    <m/>
    <x v="0"/>
  </r>
  <r>
    <s v="POL3 16 A00006 PL 00858Q4 2021PLN"/>
    <x v="9"/>
    <s v="KON0313"/>
    <s v="Agencja Tatulo Wąsik Dariusz"/>
    <s v="3 16 A00006 PL 00858"/>
    <s v="Q4 2021"/>
    <s v="PLN"/>
    <n v="31084.12"/>
    <n v="31084.115000000002"/>
    <n v="4.9999999973806501E-3"/>
    <n v="31084.12"/>
    <n v="0"/>
    <x v="0"/>
    <m/>
    <m/>
    <m/>
    <m/>
    <s v="none"/>
    <m/>
    <m/>
    <m/>
    <x v="0"/>
    <m/>
    <x v="0"/>
  </r>
  <r>
    <s v="POL4 14 A00005 PL 00585Q1 2021PLN"/>
    <x v="9"/>
    <s v="KON0293"/>
    <s v="Amka sp. z o.o."/>
    <s v="4 14 A00005 PL 00585"/>
    <s v="Q1 2021"/>
    <s v="PLN"/>
    <n v="3027.82"/>
    <n v="3027.8209999999999"/>
    <n v="-9.9999999974897903E-4"/>
    <n v="3027.82"/>
    <n v="0"/>
    <x v="0"/>
    <m/>
    <m/>
    <m/>
    <m/>
    <s v="none"/>
    <m/>
    <m/>
    <m/>
    <x v="0"/>
    <m/>
    <x v="0"/>
  </r>
  <r>
    <s v="POL4 14 A00005 PL 00585Q2 2021PLN"/>
    <x v="9"/>
    <s v="KON0293"/>
    <s v="Amka sp. z o.o."/>
    <s v="4 14 A00005 PL 00585"/>
    <s v="Q2 2021"/>
    <s v="PLN"/>
    <n v="13192.262845528399"/>
    <n v="13192.262000000001"/>
    <n v="8.4552845328289496E-4"/>
    <n v="13192.262845528399"/>
    <n v="0"/>
    <x v="0"/>
    <m/>
    <m/>
    <m/>
    <m/>
    <s v="none"/>
    <m/>
    <m/>
    <m/>
    <x v="0"/>
    <m/>
    <x v="0"/>
  </r>
  <r>
    <s v="POL4 14 A00005 PL 00585Q3 2021PLN"/>
    <x v="9"/>
    <s v="KON0293"/>
    <s v="Amka sp. z o.o."/>
    <s v="4 14 A00005 PL 00585"/>
    <s v="Q3 2021"/>
    <s v="PLN"/>
    <n v="28461.48"/>
    <n v="28461.477999999999"/>
    <n v="2.0000000004074502E-3"/>
    <n v="28461.48"/>
    <n v="0"/>
    <x v="0"/>
    <m/>
    <m/>
    <m/>
    <m/>
    <s v="none"/>
    <m/>
    <m/>
    <m/>
    <x v="0"/>
    <m/>
    <x v="0"/>
  </r>
  <r>
    <s v="POL4 14 A00005 PL 00585Q4 2021PLN"/>
    <x v="9"/>
    <s v="KON0293"/>
    <s v="Amka sp. z o.o."/>
    <s v="4 14 A00005 PL 00585"/>
    <s v="Q4 2021"/>
    <s v="PLN"/>
    <n v="39578.92"/>
    <n v="39578.923999999999"/>
    <n v="-4.0000000008149003E-3"/>
    <n v="39578.92"/>
    <n v="0"/>
    <x v="0"/>
    <m/>
    <m/>
    <m/>
    <m/>
    <s v="none"/>
    <m/>
    <m/>
    <m/>
    <x v="0"/>
    <m/>
    <x v="0"/>
  </r>
  <r>
    <s v="POL18219001Q1 2021PLN"/>
    <x v="9"/>
    <s v="KON0192"/>
    <s v="Artykuły Rolno-Spożywcze Patyna Sławomir"/>
    <n v="18219001"/>
    <s v="Q1 2021"/>
    <s v="PLN"/>
    <n v="2412.0100000000002"/>
    <n v="2412.0140000000001"/>
    <n v="-3.9999999999054099E-3"/>
    <n v="2412.0100000000002"/>
    <n v="0"/>
    <x v="0"/>
    <m/>
    <m/>
    <m/>
    <m/>
    <s v="none"/>
    <m/>
    <m/>
    <m/>
    <x v="0"/>
    <m/>
    <x v="0"/>
  </r>
  <r>
    <s v="POL18219001Q3 2021PLN"/>
    <x v="9"/>
    <s v="KON0192"/>
    <s v="Artykuły Rolno-Spożywcze Patyna Sławomir"/>
    <n v="18219001"/>
    <s v="Q3 2021"/>
    <s v="PLN"/>
    <n v="7021.15"/>
    <n v="7021.152"/>
    <n v="-2.0000000004074502E-3"/>
    <n v="7021.15"/>
    <n v="0"/>
    <x v="0"/>
    <m/>
    <m/>
    <m/>
    <m/>
    <s v="none"/>
    <m/>
    <m/>
    <m/>
    <x v="0"/>
    <m/>
    <x v="0"/>
  </r>
  <r>
    <s v="POL18219001Q4 2021PLN"/>
    <x v="9"/>
    <s v="KON0192"/>
    <s v="Artykuły Rolno-Spożywcze Patyna Sławomir"/>
    <n v="18219001"/>
    <s v="Q4 2021"/>
    <s v="PLN"/>
    <n v="7949.07"/>
    <n v="7949.0649999999996"/>
    <n v="5.0000000001091298E-3"/>
    <n v="7949.07"/>
    <n v="0"/>
    <x v="0"/>
    <m/>
    <m/>
    <m/>
    <m/>
    <s v="none"/>
    <m/>
    <m/>
    <m/>
    <x v="0"/>
    <m/>
    <x v="0"/>
  </r>
  <r>
    <s v="POL18219001Q2 2021PLN"/>
    <x v="9"/>
    <s v="KON0192"/>
    <s v="Artykuły Rolno-Spożywcze Patyna Sławomir"/>
    <n v="18219001"/>
    <s v="Q2 2021"/>
    <s v="PLN"/>
    <n v="5758.11"/>
    <n v="5758.1059999999998"/>
    <n v="3.9999999999054099E-3"/>
    <n v="5758.11"/>
    <n v="0"/>
    <x v="0"/>
    <m/>
    <m/>
    <m/>
    <m/>
    <s v="none"/>
    <m/>
    <m/>
    <m/>
    <x v="0"/>
    <m/>
    <x v="0"/>
  </r>
  <r>
    <s v="POLPL4-21-1-279Q1 2021PLN"/>
    <x v="9"/>
    <s v="KON0027"/>
    <s v="Aryzta Polska sp. z o.o."/>
    <s v="PL4-21-1-279"/>
    <s v="Q1 2021"/>
    <s v="PLN"/>
    <n v="1674.51"/>
    <n v="1674.5112999999999"/>
    <n v="-1.29999999990104E-3"/>
    <n v="1674.51"/>
    <n v="0"/>
    <x v="0"/>
    <m/>
    <m/>
    <m/>
    <m/>
    <s v="none"/>
    <m/>
    <m/>
    <m/>
    <x v="0"/>
    <m/>
    <x v="0"/>
  </r>
  <r>
    <s v="POLPL4-21-1-279Q2 2021PLN"/>
    <x v="9"/>
    <s v="KON0027"/>
    <s v="Aryzta Polska sp. z o.o."/>
    <s v="PL4-21-1-279"/>
    <s v="Q2 2021"/>
    <s v="PLN"/>
    <n v="2769.16"/>
    <n v="2769.1624000000002"/>
    <n v="-2.4000000003070402E-3"/>
    <n v="2769.16"/>
    <n v="0"/>
    <x v="0"/>
    <m/>
    <m/>
    <m/>
    <m/>
    <s v="none"/>
    <m/>
    <m/>
    <m/>
    <x v="0"/>
    <m/>
    <x v="0"/>
  </r>
  <r>
    <s v="POLPL4-21-1-279Q3 2021PLN"/>
    <x v="9"/>
    <s v="KON0027"/>
    <s v="Aryzta Polska sp. z o.o."/>
    <s v="PL4-21-1-279"/>
    <s v="Q3 2021"/>
    <s v="PLN"/>
    <n v="4371.46"/>
    <n v="4371.4580999999998"/>
    <n v="1.9000000002051801E-3"/>
    <n v="4371.46"/>
    <n v="0"/>
    <x v="0"/>
    <m/>
    <m/>
    <m/>
    <m/>
    <s v="none"/>
    <m/>
    <m/>
    <m/>
    <x v="0"/>
    <m/>
    <x v="0"/>
  </r>
  <r>
    <s v="POLPL4-21-1-279Q4 2021PLN"/>
    <x v="9"/>
    <s v="KON0027"/>
    <s v="Aryzta Polska sp. z o.o."/>
    <s v="PL4-21-1-279"/>
    <s v="Q4 2021"/>
    <s v="PLN"/>
    <n v="4199.4799999999996"/>
    <n v="4199.4787999999999"/>
    <n v="1.1999999996987699E-3"/>
    <n v="4199.4799999999996"/>
    <n v="0"/>
    <x v="0"/>
    <m/>
    <m/>
    <m/>
    <m/>
    <s v="none"/>
    <m/>
    <m/>
    <m/>
    <x v="0"/>
    <m/>
    <x v="0"/>
  </r>
  <r>
    <s v="POLPL4-21-1-278Q1 2021PLN"/>
    <x v="9"/>
    <s v="KON0224"/>
    <s v="Bonduelle Polska S.A."/>
    <s v="PL4-21-1-278"/>
    <s v="Q1 2021"/>
    <s v="PLN"/>
    <n v="2916.71"/>
    <n v="2916.7139999999999"/>
    <n v="-3.9999999999054099E-3"/>
    <n v="2916.71"/>
    <n v="0"/>
    <x v="0"/>
    <m/>
    <m/>
    <m/>
    <m/>
    <s v="none"/>
    <m/>
    <m/>
    <m/>
    <x v="0"/>
    <m/>
    <x v="0"/>
  </r>
  <r>
    <s v="POLPL4-21-1-278Q2 2021PLN"/>
    <x v="9"/>
    <s v="KON0224"/>
    <s v="Bonduelle Polska S.A."/>
    <s v="PL4-21-1-278"/>
    <s v="Q2 2021"/>
    <s v="PLN"/>
    <n v="8402.2199999999993"/>
    <n v="8402.2209999999995"/>
    <n v="-1.0000000002037201E-3"/>
    <n v="8402.2199999999993"/>
    <n v="0"/>
    <x v="0"/>
    <m/>
    <m/>
    <m/>
    <m/>
    <s v="none"/>
    <m/>
    <m/>
    <m/>
    <x v="0"/>
    <m/>
    <x v="0"/>
  </r>
  <r>
    <s v="POLPL4-21-1-278Q3 2021PLN"/>
    <x v="9"/>
    <s v="KON0224"/>
    <s v="Bonduelle Polska S.A."/>
    <s v="PL4-21-1-278"/>
    <s v="Q3 2021"/>
    <s v="PLN"/>
    <n v="16207.17"/>
    <n v="16207.166999999999"/>
    <n v="3.00000000061118E-3"/>
    <n v="16207.17"/>
    <n v="0"/>
    <x v="0"/>
    <m/>
    <m/>
    <m/>
    <m/>
    <s v="none"/>
    <m/>
    <m/>
    <m/>
    <x v="0"/>
    <m/>
    <x v="0"/>
  </r>
  <r>
    <s v="POLPL4-21-1-278Q4 2021PLN"/>
    <x v="9"/>
    <s v="KON0224"/>
    <s v="Bonduelle Polska S.A."/>
    <s v="PL4-21-1-278"/>
    <s v="Q4 2021"/>
    <s v="PLN"/>
    <n v="17935.77"/>
    <n v="17935.769"/>
    <n v="1.0000000002037201E-3"/>
    <n v="17935.77"/>
    <n v="0"/>
    <x v="0"/>
    <m/>
    <m/>
    <m/>
    <m/>
    <s v="none"/>
    <m/>
    <m/>
    <m/>
    <x v="0"/>
    <m/>
    <x v="0"/>
  </r>
  <r>
    <s v="POL16003021Q1 2021PLN"/>
    <x v="9"/>
    <s v="KON0147"/>
    <s v="Bruno Tassi  sp. z o.o."/>
    <n v="16003021"/>
    <s v="Q1 2021"/>
    <s v="PLN"/>
    <n v="12987.58"/>
    <n v="12987.584800000001"/>
    <n v="-4.80000000061409E-3"/>
    <n v="12987.58"/>
    <n v="0"/>
    <x v="0"/>
    <m/>
    <m/>
    <m/>
    <m/>
    <s v="none"/>
    <m/>
    <m/>
    <m/>
    <x v="0"/>
    <m/>
    <x v="0"/>
  </r>
  <r>
    <s v="POL16003021Q2 2021PLN"/>
    <x v="9"/>
    <s v="KON0147"/>
    <s v="Bruno Tassi  sp. z o.o."/>
    <n v="16003021"/>
    <s v="Q2 2021"/>
    <s v="PLN"/>
    <n v="22541.19"/>
    <n v="22541.193599999999"/>
    <n v="-3.6000000000058199E-3"/>
    <n v="22541.19"/>
    <n v="0"/>
    <x v="0"/>
    <m/>
    <m/>
    <m/>
    <m/>
    <s v="none"/>
    <m/>
    <m/>
    <m/>
    <x v="0"/>
    <m/>
    <x v="0"/>
  </r>
  <r>
    <s v="POL16003021Q3 2021PLN"/>
    <x v="9"/>
    <s v="KON0147"/>
    <s v="Bruno Tassi  sp. z o.o."/>
    <n v="16003021"/>
    <s v="Q3 2021"/>
    <s v="PLN"/>
    <n v="61313.619430894301"/>
    <n v="61313.6224"/>
    <n v="-2.9691056915908099E-3"/>
    <n v="61313.619430894301"/>
    <n v="0"/>
    <x v="0"/>
    <m/>
    <m/>
    <m/>
    <m/>
    <s v="none"/>
    <m/>
    <m/>
    <m/>
    <x v="0"/>
    <m/>
    <x v="0"/>
  </r>
  <r>
    <s v="POL16003021Q4 2021PLN"/>
    <x v="9"/>
    <s v="KON0147"/>
    <s v="Bruno Tassi  sp. z o.o."/>
    <n v="16003021"/>
    <s v="Q4 2021"/>
    <s v="PLN"/>
    <n v="43958.76"/>
    <n v="43958.758399999999"/>
    <n v="1.6000000032363401E-3"/>
    <n v="43958.76"/>
    <n v="0"/>
    <x v="0"/>
    <m/>
    <m/>
    <m/>
    <m/>
    <s v="none"/>
    <m/>
    <m/>
    <m/>
    <x v="0"/>
    <m/>
    <x v="0"/>
  </r>
  <r>
    <s v="POL16006028Q1 2021PLN"/>
    <x v="9"/>
    <s v="KON0156"/>
    <s v="Cherry"/>
    <n v="16006028"/>
    <s v="Q1 2021"/>
    <s v="PLN"/>
    <n v="5132.62"/>
    <n v="5132.6229999999996"/>
    <n v="-2.9999999997016801E-3"/>
    <n v="5132.62"/>
    <n v="0"/>
    <x v="0"/>
    <m/>
    <m/>
    <m/>
    <m/>
    <s v="none"/>
    <m/>
    <m/>
    <m/>
    <x v="0"/>
    <m/>
    <x v="0"/>
  </r>
  <r>
    <s v="POL16006028Q3 2021PLN"/>
    <x v="9"/>
    <s v="KON0156"/>
    <s v="Cherry"/>
    <n v="16006028"/>
    <s v="Q3 2021"/>
    <s v="PLN"/>
    <n v="35146.239999999998"/>
    <n v="35146.235000000001"/>
    <n v="4.9999999973806501E-3"/>
    <n v="35146.239999999998"/>
    <n v="0"/>
    <x v="0"/>
    <m/>
    <m/>
    <m/>
    <m/>
    <s v="none"/>
    <m/>
    <m/>
    <m/>
    <x v="0"/>
    <m/>
    <x v="0"/>
  </r>
  <r>
    <s v="POL16006028Q4 2021PLN"/>
    <x v="9"/>
    <s v="KON0156"/>
    <s v="Cherry"/>
    <n v="16006028"/>
    <s v="Q4 2021"/>
    <s v="PLN"/>
    <n v="41848.839999999997"/>
    <n v="41848.838000000003"/>
    <n v="1.9999999931314899E-3"/>
    <n v="41848.839999999997"/>
    <n v="0"/>
    <x v="0"/>
    <m/>
    <m/>
    <m/>
    <m/>
    <s v="none"/>
    <m/>
    <m/>
    <m/>
    <x v="0"/>
    <m/>
    <x v="0"/>
  </r>
  <r>
    <s v="POL16006028Q2 2021PLN"/>
    <x v="9"/>
    <s v="KON0156"/>
    <s v="Cherry"/>
    <n v="16006028"/>
    <s v="Q2 2021"/>
    <s v="PLN"/>
    <n v="12727.56"/>
    <n v="12727.556"/>
    <n v="3.99999999899591E-3"/>
    <n v="12727.56"/>
    <n v="0"/>
    <x v="0"/>
    <m/>
    <m/>
    <m/>
    <m/>
    <s v="none"/>
    <m/>
    <m/>
    <m/>
    <x v="0"/>
    <m/>
    <x v="0"/>
  </r>
  <r>
    <s v="POL3 19 A00013 PL 01325Q1 2021PLN"/>
    <x v="9"/>
    <s v="KON0357"/>
    <s v="Cukiernia Włodzimierz Czubak i S-ka- sp.j."/>
    <s v="3 19 A00013 PL 01325"/>
    <s v="Q1 2021"/>
    <s v="PLN"/>
    <n v="16.260000000000002"/>
    <n v="16.263999999999999"/>
    <n v="-3.9999999999977796E-3"/>
    <n v="16.260000000000002"/>
    <n v="0"/>
    <x v="0"/>
    <m/>
    <m/>
    <m/>
    <m/>
    <s v="none"/>
    <m/>
    <m/>
    <m/>
    <x v="0"/>
    <m/>
    <x v="0"/>
  </r>
  <r>
    <s v="POL3 19 A00013 PL 01325Q2 2021PLN"/>
    <x v="9"/>
    <s v="KON0357"/>
    <s v="Cukiernia Włodzimierz Czubak i S-ka- sp.j."/>
    <s v="3 19 A00013 PL 01325"/>
    <s v="Q2 2021"/>
    <s v="PLN"/>
    <n v="141.44999999999999"/>
    <n v="141.446"/>
    <n v="3.9999999999906699E-3"/>
    <n v="141.44999999999999"/>
    <n v="0"/>
    <x v="0"/>
    <m/>
    <m/>
    <m/>
    <m/>
    <s v="none"/>
    <m/>
    <m/>
    <m/>
    <x v="0"/>
    <m/>
    <x v="0"/>
  </r>
  <r>
    <s v="POL3 19 A00013 PL 01325Q3 2021PLN"/>
    <x v="9"/>
    <s v="KON0357"/>
    <s v="Cukiernia Włodzimierz Czubak i S-ka- sp.j."/>
    <s v="3 19 A00013 PL 01325"/>
    <s v="Q3 2021"/>
    <s v="PLN"/>
    <n v="1103.72"/>
    <n v="1103.7245"/>
    <n v="-4.5000000000072699E-3"/>
    <n v="1103.72"/>
    <n v="0"/>
    <x v="0"/>
    <m/>
    <m/>
    <m/>
    <m/>
    <s v="none"/>
    <m/>
    <m/>
    <m/>
    <x v="0"/>
    <m/>
    <x v="0"/>
  </r>
  <r>
    <s v="POL3 19 A00013 PL 01325Q4 2021PLN"/>
    <x v="9"/>
    <s v="KON0357"/>
    <s v="Cukiernia Włodzimierz Czubak i S-ka- sp.j."/>
    <s v="3 19 A00013 PL 01325"/>
    <s v="Q4 2021"/>
    <s v="PLN"/>
    <n v="3713.62"/>
    <n v="3713.6190000000001"/>
    <n v="9.9999999974897903E-4"/>
    <n v="3713.62"/>
    <n v="0"/>
    <x v="0"/>
    <m/>
    <m/>
    <m/>
    <m/>
    <s v="none"/>
    <m/>
    <m/>
    <m/>
    <x v="0"/>
    <m/>
    <x v="0"/>
  </r>
  <r>
    <s v="POL3 15 A00004 PL 00697Q1 2021PLN"/>
    <x v="9"/>
    <s v="KON0302"/>
    <s v="Distribev Orbico sp. z o.o."/>
    <s v="3 15 A00004 PL 00697"/>
    <s v="Q1 2021"/>
    <s v="PLN"/>
    <n v="9209.4599999999991"/>
    <n v="9209.4544999999998"/>
    <n v="5.5000000011204897E-3"/>
    <n v="9209.4599999999991"/>
    <n v="0"/>
    <x v="0"/>
    <m/>
    <m/>
    <m/>
    <m/>
    <s v="none"/>
    <m/>
    <m/>
    <m/>
    <x v="0"/>
    <m/>
    <x v="0"/>
  </r>
  <r>
    <s v="POL3 15 A00004 PL 00697Q2 2021PLN"/>
    <x v="9"/>
    <s v="KON0302"/>
    <s v="Distribev Orbico sp. z o.o."/>
    <s v="3 15 A00004 PL 00697"/>
    <s v="Q2 2021"/>
    <s v="PLN"/>
    <n v="33367.360000000001"/>
    <n v="33367.3681"/>
    <n v="-8.0999999991036003E-3"/>
    <n v="33367.360000000001"/>
    <n v="0"/>
    <x v="0"/>
    <m/>
    <m/>
    <m/>
    <m/>
    <s v="none"/>
    <m/>
    <m/>
    <m/>
    <x v="0"/>
    <m/>
    <x v="0"/>
  </r>
  <r>
    <s v="POL3 15 A00004 PL 00697Q3 2021PLN"/>
    <x v="9"/>
    <s v="KON0302"/>
    <s v="Distribev Orbico sp. z o.o."/>
    <s v="3 15 A00004 PL 00697"/>
    <s v="Q3 2021"/>
    <s v="PLN"/>
    <n v="74827.349999999904"/>
    <n v="74827.347399999999"/>
    <n v="2.5999999925261298E-3"/>
    <n v="74827.349999999904"/>
    <n v="0"/>
    <x v="0"/>
    <m/>
    <m/>
    <m/>
    <m/>
    <s v="none"/>
    <m/>
    <m/>
    <m/>
    <x v="0"/>
    <m/>
    <x v="0"/>
  </r>
  <r>
    <s v="POL3 15 A00004 PL 00697Q4 2021PLN"/>
    <x v="9"/>
    <s v="KON0302"/>
    <s v="Distribev Orbico sp. z o.o."/>
    <s v="3 15 A00004 PL 00697"/>
    <s v="Q4 2021"/>
    <s v="PLN"/>
    <n v="76235.75"/>
    <n v="76235.752099999998"/>
    <n v="-2.0999999978812398E-3"/>
    <n v="76235.75"/>
    <n v="0"/>
    <x v="0"/>
    <m/>
    <m/>
    <m/>
    <m/>
    <s v="none"/>
    <m/>
    <m/>
    <m/>
    <x v="0"/>
    <m/>
    <x v="0"/>
  </r>
  <r>
    <s v="POL19227001Q1 2021PLN"/>
    <x v="9"/>
    <s v="KON0105"/>
    <s v="Dorado Chłodnie sp. z o.o."/>
    <n v="19227001"/>
    <s v="Q1 2021"/>
    <s v="PLN"/>
    <n v="5866.6260975609703"/>
    <n v="5866.6251000000002"/>
    <n v="9.9756097552017309E-4"/>
    <n v="5866.6260975609703"/>
    <n v="0"/>
    <x v="0"/>
    <m/>
    <m/>
    <m/>
    <m/>
    <s v="none"/>
    <m/>
    <m/>
    <m/>
    <x v="0"/>
    <m/>
    <x v="0"/>
  </r>
  <r>
    <s v="POL19227001Q3 2021PLN"/>
    <x v="9"/>
    <s v="KON0105"/>
    <s v="Dorado Chłodnie sp. z o.o."/>
    <n v="19227001"/>
    <s v="Q3 2021"/>
    <s v="PLN"/>
    <n v="23087.179674796698"/>
    <n v="23087.1842"/>
    <n v="-4.5252032505231901E-3"/>
    <n v="23087.179674796698"/>
    <n v="0"/>
    <x v="0"/>
    <m/>
    <m/>
    <m/>
    <m/>
    <s v="none"/>
    <m/>
    <m/>
    <m/>
    <x v="0"/>
    <m/>
    <x v="0"/>
  </r>
  <r>
    <s v="POL19227001Q4 2021PLN"/>
    <x v="9"/>
    <s v="KON0105"/>
    <s v="Dorado Chłodnie sp. z o.o."/>
    <n v="19227001"/>
    <s v="Q4 2021"/>
    <s v="PLN"/>
    <n v="33049.379999999997"/>
    <n v="33049.381300000001"/>
    <n v="-1.3000000035390199E-3"/>
    <n v="33049.379999999997"/>
    <n v="0"/>
    <x v="0"/>
    <m/>
    <m/>
    <m/>
    <m/>
    <s v="none"/>
    <m/>
    <m/>
    <m/>
    <x v="0"/>
    <m/>
    <x v="0"/>
  </r>
  <r>
    <s v="POL19227001Q2 2021PLN"/>
    <x v="9"/>
    <s v="KON0105"/>
    <s v="Dorado Chłodnie sp. z o.o."/>
    <n v="19227001"/>
    <s v="Q2 2021"/>
    <s v="PLN"/>
    <n v="10825.42"/>
    <n v="10825.418299999999"/>
    <n v="1.70000000071013E-3"/>
    <n v="10825.42"/>
    <n v="0"/>
    <x v="0"/>
    <m/>
    <m/>
    <m/>
    <m/>
    <s v="none"/>
    <m/>
    <m/>
    <m/>
    <x v="0"/>
    <m/>
    <x v="0"/>
  </r>
  <r>
    <s v="POL4 16 A00004 PL 00900Q1 2021PLN"/>
    <x v="9"/>
    <s v="KON0060"/>
    <s v="Eden Springs sp.  z o.o."/>
    <s v="4 16 A00004 PL 00900"/>
    <s v="Q1 2021"/>
    <s v="PLN"/>
    <n v="1080.6500000000001"/>
    <n v="1080.6489999999999"/>
    <n v="1.0000000002037201E-3"/>
    <n v="1080.6500000000001"/>
    <n v="0"/>
    <x v="0"/>
    <m/>
    <m/>
    <m/>
    <m/>
    <s v="none"/>
    <m/>
    <m/>
    <m/>
    <x v="0"/>
    <m/>
    <x v="0"/>
  </r>
  <r>
    <s v="POL4 16 A00004 PL 00900Q2 2021PLN"/>
    <x v="9"/>
    <s v="KON0060"/>
    <s v="Eden Springs sp.  z o.o."/>
    <s v="4 16 A00004 PL 00900"/>
    <s v="Q2 2021"/>
    <s v="PLN"/>
    <n v="1575.82"/>
    <n v="1575.817"/>
    <n v="2.9999999999290499E-3"/>
    <n v="1575.82"/>
    <n v="0"/>
    <x v="0"/>
    <m/>
    <m/>
    <m/>
    <m/>
    <s v="none"/>
    <m/>
    <m/>
    <m/>
    <x v="0"/>
    <m/>
    <x v="0"/>
  </r>
  <r>
    <s v="POL4 16 A00004 PL 00900Q3 2021PLN"/>
    <x v="9"/>
    <s v="KON0060"/>
    <s v="Eden Springs sp.  z o.o."/>
    <s v="4 16 A00004 PL 00900"/>
    <s v="Q3 2021"/>
    <s v="PLN"/>
    <n v="2000.94"/>
    <n v="2000.9359999999999"/>
    <n v="4.0000000001327802E-3"/>
    <n v="2000.94"/>
    <n v="0"/>
    <x v="0"/>
    <m/>
    <m/>
    <m/>
    <m/>
    <s v="none"/>
    <m/>
    <m/>
    <m/>
    <x v="0"/>
    <m/>
    <x v="0"/>
  </r>
  <r>
    <s v="POL4 16 A00004 PL 00900Q4 2021PLN"/>
    <x v="9"/>
    <s v="KON0060"/>
    <s v="Eden Springs sp.  z o.o."/>
    <s v="4 16 A00004 PL 00900"/>
    <s v="Q4 2021"/>
    <s v="PLN"/>
    <n v="2100.21"/>
    <n v="2100.2060000000001"/>
    <n v="3.9999999999054099E-3"/>
    <n v="2100.21"/>
    <n v="0"/>
    <x v="0"/>
    <m/>
    <m/>
    <m/>
    <m/>
    <s v="none"/>
    <m/>
    <m/>
    <m/>
    <x v="0"/>
    <m/>
    <x v="0"/>
  </r>
  <r>
    <s v="POL4 13 A00005 PL 00396Q1 2021PLN"/>
    <x v="9"/>
    <s v="KON0278"/>
    <s v="Eurocash S.A."/>
    <s v="4 13 A00005 PL 00396"/>
    <s v="Q1 2021"/>
    <s v="PLN"/>
    <n v="2524.7399999999998"/>
    <n v="2524.7420000000002"/>
    <n v="-2.0000000004074502E-3"/>
    <n v="2524.7399999999998"/>
    <n v="0"/>
    <x v="0"/>
    <m/>
    <m/>
    <m/>
    <m/>
    <s v="none"/>
    <m/>
    <m/>
    <m/>
    <x v="0"/>
    <m/>
    <x v="0"/>
  </r>
  <r>
    <s v="POL4 13 A00005 PL 00396Q2 2021PLN"/>
    <x v="9"/>
    <s v="KON0278"/>
    <s v="Eurocash S.A."/>
    <s v="4 13 A00005 PL 00396"/>
    <s v="Q2 2021"/>
    <s v="PLN"/>
    <n v="16769.28"/>
    <n v="16769.2778"/>
    <n v="2.1999999989930001E-3"/>
    <n v="16769.28"/>
    <n v="0"/>
    <x v="0"/>
    <m/>
    <m/>
    <m/>
    <m/>
    <s v="none"/>
    <m/>
    <m/>
    <m/>
    <x v="0"/>
    <m/>
    <x v="0"/>
  </r>
  <r>
    <s v="POL4 13 A00005 PL 00396Q3 2021PLN"/>
    <x v="9"/>
    <s v="KON0278"/>
    <s v="Eurocash S.A."/>
    <s v="4 13 A00005 PL 00396"/>
    <s v="Q3 2021"/>
    <s v="PLN"/>
    <n v="33561.26"/>
    <n v="33561.258500000004"/>
    <n v="1.4999999984865999E-3"/>
    <n v="33561.26"/>
    <n v="0"/>
    <x v="0"/>
    <m/>
    <m/>
    <m/>
    <m/>
    <s v="none"/>
    <m/>
    <m/>
    <m/>
    <x v="0"/>
    <m/>
    <x v="0"/>
  </r>
  <r>
    <s v="POL4 13 A00005 PL 00396Q4 2021PLN"/>
    <x v="9"/>
    <s v="KON0278"/>
    <s v="Eurocash S.A."/>
    <s v="4 13 A00005 PL 00396"/>
    <s v="Q4 2021"/>
    <s v="PLN"/>
    <n v="45404.11"/>
    <n v="45404.1126"/>
    <n v="-2.59999999980209E-3"/>
    <n v="45404.11"/>
    <n v="0"/>
    <x v="0"/>
    <m/>
    <m/>
    <m/>
    <m/>
    <s v="none"/>
    <m/>
    <m/>
    <m/>
    <x v="0"/>
    <m/>
    <x v="0"/>
  </r>
  <r>
    <s v="POL14002005Q1 2021PLN"/>
    <x v="9"/>
    <s v="KON0085"/>
    <s v="Farutex sp. z o.o."/>
    <n v="14002005"/>
    <s v="Q1 2021"/>
    <s v="PLN"/>
    <n v="135500.76"/>
    <n v="135500.76"/>
    <n v="0"/>
    <n v="135500.76"/>
    <n v="0"/>
    <x v="0"/>
    <m/>
    <m/>
    <m/>
    <m/>
    <s v="none"/>
    <m/>
    <m/>
    <m/>
    <x v="0"/>
    <m/>
    <x v="0"/>
  </r>
  <r>
    <s v="POL14002005Q3 2021PLN"/>
    <x v="9"/>
    <s v="KON0085"/>
    <s v="Farutex sp. z o.o."/>
    <n v="14002005"/>
    <s v="Q3 2021"/>
    <s v="PLN"/>
    <n v="641675.66398373898"/>
    <n v="641675.66619999998"/>
    <n v="-2.2162600653246002E-3"/>
    <n v="641675.66398373898"/>
    <n v="0"/>
    <x v="0"/>
    <m/>
    <m/>
    <m/>
    <m/>
    <s v="none"/>
    <m/>
    <m/>
    <m/>
    <x v="0"/>
    <m/>
    <x v="0"/>
  </r>
  <r>
    <s v="POL14002005Q4 2021PLN"/>
    <x v="9"/>
    <s v="KON0085"/>
    <s v="Farutex sp. z o.o."/>
    <n v="14002005"/>
    <s v="Q4 2021"/>
    <s v="PLN"/>
    <n v="587982.6"/>
    <n v="587982.5993"/>
    <n v="6.99999975040555E-4"/>
    <n v="587982.6"/>
    <n v="0"/>
    <x v="0"/>
    <m/>
    <m/>
    <m/>
    <m/>
    <s v="none"/>
    <m/>
    <m/>
    <m/>
    <x v="0"/>
    <m/>
    <x v="0"/>
  </r>
  <r>
    <s v="POL14002005Q2 2021PLN"/>
    <x v="9"/>
    <s v="KON0085"/>
    <s v="Farutex sp. z o.o."/>
    <n v="14002005"/>
    <s v="Q2 2021"/>
    <s v="PLN"/>
    <n v="297657.01"/>
    <n v="297657.0099"/>
    <n v="1.00000004749745E-4"/>
    <n v="297657.01"/>
    <n v="0"/>
    <x v="0"/>
    <m/>
    <m/>
    <m/>
    <m/>
    <s v="none"/>
    <m/>
    <m/>
    <m/>
    <x v="0"/>
    <m/>
    <x v="0"/>
  </r>
  <r>
    <s v="POL17217001Q1 2021PLN"/>
    <x v="9"/>
    <s v="KON0189"/>
    <s v="Frito Lay Poland sp.  z o.o"/>
    <n v="17217001"/>
    <s v="Q1 2021"/>
    <s v="PLN"/>
    <n v="6349.59"/>
    <n v="6349.5936000000002"/>
    <n v="-3.6000000000058199E-3"/>
    <n v="6349.59"/>
    <n v="0"/>
    <x v="0"/>
    <m/>
    <m/>
    <m/>
    <m/>
    <s v="none"/>
    <m/>
    <m/>
    <m/>
    <x v="0"/>
    <m/>
    <x v="0"/>
  </r>
  <r>
    <s v="POL17217001Q2 2021PLN"/>
    <x v="9"/>
    <s v="KON0189"/>
    <s v="Frito Lay Poland sp.  z o.o"/>
    <n v="17217001"/>
    <s v="Q2 2021"/>
    <s v="PLN"/>
    <n v="19361.830000000002"/>
    <n v="19361.824400000001"/>
    <n v="5.6000000004132701E-3"/>
    <n v="19361.830000000002"/>
    <n v="0"/>
    <x v="0"/>
    <m/>
    <m/>
    <m/>
    <m/>
    <s v="none"/>
    <m/>
    <m/>
    <m/>
    <x v="0"/>
    <m/>
    <x v="0"/>
  </r>
  <r>
    <s v="POL17217001Q3 2021PLN"/>
    <x v="9"/>
    <s v="KON0189"/>
    <s v="Frito Lay Poland sp.  z o.o"/>
    <n v="17217001"/>
    <s v="Q3 2021"/>
    <s v="PLN"/>
    <n v="42918.6"/>
    <n v="42918.597199999997"/>
    <n v="2.8000000020256201E-3"/>
    <n v="42918.6"/>
    <n v="0"/>
    <x v="0"/>
    <m/>
    <m/>
    <m/>
    <m/>
    <s v="none"/>
    <m/>
    <m/>
    <m/>
    <x v="0"/>
    <m/>
    <x v="0"/>
  </r>
  <r>
    <s v="POL17217001Q4 2021PLN"/>
    <x v="9"/>
    <s v="KON0189"/>
    <s v="Frito Lay Poland sp.  z o.o"/>
    <n v="17217001"/>
    <s v="Q4 2021"/>
    <s v="PLN"/>
    <n v="37195.94"/>
    <n v="37195.941200000001"/>
    <n v="-1.19999999878928E-3"/>
    <n v="37195.94"/>
    <n v="0"/>
    <x v="0"/>
    <m/>
    <m/>
    <m/>
    <m/>
    <s v="none"/>
    <m/>
    <m/>
    <m/>
    <x v="0"/>
    <m/>
    <x v="0"/>
  </r>
  <r>
    <s v="POL2 13 A00003 PL 00290Q1 2021PLN"/>
    <x v="9"/>
    <s v="KON0269"/>
    <s v="Gobarto SA"/>
    <s v="2 13 A00003 PL 00290"/>
    <s v="Q1 2021"/>
    <s v="PLN"/>
    <n v="4702.08"/>
    <n v="4702.0787"/>
    <n v="1.29999999990104E-3"/>
    <n v="4702.08"/>
    <n v="0"/>
    <x v="0"/>
    <m/>
    <m/>
    <m/>
    <m/>
    <s v="none"/>
    <m/>
    <m/>
    <m/>
    <x v="0"/>
    <m/>
    <x v="0"/>
  </r>
  <r>
    <s v="POL2 13 A00003 PL 00290Q2 2021PLN"/>
    <x v="9"/>
    <s v="KON0269"/>
    <s v="Gobarto SA"/>
    <s v="2 13 A00003 PL 00290"/>
    <s v="Q2 2021"/>
    <s v="PLN"/>
    <n v="10438.2435772357"/>
    <n v="10438.2399"/>
    <n v="3.67723577255674E-3"/>
    <n v="10438.2435772357"/>
    <n v="0"/>
    <x v="0"/>
    <m/>
    <m/>
    <m/>
    <m/>
    <s v="none"/>
    <m/>
    <m/>
    <m/>
    <x v="0"/>
    <m/>
    <x v="0"/>
  </r>
  <r>
    <s v="POL2 13 A00003 PL 00290Q3 2021PLN"/>
    <x v="9"/>
    <s v="KON0269"/>
    <s v="Gobarto SA"/>
    <s v="2 13 A00003 PL 00290"/>
    <s v="Q3 2021"/>
    <s v="PLN"/>
    <n v="20212.04"/>
    <n v="20212.036899999999"/>
    <n v="3.1000000017229398E-3"/>
    <n v="20212.04"/>
    <n v="0"/>
    <x v="0"/>
    <m/>
    <m/>
    <m/>
    <m/>
    <s v="none"/>
    <m/>
    <m/>
    <m/>
    <x v="0"/>
    <m/>
    <x v="0"/>
  </r>
  <r>
    <s v="POL2 13 A00003 PL 00290Q4 2021PLN"/>
    <x v="9"/>
    <s v="KON0269"/>
    <s v="Gobarto SA"/>
    <s v="2 13 A00003 PL 00290"/>
    <s v="Q4 2021"/>
    <s v="PLN"/>
    <n v="17139.5"/>
    <n v="17139.5026"/>
    <n v="-2.59999999980209E-3"/>
    <n v="17139.5"/>
    <n v="0"/>
    <x v="0"/>
    <m/>
    <m/>
    <m/>
    <m/>
    <s v="none"/>
    <m/>
    <m/>
    <m/>
    <x v="0"/>
    <m/>
    <x v="0"/>
  </r>
  <r>
    <s v="POL3 14 A00010 PL 00563Q1 2021PLN"/>
    <x v="9"/>
    <s v="KON0292"/>
    <s v="Gourmet Foods sp. z o.o."/>
    <s v="3 14 A00010 PL 00563"/>
    <s v="Q1 2021"/>
    <s v="PLN"/>
    <n v="2909.17"/>
    <n v="2909.1732999999999"/>
    <n v="-3.2999999998537502E-3"/>
    <n v="2909.17"/>
    <n v="0"/>
    <x v="0"/>
    <m/>
    <m/>
    <m/>
    <m/>
    <s v="none"/>
    <m/>
    <m/>
    <m/>
    <x v="0"/>
    <m/>
    <x v="0"/>
  </r>
  <r>
    <s v="POL3 14 A00010 PL 00563Q2 2021PLN"/>
    <x v="9"/>
    <s v="KON0292"/>
    <s v="Gourmet Foods sp. z o.o."/>
    <s v="3 14 A00010 PL 00563"/>
    <s v="Q2 2021"/>
    <s v="PLN"/>
    <n v="7412.48"/>
    <n v="7412.4808999999996"/>
    <n v="-9.0000000000145497E-4"/>
    <n v="7412.48"/>
    <n v="0"/>
    <x v="0"/>
    <m/>
    <m/>
    <m/>
    <m/>
    <s v="none"/>
    <m/>
    <m/>
    <m/>
    <x v="0"/>
    <m/>
    <x v="0"/>
  </r>
  <r>
    <s v="POL3 14 A00010 PL 00563Q3 2021PLN"/>
    <x v="9"/>
    <s v="KON0292"/>
    <s v="Gourmet Foods sp. z o.o."/>
    <s v="3 14 A00010 PL 00563"/>
    <s v="Q3 2021"/>
    <s v="PLN"/>
    <n v="13206.29"/>
    <n v="13206.2942"/>
    <n v="-4.1999999994004602E-3"/>
    <n v="13206.29"/>
    <n v="0"/>
    <x v="0"/>
    <m/>
    <m/>
    <m/>
    <m/>
    <s v="none"/>
    <m/>
    <m/>
    <m/>
    <x v="0"/>
    <m/>
    <x v="0"/>
  </r>
  <r>
    <s v="POL3 14 A00010 PL 00563Q4 2021PLN"/>
    <x v="9"/>
    <s v="KON0292"/>
    <s v="Gourmet Foods sp. z o.o."/>
    <s v="3 14 A00010 PL 00563"/>
    <s v="Q4 2021"/>
    <s v="PLN"/>
    <n v="14261.87"/>
    <n v="14261.8652"/>
    <n v="4.80000000061409E-3"/>
    <n v="14261.87"/>
    <n v="0"/>
    <x v="0"/>
    <m/>
    <m/>
    <m/>
    <m/>
    <s v="none"/>
    <m/>
    <m/>
    <m/>
    <x v="0"/>
    <m/>
    <x v="0"/>
  </r>
  <r>
    <s v="POL15014010Q1 2021PLN"/>
    <x v="9"/>
    <s v="KON0103"/>
    <s v="GymPL sp. z o.o."/>
    <n v="15014010"/>
    <s v="Q1 2021"/>
    <s v="PLN"/>
    <n v="28.31"/>
    <n v="28.314"/>
    <n v="-4.0000000000013297E-3"/>
    <n v="28.31"/>
    <n v="0"/>
    <x v="0"/>
    <m/>
    <m/>
    <m/>
    <m/>
    <s v="none"/>
    <m/>
    <m/>
    <m/>
    <x v="0"/>
    <m/>
    <x v="0"/>
  </r>
  <r>
    <s v="POL15014010Q2 2021PLN"/>
    <x v="9"/>
    <s v="KON0103"/>
    <s v="GymPL sp. z o.o."/>
    <n v="15014010"/>
    <s v="Q2 2021"/>
    <s v="PLN"/>
    <n v="90.61"/>
    <n v="90.6096"/>
    <n v="3.9999999999906701E-4"/>
    <n v="90.61"/>
    <n v="0"/>
    <x v="0"/>
    <m/>
    <m/>
    <m/>
    <m/>
    <s v="none"/>
    <m/>
    <m/>
    <m/>
    <x v="0"/>
    <m/>
    <x v="0"/>
  </r>
  <r>
    <s v="POL15014010Q3 2021PLN"/>
    <x v="9"/>
    <s v="KON0103"/>
    <s v="GymPL sp. z o.o."/>
    <n v="15014010"/>
    <s v="Q3 2021"/>
    <s v="PLN"/>
    <n v="324.7"/>
    <n v="324.70319999999998"/>
    <n v="-3.19999999999254E-3"/>
    <n v="324.7"/>
    <n v="0"/>
    <x v="0"/>
    <m/>
    <m/>
    <m/>
    <m/>
    <s v="none"/>
    <m/>
    <m/>
    <m/>
    <x v="0"/>
    <m/>
    <x v="0"/>
  </r>
  <r>
    <s v="POL15014010Q4 2021PLN"/>
    <x v="9"/>
    <s v="KON0103"/>
    <s v="GymPL sp. z o.o."/>
    <n v="15014010"/>
    <s v="Q4 2021"/>
    <s v="PLN"/>
    <n v="447.36"/>
    <n v="447.36329999999998"/>
    <n v="-3.2999999999674401E-3"/>
    <n v="447.36"/>
    <n v="0"/>
    <x v="0"/>
    <m/>
    <m/>
    <m/>
    <m/>
    <s v="none"/>
    <m/>
    <m/>
    <m/>
    <x v="0"/>
    <m/>
    <x v="0"/>
  </r>
  <r>
    <s v="POL3 16 A00006 PL 00859Q1 2021PLN"/>
    <x v="9"/>
    <s v="KON0314"/>
    <s v="Hurtownia Owoców i Warzyw Bukat Grzegorz Bukato"/>
    <s v="3 16 A00006 PL 00859"/>
    <s v="Q1 2021"/>
    <s v="PLN"/>
    <n v="2830.15"/>
    <n v="2830.154"/>
    <n v="-3.9999999999054099E-3"/>
    <n v="2830.15"/>
    <n v="0"/>
    <x v="0"/>
    <m/>
    <m/>
    <m/>
    <m/>
    <s v="none"/>
    <m/>
    <m/>
    <m/>
    <x v="0"/>
    <m/>
    <x v="0"/>
  </r>
  <r>
    <s v="POL3 16 A00006 PL 00859Q2 2021PLN"/>
    <x v="9"/>
    <s v="KON0314"/>
    <s v="Hurtownia Owoców i Warzyw Bukat Grzegorz Bukato"/>
    <s v="3 16 A00006 PL 00859"/>
    <s v="Q2 2021"/>
    <s v="PLN"/>
    <n v="11684.06"/>
    <n v="11684.06"/>
    <n v="0"/>
    <n v="11684.06"/>
    <n v="0"/>
    <x v="0"/>
    <m/>
    <m/>
    <m/>
    <m/>
    <s v="none"/>
    <m/>
    <m/>
    <m/>
    <x v="0"/>
    <m/>
    <x v="0"/>
  </r>
  <r>
    <s v="POL3 16 A00006 PL 00859Q3 2021PLN"/>
    <x v="9"/>
    <s v="KON0314"/>
    <s v="Hurtownia Owoców i Warzyw Bukat Grzegorz Bukato"/>
    <s v="3 16 A00006 PL 00859"/>
    <s v="Q3 2021"/>
    <s v="PLN"/>
    <n v="32694.959999999999"/>
    <n v="32694.955000000002"/>
    <n v="4.9999999973806501E-3"/>
    <n v="32694.959999999999"/>
    <n v="0"/>
    <x v="0"/>
    <m/>
    <m/>
    <m/>
    <m/>
    <s v="none"/>
    <m/>
    <m/>
    <m/>
    <x v="0"/>
    <m/>
    <x v="0"/>
  </r>
  <r>
    <s v="POL3 16 A00006 PL 00859Q4 2021PLN"/>
    <x v="9"/>
    <s v="KON0314"/>
    <s v="Hurtownia Owoców i Warzyw Bukat Grzegorz Bukato"/>
    <s v="3 16 A00006 PL 00859"/>
    <s v="Q4 2021"/>
    <s v="PLN"/>
    <n v="37834.99"/>
    <n v="37834.987999999998"/>
    <n v="2.0000000004074502E-3"/>
    <n v="37834.99"/>
    <n v="0"/>
    <x v="0"/>
    <m/>
    <m/>
    <m/>
    <m/>
    <s v="none"/>
    <m/>
    <m/>
    <m/>
    <x v="0"/>
    <m/>
    <x v="0"/>
  </r>
  <r>
    <s v="POL16007015Q1 2021PLN"/>
    <x v="9"/>
    <s v="KON0141"/>
    <s v="Inter-Mlecz"/>
    <n v="16007015"/>
    <s v="Q1 2021"/>
    <s v="PLN"/>
    <n v="13795.28"/>
    <n v="13795.2757"/>
    <n v="4.3000000005122196E-3"/>
    <n v="13795.28"/>
    <n v="0"/>
    <x v="0"/>
    <m/>
    <m/>
    <m/>
    <m/>
    <s v="none"/>
    <m/>
    <m/>
    <m/>
    <x v="0"/>
    <m/>
    <x v="0"/>
  </r>
  <r>
    <s v="POL16007015Q2 2021PLN"/>
    <x v="9"/>
    <s v="KON0141"/>
    <s v="Inter-Mlecz"/>
    <n v="16007015"/>
    <s v="Q2 2021"/>
    <s v="PLN"/>
    <n v="41445.449999999997"/>
    <n v="41445.446600000003"/>
    <n v="3.3999999941443002E-3"/>
    <n v="41445.449999999997"/>
    <n v="0"/>
    <x v="0"/>
    <m/>
    <m/>
    <m/>
    <m/>
    <s v="none"/>
    <m/>
    <m/>
    <m/>
    <x v="0"/>
    <m/>
    <x v="0"/>
  </r>
  <r>
    <s v="POL16007015Q3 2021PLN"/>
    <x v="9"/>
    <s v="KON0141"/>
    <s v="Inter-Mlecz"/>
    <n v="16007015"/>
    <s v="Q3 2021"/>
    <s v="PLN"/>
    <n v="84867.09"/>
    <n v="84867.087100000004"/>
    <n v="2.89999999222345E-3"/>
    <n v="84867.09"/>
    <n v="0"/>
    <x v="0"/>
    <m/>
    <m/>
    <m/>
    <m/>
    <s v="none"/>
    <m/>
    <m/>
    <m/>
    <x v="0"/>
    <m/>
    <x v="0"/>
  </r>
  <r>
    <s v="POL16007015Q4 2021PLN"/>
    <x v="9"/>
    <s v="KON0141"/>
    <s v="Inter-Mlecz"/>
    <n v="16007015"/>
    <s v="Q4 2021"/>
    <s v="PLN"/>
    <n v="103520.16"/>
    <n v="103520.1623"/>
    <n v="-2.2999999928288101E-3"/>
    <n v="103520.16"/>
    <n v="0"/>
    <x v="0"/>
    <m/>
    <m/>
    <m/>
    <m/>
    <s v="none"/>
    <m/>
    <m/>
    <m/>
    <x v="0"/>
    <m/>
    <x v="0"/>
  </r>
  <r>
    <s v="POL16003005Q1 2021PLN"/>
    <x v="9"/>
    <s v="KON0111"/>
    <s v="Janex"/>
    <n v="16003005"/>
    <s v="Q1 2021"/>
    <s v="PLN"/>
    <n v="10770.10300813"/>
    <n v="10770.1047"/>
    <n v="-1.69186991843162E-3"/>
    <n v="10770.10300813"/>
    <n v="0"/>
    <x v="0"/>
    <m/>
    <m/>
    <m/>
    <m/>
    <s v="none"/>
    <m/>
    <m/>
    <m/>
    <x v="0"/>
    <m/>
    <x v="0"/>
  </r>
  <r>
    <s v="POL16003005Q2 2021PLN"/>
    <x v="9"/>
    <s v="KON0111"/>
    <s v="Janex"/>
    <n v="16003005"/>
    <s v="Q2 2021"/>
    <s v="PLN"/>
    <n v="25055.407642276401"/>
    <n v="25055.405999999999"/>
    <n v="1.6422764238086501E-3"/>
    <n v="25055.407642276401"/>
    <n v="0"/>
    <x v="0"/>
    <m/>
    <m/>
    <m/>
    <m/>
    <s v="none"/>
    <m/>
    <m/>
    <m/>
    <x v="0"/>
    <m/>
    <x v="0"/>
  </r>
  <r>
    <s v="POL16003005Q3 2021PLN"/>
    <x v="9"/>
    <s v="KON0111"/>
    <s v="Janex"/>
    <n v="16003005"/>
    <s v="Q3 2021"/>
    <s v="PLN"/>
    <n v="52816.797642276397"/>
    <n v="52816.804199999999"/>
    <n v="-6.5577235800446899E-3"/>
    <n v="52816.797642276397"/>
    <n v="0"/>
    <x v="0"/>
    <m/>
    <m/>
    <m/>
    <m/>
    <s v="none"/>
    <m/>
    <m/>
    <m/>
    <x v="0"/>
    <m/>
    <x v="0"/>
  </r>
  <r>
    <s v="POL16003005Q4 2021PLN"/>
    <x v="9"/>
    <s v="KON0111"/>
    <s v="Janex"/>
    <n v="16003005"/>
    <s v="Q4 2021"/>
    <s v="PLN"/>
    <n v="57213.1499999999"/>
    <n v="57213.152999999998"/>
    <n v="-3.0000000042491501E-3"/>
    <n v="57213.1499999999"/>
    <n v="0"/>
    <x v="0"/>
    <m/>
    <m/>
    <m/>
    <m/>
    <s v="none"/>
    <m/>
    <m/>
    <m/>
    <x v="0"/>
    <m/>
    <x v="0"/>
  </r>
  <r>
    <s v="POL16002032Q1 2021PLN"/>
    <x v="9"/>
    <s v="KON0160"/>
    <s v="Kuchnie Świata S.A."/>
    <n v="16002032"/>
    <s v="Q1 2021"/>
    <s v="PLN"/>
    <n v="2963.11"/>
    <n v="2963.1084000000001"/>
    <n v="1.6000000000531099E-3"/>
    <n v="2963.11"/>
    <n v="0"/>
    <x v="0"/>
    <m/>
    <m/>
    <m/>
    <m/>
    <s v="none"/>
    <m/>
    <m/>
    <m/>
    <x v="0"/>
    <m/>
    <x v="0"/>
  </r>
  <r>
    <s v="POL16002032Q2 2021PLN"/>
    <x v="9"/>
    <s v="KON0160"/>
    <s v="Kuchnie Świata S.A."/>
    <n v="16002032"/>
    <s v="Q2 2021"/>
    <s v="PLN"/>
    <n v="13597"/>
    <n v="13597.0044"/>
    <n v="-4.399999999805E-3"/>
    <n v="13597"/>
    <n v="0"/>
    <x v="0"/>
    <m/>
    <m/>
    <m/>
    <m/>
    <s v="none"/>
    <m/>
    <m/>
    <m/>
    <x v="0"/>
    <m/>
    <x v="0"/>
  </r>
  <r>
    <s v="POL16002032Q3 2021PLN"/>
    <x v="9"/>
    <s v="KON0160"/>
    <s v="Kuchnie Świata S.A."/>
    <n v="16002032"/>
    <s v="Q3 2021"/>
    <s v="PLN"/>
    <n v="29076.23"/>
    <n v="29076.232800000002"/>
    <n v="-2.8000000020256201E-3"/>
    <n v="29076.23"/>
    <n v="0"/>
    <x v="0"/>
    <m/>
    <m/>
    <m/>
    <m/>
    <s v="none"/>
    <m/>
    <m/>
    <m/>
    <x v="0"/>
    <m/>
    <x v="0"/>
  </r>
  <r>
    <s v="POL16002032Q4 2021PLN"/>
    <x v="9"/>
    <s v="KON0160"/>
    <s v="Kuchnie Świata S.A."/>
    <n v="16002032"/>
    <s v="Q4 2021"/>
    <s v="PLN"/>
    <n v="27735.68"/>
    <n v="27735.682799999999"/>
    <n v="-2.79999999838764E-3"/>
    <n v="27735.68"/>
    <n v="0"/>
    <x v="0"/>
    <m/>
    <m/>
    <m/>
    <m/>
    <s v="none"/>
    <m/>
    <m/>
    <m/>
    <x v="0"/>
    <m/>
    <x v="0"/>
  </r>
  <r>
    <s v="POL4 12 A00006 PL 00250Q1 2021PLN"/>
    <x v="9"/>
    <s v="KON0268"/>
    <s v="Lilu Fruits sp.  z o.o."/>
    <s v="4 12 A00006 PL 00250"/>
    <s v="Q1 2021"/>
    <s v="PLN"/>
    <n v="6692.1"/>
    <n v="6692.1019999999999"/>
    <n v="-1.9999999994979498E-3"/>
    <n v="6692.1"/>
    <n v="0"/>
    <x v="0"/>
    <m/>
    <m/>
    <m/>
    <m/>
    <s v="none"/>
    <m/>
    <m/>
    <m/>
    <x v="0"/>
    <m/>
    <x v="0"/>
  </r>
  <r>
    <s v="POL4 12 A00006 PL 00250Q2 2021PLN"/>
    <x v="9"/>
    <s v="KON0268"/>
    <s v="Lilu Fruits sp.  z o.o."/>
    <s v="4 12 A00006 PL 00250"/>
    <s v="Q2 2021"/>
    <s v="PLN"/>
    <n v="20658.022520325201"/>
    <n v="20658.024000000001"/>
    <n v="-1.4796747964282899E-3"/>
    <n v="20658.022520325201"/>
    <n v="0"/>
    <x v="0"/>
    <m/>
    <m/>
    <m/>
    <m/>
    <s v="none"/>
    <m/>
    <m/>
    <m/>
    <x v="0"/>
    <m/>
    <x v="0"/>
  </r>
  <r>
    <s v="POL4 12 A00006 PL 00250Q3 2021PLN"/>
    <x v="9"/>
    <s v="KON0268"/>
    <s v="Lilu Fruits sp.  z o.o."/>
    <s v="4 12 A00006 PL 00250"/>
    <s v="Q3 2021"/>
    <s v="PLN"/>
    <n v="50718.59"/>
    <n v="50718.586000000003"/>
    <n v="3.9999999935389496E-3"/>
    <n v="50718.59"/>
    <n v="0"/>
    <x v="0"/>
    <m/>
    <m/>
    <m/>
    <m/>
    <s v="none"/>
    <m/>
    <m/>
    <m/>
    <x v="0"/>
    <m/>
    <x v="0"/>
  </r>
  <r>
    <s v="POL4 12 A00006 PL 00250Q4 2021PLN"/>
    <x v="9"/>
    <s v="KON0268"/>
    <s v="Lilu Fruits sp.  z o.o."/>
    <s v="4 12 A00006 PL 00250"/>
    <s v="Q4 2021"/>
    <s v="PLN"/>
    <n v="37336.480000000003"/>
    <n v="37336.476000000002"/>
    <n v="4.0000000008149003E-3"/>
    <n v="37336.480000000003"/>
    <n v="0"/>
    <x v="0"/>
    <m/>
    <m/>
    <m/>
    <m/>
    <s v="none"/>
    <m/>
    <m/>
    <m/>
    <x v="0"/>
    <m/>
    <x v="0"/>
  </r>
  <r>
    <s v="POL2 13 A00004 PL 00271Q1 2021PLN"/>
    <x v="9"/>
    <s v="KON0271"/>
    <s v="Oshee Polska sp.  z o.o."/>
    <s v="2 13 A00004 PL 00271"/>
    <s v="Q1 2021"/>
    <s v="PLN"/>
    <n v="5624.19"/>
    <n v="5624.1863999999996"/>
    <n v="3.6000000000058199E-3"/>
    <n v="5624.19"/>
    <n v="0"/>
    <x v="0"/>
    <m/>
    <m/>
    <m/>
    <m/>
    <s v="none"/>
    <m/>
    <m/>
    <m/>
    <x v="0"/>
    <m/>
    <x v="0"/>
  </r>
  <r>
    <s v="POL2 13 A00004 PL 00271Q2 2021PLN"/>
    <x v="9"/>
    <s v="KON0271"/>
    <s v="Oshee Polska sp.  z o.o."/>
    <s v="2 13 A00004 PL 00271"/>
    <s v="Q2 2021"/>
    <s v="PLN"/>
    <n v="12984.8016260162"/>
    <n v="12984.8004"/>
    <n v="1.2260162602615299E-3"/>
    <n v="12984.8016260162"/>
    <n v="0"/>
    <x v="0"/>
    <m/>
    <m/>
    <m/>
    <m/>
    <s v="none"/>
    <m/>
    <m/>
    <m/>
    <x v="0"/>
    <m/>
    <x v="0"/>
  </r>
  <r>
    <s v="POL2 13 A00004 PL 00271Q3 2021PLN"/>
    <x v="9"/>
    <s v="KON0271"/>
    <s v="Oshee Polska sp.  z o.o."/>
    <s v="2 13 A00004 PL 00271"/>
    <s v="Q3 2021"/>
    <s v="PLN"/>
    <n v="33987.769999999997"/>
    <n v="33987.767399999997"/>
    <n v="2.59999999980209E-3"/>
    <n v="33987.769999999997"/>
    <n v="0"/>
    <x v="0"/>
    <m/>
    <m/>
    <m/>
    <m/>
    <s v="none"/>
    <m/>
    <m/>
    <m/>
    <x v="0"/>
    <m/>
    <x v="0"/>
  </r>
  <r>
    <s v="POL2 13 A00004 PL 00271Q4 2021PLN"/>
    <x v="9"/>
    <s v="KON0271"/>
    <s v="Oshee Polska sp.  z o.o."/>
    <s v="2 13 A00004 PL 00271"/>
    <s v="Q4 2021"/>
    <s v="PLN"/>
    <n v="29062.18"/>
    <n v="29062.184399999998"/>
    <n v="-4.3999999979860097E-3"/>
    <n v="29062.18"/>
    <n v="0"/>
    <x v="0"/>
    <m/>
    <m/>
    <m/>
    <m/>
    <s v="none"/>
    <m/>
    <m/>
    <m/>
    <x v="0"/>
    <m/>
    <x v="0"/>
  </r>
  <r>
    <s v="POL3 11 A00006 PL 00124Q1 2021PLN"/>
    <x v="9"/>
    <s v="KON0259"/>
    <s v="Promiwex J.Foltański,J.Krawczyk s.c."/>
    <s v="3 11 A00006 PL 00124"/>
    <s v="Q1 2021"/>
    <s v="PLN"/>
    <n v="6452.89"/>
    <n v="6452.8879999999999"/>
    <n v="2.0000000004074502E-3"/>
    <n v="6452.89"/>
    <n v="0"/>
    <x v="0"/>
    <m/>
    <m/>
    <m/>
    <m/>
    <s v="none"/>
    <m/>
    <m/>
    <m/>
    <x v="0"/>
    <m/>
    <x v="0"/>
  </r>
  <r>
    <s v="POL3 11 A00006 PL 00124Q2 2021PLN"/>
    <x v="9"/>
    <s v="KON0259"/>
    <s v="Promiwex J.Foltański,J.Krawczyk s.c."/>
    <s v="3 11 A00006 PL 00124"/>
    <s v="Q2 2021"/>
    <s v="PLN"/>
    <n v="13685.8736585365"/>
    <n v="13685.870999999999"/>
    <n v="2.6585365867504099E-3"/>
    <n v="13685.8736585365"/>
    <n v="0"/>
    <x v="0"/>
    <m/>
    <m/>
    <m/>
    <m/>
    <s v="none"/>
    <m/>
    <m/>
    <m/>
    <x v="0"/>
    <m/>
    <x v="0"/>
  </r>
  <r>
    <s v="POL3 11 A00006 PL 00124Q3 2021PLN"/>
    <x v="9"/>
    <s v="KON0259"/>
    <s v="Promiwex J.Foltański,J.Krawczyk s.c."/>
    <s v="3 11 A00006 PL 00124"/>
    <s v="Q3 2021"/>
    <s v="PLN"/>
    <n v="26321.757317073101"/>
    <n v="26321.758999999998"/>
    <n v="-1.68292682792525E-3"/>
    <n v="26321.757317073101"/>
    <n v="0"/>
    <x v="0"/>
    <m/>
    <m/>
    <m/>
    <m/>
    <s v="none"/>
    <m/>
    <m/>
    <m/>
    <x v="0"/>
    <m/>
    <x v="0"/>
  </r>
  <r>
    <s v="POL3 11 A00006 PL 00124Q4 2021PLN"/>
    <x v="9"/>
    <s v="KON0259"/>
    <s v="Promiwex J.Foltański,J.Krawczyk s.c."/>
    <s v="3 11 A00006 PL 00124"/>
    <s v="Q4 2021"/>
    <s v="PLN"/>
    <n v="21847.88"/>
    <n v="21847.878000000001"/>
    <n v="2.0000000004074502E-3"/>
    <n v="21847.88"/>
    <n v="0"/>
    <x v="0"/>
    <m/>
    <m/>
    <m/>
    <m/>
    <s v="none"/>
    <m/>
    <m/>
    <m/>
    <x v="0"/>
    <m/>
    <x v="0"/>
  </r>
  <r>
    <s v="POL16007020Q1 2021PLN"/>
    <x v="9"/>
    <s v="KON0146"/>
    <s v="Przedsiębiorstwo Handlowo-Usługowe Sprocket"/>
    <n v="16007020"/>
    <s v="Q1 2021"/>
    <s v="PLN"/>
    <n v="1392.53"/>
    <n v="1392.5255999999999"/>
    <n v="4.4000000000323702E-3"/>
    <n v="1392.53"/>
    <n v="0"/>
    <x v="0"/>
    <m/>
    <m/>
    <m/>
    <m/>
    <s v="none"/>
    <m/>
    <m/>
    <m/>
    <x v="0"/>
    <m/>
    <x v="0"/>
  </r>
  <r>
    <s v="POL16007020Q2 2021PLN"/>
    <x v="9"/>
    <s v="KON0146"/>
    <s v="Przedsiębiorstwo Handlowo-Usługowe Sprocket"/>
    <n v="16007020"/>
    <s v="Q2 2021"/>
    <s v="PLN"/>
    <n v="2669.3"/>
    <n v="2669.2997999999998"/>
    <n v="2.00000000404543E-4"/>
    <n v="2669.3"/>
    <n v="0"/>
    <x v="0"/>
    <m/>
    <m/>
    <m/>
    <m/>
    <s v="none"/>
    <m/>
    <m/>
    <m/>
    <x v="0"/>
    <m/>
    <x v="0"/>
  </r>
  <r>
    <s v="POL16007020Q3 2021PLN"/>
    <x v="9"/>
    <s v="KON0146"/>
    <s v="Przedsiębiorstwo Handlowo-Usługowe Sprocket"/>
    <n v="16007020"/>
    <s v="Q3 2021"/>
    <s v="PLN"/>
    <n v="4866.57"/>
    <n v="4866.5735999999997"/>
    <n v="-3.6000000000058199E-3"/>
    <n v="4866.57"/>
    <n v="0"/>
    <x v="0"/>
    <m/>
    <m/>
    <m/>
    <m/>
    <s v="none"/>
    <m/>
    <m/>
    <m/>
    <x v="0"/>
    <m/>
    <x v="0"/>
  </r>
  <r>
    <s v="POL16007020Q4 2021PLN"/>
    <x v="9"/>
    <s v="KON0146"/>
    <s v="Przedsiębiorstwo Handlowo-Usługowe Sprocket"/>
    <n v="16007020"/>
    <s v="Q4 2021"/>
    <s v="PLN"/>
    <n v="3343.23"/>
    <n v="3343.2276000000002"/>
    <n v="2.3999999998522898E-3"/>
    <n v="3343.23"/>
    <n v="0"/>
    <x v="0"/>
    <m/>
    <m/>
    <m/>
    <m/>
    <s v="none"/>
    <m/>
    <m/>
    <m/>
    <x v="0"/>
    <m/>
    <x v="0"/>
  </r>
  <r>
    <s v="POL3 19 A00009 PL 01305Q1 2021PLN"/>
    <x v="9"/>
    <s v="KON0356"/>
    <s v="Przedsiębiorstwo Savpol sp. z o.o.s.k."/>
    <s v="3 19 A00009 PL 01305"/>
    <s v="Q1 2021"/>
    <s v="PLN"/>
    <n v="1181.81"/>
    <n v="1181.81"/>
    <n v="0"/>
    <n v="1181.81"/>
    <n v="0"/>
    <x v="0"/>
    <m/>
    <m/>
    <m/>
    <m/>
    <s v="none"/>
    <m/>
    <m/>
    <m/>
    <x v="0"/>
    <m/>
    <x v="0"/>
  </r>
  <r>
    <s v="POL3 19 A00009 PL 01305Q2 2021PLN"/>
    <x v="9"/>
    <s v="KON0356"/>
    <s v="Przedsiębiorstwo Savpol sp. z o.o.s.k."/>
    <s v="3 19 A00009 PL 01305"/>
    <s v="Q2 2021"/>
    <s v="PLN"/>
    <n v="1472.03"/>
    <n v="1472.03"/>
    <n v="0"/>
    <n v="1472.03"/>
    <n v="0"/>
    <x v="0"/>
    <m/>
    <m/>
    <m/>
    <m/>
    <s v="none"/>
    <m/>
    <m/>
    <m/>
    <x v="0"/>
    <m/>
    <x v="0"/>
  </r>
  <r>
    <s v="POL3 19 A00009 PL 01305Q3 2021PLN"/>
    <x v="9"/>
    <s v="KON0356"/>
    <s v="Przedsiębiorstwo Savpol sp. z o.o.s.k."/>
    <s v="3 19 A00009 PL 01305"/>
    <s v="Q3 2021"/>
    <s v="PLN"/>
    <n v="2758.91"/>
    <n v="2758.91"/>
    <n v="0"/>
    <n v="2758.91"/>
    <n v="0"/>
    <x v="0"/>
    <m/>
    <m/>
    <m/>
    <m/>
    <s v="none"/>
    <m/>
    <m/>
    <m/>
    <x v="0"/>
    <m/>
    <x v="0"/>
  </r>
  <r>
    <s v="POL3 19 A00009 PL 01305Q4 2021PLN"/>
    <x v="9"/>
    <s v="KON0356"/>
    <s v="Przedsiębiorstwo Savpol sp. z o.o.s.k."/>
    <s v="3 19 A00009 PL 01305"/>
    <s v="Q4 2021"/>
    <s v="PLN"/>
    <n v="2637.32"/>
    <n v="2637.32"/>
    <n v="0"/>
    <n v="2637.32"/>
    <n v="0"/>
    <x v="0"/>
    <m/>
    <m/>
    <m/>
    <m/>
    <s v="none"/>
    <m/>
    <m/>
    <m/>
    <x v="0"/>
    <m/>
    <x v="0"/>
  </r>
  <r>
    <s v="POL16007025Q1 2021PLN"/>
    <x v="9"/>
    <s v="KON0151"/>
    <s v="Remax"/>
    <n v="16007025"/>
    <s v="Q1 2021"/>
    <s v="PLN"/>
    <n v="7188.23"/>
    <n v="7188.2350999999999"/>
    <n v="-5.1000000003114101E-3"/>
    <n v="7188.23"/>
    <n v="0"/>
    <x v="0"/>
    <m/>
    <m/>
    <m/>
    <m/>
    <s v="none"/>
    <m/>
    <m/>
    <m/>
    <x v="0"/>
    <m/>
    <x v="0"/>
  </r>
  <r>
    <s v="POL16007025Q3 2021PLN"/>
    <x v="9"/>
    <s v="KON0151"/>
    <s v="Remax"/>
    <n v="16007025"/>
    <s v="Q3 2021"/>
    <s v="PLN"/>
    <n v="35575.29"/>
    <n v="35575.289700000001"/>
    <n v="2.9999999969732E-4"/>
    <n v="35575.29"/>
    <n v="0"/>
    <x v="0"/>
    <m/>
    <m/>
    <m/>
    <m/>
    <s v="none"/>
    <m/>
    <m/>
    <m/>
    <x v="0"/>
    <m/>
    <x v="0"/>
  </r>
  <r>
    <s v="POL16007025Q4 2021PLN"/>
    <x v="9"/>
    <s v="KON0151"/>
    <s v="Remax"/>
    <n v="16007025"/>
    <s v="Q4 2021"/>
    <s v="PLN"/>
    <n v="35069.25"/>
    <n v="35069.252399999998"/>
    <n v="-2.39999999757856E-3"/>
    <n v="35069.25"/>
    <n v="0"/>
    <x v="0"/>
    <m/>
    <m/>
    <m/>
    <m/>
    <s v="none"/>
    <m/>
    <m/>
    <m/>
    <x v="0"/>
    <m/>
    <x v="0"/>
  </r>
  <r>
    <s v="POL16007025Q2 2021PLN"/>
    <x v="9"/>
    <s v="KON0151"/>
    <s v="Remax"/>
    <n v="16007025"/>
    <s v="Q2 2021"/>
    <s v="PLN"/>
    <n v="16927.89"/>
    <n v="16927.894499999999"/>
    <n v="-4.4999999990977804E-3"/>
    <n v="16927.89"/>
    <n v="0"/>
    <x v="0"/>
    <m/>
    <m/>
    <m/>
    <m/>
    <s v="none"/>
    <m/>
    <m/>
    <m/>
    <x v="0"/>
    <m/>
    <x v="0"/>
  </r>
  <r>
    <s v="POL1 17 A00005 PL 00943Q1 2021PLN"/>
    <x v="9"/>
    <s v="KON0322"/>
    <s v="Rolmex S.A."/>
    <s v="1 17 A00005 PL 00943"/>
    <s v="Q1 2021"/>
    <s v="PLN"/>
    <n v="549.34"/>
    <n v="549.34400000000005"/>
    <n v="-4.0000000000190898E-3"/>
    <n v="549.34"/>
    <n v="0"/>
    <x v="0"/>
    <m/>
    <m/>
    <m/>
    <m/>
    <s v="none"/>
    <m/>
    <m/>
    <m/>
    <x v="0"/>
    <m/>
    <x v="0"/>
  </r>
  <r>
    <s v="POL1 17 A00005 PL 00943Q2 2021PLN"/>
    <x v="9"/>
    <s v="KON0322"/>
    <s v="Rolmex S.A."/>
    <s v="1 17 A00005 PL 00943"/>
    <s v="Q2 2021"/>
    <s v="PLN"/>
    <n v="3023.56"/>
    <n v="3023.5639999999999"/>
    <n v="-3.9999999999054099E-3"/>
    <n v="3023.56"/>
    <n v="0"/>
    <x v="0"/>
    <m/>
    <m/>
    <m/>
    <m/>
    <s v="none"/>
    <m/>
    <m/>
    <m/>
    <x v="0"/>
    <m/>
    <x v="0"/>
  </r>
  <r>
    <s v="POL1 17 A00005 PL 00943Q3 2021PLN"/>
    <x v="9"/>
    <s v="KON0322"/>
    <s v="Rolmex S.A."/>
    <s v="1 17 A00005 PL 00943"/>
    <s v="Q3 2021"/>
    <s v="PLN"/>
    <n v="6827.31"/>
    <n v="6827.308"/>
    <n v="2.0000000004074502E-3"/>
    <n v="6827.31"/>
    <n v="0"/>
    <x v="0"/>
    <m/>
    <m/>
    <m/>
    <m/>
    <s v="none"/>
    <m/>
    <m/>
    <m/>
    <x v="0"/>
    <m/>
    <x v="0"/>
  </r>
  <r>
    <s v="POL1 17 A00005 PL 00943Q4 2021PLN"/>
    <x v="9"/>
    <s v="KON0322"/>
    <s v="Rolmex S.A."/>
    <s v="1 17 A00005 PL 00943"/>
    <s v="Q4 2021"/>
    <s v="PLN"/>
    <n v="8193.41"/>
    <n v="8193.4089999999997"/>
    <n v="1.0000000002037201E-3"/>
    <n v="8193.41"/>
    <n v="0"/>
    <x v="0"/>
    <m/>
    <m/>
    <m/>
    <m/>
    <s v="none"/>
    <m/>
    <m/>
    <m/>
    <x v="0"/>
    <m/>
    <x v="0"/>
  </r>
  <r>
    <s v="POL14010014Q1 2021PLN"/>
    <x v="9"/>
    <s v="KON0097"/>
    <s v="Segafredo Zanetti Poland"/>
    <n v="14010014"/>
    <s v="Q1 2021"/>
    <s v="PLN"/>
    <n v="25945.69"/>
    <n v="25945.694100000001"/>
    <n v="-4.1000000019266701E-3"/>
    <n v="25945.69"/>
    <n v="0"/>
    <x v="0"/>
    <m/>
    <m/>
    <m/>
    <m/>
    <s v="none"/>
    <m/>
    <m/>
    <m/>
    <x v="0"/>
    <m/>
    <x v="0"/>
  </r>
  <r>
    <s v="POL14010014Q2 2021PLN"/>
    <x v="9"/>
    <s v="KON0097"/>
    <s v="Segafredo Zanetti Poland"/>
    <n v="14010014"/>
    <s v="Q2 2021"/>
    <s v="PLN"/>
    <n v="54658"/>
    <n v="54658.000500000002"/>
    <n v="-5.0000000192085205E-4"/>
    <n v="54658"/>
    <n v="0"/>
    <x v="0"/>
    <m/>
    <m/>
    <m/>
    <m/>
    <s v="none"/>
    <m/>
    <m/>
    <m/>
    <x v="0"/>
    <m/>
    <x v="0"/>
  </r>
  <r>
    <s v="POL14010014Q3 2021PLN"/>
    <x v="9"/>
    <s v="KON0097"/>
    <s v="Segafredo Zanetti Poland"/>
    <n v="14010014"/>
    <s v="Q3 2021"/>
    <s v="PLN"/>
    <n v="133023.18"/>
    <n v="133023.1759"/>
    <n v="4.0999999910127302E-3"/>
    <n v="133023.18"/>
    <n v="0"/>
    <x v="0"/>
    <m/>
    <m/>
    <m/>
    <m/>
    <s v="none"/>
    <m/>
    <m/>
    <m/>
    <x v="0"/>
    <m/>
    <x v="0"/>
  </r>
  <r>
    <s v="POL14010014Y 2021PLN"/>
    <x v="9"/>
    <s v="KON0097"/>
    <s v="Segafredo Zanetti Poland"/>
    <n v="14010014"/>
    <s v="Y 2021"/>
    <s v="PLN"/>
    <n v="38525.86"/>
    <n v="38525.862399999998"/>
    <n v="-2.39999999757856E-3"/>
    <n v="38525.86"/>
    <n v="0"/>
    <x v="0"/>
    <m/>
    <m/>
    <m/>
    <m/>
    <s v="none"/>
    <m/>
    <m/>
    <m/>
    <x v="0"/>
    <m/>
    <x v="0"/>
  </r>
  <r>
    <s v="POL14010014Q4 2021PLN"/>
    <x v="9"/>
    <s v="KON0097"/>
    <s v="Segafredo Zanetti Poland"/>
    <n v="14010014"/>
    <s v="Q4 2021"/>
    <s v="PLN"/>
    <n v="113842.96"/>
    <n v="113842.9599"/>
    <n v="1.00000004749745E-4"/>
    <n v="113842.96"/>
    <n v="0"/>
    <x v="0"/>
    <m/>
    <m/>
    <m/>
    <m/>
    <s v="none"/>
    <m/>
    <m/>
    <m/>
    <x v="0"/>
    <m/>
    <x v="0"/>
  </r>
  <r>
    <s v="POL16007018Q1 2021PLN"/>
    <x v="9"/>
    <s v="KON0144"/>
    <s v="Seribo"/>
    <n v="16007018"/>
    <s v="Q1 2021"/>
    <s v="PLN"/>
    <n v="60.98"/>
    <n v="60.984000000000002"/>
    <n v="-4.0000000000048799E-3"/>
    <n v="60.98"/>
    <n v="0"/>
    <x v="0"/>
    <m/>
    <m/>
    <m/>
    <m/>
    <s v="none"/>
    <m/>
    <m/>
    <m/>
    <x v="0"/>
    <m/>
    <x v="0"/>
  </r>
  <r>
    <s v="POL16007023Q1 2021PLN"/>
    <x v="9"/>
    <s v="KON0149"/>
    <s v="Sermar"/>
    <n v="16007023"/>
    <s v="Q1 2021"/>
    <s v="PLN"/>
    <n v="1551.08"/>
    <n v="1551.0800999999999"/>
    <n v="-9.9999999974897906E-5"/>
    <n v="1551.08"/>
    <n v="0"/>
    <x v="0"/>
    <m/>
    <m/>
    <m/>
    <m/>
    <s v="none"/>
    <m/>
    <m/>
    <m/>
    <x v="0"/>
    <m/>
    <x v="0"/>
  </r>
  <r>
    <s v="POL16007023Q2 2021PLN"/>
    <x v="9"/>
    <s v="KON0149"/>
    <s v="Sermar"/>
    <n v="16007023"/>
    <s v="Q2 2021"/>
    <s v="PLN"/>
    <n v="2210.9699999999998"/>
    <n v="2210.9738000000002"/>
    <n v="-3.8000000004103601E-3"/>
    <n v="2210.9699999999998"/>
    <n v="0"/>
    <x v="0"/>
    <m/>
    <m/>
    <m/>
    <m/>
    <s v="none"/>
    <m/>
    <m/>
    <m/>
    <x v="0"/>
    <m/>
    <x v="0"/>
  </r>
  <r>
    <s v="POL16007023Q3 2021PLN"/>
    <x v="9"/>
    <s v="KON0149"/>
    <s v="Sermar"/>
    <n v="16007023"/>
    <s v="Q3 2021"/>
    <s v="PLN"/>
    <n v="3386.63"/>
    <n v="3386.6325000000002"/>
    <n v="-2.5000000000545601E-3"/>
    <n v="3386.63"/>
    <n v="0"/>
    <x v="0"/>
    <m/>
    <m/>
    <m/>
    <m/>
    <s v="none"/>
    <m/>
    <m/>
    <m/>
    <x v="0"/>
    <m/>
    <x v="0"/>
  </r>
  <r>
    <s v="POL16007023Q4 2021PLN"/>
    <x v="9"/>
    <s v="KON0149"/>
    <s v="Sermar"/>
    <n v="16007023"/>
    <s v="Q4 2021"/>
    <s v="PLN"/>
    <n v="3481.37"/>
    <n v="3481.3724000000002"/>
    <n v="-2.4000000003070402E-3"/>
    <n v="3481.37"/>
    <n v="0"/>
    <x v="0"/>
    <m/>
    <m/>
    <m/>
    <m/>
    <s v="none"/>
    <m/>
    <m/>
    <m/>
    <x v="0"/>
    <m/>
    <x v="0"/>
  </r>
  <r>
    <s v="POL3 14 A00003 PL 00543Q1 2021PLN"/>
    <x v="9"/>
    <s v="KON0290"/>
    <s v="Sokołów S.A."/>
    <s v="3 14 A00003 PL 00543"/>
    <s v="Q1 2021"/>
    <s v="PLN"/>
    <n v="6057.93"/>
    <n v="6057.9269999999997"/>
    <n v="3.00000000061118E-3"/>
    <n v="6057.93"/>
    <n v="0"/>
    <x v="0"/>
    <m/>
    <m/>
    <m/>
    <m/>
    <s v="none"/>
    <m/>
    <m/>
    <m/>
    <x v="0"/>
    <m/>
    <x v="0"/>
  </r>
  <r>
    <s v="POL3 14 A00003 PL 00543Q2 2021PLN"/>
    <x v="9"/>
    <s v="KON0290"/>
    <s v="Sokołów S.A."/>
    <s v="3 14 A00003 PL 00543"/>
    <s v="Q2 2021"/>
    <s v="PLN"/>
    <n v="10467.030000000001"/>
    <n v="10467.031800000001"/>
    <n v="-1.8000000000029099E-3"/>
    <n v="10467.030000000001"/>
    <n v="0"/>
    <x v="0"/>
    <m/>
    <m/>
    <m/>
    <m/>
    <s v="none"/>
    <m/>
    <m/>
    <m/>
    <x v="0"/>
    <m/>
    <x v="0"/>
  </r>
  <r>
    <s v="POL3 14 A00003 PL 00543Q3 2021PLN"/>
    <x v="9"/>
    <s v="KON0290"/>
    <s v="Sokołów S.A."/>
    <s v="3 14 A00003 PL 00543"/>
    <s v="Q3 2021"/>
    <s v="PLN"/>
    <n v="25971.25"/>
    <n v="25971.250800000002"/>
    <n v="-8.0000000161817297E-4"/>
    <n v="25971.25"/>
    <n v="0"/>
    <x v="0"/>
    <m/>
    <m/>
    <m/>
    <m/>
    <s v="none"/>
    <m/>
    <m/>
    <m/>
    <x v="0"/>
    <m/>
    <x v="0"/>
  </r>
  <r>
    <s v="POL3 14 A00003 PL 00543Q4 2021PLN"/>
    <x v="9"/>
    <s v="KON0290"/>
    <s v="Sokołów S.A."/>
    <s v="3 14 A00003 PL 00543"/>
    <s v="Q4 2021"/>
    <s v="PLN"/>
    <n v="25524.99"/>
    <n v="25524.992999999999"/>
    <n v="-2.9999999969731999E-3"/>
    <n v="25524.99"/>
    <n v="0"/>
    <x v="0"/>
    <m/>
    <m/>
    <m/>
    <m/>
    <s v="none"/>
    <m/>
    <m/>
    <m/>
    <x v="0"/>
    <m/>
    <x v="0"/>
  </r>
  <r>
    <s v="POL18220002Q1 2021PLN"/>
    <x v="9"/>
    <s v="KON0179"/>
    <s v="Spółdzielnia Obrotu Towarowego Przemysłu Mleczarskiego"/>
    <n v="18220002"/>
    <s v="Q1 2021"/>
    <s v="PLN"/>
    <n v="4533.84"/>
    <n v="4533.84"/>
    <n v="0"/>
    <n v="4533.84"/>
    <n v="0"/>
    <x v="0"/>
    <m/>
    <m/>
    <m/>
    <m/>
    <s v="none"/>
    <m/>
    <m/>
    <m/>
    <x v="0"/>
    <m/>
    <x v="0"/>
  </r>
  <r>
    <s v="POL18220002Q3 2021PLN"/>
    <x v="9"/>
    <s v="KON0179"/>
    <s v="Spółdzielnia Obrotu Towarowego Przemysłu Mleczarskiego"/>
    <n v="18220002"/>
    <s v="Q3 2021"/>
    <s v="PLN"/>
    <n v="12456.8699186991"/>
    <n v="12456.87"/>
    <n v="-8.1300813690177097E-5"/>
    <n v="12456.8699186991"/>
    <n v="0"/>
    <x v="0"/>
    <m/>
    <m/>
    <m/>
    <m/>
    <s v="none"/>
    <m/>
    <m/>
    <m/>
    <x v="0"/>
    <m/>
    <x v="0"/>
  </r>
  <r>
    <s v="POL18220002Q4 2021PLN"/>
    <x v="9"/>
    <s v="KON0179"/>
    <s v="Spółdzielnia Obrotu Towarowego Przemysłu Mleczarskiego"/>
    <n v="18220002"/>
    <s v="Q4 2021"/>
    <s v="PLN"/>
    <n v="14648.04"/>
    <n v="14648.04"/>
    <n v="0"/>
    <n v="14648.04"/>
    <n v="0"/>
    <x v="0"/>
    <m/>
    <m/>
    <m/>
    <m/>
    <s v="none"/>
    <m/>
    <m/>
    <m/>
    <x v="0"/>
    <m/>
    <x v="0"/>
  </r>
  <r>
    <s v="POL18220002Q2 2021PLN"/>
    <x v="9"/>
    <s v="KON0179"/>
    <s v="Spółdzielnia Obrotu Towarowego Przemysłu Mleczarskiego"/>
    <n v="18220002"/>
    <s v="Q2 2021"/>
    <s v="PLN"/>
    <n v="6975.63"/>
    <n v="6975.63"/>
    <n v="0"/>
    <n v="6975.63"/>
    <n v="0"/>
    <x v="0"/>
    <m/>
    <m/>
    <m/>
    <m/>
    <s v="none"/>
    <s v="Produit"/>
    <s v="Sarah"/>
    <s v="[SB] Le rebate ne veut pas se calculer pourtant i existe bien une facture dans pré-billing https://www.astoresuite.com/billing_invoices/show/40139. Le montant de la facture n'est pas le bon, le % du result a peut être été modifié dans le contrat. Mais le soucis c'est que le rebate  est à 0 et ne se calcule plus_x000a_[EF] Attention 2 version du contrat, celle qui compte pour Q2 2021 le taux est à 9% =&gt; 9% x77506 = 6975,63_x000a_https://astoresuite.com/contracts/show/33084"/>
    <x v="2"/>
    <s v="Zakaria"/>
    <x v="0"/>
  </r>
  <r>
    <s v="POL15003014Q1 2021PLN"/>
    <x v="9"/>
    <s v="KON0107"/>
    <s v="Tender Meat sp.  z o.o."/>
    <n v="15003014"/>
    <s v="Q1 2021"/>
    <s v="PLN"/>
    <n v="80"/>
    <n v="80.004000000000005"/>
    <n v="-4.0000000000048799E-3"/>
    <n v="80"/>
    <n v="0"/>
    <x v="0"/>
    <m/>
    <m/>
    <m/>
    <m/>
    <s v="none"/>
    <m/>
    <m/>
    <m/>
    <x v="0"/>
    <m/>
    <x v="0"/>
  </r>
  <r>
    <s v="POL15003014Q3 2021PLN"/>
    <x v="9"/>
    <s v="KON0107"/>
    <s v="Tender Meat sp.  z o.o."/>
    <n v="15003014"/>
    <s v="Q3 2021"/>
    <s v="PLN"/>
    <n v="357.74284552845501"/>
    <n v="357.7448"/>
    <n v="-1.9544715447068401E-3"/>
    <n v="357.74284552845501"/>
    <n v="0"/>
    <x v="0"/>
    <m/>
    <m/>
    <m/>
    <m/>
    <s v="none"/>
    <m/>
    <m/>
    <m/>
    <x v="0"/>
    <m/>
    <x v="0"/>
  </r>
  <r>
    <s v="POL15003014Q4 2021PLN"/>
    <x v="9"/>
    <s v="KON0107"/>
    <s v="Tender Meat sp.  z o.o."/>
    <n v="15003014"/>
    <s v="Q4 2021"/>
    <s v="PLN"/>
    <n v="1409.83"/>
    <n v="1409.8296"/>
    <n v="3.9999999989959103E-4"/>
    <n v="1409.83"/>
    <n v="0"/>
    <x v="0"/>
    <m/>
    <m/>
    <m/>
    <m/>
    <s v="none"/>
    <m/>
    <m/>
    <m/>
    <x v="0"/>
    <m/>
    <x v="0"/>
  </r>
  <r>
    <s v="POL4 17 AR0002 PL 00974Q1 2021PLN"/>
    <x v="9"/>
    <s v="KON0326"/>
    <s v="Transgourmet Polska sp. z o.o."/>
    <s v="4 17 AR0002 PL 00974"/>
    <s v="Q1 2021"/>
    <s v="PLN"/>
    <n v="26189.127967479599"/>
    <n v="26189.13"/>
    <n v="-2.0325203258835202E-3"/>
    <n v="26189.127967479599"/>
    <n v="0"/>
    <x v="0"/>
    <m/>
    <m/>
    <m/>
    <m/>
    <s v="none"/>
    <m/>
    <m/>
    <m/>
    <x v="0"/>
    <m/>
    <x v="0"/>
  </r>
  <r>
    <s v="POL4 17 AR0002 PL 00974Q2 2021PLN"/>
    <x v="9"/>
    <s v="KON0326"/>
    <s v="Transgourmet Polska sp. z o.o."/>
    <s v="4 17 AR0002 PL 00974"/>
    <s v="Q2 2021"/>
    <s v="PLN"/>
    <n v="46608.43"/>
    <n v="46608.43"/>
    <n v="0"/>
    <n v="46608.43"/>
    <n v="0"/>
    <x v="0"/>
    <m/>
    <m/>
    <m/>
    <m/>
    <s v="none"/>
    <m/>
    <m/>
    <m/>
    <x v="0"/>
    <m/>
    <x v="0"/>
  </r>
  <r>
    <s v="POL4 17 AR0002 PL 00974Q3 2021PLN"/>
    <x v="9"/>
    <s v="KON0326"/>
    <s v="Transgourmet Polska sp. z o.o."/>
    <s v="4 17 AR0002 PL 00974"/>
    <s v="Q3 2021"/>
    <s v="PLN"/>
    <n v="76199.42"/>
    <n v="76199.42"/>
    <n v="0"/>
    <n v="76199.42"/>
    <n v="0"/>
    <x v="0"/>
    <m/>
    <m/>
    <m/>
    <m/>
    <s v="none"/>
    <m/>
    <m/>
    <m/>
    <x v="0"/>
    <m/>
    <x v="0"/>
  </r>
  <r>
    <s v="POL4 17 AR0002 PL 00974Q4 2021PLN"/>
    <x v="9"/>
    <s v="KON0326"/>
    <s v="Transgourmet Polska sp. z o.o."/>
    <s v="4 17 AR0002 PL 00974"/>
    <s v="Q4 2021"/>
    <s v="PLN"/>
    <n v="65768.45"/>
    <n v="65768.45"/>
    <n v="0"/>
    <n v="65768.45"/>
    <n v="0"/>
    <x v="0"/>
    <m/>
    <m/>
    <m/>
    <m/>
    <s v="none"/>
    <m/>
    <m/>
    <m/>
    <x v="0"/>
    <m/>
    <x v="0"/>
  </r>
  <r>
    <s v="POL4 16 A00004 PL 00901Q1 2021PLN"/>
    <x v="9"/>
    <s v="KON0316"/>
    <s v="Uzdrowisko Wysowa S.A."/>
    <s v="4 16 A00004 PL 00901"/>
    <s v="Q1 2021"/>
    <s v="PLN"/>
    <n v="1687.98"/>
    <n v="1687.9752000000001"/>
    <n v="4.7999999999319698E-3"/>
    <n v="1687.98"/>
    <n v="0"/>
    <x v="0"/>
    <m/>
    <m/>
    <m/>
    <m/>
    <s v="none"/>
    <m/>
    <m/>
    <m/>
    <x v="0"/>
    <m/>
    <x v="0"/>
  </r>
  <r>
    <s v="POL4 16 A00004 PL 00901Q2 2021PLN"/>
    <x v="9"/>
    <s v="KON0316"/>
    <s v="Uzdrowisko Wysowa S.A."/>
    <s v="4 16 A00004 PL 00901"/>
    <s v="Q2 2021"/>
    <s v="PLN"/>
    <n v="2686.45"/>
    <n v="2686.4459999999999"/>
    <n v="3.9999999999054099E-3"/>
    <n v="2686.45"/>
    <n v="0"/>
    <x v="0"/>
    <m/>
    <m/>
    <m/>
    <m/>
    <s v="none"/>
    <m/>
    <m/>
    <m/>
    <x v="0"/>
    <m/>
    <x v="0"/>
  </r>
  <r>
    <s v="POL4 16 A00004 PL 00901Q3 2021PLN"/>
    <x v="9"/>
    <s v="KON0316"/>
    <s v="Uzdrowisko Wysowa S.A."/>
    <s v="4 16 A00004 PL 00901"/>
    <s v="Q3 2021"/>
    <s v="PLN"/>
    <n v="6910.23"/>
    <n v="6910.2287999999999"/>
    <n v="1.1999999996987699E-3"/>
    <n v="6910.23"/>
    <n v="0"/>
    <x v="0"/>
    <m/>
    <m/>
    <m/>
    <m/>
    <s v="none"/>
    <m/>
    <m/>
    <m/>
    <x v="0"/>
    <m/>
    <x v="0"/>
  </r>
  <r>
    <s v="POL4 16 A00004 PL 00901Q4 2021PLN"/>
    <x v="9"/>
    <s v="KON0316"/>
    <s v="Uzdrowisko Wysowa S.A."/>
    <s v="4 16 A00004 PL 00901"/>
    <s v="Q4 2021"/>
    <s v="PLN"/>
    <n v="9363.2999999999993"/>
    <n v="9363.2975999999999"/>
    <n v="2.3999999993975498E-3"/>
    <n v="9363.2999999999993"/>
    <n v="0"/>
    <x v="0"/>
    <m/>
    <m/>
    <m/>
    <m/>
    <s v="none"/>
    <m/>
    <m/>
    <m/>
    <x v="0"/>
    <m/>
    <x v="0"/>
  </r>
  <r>
    <s v="POL4 16 E00077 PL 00879Q1 2021PLN"/>
    <x v="9"/>
    <s v="KON0315"/>
    <s v="3D System sp.  z o.o."/>
    <s v="4 16 E00077 PL 00879"/>
    <s v="Q1 2021"/>
    <s v="PLN"/>
    <n v="450"/>
    <n v="450"/>
    <n v="0"/>
    <n v="450"/>
    <n v="0"/>
    <x v="0"/>
    <m/>
    <m/>
    <m/>
    <m/>
    <s v="none"/>
    <m/>
    <m/>
    <m/>
    <x v="0"/>
    <m/>
    <x v="0"/>
  </r>
  <r>
    <s v="POL4 16 E00077 PL 00879Q4 2021PLN"/>
    <x v="9"/>
    <s v="KON0315"/>
    <s v="3D System sp.  z o.o."/>
    <s v="4 16 E00077 PL 00879"/>
    <s v="Q4 2021"/>
    <s v="PLN"/>
    <n v="45.66"/>
    <n v="45.66"/>
    <n v="0"/>
    <n v="45.66"/>
    <n v="0"/>
    <x v="0"/>
    <m/>
    <m/>
    <m/>
    <m/>
    <s v="none"/>
    <m/>
    <m/>
    <m/>
    <x v="0"/>
    <m/>
    <x v="0"/>
  </r>
  <r>
    <s v="POL1 11 E00036 PL 00102Q1 2021PLN"/>
    <x v="9"/>
    <s v="KON0255"/>
    <s v="Agencja Ochrony Vega Security sp. z o.o."/>
    <s v="1 11 E00036 PL 00102"/>
    <s v="Q1 2021"/>
    <s v="PLN"/>
    <n v="1653.75"/>
    <n v="1653.75"/>
    <n v="0"/>
    <n v="1653.75"/>
    <n v="0"/>
    <x v="0"/>
    <m/>
    <m/>
    <m/>
    <m/>
    <s v="none"/>
    <m/>
    <m/>
    <m/>
    <x v="0"/>
    <m/>
    <x v="0"/>
  </r>
  <r>
    <s v="POL1 11 E00036 PL 00102Q2 2021PLN"/>
    <x v="9"/>
    <s v="KON0255"/>
    <s v="Agencja Ochrony Vega Security sp. z o.o."/>
    <s v="1 11 E00036 PL 00102"/>
    <s v="Q2 2021"/>
    <s v="PLN"/>
    <n v="1617.3"/>
    <n v="1617.3"/>
    <n v="0"/>
    <n v="1617.3"/>
    <n v="0"/>
    <x v="0"/>
    <m/>
    <m/>
    <m/>
    <m/>
    <s v="none"/>
    <m/>
    <m/>
    <m/>
    <x v="0"/>
    <m/>
    <x v="0"/>
  </r>
  <r>
    <s v="POL1 11 E00036 PL 00102Q3 2021PLN"/>
    <x v="9"/>
    <s v="KON0255"/>
    <s v="Agencja Ochrony Vega Security sp. z o.o."/>
    <s v="1 11 E00036 PL 00102"/>
    <s v="Q3 2021"/>
    <s v="PLN"/>
    <n v="1874.7"/>
    <n v="1874.7"/>
    <n v="0"/>
    <n v="1874.7"/>
    <n v="0"/>
    <x v="0"/>
    <m/>
    <m/>
    <m/>
    <m/>
    <s v="none"/>
    <m/>
    <m/>
    <m/>
    <x v="0"/>
    <m/>
    <x v="0"/>
  </r>
  <r>
    <s v="POL1 11 E00036 PL 00102Q4 2021PLN"/>
    <x v="9"/>
    <s v="KON0255"/>
    <s v="Agencja Ochrony Vega Security sp. z o.o."/>
    <s v="1 11 E00036 PL 00102"/>
    <s v="Q4 2021"/>
    <s v="PLN"/>
    <n v="1864.8"/>
    <n v="1864.8"/>
    <n v="0"/>
    <n v="1864.8"/>
    <n v="0"/>
    <x v="0"/>
    <m/>
    <m/>
    <m/>
    <m/>
    <s v="none"/>
    <m/>
    <m/>
    <m/>
    <x v="0"/>
    <m/>
    <x v="0"/>
  </r>
  <r>
    <s v="POL1 17 E0L005 PL 00920Q1 2021PLN"/>
    <x v="9"/>
    <s v="KON0318"/>
    <s v="Albatros sp.  z o.o. sp.k."/>
    <s v="1 17 E0L005 PL 00920"/>
    <s v="Q1 2021"/>
    <s v="PLN"/>
    <n v="375.63"/>
    <n v="375.63099999999997"/>
    <n v="-9.9999999997635292E-4"/>
    <n v="375.63"/>
    <n v="0"/>
    <x v="0"/>
    <m/>
    <m/>
    <m/>
    <m/>
    <s v="none"/>
    <m/>
    <m/>
    <m/>
    <x v="0"/>
    <m/>
    <x v="0"/>
  </r>
  <r>
    <s v="POL1 17 E0L005 PL 00920Q2 2021PLN"/>
    <x v="9"/>
    <s v="KON0318"/>
    <s v="Albatros sp.  z o.o. sp.k."/>
    <s v="1 17 E0L005 PL 00920"/>
    <s v="Q2 2021"/>
    <s v="PLN"/>
    <n v="687.82"/>
    <n v="687.82219999999995"/>
    <n v="-2.1999999999025E-3"/>
    <n v="687.82"/>
    <n v="0"/>
    <x v="0"/>
    <m/>
    <m/>
    <m/>
    <m/>
    <s v="none"/>
    <m/>
    <m/>
    <m/>
    <x v="0"/>
    <m/>
    <x v="0"/>
  </r>
  <r>
    <s v="POL1 17 E0L005 PL 00920Q3 2021PLN"/>
    <x v="9"/>
    <s v="KON0318"/>
    <s v="Albatros sp.  z o.o. sp.k."/>
    <s v="1 17 E0L005 PL 00920"/>
    <s v="Q3 2021"/>
    <s v="PLN"/>
    <n v="972.61"/>
    <n v="972.61180000000002"/>
    <n v="-1.8000000000029099E-3"/>
    <n v="972.61"/>
    <n v="0"/>
    <x v="0"/>
    <m/>
    <m/>
    <m/>
    <m/>
    <s v="none"/>
    <m/>
    <m/>
    <m/>
    <x v="0"/>
    <m/>
    <x v="0"/>
  </r>
  <r>
    <s v="POL1 17 E0L005 PL 00920Q4 2021PLN"/>
    <x v="9"/>
    <s v="KON0318"/>
    <s v="Albatros sp.  z o.o. sp.k."/>
    <s v="1 17 E0L005 PL 00920"/>
    <s v="Q4 2021"/>
    <s v="PLN"/>
    <n v="830.49"/>
    <n v="830.48760000000004"/>
    <n v="2.3999999999659801E-3"/>
    <n v="830.49"/>
    <n v="0"/>
    <x v="0"/>
    <m/>
    <m/>
    <m/>
    <m/>
    <s v="none"/>
    <m/>
    <m/>
    <m/>
    <x v="0"/>
    <m/>
    <x v="0"/>
  </r>
  <r>
    <s v="POL4 12 E00040 PL 00230Q1 2021PLN"/>
    <x v="9"/>
    <s v="KON0267"/>
    <s v="ALD Automotive Polska"/>
    <s v="4 12 E00040 PL 00230"/>
    <s v="Q1 2021"/>
    <s v="PLN"/>
    <n v="2767.03"/>
    <n v="2767.0326"/>
    <n v="-2.59999999980209E-3"/>
    <n v="2767.03"/>
    <n v="0"/>
    <x v="0"/>
    <m/>
    <m/>
    <m/>
    <m/>
    <s v="none"/>
    <m/>
    <m/>
    <m/>
    <x v="0"/>
    <m/>
    <x v="0"/>
  </r>
  <r>
    <s v="POL4 12 E00040 PL 00230Q2 2021PLN"/>
    <x v="9"/>
    <s v="KON0267"/>
    <s v="ALD Automotive Polska"/>
    <s v="4 12 E00040 PL 00230"/>
    <s v="Q2 2021"/>
    <s v="PLN"/>
    <n v="1912.26"/>
    <n v="1912.2643"/>
    <n v="-4.3000000000574801E-3"/>
    <n v="1912.26"/>
    <n v="0"/>
    <x v="0"/>
    <m/>
    <m/>
    <m/>
    <m/>
    <s v="none"/>
    <m/>
    <m/>
    <m/>
    <x v="0"/>
    <m/>
    <x v="0"/>
  </r>
  <r>
    <s v="POL4 12 E00040 PL 00230Q3 2021PLN"/>
    <x v="9"/>
    <s v="KON0267"/>
    <s v="ALD Automotive Polska"/>
    <s v="4 12 E00040 PL 00230"/>
    <s v="Q3 2021"/>
    <s v="PLN"/>
    <n v="407.62"/>
    <n v="407.62419999999997"/>
    <n v="-4.1999999999688901E-3"/>
    <n v="407.62"/>
    <n v="0"/>
    <x v="0"/>
    <m/>
    <m/>
    <m/>
    <m/>
    <s v="none"/>
    <m/>
    <m/>
    <m/>
    <x v="0"/>
    <m/>
    <x v="0"/>
  </r>
  <r>
    <s v="POL4 12 E00040 PL 00230Q4 2021PLN"/>
    <x v="9"/>
    <s v="KON0267"/>
    <s v="ALD Automotive Polska"/>
    <s v="4 12 E00040 PL 00230"/>
    <s v="Q4 2021"/>
    <s v="PLN"/>
    <n v="466.23"/>
    <n v="466.22739999999999"/>
    <n v="2.6000000000294598E-3"/>
    <n v="466.23"/>
    <n v="0"/>
    <x v="0"/>
    <m/>
    <m/>
    <m/>
    <m/>
    <s v="none"/>
    <m/>
    <m/>
    <m/>
    <x v="0"/>
    <m/>
    <x v="0"/>
  </r>
  <r>
    <s v="POL4 17 E00052 PL 00955Q1 2021PLN"/>
    <x v="9"/>
    <s v="KON0328"/>
    <s v="All4hotels Bartłomiej Głodek"/>
    <s v="4 17 E00052 PL 00955"/>
    <s v="Q1 2021"/>
    <s v="PLN"/>
    <n v="6607.69"/>
    <n v="6607.6904000000004"/>
    <n v="-4.00000000809086E-4"/>
    <n v="6607.69"/>
    <n v="0"/>
    <x v="0"/>
    <m/>
    <m/>
    <m/>
    <m/>
    <s v="none"/>
    <m/>
    <m/>
    <m/>
    <x v="0"/>
    <m/>
    <x v="0"/>
  </r>
  <r>
    <s v="POL4 17 E00052 PL 00955Q2 2021PLN"/>
    <x v="9"/>
    <s v="KON0328"/>
    <s v="All4hotels Bartłomiej Głodek"/>
    <s v="4 17 E00052 PL 00955"/>
    <s v="Q2 2021"/>
    <s v="PLN"/>
    <n v="23490.93"/>
    <n v="23490.9336"/>
    <n v="-3.6000000000058199E-3"/>
    <n v="23490.93"/>
    <n v="0"/>
    <x v="0"/>
    <m/>
    <m/>
    <m/>
    <m/>
    <s v="none"/>
    <m/>
    <m/>
    <m/>
    <x v="0"/>
    <m/>
    <x v="0"/>
  </r>
  <r>
    <s v="POL4 17 E00052 PL 00955Q3 2021PLN"/>
    <x v="9"/>
    <s v="KON0328"/>
    <s v="All4hotels Bartłomiej Głodek"/>
    <s v="4 17 E00052 PL 00955"/>
    <s v="Q3 2021"/>
    <s v="PLN"/>
    <n v="29742.007398373898"/>
    <n v="29742.013599999998"/>
    <n v="-6.2016260162636103E-3"/>
    <n v="29742.007398373898"/>
    <n v="0"/>
    <x v="0"/>
    <m/>
    <m/>
    <m/>
    <m/>
    <s v="none"/>
    <m/>
    <m/>
    <m/>
    <x v="0"/>
    <m/>
    <x v="0"/>
  </r>
  <r>
    <s v="POL4 17 E00052 PL 00955Q4 2021PLN"/>
    <x v="9"/>
    <s v="KON0328"/>
    <s v="All4hotels Bartłomiej Głodek"/>
    <s v="4 17 E00052 PL 00955"/>
    <s v="Q4 2021"/>
    <s v="PLN"/>
    <n v="11593.35"/>
    <n v="11593.3544"/>
    <n v="-4.399999999805E-3"/>
    <n v="11593.35"/>
    <n v="0"/>
    <x v="0"/>
    <m/>
    <m/>
    <m/>
    <m/>
    <s v="none"/>
    <m/>
    <m/>
    <m/>
    <x v="0"/>
    <m/>
    <x v="0"/>
  </r>
  <r>
    <s v="POL3 17 E0L080 PL 00954Q1 2021PLN"/>
    <x v="9"/>
    <s v="KON0327"/>
    <s v="Alva sp.  z o.o."/>
    <s v="3 17 E0L080 PL 00954"/>
    <s v="Q1 2021"/>
    <s v="PLN"/>
    <n v="972.61"/>
    <n v="972.6096"/>
    <n v="4.0000000001327803E-4"/>
    <n v="972.61"/>
    <n v="0"/>
    <x v="0"/>
    <m/>
    <m/>
    <m/>
    <m/>
    <s v="none"/>
    <m/>
    <m/>
    <m/>
    <x v="0"/>
    <m/>
    <x v="0"/>
  </r>
  <r>
    <s v="POL3 17 E0L080 PL 00954Q2 2021PLN"/>
    <x v="9"/>
    <s v="KON0327"/>
    <s v="Alva sp.  z o.o."/>
    <s v="3 17 E0L080 PL 00954"/>
    <s v="Q2 2021"/>
    <s v="PLN"/>
    <n v="806.43"/>
    <n v="806.42719999999997"/>
    <n v="2.7999999999792601E-3"/>
    <n v="806.43"/>
    <n v="0"/>
    <x v="0"/>
    <m/>
    <m/>
    <m/>
    <m/>
    <s v="none"/>
    <m/>
    <m/>
    <m/>
    <x v="0"/>
    <m/>
    <x v="0"/>
  </r>
  <r>
    <s v="POL3 17 E0L080 PL 00954Q3 2021PLN"/>
    <x v="9"/>
    <s v="KON0327"/>
    <s v="Alva sp.  z o.o."/>
    <s v="3 17 E0L080 PL 00954"/>
    <s v="Q3 2021"/>
    <s v="PLN"/>
    <n v="6555.8"/>
    <n v="6555.7951999999996"/>
    <n v="4.80000000061409E-3"/>
    <n v="6555.8"/>
    <n v="0"/>
    <x v="0"/>
    <m/>
    <m/>
    <m/>
    <m/>
    <s v="none"/>
    <m/>
    <m/>
    <m/>
    <x v="0"/>
    <m/>
    <x v="0"/>
  </r>
  <r>
    <s v="POL3 17 E0L080 PL 00954Q4 2021PLN"/>
    <x v="9"/>
    <s v="KON0327"/>
    <s v="Alva sp.  z o.o."/>
    <s v="3 17 E0L080 PL 00954"/>
    <s v="Q4 2021"/>
    <s v="PLN"/>
    <n v="6633.28"/>
    <n v="6633.2784000000001"/>
    <n v="1.59999999959836E-3"/>
    <n v="6633.28"/>
    <n v="0"/>
    <x v="0"/>
    <m/>
    <m/>
    <m/>
    <m/>
    <s v="none"/>
    <m/>
    <m/>
    <m/>
    <x v="0"/>
    <m/>
    <x v="0"/>
  </r>
  <r>
    <s v="POL1 18 E00044 PL 00996Q1 2021PLN"/>
    <x v="9"/>
    <s v="KON0329"/>
    <s v="AMD Systems sp. z o.o."/>
    <s v="1 18 E00044 PL 00996"/>
    <s v="Q1 2021"/>
    <s v="PLN"/>
    <n v="511.97"/>
    <n v="511.96870000000001"/>
    <n v="1.3000000000147299E-3"/>
    <n v="511.97"/>
    <n v="0"/>
    <x v="0"/>
    <m/>
    <m/>
    <m/>
    <m/>
    <s v="none"/>
    <m/>
    <m/>
    <m/>
    <x v="0"/>
    <m/>
    <x v="0"/>
  </r>
  <r>
    <s v="POL1 18 E00044 PL 00996Q2 2021PLN"/>
    <x v="9"/>
    <s v="KON0329"/>
    <s v="AMD Systems sp. z o.o."/>
    <s v="1 18 E00044 PL 00996"/>
    <s v="Q2 2021"/>
    <s v="PLN"/>
    <n v="427.65"/>
    <n v="427.65"/>
    <n v="0"/>
    <n v="427.65"/>
    <n v="0"/>
    <x v="0"/>
    <m/>
    <m/>
    <m/>
    <m/>
    <s v="none"/>
    <m/>
    <m/>
    <m/>
    <x v="0"/>
    <m/>
    <x v="0"/>
  </r>
  <r>
    <s v="POL1 18 E00044 PL 00996Q3 2021PLN"/>
    <x v="9"/>
    <s v="KON0329"/>
    <s v="AMD Systems sp. z o.o."/>
    <s v="1 18 E00044 PL 00996"/>
    <s v="Q3 2021"/>
    <s v="PLN"/>
    <n v="499.58"/>
    <n v="499.57499999999999"/>
    <n v="4.9999999999954499E-3"/>
    <n v="499.58"/>
    <n v="0"/>
    <x v="0"/>
    <m/>
    <m/>
    <m/>
    <m/>
    <s v="none"/>
    <m/>
    <m/>
    <m/>
    <x v="0"/>
    <m/>
    <x v="0"/>
  </r>
  <r>
    <s v="POL1 18 E00044 PL 00996Q4 2021PLN"/>
    <x v="9"/>
    <s v="KON0329"/>
    <s v="AMD Systems sp. z o.o."/>
    <s v="1 18 E00044 PL 00996"/>
    <s v="Q4 2021"/>
    <s v="PLN"/>
    <n v="7135.57"/>
    <n v="7135.5735000000004"/>
    <n v="-3.5000000007130399E-3"/>
    <n v="7135.57"/>
    <n v="0"/>
    <x v="0"/>
    <m/>
    <m/>
    <m/>
    <m/>
    <s v="none"/>
    <m/>
    <m/>
    <m/>
    <x v="0"/>
    <m/>
    <x v="0"/>
  </r>
  <r>
    <s v="POL2 19 E00040 PL 01225Q1 2021PLN"/>
    <x v="9"/>
    <s v="KON0354"/>
    <s v="Arval Service Lease Polska sp.  z o.o."/>
    <s v="2 19 E00040 PL 01225"/>
    <s v="Q1 2021"/>
    <s v="PLN"/>
    <n v="14630.279999999901"/>
    <n v="14630.2835"/>
    <n v="-3.5000000007130399E-3"/>
    <n v="14630.279999999901"/>
    <n v="0"/>
    <x v="0"/>
    <m/>
    <m/>
    <m/>
    <m/>
    <s v="none"/>
    <m/>
    <m/>
    <m/>
    <x v="0"/>
    <m/>
    <x v="0"/>
  </r>
  <r>
    <s v="POL2 19 E00040 PL 01225Q2 2021PLN"/>
    <x v="9"/>
    <s v="KON0354"/>
    <s v="Arval Service Lease Polska sp.  z o.o."/>
    <s v="2 19 E00040 PL 01225"/>
    <s v="Q2 2021"/>
    <s v="PLN"/>
    <n v="15670.58"/>
    <n v="15670.583000000001"/>
    <n v="-3.00000000061118E-3"/>
    <n v="15670.58"/>
    <n v="0"/>
    <x v="0"/>
    <m/>
    <m/>
    <m/>
    <m/>
    <s v="none"/>
    <m/>
    <m/>
    <m/>
    <x v="0"/>
    <m/>
    <x v="0"/>
  </r>
  <r>
    <s v="POL2 19 E00040 PL 01225Q3 2021PLN"/>
    <x v="9"/>
    <s v="KON0354"/>
    <s v="Arval Service Lease Polska sp.  z o.o."/>
    <s v="2 19 E00040 PL 01225"/>
    <s v="Q3 2021"/>
    <s v="PLN"/>
    <n v="18222.57"/>
    <n v="18222.570500000002"/>
    <n v="-5.0000000192085205E-4"/>
    <n v="18222.57"/>
    <n v="0"/>
    <x v="0"/>
    <m/>
    <m/>
    <m/>
    <m/>
    <s v="none"/>
    <m/>
    <m/>
    <m/>
    <x v="0"/>
    <m/>
    <x v="0"/>
  </r>
  <r>
    <s v="POL2 19 E00040 PL 01225Q4 2021PLN"/>
    <x v="9"/>
    <s v="KON0354"/>
    <s v="Arval Service Lease Polska sp.  z o.o."/>
    <s v="2 19 E00040 PL 01225"/>
    <s v="Q4 2021"/>
    <s v="PLN"/>
    <n v="18222.57"/>
    <n v="18222.570500000002"/>
    <n v="-5.0000000192085205E-4"/>
    <n v="18222.57"/>
    <n v="0"/>
    <x v="0"/>
    <m/>
    <m/>
    <m/>
    <m/>
    <s v="none"/>
    <m/>
    <m/>
    <m/>
    <x v="0"/>
    <m/>
    <x v="0"/>
  </r>
  <r>
    <s v="POL2 19 E00073 PL 01287Q1 2021PLN"/>
    <x v="9"/>
    <s v="KON0352"/>
    <s v="ATM S.A."/>
    <s v="2 19 E00073 PL 01287"/>
    <s v="Q1 2021"/>
    <s v="PLN"/>
    <n v="2131.9699999999998"/>
    <n v="2131.9668000000001"/>
    <n v="3.1999999996514799E-3"/>
    <n v="2131.9699999999998"/>
    <n v="0"/>
    <x v="0"/>
    <m/>
    <m/>
    <m/>
    <m/>
    <s v="none"/>
    <m/>
    <m/>
    <m/>
    <x v="0"/>
    <m/>
    <x v="0"/>
  </r>
  <r>
    <s v="POL2 19 E00073 PL 01287Q2 2021PLN"/>
    <x v="9"/>
    <s v="KON0352"/>
    <s v="ATM S.A."/>
    <s v="2 19 E00073 PL 01287"/>
    <s v="Q2 2021"/>
    <s v="PLN"/>
    <n v="2131.9699999999998"/>
    <n v="2131.9668000000001"/>
    <n v="3.1999999996514799E-3"/>
    <n v="2131.9699999999998"/>
    <n v="0"/>
    <x v="0"/>
    <m/>
    <m/>
    <m/>
    <m/>
    <s v="none"/>
    <m/>
    <m/>
    <m/>
    <x v="0"/>
    <m/>
    <x v="0"/>
  </r>
  <r>
    <s v="POL2 19 E00073 PL 01287Q3 2021PLN"/>
    <x v="9"/>
    <s v="KON0352"/>
    <s v="ATM S.A."/>
    <s v="2 19 E00073 PL 01287"/>
    <s v="Q3 2021"/>
    <s v="PLN"/>
    <n v="2131.9699999999998"/>
    <n v="2131.9668000000001"/>
    <n v="3.1999999996514799E-3"/>
    <n v="2131.9699999999998"/>
    <n v="0"/>
    <x v="0"/>
    <m/>
    <m/>
    <m/>
    <m/>
    <s v="none"/>
    <m/>
    <m/>
    <m/>
    <x v="0"/>
    <m/>
    <x v="0"/>
  </r>
  <r>
    <s v="POL2 19 E00073 PL 01287Q4 2021PLN"/>
    <x v="9"/>
    <s v="KON0352"/>
    <s v="ATM S.A."/>
    <s v="2 19 E00073 PL 01287"/>
    <s v="Q4 2021"/>
    <s v="PLN"/>
    <n v="2131.9699999999998"/>
    <n v="2131.9668000000001"/>
    <n v="3.1999999996514799E-3"/>
    <n v="2131.9699999999998"/>
    <n v="0"/>
    <x v="0"/>
    <m/>
    <m/>
    <m/>
    <m/>
    <s v="none"/>
    <m/>
    <m/>
    <m/>
    <x v="0"/>
    <m/>
    <x v="0"/>
  </r>
  <r>
    <s v="POL2 14 E00053 PL 00498Q1 2021PLN"/>
    <x v="9"/>
    <s v="KON0287"/>
    <s v="BatiPlus Polska sp. z o.o."/>
    <s v="2 14 E00053 PL 00498"/>
    <s v="Q1 2021"/>
    <s v="PLN"/>
    <n v="5170"/>
    <n v="5170"/>
    <n v="0"/>
    <n v="5170"/>
    <n v="0"/>
    <x v="0"/>
    <m/>
    <m/>
    <m/>
    <m/>
    <s v="none"/>
    <m/>
    <m/>
    <m/>
    <x v="0"/>
    <m/>
    <x v="0"/>
  </r>
  <r>
    <s v="POL2 14 E00053 PL 00498Q2 2021PLN"/>
    <x v="9"/>
    <s v="KON0287"/>
    <s v="BatiPlus Polska sp. z o.o."/>
    <s v="2 14 E00053 PL 00498"/>
    <s v="Q2 2021"/>
    <s v="PLN"/>
    <n v="20599.43"/>
    <n v="20599.424999999999"/>
    <n v="5.0000000010186297E-3"/>
    <n v="20599.43"/>
    <n v="0"/>
    <x v="0"/>
    <m/>
    <m/>
    <m/>
    <m/>
    <s v="none"/>
    <m/>
    <m/>
    <m/>
    <x v="0"/>
    <m/>
    <x v="0"/>
  </r>
  <r>
    <s v="POL2 14 E00053 PL 00498Q3 2021PLN"/>
    <x v="9"/>
    <s v="KON0287"/>
    <s v="BatiPlus Polska sp. z o.o."/>
    <s v="2 14 E00053 PL 00498"/>
    <s v="Q3 2021"/>
    <s v="PLN"/>
    <n v="11102.44"/>
    <n v="11102.4375"/>
    <n v="2.5000000005093101E-3"/>
    <n v="11102.44"/>
    <n v="0"/>
    <x v="0"/>
    <m/>
    <m/>
    <m/>
    <m/>
    <s v="none"/>
    <m/>
    <m/>
    <m/>
    <x v="0"/>
    <m/>
    <x v="0"/>
  </r>
  <r>
    <s v="POL2 14 E00053 PL 00498Q4 2021PLN"/>
    <x v="9"/>
    <s v="KON0287"/>
    <s v="BatiPlus Polska sp. z o.o."/>
    <s v="2 14 E00053 PL 00498"/>
    <s v="Q4 2021"/>
    <s v="PLN"/>
    <n v="4775.1000000000004"/>
    <n v="4775.1000000000004"/>
    <n v="0"/>
    <n v="4775.1000000000004"/>
    <n v="0"/>
    <x v="0"/>
    <m/>
    <m/>
    <m/>
    <m/>
    <s v="none"/>
    <m/>
    <m/>
    <m/>
    <x v="0"/>
    <m/>
    <x v="0"/>
  </r>
  <r>
    <s v="POL1 19 E0L081 PL 01204Q1 2021PLN"/>
    <x v="9"/>
    <s v="KON0344"/>
    <s v="Best Company Solutions sp.  z o.o."/>
    <s v="1 19 E0L081 PL 01204"/>
    <s v="Q1 2021"/>
    <s v="PLN"/>
    <n v="243.97"/>
    <n v="243.9674"/>
    <n v="2.6000000000010398E-3"/>
    <n v="243.97"/>
    <n v="0"/>
    <x v="0"/>
    <m/>
    <m/>
    <m/>
    <m/>
    <s v="none"/>
    <m/>
    <m/>
    <m/>
    <x v="0"/>
    <m/>
    <x v="0"/>
  </r>
  <r>
    <s v="POL1 19 E0L081 PL 01204Q2 2021PLN"/>
    <x v="9"/>
    <s v="KON0344"/>
    <s v="Best Company Solutions sp.  z o.o."/>
    <s v="1 19 E0L081 PL 01204"/>
    <s v="Q2 2021"/>
    <s v="PLN"/>
    <n v="284.77999999999997"/>
    <n v="284.77859999999998"/>
    <n v="1.39999999998963E-3"/>
    <n v="284.77999999999997"/>
    <n v="0"/>
    <x v="0"/>
    <m/>
    <m/>
    <m/>
    <m/>
    <s v="none"/>
    <m/>
    <m/>
    <m/>
    <x v="0"/>
    <m/>
    <x v="0"/>
  </r>
  <r>
    <s v="POL1 19 E0L081 PL 01204Q3 2021PLN"/>
    <x v="9"/>
    <s v="KON0344"/>
    <s v="Best Company Solutions sp.  z o.o."/>
    <s v="1 19 E0L081 PL 01204"/>
    <s v="Q3 2021"/>
    <s v="PLN"/>
    <n v="1296.3496747967399"/>
    <n v="1296.3526999999999"/>
    <n v="-3.0252032520365901E-3"/>
    <n v="1296.3496747967399"/>
    <n v="0"/>
    <x v="0"/>
    <m/>
    <m/>
    <m/>
    <m/>
    <s v="none"/>
    <m/>
    <m/>
    <m/>
    <x v="0"/>
    <m/>
    <x v="0"/>
  </r>
  <r>
    <s v="POL1 19 E0L081 PL 01204Q4 2021PLN"/>
    <x v="9"/>
    <s v="KON0344"/>
    <s v="Best Company Solutions sp.  z o.o."/>
    <s v="1 19 E0L081 PL 01204"/>
    <s v="Q4 2021"/>
    <s v="PLN"/>
    <n v="342.23"/>
    <n v="342.22570000000002"/>
    <n v="4.3000000000006297E-3"/>
    <n v="342.23"/>
    <n v="0"/>
    <x v="0"/>
    <m/>
    <m/>
    <m/>
    <m/>
    <s v="none"/>
    <m/>
    <m/>
    <m/>
    <x v="0"/>
    <m/>
    <x v="0"/>
  </r>
  <r>
    <s v="POL28277012Q1 2021PLN"/>
    <x v="9"/>
    <s v="KON0202"/>
    <s v="Biuro Handlowe Eksport-Import Krzysztof Nowakowski"/>
    <n v="28277012"/>
    <s v="Q1 2021"/>
    <s v="PLN"/>
    <n v="645"/>
    <n v="645"/>
    <n v="0"/>
    <n v="645"/>
    <n v="0"/>
    <x v="0"/>
    <m/>
    <m/>
    <m/>
    <m/>
    <s v="none"/>
    <m/>
    <m/>
    <m/>
    <x v="0"/>
    <m/>
    <x v="0"/>
  </r>
  <r>
    <s v="POL28277012Q3 2021PLN"/>
    <x v="9"/>
    <s v="KON0202"/>
    <s v="Biuro Handlowe Eksport-Import Krzysztof Nowakowski"/>
    <n v="28277012"/>
    <s v="Q3 2021"/>
    <s v="PLN"/>
    <n v="1950"/>
    <n v="1950"/>
    <n v="0"/>
    <n v="1950"/>
    <n v="0"/>
    <x v="0"/>
    <m/>
    <m/>
    <m/>
    <m/>
    <s v="none"/>
    <m/>
    <m/>
    <m/>
    <x v="0"/>
    <m/>
    <x v="0"/>
  </r>
  <r>
    <s v="POL28277012Q4 2021PLN"/>
    <x v="9"/>
    <s v="KON0202"/>
    <s v="Biuro Handlowe Eksport-Import Krzysztof Nowakowski"/>
    <n v="28277012"/>
    <s v="Q4 2021"/>
    <s v="PLN"/>
    <n v="3162.15"/>
    <n v="3162.15"/>
    <n v="0"/>
    <n v="3162.15"/>
    <n v="0"/>
    <x v="0"/>
    <m/>
    <m/>
    <m/>
    <m/>
    <s v="none"/>
    <m/>
    <m/>
    <m/>
    <x v="0"/>
    <m/>
    <x v="0"/>
  </r>
  <r>
    <s v="POL28277012Q2 2021PLN"/>
    <x v="9"/>
    <s v="KON0202"/>
    <s v="Biuro Handlowe Eksport-Import Krzysztof Nowakowski"/>
    <n v="28277012"/>
    <s v="Q2 2021"/>
    <s v="PLN"/>
    <n v="2315"/>
    <n v="2315"/>
    <n v="0"/>
    <n v="2315"/>
    <n v="0"/>
    <x v="0"/>
    <m/>
    <m/>
    <m/>
    <m/>
    <s v="none"/>
    <m/>
    <m/>
    <m/>
    <x v="0"/>
    <m/>
    <x v="0"/>
  </r>
  <r>
    <s v="POL3 10 E00051 PL 00061Q1 2021PLN"/>
    <x v="9"/>
    <s v="KON0253"/>
    <s v="BWF Orwat Poland sp.  z o.o."/>
    <s v="3 10 E00051 PL 00061"/>
    <s v="Q1 2021"/>
    <s v="PLN"/>
    <n v="649.75"/>
    <n v="649.75"/>
    <n v="0"/>
    <n v="649.75"/>
    <n v="0"/>
    <x v="0"/>
    <m/>
    <m/>
    <m/>
    <m/>
    <s v="none"/>
    <m/>
    <m/>
    <m/>
    <x v="0"/>
    <m/>
    <x v="0"/>
  </r>
  <r>
    <s v="POL3 10 E00051 PL 00061Q2 2021PLN"/>
    <x v="9"/>
    <s v="KON0253"/>
    <s v="BWF Orwat Poland sp.  z o.o."/>
    <s v="3 10 E00051 PL 00061"/>
    <s v="Q2 2021"/>
    <s v="PLN"/>
    <n v="1028.49"/>
    <n v="1028.4849999999999"/>
    <n v="5.0000000001091298E-3"/>
    <n v="1028.49"/>
    <n v="0"/>
    <x v="0"/>
    <m/>
    <m/>
    <m/>
    <m/>
    <s v="none"/>
    <m/>
    <m/>
    <m/>
    <x v="0"/>
    <m/>
    <x v="0"/>
  </r>
  <r>
    <s v="POL3 10 E00051 PL 00061Q3 2021PLN"/>
    <x v="9"/>
    <s v="KON0253"/>
    <s v="BWF Orwat Poland sp.  z o.o."/>
    <s v="3 10 E00051 PL 00061"/>
    <s v="Q3 2021"/>
    <s v="PLN"/>
    <n v="1133"/>
    <n v="1133"/>
    <n v="0"/>
    <n v="1133"/>
    <n v="0"/>
    <x v="0"/>
    <m/>
    <m/>
    <m/>
    <m/>
    <s v="none"/>
    <m/>
    <m/>
    <m/>
    <x v="0"/>
    <m/>
    <x v="0"/>
  </r>
  <r>
    <s v="POL3 10 E00051 PL 00061Q4 2021PLN"/>
    <x v="9"/>
    <s v="KON0253"/>
    <s v="BWF Orwat Poland sp.  z o.o."/>
    <s v="3 10 E00051 PL 00061"/>
    <s v="Q4 2021"/>
    <s v="PLN"/>
    <n v="1426.89"/>
    <n v="1426.89"/>
    <n v="0"/>
    <n v="1426.89"/>
    <n v="0"/>
    <x v="0"/>
    <m/>
    <m/>
    <m/>
    <m/>
    <s v="none"/>
    <m/>
    <m/>
    <m/>
    <x v="0"/>
    <m/>
    <x v="0"/>
  </r>
  <r>
    <s v="POL27236002Q1 2021PLN"/>
    <x v="9"/>
    <s v="KON0178"/>
    <s v="Canal+Polska S.A."/>
    <n v="27236002"/>
    <s v="Q1 2021"/>
    <s v="PLN"/>
    <n v="14073.26"/>
    <n v="14073.261"/>
    <n v="-1.0000000002037201E-3"/>
    <n v="14073.26"/>
    <n v="0"/>
    <x v="0"/>
    <m/>
    <m/>
    <m/>
    <m/>
    <s v="none"/>
    <m/>
    <m/>
    <m/>
    <x v="0"/>
    <m/>
    <x v="0"/>
  </r>
  <r>
    <s v="POL27236002Q3 2021PLN"/>
    <x v="9"/>
    <s v="KON0178"/>
    <s v="Canal+Polska S.A."/>
    <n v="27236002"/>
    <s v="Q3 2021"/>
    <s v="PLN"/>
    <n v="68102.03"/>
    <n v="68102.034"/>
    <n v="-4.0000000008149003E-3"/>
    <n v="68102.03"/>
    <n v="0"/>
    <x v="0"/>
    <m/>
    <m/>
    <m/>
    <m/>
    <s v="none"/>
    <m/>
    <m/>
    <m/>
    <x v="0"/>
    <m/>
    <x v="0"/>
  </r>
  <r>
    <s v="POL27236002Q4 2021PLN"/>
    <x v="9"/>
    <s v="KON0178"/>
    <s v="Canal+Polska S.A."/>
    <n v="27236002"/>
    <s v="Q4 2021"/>
    <s v="PLN"/>
    <n v="61376.77"/>
    <n v="61376.773000000001"/>
    <n v="-3.0000000042491501E-3"/>
    <n v="61376.77"/>
    <n v="0"/>
    <x v="0"/>
    <m/>
    <m/>
    <m/>
    <m/>
    <s v="none"/>
    <m/>
    <m/>
    <m/>
    <x v="0"/>
    <m/>
    <x v="0"/>
  </r>
  <r>
    <s v="POL27236002Q2 2021PLN"/>
    <x v="9"/>
    <s v="KON0178"/>
    <s v="Canal+Polska S.A."/>
    <n v="27236002"/>
    <s v="Q2 2021"/>
    <s v="PLN"/>
    <n v="32169.78"/>
    <n v="32169.775000000001"/>
    <n v="4.9999999973806501E-3"/>
    <n v="32169.78"/>
    <n v="0"/>
    <x v="0"/>
    <m/>
    <m/>
    <m/>
    <m/>
    <s v="none"/>
    <m/>
    <m/>
    <m/>
    <x v="0"/>
    <m/>
    <x v="0"/>
  </r>
  <r>
    <s v="POL24080001Q1 2021PLN"/>
    <x v="9"/>
    <s v="KON0041"/>
    <s v="Dajar sp.  z o.o."/>
    <n v="24080001"/>
    <s v="Q1 2021"/>
    <s v="PLN"/>
    <n v="3120.95"/>
    <n v="3120.9544000000001"/>
    <n v="-4.40000000025975E-3"/>
    <n v="3120.95"/>
    <n v="0"/>
    <x v="0"/>
    <m/>
    <m/>
    <m/>
    <m/>
    <s v="none"/>
    <m/>
    <m/>
    <m/>
    <x v="0"/>
    <m/>
    <x v="0"/>
  </r>
  <r>
    <s v="POL24080001Q2 2021PLN"/>
    <x v="9"/>
    <s v="KON0041"/>
    <s v="Dajar sp.  z o.o."/>
    <n v="24080001"/>
    <s v="Q2 2021"/>
    <s v="PLN"/>
    <n v="3921.84"/>
    <n v="3921.8424"/>
    <n v="-2.3999999998522898E-3"/>
    <n v="3921.84"/>
    <n v="0"/>
    <x v="0"/>
    <m/>
    <m/>
    <m/>
    <m/>
    <s v="none"/>
    <m/>
    <m/>
    <m/>
    <x v="0"/>
    <m/>
    <x v="0"/>
  </r>
  <r>
    <s v="POL24080001Q3 2021PLN"/>
    <x v="9"/>
    <s v="KON0041"/>
    <s v="Dajar sp.  z o.o."/>
    <n v="24080001"/>
    <s v="Q3 2021"/>
    <s v="PLN"/>
    <n v="17052.72"/>
    <n v="17052.722399999999"/>
    <n v="-2.39999999757856E-3"/>
    <n v="17052.72"/>
    <n v="0"/>
    <x v="0"/>
    <m/>
    <m/>
    <m/>
    <m/>
    <s v="none"/>
    <m/>
    <m/>
    <m/>
    <x v="0"/>
    <m/>
    <x v="0"/>
  </r>
  <r>
    <s v="POL24080001Q4 2021PLN"/>
    <x v="9"/>
    <s v="KON0041"/>
    <s v="Dajar sp.  z o.o."/>
    <n v="24080001"/>
    <s v="Q4 2021"/>
    <s v="PLN"/>
    <n v="29011.72"/>
    <n v="29011.718400000002"/>
    <n v="1.59999999959836E-3"/>
    <n v="29011.72"/>
    <n v="0"/>
    <x v="0"/>
    <m/>
    <m/>
    <m/>
    <m/>
    <s v="none"/>
    <m/>
    <m/>
    <m/>
    <x v="0"/>
    <m/>
    <x v="0"/>
  </r>
  <r>
    <s v="POL1 17 E00028 PL 00919Q1 2021PLN"/>
    <x v="9"/>
    <s v="KON0317"/>
    <s v="DC SYSTEM SPÓŁKA Z o.o."/>
    <s v="1 17 E00028 PL 00919"/>
    <s v="Q1 2021"/>
    <s v="PLN"/>
    <n v="661.6"/>
    <n v="661.59590000000003"/>
    <n v="4.0999999999939904E-3"/>
    <n v="661.6"/>
    <n v="0"/>
    <x v="0"/>
    <m/>
    <m/>
    <m/>
    <m/>
    <s v="none"/>
    <m/>
    <m/>
    <m/>
    <x v="0"/>
    <m/>
    <x v="0"/>
  </r>
  <r>
    <s v="POL1 17 E00028 PL 00919Q2 2021PLN"/>
    <x v="9"/>
    <s v="KON0317"/>
    <s v="DC SYSTEM SPÓŁKA Z o.o."/>
    <s v="1 17 E00028 PL 00919"/>
    <s v="Q2 2021"/>
    <s v="PLN"/>
    <n v="1813.72"/>
    <n v="1813.7154"/>
    <n v="4.5999999999821696E-3"/>
    <n v="1813.72"/>
    <n v="0"/>
    <x v="0"/>
    <m/>
    <m/>
    <m/>
    <m/>
    <s v="none"/>
    <m/>
    <m/>
    <m/>
    <x v="0"/>
    <m/>
    <x v="0"/>
  </r>
  <r>
    <s v="POL1 17 E00028 PL 00919Q3 2021PLN"/>
    <x v="9"/>
    <s v="KON0317"/>
    <s v="DC SYSTEM SPÓŁKA Z o.o."/>
    <s v="1 17 E00028 PL 00919"/>
    <s v="Q3 2021"/>
    <s v="PLN"/>
    <n v="3841.14"/>
    <n v="3841.1408000000001"/>
    <n v="-8.0000000025393005E-4"/>
    <n v="3841.14"/>
    <n v="0"/>
    <x v="0"/>
    <m/>
    <m/>
    <m/>
    <m/>
    <s v="none"/>
    <m/>
    <m/>
    <m/>
    <x v="0"/>
    <m/>
    <x v="0"/>
  </r>
  <r>
    <s v="POL1 17 E00028 PL 00919Q4 2021PLN"/>
    <x v="9"/>
    <s v="KON0317"/>
    <s v="DC SYSTEM SPÓŁKA Z o.o."/>
    <s v="1 17 E00028 PL 00919"/>
    <s v="Q4 2021"/>
    <s v="PLN"/>
    <n v="3442.88"/>
    <n v="3442.8827999999999"/>
    <n v="-2.7999999997518898E-3"/>
    <n v="3442.88"/>
    <n v="0"/>
    <x v="0"/>
    <m/>
    <m/>
    <m/>
    <m/>
    <s v="none"/>
    <m/>
    <m/>
    <m/>
    <x v="0"/>
    <m/>
    <x v="0"/>
  </r>
  <r>
    <s v="POL23033006Q1 2021PLN"/>
    <x v="9"/>
    <s v="KON0008"/>
    <s v="Diversey Polska"/>
    <n v="23033006"/>
    <s v="Q1 2021"/>
    <s v="PLN"/>
    <n v="45394.77"/>
    <n v="45394.767"/>
    <n v="2.9999999969731999E-3"/>
    <n v="45394.77"/>
    <n v="0"/>
    <x v="0"/>
    <m/>
    <m/>
    <m/>
    <m/>
    <s v="none"/>
    <m/>
    <m/>
    <m/>
    <x v="0"/>
    <m/>
    <x v="0"/>
  </r>
  <r>
    <s v="POL23033006Q2 2021PLN"/>
    <x v="9"/>
    <s v="KON0008"/>
    <s v="Diversey Polska"/>
    <n v="23033006"/>
    <s v="Q2 2021"/>
    <s v="PLN"/>
    <n v="96576.05"/>
    <n v="96576.042300000001"/>
    <n v="7.70000000193249E-3"/>
    <n v="96576.05"/>
    <n v="0"/>
    <x v="0"/>
    <m/>
    <m/>
    <m/>
    <m/>
    <s v="none"/>
    <m/>
    <m/>
    <m/>
    <x v="0"/>
    <m/>
    <x v="0"/>
  </r>
  <r>
    <s v="POL23033006Q3 2021PLN"/>
    <x v="9"/>
    <s v="KON0008"/>
    <s v="Diversey Polska"/>
    <n v="23033006"/>
    <s v="Q3 2021"/>
    <s v="PLN"/>
    <n v="206989.14"/>
    <n v="206989.13810000001"/>
    <n v="1.90000000293366E-3"/>
    <n v="206989.14"/>
    <n v="0"/>
    <x v="0"/>
    <m/>
    <m/>
    <m/>
    <m/>
    <s v="none"/>
    <m/>
    <m/>
    <m/>
    <x v="0"/>
    <m/>
    <x v="0"/>
  </r>
  <r>
    <s v="POL23033006Q4 2021PLN"/>
    <x v="9"/>
    <s v="KON0008"/>
    <s v="Diversey Polska"/>
    <n v="23033006"/>
    <s v="Q4 2021"/>
    <s v="PLN"/>
    <n v="207742.25"/>
    <n v="207742.2409"/>
    <n v="9.09999999566935E-3"/>
    <n v="207742.25"/>
    <n v="0"/>
    <x v="0"/>
    <m/>
    <m/>
    <m/>
    <m/>
    <s v="none"/>
    <m/>
    <m/>
    <m/>
    <x v="0"/>
    <m/>
    <x v="0"/>
  </r>
  <r>
    <s v="POL4 15 E00048 PL 00716Q1 2021PLN"/>
    <x v="9"/>
    <s v="KON0303"/>
    <s v="Druk.Art Małgorzata Składanowska"/>
    <s v="4 15 E00048 PL 00716"/>
    <s v="Q1 2021"/>
    <s v="PLN"/>
    <n v="548"/>
    <n v="548"/>
    <n v="0"/>
    <n v="548"/>
    <n v="0"/>
    <x v="0"/>
    <m/>
    <m/>
    <m/>
    <m/>
    <s v="none"/>
    <m/>
    <m/>
    <m/>
    <x v="0"/>
    <m/>
    <x v="0"/>
  </r>
  <r>
    <s v="POL4 15 E00048 PL 00716Q2 2021PLN"/>
    <x v="9"/>
    <s v="KON0303"/>
    <s v="Druk.Art Małgorzata Składanowska"/>
    <s v="4 15 E00048 PL 00716"/>
    <s v="Q2 2021"/>
    <s v="PLN"/>
    <n v="777"/>
    <n v="777"/>
    <n v="0"/>
    <n v="777"/>
    <n v="0"/>
    <x v="0"/>
    <m/>
    <m/>
    <m/>
    <m/>
    <s v="none"/>
    <m/>
    <m/>
    <m/>
    <x v="0"/>
    <m/>
    <x v="0"/>
  </r>
  <r>
    <s v="POL4 15 E00048 PL 00716Q3 2021PLN"/>
    <x v="9"/>
    <s v="KON0303"/>
    <s v="Druk.Art Małgorzata Składanowska"/>
    <s v="4 15 E00048 PL 00716"/>
    <s v="Q3 2021"/>
    <s v="PLN"/>
    <n v="10461.56"/>
    <n v="10461.56"/>
    <n v="0"/>
    <n v="10461.56"/>
    <n v="0"/>
    <x v="0"/>
    <m/>
    <m/>
    <m/>
    <m/>
    <s v="none"/>
    <m/>
    <m/>
    <m/>
    <x v="0"/>
    <m/>
    <x v="0"/>
  </r>
  <r>
    <s v="POL22031007Q1 2021PLN"/>
    <x v="9"/>
    <s v="KON0019"/>
    <s v="Duni Sales Poland"/>
    <n v="22031007"/>
    <s v="Q1 2021"/>
    <s v="PLN"/>
    <n v="9929.5400000000009"/>
    <n v="9929.5424000000003"/>
    <n v="-2.3999999993975498E-3"/>
    <n v="9929.5400000000009"/>
    <n v="0"/>
    <x v="0"/>
    <m/>
    <m/>
    <m/>
    <m/>
    <s v="none"/>
    <m/>
    <m/>
    <m/>
    <x v="0"/>
    <m/>
    <x v="0"/>
  </r>
  <r>
    <s v="POL22031007Q2 2021PLN"/>
    <x v="9"/>
    <s v="KON0019"/>
    <s v="Duni Sales Poland"/>
    <n v="22031007"/>
    <s v="Q2 2021"/>
    <s v="PLN"/>
    <n v="19729.290650406499"/>
    <n v="19729.288"/>
    <n v="2.6504065026529099E-3"/>
    <n v="19729.290650406499"/>
    <n v="0"/>
    <x v="0"/>
    <m/>
    <m/>
    <m/>
    <m/>
    <s v="none"/>
    <m/>
    <m/>
    <m/>
    <x v="0"/>
    <m/>
    <x v="0"/>
  </r>
  <r>
    <s v="POL22031007Q3 2021PLN"/>
    <x v="9"/>
    <s v="KON0019"/>
    <s v="Duni Sales Poland"/>
    <n v="22031007"/>
    <s v="Q3 2021"/>
    <s v="PLN"/>
    <n v="50456.82"/>
    <n v="50456.819199999998"/>
    <n v="8.0000000161817297E-4"/>
    <n v="50456.82"/>
    <n v="0"/>
    <x v="0"/>
    <m/>
    <m/>
    <m/>
    <m/>
    <s v="none"/>
    <m/>
    <m/>
    <m/>
    <x v="0"/>
    <m/>
    <x v="0"/>
  </r>
  <r>
    <s v="POL22031007Q4 2021PLN"/>
    <x v="9"/>
    <s v="KON0019"/>
    <s v="Duni Sales Poland"/>
    <n v="22031007"/>
    <s v="Q4 2021"/>
    <s v="PLN"/>
    <n v="44067.57"/>
    <n v="44067.574399999998"/>
    <n v="-4.3999999979860097E-3"/>
    <n v="44067.57"/>
    <n v="0"/>
    <x v="0"/>
    <m/>
    <m/>
    <m/>
    <m/>
    <s v="none"/>
    <m/>
    <m/>
    <m/>
    <x v="0"/>
    <m/>
    <x v="0"/>
  </r>
  <r>
    <s v="POL2 15 E0L005 PL 00653Q1 2021PLN"/>
    <x v="9"/>
    <s v="KON0299"/>
    <s v="Efekt T.Makuch M.Mitas M.Monastyrski sp. j."/>
    <s v="2 15 E0L005 PL 00653"/>
    <s v="Q1 2021"/>
    <s v="PLN"/>
    <n v="10552.17"/>
    <n v="10552.168"/>
    <n v="2.0000000004074502E-3"/>
    <n v="10552.17"/>
    <n v="0"/>
    <x v="0"/>
    <m/>
    <m/>
    <m/>
    <m/>
    <s v="none"/>
    <m/>
    <m/>
    <m/>
    <x v="0"/>
    <m/>
    <x v="0"/>
  </r>
  <r>
    <s v="POL2 15 E0L005 PL 00653Q2 2021PLN"/>
    <x v="9"/>
    <s v="KON0299"/>
    <s v="Efekt T.Makuch M.Mitas M.Monastyrski sp. j."/>
    <s v="2 15 E0L005 PL 00653"/>
    <s v="Q2 2021"/>
    <s v="PLN"/>
    <n v="15998.09"/>
    <n v="15998.0872"/>
    <n v="2.8000000002066298E-3"/>
    <n v="15998.09"/>
    <n v="0"/>
    <x v="0"/>
    <m/>
    <m/>
    <m/>
    <m/>
    <s v="none"/>
    <m/>
    <m/>
    <m/>
    <x v="0"/>
    <m/>
    <x v="0"/>
  </r>
  <r>
    <s v="POL2 15 E0L005 PL 00653Q3 2021PLN"/>
    <x v="9"/>
    <s v="KON0299"/>
    <s v="Efekt T.Makuch M.Mitas M.Monastyrski sp. j."/>
    <s v="2 15 E0L005 PL 00653"/>
    <s v="Q3 2021"/>
    <s v="PLN"/>
    <n v="55546.81"/>
    <n v="55546.806400000001"/>
    <n v="3.5999999963678398E-3"/>
    <n v="55546.81"/>
    <n v="0"/>
    <x v="0"/>
    <m/>
    <m/>
    <m/>
    <m/>
    <s v="none"/>
    <m/>
    <m/>
    <m/>
    <x v="0"/>
    <m/>
    <x v="0"/>
  </r>
  <r>
    <s v="POL2 15 E0L005 PL 00653Q4 2021PLN"/>
    <x v="9"/>
    <s v="KON0299"/>
    <s v="Efekt T.Makuch M.Mitas M.Monastyrski sp. j."/>
    <s v="2 15 E0L005 PL 00653"/>
    <s v="Q4 2021"/>
    <s v="PLN"/>
    <n v="51237.46"/>
    <n v="51237.464"/>
    <n v="-4.0000000008149003E-3"/>
    <n v="51237.46"/>
    <n v="0"/>
    <x v="0"/>
    <m/>
    <m/>
    <m/>
    <m/>
    <s v="none"/>
    <m/>
    <m/>
    <m/>
    <x v="0"/>
    <m/>
    <x v="0"/>
  </r>
  <r>
    <s v="POL20285002Q1 2021PLN"/>
    <x v="9"/>
    <s v="KON0242"/>
    <s v="Eleks - Janusz Kosiorek"/>
    <n v="20285002"/>
    <s v="Q1 2021"/>
    <s v="PLN"/>
    <n v="560"/>
    <n v="560"/>
    <n v="0"/>
    <n v="560"/>
    <n v="0"/>
    <x v="0"/>
    <m/>
    <m/>
    <m/>
    <m/>
    <s v="none"/>
    <m/>
    <m/>
    <m/>
    <x v="0"/>
    <m/>
    <x v="0"/>
  </r>
  <r>
    <s v="POL20285002Q4 2021PLN"/>
    <x v="9"/>
    <s v="KON0242"/>
    <s v="Eleks - Janusz Kosiorek"/>
    <n v="20285002"/>
    <s v="Q4 2021"/>
    <s v="PLN"/>
    <n v="63.53"/>
    <n v="63.5259"/>
    <n v="4.1000000000011002E-3"/>
    <n v="63.53"/>
    <n v="0"/>
    <x v="0"/>
    <m/>
    <m/>
    <m/>
    <m/>
    <s v="none"/>
    <m/>
    <m/>
    <m/>
    <x v="0"/>
    <m/>
    <x v="0"/>
  </r>
  <r>
    <s v="POL25028001Q1 2021PLN"/>
    <x v="9"/>
    <s v="KON0121"/>
    <s v="Ever Cleaning sp. z o.o."/>
    <n v="25028001"/>
    <s v="Q1 2021"/>
    <s v="PLN"/>
    <n v="1924.8986991869899"/>
    <n v="1924.8970999999999"/>
    <n v="1.59918699205263E-3"/>
    <n v="1924.8986991869899"/>
    <n v="0"/>
    <x v="0"/>
    <m/>
    <m/>
    <m/>
    <m/>
    <s v="none"/>
    <m/>
    <m/>
    <m/>
    <x v="0"/>
    <m/>
    <x v="0"/>
  </r>
  <r>
    <s v="POL25028001Q3 2021PLN"/>
    <x v="9"/>
    <s v="KON0121"/>
    <s v="Ever Cleaning sp. z o.o."/>
    <n v="25028001"/>
    <s v="Q3 2021"/>
    <s v="PLN"/>
    <n v="60744.112764227597"/>
    <n v="60744.11"/>
    <n v="2.76422764727612E-3"/>
    <n v="60744.112764227597"/>
    <n v="0"/>
    <x v="0"/>
    <m/>
    <m/>
    <m/>
    <m/>
    <s v="none"/>
    <m/>
    <m/>
    <m/>
    <x v="0"/>
    <m/>
    <x v="0"/>
  </r>
  <r>
    <s v="POL25028001Q4 2021PLN"/>
    <x v="9"/>
    <s v="KON0121"/>
    <s v="Ever Cleaning sp. z o.o."/>
    <n v="25028001"/>
    <s v="Q4 2021"/>
    <s v="PLN"/>
    <n v="66147.41"/>
    <n v="66147.41"/>
    <n v="0"/>
    <n v="66147.41"/>
    <n v="0"/>
    <x v="0"/>
    <m/>
    <m/>
    <m/>
    <m/>
    <s v="none"/>
    <m/>
    <m/>
    <m/>
    <x v="0"/>
    <m/>
    <x v="0"/>
  </r>
  <r>
    <s v="POL25028001Q2 2021PLN"/>
    <x v="9"/>
    <s v="KON0121"/>
    <s v="Ever Cleaning sp. z o.o."/>
    <n v="25028001"/>
    <s v="Q2 2021"/>
    <s v="PLN"/>
    <n v="11190.66"/>
    <n v="11190.655699999999"/>
    <n v="4.3000000005122196E-3"/>
    <n v="11190.66"/>
    <n v="0"/>
    <x v="0"/>
    <m/>
    <m/>
    <m/>
    <m/>
    <s v="none"/>
    <m/>
    <m/>
    <m/>
    <x v="0"/>
    <m/>
    <x v="0"/>
  </r>
  <r>
    <s v="POL3 15 E00015 PL 00676Q1 2021PLN"/>
    <x v="9"/>
    <s v="KON0300"/>
    <s v="Femax sp. z o.o. sp. komandytowa"/>
    <s v="3 15 E00015 PL 00676"/>
    <s v="Q1 2021"/>
    <s v="PLN"/>
    <n v="302.98"/>
    <n v="302.98"/>
    <n v="0"/>
    <n v="302.98"/>
    <n v="0"/>
    <x v="0"/>
    <m/>
    <m/>
    <m/>
    <m/>
    <s v="none"/>
    <m/>
    <m/>
    <m/>
    <x v="0"/>
    <m/>
    <x v="0"/>
  </r>
  <r>
    <s v="POL3 15 E00015 PL 00676Q2 2021PLN"/>
    <x v="9"/>
    <s v="KON0300"/>
    <s v="Femax sp. z o.o. sp. komandytowa"/>
    <s v="3 15 E00015 PL 00676"/>
    <s v="Q2 2021"/>
    <s v="PLN"/>
    <n v="13.4"/>
    <n v="13.4"/>
    <n v="0"/>
    <n v="13.4"/>
    <n v="0"/>
    <x v="0"/>
    <m/>
    <m/>
    <m/>
    <m/>
    <s v="none"/>
    <m/>
    <m/>
    <m/>
    <x v="0"/>
    <m/>
    <x v="0"/>
  </r>
  <r>
    <s v="POL3 15 E00015 PL 00676Q3 2021PLN"/>
    <x v="9"/>
    <s v="KON0300"/>
    <s v="Femax sp. z o.o. sp. komandytowa"/>
    <s v="3 15 E00015 PL 00676"/>
    <s v="Q3 2021"/>
    <s v="PLN"/>
    <n v="390.11"/>
    <n v="390.11349999999999"/>
    <n v="-3.4999999999740699E-3"/>
    <n v="390.11"/>
    <n v="0"/>
    <x v="0"/>
    <m/>
    <m/>
    <m/>
    <m/>
    <s v="none"/>
    <m/>
    <m/>
    <m/>
    <x v="0"/>
    <m/>
    <x v="0"/>
  </r>
  <r>
    <s v="POL3 15 E00015 PL 00676Q4 2021PLN"/>
    <x v="9"/>
    <s v="KON0300"/>
    <s v="Femax sp. z o.o. sp. komandytowa"/>
    <s v="3 15 E00015 PL 00676"/>
    <s v="Q4 2021"/>
    <s v="PLN"/>
    <n v="347.18"/>
    <n v="347.18349999999998"/>
    <n v="-3.4999999999740699E-3"/>
    <n v="347.18"/>
    <n v="0"/>
    <x v="0"/>
    <m/>
    <m/>
    <m/>
    <m/>
    <s v="none"/>
    <m/>
    <m/>
    <m/>
    <x v="0"/>
    <m/>
    <x v="0"/>
  </r>
  <r>
    <s v="POL1 18 E00028 PL 00997Q1 2021PLN"/>
    <x v="9"/>
    <s v="KON0263"/>
    <s v="Firma Handlowo-Usługowa Forte Tomasz Przybylski"/>
    <s v="1 18 E00028 PL 00997"/>
    <s v="Q1 2021"/>
    <s v="PLN"/>
    <n v="355.27"/>
    <n v="355.26749999999998"/>
    <n v="2.4999999999977202E-3"/>
    <n v="355.27"/>
    <n v="0"/>
    <x v="0"/>
    <m/>
    <m/>
    <m/>
    <m/>
    <s v="none"/>
    <m/>
    <m/>
    <m/>
    <x v="0"/>
    <m/>
    <x v="0"/>
  </r>
  <r>
    <s v="POL1 18 E00028 PL 00997Q2 2021PLN"/>
    <x v="9"/>
    <s v="KON0263"/>
    <s v="Firma Handlowo-Usługowa Forte Tomasz Przybylski"/>
    <s v="1 18 E00028 PL 00997"/>
    <s v="Q2 2021"/>
    <s v="PLN"/>
    <n v="3021.78"/>
    <n v="3021.7845000000002"/>
    <n v="-4.5000000000072699E-3"/>
    <n v="3021.78"/>
    <n v="0"/>
    <x v="0"/>
    <m/>
    <m/>
    <m/>
    <m/>
    <s v="none"/>
    <m/>
    <m/>
    <m/>
    <x v="0"/>
    <m/>
    <x v="0"/>
  </r>
  <r>
    <s v="POL1 18 E00028 PL 00997Q3 2021PLN"/>
    <x v="9"/>
    <s v="KON0263"/>
    <s v="Firma Handlowo-Usługowa Forte Tomasz Przybylski"/>
    <s v="1 18 E00028 PL 00997"/>
    <s v="Q3 2021"/>
    <s v="PLN"/>
    <n v="7471.33"/>
    <n v="7471.3344999999999"/>
    <n v="-4.5000000000072699E-3"/>
    <n v="7471.33"/>
    <n v="0"/>
    <x v="0"/>
    <m/>
    <m/>
    <m/>
    <m/>
    <s v="none"/>
    <m/>
    <m/>
    <m/>
    <x v="0"/>
    <m/>
    <x v="0"/>
  </r>
  <r>
    <s v="POL1 18 E00028 PL 00997Q4 2021PLN"/>
    <x v="9"/>
    <s v="KON0263"/>
    <s v="Firma Handlowo-Usługowa Forte Tomasz Przybylski"/>
    <s v="1 18 E00028 PL 00997"/>
    <s v="Q4 2021"/>
    <s v="PLN"/>
    <n v="9808.33"/>
    <n v="9808.3348999999998"/>
    <n v="-4.8999999999068599E-3"/>
    <n v="9808.33"/>
    <n v="0"/>
    <x v="0"/>
    <m/>
    <m/>
    <m/>
    <m/>
    <s v="none"/>
    <m/>
    <m/>
    <m/>
    <x v="0"/>
    <m/>
    <x v="0"/>
  </r>
  <r>
    <s v="POL1 20 E0L080 PL 01370Q1 2021PLN"/>
    <x v="9"/>
    <s v="KON0363"/>
    <s v="Gastro Magic Group Piotr Wieczorek,Paweł Piątek s.c."/>
    <s v="1 20 E0L080 PL 01370"/>
    <s v="Q1 2021"/>
    <s v="PLN"/>
    <n v="35.68"/>
    <n v="35.68"/>
    <n v="0"/>
    <n v="35.68"/>
    <n v="0"/>
    <x v="0"/>
    <m/>
    <m/>
    <m/>
    <m/>
    <s v="none"/>
    <m/>
    <m/>
    <m/>
    <x v="0"/>
    <m/>
    <x v="0"/>
  </r>
  <r>
    <s v="POL1 20 E0L080 PL 01370Q3 2021PLN"/>
    <x v="9"/>
    <s v="KON0363"/>
    <s v="Gastro Magic Group Piotr Wieczorek,Paweł Piątek s.c."/>
    <s v="1 20 E0L080 PL 01370"/>
    <s v="Q3 2021"/>
    <s v="PLN"/>
    <n v="59.6"/>
    <n v="59.6008"/>
    <n v="-7.9999999999813499E-4"/>
    <n v="59.6"/>
    <n v="0"/>
    <x v="0"/>
    <m/>
    <m/>
    <m/>
    <m/>
    <s v="none"/>
    <m/>
    <m/>
    <m/>
    <x v="0"/>
    <m/>
    <x v="0"/>
  </r>
  <r>
    <s v="POL1 19 E00028 PL 01182Q1 2021PLN"/>
    <x v="9"/>
    <s v="KON0342"/>
    <s v="Gazdom sp. z o.o."/>
    <s v="1 19 E00028 PL 01182"/>
    <s v="Q1 2021"/>
    <s v="PLN"/>
    <n v="248.71"/>
    <n v="248.71"/>
    <n v="0"/>
    <n v="248.71"/>
    <n v="0"/>
    <x v="0"/>
    <m/>
    <m/>
    <m/>
    <m/>
    <s v="none"/>
    <m/>
    <m/>
    <m/>
    <x v="0"/>
    <m/>
    <x v="0"/>
  </r>
  <r>
    <s v="POL1 19 E00028 PL 01182Q2 2021PLN"/>
    <x v="9"/>
    <s v="KON0342"/>
    <s v="Gazdom sp. z o.o."/>
    <s v="1 19 E00028 PL 01182"/>
    <s v="Q2 2021"/>
    <s v="PLN"/>
    <n v="534.89"/>
    <n v="534.89099999999996"/>
    <n v="-9.9999999997635292E-4"/>
    <n v="534.89"/>
    <n v="0"/>
    <x v="0"/>
    <m/>
    <m/>
    <m/>
    <m/>
    <s v="none"/>
    <m/>
    <m/>
    <m/>
    <x v="0"/>
    <m/>
    <x v="0"/>
  </r>
  <r>
    <s v="POL1 19 E00028 PL 01182Q3 2021PLN"/>
    <x v="9"/>
    <s v="KON0342"/>
    <s v="Gazdom sp. z o.o."/>
    <s v="1 19 E00028 PL 01182"/>
    <s v="Q3 2021"/>
    <s v="PLN"/>
    <n v="6042.13"/>
    <n v="6042.1305000000002"/>
    <n v="-5.0000000010186297E-4"/>
    <n v="6042.13"/>
    <n v="0"/>
    <x v="0"/>
    <m/>
    <m/>
    <m/>
    <m/>
    <s v="none"/>
    <m/>
    <m/>
    <m/>
    <x v="0"/>
    <m/>
    <x v="0"/>
  </r>
  <r>
    <s v="POL1 19 E00028 PL 01182Q4 2021PLN"/>
    <x v="9"/>
    <s v="KON0342"/>
    <s v="Gazdom sp. z o.o."/>
    <s v="1 19 E00028 PL 01182"/>
    <s v="Q4 2021"/>
    <s v="PLN"/>
    <n v="7365.36"/>
    <n v="7365.3552"/>
    <n v="4.79999999970459E-3"/>
    <n v="7365.36"/>
    <n v="0"/>
    <x v="0"/>
    <m/>
    <m/>
    <m/>
    <m/>
    <s v="none"/>
    <m/>
    <m/>
    <m/>
    <x v="0"/>
    <m/>
    <x v="0"/>
  </r>
  <r>
    <s v="POL28245002Q1 2021PLN"/>
    <x v="9"/>
    <s v="KON0193"/>
    <s v="Grast &amp; MTB"/>
    <n v="28245002"/>
    <s v="Q1 2021"/>
    <s v="PLN"/>
    <n v="316.54000000000002"/>
    <n v="316.53949999999998"/>
    <n v="5.0000000004501999E-4"/>
    <n v="316.54000000000002"/>
    <n v="0"/>
    <x v="0"/>
    <m/>
    <m/>
    <m/>
    <m/>
    <s v="none"/>
    <m/>
    <m/>
    <m/>
    <x v="0"/>
    <m/>
    <x v="0"/>
  </r>
  <r>
    <s v="POL28245002Q3 2021PLN"/>
    <x v="9"/>
    <s v="KON0193"/>
    <s v="Grast &amp; MTB"/>
    <n v="28245002"/>
    <s v="Q3 2021"/>
    <s v="PLN"/>
    <n v="417.91"/>
    <n v="417.90649999999999"/>
    <n v="3.5000000000309198E-3"/>
    <n v="417.91"/>
    <n v="0"/>
    <x v="0"/>
    <m/>
    <m/>
    <m/>
    <m/>
    <s v="none"/>
    <m/>
    <m/>
    <m/>
    <x v="0"/>
    <m/>
    <x v="0"/>
  </r>
  <r>
    <s v="POL28245002Q4 2021PLN"/>
    <x v="9"/>
    <s v="KON0193"/>
    <s v="Grast &amp; MTB"/>
    <n v="28245002"/>
    <s v="Q4 2021"/>
    <s v="PLN"/>
    <n v="5635.36"/>
    <n v="5635.3585000000003"/>
    <n v="1.4999999993960901E-3"/>
    <n v="5635.36"/>
    <n v="0"/>
    <x v="0"/>
    <m/>
    <m/>
    <m/>
    <m/>
    <s v="none"/>
    <m/>
    <m/>
    <m/>
    <x v="0"/>
    <m/>
    <x v="0"/>
  </r>
  <r>
    <s v="POL28245002Q2 2021PLN"/>
    <x v="9"/>
    <s v="KON0193"/>
    <s v="Grast &amp; MTB"/>
    <n v="28245002"/>
    <s v="Q2 2021"/>
    <s v="PLN"/>
    <n v="1790.56"/>
    <n v="1790.5619999999999"/>
    <n v="-1.9999999999527002E-3"/>
    <n v="1790.56"/>
    <n v="0"/>
    <x v="0"/>
    <m/>
    <m/>
    <m/>
    <m/>
    <s v="none"/>
    <m/>
    <m/>
    <m/>
    <x v="0"/>
    <m/>
    <x v="0"/>
  </r>
  <r>
    <s v="POL29243007Q1 2021PLN"/>
    <x v="9"/>
    <s v="KON0231"/>
    <s v="Grodno S.A."/>
    <n v="29243007"/>
    <s v="Q1 2021"/>
    <s v="PLN"/>
    <n v="276.02"/>
    <n v="276.01549999999997"/>
    <n v="4.5000000000072699E-3"/>
    <n v="276.02"/>
    <n v="0"/>
    <x v="0"/>
    <m/>
    <m/>
    <m/>
    <m/>
    <s v="none"/>
    <m/>
    <m/>
    <m/>
    <x v="0"/>
    <m/>
    <x v="0"/>
  </r>
  <r>
    <s v="POL29243007Q3 2021PLN"/>
    <x v="9"/>
    <s v="KON0231"/>
    <s v="Grodno S.A."/>
    <n v="29243007"/>
    <s v="Q3 2021"/>
    <s v="PLN"/>
    <n v="748.46"/>
    <n v="748.46140000000003"/>
    <n v="-1.39999999998963E-3"/>
    <n v="748.46"/>
    <n v="0"/>
    <x v="0"/>
    <m/>
    <m/>
    <m/>
    <m/>
    <s v="none"/>
    <m/>
    <m/>
    <m/>
    <x v="0"/>
    <m/>
    <x v="0"/>
  </r>
  <r>
    <s v="POL29243007Q4 2021PLN"/>
    <x v="9"/>
    <s v="KON0231"/>
    <s v="Grodno S.A."/>
    <n v="29243007"/>
    <s v="Q4 2021"/>
    <s v="PLN"/>
    <n v="1351.98"/>
    <n v="1351.9835"/>
    <n v="-3.5000000000309198E-3"/>
    <n v="1351.98"/>
    <n v="0"/>
    <x v="0"/>
    <m/>
    <m/>
    <m/>
    <m/>
    <s v="none"/>
    <m/>
    <m/>
    <m/>
    <x v="0"/>
    <m/>
    <x v="0"/>
  </r>
  <r>
    <s v="POL29243007Q2 2021PLN"/>
    <x v="9"/>
    <s v="KON0231"/>
    <s v="Grodno S.A."/>
    <n v="29243007"/>
    <s v="Q2 2021"/>
    <s v="PLN"/>
    <n v="433.82"/>
    <n v="433.82319999999999"/>
    <n v="-3.19999999999254E-3"/>
    <n v="433.82"/>
    <n v="0"/>
    <x v="0"/>
    <m/>
    <m/>
    <m/>
    <m/>
    <s v="none"/>
    <m/>
    <m/>
    <m/>
    <x v="0"/>
    <m/>
    <x v="0"/>
  </r>
  <r>
    <s v="POL3 13 E00033 PL 00354Q1 2021PLN"/>
    <x v="9"/>
    <s v="KON0030"/>
    <s v="Henry Kruse sp. z o.o."/>
    <s v="3 13 E00033 PL 00354"/>
    <s v="Q1 2021"/>
    <s v="PLN"/>
    <n v="756.65"/>
    <n v="756.65499999999997"/>
    <n v="-4.9999999999954499E-3"/>
    <n v="756.65"/>
    <n v="0"/>
    <x v="0"/>
    <m/>
    <m/>
    <m/>
    <m/>
    <s v="none"/>
    <m/>
    <m/>
    <m/>
    <x v="0"/>
    <m/>
    <x v="0"/>
  </r>
  <r>
    <s v="POL3 13 E00033 PL 00354Q2 2021PLN"/>
    <x v="9"/>
    <s v="KON0030"/>
    <s v="Henry Kruse sp. z o.o."/>
    <s v="3 13 E00033 PL 00354"/>
    <s v="Q2 2021"/>
    <s v="PLN"/>
    <n v="1717.02"/>
    <n v="1717.0246"/>
    <n v="-4.5999999999821696E-3"/>
    <n v="1717.02"/>
    <n v="0"/>
    <x v="0"/>
    <m/>
    <m/>
    <m/>
    <m/>
    <s v="none"/>
    <m/>
    <m/>
    <m/>
    <x v="0"/>
    <m/>
    <x v="0"/>
  </r>
  <r>
    <s v="POL3 13 E00033 PL 00354Q3 2021PLN"/>
    <x v="9"/>
    <s v="KON0030"/>
    <s v="Henry Kruse sp. z o.o."/>
    <s v="3 13 E00033 PL 00354"/>
    <s v="Q3 2021"/>
    <s v="PLN"/>
    <n v="3531.11"/>
    <n v="3531.1084000000001"/>
    <n v="1.6000000000531099E-3"/>
    <n v="3531.11"/>
    <n v="0"/>
    <x v="0"/>
    <m/>
    <m/>
    <m/>
    <m/>
    <s v="none"/>
    <m/>
    <m/>
    <m/>
    <x v="0"/>
    <m/>
    <x v="0"/>
  </r>
  <r>
    <s v="POL3 13 E00033 PL 00354Q4 2021PLN"/>
    <x v="9"/>
    <s v="KON0030"/>
    <s v="Henry Kruse sp. z o.o."/>
    <s v="3 13 E00033 PL 00354"/>
    <s v="Q4 2021"/>
    <s v="PLN"/>
    <n v="3445.47"/>
    <n v="3445.4720000000002"/>
    <n v="-2.0000000004074502E-3"/>
    <n v="3445.47"/>
    <n v="0"/>
    <x v="0"/>
    <m/>
    <m/>
    <m/>
    <m/>
    <s v="none"/>
    <m/>
    <m/>
    <m/>
    <x v="0"/>
    <m/>
    <x v="0"/>
  </r>
  <r>
    <s v="POL22031012Q1 2021PLN"/>
    <x v="9"/>
    <s v="KON0030"/>
    <s v="Henry Kruse sp. z o.o."/>
    <n v="22031012"/>
    <s v="Q1 2021"/>
    <s v="PLN"/>
    <n v="17387.03"/>
    <n v="17387.0288"/>
    <n v="1.19999999878928E-3"/>
    <n v="17387.03"/>
    <n v="0"/>
    <x v="0"/>
    <m/>
    <m/>
    <m/>
    <m/>
    <s v="none"/>
    <m/>
    <m/>
    <m/>
    <x v="0"/>
    <m/>
    <x v="0"/>
  </r>
  <r>
    <s v="POL22031012Q2 2021PLN"/>
    <x v="9"/>
    <s v="KON0030"/>
    <s v="Henry Kruse sp. z o.o."/>
    <n v="22031012"/>
    <s v="Q2 2021"/>
    <s v="PLN"/>
    <n v="35383.75"/>
    <n v="35383.753599999996"/>
    <n v="-3.5999999963678398E-3"/>
    <n v="35383.75"/>
    <n v="0"/>
    <x v="0"/>
    <m/>
    <m/>
    <m/>
    <m/>
    <s v="none"/>
    <m/>
    <m/>
    <m/>
    <x v="0"/>
    <m/>
    <x v="0"/>
  </r>
  <r>
    <s v="POL22031012Q3 2021PLN"/>
    <x v="9"/>
    <s v="KON0030"/>
    <s v="Henry Kruse sp. z o.o."/>
    <n v="22031012"/>
    <s v="Q3 2021"/>
    <s v="PLN"/>
    <n v="100595.28"/>
    <n v="100595.2776"/>
    <n v="2.39999999757856E-3"/>
    <n v="100595.28"/>
    <n v="0"/>
    <x v="0"/>
    <m/>
    <m/>
    <m/>
    <m/>
    <s v="none"/>
    <m/>
    <m/>
    <m/>
    <x v="0"/>
    <m/>
    <x v="0"/>
  </r>
  <r>
    <s v="POL22031012Q4 2021PLN"/>
    <x v="9"/>
    <s v="KON0030"/>
    <s v="Henry Kruse sp. z o.o."/>
    <n v="22031012"/>
    <s v="Q4 2021"/>
    <s v="PLN"/>
    <n v="95066.86"/>
    <n v="95066.86"/>
    <n v="0"/>
    <n v="95066.86"/>
    <n v="0"/>
    <x v="0"/>
    <m/>
    <m/>
    <m/>
    <m/>
    <s v="none"/>
    <m/>
    <m/>
    <m/>
    <x v="0"/>
    <m/>
    <x v="0"/>
  </r>
  <r>
    <s v="POL28235018Q1 2021PLN"/>
    <x v="9"/>
    <s v="KON0215"/>
    <s v="Henryk Suchecki Instalacje Elektryczne i Elektromechanika"/>
    <n v="28235018"/>
    <s v="Q1 2021"/>
    <s v="PLN"/>
    <n v="21378.93"/>
    <n v="21378.929"/>
    <n v="1.0000000002037201E-3"/>
    <n v="21378.93"/>
    <n v="0"/>
    <x v="0"/>
    <m/>
    <m/>
    <m/>
    <m/>
    <s v="none"/>
    <m/>
    <m/>
    <m/>
    <x v="0"/>
    <m/>
    <x v="0"/>
  </r>
  <r>
    <s v="POL28235018Q2 2021PLN"/>
    <x v="9"/>
    <s v="KON0215"/>
    <s v="Henryk Suchecki Instalacje Elektryczne i Elektromechanika"/>
    <n v="28235018"/>
    <s v="Q2 2021"/>
    <s v="PLN"/>
    <n v="20273.52"/>
    <n v="20273.522199999999"/>
    <n v="-2.1999999989930001E-3"/>
    <n v="20273.52"/>
    <n v="0"/>
    <x v="0"/>
    <m/>
    <m/>
    <m/>
    <m/>
    <s v="none"/>
    <m/>
    <m/>
    <m/>
    <x v="0"/>
    <m/>
    <x v="0"/>
  </r>
  <r>
    <s v="POL28235018Q3 2021PLN"/>
    <x v="9"/>
    <s v="KON0215"/>
    <s v="Henryk Suchecki Instalacje Elektryczne i Elektromechanika"/>
    <n v="28235018"/>
    <s v="Q3 2021"/>
    <s v="PLN"/>
    <n v="20353.07"/>
    <n v="20353.066500000001"/>
    <n v="3.4999999988940501E-3"/>
    <n v="20353.07"/>
    <n v="0"/>
    <x v="0"/>
    <m/>
    <m/>
    <m/>
    <m/>
    <s v="none"/>
    <m/>
    <m/>
    <m/>
    <x v="0"/>
    <m/>
    <x v="0"/>
  </r>
  <r>
    <s v="POL28235018Q4 2021PLN"/>
    <x v="9"/>
    <s v="KON0215"/>
    <s v="Henryk Suchecki Instalacje Elektryczne i Elektromechanika"/>
    <n v="28235018"/>
    <s v="Q4 2021"/>
    <s v="PLN"/>
    <n v="24055.93"/>
    <n v="24055.928100000001"/>
    <n v="1.8999999992956799E-3"/>
    <n v="24055.93"/>
    <n v="0"/>
    <x v="0"/>
    <m/>
    <m/>
    <m/>
    <m/>
    <s v="none"/>
    <m/>
    <m/>
    <m/>
    <x v="0"/>
    <m/>
    <x v="0"/>
  </r>
  <r>
    <s v="POL313 E00058 PL 00394Q3 2021PLN"/>
    <x v="9"/>
    <s v="KON0215"/>
    <s v="Henryk Suchecki Instalacje Elektryczne i Elektromechanika"/>
    <s v="313 E00058 PL 00394"/>
    <s v="Q3 2021"/>
    <s v="PLN"/>
    <n v="2005.38"/>
    <n v="2005.38"/>
    <n v="0"/>
    <n v="2005.38"/>
    <n v="0"/>
    <x v="0"/>
    <m/>
    <m/>
    <m/>
    <m/>
    <m/>
    <m/>
    <m/>
    <m/>
    <x v="0"/>
    <m/>
    <x v="0"/>
  </r>
  <r>
    <s v="POL313 E00058 PL 00394Q4 2021PLN"/>
    <x v="9"/>
    <s v="KON0215"/>
    <s v="Henryk Suchecki Instalacje Elektryczne i Elektromechanika"/>
    <s v="313 E00058 PL 00394"/>
    <s v="Q4 2021"/>
    <s v="PLN"/>
    <n v="11289.54"/>
    <n v="11289.5406"/>
    <n v="-5.9999999939464E-4"/>
    <n v="11289.54"/>
    <n v="0"/>
    <x v="0"/>
    <m/>
    <m/>
    <m/>
    <m/>
    <m/>
    <m/>
    <m/>
    <m/>
    <x v="0"/>
    <m/>
    <x v="0"/>
  </r>
  <r>
    <s v="POL1 16 E00036 PL 00739Q1 2021PLN"/>
    <x v="9"/>
    <s v="KON0305"/>
    <s v="Holding Hunters sp.  z o.o. sp.komandytowa"/>
    <s v="1 16 E00036 PL 00739"/>
    <s v="Q1 2021"/>
    <s v="PLN"/>
    <n v="6378.51"/>
    <n v="6378.51"/>
    <n v="0"/>
    <n v="6378.51"/>
    <n v="0"/>
    <x v="0"/>
    <m/>
    <m/>
    <m/>
    <m/>
    <s v="none"/>
    <m/>
    <m/>
    <m/>
    <x v="0"/>
    <m/>
    <x v="0"/>
  </r>
  <r>
    <s v="POL1 16 E00036 PL 00739Q2 2021PLN"/>
    <x v="9"/>
    <s v="KON0305"/>
    <s v="Holding Hunters sp.  z o.o. sp.komandytowa"/>
    <s v="1 16 E00036 PL 00739"/>
    <s v="Q2 2021"/>
    <s v="PLN"/>
    <n v="10817.39"/>
    <n v="10817.3925"/>
    <n v="-2.5000000005093101E-3"/>
    <n v="10817.39"/>
    <n v="0"/>
    <x v="0"/>
    <m/>
    <m/>
    <m/>
    <m/>
    <s v="none"/>
    <m/>
    <m/>
    <m/>
    <x v="0"/>
    <m/>
    <x v="0"/>
  </r>
  <r>
    <s v="POL1 16 E00036 PL 00739Q3 2021PLN"/>
    <x v="9"/>
    <s v="KON0305"/>
    <s v="Holding Hunters sp.  z o.o. sp.komandytowa"/>
    <s v="1 16 E00036 PL 00739"/>
    <s v="Q3 2021"/>
    <s v="PLN"/>
    <n v="24480.26"/>
    <n v="24480.2572"/>
    <n v="2.79999999838764E-3"/>
    <n v="24480.26"/>
    <n v="0"/>
    <x v="0"/>
    <m/>
    <m/>
    <m/>
    <m/>
    <s v="none"/>
    <m/>
    <m/>
    <m/>
    <x v="0"/>
    <m/>
    <x v="0"/>
  </r>
  <r>
    <s v="POL1 16 E00036 PL 00739Q4 2021PLN"/>
    <x v="9"/>
    <s v="KON0305"/>
    <s v="Holding Hunters sp.  z o.o. sp.komandytowa"/>
    <s v="1 16 E00036 PL 00739"/>
    <s v="Q4 2021"/>
    <s v="PLN"/>
    <n v="24141.46"/>
    <n v="24141.4575"/>
    <n v="2.4999999986903198E-3"/>
    <n v="24141.46"/>
    <n v="0"/>
    <x v="0"/>
    <m/>
    <m/>
    <m/>
    <m/>
    <s v="none"/>
    <m/>
    <m/>
    <m/>
    <x v="0"/>
    <m/>
    <x v="0"/>
  </r>
  <r>
    <s v="POL1 15 E0L005 PL 00610Q1 2021PLN"/>
    <x v="9"/>
    <s v="KON0296"/>
    <s v="Hollywood Textile Service sp.  z o.o."/>
    <s v="1 15 E0L005 PL 00610"/>
    <s v="Q1 2021"/>
    <s v="PLN"/>
    <n v="6506.8731707317002"/>
    <n v="6506.8696"/>
    <n v="3.5707317074411501E-3"/>
    <n v="6506.8731707317002"/>
    <n v="0"/>
    <x v="0"/>
    <m/>
    <m/>
    <m/>
    <m/>
    <s v="none"/>
    <m/>
    <m/>
    <m/>
    <x v="0"/>
    <m/>
    <x v="0"/>
  </r>
  <r>
    <s v="POL1 15 E0L005 PL 00610Q2 2021PLN"/>
    <x v="9"/>
    <s v="KON0296"/>
    <s v="Hollywood Textile Service sp.  z o.o."/>
    <s v="1 15 E0L005 PL 00610"/>
    <s v="Q2 2021"/>
    <s v="PLN"/>
    <n v="13996.76"/>
    <n v="13996.763199999999"/>
    <n v="-3.1999999991967299E-3"/>
    <n v="13996.76"/>
    <n v="0"/>
    <x v="0"/>
    <m/>
    <m/>
    <m/>
    <m/>
    <s v="none"/>
    <m/>
    <m/>
    <m/>
    <x v="0"/>
    <m/>
    <x v="0"/>
  </r>
  <r>
    <s v="POL1 15 E0L005 PL 00610Q3 2021PLN"/>
    <x v="9"/>
    <s v="KON0296"/>
    <s v="Hollywood Textile Service sp.  z o.o."/>
    <s v="1 15 E0L005 PL 00610"/>
    <s v="Q3 2021"/>
    <s v="PLN"/>
    <n v="35869.89"/>
    <n v="35869.89"/>
    <n v="0"/>
    <n v="35869.89"/>
    <n v="0"/>
    <x v="0"/>
    <m/>
    <m/>
    <m/>
    <m/>
    <s v="none"/>
    <m/>
    <m/>
    <m/>
    <x v="0"/>
    <m/>
    <x v="0"/>
  </r>
  <r>
    <s v="POL1 15 E0L005 PL 00610Q4 2021PLN"/>
    <x v="9"/>
    <s v="KON0296"/>
    <s v="Hollywood Textile Service sp.  z o.o."/>
    <s v="1 15 E0L005 PL 00610"/>
    <s v="Q4 2021"/>
    <s v="PLN"/>
    <n v="31578.3"/>
    <n v="31578.299200000001"/>
    <n v="7.9999999798019395E-4"/>
    <n v="31578.3"/>
    <n v="0"/>
    <x v="0"/>
    <m/>
    <m/>
    <m/>
    <m/>
    <s v="none"/>
    <m/>
    <m/>
    <m/>
    <x v="0"/>
    <m/>
    <x v="0"/>
  </r>
  <r>
    <s v="POL2 19 E00019 PL 01246Q1 2021PLN"/>
    <x v="9"/>
    <s v="KON0345"/>
    <s v="Hotelarz Konrad Saładucha"/>
    <s v="2 19 E00019 PL 01246"/>
    <s v="Q1 2021"/>
    <s v="PLN"/>
    <n v="402.87"/>
    <n v="402.86500000000001"/>
    <n v="4.9999999999954499E-3"/>
    <n v="402.87"/>
    <n v="0"/>
    <x v="0"/>
    <m/>
    <m/>
    <m/>
    <m/>
    <s v="none"/>
    <m/>
    <m/>
    <m/>
    <x v="0"/>
    <m/>
    <x v="0"/>
  </r>
  <r>
    <s v="POL2 19 E00019 PL 01246Q2 2021PLN"/>
    <x v="9"/>
    <s v="KON0345"/>
    <s v="Hotelarz Konrad Saładucha"/>
    <s v="2 19 E00019 PL 01246"/>
    <s v="Q2 2021"/>
    <s v="PLN"/>
    <n v="1956.35"/>
    <n v="1956.3471999999999"/>
    <n v="2.7999999999792601E-3"/>
    <n v="1956.35"/>
    <n v="0"/>
    <x v="0"/>
    <m/>
    <m/>
    <m/>
    <m/>
    <s v="none"/>
    <m/>
    <m/>
    <m/>
    <x v="0"/>
    <m/>
    <x v="0"/>
  </r>
  <r>
    <s v="POL2 19 E00019 PL 01246Q3 2021PLN"/>
    <x v="9"/>
    <s v="KON0345"/>
    <s v="Hotelarz Konrad Saładucha"/>
    <s v="2 19 E00019 PL 01246"/>
    <s v="Q3 2021"/>
    <s v="PLN"/>
    <n v="10486.848943089401"/>
    <n v="10486.847599999999"/>
    <n v="1.3430894323391801E-3"/>
    <n v="10486.848943089401"/>
    <n v="0"/>
    <x v="0"/>
    <m/>
    <m/>
    <m/>
    <m/>
    <s v="none"/>
    <m/>
    <m/>
    <m/>
    <x v="0"/>
    <m/>
    <x v="0"/>
  </r>
  <r>
    <s v="POL2 19 E00019 PL 01246Q4 2021PLN"/>
    <x v="9"/>
    <s v="KON0345"/>
    <s v="Hotelarz Konrad Saładucha"/>
    <s v="2 19 E00019 PL 01246"/>
    <s v="Q4 2021"/>
    <s v="PLN"/>
    <n v="9374.4599999999991"/>
    <n v="9374.4593999999997"/>
    <n v="5.9999999939464E-4"/>
    <n v="9374.4599999999991"/>
    <n v="0"/>
    <x v="0"/>
    <m/>
    <m/>
    <m/>
    <m/>
    <s v="none"/>
    <m/>
    <m/>
    <m/>
    <x v="0"/>
    <m/>
    <x v="0"/>
  </r>
  <r>
    <s v="POL28236021Q1 2021PLN"/>
    <x v="9"/>
    <s v="KON0209"/>
    <s v="Instalsat"/>
    <n v="28236021"/>
    <s v="Q1 2021"/>
    <s v="PLN"/>
    <n v="53.85"/>
    <n v="53.85"/>
    <n v="0"/>
    <n v="53.85"/>
    <n v="0"/>
    <x v="0"/>
    <m/>
    <m/>
    <m/>
    <m/>
    <s v="none"/>
    <m/>
    <m/>
    <m/>
    <x v="0"/>
    <m/>
    <x v="0"/>
  </r>
  <r>
    <s v="POL28236021Q3 2021PLN"/>
    <x v="9"/>
    <s v="KON0209"/>
    <s v="Instalsat"/>
    <n v="28236021"/>
    <s v="Q3 2021"/>
    <s v="PLN"/>
    <n v="260.95999999999998"/>
    <n v="260.96069999999997"/>
    <n v="-6.9999999999481501E-4"/>
    <n v="260.95999999999998"/>
    <n v="0"/>
    <x v="0"/>
    <m/>
    <m/>
    <m/>
    <m/>
    <s v="none"/>
    <m/>
    <m/>
    <m/>
    <x v="0"/>
    <m/>
    <x v="0"/>
  </r>
  <r>
    <s v="POL28236021Q4 2021PLN"/>
    <x v="9"/>
    <s v="KON0209"/>
    <s v="Instalsat"/>
    <n v="28236021"/>
    <s v="Q4 2021"/>
    <s v="PLN"/>
    <n v="734.34"/>
    <n v="734.34299999999996"/>
    <n v="-2.9999999999290499E-3"/>
    <n v="734.34"/>
    <n v="0"/>
    <x v="0"/>
    <m/>
    <m/>
    <m/>
    <m/>
    <s v="none"/>
    <m/>
    <m/>
    <m/>
    <x v="0"/>
    <m/>
    <x v="0"/>
  </r>
  <r>
    <s v="POL28236021Q2 2021PLN"/>
    <x v="9"/>
    <s v="KON0209"/>
    <s v="Instalsat"/>
    <n v="28236021"/>
    <s v="Q2 2021"/>
    <s v="PLN"/>
    <n v="3693.9"/>
    <n v="3693.9"/>
    <n v="0"/>
    <n v="3693.9"/>
    <n v="0"/>
    <x v="0"/>
    <m/>
    <m/>
    <m/>
    <m/>
    <s v="none"/>
    <m/>
    <m/>
    <m/>
    <x v="0"/>
    <m/>
    <x v="0"/>
  </r>
  <r>
    <s v="POL25021016Q1 2021PLN"/>
    <x v="9"/>
    <s v="KON0109"/>
    <s v="Inter Widex"/>
    <n v="25021016"/>
    <s v="Q1 2021"/>
    <s v="PLN"/>
    <n v="445.23"/>
    <n v="445.22640000000001"/>
    <n v="3.6000000000058199E-3"/>
    <n v="445.23"/>
    <n v="0"/>
    <x v="0"/>
    <m/>
    <m/>
    <m/>
    <m/>
    <s v="none"/>
    <s v="Produit"/>
    <s v="Sarah"/>
    <s v="[SB] Le rebate ne veut pas se calculer pourtant il existe bien une facture dans pré-billing  https://www.astoresuite.com/billing_invoices/show/40206. Mais le rebate  est à 0 dans la participation et ne se calcule plus alors qu'il devrait égal au montant facturé"/>
    <x v="2"/>
    <s v="Zakaria"/>
    <x v="0"/>
  </r>
  <r>
    <s v="POL25021016Q2 2021PLN"/>
    <x v="9"/>
    <s v="KON0109"/>
    <s v="Inter Widex"/>
    <n v="25021016"/>
    <s v="Q2 2021"/>
    <s v="PLN"/>
    <n v="6732.61"/>
    <n v="6732.6088"/>
    <n v="1.1999999996987699E-3"/>
    <n v="6732.61"/>
    <n v="0"/>
    <x v="0"/>
    <m/>
    <m/>
    <m/>
    <m/>
    <s v="none"/>
    <s v="Produit"/>
    <s v="Sarah"/>
    <s v="[SB] Le rebate ne veut pas se calculer pourtant il existe bien une facture dans pré-billing  https://www.astoresuite.com/billing_invoices/show/40204. Mais le rebate  est à 0 dans la participation et ne se calcule plus alors qu'il devrait égal au montant facturé"/>
    <x v="2"/>
    <s v="Zakaria"/>
    <x v="0"/>
  </r>
  <r>
    <s v="POL25021016Q3 2021PLN"/>
    <x v="9"/>
    <s v="KON0109"/>
    <s v="Inter Widex"/>
    <n v="25021016"/>
    <s v="Q3 2021"/>
    <s v="PLN"/>
    <n v="5096.91"/>
    <n v="5096.9128000000001"/>
    <n v="-2.8000000002066298E-3"/>
    <n v="5096.91"/>
    <n v="0"/>
    <x v="0"/>
    <m/>
    <m/>
    <m/>
    <m/>
    <s v="none"/>
    <s v="Produit"/>
    <s v="Sarah"/>
    <s v="[SB] Le rebate ne veut pas se calculer pourtant il existe bien une facture dans pré-billing https://www.astoresuite.com/billing_invoices/show/40203. Mais le rebate  est à 0 dans la participation et ne se calcule plus alors qu'il devrait égal au montant facturé"/>
    <x v="2"/>
    <s v="Zakaria"/>
    <x v="0"/>
  </r>
  <r>
    <s v="POL25021016Q4 2021PLN"/>
    <x v="9"/>
    <s v="KON0109"/>
    <s v="Inter Widex"/>
    <n v="25021016"/>
    <s v="Q4 2021"/>
    <s v="PLN"/>
    <n v="7302.44"/>
    <n v="7302.4408000000003"/>
    <n v="-8.0000000070867795E-4"/>
    <n v="7302.44"/>
    <n v="0"/>
    <x v="0"/>
    <m/>
    <m/>
    <m/>
    <m/>
    <s v="none"/>
    <m/>
    <m/>
    <m/>
    <x v="0"/>
    <m/>
    <x v="0"/>
  </r>
  <r>
    <s v="POL2 18 E0L060 PL 01098Q1 2021PLN"/>
    <x v="9"/>
    <s v="KON0337"/>
    <s v="IT Solution Factor sp.  z o.o."/>
    <s v="2 18 E0L060 PL 01098"/>
    <s v="Q1 2021"/>
    <s v="PLN"/>
    <n v="5073.01"/>
    <n v="5073.0092000000004"/>
    <n v="7.9999999979918303E-4"/>
    <n v="5073.01"/>
    <n v="0"/>
    <x v="0"/>
    <m/>
    <m/>
    <m/>
    <m/>
    <s v="none"/>
    <m/>
    <m/>
    <m/>
    <x v="0"/>
    <m/>
    <x v="0"/>
  </r>
  <r>
    <s v="POL2 18 E0L060 PL 01098Q2 2021PLN"/>
    <x v="9"/>
    <s v="KON0337"/>
    <s v="IT Solution Factor sp.  z o.o."/>
    <s v="2 18 E0L060 PL 01098"/>
    <s v="Q2 2021"/>
    <s v="PLN"/>
    <n v="8062.53"/>
    <n v="8062.5315000000001"/>
    <n v="-1.50000000030559E-3"/>
    <n v="8062.53"/>
    <n v="0"/>
    <x v="0"/>
    <m/>
    <m/>
    <m/>
    <m/>
    <s v="none"/>
    <m/>
    <m/>
    <m/>
    <x v="0"/>
    <m/>
    <x v="0"/>
  </r>
  <r>
    <s v="POL2 18 E0L060 PL 01098Q3 2021PLN"/>
    <x v="9"/>
    <s v="KON0337"/>
    <s v="IT Solution Factor sp.  z o.o."/>
    <s v="2 18 E0L060 PL 01098"/>
    <s v="Q3 2021"/>
    <s v="PLN"/>
    <n v="18909.080000000002"/>
    <n v="18909.083999999999"/>
    <n v="-3.9999999971769198E-3"/>
    <n v="18909.080000000002"/>
    <n v="0"/>
    <x v="0"/>
    <m/>
    <m/>
    <m/>
    <m/>
    <s v="none"/>
    <m/>
    <m/>
    <m/>
    <x v="0"/>
    <m/>
    <x v="0"/>
  </r>
  <r>
    <s v="POL2 18 E0L060 PL 01098Q4 2021PLN"/>
    <x v="9"/>
    <s v="KON0337"/>
    <s v="IT Solution Factor sp.  z o.o."/>
    <s v="2 18 E0L060 PL 01098"/>
    <s v="Q4 2021"/>
    <s v="PLN"/>
    <n v="8160.73"/>
    <n v="8160.7289000000001"/>
    <n v="1.0999999994965E-3"/>
    <n v="8160.73"/>
    <n v="0"/>
    <x v="0"/>
    <m/>
    <m/>
    <m/>
    <m/>
    <s v="none"/>
    <m/>
    <m/>
    <m/>
    <x v="0"/>
    <m/>
    <x v="0"/>
  </r>
  <r>
    <s v="POL1 19 E0L060 PL 01203Q1 2021PLN"/>
    <x v="9"/>
    <s v="KON0337"/>
    <s v="IT Solution Factor sp.  z o.o."/>
    <s v="1 19 E0L060 PL 01203"/>
    <s v="Q1 2021"/>
    <s v="PLN"/>
    <n v="11706.51"/>
    <n v="11706.51"/>
    <n v="0"/>
    <n v="11706.51"/>
    <n v="0"/>
    <x v="0"/>
    <m/>
    <m/>
    <m/>
    <m/>
    <s v="none"/>
    <m/>
    <m/>
    <m/>
    <x v="0"/>
    <m/>
    <x v="0"/>
  </r>
  <r>
    <s v="POL1 19 E0L060 PL 01203Q2 2021PLN"/>
    <x v="9"/>
    <s v="KON0337"/>
    <s v="IT Solution Factor sp.  z o.o."/>
    <s v="1 19 E0L060 PL 01203"/>
    <s v="Q2 2021"/>
    <s v="PLN"/>
    <n v="23277.19"/>
    <n v="23277.193800000001"/>
    <n v="-3.8000000022293499E-3"/>
    <n v="23277.19"/>
    <n v="0"/>
    <x v="0"/>
    <m/>
    <m/>
    <m/>
    <m/>
    <s v="none"/>
    <m/>
    <m/>
    <m/>
    <x v="0"/>
    <m/>
    <x v="0"/>
  </r>
  <r>
    <s v="POL1 19 E0L060 PL 01203Q3 2021PLN"/>
    <x v="9"/>
    <s v="KON0337"/>
    <s v="IT Solution Factor sp.  z o.o."/>
    <s v="1 19 E0L060 PL 01203"/>
    <s v="Q3 2021"/>
    <s v="PLN"/>
    <n v="11899.28"/>
    <n v="11899.275600000001"/>
    <n v="4.399999999805E-3"/>
    <n v="11899.28"/>
    <n v="0"/>
    <x v="0"/>
    <m/>
    <m/>
    <m/>
    <m/>
    <s v="none"/>
    <m/>
    <m/>
    <m/>
    <x v="0"/>
    <m/>
    <x v="0"/>
  </r>
  <r>
    <s v="POL1 19 E0L060 PL 01203Q4 2021PLN"/>
    <x v="9"/>
    <s v="KON0337"/>
    <s v="IT Solution Factor sp.  z o.o."/>
    <s v="1 19 E0L060 PL 01203"/>
    <s v="Q4 2021"/>
    <s v="PLN"/>
    <n v="18187.080000000002"/>
    <n v="18187.084800000001"/>
    <n v="-4.7999999987950997E-3"/>
    <n v="18187.080000000002"/>
    <n v="0"/>
    <x v="0"/>
    <m/>
    <m/>
    <m/>
    <m/>
    <s v="none"/>
    <m/>
    <m/>
    <m/>
    <x v="0"/>
    <m/>
    <x v="0"/>
  </r>
  <r>
    <s v="POL2 14 E00064 PL 00499Q1 2021PLN"/>
    <x v="9"/>
    <s v="KON0285"/>
    <s v="Izotop sp. z o.o."/>
    <s v="2 14 E00064 PL 00499"/>
    <s v="Q1 2021"/>
    <s v="PLN"/>
    <n v="3398.79"/>
    <n v="3398.7862"/>
    <n v="3.7999999999556102E-3"/>
    <n v="3398.79"/>
    <n v="0"/>
    <x v="0"/>
    <m/>
    <m/>
    <m/>
    <m/>
    <s v="none"/>
    <m/>
    <m/>
    <m/>
    <x v="0"/>
    <m/>
    <x v="0"/>
  </r>
  <r>
    <s v="POL2 14 E00064 PL 00499Q2 2021PLN"/>
    <x v="9"/>
    <s v="KON0285"/>
    <s v="Izotop sp. z o.o."/>
    <s v="2 14 E00064 PL 00499"/>
    <s v="Q2 2021"/>
    <s v="PLN"/>
    <n v="5387.68"/>
    <n v="5387.6809999999996"/>
    <n v="-9.9999999929423189E-4"/>
    <n v="5387.68"/>
    <n v="0"/>
    <x v="0"/>
    <m/>
    <m/>
    <m/>
    <m/>
    <s v="none"/>
    <m/>
    <m/>
    <m/>
    <x v="0"/>
    <m/>
    <x v="0"/>
  </r>
  <r>
    <s v="POL2 14 E00064 PL 00499Q3 2021PLN"/>
    <x v="9"/>
    <s v="KON0285"/>
    <s v="Izotop sp. z o.o."/>
    <s v="2 14 E00064 PL 00499"/>
    <s v="Q3 2021"/>
    <s v="PLN"/>
    <n v="5628.78"/>
    <n v="5628.7776999999996"/>
    <n v="2.3000000001047699E-3"/>
    <n v="5628.78"/>
    <n v="0"/>
    <x v="0"/>
    <m/>
    <m/>
    <m/>
    <m/>
    <s v="none"/>
    <m/>
    <m/>
    <m/>
    <x v="0"/>
    <m/>
    <x v="0"/>
  </r>
  <r>
    <s v="POL2 14 E00064 PL 00499Q4 2021PLN"/>
    <x v="9"/>
    <s v="KON0285"/>
    <s v="Izotop sp. z o.o."/>
    <s v="2 14 E00064 PL 00499"/>
    <s v="Q4 2021"/>
    <s v="PLN"/>
    <n v="4323.6099999999997"/>
    <n v="4323.6130000000003"/>
    <n v="-3.00000000061118E-3"/>
    <n v="4323.6099999999997"/>
    <n v="0"/>
    <x v="0"/>
    <m/>
    <m/>
    <m/>
    <m/>
    <s v="none"/>
    <m/>
    <m/>
    <m/>
    <x v="0"/>
    <m/>
    <x v="0"/>
  </r>
  <r>
    <s v="POL2 18 E00017 PL 01099Q1 2021PLN"/>
    <x v="9"/>
    <s v="KON0002"/>
    <s v="Lyreco Polska S.A."/>
    <s v="2 18 E00017 PL 01099"/>
    <s v="Q1 2021"/>
    <s v="PLN"/>
    <n v="2215.86"/>
    <n v="2215.8582999999999"/>
    <n v="1.70000000025538E-3"/>
    <n v="2215.86"/>
    <n v="0"/>
    <x v="0"/>
    <m/>
    <m/>
    <m/>
    <m/>
    <s v="none"/>
    <m/>
    <m/>
    <m/>
    <x v="0"/>
    <m/>
    <x v="0"/>
  </r>
  <r>
    <s v="POL2 18 E00017 PL 01099Q2 2021PLN"/>
    <x v="9"/>
    <s v="KON0002"/>
    <s v="Lyreco Polska S.A."/>
    <s v="2 18 E00017 PL 01099"/>
    <s v="Q2 2021"/>
    <s v="PLN"/>
    <n v="4141.0600000000004"/>
    <n v="4141.0627000000004"/>
    <n v="-2.7000000000043599E-3"/>
    <n v="4141.0600000000004"/>
    <n v="0"/>
    <x v="0"/>
    <m/>
    <m/>
    <m/>
    <m/>
    <s v="none"/>
    <m/>
    <m/>
    <m/>
    <x v="0"/>
    <m/>
    <x v="0"/>
  </r>
  <r>
    <s v="POL2 18 E00017 PL 01099Q3 2021PLN"/>
    <x v="9"/>
    <s v="KON0002"/>
    <s v="Lyreco Polska S.A."/>
    <s v="2 18 E00017 PL 01099"/>
    <s v="Q3 2021"/>
    <s v="PLN"/>
    <n v="10731.09"/>
    <n v="10731.084999999999"/>
    <n v="5.0000000010186297E-3"/>
    <n v="10731.09"/>
    <n v="0"/>
    <x v="0"/>
    <m/>
    <m/>
    <m/>
    <m/>
    <s v="none"/>
    <m/>
    <m/>
    <m/>
    <x v="0"/>
    <m/>
    <x v="0"/>
  </r>
  <r>
    <s v="POL2 18 E00017 PL 01099Q4 2021PLN"/>
    <x v="9"/>
    <s v="KON0002"/>
    <s v="Lyreco Polska S.A."/>
    <s v="2 18 E00017 PL 01099"/>
    <s v="Q4 2021"/>
    <s v="PLN"/>
    <n v="10149.94"/>
    <n v="10149.937900000001"/>
    <n v="2.0999999997002301E-3"/>
    <n v="10149.94"/>
    <n v="0"/>
    <x v="0"/>
    <m/>
    <m/>
    <m/>
    <m/>
    <s v="none"/>
    <m/>
    <m/>
    <m/>
    <x v="0"/>
    <m/>
    <x v="0"/>
  </r>
  <r>
    <s v="POL1 19 E00028 PL 01162Q1 2021PLN"/>
    <x v="9"/>
    <s v="KON0341"/>
    <s v="MAL-CLEAN sp. z o.o. sp.k."/>
    <s v="1 19 E00028 PL 01162"/>
    <s v="Q1 2021"/>
    <s v="PLN"/>
    <n v="2990.19"/>
    <n v="2990.19"/>
    <n v="0"/>
    <n v="2990.19"/>
    <n v="0"/>
    <x v="0"/>
    <m/>
    <m/>
    <m/>
    <m/>
    <s v="none"/>
    <m/>
    <m/>
    <m/>
    <x v="0"/>
    <m/>
    <x v="0"/>
  </r>
  <r>
    <s v="POL1 19 E00028 PL 01162Q2 2021PLN"/>
    <x v="9"/>
    <s v="KON0341"/>
    <s v="MAL-CLEAN sp. z o.o. sp.k."/>
    <s v="1 19 E00028 PL 01162"/>
    <s v="Q2 2021"/>
    <s v="PLN"/>
    <n v="17469.28"/>
    <n v="17469.276999999998"/>
    <n v="3.00000000061118E-3"/>
    <n v="17469.28"/>
    <n v="0"/>
    <x v="0"/>
    <m/>
    <m/>
    <m/>
    <m/>
    <s v="none"/>
    <m/>
    <m/>
    <m/>
    <x v="0"/>
    <m/>
    <x v="0"/>
  </r>
  <r>
    <s v="POL1 19 E00028 PL 01162Q3 2021PLN"/>
    <x v="9"/>
    <s v="KON0341"/>
    <s v="MAL-CLEAN sp. z o.o. sp.k."/>
    <s v="1 19 E00028 PL 01162"/>
    <s v="Q3 2021"/>
    <s v="PLN"/>
    <n v="87215.12"/>
    <n v="87215.124500000005"/>
    <n v="-4.5000000100117099E-3"/>
    <n v="87215.12"/>
    <n v="0"/>
    <x v="0"/>
    <m/>
    <m/>
    <m/>
    <m/>
    <s v="none"/>
    <m/>
    <m/>
    <m/>
    <x v="0"/>
    <m/>
    <x v="0"/>
  </r>
  <r>
    <s v="POL1 19 E00028 PL 01162Q4 2021PLN"/>
    <x v="9"/>
    <s v="KON0341"/>
    <s v="MAL-CLEAN sp. z o.o. sp.k."/>
    <s v="1 19 E00028 PL 01162"/>
    <s v="Q4 2021"/>
    <s v="PLN"/>
    <n v="100082.38"/>
    <n v="100082.3796"/>
    <n v="4.0000000444706502E-4"/>
    <n v="100082.38"/>
    <n v="0"/>
    <x v="0"/>
    <m/>
    <m/>
    <m/>
    <m/>
    <s v="none"/>
    <m/>
    <m/>
    <m/>
    <x v="0"/>
    <m/>
    <x v="0"/>
  </r>
  <r>
    <s v="POL28299005Q1 2021PLN"/>
    <x v="9"/>
    <s v="KON0195"/>
    <s v="Medicover sp. z o.o."/>
    <n v="28299005"/>
    <s v="Q1 2021"/>
    <s v="PLN"/>
    <n v="39150.559999999998"/>
    <n v="39150.557500000003"/>
    <n v="2.4999999950523401E-3"/>
    <n v="39150.559999999998"/>
    <n v="0"/>
    <x v="0"/>
    <m/>
    <m/>
    <m/>
    <m/>
    <s v="none"/>
    <m/>
    <m/>
    <m/>
    <x v="0"/>
    <m/>
    <x v="0"/>
  </r>
  <r>
    <s v="POL28299005Q3 2021PLN"/>
    <x v="9"/>
    <s v="KON0195"/>
    <s v="Medicover sp. z o.o."/>
    <n v="28299005"/>
    <s v="Q3 2021"/>
    <s v="PLN"/>
    <n v="38025.599999999999"/>
    <n v="38025.597000000002"/>
    <n v="2.9999999969731999E-3"/>
    <n v="38025.599999999999"/>
    <n v="0"/>
    <x v="0"/>
    <m/>
    <m/>
    <m/>
    <m/>
    <s v="none"/>
    <m/>
    <m/>
    <m/>
    <x v="0"/>
    <m/>
    <x v="0"/>
  </r>
  <r>
    <s v="POL28299005Q4 2021PLN"/>
    <x v="9"/>
    <s v="KON0195"/>
    <s v="Medicover sp. z o.o."/>
    <n v="28299005"/>
    <s v="Q4 2021"/>
    <s v="PLN"/>
    <n v="43187.89"/>
    <n v="43187.885000000002"/>
    <n v="4.9999999973806501E-3"/>
    <n v="43187.89"/>
    <n v="0"/>
    <x v="0"/>
    <m/>
    <m/>
    <m/>
    <m/>
    <s v="none"/>
    <m/>
    <m/>
    <m/>
    <x v="0"/>
    <m/>
    <x v="0"/>
  </r>
  <r>
    <s v="POL28299005Q2 2021PLN"/>
    <x v="9"/>
    <s v="KON0195"/>
    <s v="Medicover sp. z o.o."/>
    <n v="28299005"/>
    <s v="Q2 2021"/>
    <s v="PLN"/>
    <n v="36982.17"/>
    <n v="36982.171000000002"/>
    <n v="-1.0000000038417E-3"/>
    <n v="36982.17"/>
    <n v="0"/>
    <x v="0"/>
    <m/>
    <m/>
    <m/>
    <m/>
    <s v="none"/>
    <m/>
    <m/>
    <m/>
    <x v="0"/>
    <m/>
    <x v="0"/>
  </r>
  <r>
    <s v="POL4 18 E00015 PL 01121Q1 2021PLN"/>
    <x v="9"/>
    <s v="KON0339"/>
    <s v="Megałazienki s.c. Tomasz Wersel,Przemysław Wersel"/>
    <s v="4 18 E00015 PL 01121"/>
    <s v="Q1 2021"/>
    <s v="PLN"/>
    <n v="7253.9916260162599"/>
    <n v="7253.9930000000004"/>
    <n v="-1.3739837404500501E-3"/>
    <n v="7253.9916260162599"/>
    <n v="0"/>
    <x v="0"/>
    <m/>
    <m/>
    <m/>
    <m/>
    <s v="none"/>
    <m/>
    <m/>
    <m/>
    <x v="0"/>
    <m/>
    <x v="0"/>
  </r>
  <r>
    <s v="POL4 18 E00015 PL 01121Q2 2021PLN"/>
    <x v="9"/>
    <s v="KON0339"/>
    <s v="Megałazienki s.c. Tomasz Wersel,Przemysław Wersel"/>
    <s v="4 18 E00015 PL 01121"/>
    <s v="Q2 2021"/>
    <s v="PLN"/>
    <n v="8562.5400000000009"/>
    <n v="8562.5390000000007"/>
    <n v="1.0000000002037201E-3"/>
    <n v="8562.5400000000009"/>
    <n v="0"/>
    <x v="0"/>
    <m/>
    <m/>
    <m/>
    <m/>
    <s v="none"/>
    <m/>
    <m/>
    <m/>
    <x v="0"/>
    <m/>
    <x v="0"/>
  </r>
  <r>
    <s v="POL4 18 E00015 PL 01121Q3 2021PLN"/>
    <x v="9"/>
    <s v="KON0339"/>
    <s v="Megałazienki s.c. Tomasz Wersel,Przemysław Wersel"/>
    <s v="4 18 E00015 PL 01121"/>
    <s v="Q3 2021"/>
    <s v="PLN"/>
    <n v="5541.28"/>
    <n v="5541.2790000000005"/>
    <n v="9.9999999929423189E-4"/>
    <n v="5541.28"/>
    <n v="0"/>
    <x v="0"/>
    <m/>
    <m/>
    <m/>
    <m/>
    <s v="none"/>
    <m/>
    <m/>
    <m/>
    <x v="0"/>
    <m/>
    <x v="0"/>
  </r>
  <r>
    <s v="POL4 18 E00015 PL 01121Q4 2021PLN"/>
    <x v="9"/>
    <s v="KON0339"/>
    <s v="Megałazienki s.c. Tomasz Wersel,Przemysław Wersel"/>
    <s v="4 18 E00015 PL 01121"/>
    <s v="Q4 2021"/>
    <s v="PLN"/>
    <n v="2971.72"/>
    <n v="2971.7220000000002"/>
    <n v="-2.0000000004074502E-3"/>
    <n v="2971.72"/>
    <n v="0"/>
    <x v="0"/>
    <m/>
    <m/>
    <m/>
    <m/>
    <s v="none"/>
    <m/>
    <m/>
    <m/>
    <x v="0"/>
    <m/>
    <x v="0"/>
  </r>
  <r>
    <s v="POL2 19 E00041 PL 01267Q1 2021PLN"/>
    <x v="9"/>
    <s v="KON0355"/>
    <s v="Modus Przedsiębiorstwo Odzieżowe S.A."/>
    <s v="2 19 E00041 PL 01267"/>
    <s v="Q1 2021"/>
    <s v="PLN"/>
    <n v="518.46"/>
    <n v="518.46"/>
    <n v="0"/>
    <n v="518.46"/>
    <n v="0"/>
    <x v="0"/>
    <m/>
    <m/>
    <m/>
    <m/>
    <s v="none"/>
    <m/>
    <m/>
    <m/>
    <x v="0"/>
    <m/>
    <x v="0"/>
  </r>
  <r>
    <s v="POL2 19 E00041 PL 01267Q2 2021PLN"/>
    <x v="9"/>
    <s v="KON0355"/>
    <s v="Modus Przedsiębiorstwo Odzieżowe S.A."/>
    <s v="2 19 E00041 PL 01267"/>
    <s v="Q2 2021"/>
    <s v="PLN"/>
    <n v="675.45"/>
    <n v="675.45"/>
    <n v="0"/>
    <n v="675.45"/>
    <n v="0"/>
    <x v="0"/>
    <m/>
    <m/>
    <m/>
    <m/>
    <s v="none"/>
    <m/>
    <m/>
    <m/>
    <x v="0"/>
    <m/>
    <x v="0"/>
  </r>
  <r>
    <s v="POL2 19 E00041 PL 01267Q3 2021PLN"/>
    <x v="9"/>
    <s v="KON0355"/>
    <s v="Modus Przedsiębiorstwo Odzieżowe S.A."/>
    <s v="2 19 E00041 PL 01267"/>
    <s v="Q3 2021"/>
    <s v="PLN"/>
    <n v="591.45000000000005"/>
    <n v="591.45000000000005"/>
    <n v="0"/>
    <n v="591.45000000000005"/>
    <n v="0"/>
    <x v="0"/>
    <m/>
    <m/>
    <m/>
    <m/>
    <s v="none"/>
    <m/>
    <m/>
    <m/>
    <x v="0"/>
    <m/>
    <x v="0"/>
  </r>
  <r>
    <s v="POL2 19 E00041 PL 01267Q4 2021PLN"/>
    <x v="9"/>
    <s v="KON0355"/>
    <s v="Modus Przedsiębiorstwo Odzieżowe S.A."/>
    <s v="2 19 E00041 PL 01267"/>
    <s v="Q4 2021"/>
    <s v="PLN"/>
    <n v="645.79999999999995"/>
    <n v="645.79999999999995"/>
    <n v="0"/>
    <n v="645.79999999999995"/>
    <n v="0"/>
    <x v="0"/>
    <m/>
    <m/>
    <m/>
    <m/>
    <s v="none"/>
    <m/>
    <m/>
    <m/>
    <x v="0"/>
    <m/>
    <x v="0"/>
  </r>
  <r>
    <s v="POL1 16 E00068 PL 00740Q1 2021PLN"/>
    <x v="9"/>
    <s v="KON0308"/>
    <s v="NAP sp.  z o.o."/>
    <s v="1 16 E00068 PL 00740"/>
    <s v="Q1 2021"/>
    <s v="PLN"/>
    <n v="89.81"/>
    <n v="89.81"/>
    <n v="0"/>
    <n v="89.81"/>
    <n v="0"/>
    <x v="0"/>
    <m/>
    <m/>
    <m/>
    <m/>
    <s v="none"/>
    <m/>
    <m/>
    <m/>
    <x v="0"/>
    <m/>
    <x v="0"/>
  </r>
  <r>
    <s v="POL1 16 E00068 PL 00740Q2 2021PLN"/>
    <x v="9"/>
    <s v="KON0308"/>
    <s v="NAP sp.  z o.o."/>
    <s v="1 16 E00068 PL 00740"/>
    <s v="Q2 2021"/>
    <s v="PLN"/>
    <n v="52686.198373983701"/>
    <n v="52686.202799999999"/>
    <n v="-4.4260162540012901E-3"/>
    <n v="52686.198373983701"/>
    <n v="0"/>
    <x v="0"/>
    <m/>
    <m/>
    <m/>
    <m/>
    <s v="none"/>
    <m/>
    <m/>
    <m/>
    <x v="0"/>
    <m/>
    <x v="0"/>
  </r>
  <r>
    <s v="POL1 16 E00068 PL 00740Q3 2021PLN"/>
    <x v="9"/>
    <s v="KON0308"/>
    <s v="NAP sp.  z o.o."/>
    <s v="1 16 E00068 PL 00740"/>
    <s v="Q3 2021"/>
    <s v="PLN"/>
    <n v="40245.97"/>
    <n v="40245.974300000002"/>
    <n v="-4.3000000005122196E-3"/>
    <n v="40245.97"/>
    <n v="0"/>
    <x v="0"/>
    <m/>
    <m/>
    <m/>
    <m/>
    <s v="none"/>
    <m/>
    <m/>
    <m/>
    <x v="0"/>
    <m/>
    <x v="0"/>
  </r>
  <r>
    <s v="POL1 16 E00068 PL 00740Q4 2021PLN"/>
    <x v="9"/>
    <s v="KON0308"/>
    <s v="NAP sp.  z o.o."/>
    <s v="1 16 E00068 PL 00740"/>
    <s v="Q4 2021"/>
    <s v="PLN"/>
    <n v="2657.17"/>
    <n v="2657.172"/>
    <n v="-1.9999999999527002E-3"/>
    <n v="2657.17"/>
    <n v="0"/>
    <x v="0"/>
    <m/>
    <m/>
    <m/>
    <m/>
    <s v="none"/>
    <m/>
    <m/>
    <m/>
    <x v="0"/>
    <m/>
    <x v="0"/>
  </r>
  <r>
    <s v="POL28300015Q1 2021PLN"/>
    <x v="9"/>
    <s v="KON0208"/>
    <s v="Newmor Polska sp.  z o.o."/>
    <n v="28300015"/>
    <s v="Q1 2021"/>
    <s v="PLN"/>
    <n v="30296.67"/>
    <n v="30296.6685"/>
    <n v="1.4999999984865999E-3"/>
    <n v="30296.67"/>
    <n v="0"/>
    <x v="0"/>
    <m/>
    <m/>
    <m/>
    <m/>
    <s v="none"/>
    <m/>
    <m/>
    <m/>
    <x v="0"/>
    <m/>
    <x v="0"/>
  </r>
  <r>
    <s v="POL28300015Q3 2021PLN"/>
    <x v="9"/>
    <s v="KON0208"/>
    <s v="Newmor Polska sp.  z o.o."/>
    <n v="28300015"/>
    <s v="Q3 2021"/>
    <s v="PLN"/>
    <n v="2196.0362601625998"/>
    <n v="2196.0405000000001"/>
    <n v="-4.2398373984724397E-3"/>
    <n v="2196.0362601625998"/>
    <n v="0"/>
    <x v="0"/>
    <m/>
    <m/>
    <m/>
    <m/>
    <s v="none"/>
    <m/>
    <m/>
    <m/>
    <x v="0"/>
    <m/>
    <x v="0"/>
  </r>
  <r>
    <s v="POL28300015Q4 2021PLN"/>
    <x v="9"/>
    <s v="KON0208"/>
    <s v="Newmor Polska sp.  z o.o."/>
    <n v="28300015"/>
    <s v="Q4 2021"/>
    <s v="PLN"/>
    <n v="27740.45"/>
    <n v="27740.4545"/>
    <n v="-4.4999999990977804E-3"/>
    <n v="27740.45"/>
    <n v="0"/>
    <x v="0"/>
    <m/>
    <m/>
    <m/>
    <m/>
    <s v="none"/>
    <m/>
    <m/>
    <m/>
    <x v="0"/>
    <m/>
    <x v="0"/>
  </r>
  <r>
    <s v="POL28300015Q2 2021PLN"/>
    <x v="9"/>
    <s v="KON0208"/>
    <s v="Newmor Polska sp.  z o.o."/>
    <n v="28300015"/>
    <s v="Q2 2021"/>
    <s v="PLN"/>
    <n v="7077.67"/>
    <n v="7077.6695"/>
    <n v="5.0000000010186297E-4"/>
    <n v="7077.67"/>
    <n v="0"/>
    <x v="0"/>
    <m/>
    <m/>
    <m/>
    <m/>
    <s v="none"/>
    <m/>
    <m/>
    <m/>
    <x v="0"/>
    <m/>
    <x v="0"/>
  </r>
  <r>
    <s v="POL2 14 E00064 PL 00540Q1 2021PLN"/>
    <x v="9"/>
    <s v="KON0284"/>
    <s v="Nuklid sp. z o.o."/>
    <s v="2 14 E00064 PL 00540"/>
    <s v="Q1 2021"/>
    <s v="PLN"/>
    <n v="5460.51"/>
    <n v="5460.5102999999999"/>
    <n v="-2.9999999969732E-4"/>
    <n v="5460.51"/>
    <n v="0"/>
    <x v="0"/>
    <m/>
    <m/>
    <m/>
    <m/>
    <s v="none"/>
    <m/>
    <m/>
    <m/>
    <x v="0"/>
    <m/>
    <x v="0"/>
  </r>
  <r>
    <s v="POL2 14 E00064 PL 00540Q2 2021PLN"/>
    <x v="9"/>
    <s v="KON0284"/>
    <s v="Nuklid sp. z o.o."/>
    <s v="2 14 E00064 PL 00540"/>
    <s v="Q2 2021"/>
    <s v="PLN"/>
    <n v="11633.19"/>
    <n v="11633.192300000001"/>
    <n v="-2.3000000001047699E-3"/>
    <n v="11633.19"/>
    <n v="0"/>
    <x v="0"/>
    <m/>
    <m/>
    <m/>
    <m/>
    <s v="none"/>
    <m/>
    <m/>
    <m/>
    <x v="0"/>
    <m/>
    <x v="0"/>
  </r>
  <r>
    <s v="POL2 14 E00064 PL 00540Q3 2021PLN"/>
    <x v="9"/>
    <s v="KON0284"/>
    <s v="Nuklid sp. z o.o."/>
    <s v="2 14 E00064 PL 00540"/>
    <s v="Q3 2021"/>
    <s v="PLN"/>
    <n v="6470.25"/>
    <n v="6470.2461999999996"/>
    <n v="3.8000000004103601E-3"/>
    <n v="6470.25"/>
    <n v="0"/>
    <x v="0"/>
    <m/>
    <m/>
    <m/>
    <m/>
    <s v="none"/>
    <m/>
    <m/>
    <m/>
    <x v="0"/>
    <m/>
    <x v="0"/>
  </r>
  <r>
    <s v="POL2 14 E00064 PL 00540Q4 2021PLN"/>
    <x v="9"/>
    <s v="KON0284"/>
    <s v="Nuklid sp. z o.o."/>
    <s v="2 14 E00064 PL 00540"/>
    <s v="Q4 2021"/>
    <s v="PLN"/>
    <n v="13940.2"/>
    <n v="13940.2048"/>
    <n v="-4.7999999987950997E-3"/>
    <n v="13940.2"/>
    <n v="0"/>
    <x v="0"/>
    <m/>
    <m/>
    <m/>
    <m/>
    <s v="none"/>
    <m/>
    <m/>
    <m/>
    <x v="0"/>
    <m/>
    <x v="0"/>
  </r>
  <r>
    <s v="POL29312015Q1 2021PLN"/>
    <x v="9"/>
    <s v="KON0237"/>
    <s v="Orange Polska S.A."/>
    <n v="29312015"/>
    <s v="Q1 2021"/>
    <s v="PLN"/>
    <n v="20742.330000000002"/>
    <n v="20742.326000000001"/>
    <n v="4.0000000008149003E-3"/>
    <n v="20742.330000000002"/>
    <n v="0"/>
    <x v="0"/>
    <m/>
    <m/>
    <m/>
    <m/>
    <s v="none"/>
    <m/>
    <m/>
    <m/>
    <x v="0"/>
    <m/>
    <x v="0"/>
  </r>
  <r>
    <s v="POL29312015Q3 2021PLN"/>
    <x v="9"/>
    <s v="KON0237"/>
    <s v="Orange Polska S.A."/>
    <n v="29312015"/>
    <s v="Q3 2021"/>
    <s v="PLN"/>
    <n v="25488.32"/>
    <n v="25488.32"/>
    <n v="0"/>
    <n v="25488.32"/>
    <n v="0"/>
    <x v="0"/>
    <m/>
    <m/>
    <m/>
    <m/>
    <s v="none"/>
    <m/>
    <m/>
    <m/>
    <x v="0"/>
    <m/>
    <x v="0"/>
  </r>
  <r>
    <s v="POL29312015Q4 2021PLN"/>
    <x v="9"/>
    <s v="KON0237"/>
    <s v="Orange Polska S.A."/>
    <n v="29312015"/>
    <s v="Q4 2021"/>
    <s v="PLN"/>
    <n v="24453.77"/>
    <n v="24453.766"/>
    <n v="4.0000000008149003E-3"/>
    <n v="24453.77"/>
    <n v="0"/>
    <x v="0"/>
    <m/>
    <m/>
    <m/>
    <m/>
    <s v="none"/>
    <m/>
    <m/>
    <m/>
    <x v="0"/>
    <m/>
    <x v="0"/>
  </r>
  <r>
    <s v="POL29312015Q2 2021PLN"/>
    <x v="9"/>
    <s v="KON0237"/>
    <s v="Orange Polska S.A."/>
    <n v="29312015"/>
    <s v="Q2 2021"/>
    <s v="PLN"/>
    <n v="21346.92"/>
    <n v="21346.921999999999"/>
    <n v="-2.0000000004074502E-3"/>
    <n v="21346.92"/>
    <n v="0"/>
    <x v="0"/>
    <m/>
    <m/>
    <m/>
    <m/>
    <s v="none"/>
    <m/>
    <m/>
    <m/>
    <x v="0"/>
    <m/>
    <x v="0"/>
  </r>
  <r>
    <s v="POL29272008Q1 2021PLN"/>
    <x v="9"/>
    <s v="KON0233"/>
    <s v="OTIS sp.  z o.o."/>
    <n v="29272008"/>
    <s v="Q1 2021"/>
    <s v="PLN"/>
    <n v="12478.34"/>
    <n v="12478.343999999999"/>
    <n v="-3.99999999899591E-3"/>
    <n v="12478.343999999999"/>
    <n v="-3.99999999899591E-3"/>
    <x v="0"/>
    <m/>
    <m/>
    <m/>
    <m/>
    <s v="none"/>
    <m/>
    <m/>
    <m/>
    <x v="0"/>
    <m/>
    <x v="0"/>
  </r>
  <r>
    <s v="POL29272008Q3 2021PLN"/>
    <x v="9"/>
    <s v="KON0233"/>
    <s v="OTIS sp.  z o.o."/>
    <n v="29272008"/>
    <s v="Q3 2021"/>
    <s v="PLN"/>
    <n v="24826.78"/>
    <n v="24826.777600000001"/>
    <n v="2.39999999757856E-3"/>
    <n v="24826.777600000001"/>
    <n v="2.39999999757856E-3"/>
    <x v="0"/>
    <m/>
    <m/>
    <m/>
    <m/>
    <s v="none"/>
    <m/>
    <m/>
    <m/>
    <x v="0"/>
    <m/>
    <x v="0"/>
  </r>
  <r>
    <s v="POL29272008Y 2021PLN"/>
    <x v="9"/>
    <s v="KON0233"/>
    <s v="OTIS sp.  z o.o."/>
    <n v="29272008"/>
    <s v="Y 2021"/>
    <s v="PLN"/>
    <n v="60000"/>
    <m/>
    <n v="60000"/>
    <m/>
    <n v="60000"/>
    <x v="1"/>
    <s v="[75288, 53896]"/>
    <s v="[35855, 44388]"/>
    <s v="no contract attached, service found"/>
    <s v="2022-04-27 16:33:39 +0200"/>
    <m/>
    <s v="Métier"/>
    <s v="Emmanuel"/>
    <s v="[EF] Il s'agit d'une partcipation en calcul automatique, les  partcipations de chaque trimestre sont bien rentrées et le rabais se calculent. Il y avait une 2eme particpation que j'ai archivé puis j'ai relancé le calcul. On a crée un Jira A2S-1216._x000a_[EF] Vu avec Zakaria on devrait être bon la semaine prochaine"/>
    <x v="2"/>
    <m/>
    <x v="0"/>
  </r>
  <r>
    <s v="POL29272008Q4 2021PLN"/>
    <x v="9"/>
    <s v="KON0233"/>
    <s v="OTIS sp.  z o.o."/>
    <n v="29272008"/>
    <s v="Q4 2021"/>
    <s v="PLN"/>
    <n v="95619.66"/>
    <n v="95619.656000000003"/>
    <n v="4.0000000008149003E-3"/>
    <n v="95619.656000000003"/>
    <n v="4.0000000008149003E-3"/>
    <x v="0"/>
    <m/>
    <m/>
    <m/>
    <m/>
    <s v="none"/>
    <m/>
    <m/>
    <m/>
    <x v="0"/>
    <m/>
    <x v="0"/>
  </r>
  <r>
    <s v="POL29272008Q2 2021PLN"/>
    <x v="9"/>
    <s v="KON0233"/>
    <s v="OTIS sp.  z o.o."/>
    <n v="29272008"/>
    <s v="Q2 2021"/>
    <s v="PLN"/>
    <n v="101685.58"/>
    <n v="101685.584"/>
    <n v="-4.0000000008149003E-3"/>
    <n v="101685.584"/>
    <n v="-4.0000000008149003E-3"/>
    <x v="0"/>
    <m/>
    <m/>
    <m/>
    <m/>
    <s v="none"/>
    <m/>
    <m/>
    <m/>
    <x v="0"/>
    <m/>
    <x v="0"/>
  </r>
  <r>
    <s v="POL22005011Q1 2021PLN"/>
    <x v="9"/>
    <s v="KON0028"/>
    <s v="Piwowar sp. z o.o"/>
    <n v="22005011"/>
    <s v="Q1 2021"/>
    <s v="PLN"/>
    <n v="10764.43"/>
    <n v="10764.4256"/>
    <n v="4.399999999805E-3"/>
    <n v="10764.43"/>
    <n v="0"/>
    <x v="0"/>
    <m/>
    <m/>
    <m/>
    <m/>
    <s v="none"/>
    <m/>
    <m/>
    <m/>
    <x v="0"/>
    <m/>
    <x v="0"/>
  </r>
  <r>
    <s v="POL22005011Q3 2021PLN"/>
    <x v="9"/>
    <s v="KON0028"/>
    <s v="Piwowar sp. z o.o"/>
    <n v="22005011"/>
    <s v="Q3 2021"/>
    <s v="PLN"/>
    <n v="75205.350000000006"/>
    <n v="75205.348800000007"/>
    <n v="1.19999999878928E-3"/>
    <n v="75205.350000000006"/>
    <n v="0"/>
    <x v="0"/>
    <m/>
    <m/>
    <m/>
    <m/>
    <s v="none"/>
    <m/>
    <m/>
    <m/>
    <x v="0"/>
    <m/>
    <x v="0"/>
  </r>
  <r>
    <s v="POL22005011Q4 2021PLN"/>
    <x v="9"/>
    <s v="KON0028"/>
    <s v="Piwowar sp. z o.o"/>
    <n v="22005011"/>
    <s v="Q4 2021"/>
    <s v="PLN"/>
    <n v="78278.42"/>
    <n v="78278.421600000001"/>
    <n v="-1.6000000032363401E-3"/>
    <n v="78278.42"/>
    <n v="0"/>
    <x v="0"/>
    <m/>
    <m/>
    <m/>
    <m/>
    <s v="none"/>
    <m/>
    <m/>
    <m/>
    <x v="0"/>
    <m/>
    <x v="0"/>
  </r>
  <r>
    <s v="POL22005011Q2 2021PLN"/>
    <x v="9"/>
    <s v="KON0028"/>
    <s v="Piwowar sp. z o.o"/>
    <n v="22005011"/>
    <s v="Q2 2021"/>
    <s v="PLN"/>
    <n v="23306.79"/>
    <n v="23306.793600000001"/>
    <n v="-3.6000000000058199E-3"/>
    <n v="23306.79"/>
    <n v="0"/>
    <x v="0"/>
    <m/>
    <m/>
    <m/>
    <m/>
    <s v="none"/>
    <m/>
    <m/>
    <m/>
    <x v="0"/>
    <m/>
    <x v="0"/>
  </r>
  <r>
    <s v="POL20306007Q1 2021PLN"/>
    <x v="9"/>
    <s v="KON0247"/>
    <s v="Pralnia Hevelius sp. z o.o."/>
    <n v="20306007"/>
    <s v="Q1 2021"/>
    <s v="PLN"/>
    <n v="5780.51"/>
    <n v="5780.5069999999996"/>
    <n v="3.00000000061118E-3"/>
    <n v="5780.51"/>
    <n v="0"/>
    <x v="0"/>
    <m/>
    <m/>
    <m/>
    <m/>
    <s v="none"/>
    <m/>
    <m/>
    <m/>
    <x v="0"/>
    <m/>
    <x v="0"/>
  </r>
  <r>
    <s v="POL20306007Q3 2021PLN"/>
    <x v="9"/>
    <s v="KON0247"/>
    <s v="Pralnia Hevelius sp. z o.o."/>
    <n v="20306007"/>
    <s v="Q3 2021"/>
    <s v="PLN"/>
    <n v="20131.580000000002"/>
    <n v="20131.580999999998"/>
    <n v="-9.9999999656574801E-4"/>
    <n v="20131.580000000002"/>
    <n v="0"/>
    <x v="0"/>
    <m/>
    <m/>
    <m/>
    <m/>
    <s v="none"/>
    <m/>
    <m/>
    <m/>
    <x v="0"/>
    <m/>
    <x v="0"/>
  </r>
  <r>
    <s v="POL20306007Q4 2021PLN"/>
    <x v="9"/>
    <s v="KON0247"/>
    <s v="Pralnia Hevelius sp. z o.o."/>
    <n v="20306007"/>
    <s v="Q4 2021"/>
    <s v="PLN"/>
    <n v="14148.54"/>
    <n v="14148.544"/>
    <n v="-3.99999999899591E-3"/>
    <n v="14148.54"/>
    <n v="0"/>
    <x v="0"/>
    <m/>
    <m/>
    <m/>
    <m/>
    <s v="none"/>
    <m/>
    <m/>
    <m/>
    <x v="0"/>
    <m/>
    <x v="0"/>
  </r>
  <r>
    <s v="POL20306007Q2 2021PLN"/>
    <x v="9"/>
    <s v="KON0247"/>
    <s v="Pralnia Hevelius sp. z o.o."/>
    <n v="20306007"/>
    <s v="Q2 2021"/>
    <s v="PLN"/>
    <n v="9491.25"/>
    <n v="9491.2450000000008"/>
    <n v="4.9999999991996403E-3"/>
    <n v="9491.25"/>
    <n v="0"/>
    <x v="0"/>
    <m/>
    <m/>
    <m/>
    <m/>
    <s v="none"/>
    <m/>
    <m/>
    <m/>
    <x v="0"/>
    <m/>
    <x v="0"/>
  </r>
  <r>
    <s v="POL1 18 E0L005 PL 00995Q1 2021PLN"/>
    <x v="9"/>
    <s v="KON0330"/>
    <s v="Pralnia Kroso sp.  z o.o. sp. k."/>
    <s v="1 18 E0L005 PL 00995"/>
    <s v="Q1 2021"/>
    <s v="PLN"/>
    <n v="3781.65"/>
    <n v="3781.6469999999999"/>
    <n v="3.0000000001564301E-3"/>
    <n v="3781.65"/>
    <n v="0"/>
    <x v="0"/>
    <m/>
    <m/>
    <m/>
    <m/>
    <s v="none"/>
    <m/>
    <m/>
    <m/>
    <x v="0"/>
    <m/>
    <x v="0"/>
  </r>
  <r>
    <s v="POL1 18 E0L005 PL 00995Q2 2021PLN"/>
    <x v="9"/>
    <s v="KON0330"/>
    <s v="Pralnia Kroso sp.  z o.o. sp. k."/>
    <s v="1 18 E0L005 PL 00995"/>
    <s v="Q2 2021"/>
    <s v="PLN"/>
    <n v="7652.46"/>
    <n v="7652.4620000000004"/>
    <n v="-2.0000000004074502E-3"/>
    <n v="7652.46"/>
    <n v="0"/>
    <x v="0"/>
    <m/>
    <m/>
    <m/>
    <m/>
    <s v="none"/>
    <m/>
    <m/>
    <m/>
    <x v="0"/>
    <m/>
    <x v="0"/>
  </r>
  <r>
    <s v="POL1 18 E0L005 PL 00995Q3 2021PLN"/>
    <x v="9"/>
    <s v="KON0330"/>
    <s v="Pralnia Kroso sp.  z o.o. sp. k."/>
    <s v="1 18 E0L005 PL 00995"/>
    <s v="Q3 2021"/>
    <s v="PLN"/>
    <n v="24904.2"/>
    <n v="24904.204000000002"/>
    <n v="-4.0000000008149003E-3"/>
    <n v="24904.2"/>
    <n v="0"/>
    <x v="0"/>
    <m/>
    <m/>
    <m/>
    <m/>
    <s v="none"/>
    <m/>
    <m/>
    <m/>
    <x v="0"/>
    <m/>
    <x v="0"/>
  </r>
  <r>
    <s v="POL1 18 E0L005 PL 00995Q4 2021PLN"/>
    <x v="9"/>
    <s v="KON0330"/>
    <s v="Pralnia Kroso sp.  z o.o. sp. k."/>
    <s v="1 18 E0L005 PL 00995"/>
    <s v="Q4 2021"/>
    <s v="PLN"/>
    <n v="17973.25"/>
    <n v="17973.253000000001"/>
    <n v="-3.00000000061118E-3"/>
    <n v="17973.25"/>
    <n v="0"/>
    <x v="0"/>
    <m/>
    <m/>
    <m/>
    <m/>
    <s v="none"/>
    <m/>
    <m/>
    <m/>
    <x v="0"/>
    <m/>
    <x v="0"/>
  </r>
  <r>
    <s v="POL24005003Q1 2021PLN"/>
    <x v="9"/>
    <s v="KON0082"/>
    <s v="Prawol A.Wolska,J.Wolski "/>
    <n v="24005003"/>
    <s v="Q1 2021"/>
    <s v="PLN"/>
    <n v="8319.92"/>
    <n v="8319.92"/>
    <n v="0"/>
    <n v="8319.92"/>
    <n v="0"/>
    <x v="0"/>
    <m/>
    <m/>
    <m/>
    <m/>
    <s v="none"/>
    <m/>
    <m/>
    <m/>
    <x v="0"/>
    <m/>
    <x v="0"/>
  </r>
  <r>
    <s v="POL24005003Q2 2021PLN"/>
    <x v="9"/>
    <s v="KON0082"/>
    <s v="Prawol A.Wolska,J.Wolski "/>
    <n v="24005003"/>
    <s v="Q2 2021"/>
    <s v="PLN"/>
    <n v="17567.04"/>
    <n v="17567.04"/>
    <n v="0"/>
    <n v="17567.04"/>
    <n v="0"/>
    <x v="0"/>
    <m/>
    <m/>
    <m/>
    <m/>
    <s v="none"/>
    <m/>
    <m/>
    <m/>
    <x v="0"/>
    <m/>
    <x v="0"/>
  </r>
  <r>
    <s v="POL24005003Q3 2021PLN"/>
    <x v="9"/>
    <s v="KON0082"/>
    <s v="Prawol A.Wolska,J.Wolski "/>
    <n v="24005003"/>
    <s v="Q3 2021"/>
    <s v="PLN"/>
    <n v="47619.839999999997"/>
    <n v="47619.839999999997"/>
    <n v="0"/>
    <n v="47619.839999999997"/>
    <n v="0"/>
    <x v="0"/>
    <m/>
    <m/>
    <m/>
    <m/>
    <s v="none"/>
    <m/>
    <m/>
    <m/>
    <x v="0"/>
    <m/>
    <x v="0"/>
  </r>
  <r>
    <s v="POL24005003Q4 2021PLN"/>
    <x v="9"/>
    <s v="KON0082"/>
    <s v="Prawol A.Wolska,J.Wolski "/>
    <n v="24005003"/>
    <s v="Q4 2021"/>
    <s v="PLN"/>
    <n v="48026.96"/>
    <n v="48026.96"/>
    <n v="0"/>
    <n v="48026.96"/>
    <n v="0"/>
    <x v="0"/>
    <m/>
    <m/>
    <m/>
    <m/>
    <s v="none"/>
    <m/>
    <m/>
    <m/>
    <x v="0"/>
    <m/>
    <x v="0"/>
  </r>
  <r>
    <s v="POL24005006Q1 2021PLN"/>
    <x v="9"/>
    <s v="KON0087"/>
    <s v="Praxima Krakpol sp. z o.o."/>
    <n v="24005006"/>
    <s v="Q1 2021"/>
    <s v="PLN"/>
    <n v="8413.61"/>
    <n v="8413.6144000000004"/>
    <n v="-4.399999999805E-3"/>
    <n v="8413.61"/>
    <n v="0"/>
    <x v="0"/>
    <m/>
    <m/>
    <m/>
    <m/>
    <s v="none"/>
    <m/>
    <m/>
    <m/>
    <x v="0"/>
    <m/>
    <x v="0"/>
  </r>
  <r>
    <s v="POL24005006Q2 2021PLN"/>
    <x v="9"/>
    <s v="KON0087"/>
    <s v="Praxima Krakpol sp. z o.o."/>
    <n v="24005006"/>
    <s v="Q2 2021"/>
    <s v="PLN"/>
    <n v="13553.74"/>
    <n v="13553.7392"/>
    <n v="7.9999999979918303E-4"/>
    <n v="13553.74"/>
    <n v="0"/>
    <x v="0"/>
    <m/>
    <m/>
    <m/>
    <m/>
    <s v="none"/>
    <m/>
    <m/>
    <m/>
    <x v="0"/>
    <m/>
    <x v="0"/>
  </r>
  <r>
    <s v="POL24005006Q3 2021PLN"/>
    <x v="9"/>
    <s v="KON0087"/>
    <s v="Praxima Krakpol sp. z o.o."/>
    <n v="24005006"/>
    <s v="Q3 2021"/>
    <s v="PLN"/>
    <n v="39788"/>
    <n v="39787.997600000002"/>
    <n v="2.39999999757856E-3"/>
    <n v="39788"/>
    <n v="0"/>
    <x v="0"/>
    <m/>
    <m/>
    <m/>
    <m/>
    <s v="none"/>
    <m/>
    <m/>
    <m/>
    <x v="0"/>
    <m/>
    <x v="0"/>
  </r>
  <r>
    <s v="POL24005006Q4 2021PLN"/>
    <x v="9"/>
    <s v="KON0087"/>
    <s v="Praxima Krakpol sp. z o.o."/>
    <n v="24005006"/>
    <s v="Q4 2021"/>
    <s v="PLN"/>
    <n v="30983.46"/>
    <n v="30983.4552"/>
    <n v="4.7999999987950997E-3"/>
    <n v="30983.46"/>
    <n v="0"/>
    <x v="0"/>
    <m/>
    <m/>
    <m/>
    <m/>
    <s v="none"/>
    <m/>
    <m/>
    <m/>
    <x v="0"/>
    <m/>
    <x v="0"/>
  </r>
  <r>
    <s v="POL2 18 E00068 PL 01039Q1 2021PLN"/>
    <x v="9"/>
    <s v="KON0334"/>
    <s v="Profil Krupa sp.  z o.o."/>
    <s v="2 18 E00068 PL 01039"/>
    <s v="Q1 2021"/>
    <s v="PLN"/>
    <n v="8174.74"/>
    <n v="8174.74"/>
    <n v="0"/>
    <n v="8174.74"/>
    <n v="0"/>
    <x v="0"/>
    <m/>
    <m/>
    <m/>
    <m/>
    <s v="none"/>
    <m/>
    <m/>
    <m/>
    <x v="0"/>
    <m/>
    <x v="0"/>
  </r>
  <r>
    <s v="POL2 18 E00068 PL 01039Q2 2021PLN"/>
    <x v="9"/>
    <s v="KON0334"/>
    <s v="Profil Krupa sp.  z o.o."/>
    <s v="2 18 E00068 PL 01039"/>
    <s v="Q2 2021"/>
    <s v="PLN"/>
    <n v="27879.54"/>
    <n v="27879.54"/>
    <n v="0"/>
    <n v="27879.54"/>
    <n v="0"/>
    <x v="0"/>
    <m/>
    <m/>
    <m/>
    <m/>
    <s v="none"/>
    <m/>
    <m/>
    <m/>
    <x v="0"/>
    <m/>
    <x v="0"/>
  </r>
  <r>
    <s v="POL2 18 E00068 PL 01039Q3 2021PLN"/>
    <x v="9"/>
    <s v="KON0334"/>
    <s v="Profil Krupa sp.  z o.o."/>
    <s v="2 18 E00068 PL 01039"/>
    <s v="Q3 2021"/>
    <s v="PLN"/>
    <n v="5379.66"/>
    <n v="5379.66"/>
    <n v="0"/>
    <n v="5379.66"/>
    <n v="0"/>
    <x v="0"/>
    <m/>
    <m/>
    <m/>
    <m/>
    <s v="none"/>
    <m/>
    <m/>
    <m/>
    <x v="0"/>
    <m/>
    <x v="0"/>
  </r>
  <r>
    <s v="POL2 18 E00068 PL 01039Q4 2021PLN"/>
    <x v="9"/>
    <s v="KON0334"/>
    <s v="Profil Krupa sp.  z o.o."/>
    <s v="2 18 E00068 PL 01039"/>
    <s v="Q4 2021"/>
    <s v="PLN"/>
    <n v="25764.58"/>
    <n v="25764.576000000001"/>
    <n v="4.0000000008149003E-3"/>
    <n v="25764.58"/>
    <n v="0"/>
    <x v="0"/>
    <m/>
    <m/>
    <m/>
    <m/>
    <s v="none"/>
    <m/>
    <m/>
    <m/>
    <x v="0"/>
    <m/>
    <x v="0"/>
  </r>
  <r>
    <s v="POL3 11 E00032 PL 00164Q1 2021PLN"/>
    <x v="9"/>
    <s v="KON0260"/>
    <s v="QUALITY HOTEL SUPPLY sp.  z o.o."/>
    <s v="3 11 E00032 PL 00164"/>
    <s v="Q1 2021"/>
    <s v="PLN"/>
    <n v="5239.5200000000004"/>
    <n v="5239.5200000000004"/>
    <n v="0"/>
    <n v="5239.5200000000004"/>
    <n v="0"/>
    <x v="0"/>
    <m/>
    <m/>
    <m/>
    <m/>
    <s v="none"/>
    <m/>
    <m/>
    <m/>
    <x v="0"/>
    <m/>
    <x v="0"/>
  </r>
  <r>
    <s v="POL3 11 E00032 PL 00164Q2 2021PLN"/>
    <x v="9"/>
    <s v="KON0260"/>
    <s v="QUALITY HOTEL SUPPLY sp.  z o.o."/>
    <s v="3 11 E00032 PL 00164"/>
    <s v="Q2 2021"/>
    <s v="PLN"/>
    <n v="9045.44"/>
    <n v="9045.44"/>
    <n v="0"/>
    <n v="9045.44"/>
    <n v="0"/>
    <x v="0"/>
    <m/>
    <m/>
    <m/>
    <m/>
    <s v="none"/>
    <m/>
    <m/>
    <m/>
    <x v="0"/>
    <m/>
    <x v="0"/>
  </r>
  <r>
    <s v="POL3 11 E00032 PL 00164Q3 2021PLN"/>
    <x v="9"/>
    <s v="KON0260"/>
    <s v="QUALITY HOTEL SUPPLY sp.  z o.o."/>
    <s v="3 11 E00032 PL 00164"/>
    <s v="Q3 2021"/>
    <s v="PLN"/>
    <n v="32550.400000000001"/>
    <n v="32550.400000000001"/>
    <n v="0"/>
    <n v="32550.400000000001"/>
    <n v="0"/>
    <x v="0"/>
    <m/>
    <m/>
    <m/>
    <m/>
    <s v="none"/>
    <m/>
    <m/>
    <m/>
    <x v="0"/>
    <m/>
    <x v="0"/>
  </r>
  <r>
    <s v="POL3 11 E00032 PL 00164Q4 2021PLN"/>
    <x v="9"/>
    <s v="KON0260"/>
    <s v="QUALITY HOTEL SUPPLY sp.  z o.o."/>
    <s v="3 11 E00032 PL 00164"/>
    <s v="Q4 2021"/>
    <s v="PLN"/>
    <n v="24064.080000000002"/>
    <n v="24064.080000000002"/>
    <n v="0"/>
    <n v="24064.080000000002"/>
    <n v="0"/>
    <x v="0"/>
    <m/>
    <m/>
    <m/>
    <m/>
    <s v="none"/>
    <m/>
    <m/>
    <m/>
    <x v="0"/>
    <m/>
    <x v="0"/>
  </r>
  <r>
    <s v="POL3 11 E0L021 PL 00165Q1 2021PLN"/>
    <x v="9"/>
    <s v="KON0260"/>
    <s v="QUALITY HOTEL SUPPLY sp.  z o.o."/>
    <s v="3 11 E0L021 PL 00165"/>
    <s v="Q1 2021"/>
    <s v="PLN"/>
    <n v="705.04"/>
    <n v="705.04"/>
    <n v="0"/>
    <n v="705.04"/>
    <n v="0"/>
    <x v="0"/>
    <m/>
    <m/>
    <m/>
    <m/>
    <s v="none"/>
    <m/>
    <m/>
    <m/>
    <x v="0"/>
    <m/>
    <x v="0"/>
  </r>
  <r>
    <s v="POL3 11 E0L021 PL 00165Q2 2021PLN"/>
    <x v="9"/>
    <s v="KON0260"/>
    <s v="QUALITY HOTEL SUPPLY sp.  z o.o."/>
    <s v="3 11 E0L021 PL 00165"/>
    <s v="Q2 2021"/>
    <s v="PLN"/>
    <n v="2251.36"/>
    <n v="2251.36"/>
    <n v="0"/>
    <n v="2251.36"/>
    <n v="0"/>
    <x v="0"/>
    <m/>
    <m/>
    <m/>
    <m/>
    <s v="none"/>
    <m/>
    <m/>
    <m/>
    <x v="0"/>
    <m/>
    <x v="0"/>
  </r>
  <r>
    <s v="POL3 11 E0L021 PL 00165Q3 2021PLN"/>
    <x v="9"/>
    <s v="KON0260"/>
    <s v="QUALITY HOTEL SUPPLY sp.  z o.o."/>
    <s v="3 11 E0L021 PL 00165"/>
    <s v="Q3 2021"/>
    <s v="PLN"/>
    <n v="9778.7999999999993"/>
    <n v="9778.7999999999993"/>
    <n v="0"/>
    <n v="9778.7999999999993"/>
    <n v="0"/>
    <x v="0"/>
    <m/>
    <m/>
    <m/>
    <m/>
    <s v="none"/>
    <m/>
    <m/>
    <m/>
    <x v="0"/>
    <m/>
    <x v="0"/>
  </r>
  <r>
    <s v="POL3 11 E0L021 PL 00165Q4 2021PLN"/>
    <x v="9"/>
    <s v="KON0260"/>
    <s v="QUALITY HOTEL SUPPLY sp.  z o.o."/>
    <s v="3 11 E0L021 PL 00165"/>
    <s v="Q4 2021"/>
    <s v="PLN"/>
    <n v="18791.12"/>
    <n v="18791.12"/>
    <n v="0"/>
    <n v="18791.12"/>
    <n v="0"/>
    <x v="0"/>
    <m/>
    <m/>
    <m/>
    <m/>
    <s v="none"/>
    <m/>
    <m/>
    <m/>
    <x v="0"/>
    <m/>
    <x v="0"/>
  </r>
  <r>
    <s v="POL4 10 E00048 PL 00082Q1 2021PLN"/>
    <x v="9"/>
    <s v="KON0254"/>
    <s v="RomDruk Roman Lis"/>
    <s v="4 10 E00048 PL 00082"/>
    <s v="Q1 2021"/>
    <s v="PLN"/>
    <n v="4069.8"/>
    <n v="4069.8"/>
    <n v="0"/>
    <n v="4069.8"/>
    <n v="0"/>
    <x v="0"/>
    <m/>
    <m/>
    <m/>
    <m/>
    <s v="none"/>
    <s v="Produit"/>
    <s v="Sarah"/>
    <s v="[SB] Le rebate ne veut pas se calculer pourtant il existe bien une facture dans pré-billing https://www.astoresuite.com/billing_invoices/show/40198. Mais le rebate  est à 0 dans la participation et ne se calcule plus alors qu'il devrait égal au montant facturé"/>
    <x v="2"/>
    <s v="Zakaria"/>
    <x v="0"/>
  </r>
  <r>
    <s v="POL4 10 E00048 PL 00082Q2 2021PLN"/>
    <x v="9"/>
    <s v="KON0254"/>
    <s v="RomDruk Roman Lis"/>
    <s v="4 10 E00048 PL 00082"/>
    <s v="Q2 2021"/>
    <s v="PLN"/>
    <n v="5065.3999999999996"/>
    <n v="5065.3999999999996"/>
    <n v="0"/>
    <n v="5065.3999999999996"/>
    <n v="0"/>
    <x v="0"/>
    <m/>
    <m/>
    <m/>
    <m/>
    <s v="none"/>
    <s v="Produit"/>
    <s v="Sarah"/>
    <s v="[SB] Le rebate ne veut pas se calculer pourtant il existe bien une facture dans pré-billing https://www.astoresuite.com/billing_invoices/show/40197. Mais le rebate  est à 0 dans la participation et ne se calcule plus alors qu'il devrait égal au montant facturé"/>
    <x v="2"/>
    <s v="Zakaria"/>
    <x v="0"/>
  </r>
  <r>
    <s v="POL4 10 E00048 PL 00082Q3 2021PLN"/>
    <x v="9"/>
    <s v="KON0254"/>
    <s v="RomDruk Roman Lis"/>
    <s v="4 10 E00048 PL 00082"/>
    <s v="Q3 2021"/>
    <s v="PLN"/>
    <n v="13340.6"/>
    <n v="13340.6"/>
    <n v="0"/>
    <n v="13340.6"/>
    <n v="0"/>
    <x v="0"/>
    <m/>
    <m/>
    <m/>
    <m/>
    <s v="none"/>
    <s v="Produit"/>
    <s v="Sarah"/>
    <s v="[SB] Le rebate ne veut pas se calculer pourtant il existe bien une facture dans pré-billing https://www.astoresuite.com/billing_invoices/show/40199. Mais le rebate  est à 0 dans la participation et ne se calcule plus alors qu'il devrait égal au montant facturé"/>
    <x v="2"/>
    <s v="Zakaria"/>
    <x v="0"/>
  </r>
  <r>
    <s v="POL4 10 E00048 PL 00082Q4 2021PLN"/>
    <x v="9"/>
    <s v="KON0254"/>
    <s v="RomDruk Roman Lis"/>
    <s v="4 10 E00048 PL 00082"/>
    <s v="Q4 2021"/>
    <s v="PLN"/>
    <n v="14966.6"/>
    <n v="14966.6"/>
    <n v="0"/>
    <n v="14966.6"/>
    <n v="0"/>
    <x v="0"/>
    <m/>
    <m/>
    <m/>
    <m/>
    <s v="none"/>
    <m/>
    <m/>
    <m/>
    <x v="0"/>
    <m/>
    <x v="0"/>
  </r>
  <r>
    <s v="POL2 12 E00052 PL 00208Q1 2021PLN"/>
    <x v="9"/>
    <s v="KON0265"/>
    <s v="Rosnowski Gift sp.  z o.o."/>
    <s v="2 12 E00052 PL 00208"/>
    <s v="Q1 2021"/>
    <s v="PLN"/>
    <n v="513.6"/>
    <n v="513.6"/>
    <n v="0"/>
    <n v="513.6"/>
    <n v="0"/>
    <x v="0"/>
    <m/>
    <m/>
    <m/>
    <m/>
    <s v="none"/>
    <m/>
    <m/>
    <m/>
    <x v="0"/>
    <m/>
    <x v="0"/>
  </r>
  <r>
    <s v="POL2 12 E00052 PL 00208Q2 2021PLN"/>
    <x v="9"/>
    <s v="KON0265"/>
    <s v="Rosnowski Gift sp.  z o.o."/>
    <s v="2 12 E00052 PL 00208"/>
    <s v="Q2 2021"/>
    <s v="PLN"/>
    <n v="110.4"/>
    <n v="110.4"/>
    <n v="0"/>
    <n v="110.4"/>
    <n v="0"/>
    <x v="0"/>
    <m/>
    <m/>
    <m/>
    <m/>
    <s v="none"/>
    <m/>
    <m/>
    <m/>
    <x v="0"/>
    <m/>
    <x v="0"/>
  </r>
  <r>
    <s v="POL2 12 E00052 PL 00208Q3 2021PLN"/>
    <x v="9"/>
    <s v="KON0265"/>
    <s v="Rosnowski Gift sp.  z o.o."/>
    <s v="2 12 E00052 PL 00208"/>
    <s v="Q3 2021"/>
    <s v="PLN"/>
    <n v="4118.3999999999996"/>
    <n v="4118.3999999999996"/>
    <n v="0"/>
    <n v="4118.3999999999996"/>
    <n v="0"/>
    <x v="0"/>
    <m/>
    <m/>
    <m/>
    <m/>
    <s v="none"/>
    <m/>
    <m/>
    <m/>
    <x v="0"/>
    <m/>
    <x v="0"/>
  </r>
  <r>
    <s v="POL2 12 E00052 PL 00208Q4 2021PLN"/>
    <x v="9"/>
    <s v="KON0265"/>
    <s v="Rosnowski Gift sp.  z o.o."/>
    <s v="2 12 E00052 PL 00208"/>
    <s v="Q4 2021"/>
    <s v="PLN"/>
    <n v="4099.2"/>
    <n v="4099.2"/>
    <n v="0"/>
    <n v="4099.2"/>
    <n v="0"/>
    <x v="0"/>
    <m/>
    <m/>
    <m/>
    <m/>
    <s v="none"/>
    <m/>
    <m/>
    <m/>
    <x v="0"/>
    <m/>
    <x v="0"/>
  </r>
  <r>
    <s v="POL1 18 E0L005 PL 01037Q1 2021PLN"/>
    <x v="9"/>
    <s v="KON0331"/>
    <s v="Salesianer Miettex sp. z o.o."/>
    <s v="1 18 E0L005 PL 01037"/>
    <s v="Q1 2021"/>
    <s v="PLN"/>
    <n v="3719.26"/>
    <n v="3719.2561000000001"/>
    <n v="3.90000000015788E-3"/>
    <n v="3719.26"/>
    <n v="0"/>
    <x v="0"/>
    <m/>
    <m/>
    <m/>
    <m/>
    <s v="none"/>
    <m/>
    <m/>
    <m/>
    <x v="0"/>
    <m/>
    <x v="0"/>
  </r>
  <r>
    <s v="POL1 18 E0L005 PL 01037Q2 2021PLN"/>
    <x v="9"/>
    <s v="KON0331"/>
    <s v="Salesianer Miettex sp. z o.o."/>
    <s v="1 18 E0L005 PL 01037"/>
    <s v="Q2 2021"/>
    <s v="PLN"/>
    <n v="6422.04"/>
    <n v="6422.0379999999996"/>
    <n v="2.0000000004074502E-3"/>
    <n v="6422.04"/>
    <n v="0"/>
    <x v="0"/>
    <m/>
    <m/>
    <m/>
    <m/>
    <s v="none"/>
    <m/>
    <m/>
    <m/>
    <x v="0"/>
    <m/>
    <x v="0"/>
  </r>
  <r>
    <s v="POL1 18 E0L005 PL 01037Q3 2021PLN"/>
    <x v="9"/>
    <s v="KON0331"/>
    <s v="Salesianer Miettex sp. z o.o."/>
    <s v="1 18 E0L005 PL 01037"/>
    <s v="Q3 2021"/>
    <s v="PLN"/>
    <n v="14835.46"/>
    <n v="14835.4584"/>
    <n v="1.59999999959836E-3"/>
    <n v="14835.46"/>
    <n v="0"/>
    <x v="0"/>
    <m/>
    <m/>
    <m/>
    <m/>
    <s v="none"/>
    <m/>
    <m/>
    <m/>
    <x v="0"/>
    <m/>
    <x v="0"/>
  </r>
  <r>
    <s v="POL1 18 E0L005 PL 01037Q4 2021PLN"/>
    <x v="9"/>
    <s v="KON0331"/>
    <s v="Salesianer Miettex sp. z o.o."/>
    <s v="1 18 E0L005 PL 01037"/>
    <s v="Q4 2021"/>
    <s v="PLN"/>
    <n v="14741.53"/>
    <n v="14741.5254"/>
    <n v="4.6000000002095398E-3"/>
    <n v="14741.53"/>
    <n v="0"/>
    <x v="0"/>
    <m/>
    <m/>
    <m/>
    <m/>
    <s v="none"/>
    <m/>
    <m/>
    <m/>
    <x v="0"/>
    <m/>
    <x v="0"/>
  </r>
  <r>
    <s v="POL2 18 E00036 PL 01058Q1 2021PLN"/>
    <x v="9"/>
    <s v="KON0335"/>
    <s v="Security Premium sp.  z o.o."/>
    <s v="2 18 E00036 PL 01058"/>
    <s v="Q1 2021"/>
    <s v="PLN"/>
    <n v="13760.37"/>
    <n v="13760.3693"/>
    <n v="7.00000000506406E-4"/>
    <n v="13760.37"/>
    <n v="0"/>
    <x v="0"/>
    <m/>
    <m/>
    <m/>
    <m/>
    <s v="none"/>
    <m/>
    <m/>
    <m/>
    <x v="0"/>
    <m/>
    <x v="0"/>
  </r>
  <r>
    <s v="POL2 18 E00036 PL 01058Q2 2021PLN"/>
    <x v="9"/>
    <s v="KON0335"/>
    <s v="Security Premium sp.  z o.o."/>
    <s v="2 18 E00036 PL 01058"/>
    <s v="Q2 2021"/>
    <s v="PLN"/>
    <n v="16264.38"/>
    <n v="16264.378500000001"/>
    <n v="1.4999999984865999E-3"/>
    <n v="16264.38"/>
    <n v="0"/>
    <x v="0"/>
    <m/>
    <m/>
    <m/>
    <m/>
    <s v="none"/>
    <m/>
    <m/>
    <m/>
    <x v="0"/>
    <m/>
    <x v="0"/>
  </r>
  <r>
    <s v="POL2 18 E00036 PL 01058Q3 2021PLN"/>
    <x v="9"/>
    <s v="KON0335"/>
    <s v="Security Premium sp.  z o.o."/>
    <s v="2 18 E00036 PL 01058"/>
    <s v="Q3 2021"/>
    <s v="PLN"/>
    <n v="27212.11"/>
    <n v="27212.110499999999"/>
    <n v="-4.99999998282874E-4"/>
    <n v="27212.11"/>
    <n v="0"/>
    <x v="0"/>
    <m/>
    <m/>
    <m/>
    <m/>
    <s v="none"/>
    <m/>
    <m/>
    <m/>
    <x v="0"/>
    <m/>
    <x v="0"/>
  </r>
  <r>
    <s v="POL2 18 E00036 PL 01058Q4 2021PLN"/>
    <x v="9"/>
    <s v="KON0335"/>
    <s v="Security Premium sp.  z o.o."/>
    <s v="2 18 E00036 PL 01058"/>
    <s v="Q4 2021"/>
    <s v="PLN"/>
    <n v="30381.33"/>
    <n v="30381.3279"/>
    <n v="2.1000000015192199E-3"/>
    <n v="30381.33"/>
    <n v="0"/>
    <x v="0"/>
    <m/>
    <m/>
    <m/>
    <m/>
    <s v="none"/>
    <m/>
    <m/>
    <m/>
    <x v="0"/>
    <m/>
    <x v="0"/>
  </r>
  <r>
    <s v="POL26078040Q1 2021PLN"/>
    <x v="9"/>
    <s v="KON0169"/>
    <s v="Se-Da sp. z o.o."/>
    <n v="26078040"/>
    <s v="Q1 2021"/>
    <s v="PLN"/>
    <n v="52"/>
    <n v="52.003"/>
    <n v="-3.0000000000001098E-3"/>
    <n v="52"/>
    <n v="0"/>
    <x v="0"/>
    <m/>
    <m/>
    <m/>
    <m/>
    <s v="none"/>
    <m/>
    <m/>
    <m/>
    <x v="0"/>
    <m/>
    <x v="0"/>
  </r>
  <r>
    <s v="POL26078040Q3 2021PLN"/>
    <x v="9"/>
    <s v="KON0169"/>
    <s v="Se-Da sp. z o.o."/>
    <n v="26078040"/>
    <s v="Q3 2021"/>
    <s v="PLN"/>
    <n v="211.64"/>
    <n v="211.63800000000001"/>
    <n v="1.9999999999811202E-3"/>
    <n v="211.64"/>
    <n v="0"/>
    <x v="0"/>
    <m/>
    <m/>
    <m/>
    <m/>
    <s v="none"/>
    <m/>
    <m/>
    <m/>
    <x v="0"/>
    <m/>
    <x v="0"/>
  </r>
  <r>
    <s v="POL26078040Q4 2021PLN"/>
    <x v="9"/>
    <s v="KON0169"/>
    <s v="Se-Da sp. z o.o."/>
    <n v="26078040"/>
    <s v="Q4 2021"/>
    <s v="PLN"/>
    <n v="233.91"/>
    <n v="233.905"/>
    <n v="4.9999999999954499E-3"/>
    <n v="233.91"/>
    <n v="0"/>
    <x v="0"/>
    <m/>
    <m/>
    <m/>
    <m/>
    <s v="none"/>
    <m/>
    <m/>
    <m/>
    <x v="0"/>
    <m/>
    <x v="0"/>
  </r>
  <r>
    <s v="POL1 19 E00036 PL 01142Q1 2021PLN"/>
    <x v="9"/>
    <s v="KON0332"/>
    <s v="System Organizacji Dozoru &quot;Sydom&quot;-Ryszard Skokowski"/>
    <s v="1 19 E00036 PL 01142"/>
    <s v="Q1 2021"/>
    <s v="PLN"/>
    <n v="15672.54"/>
    <n v="15672.54"/>
    <n v="0"/>
    <n v="15672.54"/>
    <n v="0"/>
    <x v="0"/>
    <m/>
    <m/>
    <m/>
    <m/>
    <s v="none"/>
    <m/>
    <m/>
    <m/>
    <x v="0"/>
    <m/>
    <x v="0"/>
  </r>
  <r>
    <s v="POL1 19 E00036 PL 01142Q2 2021PLN"/>
    <x v="9"/>
    <s v="KON0332"/>
    <s v="System Organizacji Dozoru &quot;Sydom&quot;-Ryszard Skokowski"/>
    <s v="1 19 E00036 PL 01142"/>
    <s v="Q2 2021"/>
    <s v="PLN"/>
    <n v="16561.97"/>
    <n v="16561.9725"/>
    <n v="-2.4999999986903198E-3"/>
    <n v="16561.97"/>
    <n v="0"/>
    <x v="0"/>
    <m/>
    <m/>
    <m/>
    <m/>
    <s v="none"/>
    <m/>
    <m/>
    <m/>
    <x v="0"/>
    <m/>
    <x v="0"/>
  </r>
  <r>
    <s v="POL1 19 E00036 PL 01142Q3 2021PLN"/>
    <x v="9"/>
    <s v="KON0332"/>
    <s v="System Organizacji Dozoru &quot;Sydom&quot;-Ryszard Skokowski"/>
    <s v="1 19 E00036 PL 01142"/>
    <s v="Q3 2021"/>
    <s v="PLN"/>
    <n v="22467.74"/>
    <n v="22467.735000000001"/>
    <n v="5.0000000010186297E-3"/>
    <n v="22467.74"/>
    <n v="0"/>
    <x v="0"/>
    <m/>
    <m/>
    <m/>
    <m/>
    <s v="none"/>
    <m/>
    <m/>
    <m/>
    <x v="0"/>
    <m/>
    <x v="0"/>
  </r>
  <r>
    <s v="POL1 19 E00036 PL 01142Q4 2021PLN"/>
    <x v="9"/>
    <s v="KON0332"/>
    <s v="System Organizacji Dozoru &quot;Sydom&quot;-Ryszard Skokowski"/>
    <s v="1 19 E00036 PL 01142"/>
    <s v="Q4 2021"/>
    <s v="PLN"/>
    <n v="24553.33"/>
    <n v="24553.327499999999"/>
    <n v="2.5000000023282999E-3"/>
    <n v="24553.33"/>
    <n v="0"/>
    <x v="0"/>
    <m/>
    <m/>
    <m/>
    <m/>
    <s v="none"/>
    <m/>
    <m/>
    <m/>
    <x v="0"/>
    <m/>
    <x v="0"/>
  </r>
  <r>
    <s v="POL1 18 E00028 PL 01017Q2 2021PLN"/>
    <x v="9"/>
    <s v="KON0332"/>
    <s v="System Organizacji Dozoru &quot;Sydom&quot;-Ryszard Skokowski"/>
    <s v="1 18 E00028 PL 01017"/>
    <s v="Q2 2021"/>
    <s v="PLN"/>
    <n v="5278.52"/>
    <n v="5278.5200999999997"/>
    <n v="-9.9999999292776906E-5"/>
    <n v="5278.52"/>
    <n v="0"/>
    <x v="0"/>
    <m/>
    <m/>
    <m/>
    <m/>
    <s v="none"/>
    <m/>
    <m/>
    <m/>
    <x v="0"/>
    <m/>
    <x v="0"/>
  </r>
  <r>
    <s v="POL1 18 E00028 PL 01017Q3 2021PLN"/>
    <x v="9"/>
    <s v="KON0332"/>
    <s v="System Organizacji Dozoru &quot;Sydom&quot;-Ryszard Skokowski"/>
    <s v="1 18 E00028 PL 01017"/>
    <s v="Q3 2021"/>
    <s v="PLN"/>
    <n v="65260.907073170703"/>
    <n v="65260.911099999998"/>
    <n v="-4.0268292723339904E-3"/>
    <n v="65260.907073170703"/>
    <n v="0"/>
    <x v="0"/>
    <m/>
    <m/>
    <m/>
    <m/>
    <s v="none"/>
    <m/>
    <m/>
    <m/>
    <x v="0"/>
    <m/>
    <x v="0"/>
  </r>
  <r>
    <s v="POL1 18 E00028 PL 01017Q4 2021PLN"/>
    <x v="9"/>
    <s v="KON0332"/>
    <s v="System Organizacji Dozoru &quot;Sydom&quot;-Ryszard Skokowski"/>
    <s v="1 18 E00028 PL 01017"/>
    <s v="Q4 2021"/>
    <s v="PLN"/>
    <n v="106180.01"/>
    <n v="106180.00539999999"/>
    <n v="4.6000000002095398E-3"/>
    <n v="106180.01"/>
    <n v="0"/>
    <x v="0"/>
    <m/>
    <m/>
    <m/>
    <m/>
    <s v="none"/>
    <m/>
    <m/>
    <m/>
    <x v="0"/>
    <m/>
    <x v="0"/>
  </r>
  <r>
    <s v="POL2 14 E0L081 PL 00542Q1 2021PLN"/>
    <x v="9"/>
    <s v="KON0286"/>
    <s v="Tanake Concept sp. z o.o."/>
    <s v="2 14 E0L081 PL 00542"/>
    <s v="Q1 2021"/>
    <s v="PLN"/>
    <n v="743"/>
    <n v="742.99599999999998"/>
    <n v="4.0000000000190898E-3"/>
    <n v="743"/>
    <n v="0"/>
    <x v="0"/>
    <m/>
    <m/>
    <m/>
    <m/>
    <s v="none"/>
    <m/>
    <m/>
    <m/>
    <x v="0"/>
    <m/>
    <x v="0"/>
  </r>
  <r>
    <s v="POL2 14 E0L081 PL 00542Q2 2021PLN"/>
    <x v="9"/>
    <s v="KON0286"/>
    <s v="Tanake Concept sp. z o.o."/>
    <s v="2 14 E0L081 PL 00542"/>
    <s v="Q2 2021"/>
    <s v="PLN"/>
    <n v="574.19000000000005"/>
    <n v="574.19100000000003"/>
    <n v="-9.9999999997635292E-4"/>
    <n v="574.19000000000005"/>
    <n v="0"/>
    <x v="0"/>
    <m/>
    <m/>
    <m/>
    <m/>
    <s v="none"/>
    <m/>
    <m/>
    <m/>
    <x v="0"/>
    <m/>
    <x v="0"/>
  </r>
  <r>
    <s v="POL1 15 E0L076 PL 00586Q1 2021PLN"/>
    <x v="9"/>
    <s v="KON0295"/>
    <s v="T-Mobile Polska S.A."/>
    <s v="1 15 E0L076 PL 00586"/>
    <s v="Q1 2021"/>
    <s v="PLN"/>
    <n v="25608.12"/>
    <n v="25608.121999999999"/>
    <n v="-2.0000000004074502E-3"/>
    <n v="25608.12"/>
    <n v="0"/>
    <x v="0"/>
    <m/>
    <m/>
    <m/>
    <m/>
    <s v="none"/>
    <m/>
    <m/>
    <m/>
    <x v="0"/>
    <m/>
    <x v="0"/>
  </r>
  <r>
    <s v="POL1 15 E0L076 PL 00586Q2 2021PLN"/>
    <x v="9"/>
    <s v="KON0295"/>
    <s v="T-Mobile Polska S.A."/>
    <s v="1 15 E0L076 PL 00586"/>
    <s v="Q2 2021"/>
    <s v="PLN"/>
    <n v="35756.400000000001"/>
    <n v="35756.396000000001"/>
    <n v="4.0000000008149003E-3"/>
    <n v="35756.400000000001"/>
    <n v="0"/>
    <x v="0"/>
    <m/>
    <m/>
    <m/>
    <m/>
    <s v="none"/>
    <m/>
    <m/>
    <m/>
    <x v="0"/>
    <m/>
    <x v="0"/>
  </r>
  <r>
    <s v="POL1 15 E0L076 PL 00586Q3 2021PLN"/>
    <x v="9"/>
    <s v="KON0295"/>
    <s v="T-Mobile Polska S.A."/>
    <s v="1 15 E0L076 PL 00586"/>
    <s v="Q3 2021"/>
    <s v="PLN"/>
    <n v="32296.23"/>
    <n v="32296.225999999999"/>
    <n v="4.0000000008149003E-3"/>
    <n v="32296.23"/>
    <n v="0"/>
    <x v="0"/>
    <m/>
    <m/>
    <m/>
    <m/>
    <s v="none"/>
    <m/>
    <m/>
    <m/>
    <x v="0"/>
    <m/>
    <x v="0"/>
  </r>
  <r>
    <s v="POL1 15 E0L076 PL 00586Q4 2021PLN"/>
    <x v="9"/>
    <s v="KON0295"/>
    <s v="T-Mobile Polska S.A."/>
    <s v="1 15 E0L076 PL 00586"/>
    <s v="Q4 2021"/>
    <s v="PLN"/>
    <n v="31371.34"/>
    <n v="31371.34"/>
    <n v="0"/>
    <n v="31371.34"/>
    <n v="0"/>
    <x v="0"/>
    <m/>
    <m/>
    <m/>
    <m/>
    <s v="none"/>
    <m/>
    <m/>
    <m/>
    <x v="0"/>
    <m/>
    <x v="0"/>
  </r>
  <r>
    <s v="POL2 15 E0L076 PL 00674Q1 2021PLN"/>
    <x v="9"/>
    <s v="KON0295"/>
    <s v="T-Mobile Polska S.A."/>
    <s v="2 15 E0L076 PL 00674"/>
    <s v="Q1 2021"/>
    <s v="PLN"/>
    <n v="19836.79"/>
    <n v="19836.789000000001"/>
    <n v="1.0000000002037201E-3"/>
    <n v="19836.79"/>
    <n v="0"/>
    <x v="0"/>
    <m/>
    <m/>
    <m/>
    <m/>
    <s v="none"/>
    <m/>
    <m/>
    <m/>
    <x v="0"/>
    <m/>
    <x v="0"/>
  </r>
  <r>
    <s v="POL2 15 E0L076 PL 00674Q2 2021PLN"/>
    <x v="9"/>
    <s v="KON0295"/>
    <s v="T-Mobile Polska S.A."/>
    <s v="2 15 E0L076 PL 00674"/>
    <s v="Q2 2021"/>
    <s v="PLN"/>
    <n v="19016.900000000001"/>
    <n v="19016.900699999998"/>
    <n v="-6.9999999686842698E-4"/>
    <n v="19016.900000000001"/>
    <n v="0"/>
    <x v="0"/>
    <m/>
    <m/>
    <m/>
    <m/>
    <s v="none"/>
    <m/>
    <m/>
    <m/>
    <x v="0"/>
    <m/>
    <x v="0"/>
  </r>
  <r>
    <s v="POL2 15 E0L076 PL 00674Q3 2021PLN"/>
    <x v="9"/>
    <s v="KON0295"/>
    <s v="T-Mobile Polska S.A."/>
    <s v="2 15 E0L076 PL 00674"/>
    <s v="Q3 2021"/>
    <s v="PLN"/>
    <n v="16176.39"/>
    <n v="16176.3861"/>
    <n v="3.8999999997031401E-3"/>
    <n v="16176.39"/>
    <n v="0"/>
    <x v="0"/>
    <m/>
    <m/>
    <m/>
    <m/>
    <s v="none"/>
    <m/>
    <m/>
    <m/>
    <x v="0"/>
    <m/>
    <x v="0"/>
  </r>
  <r>
    <s v="POL2 15 E0L076 PL 00674Q4 2021PLN"/>
    <x v="9"/>
    <s v="KON0295"/>
    <s v="T-Mobile Polska S.A."/>
    <s v="2 15 E0L076 PL 00674"/>
    <s v="Q4 2021"/>
    <s v="PLN"/>
    <n v="15973.37"/>
    <n v="15973.372100000001"/>
    <n v="-2.0999999997002301E-3"/>
    <n v="15973.37"/>
    <n v="0"/>
    <x v="0"/>
    <m/>
    <m/>
    <m/>
    <m/>
    <s v="none"/>
    <m/>
    <m/>
    <m/>
    <x v="0"/>
    <m/>
    <x v="0"/>
  </r>
  <r>
    <s v="POL28235017Q1 2021PLN"/>
    <x v="9"/>
    <s v="KON0206"/>
    <s v="TP Teltech"/>
    <n v="28235017"/>
    <s v="Q1 2021"/>
    <s v="PLN"/>
    <n v="372.1"/>
    <n v="372.1"/>
    <n v="0"/>
    <n v="372.1"/>
    <n v="0"/>
    <x v="0"/>
    <m/>
    <m/>
    <m/>
    <m/>
    <s v="none"/>
    <m/>
    <m/>
    <m/>
    <x v="0"/>
    <m/>
    <x v="0"/>
  </r>
  <r>
    <s v="POL28235017Q3 2021PLN"/>
    <x v="9"/>
    <s v="KON0206"/>
    <s v="TP Teltech"/>
    <n v="28235017"/>
    <s v="Q3 2021"/>
    <s v="PLN"/>
    <n v="364.6"/>
    <n v="364.6"/>
    <n v="0"/>
    <n v="364.6"/>
    <n v="0"/>
    <x v="0"/>
    <m/>
    <m/>
    <m/>
    <m/>
    <s v="none"/>
    <m/>
    <m/>
    <m/>
    <x v="0"/>
    <m/>
    <x v="0"/>
  </r>
  <r>
    <s v="POL28235017Q4 2021PLN"/>
    <x v="9"/>
    <s v="KON0206"/>
    <s v="TP Teltech"/>
    <n v="28235017"/>
    <s v="Q4 2021"/>
    <s v="PLN"/>
    <n v="377.6"/>
    <n v="377.6"/>
    <n v="0"/>
    <n v="377.6"/>
    <n v="0"/>
    <x v="0"/>
    <m/>
    <m/>
    <m/>
    <m/>
    <s v="none"/>
    <m/>
    <m/>
    <m/>
    <x v="0"/>
    <m/>
    <x v="0"/>
  </r>
  <r>
    <s v="POL28235017Q2 2021PLN"/>
    <x v="9"/>
    <s v="KON0206"/>
    <s v="TP Teltech"/>
    <n v="28235017"/>
    <s v="Q2 2021"/>
    <s v="PLN"/>
    <n v="351.6"/>
    <n v="351.6"/>
    <n v="0"/>
    <n v="351.6"/>
    <n v="0"/>
    <x v="0"/>
    <m/>
    <m/>
    <m/>
    <m/>
    <s v="none"/>
    <m/>
    <m/>
    <m/>
    <x v="0"/>
    <m/>
    <x v="0"/>
  </r>
  <r>
    <s v="POL3 13 E0L081 PL 00331Q1 2021PLN"/>
    <x v="9"/>
    <s v="KON0276"/>
    <s v="Wencel"/>
    <s v="3 13 E0L081 PL 00331"/>
    <s v="Q1 2021"/>
    <s v="PLN"/>
    <n v="224.68"/>
    <n v="224.67949999999999"/>
    <n v="5.0000000001659795E-4"/>
    <n v="224.68"/>
    <n v="0"/>
    <x v="0"/>
    <m/>
    <m/>
    <m/>
    <m/>
    <s v="none"/>
    <m/>
    <m/>
    <m/>
    <x v="0"/>
    <m/>
    <x v="0"/>
  </r>
  <r>
    <s v="POL3 13 E0L081 PL 00331Q2 2021PLN"/>
    <x v="9"/>
    <s v="KON0276"/>
    <s v="Wencel"/>
    <s v="3 13 E0L081 PL 00331"/>
    <s v="Q2 2021"/>
    <s v="PLN"/>
    <n v="162.44999999999999"/>
    <n v="162.44900000000001"/>
    <n v="9.9999999997635292E-4"/>
    <n v="162.44999999999999"/>
    <n v="0"/>
    <x v="0"/>
    <m/>
    <m/>
    <m/>
    <m/>
    <s v="none"/>
    <m/>
    <m/>
    <m/>
    <x v="0"/>
    <m/>
    <x v="0"/>
  </r>
  <r>
    <s v="POL3 13 E0L081 PL 00331Q3 2021PLN"/>
    <x v="9"/>
    <s v="KON0276"/>
    <s v="Wencel"/>
    <s v="3 13 E0L081 PL 00331"/>
    <s v="Q3 2021"/>
    <s v="PLN"/>
    <n v="299.83"/>
    <n v="299.83300000000003"/>
    <n v="-3.0000000000427402E-3"/>
    <n v="299.83"/>
    <n v="0"/>
    <x v="0"/>
    <m/>
    <m/>
    <m/>
    <m/>
    <s v="none"/>
    <m/>
    <m/>
    <m/>
    <x v="0"/>
    <m/>
    <x v="0"/>
  </r>
  <r>
    <s v="POL3 13 E0L081 PL 00331Q4 2021PLN"/>
    <x v="9"/>
    <s v="KON0276"/>
    <s v="Wencel"/>
    <s v="3 13 E0L081 PL 00331"/>
    <s v="Q4 2021"/>
    <s v="PLN"/>
    <n v="3780.28"/>
    <n v="3780.2809999999999"/>
    <n v="-9.9999999974897903E-4"/>
    <n v="3780.28"/>
    <n v="0"/>
    <x v="0"/>
    <m/>
    <m/>
    <m/>
    <m/>
    <s v="none"/>
    <m/>
    <m/>
    <m/>
    <x v="0"/>
    <m/>
    <x v="0"/>
  </r>
  <r>
    <s v="POL22048001Q1 2021PLN"/>
    <x v="9"/>
    <s v="KON0040"/>
    <s v="Wydawnictwo-Drukarnia Paradis Wiesław Kałuża"/>
    <n v="22048001"/>
    <s v="Q1 2021"/>
    <s v="PLN"/>
    <n v="3199.22"/>
    <n v="3199.22"/>
    <n v="0"/>
    <n v="3199.22"/>
    <n v="0"/>
    <x v="0"/>
    <m/>
    <m/>
    <m/>
    <m/>
    <s v="none"/>
    <m/>
    <m/>
    <m/>
    <x v="0"/>
    <m/>
    <x v="0"/>
  </r>
  <r>
    <s v="POL22048001Q3 2021PLN"/>
    <x v="9"/>
    <s v="KON0040"/>
    <s v="Wydawnictwo-Drukarnia Paradis Wiesław Kałuża"/>
    <n v="22048001"/>
    <s v="Q3 2021"/>
    <s v="PLN"/>
    <n v="18043.66"/>
    <n v="18043.66"/>
    <n v="0"/>
    <n v="18043.66"/>
    <n v="0"/>
    <x v="0"/>
    <m/>
    <m/>
    <m/>
    <m/>
    <s v="none"/>
    <m/>
    <m/>
    <m/>
    <x v="0"/>
    <m/>
    <x v="0"/>
  </r>
  <r>
    <s v="POL22048001Q4 2021PLN"/>
    <x v="9"/>
    <s v="KON0040"/>
    <s v="Wydawnictwo-Drukarnia Paradis Wiesław Kałuża"/>
    <n v="22048001"/>
    <s v="Q4 2021"/>
    <s v="PLN"/>
    <n v="15159.1"/>
    <n v="15159.1"/>
    <n v="0"/>
    <n v="15159.1"/>
    <n v="0"/>
    <x v="0"/>
    <m/>
    <m/>
    <m/>
    <m/>
    <s v="none"/>
    <m/>
    <m/>
    <m/>
    <x v="0"/>
    <m/>
    <x v="0"/>
  </r>
  <r>
    <s v="POL22048001Q2 2021PLN"/>
    <x v="9"/>
    <s v="KON0040"/>
    <s v="Wydawnictwo-Drukarnia Paradis Wiesław Kałuża"/>
    <n v="22048001"/>
    <s v="Q2 2021"/>
    <s v="PLN"/>
    <n v="6229.6"/>
    <n v="6229.6"/>
    <n v="0"/>
    <n v="6229.6"/>
    <n v="0"/>
    <x v="0"/>
    <m/>
    <m/>
    <m/>
    <m/>
    <s v="none"/>
    <s v="Produit"/>
    <s v="Sarah"/>
    <s v="[SB] Le rebate ne veut pas se calculer pourtant il existe bien une facture dans pré-billing https://www.astoresuite.com/billing_invoices/show/40207. Mais le rebate  est à 0 dans la participation et ne se calcule plus alors qu'il devrait égal au montant facturé"/>
    <x v="2"/>
    <s v="Zakaria"/>
    <x v="0"/>
  </r>
  <r>
    <s v="POL28255011Q1 2021PLN"/>
    <x v="9"/>
    <s v="KON0205"/>
    <s v="Zakład Robót Sanitarnych &quot;Sanator-Bis&quot; sp. z o.o."/>
    <n v="28255011"/>
    <s v="Q1 2021"/>
    <s v="PLN"/>
    <n v="292.5"/>
    <n v="292.5"/>
    <n v="0"/>
    <n v="292.5"/>
    <n v="0"/>
    <x v="0"/>
    <m/>
    <m/>
    <m/>
    <m/>
    <s v="none"/>
    <m/>
    <m/>
    <m/>
    <x v="0"/>
    <m/>
    <x v="0"/>
  </r>
  <r>
    <s v="POL28255011Q3 2021PLN"/>
    <x v="9"/>
    <s v="KON0205"/>
    <s v="Zakład Robót Sanitarnych &quot;Sanator-Bis&quot; sp. z o.o."/>
    <n v="28255011"/>
    <s v="Q3 2021"/>
    <s v="PLN"/>
    <n v="790"/>
    <n v="790"/>
    <n v="0"/>
    <n v="790"/>
    <n v="0"/>
    <x v="0"/>
    <m/>
    <m/>
    <m/>
    <m/>
    <s v="none"/>
    <m/>
    <m/>
    <m/>
    <x v="0"/>
    <m/>
    <x v="0"/>
  </r>
  <r>
    <s v="POL28255011Q4 2021PLN"/>
    <x v="9"/>
    <s v="KON0205"/>
    <s v="Zakład Robót Sanitarnych &quot;Sanator-Bis&quot; sp. z o.o."/>
    <n v="28255011"/>
    <s v="Q4 2021"/>
    <s v="PLN"/>
    <n v="875"/>
    <n v="875"/>
    <n v="0"/>
    <n v="875"/>
    <n v="0"/>
    <x v="0"/>
    <m/>
    <m/>
    <m/>
    <m/>
    <s v="none"/>
    <m/>
    <m/>
    <m/>
    <x v="0"/>
    <m/>
    <x v="0"/>
  </r>
  <r>
    <s v="POL28255011Q2 2021PLN"/>
    <x v="9"/>
    <s v="KON0205"/>
    <s v="Zakład Robót Sanitarnych &quot;Sanator-Bis&quot; sp. z o.o."/>
    <n v="28255011"/>
    <s v="Q2 2021"/>
    <s v="PLN"/>
    <n v="295"/>
    <n v="295"/>
    <n v="0"/>
    <n v="295"/>
    <n v="0"/>
    <x v="0"/>
    <m/>
    <m/>
    <m/>
    <m/>
    <s v="none"/>
    <m/>
    <m/>
    <m/>
    <x v="0"/>
    <m/>
    <x v="0"/>
  </r>
  <r>
    <s v="POL22080013Q1 2021PLN"/>
    <x v="9"/>
    <s v="KON0034"/>
    <s v="Zakłady Porcelany Stołowej Lubiana S.A."/>
    <n v="22080013"/>
    <s v="Q1 2021"/>
    <s v="PLN"/>
    <n v="341.74"/>
    <n v="341.74279999999999"/>
    <n v="-2.7999999999792601E-3"/>
    <n v="341.74"/>
    <n v="0"/>
    <x v="0"/>
    <m/>
    <m/>
    <m/>
    <m/>
    <s v="none"/>
    <m/>
    <m/>
    <m/>
    <x v="0"/>
    <m/>
    <x v="0"/>
  </r>
  <r>
    <s v="POL22080013Q2 2021PLN"/>
    <x v="9"/>
    <s v="KON0034"/>
    <s v="Zakłady Porcelany Stołowej Lubiana S.A."/>
    <n v="22080013"/>
    <s v="Q2 2021"/>
    <s v="PLN"/>
    <n v="836.85"/>
    <n v="836.85"/>
    <n v="0"/>
    <n v="836.85"/>
    <n v="0"/>
    <x v="0"/>
    <m/>
    <m/>
    <m/>
    <m/>
    <s v="none"/>
    <m/>
    <m/>
    <m/>
    <x v="0"/>
    <m/>
    <x v="0"/>
  </r>
  <r>
    <s v="POL22080013Q3 2021PLN"/>
    <x v="9"/>
    <s v="KON0034"/>
    <s v="Zakłady Porcelany Stołowej Lubiana S.A."/>
    <n v="22080013"/>
    <s v="Q3 2021"/>
    <s v="PLN"/>
    <n v="5235.47"/>
    <n v="5235.4651999999996"/>
    <n v="4.80000000061409E-3"/>
    <n v="5235.47"/>
    <n v="0"/>
    <x v="0"/>
    <m/>
    <m/>
    <m/>
    <m/>
    <s v="none"/>
    <m/>
    <m/>
    <m/>
    <x v="0"/>
    <m/>
    <x v="0"/>
  </r>
  <r>
    <s v="POL22080013Q4 2021PLN"/>
    <x v="9"/>
    <s v="KON0034"/>
    <s v="Zakłady Porcelany Stołowej Lubiana S.A."/>
    <n v="22080013"/>
    <s v="Q4 2021"/>
    <s v="PLN"/>
    <n v="7848.38"/>
    <n v="7848.3818000000001"/>
    <n v="-1.8000000000029099E-3"/>
    <n v="7848.38"/>
    <n v="0"/>
    <x v="0"/>
    <m/>
    <m/>
    <m/>
    <m/>
    <s v="none"/>
    <m/>
    <m/>
    <m/>
    <x v="0"/>
    <m/>
    <x v="0"/>
  </r>
  <r>
    <s v="POL1 20 E0L005 PL 01371Q2 2021PLN"/>
    <x v="9"/>
    <s v="KON0361"/>
    <s v="Albinos sp. z o.o."/>
    <s v="1 20 E0L005 PL 01371"/>
    <s v="Q2 2021"/>
    <s v="PLN"/>
    <n v="10323.19"/>
    <n v="10323.191000000001"/>
    <n v="-1.0000000002037201E-3"/>
    <n v="10323.19"/>
    <n v="0"/>
    <x v="0"/>
    <m/>
    <m/>
    <m/>
    <m/>
    <s v="none"/>
    <m/>
    <m/>
    <m/>
    <x v="0"/>
    <m/>
    <x v="0"/>
  </r>
  <r>
    <s v="POL1 20 E0L005 PL 01371Q3 2021PLN"/>
    <x v="9"/>
    <s v="KON0361"/>
    <s v="Albinos sp. z o.o."/>
    <s v="1 20 E0L005 PL 01371"/>
    <s v="Q3 2021"/>
    <s v="PLN"/>
    <n v="23753.560081300799"/>
    <n v="23753.562999999998"/>
    <n v="-2.91869918510201E-3"/>
    <n v="23753.560081300799"/>
    <n v="0"/>
    <x v="0"/>
    <m/>
    <m/>
    <m/>
    <m/>
    <s v="none"/>
    <m/>
    <m/>
    <m/>
    <x v="0"/>
    <m/>
    <x v="0"/>
  </r>
  <r>
    <s v="POL1 20 E0L005 PL 01371Q4 2021PLN"/>
    <x v="9"/>
    <s v="KON0361"/>
    <s v="Albinos sp. z o.o."/>
    <s v="1 20 E0L005 PL 01371"/>
    <s v="Q4 2021"/>
    <s v="PLN"/>
    <n v="14176.32"/>
    <n v="14176.315000000001"/>
    <n v="4.9999999991996403E-3"/>
    <n v="14176.32"/>
    <n v="0"/>
    <x v="0"/>
    <m/>
    <m/>
    <m/>
    <m/>
    <s v="none"/>
    <m/>
    <m/>
    <m/>
    <x v="0"/>
    <m/>
    <x v="0"/>
  </r>
  <r>
    <s v="POL2 19 E00013 PL 01266Q2 2021PLN"/>
    <x v="9"/>
    <s v="KON0351"/>
    <s v="Brados sp.j.T.Grzesiak,P.Pawlak,K.Kuchciński"/>
    <s v="2 19 E00013 PL 01266"/>
    <s v="Q2 2021"/>
    <s v="PLN"/>
    <n v="7.88"/>
    <n v="7.88"/>
    <n v="0"/>
    <n v="7.88"/>
    <n v="0"/>
    <x v="0"/>
    <m/>
    <m/>
    <m/>
    <m/>
    <s v="none"/>
    <m/>
    <m/>
    <m/>
    <x v="0"/>
    <m/>
    <x v="0"/>
  </r>
  <r>
    <s v="POL2 19 E00013 PL 01266Q3 2021PLN"/>
    <x v="9"/>
    <s v="KON0351"/>
    <s v="Brados sp.j.T.Grzesiak,P.Pawlak,K.Kuchciński"/>
    <s v="2 19 E00013 PL 01266"/>
    <s v="Q3 2021"/>
    <s v="PLN"/>
    <n v="19.07"/>
    <n v="19.065200000000001"/>
    <n v="4.7999999999994696E-3"/>
    <n v="19.07"/>
    <n v="0"/>
    <x v="0"/>
    <m/>
    <m/>
    <m/>
    <m/>
    <s v="none"/>
    <m/>
    <m/>
    <m/>
    <x v="0"/>
    <m/>
    <x v="0"/>
  </r>
  <r>
    <s v="POL2 19 E00013 PL 01266Q4 2021PLN"/>
    <x v="9"/>
    <s v="KON0351"/>
    <s v="Brados sp.j.T.Grzesiak,P.Pawlak,K.Kuchciński"/>
    <s v="2 19 E00013 PL 01266"/>
    <s v="Q4 2021"/>
    <s v="PLN"/>
    <n v="93.39"/>
    <n v="93.385499999999993"/>
    <n v="4.5000000000072699E-3"/>
    <n v="93.39"/>
    <n v="0"/>
    <x v="0"/>
    <m/>
    <m/>
    <m/>
    <m/>
    <s v="none"/>
    <m/>
    <m/>
    <m/>
    <x v="0"/>
    <m/>
    <x v="0"/>
  </r>
  <r>
    <s v="POL2 19 E00019 PL 01245Q2 2021PLN"/>
    <x v="9"/>
    <s v="KON0348"/>
    <s v="Gastro House sp.  z o.o. sp.k."/>
    <s v="2 19 E00019 PL 01245"/>
    <s v="Q2 2021"/>
    <s v="PLN"/>
    <n v="1606.6"/>
    <n v="1606.6"/>
    <n v="0"/>
    <n v="1606.6"/>
    <n v="0"/>
    <x v="0"/>
    <m/>
    <m/>
    <m/>
    <m/>
    <s v="none"/>
    <m/>
    <m/>
    <m/>
    <x v="0"/>
    <m/>
    <x v="0"/>
  </r>
  <r>
    <s v="POL2 19 E00019 PL 01245Q3 2021PLN"/>
    <x v="9"/>
    <s v="KON0348"/>
    <s v="Gastro House sp.  z o.o. sp.k."/>
    <s v="2 19 E00019 PL 01245"/>
    <s v="Q3 2021"/>
    <s v="PLN"/>
    <n v="7320.56"/>
    <n v="7320.5590000000002"/>
    <n v="1.0000000002037201E-3"/>
    <n v="7320.56"/>
    <n v="0"/>
    <x v="0"/>
    <m/>
    <m/>
    <m/>
    <m/>
    <s v="none"/>
    <m/>
    <m/>
    <m/>
    <x v="0"/>
    <m/>
    <x v="0"/>
  </r>
  <r>
    <s v="POL2 19 E00019 PL 01245Q4 2021PLN"/>
    <x v="9"/>
    <s v="KON0348"/>
    <s v="Gastro House sp.  z o.o. sp.k."/>
    <s v="2 19 E00019 PL 01245"/>
    <s v="Q4 2021"/>
    <s v="PLN"/>
    <n v="5541.99"/>
    <n v="5541.9884000000002"/>
    <n v="1.59999999959836E-3"/>
    <n v="5541.99"/>
    <n v="0"/>
    <x v="0"/>
    <m/>
    <m/>
    <m/>
    <m/>
    <s v="none"/>
    <m/>
    <m/>
    <m/>
    <x v="0"/>
    <m/>
    <x v="0"/>
  </r>
  <r>
    <s v="POL1 16 E00068 PL 00717Q2 2021PLN"/>
    <x v="9"/>
    <s v="KON0304"/>
    <s v="Hilding Anders Polska sp. z o.o."/>
    <s v="1 16 E00068 PL 00717"/>
    <s v="Q2 2021"/>
    <s v="PLN"/>
    <n v="95817.69"/>
    <n v="95817.692999999999"/>
    <n v="-2.9999999969731999E-3"/>
    <n v="95817.69"/>
    <n v="0"/>
    <x v="0"/>
    <m/>
    <m/>
    <m/>
    <m/>
    <s v="none"/>
    <m/>
    <m/>
    <m/>
    <x v="0"/>
    <m/>
    <x v="0"/>
  </r>
  <r>
    <s v="POL1 16 E00068 PL 00717Q3 2021PLN"/>
    <x v="9"/>
    <s v="KON0304"/>
    <s v="Hilding Anders Polska sp. z o.o."/>
    <s v="1 16 E00068 PL 00717"/>
    <s v="Q3 2021"/>
    <s v="PLN"/>
    <n v="21375.364065040601"/>
    <n v="21375.356"/>
    <n v="8.0650406525819493E-3"/>
    <n v="21375.364065040601"/>
    <n v="0"/>
    <x v="0"/>
    <m/>
    <m/>
    <m/>
    <m/>
    <s v="none"/>
    <m/>
    <m/>
    <m/>
    <x v="0"/>
    <m/>
    <x v="0"/>
  </r>
  <r>
    <s v="POL1 16 E00068 PL 00717Q4 2021PLN"/>
    <x v="9"/>
    <s v="KON0304"/>
    <s v="Hilding Anders Polska sp. z o.o."/>
    <s v="1 16 E00068 PL 00717"/>
    <s v="Q4 2021"/>
    <s v="PLN"/>
    <n v="7829.88"/>
    <n v="7829.884"/>
    <n v="-3.9999999999054099E-3"/>
    <n v="7829.88"/>
    <n v="0"/>
    <x v="0"/>
    <m/>
    <m/>
    <m/>
    <m/>
    <s v="none"/>
    <m/>
    <m/>
    <m/>
    <x v="0"/>
    <m/>
    <x v="0"/>
  </r>
  <r>
    <s v="POL1 20 E0L060 PL 01349Q2 2021PLN"/>
    <x v="9"/>
    <s v="KON0360"/>
    <s v="Infinite ICT sp. z o.o."/>
    <s v="1 20 E0L060 PL 01349"/>
    <s v="Q2 2021"/>
    <s v="PLN"/>
    <n v="370.5"/>
    <n v="370.5"/>
    <n v="0"/>
    <n v="370.5"/>
    <n v="0"/>
    <x v="0"/>
    <m/>
    <m/>
    <m/>
    <m/>
    <s v="none"/>
    <m/>
    <m/>
    <m/>
    <x v="0"/>
    <m/>
    <x v="0"/>
  </r>
  <r>
    <s v="POL1 20 E0L060 PL 01349Q3 2021PLN"/>
    <x v="9"/>
    <s v="KON0360"/>
    <s v="Infinite ICT sp. z o.o."/>
    <s v="1 20 E0L060 PL 01349"/>
    <s v="Q3 2021"/>
    <s v="PLN"/>
    <n v="13.86"/>
    <n v="13.86"/>
    <n v="0"/>
    <n v="13.86"/>
    <n v="0"/>
    <x v="0"/>
    <m/>
    <m/>
    <m/>
    <m/>
    <s v="none"/>
    <m/>
    <m/>
    <m/>
    <x v="0"/>
    <m/>
    <x v="0"/>
  </r>
  <r>
    <s v="POL1 20 E0L060 PL 01349Q4 2021PLN"/>
    <x v="9"/>
    <s v="KON0360"/>
    <s v="Infinite ICT sp. z o.o."/>
    <s v="1 20 E0L060 PL 01349"/>
    <s v="Q4 2021"/>
    <s v="PLN"/>
    <n v="112.98"/>
    <n v="112.98"/>
    <n v="0"/>
    <n v="112.98"/>
    <n v="0"/>
    <x v="0"/>
    <m/>
    <m/>
    <m/>
    <m/>
    <s v="none"/>
    <m/>
    <m/>
    <m/>
    <x v="0"/>
    <m/>
    <x v="0"/>
  </r>
  <r>
    <s v="POL2 16 E0L081 PL 00798Q2 2021PLN"/>
    <x v="9"/>
    <s v="KON0309"/>
    <s v="Panagastro sp.  z o.o."/>
    <s v="2 16 E0L081 PL 00798"/>
    <s v="Q2 2021"/>
    <s v="PLN"/>
    <n v="65517.23"/>
    <n v="65517.228000000003"/>
    <n v="2.0000000004074502E-3"/>
    <n v="65517.23"/>
    <n v="0"/>
    <x v="0"/>
    <m/>
    <m/>
    <m/>
    <m/>
    <s v="none"/>
    <m/>
    <m/>
    <m/>
    <x v="0"/>
    <m/>
    <x v="0"/>
  </r>
  <r>
    <s v="POL2 16 E0L081 PL 00798Q3 2021PLN"/>
    <x v="9"/>
    <s v="KON0309"/>
    <s v="Panagastro sp.  z o.o."/>
    <s v="2 16 E0L081 PL 00798"/>
    <s v="Q3 2021"/>
    <s v="PLN"/>
    <n v="23796.81"/>
    <n v="23796.807000000001"/>
    <n v="3.00000000061118E-3"/>
    <n v="23796.81"/>
    <n v="0"/>
    <x v="0"/>
    <m/>
    <m/>
    <m/>
    <m/>
    <s v="none"/>
    <m/>
    <m/>
    <m/>
    <x v="0"/>
    <m/>
    <x v="0"/>
  </r>
  <r>
    <s v="POL2 16 E0L081 PL 00798Q4 2021PLN"/>
    <x v="9"/>
    <s v="KON0309"/>
    <s v="Panagastro sp.  z o.o."/>
    <s v="2 16 E0L081 PL 00798"/>
    <s v="Q4 2021"/>
    <s v="PLN"/>
    <n v="13618.87"/>
    <n v="13618.865"/>
    <n v="5.0000000010186297E-3"/>
    <n v="13618.87"/>
    <n v="0"/>
    <x v="0"/>
    <m/>
    <m/>
    <m/>
    <m/>
    <s v="none"/>
    <m/>
    <m/>
    <m/>
    <x v="0"/>
    <m/>
    <x v="0"/>
  </r>
  <r>
    <s v="POL1 16 E0L078 PL 00758Q2 2021PLN"/>
    <x v="9"/>
    <s v="KON0307"/>
    <s v="Polska Grupa Tekstylna sp. z o.o."/>
    <s v="1 16 E0L078 PL 00758"/>
    <s v="Q2 2021"/>
    <s v="PLN"/>
    <n v="35486.236341463402"/>
    <n v="35486.237500000003"/>
    <n v="-1.1585365864448199E-3"/>
    <n v="35486.236341463402"/>
    <n v="0"/>
    <x v="0"/>
    <m/>
    <m/>
    <m/>
    <m/>
    <s v="none"/>
    <m/>
    <m/>
    <m/>
    <x v="0"/>
    <m/>
    <x v="0"/>
  </r>
  <r>
    <s v="POL1 16 E0L078 PL 00758Q3 2021PLN"/>
    <x v="9"/>
    <s v="KON0307"/>
    <s v="Polska Grupa Tekstylna sp. z o.o."/>
    <s v="1 16 E0L078 PL 00758"/>
    <s v="Q3 2021"/>
    <s v="PLN"/>
    <n v="17902.439999999999"/>
    <n v="17902.4391"/>
    <n v="8.9999999909195995E-4"/>
    <n v="17902.439999999999"/>
    <n v="0"/>
    <x v="0"/>
    <m/>
    <m/>
    <m/>
    <m/>
    <s v="none"/>
    <m/>
    <m/>
    <m/>
    <x v="0"/>
    <m/>
    <x v="0"/>
  </r>
  <r>
    <s v="POL3 13 E00028 PL 00352Q2 2021PLN"/>
    <x v="9"/>
    <s v="KON0277"/>
    <s v="S.P. &quot;Celox&quot; sp. j."/>
    <s v="3 13 E00028 PL 00352"/>
    <s v="Q2 2021"/>
    <s v="PLN"/>
    <n v="2118.84"/>
    <n v="2118.8404999999998"/>
    <n v="-4.9999999964711595E-4"/>
    <n v="2118.84"/>
    <n v="0"/>
    <x v="0"/>
    <m/>
    <m/>
    <m/>
    <m/>
    <s v="none"/>
    <m/>
    <m/>
    <m/>
    <x v="0"/>
    <m/>
    <x v="0"/>
  </r>
  <r>
    <s v="POL3 13 E00028 PL 00352Q3 2021PLN"/>
    <x v="9"/>
    <s v="KON0277"/>
    <s v="S.P. &quot;Celox&quot; sp. j."/>
    <s v="3 13 E00028 PL 00352"/>
    <s v="Q3 2021"/>
    <s v="PLN"/>
    <n v="22111.45"/>
    <n v="22111.446"/>
    <n v="4.0000000008149003E-3"/>
    <n v="22111.45"/>
    <n v="0"/>
    <x v="0"/>
    <m/>
    <m/>
    <m/>
    <m/>
    <s v="none"/>
    <m/>
    <m/>
    <m/>
    <x v="0"/>
    <m/>
    <x v="0"/>
  </r>
  <r>
    <s v="POL3 13 E00028 PL 00352Q4 2021PLN"/>
    <x v="9"/>
    <s v="KON0277"/>
    <s v="S.P. &quot;Celox&quot; sp. j."/>
    <s v="3 13 E00028 PL 00352"/>
    <s v="Q4 2021"/>
    <s v="PLN"/>
    <n v="15361.34"/>
    <n v="15361.335499999999"/>
    <n v="4.5000000009167698E-3"/>
    <n v="15361.34"/>
    <n v="0"/>
    <x v="0"/>
    <m/>
    <m/>
    <m/>
    <m/>
    <s v="none"/>
    <m/>
    <m/>
    <m/>
    <x v="0"/>
    <m/>
    <x v="0"/>
  </r>
  <r>
    <s v="POL24020010Q2 2021PLN"/>
    <x v="9"/>
    <s v="KON0092"/>
    <s v="Silliker Polska sp. z o.o."/>
    <n v="24020010"/>
    <s v="Q2 2021"/>
    <s v="PLN"/>
    <n v="607.71"/>
    <n v="607.71"/>
    <n v="0"/>
    <n v="607.71"/>
    <n v="0"/>
    <x v="0"/>
    <m/>
    <m/>
    <m/>
    <m/>
    <s v="none"/>
    <m/>
    <m/>
    <m/>
    <x v="0"/>
    <m/>
    <x v="0"/>
  </r>
  <r>
    <s v="POL24020010Q3 2021PLN"/>
    <x v="9"/>
    <s v="KON0092"/>
    <s v="Silliker Polska sp. z o.o."/>
    <n v="24020010"/>
    <s v="Q3 2021"/>
    <s v="PLN"/>
    <n v="995.69"/>
    <n v="995.68499999999995"/>
    <n v="5.0000000001091298E-3"/>
    <n v="995.69"/>
    <n v="0"/>
    <x v="0"/>
    <m/>
    <m/>
    <m/>
    <m/>
    <s v="none"/>
    <m/>
    <m/>
    <m/>
    <x v="0"/>
    <m/>
    <x v="0"/>
  </r>
  <r>
    <s v="POL24020010Q4 2021PLN"/>
    <x v="9"/>
    <s v="KON0092"/>
    <s v="Silliker Polska sp. z o.o."/>
    <n v="24020010"/>
    <s v="Q4 2021"/>
    <s v="PLN"/>
    <n v="1127.78"/>
    <n v="1127.7791999999999"/>
    <n v="8.0000000002655703E-4"/>
    <n v="1127.78"/>
    <n v="0"/>
    <x v="0"/>
    <m/>
    <m/>
    <m/>
    <m/>
    <s v="none"/>
    <m/>
    <m/>
    <m/>
    <x v="0"/>
    <m/>
    <x v="0"/>
  </r>
  <r>
    <s v="POL2 18 E00051 PL 01079Q2 2021PLN"/>
    <x v="9"/>
    <s v="KON0204"/>
    <s v="Tempcold sp.  z o.o."/>
    <s v="2 18 E00051 PL 01079"/>
    <s v="Q2 2021"/>
    <s v="PLN"/>
    <n v="340.75"/>
    <n v="340.75"/>
    <n v="0"/>
    <n v="340.75"/>
    <n v="0"/>
    <x v="0"/>
    <m/>
    <m/>
    <m/>
    <m/>
    <s v="none"/>
    <m/>
    <m/>
    <m/>
    <x v="0"/>
    <m/>
    <x v="0"/>
  </r>
  <r>
    <s v="POL2 18 E00051 PL 01079Q3 2021PLN"/>
    <x v="9"/>
    <s v="KON0204"/>
    <s v="Tempcold sp.  z o.o."/>
    <s v="2 18 E00051 PL 01079"/>
    <s v="Q3 2021"/>
    <s v="PLN"/>
    <n v="249.5"/>
    <n v="249.5"/>
    <n v="0"/>
    <n v="249.5"/>
    <n v="0"/>
    <x v="0"/>
    <m/>
    <m/>
    <m/>
    <m/>
    <s v="none"/>
    <m/>
    <m/>
    <m/>
    <x v="0"/>
    <m/>
    <x v="0"/>
  </r>
  <r>
    <s v="POL2 18 E00051 PL 01079Q4 2021PLN"/>
    <x v="9"/>
    <s v="KON0204"/>
    <s v="Tempcold sp.  z o.o."/>
    <s v="2 18 E00051 PL 01079"/>
    <s v="Q4 2021"/>
    <s v="PLN"/>
    <n v="415"/>
    <n v="415"/>
    <n v="0"/>
    <n v="415"/>
    <n v="0"/>
    <x v="0"/>
    <m/>
    <m/>
    <m/>
    <m/>
    <s v="none"/>
    <m/>
    <m/>
    <m/>
    <x v="0"/>
    <m/>
    <x v="0"/>
  </r>
  <r>
    <s v="POL1 20 E00028 PL 01350Q2 2021PLN"/>
    <x v="9"/>
    <s v="KON0362"/>
    <s v="Y.O.V.GROUP sp. z o.o.sp.k."/>
    <s v="1 20 E00028 PL 01350"/>
    <s v="Q2 2021"/>
    <s v="PLN"/>
    <n v="6337.5191056910498"/>
    <n v="6337.52"/>
    <n v="-8.9430894331599098E-4"/>
    <n v="6337.5191056910498"/>
    <n v="0"/>
    <x v="0"/>
    <m/>
    <m/>
    <m/>
    <m/>
    <s v="none"/>
    <m/>
    <m/>
    <m/>
    <x v="0"/>
    <m/>
    <x v="0"/>
  </r>
  <r>
    <s v="POL1 20 E00028 PL 01350Q3 2021PLN"/>
    <x v="9"/>
    <s v="KON0362"/>
    <s v="Y.O.V.GROUP sp. z o.o.sp.k."/>
    <s v="1 20 E00028 PL 01350"/>
    <s v="Q3 2021"/>
    <s v="PLN"/>
    <n v="16053.51"/>
    <n v="16053.513000000001"/>
    <n v="-3.00000000061118E-3"/>
    <n v="16053.51"/>
    <n v="0"/>
    <x v="0"/>
    <m/>
    <m/>
    <m/>
    <m/>
    <s v="none"/>
    <m/>
    <m/>
    <m/>
    <x v="0"/>
    <m/>
    <x v="0"/>
  </r>
  <r>
    <s v="POL1 20 E00028 PL 01350Q4 2021PLN"/>
    <x v="9"/>
    <s v="KON0362"/>
    <s v="Y.O.V.GROUP sp. z o.o.sp.k."/>
    <s v="1 20 E00028 PL 01350"/>
    <s v="Q4 2021"/>
    <s v="PLN"/>
    <n v="7745.01"/>
    <n v="7745.01"/>
    <n v="0"/>
    <n v="7745.01"/>
    <n v="0"/>
    <x v="0"/>
    <m/>
    <m/>
    <m/>
    <m/>
    <s v="none"/>
    <m/>
    <m/>
    <m/>
    <x v="0"/>
    <m/>
    <x v="0"/>
  </r>
  <r>
    <s v="POLPL2-21-1-283Q3 2021PLN"/>
    <x v="9"/>
    <s v="KON0364"/>
    <s v="Batida sp. z o.o."/>
    <s v="PL2-21-1-283"/>
    <s v="Q3 2021"/>
    <s v="PLN"/>
    <n v="5403.5"/>
    <n v="5403.5005000000001"/>
    <n v="-5.0000000010186297E-4"/>
    <n v="5403.5"/>
    <n v="0"/>
    <x v="0"/>
    <m/>
    <m/>
    <m/>
    <m/>
    <s v="none"/>
    <m/>
    <m/>
    <m/>
    <x v="0"/>
    <m/>
    <x v="0"/>
  </r>
  <r>
    <s v="POLPL2-21-1-283Q4 2021PLN"/>
    <x v="9"/>
    <s v="KON0364"/>
    <s v="Batida sp. z o.o."/>
    <s v="PL2-21-1-283"/>
    <s v="Q4 2021"/>
    <s v="PLN"/>
    <n v="5149.13"/>
    <n v="5149.1279999999997"/>
    <n v="2.0000000004074502E-3"/>
    <n v="5149.13"/>
    <n v="0"/>
    <x v="0"/>
    <m/>
    <m/>
    <m/>
    <m/>
    <s v="none"/>
    <m/>
    <m/>
    <m/>
    <x v="0"/>
    <m/>
    <x v="0"/>
  </r>
  <r>
    <s v="POLPL2-21-1-289Q4 2021PLN"/>
    <x v="9"/>
    <s v="KON0365"/>
    <s v="Ambra Brands sp. z o.o."/>
    <s v="PL2-21-1-289"/>
    <s v="Q4 2021"/>
    <s v="PLN"/>
    <n v="7863.18"/>
    <n v="7863.1840000000002"/>
    <n v="-3.9999999999054099E-3"/>
    <n v="7863.18"/>
    <n v="0"/>
    <x v="0"/>
    <m/>
    <m/>
    <m/>
    <m/>
    <s v="none"/>
    <m/>
    <m/>
    <m/>
    <x v="0"/>
    <m/>
    <x v="0"/>
  </r>
  <r>
    <s v="POLPL2-21-1-288Q4 2021PLN"/>
    <x v="9"/>
    <s v="KON0071"/>
    <s v="Partner Center sp. z o.o."/>
    <s v="PL2-21-1-288"/>
    <s v="Q4 2021"/>
    <s v="PLN"/>
    <n v="14873.97"/>
    <n v="14873.966"/>
    <n v="3.99999999899591E-3"/>
    <n v="14873.97"/>
    <n v="0"/>
    <x v="0"/>
    <m/>
    <m/>
    <m/>
    <m/>
    <s v="none"/>
    <m/>
    <m/>
    <m/>
    <x v="0"/>
    <m/>
    <x v="0"/>
  </r>
  <r>
    <s v="POL2 17 E00019 PL 00951Q4 2021PLN"/>
    <x v="9"/>
    <s v="KON0323"/>
    <s v="GI Group sp.  z o.o."/>
    <s v="2 17 E00019 PL 00951"/>
    <s v="Q4 2021"/>
    <s v="PLN"/>
    <n v="148.6"/>
    <n v="148.6"/>
    <n v="0"/>
    <n v="148.6"/>
    <n v="0"/>
    <x v="0"/>
    <m/>
    <m/>
    <m/>
    <m/>
    <s v="none"/>
    <m/>
    <m/>
    <m/>
    <x v="0"/>
    <m/>
    <x v="0"/>
  </r>
  <r>
    <s v="POLPL2-21-2-287Q4 2021PLN"/>
    <x v="9"/>
    <s v="KON0366"/>
    <s v="Medipol Bartyzel Janusz"/>
    <s v="PL2-21-2-287"/>
    <s v="Q4 2021"/>
    <s v="PLN"/>
    <n v="4775.2"/>
    <n v="4775.2"/>
    <n v="0"/>
    <n v="4775.2"/>
    <n v="0"/>
    <x v="0"/>
    <m/>
    <m/>
    <m/>
    <m/>
    <s v="none"/>
    <m/>
    <m/>
    <m/>
    <x v="0"/>
    <m/>
    <x v="0"/>
  </r>
  <r>
    <s v="POL3 15 E00068 PL 00695Q4 2021PLN"/>
    <x v="9"/>
    <s v="KON0301"/>
    <s v="Pieczara Marek Zakład Meblowy &quot;Fornit&quot;"/>
    <s v="3 15 E00068 PL 00695"/>
    <s v="Q4 2021"/>
    <s v="PLN"/>
    <n v="150.5"/>
    <n v="150.5"/>
    <n v="0"/>
    <n v="150.5"/>
    <n v="0"/>
    <x v="0"/>
    <m/>
    <m/>
    <m/>
    <m/>
    <s v="none"/>
    <m/>
    <m/>
    <m/>
    <x v="0"/>
    <m/>
    <x v="0"/>
  </r>
  <r>
    <s v="BELE14P2022210300Q1 2022EUR"/>
    <x v="0"/>
    <n v="1499"/>
    <s v="STANDARD TEXTILE SAS"/>
    <s v="E14P2022210300"/>
    <s v="Q1 2022"/>
    <s v="EUR"/>
    <n v="7330.87"/>
    <n v="7330.8693000000003"/>
    <n v="6.9999999959691195E-4"/>
    <n v="7330.87"/>
    <n v="0"/>
    <x v="0"/>
    <m/>
    <m/>
    <m/>
    <m/>
    <s v="none"/>
    <m/>
    <m/>
    <m/>
    <x v="0"/>
    <m/>
    <x v="0"/>
  </r>
  <r>
    <s v="BELE14P302702Q1 2022EUR"/>
    <x v="0"/>
    <n v="7905"/>
    <s v="EMP GRAFIMEDIA"/>
    <s v="E14P302702"/>
    <s v="Q1 2022"/>
    <s v="EUR"/>
    <n v="1200.02"/>
    <n v="1200.0234"/>
    <n v="-3.4000000000560201E-3"/>
    <n v="1200.02"/>
    <n v="0"/>
    <x v="0"/>
    <m/>
    <m/>
    <m/>
    <m/>
    <s v="none"/>
    <m/>
    <m/>
    <m/>
    <x v="0"/>
    <m/>
    <x v="0"/>
  </r>
  <r>
    <s v="BELE14P2998410750Q1 2022EUR"/>
    <x v="0"/>
    <n v="9922"/>
    <s v="CHOMETTE"/>
    <s v="E14P2998410750"/>
    <s v="Q1 2022"/>
    <s v="EUR"/>
    <n v="1249.1199999999999"/>
    <n v="1249.1155000000001"/>
    <n v="4.4999999997798997E-3"/>
    <n v="1249.1199999999999"/>
    <n v="0"/>
    <x v="0"/>
    <m/>
    <m/>
    <m/>
    <m/>
    <s v="none"/>
    <m/>
    <m/>
    <m/>
    <x v="0"/>
    <m/>
    <x v="0"/>
  </r>
  <r>
    <s v="BELEPGD072019Q1 2022EUR"/>
    <x v="0"/>
    <n v="24560"/>
    <s v="C.C. Engineering Limited"/>
    <s v="EPGD072019"/>
    <s v="Q1 2022"/>
    <s v="EUR"/>
    <n v="909.31"/>
    <n v="909.31200000000001"/>
    <n v="-2.0000000000663901E-3"/>
    <n v="909.31"/>
    <n v="0"/>
    <x v="0"/>
    <m/>
    <m/>
    <m/>
    <m/>
    <s v="none"/>
    <m/>
    <m/>
    <m/>
    <x v="0"/>
    <m/>
    <x v="0"/>
  </r>
  <r>
    <s v="BELE19P2 03183Q1 2022EUR"/>
    <x v="0"/>
    <n v="34177"/>
    <s v="Music Concierge"/>
    <s v="E19P2 03183"/>
    <s v="Q1 2022"/>
    <s v="EUR"/>
    <n v="28.5"/>
    <n v="28.5"/>
    <n v="0"/>
    <n v="28.5"/>
    <n v="0"/>
    <x v="0"/>
    <m/>
    <m/>
    <m/>
    <m/>
    <s v="none"/>
    <m/>
    <m/>
    <m/>
    <x v="0"/>
    <m/>
    <x v="0"/>
  </r>
  <r>
    <s v="BELE12P2000010500Q1 2022EUR"/>
    <x v="0"/>
    <n v="37910"/>
    <s v="MANPOWER SARL"/>
    <s v="E12P2000010500"/>
    <s v="Q1 2022"/>
    <s v="EUR"/>
    <n v="400.24"/>
    <n v="400.24160000000001"/>
    <n v="-1.59999999999627E-3"/>
    <n v="400.24"/>
    <n v="0"/>
    <x v="0"/>
    <m/>
    <m/>
    <m/>
    <m/>
    <s v="none"/>
    <m/>
    <m/>
    <m/>
    <x v="0"/>
    <m/>
    <x v="0"/>
  </r>
  <r>
    <s v="BELF15P2100000500Q1 2022EUR"/>
    <x v="0"/>
    <n v="38044"/>
    <s v="CAVES WENGLER"/>
    <s v="F15P2100000500"/>
    <s v="Q1 2022"/>
    <s v="EUR"/>
    <n v="83.75"/>
    <n v="83.745400000000004"/>
    <n v="4.5999999999963804E-3"/>
    <n v="83.75"/>
    <n v="0"/>
    <x v="0"/>
    <m/>
    <m/>
    <m/>
    <m/>
    <s v="none"/>
    <m/>
    <m/>
    <m/>
    <x v="0"/>
    <m/>
    <x v="0"/>
  </r>
  <r>
    <s v="BELF12P2015220700Q1 2022EUR"/>
    <x v="0"/>
    <n v="38123"/>
    <s v="MUNHOWEN"/>
    <s v="F12P2015220700"/>
    <s v="Q1 2022"/>
    <s v="EUR"/>
    <n v="780.57"/>
    <n v="780.57"/>
    <n v="0"/>
    <n v="780.57"/>
    <n v="0"/>
    <x v="0"/>
    <m/>
    <m/>
    <m/>
    <m/>
    <s v="none"/>
    <m/>
    <m/>
    <m/>
    <x v="0"/>
    <m/>
    <x v="0"/>
  </r>
  <r>
    <s v="BEL1999998Q1 2022EUR"/>
    <x v="0"/>
    <n v="38207"/>
    <s v="BLYCOLIN TEXTILE SERVICES N.V."/>
    <n v="1999998"/>
    <s v="Q1 2022"/>
    <s v="EUR"/>
    <n v="9403.08"/>
    <n v="9403.0815000000002"/>
    <n v="-1.50000000030559E-3"/>
    <n v="9403.08"/>
    <n v="0"/>
    <x v="0"/>
    <m/>
    <m/>
    <m/>
    <m/>
    <s v="none"/>
    <m/>
    <m/>
    <m/>
    <x v="0"/>
    <m/>
    <x v="0"/>
  </r>
  <r>
    <s v="BEL1000070Q1 2022EUR"/>
    <x v="0"/>
    <n v="38362"/>
    <s v="MARCEL GROSBUSCH ET FILS"/>
    <n v="1000070"/>
    <s v="Q1 2022"/>
    <s v="EUR"/>
    <n v="27.26"/>
    <n v="27.257999999999999"/>
    <n v="2.0000000000024399E-3"/>
    <n v="27.26"/>
    <n v="0"/>
    <x v="0"/>
    <m/>
    <m/>
    <m/>
    <m/>
    <s v="none"/>
    <m/>
    <m/>
    <m/>
    <x v="0"/>
    <m/>
    <x v="0"/>
  </r>
  <r>
    <s v="BELE11P2003451200Q1 2022EUR"/>
    <x v="0"/>
    <n v="38364"/>
    <s v="LAMESCH"/>
    <s v="E11P2003451200"/>
    <s v="Q1 2022"/>
    <s v="EUR"/>
    <n v="115"/>
    <n v="115.00279999999999"/>
    <n v="-2.79999999999347E-3"/>
    <n v="115"/>
    <n v="0"/>
    <x v="0"/>
    <m/>
    <m/>
    <m/>
    <m/>
    <s v="none"/>
    <m/>
    <m/>
    <m/>
    <x v="0"/>
    <m/>
    <x v="0"/>
  </r>
  <r>
    <s v="BELF12P2015431000Q1 2022EUR"/>
    <x v="0"/>
    <n v="38725"/>
    <s v="BOISSONS HEINTZ"/>
    <s v="F12P2015431000"/>
    <s v="Q1 2022"/>
    <s v="EUR"/>
    <n v="1954.54"/>
    <n v="1954.5427999999999"/>
    <n v="-2.7999999999792601E-3"/>
    <n v="1954.54"/>
    <n v="0"/>
    <x v="0"/>
    <m/>
    <m/>
    <m/>
    <m/>
    <s v="none"/>
    <m/>
    <m/>
    <m/>
    <x v="0"/>
    <m/>
    <x v="0"/>
  </r>
  <r>
    <s v="BEL1999984Q1 2022EUR"/>
    <x v="0"/>
    <n v="38775"/>
    <s v="DIVERSEY BELGIUM"/>
    <n v="1999984"/>
    <s v="Q1 2022"/>
    <s v="EUR"/>
    <n v="77.010000000000005"/>
    <n v="77.007000000000005"/>
    <n v="3.0000000000001098E-3"/>
    <n v="77.010000000000005"/>
    <n v="0"/>
    <x v="0"/>
    <m/>
    <m/>
    <m/>
    <m/>
    <s v="none"/>
    <m/>
    <m/>
    <m/>
    <x v="0"/>
    <m/>
    <x v="0"/>
  </r>
  <r>
    <s v="BELE14P2018521000Q1 2022EUR"/>
    <x v="0"/>
    <n v="38834"/>
    <s v="REXEL BELGIUM NV"/>
    <s v="E14P2018521000"/>
    <s v="Q1 2022"/>
    <s v="EUR"/>
    <n v="1797.2"/>
    <n v="1797.2043000000001"/>
    <n v="-4.3000000000574801E-3"/>
    <n v="1797.2"/>
    <n v="0"/>
    <x v="0"/>
    <m/>
    <m/>
    <m/>
    <m/>
    <s v="none"/>
    <m/>
    <m/>
    <m/>
    <x v="0"/>
    <m/>
    <x v="0"/>
  </r>
  <r>
    <s v="BEL18218003Q1 2022EUR"/>
    <x v="0"/>
    <n v="38883"/>
    <s v="OTHON SCHMITT"/>
    <n v="18218003"/>
    <s v="Q1 2022"/>
    <s v="EUR"/>
    <n v="512.6"/>
    <n v="512.60329999999999"/>
    <n v="-3.2999999999674401E-3"/>
    <n v="512.6"/>
    <n v="0"/>
    <x v="0"/>
    <m/>
    <m/>
    <m/>
    <m/>
    <s v="none"/>
    <m/>
    <m/>
    <m/>
    <x v="0"/>
    <m/>
    <x v="0"/>
  </r>
  <r>
    <s v="BELBELU2202009GPQ1 2022EUR"/>
    <x v="0"/>
    <n v="38947"/>
    <s v="KING BELGIUM"/>
    <s v="BELU2202009GP"/>
    <s v="Q1 2022"/>
    <s v="EUR"/>
    <n v="5983.26"/>
    <n v="5983.2561999999998"/>
    <n v="3.8000000004103601E-3"/>
    <n v="5983.26"/>
    <n v="0"/>
    <x v="0"/>
    <m/>
    <m/>
    <m/>
    <m/>
    <s v="none"/>
    <m/>
    <m/>
    <m/>
    <x v="0"/>
    <m/>
    <x v="0"/>
  </r>
  <r>
    <s v="BELE15P2023521000Q1 2022EUR"/>
    <x v="0"/>
    <n v="38947"/>
    <s v="KING BELGIUM"/>
    <s v="E15P2023521000"/>
    <s v="Q1 2022"/>
    <s v="EUR"/>
    <n v="4475.3100000000004"/>
    <n v="4475.3100999999997"/>
    <n v="-9.9999999292776906E-5"/>
    <n v="4475.3100000000004"/>
    <n v="0"/>
    <x v="0"/>
    <m/>
    <m/>
    <m/>
    <m/>
    <s v="none"/>
    <m/>
    <m/>
    <m/>
    <x v="0"/>
    <m/>
    <x v="0"/>
  </r>
  <r>
    <s v="BELE15P2023531700Q1 2022EUR"/>
    <x v="0"/>
    <n v="38947"/>
    <s v="KING BELGIUM"/>
    <s v="E15P2023531700"/>
    <s v="Q1 2022"/>
    <s v="EUR"/>
    <n v="7431.51"/>
    <n v="7431.5069000000003"/>
    <n v="3.09999999990395E-3"/>
    <n v="7431.51"/>
    <n v="0"/>
    <x v="0"/>
    <m/>
    <m/>
    <m/>
    <m/>
    <s v="none"/>
    <m/>
    <m/>
    <m/>
    <x v="0"/>
    <m/>
    <x v="0"/>
  </r>
  <r>
    <s v="BELE10P2003460500Q1 2022EUR"/>
    <x v="0"/>
    <n v="39527"/>
    <s v="DIGITOPIA"/>
    <s v="E10P2003460500"/>
    <s v="Q1 2022"/>
    <s v="EUR"/>
    <n v="553.69000000000005"/>
    <n v="553.68899999999996"/>
    <n v="1.00000000009004E-3"/>
    <n v="553.69000000000005"/>
    <n v="0"/>
    <x v="0"/>
    <m/>
    <m/>
    <m/>
    <m/>
    <s v="none"/>
    <m/>
    <m/>
    <m/>
    <x v="0"/>
    <m/>
    <x v="0"/>
  </r>
  <r>
    <s v="BELE09P2000801300Q1 2022EUR"/>
    <x v="0"/>
    <n v="39782"/>
    <s v="ECOB BVBA"/>
    <s v="E09P2000801300"/>
    <s v="Q1 2022"/>
    <s v="EUR"/>
    <n v="491.71"/>
    <n v="491.70830000000001"/>
    <n v="1.6999999999711599E-3"/>
    <n v="491.71"/>
    <n v="0"/>
    <x v="0"/>
    <m/>
    <m/>
    <m/>
    <m/>
    <s v="none"/>
    <m/>
    <m/>
    <m/>
    <x v="0"/>
    <m/>
    <x v="0"/>
  </r>
  <r>
    <s v="BEL1000072Q1 2022EUR"/>
    <x v="0"/>
    <n v="40159"/>
    <s v="CAVES BERNARD-MASSARD"/>
    <n v="1000072"/>
    <s v="Q1 2022"/>
    <s v="EUR"/>
    <n v="478.5"/>
    <n v="478.49759999999998"/>
    <n v="2.4000000000228201E-3"/>
    <n v="478.5"/>
    <n v="0"/>
    <x v="0"/>
    <m/>
    <m/>
    <m/>
    <m/>
    <s v="none"/>
    <m/>
    <m/>
    <m/>
    <x v="0"/>
    <m/>
    <x v="0"/>
  </r>
  <r>
    <s v="BEL1999927Q1 2022EUR"/>
    <x v="0"/>
    <n v="40340"/>
    <s v="FACQ"/>
    <n v="1999927"/>
    <s v="Q1 2022"/>
    <s v="EUR"/>
    <n v="1837.23"/>
    <n v="1837.2328"/>
    <n v="-2.7999999999792601E-3"/>
    <n v="1837.23"/>
    <n v="0"/>
    <x v="0"/>
    <m/>
    <m/>
    <m/>
    <m/>
    <s v="none"/>
    <m/>
    <m/>
    <m/>
    <x v="0"/>
    <m/>
    <x v="0"/>
  </r>
  <r>
    <s v="BEL1999885Q1 2022EUR"/>
    <x v="0"/>
    <n v="93100"/>
    <s v="GOM (FACILICOM)"/>
    <n v="1999885"/>
    <s v="Q1 2022"/>
    <s v="EUR"/>
    <n v="1594.57"/>
    <n v="1594.5655999999999"/>
    <n v="4.4000000000323702E-3"/>
    <n v="1594.57"/>
    <n v="0"/>
    <x v="0"/>
    <m/>
    <m/>
    <m/>
    <m/>
    <s v="none"/>
    <m/>
    <m/>
    <m/>
    <x v="0"/>
    <m/>
    <x v="0"/>
  </r>
  <r>
    <s v="BEL28255020Q1 2022EUR"/>
    <x v="0"/>
    <n v="93100"/>
    <s v="GOM (FACILICOM)"/>
    <n v="28255020"/>
    <s v="Q1 2022"/>
    <s v="EUR"/>
    <n v="2269.44"/>
    <n v="2269.4432000000002"/>
    <n v="-3.2000000001062199E-3"/>
    <n v="2269.44"/>
    <n v="0"/>
    <x v="0"/>
    <m/>
    <m/>
    <m/>
    <m/>
    <s v="none"/>
    <m/>
    <m/>
    <m/>
    <x v="0"/>
    <m/>
    <x v="0"/>
  </r>
  <r>
    <s v="BEL1000025Q1 2022EUR"/>
    <x v="0"/>
    <n v="93177"/>
    <s v="AXYBEL"/>
    <n v="1000025"/>
    <s v="Q1 2022"/>
    <s v="EUR"/>
    <n v="268.23"/>
    <n v="268.2296"/>
    <n v="4.0000000001327803E-4"/>
    <n v="268.23"/>
    <n v="0"/>
    <x v="0"/>
    <m/>
    <m/>
    <m/>
    <m/>
    <s v="none"/>
    <m/>
    <m/>
    <m/>
    <x v="0"/>
    <m/>
    <x v="0"/>
  </r>
  <r>
    <s v="BELE14P2019941700Q1 2022EUR"/>
    <x v="0"/>
    <n v="93466"/>
    <s v="CWS Workwear België N.V.  (INITIAL N.V.)"/>
    <s v="E14P2019941700"/>
    <s v="Q1 2022"/>
    <s v="EUR"/>
    <n v="2660.49"/>
    <n v="2660.4928"/>
    <n v="-2.8000000002066298E-3"/>
    <n v="2660.49"/>
    <n v="0"/>
    <x v="0"/>
    <m/>
    <m/>
    <m/>
    <m/>
    <s v="none"/>
    <m/>
    <m/>
    <m/>
    <x v="0"/>
    <m/>
    <x v="0"/>
  </r>
  <r>
    <s v="BELE14P2021552500Q1 2022EUR"/>
    <x v="0"/>
    <n v="93505"/>
    <s v="QUADIENT BELGIUM (ex NEOPOST)"/>
    <s v="E14P2021552500"/>
    <s v="Q1 2022"/>
    <s v="EUR"/>
    <n v="549.71"/>
    <n v="549.70870000000002"/>
    <n v="1.3000000000147299E-3"/>
    <n v="549.71"/>
    <n v="0"/>
    <x v="0"/>
    <m/>
    <m/>
    <m/>
    <m/>
    <s v="none"/>
    <m/>
    <m/>
    <m/>
    <x v="0"/>
    <m/>
    <x v="0"/>
  </r>
  <r>
    <s v="BELE12P2000071050Q1 2022EUR"/>
    <x v="0"/>
    <n v="93635"/>
    <s v="RANDSTAD BELGIUM"/>
    <s v="E12P2000071050"/>
    <s v="Q1 2022"/>
    <s v="EUR"/>
    <n v="1253.31"/>
    <n v="1253.3072999999999"/>
    <n v="2.7000000000043599E-3"/>
    <n v="1253.31"/>
    <n v="0"/>
    <x v="0"/>
    <m/>
    <m/>
    <m/>
    <m/>
    <s v="none"/>
    <m/>
    <m/>
    <m/>
    <x v="0"/>
    <m/>
    <x v="0"/>
  </r>
  <r>
    <s v="BELBELU2203028GPQ1 2022EUR"/>
    <x v="0"/>
    <n v="93698"/>
    <s v="ORANGE BELGIUM NV"/>
    <s v="BELU2203028GP"/>
    <s v="Q1 2022"/>
    <s v="EUR"/>
    <n v="40.61"/>
    <n v="40.612499999999997"/>
    <n v="-2.4999999999977202E-3"/>
    <n v="40.61"/>
    <n v="0"/>
    <x v="0"/>
    <m/>
    <m/>
    <m/>
    <m/>
    <s v="none"/>
    <m/>
    <m/>
    <m/>
    <x v="0"/>
    <m/>
    <x v="0"/>
  </r>
  <r>
    <s v="BEL1999956Q1 2022EUR"/>
    <x v="0"/>
    <n v="93788"/>
    <s v="ATHLON CAR LEASE BELGIUM"/>
    <n v="1999956"/>
    <s v="Q1 2022"/>
    <s v="EUR"/>
    <n v="974.31"/>
    <n v="974.30619999999999"/>
    <n v="3.7999999999556102E-3"/>
    <n v="974.31"/>
    <n v="0"/>
    <x v="0"/>
    <m/>
    <m/>
    <m/>
    <m/>
    <s v="none"/>
    <m/>
    <m/>
    <m/>
    <x v="0"/>
    <m/>
    <x v="0"/>
  </r>
  <r>
    <s v="BELE11P2003500600Q1 2022EUR"/>
    <x v="0"/>
    <n v="93965"/>
    <s v="DEKEUKELAERE WASBEDRIJF"/>
    <s v="E11P2003500600"/>
    <s v="Q1 2022"/>
    <s v="EUR"/>
    <n v="3422.79"/>
    <n v="3422.7943"/>
    <n v="-4.3000000000574801E-3"/>
    <n v="3422.79"/>
    <n v="0"/>
    <x v="0"/>
    <m/>
    <m/>
    <m/>
    <m/>
    <s v="none"/>
    <m/>
    <m/>
    <m/>
    <x v="0"/>
    <m/>
    <x v="0"/>
  </r>
  <r>
    <s v="BELE12P2002411100Q1 2022EUR"/>
    <x v="0"/>
    <n v="94148"/>
    <s v="DAOUST BUSINESS SUPPORT"/>
    <s v="E12P2002411100"/>
    <s v="Q1 2022"/>
    <s v="EUR"/>
    <n v="3218.86"/>
    <n v="3218.8627000000001"/>
    <n v="-2.7000000000043599E-3"/>
    <n v="3218.86"/>
    <n v="0"/>
    <x v="0"/>
    <m/>
    <m/>
    <m/>
    <m/>
    <s v="none"/>
    <m/>
    <m/>
    <m/>
    <x v="0"/>
    <m/>
    <x v="0"/>
  </r>
  <r>
    <s v="BELE13P2002402500Q1 2022EUR"/>
    <x v="0"/>
    <n v="94309"/>
    <s v="G4S CASH SOLUTIONS (BELGIUM)"/>
    <s v="E13P2002402500"/>
    <s v="Q1 2022"/>
    <s v="EUR"/>
    <n v="1466.56"/>
    <n v="1466.5589"/>
    <n v="1.09999999995125E-3"/>
    <n v="1466.56"/>
    <n v="0"/>
    <x v="0"/>
    <m/>
    <m/>
    <m/>
    <m/>
    <s v="none"/>
    <m/>
    <m/>
    <m/>
    <x v="0"/>
    <m/>
    <x v="0"/>
  </r>
  <r>
    <s v="BEL1999914Q1 2022EUR"/>
    <x v="0"/>
    <n v="94324"/>
    <s v="LYRECO BELGIUM S.A."/>
    <n v="1999914"/>
    <s v="Q1 2022"/>
    <s v="EUR"/>
    <n v="1974.81"/>
    <n v="1974.8036999999999"/>
    <n v="6.3000000000101803E-3"/>
    <n v="1974.81"/>
    <n v="0"/>
    <x v="0"/>
    <m/>
    <m/>
    <m/>
    <m/>
    <s v="none"/>
    <m/>
    <m/>
    <m/>
    <x v="0"/>
    <m/>
    <x v="0"/>
  </r>
  <r>
    <s v="BELF15P2024990015Q1 2022EUR"/>
    <x v="0"/>
    <n v="94330"/>
    <s v="DAVIGEL"/>
    <s v="F15P2024990015"/>
    <s v="Q1 2022"/>
    <s v="EUR"/>
    <n v="1333.47"/>
    <n v="1333.4736"/>
    <n v="-3.6000000000058199E-3"/>
    <n v="1333.47"/>
    <n v="0"/>
    <x v="0"/>
    <m/>
    <m/>
    <m/>
    <m/>
    <s v="none"/>
    <m/>
    <m/>
    <m/>
    <x v="0"/>
    <m/>
    <x v="0"/>
  </r>
  <r>
    <s v="BEL1999894Q1 2022EUR"/>
    <x v="0"/>
    <n v="94366"/>
    <s v="ANSUL N.V."/>
    <n v="1999894"/>
    <s v="Q1 2022"/>
    <s v="EUR"/>
    <n v="220.71"/>
    <n v="220.71010000000001"/>
    <n v="-1.0000000000331901E-4"/>
    <n v="220.71"/>
    <n v="0"/>
    <x v="0"/>
    <m/>
    <m/>
    <m/>
    <m/>
    <s v="none"/>
    <m/>
    <m/>
    <m/>
    <x v="0"/>
    <m/>
    <x v="0"/>
  </r>
  <r>
    <s v="BEL1999999Q1 2022EUR"/>
    <x v="0"/>
    <n v="94368"/>
    <s v="BLANCHISSERIE BASSE MEUSE"/>
    <n v="1999999"/>
    <s v="Q1 2022"/>
    <s v="EUR"/>
    <n v="7198.23"/>
    <n v="7198.2348000000002"/>
    <n v="-4.80000000061409E-3"/>
    <n v="7198.23"/>
    <n v="0"/>
    <x v="0"/>
    <m/>
    <m/>
    <m/>
    <m/>
    <s v="none"/>
    <m/>
    <m/>
    <m/>
    <x v="0"/>
    <m/>
    <x v="0"/>
  </r>
  <r>
    <s v="BELE18P203102-0500Q1 2022EUR"/>
    <x v="0"/>
    <n v="94425"/>
    <s v="KONE BELGIUM"/>
    <s v="E18P203102-0500"/>
    <s v="Q1 2022"/>
    <s v="EUR"/>
    <n v="189.71"/>
    <n v="189.71350000000001"/>
    <n v="-3.5000000000024998E-3"/>
    <n v="189.71"/>
    <n v="0"/>
    <x v="0"/>
    <m/>
    <m/>
    <m/>
    <m/>
    <s v="none"/>
    <m/>
    <m/>
    <m/>
    <x v="0"/>
    <m/>
    <x v="0"/>
  </r>
  <r>
    <s v="BELE12P2016630600Q1 2022EUR"/>
    <x v="0"/>
    <n v="98576"/>
    <s v="ROMI LAUNDRY SERVICES"/>
    <s v="E12P2016630600"/>
    <s v="Q1 2022"/>
    <s v="EUR"/>
    <n v="2586.75"/>
    <n v="2586.7498999999998"/>
    <n v="1.00000000202271E-4"/>
    <n v="2586.75"/>
    <n v="0"/>
    <x v="0"/>
    <m/>
    <m/>
    <m/>
    <m/>
    <s v="none"/>
    <m/>
    <m/>
    <m/>
    <x v="0"/>
    <m/>
    <x v="0"/>
  </r>
  <r>
    <s v="BELE13P2018712000Q1 2022EUR"/>
    <x v="0"/>
    <n v="122056"/>
    <s v="GREEN CONCEPT &amp; SERVICES N.V."/>
    <s v="E13P2018712000"/>
    <s v="Q1 2022"/>
    <s v="EUR"/>
    <n v="1062.4000000000001"/>
    <n v="1062.4036000000001"/>
    <n v="-3.6000000000058199E-3"/>
    <n v="1062.4000000000001"/>
    <n v="0"/>
    <x v="0"/>
    <m/>
    <m/>
    <m/>
    <m/>
    <s v="none"/>
    <m/>
    <m/>
    <m/>
    <x v="0"/>
    <m/>
    <x v="0"/>
  </r>
  <r>
    <s v="BELE15P2025820750Q1 2022EUR"/>
    <x v="0"/>
    <n v="183053"/>
    <s v="CHOMETTE LUXEMBOURG"/>
    <s v="E15P2025820750"/>
    <s v="Q1 2022"/>
    <s v="EUR"/>
    <n v="163.13999999999999"/>
    <n v="163.14099999999999"/>
    <n v="-1.0000000000047701E-3"/>
    <n v="163.13999999999999"/>
    <n v="0"/>
    <x v="0"/>
    <m/>
    <m/>
    <m/>
    <m/>
    <s v="none"/>
    <m/>
    <m/>
    <m/>
    <x v="0"/>
    <m/>
    <x v="0"/>
  </r>
  <r>
    <s v="BELE15P2022621000Q1 2022EUR"/>
    <x v="0"/>
    <n v="213116"/>
    <s v="HOIST GROUP SA (BELGIQUE)"/>
    <s v="E15P2022621000"/>
    <s v="Q1 2022"/>
    <s v="EUR"/>
    <n v="4507.53"/>
    <n v="4507.53"/>
    <n v="0"/>
    <n v="4507.53"/>
    <n v="0"/>
    <x v="0"/>
    <m/>
    <m/>
    <m/>
    <m/>
    <s v="none"/>
    <m/>
    <m/>
    <m/>
    <x v="0"/>
    <m/>
    <x v="0"/>
  </r>
  <r>
    <s v="BELE17P202987-0600Q1 2022EUR"/>
    <x v="0"/>
    <n v="247811"/>
    <s v="GREEN WASTE BV"/>
    <s v="E17P202987-0600"/>
    <s v="Q1 2022"/>
    <s v="EUR"/>
    <n v="6287.2199999999903"/>
    <n v="6287.22"/>
    <n v="-9.0949470177292804E-13"/>
    <n v="6287.2199999999903"/>
    <n v="0"/>
    <x v="0"/>
    <m/>
    <m/>
    <m/>
    <m/>
    <s v="none"/>
    <m/>
    <m/>
    <m/>
    <x v="0"/>
    <m/>
    <x v="0"/>
  </r>
  <r>
    <s v="BELE17P2029920800-2Q1 2022EUR"/>
    <x v="0"/>
    <n v="257053"/>
    <s v="NSF EURO CONSULTANTS NV"/>
    <s v="E17P2029920800-2"/>
    <s v="Q1 2022"/>
    <s v="EUR"/>
    <n v="690.61"/>
    <n v="690.61220000000003"/>
    <n v="-2.2000000000161799E-3"/>
    <n v="690.61"/>
    <n v="0"/>
    <x v="0"/>
    <m/>
    <m/>
    <m/>
    <m/>
    <s v="none"/>
    <m/>
    <m/>
    <m/>
    <x v="0"/>
    <m/>
    <x v="0"/>
  </r>
  <r>
    <s v="BELF12P2014990150Q1 2022EUR"/>
    <x v="0"/>
    <n v="92968"/>
    <s v="HILLEWAERT"/>
    <s v="F12P2014990150"/>
    <s v="Q1 2022"/>
    <s v="EUR"/>
    <n v="13.34"/>
    <n v="13.335599999999999"/>
    <n v="4.4000000000004001E-3"/>
    <n v="13.34"/>
    <n v="0"/>
    <x v="0"/>
    <m/>
    <m/>
    <m/>
    <m/>
    <s v="none"/>
    <m/>
    <m/>
    <m/>
    <x v="0"/>
    <m/>
    <x v="0"/>
  </r>
  <r>
    <s v="BELE13P2017310000_PQ1 2022EUR"/>
    <x v="0"/>
    <n v="37591"/>
    <s v="PROXIMUS N.V."/>
    <s v="E13P2017310000_P"/>
    <s v="Q1 2022"/>
    <s v="EUR"/>
    <n v="12771.98"/>
    <n v="12771.982"/>
    <n v="-2.0000000004074502E-3"/>
    <n v="12771.98"/>
    <n v="0"/>
    <x v="0"/>
    <m/>
    <m/>
    <m/>
    <m/>
    <s v="none"/>
    <m/>
    <m/>
    <m/>
    <x v="0"/>
    <m/>
    <x v="0"/>
  </r>
  <r>
    <s v="BELBELU2211030GPQ1 2022EUR"/>
    <x v="0"/>
    <n v="123631"/>
    <s v="BELGAGEL"/>
    <s v="BELU2211030GP"/>
    <s v="Q1 2022"/>
    <s v="EUR"/>
    <n v="2775.69"/>
    <n v="2775.6864"/>
    <n v="3.6000000000058199E-3"/>
    <n v="2775.69"/>
    <n v="0"/>
    <x v="0"/>
    <m/>
    <m/>
    <m/>
    <m/>
    <s v="none"/>
    <m/>
    <m/>
    <m/>
    <x v="0"/>
    <m/>
    <x v="0"/>
  </r>
  <r>
    <s v="BELE12P2013723000Q1 2022EUR"/>
    <x v="0"/>
    <n v="94381"/>
    <s v="CWS Hygiene België N.V (CWS BOCO BELUX NV)"/>
    <s v="E12P2013723000"/>
    <s v="Q1 2022"/>
    <s v="EUR"/>
    <n v="3115.67"/>
    <n v="3115.6673000000001"/>
    <n v="2.7000000000043599E-3"/>
    <n v="3115.67"/>
    <n v="0"/>
    <x v="0"/>
    <m/>
    <m/>
    <m/>
    <m/>
    <s v="none"/>
    <m/>
    <m/>
    <m/>
    <x v="0"/>
    <m/>
    <x v="0"/>
  </r>
  <r>
    <s v="BELF14P2018920700Q1 2022EUR"/>
    <x v="0"/>
    <n v="93395"/>
    <s v="LAURENT-PERRIER BELGIQUE"/>
    <s v="F14P2018920700"/>
    <s v="Q1 2022"/>
    <s v="EUR"/>
    <n v="21.84"/>
    <n v="21.84"/>
    <n v="0"/>
    <n v="21.84"/>
    <n v="0"/>
    <x v="0"/>
    <m/>
    <m/>
    <m/>
    <m/>
    <s v="none"/>
    <m/>
    <m/>
    <m/>
    <x v="0"/>
    <m/>
    <x v="0"/>
  </r>
  <r>
    <s v="BELBE2-21-4-013Q1 2022EUR"/>
    <x v="0"/>
    <n v="239548"/>
    <s v="ELECTRABEL NV"/>
    <s v="BE2-21-4-013"/>
    <s v="Q1 2022"/>
    <s v="EUR"/>
    <n v="13234.596"/>
    <n v="13234.596"/>
    <n v="0"/>
    <n v="13234.596"/>
    <n v="0"/>
    <x v="0"/>
    <m/>
    <m/>
    <m/>
    <m/>
    <s v="none"/>
    <m/>
    <m/>
    <m/>
    <x v="0"/>
    <m/>
    <x v="0"/>
  </r>
  <r>
    <s v="BELBE2-21-4-014Q1 2022EUR"/>
    <x v="0"/>
    <n v="239548"/>
    <s v="ELECTRABEL NV"/>
    <s v="BE2-21-4-014"/>
    <s v="Q1 2022"/>
    <s v="EUR"/>
    <n v="9705.6479999999992"/>
    <n v="9705.6479999999992"/>
    <n v="0"/>
    <n v="9705.6479999999992"/>
    <n v="0"/>
    <x v="0"/>
    <m/>
    <m/>
    <m/>
    <m/>
    <s v="none"/>
    <m/>
    <m/>
    <m/>
    <x v="0"/>
    <m/>
    <x v="0"/>
  </r>
  <r>
    <s v="BELBE2-21-2-015Q1 2022EUR"/>
    <x v="0"/>
    <n v="199590"/>
    <s v="GROUP-F CLEANING &amp; FACILITY SERVICES BV"/>
    <s v="BE2-21-2-015"/>
    <s v="Q1 2022"/>
    <s v="EUR"/>
    <n v="4760.8100000000004"/>
    <n v="4760.8123999999998"/>
    <n v="-2.3999999993975498E-3"/>
    <n v="4760.8100000000004"/>
    <n v="0"/>
    <x v="0"/>
    <m/>
    <m/>
    <m/>
    <m/>
    <s v="none"/>
    <m/>
    <m/>
    <m/>
    <x v="0"/>
    <m/>
    <x v="0"/>
  </r>
  <r>
    <s v="BEL29312006Q1 2022EUR"/>
    <x v="0"/>
    <n v="93945"/>
    <s v="TELENET SPRL (NeXTeL NV)"/>
    <n v="29312006"/>
    <s v="Q1 2022"/>
    <s v="EUR"/>
    <n v="25.3"/>
    <n v="25.295999999999999"/>
    <n v="4.0000000000013297E-3"/>
    <n v="25.3"/>
    <n v="0"/>
    <x v="0"/>
    <m/>
    <m/>
    <m/>
    <m/>
    <s v="none"/>
    <m/>
    <m/>
    <m/>
    <x v="0"/>
    <m/>
    <x v="0"/>
  </r>
  <r>
    <s v="BELE10P2001283500Q1 2022EUR"/>
    <x v="0"/>
    <n v="93945"/>
    <s v="TELENET SPRL (NeXTeL NV)"/>
    <s v="E10P2001283500"/>
    <s v="Q1 2022"/>
    <s v="EUR"/>
    <n v="4055.74"/>
    <n v="4055.7386999999999"/>
    <n v="1.29999999990104E-3"/>
    <n v="4055.74"/>
    <n v="0"/>
    <x v="0"/>
    <m/>
    <m/>
    <m/>
    <m/>
    <s v="none"/>
    <m/>
    <m/>
    <m/>
    <x v="0"/>
    <m/>
    <x v="0"/>
  </r>
  <r>
    <s v="BELE11P2020051850Q1 2022EUR"/>
    <x v="0"/>
    <n v="93945"/>
    <s v="TELENET SPRL (NeXTeL NV)"/>
    <s v="E11P2020051850"/>
    <s v="Q1 2022"/>
    <s v="EUR"/>
    <n v="52.39"/>
    <n v="52.393799999999999"/>
    <n v="-3.7999999999982401E-3"/>
    <n v="52.39"/>
    <n v="0"/>
    <x v="0"/>
    <m/>
    <m/>
    <m/>
    <m/>
    <s v="none"/>
    <m/>
    <m/>
    <m/>
    <x v="0"/>
    <m/>
    <x v="0"/>
  </r>
  <r>
    <s v="BELE13P2018302800Q1 2022EUR"/>
    <x v="0"/>
    <n v="93945"/>
    <s v="TELENET SPRL (NeXTeL NV)"/>
    <s v="E13P2018302800"/>
    <s v="Q1 2022"/>
    <s v="EUR"/>
    <n v="3475.87"/>
    <n v="3475.8746999999998"/>
    <n v="-4.6999999999570701E-3"/>
    <n v="3475.87"/>
    <n v="0"/>
    <x v="0"/>
    <m/>
    <m/>
    <m/>
    <m/>
    <s v="none"/>
    <m/>
    <m/>
    <m/>
    <x v="0"/>
    <m/>
    <x v="0"/>
  </r>
  <r>
    <s v="BELE15P2025191000Q1 2022EUR"/>
    <x v="0"/>
    <n v="93945"/>
    <s v="TELENET SPRL (NeXTeL NV)"/>
    <s v="E15P2025191000"/>
    <s v="Q1 2022"/>
    <s v="EUR"/>
    <n v="18.920000000000002"/>
    <n v="18.924600000000002"/>
    <n v="-4.5999999999999297E-3"/>
    <n v="18.920000000000002"/>
    <n v="0"/>
    <x v="0"/>
    <m/>
    <m/>
    <m/>
    <m/>
    <s v="none"/>
    <m/>
    <m/>
    <m/>
    <x v="0"/>
    <m/>
    <x v="0"/>
  </r>
  <r>
    <s v="BELBELU2201026GPQ1 2022EUR"/>
    <x v="0"/>
    <n v="23047"/>
    <s v="H.J. HEINZ B.V."/>
    <s v="BELU2201026GP"/>
    <s v="Q1 2022"/>
    <s v="EUR"/>
    <n v="2210.85"/>
    <n v="2210.8530999999998"/>
    <n v="-3.09999999990395E-3"/>
    <n v="2210.85"/>
    <n v="0"/>
    <x v="0"/>
    <m/>
    <m/>
    <m/>
    <m/>
    <s v="none"/>
    <m/>
    <m/>
    <m/>
    <x v="0"/>
    <m/>
    <x v="0"/>
  </r>
  <r>
    <s v="BELE12P2001551000Q1 2022EUR"/>
    <x v="0"/>
    <n v="93364"/>
    <s v="MANPOWER (BE)"/>
    <s v="E12P2001551000"/>
    <s v="Q1 2022"/>
    <s v="EUR"/>
    <n v="553.41999999999996"/>
    <n v="553.42020000000002"/>
    <n v="-2.00000000063482E-4"/>
    <n v="553.41999999999996"/>
    <n v="0"/>
    <x v="0"/>
    <m/>
    <m/>
    <m/>
    <m/>
    <s v="none"/>
    <m/>
    <m/>
    <m/>
    <x v="0"/>
    <m/>
    <x v="0"/>
  </r>
  <r>
    <s v="BEL1000048Q1 2022EUR"/>
    <x v="0"/>
    <n v="261694"/>
    <s v="LUXFRAIS SA (GROUPE POMONA)"/>
    <n v="1000048"/>
    <s v="Q1 2022"/>
    <s v="EUR"/>
    <n v="243.56"/>
    <n v="243.55940000000001"/>
    <n v="5.9999999999149601E-4"/>
    <n v="243.56"/>
    <n v="0"/>
    <x v="0"/>
    <m/>
    <m/>
    <m/>
    <m/>
    <s v="none"/>
    <m/>
    <m/>
    <m/>
    <x v="0"/>
    <m/>
    <x v="0"/>
  </r>
  <r>
    <s v="BELBE2-21-1-023Q1 2022EUR"/>
    <x v="0"/>
    <n v="304066"/>
    <s v="NEKTAR NATURA GMBH"/>
    <s v="BE2-21-1-023"/>
    <s v="Q1 2022"/>
    <s v="EUR"/>
    <n v="648.72"/>
    <n v="648.72"/>
    <n v="0"/>
    <n v="648.72"/>
    <n v="0"/>
    <x v="0"/>
    <m/>
    <m/>
    <m/>
    <m/>
    <s v="none"/>
    <m/>
    <m/>
    <m/>
    <x v="0"/>
    <m/>
    <x v="0"/>
  </r>
  <r>
    <s v="BEL1000118Q1 2022EUR"/>
    <x v="0"/>
    <n v="356263"/>
    <s v="Culligan Belgium S.A."/>
    <n v="1000118"/>
    <s v="Q1 2022"/>
    <s v="EUR"/>
    <n v="247.64"/>
    <n v="247.6397"/>
    <n v="2.9999999998153699E-4"/>
    <n v="247.6397"/>
    <n v="2.9999999998153699E-4"/>
    <x v="0"/>
    <m/>
    <m/>
    <m/>
    <m/>
    <s v="none"/>
    <m/>
    <m/>
    <m/>
    <x v="0"/>
    <m/>
    <x v="0"/>
  </r>
  <r>
    <s v="BELBE2-22-1-004Q1 2022EUR"/>
    <x v="0"/>
    <n v="93087"/>
    <s v="Sligro Food Group Belgium NV"/>
    <s v="BE2-22-1-004"/>
    <s v="Q1 2022"/>
    <s v="EUR"/>
    <n v="66500.600000000006"/>
    <n v="66500.595600000001"/>
    <n v="4.4000000052619699E-3"/>
    <n v="66500.600000000006"/>
    <n v="0"/>
    <x v="0"/>
    <m/>
    <m/>
    <m/>
    <m/>
    <s v="none"/>
    <m/>
    <m/>
    <m/>
    <x v="0"/>
    <m/>
    <x v="0"/>
  </r>
  <r>
    <s v="BELBE2-22-7-005Q1 2022EUR"/>
    <x v="0"/>
    <n v="359316"/>
    <s v="ACEG VZW"/>
    <s v="BE2-22-7-005"/>
    <s v="Q1 2022"/>
    <s v="EUR"/>
    <n v="176.8"/>
    <n v="176.80459999999999"/>
    <n v="-4.5999999999821696E-3"/>
    <n v="176.8"/>
    <n v="0"/>
    <x v="0"/>
    <m/>
    <m/>
    <m/>
    <m/>
    <s v="none"/>
    <m/>
    <m/>
    <m/>
    <x v="0"/>
    <m/>
    <x v="0"/>
  </r>
  <r>
    <s v="BELE14P2004121000Q1 2022EUR"/>
    <x v="0"/>
    <n v="92952"/>
    <s v="KONICA MINOLTA BE"/>
    <s v="E14P2004121000"/>
    <s v="Q1 2022"/>
    <s v="EUR"/>
    <n v="64.930000000000007"/>
    <n v="64.927199999999999"/>
    <n v="2.80000000000768E-3"/>
    <n v="64.930000000000007"/>
    <n v="0"/>
    <x v="0"/>
    <m/>
    <m/>
    <m/>
    <m/>
    <s v="none"/>
    <m/>
    <m/>
    <m/>
    <x v="0"/>
    <m/>
    <x v="0"/>
  </r>
  <r>
    <s v="BELF15P2024170800Q1 2022EUR"/>
    <x v="0"/>
    <n v="108475"/>
    <s v="GODAERT &amp; VAN BENEDEN S.A."/>
    <s v="F15P2024170800"/>
    <s v="Q1 2022"/>
    <s v="EUR"/>
    <n v="202.07"/>
    <n v="202.07329999999999"/>
    <n v="-3.2999999999958601E-3"/>
    <n v="202.07"/>
    <n v="0"/>
    <x v="0"/>
    <m/>
    <m/>
    <m/>
    <m/>
    <s v="none"/>
    <m/>
    <m/>
    <m/>
    <x v="0"/>
    <m/>
    <x v="0"/>
  </r>
  <r>
    <s v="BEL1999898Q1 2022EUR"/>
    <x v="0"/>
    <n v="39785"/>
    <s v="ADECCO Luxembourg"/>
    <n v="1999898"/>
    <s v="Q1 2022"/>
    <s v="EUR"/>
    <n v="82.57"/>
    <n v="82.572599999999994"/>
    <n v="-2.6000000000010398E-3"/>
    <n v="82.57"/>
    <n v="0"/>
    <x v="0"/>
    <m/>
    <m/>
    <m/>
    <m/>
    <s v="none"/>
    <m/>
    <m/>
    <m/>
    <x v="0"/>
    <m/>
    <x v="0"/>
  </r>
  <r>
    <s v="CORP691444Q1 2022EUR"/>
    <x v="2"/>
    <n v="532"/>
    <s v="CAA AGENCEMENT"/>
    <n v="691444"/>
    <s v="Q1 2022"/>
    <s v="EUR"/>
    <n v="1220.8900000000001"/>
    <n v="1220.8936000000001"/>
    <n v="-3.6000000000058199E-3"/>
    <n v="1220.8900000000001"/>
    <n v="0"/>
    <x v="0"/>
    <m/>
    <m/>
    <m/>
    <m/>
    <s v="none"/>
    <m/>
    <m/>
    <m/>
    <x v="0"/>
    <m/>
    <x v="0"/>
  </r>
  <r>
    <s v="CORP27293030Q1 2022EUR"/>
    <x v="2"/>
    <n v="579"/>
    <s v="SEGIS S.P.A"/>
    <n v="27293030"/>
    <s v="Q1 2022"/>
    <s v="EUR"/>
    <n v="5.4"/>
    <n v="5.4"/>
    <n v="0"/>
    <n v="5.4"/>
    <n v="0"/>
    <x v="0"/>
    <m/>
    <m/>
    <m/>
    <m/>
    <s v="none"/>
    <m/>
    <m/>
    <m/>
    <x v="0"/>
    <m/>
    <x v="0"/>
  </r>
  <r>
    <s v="CORPGP2GP21067Q1 2022EUR"/>
    <x v="2"/>
    <n v="604"/>
    <s v="CPI GLOBAL"/>
    <s v="GP2GP21067"/>
    <s v="Q1 2022"/>
    <s v="EUR"/>
    <n v="12295.86"/>
    <n v="12295.855600000001"/>
    <n v="4.399999999805E-3"/>
    <n v="12295.86"/>
    <n v="0"/>
    <x v="0"/>
    <m/>
    <m/>
    <m/>
    <m/>
    <s v="none"/>
    <m/>
    <m/>
    <m/>
    <x v="0"/>
    <m/>
    <x v="0"/>
  </r>
  <r>
    <s v="CORPGP2GP2573Q1 2022EUR"/>
    <x v="2"/>
    <n v="703"/>
    <s v="ADA COSMETICS INTERNATIONAL GMBH"/>
    <s v="GP2GP2573"/>
    <s v="Q1 2022"/>
    <s v="EUR"/>
    <n v="10209.65"/>
    <n v="10209.6556"/>
    <n v="-5.6000000004132701E-3"/>
    <n v="10209.65"/>
    <n v="0"/>
    <x v="0"/>
    <m/>
    <m/>
    <m/>
    <m/>
    <s v="invoice"/>
    <s v="Produit"/>
    <s v="Ossama"/>
    <s v="[OA] un ajustement est passé le 05/05/2022. lien vers l'ajustement =&gt; https://www.astoresuite.com/adjustements/edit/44344"/>
    <x v="1"/>
    <m/>
    <x v="0"/>
  </r>
  <r>
    <s v="CORPGP3MOV2993Q1 2022EUR"/>
    <x v="2"/>
    <n v="703"/>
    <s v="ADA COSMETICS INTERNATIONAL GMBH"/>
    <s v="GP3MOV2993"/>
    <s v="Q1 2022"/>
    <s v="EUR"/>
    <n v="3029.29"/>
    <n v="3029.2860999999998"/>
    <n v="3.90000000015788E-3"/>
    <n v="3029.29"/>
    <n v="0"/>
    <x v="0"/>
    <m/>
    <m/>
    <m/>
    <m/>
    <s v="none"/>
    <m/>
    <m/>
    <m/>
    <x v="0"/>
    <m/>
    <x v="0"/>
  </r>
  <r>
    <s v="CORPGP3NOV2574Q1 2022EUR"/>
    <x v="2"/>
    <n v="703"/>
    <s v="ADA COSMETICS INTERNATIONAL GMBH"/>
    <s v="GP3NOV2574"/>
    <s v="Q1 2022"/>
    <s v="EUR"/>
    <n v="22841.25"/>
    <n v="22841.245999999999"/>
    <n v="4.0000000008149003E-3"/>
    <n v="22841.25"/>
    <n v="0"/>
    <x v="0"/>
    <m/>
    <m/>
    <m/>
    <m/>
    <s v="none"/>
    <m/>
    <m/>
    <m/>
    <x v="0"/>
    <m/>
    <x v="0"/>
  </r>
  <r>
    <s v="CORPGP3-21-2-095-RAFFAIQ1 2022EUR"/>
    <x v="2"/>
    <n v="703"/>
    <s v="ADA COSMETICS INTERNATIONAL GMBH"/>
    <s v="GP3-21-2-095-RAFFAI"/>
    <s v="Q1 2022"/>
    <s v="EUR"/>
    <n v="1074.3900000000001"/>
    <n v="1074.3879999999999"/>
    <n v="2.00000000018008E-3"/>
    <n v="1074.3900000000001"/>
    <n v="0"/>
    <x v="0"/>
    <m/>
    <m/>
    <m/>
    <m/>
    <s v="none"/>
    <m/>
    <m/>
    <m/>
    <x v="0"/>
    <m/>
    <x v="0"/>
  </r>
  <r>
    <s v="CORPGP2GP2449Q1 2022EUR"/>
    <x v="2"/>
    <n v="899"/>
    <s v="DODO S.A"/>
    <s v="GP2GP2449"/>
    <s v="Q1 2022"/>
    <s v="EUR"/>
    <n v="3096.29"/>
    <n v="3096.288"/>
    <n v="1.9999999999527002E-3"/>
    <n v="3096.29"/>
    <n v="0"/>
    <x v="0"/>
    <m/>
    <m/>
    <m/>
    <m/>
    <s v="none"/>
    <m/>
    <m/>
    <m/>
    <x v="0"/>
    <m/>
    <x v="0"/>
  </r>
  <r>
    <s v="CORPGP3IBMEG2450Q1 2022EUR"/>
    <x v="2"/>
    <n v="899"/>
    <s v="DODO S.A"/>
    <s v="GP3IBMEG2450"/>
    <s v="Q1 2022"/>
    <s v="EUR"/>
    <n v="27578.34"/>
    <n v="27578.34"/>
    <n v="0"/>
    <n v="27578.34"/>
    <n v="0"/>
    <x v="0"/>
    <m/>
    <m/>
    <m/>
    <m/>
    <s v="none"/>
    <m/>
    <m/>
    <m/>
    <x v="0"/>
    <m/>
    <x v="0"/>
  </r>
  <r>
    <s v="CORPGP2GP2282Q1 2022EUR"/>
    <x v="2"/>
    <n v="966"/>
    <s v="STRATOBOIS"/>
    <s v="GP2GP2282"/>
    <s v="Q1 2022"/>
    <s v="EUR"/>
    <n v="15735.88"/>
    <n v="15735.884"/>
    <n v="-4.0000000008149003E-3"/>
    <n v="15735.88"/>
    <n v="0"/>
    <x v="0"/>
    <m/>
    <m/>
    <m/>
    <m/>
    <s v="none"/>
    <m/>
    <m/>
    <m/>
    <x v="0"/>
    <m/>
    <x v="0"/>
  </r>
  <r>
    <s v="CORPGP3IBBN2747Q1 2022EUR"/>
    <x v="2"/>
    <n v="966"/>
    <s v="STRATOBOIS"/>
    <s v="GP3IBBN2747"/>
    <s v="Q1 2022"/>
    <s v="EUR"/>
    <n v="13450.67"/>
    <n v="13450.6728"/>
    <n v="-2.8000000002066298E-3"/>
    <n v="13450.67"/>
    <n v="0"/>
    <x v="0"/>
    <m/>
    <m/>
    <m/>
    <m/>
    <s v="none"/>
    <m/>
    <m/>
    <m/>
    <x v="0"/>
    <m/>
    <x v="0"/>
  </r>
  <r>
    <s v="CORPGP3-22-6-020-IBQ1 2022EUR"/>
    <x v="2"/>
    <n v="966"/>
    <s v="STRATOBOIS"/>
    <s v="GP3-22-6-020-IB"/>
    <s v="Q1 2022"/>
    <s v="EUR"/>
    <n v="15101.53"/>
    <n v="15101.5324"/>
    <n v="-2.3999999993975498E-3"/>
    <n v="15101.53"/>
    <n v="0"/>
    <x v="0"/>
    <m/>
    <m/>
    <m/>
    <m/>
    <s v="none"/>
    <m/>
    <m/>
    <m/>
    <x v="0"/>
    <m/>
    <x v="0"/>
  </r>
  <r>
    <s v="CORP26133077Q1 2022EUR"/>
    <x v="2"/>
    <n v="1655"/>
    <s v="BEAULIEU INTERNATIONAL GROUP NV"/>
    <n v="26133077"/>
    <s v="Q1 2022"/>
    <s v="EUR"/>
    <n v="6710"/>
    <n v="6710"/>
    <n v="0"/>
    <n v="6710"/>
    <n v="0"/>
    <x v="0"/>
    <m/>
    <m/>
    <m/>
    <m/>
    <s v="none"/>
    <m/>
    <m/>
    <m/>
    <x v="0"/>
    <m/>
    <x v="0"/>
  </r>
  <r>
    <s v="CORPGP2GP21036Q1 2022EUR"/>
    <x v="2"/>
    <n v="1675"/>
    <s v="COFEL INDUSTRIES (COPIREL)"/>
    <s v="GP2GP21036"/>
    <s v="Q1 2022"/>
    <s v="EUR"/>
    <n v="21252.52"/>
    <n v="21252.520499999999"/>
    <n v="-4.99999998282874E-4"/>
    <n v="21252.520499999999"/>
    <n v="-4.99999998282874E-4"/>
    <x v="0"/>
    <m/>
    <m/>
    <m/>
    <m/>
    <s v="none"/>
    <m/>
    <m/>
    <m/>
    <x v="0"/>
    <m/>
    <x v="0"/>
  </r>
  <r>
    <s v="CORPGP2GP21037Q1 2022EUR"/>
    <x v="2"/>
    <n v="1675"/>
    <s v="COFEL INDUSTRIES (COPIREL)"/>
    <s v="GP2GP21037"/>
    <s v="Q1 2022"/>
    <s v="EUR"/>
    <n v="121631.99"/>
    <n v="121631.9904"/>
    <n v="-3.9999998989515001E-4"/>
    <n v="121631.99"/>
    <n v="0"/>
    <x v="0"/>
    <m/>
    <m/>
    <m/>
    <m/>
    <s v="none"/>
    <m/>
    <m/>
    <m/>
    <x v="0"/>
    <m/>
    <x v="0"/>
  </r>
  <r>
    <s v="CORPGP3IISIB21038Q1 2022EUR"/>
    <x v="2"/>
    <n v="1675"/>
    <s v="COFEL INDUSTRIES (COPIREL)"/>
    <s v="GP3IISIB21038"/>
    <s v="Q1 2022"/>
    <s v="EUR"/>
    <n v="11540.33"/>
    <n v="11540.3315"/>
    <n v="-1.50000000030559E-3"/>
    <n v="11540.3315"/>
    <n v="-1.50000000030559E-3"/>
    <x v="0"/>
    <m/>
    <m/>
    <m/>
    <m/>
    <s v="none"/>
    <m/>
    <m/>
    <m/>
    <x v="0"/>
    <m/>
    <x v="0"/>
  </r>
  <r>
    <s v="CORPGP3IISIB2971Q1 2022EUR"/>
    <x v="2"/>
    <n v="1675"/>
    <s v="COFEL INDUSTRIES (COPIREL)"/>
    <s v="GP3IISIB2971"/>
    <s v="Q1 2022"/>
    <s v="EUR"/>
    <n v="12460.18"/>
    <n v="12460.178"/>
    <n v="2.0000000004074502E-3"/>
    <n v="12460.18"/>
    <n v="0"/>
    <x v="0"/>
    <m/>
    <m/>
    <m/>
    <m/>
    <s v="none"/>
    <m/>
    <m/>
    <m/>
    <x v="0"/>
    <m/>
    <x v="0"/>
  </r>
  <r>
    <s v="CORPGP3NSN2973Q1 2022EUR"/>
    <x v="2"/>
    <n v="1675"/>
    <s v="COFEL INDUSTRIES (COPIREL)"/>
    <s v="GP3NSN2973"/>
    <s v="Q1 2022"/>
    <s v="EUR"/>
    <n v="6964.2"/>
    <n v="6964.2"/>
    <n v="0"/>
    <n v="6964.2"/>
    <n v="0"/>
    <x v="0"/>
    <m/>
    <m/>
    <m/>
    <m/>
    <s v="none"/>
    <m/>
    <m/>
    <m/>
    <x v="0"/>
    <m/>
    <x v="0"/>
  </r>
  <r>
    <s v="CORPGP3PMG2972Q1 2022EUR"/>
    <x v="2"/>
    <n v="1675"/>
    <s v="COFEL INDUSTRIES (COPIREL)"/>
    <s v="GP3PMG2972"/>
    <s v="Q1 2022"/>
    <s v="EUR"/>
    <n v="2753.5"/>
    <n v="2753.5025000000001"/>
    <n v="-2.5000000000545601E-3"/>
    <n v="2753.5"/>
    <n v="0"/>
    <x v="0"/>
    <m/>
    <m/>
    <m/>
    <m/>
    <s v="none"/>
    <m/>
    <m/>
    <m/>
    <x v="0"/>
    <m/>
    <x v="0"/>
  </r>
  <r>
    <s v="CORP690001Q1 2022EUR"/>
    <x v="2"/>
    <n v="1713"/>
    <s v="ATL PRODUCTION (ATELIER TOLERIE DU LIMOUSIN)"/>
    <n v="690001"/>
    <s v="Q1 2022"/>
    <s v="EUR"/>
    <n v="4058.04"/>
    <n v="4058.0360000000001"/>
    <n v="3.9999999999054099E-3"/>
    <n v="4058.04"/>
    <n v="0"/>
    <x v="0"/>
    <m/>
    <m/>
    <m/>
    <m/>
    <s v="none"/>
    <m/>
    <m/>
    <m/>
    <x v="0"/>
    <m/>
    <x v="0"/>
  </r>
  <r>
    <s v="CORPGP2GP2170Q1 2022EUR"/>
    <x v="2"/>
    <n v="1753"/>
    <s v="IFI SPA (METALMOBIL)"/>
    <s v="GP2GP2170"/>
    <s v="Q1 2022"/>
    <s v="EUR"/>
    <n v="331"/>
    <n v="114.036"/>
    <n v="216.964"/>
    <n v="114.036"/>
    <n v="216.964"/>
    <x v="2"/>
    <s v="[82790]"/>
    <s v="[42425]"/>
    <s v="rebate present"/>
    <s v="2022-05-18 13:51:32 +0200"/>
    <s v="none"/>
    <s v="Produit"/>
    <s v="Ossama"/>
    <s v="[OA] ajustement passé en 18/05/2022. lien de l'ajustement =&gt; https://www.astoresuite.com/adjustements/edit/42425"/>
    <x v="1"/>
    <m/>
    <x v="0"/>
  </r>
  <r>
    <s v="CORP768614Q1 2022EUR"/>
    <x v="2"/>
    <n v="2021"/>
    <s v="FORBO SARLINO"/>
    <n v="768614"/>
    <s v="Q1 2022"/>
    <s v="EUR"/>
    <n v="21108.79"/>
    <n v="21108.797999999999"/>
    <n v="-7.9999999979918305E-3"/>
    <n v="21108.79"/>
    <n v="0"/>
    <x v="0"/>
    <m/>
    <m/>
    <m/>
    <m/>
    <s v="none"/>
    <m/>
    <m/>
    <m/>
    <x v="0"/>
    <m/>
    <x v="0"/>
  </r>
  <r>
    <s v="CORP26083072Q1 2022EUR"/>
    <x v="2"/>
    <n v="2093"/>
    <s v="BROSSIER SADERNE"/>
    <n v="26083072"/>
    <s v="Q1 2022"/>
    <s v="EUR"/>
    <n v="16635.89"/>
    <n v="16635.895400000001"/>
    <n v="-5.4000000018277197E-3"/>
    <n v="16635.89"/>
    <n v="0"/>
    <x v="0"/>
    <m/>
    <m/>
    <m/>
    <m/>
    <s v="none"/>
    <m/>
    <m/>
    <m/>
    <x v="0"/>
    <m/>
    <x v="0"/>
  </r>
  <r>
    <s v="CORPGP3GP2954Q1 2022EUR"/>
    <x v="2"/>
    <n v="2093"/>
    <s v="BROSSIER SADERNE"/>
    <s v="GP3GP2954"/>
    <s v="Q1 2022"/>
    <s v="EUR"/>
    <n v="4526.82"/>
    <n v="4526.8194000000003"/>
    <n v="5.9999999939464E-4"/>
    <n v="4526.82"/>
    <n v="0"/>
    <x v="0"/>
    <m/>
    <m/>
    <m/>
    <m/>
    <s v="none"/>
    <m/>
    <m/>
    <m/>
    <x v="0"/>
    <m/>
    <x v="0"/>
  </r>
  <r>
    <s v="CORPGP3IB2278Q1 2022EUR"/>
    <x v="2"/>
    <n v="2093"/>
    <s v="BROSSIER SADERNE"/>
    <s v="GP3IB2278"/>
    <s v="Q1 2022"/>
    <s v="EUR"/>
    <n v="266.97000000000003"/>
    <n v="266.97210000000001"/>
    <n v="-2.0999999999844398E-3"/>
    <n v="266.97000000000003"/>
    <n v="0"/>
    <x v="0"/>
    <m/>
    <m/>
    <m/>
    <m/>
    <s v="none"/>
    <m/>
    <m/>
    <m/>
    <x v="0"/>
    <m/>
    <x v="0"/>
  </r>
  <r>
    <s v="CORPGP3MERD2277Q1 2022EUR"/>
    <x v="2"/>
    <n v="2093"/>
    <s v="BROSSIER SADERNE"/>
    <s v="GP3MERD2277"/>
    <s v="Q1 2022"/>
    <s v="EUR"/>
    <n v="136.97"/>
    <n v="136.9734"/>
    <n v="-3.3999999999991802E-3"/>
    <n v="136.97"/>
    <n v="0"/>
    <x v="0"/>
    <m/>
    <m/>
    <m/>
    <m/>
    <s v="none"/>
    <m/>
    <m/>
    <m/>
    <x v="0"/>
    <m/>
    <x v="0"/>
  </r>
  <r>
    <s v="CORPGP4GP2666Q1 2022EUR"/>
    <x v="2"/>
    <n v="2093"/>
    <s v="BROSSIER SADERNE"/>
    <s v="GP4GP2666"/>
    <s v="Q1 2022"/>
    <s v="EUR"/>
    <n v="34.17"/>
    <n v="34.173000000000002"/>
    <n v="-3.0000000000001098E-3"/>
    <n v="34.17"/>
    <n v="0"/>
    <x v="0"/>
    <m/>
    <m/>
    <m/>
    <m/>
    <s v="none"/>
    <m/>
    <m/>
    <m/>
    <x v="0"/>
    <m/>
    <x v="0"/>
  </r>
  <r>
    <s v="CORPGP2GP2152Q1 2022EUR"/>
    <x v="2"/>
    <n v="2207"/>
    <s v="TRADE UNION"/>
    <s v="GP2GP2152"/>
    <s v="Q1 2022"/>
    <s v="EUR"/>
    <n v="45238.75"/>
    <n v="45238.7523"/>
    <n v="-2.3000000001047699E-3"/>
    <n v="45238.75"/>
    <n v="0"/>
    <x v="0"/>
    <m/>
    <m/>
    <m/>
    <m/>
    <s v="none"/>
    <m/>
    <m/>
    <m/>
    <x v="0"/>
    <m/>
    <x v="0"/>
  </r>
  <r>
    <s v="CORPGP4GP2716 FRQ1 2022EUR"/>
    <x v="2"/>
    <n v="2543"/>
    <s v="HOIST GROUP FRANCE (LOCATEL)"/>
    <s v="GP4GP2716 FR"/>
    <s v="Q1 2022"/>
    <s v="EUR"/>
    <n v="2028.39"/>
    <n v="2028.3904"/>
    <n v="-3.9999999989959103E-4"/>
    <n v="2028.39"/>
    <n v="0"/>
    <x v="0"/>
    <m/>
    <m/>
    <m/>
    <m/>
    <s v="none"/>
    <m/>
    <m/>
    <m/>
    <x v="0"/>
    <m/>
    <x v="0"/>
  </r>
  <r>
    <s v="CORPGP2GP2339Q1 2022EUR"/>
    <x v="2"/>
    <n v="2551"/>
    <s v="MINERAL PRODUCTS INTERNATIONAL"/>
    <s v="GP2GP2339"/>
    <s v="Q1 2022"/>
    <s v="EUR"/>
    <n v="23380.080000000002"/>
    <n v="23380.078000000001"/>
    <n v="2.0000000004074502E-3"/>
    <n v="23380.080000000002"/>
    <n v="0"/>
    <x v="0"/>
    <m/>
    <m/>
    <m/>
    <m/>
    <s v="none"/>
    <m/>
    <m/>
    <m/>
    <x v="0"/>
    <m/>
    <x v="0"/>
  </r>
  <r>
    <s v="CORPGP3EHC2184Q1 2022EUR"/>
    <x v="2"/>
    <n v="2551"/>
    <s v="MINERAL PRODUCTS INTERNATIONAL"/>
    <s v="GP3EHC2184"/>
    <s v="Q1 2022"/>
    <s v="EUR"/>
    <n v="84.73"/>
    <n v="84.7256"/>
    <n v="4.4000000000039502E-3"/>
    <n v="84.73"/>
    <n v="0"/>
    <x v="0"/>
    <m/>
    <m/>
    <m/>
    <m/>
    <s v="none"/>
    <m/>
    <m/>
    <m/>
    <x v="0"/>
    <m/>
    <x v="0"/>
  </r>
  <r>
    <s v="CORPGP3F121076Q1 2022EUR"/>
    <x v="2"/>
    <n v="2551"/>
    <s v="MINERAL PRODUCTS INTERNATIONAL"/>
    <s v="GP3F121076"/>
    <s v="Q1 2022"/>
    <s v="EUR"/>
    <n v="1003.1"/>
    <n v="1003.1044000000001"/>
    <n v="-4.4000000000323702E-3"/>
    <n v="1003.1"/>
    <n v="0"/>
    <x v="0"/>
    <m/>
    <m/>
    <m/>
    <m/>
    <s v="none"/>
    <m/>
    <m/>
    <m/>
    <x v="0"/>
    <m/>
    <x v="0"/>
  </r>
  <r>
    <s v="CORPGP3IBBN21075Q1 2022EUR"/>
    <x v="2"/>
    <n v="2551"/>
    <s v="MINERAL PRODUCTS INTERNATIONAL"/>
    <s v="GP3IBBN21075"/>
    <s v="Q1 2022"/>
    <s v="EUR"/>
    <n v="10123.280000000001"/>
    <n v="10123.275600000001"/>
    <n v="4.399999999805E-3"/>
    <n v="10123.280000000001"/>
    <n v="0"/>
    <x v="0"/>
    <m/>
    <m/>
    <m/>
    <m/>
    <s v="none"/>
    <m/>
    <m/>
    <m/>
    <x v="0"/>
    <m/>
    <x v="0"/>
  </r>
  <r>
    <s v="CORPGP3NOVNR2341Q1 2022EUR"/>
    <x v="2"/>
    <n v="2551"/>
    <s v="MINERAL PRODUCTS INTERNATIONAL"/>
    <s v="GP3NOVNR2341"/>
    <s v="Q1 2022"/>
    <s v="EUR"/>
    <n v="419.12"/>
    <n v="419.12200000000001"/>
    <n v="-2.0000000000095402E-3"/>
    <n v="419.12"/>
    <n v="0"/>
    <x v="0"/>
    <m/>
    <m/>
    <m/>
    <m/>
    <s v="none"/>
    <m/>
    <m/>
    <m/>
    <x v="0"/>
    <m/>
    <x v="0"/>
  </r>
  <r>
    <s v="CORP26102066Q1 2022EUR"/>
    <x v="2"/>
    <n v="2672"/>
    <s v="ALGAFLEX"/>
    <n v="26102066"/>
    <s v="Q1 2022"/>
    <s v="EUR"/>
    <n v="1492.76"/>
    <n v="1492.76"/>
    <n v="0"/>
    <n v="1492.76"/>
    <n v="0"/>
    <x v="0"/>
    <m/>
    <m/>
    <m/>
    <m/>
    <s v="none"/>
    <m/>
    <m/>
    <m/>
    <x v="0"/>
    <m/>
    <x v="0"/>
  </r>
  <r>
    <s v="CORP628230Q1 2022EUR"/>
    <x v="2"/>
    <n v="2754"/>
    <s v="ROBIN MARIETON FRANCE SA"/>
    <n v="628230"/>
    <s v="Q1 2022"/>
    <s v="EUR"/>
    <n v="77.709999999999994"/>
    <n v="77.7"/>
    <n v="9.9999999999908998E-3"/>
    <n v="77.709999999999994"/>
    <n v="0"/>
    <x v="0"/>
    <m/>
    <m/>
    <m/>
    <m/>
    <s v="none"/>
    <m/>
    <m/>
    <m/>
    <x v="0"/>
    <m/>
    <x v="0"/>
  </r>
  <r>
    <s v="CORP623085-2Q1 2022EUR"/>
    <x v="2"/>
    <n v="2774"/>
    <s v="DUMAS PIERRE ET CHRISTIAN SA"/>
    <s v="623085-2"/>
    <s v="Q1 2022"/>
    <s v="EUR"/>
    <n v="17280.27"/>
    <n v="17280.268100000001"/>
    <n v="1.8999999992956799E-3"/>
    <n v="17280.27"/>
    <n v="0"/>
    <x v="0"/>
    <m/>
    <m/>
    <m/>
    <m/>
    <s v="none"/>
    <m/>
    <m/>
    <m/>
    <x v="0"/>
    <m/>
    <x v="0"/>
  </r>
  <r>
    <s v="CORPGP4GP2755Q1 2022EUR"/>
    <x v="2"/>
    <n v="3302"/>
    <s v="JET'SAC - SPHERE PROFESSIONNEL"/>
    <s v="GP4GP2755"/>
    <s v="Q1 2022"/>
    <s v="EUR"/>
    <n v="16430.63"/>
    <n v="16430.626"/>
    <n v="4.0000000008149003E-3"/>
    <n v="16430.63"/>
    <n v="0"/>
    <x v="0"/>
    <m/>
    <m/>
    <m/>
    <m/>
    <s v="none"/>
    <m/>
    <m/>
    <m/>
    <x v="0"/>
    <m/>
    <x v="0"/>
  </r>
  <r>
    <s v="CORP28278045Q1 2022EUR"/>
    <x v="2"/>
    <n v="3763"/>
    <s v="ONITY S.L."/>
    <n v="28278045"/>
    <s v="Q1 2022"/>
    <s v="EUR"/>
    <n v="1822.21"/>
    <n v="1822.2049999999999"/>
    <n v="5.0000000001091298E-3"/>
    <n v="1822.21"/>
    <n v="0"/>
    <x v="0"/>
    <m/>
    <m/>
    <m/>
    <m/>
    <s v="none"/>
    <m/>
    <m/>
    <m/>
    <x v="0"/>
    <m/>
    <x v="0"/>
  </r>
  <r>
    <s v="CORP692003Q1 2022EUR"/>
    <x v="2"/>
    <n v="3790"/>
    <s v="ROSET SAS"/>
    <n v="692003"/>
    <s v="Q1 2022"/>
    <s v="EUR"/>
    <n v="25864.06"/>
    <n v="25864.056"/>
    <n v="4.0000000008149003E-3"/>
    <n v="25864.06"/>
    <n v="0"/>
    <x v="0"/>
    <m/>
    <m/>
    <m/>
    <m/>
    <s v="none"/>
    <m/>
    <m/>
    <m/>
    <x v="0"/>
    <m/>
    <x v="0"/>
  </r>
  <r>
    <s v="CORPGP2GP2818Q1 2022EUR"/>
    <x v="2"/>
    <n v="4018"/>
    <s v="JH INDUSTRIES (JEAN HUET INDUSTRIES)"/>
    <s v="GP2GP2818"/>
    <s v="Q1 2022"/>
    <s v="EUR"/>
    <n v="14576.25"/>
    <n v="14576.25"/>
    <n v="0"/>
    <n v="14576.25"/>
    <n v="0"/>
    <x v="0"/>
    <m/>
    <m/>
    <m/>
    <m/>
    <s v="none"/>
    <m/>
    <m/>
    <m/>
    <x v="0"/>
    <m/>
    <x v="0"/>
  </r>
  <r>
    <s v="CORPGP2GP2149Q1 2022EUR"/>
    <x v="2"/>
    <n v="5155"/>
    <s v="LEDS C4 S.A"/>
    <s v="GP2GP2149"/>
    <s v="Q1 2022"/>
    <s v="EUR"/>
    <n v="11758.66"/>
    <n v="11758.659"/>
    <n v="1.0000000002037201E-3"/>
    <n v="11758.66"/>
    <n v="0"/>
    <x v="0"/>
    <m/>
    <m/>
    <m/>
    <m/>
    <s v="none"/>
    <m/>
    <m/>
    <m/>
    <x v="0"/>
    <m/>
    <x v="0"/>
  </r>
  <r>
    <s v="CORPGP3GPHF12738Q1 2022EUR"/>
    <x v="2"/>
    <n v="5155"/>
    <s v="LEDS C4 S.A"/>
    <s v="GP3GPHF12738"/>
    <s v="Q1 2022"/>
    <s v="EUR"/>
    <n v="750.48"/>
    <n v="750.48270000000002"/>
    <n v="-2.7000000000043599E-3"/>
    <n v="750.48"/>
    <n v="0"/>
    <x v="0"/>
    <m/>
    <m/>
    <m/>
    <m/>
    <s v="none"/>
    <m/>
    <m/>
    <m/>
    <x v="0"/>
    <m/>
    <x v="0"/>
  </r>
  <r>
    <s v="CORPGP3-22-6-019-IBQ1 2022EUR"/>
    <x v="2"/>
    <n v="5155"/>
    <s v="LEDS C4 S.A"/>
    <s v="GP3-22-6-019-IB"/>
    <s v="Q1 2022"/>
    <s v="EUR"/>
    <n v="3373.07"/>
    <n v="3373.0662000000002"/>
    <n v="3.7999999999556102E-3"/>
    <n v="3373.07"/>
    <n v="0"/>
    <x v="0"/>
    <m/>
    <m/>
    <m/>
    <m/>
    <s v="none"/>
    <m/>
    <m/>
    <m/>
    <x v="0"/>
    <m/>
    <x v="0"/>
  </r>
  <r>
    <s v="CORPGP2GP2464Q1 2022EUR"/>
    <x v="2"/>
    <n v="5659"/>
    <s v="SOTEXPRO"/>
    <s v="GP2GP2464"/>
    <s v="Q1 2022"/>
    <s v="EUR"/>
    <n v="1349.61"/>
    <n v="1349.6052"/>
    <n v="4.7999999999319698E-3"/>
    <n v="1349.61"/>
    <n v="0"/>
    <x v="0"/>
    <m/>
    <m/>
    <m/>
    <m/>
    <s v="none"/>
    <m/>
    <m/>
    <m/>
    <x v="0"/>
    <m/>
    <x v="0"/>
  </r>
  <r>
    <s v="CORPGP2GP2680Q1 2022EUR"/>
    <x v="2"/>
    <n v="5753"/>
    <s v="RICHARD MOBILIER"/>
    <s v="GP2GP2680"/>
    <s v="Q1 2022"/>
    <s v="EUR"/>
    <n v="1212.06"/>
    <n v="1212.06"/>
    <n v="0"/>
    <n v="1212.06"/>
    <n v="0"/>
    <x v="0"/>
    <m/>
    <m/>
    <m/>
    <m/>
    <s v="none"/>
    <m/>
    <m/>
    <m/>
    <x v="0"/>
    <m/>
    <x v="0"/>
  </r>
  <r>
    <s v="CORP2426039Q1 2022EUR"/>
    <x v="2"/>
    <n v="6311"/>
    <s v="SILLERIAS ALACUAS SA"/>
    <n v="2426039"/>
    <s v="Q1 2022"/>
    <s v="EUR"/>
    <n v="159.88"/>
    <n v="159.88140000000001"/>
    <n v="-1.40000000001805E-3"/>
    <n v="159.88"/>
    <n v="0"/>
    <x v="0"/>
    <m/>
    <m/>
    <m/>
    <m/>
    <s v="none"/>
    <m/>
    <m/>
    <m/>
    <x v="0"/>
    <m/>
    <x v="0"/>
  </r>
  <r>
    <s v="CORPGP3NOVNR2700Q1 2022EUR"/>
    <x v="2"/>
    <n v="6311"/>
    <s v="SILLERIAS ALACUAS SA"/>
    <s v="GP3NOVNR2700"/>
    <s v="Q1 2022"/>
    <s v="EUR"/>
    <n v="44"/>
    <n v="44"/>
    <n v="0"/>
    <n v="44"/>
    <n v="0"/>
    <x v="0"/>
    <m/>
    <m/>
    <m/>
    <m/>
    <s v="none"/>
    <m/>
    <m/>
    <m/>
    <x v="0"/>
    <m/>
    <x v="0"/>
  </r>
  <r>
    <s v="CORPGP3-22-6-023-NNSNSQ1 2022EUR"/>
    <x v="2"/>
    <n v="6311"/>
    <s v="SILLERIAS ALACUAS SA"/>
    <s v="GP3-22-6-023-NNSNS"/>
    <s v="Q1 2022"/>
    <s v="EUR"/>
    <n v="79.94"/>
    <n v="79.940700000000007"/>
    <n v="-7.0000000000902598E-4"/>
    <n v="79.94"/>
    <n v="0"/>
    <x v="0"/>
    <m/>
    <m/>
    <m/>
    <m/>
    <s v="none"/>
    <m/>
    <m/>
    <m/>
    <x v="0"/>
    <m/>
    <x v="0"/>
  </r>
  <r>
    <s v="CORPGP2GP2673Q1 2022EUR"/>
    <x v="2"/>
    <n v="6317"/>
    <s v="CREATIONS INOVA"/>
    <s v="GP2GP2673"/>
    <s v="Q1 2022"/>
    <s v="EUR"/>
    <n v="4626.8500000000004"/>
    <n v="4626.8500000000004"/>
    <n v="0"/>
    <n v="4626.8500000000004"/>
    <n v="0"/>
    <x v="0"/>
    <m/>
    <m/>
    <m/>
    <m/>
    <s v="none"/>
    <m/>
    <m/>
    <m/>
    <x v="0"/>
    <m/>
    <x v="0"/>
  </r>
  <r>
    <s v="CORPGP2GP2682Q1 2022EUR"/>
    <x v="2"/>
    <n v="8724"/>
    <s v="SEC - SILVERA"/>
    <s v="GP2GP2682"/>
    <s v="Q1 2022"/>
    <s v="EUR"/>
    <n v="17128.439999999999"/>
    <n v="17128.439999999999"/>
    <n v="0"/>
    <n v="17128.439999999999"/>
    <n v="0"/>
    <x v="0"/>
    <m/>
    <m/>
    <m/>
    <m/>
    <s v="none"/>
    <m/>
    <m/>
    <m/>
    <x v="0"/>
    <m/>
    <x v="0"/>
  </r>
  <r>
    <s v="CORPGP2GP1940Q1 2022EUR"/>
    <x v="2"/>
    <n v="11632"/>
    <s v="ESPRIT GOURMAND"/>
    <s v="GP2GP1940"/>
    <s v="Q1 2022"/>
    <s v="EUR"/>
    <n v="262.60000000000002"/>
    <n v="262.59679999999997"/>
    <n v="3.2000000000493799E-3"/>
    <n v="262.60000000000002"/>
    <n v="0"/>
    <x v="0"/>
    <m/>
    <m/>
    <m/>
    <m/>
    <s v="none"/>
    <m/>
    <m/>
    <m/>
    <x v="0"/>
    <m/>
    <x v="0"/>
  </r>
  <r>
    <s v="CORPGP2GP2638Q1 2022EUR"/>
    <x v="2"/>
    <n v="12841"/>
    <s v="MING FAI ENTERPRISE INTERNATIONAL CO. LTD."/>
    <s v="GP2GP2638"/>
    <s v="Q1 2022"/>
    <s v="EUR"/>
    <n v="65636.289999999994"/>
    <n v="65636.2935"/>
    <n v="-3.5000000061700099E-3"/>
    <n v="65636.289999999994"/>
    <n v="0"/>
    <x v="0"/>
    <m/>
    <m/>
    <m/>
    <m/>
    <s v="none"/>
    <m/>
    <m/>
    <m/>
    <x v="0"/>
    <m/>
    <x v="0"/>
  </r>
  <r>
    <s v="CORPGP3MIDLUB2639Q1 2022EUR"/>
    <x v="2"/>
    <n v="12841"/>
    <s v="MING FAI ENTERPRISE INTERNATIONAL CO. LTD."/>
    <s v="GP3MIDLUB2639"/>
    <s v="Q1 2022"/>
    <s v="EUR"/>
    <n v="239780.33"/>
    <n v="239780.3192"/>
    <n v="1.07999999891035E-2"/>
    <n v="239780.33"/>
    <n v="0"/>
    <x v="0"/>
    <m/>
    <m/>
    <m/>
    <m/>
    <s v="none"/>
    <m/>
    <m/>
    <m/>
    <x v="0"/>
    <m/>
    <x v="0"/>
  </r>
  <r>
    <s v="CORPGP4GP2640Q1 2022EUR"/>
    <x v="2"/>
    <n v="12841"/>
    <s v="MING FAI ENTERPRISE INTERNATIONAL CO. LTD."/>
    <s v="GP4GP2640"/>
    <s v="Q1 2022"/>
    <s v="EUR"/>
    <n v="20146.189999999999"/>
    <n v="20146.185000000001"/>
    <n v="4.9999999973806501E-3"/>
    <n v="20146.189999999999"/>
    <n v="0"/>
    <x v="0"/>
    <m/>
    <m/>
    <m/>
    <m/>
    <s v="none"/>
    <m/>
    <m/>
    <m/>
    <x v="0"/>
    <m/>
    <x v="0"/>
  </r>
  <r>
    <s v="CORPGP2GP2671Q1 2022EUR"/>
    <x v="2"/>
    <n v="18502"/>
    <s v="CALLIGARIS SPA"/>
    <s v="GP2GP2671"/>
    <s v="Q1 2022"/>
    <s v="EUR"/>
    <n v="4652.01"/>
    <n v="4652.0069999999996"/>
    <n v="3.00000000061118E-3"/>
    <n v="4652.01"/>
    <n v="0"/>
    <x v="0"/>
    <m/>
    <m/>
    <m/>
    <m/>
    <s v="none"/>
    <m/>
    <m/>
    <m/>
    <x v="0"/>
    <m/>
    <x v="0"/>
  </r>
  <r>
    <s v="CORPGP2GP2976Q1 2022EUR"/>
    <x v="2"/>
    <n v="21412"/>
    <s v="BRITA GMBH"/>
    <s v="GP2GP2976"/>
    <s v="Q1 2022"/>
    <s v="EUR"/>
    <n v="2345.42"/>
    <n v="2345.4169999999999"/>
    <n v="3.0000000001564301E-3"/>
    <n v="2345.42"/>
    <n v="0"/>
    <x v="0"/>
    <m/>
    <m/>
    <m/>
    <m/>
    <s v="none"/>
    <m/>
    <m/>
    <m/>
    <x v="0"/>
    <m/>
    <x v="0"/>
  </r>
  <r>
    <s v="CORPGP2GP2678Q1 2022EUR"/>
    <x v="2"/>
    <n v="25738"/>
    <s v="PHS PHILIPPE SIRAUD"/>
    <s v="GP2GP2678"/>
    <s v="Q1 2022"/>
    <s v="EUR"/>
    <n v="4433.7"/>
    <n v="4433.7030000000004"/>
    <n v="-3.00000000061118E-3"/>
    <n v="4433.7"/>
    <n v="0"/>
    <x v="0"/>
    <m/>
    <m/>
    <m/>
    <m/>
    <s v="none"/>
    <m/>
    <m/>
    <m/>
    <x v="0"/>
    <m/>
    <x v="0"/>
  </r>
  <r>
    <s v="CORPGP2GP2183Q1 2022EUR"/>
    <x v="2"/>
    <n v="28091"/>
    <s v="INDA s.p.a"/>
    <s v="GP2GP2183"/>
    <s v="Q1 2022"/>
    <s v="EUR"/>
    <n v="17.34"/>
    <n v="17.34"/>
    <n v="0"/>
    <n v="17.34"/>
    <n v="0"/>
    <x v="0"/>
    <m/>
    <m/>
    <m/>
    <m/>
    <s v="none"/>
    <m/>
    <m/>
    <m/>
    <x v="0"/>
    <m/>
    <x v="0"/>
  </r>
  <r>
    <s v="CORPGP2GP2486Q1 2022EUR"/>
    <x v="2"/>
    <n v="28810"/>
    <s v="TARKETT BV (Ex DESSO BV)"/>
    <s v="GP2GP2486"/>
    <s v="Q1 2022"/>
    <s v="EUR"/>
    <n v="2224.59"/>
    <n v="2224.587"/>
    <n v="3.0000000001564301E-3"/>
    <n v="2224.59"/>
    <n v="0"/>
    <x v="0"/>
    <m/>
    <m/>
    <m/>
    <m/>
    <s v="none"/>
    <m/>
    <m/>
    <m/>
    <x v="0"/>
    <m/>
    <x v="0"/>
  </r>
  <r>
    <s v="CORP2526061Q1 2022EUR"/>
    <x v="2"/>
    <n v="28821"/>
    <s v="EMU GROUP"/>
    <n v="2526061"/>
    <s v="Q1 2022"/>
    <s v="EUR"/>
    <n v="196.2"/>
    <n v="196.20359999999999"/>
    <n v="-3.6000000000058199E-3"/>
    <n v="196.2"/>
    <n v="0"/>
    <x v="0"/>
    <m/>
    <m/>
    <m/>
    <m/>
    <s v="none"/>
    <m/>
    <m/>
    <m/>
    <x v="0"/>
    <m/>
    <x v="0"/>
  </r>
  <r>
    <s v="CORPGP2GP2538Q1 2022EUR"/>
    <x v="2"/>
    <n v="29543"/>
    <s v="LA BOTTEGA DELL ALBERGO SPA"/>
    <s v="GP2GP2538"/>
    <s v="Q1 2022"/>
    <s v="EUR"/>
    <n v="48025.59"/>
    <n v="48025.586000000003"/>
    <n v="3.9999999935389496E-3"/>
    <n v="48025.59"/>
    <n v="0"/>
    <x v="0"/>
    <m/>
    <m/>
    <m/>
    <m/>
    <s v="none"/>
    <m/>
    <m/>
    <m/>
    <x v="0"/>
    <m/>
    <x v="0"/>
  </r>
  <r>
    <s v="CORPGP3PUL2539Q1 2022EUR"/>
    <x v="2"/>
    <n v="29543"/>
    <s v="LA BOTTEGA DELL ALBERGO SPA"/>
    <s v="GP3PUL2539"/>
    <s v="Q1 2022"/>
    <s v="EUR"/>
    <n v="1724.55"/>
    <n v="1724.5465999999999"/>
    <n v="3.4000000000560201E-3"/>
    <n v="1724.55"/>
    <n v="0"/>
    <x v="0"/>
    <m/>
    <m/>
    <m/>
    <m/>
    <s v="none"/>
    <m/>
    <m/>
    <m/>
    <x v="0"/>
    <m/>
    <x v="0"/>
  </r>
  <r>
    <s v="CORPGP2GP2248Q1 2022EUR"/>
    <x v="2"/>
    <n v="31604"/>
    <s v="AMORIS"/>
    <s v="GP2GP2248"/>
    <s v="Q1 2022"/>
    <s v="EUR"/>
    <n v="9724.08"/>
    <n v="9724.0840000000007"/>
    <n v="-4.0000000008149003E-3"/>
    <n v="9724.0840000000007"/>
    <n v="-4.0000000008149003E-3"/>
    <x v="0"/>
    <m/>
    <m/>
    <m/>
    <m/>
    <s v="none"/>
    <m/>
    <m/>
    <m/>
    <x v="0"/>
    <m/>
    <x v="0"/>
  </r>
  <r>
    <s v="CORPGP3NOV2706Q1 2022GBP"/>
    <x v="2"/>
    <n v="33730"/>
    <s v="ROMAN LTD"/>
    <s v="GP3NOV2706"/>
    <s v="Q1 2022"/>
    <s v="GBP"/>
    <n v="254.8"/>
    <n v="254.8"/>
    <n v="0"/>
    <n v="254.8"/>
    <n v="0"/>
    <x v="0"/>
    <m/>
    <m/>
    <m/>
    <m/>
    <s v="none"/>
    <m/>
    <m/>
    <m/>
    <x v="0"/>
    <m/>
    <x v="0"/>
  </r>
  <r>
    <s v="CORPGP2GP21077Q1 2022EUR"/>
    <x v="2"/>
    <n v="36835"/>
    <s v="VISION LINENS LIMITED"/>
    <s v="GP2GP21077"/>
    <s v="Q1 2022"/>
    <s v="EUR"/>
    <n v="11677.52"/>
    <n v="11677.522999999999"/>
    <n v="-2.9999999987921902E-3"/>
    <n v="11677.52"/>
    <n v="0"/>
    <x v="0"/>
    <m/>
    <m/>
    <m/>
    <m/>
    <s v="none"/>
    <m/>
    <m/>
    <m/>
    <x v="0"/>
    <m/>
    <x v="0"/>
  </r>
  <r>
    <s v="CORP768742Q1 2022EUR"/>
    <x v="2"/>
    <n v="43563"/>
    <s v="PPG Distribution"/>
    <n v="768742"/>
    <s v="Q1 2022"/>
    <s v="EUR"/>
    <n v="4402.6899999999996"/>
    <n v="4402.6819999999998"/>
    <n v="7.9999999998108199E-3"/>
    <n v="4402.6899999999996"/>
    <n v="0"/>
    <x v="0"/>
    <m/>
    <m/>
    <m/>
    <m/>
    <s v="none"/>
    <m/>
    <m/>
    <m/>
    <x v="0"/>
    <m/>
    <x v="0"/>
  </r>
  <r>
    <s v="CORPGP2GP2930Q1 2022EUR"/>
    <x v="2"/>
    <n v="43572"/>
    <s v="GROUPE GM (AFI, APLICOM)"/>
    <s v="GP2GP2930"/>
    <s v="Q1 2022"/>
    <s v="EUR"/>
    <n v="116186.61"/>
    <n v="116186.606"/>
    <n v="4.0000000008149003E-3"/>
    <n v="116186.61"/>
    <n v="0"/>
    <x v="0"/>
    <m/>
    <m/>
    <m/>
    <m/>
    <s v="none"/>
    <m/>
    <m/>
    <m/>
    <x v="0"/>
    <m/>
    <x v="0"/>
  </r>
  <r>
    <s v="CORP16100035Q1 2022EUR"/>
    <x v="2"/>
    <n v="43794"/>
    <s v="BRAGARD SA"/>
    <n v="16100035"/>
    <s v="Q1 2022"/>
    <s v="EUR"/>
    <n v="8213.17"/>
    <n v="8213.1695"/>
    <n v="5.0000000010186297E-4"/>
    <n v="8213.17"/>
    <n v="0"/>
    <x v="0"/>
    <m/>
    <m/>
    <m/>
    <m/>
    <s v="none"/>
    <m/>
    <m/>
    <m/>
    <x v="0"/>
    <m/>
    <x v="0"/>
  </r>
  <r>
    <s v="CORPGP4GP2164Q1 2022EUR"/>
    <x v="2"/>
    <n v="43794"/>
    <s v="BRAGARD SA"/>
    <s v="GP4GP2164"/>
    <s v="Q1 2022"/>
    <s v="EUR"/>
    <n v="1642.63"/>
    <n v="1642.6339"/>
    <n v="-3.8999999999305098E-3"/>
    <n v="1642.6339"/>
    <n v="-3.8999999999305098E-3"/>
    <x v="0"/>
    <m/>
    <m/>
    <m/>
    <m/>
    <s v="none"/>
    <m/>
    <m/>
    <m/>
    <x v="0"/>
    <m/>
    <x v="0"/>
  </r>
  <r>
    <s v="CORPGP2GP2793Q1 2022EUR"/>
    <x v="2"/>
    <n v="43979"/>
    <s v="MAISONS DU MONDE FRANCE SAS"/>
    <s v="GP2GP2793"/>
    <s v="Q1 2022"/>
    <s v="EUR"/>
    <n v="10551.68"/>
    <n v="10551.6828"/>
    <n v="-2.8000000002066298E-3"/>
    <n v="10551.68"/>
    <n v="0"/>
    <x v="0"/>
    <m/>
    <m/>
    <m/>
    <m/>
    <s v="none"/>
    <m/>
    <m/>
    <m/>
    <x v="0"/>
    <m/>
    <x v="0"/>
  </r>
  <r>
    <s v="CORPGP2GP2415Q1 2022EUR"/>
    <x v="2"/>
    <n v="44226"/>
    <s v="FLOS FRANCE"/>
    <s v="GP2GP2415"/>
    <s v="Q1 2022"/>
    <s v="EUR"/>
    <n v="6195.18"/>
    <n v="6195.18"/>
    <n v="0"/>
    <n v="6195.18"/>
    <n v="0"/>
    <x v="0"/>
    <m/>
    <m/>
    <m/>
    <m/>
    <s v="none"/>
    <m/>
    <m/>
    <m/>
    <x v="0"/>
    <m/>
    <x v="0"/>
  </r>
  <r>
    <s v="CORPGP3IB2590Q1 2022EUR"/>
    <x v="2"/>
    <n v="44226"/>
    <s v="FLOS FRANCE"/>
    <s v="GP3IB2590"/>
    <s v="Q1 2022"/>
    <s v="EUR"/>
    <n v="49.41"/>
    <n v="49.41"/>
    <n v="0"/>
    <n v="49.41"/>
    <n v="0"/>
    <x v="0"/>
    <m/>
    <m/>
    <m/>
    <m/>
    <s v="none"/>
    <m/>
    <m/>
    <m/>
    <x v="0"/>
    <m/>
    <x v="0"/>
  </r>
  <r>
    <s v="CORP690012Q1 2022EUR"/>
    <x v="2"/>
    <n v="44234"/>
    <s v="ROCHES AGENCEMENT SARL"/>
    <n v="690012"/>
    <s v="Q1 2022"/>
    <s v="EUR"/>
    <n v="4012.23"/>
    <n v="4012.2248"/>
    <n v="5.2000000000589301E-3"/>
    <n v="4012.23"/>
    <n v="0"/>
    <x v="0"/>
    <m/>
    <m/>
    <m/>
    <m/>
    <s v="none"/>
    <m/>
    <m/>
    <m/>
    <x v="0"/>
    <m/>
    <x v="0"/>
  </r>
  <r>
    <s v="CORP670004Q1 2022EUR"/>
    <x v="2"/>
    <n v="44252"/>
    <s v="BARTECH"/>
    <n v="670004"/>
    <s v="Q1 2022"/>
    <s v="EUR"/>
    <n v="269.89999999999998"/>
    <n v="269.90839999999997"/>
    <n v="-8.3999999999946305E-3"/>
    <n v="269.89999999999998"/>
    <n v="0"/>
    <x v="0"/>
    <m/>
    <m/>
    <m/>
    <m/>
    <s v="none"/>
    <m/>
    <m/>
    <m/>
    <x v="0"/>
    <m/>
    <x v="0"/>
  </r>
  <r>
    <s v="CORPGP2GP2669Q1 2022EUR"/>
    <x v="2"/>
    <n v="45351"/>
    <s v="ACIAL"/>
    <s v="GP2GP2669"/>
    <s v="Q1 2022"/>
    <s v="EUR"/>
    <n v="302.57"/>
    <n v="302.5668"/>
    <n v="3.19999999999254E-3"/>
    <n v="302.57"/>
    <n v="0"/>
    <x v="0"/>
    <m/>
    <m/>
    <m/>
    <m/>
    <s v="none"/>
    <m/>
    <m/>
    <m/>
    <x v="0"/>
    <m/>
    <x v="0"/>
  </r>
  <r>
    <s v="CORPGP2GP2728Q1 2022EUR"/>
    <x v="2"/>
    <n v="45489"/>
    <s v="MADE IN DESIGN"/>
    <s v="GP2GP2728"/>
    <s v="Q1 2022"/>
    <s v="EUR"/>
    <n v="18211.8"/>
    <n v="18211.803"/>
    <n v="-3.00000000061118E-3"/>
    <n v="18211.8"/>
    <n v="0"/>
    <x v="0"/>
    <m/>
    <m/>
    <m/>
    <m/>
    <s v="none"/>
    <m/>
    <m/>
    <m/>
    <x v="0"/>
    <m/>
    <x v="0"/>
  </r>
  <r>
    <s v="CORPGP2GP2148Q1 2022EUR"/>
    <x v="2"/>
    <n v="46063"/>
    <s v="COLLINET"/>
    <s v="GP2GP2148"/>
    <s v="Q1 2022"/>
    <s v="EUR"/>
    <n v="3052.27"/>
    <n v="3052.26"/>
    <n v="9.9999999997635296E-3"/>
    <n v="3052.27"/>
    <n v="0"/>
    <x v="0"/>
    <m/>
    <m/>
    <m/>
    <m/>
    <s v="none"/>
    <m/>
    <m/>
    <m/>
    <x v="0"/>
    <m/>
    <x v="0"/>
  </r>
  <r>
    <s v="CORPGP2GP2936Q1 2022EUR"/>
    <x v="2"/>
    <n v="46272"/>
    <s v="LA REDOUTE"/>
    <s v="GP2GP2936"/>
    <s v="Q1 2022"/>
    <s v="EUR"/>
    <n v="4386.54"/>
    <n v="4386.5406000000003"/>
    <n v="-6.0000000030413503E-4"/>
    <n v="4386.54"/>
    <n v="0"/>
    <x v="0"/>
    <m/>
    <m/>
    <m/>
    <m/>
    <s v="none"/>
    <m/>
    <m/>
    <m/>
    <x v="0"/>
    <m/>
    <x v="0"/>
  </r>
  <r>
    <s v="CORPGP2GP2548Q1 2022EUR"/>
    <x v="2"/>
    <n v="48356"/>
    <s v="DILECTRO"/>
    <s v="GP2GP2548"/>
    <s v="Q1 2022"/>
    <s v="EUR"/>
    <n v="240.07"/>
    <n v="240.06960000000001"/>
    <n v="3.9999999998485599E-4"/>
    <n v="240.07"/>
    <n v="0"/>
    <x v="0"/>
    <m/>
    <m/>
    <m/>
    <m/>
    <s v="none"/>
    <m/>
    <m/>
    <m/>
    <x v="0"/>
    <m/>
    <x v="0"/>
  </r>
  <r>
    <s v="CORPGP2GP2727Q1 2022EUR"/>
    <x v="2"/>
    <n v="52671"/>
    <s v="GO IN GMBH"/>
    <s v="GP2GP2727"/>
    <s v="Q1 2022"/>
    <s v="EUR"/>
    <n v="253.12"/>
    <n v="253.1232"/>
    <n v="-3.19999999999254E-3"/>
    <n v="253.12"/>
    <n v="0"/>
    <x v="0"/>
    <m/>
    <m/>
    <m/>
    <m/>
    <s v="none"/>
    <m/>
    <m/>
    <m/>
    <x v="0"/>
    <m/>
    <x v="0"/>
  </r>
  <r>
    <s v="CORPGP3GPHF12736Q1 2022EUR"/>
    <x v="2"/>
    <n v="52671"/>
    <s v="GO IN GMBH"/>
    <s v="GP3GPHF12736"/>
    <s v="Q1 2022"/>
    <s v="EUR"/>
    <n v="335.34"/>
    <n v="335.33600000000001"/>
    <n v="3.9999999999622499E-3"/>
    <n v="335.34"/>
    <n v="0"/>
    <x v="0"/>
    <m/>
    <m/>
    <m/>
    <m/>
    <s v="none"/>
    <m/>
    <m/>
    <m/>
    <x v="0"/>
    <m/>
    <x v="0"/>
  </r>
  <r>
    <s v="CORPGP3GP2958Q1 2022EUR"/>
    <x v="2"/>
    <n v="52671"/>
    <s v="GO IN GMBH"/>
    <s v="GP3GP2958"/>
    <s v="Q1 2022"/>
    <s v="EUR"/>
    <n v="103.53"/>
    <n v="103.53"/>
    <n v="0"/>
    <n v="103.53"/>
    <n v="0"/>
    <x v="0"/>
    <m/>
    <m/>
    <m/>
    <m/>
    <s v="none"/>
    <m/>
    <m/>
    <m/>
    <x v="0"/>
    <m/>
    <x v="0"/>
  </r>
  <r>
    <s v="CORPGP2GP2694Q1 2022EUR"/>
    <x v="2"/>
    <n v="54285"/>
    <s v="BALSAN"/>
    <s v="GP2GP2694"/>
    <s v="Q1 2022"/>
    <s v="EUR"/>
    <n v="13835.87"/>
    <n v="13835.8698"/>
    <n v="2.00000000404543E-4"/>
    <n v="13835.87"/>
    <n v="0"/>
    <x v="0"/>
    <m/>
    <m/>
    <m/>
    <m/>
    <s v="none"/>
    <m/>
    <m/>
    <m/>
    <x v="0"/>
    <m/>
    <x v="0"/>
  </r>
  <r>
    <s v="CORPGP2GP2280Q1 2022EUR"/>
    <x v="2"/>
    <n v="54422"/>
    <s v="PIERRE PRADEL PARIS"/>
    <s v="GP2GP2280"/>
    <s v="Q1 2022"/>
    <s v="EUR"/>
    <n v="130.08000000000001"/>
    <n v="130.08000000000001"/>
    <n v="0"/>
    <n v="130.08000000000001"/>
    <n v="0"/>
    <x v="0"/>
    <m/>
    <m/>
    <m/>
    <m/>
    <s v="none"/>
    <m/>
    <m/>
    <m/>
    <x v="0"/>
    <m/>
    <x v="0"/>
  </r>
  <r>
    <s v="CORPGP3IB2592Q1 2022EUR"/>
    <x v="2"/>
    <n v="54422"/>
    <s v="PIERRE PRADEL PARIS"/>
    <s v="GP3IB2592"/>
    <s v="Q1 2022"/>
    <s v="EUR"/>
    <n v="1005.48"/>
    <n v="1005.48"/>
    <n v="0"/>
    <n v="1005.48"/>
    <n v="0"/>
    <x v="0"/>
    <m/>
    <m/>
    <m/>
    <m/>
    <s v="none"/>
    <m/>
    <m/>
    <m/>
    <x v="0"/>
    <m/>
    <x v="0"/>
  </r>
  <r>
    <s v="CORPGP2GP2494Q1 2022EUR"/>
    <x v="2"/>
    <n v="54707"/>
    <s v="KARTELL"/>
    <s v="GP2GP2494"/>
    <s v="Q1 2022"/>
    <s v="EUR"/>
    <n v="435.02"/>
    <n v="435.01799999999997"/>
    <n v="2.0000000000095402E-3"/>
    <n v="435.02"/>
    <n v="0"/>
    <x v="0"/>
    <m/>
    <m/>
    <m/>
    <m/>
    <s v="none"/>
    <m/>
    <m/>
    <m/>
    <x v="0"/>
    <m/>
    <x v="0"/>
  </r>
  <r>
    <s v="CORPGP2GP2683Q1 2022EUR"/>
    <x v="2"/>
    <n v="55298"/>
    <s v="SILTEC"/>
    <s v="GP2GP2683"/>
    <s v="Q1 2022"/>
    <s v="EUR"/>
    <n v="3246.62"/>
    <n v="3246.6239999999998"/>
    <n v="-3.9999999999054099E-3"/>
    <n v="3246.62"/>
    <n v="0"/>
    <x v="0"/>
    <m/>
    <m/>
    <m/>
    <m/>
    <s v="none"/>
    <m/>
    <m/>
    <m/>
    <x v="0"/>
    <m/>
    <x v="0"/>
  </r>
  <r>
    <s v="CORP2445042Q1 2022EUR"/>
    <x v="2"/>
    <n v="56507"/>
    <s v="SILENT GLISS"/>
    <n v="2445042"/>
    <s v="Q1 2022"/>
    <s v="EUR"/>
    <n v="313.12"/>
    <n v="313.12"/>
    <n v="0"/>
    <n v="313.12"/>
    <n v="0"/>
    <x v="0"/>
    <m/>
    <m/>
    <m/>
    <m/>
    <s v="none"/>
    <m/>
    <m/>
    <m/>
    <x v="0"/>
    <m/>
    <x v="0"/>
  </r>
  <r>
    <s v="CORPGP2GP2460Q1 2022EUR"/>
    <x v="2"/>
    <n v="57405"/>
    <s v="SOLDIS"/>
    <s v="GP2GP2460"/>
    <s v="Q1 2022"/>
    <s v="EUR"/>
    <n v="429.96"/>
    <n v="429.95639999999997"/>
    <n v="3.6000000000058199E-3"/>
    <n v="429.96"/>
    <n v="0"/>
    <x v="0"/>
    <m/>
    <m/>
    <m/>
    <m/>
    <s v="none"/>
    <m/>
    <m/>
    <m/>
    <x v="0"/>
    <m/>
    <x v="0"/>
  </r>
  <r>
    <s v="CORPGP2GP2318Q1 2022EUR"/>
    <x v="2"/>
    <n v="57700"/>
    <s v="APIR SRL"/>
    <s v="GP2GP2318"/>
    <s v="Q1 2022"/>
    <s v="EUR"/>
    <n v="1808.06"/>
    <n v="1808.0550000000001"/>
    <n v="4.9999999998817596E-3"/>
    <n v="1808.06"/>
    <n v="0"/>
    <x v="0"/>
    <m/>
    <m/>
    <m/>
    <m/>
    <s v="none"/>
    <m/>
    <m/>
    <m/>
    <x v="0"/>
    <m/>
    <x v="0"/>
  </r>
  <r>
    <s v="CORPGP2GP2459Q1 2022EUR"/>
    <x v="2"/>
    <n v="57777"/>
    <s v="INTERFACE EUROPE"/>
    <s v="GP2GP2459"/>
    <s v="Q1 2022"/>
    <s v="EUR"/>
    <n v="4385.2299999999996"/>
    <n v="4385.2331999999997"/>
    <n v="-3.2000000001062199E-3"/>
    <n v="4385.2299999999996"/>
    <n v="0"/>
    <x v="0"/>
    <m/>
    <m/>
    <m/>
    <m/>
    <s v="none"/>
    <m/>
    <m/>
    <m/>
    <x v="0"/>
    <m/>
    <x v="0"/>
  </r>
  <r>
    <s v="CORPGP2GP2544Q1 2022EUR"/>
    <x v="2"/>
    <n v="58871"/>
    <s v="FERMOB SA"/>
    <s v="GP2GP2544"/>
    <s v="Q1 2022"/>
    <s v="EUR"/>
    <n v="11160.51"/>
    <n v="11160.505800000001"/>
    <n v="4.1999999994004602E-3"/>
    <n v="11160.51"/>
    <n v="0"/>
    <x v="0"/>
    <m/>
    <m/>
    <m/>
    <m/>
    <s v="none"/>
    <m/>
    <m/>
    <m/>
    <x v="0"/>
    <m/>
    <x v="0"/>
  </r>
  <r>
    <s v="CORPGP2GP2215Q1 2022EUR"/>
    <x v="2"/>
    <n v="65498"/>
    <s v="SOFAMS SA"/>
    <s v="GP2GP2215"/>
    <s v="Q1 2022"/>
    <s v="EUR"/>
    <n v="452.08"/>
    <n v="452.08"/>
    <n v="0"/>
    <n v="452.08"/>
    <n v="0"/>
    <x v="0"/>
    <m/>
    <m/>
    <m/>
    <m/>
    <s v="none"/>
    <m/>
    <m/>
    <m/>
    <x v="0"/>
    <m/>
    <x v="0"/>
  </r>
  <r>
    <s v="CORP830002Q1 2022EUR"/>
    <x v="2"/>
    <n v="65890"/>
    <s v="KVADRAT SA"/>
    <n v="830002"/>
    <s v="Q1 2022"/>
    <s v="EUR"/>
    <n v="280.8"/>
    <n v="280.8"/>
    <n v="0"/>
    <n v="280.8"/>
    <n v="0"/>
    <x v="0"/>
    <m/>
    <m/>
    <m/>
    <m/>
    <s v="none"/>
    <m/>
    <m/>
    <m/>
    <x v="0"/>
    <m/>
    <x v="0"/>
  </r>
  <r>
    <s v="CORPGP2GP2795Q1 2022EUR"/>
    <x v="2"/>
    <n v="66444"/>
    <s v="FOSCARINI SPA"/>
    <s v="GP2GP2795"/>
    <s v="Q1 2022"/>
    <s v="EUR"/>
    <n v="640.09"/>
    <n v="640.08720000000005"/>
    <n v="2.7999999999792601E-3"/>
    <n v="640.09"/>
    <n v="0"/>
    <x v="0"/>
    <m/>
    <m/>
    <m/>
    <m/>
    <s v="none"/>
    <m/>
    <m/>
    <m/>
    <x v="0"/>
    <m/>
    <x v="0"/>
  </r>
  <r>
    <s v="CORPGP2GP2332Q1 2022EUR"/>
    <x v="2"/>
    <n v="68973"/>
    <s v="SGGSNE (SAINT-GOBAIN GLASS SOLUTIONS NORD EST)"/>
    <s v="GP2GP2332"/>
    <s v="Q1 2022"/>
    <s v="EUR"/>
    <n v="3244.03"/>
    <n v="3244.0304000000001"/>
    <n v="-3.9999999989959103E-4"/>
    <n v="3244.03"/>
    <n v="0"/>
    <x v="0"/>
    <m/>
    <m/>
    <m/>
    <m/>
    <s v="none"/>
    <m/>
    <m/>
    <m/>
    <x v="0"/>
    <m/>
    <x v="0"/>
  </r>
  <r>
    <s v="CORPGP2GP2489Q1 2022EUR"/>
    <x v="2"/>
    <n v="71796"/>
    <s v="SAFRAN SAS"/>
    <s v="GP2GP2489"/>
    <s v="Q1 2022"/>
    <s v="EUR"/>
    <n v="165.1"/>
    <n v="165.1"/>
    <n v="0"/>
    <n v="165.1"/>
    <n v="0"/>
    <x v="0"/>
    <m/>
    <m/>
    <m/>
    <m/>
    <s v="none"/>
    <m/>
    <m/>
    <m/>
    <x v="0"/>
    <m/>
    <x v="0"/>
  </r>
  <r>
    <s v="CORPGP2GP2534Q1 2022EUR"/>
    <x v="2"/>
    <n v="77138"/>
    <s v="MAGIS S.P.A"/>
    <s v="GP2GP2534"/>
    <s v="Q1 2022"/>
    <s v="EUR"/>
    <n v="879.73"/>
    <n v="879.73199999999997"/>
    <n v="-1.9999999999527002E-3"/>
    <n v="879.73"/>
    <n v="0"/>
    <x v="0"/>
    <m/>
    <m/>
    <m/>
    <m/>
    <s v="none"/>
    <m/>
    <m/>
    <m/>
    <x v="0"/>
    <m/>
    <x v="0"/>
  </r>
  <r>
    <s v="CORPGP3IBB2535Q1 2022EUR"/>
    <x v="2"/>
    <n v="77138"/>
    <s v="MAGIS S.P.A"/>
    <s v="GP3IBB2535"/>
    <s v="Q1 2022"/>
    <s v="EUR"/>
    <n v="258.31"/>
    <n v="258.31200000000001"/>
    <n v="-2.0000000000095402E-3"/>
    <n v="258.31"/>
    <n v="0"/>
    <x v="0"/>
    <m/>
    <m/>
    <m/>
    <m/>
    <s v="none"/>
    <m/>
    <m/>
    <m/>
    <x v="0"/>
    <m/>
    <x v="0"/>
  </r>
  <r>
    <s v="CORPGP2GP2638-CQ1 2022EUR"/>
    <x v="2"/>
    <n v="79290"/>
    <s v="MING FAI INDUSTRIAL CO LTD"/>
    <s v="GP2GP2638-C"/>
    <s v="Q1 2022"/>
    <s v="EUR"/>
    <n v="11696.83"/>
    <n v="11696.826499999999"/>
    <n v="3.5000000007130399E-3"/>
    <n v="11696.83"/>
    <n v="0"/>
    <x v="0"/>
    <m/>
    <m/>
    <m/>
    <m/>
    <s v="none"/>
    <m/>
    <m/>
    <m/>
    <x v="0"/>
    <m/>
    <x v="0"/>
  </r>
  <r>
    <s v="CORPGP3MIDLUB2639-CQ1 2022EUR"/>
    <x v="2"/>
    <n v="79290"/>
    <s v="MING FAI INDUSTRIAL CO LTD"/>
    <s v="GP3MIDLUB2639-C"/>
    <s v="Q1 2022"/>
    <s v="EUR"/>
    <n v="29737.09"/>
    <n v="29737.092799999999"/>
    <n v="-2.79999999838764E-3"/>
    <n v="29737.09"/>
    <n v="0"/>
    <x v="0"/>
    <m/>
    <m/>
    <m/>
    <m/>
    <s v="none"/>
    <m/>
    <m/>
    <m/>
    <x v="0"/>
    <m/>
    <x v="0"/>
  </r>
  <r>
    <s v="CORPGP4GP2640-CQ1 2022EUR"/>
    <x v="2"/>
    <n v="79290"/>
    <s v="MING FAI INDUSTRIAL CO LTD"/>
    <s v="GP4GP2640-C"/>
    <s v="Q1 2022"/>
    <s v="EUR"/>
    <n v="3850.05"/>
    <n v="3850.0511999999999"/>
    <n v="-1.1999999996987699E-3"/>
    <n v="3850.05"/>
    <n v="0"/>
    <x v="0"/>
    <m/>
    <m/>
    <m/>
    <m/>
    <s v="none"/>
    <m/>
    <m/>
    <m/>
    <x v="0"/>
    <m/>
    <x v="0"/>
  </r>
  <r>
    <s v="CORPGP2GP2796Q1 2022EUR"/>
    <x v="2"/>
    <n v="84612"/>
    <s v="LOREFAR SL"/>
    <s v="GP2GP2796"/>
    <s v="Q1 2022"/>
    <s v="EUR"/>
    <n v="4327.79"/>
    <n v="4327.7915999999996"/>
    <n v="-1.59999999959836E-3"/>
    <n v="4327.79"/>
    <n v="0"/>
    <x v="0"/>
    <m/>
    <m/>
    <m/>
    <m/>
    <s v="none"/>
    <m/>
    <m/>
    <m/>
    <x v="0"/>
    <m/>
    <x v="0"/>
  </r>
  <r>
    <s v="CORPGP2GP21127Q1 2022EUR"/>
    <x v="2"/>
    <n v="91878"/>
    <s v="SPECTRE"/>
    <s v="GP2GP21127"/>
    <s v="Q1 2022"/>
    <s v="EUR"/>
    <n v="501.68"/>
    <n v="501.68"/>
    <n v="0"/>
    <n v="501.68"/>
    <n v="0"/>
    <x v="0"/>
    <m/>
    <m/>
    <m/>
    <m/>
    <s v="none"/>
    <m/>
    <m/>
    <m/>
    <x v="0"/>
    <m/>
    <x v="0"/>
  </r>
  <r>
    <s v="CORPGP2GP2988Q1 2022EUR"/>
    <x v="2"/>
    <n v="95268"/>
    <s v="MUUTO"/>
    <s v="GP2GP2988"/>
    <s v="Q1 2022"/>
    <s v="EUR"/>
    <n v="1544.72"/>
    <n v="1544.7239999999999"/>
    <n v="-3.9999999999054099E-3"/>
    <n v="1544.72"/>
    <n v="0"/>
    <x v="0"/>
    <m/>
    <m/>
    <m/>
    <m/>
    <s v="none"/>
    <m/>
    <m/>
    <m/>
    <x v="0"/>
    <m/>
    <x v="0"/>
  </r>
  <r>
    <s v="CORPGP2GP2496Q1 2022EUR"/>
    <x v="2"/>
    <n v="95969"/>
    <s v="SIF"/>
    <s v="GP2GP2496"/>
    <s v="Q1 2022"/>
    <s v="EUR"/>
    <n v="693.84"/>
    <n v="693.84"/>
    <n v="0"/>
    <n v="693.84"/>
    <n v="0"/>
    <x v="0"/>
    <m/>
    <m/>
    <m/>
    <m/>
    <s v="none"/>
    <m/>
    <m/>
    <m/>
    <x v="0"/>
    <m/>
    <x v="0"/>
  </r>
  <r>
    <s v="CORPGP2GP2596-Q1 2022EUR"/>
    <x v="2"/>
    <n v="99076"/>
    <s v="OX'BRIDGE"/>
    <s v="GP2GP2596-"/>
    <s v="Q1 2022"/>
    <s v="EUR"/>
    <n v="1109.5899999999999"/>
    <n v="1109.588"/>
    <n v="1.9999999999527002E-3"/>
    <n v="1109.5899999999999"/>
    <n v="0"/>
    <x v="0"/>
    <m/>
    <m/>
    <m/>
    <m/>
    <s v="none"/>
    <m/>
    <m/>
    <m/>
    <x v="0"/>
    <m/>
    <x v="0"/>
  </r>
  <r>
    <s v="CORPGP3SOF21078Q1 2022EUR"/>
    <x v="2"/>
    <n v="99076"/>
    <s v="OX'BRIDGE"/>
    <s v="GP3SOF21078"/>
    <s v="Q1 2022"/>
    <s v="EUR"/>
    <n v="375.02"/>
    <n v="375.02249999999998"/>
    <n v="-2.4999999999977202E-3"/>
    <n v="375.02249999999998"/>
    <n v="-2.4999999999977202E-3"/>
    <x v="0"/>
    <m/>
    <m/>
    <m/>
    <m/>
    <s v="none"/>
    <m/>
    <m/>
    <m/>
    <x v="0"/>
    <m/>
    <x v="0"/>
  </r>
  <r>
    <s v="CORPGP2GP2488Q1 2022EUR"/>
    <x v="2"/>
    <n v="99955"/>
    <s v="GABRIEL AS TEXTILES"/>
    <s v="GP2GP2488"/>
    <s v="Q1 2022"/>
    <s v="EUR"/>
    <n v="1613.82"/>
    <n v="1613.8176000000001"/>
    <n v="2.3999999998522898E-3"/>
    <n v="1613.82"/>
    <n v="0"/>
    <x v="0"/>
    <m/>
    <m/>
    <m/>
    <m/>
    <s v="none"/>
    <m/>
    <m/>
    <m/>
    <x v="0"/>
    <m/>
    <x v="0"/>
  </r>
  <r>
    <s v="CORPGP2GP2950Q1 2022EUR"/>
    <x v="2"/>
    <n v="108346"/>
    <s v="SHAMS CONSEILS"/>
    <s v="GP2GP2950"/>
    <s v="Q1 2022"/>
    <s v="EUR"/>
    <n v="397.67"/>
    <n v="397.67"/>
    <n v="0"/>
    <n v="397.67"/>
    <n v="0"/>
    <x v="0"/>
    <m/>
    <m/>
    <m/>
    <m/>
    <s v="none"/>
    <m/>
    <m/>
    <m/>
    <x v="0"/>
    <m/>
    <x v="0"/>
  </r>
  <r>
    <s v="CORP691441Q1 2022EUR"/>
    <x v="2"/>
    <n v="116354"/>
    <s v="BURIE"/>
    <n v="691441"/>
    <s v="Q1 2022"/>
    <s v="EUR"/>
    <n v="8614.4500000000007"/>
    <n v="8614.4519999999993"/>
    <n v="-1.9999999985884599E-3"/>
    <n v="8614.4500000000007"/>
    <n v="0"/>
    <x v="0"/>
    <m/>
    <m/>
    <m/>
    <m/>
    <s v="none"/>
    <m/>
    <m/>
    <m/>
    <x v="0"/>
    <m/>
    <x v="0"/>
  </r>
  <r>
    <s v="CORPGP3NOVNR2687Q1 2022EUR"/>
    <x v="2"/>
    <n v="116354"/>
    <s v="BURIE"/>
    <s v="GP3NOVNR2687"/>
    <s v="Q1 2022"/>
    <s v="EUR"/>
    <n v="1991.19"/>
    <n v="1991.1864"/>
    <n v="3.6000000000058199E-3"/>
    <n v="1991.19"/>
    <n v="0"/>
    <x v="0"/>
    <m/>
    <m/>
    <m/>
    <m/>
    <s v="none"/>
    <m/>
    <m/>
    <m/>
    <x v="0"/>
    <m/>
    <x v="0"/>
  </r>
  <r>
    <s v="CORPGP2GP2296Q1 2022EUR"/>
    <x v="2"/>
    <n v="118814"/>
    <s v="KONRAD HORNSCHUCH AG (SKAI)"/>
    <s v="GP2GP2296"/>
    <s v="Q1 2022"/>
    <s v="EUR"/>
    <n v="322.38"/>
    <n v="322.38"/>
    <n v="0"/>
    <n v="322.38"/>
    <n v="0"/>
    <x v="0"/>
    <m/>
    <m/>
    <m/>
    <m/>
    <s v="none"/>
    <m/>
    <m/>
    <m/>
    <x v="0"/>
    <m/>
    <x v="0"/>
  </r>
  <r>
    <s v="CORP2326002Q1 2022EUR"/>
    <x v="2"/>
    <n v="122475"/>
    <s v="BK GROUP SRL"/>
    <n v="2326002"/>
    <s v="Q1 2022"/>
    <s v="EUR"/>
    <n v="13755.3"/>
    <n v="13755.3"/>
    <n v="0"/>
    <n v="13755.3"/>
    <n v="0"/>
    <x v="0"/>
    <m/>
    <m/>
    <m/>
    <m/>
    <s v="none"/>
    <m/>
    <m/>
    <m/>
    <x v="0"/>
    <m/>
    <x v="0"/>
  </r>
  <r>
    <s v="CORPGP2GP2500Q1 2022EUR"/>
    <x v="2"/>
    <n v="123577"/>
    <s v="VITRA INTERNATIONAL AG"/>
    <s v="GP2GP2500"/>
    <s v="Q1 2022"/>
    <s v="EUR"/>
    <n v="1630.98"/>
    <n v="1630.9824000000001"/>
    <n v="-2.40000000007967E-3"/>
    <n v="1630.98"/>
    <n v="0"/>
    <x v="0"/>
    <m/>
    <m/>
    <m/>
    <m/>
    <s v="none"/>
    <m/>
    <m/>
    <m/>
    <x v="0"/>
    <m/>
    <x v="0"/>
  </r>
  <r>
    <s v="CORPGP4GP21097Q1 2022EUR"/>
    <x v="2"/>
    <n v="160837"/>
    <s v="BIC GRAPHIC EUROPE"/>
    <s v="GP4GP21097"/>
    <s v="Q1 2022"/>
    <s v="EUR"/>
    <n v="6967.36"/>
    <n v="6967.3644000000004"/>
    <n v="-4.4000000007144904E-3"/>
    <n v="6967.36"/>
    <n v="0"/>
    <x v="0"/>
    <m/>
    <m/>
    <m/>
    <m/>
    <s v="none"/>
    <m/>
    <m/>
    <m/>
    <x v="0"/>
    <m/>
    <x v="0"/>
  </r>
  <r>
    <s v="CORPGP2GP21081Q1 2022EUR"/>
    <x v="2"/>
    <n v="160873"/>
    <s v="HOSTITALIA - UHS"/>
    <s v="GP2GP21081"/>
    <s v="Q1 2022"/>
    <s v="EUR"/>
    <n v="428.4"/>
    <n v="428.4"/>
    <n v="0"/>
    <n v="428.4"/>
    <n v="0"/>
    <x v="0"/>
    <m/>
    <m/>
    <m/>
    <m/>
    <s v="none"/>
    <m/>
    <m/>
    <m/>
    <x v="0"/>
    <m/>
    <x v="0"/>
  </r>
  <r>
    <s v="CORPGP2GP2614Q1 2022EUR"/>
    <x v="2"/>
    <n v="188632"/>
    <s v="B&amp;T S.P.A."/>
    <s v="GP2GP2614"/>
    <s v="Q1 2022"/>
    <s v="EUR"/>
    <n v="12048.07"/>
    <n v="12048.066500000001"/>
    <n v="3.4999999988940501E-3"/>
    <n v="12048.07"/>
    <n v="0"/>
    <x v="0"/>
    <m/>
    <m/>
    <m/>
    <m/>
    <s v="none"/>
    <m/>
    <m/>
    <m/>
    <x v="0"/>
    <m/>
    <x v="0"/>
  </r>
  <r>
    <s v="CORPGP2GP2797Q1 2022EUR"/>
    <x v="2"/>
    <n v="189512"/>
    <s v="ASTRO LIGHTING LTD"/>
    <s v="GP2GP2797"/>
    <s v="Q1 2022"/>
    <s v="EUR"/>
    <n v="2834.4"/>
    <n v="2834.4"/>
    <n v="0"/>
    <n v="2834.4"/>
    <n v="0"/>
    <x v="0"/>
    <m/>
    <m/>
    <m/>
    <m/>
    <s v="none"/>
    <m/>
    <m/>
    <m/>
    <x v="0"/>
    <m/>
    <x v="0"/>
  </r>
  <r>
    <s v="CORPGP2GP2819Q1 2022EUR"/>
    <x v="2"/>
    <n v="189773"/>
    <s v="DCW ENTREPRISES"/>
    <s v="GP2GP2819"/>
    <s v="Q1 2022"/>
    <s v="EUR"/>
    <n v="7434.47"/>
    <n v="7434.4740000000002"/>
    <n v="-3.9999999999054099E-3"/>
    <n v="7434.47"/>
    <n v="0"/>
    <x v="0"/>
    <m/>
    <m/>
    <m/>
    <m/>
    <s v="none"/>
    <m/>
    <m/>
    <m/>
    <x v="0"/>
    <m/>
    <x v="0"/>
  </r>
  <r>
    <s v="CORPGP2GP2271-1Q1 2022EUR"/>
    <x v="2"/>
    <n v="211603"/>
    <s v="MOUSSE DU NORD MATNOR"/>
    <s v="GP2GP2271-1"/>
    <s v="Q1 2022"/>
    <s v="EUR"/>
    <n v="1321.74"/>
    <n v="1321.74"/>
    <n v="0"/>
    <n v="1321.74"/>
    <n v="0"/>
    <x v="0"/>
    <m/>
    <m/>
    <m/>
    <m/>
    <s v="none"/>
    <m/>
    <m/>
    <m/>
    <x v="0"/>
    <m/>
    <x v="0"/>
  </r>
  <r>
    <s v="CORPGP3MERD2272-1Q1 2022EUR"/>
    <x v="2"/>
    <n v="211603"/>
    <s v="MOUSSE DU NORD MATNOR"/>
    <s v="GP3MERD2272-1"/>
    <s v="Q1 2022"/>
    <s v="EUR"/>
    <n v="10.95"/>
    <n v="10.95"/>
    <n v="0"/>
    <n v="10.95"/>
    <n v="0"/>
    <x v="0"/>
    <m/>
    <m/>
    <m/>
    <m/>
    <s v="none"/>
    <m/>
    <m/>
    <m/>
    <x v="0"/>
    <m/>
    <x v="0"/>
  </r>
  <r>
    <s v="CORPGP2GP2729Q1 2022EUR"/>
    <x v="2"/>
    <n v="213585"/>
    <s v="DIENNE SALOTTI"/>
    <s v="GP2GP2729"/>
    <s v="Q1 2022"/>
    <s v="EUR"/>
    <n v="2320.7399999999998"/>
    <n v="2320.7399999999998"/>
    <n v="0"/>
    <n v="2320.7399999999998"/>
    <n v="0"/>
    <x v="0"/>
    <m/>
    <m/>
    <m/>
    <m/>
    <s v="none"/>
    <m/>
    <m/>
    <m/>
    <x v="0"/>
    <m/>
    <x v="0"/>
  </r>
  <r>
    <s v="CORP28250044Q1 2022EUR"/>
    <x v="2"/>
    <n v="245064"/>
    <s v="OUEST BEDDING (EX HOTELYS)"/>
    <n v="28250044"/>
    <s v="Q1 2022"/>
    <s v="EUR"/>
    <n v="64585.8"/>
    <n v="64585.8"/>
    <n v="0"/>
    <n v="64585.8"/>
    <n v="0"/>
    <x v="0"/>
    <m/>
    <m/>
    <m/>
    <m/>
    <s v="none"/>
    <m/>
    <m/>
    <m/>
    <x v="0"/>
    <m/>
    <x v="0"/>
  </r>
  <r>
    <s v="CORP2426041Q1 2022EUR"/>
    <x v="2"/>
    <n v="247684"/>
    <s v="KETTAL SL"/>
    <n v="2426041"/>
    <s v="Q1 2022"/>
    <s v="EUR"/>
    <n v="8.8699999999999992"/>
    <n v="8.8726000000000003"/>
    <n v="-2.6000000000010398E-3"/>
    <n v="8.8699999999999992"/>
    <n v="0"/>
    <x v="0"/>
    <m/>
    <m/>
    <m/>
    <m/>
    <s v="none"/>
    <m/>
    <m/>
    <m/>
    <x v="0"/>
    <m/>
    <x v="0"/>
  </r>
  <r>
    <s v="CORPGP2GP2794Q1 2022EUR"/>
    <x v="2"/>
    <n v="249107"/>
    <s v="NAP SP ZOO"/>
    <s v="GP2GP2794"/>
    <s v="Q1 2022"/>
    <s v="EUR"/>
    <n v="2466.9"/>
    <n v="2466.9"/>
    <n v="0"/>
    <n v="2466.9"/>
    <n v="0"/>
    <x v="0"/>
    <m/>
    <m/>
    <m/>
    <m/>
    <s v="none"/>
    <m/>
    <m/>
    <m/>
    <x v="0"/>
    <m/>
    <x v="0"/>
  </r>
  <r>
    <s v="CORPGP4GP2716 GER-AUSTQ1 2022EUR"/>
    <x v="2"/>
    <n v="258156"/>
    <s v="HOIST GROUP GMBH"/>
    <s v="GP4GP2716 GER-AUST "/>
    <s v="Q1 2022"/>
    <s v="EUR"/>
    <n v="2909"/>
    <n v="2909.0012000000002"/>
    <n v="-1.2000000001535201E-3"/>
    <n v="2909"/>
    <n v="0"/>
    <x v="0"/>
    <m/>
    <m/>
    <m/>
    <m/>
    <s v="none"/>
    <m/>
    <m/>
    <m/>
    <x v="0"/>
    <m/>
    <x v="0"/>
  </r>
  <r>
    <s v="CORPGP2GP2552Q1 2022EUR"/>
    <x v="2"/>
    <n v="258202"/>
    <s v="FRANDSEN GROUP"/>
    <s v="GP2GP2552"/>
    <s v="Q1 2022"/>
    <s v="EUR"/>
    <n v="6019.68"/>
    <n v="6019.68"/>
    <n v="0"/>
    <n v="6019.68"/>
    <n v="0"/>
    <x v="0"/>
    <m/>
    <m/>
    <m/>
    <m/>
    <s v="none"/>
    <m/>
    <m/>
    <m/>
    <x v="0"/>
    <m/>
    <x v="0"/>
  </r>
  <r>
    <s v="CORPGP3GP1955Q1 2022EUR"/>
    <x v="2"/>
    <n v="258202"/>
    <s v="FRANDSEN GROUP"/>
    <s v="GP3GP1955"/>
    <s v="Q1 2022"/>
    <s v="EUR"/>
    <n v="2722.53"/>
    <n v="2722.53"/>
    <n v="0"/>
    <n v="2722.53"/>
    <n v="0"/>
    <x v="0"/>
    <m/>
    <m/>
    <m/>
    <m/>
    <s v="none"/>
    <m/>
    <m/>
    <m/>
    <x v="0"/>
    <m/>
    <x v="0"/>
  </r>
  <r>
    <s v="CORPGP3IB2553Q1 2022EUR"/>
    <x v="2"/>
    <n v="258202"/>
    <s v="FRANDSEN GROUP"/>
    <s v="GP3IB2553"/>
    <s v="Q1 2022"/>
    <s v="EUR"/>
    <n v="218.37"/>
    <n v="218.37"/>
    <n v="0"/>
    <n v="218.37"/>
    <n v="0"/>
    <x v="0"/>
    <m/>
    <m/>
    <m/>
    <m/>
    <s v="none"/>
    <m/>
    <m/>
    <m/>
    <x v="0"/>
    <m/>
    <x v="0"/>
  </r>
  <r>
    <s v="CORPGP2GP2720Q1 2022EUR"/>
    <x v="2"/>
    <n v="263595"/>
    <s v="HILDING ANDERS INTERNATIONAL AB"/>
    <s v="GP2GP2720"/>
    <s v="Q1 2022"/>
    <s v="EUR"/>
    <n v="9426"/>
    <n v="9426"/>
    <n v="0"/>
    <n v="9426"/>
    <n v="0"/>
    <x v="0"/>
    <m/>
    <m/>
    <m/>
    <m/>
    <s v="none"/>
    <m/>
    <m/>
    <m/>
    <x v="0"/>
    <m/>
    <x v="0"/>
  </r>
  <r>
    <s v="CORPGP2GP2259Q1 2022EUR"/>
    <x v="2"/>
    <n v="264943"/>
    <s v="SOREC SOLUTIONS"/>
    <s v="GP2GP2259"/>
    <s v="Q1 2022"/>
    <s v="EUR"/>
    <n v="6810.12"/>
    <n v="6810.12"/>
    <n v="0"/>
    <n v="6810.12"/>
    <n v="0"/>
    <x v="0"/>
    <m/>
    <m/>
    <m/>
    <m/>
    <s v="none"/>
    <m/>
    <m/>
    <m/>
    <x v="0"/>
    <m/>
    <x v="0"/>
  </r>
  <r>
    <s v="CORPGP3F12762Q1 2022EUR"/>
    <x v="2"/>
    <n v="264943"/>
    <s v="SOREC SOLUTIONS"/>
    <s v="GP3F12762"/>
    <s v="Q1 2022"/>
    <s v="EUR"/>
    <n v="3597.38"/>
    <n v="3597.3760000000002"/>
    <n v="3.9999999999054099E-3"/>
    <n v="3597.3760000000002"/>
    <n v="3.9999999999054099E-3"/>
    <x v="0"/>
    <m/>
    <m/>
    <m/>
    <m/>
    <s v="none"/>
    <m/>
    <m/>
    <m/>
    <x v="0"/>
    <m/>
    <x v="0"/>
  </r>
  <r>
    <s v="CORPGP3-22-6-004-IIBISQ1 2022EUR"/>
    <x v="2"/>
    <n v="264943"/>
    <s v="SOREC SOLUTIONS"/>
    <s v="GP3-22-6-004-IIBIS"/>
    <s v="Q1 2022"/>
    <s v="EUR"/>
    <n v="2037.95"/>
    <n v="2037.952"/>
    <n v="-1.9999999999527002E-3"/>
    <n v="2037.95"/>
    <n v="0"/>
    <x v="0"/>
    <m/>
    <m/>
    <m/>
    <m/>
    <s v="none"/>
    <m/>
    <m/>
    <m/>
    <x v="0"/>
    <m/>
    <x v="0"/>
  </r>
  <r>
    <s v="CORPGP2-22-6-022Q1 2022EUR"/>
    <x v="2"/>
    <n v="264943"/>
    <s v="SOREC SOLUTIONS"/>
    <s v="GP2-22-6-022"/>
    <s v="Q1 2022"/>
    <s v="EUR"/>
    <n v="6810.12"/>
    <n v="6810.12"/>
    <n v="0"/>
    <n v="6810.12"/>
    <n v="0"/>
    <x v="0"/>
    <m/>
    <m/>
    <m/>
    <m/>
    <s v="none"/>
    <m/>
    <m/>
    <m/>
    <x v="0"/>
    <m/>
    <x v="0"/>
  </r>
  <r>
    <s v="CORPGP2GP21109Q1 2022EUR"/>
    <x v="2"/>
    <n v="265693"/>
    <s v="CB INFO CARTES"/>
    <s v="GP2GP21109"/>
    <s v="Q1 2022"/>
    <s v="EUR"/>
    <n v="2157.0500000000002"/>
    <n v="2157.0500000000002"/>
    <n v="0"/>
    <n v="2157.0500000000002"/>
    <n v="0"/>
    <x v="0"/>
    <m/>
    <m/>
    <m/>
    <m/>
    <s v="none"/>
    <m/>
    <m/>
    <m/>
    <x v="0"/>
    <m/>
    <x v="0"/>
  </r>
  <r>
    <s v="CORPGP2GP21080Q1 2022EUR"/>
    <x v="2"/>
    <n v="277741"/>
    <s v="AUDIENCE &amp; CREATION"/>
    <s v="GP2GP21080"/>
    <s v="Q1 2022"/>
    <s v="EUR"/>
    <n v="8714.4599999999991"/>
    <n v="8714.4599999999991"/>
    <n v="0"/>
    <n v="8714.4599999999991"/>
    <n v="0"/>
    <x v="0"/>
    <m/>
    <m/>
    <m/>
    <m/>
    <s v="none"/>
    <m/>
    <m/>
    <m/>
    <x v="0"/>
    <m/>
    <x v="0"/>
  </r>
  <r>
    <s v="CORPGP2GP2808-10Q1 2022EUR"/>
    <x v="2"/>
    <n v="290470"/>
    <s v="THE ENVIRONMENTAL HEALTH CONSULTANCY PTY LTD (EHC)"/>
    <s v="GP2GP2808-10"/>
    <s v="Q1 2022"/>
    <s v="EUR"/>
    <n v="889.13"/>
    <n v="889.12800000000004"/>
    <n v="1.9999999999527002E-3"/>
    <n v="889.12800000000004"/>
    <n v="1.9999999999527002E-3"/>
    <x v="0"/>
    <m/>
    <m/>
    <m/>
    <m/>
    <s v="none"/>
    <m/>
    <m/>
    <m/>
    <x v="0"/>
    <m/>
    <x v="0"/>
  </r>
  <r>
    <s v="CORPGP2GP2808-5Q1 2022EUR"/>
    <x v="2"/>
    <n v="290470"/>
    <s v="THE ENVIRONMENTAL HEALTH CONSULTANCY PTY LTD (EHC)"/>
    <s v="GP2GP2808-5"/>
    <s v="Q1 2022"/>
    <s v="EUR"/>
    <n v="49.4"/>
    <n v="49.396000000000001"/>
    <n v="3.9999999999977796E-3"/>
    <n v="49.396000000000001"/>
    <n v="3.9999999999977796E-3"/>
    <x v="0"/>
    <m/>
    <m/>
    <m/>
    <m/>
    <s v="none"/>
    <m/>
    <m/>
    <m/>
    <x v="0"/>
    <m/>
    <x v="0"/>
  </r>
  <r>
    <s v="CORPGP4GP2716 PTQ1 2022EUR"/>
    <x v="2"/>
    <n v="297439"/>
    <s v="HOIST GROUP PORTUGAL SA"/>
    <s v="GP4GP2716 PT "/>
    <s v="Q1 2022"/>
    <s v="EUR"/>
    <n v="1188.46"/>
    <n v="1188.4607000000001"/>
    <n v="-7.0000000005165897E-4"/>
    <n v="1188.46"/>
    <n v="0"/>
    <x v="0"/>
    <m/>
    <m/>
    <m/>
    <m/>
    <s v="none"/>
    <m/>
    <m/>
    <m/>
    <x v="0"/>
    <m/>
    <x v="0"/>
  </r>
  <r>
    <s v="CORPGP2GP2845Q1 2022EUR"/>
    <x v="2"/>
    <n v="314629"/>
    <s v="VIMAR SPA"/>
    <s v="GP2GP2845"/>
    <s v="Q1 2022"/>
    <s v="EUR"/>
    <n v="4895.47"/>
    <n v="4895.4665999999997"/>
    <n v="3.4000000005107701E-3"/>
    <n v="4895.47"/>
    <n v="0"/>
    <x v="0"/>
    <m/>
    <m/>
    <m/>
    <m/>
    <s v="none"/>
    <m/>
    <m/>
    <m/>
    <x v="0"/>
    <m/>
    <x v="0"/>
  </r>
  <r>
    <s v="CORPGP2GP2823Q1 2022EUR"/>
    <x v="2"/>
    <n v="315566"/>
    <s v="L'OCCITANE INTERNATIONAL SA LUXEMBOURG SUCCURSALE"/>
    <s v="GP2GP2823"/>
    <s v="Q1 2022"/>
    <s v="EUR"/>
    <n v="8390.2999999999993"/>
    <n v="8390.2999999999993"/>
    <n v="0"/>
    <n v="8390.2999999999993"/>
    <n v="0"/>
    <x v="0"/>
    <m/>
    <m/>
    <m/>
    <m/>
    <s v="none"/>
    <m/>
    <m/>
    <m/>
    <x v="0"/>
    <m/>
    <x v="0"/>
  </r>
  <r>
    <s v="CORPGP3SOF21048Q1 2022EUR"/>
    <x v="2"/>
    <n v="315566"/>
    <s v="L'OCCITANE INTERNATIONAL SA LUXEMBOURG SUCCURSALE"/>
    <s v="GP3SOF21048"/>
    <s v="Q1 2022"/>
    <s v="EUR"/>
    <n v="700.33"/>
    <n v="700.32749999999999"/>
    <n v="2.5000000000545601E-3"/>
    <n v="700.33"/>
    <n v="0"/>
    <x v="0"/>
    <m/>
    <m/>
    <m/>
    <m/>
    <s v="none"/>
    <m/>
    <m/>
    <m/>
    <x v="0"/>
    <m/>
    <x v="0"/>
  </r>
  <r>
    <s v="CORPGP4GP2939Q1 2022EUR"/>
    <x v="2"/>
    <n v="316689"/>
    <s v="YOUBOOX"/>
    <s v="GP4GP2939"/>
    <s v="Q1 2022"/>
    <s v="EUR"/>
    <n v="836.71"/>
    <n v="836.70500000000004"/>
    <n v="4.9999999999954499E-3"/>
    <n v="836.71"/>
    <n v="0"/>
    <x v="0"/>
    <m/>
    <m/>
    <m/>
    <m/>
    <s v="none"/>
    <m/>
    <m/>
    <m/>
    <x v="0"/>
    <m/>
    <x v="0"/>
  </r>
  <r>
    <s v="CORPGP2GP2996Q1 2022EUR"/>
    <x v="2"/>
    <n v="321081"/>
    <s v="XENIOS SAS"/>
    <s v="GP2GP2996"/>
    <s v="Q1 2022"/>
    <s v="EUR"/>
    <n v="407.92"/>
    <n v="407.92099999999999"/>
    <n v="-9.9999999997635292E-4"/>
    <n v="407.92"/>
    <n v="0"/>
    <x v="0"/>
    <m/>
    <m/>
    <m/>
    <m/>
    <s v="none"/>
    <m/>
    <m/>
    <m/>
    <x v="0"/>
    <m/>
    <x v="0"/>
  </r>
  <r>
    <s v="CORPGP4GP2716 NORHT-CENTR EUROPEQ1 2022EUR"/>
    <x v="2"/>
    <n v="339825"/>
    <s v="HOIST GROUP FINLANDE"/>
    <s v="GP4GP2716 NORHT-CENTR EUROPE"/>
    <s v="Q1 2022"/>
    <s v="EUR"/>
    <n v="175.09"/>
    <n v="175.09049999999999"/>
    <n v="-4.9999999998817603E-4"/>
    <n v="175.09"/>
    <n v="0"/>
    <x v="0"/>
    <m/>
    <m/>
    <m/>
    <m/>
    <s v="none"/>
    <m/>
    <m/>
    <m/>
    <x v="0"/>
    <m/>
    <x v="0"/>
  </r>
  <r>
    <s v="CORPGP4GP21079Q1 2022EUR"/>
    <x v="2"/>
    <n v="345853"/>
    <s v="CHEF WORKS INTERNATIONAL"/>
    <s v="GP4GP21079"/>
    <s v="Q1 2022"/>
    <s v="EUR"/>
    <n v="796.57"/>
    <n v="796.56719999999996"/>
    <n v="2.8000000000929499E-3"/>
    <n v="796.56719999999996"/>
    <n v="2.8000000000929499E-3"/>
    <x v="0"/>
    <m/>
    <m/>
    <m/>
    <m/>
    <s v="none"/>
    <m/>
    <m/>
    <m/>
    <x v="0"/>
    <m/>
    <x v="0"/>
  </r>
  <r>
    <s v="CORPGP2GP2999Q1 2022EUR"/>
    <x v="2"/>
    <n v="353620"/>
    <s v="JOHNSON HELATH TECH CO LTD (MATRIX FITNESS)"/>
    <s v="GP2GP2999"/>
    <s v="Q1 2022"/>
    <s v="EUR"/>
    <n v="8262"/>
    <n v="8261.9969999999994"/>
    <n v="3.00000000061118E-3"/>
    <n v="8262"/>
    <n v="0"/>
    <x v="0"/>
    <m/>
    <m/>
    <m/>
    <m/>
    <s v="none"/>
    <m/>
    <m/>
    <m/>
    <x v="0"/>
    <m/>
    <x v="0"/>
  </r>
  <r>
    <s v="CORPGP2GP21126-Q1 2022EUR"/>
    <x v="2"/>
    <n v="355429"/>
    <s v="DORMAKABA"/>
    <s v="GP2GP21126-"/>
    <s v="Q1 2022"/>
    <s v="EUR"/>
    <n v="10913.15"/>
    <n v="11689.897800000001"/>
    <n v="-776.74780000000101"/>
    <n v="11689.897800000001"/>
    <n v="-776.74780000000101"/>
    <x v="1"/>
    <s v="[82895]"/>
    <s v="[43428]"/>
    <s v="rebate present"/>
    <s v="2022-05-05 15:56:35 +0200"/>
    <s v="none"/>
    <s v="Produit"/>
    <s v="Ossama"/>
    <s v="[OA] un ajustement qui est passé en 05/05/2022. =&gt; lien du bon ajustement : https://www.astoresuite.com/adjustements/edit/43428"/>
    <x v="1"/>
    <m/>
    <x v="0"/>
  </r>
  <r>
    <s v="CORPGP2GP2951Q1 2022EUR"/>
    <x v="2"/>
    <n v="109357"/>
    <s v="ICE INTERNATIONAL BV"/>
    <s v="GP2GP2951"/>
    <s v="Q1 2022"/>
    <s v="EUR"/>
    <n v="319.32"/>
    <n v="319.3152"/>
    <n v="4.7999999999888097E-3"/>
    <n v="319.32"/>
    <n v="0"/>
    <x v="0"/>
    <m/>
    <m/>
    <m/>
    <m/>
    <s v="none"/>
    <m/>
    <m/>
    <m/>
    <x v="0"/>
    <m/>
    <x v="0"/>
  </r>
  <r>
    <s v="CORPGP2GP2334Q1 2022EUR"/>
    <x v="2"/>
    <n v="49859"/>
    <s v="ALMAR SRL"/>
    <s v="GP2GP2334"/>
    <s v="Q1 2022"/>
    <s v="EUR"/>
    <n v="16.34"/>
    <n v="16.34"/>
    <n v="0"/>
    <n v="16.34"/>
    <n v="0"/>
    <x v="0"/>
    <m/>
    <m/>
    <m/>
    <m/>
    <s v="none"/>
    <m/>
    <m/>
    <m/>
    <x v="0"/>
    <m/>
    <x v="0"/>
  </r>
  <r>
    <s v="CORPGP2-21-6-035Q1 2022EUR"/>
    <x v="2"/>
    <n v="78134"/>
    <s v="DESIGN HEURE SAS"/>
    <s v="GP2-21-6-035"/>
    <s v="Q1 2022"/>
    <s v="EUR"/>
    <n v="132.21"/>
    <n v="132.21"/>
    <n v="0"/>
    <n v="132.21"/>
    <n v="0"/>
    <x v="0"/>
    <m/>
    <m/>
    <m/>
    <m/>
    <s v="none"/>
    <m/>
    <m/>
    <m/>
    <x v="0"/>
    <m/>
    <x v="0"/>
  </r>
  <r>
    <s v="CORPGP2GP21118Q1 2022EUR"/>
    <x v="2"/>
    <n v="248969"/>
    <s v="Flex Equipos de Descanso S.A."/>
    <s v="GP2GP21118"/>
    <s v="Q1 2022"/>
    <s v="EUR"/>
    <n v="3417.71"/>
    <n v="3417.7105000000001"/>
    <n v="-5.0000000010186297E-4"/>
    <n v="3417.71"/>
    <n v="0"/>
    <x v="0"/>
    <m/>
    <m/>
    <m/>
    <m/>
    <s v="none"/>
    <m/>
    <m/>
    <m/>
    <x v="0"/>
    <m/>
    <x v="0"/>
  </r>
  <r>
    <s v="CORPGP2GP2213Q1 2022EUR"/>
    <x v="2"/>
    <n v="58122"/>
    <s v="NICOLARDOT"/>
    <s v="GP2GP2213"/>
    <s v="Q1 2022"/>
    <s v="EUR"/>
    <n v="5445.17"/>
    <n v="5445.1656000000003"/>
    <n v="4.399999999805E-3"/>
    <n v="5445.17"/>
    <n v="0"/>
    <x v="0"/>
    <m/>
    <m/>
    <m/>
    <m/>
    <s v="none"/>
    <m/>
    <m/>
    <m/>
    <x v="0"/>
    <m/>
    <x v="0"/>
  </r>
  <r>
    <s v="CORPGP4-21-2-090Q1 2022EUR"/>
    <x v="2"/>
    <n v="317017"/>
    <s v="PALATINO"/>
    <s v="GP4-21-2-090"/>
    <s v="Q1 2022"/>
    <s v="EUR"/>
    <n v="2133.12"/>
    <n v="2133.12"/>
    <n v="0"/>
    <n v="2133.12"/>
    <n v="0"/>
    <x v="0"/>
    <m/>
    <m/>
    <m/>
    <m/>
    <s v="none"/>
    <m/>
    <m/>
    <m/>
    <x v="0"/>
    <m/>
    <x v="0"/>
  </r>
  <r>
    <s v="CORPGP2GP2408Q1 2022EUR"/>
    <x v="2"/>
    <n v="287320"/>
    <s v="POSTFORMING INDUSTRIES"/>
    <s v="GP2GP2408"/>
    <s v="Q1 2022"/>
    <s v="EUR"/>
    <n v="2242.6799999999998"/>
    <n v="2242.6799999999998"/>
    <n v="0"/>
    <n v="2242.6799999999998"/>
    <n v="0"/>
    <x v="0"/>
    <m/>
    <m/>
    <m/>
    <m/>
    <s v="none"/>
    <m/>
    <m/>
    <m/>
    <x v="0"/>
    <m/>
    <x v="0"/>
  </r>
  <r>
    <s v="CORPGP3IB2498Q1 2022EUR"/>
    <x v="2"/>
    <n v="287320"/>
    <s v="POSTFORMING INDUSTRIES"/>
    <s v="GP3IB2498"/>
    <s v="Q1 2022"/>
    <s v="EUR"/>
    <n v="171.61"/>
    <n v="171.61199999999999"/>
    <n v="-1.9999999999811202E-3"/>
    <n v="171.61"/>
    <n v="0"/>
    <x v="0"/>
    <m/>
    <m/>
    <m/>
    <m/>
    <s v="none"/>
    <m/>
    <m/>
    <m/>
    <x v="0"/>
    <m/>
    <x v="0"/>
  </r>
  <r>
    <s v="CORP684291Q1 2022EUR"/>
    <x v="2"/>
    <n v="45444"/>
    <s v="GROSFILLEX DEPT CONTRACT"/>
    <n v="684291"/>
    <s v="Q1 2022"/>
    <s v="EUR"/>
    <n v="31.89"/>
    <n v="31.88"/>
    <n v="1.0000000000001501E-2"/>
    <n v="31.89"/>
    <n v="0"/>
    <x v="0"/>
    <m/>
    <m/>
    <m/>
    <m/>
    <s v="none"/>
    <m/>
    <m/>
    <m/>
    <x v="0"/>
    <m/>
    <x v="0"/>
  </r>
  <r>
    <s v="CORP2526013Q1 2022EUR"/>
    <x v="2"/>
    <n v="12120"/>
    <s v="WIESNER HAGER"/>
    <n v="2526013"/>
    <s v="Q1 2022"/>
    <s v="EUR"/>
    <n v="287.88"/>
    <n v="287.88"/>
    <n v="0"/>
    <n v="287.88"/>
    <n v="0"/>
    <x v="0"/>
    <m/>
    <m/>
    <m/>
    <m/>
    <s v="none"/>
    <m/>
    <m/>
    <m/>
    <x v="0"/>
    <m/>
    <x v="0"/>
  </r>
  <r>
    <s v="CORPGP2GP2943Q1 2022EUR"/>
    <x v="2"/>
    <n v="119761"/>
    <s v="SCENTAIR TECHNOLOGIES"/>
    <s v="GP2GP2943"/>
    <s v="Q1 2022"/>
    <s v="EUR"/>
    <n v="8266.57"/>
    <n v="8266.5666999999994"/>
    <n v="3.3000000003085002E-3"/>
    <n v="8266.57"/>
    <n v="0"/>
    <x v="0"/>
    <m/>
    <m/>
    <m/>
    <m/>
    <s v="none"/>
    <m/>
    <m/>
    <m/>
    <x v="0"/>
    <m/>
    <x v="0"/>
  </r>
  <r>
    <s v="CORPGP2-21-1-052-MOVQ1 2022EUR"/>
    <x v="2"/>
    <n v="260847"/>
    <s v="MOVENPICK Wein Schweiz AG"/>
    <s v="GP2-21-1-052-MOV"/>
    <s v="Q1 2022"/>
    <s v="EUR"/>
    <n v="3114.53"/>
    <n v="3114.5295000000001"/>
    <n v="5.0000000010186297E-4"/>
    <n v="3114.53"/>
    <n v="0"/>
    <x v="0"/>
    <m/>
    <m/>
    <m/>
    <m/>
    <s v="none"/>
    <m/>
    <m/>
    <m/>
    <x v="0"/>
    <m/>
    <x v="0"/>
  </r>
  <r>
    <s v="CORPGP2GP2545Q1 2022EUR"/>
    <x v="2"/>
    <n v="95823"/>
    <s v="ZENGOVARI"/>
    <s v="GP2GP2545"/>
    <s v="Q1 2022"/>
    <s v="EUR"/>
    <n v="49.63"/>
    <n v="49.631999999999998"/>
    <n v="-1.9999999999953302E-3"/>
    <n v="49.63"/>
    <n v="0"/>
    <x v="0"/>
    <m/>
    <m/>
    <m/>
    <m/>
    <s v="none"/>
    <m/>
    <m/>
    <m/>
    <x v="0"/>
    <m/>
    <x v="0"/>
  </r>
  <r>
    <s v="CORPGP2GP2921Q1 2022EUR"/>
    <x v="2"/>
    <n v="36557"/>
    <s v="GOLD KEY MEDIA"/>
    <s v="GP2GP2921"/>
    <s v="Q1 2022"/>
    <s v="EUR"/>
    <n v="339.8"/>
    <n v="339.8"/>
    <n v="0"/>
    <n v="339.8"/>
    <n v="0"/>
    <x v="0"/>
    <m/>
    <m/>
    <m/>
    <m/>
    <s v="none"/>
    <m/>
    <m/>
    <m/>
    <x v="0"/>
    <m/>
    <x v="0"/>
  </r>
  <r>
    <s v="CORPGP2GP2556Q1 2022EUR"/>
    <x v="2"/>
    <n v="253489"/>
    <s v="FONTANA ARTE"/>
    <s v="GP2GP2556"/>
    <s v="Q1 2022"/>
    <s v="EUR"/>
    <n v="810.9"/>
    <n v="810.9"/>
    <n v="0"/>
    <n v="810.9"/>
    <n v="0"/>
    <x v="0"/>
    <m/>
    <m/>
    <m/>
    <m/>
    <s v="none"/>
    <m/>
    <m/>
    <m/>
    <x v="0"/>
    <m/>
    <x v="0"/>
  </r>
  <r>
    <s v="CORPGP2GP2603Q1 2022EUR"/>
    <x v="2"/>
    <n v="8900"/>
    <s v="MOROSO SPA"/>
    <s v="GP2GP2603"/>
    <s v="Q1 2022"/>
    <s v="EUR"/>
    <n v="131.44999999999999"/>
    <n v="131.44999999999999"/>
    <n v="0"/>
    <n v="131.44999999999999"/>
    <n v="0"/>
    <x v="0"/>
    <m/>
    <m/>
    <m/>
    <m/>
    <s v="none"/>
    <m/>
    <m/>
    <m/>
    <x v="0"/>
    <m/>
    <x v="0"/>
  </r>
  <r>
    <s v="CORPGP4GP2941Q1 2022EUR"/>
    <x v="2"/>
    <n v="316739"/>
    <s v="PRECOR INCORPORATATED"/>
    <s v="GP4GP2941"/>
    <s v="Q1 2022"/>
    <s v="EUR"/>
    <n v="354.69"/>
    <n v="354.685"/>
    <n v="4.9999999999954499E-3"/>
    <n v="354.69"/>
    <n v="0"/>
    <x v="0"/>
    <m/>
    <m/>
    <m/>
    <m/>
    <s v="none"/>
    <m/>
    <m/>
    <m/>
    <x v="0"/>
    <m/>
    <x v="0"/>
  </r>
  <r>
    <s v="CORPGP2-21-5-038Q1 2022EUR"/>
    <x v="2"/>
    <n v="340177"/>
    <s v="AT VISIONS INFORMATIONSTECHNOLOGIE"/>
    <s v="GP2-21-5-038"/>
    <s v="Q1 2022"/>
    <s v="EUR"/>
    <n v="588.6"/>
    <n v="588.60799999999995"/>
    <n v="-7.9999999999245102E-3"/>
    <n v="588.6"/>
    <n v="0"/>
    <x v="0"/>
    <m/>
    <m/>
    <m/>
    <m/>
    <s v="none"/>
    <m/>
    <m/>
    <m/>
    <x v="0"/>
    <m/>
    <x v="0"/>
  </r>
  <r>
    <s v="CORPGP2GP21095Q1 2022EUR"/>
    <x v="2"/>
    <n v="44330"/>
    <s v="BEAUTY TECH "/>
    <s v="GP2GP21095"/>
    <s v="Q1 2022"/>
    <s v="EUR"/>
    <n v="298.81"/>
    <n v="298.81"/>
    <n v="0"/>
    <n v="298.81"/>
    <n v="0"/>
    <x v="0"/>
    <m/>
    <m/>
    <m/>
    <m/>
    <s v="none"/>
    <m/>
    <m/>
    <m/>
    <x v="0"/>
    <m/>
    <x v="0"/>
  </r>
  <r>
    <s v="CORPGP2GP21054.Q1 2022EUR"/>
    <x v="2"/>
    <n v="56626"/>
    <s v="ENODIS"/>
    <s v="GP2GP21054,"/>
    <s v="Q1 2022"/>
    <s v="EUR"/>
    <n v="669.85"/>
    <n v="669.85"/>
    <n v="0"/>
    <n v="669.85"/>
    <n v="0"/>
    <x v="0"/>
    <m/>
    <m/>
    <m/>
    <m/>
    <s v="none"/>
    <m/>
    <m/>
    <m/>
    <x v="0"/>
    <m/>
    <x v="0"/>
  </r>
  <r>
    <s v="CORP900054Q1 2022EUR"/>
    <x v="2"/>
    <n v="9761"/>
    <s v="DOMETIC  GERMANY HOLDING GmbH"/>
    <n v="900054"/>
    <s v="Q1 2022"/>
    <s v="EUR"/>
    <n v="17486.25"/>
    <n v="17486.25"/>
    <n v="0"/>
    <n v="17486.25"/>
    <n v="0"/>
    <x v="0"/>
    <m/>
    <m/>
    <m/>
    <m/>
    <s v="none"/>
    <m/>
    <m/>
    <m/>
    <x v="0"/>
    <m/>
    <x v="0"/>
  </r>
  <r>
    <s v="CORPGP4GP2752Q1 2022EUR"/>
    <x v="2"/>
    <n v="76606"/>
    <s v="CARLIMPEX SA"/>
    <s v="GP4GP2752"/>
    <s v="Q1 2022"/>
    <s v="EUR"/>
    <n v="6412.56"/>
    <n v="6412.56"/>
    <n v="0"/>
    <n v="6412.56"/>
    <n v="0"/>
    <x v="0"/>
    <m/>
    <m/>
    <m/>
    <m/>
    <s v="none"/>
    <m/>
    <m/>
    <m/>
    <x v="0"/>
    <m/>
    <x v="0"/>
  </r>
  <r>
    <s v="CORPGP2GP21144Q1 2022EUR"/>
    <x v="2"/>
    <n v="357453"/>
    <s v="EGE CARPETS"/>
    <s v="GP2GP21144"/>
    <s v="Q1 2022"/>
    <s v="EUR"/>
    <n v="40901.550000000003"/>
    <n v="40901.550000000003"/>
    <n v="0"/>
    <n v="40901.550000000003"/>
    <n v="0"/>
    <x v="0"/>
    <m/>
    <m/>
    <m/>
    <m/>
    <s v="none"/>
    <m/>
    <m/>
    <m/>
    <x v="0"/>
    <m/>
    <x v="0"/>
  </r>
  <r>
    <s v="CORPGP4GP2716 MEAQ1 2022EUR"/>
    <x v="2"/>
    <n v="357789"/>
    <s v="HOIST GROUP MEA "/>
    <s v="GP4GP2716 MEA"/>
    <s v="Q1 2022"/>
    <s v="EUR"/>
    <n v="294.51"/>
    <n v="294.50850000000003"/>
    <n v="1.4999999999645199E-3"/>
    <n v="294.51"/>
    <n v="0"/>
    <x v="0"/>
    <m/>
    <m/>
    <m/>
    <m/>
    <s v="none"/>
    <m/>
    <m/>
    <m/>
    <x v="0"/>
    <m/>
    <x v="0"/>
  </r>
  <r>
    <s v="CORPGP4GP2716 CHQ1 2022EUR"/>
    <x v="2"/>
    <n v="260109"/>
    <s v="HOIST GROUP SA"/>
    <s v="GP4GP2716 CH"/>
    <s v="Q1 2022"/>
    <s v="EUR"/>
    <n v="13874.86"/>
    <n v="13874.856599999999"/>
    <n v="3.40000000142026E-3"/>
    <n v="13874.86"/>
    <n v="0"/>
    <x v="0"/>
    <m/>
    <m/>
    <m/>
    <m/>
    <s v="none"/>
    <m/>
    <m/>
    <m/>
    <x v="0"/>
    <m/>
    <x v="0"/>
  </r>
  <r>
    <s v="CORP28313032Q1 2022EUR"/>
    <x v="2"/>
    <n v="780"/>
    <s v="KOS KREBS GmbH"/>
    <n v="28313032"/>
    <s v="Q1 2022"/>
    <s v="EUR"/>
    <n v="9.86"/>
    <n v="9.8751999999999995"/>
    <n v="-1.5200000000000101E-2"/>
    <n v="9.86"/>
    <n v="0"/>
    <x v="0"/>
    <m/>
    <m/>
    <m/>
    <m/>
    <s v="none"/>
    <m/>
    <m/>
    <m/>
    <x v="0"/>
    <m/>
    <x v="0"/>
  </r>
  <r>
    <s v="CORPGP4GP2754Q1 2022EUR"/>
    <x v="2"/>
    <n v="57778"/>
    <s v="USEO ( ex I.P.I.)"/>
    <s v="GP4GP2754"/>
    <s v="Q1 2022"/>
    <s v="EUR"/>
    <n v="4774.45"/>
    <n v="4774.4459999999999"/>
    <n v="3.9999999999054099E-3"/>
    <n v="4774.4459999999999"/>
    <n v="3.9999999999054099E-3"/>
    <x v="0"/>
    <m/>
    <m/>
    <m/>
    <m/>
    <s v="none"/>
    <m/>
    <m/>
    <m/>
    <x v="0"/>
    <m/>
    <x v="0"/>
  </r>
  <r>
    <s v="CORPGP2GP21135Q1 2022EUR"/>
    <x v="2"/>
    <n v="239797"/>
    <s v="LANDE SA"/>
    <s v="GP2GP21135"/>
    <s v="Q1 2022"/>
    <s v="EUR"/>
    <n v="101.22"/>
    <n v="101.2165"/>
    <n v="3.5000000000024998E-3"/>
    <n v="101.22"/>
    <n v="0"/>
    <x v="0"/>
    <m/>
    <m/>
    <m/>
    <m/>
    <s v="none"/>
    <m/>
    <m/>
    <m/>
    <x v="0"/>
    <m/>
    <x v="0"/>
  </r>
  <r>
    <s v="CORPGP2-21-6-069Q1 2022EUR"/>
    <x v="2"/>
    <n v="116724"/>
    <s v="EXPORMIM"/>
    <s v="GP2-21-6-069"/>
    <s v="Q1 2022"/>
    <s v="EUR"/>
    <n v="3045.29"/>
    <n v="3045.2892000000002"/>
    <n v="7.9999999979918303E-4"/>
    <n v="3045.29"/>
    <n v="0"/>
    <x v="0"/>
    <m/>
    <m/>
    <m/>
    <m/>
    <s v="none"/>
    <m/>
    <m/>
    <m/>
    <x v="0"/>
    <m/>
    <x v="0"/>
  </r>
  <r>
    <s v="CORPGP4GP1994Q1 2022EUR"/>
    <x v="2"/>
    <n v="284215"/>
    <s v="DISTRIBUY SARL"/>
    <s v="GP4GP1994"/>
    <s v="Q1 2022"/>
    <s v="EUR"/>
    <n v="3767.67"/>
    <n v="3767.6732000000002"/>
    <n v="-3.2000000001062199E-3"/>
    <n v="3767.67"/>
    <n v="0"/>
    <x v="0"/>
    <m/>
    <m/>
    <m/>
    <m/>
    <s v="none"/>
    <m/>
    <m/>
    <m/>
    <x v="0"/>
    <m/>
    <x v="0"/>
  </r>
  <r>
    <s v="CORPGP2GP2684Q1 2022EUR"/>
    <x v="2"/>
    <n v="47209"/>
    <s v="STEELCASE SAS"/>
    <s v="GP2GP2684"/>
    <s v="Q1 2022"/>
    <s v="EUR"/>
    <n v="47.14"/>
    <n v="47.142000000000003"/>
    <n v="-2.0000000000024399E-3"/>
    <n v="47.14"/>
    <n v="0"/>
    <x v="0"/>
    <m/>
    <m/>
    <m/>
    <m/>
    <s v="none"/>
    <m/>
    <m/>
    <m/>
    <x v="0"/>
    <m/>
    <x v="0"/>
  </r>
  <r>
    <s v="CORP26102067Q1 2022EUR"/>
    <x v="2"/>
    <n v="54741"/>
    <s v="ETABLISSEMENTS REINHARDT"/>
    <n v="26102067"/>
    <s v="Q1 2022"/>
    <s v="EUR"/>
    <n v="3000"/>
    <n v="3000"/>
    <n v="0"/>
    <n v="3000"/>
    <n v="0"/>
    <x v="0"/>
    <m/>
    <m/>
    <m/>
    <m/>
    <s v="none"/>
    <m/>
    <m/>
    <m/>
    <x v="0"/>
    <m/>
    <x v="0"/>
  </r>
  <r>
    <s v="CORPGP2-21-6-066Q1 2022EUR"/>
    <x v="2"/>
    <n v="329780"/>
    <s v="R.B.C PARIS "/>
    <s v="GP2-21-6-066"/>
    <s v="Q1 2022"/>
    <s v="EUR"/>
    <n v="6950"/>
    <n v="6950.0101999999997"/>
    <n v="-1.01999999997133E-2"/>
    <n v="6950"/>
    <n v="0"/>
    <x v="0"/>
    <m/>
    <m/>
    <m/>
    <m/>
    <s v="none"/>
    <m/>
    <m/>
    <m/>
    <x v="0"/>
    <m/>
    <x v="0"/>
  </r>
  <r>
    <s v="CORPGP4GP2753Q1 2022EUR"/>
    <x v="2"/>
    <n v="79911"/>
    <s v="HUHTAMAKI FOODSERVICE FRANCE SAS"/>
    <s v="GP4GP2753"/>
    <s v="Q1 2022"/>
    <s v="EUR"/>
    <n v="9510.81"/>
    <n v="9510.8101000000006"/>
    <n v="-1.00000001111766E-4"/>
    <n v="9510.81"/>
    <n v="0"/>
    <x v="0"/>
    <m/>
    <m/>
    <m/>
    <m/>
    <s v="none"/>
    <m/>
    <m/>
    <m/>
    <x v="0"/>
    <m/>
    <x v="0"/>
  </r>
  <r>
    <s v="CORPGP2-21-6-116Q1 2022EUR"/>
    <x v="2"/>
    <n v="329534"/>
    <s v="OOMPH MADE LIMITED"/>
    <s v="GP2-21-6-116"/>
    <s v="Q1 2022"/>
    <s v="EUR"/>
    <n v="1255.8800000000001"/>
    <n v="1255.875"/>
    <n v="5.0000000001091298E-3"/>
    <n v="1255.8800000000001"/>
    <n v="0"/>
    <x v="0"/>
    <m/>
    <m/>
    <m/>
    <m/>
    <s v="none"/>
    <m/>
    <m/>
    <m/>
    <x v="0"/>
    <m/>
    <x v="0"/>
  </r>
  <r>
    <s v="CORPGP2-21-6-080Q1 2022EUR"/>
    <x v="2"/>
    <n v="58363"/>
    <s v="TEXDECOR"/>
    <s v="GP2-21-6-080"/>
    <s v="Q1 2022"/>
    <s v="EUR"/>
    <n v="528.03"/>
    <n v="528.02620000000002"/>
    <n v="3.7999999999556102E-3"/>
    <n v="528.03"/>
    <n v="0"/>
    <x v="0"/>
    <m/>
    <m/>
    <m/>
    <m/>
    <s v="none"/>
    <m/>
    <m/>
    <m/>
    <x v="0"/>
    <m/>
    <x v="0"/>
  </r>
  <r>
    <s v="CORPGP2-21-6-120Q1 2022EUR"/>
    <x v="2"/>
    <n v="306765"/>
    <s v="GH &amp; PARTNERS "/>
    <s v="GP2-21-6-120"/>
    <s v="Q1 2022"/>
    <s v="EUR"/>
    <n v="6485.08"/>
    <n v="6485.08"/>
    <n v="0"/>
    <n v="6485.08"/>
    <n v="0"/>
    <x v="0"/>
    <m/>
    <m/>
    <m/>
    <m/>
    <s v="none"/>
    <m/>
    <m/>
    <m/>
    <x v="0"/>
    <m/>
    <x v="0"/>
  </r>
  <r>
    <s v="CORPGP2-21-6-117Q1 2022EUR"/>
    <x v="2"/>
    <n v="279498"/>
    <s v="GAMESTREAM "/>
    <s v="GP2-21-6-117"/>
    <s v="Q1 2022"/>
    <s v="EUR"/>
    <n v="92.5"/>
    <n v="92.5"/>
    <n v="0"/>
    <n v="92.5"/>
    <n v="0"/>
    <x v="0"/>
    <m/>
    <m/>
    <m/>
    <m/>
    <s v="none"/>
    <m/>
    <m/>
    <m/>
    <x v="0"/>
    <m/>
    <x v="0"/>
  </r>
  <r>
    <s v="CORPGP4-21-5-098Q1 2022EUR"/>
    <x v="2"/>
    <n v="76413"/>
    <s v="BOSE SAS"/>
    <s v="GP4-21-5-098"/>
    <s v="Q1 2022"/>
    <s v="EUR"/>
    <n v="1836.58"/>
    <n v="1836.5835999999999"/>
    <n v="-3.6000000000058199E-3"/>
    <n v="1836.58"/>
    <n v="0"/>
    <x v="0"/>
    <m/>
    <m/>
    <m/>
    <m/>
    <s v="none"/>
    <m/>
    <m/>
    <m/>
    <x v="0"/>
    <m/>
    <x v="0"/>
  </r>
  <r>
    <s v="CORPGP2-21-5-107Q1 2022EUR"/>
    <x v="2"/>
    <n v="364303"/>
    <s v="NEO2C"/>
    <s v="GP2-21-5-107"/>
    <s v="Q1 2022"/>
    <s v="EUR"/>
    <n v="86.21"/>
    <n v="86.212500000000006"/>
    <n v="-2.5000000000119302E-3"/>
    <n v="86.21"/>
    <n v="0"/>
    <x v="0"/>
    <m/>
    <m/>
    <m/>
    <m/>
    <s v="none"/>
    <m/>
    <m/>
    <m/>
    <x v="0"/>
    <m/>
    <x v="0"/>
  </r>
  <r>
    <s v="CORPGP2-21-2-115Q1 2022EUR"/>
    <x v="2"/>
    <n v="17399"/>
    <s v="RADIOPARK GMBH &amp; CO KG"/>
    <s v="GP2-21-2-115"/>
    <s v="Q1 2022"/>
    <s v="EUR"/>
    <n v="663"/>
    <n v="663.00099999999998"/>
    <n v="-9.9999999997635292E-4"/>
    <n v="663"/>
    <n v="0"/>
    <x v="0"/>
    <m/>
    <m/>
    <m/>
    <m/>
    <s v="none"/>
    <m/>
    <m/>
    <m/>
    <x v="0"/>
    <m/>
    <x v="0"/>
  </r>
  <r>
    <s v="CORPGP2GP2946-G2G4Q1 2022EUR"/>
    <x v="2"/>
    <n v="23837"/>
    <s v="BENTLEY EUROPE BV"/>
    <s v="GP2GP2946-G2G4"/>
    <s v="Q1 2022"/>
    <s v="EUR"/>
    <n v="7.3"/>
    <m/>
    <n v="7.3"/>
    <m/>
    <n v="7.3"/>
    <x v="2"/>
    <s v="[86048]"/>
    <s v="[47604]"/>
    <s v="empty dcp and no adjustement"/>
    <s v="2022-05-29 22:26:30 +0200"/>
    <s v="none"/>
    <s v="Métier"/>
    <m/>
    <m/>
    <x v="0"/>
    <m/>
    <x v="0"/>
  </r>
  <r>
    <s v="CORPGP2-21-6-121Q1 2022EUR"/>
    <x v="2"/>
    <n v="356083"/>
    <s v="WOODIK"/>
    <s v="GP2-21-6-121"/>
    <s v="Q1 2022"/>
    <s v="EUR"/>
    <n v="2495.29"/>
    <n v="2495.2919999999999"/>
    <n v="-1.9999999999527002E-3"/>
    <n v="2495.29"/>
    <n v="0"/>
    <x v="0"/>
    <m/>
    <m/>
    <m/>
    <m/>
    <s v="none"/>
    <m/>
    <m/>
    <m/>
    <x v="0"/>
    <m/>
    <x v="0"/>
  </r>
  <r>
    <s v="CORP2439015 WWQ1 2022EUR"/>
    <x v="2"/>
    <n v="339824"/>
    <s v="HOIST GROUP HOLDING AB"/>
    <s v="2439015 WW"/>
    <s v="Q1 2022"/>
    <s v="EUR"/>
    <n v="27126.07"/>
    <n v="27126.0726"/>
    <n v="-2.59999999980209E-3"/>
    <n v="27126.07"/>
    <n v="0"/>
    <x v="0"/>
    <m/>
    <m/>
    <m/>
    <m/>
    <s v="none"/>
    <m/>
    <m/>
    <m/>
    <x v="0"/>
    <m/>
    <x v="0"/>
  </r>
  <r>
    <s v="CORPGP2-21-6-068Q1 2022EUR"/>
    <x v="2"/>
    <n v="359262"/>
    <e v="#N/A"/>
    <s v="GP2-21-6-068"/>
    <s v="Q1 2022"/>
    <s v="EUR"/>
    <n v="20.49"/>
    <n v="20.494399999999999"/>
    <n v="-4.4000000000004001E-3"/>
    <n v="20.49"/>
    <n v="0"/>
    <x v="0"/>
    <m/>
    <m/>
    <m/>
    <m/>
    <s v="none"/>
    <m/>
    <m/>
    <m/>
    <x v="0"/>
    <m/>
    <x v="0"/>
  </r>
  <r>
    <s v="CORPGP2-22-4-036Q1 2022EUR"/>
    <x v="2"/>
    <s v="TEMP.208"/>
    <e v="#N/A"/>
    <s v="GP2-22-4-036"/>
    <s v="Q1 2022"/>
    <s v="EUR"/>
    <n v="104.6"/>
    <n v="104.6"/>
    <n v="0"/>
    <n v="104.6"/>
    <n v="0"/>
    <x v="0"/>
    <m/>
    <m/>
    <m/>
    <m/>
    <s v="none"/>
    <m/>
    <m/>
    <m/>
    <x v="0"/>
    <m/>
    <x v="0"/>
  </r>
  <r>
    <s v="CORPGP2GP21052Q1 2022EUR"/>
    <x v="2"/>
    <n v="342805"/>
    <s v="SEALY TECHNOLOGIE LLC"/>
    <s v="GP2GP21052"/>
    <s v="Q1 2022"/>
    <s v="EUR"/>
    <n v="473247.66"/>
    <n v="473247.66"/>
    <n v="0"/>
    <n v="473247.66"/>
    <n v="0"/>
    <x v="0"/>
    <m/>
    <m/>
    <m/>
    <m/>
    <s v="none"/>
    <m/>
    <m/>
    <m/>
    <x v="0"/>
    <m/>
    <x v="0"/>
  </r>
  <r>
    <s v="CORPGP4GP2275Q1 2022EUR"/>
    <x v="2"/>
    <n v="58409"/>
    <s v="DUNI"/>
    <s v="GP4GP2275"/>
    <s v="Q1 2022"/>
    <s v="EUR"/>
    <n v="16624.39"/>
    <n v="16624.386600000002"/>
    <n v="3.3999999977822799E-3"/>
    <n v="16624.386600000002"/>
    <n v="3.3999999977822799E-3"/>
    <x v="0"/>
    <m/>
    <m/>
    <m/>
    <m/>
    <s v="none"/>
    <m/>
    <m/>
    <m/>
    <x v="0"/>
    <m/>
    <x v="0"/>
  </r>
  <r>
    <s v="CORP28251033Q1 2022EUR"/>
    <x v="2"/>
    <n v="47201"/>
    <s v="ARTEMIDE SPA"/>
    <n v="28251033"/>
    <s v="Q1 2022"/>
    <s v="EUR"/>
    <n v="2022.83"/>
    <n v="2022.8177000000001"/>
    <n v="1.22999999998683E-2"/>
    <n v="2022.83"/>
    <n v="0"/>
    <x v="0"/>
    <m/>
    <m/>
    <m/>
    <m/>
    <m/>
    <m/>
    <m/>
    <m/>
    <x v="0"/>
    <m/>
    <x v="0"/>
  </r>
  <r>
    <s v="CORPGP3NOV2299Q1 2022EUR"/>
    <x v="2"/>
    <n v="47201"/>
    <s v="ARTEMIDE SPA"/>
    <s v="GP3NOV2299"/>
    <s v="Q1 2022"/>
    <s v="EUR"/>
    <n v="523.05999999999995"/>
    <n v="523.0557"/>
    <n v="4.2999999999437898E-3"/>
    <n v="523.05999999999995"/>
    <n v="0"/>
    <x v="0"/>
    <m/>
    <m/>
    <m/>
    <m/>
    <m/>
    <m/>
    <m/>
    <m/>
    <x v="0"/>
    <m/>
    <x v="0"/>
  </r>
  <r>
    <s v="CORPGP2GP2822Q1 2022EUR"/>
    <x v="2"/>
    <n v="53340"/>
    <s v="EXCLOOSIVA SARL"/>
    <s v="GP2GP2822"/>
    <s v="Q1 2022"/>
    <s v="EUR"/>
    <n v="1576.73"/>
    <n v="1576.731"/>
    <n v="-9.9999999997635292E-4"/>
    <n v="1576.73"/>
    <n v="0"/>
    <x v="0"/>
    <m/>
    <m/>
    <m/>
    <m/>
    <m/>
    <m/>
    <m/>
    <m/>
    <x v="0"/>
    <m/>
    <x v="0"/>
  </r>
  <r>
    <s v="ESP166BL-18Q1 2022EUR"/>
    <x v="3"/>
    <n v="1499"/>
    <s v="STANDARD TEXTILE SAS"/>
    <s v="166BL-18"/>
    <s v="Q1 2022"/>
    <s v="EUR"/>
    <n v="10397.950000000001"/>
    <n v="10397.9547"/>
    <n v="-4.6999999995023202E-3"/>
    <n v="10397.950000000001"/>
    <n v="0"/>
    <x v="0"/>
    <m/>
    <m/>
    <m/>
    <m/>
    <s v="none"/>
    <m/>
    <m/>
    <m/>
    <x v="0"/>
    <m/>
    <x v="0"/>
  </r>
  <r>
    <s v="ESP166TT-18Q1 2022EUR"/>
    <x v="3"/>
    <n v="1499"/>
    <s v="STANDARD TEXTILE SAS"/>
    <s v="166TT-18"/>
    <s v="Q1 2022"/>
    <s v="EUR"/>
    <n v="2838.01"/>
    <n v="2838.0144"/>
    <n v="-4.399999999805E-3"/>
    <n v="2838.01"/>
    <n v="0"/>
    <x v="0"/>
    <m/>
    <m/>
    <m/>
    <m/>
    <s v="none"/>
    <m/>
    <m/>
    <m/>
    <x v="0"/>
    <m/>
    <x v="0"/>
  </r>
  <r>
    <s v="ESP131-18Q1 2022EUR"/>
    <x v="3"/>
    <n v="3118"/>
    <s v="LEONARDO VAZQUEZ, S.L."/>
    <s v="131-18"/>
    <s v="Q1 2022"/>
    <s v="EUR"/>
    <n v="553.30999999999995"/>
    <n v="553.31309999999996"/>
    <n v="-3.1000000000176399E-3"/>
    <n v="553.30999999999995"/>
    <n v="0"/>
    <x v="0"/>
    <m/>
    <m/>
    <m/>
    <m/>
    <s v="none"/>
    <m/>
    <m/>
    <m/>
    <x v="0"/>
    <m/>
    <x v="0"/>
  </r>
  <r>
    <s v="ESP65-18Q1 2022EUR"/>
    <x v="3"/>
    <n v="3357"/>
    <s v="LYRECO ESPAÑA, S.A."/>
    <s v="065-18"/>
    <s v="Q1 2022"/>
    <s v="EUR"/>
    <n v="2491.4499999999998"/>
    <n v="2491.4526999999998"/>
    <n v="-2.7000000000043599E-3"/>
    <n v="2491.4499999999998"/>
    <n v="0"/>
    <x v="0"/>
    <m/>
    <m/>
    <m/>
    <m/>
    <s v="none"/>
    <m/>
    <m/>
    <m/>
    <x v="0"/>
    <m/>
    <x v="0"/>
  </r>
  <r>
    <s v="ESP236-19Q1 2022EUR"/>
    <x v="3"/>
    <n v="3390"/>
    <s v="HICOPLA S.L."/>
    <s v="236-19"/>
    <s v="Q1 2022"/>
    <s v="EUR"/>
    <n v="61.4"/>
    <n v="61.396999999999998"/>
    <n v="3.0000000000001098E-3"/>
    <n v="61.4"/>
    <n v="0"/>
    <x v="0"/>
    <m/>
    <m/>
    <m/>
    <m/>
    <s v="none"/>
    <m/>
    <m/>
    <m/>
    <x v="0"/>
    <m/>
    <x v="0"/>
  </r>
  <r>
    <s v="ESP242-19Q1 2022EUR"/>
    <x v="3"/>
    <n v="3395"/>
    <s v="TÜV RHEINLAND IBERICA INSPECTION, CERTIFICATION &amp; TESTING, S.A."/>
    <s v="242-19"/>
    <s v="Q1 2022"/>
    <s v="EUR"/>
    <n v="74.83"/>
    <n v="74.833500000000001"/>
    <n v="-3.5000000000024998E-3"/>
    <n v="74.83"/>
    <n v="0"/>
    <x v="0"/>
    <m/>
    <m/>
    <m/>
    <m/>
    <s v="none"/>
    <m/>
    <m/>
    <m/>
    <x v="0"/>
    <m/>
    <x v="0"/>
  </r>
  <r>
    <s v="ESP184-18Q1 2022EUR"/>
    <x v="3"/>
    <n v="3423"/>
    <s v="RENTOKIL INITIAL ESPAÑA, S.A."/>
    <s v="184-18"/>
    <s v="Q1 2022"/>
    <s v="EUR"/>
    <n v="349.69"/>
    <n v="349.69510000000002"/>
    <n v="-5.1000000000271904E-3"/>
    <n v="349.69"/>
    <n v="0"/>
    <x v="0"/>
    <m/>
    <m/>
    <m/>
    <m/>
    <s v="none"/>
    <m/>
    <m/>
    <m/>
    <x v="0"/>
    <m/>
    <x v="0"/>
  </r>
  <r>
    <s v="ESP111-18Q1 2022EUR"/>
    <x v="3"/>
    <n v="3445"/>
    <s v="DORDIO &amp; ASSOCIATES S.L."/>
    <s v="111-18"/>
    <s v="Q1 2022"/>
    <s v="EUR"/>
    <n v="436.63"/>
    <n v="436.6268"/>
    <n v="3.19999999999254E-3"/>
    <n v="436.63"/>
    <n v="0"/>
    <x v="0"/>
    <m/>
    <m/>
    <m/>
    <m/>
    <s v="none"/>
    <m/>
    <m/>
    <m/>
    <x v="0"/>
    <m/>
    <x v="0"/>
  </r>
  <r>
    <s v="ESP125-18Q1 2022EUR"/>
    <x v="3"/>
    <n v="3503"/>
    <s v="INFOREIN S.A."/>
    <s v="125-18"/>
    <s v="Q1 2022"/>
    <s v="EUR"/>
    <n v="153.26"/>
    <n v="153.26390000000001"/>
    <n v="-3.9000000000157702E-3"/>
    <n v="153.26"/>
    <n v="0"/>
    <x v="0"/>
    <m/>
    <m/>
    <m/>
    <m/>
    <s v="none"/>
    <m/>
    <m/>
    <m/>
    <x v="0"/>
    <m/>
    <x v="0"/>
  </r>
  <r>
    <s v="ESP162-18Q1 2022EUR"/>
    <x v="3"/>
    <n v="3606"/>
    <s v="TISSAGE MOULINE THILLOT SA"/>
    <s v="162-18"/>
    <s v="Q1 2022"/>
    <s v="EUR"/>
    <n v="2377.9299999999998"/>
    <n v="2377.9270999999999"/>
    <n v="2.8999999999541602E-3"/>
    <n v="2377.9299999999998"/>
    <n v="0"/>
    <x v="0"/>
    <m/>
    <m/>
    <m/>
    <m/>
    <s v="none"/>
    <m/>
    <m/>
    <m/>
    <x v="0"/>
    <m/>
    <x v="0"/>
  </r>
  <r>
    <s v="ESP74-19Q1 2022EUR"/>
    <x v="3"/>
    <n v="3615"/>
    <s v="SCHINDLER S.A."/>
    <s v="074-19"/>
    <s v="Q1 2022"/>
    <s v="EUR"/>
    <n v="1236.9100000000001"/>
    <n v="1236.9084"/>
    <n v="1.6000000000531099E-3"/>
    <n v="1236.9100000000001"/>
    <n v="0"/>
    <x v="0"/>
    <m/>
    <m/>
    <m/>
    <m/>
    <s v="none"/>
    <m/>
    <m/>
    <m/>
    <x v="0"/>
    <m/>
    <x v="0"/>
  </r>
  <r>
    <s v="ESP27-18AuxQ1 2022EUR"/>
    <x v="3"/>
    <n v="3696"/>
    <s v="EULEN, S.A."/>
    <s v="027-18Aux"/>
    <s v="Q1 2022"/>
    <s v="EUR"/>
    <n v="330.92"/>
    <n v="330.92099999999999"/>
    <n v="-9.9999999997635292E-4"/>
    <n v="330.92"/>
    <n v="0"/>
    <x v="0"/>
    <m/>
    <m/>
    <m/>
    <m/>
    <s v="none"/>
    <m/>
    <m/>
    <m/>
    <x v="0"/>
    <m/>
    <x v="0"/>
  </r>
  <r>
    <s v="ESP26-18LegQ1 2022EUR"/>
    <x v="3"/>
    <n v="3696"/>
    <s v="EULEN, S.A."/>
    <s v="026-18Leg"/>
    <s v="Q1 2022"/>
    <s v="EUR"/>
    <n v="117.75"/>
    <n v="117.74550000000001"/>
    <n v="4.4999999999930599E-3"/>
    <n v="117.75"/>
    <n v="0"/>
    <x v="0"/>
    <m/>
    <m/>
    <m/>
    <m/>
    <s v="none"/>
    <m/>
    <m/>
    <m/>
    <x v="0"/>
    <m/>
    <x v="0"/>
  </r>
  <r>
    <s v="ESP26-18MtoQ1 2022EUR"/>
    <x v="3"/>
    <n v="3696"/>
    <s v="EULEN, S.A."/>
    <s v="026-18Mto"/>
    <s v="Q1 2022"/>
    <s v="EUR"/>
    <n v="1696.97"/>
    <n v="1696.9686999999999"/>
    <n v="1.30000000012842E-3"/>
    <n v="1696.97"/>
    <n v="0"/>
    <x v="0"/>
    <m/>
    <m/>
    <m/>
    <m/>
    <s v="none"/>
    <m/>
    <m/>
    <m/>
    <x v="0"/>
    <m/>
    <x v="0"/>
  </r>
  <r>
    <s v="ESP107Mto-18Q1 2022EUR"/>
    <x v="3"/>
    <n v="3706"/>
    <s v="INNERIA SOLUTIONS, S.L. (Antes MNEMON CONSULTORES, S.L.)"/>
    <s v=" 107Mto-18"/>
    <s v="Q1 2022"/>
    <s v="EUR"/>
    <n v="869.53"/>
    <n v="869.53139999999996"/>
    <n v="-1.39999999998963E-3"/>
    <n v="869.53"/>
    <n v="0"/>
    <x v="0"/>
    <m/>
    <m/>
    <m/>
    <m/>
    <s v="none"/>
    <m/>
    <m/>
    <m/>
    <x v="0"/>
    <m/>
    <x v="0"/>
  </r>
  <r>
    <s v="ESP107Lim-18Q1 2022EUR"/>
    <x v="3"/>
    <n v="3706"/>
    <s v="INNERIA SOLUTIONS, S.L. (Antes MNEMON CONSULTORES, S.L.)"/>
    <s v="107Lim-18"/>
    <s v="Q1 2022"/>
    <s v="EUR"/>
    <n v="452.04"/>
    <n v="452.03829999999999"/>
    <n v="1.7000000000280101E-3"/>
    <n v="452.04"/>
    <n v="0"/>
    <x v="0"/>
    <m/>
    <m/>
    <m/>
    <m/>
    <s v="none"/>
    <m/>
    <m/>
    <m/>
    <x v="0"/>
    <m/>
    <x v="0"/>
  </r>
  <r>
    <s v="ESP121-18Q1 2022EUR"/>
    <x v="3"/>
    <n v="3727"/>
    <s v="NEGOCIANTS, S.L. (VILA VINITECA)"/>
    <s v="121-18"/>
    <s v="Q1 2022"/>
    <s v="EUR"/>
    <n v="659.89"/>
    <n v="659.88699999999994"/>
    <n v="3.0000000000427402E-3"/>
    <n v="659.89"/>
    <n v="0"/>
    <x v="0"/>
    <m/>
    <m/>
    <m/>
    <m/>
    <s v="none"/>
    <m/>
    <m/>
    <m/>
    <x v="0"/>
    <m/>
    <x v="0"/>
  </r>
  <r>
    <s v="ESP53-18Q1 2022EUR"/>
    <x v="3"/>
    <n v="3763"/>
    <s v="ONITY S.L."/>
    <s v="053-18"/>
    <s v="Q1 2022"/>
    <s v="EUR"/>
    <n v="411.52"/>
    <n v="411.52120000000002"/>
    <n v="-1.20000000003983E-3"/>
    <n v="411.52"/>
    <n v="0"/>
    <x v="0"/>
    <m/>
    <m/>
    <m/>
    <m/>
    <s v="none"/>
    <m/>
    <m/>
    <m/>
    <x v="0"/>
    <m/>
    <x v="0"/>
  </r>
  <r>
    <s v="ESP32-18Q1 2022EUR"/>
    <x v="3"/>
    <n v="3773"/>
    <s v="GRUPO DE INVERSION Y LOGISTICA ESPAÑOLA CAESAR S.L."/>
    <s v="032-18"/>
    <s v="Q1 2022"/>
    <s v="EUR"/>
    <n v="536.54999999999995"/>
    <n v="536.553"/>
    <n v="-3.0000000000427402E-3"/>
    <n v="536.54999999999995"/>
    <n v="0"/>
    <x v="0"/>
    <m/>
    <m/>
    <m/>
    <m/>
    <s v="none"/>
    <m/>
    <m/>
    <m/>
    <x v="0"/>
    <m/>
    <x v="0"/>
  </r>
  <r>
    <s v="ESP44-18Q1 2022EUR"/>
    <x v="3"/>
    <n v="3842"/>
    <s v="INNERIA CLEANING SERVICES, S.A. (antes KERDOS)"/>
    <s v="044-18"/>
    <s v="Q1 2022"/>
    <s v="EUR"/>
    <n v="18793.05"/>
    <n v="18793.0533"/>
    <n v="-3.3000000003085002E-3"/>
    <n v="18793.05"/>
    <n v="0"/>
    <x v="0"/>
    <m/>
    <m/>
    <m/>
    <m/>
    <s v="none"/>
    <m/>
    <m/>
    <m/>
    <x v="0"/>
    <m/>
    <x v="0"/>
  </r>
  <r>
    <s v="ESP92F2-18Q1 2022EUR"/>
    <x v="3"/>
    <n v="4029"/>
    <s v="ILUNION LAVANDERIAS, S.A."/>
    <s v="092F2-18"/>
    <s v="Q1 2022"/>
    <s v="EUR"/>
    <n v="3204.57"/>
    <n v="3204.5697"/>
    <n v="3.0000000015206703E-4"/>
    <n v="3204.57"/>
    <n v="0"/>
    <x v="0"/>
    <m/>
    <m/>
    <m/>
    <m/>
    <s v="none"/>
    <m/>
    <m/>
    <m/>
    <x v="0"/>
    <m/>
    <x v="0"/>
  </r>
  <r>
    <s v="ESP249-20Q1 2022EUR"/>
    <x v="3"/>
    <n v="4423"/>
    <s v="FRUTAS IRU, S.A."/>
    <s v="249-20"/>
    <s v="Q1 2022"/>
    <s v="EUR"/>
    <n v="16.62"/>
    <n v="16.6187"/>
    <n v="1.3000000000005199E-3"/>
    <n v="16.62"/>
    <n v="0"/>
    <x v="0"/>
    <m/>
    <m/>
    <m/>
    <m/>
    <s v="none"/>
    <m/>
    <m/>
    <m/>
    <x v="0"/>
    <m/>
    <x v="0"/>
  </r>
  <r>
    <s v="ESP116-18Q1 2022EUR"/>
    <x v="3"/>
    <n v="4480"/>
    <s v="GUFRESCO, S.L."/>
    <s v="116-18"/>
    <s v="Q1 2022"/>
    <s v="EUR"/>
    <n v="626.80999999999995"/>
    <n v="626.81060000000002"/>
    <n v="-6.0000000007676103E-4"/>
    <n v="626.80999999999995"/>
    <n v="0"/>
    <x v="0"/>
    <m/>
    <m/>
    <m/>
    <m/>
    <s v="none"/>
    <m/>
    <m/>
    <m/>
    <x v="0"/>
    <m/>
    <x v="0"/>
  </r>
  <r>
    <s v="ESP133-18Q1 2022EUR"/>
    <x v="3"/>
    <n v="4523"/>
    <s v="ATRIAN BAKERS, S.L."/>
    <s v="133-18"/>
    <s v="Q1 2022"/>
    <s v="EUR"/>
    <n v="5129.47"/>
    <n v="5129.4672"/>
    <n v="2.8000000002066298E-3"/>
    <n v="5129.47"/>
    <n v="0"/>
    <x v="0"/>
    <m/>
    <m/>
    <m/>
    <m/>
    <s v="none"/>
    <m/>
    <m/>
    <m/>
    <x v="0"/>
    <m/>
    <x v="0"/>
  </r>
  <r>
    <s v="ESP189-18Q1 2022EUR"/>
    <x v="3"/>
    <n v="4602"/>
    <s v="IP MAS D HOSPITALITY SOLUTIONS S.A."/>
    <s v="189-18"/>
    <s v="Q1 2022"/>
    <s v="EUR"/>
    <n v="4063.29"/>
    <n v="4063.2887999999998"/>
    <n v="1.2000000001535201E-3"/>
    <n v="4063.29"/>
    <n v="0"/>
    <x v="0"/>
    <m/>
    <m/>
    <m/>
    <m/>
    <s v="none"/>
    <m/>
    <m/>
    <m/>
    <x v="0"/>
    <m/>
    <x v="0"/>
  </r>
  <r>
    <s v="ESP91-18Q1 2022EUR"/>
    <x v="3"/>
    <n v="4641"/>
    <s v="D.I.S. DINO, S.L."/>
    <s v="091-18"/>
    <s v="Q1 2022"/>
    <s v="EUR"/>
    <n v="9581.16"/>
    <n v="9581.1461999999992"/>
    <n v="1.3800000000628599E-2"/>
    <n v="9581.1461999999992"/>
    <n v="1.3800000000628599E-2"/>
    <x v="0"/>
    <m/>
    <m/>
    <m/>
    <m/>
    <s v="none"/>
    <m/>
    <m/>
    <m/>
    <x v="0"/>
    <m/>
    <x v="0"/>
  </r>
  <r>
    <s v="ESP43JR-18Q1 2022EUR"/>
    <x v="3"/>
    <n v="4711"/>
    <s v="ISS FACILITY SERVICES, S.A."/>
    <s v="043JR-18"/>
    <s v="Q1 2022"/>
    <s v="EUR"/>
    <n v="96.62"/>
    <n v="96.617599999999996"/>
    <n v="2.4000000000086101E-3"/>
    <n v="96.62"/>
    <n v="0"/>
    <x v="0"/>
    <m/>
    <m/>
    <m/>
    <m/>
    <s v="none"/>
    <m/>
    <m/>
    <m/>
    <x v="0"/>
    <m/>
    <x v="0"/>
  </r>
  <r>
    <s v="ESP43MT-18Q1 2022EUR"/>
    <x v="3"/>
    <n v="4711"/>
    <s v="ISS FACILITY SERVICES, S.A."/>
    <s v="043MT-18"/>
    <s v="Q1 2022"/>
    <s v="EUR"/>
    <n v="146.82"/>
    <n v="146.82239999999999"/>
    <n v="-2.3999999999944001E-3"/>
    <n v="146.82"/>
    <n v="0"/>
    <x v="0"/>
    <m/>
    <m/>
    <m/>
    <m/>
    <s v="none"/>
    <m/>
    <m/>
    <m/>
    <x v="0"/>
    <m/>
    <x v="0"/>
  </r>
  <r>
    <s v="ESP225-19Q1 2022EUR"/>
    <x v="3"/>
    <n v="4792"/>
    <s v="MANUTAN S.L."/>
    <s v="225-19"/>
    <s v="Q1 2022"/>
    <s v="EUR"/>
    <n v="81.650000000000006"/>
    <n v="81.647999999999996"/>
    <n v="2.0000000000095402E-3"/>
    <n v="81.650000000000006"/>
    <n v="0"/>
    <x v="0"/>
    <m/>
    <m/>
    <m/>
    <m/>
    <s v="none"/>
    <m/>
    <m/>
    <m/>
    <x v="0"/>
    <m/>
    <x v="0"/>
  </r>
  <r>
    <s v="ESP34-18Q1 2022EUR"/>
    <x v="3"/>
    <n v="4977"/>
    <s v="PREMIUM MIX GROUP, S.L. (antes GRUPO VICHY CATALAN)"/>
    <s v="034-18"/>
    <s v="Q1 2022"/>
    <s v="EUR"/>
    <n v="95.21"/>
    <n v="95.205299999999994"/>
    <n v="4.6999999999997001E-3"/>
    <n v="95.21"/>
    <n v="0"/>
    <x v="0"/>
    <m/>
    <m/>
    <m/>
    <m/>
    <s v="none"/>
    <m/>
    <m/>
    <m/>
    <x v="0"/>
    <m/>
    <x v="0"/>
  </r>
  <r>
    <s v="ESP117-18Q1 2022EUR"/>
    <x v="3"/>
    <n v="5125"/>
    <s v="GUZMAN GASTRONOMIA, S.L."/>
    <s v="117-18"/>
    <s v="Q1 2022"/>
    <s v="EUR"/>
    <n v="852.21"/>
    <n v="852.21550000000002"/>
    <n v="-5.4999999999836204E-3"/>
    <n v="852.21"/>
    <n v="0"/>
    <x v="0"/>
    <m/>
    <m/>
    <m/>
    <m/>
    <s v="none"/>
    <m/>
    <m/>
    <m/>
    <x v="0"/>
    <m/>
    <x v="0"/>
  </r>
  <r>
    <s v="ESP118-18Q1 2022EUR"/>
    <x v="3"/>
    <n v="5160"/>
    <s v="CARNICAS MARBRIS, S.L."/>
    <s v="118-18"/>
    <s v="Q1 2022"/>
    <s v="EUR"/>
    <n v="193.6"/>
    <n v="193.60489999999999"/>
    <n v="-4.8999999999921303E-3"/>
    <n v="193.6"/>
    <n v="0"/>
    <x v="0"/>
    <m/>
    <m/>
    <m/>
    <m/>
    <s v="none"/>
    <m/>
    <m/>
    <m/>
    <x v="0"/>
    <m/>
    <x v="0"/>
  </r>
  <r>
    <s v="ESP60-18Q1 2022EUR"/>
    <x v="3"/>
    <n v="5226"/>
    <s v="SERVICIOS COMPLEMENTARIOS POLIVALENTES, S.L."/>
    <s v="060-18"/>
    <s v="Q1 2022"/>
    <s v="EUR"/>
    <n v="603.5"/>
    <n v="603.50009999999997"/>
    <n v="-9.9999999974897906E-5"/>
    <n v="603.5"/>
    <n v="0"/>
    <x v="0"/>
    <m/>
    <m/>
    <m/>
    <m/>
    <s v="none"/>
    <m/>
    <m/>
    <m/>
    <x v="0"/>
    <m/>
    <x v="0"/>
  </r>
  <r>
    <s v="ESP94-18Q1 2022EUR"/>
    <x v="3"/>
    <n v="5472"/>
    <s v="COMERCIAL GRUPO FREIXENET S.A."/>
    <s v="094-18"/>
    <s v="Q1 2022"/>
    <s v="EUR"/>
    <n v="122.52"/>
    <n v="122.52419999999999"/>
    <n v="-4.1999999999973101E-3"/>
    <n v="122.52"/>
    <n v="0"/>
    <x v="0"/>
    <m/>
    <m/>
    <m/>
    <m/>
    <s v="none"/>
    <m/>
    <m/>
    <m/>
    <x v="0"/>
    <m/>
    <x v="0"/>
  </r>
  <r>
    <s v="ESP122-18Q1 2022EUR"/>
    <x v="3"/>
    <n v="5483"/>
    <s v="CALIDAD PASCUAL, S.A."/>
    <s v="122-18"/>
    <s v="Q1 2022"/>
    <s v="EUR"/>
    <n v="5125.62"/>
    <n v="5125.6161000000002"/>
    <n v="3.8999999997031401E-3"/>
    <n v="5125.62"/>
    <n v="0"/>
    <x v="0"/>
    <m/>
    <m/>
    <m/>
    <m/>
    <s v="none"/>
    <m/>
    <m/>
    <m/>
    <x v="0"/>
    <m/>
    <x v="0"/>
  </r>
  <r>
    <s v="ESP217-19Q1 2022EUR"/>
    <x v="3"/>
    <n v="5570"/>
    <s v="KONE ELEVADORES, S.A."/>
    <s v="217-19"/>
    <s v="Q1 2022"/>
    <s v="EUR"/>
    <n v="3033.67"/>
    <n v="3033.6781999999998"/>
    <n v="-8.1999999997606193E-3"/>
    <n v="3033.6781999999998"/>
    <n v="-8.1999999997606193E-3"/>
    <x v="0"/>
    <m/>
    <m/>
    <m/>
    <m/>
    <s v="none"/>
    <m/>
    <m/>
    <m/>
    <x v="0"/>
    <m/>
    <x v="0"/>
  </r>
  <r>
    <s v="ESP78-18Q1 2022EUR"/>
    <x v="3"/>
    <n v="5597"/>
    <s v="DISTRIBUIDORES AUTOMATICOS DE BEBIDAS Y ALIMENTOS, S.A. (DABASA)"/>
    <s v="078-18"/>
    <s v="Q1 2022"/>
    <s v="EUR"/>
    <n v="1785.05"/>
    <n v="1785.0461"/>
    <n v="3.8999999999305098E-3"/>
    <n v="1785.05"/>
    <n v="0"/>
    <x v="0"/>
    <m/>
    <m/>
    <m/>
    <m/>
    <s v="none"/>
    <m/>
    <m/>
    <m/>
    <x v="0"/>
    <m/>
    <x v="0"/>
  </r>
  <r>
    <s v="ESP92F1-18Q1 2022EUR"/>
    <x v="3"/>
    <n v="5637"/>
    <s v="ILUNION BUGADERIAS DE CATALUNYA, S.A. (antes FLISA CATALUÑA)"/>
    <s v="092F1-18"/>
    <s v="Q1 2022"/>
    <s v="EUR"/>
    <n v="616.09"/>
    <n v="616.09400000000005"/>
    <n v="-4.0000000000190898E-3"/>
    <n v="616.09"/>
    <n v="0"/>
    <x v="0"/>
    <m/>
    <m/>
    <m/>
    <m/>
    <s v="none"/>
    <m/>
    <m/>
    <m/>
    <x v="0"/>
    <m/>
    <x v="0"/>
  </r>
  <r>
    <s v="ESP99-18Q1 2022EUR"/>
    <x v="3"/>
    <n v="5651"/>
    <s v="FAGOR INDUSTRIAL, SOCIEDAD COOPERATIVA"/>
    <s v="099-18"/>
    <s v="Q1 2022"/>
    <s v="EUR"/>
    <n v="139.74"/>
    <n v="139.73589999999999"/>
    <n v="4.1000000000224104E-3"/>
    <n v="139.74"/>
    <n v="0"/>
    <x v="0"/>
    <m/>
    <m/>
    <m/>
    <m/>
    <s v="none"/>
    <m/>
    <m/>
    <m/>
    <x v="0"/>
    <m/>
    <x v="0"/>
  </r>
  <r>
    <s v="ESP261-20Q1 2022EUR"/>
    <x v="3"/>
    <n v="5686"/>
    <s v="SGS TECNOS S.A."/>
    <s v="261-20"/>
    <s v="Q1 2022"/>
    <s v="EUR"/>
    <n v="11.78"/>
    <n v="11.778"/>
    <n v="1.9999999999988898E-3"/>
    <n v="11.78"/>
    <n v="0"/>
    <x v="0"/>
    <m/>
    <m/>
    <m/>
    <m/>
    <s v="none"/>
    <m/>
    <m/>
    <m/>
    <x v="0"/>
    <m/>
    <x v="0"/>
  </r>
  <r>
    <s v="ESP135-18Q1 2022EUR"/>
    <x v="3"/>
    <n v="5839"/>
    <s v="KONICA MINOLTA BUSINESS SOLUTIONS SPAIN, S.A."/>
    <s v="135-18"/>
    <s v="Q1 2022"/>
    <s v="EUR"/>
    <n v="362.06"/>
    <n v="362.06229999999999"/>
    <n v="-2.29999999999108E-3"/>
    <n v="362.06"/>
    <n v="0"/>
    <x v="0"/>
    <m/>
    <m/>
    <m/>
    <m/>
    <s v="none"/>
    <m/>
    <m/>
    <m/>
    <x v="0"/>
    <m/>
    <x v="0"/>
  </r>
  <r>
    <s v="ESP247-20Q1 2022EUR"/>
    <x v="3"/>
    <n v="5912"/>
    <s v="FRUTAS Y VERDURAS MASSANASSA, S.L."/>
    <s v="247-20"/>
    <s v="Q1 2022"/>
    <s v="EUR"/>
    <n v="24.69"/>
    <n v="24.6919"/>
    <n v="-1.8999999999991201E-3"/>
    <n v="24.69"/>
    <n v="0"/>
    <x v="0"/>
    <m/>
    <m/>
    <m/>
    <m/>
    <s v="none"/>
    <m/>
    <m/>
    <m/>
    <x v="0"/>
    <m/>
    <x v="0"/>
  </r>
  <r>
    <s v="ESP183-18Q1 2022EUR"/>
    <x v="3"/>
    <n v="5950"/>
    <s v="KLIMER 2000, S.L."/>
    <s v="183-18"/>
    <s v="Q1 2022"/>
    <s v="EUR"/>
    <n v="24.37"/>
    <n v="24.3706"/>
    <n v="-5.99999999998601E-4"/>
    <n v="24.37"/>
    <n v="0"/>
    <x v="0"/>
    <m/>
    <m/>
    <m/>
    <m/>
    <s v="none"/>
    <m/>
    <m/>
    <m/>
    <x v="0"/>
    <m/>
    <x v="0"/>
  </r>
  <r>
    <s v="ESP71-18Q1 2022EUR"/>
    <x v="3"/>
    <n v="6017"/>
    <s v="GSI PROFESIONALES DE LA SEGURIDAD Y SISTEMAS, S.A."/>
    <s v="071-18"/>
    <s v="Q1 2022"/>
    <s v="EUR"/>
    <n v="35.58"/>
    <n v="35.58"/>
    <n v="0"/>
    <n v="35.58"/>
    <n v="0"/>
    <x v="0"/>
    <m/>
    <m/>
    <m/>
    <m/>
    <s v="none"/>
    <m/>
    <m/>
    <m/>
    <x v="0"/>
    <m/>
    <x v="0"/>
  </r>
  <r>
    <s v="ESP112-18Q1 2022EUR"/>
    <x v="3"/>
    <n v="6303"/>
    <s v="SERVICIO ASISTENCIA TECNICA CAMAÑO S.L"/>
    <s v="112-18"/>
    <s v="Q1 2022"/>
    <s v="EUR"/>
    <n v="86.89"/>
    <n v="86.889200000000002"/>
    <n v="7.9999999999813499E-4"/>
    <n v="86.89"/>
    <n v="0"/>
    <x v="0"/>
    <m/>
    <m/>
    <m/>
    <m/>
    <s v="none"/>
    <m/>
    <m/>
    <m/>
    <x v="0"/>
    <m/>
    <x v="0"/>
  </r>
  <r>
    <s v="ESP203-19Q1 2022EUR"/>
    <x v="3"/>
    <n v="6305"/>
    <s v="LOOMIS SPAIN, S.A."/>
    <s v="203-19"/>
    <s v="Q1 2022"/>
    <s v="EUR"/>
    <n v="111.08"/>
    <n v="111.0843"/>
    <n v="-4.3000000000006297E-3"/>
    <n v="111.08"/>
    <n v="0"/>
    <x v="0"/>
    <m/>
    <m/>
    <m/>
    <m/>
    <s v="none"/>
    <m/>
    <m/>
    <m/>
    <x v="0"/>
    <m/>
    <x v="0"/>
  </r>
  <r>
    <s v="ESP224-19Q1 2022EUR"/>
    <x v="3"/>
    <n v="6327"/>
    <s v="EUROBERCASA S.L. (ALISEO)"/>
    <s v="224-19"/>
    <s v="Q1 2022"/>
    <s v="EUR"/>
    <n v="151.52000000000001"/>
    <n v="151.51499999999999"/>
    <n v="5.0000000000238699E-3"/>
    <n v="151.52000000000001"/>
    <n v="0"/>
    <x v="0"/>
    <m/>
    <m/>
    <m/>
    <m/>
    <s v="none"/>
    <m/>
    <m/>
    <m/>
    <x v="0"/>
    <m/>
    <x v="0"/>
  </r>
  <r>
    <s v="ESP56-18Q1 2022EUR"/>
    <x v="3"/>
    <n v="6368"/>
    <s v="POLE SUD S.L."/>
    <s v="056-18"/>
    <s v="Q1 2022"/>
    <s v="EUR"/>
    <n v="730.84"/>
    <n v="730.8442"/>
    <n v="-4.1999999999688901E-3"/>
    <n v="730.84"/>
    <n v="0"/>
    <x v="0"/>
    <m/>
    <m/>
    <m/>
    <m/>
    <s v="none"/>
    <m/>
    <m/>
    <m/>
    <x v="0"/>
    <m/>
    <x v="0"/>
  </r>
  <r>
    <s v="ESP102-18Q1 2022EUR"/>
    <x v="3"/>
    <n v="6391"/>
    <s v="CASA DELFIN, S.A."/>
    <s v="102-18"/>
    <s v="Q1 2022"/>
    <s v="EUR"/>
    <n v="3163.26"/>
    <n v="3163.26"/>
    <n v="0"/>
    <n v="3163.26"/>
    <n v="0"/>
    <x v="0"/>
    <m/>
    <m/>
    <m/>
    <m/>
    <s v="none"/>
    <m/>
    <m/>
    <m/>
    <x v="0"/>
    <m/>
    <x v="0"/>
  </r>
  <r>
    <s v="ESPES2-21-3-039Q1 2022EUR"/>
    <x v="3"/>
    <n v="36990"/>
    <s v="VIATA - SERVIÇOS E TECNOLOGIAS DE INFORMAÇÃO, S.A."/>
    <s v="ES2-21-3-039"/>
    <s v="Q1 2022"/>
    <s v="EUR"/>
    <n v="129.44999999999999"/>
    <n v="129.452"/>
    <n v="-2.0000000000095402E-3"/>
    <n v="129.44999999999999"/>
    <n v="0"/>
    <x v="0"/>
    <m/>
    <m/>
    <m/>
    <m/>
    <s v="none"/>
    <m/>
    <m/>
    <m/>
    <x v="0"/>
    <m/>
    <x v="0"/>
  </r>
  <r>
    <s v="ESP218-19Q1 2022EUR"/>
    <x v="3"/>
    <n v="83746"/>
    <s v="COMPANYIA GENERAL CARNIA, S.A."/>
    <s v="218-19"/>
    <s v="Q1 2022"/>
    <s v="EUR"/>
    <n v="634.47"/>
    <n v="634.46519999999998"/>
    <n v="4.8000000000456497E-3"/>
    <n v="634.47"/>
    <n v="0"/>
    <x v="0"/>
    <m/>
    <m/>
    <m/>
    <m/>
    <s v="none"/>
    <m/>
    <m/>
    <m/>
    <x v="0"/>
    <m/>
    <x v="0"/>
  </r>
  <r>
    <s v="ESP153-18Q1 2022EUR"/>
    <x v="3"/>
    <n v="97073"/>
    <s v="GENERAL MARKETS FOOD SERVICE IBERICA, S.L.U."/>
    <s v="153-18"/>
    <s v="Q1 2022"/>
    <s v="EUR"/>
    <n v="7401.09"/>
    <n v="7401.0905000000002"/>
    <n v="-5.0000000010186297E-4"/>
    <n v="7401.09"/>
    <n v="0"/>
    <x v="0"/>
    <m/>
    <m/>
    <m/>
    <m/>
    <s v="none"/>
    <m/>
    <m/>
    <m/>
    <x v="0"/>
    <m/>
    <x v="0"/>
  </r>
  <r>
    <s v="ESP210-19Q1 2022EUR"/>
    <x v="3"/>
    <n v="100387"/>
    <s v="GROUPE GM PENINSULA IBERICA, S.A."/>
    <s v="210-19"/>
    <s v="Q1 2022"/>
    <s v="EUR"/>
    <n v="307.05"/>
    <n v="307.04840000000002"/>
    <n v="1.59999999999627E-3"/>
    <n v="307.05"/>
    <n v="0"/>
    <x v="0"/>
    <m/>
    <m/>
    <m/>
    <m/>
    <s v="none"/>
    <m/>
    <m/>
    <m/>
    <x v="0"/>
    <m/>
    <x v="0"/>
  </r>
  <r>
    <s v="ESP158-18Q1 2022EUR"/>
    <x v="3"/>
    <n v="105990"/>
    <s v="MANCIVENT, S.L."/>
    <s v="158-18"/>
    <s v="Q1 2022"/>
    <s v="EUR"/>
    <n v="147.86000000000001"/>
    <n v="147.8613"/>
    <n v="-1.2999999999863099E-3"/>
    <n v="147.86000000000001"/>
    <n v="0"/>
    <x v="0"/>
    <m/>
    <m/>
    <m/>
    <m/>
    <s v="none"/>
    <m/>
    <m/>
    <m/>
    <x v="0"/>
    <m/>
    <x v="0"/>
  </r>
  <r>
    <s v="ESP161-18Q1 2022EUR"/>
    <x v="3"/>
    <n v="109542"/>
    <s v="NUEVA COCINA MEDITERRANEA 2002, S.L."/>
    <s v="161-18"/>
    <s v="Q1 2022"/>
    <s v="EUR"/>
    <n v="265.08999999999997"/>
    <n v="265.09129999999999"/>
    <n v="-1.3000000000147299E-3"/>
    <n v="265.08999999999997"/>
    <n v="0"/>
    <x v="0"/>
    <m/>
    <m/>
    <m/>
    <m/>
    <s v="none"/>
    <m/>
    <m/>
    <m/>
    <x v="0"/>
    <m/>
    <x v="0"/>
  </r>
  <r>
    <s v="ESP182-18Q1 2022EUR"/>
    <x v="3"/>
    <n v="110725"/>
    <s v="SIH MADRID 2004, S.L."/>
    <s v="182-18"/>
    <s v="Q1 2022"/>
    <s v="EUR"/>
    <n v="118.98"/>
    <n v="118.9851"/>
    <n v="-5.0999999999987696E-3"/>
    <n v="118.98"/>
    <n v="0"/>
    <x v="0"/>
    <m/>
    <m/>
    <m/>
    <m/>
    <s v="none"/>
    <m/>
    <m/>
    <m/>
    <x v="0"/>
    <m/>
    <x v="0"/>
  </r>
  <r>
    <s v="ESP204-19Q1 2022EUR"/>
    <x v="3"/>
    <n v="120040"/>
    <s v="LABAQUA, S.A."/>
    <s v="204-19"/>
    <s v="Q1 2022"/>
    <s v="EUR"/>
    <n v="7.56"/>
    <n v="7.5595999999999997"/>
    <n v="3.9999999999995502E-4"/>
    <n v="7.56"/>
    <n v="0"/>
    <x v="0"/>
    <m/>
    <m/>
    <m/>
    <m/>
    <s v="none"/>
    <m/>
    <m/>
    <m/>
    <x v="0"/>
    <m/>
    <x v="0"/>
  </r>
  <r>
    <s v="ESP232-19Q1 2022EUR"/>
    <x v="3"/>
    <n v="120993"/>
    <s v="INSIDE TEXTIL S.L."/>
    <s v="232-19"/>
    <s v="Q1 2022"/>
    <s v="EUR"/>
    <n v="589.22"/>
    <n v="589.21619999999996"/>
    <n v="3.8000000000693E-3"/>
    <n v="589.22"/>
    <n v="0"/>
    <x v="0"/>
    <m/>
    <m/>
    <m/>
    <m/>
    <s v="none"/>
    <m/>
    <m/>
    <m/>
    <x v="0"/>
    <m/>
    <x v="0"/>
  </r>
  <r>
    <s v="ESP251-20Q1 2022EUR"/>
    <x v="3"/>
    <n v="178520"/>
    <s v="AGUAPURA AGUAVIVA SL"/>
    <s v="251-20"/>
    <s v="Q1 2022"/>
    <s v="EUR"/>
    <n v="71.31"/>
    <n v="71.3125"/>
    <n v="-2.4999999999977202E-3"/>
    <n v="71.31"/>
    <n v="0"/>
    <x v="0"/>
    <m/>
    <m/>
    <m/>
    <m/>
    <s v="none"/>
    <m/>
    <m/>
    <m/>
    <x v="0"/>
    <m/>
    <x v="0"/>
  </r>
  <r>
    <s v="ESP175-18Q1 2022EUR"/>
    <x v="3"/>
    <n v="191240"/>
    <s v="ADAMO TELECOM IBERIA, S.A."/>
    <s v="175-18"/>
    <s v="Q1 2022"/>
    <s v="EUR"/>
    <n v="388.81"/>
    <n v="388.81049999999999"/>
    <n v="-4.9999999998817603E-4"/>
    <n v="388.81"/>
    <n v="0"/>
    <x v="0"/>
    <m/>
    <m/>
    <m/>
    <m/>
    <s v="none"/>
    <m/>
    <m/>
    <m/>
    <x v="0"/>
    <m/>
    <x v="0"/>
  </r>
  <r>
    <s v="ESP168-18 - newQ1 2022EUR"/>
    <x v="3"/>
    <n v="197557"/>
    <s v="REXEL SPAIN, S.L."/>
    <s v="168-18 - new"/>
    <s v="Q1 2022"/>
    <s v="EUR"/>
    <n v="200"/>
    <n v="199.9956"/>
    <n v="4.4000000000039502E-3"/>
    <n v="200"/>
    <n v="0"/>
    <x v="0"/>
    <m/>
    <m/>
    <m/>
    <m/>
    <s v="none"/>
    <m/>
    <m/>
    <m/>
    <x v="0"/>
    <m/>
    <x v="0"/>
  </r>
  <r>
    <s v="ESP196-18Q1 2022EUR"/>
    <x v="3"/>
    <n v="225572"/>
    <s v="AGUAS DE SOLAN DE CABRAS, S.A."/>
    <s v="196-18"/>
    <s v="Q1 2022"/>
    <s v="EUR"/>
    <n v="79.03"/>
    <n v="79.028499999999994"/>
    <n v="1.5000000000071601E-3"/>
    <n v="79.03"/>
    <n v="0"/>
    <x v="0"/>
    <m/>
    <m/>
    <m/>
    <m/>
    <s v="none"/>
    <m/>
    <m/>
    <m/>
    <x v="0"/>
    <m/>
    <x v="0"/>
  </r>
  <r>
    <s v="ESP221-19Q1 2022EUR"/>
    <x v="3"/>
    <n v="242778"/>
    <s v="FRUTAS ARIAS RUBIO, S.L."/>
    <s v="221-19"/>
    <s v="Q1 2022"/>
    <s v="EUR"/>
    <n v="219.22"/>
    <n v="219.21610000000001"/>
    <n v="3.8999999999873498E-3"/>
    <n v="219.22"/>
    <n v="0"/>
    <x v="0"/>
    <m/>
    <m/>
    <m/>
    <m/>
    <s v="none"/>
    <m/>
    <m/>
    <m/>
    <x v="0"/>
    <m/>
    <x v="0"/>
  </r>
  <r>
    <s v="ESP190-18Q1 2022EUR"/>
    <x v="3"/>
    <n v="256140"/>
    <s v="EVOCA IBERIA S.L."/>
    <s v="190-18"/>
    <s v="Q1 2022"/>
    <s v="EUR"/>
    <n v="143.12"/>
    <n v="143.11920000000001"/>
    <n v="7.9999999999813499E-4"/>
    <n v="143.12"/>
    <n v="0"/>
    <x v="0"/>
    <m/>
    <m/>
    <m/>
    <m/>
    <s v="none"/>
    <m/>
    <m/>
    <m/>
    <x v="0"/>
    <m/>
    <x v="0"/>
  </r>
  <r>
    <s v="ESP185-18Q1 2022EUR"/>
    <x v="3"/>
    <n v="257329"/>
    <s v="EIFFAGE ENERGIA, S.L."/>
    <s v="185-18"/>
    <s v="Q1 2022"/>
    <s v="EUR"/>
    <n v="1529.93"/>
    <n v="1529.9290000000001"/>
    <n v="9.9999999997635292E-4"/>
    <n v="1529.93"/>
    <n v="0"/>
    <x v="0"/>
    <m/>
    <m/>
    <m/>
    <m/>
    <s v="none"/>
    <m/>
    <m/>
    <m/>
    <x v="0"/>
    <m/>
    <x v="0"/>
  </r>
  <r>
    <s v="ESP250-20Q1 2022EUR"/>
    <x v="3"/>
    <n v="258721"/>
    <s v="MARMEN NEW SERVICES S.L."/>
    <s v="250-20"/>
    <s v="Q1 2022"/>
    <s v="EUR"/>
    <n v="76.349999999999994"/>
    <n v="76.354200000000006"/>
    <n v="-4.20000000001152E-3"/>
    <n v="76.349999999999994"/>
    <n v="0"/>
    <x v="0"/>
    <m/>
    <m/>
    <m/>
    <m/>
    <s v="none"/>
    <m/>
    <m/>
    <m/>
    <x v="0"/>
    <m/>
    <x v="0"/>
  </r>
  <r>
    <s v="ESP12-18Q1 2022EUR"/>
    <x v="3"/>
    <n v="261272"/>
    <s v="COCA COLA EUROPEAN PARTNERS IBERIA, S.L.U."/>
    <s v="012-18"/>
    <s v="Q1 2022"/>
    <s v="EUR"/>
    <n v="6244.98"/>
    <n v="6244.9839000000002"/>
    <n v="-3.90000000061263E-3"/>
    <n v="6244.98"/>
    <n v="0"/>
    <x v="0"/>
    <m/>
    <m/>
    <m/>
    <m/>
    <s v="none"/>
    <m/>
    <m/>
    <m/>
    <x v="0"/>
    <m/>
    <x v="0"/>
  </r>
  <r>
    <s v="ESP187-18Q1 2022EUR"/>
    <x v="3"/>
    <n v="264908"/>
    <s v="RUBIATO PAREDES, S.L."/>
    <s v="187-18"/>
    <s v="Q1 2022"/>
    <s v="EUR"/>
    <n v="1555.74"/>
    <n v="2751.6484999999998"/>
    <n v="-1195.90849999999"/>
    <n v="2751.6484999999998"/>
    <n v="-1195.90849999999"/>
    <x v="2"/>
    <s v="[82353]"/>
    <s v="[42721]"/>
    <s v="rebate present"/>
    <s v="2022-05-24 14:01:13 +0200"/>
    <s v="rdbc"/>
    <s v="Produit"/>
    <m/>
    <s v="[CM] un ajustement a été passé par le fournisseur le 24/05/2022, la facture est dans billing, à mettre dans la compil"/>
    <x v="1"/>
    <s v="Mathilde"/>
    <x v="11"/>
  </r>
  <r>
    <s v="ESP188-18Q1 2022EUR"/>
    <x v="3"/>
    <n v="265143"/>
    <s v="MANUEL MELENDEZ DE LA FUENTE"/>
    <s v="188-18"/>
    <s v="Q1 2022"/>
    <s v="EUR"/>
    <n v="1133.52"/>
    <n v="1133.5181"/>
    <n v="1.8999999999778001E-3"/>
    <n v="1133.52"/>
    <n v="0"/>
    <x v="0"/>
    <m/>
    <m/>
    <m/>
    <m/>
    <s v="none"/>
    <m/>
    <m/>
    <m/>
    <x v="0"/>
    <m/>
    <x v="0"/>
  </r>
  <r>
    <s v="ESP191-18Q1 2022EUR"/>
    <x v="3"/>
    <n v="268557"/>
    <s v="SATEC SERVICIO TECNICO, S.L.U."/>
    <s v="191-18"/>
    <s v="Q1 2022"/>
    <s v="EUR"/>
    <n v="41.01"/>
    <n v="41.014899999999997"/>
    <n v="-4.8999999999992296E-3"/>
    <n v="41.01"/>
    <n v="0"/>
    <x v="0"/>
    <m/>
    <m/>
    <m/>
    <m/>
    <s v="none"/>
    <m/>
    <m/>
    <m/>
    <x v="0"/>
    <m/>
    <x v="0"/>
  </r>
  <r>
    <s v="ESP29-18Q1 2022EUR"/>
    <x v="3"/>
    <n v="279763"/>
    <s v="GARCIMAR, S.L."/>
    <s v="029-18"/>
    <s v="Q1 2022"/>
    <s v="EUR"/>
    <n v="420.13"/>
    <n v="420.12549999999999"/>
    <n v="4.5000000000072699E-3"/>
    <n v="420.13"/>
    <n v="0"/>
    <x v="0"/>
    <m/>
    <m/>
    <m/>
    <m/>
    <s v="none"/>
    <m/>
    <m/>
    <m/>
    <x v="0"/>
    <m/>
    <x v="0"/>
  </r>
  <r>
    <s v="ESP51-18Q1 2022EUR"/>
    <x v="3"/>
    <n v="283404"/>
    <s v="EXCELSIA VINOS Y DESTILADOS, S.L.U."/>
    <s v="051-18"/>
    <s v="Q1 2022"/>
    <s v="EUR"/>
    <n v="60.91"/>
    <n v="60.910299999999999"/>
    <n v="-3.00000000002853E-4"/>
    <n v="60.91"/>
    <n v="0"/>
    <x v="0"/>
    <m/>
    <m/>
    <m/>
    <m/>
    <s v="none"/>
    <m/>
    <m/>
    <m/>
    <x v="0"/>
    <m/>
    <x v="0"/>
  </r>
  <r>
    <s v="ESP209-19Q1 2022EUR"/>
    <x v="3"/>
    <n v="290673"/>
    <s v="CATAMAR, S.L."/>
    <s v="209-19"/>
    <s v="Q1 2022"/>
    <s v="EUR"/>
    <n v="391.52"/>
    <n v="391.52460000000002"/>
    <n v="-4.6000000000390104E-3"/>
    <n v="391.52"/>
    <n v="0"/>
    <x v="0"/>
    <m/>
    <m/>
    <m/>
    <m/>
    <s v="none"/>
    <m/>
    <m/>
    <m/>
    <x v="0"/>
    <m/>
    <x v="0"/>
  </r>
  <r>
    <s v="ESP219-19Q1 2022EUR"/>
    <x v="3"/>
    <n v="305973"/>
    <s v="FRUTAS Y VERDURAS ANTONIO, S.L."/>
    <s v="219-19"/>
    <s v="Q1 2022"/>
    <s v="EUR"/>
    <n v="698.98"/>
    <n v="698.9796"/>
    <n v="4.0000000001327803E-4"/>
    <n v="698.98"/>
    <n v="0"/>
    <x v="0"/>
    <m/>
    <m/>
    <m/>
    <m/>
    <s v="none"/>
    <m/>
    <m/>
    <m/>
    <x v="0"/>
    <m/>
    <x v="0"/>
  </r>
  <r>
    <s v="ESP207-19Q1 2022EUR"/>
    <x v="3"/>
    <n v="321743"/>
    <s v="EXTRAMAR PESCADOS Y MARISCOS, S.L."/>
    <s v="207-19"/>
    <s v="Q1 2022"/>
    <s v="EUR"/>
    <n v="478.62"/>
    <n v="478.62130000000002"/>
    <n v="-1.3000000000147299E-3"/>
    <n v="478.62"/>
    <n v="0"/>
    <x v="0"/>
    <m/>
    <m/>
    <m/>
    <m/>
    <s v="none"/>
    <m/>
    <m/>
    <m/>
    <x v="0"/>
    <m/>
    <x v="0"/>
  </r>
  <r>
    <s v="ESP220-19Q1 2022EUR"/>
    <x v="3"/>
    <n v="323603"/>
    <s v="FRUITES CLARAMUNT, S.L."/>
    <s v="220-19"/>
    <s v="Q1 2022"/>
    <s v="EUR"/>
    <n v="73.349999999999994"/>
    <n v="73.348200000000006"/>
    <n v="1.79999999998869E-3"/>
    <n v="73.349999999999994"/>
    <n v="0"/>
    <x v="0"/>
    <m/>
    <m/>
    <m/>
    <m/>
    <s v="none"/>
    <m/>
    <m/>
    <m/>
    <x v="0"/>
    <m/>
    <x v="0"/>
  </r>
  <r>
    <s v="ESP92F3-18Q1 2022EUR"/>
    <x v="3"/>
    <n v="324789"/>
    <s v="ILUNION NAVARRA, S.L."/>
    <s v="092F3-18"/>
    <s v="Q1 2022"/>
    <s v="EUR"/>
    <n v="1079.7"/>
    <n v="1079.7036000000001"/>
    <n v="-3.6000000000058199E-3"/>
    <n v="1079.7"/>
    <n v="0"/>
    <x v="0"/>
    <m/>
    <m/>
    <m/>
    <m/>
    <s v="none"/>
    <m/>
    <m/>
    <m/>
    <x v="0"/>
    <m/>
    <x v="0"/>
  </r>
  <r>
    <s v="ESP208-19Q1 2022EUR"/>
    <x v="3"/>
    <n v="326081"/>
    <s v="FRIGORIFICS FERRER, S.A."/>
    <s v="208-19"/>
    <s v="Q1 2022"/>
    <s v="EUR"/>
    <n v="371.18"/>
    <n v="371.1825"/>
    <n v="-2.4999999999977202E-3"/>
    <n v="371.18"/>
    <n v="0"/>
    <x v="0"/>
    <m/>
    <m/>
    <m/>
    <m/>
    <s v="none"/>
    <m/>
    <m/>
    <m/>
    <x v="0"/>
    <m/>
    <x v="0"/>
  </r>
  <r>
    <s v="ESP233-19Q1 2022EUR"/>
    <x v="3"/>
    <n v="331047"/>
    <s v="FUERTEMANT S.L"/>
    <s v="233-19"/>
    <s v="Q1 2022"/>
    <s v="EUR"/>
    <n v="922.32"/>
    <n v="922.32"/>
    <n v="0"/>
    <n v="922.32"/>
    <n v="0"/>
    <x v="0"/>
    <m/>
    <m/>
    <m/>
    <m/>
    <s v="none"/>
    <m/>
    <m/>
    <m/>
    <x v="0"/>
    <m/>
    <x v="0"/>
  </r>
  <r>
    <s v="ESP223-19Q1 2022EUR"/>
    <x v="3"/>
    <n v="331745"/>
    <s v="MULTISERVICIOS ORIOLANOS, S.L."/>
    <s v="223-19"/>
    <s v="Q1 2022"/>
    <s v="EUR"/>
    <n v="3439.29"/>
    <n v="3439.29"/>
    <n v="0"/>
    <n v="3439.29"/>
    <n v="0"/>
    <x v="0"/>
    <m/>
    <m/>
    <m/>
    <m/>
    <s v="none"/>
    <m/>
    <m/>
    <m/>
    <x v="0"/>
    <m/>
    <x v="0"/>
  </r>
  <r>
    <s v="ESP230-19Q1 2022EUR"/>
    <x v="3"/>
    <n v="333213"/>
    <s v="BUGADERIA NURIA S.L."/>
    <s v="230-19"/>
    <s v="Q1 2022"/>
    <s v="EUR"/>
    <n v="1435.79"/>
    <n v="1435.7947999999999"/>
    <n v="-4.7999999999319698E-3"/>
    <n v="1435.79"/>
    <n v="0"/>
    <x v="0"/>
    <m/>
    <m/>
    <m/>
    <m/>
    <s v="none"/>
    <m/>
    <m/>
    <m/>
    <x v="0"/>
    <m/>
    <x v="0"/>
  </r>
  <r>
    <s v="ESP239-19Q1 2022EUR"/>
    <x v="3"/>
    <n v="342802"/>
    <s v="GRUPO ASIPAN SL"/>
    <s v="239-19"/>
    <s v="Q1 2022"/>
    <s v="EUR"/>
    <n v="243.43"/>
    <n v="243.43440000000001"/>
    <n v="-4.4000000000039502E-3"/>
    <n v="243.43"/>
    <n v="0"/>
    <x v="0"/>
    <m/>
    <m/>
    <m/>
    <m/>
    <s v="none"/>
    <m/>
    <m/>
    <m/>
    <x v="0"/>
    <m/>
    <x v="0"/>
  </r>
  <r>
    <s v="ESP241-19Q1 2022EUR"/>
    <x v="3"/>
    <n v="342803"/>
    <s v="FRIT RAVICH, S.L."/>
    <s v="241-19"/>
    <s v="Q1 2022"/>
    <s v="EUR"/>
    <n v="352.61"/>
    <n v="352.61"/>
    <n v="0"/>
    <n v="352.61"/>
    <n v="0"/>
    <x v="0"/>
    <m/>
    <m/>
    <m/>
    <m/>
    <s v="none"/>
    <m/>
    <m/>
    <m/>
    <x v="0"/>
    <m/>
    <x v="0"/>
  </r>
  <r>
    <s v="ESP240-19Q1 2022EUR"/>
    <x v="3"/>
    <n v="342804"/>
    <s v="ATLANTA RESTAURACION TEMATICA SL"/>
    <s v="240-19"/>
    <s v="Q1 2022"/>
    <s v="EUR"/>
    <n v="272.14"/>
    <n v="272.14049999999997"/>
    <n v="-4.9999999998817603E-4"/>
    <n v="272.14"/>
    <n v="0"/>
    <x v="0"/>
    <m/>
    <m/>
    <m/>
    <m/>
    <s v="none"/>
    <m/>
    <m/>
    <m/>
    <x v="0"/>
    <m/>
    <x v="0"/>
  </r>
  <r>
    <s v="ESP243-20Q1 2022EUR"/>
    <x v="3"/>
    <n v="343555"/>
    <s v="Securitec SA"/>
    <s v="243-20"/>
    <s v="Q1 2022"/>
    <s v="EUR"/>
    <n v="191.03"/>
    <n v="191.0334"/>
    <n v="-3.3999999999991802E-3"/>
    <n v="191.03"/>
    <n v="0"/>
    <x v="0"/>
    <m/>
    <m/>
    <m/>
    <m/>
    <s v="none"/>
    <m/>
    <m/>
    <m/>
    <x v="0"/>
    <m/>
    <x v="0"/>
  </r>
  <r>
    <s v="ESP260-20Q1 2022EUR"/>
    <x v="3"/>
    <n v="355423"/>
    <s v="SIGLA RENTING S.L."/>
    <s v="260-20"/>
    <s v="Q1 2022"/>
    <s v="EUR"/>
    <n v="2212.83"/>
    <n v="2212.8285999999998"/>
    <n v="1.4000000001033099E-3"/>
    <n v="2212.83"/>
    <n v="0"/>
    <x v="0"/>
    <m/>
    <m/>
    <m/>
    <m/>
    <s v="none"/>
    <m/>
    <m/>
    <m/>
    <x v="0"/>
    <m/>
    <x v="0"/>
  </r>
  <r>
    <s v="ESP246-20Q1 2022EUR"/>
    <x v="3"/>
    <n v="23951"/>
    <s v="TINTORERIA NURIA SL"/>
    <s v="246-20"/>
    <s v="Q1 2022"/>
    <s v="EUR"/>
    <n v="584.79999999999995"/>
    <n v="584.79589999999996"/>
    <n v="4.0999999999939904E-3"/>
    <n v="584.79999999999995"/>
    <n v="0"/>
    <x v="0"/>
    <m/>
    <m/>
    <m/>
    <m/>
    <s v="none"/>
    <m/>
    <m/>
    <m/>
    <x v="0"/>
    <m/>
    <x v="0"/>
  </r>
  <r>
    <s v="ESP256-20Q1 2022EUR"/>
    <x v="3"/>
    <n v="248969"/>
    <s v="Flex Equipos de Descanso S.A."/>
    <s v="256-20"/>
    <s v="Q1 2022"/>
    <s v="EUR"/>
    <n v="4321.28"/>
    <n v="4321.2749999999996"/>
    <n v="5.0000000001091298E-3"/>
    <n v="4321.28"/>
    <n v="0"/>
    <x v="0"/>
    <m/>
    <m/>
    <m/>
    <m/>
    <s v="none"/>
    <m/>
    <m/>
    <m/>
    <x v="0"/>
    <m/>
    <x v="0"/>
  </r>
  <r>
    <s v="ESP266-21Q1 2022EUR"/>
    <x v="3"/>
    <n v="244217"/>
    <s v="ATOCHA VALLECAS SL"/>
    <s v="266-21"/>
    <s v="Q1 2022"/>
    <s v="EUR"/>
    <n v="34.200000000000003"/>
    <n v="34.2044"/>
    <n v="-4.39999999999685E-3"/>
    <n v="34.200000000000003"/>
    <n v="0"/>
    <x v="0"/>
    <m/>
    <m/>
    <m/>
    <m/>
    <s v="none"/>
    <m/>
    <m/>
    <m/>
    <x v="0"/>
    <m/>
    <x v="0"/>
  </r>
  <r>
    <s v="ESP269-21Q1 2022EUR"/>
    <x v="3"/>
    <n v="4872"/>
    <s v="BLAU SOLUTIONS S.L."/>
    <s v="269-21"/>
    <s v="Q1 2022"/>
    <s v="EUR"/>
    <n v="686.39"/>
    <n v="686.38679999999999"/>
    <n v="3.19999999999254E-3"/>
    <n v="686.39"/>
    <n v="0"/>
    <x v="0"/>
    <m/>
    <m/>
    <m/>
    <m/>
    <s v="none"/>
    <m/>
    <m/>
    <m/>
    <x v="0"/>
    <m/>
    <x v="0"/>
  </r>
  <r>
    <s v="ESP267-21Q1 2022EUR"/>
    <x v="3"/>
    <n v="6345"/>
    <s v="Iberext S.A."/>
    <s v="267-21"/>
    <s v="Q1 2022"/>
    <s v="EUR"/>
    <n v="901.68"/>
    <n v="901.67759999999998"/>
    <n v="2.3999999999659801E-3"/>
    <n v="901.68"/>
    <n v="0"/>
    <x v="0"/>
    <m/>
    <m/>
    <m/>
    <m/>
    <s v="none"/>
    <m/>
    <m/>
    <m/>
    <x v="0"/>
    <m/>
    <x v="0"/>
  </r>
  <r>
    <s v="ESP229-19Q1 2022EUR"/>
    <x v="3"/>
    <n v="181104"/>
    <s v="MARKETING CREATION"/>
    <s v="229-19"/>
    <s v="Q1 2022"/>
    <s v="EUR"/>
    <n v="54.35"/>
    <n v="54.354900000000001"/>
    <n v="-4.8999999999992296E-3"/>
    <n v="54.35"/>
    <n v="0"/>
    <x v="0"/>
    <m/>
    <m/>
    <m/>
    <m/>
    <s v="none"/>
    <m/>
    <m/>
    <m/>
    <x v="0"/>
    <m/>
    <x v="0"/>
  </r>
  <r>
    <s v="ESP227-19Q1 2022EUR"/>
    <x v="3"/>
    <n v="245078"/>
    <s v="PROGES"/>
    <s v="227-19"/>
    <s v="Q1 2022"/>
    <s v="EUR"/>
    <n v="32.67"/>
    <n v="32.67"/>
    <n v="0"/>
    <n v="32.67"/>
    <n v="0"/>
    <x v="0"/>
    <m/>
    <m/>
    <m/>
    <m/>
    <s v="none"/>
    <m/>
    <m/>
    <m/>
    <x v="0"/>
    <m/>
    <x v="0"/>
  </r>
  <r>
    <s v="ESP179-18Q1 2022EUR"/>
    <x v="3"/>
    <n v="4657"/>
    <s v="CUALTIS, S.L."/>
    <s v="179-18"/>
    <s v="Q1 2022"/>
    <s v="EUR"/>
    <n v="52.96"/>
    <n v="52.961300000000001"/>
    <n v="-1.3000000000005199E-3"/>
    <n v="52.96"/>
    <n v="0"/>
    <x v="0"/>
    <m/>
    <m/>
    <m/>
    <m/>
    <s v="none"/>
    <m/>
    <m/>
    <m/>
    <x v="0"/>
    <m/>
    <x v="0"/>
  </r>
  <r>
    <s v="ESP25-18Q1 2022EUR"/>
    <x v="3"/>
    <n v="4718"/>
    <s v="EULEN SEGURIDAD, S.A."/>
    <s v="025-18"/>
    <s v="Q1 2022"/>
    <s v="EUR"/>
    <n v="28.4"/>
    <n v="28.4008"/>
    <n v="-8.0000000000168803E-4"/>
    <n v="28.4"/>
    <n v="0"/>
    <x v="0"/>
    <m/>
    <m/>
    <m/>
    <m/>
    <s v="none"/>
    <m/>
    <m/>
    <m/>
    <x v="0"/>
    <m/>
    <x v="0"/>
  </r>
  <r>
    <s v="ESP146-18Q1 2022EUR"/>
    <x v="3"/>
    <n v="3165"/>
    <s v="GRAFICAS SAN SADURNI, S.L."/>
    <s v="146-18"/>
    <s v="Q1 2022"/>
    <s v="EUR"/>
    <n v="108.73"/>
    <n v="108.72620000000001"/>
    <n v="3.7999999999982401E-3"/>
    <n v="108.72620000000001"/>
    <n v="3.7999999999982401E-3"/>
    <x v="0"/>
    <m/>
    <m/>
    <m/>
    <m/>
    <s v="none"/>
    <m/>
    <m/>
    <m/>
    <x v="0"/>
    <m/>
    <x v="0"/>
  </r>
  <r>
    <s v="ESP126Lim-18Q1 2022EUR"/>
    <x v="3"/>
    <n v="23881"/>
    <s v="GRUPO CONSTANT SERVICIOS EMPRESARIALES, S.L."/>
    <s v="126Lim-18"/>
    <s v="Q1 2022"/>
    <s v="EUR"/>
    <n v="1721.03"/>
    <n v="1721.0256999999999"/>
    <n v="4.3000000000574801E-3"/>
    <n v="1721.03"/>
    <n v="0"/>
    <x v="0"/>
    <m/>
    <m/>
    <m/>
    <m/>
    <s v="none"/>
    <m/>
    <m/>
    <m/>
    <x v="0"/>
    <m/>
    <x v="0"/>
  </r>
  <r>
    <s v="ESP126Mto-18Q1 2022EUR"/>
    <x v="3"/>
    <n v="23881"/>
    <s v="GRUPO CONSTANT SERVICIOS EMPRESARIALES, S.L."/>
    <s v="126Mto-18"/>
    <s v="Q1 2022"/>
    <s v="EUR"/>
    <n v="137.11000000000001"/>
    <n v="137.10759999999999"/>
    <n v="2.4000000000228201E-3"/>
    <n v="137.11000000000001"/>
    <n v="0"/>
    <x v="0"/>
    <m/>
    <m/>
    <m/>
    <m/>
    <s v="none"/>
    <m/>
    <m/>
    <m/>
    <x v="0"/>
    <m/>
    <x v="0"/>
  </r>
  <r>
    <s v="ESP205-19Q1 2022EUR"/>
    <x v="3"/>
    <n v="313997"/>
    <s v="DESAINNOVA PROJECTS, S.L."/>
    <s v="205-19"/>
    <s v="Q1 2022"/>
    <s v="EUR"/>
    <n v="5739.72"/>
    <n v="5739.7222000000002"/>
    <n v="-2.1999999999025E-3"/>
    <n v="5739.72"/>
    <n v="0"/>
    <x v="0"/>
    <m/>
    <m/>
    <m/>
    <m/>
    <s v="none"/>
    <m/>
    <m/>
    <m/>
    <x v="0"/>
    <m/>
    <x v="0"/>
  </r>
  <r>
    <s v="ESPES2-21-7-010Q1 2022EUR"/>
    <x v="3"/>
    <n v="357138"/>
    <s v="Brocoli S.L."/>
    <s v="ES2-21-7-010"/>
    <s v="Q1 2022"/>
    <s v="EUR"/>
    <n v="234.3"/>
    <n v="234.29839999999999"/>
    <n v="1.60000000002469E-3"/>
    <n v="234.3"/>
    <n v="0"/>
    <x v="0"/>
    <m/>
    <m/>
    <m/>
    <m/>
    <s v="none"/>
    <m/>
    <m/>
    <m/>
    <x v="0"/>
    <m/>
    <x v="0"/>
  </r>
  <r>
    <s v="ESP177-18Q1 2022EUR"/>
    <x v="3"/>
    <n v="240623"/>
    <s v="CARNICAS SAENZ, S.L."/>
    <s v="177-18"/>
    <s v="Q1 2022"/>
    <s v="EUR"/>
    <n v="24.32"/>
    <n v="24.316199999999998"/>
    <n v="3.8000000000018002E-3"/>
    <n v="24.32"/>
    <n v="0"/>
    <x v="0"/>
    <m/>
    <m/>
    <m/>
    <m/>
    <s v="none"/>
    <m/>
    <m/>
    <m/>
    <x v="0"/>
    <m/>
    <x v="0"/>
  </r>
  <r>
    <s v="ESP177Ibis-18Q1 2022EUR"/>
    <x v="3"/>
    <n v="240623"/>
    <s v="CARNICAS SAENZ, S.L."/>
    <s v="177Ibis-18"/>
    <s v="Q1 2022"/>
    <s v="EUR"/>
    <n v="105.38"/>
    <n v="105.3767"/>
    <n v="3.2999999999958601E-3"/>
    <n v="105.38"/>
    <n v="0"/>
    <x v="0"/>
    <m/>
    <m/>
    <m/>
    <m/>
    <s v="none"/>
    <m/>
    <m/>
    <m/>
    <x v="0"/>
    <m/>
    <x v="0"/>
  </r>
  <r>
    <s v="ESP192-18Q1 2022EUR"/>
    <x v="3"/>
    <n v="252422"/>
    <s v="EUROFIRMS ETT, S.L.U."/>
    <s v="192-18"/>
    <s v="Q1 2022"/>
    <s v="EUR"/>
    <n v="513.71"/>
    <n v="513.70759999999996"/>
    <n v="2.40000000007967E-3"/>
    <n v="513.71"/>
    <n v="0"/>
    <x v="0"/>
    <m/>
    <m/>
    <m/>
    <m/>
    <s v="none"/>
    <m/>
    <m/>
    <m/>
    <x v="0"/>
    <m/>
    <x v="0"/>
  </r>
  <r>
    <s v="ESP67-18Q1 2022EUR"/>
    <x v="3"/>
    <n v="3967"/>
    <s v="TEMPORING ETT, S.L."/>
    <s v="067-18"/>
    <s v="Q1 2022"/>
    <s v="EUR"/>
    <n v="949.05"/>
    <n v="949.04549999999995"/>
    <n v="4.5000000000072699E-3"/>
    <n v="949.05"/>
    <n v="0"/>
    <x v="0"/>
    <m/>
    <m/>
    <m/>
    <m/>
    <s v="none"/>
    <m/>
    <m/>
    <m/>
    <x v="0"/>
    <m/>
    <x v="0"/>
  </r>
  <r>
    <s v="ESP200-18Q1 2022EUR"/>
    <x v="3"/>
    <n v="298453"/>
    <s v="INGEMONT TECNOLOGIAS S.A."/>
    <s v="200-18"/>
    <s v="Q1 2022"/>
    <s v="EUR"/>
    <n v="10.34"/>
    <n v="10.3383"/>
    <n v="1.6999999999995901E-3"/>
    <n v="10.34"/>
    <n v="0"/>
    <x v="0"/>
    <m/>
    <m/>
    <m/>
    <m/>
    <s v="none"/>
    <m/>
    <m/>
    <m/>
    <x v="0"/>
    <m/>
    <x v="0"/>
  </r>
  <r>
    <s v="ESP237-19Q1 2022EUR"/>
    <x v="3"/>
    <n v="187013"/>
    <s v="BUREAU VERITAS INSPECCIÓN Y TESTING"/>
    <s v="237-19"/>
    <s v="Q1 2022"/>
    <s v="EUR"/>
    <n v="113.97"/>
    <n v="113.97"/>
    <n v="0"/>
    <n v="113.97"/>
    <n v="0"/>
    <x v="0"/>
    <m/>
    <m/>
    <m/>
    <m/>
    <s v="none"/>
    <m/>
    <m/>
    <m/>
    <x v="0"/>
    <m/>
    <x v="0"/>
  </r>
  <r>
    <s v="ESPES2-21-2-011Q1 2022EUR"/>
    <x v="3"/>
    <n v="358169"/>
    <s v="TROTINETE LDA"/>
    <s v="ES2-21-2-011"/>
    <s v="Q1 2022"/>
    <s v="EUR"/>
    <n v="232.33"/>
    <n v="232.33099999999999"/>
    <n v="-9.9999999997635292E-4"/>
    <n v="232.33"/>
    <n v="0"/>
    <x v="0"/>
    <m/>
    <m/>
    <m/>
    <m/>
    <s v="none"/>
    <m/>
    <m/>
    <m/>
    <x v="0"/>
    <m/>
    <x v="0"/>
  </r>
  <r>
    <s v="ESPES2-21-6-025Q1 2022EUR"/>
    <x v="3"/>
    <n v="5311"/>
    <s v="SUMINISTROS MERCA BCN SL"/>
    <s v="ES2-21-6-025"/>
    <s v="Q1 2022"/>
    <s v="EUR"/>
    <n v="232.9"/>
    <n v="232.89699999999999"/>
    <n v="3.0000000000143202E-3"/>
    <n v="232.9"/>
    <n v="0"/>
    <x v="0"/>
    <m/>
    <m/>
    <m/>
    <m/>
    <s v="none"/>
    <m/>
    <m/>
    <m/>
    <x v="0"/>
    <m/>
    <x v="0"/>
  </r>
  <r>
    <s v="ESPES2-21-1-012Q1 2022EUR"/>
    <x v="3"/>
    <n v="357700"/>
    <s v="HEINEKEN ESPAÑA SA"/>
    <s v="ES2-21-1-012"/>
    <s v="Q1 2022"/>
    <s v="EUR"/>
    <n v="3266.53"/>
    <n v="3266.53"/>
    <n v="0"/>
    <n v="3266.53"/>
    <n v="0"/>
    <x v="0"/>
    <m/>
    <m/>
    <m/>
    <m/>
    <s v="none"/>
    <m/>
    <m/>
    <m/>
    <x v="0"/>
    <m/>
    <x v="0"/>
  </r>
  <r>
    <s v="ESPES2-21-1-015Q1 2022EUR"/>
    <x v="3"/>
    <n v="358784"/>
    <s v="BELLOTERRA DELICATESSEN, S.L."/>
    <s v="ES2-21-1-015"/>
    <s v="Q1 2022"/>
    <s v="EUR"/>
    <n v="165.26"/>
    <n v="165.26150000000001"/>
    <n v="-1.5000000000213701E-3"/>
    <n v="165.26"/>
    <n v="0"/>
    <x v="0"/>
    <m/>
    <m/>
    <m/>
    <m/>
    <s v="none"/>
    <m/>
    <m/>
    <m/>
    <x v="0"/>
    <m/>
    <x v="0"/>
  </r>
  <r>
    <s v="ESPES2-21-1-016Q1 2022EUR"/>
    <x v="3"/>
    <n v="358786"/>
    <s v="P. Morales y Godoy, S.L."/>
    <s v="ES2-21-1-016"/>
    <s v="Q1 2022"/>
    <s v="EUR"/>
    <n v="171.97"/>
    <n v="171.9675"/>
    <n v="2.4999999999977202E-3"/>
    <n v="171.97"/>
    <n v="0"/>
    <x v="0"/>
    <m/>
    <m/>
    <m/>
    <m/>
    <s v="none"/>
    <m/>
    <m/>
    <m/>
    <x v="0"/>
    <m/>
    <x v="0"/>
  </r>
  <r>
    <s v="ESP90-18Q1 2022EUR"/>
    <x v="3"/>
    <n v="3737"/>
    <s v="DIVERSEY ESPAÑA, S.L."/>
    <s v="090-18"/>
    <s v="Q1 2022"/>
    <s v="EUR"/>
    <n v="2757.59"/>
    <n v="2757.5882999999999"/>
    <n v="1.70000000025538E-3"/>
    <n v="2757.59"/>
    <n v="0"/>
    <x v="0"/>
    <m/>
    <m/>
    <m/>
    <m/>
    <s v="none"/>
    <m/>
    <m/>
    <m/>
    <x v="0"/>
    <m/>
    <x v="0"/>
  </r>
  <r>
    <s v="ESP216-19Q1 2022EUR"/>
    <x v="3"/>
    <n v="5034"/>
    <s v="AV SERVICES BARCELONA 2009, S.L."/>
    <s v="216-19"/>
    <s v="Q1 2022"/>
    <s v="EUR"/>
    <n v="197.59"/>
    <n v="197.58510000000001"/>
    <n v="4.8999999999921303E-3"/>
    <n v="197.59"/>
    <n v="0"/>
    <x v="0"/>
    <m/>
    <m/>
    <m/>
    <m/>
    <s v="none"/>
    <m/>
    <m/>
    <m/>
    <x v="0"/>
    <m/>
    <x v="0"/>
  </r>
  <r>
    <s v="ESPES2-21-1-019Q1 2022EUR"/>
    <x v="3"/>
    <n v="359543"/>
    <s v="FRUTAS INFANTES, SL"/>
    <s v="ES2-21-1-019"/>
    <s v="Q1 2022"/>
    <s v="EUR"/>
    <n v="384.82"/>
    <n v="384.81560000000002"/>
    <n v="4.3999999999755303E-3"/>
    <n v="384.82"/>
    <n v="0"/>
    <x v="0"/>
    <m/>
    <m/>
    <m/>
    <m/>
    <s v="none"/>
    <m/>
    <m/>
    <m/>
    <x v="0"/>
    <m/>
    <x v="0"/>
  </r>
  <r>
    <s v="ESPES2-21-1-026Q1 2022EUR"/>
    <x v="3"/>
    <n v="360065"/>
    <s v="INDUSTRIAS CARNICAS JAFISA, S.A."/>
    <s v="ES2-21-1-026"/>
    <s v="Q1 2022"/>
    <s v="EUR"/>
    <n v="482.43"/>
    <n v="482.43380000000002"/>
    <n v="-3.8000000000124601E-3"/>
    <n v="482.43"/>
    <n v="0"/>
    <x v="0"/>
    <m/>
    <m/>
    <m/>
    <m/>
    <s v="none"/>
    <m/>
    <m/>
    <m/>
    <x v="0"/>
    <m/>
    <x v="0"/>
  </r>
  <r>
    <s v="ESPES2-21-7-023Q1 2022EUR"/>
    <x v="3"/>
    <n v="266633"/>
    <s v="Fred i Cuines Professionals Grup S.L."/>
    <s v="ES2-21-7-023"/>
    <s v="Q1 2022"/>
    <s v="EUR"/>
    <n v="56.66"/>
    <n v="56.661200000000001"/>
    <n v="-1.2000000000043001E-3"/>
    <n v="56.66"/>
    <n v="0"/>
    <x v="0"/>
    <m/>
    <m/>
    <m/>
    <m/>
    <s v="none"/>
    <m/>
    <m/>
    <m/>
    <x v="0"/>
    <m/>
    <x v="0"/>
  </r>
  <r>
    <s v="ESP195-18Q1 2022EUR"/>
    <x v="3"/>
    <n v="3597"/>
    <s v="BERRY IBERICA, S.A.U. (distribuidor:MADRID FOREST)"/>
    <s v="195-18"/>
    <s v="Q1 2022"/>
    <s v="EUR"/>
    <n v="344.59"/>
    <n v="344.58929999999998"/>
    <n v="6.9999999999481501E-4"/>
    <n v="344.59"/>
    <n v="0"/>
    <x v="0"/>
    <m/>
    <m/>
    <m/>
    <m/>
    <s v="none"/>
    <m/>
    <m/>
    <m/>
    <x v="0"/>
    <m/>
    <x v="0"/>
  </r>
  <r>
    <s v="ESP97-18Q1 2022EUR"/>
    <x v="3"/>
    <n v="6355"/>
    <s v="JOSE MIGUEL PEINADO ALONSO"/>
    <s v="097-18"/>
    <s v="Q1 2022"/>
    <s v="EUR"/>
    <n v="81.290000000000006"/>
    <n v="81.286500000000004"/>
    <n v="3.5000000000024998E-3"/>
    <n v="81.290000000000006"/>
    <n v="0"/>
    <x v="0"/>
    <m/>
    <m/>
    <m/>
    <m/>
    <s v="none"/>
    <m/>
    <m/>
    <m/>
    <x v="0"/>
    <m/>
    <x v="0"/>
  </r>
  <r>
    <s v="ESP170-19Q1 2022EUR"/>
    <x v="3"/>
    <n v="190446"/>
    <s v="BUSTPER, S.A."/>
    <s v="170-19"/>
    <s v="Q1 2022"/>
    <s v="EUR"/>
    <n v="773.09"/>
    <n v="773.09040000000005"/>
    <n v="-4.0000000001327803E-4"/>
    <n v="773.09"/>
    <n v="0"/>
    <x v="0"/>
    <m/>
    <m/>
    <m/>
    <m/>
    <s v="none"/>
    <m/>
    <m/>
    <m/>
    <x v="0"/>
    <m/>
    <x v="0"/>
  </r>
  <r>
    <s v="ESPES2-21-6-038Q1 2022EUR"/>
    <x v="3"/>
    <n v="362490"/>
    <s v="Kaizen Imagen S.L."/>
    <s v="ES2-21-6-038"/>
    <s v="Q1 2022"/>
    <s v="EUR"/>
    <n v="444.77"/>
    <n v="444.77319999999997"/>
    <n v="-3.19999999999254E-3"/>
    <n v="444.77"/>
    <n v="0"/>
    <x v="0"/>
    <m/>
    <m/>
    <m/>
    <m/>
    <s v="none"/>
    <m/>
    <m/>
    <m/>
    <x v="0"/>
    <m/>
    <x v="0"/>
  </r>
  <r>
    <s v="ESP45-18Q1 2022EUR"/>
    <x v="3"/>
    <n v="287447"/>
    <s v="LA ALBERCA, S.L.U."/>
    <s v="045-18"/>
    <s v="Q1 2022"/>
    <s v="EUR"/>
    <n v="53.24"/>
    <n v="53.240400000000001"/>
    <n v="-3.9999999999906701E-4"/>
    <n v="53.24"/>
    <n v="0"/>
    <x v="0"/>
    <m/>
    <m/>
    <m/>
    <m/>
    <s v="none"/>
    <m/>
    <m/>
    <m/>
    <x v="0"/>
    <m/>
    <x v="0"/>
  </r>
  <r>
    <s v="ESPES2-22-5-007Q1 2022EUR"/>
    <x v="3"/>
    <n v="273700"/>
    <s v="NONIUS2S HOSPITALITY TECHNOLOGY SPAIN, S.L."/>
    <s v="ES2-22-5-007"/>
    <s v="Q1 2022"/>
    <s v="EUR"/>
    <n v="304.68"/>
    <n v="304.67939999999999"/>
    <n v="6.0000000001991696E-4"/>
    <n v="304.68"/>
    <n v="0"/>
    <x v="0"/>
    <m/>
    <m/>
    <m/>
    <m/>
    <s v="none"/>
    <m/>
    <m/>
    <m/>
    <x v="0"/>
    <m/>
    <x v="0"/>
  </r>
  <r>
    <s v="ESPES2-21-6-040Q1 2022EUR"/>
    <x v="3"/>
    <n v="5972"/>
    <e v="#N/A"/>
    <s v="ES2-21-6-040"/>
    <s v="Q1 2022"/>
    <s v="EUR"/>
    <n v="7.78"/>
    <n v="7.7843"/>
    <n v="-4.2999999999997398E-3"/>
    <n v="7.78"/>
    <n v="0"/>
    <x v="0"/>
    <m/>
    <m/>
    <m/>
    <m/>
    <s v="none"/>
    <m/>
    <m/>
    <m/>
    <x v="0"/>
    <m/>
    <x v="0"/>
  </r>
  <r>
    <s v="ESPES2-21-1-036Q1 2022EUR"/>
    <x v="3"/>
    <n v="361623"/>
    <e v="#N/A"/>
    <s v="ES2-21-1-036"/>
    <s v="Q1 2022"/>
    <s v="EUR"/>
    <n v="8.99"/>
    <n v="8.9920000000000009"/>
    <n v="-2.0000000000006601E-3"/>
    <n v="8.99"/>
    <n v="0"/>
    <x v="0"/>
    <m/>
    <m/>
    <m/>
    <m/>
    <s v="none"/>
    <m/>
    <m/>
    <m/>
    <x v="0"/>
    <m/>
    <x v="0"/>
  </r>
  <r>
    <s v="ESP234-19Q1 2022EUR"/>
    <x v="3"/>
    <n v="6253"/>
    <s v="WURTH ESPAÑA S.A."/>
    <s v="234-19"/>
    <s v="Q1 2022"/>
    <s v="EUR"/>
    <n v="239.17"/>
    <n v="239.1746"/>
    <n v="-4.6000000000105904E-3"/>
    <n v="239.17"/>
    <n v="0"/>
    <x v="0"/>
    <m/>
    <m/>
    <m/>
    <m/>
    <s v="none"/>
    <m/>
    <m/>
    <m/>
    <x v="0"/>
    <m/>
    <x v="0"/>
  </r>
  <r>
    <s v="FRA26096032Q1 2022EUR"/>
    <x v="4"/>
    <n v="604"/>
    <s v="CPI GLOBAL"/>
    <n v="26096032"/>
    <s v="Q1 2022"/>
    <s v="EUR"/>
    <n v="13370.62"/>
    <n v="13370.626399999999"/>
    <n v="-6.3999999983934599E-3"/>
    <n v="13370.62"/>
    <n v="0"/>
    <x v="0"/>
    <m/>
    <m/>
    <m/>
    <m/>
    <s v="none"/>
    <m/>
    <m/>
    <m/>
    <x v="0"/>
    <m/>
    <x v="0"/>
  </r>
  <r>
    <s v="FRA28264021Q1 2022EUR"/>
    <x v="4"/>
    <n v="604"/>
    <s v="CPI GLOBAL"/>
    <n v="28264021"/>
    <s v="Q1 2022"/>
    <s v="EUR"/>
    <n v="530.80999999999995"/>
    <n v="530.81200000000001"/>
    <n v="-2.0000000000663901E-3"/>
    <n v="530.80999999999995"/>
    <n v="0"/>
    <x v="0"/>
    <m/>
    <m/>
    <m/>
    <m/>
    <s v="none"/>
    <m/>
    <m/>
    <m/>
    <x v="0"/>
    <m/>
    <x v="0"/>
  </r>
  <r>
    <s v="FRA28309088Q1 2022EUR"/>
    <x v="4"/>
    <n v="1499"/>
    <s v="STANDARD TEXTILE SAS"/>
    <n v="28309088"/>
    <s v="Q1 2022"/>
    <s v="EUR"/>
    <n v="208466.24"/>
    <n v="208466.24400000001"/>
    <n v="-4.0000000153668199E-3"/>
    <n v="208466.24"/>
    <n v="0"/>
    <x v="0"/>
    <m/>
    <m/>
    <m/>
    <m/>
    <s v="none"/>
    <m/>
    <m/>
    <m/>
    <x v="0"/>
    <m/>
    <x v="0"/>
  </r>
  <r>
    <s v="FRA2130212657Q1 2022EUR"/>
    <x v="4"/>
    <n v="1499"/>
    <s v="STANDARD TEXTILE SAS"/>
    <n v="2130212657"/>
    <s v="Q1 2022"/>
    <s v="EUR"/>
    <n v="57744.91"/>
    <n v="57744.910799999998"/>
    <n v="-7.9999999434221503E-4"/>
    <n v="57744.91"/>
    <n v="0"/>
    <x v="0"/>
    <m/>
    <m/>
    <m/>
    <m/>
    <s v="none"/>
    <m/>
    <m/>
    <m/>
    <x v="0"/>
    <m/>
    <x v="0"/>
  </r>
  <r>
    <s v="FRA2150214251Q1 2022EUR"/>
    <x v="4"/>
    <n v="1499"/>
    <s v="STANDARD TEXTILE SAS"/>
    <n v="2150214251"/>
    <s v="Q1 2022"/>
    <s v="EUR"/>
    <n v="5256.5"/>
    <n v="5256.4960000000001"/>
    <n v="3.9999999999054099E-3"/>
    <n v="5256.5"/>
    <n v="0"/>
    <x v="0"/>
    <m/>
    <m/>
    <m/>
    <m/>
    <s v="none"/>
    <m/>
    <m/>
    <m/>
    <x v="0"/>
    <m/>
    <x v="0"/>
  </r>
  <r>
    <s v="FRA2160214876Q1 2022EUR"/>
    <x v="4"/>
    <n v="1499"/>
    <s v="STANDARD TEXTILE SAS"/>
    <n v="2160214876"/>
    <s v="Q1 2022"/>
    <s v="EUR"/>
    <n v="1580.54"/>
    <n v="1580.537"/>
    <n v="2.9999999999290499E-3"/>
    <n v="1580.54"/>
    <n v="0"/>
    <x v="0"/>
    <m/>
    <m/>
    <m/>
    <m/>
    <s v="none"/>
    <m/>
    <m/>
    <m/>
    <x v="0"/>
    <m/>
    <x v="0"/>
  </r>
  <r>
    <s v="FRA29311013Q1 2022EUR"/>
    <x v="4"/>
    <n v="1843"/>
    <s v="PASSMAN"/>
    <n v="29311013"/>
    <s v="Q1 2022"/>
    <s v="EUR"/>
    <n v="2676.6"/>
    <n v="2676.6"/>
    <n v="0"/>
    <n v="2676.6"/>
    <n v="0"/>
    <x v="0"/>
    <m/>
    <m/>
    <m/>
    <m/>
    <s v="none"/>
    <m/>
    <m/>
    <m/>
    <x v="0"/>
    <m/>
    <x v="0"/>
  </r>
  <r>
    <s v="FRA2130212454Q1 2022EUR"/>
    <x v="4"/>
    <n v="3606"/>
    <s v="TISSAGE MOULINE THILLOT SA"/>
    <n v="2130212454"/>
    <s v="Q1 2022"/>
    <s v="EUR"/>
    <n v="28235.82"/>
    <n v="28235.816900000002"/>
    <n v="3.0999999980849601E-3"/>
    <n v="28235.82"/>
    <n v="0"/>
    <x v="0"/>
    <m/>
    <m/>
    <m/>
    <m/>
    <s v="none"/>
    <m/>
    <m/>
    <m/>
    <x v="0"/>
    <m/>
    <x v="0"/>
  </r>
  <r>
    <s v="FRA2207806560Q1 2022EUR"/>
    <x v="4"/>
    <n v="5659"/>
    <s v="SOTEXPRO"/>
    <n v="2207806560"/>
    <s v="Q1 2022"/>
    <s v="EUR"/>
    <n v="6761.9"/>
    <n v="6761.9034000000001"/>
    <n v="-3.4000000005107701E-3"/>
    <n v="6761.9"/>
    <n v="0"/>
    <x v="0"/>
    <m/>
    <m/>
    <m/>
    <m/>
    <s v="none"/>
    <m/>
    <m/>
    <m/>
    <x v="0"/>
    <m/>
    <x v="0"/>
  </r>
  <r>
    <s v="FRA1562059Q1 2022EUR"/>
    <x v="4"/>
    <n v="11632"/>
    <s v="ESPRIT GOURMAND"/>
    <n v="1562059"/>
    <s v="Q1 2022"/>
    <s v="EUR"/>
    <n v="14808.59"/>
    <n v="14808.5928"/>
    <n v="-2.8000000002066298E-3"/>
    <n v="14808.59"/>
    <n v="0"/>
    <x v="0"/>
    <m/>
    <m/>
    <m/>
    <m/>
    <s v="none"/>
    <m/>
    <m/>
    <m/>
    <x v="0"/>
    <m/>
    <x v="0"/>
  </r>
  <r>
    <s v="FRA29245008Q1 2022EUR"/>
    <x v="4"/>
    <n v="28091"/>
    <s v="INDA s.p.a"/>
    <n v="29245008"/>
    <s v="Q1 2022"/>
    <s v="EUR"/>
    <n v="2506.1999999999998"/>
    <n v="2506.1999999999998"/>
    <n v="0"/>
    <n v="2506.1999999999998"/>
    <n v="0"/>
    <x v="0"/>
    <m/>
    <m/>
    <m/>
    <m/>
    <s v="none"/>
    <m/>
    <m/>
    <m/>
    <x v="0"/>
    <m/>
    <x v="0"/>
  </r>
  <r>
    <s v="FRA1191006465Q1 2022EUR"/>
    <x v="4"/>
    <n v="57704"/>
    <s v="CAFE RICHARD"/>
    <n v="1191006465"/>
    <s v="Q1 2022"/>
    <s v="EUR"/>
    <n v="10073.879999999999"/>
    <n v="10073.8788"/>
    <n v="1.19999999878928E-3"/>
    <n v="10073.8788"/>
    <n v="1.19999999878928E-3"/>
    <x v="0"/>
    <m/>
    <m/>
    <m/>
    <m/>
    <s v="none"/>
    <m/>
    <m/>
    <m/>
    <x v="0"/>
    <m/>
    <x v="0"/>
  </r>
  <r>
    <s v="FRA20103Q1 2022EUR"/>
    <x v="4"/>
    <n v="58208"/>
    <s v="SAE DE SOCODIS"/>
    <n v="20103"/>
    <s v="Q1 2022"/>
    <s v="EUR"/>
    <n v="28370.79"/>
    <n v="28370.7873"/>
    <n v="2.7000000009138598E-3"/>
    <n v="28370.79"/>
    <n v="0"/>
    <x v="0"/>
    <m/>
    <m/>
    <m/>
    <m/>
    <s v="none"/>
    <m/>
    <m/>
    <m/>
    <x v="0"/>
    <m/>
    <x v="0"/>
  </r>
  <r>
    <s v="FRA390079Q1 2022EUR"/>
    <x v="4"/>
    <n v="65813"/>
    <s v="BLANCHISSERIE LAVOX BLN"/>
    <n v="390079"/>
    <s v="Q1 2022"/>
    <s v="EUR"/>
    <n v="9396.25"/>
    <n v="9396.2474000000002"/>
    <n v="2.59999999980209E-3"/>
    <n v="9396.25"/>
    <n v="0"/>
    <x v="0"/>
    <m/>
    <m/>
    <m/>
    <m/>
    <s v="none"/>
    <m/>
    <m/>
    <m/>
    <x v="0"/>
    <m/>
    <x v="0"/>
  </r>
  <r>
    <s v="FRA2140053098Q1 2022EUR"/>
    <x v="4"/>
    <n v="94368"/>
    <s v="BLANCHISSERIE BASSE MEUSE"/>
    <n v="2140053098"/>
    <s v="Q1 2022"/>
    <s v="EUR"/>
    <n v="1251.5899999999999"/>
    <n v="1251.5940000000001"/>
    <n v="-4.0000000001327802E-3"/>
    <n v="1251.5899999999999"/>
    <n v="0"/>
    <x v="0"/>
    <m/>
    <m/>
    <m/>
    <m/>
    <s v="none"/>
    <m/>
    <m/>
    <m/>
    <x v="0"/>
    <m/>
    <x v="0"/>
  </r>
  <r>
    <s v="FRA2110411319-1Q1 2022EUR"/>
    <x v="4"/>
    <n v="99076"/>
    <s v="OX'BRIDGE"/>
    <s v="2110411319-1"/>
    <s v="Q1 2022"/>
    <s v="EUR"/>
    <n v="3563.44"/>
    <n v="3563.4380000000001"/>
    <n v="1.9999999999527002E-3"/>
    <n v="3563.44"/>
    <n v="0"/>
    <x v="0"/>
    <m/>
    <m/>
    <m/>
    <m/>
    <s v="none"/>
    <m/>
    <m/>
    <m/>
    <x v="0"/>
    <m/>
    <x v="0"/>
  </r>
  <r>
    <s v="FRA2130042860Q1 2022EUR"/>
    <x v="4"/>
    <n v="123182"/>
    <s v="DISTRIBOISSONS"/>
    <n v="2130042860"/>
    <s v="Q1 2022"/>
    <s v="EUR"/>
    <n v="41187.32"/>
    <n v="41187.316599999998"/>
    <n v="3.40000000142026E-3"/>
    <n v="41187.32"/>
    <n v="0"/>
    <x v="0"/>
    <m/>
    <m/>
    <m/>
    <m/>
    <s v="none"/>
    <m/>
    <m/>
    <m/>
    <x v="0"/>
    <m/>
    <x v="0"/>
  </r>
  <r>
    <s v="FRAFR4GP2781Q1 2022EUR"/>
    <x v="4"/>
    <n v="177067"/>
    <s v="TETRIS"/>
    <s v="FR4GP2781"/>
    <s v="Q1 2022"/>
    <s v="EUR"/>
    <n v="29100.91"/>
    <n v="29100.9071"/>
    <n v="2.8999999994994102E-3"/>
    <n v="29100.91"/>
    <n v="0"/>
    <x v="0"/>
    <m/>
    <m/>
    <m/>
    <m/>
    <s v="none"/>
    <m/>
    <m/>
    <m/>
    <x v="0"/>
    <m/>
    <x v="0"/>
  </r>
  <r>
    <s v="FRAFR2-21-2-051Q1 2022EUR"/>
    <x v="4"/>
    <n v="58311"/>
    <s v="ARCADE "/>
    <s v="FR2-21-2-051"/>
    <s v="Q1 2022"/>
    <s v="EUR"/>
    <n v="42653.38"/>
    <n v="42653.375099999997"/>
    <n v="4.8999999999068599E-3"/>
    <n v="42653.38"/>
    <n v="0"/>
    <x v="0"/>
    <m/>
    <m/>
    <m/>
    <m/>
    <s v="none"/>
    <m/>
    <m/>
    <m/>
    <x v="0"/>
    <m/>
    <x v="0"/>
  </r>
  <r>
    <s v="FRA221606899Q1 2022EUR"/>
    <x v="4"/>
    <n v="57019"/>
    <s v="DEYA"/>
    <n v="221606899"/>
    <s v="Q1 2022"/>
    <s v="EUR"/>
    <n v="45.75"/>
    <n v="45.75"/>
    <n v="0"/>
    <n v="45.75"/>
    <n v="0"/>
    <x v="0"/>
    <m/>
    <m/>
    <m/>
    <m/>
    <s v="none"/>
    <m/>
    <m/>
    <m/>
    <x v="0"/>
    <m/>
    <x v="0"/>
  </r>
  <r>
    <s v="FRAFR2-20-5-112Q1 2022EUR"/>
    <x v="4"/>
    <n v="297900"/>
    <s v="SAMCLOUD"/>
    <s v="FR2-20-5-112"/>
    <s v="Q1 2022"/>
    <s v="EUR"/>
    <n v="312.22000000000003"/>
    <n v="312.2235"/>
    <n v="-3.4999999999740699E-3"/>
    <n v="312.22000000000003"/>
    <n v="0"/>
    <x v="0"/>
    <m/>
    <m/>
    <m/>
    <m/>
    <s v="none"/>
    <m/>
    <m/>
    <m/>
    <x v="0"/>
    <m/>
    <x v="0"/>
  </r>
  <r>
    <s v="FRA2573030Q1 2022EUR"/>
    <x v="4"/>
    <n v="45785"/>
    <s v="DHL INTERNATIONAL EXPRESS FRANCE SAS"/>
    <n v="2573030"/>
    <s v="Q1 2022"/>
    <s v="EUR"/>
    <n v="14389.28"/>
    <n v="14389.2896"/>
    <n v="-9.5999999994091905E-3"/>
    <n v="14389.28"/>
    <n v="0"/>
    <x v="0"/>
    <m/>
    <m/>
    <m/>
    <m/>
    <s v="none"/>
    <m/>
    <m/>
    <m/>
    <x v="0"/>
    <m/>
    <x v="0"/>
  </r>
  <r>
    <s v="FRA1200306838Q1 2022EUR"/>
    <x v="4"/>
    <n v="48981"/>
    <s v="CIE FINANCIERE ST MARTORY - LA POULARDE"/>
    <n v="1200306838"/>
    <s v="Q1 2022"/>
    <s v="EUR"/>
    <n v="4549.7700000000004"/>
    <n v="4549.7700000000004"/>
    <n v="0"/>
    <n v="4549.7700000000004"/>
    <n v="0"/>
    <x v="0"/>
    <m/>
    <m/>
    <m/>
    <m/>
    <s v="none"/>
    <m/>
    <m/>
    <m/>
    <x v="0"/>
    <m/>
    <x v="0"/>
  </r>
  <r>
    <s v="FRA2110791339Q1 2022EUR"/>
    <x v="4"/>
    <n v="58066"/>
    <s v="VEOLIA WATER STI"/>
    <n v="2110791339"/>
    <s v="Q1 2022"/>
    <s v="EUR"/>
    <n v="1746.4"/>
    <n v="1746.394"/>
    <n v="6.0000000000854899E-3"/>
    <n v="1746.4"/>
    <n v="0"/>
    <x v="0"/>
    <m/>
    <m/>
    <m/>
    <m/>
    <s v="none"/>
    <m/>
    <m/>
    <m/>
    <x v="0"/>
    <m/>
    <x v="0"/>
  </r>
  <r>
    <s v="FRA2204106833Q1 2022EUR"/>
    <x v="4"/>
    <n v="112905"/>
    <s v="SHOES FOR CREWS EUROPE LTD"/>
    <n v="2204106833"/>
    <s v="Q1 2022"/>
    <s v="EUR"/>
    <n v="613.23"/>
    <n v="613.23199999999997"/>
    <n v="-1.9999999999527002E-3"/>
    <n v="613.23"/>
    <n v="0"/>
    <x v="0"/>
    <m/>
    <m/>
    <m/>
    <m/>
    <s v="none"/>
    <m/>
    <m/>
    <m/>
    <x v="0"/>
    <m/>
    <x v="0"/>
  </r>
  <r>
    <s v="FRA2195306346Q1 2022EUR"/>
    <x v="4"/>
    <n v="306167"/>
    <s v="SOCOTEC CONSTRUCTION"/>
    <n v="2195306346"/>
    <s v="Q1 2022"/>
    <s v="EUR"/>
    <n v="1002.08"/>
    <n v="1002.0795000000001"/>
    <n v="4.9999999998817603E-4"/>
    <n v="1002.08"/>
    <n v="0"/>
    <x v="0"/>
    <m/>
    <m/>
    <m/>
    <m/>
    <s v="none"/>
    <m/>
    <m/>
    <m/>
    <x v="0"/>
    <m/>
    <x v="0"/>
  </r>
  <r>
    <s v="FRA1191406319Q1 2022EUR"/>
    <x v="4"/>
    <n v="287629"/>
    <s v="CERCLE VERT PRESTIGE"/>
    <n v="1191406319"/>
    <s v="Q1 2022"/>
    <s v="EUR"/>
    <n v="8224.5400000000009"/>
    <n v="8224.5390000000007"/>
    <n v="1.0000000002037201E-3"/>
    <n v="8224.5400000000009"/>
    <n v="0"/>
    <x v="0"/>
    <m/>
    <m/>
    <m/>
    <m/>
    <s v="none"/>
    <m/>
    <m/>
    <m/>
    <x v="0"/>
    <m/>
    <x v="0"/>
  </r>
  <r>
    <s v="FRA1190606259Q1 2022EUR"/>
    <x v="4"/>
    <n v="329792"/>
    <s v="BALICCO GADEAFRUITS"/>
    <n v="1190606259"/>
    <s v="Q1 2022"/>
    <s v="EUR"/>
    <n v="1288.8800000000001"/>
    <n v="1288.875"/>
    <n v="5.0000000001091298E-3"/>
    <n v="1288.8800000000001"/>
    <n v="0"/>
    <x v="0"/>
    <m/>
    <m/>
    <m/>
    <m/>
    <s v="none"/>
    <m/>
    <m/>
    <m/>
    <x v="0"/>
    <m/>
    <x v="0"/>
  </r>
  <r>
    <s v="FRAFR2-21-2-079Q1 2022EUR"/>
    <x v="4"/>
    <n v="286841"/>
    <s v="SGS FRANCE"/>
    <s v="FR2-21-2-079"/>
    <s v="Q1 2022"/>
    <s v="EUR"/>
    <n v="2314.9499999999998"/>
    <n v="2314.953"/>
    <n v="-3.0000000001564301E-3"/>
    <n v="2314.9499999999998"/>
    <n v="0"/>
    <x v="0"/>
    <m/>
    <m/>
    <m/>
    <m/>
    <s v="none"/>
    <m/>
    <m/>
    <m/>
    <x v="0"/>
    <m/>
    <x v="0"/>
  </r>
  <r>
    <s v="FRA1190106235Q1 2022EUR"/>
    <x v="4"/>
    <n v="232451"/>
    <s v="LES BOCAUX DU BISTROT"/>
    <n v="1190106235"/>
    <s v="Q1 2022"/>
    <s v="EUR"/>
    <n v="4547.62"/>
    <n v="4547.6215000000002"/>
    <n v="-1.50000000030559E-3"/>
    <n v="4547.62"/>
    <n v="0"/>
    <x v="0"/>
    <m/>
    <m/>
    <m/>
    <m/>
    <s v="none"/>
    <m/>
    <m/>
    <m/>
    <x v="0"/>
    <m/>
    <x v="0"/>
  </r>
  <r>
    <s v="FRA1190606260Q1 2022EUR"/>
    <x v="4"/>
    <n v="328326"/>
    <s v="CRENO SP"/>
    <n v="1190606260"/>
    <s v="Q1 2022"/>
    <s v="EUR"/>
    <n v="6389.86"/>
    <n v="6389.8602000000001"/>
    <n v="-2.00000000404543E-4"/>
    <n v="6389.86"/>
    <n v="0"/>
    <x v="0"/>
    <m/>
    <m/>
    <m/>
    <m/>
    <s v="none"/>
    <m/>
    <m/>
    <m/>
    <x v="0"/>
    <m/>
    <x v="0"/>
  </r>
  <r>
    <s v="FRA1190506253Q1 2022EUR"/>
    <x v="4"/>
    <n v="328319"/>
    <s v="HAUSSMANN FAMILLE"/>
    <n v="1190506253"/>
    <s v="Q1 2022"/>
    <s v="EUR"/>
    <n v="27.02"/>
    <n v="27.02"/>
    <n v="0"/>
    <n v="27.02"/>
    <n v="0"/>
    <x v="0"/>
    <m/>
    <m/>
    <m/>
    <m/>
    <s v="none"/>
    <m/>
    <m/>
    <m/>
    <x v="0"/>
    <m/>
    <x v="0"/>
  </r>
  <r>
    <s v="FRA2193106193Q1 2022EUR"/>
    <x v="4"/>
    <n v="57818"/>
    <s v="FIRST FAST FODD (FIRSTPACK)"/>
    <n v="2193106193"/>
    <s v="Q1 2022"/>
    <s v="EUR"/>
    <n v="1484.63"/>
    <n v="1484.63"/>
    <n v="0"/>
    <n v="1484.63"/>
    <n v="0"/>
    <x v="0"/>
    <m/>
    <m/>
    <m/>
    <m/>
    <s v="none"/>
    <m/>
    <m/>
    <m/>
    <x v="0"/>
    <m/>
    <x v="0"/>
  </r>
  <r>
    <s v="FRA1191406144Q1 2022EUR"/>
    <x v="4"/>
    <n v="323278"/>
    <s v="ET ALORS"/>
    <n v="1191406144"/>
    <s v="Q1 2022"/>
    <s v="EUR"/>
    <n v="52.13"/>
    <n v="52.13"/>
    <n v="0"/>
    <n v="52.13"/>
    <n v="0"/>
    <x v="0"/>
    <m/>
    <m/>
    <m/>
    <m/>
    <s v="none"/>
    <m/>
    <m/>
    <m/>
    <x v="0"/>
    <m/>
    <x v="0"/>
  </r>
  <r>
    <s v="FRA1190506149Q1 2022EUR"/>
    <x v="4"/>
    <n v="245754"/>
    <s v="LA CAVALE"/>
    <n v="1190506149"/>
    <s v="Q1 2022"/>
    <s v="EUR"/>
    <n v="491.88"/>
    <n v="491.88299999999998"/>
    <n v="-2.9999999999858998E-3"/>
    <n v="491.88"/>
    <n v="0"/>
    <x v="0"/>
    <m/>
    <m/>
    <m/>
    <m/>
    <s v="none"/>
    <m/>
    <m/>
    <m/>
    <x v="0"/>
    <m/>
    <x v="0"/>
  </r>
  <r>
    <s v="FRA1190106150Q1 2022EUR"/>
    <x v="4"/>
    <n v="47890"/>
    <s v="FRESH FOOD VILLAGE"/>
    <n v="1190106150"/>
    <s v="Q1 2022"/>
    <s v="EUR"/>
    <n v="184.43"/>
    <n v="184.434"/>
    <n v="-3.9999999999906699E-3"/>
    <n v="184.43"/>
    <n v="0"/>
    <x v="0"/>
    <m/>
    <m/>
    <m/>
    <m/>
    <s v="none"/>
    <m/>
    <m/>
    <m/>
    <x v="0"/>
    <m/>
    <x v="0"/>
  </r>
  <r>
    <s v="FRA1191306025Q1 2022EUR"/>
    <x v="4"/>
    <n v="99082"/>
    <s v="HUGO et VICTOR"/>
    <n v="1191306025"/>
    <s v="Q1 2022"/>
    <s v="EUR"/>
    <n v="2648.14"/>
    <n v="2648.1415000000002"/>
    <n v="-1.50000000030559E-3"/>
    <n v="2648.14"/>
    <n v="0"/>
    <x v="0"/>
    <m/>
    <m/>
    <m/>
    <m/>
    <s v="none"/>
    <m/>
    <m/>
    <m/>
    <x v="0"/>
    <m/>
    <x v="0"/>
  </r>
  <r>
    <s v="FRA1191405962Q1 2022EUR"/>
    <x v="4"/>
    <n v="264858"/>
    <s v="LE CHOCOLAT FRANCAIS"/>
    <n v="1191405962"/>
    <s v="Q1 2022"/>
    <s v="EUR"/>
    <n v="1109.1199999999999"/>
    <n v="1109.1189999999999"/>
    <n v="9.9999999997635292E-4"/>
    <n v="1109.1199999999999"/>
    <n v="0"/>
    <x v="0"/>
    <m/>
    <m/>
    <m/>
    <m/>
    <s v="none"/>
    <m/>
    <m/>
    <m/>
    <x v="0"/>
    <m/>
    <x v="0"/>
  </r>
  <r>
    <s v="FRA1190206101Q1 2022EUR"/>
    <x v="4"/>
    <n v="287641"/>
    <s v="DONNA ITALIA"/>
    <n v="1190206101"/>
    <s v="Q1 2022"/>
    <s v="EUR"/>
    <n v="1832.48"/>
    <n v="1832.4836"/>
    <n v="-3.6000000000058199E-3"/>
    <n v="1832.48"/>
    <n v="0"/>
    <x v="0"/>
    <m/>
    <m/>
    <m/>
    <m/>
    <s v="none"/>
    <m/>
    <m/>
    <m/>
    <x v="0"/>
    <m/>
    <x v="0"/>
  </r>
  <r>
    <s v="FRA2194006061Q1 2022EUR"/>
    <x v="4"/>
    <n v="321977"/>
    <s v="AEROSHUTTLE"/>
    <n v="2194006061"/>
    <s v="Q1 2022"/>
    <s v="EUR"/>
    <n v="990.35"/>
    <n v="990.34590000000003"/>
    <n v="4.0999999999939904E-3"/>
    <n v="990.35"/>
    <n v="0"/>
    <x v="0"/>
    <m/>
    <m/>
    <m/>
    <m/>
    <s v="none"/>
    <m/>
    <m/>
    <m/>
    <x v="0"/>
    <m/>
    <x v="0"/>
  </r>
  <r>
    <s v="FRA2197206022Q1 2022EUR"/>
    <x v="4"/>
    <n v="319152"/>
    <s v="MODUO GROUPE"/>
    <n v="2197206022"/>
    <s v="Q1 2022"/>
    <s v="EUR"/>
    <n v="75"/>
    <n v="75"/>
    <n v="0"/>
    <n v="75"/>
    <n v="0"/>
    <x v="0"/>
    <m/>
    <m/>
    <m/>
    <m/>
    <s v="none"/>
    <m/>
    <m/>
    <m/>
    <x v="0"/>
    <m/>
    <x v="0"/>
  </r>
  <r>
    <s v="FRA1190505947Q1 2022EUR"/>
    <x v="4"/>
    <n v="277467"/>
    <s v="10-VINS (D-VINE)"/>
    <n v="1190505947"/>
    <s v="Q1 2022"/>
    <s v="EUR"/>
    <n v="992.29"/>
    <n v="992.28899999999999"/>
    <n v="9.9999999997635292E-4"/>
    <n v="992.29"/>
    <n v="0"/>
    <x v="0"/>
    <m/>
    <m/>
    <m/>
    <m/>
    <s v="none"/>
    <m/>
    <m/>
    <m/>
    <x v="0"/>
    <m/>
    <x v="0"/>
  </r>
  <r>
    <s v="FRA1190505928Q1 2022EUR"/>
    <x v="4"/>
    <n v="265160"/>
    <s v="AD VINAM AETERNAM"/>
    <n v="1190505928"/>
    <s v="Q1 2022"/>
    <s v="EUR"/>
    <n v="659.09"/>
    <n v="659.08709999999996"/>
    <n v="2.9000000000678401E-3"/>
    <n v="659.09"/>
    <n v="0"/>
    <x v="0"/>
    <m/>
    <m/>
    <m/>
    <m/>
    <s v="none"/>
    <m/>
    <m/>
    <m/>
    <x v="0"/>
    <m/>
    <x v="0"/>
  </r>
  <r>
    <s v="FRA2197205926Q1 2022EUR"/>
    <x v="4"/>
    <n v="317285"/>
    <s v="A+ ARCHITECTURE"/>
    <n v="2197205926"/>
    <s v="Q1 2022"/>
    <s v="EUR"/>
    <n v="602.70000000000005"/>
    <n v="602.70000000000005"/>
    <n v="0"/>
    <n v="602.70000000000005"/>
    <n v="0"/>
    <x v="0"/>
    <m/>
    <m/>
    <m/>
    <m/>
    <s v="none"/>
    <m/>
    <m/>
    <m/>
    <x v="0"/>
    <m/>
    <x v="0"/>
  </r>
  <r>
    <s v="FRA1190405898Q1 2022EUR"/>
    <x v="4"/>
    <n v="60720"/>
    <s v="ALTERFOOD"/>
    <n v="1190405898"/>
    <s v="Q1 2022"/>
    <s v="EUR"/>
    <n v="1446.49"/>
    <n v="1446.4944"/>
    <n v="-4.4000000000323702E-3"/>
    <n v="1446.49"/>
    <n v="0"/>
    <x v="0"/>
    <m/>
    <m/>
    <m/>
    <m/>
    <s v="none"/>
    <m/>
    <m/>
    <m/>
    <x v="0"/>
    <m/>
    <x v="0"/>
  </r>
  <r>
    <s v="FRA119505885Q1 2022EUR"/>
    <x v="4"/>
    <n v="182899"/>
    <s v="COMPTOIR DES GRANDES MARQUES"/>
    <n v="119505885"/>
    <s v="Q1 2022"/>
    <s v="EUR"/>
    <n v="3896.98"/>
    <n v="3896.9812000000002"/>
    <n v="-1.2000000001535201E-3"/>
    <n v="3896.98"/>
    <n v="0"/>
    <x v="0"/>
    <m/>
    <m/>
    <m/>
    <m/>
    <s v="none"/>
    <m/>
    <m/>
    <m/>
    <x v="0"/>
    <m/>
    <x v="0"/>
  </r>
  <r>
    <s v="FRA1150054231Q1 2022EUR"/>
    <x v="4"/>
    <n v="57952"/>
    <s v="ETABLISSEMENTS DUGAS"/>
    <n v="1150054231"/>
    <s v="Q1 2022"/>
    <s v="EUR"/>
    <n v="1168.5899999999999"/>
    <n v="1168.5930000000001"/>
    <n v="-3.0000000001564301E-3"/>
    <n v="1168.5899999999999"/>
    <n v="0"/>
    <x v="0"/>
    <m/>
    <m/>
    <m/>
    <m/>
    <s v="none"/>
    <m/>
    <m/>
    <m/>
    <x v="0"/>
    <m/>
    <x v="0"/>
  </r>
  <r>
    <s v="FRA29314034Q1 2022EUR"/>
    <x v="4"/>
    <n v="2270"/>
    <s v="VILLEROY ET BOCH AG"/>
    <n v="29314034"/>
    <s v="Q1 2022"/>
    <s v="EUR"/>
    <n v="319.97000000000003"/>
    <n v="319.97280000000001"/>
    <n v="-2.7999999999792601E-3"/>
    <n v="319.97000000000003"/>
    <n v="0"/>
    <x v="0"/>
    <m/>
    <m/>
    <m/>
    <m/>
    <s v="none"/>
    <m/>
    <m/>
    <m/>
    <x v="0"/>
    <m/>
    <x v="0"/>
  </r>
  <r>
    <s v="FRA2140593993Q1 2022EUR"/>
    <x v="4"/>
    <n v="45851"/>
    <s v="CONNEXING"/>
    <n v="2140593993"/>
    <s v="Q1 2022"/>
    <s v="EUR"/>
    <n v="791.92"/>
    <n v="791.92"/>
    <n v="0"/>
    <n v="791.92"/>
    <n v="0"/>
    <x v="0"/>
    <m/>
    <m/>
    <m/>
    <m/>
    <s v="none"/>
    <m/>
    <m/>
    <m/>
    <x v="0"/>
    <m/>
    <x v="0"/>
  </r>
  <r>
    <s v="FRA2150164020Q1 2022EUR"/>
    <x v="4"/>
    <n v="54618"/>
    <s v="INTEGRAL CONCEPT AUDIOVISUEL I.C.A"/>
    <n v="2150164020"/>
    <s v="Q1 2022"/>
    <s v="EUR"/>
    <n v="5743.69"/>
    <n v="5743.6857"/>
    <n v="4.2999999996027301E-3"/>
    <n v="5743.69"/>
    <n v="0"/>
    <x v="0"/>
    <m/>
    <m/>
    <m/>
    <m/>
    <s v="none"/>
    <m/>
    <m/>
    <m/>
    <x v="0"/>
    <m/>
    <x v="0"/>
  </r>
  <r>
    <s v="FRA320104Q1 2022EUR"/>
    <x v="4"/>
    <n v="58521"/>
    <s v="DISTRIBUTION SANITAIRE CHAUFFAGE (DSC)"/>
    <n v="320104"/>
    <s v="Q1 2022"/>
    <s v="EUR"/>
    <n v="5771.17"/>
    <n v="5771.1734999999999"/>
    <n v="-3.49999999980354E-3"/>
    <n v="5771.17"/>
    <n v="0"/>
    <x v="0"/>
    <m/>
    <m/>
    <m/>
    <m/>
    <s v="none"/>
    <m/>
    <m/>
    <m/>
    <x v="0"/>
    <m/>
    <x v="0"/>
  </r>
  <r>
    <s v="FRA1160154736Q1 2022EUR"/>
    <x v="4"/>
    <n v="44634"/>
    <s v="FOODEX"/>
    <n v="1160154736"/>
    <s v="Q1 2022"/>
    <s v="EUR"/>
    <n v="2768.73"/>
    <n v="2768.7339999999999"/>
    <n v="-3.9999999999054099E-3"/>
    <n v="2768.73"/>
    <n v="0"/>
    <x v="0"/>
    <m/>
    <m/>
    <m/>
    <m/>
    <s v="none"/>
    <m/>
    <m/>
    <m/>
    <x v="0"/>
    <m/>
    <x v="0"/>
  </r>
  <r>
    <s v="FRA2150054000Q1 2022EUR"/>
    <x v="4"/>
    <n v="208647"/>
    <s v="MSN DEVELOPPEMENT"/>
    <n v="2150054000"/>
    <s v="Q1 2022"/>
    <s v="EUR"/>
    <n v="15647.5"/>
    <n v="15647.4997"/>
    <n v="2.9999999969732E-4"/>
    <n v="15647.5"/>
    <n v="0"/>
    <x v="0"/>
    <m/>
    <m/>
    <m/>
    <m/>
    <s v="none"/>
    <m/>
    <m/>
    <m/>
    <x v="0"/>
    <m/>
    <x v="0"/>
  </r>
  <r>
    <s v="FRA1181005805Q1 2022EUR"/>
    <x v="4"/>
    <n v="44594"/>
    <s v="NESPRESSO FRANCE"/>
    <n v="1181005805"/>
    <s v="Q1 2022"/>
    <s v="EUR"/>
    <n v="124298.07"/>
    <n v="124298.071"/>
    <n v="-9.9999998928978996E-4"/>
    <n v="124298.07"/>
    <n v="0"/>
    <x v="0"/>
    <m/>
    <m/>
    <m/>
    <m/>
    <s v="none"/>
    <m/>
    <m/>
    <m/>
    <x v="0"/>
    <m/>
    <x v="0"/>
  </r>
  <r>
    <s v="FRA19218008Q1 2022EUR"/>
    <x v="4"/>
    <n v="115081"/>
    <s v="TAITTINGER CCVC"/>
    <n v="19218008"/>
    <s v="Q1 2022"/>
    <s v="EUR"/>
    <n v="6129.08"/>
    <n v="6129.0775000000003"/>
    <n v="2.4999999995998202E-3"/>
    <n v="6129.08"/>
    <n v="0"/>
    <x v="0"/>
    <m/>
    <m/>
    <m/>
    <m/>
    <s v="none"/>
    <m/>
    <m/>
    <m/>
    <x v="0"/>
    <m/>
    <x v="0"/>
  </r>
  <r>
    <s v="FRA2140343266Q1 2022EUR"/>
    <x v="4"/>
    <n v="3780"/>
    <s v="BIC GRAPHIC FRANCE"/>
    <n v="2140343266"/>
    <s v="Q1 2022"/>
    <s v="EUR"/>
    <n v="3950.68"/>
    <n v="3950.6768000000002"/>
    <n v="3.1999999996514799E-3"/>
    <n v="3950.68"/>
    <n v="0"/>
    <x v="0"/>
    <m/>
    <m/>
    <m/>
    <m/>
    <s v="none"/>
    <m/>
    <m/>
    <m/>
    <x v="0"/>
    <m/>
    <x v="0"/>
  </r>
  <r>
    <s v="FRA2140163516Q1 2022EUR"/>
    <x v="4"/>
    <n v="206646"/>
    <s v="P.J.D AUDIOVISUEL"/>
    <n v="2140163516"/>
    <s v="Q1 2022"/>
    <s v="EUR"/>
    <n v="1448.82"/>
    <n v="1448.82"/>
    <n v="0"/>
    <n v="1448.82"/>
    <n v="0"/>
    <x v="0"/>
    <m/>
    <m/>
    <m/>
    <m/>
    <s v="none"/>
    <m/>
    <m/>
    <m/>
    <x v="0"/>
    <m/>
    <x v="0"/>
  </r>
  <r>
    <s v="FRA2196406474 MAINTENANCEQ1 2022EUR"/>
    <x v="4"/>
    <n v="66255"/>
    <s v="CONSEIL ETUDES &amp; INSTALLATIONS DE SYSTEMES DE SECURITE SUD-EST (CEISS SUD EST)"/>
    <s v="2196406474 MAINTENANCE"/>
    <s v="Q1 2022"/>
    <s v="EUR"/>
    <n v="633.35"/>
    <n v="633.35040000000004"/>
    <n v="-4.0000000001327803E-4"/>
    <n v="633.35"/>
    <n v="0"/>
    <x v="0"/>
    <m/>
    <m/>
    <m/>
    <m/>
    <s v="none"/>
    <m/>
    <m/>
    <m/>
    <x v="0"/>
    <m/>
    <x v="0"/>
  </r>
  <r>
    <s v="FRA2130052595Q1 2022EUR"/>
    <x v="4"/>
    <n v="56625"/>
    <s v="2H ENERGY"/>
    <n v="2130052595"/>
    <s v="Q1 2022"/>
    <s v="EUR"/>
    <n v="162.84"/>
    <n v="162.83670000000001"/>
    <n v="3.2999999999958601E-3"/>
    <n v="162.84"/>
    <n v="0"/>
    <x v="0"/>
    <m/>
    <m/>
    <m/>
    <m/>
    <s v="none"/>
    <m/>
    <m/>
    <m/>
    <x v="0"/>
    <m/>
    <x v="0"/>
  </r>
  <r>
    <s v="FRA2130052742Q1 2022EUR"/>
    <x v="4"/>
    <n v="119290"/>
    <s v="BLANCHISSERIE DE SAINT CHERON"/>
    <n v="2130052742"/>
    <s v="Q1 2022"/>
    <s v="EUR"/>
    <n v="6158.74"/>
    <n v="6158.74"/>
    <n v="0"/>
    <n v="6158.74"/>
    <n v="0"/>
    <x v="0"/>
    <m/>
    <m/>
    <m/>
    <m/>
    <s v="none"/>
    <m/>
    <m/>
    <m/>
    <x v="0"/>
    <m/>
    <x v="0"/>
  </r>
  <r>
    <s v="FRA390001Q1 2022EUR"/>
    <x v="4"/>
    <n v="118633"/>
    <s v="LOUVRE LINGE LOCATION"/>
    <n v="390001"/>
    <s v="Q1 2022"/>
    <s v="EUR"/>
    <n v="14290.75"/>
    <n v="14290.752399999999"/>
    <n v="-2.3999999993975498E-3"/>
    <n v="14290.75"/>
    <n v="0"/>
    <x v="0"/>
    <m/>
    <m/>
    <m/>
    <m/>
    <s v="none"/>
    <m/>
    <m/>
    <m/>
    <x v="0"/>
    <m/>
    <x v="0"/>
  </r>
  <r>
    <s v="FRA2130722474Q1 2022EUR"/>
    <x v="4"/>
    <n v="49150"/>
    <s v="BSSI CONSEILS"/>
    <n v="2130722474"/>
    <s v="Q1 2022"/>
    <s v="EUR"/>
    <n v="147.87"/>
    <n v="147.87"/>
    <n v="0"/>
    <n v="147.87"/>
    <n v="0"/>
    <x v="0"/>
    <m/>
    <m/>
    <m/>
    <m/>
    <s v="none"/>
    <m/>
    <m/>
    <m/>
    <x v="0"/>
    <m/>
    <x v="0"/>
  </r>
  <r>
    <s v="FRA2130542722Q1 2022EUR"/>
    <x v="4"/>
    <n v="52900"/>
    <s v="ENTREPRISE GENERALE DE MACONNERIE FREDERIC DIAS"/>
    <n v="2130542722"/>
    <s v="Q1 2022"/>
    <s v="EUR"/>
    <n v="1086.03"/>
    <n v="1086.03"/>
    <n v="0"/>
    <n v="1086.03"/>
    <n v="0"/>
    <x v="0"/>
    <m/>
    <m/>
    <m/>
    <m/>
    <s v="none"/>
    <m/>
    <m/>
    <m/>
    <x v="0"/>
    <m/>
    <x v="0"/>
  </r>
  <r>
    <s v="FRA2130542680Q1 2022EUR"/>
    <x v="4"/>
    <n v="63862"/>
    <s v="MAINTENANCE TECHNIQUE OPTIMISEE"/>
    <n v="2130542680"/>
    <s v="Q1 2022"/>
    <s v="EUR"/>
    <n v="29.93"/>
    <n v="29.930399999999999"/>
    <n v="-3.9999999999906701E-4"/>
    <n v="29.93"/>
    <n v="0"/>
    <x v="0"/>
    <m/>
    <m/>
    <m/>
    <m/>
    <s v="none"/>
    <m/>
    <m/>
    <m/>
    <x v="0"/>
    <m/>
    <x v="0"/>
  </r>
  <r>
    <s v="FRA1130132254Q1 2022EUR"/>
    <x v="4"/>
    <n v="46262"/>
    <s v="LA COMPAGNIE DES DESSERTS"/>
    <n v="1130132254"/>
    <s v="Q1 2022"/>
    <s v="EUR"/>
    <n v="42721.93"/>
    <n v="42721.931499999999"/>
    <n v="-1.4999999984865999E-3"/>
    <n v="42721.93"/>
    <n v="0"/>
    <x v="0"/>
    <m/>
    <m/>
    <m/>
    <m/>
    <s v="none"/>
    <m/>
    <m/>
    <m/>
    <x v="0"/>
    <m/>
    <x v="0"/>
  </r>
  <r>
    <s v="FRA27255023Q1 2022EUR"/>
    <x v="4"/>
    <n v="113597"/>
    <s v="SARP GRANDS COMPTES"/>
    <n v="27255023"/>
    <s v="Q1 2022"/>
    <s v="EUR"/>
    <n v="2072.04"/>
    <n v="2072.0472"/>
    <n v="-7.2000000000116398E-3"/>
    <n v="2072.04"/>
    <n v="0"/>
    <x v="0"/>
    <m/>
    <m/>
    <m/>
    <m/>
    <s v="none"/>
    <m/>
    <m/>
    <m/>
    <x v="0"/>
    <m/>
    <x v="0"/>
  </r>
  <r>
    <s v="FRA2478080Q1 2022EUR"/>
    <x v="4"/>
    <n v="5332"/>
    <s v="J.V.D. SAS(JACQUES DE VASSELOT DE REGNE)"/>
    <n v="2478080"/>
    <s v="Q1 2022"/>
    <s v="EUR"/>
    <n v="7211.97"/>
    <n v="7211.9665000000005"/>
    <n v="3.49999999980354E-3"/>
    <n v="7211.97"/>
    <n v="0"/>
    <x v="0"/>
    <m/>
    <m/>
    <m/>
    <m/>
    <s v="none"/>
    <m/>
    <m/>
    <m/>
    <x v="0"/>
    <m/>
    <x v="0"/>
  </r>
  <r>
    <s v="FRA351951Q1 2022EUR"/>
    <x v="4"/>
    <n v="2098"/>
    <s v="CHOMETTE"/>
    <n v="351951"/>
    <s v="Q1 2022"/>
    <s v="EUR"/>
    <n v="134927.06"/>
    <n v="134927.0551"/>
    <n v="4.8999999999068599E-3"/>
    <n v="134927.06"/>
    <n v="0"/>
    <x v="0"/>
    <m/>
    <m/>
    <m/>
    <m/>
    <s v="none"/>
    <m/>
    <m/>
    <m/>
    <x v="0"/>
    <m/>
    <x v="0"/>
  </r>
  <r>
    <s v="FRA2208006799-PARTENAIRESQ1 2022EUR"/>
    <x v="4"/>
    <n v="2098"/>
    <s v="CHOMETTE"/>
    <s v="2208006799-PARTENAIRES"/>
    <s v="Q1 2022"/>
    <s v="EUR"/>
    <n v="804.12"/>
    <n v="804.11699999999996"/>
    <n v="3.0000000000427402E-3"/>
    <n v="804.12"/>
    <n v="0"/>
    <x v="0"/>
    <m/>
    <m/>
    <m/>
    <m/>
    <s v="none"/>
    <m/>
    <m/>
    <m/>
    <x v="0"/>
    <m/>
    <x v="0"/>
  </r>
  <r>
    <s v="FRA2538053Q1 2022EUR"/>
    <x v="4"/>
    <n v="79355"/>
    <s v="DAUPHIBLANC FINANCE"/>
    <n v="2538053"/>
    <s v="Q1 2022"/>
    <s v="EUR"/>
    <n v="44840.13"/>
    <n v="44840.134400000003"/>
    <n v="-4.4000000052619699E-3"/>
    <n v="44840.13"/>
    <n v="0"/>
    <x v="0"/>
    <m/>
    <m/>
    <m/>
    <m/>
    <s v="none"/>
    <m/>
    <m/>
    <m/>
    <x v="0"/>
    <m/>
    <x v="0"/>
  </r>
  <r>
    <s v="FRA2130312615Q1 2022EUR"/>
    <x v="4"/>
    <n v="6241"/>
    <s v="LE MENU DUBREUIL"/>
    <n v="2130312615"/>
    <s v="Q1 2022"/>
    <s v="EUR"/>
    <n v="4355.63"/>
    <n v="4355.6270000000004"/>
    <n v="2.9999999997016801E-3"/>
    <n v="4355.63"/>
    <n v="0"/>
    <x v="0"/>
    <m/>
    <m/>
    <m/>
    <m/>
    <s v="none"/>
    <m/>
    <m/>
    <m/>
    <x v="0"/>
    <m/>
    <x v="0"/>
  </r>
  <r>
    <s v="FRA2120481902Q1 2022EUR"/>
    <x v="4"/>
    <n v="4404"/>
    <s v="PARAGON TRANSACTION"/>
    <n v="2120481902"/>
    <s v="Q1 2022"/>
    <s v="EUR"/>
    <n v="11754.15"/>
    <n v="11754.151"/>
    <n v="-1.0000000002037201E-3"/>
    <n v="11754.151"/>
    <n v="-1.0000000002037201E-3"/>
    <x v="0"/>
    <m/>
    <m/>
    <m/>
    <m/>
    <s v="none"/>
    <m/>
    <m/>
    <m/>
    <x v="0"/>
    <m/>
    <x v="0"/>
  </r>
  <r>
    <s v="FRA2170765155Q1 2022EUR"/>
    <x v="4"/>
    <n v="1845"/>
    <s v="ORANGE"/>
    <n v="2170765155"/>
    <s v="Q1 2022"/>
    <s v="EUR"/>
    <n v="2923.37"/>
    <n v="2923.3692000000001"/>
    <n v="7.9999999979918303E-4"/>
    <n v="2923.37"/>
    <n v="0"/>
    <x v="0"/>
    <m/>
    <m/>
    <m/>
    <m/>
    <s v="none"/>
    <m/>
    <m/>
    <m/>
    <x v="0"/>
    <m/>
    <x v="0"/>
  </r>
  <r>
    <s v="FRA2110411370Q1 2022EUR"/>
    <x v="4"/>
    <n v="54763"/>
    <s v="ROBUR"/>
    <n v="2110411370"/>
    <s v="Q1 2022"/>
    <s v="EUR"/>
    <n v="703.6"/>
    <n v="703.59699999999998"/>
    <n v="3.0000000000427402E-3"/>
    <n v="703.6"/>
    <n v="0"/>
    <x v="0"/>
    <m/>
    <m/>
    <m/>
    <m/>
    <s v="none"/>
    <m/>
    <m/>
    <m/>
    <x v="0"/>
    <m/>
    <x v="0"/>
  </r>
  <r>
    <s v="FRA1184505752Q1 2022EUR"/>
    <x v="4"/>
    <n v="44940"/>
    <s v="THYSSENKRUPP ASCENSEURS"/>
    <n v="1184505752"/>
    <s v="Q1 2022"/>
    <s v="EUR"/>
    <n v="23682.25"/>
    <n v="23682.249"/>
    <n v="1.0000000002037201E-3"/>
    <n v="23682.25"/>
    <n v="0"/>
    <x v="0"/>
    <m/>
    <m/>
    <m/>
    <m/>
    <s v="none"/>
    <m/>
    <m/>
    <m/>
    <x v="0"/>
    <m/>
    <x v="0"/>
  </r>
  <r>
    <s v="FRA2191505877Q1 2022EUR"/>
    <x v="4"/>
    <n v="2298"/>
    <s v="RICHARDSON"/>
    <n v="2191505877"/>
    <s v="Q1 2022"/>
    <s v="EUR"/>
    <n v="3184.17"/>
    <n v="3184.1676000000002"/>
    <n v="2.3999999998522898E-3"/>
    <n v="3184.17"/>
    <n v="0"/>
    <x v="0"/>
    <m/>
    <m/>
    <m/>
    <m/>
    <s v="none"/>
    <m/>
    <m/>
    <m/>
    <x v="0"/>
    <m/>
    <x v="0"/>
  </r>
  <r>
    <s v="FRA2207906594Q1 2022EUR"/>
    <x v="4"/>
    <n v="43554"/>
    <s v="CULLIGAN FRANCE"/>
    <n v="2207906594"/>
    <s v="Q1 2022"/>
    <s v="EUR"/>
    <n v="4407.21"/>
    <n v="4407.2065000000002"/>
    <n v="3.49999999980354E-3"/>
    <n v="4407.21"/>
    <n v="0"/>
    <x v="0"/>
    <m/>
    <m/>
    <m/>
    <m/>
    <s v="none"/>
    <m/>
    <m/>
    <m/>
    <x v="0"/>
    <m/>
    <x v="0"/>
  </r>
  <r>
    <s v="FRA28242001Q1 2022EUR"/>
    <x v="4"/>
    <n v="45303"/>
    <s v="ECOLAB PEST FRANCE"/>
    <n v="28242001"/>
    <s v="Q1 2022"/>
    <s v="EUR"/>
    <n v="56028.12"/>
    <n v="56028.1224"/>
    <n v="-2.39999999757856E-3"/>
    <n v="56028.12"/>
    <n v="0"/>
    <x v="0"/>
    <m/>
    <m/>
    <m/>
    <m/>
    <s v="none"/>
    <m/>
    <m/>
    <m/>
    <x v="0"/>
    <m/>
    <x v="0"/>
  </r>
  <r>
    <s v="FRA27280102Q1 2022EUR"/>
    <x v="4"/>
    <n v="52335"/>
    <s v="ENTREPRISE CLUB S.A."/>
    <n v="27280102"/>
    <s v="Q1 2022"/>
    <s v="EUR"/>
    <n v="641.37"/>
    <n v="641.36609999999996"/>
    <n v="3.9000000000442001E-3"/>
    <n v="641.37"/>
    <n v="0"/>
    <x v="0"/>
    <m/>
    <m/>
    <m/>
    <m/>
    <s v="none"/>
    <m/>
    <m/>
    <m/>
    <x v="0"/>
    <m/>
    <x v="0"/>
  </r>
  <r>
    <s v="FRA27280103Q1 2022EUR"/>
    <x v="4"/>
    <n v="55085"/>
    <s v="NUANCE 3"/>
    <n v="27280103"/>
    <s v="Q1 2022"/>
    <s v="EUR"/>
    <n v="2815.98"/>
    <n v="2815.9911000000002"/>
    <n v="-1.11000000001695E-2"/>
    <n v="2815.98"/>
    <n v="0"/>
    <x v="0"/>
    <m/>
    <m/>
    <m/>
    <m/>
    <s v="none"/>
    <m/>
    <m/>
    <m/>
    <x v="0"/>
    <m/>
    <x v="0"/>
  </r>
  <r>
    <s v="FRA27315110Q1 2022EUR"/>
    <x v="4"/>
    <n v="47190"/>
    <s v="H.D.C (HERWYN DOMINIQUE COMPANY)"/>
    <n v="27315110"/>
    <s v="Q1 2022"/>
    <s v="EUR"/>
    <n v="62.1"/>
    <n v="62.103900000000003"/>
    <n v="-3.9000000000015602E-3"/>
    <n v="62.1"/>
    <n v="0"/>
    <x v="0"/>
    <m/>
    <m/>
    <m/>
    <m/>
    <s v="none"/>
    <m/>
    <m/>
    <m/>
    <x v="0"/>
    <m/>
    <x v="0"/>
  </r>
  <r>
    <s v="FRA27263096Q1 2022EUR"/>
    <x v="4"/>
    <n v="57838"/>
    <s v="AQUILA"/>
    <n v="27263096"/>
    <s v="Q1 2022"/>
    <s v="EUR"/>
    <n v="1595.94"/>
    <n v="1595.9358"/>
    <n v="4.2000000000825804E-3"/>
    <n v="1595.94"/>
    <n v="0"/>
    <x v="0"/>
    <m/>
    <m/>
    <m/>
    <m/>
    <s v="none"/>
    <m/>
    <m/>
    <m/>
    <x v="0"/>
    <m/>
    <x v="0"/>
  </r>
  <r>
    <s v="FRA27258081Q1 2022EUR"/>
    <x v="4"/>
    <n v="6716"/>
    <s v="ADEQUAT"/>
    <n v="27258081"/>
    <s v="Q1 2022"/>
    <s v="EUR"/>
    <n v="3438.41"/>
    <n v="3438.4110000000001"/>
    <n v="-1.0000000002037201E-3"/>
    <n v="3438.4110000000001"/>
    <n v="-1.0000000002037201E-3"/>
    <x v="0"/>
    <m/>
    <m/>
    <m/>
    <m/>
    <s v="none"/>
    <m/>
    <m/>
    <m/>
    <x v="0"/>
    <m/>
    <x v="0"/>
  </r>
  <r>
    <s v="FRA27315086Q1 2022EUR"/>
    <x v="4"/>
    <n v="43560"/>
    <s v="EUROCAVE S.A."/>
    <n v="27315086"/>
    <s v="Q1 2022"/>
    <s v="EUR"/>
    <n v="317.08"/>
    <n v="317.08199999999999"/>
    <n v="-2.0000000000095402E-3"/>
    <n v="317.08"/>
    <n v="0"/>
    <x v="0"/>
    <m/>
    <m/>
    <m/>
    <m/>
    <s v="none"/>
    <m/>
    <m/>
    <m/>
    <x v="0"/>
    <m/>
    <x v="0"/>
  </r>
  <r>
    <s v="FRA27306022Q1 2022EUR"/>
    <x v="4"/>
    <n v="79831"/>
    <s v="BLANCHISSERIE DE LA COTE D'EMERAUDE"/>
    <n v="27306022"/>
    <s v="Q1 2022"/>
    <s v="EUR"/>
    <n v="6946.57"/>
    <n v="6946.5659999999998"/>
    <n v="3.9999999999054099E-3"/>
    <n v="6946.57"/>
    <n v="0"/>
    <x v="0"/>
    <m/>
    <m/>
    <m/>
    <m/>
    <s v="none"/>
    <m/>
    <m/>
    <m/>
    <x v="0"/>
    <m/>
    <x v="0"/>
  </r>
  <r>
    <s v="FRA27263042Q1 2022EUR"/>
    <x v="4"/>
    <n v="52908"/>
    <s v="LANCRY PROTECTION SECURITE (LPS)"/>
    <n v="27263042"/>
    <s v="Q1 2022"/>
    <s v="EUR"/>
    <n v="2468.36"/>
    <n v="2468.36"/>
    <n v="0"/>
    <n v="2468.36"/>
    <n v="0"/>
    <x v="0"/>
    <m/>
    <m/>
    <m/>
    <m/>
    <s v="none"/>
    <m/>
    <m/>
    <m/>
    <x v="0"/>
    <m/>
    <x v="0"/>
  </r>
  <r>
    <s v="FRA27271037Q1 2022EUR"/>
    <x v="4"/>
    <n v="46398"/>
    <s v="FICHET SECURITY SOLUTION (EX: GUNNEBO)"/>
    <n v="27271037"/>
    <s v="Q1 2022"/>
    <s v="EUR"/>
    <n v="1154.1500000000001"/>
    <n v="1154.1500000000001"/>
    <n v="0"/>
    <n v="1154.1500000000001"/>
    <n v="0"/>
    <x v="0"/>
    <m/>
    <m/>
    <m/>
    <m/>
    <s v="none"/>
    <m/>
    <m/>
    <m/>
    <x v="0"/>
    <m/>
    <x v="0"/>
  </r>
  <r>
    <s v="FRA27278038Q1 2022EUR"/>
    <x v="4"/>
    <n v="46398"/>
    <s v="FICHET SECURITY SOLUTION (EX: GUNNEBO)"/>
    <n v="27278038"/>
    <s v="Q1 2022"/>
    <s v="EUR"/>
    <n v="1181.7"/>
    <n v="1181.7"/>
    <n v="0"/>
    <n v="1181.7"/>
    <n v="0"/>
    <x v="0"/>
    <m/>
    <m/>
    <m/>
    <m/>
    <s v="none"/>
    <m/>
    <m/>
    <m/>
    <x v="0"/>
    <m/>
    <x v="0"/>
  </r>
  <r>
    <s v="FRA1201006605Q1 2022EUR"/>
    <x v="4"/>
    <n v="46430"/>
    <s v="MELITTA PROFESSIONNAL COFFEE SOLUTIONS FRANCE"/>
    <n v="1201006605"/>
    <s v="Q1 2022"/>
    <s v="EUR"/>
    <n v="31887.66"/>
    <n v="31887.661599999999"/>
    <n v="-1.59999999959836E-3"/>
    <n v="31887.66"/>
    <n v="0"/>
    <x v="0"/>
    <m/>
    <m/>
    <m/>
    <m/>
    <s v="none"/>
    <m/>
    <m/>
    <m/>
    <x v="0"/>
    <m/>
    <x v="0"/>
  </r>
  <r>
    <s v="FRA27314020Q1 2022EUR"/>
    <x v="4"/>
    <n v="29450"/>
    <s v="BERNARDAUD"/>
    <n v="27314020"/>
    <s v="Q1 2022"/>
    <s v="EUR"/>
    <n v="2241.11"/>
    <n v="2241.1080000000002"/>
    <n v="1.9999999999527002E-3"/>
    <n v="2241.11"/>
    <n v="0"/>
    <x v="0"/>
    <m/>
    <m/>
    <m/>
    <m/>
    <s v="none"/>
    <m/>
    <m/>
    <m/>
    <x v="0"/>
    <m/>
    <x v="0"/>
  </r>
  <r>
    <s v="FRA26147054Q1 2022EUR"/>
    <x v="4"/>
    <n v="51769"/>
    <s v="REFRIGERATION FRANCE SAS"/>
    <n v="26147054"/>
    <s v="Q1 2022"/>
    <s v="EUR"/>
    <n v="365.64"/>
    <n v="365.64240000000001"/>
    <n v="-2.4000000000228201E-3"/>
    <n v="365.64"/>
    <n v="0"/>
    <x v="0"/>
    <m/>
    <m/>
    <m/>
    <m/>
    <s v="none"/>
    <m/>
    <m/>
    <m/>
    <x v="0"/>
    <m/>
    <x v="0"/>
  </r>
  <r>
    <s v="FRA2130812431-Q1 2022EUR"/>
    <x v="4"/>
    <n v="51769"/>
    <s v="REFRIGERATION FRANCE SAS"/>
    <s v="2130812431-"/>
    <s v="Q1 2022"/>
    <s v="EUR"/>
    <n v="864.45"/>
    <n v="864.44949999999994"/>
    <n v="5.0000000010186297E-4"/>
    <n v="864.45"/>
    <n v="0"/>
    <x v="0"/>
    <m/>
    <m/>
    <m/>
    <m/>
    <s v="none"/>
    <m/>
    <m/>
    <m/>
    <x v="0"/>
    <m/>
    <x v="0"/>
  </r>
  <r>
    <s v="FRA26089090Q1 2022EUR"/>
    <x v="4"/>
    <n v="61543"/>
    <s v="NOUVELLE SOCIETE MANIERE"/>
    <n v="26089090"/>
    <s v="Q1 2022"/>
    <s v="EUR"/>
    <n v="12.44"/>
    <n v="12.44"/>
    <n v="0"/>
    <n v="12.44"/>
    <n v="0"/>
    <x v="0"/>
    <m/>
    <m/>
    <m/>
    <m/>
    <s v="none"/>
    <m/>
    <m/>
    <m/>
    <x v="0"/>
    <m/>
    <x v="0"/>
  </r>
  <r>
    <s v="FRA1200506808-Q1 2022EUR"/>
    <x v="4"/>
    <n v="45339"/>
    <s v="PERNOD RICARD France"/>
    <s v="1200506808-"/>
    <s v="Q1 2022"/>
    <s v="EUR"/>
    <n v="382.32"/>
    <n v="382.32"/>
    <n v="0"/>
    <n v="382.32"/>
    <n v="0"/>
    <x v="0"/>
    <m/>
    <m/>
    <m/>
    <m/>
    <s v="none"/>
    <m/>
    <m/>
    <m/>
    <x v="0"/>
    <m/>
    <x v="0"/>
  </r>
  <r>
    <s v="FRA1553045Q1 2022EUR"/>
    <x v="4"/>
    <n v="43802"/>
    <s v="BACARDI MARTINI FRANCE"/>
    <n v="1553045"/>
    <s v="Q1 2022"/>
    <s v="EUR"/>
    <n v="232"/>
    <n v="231.99090000000001"/>
    <n v="9.0999999999894499E-3"/>
    <n v="232"/>
    <n v="0"/>
    <x v="0"/>
    <m/>
    <m/>
    <m/>
    <m/>
    <s v="none"/>
    <m/>
    <m/>
    <m/>
    <x v="0"/>
    <m/>
    <x v="0"/>
  </r>
  <r>
    <s v="FRA27255012Q1 2022EUR"/>
    <x v="4"/>
    <n v="43547"/>
    <s v="UNIPRO"/>
    <n v="27255012"/>
    <s v="Q1 2022"/>
    <s v="EUR"/>
    <n v="1877.13"/>
    <n v="1877.1342"/>
    <n v="-4.1999999998551998E-3"/>
    <n v="1877.13"/>
    <n v="0"/>
    <x v="0"/>
    <m/>
    <m/>
    <m/>
    <m/>
    <s v="none"/>
    <m/>
    <m/>
    <m/>
    <x v="0"/>
    <m/>
    <x v="0"/>
  </r>
  <r>
    <s v="FRA901002Q1 2022EUR"/>
    <x v="4"/>
    <n v="45248"/>
    <s v="ADECCO FRANCE"/>
    <n v="901002"/>
    <s v="Q1 2022"/>
    <s v="EUR"/>
    <n v="4929.4799999999996"/>
    <n v="4929.4759999999997"/>
    <n v="3.9999999999054099E-3"/>
    <n v="4929.4799999999996"/>
    <n v="0"/>
    <x v="0"/>
    <m/>
    <m/>
    <m/>
    <m/>
    <s v="none"/>
    <m/>
    <m/>
    <m/>
    <x v="0"/>
    <m/>
    <x v="0"/>
  </r>
  <r>
    <s v="FRA570008Q1 2022EUR"/>
    <x v="4"/>
    <n v="45138"/>
    <s v="A.P.B.( APPLICATION PROCEDE BIO TECHNOLOGIQUE)"/>
    <n v="570008"/>
    <s v="Q1 2022"/>
    <s v="EUR"/>
    <n v="932.72"/>
    <n v="932.72"/>
    <n v="0"/>
    <n v="932.72"/>
    <n v="0"/>
    <x v="0"/>
    <m/>
    <m/>
    <m/>
    <m/>
    <s v="none"/>
    <m/>
    <m/>
    <m/>
    <x v="0"/>
    <m/>
    <x v="0"/>
  </r>
  <r>
    <s v="FRA21004Q1 2022EUR"/>
    <x v="4"/>
    <n v="45446"/>
    <s v="BARONNAT"/>
    <n v="21004"/>
    <s v="Q1 2022"/>
    <s v="EUR"/>
    <n v="214.95"/>
    <n v="214.9511"/>
    <n v="-1.1000000000080899E-3"/>
    <n v="214.95"/>
    <n v="0"/>
    <x v="0"/>
    <m/>
    <m/>
    <m/>
    <m/>
    <s v="none"/>
    <m/>
    <m/>
    <m/>
    <x v="0"/>
    <m/>
    <x v="0"/>
  </r>
  <r>
    <s v="FRA6001Q1 2022EUR"/>
    <x v="4"/>
    <n v="45056"/>
    <s v="CUISINE SOLUTIONS EUROPE"/>
    <n v="6001"/>
    <s v="Q1 2022"/>
    <s v="EUR"/>
    <n v="2005.2"/>
    <n v="2005.1984"/>
    <n v="1.6000000000531099E-3"/>
    <n v="2005.2"/>
    <n v="0"/>
    <x v="0"/>
    <m/>
    <m/>
    <m/>
    <m/>
    <s v="none"/>
    <m/>
    <m/>
    <m/>
    <x v="0"/>
    <m/>
    <x v="0"/>
  </r>
  <r>
    <s v="FRA2204506859Q1 2022EUR"/>
    <x v="4"/>
    <n v="46388"/>
    <s v="SCHINDLER"/>
    <n v="2204506859"/>
    <s v="Q1 2022"/>
    <s v="EUR"/>
    <n v="50453.95"/>
    <n v="50453.948400000001"/>
    <n v="1.5999999959603801E-3"/>
    <n v="50453.95"/>
    <n v="0"/>
    <x v="0"/>
    <m/>
    <m/>
    <m/>
    <m/>
    <s v="none"/>
    <m/>
    <m/>
    <m/>
    <x v="0"/>
    <m/>
    <x v="0"/>
  </r>
  <r>
    <s v="FRA348162Q1 2022EUR"/>
    <x v="4"/>
    <n v="45238"/>
    <s v="RICOH FRANCE SAS"/>
    <n v="348162"/>
    <s v="Q1 2022"/>
    <s v="EUR"/>
    <n v="995.31"/>
    <n v="995.31439999999998"/>
    <n v="-4.4000000000323702E-3"/>
    <n v="995.31"/>
    <n v="0"/>
    <x v="0"/>
    <m/>
    <m/>
    <m/>
    <m/>
    <s v="none"/>
    <m/>
    <m/>
    <m/>
    <x v="0"/>
    <m/>
    <x v="0"/>
  </r>
  <r>
    <s v="FRA21094Q1 2022EUR"/>
    <x v="4"/>
    <n v="45040"/>
    <s v="SAGET LA PERRIERE"/>
    <n v="21094"/>
    <s v="Q1 2022"/>
    <s v="EUR"/>
    <n v="368.74"/>
    <n v="368.74200000000002"/>
    <n v="-2.0000000000095402E-3"/>
    <n v="368.74"/>
    <n v="0"/>
    <x v="0"/>
    <m/>
    <m/>
    <m/>
    <m/>
    <s v="none"/>
    <m/>
    <m/>
    <m/>
    <x v="0"/>
    <m/>
    <x v="0"/>
  </r>
  <r>
    <s v="FRA1130082479Q1 2022EUR"/>
    <x v="4"/>
    <n v="58407"/>
    <s v="TRANSGOURMET SEAFOOD"/>
    <n v="1130082479"/>
    <s v="Q1 2022"/>
    <s v="EUR"/>
    <n v="30707.1"/>
    <n v="30707.1"/>
    <n v="0"/>
    <n v="30707.1"/>
    <n v="0"/>
    <x v="0"/>
    <m/>
    <m/>
    <m/>
    <m/>
    <s v="none"/>
    <m/>
    <m/>
    <m/>
    <x v="0"/>
    <m/>
    <x v="0"/>
  </r>
  <r>
    <s v="FRA900083Q1 2022EUR"/>
    <x v="4"/>
    <n v="44729"/>
    <s v="S.E.T. ENVIRONNEMENT (SOCIETE D'EXTRACTION ET DE TRAITEMENT)"/>
    <n v="900083"/>
    <s v="Q1 2022"/>
    <s v="EUR"/>
    <n v="4543.8"/>
    <n v="4543.8125"/>
    <n v="-1.2499999999818099E-2"/>
    <n v="4543.8"/>
    <n v="0"/>
    <x v="0"/>
    <m/>
    <m/>
    <m/>
    <m/>
    <s v="none"/>
    <m/>
    <m/>
    <m/>
    <x v="0"/>
    <m/>
    <x v="0"/>
  </r>
  <r>
    <s v="FRA662790Q1 2022EUR"/>
    <x v="4"/>
    <n v="45130"/>
    <s v="DESAUTEL"/>
    <n v="662790"/>
    <s v="Q1 2022"/>
    <s v="EUR"/>
    <n v="73158.75"/>
    <n v="73158.75"/>
    <n v="0"/>
    <n v="73158.75"/>
    <n v="0"/>
    <x v="0"/>
    <m/>
    <m/>
    <m/>
    <m/>
    <s v="none"/>
    <m/>
    <m/>
    <m/>
    <x v="0"/>
    <m/>
    <x v="0"/>
  </r>
  <r>
    <s v="FRA579915Q1 2022EUR"/>
    <x v="4"/>
    <n v="46160"/>
    <s v="SEB PROFESSIONAL FRANCE EX:WMF FRANCE SARL"/>
    <n v="579915"/>
    <s v="Q1 2022"/>
    <s v="EUR"/>
    <n v="4801.1499999999996"/>
    <n v="4801.152"/>
    <n v="-2.0000000004074502E-3"/>
    <n v="4801.1499999999996"/>
    <n v="0"/>
    <x v="0"/>
    <m/>
    <m/>
    <m/>
    <m/>
    <s v="none"/>
    <m/>
    <m/>
    <m/>
    <x v="0"/>
    <m/>
    <x v="0"/>
  </r>
  <r>
    <s v="FRA21049Q1 2022EUR"/>
    <x v="4"/>
    <n v="46164"/>
    <s v="WILLY GISSELBRECHT ET FILS VINS FINS D'ALSACE"/>
    <n v="21049"/>
    <s v="Q1 2022"/>
    <s v="EUR"/>
    <n v="1111.74"/>
    <n v="1111.74"/>
    <n v="0"/>
    <n v="1111.74"/>
    <n v="0"/>
    <x v="0"/>
    <m/>
    <m/>
    <m/>
    <m/>
    <s v="none"/>
    <m/>
    <m/>
    <m/>
    <x v="0"/>
    <m/>
    <x v="0"/>
  </r>
  <r>
    <s v="FRA832681Q1 2022EUR"/>
    <x v="4"/>
    <n v="3805"/>
    <s v="TISSAGES DENANTES"/>
    <n v="832681"/>
    <s v="Q1 2022"/>
    <s v="EUR"/>
    <n v="8802.3799999999992"/>
    <n v="8802.3785000000007"/>
    <n v="1.4999999984865999E-3"/>
    <n v="8802.3799999999992"/>
    <n v="0"/>
    <x v="0"/>
    <m/>
    <m/>
    <m/>
    <m/>
    <s v="none"/>
    <m/>
    <m/>
    <m/>
    <x v="0"/>
    <m/>
    <x v="0"/>
  </r>
  <r>
    <s v="FRA900052Q1 2022EUR"/>
    <x v="4"/>
    <n v="58145"/>
    <s v="TIBERODE"/>
    <n v="900052"/>
    <s v="Q1 2022"/>
    <s v="EUR"/>
    <n v="5843.31"/>
    <n v="5843.3109999999997"/>
    <n v="-9.9999999929423189E-4"/>
    <n v="5843.31"/>
    <n v="0"/>
    <x v="0"/>
    <m/>
    <m/>
    <m/>
    <m/>
    <s v="none"/>
    <m/>
    <m/>
    <m/>
    <x v="0"/>
    <m/>
    <x v="0"/>
  </r>
  <r>
    <s v="FRA14047Q1 2022EUR"/>
    <x v="4"/>
    <n v="57563"/>
    <s v="LA CREILLOISE DE PANIFICATION"/>
    <n v="14047"/>
    <s v="Q1 2022"/>
    <s v="EUR"/>
    <n v="2425.58"/>
    <n v="2425.5805"/>
    <n v="-5.0000000010186297E-4"/>
    <n v="2425.58"/>
    <n v="0"/>
    <x v="0"/>
    <m/>
    <m/>
    <m/>
    <m/>
    <s v="none"/>
    <m/>
    <m/>
    <m/>
    <x v="0"/>
    <m/>
    <x v="0"/>
  </r>
  <r>
    <s v="FRA11025Q1 2022EUR"/>
    <x v="4"/>
    <n v="56509"/>
    <s v="RUNGIEST"/>
    <n v="11025"/>
    <s v="Q1 2022"/>
    <s v="EUR"/>
    <n v="625.17999999999995"/>
    <n v="625.17499999999995"/>
    <n v="4.9999999999954499E-3"/>
    <n v="625.17999999999995"/>
    <n v="0"/>
    <x v="0"/>
    <m/>
    <m/>
    <m/>
    <m/>
    <s v="none"/>
    <m/>
    <m/>
    <m/>
    <x v="0"/>
    <m/>
    <x v="0"/>
  </r>
  <r>
    <s v="FRA520004Q1 2022EUR"/>
    <x v="4"/>
    <n v="58107"/>
    <s v="S.T.L. RENOVATION"/>
    <n v="520004"/>
    <s v="Q1 2022"/>
    <s v="EUR"/>
    <n v="19204.830000000002"/>
    <n v="19204.826400000002"/>
    <n v="3.6000000000058199E-3"/>
    <n v="19204.830000000002"/>
    <n v="0"/>
    <x v="0"/>
    <m/>
    <m/>
    <m/>
    <m/>
    <s v="none"/>
    <m/>
    <m/>
    <m/>
    <x v="0"/>
    <m/>
    <x v="0"/>
  </r>
  <r>
    <s v="FRA2495019Q1 2022EUR"/>
    <x v="4"/>
    <n v="46310"/>
    <s v="ASSA ABLOY HOSPITALITY S.A.S"/>
    <n v="2495019"/>
    <s v="Q1 2022"/>
    <s v="EUR"/>
    <n v="5948.89"/>
    <n v="5948.88"/>
    <n v="1.0000000000218201E-2"/>
    <n v="5948.89"/>
    <n v="0"/>
    <x v="0"/>
    <m/>
    <m/>
    <m/>
    <m/>
    <s v="none"/>
    <m/>
    <m/>
    <m/>
    <x v="0"/>
    <m/>
    <x v="0"/>
  </r>
  <r>
    <s v="FRA110052236Q1 2022EUR"/>
    <x v="4"/>
    <n v="46310"/>
    <s v="ASSA ABLOY HOSPITALITY S.A.S"/>
    <n v="110052236"/>
    <s v="Q1 2022"/>
    <s v="EUR"/>
    <n v="15484.98"/>
    <n v="15484.975"/>
    <n v="4.9999999991996403E-3"/>
    <n v="15484.98"/>
    <n v="0"/>
    <x v="0"/>
    <m/>
    <m/>
    <m/>
    <m/>
    <s v="none"/>
    <m/>
    <m/>
    <m/>
    <x v="0"/>
    <m/>
    <x v="0"/>
  </r>
  <r>
    <s v="FRA2440016Q1 2022EUR"/>
    <x v="4"/>
    <n v="43544"/>
    <s v="VEOLIA PROPRETE"/>
    <n v="2440016"/>
    <s v="Q1 2022"/>
    <s v="EUR"/>
    <n v="14417.62"/>
    <n v="14417.621800000001"/>
    <n v="-1.8000000000029099E-3"/>
    <n v="14417.621800000001"/>
    <n v="-1.8000000000029099E-3"/>
    <x v="0"/>
    <m/>
    <m/>
    <m/>
    <m/>
    <s v="none"/>
    <m/>
    <m/>
    <m/>
    <x v="0"/>
    <m/>
    <x v="0"/>
  </r>
  <r>
    <s v="FRA2438047Q1 2022EUR"/>
    <x v="4"/>
    <n v="58026"/>
    <s v="BLANCHISSERIE MORELLON"/>
    <n v="2438047"/>
    <s v="Q1 2022"/>
    <s v="EUR"/>
    <n v="5873.84"/>
    <n v="5873.84"/>
    <n v="0"/>
    <n v="5873.84"/>
    <n v="0"/>
    <x v="0"/>
    <m/>
    <m/>
    <m/>
    <m/>
    <s v="none"/>
    <m/>
    <m/>
    <m/>
    <x v="0"/>
    <m/>
    <x v="0"/>
  </r>
  <r>
    <s v="FRA2510008Q1 2022EUR"/>
    <x v="4"/>
    <n v="77629"/>
    <s v="CAMFIL"/>
    <n v="2510008"/>
    <s v="Q1 2022"/>
    <s v="EUR"/>
    <n v="2112.79"/>
    <n v="2112.8045999999999"/>
    <n v="-1.4599999999972999E-2"/>
    <n v="2112.79"/>
    <n v="0"/>
    <x v="0"/>
    <m/>
    <m/>
    <m/>
    <m/>
    <s v="none"/>
    <m/>
    <m/>
    <m/>
    <x v="0"/>
    <m/>
    <x v="0"/>
  </r>
  <r>
    <s v="FRA1557018Q1 2022EUR"/>
    <x v="4"/>
    <n v="53581"/>
    <s v="FB SOLUTION"/>
    <n v="1557018"/>
    <s v="Q1 2022"/>
    <s v="EUR"/>
    <n v="1638.26"/>
    <n v="1638.2625"/>
    <n v="-2.5000000000545601E-3"/>
    <n v="1638.26"/>
    <n v="0"/>
    <x v="0"/>
    <m/>
    <m/>
    <m/>
    <m/>
    <s v="none"/>
    <m/>
    <m/>
    <m/>
    <x v="0"/>
    <m/>
    <x v="0"/>
  </r>
  <r>
    <s v="FRA2587009Q1 2022EUR"/>
    <x v="4"/>
    <n v="46275"/>
    <s v="SAPIAN (=ex ISS HYGIENE &amp; PREVENTION)"/>
    <n v="2587009"/>
    <s v="Q1 2022"/>
    <s v="EUR"/>
    <n v="9247.56"/>
    <n v="9247.5650000000005"/>
    <n v="-5.0000000010186297E-3"/>
    <n v="9247.56"/>
    <n v="0"/>
    <x v="0"/>
    <m/>
    <m/>
    <m/>
    <m/>
    <s v="none"/>
    <m/>
    <m/>
    <m/>
    <x v="0"/>
    <m/>
    <x v="0"/>
  </r>
  <r>
    <s v="FRA2489083Q1 2022EUR"/>
    <x v="4"/>
    <n v="58333"/>
    <s v="MARIANNE SARL"/>
    <n v="2489083"/>
    <s v="Q1 2022"/>
    <s v="EUR"/>
    <n v="637.23"/>
    <n v="637.23559999999998"/>
    <n v="-5.5999999999585201E-3"/>
    <n v="637.23"/>
    <n v="0"/>
    <x v="0"/>
    <m/>
    <m/>
    <m/>
    <m/>
    <s v="none"/>
    <m/>
    <m/>
    <m/>
    <x v="0"/>
    <m/>
    <x v="0"/>
  </r>
  <r>
    <s v="FRA210036934Q1 2022EUR"/>
    <x v="4"/>
    <n v="49404"/>
    <s v="CAPITAL SECURITE"/>
    <n v="210036934"/>
    <s v="Q1 2022"/>
    <s v="EUR"/>
    <n v="9353.9"/>
    <n v="9353.9"/>
    <n v="0"/>
    <n v="9353.9"/>
    <n v="0"/>
    <x v="0"/>
    <m/>
    <m/>
    <m/>
    <m/>
    <s v="none"/>
    <m/>
    <m/>
    <m/>
    <x v="0"/>
    <m/>
    <x v="0"/>
  </r>
  <r>
    <s v="FRA2205106834Q1 2022EUR"/>
    <x v="4"/>
    <n v="43568"/>
    <s v="AXIMA CONCEPT"/>
    <n v="2205106834"/>
    <s v="Q1 2022"/>
    <s v="EUR"/>
    <n v="13419.24"/>
    <n v="13419.2405"/>
    <n v="-5.0000000010186297E-4"/>
    <n v="13419.24"/>
    <n v="0"/>
    <x v="0"/>
    <m/>
    <m/>
    <m/>
    <m/>
    <s v="none"/>
    <m/>
    <m/>
    <m/>
    <x v="0"/>
    <m/>
    <x v="0"/>
  </r>
  <r>
    <s v="FRA210054881Q1 2022EUR"/>
    <x v="4"/>
    <n v="62415"/>
    <s v="ACORUS"/>
    <n v="210054881"/>
    <s v="Q1 2022"/>
    <s v="EUR"/>
    <n v="1706.19"/>
    <n v="1706.1831"/>
    <n v="6.9000000000869399E-3"/>
    <n v="1706.19"/>
    <n v="0"/>
    <x v="0"/>
    <m/>
    <m/>
    <m/>
    <m/>
    <s v="none"/>
    <m/>
    <m/>
    <m/>
    <x v="0"/>
    <m/>
    <x v="0"/>
  </r>
  <r>
    <s v="FRA2110791340Q1 2022EUR"/>
    <x v="4"/>
    <n v="62103"/>
    <s v="QUALLEO ENVIRONNEMENT"/>
    <n v="2110791340"/>
    <s v="Q1 2022"/>
    <s v="EUR"/>
    <n v="811.19"/>
    <n v="811.19050000000004"/>
    <n v="-4.9999999998817603E-4"/>
    <n v="811.19"/>
    <n v="0"/>
    <x v="0"/>
    <m/>
    <m/>
    <m/>
    <m/>
    <s v="none"/>
    <m/>
    <m/>
    <m/>
    <x v="0"/>
    <m/>
    <x v="0"/>
  </r>
  <r>
    <s v="FRA2110441026Q1 2022EUR"/>
    <x v="4"/>
    <n v="49351"/>
    <s v="SOGETREL"/>
    <n v="2110441026"/>
    <s v="Q1 2022"/>
    <s v="EUR"/>
    <n v="5427.76"/>
    <n v="0"/>
    <n v="5427.76"/>
    <n v="0"/>
    <n v="5427.76"/>
    <x v="1"/>
    <s v="[79841]"/>
    <s v="[43945]"/>
    <s v="no contract attached, service found"/>
    <s v="2022-05-07 19:31:23 +0200"/>
    <s v="none"/>
    <s v="Hexa"/>
    <m/>
    <m/>
    <x v="0"/>
    <m/>
    <x v="0"/>
  </r>
  <r>
    <s v="FRA211051128Q1 2022EUR"/>
    <x v="4"/>
    <n v="54620"/>
    <s v="BTM"/>
    <n v="211051128"/>
    <s v="Q1 2022"/>
    <s v="EUR"/>
    <n v="4450.01"/>
    <n v="4450.0050000000001"/>
    <n v="5.0000000001091298E-3"/>
    <n v="4450.01"/>
    <n v="0"/>
    <x v="0"/>
    <m/>
    <m/>
    <m/>
    <m/>
    <s v="none"/>
    <m/>
    <m/>
    <m/>
    <x v="0"/>
    <m/>
    <x v="0"/>
  </r>
  <r>
    <s v="FRA210028954Q1 2022EUR"/>
    <x v="4"/>
    <n v="47211"/>
    <s v="DECA FRANCE"/>
    <n v="210028954"/>
    <s v="Q1 2022"/>
    <s v="EUR"/>
    <n v="2271.2199999999998"/>
    <n v="2271.2231999999999"/>
    <n v="-3.2000000001062199E-3"/>
    <n v="2271.2199999999998"/>
    <n v="0"/>
    <x v="0"/>
    <m/>
    <m/>
    <m/>
    <m/>
    <s v="none"/>
    <m/>
    <m/>
    <m/>
    <x v="0"/>
    <m/>
    <x v="0"/>
  </r>
  <r>
    <s v="FRA210005652Q1 2022EUR"/>
    <x v="4"/>
    <n v="29761"/>
    <s v="HOTELSERVICE"/>
    <n v="210005652"/>
    <s v="Q1 2022"/>
    <s v="EUR"/>
    <n v="8077.46"/>
    <n v="8077.4560000000001"/>
    <n v="3.9999999999054099E-3"/>
    <n v="8077.46"/>
    <n v="0"/>
    <x v="0"/>
    <m/>
    <m/>
    <m/>
    <m/>
    <s v="none"/>
    <m/>
    <m/>
    <m/>
    <x v="0"/>
    <m/>
    <x v="0"/>
  </r>
  <r>
    <s v="FRA212811605Q1 2022EUR"/>
    <x v="4"/>
    <n v="43533"/>
    <s v="HORIS"/>
    <n v="212811605"/>
    <s v="Q1 2022"/>
    <s v="EUR"/>
    <n v="8313.92"/>
    <n v="8313.9240000000009"/>
    <n v="-4.0000000008149003E-3"/>
    <n v="8313.92"/>
    <n v="0"/>
    <x v="0"/>
    <m/>
    <m/>
    <m/>
    <m/>
    <s v="none"/>
    <m/>
    <m/>
    <m/>
    <x v="0"/>
    <m/>
    <x v="0"/>
  </r>
  <r>
    <s v="FRA28255058Q1 2022EUR"/>
    <x v="4"/>
    <n v="46161"/>
    <s v="TECHNIVAP SAS EIM380"/>
    <n v="28255058"/>
    <s v="Q1 2022"/>
    <s v="EUR"/>
    <n v="9579.82"/>
    <n v="9579.8214000000007"/>
    <n v="-1.40000000101281E-3"/>
    <n v="9579.82"/>
    <n v="0"/>
    <x v="0"/>
    <m/>
    <m/>
    <m/>
    <m/>
    <s v="none"/>
    <m/>
    <m/>
    <m/>
    <x v="0"/>
    <m/>
    <x v="0"/>
  </r>
  <r>
    <s v="FRA28313083Q1 2022EUR"/>
    <x v="4"/>
    <n v="58562"/>
    <s v="IMAGINE CONCEPT INTERIEUR"/>
    <n v="28313083"/>
    <s v="Q1 2022"/>
    <s v="EUR"/>
    <n v="1391.3"/>
    <n v="1391.3"/>
    <n v="0"/>
    <n v="1391.3"/>
    <n v="0"/>
    <x v="0"/>
    <m/>
    <m/>
    <m/>
    <m/>
    <s v="none"/>
    <m/>
    <m/>
    <m/>
    <x v="0"/>
    <m/>
    <x v="0"/>
  </r>
  <r>
    <s v="FRA28306067Q1 2022EUR"/>
    <x v="4"/>
    <n v="66501"/>
    <s v="BLANCHISSERIE MIDI PYRENNEES"/>
    <n v="28306067"/>
    <s v="Q1 2022"/>
    <s v="EUR"/>
    <n v="5776.62"/>
    <n v="5776.6243000000004"/>
    <n v="-4.3000000005122196E-3"/>
    <n v="5776.62"/>
    <n v="0"/>
    <x v="0"/>
    <m/>
    <m/>
    <m/>
    <m/>
    <s v="none"/>
    <m/>
    <m/>
    <m/>
    <x v="0"/>
    <m/>
    <x v="0"/>
  </r>
  <r>
    <s v="FRA28314065Q1 2022EUR"/>
    <x v="4"/>
    <n v="1523"/>
    <s v="SANIPOUSSE"/>
    <n v="28314065"/>
    <s v="Q1 2022"/>
    <s v="EUR"/>
    <n v="4494.49"/>
    <n v="4494.4921000000004"/>
    <n v="-2.10000000060972E-3"/>
    <n v="4494.49"/>
    <n v="0"/>
    <x v="0"/>
    <m/>
    <m/>
    <m/>
    <m/>
    <s v="none"/>
    <m/>
    <m/>
    <m/>
    <x v="0"/>
    <m/>
    <x v="0"/>
  </r>
  <r>
    <s v="FRA2205106587 TRAVAUXQ1 2022EUR"/>
    <x v="4"/>
    <n v="55658"/>
    <s v="GENIE CLIMATIQUE DE L'EST"/>
    <s v="2205106587 TRAVAUX"/>
    <s v="Q1 2022"/>
    <s v="EUR"/>
    <n v="735.57"/>
    <n v="735.57"/>
    <n v="0"/>
    <n v="735.57"/>
    <n v="0"/>
    <x v="0"/>
    <m/>
    <m/>
    <m/>
    <m/>
    <s v="none"/>
    <m/>
    <m/>
    <m/>
    <x v="0"/>
    <m/>
    <x v="0"/>
  </r>
  <r>
    <s v="FRA18228003Q1 2022EUR"/>
    <x v="4"/>
    <n v="51028"/>
    <s v="JEAN STALAVEN"/>
    <n v="18228003"/>
    <s v="Q1 2022"/>
    <s v="EUR"/>
    <n v="842.22"/>
    <n v="842.22"/>
    <n v="0"/>
    <n v="842.22"/>
    <n v="0"/>
    <x v="0"/>
    <m/>
    <m/>
    <m/>
    <m/>
    <s v="none"/>
    <m/>
    <m/>
    <m/>
    <x v="0"/>
    <m/>
    <x v="0"/>
  </r>
  <r>
    <s v="FRA28314046Q1 2022EUR"/>
    <x v="4"/>
    <n v="72200"/>
    <s v="GROUPE MATFER BOURGEAT"/>
    <n v="28314046"/>
    <s v="Q1 2022"/>
    <s v="EUR"/>
    <n v="8903.2199999999993"/>
    <n v="8903.2160000000003"/>
    <n v="3.99999999899591E-3"/>
    <n v="8903.2199999999993"/>
    <n v="0"/>
    <x v="0"/>
    <m/>
    <m/>
    <m/>
    <m/>
    <s v="none"/>
    <m/>
    <m/>
    <m/>
    <x v="0"/>
    <m/>
    <x v="0"/>
  </r>
  <r>
    <s v="FRA2205106591 TRAVAUXQ1 2022EUR"/>
    <x v="4"/>
    <n v="44915"/>
    <s v="MISSENARD-QUINT B"/>
    <s v="2205106591 TRAVAUX"/>
    <s v="Q1 2022"/>
    <s v="EUR"/>
    <n v="1824.02"/>
    <n v="1824.0216"/>
    <n v="-1.6000000000531099E-3"/>
    <n v="1824.02"/>
    <n v="0"/>
    <x v="0"/>
    <m/>
    <m/>
    <m/>
    <m/>
    <s v="none"/>
    <m/>
    <m/>
    <m/>
    <x v="0"/>
    <m/>
    <x v="0"/>
  </r>
  <r>
    <s v="FRA2205106592 MAINTENANCEQ1 2022EUR"/>
    <x v="4"/>
    <n v="44915"/>
    <s v="MISSENARD-QUINT B"/>
    <s v="2205106592 MAINTENANCE"/>
    <s v="Q1 2022"/>
    <s v="EUR"/>
    <n v="3189.25"/>
    <n v="3189.2460000000001"/>
    <n v="3.9999999999054099E-3"/>
    <n v="3189.25"/>
    <n v="0"/>
    <x v="0"/>
    <m/>
    <m/>
    <m/>
    <m/>
    <s v="none"/>
    <m/>
    <m/>
    <m/>
    <x v="0"/>
    <m/>
    <x v="0"/>
  </r>
  <r>
    <s v="FRA28315049Q1 2022EUR"/>
    <x v="4"/>
    <n v="43551"/>
    <s v="QUIETALIS"/>
    <n v="28315049"/>
    <s v="Q1 2022"/>
    <s v="EUR"/>
    <n v="26955.9"/>
    <n v="26955.910800000001"/>
    <n v="-1.08000000000174E-2"/>
    <n v="26955.9"/>
    <n v="0"/>
    <x v="0"/>
    <m/>
    <m/>
    <m/>
    <m/>
    <s v="none"/>
    <m/>
    <m/>
    <m/>
    <x v="0"/>
    <m/>
    <x v="0"/>
  </r>
  <r>
    <s v="FRA2205106598 MAINTENANCEQ1 2022EUR"/>
    <x v="4"/>
    <n v="57775"/>
    <s v="IDEX ENERGIES"/>
    <s v="2205106598 MAINTENANCE"/>
    <s v="Q1 2022"/>
    <s v="EUR"/>
    <n v="25816.400000000001"/>
    <n v="25816.400000000001"/>
    <n v="0"/>
    <n v="25816.400000000001"/>
    <n v="0"/>
    <x v="0"/>
    <m/>
    <m/>
    <m/>
    <m/>
    <s v="none"/>
    <m/>
    <m/>
    <m/>
    <x v="0"/>
    <m/>
    <x v="0"/>
  </r>
  <r>
    <s v="FRA1253004Q1 2022EUR"/>
    <x v="4"/>
    <n v="46299"/>
    <s v="MAISON M.CHAPOUTIER"/>
    <n v="1253004"/>
    <s v="Q1 2022"/>
    <s v="EUR"/>
    <n v="1107.05"/>
    <n v="1107.0540000000001"/>
    <n v="-4.0000000001327802E-3"/>
    <n v="1107.05"/>
    <n v="0"/>
    <x v="0"/>
    <m/>
    <m/>
    <m/>
    <m/>
    <s v="none"/>
    <m/>
    <m/>
    <m/>
    <x v="0"/>
    <m/>
    <x v="0"/>
  </r>
  <r>
    <s v="FRA28280078Q1 2022EUR"/>
    <x v="4"/>
    <n v="61568"/>
    <s v="PLOMBERIE CHAUFFAGE VENTILATION ENTRETIEN (PCVE)"/>
    <n v="28280078"/>
    <s v="Q1 2022"/>
    <s v="EUR"/>
    <n v="11446.66"/>
    <n v="11446.654399999999"/>
    <n v="5.6000000004132701E-3"/>
    <n v="11446.66"/>
    <n v="0"/>
    <x v="0"/>
    <m/>
    <m/>
    <m/>
    <m/>
    <s v="none"/>
    <m/>
    <m/>
    <m/>
    <x v="0"/>
    <m/>
    <x v="0"/>
  </r>
  <r>
    <s v="FRA19218007Q1 2022EUR"/>
    <x v="4"/>
    <n v="44685"/>
    <s v="LANSON INTERNATIONAL DIFFUSION"/>
    <n v="19218007"/>
    <s v="Q1 2022"/>
    <s v="EUR"/>
    <n v="2702.12"/>
    <n v="2702.1179999999999"/>
    <n v="1.9999999999527002E-3"/>
    <n v="2702.12"/>
    <n v="0"/>
    <x v="0"/>
    <m/>
    <m/>
    <m/>
    <m/>
    <s v="none"/>
    <m/>
    <m/>
    <m/>
    <x v="0"/>
    <m/>
    <x v="0"/>
  </r>
  <r>
    <s v="FRA29257025Q1 2022EUR"/>
    <x v="4"/>
    <n v="47194"/>
    <s v="TV GETAL"/>
    <n v="29257025"/>
    <s v="Q1 2022"/>
    <s v="EUR"/>
    <n v="1985.39"/>
    <n v="1985.3920000000001"/>
    <n v="-1.9999999999527002E-3"/>
    <n v="1985.39"/>
    <n v="0"/>
    <x v="0"/>
    <m/>
    <m/>
    <m/>
    <m/>
    <s v="none"/>
    <m/>
    <m/>
    <m/>
    <x v="0"/>
    <m/>
    <x v="0"/>
  </r>
  <r>
    <s v="FRA29294027Q1 2022EUR"/>
    <x v="4"/>
    <n v="44411"/>
    <s v="JDC"/>
    <n v="29294027"/>
    <s v="Q1 2022"/>
    <s v="EUR"/>
    <n v="38364.53"/>
    <n v="38364.535000000003"/>
    <n v="-5.0000000046566103E-3"/>
    <n v="38364.53"/>
    <n v="0"/>
    <x v="0"/>
    <m/>
    <m/>
    <m/>
    <m/>
    <s v="none"/>
    <m/>
    <m/>
    <m/>
    <x v="0"/>
    <m/>
    <x v="0"/>
  </r>
  <r>
    <s v="FRA29253037Q1 2022EUR"/>
    <x v="4"/>
    <n v="43566"/>
    <s v="NILFISK"/>
    <n v="29253037"/>
    <s v="Q1 2022"/>
    <s v="EUR"/>
    <n v="4476.55"/>
    <n v="4476.5478000000003"/>
    <n v="2.1999999999025E-3"/>
    <n v="4476.55"/>
    <n v="0"/>
    <x v="0"/>
    <m/>
    <m/>
    <m/>
    <m/>
    <s v="none"/>
    <m/>
    <m/>
    <m/>
    <x v="0"/>
    <m/>
    <x v="0"/>
  </r>
  <r>
    <s v="FRA2090444135Q1 2022EUR"/>
    <x v="4"/>
    <n v="45916"/>
    <s v="RECORD PORTES AUTOMATIQUES"/>
    <n v="2090444135"/>
    <s v="Q1 2022"/>
    <s v="EUR"/>
    <n v="5790.74"/>
    <n v="5790.7275"/>
    <n v="1.2499999999818099E-2"/>
    <n v="5790.74"/>
    <n v="0"/>
    <x v="0"/>
    <m/>
    <m/>
    <m/>
    <m/>
    <s v="none"/>
    <m/>
    <m/>
    <m/>
    <x v="0"/>
    <m/>
    <x v="0"/>
  </r>
  <r>
    <s v="FRA110005165Q1 2022EUR"/>
    <x v="4"/>
    <n v="44650"/>
    <s v="ADVINI - JEAN-JEAN SA - VIGNERONS &amp; PASSIONS"/>
    <n v="110005165"/>
    <s v="Q1 2022"/>
    <s v="EUR"/>
    <n v="20249.12"/>
    <n v="20249.123299999999"/>
    <n v="-3.3000000003085002E-3"/>
    <n v="20249.12"/>
    <n v="0"/>
    <x v="0"/>
    <m/>
    <m/>
    <m/>
    <m/>
    <s v="none"/>
    <m/>
    <m/>
    <m/>
    <x v="0"/>
    <m/>
    <x v="0"/>
  </r>
  <r>
    <s v="FRA110028185Q1 2022EUR"/>
    <x v="4"/>
    <n v="69231"/>
    <s v="SOGEPARK"/>
    <n v="110028185"/>
    <s v="Q1 2022"/>
    <s v="EUR"/>
    <n v="32572.639999999999"/>
    <n v="32572.639500000001"/>
    <n v="4.99999998282874E-4"/>
    <n v="32572.639999999999"/>
    <n v="0"/>
    <x v="0"/>
    <m/>
    <m/>
    <m/>
    <m/>
    <s v="none"/>
    <m/>
    <m/>
    <m/>
    <x v="0"/>
    <m/>
    <x v="0"/>
  </r>
  <r>
    <s v="FRA29263035Q1 2022EUR"/>
    <x v="4"/>
    <n v="49215"/>
    <s v="SIPP"/>
    <n v="29263035"/>
    <s v="Q1 2022"/>
    <s v="EUR"/>
    <n v="2913.86"/>
    <n v="2913.86"/>
    <n v="0"/>
    <n v="2913.86"/>
    <n v="0"/>
    <x v="0"/>
    <m/>
    <m/>
    <m/>
    <m/>
    <s v="none"/>
    <m/>
    <m/>
    <m/>
    <x v="0"/>
    <m/>
    <x v="0"/>
  </r>
  <r>
    <s v="FRA210036308Q1 2022EUR"/>
    <x v="4"/>
    <n v="49831"/>
    <s v="SNGST"/>
    <n v="210036308"/>
    <s v="Q1 2022"/>
    <s v="EUR"/>
    <n v="17356.72"/>
    <n v="17356.7264"/>
    <n v="-6.3999999983934599E-3"/>
    <n v="17356.72"/>
    <n v="0"/>
    <x v="0"/>
    <m/>
    <m/>
    <m/>
    <m/>
    <s v="none"/>
    <m/>
    <m/>
    <m/>
    <x v="0"/>
    <m/>
    <x v="0"/>
  </r>
  <r>
    <s v="FRA109081058Q1 2022EUR"/>
    <x v="4"/>
    <n v="47239"/>
    <s v="FRAMACO ENTREPRISE"/>
    <n v="109081058"/>
    <s v="Q1 2022"/>
    <s v="EUR"/>
    <n v="241.62"/>
    <n v="241.61760000000001"/>
    <n v="2.3999999999944001E-3"/>
    <n v="241.61760000000001"/>
    <n v="2.3999999999944001E-3"/>
    <x v="0"/>
    <m/>
    <m/>
    <m/>
    <m/>
    <s v="none"/>
    <m/>
    <m/>
    <m/>
    <x v="0"/>
    <m/>
    <x v="0"/>
  </r>
  <r>
    <s v="FRA10906075Q1 2022EUR"/>
    <x v="4"/>
    <n v="46113"/>
    <s v="LES FRUITIERS DE CHALOSSE"/>
    <n v="10906075"/>
    <s v="Q1 2022"/>
    <s v="EUR"/>
    <n v="1665.8"/>
    <n v="1665.8032000000001"/>
    <n v="-3.2000000001062199E-3"/>
    <n v="1665.8"/>
    <n v="0"/>
    <x v="0"/>
    <m/>
    <m/>
    <m/>
    <m/>
    <s v="none"/>
    <m/>
    <m/>
    <m/>
    <x v="0"/>
    <m/>
    <x v="0"/>
  </r>
  <r>
    <s v="FRA29280038Q1 2022EUR"/>
    <x v="4"/>
    <n v="54365"/>
    <s v="ACELEC"/>
    <n v="29280038"/>
    <s v="Q1 2022"/>
    <s v="EUR"/>
    <n v="11942.07"/>
    <n v="11942.063399999999"/>
    <n v="6.6000000006170003E-3"/>
    <n v="11942.07"/>
    <n v="0"/>
    <x v="0"/>
    <m/>
    <m/>
    <m/>
    <m/>
    <s v="none"/>
    <m/>
    <m/>
    <m/>
    <x v="0"/>
    <m/>
    <x v="0"/>
  </r>
  <r>
    <s v="FRA29302039Q1 2022EUR"/>
    <x v="4"/>
    <n v="57820"/>
    <s v="PROCHIMA"/>
    <n v="29302039"/>
    <s v="Q1 2022"/>
    <s v="EUR"/>
    <n v="1858.09"/>
    <n v="1858.0895"/>
    <n v="4.9999999987448897E-4"/>
    <n v="1858.09"/>
    <n v="0"/>
    <x v="0"/>
    <m/>
    <m/>
    <m/>
    <m/>
    <s v="none"/>
    <m/>
    <m/>
    <m/>
    <x v="0"/>
    <m/>
    <x v="0"/>
  </r>
  <r>
    <s v="FRA2196406480 MAINTENANCEQ1 2022EUR"/>
    <x v="4"/>
    <n v="44934"/>
    <s v="CHUBB FRANCE"/>
    <s v="2196406480 MAINTENANCE"/>
    <s v="Q1 2022"/>
    <s v="EUR"/>
    <n v="7932"/>
    <n v="7932.0015999999996"/>
    <n v="-1.59999999959836E-3"/>
    <n v="7932"/>
    <n v="0"/>
    <x v="0"/>
    <m/>
    <m/>
    <m/>
    <m/>
    <s v="none"/>
    <m/>
    <m/>
    <m/>
    <x v="0"/>
    <m/>
    <x v="0"/>
  </r>
  <r>
    <s v="FRA18229014Q1 2022EUR"/>
    <x v="4"/>
    <n v="47215"/>
    <s v="MC GESTION"/>
    <n v="18229014"/>
    <s v="Q1 2022"/>
    <s v="EUR"/>
    <n v="238952.18"/>
    <n v="238952.17499999999"/>
    <n v="5.0000000046566103E-3"/>
    <n v="238952.18"/>
    <n v="0"/>
    <x v="0"/>
    <m/>
    <m/>
    <m/>
    <m/>
    <s v="none"/>
    <m/>
    <m/>
    <m/>
    <x v="0"/>
    <m/>
    <x v="0"/>
  </r>
  <r>
    <s v="FRA19221010Q1 2022EUR"/>
    <x v="4"/>
    <n v="47215"/>
    <s v="MC GESTION"/>
    <n v="19221010"/>
    <s v="Q1 2022"/>
    <s v="EUR"/>
    <n v="27532.95"/>
    <n v="27532.945"/>
    <n v="5.0000000010186297E-3"/>
    <n v="27532.95"/>
    <n v="0"/>
    <x v="0"/>
    <m/>
    <m/>
    <m/>
    <m/>
    <s v="none"/>
    <m/>
    <m/>
    <m/>
    <x v="0"/>
    <m/>
    <x v="0"/>
  </r>
  <r>
    <s v="FRA29280003Q1 2022EUR"/>
    <x v="4"/>
    <n v="55523"/>
    <s v="ENERCLIM"/>
    <n v="29280003"/>
    <s v="Q1 2022"/>
    <s v="EUR"/>
    <n v="2231.56"/>
    <n v="2231.5682000000002"/>
    <n v="-8.2000000002153597E-3"/>
    <n v="2231.5682000000002"/>
    <n v="-8.2000000002153597E-3"/>
    <x v="0"/>
    <m/>
    <m/>
    <m/>
    <m/>
    <s v="none"/>
    <m/>
    <m/>
    <m/>
    <x v="0"/>
    <m/>
    <x v="0"/>
  </r>
  <r>
    <s v="FRA28314089Q1 2022EUR"/>
    <x v="4"/>
    <n v="44543"/>
    <s v="SOLIA"/>
    <n v="28314089"/>
    <s v="Q1 2022"/>
    <s v="EUR"/>
    <n v="2251.59"/>
    <n v="2251.5925000000002"/>
    <n v="-2.5000000000545601E-3"/>
    <n v="2251.59"/>
    <n v="0"/>
    <x v="0"/>
    <m/>
    <m/>
    <m/>
    <m/>
    <s v="none"/>
    <m/>
    <m/>
    <m/>
    <x v="0"/>
    <m/>
    <x v="0"/>
  </r>
  <r>
    <s v="FRA18316008Q1 2022EUR"/>
    <x v="4"/>
    <n v="45920"/>
    <s v="FRAIDIS"/>
    <n v="18316008"/>
    <s v="Q1 2022"/>
    <s v="EUR"/>
    <n v="1011.89"/>
    <n v="1011.8885"/>
    <n v="1.4999999999645199E-3"/>
    <n v="1011.89"/>
    <n v="0"/>
    <x v="0"/>
    <m/>
    <m/>
    <m/>
    <m/>
    <s v="none"/>
    <m/>
    <m/>
    <m/>
    <x v="0"/>
    <m/>
    <x v="0"/>
  </r>
  <r>
    <s v="FRA28306077Q1 2022EUR"/>
    <x v="4"/>
    <n v="44773"/>
    <s v="BLANCHISSERIE MEGALINGE"/>
    <n v="28306077"/>
    <s v="Q1 2022"/>
    <s v="EUR"/>
    <n v="2386.0500000000002"/>
    <n v="2386.0511999999999"/>
    <n v="-1.1999999996987699E-3"/>
    <n v="2386.0500000000002"/>
    <n v="0"/>
    <x v="0"/>
    <m/>
    <m/>
    <m/>
    <m/>
    <s v="none"/>
    <m/>
    <m/>
    <m/>
    <x v="0"/>
    <m/>
    <x v="0"/>
  </r>
  <r>
    <s v="FRA2205106801Q1 2022EUR"/>
    <x v="4"/>
    <n v="45927"/>
    <s v="BOUYGUES ENERGIES ET SERVICES - GET NORD 821X"/>
    <n v="2205106801"/>
    <s v="Q1 2022"/>
    <s v="EUR"/>
    <n v="177.95"/>
    <n v="177.9442"/>
    <n v="5.7999999999935803E-3"/>
    <n v="177.95"/>
    <n v="0"/>
    <x v="0"/>
    <m/>
    <m/>
    <m/>
    <m/>
    <s v="none"/>
    <m/>
    <m/>
    <m/>
    <x v="0"/>
    <m/>
    <x v="0"/>
  </r>
  <r>
    <s v="FRA211761473newQ1 2022EUR"/>
    <x v="4"/>
    <n v="45927"/>
    <s v="BOUYGUES ENERGIES ET SERVICES - GET NORD 821X"/>
    <s v="211761473new"/>
    <s v="Q1 2022"/>
    <s v="EUR"/>
    <n v="139.93"/>
    <n v="139.9254"/>
    <n v="4.6000000000105904E-3"/>
    <n v="139.93"/>
    <n v="0"/>
    <x v="0"/>
    <m/>
    <m/>
    <m/>
    <m/>
    <s v="none"/>
    <m/>
    <m/>
    <m/>
    <x v="0"/>
    <m/>
    <x v="0"/>
  </r>
  <r>
    <s v="FRA19229018Q1 2022EUR"/>
    <x v="4"/>
    <n v="4369"/>
    <s v="TRANSGOURMET OPERATIONS"/>
    <n v="19229018"/>
    <s v="Q1 2022"/>
    <s v="EUR"/>
    <n v="2115743.79"/>
    <n v="2147473.9752000002"/>
    <n v="-31730.185200000102"/>
    <n v="2147473.9752000002"/>
    <n v="-31730.185200000102"/>
    <x v="1"/>
    <s v="[84323, 78246]"/>
    <s v="[44268, 43391]"/>
    <s v="no contract attached, service found"/>
    <s v="2022-04-23 00:44:43 +0200"/>
    <s v="none"/>
    <s v="Métier"/>
    <m/>
    <m/>
    <x v="1"/>
    <s v="Helene"/>
    <x v="0"/>
  </r>
  <r>
    <s v="FRA29258036Q1 2022EUR"/>
    <x v="4"/>
    <n v="4369"/>
    <s v="TRANSGOURMET OPERATIONS"/>
    <n v="29258036"/>
    <s v="Q1 2022"/>
    <s v="EUR"/>
    <n v="255040.83"/>
    <n v="255232.87419999999"/>
    <n v="-192.044200000003"/>
    <n v="255232.87419999999"/>
    <n v="-192.044200000003"/>
    <x v="1"/>
    <s v="[84323, 78246]"/>
    <s v="[44268, 43391]"/>
    <s v="no contract attached, service found"/>
    <s v="2022-04-23 00:44:43 +0200"/>
    <s v="none"/>
    <s v="Métier"/>
    <m/>
    <m/>
    <x v="1"/>
    <s v="Helene"/>
    <x v="0"/>
  </r>
  <r>
    <s v="FRA1170015070Q1 2022EUR"/>
    <x v="4"/>
    <n v="4369"/>
    <s v="TRANSGOURMET OPERATIONS"/>
    <n v="1170015070"/>
    <s v="Q1 2022"/>
    <s v="EUR"/>
    <n v="10552.93"/>
    <n v="10552.929599999999"/>
    <n v="4.00000000809086E-4"/>
    <n v="10552.93"/>
    <n v="0"/>
    <x v="0"/>
    <m/>
    <m/>
    <m/>
    <m/>
    <s v="none"/>
    <m/>
    <m/>
    <m/>
    <x v="0"/>
    <m/>
    <x v="0"/>
  </r>
  <r>
    <s v="FRA1170035402Q1 2022EUR"/>
    <x v="4"/>
    <n v="4369"/>
    <s v="TRANSGOURMET OPERATIONS"/>
    <n v="1170035402"/>
    <s v="Q1 2022"/>
    <s v="EUR"/>
    <n v="22034.86"/>
    <n v="22034.860799999999"/>
    <n v="-7.9999999798019395E-4"/>
    <n v="22034.86"/>
    <n v="0"/>
    <x v="0"/>
    <m/>
    <m/>
    <m/>
    <m/>
    <s v="none"/>
    <m/>
    <m/>
    <m/>
    <x v="0"/>
    <m/>
    <x v="0"/>
  </r>
  <r>
    <s v="FRA1200106554-PARTENAIRESQ1 2022EUR"/>
    <x v="4"/>
    <n v="4369"/>
    <s v="TRANSGOURMET OPERATIONS"/>
    <s v="1200106554-PARTENAIRES"/>
    <s v="Q1 2022"/>
    <s v="EUR"/>
    <n v="94960.16"/>
    <n v="94960.158599999995"/>
    <n v="1.40000000828877E-3"/>
    <n v="94960.16"/>
    <n v="0"/>
    <x v="0"/>
    <m/>
    <m/>
    <m/>
    <m/>
    <s v="none"/>
    <m/>
    <m/>
    <m/>
    <x v="0"/>
    <m/>
    <x v="0"/>
  </r>
  <r>
    <s v="FRA2196406485 MAINTENANCEQ1 2022EUR"/>
    <x v="4"/>
    <n v="44769"/>
    <s v="SYSTEME DE SECURITE INCENDIE SERVICE"/>
    <s v="2196406485 MAINTENANCE "/>
    <s v="Q1 2022"/>
    <s v="EUR"/>
    <n v="6450.39"/>
    <n v="6450.3869999999997"/>
    <n v="3.00000000061118E-3"/>
    <n v="6450.39"/>
    <n v="0"/>
    <x v="0"/>
    <m/>
    <m/>
    <m/>
    <m/>
    <s v="none"/>
    <m/>
    <m/>
    <m/>
    <x v="0"/>
    <m/>
    <x v="0"/>
  </r>
  <r>
    <s v="FRA2196406486 TRAVAUXQ1 2022EUR"/>
    <x v="4"/>
    <n v="44769"/>
    <s v="SYSTEME DE SECURITE INCENDIE SERVICE"/>
    <s v="2196406486 TRAVAUX"/>
    <s v="Q1 2022"/>
    <s v="EUR"/>
    <n v="1881.27"/>
    <n v="1881.2739999999999"/>
    <n v="-3.9999999999054099E-3"/>
    <n v="1881.2739999999999"/>
    <n v="-3.9999999999054099E-3"/>
    <x v="0"/>
    <m/>
    <m/>
    <m/>
    <m/>
    <s v="none"/>
    <m/>
    <m/>
    <m/>
    <x v="0"/>
    <m/>
    <x v="0"/>
  </r>
  <r>
    <s v="FRA4070Q1 2022EUR"/>
    <x v="4"/>
    <n v="44791"/>
    <s v="SUP VIANDES"/>
    <n v="4070"/>
    <s v="Q1 2022"/>
    <s v="EUR"/>
    <n v="9528.59"/>
    <n v="9528.5861999999997"/>
    <n v="3.8000000004103601E-3"/>
    <n v="9528.59"/>
    <n v="0"/>
    <x v="0"/>
    <m/>
    <m/>
    <m/>
    <m/>
    <s v="none"/>
    <m/>
    <m/>
    <m/>
    <x v="0"/>
    <m/>
    <x v="0"/>
  </r>
  <r>
    <s v="FRA840004Q1 2022EUR"/>
    <x v="4"/>
    <n v="43557"/>
    <s v="D.F.M. (DEPANNAGE FOURNITURE MAINTENANCE)"/>
    <n v="840004"/>
    <s v="Q1 2022"/>
    <s v="EUR"/>
    <n v="969.25"/>
    <n v="969.24549999999999"/>
    <n v="4.5000000000072699E-3"/>
    <n v="969.25"/>
    <n v="0"/>
    <x v="0"/>
    <m/>
    <m/>
    <m/>
    <m/>
    <s v="none"/>
    <m/>
    <m/>
    <m/>
    <x v="0"/>
    <m/>
    <x v="0"/>
  </r>
  <r>
    <s v="FRA2588020Q1 2022EUR"/>
    <x v="4"/>
    <n v="3434"/>
    <s v="ETABLISSEMENT LOUIS DESSAINT"/>
    <n v="2588020"/>
    <s v="Q1 2022"/>
    <s v="EUR"/>
    <n v="1786.33"/>
    <n v="1786.328"/>
    <n v="1.9999999999527002E-3"/>
    <n v="1786.33"/>
    <n v="0"/>
    <x v="0"/>
    <m/>
    <m/>
    <m/>
    <m/>
    <s v="none"/>
    <m/>
    <m/>
    <m/>
    <x v="0"/>
    <m/>
    <x v="0"/>
  </r>
  <r>
    <s v="FRA812777Q1 2022EUR"/>
    <x v="4"/>
    <n v="1613"/>
    <s v="DEPAEPE HENRI SA"/>
    <n v="812777"/>
    <s v="Q1 2022"/>
    <s v="EUR"/>
    <n v="1068.2"/>
    <n v="1068.1885"/>
    <n v="1.1500000000069101E-2"/>
    <n v="1068.2"/>
    <n v="0"/>
    <x v="0"/>
    <m/>
    <m/>
    <m/>
    <m/>
    <s v="none"/>
    <m/>
    <m/>
    <m/>
    <x v="0"/>
    <m/>
    <x v="0"/>
  </r>
  <r>
    <s v="FRA21003Q1 2022EUR"/>
    <x v="4"/>
    <n v="46304"/>
    <s v="MAISON RICHARD (VIN - CADEAUX D'AFFAIRES)"/>
    <n v="21003"/>
    <s v="Q1 2022"/>
    <s v="EUR"/>
    <n v="21705.13"/>
    <n v="21705.128799999999"/>
    <n v="1.2000000024272499E-3"/>
    <n v="21705.13"/>
    <n v="0"/>
    <x v="0"/>
    <m/>
    <m/>
    <m/>
    <m/>
    <s v="none"/>
    <m/>
    <m/>
    <m/>
    <x v="0"/>
    <m/>
    <x v="0"/>
  </r>
  <r>
    <s v="FRA17225009Q1 2022EUR"/>
    <x v="4"/>
    <n v="58402"/>
    <s v="MAISON GARCIA"/>
    <n v="17225009"/>
    <s v="Q1 2022"/>
    <s v="EUR"/>
    <n v="2102.94"/>
    <n v="2102.9423999999999"/>
    <n v="-2.3999999998522898E-3"/>
    <n v="2102.94"/>
    <n v="0"/>
    <x v="0"/>
    <m/>
    <m/>
    <m/>
    <m/>
    <s v="none"/>
    <m/>
    <m/>
    <m/>
    <x v="0"/>
    <m/>
    <x v="0"/>
  </r>
  <r>
    <s v="FRA700060Q1 2022EUR"/>
    <x v="4"/>
    <n v="57691"/>
    <s v="MACCY COAST'N COUNTRY"/>
    <n v="700060"/>
    <s v="Q1 2022"/>
    <s v="EUR"/>
    <n v="4026.09"/>
    <n v="4026.0880000000002"/>
    <n v="1.9999999999527002E-3"/>
    <n v="4026.09"/>
    <n v="0"/>
    <x v="0"/>
    <m/>
    <m/>
    <m/>
    <m/>
    <s v="none"/>
    <m/>
    <m/>
    <m/>
    <x v="0"/>
    <m/>
    <x v="0"/>
  </r>
  <r>
    <s v="FRA5003Q1 2022EUR"/>
    <x v="4"/>
    <n v="41730"/>
    <s v="CHEDEVILLE CHARCUTERIE DE PARIS"/>
    <n v="5003"/>
    <s v="Q1 2022"/>
    <s v="EUR"/>
    <n v="7605.9"/>
    <n v="7605.9"/>
    <n v="0"/>
    <n v="7605.9"/>
    <n v="0"/>
    <x v="0"/>
    <m/>
    <m/>
    <m/>
    <m/>
    <s v="none"/>
    <m/>
    <m/>
    <m/>
    <x v="0"/>
    <m/>
    <x v="0"/>
  </r>
  <r>
    <s v="FRAFR2-22-2-025Q1 2022EUR"/>
    <x v="4"/>
    <n v="44918"/>
    <s v="ONET SERVICES"/>
    <s v="FR2-22-2-025"/>
    <s v="Q1 2022"/>
    <s v="EUR"/>
    <n v="90626.75"/>
    <n v="90626.747499999998"/>
    <n v="2.5000000023282999E-3"/>
    <n v="90626.75"/>
    <n v="0"/>
    <x v="0"/>
    <m/>
    <m/>
    <m/>
    <m/>
    <s v="none"/>
    <m/>
    <m/>
    <m/>
    <x v="0"/>
    <m/>
    <x v="0"/>
  </r>
  <r>
    <s v="FRA570011Q1 2022EUR"/>
    <x v="4"/>
    <n v="45243"/>
    <s v="BRAVILOR"/>
    <n v="570011"/>
    <s v="Q1 2022"/>
    <s v="EUR"/>
    <n v="295.86"/>
    <n v="295.86"/>
    <n v="0"/>
    <n v="295.86"/>
    <n v="0"/>
    <x v="0"/>
    <m/>
    <m/>
    <m/>
    <m/>
    <s v="none"/>
    <m/>
    <m/>
    <m/>
    <x v="0"/>
    <m/>
    <x v="0"/>
  </r>
  <r>
    <s v="FRA2233017Q1 2022EUR"/>
    <x v="4"/>
    <n v="45236"/>
    <s v="SPIE ICS"/>
    <n v="2233017"/>
    <s v="Q1 2022"/>
    <s v="EUR"/>
    <n v="9849"/>
    <n v="9848.9984999999997"/>
    <n v="1.50000000030559E-3"/>
    <n v="9849"/>
    <n v="0"/>
    <x v="0"/>
    <m/>
    <m/>
    <m/>
    <m/>
    <s v="none"/>
    <m/>
    <m/>
    <m/>
    <x v="0"/>
    <m/>
    <x v="0"/>
  </r>
  <r>
    <s v="FRA21098Q1 2022EUR"/>
    <x v="4"/>
    <n v="45025"/>
    <s v="COULY DUTHEIL"/>
    <n v="21098"/>
    <s v="Q1 2022"/>
    <s v="EUR"/>
    <n v="206.35"/>
    <n v="206.35"/>
    <n v="0"/>
    <n v="206.35"/>
    <n v="0"/>
    <x v="0"/>
    <m/>
    <m/>
    <m/>
    <m/>
    <s v="none"/>
    <m/>
    <m/>
    <m/>
    <x v="0"/>
    <m/>
    <x v="0"/>
  </r>
  <r>
    <s v="FRA2588016Q1 2022EUR"/>
    <x v="4"/>
    <n v="45349"/>
    <s v="WURTH FRANCE SA"/>
    <n v="2588016"/>
    <s v="Q1 2022"/>
    <s v="EUR"/>
    <n v="7317.36"/>
    <n v="7317.3558000000003"/>
    <n v="4.1999999994004602E-3"/>
    <n v="7317.3558000000003"/>
    <n v="4.1999999994004602E-3"/>
    <x v="0"/>
    <m/>
    <m/>
    <m/>
    <m/>
    <s v="none"/>
    <m/>
    <m/>
    <m/>
    <x v="0"/>
    <m/>
    <x v="0"/>
  </r>
  <r>
    <s v="FRA390077Q1 2022EUR"/>
    <x v="4"/>
    <n v="65290"/>
    <s v="ROYAL SERVICE"/>
    <n v="390077"/>
    <s v="Q1 2022"/>
    <s v="EUR"/>
    <n v="5142.28"/>
    <n v="5142.2797"/>
    <n v="2.9999999969732E-4"/>
    <n v="5142.28"/>
    <n v="0"/>
    <x v="0"/>
    <m/>
    <m/>
    <m/>
    <m/>
    <s v="none"/>
    <m/>
    <m/>
    <m/>
    <x v="0"/>
    <m/>
    <x v="0"/>
  </r>
  <r>
    <s v="FRA347940Q1 2022EUR"/>
    <x v="4"/>
    <n v="43543"/>
    <s v="XEROX FRANCE"/>
    <n v="347940"/>
    <s v="Q1 2022"/>
    <s v="EUR"/>
    <n v="525.91999999999996"/>
    <n v="525.91279999999995"/>
    <n v="7.2000000000116398E-3"/>
    <n v="525.91999999999996"/>
    <n v="0"/>
    <x v="0"/>
    <m/>
    <m/>
    <m/>
    <m/>
    <s v="none"/>
    <m/>
    <m/>
    <m/>
    <x v="0"/>
    <m/>
    <x v="0"/>
  </r>
  <r>
    <s v="FRA390030Q1 2022EUR"/>
    <x v="4"/>
    <n v="47192"/>
    <s v="BLANCHISSERIE DIEUZY SAS"/>
    <n v="390030"/>
    <s v="Q1 2022"/>
    <s v="EUR"/>
    <n v="26418.29"/>
    <n v="26418.293900000001"/>
    <n v="-3.8999999997031401E-3"/>
    <n v="26418.29"/>
    <n v="0"/>
    <x v="0"/>
    <m/>
    <m/>
    <m/>
    <m/>
    <s v="none"/>
    <m/>
    <m/>
    <m/>
    <x v="0"/>
    <m/>
    <x v="0"/>
  </r>
  <r>
    <s v="FRA2489061Q1 2022EUR"/>
    <x v="4"/>
    <n v="57088"/>
    <s v="ATELIERS VERCHERE"/>
    <n v="2489061"/>
    <s v="Q1 2022"/>
    <s v="EUR"/>
    <n v="2776.65"/>
    <n v="2776.65"/>
    <n v="0"/>
    <n v="2776.65"/>
    <n v="0"/>
    <x v="0"/>
    <m/>
    <m/>
    <m/>
    <m/>
    <s v="none"/>
    <m/>
    <m/>
    <m/>
    <x v="0"/>
    <m/>
    <x v="0"/>
  </r>
  <r>
    <s v="FRA390104Q1 2022EUR"/>
    <x v="4"/>
    <n v="57077"/>
    <s v="LA PROVENCALE - BLANCHISSAGE INDUSTRIELLE"/>
    <n v="390104"/>
    <s v="Q1 2022"/>
    <s v="EUR"/>
    <n v="10547.7"/>
    <n v="10547.706200000001"/>
    <n v="-6.1999999998079104E-3"/>
    <n v="10547.7"/>
    <n v="0"/>
    <x v="0"/>
    <m/>
    <m/>
    <m/>
    <m/>
    <s v="none"/>
    <m/>
    <m/>
    <m/>
    <x v="0"/>
    <m/>
    <x v="0"/>
  </r>
  <r>
    <s v="FRA390002Q1 2022EUR"/>
    <x v="4"/>
    <n v="43534"/>
    <s v="ANETT ET CIE"/>
    <n v="390002"/>
    <s v="Q1 2022"/>
    <s v="EUR"/>
    <n v="117793.58"/>
    <n v="117793.5794"/>
    <n v="5.9999999939464E-4"/>
    <n v="117793.58"/>
    <n v="0"/>
    <x v="0"/>
    <m/>
    <m/>
    <m/>
    <m/>
    <s v="none"/>
    <m/>
    <m/>
    <m/>
    <x v="0"/>
    <m/>
    <x v="0"/>
  </r>
  <r>
    <s v="FRA390083Q1 2022EUR"/>
    <x v="4"/>
    <n v="65627"/>
    <s v="A.L.R. ASSOCIATION DE LA ROCHE"/>
    <n v="390083"/>
    <s v="Q1 2022"/>
    <s v="EUR"/>
    <n v="363.53"/>
    <n v="363.5256"/>
    <n v="4.3999999999755303E-3"/>
    <n v="363.53"/>
    <n v="0"/>
    <x v="0"/>
    <m/>
    <m/>
    <m/>
    <m/>
    <s v="none"/>
    <m/>
    <m/>
    <m/>
    <x v="0"/>
    <m/>
    <x v="0"/>
  </r>
  <r>
    <s v="FRA570017Q1 2022EUR"/>
    <x v="4"/>
    <n v="57760"/>
    <s v="FROID CHAUD SERVICE"/>
    <n v="570017"/>
    <s v="Q1 2022"/>
    <s v="EUR"/>
    <n v="2562.66"/>
    <n v="2562.6534000000001"/>
    <n v="6.5999999997075004E-3"/>
    <n v="2562.66"/>
    <n v="0"/>
    <x v="0"/>
    <m/>
    <m/>
    <m/>
    <m/>
    <s v="none"/>
    <m/>
    <m/>
    <m/>
    <x v="0"/>
    <m/>
    <x v="0"/>
  </r>
  <r>
    <s v="FRA2002Q1 2022EUR"/>
    <x v="4"/>
    <n v="58393"/>
    <s v="L'ADP (L'ASSOCIATION DES PRODUCTEURS)"/>
    <n v="2002"/>
    <s v="Q1 2022"/>
    <s v="EUR"/>
    <n v="758.15"/>
    <n v="758.14499999999998"/>
    <n v="4.9999999999954499E-3"/>
    <n v="758.15"/>
    <n v="0"/>
    <x v="0"/>
    <m/>
    <m/>
    <m/>
    <m/>
    <s v="none"/>
    <m/>
    <m/>
    <m/>
    <x v="0"/>
    <m/>
    <x v="0"/>
  </r>
  <r>
    <s v="FRA401003Q1 2022EUR"/>
    <x v="4"/>
    <n v="26826"/>
    <s v="ECONOCOM PRODUCTS AND SOLUTIONS"/>
    <n v="401003"/>
    <s v="Q1 2022"/>
    <s v="EUR"/>
    <n v="54589.23"/>
    <n v="54589.234900000003"/>
    <n v="-4.8999999999068599E-3"/>
    <n v="54589.23"/>
    <n v="0"/>
    <x v="0"/>
    <m/>
    <m/>
    <m/>
    <m/>
    <s v="none"/>
    <m/>
    <m/>
    <m/>
    <x v="0"/>
    <m/>
    <x v="0"/>
  </r>
  <r>
    <s v="FRA390036Q1 2022EUR"/>
    <x v="4"/>
    <n v="43536"/>
    <s v="ELIS SERVICES"/>
    <n v="390036"/>
    <s v="Q1 2022"/>
    <s v="EUR"/>
    <n v="422431.04"/>
    <n v="422431.04359999998"/>
    <n v="-3.5999999963678398E-3"/>
    <n v="422431.04"/>
    <n v="0"/>
    <x v="0"/>
    <m/>
    <m/>
    <m/>
    <m/>
    <s v="none"/>
    <m/>
    <m/>
    <m/>
    <x v="0"/>
    <m/>
    <x v="0"/>
  </r>
  <r>
    <s v="FRA2140123891Q1 2022EUR"/>
    <x v="4"/>
    <n v="43536"/>
    <s v="ELIS SERVICES"/>
    <n v="2140123891"/>
    <s v="Q1 2022"/>
    <s v="EUR"/>
    <n v="2976.76"/>
    <n v="2976.7617"/>
    <n v="-1.6999999998006301E-3"/>
    <n v="2976.76"/>
    <n v="0"/>
    <x v="0"/>
    <m/>
    <m/>
    <m/>
    <m/>
    <s v="none"/>
    <m/>
    <m/>
    <m/>
    <x v="0"/>
    <m/>
    <x v="0"/>
  </r>
  <r>
    <s v="FRA11006Q1 2022EUR"/>
    <x v="4"/>
    <n v="56916"/>
    <s v="RM MAREE"/>
    <n v="11006"/>
    <s v="Q1 2022"/>
    <s v="EUR"/>
    <n v="3856.56"/>
    <n v="3856.5605999999998"/>
    <n v="-5.9999999984938703E-4"/>
    <n v="3856.56"/>
    <n v="0"/>
    <x v="0"/>
    <m/>
    <m/>
    <m/>
    <m/>
    <s v="none"/>
    <m/>
    <m/>
    <m/>
    <x v="0"/>
    <m/>
    <x v="0"/>
  </r>
  <r>
    <s v="FRA2196406477 TRAVAUXQ1 2022EUR"/>
    <x v="4"/>
    <n v="58413"/>
    <s v="ERIS"/>
    <s v="2196406477 TRAVAUX"/>
    <s v="Q1 2022"/>
    <s v="EUR"/>
    <n v="2048.87"/>
    <n v="2048.8672000000001"/>
    <n v="2.7999999997518898E-3"/>
    <n v="2048.87"/>
    <n v="0"/>
    <x v="0"/>
    <m/>
    <m/>
    <m/>
    <m/>
    <s v="none"/>
    <m/>
    <m/>
    <m/>
    <x v="0"/>
    <m/>
    <x v="0"/>
  </r>
  <r>
    <s v="FRA2196406478 MAINTENANCEQ1 2022EUR"/>
    <x v="4"/>
    <n v="58413"/>
    <s v="ERIS"/>
    <s v="2196406478 MAINTENANCE"/>
    <s v="Q1 2022"/>
    <s v="EUR"/>
    <n v="3319.53"/>
    <n v="3319.5272"/>
    <n v="2.8000000002066298E-3"/>
    <n v="3319.53"/>
    <n v="0"/>
    <x v="0"/>
    <m/>
    <m/>
    <m/>
    <m/>
    <s v="none"/>
    <m/>
    <m/>
    <m/>
    <x v="0"/>
    <m/>
    <x v="0"/>
  </r>
  <r>
    <s v="FRA390013Q1 2022EUR"/>
    <x v="4"/>
    <n v="45154"/>
    <s v="INITIAL"/>
    <n v="390013"/>
    <s v="Q1 2022"/>
    <s v="EUR"/>
    <n v="2572.2600000000002"/>
    <n v="2572.2629000000002"/>
    <n v="-2.8999999999541602E-3"/>
    <n v="2572.2600000000002"/>
    <n v="0"/>
    <x v="0"/>
    <m/>
    <m/>
    <m/>
    <m/>
    <s v="none"/>
    <m/>
    <m/>
    <m/>
    <x v="0"/>
    <m/>
    <x v="0"/>
  </r>
  <r>
    <s v="FRA790007Q1 2022EUR"/>
    <x v="4"/>
    <n v="46280"/>
    <s v="DT SIGNS"/>
    <n v="790007"/>
    <s v="Q1 2022"/>
    <s v="EUR"/>
    <n v="1615.28"/>
    <n v="1615.2750000000001"/>
    <n v="4.9999999998817596E-3"/>
    <n v="1615.28"/>
    <n v="0"/>
    <x v="0"/>
    <m/>
    <m/>
    <m/>
    <m/>
    <s v="none"/>
    <m/>
    <m/>
    <m/>
    <x v="0"/>
    <m/>
    <x v="0"/>
  </r>
  <r>
    <s v="FRA2140373474Q1 2022EUR"/>
    <x v="4"/>
    <n v="46280"/>
    <s v="DT SIGNS"/>
    <n v="2140373474"/>
    <s v="Q1 2022"/>
    <s v="EUR"/>
    <n v="173.03"/>
    <n v="173.0264"/>
    <n v="3.6000000000058199E-3"/>
    <n v="173.03"/>
    <n v="0"/>
    <x v="0"/>
    <m/>
    <m/>
    <m/>
    <m/>
    <s v="none"/>
    <m/>
    <m/>
    <m/>
    <x v="0"/>
    <m/>
    <x v="0"/>
  </r>
  <r>
    <s v="FRA390089Q1 2022EUR"/>
    <x v="4"/>
    <n v="44795"/>
    <s v="CORSE BLANC"/>
    <n v="390089"/>
    <s v="Q1 2022"/>
    <s v="EUR"/>
    <n v="2173.67"/>
    <n v="2173.6716000000001"/>
    <n v="-1.6000000000531099E-3"/>
    <n v="2173.67"/>
    <n v="0"/>
    <x v="0"/>
    <m/>
    <m/>
    <m/>
    <m/>
    <s v="none"/>
    <m/>
    <m/>
    <m/>
    <x v="0"/>
    <m/>
    <x v="0"/>
  </r>
  <r>
    <s v="FRA401002Q1 2022EUR"/>
    <x v="4"/>
    <n v="45249"/>
    <s v="SCC SA"/>
    <n v="401002"/>
    <s v="Q1 2022"/>
    <s v="EUR"/>
    <n v="2630"/>
    <n v="2629.9996000000001"/>
    <n v="3.9999999989959103E-4"/>
    <n v="2630"/>
    <n v="0"/>
    <x v="0"/>
    <m/>
    <m/>
    <m/>
    <m/>
    <s v="none"/>
    <m/>
    <m/>
    <m/>
    <x v="0"/>
    <m/>
    <x v="0"/>
  </r>
  <r>
    <s v="FRA5009Q1 2022EUR"/>
    <x v="4"/>
    <n v="58821"/>
    <s v="HERRMANN SA"/>
    <n v="5009"/>
    <s v="Q1 2022"/>
    <s v="EUR"/>
    <n v="263.89999999999998"/>
    <n v="263.89999999999998"/>
    <n v="0"/>
    <n v="263.89999999999998"/>
    <n v="0"/>
    <x v="0"/>
    <m/>
    <m/>
    <m/>
    <m/>
    <s v="none"/>
    <m/>
    <m/>
    <m/>
    <x v="0"/>
    <m/>
    <x v="0"/>
  </r>
  <r>
    <s v="FRA21016Q1 2022EUR"/>
    <x v="4"/>
    <n v="57772"/>
    <s v="GUYOT"/>
    <n v="21016"/>
    <s v="Q1 2022"/>
    <s v="EUR"/>
    <n v="1836.45"/>
    <n v="1836.45"/>
    <n v="0"/>
    <n v="1836.45"/>
    <n v="0"/>
    <x v="0"/>
    <m/>
    <m/>
    <m/>
    <m/>
    <s v="none"/>
    <m/>
    <m/>
    <m/>
    <x v="0"/>
    <m/>
    <x v="0"/>
  </r>
  <r>
    <s v="FRA390011Q1 2022EUR"/>
    <x v="4"/>
    <n v="57592"/>
    <s v="BLANCHISSERIE INDUSTRIELLE CATALANE"/>
    <n v="390011"/>
    <s v="Q1 2022"/>
    <s v="EUR"/>
    <n v="15137"/>
    <n v="15137.001"/>
    <n v="-1.0000000002037201E-3"/>
    <n v="15137"/>
    <n v="0"/>
    <x v="0"/>
    <m/>
    <m/>
    <m/>
    <m/>
    <s v="none"/>
    <m/>
    <m/>
    <m/>
    <x v="0"/>
    <m/>
    <x v="0"/>
  </r>
  <r>
    <s v="FRA14112Q1 2022EUR"/>
    <x v="4"/>
    <n v="58185"/>
    <s v="PANIFICATION MODERNE"/>
    <n v="14112"/>
    <s v="Q1 2022"/>
    <s v="EUR"/>
    <n v="2480.88"/>
    <n v="2480.8805000000002"/>
    <n v="-5.0000000010186297E-4"/>
    <n v="2480.88"/>
    <n v="0"/>
    <x v="0"/>
    <m/>
    <m/>
    <m/>
    <m/>
    <s v="none"/>
    <m/>
    <m/>
    <m/>
    <x v="0"/>
    <m/>
    <x v="0"/>
  </r>
  <r>
    <s v="FRA4056Q1 2022EUR"/>
    <x v="4"/>
    <n v="43535"/>
    <s v="CENTRE VIANDE BEAUVALLET ET FILS"/>
    <n v="4056"/>
    <s v="Q1 2022"/>
    <s v="EUR"/>
    <n v="101760.45"/>
    <n v="101760.4525"/>
    <n v="-2.5000000023282999E-3"/>
    <n v="101760.45"/>
    <n v="0"/>
    <x v="0"/>
    <m/>
    <m/>
    <m/>
    <m/>
    <s v="none"/>
    <m/>
    <m/>
    <m/>
    <x v="0"/>
    <m/>
    <x v="0"/>
  </r>
  <r>
    <s v="FRA2160440551Q1 2022EUR"/>
    <x v="4"/>
    <n v="45047"/>
    <s v="KONE"/>
    <n v="2160440551"/>
    <s v="Q1 2022"/>
    <s v="EUR"/>
    <n v="9129.25"/>
    <n v="9129.2484999999997"/>
    <n v="1.50000000030559E-3"/>
    <n v="9129.25"/>
    <n v="0"/>
    <x v="0"/>
    <m/>
    <m/>
    <m/>
    <m/>
    <s v="none"/>
    <m/>
    <m/>
    <m/>
    <x v="0"/>
    <m/>
    <x v="0"/>
  </r>
  <r>
    <s v="FRA2204506858Q1 2022EUR"/>
    <x v="4"/>
    <n v="45047"/>
    <s v="KONE"/>
    <n v="2204506858"/>
    <s v="Q1 2022"/>
    <s v="EUR"/>
    <n v="43577.57"/>
    <n v="43577.570399999997"/>
    <n v="-3.9999999717110697E-4"/>
    <n v="43577.57"/>
    <n v="0"/>
    <x v="0"/>
    <m/>
    <m/>
    <m/>
    <m/>
    <s v="none"/>
    <m/>
    <m/>
    <m/>
    <x v="0"/>
    <m/>
    <x v="0"/>
  </r>
  <r>
    <s v="FRA19035Q1 2022EUR"/>
    <x v="4"/>
    <n v="57732"/>
    <s v="LAVAZZA PROFESSIONAL FRANCE"/>
    <n v="19035"/>
    <s v="Q1 2022"/>
    <s v="EUR"/>
    <n v="2891.66"/>
    <n v="2891.6559999999999"/>
    <n v="3.9999999999054099E-3"/>
    <n v="2891.6559999999999"/>
    <n v="3.9999999999054099E-3"/>
    <x v="0"/>
    <m/>
    <m/>
    <m/>
    <m/>
    <s v="none"/>
    <m/>
    <m/>
    <m/>
    <x v="0"/>
    <m/>
    <x v="0"/>
  </r>
  <r>
    <s v="FRA670002Q1 2022EUR"/>
    <x v="4"/>
    <n v="57732"/>
    <s v="LAVAZZA PROFESSIONAL FRANCE"/>
    <n v="670002"/>
    <s v="Q1 2022"/>
    <s v="EUR"/>
    <n v="575.14"/>
    <n v="575.13549999999998"/>
    <n v="4.5000000000072699E-3"/>
    <n v="575.14"/>
    <n v="0"/>
    <x v="0"/>
    <m/>
    <m/>
    <m/>
    <m/>
    <s v="none"/>
    <m/>
    <m/>
    <m/>
    <x v="0"/>
    <m/>
    <x v="0"/>
  </r>
  <r>
    <s v="FRA2196406469 MAINTENANCEQ1 2022EUR"/>
    <x v="4"/>
    <n v="264410"/>
    <s v="CEMIS SYSTEME DE SECURITE INCENDIE"/>
    <s v="2196406469 MAINTENANCE"/>
    <s v="Q1 2022"/>
    <s v="EUR"/>
    <n v="9824.0499999999993"/>
    <n v="9824.0516000000007"/>
    <n v="-1.60000000141735E-3"/>
    <n v="9824.0499999999993"/>
    <n v="0"/>
    <x v="0"/>
    <m/>
    <m/>
    <m/>
    <m/>
    <s v="none"/>
    <m/>
    <m/>
    <m/>
    <x v="0"/>
    <m/>
    <x v="0"/>
  </r>
  <r>
    <s v="FRA2196406470 TRAVAUXQ1 2022EUR"/>
    <x v="4"/>
    <n v="264410"/>
    <s v="CEMIS SYSTEME DE SECURITE INCENDIE"/>
    <s v="2196406470 TRAVAUX"/>
    <s v="Q1 2022"/>
    <s v="EUR"/>
    <n v="8690.5499999999993"/>
    <n v="8690.5511999999999"/>
    <n v="-1.2000000006082701E-3"/>
    <n v="8690.5499999999993"/>
    <n v="0"/>
    <x v="0"/>
    <m/>
    <m/>
    <m/>
    <m/>
    <s v="none"/>
    <m/>
    <m/>
    <m/>
    <x v="0"/>
    <m/>
    <x v="0"/>
  </r>
  <r>
    <s v="FRA2489071Q1 2022EUR"/>
    <x v="4"/>
    <n v="46048"/>
    <s v="LES JARDINS DE GALLY"/>
    <n v="2489071"/>
    <s v="Q1 2022"/>
    <s v="EUR"/>
    <n v="5228.17"/>
    <n v="5228.1678000000002"/>
    <n v="2.1999999999025E-3"/>
    <n v="5228.17"/>
    <n v="0"/>
    <x v="0"/>
    <m/>
    <m/>
    <m/>
    <m/>
    <s v="none"/>
    <m/>
    <m/>
    <m/>
    <x v="0"/>
    <m/>
    <x v="0"/>
  </r>
  <r>
    <s v="FRA901005Q1 2022EUR"/>
    <x v="4"/>
    <n v="43538"/>
    <s v="MANPOWER FRANCE"/>
    <n v="901005"/>
    <s v="Q1 2022"/>
    <s v="EUR"/>
    <n v="4750.72"/>
    <n v="4750.7212"/>
    <n v="-1.1999999996987699E-3"/>
    <n v="4750.72"/>
    <n v="0"/>
    <x v="0"/>
    <m/>
    <m/>
    <m/>
    <m/>
    <s v="none"/>
    <m/>
    <m/>
    <m/>
    <x v="0"/>
    <m/>
    <x v="0"/>
  </r>
  <r>
    <s v="FRA390093Q1 2022EUR"/>
    <x v="4"/>
    <n v="65097"/>
    <s v="BLANCHISSERIE VAL NEIGE"/>
    <n v="390093"/>
    <s v="Q1 2022"/>
    <s v="EUR"/>
    <n v="940"/>
    <n v="939.995"/>
    <n v="4.9999999999954499E-3"/>
    <n v="940"/>
    <n v="0"/>
    <x v="0"/>
    <m/>
    <m/>
    <m/>
    <m/>
    <s v="none"/>
    <m/>
    <m/>
    <m/>
    <x v="0"/>
    <m/>
    <x v="0"/>
  </r>
  <r>
    <s v="FRA20109Q1 2022EUR"/>
    <x v="4"/>
    <n v="43542"/>
    <s v="FRANCE BOISSONS"/>
    <n v="20109"/>
    <s v="Q1 2022"/>
    <s v="EUR"/>
    <n v="299830.62"/>
    <n v="299830.61440000002"/>
    <n v="5.5999999749474201E-3"/>
    <n v="299830.62"/>
    <n v="0"/>
    <x v="0"/>
    <m/>
    <m/>
    <m/>
    <m/>
    <s v="none"/>
    <m/>
    <m/>
    <m/>
    <x v="0"/>
    <m/>
    <x v="0"/>
  </r>
  <r>
    <s v="FRA8014Q1 2022EUR"/>
    <x v="4"/>
    <n v="56494"/>
    <s v="LE COQ ST HONORE - SVPA"/>
    <n v="8014"/>
    <s v="Q1 2022"/>
    <s v="EUR"/>
    <n v="3085.06"/>
    <n v="3085.0630999999998"/>
    <n v="-3.09999999990395E-3"/>
    <n v="3085.06"/>
    <n v="0"/>
    <x v="0"/>
    <m/>
    <m/>
    <m/>
    <m/>
    <s v="none"/>
    <m/>
    <m/>
    <m/>
    <x v="0"/>
    <m/>
    <x v="0"/>
  </r>
  <r>
    <s v="FRA12007Q1 2022EUR"/>
    <x v="4"/>
    <n v="57327"/>
    <s v="LE BORVO"/>
    <n v="12007"/>
    <s v="Q1 2022"/>
    <s v="EUR"/>
    <n v="989.45"/>
    <n v="989.45"/>
    <n v="0"/>
    <n v="989.45"/>
    <n v="0"/>
    <x v="0"/>
    <m/>
    <m/>
    <m/>
    <m/>
    <s v="none"/>
    <m/>
    <m/>
    <m/>
    <x v="0"/>
    <m/>
    <x v="0"/>
  </r>
  <r>
    <s v="FRA900075Q1 2022EUR"/>
    <x v="4"/>
    <n v="46061"/>
    <s v="A.T.E.S. FRANCE"/>
    <n v="900075"/>
    <s v="Q1 2022"/>
    <s v="EUR"/>
    <n v="15000"/>
    <n v="15000"/>
    <n v="0"/>
    <n v="15000"/>
    <n v="0"/>
    <x v="0"/>
    <m/>
    <m/>
    <m/>
    <m/>
    <s v="none"/>
    <m/>
    <m/>
    <m/>
    <x v="0"/>
    <m/>
    <x v="0"/>
  </r>
  <r>
    <s v="FRA850012Q1 2022EUR"/>
    <x v="4"/>
    <n v="46425"/>
    <s v="XELLIANS ARCHIVAGE"/>
    <n v="850012"/>
    <s v="Q1 2022"/>
    <s v="EUR"/>
    <n v="1635.05"/>
    <n v="1635.0522000000001"/>
    <n v="-2.2000000001298702E-3"/>
    <n v="1635.05"/>
    <n v="0"/>
    <x v="0"/>
    <m/>
    <m/>
    <m/>
    <m/>
    <s v="none"/>
    <m/>
    <m/>
    <m/>
    <x v="0"/>
    <m/>
    <x v="0"/>
  </r>
  <r>
    <s v="FRA2009Q1 2022EUR"/>
    <x v="4"/>
    <n v="45250"/>
    <s v="CONFITURERIE ET CONFISERIE D ANDRESY"/>
    <n v="2009"/>
    <s v="Q1 2022"/>
    <s v="EUR"/>
    <n v="2590.1"/>
    <n v="2590.1"/>
    <n v="0"/>
    <n v="2590.1"/>
    <n v="0"/>
    <x v="0"/>
    <m/>
    <m/>
    <m/>
    <m/>
    <s v="none"/>
    <m/>
    <m/>
    <m/>
    <x v="0"/>
    <m/>
    <x v="0"/>
  </r>
  <r>
    <s v="FRA560009Q1 2022EUR"/>
    <x v="4"/>
    <n v="43539"/>
    <s v="SUEZ RV FRANCE"/>
    <n v="560009"/>
    <s v="Q1 2022"/>
    <s v="EUR"/>
    <n v="9777.56"/>
    <n v="9777.5573999999997"/>
    <n v="2.59999999980209E-3"/>
    <n v="9777.56"/>
    <n v="0"/>
    <x v="0"/>
    <m/>
    <m/>
    <m/>
    <m/>
    <s v="none"/>
    <m/>
    <m/>
    <m/>
    <x v="0"/>
    <m/>
    <x v="0"/>
  </r>
  <r>
    <s v="FRA2202006651Q1 2022EUR"/>
    <x v="4"/>
    <n v="45442"/>
    <s v="SILLIKER"/>
    <n v="2202006651"/>
    <s v="Q1 2022"/>
    <s v="EUR"/>
    <n v="15298.21"/>
    <n v="15298.205400000001"/>
    <n v="4.5999999983905504E-3"/>
    <n v="15298.21"/>
    <n v="0"/>
    <x v="0"/>
    <m/>
    <m/>
    <m/>
    <m/>
    <s v="none"/>
    <m/>
    <m/>
    <m/>
    <x v="0"/>
    <m/>
    <x v="0"/>
  </r>
  <r>
    <s v="FRA20004Q1 2022EUR"/>
    <x v="4"/>
    <n v="45257"/>
    <s v="OC 22 (ORGANISATION COMMERCIALE)"/>
    <n v="20004"/>
    <s v="Q1 2022"/>
    <s v="EUR"/>
    <n v="103.44"/>
    <n v="103.43640000000001"/>
    <n v="3.5999999999916099E-3"/>
    <n v="103.44"/>
    <n v="0"/>
    <x v="0"/>
    <m/>
    <m/>
    <m/>
    <m/>
    <s v="none"/>
    <m/>
    <m/>
    <m/>
    <x v="0"/>
    <m/>
    <x v="0"/>
  </r>
  <r>
    <s v="FRA320101Q1 2022EUR"/>
    <x v="4"/>
    <n v="2333"/>
    <s v="O.D.F. OFFICE DU FONCTIONNEL"/>
    <n v="320101"/>
    <s v="Q1 2022"/>
    <s v="EUR"/>
    <n v="16656.759999999998"/>
    <n v="16656.7595"/>
    <n v="4.99999998282874E-4"/>
    <n v="16656.759999999998"/>
    <n v="0"/>
    <x v="0"/>
    <m/>
    <m/>
    <m/>
    <m/>
    <s v="none"/>
    <m/>
    <m/>
    <m/>
    <x v="0"/>
    <m/>
    <x v="0"/>
  </r>
  <r>
    <s v="FRA2196406481 MAINTENANCEQ1 2022EUR"/>
    <x v="4"/>
    <n v="40488"/>
    <s v="D.E.F. (DETECTION ELECTRONIQUE FRANCAISE) PROTECBAT"/>
    <s v="2196406481 MAINTENANCE"/>
    <s v="Q1 2022"/>
    <s v="EUR"/>
    <n v="13796.26"/>
    <n v="13796.2616"/>
    <n v="-1.59999999959836E-3"/>
    <n v="13796.2616"/>
    <n v="-1.59999999959836E-3"/>
    <x v="0"/>
    <m/>
    <m/>
    <m/>
    <m/>
    <s v="none"/>
    <m/>
    <m/>
    <m/>
    <x v="0"/>
    <m/>
    <x v="0"/>
  </r>
  <r>
    <s v="FRA2196406483 TRAVAUXQ1 2022EUR"/>
    <x v="4"/>
    <n v="40488"/>
    <s v="D.E.F. (DETECTION ELECTRONIQUE FRANCAISE) PROTECBAT"/>
    <s v="2196406483 TRAVAUX"/>
    <s v="Q1 2022"/>
    <s v="EUR"/>
    <n v="1504.03"/>
    <n v="1504.0252"/>
    <n v="4.7999999999319698E-3"/>
    <n v="1504.03"/>
    <n v="0"/>
    <x v="0"/>
    <m/>
    <m/>
    <m/>
    <m/>
    <s v="none"/>
    <m/>
    <m/>
    <m/>
    <x v="0"/>
    <m/>
    <x v="0"/>
  </r>
  <r>
    <s v="FRA459997Q1 2022EUR"/>
    <x v="4"/>
    <n v="45337"/>
    <s v="RENTOKIL INITIAL SAS EIM660"/>
    <n v="459997"/>
    <s v="Q1 2022"/>
    <s v="EUR"/>
    <n v="20093.509999999998"/>
    <n v="20093.5134"/>
    <n v="-3.40000000142026E-3"/>
    <n v="20093.509999999998"/>
    <n v="0"/>
    <x v="0"/>
    <m/>
    <m/>
    <m/>
    <m/>
    <s v="none"/>
    <m/>
    <m/>
    <m/>
    <x v="0"/>
    <m/>
    <x v="0"/>
  </r>
  <r>
    <s v="FRA550003Q1 2022EUR"/>
    <x v="4"/>
    <n v="56501"/>
    <s v="SOTREBAT"/>
    <n v="550003"/>
    <s v="Q1 2022"/>
    <s v="EUR"/>
    <n v="1073.01"/>
    <n v="1073.0084999999999"/>
    <n v="1.50000000007821E-3"/>
    <n v="1073.01"/>
    <n v="0"/>
    <x v="0"/>
    <m/>
    <m/>
    <m/>
    <m/>
    <s v="none"/>
    <m/>
    <m/>
    <m/>
    <x v="0"/>
    <m/>
    <x v="0"/>
  </r>
  <r>
    <s v="FRA11021-MAREEQ1 2022EUR"/>
    <x v="4"/>
    <n v="43529"/>
    <s v="POMONA (TERRE AZUR)"/>
    <s v="11021-MAREE "/>
    <s v="Q1 2022"/>
    <s v="EUR"/>
    <n v="61733.14"/>
    <n v="61733.138599999998"/>
    <n v="1.40000000101281E-3"/>
    <n v="61733.138599999998"/>
    <n v="1.40000000101281E-3"/>
    <x v="0"/>
    <m/>
    <m/>
    <m/>
    <m/>
    <s v="none"/>
    <m/>
    <m/>
    <m/>
    <x v="0"/>
    <m/>
    <x v="0"/>
  </r>
  <r>
    <s v="FRA13102 FRUITS &amp; LEGUMESQ1 2022EUR"/>
    <x v="4"/>
    <n v="43529"/>
    <s v="POMONA (TERRE AZUR)"/>
    <s v="13102 FRUITS &amp; LEGUMES "/>
    <s v="Q1 2022"/>
    <s v="EUR"/>
    <n v="272426.7"/>
    <n v="272426.69540000003"/>
    <n v="4.5999999856576297E-3"/>
    <n v="272426.7"/>
    <n v="0"/>
    <x v="0"/>
    <m/>
    <m/>
    <m/>
    <m/>
    <s v="none"/>
    <m/>
    <m/>
    <m/>
    <x v="0"/>
    <m/>
    <x v="0"/>
  </r>
  <r>
    <s v="FRA390050Q1 2022EUR"/>
    <x v="4"/>
    <n v="57864"/>
    <s v="LOCATEX"/>
    <n v="390050"/>
    <s v="Q1 2022"/>
    <s v="EUR"/>
    <n v="12522.49"/>
    <n v="12522.4863"/>
    <n v="3.6999999992985899E-3"/>
    <n v="12522.49"/>
    <n v="0"/>
    <x v="0"/>
    <m/>
    <m/>
    <m/>
    <m/>
    <s v="none"/>
    <m/>
    <m/>
    <m/>
    <x v="0"/>
    <m/>
    <x v="0"/>
  </r>
  <r>
    <s v="FRA2205406680Q1 2022EUR"/>
    <x v="4"/>
    <n v="58122"/>
    <s v="NICOLARDOT"/>
    <n v="2205406680"/>
    <s v="Q1 2022"/>
    <s v="EUR"/>
    <n v="10183.57"/>
    <n v="10183.569299999999"/>
    <n v="7.00000000506406E-4"/>
    <n v="10183.57"/>
    <n v="0"/>
    <x v="0"/>
    <m/>
    <m/>
    <m/>
    <m/>
    <s v="none"/>
    <m/>
    <m/>
    <m/>
    <x v="0"/>
    <m/>
    <x v="0"/>
  </r>
  <r>
    <s v="FRA789517Q1 2022EUR"/>
    <x v="4"/>
    <n v="1710"/>
    <s v="UNISTO SA"/>
    <n v="789517"/>
    <s v="Q1 2022"/>
    <s v="EUR"/>
    <n v="117.27"/>
    <n v="117.26900000000001"/>
    <n v="9.9999999999056399E-4"/>
    <n v="117.27"/>
    <n v="0"/>
    <x v="0"/>
    <m/>
    <m/>
    <m/>
    <m/>
    <s v="none"/>
    <m/>
    <m/>
    <m/>
    <x v="0"/>
    <m/>
    <x v="0"/>
  </r>
  <r>
    <s v="FRA870007Q1 2022EUR"/>
    <x v="4"/>
    <n v="45030"/>
    <s v="EUROPCAR FRANCE"/>
    <n v="870007"/>
    <s v="Q1 2022"/>
    <s v="EUR"/>
    <n v="1469.43"/>
    <n v="1469.4294"/>
    <n v="6.0000000007676103E-4"/>
    <n v="1469.43"/>
    <n v="0"/>
    <x v="0"/>
    <m/>
    <m/>
    <m/>
    <m/>
    <s v="none"/>
    <m/>
    <m/>
    <m/>
    <x v="0"/>
    <m/>
    <x v="0"/>
  </r>
  <r>
    <s v="FRA2160704885Q1 2022EUR"/>
    <x v="4"/>
    <n v="1870"/>
    <s v="MUZEO"/>
    <n v="2160704885"/>
    <s v="Q1 2022"/>
    <s v="EUR"/>
    <n v="890.89"/>
    <n v="890.88959999999997"/>
    <n v="4.0000000001327803E-4"/>
    <n v="890.89"/>
    <n v="0"/>
    <x v="0"/>
    <m/>
    <m/>
    <m/>
    <m/>
    <s v="none"/>
    <m/>
    <m/>
    <m/>
    <x v="0"/>
    <m/>
    <x v="0"/>
  </r>
  <r>
    <s v="FRA2489060Q1 2022EUR"/>
    <x v="4"/>
    <n v="57312"/>
    <s v="AMBIUS EIM660"/>
    <n v="2489060"/>
    <s v="Q1 2022"/>
    <s v="EUR"/>
    <n v="4505.96"/>
    <n v="4505.9589999999998"/>
    <n v="1.0000000002037201E-3"/>
    <n v="4505.96"/>
    <n v="0"/>
    <x v="0"/>
    <m/>
    <m/>
    <m/>
    <m/>
    <s v="none"/>
    <m/>
    <m/>
    <m/>
    <x v="0"/>
    <m/>
    <x v="0"/>
  </r>
  <r>
    <s v="FRA29280017Q1 2022EUR"/>
    <x v="4"/>
    <n v="52797"/>
    <s v="ADV"/>
    <n v="29280017"/>
    <s v="Q1 2022"/>
    <s v="EUR"/>
    <n v="802.74"/>
    <n v="802.73580000000004"/>
    <n v="4.1999999999688901E-3"/>
    <n v="802.74"/>
    <n v="0"/>
    <x v="0"/>
    <m/>
    <m/>
    <m/>
    <m/>
    <s v="none"/>
    <m/>
    <m/>
    <m/>
    <x v="0"/>
    <m/>
    <x v="0"/>
  </r>
  <r>
    <s v="FRA787654Q1 2022EUR"/>
    <x v="4"/>
    <n v="2660"/>
    <s v="SEMIOS (ex INSIGNIS)"/>
    <n v="787654"/>
    <s v="Q1 2022"/>
    <s v="EUR"/>
    <n v="4237.22"/>
    <n v="4237.2186000000002"/>
    <n v="1.4000000001033099E-3"/>
    <n v="4237.22"/>
    <n v="0"/>
    <x v="0"/>
    <m/>
    <m/>
    <m/>
    <m/>
    <s v="none"/>
    <m/>
    <m/>
    <m/>
    <x v="0"/>
    <m/>
    <x v="0"/>
  </r>
  <r>
    <s v="FRA2120371765Q1 2022EUR"/>
    <x v="4"/>
    <n v="2660"/>
    <s v="SEMIOS (ex INSIGNIS)"/>
    <n v="2120371765"/>
    <s v="Q1 2022"/>
    <s v="EUR"/>
    <n v="132.76"/>
    <n v="132.7552"/>
    <n v="4.7999999999888097E-3"/>
    <n v="132.76"/>
    <n v="0"/>
    <x v="0"/>
    <m/>
    <m/>
    <m/>
    <m/>
    <s v="none"/>
    <m/>
    <m/>
    <m/>
    <x v="0"/>
    <m/>
    <x v="0"/>
  </r>
  <r>
    <s v="FRA4053Q1 2022EUR"/>
    <x v="4"/>
    <n v="44727"/>
    <s v="LESAGE ET FILS SARL"/>
    <n v="4053"/>
    <s v="Q1 2022"/>
    <s v="EUR"/>
    <n v="6790.05"/>
    <n v="6790.0439999999999"/>
    <n v="6.0000000003128601E-3"/>
    <n v="6790.05"/>
    <n v="0"/>
    <x v="0"/>
    <m/>
    <m/>
    <m/>
    <m/>
    <s v="none"/>
    <m/>
    <m/>
    <m/>
    <x v="0"/>
    <m/>
    <x v="0"/>
  </r>
  <r>
    <s v="FRA21075Q1 2022EUR"/>
    <x v="4"/>
    <n v="58485"/>
    <s v="LES VINS GEORGES DUBOEUF"/>
    <n v="21075"/>
    <s v="Q1 2022"/>
    <s v="EUR"/>
    <n v="53.62"/>
    <n v="53.623199999999997"/>
    <n v="-3.1999999999996402E-3"/>
    <n v="53.62"/>
    <n v="0"/>
    <x v="0"/>
    <m/>
    <m/>
    <m/>
    <m/>
    <s v="none"/>
    <m/>
    <m/>
    <m/>
    <x v="0"/>
    <m/>
    <x v="0"/>
  </r>
  <r>
    <s v="FRAFR2-21-6-020Q1 2022EUR"/>
    <x v="4"/>
    <n v="356630"/>
    <s v="ORALIANS"/>
    <s v="FR2-21-6-020"/>
    <s v="Q1 2022"/>
    <s v="EUR"/>
    <n v="179.3"/>
    <n v="179.29409999999999"/>
    <n v="5.9000000000253199E-3"/>
    <n v="179.3"/>
    <n v="0"/>
    <x v="0"/>
    <m/>
    <m/>
    <m/>
    <m/>
    <s v="none"/>
    <m/>
    <m/>
    <m/>
    <x v="0"/>
    <m/>
    <x v="0"/>
  </r>
  <r>
    <s v="FRAFR2-21-1-036Q1 2022EUR"/>
    <x v="4"/>
    <n v="321908"/>
    <s v="LES FILLES  DE L'OUEST"/>
    <s v="FR2-21-1-036"/>
    <s v="Q1 2022"/>
    <s v="EUR"/>
    <n v="81.17"/>
    <n v="81.171999999999997"/>
    <n v="-1.9999999999953302E-3"/>
    <n v="81.171999999999997"/>
    <n v="-1.9999999999953302E-3"/>
    <x v="0"/>
    <m/>
    <m/>
    <m/>
    <m/>
    <s v="none"/>
    <m/>
    <m/>
    <m/>
    <x v="0"/>
    <m/>
    <x v="0"/>
  </r>
  <r>
    <s v="FRA2207206736Q1 2022EUR"/>
    <x v="4"/>
    <n v="3740"/>
    <s v="BUREAU VERITAS CERTIFICATION FRANCE"/>
    <n v="2207206736"/>
    <s v="Q1 2022"/>
    <s v="EUR"/>
    <n v="5127.24"/>
    <n v="5127.24"/>
    <n v="0"/>
    <n v="5127.24"/>
    <n v="0"/>
    <x v="0"/>
    <m/>
    <m/>
    <m/>
    <m/>
    <s v="none"/>
    <m/>
    <m/>
    <m/>
    <x v="0"/>
    <m/>
    <x v="0"/>
  </r>
  <r>
    <s v="FRA2205106585 TRAVAUXQ1 2022EUR"/>
    <x v="4"/>
    <n v="343007"/>
    <s v="AZUR GAZ ENERGY"/>
    <s v="2205106585 TRAVAUX"/>
    <s v="Q1 2022"/>
    <s v="EUR"/>
    <n v="2139.3200000000002"/>
    <n v="2139.3234000000002"/>
    <n v="-3.4000000000560201E-3"/>
    <n v="2139.3200000000002"/>
    <n v="0"/>
    <x v="0"/>
    <m/>
    <m/>
    <m/>
    <m/>
    <s v="none"/>
    <m/>
    <m/>
    <m/>
    <x v="0"/>
    <m/>
    <x v="0"/>
  </r>
  <r>
    <s v="FRA2205106586 MAINTENANCEQ1 2022EUR"/>
    <x v="4"/>
    <n v="343007"/>
    <s v="AZUR GAZ ENERGY"/>
    <s v="2205106586 MAINTENANCE"/>
    <s v="Q1 2022"/>
    <s v="EUR"/>
    <n v="1071.0999999999999"/>
    <n v="1071.0989999999999"/>
    <n v="9.9999999997635292E-4"/>
    <n v="1071.0999999999999"/>
    <n v="0"/>
    <x v="0"/>
    <m/>
    <m/>
    <m/>
    <m/>
    <s v="none"/>
    <m/>
    <m/>
    <m/>
    <x v="0"/>
    <m/>
    <x v="0"/>
  </r>
  <r>
    <s v="FRA2191406365-1Q1 2022EUR"/>
    <x v="4"/>
    <n v="61366"/>
    <s v="ARTALYS"/>
    <s v="2191406365-1"/>
    <s v="Q1 2022"/>
    <s v="EUR"/>
    <n v="599.85"/>
    <n v="599.85199999999998"/>
    <n v="-1.9999999999527002E-3"/>
    <n v="599.85"/>
    <n v="0"/>
    <x v="0"/>
    <m/>
    <m/>
    <m/>
    <m/>
    <s v="none"/>
    <m/>
    <m/>
    <m/>
    <x v="0"/>
    <m/>
    <x v="0"/>
  </r>
  <r>
    <s v="FRA2195106467Q1 2022EUR"/>
    <x v="4"/>
    <n v="339000"/>
    <s v="BIOCLEANAIR"/>
    <n v="2195106467"/>
    <s v="Q1 2022"/>
    <s v="EUR"/>
    <n v="393.75"/>
    <n v="393.75"/>
    <n v="0"/>
    <n v="393.75"/>
    <n v="0"/>
    <x v="0"/>
    <m/>
    <m/>
    <m/>
    <m/>
    <s v="none"/>
    <m/>
    <m/>
    <m/>
    <x v="0"/>
    <m/>
    <x v="0"/>
  </r>
  <r>
    <s v="FRA1191406449Q1 2022EUR"/>
    <x v="4"/>
    <n v="299570"/>
    <s v="TERRES DE CAFE"/>
    <n v="1191406449"/>
    <s v="Q1 2022"/>
    <s v="EUR"/>
    <n v="834.63"/>
    <n v="834.63210000000004"/>
    <n v="-2.1000000000412902E-3"/>
    <n v="834.63"/>
    <n v="0"/>
    <x v="0"/>
    <m/>
    <m/>
    <m/>
    <m/>
    <s v="none"/>
    <m/>
    <m/>
    <m/>
    <x v="0"/>
    <m/>
    <x v="0"/>
  </r>
  <r>
    <s v="FRA2195306345Q1 2022EUR"/>
    <x v="4"/>
    <n v="297782"/>
    <s v="SOCOTEC EQUIPEMENT &amp; INDUSTRIE"/>
    <n v="2195306345"/>
    <s v="Q1 2022"/>
    <s v="EUR"/>
    <n v="10658"/>
    <n v="10658.0005"/>
    <n v="-5.0000000010186297E-4"/>
    <n v="10658"/>
    <n v="0"/>
    <x v="0"/>
    <m/>
    <m/>
    <m/>
    <m/>
    <s v="none"/>
    <m/>
    <m/>
    <m/>
    <x v="0"/>
    <m/>
    <x v="0"/>
  </r>
  <r>
    <s v="FRA1191406240Q1 2022EUR"/>
    <x v="4"/>
    <n v="45002"/>
    <s v="PCB CREATION"/>
    <n v="1191406240"/>
    <s v="Q1 2022"/>
    <s v="EUR"/>
    <n v="1124.54"/>
    <n v="1124.5435"/>
    <n v="-3.5000000000309198E-3"/>
    <n v="1124.54"/>
    <n v="0"/>
    <x v="0"/>
    <m/>
    <m/>
    <m/>
    <m/>
    <s v="none"/>
    <m/>
    <m/>
    <m/>
    <x v="0"/>
    <m/>
    <x v="0"/>
  </r>
  <r>
    <s v="FRA2193306141Q1 2022EUR"/>
    <x v="4"/>
    <n v="46293"/>
    <s v="IPC"/>
    <n v="2193306141"/>
    <s v="Q1 2022"/>
    <s v="EUR"/>
    <n v="10944.43"/>
    <n v="10944.433000000001"/>
    <n v="-3.00000000061118E-3"/>
    <n v="10944.43"/>
    <n v="0"/>
    <x v="0"/>
    <m/>
    <m/>
    <m/>
    <m/>
    <s v="none"/>
    <m/>
    <m/>
    <m/>
    <x v="0"/>
    <m/>
    <x v="0"/>
  </r>
  <r>
    <s v="FRA1190506021Q1 2022EUR"/>
    <x v="4"/>
    <n v="52051"/>
    <s v="CASTEL FRERES"/>
    <n v="1190506021"/>
    <s v="Q1 2022"/>
    <s v="EUR"/>
    <n v="1242.56"/>
    <n v="1242.5595000000001"/>
    <n v="4.9999999987448897E-4"/>
    <n v="1242.56"/>
    <n v="0"/>
    <x v="0"/>
    <m/>
    <m/>
    <m/>
    <m/>
    <s v="none"/>
    <m/>
    <m/>
    <m/>
    <x v="0"/>
    <m/>
    <x v="0"/>
  </r>
  <r>
    <s v="FRA2198105961Q1 2022EUR"/>
    <x v="4"/>
    <n v="319647"/>
    <s v="ZUMEX FRANCE"/>
    <n v="2198105961"/>
    <s v="Q1 2022"/>
    <s v="EUR"/>
    <n v="1420.07"/>
    <n v="1420.068"/>
    <n v="1.9999999999527002E-3"/>
    <n v="1420.07"/>
    <n v="0"/>
    <x v="0"/>
    <m/>
    <m/>
    <m/>
    <m/>
    <s v="none"/>
    <m/>
    <m/>
    <m/>
    <x v="0"/>
    <m/>
    <x v="0"/>
  </r>
  <r>
    <s v="FRA2188105804Q1 2022EUR"/>
    <x v="4"/>
    <n v="316740"/>
    <s v="ODICE"/>
    <n v="2188105804"/>
    <s v="Q1 2022"/>
    <s v="EUR"/>
    <n v="1067.97"/>
    <n v="1067.9694"/>
    <n v="6.0000000007676103E-4"/>
    <n v="1067.97"/>
    <n v="0"/>
    <x v="0"/>
    <m/>
    <m/>
    <m/>
    <m/>
    <s v="none"/>
    <m/>
    <m/>
    <m/>
    <x v="0"/>
    <m/>
    <x v="0"/>
  </r>
  <r>
    <s v="FRA2140213076Q1 2022EUR"/>
    <x v="4"/>
    <n v="318590"/>
    <s v="RKF LUXURY LINEN"/>
    <n v="2140213076"/>
    <s v="Q1 2022"/>
    <s v="EUR"/>
    <n v="3329.29"/>
    <n v="3329.2849999999999"/>
    <n v="5.0000000001091298E-3"/>
    <n v="3329.29"/>
    <n v="0"/>
    <x v="0"/>
    <m/>
    <m/>
    <m/>
    <m/>
    <s v="none"/>
    <m/>
    <m/>
    <m/>
    <x v="0"/>
    <m/>
    <x v="0"/>
  </r>
  <r>
    <s v="FRA2185905757Q1 2022EUR"/>
    <x v="4"/>
    <n v="276895"/>
    <s v="GROUPE CONVERGENCE.COM"/>
    <n v="2185905757"/>
    <s v="Q1 2022"/>
    <s v="EUR"/>
    <n v="4302.26"/>
    <n v="4302.2584999999999"/>
    <n v="1.50000000030559E-3"/>
    <n v="4302.26"/>
    <n v="0"/>
    <x v="0"/>
    <m/>
    <m/>
    <m/>
    <m/>
    <s v="none"/>
    <m/>
    <m/>
    <m/>
    <x v="0"/>
    <m/>
    <x v="0"/>
  </r>
  <r>
    <s v="FRA2181805656Q1 2022EUR"/>
    <x v="4"/>
    <n v="263257"/>
    <s v="MOULINOT COMPOST ET BIOGAZ"/>
    <n v="2181805656"/>
    <s v="Q1 2022"/>
    <s v="EUR"/>
    <n v="329.48"/>
    <n v="329.47620000000001"/>
    <n v="3.8000000000124601E-3"/>
    <n v="329.48"/>
    <n v="0"/>
    <x v="0"/>
    <m/>
    <m/>
    <m/>
    <m/>
    <s v="none"/>
    <m/>
    <m/>
    <m/>
    <x v="0"/>
    <m/>
    <x v="0"/>
  </r>
  <r>
    <s v="FRA2184105581Q1 2022EUR"/>
    <x v="4"/>
    <n v="160710"/>
    <s v="CABIOLA"/>
    <n v="2184105581"/>
    <s v="Q1 2022"/>
    <s v="EUR"/>
    <n v="375.77"/>
    <n v="375.76749999999998"/>
    <n v="2.4999999999977202E-3"/>
    <n v="375.77"/>
    <n v="0"/>
    <x v="0"/>
    <m/>
    <m/>
    <m/>
    <m/>
    <s v="none"/>
    <m/>
    <m/>
    <m/>
    <x v="0"/>
    <m/>
    <x v="0"/>
  </r>
  <r>
    <s v="FRA2180155577Q1 2022EUR"/>
    <x v="4"/>
    <n v="213335"/>
    <s v="HACCESS"/>
    <n v="2180155577"/>
    <s v="Q1 2022"/>
    <s v="EUR"/>
    <n v="3653.83"/>
    <n v="3653.8310000000001"/>
    <n v="-1.0000000002037201E-3"/>
    <n v="3653.83"/>
    <n v="0"/>
    <x v="0"/>
    <m/>
    <m/>
    <m/>
    <m/>
    <s v="none"/>
    <m/>
    <m/>
    <m/>
    <x v="0"/>
    <m/>
    <x v="0"/>
  </r>
  <r>
    <s v="FRA1181405424Q1 2022EUR"/>
    <x v="4"/>
    <n v="43828"/>
    <s v="COLIN RHD"/>
    <n v="1181405424"/>
    <s v="Q1 2022"/>
    <s v="EUR"/>
    <n v="3315.2"/>
    <n v="3315.1950000000002"/>
    <n v="4.9999999996543903E-3"/>
    <n v="3315.2"/>
    <n v="0"/>
    <x v="0"/>
    <m/>
    <m/>
    <m/>
    <m/>
    <s v="none"/>
    <m/>
    <m/>
    <m/>
    <x v="0"/>
    <m/>
    <x v="0"/>
  </r>
  <r>
    <s v="FRA2170365127Q1 2022EUR"/>
    <x v="4"/>
    <n v="250678"/>
    <s v="DETECTION GARDIENNAGE SECURITE INTERVENT"/>
    <n v="2170365127"/>
    <s v="Q1 2022"/>
    <s v="EUR"/>
    <n v="3894.28"/>
    <n v="3894.28"/>
    <n v="0"/>
    <n v="3894.28"/>
    <n v="0"/>
    <x v="0"/>
    <m/>
    <m/>
    <m/>
    <m/>
    <s v="none"/>
    <m/>
    <m/>
    <m/>
    <x v="0"/>
    <m/>
    <x v="0"/>
  </r>
  <r>
    <s v="FRA2160195044Q1 2022EUR"/>
    <x v="4"/>
    <n v="269394"/>
    <s v="RAS"/>
    <n v="2160195044"/>
    <s v="Q1 2022"/>
    <s v="EUR"/>
    <n v="5047.6099999999997"/>
    <n v="5047.6099999999997"/>
    <n v="0"/>
    <n v="5047.6099999999997"/>
    <n v="0"/>
    <x v="0"/>
    <m/>
    <m/>
    <m/>
    <m/>
    <s v="none"/>
    <m/>
    <m/>
    <m/>
    <x v="0"/>
    <m/>
    <x v="0"/>
  </r>
  <r>
    <s v="FRA4048Q1 2022EUR"/>
    <x v="4"/>
    <n v="259612"/>
    <s v="LES ELEVEURS DE LA CHEVILOTTE"/>
    <n v="4048"/>
    <s v="Q1 2022"/>
    <s v="EUR"/>
    <n v="33.89"/>
    <n v="33.893300000000004"/>
    <n v="-3.3000000000029599E-3"/>
    <n v="33.89"/>
    <n v="0"/>
    <x v="0"/>
    <m/>
    <m/>
    <m/>
    <m/>
    <s v="none"/>
    <m/>
    <m/>
    <m/>
    <x v="0"/>
    <m/>
    <x v="0"/>
  </r>
  <r>
    <s v="FRA2160304936Q1 2022EUR"/>
    <x v="4"/>
    <n v="185209"/>
    <s v="JARDINS ET PAYSAGES DE FRANCE"/>
    <n v="2160304936"/>
    <s v="Q1 2022"/>
    <s v="EUR"/>
    <n v="3800.5"/>
    <n v="3800.4985000000001"/>
    <n v="1.49999999985084E-3"/>
    <n v="3800.5"/>
    <n v="0"/>
    <x v="0"/>
    <m/>
    <m/>
    <m/>
    <m/>
    <s v="none"/>
    <m/>
    <m/>
    <m/>
    <x v="0"/>
    <m/>
    <x v="0"/>
  </r>
  <r>
    <s v="FRA2160724717Q1 2022EUR"/>
    <x v="4"/>
    <n v="47735"/>
    <s v="AGENCE TERRONES ARCHITECTES INGENIEURS ASSOCIES"/>
    <n v="2160724717"/>
    <s v="Q1 2022"/>
    <s v="EUR"/>
    <n v="144"/>
    <n v="144"/>
    <n v="0"/>
    <n v="144"/>
    <n v="0"/>
    <x v="0"/>
    <m/>
    <m/>
    <m/>
    <m/>
    <s v="none"/>
    <m/>
    <m/>
    <m/>
    <x v="0"/>
    <m/>
    <x v="0"/>
  </r>
  <r>
    <s v="FRA120406831Q1 2022EUR"/>
    <x v="4"/>
    <n v="211316"/>
    <s v="GOOD EPICES"/>
    <n v="120406831"/>
    <s v="Q1 2022"/>
    <s v="EUR"/>
    <n v="341.84"/>
    <n v="341.8374"/>
    <n v="2.5999999999726199E-3"/>
    <n v="341.84"/>
    <n v="0"/>
    <x v="0"/>
    <m/>
    <m/>
    <m/>
    <m/>
    <s v="none"/>
    <m/>
    <m/>
    <m/>
    <x v="0"/>
    <m/>
    <x v="0"/>
  </r>
  <r>
    <s v="FRA2191706367Q1 2022EUR"/>
    <x v="4"/>
    <n v="345175"/>
    <s v="MADURUIN"/>
    <n v="2191706367"/>
    <s v="Q1 2022"/>
    <s v="EUR"/>
    <n v="295.83999999999997"/>
    <n v="295.83749999999998"/>
    <n v="2.4999999999977202E-3"/>
    <n v="295.83999999999997"/>
    <n v="0"/>
    <x v="0"/>
    <m/>
    <m/>
    <m/>
    <m/>
    <s v="none"/>
    <m/>
    <m/>
    <m/>
    <x v="0"/>
    <m/>
    <x v="0"/>
  </r>
  <r>
    <s v="FRA220816804Q1 2022EUR"/>
    <x v="4"/>
    <n v="44070"/>
    <s v="M.B.I"/>
    <n v="220816804"/>
    <s v="Q1 2022"/>
    <s v="EUR"/>
    <n v="1531.26"/>
    <n v="1531.26"/>
    <n v="0"/>
    <n v="1531.26"/>
    <n v="0"/>
    <x v="0"/>
    <m/>
    <m/>
    <m/>
    <m/>
    <s v="none"/>
    <m/>
    <m/>
    <m/>
    <x v="0"/>
    <m/>
    <x v="0"/>
  </r>
  <r>
    <s v="FRA2203106780Q1 2022EUR"/>
    <x v="4"/>
    <n v="317017"/>
    <s v="PALATINO"/>
    <n v="2203106780"/>
    <s v="Q1 2022"/>
    <s v="EUR"/>
    <n v="3378.65"/>
    <n v="3378.65"/>
    <n v="0"/>
    <n v="3378.65"/>
    <n v="0"/>
    <x v="0"/>
    <m/>
    <m/>
    <m/>
    <m/>
    <s v="none"/>
    <m/>
    <m/>
    <m/>
    <x v="0"/>
    <m/>
    <x v="0"/>
  </r>
  <r>
    <s v="FRAFR2-22-2-011Q1 2022EUR"/>
    <x v="4"/>
    <n v="254171"/>
    <s v="EUROPE NET II"/>
    <s v="FR2-22-2-011"/>
    <s v="Q1 2022"/>
    <s v="EUR"/>
    <n v="17939.63"/>
    <n v="17939.632399999999"/>
    <n v="-2.39999999757856E-3"/>
    <n v="17939.63"/>
    <n v="0"/>
    <x v="0"/>
    <m/>
    <m/>
    <m/>
    <m/>
    <s v="none"/>
    <m/>
    <m/>
    <m/>
    <x v="0"/>
    <m/>
    <x v="0"/>
  </r>
  <r>
    <s v="FRA2207206759Q1 2022EUR"/>
    <x v="4"/>
    <n v="347888"/>
    <s v="SOCOTEC DIAGNOSTIC"/>
    <n v="2207206759"/>
    <s v="Q1 2022"/>
    <s v="EUR"/>
    <n v="64.5"/>
    <n v="64.5"/>
    <n v="0"/>
    <n v="64.5"/>
    <n v="0"/>
    <x v="0"/>
    <m/>
    <m/>
    <m/>
    <m/>
    <s v="none"/>
    <m/>
    <m/>
    <m/>
    <x v="0"/>
    <m/>
    <x v="0"/>
  </r>
  <r>
    <s v="FRA2204406737Q1 2022EUR"/>
    <x v="4"/>
    <n v="320680"/>
    <s v="AZMAN GESTION"/>
    <n v="2204406737"/>
    <s v="Q1 2022"/>
    <s v="EUR"/>
    <n v="3939"/>
    <n v="3939"/>
    <n v="0"/>
    <n v="3939"/>
    <n v="0"/>
    <x v="0"/>
    <m/>
    <m/>
    <m/>
    <m/>
    <s v="none"/>
    <m/>
    <m/>
    <m/>
    <x v="0"/>
    <m/>
    <x v="0"/>
  </r>
  <r>
    <s v="FRA2196605884Q1 2022EUR"/>
    <x v="4"/>
    <n v="107855"/>
    <s v="CREA2F"/>
    <n v="2196605884"/>
    <s v="Q1 2022"/>
    <s v="EUR"/>
    <n v="310.02"/>
    <n v="310.02100000000002"/>
    <n v="-1.0000000000331901E-3"/>
    <n v="310.02"/>
    <n v="0"/>
    <x v="0"/>
    <m/>
    <m/>
    <m/>
    <m/>
    <s v="none"/>
    <m/>
    <m/>
    <m/>
    <x v="0"/>
    <m/>
    <x v="0"/>
  </r>
  <r>
    <s v="FRA120406701Q1 2022EUR"/>
    <x v="4"/>
    <n v="346283"/>
    <s v="FEEL GOOD (BISTROTEA)"/>
    <n v="120406701"/>
    <s v="Q1 2022"/>
    <s v="EUR"/>
    <n v="77.08"/>
    <n v="77.075000000000003"/>
    <n v="4.9999999999954499E-3"/>
    <n v="77.08"/>
    <n v="0"/>
    <x v="0"/>
    <m/>
    <m/>
    <m/>
    <m/>
    <s v="none"/>
    <m/>
    <m/>
    <m/>
    <x v="0"/>
    <m/>
    <x v="0"/>
  </r>
  <r>
    <s v="FRA2203606654Q1 2022EUR"/>
    <x v="4"/>
    <n v="54224"/>
    <s v="SAPS (SERVICE ACCUEIL PREVENTION SECURITE PRIVEE)"/>
    <n v="2203606654"/>
    <s v="Q1 2022"/>
    <s v="EUR"/>
    <n v="1161.8699999999999"/>
    <n v="1161.8743999999999"/>
    <n v="-4.4000000000323702E-3"/>
    <n v="1161.8699999999999"/>
    <n v="0"/>
    <x v="0"/>
    <m/>
    <m/>
    <m/>
    <m/>
    <s v="none"/>
    <m/>
    <m/>
    <m/>
    <x v="0"/>
    <m/>
    <x v="0"/>
  </r>
  <r>
    <s v="FRA1201406649Q1 2022EUR"/>
    <x v="4"/>
    <n v="51840"/>
    <s v="LES 2 MARMOTTES"/>
    <n v="1201406649"/>
    <s v="Q1 2022"/>
    <s v="EUR"/>
    <n v="104.49"/>
    <n v="104.491"/>
    <n v="-1.0000000000047701E-3"/>
    <n v="104.49"/>
    <n v="0"/>
    <x v="0"/>
    <m/>
    <m/>
    <m/>
    <m/>
    <s v="none"/>
    <m/>
    <m/>
    <m/>
    <x v="0"/>
    <m/>
    <x v="0"/>
  </r>
  <r>
    <s v="FRA2197805981Q1 2022EUR"/>
    <x v="4"/>
    <n v="258979"/>
    <s v="GRANJARD"/>
    <n v="2197805981"/>
    <s v="Q1 2022"/>
    <s v="EUR"/>
    <n v="4177.9799999999996"/>
    <n v="4177.9795000000004"/>
    <n v="4.9999999919236795E-4"/>
    <n v="4177.9799999999996"/>
    <n v="0"/>
    <x v="0"/>
    <m/>
    <m/>
    <m/>
    <m/>
    <s v="none"/>
    <m/>
    <m/>
    <m/>
    <x v="0"/>
    <m/>
    <x v="0"/>
  </r>
  <r>
    <s v="FRA2207206561Q1 2022EUR"/>
    <x v="4"/>
    <n v="300406"/>
    <s v="SOCOTEC FORMATION"/>
    <n v="2207206561"/>
    <s v="Q1 2022"/>
    <s v="EUR"/>
    <n v="3223.35"/>
    <n v="3223.3494999999998"/>
    <n v="5.0000000010186297E-4"/>
    <n v="3223.35"/>
    <n v="0"/>
    <x v="0"/>
    <m/>
    <m/>
    <m/>
    <m/>
    <s v="none"/>
    <m/>
    <m/>
    <m/>
    <x v="0"/>
    <m/>
    <x v="0"/>
  </r>
  <r>
    <s v="FRA2205106583 TRAVAUXQ1 2022EUR"/>
    <x v="4"/>
    <n v="343010"/>
    <s v="CLIMATER MAINTENANCE IDF"/>
    <s v="2205106583 TRAVAUX"/>
    <s v="Q1 2022"/>
    <s v="EUR"/>
    <n v="173.72"/>
    <n v="173.7192"/>
    <n v="7.9999999999813499E-4"/>
    <n v="173.72"/>
    <n v="0"/>
    <x v="0"/>
    <m/>
    <m/>
    <m/>
    <m/>
    <s v="none"/>
    <m/>
    <m/>
    <m/>
    <x v="0"/>
    <m/>
    <x v="0"/>
  </r>
  <r>
    <s v="FRA2205106584 MAINTENANCEQ1 2022EUR"/>
    <x v="4"/>
    <n v="343010"/>
    <s v="CLIMATER MAINTENANCE IDF"/>
    <s v="2205106584 MAINTENANCE"/>
    <s v="Q1 2022"/>
    <s v="EUR"/>
    <n v="1031.73"/>
    <n v="1031.731"/>
    <n v="-9.9999999997635292E-4"/>
    <n v="1031.73"/>
    <n v="0"/>
    <x v="0"/>
    <m/>
    <m/>
    <m/>
    <m/>
    <s v="none"/>
    <m/>
    <m/>
    <m/>
    <x v="0"/>
    <m/>
    <x v="0"/>
  </r>
  <r>
    <s v="FRA120506553Q1 2022EUR"/>
    <x v="4"/>
    <n v="343003"/>
    <s v="VIGNERONS ARDECHOIS"/>
    <n v="120506553"/>
    <s v="Q1 2022"/>
    <s v="EUR"/>
    <n v="70.28"/>
    <n v="70.28"/>
    <n v="0"/>
    <n v="70.28"/>
    <n v="0"/>
    <x v="0"/>
    <m/>
    <m/>
    <m/>
    <m/>
    <s v="none"/>
    <m/>
    <m/>
    <m/>
    <x v="0"/>
    <m/>
    <x v="0"/>
  </r>
  <r>
    <s v="FRA2205106578 MAITENANCEQ1 2022EUR"/>
    <x v="4"/>
    <n v="45376"/>
    <s v="M.C.I"/>
    <s v="2205106578 MAITENANCE"/>
    <s v="Q1 2022"/>
    <s v="EUR"/>
    <n v="1214.43"/>
    <n v="1214.4285"/>
    <n v="1.50000000007821E-3"/>
    <n v="1214.43"/>
    <n v="0"/>
    <x v="0"/>
    <m/>
    <m/>
    <m/>
    <m/>
    <s v="none"/>
    <m/>
    <m/>
    <m/>
    <x v="0"/>
    <m/>
    <x v="0"/>
  </r>
  <r>
    <s v="FRA2205106577 TRAVAUXQ1 2022EUR"/>
    <x v="4"/>
    <n v="45376"/>
    <s v="M.C.I"/>
    <s v="2205106577 TRAVAUX"/>
    <s v="Q1 2022"/>
    <s v="EUR"/>
    <n v="582.28"/>
    <n v="582.27570000000003"/>
    <n v="4.2999999999437898E-3"/>
    <n v="582.28"/>
    <n v="0"/>
    <x v="0"/>
    <m/>
    <m/>
    <m/>
    <m/>
    <s v="none"/>
    <m/>
    <m/>
    <m/>
    <x v="0"/>
    <m/>
    <x v="0"/>
  </r>
  <r>
    <s v="FRA1200506551Q1 2022EUR"/>
    <x v="4"/>
    <n v="304958"/>
    <s v="C &amp; C FRANCE"/>
    <n v="1200506551"/>
    <s v="Q1 2022"/>
    <s v="EUR"/>
    <n v="8614.3700000000008"/>
    <n v="8614.3652000000002"/>
    <n v="4.80000000061409E-3"/>
    <n v="8614.3700000000008"/>
    <n v="0"/>
    <x v="0"/>
    <m/>
    <m/>
    <m/>
    <m/>
    <s v="none"/>
    <m/>
    <m/>
    <m/>
    <x v="0"/>
    <m/>
    <x v="0"/>
  </r>
  <r>
    <s v="FRA1190506325Q1 2022EUR"/>
    <x v="4"/>
    <n v="58933"/>
    <s v="LA COSTE DISTRIBUTION"/>
    <n v="1190506325"/>
    <s v="Q1 2022"/>
    <s v="EUR"/>
    <n v="761.43"/>
    <n v="761.43129999999996"/>
    <n v="-1.3000000000147299E-3"/>
    <n v="761.43"/>
    <n v="0"/>
    <x v="0"/>
    <m/>
    <m/>
    <m/>
    <m/>
    <s v="none"/>
    <m/>
    <m/>
    <m/>
    <x v="0"/>
    <m/>
    <x v="0"/>
  </r>
  <r>
    <s v="FRA2197206446Q1 2022EUR"/>
    <x v="4"/>
    <n v="297399"/>
    <s v="DYNALIGHTING"/>
    <n v="2197206446"/>
    <s v="Q1 2022"/>
    <s v="EUR"/>
    <n v="56.25"/>
    <n v="56.25"/>
    <n v="0"/>
    <n v="56.25"/>
    <n v="0"/>
    <x v="0"/>
    <m/>
    <m/>
    <m/>
    <m/>
    <s v="none"/>
    <m/>
    <m/>
    <m/>
    <x v="0"/>
    <m/>
    <x v="0"/>
  </r>
  <r>
    <s v="FRA1190106343Q1 2022EUR"/>
    <x v="4"/>
    <n v="57651"/>
    <s v="SDV LES MARCHES DU MONDE"/>
    <n v="1190106343"/>
    <s v="Q1 2022"/>
    <s v="EUR"/>
    <n v="1208.1600000000001"/>
    <n v="1208.1579999999999"/>
    <n v="2.00000000018008E-3"/>
    <n v="1208.1600000000001"/>
    <n v="0"/>
    <x v="0"/>
    <m/>
    <m/>
    <m/>
    <m/>
    <s v="none"/>
    <m/>
    <m/>
    <m/>
    <x v="0"/>
    <m/>
    <x v="0"/>
  </r>
  <r>
    <s v="FRA2190506238Q1 2022EUR"/>
    <x v="4"/>
    <n v="231998"/>
    <s v="H2MAT'"/>
    <n v="2190506238"/>
    <s v="Q1 2022"/>
    <s v="EUR"/>
    <n v="685.18"/>
    <n v="685.17650000000003"/>
    <n v="3.4999999999172299E-3"/>
    <n v="685.18"/>
    <n v="0"/>
    <x v="0"/>
    <m/>
    <m/>
    <m/>
    <m/>
    <s v="none"/>
    <m/>
    <m/>
    <m/>
    <x v="0"/>
    <m/>
    <x v="0"/>
  </r>
  <r>
    <s v="FRA1191306385Q1 2022EUR"/>
    <x v="4"/>
    <n v="322311"/>
    <s v="KOMANSAL"/>
    <n v="1191306385"/>
    <s v="Q1 2022"/>
    <s v="EUR"/>
    <n v="125.59"/>
    <n v="125.5896"/>
    <n v="3.9999999999906701E-4"/>
    <n v="125.59"/>
    <n v="0"/>
    <x v="0"/>
    <m/>
    <m/>
    <m/>
    <m/>
    <s v="none"/>
    <m/>
    <m/>
    <m/>
    <x v="0"/>
    <m/>
    <x v="0"/>
  </r>
  <r>
    <s v="FRA1190505927Q1 2022EUR"/>
    <x v="4"/>
    <n v="58179"/>
    <s v="BORIE MANOUX"/>
    <n v="1190505927"/>
    <s v="Q1 2022"/>
    <s v="EUR"/>
    <n v="473.57"/>
    <n v="473.57170000000002"/>
    <n v="-1.7000000000280101E-3"/>
    <n v="473.57"/>
    <n v="0"/>
    <x v="0"/>
    <m/>
    <m/>
    <m/>
    <m/>
    <s v="none"/>
    <m/>
    <m/>
    <m/>
    <x v="0"/>
    <m/>
    <x v="0"/>
  </r>
  <r>
    <s v="FRA11180605800Q1 2022EUR"/>
    <x v="4"/>
    <n v="51666"/>
    <s v="MA.CO PRIMEURS"/>
    <n v="11180605800"/>
    <s v="Q1 2022"/>
    <s v="EUR"/>
    <n v="961.58"/>
    <n v="961.57500000000005"/>
    <n v="4.9999999999954499E-3"/>
    <n v="961.57500000000005"/>
    <n v="4.9999999999954499E-3"/>
    <x v="0"/>
    <m/>
    <m/>
    <m/>
    <m/>
    <s v="none"/>
    <m/>
    <m/>
    <m/>
    <x v="0"/>
    <m/>
    <x v="0"/>
  </r>
  <r>
    <s v="FRA2193605878Q1 2022EUR"/>
    <x v="4"/>
    <n v="230092"/>
    <s v="TORANN FRANCE"/>
    <n v="2193605878"/>
    <s v="Q1 2022"/>
    <s v="EUR"/>
    <n v="3451"/>
    <n v="3450.9964"/>
    <n v="3.6000000000058199E-3"/>
    <n v="3451"/>
    <n v="0"/>
    <x v="0"/>
    <m/>
    <m/>
    <m/>
    <m/>
    <s v="none"/>
    <m/>
    <m/>
    <m/>
    <x v="0"/>
    <m/>
    <x v="0"/>
  </r>
  <r>
    <s v="FRA2182905698Q1 2022EUR"/>
    <x v="4"/>
    <n v="45435"/>
    <s v="MANUTAN SA"/>
    <n v="2182905698"/>
    <s v="Q1 2022"/>
    <s v="EUR"/>
    <n v="6367.62"/>
    <n v="6367.6157999999996"/>
    <n v="4.2000000003099497E-3"/>
    <n v="6367.62"/>
    <n v="0"/>
    <x v="0"/>
    <m/>
    <m/>
    <m/>
    <m/>
    <s v="none"/>
    <m/>
    <m/>
    <m/>
    <x v="0"/>
    <m/>
    <x v="0"/>
  </r>
  <r>
    <s v="FRA1181505837Q1 2022EUR"/>
    <x v="4"/>
    <n v="95003"/>
    <s v="BOCO"/>
    <n v="1181505837"/>
    <s v="Q1 2022"/>
    <s v="EUR"/>
    <n v="5169.8100000000004"/>
    <n v="5169.8136000000004"/>
    <n v="-3.6000000000058199E-3"/>
    <n v="5169.8100000000004"/>
    <n v="0"/>
    <x v="0"/>
    <m/>
    <m/>
    <m/>
    <m/>
    <s v="none"/>
    <m/>
    <m/>
    <m/>
    <x v="0"/>
    <m/>
    <x v="0"/>
  </r>
  <r>
    <s v="FRA28237035BQ1 2022EUR"/>
    <x v="4"/>
    <n v="299491"/>
    <s v="DRAGO SAS PARIS"/>
    <s v="28237035B"/>
    <s v="Q1 2022"/>
    <s v="EUR"/>
    <n v="231.88"/>
    <n v="231.88"/>
    <n v="0"/>
    <n v="231.88"/>
    <n v="0"/>
    <x v="0"/>
    <m/>
    <m/>
    <m/>
    <m/>
    <s v="none"/>
    <m/>
    <m/>
    <m/>
    <x v="0"/>
    <m/>
    <x v="0"/>
  </r>
  <r>
    <s v="FRA2187205706Q1 2022EUR"/>
    <x v="4"/>
    <n v="211265"/>
    <s v="OPUS CONCEPTS"/>
    <n v="2187205706"/>
    <s v="Q1 2022"/>
    <s v="EUR"/>
    <n v="238.5"/>
    <n v="238.5"/>
    <n v="0"/>
    <n v="238.5"/>
    <n v="0"/>
    <x v="0"/>
    <m/>
    <m/>
    <m/>
    <m/>
    <s v="none"/>
    <m/>
    <m/>
    <m/>
    <x v="0"/>
    <m/>
    <x v="0"/>
  </r>
  <r>
    <s v="FRA2180505744Q1 2022EUR"/>
    <x v="4"/>
    <n v="308051"/>
    <s v="LES PAPILLONS BLANCS D'ENTRE SAONE ER LOIRE"/>
    <n v="2180505744"/>
    <s v="Q1 2022"/>
    <s v="EUR"/>
    <n v="407.29"/>
    <n v="407.29289999999997"/>
    <n v="-2.8999999999541602E-3"/>
    <n v="407.29"/>
    <n v="0"/>
    <x v="0"/>
    <m/>
    <m/>
    <m/>
    <m/>
    <s v="none"/>
    <m/>
    <m/>
    <m/>
    <x v="0"/>
    <m/>
    <x v="0"/>
  </r>
  <r>
    <s v="FRA210081501Q1 2022EUR"/>
    <x v="4"/>
    <n v="261738"/>
    <s v="SELECTA"/>
    <n v="210081501"/>
    <s v="Q1 2022"/>
    <s v="EUR"/>
    <n v="6613.29"/>
    <n v="6613.2915000000003"/>
    <n v="-1.50000000030559E-3"/>
    <n v="6613.29"/>
    <n v="0"/>
    <x v="0"/>
    <m/>
    <m/>
    <m/>
    <m/>
    <s v="none"/>
    <m/>
    <m/>
    <m/>
    <x v="0"/>
    <m/>
    <x v="0"/>
  </r>
  <r>
    <s v="FRA1184405798Q1 2022EUR"/>
    <x v="4"/>
    <n v="299293"/>
    <s v="OSP HOLDING france ORBILITY"/>
    <n v="1184405798"/>
    <s v="Q1 2022"/>
    <s v="EUR"/>
    <n v="4757.6099999999997"/>
    <n v="4757.6080000000002"/>
    <n v="1.9999999994979498E-3"/>
    <n v="4757.6099999999997"/>
    <n v="0"/>
    <x v="0"/>
    <m/>
    <m/>
    <m/>
    <m/>
    <s v="none"/>
    <m/>
    <m/>
    <m/>
    <x v="0"/>
    <m/>
    <x v="0"/>
  </r>
  <r>
    <s v="FRA1180805726Q1 2022EUR"/>
    <x v="4"/>
    <n v="261472"/>
    <s v="BERUTTI et LORENZI"/>
    <n v="1180805726"/>
    <s v="Q1 2022"/>
    <s v="EUR"/>
    <n v="10261.66"/>
    <n v="10261.6636"/>
    <n v="-3.6000000000058199E-3"/>
    <n v="10261.66"/>
    <n v="0"/>
    <x v="0"/>
    <m/>
    <m/>
    <m/>
    <m/>
    <s v="none"/>
    <m/>
    <m/>
    <m/>
    <x v="0"/>
    <m/>
    <x v="0"/>
  </r>
  <r>
    <s v="FRA1187205702Q1 2022EUR"/>
    <x v="4"/>
    <n v="235473"/>
    <s v="LIGHT HEAD SARL"/>
    <n v="1187205702"/>
    <s v="Q1 2022"/>
    <s v="EUR"/>
    <n v="1832.6"/>
    <n v="1832.6"/>
    <n v="0"/>
    <n v="1832.6"/>
    <n v="0"/>
    <x v="0"/>
    <m/>
    <m/>
    <m/>
    <m/>
    <s v="none"/>
    <m/>
    <m/>
    <m/>
    <x v="0"/>
    <m/>
    <x v="0"/>
  </r>
  <r>
    <s v="FRA2187005636Q1 2022EUR"/>
    <x v="4"/>
    <n v="297419"/>
    <s v="RENOV &amp; REFRESH"/>
    <n v="2187005636"/>
    <s v="Q1 2022"/>
    <s v="EUR"/>
    <n v="3269.04"/>
    <n v="3269.04"/>
    <n v="0"/>
    <n v="3269.04"/>
    <n v="0"/>
    <x v="0"/>
    <m/>
    <m/>
    <m/>
    <m/>
    <s v="none"/>
    <m/>
    <m/>
    <m/>
    <x v="0"/>
    <m/>
    <x v="0"/>
  </r>
  <r>
    <s v="FRA2182205661Q1 2022EUR"/>
    <x v="4"/>
    <n v="181104"/>
    <s v="MARKETING CREATION"/>
    <n v="2182205661"/>
    <s v="Q1 2022"/>
    <s v="EUR"/>
    <n v="4781.96"/>
    <n v="4781.9621999999999"/>
    <n v="-2.1999999999025E-3"/>
    <n v="4781.96"/>
    <n v="0"/>
    <x v="0"/>
    <m/>
    <m/>
    <m/>
    <m/>
    <s v="none"/>
    <m/>
    <m/>
    <m/>
    <x v="0"/>
    <m/>
    <x v="0"/>
  </r>
  <r>
    <s v="FRA850013Q1 2022EUR"/>
    <x v="4"/>
    <n v="39780"/>
    <s v="EVERIAL"/>
    <n v="850013"/>
    <s v="Q1 2022"/>
    <s v="EUR"/>
    <n v="15789.46"/>
    <n v="15789.4632"/>
    <n v="-3.2000000010157202E-3"/>
    <n v="15789.46"/>
    <n v="0"/>
    <x v="0"/>
    <m/>
    <m/>
    <m/>
    <m/>
    <s v="none"/>
    <m/>
    <m/>
    <m/>
    <x v="0"/>
    <m/>
    <x v="0"/>
  </r>
  <r>
    <s v="FRA1180705584Q1 2022EUR"/>
    <x v="4"/>
    <n v="266507"/>
    <s v="PRELYS"/>
    <n v="1180705584"/>
    <s v="Q1 2022"/>
    <s v="EUR"/>
    <n v="1711.24"/>
    <n v="1711.2444"/>
    <n v="-4.4000000000323702E-3"/>
    <n v="1711.24"/>
    <n v="0"/>
    <x v="0"/>
    <m/>
    <m/>
    <m/>
    <m/>
    <s v="none"/>
    <m/>
    <m/>
    <m/>
    <x v="0"/>
    <m/>
    <x v="0"/>
  </r>
  <r>
    <s v="FRA2184405583Q1 2022EUR"/>
    <x v="4"/>
    <n v="43973"/>
    <s v="DELTA SECURITY SOLUTIONS"/>
    <n v="2184405583"/>
    <s v="Q1 2022"/>
    <s v="EUR"/>
    <n v="3529.51"/>
    <n v="3529.5140000000001"/>
    <n v="-3.9999999999054099E-3"/>
    <n v="3529.51"/>
    <n v="0"/>
    <x v="0"/>
    <m/>
    <m/>
    <m/>
    <m/>
    <s v="none"/>
    <m/>
    <m/>
    <m/>
    <x v="0"/>
    <m/>
    <x v="0"/>
  </r>
  <r>
    <s v="FRA219105876Q1 2022EUR"/>
    <x v="4"/>
    <n v="46009"/>
    <s v="DECATHLON FRANCE"/>
    <n v="219105876"/>
    <s v="Q1 2022"/>
    <s v="EUR"/>
    <n v="250.71"/>
    <n v="250.71199999999999"/>
    <n v="-1.9999999999811202E-3"/>
    <n v="250.71"/>
    <n v="0"/>
    <x v="0"/>
    <m/>
    <m/>
    <m/>
    <m/>
    <s v="none"/>
    <m/>
    <m/>
    <m/>
    <x v="0"/>
    <m/>
    <x v="0"/>
  </r>
  <r>
    <s v="FRA29307001Q1 2022EUR"/>
    <x v="4"/>
    <n v="281231"/>
    <s v="VICTORIA DIGITAL"/>
    <n v="29307001"/>
    <s v="Q1 2022"/>
    <s v="EUR"/>
    <n v="50067.839999999997"/>
    <n v="50067.835800000001"/>
    <n v="4.1999999957624797E-3"/>
    <n v="50067.839999999997"/>
    <n v="0"/>
    <x v="0"/>
    <m/>
    <m/>
    <m/>
    <m/>
    <s v="none"/>
    <m/>
    <m/>
    <m/>
    <x v="0"/>
    <m/>
    <x v="0"/>
  </r>
  <r>
    <s v="FRA1181505459Q1 2022EUR"/>
    <x v="4"/>
    <n v="234870"/>
    <s v="LES CANARDS DU VAL DE LUCE"/>
    <n v="1181505459"/>
    <s v="Q1 2022"/>
    <s v="EUR"/>
    <n v="9396.25"/>
    <n v="9396.2484000000004"/>
    <n v="1.59999999959836E-3"/>
    <n v="9396.25"/>
    <n v="0"/>
    <x v="0"/>
    <m/>
    <m/>
    <m/>
    <m/>
    <s v="none"/>
    <m/>
    <m/>
    <m/>
    <x v="0"/>
    <m/>
    <x v="0"/>
  </r>
  <r>
    <s v="FRA660016Q1 2022EUR"/>
    <x v="4"/>
    <n v="46474"/>
    <s v="ONITY"/>
    <n v="660016"/>
    <s v="Q1 2022"/>
    <s v="EUR"/>
    <n v="12897.83"/>
    <n v="12897.8274"/>
    <n v="2.59999999980209E-3"/>
    <n v="12897.83"/>
    <n v="0"/>
    <x v="0"/>
    <m/>
    <m/>
    <m/>
    <m/>
    <s v="none"/>
    <m/>
    <m/>
    <m/>
    <x v="0"/>
    <m/>
    <x v="0"/>
  </r>
  <r>
    <s v="FRA390073Q1 2022EUR"/>
    <x v="4"/>
    <n v="65626"/>
    <s v="BLANCHISSERIE LINGENET"/>
    <n v="390073"/>
    <s v="Q1 2022"/>
    <s v="EUR"/>
    <n v="1962.73"/>
    <n v="1962.73"/>
    <n v="0"/>
    <n v="1962.73"/>
    <n v="0"/>
    <x v="0"/>
    <m/>
    <m/>
    <m/>
    <m/>
    <s v="none"/>
    <m/>
    <m/>
    <m/>
    <x v="0"/>
    <m/>
    <x v="0"/>
  </r>
  <r>
    <s v="FRA27306043Q1 2022EUR"/>
    <x v="4"/>
    <n v="65143"/>
    <s v="BLANCHISSERIE DU MAINE"/>
    <n v="27306043"/>
    <s v="Q1 2022"/>
    <s v="EUR"/>
    <n v="11973.42"/>
    <n v="11973.421899999999"/>
    <n v="-1.8999999992956799E-3"/>
    <n v="11973.42"/>
    <n v="0"/>
    <x v="0"/>
    <m/>
    <m/>
    <m/>
    <m/>
    <s v="none"/>
    <m/>
    <m/>
    <m/>
    <x v="0"/>
    <m/>
    <x v="0"/>
  </r>
  <r>
    <s v="FRA1181405502Q1 2022EUR"/>
    <x v="4"/>
    <n v="265355"/>
    <s v="SUPER PRODUCTEUR"/>
    <n v="1181405502"/>
    <s v="Q1 2022"/>
    <s v="EUR"/>
    <n v="195.94"/>
    <n v="195.941"/>
    <n v="-1.0000000000047701E-3"/>
    <n v="195.94"/>
    <n v="0"/>
    <x v="0"/>
    <m/>
    <m/>
    <m/>
    <m/>
    <s v="none"/>
    <m/>
    <m/>
    <m/>
    <x v="0"/>
    <m/>
    <x v="0"/>
  </r>
  <r>
    <s v="FRA1181205425Q1 2022EUR"/>
    <x v="4"/>
    <n v="100889"/>
    <s v="PROVALP3D"/>
    <n v="1181205425"/>
    <s v="Q1 2022"/>
    <s v="EUR"/>
    <n v="2079.7600000000002"/>
    <n v="2079.7609000000002"/>
    <n v="-9.0000000000145497E-4"/>
    <n v="2079.7600000000002"/>
    <n v="0"/>
    <x v="0"/>
    <m/>
    <m/>
    <m/>
    <m/>
    <s v="none"/>
    <m/>
    <m/>
    <m/>
    <x v="0"/>
    <m/>
    <x v="0"/>
  </r>
  <r>
    <s v="FRA1188005658Q1 2022EUR"/>
    <x v="4"/>
    <n v="265547"/>
    <s v="EHG BOS EQUIPEMENT"/>
    <n v="1188005658"/>
    <s v="Q1 2022"/>
    <s v="EUR"/>
    <n v="1506.25"/>
    <n v="1506.248"/>
    <n v="1.9999999999527002E-3"/>
    <n v="1506.25"/>
    <n v="0"/>
    <x v="0"/>
    <m/>
    <m/>
    <m/>
    <m/>
    <s v="none"/>
    <m/>
    <m/>
    <m/>
    <x v="0"/>
    <m/>
    <x v="0"/>
  </r>
  <r>
    <s v="FRA2177205329Q1 2022EUR"/>
    <x v="4"/>
    <n v="53199"/>
    <s v="GROUPE ETUDES TRAVAUX ET PILOTAGE"/>
    <n v="2177205329"/>
    <s v="Q1 2022"/>
    <s v="EUR"/>
    <n v="798"/>
    <n v="798"/>
    <n v="0"/>
    <n v="798"/>
    <n v="0"/>
    <x v="0"/>
    <m/>
    <m/>
    <m/>
    <m/>
    <s v="none"/>
    <m/>
    <m/>
    <m/>
    <x v="0"/>
    <m/>
    <x v="0"/>
  </r>
  <r>
    <s v="FRA1170075225Q1 2022EUR"/>
    <x v="4"/>
    <n v="58310"/>
    <s v="ANTHES"/>
    <n v="1170075225"/>
    <s v="Q1 2022"/>
    <s v="EUR"/>
    <n v="55047.91"/>
    <n v="55047.906900000002"/>
    <n v="3.1000000017229398E-3"/>
    <n v="55047.91"/>
    <n v="0"/>
    <x v="0"/>
    <m/>
    <m/>
    <m/>
    <m/>
    <s v="none"/>
    <m/>
    <m/>
    <m/>
    <x v="0"/>
    <m/>
    <x v="0"/>
  </r>
  <r>
    <s v="FRA1180805659Q1 2022EUR"/>
    <x v="4"/>
    <n v="217749"/>
    <s v="MERICQ"/>
    <n v="1180805659"/>
    <s v="Q1 2022"/>
    <s v="EUR"/>
    <n v="20512.16"/>
    <n v="20512.163199999999"/>
    <n v="-3.1999999991967299E-3"/>
    <n v="20512.16"/>
    <n v="0"/>
    <x v="0"/>
    <m/>
    <m/>
    <m/>
    <m/>
    <s v="none"/>
    <m/>
    <m/>
    <m/>
    <x v="0"/>
    <m/>
    <x v="0"/>
  </r>
  <r>
    <s v="FRA1170605381Q1 2022EUR"/>
    <x v="4"/>
    <n v="286863"/>
    <s v="PLDP LOCALIZZ"/>
    <n v="1170605381"/>
    <s v="Q1 2022"/>
    <s v="EUR"/>
    <n v="438.23"/>
    <n v="438.23200000000003"/>
    <n v="-2.0000000000095402E-3"/>
    <n v="438.23"/>
    <n v="0"/>
    <x v="0"/>
    <m/>
    <m/>
    <m/>
    <m/>
    <s v="none"/>
    <m/>
    <m/>
    <m/>
    <x v="0"/>
    <m/>
    <x v="0"/>
  </r>
  <r>
    <s v="FRA1170125267Q1 2022EUR"/>
    <x v="4"/>
    <n v="285825"/>
    <s v="CHAZAL GROUPE"/>
    <n v="1170125267"/>
    <s v="Q1 2022"/>
    <s v="EUR"/>
    <n v="7024.24"/>
    <n v="7024.2367999999997"/>
    <n v="3.2000000001062199E-3"/>
    <n v="7024.24"/>
    <n v="0"/>
    <x v="0"/>
    <m/>
    <m/>
    <m/>
    <m/>
    <s v="none"/>
    <m/>
    <m/>
    <m/>
    <x v="0"/>
    <m/>
    <x v="0"/>
  </r>
  <r>
    <s v="FRA2170365181Q1 2022EUR"/>
    <x v="4"/>
    <n v="186602"/>
    <s v="MULTI CONSEILS SECURITE"/>
    <n v="2170365181"/>
    <s v="Q1 2022"/>
    <s v="EUR"/>
    <n v="3566.31"/>
    <n v="3566.3108000000002"/>
    <n v="-8.0000000025393005E-4"/>
    <n v="3566.31"/>
    <n v="0"/>
    <x v="0"/>
    <m/>
    <m/>
    <m/>
    <m/>
    <s v="none"/>
    <m/>
    <m/>
    <m/>
    <x v="0"/>
    <m/>
    <x v="0"/>
  </r>
  <r>
    <s v="FRA26113046Q1 2022EUR"/>
    <x v="4"/>
    <n v="51120"/>
    <s v="ERI"/>
    <n v="26113046"/>
    <s v="Q1 2022"/>
    <s v="EUR"/>
    <n v="1201.8"/>
    <n v="1201.8087"/>
    <n v="-8.7000000000898494E-3"/>
    <n v="1201.8"/>
    <n v="0"/>
    <x v="0"/>
    <m/>
    <m/>
    <m/>
    <m/>
    <s v="none"/>
    <m/>
    <m/>
    <m/>
    <x v="0"/>
    <m/>
    <x v="0"/>
  </r>
  <r>
    <s v="FRA2170215182Q1 2022EUR"/>
    <x v="4"/>
    <n v="245078"/>
    <s v="PROGES"/>
    <n v="2170215182"/>
    <s v="Q1 2022"/>
    <s v="EUR"/>
    <n v="902.27"/>
    <n v="902.26549999999997"/>
    <n v="4.5000000000072699E-3"/>
    <n v="902.27"/>
    <n v="0"/>
    <x v="0"/>
    <m/>
    <m/>
    <m/>
    <m/>
    <s v="none"/>
    <m/>
    <m/>
    <m/>
    <x v="0"/>
    <m/>
    <x v="0"/>
  </r>
  <r>
    <s v="FRAFR2-21-1-085Q1 2022EUR"/>
    <x v="4"/>
    <n v="61698"/>
    <s v="KOOKABARRA"/>
    <s v="FR2-21-1-085"/>
    <s v="Q1 2022"/>
    <s v="EUR"/>
    <n v="14644.04"/>
    <n v="14644.0401"/>
    <n v="-9.9999999292776906E-5"/>
    <n v="14644.04"/>
    <n v="0"/>
    <x v="0"/>
    <m/>
    <m/>
    <m/>
    <m/>
    <s v="none"/>
    <m/>
    <m/>
    <m/>
    <x v="0"/>
    <m/>
    <x v="0"/>
  </r>
  <r>
    <s v="FRA2130192487-Q1 2022EUR"/>
    <x v="4"/>
    <n v="110685"/>
    <s v="SAMSIC RH"/>
    <s v="2130192487-"/>
    <s v="Q1 2022"/>
    <s v="EUR"/>
    <n v="3678.81"/>
    <n v="3678.8121999999998"/>
    <n v="-2.1999999999025E-3"/>
    <n v="3678.81"/>
    <n v="0"/>
    <x v="0"/>
    <m/>
    <m/>
    <m/>
    <m/>
    <s v="none"/>
    <m/>
    <m/>
    <m/>
    <x v="0"/>
    <m/>
    <x v="0"/>
  </r>
  <r>
    <s v="FRA2170265153Q1 2022EUR"/>
    <x v="4"/>
    <n v="273059"/>
    <s v="TPI"/>
    <n v="2170265153"/>
    <s v="Q1 2022"/>
    <s v="EUR"/>
    <n v="1217.74"/>
    <n v="1217.7365"/>
    <n v="3.5000000000309198E-3"/>
    <n v="1217.74"/>
    <n v="0"/>
    <x v="0"/>
    <m/>
    <m/>
    <m/>
    <m/>
    <s v="none"/>
    <m/>
    <m/>
    <m/>
    <x v="0"/>
    <m/>
    <x v="0"/>
  </r>
  <r>
    <s v="FRA2170285204Q1 2022EUR"/>
    <x v="4"/>
    <n v="273004"/>
    <s v="PLD PROPRETE &amp; SERVICES"/>
    <n v="2170285204"/>
    <s v="Q1 2022"/>
    <s v="EUR"/>
    <n v="4561.09"/>
    <n v="4561.0877"/>
    <n v="2.3000000001047699E-3"/>
    <n v="4561.09"/>
    <n v="0"/>
    <x v="0"/>
    <m/>
    <m/>
    <m/>
    <m/>
    <s v="none"/>
    <m/>
    <m/>
    <m/>
    <x v="0"/>
    <m/>
    <x v="0"/>
  </r>
  <r>
    <s v="FRA2513025Q1 2022EUR"/>
    <x v="4"/>
    <n v="269395"/>
    <s v="GIREL"/>
    <n v="2513025"/>
    <s v="Q1 2022"/>
    <s v="EUR"/>
    <n v="22.41"/>
    <n v="22.4145"/>
    <n v="-4.5000000000001697E-3"/>
    <n v="22.41"/>
    <n v="0"/>
    <x v="0"/>
    <m/>
    <m/>
    <m/>
    <m/>
    <s v="none"/>
    <m/>
    <m/>
    <m/>
    <x v="0"/>
    <m/>
    <x v="0"/>
  </r>
  <r>
    <s v="FRA2170535119Q1 2022EUR"/>
    <x v="4"/>
    <n v="261383"/>
    <s v="BUREAU VERITAS EXPLOITATION"/>
    <n v="2170535119"/>
    <s v="Q1 2022"/>
    <s v="EUR"/>
    <n v="30741.759999999998"/>
    <n v="30741.755499999999"/>
    <n v="4.4999999990977804E-3"/>
    <n v="30741.759999999998"/>
    <n v="0"/>
    <x v="0"/>
    <m/>
    <m/>
    <m/>
    <m/>
    <s v="none"/>
    <m/>
    <m/>
    <m/>
    <x v="0"/>
    <m/>
    <x v="0"/>
  </r>
  <r>
    <s v="FRA2170285130Q1 2022EUR"/>
    <x v="4"/>
    <n v="48838"/>
    <s v="GUILBERT PROPRETE"/>
    <n v="2170285130"/>
    <s v="Q1 2022"/>
    <s v="EUR"/>
    <n v="3298.32"/>
    <n v="3298.3217"/>
    <n v="-1.6999999998006301E-3"/>
    <n v="3298.32"/>
    <n v="0"/>
    <x v="0"/>
    <m/>
    <m/>
    <m/>
    <m/>
    <s v="none"/>
    <m/>
    <m/>
    <m/>
    <x v="0"/>
    <m/>
    <x v="0"/>
  </r>
  <r>
    <s v="FRA2170535118Q1 2022EUR"/>
    <x v="4"/>
    <n v="261887"/>
    <s v="BUREAU VERITAS CONSTRUCTION"/>
    <n v="2170535118"/>
    <s v="Q1 2022"/>
    <s v="EUR"/>
    <n v="4840.58"/>
    <n v="4840.5784999999996"/>
    <n v="1.50000000030559E-3"/>
    <n v="4840.58"/>
    <n v="0"/>
    <x v="0"/>
    <m/>
    <m/>
    <m/>
    <m/>
    <s v="none"/>
    <m/>
    <m/>
    <m/>
    <x v="0"/>
    <m/>
    <x v="0"/>
  </r>
  <r>
    <s v="FRA2170195068Q1 2022EUR"/>
    <x v="4"/>
    <n v="247532"/>
    <s v="STAFFMATCH FRANCE"/>
    <n v="2170195068"/>
    <s v="Q1 2022"/>
    <s v="EUR"/>
    <n v="45740.86"/>
    <n v="45740.857499999998"/>
    <n v="2.5000000023282999E-3"/>
    <n v="45740.86"/>
    <n v="0"/>
    <x v="0"/>
    <m/>
    <m/>
    <m/>
    <m/>
    <s v="none"/>
    <m/>
    <m/>
    <m/>
    <x v="0"/>
    <m/>
    <x v="0"/>
  </r>
  <r>
    <s v="FRA27315026Q1 2022EUR"/>
    <x v="4"/>
    <n v="265520"/>
    <s v="LITTORAL CUISINES INDUSTRIELLES"/>
    <n v="27315026"/>
    <s v="Q1 2022"/>
    <s v="EUR"/>
    <n v="94.74"/>
    <n v="94.74"/>
    <n v="0"/>
    <n v="94.74"/>
    <n v="0"/>
    <x v="0"/>
    <m/>
    <m/>
    <m/>
    <m/>
    <s v="none"/>
    <m/>
    <m/>
    <m/>
    <x v="0"/>
    <m/>
    <x v="0"/>
  </r>
  <r>
    <s v="FRA16053050Q1 2022EUR"/>
    <x v="4"/>
    <n v="109154"/>
    <s v="LACHETEAU SAS"/>
    <n v="16053050"/>
    <s v="Q1 2022"/>
    <s v="EUR"/>
    <n v="2980.32"/>
    <n v="2980.32"/>
    <n v="0"/>
    <n v="2980.32"/>
    <n v="0"/>
    <x v="0"/>
    <m/>
    <m/>
    <m/>
    <m/>
    <s v="none"/>
    <m/>
    <m/>
    <m/>
    <x v="0"/>
    <m/>
    <x v="0"/>
  </r>
  <r>
    <s v="FRA26091030Q1 2022EUR"/>
    <x v="4"/>
    <n v="256873"/>
    <s v="SEAMER"/>
    <n v="26091030"/>
    <s v="Q1 2022"/>
    <s v="EUR"/>
    <n v="2044.38"/>
    <n v="2044.38"/>
    <n v="0"/>
    <n v="2044.38"/>
    <n v="0"/>
    <x v="0"/>
    <m/>
    <m/>
    <m/>
    <m/>
    <s v="none"/>
    <m/>
    <m/>
    <m/>
    <x v="0"/>
    <m/>
    <x v="0"/>
  </r>
  <r>
    <s v="FRA2160724833Q1 2022EUR"/>
    <x v="4"/>
    <n v="57791"/>
    <s v="CABINET BLEUSE"/>
    <n v="2160724833"/>
    <s v="Q1 2022"/>
    <s v="EUR"/>
    <n v="63"/>
    <n v="63"/>
    <n v="0"/>
    <n v="63"/>
    <n v="0"/>
    <x v="0"/>
    <m/>
    <m/>
    <m/>
    <m/>
    <s v="none"/>
    <m/>
    <m/>
    <m/>
    <x v="0"/>
    <m/>
    <x v="0"/>
  </r>
  <r>
    <s v="FRA2160204868Q1 2022EUR"/>
    <x v="4"/>
    <n v="225248"/>
    <s v="CHR NUMERIQUE"/>
    <n v="2160204868"/>
    <s v="Q1 2022"/>
    <s v="EUR"/>
    <n v="4325.6000000000004"/>
    <n v="4325.6000000000004"/>
    <n v="0"/>
    <n v="4325.6000000000004"/>
    <n v="0"/>
    <x v="0"/>
    <m/>
    <m/>
    <m/>
    <m/>
    <s v="none"/>
    <m/>
    <m/>
    <m/>
    <x v="0"/>
    <m/>
    <x v="0"/>
  </r>
  <r>
    <s v="FRA2160705043Q1 2022EUR"/>
    <x v="4"/>
    <n v="57411"/>
    <s v="SOC VESCOM FRANCE"/>
    <n v="2160705043"/>
    <s v="Q1 2022"/>
    <s v="EUR"/>
    <n v="1105.6199999999999"/>
    <n v="1105.624"/>
    <n v="-4.0000000001327802E-3"/>
    <n v="1105.6199999999999"/>
    <n v="0"/>
    <x v="0"/>
    <m/>
    <m/>
    <m/>
    <m/>
    <s v="none"/>
    <m/>
    <m/>
    <m/>
    <x v="0"/>
    <m/>
    <x v="0"/>
  </r>
  <r>
    <s v="FRA1170065120Q1 2022EUR"/>
    <x v="4"/>
    <n v="252769"/>
    <s v="SOCIETE PARISIENNE EXPORT IMPORT REPARTITION"/>
    <n v="1170065120"/>
    <s v="Q1 2022"/>
    <s v="EUR"/>
    <n v="518.55999999999995"/>
    <n v="518.55999999999995"/>
    <n v="0"/>
    <n v="518.55999999999995"/>
    <n v="0"/>
    <x v="0"/>
    <m/>
    <m/>
    <m/>
    <m/>
    <s v="none"/>
    <m/>
    <m/>
    <m/>
    <x v="0"/>
    <m/>
    <x v="0"/>
  </r>
  <r>
    <s v="FRA2205106580 MAINTENANCEQ1 2022EUR"/>
    <x v="4"/>
    <n v="250973"/>
    <s v="VINCI ENERGIES FRANCE"/>
    <s v="2205106580 MAINTENANCE"/>
    <s v="Q1 2022"/>
    <s v="EUR"/>
    <n v="1342.5"/>
    <n v="1342.5045"/>
    <n v="-4.5000000000072699E-3"/>
    <n v="1342.5"/>
    <n v="0"/>
    <x v="0"/>
    <m/>
    <m/>
    <m/>
    <m/>
    <s v="none"/>
    <m/>
    <m/>
    <m/>
    <x v="0"/>
    <m/>
    <x v="0"/>
  </r>
  <r>
    <s v="FRA2205106579 TRAVAUXQ1 2022EUR"/>
    <x v="4"/>
    <n v="250973"/>
    <s v="VINCI ENERGIES FRANCE"/>
    <s v="2205106579 TRAVAUX"/>
    <s v="Q1 2022"/>
    <s v="EUR"/>
    <n v="279.41000000000003"/>
    <n v="279.41250000000002"/>
    <n v="-2.4999999999977202E-3"/>
    <n v="279.41000000000003"/>
    <n v="0"/>
    <x v="0"/>
    <m/>
    <m/>
    <m/>
    <m/>
    <s v="none"/>
    <m/>
    <m/>
    <m/>
    <x v="0"/>
    <m/>
    <x v="0"/>
  </r>
  <r>
    <s v="FRA2160644834Q1 2022EUR"/>
    <x v="4"/>
    <n v="3746"/>
    <s v="SIPLAN MIDI"/>
    <n v="2160644834"/>
    <s v="Q1 2022"/>
    <s v="EUR"/>
    <n v="237.57"/>
    <n v="237.57"/>
    <n v="0"/>
    <n v="237.57"/>
    <n v="0"/>
    <x v="0"/>
    <m/>
    <m/>
    <m/>
    <m/>
    <s v="none"/>
    <m/>
    <m/>
    <m/>
    <x v="0"/>
    <m/>
    <x v="0"/>
  </r>
  <r>
    <s v="FRA2160184796Q1 2022EUR"/>
    <x v="4"/>
    <n v="183207"/>
    <s v="TRI-O"/>
    <n v="2160184796"/>
    <s v="Q1 2022"/>
    <s v="EUR"/>
    <n v="1741.09"/>
    <n v="1741.0934"/>
    <n v="-3.4000000000560201E-3"/>
    <n v="1741.09"/>
    <n v="0"/>
    <x v="0"/>
    <m/>
    <m/>
    <m/>
    <m/>
    <s v="none"/>
    <m/>
    <m/>
    <m/>
    <x v="0"/>
    <m/>
    <x v="0"/>
  </r>
  <r>
    <s v="FRA1160154909Q1 2022EUR"/>
    <x v="4"/>
    <n v="245943"/>
    <s v="LA TELA"/>
    <n v="1160154909"/>
    <s v="Q1 2022"/>
    <s v="EUR"/>
    <n v="2788.88"/>
    <n v="2788.8809999999999"/>
    <n v="-9.9999999974897903E-4"/>
    <n v="2788.88"/>
    <n v="0"/>
    <x v="0"/>
    <m/>
    <m/>
    <m/>
    <m/>
    <s v="none"/>
    <m/>
    <m/>
    <m/>
    <x v="0"/>
    <m/>
    <x v="0"/>
  </r>
  <r>
    <s v="FRA2160054673Q1 2022EUR"/>
    <x v="4"/>
    <n v="243081"/>
    <s v="ADAPEI DU DOUBS"/>
    <n v="2160054673"/>
    <s v="Q1 2022"/>
    <s v="EUR"/>
    <n v="4494.55"/>
    <n v="4494.5528000000004"/>
    <n v="-2.8000000002066298E-3"/>
    <n v="4494.55"/>
    <n v="0"/>
    <x v="0"/>
    <m/>
    <m/>
    <m/>
    <m/>
    <s v="none"/>
    <m/>
    <m/>
    <m/>
    <x v="0"/>
    <m/>
    <x v="0"/>
  </r>
  <r>
    <s v="FRA2160334794Q1 2022EUR"/>
    <x v="4"/>
    <n v="82670"/>
    <s v="OORIA"/>
    <n v="2160334794"/>
    <s v="Q1 2022"/>
    <s v="EUR"/>
    <n v="2708.58"/>
    <n v="2708.5796999999998"/>
    <n v="3.0000000015206703E-4"/>
    <n v="2708.58"/>
    <n v="0"/>
    <x v="0"/>
    <m/>
    <m/>
    <m/>
    <m/>
    <s v="none"/>
    <m/>
    <m/>
    <m/>
    <x v="0"/>
    <m/>
    <x v="0"/>
  </r>
  <r>
    <s v="FRA742910Q1 2022EUR"/>
    <x v="4"/>
    <n v="9271"/>
    <s v="DIVERSEY FRANCE SAS"/>
    <n v="742910"/>
    <s v="Q1 2022"/>
    <s v="EUR"/>
    <n v="118514.21"/>
    <n v="118514.212"/>
    <n v="-1.9999999931314899E-3"/>
    <n v="118514.21"/>
    <n v="0"/>
    <x v="0"/>
    <m/>
    <m/>
    <m/>
    <m/>
    <s v="none"/>
    <m/>
    <m/>
    <m/>
    <x v="0"/>
    <m/>
    <x v="0"/>
  </r>
  <r>
    <s v="FRA2160544714Q1 2022EUR"/>
    <x v="4"/>
    <n v="57595"/>
    <s v="CASTILLO"/>
    <n v="2160544714"/>
    <s v="Q1 2022"/>
    <s v="EUR"/>
    <n v="14349.72"/>
    <n v="14349.722400000001"/>
    <n v="-2.4000000012165401E-3"/>
    <n v="14349.72"/>
    <n v="0"/>
    <x v="0"/>
    <m/>
    <m/>
    <m/>
    <m/>
    <s v="none"/>
    <m/>
    <m/>
    <m/>
    <x v="0"/>
    <m/>
    <x v="0"/>
  </r>
  <r>
    <s v="FRA2140673707Q1 2022EUR"/>
    <x v="4"/>
    <n v="67414"/>
    <s v="SAINT GOBAIN GLASS SOLUTION GRAND OUEST"/>
    <n v="2140673707"/>
    <s v="Q1 2022"/>
    <s v="EUR"/>
    <n v="974.6"/>
    <n v="974.59709999999995"/>
    <n v="2.9000000000678401E-3"/>
    <n v="974.6"/>
    <n v="0"/>
    <x v="0"/>
    <m/>
    <m/>
    <m/>
    <m/>
    <s v="none"/>
    <m/>
    <m/>
    <m/>
    <x v="0"/>
    <m/>
    <x v="0"/>
  </r>
  <r>
    <s v="FRA110001497Q1 2022EUR"/>
    <x v="4"/>
    <n v="46040"/>
    <s v="TRANSGOURMET OPERATIONS -DIRECTION PRESTATION"/>
    <n v="110001497"/>
    <s v="Q1 2022"/>
    <s v="EUR"/>
    <n v="44768.55"/>
    <n v="44768.553"/>
    <n v="-2.9999999969731999E-3"/>
    <n v="44768.55"/>
    <n v="0"/>
    <x v="0"/>
    <m/>
    <m/>
    <m/>
    <m/>
    <s v="none"/>
    <m/>
    <m/>
    <m/>
    <x v="0"/>
    <m/>
    <x v="0"/>
  </r>
  <r>
    <s v="FRA210310498Q1 2022EUR"/>
    <x v="4"/>
    <n v="46040"/>
    <s v="TRANSGOURMET OPERATIONS -DIRECTION PRESTATION"/>
    <n v="210310498"/>
    <s v="Q1 2022"/>
    <s v="EUR"/>
    <n v="48258.04"/>
    <n v="48258.035400000001"/>
    <n v="4.6000000002095398E-3"/>
    <n v="48258.04"/>
    <n v="0"/>
    <x v="0"/>
    <m/>
    <m/>
    <m/>
    <m/>
    <s v="none"/>
    <m/>
    <m/>
    <m/>
    <x v="0"/>
    <m/>
    <x v="0"/>
  </r>
  <r>
    <s v="FRA2150514341Q1 2022EUR"/>
    <x v="4"/>
    <n v="58235"/>
    <s v="SOBIS"/>
    <n v="2150514341"/>
    <s v="Q1 2022"/>
    <s v="EUR"/>
    <n v="301.89"/>
    <n v="301.89479999999998"/>
    <n v="-4.7999999999888097E-3"/>
    <n v="301.89"/>
    <n v="0"/>
    <x v="0"/>
    <m/>
    <m/>
    <m/>
    <m/>
    <s v="none"/>
    <m/>
    <m/>
    <m/>
    <x v="0"/>
    <m/>
    <x v="0"/>
  </r>
  <r>
    <s v="FRA2150544443Q1 2022EUR"/>
    <x v="4"/>
    <n v="57434"/>
    <s v="BANGUI"/>
    <n v="2150544443"/>
    <s v="Q1 2022"/>
    <s v="EUR"/>
    <n v="5940.03"/>
    <n v="5940.0344999999998"/>
    <n v="-4.5000000000072699E-3"/>
    <n v="5940.0344999999998"/>
    <n v="-4.5000000000072699E-3"/>
    <x v="0"/>
    <m/>
    <m/>
    <m/>
    <m/>
    <s v="none"/>
    <m/>
    <m/>
    <m/>
    <x v="0"/>
    <m/>
    <x v="0"/>
  </r>
  <r>
    <s v="FRA2130362492Q1 2022EUR"/>
    <x v="4"/>
    <n v="110633"/>
    <s v="SAMSIC SECURITE"/>
    <n v="2130362492"/>
    <s v="Q1 2022"/>
    <s v="EUR"/>
    <n v="4006.38"/>
    <n v="4006.38"/>
    <n v="0"/>
    <n v="4006.38"/>
    <n v="0"/>
    <x v="0"/>
    <m/>
    <m/>
    <m/>
    <m/>
    <s v="none"/>
    <m/>
    <m/>
    <m/>
    <x v="0"/>
    <m/>
    <x v="0"/>
  </r>
  <r>
    <s v="FRA2150514342Q1 2022EUR"/>
    <x v="4"/>
    <n v="76686"/>
    <s v="ACTEM'OTEL"/>
    <n v="2150514342"/>
    <s v="Q1 2022"/>
    <s v="EUR"/>
    <n v="18486.5"/>
    <n v="18486.503000000001"/>
    <n v="-3.00000000061118E-3"/>
    <n v="18486.5"/>
    <n v="0"/>
    <x v="0"/>
    <m/>
    <m/>
    <m/>
    <m/>
    <s v="none"/>
    <m/>
    <m/>
    <m/>
    <x v="0"/>
    <m/>
    <x v="0"/>
  </r>
  <r>
    <s v="FRA2150514343Q1 2022EUR"/>
    <x v="4"/>
    <n v="76686"/>
    <s v="ACTEM'OTEL"/>
    <n v="2150514343"/>
    <s v="Q1 2022"/>
    <s v="EUR"/>
    <n v="1915.22"/>
    <n v="1915.2212"/>
    <n v="-1.1999999999261399E-3"/>
    <n v="1915.22"/>
    <n v="0"/>
    <x v="0"/>
    <m/>
    <m/>
    <m/>
    <m/>
    <s v="none"/>
    <m/>
    <m/>
    <m/>
    <x v="0"/>
    <m/>
    <x v="0"/>
  </r>
  <r>
    <s v="FRA2140763973Q1 2022EUR"/>
    <x v="4"/>
    <n v="58555"/>
    <s v="IMAGINE SOFT"/>
    <n v="2140763973"/>
    <s v="Q1 2022"/>
    <s v="EUR"/>
    <n v="1218.18"/>
    <n v="1218.18"/>
    <n v="0"/>
    <n v="1218.18"/>
    <n v="0"/>
    <x v="0"/>
    <m/>
    <m/>
    <m/>
    <m/>
    <s v="none"/>
    <m/>
    <m/>
    <m/>
    <x v="0"/>
    <m/>
    <x v="0"/>
  </r>
  <r>
    <s v="FRA2151624001Q1 2022EUR"/>
    <x v="4"/>
    <n v="47271"/>
    <s v="ALLIANCE PROJECT"/>
    <n v="2151624001"/>
    <s v="Q1 2022"/>
    <s v="EUR"/>
    <n v="226.61"/>
    <n v="226.61099999999999"/>
    <n v="-9.9999999997635292E-4"/>
    <n v="226.61"/>
    <n v="0"/>
    <x v="0"/>
    <m/>
    <m/>
    <m/>
    <m/>
    <s v="none"/>
    <m/>
    <m/>
    <m/>
    <x v="0"/>
    <m/>
    <x v="0"/>
  </r>
  <r>
    <s v="FRA1150034361Q1 2022EUR"/>
    <x v="4"/>
    <n v="217599"/>
    <s v="L'ATELIER DES BOUCHERIES NIVERNAISES"/>
    <n v="1150034361"/>
    <s v="Q1 2022"/>
    <s v="EUR"/>
    <n v="58208.95"/>
    <n v="58208.951999999997"/>
    <n v="-2.0000000004074502E-3"/>
    <n v="58208.95"/>
    <n v="0"/>
    <x v="0"/>
    <m/>
    <m/>
    <m/>
    <m/>
    <s v="none"/>
    <m/>
    <m/>
    <m/>
    <x v="0"/>
    <m/>
    <x v="0"/>
  </r>
  <r>
    <s v="FRA1150064040Q1 2022EUR"/>
    <x v="4"/>
    <n v="207077"/>
    <s v="VIVALYA"/>
    <n v="1150064040"/>
    <s v="Q1 2022"/>
    <s v="EUR"/>
    <n v="129995.53"/>
    <n v="129995.5278"/>
    <n v="2.2000000026309802E-3"/>
    <n v="129995.53"/>
    <n v="0"/>
    <x v="0"/>
    <m/>
    <m/>
    <m/>
    <m/>
    <s v="none"/>
    <m/>
    <m/>
    <m/>
    <x v="0"/>
    <m/>
    <x v="0"/>
  </r>
  <r>
    <s v="FRA1150064044Q1 2022EUR"/>
    <x v="4"/>
    <n v="207077"/>
    <s v="VIVALYA"/>
    <n v="1150064044"/>
    <s v="Q1 2022"/>
    <s v="EUR"/>
    <n v="52196.98"/>
    <n v="52196.982199999999"/>
    <n v="-2.19999999535502E-3"/>
    <n v="52196.98"/>
    <n v="0"/>
    <x v="0"/>
    <m/>
    <m/>
    <m/>
    <m/>
    <s v="none"/>
    <m/>
    <m/>
    <m/>
    <x v="0"/>
    <m/>
    <x v="0"/>
  </r>
  <r>
    <s v="FRA2140373933Q1 2022EUR"/>
    <x v="4"/>
    <n v="6087"/>
    <s v="PROMOCOME-PLV GROUPE PROMOCOME INTERNATIONAL"/>
    <n v="2140373933"/>
    <s v="Q1 2022"/>
    <s v="EUR"/>
    <n v="308.27999999999997"/>
    <n v="308.27679999999998"/>
    <n v="3.19999999999254E-3"/>
    <n v="308.27999999999997"/>
    <n v="0"/>
    <x v="0"/>
    <m/>
    <m/>
    <m/>
    <m/>
    <s v="none"/>
    <m/>
    <m/>
    <m/>
    <x v="0"/>
    <m/>
    <x v="0"/>
  </r>
  <r>
    <s v="FRA2140723204Q1 2022EUR"/>
    <x v="4"/>
    <n v="46482"/>
    <s v="GESTION DES RISQUES SANITAIRES ET PROFESSIONNELS (GRSP)"/>
    <n v="2140723204"/>
    <s v="Q1 2022"/>
    <s v="EUR"/>
    <n v="90.75"/>
    <n v="90.75"/>
    <n v="0"/>
    <n v="90.75"/>
    <n v="0"/>
    <x v="0"/>
    <m/>
    <m/>
    <m/>
    <m/>
    <s v="none"/>
    <m/>
    <m/>
    <m/>
    <x v="0"/>
    <m/>
    <x v="0"/>
  </r>
  <r>
    <s v="FRA1140043728Q1 2022EUR"/>
    <x v="4"/>
    <n v="198855"/>
    <s v="CENTRALE EUROPEENE DE DISTRIBUTION - C10"/>
    <n v="1140043728"/>
    <s v="Q1 2022"/>
    <s v="EUR"/>
    <n v="53028.69"/>
    <n v="53028.69"/>
    <n v="0"/>
    <n v="53028.69"/>
    <n v="0"/>
    <x v="0"/>
    <m/>
    <m/>
    <m/>
    <m/>
    <s v="none"/>
    <m/>
    <m/>
    <m/>
    <x v="0"/>
    <m/>
    <x v="0"/>
  </r>
  <r>
    <s v="FRA1140083265Q1 2022EUR"/>
    <x v="4"/>
    <n v="110238"/>
    <s v="TOP MEDITERRANEE"/>
    <n v="1140083265"/>
    <s v="Q1 2022"/>
    <s v="EUR"/>
    <n v="3771.72"/>
    <n v="3771.7237"/>
    <n v="-3.7000000002080898E-3"/>
    <n v="3771.72"/>
    <n v="0"/>
    <x v="0"/>
    <m/>
    <m/>
    <m/>
    <m/>
    <s v="none"/>
    <m/>
    <m/>
    <m/>
    <x v="0"/>
    <m/>
    <x v="0"/>
  </r>
  <r>
    <s v="FRA2140543809Q1 2022EUR"/>
    <x v="4"/>
    <n v="82014"/>
    <s v="ANTEOL"/>
    <n v="2140543809"/>
    <s v="Q1 2022"/>
    <s v="EUR"/>
    <n v="4640"/>
    <n v="4640"/>
    <n v="0"/>
    <n v="4640"/>
    <n v="0"/>
    <x v="0"/>
    <m/>
    <m/>
    <m/>
    <m/>
    <s v="none"/>
    <m/>
    <m/>
    <m/>
    <x v="0"/>
    <m/>
    <x v="0"/>
  </r>
  <r>
    <s v="FRA2140663576Q1 2022EUR"/>
    <x v="4"/>
    <n v="45298"/>
    <s v="PUBLIC.A / Press Easy"/>
    <n v="2140663576"/>
    <s v="Q1 2022"/>
    <s v="EUR"/>
    <n v="711.24"/>
    <n v="711.24480000000005"/>
    <n v="-4.8000000000456497E-3"/>
    <n v="711.24"/>
    <n v="0"/>
    <x v="0"/>
    <m/>
    <m/>
    <m/>
    <m/>
    <s v="none"/>
    <m/>
    <m/>
    <m/>
    <x v="0"/>
    <m/>
    <x v="0"/>
  </r>
  <r>
    <s v="FRA2140543267Q1 2022EUR"/>
    <x v="4"/>
    <n v="56701"/>
    <s v="KOCI ELECTRICITE"/>
    <n v="2140543267"/>
    <s v="Q1 2022"/>
    <s v="EUR"/>
    <n v="528.16"/>
    <n v="528.16470000000004"/>
    <n v="-4.70000000007075E-3"/>
    <n v="528.16"/>
    <n v="0"/>
    <x v="0"/>
    <m/>
    <m/>
    <m/>
    <m/>
    <s v="none"/>
    <m/>
    <m/>
    <m/>
    <x v="0"/>
    <m/>
    <x v="0"/>
  </r>
  <r>
    <s v="FRA1140143140Q1 2022EUR"/>
    <x v="4"/>
    <n v="8467"/>
    <s v="VALRHONA"/>
    <n v="1140143140"/>
    <s v="Q1 2022"/>
    <s v="EUR"/>
    <n v="13810.22"/>
    <n v="13810.2212"/>
    <n v="-1.2000000006082701E-3"/>
    <n v="13810.22"/>
    <n v="0"/>
    <x v="0"/>
    <m/>
    <m/>
    <m/>
    <m/>
    <s v="none"/>
    <m/>
    <m/>
    <m/>
    <x v="0"/>
    <m/>
    <x v="0"/>
  </r>
  <r>
    <s v="FRA1140053242Q1 2022EUR"/>
    <x v="4"/>
    <n v="181580"/>
    <s v="LAPLACE LE CHEMIN DE LA PROPRIETE"/>
    <n v="1140053242"/>
    <s v="Q1 2022"/>
    <s v="EUR"/>
    <n v="17200.46"/>
    <n v="17200.457399999999"/>
    <n v="2.59999999980209E-3"/>
    <n v="17200.46"/>
    <n v="0"/>
    <x v="0"/>
    <m/>
    <m/>
    <m/>
    <m/>
    <s v="none"/>
    <m/>
    <m/>
    <m/>
    <x v="0"/>
    <m/>
    <x v="0"/>
  </r>
  <r>
    <s v="FRA1140033097Q1 2022EUR"/>
    <x v="4"/>
    <n v="108838"/>
    <s v="METZGER FRERES"/>
    <n v="1140033097"/>
    <s v="Q1 2022"/>
    <s v="EUR"/>
    <n v="54873.68"/>
    <n v="54873.68"/>
    <n v="0"/>
    <n v="54873.68"/>
    <n v="0"/>
    <x v="0"/>
    <m/>
    <m/>
    <m/>
    <m/>
    <s v="none"/>
    <m/>
    <m/>
    <m/>
    <x v="0"/>
    <m/>
    <x v="0"/>
  </r>
  <r>
    <s v="FRA1140143268Q1 2022EUR"/>
    <x v="4"/>
    <n v="44820"/>
    <s v="FELIX POTIN PROVENCE"/>
    <n v="1140143268"/>
    <s v="Q1 2022"/>
    <s v="EUR"/>
    <n v="8587.43"/>
    <n v="8587.4294000000009"/>
    <n v="5.9999999939464E-4"/>
    <n v="8587.43"/>
    <n v="0"/>
    <x v="0"/>
    <m/>
    <m/>
    <m/>
    <m/>
    <s v="none"/>
    <m/>
    <m/>
    <m/>
    <x v="0"/>
    <m/>
    <x v="0"/>
  </r>
  <r>
    <s v="FRA1140053286Q1 2022EUR"/>
    <x v="4"/>
    <n v="44702"/>
    <s v="ROSELINE DIFFUSION"/>
    <n v="1140053286"/>
    <s v="Q1 2022"/>
    <s v="EUR"/>
    <n v="1050.3399999999999"/>
    <n v="1050.335"/>
    <n v="4.9999999998817596E-3"/>
    <n v="1050.3399999999999"/>
    <n v="0"/>
    <x v="0"/>
    <m/>
    <m/>
    <m/>
    <m/>
    <s v="none"/>
    <m/>
    <m/>
    <m/>
    <x v="0"/>
    <m/>
    <x v="0"/>
  </r>
  <r>
    <s v="FRAFR2-21-1-114Q1 2022EUR"/>
    <x v="4"/>
    <n v="57487"/>
    <s v="BALICCO"/>
    <s v="FR2-21-1-114"/>
    <s v="Q1 2022"/>
    <s v="EUR"/>
    <n v="27961.8"/>
    <n v="27961.8"/>
    <n v="0"/>
    <n v="27961.8"/>
    <n v="0"/>
    <x v="0"/>
    <m/>
    <m/>
    <m/>
    <m/>
    <s v="none"/>
    <m/>
    <m/>
    <m/>
    <x v="0"/>
    <m/>
    <x v="0"/>
  </r>
  <r>
    <s v="FRA1140143269Q1 2022EUR"/>
    <x v="4"/>
    <n v="184806"/>
    <s v="FELIX POTIN MONACO"/>
    <n v="1140143269"/>
    <s v="Q1 2022"/>
    <s v="EUR"/>
    <n v="3456.42"/>
    <n v="3456.4243999999999"/>
    <n v="-4.399999999805E-3"/>
    <n v="3456.42"/>
    <n v="0"/>
    <x v="0"/>
    <m/>
    <m/>
    <m/>
    <m/>
    <s v="none"/>
    <m/>
    <m/>
    <m/>
    <x v="0"/>
    <m/>
    <x v="0"/>
  </r>
  <r>
    <s v="FRA1130012881PQ1 2022EUR"/>
    <x v="4"/>
    <n v="55829"/>
    <s v="POMONA PASSION FROID"/>
    <s v="1130012881P"/>
    <s v="Q1 2022"/>
    <s v="EUR"/>
    <n v="71745"/>
    <n v="71745.004799999995"/>
    <n v="-4.79999999515712E-3"/>
    <n v="71745"/>
    <n v="0"/>
    <x v="0"/>
    <m/>
    <m/>
    <m/>
    <m/>
    <s v="none"/>
    <m/>
    <m/>
    <m/>
    <x v="0"/>
    <m/>
    <x v="0"/>
  </r>
  <r>
    <s v="FRA1130022968N12Q1 2022EUR"/>
    <x v="4"/>
    <n v="55829"/>
    <s v="POMONA PASSION FROID"/>
    <s v="1130022968N12"/>
    <s v="Q1 2022"/>
    <s v="EUR"/>
    <n v="496748.57"/>
    <n v="496748.57689999999"/>
    <n v="-6.8999999784864399E-3"/>
    <n v="496748.57"/>
    <n v="0"/>
    <x v="0"/>
    <m/>
    <m/>
    <m/>
    <m/>
    <s v="none"/>
    <m/>
    <m/>
    <m/>
    <x v="0"/>
    <m/>
    <x v="0"/>
  </r>
  <r>
    <s v="FRA1130022968N6Q1 2022EUR"/>
    <x v="4"/>
    <n v="55829"/>
    <s v="POMONA PASSION FROID"/>
    <s v="1130022968N6"/>
    <s v="Q1 2022"/>
    <s v="EUR"/>
    <n v="31755.01"/>
    <n v="31755.008399999999"/>
    <n v="1.59999999959836E-3"/>
    <n v="31755.01"/>
    <n v="0"/>
    <x v="0"/>
    <m/>
    <m/>
    <m/>
    <m/>
    <s v="none"/>
    <m/>
    <m/>
    <m/>
    <x v="0"/>
    <m/>
    <x v="0"/>
  </r>
  <r>
    <s v="FRA1130022968N8Q1 2022EUR"/>
    <x v="4"/>
    <n v="55829"/>
    <s v="POMONA PASSION FROID"/>
    <s v="1130022968N8"/>
    <s v="Q1 2022"/>
    <s v="EUR"/>
    <n v="41680.15"/>
    <n v="41680.153599999998"/>
    <n v="-3.5999999963678398E-3"/>
    <n v="41680.15"/>
    <n v="0"/>
    <x v="0"/>
    <m/>
    <m/>
    <m/>
    <m/>
    <s v="none"/>
    <m/>
    <m/>
    <m/>
    <x v="0"/>
    <m/>
    <x v="0"/>
  </r>
  <r>
    <s v="FRA1130142859Q1 2022EUR"/>
    <x v="4"/>
    <n v="58388"/>
    <s v="FELIX POTIN COTE D'AZUR"/>
    <n v="1130142859"/>
    <s v="Q1 2022"/>
    <s v="EUR"/>
    <n v="23940.51"/>
    <n v="23940.51"/>
    <n v="0"/>
    <n v="23940.51"/>
    <n v="0"/>
    <x v="0"/>
    <m/>
    <m/>
    <m/>
    <m/>
    <s v="none"/>
    <m/>
    <m/>
    <m/>
    <x v="0"/>
    <m/>
    <x v="0"/>
  </r>
  <r>
    <s v="FRA1130072480Q1 2022EUR"/>
    <x v="4"/>
    <n v="58272"/>
    <s v="ETABLISSEMENTS BEILLEVAIRE"/>
    <n v="1130072480"/>
    <s v="Q1 2022"/>
    <s v="EUR"/>
    <n v="14657.4"/>
    <n v="14657.403"/>
    <n v="-3.00000000061118E-3"/>
    <n v="14657.4"/>
    <n v="0"/>
    <x v="0"/>
    <m/>
    <m/>
    <m/>
    <m/>
    <s v="none"/>
    <m/>
    <m/>
    <m/>
    <x v="0"/>
    <m/>
    <x v="0"/>
  </r>
  <r>
    <s v="FRA2130052637Q1 2022EUR"/>
    <x v="4"/>
    <n v="55922"/>
    <s v="V.I.C VENTE, INSTALLATION, CONTROLE"/>
    <n v="2130052637"/>
    <s v="Q1 2022"/>
    <s v="EUR"/>
    <n v="890.88"/>
    <n v="890.87519999999995"/>
    <n v="4.8000000000456497E-3"/>
    <n v="890.88"/>
    <n v="0"/>
    <x v="0"/>
    <m/>
    <m/>
    <m/>
    <m/>
    <s v="none"/>
    <m/>
    <m/>
    <m/>
    <x v="0"/>
    <m/>
    <x v="0"/>
  </r>
  <r>
    <s v="FRA29236022Q1 2022EUR"/>
    <x v="4"/>
    <n v="166940"/>
    <s v="GROUPE CANAL +"/>
    <n v="29236022"/>
    <s v="Q1 2022"/>
    <s v="EUR"/>
    <n v="36691.79"/>
    <n v="36691.7952"/>
    <n v="-5.1999999996041801E-3"/>
    <n v="36691.7952"/>
    <n v="-5.1999999996041801E-3"/>
    <x v="0"/>
    <m/>
    <m/>
    <m/>
    <m/>
    <s v="none"/>
    <m/>
    <m/>
    <m/>
    <x v="0"/>
    <m/>
    <x v="0"/>
  </r>
  <r>
    <s v="FRA2120051830Q1 2022EUR"/>
    <x v="4"/>
    <n v="91574"/>
    <s v="HS INDUSTRIES SPRL"/>
    <n v="2120051830"/>
    <s v="Q1 2022"/>
    <s v="EUR"/>
    <n v="7687.84"/>
    <n v="7687.8398999999999"/>
    <n v="1.00000000202271E-4"/>
    <n v="7687.84"/>
    <n v="0"/>
    <x v="0"/>
    <m/>
    <m/>
    <m/>
    <m/>
    <s v="none"/>
    <m/>
    <m/>
    <m/>
    <x v="0"/>
    <m/>
    <x v="0"/>
  </r>
  <r>
    <s v="FRA212051551Q1 2022EUR"/>
    <x v="4"/>
    <n v="84576"/>
    <s v="AZUR LINGE SERVICE"/>
    <n v="212051551"/>
    <s v="Q1 2022"/>
    <s v="EUR"/>
    <n v="2057.7800000000002"/>
    <n v="2057.7759999999998"/>
    <n v="4.0000000003601599E-3"/>
    <n v="2057.7800000000002"/>
    <n v="0"/>
    <x v="0"/>
    <m/>
    <m/>
    <m/>
    <m/>
    <s v="none"/>
    <m/>
    <m/>
    <m/>
    <x v="0"/>
    <m/>
    <x v="0"/>
  </r>
  <r>
    <s v="FRA2120771736Q1 2022EUR"/>
    <x v="4"/>
    <n v="84341"/>
    <s v="SEV ENSEIGNES"/>
    <n v="2120771736"/>
    <s v="Q1 2022"/>
    <s v="EUR"/>
    <n v="4594.41"/>
    <n v="4594.4058000000005"/>
    <n v="4.1999999994004602E-3"/>
    <n v="4594.41"/>
    <n v="0"/>
    <x v="0"/>
    <m/>
    <m/>
    <m/>
    <m/>
    <s v="none"/>
    <m/>
    <m/>
    <m/>
    <x v="0"/>
    <m/>
    <x v="0"/>
  </r>
  <r>
    <s v="FRA210041375Q1 2022EUR"/>
    <x v="4"/>
    <n v="79913"/>
    <s v="KAMI"/>
    <n v="210041375"/>
    <s v="Q1 2022"/>
    <s v="EUR"/>
    <n v="3825.72"/>
    <n v="3825.72"/>
    <n v="0"/>
    <n v="3825.72"/>
    <n v="0"/>
    <x v="0"/>
    <m/>
    <m/>
    <m/>
    <m/>
    <s v="none"/>
    <m/>
    <m/>
    <m/>
    <x v="0"/>
    <m/>
    <x v="0"/>
  </r>
  <r>
    <s v="FRA212771695Q1 2022EUR"/>
    <x v="4"/>
    <n v="70546"/>
    <s v="ROUSSEAU"/>
    <n v="212771695"/>
    <s v="Q1 2022"/>
    <s v="EUR"/>
    <n v="1427.53"/>
    <n v="1427.5265999999999"/>
    <n v="3.4000000000560201E-3"/>
    <n v="1427.53"/>
    <n v="0"/>
    <x v="0"/>
    <m/>
    <m/>
    <m/>
    <m/>
    <s v="none"/>
    <m/>
    <m/>
    <m/>
    <x v="0"/>
    <m/>
    <x v="0"/>
  </r>
  <r>
    <s v="FRA212541653Q1 2022EUR"/>
    <x v="4"/>
    <n v="64759"/>
    <s v="SDEL TERTIAIRE"/>
    <n v="212541653"/>
    <s v="Q1 2022"/>
    <s v="EUR"/>
    <n v="7129.41"/>
    <n v="7129.4093999999996"/>
    <n v="6.0000000030413503E-4"/>
    <n v="7129.41"/>
    <n v="0"/>
    <x v="0"/>
    <m/>
    <m/>
    <m/>
    <m/>
    <s v="none"/>
    <m/>
    <m/>
    <m/>
    <x v="0"/>
    <m/>
    <x v="0"/>
  </r>
  <r>
    <s v="FRA1120152007Q1 2022EUR"/>
    <x v="4"/>
    <n v="58161"/>
    <s v="COUP DE PATES SAS"/>
    <n v="1120152007"/>
    <s v="Q1 2022"/>
    <s v="EUR"/>
    <n v="54008.93"/>
    <n v="54008.934600000001"/>
    <n v="-4.6000000002095398E-3"/>
    <n v="54008.93"/>
    <n v="0"/>
    <x v="0"/>
    <m/>
    <m/>
    <m/>
    <m/>
    <s v="none"/>
    <m/>
    <m/>
    <m/>
    <x v="0"/>
    <m/>
    <x v="0"/>
  </r>
  <r>
    <s v="FRA2130182702Q1 2022EUR"/>
    <x v="4"/>
    <n v="57699"/>
    <s v="SEMAER"/>
    <n v="2130182702"/>
    <s v="Q1 2022"/>
    <s v="EUR"/>
    <n v="345.62"/>
    <n v="345.62360000000001"/>
    <n v="-3.6000000000058199E-3"/>
    <n v="345.62"/>
    <n v="0"/>
    <x v="0"/>
    <m/>
    <m/>
    <m/>
    <m/>
    <s v="none"/>
    <m/>
    <m/>
    <m/>
    <x v="0"/>
    <m/>
    <x v="0"/>
  </r>
  <r>
    <s v="FRA2140373433Q1 2022EUR"/>
    <x v="4"/>
    <n v="57280"/>
    <s v="DECO ADER"/>
    <n v="2140373433"/>
    <s v="Q1 2022"/>
    <s v="EUR"/>
    <n v="3514.03"/>
    <n v="3514.0304000000001"/>
    <n v="-3.9999999989959103E-4"/>
    <n v="3514.03"/>
    <n v="0"/>
    <x v="0"/>
    <m/>
    <m/>
    <m/>
    <m/>
    <s v="none"/>
    <m/>
    <m/>
    <m/>
    <x v="0"/>
    <m/>
    <x v="0"/>
  </r>
  <r>
    <s v="FRA2120801806Q1 2022EUR"/>
    <x v="4"/>
    <n v="54644"/>
    <s v="GRAPHIWARE"/>
    <n v="2120801806"/>
    <s v="Q1 2022"/>
    <s v="EUR"/>
    <n v="15923.92"/>
    <n v="15923.924000000001"/>
    <n v="-4.0000000008149003E-3"/>
    <n v="15923.92"/>
    <n v="0"/>
    <x v="0"/>
    <m/>
    <m/>
    <m/>
    <m/>
    <s v="none"/>
    <m/>
    <m/>
    <m/>
    <x v="0"/>
    <m/>
    <x v="0"/>
  </r>
  <r>
    <s v="FRA2120052134Q1 2022EUR"/>
    <x v="4"/>
    <n v="53193"/>
    <s v="ADAPEI 70 /AE BLANCHISSERIE"/>
    <n v="2120052134"/>
    <s v="Q1 2022"/>
    <s v="EUR"/>
    <n v="804.4"/>
    <n v="804.40279999999996"/>
    <n v="-2.7999999999792601E-3"/>
    <n v="804.4"/>
    <n v="0"/>
    <x v="0"/>
    <m/>
    <m/>
    <m/>
    <m/>
    <s v="none"/>
    <m/>
    <m/>
    <m/>
    <x v="0"/>
    <m/>
    <x v="0"/>
  </r>
  <r>
    <s v="FRA2120721973Q1 2022EUR"/>
    <x v="4"/>
    <n v="52160"/>
    <s v="MEDIACOM CONCEPT INGENIERIE"/>
    <n v="2120721973"/>
    <s v="Q1 2022"/>
    <s v="EUR"/>
    <n v="1707.17"/>
    <n v="1707.165"/>
    <n v="5.0000000001091298E-3"/>
    <n v="1707.17"/>
    <n v="0"/>
    <x v="0"/>
    <m/>
    <m/>
    <m/>
    <m/>
    <s v="none"/>
    <m/>
    <m/>
    <m/>
    <x v="0"/>
    <m/>
    <x v="0"/>
  </r>
  <r>
    <s v="FRA220206758Q1 2022EUR"/>
    <x v="4"/>
    <n v="48335"/>
    <s v="BUREAU ALPES CONTROLES"/>
    <n v="220206758"/>
    <s v="Q1 2022"/>
    <s v="EUR"/>
    <n v="4579.0200000000004"/>
    <n v="4579.0204999999996"/>
    <n v="-4.9999999919236795E-4"/>
    <n v="4579.0200000000004"/>
    <n v="0"/>
    <x v="0"/>
    <m/>
    <m/>
    <m/>
    <m/>
    <s v="none"/>
    <m/>
    <m/>
    <m/>
    <x v="0"/>
    <m/>
    <x v="0"/>
  </r>
  <r>
    <s v="FRA211311451Q1 2022EUR"/>
    <x v="4"/>
    <n v="46483"/>
    <s v="SUBRENAT"/>
    <n v="211311451"/>
    <s v="Q1 2022"/>
    <s v="EUR"/>
    <n v="22299.88"/>
    <n v="22299.884399999999"/>
    <n v="-4.3999999979860097E-3"/>
    <n v="22299.88"/>
    <n v="0"/>
    <x v="0"/>
    <m/>
    <m/>
    <m/>
    <m/>
    <s v="none"/>
    <m/>
    <m/>
    <m/>
    <x v="0"/>
    <m/>
    <x v="0"/>
  </r>
  <r>
    <s v="FRA212091606Q1 2022EUR"/>
    <x v="4"/>
    <n v="44916"/>
    <s v="QUADIENT (ex: NEOPOST FRANCE / SATAS)"/>
    <n v="212091606"/>
    <s v="Q1 2022"/>
    <s v="EUR"/>
    <n v="1954.68"/>
    <n v="1954.6758"/>
    <n v="4.2000000000825804E-3"/>
    <n v="1954.68"/>
    <n v="0"/>
    <x v="0"/>
    <m/>
    <m/>
    <m/>
    <m/>
    <s v="none"/>
    <m/>
    <m/>
    <m/>
    <x v="0"/>
    <m/>
    <x v="0"/>
  </r>
  <r>
    <s v="FRA29255019Q1 2022EUR"/>
    <x v="4"/>
    <n v="43561"/>
    <s v="SAMSIC"/>
    <n v="29255019"/>
    <s v="Q1 2022"/>
    <s v="EUR"/>
    <n v="23293.34"/>
    <n v="23293.345700000002"/>
    <n v="-5.7000000015250398E-3"/>
    <n v="23293.34"/>
    <n v="0"/>
    <x v="0"/>
    <m/>
    <m/>
    <m/>
    <m/>
    <s v="none"/>
    <m/>
    <m/>
    <m/>
    <x v="0"/>
    <m/>
    <x v="0"/>
  </r>
  <r>
    <s v="FRA2120721968Q1 2022EUR"/>
    <x v="4"/>
    <n v="43797"/>
    <s v="AIMO ARCHITECTURE INTERIEURE"/>
    <n v="2120721968"/>
    <s v="Q1 2022"/>
    <s v="EUR"/>
    <n v="3053.7"/>
    <n v="3053.7"/>
    <n v="0"/>
    <n v="3053.7"/>
    <n v="0"/>
    <x v="0"/>
    <m/>
    <m/>
    <m/>
    <m/>
    <s v="none"/>
    <m/>
    <m/>
    <m/>
    <x v="0"/>
    <m/>
    <x v="0"/>
  </r>
  <r>
    <s v="FRA2140313622Q1 2022EUR"/>
    <x v="4"/>
    <n v="24553"/>
    <s v="PLG FINANCES"/>
    <n v="2140313622"/>
    <s v="Q1 2022"/>
    <s v="EUR"/>
    <n v="74147.710000000006"/>
    <n v="74147.712"/>
    <n v="-1.9999999931314899E-3"/>
    <n v="74147.710000000006"/>
    <n v="0"/>
    <x v="0"/>
    <m/>
    <m/>
    <m/>
    <m/>
    <s v="none"/>
    <m/>
    <m/>
    <m/>
    <x v="0"/>
    <m/>
    <x v="0"/>
  </r>
  <r>
    <s v="FRA2140143499Q1 2022EUR"/>
    <x v="4"/>
    <n v="16573"/>
    <s v="WANZL METTALLWARENFABRIK GMBH"/>
    <n v="2140143499"/>
    <s v="Q1 2022"/>
    <s v="EUR"/>
    <n v="943.7"/>
    <n v="943.69650000000001"/>
    <n v="3.5000000000309198E-3"/>
    <n v="943.7"/>
    <n v="0"/>
    <x v="0"/>
    <m/>
    <m/>
    <m/>
    <m/>
    <s v="none"/>
    <m/>
    <m/>
    <m/>
    <x v="0"/>
    <m/>
    <x v="0"/>
  </r>
  <r>
    <s v="FRA2130592514Q1 2022EUR"/>
    <x v="4"/>
    <n v="114558"/>
    <s v="WIFIRST"/>
    <n v="2130592514"/>
    <s v="Q1 2022"/>
    <s v="EUR"/>
    <n v="15239.57"/>
    <n v="15239.570400000001"/>
    <n v="-4.00000000809086E-4"/>
    <n v="15239.57"/>
    <n v="0"/>
    <x v="0"/>
    <m/>
    <m/>
    <m/>
    <m/>
    <s v="none"/>
    <m/>
    <m/>
    <m/>
    <x v="0"/>
    <m/>
    <x v="0"/>
  </r>
  <r>
    <s v="FRA2170595121Q1 2022EUR"/>
    <x v="4"/>
    <n v="114558"/>
    <s v="WIFIRST"/>
    <n v="2170595121"/>
    <s v="Q1 2022"/>
    <s v="EUR"/>
    <n v="64483.8"/>
    <n v="64483.801200000002"/>
    <n v="-1.19999999878928E-3"/>
    <n v="64483.8"/>
    <n v="0"/>
    <x v="0"/>
    <m/>
    <m/>
    <m/>
    <m/>
    <s v="none"/>
    <m/>
    <m/>
    <m/>
    <x v="0"/>
    <m/>
    <x v="0"/>
  </r>
  <r>
    <s v="FRA2130052884Q1 2022EUR"/>
    <x v="4"/>
    <n v="65081"/>
    <s v="BLANCHISSERIE CHALONNAISE"/>
    <n v="2130052884"/>
    <s v="Q1 2022"/>
    <s v="EUR"/>
    <n v="3969.42"/>
    <n v="3969.42"/>
    <n v="0"/>
    <n v="3969.42"/>
    <n v="0"/>
    <x v="0"/>
    <m/>
    <m/>
    <m/>
    <m/>
    <s v="none"/>
    <m/>
    <m/>
    <m/>
    <x v="0"/>
    <m/>
    <x v="0"/>
  </r>
  <r>
    <s v="FRA1130082408Q1 2022EUR"/>
    <x v="4"/>
    <n v="43705"/>
    <s v="ETABLISSEMENT REYNAUD"/>
    <n v="1130082408"/>
    <s v="Q1 2022"/>
    <s v="EUR"/>
    <n v="29614.68"/>
    <n v="29614.6839"/>
    <n v="-3.8999999997031401E-3"/>
    <n v="29614.68"/>
    <n v="0"/>
    <x v="0"/>
    <m/>
    <m/>
    <m/>
    <m/>
    <s v="none"/>
    <m/>
    <m/>
    <m/>
    <x v="0"/>
    <m/>
    <x v="0"/>
  </r>
  <r>
    <s v="FRA2130282886Q1 2022EUR"/>
    <x v="4"/>
    <n v="122470"/>
    <s v="GROUPE ACCELIS"/>
    <n v="2130282886"/>
    <s v="Q1 2022"/>
    <s v="EUR"/>
    <n v="128487.08"/>
    <n v="128487.0781"/>
    <n v="1.90000000293366E-3"/>
    <n v="128487.08"/>
    <n v="0"/>
    <x v="0"/>
    <m/>
    <m/>
    <m/>
    <m/>
    <s v="none"/>
    <m/>
    <m/>
    <m/>
    <x v="0"/>
    <m/>
    <x v="0"/>
  </r>
  <r>
    <s v="FRA2130302743Q1 2022EUR"/>
    <x v="4"/>
    <n v="56372"/>
    <s v="PAYSAGES REIGNIER"/>
    <n v="2130302743"/>
    <s v="Q1 2022"/>
    <s v="EUR"/>
    <n v="895.83"/>
    <n v="895.83050000000003"/>
    <n v="-4.9999999998817603E-4"/>
    <n v="895.83"/>
    <n v="0"/>
    <x v="0"/>
    <m/>
    <m/>
    <m/>
    <m/>
    <s v="none"/>
    <m/>
    <m/>
    <m/>
    <x v="0"/>
    <m/>
    <x v="0"/>
  </r>
  <r>
    <s v="FRA2593033Q1 2022EUR"/>
    <x v="4"/>
    <n v="2748"/>
    <s v="ACTUS"/>
    <n v="2593033"/>
    <s v="Q1 2022"/>
    <s v="EUR"/>
    <n v="2365.29"/>
    <n v="2365.29"/>
    <n v="0"/>
    <n v="2365.29"/>
    <n v="0"/>
    <x v="0"/>
    <m/>
    <m/>
    <m/>
    <m/>
    <s v="none"/>
    <m/>
    <m/>
    <m/>
    <x v="0"/>
    <m/>
    <x v="0"/>
  </r>
  <r>
    <s v="FRA1130062388Q1 2022EUR"/>
    <x v="4"/>
    <n v="45914"/>
    <s v="BAIL DISTRIBUTION"/>
    <n v="1130062388"/>
    <s v="Q1 2022"/>
    <s v="EUR"/>
    <n v="6327.52"/>
    <n v="6327.52"/>
    <n v="0"/>
    <n v="6327.52"/>
    <n v="0"/>
    <x v="0"/>
    <m/>
    <m/>
    <m/>
    <m/>
    <s v="none"/>
    <m/>
    <m/>
    <m/>
    <x v="0"/>
    <m/>
    <x v="0"/>
  </r>
  <r>
    <s v="FRA2205106829Q1 2022EUR"/>
    <x v="4"/>
    <n v="51123"/>
    <s v="ETUDES INSTALLATIONS ET MAINTENANCE INDUSTRIELLES (EIMI)"/>
    <n v="2205106829"/>
    <s v="Q1 2022"/>
    <s v="EUR"/>
    <n v="1412.69"/>
    <n v="1412.692"/>
    <n v="-1.9999999999527002E-3"/>
    <n v="1412.69"/>
    <n v="0"/>
    <x v="0"/>
    <m/>
    <m/>
    <m/>
    <m/>
    <s v="none"/>
    <m/>
    <m/>
    <m/>
    <x v="0"/>
    <m/>
    <x v="0"/>
  </r>
  <r>
    <s v="FRA27271013Q1 2022EUR"/>
    <x v="4"/>
    <n v="114226"/>
    <s v="STANLEY SECURITE FRANCE"/>
    <n v="27271013"/>
    <s v="Q1 2022"/>
    <s v="EUR"/>
    <n v="15181.53"/>
    <n v="15181.526"/>
    <n v="4.0000000008149003E-3"/>
    <n v="15181.53"/>
    <n v="0"/>
    <x v="0"/>
    <m/>
    <m/>
    <m/>
    <m/>
    <s v="none"/>
    <m/>
    <m/>
    <m/>
    <x v="0"/>
    <m/>
    <x v="0"/>
  </r>
  <r>
    <s v="FRA1130112574Q1 2022EUR"/>
    <x v="4"/>
    <n v="110418"/>
    <s v="SOCIETE DE ETS BOUGRO - SODEBO"/>
    <n v="1130112574"/>
    <s v="Q1 2022"/>
    <s v="EUR"/>
    <n v="2022.77"/>
    <n v="2022.768"/>
    <n v="1.9999999999527002E-3"/>
    <n v="2022.77"/>
    <n v="0"/>
    <x v="0"/>
    <m/>
    <m/>
    <m/>
    <m/>
    <s v="none"/>
    <m/>
    <m/>
    <m/>
    <x v="0"/>
    <m/>
    <x v="0"/>
  </r>
  <r>
    <s v="FRA2150764527Q1 2022EUR"/>
    <x v="4"/>
    <n v="43564"/>
    <s v="SFR (SOCIETE FRANCAISE DE RADIOTELEPHONIE)"/>
    <n v="2150764527"/>
    <s v="Q1 2022"/>
    <s v="EUR"/>
    <n v="8784.94"/>
    <n v="8784.94"/>
    <n v="0"/>
    <n v="8784.94"/>
    <n v="0"/>
    <x v="0"/>
    <m/>
    <m/>
    <m/>
    <m/>
    <s v="none"/>
    <m/>
    <m/>
    <m/>
    <x v="0"/>
    <m/>
    <x v="0"/>
  </r>
  <r>
    <s v="FRA21176977FIXEQ1 2022EUR"/>
    <x v="4"/>
    <n v="43564"/>
    <s v="SFR (SOCIETE FRANCAISE DE RADIOTELEPHONIE)"/>
    <s v="21176977FIXE"/>
    <s v="Q1 2022"/>
    <s v="EUR"/>
    <n v="80911.759999999995"/>
    <n v="80911.755000000005"/>
    <n v="4.9999999901046898E-3"/>
    <n v="80911.759999999995"/>
    <n v="0"/>
    <x v="0"/>
    <m/>
    <m/>
    <m/>
    <m/>
    <s v="none"/>
    <m/>
    <m/>
    <m/>
    <x v="0"/>
    <m/>
    <x v="0"/>
  </r>
  <r>
    <s v="FRA21176978FIXEQ1 2022EUR"/>
    <x v="4"/>
    <n v="43564"/>
    <s v="SFR (SOCIETE FRANCAISE DE RADIOTELEPHONIE)"/>
    <s v="21176978FIXE"/>
    <s v="Q1 2022"/>
    <s v="EUR"/>
    <n v="15315.77"/>
    <n v="15315.772999999999"/>
    <n v="-2.9999999987921902E-3"/>
    <n v="15315.77"/>
    <n v="0"/>
    <x v="0"/>
    <m/>
    <m/>
    <m/>
    <m/>
    <s v="none"/>
    <m/>
    <m/>
    <m/>
    <x v="0"/>
    <m/>
    <x v="0"/>
  </r>
  <r>
    <s v="FRA28312041FIXEQ1 2022EUR"/>
    <x v="4"/>
    <n v="43564"/>
    <s v="SFR (SOCIETE FRANCAISE DE RADIOTELEPHONIE)"/>
    <s v="28312041FIXE"/>
    <s v="Q1 2022"/>
    <s v="EUR"/>
    <n v="12269.12"/>
    <n v="12269.1175"/>
    <n v="2.5000000005093101E-3"/>
    <n v="12269.12"/>
    <n v="0"/>
    <x v="0"/>
    <m/>
    <m/>
    <m/>
    <m/>
    <s v="none"/>
    <m/>
    <m/>
    <m/>
    <x v="0"/>
    <m/>
    <x v="0"/>
  </r>
  <r>
    <s v="FRA574640Q1 2022EUR"/>
    <x v="4"/>
    <n v="45445"/>
    <s v="HOBART FRANCE (COMPAGNIE)"/>
    <n v="574640"/>
    <s v="Q1 2022"/>
    <s v="EUR"/>
    <n v="17282.2"/>
    <n v="17282.216"/>
    <n v="-1.5999999999621602E-2"/>
    <n v="17282.2"/>
    <n v="0"/>
    <x v="0"/>
    <m/>
    <m/>
    <m/>
    <m/>
    <s v="none"/>
    <m/>
    <m/>
    <m/>
    <x v="0"/>
    <m/>
    <x v="0"/>
  </r>
  <r>
    <s v="FRA1120141782Q1 2022EUR"/>
    <x v="4"/>
    <n v="61384"/>
    <s v="ORIENTIS GOURMET"/>
    <n v="1120141782"/>
    <s v="Q1 2022"/>
    <s v="EUR"/>
    <n v="762.01"/>
    <n v="762.01400000000001"/>
    <n v="-4.0000000000190898E-3"/>
    <n v="762.01"/>
    <n v="0"/>
    <x v="0"/>
    <m/>
    <m/>
    <m/>
    <m/>
    <s v="none"/>
    <m/>
    <m/>
    <m/>
    <x v="0"/>
    <m/>
    <x v="0"/>
  </r>
  <r>
    <s v="FRA2578059Q1 2022EUR"/>
    <x v="4"/>
    <n v="97"/>
    <s v="SIDER PRID"/>
    <n v="2578059"/>
    <s v="Q1 2022"/>
    <s v="EUR"/>
    <n v="50171.8"/>
    <n v="50171.802100000001"/>
    <n v="-2.0999999978812398E-3"/>
    <n v="50171.8"/>
    <n v="0"/>
    <x v="0"/>
    <m/>
    <m/>
    <m/>
    <m/>
    <s v="none"/>
    <m/>
    <m/>
    <m/>
    <x v="0"/>
    <m/>
    <x v="0"/>
  </r>
  <r>
    <s v="FRA1551042Q1 2022EUR"/>
    <x v="4"/>
    <n v="44682"/>
    <s v="ACHILLE BERTRAND"/>
    <n v="1551042"/>
    <s v="Q1 2022"/>
    <s v="EUR"/>
    <n v="35406.04"/>
    <n v="35406.035199999998"/>
    <n v="4.8000000024330802E-3"/>
    <n v="35406.04"/>
    <n v="0"/>
    <x v="0"/>
    <m/>
    <m/>
    <m/>
    <m/>
    <s v="none"/>
    <m/>
    <m/>
    <m/>
    <x v="0"/>
    <m/>
    <x v="0"/>
  </r>
  <r>
    <s v="FRA2588037Q1 2022EUR"/>
    <x v="4"/>
    <n v="45051"/>
    <s v="LEGALLAIS"/>
    <n v="2588037"/>
    <s v="Q1 2022"/>
    <s v="EUR"/>
    <n v="51347.09"/>
    <n v="51347.093999999997"/>
    <n v="-4.0000000008149003E-3"/>
    <n v="51347.09"/>
    <n v="0"/>
    <x v="0"/>
    <m/>
    <m/>
    <m/>
    <m/>
    <s v="none"/>
    <m/>
    <m/>
    <m/>
    <x v="0"/>
    <m/>
    <x v="0"/>
  </r>
  <r>
    <s v="FRA2471089Q1 2022EUR"/>
    <x v="4"/>
    <n v="45153"/>
    <s v="BRINK'S EVOLUTION"/>
    <n v="2471089"/>
    <s v="Q1 2022"/>
    <s v="EUR"/>
    <n v="6699.69"/>
    <n v="6699.6941999999999"/>
    <n v="-4.2000000003099497E-3"/>
    <n v="6699.69"/>
    <n v="0"/>
    <x v="0"/>
    <m/>
    <m/>
    <m/>
    <m/>
    <s v="none"/>
    <m/>
    <m/>
    <m/>
    <x v="0"/>
    <m/>
    <x v="0"/>
  </r>
  <r>
    <s v="FRA2595012Q1 2022EUR"/>
    <x v="4"/>
    <n v="44565"/>
    <s v="SECURITAS FRANCE SARL"/>
    <n v="2595012"/>
    <s v="Q1 2022"/>
    <s v="EUR"/>
    <n v="6468.8"/>
    <n v="6468.7956000000004"/>
    <n v="4.399999999805E-3"/>
    <n v="6468.8"/>
    <n v="0"/>
    <x v="0"/>
    <m/>
    <m/>
    <m/>
    <m/>
    <s v="none"/>
    <m/>
    <m/>
    <m/>
    <x v="0"/>
    <m/>
    <x v="0"/>
  </r>
  <r>
    <s v="FRA16051059Q1 2022EUR"/>
    <x v="4"/>
    <n v="55478"/>
    <s v="ETABLISSEMENTS LEBAILLY"/>
    <n v="16051059"/>
    <s v="Q1 2022"/>
    <s v="EUR"/>
    <n v="5131.87"/>
    <n v="5131.8656000000001"/>
    <n v="4.399999999805E-3"/>
    <n v="5131.87"/>
    <n v="0"/>
    <x v="0"/>
    <m/>
    <m/>
    <m/>
    <m/>
    <s v="none"/>
    <m/>
    <m/>
    <m/>
    <x v="0"/>
    <m/>
    <x v="0"/>
  </r>
  <r>
    <s v="FRA16062060Q1 2022EUR"/>
    <x v="4"/>
    <n v="44921"/>
    <s v="PATISFRANCE - PURATOS"/>
    <n v="16062060"/>
    <s v="Q1 2022"/>
    <s v="EUR"/>
    <n v="1724.8"/>
    <n v="1724.7972"/>
    <n v="2.7999999999792601E-3"/>
    <n v="1724.7972"/>
    <n v="2.7999999999792601E-3"/>
    <x v="0"/>
    <m/>
    <m/>
    <m/>
    <m/>
    <s v="none"/>
    <m/>
    <m/>
    <m/>
    <x v="0"/>
    <m/>
    <x v="0"/>
  </r>
  <r>
    <s v="FRA26076064Q1 2022EUR"/>
    <x v="4"/>
    <n v="43537"/>
    <s v="SONEPAR FRANCE INTERSERVICES"/>
    <n v="26076064"/>
    <s v="Q1 2022"/>
    <s v="EUR"/>
    <n v="35797.379999999997"/>
    <n v="35797.389600000002"/>
    <n v="-9.6000000048661605E-3"/>
    <n v="35797.379999999997"/>
    <n v="0"/>
    <x v="0"/>
    <m/>
    <m/>
    <m/>
    <m/>
    <s v="none"/>
    <m/>
    <m/>
    <m/>
    <x v="0"/>
    <m/>
    <x v="0"/>
  </r>
  <r>
    <s v="FRA26095022Q1 2022EUR"/>
    <x v="4"/>
    <n v="47182"/>
    <s v="BSL SECURITE"/>
    <n v="26095022"/>
    <s v="Q1 2022"/>
    <s v="EUR"/>
    <n v="3027.52"/>
    <n v="3027.5133999999998"/>
    <n v="6.6000000001622504E-3"/>
    <n v="3027.52"/>
    <n v="0"/>
    <x v="0"/>
    <m/>
    <m/>
    <m/>
    <m/>
    <s v="none"/>
    <m/>
    <m/>
    <m/>
    <x v="0"/>
    <m/>
    <x v="0"/>
  </r>
  <r>
    <s v="FRA26138065Q1 2022EUR"/>
    <x v="4"/>
    <n v="47203"/>
    <s v="SDEZ SAS"/>
    <n v="26138065"/>
    <s v="Q1 2022"/>
    <s v="EUR"/>
    <n v="25273.360000000001"/>
    <n v="25273.360000000001"/>
    <n v="0"/>
    <n v="25273.360000000001"/>
    <n v="0"/>
    <x v="0"/>
    <m/>
    <m/>
    <m/>
    <m/>
    <s v="none"/>
    <m/>
    <m/>
    <m/>
    <x v="0"/>
    <m/>
    <x v="0"/>
  </r>
  <r>
    <s v="FRA26138062Q1 2022EUR"/>
    <x v="4"/>
    <n v="52395"/>
    <s v="BLANCHISSERIE BOISSET"/>
    <n v="26138062"/>
    <s v="Q1 2022"/>
    <s v="EUR"/>
    <n v="7388.68"/>
    <n v="7388.6750000000002"/>
    <n v="5.0000000001091298E-3"/>
    <n v="7388.68"/>
    <n v="0"/>
    <x v="0"/>
    <m/>
    <m/>
    <m/>
    <m/>
    <s v="none"/>
    <m/>
    <m/>
    <m/>
    <x v="0"/>
    <m/>
    <x v="0"/>
  </r>
  <r>
    <s v="FRA27280011Q1 2022EUR"/>
    <x v="4"/>
    <n v="43711"/>
    <s v="SOPREMA ENTREPRISES"/>
    <n v="27280011"/>
    <s v="Q1 2022"/>
    <s v="EUR"/>
    <n v="656.82"/>
    <n v="656.81669999999997"/>
    <n v="3.30000000008112E-3"/>
    <n v="656.82"/>
    <n v="0"/>
    <x v="0"/>
    <m/>
    <m/>
    <m/>
    <m/>
    <s v="none"/>
    <m/>
    <m/>
    <m/>
    <x v="0"/>
    <m/>
    <x v="0"/>
  </r>
  <r>
    <s v="FRA26076055Q1 2022EUR"/>
    <x v="4"/>
    <n v="43754"/>
    <s v="REXEL FRANCE"/>
    <n v="26076055"/>
    <s v="Q1 2022"/>
    <s v="EUR"/>
    <n v="59719.59"/>
    <n v="59746.3652"/>
    <n v="-26.775200000003601"/>
    <n v="59746.3652"/>
    <n v="-26.775200000003601"/>
    <x v="1"/>
    <s v="[79959]"/>
    <s v="[44012]"/>
    <s v="no contract attached, service found"/>
    <s v="2022-04-23 00:32:24 +0200"/>
    <s v="none"/>
    <s v="Métier"/>
    <m/>
    <m/>
    <x v="1"/>
    <s v="Helene"/>
    <x v="0"/>
  </r>
  <r>
    <s v="FRA26113076Q1 2022EUR"/>
    <x v="4"/>
    <n v="53580"/>
    <s v="LAGARDE ET MEREGNANI SAS"/>
    <n v="26113076"/>
    <s v="Q1 2022"/>
    <s v="EUR"/>
    <n v="23101.5"/>
    <n v="23101.5"/>
    <n v="0"/>
    <n v="23101.5"/>
    <n v="0"/>
    <x v="0"/>
    <m/>
    <m/>
    <m/>
    <m/>
    <s v="none"/>
    <m/>
    <m/>
    <m/>
    <x v="0"/>
    <m/>
    <x v="0"/>
  </r>
  <r>
    <s v="FRA26112012Q1 2022EUR"/>
    <x v="4"/>
    <n v="43558"/>
    <s v="CETEN APAVE INTERNATIONAL"/>
    <n v="26112012"/>
    <s v="Q1 2022"/>
    <s v="EUR"/>
    <n v="28435.61"/>
    <n v="28435.609"/>
    <n v="1.0000000002037201E-3"/>
    <n v="28435.61"/>
    <n v="0"/>
    <x v="0"/>
    <m/>
    <m/>
    <m/>
    <m/>
    <s v="none"/>
    <m/>
    <m/>
    <m/>
    <x v="0"/>
    <m/>
    <x v="0"/>
  </r>
  <r>
    <s v="FRA26138028Q1 2022EUR"/>
    <x v="4"/>
    <n v="43562"/>
    <s v="KALHYGE"/>
    <n v="26138028"/>
    <s v="Q1 2022"/>
    <s v="EUR"/>
    <n v="67288.19"/>
    <n v="67288.187999999995"/>
    <n v="2.0000000076834099E-3"/>
    <n v="67288.19"/>
    <n v="0"/>
    <x v="0"/>
    <m/>
    <m/>
    <m/>
    <m/>
    <s v="none"/>
    <m/>
    <m/>
    <m/>
    <x v="0"/>
    <m/>
    <x v="0"/>
  </r>
  <r>
    <s v="FRA26113020Q1 2022EUR"/>
    <x v="4"/>
    <n v="54595"/>
    <s v="BALAS"/>
    <n v="26113020"/>
    <s v="Q1 2022"/>
    <s v="EUR"/>
    <n v="1260.71"/>
    <n v="1260.7065"/>
    <n v="3.5000000000309198E-3"/>
    <n v="1260.71"/>
    <n v="0"/>
    <x v="0"/>
    <m/>
    <m/>
    <m/>
    <m/>
    <s v="none"/>
    <m/>
    <m/>
    <m/>
    <x v="0"/>
    <m/>
    <x v="0"/>
  </r>
  <r>
    <s v="FRA26315097Q1 2022EUR"/>
    <x v="4"/>
    <n v="55567"/>
    <s v="MRG (MODERN RESTAURATION GESTION)"/>
    <n v="26315097"/>
    <s v="Q1 2022"/>
    <s v="EUR"/>
    <n v="25048.62"/>
    <n v="25048.6335"/>
    <n v="-1.35000000009313E-2"/>
    <n v="25048.62"/>
    <n v="0"/>
    <x v="0"/>
    <m/>
    <m/>
    <m/>
    <m/>
    <s v="none"/>
    <m/>
    <m/>
    <m/>
    <x v="0"/>
    <m/>
    <x v="0"/>
  </r>
  <r>
    <s v="FRA26068093Q1 2022EUR"/>
    <x v="4"/>
    <n v="57839"/>
    <s v="ARCHIMEST"/>
    <n v="26068093"/>
    <s v="Q1 2022"/>
    <s v="EUR"/>
    <n v="26.21"/>
    <n v="26.208600000000001"/>
    <n v="1.4000000000002899E-3"/>
    <n v="26.21"/>
    <n v="0"/>
    <x v="0"/>
    <m/>
    <m/>
    <m/>
    <m/>
    <s v="none"/>
    <m/>
    <m/>
    <m/>
    <x v="0"/>
    <m/>
    <x v="0"/>
  </r>
  <r>
    <s v="FRA26315098Q1 2022EUR"/>
    <x v="4"/>
    <n v="43528"/>
    <s v="CAEN FROID"/>
    <n v="26315098"/>
    <s v="Q1 2022"/>
    <s v="EUR"/>
    <n v="1539.36"/>
    <n v="1539.36"/>
    <n v="0"/>
    <n v="1539.36"/>
    <n v="0"/>
    <x v="0"/>
    <m/>
    <m/>
    <m/>
    <m/>
    <s v="none"/>
    <m/>
    <m/>
    <m/>
    <x v="0"/>
    <m/>
    <x v="0"/>
  </r>
  <r>
    <s v="FRA27280107Q1 2022EUR"/>
    <x v="4"/>
    <n v="45515"/>
    <s v="GC2M"/>
    <n v="27280107"/>
    <s v="Q1 2022"/>
    <s v="EUR"/>
    <n v="156.51"/>
    <n v="156.51320000000001"/>
    <n v="-3.2000000000209599E-3"/>
    <n v="156.51"/>
    <n v="0"/>
    <x v="0"/>
    <m/>
    <m/>
    <m/>
    <m/>
    <s v="none"/>
    <m/>
    <m/>
    <m/>
    <x v="0"/>
    <m/>
    <x v="0"/>
  </r>
  <r>
    <s v="FRA17221016Q1 2022EUR"/>
    <x v="4"/>
    <n v="51584"/>
    <s v="KAVIARI"/>
    <n v="17221016"/>
    <s v="Q1 2022"/>
    <s v="EUR"/>
    <n v="1513.86"/>
    <n v="1513.86"/>
    <n v="0"/>
    <n v="1513.86"/>
    <n v="0"/>
    <x v="0"/>
    <m/>
    <m/>
    <m/>
    <m/>
    <s v="none"/>
    <m/>
    <m/>
    <m/>
    <x v="0"/>
    <m/>
    <x v="0"/>
  </r>
  <r>
    <s v="FRA27263095Q1 2022EUR"/>
    <x v="4"/>
    <n v="53989"/>
    <s v="AARON PROTECTION SECURITE (A.P.S)"/>
    <n v="27263095"/>
    <s v="Q1 2022"/>
    <s v="EUR"/>
    <n v="13918.44"/>
    <n v="13918.435600000001"/>
    <n v="4.399999999805E-3"/>
    <n v="13918.44"/>
    <n v="0"/>
    <x v="0"/>
    <m/>
    <m/>
    <m/>
    <m/>
    <s v="none"/>
    <m/>
    <m/>
    <m/>
    <x v="0"/>
    <m/>
    <x v="0"/>
  </r>
  <r>
    <s v="FRA2196406475 MAINTENANCEQ1 2022EUR"/>
    <x v="4"/>
    <n v="53927"/>
    <s v="DETECT PRO SECURITE"/>
    <s v="2196406475 MAINTENANCE"/>
    <s v="Q1 2022"/>
    <s v="EUR"/>
    <n v="217.78"/>
    <n v="217.77600000000001"/>
    <n v="3.9999999999906699E-3"/>
    <n v="217.78"/>
    <n v="0"/>
    <x v="0"/>
    <m/>
    <m/>
    <m/>
    <m/>
    <s v="none"/>
    <m/>
    <m/>
    <m/>
    <x v="0"/>
    <m/>
    <x v="0"/>
  </r>
  <r>
    <s v="FRA2196406476 TRAVAUXQ1 2022EUR"/>
    <x v="4"/>
    <n v="53927"/>
    <s v="DETECT PRO SECURITE"/>
    <s v="2196406476 TRAVAUX"/>
    <s v="Q1 2022"/>
    <s v="EUR"/>
    <n v="284"/>
    <n v="284"/>
    <n v="0"/>
    <n v="284"/>
    <n v="0"/>
    <x v="0"/>
    <m/>
    <m/>
    <m/>
    <m/>
    <s v="none"/>
    <m/>
    <m/>
    <m/>
    <x v="0"/>
    <m/>
    <x v="0"/>
  </r>
  <r>
    <s v="FRA28238004Q1 2022EUR"/>
    <x v="4"/>
    <n v="43961"/>
    <s v="LOOMIS FRANCE"/>
    <n v="28238004"/>
    <s v="Q1 2022"/>
    <s v="EUR"/>
    <n v="5101.54"/>
    <n v="5101.5411999999997"/>
    <n v="-1.1999999996987699E-3"/>
    <n v="5101.54"/>
    <n v="0"/>
    <x v="0"/>
    <m/>
    <m/>
    <m/>
    <m/>
    <s v="none"/>
    <m/>
    <m/>
    <m/>
    <x v="0"/>
    <m/>
    <x v="0"/>
  </r>
  <r>
    <s v="FRA2205106589Q1 2022EUR"/>
    <x v="4"/>
    <n v="56566"/>
    <s v="LE FROID MEDITERRANEEN"/>
    <n v="2205106589"/>
    <s v="Q1 2022"/>
    <s v="EUR"/>
    <n v="1091.46"/>
    <n v="1091.4555"/>
    <n v="4.5000000000072699E-3"/>
    <n v="1091.46"/>
    <n v="0"/>
    <x v="0"/>
    <m/>
    <m/>
    <m/>
    <m/>
    <s v="none"/>
    <m/>
    <m/>
    <m/>
    <x v="0"/>
    <m/>
    <x v="0"/>
  </r>
  <r>
    <s v="FRA2205106590 MAINTENANCEQ1 2022EUR"/>
    <x v="4"/>
    <n v="56566"/>
    <s v="LE FROID MEDITERRANEEN"/>
    <s v="2205106590 MAINTENANCE"/>
    <s v="Q1 2022"/>
    <s v="EUR"/>
    <n v="2599.56"/>
    <n v="2599.5569999999998"/>
    <n v="3.0000000001564301E-3"/>
    <n v="2599.56"/>
    <n v="0"/>
    <x v="0"/>
    <m/>
    <m/>
    <m/>
    <m/>
    <s v="none"/>
    <m/>
    <m/>
    <m/>
    <x v="0"/>
    <m/>
    <x v="0"/>
  </r>
  <r>
    <s v="FRA2466051Q1 2022EUR"/>
    <x v="4"/>
    <n v="46174"/>
    <s v="NORDIQUE FRANCE SA"/>
    <n v="2466051"/>
    <s v="Q1 2022"/>
    <s v="EUR"/>
    <n v="606.91"/>
    <n v="606.90989999999999"/>
    <n v="9.9999999974897906E-5"/>
    <n v="606.91"/>
    <n v="0"/>
    <x v="0"/>
    <m/>
    <m/>
    <m/>
    <m/>
    <s v="none"/>
    <m/>
    <m/>
    <m/>
    <x v="0"/>
    <m/>
    <x v="0"/>
  </r>
  <r>
    <s v="FRA2442072Q1 2022EUR"/>
    <x v="4"/>
    <n v="45054"/>
    <s v="MALONGO - COMPAGNIE MEDITERRANEENNE DES CAFES"/>
    <n v="2442072"/>
    <s v="Q1 2022"/>
    <s v="EUR"/>
    <n v="4386.29"/>
    <n v="4386.2884999999997"/>
    <n v="1.50000000030559E-3"/>
    <n v="4386.29"/>
    <n v="0"/>
    <x v="0"/>
    <m/>
    <m/>
    <m/>
    <m/>
    <s v="none"/>
    <m/>
    <m/>
    <m/>
    <x v="0"/>
    <m/>
    <x v="0"/>
  </r>
  <r>
    <s v="FRA1453008Q1 2022EUR"/>
    <x v="4"/>
    <n v="46389"/>
    <s v="LAURENT-PERRIER  DIFFUSION"/>
    <n v="1453008"/>
    <s v="Q1 2022"/>
    <s v="EUR"/>
    <n v="15164.4"/>
    <n v="15164.4"/>
    <n v="0"/>
    <n v="15164.4"/>
    <n v="0"/>
    <x v="0"/>
    <m/>
    <m/>
    <m/>
    <m/>
    <s v="none"/>
    <m/>
    <m/>
    <m/>
    <x v="0"/>
    <m/>
    <x v="0"/>
  </r>
  <r>
    <s v="FRA1453009Q1 2022EUR"/>
    <x v="4"/>
    <n v="44717"/>
    <s v="VRANKEN POMMERY MONOPOLE"/>
    <n v="1453009"/>
    <s v="Q1 2022"/>
    <s v="EUR"/>
    <n v="1326.08"/>
    <n v="1326.0768"/>
    <n v="3.1999999998788501E-3"/>
    <n v="1326.08"/>
    <n v="0"/>
    <x v="0"/>
    <m/>
    <m/>
    <m/>
    <m/>
    <s v="none"/>
    <m/>
    <m/>
    <m/>
    <x v="0"/>
    <m/>
    <x v="0"/>
  </r>
  <r>
    <s v="FRA2345023Q1 2022EUR"/>
    <x v="4"/>
    <n v="45137"/>
    <s v="AMI A LENGLART"/>
    <n v="2345023"/>
    <s v="Q1 2022"/>
    <s v="EUR"/>
    <n v="478.19"/>
    <n v="478.18599999999998"/>
    <n v="4.0000000000190898E-3"/>
    <n v="478.19"/>
    <n v="0"/>
    <x v="0"/>
    <m/>
    <m/>
    <m/>
    <m/>
    <s v="none"/>
    <m/>
    <m/>
    <m/>
    <x v="0"/>
    <m/>
    <x v="0"/>
  </r>
  <r>
    <s v="FRA1253027Q1 2022EUR"/>
    <x v="4"/>
    <n v="56455"/>
    <s v="SPH - GERARD BERTRAND"/>
    <n v="1253027"/>
    <s v="Q1 2022"/>
    <s v="EUR"/>
    <n v="627.6"/>
    <n v="627.6"/>
    <n v="0"/>
    <n v="627.6"/>
    <n v="0"/>
    <x v="0"/>
    <m/>
    <m/>
    <m/>
    <m/>
    <s v="none"/>
    <m/>
    <m/>
    <m/>
    <x v="0"/>
    <m/>
    <x v="0"/>
  </r>
  <r>
    <s v="FRA17222005Q1 2022EUR"/>
    <x v="4"/>
    <n v="58200"/>
    <s v="PANI FRANCE (GAVELLE ASSOCIES)"/>
    <n v="17222005"/>
    <s v="Q1 2022"/>
    <s v="EUR"/>
    <n v="11403.77"/>
    <n v="11403.7724"/>
    <n v="-2.3999999993975498E-3"/>
    <n v="11403.77"/>
    <n v="0"/>
    <x v="0"/>
    <m/>
    <m/>
    <m/>
    <m/>
    <s v="none"/>
    <m/>
    <m/>
    <m/>
    <x v="0"/>
    <m/>
    <x v="0"/>
  </r>
  <r>
    <s v="FRA2120451829Q1 2022EUR"/>
    <x v="4"/>
    <n v="46387"/>
    <s v="OTIS"/>
    <n v="2120451829"/>
    <s v="Q1 2022"/>
    <s v="EUR"/>
    <n v="504"/>
    <n v="504"/>
    <n v="0"/>
    <n v="504"/>
    <n v="0"/>
    <x v="0"/>
    <m/>
    <m/>
    <m/>
    <m/>
    <s v="none"/>
    <m/>
    <m/>
    <m/>
    <x v="0"/>
    <m/>
    <x v="0"/>
  </r>
  <r>
    <s v="FRA209045060Q1 2022EUR"/>
    <x v="4"/>
    <n v="46387"/>
    <s v="OTIS"/>
    <n v="209045060"/>
    <s v="Q1 2022"/>
    <s v="EUR"/>
    <n v="45530.7"/>
    <n v="45530.701999999997"/>
    <n v="-2.0000000004074502E-3"/>
    <n v="45530.7"/>
    <n v="0"/>
    <x v="0"/>
    <m/>
    <m/>
    <m/>
    <m/>
    <s v="none"/>
    <m/>
    <m/>
    <m/>
    <x v="0"/>
    <m/>
    <x v="0"/>
  </r>
  <r>
    <s v="FRA328677Q1 2022EUR"/>
    <x v="4"/>
    <n v="6418"/>
    <s v="SCHMITT NEY SA (EQUIPEMENTS SANITAIRES)"/>
    <n v="328677"/>
    <s v="Q1 2022"/>
    <s v="EUR"/>
    <n v="4186.68"/>
    <n v="4186.68"/>
    <n v="0"/>
    <n v="4186.68"/>
    <n v="0"/>
    <x v="0"/>
    <m/>
    <m/>
    <m/>
    <m/>
    <s v="none"/>
    <m/>
    <m/>
    <m/>
    <x v="0"/>
    <m/>
    <x v="0"/>
  </r>
  <r>
    <s v="FRA1460022Q1 2022EUR"/>
    <x v="4"/>
    <n v="45346"/>
    <s v="TRADITION ET GOURMANDISES"/>
    <n v="1460022"/>
    <s v="Q1 2022"/>
    <s v="EUR"/>
    <n v="11072.06"/>
    <n v="11072.06"/>
    <n v="0"/>
    <n v="11072.06"/>
    <n v="0"/>
    <x v="0"/>
    <m/>
    <m/>
    <m/>
    <m/>
    <s v="none"/>
    <m/>
    <m/>
    <m/>
    <x v="0"/>
    <m/>
    <x v="0"/>
  </r>
  <r>
    <s v="FRA210019354Q1 2022EUR"/>
    <x v="4"/>
    <n v="47187"/>
    <s v="CRIT INTERIM"/>
    <n v="210019354"/>
    <s v="Q1 2022"/>
    <s v="EUR"/>
    <n v="6517.63"/>
    <n v="6517.6316999999999"/>
    <n v="-1.6999999998006301E-3"/>
    <n v="6517.63"/>
    <n v="0"/>
    <x v="0"/>
    <m/>
    <m/>
    <m/>
    <m/>
    <s v="none"/>
    <m/>
    <m/>
    <m/>
    <x v="0"/>
    <m/>
    <x v="0"/>
  </r>
  <r>
    <s v="FRA110036186Q1 2022EUR"/>
    <x v="4"/>
    <n v="49516"/>
    <s v="UNIPROTECT HIGH SEC"/>
    <n v="110036186"/>
    <s v="Q1 2022"/>
    <s v="EUR"/>
    <n v="7002.26"/>
    <n v="7002.2619999999997"/>
    <n v="-1.9999999994979498E-3"/>
    <n v="7002.26"/>
    <n v="0"/>
    <x v="0"/>
    <m/>
    <m/>
    <m/>
    <m/>
    <s v="none"/>
    <m/>
    <m/>
    <m/>
    <x v="0"/>
    <m/>
    <x v="0"/>
  </r>
  <r>
    <s v="FRA110008700Q1 2022EUR"/>
    <x v="4"/>
    <n v="57095"/>
    <s v="MARINA SEA FOOD"/>
    <n v="110008700"/>
    <s v="Q1 2022"/>
    <s v="EUR"/>
    <n v="12207.3"/>
    <n v="12207.3"/>
    <n v="0"/>
    <n v="12207.3"/>
    <n v="0"/>
    <x v="0"/>
    <m/>
    <m/>
    <m/>
    <m/>
    <s v="none"/>
    <m/>
    <m/>
    <m/>
    <x v="0"/>
    <m/>
    <x v="0"/>
  </r>
  <r>
    <s v="FRA1150054362Q1 2022EUR"/>
    <x v="4"/>
    <n v="96489"/>
    <s v="LA PASSION DES TERROIRS"/>
    <n v="1150054362"/>
    <s v="Q1 2022"/>
    <s v="EUR"/>
    <n v="849.96"/>
    <n v="849.96"/>
    <n v="0"/>
    <n v="849.96"/>
    <n v="0"/>
    <x v="0"/>
    <m/>
    <m/>
    <m/>
    <m/>
    <s v="none"/>
    <m/>
    <m/>
    <m/>
    <x v="0"/>
    <m/>
    <x v="0"/>
  </r>
  <r>
    <s v="FRA1150144190Q1 2022EUR"/>
    <x v="4"/>
    <n v="55911"/>
    <s v="ILLYCAFFEE FRANCE"/>
    <n v="1150144190"/>
    <s v="Q1 2022"/>
    <s v="EUR"/>
    <n v="7225.96"/>
    <n v="7225.96"/>
    <n v="0"/>
    <n v="7225.96"/>
    <n v="0"/>
    <x v="0"/>
    <m/>
    <m/>
    <m/>
    <m/>
    <s v="none"/>
    <m/>
    <m/>
    <m/>
    <x v="0"/>
    <m/>
    <x v="0"/>
  </r>
  <r>
    <s v="FRA2150514147Q1 2022EUR"/>
    <x v="4"/>
    <n v="56292"/>
    <s v="LOIRE CHAUFFAGE RENOVATION"/>
    <n v="2150514147"/>
    <s v="Q1 2022"/>
    <s v="EUR"/>
    <n v="20.100000000000001"/>
    <n v="20.100000000000001"/>
    <n v="0"/>
    <n v="20.100000000000001"/>
    <n v="0"/>
    <x v="0"/>
    <m/>
    <m/>
    <m/>
    <m/>
    <s v="none"/>
    <m/>
    <m/>
    <m/>
    <x v="0"/>
    <m/>
    <x v="0"/>
  </r>
  <r>
    <s v="FRA2150544042Q1 2022EUR"/>
    <x v="4"/>
    <n v="53542"/>
    <s v="CARNEIRO FRERES"/>
    <n v="2150544042"/>
    <s v="Q1 2022"/>
    <s v="EUR"/>
    <n v="4234.1000000000004"/>
    <n v="4234.1040000000003"/>
    <n v="-3.9999999999054099E-3"/>
    <n v="4234.1000000000004"/>
    <n v="0"/>
    <x v="0"/>
    <m/>
    <m/>
    <m/>
    <m/>
    <s v="none"/>
    <m/>
    <m/>
    <m/>
    <x v="0"/>
    <m/>
    <x v="0"/>
  </r>
  <r>
    <s v="FRA21019Q1 2022EUR"/>
    <x v="4"/>
    <n v="44280"/>
    <s v="GUSTAVE LORENTZ"/>
    <n v="21019"/>
    <s v="Q1 2022"/>
    <s v="EUR"/>
    <n v="1356.73"/>
    <n v="1356.7344000000001"/>
    <n v="-4.4000000000323702E-3"/>
    <n v="1356.73"/>
    <n v="0"/>
    <x v="0"/>
    <m/>
    <m/>
    <m/>
    <m/>
    <s v="none"/>
    <m/>
    <m/>
    <m/>
    <x v="0"/>
    <m/>
    <x v="0"/>
  </r>
  <r>
    <s v="FRA2110481485Q1 2022EUR"/>
    <x v="4"/>
    <n v="2391"/>
    <s v="SOPEDI"/>
    <n v="2110481485"/>
    <s v="Q1 2022"/>
    <s v="EUR"/>
    <n v="2252.35"/>
    <n v="2252.3449999999998"/>
    <n v="5.0000000001091298E-3"/>
    <n v="2252.35"/>
    <n v="0"/>
    <x v="0"/>
    <m/>
    <m/>
    <m/>
    <m/>
    <s v="none"/>
    <m/>
    <m/>
    <m/>
    <x v="0"/>
    <m/>
    <x v="0"/>
  </r>
  <r>
    <s v="FRA2205106596Q1 2022EUR"/>
    <x v="4"/>
    <n v="45041"/>
    <s v="HERVE THERMIQUE"/>
    <n v="2205106596"/>
    <s v="Q1 2022"/>
    <s v="EUR"/>
    <n v="54382.29"/>
    <n v="58407.433799999999"/>
    <n v="-4025.1437999999898"/>
    <n v="58407.433799999999"/>
    <n v="-4025.1437999999898"/>
    <x v="2"/>
    <s v="[80021]"/>
    <s v="[44070]"/>
    <s v="no contract attached, service found"/>
    <s v="2022-05-19 15:10:44 +0200"/>
    <s v="none"/>
    <s v="Hexa"/>
    <m/>
    <m/>
    <x v="0"/>
    <m/>
    <x v="0"/>
  </r>
  <r>
    <s v="FRA2380024Q1 2022EUR"/>
    <x v="4"/>
    <n v="47193"/>
    <s v="ADAPTEL"/>
    <n v="2380024"/>
    <s v="Q1 2022"/>
    <s v="EUR"/>
    <n v="53039.3"/>
    <n v="53039.296000000002"/>
    <n v="4.0000000008149003E-3"/>
    <n v="53039.3"/>
    <n v="0"/>
    <x v="0"/>
    <m/>
    <m/>
    <m/>
    <m/>
    <s v="none"/>
    <m/>
    <m/>
    <m/>
    <x v="0"/>
    <m/>
    <x v="0"/>
  </r>
  <r>
    <s v="FRA901003Q1 2022EUR"/>
    <x v="4"/>
    <n v="43532"/>
    <s v="RANDSTAD"/>
    <n v="901003"/>
    <s v="Q1 2022"/>
    <s v="EUR"/>
    <n v="6077.11"/>
    <n v="6077.1073999999999"/>
    <n v="2.59999999980209E-3"/>
    <n v="6077.11"/>
    <n v="0"/>
    <x v="0"/>
    <m/>
    <m/>
    <m/>
    <m/>
    <s v="none"/>
    <m/>
    <m/>
    <m/>
    <x v="0"/>
    <m/>
    <x v="0"/>
  </r>
  <r>
    <s v="FRA380004Q1 2022EUR"/>
    <x v="4"/>
    <n v="56044"/>
    <s v="SVS AUDIO"/>
    <n v="380004"/>
    <s v="Q1 2022"/>
    <s v="EUR"/>
    <n v="739.54"/>
    <n v="739.54280000000006"/>
    <n v="-2.8000000000929499E-3"/>
    <n v="739.54"/>
    <n v="0"/>
    <x v="0"/>
    <m/>
    <m/>
    <m/>
    <m/>
    <s v="none"/>
    <m/>
    <m/>
    <m/>
    <x v="0"/>
    <m/>
    <x v="0"/>
  </r>
  <r>
    <s v="FRA110014699Q1 2022EUR"/>
    <x v="4"/>
    <n v="61076"/>
    <s v="SCAL (SOCIETE DES CONCEPT ALIMENTAIRES)"/>
    <n v="110014699"/>
    <s v="Q1 2022"/>
    <s v="EUR"/>
    <n v="1422.68"/>
    <n v="1422.6828"/>
    <n v="-2.7999999999792601E-3"/>
    <n v="1422.68"/>
    <n v="0"/>
    <x v="0"/>
    <m/>
    <m/>
    <m/>
    <m/>
    <s v="none"/>
    <m/>
    <m/>
    <m/>
    <x v="0"/>
    <m/>
    <x v="0"/>
  </r>
  <r>
    <s v="FRA110005166Q1 2022EUR"/>
    <x v="4"/>
    <n v="47178"/>
    <s v="BARDUSCH"/>
    <n v="110005166"/>
    <s v="Q1 2022"/>
    <s v="EUR"/>
    <n v="43619.09"/>
    <n v="43619.089899999999"/>
    <n v="9.9999997473787503E-5"/>
    <n v="43619.09"/>
    <n v="0"/>
    <x v="0"/>
    <m/>
    <m/>
    <m/>
    <m/>
    <s v="none"/>
    <m/>
    <m/>
    <m/>
    <x v="0"/>
    <m/>
    <x v="0"/>
  </r>
  <r>
    <s v="FRA2140543560Q1 2022EUR"/>
    <x v="4"/>
    <n v="184416"/>
    <s v="SIETECH"/>
    <n v="2140543560"/>
    <s v="Q1 2022"/>
    <s v="EUR"/>
    <n v="7941.17"/>
    <n v="7941.1731"/>
    <n v="-3.09999999990395E-3"/>
    <n v="7941.17"/>
    <n v="0"/>
    <x v="0"/>
    <m/>
    <m/>
    <m/>
    <m/>
    <s v="none"/>
    <m/>
    <m/>
    <m/>
    <x v="0"/>
    <m/>
    <x v="0"/>
  </r>
  <r>
    <s v="FRA1130052814Q1 2022EUR"/>
    <x v="4"/>
    <n v="105921"/>
    <s v="MAISON ALBERT BICHOT"/>
    <n v="1130052814"/>
    <s v="Q1 2022"/>
    <s v="EUR"/>
    <n v="876"/>
    <n v="876"/>
    <n v="0"/>
    <n v="876"/>
    <n v="0"/>
    <x v="0"/>
    <m/>
    <m/>
    <m/>
    <m/>
    <s v="none"/>
    <m/>
    <m/>
    <m/>
    <x v="0"/>
    <m/>
    <x v="0"/>
  </r>
  <r>
    <s v="FRA1130142885Q1 2022EUR"/>
    <x v="4"/>
    <n v="53611"/>
    <s v="LE DELAS"/>
    <n v="1130142885"/>
    <s v="Q1 2022"/>
    <s v="EUR"/>
    <n v="2704.5"/>
    <n v="2704.5"/>
    <n v="0"/>
    <n v="2704.5"/>
    <n v="0"/>
    <x v="0"/>
    <m/>
    <m/>
    <m/>
    <m/>
    <s v="none"/>
    <m/>
    <m/>
    <m/>
    <x v="0"/>
    <m/>
    <x v="0"/>
  </r>
  <r>
    <s v="FRA1181405755Q1 2022EUR"/>
    <x v="4"/>
    <n v="49198"/>
    <s v="DAMMANN FRERES"/>
    <n v="1181405755"/>
    <s v="Q1 2022"/>
    <s v="EUR"/>
    <n v="584.88"/>
    <n v="584.87990000000002"/>
    <n v="9.9999999974897906E-5"/>
    <n v="584.88"/>
    <n v="0"/>
    <x v="0"/>
    <m/>
    <m/>
    <m/>
    <m/>
    <s v="none"/>
    <m/>
    <m/>
    <m/>
    <x v="0"/>
    <m/>
    <x v="0"/>
  </r>
  <r>
    <s v="FRA2110281394Q1 2022EUR"/>
    <x v="4"/>
    <n v="46210"/>
    <s v="ELIOR SERVICE PROPRETE ET SANTE"/>
    <n v="2110281394"/>
    <s v="Q1 2022"/>
    <s v="EUR"/>
    <n v="90685.07"/>
    <n v="90685.069499999998"/>
    <n v="5.0000000919680999E-4"/>
    <n v="90685.07"/>
    <n v="0"/>
    <x v="0"/>
    <m/>
    <m/>
    <m/>
    <m/>
    <s v="none"/>
    <m/>
    <m/>
    <m/>
    <x v="0"/>
    <m/>
    <x v="0"/>
  </r>
  <r>
    <s v="FRA210014628Q1 2022EUR"/>
    <x v="4"/>
    <n v="8979"/>
    <s v="ASCOLIA"/>
    <n v="210014628"/>
    <s v="Q1 2022"/>
    <s v="EUR"/>
    <n v="5207.83"/>
    <n v="5207.8275000000003"/>
    <n v="2.4999999995998202E-3"/>
    <n v="5207.83"/>
    <n v="0"/>
    <x v="0"/>
    <m/>
    <m/>
    <m/>
    <m/>
    <s v="none"/>
    <m/>
    <m/>
    <m/>
    <x v="0"/>
    <m/>
    <x v="0"/>
  </r>
  <r>
    <s v="FRA2130722477Q1 2022EUR"/>
    <x v="4"/>
    <n v="48053"/>
    <s v="NAMIXIS"/>
    <n v="2130722477"/>
    <s v="Q1 2022"/>
    <s v="EUR"/>
    <n v="634.44000000000005"/>
    <n v="634.44000000000005"/>
    <n v="0"/>
    <n v="634.44000000000005"/>
    <n v="0"/>
    <x v="0"/>
    <m/>
    <m/>
    <m/>
    <m/>
    <s v="none"/>
    <m/>
    <m/>
    <m/>
    <x v="0"/>
    <m/>
    <x v="0"/>
  </r>
  <r>
    <s v="FRA2140303476Q1 2022EUR"/>
    <x v="4"/>
    <n v="58322"/>
    <s v="IDVERDE"/>
    <n v="2140303476"/>
    <s v="Q1 2022"/>
    <s v="EUR"/>
    <n v="928.42"/>
    <n v="928.42200000000003"/>
    <n v="-2.0000000000663901E-3"/>
    <n v="928.42"/>
    <n v="0"/>
    <x v="0"/>
    <m/>
    <m/>
    <m/>
    <m/>
    <s v="none"/>
    <m/>
    <m/>
    <m/>
    <x v="0"/>
    <m/>
    <x v="0"/>
  </r>
  <r>
    <s v="FRA2311033Q1 2022EUR"/>
    <x v="4"/>
    <n v="117489"/>
    <s v="DORMAKABA"/>
    <n v="2311033"/>
    <s v="Q1 2022"/>
    <s v="EUR"/>
    <n v="22058.43"/>
    <n v="22058.427899999999"/>
    <n v="2.1000000015192199E-3"/>
    <n v="22058.43"/>
    <n v="0"/>
    <x v="0"/>
    <m/>
    <m/>
    <m/>
    <m/>
    <s v="none"/>
    <m/>
    <m/>
    <m/>
    <x v="0"/>
    <m/>
    <x v="0"/>
  </r>
  <r>
    <s v="FRA16063058Q1 2022EUR"/>
    <x v="4"/>
    <n v="47183"/>
    <s v="FESTINS DE BOURGOGNE"/>
    <n v="16063058"/>
    <s v="Q1 2022"/>
    <s v="EUR"/>
    <n v="573.4"/>
    <n v="573.4"/>
    <n v="0"/>
    <n v="573.4"/>
    <n v="0"/>
    <x v="0"/>
    <m/>
    <m/>
    <m/>
    <m/>
    <s v="none"/>
    <m/>
    <m/>
    <m/>
    <x v="0"/>
    <m/>
    <x v="0"/>
  </r>
  <r>
    <s v="FRA2196605879Q1 2022EUR"/>
    <x v="4"/>
    <n v="297428"/>
    <s v="DIGINATIVE"/>
    <n v="2196605879"/>
    <s v="Q1 2022"/>
    <s v="EUR"/>
    <n v="98.65"/>
    <n v="98.65"/>
    <n v="0"/>
    <n v="98.65"/>
    <n v="0"/>
    <x v="0"/>
    <m/>
    <m/>
    <m/>
    <m/>
    <s v="none"/>
    <m/>
    <m/>
    <m/>
    <x v="0"/>
    <m/>
    <x v="0"/>
  </r>
  <r>
    <s v="FRA2207206732Q1 2022EUR"/>
    <x v="4"/>
    <n v="347018"/>
    <s v="AGENCIA EUROPE"/>
    <n v="2207206732"/>
    <s v="Q1 2022"/>
    <s v="EUR"/>
    <n v="66.47"/>
    <n v="66.474000000000004"/>
    <n v="-4.0000000000048799E-3"/>
    <n v="66.47"/>
    <n v="0"/>
    <x v="0"/>
    <m/>
    <m/>
    <m/>
    <m/>
    <s v="none"/>
    <m/>
    <m/>
    <m/>
    <x v="0"/>
    <m/>
    <x v="0"/>
  </r>
  <r>
    <s v="FRA1200706650Q1 2022EUR"/>
    <x v="4"/>
    <n v="344853"/>
    <s v="UGALAIT"/>
    <n v="1200706650"/>
    <s v="Q1 2022"/>
    <s v="EUR"/>
    <n v="811.69"/>
    <n v="811.69299999999998"/>
    <n v="-2.9999999999290499E-3"/>
    <n v="811.69"/>
    <n v="0"/>
    <x v="0"/>
    <m/>
    <m/>
    <m/>
    <m/>
    <s v="none"/>
    <m/>
    <m/>
    <m/>
    <x v="0"/>
    <m/>
    <x v="0"/>
  </r>
  <r>
    <s v="FRA1191405958Q1 2022EUR"/>
    <x v="4"/>
    <n v="235042"/>
    <s v="QUAI DES CELESTINS"/>
    <n v="1191405958"/>
    <s v="Q1 2022"/>
    <s v="EUR"/>
    <n v="128.30000000000001"/>
    <n v="128.30099999999999"/>
    <n v="-9.9999999997635292E-4"/>
    <n v="128.30000000000001"/>
    <n v="0"/>
    <x v="0"/>
    <m/>
    <m/>
    <m/>
    <m/>
    <s v="none"/>
    <m/>
    <m/>
    <m/>
    <x v="0"/>
    <m/>
    <x v="0"/>
  </r>
  <r>
    <s v="FRA1181205572Q1 2022EUR"/>
    <x v="4"/>
    <n v="294850"/>
    <s v="BYZANCE NEGOCE SARL"/>
    <n v="1181205572"/>
    <s v="Q1 2022"/>
    <s v="EUR"/>
    <n v="423.45"/>
    <n v="423.45"/>
    <n v="0"/>
    <n v="423.45"/>
    <n v="0"/>
    <x v="0"/>
    <m/>
    <m/>
    <m/>
    <m/>
    <s v="none"/>
    <m/>
    <m/>
    <m/>
    <x v="0"/>
    <m/>
    <x v="0"/>
  </r>
  <r>
    <s v="FRA2191906217Q1 2022EUR"/>
    <x v="4"/>
    <n v="324438"/>
    <s v="ALPHYR"/>
    <n v="2191906217"/>
    <s v="Q1 2022"/>
    <s v="EUR"/>
    <n v="272.07"/>
    <n v="272.06639999999999"/>
    <n v="3.6000000000058199E-3"/>
    <n v="272.07"/>
    <n v="0"/>
    <x v="0"/>
    <m/>
    <m/>
    <m/>
    <m/>
    <s v="none"/>
    <m/>
    <m/>
    <m/>
    <x v="0"/>
    <m/>
    <x v="0"/>
  </r>
  <r>
    <s v="FRA1190506151Q1 2022EUR"/>
    <x v="4"/>
    <n v="319106"/>
    <s v="LES VIGNERONS PARISIENS"/>
    <n v="1190506151"/>
    <s v="Q1 2022"/>
    <s v="EUR"/>
    <n v="111.01"/>
    <n v="111.006"/>
    <n v="4.0000000000048799E-3"/>
    <n v="111.01"/>
    <n v="0"/>
    <x v="0"/>
    <m/>
    <m/>
    <m/>
    <m/>
    <s v="none"/>
    <m/>
    <m/>
    <m/>
    <x v="0"/>
    <m/>
    <x v="0"/>
  </r>
  <r>
    <s v="FRA120406557Q1 2022EUR"/>
    <x v="4"/>
    <n v="205611"/>
    <s v="LES NICETTES"/>
    <n v="120406557"/>
    <s v="Q1 2022"/>
    <s v="EUR"/>
    <n v="1481.5"/>
    <n v="1481.5"/>
    <n v="0"/>
    <n v="1481.5"/>
    <n v="0"/>
    <x v="0"/>
    <m/>
    <m/>
    <m/>
    <m/>
    <s v="none"/>
    <m/>
    <m/>
    <m/>
    <x v="0"/>
    <m/>
    <x v="0"/>
  </r>
  <r>
    <s v="FRA2191906229Q1 2022EUR"/>
    <x v="4"/>
    <n v="280525"/>
    <s v="BADAKAN PLACEMENT"/>
    <n v="2191906229"/>
    <s v="Q1 2022"/>
    <s v="EUR"/>
    <n v="497.74"/>
    <n v="497.73500000000001"/>
    <n v="4.9999999999954499E-3"/>
    <n v="497.74"/>
    <n v="0"/>
    <x v="0"/>
    <m/>
    <m/>
    <m/>
    <m/>
    <s v="none"/>
    <m/>
    <m/>
    <m/>
    <x v="0"/>
    <m/>
    <x v="0"/>
  </r>
  <r>
    <s v="FRA1178105378Q1 2022EUR"/>
    <x v="4"/>
    <n v="45483"/>
    <s v="SEMPA"/>
    <n v="1178105378"/>
    <s v="Q1 2022"/>
    <s v="EUR"/>
    <n v="1299.68"/>
    <n v="1299.68"/>
    <n v="0"/>
    <n v="1299.68"/>
    <n v="0"/>
    <x v="0"/>
    <m/>
    <m/>
    <m/>
    <m/>
    <s v="none"/>
    <m/>
    <m/>
    <m/>
    <x v="0"/>
    <m/>
    <x v="0"/>
  </r>
  <r>
    <s v="FRA2107201969Q1 2022EUR"/>
    <x v="4"/>
    <n v="97590"/>
    <s v="AGENCY STORE AND BUILDING (ASB)"/>
    <n v="2107201969"/>
    <s v="Q1 2022"/>
    <s v="EUR"/>
    <n v="1101.5999999999999"/>
    <n v="1101.5999999999999"/>
    <n v="0"/>
    <n v="1101.5999999999999"/>
    <n v="0"/>
    <x v="0"/>
    <m/>
    <m/>
    <m/>
    <m/>
    <s v="none"/>
    <m/>
    <m/>
    <m/>
    <x v="0"/>
    <m/>
    <x v="0"/>
  </r>
  <r>
    <s v="FRA211801218Q1 2022EUR"/>
    <x v="4"/>
    <n v="59871"/>
    <s v="AKTUEL"/>
    <n v="211801218"/>
    <s v="Q1 2022"/>
    <s v="EUR"/>
    <n v="220.18"/>
    <n v="220.1754"/>
    <n v="4.6000000000105904E-3"/>
    <n v="220.18"/>
    <n v="0"/>
    <x v="0"/>
    <m/>
    <m/>
    <m/>
    <m/>
    <s v="none"/>
    <m/>
    <m/>
    <m/>
    <x v="0"/>
    <m/>
    <x v="0"/>
  </r>
  <r>
    <s v="FRA28280062Q1 2022EUR"/>
    <x v="4"/>
    <n v="65826"/>
    <s v="ATO PEINTURE"/>
    <n v="28280062"/>
    <s v="Q1 2022"/>
    <s v="EUR"/>
    <n v="2359.11"/>
    <n v="2359.11"/>
    <n v="0"/>
    <n v="2359.11"/>
    <n v="0"/>
    <x v="0"/>
    <m/>
    <m/>
    <m/>
    <m/>
    <s v="none"/>
    <m/>
    <m/>
    <m/>
    <x v="0"/>
    <m/>
    <x v="0"/>
  </r>
  <r>
    <s v="FRA2150544146Q1 2022EUR"/>
    <x v="4"/>
    <n v="66834"/>
    <s v="BTB ELEC"/>
    <n v="2150544146"/>
    <s v="Q1 2022"/>
    <s v="EUR"/>
    <n v="2139.3000000000002"/>
    <n v="2139.3000000000002"/>
    <n v="0"/>
    <n v="2139.3000000000002"/>
    <n v="0"/>
    <x v="0"/>
    <m/>
    <m/>
    <m/>
    <m/>
    <s v="none"/>
    <m/>
    <m/>
    <m/>
    <x v="0"/>
    <m/>
    <x v="0"/>
  </r>
  <r>
    <s v="FRA2181905618Q1 2022EUR"/>
    <x v="4"/>
    <n v="302189"/>
    <s v="FLORENCE DORE"/>
    <n v="2181905618"/>
    <s v="Q1 2022"/>
    <s v="EUR"/>
    <n v="1110"/>
    <n v="1110"/>
    <n v="0"/>
    <n v="1110"/>
    <n v="0"/>
    <x v="0"/>
    <m/>
    <m/>
    <m/>
    <m/>
    <s v="none"/>
    <m/>
    <m/>
    <m/>
    <x v="0"/>
    <m/>
    <x v="0"/>
  </r>
  <r>
    <s v="FRA27315010Q1 2022EUR"/>
    <x v="4"/>
    <n v="56434"/>
    <s v="PERTUIS FROID"/>
    <n v="27315010"/>
    <s v="Q1 2022"/>
    <s v="EUR"/>
    <n v="192.6"/>
    <n v="192.60329999999999"/>
    <n v="-3.2999999999958601E-3"/>
    <n v="192.6"/>
    <n v="0"/>
    <x v="0"/>
    <m/>
    <m/>
    <m/>
    <m/>
    <s v="none"/>
    <m/>
    <m/>
    <m/>
    <x v="0"/>
    <m/>
    <x v="0"/>
  </r>
  <r>
    <s v="FRA21047Q1 2022EUR"/>
    <x v="4"/>
    <n v="58533"/>
    <s v="MAISON SICHEL"/>
    <n v="21047"/>
    <s v="Q1 2022"/>
    <s v="EUR"/>
    <n v="19.02"/>
    <n v="19.017600000000002"/>
    <n v="2.3999999999979502E-3"/>
    <n v="19.02"/>
    <n v="0"/>
    <x v="0"/>
    <m/>
    <m/>
    <m/>
    <m/>
    <s v="none"/>
    <m/>
    <m/>
    <m/>
    <x v="0"/>
    <m/>
    <x v="0"/>
  </r>
  <r>
    <s v="FRA2160704983Q1 2022EUR"/>
    <x v="4"/>
    <n v="1449"/>
    <s v="PINCON"/>
    <n v="2160704983"/>
    <s v="Q1 2022"/>
    <s v="EUR"/>
    <n v="19.010000000000002"/>
    <n v="19.013999999999999"/>
    <n v="-3.9999999999977796E-3"/>
    <n v="19.010000000000002"/>
    <n v="0"/>
    <x v="0"/>
    <m/>
    <m/>
    <m/>
    <m/>
    <s v="none"/>
    <m/>
    <m/>
    <m/>
    <x v="0"/>
    <m/>
    <x v="0"/>
  </r>
  <r>
    <s v="FRAFR2-21-1-073Q1 2022EUR"/>
    <x v="4"/>
    <n v="358039"/>
    <s v="PROMUS"/>
    <s v="FR2-21-1-073"/>
    <s v="Q1 2022"/>
    <s v="EUR"/>
    <n v="58.07"/>
    <n v="58.067399999999999"/>
    <n v="2.6000000000010398E-3"/>
    <n v="58.07"/>
    <n v="0"/>
    <x v="0"/>
    <m/>
    <m/>
    <m/>
    <m/>
    <s v="none"/>
    <m/>
    <m/>
    <m/>
    <x v="0"/>
    <m/>
    <x v="0"/>
  </r>
  <r>
    <s v="FRAFR2-21-1-076Q1 2022EUR"/>
    <x v="4"/>
    <n v="297966"/>
    <s v="CINQ CIDRES SAS (APPIE)"/>
    <s v="FR2-21-1-076"/>
    <s v="Q1 2022"/>
    <s v="EUR"/>
    <n v="17.16"/>
    <n v="17.161200000000001"/>
    <n v="-1.2000000000007499E-3"/>
    <n v="17.161200000000001"/>
    <n v="-1.2000000000007499E-3"/>
    <x v="0"/>
    <m/>
    <m/>
    <m/>
    <m/>
    <s v="none"/>
    <m/>
    <m/>
    <m/>
    <x v="0"/>
    <m/>
    <x v="0"/>
  </r>
  <r>
    <s v="FRAFR2-21-1-017-GPQ1 2022EUR"/>
    <x v="4"/>
    <n v="46298"/>
    <s v="BETJEMAN and BARTON"/>
    <s v="FR2-21-1-017-GP"/>
    <s v="Q1 2022"/>
    <s v="EUR"/>
    <n v="3397.68"/>
    <n v="3397.6824999999999"/>
    <n v="-2.5000000000545601E-3"/>
    <n v="3397.68"/>
    <n v="0"/>
    <x v="0"/>
    <m/>
    <m/>
    <m/>
    <m/>
    <s v="none"/>
    <m/>
    <m/>
    <m/>
    <x v="0"/>
    <m/>
    <x v="0"/>
  </r>
  <r>
    <s v="FRA1130032534Q1 2022EUR"/>
    <x v="4"/>
    <n v="118287"/>
    <s v="FADI PRESTIGE"/>
    <n v="1130032534"/>
    <s v="Q1 2022"/>
    <s v="EUR"/>
    <n v="908.12"/>
    <n v="908.1155"/>
    <n v="4.5000000000072699E-3"/>
    <n v="908.12"/>
    <n v="0"/>
    <x v="0"/>
    <m/>
    <m/>
    <m/>
    <m/>
    <s v="none"/>
    <m/>
    <m/>
    <m/>
    <x v="0"/>
    <m/>
    <x v="0"/>
  </r>
  <r>
    <s v="FRA2120721971Q1 2022EUR"/>
    <x v="4"/>
    <n v="53896"/>
    <s v="BTP MANAGEMENT"/>
    <n v="2120721971"/>
    <s v="Q1 2022"/>
    <s v="EUR"/>
    <n v="936.75"/>
    <n v="936.75"/>
    <n v="0"/>
    <n v="936.75"/>
    <n v="0"/>
    <x v="0"/>
    <m/>
    <m/>
    <m/>
    <m/>
    <s v="none"/>
    <m/>
    <m/>
    <m/>
    <x v="0"/>
    <m/>
    <x v="0"/>
  </r>
  <r>
    <s v="FRA1181405616Q1 2022EUR"/>
    <x v="4"/>
    <n v="298297"/>
    <s v="MAMMAFIORE"/>
    <n v="1181405616"/>
    <s v="Q1 2022"/>
    <s v="EUR"/>
    <n v="7688.91"/>
    <n v="7688.9092000000001"/>
    <n v="7.9999999979918303E-4"/>
    <n v="7688.91"/>
    <n v="0"/>
    <x v="0"/>
    <m/>
    <m/>
    <m/>
    <m/>
    <s v="none"/>
    <m/>
    <m/>
    <m/>
    <x v="0"/>
    <m/>
    <x v="0"/>
  </r>
  <r>
    <s v="FRA1150084279Q1 2022EUR"/>
    <x v="4"/>
    <n v="214076"/>
    <s v="LES VIVIERS QUIBERONNAIS MAREE"/>
    <n v="1150084279"/>
    <s v="Q1 2022"/>
    <s v="EUR"/>
    <n v="9767.14"/>
    <n v="9767.1358"/>
    <n v="4.1999999994004602E-3"/>
    <n v="9767.14"/>
    <n v="0"/>
    <x v="0"/>
    <m/>
    <m/>
    <m/>
    <m/>
    <s v="none"/>
    <m/>
    <m/>
    <m/>
    <x v="0"/>
    <m/>
    <x v="0"/>
  </r>
  <r>
    <s v="FRA2203306779Q1 2022EUR"/>
    <x v="4"/>
    <n v="347349"/>
    <s v="CLEAN 100"/>
    <n v="2203306779"/>
    <s v="Q1 2022"/>
    <s v="EUR"/>
    <n v="564.91999999999996"/>
    <n v="564.91499999999996"/>
    <n v="4.9999999999954499E-3"/>
    <n v="564.91999999999996"/>
    <n v="0"/>
    <x v="0"/>
    <m/>
    <m/>
    <m/>
    <m/>
    <s v="none"/>
    <m/>
    <m/>
    <m/>
    <x v="0"/>
    <m/>
    <x v="0"/>
  </r>
  <r>
    <s v="FRAFR2-21-2-070Q1 2022EUR"/>
    <x v="4"/>
    <n v="356475"/>
    <s v="INITIAL HYGIENE SERVICES"/>
    <s v="FR2-21-2-070"/>
    <s v="Q1 2022"/>
    <s v="EUR"/>
    <n v="10740.67"/>
    <n v="10740.671899999999"/>
    <n v="-1.8999999992956799E-3"/>
    <n v="10740.67"/>
    <n v="0"/>
    <x v="0"/>
    <m/>
    <m/>
    <m/>
    <m/>
    <s v="none"/>
    <m/>
    <m/>
    <m/>
    <x v="0"/>
    <m/>
    <x v="0"/>
  </r>
  <r>
    <s v="FRA1210314900Q1 2022EUR"/>
    <x v="4"/>
    <n v="123655"/>
    <s v="GEORGELIN"/>
    <n v="1210314900"/>
    <s v="Q1 2022"/>
    <s v="EUR"/>
    <n v="373.75"/>
    <n v="373.75099999999998"/>
    <n v="-9.9999999997635292E-4"/>
    <n v="373.75"/>
    <n v="0"/>
    <x v="0"/>
    <m/>
    <m/>
    <m/>
    <m/>
    <s v="none"/>
    <m/>
    <m/>
    <m/>
    <x v="0"/>
    <m/>
    <x v="0"/>
  </r>
  <r>
    <s v="FRA2160484941Q1 2022EUR"/>
    <x v="4"/>
    <n v="57811"/>
    <s v="QUARANTE SIX (ex:ELECTROGELOZ IVRY)"/>
    <n v="2160484941"/>
    <s v="Q1 2022"/>
    <s v="EUR"/>
    <n v="464.22"/>
    <n v="464.22289999999998"/>
    <n v="-2.8999999999541602E-3"/>
    <n v="464.22"/>
    <n v="0"/>
    <x v="0"/>
    <m/>
    <m/>
    <m/>
    <m/>
    <s v="none"/>
    <m/>
    <m/>
    <m/>
    <x v="0"/>
    <m/>
    <x v="0"/>
  </r>
  <r>
    <s v="FRA28315030Q1 2022EUR"/>
    <x v="4"/>
    <n v="44232"/>
    <s v="MEIKO FRANCE SAS"/>
    <n v="28315030"/>
    <s v="Q1 2022"/>
    <s v="EUR"/>
    <n v="246.9"/>
    <n v="246.8895"/>
    <n v="1.05000000000075E-2"/>
    <n v="246.9"/>
    <n v="0"/>
    <x v="0"/>
    <m/>
    <m/>
    <m/>
    <m/>
    <s v="none"/>
    <m/>
    <m/>
    <m/>
    <x v="0"/>
    <m/>
    <x v="0"/>
  </r>
  <r>
    <s v="FRAFR2-21-6-041Q1 2022EUR"/>
    <x v="4"/>
    <n v="352146"/>
    <s v="NEW MANUSEC "/>
    <s v="FR2-21-6-041"/>
    <s v="Q1 2022"/>
    <s v="EUR"/>
    <n v="7836.33"/>
    <n v="7836.3343999999997"/>
    <n v="-4.399999999805E-3"/>
    <n v="7836.33"/>
    <n v="0"/>
    <x v="0"/>
    <m/>
    <m/>
    <m/>
    <m/>
    <s v="none"/>
    <m/>
    <m/>
    <m/>
    <x v="0"/>
    <m/>
    <x v="0"/>
  </r>
  <r>
    <s v="FRAFR2-21-1-098Q1 2022EUR"/>
    <x v="4"/>
    <n v="45447"/>
    <s v="SOCIETE DES ETABLISSEMENTS CARTRON"/>
    <s v="FR2-21-1-098"/>
    <s v="Q1 2022"/>
    <s v="EUR"/>
    <n v="212.52"/>
    <n v="212.52"/>
    <n v="0"/>
    <n v="212.52"/>
    <n v="0"/>
    <x v="0"/>
    <m/>
    <m/>
    <m/>
    <m/>
    <s v="none"/>
    <m/>
    <m/>
    <m/>
    <x v="0"/>
    <m/>
    <x v="0"/>
  </r>
  <r>
    <s v="FRAFR2-21-1-146.Q1 2022EUR"/>
    <x v="4"/>
    <n v="205179"/>
    <s v="FOODEX TEX MEX "/>
    <s v="FR2-21-1-146,"/>
    <s v="Q1 2022"/>
    <s v="EUR"/>
    <n v="305.52999999999997"/>
    <n v="305.53199999999998"/>
    <n v="-2.0000000000095402E-3"/>
    <n v="305.52999999999997"/>
    <n v="0"/>
    <x v="0"/>
    <m/>
    <m/>
    <m/>
    <m/>
    <s v="none"/>
    <m/>
    <m/>
    <m/>
    <x v="0"/>
    <m/>
    <x v="0"/>
  </r>
  <r>
    <s v="FRA1190106326Q1 2022EUR"/>
    <x v="4"/>
    <n v="91918"/>
    <s v="EKIBIO"/>
    <n v="1190106326"/>
    <s v="Q1 2022"/>
    <s v="EUR"/>
    <n v="24.25"/>
    <n v="24.249600000000001"/>
    <n v="3.9999999999906701E-4"/>
    <n v="24.25"/>
    <n v="0"/>
    <x v="0"/>
    <m/>
    <m/>
    <m/>
    <m/>
    <s v="none"/>
    <m/>
    <m/>
    <m/>
    <x v="0"/>
    <m/>
    <x v="0"/>
  </r>
  <r>
    <s v="FRA2150594300newQ1 2022EUR"/>
    <x v="4"/>
    <n v="81141"/>
    <s v="INEO INFRACOM"/>
    <s v="2150594300new"/>
    <s v="Q1 2022"/>
    <s v="EUR"/>
    <n v="343.27"/>
    <n v="343.26749999999998"/>
    <n v="2.4999999999977202E-3"/>
    <n v="343.27"/>
    <n v="0"/>
    <x v="0"/>
    <m/>
    <m/>
    <m/>
    <m/>
    <s v="none"/>
    <m/>
    <m/>
    <m/>
    <x v="0"/>
    <m/>
    <x v="0"/>
  </r>
  <r>
    <s v="FRA2110721486Q1 2022EUR"/>
    <x v="4"/>
    <n v="57738"/>
    <s v="ARCHITECTURE LUBKOWSKI"/>
    <n v="2110721486"/>
    <s v="Q1 2022"/>
    <s v="EUR"/>
    <n v="21"/>
    <n v="21"/>
    <n v="0"/>
    <n v="21"/>
    <n v="0"/>
    <x v="0"/>
    <m/>
    <m/>
    <m/>
    <m/>
    <s v="none"/>
    <m/>
    <m/>
    <m/>
    <x v="0"/>
    <m/>
    <x v="0"/>
  </r>
  <r>
    <s v="FRA2140193475Q1 2022EUR"/>
    <x v="4"/>
    <n v="56413"/>
    <s v="PAR-S-ON ASSISTANCE"/>
    <n v="2140193475"/>
    <s v="Q1 2022"/>
    <s v="EUR"/>
    <n v="771.88"/>
    <n v="771.87519999999995"/>
    <n v="4.8000000000456497E-3"/>
    <n v="771.88"/>
    <n v="0"/>
    <x v="0"/>
    <m/>
    <m/>
    <m/>
    <m/>
    <s v="none"/>
    <m/>
    <m/>
    <m/>
    <x v="0"/>
    <m/>
    <x v="0"/>
  </r>
  <r>
    <s v="FRA19223017Q1 2022EUR"/>
    <x v="4"/>
    <n v="4996"/>
    <s v="S.D.P.H (SOCIETE DE DISTRIBUTION DE PRODUITS HAUT DE GAMME)"/>
    <n v="19223017"/>
    <s v="Q1 2022"/>
    <s v="EUR"/>
    <n v="1083"/>
    <n v="1083"/>
    <n v="0"/>
    <n v="1083"/>
    <n v="0"/>
    <x v="0"/>
    <m/>
    <m/>
    <m/>
    <m/>
    <s v="none"/>
    <m/>
    <m/>
    <m/>
    <x v="0"/>
    <m/>
    <x v="0"/>
  </r>
  <r>
    <s v="FRAFR2-21-7-038Q1 2022EUR"/>
    <x v="4"/>
    <n v="51682"/>
    <s v="ANSEM"/>
    <s v="FR2-21-7-038"/>
    <s v="Q1 2022"/>
    <s v="EUR"/>
    <n v="553.89"/>
    <n v="553.89"/>
    <n v="0"/>
    <n v="553.89"/>
    <n v="0"/>
    <x v="0"/>
    <m/>
    <m/>
    <m/>
    <m/>
    <s v="none"/>
    <m/>
    <m/>
    <m/>
    <x v="0"/>
    <m/>
    <x v="0"/>
  </r>
  <r>
    <s v="FRA350104Q1 2022EUR"/>
    <x v="4"/>
    <n v="45918"/>
    <s v="SAMBONET PADERNO INDUSTRIE SPA"/>
    <n v="350104"/>
    <s v="Q1 2022"/>
    <s v="EUR"/>
    <n v="249.15"/>
    <n v="249.15"/>
    <n v="0"/>
    <n v="249.15"/>
    <n v="0"/>
    <x v="0"/>
    <m/>
    <m/>
    <m/>
    <m/>
    <s v="none"/>
    <m/>
    <m/>
    <m/>
    <x v="0"/>
    <m/>
    <x v="0"/>
  </r>
  <r>
    <s v="FRA20086Q1 2022EUR"/>
    <x v="4"/>
    <n v="45251"/>
    <s v="BHARLEV INDUSTRIES"/>
    <n v="20086"/>
    <s v="Q1 2022"/>
    <s v="EUR"/>
    <n v="19657.349999999999"/>
    <n v="19657.349099999999"/>
    <n v="8.9999999909195995E-4"/>
    <n v="19657.349999999999"/>
    <n v="0"/>
    <x v="0"/>
    <m/>
    <m/>
    <m/>
    <m/>
    <s v="none"/>
    <m/>
    <m/>
    <m/>
    <x v="0"/>
    <m/>
    <x v="0"/>
  </r>
  <r>
    <s v="FRAFR2-21-1-107Q1 2022EUR"/>
    <x v="4"/>
    <n v="360388"/>
    <s v="LA CENTRALE DU BOCAL"/>
    <s v="FR2-21-1-107"/>
    <s v="Q1 2022"/>
    <s v="EUR"/>
    <n v="1488.55"/>
    <n v="1488.5519999999999"/>
    <n v="-1.9999999999527002E-3"/>
    <n v="1488.55"/>
    <n v="0"/>
    <x v="0"/>
    <m/>
    <m/>
    <m/>
    <m/>
    <s v="none"/>
    <m/>
    <m/>
    <m/>
    <x v="0"/>
    <m/>
    <x v="0"/>
  </r>
  <r>
    <s v="FRA1453007newQ1 2022EUR"/>
    <x v="4"/>
    <n v="358570"/>
    <s v="CAMPARI FRANCE"/>
    <s v="1453007new"/>
    <s v="Q1 2022"/>
    <s v="EUR"/>
    <n v="1650.79"/>
    <n v="1650.7944"/>
    <n v="-4.4000000000323702E-3"/>
    <n v="1650.79"/>
    <n v="0"/>
    <x v="0"/>
    <m/>
    <m/>
    <m/>
    <m/>
    <s v="none"/>
    <m/>
    <m/>
    <m/>
    <x v="0"/>
    <m/>
    <x v="0"/>
  </r>
  <r>
    <s v="FRAFR2-21-1-069Q1 2022EUR"/>
    <x v="4"/>
    <n v="304796"/>
    <s v="GAEC DE LA BAIE (LA FERME DES CARA-MEUH!) "/>
    <s v="FR2-21-1-069"/>
    <s v="Q1 2022"/>
    <s v="EUR"/>
    <n v="74.53"/>
    <n v="74.533000000000001"/>
    <n v="-3.0000000000001098E-3"/>
    <n v="74.53"/>
    <n v="0"/>
    <x v="0"/>
    <m/>
    <m/>
    <m/>
    <m/>
    <s v="none"/>
    <m/>
    <m/>
    <m/>
    <x v="0"/>
    <m/>
    <x v="0"/>
  </r>
  <r>
    <s v="FRA119205925Q1 2022EUR"/>
    <x v="4"/>
    <n v="317518"/>
    <s v="BETEM"/>
    <n v="119205925"/>
    <s v="Q1 2022"/>
    <s v="EUR"/>
    <n v="210"/>
    <n v="210"/>
    <n v="0"/>
    <n v="210"/>
    <n v="0"/>
    <x v="0"/>
    <m/>
    <m/>
    <m/>
    <m/>
    <s v="none"/>
    <m/>
    <m/>
    <m/>
    <x v="0"/>
    <m/>
    <x v="0"/>
  </r>
  <r>
    <s v="FRA1190506024Q1 2022EUR"/>
    <x v="4"/>
    <n v="320682"/>
    <s v="MAISONS ET DOMAINES HENRIOTS FRANCE"/>
    <n v="1190506024"/>
    <s v="Q1 2022"/>
    <s v="EUR"/>
    <n v="192.02"/>
    <n v="192.01769999999999"/>
    <n v="2.3000000000195E-3"/>
    <n v="192.02"/>
    <n v="0"/>
    <x v="0"/>
    <m/>
    <m/>
    <m/>
    <m/>
    <s v="none"/>
    <m/>
    <m/>
    <m/>
    <x v="0"/>
    <m/>
    <x v="0"/>
  </r>
  <r>
    <s v="FRA1190405952Q1 2022EUR"/>
    <x v="4"/>
    <n v="286496"/>
    <s v="YUMI"/>
    <n v="1190405952"/>
    <s v="Q1 2022"/>
    <s v="EUR"/>
    <n v="324.45"/>
    <n v="324.45299999999997"/>
    <n v="-2.9999999999858998E-3"/>
    <n v="324.45"/>
    <n v="0"/>
    <x v="0"/>
    <m/>
    <m/>
    <m/>
    <m/>
    <s v="none"/>
    <m/>
    <m/>
    <m/>
    <x v="0"/>
    <m/>
    <x v="0"/>
  </r>
  <r>
    <s v="FRAFR2-21-1-084Q1 2022EUR"/>
    <x v="4"/>
    <n v="221909"/>
    <s v="LA MARTINETTE "/>
    <s v="FR2-21-1-084"/>
    <s v="Q1 2022"/>
    <s v="EUR"/>
    <n v="138.18"/>
    <n v="138.18"/>
    <n v="0"/>
    <n v="138.18"/>
    <n v="0"/>
    <x v="0"/>
    <m/>
    <m/>
    <m/>
    <m/>
    <s v="none"/>
    <m/>
    <m/>
    <m/>
    <x v="0"/>
    <m/>
    <x v="0"/>
  </r>
  <r>
    <s v="FRA1190405959Q1 2022EUR"/>
    <x v="4"/>
    <n v="212821"/>
    <s v="SASSY FRANCE"/>
    <n v="1190405959"/>
    <s v="Q1 2022"/>
    <s v="EUR"/>
    <n v="228.85"/>
    <n v="228.851"/>
    <n v="-1.0000000000047701E-3"/>
    <n v="228.85"/>
    <n v="0"/>
    <x v="0"/>
    <m/>
    <m/>
    <m/>
    <m/>
    <s v="none"/>
    <m/>
    <m/>
    <m/>
    <x v="0"/>
    <m/>
    <x v="0"/>
  </r>
  <r>
    <s v="FRA1210206922Q1 2022EUR"/>
    <x v="4"/>
    <n v="115526"/>
    <s v="TRAITEUR DE PARIS DISTRIBUTION"/>
    <n v="1210206922"/>
    <s v="Q1 2022"/>
    <s v="EUR"/>
    <n v="47.49"/>
    <n v="47.487000000000002"/>
    <n v="3.0000000000001098E-3"/>
    <n v="47.49"/>
    <n v="0"/>
    <x v="0"/>
    <m/>
    <m/>
    <m/>
    <m/>
    <s v="none"/>
    <m/>
    <m/>
    <m/>
    <x v="0"/>
    <m/>
    <x v="0"/>
  </r>
  <r>
    <s v="FRA2198105948Q1 2022EUR"/>
    <x v="4"/>
    <n v="120229"/>
    <s v="ADVINEO"/>
    <n v="2198105948"/>
    <s v="Q1 2022"/>
    <s v="EUR"/>
    <n v="13.68"/>
    <n v="13.6769"/>
    <n v="3.0999999999998802E-3"/>
    <n v="13.68"/>
    <n v="0"/>
    <x v="0"/>
    <m/>
    <m/>
    <m/>
    <m/>
    <s v="none"/>
    <m/>
    <m/>
    <m/>
    <x v="0"/>
    <m/>
    <x v="0"/>
  </r>
  <r>
    <s v="FRA1190505950Q1 2022EUR"/>
    <x v="4"/>
    <n v="269468"/>
    <s v="WINERIE PARISIENNE"/>
    <n v="1190505950"/>
    <s v="Q1 2022"/>
    <s v="EUR"/>
    <n v="45.68"/>
    <n v="45.674999999999997"/>
    <n v="5.0000000000025501E-3"/>
    <n v="45.68"/>
    <n v="0"/>
    <x v="0"/>
    <m/>
    <m/>
    <m/>
    <m/>
    <s v="none"/>
    <m/>
    <m/>
    <m/>
    <x v="0"/>
    <m/>
    <x v="0"/>
  </r>
  <r>
    <s v="FRA2130722475Q1 2022EUR"/>
    <x v="4"/>
    <n v="45078"/>
    <s v="PATRICE CAMUSSO &amp; ASSOCIES SUD EST (PCA SUD EST)"/>
    <n v="2130722475"/>
    <s v="Q1 2022"/>
    <s v="EUR"/>
    <n v="162.9"/>
    <n v="162.9"/>
    <n v="0"/>
    <n v="162.9"/>
    <n v="0"/>
    <x v="0"/>
    <m/>
    <m/>
    <m/>
    <m/>
    <s v="none"/>
    <m/>
    <m/>
    <m/>
    <x v="0"/>
    <m/>
    <x v="0"/>
  </r>
  <r>
    <s v="FRA26089039Q1 2022EUR"/>
    <x v="4"/>
    <n v="54399"/>
    <s v="BUREAU FLORE"/>
    <n v="26089039"/>
    <s v="Q1 2022"/>
    <s v="EUR"/>
    <n v="153.63"/>
    <n v="153.626"/>
    <n v="3.9999999999906699E-3"/>
    <n v="153.63"/>
    <n v="0"/>
    <x v="0"/>
    <m/>
    <m/>
    <m/>
    <m/>
    <s v="none"/>
    <m/>
    <m/>
    <m/>
    <x v="0"/>
    <m/>
    <x v="0"/>
  </r>
  <r>
    <s v="FRA2185405724Q1 2022EUR"/>
    <x v="4"/>
    <n v="307520"/>
    <s v="DESAMIANTAGE FRANCE DEMOLITION"/>
    <n v="2185405724"/>
    <s v="Q1 2022"/>
    <s v="EUR"/>
    <n v="1327.77"/>
    <n v="1327.77"/>
    <n v="0"/>
    <n v="1327.77"/>
    <n v="0"/>
    <x v="0"/>
    <m/>
    <m/>
    <m/>
    <m/>
    <s v="none"/>
    <m/>
    <m/>
    <m/>
    <x v="0"/>
    <m/>
    <x v="0"/>
  </r>
  <r>
    <s v="FRA2180705551Q1 2022EUR"/>
    <x v="4"/>
    <n v="306142"/>
    <s v="SOLAR SCREEN INTERNATIONAL"/>
    <n v="2180705551"/>
    <s v="Q1 2022"/>
    <s v="EUR"/>
    <n v="704.34"/>
    <n v="704.34"/>
    <n v="0"/>
    <n v="704.34"/>
    <n v="0"/>
    <x v="0"/>
    <m/>
    <m/>
    <m/>
    <m/>
    <s v="none"/>
    <m/>
    <m/>
    <m/>
    <x v="0"/>
    <m/>
    <x v="0"/>
  </r>
  <r>
    <s v="FRA2205106595Q1 2022EUR"/>
    <x v="4"/>
    <n v="44931"/>
    <s v="SNEF"/>
    <n v="2205106595"/>
    <s v="Q1 2022"/>
    <s v="EUR"/>
    <n v="11645.95"/>
    <n v="11645.945400000001"/>
    <n v="4.6000000002095398E-3"/>
    <n v="11645.95"/>
    <n v="0"/>
    <x v="0"/>
    <m/>
    <m/>
    <m/>
    <m/>
    <s v="none"/>
    <m/>
    <m/>
    <m/>
    <x v="0"/>
    <m/>
    <x v="0"/>
  </r>
  <r>
    <s v="FRA560005Q1 2022EUR"/>
    <x v="4"/>
    <n v="57823"/>
    <s v="SEPUR"/>
    <n v="560005"/>
    <s v="Q1 2022"/>
    <s v="EUR"/>
    <n v="1308.32"/>
    <n v="1308.3271999999999"/>
    <n v="-7.2000000000116398E-3"/>
    <n v="1308.32"/>
    <n v="0"/>
    <x v="0"/>
    <m/>
    <m/>
    <m/>
    <m/>
    <s v="none"/>
    <m/>
    <m/>
    <m/>
    <x v="0"/>
    <m/>
    <x v="0"/>
  </r>
  <r>
    <s v="FRAFR2-21-7-115Q1 2022EUR"/>
    <x v="4"/>
    <n v="228256"/>
    <s v="BRITA WASSER FILTER SYSTEME FRANCE"/>
    <s v="FR2-21-7-115"/>
    <s v="Q1 2022"/>
    <s v="EUR"/>
    <n v="1345.1"/>
    <n v="1345.1"/>
    <n v="0"/>
    <n v="1345.1"/>
    <n v="0"/>
    <x v="0"/>
    <m/>
    <m/>
    <m/>
    <m/>
    <s v="none"/>
    <m/>
    <m/>
    <m/>
    <x v="0"/>
    <m/>
    <x v="0"/>
  </r>
  <r>
    <s v="FRAFR2-21-5-040Q1 2022EUR"/>
    <x v="4"/>
    <n v="357149"/>
    <s v="ARCHEAN TECHNOLOGIES"/>
    <s v="FR2-21-5-040"/>
    <s v="Q1 2022"/>
    <s v="EUR"/>
    <n v="19.11"/>
    <n v="19.105499999999999"/>
    <n v="4.5000000000001697E-3"/>
    <n v="19.11"/>
    <n v="0"/>
    <x v="0"/>
    <m/>
    <m/>
    <m/>
    <m/>
    <s v="none"/>
    <m/>
    <m/>
    <m/>
    <x v="0"/>
    <m/>
    <x v="0"/>
  </r>
  <r>
    <s v="FRAFR2-21-3-049Q1 2022EUR"/>
    <x v="4"/>
    <n v="330257"/>
    <s v="SKEAT"/>
    <s v="FR2-21-3-049"/>
    <s v="Q1 2022"/>
    <s v="EUR"/>
    <n v="354.32"/>
    <n v="354.32249999999999"/>
    <n v="-2.4999999999977202E-3"/>
    <n v="354.32"/>
    <n v="0"/>
    <x v="0"/>
    <m/>
    <m/>
    <m/>
    <m/>
    <s v="none"/>
    <m/>
    <m/>
    <m/>
    <x v="0"/>
    <m/>
    <x v="0"/>
  </r>
  <r>
    <s v="FRA2197206447Q1 2022EUR"/>
    <x v="4"/>
    <n v="176184"/>
    <s v="ARCHITECTONIE"/>
    <n v="2197206447"/>
    <s v="Q1 2022"/>
    <s v="EUR"/>
    <n v="117.6"/>
    <n v="117.6"/>
    <n v="0"/>
    <n v="117.6"/>
    <n v="0"/>
    <x v="0"/>
    <m/>
    <m/>
    <m/>
    <m/>
    <s v="none"/>
    <m/>
    <m/>
    <m/>
    <x v="0"/>
    <m/>
    <x v="0"/>
  </r>
  <r>
    <s v="FRA1187205423Q1 2022EUR"/>
    <x v="4"/>
    <n v="287065"/>
    <s v="VIVALTO"/>
    <n v="1187205423"/>
    <s v="Q1 2022"/>
    <s v="EUR"/>
    <n v="147.6"/>
    <n v="147.6"/>
    <n v="0"/>
    <n v="147.6"/>
    <n v="0"/>
    <x v="0"/>
    <m/>
    <m/>
    <m/>
    <m/>
    <s v="none"/>
    <m/>
    <m/>
    <m/>
    <x v="0"/>
    <m/>
    <x v="0"/>
  </r>
  <r>
    <s v="FRAFR2-22-1-040Q1 2022EUR"/>
    <x v="4"/>
    <n v="43618"/>
    <s v="GEORGES MONIN"/>
    <s v="FR2-22-1-040"/>
    <s v="Q1 2022"/>
    <s v="EUR"/>
    <n v="312.07"/>
    <n v="312.07330000000002"/>
    <n v="-3.30000000002428E-3"/>
    <n v="312.07"/>
    <n v="0"/>
    <x v="0"/>
    <m/>
    <m/>
    <m/>
    <m/>
    <s v="none"/>
    <m/>
    <m/>
    <m/>
    <x v="0"/>
    <m/>
    <x v="0"/>
  </r>
  <r>
    <s v="FRAFR2-21-5-128Q1 2022EUR"/>
    <x v="4"/>
    <n v="48402"/>
    <e v="#N/A"/>
    <s v="FR2-21-5-128"/>
    <s v="Q1 2022"/>
    <s v="EUR"/>
    <n v="5068.17"/>
    <m/>
    <n v="5068.17"/>
    <m/>
    <n v="5068.17"/>
    <x v="1"/>
    <s v="[80105]"/>
    <s v="[44152]"/>
    <s v="rebate present"/>
    <s v="2022-04-23 00:37:57 +0200"/>
    <m/>
    <s v="Produit"/>
    <s v="Thao"/>
    <s v="[TN] : Calcul à main = Facture. Rebate bien calculé dans la participation mais absent du RDBC : 101 363,36 x 5% = 5 068,17"/>
    <x v="2"/>
    <m/>
    <x v="0"/>
  </r>
  <r>
    <s v="FRAFR2-21-1-126Q1 2022EUR"/>
    <x v="4"/>
    <n v="341700"/>
    <e v="#N/A"/>
    <s v="FR2-21-1-126"/>
    <s v="Q1 2022"/>
    <s v="EUR"/>
    <n v="5544.45"/>
    <n v="5544.4476000000004"/>
    <n v="2.3999999993975498E-3"/>
    <n v="5544.45"/>
    <n v="0"/>
    <x v="0"/>
    <m/>
    <m/>
    <m/>
    <m/>
    <s v="none"/>
    <m/>
    <m/>
    <m/>
    <x v="0"/>
    <m/>
    <x v="0"/>
  </r>
  <r>
    <s v="FRAFR2-21-7-116Q1 2022EUR"/>
    <x v="4"/>
    <n v="177148"/>
    <e v="#N/A"/>
    <s v="FR2-21-7-116"/>
    <s v="Q1 2022"/>
    <s v="EUR"/>
    <n v="6285.91"/>
    <n v="6285.9120000000003"/>
    <n v="-2.0000000004074502E-3"/>
    <n v="6285.91"/>
    <n v="0"/>
    <x v="0"/>
    <m/>
    <m/>
    <m/>
    <m/>
    <s v="none"/>
    <m/>
    <m/>
    <m/>
    <x v="0"/>
    <m/>
    <x v="0"/>
  </r>
  <r>
    <s v="FRAFR4-22-7-007Q1 2022EUR"/>
    <x v="4"/>
    <n v="262249"/>
    <e v="#N/A"/>
    <s v="FR4-22-7-007"/>
    <s v="Q1 2022"/>
    <s v="EUR"/>
    <n v="4410"/>
    <n v="4410"/>
    <n v="0"/>
    <n v="4410"/>
    <n v="0"/>
    <x v="0"/>
    <m/>
    <m/>
    <m/>
    <m/>
    <s v="none"/>
    <m/>
    <m/>
    <m/>
    <x v="0"/>
    <m/>
    <x v="0"/>
  </r>
  <r>
    <s v="FRAFR2-22-1-010Q1 2022EUR"/>
    <x v="4"/>
    <n v="289420"/>
    <e v="#N/A"/>
    <s v="FR2-22-1-010"/>
    <s v="Q1 2022"/>
    <s v="EUR"/>
    <n v="2845.98"/>
    <n v="2845.9812000000002"/>
    <n v="-1.2000000001535201E-3"/>
    <n v="2845.98"/>
    <n v="0"/>
    <x v="0"/>
    <m/>
    <m/>
    <m/>
    <m/>
    <s v="none"/>
    <m/>
    <m/>
    <m/>
    <x v="0"/>
    <m/>
    <x v="0"/>
  </r>
  <r>
    <s v="FRAFR2-22-7-034Q1 2022EUR"/>
    <x v="4"/>
    <n v="71168"/>
    <e v="#N/A"/>
    <s v="FR2-22-7-034"/>
    <s v="Q1 2022"/>
    <s v="EUR"/>
    <n v="595.66999999999996"/>
    <n v="595.66899999999998"/>
    <n v="9.9999999997635292E-4"/>
    <n v="595.66999999999996"/>
    <n v="0"/>
    <x v="0"/>
    <m/>
    <m/>
    <m/>
    <m/>
    <s v="none"/>
    <m/>
    <m/>
    <m/>
    <x v="0"/>
    <m/>
    <x v="0"/>
  </r>
  <r>
    <s v="FRAFR2-22-2-018Q1 2022EUR"/>
    <x v="4"/>
    <n v="362528"/>
    <e v="#N/A"/>
    <s v="FR2-22-2-018"/>
    <s v="Q1 2022"/>
    <s v="EUR"/>
    <n v="443.96"/>
    <n v="443.9556"/>
    <n v="4.3999999999755303E-3"/>
    <n v="443.96"/>
    <n v="0"/>
    <x v="0"/>
    <m/>
    <m/>
    <m/>
    <m/>
    <s v="none"/>
    <m/>
    <m/>
    <m/>
    <x v="0"/>
    <m/>
    <x v="0"/>
  </r>
  <r>
    <s v="FRA1210308901Q1 2022EUR"/>
    <x v="4"/>
    <n v="356668"/>
    <s v="SO PREMYUM"/>
    <n v="1210308901"/>
    <s v="Q1 2022"/>
    <s v="EUR"/>
    <n v="300.14999999999998"/>
    <n v="300.14999999999998"/>
    <n v="0"/>
    <n v="300.14999999999998"/>
    <n v="0"/>
    <x v="0"/>
    <m/>
    <m/>
    <m/>
    <m/>
    <s v="none"/>
    <m/>
    <m/>
    <m/>
    <x v="0"/>
    <m/>
    <x v="0"/>
  </r>
  <r>
    <s v="FRAFR2-22-7-035Q1 2022EUR"/>
    <x v="4"/>
    <n v="53089"/>
    <e v="#N/A"/>
    <s v="FR2-22-7-035"/>
    <s v="Q1 2022"/>
    <s v="EUR"/>
    <n v="60.39"/>
    <n v="60.392000000000003"/>
    <n v="-2.0000000000024399E-3"/>
    <n v="60.39"/>
    <n v="0"/>
    <x v="0"/>
    <m/>
    <m/>
    <m/>
    <m/>
    <s v="none"/>
    <m/>
    <m/>
    <m/>
    <x v="0"/>
    <m/>
    <x v="0"/>
  </r>
  <r>
    <s v="FRAFR2-21-2-121Q1 2022EUR"/>
    <x v="4"/>
    <n v="339779"/>
    <e v="#N/A"/>
    <s v="FR2-21-2-121"/>
    <s v="Q1 2022"/>
    <s v="EUR"/>
    <n v="60"/>
    <n v="60"/>
    <n v="0"/>
    <n v="60"/>
    <n v="0"/>
    <x v="0"/>
    <m/>
    <m/>
    <m/>
    <m/>
    <s v="none"/>
    <m/>
    <m/>
    <m/>
    <x v="0"/>
    <m/>
    <x v="0"/>
  </r>
  <r>
    <s v="FRA2140633138Q1 2022EUR"/>
    <x v="4"/>
    <n v="58367"/>
    <s v="LE JOINT DUAL"/>
    <n v="2140633138"/>
    <s v="Q1 2022"/>
    <s v="EUR"/>
    <n v="1.32"/>
    <n v="1.32"/>
    <n v="0"/>
    <n v="1.32"/>
    <n v="0"/>
    <x v="0"/>
    <m/>
    <m/>
    <m/>
    <m/>
    <s v="none"/>
    <m/>
    <m/>
    <m/>
    <x v="0"/>
    <m/>
    <x v="0"/>
  </r>
  <r>
    <s v="FRA2180295549Q1 2022EUR"/>
    <x v="4"/>
    <n v="199153"/>
    <s v="HANDINORME"/>
    <n v="2180295549"/>
    <s v="Q1 2022"/>
    <s v="EUR"/>
    <n v="86.92"/>
    <n v="86.921400000000006"/>
    <n v="-1.40000000000384E-3"/>
    <n v="86.92"/>
    <n v="0"/>
    <x v="0"/>
    <m/>
    <m/>
    <m/>
    <m/>
    <s v="none"/>
    <m/>
    <m/>
    <m/>
    <x v="0"/>
    <m/>
    <x v="0"/>
  </r>
  <r>
    <s v="FRA8020Q1 2022EUR"/>
    <x v="4"/>
    <n v="46311"/>
    <s v="VOLFRANCE"/>
    <n v="8020"/>
    <s v="Q1 2022"/>
    <s v="EUR"/>
    <n v="111.2"/>
    <n v="111.1992"/>
    <n v="7.9999999999813499E-4"/>
    <n v="111.2"/>
    <n v="0"/>
    <x v="0"/>
    <m/>
    <m/>
    <m/>
    <m/>
    <s v="none"/>
    <m/>
    <m/>
    <m/>
    <x v="0"/>
    <m/>
    <x v="0"/>
  </r>
  <r>
    <s v="GBR1 18 E00032 GB 00385Q1 2022GBP"/>
    <x v="5"/>
    <n v="703"/>
    <s v="ADA COSMETICS INTERNATIONAL GMBH"/>
    <s v="1 18 E00032 GB 00385"/>
    <s v="Q1 2022"/>
    <s v="GBP"/>
    <n v="1517.01"/>
    <n v="1517.01"/>
    <n v="0"/>
    <n v="1517.01"/>
    <n v="0"/>
    <x v="0"/>
    <m/>
    <m/>
    <m/>
    <m/>
    <s v="none"/>
    <m/>
    <m/>
    <m/>
    <x v="0"/>
    <m/>
    <x v="0"/>
  </r>
  <r>
    <s v="GBR1 18 E0L021 GB 00354Q1 2022EUR"/>
    <x v="5"/>
    <n v="1499"/>
    <s v="STANDARD TEXTILE SAS"/>
    <s v="1 18 E0L021 GB 00354"/>
    <s v="Q1 2022"/>
    <s v="EUR"/>
    <n v="3615.45"/>
    <n v="3615.4485"/>
    <n v="1.49999999985084E-3"/>
    <n v="3615.4485"/>
    <n v="1.49999999985084E-3"/>
    <x v="0"/>
    <m/>
    <m/>
    <m/>
    <m/>
    <s v="none"/>
    <m/>
    <m/>
    <m/>
    <x v="0"/>
    <m/>
    <x v="0"/>
  </r>
  <r>
    <s v="GBR1 18 E00031 GB 00334Q1 2022GBP"/>
    <x v="5"/>
    <n v="3302"/>
    <s v="JET'SAC - SPHERE PROFESSIONNEL"/>
    <s v="1 18 E00031 GB 00334"/>
    <s v="Q1 2022"/>
    <s v="GBP"/>
    <n v="470.97"/>
    <n v="470.96640000000002"/>
    <n v="3.6000000000058199E-3"/>
    <n v="470.97"/>
    <n v="0"/>
    <x v="0"/>
    <m/>
    <m/>
    <m/>
    <m/>
    <s v="none"/>
    <m/>
    <m/>
    <m/>
    <x v="0"/>
    <m/>
    <x v="0"/>
  </r>
  <r>
    <s v="GBR1 18 E00032 GB 00283Q1 2022GBP"/>
    <x v="5"/>
    <n v="12841"/>
    <s v="MING FAI ENTERPRISE INTERNATIONAL CO. LTD."/>
    <s v="1 18 E00032 GB 00283"/>
    <s v="Q1 2022"/>
    <s v="GBP"/>
    <n v="17.45"/>
    <n v="17.449200000000001"/>
    <n v="7.9999999999813499E-4"/>
    <n v="17.45"/>
    <n v="0"/>
    <x v="0"/>
    <m/>
    <m/>
    <m/>
    <m/>
    <s v="none"/>
    <m/>
    <m/>
    <m/>
    <x v="0"/>
    <m/>
    <x v="0"/>
  </r>
  <r>
    <s v="GBR1 20 E00045 GB 00608Q1 2022GBP"/>
    <x v="5"/>
    <n v="24528"/>
    <s v="CONCEPT ELEVATORS (MIDLANDS) LTD"/>
    <s v="1 20 E00045 GB 00608"/>
    <s v="Q1 2022"/>
    <s v="GBP"/>
    <n v="547.51"/>
    <n v="547.51080000000002"/>
    <n v="-8.0000000002655703E-4"/>
    <n v="547.51"/>
    <n v="0"/>
    <x v="0"/>
    <m/>
    <m/>
    <m/>
    <m/>
    <s v="none"/>
    <m/>
    <m/>
    <m/>
    <x v="0"/>
    <m/>
    <x v="0"/>
  </r>
  <r>
    <s v="GBR1 18 E00073 GB 00266Q1 2022GBP"/>
    <x v="5"/>
    <n v="24560"/>
    <s v="C.C. Engineering Limited"/>
    <s v="1 18 E00073 GB 00266"/>
    <s v="Q1 2022"/>
    <s v="GBP"/>
    <n v="5571.82"/>
    <n v="5571.8238000000001"/>
    <n v="-3.8000000004103601E-3"/>
    <n v="5571.82"/>
    <n v="0"/>
    <x v="0"/>
    <m/>
    <m/>
    <m/>
    <m/>
    <s v="none"/>
    <m/>
    <m/>
    <m/>
    <x v="0"/>
    <m/>
    <x v="0"/>
  </r>
  <r>
    <s v="GBR7 20 E00048 GB 00596Q1 2022GBP"/>
    <x v="5"/>
    <n v="24607"/>
    <s v="PARAGON CUSTOMER COMMUNICATIONS LTD"/>
    <s v="7 20 E00048 GB 00596"/>
    <s v="Q1 2022"/>
    <s v="GBP"/>
    <n v="2611.7800000000002"/>
    <n v="2611.7829000000002"/>
    <n v="-2.8999999999541602E-3"/>
    <n v="2611.7800000000002"/>
    <n v="0"/>
    <x v="0"/>
    <m/>
    <m/>
    <m/>
    <m/>
    <s v="none"/>
    <m/>
    <m/>
    <m/>
    <x v="0"/>
    <m/>
    <x v="0"/>
  </r>
  <r>
    <s v="GBR1 2020 E00051 GB 00603Q1 2022GBP"/>
    <x v="5"/>
    <n v="32853"/>
    <s v="Universal Cooling"/>
    <s v="1 2020 E00051 GB 00603"/>
    <s v="Q1 2022"/>
    <s v="GBP"/>
    <n v="26.15"/>
    <n v="26.1479"/>
    <n v="2.0999999999986498E-3"/>
    <n v="26.15"/>
    <n v="0"/>
    <x v="0"/>
    <m/>
    <m/>
    <m/>
    <m/>
    <s v="none"/>
    <m/>
    <m/>
    <m/>
    <x v="0"/>
    <m/>
    <x v="0"/>
  </r>
  <r>
    <s v="GBR1 18 E00020 GB 00384 HYGIENEQ1 2022GBP"/>
    <x v="5"/>
    <n v="32874"/>
    <s v="PHS"/>
    <s v="1 18 E00020 GB 00384 HYGIENE"/>
    <s v="Q1 2022"/>
    <s v="GBP"/>
    <n v="758.1"/>
    <n v="758.09609999999998"/>
    <n v="3.9000000000442001E-3"/>
    <n v="758.1"/>
    <n v="0"/>
    <x v="0"/>
    <m/>
    <m/>
    <m/>
    <m/>
    <s v="none"/>
    <m/>
    <m/>
    <m/>
    <x v="0"/>
    <m/>
    <x v="0"/>
  </r>
  <r>
    <s v="GBR1 18 E00030 GB 00358 GREENLEAFQ1 2022GBP"/>
    <x v="5"/>
    <n v="32874"/>
    <s v="PHS"/>
    <s v="1 18 E00030 GB 00358 GREENLEAF"/>
    <s v="Q1 2022"/>
    <s v="GBP"/>
    <n v="634.4"/>
    <n v="634.40279999999996"/>
    <n v="-2.7999999999792601E-3"/>
    <n v="634.4"/>
    <n v="0"/>
    <x v="0"/>
    <m/>
    <m/>
    <m/>
    <m/>
    <s v="none"/>
    <m/>
    <m/>
    <m/>
    <x v="0"/>
    <m/>
    <x v="0"/>
  </r>
  <r>
    <s v="GBR1 18 E00068 GB 00294Q1 2022GBP"/>
    <x v="5"/>
    <n v="33057"/>
    <s v="Bourne Furniture Ltd"/>
    <s v="1 18 E00068 GB 00294"/>
    <s v="Q1 2022"/>
    <s v="GBP"/>
    <n v="151.55000000000001"/>
    <n v="151.54750000000001"/>
    <n v="2.4999999999977202E-3"/>
    <n v="151.55000000000001"/>
    <n v="0"/>
    <x v="0"/>
    <m/>
    <m/>
    <m/>
    <m/>
    <s v="none"/>
    <m/>
    <m/>
    <m/>
    <x v="0"/>
    <m/>
    <x v="0"/>
  </r>
  <r>
    <s v="GBR1 20 E00051-1 GB 00581Q1 2022GBP"/>
    <x v="5"/>
    <n v="33240"/>
    <s v="Altertherm Air Conditioning"/>
    <s v="1 20 E00051-1 GB 00581"/>
    <s v="Q1 2022"/>
    <s v="GBP"/>
    <n v="2659.41"/>
    <n v="2659.4121"/>
    <n v="-2.1000000001549701E-3"/>
    <n v="2659.41"/>
    <n v="0"/>
    <x v="0"/>
    <m/>
    <m/>
    <m/>
    <m/>
    <s v="none"/>
    <m/>
    <m/>
    <m/>
    <x v="0"/>
    <m/>
    <x v="0"/>
  </r>
  <r>
    <s v="GBR1 18 E00056 GB 00556Q1 2022GBP"/>
    <x v="5"/>
    <n v="33342"/>
    <s v="LONDON ENERGY"/>
    <s v="1 18 E00056 GB 00556"/>
    <s v="Q1 2022"/>
    <s v="GBP"/>
    <n v="35981.504999999997"/>
    <n v="35981.504999999997"/>
    <n v="0"/>
    <n v="35981.504999999997"/>
    <n v="0"/>
    <x v="0"/>
    <m/>
    <m/>
    <m/>
    <m/>
    <s v="none"/>
    <m/>
    <m/>
    <m/>
    <x v="0"/>
    <m/>
    <x v="0"/>
  </r>
  <r>
    <s v="GBR1 18 E00073 GB 00279Q1 2022GBP"/>
    <x v="5"/>
    <n v="33469"/>
    <s v="Easynet Enterprise Services Ltd"/>
    <s v="1 18 E00073 GB 00279"/>
    <s v="Q1 2022"/>
    <s v="GBP"/>
    <n v="8424.0499999999993"/>
    <n v="8424.0450000000001"/>
    <n v="4.9999999991996403E-3"/>
    <n v="8424.0450000000001"/>
    <n v="4.9999999991996403E-3"/>
    <x v="0"/>
    <m/>
    <m/>
    <m/>
    <m/>
    <s v="none"/>
    <m/>
    <m/>
    <m/>
    <x v="0"/>
    <m/>
    <x v="0"/>
  </r>
  <r>
    <s v="GBR1 19 E00015 GB 00479Q1 2022GBP"/>
    <x v="5"/>
    <n v="33646"/>
    <s v="Utopia Projects"/>
    <s v="1 19 E00015 GB 00479"/>
    <s v="Q1 2022"/>
    <s v="GBP"/>
    <n v="476.06"/>
    <n v="476.0591"/>
    <n v="9.0000000000145497E-4"/>
    <n v="476.06"/>
    <n v="0"/>
    <x v="0"/>
    <m/>
    <m/>
    <m/>
    <m/>
    <s v="none"/>
    <m/>
    <m/>
    <m/>
    <x v="0"/>
    <m/>
    <x v="0"/>
  </r>
  <r>
    <s v="GBR1 19 E00047 GB 00534Q1 2022GBP"/>
    <x v="5"/>
    <n v="33730"/>
    <s v="ROMAN LTD"/>
    <s v="1 19 E00047 GB 00534"/>
    <s v="Q1 2022"/>
    <s v="GBP"/>
    <n v="9.58"/>
    <n v="9.5749999999999993"/>
    <n v="5.0000000000007799E-3"/>
    <n v="9.58"/>
    <n v="0"/>
    <x v="0"/>
    <m/>
    <m/>
    <m/>
    <m/>
    <s v="none"/>
    <m/>
    <m/>
    <m/>
    <x v="0"/>
    <m/>
    <x v="0"/>
  </r>
  <r>
    <s v="GBR1 19 E00002 GB 00448Q1 2022GBP"/>
    <x v="5"/>
    <n v="34177"/>
    <s v="Music Concierge"/>
    <s v="1 19 E00002 GB 00448"/>
    <s v="Q1 2022"/>
    <s v="GBP"/>
    <n v="167.89"/>
    <n v="167.88749999999999"/>
    <n v="2.4999999999977202E-3"/>
    <n v="167.89"/>
    <n v="0"/>
    <x v="0"/>
    <m/>
    <m/>
    <m/>
    <m/>
    <s v="none"/>
    <m/>
    <m/>
    <m/>
    <x v="0"/>
    <m/>
    <x v="0"/>
  </r>
  <r>
    <s v="GBR1 18 A00009 GB 00240Q1 2022GBP"/>
    <x v="5"/>
    <n v="34222"/>
    <s v="THE BREAD FACTORY"/>
    <s v="1 18 A00009 GB 00240"/>
    <s v="Q1 2022"/>
    <s v="GBP"/>
    <n v="67.94"/>
    <n v="67.941999999999993"/>
    <n v="-1.9999999999953302E-3"/>
    <n v="67.94"/>
    <n v="0"/>
    <x v="0"/>
    <m/>
    <m/>
    <m/>
    <m/>
    <s v="none"/>
    <m/>
    <m/>
    <m/>
    <x v="0"/>
    <m/>
    <x v="0"/>
  </r>
  <r>
    <s v="GBR1 18 E0L003 GB 00269Q1 2022GBP"/>
    <x v="5"/>
    <n v="34459"/>
    <s v="Konica Minolta"/>
    <s v="1 18 E0L003 GB 00269"/>
    <s v="Q1 2022"/>
    <s v="GBP"/>
    <n v="125.8"/>
    <n v="125.80419999999999"/>
    <n v="-4.1999999999973101E-3"/>
    <n v="125.8"/>
    <n v="0"/>
    <x v="0"/>
    <m/>
    <m/>
    <m/>
    <m/>
    <s v="none"/>
    <m/>
    <m/>
    <m/>
    <x v="0"/>
    <m/>
    <x v="0"/>
  </r>
  <r>
    <s v="GBR1 2020 E00072 GB 00600Q1 2022GBP"/>
    <x v="5"/>
    <n v="34545"/>
    <s v="Clifton Environmental Services Limited"/>
    <s v="1 2020 E00072 GB 00600"/>
    <s v="Q1 2022"/>
    <s v="GBP"/>
    <n v="546"/>
    <n v="546"/>
    <n v="0"/>
    <n v="546"/>
    <n v="0"/>
    <x v="0"/>
    <m/>
    <m/>
    <m/>
    <m/>
    <s v="none"/>
    <m/>
    <m/>
    <m/>
    <x v="0"/>
    <m/>
    <x v="0"/>
  </r>
  <r>
    <s v="GBR1 19 E0L018 GB 00469Q1 2022GBP"/>
    <x v="5"/>
    <n v="34635"/>
    <s v="BLUE CASTLE BUSINESS SERVICES LTD"/>
    <s v="1 19 E0L018 GB 00469"/>
    <s v="Q1 2022"/>
    <s v="GBP"/>
    <n v="524.54"/>
    <n v="524.54459999999995"/>
    <n v="-4.5999999999821696E-3"/>
    <n v="524.54"/>
    <n v="0"/>
    <x v="0"/>
    <m/>
    <m/>
    <m/>
    <m/>
    <s v="none"/>
    <m/>
    <m/>
    <m/>
    <x v="0"/>
    <m/>
    <x v="0"/>
  </r>
  <r>
    <s v="GBR1 18 E0L005 GB 002064 LINENQ1 2022GBP"/>
    <x v="5"/>
    <n v="34806"/>
    <s v="ELIS LTD"/>
    <s v="1 18 E0L005 GB 002064 LINEN"/>
    <s v="Q1 2022"/>
    <s v="GBP"/>
    <n v="150.75"/>
    <n v="150.7509"/>
    <n v="-9.0000000000145497E-4"/>
    <n v="150.75"/>
    <n v="0"/>
    <x v="0"/>
    <m/>
    <m/>
    <m/>
    <m/>
    <s v="none"/>
    <m/>
    <m/>
    <m/>
    <x v="0"/>
    <m/>
    <x v="0"/>
  </r>
  <r>
    <s v="GBRGB2-21-2-035Q1 2022GBP"/>
    <x v="5"/>
    <n v="34806"/>
    <s v="ELIS LTD"/>
    <s v="GB2-21-2-035"/>
    <s v="Q1 2022"/>
    <s v="GBP"/>
    <n v="1139.44"/>
    <n v="1139.4413999999999"/>
    <n v="-1.3999999998759399E-3"/>
    <n v="1139.44"/>
    <n v="0"/>
    <x v="0"/>
    <m/>
    <m/>
    <m/>
    <m/>
    <s v="none"/>
    <m/>
    <m/>
    <m/>
    <x v="0"/>
    <m/>
    <x v="0"/>
  </r>
  <r>
    <s v="GBR1 18 E0L018 GB 00290Q1 2022GBP"/>
    <x v="5"/>
    <n v="34848"/>
    <s v="VEOLIA"/>
    <s v="1 18 E0L018 GB 00290"/>
    <s v="Q1 2022"/>
    <s v="GBP"/>
    <n v="11343.36"/>
    <n v="11343.3634"/>
    <n v="-3.3999999996012702E-3"/>
    <n v="11343.3634"/>
    <n v="-3.3999999996012702E-3"/>
    <x v="0"/>
    <m/>
    <m/>
    <m/>
    <m/>
    <s v="none"/>
    <m/>
    <m/>
    <m/>
    <x v="0"/>
    <m/>
    <x v="0"/>
  </r>
  <r>
    <s v="GBR1 18 A00013 GB 00383Q1 2022GBP"/>
    <x v="5"/>
    <n v="34969"/>
    <s v="Town &amp; Country Fine Foods"/>
    <s v="1 18 A00013 GB 00383"/>
    <s v="Q1 2022"/>
    <s v="GBP"/>
    <n v="389.31"/>
    <n v="389.30799999999999"/>
    <n v="2.0000000000095402E-3"/>
    <n v="389.31"/>
    <n v="0"/>
    <x v="0"/>
    <m/>
    <m/>
    <m/>
    <m/>
    <s v="none"/>
    <m/>
    <m/>
    <m/>
    <x v="0"/>
    <m/>
    <x v="0"/>
  </r>
  <r>
    <s v="GBR1 18 E00028 GB 00342Q1 2022GBP"/>
    <x v="5"/>
    <n v="35064"/>
    <s v="WGC LTD"/>
    <s v="1 18 E00028 GB 00342"/>
    <s v="Q1 2022"/>
    <s v="GBP"/>
    <n v="28129.97"/>
    <n v="28129.9686"/>
    <n v="1.40000000101281E-3"/>
    <n v="28129.9686"/>
    <n v="1.40000000101281E-3"/>
    <x v="0"/>
    <m/>
    <m/>
    <m/>
    <m/>
    <s v="none"/>
    <m/>
    <m/>
    <m/>
    <x v="0"/>
    <m/>
    <x v="0"/>
  </r>
  <r>
    <s v="GBR1 18 E00012 GB 00321Q1 2022GBP"/>
    <x v="5"/>
    <n v="35108"/>
    <s v="ATALIAN SERVEST LIMITED"/>
    <s v="1 18 E00012 GB 00321"/>
    <s v="Q1 2022"/>
    <s v="GBP"/>
    <n v="1190.69"/>
    <n v="1190.6881000000001"/>
    <n v="1.8999999999778001E-3"/>
    <n v="1190.6881000000001"/>
    <n v="1.8999999999778001E-3"/>
    <x v="0"/>
    <m/>
    <m/>
    <m/>
    <m/>
    <s v="none"/>
    <m/>
    <m/>
    <m/>
    <x v="0"/>
    <m/>
    <x v="0"/>
  </r>
  <r>
    <s v="GBR1 20 E00045 GB 00607Q1 2022GBP"/>
    <x v="5"/>
    <n v="35126"/>
    <s v="OTIS"/>
    <s v="1 20 E00045 GB 00607"/>
    <s v="Q1 2022"/>
    <s v="GBP"/>
    <n v="1244.24"/>
    <n v="1244.2431999999999"/>
    <n v="-3.1999999998788501E-3"/>
    <n v="1244.24"/>
    <n v="0"/>
    <x v="0"/>
    <m/>
    <m/>
    <m/>
    <m/>
    <s v="none"/>
    <m/>
    <m/>
    <m/>
    <x v="0"/>
    <m/>
    <x v="0"/>
  </r>
  <r>
    <s v="GBR1 18 E00032 GB 00261Q1 2022GBP"/>
    <x v="5"/>
    <n v="35265"/>
    <s v="Aslotel Ltd"/>
    <s v="1 18 E00032 GB 00261"/>
    <s v="Q1 2022"/>
    <s v="GBP"/>
    <n v="1266.71"/>
    <n v="1266.7128"/>
    <n v="-2.7999999999792601E-3"/>
    <n v="1266.71"/>
    <n v="0"/>
    <x v="0"/>
    <m/>
    <m/>
    <m/>
    <m/>
    <s v="none"/>
    <m/>
    <m/>
    <m/>
    <x v="0"/>
    <m/>
    <x v="0"/>
  </r>
  <r>
    <s v="GBR1 21 E0L005 GB 00619Q1 2022GBP"/>
    <x v="5"/>
    <n v="35272"/>
    <s v="BELMONT LAUNDRY"/>
    <s v="1 21 E0L005 GB 00619"/>
    <s v="Q1 2022"/>
    <s v="GBP"/>
    <n v="10016.02"/>
    <n v="10016.0203"/>
    <n v="-2.9999999969732E-4"/>
    <n v="10016.02"/>
    <n v="0"/>
    <x v="0"/>
    <m/>
    <m/>
    <m/>
    <m/>
    <s v="none"/>
    <m/>
    <m/>
    <m/>
    <x v="0"/>
    <m/>
    <x v="0"/>
  </r>
  <r>
    <s v="GBRGB2-22-6-007Q1 2022GBP"/>
    <x v="5"/>
    <n v="35307"/>
    <s v="FAUCETS"/>
    <s v="GB2-22-6-007"/>
    <s v="Q1 2022"/>
    <s v="GBP"/>
    <n v="1026.6199999999999"/>
    <n v="1026.6153999999999"/>
    <n v="4.5999999999821696E-3"/>
    <n v="1026.6199999999999"/>
    <n v="0"/>
    <x v="0"/>
    <m/>
    <m/>
    <m/>
    <m/>
    <s v="none"/>
    <m/>
    <m/>
    <m/>
    <x v="0"/>
    <m/>
    <x v="0"/>
  </r>
  <r>
    <s v="GBR1 18 E00028 GB 00340Q1 2022GBP"/>
    <x v="5"/>
    <n v="35328"/>
    <s v="HOTELCARE"/>
    <s v="1 18 E00028 GB 00340"/>
    <s v="Q1 2022"/>
    <s v="GBP"/>
    <n v="35295.800000000003"/>
    <n v="35295.795100000003"/>
    <n v="4.8999999999068599E-3"/>
    <n v="35295.800000000003"/>
    <n v="0"/>
    <x v="0"/>
    <m/>
    <m/>
    <m/>
    <m/>
    <s v="none"/>
    <m/>
    <m/>
    <m/>
    <x v="0"/>
    <m/>
    <x v="0"/>
  </r>
  <r>
    <s v="GBR1 18 E00013 GB 00386Q1 2022GBP"/>
    <x v="5"/>
    <n v="35483"/>
    <s v="EDMUNDSON ELECTRICAL (EEL)"/>
    <s v="1 18 E00013 GB 00386"/>
    <s v="Q1 2022"/>
    <s v="GBP"/>
    <n v="426.34"/>
    <n v="426.34269999999998"/>
    <n v="-2.7000000000043599E-3"/>
    <n v="426.34"/>
    <n v="0"/>
    <x v="0"/>
    <m/>
    <m/>
    <m/>
    <m/>
    <s v="none"/>
    <m/>
    <m/>
    <m/>
    <x v="0"/>
    <m/>
    <x v="0"/>
  </r>
  <r>
    <s v="GBR1 20 E00064 GB 00578Q1 2022GBP"/>
    <x v="5"/>
    <n v="35495"/>
    <s v="Advanced Fire Protection Ltd"/>
    <s v="1 20 E00064 GB 00578"/>
    <s v="Q1 2022"/>
    <s v="GBP"/>
    <n v="1459.23"/>
    <n v="1459.2275"/>
    <n v="2.5000000000545601E-3"/>
    <n v="1459.23"/>
    <n v="0"/>
    <x v="0"/>
    <m/>
    <m/>
    <m/>
    <m/>
    <s v="none"/>
    <m/>
    <m/>
    <m/>
    <x v="0"/>
    <m/>
    <x v="0"/>
  </r>
  <r>
    <s v="GBR1 18 E00075 GB 00323Q1 2022GBP"/>
    <x v="5"/>
    <n v="35747"/>
    <s v="SOLUS CERAMICS LTD"/>
    <s v="1 18 E00075 GB 00323"/>
    <s v="Q1 2022"/>
    <s v="GBP"/>
    <n v="6.71"/>
    <n v="6.7145000000000001"/>
    <n v="-4.5000000000001697E-3"/>
    <n v="6.71"/>
    <n v="0"/>
    <x v="0"/>
    <m/>
    <m/>
    <m/>
    <m/>
    <s v="none"/>
    <m/>
    <m/>
    <m/>
    <x v="0"/>
    <m/>
    <x v="0"/>
  </r>
  <r>
    <s v="GBR1 18 E00051-1 GB 00307Q1 2022GBP"/>
    <x v="5"/>
    <n v="35860"/>
    <s v="KV Cooling Services"/>
    <s v="1 18 E00051-1 GB 00307"/>
    <s v="Q1 2022"/>
    <s v="GBP"/>
    <n v="2053.2600000000002"/>
    <n v="2053.2600000000002"/>
    <n v="0"/>
    <n v="2053.2600000000002"/>
    <n v="0"/>
    <x v="0"/>
    <m/>
    <m/>
    <m/>
    <m/>
    <s v="none"/>
    <m/>
    <m/>
    <m/>
    <x v="0"/>
    <m/>
    <x v="0"/>
  </r>
  <r>
    <s v="GBR1 18 E0L076 GB 00417Q1 2022GBP"/>
    <x v="5"/>
    <n v="35921"/>
    <s v="HOIST GROUP UK LTD"/>
    <s v="1 18 E0L076 GB 00417"/>
    <s v="Q1 2022"/>
    <s v="GBP"/>
    <n v="4425.18"/>
    <n v="4425.183"/>
    <n v="-2.9999999997016801E-3"/>
    <n v="4425.18"/>
    <n v="0"/>
    <x v="0"/>
    <m/>
    <m/>
    <m/>
    <m/>
    <s v="none"/>
    <m/>
    <m/>
    <m/>
    <x v="0"/>
    <m/>
    <x v="0"/>
  </r>
  <r>
    <s v="GBR1 19 A00006 GB 00468Q1 2022GBP"/>
    <x v="5"/>
    <n v="36195"/>
    <s v="REYNOLDS CATERING SUPPLIES LTD"/>
    <s v="1 19 A00006 GB 00468"/>
    <s v="Q1 2022"/>
    <s v="GBP"/>
    <n v="15612.17"/>
    <n v="15612.171899999999"/>
    <n v="-1.8999999992956799E-3"/>
    <n v="15612.17"/>
    <n v="0"/>
    <x v="0"/>
    <m/>
    <m/>
    <m/>
    <m/>
    <s v="none"/>
    <m/>
    <m/>
    <m/>
    <x v="0"/>
    <m/>
    <x v="0"/>
  </r>
  <r>
    <s v="GBR1 18 AR0001 GB 00273Q1 2022GBP"/>
    <x v="5"/>
    <n v="36201"/>
    <s v="Ritter Courivaud"/>
    <s v="1 18 AR0001 GB 00273"/>
    <s v="Q1 2022"/>
    <s v="GBP"/>
    <n v="2094.19"/>
    <n v="2094.1896000000002"/>
    <n v="3.9999999989959103E-4"/>
    <n v="2094.19"/>
    <n v="0"/>
    <x v="0"/>
    <m/>
    <m/>
    <m/>
    <m/>
    <s v="none"/>
    <m/>
    <m/>
    <m/>
    <x v="0"/>
    <m/>
    <x v="0"/>
  </r>
  <r>
    <s v="GBR1 18 A00003 GB 00329Q1 2022GBP"/>
    <x v="5"/>
    <n v="36366"/>
    <s v="Campbell Prime Meat Ltd"/>
    <s v="1 18 A00003 GB 00329"/>
    <s v="Q1 2022"/>
    <s v="GBP"/>
    <n v="1853.67"/>
    <n v="1853.6736000000001"/>
    <n v="-3.6000000000058199E-3"/>
    <n v="1853.67"/>
    <n v="0"/>
    <x v="0"/>
    <m/>
    <m/>
    <m/>
    <m/>
    <s v="none"/>
    <m/>
    <m/>
    <m/>
    <x v="0"/>
    <m/>
    <x v="0"/>
  </r>
  <r>
    <s v="GBR1 18 E0L018 GB 00289Q1 2022GBP"/>
    <x v="5"/>
    <n v="36399"/>
    <s v="Shred-IT Credit Control"/>
    <s v="1 18 E0L018 GB 00289"/>
    <s v="Q1 2022"/>
    <s v="GBP"/>
    <n v="749.74"/>
    <n v="749.7432"/>
    <n v="-3.19999999999254E-3"/>
    <n v="749.74"/>
    <n v="0"/>
    <x v="0"/>
    <m/>
    <m/>
    <m/>
    <m/>
    <s v="none"/>
    <m/>
    <m/>
    <m/>
    <x v="0"/>
    <m/>
    <x v="0"/>
  </r>
  <r>
    <s v="GBR1 2020 E00005 GB 00602Q1 2022GBP"/>
    <x v="5"/>
    <n v="36656"/>
    <s v="European Refrigeration"/>
    <s v="1 2020 E00005 GB 00602"/>
    <s v="Q1 2022"/>
    <s v="GBP"/>
    <n v="371.91"/>
    <n v="371.9074"/>
    <n v="2.6000000000294598E-3"/>
    <n v="371.91"/>
    <n v="0"/>
    <x v="0"/>
    <m/>
    <m/>
    <m/>
    <m/>
    <s v="none"/>
    <m/>
    <m/>
    <m/>
    <x v="0"/>
    <m/>
    <x v="0"/>
  </r>
  <r>
    <s v="GBR1 18 E00031 GB 00275Q1 2022GBP"/>
    <x v="5"/>
    <n v="36748"/>
    <s v="Alliance Disposables Ltd"/>
    <s v="1 18 E00031 GB 00275"/>
    <s v="Q1 2022"/>
    <s v="GBP"/>
    <n v="18361.13"/>
    <n v="18361.132300000001"/>
    <n v="-2.3000000001047699E-3"/>
    <n v="18361.132300000001"/>
    <n v="-2.3000000001047699E-3"/>
    <x v="0"/>
    <m/>
    <m/>
    <m/>
    <m/>
    <s v="none"/>
    <m/>
    <m/>
    <m/>
    <x v="0"/>
    <m/>
    <x v="0"/>
  </r>
  <r>
    <s v="GBR1 18 E00033 GB 00272Q1 2022GBP"/>
    <x v="5"/>
    <n v="36777"/>
    <s v="DIVERSEY"/>
    <s v="1 18 E00033 GB 00272"/>
    <s v="Q1 2022"/>
    <s v="GBP"/>
    <n v="6818.82"/>
    <n v="6818.8212000000003"/>
    <n v="-1.2000000006082701E-3"/>
    <n v="6818.8212000000003"/>
    <n v="-1.2000000006082701E-3"/>
    <x v="0"/>
    <m/>
    <m/>
    <m/>
    <m/>
    <s v="none"/>
    <m/>
    <m/>
    <m/>
    <x v="0"/>
    <m/>
    <x v="0"/>
  </r>
  <r>
    <s v="GBR1 18 A00008 GB 00257Q1 2022GBP"/>
    <x v="5"/>
    <n v="36887"/>
    <s v="DIRECT SEAFOODS LTD (SEAFOOD HOLDINGS LTD)"/>
    <s v="1 18 A00008 GB 00257"/>
    <s v="Q1 2022"/>
    <s v="GBP"/>
    <n v="3317.06"/>
    <n v="3317.0607"/>
    <n v="-7.0000000005165897E-4"/>
    <n v="3317.06"/>
    <n v="0"/>
    <x v="0"/>
    <m/>
    <m/>
    <m/>
    <m/>
    <s v="none"/>
    <m/>
    <m/>
    <m/>
    <x v="0"/>
    <m/>
    <x v="0"/>
  </r>
  <r>
    <s v="GBRUK130146BQ1 2022EUR"/>
    <x v="5"/>
    <n v="37142"/>
    <s v="NIEHOFFS VAIHINGER FRUCHTSAFT GMBH"/>
    <s v="UK130146B"/>
    <s v="Q1 2022"/>
    <s v="EUR"/>
    <n v="460.4"/>
    <n v="460.4"/>
    <n v="0"/>
    <n v="460.4"/>
    <n v="0"/>
    <x v="0"/>
    <m/>
    <m/>
    <m/>
    <m/>
    <s v="none"/>
    <m/>
    <m/>
    <m/>
    <x v="0"/>
    <m/>
    <x v="0"/>
  </r>
  <r>
    <s v="GBR1 19 E00005 GB 00472Q1 2022GBP"/>
    <x v="5"/>
    <n v="62531"/>
    <s v="TEST STRIKE UK LTD"/>
    <s v="1 19 E00005 GB 00472"/>
    <s v="Q1 2022"/>
    <s v="GBP"/>
    <n v="46.16"/>
    <n v="46.155500000000004"/>
    <n v="4.4999999999930599E-3"/>
    <n v="46.16"/>
    <n v="0"/>
    <x v="0"/>
    <m/>
    <m/>
    <m/>
    <m/>
    <s v="none"/>
    <m/>
    <m/>
    <m/>
    <x v="0"/>
    <m/>
    <x v="0"/>
  </r>
  <r>
    <s v="GBR1 18 E0L080 GB 00271Q1 2022GBP"/>
    <x v="5"/>
    <n v="77245"/>
    <s v="Steelite International PLC"/>
    <s v="1 18 E0L080 GB 00271"/>
    <s v="Q1 2022"/>
    <s v="GBP"/>
    <n v="463.74"/>
    <n v="463.74059999999997"/>
    <n v="-5.9999999996307397E-4"/>
    <n v="463.74"/>
    <n v="0"/>
    <x v="0"/>
    <m/>
    <m/>
    <m/>
    <m/>
    <s v="none"/>
    <m/>
    <m/>
    <m/>
    <x v="0"/>
    <m/>
    <x v="0"/>
  </r>
  <r>
    <s v="GBR1 18 E00030 GB 00288Q1 2022GBP"/>
    <x v="5"/>
    <n v="92692"/>
    <s v="Nurture Landscapes"/>
    <s v="1 18 E00030 GB 00288"/>
    <s v="Q1 2022"/>
    <s v="GBP"/>
    <n v="362.86"/>
    <n v="362.86349999999999"/>
    <n v="-3.4999999999740699E-3"/>
    <n v="362.86"/>
    <n v="0"/>
    <x v="0"/>
    <m/>
    <m/>
    <m/>
    <m/>
    <s v="none"/>
    <m/>
    <m/>
    <m/>
    <x v="0"/>
    <m/>
    <x v="0"/>
  </r>
  <r>
    <s v="GBR1 18 E00027 GB 00254Q1 2022GBP"/>
    <x v="5"/>
    <n v="98368"/>
    <s v="The Contract Chair Company"/>
    <s v="1 18 E00027 GB 00254"/>
    <s v="Q1 2022"/>
    <s v="GBP"/>
    <n v="35.68"/>
    <n v="35.68"/>
    <n v="0"/>
    <n v="35.68"/>
    <n v="0"/>
    <x v="0"/>
    <m/>
    <m/>
    <m/>
    <m/>
    <s v="none"/>
    <m/>
    <m/>
    <m/>
    <x v="0"/>
    <m/>
    <x v="0"/>
  </r>
  <r>
    <s v="GBR1 18 E00032 GB 00280Q1 2022EUR"/>
    <x v="5"/>
    <n v="102080"/>
    <s v="GFL SA"/>
    <s v="1 18 E00032 GB 00280"/>
    <s v="Q1 2022"/>
    <s v="EUR"/>
    <n v="2350.2600000000002"/>
    <n v="2350.2588000000001"/>
    <n v="1.2000000001535201E-3"/>
    <n v="2350.2600000000002"/>
    <n v="0"/>
    <x v="0"/>
    <m/>
    <m/>
    <m/>
    <m/>
    <s v="none"/>
    <m/>
    <m/>
    <m/>
    <x v="0"/>
    <m/>
    <x v="0"/>
  </r>
  <r>
    <s v="GBR29306039Q1 2022GBP"/>
    <x v="5"/>
    <n v="118233"/>
    <s v="BIC GRAPHIC EUROPE SA"/>
    <n v="29306039"/>
    <s v="Q1 2022"/>
    <s v="GBP"/>
    <n v="376.32"/>
    <n v="376.31650000000002"/>
    <n v="3.4999999999740699E-3"/>
    <n v="376.32"/>
    <n v="0"/>
    <x v="0"/>
    <m/>
    <m/>
    <m/>
    <m/>
    <s v="none"/>
    <m/>
    <m/>
    <m/>
    <x v="0"/>
    <m/>
    <x v="0"/>
  </r>
  <r>
    <s v="GBR1 18 A00007 GB 00406Q1 2022GBP"/>
    <x v="5"/>
    <n v="160520"/>
    <s v="Fromagerie Beillevaire Uk Ltd"/>
    <s v="1 18 A00007 GB 00406"/>
    <s v="Q1 2022"/>
    <s v="GBP"/>
    <n v="106.19"/>
    <n v="106.1901"/>
    <n v="-1.0000000000331901E-4"/>
    <n v="106.19"/>
    <n v="0"/>
    <x v="0"/>
    <m/>
    <m/>
    <m/>
    <m/>
    <s v="none"/>
    <m/>
    <m/>
    <m/>
    <x v="0"/>
    <m/>
    <x v="0"/>
  </r>
  <r>
    <s v="GBR1 18 E00023 GB 00295Q1 2022GBP"/>
    <x v="5"/>
    <n v="189512"/>
    <s v="ASTRO LIGHTING LTD"/>
    <s v="1 18 E00023 GB 00295"/>
    <s v="Q1 2022"/>
    <s v="GBP"/>
    <n v="267.24"/>
    <n v="267.24149999999997"/>
    <n v="-1.4999999999645199E-3"/>
    <n v="267.24"/>
    <n v="0"/>
    <x v="0"/>
    <m/>
    <m/>
    <m/>
    <m/>
    <s v="none"/>
    <m/>
    <m/>
    <m/>
    <x v="0"/>
    <m/>
    <x v="0"/>
  </r>
  <r>
    <s v="GBR1 18 E00036 GB 00424Q1 2022GBP"/>
    <x v="5"/>
    <n v="214035"/>
    <s v="Fort Roche"/>
    <s v="1 18 E00036 GB 00424"/>
    <s v="Q1 2022"/>
    <s v="GBP"/>
    <n v="2011.84"/>
    <n v="2011.8424"/>
    <n v="-2.40000000007967E-3"/>
    <n v="2011.84"/>
    <n v="0"/>
    <x v="0"/>
    <m/>
    <m/>
    <m/>
    <m/>
    <s v="none"/>
    <m/>
    <m/>
    <m/>
    <x v="0"/>
    <m/>
    <x v="0"/>
  </r>
  <r>
    <s v="GBR1 16 E0L080 GB 00563Q1 2022GBP"/>
    <x v="5"/>
    <n v="236246"/>
    <s v="ARC Internationnal"/>
    <s v="1 16 E0L080 GB 00563"/>
    <s v="Q1 2022"/>
    <s v="GBP"/>
    <n v="164.96"/>
    <n v="164.95590000000001"/>
    <n v="4.0999999999939904E-3"/>
    <n v="164.96"/>
    <n v="0"/>
    <x v="0"/>
    <m/>
    <m/>
    <m/>
    <m/>
    <s v="none"/>
    <m/>
    <m/>
    <m/>
    <x v="0"/>
    <m/>
    <x v="0"/>
  </r>
  <r>
    <s v="GBR1 18 E00005 GB 00300Q1 2022GBP"/>
    <x v="5"/>
    <n v="257755"/>
    <s v="Ductwork Compliance Limited"/>
    <s v="1 18 E00005 GB 00300"/>
    <s v="Q1 2022"/>
    <s v="GBP"/>
    <n v="368.26"/>
    <n v="368.25650000000002"/>
    <n v="3.4999999999740699E-3"/>
    <n v="368.26"/>
    <n v="0"/>
    <x v="0"/>
    <m/>
    <m/>
    <m/>
    <m/>
    <s v="none"/>
    <m/>
    <m/>
    <m/>
    <x v="0"/>
    <m/>
    <x v="0"/>
  </r>
  <r>
    <s v="GBRGB4-21-2-036Q1 2022GBP"/>
    <x v="5"/>
    <n v="270062"/>
    <s v="CLARITY HOUSEKEEPING LIMITED (ex CENTRAL FACILITIES GROUP LTD)"/>
    <s v="GB4-21-2-036"/>
    <s v="Q1 2022"/>
    <s v="GBP"/>
    <n v="4386.68"/>
    <n v="4386.6767"/>
    <n v="3.3000000003085002E-3"/>
    <n v="4386.68"/>
    <n v="0"/>
    <x v="0"/>
    <m/>
    <m/>
    <m/>
    <m/>
    <s v="none"/>
    <m/>
    <m/>
    <m/>
    <x v="0"/>
    <m/>
    <x v="0"/>
  </r>
  <r>
    <s v="GBR11 20 E00054-2 GB 00614Q1 2022GBP"/>
    <x v="5"/>
    <n v="288998"/>
    <s v="Room Contracts Limited"/>
    <s v="11 20 E00054-2 GB 00614"/>
    <s v="Q1 2022"/>
    <s v="GBP"/>
    <n v="4386.76"/>
    <n v="4386.76"/>
    <n v="0"/>
    <n v="4386.76"/>
    <n v="0"/>
    <x v="0"/>
    <m/>
    <m/>
    <m/>
    <m/>
    <s v="none"/>
    <m/>
    <m/>
    <m/>
    <x v="0"/>
    <m/>
    <x v="0"/>
  </r>
  <r>
    <s v="GBR1 18 E00022 GB 00362Q1 2022GBP"/>
    <x v="5"/>
    <n v="296607"/>
    <s v="TOP BRASS CONTRACT FURNITURE LTD"/>
    <s v="1 18 E00022 GB 00362"/>
    <s v="Q1 2022"/>
    <s v="GBP"/>
    <n v="6682.69"/>
    <n v="6682.6857"/>
    <n v="4.2999999996027301E-3"/>
    <n v="6682.6857"/>
    <n v="4.2999999996027301E-3"/>
    <x v="0"/>
    <m/>
    <m/>
    <m/>
    <m/>
    <s v="none"/>
    <m/>
    <m/>
    <m/>
    <x v="0"/>
    <m/>
    <x v="0"/>
  </r>
  <r>
    <s v="GBR1 18 E00071 GB 00414Q1 2022GBP"/>
    <x v="5"/>
    <n v="299519"/>
    <s v="Essity"/>
    <s v="1 18 E00071 GB 00414"/>
    <s v="Q1 2022"/>
    <s v="GBP"/>
    <n v="2806.25"/>
    <n v="2806.2453"/>
    <n v="4.6999999999570701E-3"/>
    <n v="2806.2453"/>
    <n v="4.6999999999570701E-3"/>
    <x v="0"/>
    <m/>
    <m/>
    <m/>
    <m/>
    <s v="none"/>
    <m/>
    <m/>
    <m/>
    <x v="0"/>
    <m/>
    <x v="0"/>
  </r>
  <r>
    <s v="GBR12 19 E00029 GB 00571Q1 2022GBP"/>
    <x v="5"/>
    <n v="310548"/>
    <s v="CONCORD ENVIRONMENTAL TECHNOLOGIES LTD"/>
    <s v="12 19 E00029 GB 00571"/>
    <s v="Q1 2022"/>
    <s v="GBP"/>
    <n v="308.68"/>
    <n v="308.67950000000002"/>
    <n v="4.9999999998817603E-4"/>
    <n v="308.68"/>
    <n v="0"/>
    <x v="0"/>
    <m/>
    <m/>
    <m/>
    <m/>
    <s v="none"/>
    <m/>
    <m/>
    <m/>
    <x v="0"/>
    <m/>
    <x v="0"/>
  </r>
  <r>
    <s v="GBR7 19 E00045 GB 00590Q1 2022GBP"/>
    <x v="5"/>
    <n v="325250"/>
    <s v="VT Consult"/>
    <s v="7 19 E00045 GB 00590"/>
    <s v="Q1 2022"/>
    <s v="GBP"/>
    <n v="114.21"/>
    <n v="114.21"/>
    <n v="0"/>
    <n v="114.21"/>
    <n v="0"/>
    <x v="0"/>
    <m/>
    <m/>
    <m/>
    <m/>
    <s v="none"/>
    <m/>
    <m/>
    <m/>
    <x v="0"/>
    <m/>
    <x v="0"/>
  </r>
  <r>
    <s v="GBR1 21 E0L005 GB 00621Q1 2022GBP"/>
    <x v="5"/>
    <n v="36775"/>
    <s v="FISHER SERVICE"/>
    <s v="1 21 E0L005 GB 00621"/>
    <s v="Q1 2022"/>
    <s v="GBP"/>
    <n v="8963.43"/>
    <n v="8963.4305999999997"/>
    <n v="-5.9999999939464E-4"/>
    <n v="8963.43"/>
    <n v="0"/>
    <x v="0"/>
    <m/>
    <m/>
    <m/>
    <m/>
    <s v="none"/>
    <m/>
    <m/>
    <m/>
    <x v="0"/>
    <m/>
    <x v="0"/>
  </r>
  <r>
    <s v="GBR9 20 E00053 GB 00615Q1 2022GBP"/>
    <x v="5"/>
    <n v="354696"/>
    <s v="Fullbrook Ventures Ltd T/A Bernard Sims Associates"/>
    <s v="9 20 E00053 GB 00615"/>
    <s v="Q1 2022"/>
    <s v="GBP"/>
    <n v="44.84"/>
    <n v="44.84"/>
    <n v="0"/>
    <n v="44.84"/>
    <n v="0"/>
    <x v="0"/>
    <m/>
    <m/>
    <m/>
    <m/>
    <s v="none"/>
    <m/>
    <m/>
    <m/>
    <x v="0"/>
    <m/>
    <x v="0"/>
  </r>
  <r>
    <s v="GBR4 18 E00072 GB 00568Q1 2022GBP"/>
    <x v="5"/>
    <n v="193596"/>
    <s v="ISTA ENERGY SOLUTIONS LTD"/>
    <s v="4 18 E00072 GB 00568"/>
    <s v="Q1 2022"/>
    <s v="GBP"/>
    <n v="15091.082200000001"/>
    <n v="15091.0694"/>
    <n v="1.28000000004249E-2"/>
    <n v="15091.082200000001"/>
    <n v="0"/>
    <x v="0"/>
    <m/>
    <m/>
    <m/>
    <m/>
    <s v="invoice"/>
    <s v="Produit"/>
    <s v="Ossama"/>
    <s v="[OA] un ajustement est passé le 29/04/2022 //  https://www.astoresuite.com/adjustements/edit/42496_x000a_[EF] Prob compile facturation on devrait être bon"/>
    <x v="1"/>
    <s v="Emmanuel"/>
    <x v="5"/>
  </r>
  <r>
    <s v="GBR11 18 A00005 GB 00541Q1 2022GBP"/>
    <x v="5"/>
    <n v="305696"/>
    <s v="AB INBEV UK LTD"/>
    <s v="11 18 A00005 GB 00541"/>
    <s v="Q1 2022"/>
    <s v="GBP"/>
    <n v="19167.45"/>
    <n v="19167.45"/>
    <n v="0"/>
    <n v="19167.45"/>
    <n v="0"/>
    <x v="0"/>
    <m/>
    <m/>
    <m/>
    <m/>
    <s v="none"/>
    <m/>
    <m/>
    <m/>
    <x v="0"/>
    <m/>
    <x v="0"/>
  </r>
  <r>
    <s v="GBR2 20 A00003 GB 00582Q1 2022GBP"/>
    <x v="5"/>
    <n v="191796"/>
    <s v="M J BIRTWISTLE &amp; CO LIMITED"/>
    <s v="2 20 A00003 GB 00582"/>
    <s v="Q1 2022"/>
    <s v="GBP"/>
    <n v="12189.99"/>
    <n v="12189.9858"/>
    <n v="4.1999999994004602E-3"/>
    <n v="12189.99"/>
    <n v="0"/>
    <x v="0"/>
    <m/>
    <m/>
    <m/>
    <m/>
    <s v="none"/>
    <m/>
    <m/>
    <m/>
    <x v="0"/>
    <m/>
    <x v="0"/>
  </r>
  <r>
    <s v="GBRGB4-21-7-028Q1 2022GBP"/>
    <x v="5"/>
    <n v="303291"/>
    <s v="Simpson Associates Consulting Engineers LLP"/>
    <s v="GB4-21-7-028"/>
    <s v="Q1 2022"/>
    <s v="GBP"/>
    <n v="56.4"/>
    <n v="56.4"/>
    <n v="0"/>
    <n v="56.4"/>
    <n v="0"/>
    <x v="0"/>
    <m/>
    <m/>
    <m/>
    <m/>
    <s v="none"/>
    <m/>
    <m/>
    <m/>
    <x v="0"/>
    <m/>
    <x v="0"/>
  </r>
  <r>
    <s v="GBRGB2-22-6-006Q1 2022GBP"/>
    <x v="5"/>
    <n v="33772"/>
    <s v="Scomac Catering Equipment Ltd"/>
    <s v="GB2-22-6-006"/>
    <s v="Q1 2022"/>
    <s v="GBP"/>
    <n v="1286.54"/>
    <n v="1286.54"/>
    <n v="0"/>
    <n v="1286.54"/>
    <n v="0"/>
    <x v="0"/>
    <m/>
    <m/>
    <m/>
    <m/>
    <s v="none"/>
    <m/>
    <m/>
    <m/>
    <x v="0"/>
    <m/>
    <x v="0"/>
  </r>
  <r>
    <s v="GBR1 18 E00043-1 GB 00243Q1 2022GBP"/>
    <x v="5"/>
    <n v="35270"/>
    <s v="BEAUMONT ROSE GLAZING LTD"/>
    <s v="1 18 E00043-1 GB 00243"/>
    <s v="Q1 2022"/>
    <s v="GBP"/>
    <n v="14.75"/>
    <n v="14.75"/>
    <n v="0"/>
    <n v="14.75"/>
    <n v="0"/>
    <x v="0"/>
    <m/>
    <m/>
    <m/>
    <m/>
    <s v="none"/>
    <m/>
    <m/>
    <m/>
    <x v="0"/>
    <m/>
    <x v="0"/>
  </r>
  <r>
    <s v="GBR1 18 E00013 GB 00245Q1 2022GBP"/>
    <x v="5"/>
    <n v="191344"/>
    <s v="Bower Products Ltd"/>
    <s v="1 18 E00013 GB 00245"/>
    <s v="Q1 2022"/>
    <s v="GBP"/>
    <n v="0.45"/>
    <n v="0.4466"/>
    <n v="3.4000000000000098E-3"/>
    <n v="0.45"/>
    <n v="0"/>
    <x v="0"/>
    <m/>
    <m/>
    <m/>
    <m/>
    <s v="none"/>
    <m/>
    <m/>
    <m/>
    <x v="0"/>
    <m/>
    <x v="0"/>
  </r>
  <r>
    <s v="GBR1 18 AR0002 GB 00239Q1 2022GBP"/>
    <x v="5"/>
    <n v="35601"/>
    <s v="BRAEHEAD FOODS LTD"/>
    <s v="1 18 AR0002 GB 00239"/>
    <s v="Q1 2022"/>
    <s v="GBP"/>
    <n v="104.9"/>
    <n v="104.89660000000001"/>
    <n v="3.3999999999991802E-3"/>
    <n v="104.9"/>
    <n v="0"/>
    <x v="0"/>
    <m/>
    <m/>
    <m/>
    <m/>
    <s v="none"/>
    <m/>
    <m/>
    <m/>
    <x v="0"/>
    <m/>
    <x v="0"/>
  </r>
  <r>
    <s v="GBR1 18 E00019 GB 00360Q1 2022GBP"/>
    <x v="5"/>
    <n v="32809"/>
    <s v="ECB Services"/>
    <s v="1 18 E00019 GB 00360"/>
    <s v="Q1 2022"/>
    <s v="GBP"/>
    <n v="1704.82"/>
    <n v="1704.8209999999999"/>
    <n v="-9.9999999997635292E-4"/>
    <n v="1704.82"/>
    <n v="0"/>
    <x v="0"/>
    <m/>
    <m/>
    <m/>
    <m/>
    <s v="none"/>
    <m/>
    <m/>
    <m/>
    <x v="0"/>
    <m/>
    <x v="0"/>
  </r>
  <r>
    <s v="GBR1 18 A00003 GB 00447Q1 2022GBP"/>
    <x v="5"/>
    <n v="79620"/>
    <s v="Aubrey Allen LTD"/>
    <s v="1 18 A00003 GB 00447"/>
    <s v="Q1 2022"/>
    <s v="GBP"/>
    <n v="1764.9"/>
    <n v="1764.9023999999999"/>
    <n v="-2.3999999998522898E-3"/>
    <n v="1764.9"/>
    <n v="0"/>
    <x v="0"/>
    <m/>
    <m/>
    <m/>
    <m/>
    <s v="none"/>
    <m/>
    <m/>
    <m/>
    <x v="0"/>
    <m/>
    <x v="0"/>
  </r>
  <r>
    <s v="GBR1 20 AR0001 GB 00610Q1 2022GBP"/>
    <x v="5"/>
    <n v="72939"/>
    <s v="Gourmet Supplies"/>
    <s v="1 20 AR0001 GB 00610"/>
    <s v="Q1 2022"/>
    <s v="GBP"/>
    <n v="149.94999999999999"/>
    <n v="149.95150000000001"/>
    <n v="-1.5000000000213701E-3"/>
    <n v="149.94999999999999"/>
    <n v="0"/>
    <x v="0"/>
    <m/>
    <m/>
    <m/>
    <m/>
    <s v="none"/>
    <m/>
    <m/>
    <m/>
    <x v="0"/>
    <m/>
    <x v="0"/>
  </r>
  <r>
    <s v="GBR1 19 E00019 GB 00513Q1 2022GBP"/>
    <x v="5"/>
    <n v="35184"/>
    <s v="BLUE ARROW"/>
    <s v="1 19 E00019 GB 00513"/>
    <s v="Q1 2022"/>
    <s v="GBP"/>
    <n v="352.03"/>
    <n v="352.03100000000001"/>
    <n v="-1.0000000000331901E-3"/>
    <n v="352.03"/>
    <n v="0"/>
    <x v="0"/>
    <m/>
    <m/>
    <m/>
    <m/>
    <s v="none"/>
    <m/>
    <m/>
    <m/>
    <x v="0"/>
    <m/>
    <x v="0"/>
  </r>
  <r>
    <s v="GBR1 21 E0L005 GB 00620Q1 2022GBP"/>
    <x v="5"/>
    <n v="35540"/>
    <s v="CLEAN LINEN SERVICES LTD (BRILLIANT LAUNDRY)"/>
    <s v=" 1 21 E0L005 GB 00620"/>
    <s v="Q1 2022"/>
    <s v="GBP"/>
    <n v="8747.41"/>
    <n v="8747.4069999999992"/>
    <n v="3.00000000061118E-3"/>
    <n v="8747.41"/>
    <n v="0"/>
    <x v="0"/>
    <m/>
    <m/>
    <m/>
    <m/>
    <s v="none"/>
    <m/>
    <m/>
    <m/>
    <x v="0"/>
    <m/>
    <x v="0"/>
  </r>
  <r>
    <s v="GBR1 19 E00041 GB 00470Q1 2022GBP"/>
    <x v="5"/>
    <n v="318518"/>
    <s v="GLOBAL MERCHANDISE &amp; DESIGN LTD"/>
    <s v="1 19 E00041 GB 00470"/>
    <s v="Q1 2022"/>
    <s v="GBP"/>
    <n v="1574.09"/>
    <n v="1574.0859"/>
    <n v="4.0999999998803096E-3"/>
    <n v="1574.09"/>
    <n v="0"/>
    <x v="0"/>
    <m/>
    <m/>
    <m/>
    <m/>
    <s v="none"/>
    <m/>
    <m/>
    <m/>
    <x v="0"/>
    <m/>
    <x v="0"/>
  </r>
  <r>
    <s v="GBRGB4-21-7-021Q1 2022GBP"/>
    <x v="5"/>
    <n v="358954"/>
    <s v="DOMUS FACADES LTD"/>
    <s v="GB4-21-7-021"/>
    <s v="Q1 2022"/>
    <s v="GBP"/>
    <n v="1647.89"/>
    <n v="1647.886"/>
    <n v="4.0000000001327802E-3"/>
    <n v="1647.89"/>
    <n v="0"/>
    <x v="0"/>
    <m/>
    <m/>
    <m/>
    <m/>
    <s v="none"/>
    <m/>
    <m/>
    <m/>
    <x v="0"/>
    <m/>
    <x v="0"/>
  </r>
  <r>
    <s v="GBRGB2-21-6-019Q1 2022GBP"/>
    <x v="5"/>
    <n v="357730"/>
    <s v="Cleeve Window Repairs"/>
    <s v="GB2-21-6-019"/>
    <s v="Q1 2022"/>
    <s v="GBP"/>
    <n v="562.70000000000005"/>
    <n v="562.70129999999995"/>
    <n v="-1.29999999990104E-3"/>
    <n v="562.70000000000005"/>
    <n v="0"/>
    <x v="0"/>
    <m/>
    <m/>
    <m/>
    <m/>
    <s v="none"/>
    <m/>
    <m/>
    <m/>
    <x v="0"/>
    <m/>
    <x v="0"/>
  </r>
  <r>
    <s v="GBR10 19 A00005 GB 00583Q1 2022GBP"/>
    <x v="5"/>
    <n v="117419"/>
    <s v="HATCH MANSFIELD AGENCIES"/>
    <s v="10 19 A00005 GB 00583"/>
    <s v="Q1 2022"/>
    <s v="GBP"/>
    <n v="997.62"/>
    <n v="997.62"/>
    <n v="0"/>
    <n v="997.62"/>
    <n v="0"/>
    <x v="0"/>
    <m/>
    <m/>
    <m/>
    <m/>
    <s v="none"/>
    <m/>
    <m/>
    <m/>
    <x v="0"/>
    <m/>
    <x v="0"/>
  </r>
  <r>
    <s v="GBRGB4-21-7-027Q1 2022GBP"/>
    <x v="5"/>
    <n v="361390"/>
    <s v="LMA Architects"/>
    <s v="GB4-21-7-027"/>
    <s v="Q1 2022"/>
    <s v="GBP"/>
    <n v="105.49"/>
    <n v="105.49"/>
    <n v="0"/>
    <n v="105.49"/>
    <n v="0"/>
    <x v="0"/>
    <m/>
    <m/>
    <m/>
    <m/>
    <s v="none"/>
    <m/>
    <m/>
    <m/>
    <x v="0"/>
    <m/>
    <x v="0"/>
  </r>
  <r>
    <s v="GBR1 18 E00054 GB 00367Q1 2022GBP"/>
    <x v="5"/>
    <n v="33961"/>
    <s v="Eastwood Interior Contractors LTD"/>
    <s v="1 18 E00054 GB 00367"/>
    <s v="Q1 2022"/>
    <s v="GBP"/>
    <n v="68.25"/>
    <m/>
    <n v="68.25"/>
    <m/>
    <n v="68.25"/>
    <x v="1"/>
    <s v="[79319]"/>
    <s v="[43355]"/>
    <s v="rebate present"/>
    <s v="2022-04-23 00:09:36 +0200"/>
    <m/>
    <s v="Produit"/>
    <s v="Ossama"/>
    <s v="[OA] rebate calculé sur A2S mais qui ne remonte pas dans le report // https://www.astoresuite.com/declarative_campaign_participations/edit/79319"/>
    <x v="2"/>
    <m/>
    <x v="0"/>
  </r>
  <r>
    <s v="GBRGB2-21-2-022Q1 2022GBP"/>
    <x v="5"/>
    <n v="35127"/>
    <s v="Johnsons Textiles Services Limited T/A Johnsons Hotel Linen"/>
    <s v="GB2-21-2-022"/>
    <s v="Q1 2022"/>
    <s v="GBP"/>
    <n v="22649.040000000001"/>
    <n v="22649.038199999999"/>
    <n v="1.80000000182189E-3"/>
    <n v="22649.040000000001"/>
    <n v="0"/>
    <x v="0"/>
    <m/>
    <m/>
    <m/>
    <m/>
    <s v="none"/>
    <m/>
    <m/>
    <m/>
    <x v="0"/>
    <m/>
    <x v="0"/>
  </r>
  <r>
    <s v="GBRGB4-21-7-026Q1 2022GBP"/>
    <x v="5"/>
    <n v="36219"/>
    <s v="Artelia Projects UK Limited"/>
    <s v="GB4-21-7-026"/>
    <s v="Q1 2022"/>
    <s v="GBP"/>
    <n v="25"/>
    <n v="25"/>
    <n v="0"/>
    <n v="25"/>
    <n v="0"/>
    <x v="0"/>
    <m/>
    <m/>
    <m/>
    <m/>
    <s v="none"/>
    <m/>
    <m/>
    <m/>
    <x v="0"/>
    <m/>
    <x v="0"/>
  </r>
  <r>
    <s v="GBR1 18 E00023 GB 00298Q1 2022GBP"/>
    <x v="5"/>
    <n v="36559"/>
    <s v="Chelsom Ltd"/>
    <s v="1 18 E00023 GB 00298"/>
    <s v="Q1 2022"/>
    <s v="GBP"/>
    <n v="10.5"/>
    <n v="10.5"/>
    <n v="0"/>
    <n v="10.5"/>
    <n v="0"/>
    <x v="0"/>
    <m/>
    <m/>
    <m/>
    <m/>
    <s v="none"/>
    <m/>
    <m/>
    <m/>
    <x v="0"/>
    <m/>
    <x v="0"/>
  </r>
  <r>
    <s v="GBR1 18 A00013 GB 00389Q1 2022GBP"/>
    <x v="5"/>
    <n v="36867"/>
    <s v="DESTINY FOODS"/>
    <s v="1 18 A00013 GB 00389"/>
    <s v="Q1 2022"/>
    <s v="GBP"/>
    <n v="1057.26"/>
    <n v="1057.2573"/>
    <n v="2.7000000000043599E-3"/>
    <n v="1057.26"/>
    <n v="0"/>
    <x v="0"/>
    <m/>
    <m/>
    <m/>
    <m/>
    <s v="none"/>
    <m/>
    <m/>
    <m/>
    <x v="0"/>
    <m/>
    <x v="0"/>
  </r>
  <r>
    <s v="GBR8 17 A00013 GB 00584Q1 2022GBP"/>
    <x v="5"/>
    <n v="80759"/>
    <s v="IRMA MANAGEMENT LTD - T/A JUDE'S ICE CREAM"/>
    <s v="8 17 A00013 GB 00584"/>
    <s v="Q1 2022"/>
    <s v="GBP"/>
    <n v="15"/>
    <n v="15"/>
    <n v="0"/>
    <n v="15"/>
    <n v="0"/>
    <x v="0"/>
    <m/>
    <m/>
    <m/>
    <m/>
    <s v="none"/>
    <m/>
    <m/>
    <m/>
    <x v="0"/>
    <m/>
    <x v="0"/>
  </r>
  <r>
    <s v="GBR1 18 E00070 GB 00332Q1 2022GBP"/>
    <x v="5"/>
    <n v="97550"/>
    <s v="Elegant Clutter Ltd"/>
    <s v="1 18 E00070 GB 00332"/>
    <s v="Q1 2022"/>
    <s v="GBP"/>
    <n v="40.119999999999997"/>
    <n v="40.119999999999997"/>
    <n v="0"/>
    <n v="40.119999999999997"/>
    <n v="0"/>
    <x v="0"/>
    <m/>
    <m/>
    <m/>
    <m/>
    <s v="none"/>
    <m/>
    <m/>
    <m/>
    <x v="0"/>
    <m/>
    <x v="0"/>
  </r>
  <r>
    <s v="GBR1 18 E00054 GB 00371Q1 2022GBP"/>
    <x v="5"/>
    <n v="119482"/>
    <s v="Faraday Electrical Services Ltd"/>
    <s v="1 18 E00054 GB 00371"/>
    <s v="Q1 2022"/>
    <s v="GBP"/>
    <n v="82.5"/>
    <n v="82.495599999999996"/>
    <n v="4.4000000000039502E-3"/>
    <n v="82.5"/>
    <n v="0"/>
    <x v="0"/>
    <m/>
    <m/>
    <m/>
    <m/>
    <s v="none"/>
    <m/>
    <m/>
    <m/>
    <x v="0"/>
    <m/>
    <x v="0"/>
  </r>
  <r>
    <s v="GBR7 19 A00009 GB 00536Q1 2022GBP"/>
    <x v="5"/>
    <n v="306961"/>
    <s v="DR OETKER (UK) LTD"/>
    <s v="7 19 A00009 GB 00536"/>
    <s v="Q1 2022"/>
    <s v="GBP"/>
    <n v="1480.68"/>
    <n v="1480.68"/>
    <n v="0"/>
    <n v="1480.68"/>
    <n v="0"/>
    <x v="0"/>
    <m/>
    <m/>
    <m/>
    <m/>
    <s v="none"/>
    <m/>
    <m/>
    <m/>
    <x v="0"/>
    <m/>
    <x v="0"/>
  </r>
  <r>
    <s v="GBRGB2-21-1-031Q1 2022GBP"/>
    <x v="5"/>
    <n v="35598"/>
    <s v="BIDFOOD / BFS Group Limited"/>
    <s v="GB2-21-1-031"/>
    <s v="Q1 2022"/>
    <s v="GBP"/>
    <n v="74236.38"/>
    <n v="74236.384699999995"/>
    <n v="-4.6999999904073697E-3"/>
    <n v="74236.384699999995"/>
    <n v="-4.6999999904073697E-3"/>
    <x v="0"/>
    <m/>
    <m/>
    <m/>
    <m/>
    <s v="none"/>
    <m/>
    <m/>
    <m/>
    <x v="0"/>
    <m/>
    <x v="0"/>
  </r>
  <r>
    <s v="GBRGB2-21-2-024Q1 2022GBP"/>
    <x v="5"/>
    <n v="348111"/>
    <s v="Amenity Warehouse Ltd"/>
    <s v="GB2-21-2-024"/>
    <s v="Q1 2022"/>
    <s v="GBP"/>
    <n v="60.12"/>
    <n v="60.121400000000001"/>
    <n v="-1.40000000000384E-3"/>
    <n v="60.12"/>
    <n v="0"/>
    <x v="0"/>
    <m/>
    <m/>
    <m/>
    <m/>
    <s v="none"/>
    <m/>
    <m/>
    <m/>
    <x v="0"/>
    <m/>
    <x v="0"/>
  </r>
  <r>
    <s v="GBRGB2-21-1-040Q1 2022GBP"/>
    <x v="5"/>
    <n v="289000"/>
    <s v="Master Confections Limited"/>
    <s v="GB2-21-1-040"/>
    <s v="Q1 2022"/>
    <s v="GBP"/>
    <n v="122.4"/>
    <n v="122.4"/>
    <n v="0"/>
    <n v="122.4"/>
    <n v="0"/>
    <x v="0"/>
    <m/>
    <m/>
    <m/>
    <m/>
    <s v="none"/>
    <m/>
    <m/>
    <m/>
    <x v="0"/>
    <m/>
    <x v="0"/>
  </r>
  <r>
    <s v="GBRGB2-21-1-023Q1 2022GBP"/>
    <x v="5"/>
    <n v="361842"/>
    <s v="Press London Ltd"/>
    <s v="GB2-21-1-023"/>
    <s v="Q1 2022"/>
    <s v="GBP"/>
    <n v="361.24"/>
    <n v="361.2423"/>
    <n v="-2.29999999999108E-3"/>
    <n v="361.24"/>
    <n v="0"/>
    <x v="0"/>
    <m/>
    <m/>
    <m/>
    <m/>
    <s v="none"/>
    <m/>
    <m/>
    <m/>
    <x v="0"/>
    <m/>
    <x v="0"/>
  </r>
  <r>
    <s v="GBR1 18 A00014 GB 00405-Q1 2022GBP"/>
    <x v="5"/>
    <n v="329175"/>
    <s v="ILLYCAFFÈ UK LIMITED"/>
    <s v="1 18 A00014 GB 00405-"/>
    <s v="Q1 2022"/>
    <s v="GBP"/>
    <n v="98.88"/>
    <n v="98.879199999999997"/>
    <n v="7.9999999999813499E-4"/>
    <n v="98.88"/>
    <n v="0"/>
    <x v="0"/>
    <m/>
    <m/>
    <m/>
    <m/>
    <s v="none"/>
    <m/>
    <m/>
    <m/>
    <x v="0"/>
    <m/>
    <x v="0"/>
  </r>
  <r>
    <s v="GBR1 18 A00014 GB 00390Q1 2022GBP"/>
    <x v="5"/>
    <n v="36875"/>
    <s v="Olleco"/>
    <s v="1 18 A00014 GB 00390"/>
    <s v="Q1 2022"/>
    <s v="GBP"/>
    <n v="3142.0252"/>
    <n v="3142.0254"/>
    <n v="-1.99999999949795E-4"/>
    <n v="3142.0254"/>
    <n v="-1.99999999949795E-4"/>
    <x v="0"/>
    <m/>
    <m/>
    <m/>
    <m/>
    <s v="none"/>
    <m/>
    <m/>
    <m/>
    <x v="0"/>
    <m/>
    <x v="0"/>
  </r>
  <r>
    <s v="GBR1 18 A00013 GB 00413Q1 2022GBP"/>
    <x v="5"/>
    <n v="34958"/>
    <s v="Montmartre Patisserie"/>
    <s v="1 18 A00013 GB 00413"/>
    <s v="Q1 2022"/>
    <s v="GBP"/>
    <n v="177.02"/>
    <n v="177.0249"/>
    <n v="-4.8999999999921303E-3"/>
    <n v="177.02"/>
    <n v="0"/>
    <x v="0"/>
    <m/>
    <m/>
    <m/>
    <m/>
    <s v="none"/>
    <m/>
    <m/>
    <m/>
    <x v="0"/>
    <m/>
    <x v="0"/>
  </r>
  <r>
    <s v="GBR1 18 AR0001 GB 00241Q1 2022GBP"/>
    <x v="5"/>
    <n v="36198"/>
    <s v="Classic Fine Foods"/>
    <s v="1 18 AR0001 GB 00241"/>
    <s v="Q1 2022"/>
    <s v="GBP"/>
    <n v="1002.59"/>
    <n v="1002.5916"/>
    <n v="-1.5999999999394201E-3"/>
    <n v="1002.59"/>
    <n v="0"/>
    <x v="0"/>
    <m/>
    <m/>
    <m/>
    <m/>
    <s v="none"/>
    <m/>
    <m/>
    <m/>
    <x v="0"/>
    <m/>
    <x v="0"/>
  </r>
  <r>
    <s v="GBR11 18 A00005 GB 00589Q1 2022GBP"/>
    <x v="5"/>
    <n v="187971"/>
    <s v="PERNOD RICARD UK"/>
    <s v="11 18 A00005 GB 00589"/>
    <s v="Q1 2022"/>
    <s v="GBP"/>
    <n v="1675.9179999999899"/>
    <n v="1675.9179999999999"/>
    <n v="-2.2737367544323201E-13"/>
    <n v="1675.9179999999899"/>
    <n v="0"/>
    <x v="0"/>
    <m/>
    <m/>
    <m/>
    <m/>
    <s v="invoice"/>
    <s v="Produit"/>
    <s v="Ossama"/>
    <s v="[OA] un ajustement est passé. votre calcule est basé sur la participation // lien de l'ajustement =&gt; https://www.astoresuite.com/adjustements/edit/43421"/>
    <x v="1"/>
    <m/>
    <x v="0"/>
  </r>
  <r>
    <s v="GBRGB4-21-7-038Q1 2022GBP"/>
    <x v="5"/>
    <n v="233301"/>
    <s v="EVERLAST WATERPROOFING Limited"/>
    <s v="GB4-21-7-038"/>
    <s v="Q1 2022"/>
    <s v="GBP"/>
    <n v="9604.73"/>
    <n v="9604.7273000000005"/>
    <n v="2.69999999909487E-3"/>
    <n v="9604.73"/>
    <n v="0"/>
    <x v="0"/>
    <m/>
    <m/>
    <m/>
    <m/>
    <s v="none"/>
    <m/>
    <m/>
    <m/>
    <x v="0"/>
    <m/>
    <x v="0"/>
  </r>
  <r>
    <s v="GBRGB4-21-1-032Q1 2022GBP"/>
    <x v="5"/>
    <n v="361320"/>
    <s v="Disaronno International UK Limited"/>
    <s v="GB4-21-1-032"/>
    <s v="Q1 2022"/>
    <s v="GBP"/>
    <n v="1610.7"/>
    <n v="1610.7"/>
    <n v="0"/>
    <n v="1610.7"/>
    <n v="0"/>
    <x v="0"/>
    <m/>
    <m/>
    <m/>
    <m/>
    <s v="none"/>
    <m/>
    <m/>
    <m/>
    <x v="0"/>
    <m/>
    <x v="0"/>
  </r>
  <r>
    <s v="GBRGB2-21-1-034Q1 2022GBP"/>
    <x v="5"/>
    <n v="361388"/>
    <s v="Cambridge Distillery Ltd"/>
    <s v="GB2-21-1-034"/>
    <s v="Q1 2022"/>
    <s v="GBP"/>
    <n v="5.0114999999999998"/>
    <n v="5.0114999999999998"/>
    <n v="0"/>
    <n v="5.0114999999999998"/>
    <n v="0"/>
    <x v="0"/>
    <m/>
    <m/>
    <m/>
    <m/>
    <s v="none"/>
    <m/>
    <m/>
    <m/>
    <x v="0"/>
    <m/>
    <x v="0"/>
  </r>
  <r>
    <s v="GBR1 18 E00070 GB 00443Q1 2022GBP"/>
    <x v="5"/>
    <n v="106749"/>
    <s v="Novograf"/>
    <s v="1 18 E00070 GB 00443"/>
    <s v="Q1 2022"/>
    <s v="GBP"/>
    <n v="497.43"/>
    <n v="497.42500000000001"/>
    <n v="4.9999999999954499E-3"/>
    <n v="497.43"/>
    <n v="0"/>
    <x v="0"/>
    <m/>
    <m/>
    <m/>
    <m/>
    <s v="none"/>
    <m/>
    <m/>
    <m/>
    <x v="0"/>
    <m/>
    <x v="0"/>
  </r>
  <r>
    <s v="GBR1 18 E00023 GB 00374Q1 2022GBP"/>
    <x v="5"/>
    <n v="41296"/>
    <s v="Into Lighting Design Ltd"/>
    <s v="1 18 E00023 GB 00374"/>
    <s v="Q1 2022"/>
    <s v="GBP"/>
    <n v="6.8"/>
    <n v="6.8"/>
    <n v="0"/>
    <n v="6.8"/>
    <n v="0"/>
    <x v="0"/>
    <m/>
    <m/>
    <m/>
    <m/>
    <s v="none"/>
    <m/>
    <m/>
    <m/>
    <x v="0"/>
    <m/>
    <x v="0"/>
  </r>
  <r>
    <s v="GBRGB4-22-1-009Q1 2022GBP"/>
    <x v="5"/>
    <n v="116813"/>
    <s v="WILLIAM GRANT &amp; SONS UK LIMITED"/>
    <s v="GB4-22-1-009"/>
    <s v="Q1 2022"/>
    <s v="GBP"/>
    <n v="756.17259999999999"/>
    <n v="756.17039999999997"/>
    <n v="2.2000000000161799E-3"/>
    <n v="756.17259999999999"/>
    <n v="0"/>
    <x v="0"/>
    <m/>
    <m/>
    <m/>
    <m/>
    <m/>
    <m/>
    <m/>
    <m/>
    <x v="0"/>
    <m/>
    <x v="0"/>
  </r>
  <r>
    <s v="GBR6 20 A00004 GB 00594-2Q1 2022GBP"/>
    <x v="5"/>
    <n v="115610"/>
    <s v="ASAHI UK LTD"/>
    <s v="6 20 A00004 GB 00594-2"/>
    <s v="Q1 2022"/>
    <s v="GBP"/>
    <n v="3646.62"/>
    <n v="3646.62"/>
    <n v="0"/>
    <n v="3646.62"/>
    <n v="0"/>
    <x v="0"/>
    <m/>
    <m/>
    <m/>
    <m/>
    <m/>
    <m/>
    <m/>
    <m/>
    <x v="0"/>
    <m/>
    <x v="0"/>
  </r>
  <r>
    <s v="GBR1 18 A00014 GB 00534Q1 2022GBP"/>
    <x v="5"/>
    <n v="115817"/>
    <s v="MCCAIN FOODS (G.B.) LIMITED"/>
    <s v="1 18 A00014 GB 00534"/>
    <s v="Q1 2022"/>
    <s v="GBP"/>
    <n v="459.77"/>
    <n v="459.77179999999998"/>
    <n v="-1.8000000000029099E-3"/>
    <n v="459.77"/>
    <n v="0"/>
    <x v="0"/>
    <m/>
    <m/>
    <m/>
    <m/>
    <m/>
    <m/>
    <m/>
    <m/>
    <x v="0"/>
    <m/>
    <x v="0"/>
  </r>
  <r>
    <s v="GBR1 18 E00077 GB 00249Q1 2022GBP"/>
    <x v="5"/>
    <n v="36889"/>
    <s v="L&amp;G Signs Ltd"/>
    <s v="1 18 E00077 GB 00249"/>
    <s v="Q1 2022"/>
    <s v="GBP"/>
    <n v="295.91000000000003"/>
    <n v="295.91399999999999"/>
    <n v="-3.9999999999622499E-3"/>
    <n v="295.91000000000003"/>
    <n v="0"/>
    <x v="0"/>
    <m/>
    <m/>
    <m/>
    <m/>
    <m/>
    <m/>
    <m/>
    <m/>
    <x v="0"/>
    <m/>
    <x v="0"/>
  </r>
  <r>
    <s v="GBR1 18 E00058 GB 00246Q1 2022GBP"/>
    <x v="5"/>
    <n v="36014"/>
    <s v="Bowreach Ltd"/>
    <s v="1 18 E00058 GB 00246"/>
    <s v="Q1 2022"/>
    <s v="GBP"/>
    <n v="340.4"/>
    <n v="340.39679999999998"/>
    <n v="3.19999999999254E-3"/>
    <n v="340.4"/>
    <n v="0"/>
    <x v="0"/>
    <m/>
    <m/>
    <m/>
    <m/>
    <m/>
    <m/>
    <m/>
    <m/>
    <x v="0"/>
    <m/>
    <x v="0"/>
  </r>
  <r>
    <s v="GBR1 20 E00051-1 GB 00579Q1 2022GBP"/>
    <x v="5"/>
    <n v="34462"/>
    <s v="Technical Asset Management"/>
    <s v="1 20 E00051-1 GB 00579"/>
    <s v="Q1 2022"/>
    <s v="GBP"/>
    <n v="2899.54"/>
    <n v="2899.5391"/>
    <n v="9.0000000000145497E-4"/>
    <n v="2899.54"/>
    <n v="0"/>
    <x v="0"/>
    <m/>
    <m/>
    <m/>
    <m/>
    <m/>
    <m/>
    <m/>
    <m/>
    <x v="0"/>
    <m/>
    <x v="0"/>
  </r>
  <r>
    <s v="GBRGB2-21-7-015Q1 2022GBP"/>
    <x v="5"/>
    <n v="36111"/>
    <s v="LJB Security"/>
    <s v="GB2-21-7-015"/>
    <s v="Q1 2022"/>
    <s v="GBP"/>
    <n v="271.02999999999997"/>
    <n v="271.02960000000002"/>
    <n v="3.9999999995643499E-4"/>
    <n v="271.02999999999997"/>
    <n v="0"/>
    <x v="0"/>
    <m/>
    <m/>
    <m/>
    <m/>
    <m/>
    <m/>
    <m/>
    <m/>
    <x v="0"/>
    <m/>
    <x v="0"/>
  </r>
  <r>
    <s v="GBR1 20 E00044 GB 00577Q1 2022GBP"/>
    <x v="5"/>
    <n v="36111"/>
    <s v="LJB Security"/>
    <s v="1 20 E00044 GB 00577"/>
    <s v="Q1 2022"/>
    <s v="GBP"/>
    <n v="979.52"/>
    <n v="979.52350000000001"/>
    <n v="-3.5000000000309198E-3"/>
    <n v="979.52"/>
    <n v="0"/>
    <x v="0"/>
    <m/>
    <m/>
    <m/>
    <m/>
    <m/>
    <m/>
    <m/>
    <m/>
    <x v="0"/>
    <m/>
    <x v="0"/>
  </r>
  <r>
    <s v="GBR1 18 E00029 GB 00253Q1 2022GBP"/>
    <x v="5"/>
    <n v="36169"/>
    <s v="SCREWFIX DIRECT"/>
    <s v="1 18 E00029 GB 00253"/>
    <s v="Q1 2022"/>
    <s v="GBP"/>
    <n v="1203.95"/>
    <n v="1203.9471000000001"/>
    <n v="2.8999999999541602E-3"/>
    <n v="1203.95"/>
    <n v="0"/>
    <x v="0"/>
    <m/>
    <m/>
    <m/>
    <m/>
    <m/>
    <m/>
    <m/>
    <m/>
    <x v="0"/>
    <m/>
    <x v="0"/>
  </r>
  <r>
    <s v="GBR1 18 E00008 GB 00361Q1 2022GBP"/>
    <x v="5"/>
    <n v="35414"/>
    <s v="G4S Cash Solutions (UK) Ltd"/>
    <s v="1 18 E00008 GB 00361"/>
    <s v="Q1 2022"/>
    <s v="GBP"/>
    <n v="530.78"/>
    <n v="530.77499999999998"/>
    <n v="4.9999999999954499E-3"/>
    <n v="530.78"/>
    <n v="0"/>
    <x v="0"/>
    <m/>
    <m/>
    <m/>
    <m/>
    <m/>
    <m/>
    <m/>
    <m/>
    <x v="0"/>
    <m/>
    <x v="0"/>
  </r>
  <r>
    <s v="ITAIT4GP182088Q1 2022EUR"/>
    <x v="6"/>
    <n v="1499"/>
    <s v="STANDARD TEXTILE SAS"/>
    <s v="IT4GP182088"/>
    <s v="Q1 2022"/>
    <s v="EUR"/>
    <n v="7621.67"/>
    <n v="7621.6715000000004"/>
    <n v="-1.50000000030559E-3"/>
    <n v="7621.67"/>
    <n v="0"/>
    <x v="0"/>
    <m/>
    <m/>
    <m/>
    <m/>
    <s v="none"/>
    <m/>
    <m/>
    <m/>
    <x v="0"/>
    <m/>
    <x v="0"/>
  </r>
  <r>
    <s v="ITAIT2GP183002Q1 2022EUR"/>
    <x v="6"/>
    <n v="3606"/>
    <s v="TISSAGE MOULINE THILLOT SA"/>
    <s v="IT2GP183002"/>
    <s v="Q1 2022"/>
    <s v="EUR"/>
    <n v="2056.73"/>
    <n v="2056.7312999999999"/>
    <n v="-1.29999999990104E-3"/>
    <n v="2056.73"/>
    <n v="0"/>
    <x v="0"/>
    <m/>
    <m/>
    <m/>
    <m/>
    <s v="none"/>
    <m/>
    <m/>
    <m/>
    <x v="0"/>
    <m/>
    <x v="0"/>
  </r>
  <r>
    <s v="ITAIT2GP202076Q1 2022EUR"/>
    <x v="6"/>
    <n v="25665"/>
    <s v="F.C.S. SERVIZI DI FENU GRAZIELLA"/>
    <s v="IT2GP202076"/>
    <s v="Q1 2022"/>
    <s v="EUR"/>
    <n v="75"/>
    <n v="75"/>
    <n v="0"/>
    <n v="75"/>
    <n v="0"/>
    <x v="0"/>
    <m/>
    <m/>
    <m/>
    <m/>
    <s v="none"/>
    <m/>
    <m/>
    <m/>
    <x v="0"/>
    <m/>
    <x v="0"/>
  </r>
  <r>
    <s v="ITAIT2-21-2-042Q1 2022EUR"/>
    <x v="6"/>
    <n v="26149"/>
    <s v="FABBRICA PINZE SCHIO SRL"/>
    <s v="IT2-21-2-042"/>
    <s v="Q1 2022"/>
    <s v="EUR"/>
    <n v="176.32"/>
    <n v="176.3235"/>
    <n v="-3.5000000000024998E-3"/>
    <n v="176.32"/>
    <n v="0"/>
    <x v="0"/>
    <m/>
    <m/>
    <m/>
    <m/>
    <s v="none"/>
    <m/>
    <m/>
    <m/>
    <x v="0"/>
    <m/>
    <x v="0"/>
  </r>
  <r>
    <s v="ITAIT2GP10328Q1 2022EUR"/>
    <x v="6"/>
    <n v="27482"/>
    <s v="AZIENDA VINICOLA FALESCO SRL"/>
    <s v=" IT2GP10328"/>
    <s v="Q1 2022"/>
    <s v="EUR"/>
    <n v="80.790000000000006"/>
    <n v="80.789100000000005"/>
    <n v="9.0000000000145497E-4"/>
    <n v="80.790000000000006"/>
    <n v="0"/>
    <x v="0"/>
    <m/>
    <m/>
    <m/>
    <m/>
    <s v="none"/>
    <m/>
    <m/>
    <m/>
    <x v="0"/>
    <m/>
    <x v="0"/>
  </r>
  <r>
    <s v="ITAIT2-21-2-048Q1 2022EUR"/>
    <x v="6"/>
    <n v="27841"/>
    <s v="MILLENNIUM GIARDINI SS"/>
    <s v="IT2-21-2-048"/>
    <s v="Q1 2022"/>
    <s v="EUR"/>
    <n v="6.25"/>
    <n v="6.25"/>
    <n v="0"/>
    <n v="6.25"/>
    <n v="0"/>
    <x v="0"/>
    <m/>
    <m/>
    <m/>
    <m/>
    <s v="none"/>
    <m/>
    <m/>
    <m/>
    <x v="0"/>
    <m/>
    <x v="0"/>
  </r>
  <r>
    <s v="ITAIT2GP10353Q1 2022EUR"/>
    <x v="6"/>
    <n v="28030"/>
    <s v="ALCAMORETTI S.R.L."/>
    <s v=" IT2GP10353"/>
    <s v="Q1 2022"/>
    <s v="EUR"/>
    <n v="186.58"/>
    <n v="186.5814"/>
    <n v="-1.39999999998963E-3"/>
    <n v="186.58"/>
    <n v="0"/>
    <x v="0"/>
    <m/>
    <m/>
    <m/>
    <m/>
    <s v="none"/>
    <m/>
    <m/>
    <m/>
    <x v="0"/>
    <m/>
    <x v="0"/>
  </r>
  <r>
    <s v="ITAIT2GP182042AQ1 2022EUR"/>
    <x v="6"/>
    <n v="28173"/>
    <s v="LYRECO ITALIA SPA"/>
    <s v="IT2GP182042A"/>
    <s v="Q1 2022"/>
    <s v="EUR"/>
    <n v="889.36"/>
    <n v="889.36710000000005"/>
    <n v="-7.1000000000367401E-3"/>
    <n v="889.36"/>
    <n v="0"/>
    <x v="0"/>
    <m/>
    <m/>
    <m/>
    <m/>
    <s v="none"/>
    <m/>
    <m/>
    <m/>
    <x v="0"/>
    <m/>
    <x v="0"/>
  </r>
  <r>
    <s v="ITAIT2-22-1-011Q1 2022EUR"/>
    <x v="6"/>
    <n v="28176"/>
    <s v="MANCINELLI SPA"/>
    <s v="IT2-22-1-011"/>
    <s v="Q1 2022"/>
    <s v="EUR"/>
    <n v="489.68"/>
    <n v="489.67950000000002"/>
    <n v="4.9999999998817603E-4"/>
    <n v="489.68"/>
    <n v="0"/>
    <x v="0"/>
    <m/>
    <m/>
    <m/>
    <m/>
    <s v="none"/>
    <m/>
    <m/>
    <m/>
    <x v="0"/>
    <m/>
    <x v="0"/>
  </r>
  <r>
    <s v="ITAIT2GP20314Q1 2022EUR"/>
    <x v="6"/>
    <n v="28542"/>
    <s v="SURGITAL SPA"/>
    <s v="IT2GP20314"/>
    <s v="Q1 2022"/>
    <s v="EUR"/>
    <n v="120.07"/>
    <n v="120.07170000000001"/>
    <n v="-1.7000000000138001E-3"/>
    <n v="120.07170000000001"/>
    <n v="-1.7000000000138001E-3"/>
    <x v="0"/>
    <m/>
    <m/>
    <m/>
    <m/>
    <s v="none"/>
    <m/>
    <m/>
    <m/>
    <x v="0"/>
    <m/>
    <x v="0"/>
  </r>
  <r>
    <s v="ITAIT2GP20302Q1 2022EUR"/>
    <x v="6"/>
    <n v="28597"/>
    <s v="SUITE Servizi Integrati Srl"/>
    <s v="IT2GP20302"/>
    <s v="Q1 2022"/>
    <s v="EUR"/>
    <n v="998.87"/>
    <n v="998.86530000000005"/>
    <n v="4.6999999999570701E-3"/>
    <n v="998.87"/>
    <n v="0"/>
    <x v="0"/>
    <m/>
    <m/>
    <m/>
    <m/>
    <s v="none"/>
    <m/>
    <m/>
    <m/>
    <x v="0"/>
    <m/>
    <x v="0"/>
  </r>
  <r>
    <s v="ITAIT2GP182009Q1 2022EUR"/>
    <x v="6"/>
    <n v="28721"/>
    <s v="BELPLASTIC DI BELLORA SARA E C. SAS"/>
    <s v="IT2GP182009"/>
    <s v="Q1 2022"/>
    <s v="EUR"/>
    <n v="125.93"/>
    <n v="125.9286"/>
    <n v="1.40000000000384E-3"/>
    <n v="125.93"/>
    <n v="0"/>
    <x v="0"/>
    <m/>
    <m/>
    <m/>
    <m/>
    <s v="none"/>
    <m/>
    <m/>
    <m/>
    <x v="0"/>
    <m/>
    <x v="0"/>
  </r>
  <r>
    <s v="ITAIT2GP20306Q1 2022EUR"/>
    <x v="6"/>
    <n v="28733"/>
    <s v="TIRRENA DISTRIBUZIONE SRL"/>
    <s v="IT2GP20306"/>
    <s v="Q1 2022"/>
    <s v="EUR"/>
    <n v="178.05"/>
    <n v="178.05109999999999"/>
    <n v="-1.09999999997967E-3"/>
    <n v="178.05"/>
    <n v="0"/>
    <x v="0"/>
    <m/>
    <m/>
    <m/>
    <m/>
    <s v="none"/>
    <m/>
    <m/>
    <m/>
    <x v="0"/>
    <m/>
    <x v="0"/>
  </r>
  <r>
    <s v="ITAIT2GP191047Q1 2022EUR"/>
    <x v="6"/>
    <n v="28771"/>
    <s v="SAMMONTANA SPA"/>
    <s v="IT2GP191047"/>
    <s v="Q1 2022"/>
    <s v="EUR"/>
    <n v="880.33"/>
    <n v="880.32809999999995"/>
    <n v="1.90000000009149E-3"/>
    <n v="880.32809999999995"/>
    <n v="1.90000000009149E-3"/>
    <x v="0"/>
    <m/>
    <m/>
    <m/>
    <m/>
    <s v="none"/>
    <m/>
    <m/>
    <m/>
    <x v="0"/>
    <m/>
    <x v="0"/>
  </r>
  <r>
    <s v="ITAIT2GP20370Q1 2022EUR"/>
    <x v="6"/>
    <n v="28775"/>
    <s v="SCHINDLER SPA"/>
    <s v="IT2GP20370"/>
    <s v="Q1 2022"/>
    <s v="EUR"/>
    <n v="478.85"/>
    <n v="478.85449999999997"/>
    <n v="-4.4999999999504299E-3"/>
    <n v="478.85"/>
    <n v="0"/>
    <x v="0"/>
    <m/>
    <m/>
    <m/>
    <m/>
    <s v="none"/>
    <m/>
    <m/>
    <m/>
    <x v="0"/>
    <m/>
    <x v="0"/>
  </r>
  <r>
    <s v="ITAIT2-22-1-006Q1 2022EUR"/>
    <x v="6"/>
    <n v="28904"/>
    <s v="TAZ GROUP S.R.L."/>
    <s v="IT2-22-1-006"/>
    <s v="Q1 2022"/>
    <s v="EUR"/>
    <n v="33.270000000000003"/>
    <n v="33.273699999999998"/>
    <n v="-3.69999999999492E-3"/>
    <n v="33.270000000000003"/>
    <n v="0"/>
    <x v="0"/>
    <m/>
    <m/>
    <m/>
    <m/>
    <s v="none"/>
    <m/>
    <m/>
    <m/>
    <x v="0"/>
    <m/>
    <x v="0"/>
  </r>
  <r>
    <s v="ITAIT2-21-1-022Q1 2022EUR"/>
    <x v="6"/>
    <n v="29096"/>
    <s v="CALVIATI S.R.L."/>
    <s v="IT2-21-1-022"/>
    <s v="Q1 2022"/>
    <s v="EUR"/>
    <n v="123.99"/>
    <n v="123.99039999999999"/>
    <n v="-3.9999999999906701E-4"/>
    <n v="123.99"/>
    <n v="0"/>
    <x v="0"/>
    <m/>
    <m/>
    <m/>
    <m/>
    <s v="none"/>
    <m/>
    <m/>
    <m/>
    <x v="0"/>
    <m/>
    <x v="0"/>
  </r>
  <r>
    <s v="ITAIT2GP192036Q1 2022EUR"/>
    <x v="6"/>
    <n v="29628"/>
    <s v="ITALGRAFICA SUD SRL"/>
    <s v="IT2GP192036"/>
    <s v="Q1 2022"/>
    <s v="EUR"/>
    <n v="1478.95"/>
    <n v="1478.9486999999999"/>
    <n v="1.30000000012842E-3"/>
    <n v="1478.95"/>
    <n v="0"/>
    <x v="0"/>
    <m/>
    <m/>
    <m/>
    <m/>
    <s v="none"/>
    <m/>
    <m/>
    <m/>
    <x v="0"/>
    <m/>
    <x v="0"/>
  </r>
  <r>
    <s v="ITAIT2GP10343Q1 2022EUR"/>
    <x v="6"/>
    <n v="29662"/>
    <s v="SEGAFREDO ZANETTI SPA"/>
    <s v="IT2GP10343"/>
    <s v="Q1 2022"/>
    <s v="EUR"/>
    <n v="181.01"/>
    <n v="181.01390000000001"/>
    <n v="-3.9000000000157702E-3"/>
    <n v="181.01"/>
    <n v="0"/>
    <x v="0"/>
    <m/>
    <m/>
    <m/>
    <m/>
    <s v="none"/>
    <m/>
    <m/>
    <m/>
    <x v="0"/>
    <m/>
    <x v="0"/>
  </r>
  <r>
    <s v="ITAIT2GP20295Q1 2022EUR"/>
    <x v="6"/>
    <n v="29678"/>
    <s v="EUROVO S.R.L."/>
    <s v="IT2GP20295"/>
    <s v="Q1 2022"/>
    <s v="EUR"/>
    <n v="30.83"/>
    <n v="30.833200000000001"/>
    <n v="-3.2000000000031999E-3"/>
    <n v="30.83"/>
    <n v="0"/>
    <x v="0"/>
    <m/>
    <m/>
    <m/>
    <m/>
    <s v="none"/>
    <m/>
    <m/>
    <m/>
    <x v="0"/>
    <m/>
    <x v="0"/>
  </r>
  <r>
    <s v="ITAIT2GP10341Q1 2022EUR"/>
    <x v="6"/>
    <n v="29833"/>
    <s v="S.I.P.A. Spa (BINDI)"/>
    <s v="IT2GP10341"/>
    <s v="Q1 2022"/>
    <s v="EUR"/>
    <n v="780.16"/>
    <n v="780.16459999999995"/>
    <n v="-4.5999999999821696E-3"/>
    <n v="780.16"/>
    <n v="0"/>
    <x v="0"/>
    <m/>
    <m/>
    <m/>
    <m/>
    <s v="none"/>
    <m/>
    <m/>
    <m/>
    <x v="0"/>
    <m/>
    <x v="0"/>
  </r>
  <r>
    <s v="ITAIT2GP202077Q1 2022EUR"/>
    <x v="6"/>
    <n v="29849"/>
    <s v="MAGRIS SPA"/>
    <s v="IT2GP202077"/>
    <s v="Q1 2022"/>
    <s v="EUR"/>
    <n v="369.99"/>
    <n v="369.99360000000001"/>
    <n v="-3.6000000000058199E-3"/>
    <n v="369.99"/>
    <n v="0"/>
    <x v="0"/>
    <m/>
    <m/>
    <m/>
    <m/>
    <s v="none"/>
    <m/>
    <m/>
    <m/>
    <x v="0"/>
    <m/>
    <x v="0"/>
  </r>
  <r>
    <s v="ITAIT2GP20288Q1 2022EUR"/>
    <x v="6"/>
    <n v="29852"/>
    <s v="MARCHESI ANTINORI S.P.A."/>
    <s v="IT2GP20288"/>
    <s v="Q1 2022"/>
    <s v="EUR"/>
    <n v="292.42"/>
    <n v="292.41719999999998"/>
    <n v="2.8000000000361E-3"/>
    <n v="292.42"/>
    <n v="0"/>
    <x v="0"/>
    <m/>
    <m/>
    <m/>
    <m/>
    <s v="none"/>
    <m/>
    <m/>
    <m/>
    <x v="0"/>
    <m/>
    <x v="0"/>
  </r>
  <r>
    <s v="ITAIT2GP20340Q1 2022EUR"/>
    <x v="6"/>
    <n v="29976"/>
    <s v="CONOR SRL"/>
    <s v="IT2GP20340"/>
    <s v="Q1 2022"/>
    <s v="EUR"/>
    <n v="431.54"/>
    <n v="431.54129999999998"/>
    <n v="-1.29999999995789E-3"/>
    <n v="431.54"/>
    <n v="0"/>
    <x v="0"/>
    <m/>
    <m/>
    <m/>
    <m/>
    <s v="none"/>
    <m/>
    <m/>
    <m/>
    <x v="0"/>
    <m/>
    <x v="0"/>
  </r>
  <r>
    <s v="ITAIT2GP202071Q1 2022EUR"/>
    <x v="6"/>
    <n v="30022"/>
    <s v="VELOX SERVIZI SRL UNIPERSONALE"/>
    <s v="IT2GP202071"/>
    <s v="Q1 2022"/>
    <s v="EUR"/>
    <n v="799.24"/>
    <n v="799.23580000000004"/>
    <n v="4.1999999999688901E-3"/>
    <n v="799.24"/>
    <n v="0"/>
    <x v="0"/>
    <m/>
    <m/>
    <m/>
    <m/>
    <s v="none"/>
    <m/>
    <m/>
    <m/>
    <x v="0"/>
    <m/>
    <x v="0"/>
  </r>
  <r>
    <s v="ITAIT2GP183001Q1 2022EUR"/>
    <x v="6"/>
    <n v="76859"/>
    <s v="ADA COSMETICS INTERNATIONAL GMBH"/>
    <s v="IT2GP183001"/>
    <s v="Q1 2022"/>
    <s v="EUR"/>
    <n v="972.17"/>
    <n v="972.17290000000003"/>
    <n v="-2.9000000000678401E-3"/>
    <n v="972.17"/>
    <n v="0"/>
    <x v="0"/>
    <m/>
    <m/>
    <m/>
    <m/>
    <s v="none"/>
    <m/>
    <m/>
    <m/>
    <x v="0"/>
    <m/>
    <x v="0"/>
  </r>
  <r>
    <s v="ITAIT2GP191056Q1 2022EUR"/>
    <x v="6"/>
    <n v="78926"/>
    <s v="BIRRA PERONI SRL"/>
    <s v="IT2GP191056"/>
    <s v="Q1 2022"/>
    <s v="EUR"/>
    <n v="615.16999999999996"/>
    <n v="615.17399999999998"/>
    <n v="-4.0000000000190898E-3"/>
    <n v="615.16999999999996"/>
    <n v="0"/>
    <x v="0"/>
    <m/>
    <m/>
    <m/>
    <m/>
    <s v="none"/>
    <m/>
    <m/>
    <m/>
    <x v="0"/>
    <m/>
    <x v="0"/>
  </r>
  <r>
    <s v="ITAIT2GP10326Q1 2022EUR"/>
    <x v="6"/>
    <n v="80442"/>
    <s v="DE AMICIS SRL"/>
    <s v="IT2GP10326"/>
    <s v="Q1 2022"/>
    <s v="EUR"/>
    <n v="865.06"/>
    <n v="865.05679999999995"/>
    <n v="3.19999999999254E-3"/>
    <n v="865.06"/>
    <n v="0"/>
    <x v="0"/>
    <m/>
    <m/>
    <m/>
    <m/>
    <s v="none"/>
    <m/>
    <m/>
    <m/>
    <x v="0"/>
    <m/>
    <x v="0"/>
  </r>
  <r>
    <s v="ITAIT2GP10358Q1 2022EUR"/>
    <x v="6"/>
    <n v="100819"/>
    <s v="DAC S.P.A."/>
    <s v="IT2GP10358"/>
    <s v="Q1 2022"/>
    <s v="EUR"/>
    <n v="12715.15"/>
    <n v="12715.15"/>
    <n v="0"/>
    <n v="12715.15"/>
    <n v="0"/>
    <x v="0"/>
    <m/>
    <m/>
    <m/>
    <m/>
    <s v="none"/>
    <m/>
    <m/>
    <m/>
    <x v="0"/>
    <m/>
    <x v="0"/>
  </r>
  <r>
    <s v="ITAIT2-21-2-041Q1 2022EUR"/>
    <x v="6"/>
    <n v="100819"/>
    <s v="DAC S.P.A."/>
    <s v="IT2-21-2-041"/>
    <s v="Q1 2022"/>
    <s v="EUR"/>
    <n v="781.55"/>
    <n v="781.55"/>
    <n v="0"/>
    <n v="781.55"/>
    <n v="0"/>
    <x v="0"/>
    <m/>
    <m/>
    <m/>
    <m/>
    <s v="none"/>
    <m/>
    <m/>
    <m/>
    <x v="0"/>
    <m/>
    <x v="0"/>
  </r>
  <r>
    <s v="ITAIT2GP20364Q1 2022EUR"/>
    <x v="6"/>
    <n v="102080"/>
    <s v="GFL SA"/>
    <s v="IT2GP20364"/>
    <s v="Q1 2022"/>
    <s v="EUR"/>
    <n v="183.82"/>
    <n v="183.82"/>
    <n v="0"/>
    <n v="183.82"/>
    <n v="0"/>
    <x v="0"/>
    <m/>
    <m/>
    <m/>
    <m/>
    <s v="none"/>
    <m/>
    <m/>
    <m/>
    <x v="0"/>
    <m/>
    <x v="0"/>
  </r>
  <r>
    <s v="ITAIT2GP20357Q1 2022EUR"/>
    <x v="6"/>
    <n v="182480"/>
    <s v="CIFA S.R.L."/>
    <s v="IT2GP20357"/>
    <s v="Q1 2022"/>
    <s v="EUR"/>
    <n v="603.29"/>
    <n v="603.28589999999997"/>
    <n v="4.0999999999939904E-3"/>
    <n v="603.28589999999997"/>
    <n v="4.0999999999939904E-3"/>
    <x v="0"/>
    <m/>
    <m/>
    <m/>
    <m/>
    <s v="none"/>
    <m/>
    <m/>
    <m/>
    <x v="0"/>
    <m/>
    <x v="0"/>
  </r>
  <r>
    <s v="ITAIT2-21-2-028Q1 2022EUR"/>
    <x v="6"/>
    <n v="218075"/>
    <s v="MARKAS S.R.L."/>
    <s v="IT2-21-2-028"/>
    <s v="Q1 2022"/>
    <s v="EUR"/>
    <n v="1125.01"/>
    <n v="1125.0074999999999"/>
    <n v="2.5000000000545601E-3"/>
    <n v="1125.01"/>
    <n v="0"/>
    <x v="0"/>
    <m/>
    <m/>
    <m/>
    <m/>
    <s v="none"/>
    <m/>
    <m/>
    <m/>
    <x v="0"/>
    <m/>
    <x v="0"/>
  </r>
  <r>
    <s v="ITAIT2GP202067Q1 2022EUR"/>
    <x v="6"/>
    <n v="218075"/>
    <s v="MARKAS S.R.L."/>
    <s v="IT2GP202067"/>
    <s v="Q1 2022"/>
    <s v="EUR"/>
    <n v="4032.6"/>
    <n v="4032.5925999999999"/>
    <n v="7.3999999999614296E-3"/>
    <n v="4032.6"/>
    <n v="0"/>
    <x v="0"/>
    <m/>
    <m/>
    <m/>
    <m/>
    <s v="none"/>
    <m/>
    <m/>
    <m/>
    <x v="0"/>
    <m/>
    <x v="0"/>
  </r>
  <r>
    <s v="ITAIT2GP202073Q1 2022EUR"/>
    <x v="6"/>
    <n v="235237"/>
    <s v="VELOX HOTELLERIE S.R.L."/>
    <s v="IT2GP202073"/>
    <s v="Q1 2022"/>
    <s v="EUR"/>
    <n v="5255.95"/>
    <n v="5255.9615999999996"/>
    <n v="-1.1599999999816601E-2"/>
    <n v="5255.9615999999996"/>
    <n v="-1.1599999999816601E-2"/>
    <x v="0"/>
    <m/>
    <m/>
    <m/>
    <m/>
    <s v="none"/>
    <m/>
    <m/>
    <m/>
    <x v="0"/>
    <m/>
    <x v="0"/>
  </r>
  <r>
    <s v="ITAIT2GP202064Q1 2022EUR"/>
    <x v="6"/>
    <n v="237236"/>
    <s v="HOTEL SERVICE SRL"/>
    <s v="IT2GP202064"/>
    <s v="Q1 2022"/>
    <s v="EUR"/>
    <n v="13325.36"/>
    <n v="13325.358700000001"/>
    <n v="1.29999999990104E-3"/>
    <n v="13325.36"/>
    <n v="0"/>
    <x v="0"/>
    <m/>
    <m/>
    <m/>
    <m/>
    <s v="none"/>
    <m/>
    <m/>
    <m/>
    <x v="0"/>
    <m/>
    <x v="0"/>
  </r>
  <r>
    <s v="ITAIT2GP10385Q1 2022EUR"/>
    <x v="6"/>
    <n v="242947"/>
    <s v="ABBASCIA' SRL"/>
    <s v="IT2GP10385"/>
    <s v="Q1 2022"/>
    <s v="EUR"/>
    <n v="839.04"/>
    <n v="839.04309999999998"/>
    <n v="-3.1000000000176399E-3"/>
    <n v="839.04"/>
    <n v="0"/>
    <x v="0"/>
    <m/>
    <m/>
    <m/>
    <m/>
    <s v="none"/>
    <m/>
    <m/>
    <m/>
    <x v="0"/>
    <m/>
    <x v="0"/>
  </r>
  <r>
    <s v="ITAIT2GP183000Q1 2022EUR"/>
    <x v="6"/>
    <n v="266037"/>
    <s v="ZURLI MAURIZIO"/>
    <s v="IT2GP183000"/>
    <s v="Q1 2022"/>
    <s v="EUR"/>
    <n v="279.23"/>
    <n v="279.22949999999997"/>
    <n v="5.0000000004501999E-4"/>
    <n v="279.23"/>
    <n v="0"/>
    <x v="0"/>
    <m/>
    <m/>
    <m/>
    <m/>
    <s v="none"/>
    <m/>
    <m/>
    <m/>
    <x v="0"/>
    <m/>
    <x v="0"/>
  </r>
  <r>
    <s v="ITAIT2GP20285Q1 2022EUR"/>
    <x v="6"/>
    <n v="282591"/>
    <s v="AZIENDA AGRICOLA VERONA ROSADO"/>
    <s v="IT2GP20285"/>
    <s v="Q1 2022"/>
    <s v="EUR"/>
    <n v="243.46"/>
    <n v="243.45509999999999"/>
    <n v="4.9000000000205502E-3"/>
    <n v="243.46"/>
    <n v="0"/>
    <x v="0"/>
    <m/>
    <m/>
    <m/>
    <m/>
    <s v="none"/>
    <m/>
    <m/>
    <m/>
    <x v="0"/>
    <m/>
    <x v="0"/>
  </r>
  <r>
    <s v="ITAIT2GP192037Q1 2022EUR"/>
    <x v="6"/>
    <n v="292053"/>
    <s v="MEAD INFORMATICA"/>
    <s v="IT2GP192037"/>
    <s v="Q1 2022"/>
    <s v="EUR"/>
    <n v="281.89"/>
    <n v="281.8929"/>
    <n v="-2.9000000000110001E-3"/>
    <n v="281.89"/>
    <n v="0"/>
    <x v="0"/>
    <m/>
    <m/>
    <m/>
    <m/>
    <s v="none"/>
    <m/>
    <m/>
    <m/>
    <x v="0"/>
    <m/>
    <x v="0"/>
  </r>
  <r>
    <s v="ITAIT2-22-1-004Q1 2022EUR"/>
    <x v="6"/>
    <n v="292482"/>
    <s v="NUOVA BUTOS HO.RE.CA. SOOC.COOP."/>
    <s v="IT2-22-1-004"/>
    <s v="Q1 2022"/>
    <s v="EUR"/>
    <n v="160.13"/>
    <n v="160.1275"/>
    <n v="2.4999999999977202E-3"/>
    <n v="160.13"/>
    <n v="0"/>
    <x v="0"/>
    <m/>
    <m/>
    <m/>
    <m/>
    <s v="none"/>
    <m/>
    <m/>
    <m/>
    <x v="0"/>
    <m/>
    <x v="0"/>
  </r>
  <r>
    <s v="ITAIT2GP20291Q1 2022EUR"/>
    <x v="6"/>
    <n v="323761"/>
    <s v="MOCHI SRL"/>
    <s v="IT2GP20291"/>
    <s v="Q1 2022"/>
    <s v="EUR"/>
    <n v="298.64"/>
    <n v="298.64030000000002"/>
    <n v="-3.0000000003838003E-4"/>
    <n v="298.64"/>
    <n v="0"/>
    <x v="0"/>
    <m/>
    <m/>
    <m/>
    <m/>
    <s v="none"/>
    <m/>
    <m/>
    <m/>
    <x v="0"/>
    <m/>
    <x v="0"/>
  </r>
  <r>
    <s v="ITAIT2-22-1-007Q1 2022EUR"/>
    <x v="6"/>
    <n v="324904"/>
    <s v="TERZO CERCHIO"/>
    <s v="IT2-22-1-007"/>
    <s v="Q1 2022"/>
    <s v="EUR"/>
    <n v="327.54000000000002"/>
    <n v="327.5351"/>
    <n v="4.9000000000205502E-3"/>
    <n v="327.54000000000002"/>
    <n v="0"/>
    <x v="0"/>
    <m/>
    <m/>
    <m/>
    <m/>
    <s v="none"/>
    <m/>
    <m/>
    <m/>
    <x v="0"/>
    <m/>
    <x v="0"/>
  </r>
  <r>
    <s v="ITAIT2GP20287Q1 2022EUR"/>
    <x v="6"/>
    <n v="243725"/>
    <s v="BIOITALIA S.R.L."/>
    <s v="IT2GP20287"/>
    <s v="Q1 2022"/>
    <s v="EUR"/>
    <n v="5.64"/>
    <n v="5.6360000000000001"/>
    <n v="3.9999999999995499E-3"/>
    <n v="5.64"/>
    <n v="0"/>
    <x v="0"/>
    <m/>
    <m/>
    <m/>
    <m/>
    <s v="none"/>
    <m/>
    <m/>
    <m/>
    <x v="0"/>
    <m/>
    <x v="0"/>
  </r>
  <r>
    <s v="ITAIT2GP20380Q1 2022EUR"/>
    <x v="6"/>
    <n v="307878"/>
    <s v="SIVIS SCARL"/>
    <s v="IT2GP20380"/>
    <s v="Q1 2022"/>
    <s v="EUR"/>
    <n v="3911.19"/>
    <n v="3911.1900999999998"/>
    <n v="-9.9999999747524203E-5"/>
    <n v="3911.19"/>
    <n v="0"/>
    <x v="0"/>
    <m/>
    <m/>
    <m/>
    <m/>
    <s v="none"/>
    <m/>
    <m/>
    <m/>
    <x v="0"/>
    <m/>
    <x v="0"/>
  </r>
  <r>
    <s v="ITAIT2GP20374Q1 2022EUR"/>
    <x v="6"/>
    <n v="84601"/>
    <s v="3P TECHNOLOGIES S.R.L"/>
    <s v="IT2GP20374"/>
    <s v="Q1 2022"/>
    <s v="EUR"/>
    <n v="55.5"/>
    <n v="55.5"/>
    <n v="0"/>
    <n v="55.5"/>
    <n v="0"/>
    <x v="0"/>
    <m/>
    <m/>
    <m/>
    <m/>
    <s v="none"/>
    <m/>
    <m/>
    <m/>
    <x v="0"/>
    <m/>
    <x v="0"/>
  </r>
  <r>
    <s v="ITAIT2GP20367Q1 2022EUR"/>
    <x v="6"/>
    <n v="354830"/>
    <s v="AG&amp;CO SRL"/>
    <s v="IT2GP20367"/>
    <s v="Q1 2022"/>
    <s v="EUR"/>
    <n v="136.22999999999999"/>
    <n v="136.2261"/>
    <n v="3.8999999999873498E-3"/>
    <n v="136.22999999999999"/>
    <n v="0"/>
    <x v="0"/>
    <m/>
    <m/>
    <m/>
    <m/>
    <s v="none"/>
    <m/>
    <m/>
    <m/>
    <x v="0"/>
    <m/>
    <x v="0"/>
  </r>
  <r>
    <s v="ITAIT2GP20379Q1 2022EUR"/>
    <x v="6"/>
    <n v="202682"/>
    <s v="NPO SISTEMI S.R.L."/>
    <s v="IT2GP20379"/>
    <s v="Q1 2022"/>
    <s v="EUR"/>
    <n v="1058.32"/>
    <n v="1058.3244"/>
    <n v="-4.4000000000323702E-3"/>
    <n v="1058.32"/>
    <n v="0"/>
    <x v="0"/>
    <m/>
    <m/>
    <m/>
    <m/>
    <s v="none"/>
    <m/>
    <m/>
    <m/>
    <x v="0"/>
    <m/>
    <x v="0"/>
  </r>
  <r>
    <s v="ITAIT2GP20290Q1 2022EUR"/>
    <x v="6"/>
    <n v="294320"/>
    <s v="APICOLTURA CASENTINESE S.R.L."/>
    <s v="IT2GP20290"/>
    <s v="Q1 2022"/>
    <s v="EUR"/>
    <n v="44.15"/>
    <n v="44.145000000000003"/>
    <n v="4.9999999999954499E-3"/>
    <n v="44.15"/>
    <n v="0"/>
    <x v="0"/>
    <m/>
    <m/>
    <m/>
    <m/>
    <s v="none"/>
    <m/>
    <m/>
    <m/>
    <x v="0"/>
    <m/>
    <x v="0"/>
  </r>
  <r>
    <s v="ITAIT2GP20359Q1 2022EUR"/>
    <x v="6"/>
    <n v="77074"/>
    <s v="CAMBIELLI EDILFRIULI SPA"/>
    <s v="IT2GP20359"/>
    <s v="Q1 2022"/>
    <s v="EUR"/>
    <n v="16.02"/>
    <n v="16.015499999999999"/>
    <n v="4.5000000000001697E-3"/>
    <n v="16.02"/>
    <n v="0"/>
    <x v="0"/>
    <m/>
    <m/>
    <m/>
    <m/>
    <s v="none"/>
    <m/>
    <m/>
    <m/>
    <x v="0"/>
    <m/>
    <x v="0"/>
  </r>
  <r>
    <s v="ITAIT2-21-3-032Q1 2022EUR"/>
    <x v="6"/>
    <n v="354832"/>
    <s v="ROMEO SAFETY ITALIA SRL"/>
    <s v="IT2-21-3-032"/>
    <s v="Q1 2022"/>
    <s v="EUR"/>
    <n v="136.71"/>
    <n v="136.71"/>
    <n v="0"/>
    <n v="136.71"/>
    <n v="0"/>
    <x v="0"/>
    <m/>
    <m/>
    <m/>
    <m/>
    <s v="none"/>
    <m/>
    <m/>
    <m/>
    <x v="0"/>
    <m/>
    <x v="0"/>
  </r>
  <r>
    <s v="ITAIT2GP20383Q1 2022EUR"/>
    <x v="6"/>
    <n v="239369"/>
    <s v="MXNS Auditing Italia S.r.l."/>
    <s v=" IT2GP20383"/>
    <s v="Q1 2022"/>
    <s v="EUR"/>
    <n v="342.76"/>
    <n v="342.76310000000001"/>
    <n v="-3.1000000000176399E-3"/>
    <n v="342.76"/>
    <n v="0"/>
    <x v="0"/>
    <m/>
    <m/>
    <m/>
    <m/>
    <s v="none"/>
    <m/>
    <m/>
    <m/>
    <x v="0"/>
    <m/>
    <x v="0"/>
  </r>
  <r>
    <s v="ITAIT2GP202081Q1 2022EUR"/>
    <x v="6"/>
    <n v="224290"/>
    <s v="BE HOTEL GROUP SNC DI MARZIALE LUIGI E ANNA"/>
    <s v="IT2GP202081"/>
    <s v="Q1 2022"/>
    <s v="EUR"/>
    <n v="431.32"/>
    <n v="431.32429999999999"/>
    <n v="-4.3000000000006297E-3"/>
    <n v="431.32"/>
    <n v="0"/>
    <x v="0"/>
    <m/>
    <m/>
    <m/>
    <m/>
    <s v="none"/>
    <m/>
    <m/>
    <m/>
    <x v="0"/>
    <m/>
    <x v="0"/>
  </r>
  <r>
    <s v="ITAIT2-22-1-003Q1 2022EUR"/>
    <x v="6"/>
    <n v="29968"/>
    <s v="MACE' FRUIT S.RL."/>
    <s v="IT2-22-1-003"/>
    <s v="Q1 2022"/>
    <s v="EUR"/>
    <n v="36.950000000000003"/>
    <n v="36.949800000000003"/>
    <n v="1.9999999999953299E-4"/>
    <n v="36.950000000000003"/>
    <n v="0"/>
    <x v="0"/>
    <m/>
    <m/>
    <m/>
    <m/>
    <s v="none"/>
    <m/>
    <m/>
    <m/>
    <x v="0"/>
    <m/>
    <x v="0"/>
  </r>
  <r>
    <s v="ITAIT2GP191053Q1 2022EUR"/>
    <x v="6"/>
    <n v="27582"/>
    <s v="CORSINO CORSINI SPA"/>
    <s v="IT2GP191053"/>
    <s v="Q1 2022"/>
    <s v="EUR"/>
    <n v="182.13"/>
    <n v="182.13399999999999"/>
    <n v="-3.9999999999906699E-3"/>
    <n v="182.13"/>
    <n v="0"/>
    <x v="0"/>
    <m/>
    <m/>
    <m/>
    <m/>
    <s v="none"/>
    <m/>
    <m/>
    <m/>
    <x v="0"/>
    <m/>
    <x v="0"/>
  </r>
  <r>
    <s v="ITAIT2GP20386Q1 2022EUR"/>
    <x v="6"/>
    <n v="350185"/>
    <s v="SGS SERTEC SRL "/>
    <s v="IT2GP20386"/>
    <s v="Q1 2022"/>
    <s v="EUR"/>
    <n v="11.88"/>
    <n v="11.882"/>
    <n v="-1.9999999999988898E-3"/>
    <n v="11.88"/>
    <n v="0"/>
    <x v="0"/>
    <m/>
    <m/>
    <m/>
    <m/>
    <s v="none"/>
    <m/>
    <m/>
    <m/>
    <x v="0"/>
    <m/>
    <x v="0"/>
  </r>
  <r>
    <s v="ITAIT2GP20365Q1 2022EUR"/>
    <x v="6"/>
    <n v="357379"/>
    <s v="INTESIA ITALIA s.r.l.,"/>
    <s v="IT2GP20365"/>
    <s v="Q1 2022"/>
    <s v="EUR"/>
    <n v="57.18"/>
    <n v="57.18"/>
    <n v="0"/>
    <n v="57.18"/>
    <n v="0"/>
    <x v="0"/>
    <m/>
    <m/>
    <m/>
    <m/>
    <s v="none"/>
    <m/>
    <m/>
    <m/>
    <x v="0"/>
    <m/>
    <x v="0"/>
  </r>
  <r>
    <s v="ITAIT2-21-1-047Q1 2022EUR"/>
    <x v="6"/>
    <n v="27836"/>
    <s v="LAVAZZA LUIGI S.P.A."/>
    <s v="IT2-21-1-047"/>
    <s v="Q1 2022"/>
    <s v="EUR"/>
    <n v="1602.41"/>
    <n v="1602.4108000000001"/>
    <n v="-8.0000000002655703E-4"/>
    <n v="1602.41"/>
    <n v="0"/>
    <x v="0"/>
    <m/>
    <m/>
    <m/>
    <m/>
    <s v="none"/>
    <m/>
    <m/>
    <m/>
    <x v="0"/>
    <m/>
    <x v="0"/>
  </r>
  <r>
    <s v="ITAIT2-21-2-049Q1 2022EUR"/>
    <x v="6"/>
    <n v="319909"/>
    <s v="DIONISIO SOFIA"/>
    <s v="IT2-21-2-049"/>
    <s v="Q1 2022"/>
    <s v="EUR"/>
    <n v="120.45"/>
    <n v="120.45"/>
    <n v="0"/>
    <n v="120.45"/>
    <n v="0"/>
    <x v="0"/>
    <m/>
    <m/>
    <m/>
    <m/>
    <s v="none"/>
    <m/>
    <m/>
    <m/>
    <x v="0"/>
    <m/>
    <x v="0"/>
  </r>
  <r>
    <s v="ITAIT2GP20347Q1 2022EUR"/>
    <x v="6"/>
    <n v="29216"/>
    <s v="BRAGARD ITALIA SRL"/>
    <s v="IT2GP20347"/>
    <s v="Q1 2022"/>
    <s v="EUR"/>
    <n v="23.28"/>
    <n v="23.2805"/>
    <n v="-4.9999999999883395E-4"/>
    <n v="23.28"/>
    <n v="0"/>
    <x v="0"/>
    <m/>
    <m/>
    <m/>
    <m/>
    <s v="none"/>
    <m/>
    <m/>
    <m/>
    <x v="0"/>
    <m/>
    <x v="0"/>
  </r>
  <r>
    <s v="ITAIT2GP20293Q1 2022EUR"/>
    <x v="6"/>
    <n v="178521"/>
    <s v="MEDIAWAVE S.R.L."/>
    <s v="IT2GP20293"/>
    <s v="Q1 2022"/>
    <s v="EUR"/>
    <n v="72.53"/>
    <n v="72.533600000000007"/>
    <n v="-3.6000000000058199E-3"/>
    <n v="72.53"/>
    <n v="0"/>
    <x v="0"/>
    <m/>
    <m/>
    <m/>
    <m/>
    <s v="none"/>
    <m/>
    <m/>
    <m/>
    <x v="0"/>
    <m/>
    <x v="0"/>
  </r>
  <r>
    <s v="ITAIT2GP182085Q1 2022EUR"/>
    <x v="6"/>
    <n v="26882"/>
    <s v="TRE.MIL. SRL"/>
    <s v="IT2GP182085"/>
    <s v="Q1 2022"/>
    <s v="EUR"/>
    <n v="618.02"/>
    <n v="618.01880000000006"/>
    <n v="1.1999999999261399E-3"/>
    <n v="618.02"/>
    <n v="0"/>
    <x v="0"/>
    <m/>
    <m/>
    <m/>
    <m/>
    <s v="none"/>
    <m/>
    <m/>
    <m/>
    <x v="0"/>
    <m/>
    <x v="0"/>
  </r>
  <r>
    <s v="ITAIT2-21-7-034Q1 2022EUR"/>
    <x v="6"/>
    <n v="360213"/>
    <s v="FBS ASCENSORI SRL"/>
    <s v="IT2-21-7-034"/>
    <s v="Q1 2022"/>
    <s v="EUR"/>
    <n v="415.44"/>
    <n v="415.4436"/>
    <n v="-3.6000000000058199E-3"/>
    <n v="415.44"/>
    <n v="0"/>
    <x v="0"/>
    <m/>
    <m/>
    <m/>
    <m/>
    <s v="none"/>
    <m/>
    <m/>
    <m/>
    <x v="0"/>
    <m/>
    <x v="0"/>
  </r>
  <r>
    <s v="ITAIT2-21-6-055Q1 2022EUR"/>
    <x v="6"/>
    <n v="29304"/>
    <s v="VANINI TAPPEZZIERI SAS"/>
    <s v="IT2-21-6-055"/>
    <s v="Q1 2022"/>
    <s v="EUR"/>
    <n v="68.63"/>
    <n v="68.63"/>
    <n v="0"/>
    <n v="68.63"/>
    <n v="0"/>
    <x v="0"/>
    <m/>
    <m/>
    <m/>
    <m/>
    <s v="none"/>
    <m/>
    <m/>
    <m/>
    <x v="0"/>
    <m/>
    <x v="0"/>
  </r>
  <r>
    <s v="ITAIT2GP20350Q1 2022EUR"/>
    <x v="6"/>
    <n v="351204"/>
    <s v="VINN ITALIA S.R.L"/>
    <s v=" IT2GP20350"/>
    <s v="Q1 2022"/>
    <s v="EUR"/>
    <n v="2885.37"/>
    <n v="2885.37"/>
    <n v="0"/>
    <n v="2885.37"/>
    <n v="0"/>
    <x v="0"/>
    <m/>
    <m/>
    <m/>
    <m/>
    <s v="none"/>
    <m/>
    <m/>
    <m/>
    <x v="0"/>
    <m/>
    <x v="0"/>
  </r>
  <r>
    <s v="ITAIT2-21-7-051Q1 2022EUR"/>
    <x v="6"/>
    <n v="29516"/>
    <s v="KONE S.P.A."/>
    <s v="IT2-21-7-051"/>
    <s v="Q1 2022"/>
    <s v="EUR"/>
    <n v="562.25"/>
    <n v="562.25"/>
    <n v="0"/>
    <n v="562.25"/>
    <n v="0"/>
    <x v="0"/>
    <m/>
    <m/>
    <m/>
    <m/>
    <s v="none"/>
    <m/>
    <m/>
    <m/>
    <x v="0"/>
    <m/>
    <x v="0"/>
  </r>
  <r>
    <s v="ITAIT2GP191057Q1 2022EUR"/>
    <x v="6"/>
    <n v="29961"/>
    <s v="CULLIGAN ITALIANA SPA"/>
    <s v="IT2GP191057"/>
    <s v="Q1 2022"/>
    <s v="EUR"/>
    <n v="421.98"/>
    <n v="421.98340000000002"/>
    <n v="-3.3999999999991802E-3"/>
    <n v="421.98"/>
    <n v="0"/>
    <x v="0"/>
    <m/>
    <m/>
    <m/>
    <m/>
    <s v="none"/>
    <m/>
    <m/>
    <m/>
    <x v="0"/>
    <m/>
    <x v="0"/>
  </r>
  <r>
    <s v="ITAIT2GP202079Q1 2022EUR"/>
    <x v="6"/>
    <n v="228539"/>
    <s v="COOPWORK COOPERATIVA SOCIALE ONLUS"/>
    <s v="IT2GP202079"/>
    <s v="Q1 2022"/>
    <s v="EUR"/>
    <n v="619.92999999999995"/>
    <n v="619.93259999999998"/>
    <n v="-2.6000000000294598E-3"/>
    <n v="619.92999999999995"/>
    <n v="0"/>
    <x v="0"/>
    <m/>
    <m/>
    <m/>
    <m/>
    <s v="none"/>
    <m/>
    <m/>
    <m/>
    <x v="0"/>
    <m/>
    <x v="0"/>
  </r>
  <r>
    <s v="ITAIT2GP20372Q1 2022EUR"/>
    <x v="6"/>
    <n v="356883"/>
    <s v="ROCCA MEDICA SRL"/>
    <s v="IT2GP20372"/>
    <s v="Q1 2022"/>
    <s v="EUR"/>
    <n v="54.06"/>
    <n v="54.058999999999997"/>
    <n v="1.0000000000047701E-3"/>
    <n v="54.06"/>
    <n v="0"/>
    <x v="0"/>
    <m/>
    <m/>
    <m/>
    <m/>
    <s v="none"/>
    <m/>
    <m/>
    <m/>
    <x v="0"/>
    <m/>
    <x v="0"/>
  </r>
  <r>
    <s v="ITAIT2GP20376Q1 2022EUR"/>
    <x v="6"/>
    <n v="362255"/>
    <e v="#N/A"/>
    <s v="IT2GP20376"/>
    <s v="Q1 2022"/>
    <s v="EUR"/>
    <n v="7147.14"/>
    <n v="7147.1355000000003"/>
    <n v="4.5000000000072699E-3"/>
    <n v="7147.14"/>
    <n v="0"/>
    <x v="0"/>
    <m/>
    <m/>
    <m/>
    <m/>
    <s v="none"/>
    <m/>
    <m/>
    <m/>
    <x v="0"/>
    <m/>
    <x v="0"/>
  </r>
  <r>
    <s v="ITAIT4GP20313Q1 2022EUR"/>
    <x v="6"/>
    <n v="184190"/>
    <s v="SYNERGIE ITALIA SPA"/>
    <s v=" IT4GP20313"/>
    <s v="Q1 2022"/>
    <s v="EUR"/>
    <n v="764.19"/>
    <n v="764.19439999999997"/>
    <n v="-4.3999999999186903E-3"/>
    <n v="764.19"/>
    <n v="0"/>
    <x v="0"/>
    <m/>
    <m/>
    <m/>
    <m/>
    <s v="none"/>
    <m/>
    <m/>
    <m/>
    <x v="0"/>
    <m/>
    <x v="0"/>
  </r>
  <r>
    <s v="NLDE14P201880-0700Q1 2022EUR"/>
    <x v="7"/>
    <n v="1499"/>
    <s v="STANDARD TEXTILE SAS"/>
    <s v="E14P201880-0700"/>
    <s v="Q1 2022"/>
    <s v="EUR"/>
    <n v="962.13"/>
    <n v="962.13599999999997"/>
    <n v="-5.9999999999717996E-3"/>
    <n v="962.13"/>
    <n v="0"/>
    <x v="0"/>
    <m/>
    <m/>
    <m/>
    <m/>
    <s v="none"/>
    <m/>
    <m/>
    <m/>
    <x v="0"/>
    <m/>
    <x v="0"/>
  </r>
  <r>
    <s v="NLDE10P200048-0909Q1 2022EUR"/>
    <x v="7"/>
    <n v="7905"/>
    <s v="EMP GRAFIMEDIA"/>
    <s v="E10P200048-0909"/>
    <s v="Q1 2022"/>
    <s v="EUR"/>
    <n v="805.8"/>
    <n v="805.80169999999998"/>
    <n v="-1.7000000000280101E-3"/>
    <n v="805.80169999999998"/>
    <n v="-1.7000000000280101E-3"/>
    <x v="0"/>
    <m/>
    <m/>
    <m/>
    <m/>
    <s v="none"/>
    <m/>
    <m/>
    <m/>
    <x v="0"/>
    <m/>
    <x v="0"/>
  </r>
  <r>
    <s v="NLDE13P201666-1000Q1 2022EUR"/>
    <x v="7"/>
    <n v="8067"/>
    <s v="KONICA MINOLTA BUSINESS SOLUTIONS B.V."/>
    <s v="E13P201666-1000"/>
    <s v="Q1 2022"/>
    <s v="EUR"/>
    <n v="507.13"/>
    <n v="507.13010000000003"/>
    <n v="-1.00000000031741E-4"/>
    <n v="507.13"/>
    <n v="0"/>
    <x v="0"/>
    <m/>
    <m/>
    <m/>
    <m/>
    <s v="none"/>
    <m/>
    <m/>
    <m/>
    <x v="0"/>
    <m/>
    <x v="0"/>
  </r>
  <r>
    <s v="NLDE15P202142-0369Q1 2022EUR"/>
    <x v="7"/>
    <n v="8097"/>
    <s v="PROCONNECT NEDERLAND B.V."/>
    <s v="E15P202142-0369"/>
    <s v="Q1 2022"/>
    <s v="EUR"/>
    <n v="1002.39"/>
    <n v="1002.3868"/>
    <n v="3.19999999999254E-3"/>
    <n v="1002.39"/>
    <n v="0"/>
    <x v="0"/>
    <m/>
    <m/>
    <m/>
    <m/>
    <s v="none"/>
    <m/>
    <m/>
    <m/>
    <x v="0"/>
    <m/>
    <x v="0"/>
  </r>
  <r>
    <s v="NLDE17P202566-0500Q1 2022EUR"/>
    <x v="7"/>
    <n v="9212"/>
    <s v="EUROFIBER NEDERLAND B.V."/>
    <s v="E17P202566-0500"/>
    <s v="Q1 2022"/>
    <s v="EUR"/>
    <n v="1019.16"/>
    <n v="1019.1609999999999"/>
    <n v="-9.9999999997635292E-4"/>
    <n v="1019.16"/>
    <n v="0"/>
    <x v="0"/>
    <m/>
    <m/>
    <m/>
    <m/>
    <s v="none"/>
    <m/>
    <m/>
    <m/>
    <x v="0"/>
    <m/>
    <x v="0"/>
  </r>
  <r>
    <s v="NLDE17P202591-0298Q1 2022EUR"/>
    <x v="7"/>
    <n v="9441"/>
    <s v="BUREAU PLAAGDIERPREVENTIE BV"/>
    <s v="E17P202591-0298"/>
    <s v="Q1 2022"/>
    <s v="EUR"/>
    <n v="345.94"/>
    <n v="345.93759999999997"/>
    <n v="2.4000000000228201E-3"/>
    <n v="345.94"/>
    <n v="0"/>
    <x v="0"/>
    <m/>
    <m/>
    <m/>
    <m/>
    <s v="none"/>
    <m/>
    <m/>
    <m/>
    <x v="0"/>
    <m/>
    <x v="0"/>
  </r>
  <r>
    <s v="NLDE16P202316-1100Q1 2022EUR"/>
    <x v="7"/>
    <n v="9447"/>
    <s v="CWS NEDERLAND B.V."/>
    <s v="E16P202316-1100"/>
    <s v="Q1 2022"/>
    <s v="EUR"/>
    <n v="3276"/>
    <n v="3276.0012999999999"/>
    <n v="-1.29999999990104E-3"/>
    <n v="3276"/>
    <n v="0"/>
    <x v="0"/>
    <m/>
    <m/>
    <m/>
    <m/>
    <s v="none"/>
    <m/>
    <m/>
    <m/>
    <x v="0"/>
    <m/>
    <x v="0"/>
  </r>
  <r>
    <s v="NLDE15P202216-0526Q1 2022EUR"/>
    <x v="7"/>
    <n v="9803"/>
    <s v="LYRECO NEDERLAND B.V."/>
    <s v="E15P202216-0526"/>
    <s v="Q1 2022"/>
    <s v="EUR"/>
    <n v="950.58"/>
    <n v="950.5788"/>
    <n v="1.20000000003983E-3"/>
    <n v="950.58"/>
    <n v="0"/>
    <x v="0"/>
    <m/>
    <m/>
    <m/>
    <m/>
    <s v="none"/>
    <m/>
    <m/>
    <m/>
    <x v="0"/>
    <m/>
    <x v="0"/>
  </r>
  <r>
    <s v="NLDF16P202383-0429Q1 2022EUR"/>
    <x v="7"/>
    <n v="10098"/>
    <s v="TOP BAKKERS B.V."/>
    <s v="F16P202383-0429"/>
    <s v="Q1 2022"/>
    <s v="EUR"/>
    <n v="1423.96"/>
    <n v="1423.9629"/>
    <n v="-2.8999999999541602E-3"/>
    <n v="1423.96"/>
    <n v="0"/>
    <x v="0"/>
    <m/>
    <m/>
    <m/>
    <m/>
    <s v="none"/>
    <m/>
    <m/>
    <m/>
    <x v="0"/>
    <m/>
    <x v="0"/>
  </r>
  <r>
    <s v="NLDF16P202381-0092Q1 2022EUR"/>
    <x v="7"/>
    <n v="10133"/>
    <s v="VISHANDEL JAN VAN AS EN ZONEN B.V."/>
    <s v="F16P202381-0092"/>
    <s v="Q1 2022"/>
    <s v="EUR"/>
    <n v="812.41"/>
    <n v="812.40620000000001"/>
    <n v="3.7999999999556102E-3"/>
    <n v="812.40620000000001"/>
    <n v="3.7999999999556102E-3"/>
    <x v="0"/>
    <m/>
    <m/>
    <m/>
    <m/>
    <s v="none"/>
    <m/>
    <m/>
    <m/>
    <x v="0"/>
    <m/>
    <x v="0"/>
  </r>
  <r>
    <s v="NLDE15P202217-0092Q1 2022EUR"/>
    <x v="7"/>
    <n v="10251"/>
    <s v="SOLAR NEDERLAND B.V."/>
    <s v="E15P202217-0092"/>
    <s v="Q1 2022"/>
    <s v="EUR"/>
    <n v="176.94"/>
    <n v="176.9436"/>
    <n v="-3.6000000000058199E-3"/>
    <n v="176.94"/>
    <n v="0"/>
    <x v="0"/>
    <m/>
    <m/>
    <m/>
    <m/>
    <s v="none"/>
    <m/>
    <m/>
    <m/>
    <x v="0"/>
    <m/>
    <x v="0"/>
  </r>
  <r>
    <s v="NLDF15P202273-0450Q1 2022EUR"/>
    <x v="7"/>
    <n v="10447"/>
    <s v="WIJNIMPORT J. BART BEEMSTER B.V."/>
    <s v="F15P202273-0450"/>
    <s v="Q1 2022"/>
    <s v="EUR"/>
    <n v="1056.1500000000001"/>
    <n v="1056.1509000000001"/>
    <n v="-9.0000000000145497E-4"/>
    <n v="1056.1500000000001"/>
    <n v="0"/>
    <x v="0"/>
    <m/>
    <m/>
    <m/>
    <m/>
    <s v="none"/>
    <m/>
    <m/>
    <m/>
    <x v="0"/>
    <m/>
    <x v="0"/>
  </r>
  <r>
    <s v="NLDF17P202622-0100-DQ1 2022EUR"/>
    <x v="7"/>
    <n v="10482"/>
    <s v="NICE TO MEAT B.V."/>
    <s v="F17P202622-0100-D"/>
    <s v="Q1 2022"/>
    <s v="EUR"/>
    <n v="2176.6799999999998"/>
    <n v="2176.6799999999998"/>
    <n v="0"/>
    <n v="2176.6799999999998"/>
    <n v="0"/>
    <x v="0"/>
    <m/>
    <m/>
    <m/>
    <m/>
    <s v="none"/>
    <m/>
    <m/>
    <m/>
    <x v="0"/>
    <m/>
    <x v="0"/>
  </r>
  <r>
    <s v="NLDEPGD072019 NLQ1 2022EUR"/>
    <x v="7"/>
    <n v="24560"/>
    <s v="C.C. Engineering Limited"/>
    <s v="EPGD072019 NL"/>
    <s v="Q1 2022"/>
    <s v="EUR"/>
    <n v="999.28"/>
    <n v="999.27689999999996"/>
    <n v="3.1000000000176399E-3"/>
    <n v="999.28"/>
    <n v="0"/>
    <x v="0"/>
    <m/>
    <m/>
    <m/>
    <m/>
    <s v="none"/>
    <m/>
    <m/>
    <m/>
    <x v="0"/>
    <m/>
    <x v="0"/>
  </r>
  <r>
    <s v="NLDE19P2 02663Q1 2022EUR"/>
    <x v="7"/>
    <n v="34177"/>
    <s v="Music Concierge"/>
    <s v="E19P2 02663"/>
    <s v="Q1 2022"/>
    <s v="EUR"/>
    <n v="48.83"/>
    <m/>
    <n v="48.83"/>
    <m/>
    <n v="48.83"/>
    <x v="1"/>
    <s v="[78693]"/>
    <s v="[42691]"/>
    <s v="rebate present"/>
    <s v="2022-04-23 00:02:20 +0200"/>
    <m/>
    <s v="Produit"/>
    <s v="Ossama"/>
    <s v="[OA] rebate calculé sur A2S mais qui ne remonte pas dans le report // https://www.astoresuite.com/declarative_campaign_participations/edit/78693"/>
    <x v="2"/>
    <m/>
    <x v="0"/>
  </r>
  <r>
    <s v="NLDE15P202147-0000Q1 2022EUR"/>
    <x v="7"/>
    <n v="37089"/>
    <s v="VERHEIJ GROENVOORZIENINGEN B.V."/>
    <s v="E15P202147-0000"/>
    <s v="Q1 2022"/>
    <s v="EUR"/>
    <n v="304.02"/>
    <n v="304.02"/>
    <n v="0"/>
    <n v="304.02"/>
    <n v="0"/>
    <x v="0"/>
    <m/>
    <m/>
    <m/>
    <m/>
    <s v="none"/>
    <m/>
    <m/>
    <m/>
    <x v="0"/>
    <m/>
    <x v="0"/>
  </r>
  <r>
    <s v="NLDE10P200049-0000Q1 2022EUR"/>
    <x v="7"/>
    <n v="81221"/>
    <s v="MULTILEASE B.V."/>
    <s v="E10P200049-0000"/>
    <s v="Q1 2022"/>
    <s v="EUR"/>
    <n v="4223.21"/>
    <n v="4223.2049999999999"/>
    <n v="5.0000000001091298E-3"/>
    <n v="4223.21"/>
    <n v="0"/>
    <x v="0"/>
    <m/>
    <m/>
    <m/>
    <m/>
    <s v="none"/>
    <m/>
    <m/>
    <m/>
    <x v="0"/>
    <m/>
    <x v="0"/>
  </r>
  <r>
    <s v="NLDE16P202518-0254Q1 2022EUR"/>
    <x v="7"/>
    <n v="98576"/>
    <s v="ROMI LAUNDRY SERVICES"/>
    <s v="E16P202518-0254"/>
    <s v="Q1 2022"/>
    <s v="EUR"/>
    <n v="657.67"/>
    <n v="657.66819999999996"/>
    <n v="1.8000000000029099E-3"/>
    <n v="657.67"/>
    <n v="0"/>
    <x v="0"/>
    <m/>
    <m/>
    <m/>
    <m/>
    <s v="none"/>
    <m/>
    <m/>
    <m/>
    <x v="0"/>
    <m/>
    <x v="0"/>
  </r>
  <r>
    <s v="NLDE15P202168-0164Q1 2022EUR"/>
    <x v="7"/>
    <n v="98783"/>
    <s v="CSU CLEANING SERVICES B.V."/>
    <s v="E15P202168-0164"/>
    <s v="Q1 2022"/>
    <s v="EUR"/>
    <n v="17591.189999999999"/>
    <n v="17591.185099999999"/>
    <n v="4.8999999999068599E-3"/>
    <n v="17591.189999999999"/>
    <n v="0"/>
    <x v="0"/>
    <m/>
    <m/>
    <m/>
    <m/>
    <s v="none"/>
    <m/>
    <m/>
    <m/>
    <x v="0"/>
    <m/>
    <x v="0"/>
  </r>
  <r>
    <s v="NLDF15P202143-0704Q1 2022EUR"/>
    <x v="7"/>
    <n v="190018"/>
    <s v="VAN GELDER RIDDERKERK B.V."/>
    <s v="F15P202143-0704"/>
    <s v="Q1 2022"/>
    <s v="EUR"/>
    <n v="5943.35"/>
    <n v="5943.3501999999999"/>
    <n v="-1.99999999495048E-4"/>
    <n v="5943.35"/>
    <n v="0"/>
    <x v="0"/>
    <m/>
    <m/>
    <m/>
    <m/>
    <s v="none"/>
    <m/>
    <m/>
    <m/>
    <x v="0"/>
    <m/>
    <x v="0"/>
  </r>
  <r>
    <s v="NLDE16P202343-0670Q1 2022EUR"/>
    <x v="7"/>
    <n v="201470"/>
    <s v="HOIST HOSPITALITY SERVICES BENELUX B.V."/>
    <s v="E16P202343-0670"/>
    <s v="Q1 2022"/>
    <s v="EUR"/>
    <n v="3465.42"/>
    <n v="3465.4195"/>
    <n v="5.0000000010186297E-4"/>
    <n v="3465.42"/>
    <n v="0"/>
    <x v="0"/>
    <m/>
    <m/>
    <m/>
    <m/>
    <s v="none"/>
    <m/>
    <m/>
    <m/>
    <x v="0"/>
    <m/>
    <x v="0"/>
  </r>
  <r>
    <s v="NLDE15P202218-0298Q1 2022EUR"/>
    <x v="7"/>
    <n v="226922"/>
    <s v="BUREAU DE WIT B.V. (voeding en waterveiligheid)"/>
    <s v="E15P202218-0298"/>
    <s v="Q1 2022"/>
    <s v="EUR"/>
    <n v="505.19"/>
    <n v="505.1927"/>
    <n v="-2.7000000000043599E-3"/>
    <n v="505.19"/>
    <n v="0"/>
    <x v="0"/>
    <m/>
    <m/>
    <m/>
    <m/>
    <s v="none"/>
    <m/>
    <m/>
    <m/>
    <x v="0"/>
    <m/>
    <x v="0"/>
  </r>
  <r>
    <s v="NLDE16P202420-0450Q1 2022EUR"/>
    <x v="7"/>
    <n v="247811"/>
    <s v="GREEN WASTE BV"/>
    <s v="E16P202420-0450"/>
    <s v="Q1 2022"/>
    <s v="EUR"/>
    <n v="2698.65"/>
    <n v="2698.65"/>
    <n v="0"/>
    <n v="2698.65"/>
    <n v="0"/>
    <x v="0"/>
    <m/>
    <m/>
    <m/>
    <m/>
    <m/>
    <m/>
    <m/>
    <m/>
    <x v="0"/>
    <m/>
    <x v="0"/>
  </r>
  <r>
    <s v="NLDNL22020233GPQ1 2022EUR"/>
    <x v="7"/>
    <n v="249059"/>
    <s v="VIKU B.V."/>
    <s v="NL22020233GP"/>
    <s v="Q1 2022"/>
    <s v="EUR"/>
    <n v="861.64"/>
    <n v="861.63940000000002"/>
    <n v="5.9999999996307397E-4"/>
    <n v="861.64"/>
    <n v="0"/>
    <x v="0"/>
    <m/>
    <m/>
    <m/>
    <m/>
    <s v="none"/>
    <m/>
    <m/>
    <m/>
    <x v="0"/>
    <m/>
    <x v="0"/>
  </r>
  <r>
    <s v="NLDNL2197002GPQ1 2022EUR"/>
    <x v="7"/>
    <n v="249067"/>
    <s v="Klomp Technisch Beheer B.V."/>
    <s v="NL2197002GP"/>
    <s v="Q1 2022"/>
    <s v="EUR"/>
    <n v="130.29"/>
    <n v="130.2901"/>
    <n v="-1.0000000000331901E-4"/>
    <n v="130.29"/>
    <n v="0"/>
    <x v="0"/>
    <m/>
    <m/>
    <m/>
    <m/>
    <s v="none"/>
    <m/>
    <m/>
    <m/>
    <x v="0"/>
    <m/>
    <x v="0"/>
  </r>
  <r>
    <s v="NLDNL2-21-2-007Q1 2022EUR"/>
    <x v="7"/>
    <n v="357016"/>
    <s v="LINNENVERHUUR G. VAN DER KLEIJ &amp; ZN"/>
    <s v="NL2-21-2-007"/>
    <s v="Q1 2022"/>
    <s v="EUR"/>
    <n v="688.36"/>
    <n v="688.36279999999999"/>
    <n v="-2.7999999999792601E-3"/>
    <n v="688.36"/>
    <n v="0"/>
    <x v="0"/>
    <m/>
    <m/>
    <m/>
    <m/>
    <s v="none"/>
    <m/>
    <m/>
    <m/>
    <x v="0"/>
    <m/>
    <x v="0"/>
  </r>
  <r>
    <s v="NLDNL4201040GPQ1 2022EUR"/>
    <x v="7"/>
    <n v="9460"/>
    <s v="BIDFOOD DELI XL B.V."/>
    <s v="NL4201040GP"/>
    <s v="Q1 2022"/>
    <s v="EUR"/>
    <n v="98801.09"/>
    <n v="98801.09"/>
    <n v="0"/>
    <n v="98801.09"/>
    <n v="0"/>
    <x v="0"/>
    <m/>
    <m/>
    <m/>
    <m/>
    <s v="none"/>
    <m/>
    <m/>
    <m/>
    <x v="0"/>
    <m/>
    <x v="0"/>
  </r>
  <r>
    <s v="NLDE16P202442-0400Q1 2022EUR"/>
    <x v="7"/>
    <n v="9113"/>
    <s v="AVEX NV"/>
    <s v="E16P202442-0400"/>
    <s v="Q1 2022"/>
    <s v="EUR"/>
    <n v="768.09"/>
    <n v="768.09040000000005"/>
    <n v="-4.0000000001327803E-4"/>
    <n v="768.09"/>
    <n v="0"/>
    <x v="0"/>
    <m/>
    <m/>
    <m/>
    <m/>
    <s v="none"/>
    <m/>
    <m/>
    <m/>
    <x v="0"/>
    <m/>
    <x v="0"/>
  </r>
  <r>
    <s v="NLDE15P202169-0239Q1 2022EUR"/>
    <x v="7"/>
    <n v="191881"/>
    <s v="BLYCOLIN TEXTILE SERVICES B.V."/>
    <s v="E15P202169-0239"/>
    <s v="Q1 2022"/>
    <s v="EUR"/>
    <n v="12295.74"/>
    <n v="12295.7374"/>
    <n v="2.59999999980209E-3"/>
    <n v="12295.74"/>
    <n v="0"/>
    <x v="0"/>
    <m/>
    <m/>
    <m/>
    <m/>
    <s v="none"/>
    <m/>
    <m/>
    <m/>
    <x v="0"/>
    <m/>
    <x v="0"/>
  </r>
  <r>
    <s v="NLDNL2202024GPQ1 2022EUR"/>
    <x v="7"/>
    <n v="9564"/>
    <s v="BUNZL OUTSOURCING SERVICES B.V."/>
    <s v="NL2202024GP"/>
    <s v="Q1 2022"/>
    <s v="EUR"/>
    <n v="22932.15"/>
    <n v="22932.150900000001"/>
    <n v="-8.9999999909195995E-4"/>
    <n v="22932.15"/>
    <n v="0"/>
    <x v="0"/>
    <m/>
    <m/>
    <m/>
    <m/>
    <s v="none"/>
    <m/>
    <m/>
    <m/>
    <x v="0"/>
    <m/>
    <x v="0"/>
  </r>
  <r>
    <s v="NLDNL2202130GPQ1 2022EUR"/>
    <x v="7"/>
    <n v="23047"/>
    <s v="H.J. HEINZ B.V."/>
    <s v="NL2202130GP"/>
    <s v="Q1 2022"/>
    <s v="EUR"/>
    <n v="3323.2999999999902"/>
    <n v="3323.2883999999999"/>
    <n v="1.1599999999816601E-2"/>
    <n v="3323.2999999999902"/>
    <n v="0"/>
    <x v="0"/>
    <m/>
    <m/>
    <m/>
    <m/>
    <s v="invoice"/>
    <s v="Produit"/>
    <s v="Ossama"/>
    <s v="[OA] un ajustement est passé le 13/05/2022 //  https://www.astoresuite.com/adjustements/edit/42626"/>
    <x v="1"/>
    <m/>
    <x v="0"/>
  </r>
  <r>
    <s v="NLDF15P202158-0500Q1 2022EUR"/>
    <x v="7"/>
    <n v="10421"/>
    <s v="RESIDENCE WIJNEN"/>
    <s v="F15P202158-0500"/>
    <s v="Q1 2022"/>
    <s v="EUR"/>
    <n v="239.46"/>
    <n v="239.458"/>
    <n v="2.0000000000095402E-3"/>
    <n v="239.46"/>
    <n v="0"/>
    <x v="0"/>
    <m/>
    <m/>
    <m/>
    <m/>
    <s v="none"/>
    <m/>
    <m/>
    <m/>
    <x v="0"/>
    <m/>
    <x v="0"/>
  </r>
  <r>
    <s v="NLDE17P202592-0160Q1 2022EUR"/>
    <x v="7"/>
    <n v="261066"/>
    <s v="SERVICE ORGANISATIE FERNANDES BV"/>
    <s v="E17P202592-0160"/>
    <s v="Q1 2022"/>
    <s v="EUR"/>
    <n v="766.42"/>
    <n v="766.41600000000005"/>
    <n v="3.9999999999054099E-3"/>
    <n v="766.42"/>
    <n v="0"/>
    <x v="0"/>
    <m/>
    <m/>
    <m/>
    <m/>
    <s v="none"/>
    <m/>
    <m/>
    <m/>
    <x v="0"/>
    <m/>
    <x v="0"/>
  </r>
  <r>
    <s v="NLDNL4-21-1-016Q1 2022EUR"/>
    <x v="7"/>
    <n v="218940"/>
    <s v="DR. OETKER NEDERLAND B.V."/>
    <s v="NL4-21-1-016"/>
    <s v="Q1 2022"/>
    <s v="EUR"/>
    <n v="15.69"/>
    <n v="15.6906"/>
    <n v="-5.99999999998601E-4"/>
    <n v="15.69"/>
    <n v="0"/>
    <x v="0"/>
    <m/>
    <m/>
    <m/>
    <m/>
    <s v="invoice"/>
    <s v="Métier"/>
    <s v="Emmanuel"/>
    <s v="[EF] Facturation de l'ajustement en cours devrait être bon"/>
    <x v="1"/>
    <s v="Emmanuel"/>
    <x v="0"/>
  </r>
  <r>
    <s v="NLDNL2-21-1-015Q1 2022EUR"/>
    <x v="7"/>
    <n v="304066"/>
    <s v="NEKTAR NATURA GMBH"/>
    <s v="NL2-21-1-015"/>
    <s v="Q1 2022"/>
    <s v="EUR"/>
    <n v="595.38"/>
    <n v="595.38"/>
    <n v="0"/>
    <n v="595.38"/>
    <n v="0"/>
    <x v="0"/>
    <m/>
    <m/>
    <m/>
    <m/>
    <s v="none"/>
    <m/>
    <m/>
    <m/>
    <x v="0"/>
    <m/>
    <x v="0"/>
  </r>
  <r>
    <s v="NLDNL4-22-7-003Q1 2022EUR"/>
    <x v="7"/>
    <n v="366589"/>
    <s v="DDC Consulting"/>
    <s v="NL4-22-7-003"/>
    <s v="Q1 2022"/>
    <s v="EUR"/>
    <n v="280"/>
    <n v="280"/>
    <n v="0"/>
    <n v="280"/>
    <n v="0"/>
    <x v="0"/>
    <m/>
    <m/>
    <m/>
    <m/>
    <s v="none"/>
    <m/>
    <m/>
    <m/>
    <x v="0"/>
    <m/>
    <x v="0"/>
  </r>
  <r>
    <s v="NLDNL2-22-2-002Q1 2022EUR"/>
    <x v="7"/>
    <n v="365996"/>
    <e v="#N/A"/>
    <s v="NL2-22-2-002"/>
    <s v="Q1 2022"/>
    <s v="EUR"/>
    <n v="22.26"/>
    <n v="22.2624"/>
    <n v="-2.3999999999979502E-3"/>
    <n v="22.26"/>
    <n v="0"/>
    <x v="0"/>
    <m/>
    <m/>
    <m/>
    <m/>
    <m/>
    <m/>
    <m/>
    <m/>
    <x v="0"/>
    <m/>
    <x v="0"/>
  </r>
  <r>
    <s v="NLDF10P200102-0500Q1 2022EUR"/>
    <x v="7"/>
    <n v="9165"/>
    <s v="KWAST WIJNKOPERS B.V."/>
    <s v="F10P200102-0500"/>
    <s v="Q1 2022"/>
    <s v="EUR"/>
    <n v="22.12"/>
    <n v="22.119"/>
    <n v="1.00000000000122E-3"/>
    <n v="22.12"/>
    <n v="0"/>
    <x v="0"/>
    <m/>
    <m/>
    <m/>
    <m/>
    <m/>
    <m/>
    <m/>
    <m/>
    <x v="0"/>
    <m/>
    <x v="0"/>
  </r>
  <r>
    <s v="PRTPrt 148-2018Q1 2022EUR"/>
    <x v="8"/>
    <n v="703"/>
    <s v="ADA COSMETICS INTERNATIONAL GMBH"/>
    <s v="Prt 148-2018"/>
    <s v="Q1 2022"/>
    <s v="EUR"/>
    <n v="20.57"/>
    <n v="20.571200000000001"/>
    <n v="-1.2000000000007499E-3"/>
    <n v="20.57"/>
    <n v="0"/>
    <x v="0"/>
    <m/>
    <m/>
    <m/>
    <m/>
    <s v="none"/>
    <m/>
    <m/>
    <m/>
    <x v="0"/>
    <m/>
    <x v="0"/>
  </r>
  <r>
    <s v="PRTPrt 343RC-2018Q1 2022EUR"/>
    <x v="8"/>
    <n v="1499"/>
    <s v="STANDARD TEXTILE SAS"/>
    <s v="Prt 343RC-2018"/>
    <s v="Q1 2022"/>
    <s v="EUR"/>
    <n v="603.65"/>
    <n v="603.64499999999998"/>
    <n v="4.9999999999954499E-3"/>
    <n v="603.65"/>
    <n v="0"/>
    <x v="0"/>
    <m/>
    <m/>
    <m/>
    <m/>
    <s v="none"/>
    <m/>
    <m/>
    <m/>
    <x v="0"/>
    <m/>
    <x v="0"/>
  </r>
  <r>
    <s v="PRTPrt 343RE-2018Q1 2022EUR"/>
    <x v="8"/>
    <n v="1499"/>
    <s v="STANDARD TEXTILE SAS"/>
    <s v="Prt 343RE-2018"/>
    <s v="Q1 2022"/>
    <s v="EUR"/>
    <n v="469.45"/>
    <n v="469.44799999999998"/>
    <n v="2.0000000000095402E-3"/>
    <n v="469.45"/>
    <n v="0"/>
    <x v="0"/>
    <m/>
    <m/>
    <m/>
    <m/>
    <s v="none"/>
    <m/>
    <m/>
    <m/>
    <x v="0"/>
    <m/>
    <x v="0"/>
  </r>
  <r>
    <s v="PRTPrt 356-2019Q1 2022EUR"/>
    <x v="8"/>
    <n v="3763"/>
    <s v="ONITY S.L."/>
    <s v="Prt 356-2019"/>
    <s v="Q1 2022"/>
    <s v="EUR"/>
    <n v="5.68"/>
    <n v="5.6760000000000002"/>
    <n v="3.9999999999995499E-3"/>
    <n v="5.68"/>
    <n v="0"/>
    <x v="0"/>
    <m/>
    <m/>
    <m/>
    <m/>
    <s v="none"/>
    <m/>
    <m/>
    <m/>
    <x v="0"/>
    <m/>
    <x v="0"/>
  </r>
  <r>
    <s v="PRTPrt 353-2019Q1 2022EUR"/>
    <x v="8"/>
    <n v="4064"/>
    <s v="AZULEJOS PEÑA, S.A."/>
    <s v="Prt 353-2019"/>
    <s v="Q1 2022"/>
    <s v="EUR"/>
    <n v="1278.96"/>
    <n v="1278.9635000000001"/>
    <n v="-3.5000000000309198E-3"/>
    <n v="1278.96"/>
    <n v="0"/>
    <x v="0"/>
    <m/>
    <m/>
    <m/>
    <m/>
    <s v="none"/>
    <m/>
    <m/>
    <m/>
    <x v="0"/>
    <m/>
    <x v="0"/>
  </r>
  <r>
    <s v="PRTPrt 118-2018Q1 2022EUR"/>
    <x v="8"/>
    <n v="4602"/>
    <s v="IP MAS D HOSPITALITY SOLUTIONS S.A."/>
    <s v="Prt 118-2018"/>
    <s v="Q1 2022"/>
    <s v="EUR"/>
    <n v="796.14"/>
    <n v="796.13760000000002"/>
    <n v="2.3999999999659801E-3"/>
    <n v="796.14"/>
    <n v="0"/>
    <x v="0"/>
    <m/>
    <m/>
    <m/>
    <m/>
    <s v="none"/>
    <m/>
    <m/>
    <m/>
    <x v="0"/>
    <m/>
    <x v="0"/>
  </r>
  <r>
    <s v="PRTPrt 359-2019Q1 2022EUR"/>
    <x v="8"/>
    <n v="6327"/>
    <s v="EUROBERCASA S.L. (ALISEO)"/>
    <s v="Prt 359-2019"/>
    <s v="Q1 2022"/>
    <s v="EUR"/>
    <n v="5.3"/>
    <n v="5.3"/>
    <n v="0"/>
    <n v="5.3"/>
    <n v="0"/>
    <x v="0"/>
    <m/>
    <m/>
    <m/>
    <m/>
    <s v="none"/>
    <m/>
    <m/>
    <m/>
    <x v="0"/>
    <m/>
    <x v="0"/>
  </r>
  <r>
    <s v="PRTPrt 160-2018Q1 2022EUR"/>
    <x v="8"/>
    <n v="36990"/>
    <s v="VIATA - SERVIÇOS E TECNOLOGIAS DE INFORMAÇÃO, S.A."/>
    <s v="Prt 160-2018"/>
    <s v="Q1 2022"/>
    <s v="EUR"/>
    <n v="109.56"/>
    <n v="109.56059999999999"/>
    <n v="-5.9999999999149601E-4"/>
    <n v="109.56"/>
    <n v="0"/>
    <x v="0"/>
    <m/>
    <m/>
    <m/>
    <m/>
    <s v="none"/>
    <m/>
    <m/>
    <m/>
    <x v="0"/>
    <m/>
    <x v="0"/>
  </r>
  <r>
    <s v="PRTPrt 130-2018Q1 2022EUR"/>
    <x v="8"/>
    <n v="58665"/>
    <s v="ROZÈS, S.A."/>
    <s v="Prt 130-2018"/>
    <s v="Q1 2022"/>
    <s v="EUR"/>
    <n v="48.45"/>
    <n v="48.449399999999997"/>
    <n v="6.0000000000570697E-4"/>
    <n v="48.45"/>
    <n v="0"/>
    <x v="0"/>
    <m/>
    <m/>
    <m/>
    <m/>
    <s v="none"/>
    <m/>
    <m/>
    <m/>
    <x v="0"/>
    <m/>
    <x v="0"/>
  </r>
  <r>
    <s v="PRTPrt 326-2018Q1 2022EUR"/>
    <x v="8"/>
    <n v="99670"/>
    <s v="PURATOS - PRODUTOS E ARTIGOS PARA A INDÚSTRIA ALIMENTAR, S.A."/>
    <s v="Prt 326-2018"/>
    <s v="Q1 2022"/>
    <s v="EUR"/>
    <n v="35.26"/>
    <n v="35.261099999999999"/>
    <n v="-1.10000000000098E-3"/>
    <n v="35.26"/>
    <n v="0"/>
    <x v="0"/>
    <m/>
    <m/>
    <m/>
    <m/>
    <s v="none"/>
    <m/>
    <m/>
    <m/>
    <x v="0"/>
    <m/>
    <x v="0"/>
  </r>
  <r>
    <s v="PRTPrt 193-2018Q1 2022EUR"/>
    <x v="8"/>
    <n v="99688"/>
    <s v="FERNANDO AYRES GOMES &amp; FILHAS, LDA (ELECTRO RAYD)"/>
    <s v="Prt 193-2018"/>
    <s v="Q1 2022"/>
    <s v="EUR"/>
    <n v="27.19"/>
    <n v="27.1873"/>
    <n v="2.7000000000008098E-3"/>
    <n v="27.19"/>
    <n v="0"/>
    <x v="0"/>
    <m/>
    <m/>
    <m/>
    <m/>
    <s v="none"/>
    <m/>
    <m/>
    <m/>
    <x v="0"/>
    <m/>
    <x v="0"/>
  </r>
  <r>
    <s v="PRTPrt 125-2018Q1 2022EUR"/>
    <x v="8"/>
    <n v="99699"/>
    <s v="SPAST - SOCIEDADE PORTUGUESA DE ALUGUER E SERVIÇOS DE TÊXTEIS, S.A. (ELIS PORTUGAL)"/>
    <s v="Prt 125-2018"/>
    <s v="Q1 2022"/>
    <s v="EUR"/>
    <n v="3359.96"/>
    <n v="3359.9632999999999"/>
    <n v="-3.2999999998537502E-3"/>
    <n v="3359.96"/>
    <n v="0"/>
    <x v="0"/>
    <m/>
    <m/>
    <m/>
    <m/>
    <s v="none"/>
    <m/>
    <m/>
    <m/>
    <x v="0"/>
    <m/>
    <x v="0"/>
  </r>
  <r>
    <s v="PRTPrt 128-2018Q1 2022EUR"/>
    <x v="8"/>
    <n v="99710"/>
    <s v="CARMASIL - INDÚSTRIA GRÁFICA, LDA"/>
    <s v="Prt 128-2018"/>
    <s v="Q1 2022"/>
    <s v="EUR"/>
    <n v="485.8"/>
    <n v="485.80309999999997"/>
    <n v="-3.0999999999607999E-3"/>
    <n v="485.8"/>
    <n v="0"/>
    <x v="0"/>
    <m/>
    <m/>
    <m/>
    <m/>
    <s v="none"/>
    <m/>
    <m/>
    <m/>
    <x v="0"/>
    <m/>
    <x v="0"/>
  </r>
  <r>
    <s v="PRTPrt 214-2018Q1 2022EUR"/>
    <x v="8"/>
    <n v="99720"/>
    <s v="MEINORTE - PUBLICIDADE GERAL, LDA"/>
    <s v="Prt 214-2018"/>
    <s v="Q1 2022"/>
    <s v="EUR"/>
    <n v="64.39"/>
    <n v="64.393199999999993"/>
    <n v="-3.19999999999254E-3"/>
    <n v="64.39"/>
    <n v="0"/>
    <x v="0"/>
    <m/>
    <m/>
    <m/>
    <m/>
    <s v="none"/>
    <m/>
    <m/>
    <m/>
    <x v="0"/>
    <m/>
    <x v="0"/>
  </r>
  <r>
    <s v="PRTPrt 183-2018Q1 2022EUR"/>
    <x v="8"/>
    <n v="99751"/>
    <s v="E.A.D. - EMPRESA DE ARQUIVO DE DOCUMENTAÇÃO, S.A. (EAD)"/>
    <s v="Prt 183-2018"/>
    <s v="Q1 2022"/>
    <s v="EUR"/>
    <n v="31.38"/>
    <n v="31.382400000000001"/>
    <n v="-2.4000000000015099E-3"/>
    <n v="31.38"/>
    <n v="0"/>
    <x v="0"/>
    <m/>
    <m/>
    <m/>
    <m/>
    <s v="none"/>
    <m/>
    <m/>
    <m/>
    <x v="0"/>
    <m/>
    <x v="0"/>
  </r>
  <r>
    <s v="PRTPrt 205-2018Q1 2022EUR"/>
    <x v="8"/>
    <n v="99770"/>
    <s v="PSG - SEGURANÇA PRIVADA, S.A."/>
    <s v="Prt 205-2018"/>
    <s v="Q1 2022"/>
    <s v="EUR"/>
    <n v="198.58"/>
    <n v="198.57640000000001"/>
    <n v="3.6000000000058199E-3"/>
    <n v="198.58"/>
    <n v="0"/>
    <x v="0"/>
    <m/>
    <m/>
    <m/>
    <m/>
    <s v="none"/>
    <m/>
    <m/>
    <m/>
    <x v="0"/>
    <m/>
    <x v="0"/>
  </r>
  <r>
    <s v="PRTPrt 102-2018Q1 2022EUR"/>
    <x v="8"/>
    <n v="99846"/>
    <s v="LUSIGEL, S.A."/>
    <s v="Prt 102-2018"/>
    <s v="Q1 2022"/>
    <s v="EUR"/>
    <n v="728.67"/>
    <n v="728.6694"/>
    <n v="5.9999999996307397E-4"/>
    <n v="728.67"/>
    <n v="0"/>
    <x v="0"/>
    <m/>
    <m/>
    <m/>
    <m/>
    <s v="none"/>
    <m/>
    <m/>
    <m/>
    <x v="0"/>
    <m/>
    <x v="0"/>
  </r>
  <r>
    <s v="PRTPrt 158-2018Q1 2022EUR"/>
    <x v="8"/>
    <n v="99861"/>
    <s v="ALMEIDA &amp; XAVIER, LDA (SANIAX)"/>
    <s v="Prt 158-2018"/>
    <s v="Q1 2022"/>
    <s v="EUR"/>
    <n v="218.78"/>
    <n v="218.78389999999999"/>
    <n v="-3.8999999999873498E-3"/>
    <n v="218.78"/>
    <n v="0"/>
    <x v="0"/>
    <m/>
    <m/>
    <m/>
    <m/>
    <s v="none"/>
    <m/>
    <m/>
    <m/>
    <x v="0"/>
    <m/>
    <x v="0"/>
  </r>
  <r>
    <s v="PRTPrt 312-2018Q1 2022EUR"/>
    <x v="8"/>
    <n v="99876"/>
    <s v="JARDIM PRIMAVERA - HORTICULTURA E FLORICULTURA, LDA"/>
    <s v="Prt 312-2018"/>
    <s v="Q1 2022"/>
    <s v="EUR"/>
    <n v="100.59"/>
    <n v="100.5861"/>
    <n v="3.9000000000015602E-3"/>
    <n v="100.59"/>
    <n v="0"/>
    <x v="0"/>
    <m/>
    <m/>
    <m/>
    <m/>
    <s v="none"/>
    <m/>
    <m/>
    <m/>
    <x v="0"/>
    <m/>
    <x v="0"/>
  </r>
  <r>
    <s v="PRTPrt 172-2018Q1 2022EUR"/>
    <x v="8"/>
    <n v="99916"/>
    <s v="SGS PORTUGAL - SOCIEDADE GERAL DE SUPERINTENDÊNCIA, S.A."/>
    <s v="Prt 172-2018"/>
    <s v="Q1 2022"/>
    <s v="EUR"/>
    <n v="63.23"/>
    <n v="63.2273"/>
    <n v="2.6999999999972601E-3"/>
    <n v="63.23"/>
    <n v="0"/>
    <x v="0"/>
    <m/>
    <m/>
    <m/>
    <m/>
    <s v="none"/>
    <m/>
    <m/>
    <m/>
    <x v="0"/>
    <m/>
    <x v="0"/>
  </r>
  <r>
    <s v="PRTPrt 320-2018Q1 2022EUR"/>
    <x v="8"/>
    <n v="99924"/>
    <s v="RODELA DE LIMÃO - REPRESENTAÇÕES, UNIPESSOAL, LDA"/>
    <s v="Prt 320-2018"/>
    <s v="Q1 2022"/>
    <s v="EUR"/>
    <n v="638.94000000000005"/>
    <n v="638.94479999999999"/>
    <n v="-4.7999999999319698E-3"/>
    <n v="638.94000000000005"/>
    <n v="0"/>
    <x v="0"/>
    <m/>
    <m/>
    <m/>
    <m/>
    <s v="none"/>
    <m/>
    <m/>
    <m/>
    <x v="0"/>
    <m/>
    <x v="0"/>
  </r>
  <r>
    <s v="PRTPrt 234-2018Q1 2022EUR"/>
    <x v="8"/>
    <n v="99966"/>
    <s v="FT SYSTEM, LDA (Fernando &amp; Teixeira)"/>
    <s v="Prt 234-2018"/>
    <s v="Q1 2022"/>
    <s v="EUR"/>
    <n v="5.29"/>
    <n v="5.2877000000000001"/>
    <n v="2.2999999999999601E-3"/>
    <n v="5.29"/>
    <n v="0"/>
    <x v="0"/>
    <m/>
    <m/>
    <m/>
    <m/>
    <s v="none"/>
    <m/>
    <m/>
    <m/>
    <x v="0"/>
    <m/>
    <x v="0"/>
  </r>
  <r>
    <s v="PRTPrt 346-2018Q1 2022EUR"/>
    <x v="8"/>
    <n v="99971"/>
    <s v="DISTRIWINE - COMERCIO E DISTRIBUIÇÃO DE BEBIDAS, LDA"/>
    <s v="Prt 346-2018"/>
    <s v="Q1 2022"/>
    <s v="EUR"/>
    <n v="106.29"/>
    <n v="106.29"/>
    <n v="0"/>
    <n v="106.29"/>
    <n v="0"/>
    <x v="0"/>
    <m/>
    <m/>
    <m/>
    <m/>
    <s v="none"/>
    <m/>
    <m/>
    <m/>
    <x v="0"/>
    <m/>
    <x v="0"/>
  </r>
  <r>
    <s v="PRTPrt 208-2018Q1 2022EUR"/>
    <x v="8"/>
    <n v="100013"/>
    <s v="SAFETY ÁGUEDA - MATERIAIS DE INCÊNDIO, S.A. (GRUPOSAFETY)"/>
    <s v="Prt 208-2018"/>
    <s v="Q1 2022"/>
    <s v="EUR"/>
    <n v="109.96"/>
    <n v="109.9633"/>
    <n v="-3.3000000000100701E-3"/>
    <n v="109.96"/>
    <n v="0"/>
    <x v="0"/>
    <m/>
    <m/>
    <m/>
    <m/>
    <s v="none"/>
    <m/>
    <m/>
    <m/>
    <x v="0"/>
    <m/>
    <x v="0"/>
  </r>
  <r>
    <s v="PRTPrt 194-2018Q1 2022EUR"/>
    <x v="8"/>
    <n v="100089"/>
    <s v="CARLOS A.SANTOS, LDA"/>
    <s v="Prt 194-2018"/>
    <s v="Q1 2022"/>
    <s v="EUR"/>
    <n v="46.07"/>
    <n v="46.068100000000001"/>
    <n v="1.8999999999991201E-3"/>
    <n v="46.07"/>
    <n v="0"/>
    <x v="0"/>
    <m/>
    <m/>
    <m/>
    <m/>
    <s v="none"/>
    <m/>
    <m/>
    <m/>
    <x v="0"/>
    <m/>
    <x v="0"/>
  </r>
  <r>
    <s v="PRTPrt 133-2018Q1 2022EUR"/>
    <x v="8"/>
    <n v="100113"/>
    <s v="SAMSIC PORTUGAL - FACILITY SERVICES, S.A."/>
    <s v="Prt 133-2018"/>
    <s v="Q1 2022"/>
    <s v="EUR"/>
    <n v="1281.79"/>
    <n v="1281.7896000000001"/>
    <n v="3.9999999989959103E-4"/>
    <n v="1281.79"/>
    <n v="0"/>
    <x v="0"/>
    <m/>
    <m/>
    <m/>
    <m/>
    <s v="none"/>
    <m/>
    <m/>
    <m/>
    <x v="0"/>
    <m/>
    <x v="0"/>
  </r>
  <r>
    <s v="PRTPrt 175-2018Q1 2022EUR"/>
    <x v="8"/>
    <n v="100133"/>
    <s v="ATLANTICARE - SERVIÇOS DE SAÚDE, S.A."/>
    <s v="Prt 175-2018"/>
    <s v="Q1 2022"/>
    <s v="EUR"/>
    <n v="276.08"/>
    <n v="276.07900000000001"/>
    <n v="9.9999999997635292E-4"/>
    <n v="276.08"/>
    <n v="0"/>
    <x v="0"/>
    <m/>
    <m/>
    <m/>
    <m/>
    <s v="none"/>
    <m/>
    <m/>
    <m/>
    <x v="0"/>
    <m/>
    <x v="0"/>
  </r>
  <r>
    <s v="PRTPrt 189-2018Q1 2022EUR"/>
    <x v="8"/>
    <n v="100154"/>
    <s v="VDR - COMÉRCIO E SERVIÇOS DE AUDIO E VÍDEO, UNIPESSOAL, LDA"/>
    <s v="Prt 189-2018"/>
    <s v="Q1 2022"/>
    <s v="EUR"/>
    <n v="36.229999999999997"/>
    <n v="36.228900000000003"/>
    <n v="1.09999999999388E-3"/>
    <n v="36.229999999999997"/>
    <n v="0"/>
    <x v="0"/>
    <m/>
    <m/>
    <m/>
    <m/>
    <s v="none"/>
    <m/>
    <m/>
    <m/>
    <x v="0"/>
    <m/>
    <x v="0"/>
  </r>
  <r>
    <s v="PRTPrt 235-2018Q1 2022EUR"/>
    <x v="8"/>
    <n v="100198"/>
    <s v="ROWMETRIC, LDA"/>
    <s v="Prt 235-2018"/>
    <s v="Q1 2022"/>
    <s v="EUR"/>
    <n v="38.29"/>
    <n v="38.284999999999997"/>
    <n v="5.0000000000025501E-3"/>
    <n v="38.29"/>
    <n v="0"/>
    <x v="0"/>
    <m/>
    <m/>
    <m/>
    <m/>
    <s v="none"/>
    <m/>
    <m/>
    <m/>
    <x v="0"/>
    <m/>
    <x v="0"/>
  </r>
  <r>
    <s v="PRTPrt 103-2018Q1 2022EUR"/>
    <x v="8"/>
    <n v="100258"/>
    <s v="SUPER BOCK BEBIDAS, S.A."/>
    <s v="Prt 103-2018"/>
    <s v="Q1 2022"/>
    <s v="EUR"/>
    <n v="108.1"/>
    <n v="108.0989"/>
    <n v="1.09999999999388E-3"/>
    <n v="108.1"/>
    <n v="0"/>
    <x v="0"/>
    <m/>
    <m/>
    <m/>
    <m/>
    <s v="none"/>
    <m/>
    <m/>
    <m/>
    <x v="0"/>
    <m/>
    <x v="0"/>
  </r>
  <r>
    <s v="PRTPrt 310-2018Q1 2022EUR"/>
    <x v="8"/>
    <n v="100313"/>
    <s v="AQUIFLOR - FLORICULTURA E JARDINAGEM, UNIPESSOAL, LDA"/>
    <s v="Prt 310-2018"/>
    <s v="Q1 2022"/>
    <s v="EUR"/>
    <n v="126.65"/>
    <n v="126.648"/>
    <n v="2.0000000000095402E-3"/>
    <n v="126.65"/>
    <n v="0"/>
    <x v="0"/>
    <m/>
    <m/>
    <m/>
    <m/>
    <s v="none"/>
    <m/>
    <m/>
    <m/>
    <x v="0"/>
    <m/>
    <x v="0"/>
  </r>
  <r>
    <s v="PRTPrt 219-2018Q1 2022EUR"/>
    <x v="8"/>
    <n v="100382"/>
    <s v="ALULINE PORTUGAL - DRENAGEM E TRATAMENTO DE ÁGUAS, UNIPESSOAL, LDA"/>
    <s v="Prt 219-2018"/>
    <s v="Q1 2022"/>
    <s v="EUR"/>
    <n v="175.2"/>
    <n v="175.19669999999999"/>
    <n v="3.2999999999958601E-3"/>
    <n v="175.2"/>
    <n v="0"/>
    <x v="0"/>
    <m/>
    <m/>
    <m/>
    <m/>
    <s v="none"/>
    <m/>
    <m/>
    <m/>
    <x v="0"/>
    <m/>
    <x v="0"/>
  </r>
  <r>
    <s v="PRTPrt 350-2019Q1 2022EUR"/>
    <x v="8"/>
    <n v="100387"/>
    <s v="GROUPE GM PENINSULA IBERICA, S.A."/>
    <s v="Prt 350-2019"/>
    <s v="Q1 2022"/>
    <s v="EUR"/>
    <n v="155.93"/>
    <n v="155.92660000000001"/>
    <n v="3.3999999999991802E-3"/>
    <n v="155.93"/>
    <n v="0"/>
    <x v="0"/>
    <m/>
    <m/>
    <m/>
    <m/>
    <s v="none"/>
    <m/>
    <m/>
    <m/>
    <x v="0"/>
    <m/>
    <x v="0"/>
  </r>
  <r>
    <s v="PRTPrt 177-2018Q1 2022EUR"/>
    <x v="8"/>
    <n v="100406"/>
    <s v="RECLANGOL - RECLAMOS LUMINOSOS DE PORTUGAL, LDA"/>
    <s v="Prt 177-2018"/>
    <s v="Q1 2022"/>
    <s v="EUR"/>
    <n v="6.05"/>
    <n v="6.0449999999999999"/>
    <n v="4.9999999999998899E-3"/>
    <n v="6.05"/>
    <n v="0"/>
    <x v="0"/>
    <m/>
    <m/>
    <m/>
    <m/>
    <s v="none"/>
    <m/>
    <m/>
    <m/>
    <x v="0"/>
    <m/>
    <x v="0"/>
  </r>
  <r>
    <s v="PRTPrt 204-2018Q1 2022EUR"/>
    <x v="8"/>
    <n v="100437"/>
    <s v="SIEMENS, S.A."/>
    <s v="Prt 204-2018"/>
    <s v="Q1 2022"/>
    <s v="EUR"/>
    <n v="53.74"/>
    <n v="53.738100000000003"/>
    <n v="1.8999999999991201E-3"/>
    <n v="53.74"/>
    <n v="0"/>
    <x v="0"/>
    <m/>
    <m/>
    <m/>
    <m/>
    <s v="none"/>
    <m/>
    <m/>
    <m/>
    <x v="0"/>
    <m/>
    <x v="0"/>
  </r>
  <r>
    <s v="PRTPrt 186-2018Q1 2022EUR"/>
    <x v="8"/>
    <n v="100449"/>
    <s v="TURBOMAR ENERGIA - EQUIPAMENTOS DE PRODUÇÃO E SERVIÇOS DE ASSISTÊNCIA, LDA"/>
    <s v="Prt 186-2018"/>
    <s v="Q1 2022"/>
    <s v="EUR"/>
    <n v="21.04"/>
    <n v="21.0352"/>
    <n v="4.7999999999994696E-3"/>
    <n v="21.04"/>
    <n v="0"/>
    <x v="0"/>
    <m/>
    <m/>
    <m/>
    <m/>
    <s v="none"/>
    <m/>
    <m/>
    <m/>
    <x v="0"/>
    <m/>
    <x v="0"/>
  </r>
  <r>
    <s v="PRTPrt 371-2020Q1 2022EUR"/>
    <x v="8"/>
    <n v="100459"/>
    <s v="WURTH (PORTUGAL) - TÉCNICA DE MONTAGEM, LDA"/>
    <s v="Prt 371-2020"/>
    <s v="Q1 2022"/>
    <s v="EUR"/>
    <n v="41.56"/>
    <n v="41.5623"/>
    <n v="-2.2999999999981902E-3"/>
    <n v="41.56"/>
    <n v="0"/>
    <x v="0"/>
    <m/>
    <m/>
    <m/>
    <m/>
    <s v="none"/>
    <m/>
    <m/>
    <m/>
    <x v="0"/>
    <m/>
    <x v="0"/>
  </r>
  <r>
    <s v="PRTPrt 226-2018Q1 2022EUR"/>
    <x v="8"/>
    <n v="100465"/>
    <s v="WARPCOM SERVICES, S.A. (antes DIMENSION DATA PORTUGAL, S.A.)"/>
    <s v="Prt 226-2018"/>
    <s v="Q1 2022"/>
    <s v="EUR"/>
    <n v="731.55"/>
    <n v="731.55600000000004"/>
    <n v="-6.0000000000854899E-3"/>
    <n v="731.55"/>
    <n v="0"/>
    <x v="0"/>
    <m/>
    <m/>
    <m/>
    <m/>
    <s v="none"/>
    <m/>
    <m/>
    <m/>
    <x v="0"/>
    <m/>
    <x v="0"/>
  </r>
  <r>
    <s v="PRTPrt 165-2018Q1 2022EUR"/>
    <x v="8"/>
    <n v="100497"/>
    <s v="NOBRE ALIMENTAÇÃO, LDA"/>
    <s v="Prt 165-2018"/>
    <s v="Q1 2022"/>
    <s v="EUR"/>
    <n v="481.52"/>
    <n v="481.52379999999999"/>
    <n v="-3.8000000000124601E-3"/>
    <n v="481.52"/>
    <n v="0"/>
    <x v="0"/>
    <m/>
    <m/>
    <m/>
    <m/>
    <s v="none"/>
    <m/>
    <m/>
    <m/>
    <x v="0"/>
    <m/>
    <x v="0"/>
  </r>
  <r>
    <s v="PRTPrt 265-2018Q1 2022EUR"/>
    <x v="8"/>
    <n v="100498"/>
    <s v="INEXISTENCIA - DESIGN, DECORAÇÃO E PROMOÇÃO DE EVENTOS, LDA"/>
    <s v="Prt 265-2018"/>
    <s v="Q1 2022"/>
    <s v="EUR"/>
    <n v="3.06"/>
    <n v="3.0575000000000001"/>
    <n v="2.4999999999999402E-3"/>
    <n v="3.06"/>
    <n v="0"/>
    <x v="0"/>
    <m/>
    <m/>
    <m/>
    <m/>
    <s v="none"/>
    <m/>
    <m/>
    <m/>
    <x v="0"/>
    <m/>
    <x v="0"/>
  </r>
  <r>
    <s v="PRTPrt 248-2018Q1 2022EUR"/>
    <x v="8"/>
    <n v="100499"/>
    <s v="INTERUTIL - COMÉRCIO DE UTILIDADES DOMÉSTICAS E PRODUTOS PARA HOTELARIA, UNIPESSOAL, LDA"/>
    <s v="Prt 248-2018"/>
    <s v="Q1 2022"/>
    <s v="EUR"/>
    <n v="97.82"/>
    <n v="97.816800000000001"/>
    <n v="3.19999999999254E-3"/>
    <n v="97.82"/>
    <n v="0"/>
    <x v="0"/>
    <m/>
    <m/>
    <m/>
    <m/>
    <s v="none"/>
    <m/>
    <m/>
    <m/>
    <x v="0"/>
    <m/>
    <x v="0"/>
  </r>
  <r>
    <s v="PRTPrt 182-2018Q1 2022EUR"/>
    <x v="8"/>
    <n v="100503"/>
    <s v="J.A.S.MOREIRA, LDA"/>
    <s v="Prt 182-2018"/>
    <s v="Q1 2022"/>
    <s v="EUR"/>
    <n v="231.98"/>
    <n v="231.9753"/>
    <n v="4.6999999999854901E-3"/>
    <n v="231.98"/>
    <n v="0"/>
    <x v="0"/>
    <m/>
    <m/>
    <m/>
    <m/>
    <s v="none"/>
    <m/>
    <m/>
    <m/>
    <x v="0"/>
    <m/>
    <x v="0"/>
  </r>
  <r>
    <s v="PRTPrt 151-2018Q1 2022EUR"/>
    <x v="8"/>
    <n v="100507"/>
    <s v="DIVERSEY PORTUGAL - SISTEMAS DE HIGIENE E LIMPEZA, UNIPESSOAL, LDA"/>
    <s v="Prt 151-2018"/>
    <s v="Q1 2022"/>
    <s v="EUR"/>
    <n v="2809.76"/>
    <n v="2809.7559000000001"/>
    <n v="4.1000000001076798E-3"/>
    <n v="2809.76"/>
    <n v="0"/>
    <x v="0"/>
    <m/>
    <m/>
    <m/>
    <m/>
    <s v="none"/>
    <m/>
    <m/>
    <m/>
    <x v="0"/>
    <m/>
    <x v="0"/>
  </r>
  <r>
    <s v="PRTPrt 197-2018Q1 2022EUR"/>
    <x v="8"/>
    <n v="100558"/>
    <s v="SERVISAN - PRODUTOS DE HIGIENE, S.A."/>
    <s v="Prt 197-2018"/>
    <s v="Q1 2022"/>
    <s v="EUR"/>
    <n v="128.31"/>
    <n v="128.31209999999999"/>
    <n v="-2.0999999999844398E-3"/>
    <n v="128.31"/>
    <n v="0"/>
    <x v="0"/>
    <m/>
    <m/>
    <m/>
    <m/>
    <s v="none"/>
    <m/>
    <m/>
    <m/>
    <x v="0"/>
    <m/>
    <x v="0"/>
  </r>
  <r>
    <s v="PRTPrt 254-2018Q1 2022EUR"/>
    <x v="8"/>
    <n v="100600"/>
    <s v="HASITE - REPRESENTAÇÕES, EXPORTAÇÕES E IMPORTAÇÕES, LDA"/>
    <s v="Prt 254-2018"/>
    <s v="Q1 2022"/>
    <s v="EUR"/>
    <n v="107.39"/>
    <n v="107.3946"/>
    <n v="-4.5999999999963804E-3"/>
    <n v="107.39"/>
    <n v="0"/>
    <x v="0"/>
    <m/>
    <m/>
    <m/>
    <m/>
    <s v="none"/>
    <m/>
    <m/>
    <m/>
    <x v="0"/>
    <m/>
    <x v="0"/>
  </r>
  <r>
    <s v="PRTPrt 321-2018Q1 2022EUR"/>
    <x v="8"/>
    <n v="100603"/>
    <s v="INTERCUNHADOS - COMERCIO DE FRUTAS E LEGUMES, LDA"/>
    <s v="Prt 321-2018"/>
    <s v="Q1 2022"/>
    <s v="EUR"/>
    <n v="595.58000000000004"/>
    <n v="595.57759999999996"/>
    <n v="2.40000000007967E-3"/>
    <n v="595.58000000000004"/>
    <n v="0"/>
    <x v="0"/>
    <m/>
    <m/>
    <m/>
    <m/>
    <s v="none"/>
    <m/>
    <m/>
    <m/>
    <x v="0"/>
    <m/>
    <x v="0"/>
  </r>
  <r>
    <s v="PRTPrt 347-2019Q1 2022EUR"/>
    <x v="8"/>
    <n v="100612"/>
    <s v="JMV - JOSÉ MARIA VIEIRA, S.A."/>
    <s v="Prt 347-2019"/>
    <s v="Q1 2022"/>
    <s v="EUR"/>
    <n v="4.66"/>
    <n v="4.6565000000000003"/>
    <n v="3.4999999999998301E-3"/>
    <n v="4.66"/>
    <n v="0"/>
    <x v="0"/>
    <m/>
    <m/>
    <m/>
    <m/>
    <s v="none"/>
    <m/>
    <m/>
    <m/>
    <x v="0"/>
    <m/>
    <x v="0"/>
  </r>
  <r>
    <s v="PRTPrt 317-2018Q1 2022EUR"/>
    <x v="8"/>
    <n v="100613"/>
    <s v="MANUEL RUI AZINHAIS NABEIRO, LDA (DELTA)"/>
    <s v="Prt 317-2018"/>
    <s v="Q1 2022"/>
    <s v="EUR"/>
    <n v="3587.94"/>
    <n v="3587.9375"/>
    <n v="2.5000000000545601E-3"/>
    <n v="3587.94"/>
    <n v="0"/>
    <x v="0"/>
    <m/>
    <m/>
    <m/>
    <m/>
    <s v="none"/>
    <m/>
    <m/>
    <m/>
    <x v="0"/>
    <m/>
    <x v="0"/>
  </r>
  <r>
    <s v="PRTPrt 134-2018Q1 2022EUR"/>
    <x v="8"/>
    <n v="100614"/>
    <s v="MATUDIS - COMÉRCIO DE PRODUTOS ALIMENTARES, LDA (PEPSICO)"/>
    <s v="Prt 134-2018"/>
    <s v="Q1 2022"/>
    <s v="EUR"/>
    <n v="36.24"/>
    <n v="36.236600000000003"/>
    <n v="3.3999999999991802E-3"/>
    <n v="36.24"/>
    <n v="0"/>
    <x v="0"/>
    <m/>
    <m/>
    <m/>
    <m/>
    <s v="none"/>
    <m/>
    <m/>
    <m/>
    <x v="0"/>
    <m/>
    <x v="0"/>
  </r>
  <r>
    <s v="PRTPrt 291-2018Q1 2022EUR"/>
    <x v="8"/>
    <n v="100646"/>
    <s v="LAVANDARIAS TEMA, LDA"/>
    <s v="Prt 291-2018"/>
    <s v="Q1 2022"/>
    <s v="EUR"/>
    <n v="59.02"/>
    <n v="59.020499999999998"/>
    <n v="-4.99999999995282E-4"/>
    <n v="59.02"/>
    <n v="0"/>
    <x v="0"/>
    <m/>
    <m/>
    <m/>
    <m/>
    <s v="none"/>
    <m/>
    <m/>
    <m/>
    <x v="0"/>
    <m/>
    <x v="0"/>
  </r>
  <r>
    <s v="PRTPrt 142-2018Q1 2022EUR"/>
    <x v="8"/>
    <n v="100656"/>
    <s v="ATRIAN - INDÚSTRIA ALIMENTAR, S.A."/>
    <s v="Prt 142-2018"/>
    <s v="Q1 2022"/>
    <s v="EUR"/>
    <n v="243.6"/>
    <n v="243.59729999999999"/>
    <n v="2.7000000000043599E-3"/>
    <n v="243.6"/>
    <n v="0"/>
    <x v="0"/>
    <m/>
    <m/>
    <m/>
    <m/>
    <s v="none"/>
    <m/>
    <m/>
    <m/>
    <x v="0"/>
    <m/>
    <x v="0"/>
  </r>
  <r>
    <s v="PRTPrt 266-2018Q1 2022EUR"/>
    <x v="8"/>
    <n v="100676"/>
    <s v="MANUTAN, UNIPESSOAL, LDA"/>
    <s v="Prt 266-2018"/>
    <s v="Q1 2022"/>
    <s v="EUR"/>
    <n v="36.799999999999997"/>
    <n v="36.796999999999997"/>
    <n v="3.0000000000001098E-3"/>
    <n v="36.799999999999997"/>
    <n v="0"/>
    <x v="0"/>
    <m/>
    <m/>
    <m/>
    <m/>
    <s v="none"/>
    <m/>
    <m/>
    <m/>
    <x v="0"/>
    <m/>
    <x v="0"/>
  </r>
  <r>
    <s v="PRTPrt 143-2018Q1 2022EUR"/>
    <x v="8"/>
    <n v="103067"/>
    <s v="LYRECO PORTUGAL, S.A."/>
    <s v="Prt 143-2018"/>
    <s v="Q1 2022"/>
    <s v="EUR"/>
    <n v="656.77"/>
    <n v="656.75720000000001"/>
    <n v="1.2799999999970099E-2"/>
    <n v="656.77"/>
    <n v="0"/>
    <x v="0"/>
    <m/>
    <m/>
    <m/>
    <m/>
    <s v="none"/>
    <m/>
    <m/>
    <m/>
    <x v="0"/>
    <m/>
    <x v="0"/>
  </r>
  <r>
    <s v="PRTPrt 127-2018Q1 2022EUR"/>
    <x v="8"/>
    <n v="103209"/>
    <s v="CARLOS FILIPE PEREIRA BATISTA, UNIPESSOAL, LDA (REMODELAVIP)"/>
    <s v="Prt 127-2018"/>
    <s v="Q1 2022"/>
    <s v="EUR"/>
    <n v="212.41"/>
    <n v="212.40610000000001"/>
    <n v="3.8999999999873498E-3"/>
    <n v="212.41"/>
    <n v="0"/>
    <x v="0"/>
    <m/>
    <m/>
    <m/>
    <m/>
    <s v="none"/>
    <m/>
    <m/>
    <m/>
    <x v="0"/>
    <m/>
    <x v="0"/>
  </r>
  <r>
    <s v="PRTPrt 181-2018Q1 2022EUR"/>
    <x v="8"/>
    <n v="106675"/>
    <s v="MECANAPLUS UNIPESSOAL, LDA"/>
    <s v="Prt 181-2018"/>
    <s v="Q1 2022"/>
    <s v="EUR"/>
    <n v="285.77"/>
    <n v="285.76960000000003"/>
    <n v="3.9999999995643499E-4"/>
    <n v="285.77"/>
    <n v="0"/>
    <x v="0"/>
    <m/>
    <m/>
    <m/>
    <m/>
    <s v="none"/>
    <m/>
    <m/>
    <m/>
    <x v="0"/>
    <m/>
    <x v="0"/>
  </r>
  <r>
    <s v="PRTPrt 300-2018Q1 2022EUR"/>
    <x v="8"/>
    <n v="107626"/>
    <s v="PANPOR - PRODUTOS ALIMENTARES, S.A."/>
    <s v="Prt 300-2018"/>
    <s v="Q1 2022"/>
    <s v="EUR"/>
    <n v="2594.9"/>
    <n v="2594.9047999999998"/>
    <n v="-4.79999999970459E-3"/>
    <n v="2594.9"/>
    <n v="0"/>
    <x v="0"/>
    <m/>
    <m/>
    <m/>
    <m/>
    <s v="none"/>
    <m/>
    <m/>
    <m/>
    <x v="0"/>
    <m/>
    <x v="0"/>
  </r>
  <r>
    <s v="PRTPrt 129-2018Q1 2022EUR"/>
    <x v="8"/>
    <n v="178005"/>
    <s v="IN SPIRIT II - DESIGN E PRODUÇÃO GRÁFICA, LDA"/>
    <s v="Prt 129-2018"/>
    <s v="Q1 2022"/>
    <s v="EUR"/>
    <n v="54.44"/>
    <n v="54.435099999999998"/>
    <n v="4.8999999999992296E-3"/>
    <n v="54.44"/>
    <n v="0"/>
    <x v="0"/>
    <m/>
    <m/>
    <m/>
    <m/>
    <s v="none"/>
    <m/>
    <m/>
    <m/>
    <x v="0"/>
    <m/>
    <x v="0"/>
  </r>
  <r>
    <s v="PRTPrt 156-2018Q1 2022EUR"/>
    <x v="8"/>
    <n v="178426"/>
    <s v="REFRIGE - SOCIEDADE INDUSTRIAL DE REFRIGERANTES, S.A. (Coca Cola Iberian Partners))"/>
    <s v="Prt 156-2018"/>
    <s v="Q1 2022"/>
    <s v="EUR"/>
    <n v="234.26"/>
    <n v="234.26249999999999"/>
    <n v="-2.4999999999977202E-3"/>
    <n v="234.26"/>
    <n v="0"/>
    <x v="0"/>
    <m/>
    <m/>
    <m/>
    <m/>
    <s v="none"/>
    <m/>
    <m/>
    <m/>
    <x v="0"/>
    <m/>
    <x v="0"/>
  </r>
  <r>
    <s v="PRTPrt 101-2018Q1 2022EUR"/>
    <x v="8"/>
    <n v="182830"/>
    <s v="IDA AO BOSQUE - DECORAÇÃO E FLORES, LDA"/>
    <s v="Prt 101-2018"/>
    <s v="Q1 2022"/>
    <s v="EUR"/>
    <n v="87.76"/>
    <n v="87.757000000000005"/>
    <n v="3.0000000000001098E-3"/>
    <n v="87.76"/>
    <n v="0"/>
    <x v="0"/>
    <m/>
    <m/>
    <m/>
    <m/>
    <s v="none"/>
    <m/>
    <m/>
    <m/>
    <x v="0"/>
    <m/>
    <x v="0"/>
  </r>
  <r>
    <s v="PRTPrt 119-2018Q1 2022EUR"/>
    <x v="8"/>
    <n v="207253"/>
    <s v="RENTOKIL INITIAL PORTUGAL - SERVIÇOS DE PROTECÇÃO AMBIENTAL, LDA"/>
    <s v="Prt 119-2018"/>
    <s v="Q1 2022"/>
    <s v="EUR"/>
    <n v="264.45999999999998"/>
    <n v="264.4606"/>
    <n v="-6.0000000001991696E-4"/>
    <n v="264.45999999999998"/>
    <n v="0"/>
    <x v="0"/>
    <m/>
    <m/>
    <m/>
    <m/>
    <s v="none"/>
    <m/>
    <m/>
    <m/>
    <x v="0"/>
    <m/>
    <x v="0"/>
  </r>
  <r>
    <s v="PRTPrt 218-2018Q1 2022EUR"/>
    <x v="8"/>
    <n v="211193"/>
    <s v="AMORIM CORK SERVICES, LDA"/>
    <s v="Prt 218-2018"/>
    <s v="Q1 2022"/>
    <s v="EUR"/>
    <n v="23"/>
    <n v="22.998699999999999"/>
    <n v="1.3000000000005199E-3"/>
    <n v="23"/>
    <n v="0"/>
    <x v="0"/>
    <m/>
    <m/>
    <m/>
    <m/>
    <s v="none"/>
    <m/>
    <m/>
    <m/>
    <x v="0"/>
    <m/>
    <x v="0"/>
  </r>
  <r>
    <s v="PRTPrt 200-2018Q1 2022EUR"/>
    <x v="8"/>
    <n v="212134"/>
    <s v="HJFR PUBLICIDADE E CONSTRUÇÃO, UNIPESSOAL, LDA"/>
    <s v="Prt 200-2018"/>
    <s v="Q1 2022"/>
    <s v="EUR"/>
    <n v="3.57"/>
    <n v="3.5674999999999999"/>
    <n v="2.4999999999999402E-3"/>
    <n v="3.57"/>
    <n v="0"/>
    <x v="0"/>
    <m/>
    <m/>
    <m/>
    <m/>
    <s v="none"/>
    <m/>
    <m/>
    <m/>
    <x v="0"/>
    <m/>
    <x v="0"/>
  </r>
  <r>
    <s v="PRTPrt 141-2018Q1 2022EUR"/>
    <x v="8"/>
    <n v="212357"/>
    <s v="TALKGREEN - EQUIPAMENTOS DE TELECOMUNICAÇÕES E INFRA - ESTRUTURAS, LDA"/>
    <s v="Prt 141-2018"/>
    <s v="Q1 2022"/>
    <s v="EUR"/>
    <n v="39.67"/>
    <n v="39.6736"/>
    <n v="-3.5999999999987101E-3"/>
    <n v="39.67"/>
    <n v="0"/>
    <x v="0"/>
    <m/>
    <m/>
    <m/>
    <m/>
    <s v="none"/>
    <m/>
    <m/>
    <m/>
    <x v="0"/>
    <m/>
    <x v="0"/>
  </r>
  <r>
    <s v="PRTPrt 221-2018Q1 2022EUR"/>
    <x v="8"/>
    <n v="213676"/>
    <s v="ILUNION LAVANDARIAS DE PORTUGAL UNIPESSOAL,LDA (antes AGENDALFAZEMA)"/>
    <s v="Prt 221-2018"/>
    <s v="Q1 2022"/>
    <s v="EUR"/>
    <n v="662.24"/>
    <n v="662.23680000000002"/>
    <n v="3.19999999999254E-3"/>
    <n v="662.24"/>
    <n v="0"/>
    <x v="0"/>
    <m/>
    <m/>
    <m/>
    <m/>
    <s v="none"/>
    <m/>
    <m/>
    <m/>
    <x v="0"/>
    <m/>
    <x v="0"/>
  </r>
  <r>
    <s v="PRTPrt 145-2018Q1 2022EUR"/>
    <x v="8"/>
    <n v="215487"/>
    <s v="PLURISEG, PROTECÇÃO DO PESSOAL E DAS INSTALAÇÕES, LDA"/>
    <s v="Prt 145-2018"/>
    <s v="Q1 2022"/>
    <s v="EUR"/>
    <n v="338.65"/>
    <n v="338.65280000000001"/>
    <n v="-2.8000000000361E-3"/>
    <n v="338.65"/>
    <n v="0"/>
    <x v="0"/>
    <m/>
    <m/>
    <m/>
    <m/>
    <s v="none"/>
    <m/>
    <m/>
    <m/>
    <x v="0"/>
    <m/>
    <x v="0"/>
  </r>
  <r>
    <s v="PRTPrt 339-2018Q1 2022EUR"/>
    <x v="8"/>
    <n v="256140"/>
    <s v="EVOCA IBERIA S.L."/>
    <s v="Prt 339-2018"/>
    <s v="Q1 2022"/>
    <s v="EUR"/>
    <n v="-12.6"/>
    <n v="-12.597899999999999"/>
    <n v="-2.1000000000004301E-3"/>
    <n v="-12.6"/>
    <n v="0"/>
    <x v="0"/>
    <m/>
    <m/>
    <m/>
    <m/>
    <s v="none"/>
    <m/>
    <m/>
    <m/>
    <x v="0"/>
    <m/>
    <x v="0"/>
  </r>
  <r>
    <s v="PRTPrt 233-2018Q1 2022EUR"/>
    <x v="8"/>
    <n v="261058"/>
    <s v="ASSA ABLOY ENTRANCE SYSTEMS PORTUGAL, S.A."/>
    <s v="Prt 233-2018"/>
    <s v="Q1 2022"/>
    <s v="EUR"/>
    <n v="24.49"/>
    <n v="24.489899999999999"/>
    <n v="9.9999999999766901E-5"/>
    <n v="24.49"/>
    <n v="0"/>
    <x v="0"/>
    <m/>
    <m/>
    <m/>
    <m/>
    <s v="none"/>
    <m/>
    <m/>
    <m/>
    <x v="0"/>
    <m/>
    <x v="0"/>
  </r>
  <r>
    <s v="PRTPrt 340-2018Q1 2022EUR"/>
    <x v="8"/>
    <n v="279833"/>
    <s v="MASSIMO ZANETTI BEVERAGE IBERIA, S.A."/>
    <s v="Prt 340-2018"/>
    <s v="Q1 2022"/>
    <s v="EUR"/>
    <n v="101.91"/>
    <n v="101.9098"/>
    <n v="1.99999999992428E-4"/>
    <n v="101.91"/>
    <n v="0"/>
    <x v="0"/>
    <m/>
    <m/>
    <m/>
    <m/>
    <s v="none"/>
    <m/>
    <m/>
    <m/>
    <x v="0"/>
    <m/>
    <x v="0"/>
  </r>
  <r>
    <s v="PRTPrt 173-2018Q1 2022EUR"/>
    <x v="8"/>
    <n v="284844"/>
    <s v="PCG INSTALAÇOES ELECTRICAS, LDA."/>
    <s v="Prt 173-2018"/>
    <s v="Q1 2022"/>
    <s v="EUR"/>
    <n v="22.21"/>
    <n v="22.214500000000001"/>
    <n v="-4.5000000000001697E-3"/>
    <n v="22.21"/>
    <n v="0"/>
    <x v="0"/>
    <m/>
    <m/>
    <m/>
    <m/>
    <s v="none"/>
    <m/>
    <m/>
    <m/>
    <x v="0"/>
    <m/>
    <x v="0"/>
  </r>
  <r>
    <s v="PRTPrt 360-2019Q1 2022EUR"/>
    <x v="8"/>
    <n v="330775"/>
    <s v="KONE PORTUGAL ELEVADORES Lda."/>
    <s v="Prt 360-2019"/>
    <s v="Q1 2022"/>
    <s v="EUR"/>
    <n v="2195.87"/>
    <n v="2195.8715999999999"/>
    <n v="-1.6000000000531099E-3"/>
    <n v="2195.8715999999999"/>
    <n v="-1.6000000000531099E-3"/>
    <x v="0"/>
    <m/>
    <m/>
    <m/>
    <m/>
    <s v="none"/>
    <m/>
    <m/>
    <m/>
    <x v="0"/>
    <m/>
    <x v="0"/>
  </r>
  <r>
    <s v="PRTPrt 358-2019Q1 2022EUR"/>
    <x v="8"/>
    <n v="331745"/>
    <s v="MULTISERVICIOS ORIOLANOS, S.L."/>
    <s v="Prt 358-2019"/>
    <s v="Q1 2022"/>
    <s v="EUR"/>
    <n v="99.6"/>
    <n v="99.6"/>
    <n v="0"/>
    <n v="99.6"/>
    <n v="0"/>
    <x v="0"/>
    <m/>
    <m/>
    <m/>
    <m/>
    <s v="none"/>
    <m/>
    <m/>
    <m/>
    <x v="0"/>
    <m/>
    <x v="0"/>
  </r>
  <r>
    <s v="PRTPrt 352-2019Q1 2022EUR"/>
    <x v="8"/>
    <n v="355819"/>
    <s v="ORONA PORTUGAL, LDA."/>
    <s v="Prt 352-2019"/>
    <s v="Q1 2022"/>
    <s v="EUR"/>
    <n v="57.2"/>
    <n v="57.2042"/>
    <n v="-4.1999999999973101E-3"/>
    <n v="57.2"/>
    <n v="0"/>
    <x v="0"/>
    <m/>
    <m/>
    <m/>
    <m/>
    <s v="none"/>
    <m/>
    <m/>
    <m/>
    <x v="0"/>
    <m/>
    <x v="0"/>
  </r>
  <r>
    <s v="PRTPrt 307-2018Q1 2022EUR"/>
    <x v="8"/>
    <n v="100642"/>
    <s v="QUINTA FRIO (INTERNACIONAL) - COMÉRCIO DE PRODUTOS ALIMENTARES, LDA"/>
    <s v="Prt 307-2018"/>
    <s v="Q1 2022"/>
    <s v="EUR"/>
    <n v="196.87"/>
    <n v="196.8683"/>
    <n v="1.6999999999995901E-3"/>
    <n v="196.87"/>
    <n v="0"/>
    <x v="0"/>
    <m/>
    <m/>
    <m/>
    <m/>
    <s v="none"/>
    <m/>
    <m/>
    <m/>
    <x v="0"/>
    <m/>
    <x v="0"/>
  </r>
  <r>
    <s v="PRTPrt 152-2018Q1 2022EUR"/>
    <x v="8"/>
    <n v="100604"/>
    <s v="IRMÃOS MONTEIRO, S.A."/>
    <s v="Prt 152-2018"/>
    <s v="Q1 2022"/>
    <s v="EUR"/>
    <n v="437.32"/>
    <n v="437.31900000000002"/>
    <n v="9.9999999997635292E-4"/>
    <n v="437.32"/>
    <n v="0"/>
    <x v="0"/>
    <m/>
    <m/>
    <m/>
    <m/>
    <s v="none"/>
    <m/>
    <m/>
    <m/>
    <x v="0"/>
    <m/>
    <x v="0"/>
  </r>
  <r>
    <s v="PRTPrt 376-2020Q1 2022EUR"/>
    <x v="8"/>
    <n v="100633"/>
    <s v="Molaflex Colchoes S.A."/>
    <s v="Prt 376-2020"/>
    <s v="Q1 2022"/>
    <s v="EUR"/>
    <n v="2514.15"/>
    <n v="2514.1460000000002"/>
    <n v="3.9999999999054099E-3"/>
    <n v="2514.15"/>
    <n v="0"/>
    <x v="0"/>
    <m/>
    <m/>
    <m/>
    <m/>
    <s v="none"/>
    <m/>
    <m/>
    <m/>
    <x v="0"/>
    <m/>
    <x v="0"/>
  </r>
  <r>
    <s v="PRTPrt 364-2019Q1 2022EUR"/>
    <x v="8"/>
    <n v="181104"/>
    <s v="MARKETING CREATION"/>
    <s v="Prt 364-2019"/>
    <s v="Q1 2022"/>
    <s v="EUR"/>
    <n v="15.22"/>
    <n v="15.2235"/>
    <n v="-3.4999999999989402E-3"/>
    <n v="15.22"/>
    <n v="0"/>
    <x v="0"/>
    <m/>
    <m/>
    <m/>
    <m/>
    <s v="none"/>
    <m/>
    <m/>
    <m/>
    <x v="0"/>
    <m/>
    <x v="0"/>
  </r>
  <r>
    <s v="PRTPT2-21-2-004Q1 2022EUR"/>
    <x v="8"/>
    <n v="358169"/>
    <s v="TROTINETE LDA"/>
    <s v="PT2-21-2-004"/>
    <s v="Q1 2022"/>
    <s v="EUR"/>
    <n v="236.15"/>
    <n v="236.15100000000001"/>
    <n v="-1.0000000000047701E-3"/>
    <n v="236.15"/>
    <n v="0"/>
    <x v="0"/>
    <m/>
    <m/>
    <m/>
    <m/>
    <s v="none"/>
    <m/>
    <m/>
    <m/>
    <x v="0"/>
    <m/>
    <x v="0"/>
  </r>
  <r>
    <s v="PRTPT2-21-7-005Q1 2022EUR"/>
    <x v="8"/>
    <n v="99894"/>
    <s v="AMBIPROSE PRODUTOS SERVICOS SEGURANCA E AMBIENTE LDA"/>
    <s v="PT2-21-7-005"/>
    <s v="Q1 2022"/>
    <s v="EUR"/>
    <n v="41.49"/>
    <n v="41.487099999999998"/>
    <n v="2.9000000000038899E-3"/>
    <n v="41.49"/>
    <n v="0"/>
    <x v="0"/>
    <m/>
    <m/>
    <m/>
    <m/>
    <s v="none"/>
    <m/>
    <m/>
    <m/>
    <x v="0"/>
    <m/>
    <x v="0"/>
  </r>
  <r>
    <s v="PRTPrt 232-2018Q1 2022EUR"/>
    <x v="8"/>
    <n v="99885"/>
    <s v="HEMER - SERVIÇOS, LDA"/>
    <s v="Prt 232-2018"/>
    <s v="Q1 2022"/>
    <s v="EUR"/>
    <n v="10.62"/>
    <n v="10.6175"/>
    <n v="2.4999999999995E-3"/>
    <n v="10.62"/>
    <n v="0"/>
    <x v="0"/>
    <m/>
    <m/>
    <m/>
    <m/>
    <s v="none"/>
    <m/>
    <m/>
    <m/>
    <x v="0"/>
    <m/>
    <x v="0"/>
  </r>
  <r>
    <s v="PRTPrt 117-2018Q1 2022EUR"/>
    <x v="8"/>
    <n v="100551"/>
    <s v="GARCIAS, S.A."/>
    <s v="Prt 117-2018"/>
    <s v="Q1 2022"/>
    <s v="EUR"/>
    <n v="561.49"/>
    <n v="561.49210000000005"/>
    <n v="-2.1000000000412902E-3"/>
    <n v="561.49"/>
    <n v="0"/>
    <x v="0"/>
    <m/>
    <m/>
    <m/>
    <m/>
    <s v="none"/>
    <m/>
    <m/>
    <m/>
    <x v="0"/>
    <m/>
    <x v="0"/>
  </r>
  <r>
    <s v="PRTPrt 150-2018Q1 2022EUR"/>
    <x v="8"/>
    <n v="100592"/>
    <s v="RECHEIO MASTERCHEF Lda"/>
    <s v="Prt 150-2018"/>
    <s v="Q1 2022"/>
    <s v="EUR"/>
    <n v="58.58"/>
    <n v="58.584899999999998"/>
    <n v="-4.8999999999992296E-3"/>
    <n v="58.58"/>
    <n v="0"/>
    <x v="0"/>
    <m/>
    <m/>
    <m/>
    <m/>
    <s v="none"/>
    <m/>
    <m/>
    <m/>
    <x v="0"/>
    <m/>
    <x v="0"/>
  </r>
  <r>
    <s v="PRTPrt 155-2018Q1 2022EUR"/>
    <x v="8"/>
    <n v="100557"/>
    <s v="RECHEIO - CASH &amp; CARRY, S.A."/>
    <s v="Prt 155-2018"/>
    <s v="Q1 2022"/>
    <s v="EUR"/>
    <n v="115.45"/>
    <n v="115.44580000000001"/>
    <n v="4.1999999999973101E-3"/>
    <n v="115.45"/>
    <n v="0"/>
    <x v="0"/>
    <m/>
    <m/>
    <m/>
    <m/>
    <s v="none"/>
    <m/>
    <m/>
    <m/>
    <x v="0"/>
    <m/>
    <x v="0"/>
  </r>
  <r>
    <s v="PRTPrt 361-2019Q1 2022EUR"/>
    <x v="8"/>
    <n v="214170"/>
    <s v="BLUE DIAMOND PRIVATE TOURS UNIPESSOAL LDA"/>
    <s v="Prt 361-2019"/>
    <s v="Q1 2022"/>
    <s v="EUR"/>
    <n v="215.25"/>
    <n v="215.25059999999999"/>
    <n v="-5.9999999999149601E-4"/>
    <n v="215.25"/>
    <n v="0"/>
    <x v="0"/>
    <m/>
    <m/>
    <m/>
    <m/>
    <s v="none"/>
    <m/>
    <m/>
    <m/>
    <x v="0"/>
    <m/>
    <x v="0"/>
  </r>
  <r>
    <s v="PRTPrt 287BRI-2018Q1 2022EUR"/>
    <x v="8"/>
    <n v="100589"/>
    <s v="AVILUDO - INDÚSTRIA E COMÉRCIO DE PRODUTOS ALIMENTARES, S.A."/>
    <s v="Prt 287BRI-2018"/>
    <s v="Q1 2022"/>
    <s v="EUR"/>
    <n v="243.5"/>
    <n v="243.5025"/>
    <n v="-2.4999999999977202E-3"/>
    <n v="243.5"/>
    <n v="0"/>
    <x v="0"/>
    <m/>
    <m/>
    <m/>
    <m/>
    <s v="none"/>
    <m/>
    <m/>
    <m/>
    <x v="0"/>
    <m/>
    <x v="0"/>
  </r>
  <r>
    <s v="PRTPrt 287RST-2018Q1 2022EUR"/>
    <x v="8"/>
    <n v="100589"/>
    <s v="AVILUDO - INDÚSTRIA E COMÉRCIO DE PRODUTOS ALIMENTARES, S.A."/>
    <s v="Prt 287RST-2018"/>
    <s v="Q1 2022"/>
    <s v="EUR"/>
    <n v="2393.13"/>
    <n v="2393.1341000000002"/>
    <n v="-4.1000000001076798E-3"/>
    <n v="2393.13"/>
    <n v="0"/>
    <x v="0"/>
    <m/>
    <m/>
    <m/>
    <m/>
    <s v="none"/>
    <m/>
    <m/>
    <m/>
    <x v="0"/>
    <m/>
    <x v="0"/>
  </r>
  <r>
    <s v="PRTPrt 253-2018Q1 2022EUR"/>
    <x v="8"/>
    <n v="100649"/>
    <s v="GAMOTEL - ARTIGOS PARA HOTELARIA, LDA"/>
    <s v="Prt 253-2018"/>
    <s v="Q1 2022"/>
    <s v="EUR"/>
    <n v="2.73"/>
    <n v="2.7309000000000001"/>
    <n v="-9.0000000000012195E-4"/>
    <n v="2.73"/>
    <n v="0"/>
    <x v="0"/>
    <m/>
    <m/>
    <m/>
    <m/>
    <s v="none"/>
    <m/>
    <m/>
    <m/>
    <x v="0"/>
    <m/>
    <x v="0"/>
  </r>
  <r>
    <s v="PRTPrt 323-2018Q1 2022EUR"/>
    <x v="8"/>
    <n v="100062"/>
    <s v="GLUTAMINE - ALIMENTAÇÃO RACIONAL E DIETETICA, LDA"/>
    <s v="Prt 323-2018"/>
    <s v="Q1 2022"/>
    <s v="EUR"/>
    <n v="6.15"/>
    <n v="6.1471"/>
    <n v="2.9000000000003398E-3"/>
    <n v="6.15"/>
    <n v="0"/>
    <x v="0"/>
    <m/>
    <m/>
    <m/>
    <m/>
    <s v="none"/>
    <m/>
    <m/>
    <m/>
    <x v="0"/>
    <m/>
    <x v="0"/>
  </r>
  <r>
    <s v="PRTPrt 154-2018Q1 2022EUR"/>
    <x v="8"/>
    <n v="100250"/>
    <s v="MOTA &amp; DAVID, LDA"/>
    <s v="Prt 154-2018"/>
    <s v="Q1 2022"/>
    <s v="EUR"/>
    <n v="294.04000000000002"/>
    <n v="294.03539999999998"/>
    <n v="4.6000000000390104E-3"/>
    <n v="294.04000000000002"/>
    <n v="0"/>
    <x v="0"/>
    <m/>
    <m/>
    <m/>
    <m/>
    <s v="none"/>
    <m/>
    <m/>
    <m/>
    <x v="0"/>
    <m/>
    <x v="0"/>
  </r>
  <r>
    <s v="PRTPrt 192-2018Q1 2022EUR"/>
    <x v="8"/>
    <n v="100588"/>
    <s v="REXEL - DISTRIBUIÇÃO DE MATERIAL ELÉCTRICO, S.A."/>
    <s v="Prt 192-2018"/>
    <s v="Q1 2022"/>
    <s v="EUR"/>
    <n v="324.94"/>
    <n v="324.94450000000001"/>
    <n v="-4.5000000000072699E-3"/>
    <n v="324.94"/>
    <n v="0"/>
    <x v="0"/>
    <m/>
    <m/>
    <m/>
    <m/>
    <s v="none"/>
    <m/>
    <m/>
    <m/>
    <x v="0"/>
    <m/>
    <x v="0"/>
  </r>
  <r>
    <s v="PRTPrt 322-2018Q1 2022EUR"/>
    <x v="8"/>
    <n v="99976"/>
    <s v="PEÇA DE FRUTA, LDA"/>
    <s v="Prt 322-2018"/>
    <s v="Q1 2022"/>
    <s v="EUR"/>
    <n v="1.32"/>
    <n v="1.3225"/>
    <n v="-2.4999999999999402E-3"/>
    <n v="1.32"/>
    <n v="0"/>
    <x v="0"/>
    <m/>
    <m/>
    <m/>
    <m/>
    <s v="none"/>
    <m/>
    <m/>
    <m/>
    <x v="0"/>
    <m/>
    <x v="0"/>
  </r>
  <r>
    <s v="PRTPrt 318-2018Q1 2022EUR"/>
    <x v="8"/>
    <n v="100596"/>
    <s v="FUMADIS - PRODUÇÃO E DISTRIBUIÇÃO DE PRODUTOS ALIMENTARES, LDA"/>
    <s v="Prt 318-2018"/>
    <s v="Q1 2022"/>
    <s v="EUR"/>
    <n v="214.23"/>
    <n v="214.2319"/>
    <n v="-1.90000000000623E-3"/>
    <n v="214.23"/>
    <n v="0"/>
    <x v="0"/>
    <m/>
    <m/>
    <m/>
    <m/>
    <s v="none"/>
    <m/>
    <m/>
    <m/>
    <x v="0"/>
    <m/>
    <x v="0"/>
  </r>
  <r>
    <s v="PRTPrt 338-2018Q1 2022EUR"/>
    <x v="8"/>
    <n v="254764"/>
    <s v="ARTISANDUS UNIPESSOAL, LDA"/>
    <s v="Prt 338-2018"/>
    <s v="Q1 2022"/>
    <s v="EUR"/>
    <n v="38.090000000000003"/>
    <n v="38.090299999999999"/>
    <n v="-2.99999999995748E-4"/>
    <n v="38.090000000000003"/>
    <n v="0"/>
    <x v="0"/>
    <m/>
    <m/>
    <m/>
    <m/>
    <s v="none"/>
    <m/>
    <m/>
    <m/>
    <x v="0"/>
    <m/>
    <x v="0"/>
  </r>
  <r>
    <s v="PRTPrt 298-2018Q1 2022EUR"/>
    <x v="8"/>
    <n v="100605"/>
    <s v="BERNARDINO DE ALMEIDA E COSTA &amp; FILHOS, S.A."/>
    <s v="Prt 298-2018"/>
    <s v="Q1 2022"/>
    <s v="EUR"/>
    <n v="55.76"/>
    <n v="55.762700000000002"/>
    <n v="-2.7000000000043599E-3"/>
    <n v="55.76"/>
    <n v="0"/>
    <x v="0"/>
    <m/>
    <m/>
    <m/>
    <m/>
    <s v="none"/>
    <m/>
    <m/>
    <m/>
    <x v="0"/>
    <m/>
    <x v="0"/>
  </r>
  <r>
    <s v="PRTPrt 131-2018Q1 2022EUR"/>
    <x v="8"/>
    <n v="99725"/>
    <s v="ISS FACILITY SERVICES - GESTÃO E MANUTENÇÃO DE EDIFÍCIOS, LDA"/>
    <s v="Prt 131-2018"/>
    <s v="Q1 2022"/>
    <s v="EUR"/>
    <n v="37.619999999999997"/>
    <n v="37.620399999999997"/>
    <n v="-3.9999999999906701E-4"/>
    <n v="37.619999999999997"/>
    <n v="0"/>
    <x v="0"/>
    <m/>
    <m/>
    <m/>
    <m/>
    <s v="none"/>
    <m/>
    <m/>
    <m/>
    <x v="0"/>
    <m/>
    <x v="0"/>
  </r>
  <r>
    <s v="PRTPT2-21-1-010Q1 2022EUR"/>
    <x v="8"/>
    <n v="360611"/>
    <s v="Liderpartner, Lda"/>
    <s v="PT2-21-1-010"/>
    <s v="Q1 2022"/>
    <s v="EUR"/>
    <n v="50.36"/>
    <n v="50.356499999999997"/>
    <n v="3.5000000000024998E-3"/>
    <n v="50.36"/>
    <n v="0"/>
    <x v="0"/>
    <m/>
    <m/>
    <m/>
    <m/>
    <s v="none"/>
    <m/>
    <m/>
    <m/>
    <x v="0"/>
    <m/>
    <x v="0"/>
  </r>
  <r>
    <s v="PRTPrt 296-2018Q1 2022EUR"/>
    <x v="8"/>
    <n v="100464"/>
    <s v="NORDMANN PORTUGAL, S.A."/>
    <s v="Prt 296-2018"/>
    <s v="Q1 2022"/>
    <s v="EUR"/>
    <n v="49.31"/>
    <n v="49.305999999999997"/>
    <n v="4.0000000000048799E-3"/>
    <n v="49.31"/>
    <n v="0"/>
    <x v="0"/>
    <m/>
    <m/>
    <m/>
    <m/>
    <s v="none"/>
    <m/>
    <m/>
    <m/>
    <x v="0"/>
    <m/>
    <x v="0"/>
  </r>
  <r>
    <s v="PRTPrt 316-2018Q1 2022EUR"/>
    <x v="8"/>
    <n v="100067"/>
    <s v="ANTÓNIO JOSÉ TEIXEIRA CRUZ, UNIPESSOAL, LDA"/>
    <s v="Prt 316-2018"/>
    <s v="Q1 2022"/>
    <s v="EUR"/>
    <n v="28.5"/>
    <n v="28.4986"/>
    <n v="1.4000000000002899E-3"/>
    <n v="28.5"/>
    <n v="0"/>
    <x v="0"/>
    <m/>
    <m/>
    <m/>
    <m/>
    <s v="none"/>
    <m/>
    <m/>
    <m/>
    <x v="0"/>
    <m/>
    <x v="0"/>
  </r>
  <r>
    <s v="PRTPrt 325-2018Q1 2022EUR"/>
    <x v="8"/>
    <n v="99703"/>
    <s v="CAPRI - REPRESENTAÇÃO E COMERCIO DE PRODUTOS ALIMENTARES, LDA"/>
    <s v="Prt 325-2018"/>
    <s v="Q1 2022"/>
    <s v="EUR"/>
    <n v="12.56"/>
    <n v="12.562099999999999"/>
    <n v="-2.0999999999986498E-3"/>
    <n v="12.56"/>
    <n v="0"/>
    <x v="0"/>
    <m/>
    <m/>
    <m/>
    <m/>
    <s v="none"/>
    <m/>
    <m/>
    <m/>
    <x v="0"/>
    <m/>
    <x v="0"/>
  </r>
  <r>
    <s v="PRTPrt 113-2018Q1 2022EUR"/>
    <x v="8"/>
    <n v="274989"/>
    <s v="FRUSTOCK FOOD SERVICE, S.A. (distribuidor DANONE)"/>
    <s v="Prt 113-2018"/>
    <s v="Q1 2022"/>
    <s v="EUR"/>
    <n v="921.13"/>
    <n v="921.12480000000005"/>
    <n v="5.1999999999452397E-3"/>
    <n v="921.13"/>
    <n v="0"/>
    <x v="0"/>
    <m/>
    <m/>
    <m/>
    <m/>
    <s v="none"/>
    <m/>
    <m/>
    <m/>
    <x v="0"/>
    <m/>
    <x v="0"/>
  </r>
  <r>
    <s v="PRTPrt 329CHM-2018Q1 2022EUR"/>
    <x v="8"/>
    <n v="100300"/>
    <s v="VIBOREL - DISTRIBUIÇÃO, S.A."/>
    <s v="Prt 329CHM-2018"/>
    <s v="Q1 2022"/>
    <s v="EUR"/>
    <n v="35.36"/>
    <n v="35.36"/>
    <n v="0"/>
    <n v="35.36"/>
    <n v="0"/>
    <x v="0"/>
    <m/>
    <m/>
    <m/>
    <m/>
    <s v="none"/>
    <m/>
    <m/>
    <m/>
    <x v="0"/>
    <m/>
    <x v="0"/>
  </r>
  <r>
    <s v="PRTPrt 370-2019Q1 2022EUR"/>
    <x v="8"/>
    <n v="354128"/>
    <s v="OMNIFISH S.A."/>
    <s v="Prt 370-2019"/>
    <s v="Q1 2022"/>
    <s v="EUR"/>
    <n v="207.47"/>
    <n v="207.46600000000001"/>
    <n v="3.9999999999906699E-3"/>
    <n v="207.47"/>
    <n v="0"/>
    <x v="0"/>
    <m/>
    <m/>
    <m/>
    <m/>
    <s v="none"/>
    <m/>
    <m/>
    <m/>
    <x v="0"/>
    <m/>
    <x v="0"/>
  </r>
  <r>
    <s v="PRTPrt 334-2018Q1 2022EUR"/>
    <x v="8"/>
    <n v="219841"/>
    <s v="OPENLINE FACILITY SERVICES, S.A."/>
    <s v="Prt 334-2018"/>
    <s v="Q1 2022"/>
    <s v="EUR"/>
    <n v="54"/>
    <n v="53.998699999999999"/>
    <n v="1.3000000000005199E-3"/>
    <n v="54"/>
    <n v="0"/>
    <x v="0"/>
    <m/>
    <m/>
    <m/>
    <m/>
    <s v="none"/>
    <m/>
    <m/>
    <m/>
    <x v="0"/>
    <m/>
    <x v="0"/>
  </r>
  <r>
    <s v="PRTPT2-21-6-020Q1 2022EUR"/>
    <x v="8"/>
    <n v="362490"/>
    <s v="Kaizen Imagen S.L."/>
    <s v="PT2-21-6-020"/>
    <s v="Q1 2022"/>
    <s v="EUR"/>
    <n v="4.37"/>
    <n v="4.3662999999999998"/>
    <n v="3.70000000000025E-3"/>
    <n v="4.37"/>
    <n v="0"/>
    <x v="0"/>
    <m/>
    <m/>
    <m/>
    <m/>
    <s v="none"/>
    <m/>
    <m/>
    <m/>
    <x v="0"/>
    <m/>
    <x v="0"/>
  </r>
  <r>
    <s v="PRTPrt 250-2018Q1 2022EUR"/>
    <x v="8"/>
    <n v="100671"/>
    <s v="NORTEL - COMÉRCIO DE EQUIPAMENTOS HOTELEIROS, LDA"/>
    <s v="Prt 250-2018"/>
    <s v="Q1 2022"/>
    <s v="EUR"/>
    <n v="17.23"/>
    <n v="17.230499999999999"/>
    <n v="-4.9999999999883395E-4"/>
    <n v="17.23"/>
    <n v="0"/>
    <x v="0"/>
    <m/>
    <m/>
    <m/>
    <m/>
    <s v="none"/>
    <m/>
    <m/>
    <m/>
    <x v="0"/>
    <m/>
    <x v="0"/>
  </r>
  <r>
    <s v="PRTPrt 105-2018Q1 2022EUR"/>
    <x v="8"/>
    <n v="99761"/>
    <s v="ADECCO RECURSOS HUMANOS - EMPRESA DE TRABALHO TEMPORÁRIO, LDA"/>
    <s v="Prt 105-2018"/>
    <s v="Q1 2022"/>
    <s v="EUR"/>
    <n v="679.79"/>
    <n v="679.79179999999997"/>
    <n v="-1.8000000000029099E-3"/>
    <n v="679.79"/>
    <n v="0"/>
    <x v="0"/>
    <m/>
    <m/>
    <m/>
    <m/>
    <s v="none"/>
    <m/>
    <m/>
    <m/>
    <x v="0"/>
    <m/>
    <x v="0"/>
  </r>
  <r>
    <s v="PRTPT2-22-5-005Q1 2022EUR"/>
    <x v="8"/>
    <n v="262263"/>
    <s v="NONIUSSOFT SOFTWARE E CONSULTORIA PARA TELECOMUNICACOES SA"/>
    <s v="PT2-22-5-005"/>
    <s v="Q1 2022"/>
    <s v="EUR"/>
    <n v="144.47"/>
    <n v="144.46530000000001"/>
    <n v="4.6999999999854901E-3"/>
    <n v="144.47"/>
    <n v="0"/>
    <x v="0"/>
    <m/>
    <m/>
    <m/>
    <m/>
    <s v="none"/>
    <m/>
    <m/>
    <m/>
    <x v="0"/>
    <m/>
    <x v="0"/>
  </r>
  <r>
    <s v="PRTPT2-21-7-014Q1 2022EUR"/>
    <x v="8"/>
    <n v="349261"/>
    <s v="Pinto &amp; Cruz Instalacoes e manuntençao S.A."/>
    <s v="PT2-21-7-014"/>
    <s v="Q1 2022"/>
    <s v="EUR"/>
    <n v="13.86"/>
    <n v="13.86"/>
    <n v="0"/>
    <n v="13.86"/>
    <n v="0"/>
    <x v="0"/>
    <m/>
    <m/>
    <m/>
    <m/>
    <s v="none"/>
    <m/>
    <m/>
    <m/>
    <x v="0"/>
    <m/>
    <x v="0"/>
  </r>
  <r>
    <s v="PRTPT2-21-1-015Q1 2022EUR"/>
    <x v="8"/>
    <n v="366303"/>
    <e v="#N/A"/>
    <s v="PT2-21-1-015"/>
    <s v="Q1 2022"/>
    <s v="EUR"/>
    <n v="8.7100000000000009"/>
    <n v="8.7138000000000009"/>
    <n v="-3.8000000000000199E-3"/>
    <n v="8.7100000000000009"/>
    <n v="0"/>
    <x v="0"/>
    <m/>
    <m/>
    <m/>
    <m/>
    <s v="none"/>
    <m/>
    <m/>
    <m/>
    <x v="0"/>
    <m/>
    <x v="0"/>
  </r>
  <r>
    <s v="PRTPrt 282-2018Q1 2022EUR"/>
    <x v="8"/>
    <n v="100079"/>
    <s v="CASA AGRÍCOLA ALEXANDRE RELVAS, LDA"/>
    <s v="Prt 282-2018"/>
    <s v="Q1 2022"/>
    <s v="EUR"/>
    <n v="8.8000000000000007"/>
    <n v="8.8009000000000004"/>
    <n v="-8.9999999999967797E-4"/>
    <n v="8.8000000000000007"/>
    <n v="0"/>
    <x v="0"/>
    <m/>
    <m/>
    <m/>
    <m/>
    <s v="none"/>
    <m/>
    <m/>
    <m/>
    <x v="0"/>
    <m/>
    <x v="0"/>
  </r>
  <r>
    <s v="PRTPrt 309-2018Q1 2022EUR"/>
    <x v="8"/>
    <n v="100427"/>
    <s v="AGRO PLANTAS - FLORICULTURA, SILVICULTURA E AGRO-PECUÁRIA, LDA"/>
    <s v="Prt 309-2018"/>
    <s v="Q1 2022"/>
    <s v="EUR"/>
    <n v="166.15"/>
    <n v="166.14779999999999"/>
    <n v="2.2000000000161799E-3"/>
    <n v="166.15"/>
    <n v="0"/>
    <x v="0"/>
    <m/>
    <m/>
    <m/>
    <m/>
    <s v="none"/>
    <m/>
    <m/>
    <m/>
    <x v="0"/>
    <m/>
    <x v="0"/>
  </r>
  <r>
    <s v="PRTPT2-22-7-003Q1 2022EUR"/>
    <x v="8"/>
    <n v="294868"/>
    <e v="#N/A"/>
    <s v="PT2-22-7-003"/>
    <s v="Q1 2022"/>
    <s v="EUR"/>
    <n v="129.01"/>
    <n v="129.01499999999999"/>
    <n v="-4.9999999999954499E-3"/>
    <n v="129.01"/>
    <n v="0"/>
    <x v="0"/>
    <m/>
    <m/>
    <m/>
    <m/>
    <s v="none"/>
    <m/>
    <m/>
    <m/>
    <x v="0"/>
    <m/>
    <x v="0"/>
  </r>
  <r>
    <s v="PRTPrt 303-2018Q1 2022EUR"/>
    <x v="8"/>
    <n v="100512"/>
    <s v="LACTOGAL - PRODUTOS ALIMENTARES, S.A."/>
    <s v="Prt 303-2018"/>
    <s v="Q1 2022"/>
    <s v="EUR"/>
    <n v="520.91999999999996"/>
    <n v="520.91790000000003"/>
    <n v="2.0999999999275999E-3"/>
    <n v="520.91999999999996"/>
    <n v="0"/>
    <x v="0"/>
    <m/>
    <m/>
    <m/>
    <m/>
    <s v="none"/>
    <m/>
    <m/>
    <m/>
    <x v="0"/>
    <m/>
    <x v="0"/>
  </r>
  <r>
    <s v="PRTPrt 161less 68K-2018Q1 2022EUR"/>
    <x v="8"/>
    <n v="99659"/>
    <s v="WATERCARE - TRATAMENTO DE ÁGUAS, LDA"/>
    <s v="Prt 161less 68K-2018"/>
    <s v="Q1 2022"/>
    <s v="EUR"/>
    <n v="496.54"/>
    <n v="496.54129999999998"/>
    <n v="-1.29999999995789E-3"/>
    <n v="496.54"/>
    <n v="0"/>
    <x v="0"/>
    <m/>
    <m/>
    <m/>
    <m/>
    <s v="none"/>
    <m/>
    <m/>
    <m/>
    <x v="0"/>
    <m/>
    <x v="0"/>
  </r>
  <r>
    <s v="POL3 16 A00006 PL 00858Q1 2022PLN"/>
    <x v="9"/>
    <s v="KON0313"/>
    <s v="Agencja Tatulo Wąsik Dariusz"/>
    <s v="3 16 A00006 PL 00858"/>
    <s v="Q1 2022"/>
    <s v="PLN"/>
    <n v="42153.13"/>
    <n v="42153.125999999997"/>
    <n v="4.0000000008149003E-3"/>
    <n v="42153.13"/>
    <n v="0"/>
    <x v="0"/>
    <m/>
    <m/>
    <m/>
    <m/>
    <s v="none"/>
    <m/>
    <m/>
    <m/>
    <x v="0"/>
    <m/>
    <x v="0"/>
  </r>
  <r>
    <s v="POL4 14 A00005 PL 00585Q1 2022PLN"/>
    <x v="9"/>
    <s v="KON0293"/>
    <s v="Amka sp. z o.o."/>
    <s v="4 14 A00005 PL 00585"/>
    <s v="Q1 2022"/>
    <s v="PLN"/>
    <n v="21416"/>
    <n v="21416.002"/>
    <n v="-2.0000000004074502E-3"/>
    <n v="21416"/>
    <n v="0"/>
    <x v="0"/>
    <m/>
    <m/>
    <m/>
    <m/>
    <s v="none"/>
    <m/>
    <m/>
    <m/>
    <x v="0"/>
    <m/>
    <x v="0"/>
  </r>
  <r>
    <s v="POL18219001Q1 2022PLN"/>
    <x v="9"/>
    <s v="KON0192"/>
    <s v="Artykuły Rolno-Spożywcze Patyna Sławomir"/>
    <n v="18219001"/>
    <s v="Q1 2022"/>
    <s v="PLN"/>
    <n v="8681.0499999999993"/>
    <n v="8681.0519999999997"/>
    <n v="-2.0000000004074502E-3"/>
    <n v="8681.0499999999993"/>
    <n v="0"/>
    <x v="0"/>
    <m/>
    <m/>
    <m/>
    <m/>
    <s v="none"/>
    <m/>
    <m/>
    <m/>
    <x v="0"/>
    <m/>
    <x v="0"/>
  </r>
  <r>
    <s v="POLPL4-21-1-279Q1 2022PLN"/>
    <x v="9"/>
    <s v="KON0027"/>
    <s v="Aryzta Polska sp. z o.o."/>
    <s v="PL4-21-1-279"/>
    <s v="Q1 2022"/>
    <s v="PLN"/>
    <n v="3399.86"/>
    <n v="3399.8636999999999"/>
    <n v="-3.6999999997533398E-3"/>
    <n v="3399.86"/>
    <n v="0"/>
    <x v="0"/>
    <m/>
    <m/>
    <m/>
    <m/>
    <s v="none"/>
    <m/>
    <m/>
    <m/>
    <x v="0"/>
    <m/>
    <x v="0"/>
  </r>
  <r>
    <s v="POLPL4-21-1-278Q1 2022PLN"/>
    <x v="9"/>
    <s v="KON0224"/>
    <s v="Bonduelle Polska S.A."/>
    <s v="PL4-21-1-278"/>
    <s v="Q1 2022"/>
    <s v="PLN"/>
    <n v="13406.97"/>
    <n v="13406.971"/>
    <n v="-1.0000000002037201E-3"/>
    <n v="13406.97"/>
    <n v="0"/>
    <x v="0"/>
    <m/>
    <m/>
    <m/>
    <m/>
    <s v="none"/>
    <m/>
    <m/>
    <m/>
    <x v="0"/>
    <m/>
    <x v="0"/>
  </r>
  <r>
    <s v="POL16003021Q1 2022PLN"/>
    <x v="9"/>
    <s v="KON0147"/>
    <s v="Bruno Tassi  sp. z o.o."/>
    <n v="16003021"/>
    <s v="Q1 2022"/>
    <s v="PLN"/>
    <n v="38639.120000000003"/>
    <n v="38639.121599999999"/>
    <n v="-1.5999999959603801E-3"/>
    <n v="38639.120000000003"/>
    <n v="0"/>
    <x v="0"/>
    <m/>
    <m/>
    <m/>
    <m/>
    <s v="none"/>
    <m/>
    <m/>
    <m/>
    <x v="0"/>
    <m/>
    <x v="0"/>
  </r>
  <r>
    <s v="POL16006028Q1 2022PLN"/>
    <x v="9"/>
    <s v="KON0156"/>
    <s v="Cherry"/>
    <n v="16006028"/>
    <s v="Q1 2022"/>
    <s v="PLN"/>
    <n v="44702.9"/>
    <n v="44702.898000000001"/>
    <n v="2.0000000004074502E-3"/>
    <n v="44702.9"/>
    <n v="0"/>
    <x v="0"/>
    <m/>
    <m/>
    <m/>
    <m/>
    <s v="none"/>
    <m/>
    <m/>
    <m/>
    <x v="0"/>
    <m/>
    <x v="0"/>
  </r>
  <r>
    <s v="POL3 19 A00013 PL 01325Q1 2022PLN"/>
    <x v="9"/>
    <s v="KON0357"/>
    <s v="Cukiernia Włodzimierz Czubak i S-ka- sp.j."/>
    <s v="3 19 A00013 PL 01325"/>
    <s v="Q1 2022"/>
    <s v="PLN"/>
    <n v="1821.49"/>
    <n v="1821.489"/>
    <n v="9.9999999997635292E-4"/>
    <n v="1821.49"/>
    <n v="0"/>
    <x v="0"/>
    <m/>
    <m/>
    <m/>
    <m/>
    <s v="none"/>
    <m/>
    <m/>
    <m/>
    <x v="0"/>
    <m/>
    <x v="0"/>
  </r>
  <r>
    <s v="POL3 15 A00004 PL 00697Q1 2022PLN"/>
    <x v="9"/>
    <s v="KON0302"/>
    <s v="Distribev Orbico sp. z o.o."/>
    <s v="3 15 A00004 PL 00697"/>
    <s v="Q1 2022"/>
    <s v="PLN"/>
    <n v="64235.6899999999"/>
    <n v="64235.698700000001"/>
    <n v="-8.7000000057742E-3"/>
    <n v="64235.6899999999"/>
    <n v="0"/>
    <x v="0"/>
    <m/>
    <m/>
    <m/>
    <m/>
    <s v="none"/>
    <m/>
    <m/>
    <m/>
    <x v="0"/>
    <m/>
    <x v="0"/>
  </r>
  <r>
    <s v="POL19227001Q1 2022PLN"/>
    <x v="9"/>
    <s v="KON0105"/>
    <s v="Dorado Chłodnie sp. z o.o."/>
    <n v="19227001"/>
    <s v="Q1 2022"/>
    <s v="PLN"/>
    <n v="27108.15"/>
    <n v="27108.150699999998"/>
    <n v="-6.9999999686842698E-4"/>
    <n v="27108.15"/>
    <n v="0"/>
    <x v="0"/>
    <m/>
    <m/>
    <m/>
    <m/>
    <s v="none"/>
    <m/>
    <m/>
    <m/>
    <x v="0"/>
    <m/>
    <x v="0"/>
  </r>
  <r>
    <s v="POL4 16 A00004 PL 00900Q1 2022PLN"/>
    <x v="9"/>
    <s v="KON0060"/>
    <s v="Eden Springs sp.  z o.o."/>
    <s v="4 16 A00004 PL 00900"/>
    <s v="Q1 2022"/>
    <s v="PLN"/>
    <n v="2257.4899999999998"/>
    <n v="2257.4850000000001"/>
    <n v="4.9999999996543903E-3"/>
    <n v="2257.4899999999998"/>
    <n v="0"/>
    <x v="0"/>
    <m/>
    <m/>
    <m/>
    <m/>
    <s v="none"/>
    <m/>
    <m/>
    <m/>
    <x v="0"/>
    <m/>
    <x v="0"/>
  </r>
  <r>
    <s v="POL4 13 A00005 PL 00396Q1 2022PLN"/>
    <x v="9"/>
    <s v="KON0278"/>
    <s v="Eurocash S.A."/>
    <s v="4 13 A00005 PL 00396"/>
    <s v="Q1 2022"/>
    <s v="PLN"/>
    <n v="27929.14"/>
    <n v="27929.144100000001"/>
    <n v="-4.1000000019266701E-3"/>
    <n v="27929.14"/>
    <n v="0"/>
    <x v="0"/>
    <m/>
    <m/>
    <m/>
    <m/>
    <s v="none"/>
    <m/>
    <m/>
    <m/>
    <x v="0"/>
    <m/>
    <x v="0"/>
  </r>
  <r>
    <s v="POL14002005Q1 2022PLN"/>
    <x v="9"/>
    <s v="KON0085"/>
    <s v="Farutex sp. z o.o."/>
    <n v="14002005"/>
    <s v="Q1 2022"/>
    <s v="PLN"/>
    <n v="531908.43000000005"/>
    <n v="531908.42980000004"/>
    <n v="2.0000000949948999E-4"/>
    <n v="531908.43000000005"/>
    <n v="0"/>
    <x v="0"/>
    <m/>
    <m/>
    <m/>
    <m/>
    <s v="none"/>
    <m/>
    <m/>
    <m/>
    <x v="0"/>
    <m/>
    <x v="0"/>
  </r>
  <r>
    <s v="POL17217001Q1 2022PLN"/>
    <x v="9"/>
    <s v="KON0189"/>
    <s v="Frito Lay Poland sp.  z o.o"/>
    <n v="17217001"/>
    <s v="Q1 2022"/>
    <s v="PLN"/>
    <n v="33917"/>
    <n v="33917.004000000001"/>
    <n v="-4.0000000008149003E-3"/>
    <n v="33917"/>
    <n v="0"/>
    <x v="0"/>
    <m/>
    <m/>
    <m/>
    <m/>
    <s v="none"/>
    <m/>
    <m/>
    <m/>
    <x v="0"/>
    <m/>
    <x v="0"/>
  </r>
  <r>
    <s v="POL2 13 A00003 PL 00290Q1 2022PLN"/>
    <x v="9"/>
    <s v="KON0269"/>
    <s v="Gobarto SA"/>
    <s v="2 13 A00003 PL 00290"/>
    <s v="Q1 2022"/>
    <s v="PLN"/>
    <n v="12449.62"/>
    <n v="12449.617399999999"/>
    <n v="2.6000000016210799E-3"/>
    <n v="12449.62"/>
    <n v="0"/>
    <x v="0"/>
    <m/>
    <m/>
    <m/>
    <m/>
    <s v="none"/>
    <m/>
    <m/>
    <m/>
    <x v="0"/>
    <m/>
    <x v="0"/>
  </r>
  <r>
    <s v="POL3 14 A00010 PL 00563Q1 2022PLN"/>
    <x v="9"/>
    <s v="KON0292"/>
    <s v="Gourmet Foods sp. z o.o."/>
    <s v="3 14 A00010 PL 00563"/>
    <s v="Q1 2022"/>
    <s v="PLN"/>
    <n v="13970.14"/>
    <n v="13970.143"/>
    <n v="-3.00000000061118E-3"/>
    <n v="13970.14"/>
    <n v="0"/>
    <x v="0"/>
    <m/>
    <m/>
    <m/>
    <m/>
    <s v="none"/>
    <m/>
    <m/>
    <m/>
    <x v="0"/>
    <m/>
    <x v="0"/>
  </r>
  <r>
    <s v="POL15014010Q1 2022PLN"/>
    <x v="9"/>
    <s v="KON0103"/>
    <s v="GymPL sp. z o.o."/>
    <n v="15014010"/>
    <s v="Q1 2022"/>
    <s v="PLN"/>
    <n v="325.73"/>
    <n v="325.72859999999997"/>
    <n v="1.40000000004647E-3"/>
    <n v="325.73"/>
    <n v="0"/>
    <x v="0"/>
    <m/>
    <m/>
    <m/>
    <m/>
    <s v="none"/>
    <m/>
    <m/>
    <m/>
    <x v="0"/>
    <m/>
    <x v="0"/>
  </r>
  <r>
    <s v="POL3 16 A00006 PL 00859Q1 2022PLN"/>
    <x v="9"/>
    <s v="KON0314"/>
    <s v="Hurtownia Owoców i Warzyw Bukat Grzegorz Bukato"/>
    <s v="3 16 A00006 PL 00859"/>
    <s v="Q1 2022"/>
    <s v="PLN"/>
    <n v="45706.85"/>
    <n v="45706.847000000002"/>
    <n v="2.9999999969731999E-3"/>
    <n v="45706.85"/>
    <n v="0"/>
    <x v="0"/>
    <m/>
    <m/>
    <m/>
    <m/>
    <s v="none"/>
    <m/>
    <m/>
    <m/>
    <x v="0"/>
    <m/>
    <x v="0"/>
  </r>
  <r>
    <s v="POL16007015Q1 2022PLN"/>
    <x v="9"/>
    <s v="KON0141"/>
    <s v="Inter-Mlecz"/>
    <n v="16007015"/>
    <s v="Q1 2022"/>
    <s v="PLN"/>
    <n v="110362.8"/>
    <n v="110362.8014"/>
    <n v="-1.39999999373685E-3"/>
    <n v="110362.8"/>
    <n v="0"/>
    <x v="0"/>
    <m/>
    <m/>
    <m/>
    <m/>
    <s v="none"/>
    <m/>
    <m/>
    <m/>
    <x v="0"/>
    <m/>
    <x v="0"/>
  </r>
  <r>
    <s v="POL16003005Q1 2022PLN"/>
    <x v="9"/>
    <s v="KON0111"/>
    <s v="Janex"/>
    <n v="16003005"/>
    <s v="Q1 2022"/>
    <s v="PLN"/>
    <n v="73662.39"/>
    <n v="73662.393599999996"/>
    <n v="-3.5999999963678398E-3"/>
    <n v="73662.39"/>
    <n v="0"/>
    <x v="0"/>
    <m/>
    <m/>
    <m/>
    <m/>
    <s v="none"/>
    <m/>
    <m/>
    <m/>
    <x v="0"/>
    <m/>
    <x v="0"/>
  </r>
  <r>
    <s v="POL16002032Q1 2022PLN"/>
    <x v="9"/>
    <s v="KON0160"/>
    <s v="Kuchnie Świata S.A."/>
    <n v="16002032"/>
    <s v="Q1 2022"/>
    <s v="PLN"/>
    <n v="28940.05"/>
    <n v="28940.053199999998"/>
    <n v="-3.1999999991967299E-3"/>
    <n v="28940.05"/>
    <n v="0"/>
    <x v="0"/>
    <m/>
    <m/>
    <m/>
    <m/>
    <s v="none"/>
    <m/>
    <m/>
    <m/>
    <x v="0"/>
    <m/>
    <x v="0"/>
  </r>
  <r>
    <s v="POL4 12 A00006 PL 00250Q1 2022PLN"/>
    <x v="9"/>
    <s v="KON0268"/>
    <s v="Lilu Fruits sp.  z o.o."/>
    <s v="4 12 A00006 PL 00250"/>
    <s v="Q1 2022"/>
    <s v="PLN"/>
    <n v="37403.22"/>
    <n v="37403.224000000002"/>
    <n v="-4.0000000008149003E-3"/>
    <n v="37403.22"/>
    <n v="0"/>
    <x v="0"/>
    <m/>
    <m/>
    <m/>
    <m/>
    <s v="none"/>
    <m/>
    <m/>
    <m/>
    <x v="0"/>
    <m/>
    <x v="0"/>
  </r>
  <r>
    <s v="POL2 13 A00004 PL 00271Q1 2022PLN"/>
    <x v="9"/>
    <s v="KON0271"/>
    <s v="Oshee Polska sp.  z o.o."/>
    <s v="2 13 A00004 PL 00271"/>
    <s v="Q1 2022"/>
    <s v="PLN"/>
    <n v="27391"/>
    <n v="27391.003199999999"/>
    <n v="-3.1999999991967299E-3"/>
    <n v="27391"/>
    <n v="0"/>
    <x v="0"/>
    <m/>
    <m/>
    <m/>
    <m/>
    <s v="none"/>
    <m/>
    <m/>
    <m/>
    <x v="0"/>
    <m/>
    <x v="0"/>
  </r>
  <r>
    <s v="POL3 11 A00006 PL 00124Q1 2022PLN"/>
    <x v="9"/>
    <s v="KON0259"/>
    <s v="Promiwex J.Foltański,J.Krawczyk s.c."/>
    <s v="3 11 A00006 PL 00124"/>
    <s v="Q1 2022"/>
    <s v="PLN"/>
    <n v="28108.09"/>
    <n v="28108.093000000001"/>
    <n v="-3.00000000061118E-3"/>
    <n v="28108.09"/>
    <n v="0"/>
    <x v="0"/>
    <m/>
    <m/>
    <m/>
    <m/>
    <s v="none"/>
    <m/>
    <m/>
    <m/>
    <x v="0"/>
    <m/>
    <x v="0"/>
  </r>
  <r>
    <s v="POL16007020Q1 2022PLN"/>
    <x v="9"/>
    <s v="KON0146"/>
    <s v="Przedsiębiorstwo Handlowo-Usługowe Sprocket"/>
    <n v="16007020"/>
    <s v="Q1 2022"/>
    <s v="PLN"/>
    <n v="3549.75"/>
    <n v="3549.7512000000002"/>
    <n v="-1.2000000001535201E-3"/>
    <n v="3549.75"/>
    <n v="0"/>
    <x v="0"/>
    <m/>
    <m/>
    <m/>
    <m/>
    <s v="none"/>
    <m/>
    <m/>
    <m/>
    <x v="0"/>
    <m/>
    <x v="0"/>
  </r>
  <r>
    <s v="POL3 19 A00009 PL 01305Q1 2022PLN"/>
    <x v="9"/>
    <s v="KON0356"/>
    <s v="Przedsiębiorstwo Savpol sp. z o.o.s.k."/>
    <s v="3 19 A00009 PL 01305"/>
    <s v="Q1 2022"/>
    <s v="PLN"/>
    <n v="2102.17"/>
    <n v="2102.17"/>
    <n v="0"/>
    <n v="2102.17"/>
    <n v="0"/>
    <x v="0"/>
    <m/>
    <m/>
    <m/>
    <m/>
    <s v="none"/>
    <m/>
    <m/>
    <m/>
    <x v="0"/>
    <m/>
    <x v="0"/>
  </r>
  <r>
    <s v="POL16007025Q1 2022PLN"/>
    <x v="9"/>
    <s v="KON0151"/>
    <s v="Remax"/>
    <n v="16007025"/>
    <s v="Q1 2022"/>
    <s v="PLN"/>
    <n v="27742.78"/>
    <n v="27742.775099999999"/>
    <n v="4.8999999999068599E-3"/>
    <n v="27742.78"/>
    <n v="0"/>
    <x v="0"/>
    <m/>
    <m/>
    <m/>
    <m/>
    <s v="none"/>
    <m/>
    <m/>
    <m/>
    <x v="0"/>
    <m/>
    <x v="0"/>
  </r>
  <r>
    <s v="POL1 17 A00005 PL 00943Q1 2022PLN"/>
    <x v="9"/>
    <s v="KON0322"/>
    <s v="Rolmex S.A."/>
    <s v="1 17 A00005 PL 00943"/>
    <s v="Q1 2022"/>
    <s v="PLN"/>
    <n v="3943.03"/>
    <n v="3943.0329999999999"/>
    <n v="-2.9999999997016801E-3"/>
    <n v="3943.03"/>
    <n v="0"/>
    <x v="0"/>
    <m/>
    <m/>
    <m/>
    <m/>
    <s v="none"/>
    <m/>
    <m/>
    <m/>
    <x v="0"/>
    <m/>
    <x v="0"/>
  </r>
  <r>
    <s v="POL14010014Q1 2022PLN"/>
    <x v="9"/>
    <s v="KON0097"/>
    <s v="Segafredo Zanetti Poland"/>
    <n v="14010014"/>
    <s v="Q1 2022"/>
    <s v="PLN"/>
    <n v="110890.88"/>
    <n v="110890.87760000001"/>
    <n v="2.39999999757856E-3"/>
    <n v="110890.88"/>
    <n v="0"/>
    <x v="0"/>
    <m/>
    <m/>
    <m/>
    <m/>
    <s v="none"/>
    <m/>
    <m/>
    <m/>
    <x v="0"/>
    <m/>
    <x v="0"/>
  </r>
  <r>
    <s v="POL16007023Q1 2022PLN"/>
    <x v="9"/>
    <s v="KON0149"/>
    <s v="Sermar"/>
    <n v="16007023"/>
    <s v="Q1 2022"/>
    <s v="PLN"/>
    <n v="3111.01"/>
    <n v="3111.0128"/>
    <n v="-2.7999999997518898E-3"/>
    <n v="3111.01"/>
    <n v="0"/>
    <x v="0"/>
    <m/>
    <m/>
    <m/>
    <m/>
    <s v="none"/>
    <m/>
    <m/>
    <m/>
    <x v="0"/>
    <m/>
    <x v="0"/>
  </r>
  <r>
    <s v="POL3 14 A00003 PL 00543Q1 2022PLN"/>
    <x v="9"/>
    <s v="KON0290"/>
    <s v="Sokołów S.A."/>
    <s v="3 14 A00003 PL 00543"/>
    <s v="Q1 2022"/>
    <s v="PLN"/>
    <n v="29300.27"/>
    <n v="29300.266199999998"/>
    <n v="3.8000000022293499E-3"/>
    <n v="29300.27"/>
    <n v="0"/>
    <x v="0"/>
    <m/>
    <m/>
    <m/>
    <m/>
    <s v="none"/>
    <m/>
    <m/>
    <m/>
    <x v="0"/>
    <m/>
    <x v="0"/>
  </r>
  <r>
    <s v="POL18220002Q1 2022PLN"/>
    <x v="9"/>
    <s v="KON0179"/>
    <s v="Spółdzielnia Obrotu Towarowego Przemysłu Mleczarskiego"/>
    <n v="18220002"/>
    <s v="Q1 2022"/>
    <s v="PLN"/>
    <n v="17108.88"/>
    <n v="17108.88"/>
    <n v="0"/>
    <n v="17108.88"/>
    <n v="0"/>
    <x v="0"/>
    <m/>
    <m/>
    <m/>
    <m/>
    <s v="none"/>
    <m/>
    <m/>
    <m/>
    <x v="0"/>
    <m/>
    <x v="0"/>
  </r>
  <r>
    <s v="POL15003014Q1 2022PLN"/>
    <x v="9"/>
    <s v="KON0107"/>
    <s v="Tender Meat sp.  z o.o."/>
    <n v="15003014"/>
    <s v="Q1 2022"/>
    <s v="PLN"/>
    <n v="1699.23"/>
    <n v="1699.2344000000001"/>
    <n v="-4.4000000000323702E-3"/>
    <n v="1699.23"/>
    <n v="0"/>
    <x v="0"/>
    <m/>
    <m/>
    <m/>
    <m/>
    <s v="none"/>
    <m/>
    <m/>
    <m/>
    <x v="0"/>
    <m/>
    <x v="0"/>
  </r>
  <r>
    <s v="POL4 17 AR0002 PL 00974Q1 2022PLN"/>
    <x v="9"/>
    <s v="KON0326"/>
    <s v="Transgourmet Polska sp. z o.o."/>
    <s v="4 17 AR0002 PL 00974"/>
    <s v="Q1 2022"/>
    <s v="PLN"/>
    <n v="63372.21"/>
    <n v="63372.21"/>
    <n v="0"/>
    <n v="63372.21"/>
    <n v="0"/>
    <x v="0"/>
    <m/>
    <m/>
    <m/>
    <m/>
    <s v="none"/>
    <m/>
    <m/>
    <m/>
    <x v="0"/>
    <m/>
    <x v="0"/>
  </r>
  <r>
    <s v="POL4 16 A00004 PL 00901Q1 2022PLN"/>
    <x v="9"/>
    <s v="KON0316"/>
    <s v="Uzdrowisko Wysowa S.A."/>
    <s v="4 16 A00004 PL 00901"/>
    <s v="Q1 2022"/>
    <s v="PLN"/>
    <n v="14757.62"/>
    <n v="14757.6168"/>
    <n v="3.2000000010157202E-3"/>
    <n v="14757.62"/>
    <n v="0"/>
    <x v="0"/>
    <m/>
    <m/>
    <m/>
    <m/>
    <s v="none"/>
    <m/>
    <m/>
    <m/>
    <x v="0"/>
    <m/>
    <x v="0"/>
  </r>
  <r>
    <s v="POL1 11 E00036 PL 00102Q1 2022PLN"/>
    <x v="9"/>
    <s v="KON0255"/>
    <s v="Agencja Ochrony Vega Security sp. z o.o."/>
    <s v="1 11 E00036 PL 00102"/>
    <s v="Q1 2022"/>
    <s v="PLN"/>
    <n v="774.38"/>
    <n v="774.375"/>
    <n v="4.9999999999954499E-3"/>
    <n v="774.38"/>
    <n v="0"/>
    <x v="0"/>
    <m/>
    <m/>
    <m/>
    <m/>
    <s v="none"/>
    <m/>
    <m/>
    <m/>
    <x v="0"/>
    <m/>
    <x v="0"/>
  </r>
  <r>
    <s v="POL1 17 E0L005 PL 00920Q1 2022PLN"/>
    <x v="9"/>
    <s v="KON0318"/>
    <s v="Albatros sp.  z o.o. sp.k."/>
    <s v="1 17 E0L005 PL 00920"/>
    <s v="Q1 2022"/>
    <s v="PLN"/>
    <n v="1774.48"/>
    <n v="1774.4772"/>
    <n v="2.7999999999792601E-3"/>
    <n v="1774.48"/>
    <n v="0"/>
    <x v="0"/>
    <m/>
    <m/>
    <m/>
    <m/>
    <s v="none"/>
    <m/>
    <m/>
    <m/>
    <x v="0"/>
    <m/>
    <x v="0"/>
  </r>
  <r>
    <s v="POL4 12 E00040 PL 00230Q1 2022PLN"/>
    <x v="9"/>
    <s v="KON0267"/>
    <s v="ALD Automotive Polska"/>
    <s v="4 12 E00040 PL 00230"/>
    <s v="Q1 2022"/>
    <s v="PLN"/>
    <n v="466.23"/>
    <n v="466.22739999999999"/>
    <n v="2.6000000000294598E-3"/>
    <n v="466.23"/>
    <n v="0"/>
    <x v="0"/>
    <m/>
    <m/>
    <m/>
    <m/>
    <s v="none"/>
    <m/>
    <m/>
    <m/>
    <x v="0"/>
    <m/>
    <x v="0"/>
  </r>
  <r>
    <s v="POL4 17 E00052 PL 00955Q1 2022PLN"/>
    <x v="9"/>
    <s v="KON0328"/>
    <s v="All4hotels Bartłomiej Głodek"/>
    <s v="4 17 E00052 PL 00955"/>
    <s v="Q1 2022"/>
    <s v="PLN"/>
    <n v="7481.48"/>
    <n v="7481.4808000000003"/>
    <n v="-8.0000000070867795E-4"/>
    <n v="7481.48"/>
    <n v="0"/>
    <x v="0"/>
    <m/>
    <m/>
    <m/>
    <m/>
    <s v="none"/>
    <m/>
    <m/>
    <m/>
    <x v="0"/>
    <m/>
    <x v="0"/>
  </r>
  <r>
    <s v="POL3 17 E0L080 PL 00954Q1 2022PLN"/>
    <x v="9"/>
    <s v="KON0327"/>
    <s v="Alva sp.  z o.o."/>
    <s v="3 17 E0L080 PL 00954"/>
    <s v="Q1 2022"/>
    <s v="PLN"/>
    <n v="864.3"/>
    <n v="864.30319999999995"/>
    <n v="-3.19999999999254E-3"/>
    <n v="864.3"/>
    <n v="0"/>
    <x v="0"/>
    <m/>
    <m/>
    <m/>
    <m/>
    <s v="none"/>
    <m/>
    <m/>
    <m/>
    <x v="0"/>
    <m/>
    <x v="0"/>
  </r>
  <r>
    <s v="POL1 18 E00044 PL 00996Q1 2022PLN"/>
    <x v="9"/>
    <s v="KON0329"/>
    <s v="AMD Systems sp. z o.o."/>
    <s v="1 18 E00044 PL 00996"/>
    <s v="Q1 2022"/>
    <s v="PLN"/>
    <n v="7021.97"/>
    <n v="7021.9650000000001"/>
    <n v="5.0000000001091298E-3"/>
    <n v="7021.97"/>
    <n v="0"/>
    <x v="0"/>
    <m/>
    <m/>
    <m/>
    <m/>
    <s v="none"/>
    <m/>
    <m/>
    <m/>
    <x v="0"/>
    <m/>
    <x v="0"/>
  </r>
  <r>
    <s v="POL2 19 E00040 PL 01225Q1 2022PLN"/>
    <x v="9"/>
    <s v="KON0354"/>
    <s v="Arval Service Lease Polska sp.  z o.o."/>
    <s v="2 19 E00040 PL 01225"/>
    <s v="Q1 2022"/>
    <s v="PLN"/>
    <n v="18222.57"/>
    <n v="18222.570500000002"/>
    <n v="-5.0000000192085205E-4"/>
    <n v="18222.57"/>
    <n v="0"/>
    <x v="0"/>
    <m/>
    <m/>
    <m/>
    <m/>
    <s v="none"/>
    <m/>
    <m/>
    <m/>
    <x v="0"/>
    <m/>
    <x v="0"/>
  </r>
  <r>
    <s v="POL2 19 E00073 PL 01287Q1 2022PLN"/>
    <x v="9"/>
    <s v="KON0352"/>
    <s v="ATM S.A."/>
    <s v="2 19 E00073 PL 01287"/>
    <s v="Q1 2022"/>
    <s v="PLN"/>
    <n v="2131.9699999999998"/>
    <n v="2131.9668000000001"/>
    <n v="3.1999999996514799E-3"/>
    <n v="2131.9699999999998"/>
    <n v="0"/>
    <x v="0"/>
    <m/>
    <m/>
    <m/>
    <m/>
    <s v="none"/>
    <m/>
    <m/>
    <m/>
    <x v="0"/>
    <m/>
    <x v="0"/>
  </r>
  <r>
    <s v="POL2 14 E00053 PL 00498Q1 2022PLN"/>
    <x v="9"/>
    <s v="KON0287"/>
    <s v="BatiPlus Polska sp. z o.o."/>
    <s v="2 14 E00053 PL 00498"/>
    <s v="Q1 2022"/>
    <s v="PLN"/>
    <n v="330"/>
    <n v="330"/>
    <n v="0"/>
    <n v="330"/>
    <n v="0"/>
    <x v="0"/>
    <m/>
    <m/>
    <m/>
    <m/>
    <s v="none"/>
    <m/>
    <m/>
    <m/>
    <x v="0"/>
    <m/>
    <x v="0"/>
  </r>
  <r>
    <s v="POL1 19 E0L081 PL 01204Q1 2022PLN"/>
    <x v="9"/>
    <s v="KON0344"/>
    <s v="Best Company Solutions sp.  z o.o."/>
    <s v="1 19 E0L081 PL 01204"/>
    <s v="Q1 2022"/>
    <s v="PLN"/>
    <n v="274.75"/>
    <n v="274.74520000000001"/>
    <n v="4.7999999999888097E-3"/>
    <n v="274.75"/>
    <n v="0"/>
    <x v="0"/>
    <m/>
    <m/>
    <m/>
    <m/>
    <s v="none"/>
    <m/>
    <m/>
    <m/>
    <x v="0"/>
    <m/>
    <x v="0"/>
  </r>
  <r>
    <s v="POL28277012Q1 2022PLN"/>
    <x v="9"/>
    <s v="KON0202"/>
    <s v="Biuro Handlowe Eksport-Import Krzysztof Nowakowski"/>
    <n v="28277012"/>
    <s v="Q1 2022"/>
    <s v="PLN"/>
    <n v="824"/>
    <n v="824"/>
    <n v="0"/>
    <n v="824"/>
    <n v="0"/>
    <x v="0"/>
    <m/>
    <m/>
    <m/>
    <m/>
    <s v="none"/>
    <m/>
    <m/>
    <m/>
    <x v="0"/>
    <m/>
    <x v="0"/>
  </r>
  <r>
    <s v="POL3 10 E00051 PL 00061Q1 2022PLN"/>
    <x v="9"/>
    <s v="KON0253"/>
    <s v="BWF Orwat Poland sp.  z o.o."/>
    <s v="3 10 E00051 PL 00061"/>
    <s v="Q1 2022"/>
    <s v="PLN"/>
    <n v="234.5"/>
    <n v="234.5"/>
    <n v="0"/>
    <n v="234.5"/>
    <n v="0"/>
    <x v="0"/>
    <m/>
    <m/>
    <m/>
    <m/>
    <s v="none"/>
    <m/>
    <m/>
    <m/>
    <x v="0"/>
    <m/>
    <x v="0"/>
  </r>
  <r>
    <s v="POL27236002Q1 2022PLN"/>
    <x v="9"/>
    <s v="KON0178"/>
    <s v="Canal+Polska S.A."/>
    <n v="27236002"/>
    <s v="Q1 2022"/>
    <s v="PLN"/>
    <n v="72703.509999999995"/>
    <n v="72703.505999999994"/>
    <n v="4.0000000008149003E-3"/>
    <n v="72703.509999999995"/>
    <n v="0"/>
    <x v="0"/>
    <m/>
    <m/>
    <m/>
    <m/>
    <s v="none"/>
    <m/>
    <m/>
    <m/>
    <x v="0"/>
    <m/>
    <x v="0"/>
  </r>
  <r>
    <s v="POL24080001Q1 2022PLN"/>
    <x v="9"/>
    <s v="KON0041"/>
    <s v="Dajar sp.  z o.o."/>
    <n v="24080001"/>
    <s v="Q1 2022"/>
    <s v="PLN"/>
    <n v="13515.34"/>
    <n v="13515.3424"/>
    <n v="-2.3999999993975498E-3"/>
    <n v="13515.34"/>
    <n v="0"/>
    <x v="0"/>
    <m/>
    <m/>
    <m/>
    <m/>
    <s v="none"/>
    <m/>
    <m/>
    <m/>
    <x v="0"/>
    <m/>
    <x v="0"/>
  </r>
  <r>
    <s v="POL1 17 E00028 PL 00919Q1 2022PLN"/>
    <x v="9"/>
    <s v="KON0317"/>
    <s v="DC SYSTEM SPÓŁKA Z o.o."/>
    <s v="1 17 E00028 PL 00919"/>
    <s v="Q1 2022"/>
    <s v="PLN"/>
    <n v="6056.44"/>
    <n v="6056.4357"/>
    <n v="4.2999999996027301E-3"/>
    <n v="6056.44"/>
    <n v="0"/>
    <x v="0"/>
    <m/>
    <m/>
    <m/>
    <m/>
    <s v="none"/>
    <m/>
    <m/>
    <m/>
    <x v="0"/>
    <m/>
    <x v="0"/>
  </r>
  <r>
    <s v="POL23033006Q1 2022PLN"/>
    <x v="9"/>
    <s v="KON0008"/>
    <s v="Diversey Polska"/>
    <n v="23033006"/>
    <s v="Q1 2022"/>
    <s v="PLN"/>
    <n v="168573.97"/>
    <n v="168573.96969999999"/>
    <n v="3.0000001424923501E-4"/>
    <n v="168573.97"/>
    <n v="0"/>
    <x v="0"/>
    <m/>
    <m/>
    <m/>
    <m/>
    <s v="none"/>
    <m/>
    <m/>
    <m/>
    <x v="0"/>
    <m/>
    <x v="0"/>
  </r>
  <r>
    <s v="POL22031007Q1 2022PLN"/>
    <x v="9"/>
    <s v="KON0019"/>
    <s v="Duni Sales Poland"/>
    <n v="22031007"/>
    <s v="Q1 2022"/>
    <s v="PLN"/>
    <n v="25917.22"/>
    <n v="25917.220799999999"/>
    <n v="-7.9999999798019395E-4"/>
    <n v="25917.22"/>
    <n v="0"/>
    <x v="0"/>
    <m/>
    <m/>
    <m/>
    <m/>
    <s v="none"/>
    <m/>
    <m/>
    <m/>
    <x v="0"/>
    <m/>
    <x v="0"/>
  </r>
  <r>
    <s v="POL2 15 E0L005 PL 00653Q1 2022PLN"/>
    <x v="9"/>
    <s v="KON0299"/>
    <s v="Efekt T.Makuch M.Mitas M.Monastyrski sp. j."/>
    <s v="2 15 E0L005 PL 00653"/>
    <s v="Q1 2022"/>
    <s v="PLN"/>
    <n v="54245.34"/>
    <n v="54245.336799999997"/>
    <n v="3.1999999991967299E-3"/>
    <n v="54245.34"/>
    <n v="0"/>
    <x v="0"/>
    <m/>
    <m/>
    <m/>
    <m/>
    <s v="none"/>
    <m/>
    <m/>
    <m/>
    <x v="0"/>
    <m/>
    <x v="0"/>
  </r>
  <r>
    <s v="POL25028001Q1 2022PLN"/>
    <x v="9"/>
    <s v="KON0121"/>
    <s v="Ever Cleaning sp. z o.o."/>
    <n v="25028001"/>
    <s v="Q1 2022"/>
    <s v="PLN"/>
    <n v="54402.04"/>
    <n v="54402.04"/>
    <n v="0"/>
    <n v="54402.04"/>
    <n v="0"/>
    <x v="0"/>
    <m/>
    <m/>
    <m/>
    <m/>
    <s v="none"/>
    <m/>
    <m/>
    <m/>
    <x v="0"/>
    <m/>
    <x v="0"/>
  </r>
  <r>
    <s v="POL3 15 E00015 PL 00676Q1 2022PLN"/>
    <x v="9"/>
    <s v="KON0300"/>
    <s v="Femax sp. z o.o. sp. komandytowa"/>
    <s v="3 15 E00015 PL 00676"/>
    <s v="Q1 2022"/>
    <s v="PLN"/>
    <n v="377.83"/>
    <n v="377.83049999999997"/>
    <n v="-4.9999999998817603E-4"/>
    <n v="377.83"/>
    <n v="0"/>
    <x v="0"/>
    <m/>
    <m/>
    <m/>
    <m/>
    <s v="none"/>
    <m/>
    <m/>
    <m/>
    <x v="0"/>
    <m/>
    <x v="0"/>
  </r>
  <r>
    <s v="POL1 20 E0L080 PL 01370Q1 2022PLN"/>
    <x v="9"/>
    <s v="KON0363"/>
    <s v="Gastro Magic Group Piotr Wieczorek,Paweł Piątek s.c."/>
    <s v="1 20 E0L080 PL 01370"/>
    <s v="Q1 2022"/>
    <s v="PLN"/>
    <n v="86.41"/>
    <n v="86.412800000000004"/>
    <n v="-2.80000000000768E-3"/>
    <n v="86.41"/>
    <n v="0"/>
    <x v="0"/>
    <m/>
    <m/>
    <m/>
    <m/>
    <s v="none"/>
    <m/>
    <m/>
    <m/>
    <x v="0"/>
    <m/>
    <x v="0"/>
  </r>
  <r>
    <s v="POL1 19 E00028 PL 01182Q1 2022PLN"/>
    <x v="9"/>
    <s v="KON0342"/>
    <s v="Gazdom sp. z o.o."/>
    <s v="1 19 E00028 PL 01182"/>
    <s v="Q1 2022"/>
    <s v="PLN"/>
    <n v="10497.33"/>
    <n v="10497.3302"/>
    <n v="-2.00000000404543E-4"/>
    <n v="10497.33"/>
    <n v="0"/>
    <x v="0"/>
    <m/>
    <m/>
    <m/>
    <m/>
    <s v="none"/>
    <m/>
    <m/>
    <m/>
    <x v="0"/>
    <m/>
    <x v="0"/>
  </r>
  <r>
    <s v="POL28245002Q1 2022PLN"/>
    <x v="9"/>
    <s v="KON0193"/>
    <s v="Grast &amp; MTB"/>
    <n v="28245002"/>
    <s v="Q1 2022"/>
    <s v="PLN"/>
    <n v="1891.21"/>
    <n v="1891.2059999999999"/>
    <n v="4.0000000001327802E-3"/>
    <n v="1891.21"/>
    <n v="0"/>
    <x v="0"/>
    <m/>
    <m/>
    <m/>
    <m/>
    <s v="none"/>
    <m/>
    <m/>
    <m/>
    <x v="0"/>
    <m/>
    <x v="0"/>
  </r>
  <r>
    <s v="POL29243007Q1 2022PLN"/>
    <x v="9"/>
    <s v="KON0231"/>
    <s v="Grodno S.A."/>
    <n v="29243007"/>
    <s v="Q1 2022"/>
    <s v="PLN"/>
    <n v="604.23"/>
    <n v="604.22900000000004"/>
    <n v="9.9999999997635292E-4"/>
    <n v="604.23"/>
    <n v="0"/>
    <x v="0"/>
    <m/>
    <m/>
    <m/>
    <m/>
    <s v="none"/>
    <m/>
    <m/>
    <m/>
    <x v="0"/>
    <m/>
    <x v="0"/>
  </r>
  <r>
    <s v="POL3 13 E00033 PL 00354Q1 2022PLN"/>
    <x v="9"/>
    <s v="KON0030"/>
    <s v="Henry Kruse sp. z o.o."/>
    <s v="3 13 E00033 PL 00354"/>
    <s v="Q1 2022"/>
    <s v="PLN"/>
    <n v="2735.21"/>
    <n v="2735.2049999999999"/>
    <n v="5.0000000001091298E-3"/>
    <n v="2735.21"/>
    <n v="0"/>
    <x v="0"/>
    <m/>
    <m/>
    <m/>
    <m/>
    <s v="none"/>
    <m/>
    <m/>
    <m/>
    <x v="0"/>
    <m/>
    <x v="0"/>
  </r>
  <r>
    <s v="POL22031012Q1 2022PLN"/>
    <x v="9"/>
    <s v="KON0030"/>
    <s v="Henry Kruse sp. z o.o."/>
    <n v="22031012"/>
    <s v="Q1 2022"/>
    <s v="PLN"/>
    <n v="76709.17"/>
    <n v="76709.168799999999"/>
    <n v="1.19999999878928E-3"/>
    <n v="76709.17"/>
    <n v="0"/>
    <x v="0"/>
    <m/>
    <m/>
    <m/>
    <m/>
    <s v="none"/>
    <m/>
    <m/>
    <m/>
    <x v="0"/>
    <m/>
    <x v="0"/>
  </r>
  <r>
    <s v="POL28235018Q1 2022PLN"/>
    <x v="9"/>
    <s v="KON0215"/>
    <s v="Henryk Suchecki Instalacje Elektryczne i Elektromechanika"/>
    <n v="28235018"/>
    <s v="Q1 2022"/>
    <s v="PLN"/>
    <n v="19232.61"/>
    <n v="19232.614699999998"/>
    <n v="-4.6999999976833299E-3"/>
    <n v="19232.61"/>
    <n v="0"/>
    <x v="0"/>
    <m/>
    <m/>
    <m/>
    <m/>
    <s v="none"/>
    <m/>
    <m/>
    <m/>
    <x v="0"/>
    <m/>
    <x v="0"/>
  </r>
  <r>
    <s v="POL1 16 E00036 PL 00739Q1 2022PLN"/>
    <x v="9"/>
    <s v="KON0305"/>
    <s v="Holding Hunters sp.  z o.o. sp.komandytowa"/>
    <s v="1 16 E00036 PL 00739"/>
    <s v="Q1 2022"/>
    <s v="PLN"/>
    <n v="27261.74"/>
    <n v="27261.737300000001"/>
    <n v="2.7000000009138598E-3"/>
    <n v="27261.74"/>
    <n v="0"/>
    <x v="0"/>
    <m/>
    <m/>
    <m/>
    <m/>
    <s v="none"/>
    <m/>
    <m/>
    <m/>
    <x v="0"/>
    <m/>
    <x v="0"/>
  </r>
  <r>
    <s v="POL1 15 E0L005 PL 00610Q1 2022PLN"/>
    <x v="9"/>
    <s v="KON0296"/>
    <s v="Hollywood Textile Service sp.  z o.o."/>
    <s v="1 15 E0L005 PL 00610"/>
    <s v="Q1 2022"/>
    <s v="PLN"/>
    <n v="22841.89"/>
    <n v="22841.886900000001"/>
    <n v="3.0999999980849601E-3"/>
    <n v="22841.89"/>
    <n v="0"/>
    <x v="0"/>
    <m/>
    <m/>
    <m/>
    <m/>
    <s v="none"/>
    <m/>
    <m/>
    <m/>
    <x v="0"/>
    <m/>
    <x v="0"/>
  </r>
  <r>
    <s v="POL2 19 E00019 PL 01246Q1 2022PLN"/>
    <x v="9"/>
    <s v="KON0345"/>
    <s v="Hotelarz Konrad Saładucha"/>
    <s v="2 19 E00019 PL 01246"/>
    <s v="Q1 2022"/>
    <s v="PLN"/>
    <n v="5537.27"/>
    <n v="5537.2690000000002"/>
    <n v="1.0000000002037201E-3"/>
    <n v="5537.27"/>
    <n v="0"/>
    <x v="0"/>
    <m/>
    <m/>
    <m/>
    <m/>
    <s v="none"/>
    <m/>
    <m/>
    <m/>
    <x v="0"/>
    <m/>
    <x v="0"/>
  </r>
  <r>
    <s v="POL28236021Q1 2022PLN"/>
    <x v="9"/>
    <s v="KON0209"/>
    <s v="Instalsat"/>
    <n v="28236021"/>
    <s v="Q1 2022"/>
    <s v="PLN"/>
    <n v="10003.51"/>
    <n v="10003.51"/>
    <n v="0"/>
    <n v="10003.51"/>
    <n v="0"/>
    <x v="0"/>
    <m/>
    <m/>
    <m/>
    <m/>
    <s v="none"/>
    <m/>
    <m/>
    <m/>
    <x v="0"/>
    <m/>
    <x v="0"/>
  </r>
  <r>
    <s v="POL25021016Q1 2022PLN"/>
    <x v="9"/>
    <s v="KON0109"/>
    <s v="Inter Widex"/>
    <n v="25021016"/>
    <s v="Q1 2022"/>
    <s v="PLN"/>
    <n v="1497.04"/>
    <n v="1497.0352"/>
    <n v="4.7999999999319698E-3"/>
    <n v="1497.04"/>
    <n v="0"/>
    <x v="0"/>
    <m/>
    <m/>
    <m/>
    <m/>
    <s v="none"/>
    <m/>
    <m/>
    <m/>
    <x v="0"/>
    <m/>
    <x v="0"/>
  </r>
  <r>
    <s v="POL2 18 E0L060 PL 01098Q1 2022PLN"/>
    <x v="9"/>
    <s v="KON0337"/>
    <s v="IT Solution Factor sp.  z o.o."/>
    <s v="2 18 E0L060 PL 01098"/>
    <s v="Q1 2022"/>
    <s v="PLN"/>
    <n v="4594.87"/>
    <n v="4594.8724000000002"/>
    <n v="-2.4000000003070402E-3"/>
    <n v="4594.87"/>
    <n v="0"/>
    <x v="0"/>
    <m/>
    <m/>
    <m/>
    <m/>
    <s v="none"/>
    <m/>
    <m/>
    <m/>
    <x v="0"/>
    <m/>
    <x v="0"/>
  </r>
  <r>
    <s v="POL1 19 E0L060 PL 01203Q1 2022PLN"/>
    <x v="9"/>
    <s v="KON0337"/>
    <s v="IT Solution Factor sp.  z o.o."/>
    <s v="1 19 E0L060 PL 01203"/>
    <s v="Q1 2022"/>
    <s v="PLN"/>
    <n v="18789.46"/>
    <n v="18789.464400000001"/>
    <n v="-4.4000000016239903E-3"/>
    <n v="18789.46"/>
    <n v="0"/>
    <x v="0"/>
    <m/>
    <m/>
    <m/>
    <m/>
    <s v="none"/>
    <m/>
    <m/>
    <m/>
    <x v="0"/>
    <m/>
    <x v="0"/>
  </r>
  <r>
    <s v="POL2 14 E00064 PL 00499Q1 2022PLN"/>
    <x v="9"/>
    <s v="KON0285"/>
    <s v="Izotop sp. z o.o."/>
    <s v="2 14 E00064 PL 00499"/>
    <s v="Q1 2022"/>
    <s v="PLN"/>
    <n v="3021.77"/>
    <n v="3021.7694000000001"/>
    <n v="5.9999999984938703E-4"/>
    <n v="3021.77"/>
    <n v="0"/>
    <x v="0"/>
    <m/>
    <m/>
    <m/>
    <m/>
    <s v="none"/>
    <m/>
    <m/>
    <m/>
    <x v="0"/>
    <m/>
    <x v="0"/>
  </r>
  <r>
    <s v="POL2 18 E00017 PL 01099Q1 2022PLN"/>
    <x v="9"/>
    <s v="KON0002"/>
    <s v="Lyreco Polska S.A."/>
    <s v="2 18 E00017 PL 01099"/>
    <s v="Q1 2022"/>
    <s v="PLN"/>
    <n v="8829.16"/>
    <n v="8829.1581000000006"/>
    <n v="1.8999999992956799E-3"/>
    <n v="8829.16"/>
    <n v="0"/>
    <x v="0"/>
    <m/>
    <m/>
    <m/>
    <m/>
    <s v="none"/>
    <m/>
    <m/>
    <m/>
    <x v="0"/>
    <m/>
    <x v="0"/>
  </r>
  <r>
    <s v="POL1 19 E00028 PL 01162Q1 2022PLN"/>
    <x v="9"/>
    <s v="KON0341"/>
    <s v="MAL-CLEAN sp. z o.o. sp.k."/>
    <s v="1 19 E00028 PL 01162"/>
    <s v="Q1 2022"/>
    <s v="PLN"/>
    <n v="75123.92"/>
    <n v="75123.917400000006"/>
    <n v="2.5999999925261298E-3"/>
    <n v="75123.92"/>
    <n v="0"/>
    <x v="0"/>
    <m/>
    <m/>
    <m/>
    <m/>
    <s v="none"/>
    <m/>
    <m/>
    <m/>
    <x v="0"/>
    <m/>
    <x v="0"/>
  </r>
  <r>
    <s v="POL28299005Q1 2022PLN"/>
    <x v="9"/>
    <s v="KON0195"/>
    <s v="Medicover sp. z o.o."/>
    <n v="28299005"/>
    <s v="Q1 2022"/>
    <s v="PLN"/>
    <n v="42843.02"/>
    <n v="42843.017500000002"/>
    <n v="2.4999999950523401E-3"/>
    <n v="42843.02"/>
    <n v="0"/>
    <x v="0"/>
    <m/>
    <m/>
    <m/>
    <m/>
    <s v="none"/>
    <m/>
    <m/>
    <m/>
    <x v="0"/>
    <m/>
    <x v="0"/>
  </r>
  <r>
    <s v="POL4 18 E00015 PL 01121Q1 2022PLN"/>
    <x v="9"/>
    <s v="KON0339"/>
    <s v="Megałazienki s.c. Tomasz Wersel,Przemysław Wersel"/>
    <s v="4 18 E00015 PL 01121"/>
    <s v="Q1 2022"/>
    <s v="PLN"/>
    <n v="830.52"/>
    <n v="830.52300000000002"/>
    <n v="-3.0000000000427402E-3"/>
    <n v="830.52"/>
    <n v="0"/>
    <x v="0"/>
    <m/>
    <m/>
    <m/>
    <m/>
    <s v="none"/>
    <m/>
    <m/>
    <m/>
    <x v="0"/>
    <m/>
    <x v="0"/>
  </r>
  <r>
    <s v="POL2 19 E00041 PL 01267Q1 2022PLN"/>
    <x v="9"/>
    <s v="KON0355"/>
    <s v="Modus Przedsiębiorstwo Odzieżowe S.A."/>
    <s v="2 19 E00041 PL 01267"/>
    <s v="Q1 2022"/>
    <s v="PLN"/>
    <n v="291"/>
    <n v="291"/>
    <n v="0"/>
    <n v="291"/>
    <n v="0"/>
    <x v="0"/>
    <m/>
    <m/>
    <m/>
    <m/>
    <s v="none"/>
    <m/>
    <m/>
    <m/>
    <x v="0"/>
    <m/>
    <x v="0"/>
  </r>
  <r>
    <s v="POL1 16 E00068 PL 00740Q1 2022PLN"/>
    <x v="9"/>
    <s v="KON0308"/>
    <s v="NAP sp.  z o.o."/>
    <s v="1 16 E00068 PL 00740"/>
    <s v="Q1 2022"/>
    <s v="PLN"/>
    <n v="25867.98"/>
    <n v="25867.977800000001"/>
    <n v="2.1999999989930001E-3"/>
    <n v="25867.98"/>
    <n v="0"/>
    <x v="0"/>
    <m/>
    <m/>
    <m/>
    <m/>
    <s v="none"/>
    <m/>
    <m/>
    <m/>
    <x v="0"/>
    <m/>
    <x v="0"/>
  </r>
  <r>
    <s v="POL28300015Q1 2022PLN"/>
    <x v="9"/>
    <s v="KON0208"/>
    <s v="Newmor Polska sp.  z o.o."/>
    <n v="28300015"/>
    <s v="Q1 2022"/>
    <s v="PLN"/>
    <n v="33485.760000000002"/>
    <n v="33485.764000000003"/>
    <n v="-4.0000000008149003E-3"/>
    <n v="33485.760000000002"/>
    <n v="0"/>
    <x v="0"/>
    <m/>
    <m/>
    <m/>
    <m/>
    <s v="none"/>
    <m/>
    <m/>
    <m/>
    <x v="0"/>
    <m/>
    <x v="0"/>
  </r>
  <r>
    <s v="POL2 14 E00064 PL 00540Q1 2022PLN"/>
    <x v="9"/>
    <s v="KON0284"/>
    <s v="Nuklid sp. z o.o."/>
    <s v="2 14 E00064 PL 00540"/>
    <s v="Q1 2022"/>
    <s v="PLN"/>
    <n v="5456.27"/>
    <n v="5456.2722999999996"/>
    <n v="-2.29999999919527E-3"/>
    <n v="5456.27"/>
    <n v="0"/>
    <x v="0"/>
    <m/>
    <m/>
    <m/>
    <m/>
    <s v="none"/>
    <m/>
    <m/>
    <m/>
    <x v="0"/>
    <m/>
    <x v="0"/>
  </r>
  <r>
    <s v="POL29312015Q1 2022PLN"/>
    <x v="9"/>
    <s v="KON0237"/>
    <s v="Orange Polska S.A."/>
    <n v="29312015"/>
    <s v="Q1 2022"/>
    <s v="PLN"/>
    <n v="22007.45"/>
    <n v="22007.454000000002"/>
    <n v="-4.0000000008149003E-3"/>
    <n v="22007.45"/>
    <n v="0"/>
    <x v="0"/>
    <m/>
    <m/>
    <m/>
    <m/>
    <s v="none"/>
    <m/>
    <m/>
    <m/>
    <x v="0"/>
    <m/>
    <x v="0"/>
  </r>
  <r>
    <s v="POL29272008Q1 2022PLN"/>
    <x v="9"/>
    <s v="KON0233"/>
    <s v="OTIS sp.  z o.o."/>
    <n v="29272008"/>
    <s v="Q1 2022"/>
    <s v="PLN"/>
    <n v="23422.29"/>
    <n v="23422.287199999999"/>
    <n v="2.8000000020256201E-3"/>
    <n v="23422.287199999999"/>
    <n v="2.8000000020256201E-3"/>
    <x v="0"/>
    <m/>
    <m/>
    <m/>
    <m/>
    <s v="none"/>
    <m/>
    <m/>
    <m/>
    <x v="0"/>
    <m/>
    <x v="0"/>
  </r>
  <r>
    <s v="POL22005011Q1 2022PLN"/>
    <x v="9"/>
    <s v="KON0028"/>
    <s v="Piwowar sp. z o.o"/>
    <n v="22005011"/>
    <s v="Q1 2022"/>
    <s v="PLN"/>
    <n v="75379.8"/>
    <n v="75379.8"/>
    <n v="0"/>
    <n v="75379.8"/>
    <n v="0"/>
    <x v="0"/>
    <m/>
    <m/>
    <m/>
    <m/>
    <s v="none"/>
    <m/>
    <m/>
    <m/>
    <x v="0"/>
    <m/>
    <x v="0"/>
  </r>
  <r>
    <s v="POL20306007Q1 2022PLN"/>
    <x v="9"/>
    <s v="KON0247"/>
    <s v="Pralnia Hevelius sp. z o.o."/>
    <n v="20306007"/>
    <s v="Q1 2022"/>
    <s v="PLN"/>
    <n v="15146.27"/>
    <n v="15146.267"/>
    <n v="3.00000000061118E-3"/>
    <n v="15146.27"/>
    <n v="0"/>
    <x v="0"/>
    <m/>
    <m/>
    <m/>
    <m/>
    <s v="none"/>
    <m/>
    <m/>
    <m/>
    <x v="0"/>
    <m/>
    <x v="0"/>
  </r>
  <r>
    <s v="POL1 18 E0L005 PL 00995Q1 2022PLN"/>
    <x v="9"/>
    <s v="KON0330"/>
    <s v="Pralnia Kroso sp.  z o.o. sp. k."/>
    <s v="1 18 E0L005 PL 00995"/>
    <s v="Q1 2022"/>
    <s v="PLN"/>
    <n v="12741.53"/>
    <n v="12741.531999999999"/>
    <n v="-1.9999999985884599E-3"/>
    <n v="12741.53"/>
    <n v="0"/>
    <x v="0"/>
    <m/>
    <m/>
    <m/>
    <m/>
    <s v="none"/>
    <m/>
    <m/>
    <m/>
    <x v="0"/>
    <m/>
    <x v="0"/>
  </r>
  <r>
    <s v="POL24005003Q1 2022PLN"/>
    <x v="9"/>
    <s v="KON0082"/>
    <s v="Prawol A.Wolska,J.Wolski "/>
    <n v="24005003"/>
    <s v="Q1 2022"/>
    <s v="PLN"/>
    <n v="50796.800000000003"/>
    <n v="50796.800000000003"/>
    <n v="0"/>
    <n v="50796.800000000003"/>
    <n v="0"/>
    <x v="0"/>
    <m/>
    <m/>
    <m/>
    <m/>
    <s v="none"/>
    <m/>
    <m/>
    <m/>
    <x v="0"/>
    <m/>
    <x v="0"/>
  </r>
  <r>
    <s v="POL24005006Q1 2022PLN"/>
    <x v="9"/>
    <s v="KON0087"/>
    <s v="Praxima Krakpol sp. z o.o."/>
    <n v="24005006"/>
    <s v="Q1 2022"/>
    <s v="PLN"/>
    <n v="35799.43"/>
    <n v="35799.429600000003"/>
    <n v="3.9999999717110697E-4"/>
    <n v="35799.43"/>
    <n v="0"/>
    <x v="0"/>
    <m/>
    <m/>
    <m/>
    <m/>
    <s v="none"/>
    <m/>
    <m/>
    <m/>
    <x v="0"/>
    <m/>
    <x v="0"/>
  </r>
  <r>
    <s v="POL2 18 E00068 PL 01039Q1 2022PLN"/>
    <x v="9"/>
    <s v="KON0334"/>
    <s v="Profil Krupa sp.  z o.o."/>
    <s v="2 18 E00068 PL 01039"/>
    <s v="Q1 2022"/>
    <s v="PLN"/>
    <n v="18135.169999999998"/>
    <n v="18135.171999999999"/>
    <n v="-2.0000000004074502E-3"/>
    <n v="18135.169999999998"/>
    <n v="0"/>
    <x v="0"/>
    <m/>
    <m/>
    <m/>
    <m/>
    <s v="none"/>
    <m/>
    <m/>
    <m/>
    <x v="0"/>
    <m/>
    <x v="0"/>
  </r>
  <r>
    <s v="POL3 11 E00032 PL 00164Q1 2022PLN"/>
    <x v="9"/>
    <s v="KON0260"/>
    <s v="QUALITY HOTEL SUPPLY sp.  z o.o."/>
    <s v="3 11 E00032 PL 00164"/>
    <s v="Q1 2022"/>
    <s v="PLN"/>
    <n v="22912.94"/>
    <n v="22912.9408"/>
    <n v="-8.0000000161817297E-4"/>
    <n v="22912.94"/>
    <n v="0"/>
    <x v="0"/>
    <m/>
    <m/>
    <m/>
    <m/>
    <s v="none"/>
    <m/>
    <m/>
    <m/>
    <x v="0"/>
    <m/>
    <x v="0"/>
  </r>
  <r>
    <s v="POL3 11 E0L021 PL 00165Q1 2022PLN"/>
    <x v="9"/>
    <s v="KON0260"/>
    <s v="QUALITY HOTEL SUPPLY sp.  z o.o."/>
    <s v="3 11 E0L021 PL 00165"/>
    <s v="Q1 2022"/>
    <s v="PLN"/>
    <n v="8593.76"/>
    <n v="8593.76"/>
    <n v="0"/>
    <n v="8593.76"/>
    <n v="0"/>
    <x v="0"/>
    <m/>
    <m/>
    <m/>
    <m/>
    <s v="none"/>
    <m/>
    <m/>
    <m/>
    <x v="0"/>
    <m/>
    <x v="0"/>
  </r>
  <r>
    <s v="POL4 10 E00048 PL 00082Q1 2022PLN"/>
    <x v="9"/>
    <s v="KON0254"/>
    <s v="RomDruk Roman Lis"/>
    <s v="4 10 E00048 PL 00082"/>
    <s v="Q1 2022"/>
    <s v="PLN"/>
    <n v="12231.8"/>
    <n v="12231.8"/>
    <n v="0"/>
    <n v="12231.8"/>
    <n v="0"/>
    <x v="0"/>
    <m/>
    <m/>
    <m/>
    <m/>
    <s v="none"/>
    <m/>
    <m/>
    <m/>
    <x v="0"/>
    <m/>
    <x v="0"/>
  </r>
  <r>
    <s v="POL2 12 E00052 PL 00208Q1 2022PLN"/>
    <x v="9"/>
    <s v="KON0265"/>
    <s v="Rosnowski Gift sp.  z o.o."/>
    <s v="2 12 E00052 PL 00208"/>
    <s v="Q1 2022"/>
    <s v="PLN"/>
    <n v="4608"/>
    <n v="4608"/>
    <n v="0"/>
    <n v="4608"/>
    <n v="0"/>
    <x v="0"/>
    <m/>
    <m/>
    <m/>
    <m/>
    <s v="none"/>
    <m/>
    <m/>
    <m/>
    <x v="0"/>
    <m/>
    <x v="0"/>
  </r>
  <r>
    <s v="POL1 18 E0L005 PL 01037Q1 2022PLN"/>
    <x v="9"/>
    <s v="KON0331"/>
    <s v="Salesianer Miettex sp. z o.o."/>
    <s v="1 18 E0L005 PL 01037"/>
    <s v="Q1 2022"/>
    <s v="PLN"/>
    <n v="14093.48"/>
    <n v="14093.4766"/>
    <n v="3.3999999996012702E-3"/>
    <n v="14093.48"/>
    <n v="0"/>
    <x v="0"/>
    <m/>
    <m/>
    <m/>
    <m/>
    <s v="none"/>
    <m/>
    <m/>
    <m/>
    <x v="0"/>
    <m/>
    <x v="0"/>
  </r>
  <r>
    <s v="POL2 18 E00036 PL 01058Q1 2022PLN"/>
    <x v="9"/>
    <s v="KON0335"/>
    <s v="Security Premium sp.  z o.o."/>
    <s v="2 18 E00036 PL 01058"/>
    <s v="Q1 2022"/>
    <s v="PLN"/>
    <n v="30923.1"/>
    <n v="30923.104500000001"/>
    <n v="-4.5000000027357601E-3"/>
    <n v="30923.1"/>
    <n v="0"/>
    <x v="0"/>
    <m/>
    <m/>
    <m/>
    <m/>
    <s v="none"/>
    <m/>
    <m/>
    <m/>
    <x v="0"/>
    <m/>
    <x v="0"/>
  </r>
  <r>
    <s v="POL26078040Q1 2022PLN"/>
    <x v="9"/>
    <s v="KON0169"/>
    <s v="Se-Da sp. z o.o."/>
    <n v="26078040"/>
    <s v="Q1 2022"/>
    <s v="PLN"/>
    <n v="594.86"/>
    <n v="594.86"/>
    <n v="0"/>
    <n v="594.86"/>
    <n v="0"/>
    <x v="0"/>
    <m/>
    <m/>
    <m/>
    <m/>
    <s v="none"/>
    <m/>
    <m/>
    <m/>
    <x v="0"/>
    <m/>
    <x v="0"/>
  </r>
  <r>
    <s v="POL1 19 E00036 PL 01142Q1 2022PLN"/>
    <x v="9"/>
    <s v="KON0332"/>
    <s v="System Organizacji Dozoru &quot;Sydom&quot;-Ryszard Skokowski"/>
    <s v="1 19 E00036 PL 01142"/>
    <s v="Q1 2022"/>
    <s v="PLN"/>
    <n v="26572.2"/>
    <n v="26572.2"/>
    <n v="0"/>
    <n v="26572.2"/>
    <n v="0"/>
    <x v="0"/>
    <m/>
    <m/>
    <m/>
    <m/>
    <s v="none"/>
    <m/>
    <m/>
    <m/>
    <x v="0"/>
    <m/>
    <x v="0"/>
  </r>
  <r>
    <s v="POL1 18 E00028 PL 01017Q1 2022PLN"/>
    <x v="9"/>
    <s v="KON0332"/>
    <s v="System Organizacji Dozoru &quot;Sydom&quot;-Ryszard Skokowski"/>
    <s v="1 18 E00028 PL 01017"/>
    <s v="Q1 2022"/>
    <s v="PLN"/>
    <n v="74776.94"/>
    <n v="74776.937900000004"/>
    <n v="2.0999999978812398E-3"/>
    <n v="74776.94"/>
    <n v="0"/>
    <x v="0"/>
    <m/>
    <m/>
    <m/>
    <m/>
    <s v="none"/>
    <m/>
    <m/>
    <m/>
    <x v="0"/>
    <m/>
    <x v="0"/>
  </r>
  <r>
    <s v="POL1 15 E0L076 PL 00586Q1 2022PLN"/>
    <x v="9"/>
    <s v="KON0295"/>
    <s v="T-Mobile Polska S.A."/>
    <s v="1 15 E0L076 PL 00586"/>
    <s v="Q1 2022"/>
    <s v="PLN"/>
    <n v="31850.560000000001"/>
    <n v="31850.556"/>
    <n v="4.0000000008149003E-3"/>
    <n v="31850.560000000001"/>
    <n v="0"/>
    <x v="0"/>
    <m/>
    <m/>
    <m/>
    <m/>
    <s v="none"/>
    <m/>
    <m/>
    <m/>
    <x v="0"/>
    <m/>
    <x v="0"/>
  </r>
  <r>
    <s v="POL2 15 E0L076 PL 00674Q1 2022PLN"/>
    <x v="9"/>
    <s v="KON0295"/>
    <s v="T-Mobile Polska S.A."/>
    <s v="2 15 E0L076 PL 00674"/>
    <s v="Q1 2022"/>
    <s v="PLN"/>
    <n v="15604.21"/>
    <n v="15604.206099999999"/>
    <n v="3.8999999997031401E-3"/>
    <n v="15604.21"/>
    <n v="0"/>
    <x v="0"/>
    <m/>
    <m/>
    <m/>
    <m/>
    <s v="none"/>
    <m/>
    <m/>
    <m/>
    <x v="0"/>
    <m/>
    <x v="0"/>
  </r>
  <r>
    <s v="POL28235017Q1 2022PLN"/>
    <x v="9"/>
    <s v="KON0206"/>
    <s v="TP Teltech"/>
    <n v="28235017"/>
    <s v="Q1 2022"/>
    <s v="PLN"/>
    <n v="378"/>
    <n v="378"/>
    <n v="0"/>
    <n v="378"/>
    <n v="0"/>
    <x v="0"/>
    <m/>
    <m/>
    <m/>
    <m/>
    <s v="none"/>
    <m/>
    <m/>
    <m/>
    <x v="0"/>
    <m/>
    <x v="0"/>
  </r>
  <r>
    <s v="POL3 13 E0L081 PL 00331Q1 2022PLN"/>
    <x v="9"/>
    <s v="KON0276"/>
    <s v="Wencel"/>
    <s v="3 13 E0L081 PL 00331"/>
    <s v="Q1 2022"/>
    <s v="PLN"/>
    <n v="501.26"/>
    <n v="501.2645"/>
    <n v="-4.5000000000072699E-3"/>
    <n v="501.26"/>
    <n v="0"/>
    <x v="0"/>
    <m/>
    <m/>
    <m/>
    <m/>
    <s v="none"/>
    <m/>
    <m/>
    <m/>
    <x v="0"/>
    <m/>
    <x v="0"/>
  </r>
  <r>
    <s v="POL22048001Q1 2022PLN"/>
    <x v="9"/>
    <s v="KON0040"/>
    <s v="Wydawnictwo-Drukarnia Paradis Wiesław Kałuża"/>
    <n v="22048001"/>
    <s v="Q1 2022"/>
    <s v="PLN"/>
    <n v="19228.599999999999"/>
    <n v="19228.598000000002"/>
    <n v="1.99999999676947E-3"/>
    <n v="19228.599999999999"/>
    <n v="0"/>
    <x v="0"/>
    <m/>
    <m/>
    <m/>
    <m/>
    <s v="none"/>
    <m/>
    <m/>
    <m/>
    <x v="0"/>
    <m/>
    <x v="0"/>
  </r>
  <r>
    <s v="POL28255011Q1 2022PLN"/>
    <x v="9"/>
    <s v="KON0205"/>
    <s v="Zakład Robót Sanitarnych &quot;Sanator-Bis&quot; sp. z o.o."/>
    <n v="28255011"/>
    <s v="Q1 2022"/>
    <s v="PLN"/>
    <n v="625"/>
    <n v="625"/>
    <n v="0"/>
    <n v="625"/>
    <n v="0"/>
    <x v="0"/>
    <m/>
    <m/>
    <m/>
    <m/>
    <s v="none"/>
    <m/>
    <m/>
    <m/>
    <x v="0"/>
    <m/>
    <x v="0"/>
  </r>
  <r>
    <s v="POL22080013Q1 2022PLN"/>
    <x v="9"/>
    <s v="KON0034"/>
    <s v="Zakłady Porcelany Stołowej Lubiana S.A."/>
    <n v="22080013"/>
    <s v="Q1 2022"/>
    <s v="PLN"/>
    <n v="3500.73"/>
    <n v="3500.7307999999998"/>
    <n v="-7.9999999979918303E-4"/>
    <n v="3500.73"/>
    <n v="0"/>
    <x v="0"/>
    <m/>
    <m/>
    <m/>
    <m/>
    <s v="none"/>
    <m/>
    <m/>
    <m/>
    <x v="0"/>
    <m/>
    <x v="0"/>
  </r>
  <r>
    <s v="POL1 20 E0L005 PL 01371Q1 2022PLN"/>
    <x v="9"/>
    <s v="KON0361"/>
    <s v="Albinos sp. z o.o."/>
    <s v="1 20 E0L005 PL 01371"/>
    <s v="Q1 2022"/>
    <s v="PLN"/>
    <n v="17934.95"/>
    <n v="17934.95"/>
    <n v="0"/>
    <n v="17934.95"/>
    <n v="0"/>
    <x v="0"/>
    <m/>
    <m/>
    <m/>
    <m/>
    <s v="none"/>
    <m/>
    <m/>
    <m/>
    <x v="0"/>
    <m/>
    <x v="0"/>
  </r>
  <r>
    <s v="POL2 19 E00013 PL 01266Q1 2022PLN"/>
    <x v="9"/>
    <s v="KON0351"/>
    <s v="Brados sp.j.T.Grzesiak,P.Pawlak,K.Kuchciński"/>
    <s v="2 19 E00013 PL 01266"/>
    <s v="Q1 2022"/>
    <s v="PLN"/>
    <n v="8.83"/>
    <n v="8.8261000000000003"/>
    <n v="3.8999999999997899E-3"/>
    <n v="8.83"/>
    <n v="0"/>
    <x v="0"/>
    <m/>
    <m/>
    <m/>
    <m/>
    <s v="none"/>
    <m/>
    <m/>
    <m/>
    <x v="0"/>
    <m/>
    <x v="0"/>
  </r>
  <r>
    <s v="POL2 19 E00019 PL 01245Q1 2022PLN"/>
    <x v="9"/>
    <s v="KON0348"/>
    <s v="Gastro House sp.  z o.o. sp.k."/>
    <s v="2 19 E00019 PL 01245"/>
    <s v="Q1 2022"/>
    <s v="PLN"/>
    <n v="5977.14"/>
    <n v="5977.1379999999999"/>
    <n v="2.0000000004074502E-3"/>
    <n v="5977.14"/>
    <n v="0"/>
    <x v="0"/>
    <m/>
    <m/>
    <m/>
    <m/>
    <s v="none"/>
    <m/>
    <m/>
    <m/>
    <x v="0"/>
    <m/>
    <x v="0"/>
  </r>
  <r>
    <s v="POL1 16 E00068 PL 00717Q1 2022PLN"/>
    <x v="9"/>
    <s v="KON0304"/>
    <s v="Hilding Anders Polska sp. z o.o."/>
    <s v="1 16 E00068 PL 00717"/>
    <s v="Q1 2022"/>
    <s v="PLN"/>
    <n v="1017.57"/>
    <n v="1017.571"/>
    <n v="-9.9999999997635292E-4"/>
    <n v="1017.57"/>
    <n v="0"/>
    <x v="0"/>
    <m/>
    <m/>
    <m/>
    <m/>
    <s v="none"/>
    <m/>
    <m/>
    <m/>
    <x v="0"/>
    <m/>
    <x v="0"/>
  </r>
  <r>
    <s v="POL1 20 E0L060 PL 01349Q1 2022PLN"/>
    <x v="9"/>
    <s v="KON0360"/>
    <s v="Infinite ICT sp. z o.o."/>
    <s v="1 20 E0L060 PL 01349"/>
    <s v="Q1 2022"/>
    <s v="PLN"/>
    <n v="1040.1600000000001"/>
    <n v="1040.1600000000001"/>
    <n v="0"/>
    <n v="1040.1600000000001"/>
    <n v="0"/>
    <x v="0"/>
    <m/>
    <m/>
    <m/>
    <m/>
    <s v="none"/>
    <m/>
    <m/>
    <m/>
    <x v="0"/>
    <m/>
    <x v="0"/>
  </r>
  <r>
    <s v="POL2 16 E0L081 PL 00798Q1 2022PLN"/>
    <x v="9"/>
    <s v="KON0309"/>
    <s v="Panagastro sp.  z o.o."/>
    <s v="2 16 E0L081 PL 00798"/>
    <s v="Q1 2022"/>
    <s v="PLN"/>
    <n v="453.16"/>
    <n v="453.15699999999998"/>
    <n v="3.0000000000427402E-3"/>
    <n v="453.16"/>
    <n v="0"/>
    <x v="0"/>
    <m/>
    <m/>
    <m/>
    <m/>
    <s v="none"/>
    <m/>
    <m/>
    <m/>
    <x v="0"/>
    <m/>
    <x v="0"/>
  </r>
  <r>
    <s v="POL1 16 E0L078 PL 00758Q1 2022PLN"/>
    <x v="9"/>
    <s v="KON0307"/>
    <s v="Polska Grupa Tekstylna sp. z o.o."/>
    <s v="1 16 E0L078 PL 00758"/>
    <s v="Q1 2022"/>
    <s v="PLN"/>
    <n v="2839.66"/>
    <n v="2839.6550000000002"/>
    <n v="4.9999999996543903E-3"/>
    <n v="2839.66"/>
    <n v="0"/>
    <x v="0"/>
    <m/>
    <m/>
    <m/>
    <m/>
    <s v="none"/>
    <m/>
    <m/>
    <m/>
    <x v="0"/>
    <m/>
    <x v="0"/>
  </r>
  <r>
    <s v="POL3 13 E00028 PL 00352Q1 2022PLN"/>
    <x v="9"/>
    <s v="KON0277"/>
    <s v="S.P. &quot;Celox&quot; sp. j."/>
    <s v="3 13 E00028 PL 00352"/>
    <s v="Q1 2022"/>
    <s v="PLN"/>
    <n v="9234.91"/>
    <n v="9234.9096000000009"/>
    <n v="3.9999999899009697E-4"/>
    <n v="9234.91"/>
    <n v="0"/>
    <x v="0"/>
    <m/>
    <m/>
    <m/>
    <m/>
    <s v="none"/>
    <m/>
    <m/>
    <m/>
    <x v="0"/>
    <m/>
    <x v="0"/>
  </r>
  <r>
    <s v="POL24020010Q1 2022PLN"/>
    <x v="9"/>
    <s v="KON0092"/>
    <s v="Silliker Polska sp. z o.o."/>
    <n v="24020010"/>
    <s v="Q1 2022"/>
    <s v="PLN"/>
    <n v="296.5"/>
    <n v="296.50080000000003"/>
    <n v="-8.0000000002655703E-4"/>
    <n v="296.5"/>
    <n v="0"/>
    <x v="0"/>
    <m/>
    <m/>
    <m/>
    <m/>
    <s v="none"/>
    <m/>
    <m/>
    <m/>
    <x v="0"/>
    <m/>
    <x v="0"/>
  </r>
  <r>
    <s v="POL1 20 E00028 PL 01350Q1 2022PLN"/>
    <x v="9"/>
    <s v="KON0362"/>
    <s v="Y.O.V.GROUP sp. z o.o.sp.k."/>
    <s v="1 20 E00028 PL 01350"/>
    <s v="Q1 2022"/>
    <s v="PLN"/>
    <n v="8789.4699999999993"/>
    <n v="8789.4660000000003"/>
    <n v="3.99999999899591E-3"/>
    <n v="8789.4699999999993"/>
    <n v="0"/>
    <x v="0"/>
    <m/>
    <m/>
    <m/>
    <m/>
    <s v="none"/>
    <m/>
    <m/>
    <m/>
    <x v="0"/>
    <m/>
    <x v="0"/>
  </r>
  <r>
    <s v="POLPL2-21-1-283Q1 2022PLN"/>
    <x v="9"/>
    <s v="KON0364"/>
    <s v="Batida sp. z o.o."/>
    <s v="PL2-21-1-283"/>
    <s v="Q1 2022"/>
    <s v="PLN"/>
    <n v="3257.16"/>
    <n v="3257.1579999999999"/>
    <n v="1.9999999999527002E-3"/>
    <n v="3257.16"/>
    <n v="0"/>
    <x v="0"/>
    <m/>
    <m/>
    <m/>
    <m/>
    <s v="none"/>
    <m/>
    <m/>
    <m/>
    <x v="0"/>
    <m/>
    <x v="0"/>
  </r>
  <r>
    <s v="POLPL2-21-1-289Q1 2022PLN"/>
    <x v="9"/>
    <s v="KON0365"/>
    <s v="Ambra Brands sp. z o.o."/>
    <s v="PL2-21-1-289"/>
    <s v="Q1 2022"/>
    <s v="PLN"/>
    <n v="16284.36"/>
    <n v="16284.36"/>
    <n v="0"/>
    <n v="16284.36"/>
    <n v="0"/>
    <x v="0"/>
    <m/>
    <m/>
    <m/>
    <m/>
    <s v="none"/>
    <m/>
    <m/>
    <m/>
    <x v="0"/>
    <m/>
    <x v="0"/>
  </r>
  <r>
    <s v="POLPL2-21-1-288Q1 2022PLN"/>
    <x v="9"/>
    <s v="KON0071"/>
    <s v="Partner Center sp. z o.o."/>
    <s v="PL2-21-1-288"/>
    <s v="Q1 2022"/>
    <s v="PLN"/>
    <n v="16993.48"/>
    <n v="16993.474999999999"/>
    <n v="5.0000000010186297E-3"/>
    <n v="16993.48"/>
    <n v="0"/>
    <x v="0"/>
    <m/>
    <m/>
    <m/>
    <m/>
    <s v="none"/>
    <m/>
    <m/>
    <m/>
    <x v="0"/>
    <m/>
    <x v="0"/>
  </r>
  <r>
    <s v="POLPL2-21-2-287Q1 2022PLN"/>
    <x v="9"/>
    <s v="KON0366"/>
    <s v="Medipol Bartyzel Janusz"/>
    <s v="PL2-21-2-287"/>
    <s v="Q1 2022"/>
    <s v="PLN"/>
    <n v="11372.48"/>
    <n v="11372.48"/>
    <n v="0"/>
    <n v="11372.48"/>
    <n v="0"/>
    <x v="0"/>
    <m/>
    <m/>
    <m/>
    <m/>
    <s v="none"/>
    <m/>
    <m/>
    <m/>
    <x v="0"/>
    <m/>
    <x v="0"/>
  </r>
  <r>
    <s v="POL3 15 E00068 PL 00695Q1 2022PLN"/>
    <x v="9"/>
    <s v="KON0301"/>
    <s v="Pieczara Marek Zakład Meblowy &quot;Fornit&quot;"/>
    <s v="3 15 E00068 PL 00695"/>
    <s v="Q1 2022"/>
    <s v="PLN"/>
    <n v="595"/>
    <n v="595"/>
    <n v="0"/>
    <n v="595"/>
    <n v="0"/>
    <x v="0"/>
    <m/>
    <m/>
    <m/>
    <m/>
    <s v="none"/>
    <m/>
    <m/>
    <m/>
    <x v="0"/>
    <m/>
    <x v="0"/>
  </r>
  <r>
    <s v="POLPL2-22-2-002Q1 2022PLN"/>
    <x v="9"/>
    <s v="KON0234"/>
    <e v="#N/A"/>
    <s v="PL2-22-2-002"/>
    <s v="Q1 2022"/>
    <s v="PLN"/>
    <n v="11605.19"/>
    <n v="11605.191500000001"/>
    <n v="-1.50000000030559E-3"/>
    <n v="11605.19"/>
    <n v="0"/>
    <x v="0"/>
    <m/>
    <m/>
    <m/>
    <m/>
    <s v="none"/>
    <m/>
    <m/>
    <m/>
    <x v="0"/>
    <m/>
    <x v="0"/>
  </r>
  <r>
    <s v="CHE8331-TiefkuehlQ1 2022CHF"/>
    <x v="1"/>
    <n v="2524"/>
    <s v="Aryzta Food Solutions Schweiz AG"/>
    <s v="8331-Tiefkuehl"/>
    <s v="Q1 2022"/>
    <s v="CHF"/>
    <n v="6534.89"/>
    <n v="6534.89"/>
    <n v="0"/>
    <n v="6534.89"/>
    <n v="0"/>
    <x v="0"/>
    <m/>
    <m/>
    <m/>
    <m/>
    <s v="none"/>
    <m/>
    <m/>
    <m/>
    <x v="0"/>
    <m/>
    <x v="0"/>
  </r>
  <r>
    <s v="CHE7749 BCSA YverdonQ1 2022CHF"/>
    <x v="1"/>
    <n v="1828"/>
    <s v="Bardusch AG"/>
    <s v="7749 BCSA Yverdon"/>
    <s v="Q1 2022"/>
    <s v="CHF"/>
    <n v="600.1"/>
    <n v="600.1"/>
    <n v="0"/>
    <n v="600.1"/>
    <n v="0"/>
    <x v="0"/>
    <m/>
    <m/>
    <m/>
    <m/>
    <s v="none"/>
    <m/>
    <m/>
    <m/>
    <x v="0"/>
    <m/>
    <x v="0"/>
  </r>
  <r>
    <s v="CHECH2026-0400Q1 2022CHF"/>
    <x v="1"/>
    <n v="2026"/>
    <s v="Bianchi AG"/>
    <s v="CH2026-0400"/>
    <s v="Q1 2022"/>
    <s v="CHF"/>
    <n v="9548.17"/>
    <n v="9548.1740000000009"/>
    <n v="-4.0000000008149003E-3"/>
    <n v="9548.17"/>
    <n v="0"/>
    <x v="0"/>
    <m/>
    <m/>
    <m/>
    <m/>
    <s v="none"/>
    <m/>
    <m/>
    <m/>
    <x v="0"/>
    <m/>
    <x v="0"/>
  </r>
  <r>
    <s v="CHECH2-22-2-002Q1 2022CHF"/>
    <x v="1"/>
    <n v="263"/>
    <e v="#N/A"/>
    <s v="CH2-22-2-002"/>
    <s v="Q1 2022"/>
    <s v="CHF"/>
    <n v="7521.6"/>
    <n v="7521.6"/>
    <n v="0"/>
    <n v="7521.6"/>
    <n v="0"/>
    <x v="0"/>
    <m/>
    <m/>
    <m/>
    <m/>
    <s v="none"/>
    <m/>
    <m/>
    <m/>
    <x v="0"/>
    <m/>
    <x v="0"/>
  </r>
  <r>
    <s v="CHECH256513-0500Q1 2022CHF"/>
    <x v="1"/>
    <n v="256513"/>
    <s v="Blanchisserie du Léman SA"/>
    <s v="CH256513-0500"/>
    <s v="Q1 2022"/>
    <s v="CHF"/>
    <n v="9439.44"/>
    <n v="9439.44"/>
    <n v="0"/>
    <n v="9439.44"/>
    <n v="0"/>
    <x v="0"/>
    <m/>
    <m/>
    <m/>
    <m/>
    <s v="none"/>
    <m/>
    <m/>
    <m/>
    <x v="0"/>
    <m/>
    <x v="0"/>
  </r>
  <r>
    <s v="CHECH297749-0400Q1 2022CHF"/>
    <x v="1"/>
    <n v="297749"/>
    <s v="BOULANGERIE INDUSTRIELLE SA (BISA)"/>
    <s v="CH297749-0400"/>
    <s v="Q1 2022"/>
    <s v="CHF"/>
    <n v="386.56"/>
    <n v="386.56"/>
    <n v="0"/>
    <n v="386.56"/>
    <n v="0"/>
    <x v="0"/>
    <m/>
    <m/>
    <m/>
    <m/>
    <s v="none"/>
    <m/>
    <m/>
    <m/>
    <x v="0"/>
    <m/>
    <x v="0"/>
  </r>
  <r>
    <s v="CHECH335227-0500Q1 2022CHF"/>
    <x v="1"/>
    <n v="335227"/>
    <s v="CFD SA CultureFood"/>
    <s v="CH335227-0500"/>
    <s v="Q1 2022"/>
    <s v="CHF"/>
    <n v="5430.2"/>
    <n v="5430.2"/>
    <n v="0"/>
    <n v="5430.2"/>
    <n v="0"/>
    <x v="0"/>
    <m/>
    <m/>
    <m/>
    <m/>
    <s v="none"/>
    <m/>
    <m/>
    <m/>
    <x v="0"/>
    <m/>
    <x v="0"/>
  </r>
  <r>
    <s v="CHECH1291-0400Q1 2022CHF"/>
    <x v="1"/>
    <n v="1291"/>
    <s v="CHECK-IN all-ways GLM General Limousine GmbH"/>
    <s v="CH1291-0400"/>
    <s v="Q1 2022"/>
    <s v="CHF"/>
    <n v="4958.78"/>
    <n v="4958.7820000000002"/>
    <n v="-2.0000000004074502E-3"/>
    <n v="4958.78"/>
    <n v="0"/>
    <x v="0"/>
    <m/>
    <m/>
    <m/>
    <m/>
    <s v="none"/>
    <m/>
    <m/>
    <m/>
    <x v="0"/>
    <m/>
    <x v="0"/>
  </r>
  <r>
    <s v="CHECH76424-1000Q1 2022CHF"/>
    <x v="1"/>
    <n v="76424"/>
    <s v="CHEF GOURMET SA - BRIDOR"/>
    <s v="CH76424-1000"/>
    <s v="Q1 2022"/>
    <s v="CHF"/>
    <n v="23971.81"/>
    <n v="23971.81"/>
    <n v="0"/>
    <n v="23971.81"/>
    <n v="0"/>
    <x v="0"/>
    <m/>
    <m/>
    <m/>
    <m/>
    <s v="none"/>
    <m/>
    <m/>
    <m/>
    <x v="0"/>
    <m/>
    <x v="0"/>
  </r>
  <r>
    <s v="CHECH7990-0420Q1 2022CHF"/>
    <x v="1"/>
    <n v="2039"/>
    <s v="CRS Management und Service AG"/>
    <s v="CH7990-0420"/>
    <s v="Q1 2022"/>
    <s v="CHF"/>
    <n v="17997.13"/>
    <n v="17997.134399999999"/>
    <n v="-4.3999999979860097E-3"/>
    <n v="17997.13"/>
    <n v="0"/>
    <x v="0"/>
    <m/>
    <m/>
    <m/>
    <m/>
    <s v="none"/>
    <m/>
    <m/>
    <m/>
    <x v="0"/>
    <m/>
    <x v="0"/>
  </r>
  <r>
    <s v="CHE8447-2Q1 2022CHF"/>
    <x v="1"/>
    <n v="1960"/>
    <s v="Diversey Europe B.V. Utrecht"/>
    <s v="8447-2"/>
    <s v="Q1 2022"/>
    <s v="CHF"/>
    <n v="21538.87"/>
    <n v="21538.867200000001"/>
    <n v="2.79999999838764E-3"/>
    <n v="21538.87"/>
    <n v="0"/>
    <x v="0"/>
    <m/>
    <m/>
    <m/>
    <m/>
    <s v="none"/>
    <m/>
    <m/>
    <m/>
    <x v="0"/>
    <m/>
    <x v="0"/>
  </r>
  <r>
    <s v="CHECH8524-0400Q1 2022CHF"/>
    <x v="1"/>
    <n v="285650"/>
    <s v="ELIS (Suisse) SA"/>
    <s v="CH8524-0400"/>
    <s v="Q1 2022"/>
    <s v="CHF"/>
    <n v="40946.29"/>
    <n v="40946.294000000002"/>
    <n v="-4.0000000008149003E-3"/>
    <n v="40946.29"/>
    <n v="0"/>
    <x v="0"/>
    <m/>
    <m/>
    <m/>
    <m/>
    <s v="none"/>
    <m/>
    <m/>
    <m/>
    <x v="0"/>
    <m/>
    <x v="0"/>
  </r>
  <r>
    <s v="CHEVITSOLNET sans Enzler 1Q1 2022CHF"/>
    <x v="1"/>
    <n v="2272"/>
    <s v="Enzler Hotel-Services AG"/>
    <s v="VITSOLNET sans Enzler 1"/>
    <s v="Q1 2022"/>
    <s v="CHF"/>
    <n v="49090"/>
    <n v="49090.000200000002"/>
    <n v="-2.00000002223532E-4"/>
    <n v="49090"/>
    <n v="0"/>
    <x v="0"/>
    <m/>
    <m/>
    <m/>
    <m/>
    <s v="none"/>
    <m/>
    <m/>
    <m/>
    <x v="0"/>
    <m/>
    <x v="0"/>
  </r>
  <r>
    <s v="CHEENZLER ohne Vitsolnet 1Q1 2022CHF"/>
    <x v="1"/>
    <n v="2272"/>
    <s v="Enzler Hotel-Services AG"/>
    <s v="ENZLER ohne Vitsolnet 1"/>
    <s v="Q1 2022"/>
    <s v="CHF"/>
    <n v="25571.94"/>
    <n v="25571.9427"/>
    <n v="-2.7000000009138598E-3"/>
    <n v="25571.94"/>
    <n v="0"/>
    <x v="0"/>
    <m/>
    <m/>
    <m/>
    <m/>
    <s v="none"/>
    <m/>
    <m/>
    <m/>
    <x v="0"/>
    <m/>
    <x v="0"/>
  </r>
  <r>
    <s v="CHE1700120-1Q1 2022CHF"/>
    <x v="1"/>
    <n v="1431"/>
    <s v="Fideco AG"/>
    <s v="1700120-1"/>
    <s v="Q1 2022"/>
    <s v="CHF"/>
    <n v="3747.2"/>
    <n v="3747.1975000000002"/>
    <n v="2.4999999995998202E-3"/>
    <n v="3747.2"/>
    <n v="0"/>
    <x v="0"/>
    <m/>
    <m/>
    <m/>
    <m/>
    <s v="none"/>
    <m/>
    <m/>
    <m/>
    <x v="0"/>
    <m/>
    <x v="0"/>
  </r>
  <r>
    <s v="CHE173746-1Q1 2022CHF"/>
    <x v="1"/>
    <n v="225081"/>
    <s v="Gebr. Marksteiner frigemo AG"/>
    <s v="173746-1"/>
    <s v="Q1 2022"/>
    <s v="CHF"/>
    <n v="1052.7"/>
    <n v="1052.6959999999999"/>
    <n v="4.0000000001327802E-3"/>
    <n v="1052.7"/>
    <n v="0"/>
    <x v="0"/>
    <m/>
    <m/>
    <m/>
    <m/>
    <s v="none"/>
    <m/>
    <m/>
    <m/>
    <x v="0"/>
    <m/>
    <x v="0"/>
  </r>
  <r>
    <s v="CHE6425 UNTERSEENQ1 2022CHF"/>
    <x v="1"/>
    <n v="6425"/>
    <s v="GOURMADOR frigemo AG"/>
    <s v="6425 UNTERSEEN"/>
    <s v="Q1 2022"/>
    <s v="CHF"/>
    <n v="260.14"/>
    <n v="260.1395"/>
    <n v="4.9999999998817603E-4"/>
    <n v="260.14"/>
    <n v="0"/>
    <x v="0"/>
    <m/>
    <m/>
    <m/>
    <m/>
    <s v="none"/>
    <m/>
    <m/>
    <m/>
    <x v="0"/>
    <m/>
    <x v="0"/>
  </r>
  <r>
    <s v="CHECH179496-0350Q1 2022CHF"/>
    <x v="1"/>
    <n v="179496"/>
    <s v="ILS Inter Linge Service SA"/>
    <s v="CH179496-0350"/>
    <s v="Q1 2022"/>
    <s v="CHF"/>
    <n v="6303.61"/>
    <n v="6303.6138000000001"/>
    <n v="-3.8000000004103601E-3"/>
    <n v="6303.61"/>
    <n v="0"/>
    <x v="0"/>
    <m/>
    <m/>
    <m/>
    <m/>
    <s v="none"/>
    <m/>
    <m/>
    <m/>
    <x v="0"/>
    <m/>
    <x v="0"/>
  </r>
  <r>
    <s v="CHE2533-1Q1 2022CHF"/>
    <x v="1"/>
    <n v="2533"/>
    <s v="Kellenberger Frisch Service frigemo AG"/>
    <s v="2533-1"/>
    <s v="Q1 2022"/>
    <s v="CHF"/>
    <n v="600.46"/>
    <n v="600.46349999999995"/>
    <n v="-3.4999999999172299E-3"/>
    <n v="600.46"/>
    <n v="0"/>
    <x v="0"/>
    <m/>
    <m/>
    <m/>
    <m/>
    <s v="none"/>
    <m/>
    <m/>
    <m/>
    <x v="0"/>
    <m/>
    <x v="0"/>
  </r>
  <r>
    <s v="CHECH335822-0500Q1 2022CHF"/>
    <x v="1"/>
    <n v="335822"/>
    <s v="Keller Früchte + Gemüse AG"/>
    <s v="CH335822-0500"/>
    <s v="Q1 2022"/>
    <s v="CHF"/>
    <n v="4691.97"/>
    <n v="4691.9724999999999"/>
    <n v="-2.4999999995998202E-3"/>
    <n v="4691.97"/>
    <n v="0"/>
    <x v="0"/>
    <m/>
    <m/>
    <m/>
    <m/>
    <s v="none"/>
    <m/>
    <m/>
    <m/>
    <x v="0"/>
    <m/>
    <x v="0"/>
  </r>
  <r>
    <s v="CHECH896-0500Q1 2022CHF"/>
    <x v="1"/>
    <n v="896"/>
    <s v="Marinello &amp; Co. AG"/>
    <s v="CH896-0500"/>
    <s v="Q1 2022"/>
    <s v="CHF"/>
    <n v="1291.0999999999999"/>
    <n v="1291.0999999999999"/>
    <n v="0"/>
    <n v="1291.0999999999999"/>
    <n v="0"/>
    <x v="0"/>
    <m/>
    <m/>
    <m/>
    <m/>
    <s v="none"/>
    <m/>
    <m/>
    <m/>
    <x v="0"/>
    <m/>
    <x v="0"/>
  </r>
  <r>
    <s v="CHECH263699-0500Q1 2022CHF"/>
    <x v="1"/>
    <n v="263699"/>
    <s v="Metzgerei Angst AG"/>
    <s v="CH263699-0500"/>
    <s v="Q1 2022"/>
    <s v="CHF"/>
    <n v="6543.94"/>
    <n v="6543.9375"/>
    <n v="2.4999999995998202E-3"/>
    <n v="6543.94"/>
    <n v="0"/>
    <x v="0"/>
    <m/>
    <m/>
    <m/>
    <m/>
    <s v="none"/>
    <m/>
    <m/>
    <m/>
    <x v="0"/>
    <m/>
    <x v="0"/>
  </r>
  <r>
    <s v="CHE102628-1Q1 2022CHF"/>
    <x v="1"/>
    <n v="102628"/>
    <s v="Michel Comestibles frigemo AG"/>
    <s v="102628-1"/>
    <s v="Q1 2022"/>
    <s v="CHF"/>
    <n v="22.94"/>
    <n v="22.937000000000001"/>
    <n v="3.0000000000001098E-3"/>
    <n v="22.94"/>
    <n v="0"/>
    <x v="0"/>
    <m/>
    <m/>
    <m/>
    <m/>
    <s v="none"/>
    <m/>
    <m/>
    <m/>
    <x v="0"/>
    <m/>
    <x v="0"/>
  </r>
  <r>
    <s v="CHECH0013-0500Q1 2022CHF"/>
    <x v="1"/>
    <n v="13"/>
    <s v="MÜLLER J.P. Textilpflege GmbH"/>
    <s v="CH0013-0500"/>
    <s v="Q1 2022"/>
    <s v="CHF"/>
    <n v="1122.26"/>
    <n v="1122.2639999999999"/>
    <n v="-3.9999999999054099E-3"/>
    <n v="1122.26"/>
    <n v="0"/>
    <x v="0"/>
    <m/>
    <m/>
    <m/>
    <m/>
    <s v="none"/>
    <m/>
    <m/>
    <m/>
    <x v="0"/>
    <m/>
    <x v="0"/>
  </r>
  <r>
    <s v="CHECH341008-0700Q1 2022CHF"/>
    <x v="1"/>
    <n v="341008"/>
    <s v="Pomona Suisse AG"/>
    <s v="CH341008-0700"/>
    <s v="Q1 2022"/>
    <s v="CHF"/>
    <n v="15694.35"/>
    <n v="15694.3508"/>
    <n v="-7.9999999979918303E-4"/>
    <n v="15694.35"/>
    <n v="0"/>
    <x v="0"/>
    <m/>
    <m/>
    <m/>
    <m/>
    <s v="none"/>
    <m/>
    <m/>
    <m/>
    <x v="0"/>
    <m/>
    <x v="0"/>
  </r>
  <r>
    <s v="CHECH81603-0100Q1 2022CHF"/>
    <x v="1"/>
    <n v="81603"/>
    <s v="RAPELLI SA"/>
    <s v="CH81603-0100"/>
    <s v="Q1 2022"/>
    <s v="CHF"/>
    <n v="90.21"/>
    <n v="90.207300000000004"/>
    <n v="2.6999999999901499E-3"/>
    <n v="90.207300000000004"/>
    <n v="2.6999999999901499E-3"/>
    <x v="0"/>
    <m/>
    <m/>
    <m/>
    <m/>
    <s v="none"/>
    <m/>
    <m/>
    <m/>
    <x v="0"/>
    <m/>
    <x v="0"/>
  </r>
  <r>
    <s v="CHECH2-21-1-017Q1 2022CHF"/>
    <x v="1"/>
    <n v="118876"/>
    <s v="SAVIVA AG Food Services"/>
    <s v="CH2-21-1-017"/>
    <s v="Q1 2022"/>
    <s v="CHF"/>
    <n v="3102.45"/>
    <n v="3102.4450000000002"/>
    <n v="4.9999999996543903E-3"/>
    <n v="3102.45"/>
    <n v="0"/>
    <x v="0"/>
    <m/>
    <m/>
    <m/>
    <m/>
    <s v="none"/>
    <m/>
    <m/>
    <m/>
    <x v="0"/>
    <m/>
    <x v="0"/>
  </r>
  <r>
    <s v="CHE9090-1AQ1 2022CHF"/>
    <x v="1"/>
    <n v="2569"/>
    <s v="Transgourmet Schweiz AG"/>
    <s v="9090-1A"/>
    <s v="Q1 2022"/>
    <s v="CHF"/>
    <n v="68648.34"/>
    <n v="68648.342399999994"/>
    <n v="-2.39999999757856E-3"/>
    <n v="68648.342399999994"/>
    <n v="-2.39999999757856E-3"/>
    <x v="0"/>
    <m/>
    <m/>
    <m/>
    <m/>
    <s v="none"/>
    <m/>
    <m/>
    <m/>
    <x v="0"/>
    <m/>
    <x v="0"/>
  </r>
  <r>
    <s v="CHE1702941-2Q1 2022CHF"/>
    <x v="1"/>
    <n v="571"/>
    <s v="Unipress Lavanderia Industriale SA"/>
    <s v="1702941-2"/>
    <s v="Q1 2022"/>
    <s v="CHF"/>
    <n v="1775.79"/>
    <n v="1775.7897"/>
    <n v="2.9999999992469303E-4"/>
    <n v="1775.79"/>
    <n v="0"/>
    <x v="0"/>
    <m/>
    <m/>
    <m/>
    <m/>
    <s v="none"/>
    <m/>
    <m/>
    <m/>
    <x v="0"/>
    <m/>
    <x v="0"/>
  </r>
  <r>
    <s v="CHECH0018-0500Q1 2022CHF"/>
    <x v="1"/>
    <n v="18"/>
    <s v="Wäscherei Heinzmann AG"/>
    <s v="CH0018-0500"/>
    <s v="Q1 2022"/>
    <s v="CHF"/>
    <n v="1884.48"/>
    <n v="1884.4825000000001"/>
    <n v="-2.5000000000545601E-3"/>
    <n v="1884.48"/>
    <n v="0"/>
    <x v="0"/>
    <m/>
    <m/>
    <m/>
    <m/>
    <s v="none"/>
    <m/>
    <m/>
    <m/>
    <x v="0"/>
    <m/>
    <x v="0"/>
  </r>
  <r>
    <m/>
    <x v="10"/>
    <m/>
    <m/>
    <m/>
    <m/>
    <m/>
    <m/>
    <m/>
    <m/>
    <m/>
    <m/>
    <x v="5"/>
    <m/>
    <m/>
    <m/>
    <m/>
    <m/>
    <m/>
    <m/>
    <m/>
    <x v="0"/>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737823-B1A8-4269-90BF-774B848593B0}" name="Tableau croisé dynamique1" cacheId="0" applyNumberFormats="0" applyBorderFormats="0" applyFontFormats="0" applyPatternFormats="0" applyAlignmentFormats="0" applyWidthHeightFormats="1" dataCaption="Valeurs" updatedVersion="8" minRefreshableVersion="3" useAutoFormatting="1" itemPrintTitles="1" createdVersion="7" indent="0" outline="1" outlineData="1" multipleFieldFilters="0">
  <location ref="A5:F16" firstHeaderRow="1" firstDataRow="2" firstDataCol="1" rowPageCount="1" colPageCount="1"/>
  <pivotFields count="26">
    <pivotField dataField="1" showAll="0"/>
    <pivotField axis="axisRow" showAll="0" sortType="descending">
      <items count="12">
        <item x="0"/>
        <item x="1"/>
        <item x="2"/>
        <item x="3"/>
        <item x="4"/>
        <item x="5"/>
        <item x="6"/>
        <item x="7"/>
        <item x="9"/>
        <item x="8"/>
        <item x="10"/>
        <item t="default"/>
      </items>
      <autoSortScope>
        <pivotArea dataOnly="0" outline="0" fieldPosition="0">
          <references count="1">
            <reference field="4294967294" count="1" selected="0">
              <x v="0"/>
            </reference>
          </references>
        </pivotArea>
      </autoSortScope>
    </pivotField>
    <pivotField showAll="0"/>
    <pivotField showAll="0"/>
    <pivotField showAll="0"/>
    <pivotField multipleItemSelectionAllowed="1"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axis="axisPage" showAll="0">
      <items count="8">
        <item x="1"/>
        <item x="3"/>
        <item x="0"/>
        <item x="2"/>
        <item x="5"/>
        <item x="4"/>
        <item m="1" x="6"/>
        <item t="default"/>
      </items>
    </pivotField>
    <pivotField showAll="0"/>
    <pivotField showAll="0"/>
    <pivotField showAll="0"/>
    <pivotField showAll="0"/>
    <pivotField showAll="0"/>
    <pivotField showAll="0"/>
    <pivotField showAll="0"/>
    <pivotField showAll="0"/>
    <pivotField axis="axisCol" showAll="0">
      <items count="5">
        <item x="2"/>
        <item x="1"/>
        <item x="3"/>
        <item x="0"/>
        <item t="default"/>
      </items>
    </pivotField>
    <pivotField showAll="0"/>
    <pivotField showAll="0" sortType="descending">
      <autoSortScope>
        <pivotArea dataOnly="0" outline="0" fieldPosition="0">
          <references count="1">
            <reference field="4294967294" count="1" selected="0">
              <x v="0"/>
            </reference>
          </references>
        </pivotArea>
      </autoSortScope>
    </pivotField>
    <pivotField dragToRow="0" dragToCol="0" dragToPage="0" showAll="0" defaultSubtotal="0"/>
    <pivotField dragToRow="0" dragToCol="0" dragToPage="0" showAll="0" defaultSubtotal="0"/>
  </pivotFields>
  <rowFields count="1">
    <field x="1"/>
  </rowFields>
  <rowItems count="10">
    <i>
      <x v="2"/>
    </i>
    <i>
      <x v="4"/>
    </i>
    <i>
      <x v="6"/>
    </i>
    <i>
      <x/>
    </i>
    <i>
      <x v="5"/>
    </i>
    <i>
      <x v="7"/>
    </i>
    <i>
      <x v="1"/>
    </i>
    <i>
      <x v="8"/>
    </i>
    <i>
      <x v="3"/>
    </i>
    <i t="grand">
      <x/>
    </i>
  </rowItems>
  <colFields count="1">
    <field x="21"/>
  </colFields>
  <colItems count="5">
    <i>
      <x/>
    </i>
    <i>
      <x v="1"/>
    </i>
    <i>
      <x v="2"/>
    </i>
    <i>
      <x v="3"/>
    </i>
    <i t="grand">
      <x/>
    </i>
  </colItems>
  <pageFields count="1">
    <pageField fld="12" item="0" hier="-1"/>
  </pageFields>
  <dataFields count="1">
    <dataField name="Nombre de key"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4AB94A-42A2-4112-AD8C-C2C48491B184}" name="Tableau croisé dynamique1" cacheId="0" applyNumberFormats="0" applyBorderFormats="0" applyFontFormats="0" applyPatternFormats="0" applyAlignmentFormats="0" applyWidthHeightFormats="1" dataCaption="Valeurs" updatedVersion="8" minRefreshableVersion="3" itemPrintTitles="1" createdVersion="7" indent="0" outline="1" outlineData="1" multipleFieldFilters="0">
  <location ref="A39:E54" firstHeaderRow="1" firstDataRow="2" firstDataCol="1" rowPageCount="1" colPageCount="1"/>
  <pivotFields count="26">
    <pivotField dataField="1" showAll="0"/>
    <pivotField showAll="0"/>
    <pivotField showAll="0"/>
    <pivotField showAll="0"/>
    <pivotField showAll="0"/>
    <pivotField showAll="0"/>
    <pivotField showAll="0"/>
    <pivotField showAll="0"/>
    <pivotField showAll="0"/>
    <pivotField showAll="0"/>
    <pivotField showAll="0"/>
    <pivotField showAll="0"/>
    <pivotField axis="axisPage" showAll="0">
      <items count="8">
        <item x="1"/>
        <item x="3"/>
        <item x="0"/>
        <item x="2"/>
        <item x="5"/>
        <item x="4"/>
        <item m="1" x="6"/>
        <item t="default"/>
      </items>
    </pivotField>
    <pivotField showAll="0"/>
    <pivotField showAll="0"/>
    <pivotField showAll="0"/>
    <pivotField showAll="0"/>
    <pivotField showAll="0"/>
    <pivotField showAll="0"/>
    <pivotField showAll="0"/>
    <pivotField showAll="0"/>
    <pivotField axis="axisCol" showAll="0">
      <items count="5">
        <item x="1"/>
        <item x="2"/>
        <item x="3"/>
        <item h="1" x="0"/>
        <item t="default"/>
      </items>
    </pivotField>
    <pivotField showAll="0"/>
    <pivotField axis="axisRow" showAll="0">
      <items count="21">
        <item x="11"/>
        <item x="2"/>
        <item x="12"/>
        <item x="7"/>
        <item x="6"/>
        <item x="8"/>
        <item x="4"/>
        <item x="16"/>
        <item x="17"/>
        <item x="3"/>
        <item x="10"/>
        <item x="9"/>
        <item x="15"/>
        <item x="1"/>
        <item x="5"/>
        <item x="13"/>
        <item x="0"/>
        <item m="1" x="18"/>
        <item m="1" x="19"/>
        <item x="14"/>
        <item t="default"/>
      </items>
    </pivotField>
    <pivotField dragToRow="0" dragToCol="0" dragToPage="0" showAll="0" defaultSubtotal="0"/>
    <pivotField dragToRow="0" dragToCol="0" dragToPage="0" showAll="0" defaultSubtotal="0"/>
  </pivotFields>
  <rowFields count="1">
    <field x="23"/>
  </rowFields>
  <rowItems count="14">
    <i>
      <x/>
    </i>
    <i>
      <x v="3"/>
    </i>
    <i>
      <x v="4"/>
    </i>
    <i>
      <x v="5"/>
    </i>
    <i>
      <x v="6"/>
    </i>
    <i>
      <x v="8"/>
    </i>
    <i>
      <x v="9"/>
    </i>
    <i>
      <x v="10"/>
    </i>
    <i>
      <x v="11"/>
    </i>
    <i>
      <x v="12"/>
    </i>
    <i>
      <x v="13"/>
    </i>
    <i>
      <x v="14"/>
    </i>
    <i>
      <x v="16"/>
    </i>
    <i t="grand">
      <x/>
    </i>
  </rowItems>
  <colFields count="1">
    <field x="21"/>
  </colFields>
  <colItems count="4">
    <i>
      <x/>
    </i>
    <i>
      <x v="1"/>
    </i>
    <i>
      <x v="2"/>
    </i>
    <i t="grand">
      <x/>
    </i>
  </colItems>
  <pageFields count="1">
    <pageField fld="12" item="0" hier="-1"/>
  </pageFields>
  <dataFields count="1">
    <dataField name="Nombre de key" fld="0" subtotal="count" baseField="0" baseItem="0"/>
  </dataFields>
  <formats count="3">
    <format dxfId="2">
      <pivotArea dataOnly="0" outline="0" fieldPosition="0">
        <references count="3">
          <reference field="12" count="1" selected="0">
            <x v="0"/>
          </reference>
          <reference field="21" count="1" selected="0">
            <x v="0"/>
          </reference>
          <reference field="23" count="1">
            <x v="14"/>
          </reference>
        </references>
      </pivotArea>
    </format>
    <format dxfId="1">
      <pivotArea collapsedLevelsAreSubtotals="1" fieldPosition="0">
        <references count="2">
          <reference field="21" count="1" selected="0">
            <x v="0"/>
          </reference>
          <reference field="23" count="1">
            <x v="14"/>
          </reference>
        </references>
      </pivotArea>
    </format>
    <format dxfId="0">
      <pivotArea dataOnly="0" labelOnly="1" fieldPosition="0">
        <references count="1">
          <reference field="23" count="1">
            <x v="1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109E815-B78E-456A-A1E0-6E2E7E999CBB}" name="Tableau1" displayName="Tableau1" ref="A1:X2" totalsRowShown="0">
  <autoFilter ref="A1:X2" xr:uid="{1109E815-B78E-456A-A1E0-6E2E7E999CBB}"/>
  <tableColumns count="24">
    <tableColumn id="1" xr3:uid="{19C9EC94-B953-49D5-9060-360EC7E66484}" name="key"/>
    <tableColumn id="2" xr3:uid="{A690FB16-010E-4B00-9A92-DF8707FB189D}" name="country"/>
    <tableColumn id="3" xr3:uid="{C259E202-56B5-41F4-A5A6-B36A8E4A898A}" name="supplier"/>
    <tableColumn id="4" xr3:uid="{310C8563-EF06-4FC2-B8A3-940AC2282512}" name="Supplier Name"/>
    <tableColumn id="5" xr3:uid="{D490E85D-AD1A-473F-BE9F-BED10BEB84A7}" name="contract"/>
    <tableColumn id="6" xr3:uid="{20BDF8C5-9931-4EE5-B4BA-18A42E0591CE}" name="period"/>
    <tableColumn id="7" xr3:uid="{6D98ED8D-FD50-4D46-B1EE-A45515ACD03B}" name="currency"/>
    <tableColumn id="8" xr3:uid="{1C63647A-934A-4C78-9417-135246314440}" name="Montant facture"/>
    <tableColumn id="9" xr3:uid="{E25EF9D3-E8D2-4706-928C-1D43C39A085F}" name="Montant RDBC"/>
    <tableColumn id="10" xr3:uid="{9FEC90B1-E3EC-42F2-8436-39D1D8A8751B}" name="Écart"/>
    <tableColumn id="11" xr3:uid="{94B8939D-DA9C-437F-87A0-E0FF586D0933}" name="Montant RDBC (After fix)"/>
    <tableColumn id="12" xr3:uid="{50757664-D0F5-46BE-9E3F-7E83740E16E1}" name="Écart (After fix)"/>
    <tableColumn id="13" xr3:uid="{28C80632-14AD-4992-BF55-961960198AFC}" name="status"/>
    <tableColumn id="14" xr3:uid="{F87403C0-82C0-44B5-8B7F-7F0F95FD720E}" name="participations"/>
    <tableColumn id="15" xr3:uid="{6E24DA5E-476F-4D03-81A6-BB9932E37E86}" name="adjustements"/>
    <tableColumn id="16" xr3:uid="{BEDCFE79-5100-4AA9-932F-C19B0BA021F6}" name="result"/>
    <tableColumn id="17" xr3:uid="{E669C2CE-FD2D-4D72-9DEB-30ED8D7E8DB8}" name="Date dernier declaratif"/>
    <tableColumn id="18" xr3:uid="{5EE0BA0C-4797-4EF9-8009-8E749D3B9395}" name="Amount update "/>
    <tableColumn id="19" xr3:uid="{BE391A00-4657-4265-B58C-0CAF9A4A6DE4}" name="Equipe analyse"/>
    <tableColumn id="20" xr3:uid="{C3D69A64-0728-45EC-AB57-734333AADEF1}" name="Analyse par"/>
    <tableColumn id="21" xr3:uid="{DFF3E6AE-A7B0-46A6-96C6-57F2C4A41D76}" name="Commentaire" dataDxfId="3"/>
    <tableColumn id="22" xr3:uid="{C1F9C1D6-3BFB-4B05-B75C-2F99DA6BFBA3}" name="Equipe Correction"/>
    <tableColumn id="23" xr3:uid="{CDE88654-FF46-4A66-A4A8-241F635E4FF5}" name="Correction par"/>
    <tableColumn id="24" xr3:uid="{28B2D97A-3112-47FB-8509-BFE1EF9076FC}" name="Type d'erreu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19/04/relationships/namedSheetView" Target="../namedSheetViews/namedSheetView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Feuil2"/>
  <dimension ref="A1:AA14823"/>
  <sheetViews>
    <sheetView tabSelected="1" zoomScale="80" zoomScaleNormal="80" workbookViewId="0">
      <pane ySplit="1" topLeftCell="A26" activePane="bottomLeft" state="frozen"/>
      <selection pane="bottomLeft" activeCell="M1" sqref="M1:M1048576"/>
    </sheetView>
  </sheetViews>
  <sheetFormatPr defaultColWidth="11.44140625" defaultRowHeight="14.4" outlineLevelCol="1" x14ac:dyDescent="0.3"/>
  <cols>
    <col min="1" max="1" width="29.5546875" customWidth="1"/>
    <col min="2" max="2" width="5.6640625" customWidth="1"/>
    <col min="4" max="4" width="26.5546875" customWidth="1"/>
    <col min="5" max="5" width="24.33203125" customWidth="1"/>
    <col min="8" max="8" width="13.6640625" style="5" bestFit="1" customWidth="1"/>
    <col min="9" max="10" width="11.44140625" style="5" hidden="1" customWidth="1" outlineLevel="1"/>
    <col min="11" max="11" width="14.33203125" style="5" bestFit="1" customWidth="1" collapsed="1"/>
    <col min="12" max="12" width="14.6640625" style="5" customWidth="1"/>
    <col min="14" max="14" width="13.6640625" customWidth="1"/>
    <col min="15" max="15" width="13.44140625" customWidth="1"/>
    <col min="16" max="16" width="19.109375" customWidth="1"/>
    <col min="17" max="17" width="24.109375" customWidth="1"/>
    <col min="18" max="18" width="13.33203125" customWidth="1"/>
    <col min="21" max="21" width="72.109375" style="13" customWidth="1"/>
    <col min="22" max="22" width="16.44140625" customWidth="1"/>
    <col min="23" max="23" width="11.44140625" bestFit="1" customWidth="1"/>
    <col min="24" max="24" width="19.6640625" style="13" customWidth="1"/>
    <col min="25" max="25" width="20.33203125" style="52" customWidth="1"/>
    <col min="26" max="26" width="5.109375" hidden="1" customWidth="1" outlineLevel="1"/>
    <col min="27" max="27" width="11.44140625" collapsed="1"/>
  </cols>
  <sheetData>
    <row r="1" spans="1:26" ht="28.8" x14ac:dyDescent="0.3">
      <c r="A1" s="2" t="s">
        <v>0</v>
      </c>
      <c r="B1" s="2" t="s">
        <v>1</v>
      </c>
      <c r="C1" s="2" t="s">
        <v>2</v>
      </c>
      <c r="D1" s="2" t="s">
        <v>3</v>
      </c>
      <c r="E1" s="2" t="s">
        <v>4</v>
      </c>
      <c r="F1" s="2" t="s">
        <v>5</v>
      </c>
      <c r="G1" s="2" t="s">
        <v>6</v>
      </c>
      <c r="H1" s="4" t="s">
        <v>7</v>
      </c>
      <c r="I1" s="4" t="s">
        <v>8</v>
      </c>
      <c r="J1" s="4" t="s">
        <v>9</v>
      </c>
      <c r="K1" s="4" t="s">
        <v>10</v>
      </c>
      <c r="L1" s="4" t="s">
        <v>11</v>
      </c>
      <c r="M1" s="2" t="s">
        <v>12</v>
      </c>
      <c r="N1" s="2" t="s">
        <v>13</v>
      </c>
      <c r="O1" s="2" t="s">
        <v>14</v>
      </c>
      <c r="P1" s="2" t="s">
        <v>15</v>
      </c>
      <c r="Q1" s="2" t="s">
        <v>16</v>
      </c>
      <c r="R1" s="3" t="s">
        <v>17</v>
      </c>
      <c r="S1" s="3" t="s">
        <v>18</v>
      </c>
      <c r="T1" s="3" t="s">
        <v>19</v>
      </c>
      <c r="U1" s="3" t="s">
        <v>20</v>
      </c>
      <c r="V1" s="3" t="s">
        <v>21</v>
      </c>
      <c r="W1" s="3" t="s">
        <v>22</v>
      </c>
      <c r="X1" s="46" t="s">
        <v>23</v>
      </c>
      <c r="Y1" s="53" t="s">
        <v>24</v>
      </c>
      <c r="Z1" s="2" t="s">
        <v>12</v>
      </c>
    </row>
    <row r="2" spans="1:26" x14ac:dyDescent="0.3">
      <c r="A2" t="s">
        <v>25</v>
      </c>
      <c r="B2" t="s">
        <v>26</v>
      </c>
      <c r="C2">
        <v>1499</v>
      </c>
      <c r="D2" t="str">
        <f>+VLOOKUP(C2,Param!K:L,2,FALSE)</f>
        <v>STANDARD TEXTILE SAS</v>
      </c>
      <c r="E2" t="s">
        <v>27</v>
      </c>
      <c r="F2" t="s">
        <v>28</v>
      </c>
      <c r="G2" t="s">
        <v>29</v>
      </c>
      <c r="H2" s="5">
        <v>14689.11</v>
      </c>
      <c r="I2" s="5">
        <v>14689.1109</v>
      </c>
      <c r="J2" s="5">
        <v>-8.9999999909195995E-4</v>
      </c>
      <c r="K2" s="5">
        <v>14689.11</v>
      </c>
      <c r="L2" s="5">
        <v>0</v>
      </c>
      <c r="M2" t="str">
        <f>IF(ISERROR(VLOOKUP(A2,'[1]Ecart validé'!$A:$A,1,FALSE)),Z2,"Ecart Validé")</f>
        <v>valid</v>
      </c>
      <c r="R2" t="s">
        <v>30</v>
      </c>
      <c r="X2"/>
      <c r="Y2"/>
      <c r="Z2" t="s">
        <v>31</v>
      </c>
    </row>
    <row r="3" spans="1:26" x14ac:dyDescent="0.3">
      <c r="A3" t="s">
        <v>32</v>
      </c>
      <c r="B3" t="s">
        <v>26</v>
      </c>
      <c r="C3">
        <v>1499</v>
      </c>
      <c r="D3" t="str">
        <f>+VLOOKUP(C3,Param!K:L,2,FALSE)</f>
        <v>STANDARD TEXTILE SAS</v>
      </c>
      <c r="E3" t="s">
        <v>27</v>
      </c>
      <c r="F3" t="s">
        <v>33</v>
      </c>
      <c r="G3" t="s">
        <v>29</v>
      </c>
      <c r="H3" s="5">
        <v>1402.68</v>
      </c>
      <c r="I3" s="5">
        <v>1402.6851999999999</v>
      </c>
      <c r="J3" s="5">
        <v>-5.1999999998315598E-3</v>
      </c>
      <c r="K3" s="5">
        <v>1402.68</v>
      </c>
      <c r="L3" s="5">
        <v>0</v>
      </c>
      <c r="M3" t="str">
        <f>IF(ISERROR(VLOOKUP(A3,'[1]Ecart validé'!$A:$A,1,FALSE)),Z3,"Ecart Validé")</f>
        <v>valid</v>
      </c>
      <c r="R3" t="s">
        <v>30</v>
      </c>
      <c r="X3"/>
      <c r="Y3"/>
      <c r="Z3" t="s">
        <v>31</v>
      </c>
    </row>
    <row r="4" spans="1:26" x14ac:dyDescent="0.3">
      <c r="A4" t="s">
        <v>34</v>
      </c>
      <c r="B4" t="s">
        <v>26</v>
      </c>
      <c r="C4">
        <v>1499</v>
      </c>
      <c r="D4" t="str">
        <f>+VLOOKUP(C4,Param!K:L,2,FALSE)</f>
        <v>STANDARD TEXTILE SAS</v>
      </c>
      <c r="E4" t="s">
        <v>27</v>
      </c>
      <c r="F4" t="s">
        <v>35</v>
      </c>
      <c r="G4" t="s">
        <v>29</v>
      </c>
      <c r="H4" s="5">
        <v>4964.0719999999901</v>
      </c>
      <c r="I4" s="5">
        <v>4964.076</v>
      </c>
      <c r="J4" s="5">
        <v>-4.0000000008149003E-3</v>
      </c>
      <c r="K4" s="5">
        <v>4964.0719999999901</v>
      </c>
      <c r="L4" s="5">
        <v>0</v>
      </c>
      <c r="M4" t="str">
        <f>IF(ISERROR(VLOOKUP(A4,'[1]Ecart validé'!$A:$A,1,FALSE)),Z4,"Ecart Validé")</f>
        <v>valid</v>
      </c>
      <c r="R4" t="s">
        <v>30</v>
      </c>
      <c r="X4"/>
      <c r="Y4"/>
      <c r="Z4" t="s">
        <v>31</v>
      </c>
    </row>
    <row r="5" spans="1:26" x14ac:dyDescent="0.3">
      <c r="A5" t="s">
        <v>36</v>
      </c>
      <c r="B5" t="s">
        <v>26</v>
      </c>
      <c r="C5">
        <v>1499</v>
      </c>
      <c r="D5" t="str">
        <f>+VLOOKUP(C5,Param!K:L,2,FALSE)</f>
        <v>STANDARD TEXTILE SAS</v>
      </c>
      <c r="E5" t="s">
        <v>27</v>
      </c>
      <c r="F5" t="s">
        <v>37</v>
      </c>
      <c r="G5" t="s">
        <v>29</v>
      </c>
      <c r="H5" s="5">
        <v>1509.92</v>
      </c>
      <c r="I5" s="5">
        <v>1509.925</v>
      </c>
      <c r="J5" s="5">
        <v>-4.9999999998817596E-3</v>
      </c>
      <c r="K5" s="5">
        <v>1509.92</v>
      </c>
      <c r="L5" s="5">
        <v>0</v>
      </c>
      <c r="M5" t="str">
        <f>IF(ISERROR(VLOOKUP(A5,'[1]Ecart validé'!$A:$A,1,FALSE)),Z5,"Ecart Validé")</f>
        <v>valid</v>
      </c>
      <c r="R5" t="s">
        <v>30</v>
      </c>
      <c r="X5"/>
      <c r="Y5"/>
      <c r="Z5" t="s">
        <v>31</v>
      </c>
    </row>
    <row r="6" spans="1:26" x14ac:dyDescent="0.3">
      <c r="A6" t="s">
        <v>38</v>
      </c>
      <c r="B6" t="s">
        <v>26</v>
      </c>
      <c r="C6">
        <v>7905</v>
      </c>
      <c r="D6" t="str">
        <f>+VLOOKUP(C6,Param!K:L,2,FALSE)</f>
        <v>EMP GRAFIMEDIA</v>
      </c>
      <c r="E6" t="s">
        <v>39</v>
      </c>
      <c r="F6" t="s">
        <v>28</v>
      </c>
      <c r="G6" t="s">
        <v>29</v>
      </c>
      <c r="H6" s="5">
        <v>7649.11</v>
      </c>
      <c r="I6" s="5">
        <v>7649.1243000000004</v>
      </c>
      <c r="J6" s="5">
        <v>-1.4299999999820999E-2</v>
      </c>
      <c r="K6" s="5">
        <v>7649.11</v>
      </c>
      <c r="L6" s="5">
        <v>0</v>
      </c>
      <c r="M6" t="str">
        <f>IF(ISERROR(VLOOKUP(A6,'[1]Ecart validé'!$A:$A,1,FALSE)),Z6,"Ecart Validé")</f>
        <v>valid</v>
      </c>
      <c r="R6" t="s">
        <v>30</v>
      </c>
      <c r="X6"/>
      <c r="Y6"/>
      <c r="Z6" t="s">
        <v>31</v>
      </c>
    </row>
    <row r="7" spans="1:26" x14ac:dyDescent="0.3">
      <c r="A7" t="s">
        <v>40</v>
      </c>
      <c r="B7" t="s">
        <v>26</v>
      </c>
      <c r="C7">
        <v>7905</v>
      </c>
      <c r="D7" t="str">
        <f>+VLOOKUP(C7,Param!K:L,2,FALSE)</f>
        <v>EMP GRAFIMEDIA</v>
      </c>
      <c r="E7" t="s">
        <v>39</v>
      </c>
      <c r="F7" t="s">
        <v>33</v>
      </c>
      <c r="G7" t="s">
        <v>29</v>
      </c>
      <c r="H7" s="5">
        <v>729.21</v>
      </c>
      <c r="I7" s="5">
        <v>729.20950000000005</v>
      </c>
      <c r="J7" s="5">
        <v>4.9999999998817603E-4</v>
      </c>
      <c r="K7" s="5">
        <v>729.21</v>
      </c>
      <c r="L7" s="5">
        <v>0</v>
      </c>
      <c r="M7" t="str">
        <f>IF(ISERROR(VLOOKUP(A7,'[1]Ecart validé'!$A:$A,1,FALSE)),Z7,"Ecart Validé")</f>
        <v>valid</v>
      </c>
      <c r="R7" t="s">
        <v>30</v>
      </c>
      <c r="X7"/>
      <c r="Y7"/>
      <c r="Z7" t="s">
        <v>31</v>
      </c>
    </row>
    <row r="8" spans="1:26" ht="100.8" x14ac:dyDescent="0.3">
      <c r="A8" t="s">
        <v>41</v>
      </c>
      <c r="B8" t="s">
        <v>26</v>
      </c>
      <c r="C8">
        <v>7905</v>
      </c>
      <c r="D8" t="str">
        <f>+VLOOKUP(C8,Param!K:L,2,FALSE)</f>
        <v>EMP GRAFIMEDIA</v>
      </c>
      <c r="E8" t="s">
        <v>39</v>
      </c>
      <c r="F8" t="s">
        <v>35</v>
      </c>
      <c r="G8" t="s">
        <v>29</v>
      </c>
      <c r="H8" s="5">
        <v>355.92</v>
      </c>
      <c r="I8" s="5">
        <v>355.92770000000002</v>
      </c>
      <c r="J8" s="5">
        <v>-7.6999999999998103E-3</v>
      </c>
      <c r="K8" s="5">
        <v>355.92</v>
      </c>
      <c r="L8" s="5">
        <v>0</v>
      </c>
      <c r="M8" t="str">
        <f>IF(ISERROR(VLOOKUP(A8,'[1]Ecart validé'!$A:$A,1,FALSE)),Z8,"Ecart Validé")</f>
        <v>valid</v>
      </c>
      <c r="R8" t="s">
        <v>30</v>
      </c>
      <c r="S8" t="s">
        <v>42</v>
      </c>
      <c r="T8" t="s">
        <v>43</v>
      </c>
      <c r="U8" s="13" t="s">
        <v>44</v>
      </c>
      <c r="V8" t="s">
        <v>45</v>
      </c>
      <c r="W8" t="s">
        <v>46</v>
      </c>
      <c r="X8" t="s">
        <v>47</v>
      </c>
      <c r="Y8" t="s">
        <v>47</v>
      </c>
      <c r="Z8" t="s">
        <v>31</v>
      </c>
    </row>
    <row r="9" spans="1:26" ht="100.8" x14ac:dyDescent="0.3">
      <c r="A9" t="s">
        <v>48</v>
      </c>
      <c r="B9" t="s">
        <v>26</v>
      </c>
      <c r="C9">
        <v>7905</v>
      </c>
      <c r="D9" t="str">
        <f>+VLOOKUP(C9,Param!K:L,2,FALSE)</f>
        <v>EMP GRAFIMEDIA</v>
      </c>
      <c r="E9" t="s">
        <v>39</v>
      </c>
      <c r="F9" t="s">
        <v>37</v>
      </c>
      <c r="G9" t="s">
        <v>29</v>
      </c>
      <c r="H9" s="5">
        <v>189.02</v>
      </c>
      <c r="I9" s="5">
        <v>189.01769999999999</v>
      </c>
      <c r="J9" s="5">
        <v>2.3000000000195E-3</v>
      </c>
      <c r="K9" s="5">
        <v>189.02</v>
      </c>
      <c r="L9" s="5">
        <v>0</v>
      </c>
      <c r="M9" t="str">
        <f>IF(ISERROR(VLOOKUP(A9,'[1]Ecart validé'!$A:$A,1,FALSE)),Z9,"Ecart Validé")</f>
        <v>valid</v>
      </c>
      <c r="R9" t="s">
        <v>30</v>
      </c>
      <c r="S9" t="s">
        <v>42</v>
      </c>
      <c r="T9" t="s">
        <v>43</v>
      </c>
      <c r="U9" s="13" t="s">
        <v>49</v>
      </c>
      <c r="V9" t="s">
        <v>45</v>
      </c>
      <c r="W9" t="s">
        <v>46</v>
      </c>
      <c r="X9" t="s">
        <v>47</v>
      </c>
      <c r="Y9" t="s">
        <v>47</v>
      </c>
      <c r="Z9" t="s">
        <v>31</v>
      </c>
    </row>
    <row r="10" spans="1:26" x14ac:dyDescent="0.3">
      <c r="A10" t="s">
        <v>50</v>
      </c>
      <c r="B10" t="s">
        <v>26</v>
      </c>
      <c r="C10">
        <v>7905</v>
      </c>
      <c r="D10" t="str">
        <f>+VLOOKUP(C10,Param!K:L,2,FALSE)</f>
        <v>EMP GRAFIMEDIA</v>
      </c>
      <c r="E10" t="s">
        <v>39</v>
      </c>
      <c r="F10" t="s">
        <v>51</v>
      </c>
      <c r="G10" t="s">
        <v>29</v>
      </c>
      <c r="H10" s="5">
        <v>213.71459999999999</v>
      </c>
      <c r="I10" s="5">
        <v>213.71459999999999</v>
      </c>
      <c r="J10" s="5">
        <v>0</v>
      </c>
      <c r="K10" s="5">
        <v>213.71459999999999</v>
      </c>
      <c r="L10" s="5">
        <v>0</v>
      </c>
      <c r="M10" t="str">
        <f>IF(ISERROR(VLOOKUP(A10,'[1]Ecart validé'!$A:$A,1,FALSE)),Z10,"Ecart Validé")</f>
        <v>valid</v>
      </c>
      <c r="R10" t="s">
        <v>30</v>
      </c>
      <c r="X10"/>
      <c r="Y10"/>
      <c r="Z10" t="s">
        <v>31</v>
      </c>
    </row>
    <row r="11" spans="1:26" x14ac:dyDescent="0.3">
      <c r="A11" t="s">
        <v>52</v>
      </c>
      <c r="B11" t="s">
        <v>26</v>
      </c>
      <c r="C11">
        <v>8283</v>
      </c>
      <c r="D11" t="str">
        <f>+VLOOKUP(C11,Param!K:L,2,FALSE)</f>
        <v>TRIAV B.V.</v>
      </c>
      <c r="E11" t="s">
        <v>53</v>
      </c>
      <c r="F11" t="s">
        <v>28</v>
      </c>
      <c r="G11" t="s">
        <v>29</v>
      </c>
      <c r="H11" s="5">
        <v>53.34</v>
      </c>
      <c r="I11" s="5">
        <v>53.34</v>
      </c>
      <c r="J11" s="5">
        <v>0</v>
      </c>
      <c r="K11" s="5">
        <v>53.34</v>
      </c>
      <c r="L11" s="5">
        <v>0</v>
      </c>
      <c r="M11" t="str">
        <f>IF(ISERROR(VLOOKUP(A11,'[1]Ecart validé'!$A:$A,1,FALSE)),Z11,"Ecart Validé")</f>
        <v>valid</v>
      </c>
      <c r="R11" t="s">
        <v>30</v>
      </c>
      <c r="X11"/>
      <c r="Y11"/>
      <c r="Z11" t="s">
        <v>31</v>
      </c>
    </row>
    <row r="12" spans="1:26" x14ac:dyDescent="0.3">
      <c r="A12" t="s">
        <v>54</v>
      </c>
      <c r="B12" t="s">
        <v>26</v>
      </c>
      <c r="C12">
        <v>8283</v>
      </c>
      <c r="D12" t="str">
        <f>+VLOOKUP(C12,Param!K:L,2,FALSE)</f>
        <v>TRIAV B.V.</v>
      </c>
      <c r="E12" t="s">
        <v>53</v>
      </c>
      <c r="F12" t="s">
        <v>33</v>
      </c>
      <c r="G12" t="s">
        <v>29</v>
      </c>
      <c r="H12" s="5">
        <v>38.1</v>
      </c>
      <c r="I12" s="5">
        <v>38.1</v>
      </c>
      <c r="J12" s="5">
        <v>0</v>
      </c>
      <c r="K12" s="5">
        <v>38.1</v>
      </c>
      <c r="L12" s="5">
        <v>0</v>
      </c>
      <c r="M12" t="str">
        <f>IF(ISERROR(VLOOKUP(A12,'[1]Ecart validé'!$A:$A,1,FALSE)),Z12,"Ecart Validé")</f>
        <v>valid</v>
      </c>
      <c r="R12" t="s">
        <v>30</v>
      </c>
      <c r="X12"/>
      <c r="Y12"/>
      <c r="Z12" t="s">
        <v>31</v>
      </c>
    </row>
    <row r="13" spans="1:26" x14ac:dyDescent="0.3">
      <c r="A13" t="s">
        <v>55</v>
      </c>
      <c r="B13" t="s">
        <v>26</v>
      </c>
      <c r="C13">
        <v>8283</v>
      </c>
      <c r="D13" t="str">
        <f>+VLOOKUP(C13,Param!K:L,2,FALSE)</f>
        <v>TRIAV B.V.</v>
      </c>
      <c r="E13" t="s">
        <v>53</v>
      </c>
      <c r="F13" t="s">
        <v>35</v>
      </c>
      <c r="G13" t="s">
        <v>29</v>
      </c>
      <c r="H13" s="5">
        <v>53.34</v>
      </c>
      <c r="I13" s="5">
        <v>53.34</v>
      </c>
      <c r="J13" s="5">
        <v>0</v>
      </c>
      <c r="K13" s="5">
        <v>53.34</v>
      </c>
      <c r="L13" s="5">
        <v>0</v>
      </c>
      <c r="M13" t="str">
        <f>IF(ISERROR(VLOOKUP(A13,'[1]Ecart validé'!$A:$A,1,FALSE)),Z13,"Ecart Validé")</f>
        <v>valid</v>
      </c>
      <c r="R13" t="s">
        <v>30</v>
      </c>
      <c r="X13"/>
      <c r="Y13"/>
      <c r="Z13" t="s">
        <v>31</v>
      </c>
    </row>
    <row r="14" spans="1:26" x14ac:dyDescent="0.3">
      <c r="A14" t="s">
        <v>56</v>
      </c>
      <c r="B14" t="s">
        <v>26</v>
      </c>
      <c r="C14">
        <v>8283</v>
      </c>
      <c r="D14" t="str">
        <f>+VLOOKUP(C14,Param!K:L,2,FALSE)</f>
        <v>TRIAV B.V.</v>
      </c>
      <c r="E14" t="s">
        <v>53</v>
      </c>
      <c r="F14" t="s">
        <v>37</v>
      </c>
      <c r="G14" t="s">
        <v>29</v>
      </c>
      <c r="H14" s="5">
        <v>53.34</v>
      </c>
      <c r="I14" s="5">
        <v>53.34</v>
      </c>
      <c r="J14" s="5">
        <v>0</v>
      </c>
      <c r="K14" s="5">
        <v>53.34</v>
      </c>
      <c r="L14" s="5">
        <v>0</v>
      </c>
      <c r="M14" t="str">
        <f>IF(ISERROR(VLOOKUP(A14,'[1]Ecart validé'!$A:$A,1,FALSE)),Z14,"Ecart Validé")</f>
        <v>valid</v>
      </c>
      <c r="R14" t="s">
        <v>30</v>
      </c>
      <c r="X14"/>
      <c r="Y14"/>
      <c r="Z14" t="s">
        <v>31</v>
      </c>
    </row>
    <row r="15" spans="1:26" ht="72" x14ac:dyDescent="0.3">
      <c r="A15" t="s">
        <v>57</v>
      </c>
      <c r="B15" t="s">
        <v>26</v>
      </c>
      <c r="C15">
        <v>9922</v>
      </c>
      <c r="D15" t="str">
        <f>+VLOOKUP(C15,Param!K:L,2,FALSE)</f>
        <v>CHOMETTE</v>
      </c>
      <c r="E15" t="s">
        <v>58</v>
      </c>
      <c r="F15" t="s">
        <v>28</v>
      </c>
      <c r="G15" t="s">
        <v>29</v>
      </c>
      <c r="H15" s="5">
        <v>961.3</v>
      </c>
      <c r="I15" s="5">
        <v>961.29650000000004</v>
      </c>
      <c r="J15" s="5">
        <v>3.4999999999172299E-3</v>
      </c>
      <c r="K15" s="5">
        <v>961.3</v>
      </c>
      <c r="L15" s="5">
        <v>0</v>
      </c>
      <c r="M15" t="str">
        <f>IF(ISERROR(VLOOKUP(A15,'[1]Ecart validé'!$A:$A,1,FALSE)),Z15,"Ecart Validé")</f>
        <v>valid</v>
      </c>
      <c r="R15" t="s">
        <v>30</v>
      </c>
      <c r="S15" t="s">
        <v>42</v>
      </c>
      <c r="T15" t="s">
        <v>43</v>
      </c>
      <c r="U15" s="13" t="s">
        <v>59</v>
      </c>
      <c r="V15" t="s">
        <v>60</v>
      </c>
      <c r="W15" t="s">
        <v>61</v>
      </c>
      <c r="X15" t="s">
        <v>62</v>
      </c>
      <c r="Y15" t="s">
        <v>62</v>
      </c>
      <c r="Z15" t="s">
        <v>31</v>
      </c>
    </row>
    <row r="16" spans="1:26" x14ac:dyDescent="0.3">
      <c r="A16" t="s">
        <v>63</v>
      </c>
      <c r="B16" t="s">
        <v>26</v>
      </c>
      <c r="C16">
        <v>9922</v>
      </c>
      <c r="D16" t="str">
        <f>+VLOOKUP(C16,Param!K:L,2,FALSE)</f>
        <v>CHOMETTE</v>
      </c>
      <c r="E16" t="s">
        <v>58</v>
      </c>
      <c r="F16" t="s">
        <v>33</v>
      </c>
      <c r="G16" t="s">
        <v>29</v>
      </c>
      <c r="H16" s="5">
        <v>86.86</v>
      </c>
      <c r="I16" s="5">
        <v>86.856999999999999</v>
      </c>
      <c r="J16" s="5">
        <v>3.0000000000001098E-3</v>
      </c>
      <c r="K16" s="5">
        <v>86.86</v>
      </c>
      <c r="L16" s="5">
        <v>0</v>
      </c>
      <c r="M16" t="str">
        <f>IF(ISERROR(VLOOKUP(A16,'[1]Ecart validé'!$A:$A,1,FALSE)),Z16,"Ecart Validé")</f>
        <v>valid</v>
      </c>
      <c r="R16" t="s">
        <v>30</v>
      </c>
      <c r="X16"/>
      <c r="Y16"/>
      <c r="Z16" t="s">
        <v>31</v>
      </c>
    </row>
    <row r="17" spans="1:26" x14ac:dyDescent="0.3">
      <c r="A17" t="s">
        <v>64</v>
      </c>
      <c r="B17" t="s">
        <v>26</v>
      </c>
      <c r="C17">
        <v>9922</v>
      </c>
      <c r="D17" t="str">
        <f>+VLOOKUP(C17,Param!K:L,2,FALSE)</f>
        <v>CHOMETTE</v>
      </c>
      <c r="E17" t="s">
        <v>58</v>
      </c>
      <c r="F17" t="s">
        <v>35</v>
      </c>
      <c r="G17" t="s">
        <v>29</v>
      </c>
      <c r="H17" s="5">
        <v>793.71</v>
      </c>
      <c r="I17" s="5">
        <v>793.71159999999998</v>
      </c>
      <c r="J17" s="5">
        <v>-1.5999999999394201E-3</v>
      </c>
      <c r="K17" s="5">
        <v>793.71</v>
      </c>
      <c r="L17" s="5">
        <v>0</v>
      </c>
      <c r="M17" t="str">
        <f>IF(ISERROR(VLOOKUP(A17,'[1]Ecart validé'!$A:$A,1,FALSE)),Z17,"Ecart Validé")</f>
        <v>valid</v>
      </c>
      <c r="R17" t="s">
        <v>30</v>
      </c>
      <c r="X17"/>
      <c r="Y17"/>
      <c r="Z17" t="s">
        <v>31</v>
      </c>
    </row>
    <row r="18" spans="1:26" x14ac:dyDescent="0.3">
      <c r="A18" t="s">
        <v>65</v>
      </c>
      <c r="B18" t="s">
        <v>26</v>
      </c>
      <c r="C18">
        <v>9922</v>
      </c>
      <c r="D18" t="str">
        <f>+VLOOKUP(C18,Param!K:L,2,FALSE)</f>
        <v>CHOMETTE</v>
      </c>
      <c r="E18" t="s">
        <v>58</v>
      </c>
      <c r="F18" t="s">
        <v>37</v>
      </c>
      <c r="G18" t="s">
        <v>29</v>
      </c>
      <c r="H18" s="5">
        <v>30.9</v>
      </c>
      <c r="I18" s="5">
        <v>30.904800000000002</v>
      </c>
      <c r="J18" s="5">
        <v>-4.8000000000030197E-3</v>
      </c>
      <c r="K18" s="5">
        <v>30.9</v>
      </c>
      <c r="L18" s="5">
        <v>0</v>
      </c>
      <c r="M18" t="str">
        <f>IF(ISERROR(VLOOKUP(A18,'[1]Ecart validé'!$A:$A,1,FALSE)),Z18,"Ecart Validé")</f>
        <v>valid</v>
      </c>
      <c r="R18" t="s">
        <v>30</v>
      </c>
      <c r="X18"/>
      <c r="Y18"/>
      <c r="Z18" t="s">
        <v>31</v>
      </c>
    </row>
    <row r="19" spans="1:26" x14ac:dyDescent="0.3">
      <c r="A19" t="s">
        <v>66</v>
      </c>
      <c r="B19" t="s">
        <v>26</v>
      </c>
      <c r="C19">
        <v>10293</v>
      </c>
      <c r="D19" t="str">
        <f>+VLOOKUP(C19,Param!K:L,2,FALSE)</f>
        <v>AD Bibendum Fine Wines bv.</v>
      </c>
      <c r="E19" t="s">
        <v>67</v>
      </c>
      <c r="F19" t="s">
        <v>28</v>
      </c>
      <c r="G19" t="s">
        <v>29</v>
      </c>
      <c r="H19" s="5">
        <v>35.81</v>
      </c>
      <c r="I19" s="5">
        <v>35.809199999999997</v>
      </c>
      <c r="J19" s="5">
        <v>8.0000000000524096E-4</v>
      </c>
      <c r="K19" s="5">
        <v>35.81</v>
      </c>
      <c r="L19" s="5">
        <v>0</v>
      </c>
      <c r="M19" t="str">
        <f>IF(ISERROR(VLOOKUP(A19,'[1]Ecart validé'!$A:$A,1,FALSE)),Z19,"Ecart Validé")</f>
        <v>valid</v>
      </c>
      <c r="R19" t="s">
        <v>30</v>
      </c>
      <c r="X19"/>
      <c r="Y19"/>
      <c r="Z19" t="s">
        <v>31</v>
      </c>
    </row>
    <row r="20" spans="1:26" x14ac:dyDescent="0.3">
      <c r="A20" t="s">
        <v>68</v>
      </c>
      <c r="B20" t="s">
        <v>26</v>
      </c>
      <c r="C20">
        <v>10293</v>
      </c>
      <c r="D20" t="str">
        <f>+VLOOKUP(C20,Param!K:L,2,FALSE)</f>
        <v>AD Bibendum Fine Wines bv.</v>
      </c>
      <c r="E20" t="s">
        <v>67</v>
      </c>
      <c r="F20" t="s">
        <v>35</v>
      </c>
      <c r="G20" t="s">
        <v>29</v>
      </c>
      <c r="H20" s="5">
        <v>2.06</v>
      </c>
      <c r="I20" s="5">
        <v>2.0642999999999998</v>
      </c>
      <c r="J20" s="5">
        <v>-4.2999999999997398E-3</v>
      </c>
      <c r="K20" s="5">
        <v>2.06</v>
      </c>
      <c r="L20" s="5">
        <v>0</v>
      </c>
      <c r="M20" t="str">
        <f>IF(ISERROR(VLOOKUP(A20,'[1]Ecart validé'!$A:$A,1,FALSE)),Z20,"Ecart Validé")</f>
        <v>valid</v>
      </c>
      <c r="R20" t="s">
        <v>30</v>
      </c>
      <c r="X20"/>
      <c r="Y20"/>
      <c r="Z20" t="s">
        <v>31</v>
      </c>
    </row>
    <row r="21" spans="1:26" x14ac:dyDescent="0.3">
      <c r="A21" t="s">
        <v>69</v>
      </c>
      <c r="B21" t="s">
        <v>26</v>
      </c>
      <c r="C21">
        <v>24560</v>
      </c>
      <c r="D21" t="str">
        <f>+VLOOKUP(C21,Param!K:L,2,FALSE)</f>
        <v>C.C. Engineering Limited</v>
      </c>
      <c r="E21" t="s">
        <v>70</v>
      </c>
      <c r="F21" t="s">
        <v>28</v>
      </c>
      <c r="G21" t="s">
        <v>29</v>
      </c>
      <c r="H21" s="5">
        <v>424.14</v>
      </c>
      <c r="I21" s="5">
        <v>424.14</v>
      </c>
      <c r="J21" s="5">
        <v>0</v>
      </c>
      <c r="K21" s="5">
        <v>424.14</v>
      </c>
      <c r="L21" s="5">
        <v>0</v>
      </c>
      <c r="M21" t="str">
        <f>IF(ISERROR(VLOOKUP(A21,'[1]Ecart validé'!$A:$A,1,FALSE)),Z21,"Ecart Validé")</f>
        <v>valid</v>
      </c>
      <c r="R21" t="s">
        <v>30</v>
      </c>
      <c r="X21"/>
      <c r="Y21"/>
      <c r="Z21" t="s">
        <v>31</v>
      </c>
    </row>
    <row r="22" spans="1:26" x14ac:dyDescent="0.3">
      <c r="A22" t="s">
        <v>71</v>
      </c>
      <c r="B22" t="s">
        <v>26</v>
      </c>
      <c r="C22">
        <v>24560</v>
      </c>
      <c r="D22" t="str">
        <f>+VLOOKUP(C22,Param!K:L,2,FALSE)</f>
        <v>C.C. Engineering Limited</v>
      </c>
      <c r="E22" t="s">
        <v>70</v>
      </c>
      <c r="F22" t="s">
        <v>33</v>
      </c>
      <c r="G22" t="s">
        <v>29</v>
      </c>
      <c r="H22" s="5">
        <v>1587.51</v>
      </c>
      <c r="I22" s="5">
        <v>1587.5048999999999</v>
      </c>
      <c r="J22" s="5">
        <v>5.1000000000840304E-3</v>
      </c>
      <c r="K22" s="5">
        <v>1587.51</v>
      </c>
      <c r="L22" s="5">
        <v>0</v>
      </c>
      <c r="M22" t="str">
        <f>IF(ISERROR(VLOOKUP(A22,'[1]Ecart validé'!$A:$A,1,FALSE)),Z22,"Ecart Validé")</f>
        <v>valid</v>
      </c>
      <c r="R22" t="s">
        <v>30</v>
      </c>
      <c r="X22"/>
      <c r="Y22"/>
      <c r="Z22" t="s">
        <v>31</v>
      </c>
    </row>
    <row r="23" spans="1:26" x14ac:dyDescent="0.3">
      <c r="A23" t="s">
        <v>72</v>
      </c>
      <c r="B23" t="s">
        <v>26</v>
      </c>
      <c r="C23">
        <v>24560</v>
      </c>
      <c r="D23" t="str">
        <f>+VLOOKUP(C23,Param!K:L,2,FALSE)</f>
        <v>C.C. Engineering Limited</v>
      </c>
      <c r="E23" t="s">
        <v>70</v>
      </c>
      <c r="F23" t="s">
        <v>35</v>
      </c>
      <c r="G23" t="s">
        <v>29</v>
      </c>
      <c r="H23" s="5">
        <v>50.96</v>
      </c>
      <c r="I23" s="5">
        <v>50.961500000000001</v>
      </c>
      <c r="J23" s="5">
        <v>-1.5000000000000499E-3</v>
      </c>
      <c r="K23" s="5">
        <v>50.96</v>
      </c>
      <c r="L23" s="5">
        <v>0</v>
      </c>
      <c r="M23" t="str">
        <f>IF(ISERROR(VLOOKUP(A23,'[1]Ecart validé'!$A:$A,1,FALSE)),Z23,"Ecart Validé")</f>
        <v>valid</v>
      </c>
      <c r="R23" t="s">
        <v>30</v>
      </c>
      <c r="X23"/>
      <c r="Y23"/>
      <c r="Z23" t="s">
        <v>31</v>
      </c>
    </row>
    <row r="24" spans="1:26" x14ac:dyDescent="0.3">
      <c r="A24" t="s">
        <v>73</v>
      </c>
      <c r="B24" t="s">
        <v>26</v>
      </c>
      <c r="C24">
        <v>24560</v>
      </c>
      <c r="D24" t="str">
        <f>+VLOOKUP(C24,Param!K:L,2,FALSE)</f>
        <v>C.C. Engineering Limited</v>
      </c>
      <c r="E24" t="s">
        <v>70</v>
      </c>
      <c r="F24" t="s">
        <v>37</v>
      </c>
      <c r="G24" t="s">
        <v>29</v>
      </c>
      <c r="H24" s="5">
        <v>1384.3</v>
      </c>
      <c r="I24" s="5">
        <v>1384.3115</v>
      </c>
      <c r="J24" s="5">
        <v>-1.1500000000069101E-2</v>
      </c>
      <c r="K24" s="5">
        <v>1384.3</v>
      </c>
      <c r="L24" s="5">
        <v>0</v>
      </c>
      <c r="M24" t="str">
        <f>IF(ISERROR(VLOOKUP(A24,'[1]Ecart validé'!$A:$A,1,FALSE)),Z24,"Ecart Validé")</f>
        <v>valid</v>
      </c>
      <c r="R24" t="s">
        <v>30</v>
      </c>
      <c r="X24"/>
      <c r="Y24"/>
      <c r="Z24" t="s">
        <v>31</v>
      </c>
    </row>
    <row r="25" spans="1:26" x14ac:dyDescent="0.3">
      <c r="A25" t="s">
        <v>74</v>
      </c>
      <c r="B25" t="s">
        <v>26</v>
      </c>
      <c r="C25">
        <v>34177</v>
      </c>
      <c r="D25" t="str">
        <f>+VLOOKUP(C25,Param!K:L,2,FALSE)</f>
        <v>Music Concierge</v>
      </c>
      <c r="E25" t="s">
        <v>75</v>
      </c>
      <c r="F25" t="s">
        <v>33</v>
      </c>
      <c r="G25" t="s">
        <v>29</v>
      </c>
      <c r="H25" s="5">
        <v>28.5</v>
      </c>
      <c r="I25" s="5">
        <v>28.5</v>
      </c>
      <c r="J25" s="5">
        <v>0</v>
      </c>
      <c r="K25" s="5">
        <v>28.5</v>
      </c>
      <c r="L25" s="5">
        <v>0</v>
      </c>
      <c r="M25" t="str">
        <f>IF(ISERROR(VLOOKUP(A25,'[1]Ecart validé'!$A:$A,1,FALSE)),Z25,"Ecart Validé")</f>
        <v>valid</v>
      </c>
      <c r="R25" t="s">
        <v>30</v>
      </c>
      <c r="X25"/>
      <c r="Y25"/>
      <c r="Z25" t="s">
        <v>31</v>
      </c>
    </row>
    <row r="26" spans="1:26" x14ac:dyDescent="0.3">
      <c r="A26" t="s">
        <v>76</v>
      </c>
      <c r="B26" t="s">
        <v>26</v>
      </c>
      <c r="C26">
        <v>34177</v>
      </c>
      <c r="D26" t="str">
        <f>+VLOOKUP(C26,Param!K:L,2,FALSE)</f>
        <v>Music Concierge</v>
      </c>
      <c r="E26" t="s">
        <v>75</v>
      </c>
      <c r="F26" t="s">
        <v>37</v>
      </c>
      <c r="G26" t="s">
        <v>29</v>
      </c>
      <c r="H26" s="5">
        <v>57</v>
      </c>
      <c r="I26" s="5">
        <v>57</v>
      </c>
      <c r="J26" s="5">
        <v>0</v>
      </c>
      <c r="K26" s="5">
        <v>57</v>
      </c>
      <c r="L26" s="5">
        <v>0</v>
      </c>
      <c r="M26" t="str">
        <f>IF(ISERROR(VLOOKUP(A26,'[1]Ecart validé'!$A:$A,1,FALSE)),Z26,"Ecart Validé")</f>
        <v>valid</v>
      </c>
      <c r="R26" t="s">
        <v>30</v>
      </c>
      <c r="X26"/>
      <c r="Y26"/>
      <c r="Z26" t="s">
        <v>31</v>
      </c>
    </row>
    <row r="27" spans="1:26" x14ac:dyDescent="0.3">
      <c r="A27" t="s">
        <v>77</v>
      </c>
      <c r="B27" t="s">
        <v>26</v>
      </c>
      <c r="C27">
        <v>37086</v>
      </c>
      <c r="D27" t="e">
        <f>+VLOOKUP(C27,Param!K:L,2,FALSE)</f>
        <v>#N/A</v>
      </c>
      <c r="E27" t="s">
        <v>78</v>
      </c>
      <c r="F27" t="s">
        <v>51</v>
      </c>
      <c r="G27" t="s">
        <v>29</v>
      </c>
      <c r="H27" s="5">
        <v>539.34</v>
      </c>
      <c r="I27" s="5">
        <v>539.34</v>
      </c>
      <c r="J27" s="5">
        <v>0</v>
      </c>
      <c r="K27" s="5">
        <v>539.34</v>
      </c>
      <c r="L27" s="5">
        <v>0</v>
      </c>
      <c r="M27" t="str">
        <f>IF(ISERROR(VLOOKUP(A27,'[1]Ecart validé'!$A:$A,1,FALSE)),Z27,"Ecart Validé")</f>
        <v>valid</v>
      </c>
      <c r="R27" t="s">
        <v>30</v>
      </c>
      <c r="X27"/>
      <c r="Y27"/>
      <c r="Z27" t="s">
        <v>31</v>
      </c>
    </row>
    <row r="28" spans="1:26" x14ac:dyDescent="0.3">
      <c r="A28" t="s">
        <v>79</v>
      </c>
      <c r="B28" t="s">
        <v>26</v>
      </c>
      <c r="C28">
        <v>37142</v>
      </c>
      <c r="D28" t="str">
        <f>+VLOOKUP(C28,Param!K:L,2,FALSE)</f>
        <v>NIEHOFFS VAIHINGER FRUCHTSAFT GMBH</v>
      </c>
      <c r="E28" t="s">
        <v>80</v>
      </c>
      <c r="F28" t="s">
        <v>51</v>
      </c>
      <c r="G28" t="s">
        <v>29</v>
      </c>
      <c r="H28" s="5">
        <v>5400.192</v>
      </c>
      <c r="I28" s="5">
        <v>5400.192</v>
      </c>
      <c r="J28" s="5">
        <v>0</v>
      </c>
      <c r="K28" s="5">
        <v>5400.192</v>
      </c>
      <c r="L28" s="5">
        <v>0</v>
      </c>
      <c r="M28" t="str">
        <f>IF(ISERROR(VLOOKUP(A28,'[1]Ecart validé'!$A:$A,1,FALSE)),Z28,"Ecart Validé")</f>
        <v>valid</v>
      </c>
      <c r="R28" t="s">
        <v>30</v>
      </c>
      <c r="X28"/>
      <c r="Y28"/>
      <c r="Z28" t="s">
        <v>31</v>
      </c>
    </row>
    <row r="29" spans="1:26" ht="100.8" x14ac:dyDescent="0.3">
      <c r="A29" t="s">
        <v>81</v>
      </c>
      <c r="B29" t="s">
        <v>26</v>
      </c>
      <c r="C29">
        <v>37415</v>
      </c>
      <c r="D29" t="str">
        <f>+VLOOKUP(C29,Param!K:L,2,FALSE)</f>
        <v>LA LORRAINE BAKERY GROUP</v>
      </c>
      <c r="E29" t="s">
        <v>82</v>
      </c>
      <c r="F29" t="s">
        <v>51</v>
      </c>
      <c r="G29" t="s">
        <v>29</v>
      </c>
      <c r="H29" s="5">
        <v>1940.4345000000001</v>
      </c>
      <c r="I29" s="5">
        <v>9412.4204000000009</v>
      </c>
      <c r="J29" s="5">
        <v>-7471.9858999999997</v>
      </c>
      <c r="K29" s="5">
        <v>9412.4204000000009</v>
      </c>
      <c r="L29" s="5">
        <v>-7471.9858999999997</v>
      </c>
      <c r="M29" t="str">
        <f>IF(ISERROR(VLOOKUP(A29,'[1]Ecart validé'!$A:$A,1,FALSE)),Z29,"Ecart Validé")</f>
        <v>issue</v>
      </c>
      <c r="N29" t="s">
        <v>83</v>
      </c>
      <c r="O29" t="s">
        <v>84</v>
      </c>
      <c r="P29" t="s">
        <v>85</v>
      </c>
      <c r="Q29" t="s">
        <v>86</v>
      </c>
      <c r="R29" t="s">
        <v>30</v>
      </c>
      <c r="S29" t="s">
        <v>45</v>
      </c>
      <c r="T29" t="s">
        <v>46</v>
      </c>
      <c r="U29" s="13" t="s">
        <v>87</v>
      </c>
      <c r="V29" t="s">
        <v>45</v>
      </c>
      <c r="W29" t="s">
        <v>46</v>
      </c>
      <c r="X29" t="s">
        <v>47</v>
      </c>
      <c r="Y29"/>
      <c r="Z29" t="s">
        <v>88</v>
      </c>
    </row>
    <row r="30" spans="1:26" ht="72" x14ac:dyDescent="0.3">
      <c r="A30" t="s">
        <v>89</v>
      </c>
      <c r="B30" t="s">
        <v>26</v>
      </c>
      <c r="C30">
        <v>37416</v>
      </c>
      <c r="D30" t="str">
        <f>+VLOOKUP(C30,Param!K:L,2,FALSE)</f>
        <v>BRIDOR</v>
      </c>
      <c r="E30" t="s">
        <v>90</v>
      </c>
      <c r="F30" t="s">
        <v>28</v>
      </c>
      <c r="G30" t="s">
        <v>29</v>
      </c>
      <c r="H30" s="5">
        <v>24865.97</v>
      </c>
      <c r="I30" s="5">
        <v>24865.89</v>
      </c>
      <c r="J30" s="5">
        <v>8.0000000001746202E-2</v>
      </c>
      <c r="K30" s="5">
        <v>24865.97</v>
      </c>
      <c r="L30" s="5">
        <v>0</v>
      </c>
      <c r="M30" t="str">
        <f>IF(ISERROR(VLOOKUP(A30,'[1]Ecart validé'!$A:$A,1,FALSE)),Z30,"Ecart Validé")</f>
        <v>valid</v>
      </c>
      <c r="R30" t="s">
        <v>30</v>
      </c>
      <c r="S30" t="s">
        <v>42</v>
      </c>
      <c r="T30" t="s">
        <v>43</v>
      </c>
      <c r="U30" s="13" t="s">
        <v>91</v>
      </c>
      <c r="V30" t="s">
        <v>60</v>
      </c>
      <c r="W30" t="s">
        <v>61</v>
      </c>
      <c r="X30" t="s">
        <v>62</v>
      </c>
      <c r="Y30" t="s">
        <v>62</v>
      </c>
      <c r="Z30" t="s">
        <v>31</v>
      </c>
    </row>
    <row r="31" spans="1:26" ht="72" x14ac:dyDescent="0.3">
      <c r="A31" t="s">
        <v>92</v>
      </c>
      <c r="B31" t="s">
        <v>26</v>
      </c>
      <c r="C31">
        <v>37416</v>
      </c>
      <c r="D31" t="str">
        <f>+VLOOKUP(C31,Param!K:L,2,FALSE)</f>
        <v>BRIDOR</v>
      </c>
      <c r="E31" t="s">
        <v>90</v>
      </c>
      <c r="F31" t="s">
        <v>33</v>
      </c>
      <c r="G31" t="s">
        <v>29</v>
      </c>
      <c r="H31" s="5">
        <v>3137.74</v>
      </c>
      <c r="I31" s="5">
        <v>3137.73</v>
      </c>
      <c r="J31" s="5">
        <v>1.0000000000218201E-2</v>
      </c>
      <c r="K31" s="5">
        <v>3137.74</v>
      </c>
      <c r="L31" s="5">
        <v>0</v>
      </c>
      <c r="M31" t="str">
        <f>IF(ISERROR(VLOOKUP(A31,'[1]Ecart validé'!$A:$A,1,FALSE)),Z31,"Ecart Validé")</f>
        <v>valid</v>
      </c>
      <c r="R31" t="s">
        <v>30</v>
      </c>
      <c r="S31" t="s">
        <v>42</v>
      </c>
      <c r="T31" t="s">
        <v>43</v>
      </c>
      <c r="U31" s="13" t="s">
        <v>93</v>
      </c>
      <c r="V31" t="s">
        <v>60</v>
      </c>
      <c r="W31" t="s">
        <v>61</v>
      </c>
      <c r="X31" t="s">
        <v>62</v>
      </c>
      <c r="Y31" t="s">
        <v>62</v>
      </c>
      <c r="Z31" t="s">
        <v>31</v>
      </c>
    </row>
    <row r="32" spans="1:26" ht="72" x14ac:dyDescent="0.3">
      <c r="A32" t="s">
        <v>94</v>
      </c>
      <c r="B32" t="s">
        <v>26</v>
      </c>
      <c r="C32">
        <v>37416</v>
      </c>
      <c r="D32" t="str">
        <f>+VLOOKUP(C32,Param!K:L,2,FALSE)</f>
        <v>BRIDOR</v>
      </c>
      <c r="E32" t="s">
        <v>90</v>
      </c>
      <c r="F32" t="s">
        <v>35</v>
      </c>
      <c r="G32" t="s">
        <v>29</v>
      </c>
      <c r="H32" s="5">
        <v>20154.93</v>
      </c>
      <c r="I32" s="5">
        <v>20154.93</v>
      </c>
      <c r="J32" s="5">
        <v>3.6379788070917101E-12</v>
      </c>
      <c r="K32" s="5">
        <v>20154.93</v>
      </c>
      <c r="L32" s="5">
        <v>0</v>
      </c>
      <c r="M32" t="str">
        <f>IF(ISERROR(VLOOKUP(A32,'[1]Ecart validé'!$A:$A,1,FALSE)),Z32,"Ecart Validé")</f>
        <v>valid</v>
      </c>
      <c r="R32" t="s">
        <v>30</v>
      </c>
      <c r="S32" t="s">
        <v>42</v>
      </c>
      <c r="T32" t="s">
        <v>43</v>
      </c>
      <c r="U32" s="13" t="s">
        <v>95</v>
      </c>
      <c r="V32" t="s">
        <v>60</v>
      </c>
      <c r="W32" t="s">
        <v>61</v>
      </c>
      <c r="X32" t="s">
        <v>62</v>
      </c>
      <c r="Y32" t="s">
        <v>62</v>
      </c>
      <c r="Z32" t="s">
        <v>31</v>
      </c>
    </row>
    <row r="33" spans="1:26" ht="72" x14ac:dyDescent="0.3">
      <c r="A33" t="s">
        <v>96</v>
      </c>
      <c r="B33" t="s">
        <v>26</v>
      </c>
      <c r="C33">
        <v>37416</v>
      </c>
      <c r="D33" t="str">
        <f>+VLOOKUP(C33,Param!K:L,2,FALSE)</f>
        <v>BRIDOR</v>
      </c>
      <c r="E33" t="s">
        <v>90</v>
      </c>
      <c r="F33" t="s">
        <v>37</v>
      </c>
      <c r="G33" t="s">
        <v>29</v>
      </c>
      <c r="H33" s="5">
        <v>6972.23</v>
      </c>
      <c r="I33" s="5">
        <v>6972.23</v>
      </c>
      <c r="J33" s="5">
        <v>0</v>
      </c>
      <c r="K33" s="5">
        <v>6972.23</v>
      </c>
      <c r="L33" s="5">
        <v>0</v>
      </c>
      <c r="M33" t="str">
        <f>IF(ISERROR(VLOOKUP(A33,'[1]Ecart validé'!$A:$A,1,FALSE)),Z33,"Ecart Validé")</f>
        <v>valid</v>
      </c>
      <c r="R33" t="s">
        <v>30</v>
      </c>
      <c r="S33" t="s">
        <v>42</v>
      </c>
      <c r="T33" t="s">
        <v>43</v>
      </c>
      <c r="U33" s="13" t="s">
        <v>97</v>
      </c>
      <c r="V33" t="s">
        <v>60</v>
      </c>
      <c r="W33" t="s">
        <v>61</v>
      </c>
      <c r="X33" t="s">
        <v>62</v>
      </c>
      <c r="Y33" t="s">
        <v>62</v>
      </c>
      <c r="Z33" t="s">
        <v>31</v>
      </c>
    </row>
    <row r="34" spans="1:26" x14ac:dyDescent="0.3">
      <c r="A34" t="s">
        <v>98</v>
      </c>
      <c r="B34" t="s">
        <v>26</v>
      </c>
      <c r="C34">
        <v>37910</v>
      </c>
      <c r="D34" t="str">
        <f>+VLOOKUP(C34,Param!K:L,2,FALSE)</f>
        <v>MANPOWER SARL</v>
      </c>
      <c r="E34" t="s">
        <v>99</v>
      </c>
      <c r="F34" t="s">
        <v>28</v>
      </c>
      <c r="G34" t="s">
        <v>29</v>
      </c>
      <c r="H34" s="5">
        <v>705.41</v>
      </c>
      <c r="I34" s="5">
        <v>705.41020000000003</v>
      </c>
      <c r="J34" s="5">
        <v>-2.00000000063482E-4</v>
      </c>
      <c r="K34" s="5">
        <v>705.41</v>
      </c>
      <c r="L34" s="5">
        <v>0</v>
      </c>
      <c r="M34" t="str">
        <f>IF(ISERROR(VLOOKUP(A34,'[1]Ecart validé'!$A:$A,1,FALSE)),Z34,"Ecart Validé")</f>
        <v>valid</v>
      </c>
      <c r="R34" t="s">
        <v>30</v>
      </c>
      <c r="X34"/>
      <c r="Y34"/>
      <c r="Z34" t="s">
        <v>31</v>
      </c>
    </row>
    <row r="35" spans="1:26" x14ac:dyDescent="0.3">
      <c r="A35" t="s">
        <v>100</v>
      </c>
      <c r="B35" t="s">
        <v>26</v>
      </c>
      <c r="C35">
        <v>37910</v>
      </c>
      <c r="D35" t="str">
        <f>+VLOOKUP(C35,Param!K:L,2,FALSE)</f>
        <v>MANPOWER SARL</v>
      </c>
      <c r="E35" t="s">
        <v>99</v>
      </c>
      <c r="F35" t="s">
        <v>33</v>
      </c>
      <c r="G35" t="s">
        <v>29</v>
      </c>
      <c r="H35" s="5">
        <v>-2.33</v>
      </c>
      <c r="I35" s="5">
        <v>-2.3313999999999999</v>
      </c>
      <c r="J35" s="5">
        <v>1.39999999999984E-3</v>
      </c>
      <c r="K35" s="5">
        <v>-2.33</v>
      </c>
      <c r="L35" s="5">
        <v>0</v>
      </c>
      <c r="M35" t="str">
        <f>IF(ISERROR(VLOOKUP(A35,'[1]Ecart validé'!$A:$A,1,FALSE)),Z35,"Ecart Validé")</f>
        <v>valid</v>
      </c>
      <c r="R35" t="s">
        <v>30</v>
      </c>
      <c r="X35"/>
      <c r="Y35"/>
      <c r="Z35" t="s">
        <v>31</v>
      </c>
    </row>
    <row r="36" spans="1:26" x14ac:dyDescent="0.3">
      <c r="A36" t="s">
        <v>101</v>
      </c>
      <c r="B36" t="s">
        <v>26</v>
      </c>
      <c r="C36">
        <v>37910</v>
      </c>
      <c r="D36" t="str">
        <f>+VLOOKUP(C36,Param!K:L,2,FALSE)</f>
        <v>MANPOWER SARL</v>
      </c>
      <c r="E36" t="s">
        <v>99</v>
      </c>
      <c r="F36" t="s">
        <v>35</v>
      </c>
      <c r="G36" t="s">
        <v>29</v>
      </c>
      <c r="H36" s="5">
        <v>67.12</v>
      </c>
      <c r="I36" s="5">
        <v>67.120699999999999</v>
      </c>
      <c r="J36" s="5">
        <v>-6.9999999999481501E-4</v>
      </c>
      <c r="K36" s="5">
        <v>67.12</v>
      </c>
      <c r="L36" s="5">
        <v>0</v>
      </c>
      <c r="M36" t="str">
        <f>IF(ISERROR(VLOOKUP(A36,'[1]Ecart validé'!$A:$A,1,FALSE)),Z36,"Ecart Validé")</f>
        <v>valid</v>
      </c>
      <c r="R36" t="s">
        <v>30</v>
      </c>
      <c r="X36"/>
      <c r="Y36"/>
      <c r="Z36" t="s">
        <v>31</v>
      </c>
    </row>
    <row r="37" spans="1:26" x14ac:dyDescent="0.3">
      <c r="A37" t="s">
        <v>102</v>
      </c>
      <c r="B37" t="s">
        <v>26</v>
      </c>
      <c r="C37">
        <v>38044</v>
      </c>
      <c r="D37" t="str">
        <f>+VLOOKUP(C37,Param!K:L,2,FALSE)</f>
        <v>CAVES WENGLER</v>
      </c>
      <c r="E37" t="s">
        <v>103</v>
      </c>
      <c r="F37" t="s">
        <v>28</v>
      </c>
      <c r="G37" t="s">
        <v>29</v>
      </c>
      <c r="H37" s="5">
        <v>66.5</v>
      </c>
      <c r="I37" s="5">
        <v>66.495800000000003</v>
      </c>
      <c r="J37" s="5">
        <v>4.1999999999973101E-3</v>
      </c>
      <c r="K37" s="5">
        <v>66.5</v>
      </c>
      <c r="L37" s="5">
        <v>0</v>
      </c>
      <c r="M37" t="str">
        <f>IF(ISERROR(VLOOKUP(A37,'[1]Ecart validé'!$A:$A,1,FALSE)),Z37,"Ecart Validé")</f>
        <v>valid</v>
      </c>
      <c r="R37" t="s">
        <v>30</v>
      </c>
      <c r="X37"/>
      <c r="Y37"/>
      <c r="Z37" t="s">
        <v>31</v>
      </c>
    </row>
    <row r="38" spans="1:26" x14ac:dyDescent="0.3">
      <c r="A38" t="s">
        <v>104</v>
      </c>
      <c r="B38" t="s">
        <v>26</v>
      </c>
      <c r="C38">
        <v>38044</v>
      </c>
      <c r="D38" t="str">
        <f>+VLOOKUP(C38,Param!K:L,2,FALSE)</f>
        <v>CAVES WENGLER</v>
      </c>
      <c r="E38" t="s">
        <v>103</v>
      </c>
      <c r="F38" t="s">
        <v>33</v>
      </c>
      <c r="G38" t="s">
        <v>29</v>
      </c>
      <c r="H38" s="5">
        <v>0.69</v>
      </c>
      <c r="I38" s="5">
        <v>0.68669999999999998</v>
      </c>
      <c r="J38" s="5">
        <v>3.2999999999999601E-3</v>
      </c>
      <c r="K38" s="5">
        <v>0.69</v>
      </c>
      <c r="L38" s="5">
        <v>0</v>
      </c>
      <c r="M38" t="str">
        <f>IF(ISERROR(VLOOKUP(A38,'[1]Ecart validé'!$A:$A,1,FALSE)),Z38,"Ecart Validé")</f>
        <v>valid</v>
      </c>
      <c r="R38" t="s">
        <v>30</v>
      </c>
      <c r="X38"/>
      <c r="Y38"/>
      <c r="Z38" t="s">
        <v>31</v>
      </c>
    </row>
    <row r="39" spans="1:26" x14ac:dyDescent="0.3">
      <c r="A39" t="s">
        <v>105</v>
      </c>
      <c r="B39" t="s">
        <v>26</v>
      </c>
      <c r="C39">
        <v>38044</v>
      </c>
      <c r="D39" t="str">
        <f>+VLOOKUP(C39,Param!K:L,2,FALSE)</f>
        <v>CAVES WENGLER</v>
      </c>
      <c r="E39" t="s">
        <v>103</v>
      </c>
      <c r="F39" t="s">
        <v>35</v>
      </c>
      <c r="G39" t="s">
        <v>29</v>
      </c>
      <c r="H39" s="5">
        <v>38.97</v>
      </c>
      <c r="I39" s="5">
        <v>38.966900000000003</v>
      </c>
      <c r="J39" s="5">
        <v>3.0999999999963201E-3</v>
      </c>
      <c r="K39" s="5">
        <v>38.97</v>
      </c>
      <c r="L39" s="5">
        <v>0</v>
      </c>
      <c r="M39" t="str">
        <f>IF(ISERROR(VLOOKUP(A39,'[1]Ecart validé'!$A:$A,1,FALSE)),Z39,"Ecart Validé")</f>
        <v>valid</v>
      </c>
      <c r="R39" t="s">
        <v>30</v>
      </c>
      <c r="X39"/>
      <c r="Y39"/>
      <c r="Z39" t="s">
        <v>31</v>
      </c>
    </row>
    <row r="40" spans="1:26" x14ac:dyDescent="0.3">
      <c r="A40" t="s">
        <v>106</v>
      </c>
      <c r="B40" t="s">
        <v>26</v>
      </c>
      <c r="C40">
        <v>38044</v>
      </c>
      <c r="D40" t="str">
        <f>+VLOOKUP(C40,Param!K:L,2,FALSE)</f>
        <v>CAVES WENGLER</v>
      </c>
      <c r="E40" t="s">
        <v>103</v>
      </c>
      <c r="F40" t="s">
        <v>37</v>
      </c>
      <c r="G40" t="s">
        <v>29</v>
      </c>
      <c r="H40" s="5">
        <v>22.36</v>
      </c>
      <c r="I40" s="5">
        <v>22.368400000000001</v>
      </c>
      <c r="J40" s="5">
        <v>-8.4000000000017394E-3</v>
      </c>
      <c r="K40" s="5">
        <v>22.36</v>
      </c>
      <c r="L40" s="5">
        <v>0</v>
      </c>
      <c r="M40" t="str">
        <f>IF(ISERROR(VLOOKUP(A40,'[1]Ecart validé'!$A:$A,1,FALSE)),Z40,"Ecart Validé")</f>
        <v>valid</v>
      </c>
      <c r="R40" t="s">
        <v>30</v>
      </c>
      <c r="X40"/>
      <c r="Y40"/>
      <c r="Z40" t="s">
        <v>31</v>
      </c>
    </row>
    <row r="41" spans="1:26" x14ac:dyDescent="0.3">
      <c r="A41" t="s">
        <v>107</v>
      </c>
      <c r="B41" t="s">
        <v>26</v>
      </c>
      <c r="C41">
        <v>38123</v>
      </c>
      <c r="D41" t="str">
        <f>+VLOOKUP(C41,Param!K:L,2,FALSE)</f>
        <v>MUNHOWEN</v>
      </c>
      <c r="E41" t="s">
        <v>108</v>
      </c>
      <c r="F41" t="s">
        <v>28</v>
      </c>
      <c r="G41" t="s">
        <v>29</v>
      </c>
      <c r="H41" s="5">
        <v>756</v>
      </c>
      <c r="I41" s="5">
        <v>756.00409999999999</v>
      </c>
      <c r="J41" s="5">
        <v>-4.0999999999939904E-3</v>
      </c>
      <c r="K41" s="5">
        <v>756</v>
      </c>
      <c r="L41" s="5">
        <v>0</v>
      </c>
      <c r="M41" t="str">
        <f>IF(ISERROR(VLOOKUP(A41,'[1]Ecart validé'!$A:$A,1,FALSE)),Z41,"Ecart Validé")</f>
        <v>valid</v>
      </c>
      <c r="R41" t="s">
        <v>30</v>
      </c>
      <c r="X41"/>
      <c r="Y41"/>
      <c r="Z41" t="s">
        <v>31</v>
      </c>
    </row>
    <row r="42" spans="1:26" x14ac:dyDescent="0.3">
      <c r="A42" t="s">
        <v>109</v>
      </c>
      <c r="B42" t="s">
        <v>26</v>
      </c>
      <c r="C42">
        <v>38123</v>
      </c>
      <c r="D42" t="str">
        <f>+VLOOKUP(C42,Param!K:L,2,FALSE)</f>
        <v>MUNHOWEN</v>
      </c>
      <c r="E42" t="s">
        <v>108</v>
      </c>
      <c r="F42" t="s">
        <v>33</v>
      </c>
      <c r="G42" t="s">
        <v>29</v>
      </c>
      <c r="H42" s="5">
        <v>149.63999999999999</v>
      </c>
      <c r="I42" s="5">
        <v>149.642</v>
      </c>
      <c r="J42" s="5">
        <v>-2.0000000000095402E-3</v>
      </c>
      <c r="K42" s="5">
        <v>149.63999999999999</v>
      </c>
      <c r="L42" s="5">
        <v>0</v>
      </c>
      <c r="M42" t="str">
        <f>IF(ISERROR(VLOOKUP(A42,'[1]Ecart validé'!$A:$A,1,FALSE)),Z42,"Ecart Validé")</f>
        <v>valid</v>
      </c>
      <c r="R42" t="s">
        <v>30</v>
      </c>
      <c r="X42"/>
      <c r="Y42"/>
      <c r="Z42" t="s">
        <v>31</v>
      </c>
    </row>
    <row r="43" spans="1:26" x14ac:dyDescent="0.3">
      <c r="A43" t="s">
        <v>110</v>
      </c>
      <c r="B43" t="s">
        <v>26</v>
      </c>
      <c r="C43">
        <v>38123</v>
      </c>
      <c r="D43" t="str">
        <f>+VLOOKUP(C43,Param!K:L,2,FALSE)</f>
        <v>MUNHOWEN</v>
      </c>
      <c r="E43" t="s">
        <v>108</v>
      </c>
      <c r="F43" t="s">
        <v>35</v>
      </c>
      <c r="G43" t="s">
        <v>29</v>
      </c>
      <c r="H43" s="5">
        <v>548.44000000000005</v>
      </c>
      <c r="I43" s="5">
        <v>548.43769999999995</v>
      </c>
      <c r="J43" s="5">
        <v>2.3000000001047699E-3</v>
      </c>
      <c r="K43" s="5">
        <v>548.44000000000005</v>
      </c>
      <c r="L43" s="5">
        <v>0</v>
      </c>
      <c r="M43" t="str">
        <f>IF(ISERROR(VLOOKUP(A43,'[1]Ecart validé'!$A:$A,1,FALSE)),Z43,"Ecart Validé")</f>
        <v>valid</v>
      </c>
      <c r="R43" t="s">
        <v>30</v>
      </c>
      <c r="X43"/>
      <c r="Y43"/>
      <c r="Z43" t="s">
        <v>31</v>
      </c>
    </row>
    <row r="44" spans="1:26" x14ac:dyDescent="0.3">
      <c r="A44" t="s">
        <v>111</v>
      </c>
      <c r="B44" t="s">
        <v>26</v>
      </c>
      <c r="C44">
        <v>38123</v>
      </c>
      <c r="D44" t="str">
        <f>+VLOOKUP(C44,Param!K:L,2,FALSE)</f>
        <v>MUNHOWEN</v>
      </c>
      <c r="E44" t="s">
        <v>108</v>
      </c>
      <c r="F44" t="s">
        <v>37</v>
      </c>
      <c r="G44" t="s">
        <v>29</v>
      </c>
      <c r="H44" s="5">
        <v>404.6</v>
      </c>
      <c r="I44" s="5">
        <v>404.60840000000002</v>
      </c>
      <c r="J44" s="5">
        <v>-8.3999999999946305E-3</v>
      </c>
      <c r="K44" s="5">
        <v>404.6</v>
      </c>
      <c r="L44" s="5">
        <v>0</v>
      </c>
      <c r="M44" t="str">
        <f>IF(ISERROR(VLOOKUP(A44,'[1]Ecart validé'!$A:$A,1,FALSE)),Z44,"Ecart Validé")</f>
        <v>valid</v>
      </c>
      <c r="R44" t="s">
        <v>30</v>
      </c>
      <c r="X44"/>
      <c r="Y44"/>
      <c r="Z44" t="s">
        <v>31</v>
      </c>
    </row>
    <row r="45" spans="1:26" x14ac:dyDescent="0.3">
      <c r="A45" t="s">
        <v>112</v>
      </c>
      <c r="B45" t="s">
        <v>26</v>
      </c>
      <c r="C45">
        <v>38207</v>
      </c>
      <c r="D45" t="str">
        <f>+VLOOKUP(C45,Param!K:L,2,FALSE)</f>
        <v>BLYCOLIN TEXTILE SERVICES N.V.</v>
      </c>
      <c r="E45">
        <v>1999998</v>
      </c>
      <c r="F45" t="s">
        <v>28</v>
      </c>
      <c r="G45" t="s">
        <v>29</v>
      </c>
      <c r="H45" s="5">
        <v>11001.38</v>
      </c>
      <c r="I45" s="5">
        <v>11001.381799999999</v>
      </c>
      <c r="J45" s="5">
        <v>-1.8000000000029099E-3</v>
      </c>
      <c r="K45" s="5">
        <v>11001.38</v>
      </c>
      <c r="L45" s="5">
        <v>0</v>
      </c>
      <c r="M45" t="str">
        <f>IF(ISERROR(VLOOKUP(A45,'[1]Ecart validé'!$A:$A,1,FALSE)),Z45,"Ecart Validé")</f>
        <v>valid</v>
      </c>
      <c r="R45" t="s">
        <v>30</v>
      </c>
      <c r="X45"/>
      <c r="Y45"/>
      <c r="Z45" t="s">
        <v>31</v>
      </c>
    </row>
    <row r="46" spans="1:26" x14ac:dyDescent="0.3">
      <c r="A46" t="s">
        <v>113</v>
      </c>
      <c r="B46" t="s">
        <v>26</v>
      </c>
      <c r="C46">
        <v>38207</v>
      </c>
      <c r="D46" t="str">
        <f>+VLOOKUP(C46,Param!K:L,2,FALSE)</f>
        <v>BLYCOLIN TEXTILE SERVICES N.V.</v>
      </c>
      <c r="E46">
        <v>1999998</v>
      </c>
      <c r="F46" t="s">
        <v>33</v>
      </c>
      <c r="G46" t="s">
        <v>29</v>
      </c>
      <c r="H46" s="5">
        <v>849.40016800000001</v>
      </c>
      <c r="I46" s="5">
        <v>849.4</v>
      </c>
      <c r="J46" s="5">
        <v>1.6800000014427399E-4</v>
      </c>
      <c r="K46" s="5">
        <v>849.40016800000001</v>
      </c>
      <c r="L46" s="5">
        <v>0</v>
      </c>
      <c r="M46" t="str">
        <f>IF(ISERROR(VLOOKUP(A46,'[1]Ecart validé'!$A:$A,1,FALSE)),Z46,"Ecart Validé")</f>
        <v>valid</v>
      </c>
      <c r="R46" t="s">
        <v>30</v>
      </c>
      <c r="X46"/>
      <c r="Y46"/>
      <c r="Z46" t="s">
        <v>31</v>
      </c>
    </row>
    <row r="47" spans="1:26" x14ac:dyDescent="0.3">
      <c r="A47" t="s">
        <v>114</v>
      </c>
      <c r="B47" t="s">
        <v>26</v>
      </c>
      <c r="C47">
        <v>38207</v>
      </c>
      <c r="D47" t="str">
        <f>+VLOOKUP(C47,Param!K:L,2,FALSE)</f>
        <v>BLYCOLIN TEXTILE SERVICES N.V.</v>
      </c>
      <c r="E47">
        <v>1999998</v>
      </c>
      <c r="F47" t="s">
        <v>35</v>
      </c>
      <c r="G47" t="s">
        <v>29</v>
      </c>
      <c r="H47" s="5">
        <v>4907.07</v>
      </c>
      <c r="I47" s="5">
        <v>4907.0730999999996</v>
      </c>
      <c r="J47" s="5">
        <v>-3.09999999990395E-3</v>
      </c>
      <c r="K47" s="5">
        <v>4907.07</v>
      </c>
      <c r="L47" s="5">
        <v>0</v>
      </c>
      <c r="M47" t="str">
        <f>IF(ISERROR(VLOOKUP(A47,'[1]Ecart validé'!$A:$A,1,FALSE)),Z47,"Ecart Validé")</f>
        <v>valid</v>
      </c>
      <c r="R47" t="s">
        <v>30</v>
      </c>
      <c r="X47"/>
      <c r="Y47"/>
      <c r="Z47" t="s">
        <v>31</v>
      </c>
    </row>
    <row r="48" spans="1:26" x14ac:dyDescent="0.3">
      <c r="A48" t="s">
        <v>115</v>
      </c>
      <c r="B48" t="s">
        <v>26</v>
      </c>
      <c r="C48">
        <v>38207</v>
      </c>
      <c r="D48" t="str">
        <f>+VLOOKUP(C48,Param!K:L,2,FALSE)</f>
        <v>BLYCOLIN TEXTILE SERVICES N.V.</v>
      </c>
      <c r="E48">
        <v>1999998</v>
      </c>
      <c r="F48" t="s">
        <v>37</v>
      </c>
      <c r="G48" t="s">
        <v>29</v>
      </c>
      <c r="H48" s="5">
        <v>3557.94</v>
      </c>
      <c r="I48" s="5">
        <v>3557.9416999999999</v>
      </c>
      <c r="J48" s="5">
        <v>-1.6999999998006301E-3</v>
      </c>
      <c r="K48" s="5">
        <v>3557.94</v>
      </c>
      <c r="L48" s="5">
        <v>0</v>
      </c>
      <c r="M48" t="str">
        <f>IF(ISERROR(VLOOKUP(A48,'[1]Ecart validé'!$A:$A,1,FALSE)),Z48,"Ecart Validé")</f>
        <v>valid</v>
      </c>
      <c r="R48" t="s">
        <v>30</v>
      </c>
      <c r="X48"/>
      <c r="Y48"/>
      <c r="Z48" t="s">
        <v>31</v>
      </c>
    </row>
    <row r="49" spans="1:26" x14ac:dyDescent="0.3">
      <c r="A49" t="s">
        <v>116</v>
      </c>
      <c r="B49" t="s">
        <v>26</v>
      </c>
      <c r="C49">
        <v>38362</v>
      </c>
      <c r="D49" t="str">
        <f>+VLOOKUP(C49,Param!K:L,2,FALSE)</f>
        <v>MARCEL GROSBUSCH ET FILS</v>
      </c>
      <c r="E49">
        <v>1000070</v>
      </c>
      <c r="F49" t="s">
        <v>28</v>
      </c>
      <c r="G49" t="s">
        <v>29</v>
      </c>
      <c r="H49" s="5">
        <v>983.92</v>
      </c>
      <c r="I49" s="5">
        <v>983.92319999999995</v>
      </c>
      <c r="J49" s="5">
        <v>-3.19999999999254E-3</v>
      </c>
      <c r="K49" s="5">
        <v>983.92</v>
      </c>
      <c r="L49" s="5">
        <v>0</v>
      </c>
      <c r="M49" t="str">
        <f>IF(ISERROR(VLOOKUP(A49,'[1]Ecart validé'!$A:$A,1,FALSE)),Z49,"Ecart Validé")</f>
        <v>valid</v>
      </c>
      <c r="R49" t="s">
        <v>30</v>
      </c>
      <c r="X49"/>
      <c r="Y49"/>
      <c r="Z49" t="s">
        <v>31</v>
      </c>
    </row>
    <row r="50" spans="1:26" x14ac:dyDescent="0.3">
      <c r="A50" t="s">
        <v>117</v>
      </c>
      <c r="B50" t="s">
        <v>26</v>
      </c>
      <c r="C50">
        <v>38362</v>
      </c>
      <c r="D50" t="str">
        <f>+VLOOKUP(C50,Param!K:L,2,FALSE)</f>
        <v>MARCEL GROSBUSCH ET FILS</v>
      </c>
      <c r="E50">
        <v>1000070</v>
      </c>
      <c r="F50" t="s">
        <v>33</v>
      </c>
      <c r="G50" t="s">
        <v>29</v>
      </c>
      <c r="H50" s="5">
        <v>82.57</v>
      </c>
      <c r="I50" s="5">
        <v>82.569599999999994</v>
      </c>
      <c r="J50" s="5">
        <v>3.9999999999906701E-4</v>
      </c>
      <c r="K50" s="5">
        <v>82.57</v>
      </c>
      <c r="L50" s="5">
        <v>0</v>
      </c>
      <c r="M50" t="str">
        <f>IF(ISERROR(VLOOKUP(A50,'[1]Ecart validé'!$A:$A,1,FALSE)),Z50,"Ecart Validé")</f>
        <v>valid</v>
      </c>
      <c r="R50" t="s">
        <v>30</v>
      </c>
      <c r="X50"/>
      <c r="Y50"/>
      <c r="Z50" t="s">
        <v>31</v>
      </c>
    </row>
    <row r="51" spans="1:26" x14ac:dyDescent="0.3">
      <c r="A51" t="s">
        <v>118</v>
      </c>
      <c r="B51" t="s">
        <v>26</v>
      </c>
      <c r="C51">
        <v>38362</v>
      </c>
      <c r="D51" t="str">
        <f>+VLOOKUP(C51,Param!K:L,2,FALSE)</f>
        <v>MARCEL GROSBUSCH ET FILS</v>
      </c>
      <c r="E51">
        <v>1000070</v>
      </c>
      <c r="F51" t="s">
        <v>35</v>
      </c>
      <c r="G51" t="s">
        <v>29</v>
      </c>
      <c r="H51" s="5">
        <v>223.39</v>
      </c>
      <c r="I51" s="5">
        <v>223.38900000000001</v>
      </c>
      <c r="J51" s="5">
        <v>9.9999999997635292E-4</v>
      </c>
      <c r="K51" s="5">
        <v>223.39</v>
      </c>
      <c r="L51" s="5">
        <v>0</v>
      </c>
      <c r="M51" t="str">
        <f>IF(ISERROR(VLOOKUP(A51,'[1]Ecart validé'!$A:$A,1,FALSE)),Z51,"Ecart Validé")</f>
        <v>valid</v>
      </c>
      <c r="R51" t="s">
        <v>30</v>
      </c>
      <c r="X51"/>
      <c r="Y51"/>
      <c r="Z51" t="s">
        <v>31</v>
      </c>
    </row>
    <row r="52" spans="1:26" x14ac:dyDescent="0.3">
      <c r="A52" t="s">
        <v>119</v>
      </c>
      <c r="B52" t="s">
        <v>26</v>
      </c>
      <c r="C52">
        <v>38362</v>
      </c>
      <c r="D52" t="str">
        <f>+VLOOKUP(C52,Param!K:L,2,FALSE)</f>
        <v>MARCEL GROSBUSCH ET FILS</v>
      </c>
      <c r="E52">
        <v>1000070</v>
      </c>
      <c r="F52" t="s">
        <v>37</v>
      </c>
      <c r="G52" t="s">
        <v>29</v>
      </c>
      <c r="H52" s="5">
        <v>77.328000000000003</v>
      </c>
      <c r="I52" s="5">
        <v>77.328000000000003</v>
      </c>
      <c r="J52" s="5">
        <v>0</v>
      </c>
      <c r="K52" s="5">
        <v>77.328000000000003</v>
      </c>
      <c r="L52" s="5">
        <v>0</v>
      </c>
      <c r="M52" t="str">
        <f>IF(ISERROR(VLOOKUP(A52,'[1]Ecart validé'!$A:$A,1,FALSE)),Z52,"Ecart Validé")</f>
        <v>valid</v>
      </c>
      <c r="R52" t="s">
        <v>30</v>
      </c>
      <c r="X52"/>
      <c r="Y52"/>
      <c r="Z52" t="s">
        <v>31</v>
      </c>
    </row>
    <row r="53" spans="1:26" x14ac:dyDescent="0.3">
      <c r="A53" t="s">
        <v>120</v>
      </c>
      <c r="B53" t="s">
        <v>26</v>
      </c>
      <c r="C53">
        <v>38364</v>
      </c>
      <c r="D53" t="str">
        <f>+VLOOKUP(C53,Param!K:L,2,FALSE)</f>
        <v>LAMESCH</v>
      </c>
      <c r="E53" t="s">
        <v>121</v>
      </c>
      <c r="F53" t="s">
        <v>28</v>
      </c>
      <c r="G53" t="s">
        <v>29</v>
      </c>
      <c r="H53" s="5">
        <v>151.16</v>
      </c>
      <c r="I53" s="5">
        <v>151.1635</v>
      </c>
      <c r="J53" s="5">
        <v>-3.5000000000024998E-3</v>
      </c>
      <c r="K53" s="5">
        <v>151.16</v>
      </c>
      <c r="L53" s="5">
        <v>0</v>
      </c>
      <c r="M53" t="str">
        <f>IF(ISERROR(VLOOKUP(A53,'[1]Ecart validé'!$A:$A,1,FALSE)),Z53,"Ecart Validé")</f>
        <v>valid</v>
      </c>
      <c r="R53" t="s">
        <v>30</v>
      </c>
      <c r="X53"/>
      <c r="Y53"/>
      <c r="Z53" t="s">
        <v>31</v>
      </c>
    </row>
    <row r="54" spans="1:26" x14ac:dyDescent="0.3">
      <c r="A54" t="s">
        <v>122</v>
      </c>
      <c r="B54" t="s">
        <v>26</v>
      </c>
      <c r="C54">
        <v>38364</v>
      </c>
      <c r="D54" t="str">
        <f>+VLOOKUP(C54,Param!K:L,2,FALSE)</f>
        <v>LAMESCH</v>
      </c>
      <c r="E54" t="s">
        <v>121</v>
      </c>
      <c r="F54" t="s">
        <v>33</v>
      </c>
      <c r="G54" t="s">
        <v>29</v>
      </c>
      <c r="H54" s="5">
        <v>92.78</v>
      </c>
      <c r="I54" s="5">
        <v>92.784599999999998</v>
      </c>
      <c r="J54" s="5">
        <v>-4.5999999999963804E-3</v>
      </c>
      <c r="K54" s="5">
        <v>92.78</v>
      </c>
      <c r="L54" s="5">
        <v>0</v>
      </c>
      <c r="M54" t="str">
        <f>IF(ISERROR(VLOOKUP(A54,'[1]Ecart validé'!$A:$A,1,FALSE)),Z54,"Ecart Validé")</f>
        <v>valid</v>
      </c>
      <c r="R54" t="s">
        <v>30</v>
      </c>
      <c r="X54"/>
      <c r="Y54"/>
      <c r="Z54" t="s">
        <v>31</v>
      </c>
    </row>
    <row r="55" spans="1:26" x14ac:dyDescent="0.3">
      <c r="A55" t="s">
        <v>123</v>
      </c>
      <c r="B55" t="s">
        <v>26</v>
      </c>
      <c r="C55">
        <v>38364</v>
      </c>
      <c r="D55" t="str">
        <f>+VLOOKUP(C55,Param!K:L,2,FALSE)</f>
        <v>LAMESCH</v>
      </c>
      <c r="E55" t="s">
        <v>121</v>
      </c>
      <c r="F55" t="s">
        <v>35</v>
      </c>
      <c r="G55" t="s">
        <v>29</v>
      </c>
      <c r="H55" s="5">
        <v>165.9</v>
      </c>
      <c r="I55" s="5">
        <v>165.9042</v>
      </c>
      <c r="J55" s="5">
        <v>-4.1999999999973101E-3</v>
      </c>
      <c r="K55" s="5">
        <v>165.9</v>
      </c>
      <c r="L55" s="5">
        <v>0</v>
      </c>
      <c r="M55" t="str">
        <f>IF(ISERROR(VLOOKUP(A55,'[1]Ecart validé'!$A:$A,1,FALSE)),Z55,"Ecart Validé")</f>
        <v>valid</v>
      </c>
      <c r="R55" t="s">
        <v>30</v>
      </c>
      <c r="X55"/>
      <c r="Y55"/>
      <c r="Z55" t="s">
        <v>31</v>
      </c>
    </row>
    <row r="56" spans="1:26" x14ac:dyDescent="0.3">
      <c r="A56" t="s">
        <v>124</v>
      </c>
      <c r="B56" t="s">
        <v>26</v>
      </c>
      <c r="C56">
        <v>38364</v>
      </c>
      <c r="D56" t="str">
        <f>+VLOOKUP(C56,Param!K:L,2,FALSE)</f>
        <v>LAMESCH</v>
      </c>
      <c r="E56" t="s">
        <v>121</v>
      </c>
      <c r="F56" t="s">
        <v>37</v>
      </c>
      <c r="G56" t="s">
        <v>29</v>
      </c>
      <c r="H56" s="5">
        <v>128.48320000000001</v>
      </c>
      <c r="I56" s="5">
        <v>128.48320000000001</v>
      </c>
      <c r="J56" s="5">
        <v>0</v>
      </c>
      <c r="K56" s="5">
        <v>128.48320000000001</v>
      </c>
      <c r="L56" s="5">
        <v>0</v>
      </c>
      <c r="M56" t="str">
        <f>IF(ISERROR(VLOOKUP(A56,'[1]Ecart validé'!$A:$A,1,FALSE)),Z56,"Ecart Validé")</f>
        <v>valid</v>
      </c>
      <c r="R56" t="s">
        <v>30</v>
      </c>
      <c r="X56"/>
      <c r="Y56"/>
      <c r="Z56" t="s">
        <v>31</v>
      </c>
    </row>
    <row r="57" spans="1:26" x14ac:dyDescent="0.3">
      <c r="A57" t="s">
        <v>125</v>
      </c>
      <c r="B57" t="s">
        <v>26</v>
      </c>
      <c r="C57">
        <v>38725</v>
      </c>
      <c r="D57" t="str">
        <f>+VLOOKUP(C57,Param!K:L,2,FALSE)</f>
        <v>BOISSONS HEINTZ</v>
      </c>
      <c r="E57" t="s">
        <v>126</v>
      </c>
      <c r="F57" t="s">
        <v>28</v>
      </c>
      <c r="G57" t="s">
        <v>29</v>
      </c>
      <c r="H57" s="5">
        <v>1374.7</v>
      </c>
      <c r="I57" s="5">
        <v>1374.7022999999999</v>
      </c>
      <c r="J57" s="5">
        <v>-2.2999999998774001E-3</v>
      </c>
      <c r="K57" s="5">
        <v>1374.7</v>
      </c>
      <c r="L57" s="5">
        <v>0</v>
      </c>
      <c r="M57" t="str">
        <f>IF(ISERROR(VLOOKUP(A57,'[1]Ecart validé'!$A:$A,1,FALSE)),Z57,"Ecart Validé")</f>
        <v>valid</v>
      </c>
      <c r="R57" t="s">
        <v>30</v>
      </c>
      <c r="X57"/>
      <c r="Y57"/>
      <c r="Z57" t="s">
        <v>31</v>
      </c>
    </row>
    <row r="58" spans="1:26" x14ac:dyDescent="0.3">
      <c r="A58" t="s">
        <v>127</v>
      </c>
      <c r="B58" t="s">
        <v>26</v>
      </c>
      <c r="C58">
        <v>38725</v>
      </c>
      <c r="D58" t="str">
        <f>+VLOOKUP(C58,Param!K:L,2,FALSE)</f>
        <v>BOISSONS HEINTZ</v>
      </c>
      <c r="E58" t="s">
        <v>126</v>
      </c>
      <c r="F58" t="s">
        <v>33</v>
      </c>
      <c r="G58" t="s">
        <v>29</v>
      </c>
      <c r="H58" s="5">
        <v>190.35</v>
      </c>
      <c r="I58" s="5">
        <v>190.34909999999999</v>
      </c>
      <c r="J58" s="5">
        <v>9.0000000000145497E-4</v>
      </c>
      <c r="K58" s="5">
        <v>190.35</v>
      </c>
      <c r="L58" s="5">
        <v>0</v>
      </c>
      <c r="M58" t="str">
        <f>IF(ISERROR(VLOOKUP(A58,'[1]Ecart validé'!$A:$A,1,FALSE)),Z58,"Ecart Validé")</f>
        <v>valid</v>
      </c>
      <c r="R58" t="s">
        <v>30</v>
      </c>
      <c r="X58"/>
      <c r="Y58"/>
      <c r="Z58" t="s">
        <v>31</v>
      </c>
    </row>
    <row r="59" spans="1:26" x14ac:dyDescent="0.3">
      <c r="A59" t="s">
        <v>128</v>
      </c>
      <c r="B59" t="s">
        <v>26</v>
      </c>
      <c r="C59">
        <v>38725</v>
      </c>
      <c r="D59" t="str">
        <f>+VLOOKUP(C59,Param!K:L,2,FALSE)</f>
        <v>BOISSONS HEINTZ</v>
      </c>
      <c r="E59" t="s">
        <v>126</v>
      </c>
      <c r="F59" t="s">
        <v>35</v>
      </c>
      <c r="G59" t="s">
        <v>29</v>
      </c>
      <c r="H59" s="5">
        <v>1249.6300000000001</v>
      </c>
      <c r="I59" s="5">
        <v>1249.6252999999999</v>
      </c>
      <c r="J59" s="5">
        <v>4.7000000001844403E-3</v>
      </c>
      <c r="K59" s="5">
        <v>1249.6300000000001</v>
      </c>
      <c r="L59" s="5">
        <v>0</v>
      </c>
      <c r="M59" t="str">
        <f>IF(ISERROR(VLOOKUP(A59,'[1]Ecart validé'!$A:$A,1,FALSE)),Z59,"Ecart Validé")</f>
        <v>valid</v>
      </c>
      <c r="R59" t="s">
        <v>30</v>
      </c>
      <c r="X59"/>
      <c r="Y59"/>
      <c r="Z59" t="s">
        <v>31</v>
      </c>
    </row>
    <row r="60" spans="1:26" x14ac:dyDescent="0.3">
      <c r="A60" t="s">
        <v>129</v>
      </c>
      <c r="B60" t="s">
        <v>26</v>
      </c>
      <c r="C60">
        <v>38725</v>
      </c>
      <c r="D60" t="str">
        <f>+VLOOKUP(C60,Param!K:L,2,FALSE)</f>
        <v>BOISSONS HEINTZ</v>
      </c>
      <c r="E60" t="s">
        <v>126</v>
      </c>
      <c r="F60" t="s">
        <v>37</v>
      </c>
      <c r="G60" t="s">
        <v>29</v>
      </c>
      <c r="H60" s="5">
        <v>760.26</v>
      </c>
      <c r="I60" s="5">
        <v>760.26059999999995</v>
      </c>
      <c r="J60" s="5">
        <v>-5.9999999996307397E-4</v>
      </c>
      <c r="K60" s="5">
        <v>760.26</v>
      </c>
      <c r="L60" s="5">
        <v>0</v>
      </c>
      <c r="M60" t="str">
        <f>IF(ISERROR(VLOOKUP(A60,'[1]Ecart validé'!$A:$A,1,FALSE)),Z60,"Ecart Validé")</f>
        <v>valid</v>
      </c>
      <c r="R60" t="s">
        <v>30</v>
      </c>
      <c r="X60"/>
      <c r="Y60"/>
      <c r="Z60" t="s">
        <v>31</v>
      </c>
    </row>
    <row r="61" spans="1:26" x14ac:dyDescent="0.3">
      <c r="A61" t="s">
        <v>130</v>
      </c>
      <c r="B61" t="s">
        <v>26</v>
      </c>
      <c r="C61">
        <v>38775</v>
      </c>
      <c r="D61" t="str">
        <f>+VLOOKUP(C61,Param!K:L,2,FALSE)</f>
        <v>DIVERSEY BELGIUM</v>
      </c>
      <c r="E61">
        <v>1999984</v>
      </c>
      <c r="F61" t="s">
        <v>33</v>
      </c>
      <c r="G61" t="s">
        <v>29</v>
      </c>
      <c r="H61" s="5">
        <v>15.63</v>
      </c>
      <c r="I61" s="5">
        <v>15.632999999999999</v>
      </c>
      <c r="J61" s="5">
        <v>-2.99999999999833E-3</v>
      </c>
      <c r="K61" s="5">
        <v>15.63</v>
      </c>
      <c r="L61" s="5">
        <v>0</v>
      </c>
      <c r="M61" t="str">
        <f>IF(ISERROR(VLOOKUP(A61,'[1]Ecart validé'!$A:$A,1,FALSE)),Z61,"Ecart Validé")</f>
        <v>valid</v>
      </c>
      <c r="R61" t="s">
        <v>30</v>
      </c>
      <c r="X61"/>
      <c r="Y61"/>
      <c r="Z61" t="s">
        <v>31</v>
      </c>
    </row>
    <row r="62" spans="1:26" x14ac:dyDescent="0.3">
      <c r="A62" t="s">
        <v>131</v>
      </c>
      <c r="B62" t="s">
        <v>26</v>
      </c>
      <c r="C62">
        <v>38775</v>
      </c>
      <c r="D62" t="str">
        <f>+VLOOKUP(C62,Param!K:L,2,FALSE)</f>
        <v>DIVERSEY BELGIUM</v>
      </c>
      <c r="E62">
        <v>1999984</v>
      </c>
      <c r="F62" t="s">
        <v>35</v>
      </c>
      <c r="G62" t="s">
        <v>29</v>
      </c>
      <c r="H62" s="5">
        <v>197.44</v>
      </c>
      <c r="I62" s="5">
        <v>197.44309999999999</v>
      </c>
      <c r="J62" s="5">
        <v>-3.0999999999892199E-3</v>
      </c>
      <c r="K62" s="5">
        <v>197.44</v>
      </c>
      <c r="L62" s="5">
        <v>0</v>
      </c>
      <c r="M62" t="str">
        <f>IF(ISERROR(VLOOKUP(A62,'[1]Ecart validé'!$A:$A,1,FALSE)),Z62,"Ecart Validé")</f>
        <v>valid</v>
      </c>
      <c r="R62" t="s">
        <v>30</v>
      </c>
      <c r="X62"/>
      <c r="Y62"/>
      <c r="Z62" t="s">
        <v>31</v>
      </c>
    </row>
    <row r="63" spans="1:26" x14ac:dyDescent="0.3">
      <c r="A63" t="s">
        <v>132</v>
      </c>
      <c r="B63" t="s">
        <v>26</v>
      </c>
      <c r="C63">
        <v>38775</v>
      </c>
      <c r="D63" t="str">
        <f>+VLOOKUP(C63,Param!K:L,2,FALSE)</f>
        <v>DIVERSEY BELGIUM</v>
      </c>
      <c r="E63">
        <v>1999984</v>
      </c>
      <c r="F63" t="s">
        <v>37</v>
      </c>
      <c r="G63" t="s">
        <v>29</v>
      </c>
      <c r="H63" s="5">
        <v>3055.43</v>
      </c>
      <c r="I63" s="5">
        <v>3055.4328</v>
      </c>
      <c r="J63" s="5">
        <v>-2.7999999997518898E-3</v>
      </c>
      <c r="K63" s="5">
        <v>3055.43</v>
      </c>
      <c r="L63" s="5">
        <v>0</v>
      </c>
      <c r="M63" t="str">
        <f>IF(ISERROR(VLOOKUP(A63,'[1]Ecart validé'!$A:$A,1,FALSE)),Z63,"Ecart Validé")</f>
        <v>valid</v>
      </c>
      <c r="R63" t="s">
        <v>30</v>
      </c>
      <c r="X63"/>
      <c r="Y63"/>
      <c r="Z63" t="s">
        <v>31</v>
      </c>
    </row>
    <row r="64" spans="1:26" x14ac:dyDescent="0.3">
      <c r="A64" t="s">
        <v>133</v>
      </c>
      <c r="B64" t="s">
        <v>26</v>
      </c>
      <c r="C64">
        <v>38834</v>
      </c>
      <c r="D64" t="str">
        <f>+VLOOKUP(C64,Param!K:L,2,FALSE)</f>
        <v>REXEL BELGIUM NV</v>
      </c>
      <c r="E64" t="s">
        <v>134</v>
      </c>
      <c r="F64" t="s">
        <v>28</v>
      </c>
      <c r="G64" t="s">
        <v>29</v>
      </c>
      <c r="H64" s="5">
        <v>1624.8</v>
      </c>
      <c r="I64" s="5">
        <v>1624.7992999999999</v>
      </c>
      <c r="J64" s="5">
        <v>7.0000000005165897E-4</v>
      </c>
      <c r="K64" s="5">
        <v>1624.8</v>
      </c>
      <c r="L64" s="5">
        <v>0</v>
      </c>
      <c r="M64" t="str">
        <f>IF(ISERROR(VLOOKUP(A64,'[1]Ecart validé'!$A:$A,1,FALSE)),Z64,"Ecart Validé")</f>
        <v>valid</v>
      </c>
      <c r="R64" t="s">
        <v>30</v>
      </c>
      <c r="X64"/>
      <c r="Y64"/>
      <c r="Z64" t="s">
        <v>31</v>
      </c>
    </row>
    <row r="65" spans="1:26" x14ac:dyDescent="0.3">
      <c r="A65" t="s">
        <v>135</v>
      </c>
      <c r="B65" t="s">
        <v>26</v>
      </c>
      <c r="C65">
        <v>38834</v>
      </c>
      <c r="D65" t="str">
        <f>+VLOOKUP(C65,Param!K:L,2,FALSE)</f>
        <v>REXEL BELGIUM NV</v>
      </c>
      <c r="E65" t="s">
        <v>134</v>
      </c>
      <c r="F65" t="s">
        <v>33</v>
      </c>
      <c r="G65" t="s">
        <v>29</v>
      </c>
      <c r="H65" s="5">
        <v>246.61</v>
      </c>
      <c r="I65" s="5">
        <v>246.6062</v>
      </c>
      <c r="J65" s="5">
        <v>3.8000000000124601E-3</v>
      </c>
      <c r="K65" s="5">
        <v>246.61</v>
      </c>
      <c r="L65" s="5">
        <v>0</v>
      </c>
      <c r="M65" t="str">
        <f>IF(ISERROR(VLOOKUP(A65,'[1]Ecart validé'!$A:$A,1,FALSE)),Z65,"Ecart Validé")</f>
        <v>valid</v>
      </c>
      <c r="R65" t="s">
        <v>30</v>
      </c>
      <c r="X65"/>
      <c r="Y65"/>
      <c r="Z65" t="s">
        <v>31</v>
      </c>
    </row>
    <row r="66" spans="1:26" x14ac:dyDescent="0.3">
      <c r="A66" t="s">
        <v>136</v>
      </c>
      <c r="B66" t="s">
        <v>26</v>
      </c>
      <c r="C66">
        <v>38834</v>
      </c>
      <c r="D66" t="str">
        <f>+VLOOKUP(C66,Param!K:L,2,FALSE)</f>
        <v>REXEL BELGIUM NV</v>
      </c>
      <c r="E66" t="s">
        <v>134</v>
      </c>
      <c r="F66" t="s">
        <v>35</v>
      </c>
      <c r="G66" t="s">
        <v>29</v>
      </c>
      <c r="H66" s="5">
        <v>985.77</v>
      </c>
      <c r="I66" s="5">
        <v>985.7681</v>
      </c>
      <c r="J66" s="5">
        <v>1.8999999999778001E-3</v>
      </c>
      <c r="K66" s="5">
        <v>985.77</v>
      </c>
      <c r="L66" s="5">
        <v>0</v>
      </c>
      <c r="M66" t="str">
        <f>IF(ISERROR(VLOOKUP(A66,'[1]Ecart validé'!$A:$A,1,FALSE)),Z66,"Ecart Validé")</f>
        <v>valid</v>
      </c>
      <c r="R66" t="s">
        <v>30</v>
      </c>
      <c r="X66"/>
      <c r="Y66"/>
      <c r="Z66" t="s">
        <v>31</v>
      </c>
    </row>
    <row r="67" spans="1:26" x14ac:dyDescent="0.3">
      <c r="A67" t="s">
        <v>137</v>
      </c>
      <c r="B67" t="s">
        <v>26</v>
      </c>
      <c r="C67">
        <v>38834</v>
      </c>
      <c r="D67" t="str">
        <f>+VLOOKUP(C67,Param!K:L,2,FALSE)</f>
        <v>REXEL BELGIUM NV</v>
      </c>
      <c r="E67" t="s">
        <v>134</v>
      </c>
      <c r="F67" t="s">
        <v>37</v>
      </c>
      <c r="G67" t="s">
        <v>29</v>
      </c>
      <c r="H67" s="5">
        <v>392.36</v>
      </c>
      <c r="I67" s="5">
        <v>392.36829999999998</v>
      </c>
      <c r="J67" s="5">
        <v>-8.2999999999628891E-3</v>
      </c>
      <c r="K67" s="5">
        <v>392.36</v>
      </c>
      <c r="L67" s="5">
        <v>0</v>
      </c>
      <c r="M67" t="str">
        <f>IF(ISERROR(VLOOKUP(A67,'[1]Ecart validé'!$A:$A,1,FALSE)),Z67,"Ecart Validé")</f>
        <v>valid</v>
      </c>
      <c r="R67" t="s">
        <v>30</v>
      </c>
      <c r="X67"/>
      <c r="Y67"/>
      <c r="Z67" t="s">
        <v>31</v>
      </c>
    </row>
    <row r="68" spans="1:26" x14ac:dyDescent="0.3">
      <c r="A68" t="s">
        <v>138</v>
      </c>
      <c r="B68" t="s">
        <v>26</v>
      </c>
      <c r="C68">
        <v>38883</v>
      </c>
      <c r="D68" t="str">
        <f>+VLOOKUP(C68,Param!K:L,2,FALSE)</f>
        <v>OTHON SCHMITT</v>
      </c>
      <c r="E68">
        <v>18218003</v>
      </c>
      <c r="F68" t="s">
        <v>28</v>
      </c>
      <c r="G68" t="s">
        <v>29</v>
      </c>
      <c r="H68" s="5">
        <v>490.08</v>
      </c>
      <c r="I68" s="5">
        <v>490.08010000000002</v>
      </c>
      <c r="J68" s="5">
        <v>-1.00000000031741E-4</v>
      </c>
      <c r="K68" s="5">
        <v>490.08</v>
      </c>
      <c r="L68" s="5">
        <v>0</v>
      </c>
      <c r="M68" t="str">
        <f>IF(ISERROR(VLOOKUP(A68,'[1]Ecart validé'!$A:$A,1,FALSE)),Z68,"Ecart Validé")</f>
        <v>valid</v>
      </c>
      <c r="R68" t="s">
        <v>30</v>
      </c>
      <c r="X68"/>
      <c r="Y68"/>
      <c r="Z68" t="s">
        <v>31</v>
      </c>
    </row>
    <row r="69" spans="1:26" x14ac:dyDescent="0.3">
      <c r="A69" t="s">
        <v>139</v>
      </c>
      <c r="B69" t="s">
        <v>26</v>
      </c>
      <c r="C69">
        <v>38883</v>
      </c>
      <c r="D69" t="str">
        <f>+VLOOKUP(C69,Param!K:L,2,FALSE)</f>
        <v>OTHON SCHMITT</v>
      </c>
      <c r="E69">
        <v>18218003</v>
      </c>
      <c r="F69" t="s">
        <v>33</v>
      </c>
      <c r="G69" t="s">
        <v>29</v>
      </c>
      <c r="H69" s="5">
        <v>97.79</v>
      </c>
      <c r="I69" s="5">
        <v>97.788700000000006</v>
      </c>
      <c r="J69" s="5">
        <v>1.3000000000005199E-3</v>
      </c>
      <c r="K69" s="5">
        <v>97.79</v>
      </c>
      <c r="L69" s="5">
        <v>0</v>
      </c>
      <c r="M69" t="str">
        <f>IF(ISERROR(VLOOKUP(A69,'[1]Ecart validé'!$A:$A,1,FALSE)),Z69,"Ecart Validé")</f>
        <v>valid</v>
      </c>
      <c r="R69" t="s">
        <v>30</v>
      </c>
      <c r="X69"/>
      <c r="Y69"/>
      <c r="Z69" t="s">
        <v>31</v>
      </c>
    </row>
    <row r="70" spans="1:26" x14ac:dyDescent="0.3">
      <c r="A70" t="s">
        <v>140</v>
      </c>
      <c r="B70" t="s">
        <v>26</v>
      </c>
      <c r="C70">
        <v>38883</v>
      </c>
      <c r="D70" t="str">
        <f>+VLOOKUP(C70,Param!K:L,2,FALSE)</f>
        <v>OTHON SCHMITT</v>
      </c>
      <c r="E70">
        <v>18218003</v>
      </c>
      <c r="F70" t="s">
        <v>35</v>
      </c>
      <c r="G70" t="s">
        <v>29</v>
      </c>
      <c r="H70" s="5">
        <v>400.03</v>
      </c>
      <c r="I70" s="5">
        <v>400.03460000000001</v>
      </c>
      <c r="J70" s="5">
        <v>-4.6000000000390104E-3</v>
      </c>
      <c r="K70" s="5">
        <v>400.03</v>
      </c>
      <c r="L70" s="5">
        <v>0</v>
      </c>
      <c r="M70" t="str">
        <f>IF(ISERROR(VLOOKUP(A70,'[1]Ecart validé'!$A:$A,1,FALSE)),Z70,"Ecart Validé")</f>
        <v>valid</v>
      </c>
      <c r="R70" t="s">
        <v>30</v>
      </c>
      <c r="X70"/>
      <c r="Y70"/>
      <c r="Z70" t="s">
        <v>31</v>
      </c>
    </row>
    <row r="71" spans="1:26" x14ac:dyDescent="0.3">
      <c r="A71" t="s">
        <v>141</v>
      </c>
      <c r="B71" t="s">
        <v>26</v>
      </c>
      <c r="C71">
        <v>38883</v>
      </c>
      <c r="D71" t="str">
        <f>+VLOOKUP(C71,Param!K:L,2,FALSE)</f>
        <v>OTHON SCHMITT</v>
      </c>
      <c r="E71">
        <v>18218003</v>
      </c>
      <c r="F71" t="s">
        <v>37</v>
      </c>
      <c r="G71" t="s">
        <v>29</v>
      </c>
      <c r="H71" s="5">
        <v>262.02999999999997</v>
      </c>
      <c r="I71" s="5">
        <v>262.03109999999998</v>
      </c>
      <c r="J71" s="5">
        <v>-1.1000000000080899E-3</v>
      </c>
      <c r="K71" s="5">
        <v>262.02999999999997</v>
      </c>
      <c r="L71" s="5">
        <v>0</v>
      </c>
      <c r="M71" t="str">
        <f>IF(ISERROR(VLOOKUP(A71,'[1]Ecart validé'!$A:$A,1,FALSE)),Z71,"Ecart Validé")</f>
        <v>valid</v>
      </c>
      <c r="R71" t="s">
        <v>30</v>
      </c>
      <c r="X71"/>
      <c r="Y71"/>
      <c r="Z71" t="s">
        <v>31</v>
      </c>
    </row>
    <row r="72" spans="1:26" ht="72" x14ac:dyDescent="0.3">
      <c r="A72" t="s">
        <v>142</v>
      </c>
      <c r="B72" t="s">
        <v>26</v>
      </c>
      <c r="C72">
        <v>38947</v>
      </c>
      <c r="D72" t="str">
        <f>+VLOOKUP(C72,Param!K:L,2,FALSE)</f>
        <v>KING BELGIUM</v>
      </c>
      <c r="E72" t="s">
        <v>143</v>
      </c>
      <c r="F72" t="s">
        <v>28</v>
      </c>
      <c r="G72" t="s">
        <v>29</v>
      </c>
      <c r="H72" s="5">
        <v>7109.68</v>
      </c>
      <c r="I72" s="5">
        <v>7109.6786000000002</v>
      </c>
      <c r="J72" s="5">
        <v>1.4000000001033099E-3</v>
      </c>
      <c r="K72" s="5">
        <v>7109.68</v>
      </c>
      <c r="L72" s="5">
        <v>0</v>
      </c>
      <c r="M72" t="str">
        <f>IF(ISERROR(VLOOKUP(A72,'[1]Ecart validé'!$A:$A,1,FALSE)),Z72,"Ecart Validé")</f>
        <v>valid</v>
      </c>
      <c r="R72" t="s">
        <v>30</v>
      </c>
      <c r="S72" t="s">
        <v>42</v>
      </c>
      <c r="T72" t="s">
        <v>43</v>
      </c>
      <c r="U72" s="13" t="s">
        <v>144</v>
      </c>
      <c r="V72" t="s">
        <v>60</v>
      </c>
      <c r="W72" t="s">
        <v>61</v>
      </c>
      <c r="X72" t="s">
        <v>62</v>
      </c>
      <c r="Y72" t="s">
        <v>62</v>
      </c>
      <c r="Z72" t="s">
        <v>31</v>
      </c>
    </row>
    <row r="73" spans="1:26" ht="72" x14ac:dyDescent="0.3">
      <c r="A73" t="s">
        <v>145</v>
      </c>
      <c r="B73" t="s">
        <v>26</v>
      </c>
      <c r="C73">
        <v>38947</v>
      </c>
      <c r="D73" t="str">
        <f>+VLOOKUP(C73,Param!K:L,2,FALSE)</f>
        <v>KING BELGIUM</v>
      </c>
      <c r="E73" t="s">
        <v>143</v>
      </c>
      <c r="F73" t="s">
        <v>33</v>
      </c>
      <c r="G73" t="s">
        <v>29</v>
      </c>
      <c r="H73" s="5">
        <v>611.60999999999899</v>
      </c>
      <c r="I73" s="5">
        <v>611.60379999999998</v>
      </c>
      <c r="J73" s="5">
        <v>6.1999999999215998E-3</v>
      </c>
      <c r="K73" s="5">
        <v>611.60999999999899</v>
      </c>
      <c r="L73" s="5">
        <v>0</v>
      </c>
      <c r="M73" t="str">
        <f>IF(ISERROR(VLOOKUP(A73,'[1]Ecart validé'!$A:$A,1,FALSE)),Z73,"Ecart Validé")</f>
        <v>valid</v>
      </c>
      <c r="R73" t="s">
        <v>30</v>
      </c>
      <c r="S73" t="s">
        <v>42</v>
      </c>
      <c r="T73" t="s">
        <v>43</v>
      </c>
      <c r="U73" s="13" t="s">
        <v>146</v>
      </c>
      <c r="V73" t="s">
        <v>60</v>
      </c>
      <c r="W73" t="s">
        <v>61</v>
      </c>
      <c r="X73" t="s">
        <v>62</v>
      </c>
      <c r="Y73" t="s">
        <v>62</v>
      </c>
      <c r="Z73" t="s">
        <v>31</v>
      </c>
    </row>
    <row r="74" spans="1:26" x14ac:dyDescent="0.3">
      <c r="A74" t="s">
        <v>147</v>
      </c>
      <c r="B74" t="s">
        <v>26</v>
      </c>
      <c r="C74">
        <v>38947</v>
      </c>
      <c r="D74" t="str">
        <f>+VLOOKUP(C74,Param!K:L,2,FALSE)</f>
        <v>KING BELGIUM</v>
      </c>
      <c r="E74" t="s">
        <v>143</v>
      </c>
      <c r="F74" t="s">
        <v>35</v>
      </c>
      <c r="G74" t="s">
        <v>29</v>
      </c>
      <c r="H74" s="5">
        <v>2716.83</v>
      </c>
      <c r="I74" s="5">
        <v>2716.8263000000002</v>
      </c>
      <c r="J74" s="5">
        <v>3.6999999997533398E-3</v>
      </c>
      <c r="K74" s="5">
        <v>2716.83</v>
      </c>
      <c r="L74" s="5">
        <v>0</v>
      </c>
      <c r="M74" t="str">
        <f>IF(ISERROR(VLOOKUP(A74,'[1]Ecart validé'!$A:$A,1,FALSE)),Z74,"Ecart Validé")</f>
        <v>valid</v>
      </c>
      <c r="R74" t="s">
        <v>30</v>
      </c>
      <c r="X74"/>
      <c r="Y74"/>
      <c r="Z74" t="s">
        <v>31</v>
      </c>
    </row>
    <row r="75" spans="1:26" x14ac:dyDescent="0.3">
      <c r="A75" t="s">
        <v>148</v>
      </c>
      <c r="B75" t="s">
        <v>26</v>
      </c>
      <c r="C75">
        <v>38947</v>
      </c>
      <c r="D75" t="str">
        <f>+VLOOKUP(C75,Param!K:L,2,FALSE)</f>
        <v>KING BELGIUM</v>
      </c>
      <c r="E75" t="s">
        <v>143</v>
      </c>
      <c r="F75" t="s">
        <v>37</v>
      </c>
      <c r="G75" t="s">
        <v>29</v>
      </c>
      <c r="H75" s="5">
        <v>1514.13</v>
      </c>
      <c r="I75" s="5">
        <v>1514.1421</v>
      </c>
      <c r="J75" s="5">
        <v>-1.2099999999918501E-2</v>
      </c>
      <c r="K75" s="5">
        <v>1514.13</v>
      </c>
      <c r="L75" s="5">
        <v>0</v>
      </c>
      <c r="M75" t="str">
        <f>IF(ISERROR(VLOOKUP(A75,'[1]Ecart validé'!$A:$A,1,FALSE)),Z75,"Ecart Validé")</f>
        <v>valid</v>
      </c>
      <c r="R75" t="s">
        <v>30</v>
      </c>
      <c r="X75"/>
      <c r="Y75"/>
      <c r="Z75" t="s">
        <v>31</v>
      </c>
    </row>
    <row r="76" spans="1:26" ht="72" x14ac:dyDescent="0.3">
      <c r="A76" t="s">
        <v>149</v>
      </c>
      <c r="B76" t="s">
        <v>26</v>
      </c>
      <c r="C76">
        <v>38947</v>
      </c>
      <c r="D76" t="str">
        <f>+VLOOKUP(C76,Param!K:L,2,FALSE)</f>
        <v>KING BELGIUM</v>
      </c>
      <c r="E76" t="s">
        <v>150</v>
      </c>
      <c r="F76" t="s">
        <v>28</v>
      </c>
      <c r="G76" t="s">
        <v>29</v>
      </c>
      <c r="H76" s="5">
        <v>5491.71</v>
      </c>
      <c r="I76" s="5">
        <v>5491.7093999999997</v>
      </c>
      <c r="J76" s="5">
        <v>6.0000000030413503E-4</v>
      </c>
      <c r="K76" s="5">
        <v>5491.71</v>
      </c>
      <c r="L76" s="5">
        <v>0</v>
      </c>
      <c r="M76" t="str">
        <f>IF(ISERROR(VLOOKUP(A76,'[1]Ecart validé'!$A:$A,1,FALSE)),Z76,"Ecart Validé")</f>
        <v>valid</v>
      </c>
      <c r="R76" t="s">
        <v>30</v>
      </c>
      <c r="S76" t="s">
        <v>42</v>
      </c>
      <c r="T76" t="s">
        <v>43</v>
      </c>
      <c r="U76" s="13" t="s">
        <v>151</v>
      </c>
      <c r="V76" t="s">
        <v>60</v>
      </c>
      <c r="W76" t="s">
        <v>61</v>
      </c>
      <c r="X76" t="s">
        <v>62</v>
      </c>
      <c r="Y76" t="s">
        <v>62</v>
      </c>
      <c r="Z76" t="s">
        <v>31</v>
      </c>
    </row>
    <row r="77" spans="1:26" ht="72" x14ac:dyDescent="0.3">
      <c r="A77" t="s">
        <v>152</v>
      </c>
      <c r="B77" t="s">
        <v>26</v>
      </c>
      <c r="C77">
        <v>38947</v>
      </c>
      <c r="D77" t="str">
        <f>+VLOOKUP(C77,Param!K:L,2,FALSE)</f>
        <v>KING BELGIUM</v>
      </c>
      <c r="E77" t="s">
        <v>150</v>
      </c>
      <c r="F77" t="s">
        <v>33</v>
      </c>
      <c r="G77" t="s">
        <v>29</v>
      </c>
      <c r="H77" s="5">
        <v>4067.36</v>
      </c>
      <c r="I77" s="5">
        <v>4067.355</v>
      </c>
      <c r="J77" s="5">
        <v>5.0000000001091298E-3</v>
      </c>
      <c r="K77" s="5">
        <v>4067.36</v>
      </c>
      <c r="L77" s="5">
        <v>0</v>
      </c>
      <c r="M77" t="str">
        <f>IF(ISERROR(VLOOKUP(A77,'[1]Ecart validé'!$A:$A,1,FALSE)),Z77,"Ecart Validé")</f>
        <v>valid</v>
      </c>
      <c r="R77" t="s">
        <v>30</v>
      </c>
      <c r="S77" t="s">
        <v>42</v>
      </c>
      <c r="T77" t="s">
        <v>43</v>
      </c>
      <c r="U77" s="13" t="s">
        <v>153</v>
      </c>
      <c r="V77" t="s">
        <v>60</v>
      </c>
      <c r="W77" t="s">
        <v>61</v>
      </c>
      <c r="X77" t="s">
        <v>62</v>
      </c>
      <c r="Y77" t="s">
        <v>62</v>
      </c>
      <c r="Z77" t="s">
        <v>31</v>
      </c>
    </row>
    <row r="78" spans="1:26" ht="72" x14ac:dyDescent="0.3">
      <c r="A78" t="s">
        <v>154</v>
      </c>
      <c r="B78" t="s">
        <v>26</v>
      </c>
      <c r="C78">
        <v>38947</v>
      </c>
      <c r="D78" t="str">
        <f>+VLOOKUP(C78,Param!K:L,2,FALSE)</f>
        <v>KING BELGIUM</v>
      </c>
      <c r="E78" t="s">
        <v>150</v>
      </c>
      <c r="F78" t="s">
        <v>35</v>
      </c>
      <c r="G78" t="s">
        <v>29</v>
      </c>
      <c r="H78" s="5">
        <v>4159.42</v>
      </c>
      <c r="I78" s="5">
        <v>4159.4169000000002</v>
      </c>
      <c r="J78" s="5">
        <v>3.09999999990395E-3</v>
      </c>
      <c r="K78" s="5">
        <v>4159.42</v>
      </c>
      <c r="L78" s="5">
        <v>0</v>
      </c>
      <c r="M78" t="str">
        <f>IF(ISERROR(VLOOKUP(A78,'[1]Ecart validé'!$A:$A,1,FALSE)),Z78,"Ecart Validé")</f>
        <v>valid</v>
      </c>
      <c r="R78" t="s">
        <v>30</v>
      </c>
      <c r="S78" t="s">
        <v>42</v>
      </c>
      <c r="T78" t="s">
        <v>43</v>
      </c>
      <c r="U78" s="13" t="s">
        <v>155</v>
      </c>
      <c r="V78" t="s">
        <v>60</v>
      </c>
      <c r="W78" t="s">
        <v>61</v>
      </c>
      <c r="X78" t="s">
        <v>62</v>
      </c>
      <c r="Y78" t="s">
        <v>62</v>
      </c>
      <c r="Z78" t="s">
        <v>31</v>
      </c>
    </row>
    <row r="79" spans="1:26" x14ac:dyDescent="0.3">
      <c r="A79" t="s">
        <v>156</v>
      </c>
      <c r="B79" t="s">
        <v>26</v>
      </c>
      <c r="C79">
        <v>38947</v>
      </c>
      <c r="D79" t="str">
        <f>+VLOOKUP(C79,Param!K:L,2,FALSE)</f>
        <v>KING BELGIUM</v>
      </c>
      <c r="E79" t="s">
        <v>150</v>
      </c>
      <c r="F79" t="s">
        <v>37</v>
      </c>
      <c r="G79" t="s">
        <v>29</v>
      </c>
      <c r="H79" s="5">
        <v>2249.15</v>
      </c>
      <c r="I79" s="5">
        <v>2249.1590000000001</v>
      </c>
      <c r="J79" s="5">
        <v>-9.0000000000145502E-3</v>
      </c>
      <c r="K79" s="5">
        <v>2249.15</v>
      </c>
      <c r="L79" s="5">
        <v>0</v>
      </c>
      <c r="M79" t="str">
        <f>IF(ISERROR(VLOOKUP(A79,'[1]Ecart validé'!$A:$A,1,FALSE)),Z79,"Ecart Validé")</f>
        <v>valid</v>
      </c>
      <c r="R79" t="s">
        <v>30</v>
      </c>
      <c r="X79"/>
      <c r="Y79"/>
      <c r="Z79" t="s">
        <v>31</v>
      </c>
    </row>
    <row r="80" spans="1:26" x14ac:dyDescent="0.3">
      <c r="A80" t="s">
        <v>157</v>
      </c>
      <c r="B80" t="s">
        <v>26</v>
      </c>
      <c r="C80">
        <v>38947</v>
      </c>
      <c r="D80" t="str">
        <f>+VLOOKUP(C80,Param!K:L,2,FALSE)</f>
        <v>KING BELGIUM</v>
      </c>
      <c r="E80" t="s">
        <v>158</v>
      </c>
      <c r="F80" t="s">
        <v>28</v>
      </c>
      <c r="G80" t="s">
        <v>29</v>
      </c>
      <c r="H80" s="5">
        <v>5482.98</v>
      </c>
      <c r="I80" s="5">
        <v>5482.9758000000002</v>
      </c>
      <c r="J80" s="5">
        <v>4.1999999994004602E-3</v>
      </c>
      <c r="K80" s="5">
        <v>5482.98</v>
      </c>
      <c r="L80" s="5">
        <v>0</v>
      </c>
      <c r="M80" t="str">
        <f>IF(ISERROR(VLOOKUP(A80,'[1]Ecart validé'!$A:$A,1,FALSE)),Z80,"Ecart Validé")</f>
        <v>valid</v>
      </c>
      <c r="R80" t="s">
        <v>30</v>
      </c>
      <c r="X80"/>
      <c r="Y80"/>
      <c r="Z80" t="s">
        <v>31</v>
      </c>
    </row>
    <row r="81" spans="1:26" x14ac:dyDescent="0.3">
      <c r="A81" t="s">
        <v>159</v>
      </c>
      <c r="B81" t="s">
        <v>26</v>
      </c>
      <c r="C81">
        <v>38947</v>
      </c>
      <c r="D81" t="str">
        <f>+VLOOKUP(C81,Param!K:L,2,FALSE)</f>
        <v>KING BELGIUM</v>
      </c>
      <c r="E81" t="s">
        <v>158</v>
      </c>
      <c r="F81" t="s">
        <v>33</v>
      </c>
      <c r="G81" t="s">
        <v>29</v>
      </c>
      <c r="H81" s="5">
        <v>1435.14</v>
      </c>
      <c r="I81" s="5">
        <v>1435.1368</v>
      </c>
      <c r="J81" s="5">
        <v>3.2000000001062199E-3</v>
      </c>
      <c r="K81" s="5">
        <v>1435.14</v>
      </c>
      <c r="L81" s="5">
        <v>0</v>
      </c>
      <c r="M81" t="str">
        <f>IF(ISERROR(VLOOKUP(A81,'[1]Ecart validé'!$A:$A,1,FALSE)),Z81,"Ecart Validé")</f>
        <v>valid</v>
      </c>
      <c r="R81" t="s">
        <v>30</v>
      </c>
      <c r="X81"/>
      <c r="Y81"/>
      <c r="Z81" t="s">
        <v>31</v>
      </c>
    </row>
    <row r="82" spans="1:26" x14ac:dyDescent="0.3">
      <c r="A82" t="s">
        <v>160</v>
      </c>
      <c r="B82" t="s">
        <v>26</v>
      </c>
      <c r="C82">
        <v>38947</v>
      </c>
      <c r="D82" t="str">
        <f>+VLOOKUP(C82,Param!K:L,2,FALSE)</f>
        <v>KING BELGIUM</v>
      </c>
      <c r="E82" t="s">
        <v>158</v>
      </c>
      <c r="F82" t="s">
        <v>35</v>
      </c>
      <c r="G82" t="s">
        <v>29</v>
      </c>
      <c r="H82" s="5">
        <v>3491.8</v>
      </c>
      <c r="I82" s="5">
        <v>3491.7993000000001</v>
      </c>
      <c r="J82" s="5">
        <v>7.0000000005165897E-4</v>
      </c>
      <c r="K82" s="5">
        <v>3491.8</v>
      </c>
      <c r="L82" s="5">
        <v>0</v>
      </c>
      <c r="M82" t="str">
        <f>IF(ISERROR(VLOOKUP(A82,'[1]Ecart validé'!$A:$A,1,FALSE)),Z82,"Ecart Validé")</f>
        <v>valid</v>
      </c>
      <c r="R82" t="s">
        <v>30</v>
      </c>
      <c r="X82"/>
      <c r="Y82"/>
      <c r="Z82" t="s">
        <v>31</v>
      </c>
    </row>
    <row r="83" spans="1:26" x14ac:dyDescent="0.3">
      <c r="A83" t="s">
        <v>161</v>
      </c>
      <c r="B83" t="s">
        <v>26</v>
      </c>
      <c r="C83">
        <v>38947</v>
      </c>
      <c r="D83" t="str">
        <f>+VLOOKUP(C83,Param!K:L,2,FALSE)</f>
        <v>KING BELGIUM</v>
      </c>
      <c r="E83" t="s">
        <v>158</v>
      </c>
      <c r="F83" t="s">
        <v>37</v>
      </c>
      <c r="G83" t="s">
        <v>29</v>
      </c>
      <c r="H83" s="5">
        <v>1177.74</v>
      </c>
      <c r="I83" s="5">
        <v>1177.7438999999999</v>
      </c>
      <c r="J83" s="5">
        <v>-3.8999999999305098E-3</v>
      </c>
      <c r="K83" s="5">
        <v>1177.74</v>
      </c>
      <c r="L83" s="5">
        <v>0</v>
      </c>
      <c r="M83" t="str">
        <f>IF(ISERROR(VLOOKUP(A83,'[1]Ecart validé'!$A:$A,1,FALSE)),Z83,"Ecart Validé")</f>
        <v>valid</v>
      </c>
      <c r="R83" t="s">
        <v>30</v>
      </c>
      <c r="X83"/>
      <c r="Y83"/>
      <c r="Z83" t="s">
        <v>31</v>
      </c>
    </row>
    <row r="84" spans="1:26" x14ac:dyDescent="0.3">
      <c r="A84" t="s">
        <v>162</v>
      </c>
      <c r="B84" t="s">
        <v>26</v>
      </c>
      <c r="C84">
        <v>39527</v>
      </c>
      <c r="D84" t="str">
        <f>+VLOOKUP(C84,Param!K:L,2,FALSE)</f>
        <v>DIGITOPIA</v>
      </c>
      <c r="E84" t="s">
        <v>163</v>
      </c>
      <c r="F84" t="s">
        <v>28</v>
      </c>
      <c r="G84" t="s">
        <v>29</v>
      </c>
      <c r="H84" s="5">
        <v>651.30999999999995</v>
      </c>
      <c r="I84" s="5">
        <v>651.30870000000004</v>
      </c>
      <c r="J84" s="5">
        <v>1.29999999990104E-3</v>
      </c>
      <c r="K84" s="5">
        <v>651.30999999999995</v>
      </c>
      <c r="L84" s="5">
        <v>0</v>
      </c>
      <c r="M84" t="str">
        <f>IF(ISERROR(VLOOKUP(A84,'[1]Ecart validé'!$A:$A,1,FALSE)),Z84,"Ecart Validé")</f>
        <v>valid</v>
      </c>
      <c r="R84" t="s">
        <v>30</v>
      </c>
      <c r="X84"/>
      <c r="Y84"/>
      <c r="Z84" t="s">
        <v>31</v>
      </c>
    </row>
    <row r="85" spans="1:26" x14ac:dyDescent="0.3">
      <c r="A85" t="s">
        <v>164</v>
      </c>
      <c r="B85" t="s">
        <v>26</v>
      </c>
      <c r="C85">
        <v>39527</v>
      </c>
      <c r="D85" t="str">
        <f>+VLOOKUP(C85,Param!K:L,2,FALSE)</f>
        <v>DIGITOPIA</v>
      </c>
      <c r="E85" t="s">
        <v>163</v>
      </c>
      <c r="F85" t="s">
        <v>33</v>
      </c>
      <c r="G85" t="s">
        <v>29</v>
      </c>
      <c r="H85" s="5">
        <v>159.59</v>
      </c>
      <c r="I85" s="5">
        <v>159.58840000000001</v>
      </c>
      <c r="J85" s="5">
        <v>1.59999999999627E-3</v>
      </c>
      <c r="K85" s="5">
        <v>159.59</v>
      </c>
      <c r="L85" s="5">
        <v>0</v>
      </c>
      <c r="M85" t="str">
        <f>IF(ISERROR(VLOOKUP(A85,'[1]Ecart validé'!$A:$A,1,FALSE)),Z85,"Ecart Validé")</f>
        <v>valid</v>
      </c>
      <c r="R85" t="s">
        <v>30</v>
      </c>
      <c r="X85"/>
      <c r="Y85"/>
      <c r="Z85" t="s">
        <v>31</v>
      </c>
    </row>
    <row r="86" spans="1:26" x14ac:dyDescent="0.3">
      <c r="A86" t="s">
        <v>165</v>
      </c>
      <c r="B86" t="s">
        <v>26</v>
      </c>
      <c r="C86">
        <v>39527</v>
      </c>
      <c r="D86" t="str">
        <f>+VLOOKUP(C86,Param!K:L,2,FALSE)</f>
        <v>DIGITOPIA</v>
      </c>
      <c r="E86" t="s">
        <v>163</v>
      </c>
      <c r="F86" t="s">
        <v>35</v>
      </c>
      <c r="G86" t="s">
        <v>29</v>
      </c>
      <c r="H86" s="5">
        <v>26.51</v>
      </c>
      <c r="I86" s="5">
        <v>26.507999999999999</v>
      </c>
      <c r="J86" s="5">
        <v>2.0000000000024399E-3</v>
      </c>
      <c r="K86" s="5">
        <v>26.51</v>
      </c>
      <c r="L86" s="5">
        <v>0</v>
      </c>
      <c r="M86" t="str">
        <f>IF(ISERROR(VLOOKUP(A86,'[1]Ecart validé'!$A:$A,1,FALSE)),Z86,"Ecart Validé")</f>
        <v>valid</v>
      </c>
      <c r="R86" t="s">
        <v>30</v>
      </c>
      <c r="X86"/>
      <c r="Y86"/>
      <c r="Z86" t="s">
        <v>31</v>
      </c>
    </row>
    <row r="87" spans="1:26" x14ac:dyDescent="0.3">
      <c r="A87" t="s">
        <v>166</v>
      </c>
      <c r="B87" t="s">
        <v>26</v>
      </c>
      <c r="C87">
        <v>39527</v>
      </c>
      <c r="D87" t="str">
        <f>+VLOOKUP(C87,Param!K:L,2,FALSE)</f>
        <v>DIGITOPIA</v>
      </c>
      <c r="E87" t="s">
        <v>163</v>
      </c>
      <c r="F87" t="s">
        <v>37</v>
      </c>
      <c r="G87" t="s">
        <v>29</v>
      </c>
      <c r="H87" s="5">
        <v>-1.86</v>
      </c>
      <c r="I87" s="5">
        <v>-1.8596999999999999</v>
      </c>
      <c r="J87" s="5">
        <v>-3.00000000000189E-4</v>
      </c>
      <c r="K87" s="5">
        <v>-1.86</v>
      </c>
      <c r="L87" s="5">
        <v>0</v>
      </c>
      <c r="M87" t="str">
        <f>IF(ISERROR(VLOOKUP(A87,'[1]Ecart validé'!$A:$A,1,FALSE)),Z87,"Ecart Validé")</f>
        <v>valid</v>
      </c>
      <c r="R87" t="s">
        <v>30</v>
      </c>
      <c r="X87"/>
      <c r="Y87"/>
      <c r="Z87" t="s">
        <v>31</v>
      </c>
    </row>
    <row r="88" spans="1:26" x14ac:dyDescent="0.3">
      <c r="A88" t="s">
        <v>167</v>
      </c>
      <c r="B88" t="s">
        <v>26</v>
      </c>
      <c r="C88">
        <v>39782</v>
      </c>
      <c r="D88" t="str">
        <f>+VLOOKUP(C88,Param!K:L,2,FALSE)</f>
        <v>ECOB BVBA</v>
      </c>
      <c r="E88" t="s">
        <v>168</v>
      </c>
      <c r="F88" t="s">
        <v>28</v>
      </c>
      <c r="G88" t="s">
        <v>29</v>
      </c>
      <c r="H88" s="5">
        <v>355.46</v>
      </c>
      <c r="I88" s="5">
        <v>355.4633</v>
      </c>
      <c r="J88" s="5">
        <v>-3.30000000002428E-3</v>
      </c>
      <c r="K88" s="5">
        <v>355.46</v>
      </c>
      <c r="L88" s="5">
        <v>0</v>
      </c>
      <c r="M88" t="str">
        <f>IF(ISERROR(VLOOKUP(A88,'[1]Ecart validé'!$A:$A,1,FALSE)),Z88,"Ecart Validé")</f>
        <v>valid</v>
      </c>
      <c r="R88" t="s">
        <v>30</v>
      </c>
      <c r="X88"/>
      <c r="Y88"/>
      <c r="Z88" t="s">
        <v>31</v>
      </c>
    </row>
    <row r="89" spans="1:26" x14ac:dyDescent="0.3">
      <c r="A89" t="s">
        <v>169</v>
      </c>
      <c r="B89" t="s">
        <v>26</v>
      </c>
      <c r="C89">
        <v>39782</v>
      </c>
      <c r="D89" t="str">
        <f>+VLOOKUP(C89,Param!K:L,2,FALSE)</f>
        <v>ECOB BVBA</v>
      </c>
      <c r="E89" t="s">
        <v>168</v>
      </c>
      <c r="F89" t="s">
        <v>33</v>
      </c>
      <c r="G89" t="s">
        <v>29</v>
      </c>
      <c r="H89" s="5">
        <v>290.54000000000002</v>
      </c>
      <c r="I89" s="5">
        <v>290.53500000000003</v>
      </c>
      <c r="J89" s="5">
        <v>4.9999999999954499E-3</v>
      </c>
      <c r="K89" s="5">
        <v>290.54000000000002</v>
      </c>
      <c r="L89" s="5">
        <v>0</v>
      </c>
      <c r="M89" t="str">
        <f>IF(ISERROR(VLOOKUP(A89,'[1]Ecart validé'!$A:$A,1,FALSE)),Z89,"Ecart Validé")</f>
        <v>valid</v>
      </c>
      <c r="R89" t="s">
        <v>30</v>
      </c>
      <c r="X89"/>
      <c r="Y89"/>
      <c r="Z89" t="s">
        <v>31</v>
      </c>
    </row>
    <row r="90" spans="1:26" ht="72" x14ac:dyDescent="0.3">
      <c r="A90" t="s">
        <v>170</v>
      </c>
      <c r="B90" t="s">
        <v>26</v>
      </c>
      <c r="C90">
        <v>39782</v>
      </c>
      <c r="D90" t="str">
        <f>+VLOOKUP(C90,Param!K:L,2,FALSE)</f>
        <v>ECOB BVBA</v>
      </c>
      <c r="E90" t="s">
        <v>168</v>
      </c>
      <c r="F90" t="s">
        <v>35</v>
      </c>
      <c r="G90" t="s">
        <v>29</v>
      </c>
      <c r="H90" s="5">
        <v>763.40978999999902</v>
      </c>
      <c r="I90" s="5">
        <v>763.40970000000004</v>
      </c>
      <c r="J90" s="5">
        <v>8.99999998864586E-5</v>
      </c>
      <c r="K90" s="5">
        <v>763.40978999999902</v>
      </c>
      <c r="L90" s="5">
        <v>0</v>
      </c>
      <c r="M90" t="str">
        <f>IF(ISERROR(VLOOKUP(A90,'[1]Ecart validé'!$A:$A,1,FALSE)),Z90,"Ecart Validé")</f>
        <v>valid</v>
      </c>
      <c r="R90" t="s">
        <v>30</v>
      </c>
      <c r="S90" t="s">
        <v>42</v>
      </c>
      <c r="T90" t="s">
        <v>43</v>
      </c>
      <c r="U90" s="13" t="s">
        <v>171</v>
      </c>
      <c r="V90" t="s">
        <v>60</v>
      </c>
      <c r="X90" t="s">
        <v>62</v>
      </c>
      <c r="Y90" t="s">
        <v>62</v>
      </c>
      <c r="Z90" t="s">
        <v>31</v>
      </c>
    </row>
    <row r="91" spans="1:26" x14ac:dyDescent="0.3">
      <c r="A91" t="s">
        <v>172</v>
      </c>
      <c r="B91" t="s">
        <v>26</v>
      </c>
      <c r="C91">
        <v>39782</v>
      </c>
      <c r="D91" t="str">
        <f>+VLOOKUP(C91,Param!K:L,2,FALSE)</f>
        <v>ECOB BVBA</v>
      </c>
      <c r="E91" t="s">
        <v>168</v>
      </c>
      <c r="F91" t="s">
        <v>37</v>
      </c>
      <c r="G91" t="s">
        <v>29</v>
      </c>
      <c r="H91" s="5">
        <v>128.72999999999999</v>
      </c>
      <c r="I91" s="5">
        <v>128.7398</v>
      </c>
      <c r="J91" s="5">
        <v>-9.8000000000126805E-3</v>
      </c>
      <c r="K91" s="5">
        <v>128.72999999999999</v>
      </c>
      <c r="L91" s="5">
        <v>0</v>
      </c>
      <c r="M91" t="str">
        <f>IF(ISERROR(VLOOKUP(A91,'[1]Ecart validé'!$A:$A,1,FALSE)),Z91,"Ecart Validé")</f>
        <v>valid</v>
      </c>
      <c r="R91" t="s">
        <v>30</v>
      </c>
      <c r="X91"/>
      <c r="Y91"/>
      <c r="Z91" t="s">
        <v>31</v>
      </c>
    </row>
    <row r="92" spans="1:26" x14ac:dyDescent="0.3">
      <c r="A92" t="s">
        <v>173</v>
      </c>
      <c r="B92" t="s">
        <v>26</v>
      </c>
      <c r="C92">
        <v>39785</v>
      </c>
      <c r="D92" t="str">
        <f>+VLOOKUP(C92,Param!K:L,2,FALSE)</f>
        <v>ADECCO Luxembourg</v>
      </c>
      <c r="E92">
        <v>1999898</v>
      </c>
      <c r="F92" t="s">
        <v>28</v>
      </c>
      <c r="G92" t="s">
        <v>29</v>
      </c>
      <c r="H92" s="5">
        <v>288.94</v>
      </c>
      <c r="I92" s="5">
        <v>288.93549999999999</v>
      </c>
      <c r="J92" s="5">
        <v>4.5000000000072699E-3</v>
      </c>
      <c r="K92" s="5">
        <v>288.94</v>
      </c>
      <c r="L92" s="5">
        <v>0</v>
      </c>
      <c r="M92" t="str">
        <f>IF(ISERROR(VLOOKUP(A92,'[1]Ecart validé'!$A:$A,1,FALSE)),Z92,"Ecart Validé")</f>
        <v>valid</v>
      </c>
      <c r="R92" t="s">
        <v>30</v>
      </c>
      <c r="X92"/>
      <c r="Y92"/>
      <c r="Z92" t="s">
        <v>31</v>
      </c>
    </row>
    <row r="93" spans="1:26" x14ac:dyDescent="0.3">
      <c r="A93" t="s">
        <v>174</v>
      </c>
      <c r="B93" t="s">
        <v>26</v>
      </c>
      <c r="C93">
        <v>39785</v>
      </c>
      <c r="D93" t="str">
        <f>+VLOOKUP(C93,Param!K:L,2,FALSE)</f>
        <v>ADECCO Luxembourg</v>
      </c>
      <c r="E93">
        <v>1999898</v>
      </c>
      <c r="F93" t="s">
        <v>33</v>
      </c>
      <c r="G93" t="s">
        <v>29</v>
      </c>
      <c r="H93" s="5">
        <v>-0.04</v>
      </c>
      <c r="I93" s="5">
        <v>-4.2700000000000002E-2</v>
      </c>
      <c r="J93" s="5">
        <v>2.7000000000000001E-3</v>
      </c>
      <c r="K93" s="5">
        <v>-0.04</v>
      </c>
      <c r="L93" s="5">
        <v>0</v>
      </c>
      <c r="M93" t="str">
        <f>IF(ISERROR(VLOOKUP(A93,'[1]Ecart validé'!$A:$A,1,FALSE)),Z93,"Ecart Validé")</f>
        <v>valid</v>
      </c>
      <c r="R93" t="s">
        <v>30</v>
      </c>
      <c r="X93"/>
      <c r="Y93"/>
      <c r="Z93" t="s">
        <v>31</v>
      </c>
    </row>
    <row r="94" spans="1:26" x14ac:dyDescent="0.3">
      <c r="A94" t="s">
        <v>175</v>
      </c>
      <c r="B94" t="s">
        <v>26</v>
      </c>
      <c r="C94">
        <v>39785</v>
      </c>
      <c r="D94" t="str">
        <f>+VLOOKUP(C94,Param!K:L,2,FALSE)</f>
        <v>ADECCO Luxembourg</v>
      </c>
      <c r="E94">
        <v>1999898</v>
      </c>
      <c r="F94" t="s">
        <v>35</v>
      </c>
      <c r="G94" t="s">
        <v>29</v>
      </c>
      <c r="H94" s="5">
        <v>245.61</v>
      </c>
      <c r="I94" s="5">
        <v>245.60679999999999</v>
      </c>
      <c r="J94" s="5">
        <v>3.2000000000209599E-3</v>
      </c>
      <c r="K94" s="5">
        <v>245.61</v>
      </c>
      <c r="L94" s="5">
        <v>0</v>
      </c>
      <c r="M94" t="str">
        <f>IF(ISERROR(VLOOKUP(A94,'[1]Ecart validé'!$A:$A,1,FALSE)),Z94,"Ecart Validé")</f>
        <v>valid</v>
      </c>
      <c r="R94" t="s">
        <v>30</v>
      </c>
      <c r="X94"/>
      <c r="Y94"/>
      <c r="Z94" t="s">
        <v>31</v>
      </c>
    </row>
    <row r="95" spans="1:26" ht="128.25" customHeight="1" x14ac:dyDescent="0.3">
      <c r="A95" t="s">
        <v>176</v>
      </c>
      <c r="B95" t="s">
        <v>26</v>
      </c>
      <c r="C95">
        <v>39785</v>
      </c>
      <c r="D95" t="str">
        <f>+VLOOKUP(C95,Param!K:L,2,FALSE)</f>
        <v>ADECCO Luxembourg</v>
      </c>
      <c r="E95">
        <v>1999898</v>
      </c>
      <c r="F95" t="s">
        <v>37</v>
      </c>
      <c r="G95" t="s">
        <v>29</v>
      </c>
      <c r="H95" s="5">
        <v>2.12</v>
      </c>
      <c r="I95" s="5">
        <v>2.1206999999999998</v>
      </c>
      <c r="J95" s="5">
        <v>-6.9999999999969999E-4</v>
      </c>
      <c r="K95" s="5">
        <v>2.12</v>
      </c>
      <c r="L95" s="5">
        <v>0</v>
      </c>
      <c r="M95" t="str">
        <f>IF(ISERROR(VLOOKUP(A95,'[1]Ecart validé'!$A:$A,1,FALSE)),Z95,"Ecart Validé")</f>
        <v>valid</v>
      </c>
      <c r="R95" t="s">
        <v>30</v>
      </c>
      <c r="X95"/>
      <c r="Y95"/>
      <c r="Z95" t="s">
        <v>31</v>
      </c>
    </row>
    <row r="96" spans="1:26" ht="86.4" x14ac:dyDescent="0.3">
      <c r="A96" t="s">
        <v>177</v>
      </c>
      <c r="B96" t="s">
        <v>26</v>
      </c>
      <c r="C96">
        <v>39807</v>
      </c>
      <c r="D96" t="str">
        <f>+VLOOKUP(C96,Param!K:L,2,FALSE)</f>
        <v>LA PROVENCALE</v>
      </c>
      <c r="E96" t="s">
        <v>178</v>
      </c>
      <c r="F96" t="s">
        <v>51</v>
      </c>
      <c r="G96" t="s">
        <v>29</v>
      </c>
      <c r="H96" s="5">
        <v>87498.000499999995</v>
      </c>
      <c r="I96" s="5">
        <v>87498.000499999995</v>
      </c>
      <c r="J96" s="5">
        <v>0</v>
      </c>
      <c r="K96" s="5">
        <v>87498.000499999995</v>
      </c>
      <c r="L96" s="5">
        <v>0</v>
      </c>
      <c r="M96" t="str">
        <f>IF(ISERROR(VLOOKUP(A96,'[1]Ecart validé'!$A:$A,1,FALSE)),Z96,"Ecart Validé")</f>
        <v>valid</v>
      </c>
      <c r="R96" t="s">
        <v>30</v>
      </c>
      <c r="S96" t="s">
        <v>45</v>
      </c>
      <c r="T96" t="s">
        <v>43</v>
      </c>
      <c r="U96" s="13" t="s">
        <v>179</v>
      </c>
      <c r="V96" t="s">
        <v>45</v>
      </c>
      <c r="W96" t="s">
        <v>46</v>
      </c>
      <c r="X96"/>
      <c r="Y96"/>
      <c r="Z96" t="s">
        <v>31</v>
      </c>
    </row>
    <row r="97" spans="1:26" x14ac:dyDescent="0.3">
      <c r="A97" t="s">
        <v>180</v>
      </c>
      <c r="B97" t="s">
        <v>26</v>
      </c>
      <c r="C97">
        <v>40159</v>
      </c>
      <c r="D97" t="str">
        <f>+VLOOKUP(C97,Param!K:L,2,FALSE)</f>
        <v>CAVES BERNARD-MASSARD</v>
      </c>
      <c r="E97">
        <v>1000072</v>
      </c>
      <c r="F97" t="s">
        <v>28</v>
      </c>
      <c r="G97" t="s">
        <v>29</v>
      </c>
      <c r="H97" s="5">
        <v>268.01</v>
      </c>
      <c r="I97" s="5">
        <v>268.01280000000003</v>
      </c>
      <c r="J97" s="5">
        <v>-2.8000000000361E-3</v>
      </c>
      <c r="K97" s="5">
        <v>268.01</v>
      </c>
      <c r="L97" s="5">
        <v>0</v>
      </c>
      <c r="M97" t="str">
        <f>IF(ISERROR(VLOOKUP(A97,'[1]Ecart validé'!$A:$A,1,FALSE)),Z97,"Ecart Validé")</f>
        <v>valid</v>
      </c>
      <c r="R97" t="s">
        <v>30</v>
      </c>
      <c r="X97"/>
      <c r="Y97"/>
      <c r="Z97" t="s">
        <v>31</v>
      </c>
    </row>
    <row r="98" spans="1:26" x14ac:dyDescent="0.3">
      <c r="A98" t="s">
        <v>181</v>
      </c>
      <c r="B98" t="s">
        <v>26</v>
      </c>
      <c r="C98">
        <v>40159</v>
      </c>
      <c r="D98" t="str">
        <f>+VLOOKUP(C98,Param!K:L,2,FALSE)</f>
        <v>CAVES BERNARD-MASSARD</v>
      </c>
      <c r="E98">
        <v>1000072</v>
      </c>
      <c r="F98" t="s">
        <v>33</v>
      </c>
      <c r="G98" t="s">
        <v>29</v>
      </c>
      <c r="H98" s="5">
        <v>16.059999999999999</v>
      </c>
      <c r="I98" s="5">
        <v>16.055199999999999</v>
      </c>
      <c r="J98" s="5">
        <v>4.7999999999994696E-3</v>
      </c>
      <c r="K98" s="5">
        <v>16.059999999999999</v>
      </c>
      <c r="L98" s="5">
        <v>0</v>
      </c>
      <c r="M98" t="str">
        <f>IF(ISERROR(VLOOKUP(A98,'[1]Ecart validé'!$A:$A,1,FALSE)),Z98,"Ecart Validé")</f>
        <v>valid</v>
      </c>
      <c r="R98" t="s">
        <v>30</v>
      </c>
      <c r="X98"/>
      <c r="Y98"/>
      <c r="Z98" t="s">
        <v>31</v>
      </c>
    </row>
    <row r="99" spans="1:26" x14ac:dyDescent="0.3">
      <c r="A99" t="s">
        <v>182</v>
      </c>
      <c r="B99" t="s">
        <v>26</v>
      </c>
      <c r="C99">
        <v>40159</v>
      </c>
      <c r="D99" t="str">
        <f>+VLOOKUP(C99,Param!K:L,2,FALSE)</f>
        <v>CAVES BERNARD-MASSARD</v>
      </c>
      <c r="E99">
        <v>1000072</v>
      </c>
      <c r="F99" t="s">
        <v>35</v>
      </c>
      <c r="G99" t="s">
        <v>29</v>
      </c>
      <c r="H99" s="5">
        <v>423.47</v>
      </c>
      <c r="I99" s="5">
        <v>423.47</v>
      </c>
      <c r="J99" s="5">
        <v>0</v>
      </c>
      <c r="K99" s="5">
        <v>423.47</v>
      </c>
      <c r="L99" s="5">
        <v>0</v>
      </c>
      <c r="M99" t="str">
        <f>IF(ISERROR(VLOOKUP(A99,'[1]Ecart validé'!$A:$A,1,FALSE)),Z99,"Ecart Validé")</f>
        <v>valid</v>
      </c>
      <c r="R99" t="s">
        <v>30</v>
      </c>
      <c r="X99"/>
      <c r="Y99"/>
      <c r="Z99" t="s">
        <v>31</v>
      </c>
    </row>
    <row r="100" spans="1:26" x14ac:dyDescent="0.3">
      <c r="A100" t="s">
        <v>183</v>
      </c>
      <c r="B100" t="s">
        <v>26</v>
      </c>
      <c r="C100">
        <v>40159</v>
      </c>
      <c r="D100" t="str">
        <f>+VLOOKUP(C100,Param!K:L,2,FALSE)</f>
        <v>CAVES BERNARD-MASSARD</v>
      </c>
      <c r="E100">
        <v>1000072</v>
      </c>
      <c r="F100" t="s">
        <v>37</v>
      </c>
      <c r="G100" t="s">
        <v>29</v>
      </c>
      <c r="H100" s="5">
        <v>207.81</v>
      </c>
      <c r="I100" s="5">
        <v>207.8152</v>
      </c>
      <c r="J100" s="5">
        <v>-5.2000000000020901E-3</v>
      </c>
      <c r="K100" s="5">
        <v>207.81</v>
      </c>
      <c r="L100" s="5">
        <v>0</v>
      </c>
      <c r="M100" t="str">
        <f>IF(ISERROR(VLOOKUP(A100,'[1]Ecart validé'!$A:$A,1,FALSE)),Z100,"Ecart Validé")</f>
        <v>valid</v>
      </c>
      <c r="R100" t="s">
        <v>30</v>
      </c>
      <c r="X100"/>
      <c r="Y100"/>
      <c r="Z100" t="s">
        <v>31</v>
      </c>
    </row>
    <row r="101" spans="1:26" x14ac:dyDescent="0.3">
      <c r="A101" t="s">
        <v>184</v>
      </c>
      <c r="B101" t="s">
        <v>26</v>
      </c>
      <c r="C101">
        <v>40340</v>
      </c>
      <c r="D101" t="str">
        <f>+VLOOKUP(C101,Param!K:L,2,FALSE)</f>
        <v>FACQ</v>
      </c>
      <c r="E101">
        <v>1999927</v>
      </c>
      <c r="F101" t="s">
        <v>28</v>
      </c>
      <c r="G101" t="s">
        <v>29</v>
      </c>
      <c r="H101" s="5">
        <v>2112.98</v>
      </c>
      <c r="I101" s="5">
        <v>2112.9751999999999</v>
      </c>
      <c r="J101" s="5">
        <v>4.80000000015934E-3</v>
      </c>
      <c r="K101" s="5">
        <v>2112.98</v>
      </c>
      <c r="L101" s="5">
        <v>0</v>
      </c>
      <c r="M101" t="str">
        <f>IF(ISERROR(VLOOKUP(A101,'[1]Ecart validé'!$A:$A,1,FALSE)),Z101,"Ecart Validé")</f>
        <v>valid</v>
      </c>
      <c r="R101" t="s">
        <v>30</v>
      </c>
      <c r="X101"/>
      <c r="Y101"/>
      <c r="Z101" t="s">
        <v>31</v>
      </c>
    </row>
    <row r="102" spans="1:26" x14ac:dyDescent="0.3">
      <c r="A102" t="s">
        <v>185</v>
      </c>
      <c r="B102" t="s">
        <v>26</v>
      </c>
      <c r="C102">
        <v>40340</v>
      </c>
      <c r="D102" t="str">
        <f>+VLOOKUP(C102,Param!K:L,2,FALSE)</f>
        <v>FACQ</v>
      </c>
      <c r="E102">
        <v>1999927</v>
      </c>
      <c r="F102" t="s">
        <v>33</v>
      </c>
      <c r="G102" t="s">
        <v>29</v>
      </c>
      <c r="H102" s="5">
        <v>545.24</v>
      </c>
      <c r="I102" s="5">
        <v>545.2364</v>
      </c>
      <c r="J102" s="5">
        <v>3.6000000000058199E-3</v>
      </c>
      <c r="K102" s="5">
        <v>545.24</v>
      </c>
      <c r="L102" s="5">
        <v>0</v>
      </c>
      <c r="M102" t="str">
        <f>IF(ISERROR(VLOOKUP(A102,'[1]Ecart validé'!$A:$A,1,FALSE)),Z102,"Ecart Validé")</f>
        <v>valid</v>
      </c>
      <c r="R102" t="s">
        <v>30</v>
      </c>
      <c r="X102"/>
      <c r="Y102"/>
      <c r="Z102" t="s">
        <v>31</v>
      </c>
    </row>
    <row r="103" spans="1:26" x14ac:dyDescent="0.3">
      <c r="A103" t="s">
        <v>186</v>
      </c>
      <c r="B103" t="s">
        <v>26</v>
      </c>
      <c r="C103">
        <v>40340</v>
      </c>
      <c r="D103" t="str">
        <f>+VLOOKUP(C103,Param!K:L,2,FALSE)</f>
        <v>FACQ</v>
      </c>
      <c r="E103">
        <v>1999927</v>
      </c>
      <c r="F103" t="s">
        <v>35</v>
      </c>
      <c r="G103" t="s">
        <v>29</v>
      </c>
      <c r="H103" s="5">
        <v>367.36</v>
      </c>
      <c r="I103" s="5">
        <v>367.36020000000002</v>
      </c>
      <c r="J103" s="5">
        <v>-2.0000000000663901E-4</v>
      </c>
      <c r="K103" s="5">
        <v>367.36</v>
      </c>
      <c r="L103" s="5">
        <v>0</v>
      </c>
      <c r="M103" t="str">
        <f>IF(ISERROR(VLOOKUP(A103,'[1]Ecart validé'!$A:$A,1,FALSE)),Z103,"Ecart Validé")</f>
        <v>valid</v>
      </c>
      <c r="R103" t="s">
        <v>30</v>
      </c>
      <c r="X103"/>
      <c r="Y103"/>
      <c r="Z103" t="s">
        <v>31</v>
      </c>
    </row>
    <row r="104" spans="1:26" x14ac:dyDescent="0.3">
      <c r="A104" t="s">
        <v>187</v>
      </c>
      <c r="B104" t="s">
        <v>26</v>
      </c>
      <c r="C104">
        <v>40340</v>
      </c>
      <c r="D104" t="str">
        <f>+VLOOKUP(C104,Param!K:L,2,FALSE)</f>
        <v>FACQ</v>
      </c>
      <c r="E104">
        <v>1999927</v>
      </c>
      <c r="F104" t="s">
        <v>37</v>
      </c>
      <c r="G104" t="s">
        <v>29</v>
      </c>
      <c r="H104" s="5">
        <v>339.75</v>
      </c>
      <c r="I104" s="5">
        <v>339.75040000000001</v>
      </c>
      <c r="J104" s="5">
        <v>-4.0000000001327803E-4</v>
      </c>
      <c r="K104" s="5">
        <v>339.75</v>
      </c>
      <c r="L104" s="5">
        <v>0</v>
      </c>
      <c r="M104" t="str">
        <f>IF(ISERROR(VLOOKUP(A104,'[1]Ecart validé'!$A:$A,1,FALSE)),Z104,"Ecart Validé")</f>
        <v>valid</v>
      </c>
      <c r="R104" t="s">
        <v>30</v>
      </c>
      <c r="X104"/>
      <c r="Y104"/>
      <c r="Z104" t="s">
        <v>31</v>
      </c>
    </row>
    <row r="105" spans="1:26" ht="172.8" x14ac:dyDescent="0.3">
      <c r="A105" t="s">
        <v>188</v>
      </c>
      <c r="B105" t="s">
        <v>26</v>
      </c>
      <c r="C105">
        <v>55525</v>
      </c>
      <c r="D105" t="str">
        <f>+VLOOKUP(C105,Param!K:L,2,FALSE)</f>
        <v>SEGAFREDO ZANETTI</v>
      </c>
      <c r="E105" t="s">
        <v>189</v>
      </c>
      <c r="F105" t="s">
        <v>51</v>
      </c>
      <c r="G105" t="s">
        <v>29</v>
      </c>
      <c r="H105" s="5">
        <v>7165.47</v>
      </c>
      <c r="I105" s="5">
        <v>7165.47</v>
      </c>
      <c r="J105" s="5">
        <v>0</v>
      </c>
      <c r="K105" s="5">
        <v>7165.47</v>
      </c>
      <c r="L105" s="5">
        <v>0</v>
      </c>
      <c r="M105" t="str">
        <f>IF(ISERROR(VLOOKUP(A105,'[1]Ecart validé'!$A:$A,1,FALSE)),Z105,"Ecart Validé")</f>
        <v>valid</v>
      </c>
      <c r="R105" t="s">
        <v>30</v>
      </c>
      <c r="S105" t="s">
        <v>42</v>
      </c>
      <c r="T105" t="s">
        <v>43</v>
      </c>
      <c r="U105" s="13" t="s">
        <v>190</v>
      </c>
      <c r="V105" t="s">
        <v>45</v>
      </c>
      <c r="W105" t="s">
        <v>46</v>
      </c>
      <c r="X105" t="s">
        <v>47</v>
      </c>
      <c r="Y105" t="s">
        <v>47</v>
      </c>
      <c r="Z105" t="s">
        <v>31</v>
      </c>
    </row>
    <row r="106" spans="1:26" x14ac:dyDescent="0.3">
      <c r="A106" t="s">
        <v>191</v>
      </c>
      <c r="B106" t="s">
        <v>26</v>
      </c>
      <c r="C106">
        <v>92952</v>
      </c>
      <c r="D106" t="str">
        <f>+VLOOKUP(C106,Param!K:L,2,FALSE)</f>
        <v>KONICA MINOLTA BE</v>
      </c>
      <c r="E106" t="s">
        <v>192</v>
      </c>
      <c r="F106" t="s">
        <v>37</v>
      </c>
      <c r="G106" t="s">
        <v>29</v>
      </c>
      <c r="H106" s="5">
        <v>36.22</v>
      </c>
      <c r="I106" s="5">
        <v>36.223799999999997</v>
      </c>
      <c r="J106" s="5">
        <v>-3.7999999999982401E-3</v>
      </c>
      <c r="K106" s="5">
        <v>36.22</v>
      </c>
      <c r="L106" s="5">
        <v>0</v>
      </c>
      <c r="M106" t="str">
        <f>IF(ISERROR(VLOOKUP(A106,'[1]Ecart validé'!$A:$A,1,FALSE)),Z106,"Ecart Validé")</f>
        <v>valid</v>
      </c>
      <c r="R106" t="s">
        <v>30</v>
      </c>
      <c r="X106"/>
      <c r="Y106"/>
      <c r="Z106" t="s">
        <v>31</v>
      </c>
    </row>
    <row r="107" spans="1:26" x14ac:dyDescent="0.3">
      <c r="A107" t="s">
        <v>193</v>
      </c>
      <c r="B107" t="s">
        <v>26</v>
      </c>
      <c r="C107">
        <v>93085</v>
      </c>
      <c r="D107" t="str">
        <f>+VLOOKUP(C107,Param!K:L,2,FALSE)</f>
        <v>AB-INBEV BELGIUM</v>
      </c>
      <c r="E107" t="s">
        <v>194</v>
      </c>
      <c r="F107" t="s">
        <v>35</v>
      </c>
      <c r="G107" t="s">
        <v>29</v>
      </c>
      <c r="H107" s="5">
        <v>-3.9999999989959103E-4</v>
      </c>
      <c r="J107" s="5">
        <v>-3.9999999989959103E-4</v>
      </c>
      <c r="K107" s="5">
        <v>-3.9999999989959103E-4</v>
      </c>
      <c r="L107" s="5">
        <v>0</v>
      </c>
      <c r="M107" t="str">
        <f>IF(ISERROR(VLOOKUP(A107,'[1]Ecart validé'!$A:$A,1,FALSE)),Z107,"Ecart Validé")</f>
        <v>valid</v>
      </c>
      <c r="X107"/>
      <c r="Y107"/>
      <c r="Z107" t="s">
        <v>31</v>
      </c>
    </row>
    <row r="108" spans="1:26" x14ac:dyDescent="0.3">
      <c r="A108" t="s">
        <v>195</v>
      </c>
      <c r="B108" t="s">
        <v>26</v>
      </c>
      <c r="C108">
        <v>93085</v>
      </c>
      <c r="D108" t="str">
        <f>+VLOOKUP(C108,Param!K:L,2,FALSE)</f>
        <v>AB-INBEV BELGIUM</v>
      </c>
      <c r="E108" t="s">
        <v>194</v>
      </c>
      <c r="F108" t="s">
        <v>37</v>
      </c>
      <c r="G108" t="s">
        <v>29</v>
      </c>
      <c r="H108" s="5">
        <v>-5.6843418860808002E-14</v>
      </c>
      <c r="J108" s="5">
        <v>-5.6843418860808002E-14</v>
      </c>
      <c r="K108" s="5">
        <v>-5.6843418860808002E-14</v>
      </c>
      <c r="L108" s="5">
        <v>0</v>
      </c>
      <c r="M108" t="str">
        <f>IF(ISERROR(VLOOKUP(A108,'[1]Ecart validé'!$A:$A,1,FALSE)),Z108,"Ecart Validé")</f>
        <v>valid</v>
      </c>
      <c r="X108"/>
      <c r="Y108"/>
      <c r="Z108" t="s">
        <v>31</v>
      </c>
    </row>
    <row r="109" spans="1:26" ht="43.2" x14ac:dyDescent="0.3">
      <c r="A109" t="s">
        <v>196</v>
      </c>
      <c r="B109" t="s">
        <v>26</v>
      </c>
      <c r="C109">
        <v>93085</v>
      </c>
      <c r="D109" t="str">
        <f>+VLOOKUP(C109,Param!K:L,2,FALSE)</f>
        <v>AB-INBEV BELGIUM</v>
      </c>
      <c r="E109" t="s">
        <v>194</v>
      </c>
      <c r="F109" t="s">
        <v>51</v>
      </c>
      <c r="G109" t="s">
        <v>29</v>
      </c>
      <c r="H109" s="5">
        <v>31896.506000000001</v>
      </c>
      <c r="I109" s="5">
        <v>31896.518199999999</v>
      </c>
      <c r="J109" s="5">
        <v>-1.21999999973922E-2</v>
      </c>
      <c r="K109" s="5">
        <v>31896.506000000001</v>
      </c>
      <c r="L109" s="5">
        <v>0</v>
      </c>
      <c r="M109" t="str">
        <f>IF(ISERROR(VLOOKUP(A109,'[1]Ecart validé'!$A:$A,1,FALSE)),Z109,"Ecart Validé")</f>
        <v>valid</v>
      </c>
      <c r="R109" t="s">
        <v>30</v>
      </c>
      <c r="S109" t="s">
        <v>42</v>
      </c>
      <c r="T109" t="s">
        <v>43</v>
      </c>
      <c r="U109" s="13" t="s">
        <v>197</v>
      </c>
      <c r="V109" t="s">
        <v>45</v>
      </c>
      <c r="X109"/>
      <c r="Y109"/>
      <c r="Z109" t="s">
        <v>31</v>
      </c>
    </row>
    <row r="110" spans="1:26" x14ac:dyDescent="0.3">
      <c r="A110" t="s">
        <v>198</v>
      </c>
      <c r="B110" t="s">
        <v>26</v>
      </c>
      <c r="C110">
        <v>93100</v>
      </c>
      <c r="D110" t="str">
        <f>+VLOOKUP(C110,Param!K:L,2,FALSE)</f>
        <v>GOM (FACILICOM)</v>
      </c>
      <c r="E110">
        <v>1999885</v>
      </c>
      <c r="F110" t="s">
        <v>28</v>
      </c>
      <c r="G110" t="s">
        <v>29</v>
      </c>
      <c r="H110" s="5">
        <v>4032.1</v>
      </c>
      <c r="I110" s="5">
        <v>4032.096</v>
      </c>
      <c r="J110" s="5">
        <v>3.9999999999054099E-3</v>
      </c>
      <c r="K110" s="5">
        <v>4032.1</v>
      </c>
      <c r="L110" s="5">
        <v>0</v>
      </c>
      <c r="M110" t="str">
        <f>IF(ISERROR(VLOOKUP(A110,'[1]Ecart validé'!$A:$A,1,FALSE)),Z110,"Ecart Validé")</f>
        <v>valid</v>
      </c>
      <c r="R110" t="s">
        <v>30</v>
      </c>
      <c r="X110"/>
      <c r="Y110"/>
      <c r="Z110" t="s">
        <v>31</v>
      </c>
    </row>
    <row r="111" spans="1:26" x14ac:dyDescent="0.3">
      <c r="A111" t="s">
        <v>199</v>
      </c>
      <c r="B111" t="s">
        <v>26</v>
      </c>
      <c r="C111">
        <v>93100</v>
      </c>
      <c r="D111" t="str">
        <f>+VLOOKUP(C111,Param!K:L,2,FALSE)</f>
        <v>GOM (FACILICOM)</v>
      </c>
      <c r="E111">
        <v>1999885</v>
      </c>
      <c r="F111" t="s">
        <v>33</v>
      </c>
      <c r="G111" t="s">
        <v>29</v>
      </c>
      <c r="H111" s="5">
        <v>430.66</v>
      </c>
      <c r="I111" s="5">
        <v>430.65989999999999</v>
      </c>
      <c r="J111" s="5">
        <v>1.00000000031741E-4</v>
      </c>
      <c r="K111" s="5">
        <v>430.66</v>
      </c>
      <c r="L111" s="5">
        <v>0</v>
      </c>
      <c r="M111" t="str">
        <f>IF(ISERROR(VLOOKUP(A111,'[1]Ecart validé'!$A:$A,1,FALSE)),Z111,"Ecart Validé")</f>
        <v>valid</v>
      </c>
      <c r="R111" t="s">
        <v>30</v>
      </c>
      <c r="X111"/>
      <c r="Y111"/>
      <c r="Z111" t="s">
        <v>31</v>
      </c>
    </row>
    <row r="112" spans="1:26" x14ac:dyDescent="0.3">
      <c r="A112" t="s">
        <v>200</v>
      </c>
      <c r="B112" t="s">
        <v>26</v>
      </c>
      <c r="C112">
        <v>93100</v>
      </c>
      <c r="D112" t="str">
        <f>+VLOOKUP(C112,Param!K:L,2,FALSE)</f>
        <v>GOM (FACILICOM)</v>
      </c>
      <c r="E112">
        <v>1999885</v>
      </c>
      <c r="F112" t="s">
        <v>35</v>
      </c>
      <c r="G112" t="s">
        <v>29</v>
      </c>
      <c r="H112" s="5">
        <v>4412.6000000000004</v>
      </c>
      <c r="I112" s="5">
        <v>4412.6013999999996</v>
      </c>
      <c r="J112" s="5">
        <v>-1.39999999919382E-3</v>
      </c>
      <c r="K112" s="5">
        <v>4412.6000000000004</v>
      </c>
      <c r="L112" s="5">
        <v>0</v>
      </c>
      <c r="M112" t="str">
        <f>IF(ISERROR(VLOOKUP(A112,'[1]Ecart validé'!$A:$A,1,FALSE)),Z112,"Ecart Validé")</f>
        <v>valid</v>
      </c>
      <c r="R112" t="s">
        <v>30</v>
      </c>
      <c r="X112"/>
      <c r="Y112"/>
      <c r="Z112" t="s">
        <v>31</v>
      </c>
    </row>
    <row r="113" spans="1:26" x14ac:dyDescent="0.3">
      <c r="A113" t="s">
        <v>201</v>
      </c>
      <c r="B113" t="s">
        <v>26</v>
      </c>
      <c r="C113">
        <v>93100</v>
      </c>
      <c r="D113" t="str">
        <f>+VLOOKUP(C113,Param!K:L,2,FALSE)</f>
        <v>GOM (FACILICOM)</v>
      </c>
      <c r="E113">
        <v>1999885</v>
      </c>
      <c r="F113" t="s">
        <v>37</v>
      </c>
      <c r="G113" t="s">
        <v>29</v>
      </c>
      <c r="H113" s="5">
        <v>179.12</v>
      </c>
      <c r="I113" s="5">
        <v>179.12</v>
      </c>
      <c r="J113" s="5">
        <v>0</v>
      </c>
      <c r="K113" s="5">
        <v>179.12</v>
      </c>
      <c r="L113" s="5">
        <v>0</v>
      </c>
      <c r="M113" t="str">
        <f>IF(ISERROR(VLOOKUP(A113,'[1]Ecart validé'!$A:$A,1,FALSE)),Z113,"Ecart Validé")</f>
        <v>valid</v>
      </c>
      <c r="R113" t="s">
        <v>30</v>
      </c>
      <c r="X113"/>
      <c r="Y113"/>
      <c r="Z113" t="s">
        <v>31</v>
      </c>
    </row>
    <row r="114" spans="1:26" x14ac:dyDescent="0.3">
      <c r="A114" t="s">
        <v>202</v>
      </c>
      <c r="B114" t="s">
        <v>26</v>
      </c>
      <c r="C114">
        <v>93100</v>
      </c>
      <c r="D114" t="str">
        <f>+VLOOKUP(C114,Param!K:L,2,FALSE)</f>
        <v>GOM (FACILICOM)</v>
      </c>
      <c r="E114">
        <v>28255020</v>
      </c>
      <c r="F114" t="s">
        <v>28</v>
      </c>
      <c r="G114" t="s">
        <v>29</v>
      </c>
      <c r="H114" s="5">
        <v>11026.28</v>
      </c>
      <c r="I114" s="5">
        <v>11026.2783</v>
      </c>
      <c r="J114" s="5">
        <v>1.70000000071013E-3</v>
      </c>
      <c r="K114" s="5">
        <v>11026.28</v>
      </c>
      <c r="L114" s="5">
        <v>0</v>
      </c>
      <c r="M114" t="str">
        <f>IF(ISERROR(VLOOKUP(A114,'[1]Ecart validé'!$A:$A,1,FALSE)),Z114,"Ecart Validé")</f>
        <v>valid</v>
      </c>
      <c r="R114" t="s">
        <v>30</v>
      </c>
      <c r="X114"/>
      <c r="Y114"/>
      <c r="Z114" t="s">
        <v>31</v>
      </c>
    </row>
    <row r="115" spans="1:26" x14ac:dyDescent="0.3">
      <c r="A115" t="s">
        <v>203</v>
      </c>
      <c r="B115" t="s">
        <v>26</v>
      </c>
      <c r="C115">
        <v>93100</v>
      </c>
      <c r="D115" t="str">
        <f>+VLOOKUP(C115,Param!K:L,2,FALSE)</f>
        <v>GOM (FACILICOM)</v>
      </c>
      <c r="E115">
        <v>28255020</v>
      </c>
      <c r="F115" t="s">
        <v>33</v>
      </c>
      <c r="G115" t="s">
        <v>29</v>
      </c>
      <c r="H115" s="5">
        <v>639.1</v>
      </c>
      <c r="I115" s="5">
        <v>639.08759999999995</v>
      </c>
      <c r="J115" s="5">
        <v>1.24000000000705E-2</v>
      </c>
      <c r="K115" s="5">
        <v>639.1</v>
      </c>
      <c r="L115" s="5">
        <v>0</v>
      </c>
      <c r="M115" t="str">
        <f>IF(ISERROR(VLOOKUP(A115,'[1]Ecart validé'!$A:$A,1,FALSE)),Z115,"Ecart Validé")</f>
        <v>valid</v>
      </c>
      <c r="R115" t="s">
        <v>30</v>
      </c>
      <c r="X115"/>
      <c r="Y115"/>
      <c r="Z115" t="s">
        <v>31</v>
      </c>
    </row>
    <row r="116" spans="1:26" x14ac:dyDescent="0.3">
      <c r="A116" t="s">
        <v>204</v>
      </c>
      <c r="B116" t="s">
        <v>26</v>
      </c>
      <c r="C116">
        <v>93100</v>
      </c>
      <c r="D116" t="str">
        <f>+VLOOKUP(C116,Param!K:L,2,FALSE)</f>
        <v>GOM (FACILICOM)</v>
      </c>
      <c r="E116">
        <v>28255020</v>
      </c>
      <c r="F116" t="s">
        <v>37</v>
      </c>
      <c r="G116" t="s">
        <v>29</v>
      </c>
      <c r="H116" s="5">
        <v>5580.31</v>
      </c>
      <c r="I116" s="5">
        <v>5580.3150999999998</v>
      </c>
      <c r="J116" s="5">
        <v>-5.0999999994019102E-3</v>
      </c>
      <c r="K116" s="5">
        <v>5580.31</v>
      </c>
      <c r="L116" s="5">
        <v>0</v>
      </c>
      <c r="M116" t="str">
        <f>IF(ISERROR(VLOOKUP(A116,'[1]Ecart validé'!$A:$A,1,FALSE)),Z116,"Ecart Validé")</f>
        <v>valid</v>
      </c>
      <c r="R116" t="s">
        <v>30</v>
      </c>
      <c r="X116"/>
      <c r="Y116"/>
      <c r="Z116" t="s">
        <v>31</v>
      </c>
    </row>
    <row r="117" spans="1:26" x14ac:dyDescent="0.3">
      <c r="A117" t="s">
        <v>205</v>
      </c>
      <c r="B117" t="s">
        <v>26</v>
      </c>
      <c r="C117">
        <v>93177</v>
      </c>
      <c r="D117" t="str">
        <f>+VLOOKUP(C117,Param!K:L,2,FALSE)</f>
        <v>AXYBEL</v>
      </c>
      <c r="E117">
        <v>1000025</v>
      </c>
      <c r="F117" t="s">
        <v>28</v>
      </c>
      <c r="G117" t="s">
        <v>29</v>
      </c>
      <c r="H117" s="5">
        <v>769.48</v>
      </c>
      <c r="I117" s="5">
        <v>769.48410000000001</v>
      </c>
      <c r="J117" s="5">
        <v>-4.0999999999939904E-3</v>
      </c>
      <c r="K117" s="5">
        <v>769.48</v>
      </c>
      <c r="L117" s="5">
        <v>0</v>
      </c>
      <c r="M117" t="str">
        <f>IF(ISERROR(VLOOKUP(A117,'[1]Ecart validé'!$A:$A,1,FALSE)),Z117,"Ecart Validé")</f>
        <v>valid</v>
      </c>
      <c r="R117" t="s">
        <v>30</v>
      </c>
      <c r="X117"/>
      <c r="Y117"/>
      <c r="Z117" t="s">
        <v>31</v>
      </c>
    </row>
    <row r="118" spans="1:26" x14ac:dyDescent="0.3">
      <c r="A118" t="s">
        <v>206</v>
      </c>
      <c r="B118" t="s">
        <v>26</v>
      </c>
      <c r="C118">
        <v>93177</v>
      </c>
      <c r="D118" t="str">
        <f>+VLOOKUP(C118,Param!K:L,2,FALSE)</f>
        <v>AXYBEL</v>
      </c>
      <c r="E118">
        <v>1000025</v>
      </c>
      <c r="F118" t="s">
        <v>33</v>
      </c>
      <c r="G118" t="s">
        <v>29</v>
      </c>
      <c r="H118" s="5">
        <v>32.79</v>
      </c>
      <c r="I118" s="5">
        <v>32.790700000000001</v>
      </c>
      <c r="J118" s="5">
        <v>-7.0000000000192098E-4</v>
      </c>
      <c r="K118" s="5">
        <v>32.79</v>
      </c>
      <c r="L118" s="5">
        <v>0</v>
      </c>
      <c r="M118" t="str">
        <f>IF(ISERROR(VLOOKUP(A118,'[1]Ecart validé'!$A:$A,1,FALSE)),Z118,"Ecart Validé")</f>
        <v>valid</v>
      </c>
      <c r="R118" t="s">
        <v>30</v>
      </c>
      <c r="X118"/>
      <c r="Y118"/>
      <c r="Z118" t="s">
        <v>31</v>
      </c>
    </row>
    <row r="119" spans="1:26" x14ac:dyDescent="0.3">
      <c r="A119" t="s">
        <v>207</v>
      </c>
      <c r="B119" t="s">
        <v>26</v>
      </c>
      <c r="C119">
        <v>93177</v>
      </c>
      <c r="D119" t="str">
        <f>+VLOOKUP(C119,Param!K:L,2,FALSE)</f>
        <v>AXYBEL</v>
      </c>
      <c r="E119">
        <v>1000025</v>
      </c>
      <c r="F119" t="s">
        <v>35</v>
      </c>
      <c r="G119" t="s">
        <v>29</v>
      </c>
      <c r="H119" s="5">
        <v>140.26</v>
      </c>
      <c r="I119" s="5">
        <v>140.26310000000001</v>
      </c>
      <c r="J119" s="5">
        <v>-3.1000000000176399E-3</v>
      </c>
      <c r="K119" s="5">
        <v>140.26</v>
      </c>
      <c r="L119" s="5">
        <v>0</v>
      </c>
      <c r="M119" t="str">
        <f>IF(ISERROR(VLOOKUP(A119,'[1]Ecart validé'!$A:$A,1,FALSE)),Z119,"Ecart Validé")</f>
        <v>valid</v>
      </c>
      <c r="R119" t="s">
        <v>30</v>
      </c>
      <c r="X119"/>
      <c r="Y119"/>
      <c r="Z119" t="s">
        <v>31</v>
      </c>
    </row>
    <row r="120" spans="1:26" x14ac:dyDescent="0.3">
      <c r="A120" t="s">
        <v>208</v>
      </c>
      <c r="B120" t="s">
        <v>26</v>
      </c>
      <c r="C120">
        <v>93177</v>
      </c>
      <c r="D120" t="str">
        <f>+VLOOKUP(C120,Param!K:L,2,FALSE)</f>
        <v>AXYBEL</v>
      </c>
      <c r="E120">
        <v>1000025</v>
      </c>
      <c r="F120" t="s">
        <v>37</v>
      </c>
      <c r="G120" t="s">
        <v>29</v>
      </c>
      <c r="H120" s="5">
        <v>40.85</v>
      </c>
      <c r="I120" s="5">
        <v>40.850200000000001</v>
      </c>
      <c r="J120" s="5">
        <v>-1.9999999999953299E-4</v>
      </c>
      <c r="K120" s="5">
        <v>40.85</v>
      </c>
      <c r="L120" s="5">
        <v>0</v>
      </c>
      <c r="M120" t="str">
        <f>IF(ISERROR(VLOOKUP(A120,'[1]Ecart validé'!$A:$A,1,FALSE)),Z120,"Ecart Validé")</f>
        <v>valid</v>
      </c>
      <c r="R120" t="s">
        <v>30</v>
      </c>
      <c r="X120"/>
      <c r="Y120"/>
      <c r="Z120" t="s">
        <v>31</v>
      </c>
    </row>
    <row r="121" spans="1:26" x14ac:dyDescent="0.3">
      <c r="A121" t="s">
        <v>209</v>
      </c>
      <c r="B121" t="s">
        <v>26</v>
      </c>
      <c r="C121">
        <v>93395</v>
      </c>
      <c r="D121" t="str">
        <f>+VLOOKUP(C121,Param!K:L,2,FALSE)</f>
        <v>LAURENT-PERRIER BELGIQUE</v>
      </c>
      <c r="E121" t="s">
        <v>210</v>
      </c>
      <c r="F121" t="s">
        <v>28</v>
      </c>
      <c r="G121" t="s">
        <v>29</v>
      </c>
      <c r="H121" s="5">
        <v>129.08000000000001</v>
      </c>
      <c r="I121" s="5">
        <v>129.08000000000001</v>
      </c>
      <c r="J121" s="5">
        <v>0</v>
      </c>
      <c r="K121" s="5">
        <v>129.08000000000001</v>
      </c>
      <c r="L121" s="5">
        <v>0</v>
      </c>
      <c r="M121" t="str">
        <f>IF(ISERROR(VLOOKUP(A121,'[1]Ecart validé'!$A:$A,1,FALSE)),Z121,"Ecart Validé")</f>
        <v>valid</v>
      </c>
      <c r="R121" t="s">
        <v>30</v>
      </c>
      <c r="X121"/>
      <c r="Y121"/>
      <c r="Z121" t="s">
        <v>31</v>
      </c>
    </row>
    <row r="122" spans="1:26" x14ac:dyDescent="0.3">
      <c r="A122" t="s">
        <v>211</v>
      </c>
      <c r="B122" t="s">
        <v>26</v>
      </c>
      <c r="C122">
        <v>93395</v>
      </c>
      <c r="D122" t="str">
        <f>+VLOOKUP(C122,Param!K:L,2,FALSE)</f>
        <v>LAURENT-PERRIER BELGIQUE</v>
      </c>
      <c r="E122" t="s">
        <v>210</v>
      </c>
      <c r="F122" t="s">
        <v>35</v>
      </c>
      <c r="G122" t="s">
        <v>29</v>
      </c>
      <c r="H122" s="5">
        <v>65.52</v>
      </c>
      <c r="I122" s="5">
        <v>65.52</v>
      </c>
      <c r="J122" s="5">
        <v>0</v>
      </c>
      <c r="K122" s="5">
        <v>65.52</v>
      </c>
      <c r="L122" s="5">
        <v>0</v>
      </c>
      <c r="M122" t="str">
        <f>IF(ISERROR(VLOOKUP(A122,'[1]Ecart validé'!$A:$A,1,FALSE)),Z122,"Ecart Validé")</f>
        <v>valid</v>
      </c>
      <c r="R122" t="s">
        <v>30</v>
      </c>
      <c r="X122"/>
      <c r="Y122"/>
      <c r="Z122" t="s">
        <v>31</v>
      </c>
    </row>
    <row r="123" spans="1:26" ht="86.4" x14ac:dyDescent="0.3">
      <c r="A123" t="s">
        <v>212</v>
      </c>
      <c r="B123" t="s">
        <v>26</v>
      </c>
      <c r="C123">
        <v>93421</v>
      </c>
      <c r="D123" t="str">
        <f>+VLOOKUP(C123,Param!K:L,2,FALSE)</f>
        <v>CULLIGAN</v>
      </c>
      <c r="E123">
        <v>1000118</v>
      </c>
      <c r="F123" t="s">
        <v>28</v>
      </c>
      <c r="G123" t="s">
        <v>29</v>
      </c>
      <c r="H123" s="5">
        <v>299.60000000000002</v>
      </c>
      <c r="J123" s="5">
        <v>299.60000000000002</v>
      </c>
      <c r="K123"/>
      <c r="L123">
        <v>299.60000000000002</v>
      </c>
      <c r="M123" t="str">
        <f>IF(ISERROR(VLOOKUP(A123,'[1]Ecart validé'!$A:$A,1,FALSE)),Z123,"Ecart Validé")</f>
        <v>issue</v>
      </c>
      <c r="N123" t="s">
        <v>213</v>
      </c>
      <c r="O123" t="s">
        <v>214</v>
      </c>
      <c r="P123" t="s">
        <v>215</v>
      </c>
      <c r="Q123" t="s">
        <v>216</v>
      </c>
      <c r="S123" s="13" t="s">
        <v>45</v>
      </c>
      <c r="T123" t="s">
        <v>46</v>
      </c>
      <c r="U123" s="13" t="s">
        <v>217</v>
      </c>
      <c r="V123" t="s">
        <v>60</v>
      </c>
      <c r="W123" t="s">
        <v>61</v>
      </c>
      <c r="X123"/>
      <c r="Y123"/>
      <c r="Z123" t="s">
        <v>88</v>
      </c>
    </row>
    <row r="124" spans="1:26" ht="86.4" x14ac:dyDescent="0.3">
      <c r="A124" t="s">
        <v>218</v>
      </c>
      <c r="B124" t="s">
        <v>26</v>
      </c>
      <c r="C124">
        <v>93421</v>
      </c>
      <c r="D124" t="str">
        <f>+VLOOKUP(C124,Param!K:L,2,FALSE)</f>
        <v>CULLIGAN</v>
      </c>
      <c r="E124">
        <v>1000118</v>
      </c>
      <c r="F124" t="s">
        <v>33</v>
      </c>
      <c r="G124" t="s">
        <v>29</v>
      </c>
      <c r="H124" s="5">
        <v>187.12</v>
      </c>
      <c r="J124" s="5">
        <v>187.12</v>
      </c>
      <c r="L124" s="5">
        <v>187.12</v>
      </c>
      <c r="M124" t="str">
        <f>IF(ISERROR(VLOOKUP(A124,'[1]Ecart validé'!$A:$A,1,FALSE)),Z124,"Ecart Validé")</f>
        <v>issue</v>
      </c>
      <c r="N124" t="s">
        <v>219</v>
      </c>
      <c r="O124" t="s">
        <v>220</v>
      </c>
      <c r="P124" t="s">
        <v>215</v>
      </c>
      <c r="Q124" t="s">
        <v>221</v>
      </c>
      <c r="S124" s="13" t="s">
        <v>45</v>
      </c>
      <c r="T124" t="s">
        <v>46</v>
      </c>
      <c r="U124" s="13" t="s">
        <v>217</v>
      </c>
      <c r="V124" t="s">
        <v>60</v>
      </c>
      <c r="W124" t="s">
        <v>61</v>
      </c>
      <c r="X124"/>
      <c r="Y124"/>
      <c r="Z124" t="s">
        <v>88</v>
      </c>
    </row>
    <row r="125" spans="1:26" ht="86.4" x14ac:dyDescent="0.3">
      <c r="A125" t="s">
        <v>222</v>
      </c>
      <c r="B125" t="s">
        <v>26</v>
      </c>
      <c r="C125">
        <v>93421</v>
      </c>
      <c r="D125" t="str">
        <f>+VLOOKUP(C125,Param!K:L,2,FALSE)</f>
        <v>CULLIGAN</v>
      </c>
      <c r="E125">
        <v>1000118</v>
      </c>
      <c r="F125" t="s">
        <v>35</v>
      </c>
      <c r="G125" t="s">
        <v>29</v>
      </c>
      <c r="H125" s="5">
        <v>233.55</v>
      </c>
      <c r="J125" s="5">
        <v>233.55</v>
      </c>
      <c r="L125" s="5">
        <v>233.55</v>
      </c>
      <c r="M125" t="str">
        <f>IF(ISERROR(VLOOKUP(A125,'[1]Ecart validé'!$A:$A,1,FALSE)),Z125,"Ecart Validé")</f>
        <v>issue</v>
      </c>
      <c r="N125" t="s">
        <v>223</v>
      </c>
      <c r="O125" t="s">
        <v>224</v>
      </c>
      <c r="P125" t="s">
        <v>215</v>
      </c>
      <c r="Q125" t="s">
        <v>225</v>
      </c>
      <c r="S125" s="13" t="s">
        <v>45</v>
      </c>
      <c r="T125" t="s">
        <v>46</v>
      </c>
      <c r="U125" s="13" t="s">
        <v>217</v>
      </c>
      <c r="V125" t="s">
        <v>60</v>
      </c>
      <c r="W125" t="s">
        <v>61</v>
      </c>
      <c r="X125"/>
      <c r="Y125"/>
      <c r="Z125" t="s">
        <v>88</v>
      </c>
    </row>
    <row r="126" spans="1:26" ht="86.4" x14ac:dyDescent="0.3">
      <c r="A126" t="s">
        <v>226</v>
      </c>
      <c r="B126" t="s">
        <v>26</v>
      </c>
      <c r="C126">
        <v>93421</v>
      </c>
      <c r="D126" t="str">
        <f>+VLOOKUP(C126,Param!K:L,2,FALSE)</f>
        <v>CULLIGAN</v>
      </c>
      <c r="E126">
        <v>1000118</v>
      </c>
      <c r="F126" t="s">
        <v>37</v>
      </c>
      <c r="G126" t="s">
        <v>29</v>
      </c>
      <c r="H126" s="5">
        <v>69.239999999999995</v>
      </c>
      <c r="J126" s="5">
        <v>69.239999999999995</v>
      </c>
      <c r="L126" s="5">
        <v>69.239999999999995</v>
      </c>
      <c r="M126" t="str">
        <f>IF(ISERROR(VLOOKUP(A126,'[1]Ecart validé'!$A:$A,1,FALSE)),Z126,"Ecart Validé")</f>
        <v>issue</v>
      </c>
      <c r="N126" t="s">
        <v>227</v>
      </c>
      <c r="O126" t="s">
        <v>228</v>
      </c>
      <c r="P126" t="s">
        <v>215</v>
      </c>
      <c r="Q126" t="s">
        <v>229</v>
      </c>
      <c r="S126" s="13" t="s">
        <v>45</v>
      </c>
      <c r="T126" t="s">
        <v>46</v>
      </c>
      <c r="U126" s="13" t="s">
        <v>217</v>
      </c>
      <c r="V126" t="s">
        <v>60</v>
      </c>
      <c r="W126" t="s">
        <v>61</v>
      </c>
      <c r="X126"/>
      <c r="Y126"/>
      <c r="Z126" t="s">
        <v>88</v>
      </c>
    </row>
    <row r="127" spans="1:26" x14ac:dyDescent="0.3">
      <c r="A127" t="s">
        <v>230</v>
      </c>
      <c r="B127" t="s">
        <v>26</v>
      </c>
      <c r="C127">
        <v>93466</v>
      </c>
      <c r="D127" t="str">
        <f>+VLOOKUP(C127,Param!K:L,2,FALSE)</f>
        <v>CWS Workwear België N.V.  (INITIAL N.V.)</v>
      </c>
      <c r="E127" t="s">
        <v>231</v>
      </c>
      <c r="F127" t="s">
        <v>28</v>
      </c>
      <c r="G127" t="s">
        <v>29</v>
      </c>
      <c r="H127" s="5">
        <v>1103.6099999999999</v>
      </c>
      <c r="I127" s="5">
        <v>1103.6105</v>
      </c>
      <c r="J127" s="5">
        <v>-5.0000000010186297E-4</v>
      </c>
      <c r="K127" s="5">
        <v>1103.6099999999999</v>
      </c>
      <c r="L127" s="5">
        <v>0</v>
      </c>
      <c r="M127" t="str">
        <f>IF(ISERROR(VLOOKUP(A127,'[1]Ecart validé'!$A:$A,1,FALSE)),Z127,"Ecart Validé")</f>
        <v>valid</v>
      </c>
      <c r="R127" t="s">
        <v>30</v>
      </c>
      <c r="X127"/>
      <c r="Y127"/>
      <c r="Z127" t="s">
        <v>31</v>
      </c>
    </row>
    <row r="128" spans="1:26" x14ac:dyDescent="0.3">
      <c r="A128" t="s">
        <v>232</v>
      </c>
      <c r="B128" t="s">
        <v>26</v>
      </c>
      <c r="C128">
        <v>93466</v>
      </c>
      <c r="D128" t="str">
        <f>+VLOOKUP(C128,Param!K:L,2,FALSE)</f>
        <v>CWS Workwear België N.V.  (INITIAL N.V.)</v>
      </c>
      <c r="E128" t="s">
        <v>231</v>
      </c>
      <c r="F128" t="s">
        <v>33</v>
      </c>
      <c r="G128" t="s">
        <v>29</v>
      </c>
      <c r="H128" s="5">
        <v>805.31</v>
      </c>
      <c r="I128" s="5">
        <v>805.31500000000005</v>
      </c>
      <c r="J128" s="5">
        <v>-5.0000000001091298E-3</v>
      </c>
      <c r="K128" s="5">
        <v>805.31</v>
      </c>
      <c r="L128" s="5">
        <v>0</v>
      </c>
      <c r="M128" t="str">
        <f>IF(ISERROR(VLOOKUP(A128,'[1]Ecart validé'!$A:$A,1,FALSE)),Z128,"Ecart Validé")</f>
        <v>valid</v>
      </c>
      <c r="R128" t="s">
        <v>30</v>
      </c>
      <c r="X128"/>
      <c r="Y128"/>
      <c r="Z128" t="s">
        <v>31</v>
      </c>
    </row>
    <row r="129" spans="1:26" x14ac:dyDescent="0.3">
      <c r="A129" t="s">
        <v>233</v>
      </c>
      <c r="B129" t="s">
        <v>26</v>
      </c>
      <c r="C129">
        <v>93505</v>
      </c>
      <c r="D129" t="str">
        <f>+VLOOKUP(C129,Param!K:L,2,FALSE)</f>
        <v>QUADIENT BELGIUM (ex NEOPOST)</v>
      </c>
      <c r="E129" t="s">
        <v>234</v>
      </c>
      <c r="F129" t="s">
        <v>28</v>
      </c>
      <c r="G129" t="s">
        <v>29</v>
      </c>
      <c r="H129" s="5">
        <v>744.16</v>
      </c>
      <c r="I129" s="5">
        <v>744.15639999999996</v>
      </c>
      <c r="J129" s="5">
        <v>3.6000000000058199E-3</v>
      </c>
      <c r="K129" s="5">
        <v>744.16</v>
      </c>
      <c r="L129" s="5">
        <v>0</v>
      </c>
      <c r="M129" t="str">
        <f>IF(ISERROR(VLOOKUP(A129,'[1]Ecart validé'!$A:$A,1,FALSE)),Z129,"Ecart Validé")</f>
        <v>valid</v>
      </c>
      <c r="R129" t="s">
        <v>30</v>
      </c>
      <c r="X129"/>
      <c r="Y129"/>
      <c r="Z129" t="s">
        <v>31</v>
      </c>
    </row>
    <row r="130" spans="1:26" x14ac:dyDescent="0.3">
      <c r="A130" t="s">
        <v>235</v>
      </c>
      <c r="B130" t="s">
        <v>26</v>
      </c>
      <c r="C130">
        <v>93505</v>
      </c>
      <c r="D130" t="str">
        <f>+VLOOKUP(C130,Param!K:L,2,FALSE)</f>
        <v>QUADIENT BELGIUM (ex NEOPOST)</v>
      </c>
      <c r="E130" t="s">
        <v>234</v>
      </c>
      <c r="F130" t="s">
        <v>33</v>
      </c>
      <c r="G130" t="s">
        <v>29</v>
      </c>
      <c r="H130" s="5">
        <v>283.69</v>
      </c>
      <c r="I130" s="5">
        <v>283.69260000000003</v>
      </c>
      <c r="J130" s="5">
        <v>-2.6000000000294598E-3</v>
      </c>
      <c r="K130" s="5">
        <v>283.69</v>
      </c>
      <c r="L130" s="5">
        <v>0</v>
      </c>
      <c r="M130" t="str">
        <f>IF(ISERROR(VLOOKUP(A130,'[1]Ecart validé'!$A:$A,1,FALSE)),Z130,"Ecart Validé")</f>
        <v>valid</v>
      </c>
      <c r="R130" t="s">
        <v>30</v>
      </c>
      <c r="X130"/>
      <c r="Y130"/>
      <c r="Z130" t="s">
        <v>31</v>
      </c>
    </row>
    <row r="131" spans="1:26" x14ac:dyDescent="0.3">
      <c r="A131" t="s">
        <v>236</v>
      </c>
      <c r="B131" t="s">
        <v>26</v>
      </c>
      <c r="C131">
        <v>93505</v>
      </c>
      <c r="D131" t="str">
        <f>+VLOOKUP(C131,Param!K:L,2,FALSE)</f>
        <v>QUADIENT BELGIUM (ex NEOPOST)</v>
      </c>
      <c r="E131" t="s">
        <v>234</v>
      </c>
      <c r="F131" t="s">
        <v>35</v>
      </c>
      <c r="G131" t="s">
        <v>29</v>
      </c>
      <c r="H131" s="5">
        <v>318.66000000000003</v>
      </c>
      <c r="I131" s="5">
        <v>318.66090000000003</v>
      </c>
      <c r="J131" s="5">
        <v>-9.0000000000145497E-4</v>
      </c>
      <c r="K131" s="5">
        <v>318.66000000000003</v>
      </c>
      <c r="L131" s="5">
        <v>0</v>
      </c>
      <c r="M131" t="str">
        <f>IF(ISERROR(VLOOKUP(A131,'[1]Ecart validé'!$A:$A,1,FALSE)),Z131,"Ecart Validé")</f>
        <v>valid</v>
      </c>
      <c r="R131" t="s">
        <v>30</v>
      </c>
      <c r="X131"/>
      <c r="Y131"/>
      <c r="Z131" t="s">
        <v>31</v>
      </c>
    </row>
    <row r="132" spans="1:26" x14ac:dyDescent="0.3">
      <c r="A132" t="s">
        <v>237</v>
      </c>
      <c r="B132" t="s">
        <v>26</v>
      </c>
      <c r="C132">
        <v>93505</v>
      </c>
      <c r="D132" t="str">
        <f>+VLOOKUP(C132,Param!K:L,2,FALSE)</f>
        <v>QUADIENT BELGIUM (ex NEOPOST)</v>
      </c>
      <c r="E132" t="s">
        <v>234</v>
      </c>
      <c r="F132" t="s">
        <v>37</v>
      </c>
      <c r="G132" t="s">
        <v>29</v>
      </c>
      <c r="H132" s="5">
        <v>256.77999999999997</v>
      </c>
      <c r="I132" s="5">
        <v>256.78890000000001</v>
      </c>
      <c r="J132" s="5">
        <v>-8.9000000000396505E-3</v>
      </c>
      <c r="K132" s="5">
        <v>256.77999999999997</v>
      </c>
      <c r="L132" s="5">
        <v>0</v>
      </c>
      <c r="M132" t="str">
        <f>IF(ISERROR(VLOOKUP(A132,'[1]Ecart validé'!$A:$A,1,FALSE)),Z132,"Ecart Validé")</f>
        <v>valid</v>
      </c>
      <c r="R132" t="s">
        <v>30</v>
      </c>
      <c r="X132"/>
      <c r="Y132"/>
      <c r="Z132" t="s">
        <v>31</v>
      </c>
    </row>
    <row r="133" spans="1:26" x14ac:dyDescent="0.3">
      <c r="A133" t="s">
        <v>238</v>
      </c>
      <c r="B133" t="s">
        <v>26</v>
      </c>
      <c r="C133">
        <v>93635</v>
      </c>
      <c r="D133" t="str">
        <f>+VLOOKUP(C133,Param!K:L,2,FALSE)</f>
        <v>RANDSTAD BELGIUM</v>
      </c>
      <c r="E133" t="s">
        <v>239</v>
      </c>
      <c r="F133" t="s">
        <v>28</v>
      </c>
      <c r="G133" t="s">
        <v>29</v>
      </c>
      <c r="H133" s="5">
        <v>2350</v>
      </c>
      <c r="I133" s="5">
        <v>2350</v>
      </c>
      <c r="J133" s="5">
        <v>0</v>
      </c>
      <c r="K133" s="5">
        <v>2350</v>
      </c>
      <c r="L133" s="5">
        <v>0</v>
      </c>
      <c r="M133" t="str">
        <f>IF(ISERROR(VLOOKUP(A133,'[1]Ecart validé'!$A:$A,1,FALSE)),Z133,"Ecart Validé")</f>
        <v>valid</v>
      </c>
      <c r="R133" t="s">
        <v>30</v>
      </c>
      <c r="X133"/>
      <c r="Y133"/>
      <c r="Z133" t="s">
        <v>31</v>
      </c>
    </row>
    <row r="134" spans="1:26" x14ac:dyDescent="0.3">
      <c r="A134" t="s">
        <v>240</v>
      </c>
      <c r="B134" t="s">
        <v>26</v>
      </c>
      <c r="C134">
        <v>93635</v>
      </c>
      <c r="D134" t="str">
        <f>+VLOOKUP(C134,Param!K:L,2,FALSE)</f>
        <v>RANDSTAD BELGIUM</v>
      </c>
      <c r="E134" t="s">
        <v>239</v>
      </c>
      <c r="F134" t="s">
        <v>33</v>
      </c>
      <c r="G134" t="s">
        <v>29</v>
      </c>
      <c r="H134" s="5">
        <v>58.83</v>
      </c>
      <c r="I134" s="5">
        <v>58.834299999999999</v>
      </c>
      <c r="J134" s="5">
        <v>-4.3000000000006297E-3</v>
      </c>
      <c r="K134" s="5">
        <v>58.83</v>
      </c>
      <c r="L134" s="5">
        <v>0</v>
      </c>
      <c r="M134" t="str">
        <f>IF(ISERROR(VLOOKUP(A134,'[1]Ecart validé'!$A:$A,1,FALSE)),Z134,"Ecart Validé")</f>
        <v>valid</v>
      </c>
      <c r="R134" t="s">
        <v>30</v>
      </c>
      <c r="X134"/>
      <c r="Y134"/>
      <c r="Z134" t="s">
        <v>31</v>
      </c>
    </row>
    <row r="135" spans="1:26" x14ac:dyDescent="0.3">
      <c r="A135" t="s">
        <v>241</v>
      </c>
      <c r="B135" t="s">
        <v>26</v>
      </c>
      <c r="C135">
        <v>93635</v>
      </c>
      <c r="D135" t="str">
        <f>+VLOOKUP(C135,Param!K:L,2,FALSE)</f>
        <v>RANDSTAD BELGIUM</v>
      </c>
      <c r="E135" t="s">
        <v>239</v>
      </c>
      <c r="F135" t="s">
        <v>35</v>
      </c>
      <c r="G135" t="s">
        <v>29</v>
      </c>
      <c r="H135" s="5">
        <v>1183.5</v>
      </c>
      <c r="I135" s="5">
        <v>1183.5006000000001</v>
      </c>
      <c r="J135" s="5">
        <v>-6.0000000007676103E-4</v>
      </c>
      <c r="K135" s="5">
        <v>1183.5</v>
      </c>
      <c r="L135" s="5">
        <v>0</v>
      </c>
      <c r="M135" t="str">
        <f>IF(ISERROR(VLOOKUP(A135,'[1]Ecart validé'!$A:$A,1,FALSE)),Z135,"Ecart Validé")</f>
        <v>valid</v>
      </c>
      <c r="R135" t="s">
        <v>30</v>
      </c>
      <c r="X135"/>
      <c r="Y135"/>
      <c r="Z135" t="s">
        <v>31</v>
      </c>
    </row>
    <row r="136" spans="1:26" x14ac:dyDescent="0.3">
      <c r="A136" t="s">
        <v>242</v>
      </c>
      <c r="B136" t="s">
        <v>26</v>
      </c>
      <c r="C136">
        <v>93635</v>
      </c>
      <c r="D136" t="str">
        <f>+VLOOKUP(C136,Param!K:L,2,FALSE)</f>
        <v>RANDSTAD BELGIUM</v>
      </c>
      <c r="E136" t="s">
        <v>239</v>
      </c>
      <c r="F136" t="s">
        <v>37</v>
      </c>
      <c r="G136" t="s">
        <v>29</v>
      </c>
      <c r="H136" s="5">
        <v>337.47</v>
      </c>
      <c r="I136" s="5">
        <v>337.47239999999999</v>
      </c>
      <c r="J136" s="5">
        <v>-2.3999999999659801E-3</v>
      </c>
      <c r="K136" s="5">
        <v>337.47</v>
      </c>
      <c r="L136" s="5">
        <v>0</v>
      </c>
      <c r="M136" t="str">
        <f>IF(ISERROR(VLOOKUP(A136,'[1]Ecart validé'!$A:$A,1,FALSE)),Z136,"Ecart Validé")</f>
        <v>valid</v>
      </c>
      <c r="R136" t="s">
        <v>30</v>
      </c>
      <c r="X136"/>
      <c r="Y136"/>
      <c r="Z136" t="s">
        <v>31</v>
      </c>
    </row>
    <row r="137" spans="1:26" x14ac:dyDescent="0.3">
      <c r="A137" t="s">
        <v>243</v>
      </c>
      <c r="B137" t="s">
        <v>26</v>
      </c>
      <c r="C137">
        <v>93673</v>
      </c>
      <c r="D137" t="str">
        <f>+VLOOKUP(C137,Param!K:L,2,FALSE)</f>
        <v>ENGIE (Electrabel)</v>
      </c>
      <c r="E137" t="s">
        <v>244</v>
      </c>
      <c r="F137" t="s">
        <v>37</v>
      </c>
      <c r="G137" t="s">
        <v>29</v>
      </c>
      <c r="H137" s="5">
        <v>2138.12</v>
      </c>
      <c r="I137" s="5">
        <v>2138.1192999999998</v>
      </c>
      <c r="J137" s="5">
        <v>7.0000000005165897E-4</v>
      </c>
      <c r="K137" s="5">
        <v>2138.12</v>
      </c>
      <c r="L137" s="5">
        <v>0</v>
      </c>
      <c r="M137" t="str">
        <f>IF(ISERROR(VLOOKUP(A137,'[1]Ecart validé'!$A:$A,1,FALSE)),Z137,"Ecart Validé")</f>
        <v>valid</v>
      </c>
      <c r="R137" t="s">
        <v>30</v>
      </c>
      <c r="X137"/>
      <c r="Y137"/>
      <c r="Z137" t="s">
        <v>31</v>
      </c>
    </row>
    <row r="138" spans="1:26" x14ac:dyDescent="0.3">
      <c r="A138" t="s">
        <v>245</v>
      </c>
      <c r="B138" t="s">
        <v>26</v>
      </c>
      <c r="C138">
        <v>93673</v>
      </c>
      <c r="D138" t="str">
        <f>+VLOOKUP(C138,Param!K:L,2,FALSE)</f>
        <v>ENGIE (Electrabel)</v>
      </c>
      <c r="E138" t="s">
        <v>244</v>
      </c>
      <c r="F138" t="s">
        <v>51</v>
      </c>
      <c r="G138" t="s">
        <v>29</v>
      </c>
      <c r="H138" s="5">
        <v>5809.2371679999997</v>
      </c>
      <c r="I138" s="5">
        <v>5809.24</v>
      </c>
      <c r="J138" s="5">
        <v>-2.8320000001258402E-3</v>
      </c>
      <c r="K138" s="5">
        <v>5809.2371679999997</v>
      </c>
      <c r="L138" s="5">
        <v>0</v>
      </c>
      <c r="M138" t="str">
        <f>IF(ISERROR(VLOOKUP(A138,'[1]Ecart validé'!$A:$A,1,FALSE)),Z138,"Ecart Validé")</f>
        <v>valid</v>
      </c>
      <c r="R138" t="s">
        <v>30</v>
      </c>
      <c r="X138"/>
      <c r="Y138"/>
      <c r="Z138" t="s">
        <v>31</v>
      </c>
    </row>
    <row r="139" spans="1:26" x14ac:dyDescent="0.3">
      <c r="A139" t="s">
        <v>246</v>
      </c>
      <c r="B139" t="s">
        <v>26</v>
      </c>
      <c r="C139">
        <v>93673</v>
      </c>
      <c r="D139" t="str">
        <f>+VLOOKUP(C139,Param!K:L,2,FALSE)</f>
        <v>ENGIE (Electrabel)</v>
      </c>
      <c r="E139" t="s">
        <v>247</v>
      </c>
      <c r="F139" t="s">
        <v>37</v>
      </c>
      <c r="G139" t="s">
        <v>29</v>
      </c>
      <c r="H139" s="5">
        <v>4576.62</v>
      </c>
      <c r="I139" s="5">
        <v>4576.6188000000002</v>
      </c>
      <c r="J139" s="5">
        <v>1.1999999996987699E-3</v>
      </c>
      <c r="K139" s="5">
        <v>4576.62</v>
      </c>
      <c r="L139" s="5">
        <v>0</v>
      </c>
      <c r="M139" t="str">
        <f>IF(ISERROR(VLOOKUP(A139,'[1]Ecart validé'!$A:$A,1,FALSE)),Z139,"Ecart Validé")</f>
        <v>valid</v>
      </c>
      <c r="R139" t="s">
        <v>30</v>
      </c>
      <c r="X139"/>
      <c r="Y139"/>
      <c r="Z139" t="s">
        <v>31</v>
      </c>
    </row>
    <row r="140" spans="1:26" ht="28.8" x14ac:dyDescent="0.3">
      <c r="A140" t="s">
        <v>248</v>
      </c>
      <c r="B140" t="s">
        <v>26</v>
      </c>
      <c r="C140">
        <v>93673</v>
      </c>
      <c r="D140" t="str">
        <f>+VLOOKUP(C140,Param!K:L,2,FALSE)</f>
        <v>ENGIE (Electrabel)</v>
      </c>
      <c r="E140" t="s">
        <v>247</v>
      </c>
      <c r="F140" t="s">
        <v>51</v>
      </c>
      <c r="G140" t="s">
        <v>29</v>
      </c>
      <c r="H140" s="5">
        <v>6854.9120239999902</v>
      </c>
      <c r="I140" s="5">
        <v>6854.91</v>
      </c>
      <c r="J140" s="5">
        <v>2.0239999976183701E-3</v>
      </c>
      <c r="K140" s="5">
        <v>6854.9120239999902</v>
      </c>
      <c r="L140" s="5">
        <v>0</v>
      </c>
      <c r="M140" t="str">
        <f>IF(ISERROR(VLOOKUP(A140,'[1]Ecart validé'!$A:$A,1,FALSE)),Z140,"Ecart Validé")</f>
        <v>valid</v>
      </c>
      <c r="R140" t="s">
        <v>30</v>
      </c>
      <c r="S140" t="s">
        <v>45</v>
      </c>
      <c r="T140" t="s">
        <v>43</v>
      </c>
      <c r="U140" s="13" t="s">
        <v>249</v>
      </c>
      <c r="V140" t="s">
        <v>45</v>
      </c>
      <c r="X140"/>
      <c r="Y140"/>
      <c r="Z140" t="s">
        <v>31</v>
      </c>
    </row>
    <row r="141" spans="1:26" x14ac:dyDescent="0.3">
      <c r="A141" t="s">
        <v>250</v>
      </c>
      <c r="B141" t="s">
        <v>26</v>
      </c>
      <c r="C141">
        <v>93698</v>
      </c>
      <c r="D141" t="str">
        <f>+VLOOKUP(C141,Param!K:L,2,FALSE)</f>
        <v>ORANGE BELGIUM NV</v>
      </c>
      <c r="E141" t="s">
        <v>251</v>
      </c>
      <c r="F141" t="s">
        <v>28</v>
      </c>
      <c r="G141" t="s">
        <v>29</v>
      </c>
      <c r="H141" s="5">
        <v>1100.5899999999999</v>
      </c>
      <c r="I141" s="5">
        <v>1100.5875000000001</v>
      </c>
      <c r="J141" s="5">
        <v>2.4999999998271899E-3</v>
      </c>
      <c r="K141" s="5">
        <v>1100.5875000000001</v>
      </c>
      <c r="L141" s="5">
        <v>2.4999999998271899E-3</v>
      </c>
      <c r="M141" t="str">
        <f>IF(ISERROR(VLOOKUP(A141,'[1]Ecart validé'!$A:$A,1,FALSE)),Z141,"Ecart Validé")</f>
        <v>valid</v>
      </c>
      <c r="R141" t="s">
        <v>30</v>
      </c>
      <c r="X141"/>
      <c r="Y141"/>
      <c r="Z141" t="s">
        <v>31</v>
      </c>
    </row>
    <row r="142" spans="1:26" x14ac:dyDescent="0.3">
      <c r="A142" t="s">
        <v>252</v>
      </c>
      <c r="B142" t="s">
        <v>26</v>
      </c>
      <c r="C142">
        <v>93698</v>
      </c>
      <c r="D142" t="str">
        <f>+VLOOKUP(C142,Param!K:L,2,FALSE)</f>
        <v>ORANGE BELGIUM NV</v>
      </c>
      <c r="E142" t="s">
        <v>251</v>
      </c>
      <c r="F142" t="s">
        <v>33</v>
      </c>
      <c r="G142" t="s">
        <v>29</v>
      </c>
      <c r="H142" s="5">
        <v>1100.5899999999999</v>
      </c>
      <c r="I142" s="5">
        <v>1100.5875000000001</v>
      </c>
      <c r="J142" s="5">
        <v>2.4999999998271899E-3</v>
      </c>
      <c r="K142" s="5">
        <v>1100.5875000000001</v>
      </c>
      <c r="L142" s="5">
        <v>2.4999999998271899E-3</v>
      </c>
      <c r="M142" t="str">
        <f>IF(ISERROR(VLOOKUP(A142,'[1]Ecart validé'!$A:$A,1,FALSE)),Z142,"Ecart Validé")</f>
        <v>valid</v>
      </c>
      <c r="R142" t="s">
        <v>30</v>
      </c>
      <c r="X142"/>
      <c r="Y142"/>
      <c r="Z142" t="s">
        <v>31</v>
      </c>
    </row>
    <row r="143" spans="1:26" ht="129.6" x14ac:dyDescent="0.3">
      <c r="A143" t="s">
        <v>253</v>
      </c>
      <c r="B143" t="s">
        <v>26</v>
      </c>
      <c r="C143">
        <v>93698</v>
      </c>
      <c r="D143" t="str">
        <f>+VLOOKUP(C143,Param!K:L,2,FALSE)</f>
        <v>ORANGE BELGIUM NV</v>
      </c>
      <c r="E143" t="s">
        <v>251</v>
      </c>
      <c r="F143" t="s">
        <v>37</v>
      </c>
      <c r="G143" t="s">
        <v>29</v>
      </c>
      <c r="H143" s="5">
        <v>1362.0374999999999</v>
      </c>
      <c r="J143" s="5">
        <v>1362.0374999999999</v>
      </c>
      <c r="L143" s="5">
        <v>1362.0374999999999</v>
      </c>
      <c r="M143" t="str">
        <f>IF(ISERROR(VLOOKUP(A143,'[1]Ecart validé'!$A:$A,1,FALSE)),Z143,"Ecart Validé")</f>
        <v>waiting</v>
      </c>
      <c r="N143" t="s">
        <v>254</v>
      </c>
      <c r="O143" t="s">
        <v>255</v>
      </c>
      <c r="P143" t="s">
        <v>85</v>
      </c>
      <c r="Q143" t="s">
        <v>256</v>
      </c>
      <c r="S143" t="s">
        <v>42</v>
      </c>
      <c r="T143" t="s">
        <v>257</v>
      </c>
      <c r="U143" s="13" t="s">
        <v>258</v>
      </c>
      <c r="V143" t="s">
        <v>45</v>
      </c>
      <c r="W143" t="s">
        <v>46</v>
      </c>
      <c r="X143" t="s">
        <v>259</v>
      </c>
      <c r="Y143" t="s">
        <v>259</v>
      </c>
      <c r="Z143" t="s">
        <v>260</v>
      </c>
    </row>
    <row r="144" spans="1:26" x14ac:dyDescent="0.3">
      <c r="A144" t="s">
        <v>261</v>
      </c>
      <c r="B144" t="s">
        <v>26</v>
      </c>
      <c r="C144">
        <v>93698</v>
      </c>
      <c r="D144" t="str">
        <f>+VLOOKUP(C144,Param!K:L,2,FALSE)</f>
        <v>ORANGE BELGIUM NV</v>
      </c>
      <c r="E144" t="s">
        <v>262</v>
      </c>
      <c r="F144" t="s">
        <v>28</v>
      </c>
      <c r="G144" t="s">
        <v>29</v>
      </c>
      <c r="H144" s="5">
        <v>633</v>
      </c>
      <c r="I144" s="5">
        <v>633</v>
      </c>
      <c r="J144" s="5">
        <v>0</v>
      </c>
      <c r="K144" s="5">
        <v>633</v>
      </c>
      <c r="L144" s="5">
        <v>0</v>
      </c>
      <c r="M144" t="str">
        <f>IF(ISERROR(VLOOKUP(A144,'[1]Ecart validé'!$A:$A,1,FALSE)),Z144,"Ecart Validé")</f>
        <v>valid</v>
      </c>
      <c r="R144" t="s">
        <v>30</v>
      </c>
      <c r="X144"/>
      <c r="Y144"/>
      <c r="Z144" t="s">
        <v>31</v>
      </c>
    </row>
    <row r="145" spans="1:26" x14ac:dyDescent="0.3">
      <c r="A145" t="s">
        <v>263</v>
      </c>
      <c r="B145" t="s">
        <v>26</v>
      </c>
      <c r="C145">
        <v>93698</v>
      </c>
      <c r="D145" t="str">
        <f>+VLOOKUP(C145,Param!K:L,2,FALSE)</f>
        <v>ORANGE BELGIUM NV</v>
      </c>
      <c r="E145" t="s">
        <v>262</v>
      </c>
      <c r="F145" t="s">
        <v>33</v>
      </c>
      <c r="G145" t="s">
        <v>29</v>
      </c>
      <c r="H145" s="5">
        <v>376.36</v>
      </c>
      <c r="I145" s="5">
        <v>376.36250000000001</v>
      </c>
      <c r="J145" s="5">
        <v>-2.4999999999977202E-3</v>
      </c>
      <c r="K145" s="5">
        <v>376.36</v>
      </c>
      <c r="L145" s="5">
        <v>0</v>
      </c>
      <c r="M145" t="str">
        <f>IF(ISERROR(VLOOKUP(A145,'[1]Ecart validé'!$A:$A,1,FALSE)),Z145,"Ecart Validé")</f>
        <v>valid</v>
      </c>
      <c r="R145" t="s">
        <v>30</v>
      </c>
      <c r="X145"/>
      <c r="Y145"/>
      <c r="Z145" t="s">
        <v>31</v>
      </c>
    </row>
    <row r="146" spans="1:26" x14ac:dyDescent="0.3">
      <c r="A146" t="s">
        <v>264</v>
      </c>
      <c r="B146" t="s">
        <v>26</v>
      </c>
      <c r="C146">
        <v>93747</v>
      </c>
      <c r="D146" t="str">
        <f>+VLOOKUP(C146,Param!K:L,2,FALSE)</f>
        <v>G4S SECURE SOLUTIONS</v>
      </c>
      <c r="E146" t="s">
        <v>265</v>
      </c>
      <c r="F146" t="s">
        <v>28</v>
      </c>
      <c r="G146" t="s">
        <v>29</v>
      </c>
      <c r="H146" s="5">
        <v>501.86</v>
      </c>
      <c r="I146" s="5">
        <v>501.85559999999998</v>
      </c>
      <c r="J146" s="5">
        <v>4.4000000000323702E-3</v>
      </c>
      <c r="K146" s="5">
        <v>501.86</v>
      </c>
      <c r="L146" s="5">
        <v>0</v>
      </c>
      <c r="M146" t="str">
        <f>IF(ISERROR(VLOOKUP(A146,'[1]Ecart validé'!$A:$A,1,FALSE)),Z146,"Ecart Validé")</f>
        <v>valid</v>
      </c>
      <c r="R146" t="s">
        <v>30</v>
      </c>
      <c r="X146"/>
      <c r="Y146"/>
      <c r="Z146" t="s">
        <v>31</v>
      </c>
    </row>
    <row r="147" spans="1:26" x14ac:dyDescent="0.3">
      <c r="A147" t="s">
        <v>266</v>
      </c>
      <c r="B147" t="s">
        <v>26</v>
      </c>
      <c r="C147">
        <v>93747</v>
      </c>
      <c r="D147" t="str">
        <f>+VLOOKUP(C147,Param!K:L,2,FALSE)</f>
        <v>G4S SECURE SOLUTIONS</v>
      </c>
      <c r="E147" t="s">
        <v>265</v>
      </c>
      <c r="F147" t="s">
        <v>33</v>
      </c>
      <c r="G147" t="s">
        <v>29</v>
      </c>
      <c r="H147" s="5">
        <v>511.88</v>
      </c>
      <c r="I147" s="5">
        <v>511.88040000000001</v>
      </c>
      <c r="J147" s="5">
        <v>-4.0000000001327803E-4</v>
      </c>
      <c r="K147" s="5">
        <v>511.88</v>
      </c>
      <c r="L147" s="5">
        <v>0</v>
      </c>
      <c r="M147" t="str">
        <f>IF(ISERROR(VLOOKUP(A147,'[1]Ecart validé'!$A:$A,1,FALSE)),Z147,"Ecart Validé")</f>
        <v>valid</v>
      </c>
      <c r="R147" t="s">
        <v>30</v>
      </c>
      <c r="X147"/>
      <c r="Y147"/>
      <c r="Z147" t="s">
        <v>31</v>
      </c>
    </row>
    <row r="148" spans="1:26" x14ac:dyDescent="0.3">
      <c r="A148" t="s">
        <v>267</v>
      </c>
      <c r="B148" t="s">
        <v>26</v>
      </c>
      <c r="C148">
        <v>93747</v>
      </c>
      <c r="D148" t="str">
        <f>+VLOOKUP(C148,Param!K:L,2,FALSE)</f>
        <v>G4S SECURE SOLUTIONS</v>
      </c>
      <c r="E148" t="s">
        <v>265</v>
      </c>
      <c r="F148" t="s">
        <v>35</v>
      </c>
      <c r="G148" t="s">
        <v>29</v>
      </c>
      <c r="H148" s="5">
        <v>515</v>
      </c>
      <c r="I148" s="5">
        <v>515.00450000000001</v>
      </c>
      <c r="J148" s="5">
        <v>-4.5000000000072699E-3</v>
      </c>
      <c r="K148" s="5">
        <v>515</v>
      </c>
      <c r="L148" s="5">
        <v>0</v>
      </c>
      <c r="M148" t="str">
        <f>IF(ISERROR(VLOOKUP(A148,'[1]Ecart validé'!$A:$A,1,FALSE)),Z148,"Ecart Validé")</f>
        <v>valid</v>
      </c>
      <c r="R148" t="s">
        <v>30</v>
      </c>
      <c r="X148"/>
      <c r="Y148"/>
      <c r="Z148" t="s">
        <v>31</v>
      </c>
    </row>
    <row r="149" spans="1:26" x14ac:dyDescent="0.3">
      <c r="A149" t="s">
        <v>268</v>
      </c>
      <c r="B149" t="s">
        <v>26</v>
      </c>
      <c r="C149">
        <v>93788</v>
      </c>
      <c r="D149" t="str">
        <f>+VLOOKUP(C149,Param!K:L,2,FALSE)</f>
        <v>ATHLON CAR LEASE BELGIUM</v>
      </c>
      <c r="E149">
        <v>1999956</v>
      </c>
      <c r="F149" t="s">
        <v>28</v>
      </c>
      <c r="G149" t="s">
        <v>29</v>
      </c>
      <c r="H149" s="5">
        <v>4040.4</v>
      </c>
      <c r="I149" s="5">
        <v>4040.3993999999998</v>
      </c>
      <c r="J149" s="5">
        <v>6.0000000030413503E-4</v>
      </c>
      <c r="K149" s="5">
        <v>4040.4</v>
      </c>
      <c r="L149" s="5">
        <v>0</v>
      </c>
      <c r="M149" t="str">
        <f>IF(ISERROR(VLOOKUP(A149,'[1]Ecart validé'!$A:$A,1,FALSE)),Z149,"Ecart Validé")</f>
        <v>valid</v>
      </c>
      <c r="R149" t="s">
        <v>30</v>
      </c>
      <c r="X149"/>
      <c r="Y149"/>
      <c r="Z149" t="s">
        <v>31</v>
      </c>
    </row>
    <row r="150" spans="1:26" x14ac:dyDescent="0.3">
      <c r="A150" t="s">
        <v>269</v>
      </c>
      <c r="B150" t="s">
        <v>26</v>
      </c>
      <c r="C150">
        <v>93788</v>
      </c>
      <c r="D150" t="str">
        <f>+VLOOKUP(C150,Param!K:L,2,FALSE)</f>
        <v>ATHLON CAR LEASE BELGIUM</v>
      </c>
      <c r="E150">
        <v>1999956</v>
      </c>
      <c r="F150" t="s">
        <v>33</v>
      </c>
      <c r="G150" t="s">
        <v>29</v>
      </c>
      <c r="H150" s="5">
        <v>3436.13</v>
      </c>
      <c r="I150" s="5">
        <v>3436.1289000000002</v>
      </c>
      <c r="J150" s="5">
        <v>1.09999999995125E-3</v>
      </c>
      <c r="K150" s="5">
        <v>3436.13</v>
      </c>
      <c r="L150" s="5">
        <v>0</v>
      </c>
      <c r="M150" t="str">
        <f>IF(ISERROR(VLOOKUP(A150,'[1]Ecart validé'!$A:$A,1,FALSE)),Z150,"Ecart Validé")</f>
        <v>valid</v>
      </c>
      <c r="R150" t="s">
        <v>30</v>
      </c>
      <c r="X150"/>
      <c r="Y150"/>
      <c r="Z150" t="s">
        <v>31</v>
      </c>
    </row>
    <row r="151" spans="1:26" x14ac:dyDescent="0.3">
      <c r="A151" t="s">
        <v>270</v>
      </c>
      <c r="B151" t="s">
        <v>26</v>
      </c>
      <c r="C151">
        <v>93788</v>
      </c>
      <c r="D151" t="str">
        <f>+VLOOKUP(C151,Param!K:L,2,FALSE)</f>
        <v>ATHLON CAR LEASE BELGIUM</v>
      </c>
      <c r="E151">
        <v>1999956</v>
      </c>
      <c r="F151" t="s">
        <v>35</v>
      </c>
      <c r="G151" t="s">
        <v>29</v>
      </c>
      <c r="H151" s="5">
        <v>2344.38</v>
      </c>
      <c r="I151" s="5">
        <v>2344.3757999999998</v>
      </c>
      <c r="J151" s="5">
        <v>4.2000000003099497E-3</v>
      </c>
      <c r="K151" s="5">
        <v>2344.38</v>
      </c>
      <c r="L151" s="5">
        <v>0</v>
      </c>
      <c r="M151" t="str">
        <f>IF(ISERROR(VLOOKUP(A151,'[1]Ecart validé'!$A:$A,1,FALSE)),Z151,"Ecart Validé")</f>
        <v>valid</v>
      </c>
      <c r="R151" t="s">
        <v>30</v>
      </c>
      <c r="X151"/>
      <c r="Y151"/>
      <c r="Z151" t="s">
        <v>31</v>
      </c>
    </row>
    <row r="152" spans="1:26" x14ac:dyDescent="0.3">
      <c r="A152" t="s">
        <v>271</v>
      </c>
      <c r="B152" t="s">
        <v>26</v>
      </c>
      <c r="C152">
        <v>93965</v>
      </c>
      <c r="D152" t="str">
        <f>+VLOOKUP(C152,Param!K:L,2,FALSE)</f>
        <v>DEKEUKELAERE WASBEDRIJF</v>
      </c>
      <c r="E152" t="s">
        <v>272</v>
      </c>
      <c r="F152" t="s">
        <v>28</v>
      </c>
      <c r="G152" t="s">
        <v>29</v>
      </c>
      <c r="H152" s="5">
        <v>3895.32</v>
      </c>
      <c r="I152" s="5">
        <v>3895.3195999999998</v>
      </c>
      <c r="J152" s="5">
        <v>4.0000000035433897E-4</v>
      </c>
      <c r="K152" s="5">
        <v>3895.32</v>
      </c>
      <c r="L152" s="5">
        <v>0</v>
      </c>
      <c r="M152" t="str">
        <f>IF(ISERROR(VLOOKUP(A152,'[1]Ecart validé'!$A:$A,1,FALSE)),Z152,"Ecart Validé")</f>
        <v>valid</v>
      </c>
      <c r="R152" t="s">
        <v>30</v>
      </c>
      <c r="X152"/>
      <c r="Y152"/>
      <c r="Z152" t="s">
        <v>31</v>
      </c>
    </row>
    <row r="153" spans="1:26" x14ac:dyDescent="0.3">
      <c r="A153" t="s">
        <v>273</v>
      </c>
      <c r="B153" t="s">
        <v>26</v>
      </c>
      <c r="C153">
        <v>93965</v>
      </c>
      <c r="D153" t="str">
        <f>+VLOOKUP(C153,Param!K:L,2,FALSE)</f>
        <v>DEKEUKELAERE WASBEDRIJF</v>
      </c>
      <c r="E153" t="s">
        <v>272</v>
      </c>
      <c r="F153" t="s">
        <v>33</v>
      </c>
      <c r="G153" t="s">
        <v>29</v>
      </c>
      <c r="H153" s="5">
        <v>343.14</v>
      </c>
      <c r="I153" s="5">
        <v>343.13720000000001</v>
      </c>
      <c r="J153" s="5">
        <v>2.7999999999792601E-3</v>
      </c>
      <c r="K153" s="5">
        <v>343.14</v>
      </c>
      <c r="L153" s="5">
        <v>0</v>
      </c>
      <c r="M153" t="str">
        <f>IF(ISERROR(VLOOKUP(A153,'[1]Ecart validé'!$A:$A,1,FALSE)),Z153,"Ecart Validé")</f>
        <v>valid</v>
      </c>
      <c r="R153" t="s">
        <v>30</v>
      </c>
      <c r="X153"/>
      <c r="Y153"/>
      <c r="Z153" t="s">
        <v>31</v>
      </c>
    </row>
    <row r="154" spans="1:26" x14ac:dyDescent="0.3">
      <c r="A154" t="s">
        <v>274</v>
      </c>
      <c r="B154" t="s">
        <v>26</v>
      </c>
      <c r="C154">
        <v>93965</v>
      </c>
      <c r="D154" t="str">
        <f>+VLOOKUP(C154,Param!K:L,2,FALSE)</f>
        <v>DEKEUKELAERE WASBEDRIJF</v>
      </c>
      <c r="E154" t="s">
        <v>272</v>
      </c>
      <c r="F154" t="s">
        <v>35</v>
      </c>
      <c r="G154" t="s">
        <v>29</v>
      </c>
      <c r="H154" s="5">
        <v>2087.54</v>
      </c>
      <c r="I154" s="5">
        <v>2087.5383000000002</v>
      </c>
      <c r="J154" s="5">
        <v>1.6999999998006301E-3</v>
      </c>
      <c r="K154" s="5">
        <v>2087.54</v>
      </c>
      <c r="L154" s="5">
        <v>0</v>
      </c>
      <c r="M154" t="str">
        <f>IF(ISERROR(VLOOKUP(A154,'[1]Ecart validé'!$A:$A,1,FALSE)),Z154,"Ecart Validé")</f>
        <v>valid</v>
      </c>
      <c r="R154" t="s">
        <v>30</v>
      </c>
      <c r="X154"/>
      <c r="Y154"/>
      <c r="Z154" t="s">
        <v>31</v>
      </c>
    </row>
    <row r="155" spans="1:26" x14ac:dyDescent="0.3">
      <c r="A155" t="s">
        <v>275</v>
      </c>
      <c r="B155" t="s">
        <v>26</v>
      </c>
      <c r="C155">
        <v>93965</v>
      </c>
      <c r="D155" t="str">
        <f>+VLOOKUP(C155,Param!K:L,2,FALSE)</f>
        <v>DEKEUKELAERE WASBEDRIJF</v>
      </c>
      <c r="E155" t="s">
        <v>272</v>
      </c>
      <c r="F155" t="s">
        <v>37</v>
      </c>
      <c r="G155" t="s">
        <v>29</v>
      </c>
      <c r="H155" s="5">
        <v>889.87</v>
      </c>
      <c r="I155" s="5">
        <v>889.87419999999997</v>
      </c>
      <c r="J155" s="5">
        <v>-4.1999999999688901E-3</v>
      </c>
      <c r="K155" s="5">
        <v>889.87</v>
      </c>
      <c r="L155" s="5">
        <v>0</v>
      </c>
      <c r="M155" t="str">
        <f>IF(ISERROR(VLOOKUP(A155,'[1]Ecart validé'!$A:$A,1,FALSE)),Z155,"Ecart Validé")</f>
        <v>valid</v>
      </c>
      <c r="R155" t="s">
        <v>30</v>
      </c>
      <c r="X155"/>
      <c r="Y155"/>
      <c r="Z155" t="s">
        <v>31</v>
      </c>
    </row>
    <row r="156" spans="1:26" x14ac:dyDescent="0.3">
      <c r="A156" t="s">
        <v>276</v>
      </c>
      <c r="B156" t="s">
        <v>26</v>
      </c>
      <c r="C156">
        <v>94148</v>
      </c>
      <c r="D156" t="str">
        <f>+VLOOKUP(C156,Param!K:L,2,FALSE)</f>
        <v>DAOUST BUSINESS SUPPORT</v>
      </c>
      <c r="E156" t="s">
        <v>277</v>
      </c>
      <c r="F156" t="s">
        <v>28</v>
      </c>
      <c r="G156" t="s">
        <v>29</v>
      </c>
      <c r="H156" s="5">
        <v>7068</v>
      </c>
      <c r="I156" s="5">
        <v>7068.0036</v>
      </c>
      <c r="J156" s="5">
        <v>-3.6000000000058199E-3</v>
      </c>
      <c r="K156" s="5">
        <v>7068</v>
      </c>
      <c r="L156" s="5">
        <v>0</v>
      </c>
      <c r="M156" t="str">
        <f>IF(ISERROR(VLOOKUP(A156,'[1]Ecart validé'!$A:$A,1,FALSE)),Z156,"Ecart Validé")</f>
        <v>valid</v>
      </c>
      <c r="R156" t="s">
        <v>30</v>
      </c>
      <c r="X156"/>
      <c r="Y156"/>
      <c r="Z156" t="s">
        <v>31</v>
      </c>
    </row>
    <row r="157" spans="1:26" x14ac:dyDescent="0.3">
      <c r="A157" t="s">
        <v>278</v>
      </c>
      <c r="B157" t="s">
        <v>26</v>
      </c>
      <c r="C157">
        <v>94148</v>
      </c>
      <c r="D157" t="str">
        <f>+VLOOKUP(C157,Param!K:L,2,FALSE)</f>
        <v>DAOUST BUSINESS SUPPORT</v>
      </c>
      <c r="E157" t="s">
        <v>277</v>
      </c>
      <c r="F157" t="s">
        <v>33</v>
      </c>
      <c r="G157" t="s">
        <v>29</v>
      </c>
      <c r="H157" s="5">
        <v>112</v>
      </c>
      <c r="I157" s="5">
        <v>112.0013</v>
      </c>
      <c r="J157" s="5">
        <v>-1.3000000000005199E-3</v>
      </c>
      <c r="K157" s="5">
        <v>112</v>
      </c>
      <c r="L157" s="5">
        <v>0</v>
      </c>
      <c r="M157" t="str">
        <f>IF(ISERROR(VLOOKUP(A157,'[1]Ecart validé'!$A:$A,1,FALSE)),Z157,"Ecart Validé")</f>
        <v>valid</v>
      </c>
      <c r="R157" t="s">
        <v>30</v>
      </c>
      <c r="X157"/>
      <c r="Y157"/>
      <c r="Z157" t="s">
        <v>31</v>
      </c>
    </row>
    <row r="158" spans="1:26" x14ac:dyDescent="0.3">
      <c r="A158" t="s">
        <v>279</v>
      </c>
      <c r="B158" t="s">
        <v>26</v>
      </c>
      <c r="C158">
        <v>94148</v>
      </c>
      <c r="D158" t="str">
        <f>+VLOOKUP(C158,Param!K:L,2,FALSE)</f>
        <v>DAOUST BUSINESS SUPPORT</v>
      </c>
      <c r="E158" t="s">
        <v>277</v>
      </c>
      <c r="F158" t="s">
        <v>35</v>
      </c>
      <c r="G158" t="s">
        <v>29</v>
      </c>
      <c r="H158" s="5">
        <v>483.39</v>
      </c>
      <c r="I158" s="5">
        <v>483.38499999999999</v>
      </c>
      <c r="J158" s="5">
        <v>4.9999999999954499E-3</v>
      </c>
      <c r="K158" s="5">
        <v>483.39</v>
      </c>
      <c r="L158" s="5">
        <v>0</v>
      </c>
      <c r="M158" t="str">
        <f>IF(ISERROR(VLOOKUP(A158,'[1]Ecart validé'!$A:$A,1,FALSE)),Z158,"Ecart Validé")</f>
        <v>valid</v>
      </c>
      <c r="R158" t="s">
        <v>30</v>
      </c>
      <c r="X158"/>
      <c r="Y158"/>
      <c r="Z158" t="s">
        <v>31</v>
      </c>
    </row>
    <row r="159" spans="1:26" x14ac:dyDescent="0.3">
      <c r="A159" t="s">
        <v>280</v>
      </c>
      <c r="B159" t="s">
        <v>26</v>
      </c>
      <c r="C159">
        <v>94148</v>
      </c>
      <c r="D159" t="str">
        <f>+VLOOKUP(C159,Param!K:L,2,FALSE)</f>
        <v>DAOUST BUSINESS SUPPORT</v>
      </c>
      <c r="E159" t="s">
        <v>277</v>
      </c>
      <c r="F159" t="s">
        <v>37</v>
      </c>
      <c r="G159" t="s">
        <v>29</v>
      </c>
      <c r="H159" s="5">
        <v>221.87</v>
      </c>
      <c r="I159" s="5">
        <v>221.87219999999999</v>
      </c>
      <c r="J159" s="5">
        <v>-2.1999999999877599E-3</v>
      </c>
      <c r="K159" s="5">
        <v>221.87</v>
      </c>
      <c r="L159" s="5">
        <v>0</v>
      </c>
      <c r="M159" t="str">
        <f>IF(ISERROR(VLOOKUP(A159,'[1]Ecart validé'!$A:$A,1,FALSE)),Z159,"Ecart Validé")</f>
        <v>valid</v>
      </c>
      <c r="R159" t="s">
        <v>30</v>
      </c>
      <c r="X159"/>
      <c r="Y159"/>
      <c r="Z159" t="s">
        <v>31</v>
      </c>
    </row>
    <row r="160" spans="1:26" x14ac:dyDescent="0.3">
      <c r="A160" t="s">
        <v>281</v>
      </c>
      <c r="B160" t="s">
        <v>26</v>
      </c>
      <c r="C160">
        <v>94309</v>
      </c>
      <c r="D160" t="str">
        <f>+VLOOKUP(C160,Param!K:L,2,FALSE)</f>
        <v>G4S CASH SOLUTIONS (BELGIUM)</v>
      </c>
      <c r="E160" t="s">
        <v>282</v>
      </c>
      <c r="F160" t="s">
        <v>28</v>
      </c>
      <c r="G160" t="s">
        <v>29</v>
      </c>
      <c r="H160" s="5">
        <v>1576.28</v>
      </c>
      <c r="I160" s="5">
        <v>1576.2822000000001</v>
      </c>
      <c r="J160" s="5">
        <v>-2.2000000001298702E-3</v>
      </c>
      <c r="K160" s="5">
        <v>1576.28</v>
      </c>
      <c r="L160" s="5">
        <v>0</v>
      </c>
      <c r="M160" t="str">
        <f>IF(ISERROR(VLOOKUP(A160,'[1]Ecart validé'!$A:$A,1,FALSE)),Z160,"Ecart Validé")</f>
        <v>valid</v>
      </c>
      <c r="R160" t="s">
        <v>30</v>
      </c>
      <c r="X160"/>
      <c r="Y160"/>
      <c r="Z160" t="s">
        <v>31</v>
      </c>
    </row>
    <row r="161" spans="1:26" x14ac:dyDescent="0.3">
      <c r="A161" t="s">
        <v>283</v>
      </c>
      <c r="B161" t="s">
        <v>26</v>
      </c>
      <c r="C161">
        <v>94309</v>
      </c>
      <c r="D161" t="str">
        <f>+VLOOKUP(C161,Param!K:L,2,FALSE)</f>
        <v>G4S CASH SOLUTIONS (BELGIUM)</v>
      </c>
      <c r="E161" t="s">
        <v>282</v>
      </c>
      <c r="F161" t="s">
        <v>33</v>
      </c>
      <c r="G161" t="s">
        <v>29</v>
      </c>
      <c r="H161" s="5">
        <v>31.61</v>
      </c>
      <c r="I161" s="5">
        <v>31.607800000000001</v>
      </c>
      <c r="J161" s="5">
        <v>2.1999999999984198E-3</v>
      </c>
      <c r="K161" s="5">
        <v>31.61</v>
      </c>
      <c r="L161" s="5">
        <v>0</v>
      </c>
      <c r="M161" t="str">
        <f>IF(ISERROR(VLOOKUP(A161,'[1]Ecart validé'!$A:$A,1,FALSE)),Z161,"Ecart Validé")</f>
        <v>valid</v>
      </c>
      <c r="R161" t="s">
        <v>30</v>
      </c>
      <c r="X161"/>
      <c r="Y161"/>
      <c r="Z161" t="s">
        <v>31</v>
      </c>
    </row>
    <row r="162" spans="1:26" x14ac:dyDescent="0.3">
      <c r="A162" t="s">
        <v>284</v>
      </c>
      <c r="B162" t="s">
        <v>26</v>
      </c>
      <c r="C162">
        <v>94309</v>
      </c>
      <c r="D162" t="str">
        <f>+VLOOKUP(C162,Param!K:L,2,FALSE)</f>
        <v>G4S CASH SOLUTIONS (BELGIUM)</v>
      </c>
      <c r="E162" t="s">
        <v>282</v>
      </c>
      <c r="F162" t="s">
        <v>35</v>
      </c>
      <c r="G162" t="s">
        <v>29</v>
      </c>
      <c r="H162" s="5">
        <v>302.44</v>
      </c>
      <c r="I162" s="5">
        <v>302.44060000000002</v>
      </c>
      <c r="J162" s="5">
        <v>-6.0000000001991696E-4</v>
      </c>
      <c r="K162" s="5">
        <v>302.44</v>
      </c>
      <c r="L162" s="5">
        <v>0</v>
      </c>
      <c r="M162" t="str">
        <f>IF(ISERROR(VLOOKUP(A162,'[1]Ecart validé'!$A:$A,1,FALSE)),Z162,"Ecart Validé")</f>
        <v>valid</v>
      </c>
      <c r="R162" t="s">
        <v>30</v>
      </c>
      <c r="X162"/>
      <c r="Y162"/>
      <c r="Z162" t="s">
        <v>31</v>
      </c>
    </row>
    <row r="163" spans="1:26" x14ac:dyDescent="0.3">
      <c r="A163" t="s">
        <v>285</v>
      </c>
      <c r="B163" t="s">
        <v>26</v>
      </c>
      <c r="C163">
        <v>94309</v>
      </c>
      <c r="D163" t="str">
        <f>+VLOOKUP(C163,Param!K:L,2,FALSE)</f>
        <v>G4S CASH SOLUTIONS (BELGIUM)</v>
      </c>
      <c r="E163" t="s">
        <v>282</v>
      </c>
      <c r="F163" t="s">
        <v>37</v>
      </c>
      <c r="G163" t="s">
        <v>29</v>
      </c>
      <c r="H163" s="5">
        <v>808.02</v>
      </c>
      <c r="I163" s="5">
        <v>808.02539999999999</v>
      </c>
      <c r="J163" s="5">
        <v>-5.4000000000087303E-3</v>
      </c>
      <c r="K163" s="5">
        <v>808.02</v>
      </c>
      <c r="L163" s="5">
        <v>0</v>
      </c>
      <c r="M163" t="str">
        <f>IF(ISERROR(VLOOKUP(A163,'[1]Ecart validé'!$A:$A,1,FALSE)),Z163,"Ecart Validé")</f>
        <v>valid</v>
      </c>
      <c r="R163" t="s">
        <v>30</v>
      </c>
      <c r="X163"/>
      <c r="Y163"/>
      <c r="Z163" t="s">
        <v>31</v>
      </c>
    </row>
    <row r="164" spans="1:26" x14ac:dyDescent="0.3">
      <c r="A164" t="s">
        <v>286</v>
      </c>
      <c r="B164" t="s">
        <v>26</v>
      </c>
      <c r="C164">
        <v>94324</v>
      </c>
      <c r="D164" t="str">
        <f>+VLOOKUP(C164,Param!K:L,2,FALSE)</f>
        <v>LYRECO BELGIUM S.A.</v>
      </c>
      <c r="E164">
        <v>1999914</v>
      </c>
      <c r="F164" t="s">
        <v>28</v>
      </c>
      <c r="G164" t="s">
        <v>29</v>
      </c>
      <c r="H164" s="5">
        <v>2272.6999999999998</v>
      </c>
      <c r="I164" s="5">
        <v>2272.6974</v>
      </c>
      <c r="J164" s="5">
        <v>2.59999999980209E-3</v>
      </c>
      <c r="K164" s="5">
        <v>2272.6999999999998</v>
      </c>
      <c r="L164" s="5">
        <v>0</v>
      </c>
      <c r="M164" t="str">
        <f>IF(ISERROR(VLOOKUP(A164,'[1]Ecart validé'!$A:$A,1,FALSE)),Z164,"Ecart Validé")</f>
        <v>valid</v>
      </c>
      <c r="R164" t="s">
        <v>30</v>
      </c>
      <c r="S164" t="s">
        <v>60</v>
      </c>
      <c r="W164" t="s">
        <v>61</v>
      </c>
      <c r="X164"/>
      <c r="Y164"/>
      <c r="Z164" t="s">
        <v>31</v>
      </c>
    </row>
    <row r="165" spans="1:26" x14ac:dyDescent="0.3">
      <c r="A165" t="s">
        <v>287</v>
      </c>
      <c r="B165" t="s">
        <v>26</v>
      </c>
      <c r="C165">
        <v>94324</v>
      </c>
      <c r="D165" t="str">
        <f>+VLOOKUP(C165,Param!K:L,2,FALSE)</f>
        <v>LYRECO BELGIUM S.A.</v>
      </c>
      <c r="E165">
        <v>1999914</v>
      </c>
      <c r="F165" t="s">
        <v>33</v>
      </c>
      <c r="G165" t="s">
        <v>29</v>
      </c>
      <c r="H165" s="5">
        <v>665.97</v>
      </c>
      <c r="I165" s="5">
        <v>665.97360000000003</v>
      </c>
      <c r="J165" s="5">
        <v>-3.6000000000058199E-3</v>
      </c>
      <c r="K165" s="5">
        <v>665.97</v>
      </c>
      <c r="L165" s="5">
        <v>0</v>
      </c>
      <c r="M165" t="str">
        <f>IF(ISERROR(VLOOKUP(A165,'[1]Ecart validé'!$A:$A,1,FALSE)),Z165,"Ecart Validé")</f>
        <v>valid</v>
      </c>
      <c r="R165" t="s">
        <v>30</v>
      </c>
      <c r="S165" t="s">
        <v>60</v>
      </c>
      <c r="W165" t="s">
        <v>61</v>
      </c>
      <c r="X165"/>
      <c r="Y165"/>
      <c r="Z165" t="s">
        <v>31</v>
      </c>
    </row>
    <row r="166" spans="1:26" x14ac:dyDescent="0.3">
      <c r="A166" t="s">
        <v>288</v>
      </c>
      <c r="B166" t="s">
        <v>26</v>
      </c>
      <c r="C166">
        <v>94324</v>
      </c>
      <c r="D166" t="str">
        <f>+VLOOKUP(C166,Param!K:L,2,FALSE)</f>
        <v>LYRECO BELGIUM S.A.</v>
      </c>
      <c r="E166">
        <v>1999914</v>
      </c>
      <c r="F166" t="s">
        <v>35</v>
      </c>
      <c r="G166" t="s">
        <v>29</v>
      </c>
      <c r="H166" s="5">
        <v>1474.08</v>
      </c>
      <c r="I166" s="5">
        <v>1474.0820000000001</v>
      </c>
      <c r="J166" s="5">
        <v>-2.00000000018008E-3</v>
      </c>
      <c r="K166" s="5">
        <v>1474.08</v>
      </c>
      <c r="L166" s="5">
        <v>0</v>
      </c>
      <c r="M166" t="str">
        <f>IF(ISERROR(VLOOKUP(A166,'[1]Ecart validé'!$A:$A,1,FALSE)),Z166,"Ecart Validé")</f>
        <v>valid</v>
      </c>
      <c r="R166" t="s">
        <v>30</v>
      </c>
      <c r="S166" t="s">
        <v>60</v>
      </c>
      <c r="W166" t="s">
        <v>61</v>
      </c>
      <c r="X166"/>
      <c r="Y166"/>
      <c r="Z166" t="s">
        <v>31</v>
      </c>
    </row>
    <row r="167" spans="1:26" x14ac:dyDescent="0.3">
      <c r="A167" t="s">
        <v>289</v>
      </c>
      <c r="B167" t="s">
        <v>26</v>
      </c>
      <c r="C167">
        <v>94324</v>
      </c>
      <c r="D167" t="str">
        <f>+VLOOKUP(C167,Param!K:L,2,FALSE)</f>
        <v>LYRECO BELGIUM S.A.</v>
      </c>
      <c r="E167">
        <v>1999914</v>
      </c>
      <c r="F167" t="s">
        <v>37</v>
      </c>
      <c r="G167" t="s">
        <v>29</v>
      </c>
      <c r="H167" s="5">
        <v>786.5</v>
      </c>
      <c r="I167" s="5">
        <v>786.50810000000001</v>
      </c>
      <c r="J167" s="5">
        <v>-8.1000000000130898E-3</v>
      </c>
      <c r="K167" s="5">
        <v>786.5</v>
      </c>
      <c r="L167" s="5">
        <v>0</v>
      </c>
      <c r="M167" t="str">
        <f>IF(ISERROR(VLOOKUP(A167,'[1]Ecart validé'!$A:$A,1,FALSE)),Z167,"Ecart Validé")</f>
        <v>valid</v>
      </c>
      <c r="R167" t="s">
        <v>30</v>
      </c>
      <c r="X167"/>
      <c r="Y167"/>
      <c r="Z167" t="s">
        <v>31</v>
      </c>
    </row>
    <row r="168" spans="1:26" x14ac:dyDescent="0.3">
      <c r="A168" t="s">
        <v>290</v>
      </c>
      <c r="B168" t="s">
        <v>26</v>
      </c>
      <c r="C168">
        <v>94330</v>
      </c>
      <c r="D168" t="str">
        <f>+VLOOKUP(C168,Param!K:L,2,FALSE)</f>
        <v>DAVIGEL</v>
      </c>
      <c r="E168" t="s">
        <v>291</v>
      </c>
      <c r="F168" t="s">
        <v>28</v>
      </c>
      <c r="G168" t="s">
        <v>29</v>
      </c>
      <c r="H168" s="5">
        <v>3648.11</v>
      </c>
      <c r="I168" s="5">
        <v>3648.1080999999999</v>
      </c>
      <c r="J168" s="5">
        <v>1.9000000002051801E-3</v>
      </c>
      <c r="K168" s="5">
        <v>3648.11</v>
      </c>
      <c r="L168" s="5">
        <v>0</v>
      </c>
      <c r="M168" t="str">
        <f>IF(ISERROR(VLOOKUP(A168,'[1]Ecart validé'!$A:$A,1,FALSE)),Z168,"Ecart Validé")</f>
        <v>valid</v>
      </c>
      <c r="R168" t="s">
        <v>30</v>
      </c>
      <c r="X168"/>
      <c r="Y168"/>
      <c r="Z168" t="s">
        <v>31</v>
      </c>
    </row>
    <row r="169" spans="1:26" x14ac:dyDescent="0.3">
      <c r="A169" t="s">
        <v>292</v>
      </c>
      <c r="B169" t="s">
        <v>26</v>
      </c>
      <c r="C169">
        <v>94330</v>
      </c>
      <c r="D169" t="str">
        <f>+VLOOKUP(C169,Param!K:L,2,FALSE)</f>
        <v>DAVIGEL</v>
      </c>
      <c r="E169" t="s">
        <v>291</v>
      </c>
      <c r="F169" t="s">
        <v>33</v>
      </c>
      <c r="G169" t="s">
        <v>29</v>
      </c>
      <c r="H169" s="5">
        <v>39.840000000000003</v>
      </c>
      <c r="I169" s="5">
        <v>39.837600000000002</v>
      </c>
      <c r="J169" s="5">
        <v>2.4000000000015099E-3</v>
      </c>
      <c r="K169" s="5">
        <v>39.840000000000003</v>
      </c>
      <c r="L169" s="5">
        <v>0</v>
      </c>
      <c r="M169" t="str">
        <f>IF(ISERROR(VLOOKUP(A169,'[1]Ecart validé'!$A:$A,1,FALSE)),Z169,"Ecart Validé")</f>
        <v>valid</v>
      </c>
      <c r="R169" t="s">
        <v>30</v>
      </c>
      <c r="X169"/>
      <c r="Y169"/>
      <c r="Z169" t="s">
        <v>31</v>
      </c>
    </row>
    <row r="170" spans="1:26" x14ac:dyDescent="0.3">
      <c r="A170" t="s">
        <v>293</v>
      </c>
      <c r="B170" t="s">
        <v>26</v>
      </c>
      <c r="C170">
        <v>94330</v>
      </c>
      <c r="D170" t="str">
        <f>+VLOOKUP(C170,Param!K:L,2,FALSE)</f>
        <v>DAVIGEL</v>
      </c>
      <c r="E170" t="s">
        <v>291</v>
      </c>
      <c r="F170" t="s">
        <v>35</v>
      </c>
      <c r="G170" t="s">
        <v>29</v>
      </c>
      <c r="H170" s="5">
        <v>189.67</v>
      </c>
      <c r="I170" s="5">
        <v>189.6722</v>
      </c>
      <c r="J170" s="5">
        <v>-2.2000000000161799E-3</v>
      </c>
      <c r="K170" s="5">
        <v>189.67</v>
      </c>
      <c r="L170" s="5">
        <v>0</v>
      </c>
      <c r="M170" t="str">
        <f>IF(ISERROR(VLOOKUP(A170,'[1]Ecart validé'!$A:$A,1,FALSE)),Z170,"Ecart Validé")</f>
        <v>valid</v>
      </c>
      <c r="R170" t="s">
        <v>30</v>
      </c>
      <c r="X170"/>
      <c r="Y170"/>
      <c r="Z170" t="s">
        <v>31</v>
      </c>
    </row>
    <row r="171" spans="1:26" x14ac:dyDescent="0.3">
      <c r="A171" t="s">
        <v>294</v>
      </c>
      <c r="B171" t="s">
        <v>26</v>
      </c>
      <c r="C171">
        <v>94330</v>
      </c>
      <c r="D171" t="str">
        <f>+VLOOKUP(C171,Param!K:L,2,FALSE)</f>
        <v>DAVIGEL</v>
      </c>
      <c r="E171" t="s">
        <v>291</v>
      </c>
      <c r="F171" t="s">
        <v>37</v>
      </c>
      <c r="G171" t="s">
        <v>29</v>
      </c>
      <c r="H171" s="5">
        <v>142.63</v>
      </c>
      <c r="I171" s="5">
        <v>142.63980000000001</v>
      </c>
      <c r="J171" s="5">
        <v>-9.8000000000126805E-3</v>
      </c>
      <c r="K171" s="5">
        <v>142.63</v>
      </c>
      <c r="L171" s="5">
        <v>0</v>
      </c>
      <c r="M171" t="str">
        <f>IF(ISERROR(VLOOKUP(A171,'[1]Ecart validé'!$A:$A,1,FALSE)),Z171,"Ecart Validé")</f>
        <v>valid</v>
      </c>
      <c r="R171" t="s">
        <v>30</v>
      </c>
      <c r="X171"/>
      <c r="Y171"/>
      <c r="Z171" t="s">
        <v>31</v>
      </c>
    </row>
    <row r="172" spans="1:26" x14ac:dyDescent="0.3">
      <c r="A172" t="s">
        <v>295</v>
      </c>
      <c r="B172" t="s">
        <v>26</v>
      </c>
      <c r="C172">
        <v>94358</v>
      </c>
      <c r="D172" t="str">
        <f>+VLOOKUP(C172,Param!K:L,2,FALSE)</f>
        <v>OPEN TOURS</v>
      </c>
      <c r="E172" t="s">
        <v>296</v>
      </c>
      <c r="F172" t="s">
        <v>28</v>
      </c>
      <c r="G172" t="s">
        <v>29</v>
      </c>
      <c r="H172" s="5">
        <v>261.94</v>
      </c>
      <c r="I172" s="5">
        <v>261.94459999999998</v>
      </c>
      <c r="J172" s="5">
        <v>-4.5999999999821696E-3</v>
      </c>
      <c r="K172" s="5">
        <v>261.94</v>
      </c>
      <c r="L172" s="5">
        <v>0</v>
      </c>
      <c r="M172" t="str">
        <f>IF(ISERROR(VLOOKUP(A172,'[1]Ecart validé'!$A:$A,1,FALSE)),Z172,"Ecart Validé")</f>
        <v>valid</v>
      </c>
      <c r="R172" t="s">
        <v>30</v>
      </c>
      <c r="X172"/>
      <c r="Y172"/>
      <c r="Z172" t="s">
        <v>31</v>
      </c>
    </row>
    <row r="173" spans="1:26" x14ac:dyDescent="0.3">
      <c r="A173" t="s">
        <v>297</v>
      </c>
      <c r="B173" t="s">
        <v>26</v>
      </c>
      <c r="C173">
        <v>94358</v>
      </c>
      <c r="D173" t="str">
        <f>+VLOOKUP(C173,Param!K:L,2,FALSE)</f>
        <v>OPEN TOURS</v>
      </c>
      <c r="E173" t="s">
        <v>298</v>
      </c>
      <c r="F173" t="s">
        <v>28</v>
      </c>
      <c r="G173" t="s">
        <v>29</v>
      </c>
      <c r="H173" s="5">
        <v>50.43</v>
      </c>
      <c r="I173" s="5">
        <v>50.430399999999999</v>
      </c>
      <c r="J173" s="5">
        <v>-3.9999999999906701E-4</v>
      </c>
      <c r="K173" s="5">
        <v>50.43</v>
      </c>
      <c r="L173" s="5">
        <v>0</v>
      </c>
      <c r="M173" t="str">
        <f>IF(ISERROR(VLOOKUP(A173,'[1]Ecart validé'!$A:$A,1,FALSE)),Z173,"Ecart Validé")</f>
        <v>valid</v>
      </c>
      <c r="R173" t="s">
        <v>30</v>
      </c>
      <c r="X173"/>
      <c r="Y173"/>
      <c r="Z173" t="s">
        <v>31</v>
      </c>
    </row>
    <row r="174" spans="1:26" x14ac:dyDescent="0.3">
      <c r="A174" t="s">
        <v>299</v>
      </c>
      <c r="B174" t="s">
        <v>26</v>
      </c>
      <c r="C174">
        <v>94363</v>
      </c>
      <c r="D174" t="str">
        <f>+VLOOKUP(C174,Param!K:L,2,FALSE)</f>
        <v>ALCIMEX</v>
      </c>
      <c r="E174" t="s">
        <v>300</v>
      </c>
      <c r="F174" t="s">
        <v>28</v>
      </c>
      <c r="G174" t="s">
        <v>29</v>
      </c>
      <c r="H174" s="5">
        <v>447.38</v>
      </c>
      <c r="I174" s="5">
        <v>447.37729999999999</v>
      </c>
      <c r="J174" s="5">
        <v>2.7000000000043599E-3</v>
      </c>
      <c r="K174" s="5">
        <v>447.38</v>
      </c>
      <c r="L174" s="5">
        <v>0</v>
      </c>
      <c r="M174" t="str">
        <f>IF(ISERROR(VLOOKUP(A174,'[1]Ecart validé'!$A:$A,1,FALSE)),Z174,"Ecart Validé")</f>
        <v>valid</v>
      </c>
      <c r="R174" t="s">
        <v>30</v>
      </c>
      <c r="X174"/>
      <c r="Y174"/>
      <c r="Z174" t="s">
        <v>31</v>
      </c>
    </row>
    <row r="175" spans="1:26" x14ac:dyDescent="0.3">
      <c r="A175" t="s">
        <v>301</v>
      </c>
      <c r="B175" t="s">
        <v>26</v>
      </c>
      <c r="C175">
        <v>94363</v>
      </c>
      <c r="D175" t="str">
        <f>+VLOOKUP(C175,Param!K:L,2,FALSE)</f>
        <v>ALCIMEX</v>
      </c>
      <c r="E175" t="s">
        <v>300</v>
      </c>
      <c r="F175" t="s">
        <v>33</v>
      </c>
      <c r="G175" t="s">
        <v>29</v>
      </c>
      <c r="H175" s="5">
        <v>10.78</v>
      </c>
      <c r="I175" s="5">
        <v>10.776899999999999</v>
      </c>
      <c r="J175" s="5">
        <v>3.0999999999998802E-3</v>
      </c>
      <c r="K175" s="5">
        <v>10.78</v>
      </c>
      <c r="L175" s="5">
        <v>0</v>
      </c>
      <c r="M175" t="str">
        <f>IF(ISERROR(VLOOKUP(A175,'[1]Ecart validé'!$A:$A,1,FALSE)),Z175,"Ecart Validé")</f>
        <v>valid</v>
      </c>
      <c r="R175" t="s">
        <v>30</v>
      </c>
      <c r="X175"/>
      <c r="Y175"/>
      <c r="Z175" t="s">
        <v>31</v>
      </c>
    </row>
    <row r="176" spans="1:26" x14ac:dyDescent="0.3">
      <c r="A176" t="s">
        <v>302</v>
      </c>
      <c r="B176" t="s">
        <v>26</v>
      </c>
      <c r="C176">
        <v>94363</v>
      </c>
      <c r="D176" t="str">
        <f>+VLOOKUP(C176,Param!K:L,2,FALSE)</f>
        <v>ALCIMEX</v>
      </c>
      <c r="E176" t="s">
        <v>300</v>
      </c>
      <c r="F176" t="s">
        <v>35</v>
      </c>
      <c r="G176" t="s">
        <v>29</v>
      </c>
      <c r="H176" s="5">
        <v>101.11</v>
      </c>
      <c r="I176" s="5">
        <v>101.1131</v>
      </c>
      <c r="J176" s="5">
        <v>-3.1000000000034299E-3</v>
      </c>
      <c r="K176" s="5">
        <v>101.11</v>
      </c>
      <c r="L176" s="5">
        <v>0</v>
      </c>
      <c r="M176" t="str">
        <f>IF(ISERROR(VLOOKUP(A176,'[1]Ecart validé'!$A:$A,1,FALSE)),Z176,"Ecart Validé")</f>
        <v>valid</v>
      </c>
      <c r="R176" t="s">
        <v>30</v>
      </c>
      <c r="X176"/>
      <c r="Y176"/>
      <c r="Z176" t="s">
        <v>31</v>
      </c>
    </row>
    <row r="177" spans="1:26" x14ac:dyDescent="0.3">
      <c r="A177" t="s">
        <v>303</v>
      </c>
      <c r="B177" t="s">
        <v>26</v>
      </c>
      <c r="C177">
        <v>94363</v>
      </c>
      <c r="D177" t="str">
        <f>+VLOOKUP(C177,Param!K:L,2,FALSE)</f>
        <v>ALCIMEX</v>
      </c>
      <c r="E177" t="s">
        <v>300</v>
      </c>
      <c r="F177" t="s">
        <v>37</v>
      </c>
      <c r="G177" t="s">
        <v>29</v>
      </c>
      <c r="H177" s="5">
        <v>1.97</v>
      </c>
      <c r="I177" s="5">
        <v>1.9734</v>
      </c>
      <c r="J177" s="5">
        <v>-3.4000000000000601E-3</v>
      </c>
      <c r="K177" s="5">
        <v>1.97</v>
      </c>
      <c r="L177" s="5">
        <v>0</v>
      </c>
      <c r="M177" t="str">
        <f>IF(ISERROR(VLOOKUP(A177,'[1]Ecart validé'!$A:$A,1,FALSE)),Z177,"Ecart Validé")</f>
        <v>valid</v>
      </c>
      <c r="R177" t="s">
        <v>30</v>
      </c>
      <c r="X177"/>
      <c r="Y177"/>
      <c r="Z177" t="s">
        <v>31</v>
      </c>
    </row>
    <row r="178" spans="1:26" x14ac:dyDescent="0.3">
      <c r="A178" t="s">
        <v>304</v>
      </c>
      <c r="B178" t="s">
        <v>26</v>
      </c>
      <c r="C178">
        <v>94366</v>
      </c>
      <c r="D178" t="str">
        <f>+VLOOKUP(C178,Param!K:L,2,FALSE)</f>
        <v>ANSUL N.V.</v>
      </c>
      <c r="E178">
        <v>1999894</v>
      </c>
      <c r="F178" t="s">
        <v>28</v>
      </c>
      <c r="G178" t="s">
        <v>29</v>
      </c>
      <c r="H178" s="5">
        <v>227.25</v>
      </c>
      <c r="I178" s="5">
        <v>227.2467</v>
      </c>
      <c r="J178" s="5">
        <v>3.2999999999958601E-3</v>
      </c>
      <c r="K178" s="5">
        <v>227.25</v>
      </c>
      <c r="L178" s="5">
        <v>0</v>
      </c>
      <c r="M178" t="str">
        <f>IF(ISERROR(VLOOKUP(A178,'[1]Ecart validé'!$A:$A,1,FALSE)),Z178,"Ecart Validé")</f>
        <v>valid</v>
      </c>
      <c r="R178" t="s">
        <v>30</v>
      </c>
      <c r="X178"/>
      <c r="Y178"/>
      <c r="Z178" t="s">
        <v>31</v>
      </c>
    </row>
    <row r="179" spans="1:26" x14ac:dyDescent="0.3">
      <c r="A179" t="s">
        <v>305</v>
      </c>
      <c r="B179" t="s">
        <v>26</v>
      </c>
      <c r="C179">
        <v>94366</v>
      </c>
      <c r="D179" t="str">
        <f>+VLOOKUP(C179,Param!K:L,2,FALSE)</f>
        <v>ANSUL N.V.</v>
      </c>
      <c r="E179">
        <v>1999894</v>
      </c>
      <c r="F179" t="s">
        <v>33</v>
      </c>
      <c r="G179" t="s">
        <v>29</v>
      </c>
      <c r="H179" s="5">
        <v>226.87</v>
      </c>
      <c r="I179" s="5">
        <v>226.87370000000001</v>
      </c>
      <c r="J179" s="5">
        <v>-3.70000000000914E-3</v>
      </c>
      <c r="K179" s="5">
        <v>226.87</v>
      </c>
      <c r="L179" s="5">
        <v>0</v>
      </c>
      <c r="M179" t="str">
        <f>IF(ISERROR(VLOOKUP(A179,'[1]Ecart validé'!$A:$A,1,FALSE)),Z179,"Ecart Validé")</f>
        <v>valid</v>
      </c>
      <c r="R179" t="s">
        <v>30</v>
      </c>
      <c r="X179"/>
      <c r="Y179"/>
      <c r="Z179" t="s">
        <v>31</v>
      </c>
    </row>
    <row r="180" spans="1:26" x14ac:dyDescent="0.3">
      <c r="A180" t="s">
        <v>306</v>
      </c>
      <c r="B180" t="s">
        <v>26</v>
      </c>
      <c r="C180">
        <v>94366</v>
      </c>
      <c r="D180" t="str">
        <f>+VLOOKUP(C180,Param!K:L,2,FALSE)</f>
        <v>ANSUL N.V.</v>
      </c>
      <c r="E180">
        <v>1999894</v>
      </c>
      <c r="F180" t="s">
        <v>35</v>
      </c>
      <c r="G180" t="s">
        <v>29</v>
      </c>
      <c r="H180" s="5">
        <v>200.08</v>
      </c>
      <c r="I180" s="5">
        <v>200.08269999999999</v>
      </c>
      <c r="J180" s="5">
        <v>-2.69999999997594E-3</v>
      </c>
      <c r="K180" s="5">
        <v>200.08</v>
      </c>
      <c r="L180" s="5">
        <v>0</v>
      </c>
      <c r="M180" t="str">
        <f>IF(ISERROR(VLOOKUP(A180,'[1]Ecart validé'!$A:$A,1,FALSE)),Z180,"Ecart Validé")</f>
        <v>valid</v>
      </c>
      <c r="R180" t="s">
        <v>30</v>
      </c>
      <c r="X180"/>
      <c r="Y180"/>
      <c r="Z180" t="s">
        <v>31</v>
      </c>
    </row>
    <row r="181" spans="1:26" x14ac:dyDescent="0.3">
      <c r="A181" t="s">
        <v>307</v>
      </c>
      <c r="B181" t="s">
        <v>26</v>
      </c>
      <c r="C181">
        <v>94366</v>
      </c>
      <c r="D181" t="str">
        <f>+VLOOKUP(C181,Param!K:L,2,FALSE)</f>
        <v>ANSUL N.V.</v>
      </c>
      <c r="E181">
        <v>1999894</v>
      </c>
      <c r="F181" t="s">
        <v>37</v>
      </c>
      <c r="G181" t="s">
        <v>29</v>
      </c>
      <c r="H181" s="5">
        <v>759.17</v>
      </c>
      <c r="I181" s="5">
        <v>759.17269999999996</v>
      </c>
      <c r="J181" s="5">
        <v>-2.7000000000043599E-3</v>
      </c>
      <c r="K181" s="5">
        <v>759.17</v>
      </c>
      <c r="L181" s="5">
        <v>0</v>
      </c>
      <c r="M181" t="str">
        <f>IF(ISERROR(VLOOKUP(A181,'[1]Ecart validé'!$A:$A,1,FALSE)),Z181,"Ecart Validé")</f>
        <v>valid</v>
      </c>
      <c r="R181" t="s">
        <v>30</v>
      </c>
      <c r="X181"/>
      <c r="Y181"/>
      <c r="Z181" t="s">
        <v>31</v>
      </c>
    </row>
    <row r="182" spans="1:26" x14ac:dyDescent="0.3">
      <c r="A182" t="s">
        <v>308</v>
      </c>
      <c r="B182" t="s">
        <v>26</v>
      </c>
      <c r="C182">
        <v>94368</v>
      </c>
      <c r="D182" t="str">
        <f>+VLOOKUP(C182,Param!K:L,2,FALSE)</f>
        <v>BLANCHISSERIE BASSE MEUSE</v>
      </c>
      <c r="E182">
        <v>1999999</v>
      </c>
      <c r="F182" t="s">
        <v>28</v>
      </c>
      <c r="G182" t="s">
        <v>29</v>
      </c>
      <c r="H182" s="5">
        <v>7459.23</v>
      </c>
      <c r="I182" s="5">
        <v>7459.2345999999998</v>
      </c>
      <c r="J182" s="5">
        <v>-4.6000000002095398E-3</v>
      </c>
      <c r="K182" s="5">
        <v>7459.23</v>
      </c>
      <c r="L182" s="5">
        <v>0</v>
      </c>
      <c r="M182" t="str">
        <f>IF(ISERROR(VLOOKUP(A182,'[1]Ecart validé'!$A:$A,1,FALSE)),Z182,"Ecart Validé")</f>
        <v>valid</v>
      </c>
      <c r="R182" t="s">
        <v>30</v>
      </c>
      <c r="X182"/>
      <c r="Y182"/>
      <c r="Z182" t="s">
        <v>31</v>
      </c>
    </row>
    <row r="183" spans="1:26" x14ac:dyDescent="0.3">
      <c r="A183" t="s">
        <v>309</v>
      </c>
      <c r="B183" t="s">
        <v>26</v>
      </c>
      <c r="C183">
        <v>94368</v>
      </c>
      <c r="D183" t="str">
        <f>+VLOOKUP(C183,Param!K:L,2,FALSE)</f>
        <v>BLANCHISSERIE BASSE MEUSE</v>
      </c>
      <c r="E183">
        <v>1999999</v>
      </c>
      <c r="F183" t="s">
        <v>33</v>
      </c>
      <c r="G183" t="s">
        <v>29</v>
      </c>
      <c r="H183" s="5">
        <v>579.15</v>
      </c>
      <c r="I183" s="5">
        <v>579.15260000000001</v>
      </c>
      <c r="J183" s="5">
        <v>-2.6000000000294598E-3</v>
      </c>
      <c r="K183" s="5">
        <v>579.15</v>
      </c>
      <c r="L183" s="5">
        <v>0</v>
      </c>
      <c r="M183" t="str">
        <f>IF(ISERROR(VLOOKUP(A183,'[1]Ecart validé'!$A:$A,1,FALSE)),Z183,"Ecart Validé")</f>
        <v>valid</v>
      </c>
      <c r="R183" t="s">
        <v>30</v>
      </c>
      <c r="X183"/>
      <c r="Y183"/>
      <c r="Z183" t="s">
        <v>31</v>
      </c>
    </row>
    <row r="184" spans="1:26" x14ac:dyDescent="0.3">
      <c r="A184" t="s">
        <v>310</v>
      </c>
      <c r="B184" t="s">
        <v>26</v>
      </c>
      <c r="C184">
        <v>94368</v>
      </c>
      <c r="D184" t="str">
        <f>+VLOOKUP(C184,Param!K:L,2,FALSE)</f>
        <v>BLANCHISSERIE BASSE MEUSE</v>
      </c>
      <c r="E184">
        <v>1999999</v>
      </c>
      <c r="F184" t="s">
        <v>35</v>
      </c>
      <c r="G184" t="s">
        <v>29</v>
      </c>
      <c r="H184" s="5">
        <v>4124.47</v>
      </c>
      <c r="I184" s="5">
        <v>4124.4687999999996</v>
      </c>
      <c r="J184" s="5">
        <v>1.2000000006082701E-3</v>
      </c>
      <c r="K184" s="5">
        <v>4124.47</v>
      </c>
      <c r="L184" s="5">
        <v>0</v>
      </c>
      <c r="M184" t="str">
        <f>IF(ISERROR(VLOOKUP(A184,'[1]Ecart validé'!$A:$A,1,FALSE)),Z184,"Ecart Validé")</f>
        <v>valid</v>
      </c>
      <c r="R184" t="s">
        <v>30</v>
      </c>
      <c r="X184"/>
      <c r="Y184"/>
      <c r="Z184" t="s">
        <v>31</v>
      </c>
    </row>
    <row r="185" spans="1:26" x14ac:dyDescent="0.3">
      <c r="A185" t="s">
        <v>311</v>
      </c>
      <c r="B185" t="s">
        <v>26</v>
      </c>
      <c r="C185">
        <v>94368</v>
      </c>
      <c r="D185" t="str">
        <f>+VLOOKUP(C185,Param!K:L,2,FALSE)</f>
        <v>BLANCHISSERIE BASSE MEUSE</v>
      </c>
      <c r="E185">
        <v>1999999</v>
      </c>
      <c r="F185" t="s">
        <v>37</v>
      </c>
      <c r="G185" t="s">
        <v>29</v>
      </c>
      <c r="H185" s="5">
        <v>2632.1</v>
      </c>
      <c r="I185" s="5">
        <v>2632.1086</v>
      </c>
      <c r="J185" s="5">
        <v>-8.6000000001149601E-3</v>
      </c>
      <c r="K185" s="5">
        <v>2632.1</v>
      </c>
      <c r="L185" s="5">
        <v>0</v>
      </c>
      <c r="M185" t="str">
        <f>IF(ISERROR(VLOOKUP(A185,'[1]Ecart validé'!$A:$A,1,FALSE)),Z185,"Ecart Validé")</f>
        <v>valid</v>
      </c>
      <c r="R185" t="s">
        <v>30</v>
      </c>
      <c r="X185"/>
      <c r="Y185"/>
      <c r="Z185" t="s">
        <v>31</v>
      </c>
    </row>
    <row r="186" spans="1:26" x14ac:dyDescent="0.3">
      <c r="A186" t="s">
        <v>312</v>
      </c>
      <c r="B186" t="s">
        <v>26</v>
      </c>
      <c r="C186">
        <v>94381</v>
      </c>
      <c r="D186" t="str">
        <f>+VLOOKUP(C186,Param!K:L,2,FALSE)</f>
        <v>CWS Hygiene België N.V (CWS BOCO BELUX NV)</v>
      </c>
      <c r="E186" t="s">
        <v>313</v>
      </c>
      <c r="F186" t="s">
        <v>35</v>
      </c>
      <c r="G186" t="s">
        <v>29</v>
      </c>
      <c r="H186" s="5">
        <v>1880.84</v>
      </c>
      <c r="I186" s="5">
        <v>1880.8443</v>
      </c>
      <c r="J186" s="5">
        <v>-4.3000000000574801E-3</v>
      </c>
      <c r="K186" s="5">
        <v>1880.84</v>
      </c>
      <c r="L186" s="5">
        <v>0</v>
      </c>
      <c r="M186" t="str">
        <f>IF(ISERROR(VLOOKUP(A186,'[1]Ecart validé'!$A:$A,1,FALSE)),Z186,"Ecart Validé")</f>
        <v>valid</v>
      </c>
      <c r="R186" t="s">
        <v>30</v>
      </c>
      <c r="X186"/>
      <c r="Y186"/>
      <c r="Z186" t="s">
        <v>31</v>
      </c>
    </row>
    <row r="187" spans="1:26" x14ac:dyDescent="0.3">
      <c r="A187" t="s">
        <v>314</v>
      </c>
      <c r="B187" t="s">
        <v>26</v>
      </c>
      <c r="C187">
        <v>94381</v>
      </c>
      <c r="D187" t="str">
        <f>+VLOOKUP(C187,Param!K:L,2,FALSE)</f>
        <v>CWS Hygiene België N.V (CWS BOCO BELUX NV)</v>
      </c>
      <c r="E187" t="s">
        <v>313</v>
      </c>
      <c r="F187" t="s">
        <v>37</v>
      </c>
      <c r="G187" t="s">
        <v>29</v>
      </c>
      <c r="H187" s="5">
        <v>3138.44</v>
      </c>
      <c r="I187" s="5">
        <v>3138.4459000000002</v>
      </c>
      <c r="J187" s="5">
        <v>-5.9000000001105902E-3</v>
      </c>
      <c r="K187" s="5">
        <v>3138.44</v>
      </c>
      <c r="L187" s="5">
        <v>0</v>
      </c>
      <c r="M187" t="str">
        <f>IF(ISERROR(VLOOKUP(A187,'[1]Ecart validé'!$A:$A,1,FALSE)),Z187,"Ecart Validé")</f>
        <v>valid</v>
      </c>
      <c r="R187" t="s">
        <v>30</v>
      </c>
      <c r="X187"/>
      <c r="Y187"/>
      <c r="Z187" t="s">
        <v>31</v>
      </c>
    </row>
    <row r="188" spans="1:26" x14ac:dyDescent="0.3">
      <c r="A188" t="s">
        <v>315</v>
      </c>
      <c r="B188" t="s">
        <v>26</v>
      </c>
      <c r="C188">
        <v>94395</v>
      </c>
      <c r="D188" t="str">
        <f>+VLOOKUP(C188,Param!K:L,2,FALSE)</f>
        <v>S.A. SCHINDLER</v>
      </c>
      <c r="E188" t="s">
        <v>316</v>
      </c>
      <c r="F188" t="s">
        <v>28</v>
      </c>
      <c r="G188" t="s">
        <v>29</v>
      </c>
      <c r="H188" s="5">
        <v>8.51</v>
      </c>
      <c r="I188" s="5">
        <v>8.5056999999999992</v>
      </c>
      <c r="J188" s="5">
        <v>4.3000000000006297E-3</v>
      </c>
      <c r="K188" s="5">
        <v>8.51</v>
      </c>
      <c r="L188" s="5">
        <v>0</v>
      </c>
      <c r="M188" t="str">
        <f>IF(ISERROR(VLOOKUP(A188,'[1]Ecart validé'!$A:$A,1,FALSE)),Z188,"Ecart Validé")</f>
        <v>valid</v>
      </c>
      <c r="R188" t="s">
        <v>30</v>
      </c>
      <c r="X188"/>
      <c r="Y188"/>
      <c r="Z188" t="s">
        <v>31</v>
      </c>
    </row>
    <row r="189" spans="1:26" x14ac:dyDescent="0.3">
      <c r="A189" t="s">
        <v>317</v>
      </c>
      <c r="B189" t="s">
        <v>26</v>
      </c>
      <c r="C189">
        <v>94395</v>
      </c>
      <c r="D189" t="str">
        <f>+VLOOKUP(C189,Param!K:L,2,FALSE)</f>
        <v>S.A. SCHINDLER</v>
      </c>
      <c r="E189" t="s">
        <v>316</v>
      </c>
      <c r="F189" t="s">
        <v>37</v>
      </c>
      <c r="G189" t="s">
        <v>29</v>
      </c>
      <c r="H189" s="5">
        <v>648.76</v>
      </c>
      <c r="I189" s="5">
        <v>648.76419999999996</v>
      </c>
      <c r="J189" s="5">
        <v>-4.1999999999688901E-3</v>
      </c>
      <c r="K189" s="5">
        <v>648.76</v>
      </c>
      <c r="L189" s="5">
        <v>0</v>
      </c>
      <c r="M189" t="str">
        <f>IF(ISERROR(VLOOKUP(A189,'[1]Ecart validé'!$A:$A,1,FALSE)),Z189,"Ecart Validé")</f>
        <v>valid</v>
      </c>
      <c r="R189" t="s">
        <v>30</v>
      </c>
      <c r="X189"/>
      <c r="Y189"/>
      <c r="Z189" t="s">
        <v>31</v>
      </c>
    </row>
    <row r="190" spans="1:26" x14ac:dyDescent="0.3">
      <c r="A190" t="s">
        <v>318</v>
      </c>
      <c r="B190" t="s">
        <v>26</v>
      </c>
      <c r="C190">
        <v>94415</v>
      </c>
      <c r="D190" t="str">
        <f>+VLOOKUP(C190,Param!K:L,2,FALSE)</f>
        <v>T 'SAS</v>
      </c>
      <c r="E190" t="s">
        <v>319</v>
      </c>
      <c r="F190" t="s">
        <v>28</v>
      </c>
      <c r="G190" t="s">
        <v>29</v>
      </c>
      <c r="H190" s="5">
        <v>7164.97</v>
      </c>
      <c r="I190" s="5">
        <v>7164.9719999999998</v>
      </c>
      <c r="J190" s="5">
        <v>-1.9999999994979498E-3</v>
      </c>
      <c r="K190" s="5">
        <v>7164.9719999999998</v>
      </c>
      <c r="L190" s="5">
        <v>-1.9999999994979498E-3</v>
      </c>
      <c r="M190" t="str">
        <f>IF(ISERROR(VLOOKUP(A190,'[1]Ecart validé'!$A:$A,1,FALSE)),Z190,"Ecart Validé")</f>
        <v>valid</v>
      </c>
      <c r="R190" t="s">
        <v>30</v>
      </c>
      <c r="X190"/>
      <c r="Y190"/>
      <c r="Z190" t="s">
        <v>31</v>
      </c>
    </row>
    <row r="191" spans="1:26" x14ac:dyDescent="0.3">
      <c r="A191" t="s">
        <v>320</v>
      </c>
      <c r="B191" t="s">
        <v>26</v>
      </c>
      <c r="C191">
        <v>94415</v>
      </c>
      <c r="D191" t="str">
        <f>+VLOOKUP(C191,Param!K:L,2,FALSE)</f>
        <v>T 'SAS</v>
      </c>
      <c r="E191" t="s">
        <v>319</v>
      </c>
      <c r="F191" t="s">
        <v>33</v>
      </c>
      <c r="G191" t="s">
        <v>29</v>
      </c>
      <c r="H191" s="5">
        <v>96.06</v>
      </c>
      <c r="I191" s="5">
        <v>96.057000000000002</v>
      </c>
      <c r="J191" s="5">
        <v>3.0000000000001098E-3</v>
      </c>
      <c r="K191" s="5">
        <v>96.057000000000002</v>
      </c>
      <c r="L191" s="5">
        <v>3.0000000000001098E-3</v>
      </c>
      <c r="M191" t="str">
        <f>IF(ISERROR(VLOOKUP(A191,'[1]Ecart validé'!$A:$A,1,FALSE)),Z191,"Ecart Validé")</f>
        <v>valid</v>
      </c>
      <c r="R191" t="s">
        <v>30</v>
      </c>
      <c r="X191"/>
      <c r="Y191"/>
      <c r="Z191" t="s">
        <v>31</v>
      </c>
    </row>
    <row r="192" spans="1:26" x14ac:dyDescent="0.3">
      <c r="A192" t="s">
        <v>321</v>
      </c>
      <c r="B192" t="s">
        <v>26</v>
      </c>
      <c r="C192">
        <v>94415</v>
      </c>
      <c r="D192" t="str">
        <f>+VLOOKUP(C192,Param!K:L,2,FALSE)</f>
        <v>T 'SAS</v>
      </c>
      <c r="E192" t="s">
        <v>319</v>
      </c>
      <c r="F192" t="s">
        <v>35</v>
      </c>
      <c r="G192" t="s">
        <v>29</v>
      </c>
      <c r="H192" s="5">
        <v>728.25</v>
      </c>
      <c r="I192" s="5">
        <v>728.25300000000004</v>
      </c>
      <c r="J192" s="5">
        <v>-3.0000000000427402E-3</v>
      </c>
      <c r="K192" s="5">
        <v>728.25300000000004</v>
      </c>
      <c r="L192" s="5">
        <v>-3.0000000000427402E-3</v>
      </c>
      <c r="M192" t="str">
        <f>IF(ISERROR(VLOOKUP(A192,'[1]Ecart validé'!$A:$A,1,FALSE)),Z192,"Ecart Validé")</f>
        <v>valid</v>
      </c>
      <c r="R192" t="s">
        <v>30</v>
      </c>
      <c r="X192"/>
      <c r="Y192"/>
      <c r="Z192" t="s">
        <v>31</v>
      </c>
    </row>
    <row r="193" spans="1:26" ht="158.4" x14ac:dyDescent="0.3">
      <c r="A193" t="s">
        <v>322</v>
      </c>
      <c r="B193" t="s">
        <v>26</v>
      </c>
      <c r="C193">
        <v>94415</v>
      </c>
      <c r="D193" t="str">
        <f>+VLOOKUP(C193,Param!K:L,2,FALSE)</f>
        <v>T 'SAS</v>
      </c>
      <c r="E193" t="s">
        <v>319</v>
      </c>
      <c r="F193" t="s">
        <v>37</v>
      </c>
      <c r="G193" t="s">
        <v>29</v>
      </c>
      <c r="H193" s="5">
        <v>764.83</v>
      </c>
      <c r="J193" s="5">
        <v>764.83</v>
      </c>
      <c r="L193" s="5">
        <v>764.83</v>
      </c>
      <c r="M193" t="str">
        <f>IF(ISERROR(VLOOKUP(A193,'[1]Ecart validé'!$A:$A,1,FALSE)),Z193,"Ecart Validé")</f>
        <v>issue</v>
      </c>
      <c r="N193" t="s">
        <v>323</v>
      </c>
      <c r="O193" t="s">
        <v>323</v>
      </c>
      <c r="P193" t="s">
        <v>324</v>
      </c>
      <c r="R193" t="s">
        <v>30</v>
      </c>
      <c r="S193" t="s">
        <v>42</v>
      </c>
      <c r="T193" t="s">
        <v>325</v>
      </c>
      <c r="U193" s="13" t="s">
        <v>326</v>
      </c>
      <c r="V193" s="7" t="s">
        <v>60</v>
      </c>
      <c r="W193" t="s">
        <v>61</v>
      </c>
      <c r="X193"/>
      <c r="Y193"/>
      <c r="Z193" t="s">
        <v>88</v>
      </c>
    </row>
    <row r="194" spans="1:26" x14ac:dyDescent="0.3">
      <c r="A194" t="s">
        <v>327</v>
      </c>
      <c r="B194" t="s">
        <v>26</v>
      </c>
      <c r="C194">
        <v>94425</v>
      </c>
      <c r="D194" t="str">
        <f>+VLOOKUP(C194,Param!K:L,2,FALSE)</f>
        <v>KONE BELGIUM</v>
      </c>
      <c r="E194" t="s">
        <v>328</v>
      </c>
      <c r="F194" t="s">
        <v>28</v>
      </c>
      <c r="G194" t="s">
        <v>29</v>
      </c>
      <c r="H194" s="5">
        <v>4041.67</v>
      </c>
      <c r="I194" s="5">
        <v>4041.6729999999998</v>
      </c>
      <c r="J194" s="5">
        <v>-2.9999999997016801E-3</v>
      </c>
      <c r="K194" s="5">
        <v>4041.67</v>
      </c>
      <c r="L194" s="5">
        <v>0</v>
      </c>
      <c r="M194" t="str">
        <f>IF(ISERROR(VLOOKUP(A194,'[1]Ecart validé'!$A:$A,1,FALSE)),Z194,"Ecart Validé")</f>
        <v>valid</v>
      </c>
      <c r="R194" t="s">
        <v>30</v>
      </c>
      <c r="X194"/>
      <c r="Y194"/>
      <c r="Z194" t="s">
        <v>31</v>
      </c>
    </row>
    <row r="195" spans="1:26" x14ac:dyDescent="0.3">
      <c r="A195" t="s">
        <v>329</v>
      </c>
      <c r="B195" t="s">
        <v>26</v>
      </c>
      <c r="C195">
        <v>94425</v>
      </c>
      <c r="D195" t="str">
        <f>+VLOOKUP(C195,Param!K:L,2,FALSE)</f>
        <v>KONE BELGIUM</v>
      </c>
      <c r="E195" t="s">
        <v>328</v>
      </c>
      <c r="F195" t="s">
        <v>33</v>
      </c>
      <c r="G195" t="s">
        <v>29</v>
      </c>
      <c r="H195" s="5">
        <v>1501.77999999999</v>
      </c>
      <c r="I195" s="5">
        <v>1501.7795000000001</v>
      </c>
      <c r="J195" s="5">
        <v>4.9999999964711595E-4</v>
      </c>
      <c r="K195" s="5">
        <v>1501.77999999999</v>
      </c>
      <c r="L195" s="5">
        <v>0</v>
      </c>
      <c r="M195" t="str">
        <f>IF(ISERROR(VLOOKUP(A195,'[1]Ecart validé'!$A:$A,1,FALSE)),Z195,"Ecart Validé")</f>
        <v>valid</v>
      </c>
      <c r="R195" t="s">
        <v>30</v>
      </c>
      <c r="X195"/>
      <c r="Y195"/>
      <c r="Z195" t="s">
        <v>31</v>
      </c>
    </row>
    <row r="196" spans="1:26" x14ac:dyDescent="0.3">
      <c r="A196" t="s">
        <v>330</v>
      </c>
      <c r="B196" t="s">
        <v>26</v>
      </c>
      <c r="C196">
        <v>94425</v>
      </c>
      <c r="D196" t="str">
        <f>+VLOOKUP(C196,Param!K:L,2,FALSE)</f>
        <v>KONE BELGIUM</v>
      </c>
      <c r="E196" t="s">
        <v>328</v>
      </c>
      <c r="F196" t="s">
        <v>35</v>
      </c>
      <c r="G196" t="s">
        <v>29</v>
      </c>
      <c r="H196" s="5">
        <v>1782</v>
      </c>
      <c r="I196" s="5">
        <v>1781.9960000000001</v>
      </c>
      <c r="J196" s="5">
        <v>3.9999999999054099E-3</v>
      </c>
      <c r="K196" s="5">
        <v>1782</v>
      </c>
      <c r="L196" s="5">
        <v>0</v>
      </c>
      <c r="M196" t="str">
        <f>IF(ISERROR(VLOOKUP(A196,'[1]Ecart validé'!$A:$A,1,FALSE)),Z196,"Ecart Validé")</f>
        <v>valid</v>
      </c>
      <c r="R196" t="s">
        <v>30</v>
      </c>
      <c r="X196"/>
      <c r="Y196"/>
      <c r="Z196" t="s">
        <v>31</v>
      </c>
    </row>
    <row r="197" spans="1:26" x14ac:dyDescent="0.3">
      <c r="A197" t="s">
        <v>331</v>
      </c>
      <c r="B197" t="s">
        <v>26</v>
      </c>
      <c r="C197">
        <v>94425</v>
      </c>
      <c r="D197" t="str">
        <f>+VLOOKUP(C197,Param!K:L,2,FALSE)</f>
        <v>KONE BELGIUM</v>
      </c>
      <c r="E197" t="s">
        <v>328</v>
      </c>
      <c r="F197" t="s">
        <v>37</v>
      </c>
      <c r="G197" t="s">
        <v>29</v>
      </c>
      <c r="H197" s="5">
        <v>2585.0300000000002</v>
      </c>
      <c r="I197" s="5">
        <v>2585.0390000000002</v>
      </c>
      <c r="J197" s="5">
        <v>-9.0000000000145502E-3</v>
      </c>
      <c r="K197" s="5">
        <v>2585.0300000000002</v>
      </c>
      <c r="L197" s="5">
        <v>0</v>
      </c>
      <c r="M197" t="str">
        <f>IF(ISERROR(VLOOKUP(A197,'[1]Ecart validé'!$A:$A,1,FALSE)),Z197,"Ecart Validé")</f>
        <v>valid</v>
      </c>
      <c r="R197" t="s">
        <v>30</v>
      </c>
      <c r="X197"/>
      <c r="Y197"/>
      <c r="Z197" t="s">
        <v>31</v>
      </c>
    </row>
    <row r="198" spans="1:26" x14ac:dyDescent="0.3">
      <c r="A198" t="s">
        <v>332</v>
      </c>
      <c r="B198" t="s">
        <v>26</v>
      </c>
      <c r="C198">
        <v>94452</v>
      </c>
      <c r="D198" t="str">
        <f>+VLOOKUP(C198,Param!K:L,2,FALSE)</f>
        <v>OTIS LIFTEN NV/SA</v>
      </c>
      <c r="E198">
        <v>1999913</v>
      </c>
      <c r="F198" t="s">
        <v>35</v>
      </c>
      <c r="G198" t="s">
        <v>29</v>
      </c>
      <c r="H198" s="5">
        <v>1910.92</v>
      </c>
      <c r="I198" s="5">
        <v>1910.923</v>
      </c>
      <c r="J198" s="5">
        <v>-2.9999999999290499E-3</v>
      </c>
      <c r="K198" s="5">
        <v>1910.92</v>
      </c>
      <c r="L198" s="5">
        <v>0</v>
      </c>
      <c r="M198" t="str">
        <f>IF(ISERROR(VLOOKUP(A198,'[1]Ecart validé'!$A:$A,1,FALSE)),Z198,"Ecart Validé")</f>
        <v>valid</v>
      </c>
      <c r="R198" t="s">
        <v>30</v>
      </c>
      <c r="X198"/>
      <c r="Y198"/>
      <c r="Z198" t="s">
        <v>31</v>
      </c>
    </row>
    <row r="199" spans="1:26" x14ac:dyDescent="0.3">
      <c r="A199" t="s">
        <v>333</v>
      </c>
      <c r="B199" t="s">
        <v>26</v>
      </c>
      <c r="C199">
        <v>94452</v>
      </c>
      <c r="D199" t="str">
        <f>+VLOOKUP(C199,Param!K:L,2,FALSE)</f>
        <v>OTIS LIFTEN NV/SA</v>
      </c>
      <c r="E199">
        <v>1999913</v>
      </c>
      <c r="F199" t="s">
        <v>37</v>
      </c>
      <c r="G199" t="s">
        <v>29</v>
      </c>
      <c r="H199" s="5">
        <v>1910.92</v>
      </c>
      <c r="I199" s="5">
        <v>1910.923</v>
      </c>
      <c r="J199" s="5">
        <v>-2.9999999999290499E-3</v>
      </c>
      <c r="K199" s="5">
        <v>1910.92</v>
      </c>
      <c r="L199" s="5">
        <v>0</v>
      </c>
      <c r="M199" t="str">
        <f>IF(ISERROR(VLOOKUP(A199,'[1]Ecart validé'!$A:$A,1,FALSE)),Z199,"Ecart Validé")</f>
        <v>valid</v>
      </c>
      <c r="R199" t="s">
        <v>30</v>
      </c>
      <c r="X199"/>
      <c r="Y199"/>
      <c r="Z199" t="s">
        <v>31</v>
      </c>
    </row>
    <row r="200" spans="1:26" x14ac:dyDescent="0.3">
      <c r="A200" t="s">
        <v>334</v>
      </c>
      <c r="B200" t="s">
        <v>26</v>
      </c>
      <c r="C200">
        <v>98576</v>
      </c>
      <c r="D200" t="str">
        <f>+VLOOKUP(C200,Param!K:L,2,FALSE)</f>
        <v>ROMI LAUNDRY SERVICES</v>
      </c>
      <c r="E200" t="s">
        <v>335</v>
      </c>
      <c r="F200" t="s">
        <v>28</v>
      </c>
      <c r="G200" t="s">
        <v>29</v>
      </c>
      <c r="H200" s="5">
        <v>4512.3500000000004</v>
      </c>
      <c r="I200" s="5">
        <v>4512.3478999999998</v>
      </c>
      <c r="J200" s="5">
        <v>2.10000000060972E-3</v>
      </c>
      <c r="K200" s="5">
        <v>4512.3500000000004</v>
      </c>
      <c r="L200" s="5">
        <v>0</v>
      </c>
      <c r="M200" t="str">
        <f>IF(ISERROR(VLOOKUP(A200,'[1]Ecart validé'!$A:$A,1,FALSE)),Z200,"Ecart Validé")</f>
        <v>valid</v>
      </c>
      <c r="R200" t="s">
        <v>30</v>
      </c>
      <c r="X200"/>
      <c r="Y200"/>
      <c r="Z200" t="s">
        <v>31</v>
      </c>
    </row>
    <row r="201" spans="1:26" x14ac:dyDescent="0.3">
      <c r="A201" t="s">
        <v>336</v>
      </c>
      <c r="B201" t="s">
        <v>26</v>
      </c>
      <c r="C201">
        <v>98576</v>
      </c>
      <c r="D201" t="str">
        <f>+VLOOKUP(C201,Param!K:L,2,FALSE)</f>
        <v>ROMI LAUNDRY SERVICES</v>
      </c>
      <c r="E201" t="s">
        <v>335</v>
      </c>
      <c r="F201" t="s">
        <v>33</v>
      </c>
      <c r="G201" t="s">
        <v>29</v>
      </c>
      <c r="H201" s="5">
        <v>347.41</v>
      </c>
      <c r="I201" s="5">
        <v>347.40940000000001</v>
      </c>
      <c r="J201" s="5">
        <v>6.0000000001991696E-4</v>
      </c>
      <c r="K201" s="5">
        <v>347.41</v>
      </c>
      <c r="L201" s="5">
        <v>0</v>
      </c>
      <c r="M201" t="str">
        <f>IF(ISERROR(VLOOKUP(A201,'[1]Ecart validé'!$A:$A,1,FALSE)),Z201,"Ecart Validé")</f>
        <v>valid</v>
      </c>
      <c r="R201" t="s">
        <v>30</v>
      </c>
      <c r="X201"/>
      <c r="Y201"/>
      <c r="Z201" t="s">
        <v>31</v>
      </c>
    </row>
    <row r="202" spans="1:26" x14ac:dyDescent="0.3">
      <c r="A202" t="s">
        <v>337</v>
      </c>
      <c r="B202" t="s">
        <v>26</v>
      </c>
      <c r="C202">
        <v>98576</v>
      </c>
      <c r="D202" t="str">
        <f>+VLOOKUP(C202,Param!K:L,2,FALSE)</f>
        <v>ROMI LAUNDRY SERVICES</v>
      </c>
      <c r="E202" t="s">
        <v>335</v>
      </c>
      <c r="F202" t="s">
        <v>35</v>
      </c>
      <c r="G202" t="s">
        <v>29</v>
      </c>
      <c r="H202" s="5">
        <v>1428.48</v>
      </c>
      <c r="I202" s="5">
        <v>1428.4836</v>
      </c>
      <c r="J202" s="5">
        <v>-3.6000000000058199E-3</v>
      </c>
      <c r="K202" s="5">
        <v>1428.48</v>
      </c>
      <c r="L202" s="5">
        <v>0</v>
      </c>
      <c r="M202" t="str">
        <f>IF(ISERROR(VLOOKUP(A202,'[1]Ecart validé'!$A:$A,1,FALSE)),Z202,"Ecart Validé")</f>
        <v>valid</v>
      </c>
      <c r="R202" t="s">
        <v>30</v>
      </c>
      <c r="X202"/>
      <c r="Y202"/>
      <c r="Z202" t="s">
        <v>31</v>
      </c>
    </row>
    <row r="203" spans="1:26" x14ac:dyDescent="0.3">
      <c r="A203" t="s">
        <v>338</v>
      </c>
      <c r="B203" t="s">
        <v>26</v>
      </c>
      <c r="C203">
        <v>98576</v>
      </c>
      <c r="D203" t="str">
        <f>+VLOOKUP(C203,Param!K:L,2,FALSE)</f>
        <v>ROMI LAUNDRY SERVICES</v>
      </c>
      <c r="E203" t="s">
        <v>335</v>
      </c>
      <c r="F203" t="s">
        <v>37</v>
      </c>
      <c r="G203" t="s">
        <v>29</v>
      </c>
      <c r="H203" s="5">
        <v>761.62</v>
      </c>
      <c r="I203" s="5">
        <v>761.62</v>
      </c>
      <c r="J203" s="5">
        <v>0</v>
      </c>
      <c r="K203" s="5">
        <v>761.62</v>
      </c>
      <c r="L203" s="5">
        <v>0</v>
      </c>
      <c r="M203" t="str">
        <f>IF(ISERROR(VLOOKUP(A203,'[1]Ecart validé'!$A:$A,1,FALSE)),Z203,"Ecart Validé")</f>
        <v>valid</v>
      </c>
      <c r="R203" t="s">
        <v>30</v>
      </c>
      <c r="X203"/>
      <c r="Y203"/>
      <c r="Z203" t="s">
        <v>31</v>
      </c>
    </row>
    <row r="204" spans="1:26" x14ac:dyDescent="0.3">
      <c r="A204" t="s">
        <v>339</v>
      </c>
      <c r="B204" t="s">
        <v>26</v>
      </c>
      <c r="C204">
        <v>102543</v>
      </c>
      <c r="D204" t="str">
        <f>+VLOOKUP(C204,Param!K:L,2,FALSE)</f>
        <v>EIPRO-VERMARKTUNG GMBH &amp; CO. KG</v>
      </c>
      <c r="E204" t="s">
        <v>340</v>
      </c>
      <c r="F204" t="s">
        <v>51</v>
      </c>
      <c r="G204" t="s">
        <v>29</v>
      </c>
      <c r="H204" s="5">
        <v>2324.65</v>
      </c>
      <c r="I204" s="5">
        <v>2324.6509999999998</v>
      </c>
      <c r="J204" s="5">
        <v>-9.9999999974897903E-4</v>
      </c>
      <c r="K204" s="5">
        <v>2324.65</v>
      </c>
      <c r="L204" s="5">
        <v>0</v>
      </c>
      <c r="M204" t="str">
        <f>IF(ISERROR(VLOOKUP(A204,'[1]Ecart validé'!$A:$A,1,FALSE)),Z204,"Ecart Validé")</f>
        <v>valid</v>
      </c>
      <c r="R204" t="s">
        <v>30</v>
      </c>
      <c r="X204"/>
      <c r="Y204"/>
      <c r="Z204" t="s">
        <v>31</v>
      </c>
    </row>
    <row r="205" spans="1:26" x14ac:dyDescent="0.3">
      <c r="A205" t="s">
        <v>341</v>
      </c>
      <c r="B205" t="s">
        <v>26</v>
      </c>
      <c r="C205">
        <v>108475</v>
      </c>
      <c r="D205" t="str">
        <f>+VLOOKUP(C205,Param!K:L,2,FALSE)</f>
        <v>GODAERT &amp; VAN BENEDEN S.A.</v>
      </c>
      <c r="E205" t="s">
        <v>342</v>
      </c>
      <c r="F205" t="s">
        <v>28</v>
      </c>
      <c r="G205" t="s">
        <v>29</v>
      </c>
      <c r="H205" s="5">
        <v>237.55</v>
      </c>
      <c r="I205" s="5">
        <v>237.55260000000001</v>
      </c>
      <c r="J205" s="5">
        <v>-2.6000000000010398E-3</v>
      </c>
      <c r="K205" s="5">
        <v>237.55</v>
      </c>
      <c r="L205" s="5">
        <v>0</v>
      </c>
      <c r="M205" t="str">
        <f>IF(ISERROR(VLOOKUP(A205,'[1]Ecart validé'!$A:$A,1,FALSE)),Z205,"Ecart Validé")</f>
        <v>valid</v>
      </c>
      <c r="R205" t="s">
        <v>30</v>
      </c>
      <c r="X205"/>
      <c r="Y205"/>
      <c r="Z205" t="s">
        <v>31</v>
      </c>
    </row>
    <row r="206" spans="1:26" x14ac:dyDescent="0.3">
      <c r="A206" t="s">
        <v>343</v>
      </c>
      <c r="B206" t="s">
        <v>26</v>
      </c>
      <c r="C206">
        <v>108475</v>
      </c>
      <c r="D206" t="str">
        <f>+VLOOKUP(C206,Param!K:L,2,FALSE)</f>
        <v>GODAERT &amp; VAN BENEDEN S.A.</v>
      </c>
      <c r="E206" t="s">
        <v>342</v>
      </c>
      <c r="F206" t="s">
        <v>37</v>
      </c>
      <c r="G206" t="s">
        <v>29</v>
      </c>
      <c r="H206" s="5">
        <v>34.020000000000003</v>
      </c>
      <c r="I206" s="5">
        <v>34.0276</v>
      </c>
      <c r="J206" s="5">
        <v>-7.5999999999964898E-3</v>
      </c>
      <c r="K206" s="5">
        <v>34.020000000000003</v>
      </c>
      <c r="L206" s="5">
        <v>0</v>
      </c>
      <c r="M206" t="str">
        <f>IF(ISERROR(VLOOKUP(A206,'[1]Ecart validé'!$A:$A,1,FALSE)),Z206,"Ecart Validé")</f>
        <v>valid</v>
      </c>
      <c r="R206" t="s">
        <v>30</v>
      </c>
      <c r="X206"/>
      <c r="Y206"/>
      <c r="Z206" t="s">
        <v>31</v>
      </c>
    </row>
    <row r="207" spans="1:26" x14ac:dyDescent="0.3">
      <c r="A207" t="s">
        <v>344</v>
      </c>
      <c r="B207" t="s">
        <v>26</v>
      </c>
      <c r="C207">
        <v>122050</v>
      </c>
      <c r="D207" t="str">
        <f>+VLOOKUP(C207,Param!K:L,2,FALSE)</f>
        <v>G4S SECURITY SOLUTIONS SARL (LUX)</v>
      </c>
      <c r="E207" t="s">
        <v>345</v>
      </c>
      <c r="F207" t="s">
        <v>28</v>
      </c>
      <c r="G207" t="s">
        <v>29</v>
      </c>
      <c r="H207" s="5">
        <v>82.91</v>
      </c>
      <c r="I207" s="5">
        <v>82.905299999999997</v>
      </c>
      <c r="J207" s="5">
        <v>4.6999999999997001E-3</v>
      </c>
      <c r="K207" s="5">
        <v>82.91</v>
      </c>
      <c r="L207" s="5">
        <v>0</v>
      </c>
      <c r="M207" t="str">
        <f>IF(ISERROR(VLOOKUP(A207,'[1]Ecart validé'!$A:$A,1,FALSE)),Z207,"Ecart Validé")</f>
        <v>valid</v>
      </c>
      <c r="R207" t="s">
        <v>30</v>
      </c>
      <c r="X207"/>
      <c r="Y207"/>
      <c r="Z207" t="s">
        <v>31</v>
      </c>
    </row>
    <row r="208" spans="1:26" x14ac:dyDescent="0.3">
      <c r="A208" t="s">
        <v>346</v>
      </c>
      <c r="B208" t="s">
        <v>26</v>
      </c>
      <c r="C208">
        <v>122050</v>
      </c>
      <c r="D208" t="str">
        <f>+VLOOKUP(C208,Param!K:L,2,FALSE)</f>
        <v>G4S SECURITY SOLUTIONS SARL (LUX)</v>
      </c>
      <c r="E208" t="s">
        <v>345</v>
      </c>
      <c r="F208" t="s">
        <v>33</v>
      </c>
      <c r="G208" t="s">
        <v>29</v>
      </c>
      <c r="H208" s="5">
        <v>6.63</v>
      </c>
      <c r="I208" s="5">
        <v>6.6321000000000003</v>
      </c>
      <c r="J208" s="5">
        <v>-2.1000000000004301E-3</v>
      </c>
      <c r="K208" s="5">
        <v>6.63</v>
      </c>
      <c r="L208" s="5">
        <v>0</v>
      </c>
      <c r="M208" t="str">
        <f>IF(ISERROR(VLOOKUP(A208,'[1]Ecart validé'!$A:$A,1,FALSE)),Z208,"Ecart Validé")</f>
        <v>valid</v>
      </c>
      <c r="R208" t="s">
        <v>30</v>
      </c>
      <c r="X208"/>
      <c r="Y208"/>
      <c r="Z208" t="s">
        <v>31</v>
      </c>
    </row>
    <row r="209" spans="1:26" x14ac:dyDescent="0.3">
      <c r="A209" t="s">
        <v>347</v>
      </c>
      <c r="B209" t="s">
        <v>26</v>
      </c>
      <c r="C209">
        <v>122050</v>
      </c>
      <c r="D209" t="str">
        <f>+VLOOKUP(C209,Param!K:L,2,FALSE)</f>
        <v>G4S SECURITY SOLUTIONS SARL (LUX)</v>
      </c>
      <c r="E209" t="s">
        <v>345</v>
      </c>
      <c r="F209" t="s">
        <v>35</v>
      </c>
      <c r="G209" t="s">
        <v>29</v>
      </c>
      <c r="H209" s="5">
        <v>47.36</v>
      </c>
      <c r="I209" s="5">
        <v>47.358899999999998</v>
      </c>
      <c r="J209" s="5">
        <v>1.10000000000098E-3</v>
      </c>
      <c r="K209" s="5">
        <v>47.36</v>
      </c>
      <c r="L209" s="5">
        <v>0</v>
      </c>
      <c r="M209" t="str">
        <f>IF(ISERROR(VLOOKUP(A209,'[1]Ecart validé'!$A:$A,1,FALSE)),Z209,"Ecart Validé")</f>
        <v>valid</v>
      </c>
      <c r="R209" t="s">
        <v>30</v>
      </c>
      <c r="X209"/>
      <c r="Y209"/>
      <c r="Z209" t="s">
        <v>31</v>
      </c>
    </row>
    <row r="210" spans="1:26" x14ac:dyDescent="0.3">
      <c r="A210" t="s">
        <v>348</v>
      </c>
      <c r="B210" t="s">
        <v>26</v>
      </c>
      <c r="C210">
        <v>122050</v>
      </c>
      <c r="D210" t="str">
        <f>+VLOOKUP(C210,Param!K:L,2,FALSE)</f>
        <v>G4S SECURITY SOLUTIONS SARL (LUX)</v>
      </c>
      <c r="E210" t="s">
        <v>345</v>
      </c>
      <c r="F210" t="s">
        <v>37</v>
      </c>
      <c r="G210" t="s">
        <v>29</v>
      </c>
      <c r="H210" s="5">
        <v>40.0869</v>
      </c>
      <c r="I210" s="5">
        <v>40.0869</v>
      </c>
      <c r="J210" s="5">
        <v>0</v>
      </c>
      <c r="K210" s="5">
        <v>40.0869</v>
      </c>
      <c r="L210" s="5">
        <v>0</v>
      </c>
      <c r="M210" t="str">
        <f>IF(ISERROR(VLOOKUP(A210,'[1]Ecart validé'!$A:$A,1,FALSE)),Z210,"Ecart Validé")</f>
        <v>valid</v>
      </c>
      <c r="R210" t="s">
        <v>30</v>
      </c>
      <c r="X210"/>
      <c r="Y210"/>
      <c r="Z210" t="s">
        <v>31</v>
      </c>
    </row>
    <row r="211" spans="1:26" x14ac:dyDescent="0.3">
      <c r="A211" t="s">
        <v>349</v>
      </c>
      <c r="B211" t="s">
        <v>26</v>
      </c>
      <c r="C211">
        <v>122056</v>
      </c>
      <c r="D211" t="str">
        <f>+VLOOKUP(C211,Param!K:L,2,FALSE)</f>
        <v>GREEN CONCEPT &amp; SERVICES N.V.</v>
      </c>
      <c r="E211" t="s">
        <v>350</v>
      </c>
      <c r="F211" t="s">
        <v>28</v>
      </c>
      <c r="G211" t="s">
        <v>29</v>
      </c>
      <c r="H211" s="5">
        <v>1273.8599999999999</v>
      </c>
      <c r="I211" s="5">
        <v>1273.8634999999999</v>
      </c>
      <c r="J211" s="5">
        <v>-3.5000000000309198E-3</v>
      </c>
      <c r="K211" s="5">
        <v>1273.8599999999999</v>
      </c>
      <c r="L211" s="5">
        <v>0</v>
      </c>
      <c r="M211" t="str">
        <f>IF(ISERROR(VLOOKUP(A211,'[1]Ecart validé'!$A:$A,1,FALSE)),Z211,"Ecart Validé")</f>
        <v>valid</v>
      </c>
      <c r="R211" t="s">
        <v>30</v>
      </c>
      <c r="X211"/>
      <c r="Y211"/>
      <c r="Z211" t="s">
        <v>31</v>
      </c>
    </row>
    <row r="212" spans="1:26" x14ac:dyDescent="0.3">
      <c r="A212" t="s">
        <v>351</v>
      </c>
      <c r="B212" t="s">
        <v>26</v>
      </c>
      <c r="C212">
        <v>122056</v>
      </c>
      <c r="D212" t="str">
        <f>+VLOOKUP(C212,Param!K:L,2,FALSE)</f>
        <v>GREEN CONCEPT &amp; SERVICES N.V.</v>
      </c>
      <c r="E212" t="s">
        <v>350</v>
      </c>
      <c r="F212" t="s">
        <v>33</v>
      </c>
      <c r="G212" t="s">
        <v>29</v>
      </c>
      <c r="H212" s="5">
        <v>609.63</v>
      </c>
      <c r="I212" s="5">
        <v>609.63189999999997</v>
      </c>
      <c r="J212" s="5">
        <v>-1.8999999999778001E-3</v>
      </c>
      <c r="K212" s="5">
        <v>609.63</v>
      </c>
      <c r="L212" s="5">
        <v>0</v>
      </c>
      <c r="M212" t="str">
        <f>IF(ISERROR(VLOOKUP(A212,'[1]Ecart validé'!$A:$A,1,FALSE)),Z212,"Ecart Validé")</f>
        <v>valid</v>
      </c>
      <c r="R212" t="s">
        <v>30</v>
      </c>
      <c r="X212"/>
      <c r="Y212"/>
      <c r="Z212" t="s">
        <v>31</v>
      </c>
    </row>
    <row r="213" spans="1:26" x14ac:dyDescent="0.3">
      <c r="A213" t="s">
        <v>352</v>
      </c>
      <c r="B213" t="s">
        <v>26</v>
      </c>
      <c r="C213">
        <v>122056</v>
      </c>
      <c r="D213" t="str">
        <f>+VLOOKUP(C213,Param!K:L,2,FALSE)</f>
        <v>GREEN CONCEPT &amp; SERVICES N.V.</v>
      </c>
      <c r="E213" t="s">
        <v>350</v>
      </c>
      <c r="F213" t="s">
        <v>37</v>
      </c>
      <c r="G213" t="s">
        <v>29</v>
      </c>
      <c r="H213" s="5">
        <v>1173.27</v>
      </c>
      <c r="I213" s="5">
        <v>1173.2725</v>
      </c>
      <c r="J213" s="5">
        <v>-2.5000000000545601E-3</v>
      </c>
      <c r="K213" s="5">
        <v>1173.27</v>
      </c>
      <c r="L213" s="5">
        <v>0</v>
      </c>
      <c r="M213" t="str">
        <f>IF(ISERROR(VLOOKUP(A213,'[1]Ecart validé'!$A:$A,1,FALSE)),Z213,"Ecart Validé")</f>
        <v>valid</v>
      </c>
      <c r="R213" t="s">
        <v>30</v>
      </c>
      <c r="X213"/>
      <c r="Y213"/>
      <c r="Z213" t="s">
        <v>31</v>
      </c>
    </row>
    <row r="214" spans="1:26" x14ac:dyDescent="0.3">
      <c r="A214" t="s">
        <v>353</v>
      </c>
      <c r="B214" t="s">
        <v>26</v>
      </c>
      <c r="C214">
        <v>183053</v>
      </c>
      <c r="D214" t="str">
        <f>+VLOOKUP(C214,Param!K:L,2,FALSE)</f>
        <v>CHOMETTE LUXEMBOURG</v>
      </c>
      <c r="E214" t="s">
        <v>354</v>
      </c>
      <c r="F214" t="s">
        <v>28</v>
      </c>
      <c r="G214" t="s">
        <v>29</v>
      </c>
      <c r="H214" s="5">
        <v>131.4</v>
      </c>
      <c r="I214" s="5">
        <v>131.4025</v>
      </c>
      <c r="J214" s="5">
        <v>-2.4999999999977202E-3</v>
      </c>
      <c r="K214" s="5">
        <v>131.4</v>
      </c>
      <c r="L214" s="5">
        <v>0</v>
      </c>
      <c r="M214" t="str">
        <f>IF(ISERROR(VLOOKUP(A214,'[1]Ecart validé'!$A:$A,1,FALSE)),Z214,"Ecart Validé")</f>
        <v>valid</v>
      </c>
      <c r="R214" t="s">
        <v>30</v>
      </c>
      <c r="X214"/>
      <c r="Y214"/>
      <c r="Z214" t="s">
        <v>31</v>
      </c>
    </row>
    <row r="215" spans="1:26" x14ac:dyDescent="0.3">
      <c r="A215" t="s">
        <v>355</v>
      </c>
      <c r="B215" t="s">
        <v>26</v>
      </c>
      <c r="C215">
        <v>183053</v>
      </c>
      <c r="D215" t="str">
        <f>+VLOOKUP(C215,Param!K:L,2,FALSE)</f>
        <v>CHOMETTE LUXEMBOURG</v>
      </c>
      <c r="E215" t="s">
        <v>354</v>
      </c>
      <c r="F215" t="s">
        <v>35</v>
      </c>
      <c r="G215" t="s">
        <v>29</v>
      </c>
      <c r="H215" s="5">
        <v>223.09</v>
      </c>
      <c r="I215" s="5">
        <v>223.0881</v>
      </c>
      <c r="J215" s="5">
        <v>1.90000000000623E-3</v>
      </c>
      <c r="K215" s="5">
        <v>223.09</v>
      </c>
      <c r="L215" s="5">
        <v>0</v>
      </c>
      <c r="M215" t="str">
        <f>IF(ISERROR(VLOOKUP(A215,'[1]Ecart validé'!$A:$A,1,FALSE)),Z215,"Ecart Validé")</f>
        <v>valid</v>
      </c>
      <c r="R215" t="s">
        <v>30</v>
      </c>
      <c r="X215"/>
      <c r="Y215"/>
      <c r="Z215" t="s">
        <v>31</v>
      </c>
    </row>
    <row r="216" spans="1:26" x14ac:dyDescent="0.3">
      <c r="A216" t="s">
        <v>356</v>
      </c>
      <c r="B216" t="s">
        <v>26</v>
      </c>
      <c r="C216">
        <v>183053</v>
      </c>
      <c r="D216" t="str">
        <f>+VLOOKUP(C216,Param!K:L,2,FALSE)</f>
        <v>CHOMETTE LUXEMBOURG</v>
      </c>
      <c r="E216" t="s">
        <v>354</v>
      </c>
      <c r="F216" t="s">
        <v>37</v>
      </c>
      <c r="G216" t="s">
        <v>29</v>
      </c>
      <c r="H216" s="5">
        <v>48.55</v>
      </c>
      <c r="I216" s="5">
        <v>48.556100000000001</v>
      </c>
      <c r="J216" s="5">
        <v>-6.1000000000035401E-3</v>
      </c>
      <c r="K216" s="5">
        <v>48.55</v>
      </c>
      <c r="L216" s="5">
        <v>0</v>
      </c>
      <c r="M216" t="str">
        <f>IF(ISERROR(VLOOKUP(A216,'[1]Ecart validé'!$A:$A,1,FALSE)),Z216,"Ecart Validé")</f>
        <v>valid</v>
      </c>
      <c r="R216" t="s">
        <v>30</v>
      </c>
      <c r="X216"/>
      <c r="Y216"/>
      <c r="Z216" t="s">
        <v>31</v>
      </c>
    </row>
    <row r="217" spans="1:26" x14ac:dyDescent="0.3">
      <c r="A217" t="s">
        <v>357</v>
      </c>
      <c r="B217" t="s">
        <v>26</v>
      </c>
      <c r="C217">
        <v>190007</v>
      </c>
      <c r="D217" t="str">
        <f>+VLOOKUP(C217,Param!K:L,2,FALSE)</f>
        <v>AVP SPRL</v>
      </c>
      <c r="E217">
        <v>1999953</v>
      </c>
      <c r="F217" t="s">
        <v>28</v>
      </c>
      <c r="G217" t="s">
        <v>29</v>
      </c>
      <c r="H217" s="5">
        <v>240.36</v>
      </c>
      <c r="I217" s="5">
        <v>240.36109999999999</v>
      </c>
      <c r="J217" s="5">
        <v>-1.09999999997967E-3</v>
      </c>
      <c r="K217" s="5">
        <v>240.36</v>
      </c>
      <c r="L217" s="5">
        <v>0</v>
      </c>
      <c r="M217" t="str">
        <f>IF(ISERROR(VLOOKUP(A217,'[1]Ecart validé'!$A:$A,1,FALSE)),Z217,"Ecart Validé")</f>
        <v>valid</v>
      </c>
      <c r="R217" t="s">
        <v>30</v>
      </c>
      <c r="X217"/>
      <c r="Y217"/>
      <c r="Z217" t="s">
        <v>31</v>
      </c>
    </row>
    <row r="218" spans="1:26" x14ac:dyDescent="0.3">
      <c r="A218" t="s">
        <v>358</v>
      </c>
      <c r="B218" t="s">
        <v>26</v>
      </c>
      <c r="C218">
        <v>190007</v>
      </c>
      <c r="D218" t="str">
        <f>+VLOOKUP(C218,Param!K:L,2,FALSE)</f>
        <v>AVP SPRL</v>
      </c>
      <c r="E218">
        <v>1999953</v>
      </c>
      <c r="F218" t="s">
        <v>37</v>
      </c>
      <c r="G218" t="s">
        <v>29</v>
      </c>
      <c r="H218" s="5">
        <v>29.42</v>
      </c>
      <c r="I218" s="5">
        <v>29.4255</v>
      </c>
      <c r="J218" s="5">
        <v>-5.49999999999784E-3</v>
      </c>
      <c r="K218" s="5">
        <v>29.42</v>
      </c>
      <c r="L218" s="5">
        <v>0</v>
      </c>
      <c r="M218" t="str">
        <f>IF(ISERROR(VLOOKUP(A218,'[1]Ecart validé'!$A:$A,1,FALSE)),Z218,"Ecart Validé")</f>
        <v>valid</v>
      </c>
      <c r="R218" t="s">
        <v>30</v>
      </c>
      <c r="X218"/>
      <c r="Y218"/>
      <c r="Z218" t="s">
        <v>31</v>
      </c>
    </row>
    <row r="219" spans="1:26" x14ac:dyDescent="0.3">
      <c r="A219" t="s">
        <v>359</v>
      </c>
      <c r="B219" t="s">
        <v>26</v>
      </c>
      <c r="C219">
        <v>199337</v>
      </c>
      <c r="D219" t="str">
        <f>+VLOOKUP(C219,Param!K:L,2,FALSE)</f>
        <v>Q-FOOD</v>
      </c>
      <c r="E219" t="s">
        <v>360</v>
      </c>
      <c r="F219" t="s">
        <v>28</v>
      </c>
      <c r="G219" t="s">
        <v>29</v>
      </c>
      <c r="H219" s="5">
        <v>84.6</v>
      </c>
      <c r="I219" s="5">
        <v>84.597099999999998</v>
      </c>
      <c r="J219" s="5">
        <v>2.8999999999967901E-3</v>
      </c>
      <c r="K219" s="5">
        <v>84.6</v>
      </c>
      <c r="L219" s="5">
        <v>0</v>
      </c>
      <c r="M219" t="str">
        <f>IF(ISERROR(VLOOKUP(A219,'[1]Ecart validé'!$A:$A,1,FALSE)),Z219,"Ecart Validé")</f>
        <v>valid</v>
      </c>
      <c r="R219" t="s">
        <v>30</v>
      </c>
      <c r="X219"/>
      <c r="Y219"/>
      <c r="Z219" t="s">
        <v>31</v>
      </c>
    </row>
    <row r="220" spans="1:26" x14ac:dyDescent="0.3">
      <c r="A220" t="s">
        <v>361</v>
      </c>
      <c r="B220" t="s">
        <v>26</v>
      </c>
      <c r="C220">
        <v>210861</v>
      </c>
      <c r="D220" t="str">
        <f>+VLOOKUP(C220,Param!K:L,2,FALSE)</f>
        <v>IPGS SPRL</v>
      </c>
      <c r="E220" t="s">
        <v>362</v>
      </c>
      <c r="F220" t="s">
        <v>28</v>
      </c>
      <c r="G220" t="s">
        <v>29</v>
      </c>
      <c r="H220" s="5">
        <v>615.59</v>
      </c>
      <c r="I220" s="5">
        <v>615.59389999999996</v>
      </c>
      <c r="J220" s="5">
        <v>-3.8999999999305098E-3</v>
      </c>
      <c r="K220" s="5">
        <v>615.59</v>
      </c>
      <c r="L220" s="5">
        <v>0</v>
      </c>
      <c r="M220" t="str">
        <f>IF(ISERROR(VLOOKUP(A220,'[1]Ecart validé'!$A:$A,1,FALSE)),Z220,"Ecart Validé")</f>
        <v>valid</v>
      </c>
      <c r="R220" t="s">
        <v>30</v>
      </c>
      <c r="X220"/>
      <c r="Y220"/>
      <c r="Z220" t="s">
        <v>31</v>
      </c>
    </row>
    <row r="221" spans="1:26" x14ac:dyDescent="0.3">
      <c r="A221" t="s">
        <v>363</v>
      </c>
      <c r="B221" t="s">
        <v>26</v>
      </c>
      <c r="C221">
        <v>210861</v>
      </c>
      <c r="D221" t="str">
        <f>+VLOOKUP(C221,Param!K:L,2,FALSE)</f>
        <v>IPGS SPRL</v>
      </c>
      <c r="E221" t="s">
        <v>362</v>
      </c>
      <c r="F221" t="s">
        <v>33</v>
      </c>
      <c r="G221" t="s">
        <v>29</v>
      </c>
      <c r="H221" s="5">
        <v>636.86</v>
      </c>
      <c r="I221" s="5">
        <v>636.86170000000004</v>
      </c>
      <c r="J221" s="5">
        <v>-1.7000000000280101E-3</v>
      </c>
      <c r="K221" s="5">
        <v>636.86</v>
      </c>
      <c r="L221" s="5">
        <v>0</v>
      </c>
      <c r="M221" t="str">
        <f>IF(ISERROR(VLOOKUP(A221,'[1]Ecart validé'!$A:$A,1,FALSE)),Z221,"Ecart Validé")</f>
        <v>valid</v>
      </c>
      <c r="R221" t="s">
        <v>30</v>
      </c>
      <c r="X221"/>
      <c r="Y221"/>
      <c r="Z221" t="s">
        <v>31</v>
      </c>
    </row>
    <row r="222" spans="1:26" x14ac:dyDescent="0.3">
      <c r="A222" t="s">
        <v>364</v>
      </c>
      <c r="B222" t="s">
        <v>26</v>
      </c>
      <c r="C222">
        <v>213116</v>
      </c>
      <c r="D222" t="str">
        <f>+VLOOKUP(C222,Param!K:L,2,FALSE)</f>
        <v>HOIST GROUP SA (BELGIQUE)</v>
      </c>
      <c r="E222" t="s">
        <v>365</v>
      </c>
      <c r="F222" t="s">
        <v>28</v>
      </c>
      <c r="G222" t="s">
        <v>29</v>
      </c>
      <c r="H222" s="5">
        <v>5039.16</v>
      </c>
      <c r="I222" s="5">
        <v>5039.1559999999999</v>
      </c>
      <c r="J222" s="5">
        <v>3.9999999999054099E-3</v>
      </c>
      <c r="K222" s="5">
        <v>5039.16</v>
      </c>
      <c r="L222" s="5">
        <v>0</v>
      </c>
      <c r="M222" t="str">
        <f>IF(ISERROR(VLOOKUP(A222,'[1]Ecart validé'!$A:$A,1,FALSE)),Z222,"Ecart Validé")</f>
        <v>valid</v>
      </c>
      <c r="R222" t="s">
        <v>30</v>
      </c>
      <c r="X222"/>
      <c r="Y222"/>
      <c r="Z222" t="s">
        <v>31</v>
      </c>
    </row>
    <row r="223" spans="1:26" x14ac:dyDescent="0.3">
      <c r="A223" t="s">
        <v>366</v>
      </c>
      <c r="B223" t="s">
        <v>26</v>
      </c>
      <c r="C223">
        <v>213116</v>
      </c>
      <c r="D223" t="str">
        <f>+VLOOKUP(C223,Param!K:L,2,FALSE)</f>
        <v>HOIST GROUP SA (BELGIQUE)</v>
      </c>
      <c r="E223" t="s">
        <v>365</v>
      </c>
      <c r="F223" t="s">
        <v>33</v>
      </c>
      <c r="G223" t="s">
        <v>29</v>
      </c>
      <c r="H223" s="5">
        <v>2977.62</v>
      </c>
      <c r="I223" s="5">
        <v>2977.623</v>
      </c>
      <c r="J223" s="5">
        <v>-3.0000000001564301E-3</v>
      </c>
      <c r="K223" s="5">
        <v>2977.62</v>
      </c>
      <c r="L223" s="5">
        <v>0</v>
      </c>
      <c r="M223" t="str">
        <f>IF(ISERROR(VLOOKUP(A223,'[1]Ecart validé'!$A:$A,1,FALSE)),Z223,"Ecart Validé")</f>
        <v>valid</v>
      </c>
      <c r="R223" t="s">
        <v>30</v>
      </c>
      <c r="X223"/>
      <c r="Y223"/>
      <c r="Z223" t="s">
        <v>31</v>
      </c>
    </row>
    <row r="224" spans="1:26" x14ac:dyDescent="0.3">
      <c r="A224" t="s">
        <v>367</v>
      </c>
      <c r="B224" t="s">
        <v>26</v>
      </c>
      <c r="C224">
        <v>213116</v>
      </c>
      <c r="D224" t="str">
        <f>+VLOOKUP(C224,Param!K:L,2,FALSE)</f>
        <v>HOIST GROUP SA (BELGIQUE)</v>
      </c>
      <c r="E224" t="s">
        <v>365</v>
      </c>
      <c r="F224" t="s">
        <v>35</v>
      </c>
      <c r="G224" t="s">
        <v>29</v>
      </c>
      <c r="H224" s="5">
        <v>5811.47</v>
      </c>
      <c r="I224" s="5">
        <v>5811.4679999999998</v>
      </c>
      <c r="J224" s="5">
        <v>2.0000000004074502E-3</v>
      </c>
      <c r="K224" s="5">
        <v>5811.47</v>
      </c>
      <c r="L224" s="5">
        <v>0</v>
      </c>
      <c r="M224" t="str">
        <f>IF(ISERROR(VLOOKUP(A224,'[1]Ecart validé'!$A:$A,1,FALSE)),Z224,"Ecart Validé")</f>
        <v>valid</v>
      </c>
      <c r="R224" t="s">
        <v>30</v>
      </c>
      <c r="X224"/>
      <c r="Y224"/>
      <c r="Z224" t="s">
        <v>31</v>
      </c>
    </row>
    <row r="225" spans="1:26" x14ac:dyDescent="0.3">
      <c r="A225" t="s">
        <v>368</v>
      </c>
      <c r="B225" t="s">
        <v>26</v>
      </c>
      <c r="C225">
        <v>213116</v>
      </c>
      <c r="D225" t="str">
        <f>+VLOOKUP(C225,Param!K:L,2,FALSE)</f>
        <v>HOIST GROUP SA (BELGIQUE)</v>
      </c>
      <c r="E225" t="s">
        <v>365</v>
      </c>
      <c r="F225" t="s">
        <v>37</v>
      </c>
      <c r="G225" t="s">
        <v>29</v>
      </c>
      <c r="H225" s="5">
        <v>5957.27</v>
      </c>
      <c r="I225" s="5">
        <v>5957.2730000000001</v>
      </c>
      <c r="J225" s="5">
        <v>-2.9999999997016801E-3</v>
      </c>
      <c r="K225" s="5">
        <v>5957.27</v>
      </c>
      <c r="L225" s="5">
        <v>0</v>
      </c>
      <c r="M225" t="str">
        <f>IF(ISERROR(VLOOKUP(A225,'[1]Ecart validé'!$A:$A,1,FALSE)),Z225,"Ecart Validé")</f>
        <v>valid</v>
      </c>
      <c r="R225" t="s">
        <v>30</v>
      </c>
      <c r="X225"/>
      <c r="Y225"/>
      <c r="Z225" t="s">
        <v>31</v>
      </c>
    </row>
    <row r="226" spans="1:26" x14ac:dyDescent="0.3">
      <c r="A226" t="s">
        <v>369</v>
      </c>
      <c r="B226" t="s">
        <v>26</v>
      </c>
      <c r="C226">
        <v>232793</v>
      </c>
      <c r="D226" t="str">
        <f>+VLOOKUP(C226,Param!K:L,2,FALSE)</f>
        <v>SPADEL N.V</v>
      </c>
      <c r="E226" t="s">
        <v>370</v>
      </c>
      <c r="F226" t="s">
        <v>51</v>
      </c>
      <c r="G226" t="s">
        <v>29</v>
      </c>
      <c r="H226" s="5">
        <v>48712.936800000003</v>
      </c>
      <c r="I226" s="5">
        <v>48712.936800000003</v>
      </c>
      <c r="J226" s="5">
        <v>0</v>
      </c>
      <c r="K226" s="5">
        <v>48712.936800000003</v>
      </c>
      <c r="L226" s="5">
        <v>0</v>
      </c>
      <c r="M226" t="str">
        <f>IF(ISERROR(VLOOKUP(A226,'[1]Ecart validé'!$A:$A,1,FALSE)),Z226,"Ecart Validé")</f>
        <v>valid</v>
      </c>
      <c r="R226" t="s">
        <v>30</v>
      </c>
      <c r="X226"/>
      <c r="Y226"/>
      <c r="Z226" t="s">
        <v>31</v>
      </c>
    </row>
    <row r="227" spans="1:26" x14ac:dyDescent="0.3">
      <c r="A227" t="s">
        <v>371</v>
      </c>
      <c r="B227" t="s">
        <v>26</v>
      </c>
      <c r="C227">
        <v>232800</v>
      </c>
      <c r="D227" t="str">
        <f>+VLOOKUP(C227,Param!K:L,2,FALSE)</f>
        <v>PepsiCo Belux BVBA</v>
      </c>
      <c r="E227" t="s">
        <v>372</v>
      </c>
      <c r="F227" t="s">
        <v>51</v>
      </c>
      <c r="G227" t="s">
        <v>29</v>
      </c>
      <c r="H227" s="5">
        <v>2762.58</v>
      </c>
      <c r="I227" s="5">
        <v>2762.58</v>
      </c>
      <c r="J227" s="5">
        <v>0</v>
      </c>
      <c r="K227" s="5">
        <v>2762.58</v>
      </c>
      <c r="L227" s="5">
        <v>0</v>
      </c>
      <c r="M227" t="str">
        <f>IF(ISERROR(VLOOKUP(A227,'[1]Ecart validé'!$A:$A,1,FALSE)),Z227,"Ecart Validé")</f>
        <v>valid</v>
      </c>
      <c r="R227" t="s">
        <v>30</v>
      </c>
      <c r="X227"/>
      <c r="Y227"/>
      <c r="Z227" t="s">
        <v>31</v>
      </c>
    </row>
    <row r="228" spans="1:26" x14ac:dyDescent="0.3">
      <c r="A228" t="s">
        <v>373</v>
      </c>
      <c r="B228" t="s">
        <v>26</v>
      </c>
      <c r="C228">
        <v>232813</v>
      </c>
      <c r="D228" t="str">
        <f>+VLOOKUP(C228,Param!K:L,2,FALSE)</f>
        <v>LANTMANNEN UNIBAKE LONDERZEEL NV</v>
      </c>
      <c r="E228" t="s">
        <v>374</v>
      </c>
      <c r="F228" t="s">
        <v>51</v>
      </c>
      <c r="G228" t="s">
        <v>29</v>
      </c>
      <c r="H228" s="5">
        <v>4185.6000000000004</v>
      </c>
      <c r="I228" s="5">
        <v>4185.5982000000004</v>
      </c>
      <c r="J228" s="5">
        <v>1.8000000000029099E-3</v>
      </c>
      <c r="K228" s="5">
        <v>4185.6000000000004</v>
      </c>
      <c r="L228" s="5">
        <v>0</v>
      </c>
      <c r="M228" t="str">
        <f>IF(ISERROR(VLOOKUP(A228,'[1]Ecart validé'!$A:$A,1,FALSE)),Z228,"Ecart Validé")</f>
        <v>valid</v>
      </c>
      <c r="R228" t="s">
        <v>30</v>
      </c>
      <c r="X228"/>
      <c r="Y228"/>
      <c r="Z228" t="s">
        <v>31</v>
      </c>
    </row>
    <row r="229" spans="1:26" x14ac:dyDescent="0.3">
      <c r="A229" t="s">
        <v>375</v>
      </c>
      <c r="B229" t="s">
        <v>26</v>
      </c>
      <c r="C229">
        <v>232868</v>
      </c>
      <c r="D229" t="str">
        <f>+VLOOKUP(C229,Param!K:L,2,FALSE)</f>
        <v>HEINZ FOODSERVICE</v>
      </c>
      <c r="E229" t="s">
        <v>376</v>
      </c>
      <c r="F229" t="s">
        <v>51</v>
      </c>
      <c r="G229" t="s">
        <v>29</v>
      </c>
      <c r="H229" s="5">
        <v>2450.5397977858802</v>
      </c>
      <c r="I229" s="5">
        <v>2450.5394999999999</v>
      </c>
      <c r="J229" s="5">
        <v>2.9778588623230402E-4</v>
      </c>
      <c r="K229" s="5">
        <v>2450.5397977858802</v>
      </c>
      <c r="L229" s="5">
        <v>0</v>
      </c>
      <c r="M229" t="str">
        <f>IF(ISERROR(VLOOKUP(A229,'[1]Ecart validé'!$A:$A,1,FALSE)),Z229,"Ecart Validé")</f>
        <v>valid</v>
      </c>
      <c r="R229" t="s">
        <v>30</v>
      </c>
      <c r="X229"/>
      <c r="Y229"/>
      <c r="Z229" t="s">
        <v>31</v>
      </c>
    </row>
    <row r="230" spans="1:26" x14ac:dyDescent="0.3">
      <c r="A230" t="s">
        <v>377</v>
      </c>
      <c r="B230" t="s">
        <v>26</v>
      </c>
      <c r="C230">
        <v>240011</v>
      </c>
      <c r="D230" t="str">
        <f>+VLOOKUP(C230,Param!K:L,2,FALSE)</f>
        <v>DR. OETKER NV</v>
      </c>
      <c r="E230" t="s">
        <v>378</v>
      </c>
      <c r="F230" t="s">
        <v>51</v>
      </c>
      <c r="G230" t="s">
        <v>29</v>
      </c>
      <c r="H230" s="5">
        <v>879.57</v>
      </c>
      <c r="I230" s="5">
        <v>879.56730000000005</v>
      </c>
      <c r="J230" s="5">
        <v>2.7000000000043599E-3</v>
      </c>
      <c r="K230" s="5">
        <v>879.57</v>
      </c>
      <c r="L230" s="5">
        <v>0</v>
      </c>
      <c r="M230" t="str">
        <f>IF(ISERROR(VLOOKUP(A230,'[1]Ecart validé'!$A:$A,1,FALSE)),Z230,"Ecart Validé")</f>
        <v>valid</v>
      </c>
      <c r="R230" t="s">
        <v>30</v>
      </c>
      <c r="X230"/>
      <c r="Y230"/>
      <c r="Z230" t="s">
        <v>31</v>
      </c>
    </row>
    <row r="231" spans="1:26" x14ac:dyDescent="0.3">
      <c r="A231" t="s">
        <v>379</v>
      </c>
      <c r="B231" t="s">
        <v>26</v>
      </c>
      <c r="C231">
        <v>240992</v>
      </c>
      <c r="D231" t="str">
        <f>+VLOOKUP(C231,Param!K:L,2,FALSE)</f>
        <v>LACTALIS BELGIUM</v>
      </c>
      <c r="E231" t="s">
        <v>380</v>
      </c>
      <c r="F231" t="s">
        <v>51</v>
      </c>
      <c r="G231" t="s">
        <v>29</v>
      </c>
      <c r="H231" s="5">
        <v>36.729599999999998</v>
      </c>
      <c r="I231" s="5">
        <v>36.729599999999998</v>
      </c>
      <c r="J231" s="5">
        <v>0</v>
      </c>
      <c r="K231" s="5">
        <v>36.729599999999998</v>
      </c>
      <c r="L231" s="5">
        <v>0</v>
      </c>
      <c r="M231" t="str">
        <f>IF(ISERROR(VLOOKUP(A231,'[1]Ecart validé'!$A:$A,1,FALSE)),Z231,"Ecart Validé")</f>
        <v>valid</v>
      </c>
      <c r="R231" t="s">
        <v>30</v>
      </c>
      <c r="X231"/>
      <c r="Y231"/>
      <c r="Z231" t="s">
        <v>31</v>
      </c>
    </row>
    <row r="232" spans="1:26" x14ac:dyDescent="0.3">
      <c r="A232" t="s">
        <v>381</v>
      </c>
      <c r="B232" t="s">
        <v>26</v>
      </c>
      <c r="C232">
        <v>240995</v>
      </c>
      <c r="D232" t="str">
        <f>+VLOOKUP(C232,Param!K:L,2,FALSE)</f>
        <v>BONDUELLE NORTHERN EUROPE</v>
      </c>
      <c r="E232" t="s">
        <v>382</v>
      </c>
      <c r="F232" t="s">
        <v>51</v>
      </c>
      <c r="G232" t="s">
        <v>29</v>
      </c>
      <c r="H232" s="5">
        <v>365.92</v>
      </c>
      <c r="I232" s="5">
        <v>365.92</v>
      </c>
      <c r="J232" s="5">
        <v>0</v>
      </c>
      <c r="K232" s="5">
        <v>365.92</v>
      </c>
      <c r="L232" s="5">
        <v>0</v>
      </c>
      <c r="M232" t="str">
        <f>IF(ISERROR(VLOOKUP(A232,'[1]Ecart validé'!$A:$A,1,FALSE)),Z232,"Ecart Validé")</f>
        <v>valid</v>
      </c>
      <c r="R232" t="s">
        <v>30</v>
      </c>
      <c r="X232"/>
      <c r="Y232"/>
      <c r="Z232" t="s">
        <v>31</v>
      </c>
    </row>
    <row r="233" spans="1:26" x14ac:dyDescent="0.3">
      <c r="A233" t="s">
        <v>383</v>
      </c>
      <c r="B233" t="s">
        <v>26</v>
      </c>
      <c r="C233">
        <v>247811</v>
      </c>
      <c r="D233" t="str">
        <f>+VLOOKUP(C233,Param!K:L,2,FALSE)</f>
        <v>GREEN WASTE BV</v>
      </c>
      <c r="E233" t="s">
        <v>384</v>
      </c>
      <c r="F233" t="s">
        <v>28</v>
      </c>
      <c r="G233" t="s">
        <v>29</v>
      </c>
      <c r="H233" s="5">
        <v>7256.1</v>
      </c>
      <c r="I233" s="5">
        <v>7256.1</v>
      </c>
      <c r="J233" s="5">
        <v>0</v>
      </c>
      <c r="K233" s="5">
        <v>7256.1</v>
      </c>
      <c r="L233" s="5">
        <v>0</v>
      </c>
      <c r="M233" t="str">
        <f>IF(ISERROR(VLOOKUP(A233,'[1]Ecart validé'!$A:$A,1,FALSE)),Z233,"Ecart Validé")</f>
        <v>valid</v>
      </c>
      <c r="R233" t="s">
        <v>30</v>
      </c>
      <c r="X233"/>
      <c r="Y233"/>
      <c r="Z233" t="s">
        <v>31</v>
      </c>
    </row>
    <row r="234" spans="1:26" x14ac:dyDescent="0.3">
      <c r="A234" t="s">
        <v>385</v>
      </c>
      <c r="B234" t="s">
        <v>26</v>
      </c>
      <c r="C234">
        <v>247811</v>
      </c>
      <c r="D234" t="str">
        <f>+VLOOKUP(C234,Param!K:L,2,FALSE)</f>
        <v>GREEN WASTE BV</v>
      </c>
      <c r="E234" t="s">
        <v>384</v>
      </c>
      <c r="F234" t="s">
        <v>33</v>
      </c>
      <c r="G234" t="s">
        <v>29</v>
      </c>
      <c r="H234" s="5">
        <v>1473.66</v>
      </c>
      <c r="I234" s="5">
        <v>1473.66</v>
      </c>
      <c r="J234" s="5">
        <v>0</v>
      </c>
      <c r="K234" s="5">
        <v>1473.66</v>
      </c>
      <c r="L234" s="5">
        <v>0</v>
      </c>
      <c r="M234" t="str">
        <f>IF(ISERROR(VLOOKUP(A234,'[1]Ecart validé'!$A:$A,1,FALSE)),Z234,"Ecart Validé")</f>
        <v>valid</v>
      </c>
      <c r="R234" t="s">
        <v>30</v>
      </c>
      <c r="X234"/>
      <c r="Y234"/>
      <c r="Z234" t="s">
        <v>31</v>
      </c>
    </row>
    <row r="235" spans="1:26" x14ac:dyDescent="0.3">
      <c r="A235" t="s">
        <v>386</v>
      </c>
      <c r="B235" t="s">
        <v>26</v>
      </c>
      <c r="C235">
        <v>247811</v>
      </c>
      <c r="D235" t="str">
        <f>+VLOOKUP(C235,Param!K:L,2,FALSE)</f>
        <v>GREEN WASTE BV</v>
      </c>
      <c r="E235" t="s">
        <v>384</v>
      </c>
      <c r="F235" t="s">
        <v>35</v>
      </c>
      <c r="G235" t="s">
        <v>29</v>
      </c>
      <c r="H235" s="5">
        <v>3609.54</v>
      </c>
      <c r="J235" s="5">
        <v>3609.54</v>
      </c>
      <c r="K235" s="5">
        <v>3609.54</v>
      </c>
      <c r="L235" s="5">
        <v>0</v>
      </c>
      <c r="M235" t="str">
        <f>IF(ISERROR(VLOOKUP(A235,'[1]Ecart validé'!$A:$A,1,FALSE)),Z235,"Ecart Validé")</f>
        <v>resolved</v>
      </c>
      <c r="N235" t="s">
        <v>387</v>
      </c>
      <c r="O235" t="s">
        <v>388</v>
      </c>
      <c r="P235" t="s">
        <v>389</v>
      </c>
      <c r="Q235" t="s">
        <v>390</v>
      </c>
      <c r="R235" t="s">
        <v>30</v>
      </c>
      <c r="X235"/>
      <c r="Y235"/>
      <c r="Z235" t="s">
        <v>391</v>
      </c>
    </row>
    <row r="236" spans="1:26" x14ac:dyDescent="0.3">
      <c r="A236" t="s">
        <v>392</v>
      </c>
      <c r="B236" t="s">
        <v>26</v>
      </c>
      <c r="C236">
        <v>247811</v>
      </c>
      <c r="D236" t="str">
        <f>+VLOOKUP(C236,Param!K:L,2,FALSE)</f>
        <v>GREEN WASTE BV</v>
      </c>
      <c r="E236" t="s">
        <v>384</v>
      </c>
      <c r="F236" t="s">
        <v>37</v>
      </c>
      <c r="G236" t="s">
        <v>29</v>
      </c>
      <c r="H236" s="5">
        <v>2767.38</v>
      </c>
      <c r="I236" s="5">
        <v>2767.38</v>
      </c>
      <c r="J236" s="5">
        <v>0</v>
      </c>
      <c r="K236" s="5">
        <v>2767.38</v>
      </c>
      <c r="L236" s="5">
        <v>0</v>
      </c>
      <c r="M236" t="str">
        <f>IF(ISERROR(VLOOKUP(A236,'[1]Ecart validé'!$A:$A,1,FALSE)),Z236,"Ecart Validé")</f>
        <v>valid</v>
      </c>
      <c r="R236" t="s">
        <v>30</v>
      </c>
      <c r="X236"/>
      <c r="Y236"/>
      <c r="Z236" t="s">
        <v>31</v>
      </c>
    </row>
    <row r="237" spans="1:26" x14ac:dyDescent="0.3">
      <c r="A237" t="s">
        <v>393</v>
      </c>
      <c r="B237" t="s">
        <v>26</v>
      </c>
      <c r="C237">
        <v>257053</v>
      </c>
      <c r="D237" t="str">
        <f>+VLOOKUP(C237,Param!K:L,2,FALSE)</f>
        <v>NSF EURO CONSULTANTS NV</v>
      </c>
      <c r="E237" t="s">
        <v>394</v>
      </c>
      <c r="F237" t="s">
        <v>28</v>
      </c>
      <c r="G237" t="s">
        <v>29</v>
      </c>
      <c r="H237" s="5">
        <v>305.12</v>
      </c>
      <c r="I237" s="5">
        <v>305.11770000000001</v>
      </c>
      <c r="J237" s="5">
        <v>2.29999999999108E-3</v>
      </c>
      <c r="K237" s="5">
        <v>305.12</v>
      </c>
      <c r="L237" s="5">
        <v>0</v>
      </c>
      <c r="M237" t="str">
        <f>IF(ISERROR(VLOOKUP(A237,'[1]Ecart validé'!$A:$A,1,FALSE)),Z237,"Ecart Validé")</f>
        <v>valid</v>
      </c>
      <c r="R237" t="s">
        <v>30</v>
      </c>
      <c r="X237"/>
      <c r="Y237"/>
      <c r="Z237" t="s">
        <v>31</v>
      </c>
    </row>
    <row r="238" spans="1:26" x14ac:dyDescent="0.3">
      <c r="A238" t="s">
        <v>395</v>
      </c>
      <c r="B238" t="s">
        <v>26</v>
      </c>
      <c r="C238">
        <v>257053</v>
      </c>
      <c r="D238" t="str">
        <f>+VLOOKUP(C238,Param!K:L,2,FALSE)</f>
        <v>NSF EURO CONSULTANTS NV</v>
      </c>
      <c r="E238" t="s">
        <v>394</v>
      </c>
      <c r="F238" t="s">
        <v>33</v>
      </c>
      <c r="G238" t="s">
        <v>29</v>
      </c>
      <c r="H238" s="5">
        <v>179.7</v>
      </c>
      <c r="I238" s="5">
        <v>179.69980000000001</v>
      </c>
      <c r="J238" s="5">
        <v>1.9999999997821701E-4</v>
      </c>
      <c r="K238" s="5">
        <v>179.7</v>
      </c>
      <c r="L238" s="5">
        <v>0</v>
      </c>
      <c r="M238" t="str">
        <f>IF(ISERROR(VLOOKUP(A238,'[1]Ecart validé'!$A:$A,1,FALSE)),Z238,"Ecart Validé")</f>
        <v>valid</v>
      </c>
      <c r="R238" t="s">
        <v>30</v>
      </c>
      <c r="X238"/>
      <c r="Y238"/>
      <c r="Z238" t="s">
        <v>31</v>
      </c>
    </row>
    <row r="239" spans="1:26" x14ac:dyDescent="0.3">
      <c r="A239" t="s">
        <v>396</v>
      </c>
      <c r="B239" t="s">
        <v>26</v>
      </c>
      <c r="C239">
        <v>257053</v>
      </c>
      <c r="D239" t="str">
        <f>+VLOOKUP(C239,Param!K:L,2,FALSE)</f>
        <v>NSF EURO CONSULTANTS NV</v>
      </c>
      <c r="E239" t="s">
        <v>394</v>
      </c>
      <c r="F239" t="s">
        <v>35</v>
      </c>
      <c r="G239" t="s">
        <v>29</v>
      </c>
      <c r="H239" s="5">
        <v>4.399999999805E-3</v>
      </c>
      <c r="J239" s="5">
        <v>4.399999999805E-3</v>
      </c>
      <c r="K239" s="5">
        <v>4.399999999805E-3</v>
      </c>
      <c r="L239" s="5">
        <v>0</v>
      </c>
      <c r="M239" t="str">
        <f>IF(ISERROR(VLOOKUP(A239,'[1]Ecart validé'!$A:$A,1,FALSE)),Z239,"Ecart Validé")</f>
        <v>valid</v>
      </c>
      <c r="X239"/>
      <c r="Y239"/>
      <c r="Z239" t="s">
        <v>31</v>
      </c>
    </row>
    <row r="240" spans="1:26" x14ac:dyDescent="0.3">
      <c r="A240" t="s">
        <v>397</v>
      </c>
      <c r="B240" t="s">
        <v>26</v>
      </c>
      <c r="C240">
        <v>257053</v>
      </c>
      <c r="D240" t="str">
        <f>+VLOOKUP(C240,Param!K:L,2,FALSE)</f>
        <v>NSF EURO CONSULTANTS NV</v>
      </c>
      <c r="E240" t="s">
        <v>394</v>
      </c>
      <c r="F240" t="s">
        <v>37</v>
      </c>
      <c r="G240" t="s">
        <v>29</v>
      </c>
      <c r="H240" s="5">
        <v>1341.89</v>
      </c>
      <c r="I240" s="5">
        <v>1341.8964000000001</v>
      </c>
      <c r="J240" s="5">
        <v>-6.39999999998508E-3</v>
      </c>
      <c r="K240" s="5">
        <v>1341.89</v>
      </c>
      <c r="L240" s="5">
        <v>0</v>
      </c>
      <c r="M240" t="str">
        <f>IF(ISERROR(VLOOKUP(A240,'[1]Ecart validé'!$A:$A,1,FALSE)),Z240,"Ecart Validé")</f>
        <v>valid</v>
      </c>
      <c r="R240" t="s">
        <v>30</v>
      </c>
      <c r="X240"/>
      <c r="Y240"/>
      <c r="Z240" t="s">
        <v>31</v>
      </c>
    </row>
    <row r="241" spans="1:26" x14ac:dyDescent="0.3">
      <c r="A241" t="s">
        <v>398</v>
      </c>
      <c r="B241" t="s">
        <v>26</v>
      </c>
      <c r="C241">
        <v>321359</v>
      </c>
      <c r="D241" t="str">
        <f>+VLOOKUP(C241,Param!K:L,2,FALSE)</f>
        <v>Group-F (former EW Belgium - 95083)</v>
      </c>
      <c r="E241" t="s">
        <v>399</v>
      </c>
      <c r="F241" t="s">
        <v>28</v>
      </c>
      <c r="G241" t="s">
        <v>29</v>
      </c>
      <c r="H241" s="5">
        <v>5133.76</v>
      </c>
      <c r="I241" s="5">
        <v>5133.7552999999998</v>
      </c>
      <c r="J241" s="5">
        <v>4.7000000004118097E-3</v>
      </c>
      <c r="K241" s="5">
        <v>5133.76</v>
      </c>
      <c r="L241" s="5">
        <v>0</v>
      </c>
      <c r="M241" t="str">
        <f>IF(ISERROR(VLOOKUP(A241,'[1]Ecart validé'!$A:$A,1,FALSE)),Z241,"Ecart Validé")</f>
        <v>valid</v>
      </c>
      <c r="R241" t="s">
        <v>30</v>
      </c>
      <c r="X241"/>
      <c r="Y241"/>
      <c r="Z241" t="s">
        <v>31</v>
      </c>
    </row>
    <row r="242" spans="1:26" x14ac:dyDescent="0.3">
      <c r="A242" t="s">
        <v>400</v>
      </c>
      <c r="B242" t="s">
        <v>26</v>
      </c>
      <c r="C242">
        <v>321359</v>
      </c>
      <c r="D242" t="str">
        <f>+VLOOKUP(C242,Param!K:L,2,FALSE)</f>
        <v>Group-F (former EW Belgium - 95083)</v>
      </c>
      <c r="E242" t="s">
        <v>399</v>
      </c>
      <c r="F242" t="s">
        <v>33</v>
      </c>
      <c r="G242" t="s">
        <v>29</v>
      </c>
      <c r="H242" s="5">
        <v>485.76</v>
      </c>
      <c r="I242" s="5">
        <v>485.75510000000003</v>
      </c>
      <c r="J242" s="5">
        <v>4.8999999999637103E-3</v>
      </c>
      <c r="K242" s="5">
        <v>485.76</v>
      </c>
      <c r="L242" s="5">
        <v>0</v>
      </c>
      <c r="M242" t="str">
        <f>IF(ISERROR(VLOOKUP(A242,'[1]Ecart validé'!$A:$A,1,FALSE)),Z242,"Ecart Validé")</f>
        <v>valid</v>
      </c>
      <c r="R242" t="s">
        <v>30</v>
      </c>
      <c r="X242"/>
      <c r="Y242"/>
      <c r="Z242" t="s">
        <v>31</v>
      </c>
    </row>
    <row r="243" spans="1:26" x14ac:dyDescent="0.3">
      <c r="A243" t="s">
        <v>401</v>
      </c>
      <c r="B243" t="s">
        <v>26</v>
      </c>
      <c r="C243">
        <v>346076</v>
      </c>
      <c r="D243" t="str">
        <f>+VLOOKUP(C243,Param!K:L,2,FALSE)</f>
        <v>ACEG BV</v>
      </c>
      <c r="E243" t="s">
        <v>402</v>
      </c>
      <c r="F243" t="s">
        <v>28</v>
      </c>
      <c r="G243" t="s">
        <v>29</v>
      </c>
      <c r="H243" s="5">
        <v>6.66</v>
      </c>
      <c r="I243" s="5">
        <v>6.6624999999999996</v>
      </c>
      <c r="J243" s="5">
        <v>-2.4999999999995E-3</v>
      </c>
      <c r="K243" s="5">
        <v>6.66</v>
      </c>
      <c r="L243" s="5">
        <v>0</v>
      </c>
      <c r="M243" t="str">
        <f>IF(ISERROR(VLOOKUP(A243,'[1]Ecart validé'!$A:$A,1,FALSE)),Z243,"Ecart Validé")</f>
        <v>valid</v>
      </c>
      <c r="R243" t="s">
        <v>30</v>
      </c>
      <c r="X243"/>
      <c r="Y243"/>
      <c r="Z243" t="s">
        <v>31</v>
      </c>
    </row>
    <row r="244" spans="1:26" x14ac:dyDescent="0.3">
      <c r="A244" t="s">
        <v>403</v>
      </c>
      <c r="B244" t="s">
        <v>26</v>
      </c>
      <c r="C244">
        <v>346076</v>
      </c>
      <c r="D244" t="str">
        <f>+VLOOKUP(C244,Param!K:L,2,FALSE)</f>
        <v>ACEG BV</v>
      </c>
      <c r="E244" t="s">
        <v>402</v>
      </c>
      <c r="F244" t="s">
        <v>33</v>
      </c>
      <c r="G244" t="s">
        <v>29</v>
      </c>
      <c r="H244" s="5">
        <v>144.49</v>
      </c>
      <c r="I244" s="5">
        <v>144.48650000000001</v>
      </c>
      <c r="J244" s="5">
        <v>3.5000000000024998E-3</v>
      </c>
      <c r="K244" s="5">
        <v>144.49</v>
      </c>
      <c r="L244" s="5">
        <v>0</v>
      </c>
      <c r="M244" t="str">
        <f>IF(ISERROR(VLOOKUP(A244,'[1]Ecart validé'!$A:$A,1,FALSE)),Z244,"Ecart Validé")</f>
        <v>valid</v>
      </c>
      <c r="R244" t="s">
        <v>30</v>
      </c>
      <c r="X244"/>
      <c r="Y244"/>
      <c r="Z244" t="s">
        <v>31</v>
      </c>
    </row>
    <row r="245" spans="1:26" x14ac:dyDescent="0.3">
      <c r="A245" t="s">
        <v>404</v>
      </c>
      <c r="B245" t="s">
        <v>26</v>
      </c>
      <c r="C245">
        <v>346076</v>
      </c>
      <c r="D245" t="str">
        <f>+VLOOKUP(C245,Param!K:L,2,FALSE)</f>
        <v>ACEG BV</v>
      </c>
      <c r="E245" t="s">
        <v>402</v>
      </c>
      <c r="F245" t="s">
        <v>35</v>
      </c>
      <c r="G245" t="s">
        <v>29</v>
      </c>
      <c r="H245" s="5">
        <v>93.85</v>
      </c>
      <c r="I245" s="5">
        <v>93.849500000000006</v>
      </c>
      <c r="J245" s="5">
        <v>4.9999999998817603E-4</v>
      </c>
      <c r="K245" s="5">
        <v>93.85</v>
      </c>
      <c r="L245" s="5">
        <v>0</v>
      </c>
      <c r="M245" t="str">
        <f>IF(ISERROR(VLOOKUP(A245,'[1]Ecart validé'!$A:$A,1,FALSE)),Z245,"Ecart Validé")</f>
        <v>valid</v>
      </c>
      <c r="R245" t="s">
        <v>30</v>
      </c>
      <c r="X245"/>
      <c r="Y245"/>
      <c r="Z245" t="s">
        <v>31</v>
      </c>
    </row>
    <row r="246" spans="1:26" x14ac:dyDescent="0.3">
      <c r="A246" t="s">
        <v>405</v>
      </c>
      <c r="B246" t="s">
        <v>26</v>
      </c>
      <c r="C246">
        <v>346076</v>
      </c>
      <c r="D246" t="str">
        <f>+VLOOKUP(C246,Param!K:L,2,FALSE)</f>
        <v>ACEG BV</v>
      </c>
      <c r="E246" t="s">
        <v>402</v>
      </c>
      <c r="F246" t="s">
        <v>37</v>
      </c>
      <c r="G246" t="s">
        <v>29</v>
      </c>
      <c r="H246" s="5">
        <v>85.74</v>
      </c>
      <c r="I246" s="5">
        <v>85.736699999999999</v>
      </c>
      <c r="J246" s="5">
        <v>3.2999999999958601E-3</v>
      </c>
      <c r="K246" s="5">
        <v>85.74</v>
      </c>
      <c r="L246" s="5">
        <v>0</v>
      </c>
      <c r="M246" t="str">
        <f>IF(ISERROR(VLOOKUP(A246,'[1]Ecart validé'!$A:$A,1,FALSE)),Z246,"Ecart Validé")</f>
        <v>valid</v>
      </c>
      <c r="R246" t="s">
        <v>30</v>
      </c>
      <c r="X246"/>
      <c r="Y246"/>
      <c r="Z246" t="s">
        <v>31</v>
      </c>
    </row>
    <row r="247" spans="1:26" x14ac:dyDescent="0.3">
      <c r="A247" t="s">
        <v>406</v>
      </c>
      <c r="B247" t="s">
        <v>26</v>
      </c>
      <c r="C247" t="s">
        <v>407</v>
      </c>
      <c r="D247" t="str">
        <f>+VLOOKUP(C247,Param!K:L,2,FALSE)</f>
        <v>UNILEVER BEVERAGE</v>
      </c>
      <c r="E247" t="s">
        <v>408</v>
      </c>
      <c r="F247" t="s">
        <v>51</v>
      </c>
      <c r="G247" t="s">
        <v>29</v>
      </c>
      <c r="H247" s="5">
        <v>6276.09</v>
      </c>
      <c r="I247" s="5">
        <v>6276.09</v>
      </c>
      <c r="J247" s="5">
        <v>0</v>
      </c>
      <c r="K247" s="5">
        <v>6276.09</v>
      </c>
      <c r="L247" s="5">
        <v>0</v>
      </c>
      <c r="M247" t="str">
        <f>IF(ISERROR(VLOOKUP(A247,'[1]Ecart validé'!$A:$A,1,FALSE)),Z247,"Ecart Validé")</f>
        <v>valid</v>
      </c>
      <c r="R247" t="s">
        <v>30</v>
      </c>
      <c r="X247"/>
      <c r="Y247"/>
      <c r="Z247" t="s">
        <v>31</v>
      </c>
    </row>
    <row r="248" spans="1:26" ht="57.6" x14ac:dyDescent="0.3">
      <c r="A248" t="s">
        <v>409</v>
      </c>
      <c r="B248" t="s">
        <v>26</v>
      </c>
      <c r="C248">
        <v>38534</v>
      </c>
      <c r="D248" t="str">
        <f>+VLOOKUP(C248,Param!K:L,2,FALSE)</f>
        <v>SLIGRO FOOD GROUP (ISPC GENT)</v>
      </c>
      <c r="E248" t="s">
        <v>410</v>
      </c>
      <c r="F248" t="s">
        <v>28</v>
      </c>
      <c r="G248" t="s">
        <v>29</v>
      </c>
      <c r="H248" s="5">
        <v>57407.58</v>
      </c>
      <c r="I248" s="5">
        <v>57407.580099999999</v>
      </c>
      <c r="J248" s="5">
        <v>-9.9999997473787503E-5</v>
      </c>
      <c r="K248" s="5">
        <v>57407.58</v>
      </c>
      <c r="L248" s="5">
        <v>0</v>
      </c>
      <c r="M248" t="str">
        <f>IF(ISERROR(VLOOKUP(A248,'[1]Ecart validé'!$A:$A,1,FALSE)),Z248,"Ecart Validé")</f>
        <v>valid</v>
      </c>
      <c r="R248" t="s">
        <v>30</v>
      </c>
      <c r="S248" t="s">
        <v>42</v>
      </c>
      <c r="T248" t="s">
        <v>43</v>
      </c>
      <c r="U248" s="13" t="s">
        <v>411</v>
      </c>
      <c r="V248" t="s">
        <v>45</v>
      </c>
      <c r="W248" t="s">
        <v>46</v>
      </c>
      <c r="X248" t="s">
        <v>62</v>
      </c>
      <c r="Y248" t="s">
        <v>62</v>
      </c>
      <c r="Z248" t="s">
        <v>31</v>
      </c>
    </row>
    <row r="249" spans="1:26" x14ac:dyDescent="0.3">
      <c r="A249" t="s">
        <v>412</v>
      </c>
      <c r="B249" t="s">
        <v>26</v>
      </c>
      <c r="C249">
        <v>38534</v>
      </c>
      <c r="D249" t="str">
        <f>+VLOOKUP(C249,Param!K:L,2,FALSE)</f>
        <v>SLIGRO FOOD GROUP (ISPC GENT)</v>
      </c>
      <c r="E249" t="s">
        <v>410</v>
      </c>
      <c r="F249" t="s">
        <v>33</v>
      </c>
      <c r="G249" t="s">
        <v>29</v>
      </c>
      <c r="H249" s="5">
        <v>4917.99</v>
      </c>
      <c r="I249" s="5">
        <v>4917.9871999999996</v>
      </c>
      <c r="J249" s="5">
        <v>2.8000000011161302E-3</v>
      </c>
      <c r="K249" s="5">
        <v>4917.99</v>
      </c>
      <c r="L249" s="5">
        <v>0</v>
      </c>
      <c r="M249" t="str">
        <f>IF(ISERROR(VLOOKUP(A249,'[1]Ecart validé'!$A:$A,1,FALSE)),Z249,"Ecart Validé")</f>
        <v>valid</v>
      </c>
      <c r="R249" t="s">
        <v>30</v>
      </c>
      <c r="X249"/>
      <c r="Y249"/>
      <c r="Z249" t="s">
        <v>31</v>
      </c>
    </row>
    <row r="250" spans="1:26" ht="72" x14ac:dyDescent="0.3">
      <c r="A250" t="s">
        <v>413</v>
      </c>
      <c r="B250" t="s">
        <v>26</v>
      </c>
      <c r="C250">
        <v>38534</v>
      </c>
      <c r="D250" t="str">
        <f>+VLOOKUP(C250,Param!K:L,2,FALSE)</f>
        <v>SLIGRO FOOD GROUP (ISPC GENT)</v>
      </c>
      <c r="E250" t="s">
        <v>410</v>
      </c>
      <c r="F250" t="s">
        <v>35</v>
      </c>
      <c r="G250" t="s">
        <v>29</v>
      </c>
      <c r="H250" s="5">
        <v>26442.59</v>
      </c>
      <c r="I250" s="5">
        <v>26442.586800000001</v>
      </c>
      <c r="J250" s="5">
        <v>3.1999999991967299E-3</v>
      </c>
      <c r="K250" s="5">
        <v>26442.59</v>
      </c>
      <c r="L250" s="5">
        <v>0</v>
      </c>
      <c r="M250" t="str">
        <f>IF(ISERROR(VLOOKUP(A250,'[1]Ecart validé'!$A:$A,1,FALSE)),Z250,"Ecart Validé")</f>
        <v>valid</v>
      </c>
      <c r="R250" t="s">
        <v>30</v>
      </c>
      <c r="S250" t="s">
        <v>42</v>
      </c>
      <c r="T250" t="s">
        <v>257</v>
      </c>
      <c r="U250" s="13" t="s">
        <v>414</v>
      </c>
      <c r="V250" t="s">
        <v>60</v>
      </c>
      <c r="W250" t="s">
        <v>61</v>
      </c>
      <c r="X250" t="s">
        <v>62</v>
      </c>
      <c r="Y250" t="s">
        <v>62</v>
      </c>
      <c r="Z250" t="s">
        <v>31</v>
      </c>
    </row>
    <row r="251" spans="1:26" x14ac:dyDescent="0.3">
      <c r="A251" t="s">
        <v>415</v>
      </c>
      <c r="B251" t="s">
        <v>26</v>
      </c>
      <c r="C251">
        <v>38534</v>
      </c>
      <c r="D251" t="str">
        <f>+VLOOKUP(C251,Param!K:L,2,FALSE)</f>
        <v>SLIGRO FOOD GROUP (ISPC GENT)</v>
      </c>
      <c r="E251" t="s">
        <v>410</v>
      </c>
      <c r="F251" t="s">
        <v>37</v>
      </c>
      <c r="G251" t="s">
        <v>29</v>
      </c>
      <c r="H251" s="5">
        <v>13105.73</v>
      </c>
      <c r="I251" s="5">
        <v>13105.7412</v>
      </c>
      <c r="J251" s="5">
        <v>-1.11999999990075E-2</v>
      </c>
      <c r="K251" s="5">
        <v>13105.73</v>
      </c>
      <c r="L251" s="5">
        <v>0</v>
      </c>
      <c r="M251" t="str">
        <f>IF(ISERROR(VLOOKUP(A251,'[1]Ecart validé'!$A:$A,1,FALSE)),Z251,"Ecart Validé")</f>
        <v>valid</v>
      </c>
      <c r="R251" t="s">
        <v>30</v>
      </c>
      <c r="X251"/>
      <c r="Y251"/>
      <c r="Z251" t="s">
        <v>31</v>
      </c>
    </row>
    <row r="252" spans="1:26" ht="43.2" x14ac:dyDescent="0.3">
      <c r="A252" t="s">
        <v>416</v>
      </c>
      <c r="B252" t="s">
        <v>26</v>
      </c>
      <c r="C252">
        <v>38534</v>
      </c>
      <c r="D252" t="str">
        <f>+VLOOKUP(C252,Param!K:L,2,FALSE)</f>
        <v>SLIGRO FOOD GROUP (ISPC GENT)</v>
      </c>
      <c r="E252" t="s">
        <v>410</v>
      </c>
      <c r="F252" t="s">
        <v>51</v>
      </c>
      <c r="G252" t="s">
        <v>29</v>
      </c>
      <c r="H252" s="5">
        <v>52520.183400000002</v>
      </c>
      <c r="I252" s="5">
        <v>52520.183400000002</v>
      </c>
      <c r="J252" s="5">
        <v>0</v>
      </c>
      <c r="K252" s="5">
        <v>52520.183400000002</v>
      </c>
      <c r="L252" s="5">
        <v>0</v>
      </c>
      <c r="M252" t="str">
        <f>IF(ISERROR(VLOOKUP(A252,'[1]Ecart validé'!$A:$A,1,FALSE)),Z252,"Ecart Validé")</f>
        <v>valid</v>
      </c>
      <c r="R252" t="s">
        <v>30</v>
      </c>
      <c r="S252" t="s">
        <v>42</v>
      </c>
      <c r="T252" t="s">
        <v>257</v>
      </c>
      <c r="U252" s="13" t="s">
        <v>417</v>
      </c>
      <c r="V252" t="s">
        <v>45</v>
      </c>
      <c r="W252" t="s">
        <v>46</v>
      </c>
      <c r="X252" t="s">
        <v>418</v>
      </c>
      <c r="Y252" t="s">
        <v>418</v>
      </c>
      <c r="Z252" t="s">
        <v>31</v>
      </c>
    </row>
    <row r="253" spans="1:26" x14ac:dyDescent="0.3">
      <c r="A253" t="s">
        <v>419</v>
      </c>
      <c r="B253" t="s">
        <v>26</v>
      </c>
      <c r="C253">
        <v>38534</v>
      </c>
      <c r="D253" t="str">
        <f>+VLOOKUP(C253,Param!K:L,2,FALSE)</f>
        <v>SLIGRO FOOD GROUP (ISPC GENT)</v>
      </c>
      <c r="E253" t="s">
        <v>420</v>
      </c>
      <c r="F253" t="s">
        <v>28</v>
      </c>
      <c r="G253" t="s">
        <v>29</v>
      </c>
      <c r="H253" s="5">
        <v>3427.33</v>
      </c>
      <c r="I253" s="5">
        <v>3427.3328000000001</v>
      </c>
      <c r="J253" s="5">
        <v>-2.8000000002066298E-3</v>
      </c>
      <c r="K253" s="5">
        <v>3427.33</v>
      </c>
      <c r="L253" s="5">
        <v>0</v>
      </c>
      <c r="M253" t="str">
        <f>IF(ISERROR(VLOOKUP(A253,'[1]Ecart validé'!$A:$A,1,FALSE)),Z253,"Ecart Validé")</f>
        <v>valid</v>
      </c>
      <c r="R253" t="s">
        <v>30</v>
      </c>
      <c r="X253"/>
      <c r="Y253"/>
      <c r="Z253" t="s">
        <v>31</v>
      </c>
    </row>
    <row r="254" spans="1:26" x14ac:dyDescent="0.3">
      <c r="A254" t="s">
        <v>421</v>
      </c>
      <c r="B254" t="s">
        <v>26</v>
      </c>
      <c r="C254">
        <v>38534</v>
      </c>
      <c r="D254" t="str">
        <f>+VLOOKUP(C254,Param!K:L,2,FALSE)</f>
        <v>SLIGRO FOOD GROUP (ISPC GENT)</v>
      </c>
      <c r="E254" t="s">
        <v>420</v>
      </c>
      <c r="F254" t="s">
        <v>33</v>
      </c>
      <c r="G254" t="s">
        <v>29</v>
      </c>
      <c r="H254" s="5">
        <v>19.04</v>
      </c>
      <c r="I254" s="5">
        <v>19.036000000000001</v>
      </c>
      <c r="J254" s="5">
        <v>3.9999999999977796E-3</v>
      </c>
      <c r="K254" s="5">
        <v>19.04</v>
      </c>
      <c r="L254" s="5">
        <v>0</v>
      </c>
      <c r="M254" t="str">
        <f>IF(ISERROR(VLOOKUP(A254,'[1]Ecart validé'!$A:$A,1,FALSE)),Z254,"Ecart Validé")</f>
        <v>valid</v>
      </c>
      <c r="R254" t="s">
        <v>30</v>
      </c>
      <c r="X254"/>
      <c r="Y254"/>
      <c r="Z254" t="s">
        <v>31</v>
      </c>
    </row>
    <row r="255" spans="1:26" x14ac:dyDescent="0.3">
      <c r="A255" t="s">
        <v>422</v>
      </c>
      <c r="B255" t="s">
        <v>26</v>
      </c>
      <c r="C255">
        <v>38534</v>
      </c>
      <c r="D255" t="str">
        <f>+VLOOKUP(C255,Param!K:L,2,FALSE)</f>
        <v>SLIGRO FOOD GROUP (ISPC GENT)</v>
      </c>
      <c r="E255" t="s">
        <v>420</v>
      </c>
      <c r="F255" t="s">
        <v>35</v>
      </c>
      <c r="G255" t="s">
        <v>29</v>
      </c>
      <c r="H255" s="5">
        <v>531</v>
      </c>
      <c r="I255" s="5">
        <v>531.00239999999997</v>
      </c>
      <c r="J255" s="5">
        <v>-2.3999999999659801E-3</v>
      </c>
      <c r="K255" s="5">
        <v>531</v>
      </c>
      <c r="L255" s="5">
        <v>0</v>
      </c>
      <c r="M255" t="str">
        <f>IF(ISERROR(VLOOKUP(A255,'[1]Ecart validé'!$A:$A,1,FALSE)),Z255,"Ecart Validé")</f>
        <v>valid</v>
      </c>
      <c r="R255" t="s">
        <v>30</v>
      </c>
      <c r="X255"/>
      <c r="Y255"/>
      <c r="Z255" t="s">
        <v>31</v>
      </c>
    </row>
    <row r="256" spans="1:26" x14ac:dyDescent="0.3">
      <c r="A256" t="s">
        <v>423</v>
      </c>
      <c r="B256" t="s">
        <v>26</v>
      </c>
      <c r="C256">
        <v>38534</v>
      </c>
      <c r="D256" t="str">
        <f>+VLOOKUP(C256,Param!K:L,2,FALSE)</f>
        <v>SLIGRO FOOD GROUP (ISPC GENT)</v>
      </c>
      <c r="E256" t="s">
        <v>420</v>
      </c>
      <c r="F256" t="s">
        <v>37</v>
      </c>
      <c r="G256" t="s">
        <v>29</v>
      </c>
      <c r="H256" s="5">
        <v>379.01</v>
      </c>
      <c r="I256" s="5">
        <v>379.01560000000001</v>
      </c>
      <c r="J256" s="5">
        <v>-5.6000000000153696E-3</v>
      </c>
      <c r="K256" s="5">
        <v>379.01</v>
      </c>
      <c r="L256" s="5">
        <v>0</v>
      </c>
      <c r="M256" t="str">
        <f>IF(ISERROR(VLOOKUP(A256,'[1]Ecart validé'!$A:$A,1,FALSE)),Z256,"Ecart Validé")</f>
        <v>valid</v>
      </c>
      <c r="R256" t="s">
        <v>30</v>
      </c>
      <c r="X256"/>
      <c r="Y256"/>
      <c r="Z256" t="s">
        <v>31</v>
      </c>
    </row>
    <row r="257" spans="1:26" x14ac:dyDescent="0.3">
      <c r="A257" t="s">
        <v>424</v>
      </c>
      <c r="B257" t="s">
        <v>26</v>
      </c>
      <c r="C257">
        <v>38534</v>
      </c>
      <c r="D257" t="str">
        <f>+VLOOKUP(C257,Param!K:L,2,FALSE)</f>
        <v>SLIGRO FOOD GROUP (ISPC GENT)</v>
      </c>
      <c r="E257" t="s">
        <v>420</v>
      </c>
      <c r="F257" t="s">
        <v>51</v>
      </c>
      <c r="G257" t="s">
        <v>29</v>
      </c>
      <c r="H257" s="5">
        <v>48973.682099999998</v>
      </c>
      <c r="I257" s="5">
        <v>48973.682099999998</v>
      </c>
      <c r="J257" s="5">
        <v>0</v>
      </c>
      <c r="K257" s="5">
        <v>48973.682099999998</v>
      </c>
      <c r="L257" s="5">
        <v>0</v>
      </c>
      <c r="M257" t="str">
        <f>IF(ISERROR(VLOOKUP(A257,'[1]Ecart validé'!$A:$A,1,FALSE)),Z257,"Ecart Validé")</f>
        <v>valid</v>
      </c>
      <c r="R257" t="s">
        <v>30</v>
      </c>
      <c r="X257"/>
      <c r="Y257"/>
      <c r="Z257" t="s">
        <v>31</v>
      </c>
    </row>
    <row r="258" spans="1:26" x14ac:dyDescent="0.3">
      <c r="A258" t="s">
        <v>425</v>
      </c>
      <c r="B258" t="s">
        <v>26</v>
      </c>
      <c r="C258">
        <v>40406</v>
      </c>
      <c r="D258" t="str">
        <f>+VLOOKUP(C258,Param!K:L,2,FALSE)</f>
        <v>TELENET SPRL (NeXTeL NV)</v>
      </c>
      <c r="E258">
        <v>29312006</v>
      </c>
      <c r="F258" t="s">
        <v>28</v>
      </c>
      <c r="G258" t="s">
        <v>29</v>
      </c>
      <c r="H258" s="5">
        <v>66.010000000000005</v>
      </c>
      <c r="I258" s="5">
        <v>66.014499999999998</v>
      </c>
      <c r="J258" s="5">
        <v>-4.4999999999930599E-3</v>
      </c>
      <c r="K258" s="5">
        <v>66.010000000000005</v>
      </c>
      <c r="L258" s="5">
        <v>0</v>
      </c>
      <c r="M258" t="str">
        <f>IF(ISERROR(VLOOKUP(A258,'[1]Ecart validé'!$A:$A,1,FALSE)),Z258,"Ecart Validé")</f>
        <v>valid</v>
      </c>
      <c r="R258" t="s">
        <v>30</v>
      </c>
      <c r="X258"/>
      <c r="Y258"/>
      <c r="Z258" t="s">
        <v>31</v>
      </c>
    </row>
    <row r="259" spans="1:26" x14ac:dyDescent="0.3">
      <c r="A259" t="s">
        <v>426</v>
      </c>
      <c r="B259" t="s">
        <v>26</v>
      </c>
      <c r="C259">
        <v>40406</v>
      </c>
      <c r="D259" t="str">
        <f>+VLOOKUP(C259,Param!K:L,2,FALSE)</f>
        <v>TELENET SPRL (NeXTeL NV)</v>
      </c>
      <c r="E259">
        <v>29312006</v>
      </c>
      <c r="F259" t="s">
        <v>33</v>
      </c>
      <c r="G259" t="s">
        <v>29</v>
      </c>
      <c r="H259" s="5">
        <v>27.19</v>
      </c>
      <c r="I259" s="5">
        <v>27.188199999999998</v>
      </c>
      <c r="J259" s="5">
        <v>1.8000000000029099E-3</v>
      </c>
      <c r="K259" s="5">
        <v>27.19</v>
      </c>
      <c r="L259" s="5">
        <v>0</v>
      </c>
      <c r="M259" t="str">
        <f>IF(ISERROR(VLOOKUP(A259,'[1]Ecart validé'!$A:$A,1,FALSE)),Z259,"Ecart Validé")</f>
        <v>valid</v>
      </c>
      <c r="R259" t="s">
        <v>30</v>
      </c>
      <c r="X259"/>
      <c r="Y259"/>
      <c r="Z259" t="s">
        <v>31</v>
      </c>
    </row>
    <row r="260" spans="1:26" x14ac:dyDescent="0.3">
      <c r="A260" t="s">
        <v>427</v>
      </c>
      <c r="B260" t="s">
        <v>26</v>
      </c>
      <c r="C260">
        <v>40406</v>
      </c>
      <c r="D260" t="str">
        <f>+VLOOKUP(C260,Param!K:L,2,FALSE)</f>
        <v>TELENET SPRL (NeXTeL NV)</v>
      </c>
      <c r="E260">
        <v>29312006</v>
      </c>
      <c r="F260" t="s">
        <v>35</v>
      </c>
      <c r="G260" t="s">
        <v>29</v>
      </c>
      <c r="H260" s="5">
        <v>17.239999999999998</v>
      </c>
      <c r="I260" s="5">
        <v>17.2441</v>
      </c>
      <c r="J260" s="5">
        <v>-4.1000000000011002E-3</v>
      </c>
      <c r="K260" s="5">
        <v>17.239999999999998</v>
      </c>
      <c r="L260" s="5">
        <v>0</v>
      </c>
      <c r="M260" t="str">
        <f>IF(ISERROR(VLOOKUP(A260,'[1]Ecart validé'!$A:$A,1,FALSE)),Z260,"Ecart Validé")</f>
        <v>valid</v>
      </c>
      <c r="R260" t="s">
        <v>30</v>
      </c>
      <c r="X260"/>
      <c r="Y260"/>
      <c r="Z260" t="s">
        <v>31</v>
      </c>
    </row>
    <row r="261" spans="1:26" x14ac:dyDescent="0.3">
      <c r="A261" t="s">
        <v>428</v>
      </c>
      <c r="B261" t="s">
        <v>26</v>
      </c>
      <c r="C261">
        <v>40406</v>
      </c>
      <c r="D261" t="str">
        <f>+VLOOKUP(C261,Param!K:L,2,FALSE)</f>
        <v>TELENET SPRL (NeXTeL NV)</v>
      </c>
      <c r="E261">
        <v>29312006</v>
      </c>
      <c r="F261" t="s">
        <v>37</v>
      </c>
      <c r="G261" t="s">
        <v>29</v>
      </c>
      <c r="H261" s="5">
        <v>32.96</v>
      </c>
      <c r="I261" s="5">
        <v>32.966000000000001</v>
      </c>
      <c r="J261" s="5">
        <v>-6.0000000000002196E-3</v>
      </c>
      <c r="K261" s="5">
        <v>32.96</v>
      </c>
      <c r="L261" s="5">
        <v>0</v>
      </c>
      <c r="M261" t="str">
        <f>IF(ISERROR(VLOOKUP(A261,'[1]Ecart validé'!$A:$A,1,FALSE)),Z261,"Ecart Validé")</f>
        <v>valid</v>
      </c>
      <c r="R261" t="s">
        <v>30</v>
      </c>
      <c r="X261"/>
      <c r="Y261"/>
      <c r="Z261" t="s">
        <v>31</v>
      </c>
    </row>
    <row r="262" spans="1:26" x14ac:dyDescent="0.3">
      <c r="A262" t="s">
        <v>429</v>
      </c>
      <c r="B262" t="s">
        <v>26</v>
      </c>
      <c r="C262">
        <v>40406</v>
      </c>
      <c r="D262" t="str">
        <f>+VLOOKUP(C262,Param!K:L,2,FALSE)</f>
        <v>TELENET SPRL (NeXTeL NV)</v>
      </c>
      <c r="E262" t="s">
        <v>430</v>
      </c>
      <c r="F262" t="s">
        <v>28</v>
      </c>
      <c r="G262" t="s">
        <v>29</v>
      </c>
      <c r="H262" s="5">
        <v>4042.39</v>
      </c>
      <c r="I262" s="5">
        <v>4042.3851</v>
      </c>
      <c r="J262" s="5">
        <v>4.8999999999068599E-3</v>
      </c>
      <c r="K262" s="5">
        <v>4042.39</v>
      </c>
      <c r="L262" s="5">
        <v>0</v>
      </c>
      <c r="M262" t="str">
        <f>IF(ISERROR(VLOOKUP(A262,'[1]Ecart validé'!$A:$A,1,FALSE)),Z262,"Ecart Validé")</f>
        <v>valid</v>
      </c>
      <c r="R262" t="s">
        <v>30</v>
      </c>
      <c r="X262"/>
      <c r="Y262"/>
      <c r="Z262" t="s">
        <v>31</v>
      </c>
    </row>
    <row r="263" spans="1:26" x14ac:dyDescent="0.3">
      <c r="A263" t="s">
        <v>431</v>
      </c>
      <c r="B263" t="s">
        <v>26</v>
      </c>
      <c r="C263">
        <v>40406</v>
      </c>
      <c r="D263" t="str">
        <f>+VLOOKUP(C263,Param!K:L,2,FALSE)</f>
        <v>TELENET SPRL (NeXTeL NV)</v>
      </c>
      <c r="E263" t="s">
        <v>430</v>
      </c>
      <c r="F263" t="s">
        <v>35</v>
      </c>
      <c r="G263" t="s">
        <v>29</v>
      </c>
      <c r="H263" s="5">
        <v>4043.95</v>
      </c>
      <c r="I263" s="5">
        <v>4043.9540999999999</v>
      </c>
      <c r="J263" s="5">
        <v>-4.1000000001076798E-3</v>
      </c>
      <c r="K263" s="5">
        <v>4043.95</v>
      </c>
      <c r="L263" s="5">
        <v>0</v>
      </c>
      <c r="M263" t="str">
        <f>IF(ISERROR(VLOOKUP(A263,'[1]Ecart validé'!$A:$A,1,FALSE)),Z263,"Ecart Validé")</f>
        <v>valid</v>
      </c>
      <c r="R263" t="s">
        <v>30</v>
      </c>
      <c r="X263"/>
      <c r="Y263"/>
      <c r="Z263" t="s">
        <v>31</v>
      </c>
    </row>
    <row r="264" spans="1:26" x14ac:dyDescent="0.3">
      <c r="A264" t="s">
        <v>432</v>
      </c>
      <c r="B264" t="s">
        <v>26</v>
      </c>
      <c r="C264">
        <v>40406</v>
      </c>
      <c r="D264" t="str">
        <f>+VLOOKUP(C264,Param!K:L,2,FALSE)</f>
        <v>TELENET SPRL (NeXTeL NV)</v>
      </c>
      <c r="E264" t="s">
        <v>433</v>
      </c>
      <c r="F264" t="s">
        <v>28</v>
      </c>
      <c r="G264" t="s">
        <v>29</v>
      </c>
      <c r="H264" s="5">
        <v>210.35</v>
      </c>
      <c r="I264" s="5">
        <v>210.3486</v>
      </c>
      <c r="J264" s="5">
        <v>1.39999999998963E-3</v>
      </c>
      <c r="K264" s="5">
        <v>210.35</v>
      </c>
      <c r="L264" s="5">
        <v>0</v>
      </c>
      <c r="M264" t="str">
        <f>IF(ISERROR(VLOOKUP(A264,'[1]Ecart validé'!$A:$A,1,FALSE)),Z264,"Ecart Validé")</f>
        <v>valid</v>
      </c>
      <c r="R264" t="s">
        <v>30</v>
      </c>
      <c r="X264"/>
      <c r="Y264"/>
      <c r="Z264" t="s">
        <v>31</v>
      </c>
    </row>
    <row r="265" spans="1:26" x14ac:dyDescent="0.3">
      <c r="A265" t="s">
        <v>434</v>
      </c>
      <c r="B265" t="s">
        <v>26</v>
      </c>
      <c r="C265">
        <v>40406</v>
      </c>
      <c r="D265" t="str">
        <f>+VLOOKUP(C265,Param!K:L,2,FALSE)</f>
        <v>TELENET SPRL (NeXTeL NV)</v>
      </c>
      <c r="E265" t="s">
        <v>433</v>
      </c>
      <c r="F265" t="s">
        <v>35</v>
      </c>
      <c r="G265" t="s">
        <v>29</v>
      </c>
      <c r="H265" s="5">
        <v>210.35</v>
      </c>
      <c r="I265" s="5">
        <v>210.34790000000001</v>
      </c>
      <c r="J265" s="5">
        <v>2.0999999999844398E-3</v>
      </c>
      <c r="K265" s="5">
        <v>210.35</v>
      </c>
      <c r="L265" s="5">
        <v>0</v>
      </c>
      <c r="M265" t="str">
        <f>IF(ISERROR(VLOOKUP(A265,'[1]Ecart validé'!$A:$A,1,FALSE)),Z265,"Ecart Validé")</f>
        <v>valid</v>
      </c>
      <c r="R265" t="s">
        <v>30</v>
      </c>
      <c r="X265"/>
      <c r="Y265"/>
      <c r="Z265" t="s">
        <v>31</v>
      </c>
    </row>
    <row r="266" spans="1:26" x14ac:dyDescent="0.3">
      <c r="A266" t="s">
        <v>435</v>
      </c>
      <c r="B266" t="s">
        <v>26</v>
      </c>
      <c r="C266">
        <v>40406</v>
      </c>
      <c r="D266" t="str">
        <f>+VLOOKUP(C266,Param!K:L,2,FALSE)</f>
        <v>TELENET SPRL (NeXTeL NV)</v>
      </c>
      <c r="E266" t="s">
        <v>436</v>
      </c>
      <c r="F266" t="s">
        <v>28</v>
      </c>
      <c r="G266" t="s">
        <v>29</v>
      </c>
      <c r="H266" s="5">
        <v>3048.16</v>
      </c>
      <c r="I266" s="5">
        <v>3048.1605</v>
      </c>
      <c r="J266" s="5">
        <v>-5.0000000010186297E-4</v>
      </c>
      <c r="K266" s="5">
        <v>3048.16</v>
      </c>
      <c r="L266" s="5">
        <v>0</v>
      </c>
      <c r="M266" t="str">
        <f>IF(ISERROR(VLOOKUP(A266,'[1]Ecart validé'!$A:$A,1,FALSE)),Z266,"Ecart Validé")</f>
        <v>valid</v>
      </c>
      <c r="R266" t="s">
        <v>30</v>
      </c>
      <c r="X266"/>
      <c r="Y266"/>
      <c r="Z266" t="s">
        <v>31</v>
      </c>
    </row>
    <row r="267" spans="1:26" x14ac:dyDescent="0.3">
      <c r="A267" t="s">
        <v>437</v>
      </c>
      <c r="B267" t="s">
        <v>26</v>
      </c>
      <c r="C267">
        <v>40406</v>
      </c>
      <c r="D267" t="str">
        <f>+VLOOKUP(C267,Param!K:L,2,FALSE)</f>
        <v>TELENET SPRL (NeXTeL NV)</v>
      </c>
      <c r="E267" t="s">
        <v>436</v>
      </c>
      <c r="F267" t="s">
        <v>35</v>
      </c>
      <c r="G267" t="s">
        <v>29</v>
      </c>
      <c r="H267" s="5">
        <v>3048.12</v>
      </c>
      <c r="I267" s="5">
        <v>3048.1167</v>
      </c>
      <c r="J267" s="5">
        <v>3.2999999998537502E-3</v>
      </c>
      <c r="K267" s="5">
        <v>3048.12</v>
      </c>
      <c r="L267" s="5">
        <v>0</v>
      </c>
      <c r="M267" t="str">
        <f>IF(ISERROR(VLOOKUP(A267,'[1]Ecart validé'!$A:$A,1,FALSE)),Z267,"Ecart Validé")</f>
        <v>valid</v>
      </c>
      <c r="R267" t="s">
        <v>30</v>
      </c>
      <c r="X267"/>
      <c r="Y267"/>
      <c r="Z267" t="s">
        <v>31</v>
      </c>
    </row>
    <row r="268" spans="1:26" x14ac:dyDescent="0.3">
      <c r="A268" t="s">
        <v>438</v>
      </c>
      <c r="B268" t="s">
        <v>26</v>
      </c>
      <c r="C268">
        <v>40406</v>
      </c>
      <c r="D268" t="str">
        <f>+VLOOKUP(C268,Param!K:L,2,FALSE)</f>
        <v>TELENET SPRL (NeXTeL NV)</v>
      </c>
      <c r="E268" t="s">
        <v>439</v>
      </c>
      <c r="F268" t="s">
        <v>28</v>
      </c>
      <c r="G268" t="s">
        <v>29</v>
      </c>
      <c r="H268" s="5">
        <v>183.46</v>
      </c>
      <c r="I268" s="5">
        <v>183.464</v>
      </c>
      <c r="J268" s="5">
        <v>-3.9999999999906699E-3</v>
      </c>
      <c r="K268" s="5">
        <v>183.46</v>
      </c>
      <c r="L268" s="5">
        <v>0</v>
      </c>
      <c r="M268" t="str">
        <f>IF(ISERROR(VLOOKUP(A268,'[1]Ecart validé'!$A:$A,1,FALSE)),Z268,"Ecart Validé")</f>
        <v>valid</v>
      </c>
      <c r="R268" t="s">
        <v>30</v>
      </c>
      <c r="X268"/>
      <c r="Y268"/>
      <c r="Z268" t="s">
        <v>31</v>
      </c>
    </row>
    <row r="269" spans="1:26" x14ac:dyDescent="0.3">
      <c r="A269" t="s">
        <v>440</v>
      </c>
      <c r="B269" t="s">
        <v>26</v>
      </c>
      <c r="C269">
        <v>40406</v>
      </c>
      <c r="D269" t="str">
        <f>+VLOOKUP(C269,Param!K:L,2,FALSE)</f>
        <v>TELENET SPRL (NeXTeL NV)</v>
      </c>
      <c r="E269" t="s">
        <v>439</v>
      </c>
      <c r="F269" t="s">
        <v>33</v>
      </c>
      <c r="G269" t="s">
        <v>29</v>
      </c>
      <c r="H269" s="5">
        <v>85.61</v>
      </c>
      <c r="I269" s="5">
        <v>85.611500000000007</v>
      </c>
      <c r="J269" s="5">
        <v>-1.5000000000071601E-3</v>
      </c>
      <c r="K269" s="5">
        <v>85.61</v>
      </c>
      <c r="L269" s="5">
        <v>0</v>
      </c>
      <c r="M269" t="str">
        <f>IF(ISERROR(VLOOKUP(A269,'[1]Ecart validé'!$A:$A,1,FALSE)),Z269,"Ecart Validé")</f>
        <v>valid</v>
      </c>
      <c r="R269" t="s">
        <v>30</v>
      </c>
      <c r="X269"/>
      <c r="Y269"/>
      <c r="Z269" t="s">
        <v>31</v>
      </c>
    </row>
    <row r="270" spans="1:26" x14ac:dyDescent="0.3">
      <c r="A270" t="s">
        <v>441</v>
      </c>
      <c r="B270" t="s">
        <v>26</v>
      </c>
      <c r="C270">
        <v>40406</v>
      </c>
      <c r="D270" t="str">
        <f>+VLOOKUP(C270,Param!K:L,2,FALSE)</f>
        <v>TELENET SPRL (NeXTeL NV)</v>
      </c>
      <c r="E270" t="s">
        <v>439</v>
      </c>
      <c r="F270" t="s">
        <v>35</v>
      </c>
      <c r="G270" t="s">
        <v>29</v>
      </c>
      <c r="H270" s="5">
        <v>81.819999999999993</v>
      </c>
      <c r="I270" s="5">
        <v>81.822299999999998</v>
      </c>
      <c r="J270" s="5">
        <v>-2.30000000000529E-3</v>
      </c>
      <c r="K270" s="5">
        <v>81.819999999999993</v>
      </c>
      <c r="L270" s="5">
        <v>0</v>
      </c>
      <c r="M270" t="str">
        <f>IF(ISERROR(VLOOKUP(A270,'[1]Ecart validé'!$A:$A,1,FALSE)),Z270,"Ecart Validé")</f>
        <v>valid</v>
      </c>
      <c r="R270" t="s">
        <v>30</v>
      </c>
      <c r="X270"/>
      <c r="Y270"/>
      <c r="Z270" t="s">
        <v>31</v>
      </c>
    </row>
    <row r="271" spans="1:26" x14ac:dyDescent="0.3">
      <c r="A271" t="s">
        <v>442</v>
      </c>
      <c r="B271" t="s">
        <v>26</v>
      </c>
      <c r="C271">
        <v>40406</v>
      </c>
      <c r="D271" t="str">
        <f>+VLOOKUP(C271,Param!K:L,2,FALSE)</f>
        <v>TELENET SPRL (NeXTeL NV)</v>
      </c>
      <c r="E271" t="s">
        <v>439</v>
      </c>
      <c r="F271" t="s">
        <v>37</v>
      </c>
      <c r="G271" t="s">
        <v>29</v>
      </c>
      <c r="H271" s="5">
        <v>21.32</v>
      </c>
      <c r="I271" s="5">
        <v>21.327999999999999</v>
      </c>
      <c r="J271" s="5">
        <v>-7.9999999999991103E-3</v>
      </c>
      <c r="K271" s="5">
        <v>21.32</v>
      </c>
      <c r="L271" s="5">
        <v>0</v>
      </c>
      <c r="M271" t="str">
        <f>IF(ISERROR(VLOOKUP(A271,'[1]Ecart validé'!$A:$A,1,FALSE)),Z271,"Ecart Validé")</f>
        <v>valid</v>
      </c>
      <c r="R271" t="s">
        <v>30</v>
      </c>
      <c r="X271"/>
      <c r="Y271"/>
      <c r="Z271" t="s">
        <v>31</v>
      </c>
    </row>
    <row r="272" spans="1:26" x14ac:dyDescent="0.3">
      <c r="A272" t="s">
        <v>443</v>
      </c>
      <c r="B272" t="s">
        <v>26</v>
      </c>
      <c r="C272">
        <v>249270</v>
      </c>
      <c r="D272" t="str">
        <f>+VLOOKUP(C272,Param!K:L,2,FALSE)</f>
        <v>AVEX N.V.</v>
      </c>
      <c r="E272" t="s">
        <v>444</v>
      </c>
      <c r="F272" t="s">
        <v>28</v>
      </c>
      <c r="G272" t="s">
        <v>29</v>
      </c>
      <c r="H272" s="5">
        <v>24.47</v>
      </c>
      <c r="I272" s="5">
        <v>24.474499999999999</v>
      </c>
      <c r="J272" s="5">
        <v>-4.5000000000001697E-3</v>
      </c>
      <c r="K272" s="5">
        <v>24.47</v>
      </c>
      <c r="L272" s="5">
        <v>0</v>
      </c>
      <c r="M272" t="str">
        <f>IF(ISERROR(VLOOKUP(A272,'[1]Ecart validé'!$A:$A,1,FALSE)),Z272,"Ecart Validé")</f>
        <v>valid</v>
      </c>
      <c r="R272" t="s">
        <v>30</v>
      </c>
      <c r="X272"/>
      <c r="Y272"/>
      <c r="Z272" t="s">
        <v>31</v>
      </c>
    </row>
    <row r="273" spans="1:26" x14ac:dyDescent="0.3">
      <c r="A273" t="s">
        <v>445</v>
      </c>
      <c r="B273" t="s">
        <v>26</v>
      </c>
      <c r="C273">
        <v>93364</v>
      </c>
      <c r="D273" t="str">
        <f>+VLOOKUP(C273,Param!K:L,2,FALSE)</f>
        <v>MANPOWER (BE)</v>
      </c>
      <c r="E273" t="s">
        <v>446</v>
      </c>
      <c r="F273" t="s">
        <v>28</v>
      </c>
      <c r="G273" t="s">
        <v>29</v>
      </c>
      <c r="H273" s="5">
        <v>1668.64</v>
      </c>
      <c r="I273" s="5">
        <v>1668.6406999999999</v>
      </c>
      <c r="J273" s="5">
        <v>-6.9999999982428497E-4</v>
      </c>
      <c r="K273" s="5">
        <v>1668.64</v>
      </c>
      <c r="L273" s="5">
        <v>0</v>
      </c>
      <c r="M273" t="str">
        <f>IF(ISERROR(VLOOKUP(A273,'[1]Ecart validé'!$A:$A,1,FALSE)),Z273,"Ecart Validé")</f>
        <v>valid</v>
      </c>
      <c r="R273" t="s">
        <v>30</v>
      </c>
      <c r="X273"/>
      <c r="Y273"/>
      <c r="Z273" t="s">
        <v>31</v>
      </c>
    </row>
    <row r="274" spans="1:26" x14ac:dyDescent="0.3">
      <c r="A274" t="s">
        <v>447</v>
      </c>
      <c r="B274" t="s">
        <v>26</v>
      </c>
      <c r="C274">
        <v>38680</v>
      </c>
      <c r="D274" t="str">
        <f>+VLOOKUP(C274,Param!K:L,2,FALSE)</f>
        <v>BE-ONE BVBA</v>
      </c>
      <c r="E274">
        <v>1999895</v>
      </c>
      <c r="F274" t="s">
        <v>28</v>
      </c>
      <c r="G274" t="s">
        <v>29</v>
      </c>
      <c r="H274" s="5">
        <v>10.94</v>
      </c>
      <c r="I274" s="5">
        <v>10.9353</v>
      </c>
      <c r="J274" s="5">
        <v>4.6999999999997001E-3</v>
      </c>
      <c r="K274" s="5">
        <v>10.94</v>
      </c>
      <c r="L274" s="5">
        <v>0</v>
      </c>
      <c r="M274" t="str">
        <f>IF(ISERROR(VLOOKUP(A274,'[1]Ecart validé'!$A:$A,1,FALSE)),Z274,"Ecart Validé")</f>
        <v>valid</v>
      </c>
      <c r="R274" t="s">
        <v>30</v>
      </c>
      <c r="X274"/>
      <c r="Y274"/>
      <c r="Z274" t="s">
        <v>31</v>
      </c>
    </row>
    <row r="275" spans="1:26" x14ac:dyDescent="0.3">
      <c r="A275" t="s">
        <v>448</v>
      </c>
      <c r="B275" t="s">
        <v>26</v>
      </c>
      <c r="C275">
        <v>38680</v>
      </c>
      <c r="D275" t="str">
        <f>+VLOOKUP(C275,Param!K:L,2,FALSE)</f>
        <v>BE-ONE BVBA</v>
      </c>
      <c r="E275">
        <v>1999895</v>
      </c>
      <c r="F275" t="s">
        <v>33</v>
      </c>
      <c r="G275" t="s">
        <v>29</v>
      </c>
      <c r="H275" s="5">
        <v>10.94</v>
      </c>
      <c r="I275" s="5">
        <v>10.9353</v>
      </c>
      <c r="J275" s="5">
        <v>4.6999999999997001E-3</v>
      </c>
      <c r="K275" s="5">
        <v>10.94</v>
      </c>
      <c r="L275" s="5">
        <v>0</v>
      </c>
      <c r="M275" t="str">
        <f>IF(ISERROR(VLOOKUP(A275,'[1]Ecart validé'!$A:$A,1,FALSE)),Z275,"Ecart Validé")</f>
        <v>valid</v>
      </c>
      <c r="R275" t="s">
        <v>30</v>
      </c>
      <c r="X275"/>
      <c r="Y275"/>
      <c r="Z275" t="s">
        <v>31</v>
      </c>
    </row>
    <row r="276" spans="1:26" x14ac:dyDescent="0.3">
      <c r="A276" t="s">
        <v>449</v>
      </c>
      <c r="B276" t="s">
        <v>26</v>
      </c>
      <c r="C276">
        <v>39515</v>
      </c>
      <c r="D276" t="str">
        <f>+VLOOKUP(C276,Param!K:L,2,FALSE)</f>
        <v>MOSELLA / MOSELCO</v>
      </c>
      <c r="E276">
        <v>1000051</v>
      </c>
      <c r="F276" t="s">
        <v>28</v>
      </c>
      <c r="G276" t="s">
        <v>29</v>
      </c>
      <c r="H276" s="5">
        <v>42.09</v>
      </c>
      <c r="I276" s="5">
        <v>42.087299999999999</v>
      </c>
      <c r="J276" s="5">
        <v>2.7000000000043599E-3</v>
      </c>
      <c r="K276" s="5">
        <v>42.09</v>
      </c>
      <c r="L276" s="5">
        <v>0</v>
      </c>
      <c r="M276" t="str">
        <f>IF(ISERROR(VLOOKUP(A276,'[1]Ecart validé'!$A:$A,1,FALSE)),Z276,"Ecart Validé")</f>
        <v>valid</v>
      </c>
      <c r="R276" t="s">
        <v>30</v>
      </c>
      <c r="X276"/>
      <c r="Y276"/>
      <c r="Z276" t="s">
        <v>31</v>
      </c>
    </row>
    <row r="277" spans="1:26" x14ac:dyDescent="0.3">
      <c r="A277" t="s">
        <v>450</v>
      </c>
      <c r="B277" t="s">
        <v>26</v>
      </c>
      <c r="C277">
        <v>92968</v>
      </c>
      <c r="D277" t="str">
        <f>+VLOOKUP(C277,Param!K:L,2,FALSE)</f>
        <v>HILLEWAERT</v>
      </c>
      <c r="E277" t="s">
        <v>451</v>
      </c>
      <c r="F277" t="s">
        <v>28</v>
      </c>
      <c r="G277" t="s">
        <v>29</v>
      </c>
      <c r="H277" s="5">
        <v>36.380000000000003</v>
      </c>
      <c r="I277" s="5">
        <v>36.378900000000002</v>
      </c>
      <c r="J277" s="5">
        <v>1.10000000000098E-3</v>
      </c>
      <c r="K277" s="5">
        <v>36.380000000000003</v>
      </c>
      <c r="L277" s="5">
        <v>0</v>
      </c>
      <c r="M277" t="str">
        <f>IF(ISERROR(VLOOKUP(A277,'[1]Ecart validé'!$A:$A,1,FALSE)),Z277,"Ecart Validé")</f>
        <v>valid</v>
      </c>
      <c r="R277" t="s">
        <v>30</v>
      </c>
      <c r="X277"/>
      <c r="Y277"/>
      <c r="Z277" t="s">
        <v>31</v>
      </c>
    </row>
    <row r="278" spans="1:26" x14ac:dyDescent="0.3">
      <c r="A278" t="s">
        <v>452</v>
      </c>
      <c r="B278" t="s">
        <v>26</v>
      </c>
      <c r="C278">
        <v>37591</v>
      </c>
      <c r="D278" t="str">
        <f>+VLOOKUP(C278,Param!K:L,2,FALSE)</f>
        <v>PROXIMUS N.V.</v>
      </c>
      <c r="E278" s="7" t="s">
        <v>453</v>
      </c>
      <c r="F278" s="7" t="s">
        <v>28</v>
      </c>
      <c r="G278" s="7" t="s">
        <v>29</v>
      </c>
      <c r="H278" s="44">
        <v>18923.150000000001</v>
      </c>
      <c r="I278" s="5">
        <v>18923.150399999999</v>
      </c>
      <c r="J278" s="5">
        <v>-3.9999999717110697E-4</v>
      </c>
      <c r="K278" s="44">
        <v>18923.150000000001</v>
      </c>
      <c r="L278" s="44">
        <v>0</v>
      </c>
      <c r="M278" t="str">
        <f>IF(ISERROR(VLOOKUP(A278,'[1]Ecart validé'!$A:$A,1,FALSE)),Z278,"Ecart Validé")</f>
        <v>valid</v>
      </c>
      <c r="N278" s="7"/>
      <c r="O278" s="7"/>
      <c r="P278" s="7"/>
      <c r="Q278" s="7"/>
      <c r="R278" s="7" t="s">
        <v>30</v>
      </c>
      <c r="S278" s="7"/>
      <c r="T278" s="45"/>
      <c r="U278" s="15"/>
      <c r="V278" s="7"/>
      <c r="X278" s="7"/>
      <c r="Y278"/>
      <c r="Z278" t="s">
        <v>31</v>
      </c>
    </row>
    <row r="279" spans="1:26" x14ac:dyDescent="0.3">
      <c r="A279" t="s">
        <v>454</v>
      </c>
      <c r="B279" t="s">
        <v>26</v>
      </c>
      <c r="C279">
        <v>37591</v>
      </c>
      <c r="D279" t="str">
        <f>+VLOOKUP(C279,Param!K:L,2,FALSE)</f>
        <v>PROXIMUS N.V.</v>
      </c>
      <c r="E279" t="s">
        <v>453</v>
      </c>
      <c r="F279" t="s">
        <v>33</v>
      </c>
      <c r="G279" t="s">
        <v>29</v>
      </c>
      <c r="H279" s="5">
        <v>18967.77</v>
      </c>
      <c r="I279" s="5">
        <v>18967.770400000001</v>
      </c>
      <c r="J279" s="5">
        <v>-4.00000000809086E-4</v>
      </c>
      <c r="K279" s="5">
        <v>18967.77</v>
      </c>
      <c r="L279" s="5">
        <v>0</v>
      </c>
      <c r="M279" t="str">
        <f>IF(ISERROR(VLOOKUP(A279,'[1]Ecart validé'!$A:$A,1,FALSE)),Z279,"Ecart Validé")</f>
        <v>valid</v>
      </c>
      <c r="R279" t="s">
        <v>30</v>
      </c>
      <c r="X279"/>
      <c r="Y279"/>
      <c r="Z279" t="s">
        <v>31</v>
      </c>
    </row>
    <row r="280" spans="1:26" ht="43.2" x14ac:dyDescent="0.3">
      <c r="A280" t="s">
        <v>455</v>
      </c>
      <c r="B280" t="s">
        <v>26</v>
      </c>
      <c r="C280">
        <v>37591</v>
      </c>
      <c r="D280" t="str">
        <f>+VLOOKUP(C280,Param!K:L,2,FALSE)</f>
        <v>PROXIMUS N.V.</v>
      </c>
      <c r="E280" t="s">
        <v>453</v>
      </c>
      <c r="F280" t="s">
        <v>35</v>
      </c>
      <c r="G280" t="s">
        <v>29</v>
      </c>
      <c r="H280" s="5">
        <v>17239.743399999999</v>
      </c>
      <c r="I280" s="5">
        <v>17239.743399999999</v>
      </c>
      <c r="J280" s="5">
        <v>0</v>
      </c>
      <c r="K280" s="5">
        <v>17239.743399999999</v>
      </c>
      <c r="L280" s="5">
        <v>0</v>
      </c>
      <c r="M280" t="str">
        <f>IF(ISERROR(VLOOKUP(A280,'[1]Ecart validé'!$A:$A,1,FALSE)),Z280,"Ecart Validé")</f>
        <v>valid</v>
      </c>
      <c r="R280" t="s">
        <v>456</v>
      </c>
      <c r="S280" t="s">
        <v>42</v>
      </c>
      <c r="T280" t="s">
        <v>43</v>
      </c>
      <c r="U280" s="13" t="s">
        <v>457</v>
      </c>
      <c r="V280" t="s">
        <v>45</v>
      </c>
      <c r="X280" t="s">
        <v>458</v>
      </c>
      <c r="Y280" t="s">
        <v>458</v>
      </c>
      <c r="Z280" t="s">
        <v>31</v>
      </c>
    </row>
    <row r="281" spans="1:26" ht="57.6" x14ac:dyDescent="0.3">
      <c r="A281" t="s">
        <v>459</v>
      </c>
      <c r="B281" t="s">
        <v>26</v>
      </c>
      <c r="C281">
        <v>37591</v>
      </c>
      <c r="D281" t="str">
        <f>+VLOOKUP(C281,Param!K:L,2,FALSE)</f>
        <v>PROXIMUS N.V.</v>
      </c>
      <c r="E281" t="s">
        <v>453</v>
      </c>
      <c r="F281" t="s">
        <v>37</v>
      </c>
      <c r="G281" t="s">
        <v>29</v>
      </c>
      <c r="H281" s="5">
        <v>17494.893400000001</v>
      </c>
      <c r="I281" s="5">
        <v>17494.893400000001</v>
      </c>
      <c r="J281" s="5">
        <v>0</v>
      </c>
      <c r="K281" s="5">
        <v>17494.893400000001</v>
      </c>
      <c r="L281" s="5">
        <v>0</v>
      </c>
      <c r="M281" t="str">
        <f>IF(ISERROR(VLOOKUP(A281,'[1]Ecart validé'!$A:$A,1,FALSE)),Z281,"Ecart Validé")</f>
        <v>valid</v>
      </c>
      <c r="R281" t="s">
        <v>456</v>
      </c>
      <c r="S281" t="s">
        <v>42</v>
      </c>
      <c r="T281" t="s">
        <v>43</v>
      </c>
      <c r="U281" s="13" t="s">
        <v>460</v>
      </c>
      <c r="V281" t="s">
        <v>45</v>
      </c>
      <c r="W281" t="s">
        <v>46</v>
      </c>
      <c r="X281" t="s">
        <v>458</v>
      </c>
      <c r="Y281" t="s">
        <v>458</v>
      </c>
      <c r="Z281" t="s">
        <v>31</v>
      </c>
    </row>
    <row r="282" spans="1:26" x14ac:dyDescent="0.3">
      <c r="A282" t="s">
        <v>461</v>
      </c>
      <c r="B282" t="s">
        <v>26</v>
      </c>
      <c r="C282">
        <v>348256</v>
      </c>
      <c r="D282" t="str">
        <f>+VLOOKUP(C282,Param!K:L,2,FALSE)</f>
        <v>CORAM HOSPITALITY &amp; PROJECTS B.V</v>
      </c>
      <c r="E282" t="s">
        <v>462</v>
      </c>
      <c r="F282" t="s">
        <v>37</v>
      </c>
      <c r="G282" t="s">
        <v>29</v>
      </c>
      <c r="H282" s="5">
        <v>5.96</v>
      </c>
      <c r="I282" s="5">
        <v>5.9580000000000002</v>
      </c>
      <c r="J282" s="5">
        <v>1.9999999999997702E-3</v>
      </c>
      <c r="K282" s="5">
        <v>5.96</v>
      </c>
      <c r="L282" s="5">
        <v>0</v>
      </c>
      <c r="M282" t="str">
        <f>IF(ISERROR(VLOOKUP(A282,'[1]Ecart validé'!$A:$A,1,FALSE)),Z282,"Ecart Validé")</f>
        <v>valid</v>
      </c>
      <c r="R282" t="s">
        <v>30</v>
      </c>
      <c r="X282"/>
      <c r="Y282"/>
      <c r="Z282" t="s">
        <v>31</v>
      </c>
    </row>
    <row r="283" spans="1:26" x14ac:dyDescent="0.3">
      <c r="A283" t="s">
        <v>463</v>
      </c>
      <c r="B283" t="s">
        <v>26</v>
      </c>
      <c r="C283">
        <v>261694</v>
      </c>
      <c r="D283" t="str">
        <f>+VLOOKUP(C283,Param!K:L,2,FALSE)</f>
        <v>LUXFRAIS SA (GROUPE POMONA)</v>
      </c>
      <c r="E283">
        <v>1000048</v>
      </c>
      <c r="F283" t="s">
        <v>28</v>
      </c>
      <c r="G283" t="s">
        <v>29</v>
      </c>
      <c r="H283" s="5">
        <v>231.95</v>
      </c>
      <c r="I283" s="5">
        <v>231.94630000000001</v>
      </c>
      <c r="J283" s="5">
        <v>3.69999999998071E-3</v>
      </c>
      <c r="K283" s="5">
        <v>231.95</v>
      </c>
      <c r="L283" s="5">
        <v>0</v>
      </c>
      <c r="M283" t="str">
        <f>IF(ISERROR(VLOOKUP(A283,'[1]Ecart validé'!$A:$A,1,FALSE)),Z283,"Ecart Validé")</f>
        <v>valid</v>
      </c>
      <c r="R283" t="s">
        <v>30</v>
      </c>
      <c r="X283"/>
      <c r="Y283"/>
      <c r="Z283" t="s">
        <v>31</v>
      </c>
    </row>
    <row r="284" spans="1:26" ht="72" x14ac:dyDescent="0.3">
      <c r="A284" t="s">
        <v>464</v>
      </c>
      <c r="B284" t="s">
        <v>26</v>
      </c>
      <c r="C284">
        <v>176941</v>
      </c>
      <c r="D284" t="str">
        <f>+VLOOKUP(C284,Param!K:L,2,FALSE)</f>
        <v>DUVEL MOORTGAT NV</v>
      </c>
      <c r="E284" t="s">
        <v>465</v>
      </c>
      <c r="F284" t="s">
        <v>51</v>
      </c>
      <c r="G284" t="s">
        <v>29</v>
      </c>
      <c r="H284" s="5">
        <v>2312.75</v>
      </c>
      <c r="I284" s="5">
        <v>2312.75</v>
      </c>
      <c r="J284" s="5">
        <v>0</v>
      </c>
      <c r="K284" s="5">
        <v>2312.75</v>
      </c>
      <c r="L284" s="5">
        <v>0</v>
      </c>
      <c r="M284" t="str">
        <f>IF(ISERROR(VLOOKUP(A284,'[1]Ecart validé'!$A:$A,1,FALSE)),Z284,"Ecart Validé")</f>
        <v>valid</v>
      </c>
      <c r="R284" t="s">
        <v>30</v>
      </c>
      <c r="S284" t="s">
        <v>42</v>
      </c>
      <c r="T284" t="s">
        <v>257</v>
      </c>
      <c r="U284" s="13" t="s">
        <v>466</v>
      </c>
      <c r="V284" t="s">
        <v>60</v>
      </c>
      <c r="X284" t="s">
        <v>62</v>
      </c>
      <c r="Y284" t="s">
        <v>62</v>
      </c>
      <c r="Z284" t="s">
        <v>31</v>
      </c>
    </row>
    <row r="285" spans="1:26" ht="43.2" x14ac:dyDescent="0.3">
      <c r="A285" t="s">
        <v>467</v>
      </c>
      <c r="B285" t="s">
        <v>26</v>
      </c>
      <c r="C285">
        <v>93777</v>
      </c>
      <c r="D285" t="str">
        <f>+VLOOKUP(C285,Param!K:L,2,FALSE)</f>
        <v>NESPRESSO BELGIE N.V.</v>
      </c>
      <c r="E285" t="s">
        <v>468</v>
      </c>
      <c r="F285" t="s">
        <v>51</v>
      </c>
      <c r="G285" t="s">
        <v>29</v>
      </c>
      <c r="H285" s="5">
        <v>3630.86</v>
      </c>
      <c r="J285" s="5">
        <v>3630.86</v>
      </c>
      <c r="L285" s="5">
        <v>3630.86</v>
      </c>
      <c r="M285" t="str">
        <f>IF(ISERROR(VLOOKUP(A285,'[1]Ecart validé'!$A:$A,1,FALSE)),Z285,"Ecart Validé")</f>
        <v>waiting</v>
      </c>
      <c r="N285" t="s">
        <v>469</v>
      </c>
      <c r="O285" t="s">
        <v>470</v>
      </c>
      <c r="P285" t="s">
        <v>471</v>
      </c>
      <c r="Q285" t="s">
        <v>472</v>
      </c>
      <c r="R285" t="s">
        <v>30</v>
      </c>
      <c r="S285" t="s">
        <v>45</v>
      </c>
      <c r="T285" t="s">
        <v>46</v>
      </c>
      <c r="U285" s="13" t="s">
        <v>473</v>
      </c>
      <c r="V285" t="s">
        <v>60</v>
      </c>
      <c r="X285"/>
      <c r="Y285"/>
      <c r="Z285" t="s">
        <v>260</v>
      </c>
    </row>
    <row r="286" spans="1:26" x14ac:dyDescent="0.3">
      <c r="A286" t="s">
        <v>474</v>
      </c>
      <c r="B286" t="s">
        <v>26</v>
      </c>
      <c r="C286">
        <v>207564</v>
      </c>
      <c r="D286" t="str">
        <f>+VLOOKUP(C286,Param!K:L,2,FALSE)</f>
        <v>MARKET SCOUTING COM V</v>
      </c>
      <c r="E286" t="s">
        <v>475</v>
      </c>
      <c r="F286" t="s">
        <v>51</v>
      </c>
      <c r="G286" t="s">
        <v>29</v>
      </c>
      <c r="H286" s="5">
        <v>264</v>
      </c>
      <c r="I286" s="5">
        <v>264</v>
      </c>
      <c r="J286" s="5">
        <v>0</v>
      </c>
      <c r="K286" s="5">
        <v>264</v>
      </c>
      <c r="L286" s="5">
        <v>0</v>
      </c>
      <c r="M286" t="str">
        <f>IF(ISERROR(VLOOKUP(A286,'[1]Ecart validé'!$A:$A,1,FALSE)),Z286,"Ecart Validé")</f>
        <v>valid</v>
      </c>
      <c r="R286" t="s">
        <v>30</v>
      </c>
      <c r="X286"/>
      <c r="Y286"/>
      <c r="Z286" t="s">
        <v>31</v>
      </c>
    </row>
    <row r="287" spans="1:26" x14ac:dyDescent="0.3">
      <c r="A287" t="s">
        <v>476</v>
      </c>
      <c r="B287" t="s">
        <v>26</v>
      </c>
      <c r="C287">
        <v>94073</v>
      </c>
      <c r="D287" t="str">
        <f>+VLOOKUP(C287,Param!K:L,2,FALSE)</f>
        <v>THE JUICY GROUP NV (Charlie's juice)</v>
      </c>
      <c r="E287" t="s">
        <v>477</v>
      </c>
      <c r="F287" t="s">
        <v>51</v>
      </c>
      <c r="G287" t="s">
        <v>29</v>
      </c>
      <c r="H287" s="5">
        <v>447.14</v>
      </c>
      <c r="I287" s="5">
        <v>447.1413</v>
      </c>
      <c r="J287" s="5">
        <v>-1.3000000000147299E-3</v>
      </c>
      <c r="K287" s="5">
        <v>447.14</v>
      </c>
      <c r="L287" s="5">
        <v>0</v>
      </c>
      <c r="M287" t="str">
        <f>IF(ISERROR(VLOOKUP(A287,'[1]Ecart validé'!$A:$A,1,FALSE)),Z287,"Ecart Validé")</f>
        <v>valid</v>
      </c>
      <c r="R287" t="s">
        <v>30</v>
      </c>
      <c r="X287"/>
      <c r="Y287"/>
      <c r="Z287" t="s">
        <v>31</v>
      </c>
    </row>
    <row r="288" spans="1:26" x14ac:dyDescent="0.3">
      <c r="A288" t="s">
        <v>478</v>
      </c>
      <c r="B288" t="s">
        <v>26</v>
      </c>
      <c r="C288">
        <v>37590</v>
      </c>
      <c r="D288" t="str">
        <f>+VLOOKUP(C288,Param!K:L,2,FALSE)</f>
        <v>WORLDLINE NV</v>
      </c>
      <c r="E288" t="s">
        <v>479</v>
      </c>
      <c r="F288" t="s">
        <v>51</v>
      </c>
      <c r="G288" t="s">
        <v>29</v>
      </c>
      <c r="H288" s="5">
        <v>5212.33</v>
      </c>
      <c r="I288" s="5">
        <v>5212.3342000000002</v>
      </c>
      <c r="J288" s="5">
        <v>-4.2000000003099497E-3</v>
      </c>
      <c r="K288" s="5">
        <v>5212.33</v>
      </c>
      <c r="L288" s="5">
        <v>0</v>
      </c>
      <c r="M288" t="str">
        <f>IF(ISERROR(VLOOKUP(A288,'[1]Ecart validé'!$A:$A,1,FALSE)),Z288,"Ecart Validé")</f>
        <v>valid</v>
      </c>
      <c r="R288" t="s">
        <v>30</v>
      </c>
      <c r="X288"/>
      <c r="Y288"/>
      <c r="Z288" t="s">
        <v>31</v>
      </c>
    </row>
    <row r="289" spans="1:26" ht="57.6" x14ac:dyDescent="0.3">
      <c r="A289" t="s">
        <v>480</v>
      </c>
      <c r="B289" t="s">
        <v>26</v>
      </c>
      <c r="C289">
        <v>94370</v>
      </c>
      <c r="D289" t="str">
        <f>+VLOOKUP(C289,Param!K:L,2,FALSE)</f>
        <v>ARVAL BELGIUM</v>
      </c>
      <c r="E289">
        <v>1999957</v>
      </c>
      <c r="F289" t="s">
        <v>51</v>
      </c>
      <c r="G289" t="s">
        <v>29</v>
      </c>
      <c r="H289" s="5">
        <v>4126</v>
      </c>
      <c r="I289" s="5">
        <v>4126</v>
      </c>
      <c r="J289" s="5">
        <v>0</v>
      </c>
      <c r="K289" s="5">
        <v>4126</v>
      </c>
      <c r="L289" s="5">
        <v>0</v>
      </c>
      <c r="M289" t="str">
        <f>IF(ISERROR(VLOOKUP(A289,'[1]Ecart validé'!$A:$A,1,FALSE)),Z289,"Ecart Validé")</f>
        <v>valid</v>
      </c>
      <c r="R289" t="s">
        <v>456</v>
      </c>
      <c r="S289" t="s">
        <v>45</v>
      </c>
      <c r="T289" t="s">
        <v>43</v>
      </c>
      <c r="U289" s="13" t="s">
        <v>481</v>
      </c>
      <c r="V289" t="s">
        <v>45</v>
      </c>
      <c r="W289" t="s">
        <v>46</v>
      </c>
      <c r="Y289"/>
      <c r="Z289" t="s">
        <v>31</v>
      </c>
    </row>
    <row r="290" spans="1:26" x14ac:dyDescent="0.3">
      <c r="A290" t="s">
        <v>482</v>
      </c>
      <c r="B290" t="s">
        <v>26</v>
      </c>
      <c r="C290">
        <v>349287</v>
      </c>
      <c r="D290" t="str">
        <f>+VLOOKUP(C290,Param!K:L,2,FALSE)</f>
        <v>NESPRESSO LUXEMBOURG SARL</v>
      </c>
      <c r="E290" t="s">
        <v>483</v>
      </c>
      <c r="F290" t="s">
        <v>51</v>
      </c>
      <c r="G290" t="s">
        <v>29</v>
      </c>
      <c r="H290" s="5">
        <v>1776.5</v>
      </c>
      <c r="I290" s="5">
        <v>1776.5</v>
      </c>
      <c r="J290" s="5">
        <v>0</v>
      </c>
      <c r="K290" s="5">
        <v>1776.5</v>
      </c>
      <c r="L290" s="5">
        <v>0</v>
      </c>
      <c r="M290" t="str">
        <f>IF(ISERROR(VLOOKUP(A290,'[1]Ecart validé'!$A:$A,1,FALSE)),Z290,"Ecart Validé")</f>
        <v>valid</v>
      </c>
      <c r="R290" t="s">
        <v>30</v>
      </c>
      <c r="Y290"/>
      <c r="Z290" t="s">
        <v>31</v>
      </c>
    </row>
    <row r="291" spans="1:26" ht="28.8" x14ac:dyDescent="0.3">
      <c r="A291" t="s">
        <v>484</v>
      </c>
      <c r="B291" t="s">
        <v>26</v>
      </c>
      <c r="C291">
        <v>257059</v>
      </c>
      <c r="D291" t="str">
        <f>+VLOOKUP(C291,Param!K:L,2,FALSE)</f>
        <v>FRIESLANDCAMPINA NEDERLAND B.V.</v>
      </c>
      <c r="E291" t="s">
        <v>485</v>
      </c>
      <c r="F291" t="s">
        <v>51</v>
      </c>
      <c r="G291" t="s">
        <v>29</v>
      </c>
      <c r="H291" s="5">
        <v>229.48699999999999</v>
      </c>
      <c r="I291" s="5">
        <v>229.49</v>
      </c>
      <c r="J291" s="5">
        <v>-3.0000000000143202E-3</v>
      </c>
      <c r="K291" s="5">
        <v>229.48699999999999</v>
      </c>
      <c r="L291" s="5">
        <v>0</v>
      </c>
      <c r="M291" t="str">
        <f>IF(ISERROR(VLOOKUP(A291,'[1]Ecart validé'!$A:$A,1,FALSE)),Z291,"Ecart Validé")</f>
        <v>valid</v>
      </c>
      <c r="R291" t="s">
        <v>30</v>
      </c>
      <c r="S291" t="s">
        <v>45</v>
      </c>
      <c r="T291" t="s">
        <v>46</v>
      </c>
      <c r="U291" s="13" t="s">
        <v>486</v>
      </c>
      <c r="V291" t="s">
        <v>45</v>
      </c>
      <c r="W291" t="s">
        <v>46</v>
      </c>
      <c r="X291" t="s">
        <v>487</v>
      </c>
      <c r="Y291" t="s">
        <v>487</v>
      </c>
      <c r="Z291" t="s">
        <v>31</v>
      </c>
    </row>
    <row r="292" spans="1:26" ht="43.2" x14ac:dyDescent="0.3">
      <c r="A292" t="s">
        <v>488</v>
      </c>
      <c r="B292" t="s">
        <v>26</v>
      </c>
      <c r="C292">
        <v>257059</v>
      </c>
      <c r="D292" t="str">
        <f>+VLOOKUP(C292,Param!K:L,2,FALSE)</f>
        <v>FRIESLANDCAMPINA NEDERLAND B.V.</v>
      </c>
      <c r="E292" t="s">
        <v>489</v>
      </c>
      <c r="F292" t="s">
        <v>51</v>
      </c>
      <c r="G292" t="s">
        <v>29</v>
      </c>
      <c r="H292" s="5">
        <v>215.447</v>
      </c>
      <c r="I292" s="5">
        <v>215.45099999999999</v>
      </c>
      <c r="J292" s="5">
        <v>-3.9999999999906699E-3</v>
      </c>
      <c r="K292" s="5">
        <v>215.447</v>
      </c>
      <c r="L292" s="5">
        <v>0</v>
      </c>
      <c r="M292" t="str">
        <f>IF(ISERROR(VLOOKUP(A292,'[1]Ecart validé'!$A:$A,1,FALSE)),Z292,"Ecart Validé")</f>
        <v>valid</v>
      </c>
      <c r="R292" t="s">
        <v>490</v>
      </c>
      <c r="S292" t="s">
        <v>45</v>
      </c>
      <c r="T292" t="s">
        <v>46</v>
      </c>
      <c r="U292" s="13" t="s">
        <v>491</v>
      </c>
      <c r="V292" t="s">
        <v>45</v>
      </c>
      <c r="W292" t="s">
        <v>46</v>
      </c>
      <c r="X292" t="s">
        <v>487</v>
      </c>
      <c r="Y292" t="s">
        <v>487</v>
      </c>
      <c r="Z292" t="s">
        <v>31</v>
      </c>
    </row>
    <row r="293" spans="1:26" x14ac:dyDescent="0.3">
      <c r="A293" t="s">
        <v>492</v>
      </c>
      <c r="B293" t="s">
        <v>26</v>
      </c>
      <c r="C293">
        <v>199590</v>
      </c>
      <c r="D293" t="str">
        <f>+VLOOKUP(C293,Param!K:L,2,FALSE)</f>
        <v>GROUP-F CLEANING &amp; FACILITY SERVICES BV</v>
      </c>
      <c r="E293" t="s">
        <v>493</v>
      </c>
      <c r="F293" t="s">
        <v>37</v>
      </c>
      <c r="G293" t="s">
        <v>29</v>
      </c>
      <c r="H293" s="5">
        <v>1069.2</v>
      </c>
      <c r="I293" s="5">
        <v>1069.1958</v>
      </c>
      <c r="J293" s="5">
        <v>4.2000000000825804E-3</v>
      </c>
      <c r="K293" s="5">
        <v>1069.2</v>
      </c>
      <c r="L293" s="5">
        <v>0</v>
      </c>
      <c r="M293" t="str">
        <f>IF(ISERROR(VLOOKUP(A293,'[1]Ecart validé'!$A:$A,1,FALSE)),Z293,"Ecart Validé")</f>
        <v>valid</v>
      </c>
      <c r="R293" t="s">
        <v>30</v>
      </c>
      <c r="X293"/>
      <c r="Y293"/>
      <c r="Z293" t="s">
        <v>31</v>
      </c>
    </row>
    <row r="294" spans="1:26" x14ac:dyDescent="0.3">
      <c r="A294" t="s">
        <v>494</v>
      </c>
      <c r="B294" t="s">
        <v>26</v>
      </c>
      <c r="C294">
        <v>93471</v>
      </c>
      <c r="D294" t="str">
        <f>+VLOOKUP(C294,Param!K:L,2,FALSE)</f>
        <v>ELIS BELGIUM</v>
      </c>
      <c r="E294" t="s">
        <v>495</v>
      </c>
      <c r="F294" t="s">
        <v>51</v>
      </c>
      <c r="G294" t="s">
        <v>29</v>
      </c>
      <c r="H294" s="5">
        <v>7619.34</v>
      </c>
      <c r="I294" s="5">
        <v>7619.3346000000001</v>
      </c>
      <c r="J294" s="5">
        <v>5.4000000000087303E-3</v>
      </c>
      <c r="K294" s="5">
        <v>7619.34</v>
      </c>
      <c r="L294" s="5">
        <v>0</v>
      </c>
      <c r="M294" t="str">
        <f>IF(ISERROR(VLOOKUP(A294,'[1]Ecart validé'!$A:$A,1,FALSE)),Z294,"Ecart Validé")</f>
        <v>valid</v>
      </c>
      <c r="R294" t="s">
        <v>30</v>
      </c>
      <c r="U294" s="50"/>
      <c r="X294"/>
      <c r="Y294"/>
      <c r="Z294" t="s">
        <v>31</v>
      </c>
    </row>
    <row r="295" spans="1:26" ht="72" x14ac:dyDescent="0.3">
      <c r="A295" t="s">
        <v>496</v>
      </c>
      <c r="B295" t="s">
        <v>26</v>
      </c>
      <c r="C295">
        <v>283629</v>
      </c>
      <c r="D295" t="str">
        <f>+VLOOKUP(C295,Param!K:L,2,FALSE)</f>
        <v>TLANT NEDERLAND BV</v>
      </c>
      <c r="E295" t="s">
        <v>497</v>
      </c>
      <c r="F295" t="s">
        <v>51</v>
      </c>
      <c r="G295" t="s">
        <v>29</v>
      </c>
      <c r="H295" s="5">
        <v>596.92999999999995</v>
      </c>
      <c r="I295" s="5">
        <v>596.9348</v>
      </c>
      <c r="J295" s="5">
        <v>-4.8000000000456497E-3</v>
      </c>
      <c r="K295" s="5">
        <v>596.92999999999995</v>
      </c>
      <c r="L295" s="5">
        <v>0</v>
      </c>
      <c r="M295" t="str">
        <f>IF(ISERROR(VLOOKUP(A295,'[1]Ecart validé'!$A:$A,1,FALSE)),Z295,"Ecart Validé")</f>
        <v>valid</v>
      </c>
      <c r="R295" t="s">
        <v>30</v>
      </c>
      <c r="S295" t="s">
        <v>42</v>
      </c>
      <c r="T295" t="s">
        <v>257</v>
      </c>
      <c r="U295" s="13" t="s">
        <v>498</v>
      </c>
      <c r="V295" t="s">
        <v>45</v>
      </c>
      <c r="X295" t="s">
        <v>458</v>
      </c>
      <c r="Y295" t="s">
        <v>458</v>
      </c>
      <c r="Z295" t="s">
        <v>31</v>
      </c>
    </row>
    <row r="296" spans="1:26" x14ac:dyDescent="0.3">
      <c r="A296" t="s">
        <v>499</v>
      </c>
      <c r="B296" t="s">
        <v>26</v>
      </c>
      <c r="C296">
        <v>94359</v>
      </c>
      <c r="D296" t="str">
        <f>+VLOOKUP(C296,Param!K:L,2,FALSE)</f>
        <v>COCA-COLA ENTREPRISES BELGIUM</v>
      </c>
      <c r="E296" t="s">
        <v>500</v>
      </c>
      <c r="F296" t="s">
        <v>51</v>
      </c>
      <c r="G296" t="s">
        <v>29</v>
      </c>
      <c r="H296" s="5">
        <v>11234.1</v>
      </c>
      <c r="I296" s="5">
        <v>11234.1</v>
      </c>
      <c r="J296" s="5">
        <v>0</v>
      </c>
      <c r="K296" s="5">
        <v>11234.1</v>
      </c>
      <c r="L296" s="5">
        <v>0</v>
      </c>
      <c r="M296" t="str">
        <f>IF(ISERROR(VLOOKUP(A296,'[1]Ecart validé'!$A:$A,1,FALSE)),Z296,"Ecart Validé")</f>
        <v>valid</v>
      </c>
      <c r="R296" t="s">
        <v>30</v>
      </c>
      <c r="X296"/>
      <c r="Y296"/>
      <c r="Z296" t="s">
        <v>31</v>
      </c>
    </row>
    <row r="297" spans="1:26" x14ac:dyDescent="0.3">
      <c r="A297" t="s">
        <v>501</v>
      </c>
      <c r="B297" t="s">
        <v>502</v>
      </c>
      <c r="C297">
        <v>7</v>
      </c>
      <c r="D297" t="str">
        <f>+VLOOKUP(C297,Param!K:L,2,FALSE)</f>
        <v>LA CAVE VEVEY-MONTREUX COOPERATIVE</v>
      </c>
      <c r="E297" t="s">
        <v>503</v>
      </c>
      <c r="F297" t="s">
        <v>51</v>
      </c>
      <c r="G297" t="s">
        <v>504</v>
      </c>
      <c r="H297" s="5">
        <v>71.92</v>
      </c>
      <c r="I297" s="5">
        <v>71.921999999999997</v>
      </c>
      <c r="J297" s="5">
        <v>-1.9999999999953302E-3</v>
      </c>
      <c r="K297" s="5">
        <v>71.92</v>
      </c>
      <c r="L297" s="5">
        <v>0</v>
      </c>
      <c r="M297" t="str">
        <f>IF(ISERROR(VLOOKUP(A297,'[1]Ecart validé'!$A:$A,1,FALSE)),Z297,"Ecart Validé")</f>
        <v>valid</v>
      </c>
      <c r="R297" t="s">
        <v>30</v>
      </c>
      <c r="X297"/>
      <c r="Y297"/>
      <c r="Z297" t="s">
        <v>31</v>
      </c>
    </row>
    <row r="298" spans="1:26" x14ac:dyDescent="0.3">
      <c r="A298" t="s">
        <v>505</v>
      </c>
      <c r="B298" t="s">
        <v>502</v>
      </c>
      <c r="C298">
        <v>14</v>
      </c>
      <c r="D298" t="str">
        <f>+VLOOKUP(C298,Param!K:L,2,FALSE)</f>
        <v>Kadi SA</v>
      </c>
      <c r="E298" t="s">
        <v>506</v>
      </c>
      <c r="F298" t="s">
        <v>51</v>
      </c>
      <c r="G298" t="s">
        <v>504</v>
      </c>
      <c r="H298" s="5">
        <v>2124.75</v>
      </c>
      <c r="I298" s="5">
        <v>2124.75</v>
      </c>
      <c r="J298" s="5">
        <v>0</v>
      </c>
      <c r="K298" s="5">
        <v>2124.75</v>
      </c>
      <c r="L298" s="5">
        <v>0</v>
      </c>
      <c r="M298" t="str">
        <f>IF(ISERROR(VLOOKUP(A298,'[1]Ecart validé'!$A:$A,1,FALSE)),Z298,"Ecart Validé")</f>
        <v>valid</v>
      </c>
      <c r="R298" t="s">
        <v>30</v>
      </c>
      <c r="X298"/>
      <c r="Y298"/>
      <c r="Z298" t="s">
        <v>31</v>
      </c>
    </row>
    <row r="299" spans="1:26" x14ac:dyDescent="0.3">
      <c r="A299" t="s">
        <v>507</v>
      </c>
      <c r="B299" t="s">
        <v>502</v>
      </c>
      <c r="C299">
        <v>15</v>
      </c>
      <c r="D299" t="str">
        <f>+VLOOKUP(C299,Param!K:L,2,FALSE)</f>
        <v>Florin AG</v>
      </c>
      <c r="E299" t="s">
        <v>508</v>
      </c>
      <c r="F299" t="s">
        <v>51</v>
      </c>
      <c r="G299" t="s">
        <v>504</v>
      </c>
      <c r="H299" s="5">
        <v>1277.76</v>
      </c>
      <c r="I299" s="5">
        <v>1277.7603999999999</v>
      </c>
      <c r="J299" s="5">
        <v>-3.9999999989959103E-4</v>
      </c>
      <c r="K299" s="5">
        <v>1277.76</v>
      </c>
      <c r="L299" s="5">
        <v>0</v>
      </c>
      <c r="M299" t="str">
        <f>IF(ISERROR(VLOOKUP(A299,'[1]Ecart validé'!$A:$A,1,FALSE)),Z299,"Ecart Validé")</f>
        <v>valid</v>
      </c>
      <c r="R299" t="s">
        <v>30</v>
      </c>
      <c r="X299"/>
      <c r="Y299"/>
      <c r="Z299" t="s">
        <v>31</v>
      </c>
    </row>
    <row r="300" spans="1:26" x14ac:dyDescent="0.3">
      <c r="A300" t="s">
        <v>509</v>
      </c>
      <c r="B300" t="s">
        <v>502</v>
      </c>
      <c r="C300">
        <v>16</v>
      </c>
      <c r="D300" t="str">
        <f>+VLOOKUP(C300,Param!K:L,2,FALSE)</f>
        <v>Nektar Natura sàrl</v>
      </c>
      <c r="E300" t="s">
        <v>510</v>
      </c>
      <c r="F300" t="s">
        <v>51</v>
      </c>
      <c r="G300" t="s">
        <v>504</v>
      </c>
      <c r="H300" s="5">
        <v>223.83</v>
      </c>
      <c r="I300" s="5">
        <v>223.82550000000001</v>
      </c>
      <c r="J300" s="5">
        <v>4.5000000000072699E-3</v>
      </c>
      <c r="K300" s="5">
        <v>223.83</v>
      </c>
      <c r="L300" s="5">
        <v>0</v>
      </c>
      <c r="M300" t="str">
        <f>IF(ISERROR(VLOOKUP(A300,'[1]Ecart validé'!$A:$A,1,FALSE)),Z300,"Ecart Validé")</f>
        <v>valid</v>
      </c>
      <c r="R300" t="s">
        <v>30</v>
      </c>
      <c r="X300"/>
      <c r="Y300"/>
      <c r="Z300" t="s">
        <v>31</v>
      </c>
    </row>
    <row r="301" spans="1:26" x14ac:dyDescent="0.3">
      <c r="A301" t="s">
        <v>511</v>
      </c>
      <c r="B301" t="s">
        <v>502</v>
      </c>
      <c r="C301">
        <v>17</v>
      </c>
      <c r="D301" t="str">
        <f>+VLOOKUP(C301,Param!K:L,2,FALSE)</f>
        <v>1870 Vins &amp; Conseil Sàrl</v>
      </c>
      <c r="E301" t="s">
        <v>512</v>
      </c>
      <c r="F301" t="s">
        <v>51</v>
      </c>
      <c r="G301" t="s">
        <v>504</v>
      </c>
      <c r="H301" s="5">
        <v>528.86</v>
      </c>
      <c r="I301" s="5">
        <v>528.85649999999998</v>
      </c>
      <c r="J301" s="5">
        <v>3.5000000000309198E-3</v>
      </c>
      <c r="K301" s="5">
        <v>528.86</v>
      </c>
      <c r="L301" s="5">
        <v>0</v>
      </c>
      <c r="M301" t="str">
        <f>IF(ISERROR(VLOOKUP(A301,'[1]Ecart validé'!$A:$A,1,FALSE)),Z301,"Ecart Validé")</f>
        <v>valid</v>
      </c>
      <c r="R301" t="s">
        <v>30</v>
      </c>
      <c r="X301"/>
      <c r="Y301"/>
      <c r="Z301" t="s">
        <v>31</v>
      </c>
    </row>
    <row r="302" spans="1:26" x14ac:dyDescent="0.3">
      <c r="A302" t="s">
        <v>513</v>
      </c>
      <c r="B302" t="s">
        <v>502</v>
      </c>
      <c r="C302">
        <v>18</v>
      </c>
      <c r="D302" t="str">
        <f>+VLOOKUP(C302,Param!K:L,2,FALSE)</f>
        <v>Wäscherei Heinzmann AG</v>
      </c>
      <c r="E302" t="s">
        <v>514</v>
      </c>
      <c r="F302" t="s">
        <v>37</v>
      </c>
      <c r="G302" t="s">
        <v>504</v>
      </c>
      <c r="H302" s="5">
        <v>868.37</v>
      </c>
      <c r="I302" s="5">
        <v>868.36500000000001</v>
      </c>
      <c r="J302" s="5">
        <v>4.9999999999954499E-3</v>
      </c>
      <c r="K302" s="5">
        <v>868.37</v>
      </c>
      <c r="L302" s="5">
        <v>0</v>
      </c>
      <c r="M302" t="str">
        <f>IF(ISERROR(VLOOKUP(A302,'[1]Ecart validé'!$A:$A,1,FALSE)),Z302,"Ecart Validé")</f>
        <v>valid</v>
      </c>
      <c r="R302" t="s">
        <v>30</v>
      </c>
      <c r="X302"/>
      <c r="Y302"/>
      <c r="Z302" t="s">
        <v>31</v>
      </c>
    </row>
    <row r="303" spans="1:26" x14ac:dyDescent="0.3">
      <c r="A303" t="s">
        <v>515</v>
      </c>
      <c r="B303" t="s">
        <v>502</v>
      </c>
      <c r="C303">
        <v>70</v>
      </c>
      <c r="D303" t="str">
        <f>+VLOOKUP(C303,Param!K:L,2,FALSE)</f>
        <v>Frigemo AG</v>
      </c>
      <c r="E303" t="s">
        <v>516</v>
      </c>
      <c r="F303" t="s">
        <v>51</v>
      </c>
      <c r="G303" t="s">
        <v>504</v>
      </c>
      <c r="H303" s="5">
        <v>320.43</v>
      </c>
      <c r="I303" s="5">
        <v>320.43</v>
      </c>
      <c r="J303" s="5">
        <v>0</v>
      </c>
      <c r="K303" s="5">
        <v>320.43</v>
      </c>
      <c r="L303" s="5">
        <v>0</v>
      </c>
      <c r="M303" t="str">
        <f>IF(ISERROR(VLOOKUP(A303,'[1]Ecart validé'!$A:$A,1,FALSE)),Z303,"Ecart Validé")</f>
        <v>valid</v>
      </c>
      <c r="R303" t="s">
        <v>30</v>
      </c>
      <c r="X303"/>
      <c r="Y303"/>
      <c r="Z303" t="s">
        <v>31</v>
      </c>
    </row>
    <row r="304" spans="1:26" x14ac:dyDescent="0.3">
      <c r="A304" t="s">
        <v>517</v>
      </c>
      <c r="B304" t="s">
        <v>502</v>
      </c>
      <c r="C304">
        <v>571</v>
      </c>
      <c r="D304" t="str">
        <f>+VLOOKUP(C304,Param!K:L,2,FALSE)</f>
        <v>Unipress Lavanderia Industriale SA</v>
      </c>
      <c r="E304" t="s">
        <v>518</v>
      </c>
      <c r="F304" t="s">
        <v>28</v>
      </c>
      <c r="G304" t="s">
        <v>504</v>
      </c>
      <c r="H304" s="5">
        <v>1334.2</v>
      </c>
      <c r="I304" s="5">
        <v>1334.2004999999999</v>
      </c>
      <c r="J304" s="5">
        <v>-4.9999999987448897E-4</v>
      </c>
      <c r="K304" s="5">
        <v>1334.2</v>
      </c>
      <c r="L304" s="5">
        <v>0</v>
      </c>
      <c r="M304" t="str">
        <f>IF(ISERROR(VLOOKUP(A304,'[1]Ecart validé'!$A:$A,1,FALSE)),Z304,"Ecart Validé")</f>
        <v>valid</v>
      </c>
      <c r="R304" t="s">
        <v>30</v>
      </c>
      <c r="X304"/>
      <c r="Y304"/>
      <c r="Z304" t="s">
        <v>31</v>
      </c>
    </row>
    <row r="305" spans="1:26" x14ac:dyDescent="0.3">
      <c r="A305" t="s">
        <v>519</v>
      </c>
      <c r="B305" t="s">
        <v>502</v>
      </c>
      <c r="C305">
        <v>571</v>
      </c>
      <c r="D305" t="str">
        <f>+VLOOKUP(C305,Param!K:L,2,FALSE)</f>
        <v>Unipress Lavanderia Industriale SA</v>
      </c>
      <c r="E305" t="s">
        <v>518</v>
      </c>
      <c r="F305" t="s">
        <v>33</v>
      </c>
      <c r="G305" t="s">
        <v>504</v>
      </c>
      <c r="H305" s="5">
        <v>817.57</v>
      </c>
      <c r="I305" s="5">
        <v>817.5711</v>
      </c>
      <c r="J305" s="5">
        <v>-1.09999999995125E-3</v>
      </c>
      <c r="K305" s="5">
        <v>817.57</v>
      </c>
      <c r="L305" s="5">
        <v>0</v>
      </c>
      <c r="M305" t="str">
        <f>IF(ISERROR(VLOOKUP(A305,'[1]Ecart validé'!$A:$A,1,FALSE)),Z305,"Ecart Validé")</f>
        <v>valid</v>
      </c>
      <c r="R305" t="s">
        <v>30</v>
      </c>
      <c r="X305"/>
      <c r="Y305"/>
      <c r="Z305" t="s">
        <v>31</v>
      </c>
    </row>
    <row r="306" spans="1:26" x14ac:dyDescent="0.3">
      <c r="A306" t="s">
        <v>520</v>
      </c>
      <c r="B306" t="s">
        <v>502</v>
      </c>
      <c r="C306">
        <v>571</v>
      </c>
      <c r="D306" t="str">
        <f>+VLOOKUP(C306,Param!K:L,2,FALSE)</f>
        <v>Unipress Lavanderia Industriale SA</v>
      </c>
      <c r="E306" t="s">
        <v>518</v>
      </c>
      <c r="F306" t="s">
        <v>35</v>
      </c>
      <c r="G306" t="s">
        <v>504</v>
      </c>
      <c r="H306" s="5">
        <v>4188.6000000000004</v>
      </c>
      <c r="I306" s="5">
        <v>4188.6216000000004</v>
      </c>
      <c r="J306" s="5">
        <v>-2.16000000000349E-2</v>
      </c>
      <c r="K306" s="5">
        <v>4188.6000000000004</v>
      </c>
      <c r="L306" s="5">
        <v>0</v>
      </c>
      <c r="M306" t="str">
        <f>IF(ISERROR(VLOOKUP(A306,'[1]Ecart validé'!$A:$A,1,FALSE)),Z306,"Ecart Validé")</f>
        <v>valid</v>
      </c>
      <c r="R306" t="s">
        <v>30</v>
      </c>
      <c r="X306"/>
      <c r="Y306"/>
      <c r="Z306" t="s">
        <v>31</v>
      </c>
    </row>
    <row r="307" spans="1:26" x14ac:dyDescent="0.3">
      <c r="A307" t="s">
        <v>521</v>
      </c>
      <c r="B307" t="s">
        <v>502</v>
      </c>
      <c r="C307">
        <v>571</v>
      </c>
      <c r="D307" t="str">
        <f>+VLOOKUP(C307,Param!K:L,2,FALSE)</f>
        <v>Unipress Lavanderia Industriale SA</v>
      </c>
      <c r="E307" t="s">
        <v>518</v>
      </c>
      <c r="F307" t="s">
        <v>37</v>
      </c>
      <c r="G307" t="s">
        <v>504</v>
      </c>
      <c r="H307" s="5">
        <v>1766.38</v>
      </c>
      <c r="I307" s="5">
        <v>1766.3838000000001</v>
      </c>
      <c r="J307" s="5">
        <v>-3.7999999999556102E-3</v>
      </c>
      <c r="K307" s="5">
        <v>1766.38</v>
      </c>
      <c r="L307" s="5">
        <v>0</v>
      </c>
      <c r="M307" t="str">
        <f>IF(ISERROR(VLOOKUP(A307,'[1]Ecart validé'!$A:$A,1,FALSE)),Z307,"Ecart Validé")</f>
        <v>valid</v>
      </c>
      <c r="R307" t="s">
        <v>30</v>
      </c>
      <c r="X307"/>
      <c r="Y307"/>
      <c r="Z307" t="s">
        <v>31</v>
      </c>
    </row>
    <row r="308" spans="1:26" x14ac:dyDescent="0.3">
      <c r="A308" t="s">
        <v>522</v>
      </c>
      <c r="B308" t="s">
        <v>502</v>
      </c>
      <c r="C308">
        <v>853</v>
      </c>
      <c r="D308" t="str">
        <f>+VLOOKUP(C308,Param!K:L,2,FALSE)</f>
        <v>SecuSuisse AG, succursale de Genève</v>
      </c>
      <c r="E308" t="s">
        <v>523</v>
      </c>
      <c r="F308" t="s">
        <v>51</v>
      </c>
      <c r="G308" t="s">
        <v>504</v>
      </c>
      <c r="H308" s="5">
        <v>1396.53</v>
      </c>
      <c r="I308" s="5">
        <v>1396.5225</v>
      </c>
      <c r="J308" s="5">
        <v>7.4999999999363302E-3</v>
      </c>
      <c r="K308" s="5">
        <v>1396.53</v>
      </c>
      <c r="L308" s="5">
        <v>0</v>
      </c>
      <c r="M308" t="str">
        <f>IF(ISERROR(VLOOKUP(A308,'[1]Ecart validé'!$A:$A,1,FALSE)),Z308,"Ecart Validé")</f>
        <v>valid</v>
      </c>
      <c r="R308" t="s">
        <v>30</v>
      </c>
      <c r="X308"/>
      <c r="Y308"/>
      <c r="Z308" t="s">
        <v>31</v>
      </c>
    </row>
    <row r="309" spans="1:26" x14ac:dyDescent="0.3">
      <c r="A309" t="s">
        <v>524</v>
      </c>
      <c r="B309" t="s">
        <v>502</v>
      </c>
      <c r="C309">
        <v>896</v>
      </c>
      <c r="D309" t="str">
        <f>+VLOOKUP(C309,Param!K:L,2,FALSE)</f>
        <v>Marinello &amp; Co. AG</v>
      </c>
      <c r="E309" t="s">
        <v>525</v>
      </c>
      <c r="F309" t="s">
        <v>28</v>
      </c>
      <c r="G309" t="s">
        <v>504</v>
      </c>
      <c r="H309" s="5">
        <v>4488.3999999999996</v>
      </c>
      <c r="I309" s="5">
        <v>4488.3999999999996</v>
      </c>
      <c r="J309" s="5">
        <v>0</v>
      </c>
      <c r="K309" s="5">
        <v>4488.3999999999996</v>
      </c>
      <c r="L309" s="5">
        <v>0</v>
      </c>
      <c r="M309" t="str">
        <f>IF(ISERROR(VLOOKUP(A309,'[1]Ecart validé'!$A:$A,1,FALSE)),Z309,"Ecart Validé")</f>
        <v>valid</v>
      </c>
      <c r="R309" t="s">
        <v>30</v>
      </c>
      <c r="X309"/>
      <c r="Y309"/>
      <c r="Z309" t="s">
        <v>31</v>
      </c>
    </row>
    <row r="310" spans="1:26" x14ac:dyDescent="0.3">
      <c r="A310" t="s">
        <v>526</v>
      </c>
      <c r="B310" t="s">
        <v>502</v>
      </c>
      <c r="C310">
        <v>896</v>
      </c>
      <c r="D310" t="str">
        <f>+VLOOKUP(C310,Param!K:L,2,FALSE)</f>
        <v>Marinello &amp; Co. AG</v>
      </c>
      <c r="E310" t="s">
        <v>525</v>
      </c>
      <c r="F310" t="s">
        <v>33</v>
      </c>
      <c r="G310" t="s">
        <v>504</v>
      </c>
      <c r="H310" s="5">
        <v>595</v>
      </c>
      <c r="I310" s="5">
        <v>595</v>
      </c>
      <c r="J310" s="5">
        <v>0</v>
      </c>
      <c r="K310" s="5">
        <v>595</v>
      </c>
      <c r="L310" s="5">
        <v>0</v>
      </c>
      <c r="M310" t="str">
        <f>IF(ISERROR(VLOOKUP(A310,'[1]Ecart validé'!$A:$A,1,FALSE)),Z310,"Ecart Validé")</f>
        <v>valid</v>
      </c>
      <c r="R310" t="s">
        <v>30</v>
      </c>
      <c r="X310"/>
      <c r="Y310"/>
      <c r="Z310" t="s">
        <v>31</v>
      </c>
    </row>
    <row r="311" spans="1:26" x14ac:dyDescent="0.3">
      <c r="A311" t="s">
        <v>527</v>
      </c>
      <c r="B311" t="s">
        <v>502</v>
      </c>
      <c r="C311">
        <v>896</v>
      </c>
      <c r="D311" t="str">
        <f>+VLOOKUP(C311,Param!K:L,2,FALSE)</f>
        <v>Marinello &amp; Co. AG</v>
      </c>
      <c r="E311" t="s">
        <v>525</v>
      </c>
      <c r="F311" t="s">
        <v>35</v>
      </c>
      <c r="G311" t="s">
        <v>504</v>
      </c>
      <c r="H311" s="5">
        <v>1983.1</v>
      </c>
      <c r="I311" s="5">
        <v>1983.0875000000001</v>
      </c>
      <c r="J311" s="5">
        <v>1.2499999999818099E-2</v>
      </c>
      <c r="K311" s="5">
        <v>1983.1</v>
      </c>
      <c r="L311" s="5">
        <v>0</v>
      </c>
      <c r="M311" t="str">
        <f>IF(ISERROR(VLOOKUP(A311,'[1]Ecart validé'!$A:$A,1,FALSE)),Z311,"Ecart Validé")</f>
        <v>valid</v>
      </c>
      <c r="R311" t="s">
        <v>30</v>
      </c>
      <c r="X311"/>
      <c r="Y311"/>
      <c r="Z311" t="s">
        <v>31</v>
      </c>
    </row>
    <row r="312" spans="1:26" x14ac:dyDescent="0.3">
      <c r="A312" t="s">
        <v>528</v>
      </c>
      <c r="B312" t="s">
        <v>502</v>
      </c>
      <c r="C312">
        <v>896</v>
      </c>
      <c r="D312" t="str">
        <f>+VLOOKUP(C312,Param!K:L,2,FALSE)</f>
        <v>Marinello &amp; Co. AG</v>
      </c>
      <c r="E312" t="s">
        <v>525</v>
      </c>
      <c r="F312" t="s">
        <v>37</v>
      </c>
      <c r="G312" t="s">
        <v>504</v>
      </c>
      <c r="H312" s="5">
        <v>1439.35</v>
      </c>
      <c r="I312" s="5">
        <v>1439.35</v>
      </c>
      <c r="J312" s="5">
        <v>0</v>
      </c>
      <c r="K312" s="5">
        <v>1439.35</v>
      </c>
      <c r="L312" s="5">
        <v>0</v>
      </c>
      <c r="M312" t="str">
        <f>IF(ISERROR(VLOOKUP(A312,'[1]Ecart validé'!$A:$A,1,FALSE)),Z312,"Ecart Validé")</f>
        <v>valid</v>
      </c>
      <c r="R312" t="s">
        <v>30</v>
      </c>
      <c r="X312"/>
      <c r="Y312"/>
      <c r="Z312" t="s">
        <v>31</v>
      </c>
    </row>
    <row r="313" spans="1:26" x14ac:dyDescent="0.3">
      <c r="A313" t="s">
        <v>529</v>
      </c>
      <c r="B313" t="s">
        <v>502</v>
      </c>
      <c r="C313">
        <v>909</v>
      </c>
      <c r="D313" t="str">
        <f>+VLOOKUP(C313,Param!K:L,2,FALSE)</f>
        <v>Granarolo Suisse SA</v>
      </c>
      <c r="E313" t="s">
        <v>530</v>
      </c>
      <c r="F313" t="s">
        <v>51</v>
      </c>
      <c r="G313" t="s">
        <v>504</v>
      </c>
      <c r="H313" s="5">
        <v>619.02</v>
      </c>
      <c r="I313" s="5">
        <v>619.02149999999995</v>
      </c>
      <c r="J313" s="5">
        <v>-1.4999999999645199E-3</v>
      </c>
      <c r="K313" s="5">
        <v>619.02</v>
      </c>
      <c r="L313" s="5">
        <v>0</v>
      </c>
      <c r="M313" t="str">
        <f>IF(ISERROR(VLOOKUP(A313,'[1]Ecart validé'!$A:$A,1,FALSE)),Z313,"Ecart Validé")</f>
        <v>valid</v>
      </c>
      <c r="R313" t="s">
        <v>30</v>
      </c>
      <c r="X313"/>
      <c r="Y313"/>
      <c r="Z313" t="s">
        <v>31</v>
      </c>
    </row>
    <row r="314" spans="1:26" x14ac:dyDescent="0.3">
      <c r="A314" t="s">
        <v>531</v>
      </c>
      <c r="B314" t="s">
        <v>502</v>
      </c>
      <c r="C314">
        <v>931</v>
      </c>
      <c r="D314" t="str">
        <f>+VLOOKUP(C314,Param!K:L,2,FALSE)</f>
        <v>SRS Swiss Recycling Services SA</v>
      </c>
      <c r="E314" t="s">
        <v>532</v>
      </c>
      <c r="F314" t="s">
        <v>533</v>
      </c>
      <c r="G314" t="s">
        <v>504</v>
      </c>
      <c r="H314" s="5">
        <v>177.8</v>
      </c>
      <c r="I314" s="5">
        <v>177.80430000000001</v>
      </c>
      <c r="J314" s="5">
        <v>-4.3000000000006297E-3</v>
      </c>
      <c r="K314" s="5">
        <v>177.8</v>
      </c>
      <c r="L314" s="5">
        <v>0</v>
      </c>
      <c r="M314" t="str">
        <f>IF(ISERROR(VLOOKUP(A314,'[1]Ecart validé'!$A:$A,1,FALSE)),Z314,"Ecart Validé")</f>
        <v>valid</v>
      </c>
      <c r="R314" t="s">
        <v>30</v>
      </c>
      <c r="X314"/>
      <c r="Y314"/>
      <c r="Z314" t="s">
        <v>31</v>
      </c>
    </row>
    <row r="315" spans="1:26" x14ac:dyDescent="0.3">
      <c r="A315" t="s">
        <v>534</v>
      </c>
      <c r="B315" t="s">
        <v>502</v>
      </c>
      <c r="C315">
        <v>931</v>
      </c>
      <c r="D315" t="str">
        <f>+VLOOKUP(C315,Param!K:L,2,FALSE)</f>
        <v>SRS Swiss Recycling Services SA</v>
      </c>
      <c r="E315" t="s">
        <v>532</v>
      </c>
      <c r="F315" t="s">
        <v>535</v>
      </c>
      <c r="G315" t="s">
        <v>504</v>
      </c>
      <c r="H315" s="5">
        <v>14020.25</v>
      </c>
      <c r="I315" s="5">
        <v>14020.246499999999</v>
      </c>
      <c r="J315" s="5">
        <v>3.5000000007130399E-3</v>
      </c>
      <c r="K315" s="5">
        <v>14020.25</v>
      </c>
      <c r="L315" s="5">
        <v>0</v>
      </c>
      <c r="M315" t="str">
        <f>IF(ISERROR(VLOOKUP(A315,'[1]Ecart validé'!$A:$A,1,FALSE)),Z315,"Ecart Validé")</f>
        <v>valid</v>
      </c>
      <c r="R315" t="s">
        <v>30</v>
      </c>
      <c r="X315"/>
      <c r="Y315"/>
      <c r="Z315" t="s">
        <v>31</v>
      </c>
    </row>
    <row r="316" spans="1:26" x14ac:dyDescent="0.3">
      <c r="A316" t="s">
        <v>536</v>
      </c>
      <c r="B316" t="s">
        <v>502</v>
      </c>
      <c r="C316">
        <v>976</v>
      </c>
      <c r="D316" t="str">
        <f>+VLOOKUP(C316,Param!K:L,2,FALSE)</f>
        <v>Henri Harsch HH SA</v>
      </c>
      <c r="E316" t="s">
        <v>537</v>
      </c>
      <c r="F316" t="s">
        <v>51</v>
      </c>
      <c r="G316" t="s">
        <v>504</v>
      </c>
      <c r="H316" s="5">
        <v>3538.92</v>
      </c>
      <c r="I316" s="5">
        <v>3538.9151999999999</v>
      </c>
      <c r="J316" s="5">
        <v>4.80000000015934E-3</v>
      </c>
      <c r="K316" s="5">
        <v>3538.92</v>
      </c>
      <c r="L316" s="5">
        <v>0</v>
      </c>
      <c r="M316" t="str">
        <f>IF(ISERROR(VLOOKUP(A316,'[1]Ecart validé'!$A:$A,1,FALSE)),Z316,"Ecart Validé")</f>
        <v>valid</v>
      </c>
      <c r="R316" t="s">
        <v>30</v>
      </c>
      <c r="X316"/>
      <c r="Y316"/>
      <c r="Z316" t="s">
        <v>31</v>
      </c>
    </row>
    <row r="317" spans="1:26" x14ac:dyDescent="0.3">
      <c r="A317" t="s">
        <v>538</v>
      </c>
      <c r="B317" t="s">
        <v>502</v>
      </c>
      <c r="C317">
        <v>1254</v>
      </c>
      <c r="D317" t="str">
        <f>+VLOOKUP(C317,Param!K:L,2,FALSE)</f>
        <v>BRITA Wasser-Filter-Systeme AG</v>
      </c>
      <c r="E317" t="s">
        <v>539</v>
      </c>
      <c r="F317" t="s">
        <v>51</v>
      </c>
      <c r="G317" t="s">
        <v>504</v>
      </c>
      <c r="H317" s="5">
        <v>274.08999999999997</v>
      </c>
      <c r="I317" s="5">
        <v>274.09320000000002</v>
      </c>
      <c r="J317" s="5">
        <v>-3.2000000000493799E-3</v>
      </c>
      <c r="K317" s="5">
        <v>274.08999999999997</v>
      </c>
      <c r="L317" s="5">
        <v>0</v>
      </c>
      <c r="M317" t="str">
        <f>IF(ISERROR(VLOOKUP(A317,'[1]Ecart validé'!$A:$A,1,FALSE)),Z317,"Ecart Validé")</f>
        <v>valid</v>
      </c>
      <c r="R317" t="s">
        <v>30</v>
      </c>
      <c r="X317"/>
      <c r="Y317"/>
      <c r="Z317" t="s">
        <v>31</v>
      </c>
    </row>
    <row r="318" spans="1:26" x14ac:dyDescent="0.3">
      <c r="A318" t="s">
        <v>540</v>
      </c>
      <c r="B318" t="s">
        <v>502</v>
      </c>
      <c r="C318">
        <v>1291</v>
      </c>
      <c r="D318" t="str">
        <f>+VLOOKUP(C318,Param!K:L,2,FALSE)</f>
        <v>CHECK-IN all-ways GLM General Limousine GmbH</v>
      </c>
      <c r="E318" t="s">
        <v>541</v>
      </c>
      <c r="F318" t="s">
        <v>33</v>
      </c>
      <c r="G318" t="s">
        <v>504</v>
      </c>
      <c r="H318" s="5">
        <v>642.16999999999996</v>
      </c>
      <c r="I318" s="5">
        <v>642.17200000000003</v>
      </c>
      <c r="J318" s="5">
        <v>-2.0000000000663901E-3</v>
      </c>
      <c r="K318" s="5">
        <v>642.16999999999996</v>
      </c>
      <c r="L318" s="5">
        <v>0</v>
      </c>
      <c r="M318" t="str">
        <f>IF(ISERROR(VLOOKUP(A318,'[1]Ecart validé'!$A:$A,1,FALSE)),Z318,"Ecart Validé")</f>
        <v>valid</v>
      </c>
      <c r="R318" t="s">
        <v>30</v>
      </c>
      <c r="X318"/>
      <c r="Y318"/>
      <c r="Z318" t="s">
        <v>31</v>
      </c>
    </row>
    <row r="319" spans="1:26" x14ac:dyDescent="0.3">
      <c r="A319" t="s">
        <v>542</v>
      </c>
      <c r="B319" t="s">
        <v>502</v>
      </c>
      <c r="C319">
        <v>1291</v>
      </c>
      <c r="D319" t="str">
        <f>+VLOOKUP(C319,Param!K:L,2,FALSE)</f>
        <v>CHECK-IN all-ways GLM General Limousine GmbH</v>
      </c>
      <c r="E319" t="s">
        <v>541</v>
      </c>
      <c r="F319" t="s">
        <v>35</v>
      </c>
      <c r="G319" t="s">
        <v>504</v>
      </c>
      <c r="H319" s="5">
        <v>357.45</v>
      </c>
      <c r="I319" s="5">
        <v>357.47199999999998</v>
      </c>
      <c r="J319" s="5">
        <v>-2.1999999999934499E-2</v>
      </c>
      <c r="K319" s="5">
        <v>357.45</v>
      </c>
      <c r="L319" s="5">
        <v>0</v>
      </c>
      <c r="M319" t="str">
        <f>IF(ISERROR(VLOOKUP(A319,'[1]Ecart validé'!$A:$A,1,FALSE)),Z319,"Ecart Validé")</f>
        <v>valid</v>
      </c>
      <c r="R319" t="s">
        <v>30</v>
      </c>
      <c r="X319"/>
      <c r="Y319"/>
      <c r="Z319" t="s">
        <v>31</v>
      </c>
    </row>
    <row r="320" spans="1:26" x14ac:dyDescent="0.3">
      <c r="A320" t="s">
        <v>543</v>
      </c>
      <c r="B320" t="s">
        <v>502</v>
      </c>
      <c r="C320">
        <v>1291</v>
      </c>
      <c r="D320" t="str">
        <f>+VLOOKUP(C320,Param!K:L,2,FALSE)</f>
        <v>CHECK-IN all-ways GLM General Limousine GmbH</v>
      </c>
      <c r="E320" t="s">
        <v>541</v>
      </c>
      <c r="F320" t="s">
        <v>37</v>
      </c>
      <c r="G320" t="s">
        <v>504</v>
      </c>
      <c r="H320" s="5">
        <v>787.33999999999901</v>
      </c>
      <c r="I320" s="5">
        <v>787.34439999999995</v>
      </c>
      <c r="J320" s="5">
        <v>-4.4000000000323702E-3</v>
      </c>
      <c r="K320" s="5">
        <v>787.33999999999901</v>
      </c>
      <c r="L320" s="5">
        <v>0</v>
      </c>
      <c r="M320" t="str">
        <f>IF(ISERROR(VLOOKUP(A320,'[1]Ecart validé'!$A:$A,1,FALSE)),Z320,"Ecart Validé")</f>
        <v>valid</v>
      </c>
      <c r="R320" t="s">
        <v>30</v>
      </c>
      <c r="X320"/>
      <c r="Y320"/>
      <c r="Z320" t="s">
        <v>31</v>
      </c>
    </row>
    <row r="321" spans="1:26" x14ac:dyDescent="0.3">
      <c r="A321" t="s">
        <v>544</v>
      </c>
      <c r="B321" t="s">
        <v>502</v>
      </c>
      <c r="C321">
        <v>1431</v>
      </c>
      <c r="D321" t="str">
        <f>+VLOOKUP(C321,Param!K:L,2,FALSE)</f>
        <v>Fideco AG</v>
      </c>
      <c r="E321" t="s">
        <v>545</v>
      </c>
      <c r="F321" t="s">
        <v>28</v>
      </c>
      <c r="G321" t="s">
        <v>504</v>
      </c>
      <c r="H321" s="5">
        <v>5222.6099999999997</v>
      </c>
      <c r="I321" s="5">
        <v>5222.6075000000001</v>
      </c>
      <c r="J321" s="5">
        <v>2.4999999995998202E-3</v>
      </c>
      <c r="K321" s="5">
        <v>5222.6099999999997</v>
      </c>
      <c r="L321" s="5">
        <v>0</v>
      </c>
      <c r="M321" t="str">
        <f>IF(ISERROR(VLOOKUP(A321,'[1]Ecart validé'!$A:$A,1,FALSE)),Z321,"Ecart Validé")</f>
        <v>valid</v>
      </c>
      <c r="R321" t="s">
        <v>30</v>
      </c>
      <c r="X321"/>
      <c r="Y321"/>
      <c r="Z321" t="s">
        <v>31</v>
      </c>
    </row>
    <row r="322" spans="1:26" x14ac:dyDescent="0.3">
      <c r="A322" t="s">
        <v>546</v>
      </c>
      <c r="B322" t="s">
        <v>502</v>
      </c>
      <c r="C322">
        <v>1431</v>
      </c>
      <c r="D322" t="str">
        <f>+VLOOKUP(C322,Param!K:L,2,FALSE)</f>
        <v>Fideco AG</v>
      </c>
      <c r="E322" t="s">
        <v>545</v>
      </c>
      <c r="F322" t="s">
        <v>33</v>
      </c>
      <c r="G322" t="s">
        <v>504</v>
      </c>
      <c r="H322" s="5">
        <v>1056.4000000000001</v>
      </c>
      <c r="I322" s="5">
        <v>1056.4024999999999</v>
      </c>
      <c r="J322" s="5">
        <v>-2.4999999998271899E-3</v>
      </c>
      <c r="K322" s="5">
        <v>1056.4000000000001</v>
      </c>
      <c r="L322" s="5">
        <v>0</v>
      </c>
      <c r="M322" t="str">
        <f>IF(ISERROR(VLOOKUP(A322,'[1]Ecart validé'!$A:$A,1,FALSE)),Z322,"Ecart Validé")</f>
        <v>valid</v>
      </c>
      <c r="R322" t="s">
        <v>30</v>
      </c>
      <c r="X322"/>
      <c r="Y322"/>
      <c r="Z322" t="s">
        <v>31</v>
      </c>
    </row>
    <row r="323" spans="1:26" x14ac:dyDescent="0.3">
      <c r="A323" t="s">
        <v>547</v>
      </c>
      <c r="B323" t="s">
        <v>502</v>
      </c>
      <c r="C323">
        <v>1431</v>
      </c>
      <c r="D323" t="str">
        <f>+VLOOKUP(C323,Param!K:L,2,FALSE)</f>
        <v>Fideco AG</v>
      </c>
      <c r="E323" t="s">
        <v>545</v>
      </c>
      <c r="F323" t="s">
        <v>35</v>
      </c>
      <c r="G323" t="s">
        <v>504</v>
      </c>
      <c r="H323" s="5">
        <v>3644.5</v>
      </c>
      <c r="I323" s="5">
        <v>3644.4949999999999</v>
      </c>
      <c r="J323" s="5">
        <v>5.0000000001091298E-3</v>
      </c>
      <c r="K323" s="5">
        <v>3644.5</v>
      </c>
      <c r="L323" s="5">
        <v>0</v>
      </c>
      <c r="M323" t="str">
        <f>IF(ISERROR(VLOOKUP(A323,'[1]Ecart validé'!$A:$A,1,FALSE)),Z323,"Ecart Validé")</f>
        <v>valid</v>
      </c>
      <c r="R323" t="s">
        <v>30</v>
      </c>
      <c r="Y323"/>
      <c r="Z323" t="s">
        <v>31</v>
      </c>
    </row>
    <row r="324" spans="1:26" x14ac:dyDescent="0.3">
      <c r="A324" t="s">
        <v>548</v>
      </c>
      <c r="B324" t="s">
        <v>502</v>
      </c>
      <c r="C324">
        <v>1431</v>
      </c>
      <c r="D324" t="str">
        <f>+VLOOKUP(C324,Param!K:L,2,FALSE)</f>
        <v>Fideco AG</v>
      </c>
      <c r="E324" t="s">
        <v>545</v>
      </c>
      <c r="F324" t="s">
        <v>37</v>
      </c>
      <c r="G324" t="s">
        <v>504</v>
      </c>
      <c r="H324" s="5">
        <v>3144.42</v>
      </c>
      <c r="I324" s="5">
        <v>3144.4195</v>
      </c>
      <c r="J324" s="5">
        <v>5.0000000010186297E-4</v>
      </c>
      <c r="K324" s="5">
        <v>3144.42</v>
      </c>
      <c r="L324" s="5">
        <v>0</v>
      </c>
      <c r="M324" t="str">
        <f>IF(ISERROR(VLOOKUP(A324,'[1]Ecart validé'!$A:$A,1,FALSE)),Z324,"Ecart Validé")</f>
        <v>valid</v>
      </c>
      <c r="R324" t="s">
        <v>30</v>
      </c>
      <c r="X324"/>
      <c r="Y324"/>
      <c r="Z324" t="s">
        <v>31</v>
      </c>
    </row>
    <row r="325" spans="1:26" ht="28.8" x14ac:dyDescent="0.3">
      <c r="A325" t="s">
        <v>549</v>
      </c>
      <c r="B325" t="s">
        <v>502</v>
      </c>
      <c r="C325">
        <v>1499</v>
      </c>
      <c r="D325" t="str">
        <f>+VLOOKUP(C325,Param!K:L,2,FALSE)</f>
        <v>STANDARD TEXTILE SAS</v>
      </c>
      <c r="E325" t="s">
        <v>550</v>
      </c>
      <c r="F325" t="s">
        <v>51</v>
      </c>
      <c r="G325" t="s">
        <v>29</v>
      </c>
      <c r="H325" s="5">
        <v>3498.39</v>
      </c>
      <c r="J325" s="5">
        <v>3498.39</v>
      </c>
      <c r="L325" s="5">
        <v>3498.39</v>
      </c>
      <c r="M325" t="str">
        <f>IF(ISERROR(VLOOKUP(A325,'[1]Ecart validé'!$A:$A,1,FALSE)),Z325,"Ecart Validé")</f>
        <v>waiting</v>
      </c>
      <c r="N325" t="s">
        <v>551</v>
      </c>
      <c r="O325" t="s">
        <v>552</v>
      </c>
      <c r="P325" t="s">
        <v>85</v>
      </c>
      <c r="Q325" t="s">
        <v>553</v>
      </c>
      <c r="S325" t="s">
        <v>45</v>
      </c>
      <c r="T325" t="s">
        <v>46</v>
      </c>
      <c r="U325" s="13" t="s">
        <v>554</v>
      </c>
      <c r="V325" t="s">
        <v>45</v>
      </c>
      <c r="W325" t="s">
        <v>46</v>
      </c>
      <c r="X325" t="s">
        <v>555</v>
      </c>
      <c r="Y325" t="s">
        <v>555</v>
      </c>
      <c r="Z325" t="s">
        <v>260</v>
      </c>
    </row>
    <row r="326" spans="1:26" x14ac:dyDescent="0.3">
      <c r="A326" t="s">
        <v>556</v>
      </c>
      <c r="B326" t="s">
        <v>502</v>
      </c>
      <c r="C326">
        <v>1748</v>
      </c>
      <c r="D326" t="str">
        <f>+VLOOKUP(C326,Param!K:L,2,FALSE)</f>
        <v>Pronexis</v>
      </c>
      <c r="E326" t="s">
        <v>557</v>
      </c>
      <c r="F326" t="s">
        <v>51</v>
      </c>
      <c r="G326" t="s">
        <v>504</v>
      </c>
      <c r="H326" s="5">
        <v>1774.41</v>
      </c>
      <c r="I326" s="5">
        <v>1774.4103</v>
      </c>
      <c r="J326" s="5">
        <v>-2.9999999992469303E-4</v>
      </c>
      <c r="K326" s="5">
        <v>1774.41</v>
      </c>
      <c r="L326" s="5">
        <v>0</v>
      </c>
      <c r="M326" t="str">
        <f>IF(ISERROR(VLOOKUP(A326,'[1]Ecart validé'!$A:$A,1,FALSE)),Z326,"Ecart Validé")</f>
        <v>valid</v>
      </c>
      <c r="R326" t="s">
        <v>30</v>
      </c>
      <c r="X326"/>
      <c r="Y326"/>
      <c r="Z326" t="s">
        <v>31</v>
      </c>
    </row>
    <row r="327" spans="1:26" x14ac:dyDescent="0.3">
      <c r="A327" t="s">
        <v>558</v>
      </c>
      <c r="B327" t="s">
        <v>502</v>
      </c>
      <c r="C327">
        <v>1828</v>
      </c>
      <c r="D327" t="str">
        <f>+VLOOKUP(C327,Param!K:L,2,FALSE)</f>
        <v>Bardusch AG</v>
      </c>
      <c r="E327" t="s">
        <v>559</v>
      </c>
      <c r="F327" t="s">
        <v>28</v>
      </c>
      <c r="G327" t="s">
        <v>504</v>
      </c>
      <c r="H327" s="5">
        <v>852.35</v>
      </c>
      <c r="I327" s="5">
        <v>852.35</v>
      </c>
      <c r="J327" s="5">
        <v>0</v>
      </c>
      <c r="K327" s="5">
        <v>852.35</v>
      </c>
      <c r="L327" s="5">
        <v>0</v>
      </c>
      <c r="M327" t="str">
        <f>IF(ISERROR(VLOOKUP(A327,'[1]Ecart validé'!$A:$A,1,FALSE)),Z327,"Ecart Validé")</f>
        <v>valid</v>
      </c>
      <c r="R327" t="s">
        <v>30</v>
      </c>
      <c r="X327"/>
      <c r="Y327"/>
      <c r="Z327" t="s">
        <v>31</v>
      </c>
    </row>
    <row r="328" spans="1:26" x14ac:dyDescent="0.3">
      <c r="A328" t="s">
        <v>560</v>
      </c>
      <c r="B328" t="s">
        <v>502</v>
      </c>
      <c r="C328">
        <v>1828</v>
      </c>
      <c r="D328" t="str">
        <f>+VLOOKUP(C328,Param!K:L,2,FALSE)</f>
        <v>Bardusch AG</v>
      </c>
      <c r="E328" t="s">
        <v>559</v>
      </c>
      <c r="F328" t="s">
        <v>33</v>
      </c>
      <c r="G328" t="s">
        <v>504</v>
      </c>
      <c r="H328" s="5">
        <v>170.45</v>
      </c>
      <c r="I328" s="5">
        <v>170.45249999999999</v>
      </c>
      <c r="J328" s="5">
        <v>-2.4999999999977202E-3</v>
      </c>
      <c r="K328" s="5">
        <v>170.45</v>
      </c>
      <c r="L328" s="5">
        <v>0</v>
      </c>
      <c r="M328" t="str">
        <f>IF(ISERROR(VLOOKUP(A328,'[1]Ecart validé'!$A:$A,1,FALSE)),Z328,"Ecart Validé")</f>
        <v>valid</v>
      </c>
      <c r="R328" t="s">
        <v>30</v>
      </c>
      <c r="X328"/>
      <c r="Y328"/>
      <c r="Z328" t="s">
        <v>31</v>
      </c>
    </row>
    <row r="329" spans="1:26" x14ac:dyDescent="0.3">
      <c r="A329" t="s">
        <v>561</v>
      </c>
      <c r="B329" t="s">
        <v>502</v>
      </c>
      <c r="C329">
        <v>1828</v>
      </c>
      <c r="D329" t="str">
        <f>+VLOOKUP(C329,Param!K:L,2,FALSE)</f>
        <v>Bardusch AG</v>
      </c>
      <c r="E329" t="s">
        <v>559</v>
      </c>
      <c r="F329" t="s">
        <v>35</v>
      </c>
      <c r="G329" t="s">
        <v>504</v>
      </c>
      <c r="H329" s="5">
        <v>1058.3</v>
      </c>
      <c r="I329" s="5">
        <v>1058.2825</v>
      </c>
      <c r="J329" s="5">
        <v>1.7499999999927199E-2</v>
      </c>
      <c r="K329" s="5">
        <v>1058.3</v>
      </c>
      <c r="L329" s="5">
        <v>0</v>
      </c>
      <c r="M329" t="str">
        <f>IF(ISERROR(VLOOKUP(A329,'[1]Ecart validé'!$A:$A,1,FALSE)),Z329,"Ecart Validé")</f>
        <v>valid</v>
      </c>
      <c r="R329" t="s">
        <v>30</v>
      </c>
      <c r="X329"/>
      <c r="Y329"/>
      <c r="Z329" t="s">
        <v>31</v>
      </c>
    </row>
    <row r="330" spans="1:26" x14ac:dyDescent="0.3">
      <c r="A330" t="s">
        <v>562</v>
      </c>
      <c r="B330" t="s">
        <v>502</v>
      </c>
      <c r="C330">
        <v>1828</v>
      </c>
      <c r="D330" t="str">
        <f>+VLOOKUP(C330,Param!K:L,2,FALSE)</f>
        <v>Bardusch AG</v>
      </c>
      <c r="E330" t="s">
        <v>559</v>
      </c>
      <c r="F330" t="s">
        <v>37</v>
      </c>
      <c r="G330" t="s">
        <v>504</v>
      </c>
      <c r="H330" s="5">
        <v>415.13</v>
      </c>
      <c r="I330" s="5">
        <v>415.13249999999999</v>
      </c>
      <c r="J330" s="5">
        <v>-2.4999999999977202E-3</v>
      </c>
      <c r="K330" s="5">
        <v>415.13</v>
      </c>
      <c r="L330" s="5">
        <v>0</v>
      </c>
      <c r="M330" t="str">
        <f>IF(ISERROR(VLOOKUP(A330,'[1]Ecart validé'!$A:$A,1,FALSE)),Z330,"Ecart Validé")</f>
        <v>valid</v>
      </c>
      <c r="R330" t="s">
        <v>30</v>
      </c>
      <c r="X330"/>
      <c r="Y330"/>
      <c r="Z330" t="s">
        <v>31</v>
      </c>
    </row>
    <row r="331" spans="1:26" x14ac:dyDescent="0.3">
      <c r="A331" t="s">
        <v>563</v>
      </c>
      <c r="B331" t="s">
        <v>502</v>
      </c>
      <c r="C331">
        <v>1956</v>
      </c>
      <c r="D331" t="str">
        <f>+VLOOKUP(C331,Param!K:L,2,FALSE)</f>
        <v>SILLIKER SUISSE SARL</v>
      </c>
      <c r="E331" t="s">
        <v>564</v>
      </c>
      <c r="F331" t="s">
        <v>51</v>
      </c>
      <c r="G331" t="s">
        <v>504</v>
      </c>
      <c r="H331" s="5">
        <v>4435.53</v>
      </c>
      <c r="I331" s="5">
        <v>4435.5339000000004</v>
      </c>
      <c r="J331" s="5">
        <v>-3.90000000061263E-3</v>
      </c>
      <c r="K331" s="5">
        <v>4435.53</v>
      </c>
      <c r="L331" s="5">
        <v>0</v>
      </c>
      <c r="M331" t="str">
        <f>IF(ISERROR(VLOOKUP(A331,'[1]Ecart validé'!$A:$A,1,FALSE)),Z331,"Ecart Validé")</f>
        <v>valid</v>
      </c>
      <c r="R331" t="s">
        <v>30</v>
      </c>
      <c r="X331"/>
      <c r="Y331"/>
      <c r="Z331" t="s">
        <v>31</v>
      </c>
    </row>
    <row r="332" spans="1:26" x14ac:dyDescent="0.3">
      <c r="A332" t="s">
        <v>565</v>
      </c>
      <c r="B332" t="s">
        <v>502</v>
      </c>
      <c r="C332">
        <v>1960</v>
      </c>
      <c r="D332" t="str">
        <f>+VLOOKUP(C332,Param!K:L,2,FALSE)</f>
        <v>Diversey Europe B.V. Utrecht</v>
      </c>
      <c r="E332" t="s">
        <v>566</v>
      </c>
      <c r="F332" t="s">
        <v>28</v>
      </c>
      <c r="G332" t="s">
        <v>504</v>
      </c>
      <c r="H332" s="5">
        <v>24494.02</v>
      </c>
      <c r="I332" s="5">
        <v>24494.016</v>
      </c>
      <c r="J332" s="5">
        <v>4.0000000008149003E-3</v>
      </c>
      <c r="K332" s="5">
        <v>24494.02</v>
      </c>
      <c r="L332" s="5">
        <v>0</v>
      </c>
      <c r="M332" t="str">
        <f>IF(ISERROR(VLOOKUP(A332,'[1]Ecart validé'!$A:$A,1,FALSE)),Z332,"Ecart Validé")</f>
        <v>valid</v>
      </c>
      <c r="R332" t="s">
        <v>30</v>
      </c>
      <c r="X332"/>
      <c r="Y332"/>
      <c r="Z332" t="s">
        <v>31</v>
      </c>
    </row>
    <row r="333" spans="1:26" x14ac:dyDescent="0.3">
      <c r="A333" t="s">
        <v>567</v>
      </c>
      <c r="B333" t="s">
        <v>502</v>
      </c>
      <c r="C333">
        <v>1960</v>
      </c>
      <c r="D333" t="str">
        <f>+VLOOKUP(C333,Param!K:L,2,FALSE)</f>
        <v>Diversey Europe B.V. Utrecht</v>
      </c>
      <c r="E333" t="s">
        <v>566</v>
      </c>
      <c r="F333" t="s">
        <v>33</v>
      </c>
      <c r="G333" t="s">
        <v>504</v>
      </c>
      <c r="H333" s="5">
        <v>15158.12</v>
      </c>
      <c r="I333" s="5">
        <v>15158.118399999999</v>
      </c>
      <c r="J333" s="5">
        <v>1.60000000141735E-3</v>
      </c>
      <c r="K333" s="5">
        <v>15158.12</v>
      </c>
      <c r="L333" s="5">
        <v>0</v>
      </c>
      <c r="M333" t="str">
        <f>IF(ISERROR(VLOOKUP(A333,'[1]Ecart validé'!$A:$A,1,FALSE)),Z333,"Ecart Validé")</f>
        <v>valid</v>
      </c>
      <c r="R333" t="s">
        <v>30</v>
      </c>
      <c r="X333"/>
      <c r="Y333"/>
      <c r="Z333" t="s">
        <v>31</v>
      </c>
    </row>
    <row r="334" spans="1:26" x14ac:dyDescent="0.3">
      <c r="A334" t="s">
        <v>568</v>
      </c>
      <c r="B334" t="s">
        <v>502</v>
      </c>
      <c r="C334">
        <v>1960</v>
      </c>
      <c r="D334" t="str">
        <f>+VLOOKUP(C334,Param!K:L,2,FALSE)</f>
        <v>Diversey Europe B.V. Utrecht</v>
      </c>
      <c r="E334" t="s">
        <v>566</v>
      </c>
      <c r="F334" t="s">
        <v>35</v>
      </c>
      <c r="G334" t="s">
        <v>504</v>
      </c>
      <c r="H334" s="5">
        <v>16355.8</v>
      </c>
      <c r="I334" s="5">
        <v>16355.824000000001</v>
      </c>
      <c r="J334" s="5">
        <v>-2.4000000001251399E-2</v>
      </c>
      <c r="K334" s="5">
        <v>16355.8</v>
      </c>
      <c r="L334" s="5">
        <v>0</v>
      </c>
      <c r="M334" t="str">
        <f>IF(ISERROR(VLOOKUP(A334,'[1]Ecart validé'!$A:$A,1,FALSE)),Z334,"Ecart Validé")</f>
        <v>valid</v>
      </c>
      <c r="R334" t="s">
        <v>30</v>
      </c>
      <c r="X334"/>
      <c r="Y334"/>
      <c r="Z334" t="s">
        <v>31</v>
      </c>
    </row>
    <row r="335" spans="1:26" x14ac:dyDescent="0.3">
      <c r="A335" t="s">
        <v>569</v>
      </c>
      <c r="B335" t="s">
        <v>502</v>
      </c>
      <c r="C335">
        <v>1960</v>
      </c>
      <c r="D335" t="str">
        <f>+VLOOKUP(C335,Param!K:L,2,FALSE)</f>
        <v>Diversey Europe B.V. Utrecht</v>
      </c>
      <c r="E335" t="s">
        <v>566</v>
      </c>
      <c r="F335" t="s">
        <v>37</v>
      </c>
      <c r="G335" t="s">
        <v>504</v>
      </c>
      <c r="H335" s="5">
        <v>11049.41</v>
      </c>
      <c r="I335" s="5">
        <v>11049.407999999999</v>
      </c>
      <c r="J335" s="5">
        <v>2.0000000004074502E-3</v>
      </c>
      <c r="K335" s="5">
        <v>11049.41</v>
      </c>
      <c r="L335" s="5">
        <v>0</v>
      </c>
      <c r="M335" t="str">
        <f>IF(ISERROR(VLOOKUP(A335,'[1]Ecart validé'!$A:$A,1,FALSE)),Z335,"Ecart Validé")</f>
        <v>valid</v>
      </c>
      <c r="R335" t="s">
        <v>30</v>
      </c>
      <c r="X335"/>
      <c r="Y335"/>
      <c r="Z335" t="s">
        <v>31</v>
      </c>
    </row>
    <row r="336" spans="1:26" x14ac:dyDescent="0.3">
      <c r="A336" t="s">
        <v>570</v>
      </c>
      <c r="B336" t="s">
        <v>502</v>
      </c>
      <c r="C336">
        <v>1962</v>
      </c>
      <c r="D336" t="str">
        <f>+VLOOKUP(C336,Param!K:L,2,FALSE)</f>
        <v>Bolay SA</v>
      </c>
      <c r="E336" t="s">
        <v>571</v>
      </c>
      <c r="F336" t="s">
        <v>533</v>
      </c>
      <c r="G336" t="s">
        <v>504</v>
      </c>
      <c r="H336" s="5">
        <v>707.45999999999901</v>
      </c>
      <c r="I336" s="5">
        <v>707.45749999999998</v>
      </c>
      <c r="J336" s="5">
        <v>2.4999999999408798E-3</v>
      </c>
      <c r="K336" s="5">
        <v>707.45999999999901</v>
      </c>
      <c r="L336" s="5">
        <v>0</v>
      </c>
      <c r="M336" t="str">
        <f>IF(ISERROR(VLOOKUP(A336,'[1]Ecart validé'!$A:$A,1,FALSE)),Z336,"Ecart Validé")</f>
        <v>valid</v>
      </c>
      <c r="R336" t="s">
        <v>30</v>
      </c>
      <c r="X336"/>
      <c r="Y336"/>
      <c r="Z336" t="s">
        <v>31</v>
      </c>
    </row>
    <row r="337" spans="1:26" x14ac:dyDescent="0.3">
      <c r="A337" t="s">
        <v>572</v>
      </c>
      <c r="B337" t="s">
        <v>502</v>
      </c>
      <c r="C337">
        <v>1962</v>
      </c>
      <c r="D337" t="str">
        <f>+VLOOKUP(C337,Param!K:L,2,FALSE)</f>
        <v>Bolay SA</v>
      </c>
      <c r="E337" t="s">
        <v>571</v>
      </c>
      <c r="F337" t="s">
        <v>535</v>
      </c>
      <c r="G337" t="s">
        <v>504</v>
      </c>
      <c r="H337" s="5">
        <v>1082.02</v>
      </c>
      <c r="I337" s="5">
        <v>1082.0150000000001</v>
      </c>
      <c r="J337" s="5">
        <v>4.9999999998817596E-3</v>
      </c>
      <c r="K337" s="5">
        <v>1082.02</v>
      </c>
      <c r="L337" s="5">
        <v>0</v>
      </c>
      <c r="M337" t="str">
        <f>IF(ISERROR(VLOOKUP(A337,'[1]Ecart validé'!$A:$A,1,FALSE)),Z337,"Ecart Validé")</f>
        <v>valid</v>
      </c>
      <c r="R337" t="s">
        <v>30</v>
      </c>
      <c r="X337"/>
      <c r="Y337"/>
      <c r="Z337" t="s">
        <v>31</v>
      </c>
    </row>
    <row r="338" spans="1:26" x14ac:dyDescent="0.3">
      <c r="A338" t="s">
        <v>573</v>
      </c>
      <c r="B338" t="s">
        <v>502</v>
      </c>
      <c r="C338">
        <v>1973</v>
      </c>
      <c r="D338" t="str">
        <f>+VLOOKUP(C338,Param!K:L,2,FALSE)</f>
        <v>Anticimex AG</v>
      </c>
      <c r="E338" t="s">
        <v>574</v>
      </c>
      <c r="F338" t="s">
        <v>51</v>
      </c>
      <c r="G338" t="s">
        <v>504</v>
      </c>
      <c r="H338" s="5">
        <v>2192.2399999999998</v>
      </c>
      <c r="I338" s="5">
        <v>2192.2424999999998</v>
      </c>
      <c r="J338" s="5">
        <v>-2.5000000000545601E-3</v>
      </c>
      <c r="K338" s="5">
        <v>2192.2399999999998</v>
      </c>
      <c r="L338" s="5">
        <v>0</v>
      </c>
      <c r="M338" t="str">
        <f>IF(ISERROR(VLOOKUP(A338,'[1]Ecart validé'!$A:$A,1,FALSE)),Z338,"Ecart Validé")</f>
        <v>valid</v>
      </c>
      <c r="R338" t="s">
        <v>30</v>
      </c>
      <c r="X338"/>
      <c r="Y338"/>
      <c r="Z338" t="s">
        <v>31</v>
      </c>
    </row>
    <row r="339" spans="1:26" x14ac:dyDescent="0.3">
      <c r="A339" t="s">
        <v>575</v>
      </c>
      <c r="B339" t="s">
        <v>502</v>
      </c>
      <c r="C339">
        <v>2012</v>
      </c>
      <c r="D339" t="str">
        <f>+VLOOKUP(C339,Param!K:L,2,FALSE)</f>
        <v>Landolt Weine AG</v>
      </c>
      <c r="E339" t="s">
        <v>576</v>
      </c>
      <c r="F339" t="s">
        <v>51</v>
      </c>
      <c r="G339" t="s">
        <v>504</v>
      </c>
      <c r="H339" s="5">
        <v>2068.2600000000002</v>
      </c>
      <c r="I339" s="5">
        <v>2068.2600000000002</v>
      </c>
      <c r="J339" s="5">
        <v>0</v>
      </c>
      <c r="K339" s="5">
        <v>2068.2600000000002</v>
      </c>
      <c r="L339" s="5">
        <v>0</v>
      </c>
      <c r="M339" t="str">
        <f>IF(ISERROR(VLOOKUP(A339,'[1]Ecart validé'!$A:$A,1,FALSE)),Z339,"Ecart Validé")</f>
        <v>valid</v>
      </c>
      <c r="R339" t="s">
        <v>30</v>
      </c>
      <c r="X339"/>
      <c r="Y339"/>
      <c r="Z339" t="s">
        <v>31</v>
      </c>
    </row>
    <row r="340" spans="1:26" x14ac:dyDescent="0.3">
      <c r="A340" t="s">
        <v>577</v>
      </c>
      <c r="B340" t="s">
        <v>502</v>
      </c>
      <c r="C340">
        <v>2022</v>
      </c>
      <c r="D340" t="str">
        <f>+VLOOKUP(C340,Param!K:L,2,FALSE)</f>
        <v>FRANCOIS BRASIER SA</v>
      </c>
      <c r="E340" t="s">
        <v>578</v>
      </c>
      <c r="F340" t="s">
        <v>533</v>
      </c>
      <c r="G340" t="s">
        <v>504</v>
      </c>
      <c r="H340" s="5">
        <v>1051.6500000000001</v>
      </c>
      <c r="I340" s="5">
        <v>1051.6500000000001</v>
      </c>
      <c r="J340" s="5">
        <v>0</v>
      </c>
      <c r="K340" s="5">
        <v>1051.6500000000001</v>
      </c>
      <c r="L340" s="5">
        <v>0</v>
      </c>
      <c r="M340" t="str">
        <f>IF(ISERROR(VLOOKUP(A340,'[1]Ecart validé'!$A:$A,1,FALSE)),Z340,"Ecart Validé")</f>
        <v>valid</v>
      </c>
      <c r="R340" t="s">
        <v>30</v>
      </c>
      <c r="X340"/>
      <c r="Y340"/>
      <c r="Z340" t="s">
        <v>31</v>
      </c>
    </row>
    <row r="341" spans="1:26" x14ac:dyDescent="0.3">
      <c r="A341" t="s">
        <v>579</v>
      </c>
      <c r="B341" t="s">
        <v>502</v>
      </c>
      <c r="C341">
        <v>2022</v>
      </c>
      <c r="D341" t="str">
        <f>+VLOOKUP(C341,Param!K:L,2,FALSE)</f>
        <v>FRANCOIS BRASIER SA</v>
      </c>
      <c r="E341" t="s">
        <v>578</v>
      </c>
      <c r="F341" t="s">
        <v>535</v>
      </c>
      <c r="G341" t="s">
        <v>504</v>
      </c>
      <c r="H341" s="5">
        <v>771.75</v>
      </c>
      <c r="I341" s="5">
        <v>771.75</v>
      </c>
      <c r="J341" s="5">
        <v>0</v>
      </c>
      <c r="K341" s="5">
        <v>771.75</v>
      </c>
      <c r="L341" s="5">
        <v>0</v>
      </c>
      <c r="M341" t="str">
        <f>IF(ISERROR(VLOOKUP(A341,'[1]Ecart validé'!$A:$A,1,FALSE)),Z341,"Ecart Validé")</f>
        <v>valid</v>
      </c>
      <c r="R341" t="s">
        <v>30</v>
      </c>
      <c r="X341"/>
      <c r="Y341"/>
      <c r="Z341" t="s">
        <v>31</v>
      </c>
    </row>
    <row r="342" spans="1:26" x14ac:dyDescent="0.3">
      <c r="A342" t="s">
        <v>580</v>
      </c>
      <c r="B342" t="s">
        <v>502</v>
      </c>
      <c r="C342">
        <v>2026</v>
      </c>
      <c r="D342" t="str">
        <f>+VLOOKUP(C342,Param!K:L,2,FALSE)</f>
        <v>Bianchi AG</v>
      </c>
      <c r="E342" t="s">
        <v>581</v>
      </c>
      <c r="F342" t="s">
        <v>28</v>
      </c>
      <c r="G342" t="s">
        <v>504</v>
      </c>
      <c r="H342" s="5">
        <v>11000.76</v>
      </c>
      <c r="I342" s="5">
        <v>11000.763999999999</v>
      </c>
      <c r="J342" s="5">
        <v>-3.99999999899591E-3</v>
      </c>
      <c r="K342" s="5">
        <v>11000.76</v>
      </c>
      <c r="L342" s="5">
        <v>0</v>
      </c>
      <c r="M342" t="str">
        <f>IF(ISERROR(VLOOKUP(A342,'[1]Ecart validé'!$A:$A,1,FALSE)),Z342,"Ecart Validé")</f>
        <v>valid</v>
      </c>
      <c r="R342" t="s">
        <v>30</v>
      </c>
      <c r="X342"/>
      <c r="Y342"/>
      <c r="Z342" t="s">
        <v>31</v>
      </c>
    </row>
    <row r="343" spans="1:26" x14ac:dyDescent="0.3">
      <c r="A343" t="s">
        <v>582</v>
      </c>
      <c r="B343" t="s">
        <v>502</v>
      </c>
      <c r="C343">
        <v>2026</v>
      </c>
      <c r="D343" t="str">
        <f>+VLOOKUP(C343,Param!K:L,2,FALSE)</f>
        <v>Bianchi AG</v>
      </c>
      <c r="E343" t="s">
        <v>581</v>
      </c>
      <c r="F343" t="s">
        <v>33</v>
      </c>
      <c r="G343" t="s">
        <v>504</v>
      </c>
      <c r="H343" s="5">
        <v>1755.11</v>
      </c>
      <c r="I343" s="5">
        <v>1755.114</v>
      </c>
      <c r="J343" s="5">
        <v>-4.0000000001327802E-3</v>
      </c>
      <c r="K343" s="5">
        <v>1755.11</v>
      </c>
      <c r="L343" s="5">
        <v>0</v>
      </c>
      <c r="M343" t="str">
        <f>IF(ISERROR(VLOOKUP(A343,'[1]Ecart validé'!$A:$A,1,FALSE)),Z343,"Ecart Validé")</f>
        <v>valid</v>
      </c>
      <c r="R343" t="s">
        <v>30</v>
      </c>
      <c r="X343"/>
      <c r="Y343"/>
      <c r="Z343" t="s">
        <v>31</v>
      </c>
    </row>
    <row r="344" spans="1:26" x14ac:dyDescent="0.3">
      <c r="A344" t="s">
        <v>583</v>
      </c>
      <c r="B344" t="s">
        <v>502</v>
      </c>
      <c r="C344">
        <v>2026</v>
      </c>
      <c r="D344" t="str">
        <f>+VLOOKUP(C344,Param!K:L,2,FALSE)</f>
        <v>Bianchi AG</v>
      </c>
      <c r="E344" t="s">
        <v>581</v>
      </c>
      <c r="F344" t="s">
        <v>35</v>
      </c>
      <c r="G344" t="s">
        <v>504</v>
      </c>
      <c r="H344" s="5">
        <v>6441.95</v>
      </c>
      <c r="I344" s="5">
        <v>6441.9560000000001</v>
      </c>
      <c r="J344" s="5">
        <v>-6.0000000003128601E-3</v>
      </c>
      <c r="K344" s="5">
        <v>6441.95</v>
      </c>
      <c r="L344" s="5">
        <v>0</v>
      </c>
      <c r="M344" t="str">
        <f>IF(ISERROR(VLOOKUP(A344,'[1]Ecart validé'!$A:$A,1,FALSE)),Z344,"Ecart Validé")</f>
        <v>valid</v>
      </c>
      <c r="R344" t="s">
        <v>30</v>
      </c>
      <c r="X344"/>
      <c r="Y344"/>
      <c r="Z344" t="s">
        <v>31</v>
      </c>
    </row>
    <row r="345" spans="1:26" x14ac:dyDescent="0.3">
      <c r="A345" t="s">
        <v>584</v>
      </c>
      <c r="B345" t="s">
        <v>502</v>
      </c>
      <c r="C345">
        <v>2026</v>
      </c>
      <c r="D345" t="str">
        <f>+VLOOKUP(C345,Param!K:L,2,FALSE)</f>
        <v>Bianchi AG</v>
      </c>
      <c r="E345" t="s">
        <v>581</v>
      </c>
      <c r="F345" t="s">
        <v>37</v>
      </c>
      <c r="G345" t="s">
        <v>504</v>
      </c>
      <c r="H345" s="5">
        <v>3396.5</v>
      </c>
      <c r="I345" s="5">
        <v>3396.502</v>
      </c>
      <c r="J345" s="5">
        <v>-1.9999999999527002E-3</v>
      </c>
      <c r="K345" s="5">
        <v>3396.5</v>
      </c>
      <c r="L345" s="5">
        <v>0</v>
      </c>
      <c r="M345" t="str">
        <f>IF(ISERROR(VLOOKUP(A345,'[1]Ecart validé'!$A:$A,1,FALSE)),Z345,"Ecart Validé")</f>
        <v>valid</v>
      </c>
      <c r="R345" t="s">
        <v>30</v>
      </c>
      <c r="X345"/>
      <c r="Y345"/>
      <c r="Z345" t="s">
        <v>31</v>
      </c>
    </row>
    <row r="346" spans="1:26" x14ac:dyDescent="0.3">
      <c r="A346" t="s">
        <v>585</v>
      </c>
      <c r="B346" t="s">
        <v>502</v>
      </c>
      <c r="C346">
        <v>2030</v>
      </c>
      <c r="D346" t="str">
        <f>+VLOOKUP(C346,Param!K:L,2,FALSE)</f>
        <v>Geiser AG</v>
      </c>
      <c r="E346" t="s">
        <v>586</v>
      </c>
      <c r="F346" t="s">
        <v>28</v>
      </c>
      <c r="G346" t="s">
        <v>504</v>
      </c>
      <c r="H346" s="5">
        <v>1790.6</v>
      </c>
      <c r="I346" s="5">
        <v>1790.6010000000001</v>
      </c>
      <c r="J346" s="5">
        <v>-1.0000000002037201E-3</v>
      </c>
      <c r="K346" s="5">
        <v>1790.6</v>
      </c>
      <c r="L346" s="5">
        <v>0</v>
      </c>
      <c r="M346" t="str">
        <f>IF(ISERROR(VLOOKUP(A346,'[1]Ecart validé'!$A:$A,1,FALSE)),Z346,"Ecart Validé")</f>
        <v>valid</v>
      </c>
      <c r="R346" t="s">
        <v>30</v>
      </c>
      <c r="X346"/>
      <c r="Y346"/>
      <c r="Z346" t="s">
        <v>31</v>
      </c>
    </row>
    <row r="347" spans="1:26" x14ac:dyDescent="0.3">
      <c r="A347" t="s">
        <v>587</v>
      </c>
      <c r="B347" t="s">
        <v>502</v>
      </c>
      <c r="C347">
        <v>2030</v>
      </c>
      <c r="D347" t="str">
        <f>+VLOOKUP(C347,Param!K:L,2,FALSE)</f>
        <v>Geiser AG</v>
      </c>
      <c r="E347" t="s">
        <v>586</v>
      </c>
      <c r="F347" t="s">
        <v>33</v>
      </c>
      <c r="G347" t="s">
        <v>504</v>
      </c>
      <c r="H347" s="5">
        <v>26.68</v>
      </c>
      <c r="I347" s="5">
        <v>26.681999999999999</v>
      </c>
      <c r="J347" s="5">
        <v>-1.9999999999988898E-3</v>
      </c>
      <c r="K347" s="5">
        <v>26.68</v>
      </c>
      <c r="L347" s="5">
        <v>0</v>
      </c>
      <c r="M347" t="str">
        <f>IF(ISERROR(VLOOKUP(A347,'[1]Ecart validé'!$A:$A,1,FALSE)),Z347,"Ecart Validé")</f>
        <v>valid</v>
      </c>
      <c r="R347" t="s">
        <v>30</v>
      </c>
      <c r="X347"/>
      <c r="Y347"/>
      <c r="Z347" t="s">
        <v>31</v>
      </c>
    </row>
    <row r="348" spans="1:26" x14ac:dyDescent="0.3">
      <c r="A348" t="s">
        <v>588</v>
      </c>
      <c r="B348" t="s">
        <v>502</v>
      </c>
      <c r="C348">
        <v>2030</v>
      </c>
      <c r="D348" t="str">
        <f>+VLOOKUP(C348,Param!K:L,2,FALSE)</f>
        <v>Geiser AG</v>
      </c>
      <c r="E348" t="s">
        <v>586</v>
      </c>
      <c r="F348" t="s">
        <v>35</v>
      </c>
      <c r="G348" t="s">
        <v>504</v>
      </c>
      <c r="H348" s="5">
        <v>318.60000000000002</v>
      </c>
      <c r="I348" s="5">
        <v>318.57900000000001</v>
      </c>
      <c r="J348" s="5">
        <v>2.1000000000015E-2</v>
      </c>
      <c r="K348" s="5">
        <v>318.60000000000002</v>
      </c>
      <c r="L348" s="5">
        <v>0</v>
      </c>
      <c r="M348" t="str">
        <f>IF(ISERROR(VLOOKUP(A348,'[1]Ecart validé'!$A:$A,1,FALSE)),Z348,"Ecart Validé")</f>
        <v>valid</v>
      </c>
      <c r="R348" t="s">
        <v>30</v>
      </c>
      <c r="X348"/>
      <c r="Y348"/>
      <c r="Z348" t="s">
        <v>31</v>
      </c>
    </row>
    <row r="349" spans="1:26" x14ac:dyDescent="0.3">
      <c r="A349" t="s">
        <v>589</v>
      </c>
      <c r="B349" t="s">
        <v>502</v>
      </c>
      <c r="C349">
        <v>2030</v>
      </c>
      <c r="D349" t="str">
        <f>+VLOOKUP(C349,Param!K:L,2,FALSE)</f>
        <v>Geiser AG</v>
      </c>
      <c r="E349" t="s">
        <v>586</v>
      </c>
      <c r="F349" t="s">
        <v>37</v>
      </c>
      <c r="G349" t="s">
        <v>504</v>
      </c>
      <c r="H349" s="5">
        <v>107.6</v>
      </c>
      <c r="I349" s="5">
        <v>107.604</v>
      </c>
      <c r="J349" s="5">
        <v>-4.0000000000048799E-3</v>
      </c>
      <c r="K349" s="5">
        <v>107.6</v>
      </c>
      <c r="L349" s="5">
        <v>0</v>
      </c>
      <c r="M349" t="str">
        <f>IF(ISERROR(VLOOKUP(A349,'[1]Ecart validé'!$A:$A,1,FALSE)),Z349,"Ecart Validé")</f>
        <v>valid</v>
      </c>
      <c r="R349" t="s">
        <v>30</v>
      </c>
      <c r="X349"/>
      <c r="Y349"/>
      <c r="Z349" t="s">
        <v>31</v>
      </c>
    </row>
    <row r="350" spans="1:26" x14ac:dyDescent="0.3">
      <c r="A350" t="s">
        <v>590</v>
      </c>
      <c r="B350" t="s">
        <v>502</v>
      </c>
      <c r="C350">
        <v>2039</v>
      </c>
      <c r="D350" t="str">
        <f>+VLOOKUP(C350,Param!K:L,2,FALSE)</f>
        <v>CRS Management und Service AG</v>
      </c>
      <c r="E350" t="s">
        <v>591</v>
      </c>
      <c r="F350" t="s">
        <v>28</v>
      </c>
      <c r="G350" t="s">
        <v>504</v>
      </c>
      <c r="H350" s="5">
        <v>38028.03</v>
      </c>
      <c r="I350" s="5">
        <v>38028.026400000002</v>
      </c>
      <c r="J350" s="5">
        <v>3.5999999963678398E-3</v>
      </c>
      <c r="K350" s="5">
        <v>38028.03</v>
      </c>
      <c r="L350" s="5">
        <v>0</v>
      </c>
      <c r="M350" t="str">
        <f>IF(ISERROR(VLOOKUP(A350,'[1]Ecart validé'!$A:$A,1,FALSE)),Z350,"Ecart Validé")</f>
        <v>valid</v>
      </c>
      <c r="R350" t="s">
        <v>30</v>
      </c>
      <c r="X350"/>
      <c r="Y350"/>
      <c r="Z350" t="s">
        <v>31</v>
      </c>
    </row>
    <row r="351" spans="1:26" x14ac:dyDescent="0.3">
      <c r="A351" t="s">
        <v>592</v>
      </c>
      <c r="B351" t="s">
        <v>502</v>
      </c>
      <c r="C351">
        <v>2039</v>
      </c>
      <c r="D351" t="str">
        <f>+VLOOKUP(C351,Param!K:L,2,FALSE)</f>
        <v>CRS Management und Service AG</v>
      </c>
      <c r="E351" t="s">
        <v>591</v>
      </c>
      <c r="F351" t="s">
        <v>33</v>
      </c>
      <c r="G351" t="s">
        <v>504</v>
      </c>
      <c r="H351" s="5">
        <v>1787.4</v>
      </c>
      <c r="I351" s="5">
        <v>1787.3960999999999</v>
      </c>
      <c r="J351" s="5">
        <v>3.90000000015788E-3</v>
      </c>
      <c r="K351" s="5">
        <v>1787.4</v>
      </c>
      <c r="L351" s="5">
        <v>0</v>
      </c>
      <c r="M351" t="str">
        <f>IF(ISERROR(VLOOKUP(A351,'[1]Ecart validé'!$A:$A,1,FALSE)),Z351,"Ecart Validé")</f>
        <v>valid</v>
      </c>
      <c r="R351" t="s">
        <v>30</v>
      </c>
      <c r="X351"/>
      <c r="Y351"/>
      <c r="Z351" t="s">
        <v>31</v>
      </c>
    </row>
    <row r="352" spans="1:26" x14ac:dyDescent="0.3">
      <c r="A352" t="s">
        <v>593</v>
      </c>
      <c r="B352" t="s">
        <v>502</v>
      </c>
      <c r="C352">
        <v>2039</v>
      </c>
      <c r="D352" t="str">
        <f>+VLOOKUP(C352,Param!K:L,2,FALSE)</f>
        <v>CRS Management und Service AG</v>
      </c>
      <c r="E352" t="s">
        <v>591</v>
      </c>
      <c r="F352" t="s">
        <v>35</v>
      </c>
      <c r="G352" t="s">
        <v>504</v>
      </c>
      <c r="H352" s="5">
        <v>15241.65</v>
      </c>
      <c r="I352" s="5">
        <v>15241.646699999999</v>
      </c>
      <c r="J352" s="5">
        <v>3.3000000003085002E-3</v>
      </c>
      <c r="K352" s="5">
        <v>15241.65</v>
      </c>
      <c r="L352" s="5">
        <v>0</v>
      </c>
      <c r="M352" t="str">
        <f>IF(ISERROR(VLOOKUP(A352,'[1]Ecart validé'!$A:$A,1,FALSE)),Z352,"Ecart Validé")</f>
        <v>valid</v>
      </c>
      <c r="R352" t="s">
        <v>30</v>
      </c>
      <c r="X352"/>
      <c r="Y352"/>
      <c r="Z352" t="s">
        <v>31</v>
      </c>
    </row>
    <row r="353" spans="1:26" x14ac:dyDescent="0.3">
      <c r="A353" t="s">
        <v>594</v>
      </c>
      <c r="B353" t="s">
        <v>502</v>
      </c>
      <c r="C353">
        <v>2039</v>
      </c>
      <c r="D353" t="str">
        <f>+VLOOKUP(C353,Param!K:L,2,FALSE)</f>
        <v>CRS Management und Service AG</v>
      </c>
      <c r="E353" t="s">
        <v>591</v>
      </c>
      <c r="F353" t="s">
        <v>37</v>
      </c>
      <c r="G353" t="s">
        <v>504</v>
      </c>
      <c r="H353" s="5">
        <v>5316.08</v>
      </c>
      <c r="I353" s="5">
        <v>5316.0785999999998</v>
      </c>
      <c r="J353" s="5">
        <v>1.4000000001033099E-3</v>
      </c>
      <c r="K353" s="5">
        <v>5316.08</v>
      </c>
      <c r="L353" s="5">
        <v>0</v>
      </c>
      <c r="M353" t="str">
        <f>IF(ISERROR(VLOOKUP(A353,'[1]Ecart validé'!$A:$A,1,FALSE)),Z353,"Ecart Validé")</f>
        <v>valid</v>
      </c>
      <c r="R353" t="s">
        <v>30</v>
      </c>
      <c r="X353"/>
      <c r="Y353"/>
      <c r="Z353" t="s">
        <v>31</v>
      </c>
    </row>
    <row r="354" spans="1:26" x14ac:dyDescent="0.3">
      <c r="A354" t="s">
        <v>595</v>
      </c>
      <c r="B354" t="s">
        <v>502</v>
      </c>
      <c r="C354">
        <v>2042</v>
      </c>
      <c r="D354" t="str">
        <f>+VLOOKUP(C354,Param!K:L,2,FALSE)</f>
        <v>CWS-boco Suisse SA</v>
      </c>
      <c r="E354" t="s">
        <v>596</v>
      </c>
      <c r="F354" t="s">
        <v>51</v>
      </c>
      <c r="G354" t="s">
        <v>504</v>
      </c>
      <c r="H354" s="5">
        <v>1730.58</v>
      </c>
      <c r="I354" s="5">
        <v>1730.5840000000001</v>
      </c>
      <c r="J354" s="5">
        <v>-4.0000000001327802E-3</v>
      </c>
      <c r="K354" s="5">
        <v>1730.58</v>
      </c>
      <c r="L354" s="5">
        <v>0</v>
      </c>
      <c r="M354" t="str">
        <f>IF(ISERROR(VLOOKUP(A354,'[1]Ecart validé'!$A:$A,1,FALSE)),Z354,"Ecart Validé")</f>
        <v>valid</v>
      </c>
      <c r="R354" t="s">
        <v>30</v>
      </c>
      <c r="X354"/>
      <c r="Y354"/>
      <c r="Z354" t="s">
        <v>31</v>
      </c>
    </row>
    <row r="355" spans="1:26" x14ac:dyDescent="0.3">
      <c r="A355" t="s">
        <v>597</v>
      </c>
      <c r="B355" t="s">
        <v>502</v>
      </c>
      <c r="C355">
        <v>2065</v>
      </c>
      <c r="D355" t="str">
        <f>+VLOOKUP(C355,Param!K:L,2,FALSE)</f>
        <v>Bevanar SA</v>
      </c>
      <c r="E355" t="s">
        <v>598</v>
      </c>
      <c r="F355" t="s">
        <v>51</v>
      </c>
      <c r="G355" t="s">
        <v>504</v>
      </c>
      <c r="H355" s="5">
        <v>1918.09</v>
      </c>
      <c r="I355" s="5">
        <v>1918.0889999999999</v>
      </c>
      <c r="J355" s="5">
        <v>9.9999999997635292E-4</v>
      </c>
      <c r="K355" s="5">
        <v>1918.09</v>
      </c>
      <c r="L355" s="5">
        <v>0</v>
      </c>
      <c r="M355" t="str">
        <f>IF(ISERROR(VLOOKUP(A355,'[1]Ecart validé'!$A:$A,1,FALSE)),Z355,"Ecart Validé")</f>
        <v>valid</v>
      </c>
      <c r="R355" t="s">
        <v>30</v>
      </c>
      <c r="X355"/>
      <c r="Y355"/>
      <c r="Z355" t="s">
        <v>31</v>
      </c>
    </row>
    <row r="356" spans="1:26" x14ac:dyDescent="0.3">
      <c r="A356" t="s">
        <v>599</v>
      </c>
      <c r="B356" t="s">
        <v>502</v>
      </c>
      <c r="C356">
        <v>2075</v>
      </c>
      <c r="D356" t="str">
        <f>+VLOOKUP(C356,Param!K:L,2,FALSE)</f>
        <v>CGC Energie SA</v>
      </c>
      <c r="E356" t="s">
        <v>600</v>
      </c>
      <c r="F356" t="s">
        <v>533</v>
      </c>
      <c r="G356" t="s">
        <v>504</v>
      </c>
      <c r="H356" s="5">
        <v>10803.24</v>
      </c>
      <c r="I356" s="5">
        <v>10803.2408</v>
      </c>
      <c r="J356" s="5">
        <v>-7.9999999979918303E-4</v>
      </c>
      <c r="K356" s="5">
        <v>10803.24</v>
      </c>
      <c r="L356" s="5">
        <v>0</v>
      </c>
      <c r="M356" t="str">
        <f>IF(ISERROR(VLOOKUP(A356,'[1]Ecart validé'!$A:$A,1,FALSE)),Z356,"Ecart Validé")</f>
        <v>valid</v>
      </c>
      <c r="R356" t="s">
        <v>30</v>
      </c>
      <c r="X356"/>
      <c r="Y356"/>
      <c r="Z356" t="s">
        <v>31</v>
      </c>
    </row>
    <row r="357" spans="1:26" x14ac:dyDescent="0.3">
      <c r="A357" t="s">
        <v>601</v>
      </c>
      <c r="B357" t="s">
        <v>502</v>
      </c>
      <c r="C357">
        <v>2075</v>
      </c>
      <c r="D357" t="str">
        <f>+VLOOKUP(C357,Param!K:L,2,FALSE)</f>
        <v>CGC Energie SA</v>
      </c>
      <c r="E357" t="s">
        <v>600</v>
      </c>
      <c r="F357" t="s">
        <v>535</v>
      </c>
      <c r="G357" t="s">
        <v>504</v>
      </c>
      <c r="H357" s="5">
        <v>5115.63</v>
      </c>
      <c r="I357" s="5">
        <v>5115.6337999999996</v>
      </c>
      <c r="J357" s="5">
        <v>-3.7999999995008602E-3</v>
      </c>
      <c r="K357" s="5">
        <v>5115.63</v>
      </c>
      <c r="L357" s="5">
        <v>0</v>
      </c>
      <c r="M357" t="str">
        <f>IF(ISERROR(VLOOKUP(A357,'[1]Ecart validé'!$A:$A,1,FALSE)),Z357,"Ecart Validé")</f>
        <v>valid</v>
      </c>
      <c r="R357" t="s">
        <v>30</v>
      </c>
      <c r="X357"/>
      <c r="Y357"/>
      <c r="Z357" t="s">
        <v>31</v>
      </c>
    </row>
    <row r="358" spans="1:26" x14ac:dyDescent="0.3">
      <c r="A358" t="s">
        <v>602</v>
      </c>
      <c r="B358" t="s">
        <v>502</v>
      </c>
      <c r="C358">
        <v>2083</v>
      </c>
      <c r="D358" t="str">
        <f>+VLOOKUP(C358,Param!K:L,2,FALSE)</f>
        <v>Dorga Restauration Service SA</v>
      </c>
      <c r="E358" t="s">
        <v>603</v>
      </c>
      <c r="F358" t="s">
        <v>51</v>
      </c>
      <c r="G358" t="s">
        <v>504</v>
      </c>
      <c r="H358" s="5">
        <v>3122.1</v>
      </c>
      <c r="I358" s="5">
        <v>3122.0962</v>
      </c>
      <c r="J358" s="5">
        <v>3.7999999999556102E-3</v>
      </c>
      <c r="K358" s="5">
        <v>3122.1</v>
      </c>
      <c r="L358" s="5">
        <v>0</v>
      </c>
      <c r="M358" t="str">
        <f>IF(ISERROR(VLOOKUP(A358,'[1]Ecart validé'!$A:$A,1,FALSE)),Z358,"Ecart Validé")</f>
        <v>valid</v>
      </c>
      <c r="R358" t="s">
        <v>30</v>
      </c>
      <c r="X358"/>
      <c r="Y358"/>
      <c r="Z358" t="s">
        <v>31</v>
      </c>
    </row>
    <row r="359" spans="1:26" x14ac:dyDescent="0.3">
      <c r="A359" t="s">
        <v>604</v>
      </c>
      <c r="B359" t="s">
        <v>502</v>
      </c>
      <c r="C359">
        <v>2084</v>
      </c>
      <c r="D359" t="str">
        <f>+VLOOKUP(C359,Param!K:L,2,FALSE)</f>
        <v>Duni AG</v>
      </c>
      <c r="E359" t="s">
        <v>605</v>
      </c>
      <c r="F359" t="s">
        <v>51</v>
      </c>
      <c r="G359" t="s">
        <v>504</v>
      </c>
      <c r="H359" s="5">
        <v>1937.44</v>
      </c>
      <c r="I359" s="5">
        <v>1937.4395</v>
      </c>
      <c r="J359" s="5">
        <v>5.0000000010186297E-4</v>
      </c>
      <c r="K359" s="5">
        <v>1937.44</v>
      </c>
      <c r="L359" s="5">
        <v>0</v>
      </c>
      <c r="M359" t="str">
        <f>IF(ISERROR(VLOOKUP(A359,'[1]Ecart validé'!$A:$A,1,FALSE)),Z359,"Ecart Validé")</f>
        <v>valid</v>
      </c>
      <c r="R359" t="s">
        <v>30</v>
      </c>
      <c r="X359"/>
      <c r="Y359"/>
      <c r="Z359" t="s">
        <v>31</v>
      </c>
    </row>
    <row r="360" spans="1:26" x14ac:dyDescent="0.3">
      <c r="A360" t="s">
        <v>606</v>
      </c>
      <c r="B360" t="s">
        <v>502</v>
      </c>
      <c r="C360">
        <v>2101</v>
      </c>
      <c r="D360" t="str">
        <f>+VLOOKUP(C360,Param!K:L,2,FALSE)</f>
        <v>DVT Technisches Fernsehen</v>
      </c>
      <c r="E360" t="s">
        <v>607</v>
      </c>
      <c r="F360" t="s">
        <v>51</v>
      </c>
      <c r="G360" t="s">
        <v>504</v>
      </c>
      <c r="H360" s="5">
        <v>160.21</v>
      </c>
      <c r="I360" s="5">
        <v>160.21119999999999</v>
      </c>
      <c r="J360" s="5">
        <v>-1.1999999999829901E-3</v>
      </c>
      <c r="K360" s="5">
        <v>160.21</v>
      </c>
      <c r="L360" s="5">
        <v>0</v>
      </c>
      <c r="M360" t="str">
        <f>IF(ISERROR(VLOOKUP(A360,'[1]Ecart validé'!$A:$A,1,FALSE)),Z360,"Ecart Validé")</f>
        <v>valid</v>
      </c>
      <c r="R360" t="s">
        <v>30</v>
      </c>
      <c r="X360"/>
      <c r="Y360"/>
      <c r="Z360" t="s">
        <v>31</v>
      </c>
    </row>
    <row r="361" spans="1:26" x14ac:dyDescent="0.3">
      <c r="A361" t="s">
        <v>608</v>
      </c>
      <c r="B361" t="s">
        <v>502</v>
      </c>
      <c r="C361">
        <v>2124</v>
      </c>
      <c r="D361" t="str">
        <f>+VLOOKUP(C361,Param!K:L,2,FALSE)</f>
        <v>ZWEIFEL Weine und Getränke AG</v>
      </c>
      <c r="E361" t="s">
        <v>609</v>
      </c>
      <c r="F361" t="s">
        <v>533</v>
      </c>
      <c r="G361" t="s">
        <v>504</v>
      </c>
      <c r="H361" s="5">
        <v>41.69</v>
      </c>
      <c r="I361" s="5">
        <v>41.688000000000002</v>
      </c>
      <c r="J361" s="5">
        <v>1.9999999999953302E-3</v>
      </c>
      <c r="K361" s="5">
        <v>41.69</v>
      </c>
      <c r="L361" s="5">
        <v>0</v>
      </c>
      <c r="M361" t="str">
        <f>IF(ISERROR(VLOOKUP(A361,'[1]Ecart validé'!$A:$A,1,FALSE)),Z361,"Ecart Validé")</f>
        <v>valid</v>
      </c>
      <c r="R361" t="s">
        <v>30</v>
      </c>
      <c r="X361"/>
      <c r="Y361"/>
      <c r="Z361" t="s">
        <v>31</v>
      </c>
    </row>
    <row r="362" spans="1:26" x14ac:dyDescent="0.3">
      <c r="A362" t="s">
        <v>610</v>
      </c>
      <c r="B362" t="s">
        <v>502</v>
      </c>
      <c r="C362">
        <v>2124</v>
      </c>
      <c r="D362" t="str">
        <f>+VLOOKUP(C362,Param!K:L,2,FALSE)</f>
        <v>ZWEIFEL Weine und Getränke AG</v>
      </c>
      <c r="E362" t="s">
        <v>609</v>
      </c>
      <c r="F362" t="s">
        <v>535</v>
      </c>
      <c r="G362" t="s">
        <v>504</v>
      </c>
      <c r="H362" s="5">
        <v>18.3</v>
      </c>
      <c r="I362" s="5">
        <v>18.3</v>
      </c>
      <c r="J362" s="5">
        <v>0</v>
      </c>
      <c r="K362" s="5">
        <v>18.3</v>
      </c>
      <c r="L362" s="5">
        <v>0</v>
      </c>
      <c r="M362" t="str">
        <f>IF(ISERROR(VLOOKUP(A362,'[1]Ecart validé'!$A:$A,1,FALSE)),Z362,"Ecart Validé")</f>
        <v>valid</v>
      </c>
      <c r="R362" t="s">
        <v>30</v>
      </c>
      <c r="X362"/>
      <c r="Y362"/>
      <c r="Z362" t="s">
        <v>31</v>
      </c>
    </row>
    <row r="363" spans="1:26" x14ac:dyDescent="0.3">
      <c r="A363" t="s">
        <v>611</v>
      </c>
      <c r="B363" t="s">
        <v>502</v>
      </c>
      <c r="C363">
        <v>2127</v>
      </c>
      <c r="D363" t="str">
        <f>+VLOOKUP(C363,Param!K:L,2,FALSE)</f>
        <v>MOLARD BELL Suisse SA</v>
      </c>
      <c r="E363" t="s">
        <v>612</v>
      </c>
      <c r="F363" t="s">
        <v>51</v>
      </c>
      <c r="G363" t="s">
        <v>504</v>
      </c>
      <c r="H363" s="5">
        <v>3501.64</v>
      </c>
      <c r="I363" s="5">
        <v>3501.6405</v>
      </c>
      <c r="J363" s="5">
        <v>-5.0000000010186297E-4</v>
      </c>
      <c r="K363" s="5">
        <v>3501.64</v>
      </c>
      <c r="L363" s="5">
        <v>0</v>
      </c>
      <c r="M363" t="str">
        <f>IF(ISERROR(VLOOKUP(A363,'[1]Ecart validé'!$A:$A,1,FALSE)),Z363,"Ecart Validé")</f>
        <v>valid</v>
      </c>
      <c r="R363" t="s">
        <v>30</v>
      </c>
      <c r="X363"/>
      <c r="Y363"/>
      <c r="Z363" t="s">
        <v>31</v>
      </c>
    </row>
    <row r="364" spans="1:26" x14ac:dyDescent="0.3">
      <c r="A364" t="s">
        <v>613</v>
      </c>
      <c r="B364" t="s">
        <v>502</v>
      </c>
      <c r="C364">
        <v>2139</v>
      </c>
      <c r="D364" t="str">
        <f>+VLOOKUP(C364,Param!K:L,2,FALSE)</f>
        <v>Kind David</v>
      </c>
      <c r="E364" t="s">
        <v>614</v>
      </c>
      <c r="F364" t="s">
        <v>51</v>
      </c>
      <c r="G364" t="s">
        <v>504</v>
      </c>
      <c r="H364" s="5">
        <v>552</v>
      </c>
      <c r="I364" s="5">
        <v>552</v>
      </c>
      <c r="J364" s="5">
        <v>0</v>
      </c>
      <c r="K364" s="5">
        <v>552</v>
      </c>
      <c r="L364" s="5">
        <v>0</v>
      </c>
      <c r="M364" t="str">
        <f>IF(ISERROR(VLOOKUP(A364,'[1]Ecart validé'!$A:$A,1,FALSE)),Z364,"Ecart Validé")</f>
        <v>valid</v>
      </c>
      <c r="R364" t="s">
        <v>30</v>
      </c>
      <c r="X364"/>
      <c r="Y364"/>
      <c r="Z364" t="s">
        <v>31</v>
      </c>
    </row>
    <row r="365" spans="1:26" x14ac:dyDescent="0.3">
      <c r="A365" t="s">
        <v>615</v>
      </c>
      <c r="B365" t="s">
        <v>502</v>
      </c>
      <c r="C365">
        <v>2165</v>
      </c>
      <c r="D365" t="str">
        <f>+VLOOKUP(C365,Param!K:L,2,FALSE)</f>
        <v>Wanzl (Schweiz) AG</v>
      </c>
      <c r="E365" t="s">
        <v>616</v>
      </c>
      <c r="F365" t="s">
        <v>51</v>
      </c>
      <c r="G365" t="s">
        <v>504</v>
      </c>
      <c r="H365" s="5">
        <v>67.08</v>
      </c>
      <c r="I365" s="5">
        <v>67.075999999999993</v>
      </c>
      <c r="J365" s="5">
        <v>4.0000000000048799E-3</v>
      </c>
      <c r="K365" s="5">
        <v>67.08</v>
      </c>
      <c r="L365" s="5">
        <v>0</v>
      </c>
      <c r="M365" t="str">
        <f>IF(ISERROR(VLOOKUP(A365,'[1]Ecart validé'!$A:$A,1,FALSE)),Z365,"Ecart Validé")</f>
        <v>valid</v>
      </c>
      <c r="R365" t="s">
        <v>30</v>
      </c>
      <c r="X365"/>
      <c r="Y365"/>
      <c r="Z365" t="s">
        <v>31</v>
      </c>
    </row>
    <row r="366" spans="1:26" x14ac:dyDescent="0.3">
      <c r="A366" t="s">
        <v>617</v>
      </c>
      <c r="B366" t="s">
        <v>502</v>
      </c>
      <c r="C366">
        <v>2209</v>
      </c>
      <c r="D366" t="str">
        <f>+VLOOKUP(C366,Param!K:L,2,FALSE)</f>
        <v>Lyreco Switzerland AG</v>
      </c>
      <c r="E366" t="s">
        <v>618</v>
      </c>
      <c r="F366" t="s">
        <v>533</v>
      </c>
      <c r="G366" t="s">
        <v>504</v>
      </c>
      <c r="H366" s="5">
        <v>4442.1099999999997</v>
      </c>
      <c r="I366" s="5">
        <v>4442.1135999999997</v>
      </c>
      <c r="J366" s="5">
        <v>-3.6000000000058199E-3</v>
      </c>
      <c r="K366" s="5">
        <v>4442.1099999999997</v>
      </c>
      <c r="L366" s="5">
        <v>0</v>
      </c>
      <c r="M366" t="str">
        <f>IF(ISERROR(VLOOKUP(A366,'[1]Ecart validé'!$A:$A,1,FALSE)),Z366,"Ecart Validé")</f>
        <v>valid</v>
      </c>
      <c r="R366" t="s">
        <v>30</v>
      </c>
      <c r="X366"/>
      <c r="Y366"/>
      <c r="Z366" t="s">
        <v>31</v>
      </c>
    </row>
    <row r="367" spans="1:26" x14ac:dyDescent="0.3">
      <c r="A367" t="s">
        <v>619</v>
      </c>
      <c r="B367" t="s">
        <v>502</v>
      </c>
      <c r="C367">
        <v>2209</v>
      </c>
      <c r="D367" t="str">
        <f>+VLOOKUP(C367,Param!K:L,2,FALSE)</f>
        <v>Lyreco Switzerland AG</v>
      </c>
      <c r="E367" t="s">
        <v>618</v>
      </c>
      <c r="F367" t="s">
        <v>535</v>
      </c>
      <c r="G367" t="s">
        <v>504</v>
      </c>
      <c r="H367" s="5">
        <v>2827.37</v>
      </c>
      <c r="I367" s="5">
        <v>2827.3696</v>
      </c>
      <c r="J367" s="5">
        <v>3.9999999989959103E-4</v>
      </c>
      <c r="K367" s="5">
        <v>2827.37</v>
      </c>
      <c r="L367" s="5">
        <v>0</v>
      </c>
      <c r="M367" t="str">
        <f>IF(ISERROR(VLOOKUP(A367,'[1]Ecart validé'!$A:$A,1,FALSE)),Z367,"Ecart Validé")</f>
        <v>valid</v>
      </c>
      <c r="R367" t="s">
        <v>30</v>
      </c>
      <c r="X367"/>
      <c r="Y367"/>
      <c r="Z367" t="s">
        <v>31</v>
      </c>
    </row>
    <row r="368" spans="1:26" x14ac:dyDescent="0.3">
      <c r="A368" t="s">
        <v>620</v>
      </c>
      <c r="B368" t="s">
        <v>502</v>
      </c>
      <c r="C368">
        <v>2272</v>
      </c>
      <c r="D368" t="str">
        <f>+VLOOKUP(C368,Param!K:L,2,FALSE)</f>
        <v>Enzler Hotel-Services AG</v>
      </c>
      <c r="E368" t="s">
        <v>621</v>
      </c>
      <c r="F368" t="s">
        <v>28</v>
      </c>
      <c r="G368" t="s">
        <v>504</v>
      </c>
      <c r="H368" s="5">
        <v>46498.86</v>
      </c>
      <c r="I368" s="5">
        <v>46498.859499999999</v>
      </c>
      <c r="J368" s="5">
        <v>5.0000000192085205E-4</v>
      </c>
      <c r="K368" s="5">
        <v>46498.86</v>
      </c>
      <c r="L368" s="5">
        <v>0</v>
      </c>
      <c r="M368" t="str">
        <f>IF(ISERROR(VLOOKUP(A368,'[1]Ecart validé'!$A:$A,1,FALSE)),Z368,"Ecart Validé")</f>
        <v>valid</v>
      </c>
      <c r="R368" t="s">
        <v>30</v>
      </c>
      <c r="X368"/>
      <c r="Y368"/>
      <c r="Z368" t="s">
        <v>31</v>
      </c>
    </row>
    <row r="369" spans="1:26" x14ac:dyDescent="0.3">
      <c r="A369" t="s">
        <v>622</v>
      </c>
      <c r="B369" t="s">
        <v>502</v>
      </c>
      <c r="C369">
        <v>2272</v>
      </c>
      <c r="D369" t="str">
        <f>+VLOOKUP(C369,Param!K:L,2,FALSE)</f>
        <v>Enzler Hotel-Services AG</v>
      </c>
      <c r="E369" t="s">
        <v>621</v>
      </c>
      <c r="F369" t="s">
        <v>33</v>
      </c>
      <c r="G369" t="s">
        <v>504</v>
      </c>
      <c r="H369" s="5">
        <v>10852.06</v>
      </c>
      <c r="I369" s="5">
        <v>10852.0587</v>
      </c>
      <c r="J369" s="5">
        <v>1.29999999990104E-3</v>
      </c>
      <c r="K369" s="5">
        <v>10852.06</v>
      </c>
      <c r="L369" s="5">
        <v>0</v>
      </c>
      <c r="M369" t="str">
        <f>IF(ISERROR(VLOOKUP(A369,'[1]Ecart validé'!$A:$A,1,FALSE)),Z369,"Ecart Validé")</f>
        <v>valid</v>
      </c>
      <c r="R369" t="s">
        <v>30</v>
      </c>
      <c r="X369"/>
      <c r="Y369"/>
      <c r="Z369" t="s">
        <v>31</v>
      </c>
    </row>
    <row r="370" spans="1:26" x14ac:dyDescent="0.3">
      <c r="A370" t="s">
        <v>623</v>
      </c>
      <c r="B370" t="s">
        <v>502</v>
      </c>
      <c r="C370">
        <v>2272</v>
      </c>
      <c r="D370" t="str">
        <f>+VLOOKUP(C370,Param!K:L,2,FALSE)</f>
        <v>Enzler Hotel-Services AG</v>
      </c>
      <c r="E370" t="s">
        <v>621</v>
      </c>
      <c r="F370" t="s">
        <v>35</v>
      </c>
      <c r="G370" t="s">
        <v>504</v>
      </c>
      <c r="H370" s="5">
        <v>27680.6</v>
      </c>
      <c r="I370" s="5">
        <v>27680.5792</v>
      </c>
      <c r="J370" s="5">
        <v>2.07999999984167E-2</v>
      </c>
      <c r="K370" s="5">
        <v>27680.6</v>
      </c>
      <c r="L370" s="5">
        <v>0</v>
      </c>
      <c r="M370" t="str">
        <f>IF(ISERROR(VLOOKUP(A370,'[1]Ecart validé'!$A:$A,1,FALSE)),Z370,"Ecart Validé")</f>
        <v>valid</v>
      </c>
      <c r="R370" t="s">
        <v>30</v>
      </c>
      <c r="X370"/>
      <c r="Y370"/>
      <c r="Z370" t="s">
        <v>31</v>
      </c>
    </row>
    <row r="371" spans="1:26" x14ac:dyDescent="0.3">
      <c r="A371" t="s">
        <v>624</v>
      </c>
      <c r="B371" t="s">
        <v>502</v>
      </c>
      <c r="C371">
        <v>2272</v>
      </c>
      <c r="D371" t="str">
        <f>+VLOOKUP(C371,Param!K:L,2,FALSE)</f>
        <v>Enzler Hotel-Services AG</v>
      </c>
      <c r="E371" t="s">
        <v>621</v>
      </c>
      <c r="F371" t="s">
        <v>37</v>
      </c>
      <c r="G371" t="s">
        <v>504</v>
      </c>
      <c r="H371" s="5">
        <v>15486.03</v>
      </c>
      <c r="I371" s="5">
        <v>15486.034900000001</v>
      </c>
      <c r="J371" s="5">
        <v>-4.8999999999068599E-3</v>
      </c>
      <c r="K371" s="5">
        <v>15486.03</v>
      </c>
      <c r="L371" s="5">
        <v>0</v>
      </c>
      <c r="M371" t="str">
        <f>IF(ISERROR(VLOOKUP(A371,'[1]Ecart validé'!$A:$A,1,FALSE)),Z371,"Ecart Validé")</f>
        <v>valid</v>
      </c>
      <c r="R371" t="s">
        <v>30</v>
      </c>
      <c r="X371"/>
      <c r="Y371"/>
      <c r="Z371" t="s">
        <v>31</v>
      </c>
    </row>
    <row r="372" spans="1:26" x14ac:dyDescent="0.3">
      <c r="A372" t="s">
        <v>625</v>
      </c>
      <c r="B372" t="s">
        <v>502</v>
      </c>
      <c r="C372">
        <v>2272</v>
      </c>
      <c r="D372" t="str">
        <f>+VLOOKUP(C372,Param!K:L,2,FALSE)</f>
        <v>Enzler Hotel-Services AG</v>
      </c>
      <c r="E372" t="s">
        <v>626</v>
      </c>
      <c r="F372" t="s">
        <v>28</v>
      </c>
      <c r="G372" t="s">
        <v>504</v>
      </c>
      <c r="H372" s="5">
        <v>42811.18</v>
      </c>
      <c r="I372" s="5">
        <v>42811.182500000003</v>
      </c>
      <c r="J372" s="5">
        <v>-2.5000000023282999E-3</v>
      </c>
      <c r="K372" s="5">
        <v>42811.18</v>
      </c>
      <c r="L372" s="5">
        <v>0</v>
      </c>
      <c r="M372" t="str">
        <f>IF(ISERROR(VLOOKUP(A372,'[1]Ecart validé'!$A:$A,1,FALSE)),Z372,"Ecart Validé")</f>
        <v>valid</v>
      </c>
      <c r="R372" t="s">
        <v>30</v>
      </c>
      <c r="X372"/>
      <c r="Y372"/>
      <c r="Z372" t="s">
        <v>31</v>
      </c>
    </row>
    <row r="373" spans="1:26" x14ac:dyDescent="0.3">
      <c r="A373" t="s">
        <v>627</v>
      </c>
      <c r="B373" t="s">
        <v>502</v>
      </c>
      <c r="C373">
        <v>2272</v>
      </c>
      <c r="D373" t="str">
        <f>+VLOOKUP(C373,Param!K:L,2,FALSE)</f>
        <v>Enzler Hotel-Services AG</v>
      </c>
      <c r="E373" t="s">
        <v>626</v>
      </c>
      <c r="F373" t="s">
        <v>33</v>
      </c>
      <c r="G373" t="s">
        <v>504</v>
      </c>
      <c r="H373" s="5">
        <v>9445.2099999999991</v>
      </c>
      <c r="I373" s="5">
        <v>9445.2090000000007</v>
      </c>
      <c r="J373" s="5">
        <v>9.9999999838473698E-4</v>
      </c>
      <c r="K373" s="5">
        <v>9445.2099999999991</v>
      </c>
      <c r="L373" s="5">
        <v>0</v>
      </c>
      <c r="M373" t="str">
        <f>IF(ISERROR(VLOOKUP(A373,'[1]Ecart validé'!$A:$A,1,FALSE)),Z373,"Ecart Validé")</f>
        <v>valid</v>
      </c>
      <c r="R373" t="s">
        <v>30</v>
      </c>
      <c r="X373"/>
      <c r="Y373"/>
      <c r="Z373" t="s">
        <v>31</v>
      </c>
    </row>
    <row r="374" spans="1:26" x14ac:dyDescent="0.3">
      <c r="A374" t="s">
        <v>628</v>
      </c>
      <c r="B374" t="s">
        <v>502</v>
      </c>
      <c r="C374">
        <v>2272</v>
      </c>
      <c r="D374" t="str">
        <f>+VLOOKUP(C374,Param!K:L,2,FALSE)</f>
        <v>Enzler Hotel-Services AG</v>
      </c>
      <c r="E374" t="s">
        <v>626</v>
      </c>
      <c r="F374" t="s">
        <v>35</v>
      </c>
      <c r="G374" t="s">
        <v>504</v>
      </c>
      <c r="H374" s="5">
        <v>26156.6</v>
      </c>
      <c r="I374" s="5">
        <v>26156.596399999999</v>
      </c>
      <c r="J374" s="5">
        <v>3.6000000000058199E-3</v>
      </c>
      <c r="K374" s="5">
        <v>26156.6</v>
      </c>
      <c r="L374" s="5">
        <v>0</v>
      </c>
      <c r="M374" t="str">
        <f>IF(ISERROR(VLOOKUP(A374,'[1]Ecart validé'!$A:$A,1,FALSE)),Z374,"Ecart Validé")</f>
        <v>valid</v>
      </c>
      <c r="R374" t="s">
        <v>30</v>
      </c>
      <c r="X374"/>
      <c r="Y374"/>
      <c r="Z374" t="s">
        <v>31</v>
      </c>
    </row>
    <row r="375" spans="1:26" x14ac:dyDescent="0.3">
      <c r="A375" t="s">
        <v>629</v>
      </c>
      <c r="B375" t="s">
        <v>502</v>
      </c>
      <c r="C375">
        <v>2272</v>
      </c>
      <c r="D375" t="str">
        <f>+VLOOKUP(C375,Param!K:L,2,FALSE)</f>
        <v>Enzler Hotel-Services AG</v>
      </c>
      <c r="E375" t="s">
        <v>626</v>
      </c>
      <c r="F375" t="s">
        <v>37</v>
      </c>
      <c r="G375" t="s">
        <v>504</v>
      </c>
      <c r="H375" s="5">
        <v>15459.1699999999</v>
      </c>
      <c r="I375" s="5">
        <v>15459.1657</v>
      </c>
      <c r="J375" s="5">
        <v>4.2999999986932302E-3</v>
      </c>
      <c r="K375" s="5">
        <v>15459.1699999999</v>
      </c>
      <c r="L375" s="5">
        <v>0</v>
      </c>
      <c r="M375" t="str">
        <f>IF(ISERROR(VLOOKUP(A375,'[1]Ecart validé'!$A:$A,1,FALSE)),Z375,"Ecart Validé")</f>
        <v>valid</v>
      </c>
      <c r="R375" t="s">
        <v>30</v>
      </c>
      <c r="X375"/>
      <c r="Y375"/>
      <c r="Z375" t="s">
        <v>31</v>
      </c>
    </row>
    <row r="376" spans="1:26" x14ac:dyDescent="0.3">
      <c r="A376" t="s">
        <v>630</v>
      </c>
      <c r="B376" t="s">
        <v>502</v>
      </c>
      <c r="C376">
        <v>2274</v>
      </c>
      <c r="D376" t="str">
        <f>+VLOOKUP(C376,Param!K:L,2,FALSE)</f>
        <v>Vranken Pommery Suisse SA</v>
      </c>
      <c r="E376" t="s">
        <v>631</v>
      </c>
      <c r="F376" t="s">
        <v>51</v>
      </c>
      <c r="G376" t="s">
        <v>504</v>
      </c>
      <c r="H376" s="5">
        <v>48</v>
      </c>
      <c r="I376" s="5">
        <v>48</v>
      </c>
      <c r="J376" s="5">
        <v>0</v>
      </c>
      <c r="K376" s="5">
        <v>48</v>
      </c>
      <c r="L376" s="5">
        <v>0</v>
      </c>
      <c r="M376" t="str">
        <f>IF(ISERROR(VLOOKUP(A376,'[1]Ecart validé'!$A:$A,1,FALSE)),Z376,"Ecart Validé")</f>
        <v>valid</v>
      </c>
      <c r="R376" t="s">
        <v>30</v>
      </c>
      <c r="X376"/>
      <c r="Y376"/>
      <c r="Z376" t="s">
        <v>31</v>
      </c>
    </row>
    <row r="377" spans="1:26" x14ac:dyDescent="0.3">
      <c r="A377" t="s">
        <v>632</v>
      </c>
      <c r="B377" t="s">
        <v>502</v>
      </c>
      <c r="C377">
        <v>2364</v>
      </c>
      <c r="D377" t="str">
        <f>+VLOOKUP(C377,Param!K:L,2,FALSE)</f>
        <v>Zweifel Pomy-Chips AG</v>
      </c>
      <c r="E377" t="s">
        <v>633</v>
      </c>
      <c r="F377" t="s">
        <v>51</v>
      </c>
      <c r="G377" t="s">
        <v>504</v>
      </c>
      <c r="H377" s="5">
        <v>1434.78</v>
      </c>
      <c r="I377" s="5">
        <v>1434.7811999999999</v>
      </c>
      <c r="J377" s="5">
        <v>-1.1999999999261399E-3</v>
      </c>
      <c r="K377" s="5">
        <v>1434.78</v>
      </c>
      <c r="L377" s="5">
        <v>0</v>
      </c>
      <c r="M377" t="str">
        <f>IF(ISERROR(VLOOKUP(A377,'[1]Ecart validé'!$A:$A,1,FALSE)),Z377,"Ecart Validé")</f>
        <v>valid</v>
      </c>
      <c r="R377" t="s">
        <v>30</v>
      </c>
      <c r="X377"/>
      <c r="Y377"/>
      <c r="Z377" t="s">
        <v>31</v>
      </c>
    </row>
    <row r="378" spans="1:26" x14ac:dyDescent="0.3">
      <c r="A378" t="s">
        <v>634</v>
      </c>
      <c r="B378" t="s">
        <v>502</v>
      </c>
      <c r="C378">
        <v>2380</v>
      </c>
      <c r="D378" t="str">
        <f>+VLOOKUP(C378,Param!K:L,2,FALSE)</f>
        <v>MÜLLER K. AG</v>
      </c>
      <c r="E378" t="s">
        <v>635</v>
      </c>
      <c r="F378" t="s">
        <v>533</v>
      </c>
      <c r="G378" t="s">
        <v>504</v>
      </c>
      <c r="H378" s="5">
        <v>146.24</v>
      </c>
      <c r="I378" s="5">
        <v>146.24</v>
      </c>
      <c r="J378" s="5">
        <v>0</v>
      </c>
      <c r="K378" s="5">
        <v>146.24</v>
      </c>
      <c r="L378" s="5">
        <v>0</v>
      </c>
      <c r="M378" t="str">
        <f>IF(ISERROR(VLOOKUP(A378,'[1]Ecart validé'!$A:$A,1,FALSE)),Z378,"Ecart Validé")</f>
        <v>valid</v>
      </c>
      <c r="R378" t="s">
        <v>30</v>
      </c>
      <c r="X378"/>
      <c r="Y378"/>
      <c r="Z378" t="s">
        <v>31</v>
      </c>
    </row>
    <row r="379" spans="1:26" x14ac:dyDescent="0.3">
      <c r="A379" t="s">
        <v>636</v>
      </c>
      <c r="B379" t="s">
        <v>502</v>
      </c>
      <c r="C379">
        <v>2380</v>
      </c>
      <c r="D379" t="str">
        <f>+VLOOKUP(C379,Param!K:L,2,FALSE)</f>
        <v>MÜLLER K. AG</v>
      </c>
      <c r="E379" t="s">
        <v>635</v>
      </c>
      <c r="F379" t="s">
        <v>535</v>
      </c>
      <c r="G379" t="s">
        <v>504</v>
      </c>
      <c r="H379" s="5">
        <v>284.08</v>
      </c>
      <c r="I379" s="5">
        <v>284.08300000000003</v>
      </c>
      <c r="J379" s="5">
        <v>-3.0000000000427402E-3</v>
      </c>
      <c r="K379" s="5">
        <v>284.08</v>
      </c>
      <c r="L379" s="5">
        <v>0</v>
      </c>
      <c r="M379" t="str">
        <f>IF(ISERROR(VLOOKUP(A379,'[1]Ecart validé'!$A:$A,1,FALSE)),Z379,"Ecart Validé")</f>
        <v>valid</v>
      </c>
      <c r="R379" t="s">
        <v>30</v>
      </c>
      <c r="X379"/>
      <c r="Y379"/>
      <c r="Z379" t="s">
        <v>31</v>
      </c>
    </row>
    <row r="380" spans="1:26" x14ac:dyDescent="0.3">
      <c r="A380" t="s">
        <v>637</v>
      </c>
      <c r="B380" t="s">
        <v>502</v>
      </c>
      <c r="C380">
        <v>2385</v>
      </c>
      <c r="D380" t="str">
        <f>+VLOOKUP(C380,Param!K:L,2,FALSE)</f>
        <v>Les Fils de Charles Favre S.A</v>
      </c>
      <c r="E380" t="s">
        <v>638</v>
      </c>
      <c r="F380" t="s">
        <v>51</v>
      </c>
      <c r="G380" t="s">
        <v>504</v>
      </c>
      <c r="H380" s="5">
        <v>684.17</v>
      </c>
      <c r="I380" s="5">
        <v>684.16589999999997</v>
      </c>
      <c r="J380" s="5">
        <v>4.0999999999939904E-3</v>
      </c>
      <c r="K380" s="5">
        <v>684.17</v>
      </c>
      <c r="L380" s="5">
        <v>0</v>
      </c>
      <c r="M380" t="str">
        <f>IF(ISERROR(VLOOKUP(A380,'[1]Ecart validé'!$A:$A,1,FALSE)),Z380,"Ecart Validé")</f>
        <v>valid</v>
      </c>
      <c r="R380" t="s">
        <v>30</v>
      </c>
      <c r="X380"/>
      <c r="Y380"/>
      <c r="Z380" t="s">
        <v>31</v>
      </c>
    </row>
    <row r="381" spans="1:26" x14ac:dyDescent="0.3">
      <c r="A381" t="s">
        <v>639</v>
      </c>
      <c r="B381" t="s">
        <v>502</v>
      </c>
      <c r="C381">
        <v>2388</v>
      </c>
      <c r="D381" t="str">
        <f>+VLOOKUP(C381,Param!K:L,2,FALSE)</f>
        <v>Berthaudin SA</v>
      </c>
      <c r="E381" t="s">
        <v>640</v>
      </c>
      <c r="F381" t="s">
        <v>533</v>
      </c>
      <c r="G381" t="s">
        <v>504</v>
      </c>
      <c r="H381" s="5">
        <v>604.29</v>
      </c>
      <c r="I381" s="5">
        <v>604.2912</v>
      </c>
      <c r="J381" s="5">
        <v>-1.20000000003983E-3</v>
      </c>
      <c r="K381" s="5">
        <v>604.29</v>
      </c>
      <c r="L381" s="5">
        <v>0</v>
      </c>
      <c r="M381" t="str">
        <f>IF(ISERROR(VLOOKUP(A381,'[1]Ecart validé'!$A:$A,1,FALSE)),Z381,"Ecart Validé")</f>
        <v>valid</v>
      </c>
      <c r="R381" t="s">
        <v>30</v>
      </c>
      <c r="X381"/>
      <c r="Y381"/>
      <c r="Z381" t="s">
        <v>31</v>
      </c>
    </row>
    <row r="382" spans="1:26" x14ac:dyDescent="0.3">
      <c r="A382" t="s">
        <v>641</v>
      </c>
      <c r="B382" t="s">
        <v>502</v>
      </c>
      <c r="C382">
        <v>2388</v>
      </c>
      <c r="D382" t="str">
        <f>+VLOOKUP(C382,Param!K:L,2,FALSE)</f>
        <v>Berthaudin SA</v>
      </c>
      <c r="E382" t="s">
        <v>640</v>
      </c>
      <c r="F382" t="s">
        <v>535</v>
      </c>
      <c r="G382" t="s">
        <v>504</v>
      </c>
      <c r="H382" s="5">
        <v>553.24</v>
      </c>
      <c r="I382" s="5">
        <v>553.23609999999996</v>
      </c>
      <c r="J382" s="5">
        <v>3.9000000000442001E-3</v>
      </c>
      <c r="K382" s="5">
        <v>553.24</v>
      </c>
      <c r="L382" s="5">
        <v>0</v>
      </c>
      <c r="M382" t="str">
        <f>IF(ISERROR(VLOOKUP(A382,'[1]Ecart validé'!$A:$A,1,FALSE)),Z382,"Ecart Validé")</f>
        <v>valid</v>
      </c>
      <c r="R382" t="s">
        <v>30</v>
      </c>
      <c r="X382"/>
      <c r="Y382"/>
      <c r="Z382" t="s">
        <v>31</v>
      </c>
    </row>
    <row r="383" spans="1:26" x14ac:dyDescent="0.3">
      <c r="A383" t="s">
        <v>642</v>
      </c>
      <c r="B383" t="s">
        <v>502</v>
      </c>
      <c r="C383">
        <v>2396</v>
      </c>
      <c r="D383" t="str">
        <f>+VLOOKUP(C383,Param!K:L,2,FALSE)</f>
        <v>Sola Switzerland AG</v>
      </c>
      <c r="E383" t="s">
        <v>643</v>
      </c>
      <c r="F383" t="s">
        <v>51</v>
      </c>
      <c r="G383" t="s">
        <v>504</v>
      </c>
      <c r="H383" s="5">
        <v>68.36</v>
      </c>
      <c r="I383" s="5">
        <v>68.364000000000004</v>
      </c>
      <c r="J383" s="5">
        <v>-4.0000000000048799E-3</v>
      </c>
      <c r="K383" s="5">
        <v>68.36</v>
      </c>
      <c r="L383" s="5">
        <v>0</v>
      </c>
      <c r="M383" t="str">
        <f>IF(ISERROR(VLOOKUP(A383,'[1]Ecart validé'!$A:$A,1,FALSE)),Z383,"Ecart Validé")</f>
        <v>valid</v>
      </c>
      <c r="R383" t="s">
        <v>30</v>
      </c>
      <c r="X383"/>
      <c r="Y383"/>
      <c r="Z383" t="s">
        <v>31</v>
      </c>
    </row>
    <row r="384" spans="1:26" x14ac:dyDescent="0.3">
      <c r="A384" t="s">
        <v>644</v>
      </c>
      <c r="B384" t="s">
        <v>502</v>
      </c>
      <c r="C384">
        <v>2411</v>
      </c>
      <c r="D384" t="str">
        <f>+VLOOKUP(C384,Param!K:L,2,FALSE)</f>
        <v>PHENE IMPORTATION SA</v>
      </c>
      <c r="E384" t="s">
        <v>645</v>
      </c>
      <c r="F384" t="s">
        <v>533</v>
      </c>
      <c r="G384" t="s">
        <v>504</v>
      </c>
      <c r="H384" s="5">
        <v>383.72</v>
      </c>
      <c r="I384" s="5">
        <v>383.72250000000003</v>
      </c>
      <c r="J384" s="5">
        <v>-2.4999999999977202E-3</v>
      </c>
      <c r="K384" s="5">
        <v>383.72</v>
      </c>
      <c r="L384" s="5">
        <v>0</v>
      </c>
      <c r="M384" t="str">
        <f>IF(ISERROR(VLOOKUP(A384,'[1]Ecart validé'!$A:$A,1,FALSE)),Z384,"Ecart Validé")</f>
        <v>valid</v>
      </c>
      <c r="R384" t="s">
        <v>30</v>
      </c>
      <c r="X384"/>
      <c r="Y384"/>
      <c r="Z384" t="s">
        <v>31</v>
      </c>
    </row>
    <row r="385" spans="1:26" x14ac:dyDescent="0.3">
      <c r="A385" t="s">
        <v>646</v>
      </c>
      <c r="B385" t="s">
        <v>502</v>
      </c>
      <c r="C385">
        <v>2411</v>
      </c>
      <c r="D385" t="str">
        <f>+VLOOKUP(C385,Param!K:L,2,FALSE)</f>
        <v>PHENE IMPORTATION SA</v>
      </c>
      <c r="E385" t="s">
        <v>645</v>
      </c>
      <c r="F385" t="s">
        <v>535</v>
      </c>
      <c r="G385" t="s">
        <v>504</v>
      </c>
      <c r="H385" s="5">
        <v>642.29999999999995</v>
      </c>
      <c r="I385" s="5">
        <v>642.29999999999995</v>
      </c>
      <c r="J385" s="5">
        <v>0</v>
      </c>
      <c r="K385" s="5">
        <v>642.29999999999995</v>
      </c>
      <c r="L385" s="5">
        <v>0</v>
      </c>
      <c r="M385" t="str">
        <f>IF(ISERROR(VLOOKUP(A385,'[1]Ecart validé'!$A:$A,1,FALSE)),Z385,"Ecart Validé")</f>
        <v>valid</v>
      </c>
      <c r="R385" t="s">
        <v>30</v>
      </c>
      <c r="X385"/>
      <c r="Y385"/>
      <c r="Z385" t="s">
        <v>31</v>
      </c>
    </row>
    <row r="386" spans="1:26" x14ac:dyDescent="0.3">
      <c r="A386" t="s">
        <v>647</v>
      </c>
      <c r="B386" t="s">
        <v>502</v>
      </c>
      <c r="C386">
        <v>2419</v>
      </c>
      <c r="D386" t="str">
        <f>+VLOOKUP(C386,Param!K:L,2,FALSE)</f>
        <v>Selecta AG Schweiz</v>
      </c>
      <c r="E386" t="s">
        <v>648</v>
      </c>
      <c r="F386" t="s">
        <v>51</v>
      </c>
      <c r="G386" t="s">
        <v>504</v>
      </c>
      <c r="H386" s="5">
        <v>686.8</v>
      </c>
      <c r="I386" s="5">
        <v>686.79899999999998</v>
      </c>
      <c r="J386" s="5">
        <v>9.9999999997635292E-4</v>
      </c>
      <c r="K386" s="5">
        <v>686.8</v>
      </c>
      <c r="L386" s="5">
        <v>0</v>
      </c>
      <c r="M386" t="str">
        <f>IF(ISERROR(VLOOKUP(A386,'[1]Ecart validé'!$A:$A,1,FALSE)),Z386,"Ecart Validé")</f>
        <v>valid</v>
      </c>
      <c r="R386" t="s">
        <v>30</v>
      </c>
      <c r="X386"/>
      <c r="Y386"/>
      <c r="Z386" t="s">
        <v>31</v>
      </c>
    </row>
    <row r="387" spans="1:26" x14ac:dyDescent="0.3">
      <c r="A387" t="s">
        <v>649</v>
      </c>
      <c r="B387" t="s">
        <v>502</v>
      </c>
      <c r="C387">
        <v>2461</v>
      </c>
      <c r="D387" t="str">
        <f>+VLOOKUP(C387,Param!K:L,2,FALSE)</f>
        <v>Schneider + Cie SA</v>
      </c>
      <c r="E387" t="s">
        <v>650</v>
      </c>
      <c r="F387" t="s">
        <v>51</v>
      </c>
      <c r="G387" t="s">
        <v>504</v>
      </c>
      <c r="H387" s="5">
        <v>80</v>
      </c>
      <c r="I387" s="5">
        <v>80</v>
      </c>
      <c r="J387" s="5">
        <v>0</v>
      </c>
      <c r="K387" s="5">
        <v>80</v>
      </c>
      <c r="L387" s="5">
        <v>0</v>
      </c>
      <c r="M387" t="str">
        <f>IF(ISERROR(VLOOKUP(A387,'[1]Ecart validé'!$A:$A,1,FALSE)),Z387,"Ecart Validé")</f>
        <v>valid</v>
      </c>
      <c r="R387" t="s">
        <v>30</v>
      </c>
      <c r="X387"/>
      <c r="Y387"/>
      <c r="Z387" t="s">
        <v>31</v>
      </c>
    </row>
    <row r="388" spans="1:26" x14ac:dyDescent="0.3">
      <c r="A388" t="s">
        <v>651</v>
      </c>
      <c r="B388" t="s">
        <v>502</v>
      </c>
      <c r="C388">
        <v>2482</v>
      </c>
      <c r="D388" t="str">
        <f>+VLOOKUP(C388,Param!K:L,2,FALSE)</f>
        <v>LUCAS GENEVE SA</v>
      </c>
      <c r="E388" t="s">
        <v>652</v>
      </c>
      <c r="F388" t="s">
        <v>533</v>
      </c>
      <c r="G388" t="s">
        <v>504</v>
      </c>
      <c r="H388" s="5">
        <v>305.43</v>
      </c>
      <c r="I388" s="5">
        <v>305.43150000000003</v>
      </c>
      <c r="J388" s="5">
        <v>-1.5000000000213701E-3</v>
      </c>
      <c r="K388" s="5">
        <v>305.43</v>
      </c>
      <c r="L388" s="5">
        <v>0</v>
      </c>
      <c r="M388" t="str">
        <f>IF(ISERROR(VLOOKUP(A388,'[1]Ecart validé'!$A:$A,1,FALSE)),Z388,"Ecart Validé")</f>
        <v>valid</v>
      </c>
      <c r="R388" t="s">
        <v>30</v>
      </c>
      <c r="X388"/>
      <c r="Y388"/>
      <c r="Z388" t="s">
        <v>31</v>
      </c>
    </row>
    <row r="389" spans="1:26" x14ac:dyDescent="0.3">
      <c r="A389" t="s">
        <v>653</v>
      </c>
      <c r="B389" t="s">
        <v>502</v>
      </c>
      <c r="C389">
        <v>2482</v>
      </c>
      <c r="D389" t="str">
        <f>+VLOOKUP(C389,Param!K:L,2,FALSE)</f>
        <v>LUCAS GENEVE SA</v>
      </c>
      <c r="E389" t="s">
        <v>652</v>
      </c>
      <c r="F389" t="s">
        <v>535</v>
      </c>
      <c r="G389" t="s">
        <v>504</v>
      </c>
      <c r="H389" s="5">
        <v>514.20000000000005</v>
      </c>
      <c r="I389" s="5">
        <v>514.20299999999997</v>
      </c>
      <c r="J389" s="5">
        <v>-2.9999999999290499E-3</v>
      </c>
      <c r="K389" s="5">
        <v>514.20000000000005</v>
      </c>
      <c r="L389" s="5">
        <v>0</v>
      </c>
      <c r="M389" t="str">
        <f>IF(ISERROR(VLOOKUP(A389,'[1]Ecart validé'!$A:$A,1,FALSE)),Z389,"Ecart Validé")</f>
        <v>valid</v>
      </c>
      <c r="R389" t="s">
        <v>30</v>
      </c>
      <c r="X389"/>
      <c r="Y389"/>
      <c r="Z389" t="s">
        <v>31</v>
      </c>
    </row>
    <row r="390" spans="1:26" x14ac:dyDescent="0.3">
      <c r="A390" t="s">
        <v>654</v>
      </c>
      <c r="B390" t="s">
        <v>502</v>
      </c>
      <c r="C390">
        <v>2504</v>
      </c>
      <c r="D390" t="str">
        <f>+VLOOKUP(C390,Param!K:L,2,FALSE)</f>
        <v>Wuerth AG</v>
      </c>
      <c r="E390" t="s">
        <v>655</v>
      </c>
      <c r="F390" t="s">
        <v>51</v>
      </c>
      <c r="G390" t="s">
        <v>504</v>
      </c>
      <c r="H390" s="5">
        <v>1322.4199999999901</v>
      </c>
      <c r="I390" s="5">
        <v>1322.4233999999999</v>
      </c>
      <c r="J390" s="5">
        <v>-3.4000000000560201E-3</v>
      </c>
      <c r="K390" s="5">
        <v>1322.4199999999901</v>
      </c>
      <c r="L390" s="5">
        <v>0</v>
      </c>
      <c r="M390" t="str">
        <f>IF(ISERROR(VLOOKUP(A390,'[1]Ecart validé'!$A:$A,1,FALSE)),Z390,"Ecart Validé")</f>
        <v>valid</v>
      </c>
      <c r="R390" t="s">
        <v>30</v>
      </c>
      <c r="X390"/>
      <c r="Y390"/>
      <c r="Z390" t="s">
        <v>31</v>
      </c>
    </row>
    <row r="391" spans="1:26" x14ac:dyDescent="0.3">
      <c r="A391" t="s">
        <v>656</v>
      </c>
      <c r="B391" t="s">
        <v>502</v>
      </c>
      <c r="C391">
        <v>2524</v>
      </c>
      <c r="D391" t="str">
        <f>+VLOOKUP(C391,Param!K:L,2,FALSE)</f>
        <v>Aryzta Food Solutions Schweiz AG</v>
      </c>
      <c r="E391" t="s">
        <v>657</v>
      </c>
      <c r="F391" t="s">
        <v>28</v>
      </c>
      <c r="G391" t="s">
        <v>504</v>
      </c>
      <c r="H391" s="5">
        <v>1617.17</v>
      </c>
      <c r="I391" s="5">
        <v>1617.1679999999999</v>
      </c>
      <c r="J391" s="5">
        <v>2.00000000018008E-3</v>
      </c>
      <c r="K391" s="5">
        <v>1617.17</v>
      </c>
      <c r="L391" s="5">
        <v>0</v>
      </c>
      <c r="M391" t="str">
        <f>IF(ISERROR(VLOOKUP(A391,'[1]Ecart validé'!$A:$A,1,FALSE)),Z391,"Ecart Validé")</f>
        <v>valid</v>
      </c>
      <c r="R391" t="s">
        <v>30</v>
      </c>
      <c r="X391"/>
      <c r="Y391"/>
      <c r="Z391" t="s">
        <v>31</v>
      </c>
    </row>
    <row r="392" spans="1:26" x14ac:dyDescent="0.3">
      <c r="A392" t="s">
        <v>658</v>
      </c>
      <c r="B392" t="s">
        <v>502</v>
      </c>
      <c r="C392">
        <v>2524</v>
      </c>
      <c r="D392" t="str">
        <f>+VLOOKUP(C392,Param!K:L,2,FALSE)</f>
        <v>Aryzta Food Solutions Schweiz AG</v>
      </c>
      <c r="E392" t="s">
        <v>657</v>
      </c>
      <c r="F392" t="s">
        <v>33</v>
      </c>
      <c r="G392" t="s">
        <v>504</v>
      </c>
      <c r="H392" s="5">
        <v>168.72</v>
      </c>
      <c r="I392" s="5">
        <v>168.71559999999999</v>
      </c>
      <c r="J392" s="5">
        <v>4.4000000000039502E-3</v>
      </c>
      <c r="K392" s="5">
        <v>168.72</v>
      </c>
      <c r="L392" s="5">
        <v>0</v>
      </c>
      <c r="M392" t="str">
        <f>IF(ISERROR(VLOOKUP(A392,'[1]Ecart validé'!$A:$A,1,FALSE)),Z392,"Ecart Validé")</f>
        <v>valid</v>
      </c>
      <c r="R392" t="s">
        <v>30</v>
      </c>
      <c r="X392"/>
      <c r="Y392"/>
      <c r="Z392" t="s">
        <v>31</v>
      </c>
    </row>
    <row r="393" spans="1:26" x14ac:dyDescent="0.3">
      <c r="A393" t="s">
        <v>659</v>
      </c>
      <c r="B393" t="s">
        <v>502</v>
      </c>
      <c r="C393">
        <v>2524</v>
      </c>
      <c r="D393" t="str">
        <f>+VLOOKUP(C393,Param!K:L,2,FALSE)</f>
        <v>Aryzta Food Solutions Schweiz AG</v>
      </c>
      <c r="E393" t="s">
        <v>657</v>
      </c>
      <c r="F393" t="s">
        <v>35</v>
      </c>
      <c r="G393" t="s">
        <v>504</v>
      </c>
      <c r="H393" s="5">
        <v>546.04999999999995</v>
      </c>
      <c r="I393" s="5">
        <v>546.05200000000002</v>
      </c>
      <c r="J393" s="5">
        <v>-2.0000000000663901E-3</v>
      </c>
      <c r="K393" s="5">
        <v>546.04999999999995</v>
      </c>
      <c r="L393" s="5">
        <v>0</v>
      </c>
      <c r="M393" t="str">
        <f>IF(ISERROR(VLOOKUP(A393,'[1]Ecart validé'!$A:$A,1,FALSE)),Z393,"Ecart Validé")</f>
        <v>valid</v>
      </c>
      <c r="R393" t="s">
        <v>30</v>
      </c>
      <c r="X393"/>
      <c r="Y393"/>
      <c r="Z393" t="s">
        <v>31</v>
      </c>
    </row>
    <row r="394" spans="1:26" x14ac:dyDescent="0.3">
      <c r="A394" t="s">
        <v>660</v>
      </c>
      <c r="B394" t="s">
        <v>502</v>
      </c>
      <c r="C394">
        <v>2524</v>
      </c>
      <c r="D394" t="str">
        <f>+VLOOKUP(C394,Param!K:L,2,FALSE)</f>
        <v>Aryzta Food Solutions Schweiz AG</v>
      </c>
      <c r="E394" t="s">
        <v>657</v>
      </c>
      <c r="F394" t="s">
        <v>37</v>
      </c>
      <c r="G394" t="s">
        <v>504</v>
      </c>
      <c r="H394" s="5">
        <v>424.76</v>
      </c>
      <c r="I394" s="5">
        <v>424.76159999999999</v>
      </c>
      <c r="J394" s="5">
        <v>-1.59999999999627E-3</v>
      </c>
      <c r="K394" s="5">
        <v>424.76</v>
      </c>
      <c r="L394" s="5">
        <v>0</v>
      </c>
      <c r="M394" t="str">
        <f>IF(ISERROR(VLOOKUP(A394,'[1]Ecart validé'!$A:$A,1,FALSE)),Z394,"Ecart Validé")</f>
        <v>valid</v>
      </c>
      <c r="R394" t="s">
        <v>30</v>
      </c>
      <c r="X394"/>
      <c r="Y394"/>
      <c r="Z394" t="s">
        <v>31</v>
      </c>
    </row>
    <row r="395" spans="1:26" x14ac:dyDescent="0.3">
      <c r="A395" t="s">
        <v>661</v>
      </c>
      <c r="B395" t="s">
        <v>502</v>
      </c>
      <c r="C395">
        <v>2524</v>
      </c>
      <c r="D395" t="str">
        <f>+VLOOKUP(C395,Param!K:L,2,FALSE)</f>
        <v>Aryzta Food Solutions Schweiz AG</v>
      </c>
      <c r="E395" t="s">
        <v>662</v>
      </c>
      <c r="F395" t="s">
        <v>28</v>
      </c>
      <c r="G395" t="s">
        <v>504</v>
      </c>
      <c r="H395" s="5">
        <v>11108.2</v>
      </c>
      <c r="I395" s="5">
        <v>11108.1976</v>
      </c>
      <c r="J395" s="5">
        <v>2.4000000012165401E-3</v>
      </c>
      <c r="K395" s="5">
        <v>11108.2</v>
      </c>
      <c r="L395" s="5">
        <v>0</v>
      </c>
      <c r="M395" t="str">
        <f>IF(ISERROR(VLOOKUP(A395,'[1]Ecart validé'!$A:$A,1,FALSE)),Z395,"Ecart Validé")</f>
        <v>valid</v>
      </c>
      <c r="R395" t="s">
        <v>30</v>
      </c>
      <c r="X395"/>
      <c r="Y395"/>
      <c r="Z395" t="s">
        <v>31</v>
      </c>
    </row>
    <row r="396" spans="1:26" x14ac:dyDescent="0.3">
      <c r="A396" t="s">
        <v>663</v>
      </c>
      <c r="B396" t="s">
        <v>502</v>
      </c>
      <c r="C396">
        <v>2524</v>
      </c>
      <c r="D396" t="str">
        <f>+VLOOKUP(C396,Param!K:L,2,FALSE)</f>
        <v>Aryzta Food Solutions Schweiz AG</v>
      </c>
      <c r="E396" t="s">
        <v>662</v>
      </c>
      <c r="F396" t="s">
        <v>33</v>
      </c>
      <c r="G396" t="s">
        <v>504</v>
      </c>
      <c r="H396" s="5">
        <v>1797.65</v>
      </c>
      <c r="I396" s="5">
        <v>1797.6543999999999</v>
      </c>
      <c r="J396" s="5">
        <v>-4.399999999805E-3</v>
      </c>
      <c r="K396" s="5">
        <v>1797.65</v>
      </c>
      <c r="L396" s="5">
        <v>0</v>
      </c>
      <c r="M396" t="str">
        <f>IF(ISERROR(VLOOKUP(A396,'[1]Ecart validé'!$A:$A,1,FALSE)),Z396,"Ecart Validé")</f>
        <v>valid</v>
      </c>
      <c r="R396" t="s">
        <v>30</v>
      </c>
      <c r="X396"/>
      <c r="Y396"/>
      <c r="Z396" t="s">
        <v>31</v>
      </c>
    </row>
    <row r="397" spans="1:26" x14ac:dyDescent="0.3">
      <c r="A397" t="s">
        <v>664</v>
      </c>
      <c r="B397" t="s">
        <v>502</v>
      </c>
      <c r="C397">
        <v>2524</v>
      </c>
      <c r="D397" t="str">
        <f>+VLOOKUP(C397,Param!K:L,2,FALSE)</f>
        <v>Aryzta Food Solutions Schweiz AG</v>
      </c>
      <c r="E397" t="s">
        <v>662</v>
      </c>
      <c r="F397" t="s">
        <v>35</v>
      </c>
      <c r="G397" t="s">
        <v>504</v>
      </c>
      <c r="H397" s="5">
        <v>8501.7000000000007</v>
      </c>
      <c r="I397" s="5">
        <v>8501.7003999999997</v>
      </c>
      <c r="J397" s="5">
        <v>-3.9999999899009697E-4</v>
      </c>
      <c r="K397" s="5">
        <v>8501.7000000000007</v>
      </c>
      <c r="L397" s="5">
        <v>0</v>
      </c>
      <c r="M397" t="str">
        <f>IF(ISERROR(VLOOKUP(A397,'[1]Ecart validé'!$A:$A,1,FALSE)),Z397,"Ecart Validé")</f>
        <v>valid</v>
      </c>
      <c r="R397" t="s">
        <v>30</v>
      </c>
      <c r="X397"/>
      <c r="Y397"/>
      <c r="Z397" t="s">
        <v>31</v>
      </c>
    </row>
    <row r="398" spans="1:26" x14ac:dyDescent="0.3">
      <c r="A398" t="s">
        <v>665</v>
      </c>
      <c r="B398" t="s">
        <v>502</v>
      </c>
      <c r="C398">
        <v>2524</v>
      </c>
      <c r="D398" t="str">
        <f>+VLOOKUP(C398,Param!K:L,2,FALSE)</f>
        <v>Aryzta Food Solutions Schweiz AG</v>
      </c>
      <c r="E398" t="s">
        <v>662</v>
      </c>
      <c r="F398" t="s">
        <v>37</v>
      </c>
      <c r="G398" t="s">
        <v>504</v>
      </c>
      <c r="H398" s="5">
        <v>3737.24</v>
      </c>
      <c r="I398" s="5">
        <v>3737.2379999999998</v>
      </c>
      <c r="J398" s="5">
        <v>1.9999999999527002E-3</v>
      </c>
      <c r="K398" s="5">
        <v>3737.24</v>
      </c>
      <c r="L398" s="5">
        <v>0</v>
      </c>
      <c r="M398" t="str">
        <f>IF(ISERROR(VLOOKUP(A398,'[1]Ecart validé'!$A:$A,1,FALSE)),Z398,"Ecart Validé")</f>
        <v>valid</v>
      </c>
      <c r="R398" t="s">
        <v>30</v>
      </c>
      <c r="X398"/>
      <c r="Y398"/>
      <c r="Z398" t="s">
        <v>31</v>
      </c>
    </row>
    <row r="399" spans="1:26" x14ac:dyDescent="0.3">
      <c r="A399" t="s">
        <v>666</v>
      </c>
      <c r="B399" t="s">
        <v>502</v>
      </c>
      <c r="C399">
        <v>2524</v>
      </c>
      <c r="D399" t="str">
        <f>+VLOOKUP(C399,Param!K:L,2,FALSE)</f>
        <v>Aryzta Food Solutions Schweiz AG</v>
      </c>
      <c r="E399" t="s">
        <v>662</v>
      </c>
      <c r="F399" t="s">
        <v>51</v>
      </c>
      <c r="G399" t="s">
        <v>504</v>
      </c>
      <c r="H399" s="5">
        <v>2703.17</v>
      </c>
      <c r="I399" s="5">
        <v>2703.1657</v>
      </c>
      <c r="J399" s="5">
        <v>4.3000000000574801E-3</v>
      </c>
      <c r="K399" s="5">
        <v>2703.17</v>
      </c>
      <c r="L399" s="5">
        <v>0</v>
      </c>
      <c r="M399" t="str">
        <f>IF(ISERROR(VLOOKUP(A399,'[1]Ecart validé'!$A:$A,1,FALSE)),Z399,"Ecart Validé")</f>
        <v>valid</v>
      </c>
      <c r="R399" t="s">
        <v>30</v>
      </c>
      <c r="X399"/>
      <c r="Y399"/>
      <c r="Z399" t="s">
        <v>31</v>
      </c>
    </row>
    <row r="400" spans="1:26" x14ac:dyDescent="0.3">
      <c r="A400" t="s">
        <v>667</v>
      </c>
      <c r="B400" t="s">
        <v>502</v>
      </c>
      <c r="C400">
        <v>2532</v>
      </c>
      <c r="D400" t="str">
        <f>+VLOOKUP(C400,Param!K:L,2,FALSE)</f>
        <v>KAISER+KRAFT AG</v>
      </c>
      <c r="E400" t="s">
        <v>668</v>
      </c>
      <c r="F400" t="s">
        <v>51</v>
      </c>
      <c r="G400" t="s">
        <v>504</v>
      </c>
      <c r="H400" s="5">
        <v>496.53</v>
      </c>
      <c r="I400" s="5">
        <v>496.53</v>
      </c>
      <c r="J400" s="5">
        <v>0</v>
      </c>
      <c r="K400" s="5">
        <v>496.53</v>
      </c>
      <c r="L400" s="5">
        <v>0</v>
      </c>
      <c r="M400" t="str">
        <f>IF(ISERROR(VLOOKUP(A400,'[1]Ecart validé'!$A:$A,1,FALSE)),Z400,"Ecart Validé")</f>
        <v>valid</v>
      </c>
      <c r="R400" t="s">
        <v>30</v>
      </c>
      <c r="X400"/>
      <c r="Y400"/>
      <c r="Z400" t="s">
        <v>31</v>
      </c>
    </row>
    <row r="401" spans="1:26" x14ac:dyDescent="0.3">
      <c r="A401" t="s">
        <v>669</v>
      </c>
      <c r="B401" t="s">
        <v>502</v>
      </c>
      <c r="C401">
        <v>2533</v>
      </c>
      <c r="D401" t="str">
        <f>+VLOOKUP(C401,Param!K:L,2,FALSE)</f>
        <v>Kellenberger Frisch Service frigemo AG</v>
      </c>
      <c r="E401" t="s">
        <v>670</v>
      </c>
      <c r="F401" t="s">
        <v>28</v>
      </c>
      <c r="G401" t="s">
        <v>504</v>
      </c>
      <c r="H401" s="5">
        <v>2804.95</v>
      </c>
      <c r="I401" s="5">
        <v>2804.9535000000001</v>
      </c>
      <c r="J401" s="5">
        <v>-3.50000000025829E-3</v>
      </c>
      <c r="K401" s="5">
        <v>2804.95</v>
      </c>
      <c r="L401" s="5">
        <v>0</v>
      </c>
      <c r="M401" t="str">
        <f>IF(ISERROR(VLOOKUP(A401,'[1]Ecart validé'!$A:$A,1,FALSE)),Z401,"Ecart Validé")</f>
        <v>valid</v>
      </c>
      <c r="R401" t="s">
        <v>30</v>
      </c>
      <c r="X401"/>
      <c r="Y401"/>
      <c r="Z401" t="s">
        <v>31</v>
      </c>
    </row>
    <row r="402" spans="1:26" x14ac:dyDescent="0.3">
      <c r="A402" t="s">
        <v>671</v>
      </c>
      <c r="B402" t="s">
        <v>502</v>
      </c>
      <c r="C402">
        <v>2533</v>
      </c>
      <c r="D402" t="str">
        <f>+VLOOKUP(C402,Param!K:L,2,FALSE)</f>
        <v>Kellenberger Frisch Service frigemo AG</v>
      </c>
      <c r="E402" t="s">
        <v>670</v>
      </c>
      <c r="F402" t="s">
        <v>33</v>
      </c>
      <c r="G402" t="s">
        <v>504</v>
      </c>
      <c r="H402" s="5">
        <v>438.6</v>
      </c>
      <c r="I402" s="5">
        <v>438.6</v>
      </c>
      <c r="J402" s="5">
        <v>0</v>
      </c>
      <c r="K402" s="5">
        <v>438.6</v>
      </c>
      <c r="L402" s="5">
        <v>0</v>
      </c>
      <c r="M402" t="str">
        <f>IF(ISERROR(VLOOKUP(A402,'[1]Ecart validé'!$A:$A,1,FALSE)),Z402,"Ecart Validé")</f>
        <v>valid</v>
      </c>
      <c r="R402" t="s">
        <v>30</v>
      </c>
      <c r="X402"/>
      <c r="Y402"/>
      <c r="Z402" t="s">
        <v>31</v>
      </c>
    </row>
    <row r="403" spans="1:26" x14ac:dyDescent="0.3">
      <c r="A403" t="s">
        <v>672</v>
      </c>
      <c r="B403" t="s">
        <v>502</v>
      </c>
      <c r="C403">
        <v>2533</v>
      </c>
      <c r="D403" t="str">
        <f>+VLOOKUP(C403,Param!K:L,2,FALSE)</f>
        <v>Kellenberger Frisch Service frigemo AG</v>
      </c>
      <c r="E403" t="s">
        <v>670</v>
      </c>
      <c r="F403" t="s">
        <v>35</v>
      </c>
      <c r="G403" t="s">
        <v>504</v>
      </c>
      <c r="H403" s="5">
        <v>776.25</v>
      </c>
      <c r="I403" s="5">
        <v>776.26350000000002</v>
      </c>
      <c r="J403" s="5">
        <v>-1.35000000000218E-2</v>
      </c>
      <c r="K403" s="5">
        <v>776.25</v>
      </c>
      <c r="L403" s="5">
        <v>0</v>
      </c>
      <c r="M403" t="str">
        <f>IF(ISERROR(VLOOKUP(A403,'[1]Ecart validé'!$A:$A,1,FALSE)),Z403,"Ecart Validé")</f>
        <v>valid</v>
      </c>
      <c r="R403" t="s">
        <v>30</v>
      </c>
      <c r="X403"/>
      <c r="Y403"/>
      <c r="Z403" t="s">
        <v>31</v>
      </c>
    </row>
    <row r="404" spans="1:26" x14ac:dyDescent="0.3">
      <c r="A404" t="s">
        <v>673</v>
      </c>
      <c r="B404" t="s">
        <v>502</v>
      </c>
      <c r="C404">
        <v>2533</v>
      </c>
      <c r="D404" t="str">
        <f>+VLOOKUP(C404,Param!K:L,2,FALSE)</f>
        <v>Kellenberger Frisch Service frigemo AG</v>
      </c>
      <c r="E404" t="s">
        <v>670</v>
      </c>
      <c r="F404" t="s">
        <v>37</v>
      </c>
      <c r="G404" t="s">
        <v>504</v>
      </c>
      <c r="H404" s="5">
        <v>2904.49</v>
      </c>
      <c r="I404" s="5">
        <v>2904.491</v>
      </c>
      <c r="J404" s="5">
        <v>-9.9999999974897903E-4</v>
      </c>
      <c r="K404" s="5">
        <v>2904.49</v>
      </c>
      <c r="L404" s="5">
        <v>0</v>
      </c>
      <c r="M404" t="str">
        <f>IF(ISERROR(VLOOKUP(A404,'[1]Ecart validé'!$A:$A,1,FALSE)),Z404,"Ecart Validé")</f>
        <v>valid</v>
      </c>
      <c r="R404" t="s">
        <v>30</v>
      </c>
      <c r="X404"/>
      <c r="Y404"/>
      <c r="Z404" t="s">
        <v>31</v>
      </c>
    </row>
    <row r="405" spans="1:26" x14ac:dyDescent="0.3">
      <c r="A405" t="s">
        <v>674</v>
      </c>
      <c r="B405" t="s">
        <v>502</v>
      </c>
      <c r="C405">
        <v>2545</v>
      </c>
      <c r="D405" t="str">
        <f>+VLOOKUP(C405,Param!K:L,2,FALSE)</f>
        <v>Victor Meyer Hotelbedarf AG</v>
      </c>
      <c r="E405" t="s">
        <v>675</v>
      </c>
      <c r="F405" t="s">
        <v>533</v>
      </c>
      <c r="G405" t="s">
        <v>504</v>
      </c>
      <c r="H405" s="5">
        <v>2705.22</v>
      </c>
      <c r="I405" s="5">
        <v>2705.22</v>
      </c>
      <c r="J405" s="5">
        <v>0</v>
      </c>
      <c r="K405" s="5">
        <v>2705.22</v>
      </c>
      <c r="L405" s="5">
        <v>0</v>
      </c>
      <c r="M405" t="str">
        <f>IF(ISERROR(VLOOKUP(A405,'[1]Ecart validé'!$A:$A,1,FALSE)),Z405,"Ecart Validé")</f>
        <v>valid</v>
      </c>
      <c r="R405" t="s">
        <v>30</v>
      </c>
      <c r="X405"/>
      <c r="Y405"/>
      <c r="Z405" t="s">
        <v>31</v>
      </c>
    </row>
    <row r="406" spans="1:26" x14ac:dyDescent="0.3">
      <c r="A406" t="s">
        <v>676</v>
      </c>
      <c r="B406" t="s">
        <v>502</v>
      </c>
      <c r="C406">
        <v>2545</v>
      </c>
      <c r="D406" t="str">
        <f>+VLOOKUP(C406,Param!K:L,2,FALSE)</f>
        <v>Victor Meyer Hotelbedarf AG</v>
      </c>
      <c r="E406" t="s">
        <v>675</v>
      </c>
      <c r="F406" t="s">
        <v>535</v>
      </c>
      <c r="G406" t="s">
        <v>504</v>
      </c>
      <c r="H406" s="5">
        <v>125.1</v>
      </c>
      <c r="I406" s="5">
        <v>125.09699999999999</v>
      </c>
      <c r="J406" s="5">
        <v>3.0000000000001098E-3</v>
      </c>
      <c r="K406" s="5">
        <v>125.1</v>
      </c>
      <c r="L406" s="5">
        <v>0</v>
      </c>
      <c r="M406" t="str">
        <f>IF(ISERROR(VLOOKUP(A406,'[1]Ecart validé'!$A:$A,1,FALSE)),Z406,"Ecart Validé")</f>
        <v>valid</v>
      </c>
      <c r="R406" t="s">
        <v>30</v>
      </c>
      <c r="X406"/>
      <c r="Y406"/>
      <c r="Z406" t="s">
        <v>31</v>
      </c>
    </row>
    <row r="407" spans="1:26" x14ac:dyDescent="0.3">
      <c r="A407" t="s">
        <v>677</v>
      </c>
      <c r="B407" t="s">
        <v>502</v>
      </c>
      <c r="C407">
        <v>2558</v>
      </c>
      <c r="D407" t="str">
        <f>+VLOOKUP(C407,Param!K:L,2,FALSE)</f>
        <v>OTIS SA</v>
      </c>
      <c r="E407" t="s">
        <v>678</v>
      </c>
      <c r="F407" t="s">
        <v>51</v>
      </c>
      <c r="G407" t="s">
        <v>504</v>
      </c>
      <c r="H407" s="5">
        <v>9687.2099999999991</v>
      </c>
      <c r="I407" s="5">
        <v>9687.2185000000009</v>
      </c>
      <c r="J407" s="5">
        <v>-8.4999999999126798E-3</v>
      </c>
      <c r="K407" s="5">
        <v>9687.2099999999991</v>
      </c>
      <c r="L407" s="5">
        <v>0</v>
      </c>
      <c r="M407" t="str">
        <f>IF(ISERROR(VLOOKUP(A407,'[1]Ecart validé'!$A:$A,1,FALSE)),Z407,"Ecart Validé")</f>
        <v>valid</v>
      </c>
      <c r="R407" t="s">
        <v>30</v>
      </c>
      <c r="X407"/>
      <c r="Y407"/>
      <c r="Z407" t="s">
        <v>31</v>
      </c>
    </row>
    <row r="408" spans="1:26" x14ac:dyDescent="0.3">
      <c r="A408" t="s">
        <v>679</v>
      </c>
      <c r="B408" t="s">
        <v>502</v>
      </c>
      <c r="C408">
        <v>2569</v>
      </c>
      <c r="D408" t="str">
        <f>+VLOOKUP(C408,Param!K:L,2,FALSE)</f>
        <v>Transgourmet Schweiz AG</v>
      </c>
      <c r="E408" t="s">
        <v>680</v>
      </c>
      <c r="F408" t="s">
        <v>28</v>
      </c>
      <c r="G408" t="s">
        <v>504</v>
      </c>
      <c r="H408" s="5">
        <v>86282.6</v>
      </c>
      <c r="I408" s="5">
        <v>86282.603199999998</v>
      </c>
      <c r="J408" s="5">
        <v>-3.1999999919207702E-3</v>
      </c>
      <c r="K408" s="5">
        <v>86282.603199999998</v>
      </c>
      <c r="L408" s="5">
        <v>-3.1999999919207702E-3</v>
      </c>
      <c r="M408" t="str">
        <f>IF(ISERROR(VLOOKUP(A408,'[1]Ecart validé'!$A:$A,1,FALSE)),Z408,"Ecart Validé")</f>
        <v>valid</v>
      </c>
      <c r="R408" t="s">
        <v>30</v>
      </c>
      <c r="X408"/>
      <c r="Y408"/>
      <c r="Z408" t="s">
        <v>31</v>
      </c>
    </row>
    <row r="409" spans="1:26" x14ac:dyDescent="0.3">
      <c r="A409" t="s">
        <v>681</v>
      </c>
      <c r="B409" t="s">
        <v>502</v>
      </c>
      <c r="C409">
        <v>2569</v>
      </c>
      <c r="D409" t="str">
        <f>+VLOOKUP(C409,Param!K:L,2,FALSE)</f>
        <v>Transgourmet Schweiz AG</v>
      </c>
      <c r="E409" t="s">
        <v>680</v>
      </c>
      <c r="F409" t="s">
        <v>33</v>
      </c>
      <c r="G409" t="s">
        <v>504</v>
      </c>
      <c r="H409" s="5">
        <v>16952.560000000001</v>
      </c>
      <c r="I409" s="5">
        <v>16952.560000000001</v>
      </c>
      <c r="J409" s="5">
        <v>0</v>
      </c>
      <c r="K409" s="5">
        <v>16952.560000000001</v>
      </c>
      <c r="L409" s="5">
        <v>0</v>
      </c>
      <c r="M409" t="str">
        <f>IF(ISERROR(VLOOKUP(A409,'[1]Ecart validé'!$A:$A,1,FALSE)),Z409,"Ecart Validé")</f>
        <v>valid</v>
      </c>
      <c r="R409" t="s">
        <v>30</v>
      </c>
      <c r="X409"/>
      <c r="Y409"/>
      <c r="Z409" t="s">
        <v>31</v>
      </c>
    </row>
    <row r="410" spans="1:26" x14ac:dyDescent="0.3">
      <c r="A410" t="s">
        <v>682</v>
      </c>
      <c r="B410" t="s">
        <v>502</v>
      </c>
      <c r="C410">
        <v>2569</v>
      </c>
      <c r="D410" t="str">
        <f>+VLOOKUP(C410,Param!K:L,2,FALSE)</f>
        <v>Transgourmet Schweiz AG</v>
      </c>
      <c r="E410" t="s">
        <v>680</v>
      </c>
      <c r="F410" t="s">
        <v>35</v>
      </c>
      <c r="G410" t="s">
        <v>504</v>
      </c>
      <c r="H410" s="5">
        <v>61007.75</v>
      </c>
      <c r="I410" s="5">
        <v>61007.7664</v>
      </c>
      <c r="J410" s="5">
        <v>-1.6400000000430699E-2</v>
      </c>
      <c r="K410" s="5">
        <v>61007.7664</v>
      </c>
      <c r="L410" s="5">
        <v>-1.6400000000430699E-2</v>
      </c>
      <c r="M410" t="str">
        <f>IF(ISERROR(VLOOKUP(A410,'[1]Ecart validé'!$A:$A,1,FALSE)),Z410,"Ecart Validé")</f>
        <v>valid</v>
      </c>
      <c r="R410" t="s">
        <v>30</v>
      </c>
      <c r="X410"/>
      <c r="Y410"/>
      <c r="Z410" t="s">
        <v>31</v>
      </c>
    </row>
    <row r="411" spans="1:26" x14ac:dyDescent="0.3">
      <c r="A411" t="s">
        <v>683</v>
      </c>
      <c r="B411" t="s">
        <v>502</v>
      </c>
      <c r="C411">
        <v>2569</v>
      </c>
      <c r="D411" t="str">
        <f>+VLOOKUP(C411,Param!K:L,2,FALSE)</f>
        <v>Transgourmet Schweiz AG</v>
      </c>
      <c r="E411" t="s">
        <v>680</v>
      </c>
      <c r="F411" t="s">
        <v>37</v>
      </c>
      <c r="G411" t="s">
        <v>504</v>
      </c>
      <c r="H411" s="5">
        <v>28053.24</v>
      </c>
      <c r="I411" s="5">
        <v>28053.2356</v>
      </c>
      <c r="J411" s="5">
        <v>4.4000000016239903E-3</v>
      </c>
      <c r="K411" s="5">
        <v>28053.2356</v>
      </c>
      <c r="L411" s="5">
        <v>4.4000000016239903E-3</v>
      </c>
      <c r="M411" t="str">
        <f>IF(ISERROR(VLOOKUP(A411,'[1]Ecart validé'!$A:$A,1,FALSE)),Z411,"Ecart Validé")</f>
        <v>valid</v>
      </c>
      <c r="R411" t="s">
        <v>30</v>
      </c>
      <c r="X411"/>
      <c r="Y411"/>
      <c r="Z411" t="s">
        <v>31</v>
      </c>
    </row>
    <row r="412" spans="1:26" x14ac:dyDescent="0.3">
      <c r="A412" t="s">
        <v>684</v>
      </c>
      <c r="B412" t="s">
        <v>502</v>
      </c>
      <c r="C412">
        <v>2569</v>
      </c>
      <c r="D412" t="str">
        <f>+VLOOKUP(C412,Param!K:L,2,FALSE)</f>
        <v>Transgourmet Schweiz AG</v>
      </c>
      <c r="E412" t="s">
        <v>680</v>
      </c>
      <c r="F412" t="s">
        <v>51</v>
      </c>
      <c r="G412" t="s">
        <v>504</v>
      </c>
      <c r="H412" s="5">
        <v>3332.7</v>
      </c>
      <c r="I412" s="5">
        <v>3332.7</v>
      </c>
      <c r="J412" s="5">
        <v>0</v>
      </c>
      <c r="K412" s="5">
        <v>3332.7</v>
      </c>
      <c r="L412" s="5">
        <v>0</v>
      </c>
      <c r="M412" t="str">
        <f>IF(ISERROR(VLOOKUP(A412,'[1]Ecart validé'!$A:$A,1,FALSE)),Z412,"Ecart Validé")</f>
        <v>valid</v>
      </c>
      <c r="R412" t="s">
        <v>30</v>
      </c>
      <c r="X412"/>
      <c r="Y412"/>
      <c r="Z412" t="s">
        <v>31</v>
      </c>
    </row>
    <row r="413" spans="1:26" x14ac:dyDescent="0.3">
      <c r="A413" t="s">
        <v>685</v>
      </c>
      <c r="B413" t="s">
        <v>502</v>
      </c>
      <c r="C413">
        <v>2581</v>
      </c>
      <c r="D413" t="str">
        <f>+VLOOKUP(C413,Param!K:L,2,FALSE)</f>
        <v>Groupe E SA</v>
      </c>
      <c r="E413" t="s">
        <v>686</v>
      </c>
      <c r="F413" t="s">
        <v>51</v>
      </c>
      <c r="G413" t="s">
        <v>504</v>
      </c>
      <c r="H413" s="5">
        <v>1642.5338999999999</v>
      </c>
      <c r="I413" s="5">
        <v>1642.5338999999999</v>
      </c>
      <c r="J413" s="5">
        <v>0</v>
      </c>
      <c r="K413" s="5">
        <v>1642.5338999999999</v>
      </c>
      <c r="L413" s="5">
        <v>0</v>
      </c>
      <c r="M413" t="str">
        <f>IF(ISERROR(VLOOKUP(A413,'[1]Ecart validé'!$A:$A,1,FALSE)),Z413,"Ecart Validé")</f>
        <v>valid</v>
      </c>
      <c r="R413" t="s">
        <v>30</v>
      </c>
      <c r="X413"/>
      <c r="Y413"/>
      <c r="Z413" t="s">
        <v>31</v>
      </c>
    </row>
    <row r="414" spans="1:26" x14ac:dyDescent="0.3">
      <c r="A414" t="s">
        <v>687</v>
      </c>
      <c r="B414" t="s">
        <v>502</v>
      </c>
      <c r="C414">
        <v>2605</v>
      </c>
      <c r="D414" t="str">
        <f>+VLOOKUP(C414,Param!K:L,2,FALSE)</f>
        <v>Kromer Print AG</v>
      </c>
      <c r="E414" t="s">
        <v>688</v>
      </c>
      <c r="F414" t="s">
        <v>533</v>
      </c>
      <c r="G414" t="s">
        <v>504</v>
      </c>
      <c r="H414" s="5">
        <v>3399.17</v>
      </c>
      <c r="I414" s="5">
        <v>3399.17</v>
      </c>
      <c r="J414" s="5">
        <v>0</v>
      </c>
      <c r="K414" s="5">
        <v>3399.17</v>
      </c>
      <c r="L414" s="5">
        <v>0</v>
      </c>
      <c r="M414" t="str">
        <f>IF(ISERROR(VLOOKUP(A414,'[1]Ecart validé'!$A:$A,1,FALSE)),Z414,"Ecart Validé")</f>
        <v>valid</v>
      </c>
      <c r="R414" t="s">
        <v>30</v>
      </c>
      <c r="X414"/>
      <c r="Y414"/>
      <c r="Z414" t="s">
        <v>31</v>
      </c>
    </row>
    <row r="415" spans="1:26" x14ac:dyDescent="0.3">
      <c r="A415" t="s">
        <v>689</v>
      </c>
      <c r="B415" t="s">
        <v>502</v>
      </c>
      <c r="C415">
        <v>2605</v>
      </c>
      <c r="D415" t="str">
        <f>+VLOOKUP(C415,Param!K:L,2,FALSE)</f>
        <v>Kromer Print AG</v>
      </c>
      <c r="E415" t="s">
        <v>688</v>
      </c>
      <c r="F415" t="s">
        <v>535</v>
      </c>
      <c r="G415" t="s">
        <v>504</v>
      </c>
      <c r="H415" s="5">
        <v>3495.28</v>
      </c>
      <c r="I415" s="5">
        <v>3495.2750000000001</v>
      </c>
      <c r="J415" s="5">
        <v>5.0000000001091298E-3</v>
      </c>
      <c r="K415" s="5">
        <v>3495.28</v>
      </c>
      <c r="L415" s="5">
        <v>0</v>
      </c>
      <c r="M415" t="str">
        <f>IF(ISERROR(VLOOKUP(A415,'[1]Ecart validé'!$A:$A,1,FALSE)),Z415,"Ecart Validé")</f>
        <v>valid</v>
      </c>
      <c r="R415" t="s">
        <v>30</v>
      </c>
      <c r="X415"/>
      <c r="Y415"/>
      <c r="Z415" t="s">
        <v>31</v>
      </c>
    </row>
    <row r="416" spans="1:26" x14ac:dyDescent="0.3">
      <c r="A416" t="s">
        <v>690</v>
      </c>
      <c r="B416" t="s">
        <v>502</v>
      </c>
      <c r="C416">
        <v>2625</v>
      </c>
      <c r="D416" t="str">
        <f>+VLOOKUP(C416,Param!K:L,2,FALSE)</f>
        <v>FELDSCHLOESSCHEN BOISSONS SA</v>
      </c>
      <c r="E416" t="s">
        <v>691</v>
      </c>
      <c r="F416" t="s">
        <v>51</v>
      </c>
      <c r="G416" t="s">
        <v>504</v>
      </c>
      <c r="H416" s="5">
        <v>32500</v>
      </c>
      <c r="I416" s="5">
        <v>32500</v>
      </c>
      <c r="J416" s="5">
        <v>0</v>
      </c>
      <c r="K416" s="5">
        <v>32500</v>
      </c>
      <c r="L416" s="5">
        <v>0</v>
      </c>
      <c r="M416" t="str">
        <f>IF(ISERROR(VLOOKUP(A416,'[1]Ecart validé'!$A:$A,1,FALSE)),Z416,"Ecart Validé")</f>
        <v>valid</v>
      </c>
      <c r="R416" t="s">
        <v>30</v>
      </c>
      <c r="X416"/>
      <c r="Y416"/>
      <c r="Z416" t="s">
        <v>31</v>
      </c>
    </row>
    <row r="417" spans="1:26" x14ac:dyDescent="0.3">
      <c r="A417" t="s">
        <v>692</v>
      </c>
      <c r="B417" t="s">
        <v>502</v>
      </c>
      <c r="C417">
        <v>2628</v>
      </c>
      <c r="D417" t="str">
        <f>+VLOOKUP(C417,Param!K:L,2,FALSE)</f>
        <v>Franke Kaffeemaschinen AG</v>
      </c>
      <c r="E417" t="s">
        <v>693</v>
      </c>
      <c r="F417" t="s">
        <v>51</v>
      </c>
      <c r="G417" t="s">
        <v>504</v>
      </c>
      <c r="H417" s="5">
        <v>10410.39</v>
      </c>
      <c r="I417" s="5">
        <v>10410.391</v>
      </c>
      <c r="J417" s="5">
        <v>-1.0000000002037201E-3</v>
      </c>
      <c r="K417" s="5">
        <v>10410.39</v>
      </c>
      <c r="L417" s="5">
        <v>0</v>
      </c>
      <c r="M417" t="str">
        <f>IF(ISERROR(VLOOKUP(A417,'[1]Ecart validé'!$A:$A,1,FALSE)),Z417,"Ecart Validé")</f>
        <v>valid</v>
      </c>
      <c r="R417" t="s">
        <v>30</v>
      </c>
      <c r="X417"/>
      <c r="Y417"/>
      <c r="Z417" t="s">
        <v>31</v>
      </c>
    </row>
    <row r="418" spans="1:26" x14ac:dyDescent="0.3">
      <c r="A418" t="s">
        <v>694</v>
      </c>
      <c r="B418" t="s">
        <v>502</v>
      </c>
      <c r="C418">
        <v>2644</v>
      </c>
      <c r="D418" t="str">
        <f>+VLOOKUP(C418,Param!K:L,2,FALSE)</f>
        <v>Ecolab (Schweiz) GmbH</v>
      </c>
      <c r="E418" t="s">
        <v>695</v>
      </c>
      <c r="F418" t="s">
        <v>28</v>
      </c>
      <c r="G418" t="s">
        <v>504</v>
      </c>
      <c r="H418" s="5">
        <v>8718.7900000000009</v>
      </c>
      <c r="I418" s="5">
        <v>8718.7900000000009</v>
      </c>
      <c r="J418" s="5">
        <v>0</v>
      </c>
      <c r="K418" s="5">
        <v>8718.7900000000009</v>
      </c>
      <c r="L418" s="5">
        <v>0</v>
      </c>
      <c r="M418" t="str">
        <f>IF(ISERROR(VLOOKUP(A418,'[1]Ecart validé'!$A:$A,1,FALSE)),Z418,"Ecart Validé")</f>
        <v>valid</v>
      </c>
      <c r="R418" t="s">
        <v>30</v>
      </c>
      <c r="X418"/>
      <c r="Y418"/>
      <c r="Z418" t="s">
        <v>31</v>
      </c>
    </row>
    <row r="419" spans="1:26" x14ac:dyDescent="0.3">
      <c r="A419" t="s">
        <v>696</v>
      </c>
      <c r="B419" t="s">
        <v>502</v>
      </c>
      <c r="C419">
        <v>2644</v>
      </c>
      <c r="D419" t="str">
        <f>+VLOOKUP(C419,Param!K:L,2,FALSE)</f>
        <v>Ecolab (Schweiz) GmbH</v>
      </c>
      <c r="E419" t="s">
        <v>695</v>
      </c>
      <c r="F419" t="s">
        <v>33</v>
      </c>
      <c r="G419" t="s">
        <v>504</v>
      </c>
      <c r="H419" s="5">
        <v>2390.63</v>
      </c>
      <c r="I419" s="5">
        <v>2390.625</v>
      </c>
      <c r="J419" s="5">
        <v>5.0000000001091298E-3</v>
      </c>
      <c r="K419" s="5">
        <v>2390.63</v>
      </c>
      <c r="L419" s="5">
        <v>0</v>
      </c>
      <c r="M419" t="str">
        <f>IF(ISERROR(VLOOKUP(A419,'[1]Ecart validé'!$A:$A,1,FALSE)),Z419,"Ecart Validé")</f>
        <v>valid</v>
      </c>
      <c r="R419" t="s">
        <v>30</v>
      </c>
      <c r="X419"/>
      <c r="Y419"/>
      <c r="Z419" t="s">
        <v>31</v>
      </c>
    </row>
    <row r="420" spans="1:26" x14ac:dyDescent="0.3">
      <c r="A420" t="s">
        <v>697</v>
      </c>
      <c r="B420" t="s">
        <v>502</v>
      </c>
      <c r="C420">
        <v>2644</v>
      </c>
      <c r="D420" t="str">
        <f>+VLOOKUP(C420,Param!K:L,2,FALSE)</f>
        <v>Ecolab (Schweiz) GmbH</v>
      </c>
      <c r="E420" t="s">
        <v>695</v>
      </c>
      <c r="F420" t="s">
        <v>35</v>
      </c>
      <c r="G420" t="s">
        <v>504</v>
      </c>
      <c r="H420" s="5">
        <v>4793.5</v>
      </c>
      <c r="I420" s="5">
        <v>4793.49</v>
      </c>
      <c r="J420" s="5">
        <v>1.0000000000218201E-2</v>
      </c>
      <c r="K420" s="5">
        <v>4793.5</v>
      </c>
      <c r="L420" s="5">
        <v>0</v>
      </c>
      <c r="M420" t="str">
        <f>IF(ISERROR(VLOOKUP(A420,'[1]Ecart validé'!$A:$A,1,FALSE)),Z420,"Ecart Validé")</f>
        <v>valid</v>
      </c>
      <c r="R420" t="s">
        <v>30</v>
      </c>
      <c r="X420"/>
      <c r="Y420"/>
      <c r="Z420" t="s">
        <v>31</v>
      </c>
    </row>
    <row r="421" spans="1:26" x14ac:dyDescent="0.3">
      <c r="A421" t="s">
        <v>698</v>
      </c>
      <c r="B421" t="s">
        <v>502</v>
      </c>
      <c r="C421">
        <v>2644</v>
      </c>
      <c r="D421" t="str">
        <f>+VLOOKUP(C421,Param!K:L,2,FALSE)</f>
        <v>Ecolab (Schweiz) GmbH</v>
      </c>
      <c r="E421" t="s">
        <v>695</v>
      </c>
      <c r="F421" t="s">
        <v>37</v>
      </c>
      <c r="G421" t="s">
        <v>504</v>
      </c>
      <c r="H421" s="5">
        <v>2423.1</v>
      </c>
      <c r="I421" s="5">
        <v>2423.0949999999998</v>
      </c>
      <c r="J421" s="5">
        <v>5.0000000001091298E-3</v>
      </c>
      <c r="K421" s="5">
        <v>2423.1</v>
      </c>
      <c r="L421" s="5">
        <v>0</v>
      </c>
      <c r="M421" t="str">
        <f>IF(ISERROR(VLOOKUP(A421,'[1]Ecart validé'!$A:$A,1,FALSE)),Z421,"Ecart Validé")</f>
        <v>valid</v>
      </c>
      <c r="R421" t="s">
        <v>30</v>
      </c>
      <c r="X421"/>
      <c r="Y421"/>
      <c r="Z421" t="s">
        <v>31</v>
      </c>
    </row>
    <row r="422" spans="1:26" x14ac:dyDescent="0.3">
      <c r="A422" t="s">
        <v>699</v>
      </c>
      <c r="B422" t="s">
        <v>502</v>
      </c>
      <c r="C422">
        <v>2683</v>
      </c>
      <c r="D422" t="str">
        <f>+VLOOKUP(C422,Param!K:L,2,FALSE)</f>
        <v>J.T. RONNEFELDT KG</v>
      </c>
      <c r="E422" t="s">
        <v>700</v>
      </c>
      <c r="F422" t="s">
        <v>51</v>
      </c>
      <c r="G422" t="s">
        <v>504</v>
      </c>
      <c r="H422" s="5">
        <v>1031.8699999999999</v>
      </c>
      <c r="I422" s="5">
        <v>1031.8715999999999</v>
      </c>
      <c r="J422" s="5">
        <v>-1.6000000000531099E-3</v>
      </c>
      <c r="K422" s="5">
        <v>1031.8699999999999</v>
      </c>
      <c r="L422" s="5">
        <v>0</v>
      </c>
      <c r="M422" t="str">
        <f>IF(ISERROR(VLOOKUP(A422,'[1]Ecart validé'!$A:$A,1,FALSE)),Z422,"Ecart Validé")</f>
        <v>valid</v>
      </c>
      <c r="R422" t="s">
        <v>30</v>
      </c>
      <c r="X422"/>
      <c r="Y422"/>
      <c r="Z422" t="s">
        <v>31</v>
      </c>
    </row>
    <row r="423" spans="1:26" x14ac:dyDescent="0.3">
      <c r="A423" t="s">
        <v>701</v>
      </c>
      <c r="B423" t="s">
        <v>502</v>
      </c>
      <c r="C423">
        <v>2693</v>
      </c>
      <c r="D423" t="str">
        <f>+VLOOKUP(C423,Param!K:L,2,FALSE)</f>
        <v>Energie Opfikon AG</v>
      </c>
      <c r="E423" t="s">
        <v>702</v>
      </c>
      <c r="F423" t="s">
        <v>51</v>
      </c>
      <c r="G423" t="s">
        <v>504</v>
      </c>
      <c r="H423" s="5">
        <v>910.63919999999996</v>
      </c>
      <c r="I423" s="5">
        <v>910.63919999999996</v>
      </c>
      <c r="J423" s="5">
        <v>0</v>
      </c>
      <c r="K423" s="5">
        <v>910.63919999999996</v>
      </c>
      <c r="L423" s="5">
        <v>0</v>
      </c>
      <c r="M423" t="str">
        <f>IF(ISERROR(VLOOKUP(A423,'[1]Ecart validé'!$A:$A,1,FALSE)),Z423,"Ecart Validé")</f>
        <v>valid</v>
      </c>
      <c r="R423" t="s">
        <v>30</v>
      </c>
      <c r="X423"/>
      <c r="Y423"/>
      <c r="Z423" t="s">
        <v>31</v>
      </c>
    </row>
    <row r="424" spans="1:26" x14ac:dyDescent="0.3">
      <c r="A424" t="s">
        <v>703</v>
      </c>
      <c r="B424" t="s">
        <v>502</v>
      </c>
      <c r="C424">
        <v>2705</v>
      </c>
      <c r="D424" t="str">
        <f>+VLOOKUP(C424,Param!K:L,2,FALSE)</f>
        <v>ISS Facilitiy Services S.A</v>
      </c>
      <c r="E424" t="s">
        <v>704</v>
      </c>
      <c r="F424" t="s">
        <v>51</v>
      </c>
      <c r="G424" t="s">
        <v>504</v>
      </c>
      <c r="H424" s="5">
        <v>4085.35</v>
      </c>
      <c r="I424" s="5">
        <v>4085.35</v>
      </c>
      <c r="J424" s="5">
        <v>0</v>
      </c>
      <c r="K424" s="5">
        <v>4085.35</v>
      </c>
      <c r="L424" s="5">
        <v>0</v>
      </c>
      <c r="M424" t="str">
        <f>IF(ISERROR(VLOOKUP(A424,'[1]Ecart validé'!$A:$A,1,FALSE)),Z424,"Ecart Validé")</f>
        <v>valid</v>
      </c>
      <c r="R424" t="s">
        <v>30</v>
      </c>
      <c r="X424"/>
      <c r="Y424"/>
      <c r="Z424" t="s">
        <v>31</v>
      </c>
    </row>
    <row r="425" spans="1:26" x14ac:dyDescent="0.3">
      <c r="A425" t="s">
        <v>705</v>
      </c>
      <c r="B425" t="s">
        <v>502</v>
      </c>
      <c r="C425">
        <v>2719</v>
      </c>
      <c r="D425" t="str">
        <f>+VLOOKUP(C425,Param!K:L,2,FALSE)</f>
        <v>Eggenschwiler AG</v>
      </c>
      <c r="E425" t="s">
        <v>706</v>
      </c>
      <c r="F425" t="s">
        <v>533</v>
      </c>
      <c r="G425" t="s">
        <v>504</v>
      </c>
      <c r="H425" s="5">
        <v>436.83</v>
      </c>
      <c r="I425" s="5">
        <v>436.83600000000001</v>
      </c>
      <c r="J425" s="5">
        <v>-6.0000000000286404E-3</v>
      </c>
      <c r="K425" s="5">
        <v>436.83</v>
      </c>
      <c r="L425" s="5">
        <v>0</v>
      </c>
      <c r="M425" t="str">
        <f>IF(ISERROR(VLOOKUP(A425,'[1]Ecart validé'!$A:$A,1,FALSE)),Z425,"Ecart Validé")</f>
        <v>valid</v>
      </c>
      <c r="R425" t="s">
        <v>30</v>
      </c>
      <c r="X425"/>
      <c r="Y425"/>
      <c r="Z425" t="s">
        <v>31</v>
      </c>
    </row>
    <row r="426" spans="1:26" x14ac:dyDescent="0.3">
      <c r="A426" t="s">
        <v>707</v>
      </c>
      <c r="B426" t="s">
        <v>502</v>
      </c>
      <c r="C426">
        <v>2719</v>
      </c>
      <c r="D426" t="str">
        <f>+VLOOKUP(C426,Param!K:L,2,FALSE)</f>
        <v>Eggenschwiler AG</v>
      </c>
      <c r="E426" t="s">
        <v>706</v>
      </c>
      <c r="F426" t="s">
        <v>535</v>
      </c>
      <c r="G426" t="s">
        <v>504</v>
      </c>
      <c r="H426" s="5">
        <v>701.14</v>
      </c>
      <c r="I426" s="5">
        <v>701.1395</v>
      </c>
      <c r="J426" s="5">
        <v>4.9999999998817603E-4</v>
      </c>
      <c r="K426" s="5">
        <v>701.14</v>
      </c>
      <c r="L426" s="5">
        <v>0</v>
      </c>
      <c r="M426" t="str">
        <f>IF(ISERROR(VLOOKUP(A426,'[1]Ecart validé'!$A:$A,1,FALSE)),Z426,"Ecart Validé")</f>
        <v>valid</v>
      </c>
      <c r="R426" t="s">
        <v>30</v>
      </c>
      <c r="X426"/>
      <c r="Y426"/>
      <c r="Z426" t="s">
        <v>31</v>
      </c>
    </row>
    <row r="427" spans="1:26" x14ac:dyDescent="0.3">
      <c r="A427" t="s">
        <v>708</v>
      </c>
      <c r="B427" t="s">
        <v>502</v>
      </c>
      <c r="C427">
        <v>2727</v>
      </c>
      <c r="D427" t="str">
        <f>+VLOOKUP(C427,Param!K:L,2,FALSE)</f>
        <v>Unilever Schweiz GmbH Food Solutions</v>
      </c>
      <c r="E427" t="s">
        <v>709</v>
      </c>
      <c r="F427" t="s">
        <v>51</v>
      </c>
      <c r="G427" t="s">
        <v>504</v>
      </c>
      <c r="H427" s="5">
        <v>3358.82</v>
      </c>
      <c r="I427" s="5">
        <v>3358.8171000000002</v>
      </c>
      <c r="J427" s="5">
        <v>2.8999999999541602E-3</v>
      </c>
      <c r="K427" s="5">
        <v>3358.82</v>
      </c>
      <c r="L427" s="5">
        <v>0</v>
      </c>
      <c r="M427" t="str">
        <f>IF(ISERROR(VLOOKUP(A427,'[1]Ecart validé'!$A:$A,1,FALSE)),Z427,"Ecart Validé")</f>
        <v>valid</v>
      </c>
      <c r="R427" t="s">
        <v>30</v>
      </c>
      <c r="X427"/>
      <c r="Y427"/>
      <c r="Z427" t="s">
        <v>31</v>
      </c>
    </row>
    <row r="428" spans="1:26" x14ac:dyDescent="0.3">
      <c r="A428" t="s">
        <v>710</v>
      </c>
      <c r="B428" t="s">
        <v>502</v>
      </c>
      <c r="C428">
        <v>2729</v>
      </c>
      <c r="D428" t="str">
        <f>+VLOOKUP(C428,Param!K:L,2,FALSE)</f>
        <v>Hug AG</v>
      </c>
      <c r="E428" t="s">
        <v>711</v>
      </c>
      <c r="F428" t="s">
        <v>51</v>
      </c>
      <c r="G428" t="s">
        <v>504</v>
      </c>
      <c r="H428" s="5">
        <v>784.88</v>
      </c>
      <c r="I428" s="5">
        <v>784.87519999999995</v>
      </c>
      <c r="J428" s="5">
        <v>4.8000000000456497E-3</v>
      </c>
      <c r="K428" s="5">
        <v>784.88</v>
      </c>
      <c r="L428" s="5">
        <v>0</v>
      </c>
      <c r="M428" t="str">
        <f>IF(ISERROR(VLOOKUP(A428,'[1]Ecart validé'!$A:$A,1,FALSE)),Z428,"Ecart Validé")</f>
        <v>valid</v>
      </c>
      <c r="R428" t="s">
        <v>30</v>
      </c>
      <c r="X428"/>
      <c r="Y428"/>
      <c r="Z428" t="s">
        <v>31</v>
      </c>
    </row>
    <row r="429" spans="1:26" x14ac:dyDescent="0.3">
      <c r="A429" t="s">
        <v>712</v>
      </c>
      <c r="B429" t="s">
        <v>502</v>
      </c>
      <c r="C429">
        <v>2775</v>
      </c>
      <c r="D429" t="str">
        <f>+VLOOKUP(C429,Param!K:L,2,FALSE)</f>
        <v>E. Weber &amp; Cie AG Webstar</v>
      </c>
      <c r="E429" t="s">
        <v>713</v>
      </c>
      <c r="F429" t="s">
        <v>533</v>
      </c>
      <c r="G429" t="s">
        <v>504</v>
      </c>
      <c r="H429" s="5">
        <v>10809.93</v>
      </c>
      <c r="I429" s="5">
        <v>10809.929400000001</v>
      </c>
      <c r="J429" s="5">
        <v>5.9999999939464E-4</v>
      </c>
      <c r="K429" s="5">
        <v>10809.93</v>
      </c>
      <c r="L429" s="5">
        <v>0</v>
      </c>
      <c r="M429" t="str">
        <f>IF(ISERROR(VLOOKUP(A429,'[1]Ecart validé'!$A:$A,1,FALSE)),Z429,"Ecart Validé")</f>
        <v>valid</v>
      </c>
      <c r="R429" t="s">
        <v>30</v>
      </c>
      <c r="X429"/>
      <c r="Y429"/>
      <c r="Z429" t="s">
        <v>31</v>
      </c>
    </row>
    <row r="430" spans="1:26" x14ac:dyDescent="0.3">
      <c r="A430" t="s">
        <v>714</v>
      </c>
      <c r="B430" t="s">
        <v>502</v>
      </c>
      <c r="C430">
        <v>2775</v>
      </c>
      <c r="D430" t="str">
        <f>+VLOOKUP(C430,Param!K:L,2,FALSE)</f>
        <v>E. Weber &amp; Cie AG Webstar</v>
      </c>
      <c r="E430" t="s">
        <v>713</v>
      </c>
      <c r="F430" t="s">
        <v>535</v>
      </c>
      <c r="G430" t="s">
        <v>504</v>
      </c>
      <c r="H430" s="5">
        <v>7901.23</v>
      </c>
      <c r="I430" s="5">
        <v>7901.2263999999996</v>
      </c>
      <c r="J430" s="5">
        <v>3.6000000000058199E-3</v>
      </c>
      <c r="K430" s="5">
        <v>7901.23</v>
      </c>
      <c r="L430" s="5">
        <v>0</v>
      </c>
      <c r="M430" t="str">
        <f>IF(ISERROR(VLOOKUP(A430,'[1]Ecart validé'!$A:$A,1,FALSE)),Z430,"Ecart Validé")</f>
        <v>valid</v>
      </c>
      <c r="R430" t="s">
        <v>30</v>
      </c>
      <c r="X430"/>
      <c r="Y430"/>
      <c r="Z430" t="s">
        <v>31</v>
      </c>
    </row>
    <row r="431" spans="1:26" x14ac:dyDescent="0.3">
      <c r="A431" t="s">
        <v>715</v>
      </c>
      <c r="B431" t="s">
        <v>502</v>
      </c>
      <c r="C431">
        <v>3606</v>
      </c>
      <c r="D431" t="str">
        <f>+VLOOKUP(C431,Param!K:L,2,FALSE)</f>
        <v>TISSAGE MOULINE THILLOT SA</v>
      </c>
      <c r="E431" t="s">
        <v>716</v>
      </c>
      <c r="F431" t="s">
        <v>51</v>
      </c>
      <c r="G431" t="s">
        <v>29</v>
      </c>
      <c r="H431" s="5">
        <v>2513.88</v>
      </c>
      <c r="I431" s="5">
        <v>2513.8802999999998</v>
      </c>
      <c r="J431" s="5">
        <v>-2.9999999969732E-4</v>
      </c>
      <c r="K431" s="5">
        <v>2513.88</v>
      </c>
      <c r="L431" s="5">
        <v>0</v>
      </c>
      <c r="M431" t="str">
        <f>IF(ISERROR(VLOOKUP(A431,'[1]Ecart validé'!$A:$A,1,FALSE)),Z431,"Ecart Validé")</f>
        <v>valid</v>
      </c>
      <c r="R431" t="s">
        <v>30</v>
      </c>
      <c r="X431"/>
      <c r="Y431"/>
      <c r="Z431" t="s">
        <v>31</v>
      </c>
    </row>
    <row r="432" spans="1:26" x14ac:dyDescent="0.3">
      <c r="A432" t="s">
        <v>717</v>
      </c>
      <c r="B432" t="s">
        <v>502</v>
      </c>
      <c r="C432">
        <v>6425</v>
      </c>
      <c r="D432" t="str">
        <f>+VLOOKUP(C432,Param!K:L,2,FALSE)</f>
        <v>GOURMADOR frigemo AG</v>
      </c>
      <c r="E432" t="s">
        <v>718</v>
      </c>
      <c r="F432" t="s">
        <v>28</v>
      </c>
      <c r="G432" t="s">
        <v>504</v>
      </c>
      <c r="H432" s="5">
        <v>928.7</v>
      </c>
      <c r="I432" s="5">
        <v>928.69500000000005</v>
      </c>
      <c r="J432" s="5">
        <v>4.9999999999954499E-3</v>
      </c>
      <c r="K432" s="5">
        <v>928.7</v>
      </c>
      <c r="L432" s="5">
        <v>0</v>
      </c>
      <c r="M432" t="str">
        <f>IF(ISERROR(VLOOKUP(A432,'[1]Ecart validé'!$A:$A,1,FALSE)),Z432,"Ecart Validé")</f>
        <v>valid</v>
      </c>
      <c r="R432" t="s">
        <v>30</v>
      </c>
      <c r="X432"/>
      <c r="Y432"/>
      <c r="Z432" t="s">
        <v>31</v>
      </c>
    </row>
    <row r="433" spans="1:26" x14ac:dyDescent="0.3">
      <c r="A433" t="s">
        <v>719</v>
      </c>
      <c r="B433" t="s">
        <v>502</v>
      </c>
      <c r="C433">
        <v>6425</v>
      </c>
      <c r="D433" t="str">
        <f>+VLOOKUP(C433,Param!K:L,2,FALSE)</f>
        <v>GOURMADOR frigemo AG</v>
      </c>
      <c r="E433" t="s">
        <v>718</v>
      </c>
      <c r="F433" t="s">
        <v>33</v>
      </c>
      <c r="G433" t="s">
        <v>504</v>
      </c>
      <c r="H433" s="5">
        <v>224.5</v>
      </c>
      <c r="I433" s="5">
        <v>224.5</v>
      </c>
      <c r="J433" s="5">
        <v>0</v>
      </c>
      <c r="K433" s="5">
        <v>224.5</v>
      </c>
      <c r="L433" s="5">
        <v>0</v>
      </c>
      <c r="M433" t="str">
        <f>IF(ISERROR(VLOOKUP(A433,'[1]Ecart validé'!$A:$A,1,FALSE)),Z433,"Ecart Validé")</f>
        <v>valid</v>
      </c>
      <c r="R433" t="s">
        <v>30</v>
      </c>
      <c r="X433"/>
      <c r="Y433"/>
      <c r="Z433" t="s">
        <v>31</v>
      </c>
    </row>
    <row r="434" spans="1:26" x14ac:dyDescent="0.3">
      <c r="A434" t="s">
        <v>720</v>
      </c>
      <c r="B434" t="s">
        <v>502</v>
      </c>
      <c r="C434">
        <v>6425</v>
      </c>
      <c r="D434" t="str">
        <f>+VLOOKUP(C434,Param!K:L,2,FALSE)</f>
        <v>GOURMADOR frigemo AG</v>
      </c>
      <c r="E434" t="s">
        <v>718</v>
      </c>
      <c r="F434" t="s">
        <v>35</v>
      </c>
      <c r="G434" t="s">
        <v>504</v>
      </c>
      <c r="H434" s="5">
        <v>1221.0999999999999</v>
      </c>
      <c r="I434" s="5">
        <v>1221.1020000000001</v>
      </c>
      <c r="J434" s="5">
        <v>-2.00000000018008E-3</v>
      </c>
      <c r="K434" s="5">
        <v>1221.0999999999999</v>
      </c>
      <c r="L434" s="5">
        <v>0</v>
      </c>
      <c r="M434" t="str">
        <f>IF(ISERROR(VLOOKUP(A434,'[1]Ecart validé'!$A:$A,1,FALSE)),Z434,"Ecart Validé")</f>
        <v>valid</v>
      </c>
      <c r="R434" t="s">
        <v>30</v>
      </c>
      <c r="X434"/>
      <c r="Y434"/>
      <c r="Z434" t="s">
        <v>31</v>
      </c>
    </row>
    <row r="435" spans="1:26" x14ac:dyDescent="0.3">
      <c r="A435" t="s">
        <v>721</v>
      </c>
      <c r="B435" t="s">
        <v>502</v>
      </c>
      <c r="C435">
        <v>6425</v>
      </c>
      <c r="D435" t="str">
        <f>+VLOOKUP(C435,Param!K:L,2,FALSE)</f>
        <v>GOURMADOR frigemo AG</v>
      </c>
      <c r="E435" t="s">
        <v>718</v>
      </c>
      <c r="F435" t="s">
        <v>37</v>
      </c>
      <c r="G435" t="s">
        <v>504</v>
      </c>
      <c r="H435" s="5">
        <v>893.42</v>
      </c>
      <c r="I435" s="5">
        <v>893.423</v>
      </c>
      <c r="J435" s="5">
        <v>-3.0000000000427402E-3</v>
      </c>
      <c r="K435" s="5">
        <v>893.42</v>
      </c>
      <c r="L435" s="5">
        <v>0</v>
      </c>
      <c r="M435" t="str">
        <f>IF(ISERROR(VLOOKUP(A435,'[1]Ecart validé'!$A:$A,1,FALSE)),Z435,"Ecart Validé")</f>
        <v>valid</v>
      </c>
      <c r="R435" t="s">
        <v>30</v>
      </c>
      <c r="X435"/>
      <c r="Y435"/>
      <c r="Z435" t="s">
        <v>31</v>
      </c>
    </row>
    <row r="436" spans="1:26" x14ac:dyDescent="0.3">
      <c r="A436" t="s">
        <v>722</v>
      </c>
      <c r="B436" t="s">
        <v>502</v>
      </c>
      <c r="C436">
        <v>6425</v>
      </c>
      <c r="D436" t="str">
        <f>+VLOOKUP(C436,Param!K:L,2,FALSE)</f>
        <v>GOURMADOR frigemo AG</v>
      </c>
      <c r="E436" t="s">
        <v>723</v>
      </c>
      <c r="F436" t="s">
        <v>28</v>
      </c>
      <c r="G436" t="s">
        <v>504</v>
      </c>
      <c r="H436" s="5">
        <v>580.04</v>
      </c>
      <c r="I436" s="5">
        <v>580.04449999999997</v>
      </c>
      <c r="J436" s="5">
        <v>-4.5000000000072699E-3</v>
      </c>
      <c r="K436" s="5">
        <v>580.04</v>
      </c>
      <c r="L436" s="5">
        <v>0</v>
      </c>
      <c r="M436" t="str">
        <f>IF(ISERROR(VLOOKUP(A436,'[1]Ecart validé'!$A:$A,1,FALSE)),Z436,"Ecart Validé")</f>
        <v>valid</v>
      </c>
      <c r="R436" t="s">
        <v>30</v>
      </c>
      <c r="X436"/>
      <c r="Y436"/>
      <c r="Z436" t="s">
        <v>31</v>
      </c>
    </row>
    <row r="437" spans="1:26" x14ac:dyDescent="0.3">
      <c r="A437" t="s">
        <v>724</v>
      </c>
      <c r="B437" t="s">
        <v>502</v>
      </c>
      <c r="C437">
        <v>6425</v>
      </c>
      <c r="D437" t="str">
        <f>+VLOOKUP(C437,Param!K:L,2,FALSE)</f>
        <v>GOURMADOR frigemo AG</v>
      </c>
      <c r="E437" t="s">
        <v>723</v>
      </c>
      <c r="F437" t="s">
        <v>33</v>
      </c>
      <c r="G437" t="s">
        <v>504</v>
      </c>
      <c r="H437" s="5">
        <v>15.55</v>
      </c>
      <c r="I437" s="5">
        <v>15.55</v>
      </c>
      <c r="J437" s="5">
        <v>0</v>
      </c>
      <c r="K437" s="5">
        <v>15.55</v>
      </c>
      <c r="L437" s="5">
        <v>0</v>
      </c>
      <c r="M437" t="str">
        <f>IF(ISERROR(VLOOKUP(A437,'[1]Ecart validé'!$A:$A,1,FALSE)),Z437,"Ecart Validé")</f>
        <v>valid</v>
      </c>
      <c r="R437" t="s">
        <v>30</v>
      </c>
      <c r="X437"/>
      <c r="Y437"/>
      <c r="Z437" t="s">
        <v>31</v>
      </c>
    </row>
    <row r="438" spans="1:26" x14ac:dyDescent="0.3">
      <c r="A438" t="s">
        <v>725</v>
      </c>
      <c r="B438" t="s">
        <v>502</v>
      </c>
      <c r="C438">
        <v>6425</v>
      </c>
      <c r="D438" t="str">
        <f>+VLOOKUP(C438,Param!K:L,2,FALSE)</f>
        <v>GOURMADOR frigemo AG</v>
      </c>
      <c r="E438" t="s">
        <v>723</v>
      </c>
      <c r="F438" t="s">
        <v>35</v>
      </c>
      <c r="G438" t="s">
        <v>504</v>
      </c>
      <c r="H438" s="5">
        <v>186.15</v>
      </c>
      <c r="I438" s="5">
        <v>186.172</v>
      </c>
      <c r="J438" s="5">
        <v>-2.1999999999991301E-2</v>
      </c>
      <c r="K438" s="5">
        <v>186.15</v>
      </c>
      <c r="L438" s="5">
        <v>0</v>
      </c>
      <c r="M438" t="str">
        <f>IF(ISERROR(VLOOKUP(A438,'[1]Ecart validé'!$A:$A,1,FALSE)),Z438,"Ecart Validé")</f>
        <v>valid</v>
      </c>
      <c r="R438" t="s">
        <v>30</v>
      </c>
      <c r="X438"/>
      <c r="Y438"/>
      <c r="Z438" t="s">
        <v>31</v>
      </c>
    </row>
    <row r="439" spans="1:26" x14ac:dyDescent="0.3">
      <c r="A439" t="s">
        <v>726</v>
      </c>
      <c r="B439" t="s">
        <v>502</v>
      </c>
      <c r="C439">
        <v>6425</v>
      </c>
      <c r="D439" t="str">
        <f>+VLOOKUP(C439,Param!K:L,2,FALSE)</f>
        <v>GOURMADOR frigemo AG</v>
      </c>
      <c r="E439" t="s">
        <v>723</v>
      </c>
      <c r="F439" t="s">
        <v>37</v>
      </c>
      <c r="G439" t="s">
        <v>504</v>
      </c>
      <c r="H439" s="5">
        <v>46.43</v>
      </c>
      <c r="I439" s="5">
        <v>46.427500000000002</v>
      </c>
      <c r="J439" s="5">
        <v>2.4999999999977202E-3</v>
      </c>
      <c r="K439" s="5">
        <v>46.43</v>
      </c>
      <c r="L439" s="5">
        <v>0</v>
      </c>
      <c r="M439" t="str">
        <f>IF(ISERROR(VLOOKUP(A439,'[1]Ecart validé'!$A:$A,1,FALSE)),Z439,"Ecart Validé")</f>
        <v>valid</v>
      </c>
      <c r="R439" t="s">
        <v>30</v>
      </c>
      <c r="X439"/>
      <c r="Y439"/>
      <c r="Z439" t="s">
        <v>31</v>
      </c>
    </row>
    <row r="440" spans="1:26" x14ac:dyDescent="0.3">
      <c r="A440" t="s">
        <v>727</v>
      </c>
      <c r="B440" t="s">
        <v>502</v>
      </c>
      <c r="C440">
        <v>6432</v>
      </c>
      <c r="D440" t="str">
        <f>+VLOOKUP(C440,Param!K:L,2,FALSE)</f>
        <v>Merat &amp; Cie SA</v>
      </c>
      <c r="E440" t="s">
        <v>728</v>
      </c>
      <c r="F440" t="s">
        <v>51</v>
      </c>
      <c r="G440" t="s">
        <v>504</v>
      </c>
      <c r="H440" s="5">
        <v>9324.65</v>
      </c>
      <c r="I440" s="5">
        <v>9324.6494999999995</v>
      </c>
      <c r="J440" s="5">
        <v>5.0000000192085205E-4</v>
      </c>
      <c r="K440" s="5">
        <v>9324.65</v>
      </c>
      <c r="L440" s="5">
        <v>0</v>
      </c>
      <c r="M440" t="str">
        <f>IF(ISERROR(VLOOKUP(A440,'[1]Ecart validé'!$A:$A,1,FALSE)),Z440,"Ecart Validé")</f>
        <v>valid</v>
      </c>
      <c r="R440" t="s">
        <v>30</v>
      </c>
      <c r="X440"/>
      <c r="Y440"/>
      <c r="Z440" t="s">
        <v>31</v>
      </c>
    </row>
    <row r="441" spans="1:26" x14ac:dyDescent="0.3">
      <c r="A441" t="s">
        <v>729</v>
      </c>
      <c r="B441" t="s">
        <v>502</v>
      </c>
      <c r="C441">
        <v>6452</v>
      </c>
      <c r="D441" t="str">
        <f>+VLOOKUP(C441,Param!K:L,2,FALSE)</f>
        <v>EcoElec Sàrl</v>
      </c>
      <c r="E441" t="s">
        <v>730</v>
      </c>
      <c r="F441" t="s">
        <v>533</v>
      </c>
      <c r="G441" t="s">
        <v>504</v>
      </c>
      <c r="H441" s="5">
        <v>4661.2299999999996</v>
      </c>
      <c r="I441" s="5">
        <v>4661.232</v>
      </c>
      <c r="J441" s="5">
        <v>-2.0000000004074502E-3</v>
      </c>
      <c r="K441" s="5">
        <v>4661.2299999999996</v>
      </c>
      <c r="L441" s="5">
        <v>0</v>
      </c>
      <c r="M441" t="str">
        <f>IF(ISERROR(VLOOKUP(A441,'[1]Ecart validé'!$A:$A,1,FALSE)),Z441,"Ecart Validé")</f>
        <v>valid</v>
      </c>
      <c r="R441" t="s">
        <v>30</v>
      </c>
      <c r="X441"/>
      <c r="Y441"/>
      <c r="Z441" t="s">
        <v>31</v>
      </c>
    </row>
    <row r="442" spans="1:26" x14ac:dyDescent="0.3">
      <c r="A442" t="s">
        <v>731</v>
      </c>
      <c r="B442" t="s">
        <v>502</v>
      </c>
      <c r="C442">
        <v>6452</v>
      </c>
      <c r="D442" t="str">
        <f>+VLOOKUP(C442,Param!K:L,2,FALSE)</f>
        <v>EcoElec Sàrl</v>
      </c>
      <c r="E442" t="s">
        <v>730</v>
      </c>
      <c r="F442" t="s">
        <v>535</v>
      </c>
      <c r="G442" t="s">
        <v>504</v>
      </c>
      <c r="H442" s="5">
        <v>2603.29</v>
      </c>
      <c r="I442" s="5">
        <v>2603.2890000000002</v>
      </c>
      <c r="J442" s="5">
        <v>9.9999999974897903E-4</v>
      </c>
      <c r="K442" s="5">
        <v>2603.29</v>
      </c>
      <c r="L442" s="5">
        <v>0</v>
      </c>
      <c r="M442" t="str">
        <f>IF(ISERROR(VLOOKUP(A442,'[1]Ecart validé'!$A:$A,1,FALSE)),Z442,"Ecart Validé")</f>
        <v>valid</v>
      </c>
      <c r="R442" t="s">
        <v>30</v>
      </c>
      <c r="X442"/>
      <c r="Y442"/>
      <c r="Z442" t="s">
        <v>31</v>
      </c>
    </row>
    <row r="443" spans="1:26" x14ac:dyDescent="0.3">
      <c r="A443" t="s">
        <v>732</v>
      </c>
      <c r="B443" t="s">
        <v>502</v>
      </c>
      <c r="C443">
        <v>6452</v>
      </c>
      <c r="D443" t="str">
        <f>+VLOOKUP(C443,Param!K:L,2,FALSE)</f>
        <v>EcoElec Sàrl</v>
      </c>
      <c r="E443" t="s">
        <v>730</v>
      </c>
      <c r="F443" t="s">
        <v>51</v>
      </c>
      <c r="G443" t="s">
        <v>504</v>
      </c>
      <c r="H443" s="5">
        <v>2421.5100000000002</v>
      </c>
      <c r="I443" s="5">
        <v>2421.5070000000001</v>
      </c>
      <c r="J443" s="5">
        <v>3.0000000001564301E-3</v>
      </c>
      <c r="K443" s="5">
        <v>2421.5100000000002</v>
      </c>
      <c r="L443" s="5">
        <v>0</v>
      </c>
      <c r="M443" t="str">
        <f>IF(ISERROR(VLOOKUP(A443,'[1]Ecart validé'!$A:$A,1,FALSE)),Z443,"Ecart Validé")</f>
        <v>valid</v>
      </c>
      <c r="R443" t="s">
        <v>30</v>
      </c>
      <c r="X443"/>
      <c r="Y443"/>
      <c r="Z443" t="s">
        <v>31</v>
      </c>
    </row>
    <row r="444" spans="1:26" x14ac:dyDescent="0.3">
      <c r="A444" t="s">
        <v>733</v>
      </c>
      <c r="B444" t="s">
        <v>502</v>
      </c>
      <c r="C444">
        <v>6470</v>
      </c>
      <c r="D444" t="str">
        <f>+VLOOKUP(C444,Param!K:L,2,FALSE)</f>
        <v>GRAPHAX AG</v>
      </c>
      <c r="E444" t="s">
        <v>734</v>
      </c>
      <c r="F444" t="s">
        <v>51</v>
      </c>
      <c r="G444" t="s">
        <v>504</v>
      </c>
      <c r="H444" s="5">
        <v>5171.99</v>
      </c>
      <c r="I444" s="5">
        <v>5171.9849999999997</v>
      </c>
      <c r="J444" s="5">
        <v>5.0000000001091298E-3</v>
      </c>
      <c r="K444" s="5">
        <v>5171.99</v>
      </c>
      <c r="L444" s="5">
        <v>0</v>
      </c>
      <c r="M444" t="str">
        <f>IF(ISERROR(VLOOKUP(A444,'[1]Ecart validé'!$A:$A,1,FALSE)),Z444,"Ecart Validé")</f>
        <v>valid</v>
      </c>
      <c r="R444" t="s">
        <v>30</v>
      </c>
      <c r="X444"/>
      <c r="Y444"/>
      <c r="Z444" t="s">
        <v>31</v>
      </c>
    </row>
    <row r="445" spans="1:26" x14ac:dyDescent="0.3">
      <c r="A445" t="s">
        <v>735</v>
      </c>
      <c r="B445" t="s">
        <v>502</v>
      </c>
      <c r="C445">
        <v>6480</v>
      </c>
      <c r="D445" t="str">
        <f>+VLOOKUP(C445,Param!K:L,2,FALSE)</f>
        <v>K.A. Bloechliger AG Gloria (Schweiz)</v>
      </c>
      <c r="E445" t="s">
        <v>736</v>
      </c>
      <c r="F445" t="s">
        <v>51</v>
      </c>
      <c r="G445" t="s">
        <v>504</v>
      </c>
      <c r="H445" s="5">
        <v>451.469999999999</v>
      </c>
      <c r="I445" s="5">
        <v>451.46879999999999</v>
      </c>
      <c r="J445" s="5">
        <v>1.1999999999829901E-3</v>
      </c>
      <c r="K445" s="5">
        <v>451.469999999999</v>
      </c>
      <c r="L445" s="5">
        <v>0</v>
      </c>
      <c r="M445" t="str">
        <f>IF(ISERROR(VLOOKUP(A445,'[1]Ecart validé'!$A:$A,1,FALSE)),Z445,"Ecart Validé")</f>
        <v>valid</v>
      </c>
      <c r="R445" t="s">
        <v>30</v>
      </c>
      <c r="X445"/>
      <c r="Y445"/>
      <c r="Z445" t="s">
        <v>31</v>
      </c>
    </row>
    <row r="446" spans="1:26" x14ac:dyDescent="0.3">
      <c r="A446" t="s">
        <v>737</v>
      </c>
      <c r="B446" t="s">
        <v>502</v>
      </c>
      <c r="C446">
        <v>6911</v>
      </c>
      <c r="D446" t="str">
        <f>+VLOOKUP(C446,Param!K:L,2,FALSE)</f>
        <v>UPC Schweiz GmbH</v>
      </c>
      <c r="E446" t="s">
        <v>738</v>
      </c>
      <c r="F446" t="s">
        <v>51</v>
      </c>
      <c r="G446" t="s">
        <v>504</v>
      </c>
      <c r="H446" s="5">
        <v>4673.75</v>
      </c>
      <c r="I446" s="5">
        <v>4673.7507999999998</v>
      </c>
      <c r="J446" s="5">
        <v>-7.9999999979918303E-4</v>
      </c>
      <c r="K446" s="5">
        <v>4673.75</v>
      </c>
      <c r="L446" s="5">
        <v>0</v>
      </c>
      <c r="M446" t="str">
        <f>IF(ISERROR(VLOOKUP(A446,'[1]Ecart validé'!$A:$A,1,FALSE)),Z446,"Ecart Validé")</f>
        <v>valid</v>
      </c>
      <c r="R446" t="s">
        <v>30</v>
      </c>
      <c r="X446"/>
      <c r="Y446"/>
      <c r="Z446" t="s">
        <v>31</v>
      </c>
    </row>
    <row r="447" spans="1:26" x14ac:dyDescent="0.3">
      <c r="A447" t="s">
        <v>739</v>
      </c>
      <c r="B447" t="s">
        <v>502</v>
      </c>
      <c r="C447">
        <v>8824</v>
      </c>
      <c r="D447" t="str">
        <f>+VLOOKUP(C447,Param!K:L,2,FALSE)</f>
        <v>BAT British American Tobacco Switzerland SA</v>
      </c>
      <c r="E447" t="s">
        <v>740</v>
      </c>
      <c r="F447" t="s">
        <v>51</v>
      </c>
      <c r="G447" t="s">
        <v>504</v>
      </c>
      <c r="H447" s="5">
        <v>4760.6400000000003</v>
      </c>
      <c r="I447" s="5">
        <v>4760.6400000000003</v>
      </c>
      <c r="J447" s="5">
        <v>0</v>
      </c>
      <c r="K447" s="5">
        <v>4760.6400000000003</v>
      </c>
      <c r="L447" s="5">
        <v>0</v>
      </c>
      <c r="M447" t="str">
        <f>IF(ISERROR(VLOOKUP(A447,'[1]Ecart validé'!$A:$A,1,FALSE)),Z447,"Ecart Validé")</f>
        <v>valid</v>
      </c>
      <c r="R447" t="s">
        <v>30</v>
      </c>
      <c r="X447"/>
      <c r="Y447"/>
      <c r="Z447" t="s">
        <v>31</v>
      </c>
    </row>
    <row r="448" spans="1:26" x14ac:dyDescent="0.3">
      <c r="A448" t="s">
        <v>741</v>
      </c>
      <c r="B448" t="s">
        <v>502</v>
      </c>
      <c r="C448">
        <v>41469</v>
      </c>
      <c r="D448" t="str">
        <f>+VLOOKUP(C448,Param!K:L,2,FALSE)</f>
        <v>Ecotel Suisse SA</v>
      </c>
      <c r="E448" t="s">
        <v>742</v>
      </c>
      <c r="F448" t="s">
        <v>51</v>
      </c>
      <c r="G448" t="s">
        <v>504</v>
      </c>
      <c r="H448" s="5">
        <v>1531.98</v>
      </c>
      <c r="I448" s="5">
        <v>1531.9784999999999</v>
      </c>
      <c r="J448" s="5">
        <v>1.50000000007821E-3</v>
      </c>
      <c r="K448" s="5">
        <v>1531.98</v>
      </c>
      <c r="L448" s="5">
        <v>0</v>
      </c>
      <c r="M448" t="str">
        <f>IF(ISERROR(VLOOKUP(A448,'[1]Ecart validé'!$A:$A,1,FALSE)),Z448,"Ecart Validé")</f>
        <v>valid</v>
      </c>
      <c r="R448" t="s">
        <v>30</v>
      </c>
      <c r="X448"/>
      <c r="Y448"/>
      <c r="Z448" t="s">
        <v>31</v>
      </c>
    </row>
    <row r="449" spans="1:26" x14ac:dyDescent="0.3">
      <c r="A449" t="s">
        <v>743</v>
      </c>
      <c r="B449" t="s">
        <v>502</v>
      </c>
      <c r="C449">
        <v>62423</v>
      </c>
      <c r="D449" t="str">
        <f>+VLOOKUP(C449,Param!K:L,2,FALSE)</f>
        <v>Bonfrais Bongel frigemo SA</v>
      </c>
      <c r="E449" t="s">
        <v>744</v>
      </c>
      <c r="F449" t="s">
        <v>28</v>
      </c>
      <c r="G449" t="s">
        <v>504</v>
      </c>
      <c r="H449" s="5">
        <v>226.18</v>
      </c>
      <c r="I449" s="5">
        <v>226.18299999999999</v>
      </c>
      <c r="J449" s="5">
        <v>-2.9999999999858998E-3</v>
      </c>
      <c r="K449" s="5">
        <v>226.18</v>
      </c>
      <c r="L449" s="5">
        <v>0</v>
      </c>
      <c r="M449" t="str">
        <f>IF(ISERROR(VLOOKUP(A449,'[1]Ecart validé'!$A:$A,1,FALSE)),Z449,"Ecart Validé")</f>
        <v>valid</v>
      </c>
      <c r="R449" t="s">
        <v>30</v>
      </c>
      <c r="X449"/>
      <c r="Y449"/>
      <c r="Z449" t="s">
        <v>31</v>
      </c>
    </row>
    <row r="450" spans="1:26" x14ac:dyDescent="0.3">
      <c r="A450" t="s">
        <v>745</v>
      </c>
      <c r="B450" t="s">
        <v>502</v>
      </c>
      <c r="C450">
        <v>62423</v>
      </c>
      <c r="D450" t="str">
        <f>+VLOOKUP(C450,Param!K:L,2,FALSE)</f>
        <v>Bonfrais Bongel frigemo SA</v>
      </c>
      <c r="E450" t="s">
        <v>744</v>
      </c>
      <c r="F450" t="s">
        <v>35</v>
      </c>
      <c r="G450" t="s">
        <v>504</v>
      </c>
      <c r="H450" s="5">
        <v>37.549999999999997</v>
      </c>
      <c r="I450" s="5">
        <v>37.557000000000002</v>
      </c>
      <c r="J450" s="5">
        <v>-7.0000000000049996E-3</v>
      </c>
      <c r="K450" s="5">
        <v>37.549999999999997</v>
      </c>
      <c r="L450" s="5">
        <v>0</v>
      </c>
      <c r="M450" t="str">
        <f>IF(ISERROR(VLOOKUP(A450,'[1]Ecart validé'!$A:$A,1,FALSE)),Z450,"Ecart Validé")</f>
        <v>valid</v>
      </c>
      <c r="R450" t="s">
        <v>30</v>
      </c>
      <c r="X450"/>
      <c r="Y450"/>
      <c r="Z450" t="s">
        <v>31</v>
      </c>
    </row>
    <row r="451" spans="1:26" x14ac:dyDescent="0.3">
      <c r="A451" t="s">
        <v>746</v>
      </c>
      <c r="B451" t="s">
        <v>502</v>
      </c>
      <c r="C451">
        <v>62423</v>
      </c>
      <c r="D451" t="str">
        <f>+VLOOKUP(C451,Param!K:L,2,FALSE)</f>
        <v>Bonfrais Bongel frigemo SA</v>
      </c>
      <c r="E451" t="s">
        <v>744</v>
      </c>
      <c r="F451" t="s">
        <v>37</v>
      </c>
      <c r="G451" t="s">
        <v>504</v>
      </c>
      <c r="H451" s="5">
        <v>11.71</v>
      </c>
      <c r="I451" s="5">
        <v>11.706</v>
      </c>
      <c r="J451" s="5">
        <v>4.0000000000013297E-3</v>
      </c>
      <c r="K451" s="5">
        <v>11.71</v>
      </c>
      <c r="L451" s="5">
        <v>0</v>
      </c>
      <c r="M451" t="str">
        <f>IF(ISERROR(VLOOKUP(A451,'[1]Ecart validé'!$A:$A,1,FALSE)),Z451,"Ecart Validé")</f>
        <v>valid</v>
      </c>
      <c r="R451" t="s">
        <v>30</v>
      </c>
      <c r="X451"/>
      <c r="Y451"/>
      <c r="Z451" t="s">
        <v>31</v>
      </c>
    </row>
    <row r="452" spans="1:26" x14ac:dyDescent="0.3">
      <c r="A452" t="s">
        <v>747</v>
      </c>
      <c r="B452" t="s">
        <v>502</v>
      </c>
      <c r="C452">
        <v>70529</v>
      </c>
      <c r="D452" t="str">
        <f>+VLOOKUP(C452,Param!K:L,2,FALSE)</f>
        <v>BATIPLUS SA</v>
      </c>
      <c r="E452" t="s">
        <v>748</v>
      </c>
      <c r="F452" t="s">
        <v>51</v>
      </c>
      <c r="G452" t="s">
        <v>504</v>
      </c>
      <c r="H452" s="5">
        <v>27.92</v>
      </c>
      <c r="I452" s="5">
        <v>27.92</v>
      </c>
      <c r="J452" s="5">
        <v>0</v>
      </c>
      <c r="K452" s="5">
        <v>27.92</v>
      </c>
      <c r="L452" s="5">
        <v>0</v>
      </c>
      <c r="M452" t="str">
        <f>IF(ISERROR(VLOOKUP(A452,'[1]Ecart validé'!$A:$A,1,FALSE)),Z452,"Ecart Validé")</f>
        <v>valid</v>
      </c>
      <c r="R452" t="s">
        <v>30</v>
      </c>
      <c r="X452"/>
      <c r="Y452"/>
      <c r="Z452" t="s">
        <v>31</v>
      </c>
    </row>
    <row r="453" spans="1:26" x14ac:dyDescent="0.3">
      <c r="A453" t="s">
        <v>749</v>
      </c>
      <c r="B453" t="s">
        <v>502</v>
      </c>
      <c r="C453">
        <v>76424</v>
      </c>
      <c r="D453" t="str">
        <f>+VLOOKUP(C453,Param!K:L,2,FALSE)</f>
        <v>CHEF GOURMET SA - BRIDOR</v>
      </c>
      <c r="E453" t="s">
        <v>750</v>
      </c>
      <c r="F453" t="s">
        <v>28</v>
      </c>
      <c r="G453" t="s">
        <v>504</v>
      </c>
      <c r="H453" s="5">
        <v>20759.16</v>
      </c>
      <c r="I453" s="5">
        <v>20759.16</v>
      </c>
      <c r="J453" s="5">
        <v>0</v>
      </c>
      <c r="K453" s="5">
        <v>20759.16</v>
      </c>
      <c r="L453" s="5">
        <v>0</v>
      </c>
      <c r="M453" t="str">
        <f>IF(ISERROR(VLOOKUP(A453,'[1]Ecart validé'!$A:$A,1,FALSE)),Z453,"Ecart Validé")</f>
        <v>valid</v>
      </c>
      <c r="R453" t="s">
        <v>30</v>
      </c>
      <c r="X453"/>
      <c r="Y453"/>
      <c r="Z453" t="s">
        <v>31</v>
      </c>
    </row>
    <row r="454" spans="1:26" x14ac:dyDescent="0.3">
      <c r="A454" t="s">
        <v>751</v>
      </c>
      <c r="B454" t="s">
        <v>502</v>
      </c>
      <c r="C454">
        <v>76424</v>
      </c>
      <c r="D454" t="str">
        <f>+VLOOKUP(C454,Param!K:L,2,FALSE)</f>
        <v>CHEF GOURMET SA - BRIDOR</v>
      </c>
      <c r="E454" t="s">
        <v>750</v>
      </c>
      <c r="F454" t="s">
        <v>33</v>
      </c>
      <c r="G454" t="s">
        <v>504</v>
      </c>
      <c r="H454" s="5">
        <v>3426.84</v>
      </c>
      <c r="I454" s="5">
        <v>3426.84</v>
      </c>
      <c r="J454" s="5">
        <v>0</v>
      </c>
      <c r="K454" s="5">
        <v>3426.84</v>
      </c>
      <c r="L454" s="5">
        <v>0</v>
      </c>
      <c r="M454" t="str">
        <f>IF(ISERROR(VLOOKUP(A454,'[1]Ecart validé'!$A:$A,1,FALSE)),Z454,"Ecart Validé")</f>
        <v>valid</v>
      </c>
      <c r="R454" t="s">
        <v>30</v>
      </c>
      <c r="X454"/>
      <c r="Y454"/>
      <c r="Z454" t="s">
        <v>31</v>
      </c>
    </row>
    <row r="455" spans="1:26" x14ac:dyDescent="0.3">
      <c r="A455" t="s">
        <v>752</v>
      </c>
      <c r="B455" t="s">
        <v>502</v>
      </c>
      <c r="C455">
        <v>76424</v>
      </c>
      <c r="D455" t="str">
        <f>+VLOOKUP(C455,Param!K:L,2,FALSE)</f>
        <v>CHEF GOURMET SA - BRIDOR</v>
      </c>
      <c r="E455" t="s">
        <v>750</v>
      </c>
      <c r="F455" t="s">
        <v>35</v>
      </c>
      <c r="G455" t="s">
        <v>504</v>
      </c>
      <c r="H455" s="5">
        <v>17312.900000000001</v>
      </c>
      <c r="I455" s="5">
        <v>17312.88</v>
      </c>
      <c r="J455" s="5">
        <v>2.0000000000436498E-2</v>
      </c>
      <c r="K455" s="5">
        <v>17312.900000000001</v>
      </c>
      <c r="L455" s="5">
        <v>0</v>
      </c>
      <c r="M455" t="str">
        <f>IF(ISERROR(VLOOKUP(A455,'[1]Ecart validé'!$A:$A,1,FALSE)),Z455,"Ecart Validé")</f>
        <v>valid</v>
      </c>
      <c r="R455" t="s">
        <v>30</v>
      </c>
      <c r="X455"/>
      <c r="Y455"/>
      <c r="Z455" t="s">
        <v>31</v>
      </c>
    </row>
    <row r="456" spans="1:26" x14ac:dyDescent="0.3">
      <c r="A456" t="s">
        <v>753</v>
      </c>
      <c r="B456" t="s">
        <v>502</v>
      </c>
      <c r="C456">
        <v>76424</v>
      </c>
      <c r="D456" t="str">
        <f>+VLOOKUP(C456,Param!K:L,2,FALSE)</f>
        <v>CHEF GOURMET SA - BRIDOR</v>
      </c>
      <c r="E456" t="s">
        <v>750</v>
      </c>
      <c r="F456" t="s">
        <v>37</v>
      </c>
      <c r="G456" t="s">
        <v>504</v>
      </c>
      <c r="H456" s="5">
        <v>7819.2</v>
      </c>
      <c r="I456" s="5">
        <v>7819.2</v>
      </c>
      <c r="J456" s="5">
        <v>0</v>
      </c>
      <c r="K456" s="5">
        <v>7819.2</v>
      </c>
      <c r="L456" s="5">
        <v>0</v>
      </c>
      <c r="M456" t="str">
        <f>IF(ISERROR(VLOOKUP(A456,'[1]Ecart validé'!$A:$A,1,FALSE)),Z456,"Ecart Validé")</f>
        <v>valid</v>
      </c>
      <c r="R456" t="s">
        <v>30</v>
      </c>
      <c r="X456"/>
      <c r="Y456"/>
      <c r="Z456" t="s">
        <v>31</v>
      </c>
    </row>
    <row r="457" spans="1:26" x14ac:dyDescent="0.3">
      <c r="A457" t="s">
        <v>754</v>
      </c>
      <c r="B457" t="s">
        <v>502</v>
      </c>
      <c r="C457">
        <v>81603</v>
      </c>
      <c r="D457" t="str">
        <f>+VLOOKUP(C457,Param!K:L,2,FALSE)</f>
        <v>RAPELLI SA</v>
      </c>
      <c r="E457" t="s">
        <v>755</v>
      </c>
      <c r="F457" t="s">
        <v>28</v>
      </c>
      <c r="G457" t="s">
        <v>504</v>
      </c>
      <c r="H457" s="5">
        <v>264.14999999999998</v>
      </c>
      <c r="I457" s="5">
        <v>264.14999999999998</v>
      </c>
      <c r="J457" s="5">
        <v>0</v>
      </c>
      <c r="K457" s="5">
        <v>264.14999999999998</v>
      </c>
      <c r="L457" s="5">
        <v>0</v>
      </c>
      <c r="M457" t="str">
        <f>IF(ISERROR(VLOOKUP(A457,'[1]Ecart validé'!$A:$A,1,FALSE)),Z457,"Ecart Validé")</f>
        <v>valid</v>
      </c>
      <c r="R457" t="s">
        <v>30</v>
      </c>
      <c r="X457"/>
      <c r="Y457"/>
      <c r="Z457" t="s">
        <v>31</v>
      </c>
    </row>
    <row r="458" spans="1:26" x14ac:dyDescent="0.3">
      <c r="A458" t="s">
        <v>756</v>
      </c>
      <c r="B458" t="s">
        <v>502</v>
      </c>
      <c r="C458">
        <v>81603</v>
      </c>
      <c r="D458" t="str">
        <f>+VLOOKUP(C458,Param!K:L,2,FALSE)</f>
        <v>RAPELLI SA</v>
      </c>
      <c r="E458" t="s">
        <v>755</v>
      </c>
      <c r="F458" t="s">
        <v>33</v>
      </c>
      <c r="G458" t="s">
        <v>504</v>
      </c>
      <c r="H458" s="5">
        <v>30.78</v>
      </c>
      <c r="I458" s="5">
        <v>30.78</v>
      </c>
      <c r="J458" s="5">
        <v>0</v>
      </c>
      <c r="K458" s="5">
        <v>30.78</v>
      </c>
      <c r="L458" s="5">
        <v>0</v>
      </c>
      <c r="M458" t="str">
        <f>IF(ISERROR(VLOOKUP(A458,'[1]Ecart validé'!$A:$A,1,FALSE)),Z458,"Ecart Validé")</f>
        <v>valid</v>
      </c>
      <c r="R458" t="s">
        <v>30</v>
      </c>
      <c r="X458"/>
      <c r="Y458"/>
      <c r="Z458" t="s">
        <v>31</v>
      </c>
    </row>
    <row r="459" spans="1:26" x14ac:dyDescent="0.3">
      <c r="A459" t="s">
        <v>757</v>
      </c>
      <c r="B459" t="s">
        <v>502</v>
      </c>
      <c r="C459">
        <v>81603</v>
      </c>
      <c r="D459" t="str">
        <f>+VLOOKUP(C459,Param!K:L,2,FALSE)</f>
        <v>RAPELLI SA</v>
      </c>
      <c r="E459" t="s">
        <v>755</v>
      </c>
      <c r="F459" t="s">
        <v>35</v>
      </c>
      <c r="G459" t="s">
        <v>504</v>
      </c>
      <c r="H459" s="5">
        <v>357.45</v>
      </c>
      <c r="I459" s="5">
        <v>357.45</v>
      </c>
      <c r="J459" s="5">
        <v>0</v>
      </c>
      <c r="K459" s="5">
        <v>357.45</v>
      </c>
      <c r="L459" s="5">
        <v>0</v>
      </c>
      <c r="M459" t="str">
        <f>IF(ISERROR(VLOOKUP(A459,'[1]Ecart validé'!$A:$A,1,FALSE)),Z459,"Ecart Validé")</f>
        <v>valid</v>
      </c>
      <c r="R459" t="s">
        <v>30</v>
      </c>
      <c r="X459"/>
      <c r="Y459"/>
      <c r="Z459" t="s">
        <v>31</v>
      </c>
    </row>
    <row r="460" spans="1:26" ht="43.2" x14ac:dyDescent="0.3">
      <c r="A460" t="s">
        <v>758</v>
      </c>
      <c r="B460" t="s">
        <v>502</v>
      </c>
      <c r="C460">
        <v>81603</v>
      </c>
      <c r="D460" t="str">
        <f>+VLOOKUP(C460,Param!K:L,2,FALSE)</f>
        <v>RAPELLI SA</v>
      </c>
      <c r="E460" t="s">
        <v>755</v>
      </c>
      <c r="F460" t="s">
        <v>37</v>
      </c>
      <c r="G460" t="s">
        <v>504</v>
      </c>
      <c r="H460" s="5">
        <v>117.87</v>
      </c>
      <c r="I460" s="5">
        <v>119.7051</v>
      </c>
      <c r="J460" s="5">
        <v>-1.83509999999999</v>
      </c>
      <c r="K460" s="5">
        <v>119.7051</v>
      </c>
      <c r="L460" s="5">
        <v>-1.83509999999999</v>
      </c>
      <c r="M460" t="str">
        <f>IF(ISERROR(VLOOKUP(A460,'[1]Ecart validé'!$A:$A,1,FALSE)),Z460,"Ecart Validé")</f>
        <v>Ecart Validé</v>
      </c>
      <c r="N460" t="s">
        <v>759</v>
      </c>
      <c r="O460" t="s">
        <v>760</v>
      </c>
      <c r="P460" t="s">
        <v>85</v>
      </c>
      <c r="Q460" t="s">
        <v>761</v>
      </c>
      <c r="R460" t="s">
        <v>30</v>
      </c>
      <c r="S460" t="s">
        <v>42</v>
      </c>
      <c r="T460" t="s">
        <v>257</v>
      </c>
      <c r="U460" s="13" t="s">
        <v>762</v>
      </c>
      <c r="V460" t="s">
        <v>45</v>
      </c>
      <c r="X460" t="s">
        <v>763</v>
      </c>
      <c r="Y460" t="s">
        <v>763</v>
      </c>
      <c r="Z460" t="s">
        <v>88</v>
      </c>
    </row>
    <row r="461" spans="1:26" x14ac:dyDescent="0.3">
      <c r="A461" t="s">
        <v>764</v>
      </c>
      <c r="B461" t="s">
        <v>502</v>
      </c>
      <c r="C461">
        <v>92021</v>
      </c>
      <c r="D461" t="str">
        <f>+VLOOKUP(C461,Param!K:L,2,FALSE)</f>
        <v>Schwob AG</v>
      </c>
      <c r="E461" t="s">
        <v>765</v>
      </c>
      <c r="F461" t="s">
        <v>28</v>
      </c>
      <c r="G461" t="s">
        <v>504</v>
      </c>
      <c r="H461" s="5">
        <v>4364.59</v>
      </c>
      <c r="I461" s="5">
        <v>4364.5929999999998</v>
      </c>
      <c r="J461" s="5">
        <v>-2.9999999997016801E-3</v>
      </c>
      <c r="K461" s="5">
        <v>4364.59</v>
      </c>
      <c r="L461" s="5">
        <v>0</v>
      </c>
      <c r="M461" t="str">
        <f>IF(ISERROR(VLOOKUP(A461,'[1]Ecart validé'!$A:$A,1,FALSE)),Z461,"Ecart Validé")</f>
        <v>valid</v>
      </c>
      <c r="R461" t="s">
        <v>30</v>
      </c>
      <c r="X461"/>
      <c r="Y461"/>
      <c r="Z461" t="s">
        <v>31</v>
      </c>
    </row>
    <row r="462" spans="1:26" x14ac:dyDescent="0.3">
      <c r="A462" t="s">
        <v>766</v>
      </c>
      <c r="B462" t="s">
        <v>502</v>
      </c>
      <c r="C462">
        <v>92021</v>
      </c>
      <c r="D462" t="str">
        <f>+VLOOKUP(C462,Param!K:L,2,FALSE)</f>
        <v>Schwob AG</v>
      </c>
      <c r="E462" t="s">
        <v>765</v>
      </c>
      <c r="F462" t="s">
        <v>33</v>
      </c>
      <c r="G462" t="s">
        <v>504</v>
      </c>
      <c r="H462" s="5">
        <v>1971.8</v>
      </c>
      <c r="I462" s="5">
        <v>1971.8045</v>
      </c>
      <c r="J462" s="5">
        <v>-4.5000000000072699E-3</v>
      </c>
      <c r="K462" s="5">
        <v>1971.8</v>
      </c>
      <c r="L462" s="5">
        <v>0</v>
      </c>
      <c r="M462" t="str">
        <f>IF(ISERROR(VLOOKUP(A462,'[1]Ecart validé'!$A:$A,1,FALSE)),Z462,"Ecart Validé")</f>
        <v>valid</v>
      </c>
      <c r="R462" t="s">
        <v>30</v>
      </c>
      <c r="X462"/>
      <c r="Y462"/>
      <c r="Z462" t="s">
        <v>31</v>
      </c>
    </row>
    <row r="463" spans="1:26" x14ac:dyDescent="0.3">
      <c r="A463" t="s">
        <v>767</v>
      </c>
      <c r="B463" t="s">
        <v>502</v>
      </c>
      <c r="C463">
        <v>92021</v>
      </c>
      <c r="D463" t="str">
        <f>+VLOOKUP(C463,Param!K:L,2,FALSE)</f>
        <v>Schwob AG</v>
      </c>
      <c r="E463" t="s">
        <v>765</v>
      </c>
      <c r="F463" t="s">
        <v>35</v>
      </c>
      <c r="G463" t="s">
        <v>504</v>
      </c>
      <c r="H463" s="5">
        <v>3878.91</v>
      </c>
      <c r="I463" s="5">
        <v>3878.8964999999998</v>
      </c>
      <c r="J463" s="5">
        <v>1.35000000000218E-2</v>
      </c>
      <c r="K463" s="5">
        <v>3878.91</v>
      </c>
      <c r="L463" s="5">
        <v>0</v>
      </c>
      <c r="M463" t="str">
        <f>IF(ISERROR(VLOOKUP(A463,'[1]Ecart validé'!$A:$A,1,FALSE)),Z463,"Ecart Validé")</f>
        <v>valid</v>
      </c>
      <c r="R463" t="s">
        <v>30</v>
      </c>
      <c r="X463"/>
      <c r="Y463"/>
      <c r="Z463" t="s">
        <v>31</v>
      </c>
    </row>
    <row r="464" spans="1:26" x14ac:dyDescent="0.3">
      <c r="A464" t="s">
        <v>768</v>
      </c>
      <c r="B464" t="s">
        <v>502</v>
      </c>
      <c r="C464">
        <v>102628</v>
      </c>
      <c r="D464" t="str">
        <f>+VLOOKUP(C464,Param!K:L,2,FALSE)</f>
        <v>Michel Comestibles frigemo AG</v>
      </c>
      <c r="E464" t="s">
        <v>769</v>
      </c>
      <c r="F464" t="s">
        <v>28</v>
      </c>
      <c r="G464" t="s">
        <v>504</v>
      </c>
      <c r="H464" s="5">
        <v>63.38</v>
      </c>
      <c r="I464" s="5">
        <v>63.38</v>
      </c>
      <c r="J464" s="5">
        <v>0</v>
      </c>
      <c r="K464" s="5">
        <v>63.38</v>
      </c>
      <c r="L464" s="5">
        <v>0</v>
      </c>
      <c r="M464" t="str">
        <f>IF(ISERROR(VLOOKUP(A464,'[1]Ecart validé'!$A:$A,1,FALSE)),Z464,"Ecart Validé")</f>
        <v>valid</v>
      </c>
      <c r="R464" t="s">
        <v>30</v>
      </c>
      <c r="X464"/>
      <c r="Y464"/>
      <c r="Z464" t="s">
        <v>31</v>
      </c>
    </row>
    <row r="465" spans="1:26" x14ac:dyDescent="0.3">
      <c r="A465" t="s">
        <v>770</v>
      </c>
      <c r="B465" t="s">
        <v>502</v>
      </c>
      <c r="C465">
        <v>102628</v>
      </c>
      <c r="D465" t="str">
        <f>+VLOOKUP(C465,Param!K:L,2,FALSE)</f>
        <v>Michel Comestibles frigemo AG</v>
      </c>
      <c r="E465" t="s">
        <v>769</v>
      </c>
      <c r="F465" t="s">
        <v>33</v>
      </c>
      <c r="G465" t="s">
        <v>504</v>
      </c>
      <c r="H465" s="5">
        <v>20.02</v>
      </c>
      <c r="I465" s="5">
        <v>20.024000000000001</v>
      </c>
      <c r="J465" s="5">
        <v>-4.0000000000013297E-3</v>
      </c>
      <c r="K465" s="5">
        <v>20.02</v>
      </c>
      <c r="L465" s="5">
        <v>0</v>
      </c>
      <c r="M465" t="str">
        <f>IF(ISERROR(VLOOKUP(A465,'[1]Ecart validé'!$A:$A,1,FALSE)),Z465,"Ecart Validé")</f>
        <v>valid</v>
      </c>
      <c r="R465" t="s">
        <v>30</v>
      </c>
      <c r="X465"/>
      <c r="Y465"/>
      <c r="Z465" t="s">
        <v>31</v>
      </c>
    </row>
    <row r="466" spans="1:26" x14ac:dyDescent="0.3">
      <c r="A466" t="s">
        <v>771</v>
      </c>
      <c r="B466" t="s">
        <v>502</v>
      </c>
      <c r="C466">
        <v>102628</v>
      </c>
      <c r="D466" t="str">
        <f>+VLOOKUP(C466,Param!K:L,2,FALSE)</f>
        <v>Michel Comestibles frigemo AG</v>
      </c>
      <c r="E466" t="s">
        <v>769</v>
      </c>
      <c r="F466" t="s">
        <v>35</v>
      </c>
      <c r="G466" t="s">
        <v>504</v>
      </c>
      <c r="H466" s="5">
        <v>130.69999999999999</v>
      </c>
      <c r="I466" s="5">
        <v>130.68799999999999</v>
      </c>
      <c r="J466" s="5">
        <v>1.2000000000000399E-2</v>
      </c>
      <c r="K466" s="5">
        <v>130.69999999999999</v>
      </c>
      <c r="L466" s="5">
        <v>0</v>
      </c>
      <c r="M466" t="str">
        <f>IF(ISERROR(VLOOKUP(A466,'[1]Ecart validé'!$A:$A,1,FALSE)),Z466,"Ecart Validé")</f>
        <v>valid</v>
      </c>
      <c r="R466" t="s">
        <v>30</v>
      </c>
      <c r="X466"/>
      <c r="Y466"/>
      <c r="Z466" t="s">
        <v>31</v>
      </c>
    </row>
    <row r="467" spans="1:26" x14ac:dyDescent="0.3">
      <c r="A467" t="s">
        <v>772</v>
      </c>
      <c r="B467" t="s">
        <v>502</v>
      </c>
      <c r="C467">
        <v>102628</v>
      </c>
      <c r="D467" t="str">
        <f>+VLOOKUP(C467,Param!K:L,2,FALSE)</f>
        <v>Michel Comestibles frigemo AG</v>
      </c>
      <c r="E467" t="s">
        <v>769</v>
      </c>
      <c r="F467" t="s">
        <v>37</v>
      </c>
      <c r="G467" t="s">
        <v>504</v>
      </c>
      <c r="H467" s="5">
        <v>148.36000000000001</v>
      </c>
      <c r="I467" s="5">
        <v>148.35499999999999</v>
      </c>
      <c r="J467" s="5">
        <v>5.0000000000238699E-3</v>
      </c>
      <c r="K467" s="5">
        <v>148.36000000000001</v>
      </c>
      <c r="L467" s="5">
        <v>0</v>
      </c>
      <c r="M467" t="str">
        <f>IF(ISERROR(VLOOKUP(A467,'[1]Ecart validé'!$A:$A,1,FALSE)),Z467,"Ecart Validé")</f>
        <v>valid</v>
      </c>
      <c r="R467" t="s">
        <v>30</v>
      </c>
      <c r="X467"/>
      <c r="Y467"/>
      <c r="Z467" t="s">
        <v>31</v>
      </c>
    </row>
    <row r="468" spans="1:26" x14ac:dyDescent="0.3">
      <c r="A468" t="s">
        <v>773</v>
      </c>
      <c r="B468" t="s">
        <v>502</v>
      </c>
      <c r="C468">
        <v>108304</v>
      </c>
      <c r="D468" t="str">
        <f>+VLOOKUP(C468,Param!K:L,2,FALSE)</f>
        <v>Compagnie des Desserts Sàrl</v>
      </c>
      <c r="E468" t="s">
        <v>774</v>
      </c>
      <c r="F468" t="s">
        <v>51</v>
      </c>
      <c r="G468" t="s">
        <v>504</v>
      </c>
      <c r="H468" s="5">
        <v>98.48</v>
      </c>
      <c r="I468" s="5">
        <v>98.479399999999998</v>
      </c>
      <c r="J468" s="5">
        <v>6.0000000000570697E-4</v>
      </c>
      <c r="K468" s="5">
        <v>98.48</v>
      </c>
      <c r="L468" s="5">
        <v>0</v>
      </c>
      <c r="M468" t="str">
        <f>IF(ISERROR(VLOOKUP(A468,'[1]Ecart validé'!$A:$A,1,FALSE)),Z468,"Ecart Validé")</f>
        <v>valid</v>
      </c>
      <c r="R468" t="s">
        <v>30</v>
      </c>
      <c r="X468"/>
      <c r="Y468"/>
      <c r="Z468" t="s">
        <v>31</v>
      </c>
    </row>
    <row r="469" spans="1:26" x14ac:dyDescent="0.3">
      <c r="A469" t="s">
        <v>775</v>
      </c>
      <c r="B469" t="s">
        <v>502</v>
      </c>
      <c r="C469">
        <v>116046</v>
      </c>
      <c r="D469" t="str">
        <f>+VLOOKUP(C469,Param!K:L,2,FALSE)</f>
        <v>Hilcona AG</v>
      </c>
      <c r="E469" t="s">
        <v>776</v>
      </c>
      <c r="F469" t="s">
        <v>51</v>
      </c>
      <c r="G469" t="s">
        <v>504</v>
      </c>
      <c r="H469" s="5">
        <v>1253.3</v>
      </c>
      <c r="I469" s="5">
        <v>1253.3004000000001</v>
      </c>
      <c r="J469" s="5">
        <v>-4.0000000012696503E-4</v>
      </c>
      <c r="K469" s="5">
        <v>1253.3</v>
      </c>
      <c r="L469" s="5">
        <v>0</v>
      </c>
      <c r="M469" t="str">
        <f>IF(ISERROR(VLOOKUP(A469,'[1]Ecart validé'!$A:$A,1,FALSE)),Z469,"Ecart Validé")</f>
        <v>valid</v>
      </c>
      <c r="R469" t="s">
        <v>30</v>
      </c>
      <c r="X469"/>
      <c r="Y469"/>
      <c r="Z469" t="s">
        <v>31</v>
      </c>
    </row>
    <row r="470" spans="1:26" x14ac:dyDescent="0.3">
      <c r="A470" t="s">
        <v>777</v>
      </c>
      <c r="B470" t="s">
        <v>502</v>
      </c>
      <c r="C470">
        <v>116497</v>
      </c>
      <c r="D470" t="str">
        <f>+VLOOKUP(C470,Param!K:L,2,FALSE)</f>
        <v>Hero</v>
      </c>
      <c r="E470" t="s">
        <v>778</v>
      </c>
      <c r="F470" t="s">
        <v>51</v>
      </c>
      <c r="G470" t="s">
        <v>504</v>
      </c>
      <c r="H470" s="5">
        <v>3646.12</v>
      </c>
      <c r="I470" s="5">
        <v>3646.1208000000001</v>
      </c>
      <c r="J470" s="5">
        <v>-8.0000000025393005E-4</v>
      </c>
      <c r="K470" s="5">
        <v>3646.12</v>
      </c>
      <c r="L470" s="5">
        <v>0</v>
      </c>
      <c r="M470" t="str">
        <f>IF(ISERROR(VLOOKUP(A470,'[1]Ecart validé'!$A:$A,1,FALSE)),Z470,"Ecart Validé")</f>
        <v>valid</v>
      </c>
      <c r="R470" t="s">
        <v>30</v>
      </c>
      <c r="X470"/>
      <c r="Y470"/>
      <c r="Z470" t="s">
        <v>31</v>
      </c>
    </row>
    <row r="471" spans="1:26" x14ac:dyDescent="0.3">
      <c r="A471" t="s">
        <v>779</v>
      </c>
      <c r="B471" t="s">
        <v>502</v>
      </c>
      <c r="C471">
        <v>118876</v>
      </c>
      <c r="D471" t="str">
        <f>+VLOOKUP(C471,Param!K:L,2,FALSE)</f>
        <v>SAVIVA AG Food Services</v>
      </c>
      <c r="E471" t="s">
        <v>780</v>
      </c>
      <c r="F471" t="s">
        <v>533</v>
      </c>
      <c r="G471" t="s">
        <v>504</v>
      </c>
      <c r="H471" s="5">
        <v>2520.04</v>
      </c>
      <c r="I471" s="5">
        <v>2520.0378000000001</v>
      </c>
      <c r="J471" s="5">
        <v>2.1999999999025E-3</v>
      </c>
      <c r="K471" s="5">
        <v>2520.04</v>
      </c>
      <c r="L471" s="5">
        <v>0</v>
      </c>
      <c r="M471" t="str">
        <f>IF(ISERROR(VLOOKUP(A471,'[1]Ecart validé'!$A:$A,1,FALSE)),Z471,"Ecart Validé")</f>
        <v>valid</v>
      </c>
      <c r="R471" t="s">
        <v>30</v>
      </c>
      <c r="X471"/>
      <c r="Y471"/>
      <c r="Z471" t="s">
        <v>31</v>
      </c>
    </row>
    <row r="472" spans="1:26" x14ac:dyDescent="0.3">
      <c r="A472" t="s">
        <v>781</v>
      </c>
      <c r="B472" t="s">
        <v>502</v>
      </c>
      <c r="C472">
        <v>118876</v>
      </c>
      <c r="D472" t="str">
        <f>+VLOOKUP(C472,Param!K:L,2,FALSE)</f>
        <v>SAVIVA AG Food Services</v>
      </c>
      <c r="E472" t="s">
        <v>780</v>
      </c>
      <c r="F472" t="s">
        <v>535</v>
      </c>
      <c r="G472" t="s">
        <v>504</v>
      </c>
      <c r="H472" s="5">
        <v>1704.49</v>
      </c>
      <c r="I472" s="5">
        <v>1704.4905000000001</v>
      </c>
      <c r="J472" s="5">
        <v>-5.0000000010186297E-4</v>
      </c>
      <c r="K472" s="5">
        <v>1704.49</v>
      </c>
      <c r="L472" s="5">
        <v>0</v>
      </c>
      <c r="M472" t="str">
        <f>IF(ISERROR(VLOOKUP(A472,'[1]Ecart validé'!$A:$A,1,FALSE)),Z472,"Ecart Validé")</f>
        <v>valid</v>
      </c>
      <c r="R472" t="s">
        <v>30</v>
      </c>
      <c r="X472"/>
      <c r="Y472"/>
      <c r="Z472" t="s">
        <v>31</v>
      </c>
    </row>
    <row r="473" spans="1:26" x14ac:dyDescent="0.3">
      <c r="A473" t="s">
        <v>782</v>
      </c>
      <c r="B473" t="s">
        <v>502</v>
      </c>
      <c r="C473">
        <v>120860</v>
      </c>
      <c r="D473" t="str">
        <f>+VLOOKUP(C473,Param!K:L,2,FALSE)</f>
        <v>WANDER AG</v>
      </c>
      <c r="E473" t="s">
        <v>783</v>
      </c>
      <c r="F473" t="s">
        <v>51</v>
      </c>
      <c r="G473" t="s">
        <v>504</v>
      </c>
      <c r="H473" s="5">
        <v>1605.79</v>
      </c>
      <c r="I473" s="5">
        <v>1605.7935</v>
      </c>
      <c r="J473" s="5">
        <v>-3.5000000000309198E-3</v>
      </c>
      <c r="K473" s="5">
        <v>1605.79</v>
      </c>
      <c r="L473" s="5">
        <v>0</v>
      </c>
      <c r="M473" t="str">
        <f>IF(ISERROR(VLOOKUP(A473,'[1]Ecart validé'!$A:$A,1,FALSE)),Z473,"Ecart Validé")</f>
        <v>valid</v>
      </c>
      <c r="R473" t="s">
        <v>30</v>
      </c>
      <c r="X473"/>
      <c r="Y473"/>
      <c r="Z473" t="s">
        <v>31</v>
      </c>
    </row>
    <row r="474" spans="1:26" x14ac:dyDescent="0.3">
      <c r="A474" t="s">
        <v>784</v>
      </c>
      <c r="B474" t="s">
        <v>502</v>
      </c>
      <c r="C474">
        <v>121807</v>
      </c>
      <c r="D474" t="str">
        <f>+VLOOKUP(C474,Param!K:L,2,FALSE)</f>
        <v>Rudolf Dahlem Schreinerei GmbH</v>
      </c>
      <c r="E474" t="s">
        <v>785</v>
      </c>
      <c r="F474" t="s">
        <v>533</v>
      </c>
      <c r="G474" t="s">
        <v>504</v>
      </c>
      <c r="H474" s="5">
        <v>1157.33</v>
      </c>
      <c r="I474" s="5">
        <v>1157.3261</v>
      </c>
      <c r="J474" s="5">
        <v>3.8999999999305098E-3</v>
      </c>
      <c r="K474" s="5">
        <v>1157.3261</v>
      </c>
      <c r="L474" s="5">
        <v>3.8999999999305098E-3</v>
      </c>
      <c r="M474" t="str">
        <f>IF(ISERROR(VLOOKUP(A474,'[1]Ecart validé'!$A:$A,1,FALSE)),Z474,"Ecart Validé")</f>
        <v>valid</v>
      </c>
      <c r="R474" t="s">
        <v>30</v>
      </c>
      <c r="X474"/>
      <c r="Y474"/>
      <c r="Z474" t="s">
        <v>31</v>
      </c>
    </row>
    <row r="475" spans="1:26" ht="28.8" x14ac:dyDescent="0.3">
      <c r="A475" t="s">
        <v>786</v>
      </c>
      <c r="B475" t="s">
        <v>502</v>
      </c>
      <c r="C475">
        <v>121807</v>
      </c>
      <c r="D475" t="str">
        <f>+VLOOKUP(C475,Param!K:L,2,FALSE)</f>
        <v>Rudolf Dahlem Schreinerei GmbH</v>
      </c>
      <c r="E475" t="s">
        <v>785</v>
      </c>
      <c r="F475" t="s">
        <v>535</v>
      </c>
      <c r="G475" t="s">
        <v>29</v>
      </c>
      <c r="H475" s="5">
        <v>18485.04</v>
      </c>
      <c r="J475" s="5">
        <v>18485.04</v>
      </c>
      <c r="L475" s="5">
        <v>18485.04</v>
      </c>
      <c r="M475" t="str">
        <f>IF(ISERROR(VLOOKUP(A475,'[1]Ecart validé'!$A:$A,1,FALSE)),Z475,"Ecart Validé")</f>
        <v>issue</v>
      </c>
      <c r="N475" t="s">
        <v>787</v>
      </c>
      <c r="O475" t="s">
        <v>788</v>
      </c>
      <c r="P475" t="s">
        <v>471</v>
      </c>
      <c r="Q475" t="s">
        <v>789</v>
      </c>
      <c r="S475" t="s">
        <v>45</v>
      </c>
      <c r="T475" t="s">
        <v>46</v>
      </c>
      <c r="U475" s="13" t="s">
        <v>790</v>
      </c>
      <c r="V475" t="s">
        <v>45</v>
      </c>
      <c r="X475"/>
      <c r="Y475"/>
      <c r="Z475" t="s">
        <v>88</v>
      </c>
    </row>
    <row r="476" spans="1:26" x14ac:dyDescent="0.3">
      <c r="A476" t="s">
        <v>791</v>
      </c>
      <c r="B476" t="s">
        <v>502</v>
      </c>
      <c r="C476">
        <v>160635</v>
      </c>
      <c r="D476" t="str">
        <f>+VLOOKUP(C476,Param!K:L,2,FALSE)</f>
        <v>GNP AG Gastro News Products</v>
      </c>
      <c r="E476" t="s">
        <v>792</v>
      </c>
      <c r="F476" t="s">
        <v>51</v>
      </c>
      <c r="G476" t="s">
        <v>504</v>
      </c>
      <c r="H476" s="5">
        <v>497.32</v>
      </c>
      <c r="I476" s="5">
        <v>497.3175</v>
      </c>
      <c r="J476" s="5">
        <v>2.4999999999977202E-3</v>
      </c>
      <c r="K476" s="5">
        <v>497.32</v>
      </c>
      <c r="L476" s="5">
        <v>0</v>
      </c>
      <c r="M476" t="str">
        <f>IF(ISERROR(VLOOKUP(A476,'[1]Ecart validé'!$A:$A,1,FALSE)),Z476,"Ecart Validé")</f>
        <v>valid</v>
      </c>
      <c r="R476" t="s">
        <v>30</v>
      </c>
      <c r="X476"/>
      <c r="Y476"/>
      <c r="Z476" t="s">
        <v>31</v>
      </c>
    </row>
    <row r="477" spans="1:26" x14ac:dyDescent="0.3">
      <c r="A477" t="s">
        <v>793</v>
      </c>
      <c r="B477" t="s">
        <v>502</v>
      </c>
      <c r="C477">
        <v>179496</v>
      </c>
      <c r="D477" t="str">
        <f>+VLOOKUP(C477,Param!K:L,2,FALSE)</f>
        <v>ILS Inter Linge Service SA</v>
      </c>
      <c r="E477" t="s">
        <v>794</v>
      </c>
      <c r="F477" t="s">
        <v>28</v>
      </c>
      <c r="G477" t="s">
        <v>504</v>
      </c>
      <c r="H477" s="5">
        <v>4916.76</v>
      </c>
      <c r="I477" s="5">
        <v>4916.7563</v>
      </c>
      <c r="J477" s="5">
        <v>3.7000000002080898E-3</v>
      </c>
      <c r="K477" s="5">
        <v>4916.76</v>
      </c>
      <c r="L477" s="5">
        <v>0</v>
      </c>
      <c r="M477" t="str">
        <f>IF(ISERROR(VLOOKUP(A477,'[1]Ecart validé'!$A:$A,1,FALSE)),Z477,"Ecart Validé")</f>
        <v>valid</v>
      </c>
      <c r="R477" t="s">
        <v>30</v>
      </c>
      <c r="X477"/>
      <c r="Y477"/>
      <c r="Z477" t="s">
        <v>31</v>
      </c>
    </row>
    <row r="478" spans="1:26" x14ac:dyDescent="0.3">
      <c r="A478" t="s">
        <v>795</v>
      </c>
      <c r="B478" t="s">
        <v>502</v>
      </c>
      <c r="C478">
        <v>179496</v>
      </c>
      <c r="D478" t="str">
        <f>+VLOOKUP(C478,Param!K:L,2,FALSE)</f>
        <v>ILS Inter Linge Service SA</v>
      </c>
      <c r="E478" t="s">
        <v>794</v>
      </c>
      <c r="F478" t="s">
        <v>33</v>
      </c>
      <c r="G478" t="s">
        <v>504</v>
      </c>
      <c r="H478" s="5">
        <v>1142.28</v>
      </c>
      <c r="I478" s="5">
        <v>1142.2757999999999</v>
      </c>
      <c r="J478" s="5">
        <v>4.2000000000825804E-3</v>
      </c>
      <c r="K478" s="5">
        <v>1142.28</v>
      </c>
      <c r="L478" s="5">
        <v>0</v>
      </c>
      <c r="M478" t="str">
        <f>IF(ISERROR(VLOOKUP(A478,'[1]Ecart validé'!$A:$A,1,FALSE)),Z478,"Ecart Validé")</f>
        <v>valid</v>
      </c>
      <c r="R478" t="s">
        <v>30</v>
      </c>
      <c r="X478"/>
      <c r="Y478"/>
      <c r="Z478" t="s">
        <v>31</v>
      </c>
    </row>
    <row r="479" spans="1:26" x14ac:dyDescent="0.3">
      <c r="A479" t="s">
        <v>796</v>
      </c>
      <c r="B479" t="s">
        <v>502</v>
      </c>
      <c r="C479">
        <v>179496</v>
      </c>
      <c r="D479" t="str">
        <f>+VLOOKUP(C479,Param!K:L,2,FALSE)</f>
        <v>ILS Inter Linge Service SA</v>
      </c>
      <c r="E479" t="s">
        <v>794</v>
      </c>
      <c r="F479" t="s">
        <v>35</v>
      </c>
      <c r="G479" t="s">
        <v>504</v>
      </c>
      <c r="H479" s="5">
        <v>6825.65</v>
      </c>
      <c r="I479" s="5">
        <v>6825.6615000000002</v>
      </c>
      <c r="J479" s="5">
        <v>-1.15000000005238E-2</v>
      </c>
      <c r="K479" s="5">
        <v>6825.65</v>
      </c>
      <c r="L479" s="5">
        <v>0</v>
      </c>
      <c r="M479" t="str">
        <f>IF(ISERROR(VLOOKUP(A479,'[1]Ecart validé'!$A:$A,1,FALSE)),Z479,"Ecart Validé")</f>
        <v>valid</v>
      </c>
      <c r="R479" t="s">
        <v>30</v>
      </c>
      <c r="X479"/>
      <c r="Y479"/>
      <c r="Z479" t="s">
        <v>31</v>
      </c>
    </row>
    <row r="480" spans="1:26" x14ac:dyDescent="0.3">
      <c r="A480" t="s">
        <v>797</v>
      </c>
      <c r="B480" t="s">
        <v>502</v>
      </c>
      <c r="C480">
        <v>179496</v>
      </c>
      <c r="D480" t="str">
        <f>+VLOOKUP(C480,Param!K:L,2,FALSE)</f>
        <v>ILS Inter Linge Service SA</v>
      </c>
      <c r="E480" t="s">
        <v>794</v>
      </c>
      <c r="F480" t="s">
        <v>37</v>
      </c>
      <c r="G480" t="s">
        <v>504</v>
      </c>
      <c r="H480" s="5">
        <v>1724.02</v>
      </c>
      <c r="I480" s="5">
        <v>1724.0213000000001</v>
      </c>
      <c r="J480" s="5">
        <v>-1.30000000012842E-3</v>
      </c>
      <c r="K480" s="5">
        <v>1724.02</v>
      </c>
      <c r="L480" s="5">
        <v>0</v>
      </c>
      <c r="M480" t="str">
        <f>IF(ISERROR(VLOOKUP(A480,'[1]Ecart validé'!$A:$A,1,FALSE)),Z480,"Ecart Validé")</f>
        <v>valid</v>
      </c>
      <c r="R480" t="s">
        <v>30</v>
      </c>
      <c r="X480"/>
      <c r="Y480"/>
      <c r="Z480" t="s">
        <v>31</v>
      </c>
    </row>
    <row r="481" spans="1:26" x14ac:dyDescent="0.3">
      <c r="A481" t="s">
        <v>798</v>
      </c>
      <c r="B481" t="s">
        <v>502</v>
      </c>
      <c r="C481">
        <v>189029</v>
      </c>
      <c r="D481" t="str">
        <f>+VLOOKUP(C481,Param!K:L,2,FALSE)</f>
        <v>B+O Bankett- &amp; Objektmöbel GmbH</v>
      </c>
      <c r="E481" t="s">
        <v>799</v>
      </c>
      <c r="F481" t="s">
        <v>535</v>
      </c>
      <c r="G481" t="s">
        <v>504</v>
      </c>
      <c r="H481" s="5">
        <v>2898.66</v>
      </c>
      <c r="I481" s="5">
        <v>2898.66</v>
      </c>
      <c r="J481" s="5">
        <v>0</v>
      </c>
      <c r="K481" s="5">
        <v>2898.66</v>
      </c>
      <c r="L481" s="5">
        <v>0</v>
      </c>
      <c r="M481" t="str">
        <f>IF(ISERROR(VLOOKUP(A481,'[1]Ecart validé'!$A:$A,1,FALSE)),Z481,"Ecart Validé")</f>
        <v>valid</v>
      </c>
      <c r="R481" t="s">
        <v>30</v>
      </c>
      <c r="X481"/>
      <c r="Y481"/>
      <c r="Z481" t="s">
        <v>31</v>
      </c>
    </row>
    <row r="482" spans="1:26" x14ac:dyDescent="0.3">
      <c r="A482" t="s">
        <v>800</v>
      </c>
      <c r="B482" t="s">
        <v>502</v>
      </c>
      <c r="C482">
        <v>207925</v>
      </c>
      <c r="D482" t="str">
        <f>+VLOOKUP(C482,Param!K:L,2,FALSE)</f>
        <v>Moët Hennessy (Suisse) SA</v>
      </c>
      <c r="E482" t="s">
        <v>801</v>
      </c>
      <c r="F482" t="s">
        <v>51</v>
      </c>
      <c r="G482" t="s">
        <v>504</v>
      </c>
      <c r="H482" s="5">
        <v>564</v>
      </c>
      <c r="I482" s="5">
        <v>564</v>
      </c>
      <c r="J482" s="5">
        <v>0</v>
      </c>
      <c r="K482" s="5">
        <v>564</v>
      </c>
      <c r="L482" s="5">
        <v>0</v>
      </c>
      <c r="M482" t="str">
        <f>IF(ISERROR(VLOOKUP(A482,'[1]Ecart validé'!$A:$A,1,FALSE)),Z482,"Ecart Validé")</f>
        <v>valid</v>
      </c>
      <c r="R482" t="s">
        <v>30</v>
      </c>
      <c r="X482"/>
      <c r="Y482"/>
      <c r="Z482" t="s">
        <v>31</v>
      </c>
    </row>
    <row r="483" spans="1:26" x14ac:dyDescent="0.3">
      <c r="A483" t="s">
        <v>802</v>
      </c>
      <c r="B483" t="s">
        <v>502</v>
      </c>
      <c r="C483">
        <v>228668</v>
      </c>
      <c r="D483" t="str">
        <f>+VLOOKUP(C483,Param!K:L,2,FALSE)</f>
        <v>Wäscheria Textil Service AG</v>
      </c>
      <c r="E483" t="s">
        <v>803</v>
      </c>
      <c r="F483" t="s">
        <v>28</v>
      </c>
      <c r="G483" t="s">
        <v>504</v>
      </c>
      <c r="H483" s="5">
        <v>740.25</v>
      </c>
      <c r="I483" s="5">
        <v>740.25400000000002</v>
      </c>
      <c r="J483" s="5">
        <v>-4.0000000000190898E-3</v>
      </c>
      <c r="K483" s="5">
        <v>740.25</v>
      </c>
      <c r="L483" s="5">
        <v>0</v>
      </c>
      <c r="M483" t="str">
        <f>IF(ISERROR(VLOOKUP(A483,'[1]Ecart validé'!$A:$A,1,FALSE)),Z483,"Ecart Validé")</f>
        <v>valid</v>
      </c>
      <c r="R483" t="s">
        <v>30</v>
      </c>
      <c r="X483"/>
      <c r="Y483"/>
      <c r="Z483" t="s">
        <v>31</v>
      </c>
    </row>
    <row r="484" spans="1:26" x14ac:dyDescent="0.3">
      <c r="A484" t="s">
        <v>804</v>
      </c>
      <c r="B484" t="s">
        <v>502</v>
      </c>
      <c r="C484">
        <v>228668</v>
      </c>
      <c r="D484" t="str">
        <f>+VLOOKUP(C484,Param!K:L,2,FALSE)</f>
        <v>Wäscheria Textil Service AG</v>
      </c>
      <c r="E484" t="s">
        <v>803</v>
      </c>
      <c r="F484" t="s">
        <v>33</v>
      </c>
      <c r="G484" t="s">
        <v>504</v>
      </c>
      <c r="H484" s="5">
        <v>226.8</v>
      </c>
      <c r="I484" s="5">
        <v>226.8004</v>
      </c>
      <c r="J484" s="5">
        <v>-3.9999999998485599E-4</v>
      </c>
      <c r="K484" s="5">
        <v>226.8</v>
      </c>
      <c r="L484" s="5">
        <v>0</v>
      </c>
      <c r="M484" t="str">
        <f>IF(ISERROR(VLOOKUP(A484,'[1]Ecart validé'!$A:$A,1,FALSE)),Z484,"Ecart Validé")</f>
        <v>valid</v>
      </c>
      <c r="R484" t="s">
        <v>30</v>
      </c>
      <c r="X484"/>
      <c r="Y484"/>
      <c r="Z484" t="s">
        <v>31</v>
      </c>
    </row>
    <row r="485" spans="1:26" x14ac:dyDescent="0.3">
      <c r="A485" t="s">
        <v>805</v>
      </c>
      <c r="B485" t="s">
        <v>502</v>
      </c>
      <c r="C485">
        <v>228668</v>
      </c>
      <c r="D485" t="str">
        <f>+VLOOKUP(C485,Param!K:L,2,FALSE)</f>
        <v>Wäscheria Textil Service AG</v>
      </c>
      <c r="E485" t="s">
        <v>803</v>
      </c>
      <c r="F485" t="s">
        <v>35</v>
      </c>
      <c r="G485" t="s">
        <v>504</v>
      </c>
      <c r="H485" s="5">
        <v>838.25</v>
      </c>
      <c r="I485" s="5">
        <v>838.26880000000006</v>
      </c>
      <c r="J485" s="5">
        <v>-1.8800000000055599E-2</v>
      </c>
      <c r="K485" s="5">
        <v>838.25</v>
      </c>
      <c r="L485" s="5">
        <v>0</v>
      </c>
      <c r="M485" t="str">
        <f>IF(ISERROR(VLOOKUP(A485,'[1]Ecart validé'!$A:$A,1,FALSE)),Z485,"Ecart Validé")</f>
        <v>valid</v>
      </c>
      <c r="R485" t="s">
        <v>30</v>
      </c>
      <c r="X485"/>
      <c r="Y485"/>
      <c r="Z485" t="s">
        <v>31</v>
      </c>
    </row>
    <row r="486" spans="1:26" x14ac:dyDescent="0.3">
      <c r="A486" t="s">
        <v>806</v>
      </c>
      <c r="B486" t="s">
        <v>502</v>
      </c>
      <c r="C486">
        <v>228668</v>
      </c>
      <c r="D486" t="str">
        <f>+VLOOKUP(C486,Param!K:L,2,FALSE)</f>
        <v>Wäscheria Textil Service AG</v>
      </c>
      <c r="E486" t="s">
        <v>803</v>
      </c>
      <c r="F486" t="s">
        <v>37</v>
      </c>
      <c r="G486" t="s">
        <v>504</v>
      </c>
      <c r="H486" s="5">
        <v>551.28</v>
      </c>
      <c r="I486" s="5">
        <v>551.28200000000004</v>
      </c>
      <c r="J486" s="5">
        <v>-2.0000000000663901E-3</v>
      </c>
      <c r="K486" s="5">
        <v>551.28</v>
      </c>
      <c r="L486" s="5">
        <v>0</v>
      </c>
      <c r="M486" t="str">
        <f>IF(ISERROR(VLOOKUP(A486,'[1]Ecart validé'!$A:$A,1,FALSE)),Z486,"Ecart Validé")</f>
        <v>valid</v>
      </c>
      <c r="R486" t="s">
        <v>30</v>
      </c>
      <c r="X486"/>
      <c r="Y486"/>
      <c r="Z486" t="s">
        <v>31</v>
      </c>
    </row>
    <row r="487" spans="1:26" x14ac:dyDescent="0.3">
      <c r="A487" t="s">
        <v>807</v>
      </c>
      <c r="B487" t="s">
        <v>502</v>
      </c>
      <c r="C487">
        <v>231403</v>
      </c>
      <c r="D487" t="str">
        <f>+VLOOKUP(C487,Param!K:L,2,FALSE)</f>
        <v>ADA Cosmetics Int'l GmbH</v>
      </c>
      <c r="E487" t="s">
        <v>808</v>
      </c>
      <c r="F487" t="s">
        <v>533</v>
      </c>
      <c r="G487" t="s">
        <v>504</v>
      </c>
      <c r="H487" s="5">
        <v>7127.66</v>
      </c>
      <c r="I487" s="5">
        <v>7127.6562000000004</v>
      </c>
      <c r="J487" s="5">
        <v>3.7999999995008602E-3</v>
      </c>
      <c r="K487" s="5">
        <v>7127.66</v>
      </c>
      <c r="L487" s="5">
        <v>0</v>
      </c>
      <c r="M487" t="str">
        <f>IF(ISERROR(VLOOKUP(A487,'[1]Ecart validé'!$A:$A,1,FALSE)),Z487,"Ecart Validé")</f>
        <v>valid</v>
      </c>
      <c r="R487" t="s">
        <v>30</v>
      </c>
      <c r="X487"/>
      <c r="Y487"/>
      <c r="Z487" t="s">
        <v>31</v>
      </c>
    </row>
    <row r="488" spans="1:26" x14ac:dyDescent="0.3">
      <c r="A488" t="s">
        <v>809</v>
      </c>
      <c r="B488" t="s">
        <v>502</v>
      </c>
      <c r="C488">
        <v>231403</v>
      </c>
      <c r="D488" t="str">
        <f>+VLOOKUP(C488,Param!K:L,2,FALSE)</f>
        <v>ADA Cosmetics Int'l GmbH</v>
      </c>
      <c r="E488" t="s">
        <v>808</v>
      </c>
      <c r="F488" t="s">
        <v>535</v>
      </c>
      <c r="G488" t="s">
        <v>504</v>
      </c>
      <c r="H488" s="5">
        <v>2932.07</v>
      </c>
      <c r="I488" s="5">
        <v>2932.0708</v>
      </c>
      <c r="J488" s="5">
        <v>-7.9999999979918303E-4</v>
      </c>
      <c r="K488" s="5">
        <v>2932.07</v>
      </c>
      <c r="L488" s="5">
        <v>0</v>
      </c>
      <c r="M488" t="str">
        <f>IF(ISERROR(VLOOKUP(A488,'[1]Ecart validé'!$A:$A,1,FALSE)),Z488,"Ecart Validé")</f>
        <v>valid</v>
      </c>
      <c r="R488" t="s">
        <v>30</v>
      </c>
      <c r="X488"/>
      <c r="Y488"/>
      <c r="Z488" t="s">
        <v>31</v>
      </c>
    </row>
    <row r="489" spans="1:26" x14ac:dyDescent="0.3">
      <c r="A489" t="s">
        <v>810</v>
      </c>
      <c r="B489" t="s">
        <v>502</v>
      </c>
      <c r="C489">
        <v>248175</v>
      </c>
      <c r="D489" t="str">
        <f>+VLOOKUP(C489,Param!K:L,2,FALSE)</f>
        <v>Top Concept SA</v>
      </c>
      <c r="E489" t="s">
        <v>811</v>
      </c>
      <c r="F489" t="s">
        <v>51</v>
      </c>
      <c r="G489" t="s">
        <v>504</v>
      </c>
      <c r="H489" s="5">
        <v>119.6</v>
      </c>
      <c r="I489" s="5">
        <v>119.6</v>
      </c>
      <c r="J489" s="5">
        <v>0</v>
      </c>
      <c r="K489" s="5">
        <v>119.6</v>
      </c>
      <c r="L489" s="5">
        <v>0</v>
      </c>
      <c r="M489" t="str">
        <f>IF(ISERROR(VLOOKUP(A489,'[1]Ecart validé'!$A:$A,1,FALSE)),Z489,"Ecart Validé")</f>
        <v>valid</v>
      </c>
      <c r="R489" t="s">
        <v>30</v>
      </c>
      <c r="X489"/>
      <c r="Y489"/>
      <c r="Z489" t="s">
        <v>31</v>
      </c>
    </row>
    <row r="490" spans="1:26" x14ac:dyDescent="0.3">
      <c r="A490" t="s">
        <v>812</v>
      </c>
      <c r="B490" t="s">
        <v>502</v>
      </c>
      <c r="C490">
        <v>256513</v>
      </c>
      <c r="D490" t="str">
        <f>+VLOOKUP(C490,Param!K:L,2,FALSE)</f>
        <v>Blanchisserie du Léman SA</v>
      </c>
      <c r="E490" t="s">
        <v>813</v>
      </c>
      <c r="F490" t="s">
        <v>28</v>
      </c>
      <c r="G490" t="s">
        <v>504</v>
      </c>
      <c r="H490" s="5">
        <v>8611.82</v>
      </c>
      <c r="I490" s="5">
        <v>8611.82</v>
      </c>
      <c r="J490" s="5">
        <v>0</v>
      </c>
      <c r="K490" s="5">
        <v>8611.82</v>
      </c>
      <c r="L490" s="5">
        <v>0</v>
      </c>
      <c r="M490" t="str">
        <f>IF(ISERROR(VLOOKUP(A490,'[1]Ecart validé'!$A:$A,1,FALSE)),Z490,"Ecart Validé")</f>
        <v>valid</v>
      </c>
      <c r="R490" t="s">
        <v>30</v>
      </c>
      <c r="X490"/>
      <c r="Y490"/>
      <c r="Z490" t="s">
        <v>31</v>
      </c>
    </row>
    <row r="491" spans="1:26" x14ac:dyDescent="0.3">
      <c r="A491" t="s">
        <v>814</v>
      </c>
      <c r="B491" t="s">
        <v>502</v>
      </c>
      <c r="C491">
        <v>256513</v>
      </c>
      <c r="D491" t="str">
        <f>+VLOOKUP(C491,Param!K:L,2,FALSE)</f>
        <v>Blanchisserie du Léman SA</v>
      </c>
      <c r="E491" t="s">
        <v>813</v>
      </c>
      <c r="F491" t="s">
        <v>33</v>
      </c>
      <c r="G491" t="s">
        <v>504</v>
      </c>
      <c r="H491" s="5">
        <v>1512.79</v>
      </c>
      <c r="I491" s="5">
        <v>1512.79</v>
      </c>
      <c r="J491" s="5">
        <v>0</v>
      </c>
      <c r="K491" s="5">
        <v>1512.79</v>
      </c>
      <c r="L491" s="5">
        <v>0</v>
      </c>
      <c r="M491" t="str">
        <f>IF(ISERROR(VLOOKUP(A491,'[1]Ecart validé'!$A:$A,1,FALSE)),Z491,"Ecart Validé")</f>
        <v>valid</v>
      </c>
      <c r="R491" t="s">
        <v>30</v>
      </c>
      <c r="X491"/>
      <c r="Y491"/>
      <c r="Z491" t="s">
        <v>31</v>
      </c>
    </row>
    <row r="492" spans="1:26" x14ac:dyDescent="0.3">
      <c r="A492" t="s">
        <v>815</v>
      </c>
      <c r="B492" t="s">
        <v>502</v>
      </c>
      <c r="C492">
        <v>256513</v>
      </c>
      <c r="D492" t="str">
        <f>+VLOOKUP(C492,Param!K:L,2,FALSE)</f>
        <v>Blanchisserie du Léman SA</v>
      </c>
      <c r="E492" t="s">
        <v>813</v>
      </c>
      <c r="F492" t="s">
        <v>35</v>
      </c>
      <c r="G492" t="s">
        <v>504</v>
      </c>
      <c r="H492" s="5">
        <v>4985.6499999999996</v>
      </c>
      <c r="I492" s="5">
        <v>4985.6549999999997</v>
      </c>
      <c r="J492" s="5">
        <v>-5.0000000001091298E-3</v>
      </c>
      <c r="K492" s="5">
        <v>4985.6499999999996</v>
      </c>
      <c r="L492" s="5">
        <v>0</v>
      </c>
      <c r="M492" t="str">
        <f>IF(ISERROR(VLOOKUP(A492,'[1]Ecart validé'!$A:$A,1,FALSE)),Z492,"Ecart Validé")</f>
        <v>valid</v>
      </c>
      <c r="R492" t="s">
        <v>30</v>
      </c>
      <c r="X492"/>
      <c r="Y492"/>
      <c r="Z492" t="s">
        <v>31</v>
      </c>
    </row>
    <row r="493" spans="1:26" x14ac:dyDescent="0.3">
      <c r="A493" t="s">
        <v>816</v>
      </c>
      <c r="B493" t="s">
        <v>502</v>
      </c>
      <c r="C493">
        <v>256513</v>
      </c>
      <c r="D493" t="str">
        <f>+VLOOKUP(C493,Param!K:L,2,FALSE)</f>
        <v>Blanchisserie du Léman SA</v>
      </c>
      <c r="E493" t="s">
        <v>813</v>
      </c>
      <c r="F493" t="s">
        <v>37</v>
      </c>
      <c r="G493" t="s">
        <v>504</v>
      </c>
      <c r="H493" s="5">
        <v>2457.59</v>
      </c>
      <c r="I493" s="5">
        <v>2457.5875000000001</v>
      </c>
      <c r="J493" s="5">
        <v>2.5000000000545601E-3</v>
      </c>
      <c r="K493" s="5">
        <v>2457.59</v>
      </c>
      <c r="L493" s="5">
        <v>0</v>
      </c>
      <c r="M493" t="str">
        <f>IF(ISERROR(VLOOKUP(A493,'[1]Ecart validé'!$A:$A,1,FALSE)),Z493,"Ecart Validé")</f>
        <v>valid</v>
      </c>
      <c r="R493" t="s">
        <v>30</v>
      </c>
      <c r="X493"/>
      <c r="Y493"/>
      <c r="Z493" t="s">
        <v>31</v>
      </c>
    </row>
    <row r="494" spans="1:26" x14ac:dyDescent="0.3">
      <c r="A494" t="s">
        <v>817</v>
      </c>
      <c r="B494" t="s">
        <v>502</v>
      </c>
      <c r="C494">
        <v>261771</v>
      </c>
      <c r="D494" t="str">
        <f>+VLOOKUP(C494,Param!K:L,2,FALSE)</f>
        <v>S. + C. Mariani Früchte und Gemüse en Gros</v>
      </c>
      <c r="E494" t="s">
        <v>818</v>
      </c>
      <c r="F494" t="s">
        <v>533</v>
      </c>
      <c r="G494" t="s">
        <v>504</v>
      </c>
      <c r="H494" s="5">
        <v>1658.61</v>
      </c>
      <c r="I494" s="5">
        <v>1658.605</v>
      </c>
      <c r="J494" s="5">
        <v>4.9999999998817596E-3</v>
      </c>
      <c r="K494" s="5">
        <v>1658.61</v>
      </c>
      <c r="L494" s="5">
        <v>0</v>
      </c>
      <c r="M494" t="str">
        <f>IF(ISERROR(VLOOKUP(A494,'[1]Ecart validé'!$A:$A,1,FALSE)),Z494,"Ecart Validé")</f>
        <v>valid</v>
      </c>
      <c r="R494" t="s">
        <v>30</v>
      </c>
      <c r="X494"/>
      <c r="Y494"/>
      <c r="Z494" t="s">
        <v>31</v>
      </c>
    </row>
    <row r="495" spans="1:26" x14ac:dyDescent="0.3">
      <c r="A495" t="s">
        <v>819</v>
      </c>
      <c r="B495" t="s">
        <v>502</v>
      </c>
      <c r="C495">
        <v>261771</v>
      </c>
      <c r="D495" t="str">
        <f>+VLOOKUP(C495,Param!K:L,2,FALSE)</f>
        <v>S. + C. Mariani Früchte und Gemüse en Gros</v>
      </c>
      <c r="E495" t="s">
        <v>818</v>
      </c>
      <c r="F495" t="s">
        <v>535</v>
      </c>
      <c r="G495" t="s">
        <v>504</v>
      </c>
      <c r="H495" s="5">
        <v>626.58000000000004</v>
      </c>
      <c r="I495" s="5">
        <v>626.57500000000005</v>
      </c>
      <c r="J495" s="5">
        <v>4.9999999999954499E-3</v>
      </c>
      <c r="K495" s="5">
        <v>626.58000000000004</v>
      </c>
      <c r="L495" s="5">
        <v>0</v>
      </c>
      <c r="M495" t="str">
        <f>IF(ISERROR(VLOOKUP(A495,'[1]Ecart validé'!$A:$A,1,FALSE)),Z495,"Ecart Validé")</f>
        <v>valid</v>
      </c>
      <c r="R495" t="s">
        <v>30</v>
      </c>
      <c r="X495"/>
      <c r="Y495"/>
      <c r="Z495" t="s">
        <v>31</v>
      </c>
    </row>
    <row r="496" spans="1:26" x14ac:dyDescent="0.3">
      <c r="A496" t="s">
        <v>820</v>
      </c>
      <c r="B496" t="s">
        <v>502</v>
      </c>
      <c r="C496">
        <v>263699</v>
      </c>
      <c r="D496" t="str">
        <f>+VLOOKUP(C496,Param!K:L,2,FALSE)</f>
        <v>Metzgerei Angst AG</v>
      </c>
      <c r="E496" t="s">
        <v>821</v>
      </c>
      <c r="F496" t="s">
        <v>28</v>
      </c>
      <c r="G496" t="s">
        <v>504</v>
      </c>
      <c r="H496" s="5">
        <v>6845.08</v>
      </c>
      <c r="I496" s="5">
        <v>6845.0775000000003</v>
      </c>
      <c r="J496" s="5">
        <v>2.4999999995998202E-3</v>
      </c>
      <c r="K496" s="5">
        <v>6845.08</v>
      </c>
      <c r="L496" s="5">
        <v>0</v>
      </c>
      <c r="M496" t="str">
        <f>IF(ISERROR(VLOOKUP(A496,'[1]Ecart validé'!$A:$A,1,FALSE)),Z496,"Ecart Validé")</f>
        <v>valid</v>
      </c>
      <c r="R496" t="s">
        <v>30</v>
      </c>
      <c r="X496"/>
      <c r="Y496"/>
      <c r="Z496" t="s">
        <v>31</v>
      </c>
    </row>
    <row r="497" spans="1:26" x14ac:dyDescent="0.3">
      <c r="A497" t="s">
        <v>822</v>
      </c>
      <c r="B497" t="s">
        <v>502</v>
      </c>
      <c r="C497">
        <v>263699</v>
      </c>
      <c r="D497" t="str">
        <f>+VLOOKUP(C497,Param!K:L,2,FALSE)</f>
        <v>Metzgerei Angst AG</v>
      </c>
      <c r="E497" t="s">
        <v>821</v>
      </c>
      <c r="F497" t="s">
        <v>33</v>
      </c>
      <c r="G497" t="s">
        <v>504</v>
      </c>
      <c r="H497" s="5">
        <v>1495.27</v>
      </c>
      <c r="I497" s="5">
        <v>1495.2674999999999</v>
      </c>
      <c r="J497" s="5">
        <v>2.5000000000545601E-3</v>
      </c>
      <c r="K497" s="5">
        <v>1495.27</v>
      </c>
      <c r="L497" s="5">
        <v>0</v>
      </c>
      <c r="M497" t="str">
        <f>IF(ISERROR(VLOOKUP(A497,'[1]Ecart validé'!$A:$A,1,FALSE)),Z497,"Ecart Validé")</f>
        <v>valid</v>
      </c>
      <c r="R497" t="s">
        <v>30</v>
      </c>
      <c r="X497"/>
      <c r="Y497"/>
      <c r="Z497" t="s">
        <v>31</v>
      </c>
    </row>
    <row r="498" spans="1:26" x14ac:dyDescent="0.3">
      <c r="A498" t="s">
        <v>823</v>
      </c>
      <c r="B498" t="s">
        <v>502</v>
      </c>
      <c r="C498">
        <v>263699</v>
      </c>
      <c r="D498" t="str">
        <f>+VLOOKUP(C498,Param!K:L,2,FALSE)</f>
        <v>Metzgerei Angst AG</v>
      </c>
      <c r="E498" t="s">
        <v>821</v>
      </c>
      <c r="F498" t="s">
        <v>35</v>
      </c>
      <c r="G498" t="s">
        <v>504</v>
      </c>
      <c r="H498" s="5">
        <v>2744.95</v>
      </c>
      <c r="I498" s="5">
        <v>2744.9724999999999</v>
      </c>
      <c r="J498" s="5">
        <v>-2.25000000000363E-2</v>
      </c>
      <c r="K498" s="5">
        <v>2744.95</v>
      </c>
      <c r="L498" s="5">
        <v>0</v>
      </c>
      <c r="M498" t="str">
        <f>IF(ISERROR(VLOOKUP(A498,'[1]Ecart validé'!$A:$A,1,FALSE)),Z498,"Ecart Validé")</f>
        <v>valid</v>
      </c>
      <c r="R498" t="s">
        <v>30</v>
      </c>
      <c r="X498"/>
      <c r="Y498"/>
      <c r="Z498" t="s">
        <v>31</v>
      </c>
    </row>
    <row r="499" spans="1:26" x14ac:dyDescent="0.3">
      <c r="A499" t="s">
        <v>824</v>
      </c>
      <c r="B499" t="s">
        <v>502</v>
      </c>
      <c r="C499">
        <v>263699</v>
      </c>
      <c r="D499" t="str">
        <f>+VLOOKUP(C499,Param!K:L,2,FALSE)</f>
        <v>Metzgerei Angst AG</v>
      </c>
      <c r="E499" t="s">
        <v>821</v>
      </c>
      <c r="F499" t="s">
        <v>37</v>
      </c>
      <c r="G499" t="s">
        <v>504</v>
      </c>
      <c r="H499" s="5">
        <v>2460.71</v>
      </c>
      <c r="I499" s="5">
        <v>2460.7049999999999</v>
      </c>
      <c r="J499" s="5">
        <v>5.0000000001091298E-3</v>
      </c>
      <c r="K499" s="5">
        <v>2460.71</v>
      </c>
      <c r="L499" s="5">
        <v>0</v>
      </c>
      <c r="M499" t="str">
        <f>IF(ISERROR(VLOOKUP(A499,'[1]Ecart validé'!$A:$A,1,FALSE)),Z499,"Ecart Validé")</f>
        <v>valid</v>
      </c>
      <c r="R499" t="s">
        <v>30</v>
      </c>
      <c r="X499"/>
      <c r="Y499"/>
      <c r="Z499" t="s">
        <v>31</v>
      </c>
    </row>
    <row r="500" spans="1:26" x14ac:dyDescent="0.3">
      <c r="A500" t="s">
        <v>825</v>
      </c>
      <c r="B500" t="s">
        <v>502</v>
      </c>
      <c r="C500">
        <v>285650</v>
      </c>
      <c r="D500" t="str">
        <f>+VLOOKUP(C500,Param!K:L,2,FALSE)</f>
        <v>ELIS (Suisse) SA</v>
      </c>
      <c r="E500" t="s">
        <v>826</v>
      </c>
      <c r="F500" t="s">
        <v>28</v>
      </c>
      <c r="G500" t="s">
        <v>504</v>
      </c>
      <c r="H500" s="5">
        <v>54472.2</v>
      </c>
      <c r="I500" s="5">
        <v>54472.195599999999</v>
      </c>
      <c r="J500" s="5">
        <v>4.3999999979860097E-3</v>
      </c>
      <c r="K500" s="5">
        <v>54472.2</v>
      </c>
      <c r="L500" s="5">
        <v>0</v>
      </c>
      <c r="M500" t="str">
        <f>IF(ISERROR(VLOOKUP(A500,'[1]Ecart validé'!$A:$A,1,FALSE)),Z500,"Ecart Validé")</f>
        <v>valid</v>
      </c>
      <c r="R500" t="s">
        <v>30</v>
      </c>
      <c r="X500"/>
      <c r="Y500"/>
      <c r="Z500" t="s">
        <v>31</v>
      </c>
    </row>
    <row r="501" spans="1:26" x14ac:dyDescent="0.3">
      <c r="A501" t="s">
        <v>827</v>
      </c>
      <c r="B501" t="s">
        <v>502</v>
      </c>
      <c r="C501">
        <v>285650</v>
      </c>
      <c r="D501" t="str">
        <f>+VLOOKUP(C501,Param!K:L,2,FALSE)</f>
        <v>ELIS (Suisse) SA</v>
      </c>
      <c r="E501" t="s">
        <v>826</v>
      </c>
      <c r="F501" t="s">
        <v>33</v>
      </c>
      <c r="G501" t="s">
        <v>504</v>
      </c>
      <c r="H501" s="5">
        <v>8230.9</v>
      </c>
      <c r="I501" s="5">
        <v>8230.8960000000006</v>
      </c>
      <c r="J501" s="5">
        <v>3.99999999899591E-3</v>
      </c>
      <c r="K501" s="5">
        <v>8230.9</v>
      </c>
      <c r="L501" s="5">
        <v>0</v>
      </c>
      <c r="M501" t="str">
        <f>IF(ISERROR(VLOOKUP(A501,'[1]Ecart validé'!$A:$A,1,FALSE)),Z501,"Ecart Validé")</f>
        <v>valid</v>
      </c>
      <c r="R501" t="s">
        <v>30</v>
      </c>
      <c r="X501"/>
      <c r="Y501"/>
      <c r="Z501" t="s">
        <v>31</v>
      </c>
    </row>
    <row r="502" spans="1:26" x14ac:dyDescent="0.3">
      <c r="A502" t="s">
        <v>828</v>
      </c>
      <c r="B502" t="s">
        <v>502</v>
      </c>
      <c r="C502">
        <v>285650</v>
      </c>
      <c r="D502" t="str">
        <f>+VLOOKUP(C502,Param!K:L,2,FALSE)</f>
        <v>ELIS (Suisse) SA</v>
      </c>
      <c r="E502" t="s">
        <v>826</v>
      </c>
      <c r="F502" t="s">
        <v>35</v>
      </c>
      <c r="G502" t="s">
        <v>504</v>
      </c>
      <c r="H502" s="5">
        <v>39974.050000000003</v>
      </c>
      <c r="I502" s="5">
        <v>39974.0648</v>
      </c>
      <c r="J502" s="5">
        <v>-1.4799999997194301E-2</v>
      </c>
      <c r="K502" s="5">
        <v>39974.050000000003</v>
      </c>
      <c r="L502" s="5">
        <v>0</v>
      </c>
      <c r="M502" t="str">
        <f>IF(ISERROR(VLOOKUP(A502,'[1]Ecart validé'!$A:$A,1,FALSE)),Z502,"Ecart Validé")</f>
        <v>valid</v>
      </c>
      <c r="R502" t="s">
        <v>30</v>
      </c>
      <c r="X502"/>
      <c r="Y502"/>
      <c r="Z502" t="s">
        <v>31</v>
      </c>
    </row>
    <row r="503" spans="1:26" x14ac:dyDescent="0.3">
      <c r="A503" t="s">
        <v>829</v>
      </c>
      <c r="B503" t="s">
        <v>502</v>
      </c>
      <c r="C503">
        <v>285650</v>
      </c>
      <c r="D503" t="str">
        <f>+VLOOKUP(C503,Param!K:L,2,FALSE)</f>
        <v>ELIS (Suisse) SA</v>
      </c>
      <c r="E503" t="s">
        <v>826</v>
      </c>
      <c r="F503" t="s">
        <v>37</v>
      </c>
      <c r="G503" t="s">
        <v>504</v>
      </c>
      <c r="H503" s="5">
        <v>20709.86</v>
      </c>
      <c r="I503" s="5">
        <v>20709.868399999999</v>
      </c>
      <c r="J503" s="5">
        <v>-8.3999999988009205E-3</v>
      </c>
      <c r="K503" s="5">
        <v>20709.86</v>
      </c>
      <c r="L503" s="5">
        <v>0</v>
      </c>
      <c r="M503" t="str">
        <f>IF(ISERROR(VLOOKUP(A503,'[1]Ecart validé'!$A:$A,1,FALSE)),Z503,"Ecart Validé")</f>
        <v>valid</v>
      </c>
      <c r="R503" t="s">
        <v>30</v>
      </c>
      <c r="X503"/>
      <c r="Y503"/>
      <c r="Z503" t="s">
        <v>31</v>
      </c>
    </row>
    <row r="504" spans="1:26" x14ac:dyDescent="0.3">
      <c r="A504" t="s">
        <v>830</v>
      </c>
      <c r="B504" t="s">
        <v>502</v>
      </c>
      <c r="C504">
        <v>297749</v>
      </c>
      <c r="D504" t="str">
        <f>+VLOOKUP(C504,Param!K:L,2,FALSE)</f>
        <v>BOULANGERIE INDUSTRIELLE SA (BISA)</v>
      </c>
      <c r="E504" t="s">
        <v>831</v>
      </c>
      <c r="F504" t="s">
        <v>35</v>
      </c>
      <c r="G504" t="s">
        <v>504</v>
      </c>
      <c r="H504" s="5">
        <v>465.5</v>
      </c>
      <c r="I504" s="5">
        <v>465.52</v>
      </c>
      <c r="J504" s="5">
        <v>-1.99999999999818E-2</v>
      </c>
      <c r="K504" s="5">
        <v>465.5</v>
      </c>
      <c r="L504" s="5">
        <v>0</v>
      </c>
      <c r="M504" t="str">
        <f>IF(ISERROR(VLOOKUP(A504,'[1]Ecart validé'!$A:$A,1,FALSE)),Z504,"Ecart Validé")</f>
        <v>valid</v>
      </c>
      <c r="R504" t="s">
        <v>30</v>
      </c>
      <c r="X504"/>
      <c r="Y504"/>
      <c r="Z504" t="s">
        <v>31</v>
      </c>
    </row>
    <row r="505" spans="1:26" x14ac:dyDescent="0.3">
      <c r="A505" t="s">
        <v>832</v>
      </c>
      <c r="B505" t="s">
        <v>502</v>
      </c>
      <c r="C505">
        <v>297749</v>
      </c>
      <c r="D505" t="str">
        <f>+VLOOKUP(C505,Param!K:L,2,FALSE)</f>
        <v>BOULANGERIE INDUSTRIELLE SA (BISA)</v>
      </c>
      <c r="E505" t="s">
        <v>831</v>
      </c>
      <c r="F505" t="s">
        <v>37</v>
      </c>
      <c r="G505" t="s">
        <v>504</v>
      </c>
      <c r="H505" s="5">
        <v>265.16000000000003</v>
      </c>
      <c r="I505" s="5">
        <v>265.16000000000003</v>
      </c>
      <c r="J505" s="5">
        <v>0</v>
      </c>
      <c r="K505" s="5">
        <v>265.16000000000003</v>
      </c>
      <c r="L505" s="5">
        <v>0</v>
      </c>
      <c r="M505" t="str">
        <f>IF(ISERROR(VLOOKUP(A505,'[1]Ecart validé'!$A:$A,1,FALSE)),Z505,"Ecart Validé")</f>
        <v>valid</v>
      </c>
      <c r="R505" t="s">
        <v>30</v>
      </c>
      <c r="X505"/>
      <c r="Y505"/>
      <c r="Z505" t="s">
        <v>31</v>
      </c>
    </row>
    <row r="506" spans="1:26" x14ac:dyDescent="0.3">
      <c r="A506" t="s">
        <v>833</v>
      </c>
      <c r="B506" t="s">
        <v>502</v>
      </c>
      <c r="C506">
        <v>309665</v>
      </c>
      <c r="D506" t="str">
        <f>+VLOOKUP(C506,Param!K:L,2,FALSE)</f>
        <v>Bouygues E&amp;S InTec Suisse SA</v>
      </c>
      <c r="E506" t="s">
        <v>834</v>
      </c>
      <c r="F506" t="s">
        <v>51</v>
      </c>
      <c r="G506" t="s">
        <v>504</v>
      </c>
      <c r="H506" s="5">
        <v>282.74</v>
      </c>
      <c r="I506" s="5">
        <v>282.73599999999999</v>
      </c>
      <c r="J506" s="5">
        <v>4.0000000000190898E-3</v>
      </c>
      <c r="K506" s="5">
        <v>282.74</v>
      </c>
      <c r="L506" s="5">
        <v>0</v>
      </c>
      <c r="M506" t="str">
        <f>IF(ISERROR(VLOOKUP(A506,'[1]Ecart validé'!$A:$A,1,FALSE)),Z506,"Ecart Validé")</f>
        <v>valid</v>
      </c>
      <c r="R506" t="s">
        <v>30</v>
      </c>
      <c r="X506"/>
      <c r="Y506"/>
      <c r="Z506" t="s">
        <v>31</v>
      </c>
    </row>
    <row r="507" spans="1:26" x14ac:dyDescent="0.3">
      <c r="A507" t="s">
        <v>835</v>
      </c>
      <c r="B507" t="s">
        <v>502</v>
      </c>
      <c r="C507">
        <v>326470</v>
      </c>
      <c r="D507" t="str">
        <f>+VLOOKUP(C507,Param!K:L,2,FALSE)</f>
        <v>ETAVIS ARNOLD AG</v>
      </c>
      <c r="E507" t="s">
        <v>836</v>
      </c>
      <c r="F507" t="s">
        <v>51</v>
      </c>
      <c r="G507" t="s">
        <v>504</v>
      </c>
      <c r="H507" s="5">
        <v>54133.619999999901</v>
      </c>
      <c r="I507" s="5">
        <v>54133.623</v>
      </c>
      <c r="J507" s="5">
        <v>-3.0000000042491501E-3</v>
      </c>
      <c r="K507" s="5">
        <v>54133.619999999901</v>
      </c>
      <c r="L507" s="5">
        <v>0</v>
      </c>
      <c r="M507" t="str">
        <f>IF(ISERROR(VLOOKUP(A507,'[1]Ecart validé'!$A:$A,1,FALSE)),Z507,"Ecart Validé")</f>
        <v>valid</v>
      </c>
      <c r="R507" t="s">
        <v>30</v>
      </c>
      <c r="X507"/>
      <c r="Y507"/>
      <c r="Z507" t="s">
        <v>31</v>
      </c>
    </row>
    <row r="508" spans="1:26" x14ac:dyDescent="0.3">
      <c r="A508" t="s">
        <v>837</v>
      </c>
      <c r="B508" t="s">
        <v>502</v>
      </c>
      <c r="C508">
        <v>327513</v>
      </c>
      <c r="D508" t="str">
        <f>+VLOOKUP(C508,Param!K:L,2,FALSE)</f>
        <v>Leguriviera SA</v>
      </c>
      <c r="E508" t="s">
        <v>838</v>
      </c>
      <c r="F508" t="s">
        <v>51</v>
      </c>
      <c r="G508" t="s">
        <v>504</v>
      </c>
      <c r="H508" s="5">
        <v>14989.63</v>
      </c>
      <c r="I508" s="5">
        <v>14989.625</v>
      </c>
      <c r="J508" s="5">
        <v>4.9999999991996403E-3</v>
      </c>
      <c r="K508" s="5">
        <v>14989.63</v>
      </c>
      <c r="L508" s="5">
        <v>0</v>
      </c>
      <c r="M508" t="str">
        <f>IF(ISERROR(VLOOKUP(A508,'[1]Ecart validé'!$A:$A,1,FALSE)),Z508,"Ecart Validé")</f>
        <v>valid</v>
      </c>
      <c r="R508" t="s">
        <v>30</v>
      </c>
      <c r="X508"/>
      <c r="Y508"/>
      <c r="Z508" t="s">
        <v>31</v>
      </c>
    </row>
    <row r="509" spans="1:26" x14ac:dyDescent="0.3">
      <c r="A509" t="s">
        <v>839</v>
      </c>
      <c r="B509" t="s">
        <v>502</v>
      </c>
      <c r="C509">
        <v>335227</v>
      </c>
      <c r="D509" t="str">
        <f>+VLOOKUP(C509,Param!K:L,2,FALSE)</f>
        <v>CFD SA CultureFood</v>
      </c>
      <c r="E509" t="s">
        <v>840</v>
      </c>
      <c r="F509" t="s">
        <v>28</v>
      </c>
      <c r="G509" t="s">
        <v>504</v>
      </c>
      <c r="H509" s="5">
        <v>5953.44</v>
      </c>
      <c r="J509" s="5">
        <v>5953.44</v>
      </c>
      <c r="K509" s="5">
        <v>5953.4375</v>
      </c>
      <c r="L509" s="5">
        <v>2.4999999995998202E-3</v>
      </c>
      <c r="M509" t="str">
        <f>IF(ISERROR(VLOOKUP(A509,'[1]Ecart validé'!$A:$A,1,FALSE)),Z509,"Ecart Validé")</f>
        <v>resolved</v>
      </c>
      <c r="N509" t="s">
        <v>841</v>
      </c>
      <c r="O509" t="s">
        <v>842</v>
      </c>
      <c r="P509" t="s">
        <v>389</v>
      </c>
      <c r="Q509" t="s">
        <v>843</v>
      </c>
      <c r="R509" t="s">
        <v>30</v>
      </c>
      <c r="X509"/>
      <c r="Y509"/>
      <c r="Z509" t="s">
        <v>391</v>
      </c>
    </row>
    <row r="510" spans="1:26" x14ac:dyDescent="0.3">
      <c r="A510" t="s">
        <v>844</v>
      </c>
      <c r="B510" t="s">
        <v>502</v>
      </c>
      <c r="C510">
        <v>335227</v>
      </c>
      <c r="D510" t="str">
        <f>+VLOOKUP(C510,Param!K:L,2,FALSE)</f>
        <v>CFD SA CultureFood</v>
      </c>
      <c r="E510" t="s">
        <v>840</v>
      </c>
      <c r="F510" t="s">
        <v>33</v>
      </c>
      <c r="G510" t="s">
        <v>504</v>
      </c>
      <c r="H510" s="5">
        <v>1590.41</v>
      </c>
      <c r="I510" s="5">
        <v>1590.4124999999999</v>
      </c>
      <c r="J510" s="5">
        <v>-2.4999999998271899E-3</v>
      </c>
      <c r="K510" s="5">
        <v>1590.4124999999999</v>
      </c>
      <c r="L510" s="5">
        <v>-2.4999999998271899E-3</v>
      </c>
      <c r="M510" t="str">
        <f>IF(ISERROR(VLOOKUP(A510,'[1]Ecart validé'!$A:$A,1,FALSE)),Z510,"Ecart Validé")</f>
        <v>valid</v>
      </c>
      <c r="R510" t="s">
        <v>30</v>
      </c>
      <c r="X510"/>
      <c r="Y510"/>
      <c r="Z510" t="s">
        <v>31</v>
      </c>
    </row>
    <row r="511" spans="1:26" x14ac:dyDescent="0.3">
      <c r="A511" t="s">
        <v>845</v>
      </c>
      <c r="B511" t="s">
        <v>502</v>
      </c>
      <c r="C511">
        <v>335227</v>
      </c>
      <c r="D511" t="str">
        <f>+VLOOKUP(C511,Param!K:L,2,FALSE)</f>
        <v>CFD SA CultureFood</v>
      </c>
      <c r="E511" t="s">
        <v>840</v>
      </c>
      <c r="F511" t="s">
        <v>35</v>
      </c>
      <c r="G511" t="s">
        <v>504</v>
      </c>
      <c r="H511" s="5">
        <v>5607</v>
      </c>
      <c r="I511" s="5">
        <v>5606.9875000000002</v>
      </c>
      <c r="J511" s="5">
        <v>1.2499999999818099E-2</v>
      </c>
      <c r="K511" s="5">
        <v>5606.9875000000002</v>
      </c>
      <c r="L511" s="5">
        <v>1.2499999999818099E-2</v>
      </c>
      <c r="M511" t="str">
        <f>IF(ISERROR(VLOOKUP(A511,'[1]Ecart validé'!$A:$A,1,FALSE)),Z511,"Ecart Validé")</f>
        <v>valid</v>
      </c>
      <c r="R511" t="s">
        <v>30</v>
      </c>
      <c r="X511"/>
      <c r="Y511"/>
      <c r="Z511" t="s">
        <v>31</v>
      </c>
    </row>
    <row r="512" spans="1:26" x14ac:dyDescent="0.3">
      <c r="A512" t="s">
        <v>846</v>
      </c>
      <c r="B512" t="s">
        <v>502</v>
      </c>
      <c r="C512">
        <v>335227</v>
      </c>
      <c r="D512" t="str">
        <f>+VLOOKUP(C512,Param!K:L,2,FALSE)</f>
        <v>CFD SA CultureFood</v>
      </c>
      <c r="E512" t="s">
        <v>840</v>
      </c>
      <c r="F512" t="s">
        <v>37</v>
      </c>
      <c r="G512" t="s">
        <v>504</v>
      </c>
      <c r="H512" s="5">
        <v>4993.16</v>
      </c>
      <c r="I512" s="5">
        <v>4993.16</v>
      </c>
      <c r="J512" s="5">
        <v>0</v>
      </c>
      <c r="K512" s="5">
        <v>4993.16</v>
      </c>
      <c r="L512" s="5">
        <v>0</v>
      </c>
      <c r="M512" t="str">
        <f>IF(ISERROR(VLOOKUP(A512,'[1]Ecart validé'!$A:$A,1,FALSE)),Z512,"Ecart Validé")</f>
        <v>valid</v>
      </c>
      <c r="R512" t="s">
        <v>30</v>
      </c>
      <c r="X512"/>
      <c r="Y512"/>
      <c r="Z512" t="s">
        <v>31</v>
      </c>
    </row>
    <row r="513" spans="1:26" x14ac:dyDescent="0.3">
      <c r="A513" t="s">
        <v>847</v>
      </c>
      <c r="B513" t="s">
        <v>502</v>
      </c>
      <c r="C513">
        <v>335822</v>
      </c>
      <c r="D513" t="str">
        <f>+VLOOKUP(C513,Param!K:L,2,FALSE)</f>
        <v>Keller Früchte + Gemüse AG</v>
      </c>
      <c r="E513" t="s">
        <v>848</v>
      </c>
      <c r="F513" t="s">
        <v>28</v>
      </c>
      <c r="G513" t="s">
        <v>504</v>
      </c>
      <c r="H513" s="5">
        <v>4860.1000000000004</v>
      </c>
      <c r="I513" s="5">
        <v>4860.1000000000004</v>
      </c>
      <c r="J513" s="5">
        <v>0</v>
      </c>
      <c r="K513" s="5">
        <v>4860.1000000000004</v>
      </c>
      <c r="L513" s="5">
        <v>0</v>
      </c>
      <c r="M513" t="str">
        <f>IF(ISERROR(VLOOKUP(A513,'[1]Ecart validé'!$A:$A,1,FALSE)),Z513,"Ecart Validé")</f>
        <v>valid</v>
      </c>
      <c r="R513" t="s">
        <v>30</v>
      </c>
      <c r="X513"/>
      <c r="Y513"/>
      <c r="Z513" t="s">
        <v>31</v>
      </c>
    </row>
    <row r="514" spans="1:26" x14ac:dyDescent="0.3">
      <c r="A514" t="s">
        <v>849</v>
      </c>
      <c r="B514" t="s">
        <v>502</v>
      </c>
      <c r="C514">
        <v>335822</v>
      </c>
      <c r="D514" t="str">
        <f>+VLOOKUP(C514,Param!K:L,2,FALSE)</f>
        <v>Keller Früchte + Gemüse AG</v>
      </c>
      <c r="E514" t="s">
        <v>848</v>
      </c>
      <c r="F514" t="s">
        <v>33</v>
      </c>
      <c r="G514" t="s">
        <v>504</v>
      </c>
      <c r="H514" s="5">
        <v>808.1</v>
      </c>
      <c r="I514" s="5">
        <v>808.1</v>
      </c>
      <c r="J514" s="5">
        <v>0</v>
      </c>
      <c r="K514" s="5">
        <v>808.1</v>
      </c>
      <c r="L514" s="5">
        <v>0</v>
      </c>
      <c r="M514" t="str">
        <f>IF(ISERROR(VLOOKUP(A514,'[1]Ecart validé'!$A:$A,1,FALSE)),Z514,"Ecart Validé")</f>
        <v>valid</v>
      </c>
      <c r="R514" t="s">
        <v>30</v>
      </c>
      <c r="X514"/>
      <c r="Y514"/>
      <c r="Z514" t="s">
        <v>31</v>
      </c>
    </row>
    <row r="515" spans="1:26" x14ac:dyDescent="0.3">
      <c r="A515" t="s">
        <v>850</v>
      </c>
      <c r="B515" t="s">
        <v>502</v>
      </c>
      <c r="C515">
        <v>335822</v>
      </c>
      <c r="D515" t="str">
        <f>+VLOOKUP(C515,Param!K:L,2,FALSE)</f>
        <v>Keller Früchte + Gemüse AG</v>
      </c>
      <c r="E515" t="s">
        <v>848</v>
      </c>
      <c r="F515" t="s">
        <v>35</v>
      </c>
      <c r="G515" t="s">
        <v>504</v>
      </c>
      <c r="H515" s="5">
        <v>2703</v>
      </c>
      <c r="I515" s="5">
        <v>2703</v>
      </c>
      <c r="J515" s="5">
        <v>0</v>
      </c>
      <c r="K515" s="5">
        <v>2703</v>
      </c>
      <c r="L515" s="5">
        <v>0</v>
      </c>
      <c r="M515" t="str">
        <f>IF(ISERROR(VLOOKUP(A515,'[1]Ecart validé'!$A:$A,1,FALSE)),Z515,"Ecart Validé")</f>
        <v>valid</v>
      </c>
      <c r="R515" t="s">
        <v>30</v>
      </c>
      <c r="X515"/>
      <c r="Y515"/>
      <c r="Z515" t="s">
        <v>31</v>
      </c>
    </row>
    <row r="516" spans="1:26" x14ac:dyDescent="0.3">
      <c r="A516" t="s">
        <v>851</v>
      </c>
      <c r="B516" t="s">
        <v>502</v>
      </c>
      <c r="C516">
        <v>335822</v>
      </c>
      <c r="D516" t="str">
        <f>+VLOOKUP(C516,Param!K:L,2,FALSE)</f>
        <v>Keller Früchte + Gemüse AG</v>
      </c>
      <c r="E516" t="s">
        <v>848</v>
      </c>
      <c r="F516" t="s">
        <v>37</v>
      </c>
      <c r="G516" t="s">
        <v>504</v>
      </c>
      <c r="H516" s="5">
        <v>694.55</v>
      </c>
      <c r="I516" s="5">
        <v>694.55</v>
      </c>
      <c r="J516" s="5">
        <v>0</v>
      </c>
      <c r="K516" s="5">
        <v>694.55</v>
      </c>
      <c r="L516" s="5">
        <v>0</v>
      </c>
      <c r="M516" t="str">
        <f>IF(ISERROR(VLOOKUP(A516,'[1]Ecart validé'!$A:$A,1,FALSE)),Z516,"Ecart Validé")</f>
        <v>valid</v>
      </c>
      <c r="R516" t="s">
        <v>30</v>
      </c>
      <c r="X516"/>
      <c r="Y516"/>
      <c r="Z516" t="s">
        <v>31</v>
      </c>
    </row>
    <row r="517" spans="1:26" x14ac:dyDescent="0.3">
      <c r="A517" t="s">
        <v>852</v>
      </c>
      <c r="B517" t="s">
        <v>502</v>
      </c>
      <c r="C517">
        <v>336162</v>
      </c>
      <c r="D517" t="str">
        <f>+VLOOKUP(C517,Param!K:L,2,FALSE)</f>
        <v>KT-Service GmbH</v>
      </c>
      <c r="E517" t="s">
        <v>853</v>
      </c>
      <c r="F517" t="s">
        <v>51</v>
      </c>
      <c r="G517" t="s">
        <v>29</v>
      </c>
      <c r="H517" s="5">
        <v>11680.14</v>
      </c>
      <c r="I517" s="5">
        <v>11680.1351</v>
      </c>
      <c r="J517" s="5">
        <v>4.8999999999068599E-3</v>
      </c>
      <c r="K517" s="5">
        <v>11680.14</v>
      </c>
      <c r="L517" s="5">
        <v>0</v>
      </c>
      <c r="M517" t="str">
        <f>IF(ISERROR(VLOOKUP(A517,'[1]Ecart validé'!$A:$A,1,FALSE)),Z517,"Ecart Validé")</f>
        <v>valid</v>
      </c>
      <c r="R517" t="s">
        <v>30</v>
      </c>
      <c r="X517"/>
      <c r="Y517"/>
      <c r="Z517" t="s">
        <v>31</v>
      </c>
    </row>
    <row r="518" spans="1:26" x14ac:dyDescent="0.3">
      <c r="A518" t="s">
        <v>854</v>
      </c>
      <c r="B518" t="s">
        <v>502</v>
      </c>
      <c r="C518">
        <v>341008</v>
      </c>
      <c r="D518" t="str">
        <f>+VLOOKUP(C518,Param!K:L,2,FALSE)</f>
        <v>Pomona Suisse AG</v>
      </c>
      <c r="E518" t="s">
        <v>855</v>
      </c>
      <c r="F518" t="s">
        <v>28</v>
      </c>
      <c r="G518" t="s">
        <v>504</v>
      </c>
      <c r="H518" s="5">
        <v>15661.47</v>
      </c>
      <c r="I518" s="5">
        <v>15661.4674</v>
      </c>
      <c r="J518" s="5">
        <v>2.6000000016210799E-3</v>
      </c>
      <c r="K518" s="5">
        <v>15661.47</v>
      </c>
      <c r="L518" s="5">
        <v>0</v>
      </c>
      <c r="M518" t="str">
        <f>IF(ISERROR(VLOOKUP(A518,'[1]Ecart validé'!$A:$A,1,FALSE)),Z518,"Ecart Validé")</f>
        <v>valid</v>
      </c>
      <c r="R518" t="s">
        <v>30</v>
      </c>
      <c r="X518"/>
      <c r="Y518"/>
      <c r="Z518" t="s">
        <v>31</v>
      </c>
    </row>
    <row r="519" spans="1:26" x14ac:dyDescent="0.3">
      <c r="A519" t="s">
        <v>856</v>
      </c>
      <c r="B519" t="s">
        <v>502</v>
      </c>
      <c r="C519">
        <v>341008</v>
      </c>
      <c r="D519" t="str">
        <f>+VLOOKUP(C519,Param!K:L,2,FALSE)</f>
        <v>Pomona Suisse AG</v>
      </c>
      <c r="E519" t="s">
        <v>855</v>
      </c>
      <c r="F519" t="s">
        <v>33</v>
      </c>
      <c r="G519" t="s">
        <v>504</v>
      </c>
      <c r="H519" s="5">
        <v>3729.08</v>
      </c>
      <c r="I519" s="5">
        <v>3729.0726</v>
      </c>
      <c r="J519" s="5">
        <v>7.3999999999614296E-3</v>
      </c>
      <c r="K519" s="5">
        <v>3729.08</v>
      </c>
      <c r="L519" s="5">
        <v>0</v>
      </c>
      <c r="M519" t="str">
        <f>IF(ISERROR(VLOOKUP(A519,'[1]Ecart validé'!$A:$A,1,FALSE)),Z519,"Ecart Validé")</f>
        <v>valid</v>
      </c>
      <c r="R519" t="s">
        <v>30</v>
      </c>
      <c r="X519"/>
      <c r="Y519"/>
      <c r="Z519" t="s">
        <v>31</v>
      </c>
    </row>
    <row r="520" spans="1:26" x14ac:dyDescent="0.3">
      <c r="A520" t="s">
        <v>857</v>
      </c>
      <c r="B520" t="s">
        <v>502</v>
      </c>
      <c r="C520">
        <v>341008</v>
      </c>
      <c r="D520" t="str">
        <f>+VLOOKUP(C520,Param!K:L,2,FALSE)</f>
        <v>Pomona Suisse AG</v>
      </c>
      <c r="E520" t="s">
        <v>855</v>
      </c>
      <c r="F520" t="s">
        <v>35</v>
      </c>
      <c r="G520" t="s">
        <v>504</v>
      </c>
      <c r="H520" s="5">
        <v>12380.05</v>
      </c>
      <c r="I520" s="5">
        <v>12380.0542</v>
      </c>
      <c r="J520" s="5">
        <v>-4.2000000012194496E-3</v>
      </c>
      <c r="K520" s="5">
        <v>12380.05</v>
      </c>
      <c r="L520" s="5">
        <v>0</v>
      </c>
      <c r="M520" t="str">
        <f>IF(ISERROR(VLOOKUP(A520,'[1]Ecart validé'!$A:$A,1,FALSE)),Z520,"Ecart Validé")</f>
        <v>valid</v>
      </c>
      <c r="R520" t="s">
        <v>30</v>
      </c>
      <c r="X520"/>
      <c r="Y520"/>
      <c r="Z520" t="s">
        <v>31</v>
      </c>
    </row>
    <row r="521" spans="1:26" x14ac:dyDescent="0.3">
      <c r="A521" t="s">
        <v>858</v>
      </c>
      <c r="B521" t="s">
        <v>502</v>
      </c>
      <c r="C521">
        <v>341008</v>
      </c>
      <c r="D521" t="str">
        <f>+VLOOKUP(C521,Param!K:L,2,FALSE)</f>
        <v>Pomona Suisse AG</v>
      </c>
      <c r="E521" t="s">
        <v>855</v>
      </c>
      <c r="F521" t="s">
        <v>37</v>
      </c>
      <c r="G521" t="s">
        <v>504</v>
      </c>
      <c r="H521" s="5">
        <v>4365.74999999999</v>
      </c>
      <c r="I521" s="5">
        <v>4365.7502000000004</v>
      </c>
      <c r="J521" s="5">
        <v>-2.00000001314037E-4</v>
      </c>
      <c r="K521" s="5">
        <v>4365.74999999999</v>
      </c>
      <c r="L521" s="5">
        <v>0</v>
      </c>
      <c r="M521" t="str">
        <f>IF(ISERROR(VLOOKUP(A521,'[1]Ecart validé'!$A:$A,1,FALSE)),Z521,"Ecart Validé")</f>
        <v>valid</v>
      </c>
      <c r="R521" t="s">
        <v>30</v>
      </c>
      <c r="X521"/>
      <c r="Y521"/>
      <c r="Z521" t="s">
        <v>31</v>
      </c>
    </row>
    <row r="522" spans="1:26" x14ac:dyDescent="0.3">
      <c r="A522" t="s">
        <v>859</v>
      </c>
      <c r="B522" t="s">
        <v>502</v>
      </c>
      <c r="C522">
        <v>341966</v>
      </c>
      <c r="D522" t="str">
        <f>+VLOOKUP(C522,Param!K:L,2,FALSE)</f>
        <v>Weita AG</v>
      </c>
      <c r="E522" t="s">
        <v>860</v>
      </c>
      <c r="F522" t="s">
        <v>533</v>
      </c>
      <c r="G522" t="s">
        <v>504</v>
      </c>
      <c r="H522" s="5">
        <v>17517.05</v>
      </c>
      <c r="J522" s="5">
        <v>17517.05</v>
      </c>
      <c r="K522" s="5">
        <v>17517.054400000001</v>
      </c>
      <c r="L522" s="5">
        <v>-4.4000000016239903E-3</v>
      </c>
      <c r="M522" t="str">
        <f>IF(ISERROR(VLOOKUP(A522,'[1]Ecart validé'!$A:$A,1,FALSE)),Z522,"Ecart Validé")</f>
        <v>resolved</v>
      </c>
      <c r="N522" t="s">
        <v>861</v>
      </c>
      <c r="O522" t="s">
        <v>862</v>
      </c>
      <c r="P522" t="s">
        <v>389</v>
      </c>
      <c r="Q522" t="s">
        <v>863</v>
      </c>
      <c r="R522" t="s">
        <v>30</v>
      </c>
      <c r="X522"/>
      <c r="Y522"/>
      <c r="Z522" t="s">
        <v>391</v>
      </c>
    </row>
    <row r="523" spans="1:26" x14ac:dyDescent="0.3">
      <c r="A523" t="s">
        <v>864</v>
      </c>
      <c r="B523" t="s">
        <v>502</v>
      </c>
      <c r="C523">
        <v>341966</v>
      </c>
      <c r="D523" t="str">
        <f>+VLOOKUP(C523,Param!K:L,2,FALSE)</f>
        <v>Weita AG</v>
      </c>
      <c r="E523" t="s">
        <v>860</v>
      </c>
      <c r="F523" t="s">
        <v>535</v>
      </c>
      <c r="G523" t="s">
        <v>504</v>
      </c>
      <c r="H523" s="5">
        <v>26120.46</v>
      </c>
      <c r="I523" s="5">
        <v>26120.457200000001</v>
      </c>
      <c r="J523" s="5">
        <v>2.79999999838764E-3</v>
      </c>
      <c r="K523" s="5">
        <v>26120.457200000001</v>
      </c>
      <c r="L523" s="5">
        <v>2.79999999838764E-3</v>
      </c>
      <c r="M523" t="str">
        <f>IF(ISERROR(VLOOKUP(A523,'[1]Ecart validé'!$A:$A,1,FALSE)),Z523,"Ecart Validé")</f>
        <v>valid</v>
      </c>
      <c r="R523" t="s">
        <v>30</v>
      </c>
      <c r="X523"/>
      <c r="Y523"/>
      <c r="Z523" t="s">
        <v>31</v>
      </c>
    </row>
    <row r="524" spans="1:26" x14ac:dyDescent="0.3">
      <c r="A524" t="s">
        <v>865</v>
      </c>
      <c r="B524" t="s">
        <v>502</v>
      </c>
      <c r="C524">
        <v>341966</v>
      </c>
      <c r="D524" t="str">
        <f>+VLOOKUP(C524,Param!K:L,2,FALSE)</f>
        <v>Weita AG</v>
      </c>
      <c r="E524" t="s">
        <v>860</v>
      </c>
      <c r="F524" t="s">
        <v>51</v>
      </c>
      <c r="G524" t="s">
        <v>504</v>
      </c>
      <c r="H524" s="5">
        <v>7934.09</v>
      </c>
      <c r="I524" s="5">
        <v>7934.0929999999998</v>
      </c>
      <c r="J524" s="5">
        <v>-2.9999999997016801E-3</v>
      </c>
      <c r="K524" s="5">
        <v>7934.0929999999998</v>
      </c>
      <c r="L524" s="5">
        <v>-2.9999999997016801E-3</v>
      </c>
      <c r="M524" t="str">
        <f>IF(ISERROR(VLOOKUP(A524,'[1]Ecart validé'!$A:$A,1,FALSE)),Z524,"Ecart Validé")</f>
        <v>valid</v>
      </c>
      <c r="R524" t="s">
        <v>30</v>
      </c>
      <c r="X524"/>
      <c r="Y524"/>
      <c r="Z524" t="s">
        <v>31</v>
      </c>
    </row>
    <row r="525" spans="1:26" x14ac:dyDescent="0.3">
      <c r="A525" t="s">
        <v>866</v>
      </c>
      <c r="B525" t="s">
        <v>502</v>
      </c>
      <c r="C525">
        <v>347224</v>
      </c>
      <c r="D525" t="str">
        <f>+VLOOKUP(C525,Param!K:L,2,FALSE)</f>
        <v>Rivella AG</v>
      </c>
      <c r="E525" t="s">
        <v>867</v>
      </c>
      <c r="F525" t="s">
        <v>51</v>
      </c>
      <c r="G525" t="s">
        <v>504</v>
      </c>
      <c r="H525" s="5">
        <v>1275.9000000000001</v>
      </c>
      <c r="I525" s="5">
        <v>1275.9000000000001</v>
      </c>
      <c r="J525" s="5">
        <v>0</v>
      </c>
      <c r="K525" s="5">
        <v>1275.9000000000001</v>
      </c>
      <c r="L525" s="5">
        <v>0</v>
      </c>
      <c r="M525" t="str">
        <f>IF(ISERROR(VLOOKUP(A525,'[1]Ecart validé'!$A:$A,1,FALSE)),Z525,"Ecart Validé")</f>
        <v>valid</v>
      </c>
      <c r="R525" t="s">
        <v>30</v>
      </c>
      <c r="X525"/>
      <c r="Y525"/>
      <c r="Z525" t="s">
        <v>31</v>
      </c>
    </row>
    <row r="526" spans="1:26" x14ac:dyDescent="0.3">
      <c r="A526" t="s">
        <v>868</v>
      </c>
      <c r="B526" t="s">
        <v>502</v>
      </c>
      <c r="C526">
        <v>347592</v>
      </c>
      <c r="D526" t="str">
        <f>+VLOOKUP(C526,Param!K:L,2,FALSE)</f>
        <v>Cowa Service Gebäudedienster AG - SHS</v>
      </c>
      <c r="E526" t="s">
        <v>869</v>
      </c>
      <c r="F526" t="s">
        <v>28</v>
      </c>
      <c r="G526" t="s">
        <v>504</v>
      </c>
      <c r="H526" s="5">
        <v>6524.28</v>
      </c>
      <c r="I526" s="5">
        <v>6524.2828</v>
      </c>
      <c r="J526" s="5">
        <v>-2.8000000002066298E-3</v>
      </c>
      <c r="K526" s="5">
        <v>6524.28</v>
      </c>
      <c r="L526" s="5">
        <v>0</v>
      </c>
      <c r="M526" t="str">
        <f>IF(ISERROR(VLOOKUP(A526,'[1]Ecart validé'!$A:$A,1,FALSE)),Z526,"Ecart Validé")</f>
        <v>valid</v>
      </c>
      <c r="R526" t="s">
        <v>30</v>
      </c>
      <c r="X526"/>
      <c r="Y526"/>
      <c r="Z526" t="s">
        <v>31</v>
      </c>
    </row>
    <row r="527" spans="1:26" x14ac:dyDescent="0.3">
      <c r="A527" t="s">
        <v>870</v>
      </c>
      <c r="B527" t="s">
        <v>502</v>
      </c>
      <c r="C527">
        <v>347592</v>
      </c>
      <c r="D527" t="str">
        <f>+VLOOKUP(C527,Param!K:L,2,FALSE)</f>
        <v>Cowa Service Gebäudedienster AG - SHS</v>
      </c>
      <c r="E527" t="s">
        <v>869</v>
      </c>
      <c r="F527" t="s">
        <v>33</v>
      </c>
      <c r="G527" t="s">
        <v>504</v>
      </c>
      <c r="H527" s="5">
        <v>248.92</v>
      </c>
      <c r="I527" s="5">
        <v>248.91560000000001</v>
      </c>
      <c r="J527" s="5">
        <v>4.3999999999755303E-3</v>
      </c>
      <c r="K527" s="5">
        <v>248.92</v>
      </c>
      <c r="L527" s="5">
        <v>0</v>
      </c>
      <c r="M527" t="str">
        <f>IF(ISERROR(VLOOKUP(A527,'[1]Ecart validé'!$A:$A,1,FALSE)),Z527,"Ecart Validé")</f>
        <v>valid</v>
      </c>
      <c r="R527" t="s">
        <v>30</v>
      </c>
      <c r="X527"/>
      <c r="Y527"/>
      <c r="Z527" t="s">
        <v>31</v>
      </c>
    </row>
    <row r="528" spans="1:26" x14ac:dyDescent="0.3">
      <c r="A528" t="s">
        <v>871</v>
      </c>
      <c r="B528" t="s">
        <v>502</v>
      </c>
      <c r="C528">
        <v>347592</v>
      </c>
      <c r="D528" t="str">
        <f>+VLOOKUP(C528,Param!K:L,2,FALSE)</f>
        <v>Cowa Service Gebäudedienster AG - SHS</v>
      </c>
      <c r="E528" t="s">
        <v>869</v>
      </c>
      <c r="F528" t="s">
        <v>35</v>
      </c>
      <c r="G528" t="s">
        <v>504</v>
      </c>
      <c r="H528" s="5">
        <v>1628.85</v>
      </c>
      <c r="I528" s="5">
        <v>1628.8668</v>
      </c>
      <c r="J528" s="5">
        <v>-1.6800000000102899E-2</v>
      </c>
      <c r="K528" s="5">
        <v>1628.85</v>
      </c>
      <c r="L528" s="5">
        <v>0</v>
      </c>
      <c r="M528" t="str">
        <f>IF(ISERROR(VLOOKUP(A528,'[1]Ecart validé'!$A:$A,1,FALSE)),Z528,"Ecart Validé")</f>
        <v>valid</v>
      </c>
      <c r="R528" t="s">
        <v>30</v>
      </c>
      <c r="X528"/>
      <c r="Y528"/>
      <c r="Z528" t="s">
        <v>31</v>
      </c>
    </row>
    <row r="529" spans="1:26" x14ac:dyDescent="0.3">
      <c r="A529" t="s">
        <v>872</v>
      </c>
      <c r="B529" t="s">
        <v>502</v>
      </c>
      <c r="C529">
        <v>347592</v>
      </c>
      <c r="D529" t="str">
        <f>+VLOOKUP(C529,Param!K:L,2,FALSE)</f>
        <v>Cowa Service Gebäudedienster AG - SHS</v>
      </c>
      <c r="E529" t="s">
        <v>869</v>
      </c>
      <c r="F529" t="s">
        <v>37</v>
      </c>
      <c r="G529" t="s">
        <v>504</v>
      </c>
      <c r="H529" s="5">
        <v>652.67999999999995</v>
      </c>
      <c r="I529" s="5">
        <v>652.67999999999995</v>
      </c>
      <c r="J529" s="5">
        <v>0</v>
      </c>
      <c r="K529" s="5">
        <v>652.67999999999995</v>
      </c>
      <c r="L529" s="5">
        <v>0</v>
      </c>
      <c r="M529" t="str">
        <f>IF(ISERROR(VLOOKUP(A529,'[1]Ecart validé'!$A:$A,1,FALSE)),Z529,"Ecart Validé")</f>
        <v>valid</v>
      </c>
      <c r="R529" t="s">
        <v>30</v>
      </c>
      <c r="X529"/>
      <c r="Y529"/>
      <c r="Z529" t="s">
        <v>31</v>
      </c>
    </row>
    <row r="530" spans="1:26" x14ac:dyDescent="0.3">
      <c r="A530" t="s">
        <v>873</v>
      </c>
      <c r="B530" t="s">
        <v>502</v>
      </c>
      <c r="C530">
        <v>347593</v>
      </c>
      <c r="D530" t="str">
        <f>+VLOOKUP(C530,Param!K:L,2,FALSE)</f>
        <v>Reitzel Suisse SA</v>
      </c>
      <c r="E530" t="s">
        <v>874</v>
      </c>
      <c r="F530" t="s">
        <v>51</v>
      </c>
      <c r="G530" t="s">
        <v>504</v>
      </c>
      <c r="H530" s="5">
        <v>1062.03</v>
      </c>
      <c r="I530" s="5">
        <v>1062.029</v>
      </c>
      <c r="J530" s="5">
        <v>9.9999999997635292E-4</v>
      </c>
      <c r="K530" s="5">
        <v>1062.03</v>
      </c>
      <c r="L530" s="5">
        <v>0</v>
      </c>
      <c r="M530" t="str">
        <f>IF(ISERROR(VLOOKUP(A530,'[1]Ecart validé'!$A:$A,1,FALSE)),Z530,"Ecart Validé")</f>
        <v>valid</v>
      </c>
      <c r="R530" t="s">
        <v>30</v>
      </c>
      <c r="X530"/>
      <c r="Y530"/>
      <c r="Z530" t="s">
        <v>31</v>
      </c>
    </row>
    <row r="531" spans="1:26" x14ac:dyDescent="0.3">
      <c r="A531" t="s">
        <v>875</v>
      </c>
      <c r="B531" t="s">
        <v>502</v>
      </c>
      <c r="C531">
        <v>1703296</v>
      </c>
      <c r="D531" t="str">
        <f>+VLOOKUP(C531,Param!K:L,2,FALSE)</f>
        <v>Evian-Volvic Suisse SA</v>
      </c>
      <c r="E531" t="s">
        <v>876</v>
      </c>
      <c r="F531" t="s">
        <v>51</v>
      </c>
      <c r="G531" t="s">
        <v>504</v>
      </c>
      <c r="H531" s="5">
        <v>2498.7600000000002</v>
      </c>
      <c r="I531" s="5">
        <v>2498.7600000000002</v>
      </c>
      <c r="J531" s="5">
        <v>0</v>
      </c>
      <c r="K531" s="5">
        <v>2498.7600000000002</v>
      </c>
      <c r="L531" s="5">
        <v>0</v>
      </c>
      <c r="M531" t="str">
        <f>IF(ISERROR(VLOOKUP(A531,'[1]Ecart validé'!$A:$A,1,FALSE)),Z531,"Ecart Validé")</f>
        <v>valid</v>
      </c>
      <c r="R531" t="s">
        <v>30</v>
      </c>
      <c r="X531"/>
      <c r="Y531"/>
      <c r="Z531" t="s">
        <v>31</v>
      </c>
    </row>
    <row r="532" spans="1:26" x14ac:dyDescent="0.3">
      <c r="A532" t="s">
        <v>877</v>
      </c>
      <c r="B532" t="s">
        <v>502</v>
      </c>
      <c r="C532">
        <v>1703299</v>
      </c>
      <c r="D532" t="str">
        <f>+VLOOKUP(C532,Param!K:L,2,FALSE)</f>
        <v>Nestlé Waters (Suisse) SA</v>
      </c>
      <c r="E532" t="s">
        <v>878</v>
      </c>
      <c r="F532" t="s">
        <v>51</v>
      </c>
      <c r="G532" t="s">
        <v>504</v>
      </c>
      <c r="H532" s="5">
        <v>11195.75</v>
      </c>
      <c r="I532" s="5">
        <v>11195.75</v>
      </c>
      <c r="J532" s="5">
        <v>0</v>
      </c>
      <c r="K532" s="5">
        <v>11195.75</v>
      </c>
      <c r="L532" s="5">
        <v>0</v>
      </c>
      <c r="M532" t="str">
        <f>IF(ISERROR(VLOOKUP(A532,'[1]Ecart validé'!$A:$A,1,FALSE)),Z532,"Ecart Validé")</f>
        <v>valid</v>
      </c>
      <c r="R532" t="s">
        <v>30</v>
      </c>
      <c r="X532"/>
      <c r="Y532"/>
      <c r="Z532" t="s">
        <v>31</v>
      </c>
    </row>
    <row r="533" spans="1:26" x14ac:dyDescent="0.3">
      <c r="A533" t="s">
        <v>879</v>
      </c>
      <c r="B533" t="s">
        <v>502</v>
      </c>
      <c r="C533">
        <v>68</v>
      </c>
      <c r="D533" t="str">
        <f>+VLOOKUP(C533,Param!K:L,2,FALSE)</f>
        <v>Le Fournil Romand SA / Polly SA</v>
      </c>
      <c r="E533" t="s">
        <v>880</v>
      </c>
      <c r="F533" t="s">
        <v>28</v>
      </c>
      <c r="G533" t="s">
        <v>504</v>
      </c>
      <c r="H533" s="5">
        <v>1129</v>
      </c>
      <c r="I533" s="5">
        <v>1128.9964</v>
      </c>
      <c r="J533" s="5">
        <v>3.6000000000058199E-3</v>
      </c>
      <c r="K533" s="5">
        <v>1129</v>
      </c>
      <c r="L533" s="5">
        <v>0</v>
      </c>
      <c r="M533" t="str">
        <f>IF(ISERROR(VLOOKUP(A533,'[1]Ecart validé'!$A:$A,1,FALSE)),Z533,"Ecart Validé")</f>
        <v>valid</v>
      </c>
      <c r="R533" t="s">
        <v>30</v>
      </c>
      <c r="X533"/>
      <c r="Y533"/>
      <c r="Z533" t="s">
        <v>31</v>
      </c>
    </row>
    <row r="534" spans="1:26" x14ac:dyDescent="0.3">
      <c r="A534" t="s">
        <v>881</v>
      </c>
      <c r="B534" t="s">
        <v>502</v>
      </c>
      <c r="C534">
        <v>109102</v>
      </c>
      <c r="D534" t="str">
        <f>+VLOOKUP(C534,Param!K:L,2,FALSE)</f>
        <v>Stampfli AG</v>
      </c>
      <c r="E534" t="s">
        <v>882</v>
      </c>
      <c r="F534" t="s">
        <v>28</v>
      </c>
      <c r="G534" t="s">
        <v>504</v>
      </c>
      <c r="H534" s="5">
        <v>899.11</v>
      </c>
      <c r="I534" s="5">
        <v>899.11199999999997</v>
      </c>
      <c r="J534" s="5">
        <v>-1.9999999999527002E-3</v>
      </c>
      <c r="K534" s="5">
        <v>899.11</v>
      </c>
      <c r="L534" s="5">
        <v>0</v>
      </c>
      <c r="M534" t="str">
        <f>IF(ISERROR(VLOOKUP(A534,'[1]Ecart validé'!$A:$A,1,FALSE)),Z534,"Ecart Validé")</f>
        <v>valid</v>
      </c>
      <c r="R534" t="s">
        <v>30</v>
      </c>
      <c r="X534"/>
      <c r="Y534"/>
      <c r="Z534" t="s">
        <v>31</v>
      </c>
    </row>
    <row r="535" spans="1:26" x14ac:dyDescent="0.3">
      <c r="A535" t="s">
        <v>883</v>
      </c>
      <c r="B535" t="s">
        <v>502</v>
      </c>
      <c r="C535">
        <v>109102</v>
      </c>
      <c r="D535" t="str">
        <f>+VLOOKUP(C535,Param!K:L,2,FALSE)</f>
        <v>Stampfli AG</v>
      </c>
      <c r="E535" t="s">
        <v>882</v>
      </c>
      <c r="F535" t="s">
        <v>33</v>
      </c>
      <c r="G535" t="s">
        <v>504</v>
      </c>
      <c r="H535" s="5">
        <v>166.57</v>
      </c>
      <c r="I535" s="5">
        <v>166.566</v>
      </c>
      <c r="J535" s="5">
        <v>3.9999999999906699E-3</v>
      </c>
      <c r="K535" s="5">
        <v>166.57</v>
      </c>
      <c r="L535" s="5">
        <v>0</v>
      </c>
      <c r="M535" t="str">
        <f>IF(ISERROR(VLOOKUP(A535,'[1]Ecart validé'!$A:$A,1,FALSE)),Z535,"Ecart Validé")</f>
        <v>valid</v>
      </c>
      <c r="R535" t="s">
        <v>30</v>
      </c>
      <c r="X535"/>
      <c r="Y535"/>
      <c r="Z535" t="s">
        <v>31</v>
      </c>
    </row>
    <row r="536" spans="1:26" x14ac:dyDescent="0.3">
      <c r="A536" t="s">
        <v>884</v>
      </c>
      <c r="B536" t="s">
        <v>502</v>
      </c>
      <c r="C536">
        <v>10551</v>
      </c>
      <c r="D536" t="str">
        <f>+VLOOKUP(C536,Param!K:L,2,FALSE)</f>
        <v>ALPHA SIGNS GmbH</v>
      </c>
      <c r="E536" t="s">
        <v>885</v>
      </c>
      <c r="F536" t="s">
        <v>533</v>
      </c>
      <c r="G536" t="s">
        <v>504</v>
      </c>
      <c r="H536" s="5">
        <v>121.13</v>
      </c>
      <c r="I536" s="5">
        <v>121.134</v>
      </c>
      <c r="J536" s="5">
        <v>-4.0000000000048799E-3</v>
      </c>
      <c r="K536" s="5">
        <v>121.13</v>
      </c>
      <c r="L536" s="5">
        <v>0</v>
      </c>
      <c r="M536" t="str">
        <f>IF(ISERROR(VLOOKUP(A536,'[1]Ecart validé'!$A:$A,1,FALSE)),Z536,"Ecart Validé")</f>
        <v>valid</v>
      </c>
      <c r="R536" t="s">
        <v>30</v>
      </c>
      <c r="X536"/>
      <c r="Y536"/>
      <c r="Z536" t="s">
        <v>31</v>
      </c>
    </row>
    <row r="537" spans="1:26" x14ac:dyDescent="0.3">
      <c r="A537" t="s">
        <v>886</v>
      </c>
      <c r="B537" t="s">
        <v>502</v>
      </c>
      <c r="C537">
        <v>13</v>
      </c>
      <c r="D537" t="str">
        <f>+VLOOKUP(C537,Param!K:L,2,FALSE)</f>
        <v>MÜLLER J.P. Textilpflege GmbH</v>
      </c>
      <c r="E537" t="s">
        <v>887</v>
      </c>
      <c r="F537" t="s">
        <v>33</v>
      </c>
      <c r="G537" t="s">
        <v>504</v>
      </c>
      <c r="H537" s="5">
        <v>4759.2700000000004</v>
      </c>
      <c r="I537" s="5">
        <v>4759.2659999999996</v>
      </c>
      <c r="J537" s="5">
        <v>4.0000000008149003E-3</v>
      </c>
      <c r="K537" s="5">
        <v>4759.2700000000004</v>
      </c>
      <c r="L537" s="5">
        <v>0</v>
      </c>
      <c r="M537" t="str">
        <f>IF(ISERROR(VLOOKUP(A537,'[1]Ecart validé'!$A:$A,1,FALSE)),Z537,"Ecart Validé")</f>
        <v>valid</v>
      </c>
      <c r="R537" t="s">
        <v>30</v>
      </c>
      <c r="X537"/>
      <c r="Y537"/>
      <c r="Z537" t="s">
        <v>31</v>
      </c>
    </row>
    <row r="538" spans="1:26" x14ac:dyDescent="0.3">
      <c r="A538" t="s">
        <v>888</v>
      </c>
      <c r="B538" t="s">
        <v>502</v>
      </c>
      <c r="C538">
        <v>2563</v>
      </c>
      <c r="D538" t="str">
        <f>+VLOOKUP(C538,Param!K:L,2,FALSE)</f>
        <v>Ronin Primeurs SA</v>
      </c>
      <c r="E538" t="s">
        <v>889</v>
      </c>
      <c r="F538" t="s">
        <v>533</v>
      </c>
      <c r="G538" t="s">
        <v>504</v>
      </c>
      <c r="H538" s="5">
        <v>2158</v>
      </c>
      <c r="I538" s="5">
        <v>2157.9967000000001</v>
      </c>
      <c r="J538" s="5">
        <v>3.2999999998537502E-3</v>
      </c>
      <c r="K538" s="5">
        <v>2158</v>
      </c>
      <c r="L538" s="5">
        <v>0</v>
      </c>
      <c r="M538" t="str">
        <f>IF(ISERROR(VLOOKUP(A538,'[1]Ecart validé'!$A:$A,1,FALSE)),Z538,"Ecart Validé")</f>
        <v>valid</v>
      </c>
      <c r="R538" t="s">
        <v>30</v>
      </c>
      <c r="X538"/>
      <c r="Y538"/>
      <c r="Z538" t="s">
        <v>31</v>
      </c>
    </row>
    <row r="539" spans="1:26" x14ac:dyDescent="0.3">
      <c r="A539" t="s">
        <v>890</v>
      </c>
      <c r="B539" t="s">
        <v>502</v>
      </c>
      <c r="C539">
        <v>2563</v>
      </c>
      <c r="D539" t="str">
        <f>+VLOOKUP(C539,Param!K:L,2,FALSE)</f>
        <v>Ronin Primeurs SA</v>
      </c>
      <c r="E539" t="s">
        <v>889</v>
      </c>
      <c r="F539" t="s">
        <v>535</v>
      </c>
      <c r="G539" t="s">
        <v>504</v>
      </c>
      <c r="H539" s="5">
        <v>1506.1399999999901</v>
      </c>
      <c r="I539" s="5">
        <v>1506.1409000000001</v>
      </c>
      <c r="J539" s="5">
        <v>-9.00000000228828E-4</v>
      </c>
      <c r="K539" s="5">
        <v>1506.1399999999901</v>
      </c>
      <c r="L539" s="5">
        <v>0</v>
      </c>
      <c r="M539" t="str">
        <f>IF(ISERROR(VLOOKUP(A539,'[1]Ecart validé'!$A:$A,1,FALSE)),Z539,"Ecart Validé")</f>
        <v>valid</v>
      </c>
      <c r="R539" t="s">
        <v>30</v>
      </c>
      <c r="X539"/>
      <c r="Y539"/>
      <c r="Z539" t="s">
        <v>31</v>
      </c>
    </row>
    <row r="540" spans="1:26" x14ac:dyDescent="0.3">
      <c r="A540" t="s">
        <v>891</v>
      </c>
      <c r="B540" t="s">
        <v>502</v>
      </c>
      <c r="C540">
        <v>2088</v>
      </c>
      <c r="D540" t="str">
        <f>+VLOOKUP(C540,Param!K:L,2,FALSE)</f>
        <v>APROTEC SA</v>
      </c>
      <c r="E540" t="s">
        <v>892</v>
      </c>
      <c r="F540" t="s">
        <v>51</v>
      </c>
      <c r="G540" t="s">
        <v>504</v>
      </c>
      <c r="H540" s="5">
        <v>7669.86</v>
      </c>
      <c r="I540" s="5">
        <v>7669.86</v>
      </c>
      <c r="J540" s="5">
        <v>0</v>
      </c>
      <c r="K540" s="5">
        <v>7669.86</v>
      </c>
      <c r="L540" s="5">
        <v>0</v>
      </c>
      <c r="M540" t="str">
        <f>IF(ISERROR(VLOOKUP(A540,'[1]Ecart validé'!$A:$A,1,FALSE)),Z540,"Ecart Validé")</f>
        <v>valid</v>
      </c>
      <c r="R540" t="s">
        <v>30</v>
      </c>
      <c r="X540"/>
      <c r="Y540"/>
      <c r="Z540" t="s">
        <v>31</v>
      </c>
    </row>
    <row r="541" spans="1:26" x14ac:dyDescent="0.3">
      <c r="A541" t="s">
        <v>893</v>
      </c>
      <c r="B541" t="s">
        <v>502</v>
      </c>
      <c r="C541">
        <v>109482</v>
      </c>
      <c r="D541" t="str">
        <f>+VLOOKUP(C541,Param!K:L,2,FALSE)</f>
        <v>AS Aufzüge AG</v>
      </c>
      <c r="E541" t="s">
        <v>894</v>
      </c>
      <c r="F541" t="s">
        <v>51</v>
      </c>
      <c r="G541" t="s">
        <v>504</v>
      </c>
      <c r="H541" s="5">
        <v>12113.57</v>
      </c>
      <c r="I541" s="5">
        <v>12113.5725</v>
      </c>
      <c r="J541" s="5">
        <v>-2.5000000005093101E-3</v>
      </c>
      <c r="K541" s="5">
        <v>12113.57</v>
      </c>
      <c r="L541" s="5">
        <v>0</v>
      </c>
      <c r="M541" t="str">
        <f>IF(ISERROR(VLOOKUP(A541,'[1]Ecart validé'!$A:$A,1,FALSE)),Z541,"Ecart Validé")</f>
        <v>valid</v>
      </c>
      <c r="R541" t="s">
        <v>30</v>
      </c>
      <c r="X541"/>
      <c r="Y541"/>
      <c r="Z541" t="s">
        <v>31</v>
      </c>
    </row>
    <row r="542" spans="1:26" x14ac:dyDescent="0.3">
      <c r="A542" t="s">
        <v>895</v>
      </c>
      <c r="B542" t="s">
        <v>502</v>
      </c>
      <c r="C542">
        <v>2117</v>
      </c>
      <c r="D542" t="str">
        <f>+VLOOKUP(C542,Param!K:L,2,FALSE)</f>
        <v>Cafina AG</v>
      </c>
      <c r="E542" t="s">
        <v>896</v>
      </c>
      <c r="F542" t="s">
        <v>51</v>
      </c>
      <c r="G542" t="s">
        <v>504</v>
      </c>
      <c r="H542" s="5">
        <v>875.87</v>
      </c>
      <c r="I542" s="5">
        <v>875.87199999999996</v>
      </c>
      <c r="J542" s="5">
        <v>-1.9999999999527002E-3</v>
      </c>
      <c r="K542" s="5">
        <v>875.87</v>
      </c>
      <c r="L542" s="5">
        <v>0</v>
      </c>
      <c r="M542" t="str">
        <f>IF(ISERROR(VLOOKUP(A542,'[1]Ecart validé'!$A:$A,1,FALSE)),Z542,"Ecart Validé")</f>
        <v>valid</v>
      </c>
      <c r="R542" t="s">
        <v>30</v>
      </c>
      <c r="X542"/>
      <c r="Y542"/>
      <c r="Z542" t="s">
        <v>31</v>
      </c>
    </row>
    <row r="543" spans="1:26" x14ac:dyDescent="0.3">
      <c r="A543" t="s">
        <v>897</v>
      </c>
      <c r="B543" t="s">
        <v>502</v>
      </c>
      <c r="C543">
        <v>2286</v>
      </c>
      <c r="D543" t="str">
        <f>+VLOOKUP(C543,Param!K:L,2,FALSE)</f>
        <v>Chubb Sicli SA</v>
      </c>
      <c r="E543" t="s">
        <v>898</v>
      </c>
      <c r="F543" t="s">
        <v>51</v>
      </c>
      <c r="G543" t="s">
        <v>504</v>
      </c>
      <c r="H543" s="5">
        <v>3884.37</v>
      </c>
      <c r="I543" s="5">
        <v>3884.3658</v>
      </c>
      <c r="J543" s="5">
        <v>4.1999999998551998E-3</v>
      </c>
      <c r="K543" s="5">
        <v>3884.37</v>
      </c>
      <c r="L543" s="5">
        <v>0</v>
      </c>
      <c r="M543" t="str">
        <f>IF(ISERROR(VLOOKUP(A543,'[1]Ecart validé'!$A:$A,1,FALSE)),Z543,"Ecart Validé")</f>
        <v>valid</v>
      </c>
      <c r="R543" t="s">
        <v>30</v>
      </c>
      <c r="X543"/>
      <c r="Y543"/>
      <c r="Z543" t="s">
        <v>31</v>
      </c>
    </row>
    <row r="544" spans="1:26" x14ac:dyDescent="0.3">
      <c r="A544" t="s">
        <v>899</v>
      </c>
      <c r="B544" t="s">
        <v>502</v>
      </c>
      <c r="C544">
        <v>2193</v>
      </c>
      <c r="D544" t="str">
        <f>+VLOOKUP(C544,Param!K:L,2,FALSE)</f>
        <v>Der Express GmbH</v>
      </c>
      <c r="E544" t="s">
        <v>900</v>
      </c>
      <c r="F544" t="s">
        <v>51</v>
      </c>
      <c r="G544" t="s">
        <v>504</v>
      </c>
      <c r="H544" s="5">
        <v>362.84</v>
      </c>
      <c r="I544" s="5">
        <v>362.84050000000002</v>
      </c>
      <c r="J544" s="5">
        <v>-5.0000000004501999E-4</v>
      </c>
      <c r="K544" s="5">
        <v>362.84</v>
      </c>
      <c r="L544" s="5">
        <v>0</v>
      </c>
      <c r="M544" t="str">
        <f>IF(ISERROR(VLOOKUP(A544,'[1]Ecart validé'!$A:$A,1,FALSE)),Z544,"Ecart Validé")</f>
        <v>valid</v>
      </c>
      <c r="R544" t="s">
        <v>30</v>
      </c>
      <c r="X544"/>
      <c r="Y544"/>
      <c r="Z544" t="s">
        <v>31</v>
      </c>
    </row>
    <row r="545" spans="1:26" x14ac:dyDescent="0.3">
      <c r="A545" t="s">
        <v>901</v>
      </c>
      <c r="B545" t="s">
        <v>502</v>
      </c>
      <c r="C545">
        <v>2113</v>
      </c>
      <c r="D545" t="str">
        <f>+VLOOKUP(C545,Param!K:L,2,FALSE)</f>
        <v>Electrolux Professional AG</v>
      </c>
      <c r="E545" t="s">
        <v>902</v>
      </c>
      <c r="F545" t="s">
        <v>51</v>
      </c>
      <c r="G545" t="s">
        <v>504</v>
      </c>
      <c r="H545" s="5">
        <v>3645.15</v>
      </c>
      <c r="I545" s="5">
        <v>3645.1329999999998</v>
      </c>
      <c r="J545" s="5">
        <v>1.70000000002801E-2</v>
      </c>
      <c r="K545" s="5">
        <v>3645.15</v>
      </c>
      <c r="L545" s="5">
        <v>0</v>
      </c>
      <c r="M545" t="str">
        <f>IF(ISERROR(VLOOKUP(A545,'[1]Ecart validé'!$A:$A,1,FALSE)),Z545,"Ecart Validé")</f>
        <v>valid</v>
      </c>
      <c r="R545" t="s">
        <v>30</v>
      </c>
      <c r="X545"/>
      <c r="Y545"/>
      <c r="Z545" t="s">
        <v>31</v>
      </c>
    </row>
    <row r="546" spans="1:26" x14ac:dyDescent="0.3">
      <c r="A546" t="s">
        <v>903</v>
      </c>
      <c r="B546" t="s">
        <v>502</v>
      </c>
      <c r="C546">
        <v>2604</v>
      </c>
      <c r="D546" t="str">
        <f>+VLOOKUP(C546,Param!K:L,2,FALSE)</f>
        <v>ELECTROSUISSE</v>
      </c>
      <c r="E546" t="s">
        <v>904</v>
      </c>
      <c r="F546" t="s">
        <v>51</v>
      </c>
      <c r="G546" t="s">
        <v>504</v>
      </c>
      <c r="H546" s="5">
        <v>2300.65</v>
      </c>
      <c r="I546" s="5">
        <v>2300.65</v>
      </c>
      <c r="J546" s="5">
        <v>0</v>
      </c>
      <c r="K546" s="5">
        <v>2300.65</v>
      </c>
      <c r="L546" s="5">
        <v>0</v>
      </c>
      <c r="M546" t="str">
        <f>IF(ISERROR(VLOOKUP(A546,'[1]Ecart validé'!$A:$A,1,FALSE)),Z546,"Ecart Validé")</f>
        <v>valid</v>
      </c>
      <c r="R546" t="s">
        <v>30</v>
      </c>
      <c r="X546"/>
      <c r="Y546"/>
      <c r="Z546" t="s">
        <v>31</v>
      </c>
    </row>
    <row r="547" spans="1:26" x14ac:dyDescent="0.3">
      <c r="A547" t="s">
        <v>905</v>
      </c>
      <c r="B547" t="s">
        <v>502</v>
      </c>
      <c r="C547">
        <v>2646</v>
      </c>
      <c r="D547" t="str">
        <f>+VLOOKUP(C547,Param!K:L,2,FALSE)</f>
        <v>Elektro-Material AG</v>
      </c>
      <c r="E547" t="s">
        <v>906</v>
      </c>
      <c r="F547" t="s">
        <v>51</v>
      </c>
      <c r="G547" t="s">
        <v>504</v>
      </c>
      <c r="H547" s="5">
        <v>2939.49</v>
      </c>
      <c r="I547" s="5">
        <v>2939.8346999999999</v>
      </c>
      <c r="J547" s="5">
        <v>-0.34470000000010198</v>
      </c>
      <c r="K547" s="5">
        <v>2939.49</v>
      </c>
      <c r="L547" s="5">
        <v>0</v>
      </c>
      <c r="M547" t="str">
        <f>IF(ISERROR(VLOOKUP(A547,'[1]Ecart validé'!$A:$A,1,FALSE)),Z547,"Ecart Validé")</f>
        <v>valid</v>
      </c>
      <c r="R547" t="s">
        <v>30</v>
      </c>
      <c r="X547"/>
      <c r="Y547"/>
      <c r="Z547" t="s">
        <v>31</v>
      </c>
    </row>
    <row r="548" spans="1:26" x14ac:dyDescent="0.3">
      <c r="A548" t="s">
        <v>907</v>
      </c>
      <c r="B548" t="s">
        <v>502</v>
      </c>
      <c r="C548">
        <v>6771</v>
      </c>
      <c r="D548" t="str">
        <f>+VLOOKUP(C548,Param!K:L,2,FALSE)</f>
        <v>EMMI SCHWEIZ AG (Image)</v>
      </c>
      <c r="E548" t="s">
        <v>908</v>
      </c>
      <c r="F548" t="s">
        <v>51</v>
      </c>
      <c r="G548" t="s">
        <v>504</v>
      </c>
      <c r="H548" s="5">
        <v>364.29</v>
      </c>
      <c r="I548" s="5">
        <v>364.28919999999999</v>
      </c>
      <c r="J548" s="5">
        <v>8.0000000002655703E-4</v>
      </c>
      <c r="K548" s="5">
        <v>364.29</v>
      </c>
      <c r="L548" s="5">
        <v>0</v>
      </c>
      <c r="M548" t="str">
        <f>IF(ISERROR(VLOOKUP(A548,'[1]Ecart validé'!$A:$A,1,FALSE)),Z548,"Ecart Validé")</f>
        <v>valid</v>
      </c>
      <c r="R548" t="s">
        <v>30</v>
      </c>
      <c r="X548"/>
      <c r="Y548"/>
      <c r="Z548" t="s">
        <v>31</v>
      </c>
    </row>
    <row r="549" spans="1:26" x14ac:dyDescent="0.3">
      <c r="A549" t="s">
        <v>909</v>
      </c>
      <c r="B549" t="s">
        <v>502</v>
      </c>
      <c r="C549">
        <v>335679</v>
      </c>
      <c r="D549" t="str">
        <f>+VLOOKUP(C549,Param!K:L,2,FALSE)</f>
        <v>Foodex Sàrl</v>
      </c>
      <c r="E549" t="s">
        <v>910</v>
      </c>
      <c r="F549" t="s">
        <v>51</v>
      </c>
      <c r="G549" t="s">
        <v>504</v>
      </c>
      <c r="H549" s="5">
        <v>735.85</v>
      </c>
      <c r="I549" s="5">
        <v>735.84810000000004</v>
      </c>
      <c r="J549" s="5">
        <v>1.8999999999778001E-3</v>
      </c>
      <c r="K549" s="5">
        <v>735.85</v>
      </c>
      <c r="L549" s="5">
        <v>0</v>
      </c>
      <c r="M549" t="str">
        <f>IF(ISERROR(VLOOKUP(A549,'[1]Ecart validé'!$A:$A,1,FALSE)),Z549,"Ecart Validé")</f>
        <v>valid</v>
      </c>
      <c r="R549" t="s">
        <v>30</v>
      </c>
      <c r="X549"/>
      <c r="Y549"/>
      <c r="Z549" t="s">
        <v>31</v>
      </c>
    </row>
    <row r="550" spans="1:26" ht="72" x14ac:dyDescent="0.3">
      <c r="A550" t="s">
        <v>911</v>
      </c>
      <c r="B550" t="s">
        <v>502</v>
      </c>
      <c r="C550">
        <v>2342</v>
      </c>
      <c r="D550" t="str">
        <f>+VLOOKUP(C550,Param!K:L,2,FALSE)</f>
        <v>Gehrig Group AG</v>
      </c>
      <c r="E550" t="s">
        <v>912</v>
      </c>
      <c r="F550" t="s">
        <v>51</v>
      </c>
      <c r="G550" t="s">
        <v>504</v>
      </c>
      <c r="H550" s="5">
        <v>2390.25</v>
      </c>
      <c r="I550" s="5">
        <v>7170.7574999999997</v>
      </c>
      <c r="J550" s="5">
        <v>-4780.5074999999997</v>
      </c>
      <c r="K550" s="5">
        <v>7170.7574999999997</v>
      </c>
      <c r="L550" s="5">
        <v>-4780.5074999999997</v>
      </c>
      <c r="M550" t="str">
        <f>IF(ISERROR(VLOOKUP(A550,'[1]Ecart validé'!$A:$A,1,FALSE)),Z550,"Ecart Validé")</f>
        <v>issue</v>
      </c>
      <c r="N550" t="s">
        <v>913</v>
      </c>
      <c r="O550" t="s">
        <v>914</v>
      </c>
      <c r="P550" t="s">
        <v>85</v>
      </c>
      <c r="Q550" t="s">
        <v>915</v>
      </c>
      <c r="R550" t="s">
        <v>456</v>
      </c>
      <c r="S550" t="s">
        <v>42</v>
      </c>
      <c r="T550" t="s">
        <v>325</v>
      </c>
      <c r="U550" s="13" t="s">
        <v>916</v>
      </c>
      <c r="V550" t="s">
        <v>60</v>
      </c>
      <c r="W550" t="s">
        <v>61</v>
      </c>
      <c r="X550"/>
      <c r="Y550"/>
      <c r="Z550" t="s">
        <v>88</v>
      </c>
    </row>
    <row r="551" spans="1:26" x14ac:dyDescent="0.3">
      <c r="A551" t="s">
        <v>917</v>
      </c>
      <c r="B551" t="s">
        <v>502</v>
      </c>
      <c r="C551">
        <v>234012</v>
      </c>
      <c r="D551" t="str">
        <f>+VLOOKUP(C551,Param!K:L,2,FALSE)</f>
        <v>SafeT Swiss SA</v>
      </c>
      <c r="E551" t="s">
        <v>918</v>
      </c>
      <c r="F551" t="s">
        <v>51</v>
      </c>
      <c r="G551" t="s">
        <v>504</v>
      </c>
      <c r="H551" s="5">
        <v>1065.71</v>
      </c>
      <c r="I551" s="5">
        <v>1065.7155</v>
      </c>
      <c r="J551" s="5">
        <v>-5.4999999999836204E-3</v>
      </c>
      <c r="K551" s="5">
        <v>1065.71</v>
      </c>
      <c r="L551" s="5">
        <v>0</v>
      </c>
      <c r="M551" t="str">
        <f>IF(ISERROR(VLOOKUP(A551,'[1]Ecart validé'!$A:$A,1,FALSE)),Z551,"Ecart Validé")</f>
        <v>valid</v>
      </c>
      <c r="R551" t="s">
        <v>30</v>
      </c>
      <c r="X551"/>
      <c r="Y551"/>
      <c r="Z551" t="s">
        <v>31</v>
      </c>
    </row>
    <row r="552" spans="1:26" x14ac:dyDescent="0.3">
      <c r="A552" t="s">
        <v>919</v>
      </c>
      <c r="B552" t="s">
        <v>502</v>
      </c>
      <c r="C552">
        <v>7705</v>
      </c>
      <c r="D552" t="str">
        <f>+VLOOKUP(C552,Param!K:L,2,FALSE)</f>
        <v>Haco AG</v>
      </c>
      <c r="E552" t="s">
        <v>920</v>
      </c>
      <c r="F552" t="s">
        <v>51</v>
      </c>
      <c r="G552" t="s">
        <v>504</v>
      </c>
      <c r="H552" s="5">
        <v>90.94</v>
      </c>
      <c r="I552" s="5">
        <v>90.944599999999994</v>
      </c>
      <c r="J552" s="5">
        <v>-4.5999999999963804E-3</v>
      </c>
      <c r="K552" s="5">
        <v>90.94</v>
      </c>
      <c r="L552" s="5">
        <v>0</v>
      </c>
      <c r="M552" t="str">
        <f>IF(ISERROR(VLOOKUP(A552,'[1]Ecart validé'!$A:$A,1,FALSE)),Z552,"Ecart Validé")</f>
        <v>valid</v>
      </c>
      <c r="R552" t="s">
        <v>30</v>
      </c>
      <c r="X552"/>
      <c r="Y552"/>
      <c r="Z552" t="s">
        <v>31</v>
      </c>
    </row>
    <row r="553" spans="1:26" x14ac:dyDescent="0.3">
      <c r="A553" t="s">
        <v>921</v>
      </c>
      <c r="B553" t="s">
        <v>502</v>
      </c>
      <c r="C553">
        <v>62694</v>
      </c>
      <c r="D553" t="str">
        <f>+VLOOKUP(C553,Param!K:L,2,FALSE)</f>
        <v>Heineken Switzerland</v>
      </c>
      <c r="E553" t="s">
        <v>922</v>
      </c>
      <c r="F553" t="s">
        <v>51</v>
      </c>
      <c r="G553" t="s">
        <v>504</v>
      </c>
      <c r="H553" s="5">
        <v>528.79999999999995</v>
      </c>
      <c r="I553" s="5">
        <v>528.79999999999995</v>
      </c>
      <c r="J553" s="5">
        <v>0</v>
      </c>
      <c r="K553" s="5">
        <v>528.79999999999995</v>
      </c>
      <c r="L553" s="5">
        <v>0</v>
      </c>
      <c r="M553" t="str">
        <f>IF(ISERROR(VLOOKUP(A553,'[1]Ecart validé'!$A:$A,1,FALSE)),Z553,"Ecart Validé")</f>
        <v>valid</v>
      </c>
      <c r="R553" t="s">
        <v>30</v>
      </c>
      <c r="X553"/>
      <c r="Y553"/>
      <c r="Z553" t="s">
        <v>31</v>
      </c>
    </row>
    <row r="554" spans="1:26" x14ac:dyDescent="0.3">
      <c r="A554" t="s">
        <v>923</v>
      </c>
      <c r="B554" t="s">
        <v>502</v>
      </c>
      <c r="C554">
        <v>309865</v>
      </c>
      <c r="D554" t="str">
        <f>+VLOOKUP(C554,Param!K:L,2,FALSE)</f>
        <v>HOFMANN Swiss Prime Menue AG</v>
      </c>
      <c r="E554" t="s">
        <v>924</v>
      </c>
      <c r="F554" t="s">
        <v>51</v>
      </c>
      <c r="G554" t="s">
        <v>504</v>
      </c>
      <c r="H554" s="5">
        <v>1265.1400000000001</v>
      </c>
      <c r="I554" s="5">
        <v>1265.1312</v>
      </c>
      <c r="J554" s="5">
        <v>8.8000000000647508E-3</v>
      </c>
      <c r="K554" s="5">
        <v>1265.1400000000001</v>
      </c>
      <c r="L554" s="5">
        <v>0</v>
      </c>
      <c r="M554" t="str">
        <f>IF(ISERROR(VLOOKUP(A554,'[1]Ecart validé'!$A:$A,1,FALSE)),Z554,"Ecart Validé")</f>
        <v>valid</v>
      </c>
      <c r="R554" t="s">
        <v>30</v>
      </c>
      <c r="X554"/>
      <c r="Y554"/>
      <c r="Z554" t="s">
        <v>31</v>
      </c>
    </row>
    <row r="555" spans="1:26" x14ac:dyDescent="0.3">
      <c r="A555" t="s">
        <v>925</v>
      </c>
      <c r="B555" t="s">
        <v>502</v>
      </c>
      <c r="C555">
        <v>106299</v>
      </c>
      <c r="D555" t="str">
        <f>+VLOOKUP(C555,Param!K:L,2,FALSE)</f>
        <v>Kone (Suisse) SA</v>
      </c>
      <c r="E555" t="s">
        <v>926</v>
      </c>
      <c r="F555" t="s">
        <v>51</v>
      </c>
      <c r="G555" t="s">
        <v>504</v>
      </c>
      <c r="H555" s="5">
        <v>12019.48</v>
      </c>
      <c r="I555" s="5">
        <v>12019.478499999999</v>
      </c>
      <c r="J555" s="5">
        <v>1.50000000030559E-3</v>
      </c>
      <c r="K555" s="5">
        <v>12019.48</v>
      </c>
      <c r="L555" s="5">
        <v>0</v>
      </c>
      <c r="M555" t="str">
        <f>IF(ISERROR(VLOOKUP(A555,'[1]Ecart validé'!$A:$A,1,FALSE)),Z555,"Ecart Validé")</f>
        <v>valid</v>
      </c>
      <c r="R555" t="s">
        <v>30</v>
      </c>
      <c r="X555"/>
      <c r="Y555"/>
      <c r="Z555" t="s">
        <v>31</v>
      </c>
    </row>
    <row r="556" spans="1:26" x14ac:dyDescent="0.3">
      <c r="A556" t="s">
        <v>927</v>
      </c>
      <c r="B556" t="s">
        <v>502</v>
      </c>
      <c r="C556">
        <v>108824</v>
      </c>
      <c r="D556" t="str">
        <f>+VLOOKUP(C556,Param!K:L,2,FALSE)</f>
        <v>L ATELIER DES COULEURS SA</v>
      </c>
      <c r="E556" t="s">
        <v>928</v>
      </c>
      <c r="F556" t="s">
        <v>51</v>
      </c>
      <c r="G556" t="s">
        <v>504</v>
      </c>
      <c r="H556" s="5">
        <v>1882.27</v>
      </c>
      <c r="I556" s="5">
        <v>1882.271</v>
      </c>
      <c r="J556" s="5">
        <v>-9.9999999997635292E-4</v>
      </c>
      <c r="K556" s="5">
        <v>1882.27</v>
      </c>
      <c r="L556" s="5">
        <v>0</v>
      </c>
      <c r="M556" t="str">
        <f>IF(ISERROR(VLOOKUP(A556,'[1]Ecart validé'!$A:$A,1,FALSE)),Z556,"Ecart Validé")</f>
        <v>valid</v>
      </c>
      <c r="R556" t="s">
        <v>30</v>
      </c>
      <c r="X556"/>
      <c r="Y556"/>
      <c r="Z556" t="s">
        <v>31</v>
      </c>
    </row>
    <row r="557" spans="1:26" x14ac:dyDescent="0.3">
      <c r="A557" t="s">
        <v>929</v>
      </c>
      <c r="B557" t="s">
        <v>502</v>
      </c>
      <c r="C557">
        <v>2566</v>
      </c>
      <c r="D557" t="str">
        <f>+VLOOKUP(C557,Param!K:L,2,FALSE)</f>
        <v>NEXT COMMUNICATION SA</v>
      </c>
      <c r="E557" t="s">
        <v>930</v>
      </c>
      <c r="F557" t="s">
        <v>51</v>
      </c>
      <c r="G557" t="s">
        <v>504</v>
      </c>
      <c r="H557" s="5">
        <v>706.25</v>
      </c>
      <c r="I557" s="5">
        <v>706.25400000000002</v>
      </c>
      <c r="J557" s="5">
        <v>-4.0000000000190898E-3</v>
      </c>
      <c r="K557" s="5">
        <v>706.25</v>
      </c>
      <c r="L557" s="5">
        <v>0</v>
      </c>
      <c r="M557" t="str">
        <f>IF(ISERROR(VLOOKUP(A557,'[1]Ecart validé'!$A:$A,1,FALSE)),Z557,"Ecart Validé")</f>
        <v>valid</v>
      </c>
      <c r="R557" t="s">
        <v>30</v>
      </c>
      <c r="X557"/>
      <c r="Y557"/>
      <c r="Z557" t="s">
        <v>31</v>
      </c>
    </row>
    <row r="558" spans="1:26" x14ac:dyDescent="0.3">
      <c r="A558" t="s">
        <v>931</v>
      </c>
      <c r="B558" t="s">
        <v>502</v>
      </c>
      <c r="C558">
        <v>335193</v>
      </c>
      <c r="D558" t="str">
        <f>+VLOOKUP(C558,Param!K:L,2,FALSE)</f>
        <v>Patiswiss AG</v>
      </c>
      <c r="E558" t="s">
        <v>932</v>
      </c>
      <c r="F558" t="s">
        <v>51</v>
      </c>
      <c r="G558" t="s">
        <v>504</v>
      </c>
      <c r="H558" s="5">
        <v>350.01</v>
      </c>
      <c r="I558" s="5">
        <v>350.0172</v>
      </c>
      <c r="J558" s="5">
        <v>-7.2000000000116398E-3</v>
      </c>
      <c r="K558" s="5">
        <v>350.01</v>
      </c>
      <c r="L558" s="5">
        <v>0</v>
      </c>
      <c r="M558" t="str">
        <f>IF(ISERROR(VLOOKUP(A558,'[1]Ecart validé'!$A:$A,1,FALSE)),Z558,"Ecart Validé")</f>
        <v>valid</v>
      </c>
      <c r="R558" t="s">
        <v>30</v>
      </c>
      <c r="X558"/>
      <c r="Y558"/>
      <c r="Z558" t="s">
        <v>31</v>
      </c>
    </row>
    <row r="559" spans="1:26" x14ac:dyDescent="0.3">
      <c r="A559" t="s">
        <v>933</v>
      </c>
      <c r="B559" t="s">
        <v>502</v>
      </c>
      <c r="C559">
        <v>336399</v>
      </c>
      <c r="D559" t="str">
        <f>+VLOOKUP(C559,Param!K:L,2,FALSE)</f>
        <v>PLÜSS Bäckerei im Limmatfeld GmbH</v>
      </c>
      <c r="E559" t="s">
        <v>934</v>
      </c>
      <c r="F559" t="s">
        <v>51</v>
      </c>
      <c r="G559" t="s">
        <v>504</v>
      </c>
      <c r="H559" s="5">
        <v>417.94</v>
      </c>
      <c r="I559" s="5">
        <v>417.94</v>
      </c>
      <c r="J559" s="5">
        <v>0</v>
      </c>
      <c r="K559" s="5">
        <v>417.94</v>
      </c>
      <c r="L559" s="5">
        <v>0</v>
      </c>
      <c r="M559" t="str">
        <f>IF(ISERROR(VLOOKUP(A559,'[1]Ecart validé'!$A:$A,1,FALSE)),Z559,"Ecart Validé")</f>
        <v>valid</v>
      </c>
      <c r="R559" t="s">
        <v>30</v>
      </c>
      <c r="X559"/>
      <c r="Y559"/>
      <c r="Z559" t="s">
        <v>31</v>
      </c>
    </row>
    <row r="560" spans="1:26" x14ac:dyDescent="0.3">
      <c r="A560" t="s">
        <v>935</v>
      </c>
      <c r="B560" t="s">
        <v>502</v>
      </c>
      <c r="C560">
        <v>2295</v>
      </c>
      <c r="D560" t="str">
        <f>+VLOOKUP(C560,Param!K:L,2,FALSE)</f>
        <v>Rentokil Schweiz AG</v>
      </c>
      <c r="E560" t="s">
        <v>936</v>
      </c>
      <c r="F560" t="s">
        <v>51</v>
      </c>
      <c r="G560" t="s">
        <v>504</v>
      </c>
      <c r="H560" s="5">
        <v>2519.91</v>
      </c>
      <c r="I560" s="5">
        <v>2519.9079999999999</v>
      </c>
      <c r="J560" s="5">
        <v>1.9999999999527002E-3</v>
      </c>
      <c r="K560" s="5">
        <v>2519.91</v>
      </c>
      <c r="L560" s="5">
        <v>0</v>
      </c>
      <c r="M560" t="str">
        <f>IF(ISERROR(VLOOKUP(A560,'[1]Ecart validé'!$A:$A,1,FALSE)),Z560,"Ecart Validé")</f>
        <v>valid</v>
      </c>
      <c r="R560" t="s">
        <v>30</v>
      </c>
      <c r="X560"/>
      <c r="Y560"/>
      <c r="Z560" t="s">
        <v>31</v>
      </c>
    </row>
    <row r="561" spans="1:26" x14ac:dyDescent="0.3">
      <c r="A561" t="s">
        <v>937</v>
      </c>
      <c r="B561" t="s">
        <v>502</v>
      </c>
      <c r="C561">
        <v>2539</v>
      </c>
      <c r="D561" t="str">
        <f>+VLOOKUP(C561,Param!K:L,2,FALSE)</f>
        <v>SALVIS AG</v>
      </c>
      <c r="E561" t="s">
        <v>938</v>
      </c>
      <c r="F561" t="s">
        <v>51</v>
      </c>
      <c r="G561" t="s">
        <v>504</v>
      </c>
      <c r="H561" s="5">
        <v>2017.8</v>
      </c>
      <c r="I561" s="5">
        <v>2017.8</v>
      </c>
      <c r="J561" s="5">
        <v>0</v>
      </c>
      <c r="K561" s="5">
        <v>2017.8</v>
      </c>
      <c r="L561" s="5">
        <v>0</v>
      </c>
      <c r="M561" t="str">
        <f>IF(ISERROR(VLOOKUP(A561,'[1]Ecart validé'!$A:$A,1,FALSE)),Z561,"Ecart Validé")</f>
        <v>valid</v>
      </c>
      <c r="R561" t="s">
        <v>30</v>
      </c>
      <c r="X561"/>
      <c r="Y561"/>
      <c r="Z561" t="s">
        <v>31</v>
      </c>
    </row>
    <row r="562" spans="1:26" x14ac:dyDescent="0.3">
      <c r="A562" t="s">
        <v>939</v>
      </c>
      <c r="B562" t="s">
        <v>502</v>
      </c>
      <c r="C562">
        <v>783</v>
      </c>
      <c r="D562" t="str">
        <f>+VLOOKUP(C562,Param!K:L,2,FALSE)</f>
        <v>Schindler Aufzüge AG Schweiz</v>
      </c>
      <c r="E562" t="s">
        <v>940</v>
      </c>
      <c r="F562" t="s">
        <v>51</v>
      </c>
      <c r="G562" t="s">
        <v>504</v>
      </c>
      <c r="H562" s="5">
        <v>25215.279999999999</v>
      </c>
      <c r="I562" s="5">
        <v>25215.275000000001</v>
      </c>
      <c r="J562" s="5">
        <v>4.9999999973806501E-3</v>
      </c>
      <c r="K562" s="5">
        <v>25215.279999999999</v>
      </c>
      <c r="L562" s="5">
        <v>0</v>
      </c>
      <c r="M562" t="str">
        <f>IF(ISERROR(VLOOKUP(A562,'[1]Ecart validé'!$A:$A,1,FALSE)),Z562,"Ecart Validé")</f>
        <v>valid</v>
      </c>
      <c r="R562" t="s">
        <v>30</v>
      </c>
      <c r="X562"/>
      <c r="Y562"/>
      <c r="Z562" t="s">
        <v>31</v>
      </c>
    </row>
    <row r="563" spans="1:26" x14ac:dyDescent="0.3">
      <c r="A563" t="s">
        <v>941</v>
      </c>
      <c r="B563" t="s">
        <v>502</v>
      </c>
      <c r="C563">
        <v>2362</v>
      </c>
      <c r="D563" t="str">
        <f>+VLOOKUP(C563,Param!K:L,2,FALSE)</f>
        <v>Siemens Suisse S.A. Smart Infrastructure</v>
      </c>
      <c r="E563" t="s">
        <v>942</v>
      </c>
      <c r="F563" t="s">
        <v>51</v>
      </c>
      <c r="G563" t="s">
        <v>504</v>
      </c>
      <c r="H563" s="5">
        <v>11443.44</v>
      </c>
      <c r="I563" s="5">
        <v>11443.44</v>
      </c>
      <c r="J563" s="5">
        <v>0</v>
      </c>
      <c r="K563" s="5">
        <v>11443.44</v>
      </c>
      <c r="L563" s="5">
        <v>0</v>
      </c>
      <c r="M563" t="str">
        <f>IF(ISERROR(VLOOKUP(A563,'[1]Ecart validé'!$A:$A,1,FALSE)),Z563,"Ecart Validé")</f>
        <v>valid</v>
      </c>
      <c r="R563" t="s">
        <v>30</v>
      </c>
      <c r="X563"/>
      <c r="Y563"/>
      <c r="Z563" t="s">
        <v>31</v>
      </c>
    </row>
    <row r="564" spans="1:26" x14ac:dyDescent="0.3">
      <c r="A564" t="s">
        <v>943</v>
      </c>
      <c r="B564" t="s">
        <v>502</v>
      </c>
      <c r="C564">
        <v>269841</v>
      </c>
      <c r="D564" t="str">
        <f>+VLOOKUP(C564,Param!K:L,2,FALSE)</f>
        <v>Siradis Sàrl</v>
      </c>
      <c r="E564" t="s">
        <v>944</v>
      </c>
      <c r="F564" t="s">
        <v>51</v>
      </c>
      <c r="G564" t="s">
        <v>504</v>
      </c>
      <c r="H564" s="5">
        <v>39.96</v>
      </c>
      <c r="I564" s="5">
        <v>39.961500000000001</v>
      </c>
      <c r="J564" s="5">
        <v>-1.5000000000000499E-3</v>
      </c>
      <c r="K564" s="5">
        <v>39.96</v>
      </c>
      <c r="L564" s="5">
        <v>0</v>
      </c>
      <c r="M564" t="str">
        <f>IF(ISERROR(VLOOKUP(A564,'[1]Ecart validé'!$A:$A,1,FALSE)),Z564,"Ecart Validé")</f>
        <v>valid</v>
      </c>
      <c r="R564" t="s">
        <v>30</v>
      </c>
      <c r="X564"/>
      <c r="Y564"/>
      <c r="Z564" t="s">
        <v>31</v>
      </c>
    </row>
    <row r="565" spans="1:26" x14ac:dyDescent="0.3">
      <c r="A565" t="s">
        <v>945</v>
      </c>
      <c r="B565" t="s">
        <v>502</v>
      </c>
      <c r="C565">
        <v>2111</v>
      </c>
      <c r="D565" t="str">
        <f>+VLOOKUP(C565,Param!K:L,2,FALSE)</f>
        <v>SKIDATA (Schweiz) AG</v>
      </c>
      <c r="E565" t="s">
        <v>946</v>
      </c>
      <c r="F565" t="s">
        <v>51</v>
      </c>
      <c r="G565" t="s">
        <v>504</v>
      </c>
      <c r="H565" s="5">
        <v>503.08</v>
      </c>
      <c r="I565" s="5">
        <v>503.0752</v>
      </c>
      <c r="J565" s="5">
        <v>4.7999999999888097E-3</v>
      </c>
      <c r="K565" s="5">
        <v>503.08</v>
      </c>
      <c r="L565" s="5">
        <v>0</v>
      </c>
      <c r="M565" t="str">
        <f>IF(ISERROR(VLOOKUP(A565,'[1]Ecart validé'!$A:$A,1,FALSE)),Z565,"Ecart Validé")</f>
        <v>valid</v>
      </c>
      <c r="R565" t="s">
        <v>30</v>
      </c>
      <c r="X565"/>
      <c r="Y565"/>
      <c r="Z565" t="s">
        <v>31</v>
      </c>
    </row>
    <row r="566" spans="1:26" x14ac:dyDescent="0.3">
      <c r="A566" t="s">
        <v>947</v>
      </c>
      <c r="B566" t="s">
        <v>502</v>
      </c>
      <c r="C566">
        <v>2576</v>
      </c>
      <c r="D566" t="str">
        <f>+VLOOKUP(C566,Param!K:L,2,FALSE)</f>
        <v>Suter Viandes SA</v>
      </c>
      <c r="E566" t="s">
        <v>948</v>
      </c>
      <c r="F566" t="s">
        <v>51</v>
      </c>
      <c r="G566" t="s">
        <v>504</v>
      </c>
      <c r="H566" s="5">
        <v>9513.7999999999993</v>
      </c>
      <c r="I566" s="5">
        <v>9513.7999999999993</v>
      </c>
      <c r="J566" s="5">
        <v>0</v>
      </c>
      <c r="K566" s="5">
        <v>9513.7999999999993</v>
      </c>
      <c r="L566" s="5">
        <v>0</v>
      </c>
      <c r="M566" t="str">
        <f>IF(ISERROR(VLOOKUP(A566,'[1]Ecart validé'!$A:$A,1,FALSE)),Z566,"Ecart Validé")</f>
        <v>valid</v>
      </c>
      <c r="R566" t="s">
        <v>30</v>
      </c>
      <c r="X566"/>
      <c r="Y566"/>
      <c r="Z566" t="s">
        <v>31</v>
      </c>
    </row>
    <row r="567" spans="1:26" x14ac:dyDescent="0.3">
      <c r="A567" t="s">
        <v>949</v>
      </c>
      <c r="B567" t="s">
        <v>502</v>
      </c>
      <c r="C567">
        <v>115542</v>
      </c>
      <c r="D567" t="str">
        <f>+VLOOKUP(C567,Param!K:L,2,FALSE)</f>
        <v>swisspro SR/PM SA</v>
      </c>
      <c r="E567" t="s">
        <v>950</v>
      </c>
      <c r="F567" t="s">
        <v>51</v>
      </c>
      <c r="G567" t="s">
        <v>504</v>
      </c>
      <c r="H567" s="5">
        <v>62.1</v>
      </c>
      <c r="I567" s="5">
        <v>62.1</v>
      </c>
      <c r="J567" s="5">
        <v>0</v>
      </c>
      <c r="K567" s="5">
        <v>62.1</v>
      </c>
      <c r="L567" s="5">
        <v>0</v>
      </c>
      <c r="M567" t="str">
        <f>IF(ISERROR(VLOOKUP(A567,'[1]Ecart validé'!$A:$A,1,FALSE)),Z567,"Ecart Validé")</f>
        <v>valid</v>
      </c>
      <c r="R567" t="s">
        <v>30</v>
      </c>
      <c r="X567"/>
      <c r="Y567"/>
      <c r="Z567" t="s">
        <v>31</v>
      </c>
    </row>
    <row r="568" spans="1:26" x14ac:dyDescent="0.3">
      <c r="A568" t="s">
        <v>951</v>
      </c>
      <c r="B568" t="s">
        <v>502</v>
      </c>
      <c r="C568">
        <v>2406</v>
      </c>
      <c r="D568" t="str">
        <f>+VLOOKUP(C568,Param!K:L,2,FALSE)</f>
        <v>Tecnofil AG</v>
      </c>
      <c r="E568" t="s">
        <v>952</v>
      </c>
      <c r="F568" t="s">
        <v>51</v>
      </c>
      <c r="G568" t="s">
        <v>504</v>
      </c>
      <c r="H568" s="5">
        <v>663.88</v>
      </c>
      <c r="I568" s="5">
        <v>663.88</v>
      </c>
      <c r="J568" s="5">
        <v>0</v>
      </c>
      <c r="K568" s="5">
        <v>663.88</v>
      </c>
      <c r="L568" s="5">
        <v>0</v>
      </c>
      <c r="M568" t="str">
        <f>IF(ISERROR(VLOOKUP(A568,'[1]Ecart validé'!$A:$A,1,FALSE)),Z568,"Ecart Validé")</f>
        <v>valid</v>
      </c>
      <c r="R568" t="s">
        <v>30</v>
      </c>
      <c r="X568"/>
      <c r="Y568"/>
      <c r="Z568" t="s">
        <v>31</v>
      </c>
    </row>
    <row r="569" spans="1:26" x14ac:dyDescent="0.3">
      <c r="A569" t="s">
        <v>953</v>
      </c>
      <c r="B569" t="s">
        <v>502</v>
      </c>
      <c r="C569">
        <v>321656</v>
      </c>
      <c r="D569" t="str">
        <f>+VLOOKUP(C569,Param!K:L,2,FALSE)</f>
        <v>Winter Creation AG</v>
      </c>
      <c r="E569" t="s">
        <v>954</v>
      </c>
      <c r="F569" t="s">
        <v>535</v>
      </c>
      <c r="G569" t="s">
        <v>504</v>
      </c>
      <c r="H569" s="5">
        <v>28.79</v>
      </c>
      <c r="I569" s="5">
        <v>28.794</v>
      </c>
      <c r="J569" s="5">
        <v>-4.0000000000013297E-3</v>
      </c>
      <c r="K569" s="5">
        <v>28.79</v>
      </c>
      <c r="L569" s="5">
        <v>0</v>
      </c>
      <c r="M569" t="str">
        <f>IF(ISERROR(VLOOKUP(A569,'[1]Ecart validé'!$A:$A,1,FALSE)),Z569,"Ecart Validé")</f>
        <v>valid</v>
      </c>
      <c r="R569" t="s">
        <v>30</v>
      </c>
      <c r="X569"/>
      <c r="Y569"/>
      <c r="Z569" t="s">
        <v>31</v>
      </c>
    </row>
    <row r="570" spans="1:26" ht="28.8" x14ac:dyDescent="0.3">
      <c r="A570" t="s">
        <v>955</v>
      </c>
      <c r="B570" t="s">
        <v>502</v>
      </c>
      <c r="C570">
        <v>267824</v>
      </c>
      <c r="D570" t="str">
        <f>+VLOOKUP(C570,Param!K:L,2,FALSE)</f>
        <v>Made by Oomph LTD</v>
      </c>
      <c r="E570" t="s">
        <v>956</v>
      </c>
      <c r="F570" t="s">
        <v>51</v>
      </c>
      <c r="G570" t="s">
        <v>29</v>
      </c>
      <c r="H570" s="5">
        <v>361.8</v>
      </c>
      <c r="J570" s="5">
        <v>361.8</v>
      </c>
      <c r="L570" s="5">
        <v>361.8</v>
      </c>
      <c r="M570" t="str">
        <f>IF(ISERROR(VLOOKUP(A570,'[1]Ecart validé'!$A:$A,1,FALSE)),Z570,"Ecart Validé")</f>
        <v>issue</v>
      </c>
      <c r="N570" t="s">
        <v>957</v>
      </c>
      <c r="O570" t="s">
        <v>958</v>
      </c>
      <c r="P570" t="s">
        <v>389</v>
      </c>
      <c r="Q570" t="s">
        <v>959</v>
      </c>
      <c r="S570" t="s">
        <v>45</v>
      </c>
      <c r="T570" t="s">
        <v>46</v>
      </c>
      <c r="U570" s="13" t="s">
        <v>790</v>
      </c>
      <c r="V570" t="s">
        <v>45</v>
      </c>
      <c r="X570"/>
      <c r="Y570"/>
      <c r="Z570" t="s">
        <v>88</v>
      </c>
    </row>
    <row r="571" spans="1:26" x14ac:dyDescent="0.3">
      <c r="A571" t="s">
        <v>960</v>
      </c>
      <c r="B571" t="s">
        <v>502</v>
      </c>
      <c r="C571">
        <v>336308</v>
      </c>
      <c r="D571" t="str">
        <f>+VLOOKUP(C571,Param!K:L,2,FALSE)</f>
        <v>MEDIprint Geiselhart GmbH &amp; Co KG</v>
      </c>
      <c r="E571" t="s">
        <v>961</v>
      </c>
      <c r="F571" t="s">
        <v>51</v>
      </c>
      <c r="G571" t="s">
        <v>504</v>
      </c>
      <c r="H571" s="5">
        <v>34.049999999999997</v>
      </c>
      <c r="I571" s="5">
        <v>34.047400000000003</v>
      </c>
      <c r="J571" s="5">
        <v>2.5999999999939401E-3</v>
      </c>
      <c r="K571" s="5">
        <v>34.049999999999997</v>
      </c>
      <c r="L571" s="5">
        <v>0</v>
      </c>
      <c r="M571" t="str">
        <f>IF(ISERROR(VLOOKUP(A571,'[1]Ecart validé'!$A:$A,1,FALSE)),Z571,"Ecart Validé")</f>
        <v>valid</v>
      </c>
      <c r="R571" t="s">
        <v>30</v>
      </c>
      <c r="X571"/>
      <c r="Y571"/>
      <c r="Z571" t="s">
        <v>31</v>
      </c>
    </row>
    <row r="572" spans="1:26" x14ac:dyDescent="0.3">
      <c r="A572" t="s">
        <v>962</v>
      </c>
      <c r="B572" t="s">
        <v>963</v>
      </c>
      <c r="C572">
        <v>532</v>
      </c>
      <c r="D572" t="str">
        <f>+VLOOKUP(C572,Param!K:L,2,FALSE)</f>
        <v>CAA AGENCEMENT</v>
      </c>
      <c r="E572">
        <v>691444</v>
      </c>
      <c r="F572" t="s">
        <v>28</v>
      </c>
      <c r="G572" t="s">
        <v>29</v>
      </c>
      <c r="H572" s="5">
        <v>12192.67</v>
      </c>
      <c r="I572" s="5">
        <v>12192.6692</v>
      </c>
      <c r="J572" s="5">
        <v>7.9999999979918303E-4</v>
      </c>
      <c r="K572" s="5">
        <v>12192.67</v>
      </c>
      <c r="L572" s="5">
        <v>0</v>
      </c>
      <c r="M572" t="str">
        <f>IF(ISERROR(VLOOKUP(A572,'[1]Ecart validé'!$A:$A,1,FALSE)),Z572,"Ecart Validé")</f>
        <v>valid</v>
      </c>
      <c r="R572" t="s">
        <v>30</v>
      </c>
      <c r="X572"/>
      <c r="Y572"/>
      <c r="Z572" t="s">
        <v>31</v>
      </c>
    </row>
    <row r="573" spans="1:26" x14ac:dyDescent="0.3">
      <c r="A573" t="s">
        <v>964</v>
      </c>
      <c r="B573" t="s">
        <v>963</v>
      </c>
      <c r="C573">
        <v>532</v>
      </c>
      <c r="D573" t="str">
        <f>+VLOOKUP(C573,Param!K:L,2,FALSE)</f>
        <v>CAA AGENCEMENT</v>
      </c>
      <c r="E573">
        <v>691444</v>
      </c>
      <c r="F573" t="s">
        <v>33</v>
      </c>
      <c r="G573" t="s">
        <v>29</v>
      </c>
      <c r="H573" s="5">
        <v>8483.73</v>
      </c>
      <c r="I573" s="5">
        <v>8483.7340000000004</v>
      </c>
      <c r="J573" s="5">
        <v>-4.0000000008149003E-3</v>
      </c>
      <c r="K573" s="5">
        <v>8483.73</v>
      </c>
      <c r="L573" s="5">
        <v>0</v>
      </c>
      <c r="M573" t="str">
        <f>IF(ISERROR(VLOOKUP(A573,'[1]Ecart validé'!$A:$A,1,FALSE)),Z573,"Ecart Validé")</f>
        <v>valid</v>
      </c>
      <c r="R573" t="s">
        <v>30</v>
      </c>
      <c r="X573"/>
      <c r="Y573"/>
      <c r="Z573" t="s">
        <v>31</v>
      </c>
    </row>
    <row r="574" spans="1:26" x14ac:dyDescent="0.3">
      <c r="A574" t="s">
        <v>965</v>
      </c>
      <c r="B574" t="s">
        <v>963</v>
      </c>
      <c r="C574">
        <v>532</v>
      </c>
      <c r="D574" t="str">
        <f>+VLOOKUP(C574,Param!K:L,2,FALSE)</f>
        <v>CAA AGENCEMENT</v>
      </c>
      <c r="E574">
        <v>691444</v>
      </c>
      <c r="F574" t="s">
        <v>35</v>
      </c>
      <c r="G574" t="s">
        <v>29</v>
      </c>
      <c r="H574" s="5">
        <v>8426.7900000000009</v>
      </c>
      <c r="I574" s="5">
        <v>8426.7924000000003</v>
      </c>
      <c r="J574" s="5">
        <v>-2.3999999993975498E-3</v>
      </c>
      <c r="K574" s="5">
        <v>8426.7900000000009</v>
      </c>
      <c r="L574" s="5">
        <v>0</v>
      </c>
      <c r="M574" t="str">
        <f>IF(ISERROR(VLOOKUP(A574,'[1]Ecart validé'!$A:$A,1,FALSE)),Z574,"Ecart Validé")</f>
        <v>valid</v>
      </c>
      <c r="R574" t="s">
        <v>30</v>
      </c>
      <c r="X574"/>
      <c r="Y574"/>
      <c r="Z574" t="s">
        <v>31</v>
      </c>
    </row>
    <row r="575" spans="1:26" x14ac:dyDescent="0.3">
      <c r="A575" t="s">
        <v>966</v>
      </c>
      <c r="B575" t="s">
        <v>963</v>
      </c>
      <c r="C575">
        <v>532</v>
      </c>
      <c r="D575" t="str">
        <f>+VLOOKUP(C575,Param!K:L,2,FALSE)</f>
        <v>CAA AGENCEMENT</v>
      </c>
      <c r="E575">
        <v>691444</v>
      </c>
      <c r="F575" t="s">
        <v>37</v>
      </c>
      <c r="G575" t="s">
        <v>29</v>
      </c>
      <c r="H575" s="5">
        <v>5379.4</v>
      </c>
      <c r="I575" s="5">
        <v>5379.4056</v>
      </c>
      <c r="J575" s="5">
        <v>-5.6000000004132701E-3</v>
      </c>
      <c r="K575" s="5">
        <v>5379.4</v>
      </c>
      <c r="L575" s="5">
        <v>0</v>
      </c>
      <c r="M575" t="str">
        <f>IF(ISERROR(VLOOKUP(A575,'[1]Ecart validé'!$A:$A,1,FALSE)),Z575,"Ecart Validé")</f>
        <v>valid</v>
      </c>
      <c r="R575" t="s">
        <v>30</v>
      </c>
      <c r="X575"/>
      <c r="Y575"/>
      <c r="Z575" t="s">
        <v>31</v>
      </c>
    </row>
    <row r="576" spans="1:26" x14ac:dyDescent="0.3">
      <c r="A576" t="s">
        <v>967</v>
      </c>
      <c r="B576" t="s">
        <v>963</v>
      </c>
      <c r="C576">
        <v>532</v>
      </c>
      <c r="D576" t="str">
        <f>+VLOOKUP(C576,Param!K:L,2,FALSE)</f>
        <v>CAA AGENCEMENT</v>
      </c>
      <c r="E576" t="s">
        <v>968</v>
      </c>
      <c r="F576" t="s">
        <v>37</v>
      </c>
      <c r="G576" t="s">
        <v>29</v>
      </c>
      <c r="H576" s="5">
        <v>-2164.2600000000002</v>
      </c>
      <c r="I576" s="5">
        <v>-2164.2701999999999</v>
      </c>
      <c r="J576" s="5">
        <v>1.01999999997133E-2</v>
      </c>
      <c r="K576" s="5">
        <v>-2164.2600000000002</v>
      </c>
      <c r="L576" s="5">
        <v>0</v>
      </c>
      <c r="M576" t="str">
        <f>IF(ISERROR(VLOOKUP(A576,'[1]Ecart validé'!$A:$A,1,FALSE)),Z576,"Ecart Validé")</f>
        <v>valid</v>
      </c>
      <c r="R576" t="s">
        <v>30</v>
      </c>
      <c r="X576"/>
      <c r="Y576"/>
      <c r="Z576" t="s">
        <v>31</v>
      </c>
    </row>
    <row r="577" spans="1:26" x14ac:dyDescent="0.3">
      <c r="A577" t="s">
        <v>969</v>
      </c>
      <c r="B577" t="s">
        <v>963</v>
      </c>
      <c r="C577">
        <v>579</v>
      </c>
      <c r="D577" t="str">
        <f>+VLOOKUP(C577,Param!K:L,2,FALSE)</f>
        <v>SEGIS S.P.A</v>
      </c>
      <c r="E577">
        <v>27293030</v>
      </c>
      <c r="F577" t="s">
        <v>28</v>
      </c>
      <c r="G577" t="s">
        <v>29</v>
      </c>
      <c r="H577" s="5">
        <v>1391.04</v>
      </c>
      <c r="I577" s="5">
        <v>1391.0431000000001</v>
      </c>
      <c r="J577" s="5">
        <v>-3.1000000001313302E-3</v>
      </c>
      <c r="K577" s="5">
        <v>1391.04</v>
      </c>
      <c r="L577" s="5">
        <v>0</v>
      </c>
      <c r="M577" t="str">
        <f>IF(ISERROR(VLOOKUP(A577,'[1]Ecart validé'!$A:$A,1,FALSE)),Z577,"Ecart Validé")</f>
        <v>valid</v>
      </c>
      <c r="R577" t="s">
        <v>30</v>
      </c>
      <c r="X577"/>
      <c r="Y577"/>
      <c r="Z577" t="s">
        <v>31</v>
      </c>
    </row>
    <row r="578" spans="1:26" x14ac:dyDescent="0.3">
      <c r="A578" t="s">
        <v>970</v>
      </c>
      <c r="B578" t="s">
        <v>963</v>
      </c>
      <c r="C578">
        <v>579</v>
      </c>
      <c r="D578" t="str">
        <f>+VLOOKUP(C578,Param!K:L,2,FALSE)</f>
        <v>SEGIS S.P.A</v>
      </c>
      <c r="E578">
        <v>27293030</v>
      </c>
      <c r="F578" t="s">
        <v>33</v>
      </c>
      <c r="G578" t="s">
        <v>29</v>
      </c>
      <c r="H578" s="5">
        <v>660.67</v>
      </c>
      <c r="I578" s="5">
        <v>660.66</v>
      </c>
      <c r="J578" s="5">
        <v>1.00000000001045E-2</v>
      </c>
      <c r="K578" s="5">
        <v>660.67</v>
      </c>
      <c r="L578" s="5">
        <v>0</v>
      </c>
      <c r="M578" t="str">
        <f>IF(ISERROR(VLOOKUP(A578,'[1]Ecart validé'!$A:$A,1,FALSE)),Z578,"Ecart Validé")</f>
        <v>valid</v>
      </c>
      <c r="R578" t="s">
        <v>30</v>
      </c>
      <c r="X578"/>
      <c r="Y578"/>
      <c r="Z578" t="s">
        <v>31</v>
      </c>
    </row>
    <row r="579" spans="1:26" x14ac:dyDescent="0.3">
      <c r="A579" t="s">
        <v>971</v>
      </c>
      <c r="B579" t="s">
        <v>963</v>
      </c>
      <c r="C579">
        <v>579</v>
      </c>
      <c r="D579" t="str">
        <f>+VLOOKUP(C579,Param!K:L,2,FALSE)</f>
        <v>SEGIS S.P.A</v>
      </c>
      <c r="E579">
        <v>27293030</v>
      </c>
      <c r="F579" t="s">
        <v>35</v>
      </c>
      <c r="G579" t="s">
        <v>29</v>
      </c>
      <c r="H579" s="5">
        <v>665.68</v>
      </c>
      <c r="I579" s="5">
        <v>665.68679999999995</v>
      </c>
      <c r="J579" s="5">
        <v>-6.7999999999983603E-3</v>
      </c>
      <c r="K579" s="5">
        <v>665.68</v>
      </c>
      <c r="L579" s="5">
        <v>0</v>
      </c>
      <c r="M579" t="str">
        <f>IF(ISERROR(VLOOKUP(A579,'[1]Ecart validé'!$A:$A,1,FALSE)),Z579,"Ecart Validé")</f>
        <v>valid</v>
      </c>
      <c r="R579" t="s">
        <v>30</v>
      </c>
      <c r="X579"/>
      <c r="Y579"/>
      <c r="Z579" t="s">
        <v>31</v>
      </c>
    </row>
    <row r="580" spans="1:26" x14ac:dyDescent="0.3">
      <c r="A580" t="s">
        <v>972</v>
      </c>
      <c r="B580" t="s">
        <v>963</v>
      </c>
      <c r="C580">
        <v>579</v>
      </c>
      <c r="D580" t="str">
        <f>+VLOOKUP(C580,Param!K:L,2,FALSE)</f>
        <v>SEGIS S.P.A</v>
      </c>
      <c r="E580">
        <v>27293030</v>
      </c>
      <c r="F580" t="s">
        <v>37</v>
      </c>
      <c r="G580" t="s">
        <v>29</v>
      </c>
      <c r="H580" s="5">
        <v>1432.91</v>
      </c>
      <c r="I580" s="5">
        <v>1432.9092000000001</v>
      </c>
      <c r="J580" s="5">
        <v>8.0000000002655703E-4</v>
      </c>
      <c r="K580" s="5">
        <v>1432.91</v>
      </c>
      <c r="L580" s="5">
        <v>0</v>
      </c>
      <c r="M580" t="str">
        <f>IF(ISERROR(VLOOKUP(A580,'[1]Ecart validé'!$A:$A,1,FALSE)),Z580,"Ecart Validé")</f>
        <v>valid</v>
      </c>
      <c r="R580" t="s">
        <v>30</v>
      </c>
      <c r="X580"/>
      <c r="Y580"/>
      <c r="Z580" t="s">
        <v>31</v>
      </c>
    </row>
    <row r="581" spans="1:26" x14ac:dyDescent="0.3">
      <c r="A581" t="s">
        <v>973</v>
      </c>
      <c r="B581" t="s">
        <v>963</v>
      </c>
      <c r="C581">
        <v>579</v>
      </c>
      <c r="D581" t="str">
        <f>+VLOOKUP(C581,Param!K:L,2,FALSE)</f>
        <v>SEGIS S.P.A</v>
      </c>
      <c r="E581" t="s">
        <v>974</v>
      </c>
      <c r="F581" t="s">
        <v>28</v>
      </c>
      <c r="G581" t="s">
        <v>29</v>
      </c>
      <c r="H581" s="5">
        <v>1921.62</v>
      </c>
      <c r="I581" s="5">
        <v>1921.62</v>
      </c>
      <c r="J581" s="5">
        <v>0</v>
      </c>
      <c r="K581" s="5">
        <v>1921.62</v>
      </c>
      <c r="L581" s="5">
        <v>0</v>
      </c>
      <c r="M581" t="str">
        <f>IF(ISERROR(VLOOKUP(A581,'[1]Ecart validé'!$A:$A,1,FALSE)),Z581,"Ecart Validé")</f>
        <v>valid</v>
      </c>
      <c r="R581" t="s">
        <v>30</v>
      </c>
      <c r="X581"/>
      <c r="Y581"/>
      <c r="Z581" t="s">
        <v>31</v>
      </c>
    </row>
    <row r="582" spans="1:26" x14ac:dyDescent="0.3">
      <c r="A582" t="s">
        <v>975</v>
      </c>
      <c r="B582" t="s">
        <v>963</v>
      </c>
      <c r="C582">
        <v>579</v>
      </c>
      <c r="D582" t="str">
        <f>+VLOOKUP(C582,Param!K:L,2,FALSE)</f>
        <v>SEGIS S.P.A</v>
      </c>
      <c r="E582" t="s">
        <v>974</v>
      </c>
      <c r="F582" t="s">
        <v>33</v>
      </c>
      <c r="G582" t="s">
        <v>29</v>
      </c>
      <c r="H582" s="5">
        <v>66.599999999999994</v>
      </c>
      <c r="I582" s="5">
        <v>66.599999999999994</v>
      </c>
      <c r="J582" s="5">
        <v>0</v>
      </c>
      <c r="K582" s="5">
        <v>66.599999999999994</v>
      </c>
      <c r="L582" s="5">
        <v>0</v>
      </c>
      <c r="M582" t="str">
        <f>IF(ISERROR(VLOOKUP(A582,'[1]Ecart validé'!$A:$A,1,FALSE)),Z582,"Ecart Validé")</f>
        <v>valid</v>
      </c>
      <c r="R582" t="s">
        <v>30</v>
      </c>
      <c r="X582"/>
      <c r="Y582"/>
      <c r="Z582" t="s">
        <v>31</v>
      </c>
    </row>
    <row r="583" spans="1:26" x14ac:dyDescent="0.3">
      <c r="A583" t="s">
        <v>976</v>
      </c>
      <c r="B583" t="s">
        <v>963</v>
      </c>
      <c r="C583">
        <v>579</v>
      </c>
      <c r="D583" t="str">
        <f>+VLOOKUP(C583,Param!K:L,2,FALSE)</f>
        <v>SEGIS S.P.A</v>
      </c>
      <c r="E583" t="s">
        <v>974</v>
      </c>
      <c r="F583" t="s">
        <v>35</v>
      </c>
      <c r="G583" t="s">
        <v>29</v>
      </c>
      <c r="H583" s="5">
        <v>214.39999999999901</v>
      </c>
      <c r="I583" s="5">
        <v>214.39599999999999</v>
      </c>
      <c r="J583" s="5">
        <v>3.9999999999906699E-3</v>
      </c>
      <c r="K583" s="5">
        <v>214.39999999999901</v>
      </c>
      <c r="L583" s="5">
        <v>0</v>
      </c>
      <c r="M583" t="str">
        <f>IF(ISERROR(VLOOKUP(A583,'[1]Ecart validé'!$A:$A,1,FALSE)),Z583,"Ecart Validé")</f>
        <v>valid</v>
      </c>
      <c r="R583" t="s">
        <v>30</v>
      </c>
      <c r="X583"/>
      <c r="Y583"/>
      <c r="Z583" t="s">
        <v>31</v>
      </c>
    </row>
    <row r="584" spans="1:26" x14ac:dyDescent="0.3">
      <c r="A584" t="s">
        <v>977</v>
      </c>
      <c r="B584" t="s">
        <v>963</v>
      </c>
      <c r="C584">
        <v>579</v>
      </c>
      <c r="D584" t="str">
        <f>+VLOOKUP(C584,Param!K:L,2,FALSE)</f>
        <v>SEGIS S.P.A</v>
      </c>
      <c r="E584" t="s">
        <v>974</v>
      </c>
      <c r="F584" t="s">
        <v>37</v>
      </c>
      <c r="G584" t="s">
        <v>29</v>
      </c>
      <c r="H584" s="5">
        <v>1759.42</v>
      </c>
      <c r="I584" s="5">
        <v>1759.42</v>
      </c>
      <c r="J584" s="5">
        <v>0</v>
      </c>
      <c r="K584" s="5">
        <v>1759.42</v>
      </c>
      <c r="L584" s="5">
        <v>0</v>
      </c>
      <c r="M584" t="str">
        <f>IF(ISERROR(VLOOKUP(A584,'[1]Ecart validé'!$A:$A,1,FALSE)),Z584,"Ecart Validé")</f>
        <v>valid</v>
      </c>
      <c r="R584" t="s">
        <v>30</v>
      </c>
      <c r="X584"/>
      <c r="Y584"/>
      <c r="Z584" t="s">
        <v>31</v>
      </c>
    </row>
    <row r="585" spans="1:26" x14ac:dyDescent="0.3">
      <c r="A585" t="s">
        <v>978</v>
      </c>
      <c r="B585" t="s">
        <v>963</v>
      </c>
      <c r="C585">
        <v>579</v>
      </c>
      <c r="D585" t="str">
        <f>+VLOOKUP(C585,Param!K:L,2,FALSE)</f>
        <v>SEGIS S.P.A</v>
      </c>
      <c r="E585" t="s">
        <v>979</v>
      </c>
      <c r="F585" t="s">
        <v>33</v>
      </c>
      <c r="G585" t="s">
        <v>29</v>
      </c>
      <c r="H585" s="5">
        <v>162.78</v>
      </c>
      <c r="I585" s="5">
        <v>162.78</v>
      </c>
      <c r="J585" s="5">
        <v>0</v>
      </c>
      <c r="K585" s="5">
        <v>162.78</v>
      </c>
      <c r="L585" s="5">
        <v>0</v>
      </c>
      <c r="M585" t="str">
        <f>IF(ISERROR(VLOOKUP(A585,'[1]Ecart validé'!$A:$A,1,FALSE)),Z585,"Ecart Validé")</f>
        <v>valid</v>
      </c>
      <c r="R585" t="s">
        <v>30</v>
      </c>
      <c r="X585"/>
      <c r="Y585"/>
      <c r="Z585" t="s">
        <v>31</v>
      </c>
    </row>
    <row r="586" spans="1:26" x14ac:dyDescent="0.3">
      <c r="A586" t="s">
        <v>980</v>
      </c>
      <c r="B586" t="s">
        <v>963</v>
      </c>
      <c r="C586">
        <v>579</v>
      </c>
      <c r="D586" t="str">
        <f>+VLOOKUP(C586,Param!K:L,2,FALSE)</f>
        <v>SEGIS S.P.A</v>
      </c>
      <c r="E586" t="s">
        <v>979</v>
      </c>
      <c r="F586" t="s">
        <v>35</v>
      </c>
      <c r="G586" t="s">
        <v>29</v>
      </c>
      <c r="H586" s="5">
        <v>293</v>
      </c>
      <c r="I586" s="5">
        <v>293.00400000000002</v>
      </c>
      <c r="J586" s="5">
        <v>-4.0000000000190898E-3</v>
      </c>
      <c r="K586" s="5">
        <v>293</v>
      </c>
      <c r="L586" s="5">
        <v>0</v>
      </c>
      <c r="M586" t="str">
        <f>IF(ISERROR(VLOOKUP(A586,'[1]Ecart validé'!$A:$A,1,FALSE)),Z586,"Ecart Validé")</f>
        <v>valid</v>
      </c>
      <c r="R586" t="s">
        <v>30</v>
      </c>
      <c r="X586"/>
      <c r="Y586"/>
      <c r="Z586" t="s">
        <v>31</v>
      </c>
    </row>
    <row r="587" spans="1:26" x14ac:dyDescent="0.3">
      <c r="A587" t="s">
        <v>981</v>
      </c>
      <c r="B587" t="s">
        <v>963</v>
      </c>
      <c r="C587">
        <v>604</v>
      </c>
      <c r="D587" t="str">
        <f>+VLOOKUP(C587,Param!K:L,2,FALSE)</f>
        <v>CPI GLOBAL</v>
      </c>
      <c r="E587" t="s">
        <v>982</v>
      </c>
      <c r="F587" t="s">
        <v>28</v>
      </c>
      <c r="G587" t="s">
        <v>29</v>
      </c>
      <c r="H587" s="5">
        <v>13391.19</v>
      </c>
      <c r="I587" s="5">
        <v>13391.194</v>
      </c>
      <c r="J587" s="5">
        <v>-3.99999999899591E-3</v>
      </c>
      <c r="K587" s="5">
        <v>13391.19</v>
      </c>
      <c r="L587" s="5">
        <v>0</v>
      </c>
      <c r="M587" t="str">
        <f>IF(ISERROR(VLOOKUP(A587,'[1]Ecart validé'!$A:$A,1,FALSE)),Z587,"Ecart Validé")</f>
        <v>valid</v>
      </c>
      <c r="R587" t="s">
        <v>30</v>
      </c>
      <c r="X587"/>
      <c r="Y587"/>
      <c r="Z587" t="s">
        <v>31</v>
      </c>
    </row>
    <row r="588" spans="1:26" x14ac:dyDescent="0.3">
      <c r="A588" t="s">
        <v>983</v>
      </c>
      <c r="B588" t="s">
        <v>963</v>
      </c>
      <c r="C588">
        <v>604</v>
      </c>
      <c r="D588" t="str">
        <f>+VLOOKUP(C588,Param!K:L,2,FALSE)</f>
        <v>CPI GLOBAL</v>
      </c>
      <c r="E588" t="s">
        <v>982</v>
      </c>
      <c r="F588" t="s">
        <v>33</v>
      </c>
      <c r="G588" t="s">
        <v>29</v>
      </c>
      <c r="H588" s="5">
        <v>-50.68</v>
      </c>
      <c r="I588" s="5">
        <v>-50.676400000000001</v>
      </c>
      <c r="J588" s="5">
        <v>-3.5999999999987101E-3</v>
      </c>
      <c r="K588" s="5">
        <v>-50.68</v>
      </c>
      <c r="L588" s="5">
        <v>0</v>
      </c>
      <c r="M588" t="str">
        <f>IF(ISERROR(VLOOKUP(A588,'[1]Ecart validé'!$A:$A,1,FALSE)),Z588,"Ecart Validé")</f>
        <v>valid</v>
      </c>
      <c r="R588" t="s">
        <v>30</v>
      </c>
      <c r="X588"/>
      <c r="Y588"/>
      <c r="Z588" t="s">
        <v>31</v>
      </c>
    </row>
    <row r="589" spans="1:26" x14ac:dyDescent="0.3">
      <c r="A589" t="s">
        <v>984</v>
      </c>
      <c r="B589" t="s">
        <v>963</v>
      </c>
      <c r="C589">
        <v>604</v>
      </c>
      <c r="D589" t="str">
        <f>+VLOOKUP(C589,Param!K:L,2,FALSE)</f>
        <v>CPI GLOBAL</v>
      </c>
      <c r="E589" t="s">
        <v>982</v>
      </c>
      <c r="F589" t="s">
        <v>35</v>
      </c>
      <c r="G589" t="s">
        <v>29</v>
      </c>
      <c r="H589" s="5">
        <v>1152.96</v>
      </c>
      <c r="I589" s="5">
        <v>1152.9552000000001</v>
      </c>
      <c r="J589" s="5">
        <v>4.7999999999319698E-3</v>
      </c>
      <c r="K589" s="5">
        <v>1152.96</v>
      </c>
      <c r="L589" s="5">
        <v>0</v>
      </c>
      <c r="M589" t="str">
        <f>IF(ISERROR(VLOOKUP(A589,'[1]Ecart validé'!$A:$A,1,FALSE)),Z589,"Ecart Validé")</f>
        <v>valid</v>
      </c>
      <c r="R589" t="s">
        <v>30</v>
      </c>
      <c r="Y589"/>
      <c r="Z589" t="s">
        <v>31</v>
      </c>
    </row>
    <row r="590" spans="1:26" x14ac:dyDescent="0.3">
      <c r="A590" t="s">
        <v>985</v>
      </c>
      <c r="B590" t="s">
        <v>963</v>
      </c>
      <c r="C590">
        <v>604</v>
      </c>
      <c r="D590" t="str">
        <f>+VLOOKUP(C590,Param!K:L,2,FALSE)</f>
        <v>CPI GLOBAL</v>
      </c>
      <c r="E590" t="s">
        <v>982</v>
      </c>
      <c r="F590" t="s">
        <v>37</v>
      </c>
      <c r="G590" t="s">
        <v>29</v>
      </c>
      <c r="H590" s="5">
        <v>1535.24</v>
      </c>
      <c r="I590" s="5">
        <v>1535.2384</v>
      </c>
      <c r="J590" s="5">
        <v>1.6000000000531099E-3</v>
      </c>
      <c r="K590" s="5">
        <v>1535.24</v>
      </c>
      <c r="L590" s="5">
        <v>0</v>
      </c>
      <c r="M590" t="str">
        <f>IF(ISERROR(VLOOKUP(A590,'[1]Ecart validé'!$A:$A,1,FALSE)),Z590,"Ecart Validé")</f>
        <v>valid</v>
      </c>
      <c r="R590" t="s">
        <v>30</v>
      </c>
      <c r="X590"/>
      <c r="Y590"/>
      <c r="Z590" t="s">
        <v>31</v>
      </c>
    </row>
    <row r="591" spans="1:26" ht="57.6" x14ac:dyDescent="0.3">
      <c r="A591" t="s">
        <v>986</v>
      </c>
      <c r="B591" t="s">
        <v>963</v>
      </c>
      <c r="C591">
        <v>604</v>
      </c>
      <c r="D591" t="str">
        <f>+VLOOKUP(C591,Param!K:L,2,FALSE)</f>
        <v>CPI GLOBAL</v>
      </c>
      <c r="E591" t="s">
        <v>987</v>
      </c>
      <c r="F591" t="s">
        <v>51</v>
      </c>
      <c r="G591" t="s">
        <v>29</v>
      </c>
      <c r="H591" s="5">
        <v>9424.69</v>
      </c>
      <c r="J591" s="5">
        <v>9424.69</v>
      </c>
      <c r="L591" s="5">
        <v>9424.69</v>
      </c>
      <c r="M591" t="str">
        <f>IF(ISERROR(VLOOKUP(A591,'[1]Ecart validé'!$A:$A,1,FALSE)),Z591,"Ecart Validé")</f>
        <v>waiting</v>
      </c>
      <c r="N591" t="s">
        <v>988</v>
      </c>
      <c r="O591" t="s">
        <v>989</v>
      </c>
      <c r="P591" t="s">
        <v>471</v>
      </c>
      <c r="Q591" t="s">
        <v>990</v>
      </c>
      <c r="S591" t="s">
        <v>45</v>
      </c>
      <c r="T591" t="s">
        <v>46</v>
      </c>
      <c r="U591" s="13" t="s">
        <v>991</v>
      </c>
      <c r="V591" t="s">
        <v>45</v>
      </c>
      <c r="W591" t="s">
        <v>992</v>
      </c>
      <c r="X591" t="s">
        <v>993</v>
      </c>
      <c r="Y591" t="s">
        <v>993</v>
      </c>
      <c r="Z591" t="s">
        <v>260</v>
      </c>
    </row>
    <row r="592" spans="1:26" x14ac:dyDescent="0.3">
      <c r="A592" t="s">
        <v>994</v>
      </c>
      <c r="B592" t="s">
        <v>963</v>
      </c>
      <c r="C592">
        <v>703</v>
      </c>
      <c r="D592" t="str">
        <f>+VLOOKUP(C592,Param!K:L,2,FALSE)</f>
        <v>ADA COSMETICS INTERNATIONAL GMBH</v>
      </c>
      <c r="E592" t="s">
        <v>995</v>
      </c>
      <c r="F592" t="s">
        <v>28</v>
      </c>
      <c r="G592" t="s">
        <v>29</v>
      </c>
      <c r="H592" s="5">
        <v>17059.009999999998</v>
      </c>
      <c r="I592" s="5">
        <v>17059.011399999999</v>
      </c>
      <c r="J592" s="5">
        <v>-1.40000000101281E-3</v>
      </c>
      <c r="K592" s="5">
        <v>17059.009999999998</v>
      </c>
      <c r="L592" s="5">
        <v>0</v>
      </c>
      <c r="M592" t="str">
        <f>IF(ISERROR(VLOOKUP(A592,'[1]Ecart validé'!$A:$A,1,FALSE)),Z592,"Ecart Validé")</f>
        <v>valid</v>
      </c>
      <c r="R592" t="s">
        <v>30</v>
      </c>
      <c r="X592"/>
      <c r="Y592"/>
      <c r="Z592" t="s">
        <v>31</v>
      </c>
    </row>
    <row r="593" spans="1:26" x14ac:dyDescent="0.3">
      <c r="A593" t="s">
        <v>996</v>
      </c>
      <c r="B593" t="s">
        <v>963</v>
      </c>
      <c r="C593">
        <v>703</v>
      </c>
      <c r="D593" t="str">
        <f>+VLOOKUP(C593,Param!K:L,2,FALSE)</f>
        <v>ADA COSMETICS INTERNATIONAL GMBH</v>
      </c>
      <c r="E593" t="s">
        <v>995</v>
      </c>
      <c r="F593" t="s">
        <v>33</v>
      </c>
      <c r="G593" t="s">
        <v>29</v>
      </c>
      <c r="H593" s="5">
        <v>803.22</v>
      </c>
      <c r="I593" s="5">
        <v>803.22</v>
      </c>
      <c r="J593" s="5">
        <v>0</v>
      </c>
      <c r="K593" s="5">
        <v>803.22</v>
      </c>
      <c r="L593" s="5">
        <v>0</v>
      </c>
      <c r="M593" t="str">
        <f>IF(ISERROR(VLOOKUP(A593,'[1]Ecart validé'!$A:$A,1,FALSE)),Z593,"Ecart Validé")</f>
        <v>valid</v>
      </c>
      <c r="R593" t="s">
        <v>30</v>
      </c>
      <c r="X593"/>
      <c r="Y593"/>
      <c r="Z593" t="s">
        <v>31</v>
      </c>
    </row>
    <row r="594" spans="1:26" x14ac:dyDescent="0.3">
      <c r="A594" t="s">
        <v>997</v>
      </c>
      <c r="B594" t="s">
        <v>963</v>
      </c>
      <c r="C594">
        <v>703</v>
      </c>
      <c r="D594" t="str">
        <f>+VLOOKUP(C594,Param!K:L,2,FALSE)</f>
        <v>ADA COSMETICS INTERNATIONAL GMBH</v>
      </c>
      <c r="E594" t="s">
        <v>995</v>
      </c>
      <c r="F594" t="s">
        <v>35</v>
      </c>
      <c r="G594" t="s">
        <v>29</v>
      </c>
      <c r="H594" s="5">
        <v>10202.93</v>
      </c>
      <c r="I594" s="5">
        <v>10202.928</v>
      </c>
      <c r="J594" s="5">
        <v>2.0000000004074502E-3</v>
      </c>
      <c r="K594" s="5">
        <v>10202.93</v>
      </c>
      <c r="L594" s="5">
        <v>0</v>
      </c>
      <c r="M594" t="str">
        <f>IF(ISERROR(VLOOKUP(A594,'[1]Ecart validé'!$A:$A,1,FALSE)),Z594,"Ecart Validé")</f>
        <v>valid</v>
      </c>
      <c r="R594" t="s">
        <v>30</v>
      </c>
      <c r="X594"/>
      <c r="Y594"/>
      <c r="Z594" t="s">
        <v>31</v>
      </c>
    </row>
    <row r="595" spans="1:26" x14ac:dyDescent="0.3">
      <c r="A595" t="s">
        <v>998</v>
      </c>
      <c r="B595" t="s">
        <v>963</v>
      </c>
      <c r="C595">
        <v>703</v>
      </c>
      <c r="D595" t="str">
        <f>+VLOOKUP(C595,Param!K:L,2,FALSE)</f>
        <v>ADA COSMETICS INTERNATIONAL GMBH</v>
      </c>
      <c r="E595" t="s">
        <v>995</v>
      </c>
      <c r="F595" t="s">
        <v>37</v>
      </c>
      <c r="G595" t="s">
        <v>29</v>
      </c>
      <c r="H595" s="5">
        <v>4870.91</v>
      </c>
      <c r="I595" s="5">
        <v>4870.9152000000004</v>
      </c>
      <c r="J595" s="5">
        <v>-5.20000000051368E-3</v>
      </c>
      <c r="K595" s="5">
        <v>4870.91</v>
      </c>
      <c r="L595" s="5">
        <v>0</v>
      </c>
      <c r="M595" t="str">
        <f>IF(ISERROR(VLOOKUP(A595,'[1]Ecart validé'!$A:$A,1,FALSE)),Z595,"Ecart Validé")</f>
        <v>valid</v>
      </c>
      <c r="R595" t="s">
        <v>30</v>
      </c>
      <c r="X595"/>
      <c r="Y595"/>
      <c r="Z595" t="s">
        <v>31</v>
      </c>
    </row>
    <row r="596" spans="1:26" x14ac:dyDescent="0.3">
      <c r="A596" t="s">
        <v>999</v>
      </c>
      <c r="B596" t="s">
        <v>963</v>
      </c>
      <c r="C596">
        <v>703</v>
      </c>
      <c r="D596" t="str">
        <f>+VLOOKUP(C596,Param!K:L,2,FALSE)</f>
        <v>ADA COSMETICS INTERNATIONAL GMBH</v>
      </c>
      <c r="E596" t="s">
        <v>1000</v>
      </c>
      <c r="F596" t="s">
        <v>28</v>
      </c>
      <c r="G596" t="s">
        <v>29</v>
      </c>
      <c r="H596" s="5">
        <v>146.96</v>
      </c>
      <c r="I596" s="5">
        <v>146.96</v>
      </c>
      <c r="J596" s="5">
        <v>0</v>
      </c>
      <c r="K596" s="5">
        <v>146.96</v>
      </c>
      <c r="L596" s="5">
        <v>0</v>
      </c>
      <c r="M596" t="str">
        <f>IF(ISERROR(VLOOKUP(A596,'[1]Ecart validé'!$A:$A,1,FALSE)),Z596,"Ecart Validé")</f>
        <v>valid</v>
      </c>
      <c r="R596" t="s">
        <v>30</v>
      </c>
      <c r="X596"/>
      <c r="Y596"/>
      <c r="Z596" t="s">
        <v>31</v>
      </c>
    </row>
    <row r="597" spans="1:26" x14ac:dyDescent="0.3">
      <c r="A597" t="s">
        <v>1001</v>
      </c>
      <c r="B597" t="s">
        <v>963</v>
      </c>
      <c r="C597">
        <v>703</v>
      </c>
      <c r="D597" t="str">
        <f>+VLOOKUP(C597,Param!K:L,2,FALSE)</f>
        <v>ADA COSMETICS INTERNATIONAL GMBH</v>
      </c>
      <c r="E597" t="s">
        <v>1000</v>
      </c>
      <c r="F597" t="s">
        <v>35</v>
      </c>
      <c r="G597" t="s">
        <v>29</v>
      </c>
      <c r="H597" s="5">
        <v>47.2</v>
      </c>
      <c r="I597" s="5">
        <v>47.2</v>
      </c>
      <c r="J597" s="5">
        <v>0</v>
      </c>
      <c r="K597" s="5">
        <v>47.2</v>
      </c>
      <c r="L597" s="5">
        <v>0</v>
      </c>
      <c r="M597" t="str">
        <f>IF(ISERROR(VLOOKUP(A597,'[1]Ecart validé'!$A:$A,1,FALSE)),Z597,"Ecart Validé")</f>
        <v>valid</v>
      </c>
      <c r="R597" t="s">
        <v>30</v>
      </c>
      <c r="X597"/>
      <c r="Y597"/>
      <c r="Z597" t="s">
        <v>31</v>
      </c>
    </row>
    <row r="598" spans="1:26" x14ac:dyDescent="0.3">
      <c r="A598" t="s">
        <v>1002</v>
      </c>
      <c r="B598" t="s">
        <v>963</v>
      </c>
      <c r="C598">
        <v>703</v>
      </c>
      <c r="D598" t="str">
        <f>+VLOOKUP(C598,Param!K:L,2,FALSE)</f>
        <v>ADA COSMETICS INTERNATIONAL GMBH</v>
      </c>
      <c r="E598" t="s">
        <v>1000</v>
      </c>
      <c r="F598" t="s">
        <v>37</v>
      </c>
      <c r="G598" t="s">
        <v>29</v>
      </c>
      <c r="H598" s="5">
        <v>59.279999999999902</v>
      </c>
      <c r="I598" s="5">
        <v>59.279200000000003</v>
      </c>
      <c r="J598" s="5">
        <v>7.9999999996971296E-4</v>
      </c>
      <c r="K598" s="5">
        <v>59.279999999999902</v>
      </c>
      <c r="L598" s="5">
        <v>0</v>
      </c>
      <c r="M598" t="str">
        <f>IF(ISERROR(VLOOKUP(A598,'[1]Ecart validé'!$A:$A,1,FALSE)),Z598,"Ecart Validé")</f>
        <v>valid</v>
      </c>
      <c r="R598" t="s">
        <v>30</v>
      </c>
      <c r="X598"/>
      <c r="Y598"/>
      <c r="Z598" t="s">
        <v>31</v>
      </c>
    </row>
    <row r="599" spans="1:26" x14ac:dyDescent="0.3">
      <c r="A599" t="s">
        <v>1003</v>
      </c>
      <c r="B599" t="s">
        <v>963</v>
      </c>
      <c r="C599">
        <v>703</v>
      </c>
      <c r="D599" t="str">
        <f>+VLOOKUP(C599,Param!K:L,2,FALSE)</f>
        <v>ADA COSMETICS INTERNATIONAL GMBH</v>
      </c>
      <c r="E599" t="s">
        <v>1004</v>
      </c>
      <c r="F599" t="s">
        <v>28</v>
      </c>
      <c r="G599" t="s">
        <v>29</v>
      </c>
      <c r="H599" s="5">
        <v>51474.13</v>
      </c>
      <c r="I599" s="5">
        <v>51474.13</v>
      </c>
      <c r="J599" s="5">
        <v>0</v>
      </c>
      <c r="K599" s="5">
        <v>51474.13</v>
      </c>
      <c r="L599" s="5">
        <v>0</v>
      </c>
      <c r="M599" t="str">
        <f>IF(ISERROR(VLOOKUP(A599,'[1]Ecart validé'!$A:$A,1,FALSE)),Z599,"Ecart Validé")</f>
        <v>valid</v>
      </c>
      <c r="R599" t="s">
        <v>30</v>
      </c>
      <c r="X599"/>
      <c r="Y599"/>
      <c r="Z599" t="s">
        <v>31</v>
      </c>
    </row>
    <row r="600" spans="1:26" x14ac:dyDescent="0.3">
      <c r="A600" t="s">
        <v>1005</v>
      </c>
      <c r="B600" t="s">
        <v>963</v>
      </c>
      <c r="C600">
        <v>703</v>
      </c>
      <c r="D600" t="str">
        <f>+VLOOKUP(C600,Param!K:L,2,FALSE)</f>
        <v>ADA COSMETICS INTERNATIONAL GMBH</v>
      </c>
      <c r="E600" t="s">
        <v>1004</v>
      </c>
      <c r="F600" t="s">
        <v>33</v>
      </c>
      <c r="G600" t="s">
        <v>29</v>
      </c>
      <c r="H600" s="5">
        <v>1767.5</v>
      </c>
      <c r="I600" s="5">
        <v>1767.5</v>
      </c>
      <c r="J600" s="5">
        <v>0</v>
      </c>
      <c r="K600" s="5">
        <v>1767.5</v>
      </c>
      <c r="L600" s="5">
        <v>0</v>
      </c>
      <c r="M600" t="str">
        <f>IF(ISERROR(VLOOKUP(A600,'[1]Ecart validé'!$A:$A,1,FALSE)),Z600,"Ecart Validé")</f>
        <v>valid</v>
      </c>
      <c r="R600" t="s">
        <v>30</v>
      </c>
      <c r="X600"/>
      <c r="Y600"/>
      <c r="Z600" t="s">
        <v>31</v>
      </c>
    </row>
    <row r="601" spans="1:26" x14ac:dyDescent="0.3">
      <c r="A601" t="s">
        <v>1006</v>
      </c>
      <c r="B601" t="s">
        <v>963</v>
      </c>
      <c r="C601">
        <v>703</v>
      </c>
      <c r="D601" t="str">
        <f>+VLOOKUP(C601,Param!K:L,2,FALSE)</f>
        <v>ADA COSMETICS INTERNATIONAL GMBH</v>
      </c>
      <c r="E601" t="s">
        <v>1004</v>
      </c>
      <c r="F601" t="s">
        <v>35</v>
      </c>
      <c r="G601" t="s">
        <v>29</v>
      </c>
      <c r="H601" s="5">
        <v>31590.699999999899</v>
      </c>
      <c r="I601" s="5">
        <v>31590.7</v>
      </c>
      <c r="J601" s="5">
        <v>-3.6379788070917101E-12</v>
      </c>
      <c r="K601" s="5">
        <v>31590.699999999899</v>
      </c>
      <c r="L601" s="5">
        <v>0</v>
      </c>
      <c r="M601" t="str">
        <f>IF(ISERROR(VLOOKUP(A601,'[1]Ecart validé'!$A:$A,1,FALSE)),Z601,"Ecart Validé")</f>
        <v>valid</v>
      </c>
      <c r="R601" t="s">
        <v>30</v>
      </c>
      <c r="X601"/>
      <c r="Y601"/>
      <c r="Z601" t="s">
        <v>31</v>
      </c>
    </row>
    <row r="602" spans="1:26" x14ac:dyDescent="0.3">
      <c r="A602" t="s">
        <v>1007</v>
      </c>
      <c r="B602" t="s">
        <v>963</v>
      </c>
      <c r="C602">
        <v>703</v>
      </c>
      <c r="D602" t="str">
        <f>+VLOOKUP(C602,Param!K:L,2,FALSE)</f>
        <v>ADA COSMETICS INTERNATIONAL GMBH</v>
      </c>
      <c r="E602" t="s">
        <v>1004</v>
      </c>
      <c r="F602" t="s">
        <v>37</v>
      </c>
      <c r="G602" t="s">
        <v>29</v>
      </c>
      <c r="H602" s="5">
        <v>11863</v>
      </c>
      <c r="I602" s="5">
        <v>11862.995999999999</v>
      </c>
      <c r="J602" s="5">
        <v>4.0000000008149003E-3</v>
      </c>
      <c r="K602" s="5">
        <v>11863</v>
      </c>
      <c r="L602" s="5">
        <v>0</v>
      </c>
      <c r="M602" t="str">
        <f>IF(ISERROR(VLOOKUP(A602,'[1]Ecart validé'!$A:$A,1,FALSE)),Z602,"Ecart Validé")</f>
        <v>valid</v>
      </c>
      <c r="R602" t="s">
        <v>30</v>
      </c>
      <c r="X602"/>
      <c r="Y602"/>
      <c r="Z602" t="s">
        <v>31</v>
      </c>
    </row>
    <row r="603" spans="1:26" x14ac:dyDescent="0.3">
      <c r="A603" t="s">
        <v>1008</v>
      </c>
      <c r="B603" t="s">
        <v>963</v>
      </c>
      <c r="C603">
        <v>703</v>
      </c>
      <c r="D603" t="str">
        <f>+VLOOKUP(C603,Param!K:L,2,FALSE)</f>
        <v>ADA COSMETICS INTERNATIONAL GMBH</v>
      </c>
      <c r="E603" t="s">
        <v>1009</v>
      </c>
      <c r="F603" t="s">
        <v>35</v>
      </c>
      <c r="G603" t="s">
        <v>29</v>
      </c>
      <c r="H603" s="5">
        <v>4.5474735088646402E-13</v>
      </c>
      <c r="J603" s="5">
        <v>4.5474735088646402E-13</v>
      </c>
      <c r="K603" s="5">
        <v>4.5474735088646402E-13</v>
      </c>
      <c r="L603" s="5">
        <v>0</v>
      </c>
      <c r="M603" t="str">
        <f>IF(ISERROR(VLOOKUP(A603,'[1]Ecart validé'!$A:$A,1,FALSE)),Z603,"Ecart Validé")</f>
        <v>valid</v>
      </c>
      <c r="X603"/>
      <c r="Y603"/>
      <c r="Z603" t="s">
        <v>31</v>
      </c>
    </row>
    <row r="604" spans="1:26" x14ac:dyDescent="0.3">
      <c r="A604" t="s">
        <v>1010</v>
      </c>
      <c r="B604" t="s">
        <v>963</v>
      </c>
      <c r="C604">
        <v>703</v>
      </c>
      <c r="D604" t="str">
        <f>+VLOOKUP(C604,Param!K:L,2,FALSE)</f>
        <v>ADA COSMETICS INTERNATIONAL GMBH</v>
      </c>
      <c r="E604" t="s">
        <v>1009</v>
      </c>
      <c r="F604" t="s">
        <v>37</v>
      </c>
      <c r="G604" t="s">
        <v>29</v>
      </c>
      <c r="H604" s="5">
        <v>9.9999999983992893E-3</v>
      </c>
      <c r="J604" s="5">
        <v>9.9999999983992893E-3</v>
      </c>
      <c r="K604" s="5">
        <v>9.9999999983992893E-3</v>
      </c>
      <c r="L604" s="5">
        <v>0</v>
      </c>
      <c r="M604" t="str">
        <f>IF(ISERROR(VLOOKUP(A604,'[1]Ecart validé'!$A:$A,1,FALSE)),Z604,"Ecart Validé")</f>
        <v>valid</v>
      </c>
      <c r="X604"/>
      <c r="Y604"/>
      <c r="Z604" t="s">
        <v>31</v>
      </c>
    </row>
    <row r="605" spans="1:26" x14ac:dyDescent="0.3">
      <c r="A605" t="s">
        <v>1011</v>
      </c>
      <c r="B605" t="s">
        <v>963</v>
      </c>
      <c r="C605">
        <v>703</v>
      </c>
      <c r="D605" t="str">
        <f>+VLOOKUP(C605,Param!K:L,2,FALSE)</f>
        <v>ADA COSMETICS INTERNATIONAL GMBH</v>
      </c>
      <c r="E605" t="s">
        <v>1009</v>
      </c>
      <c r="F605" t="s">
        <v>51</v>
      </c>
      <c r="G605" t="s">
        <v>29</v>
      </c>
      <c r="H605" s="5">
        <v>304.5</v>
      </c>
      <c r="I605" s="5">
        <v>304.5</v>
      </c>
      <c r="J605" s="5">
        <v>0</v>
      </c>
      <c r="K605" s="5">
        <v>304.5</v>
      </c>
      <c r="L605" s="5">
        <v>0</v>
      </c>
      <c r="M605" t="str">
        <f>IF(ISERROR(VLOOKUP(A605,'[1]Ecart validé'!$A:$A,1,FALSE)),Z605,"Ecart Validé")</f>
        <v>valid</v>
      </c>
      <c r="R605" t="s">
        <v>30</v>
      </c>
      <c r="X605"/>
      <c r="Y605"/>
      <c r="Z605" t="s">
        <v>31</v>
      </c>
    </row>
    <row r="606" spans="1:26" x14ac:dyDescent="0.3">
      <c r="A606" t="s">
        <v>1012</v>
      </c>
      <c r="B606" t="s">
        <v>963</v>
      </c>
      <c r="C606">
        <v>780</v>
      </c>
      <c r="D606" t="str">
        <f>+VLOOKUP(C606,Param!K:L,2,FALSE)</f>
        <v>KOS KREBS GmbH</v>
      </c>
      <c r="E606">
        <v>28313032</v>
      </c>
      <c r="F606" t="s">
        <v>37</v>
      </c>
      <c r="G606" t="s">
        <v>29</v>
      </c>
      <c r="H606" s="5">
        <v>304.42</v>
      </c>
      <c r="I606" s="5">
        <v>304.43540000000002</v>
      </c>
      <c r="J606" s="5">
        <v>-1.53999999999996E-2</v>
      </c>
      <c r="K606" s="5">
        <v>304.42</v>
      </c>
      <c r="L606" s="5">
        <v>0</v>
      </c>
      <c r="M606" t="str">
        <f>IF(ISERROR(VLOOKUP(A606,'[1]Ecart validé'!$A:$A,1,FALSE)),Z606,"Ecart Validé")</f>
        <v>valid</v>
      </c>
      <c r="R606" t="s">
        <v>30</v>
      </c>
      <c r="X606"/>
      <c r="Y606"/>
      <c r="Z606" t="s">
        <v>31</v>
      </c>
    </row>
    <row r="607" spans="1:26" x14ac:dyDescent="0.3">
      <c r="A607" t="s">
        <v>1013</v>
      </c>
      <c r="B607" t="s">
        <v>963</v>
      </c>
      <c r="C607">
        <v>780</v>
      </c>
      <c r="D607" t="str">
        <f>+VLOOKUP(C607,Param!K:L,2,FALSE)</f>
        <v>KOS KREBS GmbH</v>
      </c>
      <c r="E607" t="s">
        <v>1014</v>
      </c>
      <c r="F607" t="s">
        <v>51</v>
      </c>
      <c r="G607" t="s">
        <v>29</v>
      </c>
      <c r="H607" s="5">
        <v>810.08</v>
      </c>
      <c r="I607" s="5">
        <v>810.077</v>
      </c>
      <c r="J607" s="5">
        <v>3.0000000000427402E-3</v>
      </c>
      <c r="K607" s="5">
        <v>810.08</v>
      </c>
      <c r="L607" s="5">
        <v>0</v>
      </c>
      <c r="M607" t="str">
        <f>IF(ISERROR(VLOOKUP(A607,'[1]Ecart validé'!$A:$A,1,FALSE)),Z607,"Ecart Validé")</f>
        <v>valid</v>
      </c>
      <c r="R607" t="s">
        <v>30</v>
      </c>
      <c r="X607"/>
      <c r="Y607"/>
      <c r="Z607" t="s">
        <v>31</v>
      </c>
    </row>
    <row r="608" spans="1:26" x14ac:dyDescent="0.3">
      <c r="A608" t="s">
        <v>1015</v>
      </c>
      <c r="B608" t="s">
        <v>963</v>
      </c>
      <c r="C608">
        <v>899</v>
      </c>
      <c r="D608" t="str">
        <f>+VLOOKUP(C608,Param!K:L,2,FALSE)</f>
        <v>DODO S.A</v>
      </c>
      <c r="E608" t="s">
        <v>1016</v>
      </c>
      <c r="F608" t="s">
        <v>28</v>
      </c>
      <c r="G608" t="s">
        <v>29</v>
      </c>
      <c r="H608" s="5">
        <v>13993.119999999901</v>
      </c>
      <c r="I608" s="5">
        <v>13993.1181</v>
      </c>
      <c r="J608" s="5">
        <v>1.8999999992956799E-3</v>
      </c>
      <c r="K608" s="5">
        <v>13993.119999999901</v>
      </c>
      <c r="L608" s="5">
        <v>0</v>
      </c>
      <c r="M608" t="str">
        <f>IF(ISERROR(VLOOKUP(A608,'[1]Ecart validé'!$A:$A,1,FALSE)),Z608,"Ecart Validé")</f>
        <v>valid</v>
      </c>
      <c r="R608" t="s">
        <v>30</v>
      </c>
      <c r="X608"/>
      <c r="Y608"/>
      <c r="Z608" t="s">
        <v>31</v>
      </c>
    </row>
    <row r="609" spans="1:26" x14ac:dyDescent="0.3">
      <c r="A609" t="s">
        <v>1017</v>
      </c>
      <c r="B609" t="s">
        <v>963</v>
      </c>
      <c r="C609">
        <v>899</v>
      </c>
      <c r="D609" t="str">
        <f>+VLOOKUP(C609,Param!K:L,2,FALSE)</f>
        <v>DODO S.A</v>
      </c>
      <c r="E609" t="s">
        <v>1016</v>
      </c>
      <c r="F609" t="s">
        <v>33</v>
      </c>
      <c r="G609" t="s">
        <v>29</v>
      </c>
      <c r="H609" s="5">
        <v>-612.38</v>
      </c>
      <c r="I609" s="5">
        <v>-612.3845</v>
      </c>
      <c r="J609" s="5">
        <v>4.5000000000072699E-3</v>
      </c>
      <c r="K609" s="5">
        <v>-612.38</v>
      </c>
      <c r="L609" s="5">
        <v>0</v>
      </c>
      <c r="M609" t="str">
        <f>IF(ISERROR(VLOOKUP(A609,'[1]Ecart validé'!$A:$A,1,FALSE)),Z609,"Ecart Validé")</f>
        <v>valid</v>
      </c>
      <c r="R609" t="s">
        <v>30</v>
      </c>
      <c r="X609"/>
      <c r="Y609"/>
      <c r="Z609" t="s">
        <v>31</v>
      </c>
    </row>
    <row r="610" spans="1:26" x14ac:dyDescent="0.3">
      <c r="A610" t="s">
        <v>1018</v>
      </c>
      <c r="B610" t="s">
        <v>963</v>
      </c>
      <c r="C610">
        <v>899</v>
      </c>
      <c r="D610" t="str">
        <f>+VLOOKUP(C610,Param!K:L,2,FALSE)</f>
        <v>DODO S.A</v>
      </c>
      <c r="E610" t="s">
        <v>1016</v>
      </c>
      <c r="F610" t="s">
        <v>35</v>
      </c>
      <c r="G610" t="s">
        <v>29</v>
      </c>
      <c r="H610" s="5">
        <v>5641.38</v>
      </c>
      <c r="I610" s="5">
        <v>5641.3824999999997</v>
      </c>
      <c r="J610" s="5">
        <v>-2.4999999995998202E-3</v>
      </c>
      <c r="K610" s="5">
        <v>5641.38</v>
      </c>
      <c r="L610" s="5">
        <v>0</v>
      </c>
      <c r="M610" t="str">
        <f>IF(ISERROR(VLOOKUP(A610,'[1]Ecart validé'!$A:$A,1,FALSE)),Z610,"Ecart Validé")</f>
        <v>valid</v>
      </c>
      <c r="R610" t="s">
        <v>30</v>
      </c>
      <c r="X610"/>
      <c r="Y610"/>
      <c r="Z610" t="s">
        <v>31</v>
      </c>
    </row>
    <row r="611" spans="1:26" x14ac:dyDescent="0.3">
      <c r="A611" t="s">
        <v>1019</v>
      </c>
      <c r="B611" t="s">
        <v>963</v>
      </c>
      <c r="C611">
        <v>899</v>
      </c>
      <c r="D611" t="str">
        <f>+VLOOKUP(C611,Param!K:L,2,FALSE)</f>
        <v>DODO S.A</v>
      </c>
      <c r="E611" t="s">
        <v>1016</v>
      </c>
      <c r="F611" t="s">
        <v>37</v>
      </c>
      <c r="G611" t="s">
        <v>29</v>
      </c>
      <c r="H611" s="5">
        <v>3898.33</v>
      </c>
      <c r="I611" s="5">
        <v>3898.3281999999999</v>
      </c>
      <c r="J611" s="5">
        <v>1.8000000000029099E-3</v>
      </c>
      <c r="K611" s="5">
        <v>3898.33</v>
      </c>
      <c r="L611" s="5">
        <v>0</v>
      </c>
      <c r="M611" t="str">
        <f>IF(ISERROR(VLOOKUP(A611,'[1]Ecart validé'!$A:$A,1,FALSE)),Z611,"Ecart Validé")</f>
        <v>valid</v>
      </c>
      <c r="R611" t="s">
        <v>30</v>
      </c>
      <c r="X611"/>
      <c r="Y611"/>
      <c r="Z611" t="s">
        <v>31</v>
      </c>
    </row>
    <row r="612" spans="1:26" x14ac:dyDescent="0.3">
      <c r="A612" t="s">
        <v>1020</v>
      </c>
      <c r="B612" t="s">
        <v>963</v>
      </c>
      <c r="C612">
        <v>899</v>
      </c>
      <c r="D612" t="str">
        <f>+VLOOKUP(C612,Param!K:L,2,FALSE)</f>
        <v>DODO S.A</v>
      </c>
      <c r="E612" t="s">
        <v>1021</v>
      </c>
      <c r="F612" t="s">
        <v>28</v>
      </c>
      <c r="G612" t="s">
        <v>29</v>
      </c>
      <c r="H612" s="5">
        <v>22636.5</v>
      </c>
      <c r="I612" s="5">
        <v>22636.5</v>
      </c>
      <c r="J612" s="5">
        <v>0</v>
      </c>
      <c r="K612" s="5">
        <v>22636.5</v>
      </c>
      <c r="L612" s="5">
        <v>0</v>
      </c>
      <c r="M612" t="str">
        <f>IF(ISERROR(VLOOKUP(A612,'[1]Ecart validé'!$A:$A,1,FALSE)),Z612,"Ecart Validé")</f>
        <v>valid</v>
      </c>
      <c r="R612" t="s">
        <v>30</v>
      </c>
      <c r="X612"/>
      <c r="Y612"/>
      <c r="Z612" t="s">
        <v>31</v>
      </c>
    </row>
    <row r="613" spans="1:26" x14ac:dyDescent="0.3">
      <c r="A613" t="s">
        <v>1022</v>
      </c>
      <c r="B613" t="s">
        <v>963</v>
      </c>
      <c r="C613">
        <v>899</v>
      </c>
      <c r="D613" t="str">
        <f>+VLOOKUP(C613,Param!K:L,2,FALSE)</f>
        <v>DODO S.A</v>
      </c>
      <c r="E613" t="s">
        <v>1021</v>
      </c>
      <c r="F613" t="s">
        <v>33</v>
      </c>
      <c r="G613" t="s">
        <v>29</v>
      </c>
      <c r="H613" s="5">
        <v>2035.09</v>
      </c>
      <c r="I613" s="5">
        <v>2035.086</v>
      </c>
      <c r="J613" s="5">
        <v>4.0000000001327802E-3</v>
      </c>
      <c r="K613" s="5">
        <v>2035.09</v>
      </c>
      <c r="L613" s="5">
        <v>0</v>
      </c>
      <c r="M613" t="str">
        <f>IF(ISERROR(VLOOKUP(A613,'[1]Ecart validé'!$A:$A,1,FALSE)),Z613,"Ecart Validé")</f>
        <v>valid</v>
      </c>
      <c r="R613" t="s">
        <v>30</v>
      </c>
      <c r="X613"/>
      <c r="Y613"/>
      <c r="Z613" t="s">
        <v>31</v>
      </c>
    </row>
    <row r="614" spans="1:26" x14ac:dyDescent="0.3">
      <c r="A614" t="s">
        <v>1023</v>
      </c>
      <c r="B614" t="s">
        <v>963</v>
      </c>
      <c r="C614">
        <v>899</v>
      </c>
      <c r="D614" t="str">
        <f>+VLOOKUP(C614,Param!K:L,2,FALSE)</f>
        <v>DODO S.A</v>
      </c>
      <c r="E614" t="s">
        <v>1021</v>
      </c>
      <c r="F614" t="s">
        <v>35</v>
      </c>
      <c r="G614" t="s">
        <v>29</v>
      </c>
      <c r="H614" s="5">
        <v>9577.7199999999993</v>
      </c>
      <c r="I614" s="5">
        <v>9577.7224999999999</v>
      </c>
      <c r="J614" s="5">
        <v>-2.5000000005093101E-3</v>
      </c>
      <c r="K614" s="5">
        <v>9577.7199999999993</v>
      </c>
      <c r="L614" s="5">
        <v>0</v>
      </c>
      <c r="M614" t="str">
        <f>IF(ISERROR(VLOOKUP(A614,'[1]Ecart validé'!$A:$A,1,FALSE)),Z614,"Ecart Validé")</f>
        <v>valid</v>
      </c>
      <c r="R614" t="s">
        <v>30</v>
      </c>
      <c r="X614"/>
      <c r="Y614"/>
      <c r="Z614" t="s">
        <v>31</v>
      </c>
    </row>
    <row r="615" spans="1:26" x14ac:dyDescent="0.3">
      <c r="A615" t="s">
        <v>1024</v>
      </c>
      <c r="B615" t="s">
        <v>963</v>
      </c>
      <c r="C615">
        <v>899</v>
      </c>
      <c r="D615" t="str">
        <f>+VLOOKUP(C615,Param!K:L,2,FALSE)</f>
        <v>DODO S.A</v>
      </c>
      <c r="E615" t="s">
        <v>1021</v>
      </c>
      <c r="F615" t="s">
        <v>37</v>
      </c>
      <c r="G615" t="s">
        <v>29</v>
      </c>
      <c r="H615" s="5">
        <v>6547.85</v>
      </c>
      <c r="I615" s="5">
        <v>6547.8374999999996</v>
      </c>
      <c r="J615" s="5">
        <v>1.25000000007275E-2</v>
      </c>
      <c r="K615" s="5">
        <v>6547.85</v>
      </c>
      <c r="L615" s="5">
        <v>0</v>
      </c>
      <c r="M615" t="str">
        <f>IF(ISERROR(VLOOKUP(A615,'[1]Ecart validé'!$A:$A,1,FALSE)),Z615,"Ecart Validé")</f>
        <v>valid</v>
      </c>
      <c r="R615" t="s">
        <v>30</v>
      </c>
      <c r="X615"/>
      <c r="Y615"/>
      <c r="Z615" t="s">
        <v>31</v>
      </c>
    </row>
    <row r="616" spans="1:26" x14ac:dyDescent="0.3">
      <c r="A616" t="s">
        <v>1025</v>
      </c>
      <c r="B616" t="s">
        <v>963</v>
      </c>
      <c r="C616">
        <v>966</v>
      </c>
      <c r="D616" t="str">
        <f>+VLOOKUP(C616,Param!K:L,2,FALSE)</f>
        <v>STRATOBOIS</v>
      </c>
      <c r="E616" t="s">
        <v>1026</v>
      </c>
      <c r="F616" t="s">
        <v>28</v>
      </c>
      <c r="G616" t="s">
        <v>29</v>
      </c>
      <c r="H616" s="5">
        <v>42645.11</v>
      </c>
      <c r="I616" s="5">
        <v>42645.108399999997</v>
      </c>
      <c r="J616" s="5">
        <v>1.6000000032363401E-3</v>
      </c>
      <c r="K616" s="5">
        <v>42645.11</v>
      </c>
      <c r="L616" s="5">
        <v>0</v>
      </c>
      <c r="M616" t="str">
        <f>IF(ISERROR(VLOOKUP(A616,'[1]Ecart validé'!$A:$A,1,FALSE)),Z616,"Ecart Validé")</f>
        <v>valid</v>
      </c>
      <c r="R616" t="s">
        <v>30</v>
      </c>
      <c r="X616"/>
      <c r="Y616"/>
      <c r="Z616" t="s">
        <v>31</v>
      </c>
    </row>
    <row r="617" spans="1:26" ht="43.2" x14ac:dyDescent="0.3">
      <c r="A617" t="s">
        <v>1027</v>
      </c>
      <c r="B617" t="s">
        <v>963</v>
      </c>
      <c r="C617">
        <v>966</v>
      </c>
      <c r="D617" t="str">
        <f>+VLOOKUP(C617,Param!K:L,2,FALSE)</f>
        <v>STRATOBOIS</v>
      </c>
      <c r="E617" t="s">
        <v>1026</v>
      </c>
      <c r="F617" t="s">
        <v>33</v>
      </c>
      <c r="G617" t="s">
        <v>29</v>
      </c>
      <c r="H617" s="5">
        <v>8619.92</v>
      </c>
      <c r="I617" s="5">
        <v>8619.9168000000009</v>
      </c>
      <c r="J617" s="5">
        <v>3.1999999991967299E-3</v>
      </c>
      <c r="K617" s="5">
        <v>8619.92</v>
      </c>
      <c r="L617" s="5">
        <v>0</v>
      </c>
      <c r="M617" t="str">
        <f>IF(ISERROR(VLOOKUP(A617,'[1]Ecart validé'!$A:$A,1,FALSE)),Z617,"Ecart Validé")</f>
        <v>valid</v>
      </c>
      <c r="R617" t="s">
        <v>30</v>
      </c>
      <c r="S617" t="s">
        <v>42</v>
      </c>
      <c r="T617" t="s">
        <v>325</v>
      </c>
      <c r="U617" s="13" t="s">
        <v>1028</v>
      </c>
      <c r="V617" t="s">
        <v>60</v>
      </c>
      <c r="X617"/>
      <c r="Y617"/>
      <c r="Z617" t="s">
        <v>31</v>
      </c>
    </row>
    <row r="618" spans="1:26" x14ac:dyDescent="0.3">
      <c r="A618" t="s">
        <v>1029</v>
      </c>
      <c r="B618" t="s">
        <v>963</v>
      </c>
      <c r="C618">
        <v>966</v>
      </c>
      <c r="D618" t="str">
        <f>+VLOOKUP(C618,Param!K:L,2,FALSE)</f>
        <v>STRATOBOIS</v>
      </c>
      <c r="E618" t="s">
        <v>1026</v>
      </c>
      <c r="F618" t="s">
        <v>35</v>
      </c>
      <c r="G618" t="s">
        <v>29</v>
      </c>
      <c r="H618" s="5">
        <v>14952.92</v>
      </c>
      <c r="I618" s="5">
        <v>14952.92</v>
      </c>
      <c r="J618" s="5">
        <v>0</v>
      </c>
      <c r="K618" s="5">
        <v>14952.92</v>
      </c>
      <c r="L618" s="5">
        <v>0</v>
      </c>
      <c r="M618" t="str">
        <f>IF(ISERROR(VLOOKUP(A618,'[1]Ecart validé'!$A:$A,1,FALSE)),Z618,"Ecart Validé")</f>
        <v>valid</v>
      </c>
      <c r="R618" t="s">
        <v>30</v>
      </c>
      <c r="X618"/>
      <c r="Y618"/>
      <c r="Z618" t="s">
        <v>31</v>
      </c>
    </row>
    <row r="619" spans="1:26" x14ac:dyDescent="0.3">
      <c r="A619" t="s">
        <v>1030</v>
      </c>
      <c r="B619" t="s">
        <v>963</v>
      </c>
      <c r="C619">
        <v>966</v>
      </c>
      <c r="D619" t="str">
        <f>+VLOOKUP(C619,Param!K:L,2,FALSE)</f>
        <v>STRATOBOIS</v>
      </c>
      <c r="E619" t="s">
        <v>1026</v>
      </c>
      <c r="F619" t="s">
        <v>37</v>
      </c>
      <c r="G619" t="s">
        <v>29</v>
      </c>
      <c r="H619" s="5">
        <v>28822</v>
      </c>
      <c r="I619" s="5">
        <v>28822.004000000001</v>
      </c>
      <c r="J619" s="5">
        <v>-4.0000000008149003E-3</v>
      </c>
      <c r="K619" s="5">
        <v>28822</v>
      </c>
      <c r="L619" s="5">
        <v>0</v>
      </c>
      <c r="M619" t="str">
        <f>IF(ISERROR(VLOOKUP(A619,'[1]Ecart validé'!$A:$A,1,FALSE)),Z619,"Ecart Validé")</f>
        <v>valid</v>
      </c>
      <c r="R619" t="s">
        <v>30</v>
      </c>
      <c r="W619" t="s">
        <v>61</v>
      </c>
      <c r="X619"/>
      <c r="Y619"/>
      <c r="Z619" t="s">
        <v>31</v>
      </c>
    </row>
    <row r="620" spans="1:26" x14ac:dyDescent="0.3">
      <c r="A620" t="s">
        <v>1031</v>
      </c>
      <c r="B620" t="s">
        <v>963</v>
      </c>
      <c r="C620">
        <v>966</v>
      </c>
      <c r="D620" t="str">
        <f>+VLOOKUP(C620,Param!K:L,2,FALSE)</f>
        <v>STRATOBOIS</v>
      </c>
      <c r="E620" t="s">
        <v>1032</v>
      </c>
      <c r="F620" t="s">
        <v>28</v>
      </c>
      <c r="G620" t="s">
        <v>29</v>
      </c>
      <c r="H620" s="5">
        <v>1603.14</v>
      </c>
      <c r="I620" s="5">
        <v>1603.1448</v>
      </c>
      <c r="J620" s="5">
        <v>-4.7999999999319698E-3</v>
      </c>
      <c r="K620" s="5">
        <v>1603.14</v>
      </c>
      <c r="L620" s="5">
        <v>0</v>
      </c>
      <c r="M620" t="str">
        <f>IF(ISERROR(VLOOKUP(A620,'[1]Ecart validé'!$A:$A,1,FALSE)),Z620,"Ecart Validé")</f>
        <v>valid</v>
      </c>
      <c r="R620" t="s">
        <v>30</v>
      </c>
      <c r="X620"/>
      <c r="Y620"/>
      <c r="Z620" t="s">
        <v>31</v>
      </c>
    </row>
    <row r="621" spans="1:26" x14ac:dyDescent="0.3">
      <c r="A621" t="s">
        <v>1033</v>
      </c>
      <c r="B621" t="s">
        <v>963</v>
      </c>
      <c r="C621">
        <v>966</v>
      </c>
      <c r="D621" t="str">
        <f>+VLOOKUP(C621,Param!K:L,2,FALSE)</f>
        <v>STRATOBOIS</v>
      </c>
      <c r="E621" t="s">
        <v>1032</v>
      </c>
      <c r="F621" t="s">
        <v>37</v>
      </c>
      <c r="G621" t="s">
        <v>29</v>
      </c>
      <c r="H621" s="5">
        <v>18.399999999999999</v>
      </c>
      <c r="I621" s="5">
        <v>18.399999999999999</v>
      </c>
      <c r="J621" s="5">
        <v>0</v>
      </c>
      <c r="K621" s="5">
        <v>18.399999999999999</v>
      </c>
      <c r="L621" s="5">
        <v>0</v>
      </c>
      <c r="M621" t="str">
        <f>IF(ISERROR(VLOOKUP(A621,'[1]Ecart validé'!$A:$A,1,FALSE)),Z621,"Ecart Validé")</f>
        <v>valid</v>
      </c>
      <c r="R621" t="s">
        <v>30</v>
      </c>
      <c r="X621"/>
      <c r="Y621"/>
      <c r="Z621" t="s">
        <v>31</v>
      </c>
    </row>
    <row r="622" spans="1:26" x14ac:dyDescent="0.3">
      <c r="A622" t="s">
        <v>1034</v>
      </c>
      <c r="B622" t="s">
        <v>963</v>
      </c>
      <c r="C622">
        <v>966</v>
      </c>
      <c r="D622" t="str">
        <f>+VLOOKUP(C622,Param!K:L,2,FALSE)</f>
        <v>STRATOBOIS</v>
      </c>
      <c r="E622" t="s">
        <v>1035</v>
      </c>
      <c r="F622" t="s">
        <v>28</v>
      </c>
      <c r="G622" t="s">
        <v>29</v>
      </c>
      <c r="H622" s="5">
        <v>160</v>
      </c>
      <c r="I622" s="5">
        <v>160.00040000000001</v>
      </c>
      <c r="J622" s="5">
        <v>-4.0000000001327803E-4</v>
      </c>
      <c r="K622" s="5">
        <v>160</v>
      </c>
      <c r="L622" s="5">
        <v>0</v>
      </c>
      <c r="M622" t="str">
        <f>IF(ISERROR(VLOOKUP(A622,'[1]Ecart validé'!$A:$A,1,FALSE)),Z622,"Ecart Validé")</f>
        <v>valid</v>
      </c>
      <c r="R622" t="s">
        <v>30</v>
      </c>
      <c r="X622"/>
      <c r="Y622"/>
      <c r="Z622" t="s">
        <v>31</v>
      </c>
    </row>
    <row r="623" spans="1:26" ht="57.6" x14ac:dyDescent="0.3">
      <c r="A623" t="s">
        <v>1036</v>
      </c>
      <c r="B623" t="s">
        <v>963</v>
      </c>
      <c r="C623">
        <v>966</v>
      </c>
      <c r="D623" t="str">
        <f>+VLOOKUP(C623,Param!K:L,2,FALSE)</f>
        <v>STRATOBOIS</v>
      </c>
      <c r="E623" t="s">
        <v>1035</v>
      </c>
      <c r="F623" t="s">
        <v>33</v>
      </c>
      <c r="G623" t="s">
        <v>29</v>
      </c>
      <c r="H623" s="5">
        <v>38.06</v>
      </c>
      <c r="I623" s="5">
        <v>38.055999999999997</v>
      </c>
      <c r="J623" s="5">
        <v>4.0000000000048799E-3</v>
      </c>
      <c r="K623" s="5">
        <v>38.06</v>
      </c>
      <c r="L623" s="5">
        <v>0</v>
      </c>
      <c r="M623" t="str">
        <f>IF(ISERROR(VLOOKUP(A623,'[1]Ecart validé'!$A:$A,1,FALSE)),Z623,"Ecart Validé")</f>
        <v>valid</v>
      </c>
      <c r="R623" t="s">
        <v>30</v>
      </c>
      <c r="S623" t="s">
        <v>42</v>
      </c>
      <c r="T623" t="s">
        <v>325</v>
      </c>
      <c r="U623" s="13" t="s">
        <v>1037</v>
      </c>
      <c r="V623" t="s">
        <v>42</v>
      </c>
      <c r="W623" t="s">
        <v>325</v>
      </c>
      <c r="X623"/>
      <c r="Y623"/>
      <c r="Z623" t="s">
        <v>31</v>
      </c>
    </row>
    <row r="624" spans="1:26" x14ac:dyDescent="0.3">
      <c r="A624" t="s">
        <v>1038</v>
      </c>
      <c r="B624" t="s">
        <v>963</v>
      </c>
      <c r="C624">
        <v>966</v>
      </c>
      <c r="D624" t="str">
        <f>+VLOOKUP(C624,Param!K:L,2,FALSE)</f>
        <v>STRATOBOIS</v>
      </c>
      <c r="E624" t="s">
        <v>1035</v>
      </c>
      <c r="F624" t="s">
        <v>35</v>
      </c>
      <c r="G624" t="s">
        <v>29</v>
      </c>
      <c r="H624" s="5">
        <v>74.16</v>
      </c>
      <c r="I624" s="5">
        <v>74.16</v>
      </c>
      <c r="J624" s="5">
        <v>0</v>
      </c>
      <c r="K624" s="5">
        <v>74.16</v>
      </c>
      <c r="L624" s="5">
        <v>0</v>
      </c>
      <c r="M624" t="str">
        <f>IF(ISERROR(VLOOKUP(A624,'[1]Ecart validé'!$A:$A,1,FALSE)),Z624,"Ecart Validé")</f>
        <v>valid</v>
      </c>
      <c r="R624" t="s">
        <v>30</v>
      </c>
      <c r="X624"/>
      <c r="Y624"/>
      <c r="Z624" t="s">
        <v>31</v>
      </c>
    </row>
    <row r="625" spans="1:26" x14ac:dyDescent="0.3">
      <c r="A625" t="s">
        <v>1039</v>
      </c>
      <c r="B625" t="s">
        <v>963</v>
      </c>
      <c r="C625">
        <v>966</v>
      </c>
      <c r="D625" t="str">
        <f>+VLOOKUP(C625,Param!K:L,2,FALSE)</f>
        <v>STRATOBOIS</v>
      </c>
      <c r="E625" t="s">
        <v>1035</v>
      </c>
      <c r="F625" t="s">
        <v>37</v>
      </c>
      <c r="G625" t="s">
        <v>29</v>
      </c>
      <c r="H625" s="5">
        <v>4231.92</v>
      </c>
      <c r="I625" s="5">
        <v>4231.9204</v>
      </c>
      <c r="J625" s="5">
        <v>-3.9999999989959103E-4</v>
      </c>
      <c r="K625" s="5">
        <v>4231.92</v>
      </c>
      <c r="L625" s="5">
        <v>0</v>
      </c>
      <c r="M625" t="str">
        <f>IF(ISERROR(VLOOKUP(A625,'[1]Ecart validé'!$A:$A,1,FALSE)),Z625,"Ecart Validé")</f>
        <v>valid</v>
      </c>
      <c r="R625" t="s">
        <v>30</v>
      </c>
      <c r="X625"/>
      <c r="Y625"/>
      <c r="Z625" t="s">
        <v>31</v>
      </c>
    </row>
    <row r="626" spans="1:26" x14ac:dyDescent="0.3">
      <c r="A626" t="s">
        <v>1040</v>
      </c>
      <c r="B626" t="s">
        <v>963</v>
      </c>
      <c r="C626">
        <v>966</v>
      </c>
      <c r="D626" t="str">
        <f>+VLOOKUP(C626,Param!K:L,2,FALSE)</f>
        <v>STRATOBOIS</v>
      </c>
      <c r="E626" t="s">
        <v>1041</v>
      </c>
      <c r="F626" t="s">
        <v>35</v>
      </c>
      <c r="G626" t="s">
        <v>29</v>
      </c>
      <c r="H626" s="5">
        <v>4995.92</v>
      </c>
      <c r="I626" s="5">
        <v>4995.92</v>
      </c>
      <c r="J626" s="5">
        <v>0</v>
      </c>
      <c r="K626" s="5">
        <v>4995.92</v>
      </c>
      <c r="L626" s="5">
        <v>0</v>
      </c>
      <c r="M626" t="str">
        <f>IF(ISERROR(VLOOKUP(A626,'[1]Ecart validé'!$A:$A,1,FALSE)),Z626,"Ecart Validé")</f>
        <v>valid</v>
      </c>
      <c r="R626" t="s">
        <v>30</v>
      </c>
      <c r="X626"/>
      <c r="Y626"/>
      <c r="Z626" t="s">
        <v>31</v>
      </c>
    </row>
    <row r="627" spans="1:26" x14ac:dyDescent="0.3">
      <c r="A627" t="s">
        <v>1042</v>
      </c>
      <c r="B627" t="s">
        <v>963</v>
      </c>
      <c r="C627">
        <v>966</v>
      </c>
      <c r="D627" t="str">
        <f>+VLOOKUP(C627,Param!K:L,2,FALSE)</f>
        <v>STRATOBOIS</v>
      </c>
      <c r="E627" t="s">
        <v>1041</v>
      </c>
      <c r="F627" t="s">
        <v>37</v>
      </c>
      <c r="G627" t="s">
        <v>29</v>
      </c>
      <c r="H627" s="5">
        <v>8175.6</v>
      </c>
      <c r="I627" s="5">
        <v>8175.6040000000003</v>
      </c>
      <c r="J627" s="5">
        <v>-3.9999999999054099E-3</v>
      </c>
      <c r="K627" s="5">
        <v>8175.6</v>
      </c>
      <c r="L627" s="5">
        <v>0</v>
      </c>
      <c r="M627" t="str">
        <f>IF(ISERROR(VLOOKUP(A627,'[1]Ecart validé'!$A:$A,1,FALSE)),Z627,"Ecart Validé")</f>
        <v>valid</v>
      </c>
      <c r="R627" t="s">
        <v>30</v>
      </c>
      <c r="X627"/>
      <c r="Y627"/>
      <c r="Z627" t="s">
        <v>31</v>
      </c>
    </row>
    <row r="628" spans="1:26" ht="86.4" x14ac:dyDescent="0.3">
      <c r="A628" t="s">
        <v>1043</v>
      </c>
      <c r="B628" t="s">
        <v>963</v>
      </c>
      <c r="C628">
        <v>1499</v>
      </c>
      <c r="D628" t="str">
        <f>+VLOOKUP(C628,Param!K:L,2,FALSE)</f>
        <v>STANDARD TEXTILE SAS</v>
      </c>
      <c r="E628" t="s">
        <v>1044</v>
      </c>
      <c r="F628" t="s">
        <v>535</v>
      </c>
      <c r="G628" t="s">
        <v>29</v>
      </c>
      <c r="H628" s="5">
        <v>687701.88149999897</v>
      </c>
      <c r="I628" s="5">
        <v>687701.88150000002</v>
      </c>
      <c r="J628" s="5">
        <v>-1.16415321826934E-10</v>
      </c>
      <c r="K628" s="5">
        <v>687701.88149999897</v>
      </c>
      <c r="L628" s="5">
        <v>0</v>
      </c>
      <c r="M628" t="str">
        <f>IF(ISERROR(VLOOKUP(A628,'[1]Ecart validé'!$A:$A,1,FALSE)),Z628,"Ecart Validé")</f>
        <v>valid</v>
      </c>
      <c r="R628" t="s">
        <v>30</v>
      </c>
      <c r="S628" t="s">
        <v>42</v>
      </c>
      <c r="T628" t="s">
        <v>43</v>
      </c>
      <c r="U628" s="13" t="s">
        <v>1045</v>
      </c>
      <c r="V628" t="s">
        <v>45</v>
      </c>
      <c r="W628" t="s">
        <v>992</v>
      </c>
      <c r="X628" t="s">
        <v>993</v>
      </c>
      <c r="Y628" t="s">
        <v>993</v>
      </c>
      <c r="Z628" t="s">
        <v>31</v>
      </c>
    </row>
    <row r="629" spans="1:26" x14ac:dyDescent="0.3">
      <c r="A629" t="s">
        <v>1046</v>
      </c>
      <c r="B629" t="s">
        <v>963</v>
      </c>
      <c r="C629">
        <v>1655</v>
      </c>
      <c r="D629" t="str">
        <f>+VLOOKUP(C629,Param!K:L,2,FALSE)</f>
        <v>BEAULIEU INTERNATIONAL GROUP NV</v>
      </c>
      <c r="E629">
        <v>26133077</v>
      </c>
      <c r="F629" t="s">
        <v>28</v>
      </c>
      <c r="G629" t="s">
        <v>29</v>
      </c>
      <c r="H629" s="5">
        <v>19538.099999999999</v>
      </c>
      <c r="I629" s="5">
        <v>19538.096000000001</v>
      </c>
      <c r="J629" s="5">
        <v>3.9999999971769198E-3</v>
      </c>
      <c r="K629" s="5">
        <v>19538.099999999999</v>
      </c>
      <c r="L629" s="5">
        <v>0</v>
      </c>
      <c r="M629" t="str">
        <f>IF(ISERROR(VLOOKUP(A629,'[1]Ecart validé'!$A:$A,1,FALSE)),Z629,"Ecart Validé")</f>
        <v>valid</v>
      </c>
      <c r="R629" t="s">
        <v>30</v>
      </c>
      <c r="X629"/>
      <c r="Y629"/>
      <c r="Z629" t="s">
        <v>31</v>
      </c>
    </row>
    <row r="630" spans="1:26" x14ac:dyDescent="0.3">
      <c r="A630" t="s">
        <v>1047</v>
      </c>
      <c r="B630" t="s">
        <v>963</v>
      </c>
      <c r="C630">
        <v>1655</v>
      </c>
      <c r="D630" t="str">
        <f>+VLOOKUP(C630,Param!K:L,2,FALSE)</f>
        <v>BEAULIEU INTERNATIONAL GROUP NV</v>
      </c>
      <c r="E630">
        <v>26133077</v>
      </c>
      <c r="F630" t="s">
        <v>33</v>
      </c>
      <c r="G630" t="s">
        <v>29</v>
      </c>
      <c r="H630" s="5">
        <v>6636.65</v>
      </c>
      <c r="I630" s="5">
        <v>6636.65</v>
      </c>
      <c r="J630" s="5">
        <v>0</v>
      </c>
      <c r="K630" s="5">
        <v>6636.65</v>
      </c>
      <c r="L630" s="5">
        <v>0</v>
      </c>
      <c r="M630" t="str">
        <f>IF(ISERROR(VLOOKUP(A630,'[1]Ecart validé'!$A:$A,1,FALSE)),Z630,"Ecart Validé")</f>
        <v>valid</v>
      </c>
      <c r="R630" t="s">
        <v>30</v>
      </c>
      <c r="X630"/>
      <c r="Y630"/>
      <c r="Z630" t="s">
        <v>31</v>
      </c>
    </row>
    <row r="631" spans="1:26" x14ac:dyDescent="0.3">
      <c r="A631" t="s">
        <v>1048</v>
      </c>
      <c r="B631" t="s">
        <v>963</v>
      </c>
      <c r="C631">
        <v>1655</v>
      </c>
      <c r="D631" t="str">
        <f>+VLOOKUP(C631,Param!K:L,2,FALSE)</f>
        <v>BEAULIEU INTERNATIONAL GROUP NV</v>
      </c>
      <c r="E631">
        <v>26133077</v>
      </c>
      <c r="F631" t="s">
        <v>35</v>
      </c>
      <c r="G631" t="s">
        <v>29</v>
      </c>
      <c r="H631" s="5">
        <v>7248.55</v>
      </c>
      <c r="I631" s="5">
        <v>7248.55</v>
      </c>
      <c r="J631" s="5">
        <v>0</v>
      </c>
      <c r="K631" s="5">
        <v>7248.55</v>
      </c>
      <c r="L631" s="5">
        <v>0</v>
      </c>
      <c r="M631" t="str">
        <f>IF(ISERROR(VLOOKUP(A631,'[1]Ecart validé'!$A:$A,1,FALSE)),Z631,"Ecart Validé")</f>
        <v>valid</v>
      </c>
      <c r="R631" t="s">
        <v>30</v>
      </c>
      <c r="X631"/>
      <c r="Y631"/>
      <c r="Z631" t="s">
        <v>31</v>
      </c>
    </row>
    <row r="632" spans="1:26" x14ac:dyDescent="0.3">
      <c r="A632" t="s">
        <v>1049</v>
      </c>
      <c r="B632" t="s">
        <v>963</v>
      </c>
      <c r="C632">
        <v>1655</v>
      </c>
      <c r="D632" t="str">
        <f>+VLOOKUP(C632,Param!K:L,2,FALSE)</f>
        <v>BEAULIEU INTERNATIONAL GROUP NV</v>
      </c>
      <c r="E632">
        <v>26133077</v>
      </c>
      <c r="F632" t="s">
        <v>37</v>
      </c>
      <c r="G632" t="s">
        <v>29</v>
      </c>
      <c r="H632" s="5">
        <v>4139.95</v>
      </c>
      <c r="I632" s="5">
        <v>4139.95</v>
      </c>
      <c r="J632" s="5">
        <v>0</v>
      </c>
      <c r="K632" s="5">
        <v>4139.95</v>
      </c>
      <c r="L632" s="5">
        <v>0</v>
      </c>
      <c r="M632" t="str">
        <f>IF(ISERROR(VLOOKUP(A632,'[1]Ecart validé'!$A:$A,1,FALSE)),Z632,"Ecart Validé")</f>
        <v>valid</v>
      </c>
      <c r="R632" t="s">
        <v>30</v>
      </c>
      <c r="X632"/>
      <c r="Y632"/>
      <c r="Z632" t="s">
        <v>31</v>
      </c>
    </row>
    <row r="633" spans="1:26" x14ac:dyDescent="0.3">
      <c r="A633" t="s">
        <v>1050</v>
      </c>
      <c r="B633" t="s">
        <v>963</v>
      </c>
      <c r="C633">
        <v>1675</v>
      </c>
      <c r="D633" t="str">
        <f>+VLOOKUP(C633,Param!K:L,2,FALSE)</f>
        <v>COFEL INDUSTRIES (COPIREL)</v>
      </c>
      <c r="E633" t="s">
        <v>1051</v>
      </c>
      <c r="F633" t="s">
        <v>28</v>
      </c>
      <c r="G633" t="s">
        <v>29</v>
      </c>
      <c r="H633" s="5">
        <v>23923.56</v>
      </c>
      <c r="I633" s="5">
        <v>23923.5635</v>
      </c>
      <c r="J633" s="5">
        <v>-3.4999999988940501E-3</v>
      </c>
      <c r="K633" s="5">
        <v>23923.5635</v>
      </c>
      <c r="L633" s="5">
        <v>-3.4999999988940501E-3</v>
      </c>
      <c r="M633" t="str">
        <f>IF(ISERROR(VLOOKUP(A633,'[1]Ecart validé'!$A:$A,1,FALSE)),Z633,"Ecart Validé")</f>
        <v>valid</v>
      </c>
      <c r="R633" t="s">
        <v>30</v>
      </c>
      <c r="X633"/>
      <c r="Y633"/>
      <c r="Z633" t="s">
        <v>31</v>
      </c>
    </row>
    <row r="634" spans="1:26" x14ac:dyDescent="0.3">
      <c r="A634" t="s">
        <v>1052</v>
      </c>
      <c r="B634" t="s">
        <v>963</v>
      </c>
      <c r="C634">
        <v>1675</v>
      </c>
      <c r="D634" t="str">
        <f>+VLOOKUP(C634,Param!K:L,2,FALSE)</f>
        <v>COFEL INDUSTRIES (COPIREL)</v>
      </c>
      <c r="E634" t="s">
        <v>1051</v>
      </c>
      <c r="F634" t="s">
        <v>33</v>
      </c>
      <c r="G634" t="s">
        <v>29</v>
      </c>
      <c r="H634" s="5">
        <v>11752.95</v>
      </c>
      <c r="I634" s="5">
        <v>11752.949500000001</v>
      </c>
      <c r="J634" s="5">
        <v>5.00000003739842E-4</v>
      </c>
      <c r="K634" s="5">
        <v>11752.949500000001</v>
      </c>
      <c r="L634" s="5">
        <v>5.00000003739842E-4</v>
      </c>
      <c r="M634" t="str">
        <f>IF(ISERROR(VLOOKUP(A634,'[1]Ecart validé'!$A:$A,1,FALSE)),Z634,"Ecart Validé")</f>
        <v>valid</v>
      </c>
      <c r="R634" t="s">
        <v>30</v>
      </c>
      <c r="X634"/>
      <c r="Y634"/>
      <c r="Z634" t="s">
        <v>31</v>
      </c>
    </row>
    <row r="635" spans="1:26" x14ac:dyDescent="0.3">
      <c r="A635" t="s">
        <v>1053</v>
      </c>
      <c r="B635" t="s">
        <v>963</v>
      </c>
      <c r="C635">
        <v>1675</v>
      </c>
      <c r="D635" t="str">
        <f>+VLOOKUP(C635,Param!K:L,2,FALSE)</f>
        <v>COFEL INDUSTRIES (COPIREL)</v>
      </c>
      <c r="E635" t="s">
        <v>1051</v>
      </c>
      <c r="F635" t="s">
        <v>35</v>
      </c>
      <c r="G635" t="s">
        <v>29</v>
      </c>
      <c r="H635" s="5">
        <v>11861.43</v>
      </c>
      <c r="I635" s="5">
        <v>11861.434499999999</v>
      </c>
      <c r="J635" s="5">
        <v>-4.4999999990977804E-3</v>
      </c>
      <c r="K635" s="5">
        <v>11861.434499999999</v>
      </c>
      <c r="L635" s="5">
        <v>-4.4999999990977804E-3</v>
      </c>
      <c r="M635" t="str">
        <f>IF(ISERROR(VLOOKUP(A635,'[1]Ecart validé'!$A:$A,1,FALSE)),Z635,"Ecart Validé")</f>
        <v>valid</v>
      </c>
      <c r="R635" t="s">
        <v>30</v>
      </c>
      <c r="X635"/>
      <c r="Y635"/>
      <c r="Z635" t="s">
        <v>31</v>
      </c>
    </row>
    <row r="636" spans="1:26" x14ac:dyDescent="0.3">
      <c r="A636" t="s">
        <v>1054</v>
      </c>
      <c r="B636" t="s">
        <v>963</v>
      </c>
      <c r="C636">
        <v>1675</v>
      </c>
      <c r="D636" t="str">
        <f>+VLOOKUP(C636,Param!K:L,2,FALSE)</f>
        <v>COFEL INDUSTRIES (COPIREL)</v>
      </c>
      <c r="E636" t="s">
        <v>1051</v>
      </c>
      <c r="F636" t="s">
        <v>37</v>
      </c>
      <c r="G636" t="s">
        <v>29</v>
      </c>
      <c r="H636" s="5">
        <v>7260.45</v>
      </c>
      <c r="I636" s="5">
        <v>7260.4534999999996</v>
      </c>
      <c r="J636" s="5">
        <v>-3.49999999980354E-3</v>
      </c>
      <c r="K636" s="5">
        <v>7260.4534999999996</v>
      </c>
      <c r="L636" s="5">
        <v>-3.49999999980354E-3</v>
      </c>
      <c r="M636" t="str">
        <f>IF(ISERROR(VLOOKUP(A636,'[1]Ecart validé'!$A:$A,1,FALSE)),Z636,"Ecart Validé")</f>
        <v>valid</v>
      </c>
      <c r="R636" t="s">
        <v>30</v>
      </c>
      <c r="X636"/>
      <c r="Y636"/>
      <c r="Z636" t="s">
        <v>31</v>
      </c>
    </row>
    <row r="637" spans="1:26" x14ac:dyDescent="0.3">
      <c r="A637" t="s">
        <v>1055</v>
      </c>
      <c r="B637" t="s">
        <v>963</v>
      </c>
      <c r="C637">
        <v>1675</v>
      </c>
      <c r="D637" t="str">
        <f>+VLOOKUP(C637,Param!K:L,2,FALSE)</f>
        <v>COFEL INDUSTRIES (COPIREL)</v>
      </c>
      <c r="E637" t="s">
        <v>1056</v>
      </c>
      <c r="F637" t="s">
        <v>28</v>
      </c>
      <c r="G637" t="s">
        <v>29</v>
      </c>
      <c r="H637" s="5">
        <v>116864.6</v>
      </c>
      <c r="I637" s="5">
        <v>116864.6021</v>
      </c>
      <c r="J637" s="5">
        <v>-2.0999999978812398E-3</v>
      </c>
      <c r="K637" s="5">
        <v>116864.6</v>
      </c>
      <c r="L637" s="5">
        <v>0</v>
      </c>
      <c r="M637" t="str">
        <f>IF(ISERROR(VLOOKUP(A637,'[1]Ecart validé'!$A:$A,1,FALSE)),Z637,"Ecart Validé")</f>
        <v>valid</v>
      </c>
      <c r="R637" t="s">
        <v>30</v>
      </c>
      <c r="X637"/>
      <c r="Y637"/>
      <c r="Z637" t="s">
        <v>31</v>
      </c>
    </row>
    <row r="638" spans="1:26" x14ac:dyDescent="0.3">
      <c r="A638" t="s">
        <v>1057</v>
      </c>
      <c r="B638" t="s">
        <v>963</v>
      </c>
      <c r="C638">
        <v>1675</v>
      </c>
      <c r="D638" t="str">
        <f>+VLOOKUP(C638,Param!K:L,2,FALSE)</f>
        <v>COFEL INDUSTRIES (COPIREL)</v>
      </c>
      <c r="E638" t="s">
        <v>1056</v>
      </c>
      <c r="F638" t="s">
        <v>33</v>
      </c>
      <c r="G638" t="s">
        <v>29</v>
      </c>
      <c r="H638" s="5">
        <v>63180.02</v>
      </c>
      <c r="I638" s="5">
        <v>63180.0213</v>
      </c>
      <c r="J638" s="5">
        <v>-1.3000000035390199E-3</v>
      </c>
      <c r="K638" s="5">
        <v>63180.02</v>
      </c>
      <c r="L638" s="5">
        <v>0</v>
      </c>
      <c r="M638" t="str">
        <f>IF(ISERROR(VLOOKUP(A638,'[1]Ecart validé'!$A:$A,1,FALSE)),Z638,"Ecart Validé")</f>
        <v>valid</v>
      </c>
      <c r="R638" t="s">
        <v>30</v>
      </c>
      <c r="X638"/>
      <c r="Y638"/>
      <c r="Z638" t="s">
        <v>31</v>
      </c>
    </row>
    <row r="639" spans="1:26" x14ac:dyDescent="0.3">
      <c r="A639" t="s">
        <v>1058</v>
      </c>
      <c r="B639" t="s">
        <v>963</v>
      </c>
      <c r="C639">
        <v>1675</v>
      </c>
      <c r="D639" t="str">
        <f>+VLOOKUP(C639,Param!K:L,2,FALSE)</f>
        <v>COFEL INDUSTRIES (COPIREL)</v>
      </c>
      <c r="E639" t="s">
        <v>1056</v>
      </c>
      <c r="F639" t="s">
        <v>35</v>
      </c>
      <c r="G639" t="s">
        <v>29</v>
      </c>
      <c r="H639" s="5">
        <v>92177.46</v>
      </c>
      <c r="I639" s="5">
        <v>92177.460200000001</v>
      </c>
      <c r="J639" s="5">
        <v>-1.9999999494757501E-4</v>
      </c>
      <c r="K639" s="5">
        <v>92177.46</v>
      </c>
      <c r="L639" s="5">
        <v>0</v>
      </c>
      <c r="M639" t="str">
        <f>IF(ISERROR(VLOOKUP(A639,'[1]Ecart validé'!$A:$A,1,FALSE)),Z639,"Ecart Validé")</f>
        <v>valid</v>
      </c>
      <c r="R639" t="s">
        <v>30</v>
      </c>
      <c r="X639"/>
      <c r="Y639"/>
      <c r="Z639" t="s">
        <v>31</v>
      </c>
    </row>
    <row r="640" spans="1:26" x14ac:dyDescent="0.3">
      <c r="A640" t="s">
        <v>1059</v>
      </c>
      <c r="B640" t="s">
        <v>963</v>
      </c>
      <c r="C640">
        <v>1675</v>
      </c>
      <c r="D640" t="str">
        <f>+VLOOKUP(C640,Param!K:L,2,FALSE)</f>
        <v>COFEL INDUSTRIES (COPIREL)</v>
      </c>
      <c r="E640" t="s">
        <v>1056</v>
      </c>
      <c r="F640" t="s">
        <v>37</v>
      </c>
      <c r="G640" t="s">
        <v>29</v>
      </c>
      <c r="H640" s="5">
        <v>83294.53</v>
      </c>
      <c r="I640" s="5">
        <v>83294.533500000005</v>
      </c>
      <c r="J640" s="5">
        <v>-3.5000000061700099E-3</v>
      </c>
      <c r="K640" s="5">
        <v>83294.53</v>
      </c>
      <c r="L640" s="5">
        <v>0</v>
      </c>
      <c r="M640" t="str">
        <f>IF(ISERROR(VLOOKUP(A640,'[1]Ecart validé'!$A:$A,1,FALSE)),Z640,"Ecart Validé")</f>
        <v>valid</v>
      </c>
      <c r="R640" t="s">
        <v>30</v>
      </c>
      <c r="X640"/>
      <c r="Y640"/>
      <c r="Z640" t="s">
        <v>31</v>
      </c>
    </row>
    <row r="641" spans="1:26" x14ac:dyDescent="0.3">
      <c r="A641" t="s">
        <v>1060</v>
      </c>
      <c r="B641" t="s">
        <v>963</v>
      </c>
      <c r="C641">
        <v>1675</v>
      </c>
      <c r="D641" t="str">
        <f>+VLOOKUP(C641,Param!K:L,2,FALSE)</f>
        <v>COFEL INDUSTRIES (COPIREL)</v>
      </c>
      <c r="E641" t="s">
        <v>1061</v>
      </c>
      <c r="F641" t="s">
        <v>28</v>
      </c>
      <c r="G641" t="s">
        <v>29</v>
      </c>
      <c r="H641" s="5">
        <v>8935.7159999999894</v>
      </c>
      <c r="I641" s="5">
        <v>8935.7160000000003</v>
      </c>
      <c r="J641" s="5">
        <v>-1.81898940354585E-12</v>
      </c>
      <c r="K641" s="5">
        <v>8935.7160000000003</v>
      </c>
      <c r="L641" s="5">
        <v>-1.81898940354585E-12</v>
      </c>
      <c r="M641" t="str">
        <f>IF(ISERROR(VLOOKUP(A641,'[1]Ecart validé'!$A:$A,1,FALSE)),Z641,"Ecart Validé")</f>
        <v>valid</v>
      </c>
      <c r="R641" t="s">
        <v>30</v>
      </c>
      <c r="X641"/>
      <c r="Y641"/>
      <c r="Z641" t="s">
        <v>31</v>
      </c>
    </row>
    <row r="642" spans="1:26" x14ac:dyDescent="0.3">
      <c r="A642" t="s">
        <v>1062</v>
      </c>
      <c r="B642" t="s">
        <v>963</v>
      </c>
      <c r="C642">
        <v>1675</v>
      </c>
      <c r="D642" t="str">
        <f>+VLOOKUP(C642,Param!K:L,2,FALSE)</f>
        <v>COFEL INDUSTRIES (COPIREL)</v>
      </c>
      <c r="E642" t="s">
        <v>1061</v>
      </c>
      <c r="F642" t="s">
        <v>33</v>
      </c>
      <c r="G642" t="s">
        <v>29</v>
      </c>
      <c r="H642" s="5">
        <v>4652.2629999999999</v>
      </c>
      <c r="I642" s="5">
        <v>4652.2629999999999</v>
      </c>
      <c r="J642" s="5">
        <v>9.0949470177292804E-13</v>
      </c>
      <c r="K642" s="5">
        <v>4652.2629999999999</v>
      </c>
      <c r="L642" s="5">
        <v>9.0949470177292804E-13</v>
      </c>
      <c r="M642" t="str">
        <f>IF(ISERROR(VLOOKUP(A642,'[1]Ecart validé'!$A:$A,1,FALSE)),Z642,"Ecart Validé")</f>
        <v>valid</v>
      </c>
      <c r="R642" t="s">
        <v>30</v>
      </c>
      <c r="X642"/>
      <c r="Y642"/>
      <c r="Z642" t="s">
        <v>31</v>
      </c>
    </row>
    <row r="643" spans="1:26" x14ac:dyDescent="0.3">
      <c r="A643" t="s">
        <v>1063</v>
      </c>
      <c r="B643" t="s">
        <v>963</v>
      </c>
      <c r="C643">
        <v>1675</v>
      </c>
      <c r="D643" t="str">
        <f>+VLOOKUP(C643,Param!K:L,2,FALSE)</f>
        <v>COFEL INDUSTRIES (COPIREL)</v>
      </c>
      <c r="E643" t="s">
        <v>1061</v>
      </c>
      <c r="F643" t="s">
        <v>35</v>
      </c>
      <c r="G643" t="s">
        <v>29</v>
      </c>
      <c r="H643" s="5">
        <v>5703.5659999999898</v>
      </c>
      <c r="I643" s="5">
        <v>5703.5659999999998</v>
      </c>
      <c r="J643" s="5">
        <v>-1.81898940354585E-12</v>
      </c>
      <c r="K643" s="5">
        <v>5703.5659999999998</v>
      </c>
      <c r="L643" s="5">
        <v>-1.81898940354585E-12</v>
      </c>
      <c r="M643" t="str">
        <f>IF(ISERROR(VLOOKUP(A643,'[1]Ecart validé'!$A:$A,1,FALSE)),Z643,"Ecart Validé")</f>
        <v>valid</v>
      </c>
      <c r="R643" t="s">
        <v>30</v>
      </c>
      <c r="U643" s="14"/>
      <c r="X643"/>
      <c r="Y643"/>
      <c r="Z643" t="s">
        <v>31</v>
      </c>
    </row>
    <row r="644" spans="1:26" x14ac:dyDescent="0.3">
      <c r="A644" t="s">
        <v>1064</v>
      </c>
      <c r="B644" t="s">
        <v>963</v>
      </c>
      <c r="C644">
        <v>1675</v>
      </c>
      <c r="D644" t="str">
        <f>+VLOOKUP(C644,Param!K:L,2,FALSE)</f>
        <v>COFEL INDUSTRIES (COPIREL)</v>
      </c>
      <c r="E644" t="s">
        <v>1061</v>
      </c>
      <c r="F644" t="s">
        <v>37</v>
      </c>
      <c r="G644" t="s">
        <v>29</v>
      </c>
      <c r="H644" s="5">
        <v>2529.3434999999999</v>
      </c>
      <c r="I644" s="5">
        <v>2529.3434999999999</v>
      </c>
      <c r="J644" s="5">
        <v>9.0949470177292804E-13</v>
      </c>
      <c r="K644" s="5">
        <v>2529.3434999999999</v>
      </c>
      <c r="L644" s="5">
        <v>9.0949470177292804E-13</v>
      </c>
      <c r="M644" t="str">
        <f>IF(ISERROR(VLOOKUP(A644,'[1]Ecart validé'!$A:$A,1,FALSE)),Z644,"Ecart Validé")</f>
        <v>valid</v>
      </c>
      <c r="R644" t="s">
        <v>30</v>
      </c>
      <c r="X644"/>
      <c r="Y644"/>
      <c r="Z644" t="s">
        <v>31</v>
      </c>
    </row>
    <row r="645" spans="1:26" ht="43.2" x14ac:dyDescent="0.3">
      <c r="A645" t="s">
        <v>1065</v>
      </c>
      <c r="B645" t="s">
        <v>963</v>
      </c>
      <c r="C645">
        <v>1675</v>
      </c>
      <c r="D645" t="str">
        <f>+VLOOKUP(C645,Param!K:L,2,FALSE)</f>
        <v>COFEL INDUSTRIES (COPIREL)</v>
      </c>
      <c r="E645" t="s">
        <v>1066</v>
      </c>
      <c r="F645" t="s">
        <v>28</v>
      </c>
      <c r="G645" t="s">
        <v>29</v>
      </c>
      <c r="H645" s="5">
        <v>6728.9220999999998</v>
      </c>
      <c r="I645" s="5">
        <v>6728.9220999999998</v>
      </c>
      <c r="J645" s="5">
        <v>0</v>
      </c>
      <c r="K645" s="5">
        <v>6728.9220999999998</v>
      </c>
      <c r="L645" s="5">
        <v>0</v>
      </c>
      <c r="M645" t="str">
        <f>IF(ISERROR(VLOOKUP(A645,'[1]Ecart validé'!$A:$A,1,FALSE)),Z645,"Ecart Validé")</f>
        <v>valid</v>
      </c>
      <c r="R645" t="s">
        <v>30</v>
      </c>
      <c r="S645" t="s">
        <v>42</v>
      </c>
      <c r="T645" t="s">
        <v>43</v>
      </c>
      <c r="U645" s="13" t="s">
        <v>1067</v>
      </c>
      <c r="V645" t="s">
        <v>45</v>
      </c>
      <c r="W645" t="s">
        <v>46</v>
      </c>
      <c r="X645" t="s">
        <v>993</v>
      </c>
      <c r="Y645" t="s">
        <v>993</v>
      </c>
      <c r="Z645" t="s">
        <v>31</v>
      </c>
    </row>
    <row r="646" spans="1:26" ht="43.2" x14ac:dyDescent="0.3">
      <c r="A646" t="s">
        <v>1068</v>
      </c>
      <c r="B646" t="s">
        <v>963</v>
      </c>
      <c r="C646">
        <v>1675</v>
      </c>
      <c r="D646" t="str">
        <f>+VLOOKUP(C646,Param!K:L,2,FALSE)</f>
        <v>COFEL INDUSTRIES (COPIREL)</v>
      </c>
      <c r="E646" t="s">
        <v>1066</v>
      </c>
      <c r="F646" t="s">
        <v>33</v>
      </c>
      <c r="G646" t="s">
        <v>29</v>
      </c>
      <c r="H646" s="5">
        <v>4106.2808000000005</v>
      </c>
      <c r="I646" s="5">
        <v>4106.2808000000005</v>
      </c>
      <c r="J646" s="5">
        <v>0</v>
      </c>
      <c r="K646" s="5">
        <v>4106.2808000000005</v>
      </c>
      <c r="L646" s="5">
        <v>0</v>
      </c>
      <c r="M646" t="str">
        <f>IF(ISERROR(VLOOKUP(A646,'[1]Ecart validé'!$A:$A,1,FALSE)),Z646,"Ecart Validé")</f>
        <v>valid</v>
      </c>
      <c r="R646" t="s">
        <v>30</v>
      </c>
      <c r="S646" t="s">
        <v>42</v>
      </c>
      <c r="T646" t="s">
        <v>43</v>
      </c>
      <c r="U646" s="13" t="s">
        <v>1069</v>
      </c>
      <c r="V646" t="s">
        <v>45</v>
      </c>
      <c r="W646" t="s">
        <v>46</v>
      </c>
      <c r="X646" t="s">
        <v>993</v>
      </c>
      <c r="Y646" t="s">
        <v>993</v>
      </c>
      <c r="Z646" t="s">
        <v>31</v>
      </c>
    </row>
    <row r="647" spans="1:26" ht="57.6" x14ac:dyDescent="0.3">
      <c r="A647" t="s">
        <v>1070</v>
      </c>
      <c r="B647" t="s">
        <v>963</v>
      </c>
      <c r="C647">
        <v>1675</v>
      </c>
      <c r="D647" t="str">
        <f>+VLOOKUP(C647,Param!K:L,2,FALSE)</f>
        <v>COFEL INDUSTRIES (COPIREL)</v>
      </c>
      <c r="E647" t="s">
        <v>1066</v>
      </c>
      <c r="F647" t="s">
        <v>35</v>
      </c>
      <c r="G647" t="s">
        <v>29</v>
      </c>
      <c r="H647" s="5">
        <v>2829.6316999999999</v>
      </c>
      <c r="I647" s="5">
        <v>2829.6316999999999</v>
      </c>
      <c r="J647" s="5">
        <v>0</v>
      </c>
      <c r="K647" s="5">
        <v>2829.6316999999999</v>
      </c>
      <c r="L647" s="5">
        <v>0</v>
      </c>
      <c r="M647" t="str">
        <f>IF(ISERROR(VLOOKUP(A647,'[1]Ecart validé'!$A:$A,1,FALSE)),Z647,"Ecart Validé")</f>
        <v>valid</v>
      </c>
      <c r="R647" t="s">
        <v>30</v>
      </c>
      <c r="S647" t="s">
        <v>42</v>
      </c>
      <c r="T647" t="s">
        <v>43</v>
      </c>
      <c r="U647" s="13" t="s">
        <v>1071</v>
      </c>
      <c r="V647" t="s">
        <v>45</v>
      </c>
      <c r="W647" t="s">
        <v>46</v>
      </c>
      <c r="X647" t="s">
        <v>993</v>
      </c>
      <c r="Y647" t="s">
        <v>993</v>
      </c>
      <c r="Z647" t="s">
        <v>31</v>
      </c>
    </row>
    <row r="648" spans="1:26" ht="43.2" x14ac:dyDescent="0.3">
      <c r="A648" t="s">
        <v>1072</v>
      </c>
      <c r="B648" t="s">
        <v>963</v>
      </c>
      <c r="C648">
        <v>1675</v>
      </c>
      <c r="D648" t="str">
        <f>+VLOOKUP(C648,Param!K:L,2,FALSE)</f>
        <v>COFEL INDUSTRIES (COPIREL)</v>
      </c>
      <c r="E648" t="s">
        <v>1066</v>
      </c>
      <c r="F648" t="s">
        <v>37</v>
      </c>
      <c r="G648" t="s">
        <v>29</v>
      </c>
      <c r="H648" s="5">
        <v>1642.1114</v>
      </c>
      <c r="I648" s="5">
        <v>1642.1114</v>
      </c>
      <c r="J648" s="5">
        <v>0</v>
      </c>
      <c r="K648" s="5">
        <v>1642.1114</v>
      </c>
      <c r="L648" s="5">
        <v>0</v>
      </c>
      <c r="M648" t="str">
        <f>IF(ISERROR(VLOOKUP(A648,'[1]Ecart validé'!$A:$A,1,FALSE)),Z648,"Ecart Validé")</f>
        <v>valid</v>
      </c>
      <c r="R648" t="s">
        <v>30</v>
      </c>
      <c r="S648" t="s">
        <v>42</v>
      </c>
      <c r="T648" t="s">
        <v>43</v>
      </c>
      <c r="U648" s="13" t="s">
        <v>1073</v>
      </c>
      <c r="V648" t="s">
        <v>45</v>
      </c>
      <c r="W648" t="s">
        <v>46</v>
      </c>
      <c r="X648"/>
      <c r="Y648"/>
      <c r="Z648" t="s">
        <v>31</v>
      </c>
    </row>
    <row r="649" spans="1:26" x14ac:dyDescent="0.3">
      <c r="A649" t="s">
        <v>1074</v>
      </c>
      <c r="B649" t="s">
        <v>963</v>
      </c>
      <c r="C649">
        <v>1675</v>
      </c>
      <c r="D649" t="str">
        <f>+VLOOKUP(C649,Param!K:L,2,FALSE)</f>
        <v>COFEL INDUSTRIES (COPIREL)</v>
      </c>
      <c r="E649" t="s">
        <v>1075</v>
      </c>
      <c r="F649" t="s">
        <v>28</v>
      </c>
      <c r="G649" t="s">
        <v>29</v>
      </c>
      <c r="H649" s="5">
        <v>24016.924999999999</v>
      </c>
      <c r="I649" s="5">
        <v>24016.924999999999</v>
      </c>
      <c r="J649" s="5">
        <v>0</v>
      </c>
      <c r="K649" s="5">
        <v>24016.924999999999</v>
      </c>
      <c r="L649" s="5">
        <v>0</v>
      </c>
      <c r="M649" t="str">
        <f>IF(ISERROR(VLOOKUP(A649,'[1]Ecart validé'!$A:$A,1,FALSE)),Z649,"Ecart Validé")</f>
        <v>valid</v>
      </c>
      <c r="R649" t="s">
        <v>30</v>
      </c>
      <c r="X649"/>
      <c r="Y649"/>
      <c r="Z649" t="s">
        <v>31</v>
      </c>
    </row>
    <row r="650" spans="1:26" x14ac:dyDescent="0.3">
      <c r="A650" t="s">
        <v>1076</v>
      </c>
      <c r="B650" t="s">
        <v>963</v>
      </c>
      <c r="C650">
        <v>1675</v>
      </c>
      <c r="D650" t="str">
        <f>+VLOOKUP(C650,Param!K:L,2,FALSE)</f>
        <v>COFEL INDUSTRIES (COPIREL)</v>
      </c>
      <c r="E650" t="s">
        <v>1075</v>
      </c>
      <c r="F650" t="s">
        <v>33</v>
      </c>
      <c r="G650" t="s">
        <v>29</v>
      </c>
      <c r="H650" s="5">
        <v>5337.9319999999998</v>
      </c>
      <c r="I650" s="5">
        <v>5337.9319999999998</v>
      </c>
      <c r="J650" s="5">
        <v>0</v>
      </c>
      <c r="K650" s="5">
        <v>5337.9319999999998</v>
      </c>
      <c r="L650" s="5">
        <v>0</v>
      </c>
      <c r="M650" t="str">
        <f>IF(ISERROR(VLOOKUP(A650,'[1]Ecart validé'!$A:$A,1,FALSE)),Z650,"Ecart Validé")</f>
        <v>valid</v>
      </c>
      <c r="R650" t="s">
        <v>30</v>
      </c>
      <c r="X650"/>
      <c r="Y650"/>
      <c r="Z650" t="s">
        <v>31</v>
      </c>
    </row>
    <row r="651" spans="1:26" x14ac:dyDescent="0.3">
      <c r="A651" t="s">
        <v>1077</v>
      </c>
      <c r="B651" t="s">
        <v>963</v>
      </c>
      <c r="C651">
        <v>1675</v>
      </c>
      <c r="D651" t="str">
        <f>+VLOOKUP(C651,Param!K:L,2,FALSE)</f>
        <v>COFEL INDUSTRIES (COPIREL)</v>
      </c>
      <c r="E651" t="s">
        <v>1075</v>
      </c>
      <c r="F651" t="s">
        <v>35</v>
      </c>
      <c r="G651" t="s">
        <v>29</v>
      </c>
      <c r="H651" s="5">
        <v>5360.7169999999996</v>
      </c>
      <c r="I651" s="5">
        <v>5360.7169999999996</v>
      </c>
      <c r="J651" s="5">
        <v>0</v>
      </c>
      <c r="K651" s="5">
        <v>5360.7169999999996</v>
      </c>
      <c r="L651" s="5">
        <v>0</v>
      </c>
      <c r="M651" t="str">
        <f>IF(ISERROR(VLOOKUP(A651,'[1]Ecart validé'!$A:$A,1,FALSE)),Z651,"Ecart Validé")</f>
        <v>valid</v>
      </c>
      <c r="R651" t="s">
        <v>30</v>
      </c>
      <c r="X651"/>
      <c r="Y651"/>
      <c r="Z651" t="s">
        <v>31</v>
      </c>
    </row>
    <row r="652" spans="1:26" x14ac:dyDescent="0.3">
      <c r="A652" t="s">
        <v>1078</v>
      </c>
      <c r="B652" t="s">
        <v>963</v>
      </c>
      <c r="C652">
        <v>1675</v>
      </c>
      <c r="D652" t="str">
        <f>+VLOOKUP(C652,Param!K:L,2,FALSE)</f>
        <v>COFEL INDUSTRIES (COPIREL)</v>
      </c>
      <c r="E652" t="s">
        <v>1075</v>
      </c>
      <c r="F652" t="s">
        <v>37</v>
      </c>
      <c r="G652" t="s">
        <v>29</v>
      </c>
      <c r="H652" s="5">
        <v>8896.8850000000002</v>
      </c>
      <c r="I652" s="5">
        <v>8896.8850000000002</v>
      </c>
      <c r="J652" s="5">
        <v>0</v>
      </c>
      <c r="K652" s="5">
        <v>8896.8850000000002</v>
      </c>
      <c r="L652" s="5">
        <v>0</v>
      </c>
      <c r="M652" t="str">
        <f>IF(ISERROR(VLOOKUP(A652,'[1]Ecart validé'!$A:$A,1,FALSE)),Z652,"Ecart Validé")</f>
        <v>valid</v>
      </c>
      <c r="R652" t="s">
        <v>30</v>
      </c>
      <c r="X652"/>
      <c r="Y652"/>
      <c r="Z652" t="s">
        <v>31</v>
      </c>
    </row>
    <row r="653" spans="1:26" x14ac:dyDescent="0.3">
      <c r="A653" t="s">
        <v>1079</v>
      </c>
      <c r="B653" t="s">
        <v>963</v>
      </c>
      <c r="C653">
        <v>1675</v>
      </c>
      <c r="D653" t="str">
        <f>+VLOOKUP(C653,Param!K:L,2,FALSE)</f>
        <v>COFEL INDUSTRIES (COPIREL)</v>
      </c>
      <c r="E653" t="s">
        <v>1080</v>
      </c>
      <c r="F653" t="s">
        <v>28</v>
      </c>
      <c r="G653" t="s">
        <v>29</v>
      </c>
      <c r="H653" s="5">
        <v>5958.77</v>
      </c>
      <c r="I653" s="5">
        <v>5958.77</v>
      </c>
      <c r="J653" s="5">
        <v>0</v>
      </c>
      <c r="K653" s="5">
        <v>5958.77</v>
      </c>
      <c r="L653" s="5">
        <v>0</v>
      </c>
      <c r="M653" t="str">
        <f>IF(ISERROR(VLOOKUP(A653,'[1]Ecart validé'!$A:$A,1,FALSE)),Z653,"Ecart Validé")</f>
        <v>valid</v>
      </c>
      <c r="R653" t="s">
        <v>30</v>
      </c>
      <c r="X653"/>
      <c r="Y653"/>
      <c r="Z653" t="s">
        <v>31</v>
      </c>
    </row>
    <row r="654" spans="1:26" x14ac:dyDescent="0.3">
      <c r="A654" t="s">
        <v>1081</v>
      </c>
      <c r="B654" t="s">
        <v>963</v>
      </c>
      <c r="C654">
        <v>1675</v>
      </c>
      <c r="D654" t="str">
        <f>+VLOOKUP(C654,Param!K:L,2,FALSE)</f>
        <v>COFEL INDUSTRIES (COPIREL)</v>
      </c>
      <c r="E654" t="s">
        <v>1080</v>
      </c>
      <c r="F654" t="s">
        <v>33</v>
      </c>
      <c r="G654" t="s">
        <v>29</v>
      </c>
      <c r="H654" s="5">
        <v>8863.4410000000007</v>
      </c>
      <c r="I654" s="5">
        <v>8863.4410000000007</v>
      </c>
      <c r="J654" s="5">
        <v>0</v>
      </c>
      <c r="K654" s="5">
        <v>8863.4410000000007</v>
      </c>
      <c r="L654" s="5">
        <v>0</v>
      </c>
      <c r="M654" t="str">
        <f>IF(ISERROR(VLOOKUP(A654,'[1]Ecart validé'!$A:$A,1,FALSE)),Z654,"Ecart Validé")</f>
        <v>valid</v>
      </c>
      <c r="R654" t="s">
        <v>30</v>
      </c>
      <c r="X654"/>
      <c r="Y654"/>
      <c r="Z654" t="s">
        <v>31</v>
      </c>
    </row>
    <row r="655" spans="1:26" x14ac:dyDescent="0.3">
      <c r="A655" t="s">
        <v>1082</v>
      </c>
      <c r="B655" t="s">
        <v>963</v>
      </c>
      <c r="C655">
        <v>1675</v>
      </c>
      <c r="D655" t="str">
        <f>+VLOOKUP(C655,Param!K:L,2,FALSE)</f>
        <v>COFEL INDUSTRIES (COPIREL)</v>
      </c>
      <c r="E655" t="s">
        <v>1080</v>
      </c>
      <c r="F655" t="s">
        <v>35</v>
      </c>
      <c r="G655" t="s">
        <v>29</v>
      </c>
      <c r="H655" s="5">
        <v>6955.02</v>
      </c>
      <c r="I655" s="5">
        <v>6955.02</v>
      </c>
      <c r="J655" s="5">
        <v>0</v>
      </c>
      <c r="K655" s="5">
        <v>6955.02</v>
      </c>
      <c r="L655" s="5">
        <v>0</v>
      </c>
      <c r="M655" t="str">
        <f>IF(ISERROR(VLOOKUP(A655,'[1]Ecart validé'!$A:$A,1,FALSE)),Z655,"Ecart Validé")</f>
        <v>valid</v>
      </c>
      <c r="R655" t="s">
        <v>30</v>
      </c>
      <c r="X655"/>
      <c r="Y655"/>
      <c r="Z655" t="s">
        <v>31</v>
      </c>
    </row>
    <row r="656" spans="1:26" x14ac:dyDescent="0.3">
      <c r="A656" t="s">
        <v>1083</v>
      </c>
      <c r="B656" t="s">
        <v>963</v>
      </c>
      <c r="C656">
        <v>1675</v>
      </c>
      <c r="D656" t="str">
        <f>+VLOOKUP(C656,Param!K:L,2,FALSE)</f>
        <v>COFEL INDUSTRIES (COPIREL)</v>
      </c>
      <c r="E656" t="s">
        <v>1080</v>
      </c>
      <c r="F656" t="s">
        <v>37</v>
      </c>
      <c r="G656" t="s">
        <v>29</v>
      </c>
      <c r="H656" s="5">
        <v>565.33500000000004</v>
      </c>
      <c r="I656" s="5">
        <v>565.33500000000004</v>
      </c>
      <c r="J656" s="5">
        <v>0</v>
      </c>
      <c r="K656" s="5">
        <v>565.33500000000004</v>
      </c>
      <c r="L656" s="5">
        <v>0</v>
      </c>
      <c r="M656" t="str">
        <f>IF(ISERROR(VLOOKUP(A656,'[1]Ecart validé'!$A:$A,1,FALSE)),Z656,"Ecart Validé")</f>
        <v>valid</v>
      </c>
      <c r="R656" t="s">
        <v>30</v>
      </c>
      <c r="X656"/>
      <c r="Y656"/>
      <c r="Z656" t="s">
        <v>31</v>
      </c>
    </row>
    <row r="657" spans="1:26" x14ac:dyDescent="0.3">
      <c r="A657" t="s">
        <v>1084</v>
      </c>
      <c r="B657" t="s">
        <v>963</v>
      </c>
      <c r="C657">
        <v>1713</v>
      </c>
      <c r="D657" t="str">
        <f>+VLOOKUP(C657,Param!K:L,2,FALSE)</f>
        <v>ATL PRODUCTION (ATELIER TOLERIE DU LIMOUSIN)</v>
      </c>
      <c r="E657">
        <v>690001</v>
      </c>
      <c r="F657" t="s">
        <v>28</v>
      </c>
      <c r="G657" t="s">
        <v>29</v>
      </c>
      <c r="H657" s="5">
        <v>9034.73</v>
      </c>
      <c r="I657" s="5">
        <v>9034.7384000000002</v>
      </c>
      <c r="J657" s="5">
        <v>-8.4000000006199099E-3</v>
      </c>
      <c r="K657" s="5">
        <v>9034.73</v>
      </c>
      <c r="L657" s="5">
        <v>0</v>
      </c>
      <c r="M657" t="str">
        <f>IF(ISERROR(VLOOKUP(A657,'[1]Ecart validé'!$A:$A,1,FALSE)),Z657,"Ecart Validé")</f>
        <v>valid</v>
      </c>
      <c r="R657" t="s">
        <v>30</v>
      </c>
      <c r="X657"/>
      <c r="Y657"/>
      <c r="Z657" t="s">
        <v>31</v>
      </c>
    </row>
    <row r="658" spans="1:26" x14ac:dyDescent="0.3">
      <c r="A658" t="s">
        <v>1085</v>
      </c>
      <c r="B658" t="s">
        <v>963</v>
      </c>
      <c r="C658">
        <v>1713</v>
      </c>
      <c r="D658" t="str">
        <f>+VLOOKUP(C658,Param!K:L,2,FALSE)</f>
        <v>ATL PRODUCTION (ATELIER TOLERIE DU LIMOUSIN)</v>
      </c>
      <c r="E658">
        <v>690001</v>
      </c>
      <c r="F658" t="s">
        <v>33</v>
      </c>
      <c r="G658" t="s">
        <v>29</v>
      </c>
      <c r="H658" s="5">
        <v>2260.4699999999998</v>
      </c>
      <c r="I658" s="5">
        <v>2260.4639999999999</v>
      </c>
      <c r="J658" s="5">
        <v>5.9999999998581102E-3</v>
      </c>
      <c r="K658" s="5">
        <v>2260.4699999999998</v>
      </c>
      <c r="L658" s="5">
        <v>0</v>
      </c>
      <c r="M658" t="str">
        <f>IF(ISERROR(VLOOKUP(A658,'[1]Ecart validé'!$A:$A,1,FALSE)),Z658,"Ecart Validé")</f>
        <v>valid</v>
      </c>
      <c r="R658" t="s">
        <v>30</v>
      </c>
      <c r="X658"/>
      <c r="Y658"/>
      <c r="Z658" t="s">
        <v>31</v>
      </c>
    </row>
    <row r="659" spans="1:26" x14ac:dyDescent="0.3">
      <c r="A659" t="s">
        <v>1086</v>
      </c>
      <c r="B659" t="s">
        <v>963</v>
      </c>
      <c r="C659">
        <v>1713</v>
      </c>
      <c r="D659" t="str">
        <f>+VLOOKUP(C659,Param!K:L,2,FALSE)</f>
        <v>ATL PRODUCTION (ATELIER TOLERIE DU LIMOUSIN)</v>
      </c>
      <c r="E659">
        <v>690001</v>
      </c>
      <c r="F659" t="s">
        <v>37</v>
      </c>
      <c r="G659" t="s">
        <v>29</v>
      </c>
      <c r="H659" s="5">
        <v>8610.11</v>
      </c>
      <c r="I659" s="5">
        <v>8610.1003999999994</v>
      </c>
      <c r="J659" s="5">
        <v>9.6000000012281799E-3</v>
      </c>
      <c r="K659" s="5">
        <v>8610.11</v>
      </c>
      <c r="L659" s="5">
        <v>0</v>
      </c>
      <c r="M659" t="str">
        <f>IF(ISERROR(VLOOKUP(A659,'[1]Ecart validé'!$A:$A,1,FALSE)),Z659,"Ecart Validé")</f>
        <v>valid</v>
      </c>
      <c r="R659" t="s">
        <v>30</v>
      </c>
      <c r="X659"/>
      <c r="Y659"/>
      <c r="Z659" t="s">
        <v>31</v>
      </c>
    </row>
    <row r="660" spans="1:26" x14ac:dyDescent="0.3">
      <c r="A660" t="s">
        <v>1087</v>
      </c>
      <c r="B660" t="s">
        <v>963</v>
      </c>
      <c r="C660">
        <v>1713</v>
      </c>
      <c r="D660" t="str">
        <f>+VLOOKUP(C660,Param!K:L,2,FALSE)</f>
        <v>ATL PRODUCTION (ATELIER TOLERIE DU LIMOUSIN)</v>
      </c>
      <c r="E660" t="s">
        <v>1088</v>
      </c>
      <c r="F660" t="s">
        <v>37</v>
      </c>
      <c r="G660" t="s">
        <v>29</v>
      </c>
      <c r="H660" s="5">
        <v>41.07</v>
      </c>
      <c r="I660" s="5">
        <v>41.067</v>
      </c>
      <c r="J660" s="5">
        <v>3.0000000000001098E-3</v>
      </c>
      <c r="K660" s="5">
        <v>41.07</v>
      </c>
      <c r="L660" s="5">
        <v>0</v>
      </c>
      <c r="M660" t="str">
        <f>IF(ISERROR(VLOOKUP(A660,'[1]Ecart validé'!$A:$A,1,FALSE)),Z660,"Ecart Validé")</f>
        <v>valid</v>
      </c>
      <c r="R660" t="s">
        <v>30</v>
      </c>
      <c r="X660"/>
      <c r="Y660"/>
      <c r="Z660" t="s">
        <v>31</v>
      </c>
    </row>
    <row r="661" spans="1:26" x14ac:dyDescent="0.3">
      <c r="A661" t="s">
        <v>1089</v>
      </c>
      <c r="B661" t="s">
        <v>963</v>
      </c>
      <c r="C661">
        <v>1753</v>
      </c>
      <c r="D661" t="str">
        <f>+VLOOKUP(C661,Param!K:L,2,FALSE)</f>
        <v>IFI SPA (METALMOBIL)</v>
      </c>
      <c r="E661" t="s">
        <v>1090</v>
      </c>
      <c r="F661" t="s">
        <v>28</v>
      </c>
      <c r="G661" t="s">
        <v>29</v>
      </c>
      <c r="H661" s="5">
        <v>4587.84</v>
      </c>
      <c r="I661" s="5">
        <v>4587.8879999999999</v>
      </c>
      <c r="J661" s="5">
        <v>-4.7999999999774397E-2</v>
      </c>
      <c r="K661" s="5">
        <v>4587.84</v>
      </c>
      <c r="L661" s="5">
        <v>0</v>
      </c>
      <c r="M661" t="str">
        <f>IF(ISERROR(VLOOKUP(A661,'[1]Ecart validé'!$A:$A,1,FALSE)),Z661,"Ecart Validé")</f>
        <v>valid</v>
      </c>
      <c r="R661" t="s">
        <v>30</v>
      </c>
      <c r="X661"/>
      <c r="Y661"/>
      <c r="Z661" t="s">
        <v>31</v>
      </c>
    </row>
    <row r="662" spans="1:26" x14ac:dyDescent="0.3">
      <c r="A662" t="s">
        <v>1091</v>
      </c>
      <c r="B662" t="s">
        <v>963</v>
      </c>
      <c r="C662">
        <v>1753</v>
      </c>
      <c r="D662" t="str">
        <f>+VLOOKUP(C662,Param!K:L,2,FALSE)</f>
        <v>IFI SPA (METALMOBIL)</v>
      </c>
      <c r="E662" t="s">
        <v>1090</v>
      </c>
      <c r="F662" t="s">
        <v>33</v>
      </c>
      <c r="G662" t="s">
        <v>29</v>
      </c>
      <c r="H662" s="5">
        <v>802.98</v>
      </c>
      <c r="I662" s="5">
        <v>802.97339999999997</v>
      </c>
      <c r="J662" s="5">
        <v>6.6000000000485601E-3</v>
      </c>
      <c r="K662" s="5">
        <v>802.98</v>
      </c>
      <c r="L662" s="5">
        <v>0</v>
      </c>
      <c r="M662" t="str">
        <f>IF(ISERROR(VLOOKUP(A662,'[1]Ecart validé'!$A:$A,1,FALSE)),Z662,"Ecart Validé")</f>
        <v>valid</v>
      </c>
      <c r="R662" t="s">
        <v>30</v>
      </c>
      <c r="X662"/>
      <c r="Y662"/>
      <c r="Z662" t="s">
        <v>31</v>
      </c>
    </row>
    <row r="663" spans="1:26" x14ac:dyDescent="0.3">
      <c r="A663" t="s">
        <v>1092</v>
      </c>
      <c r="B663" t="s">
        <v>963</v>
      </c>
      <c r="C663">
        <v>1753</v>
      </c>
      <c r="D663" t="str">
        <f>+VLOOKUP(C663,Param!K:L,2,FALSE)</f>
        <v>IFI SPA (METALMOBIL)</v>
      </c>
      <c r="E663" t="s">
        <v>1090</v>
      </c>
      <c r="F663" t="s">
        <v>37</v>
      </c>
      <c r="G663" t="s">
        <v>29</v>
      </c>
      <c r="H663" s="5">
        <v>55.9</v>
      </c>
      <c r="I663" s="5">
        <v>55.896000000000001</v>
      </c>
      <c r="J663" s="5">
        <v>3.9999999999977796E-3</v>
      </c>
      <c r="K663" s="5">
        <v>55.9</v>
      </c>
      <c r="L663" s="5">
        <v>0</v>
      </c>
      <c r="M663" t="str">
        <f>IF(ISERROR(VLOOKUP(A663,'[1]Ecart validé'!$A:$A,1,FALSE)),Z663,"Ecart Validé")</f>
        <v>valid</v>
      </c>
      <c r="R663" t="s">
        <v>30</v>
      </c>
      <c r="X663"/>
      <c r="Y663"/>
      <c r="Z663" t="s">
        <v>31</v>
      </c>
    </row>
    <row r="664" spans="1:26" x14ac:dyDescent="0.3">
      <c r="A664" t="s">
        <v>1093</v>
      </c>
      <c r="B664" t="s">
        <v>963</v>
      </c>
      <c r="C664">
        <v>1753</v>
      </c>
      <c r="D664" t="str">
        <f>+VLOOKUP(C664,Param!K:L,2,FALSE)</f>
        <v>IFI SPA (METALMOBIL)</v>
      </c>
      <c r="E664" t="s">
        <v>1094</v>
      </c>
      <c r="F664" t="s">
        <v>28</v>
      </c>
      <c r="G664" t="s">
        <v>29</v>
      </c>
      <c r="H664" s="5">
        <v>2034.83</v>
      </c>
      <c r="I664" s="5">
        <v>2034.8276000000001</v>
      </c>
      <c r="J664" s="5">
        <v>2.3999999998522898E-3</v>
      </c>
      <c r="K664" s="5">
        <v>2034.83</v>
      </c>
      <c r="L664" s="5">
        <v>0</v>
      </c>
      <c r="M664" t="str">
        <f>IF(ISERROR(VLOOKUP(A664,'[1]Ecart validé'!$A:$A,1,FALSE)),Z664,"Ecart Validé")</f>
        <v>valid</v>
      </c>
      <c r="R664" t="s">
        <v>30</v>
      </c>
      <c r="X664"/>
      <c r="Y664"/>
      <c r="Z664" t="s">
        <v>31</v>
      </c>
    </row>
    <row r="665" spans="1:26" x14ac:dyDescent="0.3">
      <c r="A665" t="s">
        <v>1095</v>
      </c>
      <c r="B665" t="s">
        <v>963</v>
      </c>
      <c r="C665">
        <v>1753</v>
      </c>
      <c r="D665" t="str">
        <f>+VLOOKUP(C665,Param!K:L,2,FALSE)</f>
        <v>IFI SPA (METALMOBIL)</v>
      </c>
      <c r="E665" t="s">
        <v>1094</v>
      </c>
      <c r="F665" t="s">
        <v>33</v>
      </c>
      <c r="G665" t="s">
        <v>29</v>
      </c>
      <c r="H665" s="5">
        <v>236.95</v>
      </c>
      <c r="I665" s="5">
        <v>236.94560000000001</v>
      </c>
      <c r="J665" s="5">
        <v>4.3999999999755303E-3</v>
      </c>
      <c r="K665" s="5">
        <v>236.95</v>
      </c>
      <c r="L665" s="5">
        <v>0</v>
      </c>
      <c r="M665" t="str">
        <f>IF(ISERROR(VLOOKUP(A665,'[1]Ecart validé'!$A:$A,1,FALSE)),Z665,"Ecart Validé")</f>
        <v>valid</v>
      </c>
      <c r="R665" t="s">
        <v>30</v>
      </c>
      <c r="X665"/>
      <c r="Y665"/>
      <c r="Z665" t="s">
        <v>31</v>
      </c>
    </row>
    <row r="666" spans="1:26" x14ac:dyDescent="0.3">
      <c r="A666" t="s">
        <v>1096</v>
      </c>
      <c r="B666" t="s">
        <v>963</v>
      </c>
      <c r="C666">
        <v>1753</v>
      </c>
      <c r="D666" t="str">
        <f>+VLOOKUP(C666,Param!K:L,2,FALSE)</f>
        <v>IFI SPA (METALMOBIL)</v>
      </c>
      <c r="E666" t="s">
        <v>1094</v>
      </c>
      <c r="F666" t="s">
        <v>35</v>
      </c>
      <c r="G666" t="s">
        <v>29</v>
      </c>
      <c r="H666" s="5">
        <v>76.900000000000006</v>
      </c>
      <c r="I666" s="5">
        <v>76.898399999999995</v>
      </c>
      <c r="J666" s="5">
        <v>1.60000000001048E-3</v>
      </c>
      <c r="K666" s="5">
        <v>76.900000000000006</v>
      </c>
      <c r="L666" s="5">
        <v>0</v>
      </c>
      <c r="M666" t="str">
        <f>IF(ISERROR(VLOOKUP(A666,'[1]Ecart validé'!$A:$A,1,FALSE)),Z666,"Ecart Validé")</f>
        <v>valid</v>
      </c>
      <c r="R666" t="s">
        <v>30</v>
      </c>
      <c r="X666"/>
      <c r="Y666"/>
      <c r="Z666" t="s">
        <v>31</v>
      </c>
    </row>
    <row r="667" spans="1:26" x14ac:dyDescent="0.3">
      <c r="A667" t="s">
        <v>1097</v>
      </c>
      <c r="B667" t="s">
        <v>963</v>
      </c>
      <c r="C667">
        <v>1753</v>
      </c>
      <c r="D667" t="str">
        <f>+VLOOKUP(C667,Param!K:L,2,FALSE)</f>
        <v>IFI SPA (METALMOBIL)</v>
      </c>
      <c r="E667" t="s">
        <v>1094</v>
      </c>
      <c r="F667" t="s">
        <v>37</v>
      </c>
      <c r="G667" t="s">
        <v>29</v>
      </c>
      <c r="H667" s="5">
        <v>23.0199999999999</v>
      </c>
      <c r="I667" s="5">
        <v>23.024000000000001</v>
      </c>
      <c r="J667" s="5">
        <v>-4.0000000000048799E-3</v>
      </c>
      <c r="K667" s="5">
        <v>23.0199999999999</v>
      </c>
      <c r="L667" s="5">
        <v>0</v>
      </c>
      <c r="M667" t="str">
        <f>IF(ISERROR(VLOOKUP(A667,'[1]Ecart validé'!$A:$A,1,FALSE)),Z667,"Ecart Validé")</f>
        <v>valid</v>
      </c>
      <c r="R667" t="s">
        <v>30</v>
      </c>
      <c r="X667"/>
      <c r="Y667"/>
      <c r="Z667" t="s">
        <v>31</v>
      </c>
    </row>
    <row r="668" spans="1:26" x14ac:dyDescent="0.3">
      <c r="A668" t="s">
        <v>1098</v>
      </c>
      <c r="B668" t="s">
        <v>963</v>
      </c>
      <c r="C668">
        <v>1843</v>
      </c>
      <c r="D668" t="str">
        <f>+VLOOKUP(C668,Param!K:L,2,FALSE)</f>
        <v>PASSMAN</v>
      </c>
      <c r="E668" t="s">
        <v>1099</v>
      </c>
      <c r="F668" t="s">
        <v>28</v>
      </c>
      <c r="G668" t="s">
        <v>29</v>
      </c>
      <c r="H668" s="5">
        <v>5196.5200000000004</v>
      </c>
      <c r="I668" s="5">
        <v>5196.5200000000004</v>
      </c>
      <c r="J668" s="5">
        <v>0</v>
      </c>
      <c r="K668" s="5">
        <v>5196.5200000000004</v>
      </c>
      <c r="L668" s="5">
        <v>0</v>
      </c>
      <c r="M668" t="str">
        <f>IF(ISERROR(VLOOKUP(A668,'[1]Ecart validé'!$A:$A,1,FALSE)),Z668,"Ecart Validé")</f>
        <v>valid</v>
      </c>
      <c r="R668" t="s">
        <v>30</v>
      </c>
      <c r="X668"/>
      <c r="Y668"/>
      <c r="Z668" t="s">
        <v>31</v>
      </c>
    </row>
    <row r="669" spans="1:26" x14ac:dyDescent="0.3">
      <c r="A669" t="s">
        <v>1100</v>
      </c>
      <c r="B669" t="s">
        <v>963</v>
      </c>
      <c r="C669">
        <v>1843</v>
      </c>
      <c r="D669" t="str">
        <f>+VLOOKUP(C669,Param!K:L,2,FALSE)</f>
        <v>PASSMAN</v>
      </c>
      <c r="E669" t="s">
        <v>1099</v>
      </c>
      <c r="F669" t="s">
        <v>33</v>
      </c>
      <c r="G669" t="s">
        <v>29</v>
      </c>
      <c r="H669" s="5">
        <v>6372.23</v>
      </c>
      <c r="I669" s="5">
        <v>6372.2259999999997</v>
      </c>
      <c r="J669" s="5">
        <v>3.9999999999054099E-3</v>
      </c>
      <c r="K669" s="5">
        <v>6372.23</v>
      </c>
      <c r="L669" s="5">
        <v>0</v>
      </c>
      <c r="M669" t="str">
        <f>IF(ISERROR(VLOOKUP(A669,'[1]Ecart validé'!$A:$A,1,FALSE)),Z669,"Ecart Validé")</f>
        <v>valid</v>
      </c>
      <c r="R669" t="s">
        <v>30</v>
      </c>
      <c r="X669"/>
      <c r="Y669"/>
      <c r="Z669" t="s">
        <v>31</v>
      </c>
    </row>
    <row r="670" spans="1:26" ht="72" x14ac:dyDescent="0.3">
      <c r="A670" t="s">
        <v>1101</v>
      </c>
      <c r="B670" t="s">
        <v>963</v>
      </c>
      <c r="C670">
        <v>1843</v>
      </c>
      <c r="D670" t="str">
        <f>+VLOOKUP(C670,Param!K:L,2,FALSE)</f>
        <v>PASSMAN</v>
      </c>
      <c r="E670" t="s">
        <v>1099</v>
      </c>
      <c r="F670" t="s">
        <v>37</v>
      </c>
      <c r="G670" t="s">
        <v>29</v>
      </c>
      <c r="H670" s="5">
        <v>4704.91</v>
      </c>
      <c r="I670" s="5">
        <v>4704.9075999999995</v>
      </c>
      <c r="J670" s="5">
        <v>2.4000000003070402E-3</v>
      </c>
      <c r="K670" s="5">
        <v>4704.91</v>
      </c>
      <c r="L670" s="5">
        <v>0</v>
      </c>
      <c r="M670" t="str">
        <f>IF(ISERROR(VLOOKUP(A670,'[1]Ecart validé'!$A:$A,1,FALSE)),Z670,"Ecart Validé")</f>
        <v>valid</v>
      </c>
      <c r="R670" t="s">
        <v>30</v>
      </c>
      <c r="S670" t="s">
        <v>42</v>
      </c>
      <c r="T670" t="s">
        <v>43</v>
      </c>
      <c r="U670" s="13" t="s">
        <v>1102</v>
      </c>
      <c r="V670" t="s">
        <v>45</v>
      </c>
      <c r="W670" t="s">
        <v>992</v>
      </c>
      <c r="X670" t="s">
        <v>993</v>
      </c>
      <c r="Y670" t="s">
        <v>993</v>
      </c>
      <c r="Z670" t="s">
        <v>31</v>
      </c>
    </row>
    <row r="671" spans="1:26" x14ac:dyDescent="0.3">
      <c r="A671" t="s">
        <v>1103</v>
      </c>
      <c r="B671" t="s">
        <v>963</v>
      </c>
      <c r="C671">
        <v>1843</v>
      </c>
      <c r="D671" t="str">
        <f>+VLOOKUP(C671,Param!K:L,2,FALSE)</f>
        <v>PASSMAN</v>
      </c>
      <c r="E671" t="s">
        <v>1104</v>
      </c>
      <c r="F671" t="s">
        <v>28</v>
      </c>
      <c r="G671" t="s">
        <v>29</v>
      </c>
      <c r="H671" s="5">
        <v>3163.41</v>
      </c>
      <c r="I671" s="5">
        <v>3163.4004</v>
      </c>
      <c r="J671" s="5">
        <v>9.6000000007734308E-3</v>
      </c>
      <c r="K671" s="5">
        <v>3163.41</v>
      </c>
      <c r="L671" s="5">
        <v>0</v>
      </c>
      <c r="M671" t="str">
        <f>IF(ISERROR(VLOOKUP(A671,'[1]Ecart validé'!$A:$A,1,FALSE)),Z671,"Ecart Validé")</f>
        <v>valid</v>
      </c>
      <c r="R671" t="s">
        <v>30</v>
      </c>
      <c r="X671"/>
      <c r="Y671"/>
      <c r="Z671" t="s">
        <v>31</v>
      </c>
    </row>
    <row r="672" spans="1:26" x14ac:dyDescent="0.3">
      <c r="A672" t="s">
        <v>1105</v>
      </c>
      <c r="B672" t="s">
        <v>963</v>
      </c>
      <c r="C672">
        <v>1843</v>
      </c>
      <c r="D672" t="str">
        <f>+VLOOKUP(C672,Param!K:L,2,FALSE)</f>
        <v>PASSMAN</v>
      </c>
      <c r="E672" t="s">
        <v>1104</v>
      </c>
      <c r="F672" t="s">
        <v>33</v>
      </c>
      <c r="G672" t="s">
        <v>29</v>
      </c>
      <c r="H672" s="5">
        <v>937.04</v>
      </c>
      <c r="I672" s="5">
        <v>937.04200000000003</v>
      </c>
      <c r="J672" s="5">
        <v>-2.0000000000663901E-3</v>
      </c>
      <c r="K672" s="5">
        <v>937.04</v>
      </c>
      <c r="L672" s="5">
        <v>0</v>
      </c>
      <c r="M672" t="str">
        <f>IF(ISERROR(VLOOKUP(A672,'[1]Ecart validé'!$A:$A,1,FALSE)),Z672,"Ecart Validé")</f>
        <v>valid</v>
      </c>
      <c r="R672" t="s">
        <v>30</v>
      </c>
      <c r="X672"/>
      <c r="Y672"/>
      <c r="Z672" t="s">
        <v>31</v>
      </c>
    </row>
    <row r="673" spans="1:26" ht="72" x14ac:dyDescent="0.3">
      <c r="A673" t="s">
        <v>1106</v>
      </c>
      <c r="B673" t="s">
        <v>963</v>
      </c>
      <c r="C673">
        <v>1843</v>
      </c>
      <c r="D673" t="str">
        <f>+VLOOKUP(C673,Param!K:L,2,FALSE)</f>
        <v>PASSMAN</v>
      </c>
      <c r="E673" t="s">
        <v>1104</v>
      </c>
      <c r="F673" t="s">
        <v>37</v>
      </c>
      <c r="G673" t="s">
        <v>29</v>
      </c>
      <c r="H673" s="5">
        <v>37542.9</v>
      </c>
      <c r="I673" s="5">
        <v>37542.904199999997</v>
      </c>
      <c r="J673" s="5">
        <v>-4.1999999957624797E-3</v>
      </c>
      <c r="K673" s="5">
        <v>37542.9</v>
      </c>
      <c r="L673" s="5">
        <v>0</v>
      </c>
      <c r="M673" t="str">
        <f>IF(ISERROR(VLOOKUP(A673,'[1]Ecart validé'!$A:$A,1,FALSE)),Z673,"Ecart Validé")</f>
        <v>valid</v>
      </c>
      <c r="R673" t="s">
        <v>30</v>
      </c>
      <c r="S673" t="s">
        <v>42</v>
      </c>
      <c r="T673" t="s">
        <v>257</v>
      </c>
      <c r="U673" s="13" t="s">
        <v>1107</v>
      </c>
      <c r="V673" t="s">
        <v>45</v>
      </c>
      <c r="W673" t="s">
        <v>992</v>
      </c>
      <c r="X673" t="s">
        <v>418</v>
      </c>
      <c r="Y673" t="s">
        <v>418</v>
      </c>
      <c r="Z673" t="s">
        <v>31</v>
      </c>
    </row>
    <row r="674" spans="1:26" x14ac:dyDescent="0.3">
      <c r="A674" t="s">
        <v>1108</v>
      </c>
      <c r="B674" t="s">
        <v>963</v>
      </c>
      <c r="C674">
        <v>1845</v>
      </c>
      <c r="D674" t="str">
        <f>+VLOOKUP(C674,Param!K:L,2,FALSE)</f>
        <v>ORANGE</v>
      </c>
      <c r="E674" t="s">
        <v>1109</v>
      </c>
      <c r="F674" t="s">
        <v>51</v>
      </c>
      <c r="G674" t="s">
        <v>29</v>
      </c>
      <c r="H674" s="5">
        <v>63568.76</v>
      </c>
      <c r="I674" s="5">
        <v>63568.763400000003</v>
      </c>
      <c r="J674" s="5">
        <v>-3.40000000142026E-3</v>
      </c>
      <c r="K674" s="5">
        <v>63568.76</v>
      </c>
      <c r="L674" s="5">
        <v>0</v>
      </c>
      <c r="M674" t="str">
        <f>IF(ISERROR(VLOOKUP(A674,'[1]Ecart validé'!$A:$A,1,FALSE)),Z674,"Ecart Validé")</f>
        <v>valid</v>
      </c>
      <c r="R674" t="s">
        <v>30</v>
      </c>
      <c r="X674"/>
      <c r="Y674"/>
      <c r="Z674" t="s">
        <v>31</v>
      </c>
    </row>
    <row r="675" spans="1:26" x14ac:dyDescent="0.3">
      <c r="A675" t="s">
        <v>1110</v>
      </c>
      <c r="B675" t="s">
        <v>963</v>
      </c>
      <c r="C675">
        <v>2021</v>
      </c>
      <c r="D675" t="str">
        <f>+VLOOKUP(C675,Param!K:L,2,FALSE)</f>
        <v>FORBO SARLINO</v>
      </c>
      <c r="E675">
        <v>768614</v>
      </c>
      <c r="F675" t="s">
        <v>28</v>
      </c>
      <c r="G675" t="s">
        <v>29</v>
      </c>
      <c r="H675" s="5">
        <v>36302.15</v>
      </c>
      <c r="I675" s="5">
        <v>36302.144399999997</v>
      </c>
      <c r="J675" s="5">
        <v>5.6000000040512497E-3</v>
      </c>
      <c r="K675" s="5">
        <v>36302.15</v>
      </c>
      <c r="L675" s="5">
        <v>0</v>
      </c>
      <c r="M675" t="str">
        <f>IF(ISERROR(VLOOKUP(A675,'[1]Ecart validé'!$A:$A,1,FALSE)),Z675,"Ecart Validé")</f>
        <v>valid</v>
      </c>
      <c r="R675" t="s">
        <v>30</v>
      </c>
      <c r="X675"/>
      <c r="Y675"/>
      <c r="Z675" t="s">
        <v>31</v>
      </c>
    </row>
    <row r="676" spans="1:26" x14ac:dyDescent="0.3">
      <c r="A676" t="s">
        <v>1111</v>
      </c>
      <c r="B676" t="s">
        <v>963</v>
      </c>
      <c r="C676">
        <v>2021</v>
      </c>
      <c r="D676" t="str">
        <f>+VLOOKUP(C676,Param!K:L,2,FALSE)</f>
        <v>FORBO SARLINO</v>
      </c>
      <c r="E676">
        <v>768614</v>
      </c>
      <c r="F676" t="s">
        <v>33</v>
      </c>
      <c r="G676" t="s">
        <v>29</v>
      </c>
      <c r="H676" s="5">
        <v>7254.72</v>
      </c>
      <c r="I676" s="5">
        <v>7254.72</v>
      </c>
      <c r="J676" s="5">
        <v>0</v>
      </c>
      <c r="K676" s="5">
        <v>7254.72</v>
      </c>
      <c r="L676" s="5">
        <v>0</v>
      </c>
      <c r="M676" t="str">
        <f>IF(ISERROR(VLOOKUP(A676,'[1]Ecart validé'!$A:$A,1,FALSE)),Z676,"Ecart Validé")</f>
        <v>valid</v>
      </c>
      <c r="R676" t="s">
        <v>30</v>
      </c>
      <c r="X676"/>
      <c r="Y676"/>
      <c r="Z676" t="s">
        <v>31</v>
      </c>
    </row>
    <row r="677" spans="1:26" x14ac:dyDescent="0.3">
      <c r="A677" t="s">
        <v>1112</v>
      </c>
      <c r="B677" t="s">
        <v>963</v>
      </c>
      <c r="C677">
        <v>2021</v>
      </c>
      <c r="D677" t="str">
        <f>+VLOOKUP(C677,Param!K:L,2,FALSE)</f>
        <v>FORBO SARLINO</v>
      </c>
      <c r="E677">
        <v>768614</v>
      </c>
      <c r="F677" t="s">
        <v>35</v>
      </c>
      <c r="G677" t="s">
        <v>29</v>
      </c>
      <c r="H677" s="5">
        <v>11335.8</v>
      </c>
      <c r="I677" s="5">
        <v>11335.8</v>
      </c>
      <c r="J677" s="5">
        <v>0</v>
      </c>
      <c r="K677" s="5">
        <v>11335.8</v>
      </c>
      <c r="L677" s="5">
        <v>0</v>
      </c>
      <c r="M677" t="str">
        <f>IF(ISERROR(VLOOKUP(A677,'[1]Ecart validé'!$A:$A,1,FALSE)),Z677,"Ecart Validé")</f>
        <v>valid</v>
      </c>
      <c r="R677" t="s">
        <v>30</v>
      </c>
      <c r="X677"/>
      <c r="Y677"/>
      <c r="Z677" t="s">
        <v>31</v>
      </c>
    </row>
    <row r="678" spans="1:26" x14ac:dyDescent="0.3">
      <c r="A678" t="s">
        <v>1113</v>
      </c>
      <c r="B678" t="s">
        <v>963</v>
      </c>
      <c r="C678">
        <v>2021</v>
      </c>
      <c r="D678" t="str">
        <f>+VLOOKUP(C678,Param!K:L,2,FALSE)</f>
        <v>FORBO SARLINO</v>
      </c>
      <c r="E678">
        <v>768614</v>
      </c>
      <c r="F678" t="s">
        <v>37</v>
      </c>
      <c r="G678" t="s">
        <v>29</v>
      </c>
      <c r="H678" s="5">
        <v>22168.5</v>
      </c>
      <c r="I678" s="5">
        <v>22168.5</v>
      </c>
      <c r="J678" s="5">
        <v>0</v>
      </c>
      <c r="K678" s="5">
        <v>22168.5</v>
      </c>
      <c r="L678" s="5">
        <v>0</v>
      </c>
      <c r="M678" t="str">
        <f>IF(ISERROR(VLOOKUP(A678,'[1]Ecart validé'!$A:$A,1,FALSE)),Z678,"Ecart Validé")</f>
        <v>valid</v>
      </c>
      <c r="R678" t="s">
        <v>30</v>
      </c>
      <c r="X678"/>
      <c r="Y678"/>
      <c r="Z678" t="s">
        <v>31</v>
      </c>
    </row>
    <row r="679" spans="1:26" x14ac:dyDescent="0.3">
      <c r="A679" t="s">
        <v>1114</v>
      </c>
      <c r="B679" t="s">
        <v>963</v>
      </c>
      <c r="C679">
        <v>2021</v>
      </c>
      <c r="D679" t="str">
        <f>+VLOOKUP(C679,Param!K:L,2,FALSE)</f>
        <v>FORBO SARLINO</v>
      </c>
      <c r="E679" t="s">
        <v>1115</v>
      </c>
      <c r="F679" t="s">
        <v>51</v>
      </c>
      <c r="G679" t="s">
        <v>29</v>
      </c>
      <c r="H679" s="5">
        <v>38925.879999999997</v>
      </c>
      <c r="I679" s="5">
        <v>38925.876199999999</v>
      </c>
      <c r="J679" s="5">
        <v>3.7999999985913698E-3</v>
      </c>
      <c r="K679" s="5">
        <v>38925.876199999999</v>
      </c>
      <c r="L679" s="5">
        <v>3.7999999985913698E-3</v>
      </c>
      <c r="M679" t="str">
        <f>IF(ISERROR(VLOOKUP(A679,'[1]Ecart validé'!$A:$A,1,FALSE)),Z679,"Ecart Validé")</f>
        <v>valid</v>
      </c>
      <c r="R679" t="s">
        <v>30</v>
      </c>
      <c r="X679"/>
      <c r="Y679"/>
      <c r="Z679" t="s">
        <v>31</v>
      </c>
    </row>
    <row r="680" spans="1:26" x14ac:dyDescent="0.3">
      <c r="A680" t="s">
        <v>1116</v>
      </c>
      <c r="B680" t="s">
        <v>963</v>
      </c>
      <c r="C680">
        <v>2093</v>
      </c>
      <c r="D680" t="str">
        <f>+VLOOKUP(C680,Param!K:L,2,FALSE)</f>
        <v>BROSSIER SADERNE</v>
      </c>
      <c r="E680">
        <v>26083072</v>
      </c>
      <c r="F680" t="s">
        <v>28</v>
      </c>
      <c r="G680" t="s">
        <v>29</v>
      </c>
      <c r="H680" s="5">
        <v>45635.76</v>
      </c>
      <c r="I680" s="5">
        <v>45635.762199999997</v>
      </c>
      <c r="J680" s="5">
        <v>-2.19999999535502E-3</v>
      </c>
      <c r="K680" s="5">
        <v>45635.76</v>
      </c>
      <c r="L680" s="5">
        <v>0</v>
      </c>
      <c r="M680" t="str">
        <f>IF(ISERROR(VLOOKUP(A680,'[1]Ecart validé'!$A:$A,1,FALSE)),Z680,"Ecart Validé")</f>
        <v>valid</v>
      </c>
      <c r="R680" t="s">
        <v>30</v>
      </c>
      <c r="X680"/>
      <c r="Y680"/>
      <c r="Z680" t="s">
        <v>31</v>
      </c>
    </row>
    <row r="681" spans="1:26" x14ac:dyDescent="0.3">
      <c r="A681" t="s">
        <v>1117</v>
      </c>
      <c r="B681" t="s">
        <v>963</v>
      </c>
      <c r="C681">
        <v>2093</v>
      </c>
      <c r="D681" t="str">
        <f>+VLOOKUP(C681,Param!K:L,2,FALSE)</f>
        <v>BROSSIER SADERNE</v>
      </c>
      <c r="E681">
        <v>26083072</v>
      </c>
      <c r="F681" t="s">
        <v>33</v>
      </c>
      <c r="G681" t="s">
        <v>29</v>
      </c>
      <c r="H681" s="5">
        <v>22268.9</v>
      </c>
      <c r="I681" s="5">
        <v>22268.905900000002</v>
      </c>
      <c r="J681" s="5">
        <v>-5.9000000001105902E-3</v>
      </c>
      <c r="K681" s="5">
        <v>22268.9</v>
      </c>
      <c r="L681" s="5">
        <v>0</v>
      </c>
      <c r="M681" t="str">
        <f>IF(ISERROR(VLOOKUP(A681,'[1]Ecart validé'!$A:$A,1,FALSE)),Z681,"Ecart Validé")</f>
        <v>valid</v>
      </c>
      <c r="R681" t="s">
        <v>30</v>
      </c>
      <c r="X681"/>
      <c r="Y681"/>
      <c r="Z681" t="s">
        <v>31</v>
      </c>
    </row>
    <row r="682" spans="1:26" x14ac:dyDescent="0.3">
      <c r="A682" t="s">
        <v>1118</v>
      </c>
      <c r="B682" t="s">
        <v>963</v>
      </c>
      <c r="C682">
        <v>2093</v>
      </c>
      <c r="D682" t="str">
        <f>+VLOOKUP(C682,Param!K:L,2,FALSE)</f>
        <v>BROSSIER SADERNE</v>
      </c>
      <c r="E682">
        <v>26083072</v>
      </c>
      <c r="F682" t="s">
        <v>35</v>
      </c>
      <c r="G682" t="s">
        <v>29</v>
      </c>
      <c r="H682" s="5">
        <v>20258.259999999998</v>
      </c>
      <c r="I682" s="5">
        <v>20258.251</v>
      </c>
      <c r="J682" s="5">
        <v>8.9999999981955608E-3</v>
      </c>
      <c r="K682" s="5">
        <v>20258.259999999998</v>
      </c>
      <c r="L682" s="5">
        <v>0</v>
      </c>
      <c r="M682" t="str">
        <f>IF(ISERROR(VLOOKUP(A682,'[1]Ecart validé'!$A:$A,1,FALSE)),Z682,"Ecart Validé")</f>
        <v>valid</v>
      </c>
      <c r="R682" t="s">
        <v>30</v>
      </c>
      <c r="X682"/>
      <c r="Y682"/>
      <c r="Z682" t="s">
        <v>31</v>
      </c>
    </row>
    <row r="683" spans="1:26" x14ac:dyDescent="0.3">
      <c r="A683" t="s">
        <v>1119</v>
      </c>
      <c r="B683" t="s">
        <v>963</v>
      </c>
      <c r="C683">
        <v>2093</v>
      </c>
      <c r="D683" t="str">
        <f>+VLOOKUP(C683,Param!K:L,2,FALSE)</f>
        <v>BROSSIER SADERNE</v>
      </c>
      <c r="E683">
        <v>26083072</v>
      </c>
      <c r="F683" t="s">
        <v>37</v>
      </c>
      <c r="G683" t="s">
        <v>29</v>
      </c>
      <c r="H683" s="5">
        <v>21328.58</v>
      </c>
      <c r="I683" s="5">
        <v>21328.581399999999</v>
      </c>
      <c r="J683" s="5">
        <v>-1.3999999973748299E-3</v>
      </c>
      <c r="K683" s="5">
        <v>21328.58</v>
      </c>
      <c r="L683" s="5">
        <v>0</v>
      </c>
      <c r="M683" t="str">
        <f>IF(ISERROR(VLOOKUP(A683,'[1]Ecart validé'!$A:$A,1,FALSE)),Z683,"Ecart Validé")</f>
        <v>valid</v>
      </c>
      <c r="R683" t="s">
        <v>30</v>
      </c>
      <c r="X683"/>
      <c r="Y683"/>
      <c r="Z683" t="s">
        <v>31</v>
      </c>
    </row>
    <row r="684" spans="1:26" x14ac:dyDescent="0.3">
      <c r="A684" t="s">
        <v>1120</v>
      </c>
      <c r="B684" t="s">
        <v>963</v>
      </c>
      <c r="C684">
        <v>2093</v>
      </c>
      <c r="D684" t="str">
        <f>+VLOOKUP(C684,Param!K:L,2,FALSE)</f>
        <v>BROSSIER SADERNE</v>
      </c>
      <c r="E684" t="s">
        <v>1121</v>
      </c>
      <c r="F684" t="s">
        <v>28</v>
      </c>
      <c r="G684" t="s">
        <v>29</v>
      </c>
      <c r="H684" s="5">
        <v>6943.06</v>
      </c>
      <c r="I684" s="5">
        <v>6943.0572000000002</v>
      </c>
      <c r="J684" s="5">
        <v>2.8000000002066298E-3</v>
      </c>
      <c r="K684" s="5">
        <v>6943.06</v>
      </c>
      <c r="L684" s="5">
        <v>0</v>
      </c>
      <c r="M684" t="str">
        <f>IF(ISERROR(VLOOKUP(A684,'[1]Ecart validé'!$A:$A,1,FALSE)),Z684,"Ecart Validé")</f>
        <v>valid</v>
      </c>
      <c r="R684" t="s">
        <v>30</v>
      </c>
      <c r="X684"/>
      <c r="Y684"/>
      <c r="Z684" t="s">
        <v>31</v>
      </c>
    </row>
    <row r="685" spans="1:26" x14ac:dyDescent="0.3">
      <c r="A685" t="s">
        <v>1122</v>
      </c>
      <c r="B685" t="s">
        <v>963</v>
      </c>
      <c r="C685">
        <v>2093</v>
      </c>
      <c r="D685" t="str">
        <f>+VLOOKUP(C685,Param!K:L,2,FALSE)</f>
        <v>BROSSIER SADERNE</v>
      </c>
      <c r="E685" t="s">
        <v>1121</v>
      </c>
      <c r="F685" t="s">
        <v>33</v>
      </c>
      <c r="G685" t="s">
        <v>29</v>
      </c>
      <c r="H685" s="5">
        <v>4792.82</v>
      </c>
      <c r="I685" s="5">
        <v>4792.8180000000002</v>
      </c>
      <c r="J685" s="5">
        <v>1.9999999994979498E-3</v>
      </c>
      <c r="K685" s="5">
        <v>4792.82</v>
      </c>
      <c r="L685" s="5">
        <v>0</v>
      </c>
      <c r="M685" t="str">
        <f>IF(ISERROR(VLOOKUP(A685,'[1]Ecart validé'!$A:$A,1,FALSE)),Z685,"Ecart Validé")</f>
        <v>valid</v>
      </c>
      <c r="R685" t="s">
        <v>30</v>
      </c>
      <c r="X685"/>
      <c r="Y685"/>
      <c r="Z685" t="s">
        <v>31</v>
      </c>
    </row>
    <row r="686" spans="1:26" x14ac:dyDescent="0.3">
      <c r="A686" t="s">
        <v>1123</v>
      </c>
      <c r="B686" t="s">
        <v>963</v>
      </c>
      <c r="C686">
        <v>2093</v>
      </c>
      <c r="D686" t="str">
        <f>+VLOOKUP(C686,Param!K:L,2,FALSE)</f>
        <v>BROSSIER SADERNE</v>
      </c>
      <c r="E686" t="s">
        <v>1121</v>
      </c>
      <c r="F686" t="s">
        <v>37</v>
      </c>
      <c r="G686" t="s">
        <v>29</v>
      </c>
      <c r="H686" s="5">
        <v>8842.1</v>
      </c>
      <c r="I686" s="5">
        <v>8842.0949999999993</v>
      </c>
      <c r="J686" s="5">
        <v>5.0000000010186297E-3</v>
      </c>
      <c r="K686" s="5">
        <v>8842.1</v>
      </c>
      <c r="L686" s="5">
        <v>0</v>
      </c>
      <c r="M686" t="str">
        <f>IF(ISERROR(VLOOKUP(A686,'[1]Ecart validé'!$A:$A,1,FALSE)),Z686,"Ecart Validé")</f>
        <v>valid</v>
      </c>
      <c r="R686" t="s">
        <v>30</v>
      </c>
      <c r="X686"/>
      <c r="Y686"/>
      <c r="Z686" t="s">
        <v>31</v>
      </c>
    </row>
    <row r="687" spans="1:26" x14ac:dyDescent="0.3">
      <c r="A687" t="s">
        <v>1124</v>
      </c>
      <c r="B687" t="s">
        <v>963</v>
      </c>
      <c r="C687">
        <v>2093</v>
      </c>
      <c r="D687" t="str">
        <f>+VLOOKUP(C687,Param!K:L,2,FALSE)</f>
        <v>BROSSIER SADERNE</v>
      </c>
      <c r="E687" t="s">
        <v>1125</v>
      </c>
      <c r="F687" t="s">
        <v>28</v>
      </c>
      <c r="G687" t="s">
        <v>29</v>
      </c>
      <c r="H687" s="5">
        <v>2229.44</v>
      </c>
      <c r="I687" s="5">
        <v>2229.4436999999998</v>
      </c>
      <c r="J687" s="5">
        <v>-3.6999999997533398E-3</v>
      </c>
      <c r="K687" s="5">
        <v>2229.44</v>
      </c>
      <c r="L687" s="5">
        <v>0</v>
      </c>
      <c r="M687" t="str">
        <f>IF(ISERROR(VLOOKUP(A687,'[1]Ecart validé'!$A:$A,1,FALSE)),Z687,"Ecart Validé")</f>
        <v>valid</v>
      </c>
      <c r="R687" t="s">
        <v>30</v>
      </c>
      <c r="X687"/>
      <c r="Y687"/>
      <c r="Z687" t="s">
        <v>31</v>
      </c>
    </row>
    <row r="688" spans="1:26" x14ac:dyDescent="0.3">
      <c r="A688" t="s">
        <v>1126</v>
      </c>
      <c r="B688" t="s">
        <v>963</v>
      </c>
      <c r="C688">
        <v>2093</v>
      </c>
      <c r="D688" t="str">
        <f>+VLOOKUP(C688,Param!K:L,2,FALSE)</f>
        <v>BROSSIER SADERNE</v>
      </c>
      <c r="E688" t="s">
        <v>1125</v>
      </c>
      <c r="F688" t="s">
        <v>33</v>
      </c>
      <c r="G688" t="s">
        <v>29</v>
      </c>
      <c r="H688" s="5">
        <v>313.5</v>
      </c>
      <c r="I688" s="5">
        <v>313.50389999999999</v>
      </c>
      <c r="J688" s="5">
        <v>-3.8999999999873498E-3</v>
      </c>
      <c r="K688" s="5">
        <v>313.5</v>
      </c>
      <c r="L688" s="5">
        <v>0</v>
      </c>
      <c r="M688" t="str">
        <f>IF(ISERROR(VLOOKUP(A688,'[1]Ecart validé'!$A:$A,1,FALSE)),Z688,"Ecart Validé")</f>
        <v>valid</v>
      </c>
      <c r="R688" t="s">
        <v>30</v>
      </c>
      <c r="X688"/>
      <c r="Y688"/>
      <c r="Z688" t="s">
        <v>31</v>
      </c>
    </row>
    <row r="689" spans="1:26" x14ac:dyDescent="0.3">
      <c r="A689" t="s">
        <v>1127</v>
      </c>
      <c r="B689" t="s">
        <v>963</v>
      </c>
      <c r="C689">
        <v>2093</v>
      </c>
      <c r="D689" t="str">
        <f>+VLOOKUP(C689,Param!K:L,2,FALSE)</f>
        <v>BROSSIER SADERNE</v>
      </c>
      <c r="E689" t="s">
        <v>1125</v>
      </c>
      <c r="F689" t="s">
        <v>35</v>
      </c>
      <c r="G689" t="s">
        <v>29</v>
      </c>
      <c r="H689" s="5">
        <v>180.47</v>
      </c>
      <c r="I689" s="5">
        <v>180.4701</v>
      </c>
      <c r="J689" s="5">
        <v>-1.0000000000331901E-4</v>
      </c>
      <c r="K689" s="5">
        <v>180.47</v>
      </c>
      <c r="L689" s="5">
        <v>0</v>
      </c>
      <c r="M689" t="str">
        <f>IF(ISERROR(VLOOKUP(A689,'[1]Ecart validé'!$A:$A,1,FALSE)),Z689,"Ecart Validé")</f>
        <v>valid</v>
      </c>
      <c r="R689" t="s">
        <v>30</v>
      </c>
      <c r="X689"/>
      <c r="Y689"/>
      <c r="Z689" t="s">
        <v>31</v>
      </c>
    </row>
    <row r="690" spans="1:26" x14ac:dyDescent="0.3">
      <c r="A690" t="s">
        <v>1128</v>
      </c>
      <c r="B690" t="s">
        <v>963</v>
      </c>
      <c r="C690">
        <v>2093</v>
      </c>
      <c r="D690" t="str">
        <f>+VLOOKUP(C690,Param!K:L,2,FALSE)</f>
        <v>BROSSIER SADERNE</v>
      </c>
      <c r="E690" t="s">
        <v>1125</v>
      </c>
      <c r="F690" t="s">
        <v>37</v>
      </c>
      <c r="G690" t="s">
        <v>29</v>
      </c>
      <c r="H690" s="5">
        <v>22.53</v>
      </c>
      <c r="I690" s="5">
        <v>22.5288</v>
      </c>
      <c r="J690" s="5">
        <v>1.2000000000007499E-3</v>
      </c>
      <c r="K690" s="5">
        <v>22.53</v>
      </c>
      <c r="L690" s="5">
        <v>0</v>
      </c>
      <c r="M690" t="str">
        <f>IF(ISERROR(VLOOKUP(A690,'[1]Ecart validé'!$A:$A,1,FALSE)),Z690,"Ecart Validé")</f>
        <v>valid</v>
      </c>
      <c r="R690" t="s">
        <v>30</v>
      </c>
      <c r="X690"/>
      <c r="Y690"/>
      <c r="Z690" t="s">
        <v>31</v>
      </c>
    </row>
    <row r="691" spans="1:26" x14ac:dyDescent="0.3">
      <c r="A691" t="s">
        <v>1129</v>
      </c>
      <c r="B691" t="s">
        <v>963</v>
      </c>
      <c r="C691">
        <v>2093</v>
      </c>
      <c r="D691" t="str">
        <f>+VLOOKUP(C691,Param!K:L,2,FALSE)</f>
        <v>BROSSIER SADERNE</v>
      </c>
      <c r="E691" t="s">
        <v>1130</v>
      </c>
      <c r="F691" t="s">
        <v>28</v>
      </c>
      <c r="G691" t="s">
        <v>29</v>
      </c>
      <c r="H691" s="5">
        <v>1012.59</v>
      </c>
      <c r="I691" s="5">
        <v>1012.587</v>
      </c>
      <c r="J691" s="5">
        <v>3.0000000000427402E-3</v>
      </c>
      <c r="K691" s="5">
        <v>1012.59</v>
      </c>
      <c r="L691" s="5">
        <v>0</v>
      </c>
      <c r="M691" t="str">
        <f>IF(ISERROR(VLOOKUP(A691,'[1]Ecart validé'!$A:$A,1,FALSE)),Z691,"Ecart Validé")</f>
        <v>valid</v>
      </c>
      <c r="R691" t="s">
        <v>30</v>
      </c>
      <c r="X691"/>
      <c r="Y691"/>
      <c r="Z691" t="s">
        <v>31</v>
      </c>
    </row>
    <row r="692" spans="1:26" x14ac:dyDescent="0.3">
      <c r="A692" t="s">
        <v>1131</v>
      </c>
      <c r="B692" t="s">
        <v>963</v>
      </c>
      <c r="C692">
        <v>2093</v>
      </c>
      <c r="D692" t="str">
        <f>+VLOOKUP(C692,Param!K:L,2,FALSE)</f>
        <v>BROSSIER SADERNE</v>
      </c>
      <c r="E692" t="s">
        <v>1130</v>
      </c>
      <c r="F692" t="s">
        <v>33</v>
      </c>
      <c r="G692" t="s">
        <v>29</v>
      </c>
      <c r="H692" s="5">
        <v>74.37</v>
      </c>
      <c r="I692" s="5">
        <v>74.367000000000004</v>
      </c>
      <c r="J692" s="5">
        <v>3.0000000000001098E-3</v>
      </c>
      <c r="K692" s="5">
        <v>74.37</v>
      </c>
      <c r="L692" s="5">
        <v>0</v>
      </c>
      <c r="M692" t="str">
        <f>IF(ISERROR(VLOOKUP(A692,'[1]Ecart validé'!$A:$A,1,FALSE)),Z692,"Ecart Validé")</f>
        <v>valid</v>
      </c>
      <c r="R692" t="s">
        <v>30</v>
      </c>
      <c r="X692"/>
      <c r="Y692"/>
      <c r="Z692" t="s">
        <v>31</v>
      </c>
    </row>
    <row r="693" spans="1:26" x14ac:dyDescent="0.3">
      <c r="A693" t="s">
        <v>1132</v>
      </c>
      <c r="B693" t="s">
        <v>963</v>
      </c>
      <c r="C693">
        <v>2093</v>
      </c>
      <c r="D693" t="str">
        <f>+VLOOKUP(C693,Param!K:L,2,FALSE)</f>
        <v>BROSSIER SADERNE</v>
      </c>
      <c r="E693" t="s">
        <v>1130</v>
      </c>
      <c r="F693" t="s">
        <v>35</v>
      </c>
      <c r="G693" t="s">
        <v>29</v>
      </c>
      <c r="H693" s="5">
        <v>15.95</v>
      </c>
      <c r="I693" s="5">
        <v>15.948</v>
      </c>
      <c r="J693" s="5">
        <v>1.9999999999988898E-3</v>
      </c>
      <c r="K693" s="5">
        <v>15.95</v>
      </c>
      <c r="L693" s="5">
        <v>0</v>
      </c>
      <c r="M693" t="str">
        <f>IF(ISERROR(VLOOKUP(A693,'[1]Ecart validé'!$A:$A,1,FALSE)),Z693,"Ecart Validé")</f>
        <v>valid</v>
      </c>
      <c r="R693" t="s">
        <v>30</v>
      </c>
      <c r="X693"/>
      <c r="Y693"/>
      <c r="Z693" t="s">
        <v>31</v>
      </c>
    </row>
    <row r="694" spans="1:26" x14ac:dyDescent="0.3">
      <c r="A694" t="s">
        <v>1133</v>
      </c>
      <c r="B694" t="s">
        <v>963</v>
      </c>
      <c r="C694">
        <v>2093</v>
      </c>
      <c r="D694" t="str">
        <f>+VLOOKUP(C694,Param!K:L,2,FALSE)</f>
        <v>BROSSIER SADERNE</v>
      </c>
      <c r="E694" t="s">
        <v>1130</v>
      </c>
      <c r="F694" t="s">
        <v>37</v>
      </c>
      <c r="G694" t="s">
        <v>29</v>
      </c>
      <c r="H694" s="5">
        <v>30.49</v>
      </c>
      <c r="I694" s="5">
        <v>30.493500000000001</v>
      </c>
      <c r="J694" s="5">
        <v>-3.5000000000024998E-3</v>
      </c>
      <c r="K694" s="5">
        <v>30.49</v>
      </c>
      <c r="L694" s="5">
        <v>0</v>
      </c>
      <c r="M694" t="str">
        <f>IF(ISERROR(VLOOKUP(A694,'[1]Ecart validé'!$A:$A,1,FALSE)),Z694,"Ecart Validé")</f>
        <v>valid</v>
      </c>
      <c r="R694" t="s">
        <v>30</v>
      </c>
      <c r="X694"/>
      <c r="Y694"/>
      <c r="Z694" t="s">
        <v>31</v>
      </c>
    </row>
    <row r="695" spans="1:26" x14ac:dyDescent="0.3">
      <c r="A695" t="s">
        <v>1134</v>
      </c>
      <c r="B695" t="s">
        <v>963</v>
      </c>
      <c r="C695">
        <v>2093</v>
      </c>
      <c r="D695" t="str">
        <f>+VLOOKUP(C695,Param!K:L,2,FALSE)</f>
        <v>BROSSIER SADERNE</v>
      </c>
      <c r="E695" t="s">
        <v>1135</v>
      </c>
      <c r="F695" t="s">
        <v>28</v>
      </c>
      <c r="G695" t="s">
        <v>29</v>
      </c>
      <c r="H695" s="5">
        <v>5453.13</v>
      </c>
      <c r="I695" s="5">
        <v>5453.13</v>
      </c>
      <c r="J695" s="5">
        <v>0</v>
      </c>
      <c r="K695" s="5">
        <v>5453.13</v>
      </c>
      <c r="L695" s="5">
        <v>0</v>
      </c>
      <c r="M695" t="str">
        <f>IF(ISERROR(VLOOKUP(A695,'[1]Ecart validé'!$A:$A,1,FALSE)),Z695,"Ecart Validé")</f>
        <v>valid</v>
      </c>
      <c r="R695" t="s">
        <v>30</v>
      </c>
      <c r="X695"/>
      <c r="Y695"/>
      <c r="Z695" t="s">
        <v>31</v>
      </c>
    </row>
    <row r="696" spans="1:26" x14ac:dyDescent="0.3">
      <c r="A696" t="s">
        <v>1136</v>
      </c>
      <c r="B696" t="s">
        <v>963</v>
      </c>
      <c r="C696">
        <v>2093</v>
      </c>
      <c r="D696" t="str">
        <f>+VLOOKUP(C696,Param!K:L,2,FALSE)</f>
        <v>BROSSIER SADERNE</v>
      </c>
      <c r="E696" t="s">
        <v>1135</v>
      </c>
      <c r="F696" t="s">
        <v>33</v>
      </c>
      <c r="G696" t="s">
        <v>29</v>
      </c>
      <c r="H696" s="5">
        <v>2771.36</v>
      </c>
      <c r="I696" s="5">
        <v>2771.355</v>
      </c>
      <c r="J696" s="5">
        <v>5.0000000001091298E-3</v>
      </c>
      <c r="K696" s="5">
        <v>2771.36</v>
      </c>
      <c r="L696" s="5">
        <v>0</v>
      </c>
      <c r="M696" t="str">
        <f>IF(ISERROR(VLOOKUP(A696,'[1]Ecart validé'!$A:$A,1,FALSE)),Z696,"Ecart Validé")</f>
        <v>valid</v>
      </c>
      <c r="R696" t="s">
        <v>30</v>
      </c>
      <c r="X696"/>
      <c r="Y696"/>
      <c r="Z696" t="s">
        <v>31</v>
      </c>
    </row>
    <row r="697" spans="1:26" x14ac:dyDescent="0.3">
      <c r="A697" t="s">
        <v>1137</v>
      </c>
      <c r="B697" t="s">
        <v>963</v>
      </c>
      <c r="C697">
        <v>2093</v>
      </c>
      <c r="D697" t="str">
        <f>+VLOOKUP(C697,Param!K:L,2,FALSE)</f>
        <v>BROSSIER SADERNE</v>
      </c>
      <c r="E697" t="s">
        <v>1135</v>
      </c>
      <c r="F697" t="s">
        <v>35</v>
      </c>
      <c r="G697" t="s">
        <v>29</v>
      </c>
      <c r="H697" s="5">
        <v>2404.48</v>
      </c>
      <c r="I697" s="5">
        <v>2404.4807999999998</v>
      </c>
      <c r="J697" s="5">
        <v>-7.9999999979918303E-4</v>
      </c>
      <c r="K697" s="5">
        <v>2404.48</v>
      </c>
      <c r="L697" s="5">
        <v>0</v>
      </c>
      <c r="M697" t="str">
        <f>IF(ISERROR(VLOOKUP(A697,'[1]Ecart validé'!$A:$A,1,FALSE)),Z697,"Ecart Validé")</f>
        <v>valid</v>
      </c>
      <c r="R697" t="s">
        <v>30</v>
      </c>
      <c r="X697"/>
      <c r="Y697"/>
      <c r="Z697" t="s">
        <v>31</v>
      </c>
    </row>
    <row r="698" spans="1:26" x14ac:dyDescent="0.3">
      <c r="A698" t="s">
        <v>1138</v>
      </c>
      <c r="B698" t="s">
        <v>963</v>
      </c>
      <c r="C698">
        <v>2093</v>
      </c>
      <c r="D698" t="str">
        <f>+VLOOKUP(C698,Param!K:L,2,FALSE)</f>
        <v>BROSSIER SADERNE</v>
      </c>
      <c r="E698" t="s">
        <v>1135</v>
      </c>
      <c r="F698" t="s">
        <v>37</v>
      </c>
      <c r="G698" t="s">
        <v>29</v>
      </c>
      <c r="H698" s="5">
        <v>3430.53</v>
      </c>
      <c r="I698" s="5">
        <v>3430.5329999999999</v>
      </c>
      <c r="J698" s="5">
        <v>-2.9999999997016801E-3</v>
      </c>
      <c r="K698" s="5">
        <v>3430.53</v>
      </c>
      <c r="L698" s="5">
        <v>0</v>
      </c>
      <c r="M698" t="str">
        <f>IF(ISERROR(VLOOKUP(A698,'[1]Ecart validé'!$A:$A,1,FALSE)),Z698,"Ecart Validé")</f>
        <v>valid</v>
      </c>
      <c r="R698" t="s">
        <v>30</v>
      </c>
      <c r="X698"/>
      <c r="Y698"/>
      <c r="Z698" t="s">
        <v>31</v>
      </c>
    </row>
    <row r="699" spans="1:26" x14ac:dyDescent="0.3">
      <c r="A699" t="s">
        <v>1139</v>
      </c>
      <c r="B699" t="s">
        <v>963</v>
      </c>
      <c r="C699">
        <v>2206</v>
      </c>
      <c r="D699" t="str">
        <f>+VLOOKUP(C699,Param!K:L,2,FALSE)</f>
        <v>BAUDET</v>
      </c>
      <c r="E699">
        <v>2506023</v>
      </c>
      <c r="F699" t="s">
        <v>28</v>
      </c>
      <c r="G699" t="s">
        <v>29</v>
      </c>
      <c r="H699" s="5">
        <v>3711.18</v>
      </c>
      <c r="I699" s="5">
        <v>3711.18</v>
      </c>
      <c r="J699" s="5">
        <v>0</v>
      </c>
      <c r="K699" s="5">
        <v>3711.18</v>
      </c>
      <c r="L699" s="5">
        <v>0</v>
      </c>
      <c r="M699" t="str">
        <f>IF(ISERROR(VLOOKUP(A699,'[1]Ecart validé'!$A:$A,1,FALSE)),Z699,"Ecart Validé")</f>
        <v>valid</v>
      </c>
      <c r="R699" t="s">
        <v>30</v>
      </c>
      <c r="X699"/>
      <c r="Y699"/>
      <c r="Z699" t="s">
        <v>31</v>
      </c>
    </row>
    <row r="700" spans="1:26" x14ac:dyDescent="0.3">
      <c r="A700" t="s">
        <v>1140</v>
      </c>
      <c r="B700" t="s">
        <v>963</v>
      </c>
      <c r="C700">
        <v>2206</v>
      </c>
      <c r="D700" t="str">
        <f>+VLOOKUP(C700,Param!K:L,2,FALSE)</f>
        <v>BAUDET</v>
      </c>
      <c r="E700" t="s">
        <v>1141</v>
      </c>
      <c r="F700" t="s">
        <v>28</v>
      </c>
      <c r="G700" t="s">
        <v>29</v>
      </c>
      <c r="H700" s="5">
        <v>9348.84</v>
      </c>
      <c r="I700" s="5">
        <v>9348.84</v>
      </c>
      <c r="J700" s="5">
        <v>0</v>
      </c>
      <c r="K700" s="5">
        <v>9348.84</v>
      </c>
      <c r="L700" s="5">
        <v>0</v>
      </c>
      <c r="M700" t="str">
        <f>IF(ISERROR(VLOOKUP(A700,'[1]Ecart validé'!$A:$A,1,FALSE)),Z700,"Ecart Validé")</f>
        <v>valid</v>
      </c>
      <c r="R700" t="s">
        <v>30</v>
      </c>
      <c r="X700"/>
      <c r="Y700"/>
      <c r="Z700" t="s">
        <v>31</v>
      </c>
    </row>
    <row r="701" spans="1:26" x14ac:dyDescent="0.3">
      <c r="A701" t="s">
        <v>1142</v>
      </c>
      <c r="B701" t="s">
        <v>963</v>
      </c>
      <c r="C701">
        <v>2206</v>
      </c>
      <c r="D701" t="str">
        <f>+VLOOKUP(C701,Param!K:L,2,FALSE)</f>
        <v>BAUDET</v>
      </c>
      <c r="E701" t="s">
        <v>1141</v>
      </c>
      <c r="F701" t="s">
        <v>37</v>
      </c>
      <c r="G701" t="s">
        <v>29</v>
      </c>
      <c r="H701" s="5">
        <v>3178.04</v>
      </c>
      <c r="I701" s="5">
        <v>3178.0349999999999</v>
      </c>
      <c r="J701" s="5">
        <v>5.0000000001091298E-3</v>
      </c>
      <c r="K701" s="5">
        <v>3178.04</v>
      </c>
      <c r="L701" s="5">
        <v>0</v>
      </c>
      <c r="M701" t="str">
        <f>IF(ISERROR(VLOOKUP(A701,'[1]Ecart validé'!$A:$A,1,FALSE)),Z701,"Ecart Validé")</f>
        <v>valid</v>
      </c>
      <c r="R701" t="s">
        <v>30</v>
      </c>
      <c r="X701"/>
      <c r="Y701"/>
      <c r="Z701" t="s">
        <v>31</v>
      </c>
    </row>
    <row r="702" spans="1:26" x14ac:dyDescent="0.3">
      <c r="A702" t="s">
        <v>1143</v>
      </c>
      <c r="B702" t="s">
        <v>963</v>
      </c>
      <c r="C702">
        <v>2206</v>
      </c>
      <c r="D702" t="str">
        <f>+VLOOKUP(C702,Param!K:L,2,FALSE)</f>
        <v>BAUDET</v>
      </c>
      <c r="E702" t="s">
        <v>1144</v>
      </c>
      <c r="F702" t="s">
        <v>28</v>
      </c>
      <c r="G702" t="s">
        <v>29</v>
      </c>
      <c r="H702" s="5">
        <v>1233.9000000000001</v>
      </c>
      <c r="I702" s="5">
        <v>1233.9000000000001</v>
      </c>
      <c r="J702" s="5">
        <v>0</v>
      </c>
      <c r="K702" s="5">
        <v>1233.9000000000001</v>
      </c>
      <c r="L702" s="5">
        <v>0</v>
      </c>
      <c r="M702" t="str">
        <f>IF(ISERROR(VLOOKUP(A702,'[1]Ecart validé'!$A:$A,1,FALSE)),Z702,"Ecart Validé")</f>
        <v>valid</v>
      </c>
      <c r="R702" t="s">
        <v>30</v>
      </c>
      <c r="X702"/>
      <c r="Y702"/>
      <c r="Z702" t="s">
        <v>31</v>
      </c>
    </row>
    <row r="703" spans="1:26" x14ac:dyDescent="0.3">
      <c r="A703" t="s">
        <v>1145</v>
      </c>
      <c r="B703" t="s">
        <v>963</v>
      </c>
      <c r="C703">
        <v>2207</v>
      </c>
      <c r="D703" t="str">
        <f>+VLOOKUP(C703,Param!K:L,2,FALSE)</f>
        <v>TRADE UNION</v>
      </c>
      <c r="E703" t="s">
        <v>1146</v>
      </c>
      <c r="F703" t="s">
        <v>28</v>
      </c>
      <c r="G703" t="s">
        <v>29</v>
      </c>
      <c r="H703" s="5">
        <v>21566.44</v>
      </c>
      <c r="I703" s="5">
        <v>21566.44</v>
      </c>
      <c r="J703" s="5">
        <v>0</v>
      </c>
      <c r="K703" s="5">
        <v>21566.44</v>
      </c>
      <c r="L703" s="5">
        <v>0</v>
      </c>
      <c r="M703" t="str">
        <f>IF(ISERROR(VLOOKUP(A703,'[1]Ecart validé'!$A:$A,1,FALSE)),Z703,"Ecart Validé")</f>
        <v>valid</v>
      </c>
      <c r="R703" t="s">
        <v>30</v>
      </c>
      <c r="X703"/>
      <c r="Y703"/>
      <c r="Z703" t="s">
        <v>31</v>
      </c>
    </row>
    <row r="704" spans="1:26" x14ac:dyDescent="0.3">
      <c r="A704" t="s">
        <v>1147</v>
      </c>
      <c r="B704" t="s">
        <v>963</v>
      </c>
      <c r="C704">
        <v>2207</v>
      </c>
      <c r="D704" t="str">
        <f>+VLOOKUP(C704,Param!K:L,2,FALSE)</f>
        <v>TRADE UNION</v>
      </c>
      <c r="E704" t="s">
        <v>1146</v>
      </c>
      <c r="F704" t="s">
        <v>33</v>
      </c>
      <c r="G704" t="s">
        <v>29</v>
      </c>
      <c r="H704" s="5">
        <v>26965.82</v>
      </c>
      <c r="I704" s="5">
        <v>26965.82</v>
      </c>
      <c r="J704" s="5">
        <v>0</v>
      </c>
      <c r="K704" s="5">
        <v>26965.82</v>
      </c>
      <c r="L704" s="5">
        <v>0</v>
      </c>
      <c r="M704" t="str">
        <f>IF(ISERROR(VLOOKUP(A704,'[1]Ecart validé'!$A:$A,1,FALSE)),Z704,"Ecart Validé")</f>
        <v>valid</v>
      </c>
      <c r="R704" t="s">
        <v>30</v>
      </c>
      <c r="X704"/>
      <c r="Y704"/>
      <c r="Z704" t="s">
        <v>31</v>
      </c>
    </row>
    <row r="705" spans="1:26" x14ac:dyDescent="0.3">
      <c r="A705" t="s">
        <v>1148</v>
      </c>
      <c r="B705" t="s">
        <v>963</v>
      </c>
      <c r="C705">
        <v>2207</v>
      </c>
      <c r="D705" t="str">
        <f>+VLOOKUP(C705,Param!K:L,2,FALSE)</f>
        <v>TRADE UNION</v>
      </c>
      <c r="E705" t="s">
        <v>1146</v>
      </c>
      <c r="F705" t="s">
        <v>35</v>
      </c>
      <c r="G705" t="s">
        <v>29</v>
      </c>
      <c r="H705" s="5">
        <v>27642.89</v>
      </c>
      <c r="I705" s="5">
        <v>27642.8887</v>
      </c>
      <c r="J705" s="5">
        <v>1.29999999990104E-3</v>
      </c>
      <c r="K705" s="5">
        <v>27642.89</v>
      </c>
      <c r="L705" s="5">
        <v>0</v>
      </c>
      <c r="M705" t="str">
        <f>IF(ISERROR(VLOOKUP(A705,'[1]Ecart validé'!$A:$A,1,FALSE)),Z705,"Ecart Validé")</f>
        <v>valid</v>
      </c>
      <c r="R705" t="s">
        <v>30</v>
      </c>
      <c r="X705"/>
      <c r="Y705"/>
      <c r="Z705" t="s">
        <v>31</v>
      </c>
    </row>
    <row r="706" spans="1:26" x14ac:dyDescent="0.3">
      <c r="A706" t="s">
        <v>1149</v>
      </c>
      <c r="B706" t="s">
        <v>963</v>
      </c>
      <c r="C706">
        <v>2207</v>
      </c>
      <c r="D706" t="str">
        <f>+VLOOKUP(C706,Param!K:L,2,FALSE)</f>
        <v>TRADE UNION</v>
      </c>
      <c r="E706" t="s">
        <v>1146</v>
      </c>
      <c r="F706" t="s">
        <v>37</v>
      </c>
      <c r="G706" t="s">
        <v>29</v>
      </c>
      <c r="H706" s="5">
        <v>27172.720000000001</v>
      </c>
      <c r="I706" s="5">
        <v>27172.7232</v>
      </c>
      <c r="J706" s="5">
        <v>-3.1999999991967299E-3</v>
      </c>
      <c r="K706" s="5">
        <v>27172.720000000001</v>
      </c>
      <c r="L706" s="5">
        <v>0</v>
      </c>
      <c r="M706" t="str">
        <f>IF(ISERROR(VLOOKUP(A706,'[1]Ecart validé'!$A:$A,1,FALSE)),Z706,"Ecart Validé")</f>
        <v>valid</v>
      </c>
      <c r="R706" t="s">
        <v>30</v>
      </c>
      <c r="X706"/>
      <c r="Y706"/>
      <c r="Z706" t="s">
        <v>31</v>
      </c>
    </row>
    <row r="707" spans="1:26" x14ac:dyDescent="0.3">
      <c r="A707" t="s">
        <v>1150</v>
      </c>
      <c r="B707" t="s">
        <v>963</v>
      </c>
      <c r="C707">
        <v>2270</v>
      </c>
      <c r="D707" t="str">
        <f>+VLOOKUP(C707,Param!K:L,2,FALSE)</f>
        <v>VILLEROY ET BOCH AG</v>
      </c>
      <c r="E707" t="s">
        <v>1151</v>
      </c>
      <c r="F707" t="s">
        <v>51</v>
      </c>
      <c r="G707" t="s">
        <v>29</v>
      </c>
      <c r="H707" s="5">
        <v>15105.28</v>
      </c>
      <c r="I707" s="5">
        <v>15105.28</v>
      </c>
      <c r="J707" s="5">
        <v>0</v>
      </c>
      <c r="K707" s="5">
        <v>15105.28</v>
      </c>
      <c r="L707" s="5">
        <v>0</v>
      </c>
      <c r="M707" t="str">
        <f>IF(ISERROR(VLOOKUP(A707,'[1]Ecart validé'!$A:$A,1,FALSE)),Z707,"Ecart Validé")</f>
        <v>valid</v>
      </c>
      <c r="R707" t="s">
        <v>30</v>
      </c>
      <c r="X707"/>
      <c r="Y707"/>
      <c r="Z707" t="s">
        <v>31</v>
      </c>
    </row>
    <row r="708" spans="1:26" x14ac:dyDescent="0.3">
      <c r="A708" t="s">
        <v>1152</v>
      </c>
      <c r="B708" t="s">
        <v>963</v>
      </c>
      <c r="C708">
        <v>2333</v>
      </c>
      <c r="D708" t="str">
        <f>+VLOOKUP(C708,Param!K:L,2,FALSE)</f>
        <v>O.D.F. OFFICE DU FONCTIONNEL</v>
      </c>
      <c r="E708" t="s">
        <v>1153</v>
      </c>
      <c r="F708" t="s">
        <v>51</v>
      </c>
      <c r="G708" t="s">
        <v>29</v>
      </c>
      <c r="H708" s="5">
        <v>539.89</v>
      </c>
      <c r="I708" s="5">
        <v>539.89</v>
      </c>
      <c r="J708" s="5">
        <v>0</v>
      </c>
      <c r="K708" s="5">
        <v>539.89</v>
      </c>
      <c r="L708" s="5">
        <v>0</v>
      </c>
      <c r="M708" t="str">
        <f>IF(ISERROR(VLOOKUP(A708,'[1]Ecart validé'!$A:$A,1,FALSE)),Z708,"Ecart Validé")</f>
        <v>valid</v>
      </c>
      <c r="R708" t="s">
        <v>30</v>
      </c>
      <c r="X708"/>
      <c r="Y708"/>
      <c r="Z708" t="s">
        <v>31</v>
      </c>
    </row>
    <row r="709" spans="1:26" x14ac:dyDescent="0.3">
      <c r="A709" t="s">
        <v>1154</v>
      </c>
      <c r="B709" t="s">
        <v>963</v>
      </c>
      <c r="C709">
        <v>2395</v>
      </c>
      <c r="D709" t="str">
        <f>+VLOOKUP(C709,Param!K:L,2,FALSE)</f>
        <v>SOCA SAS</v>
      </c>
      <c r="E709">
        <v>698869</v>
      </c>
      <c r="F709" t="s">
        <v>28</v>
      </c>
      <c r="G709" t="s">
        <v>29</v>
      </c>
      <c r="H709" s="5">
        <v>16137.6</v>
      </c>
      <c r="I709" s="5">
        <v>16137.6</v>
      </c>
      <c r="J709" s="5">
        <v>0</v>
      </c>
      <c r="K709" s="5">
        <v>16137.6</v>
      </c>
      <c r="L709" s="5">
        <v>0</v>
      </c>
      <c r="M709" t="str">
        <f>IF(ISERROR(VLOOKUP(A709,'[1]Ecart validé'!$A:$A,1,FALSE)),Z709,"Ecart Validé")</f>
        <v>valid</v>
      </c>
      <c r="R709" t="s">
        <v>30</v>
      </c>
      <c r="X709"/>
      <c r="Y709"/>
      <c r="Z709" t="s">
        <v>31</v>
      </c>
    </row>
    <row r="710" spans="1:26" x14ac:dyDescent="0.3">
      <c r="A710" t="s">
        <v>1155</v>
      </c>
      <c r="B710" t="s">
        <v>963</v>
      </c>
      <c r="C710">
        <v>2395</v>
      </c>
      <c r="D710" t="str">
        <f>+VLOOKUP(C710,Param!K:L,2,FALSE)</f>
        <v>SOCA SAS</v>
      </c>
      <c r="E710">
        <v>698869</v>
      </c>
      <c r="F710" t="s">
        <v>33</v>
      </c>
      <c r="G710" t="s">
        <v>29</v>
      </c>
      <c r="H710" s="5">
        <v>3866.56</v>
      </c>
      <c r="I710" s="5">
        <v>3866.55</v>
      </c>
      <c r="J710" s="5">
        <v>9.9999999997635296E-3</v>
      </c>
      <c r="K710" s="5">
        <v>3866.56</v>
      </c>
      <c r="L710" s="5">
        <v>0</v>
      </c>
      <c r="M710" t="str">
        <f>IF(ISERROR(VLOOKUP(A710,'[1]Ecart validé'!$A:$A,1,FALSE)),Z710,"Ecart Validé")</f>
        <v>valid</v>
      </c>
      <c r="R710" t="s">
        <v>30</v>
      </c>
      <c r="X710"/>
      <c r="Y710"/>
      <c r="Z710" t="s">
        <v>31</v>
      </c>
    </row>
    <row r="711" spans="1:26" x14ac:dyDescent="0.3">
      <c r="A711" t="s">
        <v>1156</v>
      </c>
      <c r="B711" t="s">
        <v>963</v>
      </c>
      <c r="C711">
        <v>2395</v>
      </c>
      <c r="D711" t="str">
        <f>+VLOOKUP(C711,Param!K:L,2,FALSE)</f>
        <v>SOCA SAS</v>
      </c>
      <c r="E711">
        <v>698869</v>
      </c>
      <c r="F711" t="s">
        <v>35</v>
      </c>
      <c r="G711" t="s">
        <v>29</v>
      </c>
      <c r="H711" s="5">
        <v>4019.26</v>
      </c>
      <c r="I711" s="5">
        <v>4019.25</v>
      </c>
      <c r="J711" s="5">
        <v>1.0000000000218201E-2</v>
      </c>
      <c r="K711" s="5">
        <v>4019.26</v>
      </c>
      <c r="L711" s="5">
        <v>0</v>
      </c>
      <c r="M711" t="str">
        <f>IF(ISERROR(VLOOKUP(A711,'[1]Ecart validé'!$A:$A,1,FALSE)),Z711,"Ecart Validé")</f>
        <v>valid</v>
      </c>
      <c r="R711" t="s">
        <v>30</v>
      </c>
      <c r="X711"/>
      <c r="Y711"/>
      <c r="Z711" t="s">
        <v>31</v>
      </c>
    </row>
    <row r="712" spans="1:26" x14ac:dyDescent="0.3">
      <c r="A712" t="s">
        <v>1157</v>
      </c>
      <c r="B712" t="s">
        <v>963</v>
      </c>
      <c r="C712">
        <v>2395</v>
      </c>
      <c r="D712" t="str">
        <f>+VLOOKUP(C712,Param!K:L,2,FALSE)</f>
        <v>SOCA SAS</v>
      </c>
      <c r="E712">
        <v>698869</v>
      </c>
      <c r="F712" t="s">
        <v>37</v>
      </c>
      <c r="G712" t="s">
        <v>29</v>
      </c>
      <c r="H712" s="5">
        <v>7713.16</v>
      </c>
      <c r="I712" s="5">
        <v>7713.15</v>
      </c>
      <c r="J712" s="5">
        <v>1.0000000000218201E-2</v>
      </c>
      <c r="K712" s="5">
        <v>7713.16</v>
      </c>
      <c r="L712" s="5">
        <v>0</v>
      </c>
      <c r="M712" t="str">
        <f>IF(ISERROR(VLOOKUP(A712,'[1]Ecart validé'!$A:$A,1,FALSE)),Z712,"Ecart Validé")</f>
        <v>valid</v>
      </c>
      <c r="R712" t="s">
        <v>30</v>
      </c>
      <c r="X712"/>
      <c r="Y712"/>
      <c r="Z712" t="s">
        <v>31</v>
      </c>
    </row>
    <row r="713" spans="1:26" x14ac:dyDescent="0.3">
      <c r="A713" t="s">
        <v>1158</v>
      </c>
      <c r="B713" t="s">
        <v>963</v>
      </c>
      <c r="C713">
        <v>2395</v>
      </c>
      <c r="D713" t="str">
        <f>+VLOOKUP(C713,Param!K:L,2,FALSE)</f>
        <v>SOCA SAS</v>
      </c>
      <c r="E713" t="s">
        <v>1159</v>
      </c>
      <c r="F713" t="s">
        <v>37</v>
      </c>
      <c r="G713" t="s">
        <v>29</v>
      </c>
      <c r="H713" s="5">
        <v>1641</v>
      </c>
      <c r="I713" s="5">
        <v>1641</v>
      </c>
      <c r="J713" s="5">
        <v>0</v>
      </c>
      <c r="K713" s="5">
        <v>1641</v>
      </c>
      <c r="L713" s="5">
        <v>0</v>
      </c>
      <c r="M713" t="str">
        <f>IF(ISERROR(VLOOKUP(A713,'[1]Ecart validé'!$A:$A,1,FALSE)),Z713,"Ecart Validé")</f>
        <v>valid</v>
      </c>
      <c r="R713" t="s">
        <v>30</v>
      </c>
      <c r="X713"/>
      <c r="Y713"/>
      <c r="Z713" t="s">
        <v>31</v>
      </c>
    </row>
    <row r="714" spans="1:26" x14ac:dyDescent="0.3">
      <c r="A714" t="s">
        <v>1160</v>
      </c>
      <c r="B714" t="s">
        <v>963</v>
      </c>
      <c r="C714">
        <v>2395</v>
      </c>
      <c r="D714" t="str">
        <f>+VLOOKUP(C714,Param!K:L,2,FALSE)</f>
        <v>SOCA SAS</v>
      </c>
      <c r="E714" t="s">
        <v>1161</v>
      </c>
      <c r="F714" t="s">
        <v>28</v>
      </c>
      <c r="G714" t="s">
        <v>29</v>
      </c>
      <c r="H714" s="5">
        <v>274.02</v>
      </c>
      <c r="I714" s="5">
        <v>274.02</v>
      </c>
      <c r="J714" s="5">
        <v>0</v>
      </c>
      <c r="K714" s="5">
        <v>274.02</v>
      </c>
      <c r="L714" s="5">
        <v>0</v>
      </c>
      <c r="M714" t="str">
        <f>IF(ISERROR(VLOOKUP(A714,'[1]Ecart validé'!$A:$A,1,FALSE)),Z714,"Ecart Validé")</f>
        <v>valid</v>
      </c>
      <c r="R714" t="s">
        <v>30</v>
      </c>
      <c r="X714"/>
      <c r="Y714"/>
      <c r="Z714" t="s">
        <v>31</v>
      </c>
    </row>
    <row r="715" spans="1:26" x14ac:dyDescent="0.3">
      <c r="A715" t="s">
        <v>1162</v>
      </c>
      <c r="B715" t="s">
        <v>963</v>
      </c>
      <c r="C715">
        <v>2395</v>
      </c>
      <c r="D715" t="str">
        <f>+VLOOKUP(C715,Param!K:L,2,FALSE)</f>
        <v>SOCA SAS</v>
      </c>
      <c r="E715" t="s">
        <v>1161</v>
      </c>
      <c r="F715" t="s">
        <v>35</v>
      </c>
      <c r="G715" t="s">
        <v>29</v>
      </c>
      <c r="H715" s="5">
        <v>33.6</v>
      </c>
      <c r="I715" s="5">
        <v>33.6</v>
      </c>
      <c r="J715" s="5">
        <v>0</v>
      </c>
      <c r="K715" s="5">
        <v>33.6</v>
      </c>
      <c r="L715" s="5">
        <v>0</v>
      </c>
      <c r="M715" t="str">
        <f>IF(ISERROR(VLOOKUP(A715,'[1]Ecart validé'!$A:$A,1,FALSE)),Z715,"Ecart Validé")</f>
        <v>valid</v>
      </c>
      <c r="R715" t="s">
        <v>30</v>
      </c>
      <c r="X715"/>
      <c r="Y715"/>
      <c r="Z715" t="s">
        <v>31</v>
      </c>
    </row>
    <row r="716" spans="1:26" x14ac:dyDescent="0.3">
      <c r="A716" t="s">
        <v>1163</v>
      </c>
      <c r="B716" t="s">
        <v>963</v>
      </c>
      <c r="C716">
        <v>2395</v>
      </c>
      <c r="D716" t="str">
        <f>+VLOOKUP(C716,Param!K:L,2,FALSE)</f>
        <v>SOCA SAS</v>
      </c>
      <c r="E716" t="s">
        <v>1161</v>
      </c>
      <c r="F716" t="s">
        <v>37</v>
      </c>
      <c r="G716" t="s">
        <v>29</v>
      </c>
      <c r="H716" s="5">
        <v>274.02</v>
      </c>
      <c r="I716" s="5">
        <v>274.02</v>
      </c>
      <c r="J716" s="5">
        <v>0</v>
      </c>
      <c r="K716" s="5">
        <v>274.02</v>
      </c>
      <c r="L716" s="5">
        <v>0</v>
      </c>
      <c r="M716" t="str">
        <f>IF(ISERROR(VLOOKUP(A716,'[1]Ecart validé'!$A:$A,1,FALSE)),Z716,"Ecart Validé")</f>
        <v>valid</v>
      </c>
      <c r="R716" t="s">
        <v>30</v>
      </c>
      <c r="X716"/>
      <c r="Y716"/>
      <c r="Z716" t="s">
        <v>31</v>
      </c>
    </row>
    <row r="717" spans="1:26" x14ac:dyDescent="0.3">
      <c r="A717" t="s">
        <v>1164</v>
      </c>
      <c r="B717" t="s">
        <v>963</v>
      </c>
      <c r="C717">
        <v>2543</v>
      </c>
      <c r="D717" t="str">
        <f>+VLOOKUP(C717,Param!K:L,2,FALSE)</f>
        <v>HOIST GROUP FRANCE (LOCATEL)</v>
      </c>
      <c r="E717">
        <v>2439015</v>
      </c>
      <c r="F717" t="s">
        <v>28</v>
      </c>
      <c r="G717" t="s">
        <v>29</v>
      </c>
      <c r="H717" s="5">
        <v>8895.52</v>
      </c>
      <c r="I717" s="5">
        <v>8895.5220000000008</v>
      </c>
      <c r="J717" s="5">
        <v>-2.0000000004074502E-3</v>
      </c>
      <c r="K717" s="5">
        <v>8895.52</v>
      </c>
      <c r="L717" s="5">
        <v>0</v>
      </c>
      <c r="M717" t="str">
        <f>IF(ISERROR(VLOOKUP(A717,'[1]Ecart validé'!$A:$A,1,FALSE)),Z717,"Ecart Validé")</f>
        <v>valid</v>
      </c>
      <c r="R717" t="s">
        <v>30</v>
      </c>
      <c r="X717"/>
      <c r="Y717"/>
      <c r="Z717" t="s">
        <v>31</v>
      </c>
    </row>
    <row r="718" spans="1:26" x14ac:dyDescent="0.3">
      <c r="A718" t="s">
        <v>1165</v>
      </c>
      <c r="B718" t="s">
        <v>963</v>
      </c>
      <c r="C718">
        <v>2543</v>
      </c>
      <c r="D718" t="str">
        <f>+VLOOKUP(C718,Param!K:L,2,FALSE)</f>
        <v>HOIST GROUP FRANCE (LOCATEL)</v>
      </c>
      <c r="E718">
        <v>2439015</v>
      </c>
      <c r="F718" t="s">
        <v>33</v>
      </c>
      <c r="G718" t="s">
        <v>29</v>
      </c>
      <c r="H718" s="5">
        <v>40719.43</v>
      </c>
      <c r="I718" s="5">
        <v>40719.432000000001</v>
      </c>
      <c r="J718" s="5">
        <v>-2.0000000004074502E-3</v>
      </c>
      <c r="K718" s="5">
        <v>40719.43</v>
      </c>
      <c r="L718" s="5">
        <v>0</v>
      </c>
      <c r="M718" t="str">
        <f>IF(ISERROR(VLOOKUP(A718,'[1]Ecart validé'!$A:$A,1,FALSE)),Z718,"Ecart Validé")</f>
        <v>valid</v>
      </c>
      <c r="R718" t="s">
        <v>30</v>
      </c>
      <c r="X718"/>
      <c r="Y718"/>
      <c r="Z718" t="s">
        <v>31</v>
      </c>
    </row>
    <row r="719" spans="1:26" x14ac:dyDescent="0.3">
      <c r="A719" t="s">
        <v>1166</v>
      </c>
      <c r="B719" t="s">
        <v>963</v>
      </c>
      <c r="C719">
        <v>2543</v>
      </c>
      <c r="D719" t="str">
        <f>+VLOOKUP(C719,Param!K:L,2,FALSE)</f>
        <v>HOIST GROUP FRANCE (LOCATEL)</v>
      </c>
      <c r="E719">
        <v>2439015</v>
      </c>
      <c r="F719" t="s">
        <v>35</v>
      </c>
      <c r="G719" t="s">
        <v>29</v>
      </c>
      <c r="H719" s="5">
        <v>12746.51</v>
      </c>
      <c r="I719" s="5">
        <v>12746.515799999999</v>
      </c>
      <c r="J719" s="5">
        <v>-5.7999999989988204E-3</v>
      </c>
      <c r="K719" s="5">
        <v>12746.51</v>
      </c>
      <c r="L719" s="5">
        <v>0</v>
      </c>
      <c r="M719" t="str">
        <f>IF(ISERROR(VLOOKUP(A719,'[1]Ecart validé'!$A:$A,1,FALSE)),Z719,"Ecart Validé")</f>
        <v>valid</v>
      </c>
      <c r="R719" t="s">
        <v>30</v>
      </c>
      <c r="X719"/>
      <c r="Y719"/>
      <c r="Z719" t="s">
        <v>31</v>
      </c>
    </row>
    <row r="720" spans="1:26" x14ac:dyDescent="0.3">
      <c r="A720" t="s">
        <v>1167</v>
      </c>
      <c r="B720" t="s">
        <v>963</v>
      </c>
      <c r="C720">
        <v>2543</v>
      </c>
      <c r="D720" t="str">
        <f>+VLOOKUP(C720,Param!K:L,2,FALSE)</f>
        <v>HOIST GROUP FRANCE (LOCATEL)</v>
      </c>
      <c r="E720">
        <v>2439015</v>
      </c>
      <c r="F720" t="s">
        <v>37</v>
      </c>
      <c r="G720" t="s">
        <v>29</v>
      </c>
      <c r="H720" s="5">
        <v>18250.91</v>
      </c>
      <c r="I720" s="5">
        <v>18250.913400000001</v>
      </c>
      <c r="J720" s="5">
        <v>-3.40000000142026E-3</v>
      </c>
      <c r="K720" s="5">
        <v>18250.91</v>
      </c>
      <c r="L720" s="5">
        <v>0</v>
      </c>
      <c r="M720" t="str">
        <f>IF(ISERROR(VLOOKUP(A720,'[1]Ecart validé'!$A:$A,1,FALSE)),Z720,"Ecart Validé")</f>
        <v>valid</v>
      </c>
      <c r="R720" t="s">
        <v>30</v>
      </c>
      <c r="X720"/>
      <c r="Y720"/>
      <c r="Z720" t="s">
        <v>31</v>
      </c>
    </row>
    <row r="721" spans="1:26" x14ac:dyDescent="0.3">
      <c r="A721" t="s">
        <v>1168</v>
      </c>
      <c r="B721" t="s">
        <v>963</v>
      </c>
      <c r="C721">
        <v>2543</v>
      </c>
      <c r="D721" t="str">
        <f>+VLOOKUP(C721,Param!K:L,2,FALSE)</f>
        <v>HOIST GROUP FRANCE (LOCATEL)</v>
      </c>
      <c r="E721" t="s">
        <v>1169</v>
      </c>
      <c r="F721" t="s">
        <v>51</v>
      </c>
      <c r="G721" t="s">
        <v>29</v>
      </c>
      <c r="H721" s="5">
        <v>6532.36</v>
      </c>
      <c r="I721" s="5">
        <v>6532.3516</v>
      </c>
      <c r="J721" s="5">
        <v>8.3999999997104099E-3</v>
      </c>
      <c r="K721" s="5">
        <v>6532.36</v>
      </c>
      <c r="L721" s="5">
        <v>0</v>
      </c>
      <c r="M721" t="str">
        <f>IF(ISERROR(VLOOKUP(A721,'[1]Ecart validé'!$A:$A,1,FALSE)),Z721,"Ecart Validé")</f>
        <v>valid</v>
      </c>
      <c r="R721" t="s">
        <v>30</v>
      </c>
      <c r="X721"/>
      <c r="Y721"/>
      <c r="Z721" t="s">
        <v>31</v>
      </c>
    </row>
    <row r="722" spans="1:26" x14ac:dyDescent="0.3">
      <c r="A722" t="s">
        <v>1170</v>
      </c>
      <c r="B722" t="s">
        <v>963</v>
      </c>
      <c r="C722">
        <v>2543</v>
      </c>
      <c r="D722" t="str">
        <f>+VLOOKUP(C722,Param!K:L,2,FALSE)</f>
        <v>HOIST GROUP FRANCE (LOCATEL)</v>
      </c>
      <c r="E722" t="s">
        <v>1171</v>
      </c>
      <c r="F722" t="s">
        <v>37</v>
      </c>
      <c r="G722" t="s">
        <v>29</v>
      </c>
      <c r="H722" s="5">
        <v>8106.91</v>
      </c>
      <c r="I722" s="5">
        <v>8106.9120000000003</v>
      </c>
      <c r="J722" s="5">
        <v>-2.0000000004074502E-3</v>
      </c>
      <c r="K722" s="5">
        <v>8106.91</v>
      </c>
      <c r="L722" s="5">
        <v>0</v>
      </c>
      <c r="M722" t="str">
        <f>IF(ISERROR(VLOOKUP(A722,'[1]Ecart validé'!$A:$A,1,FALSE)),Z722,"Ecart Validé")</f>
        <v>valid</v>
      </c>
      <c r="R722" t="s">
        <v>30</v>
      </c>
      <c r="X722"/>
      <c r="Y722"/>
      <c r="Z722" t="s">
        <v>31</v>
      </c>
    </row>
    <row r="723" spans="1:26" x14ac:dyDescent="0.3">
      <c r="A723" t="s">
        <v>1172</v>
      </c>
      <c r="B723" t="s">
        <v>963</v>
      </c>
      <c r="C723">
        <v>2551</v>
      </c>
      <c r="D723" t="str">
        <f>+VLOOKUP(C723,Param!K:L,2,FALSE)</f>
        <v>MINERAL PRODUCTS INTERNATIONAL</v>
      </c>
      <c r="E723" t="s">
        <v>1173</v>
      </c>
      <c r="F723" t="s">
        <v>28</v>
      </c>
      <c r="G723" t="s">
        <v>29</v>
      </c>
      <c r="H723" s="5">
        <v>79483.81</v>
      </c>
      <c r="I723" s="5">
        <v>79483.810800000007</v>
      </c>
      <c r="J723" s="5">
        <v>-8.0000000889413005E-4</v>
      </c>
      <c r="K723" s="5">
        <v>79483.81</v>
      </c>
      <c r="L723" s="5">
        <v>0</v>
      </c>
      <c r="M723" t="str">
        <f>IF(ISERROR(VLOOKUP(A723,'[1]Ecart validé'!$A:$A,1,FALSE)),Z723,"Ecart Validé")</f>
        <v>valid</v>
      </c>
      <c r="R723" t="s">
        <v>30</v>
      </c>
      <c r="X723"/>
      <c r="Y723"/>
      <c r="Z723" t="s">
        <v>31</v>
      </c>
    </row>
    <row r="724" spans="1:26" x14ac:dyDescent="0.3">
      <c r="A724" t="s">
        <v>1174</v>
      </c>
      <c r="B724" t="s">
        <v>963</v>
      </c>
      <c r="C724">
        <v>2551</v>
      </c>
      <c r="D724" t="str">
        <f>+VLOOKUP(C724,Param!K:L,2,FALSE)</f>
        <v>MINERAL PRODUCTS INTERNATIONAL</v>
      </c>
      <c r="E724" t="s">
        <v>1173</v>
      </c>
      <c r="F724" t="s">
        <v>33</v>
      </c>
      <c r="G724" t="s">
        <v>29</v>
      </c>
      <c r="H724" s="5">
        <v>17236.689999999999</v>
      </c>
      <c r="I724" s="5">
        <v>17236.689999999999</v>
      </c>
      <c r="J724" s="5">
        <v>0</v>
      </c>
      <c r="K724" s="5">
        <v>17236.689999999999</v>
      </c>
      <c r="L724" s="5">
        <v>0</v>
      </c>
      <c r="M724" t="str">
        <f>IF(ISERROR(VLOOKUP(A724,'[1]Ecart validé'!$A:$A,1,FALSE)),Z724,"Ecart Validé")</f>
        <v>valid</v>
      </c>
      <c r="R724" t="s">
        <v>30</v>
      </c>
      <c r="X724"/>
      <c r="Y724"/>
      <c r="Z724" t="s">
        <v>31</v>
      </c>
    </row>
    <row r="725" spans="1:26" x14ac:dyDescent="0.3">
      <c r="A725" t="s">
        <v>1175</v>
      </c>
      <c r="B725" t="s">
        <v>963</v>
      </c>
      <c r="C725">
        <v>2551</v>
      </c>
      <c r="D725" t="str">
        <f>+VLOOKUP(C725,Param!K:L,2,FALSE)</f>
        <v>MINERAL PRODUCTS INTERNATIONAL</v>
      </c>
      <c r="E725" t="s">
        <v>1173</v>
      </c>
      <c r="F725" t="s">
        <v>35</v>
      </c>
      <c r="G725" t="s">
        <v>29</v>
      </c>
      <c r="H725" s="5">
        <v>22524.62</v>
      </c>
      <c r="I725" s="5">
        <v>22524.624400000001</v>
      </c>
      <c r="J725" s="5">
        <v>-4.4000000016239903E-3</v>
      </c>
      <c r="K725" s="5">
        <v>22524.62</v>
      </c>
      <c r="L725" s="5">
        <v>0</v>
      </c>
      <c r="M725" t="str">
        <f>IF(ISERROR(VLOOKUP(A725,'[1]Ecart validé'!$A:$A,1,FALSE)),Z725,"Ecart Validé")</f>
        <v>valid</v>
      </c>
      <c r="R725" t="s">
        <v>30</v>
      </c>
      <c r="X725"/>
      <c r="Y725"/>
      <c r="Z725" t="s">
        <v>31</v>
      </c>
    </row>
    <row r="726" spans="1:26" x14ac:dyDescent="0.3">
      <c r="A726" t="s">
        <v>1176</v>
      </c>
      <c r="B726" t="s">
        <v>963</v>
      </c>
      <c r="C726">
        <v>2551</v>
      </c>
      <c r="D726" t="str">
        <f>+VLOOKUP(C726,Param!K:L,2,FALSE)</f>
        <v>MINERAL PRODUCTS INTERNATIONAL</v>
      </c>
      <c r="E726" t="s">
        <v>1173</v>
      </c>
      <c r="F726" t="s">
        <v>37</v>
      </c>
      <c r="G726" t="s">
        <v>29</v>
      </c>
      <c r="H726" s="5">
        <v>36148</v>
      </c>
      <c r="I726" s="5">
        <v>36148.002399999998</v>
      </c>
      <c r="J726" s="5">
        <v>-2.39999999757856E-3</v>
      </c>
      <c r="K726" s="5">
        <v>36148</v>
      </c>
      <c r="L726" s="5">
        <v>0</v>
      </c>
      <c r="M726" t="str">
        <f>IF(ISERROR(VLOOKUP(A726,'[1]Ecart validé'!$A:$A,1,FALSE)),Z726,"Ecart Validé")</f>
        <v>valid</v>
      </c>
      <c r="R726" t="s">
        <v>30</v>
      </c>
      <c r="X726"/>
      <c r="Y726"/>
      <c r="Z726" t="s">
        <v>31</v>
      </c>
    </row>
    <row r="727" spans="1:26" x14ac:dyDescent="0.3">
      <c r="A727" t="s">
        <v>1177</v>
      </c>
      <c r="B727" t="s">
        <v>963</v>
      </c>
      <c r="C727">
        <v>2551</v>
      </c>
      <c r="D727" t="str">
        <f>+VLOOKUP(C727,Param!K:L,2,FALSE)</f>
        <v>MINERAL PRODUCTS INTERNATIONAL</v>
      </c>
      <c r="E727" t="s">
        <v>1178</v>
      </c>
      <c r="F727" t="s">
        <v>28</v>
      </c>
      <c r="G727" t="s">
        <v>29</v>
      </c>
      <c r="H727" s="5">
        <v>188.85</v>
      </c>
      <c r="I727" s="5">
        <v>188.846</v>
      </c>
      <c r="J727" s="5">
        <v>3.9999999999906699E-3</v>
      </c>
      <c r="K727" s="5">
        <v>188.85</v>
      </c>
      <c r="L727" s="5">
        <v>0</v>
      </c>
      <c r="M727" t="str">
        <f>IF(ISERROR(VLOOKUP(A727,'[1]Ecart validé'!$A:$A,1,FALSE)),Z727,"Ecart Validé")</f>
        <v>valid</v>
      </c>
      <c r="R727" t="s">
        <v>30</v>
      </c>
      <c r="X727"/>
      <c r="Y727"/>
      <c r="Z727" t="s">
        <v>31</v>
      </c>
    </row>
    <row r="728" spans="1:26" x14ac:dyDescent="0.3">
      <c r="A728" t="s">
        <v>1179</v>
      </c>
      <c r="B728" t="s">
        <v>963</v>
      </c>
      <c r="C728">
        <v>2551</v>
      </c>
      <c r="D728" t="str">
        <f>+VLOOKUP(C728,Param!K:L,2,FALSE)</f>
        <v>MINERAL PRODUCTS INTERNATIONAL</v>
      </c>
      <c r="E728" t="s">
        <v>1178</v>
      </c>
      <c r="F728" t="s">
        <v>35</v>
      </c>
      <c r="G728" t="s">
        <v>29</v>
      </c>
      <c r="H728" s="5">
        <v>194.29</v>
      </c>
      <c r="I728" s="5">
        <v>194.2928</v>
      </c>
      <c r="J728" s="5">
        <v>-2.7999999999792601E-3</v>
      </c>
      <c r="K728" s="5">
        <v>194.29</v>
      </c>
      <c r="L728" s="5">
        <v>0</v>
      </c>
      <c r="M728" t="str">
        <f>IF(ISERROR(VLOOKUP(A728,'[1]Ecart validé'!$A:$A,1,FALSE)),Z728,"Ecart Validé")</f>
        <v>valid</v>
      </c>
      <c r="R728" t="s">
        <v>30</v>
      </c>
      <c r="X728"/>
      <c r="Y728"/>
      <c r="Z728" t="s">
        <v>31</v>
      </c>
    </row>
    <row r="729" spans="1:26" x14ac:dyDescent="0.3">
      <c r="A729" t="s">
        <v>1180</v>
      </c>
      <c r="B729" t="s">
        <v>963</v>
      </c>
      <c r="C729">
        <v>2551</v>
      </c>
      <c r="D729" t="str">
        <f>+VLOOKUP(C729,Param!K:L,2,FALSE)</f>
        <v>MINERAL PRODUCTS INTERNATIONAL</v>
      </c>
      <c r="E729" t="s">
        <v>1178</v>
      </c>
      <c r="F729" t="s">
        <v>37</v>
      </c>
      <c r="G729" t="s">
        <v>29</v>
      </c>
      <c r="H729" s="5">
        <v>3.85</v>
      </c>
      <c r="I729" s="5">
        <v>3.8540000000000001</v>
      </c>
      <c r="J729" s="5">
        <v>-4.0000000000000001E-3</v>
      </c>
      <c r="K729" s="5">
        <v>3.85</v>
      </c>
      <c r="L729" s="5">
        <v>0</v>
      </c>
      <c r="M729" t="str">
        <f>IF(ISERROR(VLOOKUP(A729,'[1]Ecart validé'!$A:$A,1,FALSE)),Z729,"Ecart Validé")</f>
        <v>valid</v>
      </c>
      <c r="R729" t="s">
        <v>30</v>
      </c>
      <c r="X729"/>
      <c r="Y729"/>
      <c r="Z729" t="s">
        <v>31</v>
      </c>
    </row>
    <row r="730" spans="1:26" x14ac:dyDescent="0.3">
      <c r="A730" t="s">
        <v>1181</v>
      </c>
      <c r="B730" t="s">
        <v>963</v>
      </c>
      <c r="C730">
        <v>2551</v>
      </c>
      <c r="D730" t="str">
        <f>+VLOOKUP(C730,Param!K:L,2,FALSE)</f>
        <v>MINERAL PRODUCTS INTERNATIONAL</v>
      </c>
      <c r="E730" t="s">
        <v>1182</v>
      </c>
      <c r="F730" t="s">
        <v>35</v>
      </c>
      <c r="G730" t="s">
        <v>29</v>
      </c>
      <c r="H730" s="5">
        <v>19493.62</v>
      </c>
      <c r="I730" s="5">
        <v>19493.619600000002</v>
      </c>
      <c r="J730" s="5">
        <v>3.9999999717110697E-4</v>
      </c>
      <c r="K730" s="5">
        <v>19493.62</v>
      </c>
      <c r="L730" s="5">
        <v>0</v>
      </c>
      <c r="M730" t="str">
        <f>IF(ISERROR(VLOOKUP(A730,'[1]Ecart validé'!$A:$A,1,FALSE)),Z730,"Ecart Validé")</f>
        <v>valid</v>
      </c>
      <c r="R730" t="s">
        <v>30</v>
      </c>
      <c r="X730"/>
      <c r="Y730"/>
      <c r="Z730" t="s">
        <v>31</v>
      </c>
    </row>
    <row r="731" spans="1:26" x14ac:dyDescent="0.3">
      <c r="A731" t="s">
        <v>1183</v>
      </c>
      <c r="B731" t="s">
        <v>963</v>
      </c>
      <c r="C731">
        <v>2551</v>
      </c>
      <c r="D731" t="str">
        <f>+VLOOKUP(C731,Param!K:L,2,FALSE)</f>
        <v>MINERAL PRODUCTS INTERNATIONAL</v>
      </c>
      <c r="E731" t="s">
        <v>1182</v>
      </c>
      <c r="F731" t="s">
        <v>37</v>
      </c>
      <c r="G731" t="s">
        <v>29</v>
      </c>
      <c r="H731" s="5">
        <v>8620.32</v>
      </c>
      <c r="I731" s="5">
        <v>8620.3158000000003</v>
      </c>
      <c r="J731" s="5">
        <v>4.1999999994004602E-3</v>
      </c>
      <c r="K731" s="5">
        <v>8620.32</v>
      </c>
      <c r="L731" s="5">
        <v>0</v>
      </c>
      <c r="M731" t="str">
        <f>IF(ISERROR(VLOOKUP(A731,'[1]Ecart validé'!$A:$A,1,FALSE)),Z731,"Ecart Validé")</f>
        <v>valid</v>
      </c>
      <c r="R731" t="s">
        <v>30</v>
      </c>
      <c r="X731"/>
      <c r="Y731"/>
      <c r="Z731" t="s">
        <v>31</v>
      </c>
    </row>
    <row r="732" spans="1:26" x14ac:dyDescent="0.3">
      <c r="A732" t="s">
        <v>1184</v>
      </c>
      <c r="B732" t="s">
        <v>963</v>
      </c>
      <c r="C732">
        <v>2551</v>
      </c>
      <c r="D732" t="str">
        <f>+VLOOKUP(C732,Param!K:L,2,FALSE)</f>
        <v>MINERAL PRODUCTS INTERNATIONAL</v>
      </c>
      <c r="E732" t="s">
        <v>1185</v>
      </c>
      <c r="F732" t="s">
        <v>28</v>
      </c>
      <c r="G732" t="s">
        <v>29</v>
      </c>
      <c r="H732" s="5">
        <v>116.64</v>
      </c>
      <c r="I732" s="5">
        <v>116.64060000000001</v>
      </c>
      <c r="J732" s="5">
        <v>-6.0000000000570697E-4</v>
      </c>
      <c r="K732" s="5">
        <v>116.64</v>
      </c>
      <c r="L732" s="5">
        <v>0</v>
      </c>
      <c r="M732" t="str">
        <f>IF(ISERROR(VLOOKUP(A732,'[1]Ecart validé'!$A:$A,1,FALSE)),Z732,"Ecart Validé")</f>
        <v>valid</v>
      </c>
      <c r="R732" t="s">
        <v>30</v>
      </c>
      <c r="X732"/>
      <c r="Y732"/>
      <c r="Z732" t="s">
        <v>31</v>
      </c>
    </row>
    <row r="733" spans="1:26" x14ac:dyDescent="0.3">
      <c r="A733" t="s">
        <v>1186</v>
      </c>
      <c r="B733" t="s">
        <v>963</v>
      </c>
      <c r="C733">
        <v>2551</v>
      </c>
      <c r="D733" t="str">
        <f>+VLOOKUP(C733,Param!K:L,2,FALSE)</f>
        <v>MINERAL PRODUCTS INTERNATIONAL</v>
      </c>
      <c r="E733" t="s">
        <v>1187</v>
      </c>
      <c r="F733" t="s">
        <v>28</v>
      </c>
      <c r="G733" t="s">
        <v>29</v>
      </c>
      <c r="H733" s="5">
        <v>17053.39</v>
      </c>
      <c r="I733" s="5">
        <v>17053.386500000001</v>
      </c>
      <c r="J733" s="5">
        <v>3.4999999988940501E-3</v>
      </c>
      <c r="K733" s="5">
        <v>17053.39</v>
      </c>
      <c r="L733" s="5">
        <v>0</v>
      </c>
      <c r="M733" t="str">
        <f>IF(ISERROR(VLOOKUP(A733,'[1]Ecart validé'!$A:$A,1,FALSE)),Z733,"Ecart Validé")</f>
        <v>valid</v>
      </c>
      <c r="R733" t="s">
        <v>30</v>
      </c>
      <c r="X733"/>
      <c r="Y733"/>
      <c r="Z733" t="s">
        <v>31</v>
      </c>
    </row>
    <row r="734" spans="1:26" x14ac:dyDescent="0.3">
      <c r="A734" t="s">
        <v>1188</v>
      </c>
      <c r="B734" t="s">
        <v>963</v>
      </c>
      <c r="C734">
        <v>2551</v>
      </c>
      <c r="D734" t="str">
        <f>+VLOOKUP(C734,Param!K:L,2,FALSE)</f>
        <v>MINERAL PRODUCTS INTERNATIONAL</v>
      </c>
      <c r="E734" t="s">
        <v>1187</v>
      </c>
      <c r="F734" t="s">
        <v>33</v>
      </c>
      <c r="G734" t="s">
        <v>29</v>
      </c>
      <c r="H734" s="5">
        <v>4694.57</v>
      </c>
      <c r="I734" s="5">
        <v>4694.5680000000002</v>
      </c>
      <c r="J734" s="5">
        <v>1.9999999994979498E-3</v>
      </c>
      <c r="K734" s="5">
        <v>4694.57</v>
      </c>
      <c r="L734" s="5">
        <v>0</v>
      </c>
      <c r="M734" t="str">
        <f>IF(ISERROR(VLOOKUP(A734,'[1]Ecart validé'!$A:$A,1,FALSE)),Z734,"Ecart Validé")</f>
        <v>valid</v>
      </c>
      <c r="R734" t="s">
        <v>30</v>
      </c>
      <c r="X734"/>
      <c r="Y734"/>
      <c r="Z734" t="s">
        <v>31</v>
      </c>
    </row>
    <row r="735" spans="1:26" x14ac:dyDescent="0.3">
      <c r="A735" t="s">
        <v>1189</v>
      </c>
      <c r="B735" t="s">
        <v>963</v>
      </c>
      <c r="C735">
        <v>2551</v>
      </c>
      <c r="D735" t="str">
        <f>+VLOOKUP(C735,Param!K:L,2,FALSE)</f>
        <v>MINERAL PRODUCTS INTERNATIONAL</v>
      </c>
      <c r="E735" t="s">
        <v>1187</v>
      </c>
      <c r="F735" t="s">
        <v>35</v>
      </c>
      <c r="G735" t="s">
        <v>29</v>
      </c>
      <c r="H735" s="5">
        <v>789.38</v>
      </c>
      <c r="I735" s="5">
        <v>789.37750000000005</v>
      </c>
      <c r="J735" s="5">
        <v>2.4999999999408798E-3</v>
      </c>
      <c r="K735" s="5">
        <v>789.38</v>
      </c>
      <c r="L735" s="5">
        <v>0</v>
      </c>
      <c r="M735" t="str">
        <f>IF(ISERROR(VLOOKUP(A735,'[1]Ecart validé'!$A:$A,1,FALSE)),Z735,"Ecart Validé")</f>
        <v>valid</v>
      </c>
      <c r="R735" t="s">
        <v>30</v>
      </c>
      <c r="X735"/>
      <c r="Y735"/>
      <c r="Z735" t="s">
        <v>31</v>
      </c>
    </row>
    <row r="736" spans="1:26" x14ac:dyDescent="0.3">
      <c r="A736" t="s">
        <v>1190</v>
      </c>
      <c r="B736" t="s">
        <v>963</v>
      </c>
      <c r="C736">
        <v>2551</v>
      </c>
      <c r="D736" t="str">
        <f>+VLOOKUP(C736,Param!K:L,2,FALSE)</f>
        <v>MINERAL PRODUCTS INTERNATIONAL</v>
      </c>
      <c r="E736" t="s">
        <v>1187</v>
      </c>
      <c r="F736" t="s">
        <v>37</v>
      </c>
      <c r="G736" t="s">
        <v>29</v>
      </c>
      <c r="H736" s="5">
        <v>3309.96</v>
      </c>
      <c r="I736" s="5">
        <v>3309.9630000000002</v>
      </c>
      <c r="J736" s="5">
        <v>-3.0000000001564301E-3</v>
      </c>
      <c r="K736" s="5">
        <v>3309.96</v>
      </c>
      <c r="L736" s="5">
        <v>0</v>
      </c>
      <c r="M736" t="str">
        <f>IF(ISERROR(VLOOKUP(A736,'[1]Ecart validé'!$A:$A,1,FALSE)),Z736,"Ecart Validé")</f>
        <v>valid</v>
      </c>
      <c r="R736" t="s">
        <v>30</v>
      </c>
      <c r="X736"/>
      <c r="Y736"/>
      <c r="Z736" t="s">
        <v>31</v>
      </c>
    </row>
    <row r="737" spans="1:26" x14ac:dyDescent="0.3">
      <c r="A737" t="s">
        <v>1191</v>
      </c>
      <c r="B737" t="s">
        <v>963</v>
      </c>
      <c r="C737">
        <v>2551</v>
      </c>
      <c r="D737" t="str">
        <f>+VLOOKUP(C737,Param!K:L,2,FALSE)</f>
        <v>MINERAL PRODUCTS INTERNATIONAL</v>
      </c>
      <c r="E737" t="s">
        <v>1192</v>
      </c>
      <c r="F737" t="s">
        <v>28</v>
      </c>
      <c r="G737" t="s">
        <v>29</v>
      </c>
      <c r="H737" s="5">
        <v>4628.93</v>
      </c>
      <c r="I737" s="5">
        <v>4628.9340000000002</v>
      </c>
      <c r="J737" s="5">
        <v>-3.9999999999054099E-3</v>
      </c>
      <c r="K737" s="5">
        <v>4628.93</v>
      </c>
      <c r="L737" s="5">
        <v>0</v>
      </c>
      <c r="M737" t="str">
        <f>IF(ISERROR(VLOOKUP(A737,'[1]Ecart validé'!$A:$A,1,FALSE)),Z737,"Ecart Validé")</f>
        <v>valid</v>
      </c>
      <c r="R737" t="s">
        <v>30</v>
      </c>
      <c r="X737"/>
      <c r="Y737"/>
      <c r="Z737" t="s">
        <v>31</v>
      </c>
    </row>
    <row r="738" spans="1:26" x14ac:dyDescent="0.3">
      <c r="A738" t="s">
        <v>1193</v>
      </c>
      <c r="B738" t="s">
        <v>963</v>
      </c>
      <c r="C738">
        <v>2551</v>
      </c>
      <c r="D738" t="str">
        <f>+VLOOKUP(C738,Param!K:L,2,FALSE)</f>
        <v>MINERAL PRODUCTS INTERNATIONAL</v>
      </c>
      <c r="E738" t="s">
        <v>1192</v>
      </c>
      <c r="F738" t="s">
        <v>35</v>
      </c>
      <c r="G738" t="s">
        <v>29</v>
      </c>
      <c r="H738" s="5">
        <v>4.78</v>
      </c>
      <c r="I738" s="5">
        <v>4.782</v>
      </c>
      <c r="J738" s="5">
        <v>-1.9999999999997702E-3</v>
      </c>
      <c r="K738" s="5">
        <v>4.78</v>
      </c>
      <c r="L738" s="5">
        <v>0</v>
      </c>
      <c r="M738" t="str">
        <f>IF(ISERROR(VLOOKUP(A738,'[1]Ecart validé'!$A:$A,1,FALSE)),Z738,"Ecart Validé")</f>
        <v>valid</v>
      </c>
      <c r="R738" t="s">
        <v>30</v>
      </c>
      <c r="X738"/>
      <c r="Y738"/>
      <c r="Z738" t="s">
        <v>31</v>
      </c>
    </row>
    <row r="739" spans="1:26" x14ac:dyDescent="0.3">
      <c r="A739" t="s">
        <v>1194</v>
      </c>
      <c r="B739" t="s">
        <v>963</v>
      </c>
      <c r="C739">
        <v>2551</v>
      </c>
      <c r="D739" t="str">
        <f>+VLOOKUP(C739,Param!K:L,2,FALSE)</f>
        <v>MINERAL PRODUCTS INTERNATIONAL</v>
      </c>
      <c r="E739" t="s">
        <v>1192</v>
      </c>
      <c r="F739" t="s">
        <v>37</v>
      </c>
      <c r="G739" t="s">
        <v>29</v>
      </c>
      <c r="H739" s="5">
        <v>1961.45</v>
      </c>
      <c r="I739" s="5">
        <v>1961.4503999999999</v>
      </c>
      <c r="J739" s="5">
        <v>-3.9999999989959103E-4</v>
      </c>
      <c r="K739" s="5">
        <v>1961.45</v>
      </c>
      <c r="L739" s="5">
        <v>0</v>
      </c>
      <c r="M739" t="str">
        <f>IF(ISERROR(VLOOKUP(A739,'[1]Ecart validé'!$A:$A,1,FALSE)),Z739,"Ecart Validé")</f>
        <v>valid</v>
      </c>
      <c r="R739" t="s">
        <v>30</v>
      </c>
      <c r="X739"/>
      <c r="Y739"/>
      <c r="Z739" t="s">
        <v>31</v>
      </c>
    </row>
    <row r="740" spans="1:26" x14ac:dyDescent="0.3">
      <c r="A740" t="s">
        <v>1195</v>
      </c>
      <c r="B740" t="s">
        <v>963</v>
      </c>
      <c r="C740">
        <v>2551</v>
      </c>
      <c r="D740" t="str">
        <f>+VLOOKUP(C740,Param!K:L,2,FALSE)</f>
        <v>MINERAL PRODUCTS INTERNATIONAL</v>
      </c>
      <c r="E740" t="s">
        <v>1196</v>
      </c>
      <c r="F740" t="s">
        <v>35</v>
      </c>
      <c r="G740" t="s">
        <v>29</v>
      </c>
      <c r="H740" s="5">
        <v>378.22</v>
      </c>
      <c r="I740" s="5">
        <v>378.21960000000001</v>
      </c>
      <c r="J740" s="5">
        <v>4.0000000001327803E-4</v>
      </c>
      <c r="K740" s="5">
        <v>378.22</v>
      </c>
      <c r="L740" s="5">
        <v>0</v>
      </c>
      <c r="M740" t="str">
        <f>IF(ISERROR(VLOOKUP(A740,'[1]Ecart validé'!$A:$A,1,FALSE)),Z740,"Ecart Validé")</f>
        <v>valid</v>
      </c>
      <c r="R740" t="s">
        <v>30</v>
      </c>
      <c r="X740"/>
      <c r="Y740"/>
      <c r="Z740" t="s">
        <v>31</v>
      </c>
    </row>
    <row r="741" spans="1:26" x14ac:dyDescent="0.3">
      <c r="A741" t="s">
        <v>1197</v>
      </c>
      <c r="B741" t="s">
        <v>963</v>
      </c>
      <c r="C741">
        <v>2551</v>
      </c>
      <c r="D741" t="str">
        <f>+VLOOKUP(C741,Param!K:L,2,FALSE)</f>
        <v>MINERAL PRODUCTS INTERNATIONAL</v>
      </c>
      <c r="E741" t="s">
        <v>1196</v>
      </c>
      <c r="F741" t="s">
        <v>37</v>
      </c>
      <c r="G741" t="s">
        <v>29</v>
      </c>
      <c r="H741" s="5">
        <v>2485.86</v>
      </c>
      <c r="I741" s="5">
        <v>2485.8611999999998</v>
      </c>
      <c r="J741" s="5">
        <v>-1.1999999996987699E-3</v>
      </c>
      <c r="K741" s="5">
        <v>2485.86</v>
      </c>
      <c r="L741" s="5">
        <v>0</v>
      </c>
      <c r="M741" t="str">
        <f>IF(ISERROR(VLOOKUP(A741,'[1]Ecart validé'!$A:$A,1,FALSE)),Z741,"Ecart Validé")</f>
        <v>valid</v>
      </c>
      <c r="R741" t="s">
        <v>30</v>
      </c>
      <c r="X741"/>
      <c r="Y741"/>
      <c r="Z741" t="s">
        <v>31</v>
      </c>
    </row>
    <row r="742" spans="1:26" x14ac:dyDescent="0.3">
      <c r="A742" t="s">
        <v>1198</v>
      </c>
      <c r="B742" t="s">
        <v>963</v>
      </c>
      <c r="C742">
        <v>2672</v>
      </c>
      <c r="D742" t="str">
        <f>+VLOOKUP(C742,Param!K:L,2,FALSE)</f>
        <v>ALGAFLEX</v>
      </c>
      <c r="E742">
        <v>26102066</v>
      </c>
      <c r="F742" t="s">
        <v>28</v>
      </c>
      <c r="G742" t="s">
        <v>29</v>
      </c>
      <c r="H742" s="5">
        <v>650.24</v>
      </c>
      <c r="I742" s="5">
        <v>650.24</v>
      </c>
      <c r="J742" s="5">
        <v>0</v>
      </c>
      <c r="K742" s="5">
        <v>650.24</v>
      </c>
      <c r="L742" s="5">
        <v>0</v>
      </c>
      <c r="M742" t="str">
        <f>IF(ISERROR(VLOOKUP(A742,'[1]Ecart validé'!$A:$A,1,FALSE)),Z742,"Ecart Validé")</f>
        <v>valid</v>
      </c>
      <c r="R742" t="s">
        <v>30</v>
      </c>
      <c r="X742"/>
      <c r="Y742"/>
      <c r="Z742" t="s">
        <v>31</v>
      </c>
    </row>
    <row r="743" spans="1:26" x14ac:dyDescent="0.3">
      <c r="A743" t="s">
        <v>1199</v>
      </c>
      <c r="B743" t="s">
        <v>963</v>
      </c>
      <c r="C743">
        <v>2672</v>
      </c>
      <c r="D743" t="str">
        <f>+VLOOKUP(C743,Param!K:L,2,FALSE)</f>
        <v>ALGAFLEX</v>
      </c>
      <c r="E743">
        <v>26102066</v>
      </c>
      <c r="F743" t="s">
        <v>33</v>
      </c>
      <c r="G743" t="s">
        <v>29</v>
      </c>
      <c r="H743" s="5">
        <v>274.45</v>
      </c>
      <c r="I743" s="5">
        <v>274.45600000000002</v>
      </c>
      <c r="J743" s="5">
        <v>-6.0000000000286404E-3</v>
      </c>
      <c r="K743" s="5">
        <v>274.45</v>
      </c>
      <c r="L743" s="5">
        <v>0</v>
      </c>
      <c r="M743" t="str">
        <f>IF(ISERROR(VLOOKUP(A743,'[1]Ecart validé'!$A:$A,1,FALSE)),Z743,"Ecart Validé")</f>
        <v>valid</v>
      </c>
      <c r="R743" t="s">
        <v>30</v>
      </c>
      <c r="X743"/>
      <c r="Y743"/>
      <c r="Z743" t="s">
        <v>31</v>
      </c>
    </row>
    <row r="744" spans="1:26" x14ac:dyDescent="0.3">
      <c r="A744" t="s">
        <v>1200</v>
      </c>
      <c r="B744" t="s">
        <v>963</v>
      </c>
      <c r="C744">
        <v>2672</v>
      </c>
      <c r="D744" t="str">
        <f>+VLOOKUP(C744,Param!K:L,2,FALSE)</f>
        <v>ALGAFLEX</v>
      </c>
      <c r="E744">
        <v>26102066</v>
      </c>
      <c r="F744" t="s">
        <v>35</v>
      </c>
      <c r="G744" t="s">
        <v>29</v>
      </c>
      <c r="H744" s="5">
        <v>515.79999999999995</v>
      </c>
      <c r="I744" s="5">
        <v>515.79999999999995</v>
      </c>
      <c r="J744" s="5">
        <v>0</v>
      </c>
      <c r="K744" s="5">
        <v>515.79999999999995</v>
      </c>
      <c r="L744" s="5">
        <v>0</v>
      </c>
      <c r="M744" t="str">
        <f>IF(ISERROR(VLOOKUP(A744,'[1]Ecart validé'!$A:$A,1,FALSE)),Z744,"Ecart Validé")</f>
        <v>valid</v>
      </c>
      <c r="R744" t="s">
        <v>30</v>
      </c>
      <c r="X744"/>
      <c r="Y744"/>
      <c r="Z744" t="s">
        <v>31</v>
      </c>
    </row>
    <row r="745" spans="1:26" x14ac:dyDescent="0.3">
      <c r="A745" t="s">
        <v>1201</v>
      </c>
      <c r="B745" t="s">
        <v>963</v>
      </c>
      <c r="C745">
        <v>2672</v>
      </c>
      <c r="D745" t="str">
        <f>+VLOOKUP(C745,Param!K:L,2,FALSE)</f>
        <v>ALGAFLEX</v>
      </c>
      <c r="E745">
        <v>26102066</v>
      </c>
      <c r="F745" t="s">
        <v>37</v>
      </c>
      <c r="G745" t="s">
        <v>29</v>
      </c>
      <c r="H745" s="5">
        <v>548.47</v>
      </c>
      <c r="I745" s="5">
        <v>548.46400000000006</v>
      </c>
      <c r="J745" s="5">
        <v>5.9999999999717996E-3</v>
      </c>
      <c r="K745" s="5">
        <v>548.47</v>
      </c>
      <c r="L745" s="5">
        <v>0</v>
      </c>
      <c r="M745" t="str">
        <f>IF(ISERROR(VLOOKUP(A745,'[1]Ecart validé'!$A:$A,1,FALSE)),Z745,"Ecart Validé")</f>
        <v>valid</v>
      </c>
      <c r="R745" t="s">
        <v>30</v>
      </c>
      <c r="X745"/>
      <c r="Y745"/>
      <c r="Z745" t="s">
        <v>31</v>
      </c>
    </row>
    <row r="746" spans="1:26" x14ac:dyDescent="0.3">
      <c r="A746" t="s">
        <v>1202</v>
      </c>
      <c r="B746" t="s">
        <v>963</v>
      </c>
      <c r="C746">
        <v>2754</v>
      </c>
      <c r="D746" t="str">
        <f>+VLOOKUP(C746,Param!K:L,2,FALSE)</f>
        <v>ROBIN MARIETON FRANCE SA</v>
      </c>
      <c r="E746">
        <v>628230</v>
      </c>
      <c r="F746" t="s">
        <v>28</v>
      </c>
      <c r="G746" t="s">
        <v>29</v>
      </c>
      <c r="H746" s="5">
        <v>235.39</v>
      </c>
      <c r="I746" s="5">
        <v>235.38</v>
      </c>
      <c r="J746" s="5">
        <v>9.9999999999908998E-3</v>
      </c>
      <c r="K746" s="5">
        <v>235.39</v>
      </c>
      <c r="L746" s="5">
        <v>0</v>
      </c>
      <c r="M746" t="str">
        <f>IF(ISERROR(VLOOKUP(A746,'[1]Ecart validé'!$A:$A,1,FALSE)),Z746,"Ecart Validé")</f>
        <v>valid</v>
      </c>
      <c r="R746" t="s">
        <v>30</v>
      </c>
      <c r="X746"/>
      <c r="Y746"/>
      <c r="Z746" t="s">
        <v>31</v>
      </c>
    </row>
    <row r="747" spans="1:26" x14ac:dyDescent="0.3">
      <c r="A747" t="s">
        <v>1203</v>
      </c>
      <c r="B747" t="s">
        <v>963</v>
      </c>
      <c r="C747">
        <v>2754</v>
      </c>
      <c r="D747" t="str">
        <f>+VLOOKUP(C747,Param!K:L,2,FALSE)</f>
        <v>ROBIN MARIETON FRANCE SA</v>
      </c>
      <c r="E747">
        <v>628230</v>
      </c>
      <c r="F747" t="s">
        <v>33</v>
      </c>
      <c r="G747" t="s">
        <v>29</v>
      </c>
      <c r="H747" s="5">
        <v>12.24</v>
      </c>
      <c r="I747" s="5">
        <v>12.24</v>
      </c>
      <c r="J747" s="5">
        <v>0</v>
      </c>
      <c r="K747" s="5">
        <v>12.24</v>
      </c>
      <c r="L747" s="5">
        <v>0</v>
      </c>
      <c r="M747" t="str">
        <f>IF(ISERROR(VLOOKUP(A747,'[1]Ecart validé'!$A:$A,1,FALSE)),Z747,"Ecart Validé")</f>
        <v>valid</v>
      </c>
      <c r="R747" t="s">
        <v>30</v>
      </c>
      <c r="X747"/>
      <c r="Y747"/>
      <c r="Z747" t="s">
        <v>31</v>
      </c>
    </row>
    <row r="748" spans="1:26" x14ac:dyDescent="0.3">
      <c r="A748" t="s">
        <v>1204</v>
      </c>
      <c r="B748" t="s">
        <v>963</v>
      </c>
      <c r="C748">
        <v>2754</v>
      </c>
      <c r="D748" t="str">
        <f>+VLOOKUP(C748,Param!K:L,2,FALSE)</f>
        <v>ROBIN MARIETON FRANCE SA</v>
      </c>
      <c r="E748">
        <v>628230</v>
      </c>
      <c r="F748" t="s">
        <v>35</v>
      </c>
      <c r="G748" t="s">
        <v>29</v>
      </c>
      <c r="H748" s="5">
        <v>112.03</v>
      </c>
      <c r="I748" s="5">
        <v>112.02</v>
      </c>
      <c r="J748" s="5">
        <v>1.00000000000051E-2</v>
      </c>
      <c r="K748" s="5">
        <v>112.03</v>
      </c>
      <c r="L748" s="5">
        <v>0</v>
      </c>
      <c r="M748" t="str">
        <f>IF(ISERROR(VLOOKUP(A748,'[1]Ecart validé'!$A:$A,1,FALSE)),Z748,"Ecart Validé")</f>
        <v>valid</v>
      </c>
      <c r="R748" t="s">
        <v>30</v>
      </c>
      <c r="X748"/>
      <c r="Y748"/>
      <c r="Z748" t="s">
        <v>31</v>
      </c>
    </row>
    <row r="749" spans="1:26" x14ac:dyDescent="0.3">
      <c r="A749" t="s">
        <v>1205</v>
      </c>
      <c r="B749" t="s">
        <v>963</v>
      </c>
      <c r="C749">
        <v>2774</v>
      </c>
      <c r="D749" t="str">
        <f>+VLOOKUP(C749,Param!K:L,2,FALSE)</f>
        <v>DUMAS PIERRE ET CHRISTIAN SA</v>
      </c>
      <c r="E749" t="s">
        <v>1206</v>
      </c>
      <c r="F749" t="s">
        <v>28</v>
      </c>
      <c r="G749" t="s">
        <v>29</v>
      </c>
      <c r="H749" s="5">
        <v>21467.449999999899</v>
      </c>
      <c r="I749" s="5">
        <v>21467.456900000001</v>
      </c>
      <c r="J749" s="5">
        <v>-6.9000000039523002E-3</v>
      </c>
      <c r="K749" s="5">
        <v>21467.449999999899</v>
      </c>
      <c r="L749" s="5">
        <v>0</v>
      </c>
      <c r="M749" t="str">
        <f>IF(ISERROR(VLOOKUP(A749,'[1]Ecart validé'!$A:$A,1,FALSE)),Z749,"Ecart Validé")</f>
        <v>valid</v>
      </c>
      <c r="R749" t="s">
        <v>30</v>
      </c>
      <c r="X749"/>
      <c r="Y749"/>
      <c r="Z749" t="s">
        <v>31</v>
      </c>
    </row>
    <row r="750" spans="1:26" x14ac:dyDescent="0.3">
      <c r="A750" t="s">
        <v>1207</v>
      </c>
      <c r="B750" t="s">
        <v>963</v>
      </c>
      <c r="C750">
        <v>2774</v>
      </c>
      <c r="D750" t="str">
        <f>+VLOOKUP(C750,Param!K:L,2,FALSE)</f>
        <v>DUMAS PIERRE ET CHRISTIAN SA</v>
      </c>
      <c r="E750" t="s">
        <v>1206</v>
      </c>
      <c r="F750" t="s">
        <v>33</v>
      </c>
      <c r="G750" t="s">
        <v>29</v>
      </c>
      <c r="H750" s="5">
        <v>6652.98</v>
      </c>
      <c r="I750" s="5">
        <v>6652.9952999999996</v>
      </c>
      <c r="J750" s="5">
        <v>-1.53000000000247E-2</v>
      </c>
      <c r="K750" s="5">
        <v>6652.98</v>
      </c>
      <c r="L750" s="5">
        <v>0</v>
      </c>
      <c r="M750" t="str">
        <f>IF(ISERROR(VLOOKUP(A750,'[1]Ecart validé'!$A:$A,1,FALSE)),Z750,"Ecart Validé")</f>
        <v>valid</v>
      </c>
      <c r="R750" t="s">
        <v>30</v>
      </c>
      <c r="X750"/>
      <c r="Y750"/>
      <c r="Z750" t="s">
        <v>31</v>
      </c>
    </row>
    <row r="751" spans="1:26" x14ac:dyDescent="0.3">
      <c r="A751" t="s">
        <v>1208</v>
      </c>
      <c r="B751" t="s">
        <v>963</v>
      </c>
      <c r="C751">
        <v>2774</v>
      </c>
      <c r="D751" t="str">
        <f>+VLOOKUP(C751,Param!K:L,2,FALSE)</f>
        <v>DUMAS PIERRE ET CHRISTIAN SA</v>
      </c>
      <c r="E751" t="s">
        <v>1206</v>
      </c>
      <c r="F751" t="s">
        <v>35</v>
      </c>
      <c r="G751" t="s">
        <v>29</v>
      </c>
      <c r="H751" s="5">
        <v>10404.459999999999</v>
      </c>
      <c r="I751" s="5">
        <v>10404.4583</v>
      </c>
      <c r="J751" s="5">
        <v>1.6999999988911399E-3</v>
      </c>
      <c r="K751" s="5">
        <v>10404.459999999999</v>
      </c>
      <c r="L751" s="5">
        <v>0</v>
      </c>
      <c r="M751" t="str">
        <f>IF(ISERROR(VLOOKUP(A751,'[1]Ecart validé'!$A:$A,1,FALSE)),Z751,"Ecart Validé")</f>
        <v>valid</v>
      </c>
      <c r="R751" t="s">
        <v>30</v>
      </c>
      <c r="X751"/>
      <c r="Y751"/>
      <c r="Z751" t="s">
        <v>31</v>
      </c>
    </row>
    <row r="752" spans="1:26" x14ac:dyDescent="0.3">
      <c r="A752" t="s">
        <v>1209</v>
      </c>
      <c r="B752" t="s">
        <v>963</v>
      </c>
      <c r="C752">
        <v>2774</v>
      </c>
      <c r="D752" t="str">
        <f>+VLOOKUP(C752,Param!K:L,2,FALSE)</f>
        <v>DUMAS PIERRE ET CHRISTIAN SA</v>
      </c>
      <c r="E752" t="s">
        <v>1206</v>
      </c>
      <c r="F752" t="s">
        <v>37</v>
      </c>
      <c r="G752" t="s">
        <v>29</v>
      </c>
      <c r="H752" s="5">
        <v>26767.78</v>
      </c>
      <c r="I752" s="5">
        <v>26767.777699999999</v>
      </c>
      <c r="J752" s="5">
        <v>2.3000000110187102E-3</v>
      </c>
      <c r="K752" s="5">
        <v>26767.78</v>
      </c>
      <c r="L752" s="5">
        <v>0</v>
      </c>
      <c r="M752" t="str">
        <f>IF(ISERROR(VLOOKUP(A752,'[1]Ecart validé'!$A:$A,1,FALSE)),Z752,"Ecart Validé")</f>
        <v>valid</v>
      </c>
      <c r="R752" t="s">
        <v>30</v>
      </c>
      <c r="X752"/>
      <c r="Y752"/>
      <c r="Z752" t="s">
        <v>31</v>
      </c>
    </row>
    <row r="753" spans="1:26" x14ac:dyDescent="0.3">
      <c r="A753" t="s">
        <v>1210</v>
      </c>
      <c r="B753" t="s">
        <v>963</v>
      </c>
      <c r="C753">
        <v>3302</v>
      </c>
      <c r="D753" t="str">
        <f>+VLOOKUP(C753,Param!K:L,2,FALSE)</f>
        <v>JET'SAC - SPHERE PROFESSIONNEL</v>
      </c>
      <c r="E753" t="s">
        <v>1211</v>
      </c>
      <c r="F753" t="s">
        <v>28</v>
      </c>
      <c r="G753" t="s">
        <v>29</v>
      </c>
      <c r="H753" s="5">
        <v>3248.49</v>
      </c>
      <c r="I753" s="5">
        <v>3248.4929999999999</v>
      </c>
      <c r="J753" s="5">
        <v>-3.0000000001564301E-3</v>
      </c>
      <c r="K753" s="5">
        <v>3248.49</v>
      </c>
      <c r="L753" s="5">
        <v>0</v>
      </c>
      <c r="M753" t="str">
        <f>IF(ISERROR(VLOOKUP(A753,'[1]Ecart validé'!$A:$A,1,FALSE)),Z753,"Ecart Validé")</f>
        <v>valid</v>
      </c>
      <c r="R753" t="s">
        <v>30</v>
      </c>
      <c r="X753"/>
      <c r="Y753"/>
      <c r="Z753" t="s">
        <v>31</v>
      </c>
    </row>
    <row r="754" spans="1:26" x14ac:dyDescent="0.3">
      <c r="A754" t="s">
        <v>1212</v>
      </c>
      <c r="B754" t="s">
        <v>963</v>
      </c>
      <c r="C754">
        <v>3302</v>
      </c>
      <c r="D754" t="str">
        <f>+VLOOKUP(C754,Param!K:L,2,FALSE)</f>
        <v>JET'SAC - SPHERE PROFESSIONNEL</v>
      </c>
      <c r="E754" t="s">
        <v>1211</v>
      </c>
      <c r="F754" t="s">
        <v>35</v>
      </c>
      <c r="G754" t="s">
        <v>29</v>
      </c>
      <c r="H754" s="5">
        <v>11883.42</v>
      </c>
      <c r="I754" s="5">
        <v>11883.415999999999</v>
      </c>
      <c r="J754" s="5">
        <v>4.0000000008149003E-3</v>
      </c>
      <c r="K754" s="5">
        <v>11883.42</v>
      </c>
      <c r="L754" s="5">
        <v>0</v>
      </c>
      <c r="M754" t="str">
        <f>IF(ISERROR(VLOOKUP(A754,'[1]Ecart validé'!$A:$A,1,FALSE)),Z754,"Ecart Validé")</f>
        <v>valid</v>
      </c>
      <c r="R754" t="s">
        <v>30</v>
      </c>
      <c r="X754"/>
      <c r="Y754"/>
      <c r="Z754" t="s">
        <v>31</v>
      </c>
    </row>
    <row r="755" spans="1:26" x14ac:dyDescent="0.3">
      <c r="A755" t="s">
        <v>1213</v>
      </c>
      <c r="B755" t="s">
        <v>963</v>
      </c>
      <c r="C755">
        <v>3302</v>
      </c>
      <c r="D755" t="str">
        <f>+VLOOKUP(C755,Param!K:L,2,FALSE)</f>
        <v>JET'SAC - SPHERE PROFESSIONNEL</v>
      </c>
      <c r="E755" t="s">
        <v>1211</v>
      </c>
      <c r="F755" t="s">
        <v>37</v>
      </c>
      <c r="G755" t="s">
        <v>29</v>
      </c>
      <c r="H755" s="5">
        <v>6724.85</v>
      </c>
      <c r="I755" s="5">
        <v>6724.8509999999997</v>
      </c>
      <c r="J755" s="5">
        <v>-9.9999999929423189E-4</v>
      </c>
      <c r="K755" s="5">
        <v>6724.85</v>
      </c>
      <c r="L755" s="5">
        <v>0</v>
      </c>
      <c r="M755" t="str">
        <f>IF(ISERROR(VLOOKUP(A755,'[1]Ecart validé'!$A:$A,1,FALSE)),Z755,"Ecart Validé")</f>
        <v>valid</v>
      </c>
      <c r="R755" t="s">
        <v>30</v>
      </c>
      <c r="X755"/>
      <c r="Y755"/>
      <c r="Z755" t="s">
        <v>31</v>
      </c>
    </row>
    <row r="756" spans="1:26" x14ac:dyDescent="0.3">
      <c r="A756" t="s">
        <v>1214</v>
      </c>
      <c r="B756" t="s">
        <v>963</v>
      </c>
      <c r="C756">
        <v>3606</v>
      </c>
      <c r="D756" t="str">
        <f>+VLOOKUP(C756,Param!K:L,2,FALSE)</f>
        <v>TISSAGE MOULINE THILLOT SA</v>
      </c>
      <c r="E756" t="s">
        <v>1215</v>
      </c>
      <c r="F756" t="s">
        <v>37</v>
      </c>
      <c r="G756" t="s">
        <v>29</v>
      </c>
      <c r="H756" s="5">
        <v>102942.72</v>
      </c>
      <c r="I756" s="5">
        <v>102942.7056</v>
      </c>
      <c r="J756" s="5">
        <v>1.44000000000232E-2</v>
      </c>
      <c r="K756" s="5">
        <v>102942.72</v>
      </c>
      <c r="L756" s="5">
        <v>0</v>
      </c>
      <c r="M756" t="str">
        <f>IF(ISERROR(VLOOKUP(A756,'[1]Ecart validé'!$A:$A,1,FALSE)),Z756,"Ecart Validé")</f>
        <v>valid</v>
      </c>
      <c r="R756" t="s">
        <v>30</v>
      </c>
      <c r="X756"/>
      <c r="Y756"/>
      <c r="Z756" t="s">
        <v>31</v>
      </c>
    </row>
    <row r="757" spans="1:26" x14ac:dyDescent="0.3">
      <c r="A757" t="s">
        <v>1216</v>
      </c>
      <c r="B757" t="s">
        <v>963</v>
      </c>
      <c r="C757">
        <v>3763</v>
      </c>
      <c r="D757" t="str">
        <f>+VLOOKUP(C757,Param!K:L,2,FALSE)</f>
        <v>ONITY S.L.</v>
      </c>
      <c r="E757">
        <v>28278045</v>
      </c>
      <c r="F757" t="s">
        <v>28</v>
      </c>
      <c r="G757" t="s">
        <v>29</v>
      </c>
      <c r="H757" s="5">
        <v>5164.2299999999996</v>
      </c>
      <c r="I757" s="5">
        <v>5164.2250000000004</v>
      </c>
      <c r="J757" s="5">
        <v>4.9999999991996403E-3</v>
      </c>
      <c r="K757" s="5">
        <v>5164.2299999999996</v>
      </c>
      <c r="L757" s="5">
        <v>0</v>
      </c>
      <c r="M757" t="str">
        <f>IF(ISERROR(VLOOKUP(A757,'[1]Ecart validé'!$A:$A,1,FALSE)),Z757,"Ecart Validé")</f>
        <v>valid</v>
      </c>
      <c r="R757" t="s">
        <v>30</v>
      </c>
      <c r="X757"/>
      <c r="Y757"/>
      <c r="Z757" t="s">
        <v>31</v>
      </c>
    </row>
    <row r="758" spans="1:26" x14ac:dyDescent="0.3">
      <c r="A758" t="s">
        <v>1217</v>
      </c>
      <c r="B758" t="s">
        <v>963</v>
      </c>
      <c r="C758">
        <v>3763</v>
      </c>
      <c r="D758" t="str">
        <f>+VLOOKUP(C758,Param!K:L,2,FALSE)</f>
        <v>ONITY S.L.</v>
      </c>
      <c r="E758">
        <v>28278045</v>
      </c>
      <c r="F758" t="s">
        <v>33</v>
      </c>
      <c r="G758" t="s">
        <v>29</v>
      </c>
      <c r="H758" s="5">
        <v>3463.32</v>
      </c>
      <c r="I758" s="5">
        <v>3463.3225000000002</v>
      </c>
      <c r="J758" s="5">
        <v>-2.5000000000545601E-3</v>
      </c>
      <c r="K758" s="5">
        <v>3463.32</v>
      </c>
      <c r="L758" s="5">
        <v>0</v>
      </c>
      <c r="M758" t="str">
        <f>IF(ISERROR(VLOOKUP(A758,'[1]Ecart validé'!$A:$A,1,FALSE)),Z758,"Ecart Validé")</f>
        <v>valid</v>
      </c>
      <c r="R758" t="s">
        <v>30</v>
      </c>
      <c r="X758"/>
      <c r="Y758"/>
      <c r="Z758" t="s">
        <v>31</v>
      </c>
    </row>
    <row r="759" spans="1:26" x14ac:dyDescent="0.3">
      <c r="A759" t="s">
        <v>1218</v>
      </c>
      <c r="B759" t="s">
        <v>963</v>
      </c>
      <c r="C759">
        <v>3763</v>
      </c>
      <c r="D759" t="str">
        <f>+VLOOKUP(C759,Param!K:L,2,FALSE)</f>
        <v>ONITY S.L.</v>
      </c>
      <c r="E759">
        <v>28278045</v>
      </c>
      <c r="F759" t="s">
        <v>35</v>
      </c>
      <c r="G759" t="s">
        <v>29</v>
      </c>
      <c r="H759" s="5">
        <v>2799.5</v>
      </c>
      <c r="I759" s="5">
        <v>2799.5</v>
      </c>
      <c r="J759" s="5">
        <v>0</v>
      </c>
      <c r="K759" s="5">
        <v>2799.5</v>
      </c>
      <c r="L759" s="5">
        <v>0</v>
      </c>
      <c r="M759" t="str">
        <f>IF(ISERROR(VLOOKUP(A759,'[1]Ecart validé'!$A:$A,1,FALSE)),Z759,"Ecart Validé")</f>
        <v>valid</v>
      </c>
      <c r="R759" t="s">
        <v>30</v>
      </c>
      <c r="X759"/>
      <c r="Y759"/>
      <c r="Z759" t="s">
        <v>31</v>
      </c>
    </row>
    <row r="760" spans="1:26" x14ac:dyDescent="0.3">
      <c r="A760" t="s">
        <v>1219</v>
      </c>
      <c r="B760" t="s">
        <v>963</v>
      </c>
      <c r="C760">
        <v>3763</v>
      </c>
      <c r="D760" t="str">
        <f>+VLOOKUP(C760,Param!K:L,2,FALSE)</f>
        <v>ONITY S.L.</v>
      </c>
      <c r="E760" t="s">
        <v>1220</v>
      </c>
      <c r="F760" t="s">
        <v>51</v>
      </c>
      <c r="G760" t="s">
        <v>29</v>
      </c>
      <c r="H760" s="5">
        <v>40090.69</v>
      </c>
      <c r="I760" s="5">
        <v>40090.684200000003</v>
      </c>
      <c r="J760" s="5">
        <v>5.7999999989988204E-3</v>
      </c>
      <c r="K760" s="5">
        <v>40090.69</v>
      </c>
      <c r="L760" s="5">
        <v>0</v>
      </c>
      <c r="M760" t="str">
        <f>IF(ISERROR(VLOOKUP(A760,'[1]Ecart validé'!$A:$A,1,FALSE)),Z760,"Ecart Validé")</f>
        <v>valid</v>
      </c>
      <c r="R760" t="s">
        <v>30</v>
      </c>
      <c r="X760"/>
      <c r="Y760"/>
      <c r="Z760" t="s">
        <v>31</v>
      </c>
    </row>
    <row r="761" spans="1:26" x14ac:dyDescent="0.3">
      <c r="A761" t="s">
        <v>1221</v>
      </c>
      <c r="B761" t="s">
        <v>963</v>
      </c>
      <c r="C761">
        <v>3790</v>
      </c>
      <c r="D761" t="str">
        <f>+VLOOKUP(C761,Param!K:L,2,FALSE)</f>
        <v>ROSET SAS</v>
      </c>
      <c r="E761">
        <v>692003</v>
      </c>
      <c r="F761" t="s">
        <v>28</v>
      </c>
      <c r="G761" t="s">
        <v>29</v>
      </c>
      <c r="H761" s="5">
        <v>13361.41</v>
      </c>
      <c r="I761" s="5">
        <v>13361.412</v>
      </c>
      <c r="J761" s="5">
        <v>-2.0000000004074502E-3</v>
      </c>
      <c r="K761" s="5">
        <v>13361.41</v>
      </c>
      <c r="L761" s="5">
        <v>0</v>
      </c>
      <c r="M761" t="str">
        <f>IF(ISERROR(VLOOKUP(A761,'[1]Ecart validé'!$A:$A,1,FALSE)),Z761,"Ecart Validé")</f>
        <v>valid</v>
      </c>
      <c r="R761" t="s">
        <v>30</v>
      </c>
      <c r="X761"/>
      <c r="Y761"/>
      <c r="Z761" t="s">
        <v>31</v>
      </c>
    </row>
    <row r="762" spans="1:26" x14ac:dyDescent="0.3">
      <c r="A762" t="s">
        <v>1222</v>
      </c>
      <c r="B762" t="s">
        <v>963</v>
      </c>
      <c r="C762">
        <v>3790</v>
      </c>
      <c r="D762" t="str">
        <f>+VLOOKUP(C762,Param!K:L,2,FALSE)</f>
        <v>ROSET SAS</v>
      </c>
      <c r="E762">
        <v>692003</v>
      </c>
      <c r="F762" t="s">
        <v>33</v>
      </c>
      <c r="G762" t="s">
        <v>29</v>
      </c>
      <c r="H762" s="5">
        <v>15588.7</v>
      </c>
      <c r="I762" s="5">
        <v>15588.691000000001</v>
      </c>
      <c r="J762" s="5">
        <v>9.0000000000145502E-3</v>
      </c>
      <c r="K762" s="5">
        <v>15588.7</v>
      </c>
      <c r="L762" s="5">
        <v>0</v>
      </c>
      <c r="M762" t="str">
        <f>IF(ISERROR(VLOOKUP(A762,'[1]Ecart validé'!$A:$A,1,FALSE)),Z762,"Ecart Validé")</f>
        <v>valid</v>
      </c>
      <c r="R762" t="s">
        <v>30</v>
      </c>
      <c r="X762"/>
      <c r="Y762"/>
      <c r="Z762" t="s">
        <v>31</v>
      </c>
    </row>
    <row r="763" spans="1:26" x14ac:dyDescent="0.3">
      <c r="A763" t="s">
        <v>1223</v>
      </c>
      <c r="B763" t="s">
        <v>963</v>
      </c>
      <c r="C763">
        <v>3790</v>
      </c>
      <c r="D763" t="str">
        <f>+VLOOKUP(C763,Param!K:L,2,FALSE)</f>
        <v>ROSET SAS</v>
      </c>
      <c r="E763">
        <v>692003</v>
      </c>
      <c r="F763" t="s">
        <v>35</v>
      </c>
      <c r="G763" t="s">
        <v>29</v>
      </c>
      <c r="H763" s="5">
        <v>1755.11</v>
      </c>
      <c r="I763" s="5">
        <v>1755.1001000000001</v>
      </c>
      <c r="J763" s="5">
        <v>9.89999999978863E-3</v>
      </c>
      <c r="K763" s="5">
        <v>1755.11</v>
      </c>
      <c r="L763" s="5">
        <v>0</v>
      </c>
      <c r="M763" t="str">
        <f>IF(ISERROR(VLOOKUP(A763,'[1]Ecart validé'!$A:$A,1,FALSE)),Z763,"Ecart Validé")</f>
        <v>valid</v>
      </c>
      <c r="R763" t="s">
        <v>30</v>
      </c>
      <c r="X763"/>
      <c r="Y763"/>
      <c r="Z763" t="s">
        <v>31</v>
      </c>
    </row>
    <row r="764" spans="1:26" x14ac:dyDescent="0.3">
      <c r="A764" t="s">
        <v>1224</v>
      </c>
      <c r="B764" t="s">
        <v>963</v>
      </c>
      <c r="C764">
        <v>3790</v>
      </c>
      <c r="D764" t="str">
        <f>+VLOOKUP(C764,Param!K:L,2,FALSE)</f>
        <v>ROSET SAS</v>
      </c>
      <c r="E764">
        <v>692003</v>
      </c>
      <c r="F764" t="s">
        <v>37</v>
      </c>
      <c r="G764" t="s">
        <v>29</v>
      </c>
      <c r="H764" s="5">
        <v>3598.51</v>
      </c>
      <c r="I764" s="5">
        <v>3598.5</v>
      </c>
      <c r="J764" s="5">
        <v>1.0000000000218201E-2</v>
      </c>
      <c r="K764" s="5">
        <v>3598.51</v>
      </c>
      <c r="L764" s="5">
        <v>0</v>
      </c>
      <c r="M764" t="str">
        <f>IF(ISERROR(VLOOKUP(A764,'[1]Ecart validé'!$A:$A,1,FALSE)),Z764,"Ecart Validé")</f>
        <v>valid</v>
      </c>
      <c r="R764" t="s">
        <v>30</v>
      </c>
      <c r="X764"/>
      <c r="Y764"/>
      <c r="Z764" t="s">
        <v>31</v>
      </c>
    </row>
    <row r="765" spans="1:26" x14ac:dyDescent="0.3">
      <c r="A765" t="s">
        <v>1225</v>
      </c>
      <c r="B765" t="s">
        <v>963</v>
      </c>
      <c r="C765">
        <v>3790</v>
      </c>
      <c r="D765" t="str">
        <f>+VLOOKUP(C765,Param!K:L,2,FALSE)</f>
        <v>ROSET SAS</v>
      </c>
      <c r="E765" t="s">
        <v>1226</v>
      </c>
      <c r="F765" t="s">
        <v>33</v>
      </c>
      <c r="G765" t="s">
        <v>29</v>
      </c>
      <c r="H765" s="5">
        <v>1799.36</v>
      </c>
      <c r="I765" s="5">
        <v>1799.36</v>
      </c>
      <c r="J765" s="5">
        <v>0</v>
      </c>
      <c r="K765" s="5">
        <v>1799.36</v>
      </c>
      <c r="L765" s="5">
        <v>0</v>
      </c>
      <c r="M765" t="str">
        <f>IF(ISERROR(VLOOKUP(A765,'[1]Ecart validé'!$A:$A,1,FALSE)),Z765,"Ecart Validé")</f>
        <v>valid</v>
      </c>
      <c r="R765" t="s">
        <v>30</v>
      </c>
      <c r="X765"/>
      <c r="Y765"/>
      <c r="Z765" t="s">
        <v>31</v>
      </c>
    </row>
    <row r="766" spans="1:26" x14ac:dyDescent="0.3">
      <c r="A766" t="s">
        <v>1227</v>
      </c>
      <c r="B766" t="s">
        <v>963</v>
      </c>
      <c r="C766">
        <v>4018</v>
      </c>
      <c r="D766" t="str">
        <f>+VLOOKUP(C766,Param!K:L,2,FALSE)</f>
        <v>JH INDUSTRIES (JEAN HUET INDUSTRIES)</v>
      </c>
      <c r="E766" t="s">
        <v>1228</v>
      </c>
      <c r="F766" t="s">
        <v>28</v>
      </c>
      <c r="G766" t="s">
        <v>29</v>
      </c>
      <c r="H766" s="5">
        <v>21758.9</v>
      </c>
      <c r="I766" s="5">
        <v>21758.9005</v>
      </c>
      <c r="J766" s="5">
        <v>-4.99999998282874E-4</v>
      </c>
      <c r="K766" s="5">
        <v>21758.9</v>
      </c>
      <c r="L766" s="5">
        <v>0</v>
      </c>
      <c r="M766" t="str">
        <f>IF(ISERROR(VLOOKUP(A766,'[1]Ecart validé'!$A:$A,1,FALSE)),Z766,"Ecart Validé")</f>
        <v>valid</v>
      </c>
      <c r="R766" t="s">
        <v>30</v>
      </c>
      <c r="X766"/>
      <c r="Y766"/>
      <c r="Z766" t="s">
        <v>31</v>
      </c>
    </row>
    <row r="767" spans="1:26" x14ac:dyDescent="0.3">
      <c r="A767" t="s">
        <v>1229</v>
      </c>
      <c r="B767" t="s">
        <v>963</v>
      </c>
      <c r="C767">
        <v>4018</v>
      </c>
      <c r="D767" t="str">
        <f>+VLOOKUP(C767,Param!K:L,2,FALSE)</f>
        <v>JH INDUSTRIES (JEAN HUET INDUSTRIES)</v>
      </c>
      <c r="E767" t="s">
        <v>1228</v>
      </c>
      <c r="F767" t="s">
        <v>33</v>
      </c>
      <c r="G767" t="s">
        <v>29</v>
      </c>
      <c r="H767" s="5">
        <v>12306.63</v>
      </c>
      <c r="I767" s="5">
        <v>12306.634</v>
      </c>
      <c r="J767" s="5">
        <v>-4.0000000008149003E-3</v>
      </c>
      <c r="K767" s="5">
        <v>12306.63</v>
      </c>
      <c r="L767" s="5">
        <v>0</v>
      </c>
      <c r="M767" t="str">
        <f>IF(ISERROR(VLOOKUP(A767,'[1]Ecart validé'!$A:$A,1,FALSE)),Z767,"Ecart Validé")</f>
        <v>valid</v>
      </c>
      <c r="R767" t="s">
        <v>30</v>
      </c>
      <c r="X767"/>
      <c r="Y767"/>
      <c r="Z767" t="s">
        <v>31</v>
      </c>
    </row>
    <row r="768" spans="1:26" x14ac:dyDescent="0.3">
      <c r="A768" t="s">
        <v>1230</v>
      </c>
      <c r="B768" t="s">
        <v>963</v>
      </c>
      <c r="C768">
        <v>4018</v>
      </c>
      <c r="D768" t="str">
        <f>+VLOOKUP(C768,Param!K:L,2,FALSE)</f>
        <v>JH INDUSTRIES (JEAN HUET INDUSTRIES)</v>
      </c>
      <c r="E768" t="s">
        <v>1228</v>
      </c>
      <c r="F768" t="s">
        <v>35</v>
      </c>
      <c r="G768" t="s">
        <v>29</v>
      </c>
      <c r="H768" s="5">
        <v>8470.5499999999993</v>
      </c>
      <c r="I768" s="5">
        <v>8470.5499999999993</v>
      </c>
      <c r="J768" s="5">
        <v>0</v>
      </c>
      <c r="K768" s="5">
        <v>8470.5499999999993</v>
      </c>
      <c r="L768" s="5">
        <v>0</v>
      </c>
      <c r="M768" t="str">
        <f>IF(ISERROR(VLOOKUP(A768,'[1]Ecart validé'!$A:$A,1,FALSE)),Z768,"Ecart Validé")</f>
        <v>valid</v>
      </c>
      <c r="R768" t="s">
        <v>30</v>
      </c>
      <c r="X768"/>
      <c r="Y768"/>
      <c r="Z768" t="s">
        <v>31</v>
      </c>
    </row>
    <row r="769" spans="1:26" x14ac:dyDescent="0.3">
      <c r="A769" t="s">
        <v>1231</v>
      </c>
      <c r="B769" t="s">
        <v>963</v>
      </c>
      <c r="C769">
        <v>4018</v>
      </c>
      <c r="D769" t="str">
        <f>+VLOOKUP(C769,Param!K:L,2,FALSE)</f>
        <v>JH INDUSTRIES (JEAN HUET INDUSTRIES)</v>
      </c>
      <c r="E769" t="s">
        <v>1228</v>
      </c>
      <c r="F769" t="s">
        <v>37</v>
      </c>
      <c r="G769" t="s">
        <v>29</v>
      </c>
      <c r="H769" s="5">
        <v>13865.8</v>
      </c>
      <c r="I769" s="5">
        <v>13865.8</v>
      </c>
      <c r="J769" s="5">
        <v>0</v>
      </c>
      <c r="K769" s="5">
        <v>13865.8</v>
      </c>
      <c r="L769" s="5">
        <v>0</v>
      </c>
      <c r="M769" t="str">
        <f>IF(ISERROR(VLOOKUP(A769,'[1]Ecart validé'!$A:$A,1,FALSE)),Z769,"Ecart Validé")</f>
        <v>valid</v>
      </c>
      <c r="R769" t="s">
        <v>30</v>
      </c>
      <c r="X769"/>
      <c r="Y769"/>
      <c r="Z769" t="s">
        <v>31</v>
      </c>
    </row>
    <row r="770" spans="1:26" x14ac:dyDescent="0.3">
      <c r="A770" t="s">
        <v>1232</v>
      </c>
      <c r="B770" t="s">
        <v>963</v>
      </c>
      <c r="C770">
        <v>4831</v>
      </c>
      <c r="D770" t="str">
        <f>+VLOOKUP(C770,Param!K:L,2,FALSE)</f>
        <v>STORES CLIMATIC SARL</v>
      </c>
      <c r="E770" t="s">
        <v>1233</v>
      </c>
      <c r="F770" t="s">
        <v>37</v>
      </c>
      <c r="G770" t="s">
        <v>29</v>
      </c>
      <c r="H770" s="5">
        <v>1477.85</v>
      </c>
      <c r="I770" s="5">
        <v>1477.85</v>
      </c>
      <c r="J770" s="5">
        <v>0</v>
      </c>
      <c r="K770" s="5">
        <v>1477.85</v>
      </c>
      <c r="L770" s="5">
        <v>0</v>
      </c>
      <c r="M770" t="str">
        <f>IF(ISERROR(VLOOKUP(A770,'[1]Ecart validé'!$A:$A,1,FALSE)),Z770,"Ecart Validé")</f>
        <v>valid</v>
      </c>
      <c r="R770" t="s">
        <v>30</v>
      </c>
      <c r="X770"/>
      <c r="Y770"/>
      <c r="Z770" t="s">
        <v>31</v>
      </c>
    </row>
    <row r="771" spans="1:26" x14ac:dyDescent="0.3">
      <c r="A771" t="s">
        <v>1234</v>
      </c>
      <c r="B771" t="s">
        <v>963</v>
      </c>
      <c r="C771">
        <v>4831</v>
      </c>
      <c r="D771" t="str">
        <f>+VLOOKUP(C771,Param!K:L,2,FALSE)</f>
        <v>STORES CLIMATIC SARL</v>
      </c>
      <c r="E771" t="s">
        <v>1235</v>
      </c>
      <c r="F771" t="s">
        <v>51</v>
      </c>
      <c r="G771" t="s">
        <v>29</v>
      </c>
      <c r="H771" s="5">
        <v>747.28</v>
      </c>
      <c r="I771" s="5">
        <v>747.28</v>
      </c>
      <c r="J771" s="5">
        <v>0</v>
      </c>
      <c r="K771" s="5">
        <v>747.28</v>
      </c>
      <c r="L771" s="5">
        <v>0</v>
      </c>
      <c r="M771" t="str">
        <f>IF(ISERROR(VLOOKUP(A771,'[1]Ecart validé'!$A:$A,1,FALSE)),Z771,"Ecart Validé")</f>
        <v>valid</v>
      </c>
      <c r="R771" t="s">
        <v>30</v>
      </c>
      <c r="X771"/>
      <c r="Y771"/>
      <c r="Z771" t="s">
        <v>31</v>
      </c>
    </row>
    <row r="772" spans="1:26" x14ac:dyDescent="0.3">
      <c r="A772" t="s">
        <v>1236</v>
      </c>
      <c r="B772" t="s">
        <v>963</v>
      </c>
      <c r="C772">
        <v>4952</v>
      </c>
      <c r="D772" t="str">
        <f>+VLOOKUP(C772,Param!K:L,2,FALSE)</f>
        <v>VOXEL MEDIA S.L.</v>
      </c>
      <c r="E772" t="s">
        <v>1237</v>
      </c>
      <c r="F772" t="s">
        <v>51</v>
      </c>
      <c r="G772" t="s">
        <v>29</v>
      </c>
      <c r="H772" s="5">
        <v>46900.57</v>
      </c>
      <c r="I772" s="5">
        <v>46900.57</v>
      </c>
      <c r="J772" s="5">
        <v>7.2759576141834202E-12</v>
      </c>
      <c r="K772" s="5">
        <v>46900.57</v>
      </c>
      <c r="L772" s="5">
        <v>0</v>
      </c>
      <c r="M772" t="str">
        <f>IF(ISERROR(VLOOKUP(A772,'[1]Ecart validé'!$A:$A,1,FALSE)),Z772,"Ecart Validé")</f>
        <v>valid</v>
      </c>
      <c r="R772" t="s">
        <v>30</v>
      </c>
      <c r="X772"/>
      <c r="Y772"/>
      <c r="Z772" t="s">
        <v>31</v>
      </c>
    </row>
    <row r="773" spans="1:26" x14ac:dyDescent="0.3">
      <c r="A773" t="s">
        <v>1238</v>
      </c>
      <c r="B773" t="s">
        <v>963</v>
      </c>
      <c r="C773">
        <v>5155</v>
      </c>
      <c r="D773" t="str">
        <f>+VLOOKUP(C773,Param!K:L,2,FALSE)</f>
        <v>LEDS C4 S.A</v>
      </c>
      <c r="E773" t="s">
        <v>1239</v>
      </c>
      <c r="F773" t="s">
        <v>28</v>
      </c>
      <c r="G773" t="s">
        <v>29</v>
      </c>
      <c r="H773" s="5">
        <v>20333.54</v>
      </c>
      <c r="I773" s="5">
        <v>20333.537499999999</v>
      </c>
      <c r="J773" s="5">
        <v>2.5000000023282999E-3</v>
      </c>
      <c r="K773" s="5">
        <v>20333.54</v>
      </c>
      <c r="L773" s="5">
        <v>0</v>
      </c>
      <c r="M773" t="str">
        <f>IF(ISERROR(VLOOKUP(A773,'[1]Ecart validé'!$A:$A,1,FALSE)),Z773,"Ecart Validé")</f>
        <v>valid</v>
      </c>
      <c r="R773" t="s">
        <v>30</v>
      </c>
      <c r="X773"/>
      <c r="Y773"/>
      <c r="Z773" t="s">
        <v>31</v>
      </c>
    </row>
    <row r="774" spans="1:26" x14ac:dyDescent="0.3">
      <c r="A774" t="s">
        <v>1240</v>
      </c>
      <c r="B774" t="s">
        <v>963</v>
      </c>
      <c r="C774">
        <v>5155</v>
      </c>
      <c r="D774" t="str">
        <f>+VLOOKUP(C774,Param!K:L,2,FALSE)</f>
        <v>LEDS C4 S.A</v>
      </c>
      <c r="E774" t="s">
        <v>1239</v>
      </c>
      <c r="F774" t="s">
        <v>33</v>
      </c>
      <c r="G774" t="s">
        <v>29</v>
      </c>
      <c r="H774" s="5">
        <v>7944.14</v>
      </c>
      <c r="I774" s="5">
        <v>7944.1361999999999</v>
      </c>
      <c r="J774" s="5">
        <v>3.8000000004103601E-3</v>
      </c>
      <c r="K774" s="5">
        <v>7944.14</v>
      </c>
      <c r="L774" s="5">
        <v>0</v>
      </c>
      <c r="M774" t="str">
        <f>IF(ISERROR(VLOOKUP(A774,'[1]Ecart validé'!$A:$A,1,FALSE)),Z774,"Ecart Validé")</f>
        <v>valid</v>
      </c>
      <c r="R774" t="s">
        <v>30</v>
      </c>
      <c r="X774"/>
      <c r="Y774"/>
      <c r="Z774" t="s">
        <v>31</v>
      </c>
    </row>
    <row r="775" spans="1:26" x14ac:dyDescent="0.3">
      <c r="A775" t="s">
        <v>1241</v>
      </c>
      <c r="B775" t="s">
        <v>963</v>
      </c>
      <c r="C775">
        <v>5155</v>
      </c>
      <c r="D775" t="str">
        <f>+VLOOKUP(C775,Param!K:L,2,FALSE)</f>
        <v>LEDS C4 S.A</v>
      </c>
      <c r="E775" t="s">
        <v>1239</v>
      </c>
      <c r="F775" t="s">
        <v>35</v>
      </c>
      <c r="G775" t="s">
        <v>29</v>
      </c>
      <c r="H775" s="5">
        <v>12393.66</v>
      </c>
      <c r="I775" s="5">
        <v>12393.650299999999</v>
      </c>
      <c r="J775" s="5">
        <v>9.7000000005209499E-3</v>
      </c>
      <c r="K775" s="5">
        <v>12393.66</v>
      </c>
      <c r="L775" s="5">
        <v>0</v>
      </c>
      <c r="M775" t="str">
        <f>IF(ISERROR(VLOOKUP(A775,'[1]Ecart validé'!$A:$A,1,FALSE)),Z775,"Ecart Validé")</f>
        <v>valid</v>
      </c>
      <c r="R775" t="s">
        <v>30</v>
      </c>
      <c r="X775"/>
      <c r="Y775"/>
      <c r="Z775" t="s">
        <v>31</v>
      </c>
    </row>
    <row r="776" spans="1:26" x14ac:dyDescent="0.3">
      <c r="A776" t="s">
        <v>1242</v>
      </c>
      <c r="B776" t="s">
        <v>963</v>
      </c>
      <c r="C776">
        <v>5155</v>
      </c>
      <c r="D776" t="str">
        <f>+VLOOKUP(C776,Param!K:L,2,FALSE)</f>
        <v>LEDS C4 S.A</v>
      </c>
      <c r="E776" t="s">
        <v>1239</v>
      </c>
      <c r="F776" t="s">
        <v>37</v>
      </c>
      <c r="G776" t="s">
        <v>29</v>
      </c>
      <c r="H776" s="5">
        <v>15678.1</v>
      </c>
      <c r="I776" s="5">
        <v>15678.1008</v>
      </c>
      <c r="J776" s="5">
        <v>-7.9999999979918303E-4</v>
      </c>
      <c r="K776" s="5">
        <v>15678.1</v>
      </c>
      <c r="L776" s="5">
        <v>0</v>
      </c>
      <c r="M776" t="str">
        <f>IF(ISERROR(VLOOKUP(A776,'[1]Ecart validé'!$A:$A,1,FALSE)),Z776,"Ecart Validé")</f>
        <v>valid</v>
      </c>
      <c r="R776" t="s">
        <v>30</v>
      </c>
      <c r="X776"/>
      <c r="Y776"/>
      <c r="Z776" t="s">
        <v>31</v>
      </c>
    </row>
    <row r="777" spans="1:26" x14ac:dyDescent="0.3">
      <c r="A777" t="s">
        <v>1243</v>
      </c>
      <c r="B777" t="s">
        <v>963</v>
      </c>
      <c r="C777">
        <v>5155</v>
      </c>
      <c r="D777" t="str">
        <f>+VLOOKUP(C777,Param!K:L,2,FALSE)</f>
        <v>LEDS C4 S.A</v>
      </c>
      <c r="E777" t="s">
        <v>1244</v>
      </c>
      <c r="F777" t="s">
        <v>28</v>
      </c>
      <c r="G777" t="s">
        <v>29</v>
      </c>
      <c r="H777" s="5">
        <v>3184.36</v>
      </c>
      <c r="I777" s="5">
        <v>3184.3607999999999</v>
      </c>
      <c r="J777" s="5">
        <v>-7.9999999979918303E-4</v>
      </c>
      <c r="K777" s="5">
        <v>3184.36</v>
      </c>
      <c r="L777" s="5">
        <v>0</v>
      </c>
      <c r="M777" t="str">
        <f>IF(ISERROR(VLOOKUP(A777,'[1]Ecart validé'!$A:$A,1,FALSE)),Z777,"Ecart Validé")</f>
        <v>valid</v>
      </c>
      <c r="R777" t="s">
        <v>30</v>
      </c>
      <c r="X777"/>
      <c r="Y777"/>
      <c r="Z777" t="s">
        <v>31</v>
      </c>
    </row>
    <row r="778" spans="1:26" x14ac:dyDescent="0.3">
      <c r="A778" t="s">
        <v>1245</v>
      </c>
      <c r="B778" t="s">
        <v>963</v>
      </c>
      <c r="C778">
        <v>5155</v>
      </c>
      <c r="D778" t="str">
        <f>+VLOOKUP(C778,Param!K:L,2,FALSE)</f>
        <v>LEDS C4 S.A</v>
      </c>
      <c r="E778" t="s">
        <v>1244</v>
      </c>
      <c r="F778" t="s">
        <v>33</v>
      </c>
      <c r="G778" t="s">
        <v>29</v>
      </c>
      <c r="H778" s="5">
        <v>102.35</v>
      </c>
      <c r="I778" s="5">
        <v>102.34650000000001</v>
      </c>
      <c r="J778" s="5">
        <v>3.4999999999882898E-3</v>
      </c>
      <c r="K778" s="5">
        <v>102.35</v>
      </c>
      <c r="L778" s="5">
        <v>0</v>
      </c>
      <c r="M778" t="str">
        <f>IF(ISERROR(VLOOKUP(A778,'[1]Ecart validé'!$A:$A,1,FALSE)),Z778,"Ecart Validé")</f>
        <v>valid</v>
      </c>
      <c r="R778" t="s">
        <v>30</v>
      </c>
      <c r="X778"/>
      <c r="Y778"/>
      <c r="Z778" t="s">
        <v>31</v>
      </c>
    </row>
    <row r="779" spans="1:26" x14ac:dyDescent="0.3">
      <c r="A779" t="s">
        <v>1246</v>
      </c>
      <c r="B779" t="s">
        <v>963</v>
      </c>
      <c r="C779">
        <v>5155</v>
      </c>
      <c r="D779" t="str">
        <f>+VLOOKUP(C779,Param!K:L,2,FALSE)</f>
        <v>LEDS C4 S.A</v>
      </c>
      <c r="E779" t="s">
        <v>1244</v>
      </c>
      <c r="F779" t="s">
        <v>35</v>
      </c>
      <c r="G779" t="s">
        <v>29</v>
      </c>
      <c r="H779" s="5">
        <v>37.22</v>
      </c>
      <c r="I779" s="5">
        <v>37.219499999999996</v>
      </c>
      <c r="J779" s="5">
        <v>5.0000000000238699E-4</v>
      </c>
      <c r="K779" s="5">
        <v>37.22</v>
      </c>
      <c r="L779" s="5">
        <v>0</v>
      </c>
      <c r="M779" t="str">
        <f>IF(ISERROR(VLOOKUP(A779,'[1]Ecart validé'!$A:$A,1,FALSE)),Z779,"Ecart Validé")</f>
        <v>valid</v>
      </c>
      <c r="R779" t="s">
        <v>30</v>
      </c>
      <c r="X779"/>
      <c r="Y779"/>
      <c r="Z779" t="s">
        <v>31</v>
      </c>
    </row>
    <row r="780" spans="1:26" x14ac:dyDescent="0.3">
      <c r="A780" t="s">
        <v>1247</v>
      </c>
      <c r="B780" t="s">
        <v>963</v>
      </c>
      <c r="C780">
        <v>5155</v>
      </c>
      <c r="D780" t="str">
        <f>+VLOOKUP(C780,Param!K:L,2,FALSE)</f>
        <v>LEDS C4 S.A</v>
      </c>
      <c r="E780" t="s">
        <v>1244</v>
      </c>
      <c r="F780" t="s">
        <v>37</v>
      </c>
      <c r="G780" t="s">
        <v>29</v>
      </c>
      <c r="H780" s="5">
        <v>488.6</v>
      </c>
      <c r="I780" s="5">
        <v>488.60160000000002</v>
      </c>
      <c r="J780" s="5">
        <v>-1.59999999999627E-3</v>
      </c>
      <c r="K780" s="5">
        <v>488.6</v>
      </c>
      <c r="L780" s="5">
        <v>0</v>
      </c>
      <c r="M780" t="str">
        <f>IF(ISERROR(VLOOKUP(A780,'[1]Ecart validé'!$A:$A,1,FALSE)),Z780,"Ecart Validé")</f>
        <v>valid</v>
      </c>
      <c r="R780" t="s">
        <v>30</v>
      </c>
      <c r="X780"/>
      <c r="Y780"/>
      <c r="Z780" t="s">
        <v>31</v>
      </c>
    </row>
    <row r="781" spans="1:26" x14ac:dyDescent="0.3">
      <c r="A781" t="s">
        <v>1248</v>
      </c>
      <c r="B781" t="s">
        <v>963</v>
      </c>
      <c r="C781">
        <v>5229</v>
      </c>
      <c r="D781" t="str">
        <f>+VLOOKUP(C781,Param!K:L,2,FALSE)</f>
        <v>NOMIOS SAS</v>
      </c>
      <c r="E781" t="s">
        <v>1249</v>
      </c>
      <c r="F781" t="s">
        <v>51</v>
      </c>
      <c r="G781" t="s">
        <v>29</v>
      </c>
      <c r="H781" s="5">
        <v>8652.01</v>
      </c>
      <c r="I781" s="5">
        <v>8652.0074999999997</v>
      </c>
      <c r="J781" s="5">
        <v>2.5000000005093101E-3</v>
      </c>
      <c r="K781" s="5">
        <v>8652.01</v>
      </c>
      <c r="L781" s="5">
        <v>0</v>
      </c>
      <c r="M781" t="str">
        <f>IF(ISERROR(VLOOKUP(A781,'[1]Ecart validé'!$A:$A,1,FALSE)),Z781,"Ecart Validé")</f>
        <v>valid</v>
      </c>
      <c r="R781" t="s">
        <v>30</v>
      </c>
      <c r="X781"/>
      <c r="Y781"/>
      <c r="Z781" t="s">
        <v>31</v>
      </c>
    </row>
    <row r="782" spans="1:26" x14ac:dyDescent="0.3">
      <c r="A782" t="s">
        <v>1250</v>
      </c>
      <c r="B782" t="s">
        <v>963</v>
      </c>
      <c r="C782">
        <v>5659</v>
      </c>
      <c r="D782" t="str">
        <f>+VLOOKUP(C782,Param!K:L,2,FALSE)</f>
        <v>SOTEXPRO</v>
      </c>
      <c r="E782" t="s">
        <v>1251</v>
      </c>
      <c r="F782" t="s">
        <v>28</v>
      </c>
      <c r="G782" t="s">
        <v>29</v>
      </c>
      <c r="H782" s="5">
        <v>9660.82</v>
      </c>
      <c r="I782" s="5">
        <v>9660.8166000000001</v>
      </c>
      <c r="J782" s="5">
        <v>3.3999999996012702E-3</v>
      </c>
      <c r="K782" s="5">
        <v>9660.82</v>
      </c>
      <c r="L782" s="5">
        <v>0</v>
      </c>
      <c r="M782" t="str">
        <f>IF(ISERROR(VLOOKUP(A782,'[1]Ecart validé'!$A:$A,1,FALSE)),Z782,"Ecart Validé")</f>
        <v>valid</v>
      </c>
      <c r="R782" t="s">
        <v>30</v>
      </c>
      <c r="X782"/>
      <c r="Y782"/>
      <c r="Z782" t="s">
        <v>31</v>
      </c>
    </row>
    <row r="783" spans="1:26" x14ac:dyDescent="0.3">
      <c r="A783" t="s">
        <v>1252</v>
      </c>
      <c r="B783" t="s">
        <v>963</v>
      </c>
      <c r="C783">
        <v>5659</v>
      </c>
      <c r="D783" t="str">
        <f>+VLOOKUP(C783,Param!K:L,2,FALSE)</f>
        <v>SOTEXPRO</v>
      </c>
      <c r="E783" t="s">
        <v>1251</v>
      </c>
      <c r="F783" t="s">
        <v>33</v>
      </c>
      <c r="G783" t="s">
        <v>29</v>
      </c>
      <c r="H783" s="5">
        <v>1284.29</v>
      </c>
      <c r="I783" s="5">
        <v>1284.2904000000001</v>
      </c>
      <c r="J783" s="5">
        <v>-4.0000000012696503E-4</v>
      </c>
      <c r="K783" s="5">
        <v>1284.29</v>
      </c>
      <c r="L783" s="5">
        <v>0</v>
      </c>
      <c r="M783" t="str">
        <f>IF(ISERROR(VLOOKUP(A783,'[1]Ecart validé'!$A:$A,1,FALSE)),Z783,"Ecart Validé")</f>
        <v>valid</v>
      </c>
      <c r="R783" t="s">
        <v>30</v>
      </c>
      <c r="X783"/>
      <c r="Y783"/>
      <c r="Z783" t="s">
        <v>31</v>
      </c>
    </row>
    <row r="784" spans="1:26" x14ac:dyDescent="0.3">
      <c r="A784" t="s">
        <v>1253</v>
      </c>
      <c r="B784" t="s">
        <v>963</v>
      </c>
      <c r="C784">
        <v>5659</v>
      </c>
      <c r="D784" t="str">
        <f>+VLOOKUP(C784,Param!K:L,2,FALSE)</f>
        <v>SOTEXPRO</v>
      </c>
      <c r="E784" t="s">
        <v>1251</v>
      </c>
      <c r="F784" t="s">
        <v>35</v>
      </c>
      <c r="G784" t="s">
        <v>29</v>
      </c>
      <c r="H784" s="5">
        <v>5027.6099999999997</v>
      </c>
      <c r="I784" s="5">
        <v>5027.6094000000003</v>
      </c>
      <c r="J784" s="5">
        <v>5.9999999939464E-4</v>
      </c>
      <c r="K784" s="5">
        <v>5027.6099999999997</v>
      </c>
      <c r="L784" s="5">
        <v>0</v>
      </c>
      <c r="M784" t="str">
        <f>IF(ISERROR(VLOOKUP(A784,'[1]Ecart validé'!$A:$A,1,FALSE)),Z784,"Ecart Validé")</f>
        <v>valid</v>
      </c>
      <c r="R784" t="s">
        <v>30</v>
      </c>
      <c r="X784"/>
      <c r="Y784"/>
      <c r="Z784" t="s">
        <v>31</v>
      </c>
    </row>
    <row r="785" spans="1:26" x14ac:dyDescent="0.3">
      <c r="A785" t="s">
        <v>1254</v>
      </c>
      <c r="B785" t="s">
        <v>963</v>
      </c>
      <c r="C785">
        <v>5659</v>
      </c>
      <c r="D785" t="str">
        <f>+VLOOKUP(C785,Param!K:L,2,FALSE)</f>
        <v>SOTEXPRO</v>
      </c>
      <c r="E785" t="s">
        <v>1251</v>
      </c>
      <c r="F785" t="s">
        <v>37</v>
      </c>
      <c r="G785" t="s">
        <v>29</v>
      </c>
      <c r="H785" s="5">
        <v>1597.64</v>
      </c>
      <c r="I785" s="5">
        <v>1597.6448</v>
      </c>
      <c r="J785" s="5">
        <v>-4.7999999999319698E-3</v>
      </c>
      <c r="K785" s="5">
        <v>1597.64</v>
      </c>
      <c r="L785" s="5">
        <v>0</v>
      </c>
      <c r="M785" t="str">
        <f>IF(ISERROR(VLOOKUP(A785,'[1]Ecart validé'!$A:$A,1,FALSE)),Z785,"Ecart Validé")</f>
        <v>valid</v>
      </c>
      <c r="R785" t="s">
        <v>30</v>
      </c>
      <c r="X785"/>
      <c r="Y785"/>
      <c r="Z785" t="s">
        <v>31</v>
      </c>
    </row>
    <row r="786" spans="1:26" x14ac:dyDescent="0.3">
      <c r="A786" t="s">
        <v>1255</v>
      </c>
      <c r="B786" t="s">
        <v>963</v>
      </c>
      <c r="C786">
        <v>5659</v>
      </c>
      <c r="D786" t="str">
        <f>+VLOOKUP(C786,Param!K:L,2,FALSE)</f>
        <v>SOTEXPRO</v>
      </c>
      <c r="E786" t="s">
        <v>1256</v>
      </c>
      <c r="F786" t="s">
        <v>51</v>
      </c>
      <c r="G786" t="s">
        <v>29</v>
      </c>
      <c r="H786" s="5">
        <v>1396.69</v>
      </c>
      <c r="I786" s="5">
        <v>1396.692</v>
      </c>
      <c r="J786" s="5">
        <v>-1.9999999999527002E-3</v>
      </c>
      <c r="K786" s="5">
        <v>1396.69</v>
      </c>
      <c r="L786" s="5">
        <v>0</v>
      </c>
      <c r="M786" t="str">
        <f>IF(ISERROR(VLOOKUP(A786,'[1]Ecart validé'!$A:$A,1,FALSE)),Z786,"Ecart Validé")</f>
        <v>valid</v>
      </c>
      <c r="R786" t="s">
        <v>30</v>
      </c>
      <c r="X786"/>
      <c r="Y786"/>
      <c r="Z786" t="s">
        <v>31</v>
      </c>
    </row>
    <row r="787" spans="1:26" x14ac:dyDescent="0.3">
      <c r="A787" t="s">
        <v>1257</v>
      </c>
      <c r="B787" t="s">
        <v>963</v>
      </c>
      <c r="C787">
        <v>5753</v>
      </c>
      <c r="D787" t="str">
        <f>+VLOOKUP(C787,Param!K:L,2,FALSE)</f>
        <v>RICHARD MOBILIER</v>
      </c>
      <c r="E787" t="s">
        <v>1258</v>
      </c>
      <c r="F787" t="s">
        <v>28</v>
      </c>
      <c r="G787" t="s">
        <v>29</v>
      </c>
      <c r="H787" s="5">
        <v>5935.14</v>
      </c>
      <c r="I787" s="5">
        <v>5935.14</v>
      </c>
      <c r="J787" s="5">
        <v>0</v>
      </c>
      <c r="K787" s="5">
        <v>5935.14</v>
      </c>
      <c r="L787" s="5">
        <v>0</v>
      </c>
      <c r="M787" t="str">
        <f>IF(ISERROR(VLOOKUP(A787,'[1]Ecart validé'!$A:$A,1,FALSE)),Z787,"Ecart Validé")</f>
        <v>valid</v>
      </c>
      <c r="R787" t="s">
        <v>30</v>
      </c>
      <c r="X787"/>
      <c r="Y787"/>
      <c r="Z787" t="s">
        <v>31</v>
      </c>
    </row>
    <row r="788" spans="1:26" x14ac:dyDescent="0.3">
      <c r="A788" t="s">
        <v>1259</v>
      </c>
      <c r="B788" t="s">
        <v>963</v>
      </c>
      <c r="C788">
        <v>5753</v>
      </c>
      <c r="D788" t="str">
        <f>+VLOOKUP(C788,Param!K:L,2,FALSE)</f>
        <v>RICHARD MOBILIER</v>
      </c>
      <c r="E788" t="s">
        <v>1258</v>
      </c>
      <c r="F788" t="s">
        <v>33</v>
      </c>
      <c r="G788" t="s">
        <v>29</v>
      </c>
      <c r="H788" s="5">
        <v>14.46</v>
      </c>
      <c r="I788" s="5">
        <v>14.46</v>
      </c>
      <c r="J788" s="5">
        <v>0</v>
      </c>
      <c r="K788" s="5">
        <v>14.46</v>
      </c>
      <c r="L788" s="5">
        <v>0</v>
      </c>
      <c r="M788" t="str">
        <f>IF(ISERROR(VLOOKUP(A788,'[1]Ecart validé'!$A:$A,1,FALSE)),Z788,"Ecart Validé")</f>
        <v>valid</v>
      </c>
      <c r="R788" t="s">
        <v>30</v>
      </c>
      <c r="X788"/>
      <c r="Y788"/>
      <c r="Z788" t="s">
        <v>31</v>
      </c>
    </row>
    <row r="789" spans="1:26" x14ac:dyDescent="0.3">
      <c r="A789" t="s">
        <v>1260</v>
      </c>
      <c r="B789" t="s">
        <v>963</v>
      </c>
      <c r="C789">
        <v>5753</v>
      </c>
      <c r="D789" t="str">
        <f>+VLOOKUP(C789,Param!K:L,2,FALSE)</f>
        <v>RICHARD MOBILIER</v>
      </c>
      <c r="E789" t="s">
        <v>1258</v>
      </c>
      <c r="F789" t="s">
        <v>35</v>
      </c>
      <c r="G789" t="s">
        <v>29</v>
      </c>
      <c r="H789" s="5">
        <v>120.72</v>
      </c>
      <c r="I789" s="5">
        <v>120.72</v>
      </c>
      <c r="J789" s="5">
        <v>0</v>
      </c>
      <c r="K789" s="5">
        <v>120.72</v>
      </c>
      <c r="L789" s="5">
        <v>0</v>
      </c>
      <c r="M789" t="str">
        <f>IF(ISERROR(VLOOKUP(A789,'[1]Ecart validé'!$A:$A,1,FALSE)),Z789,"Ecart Validé")</f>
        <v>valid</v>
      </c>
      <c r="R789" t="s">
        <v>30</v>
      </c>
      <c r="Y789"/>
      <c r="Z789" t="s">
        <v>31</v>
      </c>
    </row>
    <row r="790" spans="1:26" x14ac:dyDescent="0.3">
      <c r="A790" t="s">
        <v>1261</v>
      </c>
      <c r="B790" t="s">
        <v>963</v>
      </c>
      <c r="C790">
        <v>5753</v>
      </c>
      <c r="D790" t="str">
        <f>+VLOOKUP(C790,Param!K:L,2,FALSE)</f>
        <v>RICHARD MOBILIER</v>
      </c>
      <c r="E790" t="s">
        <v>1258</v>
      </c>
      <c r="F790" t="s">
        <v>37</v>
      </c>
      <c r="G790" t="s">
        <v>29</v>
      </c>
      <c r="H790" s="5">
        <v>897.78</v>
      </c>
      <c r="I790" s="5">
        <v>897.78</v>
      </c>
      <c r="J790" s="5">
        <v>0</v>
      </c>
      <c r="K790" s="5">
        <v>897.78</v>
      </c>
      <c r="L790" s="5">
        <v>0</v>
      </c>
      <c r="M790" t="str">
        <f>IF(ISERROR(VLOOKUP(A790,'[1]Ecart validé'!$A:$A,1,FALSE)),Z790,"Ecart Validé")</f>
        <v>valid</v>
      </c>
      <c r="R790" t="s">
        <v>30</v>
      </c>
      <c r="X790"/>
      <c r="Y790"/>
      <c r="Z790" t="s">
        <v>31</v>
      </c>
    </row>
    <row r="791" spans="1:26" ht="57.6" x14ac:dyDescent="0.3">
      <c r="A791" t="s">
        <v>1262</v>
      </c>
      <c r="B791" t="s">
        <v>963</v>
      </c>
      <c r="C791">
        <v>6085</v>
      </c>
      <c r="D791" t="str">
        <f>+VLOOKUP(C791,Param!K:L,2,FALSE)</f>
        <v>ERARD PRO</v>
      </c>
      <c r="E791" t="s">
        <v>1263</v>
      </c>
      <c r="F791" t="s">
        <v>51</v>
      </c>
      <c r="G791" t="s">
        <v>29</v>
      </c>
      <c r="H791" s="5">
        <v>29.62</v>
      </c>
      <c r="J791" s="5">
        <v>29.62</v>
      </c>
      <c r="L791" s="5">
        <v>29.62</v>
      </c>
      <c r="M791" t="str">
        <f>IF(ISERROR(VLOOKUP(A791,'[1]Ecart validé'!$A:$A,1,FALSE)),Z791,"Ecart Validé")</f>
        <v>waiting</v>
      </c>
      <c r="N791" t="s">
        <v>1264</v>
      </c>
      <c r="O791" t="s">
        <v>1265</v>
      </c>
      <c r="P791" t="s">
        <v>471</v>
      </c>
      <c r="Q791" t="s">
        <v>1266</v>
      </c>
      <c r="S791" t="s">
        <v>45</v>
      </c>
      <c r="T791" t="s">
        <v>46</v>
      </c>
      <c r="U791" s="13" t="s">
        <v>991</v>
      </c>
      <c r="V791" t="s">
        <v>45</v>
      </c>
      <c r="W791" t="s">
        <v>992</v>
      </c>
      <c r="X791" t="s">
        <v>993</v>
      </c>
      <c r="Y791" t="s">
        <v>993</v>
      </c>
      <c r="Z791" t="s">
        <v>260</v>
      </c>
    </row>
    <row r="792" spans="1:26" ht="86.4" x14ac:dyDescent="0.3">
      <c r="A792" t="s">
        <v>1267</v>
      </c>
      <c r="B792" t="s">
        <v>963</v>
      </c>
      <c r="C792">
        <v>6311</v>
      </c>
      <c r="D792" t="str">
        <f>+VLOOKUP(C792,Param!K:L,2,FALSE)</f>
        <v>SILLERIAS ALACUAS SA</v>
      </c>
      <c r="E792">
        <v>2426039</v>
      </c>
      <c r="F792" t="s">
        <v>28</v>
      </c>
      <c r="G792" t="s">
        <v>29</v>
      </c>
      <c r="H792" s="5">
        <v>19512.91</v>
      </c>
      <c r="I792" s="5">
        <v>19512.910800000001</v>
      </c>
      <c r="J792" s="5">
        <v>-8.0000000161817297E-4</v>
      </c>
      <c r="K792" s="5">
        <v>19512.91</v>
      </c>
      <c r="L792" s="5">
        <v>0</v>
      </c>
      <c r="M792" t="str">
        <f>IF(ISERROR(VLOOKUP(A792,'[1]Ecart validé'!$A:$A,1,FALSE)),Z792,"Ecart Validé")</f>
        <v>valid</v>
      </c>
      <c r="R792" t="s">
        <v>456</v>
      </c>
      <c r="S792" t="s">
        <v>45</v>
      </c>
      <c r="T792" t="s">
        <v>992</v>
      </c>
      <c r="U792" s="13" t="s">
        <v>1268</v>
      </c>
      <c r="V792" t="s">
        <v>60</v>
      </c>
      <c r="W792" t="s">
        <v>61</v>
      </c>
      <c r="X792"/>
      <c r="Y792"/>
      <c r="Z792" t="s">
        <v>31</v>
      </c>
    </row>
    <row r="793" spans="1:26" x14ac:dyDescent="0.3">
      <c r="A793" t="s">
        <v>1269</v>
      </c>
      <c r="B793" t="s">
        <v>963</v>
      </c>
      <c r="C793">
        <v>6311</v>
      </c>
      <c r="D793" t="str">
        <f>+VLOOKUP(C793,Param!K:L,2,FALSE)</f>
        <v>SILLERIAS ALACUAS SA</v>
      </c>
      <c r="E793">
        <v>2426039</v>
      </c>
      <c r="F793" t="s">
        <v>33</v>
      </c>
      <c r="G793" t="s">
        <v>29</v>
      </c>
      <c r="H793" s="5">
        <v>1674.49</v>
      </c>
      <c r="I793" s="5">
        <v>1674.4914000000001</v>
      </c>
      <c r="J793" s="5">
        <v>-1.4000000001033099E-3</v>
      </c>
      <c r="K793" s="5">
        <v>1674.49</v>
      </c>
      <c r="L793" s="5">
        <v>0</v>
      </c>
      <c r="M793" t="str">
        <f>IF(ISERROR(VLOOKUP(A793,'[1]Ecart validé'!$A:$A,1,FALSE)),Z793,"Ecart Validé")</f>
        <v>valid</v>
      </c>
      <c r="R793" t="s">
        <v>30</v>
      </c>
      <c r="X793"/>
      <c r="Y793"/>
      <c r="Z793" t="s">
        <v>31</v>
      </c>
    </row>
    <row r="794" spans="1:26" x14ac:dyDescent="0.3">
      <c r="A794" t="s">
        <v>1270</v>
      </c>
      <c r="B794" t="s">
        <v>963</v>
      </c>
      <c r="C794">
        <v>6311</v>
      </c>
      <c r="D794" t="str">
        <f>+VLOOKUP(C794,Param!K:L,2,FALSE)</f>
        <v>SILLERIAS ALACUAS SA</v>
      </c>
      <c r="E794">
        <v>2426039</v>
      </c>
      <c r="F794" t="s">
        <v>35</v>
      </c>
      <c r="G794" t="s">
        <v>29</v>
      </c>
      <c r="H794" s="5">
        <v>6296.5</v>
      </c>
      <c r="I794" s="5">
        <v>6296.5020000000004</v>
      </c>
      <c r="J794" s="5">
        <v>-2.0000000004074502E-3</v>
      </c>
      <c r="K794" s="5">
        <v>6296.5</v>
      </c>
      <c r="L794" s="5">
        <v>0</v>
      </c>
      <c r="M794" t="str">
        <f>IF(ISERROR(VLOOKUP(A794,'[1]Ecart validé'!$A:$A,1,FALSE)),Z794,"Ecart Validé")</f>
        <v>valid</v>
      </c>
      <c r="R794" t="s">
        <v>30</v>
      </c>
      <c r="X794"/>
      <c r="Y794"/>
      <c r="Z794" t="s">
        <v>31</v>
      </c>
    </row>
    <row r="795" spans="1:26" x14ac:dyDescent="0.3">
      <c r="A795" t="s">
        <v>1271</v>
      </c>
      <c r="B795" t="s">
        <v>963</v>
      </c>
      <c r="C795">
        <v>6311</v>
      </c>
      <c r="D795" t="str">
        <f>+VLOOKUP(C795,Param!K:L,2,FALSE)</f>
        <v>SILLERIAS ALACUAS SA</v>
      </c>
      <c r="E795">
        <v>2426039</v>
      </c>
      <c r="F795" t="s">
        <v>37</v>
      </c>
      <c r="G795" t="s">
        <v>29</v>
      </c>
      <c r="H795" s="5">
        <v>4693.45</v>
      </c>
      <c r="I795" s="5">
        <v>4693.4520000000002</v>
      </c>
      <c r="J795" s="5">
        <v>-2.0000000004074502E-3</v>
      </c>
      <c r="K795" s="5">
        <v>4693.45</v>
      </c>
      <c r="L795" s="5">
        <v>0</v>
      </c>
      <c r="M795" t="str">
        <f>IF(ISERROR(VLOOKUP(A795,'[1]Ecart validé'!$A:$A,1,FALSE)),Z795,"Ecart Validé")</f>
        <v>valid</v>
      </c>
      <c r="R795" t="s">
        <v>30</v>
      </c>
      <c r="X795"/>
      <c r="Y795"/>
      <c r="Z795" t="s">
        <v>31</v>
      </c>
    </row>
    <row r="796" spans="1:26" ht="115.2" x14ac:dyDescent="0.3">
      <c r="A796" t="s">
        <v>1272</v>
      </c>
      <c r="B796" t="s">
        <v>963</v>
      </c>
      <c r="C796">
        <v>6311</v>
      </c>
      <c r="D796" t="str">
        <f>+VLOOKUP(C796,Param!K:L,2,FALSE)</f>
        <v>SILLERIAS ALACUAS SA</v>
      </c>
      <c r="E796" t="s">
        <v>1273</v>
      </c>
      <c r="F796" t="s">
        <v>28</v>
      </c>
      <c r="G796" t="s">
        <v>29</v>
      </c>
      <c r="H796" s="5">
        <v>2353.84</v>
      </c>
      <c r="I796" s="5">
        <v>2353.8431999999998</v>
      </c>
      <c r="J796" s="5">
        <v>-3.1999999996514799E-3</v>
      </c>
      <c r="K796" s="5">
        <v>2353.84</v>
      </c>
      <c r="L796" s="5">
        <v>0</v>
      </c>
      <c r="M796" t="str">
        <f>IF(ISERROR(VLOOKUP(A796,'[1]Ecart validé'!$A:$A,1,FALSE)),Z796,"Ecart Validé")</f>
        <v>valid</v>
      </c>
      <c r="R796" t="s">
        <v>456</v>
      </c>
      <c r="S796" t="s">
        <v>42</v>
      </c>
      <c r="T796" t="s">
        <v>43</v>
      </c>
      <c r="U796" s="13" t="s">
        <v>1274</v>
      </c>
      <c r="V796" t="s">
        <v>60</v>
      </c>
      <c r="X796" t="s">
        <v>458</v>
      </c>
      <c r="Y796" t="s">
        <v>458</v>
      </c>
      <c r="Z796" t="s">
        <v>31</v>
      </c>
    </row>
    <row r="797" spans="1:26" x14ac:dyDescent="0.3">
      <c r="A797" t="s">
        <v>1275</v>
      </c>
      <c r="B797" t="s">
        <v>963</v>
      </c>
      <c r="C797">
        <v>6311</v>
      </c>
      <c r="D797" t="str">
        <f>+VLOOKUP(C797,Param!K:L,2,FALSE)</f>
        <v>SILLERIAS ALACUAS SA</v>
      </c>
      <c r="E797" t="s">
        <v>1273</v>
      </c>
      <c r="F797" t="s">
        <v>35</v>
      </c>
      <c r="G797" t="s">
        <v>29</v>
      </c>
      <c r="H797" s="5">
        <v>507.36</v>
      </c>
      <c r="I797" s="5">
        <v>507.36</v>
      </c>
      <c r="J797" s="5">
        <v>0</v>
      </c>
      <c r="K797" s="5">
        <v>507.36</v>
      </c>
      <c r="L797" s="5">
        <v>0</v>
      </c>
      <c r="M797" t="str">
        <f>IF(ISERROR(VLOOKUP(A797,'[1]Ecart validé'!$A:$A,1,FALSE)),Z797,"Ecart Validé")</f>
        <v>valid</v>
      </c>
      <c r="R797" t="s">
        <v>30</v>
      </c>
      <c r="X797"/>
      <c r="Y797"/>
      <c r="Z797" t="s">
        <v>31</v>
      </c>
    </row>
    <row r="798" spans="1:26" ht="115.2" x14ac:dyDescent="0.3">
      <c r="A798" t="s">
        <v>1276</v>
      </c>
      <c r="B798" t="s">
        <v>963</v>
      </c>
      <c r="C798">
        <v>6311</v>
      </c>
      <c r="D798" t="str">
        <f>+VLOOKUP(C798,Param!K:L,2,FALSE)</f>
        <v>SILLERIAS ALACUAS SA</v>
      </c>
      <c r="E798" t="s">
        <v>1277</v>
      </c>
      <c r="F798" t="s">
        <v>28</v>
      </c>
      <c r="G798" t="s">
        <v>29</v>
      </c>
      <c r="H798" s="5">
        <v>7864.07</v>
      </c>
      <c r="I798" s="5">
        <v>7864.0720000000001</v>
      </c>
      <c r="J798" s="5">
        <v>-2.0000000004074502E-3</v>
      </c>
      <c r="K798" s="5">
        <v>7864.07</v>
      </c>
      <c r="L798" s="5">
        <v>0</v>
      </c>
      <c r="M798" t="str">
        <f>IF(ISERROR(VLOOKUP(A798,'[1]Ecart validé'!$A:$A,1,FALSE)),Z798,"Ecart Validé")</f>
        <v>valid</v>
      </c>
      <c r="R798" t="s">
        <v>456</v>
      </c>
      <c r="S798" t="s">
        <v>42</v>
      </c>
      <c r="T798" t="s">
        <v>43</v>
      </c>
      <c r="U798" s="13" t="s">
        <v>1278</v>
      </c>
      <c r="V798" t="s">
        <v>60</v>
      </c>
      <c r="W798" t="s">
        <v>61</v>
      </c>
      <c r="X798" t="s">
        <v>993</v>
      </c>
      <c r="Y798" t="s">
        <v>993</v>
      </c>
      <c r="Z798" t="s">
        <v>31</v>
      </c>
    </row>
    <row r="799" spans="1:26" x14ac:dyDescent="0.3">
      <c r="A799" t="s">
        <v>1279</v>
      </c>
      <c r="B799" t="s">
        <v>963</v>
      </c>
      <c r="C799">
        <v>6311</v>
      </c>
      <c r="D799" t="str">
        <f>+VLOOKUP(C799,Param!K:L,2,FALSE)</f>
        <v>SILLERIAS ALACUAS SA</v>
      </c>
      <c r="E799" t="s">
        <v>1277</v>
      </c>
      <c r="F799" t="s">
        <v>33</v>
      </c>
      <c r="G799" t="s">
        <v>29</v>
      </c>
      <c r="H799" s="5">
        <v>512.5</v>
      </c>
      <c r="I799" s="5">
        <v>512.50400000000002</v>
      </c>
      <c r="J799" s="5">
        <v>-4.0000000000190898E-3</v>
      </c>
      <c r="K799" s="5">
        <v>512.5</v>
      </c>
      <c r="L799" s="5">
        <v>0</v>
      </c>
      <c r="M799" t="str">
        <f>IF(ISERROR(VLOOKUP(A799,'[1]Ecart validé'!$A:$A,1,FALSE)),Z799,"Ecart Validé")</f>
        <v>valid</v>
      </c>
      <c r="R799" t="s">
        <v>30</v>
      </c>
      <c r="X799"/>
      <c r="Y799"/>
      <c r="Z799" t="s">
        <v>31</v>
      </c>
    </row>
    <row r="800" spans="1:26" x14ac:dyDescent="0.3">
      <c r="A800" t="s">
        <v>1280</v>
      </c>
      <c r="B800" t="s">
        <v>963</v>
      </c>
      <c r="C800">
        <v>6311</v>
      </c>
      <c r="D800" t="str">
        <f>+VLOOKUP(C800,Param!K:L,2,FALSE)</f>
        <v>SILLERIAS ALACUAS SA</v>
      </c>
      <c r="E800" t="s">
        <v>1277</v>
      </c>
      <c r="F800" t="s">
        <v>35</v>
      </c>
      <c r="G800" t="s">
        <v>29</v>
      </c>
      <c r="H800" s="5">
        <v>3859.43</v>
      </c>
      <c r="I800" s="5">
        <v>3859.4279999999999</v>
      </c>
      <c r="J800" s="5">
        <v>1.9999999999527002E-3</v>
      </c>
      <c r="K800" s="5">
        <v>3859.43</v>
      </c>
      <c r="L800" s="5">
        <v>0</v>
      </c>
      <c r="M800" t="str">
        <f>IF(ISERROR(VLOOKUP(A800,'[1]Ecart validé'!$A:$A,1,FALSE)),Z800,"Ecart Validé")</f>
        <v>valid</v>
      </c>
      <c r="R800" t="s">
        <v>30</v>
      </c>
      <c r="X800"/>
      <c r="Y800"/>
      <c r="Z800" t="s">
        <v>31</v>
      </c>
    </row>
    <row r="801" spans="1:26" x14ac:dyDescent="0.3">
      <c r="A801" t="s">
        <v>1281</v>
      </c>
      <c r="B801" t="s">
        <v>963</v>
      </c>
      <c r="C801">
        <v>6311</v>
      </c>
      <c r="D801" t="str">
        <f>+VLOOKUP(C801,Param!K:L,2,FALSE)</f>
        <v>SILLERIAS ALACUAS SA</v>
      </c>
      <c r="E801" t="s">
        <v>1277</v>
      </c>
      <c r="F801" t="s">
        <v>37</v>
      </c>
      <c r="G801" t="s">
        <v>29</v>
      </c>
      <c r="H801" s="5">
        <v>3073.29</v>
      </c>
      <c r="I801" s="5">
        <v>3073.288</v>
      </c>
      <c r="J801" s="5">
        <v>1.9999999999527002E-3</v>
      </c>
      <c r="K801" s="5">
        <v>3073.29</v>
      </c>
      <c r="L801" s="5">
        <v>0</v>
      </c>
      <c r="M801" t="str">
        <f>IF(ISERROR(VLOOKUP(A801,'[1]Ecart validé'!$A:$A,1,FALSE)),Z801,"Ecart Validé")</f>
        <v>valid</v>
      </c>
      <c r="R801" t="s">
        <v>30</v>
      </c>
      <c r="X801"/>
      <c r="Y801"/>
      <c r="Z801" t="s">
        <v>31</v>
      </c>
    </row>
    <row r="802" spans="1:26" x14ac:dyDescent="0.3">
      <c r="A802" t="s">
        <v>1282</v>
      </c>
      <c r="B802" t="s">
        <v>963</v>
      </c>
      <c r="C802">
        <v>6317</v>
      </c>
      <c r="D802" t="str">
        <f>+VLOOKUP(C802,Param!K:L,2,FALSE)</f>
        <v>CREATIONS INOVA</v>
      </c>
      <c r="E802" t="s">
        <v>1283</v>
      </c>
      <c r="F802" t="s">
        <v>28</v>
      </c>
      <c r="G802" t="s">
        <v>29</v>
      </c>
      <c r="H802" s="5">
        <v>3224.35</v>
      </c>
      <c r="I802" s="5">
        <v>3224.35</v>
      </c>
      <c r="J802" s="5">
        <v>0</v>
      </c>
      <c r="K802" s="5">
        <v>3224.35</v>
      </c>
      <c r="L802" s="5">
        <v>0</v>
      </c>
      <c r="M802" t="str">
        <f>IF(ISERROR(VLOOKUP(A802,'[1]Ecart validé'!$A:$A,1,FALSE)),Z802,"Ecart Validé")</f>
        <v>valid</v>
      </c>
      <c r="R802" t="s">
        <v>30</v>
      </c>
      <c r="X802"/>
      <c r="Y802"/>
      <c r="Z802" t="s">
        <v>31</v>
      </c>
    </row>
    <row r="803" spans="1:26" x14ac:dyDescent="0.3">
      <c r="A803" t="s">
        <v>1284</v>
      </c>
      <c r="B803" t="s">
        <v>963</v>
      </c>
      <c r="C803">
        <v>6317</v>
      </c>
      <c r="D803" t="str">
        <f>+VLOOKUP(C803,Param!K:L,2,FALSE)</f>
        <v>CREATIONS INOVA</v>
      </c>
      <c r="E803" t="s">
        <v>1283</v>
      </c>
      <c r="F803" t="s">
        <v>33</v>
      </c>
      <c r="G803" t="s">
        <v>29</v>
      </c>
      <c r="H803" s="5">
        <v>499.85</v>
      </c>
      <c r="I803" s="5">
        <v>499.85</v>
      </c>
      <c r="J803" s="5">
        <v>0</v>
      </c>
      <c r="K803" s="5">
        <v>499.85</v>
      </c>
      <c r="L803" s="5">
        <v>0</v>
      </c>
      <c r="M803" t="str">
        <f>IF(ISERROR(VLOOKUP(A803,'[1]Ecart validé'!$A:$A,1,FALSE)),Z803,"Ecart Validé")</f>
        <v>valid</v>
      </c>
      <c r="R803" t="s">
        <v>30</v>
      </c>
      <c r="X803"/>
      <c r="Y803"/>
      <c r="Z803" t="s">
        <v>31</v>
      </c>
    </row>
    <row r="804" spans="1:26" x14ac:dyDescent="0.3">
      <c r="A804" t="s">
        <v>1285</v>
      </c>
      <c r="B804" t="s">
        <v>963</v>
      </c>
      <c r="C804">
        <v>6317</v>
      </c>
      <c r="D804" t="str">
        <f>+VLOOKUP(C804,Param!K:L,2,FALSE)</f>
        <v>CREATIONS INOVA</v>
      </c>
      <c r="E804" t="s">
        <v>1283</v>
      </c>
      <c r="F804" t="s">
        <v>35</v>
      </c>
      <c r="G804" t="s">
        <v>29</v>
      </c>
      <c r="H804" s="5">
        <v>710.95</v>
      </c>
      <c r="I804" s="5">
        <v>710.95</v>
      </c>
      <c r="J804" s="5">
        <v>0</v>
      </c>
      <c r="K804" s="5">
        <v>710.95</v>
      </c>
      <c r="L804" s="5">
        <v>0</v>
      </c>
      <c r="M804" t="str">
        <f>IF(ISERROR(VLOOKUP(A804,'[1]Ecart validé'!$A:$A,1,FALSE)),Z804,"Ecart Validé")</f>
        <v>valid</v>
      </c>
      <c r="R804" t="s">
        <v>30</v>
      </c>
      <c r="X804"/>
      <c r="Y804"/>
      <c r="Z804" t="s">
        <v>31</v>
      </c>
    </row>
    <row r="805" spans="1:26" x14ac:dyDescent="0.3">
      <c r="A805" t="s">
        <v>1286</v>
      </c>
      <c r="B805" t="s">
        <v>963</v>
      </c>
      <c r="C805">
        <v>6317</v>
      </c>
      <c r="D805" t="str">
        <f>+VLOOKUP(C805,Param!K:L,2,FALSE)</f>
        <v>CREATIONS INOVA</v>
      </c>
      <c r="E805" t="s">
        <v>1283</v>
      </c>
      <c r="F805" t="s">
        <v>37</v>
      </c>
      <c r="G805" t="s">
        <v>29</v>
      </c>
      <c r="H805" s="5">
        <v>1166.7</v>
      </c>
      <c r="I805" s="5">
        <v>1166.7</v>
      </c>
      <c r="J805" s="5">
        <v>0</v>
      </c>
      <c r="K805" s="5">
        <v>1166.7</v>
      </c>
      <c r="L805" s="5">
        <v>0</v>
      </c>
      <c r="M805" t="str">
        <f>IF(ISERROR(VLOOKUP(A805,'[1]Ecart validé'!$A:$A,1,FALSE)),Z805,"Ecart Validé")</f>
        <v>valid</v>
      </c>
      <c r="R805" t="s">
        <v>30</v>
      </c>
      <c r="X805"/>
      <c r="Y805"/>
      <c r="Z805" t="s">
        <v>31</v>
      </c>
    </row>
    <row r="806" spans="1:26" x14ac:dyDescent="0.3">
      <c r="A806" t="s">
        <v>1287</v>
      </c>
      <c r="B806" t="s">
        <v>963</v>
      </c>
      <c r="C806">
        <v>6811</v>
      </c>
      <c r="D806" t="str">
        <f>+VLOOKUP(C806,Param!K:L,2,FALSE)</f>
        <v>GLASSDEBOURG SARL</v>
      </c>
      <c r="E806" t="s">
        <v>1288</v>
      </c>
      <c r="F806" t="s">
        <v>33</v>
      </c>
      <c r="G806" t="s">
        <v>29</v>
      </c>
      <c r="H806" s="5">
        <v>224.81</v>
      </c>
      <c r="I806" s="5">
        <v>224.8056</v>
      </c>
      <c r="J806" s="5">
        <v>4.4000000000039502E-3</v>
      </c>
      <c r="K806" s="5">
        <v>224.81</v>
      </c>
      <c r="L806" s="5">
        <v>0</v>
      </c>
      <c r="M806" t="str">
        <f>IF(ISERROR(VLOOKUP(A806,'[1]Ecart validé'!$A:$A,1,FALSE)),Z806,"Ecart Validé")</f>
        <v>valid</v>
      </c>
      <c r="R806" t="s">
        <v>30</v>
      </c>
      <c r="X806"/>
      <c r="Y806"/>
      <c r="Z806" t="s">
        <v>31</v>
      </c>
    </row>
    <row r="807" spans="1:26" x14ac:dyDescent="0.3">
      <c r="A807" t="s">
        <v>1289</v>
      </c>
      <c r="B807" t="s">
        <v>963</v>
      </c>
      <c r="C807">
        <v>6811</v>
      </c>
      <c r="D807" t="str">
        <f>+VLOOKUP(C807,Param!K:L,2,FALSE)</f>
        <v>GLASSDEBOURG SARL</v>
      </c>
      <c r="E807" t="s">
        <v>1288</v>
      </c>
      <c r="F807" t="s">
        <v>35</v>
      </c>
      <c r="G807" t="s">
        <v>29</v>
      </c>
      <c r="H807" s="5">
        <v>424.03</v>
      </c>
      <c r="I807" s="5">
        <v>424.02960000000002</v>
      </c>
      <c r="J807" s="5">
        <v>3.9999999995643499E-4</v>
      </c>
      <c r="K807" s="5">
        <v>424.03</v>
      </c>
      <c r="L807" s="5">
        <v>0</v>
      </c>
      <c r="M807" t="str">
        <f>IF(ISERROR(VLOOKUP(A807,'[1]Ecart validé'!$A:$A,1,FALSE)),Z807,"Ecart Validé")</f>
        <v>valid</v>
      </c>
      <c r="R807" t="s">
        <v>30</v>
      </c>
      <c r="X807"/>
      <c r="Y807"/>
      <c r="Z807" t="s">
        <v>31</v>
      </c>
    </row>
    <row r="808" spans="1:26" x14ac:dyDescent="0.3">
      <c r="A808" t="s">
        <v>1290</v>
      </c>
      <c r="B808" t="s">
        <v>963</v>
      </c>
      <c r="C808">
        <v>6811</v>
      </c>
      <c r="D808" t="str">
        <f>+VLOOKUP(C808,Param!K:L,2,FALSE)</f>
        <v>GLASSDEBOURG SARL</v>
      </c>
      <c r="E808" t="s">
        <v>1288</v>
      </c>
      <c r="F808" t="s">
        <v>37</v>
      </c>
      <c r="G808" t="s">
        <v>29</v>
      </c>
      <c r="H808" s="5">
        <v>1478.96</v>
      </c>
      <c r="I808" s="5">
        <v>1478.96</v>
      </c>
      <c r="J808" s="5">
        <v>0</v>
      </c>
      <c r="K808" s="5">
        <v>1478.96</v>
      </c>
      <c r="L808" s="5">
        <v>0</v>
      </c>
      <c r="M808" t="str">
        <f>IF(ISERROR(VLOOKUP(A808,'[1]Ecart validé'!$A:$A,1,FALSE)),Z808,"Ecart Validé")</f>
        <v>valid</v>
      </c>
      <c r="R808" t="s">
        <v>30</v>
      </c>
      <c r="X808"/>
      <c r="Y808"/>
      <c r="Z808" t="s">
        <v>31</v>
      </c>
    </row>
    <row r="809" spans="1:26" x14ac:dyDescent="0.3">
      <c r="A809" t="s">
        <v>1291</v>
      </c>
      <c r="B809" t="s">
        <v>963</v>
      </c>
      <c r="C809">
        <v>8724</v>
      </c>
      <c r="D809" t="str">
        <f>+VLOOKUP(C809,Param!K:L,2,FALSE)</f>
        <v>SEC - SILVERA</v>
      </c>
      <c r="E809" t="s">
        <v>1292</v>
      </c>
      <c r="F809" t="s">
        <v>28</v>
      </c>
      <c r="G809" t="s">
        <v>29</v>
      </c>
      <c r="H809" s="5">
        <v>5097.8999999999996</v>
      </c>
      <c r="I809" s="5">
        <v>5097.8999999999996</v>
      </c>
      <c r="J809" s="5">
        <v>0</v>
      </c>
      <c r="K809" s="5">
        <v>5097.8999999999996</v>
      </c>
      <c r="L809" s="5">
        <v>0</v>
      </c>
      <c r="M809" t="str">
        <f>IF(ISERROR(VLOOKUP(A809,'[1]Ecart validé'!$A:$A,1,FALSE)),Z809,"Ecart Validé")</f>
        <v>valid</v>
      </c>
      <c r="R809" t="s">
        <v>30</v>
      </c>
      <c r="X809"/>
      <c r="Y809"/>
      <c r="Z809" t="s">
        <v>31</v>
      </c>
    </row>
    <row r="810" spans="1:26" x14ac:dyDescent="0.3">
      <c r="A810" t="s">
        <v>1293</v>
      </c>
      <c r="B810" t="s">
        <v>963</v>
      </c>
      <c r="C810">
        <v>8724</v>
      </c>
      <c r="D810" t="str">
        <f>+VLOOKUP(C810,Param!K:L,2,FALSE)</f>
        <v>SEC - SILVERA</v>
      </c>
      <c r="E810" t="s">
        <v>1292</v>
      </c>
      <c r="F810" t="s">
        <v>33</v>
      </c>
      <c r="G810" t="s">
        <v>29</v>
      </c>
      <c r="H810" s="5">
        <v>778.14</v>
      </c>
      <c r="I810" s="5">
        <v>778.14</v>
      </c>
      <c r="J810" s="5">
        <v>0</v>
      </c>
      <c r="K810" s="5">
        <v>778.14</v>
      </c>
      <c r="L810" s="5">
        <v>0</v>
      </c>
      <c r="M810" t="str">
        <f>IF(ISERROR(VLOOKUP(A810,'[1]Ecart validé'!$A:$A,1,FALSE)),Z810,"Ecart Validé")</f>
        <v>valid</v>
      </c>
      <c r="R810" t="s">
        <v>30</v>
      </c>
      <c r="X810"/>
      <c r="Y810"/>
      <c r="Z810" t="s">
        <v>31</v>
      </c>
    </row>
    <row r="811" spans="1:26" x14ac:dyDescent="0.3">
      <c r="A811" t="s">
        <v>1294</v>
      </c>
      <c r="B811" t="s">
        <v>963</v>
      </c>
      <c r="C811">
        <v>8724</v>
      </c>
      <c r="D811" t="str">
        <f>+VLOOKUP(C811,Param!K:L,2,FALSE)</f>
        <v>SEC - SILVERA</v>
      </c>
      <c r="E811" t="s">
        <v>1292</v>
      </c>
      <c r="F811" t="s">
        <v>35</v>
      </c>
      <c r="G811" t="s">
        <v>29</v>
      </c>
      <c r="H811" s="5">
        <v>3800.09</v>
      </c>
      <c r="I811" s="5">
        <v>3800.0934000000002</v>
      </c>
      <c r="J811" s="5">
        <v>-3.4000000000560201E-3</v>
      </c>
      <c r="K811" s="5">
        <v>3800.09</v>
      </c>
      <c r="L811" s="5">
        <v>0</v>
      </c>
      <c r="M811" t="str">
        <f>IF(ISERROR(VLOOKUP(A811,'[1]Ecart validé'!$A:$A,1,FALSE)),Z811,"Ecart Validé")</f>
        <v>valid</v>
      </c>
      <c r="R811" t="s">
        <v>30</v>
      </c>
      <c r="X811"/>
      <c r="Y811"/>
      <c r="Z811" t="s">
        <v>31</v>
      </c>
    </row>
    <row r="812" spans="1:26" x14ac:dyDescent="0.3">
      <c r="A812" t="s">
        <v>1295</v>
      </c>
      <c r="B812" t="s">
        <v>963</v>
      </c>
      <c r="C812">
        <v>8724</v>
      </c>
      <c r="D812" t="str">
        <f>+VLOOKUP(C812,Param!K:L,2,FALSE)</f>
        <v>SEC - SILVERA</v>
      </c>
      <c r="E812" t="s">
        <v>1292</v>
      </c>
      <c r="F812" t="s">
        <v>37</v>
      </c>
      <c r="G812" t="s">
        <v>29</v>
      </c>
      <c r="H812" s="5">
        <v>3102.06</v>
      </c>
      <c r="I812" s="5">
        <v>3102.06</v>
      </c>
      <c r="J812" s="5">
        <v>0</v>
      </c>
      <c r="K812" s="5">
        <v>3102.06</v>
      </c>
      <c r="L812" s="5">
        <v>0</v>
      </c>
      <c r="M812" t="str">
        <f>IF(ISERROR(VLOOKUP(A812,'[1]Ecart validé'!$A:$A,1,FALSE)),Z812,"Ecart Validé")</f>
        <v>valid</v>
      </c>
      <c r="R812" t="s">
        <v>30</v>
      </c>
      <c r="X812"/>
      <c r="Y812"/>
      <c r="Z812" t="s">
        <v>31</v>
      </c>
    </row>
    <row r="813" spans="1:26" x14ac:dyDescent="0.3">
      <c r="A813" t="s">
        <v>1296</v>
      </c>
      <c r="B813" t="s">
        <v>963</v>
      </c>
      <c r="C813">
        <v>8979</v>
      </c>
      <c r="D813" t="str">
        <f>+VLOOKUP(C813,Param!K:L,2,FALSE)</f>
        <v>ASCOLIA</v>
      </c>
      <c r="E813" t="s">
        <v>1297</v>
      </c>
      <c r="F813" t="s">
        <v>51</v>
      </c>
      <c r="G813" t="s">
        <v>29</v>
      </c>
      <c r="H813" s="5">
        <v>6343.9</v>
      </c>
      <c r="I813" s="5">
        <v>6343.8984</v>
      </c>
      <c r="J813" s="5">
        <v>1.59999999959836E-3</v>
      </c>
      <c r="K813" s="5">
        <v>6343.9</v>
      </c>
      <c r="L813" s="5">
        <v>0</v>
      </c>
      <c r="M813" t="str">
        <f>IF(ISERROR(VLOOKUP(A813,'[1]Ecart validé'!$A:$A,1,FALSE)),Z813,"Ecart Validé")</f>
        <v>valid</v>
      </c>
      <c r="R813" t="s">
        <v>30</v>
      </c>
      <c r="X813"/>
      <c r="Y813"/>
      <c r="Z813" t="s">
        <v>31</v>
      </c>
    </row>
    <row r="814" spans="1:26" x14ac:dyDescent="0.3">
      <c r="A814" t="s">
        <v>1298</v>
      </c>
      <c r="B814" t="s">
        <v>963</v>
      </c>
      <c r="C814">
        <v>9761</v>
      </c>
      <c r="D814" t="str">
        <f>+VLOOKUP(C814,Param!K:L,2,FALSE)</f>
        <v>DOMETIC  GERMANY HOLDING GmbH</v>
      </c>
      <c r="E814">
        <v>900054</v>
      </c>
      <c r="F814" t="s">
        <v>28</v>
      </c>
      <c r="G814" t="s">
        <v>29</v>
      </c>
      <c r="H814" s="5">
        <v>9945.15</v>
      </c>
      <c r="I814" s="5">
        <v>9945.1319999999996</v>
      </c>
      <c r="J814" s="5">
        <v>1.80000000000291E-2</v>
      </c>
      <c r="K814" s="5">
        <v>9945.15</v>
      </c>
      <c r="L814" s="5">
        <v>0</v>
      </c>
      <c r="M814" t="str">
        <f>IF(ISERROR(VLOOKUP(A814,'[1]Ecart validé'!$A:$A,1,FALSE)),Z814,"Ecart Validé")</f>
        <v>valid</v>
      </c>
      <c r="R814" t="s">
        <v>30</v>
      </c>
      <c r="X814"/>
      <c r="Y814"/>
      <c r="Z814" t="s">
        <v>31</v>
      </c>
    </row>
    <row r="815" spans="1:26" x14ac:dyDescent="0.3">
      <c r="A815" t="s">
        <v>1299</v>
      </c>
      <c r="B815" t="s">
        <v>963</v>
      </c>
      <c r="C815">
        <v>9761</v>
      </c>
      <c r="D815" t="str">
        <f>+VLOOKUP(C815,Param!K:L,2,FALSE)</f>
        <v>DOMETIC  GERMANY HOLDING GmbH</v>
      </c>
      <c r="E815">
        <v>900054</v>
      </c>
      <c r="F815" t="s">
        <v>33</v>
      </c>
      <c r="G815" t="s">
        <v>29</v>
      </c>
      <c r="H815" s="5">
        <v>7228.9</v>
      </c>
      <c r="I815" s="5">
        <v>7228.9</v>
      </c>
      <c r="J815" s="5">
        <v>0</v>
      </c>
      <c r="K815" s="5">
        <v>7228.9</v>
      </c>
      <c r="L815" s="5">
        <v>0</v>
      </c>
      <c r="M815" t="str">
        <f>IF(ISERROR(VLOOKUP(A815,'[1]Ecart validé'!$A:$A,1,FALSE)),Z815,"Ecart Validé")</f>
        <v>valid</v>
      </c>
      <c r="R815" t="s">
        <v>30</v>
      </c>
      <c r="X815"/>
      <c r="Y815"/>
      <c r="Z815" t="s">
        <v>31</v>
      </c>
    </row>
    <row r="816" spans="1:26" x14ac:dyDescent="0.3">
      <c r="A816" t="s">
        <v>1300</v>
      </c>
      <c r="B816" t="s">
        <v>963</v>
      </c>
      <c r="C816">
        <v>9761</v>
      </c>
      <c r="D816" t="str">
        <f>+VLOOKUP(C816,Param!K:L,2,FALSE)</f>
        <v>DOMETIC  GERMANY HOLDING GmbH</v>
      </c>
      <c r="E816">
        <v>900054</v>
      </c>
      <c r="F816" t="s">
        <v>35</v>
      </c>
      <c r="G816" t="s">
        <v>29</v>
      </c>
      <c r="H816" s="5">
        <v>12173.55</v>
      </c>
      <c r="I816" s="5">
        <v>12173.55</v>
      </c>
      <c r="J816" s="5">
        <v>0</v>
      </c>
      <c r="K816" s="5">
        <v>12173.55</v>
      </c>
      <c r="L816" s="5">
        <v>0</v>
      </c>
      <c r="M816" t="str">
        <f>IF(ISERROR(VLOOKUP(A816,'[1]Ecart validé'!$A:$A,1,FALSE)),Z816,"Ecart Validé")</f>
        <v>valid</v>
      </c>
      <c r="R816" t="s">
        <v>30</v>
      </c>
      <c r="X816"/>
      <c r="Y816"/>
      <c r="Z816" t="s">
        <v>31</v>
      </c>
    </row>
    <row r="817" spans="1:26" x14ac:dyDescent="0.3">
      <c r="A817" t="s">
        <v>1301</v>
      </c>
      <c r="B817" t="s">
        <v>963</v>
      </c>
      <c r="C817">
        <v>9761</v>
      </c>
      <c r="D817" t="str">
        <f>+VLOOKUP(C817,Param!K:L,2,FALSE)</f>
        <v>DOMETIC  GERMANY HOLDING GmbH</v>
      </c>
      <c r="E817">
        <v>900054</v>
      </c>
      <c r="F817" t="s">
        <v>37</v>
      </c>
      <c r="G817" t="s">
        <v>29</v>
      </c>
      <c r="H817" s="5">
        <v>5329</v>
      </c>
      <c r="I817" s="5">
        <v>5329</v>
      </c>
      <c r="J817" s="5">
        <v>0</v>
      </c>
      <c r="K817" s="5">
        <v>5329</v>
      </c>
      <c r="L817" s="5">
        <v>0</v>
      </c>
      <c r="M817" t="str">
        <f>IF(ISERROR(VLOOKUP(A817,'[1]Ecart validé'!$A:$A,1,FALSE)),Z817,"Ecart Validé")</f>
        <v>valid</v>
      </c>
      <c r="R817" t="s">
        <v>30</v>
      </c>
      <c r="X817"/>
      <c r="Y817"/>
      <c r="Z817" t="s">
        <v>31</v>
      </c>
    </row>
    <row r="818" spans="1:26" x14ac:dyDescent="0.3">
      <c r="A818" t="s">
        <v>1302</v>
      </c>
      <c r="B818" t="s">
        <v>963</v>
      </c>
      <c r="C818">
        <v>9857</v>
      </c>
      <c r="D818" t="str">
        <f>+VLOOKUP(C818,Param!K:L,2,FALSE)</f>
        <v>HERMES PARFUMS - COMPTOIR NOUVEAU DE LA PARFUMERIE</v>
      </c>
      <c r="E818">
        <v>2291019</v>
      </c>
      <c r="F818" t="s">
        <v>37</v>
      </c>
      <c r="G818" t="s">
        <v>29</v>
      </c>
      <c r="H818" s="5">
        <v>19275.91</v>
      </c>
      <c r="I818" s="5">
        <v>19275.907500000001</v>
      </c>
      <c r="J818" s="5">
        <v>2.4999999986903198E-3</v>
      </c>
      <c r="K818" s="5">
        <v>19275.91</v>
      </c>
      <c r="L818" s="5">
        <v>0</v>
      </c>
      <c r="M818" t="str">
        <f>IF(ISERROR(VLOOKUP(A818,'[1]Ecart validé'!$A:$A,1,FALSE)),Z818,"Ecart Validé")</f>
        <v>valid</v>
      </c>
      <c r="R818" t="s">
        <v>30</v>
      </c>
      <c r="X818"/>
      <c r="Y818"/>
      <c r="Z818" t="s">
        <v>31</v>
      </c>
    </row>
    <row r="819" spans="1:26" x14ac:dyDescent="0.3">
      <c r="A819" t="s">
        <v>1303</v>
      </c>
      <c r="B819" t="s">
        <v>963</v>
      </c>
      <c r="C819">
        <v>11632</v>
      </c>
      <c r="D819" t="str">
        <f>+VLOOKUP(C819,Param!K:L,2,FALSE)</f>
        <v>ESPRIT GOURMAND</v>
      </c>
      <c r="E819" t="s">
        <v>1304</v>
      </c>
      <c r="F819" t="s">
        <v>28</v>
      </c>
      <c r="G819" t="s">
        <v>29</v>
      </c>
      <c r="H819" s="5">
        <v>535.41999999999996</v>
      </c>
      <c r="I819" s="5">
        <v>535.41800000000001</v>
      </c>
      <c r="J819" s="5">
        <v>1.9999999999527002E-3</v>
      </c>
      <c r="K819" s="5">
        <v>535.41999999999996</v>
      </c>
      <c r="L819" s="5">
        <v>0</v>
      </c>
      <c r="M819" t="str">
        <f>IF(ISERROR(VLOOKUP(A819,'[1]Ecart validé'!$A:$A,1,FALSE)),Z819,"Ecart Validé")</f>
        <v>valid</v>
      </c>
      <c r="R819" t="s">
        <v>30</v>
      </c>
      <c r="X819"/>
      <c r="Y819"/>
      <c r="Z819" t="s">
        <v>31</v>
      </c>
    </row>
    <row r="820" spans="1:26" x14ac:dyDescent="0.3">
      <c r="A820" t="s">
        <v>1305</v>
      </c>
      <c r="B820" t="s">
        <v>963</v>
      </c>
      <c r="C820">
        <v>11632</v>
      </c>
      <c r="D820" t="str">
        <f>+VLOOKUP(C820,Param!K:L,2,FALSE)</f>
        <v>ESPRIT GOURMAND</v>
      </c>
      <c r="E820" t="s">
        <v>1304</v>
      </c>
      <c r="F820" t="s">
        <v>33</v>
      </c>
      <c r="G820" t="s">
        <v>29</v>
      </c>
      <c r="H820" s="5">
        <v>28.96</v>
      </c>
      <c r="I820" s="5">
        <v>28.955200000000001</v>
      </c>
      <c r="J820" s="5">
        <v>4.7999999999994696E-3</v>
      </c>
      <c r="K820" s="5">
        <v>28.96</v>
      </c>
      <c r="L820" s="5">
        <v>0</v>
      </c>
      <c r="M820" t="str">
        <f>IF(ISERROR(VLOOKUP(A820,'[1]Ecart validé'!$A:$A,1,FALSE)),Z820,"Ecart Validé")</f>
        <v>valid</v>
      </c>
      <c r="R820" t="s">
        <v>30</v>
      </c>
      <c r="X820"/>
      <c r="Y820"/>
      <c r="Z820" t="s">
        <v>31</v>
      </c>
    </row>
    <row r="821" spans="1:26" x14ac:dyDescent="0.3">
      <c r="A821" t="s">
        <v>1306</v>
      </c>
      <c r="B821" t="s">
        <v>963</v>
      </c>
      <c r="C821">
        <v>11632</v>
      </c>
      <c r="D821" t="str">
        <f>+VLOOKUP(C821,Param!K:L,2,FALSE)</f>
        <v>ESPRIT GOURMAND</v>
      </c>
      <c r="E821" t="s">
        <v>1304</v>
      </c>
      <c r="F821" t="s">
        <v>35</v>
      </c>
      <c r="G821" t="s">
        <v>29</v>
      </c>
      <c r="H821" s="5">
        <v>180.68</v>
      </c>
      <c r="I821" s="5">
        <v>180.67840000000001</v>
      </c>
      <c r="J821" s="5">
        <v>1.59999999999627E-3</v>
      </c>
      <c r="K821" s="5">
        <v>180.68</v>
      </c>
      <c r="L821" s="5">
        <v>0</v>
      </c>
      <c r="M821" t="str">
        <f>IF(ISERROR(VLOOKUP(A821,'[1]Ecart validé'!$A:$A,1,FALSE)),Z821,"Ecart Validé")</f>
        <v>valid</v>
      </c>
      <c r="R821" t="s">
        <v>30</v>
      </c>
      <c r="X821"/>
      <c r="Y821"/>
      <c r="Z821" t="s">
        <v>31</v>
      </c>
    </row>
    <row r="822" spans="1:26" x14ac:dyDescent="0.3">
      <c r="A822" t="s">
        <v>1307</v>
      </c>
      <c r="B822" t="s">
        <v>963</v>
      </c>
      <c r="C822">
        <v>11632</v>
      </c>
      <c r="D822" t="str">
        <f>+VLOOKUP(C822,Param!K:L,2,FALSE)</f>
        <v>ESPRIT GOURMAND</v>
      </c>
      <c r="E822" t="s">
        <v>1304</v>
      </c>
      <c r="F822" t="s">
        <v>37</v>
      </c>
      <c r="G822" t="s">
        <v>29</v>
      </c>
      <c r="H822" s="5">
        <v>121.61</v>
      </c>
      <c r="I822" s="5">
        <v>121.6056</v>
      </c>
      <c r="J822" s="5">
        <v>4.4000000000039502E-3</v>
      </c>
      <c r="K822" s="5">
        <v>121.61</v>
      </c>
      <c r="L822" s="5">
        <v>0</v>
      </c>
      <c r="M822" t="str">
        <f>IF(ISERROR(VLOOKUP(A822,'[1]Ecart validé'!$A:$A,1,FALSE)),Z822,"Ecart Validé")</f>
        <v>valid</v>
      </c>
      <c r="R822" t="s">
        <v>30</v>
      </c>
      <c r="X822"/>
      <c r="Y822"/>
      <c r="Z822" t="s">
        <v>31</v>
      </c>
    </row>
    <row r="823" spans="1:26" x14ac:dyDescent="0.3">
      <c r="A823" t="s">
        <v>1308</v>
      </c>
      <c r="B823" t="s">
        <v>963</v>
      </c>
      <c r="C823">
        <v>12120</v>
      </c>
      <c r="D823" t="str">
        <f>+VLOOKUP(C823,Param!K:L,2,FALSE)</f>
        <v>WIESNER HAGER</v>
      </c>
      <c r="E823">
        <v>2526013</v>
      </c>
      <c r="F823" t="s">
        <v>28</v>
      </c>
      <c r="G823" t="s">
        <v>29</v>
      </c>
      <c r="H823" s="5">
        <v>6632.32</v>
      </c>
      <c r="I823" s="5">
        <v>6632.31</v>
      </c>
      <c r="J823" s="5">
        <v>9.9999999993087806E-3</v>
      </c>
      <c r="K823" s="5">
        <v>6632.32</v>
      </c>
      <c r="L823" s="5">
        <v>0</v>
      </c>
      <c r="M823" t="str">
        <f>IF(ISERROR(VLOOKUP(A823,'[1]Ecart validé'!$A:$A,1,FALSE)),Z823,"Ecart Validé")</f>
        <v>valid</v>
      </c>
      <c r="R823" t="s">
        <v>30</v>
      </c>
      <c r="X823"/>
      <c r="Y823"/>
      <c r="Z823" t="s">
        <v>31</v>
      </c>
    </row>
    <row r="824" spans="1:26" x14ac:dyDescent="0.3">
      <c r="A824" t="s">
        <v>1309</v>
      </c>
      <c r="B824" t="s">
        <v>963</v>
      </c>
      <c r="C824">
        <v>12120</v>
      </c>
      <c r="D824" t="str">
        <f>+VLOOKUP(C824,Param!K:L,2,FALSE)</f>
        <v>WIESNER HAGER</v>
      </c>
      <c r="E824">
        <v>2526013</v>
      </c>
      <c r="F824" t="s">
        <v>33</v>
      </c>
      <c r="G824" t="s">
        <v>29</v>
      </c>
      <c r="H824" s="5">
        <v>12762.07</v>
      </c>
      <c r="I824" s="5">
        <v>12762.06</v>
      </c>
      <c r="J824" s="5">
        <v>1.0000000000218201E-2</v>
      </c>
      <c r="K824" s="5">
        <v>12762.07</v>
      </c>
      <c r="L824" s="5">
        <v>0</v>
      </c>
      <c r="M824" t="str">
        <f>IF(ISERROR(VLOOKUP(A824,'[1]Ecart validé'!$A:$A,1,FALSE)),Z824,"Ecart Validé")</f>
        <v>valid</v>
      </c>
      <c r="R824" t="s">
        <v>30</v>
      </c>
      <c r="X824"/>
      <c r="Y824"/>
      <c r="Z824" t="s">
        <v>31</v>
      </c>
    </row>
    <row r="825" spans="1:26" x14ac:dyDescent="0.3">
      <c r="A825" t="s">
        <v>1310</v>
      </c>
      <c r="B825" t="s">
        <v>963</v>
      </c>
      <c r="C825">
        <v>12120</v>
      </c>
      <c r="D825" t="str">
        <f>+VLOOKUP(C825,Param!K:L,2,FALSE)</f>
        <v>WIESNER HAGER</v>
      </c>
      <c r="E825">
        <v>2526013</v>
      </c>
      <c r="F825" t="s">
        <v>35</v>
      </c>
      <c r="G825" t="s">
        <v>29</v>
      </c>
      <c r="H825" s="5">
        <v>879.48</v>
      </c>
      <c r="I825" s="5">
        <v>879.48</v>
      </c>
      <c r="J825" s="5">
        <v>0</v>
      </c>
      <c r="K825" s="5">
        <v>879.48</v>
      </c>
      <c r="L825" s="5">
        <v>0</v>
      </c>
      <c r="M825" t="str">
        <f>IF(ISERROR(VLOOKUP(A825,'[1]Ecart validé'!$A:$A,1,FALSE)),Z825,"Ecart Validé")</f>
        <v>valid</v>
      </c>
      <c r="R825" t="s">
        <v>30</v>
      </c>
      <c r="X825"/>
      <c r="Y825"/>
      <c r="Z825" t="s">
        <v>31</v>
      </c>
    </row>
    <row r="826" spans="1:26" x14ac:dyDescent="0.3">
      <c r="A826" t="s">
        <v>1311</v>
      </c>
      <c r="B826" t="s">
        <v>963</v>
      </c>
      <c r="C826">
        <v>12120</v>
      </c>
      <c r="D826" t="str">
        <f>+VLOOKUP(C826,Param!K:L,2,FALSE)</f>
        <v>WIESNER HAGER</v>
      </c>
      <c r="E826">
        <v>2526013</v>
      </c>
      <c r="F826" t="s">
        <v>37</v>
      </c>
      <c r="G826" t="s">
        <v>29</v>
      </c>
      <c r="H826" s="5">
        <v>15967.2</v>
      </c>
      <c r="I826" s="5">
        <v>15967.2</v>
      </c>
      <c r="J826" s="5">
        <v>0</v>
      </c>
      <c r="K826" s="5">
        <v>15967.2</v>
      </c>
      <c r="L826" s="5">
        <v>0</v>
      </c>
      <c r="M826" t="str">
        <f>IF(ISERROR(VLOOKUP(A826,'[1]Ecart validé'!$A:$A,1,FALSE)),Z826,"Ecart Validé")</f>
        <v>valid</v>
      </c>
      <c r="R826" t="s">
        <v>30</v>
      </c>
      <c r="X826"/>
      <c r="Y826"/>
      <c r="Z826" t="s">
        <v>31</v>
      </c>
    </row>
    <row r="827" spans="1:26" x14ac:dyDescent="0.3">
      <c r="A827" t="s">
        <v>1312</v>
      </c>
      <c r="B827" t="s">
        <v>963</v>
      </c>
      <c r="C827">
        <v>12841</v>
      </c>
      <c r="D827" t="str">
        <f>+VLOOKUP(C827,Param!K:L,2,FALSE)</f>
        <v>MING FAI ENTERPRISE INTERNATIONAL CO. LTD.</v>
      </c>
      <c r="E827" t="s">
        <v>1313</v>
      </c>
      <c r="F827" t="s">
        <v>28</v>
      </c>
      <c r="G827" t="s">
        <v>29</v>
      </c>
      <c r="H827" s="5">
        <v>99058.43</v>
      </c>
      <c r="I827" s="5">
        <v>99058.425499999998</v>
      </c>
      <c r="J827" s="5">
        <v>4.4999999954597998E-3</v>
      </c>
      <c r="K827" s="5">
        <v>99058.43</v>
      </c>
      <c r="L827" s="5">
        <v>0</v>
      </c>
      <c r="M827" t="str">
        <f>IF(ISERROR(VLOOKUP(A827,'[1]Ecart validé'!$A:$A,1,FALSE)),Z827,"Ecart Validé")</f>
        <v>valid</v>
      </c>
      <c r="R827" t="s">
        <v>30</v>
      </c>
      <c r="X827"/>
      <c r="Y827"/>
      <c r="Z827" t="s">
        <v>31</v>
      </c>
    </row>
    <row r="828" spans="1:26" x14ac:dyDescent="0.3">
      <c r="A828" t="s">
        <v>1314</v>
      </c>
      <c r="B828" t="s">
        <v>963</v>
      </c>
      <c r="C828">
        <v>12841</v>
      </c>
      <c r="D828" t="str">
        <f>+VLOOKUP(C828,Param!K:L,2,FALSE)</f>
        <v>MING FAI ENTERPRISE INTERNATIONAL CO. LTD.</v>
      </c>
      <c r="E828" t="s">
        <v>1313</v>
      </c>
      <c r="F828" t="s">
        <v>33</v>
      </c>
      <c r="G828" t="s">
        <v>29</v>
      </c>
      <c r="H828" s="5">
        <v>16194.9</v>
      </c>
      <c r="I828" s="5">
        <v>16194.9005</v>
      </c>
      <c r="J828" s="5">
        <v>-5.0000000010186297E-4</v>
      </c>
      <c r="K828" s="5">
        <v>16194.9</v>
      </c>
      <c r="L828" s="5">
        <v>0</v>
      </c>
      <c r="M828" t="str">
        <f>IF(ISERROR(VLOOKUP(A828,'[1]Ecart validé'!$A:$A,1,FALSE)),Z828,"Ecart Validé")</f>
        <v>valid</v>
      </c>
      <c r="R828" t="s">
        <v>30</v>
      </c>
      <c r="X828"/>
      <c r="Y828"/>
      <c r="Z828" t="s">
        <v>31</v>
      </c>
    </row>
    <row r="829" spans="1:26" x14ac:dyDescent="0.3">
      <c r="A829" t="s">
        <v>1315</v>
      </c>
      <c r="B829" t="s">
        <v>963</v>
      </c>
      <c r="C829">
        <v>12841</v>
      </c>
      <c r="D829" t="str">
        <f>+VLOOKUP(C829,Param!K:L,2,FALSE)</f>
        <v>MING FAI ENTERPRISE INTERNATIONAL CO. LTD.</v>
      </c>
      <c r="E829" t="s">
        <v>1313</v>
      </c>
      <c r="F829" t="s">
        <v>35</v>
      </c>
      <c r="G829" t="s">
        <v>29</v>
      </c>
      <c r="H829" s="5">
        <v>29110.720000000001</v>
      </c>
      <c r="I829" s="5">
        <v>29110.7245</v>
      </c>
      <c r="J829" s="5">
        <v>-4.4999999990977804E-3</v>
      </c>
      <c r="K829" s="5">
        <v>29110.720000000001</v>
      </c>
      <c r="L829" s="5">
        <v>0</v>
      </c>
      <c r="M829" t="str">
        <f>IF(ISERROR(VLOOKUP(A829,'[1]Ecart validé'!$A:$A,1,FALSE)),Z829,"Ecart Validé")</f>
        <v>valid</v>
      </c>
      <c r="R829" t="s">
        <v>30</v>
      </c>
      <c r="X829"/>
      <c r="Y829"/>
      <c r="Z829" t="s">
        <v>31</v>
      </c>
    </row>
    <row r="830" spans="1:26" x14ac:dyDescent="0.3">
      <c r="A830" t="s">
        <v>1316</v>
      </c>
      <c r="B830" t="s">
        <v>963</v>
      </c>
      <c r="C830">
        <v>12841</v>
      </c>
      <c r="D830" t="str">
        <f>+VLOOKUP(C830,Param!K:L,2,FALSE)</f>
        <v>MING FAI ENTERPRISE INTERNATIONAL CO. LTD.</v>
      </c>
      <c r="E830" t="s">
        <v>1313</v>
      </c>
      <c r="F830" t="s">
        <v>37</v>
      </c>
      <c r="G830" t="s">
        <v>29</v>
      </c>
      <c r="H830" s="5">
        <v>18820.66</v>
      </c>
      <c r="I830" s="5">
        <v>18820.654999999999</v>
      </c>
      <c r="J830" s="5">
        <v>5.0000000010186297E-3</v>
      </c>
      <c r="K830" s="5">
        <v>18820.66</v>
      </c>
      <c r="L830" s="5">
        <v>0</v>
      </c>
      <c r="M830" t="str">
        <f>IF(ISERROR(VLOOKUP(A830,'[1]Ecart validé'!$A:$A,1,FALSE)),Z830,"Ecart Validé")</f>
        <v>valid</v>
      </c>
      <c r="R830" t="s">
        <v>30</v>
      </c>
      <c r="X830"/>
      <c r="Y830"/>
      <c r="Z830" t="s">
        <v>31</v>
      </c>
    </row>
    <row r="831" spans="1:26" x14ac:dyDescent="0.3">
      <c r="A831" t="s">
        <v>1317</v>
      </c>
      <c r="B831" t="s">
        <v>963</v>
      </c>
      <c r="C831">
        <v>12841</v>
      </c>
      <c r="D831" t="str">
        <f>+VLOOKUP(C831,Param!K:L,2,FALSE)</f>
        <v>MING FAI ENTERPRISE INTERNATIONAL CO. LTD.</v>
      </c>
      <c r="E831" t="s">
        <v>1318</v>
      </c>
      <c r="F831" t="s">
        <v>28</v>
      </c>
      <c r="G831" t="s">
        <v>29</v>
      </c>
      <c r="H831" s="5">
        <v>41559.300000000003</v>
      </c>
      <c r="I831" s="5">
        <v>41559.302000000003</v>
      </c>
      <c r="J831" s="5">
        <v>-2.0000000004074502E-3</v>
      </c>
      <c r="K831" s="5">
        <v>41559.300000000003</v>
      </c>
      <c r="L831" s="5">
        <v>0</v>
      </c>
      <c r="M831" t="str">
        <f>IF(ISERROR(VLOOKUP(A831,'[1]Ecart validé'!$A:$A,1,FALSE)),Z831,"Ecart Validé")</f>
        <v>valid</v>
      </c>
      <c r="R831" t="s">
        <v>30</v>
      </c>
      <c r="X831"/>
      <c r="Y831"/>
      <c r="Z831" t="s">
        <v>31</v>
      </c>
    </row>
    <row r="832" spans="1:26" x14ac:dyDescent="0.3">
      <c r="A832" t="s">
        <v>1319</v>
      </c>
      <c r="B832" t="s">
        <v>963</v>
      </c>
      <c r="C832">
        <v>12841</v>
      </c>
      <c r="D832" t="str">
        <f>+VLOOKUP(C832,Param!K:L,2,FALSE)</f>
        <v>MING FAI ENTERPRISE INTERNATIONAL CO. LTD.</v>
      </c>
      <c r="E832" t="s">
        <v>1318</v>
      </c>
      <c r="F832" t="s">
        <v>33</v>
      </c>
      <c r="G832" t="s">
        <v>29</v>
      </c>
      <c r="H832" s="5">
        <v>7197.52</v>
      </c>
      <c r="I832" s="5">
        <v>7197.5248000000001</v>
      </c>
      <c r="J832" s="5">
        <v>-4.79999999970459E-3</v>
      </c>
      <c r="K832" s="5">
        <v>7197.52</v>
      </c>
      <c r="L832" s="5">
        <v>0</v>
      </c>
      <c r="M832" t="str">
        <f>IF(ISERROR(VLOOKUP(A832,'[1]Ecart validé'!$A:$A,1,FALSE)),Z832,"Ecart Validé")</f>
        <v>valid</v>
      </c>
      <c r="R832" t="s">
        <v>30</v>
      </c>
      <c r="X832"/>
      <c r="Y832"/>
      <c r="Z832" t="s">
        <v>31</v>
      </c>
    </row>
    <row r="833" spans="1:26" x14ac:dyDescent="0.3">
      <c r="A833" t="s">
        <v>1320</v>
      </c>
      <c r="B833" t="s">
        <v>963</v>
      </c>
      <c r="C833">
        <v>12841</v>
      </c>
      <c r="D833" t="str">
        <f>+VLOOKUP(C833,Param!K:L,2,FALSE)</f>
        <v>MING FAI ENTERPRISE INTERNATIONAL CO. LTD.</v>
      </c>
      <c r="E833" t="s">
        <v>1318</v>
      </c>
      <c r="F833" t="s">
        <v>35</v>
      </c>
      <c r="G833" t="s">
        <v>29</v>
      </c>
      <c r="H833" s="5">
        <v>11376.33</v>
      </c>
      <c r="I833" s="5">
        <v>11376.325000000001</v>
      </c>
      <c r="J833" s="5">
        <v>4.9999999991996403E-3</v>
      </c>
      <c r="K833" s="5">
        <v>11376.33</v>
      </c>
      <c r="L833" s="5">
        <v>0</v>
      </c>
      <c r="M833" t="str">
        <f>IF(ISERROR(VLOOKUP(A833,'[1]Ecart validé'!$A:$A,1,FALSE)),Z833,"Ecart Validé")</f>
        <v>valid</v>
      </c>
      <c r="R833" t="s">
        <v>30</v>
      </c>
      <c r="X833"/>
      <c r="Y833"/>
      <c r="Z833" t="s">
        <v>31</v>
      </c>
    </row>
    <row r="834" spans="1:26" x14ac:dyDescent="0.3">
      <c r="A834" t="s">
        <v>1321</v>
      </c>
      <c r="B834" t="s">
        <v>963</v>
      </c>
      <c r="C834">
        <v>12841</v>
      </c>
      <c r="D834" t="str">
        <f>+VLOOKUP(C834,Param!K:L,2,FALSE)</f>
        <v>MING FAI ENTERPRISE INTERNATIONAL CO. LTD.</v>
      </c>
      <c r="E834" t="s">
        <v>1318</v>
      </c>
      <c r="F834" t="s">
        <v>37</v>
      </c>
      <c r="G834" t="s">
        <v>29</v>
      </c>
      <c r="H834" s="5">
        <v>7847.52</v>
      </c>
      <c r="I834" s="5">
        <v>7847.5218000000004</v>
      </c>
      <c r="J834" s="5">
        <v>-1.8000000000029099E-3</v>
      </c>
      <c r="K834" s="5">
        <v>7847.52</v>
      </c>
      <c r="L834" s="5">
        <v>0</v>
      </c>
      <c r="M834" t="str">
        <f>IF(ISERROR(VLOOKUP(A834,'[1]Ecart validé'!$A:$A,1,FALSE)),Z834,"Ecart Validé")</f>
        <v>valid</v>
      </c>
      <c r="R834" t="s">
        <v>30</v>
      </c>
      <c r="X834"/>
      <c r="Y834"/>
      <c r="Z834" t="s">
        <v>31</v>
      </c>
    </row>
    <row r="835" spans="1:26" x14ac:dyDescent="0.3">
      <c r="A835" t="s">
        <v>1322</v>
      </c>
      <c r="B835" t="s">
        <v>963</v>
      </c>
      <c r="C835">
        <v>12841</v>
      </c>
      <c r="D835" t="str">
        <f>+VLOOKUP(C835,Param!K:L,2,FALSE)</f>
        <v>MING FAI ENTERPRISE INTERNATIONAL CO. LTD.</v>
      </c>
      <c r="E835" t="s">
        <v>1323</v>
      </c>
      <c r="F835" t="s">
        <v>28</v>
      </c>
      <c r="G835" t="s">
        <v>29</v>
      </c>
      <c r="H835" s="5">
        <v>292386.67</v>
      </c>
      <c r="I835" s="5">
        <v>292386.66769999999</v>
      </c>
      <c r="J835" s="5">
        <v>2.2999999928288101E-3</v>
      </c>
      <c r="K835" s="5">
        <v>292386.67</v>
      </c>
      <c r="L835" s="5">
        <v>0</v>
      </c>
      <c r="M835" t="str">
        <f>IF(ISERROR(VLOOKUP(A835,'[1]Ecart validé'!$A:$A,1,FALSE)),Z835,"Ecart Validé")</f>
        <v>valid</v>
      </c>
      <c r="R835" t="s">
        <v>30</v>
      </c>
      <c r="X835"/>
      <c r="Y835"/>
      <c r="Z835" t="s">
        <v>31</v>
      </c>
    </row>
    <row r="836" spans="1:26" x14ac:dyDescent="0.3">
      <c r="A836" t="s">
        <v>1324</v>
      </c>
      <c r="B836" t="s">
        <v>963</v>
      </c>
      <c r="C836">
        <v>12841</v>
      </c>
      <c r="D836" t="str">
        <f>+VLOOKUP(C836,Param!K:L,2,FALSE)</f>
        <v>MING FAI ENTERPRISE INTERNATIONAL CO. LTD.</v>
      </c>
      <c r="E836" t="s">
        <v>1323</v>
      </c>
      <c r="F836" t="s">
        <v>33</v>
      </c>
      <c r="G836" t="s">
        <v>29</v>
      </c>
      <c r="H836" s="5">
        <v>16341.13</v>
      </c>
      <c r="I836" s="5">
        <v>16341.135</v>
      </c>
      <c r="J836" s="5">
        <v>-5.0000000010186297E-3</v>
      </c>
      <c r="K836" s="5">
        <v>16341.13</v>
      </c>
      <c r="L836" s="5">
        <v>0</v>
      </c>
      <c r="M836" t="str">
        <f>IF(ISERROR(VLOOKUP(A836,'[1]Ecart validé'!$A:$A,1,FALSE)),Z836,"Ecart Validé")</f>
        <v>valid</v>
      </c>
      <c r="R836" t="s">
        <v>30</v>
      </c>
      <c r="X836"/>
      <c r="Y836"/>
      <c r="Z836" t="s">
        <v>31</v>
      </c>
    </row>
    <row r="837" spans="1:26" s="7" customFormat="1" x14ac:dyDescent="0.3">
      <c r="A837" t="s">
        <v>1325</v>
      </c>
      <c r="B837" t="s">
        <v>963</v>
      </c>
      <c r="C837">
        <v>12841</v>
      </c>
      <c r="D837" t="str">
        <f>+VLOOKUP(C837,Param!K:L,2,FALSE)</f>
        <v>MING FAI ENTERPRISE INTERNATIONAL CO. LTD.</v>
      </c>
      <c r="E837" t="s">
        <v>1323</v>
      </c>
      <c r="F837" t="s">
        <v>35</v>
      </c>
      <c r="G837" t="s">
        <v>29</v>
      </c>
      <c r="H837" s="5">
        <v>96650.48</v>
      </c>
      <c r="I837" s="5">
        <v>96650.481499999994</v>
      </c>
      <c r="J837" s="5">
        <v>-1.4999999984865999E-3</v>
      </c>
      <c r="K837" s="5">
        <v>96650.48</v>
      </c>
      <c r="L837" s="5">
        <v>0</v>
      </c>
      <c r="M837" t="str">
        <f>IF(ISERROR(VLOOKUP(A837,'[1]Ecart validé'!$A:$A,1,FALSE)),Z837,"Ecart Validé")</f>
        <v>valid</v>
      </c>
      <c r="N837"/>
      <c r="O837"/>
      <c r="P837"/>
      <c r="Q837"/>
      <c r="R837" t="s">
        <v>30</v>
      </c>
      <c r="S837"/>
      <c r="T837" s="41"/>
      <c r="U837" s="13"/>
      <c r="V837"/>
      <c r="W837"/>
      <c r="X837"/>
      <c r="Y837"/>
      <c r="Z837" t="s">
        <v>31</v>
      </c>
    </row>
    <row r="838" spans="1:26" x14ac:dyDescent="0.3">
      <c r="A838" t="s">
        <v>1326</v>
      </c>
      <c r="B838" t="s">
        <v>963</v>
      </c>
      <c r="C838">
        <v>12841</v>
      </c>
      <c r="D838" t="str">
        <f>+VLOOKUP(C838,Param!K:L,2,FALSE)</f>
        <v>MING FAI ENTERPRISE INTERNATIONAL CO. LTD.</v>
      </c>
      <c r="E838" t="s">
        <v>1323</v>
      </c>
      <c r="F838" t="s">
        <v>37</v>
      </c>
      <c r="G838" t="s">
        <v>29</v>
      </c>
      <c r="H838" s="5">
        <v>42980.09</v>
      </c>
      <c r="I838" s="5">
        <v>42980.0887</v>
      </c>
      <c r="J838" s="5">
        <v>1.2999999962630599E-3</v>
      </c>
      <c r="K838" s="5">
        <v>42980.09</v>
      </c>
      <c r="L838" s="5">
        <v>0</v>
      </c>
      <c r="M838" t="str">
        <f>IF(ISERROR(VLOOKUP(A838,'[1]Ecart validé'!$A:$A,1,FALSE)),Z838,"Ecart Validé")</f>
        <v>valid</v>
      </c>
      <c r="R838" t="s">
        <v>30</v>
      </c>
      <c r="X838"/>
      <c r="Y838"/>
      <c r="Z838" t="s">
        <v>31</v>
      </c>
    </row>
    <row r="839" spans="1:26" ht="43.2" x14ac:dyDescent="0.3">
      <c r="A839" t="s">
        <v>1327</v>
      </c>
      <c r="B839" t="s">
        <v>963</v>
      </c>
      <c r="C839">
        <v>13472</v>
      </c>
      <c r="D839" t="str">
        <f>+VLOOKUP(C839,Param!K:L,2,FALSE)</f>
        <v>Aliseo GmbH</v>
      </c>
      <c r="E839" t="s">
        <v>1328</v>
      </c>
      <c r="F839" t="s">
        <v>28</v>
      </c>
      <c r="G839" t="s">
        <v>29</v>
      </c>
      <c r="H839" s="5">
        <v>4353.42</v>
      </c>
      <c r="I839" s="5">
        <v>5224.107</v>
      </c>
      <c r="J839" s="5">
        <v>-870.68699999999899</v>
      </c>
      <c r="K839" s="5">
        <v>5224.107</v>
      </c>
      <c r="L839" s="5">
        <v>-870.68699999999899</v>
      </c>
      <c r="M839" t="str">
        <f>IF(ISERROR(VLOOKUP(A839,'[1]Ecart validé'!$A:$A,1,FALSE)),Z839,"Ecart Validé")</f>
        <v>Ecart Validé</v>
      </c>
      <c r="N839" t="s">
        <v>1329</v>
      </c>
      <c r="O839" t="s">
        <v>1330</v>
      </c>
      <c r="P839" t="s">
        <v>85</v>
      </c>
      <c r="Q839" t="s">
        <v>1331</v>
      </c>
      <c r="R839" t="s">
        <v>30</v>
      </c>
      <c r="S839" t="s">
        <v>42</v>
      </c>
      <c r="T839" t="s">
        <v>43</v>
      </c>
      <c r="U839" s="13" t="s">
        <v>1332</v>
      </c>
      <c r="V839" t="s">
        <v>45</v>
      </c>
      <c r="X839" t="s">
        <v>458</v>
      </c>
      <c r="Y839" t="s">
        <v>458</v>
      </c>
      <c r="Z839" t="s">
        <v>88</v>
      </c>
    </row>
    <row r="840" spans="1:26" ht="57.6" x14ac:dyDescent="0.3">
      <c r="A840" t="s">
        <v>1333</v>
      </c>
      <c r="B840" t="s">
        <v>963</v>
      </c>
      <c r="C840">
        <v>13472</v>
      </c>
      <c r="D840" t="str">
        <f>+VLOOKUP(C840,Param!K:L,2,FALSE)</f>
        <v>Aliseo GmbH</v>
      </c>
      <c r="E840" t="s">
        <v>1328</v>
      </c>
      <c r="F840" t="s">
        <v>33</v>
      </c>
      <c r="G840" t="s">
        <v>29</v>
      </c>
      <c r="H840" s="5">
        <v>1102.44</v>
      </c>
      <c r="I840" s="5">
        <v>1322.922</v>
      </c>
      <c r="J840" s="5">
        <v>-220.481999999999</v>
      </c>
      <c r="K840" s="5">
        <v>1322.922</v>
      </c>
      <c r="L840" s="5">
        <v>-220.481999999999</v>
      </c>
      <c r="M840" t="str">
        <f>IF(ISERROR(VLOOKUP(A840,'[1]Ecart validé'!$A:$A,1,FALSE)),Z840,"Ecart Validé")</f>
        <v>Ecart Validé</v>
      </c>
      <c r="N840" t="s">
        <v>1334</v>
      </c>
      <c r="O840" t="s">
        <v>1335</v>
      </c>
      <c r="P840" t="s">
        <v>85</v>
      </c>
      <c r="Q840" t="s">
        <v>1336</v>
      </c>
      <c r="R840" t="s">
        <v>30</v>
      </c>
      <c r="S840" t="s">
        <v>42</v>
      </c>
      <c r="T840" t="s">
        <v>43</v>
      </c>
      <c r="U840" s="13" t="s">
        <v>1337</v>
      </c>
      <c r="V840" t="s">
        <v>45</v>
      </c>
      <c r="X840" t="s">
        <v>458</v>
      </c>
      <c r="Y840" t="s">
        <v>458</v>
      </c>
      <c r="Z840" t="s">
        <v>88</v>
      </c>
    </row>
    <row r="841" spans="1:26" x14ac:dyDescent="0.3">
      <c r="A841" t="s">
        <v>1338</v>
      </c>
      <c r="B841" t="s">
        <v>963</v>
      </c>
      <c r="C841">
        <v>13472</v>
      </c>
      <c r="D841" t="str">
        <f>+VLOOKUP(C841,Param!K:L,2,FALSE)</f>
        <v>Aliseo GmbH</v>
      </c>
      <c r="E841" t="s">
        <v>1328</v>
      </c>
      <c r="F841" t="s">
        <v>35</v>
      </c>
      <c r="G841" t="s">
        <v>29</v>
      </c>
      <c r="H841" s="5">
        <v>2714.45</v>
      </c>
      <c r="I841" s="5">
        <v>2714.4425999999999</v>
      </c>
      <c r="J841" s="5">
        <v>7.3999999999614296E-3</v>
      </c>
      <c r="K841" s="5">
        <v>2714.4425999999999</v>
      </c>
      <c r="L841" s="5">
        <v>7.3999999999614296E-3</v>
      </c>
      <c r="M841" t="str">
        <f>IF(ISERROR(VLOOKUP(A841,'[1]Ecart validé'!$A:$A,1,FALSE)),Z841,"Ecart Validé")</f>
        <v>valid</v>
      </c>
      <c r="R841" t="s">
        <v>30</v>
      </c>
      <c r="X841"/>
      <c r="Y841"/>
      <c r="Z841" t="s">
        <v>31</v>
      </c>
    </row>
    <row r="842" spans="1:26" ht="43.2" x14ac:dyDescent="0.3">
      <c r="A842" t="s">
        <v>1339</v>
      </c>
      <c r="B842" t="s">
        <v>963</v>
      </c>
      <c r="C842">
        <v>13472</v>
      </c>
      <c r="D842" t="str">
        <f>+VLOOKUP(C842,Param!K:L,2,FALSE)</f>
        <v>Aliseo GmbH</v>
      </c>
      <c r="E842" t="s">
        <v>1328</v>
      </c>
      <c r="F842" t="s">
        <v>37</v>
      </c>
      <c r="G842" t="s">
        <v>29</v>
      </c>
      <c r="H842" s="5">
        <v>1104.6300000000001</v>
      </c>
      <c r="I842" s="5">
        <v>13.464</v>
      </c>
      <c r="J842" s="5">
        <v>1091.1659999999999</v>
      </c>
      <c r="K842" s="5">
        <v>13.464</v>
      </c>
      <c r="L842" s="5">
        <v>1091.1659999999999</v>
      </c>
      <c r="M842" t="str">
        <f>IF(ISERROR(VLOOKUP(A842,'[1]Ecart validé'!$A:$A,1,FALSE)),Z842,"Ecart Validé")</f>
        <v>Ecart Validé</v>
      </c>
      <c r="N842" t="s">
        <v>1340</v>
      </c>
      <c r="O842" t="s">
        <v>1341</v>
      </c>
      <c r="P842" t="s">
        <v>85</v>
      </c>
      <c r="Q842" t="s">
        <v>1342</v>
      </c>
      <c r="R842" t="s">
        <v>30</v>
      </c>
      <c r="S842" t="s">
        <v>42</v>
      </c>
      <c r="T842" t="s">
        <v>43</v>
      </c>
      <c r="U842" s="13" t="s">
        <v>1343</v>
      </c>
      <c r="V842" t="s">
        <v>45</v>
      </c>
      <c r="X842" t="s">
        <v>458</v>
      </c>
      <c r="Y842" t="s">
        <v>458</v>
      </c>
      <c r="Z842" t="s">
        <v>88</v>
      </c>
    </row>
    <row r="843" spans="1:26" x14ac:dyDescent="0.3">
      <c r="A843" t="s">
        <v>1344</v>
      </c>
      <c r="B843" t="s">
        <v>963</v>
      </c>
      <c r="C843">
        <v>13720</v>
      </c>
      <c r="D843" t="str">
        <f>+VLOOKUP(C843,Param!K:L,2,FALSE)</f>
        <v>BHS tabletop AG</v>
      </c>
      <c r="E843" t="s">
        <v>1345</v>
      </c>
      <c r="F843" t="s">
        <v>37</v>
      </c>
      <c r="G843" t="s">
        <v>29</v>
      </c>
      <c r="H843" s="5">
        <v>5523.47</v>
      </c>
      <c r="I843" s="5">
        <v>5523.4660000000003</v>
      </c>
      <c r="J843" s="5">
        <v>3.9999999999054099E-3</v>
      </c>
      <c r="K843" s="5">
        <v>5523.47</v>
      </c>
      <c r="L843" s="5">
        <v>0</v>
      </c>
      <c r="M843" t="str">
        <f>IF(ISERROR(VLOOKUP(A843,'[1]Ecart validé'!$A:$A,1,FALSE)),Z843,"Ecart Validé")</f>
        <v>valid</v>
      </c>
      <c r="R843" t="s">
        <v>30</v>
      </c>
      <c r="X843"/>
      <c r="Y843"/>
      <c r="Z843" t="s">
        <v>31</v>
      </c>
    </row>
    <row r="844" spans="1:26" x14ac:dyDescent="0.3">
      <c r="A844" t="s">
        <v>1346</v>
      </c>
      <c r="B844" t="s">
        <v>963</v>
      </c>
      <c r="C844">
        <v>18502</v>
      </c>
      <c r="D844" t="str">
        <f>+VLOOKUP(C844,Param!K:L,2,FALSE)</f>
        <v>CALLIGARIS SPA</v>
      </c>
      <c r="E844" t="s">
        <v>1347</v>
      </c>
      <c r="F844" t="s">
        <v>33</v>
      </c>
      <c r="G844" t="s">
        <v>29</v>
      </c>
      <c r="H844" s="5">
        <v>983.58</v>
      </c>
      <c r="I844" s="5">
        <v>983.58</v>
      </c>
      <c r="J844" s="5">
        <v>0</v>
      </c>
      <c r="K844" s="5">
        <v>983.58</v>
      </c>
      <c r="L844" s="5">
        <v>0</v>
      </c>
      <c r="M844" t="str">
        <f>IF(ISERROR(VLOOKUP(A844,'[1]Ecart validé'!$A:$A,1,FALSE)),Z844,"Ecart Validé")</f>
        <v>valid</v>
      </c>
      <c r="R844" t="s">
        <v>30</v>
      </c>
      <c r="X844"/>
      <c r="Y844"/>
      <c r="Z844" t="s">
        <v>31</v>
      </c>
    </row>
    <row r="845" spans="1:26" x14ac:dyDescent="0.3">
      <c r="A845" t="s">
        <v>1348</v>
      </c>
      <c r="B845" t="s">
        <v>963</v>
      </c>
      <c r="C845">
        <v>18502</v>
      </c>
      <c r="D845" t="str">
        <f>+VLOOKUP(C845,Param!K:L,2,FALSE)</f>
        <v>CALLIGARIS SPA</v>
      </c>
      <c r="E845" t="s">
        <v>1347</v>
      </c>
      <c r="F845" t="s">
        <v>35</v>
      </c>
      <c r="G845" t="s">
        <v>29</v>
      </c>
      <c r="H845" s="5">
        <v>477.31</v>
      </c>
      <c r="I845" s="5">
        <v>477.31079999999997</v>
      </c>
      <c r="J845" s="5">
        <v>-7.9999999996971296E-4</v>
      </c>
      <c r="K845" s="5">
        <v>477.31</v>
      </c>
      <c r="L845" s="5">
        <v>0</v>
      </c>
      <c r="M845" t="str">
        <f>IF(ISERROR(VLOOKUP(A845,'[1]Ecart validé'!$A:$A,1,FALSE)),Z845,"Ecart Validé")</f>
        <v>valid</v>
      </c>
      <c r="R845" t="s">
        <v>30</v>
      </c>
      <c r="X845"/>
      <c r="Y845"/>
      <c r="Z845" t="s">
        <v>31</v>
      </c>
    </row>
    <row r="846" spans="1:26" x14ac:dyDescent="0.3">
      <c r="A846" t="s">
        <v>1349</v>
      </c>
      <c r="B846" t="s">
        <v>963</v>
      </c>
      <c r="C846">
        <v>18502</v>
      </c>
      <c r="D846" t="str">
        <f>+VLOOKUP(C846,Param!K:L,2,FALSE)</f>
        <v>CALLIGARIS SPA</v>
      </c>
      <c r="E846" t="s">
        <v>1347</v>
      </c>
      <c r="F846" t="s">
        <v>37</v>
      </c>
      <c r="G846" t="s">
        <v>29</v>
      </c>
      <c r="H846" s="5">
        <v>321.29000000000002</v>
      </c>
      <c r="I846" s="5">
        <v>321.29039999999998</v>
      </c>
      <c r="J846" s="5">
        <v>-3.9999999995643499E-4</v>
      </c>
      <c r="K846" s="5">
        <v>321.29000000000002</v>
      </c>
      <c r="L846" s="5">
        <v>0</v>
      </c>
      <c r="M846" t="str">
        <f>IF(ISERROR(VLOOKUP(A846,'[1]Ecart validé'!$A:$A,1,FALSE)),Z846,"Ecart Validé")</f>
        <v>valid</v>
      </c>
      <c r="R846" t="s">
        <v>30</v>
      </c>
      <c r="X846"/>
      <c r="Y846"/>
      <c r="Z846" t="s">
        <v>31</v>
      </c>
    </row>
    <row r="847" spans="1:26" x14ac:dyDescent="0.3">
      <c r="A847" t="s">
        <v>1350</v>
      </c>
      <c r="B847" t="s">
        <v>963</v>
      </c>
      <c r="C847">
        <v>21412</v>
      </c>
      <c r="D847" t="str">
        <f>+VLOOKUP(C847,Param!K:L,2,FALSE)</f>
        <v>BRITA GMBH</v>
      </c>
      <c r="E847" t="s">
        <v>1351</v>
      </c>
      <c r="F847" t="s">
        <v>28</v>
      </c>
      <c r="G847" t="s">
        <v>29</v>
      </c>
      <c r="H847" s="5">
        <v>1717.4</v>
      </c>
      <c r="I847" s="5">
        <v>1717.3965000000001</v>
      </c>
      <c r="J847" s="5">
        <v>3.5000000000309198E-3</v>
      </c>
      <c r="K847" s="5">
        <v>1717.4</v>
      </c>
      <c r="L847" s="5">
        <v>0</v>
      </c>
      <c r="M847" t="str">
        <f>IF(ISERROR(VLOOKUP(A847,'[1]Ecart validé'!$A:$A,1,FALSE)),Z847,"Ecart Validé")</f>
        <v>valid</v>
      </c>
      <c r="R847" t="s">
        <v>30</v>
      </c>
      <c r="X847"/>
      <c r="Y847"/>
      <c r="Z847" t="s">
        <v>31</v>
      </c>
    </row>
    <row r="848" spans="1:26" x14ac:dyDescent="0.3">
      <c r="A848" t="s">
        <v>1352</v>
      </c>
      <c r="B848" t="s">
        <v>963</v>
      </c>
      <c r="C848">
        <v>21412</v>
      </c>
      <c r="D848" t="str">
        <f>+VLOOKUP(C848,Param!K:L,2,FALSE)</f>
        <v>BRITA GMBH</v>
      </c>
      <c r="E848" t="s">
        <v>1351</v>
      </c>
      <c r="F848" t="s">
        <v>33</v>
      </c>
      <c r="G848" t="s">
        <v>29</v>
      </c>
      <c r="H848" s="5">
        <v>1093.51</v>
      </c>
      <c r="I848" s="5">
        <v>1093.509</v>
      </c>
      <c r="J848" s="5">
        <v>9.9999999997635292E-4</v>
      </c>
      <c r="K848" s="5">
        <v>1093.51</v>
      </c>
      <c r="L848" s="5">
        <v>0</v>
      </c>
      <c r="M848" t="str">
        <f>IF(ISERROR(VLOOKUP(A848,'[1]Ecart validé'!$A:$A,1,FALSE)),Z848,"Ecart Validé")</f>
        <v>valid</v>
      </c>
      <c r="R848" t="s">
        <v>30</v>
      </c>
      <c r="X848"/>
      <c r="Y848"/>
      <c r="Z848" t="s">
        <v>31</v>
      </c>
    </row>
    <row r="849" spans="1:26" x14ac:dyDescent="0.3">
      <c r="A849" t="s">
        <v>1353</v>
      </c>
      <c r="B849" t="s">
        <v>963</v>
      </c>
      <c r="C849">
        <v>21412</v>
      </c>
      <c r="D849" t="str">
        <f>+VLOOKUP(C849,Param!K:L,2,FALSE)</f>
        <v>BRITA GMBH</v>
      </c>
      <c r="E849" t="s">
        <v>1351</v>
      </c>
      <c r="F849" t="s">
        <v>35</v>
      </c>
      <c r="G849" t="s">
        <v>29</v>
      </c>
      <c r="H849" s="5">
        <v>1996.96</v>
      </c>
      <c r="I849" s="5">
        <v>1996.963</v>
      </c>
      <c r="J849" s="5">
        <v>-2.9999999999290499E-3</v>
      </c>
      <c r="K849" s="5">
        <v>1996.96</v>
      </c>
      <c r="L849" s="5">
        <v>0</v>
      </c>
      <c r="M849" t="str">
        <f>IF(ISERROR(VLOOKUP(A849,'[1]Ecart validé'!$A:$A,1,FALSE)),Z849,"Ecart Validé")</f>
        <v>valid</v>
      </c>
      <c r="R849" t="s">
        <v>30</v>
      </c>
      <c r="X849"/>
      <c r="Y849"/>
      <c r="Z849" t="s">
        <v>31</v>
      </c>
    </row>
    <row r="850" spans="1:26" x14ac:dyDescent="0.3">
      <c r="A850" t="s">
        <v>1354</v>
      </c>
      <c r="B850" t="s">
        <v>963</v>
      </c>
      <c r="C850">
        <v>21412</v>
      </c>
      <c r="D850" t="str">
        <f>+VLOOKUP(C850,Param!K:L,2,FALSE)</f>
        <v>BRITA GMBH</v>
      </c>
      <c r="E850" t="s">
        <v>1351</v>
      </c>
      <c r="F850" t="s">
        <v>37</v>
      </c>
      <c r="G850" t="s">
        <v>29</v>
      </c>
      <c r="H850" s="5">
        <v>1476.72</v>
      </c>
      <c r="I850" s="5">
        <v>1476.7165</v>
      </c>
      <c r="J850" s="5">
        <v>3.5000000000309198E-3</v>
      </c>
      <c r="K850" s="5">
        <v>1476.72</v>
      </c>
      <c r="L850" s="5">
        <v>0</v>
      </c>
      <c r="M850" t="str">
        <f>IF(ISERROR(VLOOKUP(A850,'[1]Ecart validé'!$A:$A,1,FALSE)),Z850,"Ecart Validé")</f>
        <v>valid</v>
      </c>
      <c r="R850" t="s">
        <v>30</v>
      </c>
      <c r="X850"/>
      <c r="Y850"/>
      <c r="Z850" t="s">
        <v>31</v>
      </c>
    </row>
    <row r="851" spans="1:26" x14ac:dyDescent="0.3">
      <c r="A851" t="s">
        <v>1355</v>
      </c>
      <c r="B851" t="s">
        <v>963</v>
      </c>
      <c r="C851">
        <v>21490</v>
      </c>
      <c r="D851" t="str">
        <f>+VLOOKUP(C851,Param!K:L,2,FALSE)</f>
        <v>Melitta Professional Coffee Solutions GmbH &amp; Co.KG</v>
      </c>
      <c r="E851" t="s">
        <v>1356</v>
      </c>
      <c r="F851" t="s">
        <v>51</v>
      </c>
      <c r="G851" t="s">
        <v>29</v>
      </c>
      <c r="H851" s="5">
        <v>3506.82</v>
      </c>
      <c r="I851" s="5">
        <v>3506.8247999999999</v>
      </c>
      <c r="J851" s="5">
        <v>-4.79999999970459E-3</v>
      </c>
      <c r="K851" s="5">
        <v>3506.82</v>
      </c>
      <c r="L851" s="5">
        <v>0</v>
      </c>
      <c r="M851" t="str">
        <f>IF(ISERROR(VLOOKUP(A851,'[1]Ecart validé'!$A:$A,1,FALSE)),Z851,"Ecart Validé")</f>
        <v>valid</v>
      </c>
      <c r="R851" t="s">
        <v>30</v>
      </c>
      <c r="X851"/>
      <c r="Y851"/>
      <c r="Z851" t="s">
        <v>31</v>
      </c>
    </row>
    <row r="852" spans="1:26" x14ac:dyDescent="0.3">
      <c r="A852" t="s">
        <v>1357</v>
      </c>
      <c r="B852" t="s">
        <v>963</v>
      </c>
      <c r="C852">
        <v>24325</v>
      </c>
      <c r="D852" t="str">
        <f>+VLOOKUP(C852,Param!K:L,2,FALSE)</f>
        <v xml:space="preserve">DISTRIBUTION GUY DEGRENNE </v>
      </c>
      <c r="E852" t="s">
        <v>1358</v>
      </c>
      <c r="F852" t="s">
        <v>51</v>
      </c>
      <c r="G852" t="s">
        <v>29</v>
      </c>
      <c r="H852" s="5">
        <v>6497.87</v>
      </c>
      <c r="I852" s="5">
        <v>6497.8734000000004</v>
      </c>
      <c r="J852" s="5">
        <v>-3.4000000005107701E-3</v>
      </c>
      <c r="K852" s="5">
        <v>6497.87</v>
      </c>
      <c r="L852" s="5">
        <v>0</v>
      </c>
      <c r="M852" t="str">
        <f>IF(ISERROR(VLOOKUP(A852,'[1]Ecart validé'!$A:$A,1,FALSE)),Z852,"Ecart Validé")</f>
        <v>valid</v>
      </c>
      <c r="R852" t="s">
        <v>30</v>
      </c>
      <c r="X852"/>
      <c r="Y852"/>
      <c r="Z852" t="s">
        <v>31</v>
      </c>
    </row>
    <row r="853" spans="1:26" x14ac:dyDescent="0.3">
      <c r="A853" t="s">
        <v>1359</v>
      </c>
      <c r="B853" t="s">
        <v>963</v>
      </c>
      <c r="C853">
        <v>25418</v>
      </c>
      <c r="D853" t="str">
        <f>+VLOOKUP(C853,Param!K:L,2,FALSE)</f>
        <v>NOBILIS SA</v>
      </c>
      <c r="E853" t="s">
        <v>1360</v>
      </c>
      <c r="F853" t="s">
        <v>28</v>
      </c>
      <c r="G853" t="s">
        <v>29</v>
      </c>
      <c r="H853" s="5">
        <v>204.6</v>
      </c>
      <c r="I853" s="5">
        <v>204.6</v>
      </c>
      <c r="J853" s="5">
        <v>0</v>
      </c>
      <c r="K853" s="5">
        <v>204.6</v>
      </c>
      <c r="L853" s="5">
        <v>0</v>
      </c>
      <c r="M853" t="str">
        <f>IF(ISERROR(VLOOKUP(A853,'[1]Ecart validé'!$A:$A,1,FALSE)),Z853,"Ecart Validé")</f>
        <v>valid</v>
      </c>
      <c r="R853" t="s">
        <v>30</v>
      </c>
      <c r="X853"/>
      <c r="Y853"/>
      <c r="Z853" t="s">
        <v>31</v>
      </c>
    </row>
    <row r="854" spans="1:26" x14ac:dyDescent="0.3">
      <c r="A854" t="s">
        <v>1361</v>
      </c>
      <c r="B854" t="s">
        <v>963</v>
      </c>
      <c r="C854">
        <v>25418</v>
      </c>
      <c r="D854" t="str">
        <f>+VLOOKUP(C854,Param!K:L,2,FALSE)</f>
        <v>NOBILIS SA</v>
      </c>
      <c r="E854" t="s">
        <v>1360</v>
      </c>
      <c r="F854" t="s">
        <v>35</v>
      </c>
      <c r="G854" t="s">
        <v>29</v>
      </c>
      <c r="H854" s="5">
        <v>438</v>
      </c>
      <c r="I854" s="5">
        <v>438</v>
      </c>
      <c r="J854" s="5">
        <v>0</v>
      </c>
      <c r="K854" s="5">
        <v>438</v>
      </c>
      <c r="L854" s="5">
        <v>0</v>
      </c>
      <c r="M854" t="str">
        <f>IF(ISERROR(VLOOKUP(A854,'[1]Ecart validé'!$A:$A,1,FALSE)),Z854,"Ecart Validé")</f>
        <v>valid</v>
      </c>
      <c r="R854" t="s">
        <v>30</v>
      </c>
      <c r="X854"/>
      <c r="Y854"/>
      <c r="Z854" t="s">
        <v>31</v>
      </c>
    </row>
    <row r="855" spans="1:26" x14ac:dyDescent="0.3">
      <c r="A855" t="s">
        <v>1362</v>
      </c>
      <c r="B855" t="s">
        <v>963</v>
      </c>
      <c r="C855">
        <v>25738</v>
      </c>
      <c r="D855" t="str">
        <f>+VLOOKUP(C855,Param!K:L,2,FALSE)</f>
        <v>PHS PHILIPPE SIRAUD</v>
      </c>
      <c r="E855" t="s">
        <v>1363</v>
      </c>
      <c r="F855" t="s">
        <v>28</v>
      </c>
      <c r="G855" t="s">
        <v>29</v>
      </c>
      <c r="H855" s="5">
        <v>5166.96</v>
      </c>
      <c r="I855" s="5">
        <v>5166.96</v>
      </c>
      <c r="J855" s="5">
        <v>0</v>
      </c>
      <c r="K855" s="5">
        <v>5166.96</v>
      </c>
      <c r="L855" s="5">
        <v>0</v>
      </c>
      <c r="M855" t="str">
        <f>IF(ISERROR(VLOOKUP(A855,'[1]Ecart validé'!$A:$A,1,FALSE)),Z855,"Ecart Validé")</f>
        <v>valid</v>
      </c>
      <c r="R855" t="s">
        <v>30</v>
      </c>
      <c r="X855"/>
      <c r="Y855"/>
      <c r="Z855" t="s">
        <v>31</v>
      </c>
    </row>
    <row r="856" spans="1:26" x14ac:dyDescent="0.3">
      <c r="A856" t="s">
        <v>1364</v>
      </c>
      <c r="B856" t="s">
        <v>963</v>
      </c>
      <c r="C856">
        <v>25738</v>
      </c>
      <c r="D856" t="str">
        <f>+VLOOKUP(C856,Param!K:L,2,FALSE)</f>
        <v>PHS PHILIPPE SIRAUD</v>
      </c>
      <c r="E856" t="s">
        <v>1363</v>
      </c>
      <c r="F856" t="s">
        <v>33</v>
      </c>
      <c r="G856" t="s">
        <v>29</v>
      </c>
      <c r="H856" s="5">
        <v>6092.46</v>
      </c>
      <c r="I856" s="5">
        <v>6092.46</v>
      </c>
      <c r="J856" s="5">
        <v>0</v>
      </c>
      <c r="K856" s="5">
        <v>6092.46</v>
      </c>
      <c r="L856" s="5">
        <v>0</v>
      </c>
      <c r="M856" t="str">
        <f>IF(ISERROR(VLOOKUP(A856,'[1]Ecart validé'!$A:$A,1,FALSE)),Z856,"Ecart Validé")</f>
        <v>valid</v>
      </c>
      <c r="R856" t="s">
        <v>30</v>
      </c>
      <c r="X856"/>
      <c r="Y856"/>
      <c r="Z856" t="s">
        <v>31</v>
      </c>
    </row>
    <row r="857" spans="1:26" x14ac:dyDescent="0.3">
      <c r="A857" t="s">
        <v>1365</v>
      </c>
      <c r="B857" t="s">
        <v>963</v>
      </c>
      <c r="C857">
        <v>25738</v>
      </c>
      <c r="D857" t="str">
        <f>+VLOOKUP(C857,Param!K:L,2,FALSE)</f>
        <v>PHS PHILIPPE SIRAUD</v>
      </c>
      <c r="E857" t="s">
        <v>1363</v>
      </c>
      <c r="F857" t="s">
        <v>35</v>
      </c>
      <c r="G857" t="s">
        <v>29</v>
      </c>
      <c r="H857" s="5">
        <v>6081</v>
      </c>
      <c r="I857" s="5">
        <v>6081.0047999999997</v>
      </c>
      <c r="J857" s="5">
        <v>-4.79999999970459E-3</v>
      </c>
      <c r="K857" s="5">
        <v>6081</v>
      </c>
      <c r="L857" s="5">
        <v>0</v>
      </c>
      <c r="M857" t="str">
        <f>IF(ISERROR(VLOOKUP(A857,'[1]Ecart validé'!$A:$A,1,FALSE)),Z857,"Ecart Validé")</f>
        <v>valid</v>
      </c>
      <c r="R857" t="s">
        <v>30</v>
      </c>
      <c r="X857"/>
      <c r="Y857"/>
      <c r="Z857" t="s">
        <v>31</v>
      </c>
    </row>
    <row r="858" spans="1:26" x14ac:dyDescent="0.3">
      <c r="A858" t="s">
        <v>1366</v>
      </c>
      <c r="B858" t="s">
        <v>963</v>
      </c>
      <c r="C858">
        <v>25738</v>
      </c>
      <c r="D858" t="str">
        <f>+VLOOKUP(C858,Param!K:L,2,FALSE)</f>
        <v>PHS PHILIPPE SIRAUD</v>
      </c>
      <c r="E858" t="s">
        <v>1363</v>
      </c>
      <c r="F858" t="s">
        <v>37</v>
      </c>
      <c r="G858" t="s">
        <v>29</v>
      </c>
      <c r="H858" s="5">
        <v>6771.68</v>
      </c>
      <c r="I858" s="5">
        <v>6771.6779999999999</v>
      </c>
      <c r="J858" s="5">
        <v>2.0000000004074502E-3</v>
      </c>
      <c r="K858" s="5">
        <v>6771.68</v>
      </c>
      <c r="L858" s="5">
        <v>0</v>
      </c>
      <c r="M858" t="str">
        <f>IF(ISERROR(VLOOKUP(A858,'[1]Ecart validé'!$A:$A,1,FALSE)),Z858,"Ecart Validé")</f>
        <v>valid</v>
      </c>
      <c r="R858" t="s">
        <v>30</v>
      </c>
      <c r="X858"/>
      <c r="Y858"/>
      <c r="Z858" t="s">
        <v>31</v>
      </c>
    </row>
    <row r="859" spans="1:26" x14ac:dyDescent="0.3">
      <c r="A859" t="s">
        <v>1367</v>
      </c>
      <c r="B859" t="s">
        <v>963</v>
      </c>
      <c r="C859">
        <v>26244</v>
      </c>
      <c r="D859" t="str">
        <f>+VLOOKUP(C859,Param!K:L,2,FALSE)</f>
        <v>AIR FRANCE</v>
      </c>
      <c r="E859" t="s">
        <v>1368</v>
      </c>
      <c r="F859" t="s">
        <v>51</v>
      </c>
      <c r="G859" t="s">
        <v>29</v>
      </c>
      <c r="H859" s="5">
        <v>5335</v>
      </c>
      <c r="I859" s="5">
        <v>5335</v>
      </c>
      <c r="J859" s="5">
        <v>0</v>
      </c>
      <c r="K859" s="5">
        <v>5335</v>
      </c>
      <c r="L859" s="5">
        <v>0</v>
      </c>
      <c r="M859" t="str">
        <f>IF(ISERROR(VLOOKUP(A859,'[1]Ecart validé'!$A:$A,1,FALSE)),Z859,"Ecart Validé")</f>
        <v>valid</v>
      </c>
      <c r="R859" t="s">
        <v>30</v>
      </c>
      <c r="X859"/>
      <c r="Y859"/>
      <c r="Z859" t="s">
        <v>31</v>
      </c>
    </row>
    <row r="860" spans="1:26" x14ac:dyDescent="0.3">
      <c r="A860" t="s">
        <v>1369</v>
      </c>
      <c r="B860" t="s">
        <v>963</v>
      </c>
      <c r="C860">
        <v>28091</v>
      </c>
      <c r="D860" t="str">
        <f>+VLOOKUP(C860,Param!K:L,2,FALSE)</f>
        <v>INDA s.p.a</v>
      </c>
      <c r="E860" t="s">
        <v>1370</v>
      </c>
      <c r="F860" t="s">
        <v>28</v>
      </c>
      <c r="G860" t="s">
        <v>29</v>
      </c>
      <c r="H860" s="5">
        <v>359.95</v>
      </c>
      <c r="I860" s="5">
        <v>359.94600000000003</v>
      </c>
      <c r="J860" s="5">
        <v>3.9999999999622499E-3</v>
      </c>
      <c r="K860" s="5">
        <v>359.95</v>
      </c>
      <c r="L860" s="5">
        <v>0</v>
      </c>
      <c r="M860" t="str">
        <f>IF(ISERROR(VLOOKUP(A860,'[1]Ecart validé'!$A:$A,1,FALSE)),Z860,"Ecart Validé")</f>
        <v>valid</v>
      </c>
      <c r="R860" t="s">
        <v>30</v>
      </c>
      <c r="X860"/>
      <c r="Y860"/>
      <c r="Z860" t="s">
        <v>31</v>
      </c>
    </row>
    <row r="861" spans="1:26" x14ac:dyDescent="0.3">
      <c r="A861" t="s">
        <v>1371</v>
      </c>
      <c r="B861" t="s">
        <v>963</v>
      </c>
      <c r="C861">
        <v>28091</v>
      </c>
      <c r="D861" t="str">
        <f>+VLOOKUP(C861,Param!K:L,2,FALSE)</f>
        <v>INDA s.p.a</v>
      </c>
      <c r="E861" t="s">
        <v>1370</v>
      </c>
      <c r="F861" t="s">
        <v>35</v>
      </c>
      <c r="G861" t="s">
        <v>29</v>
      </c>
      <c r="H861" s="5">
        <v>25.86</v>
      </c>
      <c r="I861" s="5">
        <v>25.86</v>
      </c>
      <c r="J861" s="5">
        <v>0</v>
      </c>
      <c r="K861" s="5">
        <v>25.86</v>
      </c>
      <c r="L861" s="5">
        <v>0</v>
      </c>
      <c r="M861" t="str">
        <f>IF(ISERROR(VLOOKUP(A861,'[1]Ecart validé'!$A:$A,1,FALSE)),Z861,"Ecart Validé")</f>
        <v>valid</v>
      </c>
      <c r="R861" t="s">
        <v>30</v>
      </c>
      <c r="X861"/>
      <c r="Y861"/>
      <c r="Z861" t="s">
        <v>31</v>
      </c>
    </row>
    <row r="862" spans="1:26" x14ac:dyDescent="0.3">
      <c r="A862" t="s">
        <v>1372</v>
      </c>
      <c r="B862" t="s">
        <v>963</v>
      </c>
      <c r="C862">
        <v>28091</v>
      </c>
      <c r="D862" t="str">
        <f>+VLOOKUP(C862,Param!K:L,2,FALSE)</f>
        <v>INDA s.p.a</v>
      </c>
      <c r="E862" t="s">
        <v>1370</v>
      </c>
      <c r="F862" t="s">
        <v>37</v>
      </c>
      <c r="G862" t="s">
        <v>29</v>
      </c>
      <c r="H862" s="5">
        <v>309.89999999999998</v>
      </c>
      <c r="I862" s="5">
        <v>309.89999999999998</v>
      </c>
      <c r="J862" s="5">
        <v>0</v>
      </c>
      <c r="K862" s="5">
        <v>309.89999999999998</v>
      </c>
      <c r="L862" s="5">
        <v>0</v>
      </c>
      <c r="M862" t="str">
        <f>IF(ISERROR(VLOOKUP(A862,'[1]Ecart validé'!$A:$A,1,FALSE)),Z862,"Ecart Validé")</f>
        <v>valid</v>
      </c>
      <c r="R862" t="s">
        <v>30</v>
      </c>
      <c r="X862"/>
      <c r="Y862"/>
      <c r="Z862" t="s">
        <v>31</v>
      </c>
    </row>
    <row r="863" spans="1:26" x14ac:dyDescent="0.3">
      <c r="A863" t="s">
        <v>1373</v>
      </c>
      <c r="B863" t="s">
        <v>963</v>
      </c>
      <c r="C863">
        <v>28810</v>
      </c>
      <c r="D863" t="str">
        <f>+VLOOKUP(C863,Param!K:L,2,FALSE)</f>
        <v>TARKETT BV (Ex DESSO BV)</v>
      </c>
      <c r="E863" t="s">
        <v>1374</v>
      </c>
      <c r="F863" t="s">
        <v>28</v>
      </c>
      <c r="G863" t="s">
        <v>29</v>
      </c>
      <c r="H863" s="5">
        <v>6715.97</v>
      </c>
      <c r="I863" s="5">
        <v>6715.9679999999998</v>
      </c>
      <c r="J863" s="5">
        <v>2.0000000004074502E-3</v>
      </c>
      <c r="K863" s="5">
        <v>6715.97</v>
      </c>
      <c r="L863" s="5">
        <v>0</v>
      </c>
      <c r="M863" t="str">
        <f>IF(ISERROR(VLOOKUP(A863,'[1]Ecart validé'!$A:$A,1,FALSE)),Z863,"Ecart Validé")</f>
        <v>valid</v>
      </c>
      <c r="R863" t="s">
        <v>30</v>
      </c>
      <c r="X863"/>
      <c r="Y863"/>
      <c r="Z863" t="s">
        <v>31</v>
      </c>
    </row>
    <row r="864" spans="1:26" x14ac:dyDescent="0.3">
      <c r="A864" t="s">
        <v>1375</v>
      </c>
      <c r="B864" t="s">
        <v>963</v>
      </c>
      <c r="C864">
        <v>28810</v>
      </c>
      <c r="D864" t="str">
        <f>+VLOOKUP(C864,Param!K:L,2,FALSE)</f>
        <v>TARKETT BV (Ex DESSO BV)</v>
      </c>
      <c r="E864" t="s">
        <v>1374</v>
      </c>
      <c r="F864" t="s">
        <v>33</v>
      </c>
      <c r="G864" t="s">
        <v>29</v>
      </c>
      <c r="H864" s="5">
        <v>2328.92</v>
      </c>
      <c r="I864" s="5">
        <v>2328.9204</v>
      </c>
      <c r="J864" s="5">
        <v>-3.9999999989959103E-4</v>
      </c>
      <c r="K864" s="5">
        <v>2328.92</v>
      </c>
      <c r="L864" s="5">
        <v>0</v>
      </c>
      <c r="M864" t="str">
        <f>IF(ISERROR(VLOOKUP(A864,'[1]Ecart validé'!$A:$A,1,FALSE)),Z864,"Ecart Validé")</f>
        <v>valid</v>
      </c>
      <c r="R864" t="s">
        <v>30</v>
      </c>
      <c r="X864"/>
      <c r="Y864"/>
      <c r="Z864" t="s">
        <v>31</v>
      </c>
    </row>
    <row r="865" spans="1:26" x14ac:dyDescent="0.3">
      <c r="A865" t="s">
        <v>1376</v>
      </c>
      <c r="B865" t="s">
        <v>963</v>
      </c>
      <c r="C865">
        <v>28810</v>
      </c>
      <c r="D865" t="str">
        <f>+VLOOKUP(C865,Param!K:L,2,FALSE)</f>
        <v>TARKETT BV (Ex DESSO BV)</v>
      </c>
      <c r="E865" t="s">
        <v>1374</v>
      </c>
      <c r="F865" t="s">
        <v>37</v>
      </c>
      <c r="G865" t="s">
        <v>29</v>
      </c>
      <c r="H865" s="5">
        <v>2413.14</v>
      </c>
      <c r="I865" s="5">
        <v>2413.1381999999999</v>
      </c>
      <c r="J865" s="5">
        <v>1.8000000000029099E-3</v>
      </c>
      <c r="K865" s="5">
        <v>2413.14</v>
      </c>
      <c r="L865" s="5">
        <v>0</v>
      </c>
      <c r="M865" t="str">
        <f>IF(ISERROR(VLOOKUP(A865,'[1]Ecart validé'!$A:$A,1,FALSE)),Z865,"Ecart Validé")</f>
        <v>valid</v>
      </c>
      <c r="R865" t="s">
        <v>30</v>
      </c>
      <c r="X865"/>
      <c r="Y865"/>
      <c r="Z865" t="s">
        <v>31</v>
      </c>
    </row>
    <row r="866" spans="1:26" x14ac:dyDescent="0.3">
      <c r="A866" t="s">
        <v>1377</v>
      </c>
      <c r="B866" t="s">
        <v>963</v>
      </c>
      <c r="C866">
        <v>28821</v>
      </c>
      <c r="D866" t="str">
        <f>+VLOOKUP(C866,Param!K:L,2,FALSE)</f>
        <v>EMU GROUP</v>
      </c>
      <c r="E866">
        <v>2526061</v>
      </c>
      <c r="F866" t="s">
        <v>28</v>
      </c>
      <c r="G866" t="s">
        <v>29</v>
      </c>
      <c r="H866" s="5">
        <v>1078.79</v>
      </c>
      <c r="I866" s="5">
        <v>1078.7798</v>
      </c>
      <c r="J866" s="5">
        <v>1.0199999999940699E-2</v>
      </c>
      <c r="K866" s="5">
        <v>1078.79</v>
      </c>
      <c r="L866" s="5">
        <v>0</v>
      </c>
      <c r="M866" t="str">
        <f>IF(ISERROR(VLOOKUP(A866,'[1]Ecart validé'!$A:$A,1,FALSE)),Z866,"Ecart Validé")</f>
        <v>valid</v>
      </c>
      <c r="R866" t="s">
        <v>30</v>
      </c>
      <c r="X866"/>
      <c r="Y866"/>
      <c r="Z866" t="s">
        <v>31</v>
      </c>
    </row>
    <row r="867" spans="1:26" x14ac:dyDescent="0.3">
      <c r="A867" t="s">
        <v>1378</v>
      </c>
      <c r="B867" t="s">
        <v>963</v>
      </c>
      <c r="C867">
        <v>28821</v>
      </c>
      <c r="D867" t="str">
        <f>+VLOOKUP(C867,Param!K:L,2,FALSE)</f>
        <v>EMU GROUP</v>
      </c>
      <c r="E867">
        <v>2526061</v>
      </c>
      <c r="F867" t="s">
        <v>33</v>
      </c>
      <c r="G867" t="s">
        <v>29</v>
      </c>
      <c r="H867" s="5">
        <v>593.16999999999996</v>
      </c>
      <c r="I867" s="5">
        <v>593.16920000000005</v>
      </c>
      <c r="J867" s="5">
        <v>7.9999999991286997E-4</v>
      </c>
      <c r="K867" s="5">
        <v>593.16999999999996</v>
      </c>
      <c r="L867" s="5">
        <v>0</v>
      </c>
      <c r="M867" t="str">
        <f>IF(ISERROR(VLOOKUP(A867,'[1]Ecart validé'!$A:$A,1,FALSE)),Z867,"Ecart Validé")</f>
        <v>valid</v>
      </c>
      <c r="R867" t="s">
        <v>30</v>
      </c>
      <c r="X867"/>
      <c r="Y867"/>
      <c r="Z867" t="s">
        <v>31</v>
      </c>
    </row>
    <row r="868" spans="1:26" x14ac:dyDescent="0.3">
      <c r="A868" t="s">
        <v>1379</v>
      </c>
      <c r="B868" t="s">
        <v>963</v>
      </c>
      <c r="C868">
        <v>28821</v>
      </c>
      <c r="D868" t="str">
        <f>+VLOOKUP(C868,Param!K:L,2,FALSE)</f>
        <v>EMU GROUP</v>
      </c>
      <c r="E868">
        <v>2526061</v>
      </c>
      <c r="F868" t="s">
        <v>35</v>
      </c>
      <c r="G868" t="s">
        <v>29</v>
      </c>
      <c r="H868" s="5">
        <v>248.07</v>
      </c>
      <c r="I868" s="5">
        <v>248.0744</v>
      </c>
      <c r="J868" s="5">
        <v>-4.4000000000039502E-3</v>
      </c>
      <c r="K868" s="5">
        <v>248.07</v>
      </c>
      <c r="L868" s="5">
        <v>0</v>
      </c>
      <c r="M868" t="str">
        <f>IF(ISERROR(VLOOKUP(A868,'[1]Ecart validé'!$A:$A,1,FALSE)),Z868,"Ecart Validé")</f>
        <v>valid</v>
      </c>
      <c r="R868" t="s">
        <v>30</v>
      </c>
      <c r="X868"/>
      <c r="Y868"/>
      <c r="Z868" t="s">
        <v>31</v>
      </c>
    </row>
    <row r="869" spans="1:26" x14ac:dyDescent="0.3">
      <c r="A869" t="s">
        <v>1380</v>
      </c>
      <c r="B869" t="s">
        <v>963</v>
      </c>
      <c r="C869">
        <v>28821</v>
      </c>
      <c r="D869" t="str">
        <f>+VLOOKUP(C869,Param!K:L,2,FALSE)</f>
        <v>EMU GROUP</v>
      </c>
      <c r="E869">
        <v>2526061</v>
      </c>
      <c r="F869" t="s">
        <v>37</v>
      </c>
      <c r="G869" t="s">
        <v>29</v>
      </c>
      <c r="H869" s="5">
        <v>15.79</v>
      </c>
      <c r="I869" s="5">
        <v>15.785</v>
      </c>
      <c r="J869" s="5">
        <v>4.999999999999E-3</v>
      </c>
      <c r="K869" s="5">
        <v>15.79</v>
      </c>
      <c r="L869" s="5">
        <v>0</v>
      </c>
      <c r="M869" t="str">
        <f>IF(ISERROR(VLOOKUP(A869,'[1]Ecart validé'!$A:$A,1,FALSE)),Z869,"Ecart Validé")</f>
        <v>valid</v>
      </c>
      <c r="R869" t="s">
        <v>30</v>
      </c>
      <c r="X869"/>
      <c r="Y869"/>
      <c r="Z869" t="s">
        <v>31</v>
      </c>
    </row>
    <row r="870" spans="1:26" x14ac:dyDescent="0.3">
      <c r="A870" t="s">
        <v>1381</v>
      </c>
      <c r="B870" t="s">
        <v>963</v>
      </c>
      <c r="C870">
        <v>29543</v>
      </c>
      <c r="D870" t="str">
        <f>+VLOOKUP(C870,Param!K:L,2,FALSE)</f>
        <v>LA BOTTEGA DELL ALBERGO SPA</v>
      </c>
      <c r="E870" t="s">
        <v>1382</v>
      </c>
      <c r="F870" t="s">
        <v>28</v>
      </c>
      <c r="G870" t="s">
        <v>29</v>
      </c>
      <c r="H870" s="5">
        <v>32298.27</v>
      </c>
      <c r="I870" s="5">
        <v>32298.265500000001</v>
      </c>
      <c r="J870" s="5">
        <v>4.4999999990977804E-3</v>
      </c>
      <c r="K870" s="5">
        <v>32298.27</v>
      </c>
      <c r="L870" s="5">
        <v>0</v>
      </c>
      <c r="M870" t="str">
        <f>IF(ISERROR(VLOOKUP(A870,'[1]Ecart validé'!$A:$A,1,FALSE)),Z870,"Ecart Validé")</f>
        <v>valid</v>
      </c>
      <c r="R870" t="s">
        <v>30</v>
      </c>
      <c r="X870"/>
      <c r="Y870"/>
      <c r="Z870" t="s">
        <v>31</v>
      </c>
    </row>
    <row r="871" spans="1:26" x14ac:dyDescent="0.3">
      <c r="A871" t="s">
        <v>1383</v>
      </c>
      <c r="B871" t="s">
        <v>963</v>
      </c>
      <c r="C871">
        <v>29543</v>
      </c>
      <c r="D871" t="str">
        <f>+VLOOKUP(C871,Param!K:L,2,FALSE)</f>
        <v>LA BOTTEGA DELL ALBERGO SPA</v>
      </c>
      <c r="E871" t="s">
        <v>1382</v>
      </c>
      <c r="F871" t="s">
        <v>33</v>
      </c>
      <c r="G871" t="s">
        <v>29</v>
      </c>
      <c r="H871" s="5">
        <v>6720.85</v>
      </c>
      <c r="I871" s="5">
        <v>6720.8509999999997</v>
      </c>
      <c r="J871" s="5">
        <v>-9.9999999929423189E-4</v>
      </c>
      <c r="K871" s="5">
        <v>6720.85</v>
      </c>
      <c r="L871" s="5">
        <v>0</v>
      </c>
      <c r="M871" t="str">
        <f>IF(ISERROR(VLOOKUP(A871,'[1]Ecart validé'!$A:$A,1,FALSE)),Z871,"Ecart Validé")</f>
        <v>valid</v>
      </c>
      <c r="R871" t="s">
        <v>30</v>
      </c>
      <c r="X871"/>
      <c r="Y871"/>
      <c r="Z871" t="s">
        <v>31</v>
      </c>
    </row>
    <row r="872" spans="1:26" x14ac:dyDescent="0.3">
      <c r="A872" t="s">
        <v>1384</v>
      </c>
      <c r="B872" t="s">
        <v>963</v>
      </c>
      <c r="C872">
        <v>29543</v>
      </c>
      <c r="D872" t="str">
        <f>+VLOOKUP(C872,Param!K:L,2,FALSE)</f>
        <v>LA BOTTEGA DELL ALBERGO SPA</v>
      </c>
      <c r="E872" t="s">
        <v>1382</v>
      </c>
      <c r="F872" t="s">
        <v>35</v>
      </c>
      <c r="G872" t="s">
        <v>29</v>
      </c>
      <c r="H872" s="5">
        <v>13675.57</v>
      </c>
      <c r="I872" s="5">
        <v>13675.566000000001</v>
      </c>
      <c r="J872" s="5">
        <v>3.99999999899591E-3</v>
      </c>
      <c r="K872" s="5">
        <v>13675.57</v>
      </c>
      <c r="L872" s="5">
        <v>0</v>
      </c>
      <c r="M872" t="str">
        <f>IF(ISERROR(VLOOKUP(A872,'[1]Ecart validé'!$A:$A,1,FALSE)),Z872,"Ecart Validé")</f>
        <v>valid</v>
      </c>
      <c r="R872" t="s">
        <v>30</v>
      </c>
      <c r="X872"/>
      <c r="Y872"/>
      <c r="Z872" t="s">
        <v>31</v>
      </c>
    </row>
    <row r="873" spans="1:26" x14ac:dyDescent="0.3">
      <c r="A873" t="s">
        <v>1385</v>
      </c>
      <c r="B873" t="s">
        <v>963</v>
      </c>
      <c r="C873">
        <v>29543</v>
      </c>
      <c r="D873" t="str">
        <f>+VLOOKUP(C873,Param!K:L,2,FALSE)</f>
        <v>LA BOTTEGA DELL ALBERGO SPA</v>
      </c>
      <c r="E873" t="s">
        <v>1382</v>
      </c>
      <c r="F873" t="s">
        <v>37</v>
      </c>
      <c r="G873" t="s">
        <v>29</v>
      </c>
      <c r="H873" s="5">
        <v>21740.01</v>
      </c>
      <c r="I873" s="5">
        <v>21740.0105</v>
      </c>
      <c r="J873" s="5">
        <v>-5.0000000192085205E-4</v>
      </c>
      <c r="K873" s="5">
        <v>21740.01</v>
      </c>
      <c r="L873" s="5">
        <v>0</v>
      </c>
      <c r="M873" t="str">
        <f>IF(ISERROR(VLOOKUP(A873,'[1]Ecart validé'!$A:$A,1,FALSE)),Z873,"Ecart Validé")</f>
        <v>valid</v>
      </c>
      <c r="R873" t="s">
        <v>30</v>
      </c>
      <c r="X873"/>
      <c r="Y873"/>
      <c r="Z873" t="s">
        <v>31</v>
      </c>
    </row>
    <row r="874" spans="1:26" x14ac:dyDescent="0.3">
      <c r="A874" t="s">
        <v>1386</v>
      </c>
      <c r="B874" t="s">
        <v>963</v>
      </c>
      <c r="C874">
        <v>29543</v>
      </c>
      <c r="D874" t="str">
        <f>+VLOOKUP(C874,Param!K:L,2,FALSE)</f>
        <v>LA BOTTEGA DELL ALBERGO SPA</v>
      </c>
      <c r="E874" t="s">
        <v>1387</v>
      </c>
      <c r="F874" t="s">
        <v>28</v>
      </c>
      <c r="G874" t="s">
        <v>29</v>
      </c>
      <c r="H874" s="5">
        <v>12061.17</v>
      </c>
      <c r="I874" s="5">
        <v>12061.169400000001</v>
      </c>
      <c r="J874" s="5">
        <v>5.9999999939464E-4</v>
      </c>
      <c r="K874" s="5">
        <v>12061.17</v>
      </c>
      <c r="L874" s="5">
        <v>0</v>
      </c>
      <c r="M874" t="str">
        <f>IF(ISERROR(VLOOKUP(A874,'[1]Ecart validé'!$A:$A,1,FALSE)),Z874,"Ecart Validé")</f>
        <v>valid</v>
      </c>
      <c r="R874" t="s">
        <v>30</v>
      </c>
      <c r="X874"/>
      <c r="Y874"/>
      <c r="Z874" t="s">
        <v>31</v>
      </c>
    </row>
    <row r="875" spans="1:26" x14ac:dyDescent="0.3">
      <c r="A875" t="s">
        <v>1388</v>
      </c>
      <c r="B875" t="s">
        <v>963</v>
      </c>
      <c r="C875">
        <v>29543</v>
      </c>
      <c r="D875" t="str">
        <f>+VLOOKUP(C875,Param!K:L,2,FALSE)</f>
        <v>LA BOTTEGA DELL ALBERGO SPA</v>
      </c>
      <c r="E875" t="s">
        <v>1387</v>
      </c>
      <c r="F875" t="s">
        <v>33</v>
      </c>
      <c r="G875" t="s">
        <v>29</v>
      </c>
      <c r="H875" s="5">
        <v>76.52</v>
      </c>
      <c r="I875" s="5">
        <v>76.516300000000001</v>
      </c>
      <c r="J875" s="5">
        <v>3.69999999999492E-3</v>
      </c>
      <c r="K875" s="5">
        <v>76.52</v>
      </c>
      <c r="L875" s="5">
        <v>0</v>
      </c>
      <c r="M875" t="str">
        <f>IF(ISERROR(VLOOKUP(A875,'[1]Ecart validé'!$A:$A,1,FALSE)),Z875,"Ecart Validé")</f>
        <v>valid</v>
      </c>
      <c r="R875" t="s">
        <v>30</v>
      </c>
      <c r="X875"/>
      <c r="Y875"/>
      <c r="Z875" t="s">
        <v>31</v>
      </c>
    </row>
    <row r="876" spans="1:26" x14ac:dyDescent="0.3">
      <c r="A876" t="s">
        <v>1389</v>
      </c>
      <c r="B876" t="s">
        <v>963</v>
      </c>
      <c r="C876">
        <v>29543</v>
      </c>
      <c r="D876" t="str">
        <f>+VLOOKUP(C876,Param!K:L,2,FALSE)</f>
        <v>LA BOTTEGA DELL ALBERGO SPA</v>
      </c>
      <c r="E876" t="s">
        <v>1387</v>
      </c>
      <c r="F876" t="s">
        <v>35</v>
      </c>
      <c r="G876" t="s">
        <v>29</v>
      </c>
      <c r="H876" s="5">
        <v>3386.68</v>
      </c>
      <c r="I876" s="5">
        <v>3386.6853999999998</v>
      </c>
      <c r="J876" s="5">
        <v>-5.3999999995539803E-3</v>
      </c>
      <c r="K876" s="5">
        <v>3386.68</v>
      </c>
      <c r="L876" s="5">
        <v>0</v>
      </c>
      <c r="M876" t="str">
        <f>IF(ISERROR(VLOOKUP(A876,'[1]Ecart validé'!$A:$A,1,FALSE)),Z876,"Ecart Validé")</f>
        <v>valid</v>
      </c>
      <c r="R876" t="s">
        <v>30</v>
      </c>
      <c r="X876"/>
      <c r="Y876"/>
      <c r="Z876" t="s">
        <v>31</v>
      </c>
    </row>
    <row r="877" spans="1:26" x14ac:dyDescent="0.3">
      <c r="A877" t="s">
        <v>1390</v>
      </c>
      <c r="B877" t="s">
        <v>963</v>
      </c>
      <c r="C877">
        <v>29543</v>
      </c>
      <c r="D877" t="str">
        <f>+VLOOKUP(C877,Param!K:L,2,FALSE)</f>
        <v>LA BOTTEGA DELL ALBERGO SPA</v>
      </c>
      <c r="E877" t="s">
        <v>1387</v>
      </c>
      <c r="F877" t="s">
        <v>37</v>
      </c>
      <c r="G877" t="s">
        <v>29</v>
      </c>
      <c r="H877" s="5">
        <v>1401.29</v>
      </c>
      <c r="I877" s="5">
        <v>1401.2852</v>
      </c>
      <c r="J877" s="5">
        <v>4.8000000008414602E-3</v>
      </c>
      <c r="K877" s="5">
        <v>1401.29</v>
      </c>
      <c r="L877" s="5">
        <v>0</v>
      </c>
      <c r="M877" t="str">
        <f>IF(ISERROR(VLOOKUP(A877,'[1]Ecart validé'!$A:$A,1,FALSE)),Z877,"Ecart Validé")</f>
        <v>valid</v>
      </c>
      <c r="R877" t="s">
        <v>30</v>
      </c>
      <c r="X877"/>
      <c r="Y877"/>
      <c r="Z877" t="s">
        <v>31</v>
      </c>
    </row>
    <row r="878" spans="1:26" ht="86.4" x14ac:dyDescent="0.3">
      <c r="A878" t="s">
        <v>1391</v>
      </c>
      <c r="B878" t="s">
        <v>963</v>
      </c>
      <c r="C878">
        <v>31604</v>
      </c>
      <c r="D878" t="str">
        <f>+VLOOKUP(C878,Param!K:L,2,FALSE)</f>
        <v>AMORIS</v>
      </c>
      <c r="E878" t="s">
        <v>1392</v>
      </c>
      <c r="F878" t="s">
        <v>28</v>
      </c>
      <c r="G878" t="s">
        <v>29</v>
      </c>
      <c r="H878" s="5">
        <v>27053.1</v>
      </c>
      <c r="I878" s="5">
        <v>54106.1976</v>
      </c>
      <c r="J878" s="5">
        <v>-27053.097600000001</v>
      </c>
      <c r="K878" s="5">
        <v>54106.1976</v>
      </c>
      <c r="L878" s="5">
        <v>-27053.097600000001</v>
      </c>
      <c r="M878" t="str">
        <f>IF(ISERROR(VLOOKUP(A878,'[1]Ecart validé'!$A:$A,1,FALSE)),Z878,"Ecart Validé")</f>
        <v>issue</v>
      </c>
      <c r="N878" t="s">
        <v>1393</v>
      </c>
      <c r="O878" t="s">
        <v>1394</v>
      </c>
      <c r="P878" t="s">
        <v>85</v>
      </c>
      <c r="Q878" t="s">
        <v>1395</v>
      </c>
      <c r="R878" t="s">
        <v>30</v>
      </c>
      <c r="S878" t="s">
        <v>42</v>
      </c>
      <c r="T878" t="s">
        <v>43</v>
      </c>
      <c r="U878" s="13" t="s">
        <v>1396</v>
      </c>
      <c r="V878" t="s">
        <v>45</v>
      </c>
      <c r="X878" t="s">
        <v>458</v>
      </c>
      <c r="Y878" t="s">
        <v>458</v>
      </c>
      <c r="Z878" t="s">
        <v>88</v>
      </c>
    </row>
    <row r="879" spans="1:26" x14ac:dyDescent="0.3">
      <c r="A879" t="s">
        <v>1397</v>
      </c>
      <c r="B879" t="s">
        <v>963</v>
      </c>
      <c r="C879">
        <v>31604</v>
      </c>
      <c r="D879" t="str">
        <f>+VLOOKUP(C879,Param!K:L,2,FALSE)</f>
        <v>AMORIS</v>
      </c>
      <c r="E879" t="s">
        <v>1392</v>
      </c>
      <c r="F879" t="s">
        <v>33</v>
      </c>
      <c r="G879" t="s">
        <v>29</v>
      </c>
      <c r="H879" s="5">
        <v>11151.33</v>
      </c>
      <c r="I879" s="5">
        <v>11151.3272</v>
      </c>
      <c r="J879" s="5">
        <v>2.8000000002066298E-3</v>
      </c>
      <c r="K879" s="5">
        <v>11151.3272</v>
      </c>
      <c r="L879" s="5">
        <v>2.8000000002066298E-3</v>
      </c>
      <c r="M879" t="str">
        <f>IF(ISERROR(VLOOKUP(A879,'[1]Ecart validé'!$A:$A,1,FALSE)),Z879,"Ecart Validé")</f>
        <v>valid</v>
      </c>
      <c r="R879" t="s">
        <v>30</v>
      </c>
      <c r="X879"/>
      <c r="Y879"/>
      <c r="Z879" t="s">
        <v>31</v>
      </c>
    </row>
    <row r="880" spans="1:26" x14ac:dyDescent="0.3">
      <c r="A880" t="s">
        <v>1398</v>
      </c>
      <c r="B880" t="s">
        <v>963</v>
      </c>
      <c r="C880">
        <v>31604</v>
      </c>
      <c r="D880" t="str">
        <f>+VLOOKUP(C880,Param!K:L,2,FALSE)</f>
        <v>AMORIS</v>
      </c>
      <c r="E880" t="s">
        <v>1392</v>
      </c>
      <c r="F880" t="s">
        <v>35</v>
      </c>
      <c r="G880" t="s">
        <v>29</v>
      </c>
      <c r="H880" s="5">
        <v>9311.83</v>
      </c>
      <c r="I880" s="5">
        <v>9311.8263999999999</v>
      </c>
      <c r="J880" s="5">
        <v>3.6000000000058199E-3</v>
      </c>
      <c r="K880" s="5">
        <v>9311.8263999999999</v>
      </c>
      <c r="L880" s="5">
        <v>3.6000000000058199E-3</v>
      </c>
      <c r="M880" t="str">
        <f>IF(ISERROR(VLOOKUP(A880,'[1]Ecart validé'!$A:$A,1,FALSE)),Z880,"Ecart Validé")</f>
        <v>valid</v>
      </c>
      <c r="R880" t="s">
        <v>30</v>
      </c>
      <c r="X880"/>
      <c r="Y880"/>
      <c r="Z880" t="s">
        <v>31</v>
      </c>
    </row>
    <row r="881" spans="1:26" x14ac:dyDescent="0.3">
      <c r="A881" t="s">
        <v>1399</v>
      </c>
      <c r="B881" t="s">
        <v>963</v>
      </c>
      <c r="C881">
        <v>31604</v>
      </c>
      <c r="D881" t="str">
        <f>+VLOOKUP(C881,Param!K:L,2,FALSE)</f>
        <v>AMORIS</v>
      </c>
      <c r="E881" t="s">
        <v>1392</v>
      </c>
      <c r="F881" t="s">
        <v>37</v>
      </c>
      <c r="G881" t="s">
        <v>29</v>
      </c>
      <c r="H881" s="5">
        <v>15144.67</v>
      </c>
      <c r="I881" s="5">
        <v>15144.6656</v>
      </c>
      <c r="J881" s="5">
        <v>4.399999999805E-3</v>
      </c>
      <c r="K881" s="5">
        <v>15144.6656</v>
      </c>
      <c r="L881" s="5">
        <v>4.399999999805E-3</v>
      </c>
      <c r="M881" t="str">
        <f>IF(ISERROR(VLOOKUP(A881,'[1]Ecart validé'!$A:$A,1,FALSE)),Z881,"Ecart Validé")</f>
        <v>valid</v>
      </c>
      <c r="R881" t="s">
        <v>30</v>
      </c>
      <c r="X881"/>
      <c r="Y881"/>
      <c r="Z881" t="s">
        <v>31</v>
      </c>
    </row>
    <row r="882" spans="1:26" ht="43.2" x14ac:dyDescent="0.3">
      <c r="A882" t="s">
        <v>1400</v>
      </c>
      <c r="B882" t="s">
        <v>963</v>
      </c>
      <c r="C882">
        <v>31604</v>
      </c>
      <c r="D882" t="str">
        <f>+VLOOKUP(C882,Param!K:L,2,FALSE)</f>
        <v>AMORIS</v>
      </c>
      <c r="E882" t="s">
        <v>1401</v>
      </c>
      <c r="F882" t="s">
        <v>28</v>
      </c>
      <c r="G882" t="s">
        <v>29</v>
      </c>
      <c r="H882" s="5">
        <v>625.32000000000005</v>
      </c>
      <c r="I882" s="5">
        <v>1250.6400000000001</v>
      </c>
      <c r="J882" s="5">
        <v>-625.32000000000005</v>
      </c>
      <c r="K882" s="5">
        <v>1250.6400000000001</v>
      </c>
      <c r="L882" s="5">
        <v>-625.32000000000005</v>
      </c>
      <c r="M882" t="str">
        <f>IF(ISERROR(VLOOKUP(A882,'[1]Ecart validé'!$A:$A,1,FALSE)),Z882,"Ecart Validé")</f>
        <v>issue</v>
      </c>
      <c r="N882" t="s">
        <v>1393</v>
      </c>
      <c r="O882" t="s">
        <v>1394</v>
      </c>
      <c r="P882" t="s">
        <v>85</v>
      </c>
      <c r="Q882" t="s">
        <v>1395</v>
      </c>
      <c r="R882" t="s">
        <v>30</v>
      </c>
      <c r="S882" t="s">
        <v>42</v>
      </c>
      <c r="T882" t="s">
        <v>43</v>
      </c>
      <c r="U882" s="13" t="s">
        <v>1402</v>
      </c>
      <c r="V882" t="s">
        <v>45</v>
      </c>
      <c r="X882" t="s">
        <v>458</v>
      </c>
      <c r="Y882" t="s">
        <v>458</v>
      </c>
      <c r="Z882" t="s">
        <v>88</v>
      </c>
    </row>
    <row r="883" spans="1:26" ht="43.2" x14ac:dyDescent="0.3">
      <c r="A883" t="s">
        <v>1403</v>
      </c>
      <c r="B883" t="s">
        <v>963</v>
      </c>
      <c r="C883">
        <v>31604</v>
      </c>
      <c r="D883" t="str">
        <f>+VLOOKUP(C883,Param!K:L,2,FALSE)</f>
        <v>AMORIS</v>
      </c>
      <c r="E883" t="s">
        <v>1404</v>
      </c>
      <c r="F883" t="s">
        <v>28</v>
      </c>
      <c r="G883" t="s">
        <v>29</v>
      </c>
      <c r="H883" s="5">
        <v>725.68</v>
      </c>
      <c r="I883" s="5">
        <v>1451.36</v>
      </c>
      <c r="J883" s="5">
        <v>-725.68</v>
      </c>
      <c r="K883" s="5">
        <v>1451.36</v>
      </c>
      <c r="L883" s="5">
        <v>-725.68</v>
      </c>
      <c r="M883" t="str">
        <f>IF(ISERROR(VLOOKUP(A883,'[1]Ecart validé'!$A:$A,1,FALSE)),Z883,"Ecart Validé")</f>
        <v>issue</v>
      </c>
      <c r="N883" t="s">
        <v>1393</v>
      </c>
      <c r="O883" t="s">
        <v>1394</v>
      </c>
      <c r="P883" t="s">
        <v>85</v>
      </c>
      <c r="Q883" t="s">
        <v>1395</v>
      </c>
      <c r="R883" t="s">
        <v>30</v>
      </c>
      <c r="S883" t="s">
        <v>42</v>
      </c>
      <c r="T883" t="s">
        <v>43</v>
      </c>
      <c r="U883" s="13" t="s">
        <v>1405</v>
      </c>
      <c r="V883" t="s">
        <v>45</v>
      </c>
      <c r="X883" t="s">
        <v>458</v>
      </c>
      <c r="Y883" t="s">
        <v>458</v>
      </c>
      <c r="Z883" t="s">
        <v>88</v>
      </c>
    </row>
    <row r="884" spans="1:26" ht="43.2" x14ac:dyDescent="0.3">
      <c r="A884" t="s">
        <v>1406</v>
      </c>
      <c r="B884" t="s">
        <v>963</v>
      </c>
      <c r="C884">
        <v>31604</v>
      </c>
      <c r="D884" t="str">
        <f>+VLOOKUP(C884,Param!K:L,2,FALSE)</f>
        <v>AMORIS</v>
      </c>
      <c r="E884" t="s">
        <v>1407</v>
      </c>
      <c r="F884" t="s">
        <v>28</v>
      </c>
      <c r="G884" t="s">
        <v>29</v>
      </c>
      <c r="H884" s="5">
        <v>2434.12</v>
      </c>
      <c r="I884" s="5">
        <v>4868.2331999999997</v>
      </c>
      <c r="J884" s="5">
        <v>-2434.1131999999998</v>
      </c>
      <c r="K884" s="5">
        <v>4868.2331999999997</v>
      </c>
      <c r="L884" s="5">
        <v>-2434.1131999999998</v>
      </c>
      <c r="M884" t="str">
        <f>IF(ISERROR(VLOOKUP(A884,'[1]Ecart validé'!$A:$A,1,FALSE)),Z884,"Ecart Validé")</f>
        <v>issue</v>
      </c>
      <c r="N884" t="s">
        <v>1393</v>
      </c>
      <c r="O884" t="s">
        <v>1394</v>
      </c>
      <c r="P884" t="s">
        <v>85</v>
      </c>
      <c r="Q884" t="s">
        <v>1395</v>
      </c>
      <c r="R884" t="s">
        <v>30</v>
      </c>
      <c r="S884" t="s">
        <v>42</v>
      </c>
      <c r="T884" t="s">
        <v>43</v>
      </c>
      <c r="U884" s="13" t="s">
        <v>1408</v>
      </c>
      <c r="V884" t="s">
        <v>45</v>
      </c>
      <c r="X884" t="s">
        <v>458</v>
      </c>
      <c r="Y884" t="s">
        <v>458</v>
      </c>
      <c r="Z884" t="s">
        <v>88</v>
      </c>
    </row>
    <row r="885" spans="1:26" x14ac:dyDescent="0.3">
      <c r="A885" t="s">
        <v>1409</v>
      </c>
      <c r="B885" t="s">
        <v>963</v>
      </c>
      <c r="C885">
        <v>31604</v>
      </c>
      <c r="D885" t="str">
        <f>+VLOOKUP(C885,Param!K:L,2,FALSE)</f>
        <v>AMORIS</v>
      </c>
      <c r="E885" t="s">
        <v>1407</v>
      </c>
      <c r="F885" t="s">
        <v>33</v>
      </c>
      <c r="G885" t="s">
        <v>29</v>
      </c>
      <c r="H885" s="5">
        <v>216.7</v>
      </c>
      <c r="I885" s="5">
        <v>216.7038</v>
      </c>
      <c r="J885" s="5">
        <v>-3.8000000000124601E-3</v>
      </c>
      <c r="K885" s="5">
        <v>216.7038</v>
      </c>
      <c r="L885" s="5">
        <v>-3.8000000000124601E-3</v>
      </c>
      <c r="M885" t="str">
        <f>IF(ISERROR(VLOOKUP(A885,'[1]Ecart validé'!$A:$A,1,FALSE)),Z885,"Ecart Validé")</f>
        <v>valid</v>
      </c>
      <c r="R885" t="s">
        <v>30</v>
      </c>
      <c r="X885"/>
      <c r="Y885"/>
      <c r="Z885" t="s">
        <v>31</v>
      </c>
    </row>
    <row r="886" spans="1:26" x14ac:dyDescent="0.3">
      <c r="A886" t="s">
        <v>1410</v>
      </c>
      <c r="B886" t="s">
        <v>963</v>
      </c>
      <c r="C886">
        <v>31604</v>
      </c>
      <c r="D886" t="str">
        <f>+VLOOKUP(C886,Param!K:L,2,FALSE)</f>
        <v>AMORIS</v>
      </c>
      <c r="E886" t="s">
        <v>1407</v>
      </c>
      <c r="F886" t="s">
        <v>37</v>
      </c>
      <c r="G886" t="s">
        <v>29</v>
      </c>
      <c r="H886" s="5">
        <v>344.18</v>
      </c>
      <c r="I886" s="5">
        <v>344.18340000000001</v>
      </c>
      <c r="J886" s="5">
        <v>-3.3999999999991802E-3</v>
      </c>
      <c r="K886" s="5">
        <v>344.18340000000001</v>
      </c>
      <c r="L886" s="5">
        <v>-3.3999999999991802E-3</v>
      </c>
      <c r="M886" t="str">
        <f>IF(ISERROR(VLOOKUP(A886,'[1]Ecart validé'!$A:$A,1,FALSE)),Z886,"Ecart Validé")</f>
        <v>valid</v>
      </c>
      <c r="R886" t="s">
        <v>30</v>
      </c>
      <c r="X886"/>
      <c r="Y886"/>
      <c r="Z886" t="s">
        <v>31</v>
      </c>
    </row>
    <row r="887" spans="1:26" x14ac:dyDescent="0.3">
      <c r="A887" t="s">
        <v>1411</v>
      </c>
      <c r="B887" t="s">
        <v>963</v>
      </c>
      <c r="C887">
        <v>31604</v>
      </c>
      <c r="D887" t="str">
        <f>+VLOOKUP(C887,Param!K:L,2,FALSE)</f>
        <v>AMORIS</v>
      </c>
      <c r="E887" t="s">
        <v>1412</v>
      </c>
      <c r="F887" t="s">
        <v>28</v>
      </c>
      <c r="G887" t="s">
        <v>29</v>
      </c>
      <c r="H887" s="5">
        <v>7490.59</v>
      </c>
      <c r="I887" s="5">
        <v>7490.5944</v>
      </c>
      <c r="J887" s="5">
        <v>-4.399999999805E-3</v>
      </c>
      <c r="K887" s="5">
        <v>7490.59</v>
      </c>
      <c r="L887" s="5">
        <v>0</v>
      </c>
      <c r="M887" t="str">
        <f>IF(ISERROR(VLOOKUP(A887,'[1]Ecart validé'!$A:$A,1,FALSE)),Z887,"Ecart Validé")</f>
        <v>valid</v>
      </c>
      <c r="R887" t="s">
        <v>30</v>
      </c>
      <c r="X887"/>
      <c r="Y887"/>
      <c r="Z887" t="s">
        <v>31</v>
      </c>
    </row>
    <row r="888" spans="1:26" x14ac:dyDescent="0.3">
      <c r="A888" t="s">
        <v>1413</v>
      </c>
      <c r="B888" t="s">
        <v>963</v>
      </c>
      <c r="C888">
        <v>31604</v>
      </c>
      <c r="D888" t="str">
        <f>+VLOOKUP(C888,Param!K:L,2,FALSE)</f>
        <v>AMORIS</v>
      </c>
      <c r="E888" t="s">
        <v>1412</v>
      </c>
      <c r="F888" t="s">
        <v>33</v>
      </c>
      <c r="G888" t="s">
        <v>29</v>
      </c>
      <c r="H888" s="5">
        <v>2124.6799999999998</v>
      </c>
      <c r="I888" s="5">
        <v>2124.6812</v>
      </c>
      <c r="J888" s="5">
        <v>-1.2000000001535201E-3</v>
      </c>
      <c r="K888" s="5">
        <v>2124.6799999999998</v>
      </c>
      <c r="L888" s="5">
        <v>0</v>
      </c>
      <c r="M888" t="str">
        <f>IF(ISERROR(VLOOKUP(A888,'[1]Ecart validé'!$A:$A,1,FALSE)),Z888,"Ecart Validé")</f>
        <v>valid</v>
      </c>
      <c r="R888" t="s">
        <v>30</v>
      </c>
      <c r="X888"/>
      <c r="Y888"/>
      <c r="Z888" t="s">
        <v>31</v>
      </c>
    </row>
    <row r="889" spans="1:26" x14ac:dyDescent="0.3">
      <c r="A889" t="s">
        <v>1414</v>
      </c>
      <c r="B889" t="s">
        <v>963</v>
      </c>
      <c r="C889">
        <v>31604</v>
      </c>
      <c r="D889" t="str">
        <f>+VLOOKUP(C889,Param!K:L,2,FALSE)</f>
        <v>AMORIS</v>
      </c>
      <c r="E889" t="s">
        <v>1412</v>
      </c>
      <c r="F889" t="s">
        <v>35</v>
      </c>
      <c r="G889" t="s">
        <v>29</v>
      </c>
      <c r="H889" s="5">
        <v>1119.19</v>
      </c>
      <c r="I889" s="5">
        <v>1119.1904</v>
      </c>
      <c r="J889" s="5">
        <v>-3.9999999989959103E-4</v>
      </c>
      <c r="K889" s="5">
        <v>1119.19</v>
      </c>
      <c r="L889" s="5">
        <v>0</v>
      </c>
      <c r="M889" t="str">
        <f>IF(ISERROR(VLOOKUP(A889,'[1]Ecart validé'!$A:$A,1,FALSE)),Z889,"Ecart Validé")</f>
        <v>valid</v>
      </c>
      <c r="R889" t="s">
        <v>30</v>
      </c>
      <c r="X889"/>
      <c r="Y889"/>
      <c r="Z889" t="s">
        <v>31</v>
      </c>
    </row>
    <row r="890" spans="1:26" x14ac:dyDescent="0.3">
      <c r="A890" t="s">
        <v>1415</v>
      </c>
      <c r="B890" t="s">
        <v>963</v>
      </c>
      <c r="C890">
        <v>31604</v>
      </c>
      <c r="D890" t="str">
        <f>+VLOOKUP(C890,Param!K:L,2,FALSE)</f>
        <v>AMORIS</v>
      </c>
      <c r="E890" t="s">
        <v>1412</v>
      </c>
      <c r="F890" t="s">
        <v>37</v>
      </c>
      <c r="G890" t="s">
        <v>29</v>
      </c>
      <c r="H890" s="5">
        <v>8367.58</v>
      </c>
      <c r="I890" s="5">
        <v>8367.5815999999995</v>
      </c>
      <c r="J890" s="5">
        <v>-1.59999999959836E-3</v>
      </c>
      <c r="K890" s="5">
        <v>8367.58</v>
      </c>
      <c r="L890" s="5">
        <v>0</v>
      </c>
      <c r="M890" t="str">
        <f>IF(ISERROR(VLOOKUP(A890,'[1]Ecart validé'!$A:$A,1,FALSE)),Z890,"Ecart Validé")</f>
        <v>valid</v>
      </c>
      <c r="R890" t="s">
        <v>30</v>
      </c>
      <c r="X890"/>
      <c r="Y890"/>
      <c r="Z890" t="s">
        <v>31</v>
      </c>
    </row>
    <row r="891" spans="1:26" x14ac:dyDescent="0.3">
      <c r="A891" t="s">
        <v>1416</v>
      </c>
      <c r="B891" t="s">
        <v>963</v>
      </c>
      <c r="C891">
        <v>32924</v>
      </c>
      <c r="D891" t="str">
        <f>+VLOOKUP(C891,Param!K:L,2,FALSE)</f>
        <v>JING TEA LTD</v>
      </c>
      <c r="E891" t="s">
        <v>1417</v>
      </c>
      <c r="F891" t="s">
        <v>51</v>
      </c>
      <c r="G891" t="s">
        <v>29</v>
      </c>
      <c r="H891" s="5">
        <v>2143.11</v>
      </c>
      <c r="I891" s="5">
        <v>2143.1066999999998</v>
      </c>
      <c r="J891" s="5">
        <v>3.3000000003085002E-3</v>
      </c>
      <c r="K891" s="5">
        <v>2143.11</v>
      </c>
      <c r="L891" s="5">
        <v>0</v>
      </c>
      <c r="M891" t="str">
        <f>IF(ISERROR(VLOOKUP(A891,'[1]Ecart validé'!$A:$A,1,FALSE)),Z891,"Ecart Validé")</f>
        <v>valid</v>
      </c>
      <c r="R891" t="s">
        <v>30</v>
      </c>
      <c r="Y891"/>
      <c r="Z891" t="s">
        <v>31</v>
      </c>
    </row>
    <row r="892" spans="1:26" x14ac:dyDescent="0.3">
      <c r="A892" t="s">
        <v>1418</v>
      </c>
      <c r="B892" t="s">
        <v>963</v>
      </c>
      <c r="C892">
        <v>33730</v>
      </c>
      <c r="D892" t="str">
        <f>+VLOOKUP(C892,Param!K:L,2,FALSE)</f>
        <v>ROMAN LTD</v>
      </c>
      <c r="E892" t="s">
        <v>1419</v>
      </c>
      <c r="F892" t="s">
        <v>28</v>
      </c>
      <c r="G892" t="s">
        <v>29</v>
      </c>
      <c r="H892" s="5">
        <v>279.81</v>
      </c>
      <c r="I892" s="5">
        <v>279.80680000000001</v>
      </c>
      <c r="J892" s="5">
        <v>3.19999999999254E-3</v>
      </c>
      <c r="K892" s="5">
        <v>279.81</v>
      </c>
      <c r="L892" s="5">
        <v>0</v>
      </c>
      <c r="M892" t="str">
        <f>IF(ISERROR(VLOOKUP(A892,'[1]Ecart validé'!$A:$A,1,FALSE)),Z892,"Ecart Validé")</f>
        <v>valid</v>
      </c>
      <c r="R892" t="s">
        <v>30</v>
      </c>
      <c r="X892"/>
      <c r="Y892"/>
      <c r="Z892" t="s">
        <v>31</v>
      </c>
    </row>
    <row r="893" spans="1:26" ht="129.6" x14ac:dyDescent="0.3">
      <c r="A893" t="s">
        <v>1420</v>
      </c>
      <c r="B893" t="s">
        <v>963</v>
      </c>
      <c r="C893">
        <v>33730</v>
      </c>
      <c r="D893" t="str">
        <f>+VLOOKUP(C893,Param!K:L,2,FALSE)</f>
        <v>ROMAN LTD</v>
      </c>
      <c r="E893" t="s">
        <v>1421</v>
      </c>
      <c r="F893" t="s">
        <v>35</v>
      </c>
      <c r="G893" t="s">
        <v>1422</v>
      </c>
      <c r="H893" s="5">
        <v>4238.45</v>
      </c>
      <c r="I893" s="5">
        <v>4238.45</v>
      </c>
      <c r="J893" s="5">
        <v>0</v>
      </c>
      <c r="K893" s="5">
        <v>4238.45</v>
      </c>
      <c r="L893" s="5">
        <v>0</v>
      </c>
      <c r="M893" t="str">
        <f>IF(ISERROR(VLOOKUP(A893,'[1]Ecart validé'!$A:$A,1,FALSE)),Z893,"Ecart Validé")</f>
        <v>valid</v>
      </c>
      <c r="R893" t="s">
        <v>456</v>
      </c>
      <c r="S893" t="s">
        <v>45</v>
      </c>
      <c r="T893" t="s">
        <v>46</v>
      </c>
      <c r="U893" s="13" t="s">
        <v>1423</v>
      </c>
      <c r="V893" t="s">
        <v>60</v>
      </c>
      <c r="W893" t="s">
        <v>61</v>
      </c>
      <c r="X893" t="s">
        <v>1424</v>
      </c>
      <c r="Y893" t="s">
        <v>1424</v>
      </c>
      <c r="Z893" t="s">
        <v>31</v>
      </c>
    </row>
    <row r="894" spans="1:26" ht="28.8" x14ac:dyDescent="0.3">
      <c r="A894" t="s">
        <v>1425</v>
      </c>
      <c r="B894" t="s">
        <v>963</v>
      </c>
      <c r="C894">
        <v>33730</v>
      </c>
      <c r="D894" t="str">
        <f>+VLOOKUP(C894,Param!K:L,2,FALSE)</f>
        <v>ROMAN LTD</v>
      </c>
      <c r="E894" t="s">
        <v>1421</v>
      </c>
      <c r="F894" t="s">
        <v>37</v>
      </c>
      <c r="G894" t="s">
        <v>29</v>
      </c>
      <c r="H894" s="5">
        <v>-2338.1</v>
      </c>
      <c r="J894" s="5">
        <v>-2338.1</v>
      </c>
      <c r="L894" s="5">
        <v>-2338.1</v>
      </c>
      <c r="M894" t="str">
        <f>IF(ISERROR(VLOOKUP(A894,'[1]Ecart validé'!$A:$A,1,FALSE)),Z894,"Ecart Validé")</f>
        <v>Ecart Validé</v>
      </c>
      <c r="N894" t="s">
        <v>1426</v>
      </c>
      <c r="O894" t="s">
        <v>1427</v>
      </c>
      <c r="P894" t="s">
        <v>85</v>
      </c>
      <c r="Q894" t="s">
        <v>1428</v>
      </c>
      <c r="S894" t="s">
        <v>42</v>
      </c>
      <c r="T894" t="s">
        <v>43</v>
      </c>
      <c r="U894" s="13" t="s">
        <v>1429</v>
      </c>
      <c r="V894" t="s">
        <v>45</v>
      </c>
      <c r="X894" t="s">
        <v>1424</v>
      </c>
      <c r="Y894" t="s">
        <v>1424</v>
      </c>
      <c r="Z894" t="s">
        <v>88</v>
      </c>
    </row>
    <row r="895" spans="1:26" x14ac:dyDescent="0.3">
      <c r="A895" t="s">
        <v>1430</v>
      </c>
      <c r="B895" t="s">
        <v>963</v>
      </c>
      <c r="C895">
        <v>33730</v>
      </c>
      <c r="D895" t="str">
        <f>+VLOOKUP(C895,Param!K:L,2,FALSE)</f>
        <v>ROMAN LTD</v>
      </c>
      <c r="E895" t="s">
        <v>1421</v>
      </c>
      <c r="F895" t="s">
        <v>37</v>
      </c>
      <c r="G895" t="s">
        <v>1422</v>
      </c>
      <c r="H895" s="5">
        <v>3838.66</v>
      </c>
      <c r="I895" s="5">
        <v>1761.9545000000001</v>
      </c>
      <c r="J895" s="5">
        <v>2076.7055</v>
      </c>
      <c r="K895" s="5">
        <v>1761.9545000000001</v>
      </c>
      <c r="L895" s="5">
        <v>2076.7055</v>
      </c>
      <c r="M895" t="str">
        <f>IF(ISERROR(VLOOKUP(A895,'[1]Ecart validé'!$A:$A,1,FALSE)),Z895,"Ecart Validé")</f>
        <v>Ecart Validé</v>
      </c>
      <c r="N895" t="s">
        <v>1431</v>
      </c>
      <c r="O895" t="s">
        <v>1432</v>
      </c>
      <c r="P895" t="s">
        <v>471</v>
      </c>
      <c r="Q895" t="s">
        <v>1433</v>
      </c>
      <c r="R895" t="s">
        <v>30</v>
      </c>
      <c r="S895" t="s">
        <v>45</v>
      </c>
      <c r="X895"/>
      <c r="Y895"/>
      <c r="Z895" t="s">
        <v>260</v>
      </c>
    </row>
    <row r="896" spans="1:26" x14ac:dyDescent="0.3">
      <c r="A896" t="s">
        <v>1434</v>
      </c>
      <c r="B896" t="s">
        <v>963</v>
      </c>
      <c r="C896">
        <v>35212</v>
      </c>
      <c r="D896" t="str">
        <f>+VLOOKUP(C896,Param!K:L,2,FALSE)</f>
        <v>BURGESS &amp; CO LTD (BURGESS FURNITURE LTD)</v>
      </c>
      <c r="E896" t="s">
        <v>1435</v>
      </c>
      <c r="F896" t="s">
        <v>28</v>
      </c>
      <c r="G896" t="s">
        <v>29</v>
      </c>
      <c r="H896" s="5">
        <v>2826.84</v>
      </c>
      <c r="I896" s="5">
        <v>2826.8442</v>
      </c>
      <c r="J896" s="5">
        <v>-4.1999999998551998E-3</v>
      </c>
      <c r="K896" s="5">
        <v>2826.84</v>
      </c>
      <c r="L896" s="5">
        <v>0</v>
      </c>
      <c r="M896" t="str">
        <f>IF(ISERROR(VLOOKUP(A896,'[1]Ecart validé'!$A:$A,1,FALSE)),Z896,"Ecart Validé")</f>
        <v>valid</v>
      </c>
      <c r="R896" t="s">
        <v>30</v>
      </c>
      <c r="X896"/>
      <c r="Y896"/>
      <c r="Z896" t="s">
        <v>31</v>
      </c>
    </row>
    <row r="897" spans="1:26" x14ac:dyDescent="0.3">
      <c r="A897" t="s">
        <v>1436</v>
      </c>
      <c r="B897" t="s">
        <v>963</v>
      </c>
      <c r="C897">
        <v>35212</v>
      </c>
      <c r="D897" t="str">
        <f>+VLOOKUP(C897,Param!K:L,2,FALSE)</f>
        <v>BURGESS &amp; CO LTD (BURGESS FURNITURE LTD)</v>
      </c>
      <c r="E897" t="s">
        <v>1435</v>
      </c>
      <c r="F897" t="s">
        <v>35</v>
      </c>
      <c r="G897" t="s">
        <v>29</v>
      </c>
      <c r="H897" s="5">
        <v>4140</v>
      </c>
      <c r="I897" s="5">
        <v>4140</v>
      </c>
      <c r="J897" s="5">
        <v>0</v>
      </c>
      <c r="K897" s="5">
        <v>4140</v>
      </c>
      <c r="L897" s="5">
        <v>0</v>
      </c>
      <c r="M897" t="str">
        <f>IF(ISERROR(VLOOKUP(A897,'[1]Ecart validé'!$A:$A,1,FALSE)),Z897,"Ecart Validé")</f>
        <v>valid</v>
      </c>
      <c r="R897" t="s">
        <v>30</v>
      </c>
      <c r="X897"/>
      <c r="Y897"/>
      <c r="Z897" t="s">
        <v>31</v>
      </c>
    </row>
    <row r="898" spans="1:26" x14ac:dyDescent="0.3">
      <c r="A898" t="s">
        <v>1437</v>
      </c>
      <c r="B898" t="s">
        <v>963</v>
      </c>
      <c r="C898">
        <v>35212</v>
      </c>
      <c r="D898" t="str">
        <f>+VLOOKUP(C898,Param!K:L,2,FALSE)</f>
        <v>BURGESS &amp; CO LTD (BURGESS FURNITURE LTD)</v>
      </c>
      <c r="E898" t="s">
        <v>1435</v>
      </c>
      <c r="F898" t="s">
        <v>37</v>
      </c>
      <c r="G898" t="s">
        <v>29</v>
      </c>
      <c r="H898" s="5">
        <v>259.83</v>
      </c>
      <c r="I898" s="5">
        <v>259.83</v>
      </c>
      <c r="J898" s="5">
        <v>0</v>
      </c>
      <c r="K898" s="5">
        <v>259.83</v>
      </c>
      <c r="L898" s="5">
        <v>0</v>
      </c>
      <c r="M898" t="str">
        <f>IF(ISERROR(VLOOKUP(A898,'[1]Ecart validé'!$A:$A,1,FALSE)),Z898,"Ecart Validé")</f>
        <v>valid</v>
      </c>
      <c r="R898" t="s">
        <v>30</v>
      </c>
      <c r="X898"/>
      <c r="Y898"/>
      <c r="Z898" t="s">
        <v>31</v>
      </c>
    </row>
    <row r="899" spans="1:26" x14ac:dyDescent="0.3">
      <c r="A899" t="s">
        <v>1438</v>
      </c>
      <c r="B899" t="s">
        <v>963</v>
      </c>
      <c r="C899">
        <v>35676</v>
      </c>
      <c r="D899" t="str">
        <f>+VLOOKUP(C899,Param!K:L,2,FALSE)</f>
        <v>MUSICSTYLING.COM LTD</v>
      </c>
      <c r="E899" t="s">
        <v>1439</v>
      </c>
      <c r="F899" t="s">
        <v>51</v>
      </c>
      <c r="G899" t="s">
        <v>29</v>
      </c>
      <c r="H899" s="5">
        <v>27873.4</v>
      </c>
      <c r="I899" s="5">
        <v>27873.4</v>
      </c>
      <c r="J899" s="5">
        <v>0</v>
      </c>
      <c r="K899" s="5">
        <v>27873.4</v>
      </c>
      <c r="L899" s="5">
        <v>0</v>
      </c>
      <c r="M899" t="str">
        <f>IF(ISERROR(VLOOKUP(A899,'[1]Ecart validé'!$A:$A,1,FALSE)),Z899,"Ecart Validé")</f>
        <v>valid</v>
      </c>
      <c r="R899" t="s">
        <v>30</v>
      </c>
      <c r="X899"/>
      <c r="Y899"/>
      <c r="Z899" t="s">
        <v>31</v>
      </c>
    </row>
    <row r="900" spans="1:26" x14ac:dyDescent="0.3">
      <c r="A900" t="s">
        <v>1440</v>
      </c>
      <c r="B900" t="s">
        <v>963</v>
      </c>
      <c r="C900">
        <v>35921</v>
      </c>
      <c r="D900" t="str">
        <f>+VLOOKUP(C900,Param!K:L,2,FALSE)</f>
        <v>HOIST GROUP UK LTD</v>
      </c>
      <c r="E900" t="s">
        <v>1441</v>
      </c>
      <c r="F900" t="s">
        <v>28</v>
      </c>
      <c r="G900" t="s">
        <v>29</v>
      </c>
      <c r="H900" s="5">
        <v>32244.89</v>
      </c>
      <c r="I900" s="5">
        <v>32244.888800000001</v>
      </c>
      <c r="J900" s="5">
        <v>1.19999999878928E-3</v>
      </c>
      <c r="K900" s="5">
        <v>32244.89</v>
      </c>
      <c r="L900" s="5">
        <v>0</v>
      </c>
      <c r="M900" t="str">
        <f>IF(ISERROR(VLOOKUP(A900,'[1]Ecart validé'!$A:$A,1,FALSE)),Z900,"Ecart Validé")</f>
        <v>valid</v>
      </c>
      <c r="R900" t="s">
        <v>30</v>
      </c>
      <c r="X900"/>
      <c r="Y900"/>
      <c r="Z900" t="s">
        <v>31</v>
      </c>
    </row>
    <row r="901" spans="1:26" x14ac:dyDescent="0.3">
      <c r="A901" t="s">
        <v>1442</v>
      </c>
      <c r="B901" t="s">
        <v>963</v>
      </c>
      <c r="C901">
        <v>35921</v>
      </c>
      <c r="D901" t="str">
        <f>+VLOOKUP(C901,Param!K:L,2,FALSE)</f>
        <v>HOIST GROUP UK LTD</v>
      </c>
      <c r="E901" t="s">
        <v>1441</v>
      </c>
      <c r="F901" t="s">
        <v>33</v>
      </c>
      <c r="G901" t="s">
        <v>29</v>
      </c>
      <c r="H901" s="5">
        <v>2196.88</v>
      </c>
      <c r="I901" s="5">
        <v>2196.8784000000001</v>
      </c>
      <c r="J901" s="5">
        <v>1.6000000000531099E-3</v>
      </c>
      <c r="K901" s="5">
        <v>2196.88</v>
      </c>
      <c r="L901" s="5">
        <v>0</v>
      </c>
      <c r="M901" t="str">
        <f>IF(ISERROR(VLOOKUP(A901,'[1]Ecart validé'!$A:$A,1,FALSE)),Z901,"Ecart Validé")</f>
        <v>valid</v>
      </c>
      <c r="R901" t="s">
        <v>30</v>
      </c>
      <c r="X901"/>
      <c r="Y901"/>
      <c r="Z901" t="s">
        <v>31</v>
      </c>
    </row>
    <row r="902" spans="1:26" x14ac:dyDescent="0.3">
      <c r="A902" t="s">
        <v>1443</v>
      </c>
      <c r="B902" t="s">
        <v>963</v>
      </c>
      <c r="C902">
        <v>35921</v>
      </c>
      <c r="D902" t="str">
        <f>+VLOOKUP(C902,Param!K:L,2,FALSE)</f>
        <v>HOIST GROUP UK LTD</v>
      </c>
      <c r="E902" t="s">
        <v>1441</v>
      </c>
      <c r="F902" t="s">
        <v>35</v>
      </c>
      <c r="G902" t="s">
        <v>29</v>
      </c>
      <c r="H902" s="5">
        <v>910.23</v>
      </c>
      <c r="I902" s="5">
        <v>910.22839999999997</v>
      </c>
      <c r="J902" s="5">
        <v>1.6000000000531099E-3</v>
      </c>
      <c r="K902" s="5">
        <v>910.23</v>
      </c>
      <c r="L902" s="5">
        <v>0</v>
      </c>
      <c r="M902" t="str">
        <f>IF(ISERROR(VLOOKUP(A902,'[1]Ecart validé'!$A:$A,1,FALSE)),Z902,"Ecart Validé")</f>
        <v>valid</v>
      </c>
      <c r="R902" t="s">
        <v>30</v>
      </c>
      <c r="X902"/>
      <c r="Y902"/>
      <c r="Z902" t="s">
        <v>31</v>
      </c>
    </row>
    <row r="903" spans="1:26" x14ac:dyDescent="0.3">
      <c r="A903" t="s">
        <v>1444</v>
      </c>
      <c r="B903" t="s">
        <v>963</v>
      </c>
      <c r="C903">
        <v>35921</v>
      </c>
      <c r="D903" t="str">
        <f>+VLOOKUP(C903,Param!K:L,2,FALSE)</f>
        <v>HOIST GROUP UK LTD</v>
      </c>
      <c r="E903" t="s">
        <v>1441</v>
      </c>
      <c r="F903" t="s">
        <v>37</v>
      </c>
      <c r="G903" t="s">
        <v>29</v>
      </c>
      <c r="H903" s="5">
        <v>8551.42</v>
      </c>
      <c r="I903" s="5">
        <v>8551.4218000000001</v>
      </c>
      <c r="J903" s="5">
        <v>-1.8000000000029099E-3</v>
      </c>
      <c r="K903" s="5">
        <v>8551.42</v>
      </c>
      <c r="L903" s="5">
        <v>0</v>
      </c>
      <c r="M903" t="str">
        <f>IF(ISERROR(VLOOKUP(A903,'[1]Ecart validé'!$A:$A,1,FALSE)),Z903,"Ecart Validé")</f>
        <v>valid</v>
      </c>
      <c r="R903" t="s">
        <v>30</v>
      </c>
      <c r="X903"/>
      <c r="Y903"/>
      <c r="Z903" t="s">
        <v>31</v>
      </c>
    </row>
    <row r="904" spans="1:26" x14ac:dyDescent="0.3">
      <c r="A904" t="s">
        <v>1445</v>
      </c>
      <c r="B904" t="s">
        <v>963</v>
      </c>
      <c r="C904">
        <v>35921</v>
      </c>
      <c r="D904" t="str">
        <f>+VLOOKUP(C904,Param!K:L,2,FALSE)</f>
        <v>HOIST GROUP UK LTD</v>
      </c>
      <c r="E904" t="s">
        <v>1446</v>
      </c>
      <c r="F904" t="s">
        <v>51</v>
      </c>
      <c r="G904" t="s">
        <v>29</v>
      </c>
      <c r="H904" s="5">
        <v>7275.99</v>
      </c>
      <c r="I904" s="5">
        <v>7275.9871999999996</v>
      </c>
      <c r="J904" s="5">
        <v>2.8000000002066298E-3</v>
      </c>
      <c r="K904" s="5">
        <v>7275.99</v>
      </c>
      <c r="L904" s="5">
        <v>0</v>
      </c>
      <c r="M904" t="str">
        <f>IF(ISERROR(VLOOKUP(A904,'[1]Ecart validé'!$A:$A,1,FALSE)),Z904,"Ecart Validé")</f>
        <v>valid</v>
      </c>
      <c r="R904" t="s">
        <v>30</v>
      </c>
      <c r="X904"/>
      <c r="Y904"/>
      <c r="Z904" t="s">
        <v>31</v>
      </c>
    </row>
    <row r="905" spans="1:26" x14ac:dyDescent="0.3">
      <c r="A905" t="s">
        <v>1447</v>
      </c>
      <c r="B905" t="s">
        <v>963</v>
      </c>
      <c r="C905">
        <v>36720</v>
      </c>
      <c r="D905" t="str">
        <f>+VLOOKUP(C905,Param!K:L,2,FALSE)</f>
        <v>HOIST (ex: ACCENTIC LTD)</v>
      </c>
      <c r="E905" t="s">
        <v>1448</v>
      </c>
      <c r="F905" t="s">
        <v>28</v>
      </c>
      <c r="G905" t="s">
        <v>29</v>
      </c>
      <c r="H905" s="5">
        <v>18669.55</v>
      </c>
      <c r="I905" s="5">
        <v>18669.553500000002</v>
      </c>
      <c r="J905" s="5">
        <v>-3.5000000025320302E-3</v>
      </c>
      <c r="K905" s="5">
        <v>18669.55</v>
      </c>
      <c r="L905" s="5">
        <v>0</v>
      </c>
      <c r="M905" t="str">
        <f>IF(ISERROR(VLOOKUP(A905,'[1]Ecart validé'!$A:$A,1,FALSE)),Z905,"Ecart Validé")</f>
        <v>valid</v>
      </c>
      <c r="R905" t="s">
        <v>30</v>
      </c>
      <c r="X905"/>
      <c r="Y905"/>
      <c r="Z905" t="s">
        <v>31</v>
      </c>
    </row>
    <row r="906" spans="1:26" x14ac:dyDescent="0.3">
      <c r="A906" t="s">
        <v>1449</v>
      </c>
      <c r="B906" t="s">
        <v>963</v>
      </c>
      <c r="C906">
        <v>36720</v>
      </c>
      <c r="D906" t="str">
        <f>+VLOOKUP(C906,Param!K:L,2,FALSE)</f>
        <v>HOIST (ex: ACCENTIC LTD)</v>
      </c>
      <c r="E906" t="s">
        <v>1448</v>
      </c>
      <c r="F906" t="s">
        <v>33</v>
      </c>
      <c r="G906" t="s">
        <v>29</v>
      </c>
      <c r="H906" s="5">
        <v>17071.900000000001</v>
      </c>
      <c r="I906" s="5">
        <v>17071.896499999999</v>
      </c>
      <c r="J906" s="5">
        <v>3.5000000025320302E-3</v>
      </c>
      <c r="K906" s="5">
        <v>17071.900000000001</v>
      </c>
      <c r="L906" s="5">
        <v>0</v>
      </c>
      <c r="M906" t="str">
        <f>IF(ISERROR(VLOOKUP(A906,'[1]Ecart validé'!$A:$A,1,FALSE)),Z906,"Ecart Validé")</f>
        <v>valid</v>
      </c>
      <c r="R906" t="s">
        <v>30</v>
      </c>
      <c r="X906"/>
      <c r="Y906"/>
      <c r="Z906" t="s">
        <v>31</v>
      </c>
    </row>
    <row r="907" spans="1:26" x14ac:dyDescent="0.3">
      <c r="A907" t="s">
        <v>1450</v>
      </c>
      <c r="B907" t="s">
        <v>963</v>
      </c>
      <c r="C907">
        <v>36720</v>
      </c>
      <c r="D907" t="str">
        <f>+VLOOKUP(C907,Param!K:L,2,FALSE)</f>
        <v>HOIST (ex: ACCENTIC LTD)</v>
      </c>
      <c r="E907" t="s">
        <v>1448</v>
      </c>
      <c r="F907" t="s">
        <v>35</v>
      </c>
      <c r="G907" t="s">
        <v>29</v>
      </c>
      <c r="H907" s="5">
        <v>2172.04</v>
      </c>
      <c r="I907" s="5">
        <v>2172.0394999999999</v>
      </c>
      <c r="J907" s="5">
        <v>5.0000000010186297E-4</v>
      </c>
      <c r="K907" s="5">
        <v>2172.04</v>
      </c>
      <c r="L907" s="5">
        <v>0</v>
      </c>
      <c r="M907" t="str">
        <f>IF(ISERROR(VLOOKUP(A907,'[1]Ecart validé'!$A:$A,1,FALSE)),Z907,"Ecart Validé")</f>
        <v>valid</v>
      </c>
      <c r="R907" t="s">
        <v>30</v>
      </c>
      <c r="X907"/>
      <c r="Y907"/>
      <c r="Z907" t="s">
        <v>31</v>
      </c>
    </row>
    <row r="908" spans="1:26" x14ac:dyDescent="0.3">
      <c r="A908" t="s">
        <v>1451</v>
      </c>
      <c r="B908" t="s">
        <v>963</v>
      </c>
      <c r="C908">
        <v>36720</v>
      </c>
      <c r="D908" t="str">
        <f>+VLOOKUP(C908,Param!K:L,2,FALSE)</f>
        <v>HOIST (ex: ACCENTIC LTD)</v>
      </c>
      <c r="E908" t="s">
        <v>1448</v>
      </c>
      <c r="F908" t="s">
        <v>37</v>
      </c>
      <c r="G908" t="s">
        <v>29</v>
      </c>
      <c r="H908" s="5">
        <v>18543.259999999998</v>
      </c>
      <c r="I908" s="5">
        <v>18543.262500000001</v>
      </c>
      <c r="J908" s="5">
        <v>-2.5000000023282999E-3</v>
      </c>
      <c r="K908" s="5">
        <v>18543.259999999998</v>
      </c>
      <c r="L908" s="5">
        <v>0</v>
      </c>
      <c r="M908" t="str">
        <f>IF(ISERROR(VLOOKUP(A908,'[1]Ecart validé'!$A:$A,1,FALSE)),Z908,"Ecart Validé")</f>
        <v>valid</v>
      </c>
      <c r="R908" t="s">
        <v>30</v>
      </c>
      <c r="X908"/>
      <c r="Y908"/>
      <c r="Z908" t="s">
        <v>31</v>
      </c>
    </row>
    <row r="909" spans="1:26" x14ac:dyDescent="0.3">
      <c r="A909" t="s">
        <v>1452</v>
      </c>
      <c r="B909" t="s">
        <v>963</v>
      </c>
      <c r="C909">
        <v>36835</v>
      </c>
      <c r="D909" t="str">
        <f>+VLOOKUP(C909,Param!K:L,2,FALSE)</f>
        <v>VISION LINENS LIMITED</v>
      </c>
      <c r="E909" t="s">
        <v>1453</v>
      </c>
      <c r="F909" t="s">
        <v>51</v>
      </c>
      <c r="G909" t="s">
        <v>29</v>
      </c>
      <c r="H909" s="5">
        <v>9381.36</v>
      </c>
      <c r="I909" s="5">
        <v>9381.3629999999994</v>
      </c>
      <c r="J909" s="5">
        <v>-2.9999999987921902E-3</v>
      </c>
      <c r="K909" s="5">
        <v>9381.36</v>
      </c>
      <c r="L909" s="5">
        <v>0</v>
      </c>
      <c r="M909" t="str">
        <f>IF(ISERROR(VLOOKUP(A909,'[1]Ecart validé'!$A:$A,1,FALSE)),Z909,"Ecart Validé")</f>
        <v>valid</v>
      </c>
      <c r="R909" t="s">
        <v>30</v>
      </c>
      <c r="X909"/>
      <c r="Y909"/>
      <c r="Z909" t="s">
        <v>31</v>
      </c>
    </row>
    <row r="910" spans="1:26" x14ac:dyDescent="0.3">
      <c r="A910" t="s">
        <v>1454</v>
      </c>
      <c r="B910" t="s">
        <v>963</v>
      </c>
      <c r="C910">
        <v>37416</v>
      </c>
      <c r="D910" t="str">
        <f>+VLOOKUP(C910,Param!K:L,2,FALSE)</f>
        <v>BRIDOR</v>
      </c>
      <c r="E910" t="s">
        <v>1455</v>
      </c>
      <c r="F910" t="s">
        <v>51</v>
      </c>
      <c r="G910" t="s">
        <v>29</v>
      </c>
      <c r="H910" s="5">
        <v>404932.14</v>
      </c>
      <c r="I910" s="5">
        <v>404932.14</v>
      </c>
      <c r="J910" s="5">
        <v>0</v>
      </c>
      <c r="K910" s="5">
        <v>404932.14</v>
      </c>
      <c r="L910" s="5">
        <v>0</v>
      </c>
      <c r="M910" t="str">
        <f>IF(ISERROR(VLOOKUP(A910,'[1]Ecart validé'!$A:$A,1,FALSE)),Z910,"Ecart Validé")</f>
        <v>valid</v>
      </c>
      <c r="R910" t="s">
        <v>30</v>
      </c>
      <c r="X910"/>
      <c r="Y910"/>
      <c r="Z910" t="s">
        <v>31</v>
      </c>
    </row>
    <row r="911" spans="1:26" x14ac:dyDescent="0.3">
      <c r="A911" t="s">
        <v>1456</v>
      </c>
      <c r="B911" t="s">
        <v>963</v>
      </c>
      <c r="C911">
        <v>40367</v>
      </c>
      <c r="D911" t="str">
        <f>+VLOOKUP(C911,Param!K:L,2,FALSE)</f>
        <v>CIAT FRANCE</v>
      </c>
      <c r="E911" t="s">
        <v>1457</v>
      </c>
      <c r="F911" t="s">
        <v>51</v>
      </c>
      <c r="G911" t="s">
        <v>29</v>
      </c>
      <c r="H911" s="5">
        <v>80033.52</v>
      </c>
      <c r="I911" s="5">
        <v>80033.523499999996</v>
      </c>
      <c r="J911" s="5">
        <v>-3.4999999916180899E-3</v>
      </c>
      <c r="K911" s="5">
        <v>80033.52</v>
      </c>
      <c r="L911" s="5">
        <v>0</v>
      </c>
      <c r="M911" t="str">
        <f>IF(ISERROR(VLOOKUP(A911,'[1]Ecart validé'!$A:$A,1,FALSE)),Z911,"Ecart Validé")</f>
        <v>valid</v>
      </c>
      <c r="R911" t="s">
        <v>30</v>
      </c>
      <c r="X911"/>
      <c r="Y911"/>
      <c r="Z911" t="s">
        <v>31</v>
      </c>
    </row>
    <row r="912" spans="1:26" x14ac:dyDescent="0.3">
      <c r="A912" t="s">
        <v>1458</v>
      </c>
      <c r="B912" t="s">
        <v>963</v>
      </c>
      <c r="C912">
        <v>43563</v>
      </c>
      <c r="D912" t="str">
        <f>+VLOOKUP(C912,Param!K:L,2,FALSE)</f>
        <v>PPG Distribution</v>
      </c>
      <c r="E912">
        <v>768742</v>
      </c>
      <c r="F912" t="s">
        <v>28</v>
      </c>
      <c r="G912" t="s">
        <v>29</v>
      </c>
      <c r="H912" s="5">
        <v>4842.75</v>
      </c>
      <c r="I912" s="5">
        <v>4842.7515000000003</v>
      </c>
      <c r="J912" s="5">
        <v>-1.50000000030559E-3</v>
      </c>
      <c r="K912" s="5">
        <v>4842.75</v>
      </c>
      <c r="L912" s="5">
        <v>0</v>
      </c>
      <c r="M912" t="str">
        <f>IF(ISERROR(VLOOKUP(A912,'[1]Ecart validé'!$A:$A,1,FALSE)),Z912,"Ecart Validé")</f>
        <v>valid</v>
      </c>
      <c r="R912" t="s">
        <v>30</v>
      </c>
      <c r="X912"/>
      <c r="Y912"/>
      <c r="Z912" t="s">
        <v>31</v>
      </c>
    </row>
    <row r="913" spans="1:26" x14ac:dyDescent="0.3">
      <c r="A913" t="s">
        <v>1459</v>
      </c>
      <c r="B913" t="s">
        <v>963</v>
      </c>
      <c r="C913">
        <v>43563</v>
      </c>
      <c r="D913" t="str">
        <f>+VLOOKUP(C913,Param!K:L,2,FALSE)</f>
        <v>PPG Distribution</v>
      </c>
      <c r="E913">
        <v>768742</v>
      </c>
      <c r="F913" t="s">
        <v>33</v>
      </c>
      <c r="G913" t="s">
        <v>29</v>
      </c>
      <c r="H913" s="5">
        <v>3705.25</v>
      </c>
      <c r="I913" s="5">
        <v>3705.2555000000002</v>
      </c>
      <c r="J913" s="5">
        <v>-5.5000000002110002E-3</v>
      </c>
      <c r="K913" s="5">
        <v>3705.25</v>
      </c>
      <c r="L913" s="5">
        <v>0</v>
      </c>
      <c r="M913" t="str">
        <f>IF(ISERROR(VLOOKUP(A913,'[1]Ecart validé'!$A:$A,1,FALSE)),Z913,"Ecart Validé")</f>
        <v>valid</v>
      </c>
      <c r="R913" t="s">
        <v>30</v>
      </c>
      <c r="X913"/>
      <c r="Y913"/>
      <c r="Z913" t="s">
        <v>31</v>
      </c>
    </row>
    <row r="914" spans="1:26" x14ac:dyDescent="0.3">
      <c r="A914" t="s">
        <v>1460</v>
      </c>
      <c r="B914" t="s">
        <v>963</v>
      </c>
      <c r="C914">
        <v>43563</v>
      </c>
      <c r="D914" t="str">
        <f>+VLOOKUP(C914,Param!K:L,2,FALSE)</f>
        <v>PPG Distribution</v>
      </c>
      <c r="E914">
        <v>768742</v>
      </c>
      <c r="F914" t="s">
        <v>35</v>
      </c>
      <c r="G914" t="s">
        <v>29</v>
      </c>
      <c r="H914" s="5">
        <v>2814.25</v>
      </c>
      <c r="I914" s="5">
        <v>2814.252</v>
      </c>
      <c r="J914" s="5">
        <v>-1.9999999999527002E-3</v>
      </c>
      <c r="K914" s="5">
        <v>2814.25</v>
      </c>
      <c r="L914" s="5">
        <v>0</v>
      </c>
      <c r="M914" t="str">
        <f>IF(ISERROR(VLOOKUP(A914,'[1]Ecart validé'!$A:$A,1,FALSE)),Z914,"Ecart Validé")</f>
        <v>valid</v>
      </c>
      <c r="R914" t="s">
        <v>30</v>
      </c>
      <c r="X914"/>
      <c r="Y914"/>
      <c r="Z914" t="s">
        <v>31</v>
      </c>
    </row>
    <row r="915" spans="1:26" x14ac:dyDescent="0.3">
      <c r="A915" t="s">
        <v>1461</v>
      </c>
      <c r="B915" t="s">
        <v>963</v>
      </c>
      <c r="C915">
        <v>43563</v>
      </c>
      <c r="D915" t="str">
        <f>+VLOOKUP(C915,Param!K:L,2,FALSE)</f>
        <v>PPG Distribution</v>
      </c>
      <c r="E915">
        <v>768742</v>
      </c>
      <c r="F915" t="s">
        <v>37</v>
      </c>
      <c r="G915" t="s">
        <v>29</v>
      </c>
      <c r="H915" s="5">
        <v>4022.25</v>
      </c>
      <c r="I915" s="5">
        <v>4022.2469999999998</v>
      </c>
      <c r="J915" s="5">
        <v>3.0000000001564301E-3</v>
      </c>
      <c r="K915" s="5">
        <v>4022.25</v>
      </c>
      <c r="L915" s="5">
        <v>0</v>
      </c>
      <c r="M915" t="str">
        <f>IF(ISERROR(VLOOKUP(A915,'[1]Ecart validé'!$A:$A,1,FALSE)),Z915,"Ecart Validé")</f>
        <v>valid</v>
      </c>
      <c r="R915" t="s">
        <v>30</v>
      </c>
      <c r="X915"/>
      <c r="Y915"/>
      <c r="Z915" t="s">
        <v>31</v>
      </c>
    </row>
    <row r="916" spans="1:26" x14ac:dyDescent="0.3">
      <c r="A916" t="s">
        <v>1462</v>
      </c>
      <c r="B916" t="s">
        <v>963</v>
      </c>
      <c r="C916">
        <v>43565</v>
      </c>
      <c r="D916" t="str">
        <f>+VLOOKUP(C916,Param!K:L,2,FALSE)</f>
        <v>LYRECO</v>
      </c>
      <c r="E916" t="s">
        <v>1463</v>
      </c>
      <c r="F916" t="s">
        <v>535</v>
      </c>
      <c r="G916" t="s">
        <v>29</v>
      </c>
      <c r="H916" s="5">
        <v>236565.55</v>
      </c>
      <c r="I916" s="5">
        <v>236565.55</v>
      </c>
      <c r="J916" s="5">
        <v>0</v>
      </c>
      <c r="K916" s="5">
        <v>236565.55</v>
      </c>
      <c r="L916" s="5">
        <v>0</v>
      </c>
      <c r="M916" t="str">
        <f>IF(ISERROR(VLOOKUP(A916,'[1]Ecart validé'!$A:$A,1,FALSE)),Z916,"Ecart Validé")</f>
        <v>valid</v>
      </c>
      <c r="R916" t="s">
        <v>30</v>
      </c>
      <c r="X916"/>
      <c r="Y916"/>
      <c r="Z916" t="s">
        <v>31</v>
      </c>
    </row>
    <row r="917" spans="1:26" ht="57.6" x14ac:dyDescent="0.3">
      <c r="A917" t="s">
        <v>1464</v>
      </c>
      <c r="B917" t="s">
        <v>963</v>
      </c>
      <c r="C917">
        <v>43572</v>
      </c>
      <c r="D917" t="str">
        <f>+VLOOKUP(C917,Param!K:L,2,FALSE)</f>
        <v>GROUPE GM (AFI, APLICOM)</v>
      </c>
      <c r="E917" t="s">
        <v>1465</v>
      </c>
      <c r="F917" t="s">
        <v>28</v>
      </c>
      <c r="G917" t="s">
        <v>29</v>
      </c>
      <c r="H917" s="5">
        <v>34051.79</v>
      </c>
      <c r="I917" s="5">
        <v>34051.792500000003</v>
      </c>
      <c r="J917" s="5">
        <v>-2.5000000023282999E-3</v>
      </c>
      <c r="K917" s="5">
        <v>34051.79</v>
      </c>
      <c r="L917" s="5">
        <v>0</v>
      </c>
      <c r="M917" t="str">
        <f>IF(ISERROR(VLOOKUP(A917,'[1]Ecart validé'!$A:$A,1,FALSE)),Z917,"Ecart Validé")</f>
        <v>valid</v>
      </c>
      <c r="R917" t="s">
        <v>30</v>
      </c>
      <c r="S917" t="s">
        <v>45</v>
      </c>
      <c r="T917" t="s">
        <v>46</v>
      </c>
      <c r="U917" s="13" t="s">
        <v>1466</v>
      </c>
      <c r="V917" t="s">
        <v>60</v>
      </c>
      <c r="W917" t="s">
        <v>61</v>
      </c>
      <c r="X917"/>
      <c r="Y917"/>
      <c r="Z917" t="s">
        <v>31</v>
      </c>
    </row>
    <row r="918" spans="1:26" ht="57.6" x14ac:dyDescent="0.3">
      <c r="A918" t="s">
        <v>1467</v>
      </c>
      <c r="B918" t="s">
        <v>963</v>
      </c>
      <c r="C918">
        <v>43572</v>
      </c>
      <c r="D918" t="str">
        <f>+VLOOKUP(C918,Param!K:L,2,FALSE)</f>
        <v>GROUPE GM (AFI, APLICOM)</v>
      </c>
      <c r="E918" t="s">
        <v>1465</v>
      </c>
      <c r="F918" t="s">
        <v>33</v>
      </c>
      <c r="G918" t="s">
        <v>29</v>
      </c>
      <c r="H918" s="5">
        <v>6554.32</v>
      </c>
      <c r="I918" s="5">
        <v>6554.3235000000004</v>
      </c>
      <c r="J918" s="5">
        <v>-3.5000000007130399E-3</v>
      </c>
      <c r="K918" s="5">
        <v>6554.32</v>
      </c>
      <c r="L918" s="5">
        <v>0</v>
      </c>
      <c r="M918" t="str">
        <f>IF(ISERROR(VLOOKUP(A918,'[1]Ecart validé'!$A:$A,1,FALSE)),Z918,"Ecart Validé")</f>
        <v>valid</v>
      </c>
      <c r="R918" t="s">
        <v>30</v>
      </c>
      <c r="S918" t="s">
        <v>45</v>
      </c>
      <c r="T918" t="s">
        <v>46</v>
      </c>
      <c r="U918" s="13" t="s">
        <v>1466</v>
      </c>
      <c r="V918" t="s">
        <v>60</v>
      </c>
      <c r="W918" t="s">
        <v>61</v>
      </c>
      <c r="X918"/>
      <c r="Y918"/>
      <c r="Z918" t="s">
        <v>31</v>
      </c>
    </row>
    <row r="919" spans="1:26" x14ac:dyDescent="0.3">
      <c r="A919" t="s">
        <v>1468</v>
      </c>
      <c r="B919" t="s">
        <v>963</v>
      </c>
      <c r="C919">
        <v>43572</v>
      </c>
      <c r="D919" t="str">
        <f>+VLOOKUP(C919,Param!K:L,2,FALSE)</f>
        <v>GROUPE GM (AFI, APLICOM)</v>
      </c>
      <c r="E919" t="s">
        <v>1465</v>
      </c>
      <c r="F919" t="s">
        <v>35</v>
      </c>
      <c r="G919" t="s">
        <v>29</v>
      </c>
      <c r="H919" s="5">
        <v>74379.5</v>
      </c>
      <c r="I919" s="5">
        <v>74379.502999999997</v>
      </c>
      <c r="J919" s="5">
        <v>-2.9999999969731999E-3</v>
      </c>
      <c r="K919" s="5">
        <v>74379.5</v>
      </c>
      <c r="L919" s="5">
        <v>0</v>
      </c>
      <c r="M919" t="str">
        <f>IF(ISERROR(VLOOKUP(A919,'[1]Ecart validé'!$A:$A,1,FALSE)),Z919,"Ecart Validé")</f>
        <v>valid</v>
      </c>
      <c r="R919" t="s">
        <v>30</v>
      </c>
      <c r="X919"/>
      <c r="Y919"/>
      <c r="Z919" t="s">
        <v>31</v>
      </c>
    </row>
    <row r="920" spans="1:26" x14ac:dyDescent="0.3">
      <c r="A920" t="s">
        <v>1469</v>
      </c>
      <c r="B920" t="s">
        <v>963</v>
      </c>
      <c r="C920">
        <v>43572</v>
      </c>
      <c r="D920" t="str">
        <f>+VLOOKUP(C920,Param!K:L,2,FALSE)</f>
        <v>GROUPE GM (AFI, APLICOM)</v>
      </c>
      <c r="E920" t="s">
        <v>1465</v>
      </c>
      <c r="F920" t="s">
        <v>37</v>
      </c>
      <c r="G920" t="s">
        <v>29</v>
      </c>
      <c r="H920" s="5">
        <v>35709.08</v>
      </c>
      <c r="I920" s="5">
        <v>35709.082999999999</v>
      </c>
      <c r="J920" s="5">
        <v>-2.9999999969731999E-3</v>
      </c>
      <c r="K920" s="5">
        <v>35709.08</v>
      </c>
      <c r="L920" s="5">
        <v>0</v>
      </c>
      <c r="M920" t="str">
        <f>IF(ISERROR(VLOOKUP(A920,'[1]Ecart validé'!$A:$A,1,FALSE)),Z920,"Ecart Validé")</f>
        <v>valid</v>
      </c>
      <c r="R920" t="s">
        <v>30</v>
      </c>
      <c r="X920"/>
      <c r="Y920"/>
      <c r="Z920" t="s">
        <v>31</v>
      </c>
    </row>
    <row r="921" spans="1:26" x14ac:dyDescent="0.3">
      <c r="A921" t="s">
        <v>1470</v>
      </c>
      <c r="B921" t="s">
        <v>963</v>
      </c>
      <c r="C921">
        <v>43622</v>
      </c>
      <c r="D921" t="str">
        <f>+VLOOKUP(C921,Param!K:L,2,FALSE)</f>
        <v>TECHNOGYM FRANCE</v>
      </c>
      <c r="E921" t="s">
        <v>1471</v>
      </c>
      <c r="F921" t="s">
        <v>535</v>
      </c>
      <c r="G921" t="s">
        <v>29</v>
      </c>
      <c r="H921" s="5">
        <v>11700.59</v>
      </c>
      <c r="I921" s="5">
        <v>11700.5895</v>
      </c>
      <c r="J921" s="5">
        <v>5.0000000010186297E-4</v>
      </c>
      <c r="K921" s="5">
        <v>11700.59</v>
      </c>
      <c r="L921" s="5">
        <v>0</v>
      </c>
      <c r="M921" t="str">
        <f>IF(ISERROR(VLOOKUP(A921,'[1]Ecart validé'!$A:$A,1,FALSE)),Z921,"Ecart Validé")</f>
        <v>valid</v>
      </c>
      <c r="R921" t="s">
        <v>30</v>
      </c>
      <c r="X921"/>
      <c r="Y921"/>
      <c r="Z921" t="s">
        <v>31</v>
      </c>
    </row>
    <row r="922" spans="1:26" x14ac:dyDescent="0.3">
      <c r="A922" t="s">
        <v>1472</v>
      </c>
      <c r="B922" t="s">
        <v>963</v>
      </c>
      <c r="C922">
        <v>43794</v>
      </c>
      <c r="D922" t="str">
        <f>+VLOOKUP(C922,Param!K:L,2,FALSE)</f>
        <v>BRAGARD SA</v>
      </c>
      <c r="E922">
        <v>16100035</v>
      </c>
      <c r="F922" t="s">
        <v>28</v>
      </c>
      <c r="G922" t="s">
        <v>29</v>
      </c>
      <c r="H922" s="5">
        <v>3921.85</v>
      </c>
      <c r="I922" s="5">
        <v>3921.8375000000001</v>
      </c>
      <c r="J922" s="5">
        <v>1.2499999999818099E-2</v>
      </c>
      <c r="K922" s="5">
        <v>3921.85</v>
      </c>
      <c r="L922" s="5">
        <v>0</v>
      </c>
      <c r="M922" t="str">
        <f>IF(ISERROR(VLOOKUP(A922,'[1]Ecart validé'!$A:$A,1,FALSE)),Z922,"Ecart Validé")</f>
        <v>valid</v>
      </c>
      <c r="R922" t="s">
        <v>30</v>
      </c>
      <c r="X922"/>
      <c r="Y922"/>
      <c r="Z922" t="s">
        <v>31</v>
      </c>
    </row>
    <row r="923" spans="1:26" x14ac:dyDescent="0.3">
      <c r="A923" t="s">
        <v>1473</v>
      </c>
      <c r="B923" t="s">
        <v>963</v>
      </c>
      <c r="C923">
        <v>43794</v>
      </c>
      <c r="D923" t="str">
        <f>+VLOOKUP(C923,Param!K:L,2,FALSE)</f>
        <v>BRAGARD SA</v>
      </c>
      <c r="E923">
        <v>16100035</v>
      </c>
      <c r="F923" t="s">
        <v>33</v>
      </c>
      <c r="G923" t="s">
        <v>29</v>
      </c>
      <c r="H923" s="5">
        <v>3485.07</v>
      </c>
      <c r="I923" s="5">
        <v>3485.0625</v>
      </c>
      <c r="J923" s="5">
        <v>7.5000000001637004E-3</v>
      </c>
      <c r="K923" s="5">
        <v>3485.07</v>
      </c>
      <c r="L923" s="5">
        <v>0</v>
      </c>
      <c r="M923" t="str">
        <f>IF(ISERROR(VLOOKUP(A923,'[1]Ecart validé'!$A:$A,1,FALSE)),Z923,"Ecart Validé")</f>
        <v>valid</v>
      </c>
      <c r="R923" t="s">
        <v>30</v>
      </c>
      <c r="X923"/>
      <c r="Y923"/>
      <c r="Z923" t="s">
        <v>31</v>
      </c>
    </row>
    <row r="924" spans="1:26" x14ac:dyDescent="0.3">
      <c r="A924" t="s">
        <v>1474</v>
      </c>
      <c r="B924" t="s">
        <v>963</v>
      </c>
      <c r="C924">
        <v>43794</v>
      </c>
      <c r="D924" t="str">
        <f>+VLOOKUP(C924,Param!K:L,2,FALSE)</f>
        <v>BRAGARD SA</v>
      </c>
      <c r="E924">
        <v>16100035</v>
      </c>
      <c r="F924" t="s">
        <v>35</v>
      </c>
      <c r="G924" t="s">
        <v>29</v>
      </c>
      <c r="H924" s="5">
        <v>5089.08</v>
      </c>
      <c r="I924" s="5">
        <v>5089.0810000000001</v>
      </c>
      <c r="J924" s="5">
        <v>-1.0000000002037201E-3</v>
      </c>
      <c r="K924" s="5">
        <v>5089.08</v>
      </c>
      <c r="L924" s="5">
        <v>0</v>
      </c>
      <c r="M924" t="str">
        <f>IF(ISERROR(VLOOKUP(A924,'[1]Ecart validé'!$A:$A,1,FALSE)),Z924,"Ecart Validé")</f>
        <v>valid</v>
      </c>
      <c r="R924" t="s">
        <v>30</v>
      </c>
      <c r="X924"/>
      <c r="Y924"/>
      <c r="Z924" t="s">
        <v>31</v>
      </c>
    </row>
    <row r="925" spans="1:26" x14ac:dyDescent="0.3">
      <c r="A925" t="s">
        <v>1475</v>
      </c>
      <c r="B925" t="s">
        <v>963</v>
      </c>
      <c r="C925">
        <v>43794</v>
      </c>
      <c r="D925" t="str">
        <f>+VLOOKUP(C925,Param!K:L,2,FALSE)</f>
        <v>BRAGARD SA</v>
      </c>
      <c r="E925">
        <v>16100035</v>
      </c>
      <c r="F925" t="s">
        <v>37</v>
      </c>
      <c r="G925" t="s">
        <v>29</v>
      </c>
      <c r="H925" s="5">
        <v>2867.47</v>
      </c>
      <c r="I925" s="5">
        <v>2867.4744999999998</v>
      </c>
      <c r="J925" s="5">
        <v>-4.5000000000072699E-3</v>
      </c>
      <c r="K925" s="5">
        <v>2867.47</v>
      </c>
      <c r="L925" s="5">
        <v>0</v>
      </c>
      <c r="M925" t="str">
        <f>IF(ISERROR(VLOOKUP(A925,'[1]Ecart validé'!$A:$A,1,FALSE)),Z925,"Ecart Validé")</f>
        <v>valid</v>
      </c>
      <c r="R925" t="s">
        <v>30</v>
      </c>
      <c r="X925"/>
      <c r="Y925"/>
      <c r="Z925" t="s">
        <v>31</v>
      </c>
    </row>
    <row r="926" spans="1:26" ht="57.6" x14ac:dyDescent="0.3">
      <c r="A926" t="s">
        <v>1476</v>
      </c>
      <c r="B926" t="s">
        <v>963</v>
      </c>
      <c r="C926">
        <v>43794</v>
      </c>
      <c r="D926" t="str">
        <f>+VLOOKUP(C926,Param!K:L,2,FALSE)</f>
        <v>BRAGARD SA</v>
      </c>
      <c r="E926" t="s">
        <v>1477</v>
      </c>
      <c r="F926" t="s">
        <v>28</v>
      </c>
      <c r="G926" t="s">
        <v>29</v>
      </c>
      <c r="H926" s="5">
        <v>260.08999999999997</v>
      </c>
      <c r="I926" s="5">
        <v>330.1542</v>
      </c>
      <c r="J926" s="5">
        <v>-70.0641999999999</v>
      </c>
      <c r="K926" s="5">
        <v>330.1542</v>
      </c>
      <c r="L926" s="5">
        <v>-70.0641999999999</v>
      </c>
      <c r="M926" t="str">
        <f>IF(ISERROR(VLOOKUP(A926,'[1]Ecart validé'!$A:$A,1,FALSE)),Z926,"Ecart Validé")</f>
        <v>issue</v>
      </c>
      <c r="N926" t="s">
        <v>1478</v>
      </c>
      <c r="O926" t="s">
        <v>1479</v>
      </c>
      <c r="P926" t="s">
        <v>85</v>
      </c>
      <c r="Q926" t="s">
        <v>1480</v>
      </c>
      <c r="R926" t="s">
        <v>30</v>
      </c>
      <c r="S926" t="s">
        <v>42</v>
      </c>
      <c r="T926" t="s">
        <v>43</v>
      </c>
      <c r="U926" s="13" t="s">
        <v>1481</v>
      </c>
      <c r="V926" t="s">
        <v>45</v>
      </c>
      <c r="X926" t="s">
        <v>993</v>
      </c>
      <c r="Y926" t="s">
        <v>993</v>
      </c>
      <c r="Z926" t="s">
        <v>88</v>
      </c>
    </row>
    <row r="927" spans="1:26" x14ac:dyDescent="0.3">
      <c r="A927" t="s">
        <v>1482</v>
      </c>
      <c r="B927" t="s">
        <v>963</v>
      </c>
      <c r="C927">
        <v>43794</v>
      </c>
      <c r="D927" t="str">
        <f>+VLOOKUP(C927,Param!K:L,2,FALSE)</f>
        <v>BRAGARD SA</v>
      </c>
      <c r="E927" t="s">
        <v>1477</v>
      </c>
      <c r="F927" t="s">
        <v>33</v>
      </c>
      <c r="G927" t="s">
        <v>29</v>
      </c>
      <c r="H927" s="5">
        <v>451.8</v>
      </c>
      <c r="I927" s="5">
        <v>451.79640000000001</v>
      </c>
      <c r="J927" s="5">
        <v>3.6000000000058199E-3</v>
      </c>
      <c r="K927" s="5">
        <v>451.79640000000001</v>
      </c>
      <c r="L927" s="5">
        <v>3.6000000000058199E-3</v>
      </c>
      <c r="M927" t="str">
        <f>IF(ISERROR(VLOOKUP(A927,'[1]Ecart validé'!$A:$A,1,FALSE)),Z927,"Ecart Validé")</f>
        <v>valid</v>
      </c>
      <c r="R927" t="s">
        <v>30</v>
      </c>
      <c r="X927"/>
      <c r="Y927"/>
      <c r="Z927" t="s">
        <v>31</v>
      </c>
    </row>
    <row r="928" spans="1:26" x14ac:dyDescent="0.3">
      <c r="A928" t="s">
        <v>1483</v>
      </c>
      <c r="B928" t="s">
        <v>963</v>
      </c>
      <c r="C928">
        <v>43794</v>
      </c>
      <c r="D928" t="str">
        <f>+VLOOKUP(C928,Param!K:L,2,FALSE)</f>
        <v>BRAGARD SA</v>
      </c>
      <c r="E928" t="s">
        <v>1477</v>
      </c>
      <c r="F928" t="s">
        <v>35</v>
      </c>
      <c r="G928" t="s">
        <v>29</v>
      </c>
      <c r="H928" s="5">
        <v>98.72</v>
      </c>
      <c r="I928" s="5">
        <v>98.719200000000001</v>
      </c>
      <c r="J928" s="5">
        <v>7.9999999999813499E-4</v>
      </c>
      <c r="K928" s="5">
        <v>98.719200000000001</v>
      </c>
      <c r="L928" s="5">
        <v>7.9999999999813499E-4</v>
      </c>
      <c r="M928" t="str">
        <f>IF(ISERROR(VLOOKUP(A928,'[1]Ecart validé'!$A:$A,1,FALSE)),Z928,"Ecart Validé")</f>
        <v>valid</v>
      </c>
      <c r="R928" t="s">
        <v>30</v>
      </c>
      <c r="X928"/>
      <c r="Y928"/>
      <c r="Z928" t="s">
        <v>31</v>
      </c>
    </row>
    <row r="929" spans="1:26" x14ac:dyDescent="0.3">
      <c r="A929" t="s">
        <v>1484</v>
      </c>
      <c r="B929" t="s">
        <v>963</v>
      </c>
      <c r="C929">
        <v>43794</v>
      </c>
      <c r="D929" t="str">
        <f>+VLOOKUP(C929,Param!K:L,2,FALSE)</f>
        <v>BRAGARD SA</v>
      </c>
      <c r="E929" t="s">
        <v>1477</v>
      </c>
      <c r="F929" t="s">
        <v>37</v>
      </c>
      <c r="G929" t="s">
        <v>29</v>
      </c>
      <c r="H929" s="5">
        <v>669.48</v>
      </c>
      <c r="I929" s="5">
        <v>669.47940000000006</v>
      </c>
      <c r="J929" s="5">
        <v>5.9999999996307397E-4</v>
      </c>
      <c r="K929" s="5">
        <v>669.47940000000006</v>
      </c>
      <c r="L929" s="5">
        <v>5.9999999996307397E-4</v>
      </c>
      <c r="M929" t="str">
        <f>IF(ISERROR(VLOOKUP(A929,'[1]Ecart validé'!$A:$A,1,FALSE)),Z929,"Ecart Validé")</f>
        <v>valid</v>
      </c>
      <c r="R929" t="s">
        <v>30</v>
      </c>
      <c r="X929"/>
      <c r="Y929"/>
      <c r="Z929" t="s">
        <v>31</v>
      </c>
    </row>
    <row r="930" spans="1:26" ht="72" x14ac:dyDescent="0.3">
      <c r="A930" t="s">
        <v>1485</v>
      </c>
      <c r="B930" t="s">
        <v>963</v>
      </c>
      <c r="C930">
        <v>43794</v>
      </c>
      <c r="D930" t="str">
        <f>+VLOOKUP(C930,Param!K:L,2,FALSE)</f>
        <v>BRAGARD SA</v>
      </c>
      <c r="E930" t="s">
        <v>1486</v>
      </c>
      <c r="F930" t="s">
        <v>28</v>
      </c>
      <c r="G930" t="s">
        <v>29</v>
      </c>
      <c r="H930" s="5">
        <v>778.53</v>
      </c>
      <c r="I930" s="5">
        <v>784.36749999999995</v>
      </c>
      <c r="J930" s="5">
        <v>-5.8374999999999702</v>
      </c>
      <c r="K930" s="5">
        <v>784.36749999999995</v>
      </c>
      <c r="L930" s="5">
        <v>-5.8374999999999702</v>
      </c>
      <c r="M930" t="str">
        <f>IF(ISERROR(VLOOKUP(A930,'[1]Ecart validé'!$A:$A,1,FALSE)),Z930,"Ecart Validé")</f>
        <v>Ecart Validé</v>
      </c>
      <c r="N930" t="s">
        <v>1478</v>
      </c>
      <c r="O930" t="s">
        <v>1479</v>
      </c>
      <c r="P930" t="s">
        <v>85</v>
      </c>
      <c r="Q930" t="s">
        <v>1480</v>
      </c>
      <c r="R930" t="s">
        <v>30</v>
      </c>
      <c r="S930" t="s">
        <v>42</v>
      </c>
      <c r="T930" t="s">
        <v>43</v>
      </c>
      <c r="U930" s="13" t="s">
        <v>1487</v>
      </c>
      <c r="V930" t="s">
        <v>45</v>
      </c>
      <c r="X930" t="s">
        <v>458</v>
      </c>
      <c r="Y930" t="s">
        <v>458</v>
      </c>
      <c r="Z930" t="s">
        <v>88</v>
      </c>
    </row>
    <row r="931" spans="1:26" x14ac:dyDescent="0.3">
      <c r="A931" t="s">
        <v>1488</v>
      </c>
      <c r="B931" t="s">
        <v>963</v>
      </c>
      <c r="C931">
        <v>43794</v>
      </c>
      <c r="D931" t="str">
        <f>+VLOOKUP(C931,Param!K:L,2,FALSE)</f>
        <v>BRAGARD SA</v>
      </c>
      <c r="E931" t="s">
        <v>1486</v>
      </c>
      <c r="F931" t="s">
        <v>33</v>
      </c>
      <c r="G931" t="s">
        <v>29</v>
      </c>
      <c r="H931" s="5">
        <v>697.01</v>
      </c>
      <c r="I931" s="5">
        <v>697.01250000000005</v>
      </c>
      <c r="J931" s="5">
        <v>-2.5000000000545601E-3</v>
      </c>
      <c r="K931" s="5">
        <v>697.01250000000005</v>
      </c>
      <c r="L931" s="5">
        <v>-2.5000000000545601E-3</v>
      </c>
      <c r="M931" t="str">
        <f>IF(ISERROR(VLOOKUP(A931,'[1]Ecart validé'!$A:$A,1,FALSE)),Z931,"Ecart Validé")</f>
        <v>valid</v>
      </c>
      <c r="R931" t="s">
        <v>30</v>
      </c>
      <c r="X931"/>
      <c r="Y931"/>
      <c r="Z931" t="s">
        <v>31</v>
      </c>
    </row>
    <row r="932" spans="1:26" x14ac:dyDescent="0.3">
      <c r="A932" t="s">
        <v>1489</v>
      </c>
      <c r="B932" t="s">
        <v>963</v>
      </c>
      <c r="C932">
        <v>43794</v>
      </c>
      <c r="D932" t="str">
        <f>+VLOOKUP(C932,Param!K:L,2,FALSE)</f>
        <v>BRAGARD SA</v>
      </c>
      <c r="E932" t="s">
        <v>1486</v>
      </c>
      <c r="F932" t="s">
        <v>35</v>
      </c>
      <c r="G932" t="s">
        <v>29</v>
      </c>
      <c r="H932" s="5">
        <v>1017.82</v>
      </c>
      <c r="I932" s="5">
        <v>1017.8162</v>
      </c>
      <c r="J932" s="5">
        <v>3.8000000000693E-3</v>
      </c>
      <c r="K932" s="5">
        <v>1017.8162</v>
      </c>
      <c r="L932" s="5">
        <v>3.8000000000693E-3</v>
      </c>
      <c r="M932" t="str">
        <f>IF(ISERROR(VLOOKUP(A932,'[1]Ecart validé'!$A:$A,1,FALSE)),Z932,"Ecart Validé")</f>
        <v>valid</v>
      </c>
      <c r="R932" t="s">
        <v>30</v>
      </c>
      <c r="X932"/>
      <c r="Y932"/>
      <c r="Z932" t="s">
        <v>31</v>
      </c>
    </row>
    <row r="933" spans="1:26" x14ac:dyDescent="0.3">
      <c r="A933" t="s">
        <v>1490</v>
      </c>
      <c r="B933" t="s">
        <v>963</v>
      </c>
      <c r="C933">
        <v>43794</v>
      </c>
      <c r="D933" t="str">
        <f>+VLOOKUP(C933,Param!K:L,2,FALSE)</f>
        <v>BRAGARD SA</v>
      </c>
      <c r="E933" t="s">
        <v>1486</v>
      </c>
      <c r="F933" t="s">
        <v>37</v>
      </c>
      <c r="G933" t="s">
        <v>29</v>
      </c>
      <c r="H933" s="5">
        <v>573.49</v>
      </c>
      <c r="I933" s="5">
        <v>573.49490000000003</v>
      </c>
      <c r="J933" s="5">
        <v>-4.9000000000205502E-3</v>
      </c>
      <c r="K933" s="5">
        <v>573.49490000000003</v>
      </c>
      <c r="L933" s="5">
        <v>-4.9000000000205502E-3</v>
      </c>
      <c r="M933" t="str">
        <f>IF(ISERROR(VLOOKUP(A933,'[1]Ecart validé'!$A:$A,1,FALSE)),Z933,"Ecart Validé")</f>
        <v>valid</v>
      </c>
      <c r="R933" t="s">
        <v>30</v>
      </c>
      <c r="X933"/>
      <c r="Y933"/>
      <c r="Z933" t="s">
        <v>31</v>
      </c>
    </row>
    <row r="934" spans="1:26" x14ac:dyDescent="0.3">
      <c r="A934" t="s">
        <v>1491</v>
      </c>
      <c r="B934" t="s">
        <v>963</v>
      </c>
      <c r="C934">
        <v>43979</v>
      </c>
      <c r="D934" t="str">
        <f>+VLOOKUP(C934,Param!K:L,2,FALSE)</f>
        <v>MAISONS DU MONDE FRANCE SAS</v>
      </c>
      <c r="E934" t="s">
        <v>1492</v>
      </c>
      <c r="F934" t="s">
        <v>28</v>
      </c>
      <c r="G934" t="s">
        <v>29</v>
      </c>
      <c r="H934" s="5">
        <v>6118.56</v>
      </c>
      <c r="I934" s="5">
        <v>6118.5630000000001</v>
      </c>
      <c r="J934" s="5">
        <v>-2.9999999997016801E-3</v>
      </c>
      <c r="K934" s="5">
        <v>6118.56</v>
      </c>
      <c r="L934" s="5">
        <v>0</v>
      </c>
      <c r="M934" t="str">
        <f>IF(ISERROR(VLOOKUP(A934,'[1]Ecart validé'!$A:$A,1,FALSE)),Z934,"Ecart Validé")</f>
        <v>valid</v>
      </c>
      <c r="R934" t="s">
        <v>30</v>
      </c>
      <c r="X934"/>
      <c r="Y934"/>
      <c r="Z934" t="s">
        <v>31</v>
      </c>
    </row>
    <row r="935" spans="1:26" x14ac:dyDescent="0.3">
      <c r="A935" t="s">
        <v>1493</v>
      </c>
      <c r="B935" t="s">
        <v>963</v>
      </c>
      <c r="C935">
        <v>43979</v>
      </c>
      <c r="D935" t="str">
        <f>+VLOOKUP(C935,Param!K:L,2,FALSE)</f>
        <v>MAISONS DU MONDE FRANCE SAS</v>
      </c>
      <c r="E935" t="s">
        <v>1492</v>
      </c>
      <c r="F935" t="s">
        <v>33</v>
      </c>
      <c r="G935" t="s">
        <v>29</v>
      </c>
      <c r="H935" s="5">
        <v>6010.51</v>
      </c>
      <c r="I935" s="5">
        <v>6010.5054</v>
      </c>
      <c r="J935" s="5">
        <v>4.6000000002095398E-3</v>
      </c>
      <c r="K935" s="5">
        <v>6010.51</v>
      </c>
      <c r="L935" s="5">
        <v>0</v>
      </c>
      <c r="M935" t="str">
        <f>IF(ISERROR(VLOOKUP(A935,'[1]Ecart validé'!$A:$A,1,FALSE)),Z935,"Ecart Validé")</f>
        <v>valid</v>
      </c>
      <c r="R935" t="s">
        <v>30</v>
      </c>
      <c r="X935"/>
      <c r="Y935"/>
      <c r="Z935" t="s">
        <v>31</v>
      </c>
    </row>
    <row r="936" spans="1:26" x14ac:dyDescent="0.3">
      <c r="A936" t="s">
        <v>1494</v>
      </c>
      <c r="B936" t="s">
        <v>963</v>
      </c>
      <c r="C936">
        <v>43979</v>
      </c>
      <c r="D936" t="str">
        <f>+VLOOKUP(C936,Param!K:L,2,FALSE)</f>
        <v>MAISONS DU MONDE FRANCE SAS</v>
      </c>
      <c r="E936" t="s">
        <v>1492</v>
      </c>
      <c r="F936" t="s">
        <v>35</v>
      </c>
      <c r="G936" t="s">
        <v>29</v>
      </c>
      <c r="H936" s="5">
        <v>4873.71</v>
      </c>
      <c r="I936" s="5">
        <v>4873.7082</v>
      </c>
      <c r="J936" s="5">
        <v>1.8000000000029099E-3</v>
      </c>
      <c r="K936" s="5">
        <v>4873.71</v>
      </c>
      <c r="L936" s="5">
        <v>0</v>
      </c>
      <c r="M936" t="str">
        <f>IF(ISERROR(VLOOKUP(A936,'[1]Ecart validé'!$A:$A,1,FALSE)),Z936,"Ecart Validé")</f>
        <v>valid</v>
      </c>
      <c r="R936" t="s">
        <v>30</v>
      </c>
      <c r="X936"/>
      <c r="Y936"/>
      <c r="Z936" t="s">
        <v>31</v>
      </c>
    </row>
    <row r="937" spans="1:26" x14ac:dyDescent="0.3">
      <c r="A937" t="s">
        <v>1495</v>
      </c>
      <c r="B937" t="s">
        <v>963</v>
      </c>
      <c r="C937">
        <v>43979</v>
      </c>
      <c r="D937" t="str">
        <f>+VLOOKUP(C937,Param!K:L,2,FALSE)</f>
        <v>MAISONS DU MONDE FRANCE SAS</v>
      </c>
      <c r="E937" t="s">
        <v>1492</v>
      </c>
      <c r="F937" t="s">
        <v>37</v>
      </c>
      <c r="G937" t="s">
        <v>29</v>
      </c>
      <c r="H937" s="5">
        <v>2804.17</v>
      </c>
      <c r="I937" s="5">
        <v>2804.172</v>
      </c>
      <c r="J937" s="5">
        <v>-1.9999999999527002E-3</v>
      </c>
      <c r="K937" s="5">
        <v>2804.17</v>
      </c>
      <c r="L937" s="5">
        <v>0</v>
      </c>
      <c r="M937" t="str">
        <f>IF(ISERROR(VLOOKUP(A937,'[1]Ecart validé'!$A:$A,1,FALSE)),Z937,"Ecart Validé")</f>
        <v>valid</v>
      </c>
      <c r="R937" t="s">
        <v>30</v>
      </c>
      <c r="X937"/>
      <c r="Y937"/>
      <c r="Z937" t="s">
        <v>31</v>
      </c>
    </row>
    <row r="938" spans="1:26" x14ac:dyDescent="0.3">
      <c r="A938" t="s">
        <v>1496</v>
      </c>
      <c r="B938" t="s">
        <v>963</v>
      </c>
      <c r="C938">
        <v>44226</v>
      </c>
      <c r="D938" t="str">
        <f>+VLOOKUP(C938,Param!K:L,2,FALSE)</f>
        <v>FLOS FRANCE</v>
      </c>
      <c r="E938" t="s">
        <v>1497</v>
      </c>
      <c r="F938" t="s">
        <v>28</v>
      </c>
      <c r="G938" t="s">
        <v>29</v>
      </c>
      <c r="H938" s="5">
        <v>6906.08</v>
      </c>
      <c r="I938" s="5">
        <v>6906.0780000000004</v>
      </c>
      <c r="J938" s="5">
        <v>1.9999999994979498E-3</v>
      </c>
      <c r="K938" s="5">
        <v>6906.08</v>
      </c>
      <c r="L938" s="5">
        <v>0</v>
      </c>
      <c r="M938" t="str">
        <f>IF(ISERROR(VLOOKUP(A938,'[1]Ecart validé'!$A:$A,1,FALSE)),Z938,"Ecart Validé")</f>
        <v>valid</v>
      </c>
      <c r="R938" t="s">
        <v>30</v>
      </c>
      <c r="X938"/>
      <c r="Y938"/>
      <c r="Z938" t="s">
        <v>31</v>
      </c>
    </row>
    <row r="939" spans="1:26" x14ac:dyDescent="0.3">
      <c r="A939" t="s">
        <v>1498</v>
      </c>
      <c r="B939" t="s">
        <v>963</v>
      </c>
      <c r="C939">
        <v>44226</v>
      </c>
      <c r="D939" t="str">
        <f>+VLOOKUP(C939,Param!K:L,2,FALSE)</f>
        <v>FLOS FRANCE</v>
      </c>
      <c r="E939" t="s">
        <v>1497</v>
      </c>
      <c r="F939" t="s">
        <v>33</v>
      </c>
      <c r="G939" t="s">
        <v>29</v>
      </c>
      <c r="H939" s="5">
        <v>2837.59</v>
      </c>
      <c r="I939" s="5">
        <v>2837.5895999999998</v>
      </c>
      <c r="J939" s="5">
        <v>4.0000000035433897E-4</v>
      </c>
      <c r="K939" s="5">
        <v>2837.59</v>
      </c>
      <c r="L939" s="5">
        <v>0</v>
      </c>
      <c r="M939" t="str">
        <f>IF(ISERROR(VLOOKUP(A939,'[1]Ecart validé'!$A:$A,1,FALSE)),Z939,"Ecart Validé")</f>
        <v>valid</v>
      </c>
      <c r="R939" t="s">
        <v>30</v>
      </c>
      <c r="X939"/>
      <c r="Y939"/>
      <c r="Z939" t="s">
        <v>31</v>
      </c>
    </row>
    <row r="940" spans="1:26" x14ac:dyDescent="0.3">
      <c r="A940" t="s">
        <v>1499</v>
      </c>
      <c r="B940" t="s">
        <v>963</v>
      </c>
      <c r="C940">
        <v>44226</v>
      </c>
      <c r="D940" t="str">
        <f>+VLOOKUP(C940,Param!K:L,2,FALSE)</f>
        <v>FLOS FRANCE</v>
      </c>
      <c r="E940" t="s">
        <v>1497</v>
      </c>
      <c r="F940" t="s">
        <v>35</v>
      </c>
      <c r="G940" t="s">
        <v>29</v>
      </c>
      <c r="H940" s="5">
        <v>1495.32</v>
      </c>
      <c r="I940" s="5">
        <v>1495.32</v>
      </c>
      <c r="J940" s="5">
        <v>0</v>
      </c>
      <c r="K940" s="5">
        <v>1495.32</v>
      </c>
      <c r="L940" s="5">
        <v>0</v>
      </c>
      <c r="M940" t="str">
        <f>IF(ISERROR(VLOOKUP(A940,'[1]Ecart validé'!$A:$A,1,FALSE)),Z940,"Ecart Validé")</f>
        <v>valid</v>
      </c>
      <c r="R940" t="s">
        <v>30</v>
      </c>
      <c r="X940"/>
      <c r="Y940"/>
      <c r="Z940" t="s">
        <v>31</v>
      </c>
    </row>
    <row r="941" spans="1:26" x14ac:dyDescent="0.3">
      <c r="A941" t="s">
        <v>1500</v>
      </c>
      <c r="B941" t="s">
        <v>963</v>
      </c>
      <c r="C941">
        <v>44226</v>
      </c>
      <c r="D941" t="str">
        <f>+VLOOKUP(C941,Param!K:L,2,FALSE)</f>
        <v>FLOS FRANCE</v>
      </c>
      <c r="E941" t="s">
        <v>1497</v>
      </c>
      <c r="F941" t="s">
        <v>37</v>
      </c>
      <c r="G941" t="s">
        <v>29</v>
      </c>
      <c r="H941" s="5">
        <v>270.77999999999997</v>
      </c>
      <c r="I941" s="5">
        <v>270.77999999999997</v>
      </c>
      <c r="J941" s="5">
        <v>0</v>
      </c>
      <c r="K941" s="5">
        <v>270.77999999999997</v>
      </c>
      <c r="L941" s="5">
        <v>0</v>
      </c>
      <c r="M941" t="str">
        <f>IF(ISERROR(VLOOKUP(A941,'[1]Ecart validé'!$A:$A,1,FALSE)),Z941,"Ecart Validé")</f>
        <v>valid</v>
      </c>
      <c r="R941" t="s">
        <v>30</v>
      </c>
      <c r="X941"/>
      <c r="Y941"/>
      <c r="Z941" t="s">
        <v>31</v>
      </c>
    </row>
    <row r="942" spans="1:26" x14ac:dyDescent="0.3">
      <c r="A942" t="s">
        <v>1501</v>
      </c>
      <c r="B942" t="s">
        <v>963</v>
      </c>
      <c r="C942">
        <v>44226</v>
      </c>
      <c r="D942" t="str">
        <f>+VLOOKUP(C942,Param!K:L,2,FALSE)</f>
        <v>FLOS FRANCE</v>
      </c>
      <c r="E942" t="s">
        <v>1502</v>
      </c>
      <c r="F942" t="s">
        <v>28</v>
      </c>
      <c r="G942" t="s">
        <v>29</v>
      </c>
      <c r="H942" s="5">
        <v>1433.46</v>
      </c>
      <c r="I942" s="5">
        <v>1433.4579000000001</v>
      </c>
      <c r="J942" s="5">
        <v>2.0999999999275999E-3</v>
      </c>
      <c r="K942" s="5">
        <v>1433.46</v>
      </c>
      <c r="L942" s="5">
        <v>0</v>
      </c>
      <c r="M942" t="str">
        <f>IF(ISERROR(VLOOKUP(A942,'[1]Ecart validé'!$A:$A,1,FALSE)),Z942,"Ecart Validé")</f>
        <v>valid</v>
      </c>
      <c r="R942" t="s">
        <v>30</v>
      </c>
      <c r="X942"/>
      <c r="Y942"/>
      <c r="Z942" t="s">
        <v>31</v>
      </c>
    </row>
    <row r="943" spans="1:26" x14ac:dyDescent="0.3">
      <c r="A943" t="s">
        <v>1503</v>
      </c>
      <c r="B943" t="s">
        <v>963</v>
      </c>
      <c r="C943">
        <v>44226</v>
      </c>
      <c r="D943" t="str">
        <f>+VLOOKUP(C943,Param!K:L,2,FALSE)</f>
        <v>FLOS FRANCE</v>
      </c>
      <c r="E943" t="s">
        <v>1502</v>
      </c>
      <c r="F943" t="s">
        <v>33</v>
      </c>
      <c r="G943" t="s">
        <v>29</v>
      </c>
      <c r="H943" s="5">
        <v>875.89</v>
      </c>
      <c r="I943" s="5">
        <v>875.88599999999997</v>
      </c>
      <c r="J943" s="5">
        <v>4.0000000000190898E-3</v>
      </c>
      <c r="K943" s="5">
        <v>875.89</v>
      </c>
      <c r="L943" s="5">
        <v>0</v>
      </c>
      <c r="M943" t="str">
        <f>IF(ISERROR(VLOOKUP(A943,'[1]Ecart validé'!$A:$A,1,FALSE)),Z943,"Ecart Validé")</f>
        <v>valid</v>
      </c>
      <c r="R943" t="s">
        <v>30</v>
      </c>
      <c r="X943"/>
      <c r="Y943"/>
      <c r="Z943" t="s">
        <v>31</v>
      </c>
    </row>
    <row r="944" spans="1:26" x14ac:dyDescent="0.3">
      <c r="A944" t="s">
        <v>1504</v>
      </c>
      <c r="B944" t="s">
        <v>963</v>
      </c>
      <c r="C944">
        <v>44226</v>
      </c>
      <c r="D944" t="str">
        <f>+VLOOKUP(C944,Param!K:L,2,FALSE)</f>
        <v>FLOS FRANCE</v>
      </c>
      <c r="E944" t="s">
        <v>1502</v>
      </c>
      <c r="F944" t="s">
        <v>37</v>
      </c>
      <c r="G944" t="s">
        <v>29</v>
      </c>
      <c r="H944" s="5">
        <v>88.92</v>
      </c>
      <c r="I944" s="5">
        <v>88.92</v>
      </c>
      <c r="J944" s="5">
        <v>0</v>
      </c>
      <c r="K944" s="5">
        <v>88.92</v>
      </c>
      <c r="L944" s="5">
        <v>0</v>
      </c>
      <c r="M944" t="str">
        <f>IF(ISERROR(VLOOKUP(A944,'[1]Ecart validé'!$A:$A,1,FALSE)),Z944,"Ecart Validé")</f>
        <v>valid</v>
      </c>
      <c r="R944" t="s">
        <v>30</v>
      </c>
      <c r="X944"/>
      <c r="Y944"/>
      <c r="Z944" t="s">
        <v>31</v>
      </c>
    </row>
    <row r="945" spans="1:26" x14ac:dyDescent="0.3">
      <c r="A945" t="s">
        <v>1505</v>
      </c>
      <c r="B945" t="s">
        <v>963</v>
      </c>
      <c r="C945">
        <v>44234</v>
      </c>
      <c r="D945" t="str">
        <f>+VLOOKUP(C945,Param!K:L,2,FALSE)</f>
        <v>ROCHES AGENCEMENT SARL</v>
      </c>
      <c r="E945">
        <v>690012</v>
      </c>
      <c r="F945" t="s">
        <v>28</v>
      </c>
      <c r="G945" t="s">
        <v>29</v>
      </c>
      <c r="H945" s="5">
        <v>2521.92</v>
      </c>
      <c r="I945" s="5">
        <v>2521.92</v>
      </c>
      <c r="J945" s="5">
        <v>0</v>
      </c>
      <c r="K945" s="5">
        <v>2521.92</v>
      </c>
      <c r="L945" s="5">
        <v>0</v>
      </c>
      <c r="M945" t="str">
        <f>IF(ISERROR(VLOOKUP(A945,'[1]Ecart validé'!$A:$A,1,FALSE)),Z945,"Ecart Validé")</f>
        <v>valid</v>
      </c>
      <c r="R945" t="s">
        <v>30</v>
      </c>
      <c r="X945"/>
      <c r="Y945"/>
      <c r="Z945" t="s">
        <v>31</v>
      </c>
    </row>
    <row r="946" spans="1:26" x14ac:dyDescent="0.3">
      <c r="A946" t="s">
        <v>1506</v>
      </c>
      <c r="B946" t="s">
        <v>963</v>
      </c>
      <c r="C946">
        <v>44234</v>
      </c>
      <c r="D946" t="str">
        <f>+VLOOKUP(C946,Param!K:L,2,FALSE)</f>
        <v>ROCHES AGENCEMENT SARL</v>
      </c>
      <c r="E946">
        <v>690012</v>
      </c>
      <c r="F946" t="s">
        <v>35</v>
      </c>
      <c r="G946" t="s">
        <v>29</v>
      </c>
      <c r="H946" s="5">
        <v>12945.31</v>
      </c>
      <c r="I946" s="5">
        <v>12945.3</v>
      </c>
      <c r="J946" s="5">
        <v>1.0000000000218201E-2</v>
      </c>
      <c r="K946" s="5">
        <v>12945.31</v>
      </c>
      <c r="L946" s="5">
        <v>0</v>
      </c>
      <c r="M946" t="str">
        <f>IF(ISERROR(VLOOKUP(A946,'[1]Ecart validé'!$A:$A,1,FALSE)),Z946,"Ecart Validé")</f>
        <v>valid</v>
      </c>
      <c r="R946" t="s">
        <v>30</v>
      </c>
      <c r="X946"/>
      <c r="Y946"/>
      <c r="Z946" t="s">
        <v>31</v>
      </c>
    </row>
    <row r="947" spans="1:26" x14ac:dyDescent="0.3">
      <c r="A947" t="s">
        <v>1507</v>
      </c>
      <c r="B947" t="s">
        <v>963</v>
      </c>
      <c r="C947">
        <v>44252</v>
      </c>
      <c r="D947" t="str">
        <f>+VLOOKUP(C947,Param!K:L,2,FALSE)</f>
        <v>BARTECH</v>
      </c>
      <c r="E947">
        <v>670004</v>
      </c>
      <c r="F947" t="s">
        <v>28</v>
      </c>
      <c r="G947" t="s">
        <v>29</v>
      </c>
      <c r="H947" s="5">
        <v>710.04</v>
      </c>
      <c r="I947" s="5">
        <v>710.03920000000005</v>
      </c>
      <c r="J947" s="5">
        <v>7.9999999991286997E-4</v>
      </c>
      <c r="K947" s="5">
        <v>710.04</v>
      </c>
      <c r="L947" s="5">
        <v>0</v>
      </c>
      <c r="M947" t="str">
        <f>IF(ISERROR(VLOOKUP(A947,'[1]Ecart validé'!$A:$A,1,FALSE)),Z947,"Ecart Validé")</f>
        <v>valid</v>
      </c>
      <c r="R947" t="s">
        <v>30</v>
      </c>
      <c r="X947"/>
      <c r="Y947"/>
      <c r="Z947" t="s">
        <v>31</v>
      </c>
    </row>
    <row r="948" spans="1:26" x14ac:dyDescent="0.3">
      <c r="A948" t="s">
        <v>1508</v>
      </c>
      <c r="B948" t="s">
        <v>963</v>
      </c>
      <c r="C948">
        <v>44252</v>
      </c>
      <c r="D948" t="str">
        <f>+VLOOKUP(C948,Param!K:L,2,FALSE)</f>
        <v>BARTECH</v>
      </c>
      <c r="E948">
        <v>670004</v>
      </c>
      <c r="F948" t="s">
        <v>33</v>
      </c>
      <c r="G948" t="s">
        <v>29</v>
      </c>
      <c r="H948" s="5">
        <v>191.5</v>
      </c>
      <c r="I948" s="5">
        <v>191.4948</v>
      </c>
      <c r="J948" s="5">
        <v>5.2000000000020901E-3</v>
      </c>
      <c r="K948" s="5">
        <v>191.5</v>
      </c>
      <c r="L948" s="5">
        <v>0</v>
      </c>
      <c r="M948" t="str">
        <f>IF(ISERROR(VLOOKUP(A948,'[1]Ecart validé'!$A:$A,1,FALSE)),Z948,"Ecart Validé")</f>
        <v>valid</v>
      </c>
      <c r="R948" t="s">
        <v>30</v>
      </c>
      <c r="X948"/>
      <c r="Y948"/>
      <c r="Z948" t="s">
        <v>31</v>
      </c>
    </row>
    <row r="949" spans="1:26" x14ac:dyDescent="0.3">
      <c r="A949" t="s">
        <v>1509</v>
      </c>
      <c r="B949" t="s">
        <v>963</v>
      </c>
      <c r="C949">
        <v>44252</v>
      </c>
      <c r="D949" t="str">
        <f>+VLOOKUP(C949,Param!K:L,2,FALSE)</f>
        <v>BARTECH</v>
      </c>
      <c r="E949">
        <v>670004</v>
      </c>
      <c r="F949" t="s">
        <v>35</v>
      </c>
      <c r="G949" t="s">
        <v>29</v>
      </c>
      <c r="H949" s="5">
        <v>357.32</v>
      </c>
      <c r="I949" s="5">
        <v>357.31319999999999</v>
      </c>
      <c r="J949" s="5">
        <v>6.7999999999983603E-3</v>
      </c>
      <c r="K949" s="5">
        <v>357.32</v>
      </c>
      <c r="L949" s="5">
        <v>0</v>
      </c>
      <c r="M949" t="str">
        <f>IF(ISERROR(VLOOKUP(A949,'[1]Ecart validé'!$A:$A,1,FALSE)),Z949,"Ecart Validé")</f>
        <v>valid</v>
      </c>
      <c r="R949" t="s">
        <v>30</v>
      </c>
      <c r="X949"/>
      <c r="Y949"/>
      <c r="Z949" t="s">
        <v>31</v>
      </c>
    </row>
    <row r="950" spans="1:26" x14ac:dyDescent="0.3">
      <c r="A950" t="s">
        <v>1510</v>
      </c>
      <c r="B950" t="s">
        <v>963</v>
      </c>
      <c r="C950">
        <v>44252</v>
      </c>
      <c r="D950" t="str">
        <f>+VLOOKUP(C950,Param!K:L,2,FALSE)</f>
        <v>BARTECH</v>
      </c>
      <c r="E950">
        <v>670004</v>
      </c>
      <c r="F950" t="s">
        <v>37</v>
      </c>
      <c r="G950" t="s">
        <v>29</v>
      </c>
      <c r="H950" s="5">
        <v>99.82</v>
      </c>
      <c r="I950" s="5">
        <v>99.82</v>
      </c>
      <c r="J950" s="5">
        <v>0</v>
      </c>
      <c r="K950" s="5">
        <v>99.82</v>
      </c>
      <c r="L950" s="5">
        <v>0</v>
      </c>
      <c r="M950" t="str">
        <f>IF(ISERROR(VLOOKUP(A950,'[1]Ecart validé'!$A:$A,1,FALSE)),Z950,"Ecart Validé")</f>
        <v>valid</v>
      </c>
      <c r="R950" t="s">
        <v>30</v>
      </c>
      <c r="X950"/>
      <c r="Y950"/>
      <c r="Z950" t="s">
        <v>31</v>
      </c>
    </row>
    <row r="951" spans="1:26" x14ac:dyDescent="0.3">
      <c r="A951" t="s">
        <v>1511</v>
      </c>
      <c r="B951" t="s">
        <v>963</v>
      </c>
      <c r="C951">
        <v>44330</v>
      </c>
      <c r="D951" t="str">
        <f>+VLOOKUP(C951,Param!K:L,2,FALSE)</f>
        <v xml:space="preserve">BEAUTY TECH </v>
      </c>
      <c r="E951" t="s">
        <v>1512</v>
      </c>
      <c r="F951" t="s">
        <v>28</v>
      </c>
      <c r="G951" t="s">
        <v>29</v>
      </c>
      <c r="H951" s="5">
        <v>1084.3399999999999</v>
      </c>
      <c r="I951" s="5">
        <v>1084.3429000000001</v>
      </c>
      <c r="J951" s="5">
        <v>-2.9000000001815299E-3</v>
      </c>
      <c r="K951" s="5">
        <v>1084.3399999999999</v>
      </c>
      <c r="L951" s="5">
        <v>0</v>
      </c>
      <c r="M951" t="str">
        <f>IF(ISERROR(VLOOKUP(A951,'[1]Ecart validé'!$A:$A,1,FALSE)),Z951,"Ecart Validé")</f>
        <v>valid</v>
      </c>
      <c r="R951" t="s">
        <v>30</v>
      </c>
      <c r="X951"/>
      <c r="Y951"/>
      <c r="Z951" t="s">
        <v>31</v>
      </c>
    </row>
    <row r="952" spans="1:26" x14ac:dyDescent="0.3">
      <c r="A952" t="s">
        <v>1513</v>
      </c>
      <c r="B952" t="s">
        <v>963</v>
      </c>
      <c r="C952">
        <v>44330</v>
      </c>
      <c r="D952" t="str">
        <f>+VLOOKUP(C952,Param!K:L,2,FALSE)</f>
        <v xml:space="preserve">BEAUTY TECH </v>
      </c>
      <c r="E952" t="s">
        <v>1512</v>
      </c>
      <c r="F952" t="s">
        <v>33</v>
      </c>
      <c r="G952" t="s">
        <v>29</v>
      </c>
      <c r="H952" s="5">
        <v>355</v>
      </c>
      <c r="I952" s="5">
        <v>355.0025</v>
      </c>
      <c r="J952" s="5">
        <v>-2.4999999999977202E-3</v>
      </c>
      <c r="K952" s="5">
        <v>355</v>
      </c>
      <c r="L952" s="5">
        <v>0</v>
      </c>
      <c r="M952" t="str">
        <f>IF(ISERROR(VLOOKUP(A952,'[1]Ecart validé'!$A:$A,1,FALSE)),Z952,"Ecart Validé")</f>
        <v>valid</v>
      </c>
      <c r="R952" t="s">
        <v>30</v>
      </c>
      <c r="X952"/>
      <c r="Y952"/>
      <c r="Z952" t="s">
        <v>31</v>
      </c>
    </row>
    <row r="953" spans="1:26" x14ac:dyDescent="0.3">
      <c r="A953" t="s">
        <v>1514</v>
      </c>
      <c r="B953" t="s">
        <v>963</v>
      </c>
      <c r="C953">
        <v>44330</v>
      </c>
      <c r="D953" t="str">
        <f>+VLOOKUP(C953,Param!K:L,2,FALSE)</f>
        <v xml:space="preserve">BEAUTY TECH </v>
      </c>
      <c r="E953" t="s">
        <v>1512</v>
      </c>
      <c r="F953" t="s">
        <v>35</v>
      </c>
      <c r="G953" t="s">
        <v>29</v>
      </c>
      <c r="H953" s="5">
        <v>297.68</v>
      </c>
      <c r="I953" s="5">
        <v>297.6755</v>
      </c>
      <c r="J953" s="5">
        <v>4.5000000000072699E-3</v>
      </c>
      <c r="K953" s="5">
        <v>297.68</v>
      </c>
      <c r="L953" s="5">
        <v>0</v>
      </c>
      <c r="M953" t="str">
        <f>IF(ISERROR(VLOOKUP(A953,'[1]Ecart validé'!$A:$A,1,FALSE)),Z953,"Ecart Validé")</f>
        <v>valid</v>
      </c>
      <c r="R953" t="s">
        <v>30</v>
      </c>
      <c r="X953"/>
      <c r="Y953"/>
      <c r="Z953" t="s">
        <v>31</v>
      </c>
    </row>
    <row r="954" spans="1:26" x14ac:dyDescent="0.3">
      <c r="A954" t="s">
        <v>1515</v>
      </c>
      <c r="B954" t="s">
        <v>963</v>
      </c>
      <c r="C954">
        <v>44330</v>
      </c>
      <c r="D954" t="str">
        <f>+VLOOKUP(C954,Param!K:L,2,FALSE)</f>
        <v xml:space="preserve">BEAUTY TECH </v>
      </c>
      <c r="E954" t="s">
        <v>1512</v>
      </c>
      <c r="F954" t="s">
        <v>37</v>
      </c>
      <c r="G954" t="s">
        <v>29</v>
      </c>
      <c r="H954" s="5">
        <v>154.57</v>
      </c>
      <c r="I954" s="5">
        <v>154.56899999999999</v>
      </c>
      <c r="J954" s="5">
        <v>1.0000000000047701E-3</v>
      </c>
      <c r="K954" s="5">
        <v>154.57</v>
      </c>
      <c r="L954" s="5">
        <v>0</v>
      </c>
      <c r="M954" t="str">
        <f>IF(ISERROR(VLOOKUP(A954,'[1]Ecart validé'!$A:$A,1,FALSE)),Z954,"Ecart Validé")</f>
        <v>valid</v>
      </c>
      <c r="R954" t="s">
        <v>30</v>
      </c>
      <c r="X954"/>
      <c r="Y954"/>
      <c r="Z954" t="s">
        <v>31</v>
      </c>
    </row>
    <row r="955" spans="1:26" x14ac:dyDescent="0.3">
      <c r="A955" t="s">
        <v>1516</v>
      </c>
      <c r="B955" t="s">
        <v>963</v>
      </c>
      <c r="C955">
        <v>45248</v>
      </c>
      <c r="D955" t="str">
        <f>+VLOOKUP(C955,Param!K:L,2,FALSE)</f>
        <v>ADECCO FRANCE</v>
      </c>
      <c r="E955" t="s">
        <v>1517</v>
      </c>
      <c r="F955" t="s">
        <v>51</v>
      </c>
      <c r="G955" t="s">
        <v>29</v>
      </c>
      <c r="H955" s="5">
        <v>5344.8</v>
      </c>
      <c r="I955" s="5">
        <v>5344.7969000000003</v>
      </c>
      <c r="J955" s="5">
        <v>3.09999999990395E-3</v>
      </c>
      <c r="K955" s="5">
        <v>5344.8</v>
      </c>
      <c r="L955" s="5">
        <v>0</v>
      </c>
      <c r="M955" t="str">
        <f>IF(ISERROR(VLOOKUP(A955,'[1]Ecart validé'!$A:$A,1,FALSE)),Z955,"Ecart Validé")</f>
        <v>valid</v>
      </c>
      <c r="R955" t="s">
        <v>30</v>
      </c>
      <c r="X955"/>
      <c r="Y955"/>
      <c r="Z955" t="s">
        <v>31</v>
      </c>
    </row>
    <row r="956" spans="1:26" x14ac:dyDescent="0.3">
      <c r="A956" t="s">
        <v>1518</v>
      </c>
      <c r="B956" t="s">
        <v>963</v>
      </c>
      <c r="C956">
        <v>45351</v>
      </c>
      <c r="D956" t="str">
        <f>+VLOOKUP(C956,Param!K:L,2,FALSE)</f>
        <v>ACIAL</v>
      </c>
      <c r="E956" t="s">
        <v>1519</v>
      </c>
      <c r="F956" t="s">
        <v>28</v>
      </c>
      <c r="G956" t="s">
        <v>29</v>
      </c>
      <c r="H956" s="5">
        <v>596.41999999999996</v>
      </c>
      <c r="I956" s="5">
        <v>596.41499999999996</v>
      </c>
      <c r="J956" s="5">
        <v>4.9999999999954499E-3</v>
      </c>
      <c r="K956" s="5">
        <v>596.41999999999996</v>
      </c>
      <c r="L956" s="5">
        <v>0</v>
      </c>
      <c r="M956" t="str">
        <f>IF(ISERROR(VLOOKUP(A956,'[1]Ecart validé'!$A:$A,1,FALSE)),Z956,"Ecart Validé")</f>
        <v>valid</v>
      </c>
      <c r="R956" t="s">
        <v>30</v>
      </c>
      <c r="X956"/>
      <c r="Y956"/>
      <c r="Z956" t="s">
        <v>31</v>
      </c>
    </row>
    <row r="957" spans="1:26" x14ac:dyDescent="0.3">
      <c r="A957" t="s">
        <v>1520</v>
      </c>
      <c r="B957" t="s">
        <v>963</v>
      </c>
      <c r="C957">
        <v>45351</v>
      </c>
      <c r="D957" t="str">
        <f>+VLOOKUP(C957,Param!K:L,2,FALSE)</f>
        <v>ACIAL</v>
      </c>
      <c r="E957" t="s">
        <v>1519</v>
      </c>
      <c r="F957" t="s">
        <v>33</v>
      </c>
      <c r="G957" t="s">
        <v>29</v>
      </c>
      <c r="H957" s="5">
        <v>10.039999999999999</v>
      </c>
      <c r="I957" s="5">
        <v>10.044</v>
      </c>
      <c r="J957" s="5">
        <v>-4.0000000000013297E-3</v>
      </c>
      <c r="K957" s="5">
        <v>10.039999999999999</v>
      </c>
      <c r="L957" s="5">
        <v>0</v>
      </c>
      <c r="M957" t="str">
        <f>IF(ISERROR(VLOOKUP(A957,'[1]Ecart validé'!$A:$A,1,FALSE)),Z957,"Ecart Validé")</f>
        <v>valid</v>
      </c>
      <c r="R957" t="s">
        <v>30</v>
      </c>
      <c r="X957"/>
      <c r="Y957"/>
      <c r="Z957" t="s">
        <v>31</v>
      </c>
    </row>
    <row r="958" spans="1:26" x14ac:dyDescent="0.3">
      <c r="A958" t="s">
        <v>1521</v>
      </c>
      <c r="B958" t="s">
        <v>963</v>
      </c>
      <c r="C958">
        <v>45351</v>
      </c>
      <c r="D958" t="str">
        <f>+VLOOKUP(C958,Param!K:L,2,FALSE)</f>
        <v>ACIAL</v>
      </c>
      <c r="E958" t="s">
        <v>1519</v>
      </c>
      <c r="F958" t="s">
        <v>35</v>
      </c>
      <c r="G958" t="s">
        <v>29</v>
      </c>
      <c r="H958" s="5">
        <v>635.89</v>
      </c>
      <c r="I958" s="5">
        <v>635.89380000000006</v>
      </c>
      <c r="J958" s="5">
        <v>-3.8000000000693E-3</v>
      </c>
      <c r="K958" s="5">
        <v>635.89</v>
      </c>
      <c r="L958" s="5">
        <v>0</v>
      </c>
      <c r="M958" t="str">
        <f>IF(ISERROR(VLOOKUP(A958,'[1]Ecart validé'!$A:$A,1,FALSE)),Z958,"Ecart Validé")</f>
        <v>valid</v>
      </c>
      <c r="R958" t="s">
        <v>30</v>
      </c>
      <c r="X958"/>
      <c r="Y958"/>
      <c r="Z958" t="s">
        <v>31</v>
      </c>
    </row>
    <row r="959" spans="1:26" x14ac:dyDescent="0.3">
      <c r="A959" t="s">
        <v>1522</v>
      </c>
      <c r="B959" t="s">
        <v>963</v>
      </c>
      <c r="C959">
        <v>45351</v>
      </c>
      <c r="D959" t="str">
        <f>+VLOOKUP(C959,Param!K:L,2,FALSE)</f>
        <v>ACIAL</v>
      </c>
      <c r="E959" t="s">
        <v>1519</v>
      </c>
      <c r="F959" t="s">
        <v>37</v>
      </c>
      <c r="G959" t="s">
        <v>29</v>
      </c>
      <c r="H959" s="5">
        <v>201.51</v>
      </c>
      <c r="I959" s="5">
        <v>201.51480000000001</v>
      </c>
      <c r="J959" s="5">
        <v>-4.8000000000172297E-3</v>
      </c>
      <c r="K959" s="5">
        <v>201.51</v>
      </c>
      <c r="L959" s="5">
        <v>0</v>
      </c>
      <c r="M959" t="str">
        <f>IF(ISERROR(VLOOKUP(A959,'[1]Ecart validé'!$A:$A,1,FALSE)),Z959,"Ecart Validé")</f>
        <v>valid</v>
      </c>
      <c r="R959" t="s">
        <v>30</v>
      </c>
      <c r="X959"/>
      <c r="Y959"/>
      <c r="Z959" t="s">
        <v>31</v>
      </c>
    </row>
    <row r="960" spans="1:26" x14ac:dyDescent="0.3">
      <c r="A960" t="s">
        <v>1523</v>
      </c>
      <c r="B960" t="s">
        <v>963</v>
      </c>
      <c r="C960">
        <v>45444</v>
      </c>
      <c r="D960" t="str">
        <f>+VLOOKUP(C960,Param!K:L,2,FALSE)</f>
        <v>GROSFILLEX DEPT CONTRACT</v>
      </c>
      <c r="E960">
        <v>684291</v>
      </c>
      <c r="F960" t="s">
        <v>35</v>
      </c>
      <c r="G960" t="s">
        <v>29</v>
      </c>
      <c r="H960" s="5">
        <v>470.16</v>
      </c>
      <c r="I960" s="5">
        <v>470.16</v>
      </c>
      <c r="J960" s="5">
        <v>0</v>
      </c>
      <c r="K960" s="5">
        <v>470.16</v>
      </c>
      <c r="L960" s="5">
        <v>0</v>
      </c>
      <c r="M960" t="str">
        <f>IF(ISERROR(VLOOKUP(A960,'[1]Ecart validé'!$A:$A,1,FALSE)),Z960,"Ecart Validé")</f>
        <v>valid</v>
      </c>
      <c r="R960" t="s">
        <v>30</v>
      </c>
      <c r="X960"/>
      <c r="Y960"/>
      <c r="Z960" t="s">
        <v>31</v>
      </c>
    </row>
    <row r="961" spans="1:26" x14ac:dyDescent="0.3">
      <c r="A961" t="s">
        <v>1524</v>
      </c>
      <c r="B961" t="s">
        <v>963</v>
      </c>
      <c r="C961">
        <v>45444</v>
      </c>
      <c r="D961" t="str">
        <f>+VLOOKUP(C961,Param!K:L,2,FALSE)</f>
        <v>GROSFILLEX DEPT CONTRACT</v>
      </c>
      <c r="E961">
        <v>684291</v>
      </c>
      <c r="F961" t="s">
        <v>37</v>
      </c>
      <c r="G961" t="s">
        <v>29</v>
      </c>
      <c r="H961" s="5">
        <v>70.16</v>
      </c>
      <c r="I961" s="5">
        <v>70.16</v>
      </c>
      <c r="J961" s="5">
        <v>0</v>
      </c>
      <c r="K961" s="5">
        <v>70.16</v>
      </c>
      <c r="L961" s="5">
        <v>0</v>
      </c>
      <c r="M961" t="str">
        <f>IF(ISERROR(VLOOKUP(A961,'[1]Ecart validé'!$A:$A,1,FALSE)),Z961,"Ecart Validé")</f>
        <v>valid</v>
      </c>
      <c r="R961" t="s">
        <v>30</v>
      </c>
      <c r="X961"/>
      <c r="Y961"/>
      <c r="Z961" t="s">
        <v>31</v>
      </c>
    </row>
    <row r="962" spans="1:26" x14ac:dyDescent="0.3">
      <c r="A962" t="s">
        <v>1525</v>
      </c>
      <c r="B962" t="s">
        <v>963</v>
      </c>
      <c r="C962">
        <v>45489</v>
      </c>
      <c r="D962" t="str">
        <f>+VLOOKUP(C962,Param!K:L,2,FALSE)</f>
        <v>MADE IN DESIGN</v>
      </c>
      <c r="E962" t="s">
        <v>1526</v>
      </c>
      <c r="F962" t="s">
        <v>28</v>
      </c>
      <c r="G962" t="s">
        <v>29</v>
      </c>
      <c r="H962" s="5">
        <v>15295.87</v>
      </c>
      <c r="I962" s="5">
        <v>15295.869000000001</v>
      </c>
      <c r="J962" s="5">
        <v>1.0000000002037201E-3</v>
      </c>
      <c r="K962" s="5">
        <v>15295.87</v>
      </c>
      <c r="L962" s="5">
        <v>0</v>
      </c>
      <c r="M962" t="str">
        <f>IF(ISERROR(VLOOKUP(A962,'[1]Ecart validé'!$A:$A,1,FALSE)),Z962,"Ecart Validé")</f>
        <v>valid</v>
      </c>
      <c r="R962" t="s">
        <v>30</v>
      </c>
      <c r="X962"/>
      <c r="Y962"/>
      <c r="Z962" t="s">
        <v>31</v>
      </c>
    </row>
    <row r="963" spans="1:26" x14ac:dyDescent="0.3">
      <c r="A963" t="s">
        <v>1527</v>
      </c>
      <c r="B963" t="s">
        <v>963</v>
      </c>
      <c r="C963">
        <v>45489</v>
      </c>
      <c r="D963" t="str">
        <f>+VLOOKUP(C963,Param!K:L,2,FALSE)</f>
        <v>MADE IN DESIGN</v>
      </c>
      <c r="E963" t="s">
        <v>1526</v>
      </c>
      <c r="F963" t="s">
        <v>33</v>
      </c>
      <c r="G963" t="s">
        <v>29</v>
      </c>
      <c r="H963" s="5">
        <v>8451.4699999999993</v>
      </c>
      <c r="I963" s="5">
        <v>8451.4662000000008</v>
      </c>
      <c r="J963" s="5">
        <v>3.7999999985913698E-3</v>
      </c>
      <c r="K963" s="5">
        <v>8451.4699999999993</v>
      </c>
      <c r="L963" s="5">
        <v>0</v>
      </c>
      <c r="M963" t="str">
        <f>IF(ISERROR(VLOOKUP(A963,'[1]Ecart validé'!$A:$A,1,FALSE)),Z963,"Ecart Validé")</f>
        <v>valid</v>
      </c>
      <c r="R963" t="s">
        <v>30</v>
      </c>
      <c r="X963"/>
      <c r="Y963"/>
      <c r="Z963" t="s">
        <v>31</v>
      </c>
    </row>
    <row r="964" spans="1:26" x14ac:dyDescent="0.3">
      <c r="A964" t="s">
        <v>1528</v>
      </c>
      <c r="B964" t="s">
        <v>963</v>
      </c>
      <c r="C964">
        <v>45489</v>
      </c>
      <c r="D964" t="str">
        <f>+VLOOKUP(C964,Param!K:L,2,FALSE)</f>
        <v>MADE IN DESIGN</v>
      </c>
      <c r="E964" t="s">
        <v>1526</v>
      </c>
      <c r="F964" t="s">
        <v>35</v>
      </c>
      <c r="G964" t="s">
        <v>29</v>
      </c>
      <c r="H964" s="5">
        <v>14816.65</v>
      </c>
      <c r="I964" s="5">
        <v>14816.649600000001</v>
      </c>
      <c r="J964" s="5">
        <v>3.9999999899009697E-4</v>
      </c>
      <c r="K964" s="5">
        <v>14816.65</v>
      </c>
      <c r="L964" s="5">
        <v>0</v>
      </c>
      <c r="M964" t="str">
        <f>IF(ISERROR(VLOOKUP(A964,'[1]Ecart validé'!$A:$A,1,FALSE)),Z964,"Ecart Validé")</f>
        <v>valid</v>
      </c>
      <c r="R964" t="s">
        <v>30</v>
      </c>
      <c r="X964"/>
      <c r="Y964"/>
      <c r="Z964" t="s">
        <v>31</v>
      </c>
    </row>
    <row r="965" spans="1:26" x14ac:dyDescent="0.3">
      <c r="A965" t="s">
        <v>1529</v>
      </c>
      <c r="B965" t="s">
        <v>963</v>
      </c>
      <c r="C965">
        <v>45489</v>
      </c>
      <c r="D965" t="str">
        <f>+VLOOKUP(C965,Param!K:L,2,FALSE)</f>
        <v>MADE IN DESIGN</v>
      </c>
      <c r="E965" t="s">
        <v>1526</v>
      </c>
      <c r="F965" t="s">
        <v>37</v>
      </c>
      <c r="G965" t="s">
        <v>29</v>
      </c>
      <c r="H965" s="5">
        <v>3378.32</v>
      </c>
      <c r="I965" s="5">
        <v>3378.3204000000001</v>
      </c>
      <c r="J965" s="5">
        <v>-3.9999999989959103E-4</v>
      </c>
      <c r="K965" s="5">
        <v>3378.32</v>
      </c>
      <c r="L965" s="5">
        <v>0</v>
      </c>
      <c r="M965" t="str">
        <f>IF(ISERROR(VLOOKUP(A965,'[1]Ecart validé'!$A:$A,1,FALSE)),Z965,"Ecart Validé")</f>
        <v>valid</v>
      </c>
      <c r="R965" t="s">
        <v>30</v>
      </c>
      <c r="X965"/>
      <c r="Y965"/>
      <c r="Z965" t="s">
        <v>31</v>
      </c>
    </row>
    <row r="966" spans="1:26" x14ac:dyDescent="0.3">
      <c r="A966" t="s">
        <v>1530</v>
      </c>
      <c r="B966" t="s">
        <v>963</v>
      </c>
      <c r="C966">
        <v>45946</v>
      </c>
      <c r="D966" t="str">
        <f>+VLOOKUP(C966,Param!K:L,2,FALSE)</f>
        <v>LIGNE VAUZELLE</v>
      </c>
      <c r="E966" t="s">
        <v>1531</v>
      </c>
      <c r="F966" t="s">
        <v>33</v>
      </c>
      <c r="G966" t="s">
        <v>29</v>
      </c>
      <c r="H966" s="5">
        <v>9660.24</v>
      </c>
      <c r="I966" s="5">
        <v>9660.24</v>
      </c>
      <c r="J966" s="5">
        <v>0</v>
      </c>
      <c r="K966" s="5">
        <v>9660.24</v>
      </c>
      <c r="L966" s="5">
        <v>0</v>
      </c>
      <c r="M966" t="str">
        <f>IF(ISERROR(VLOOKUP(A966,'[1]Ecart validé'!$A:$A,1,FALSE)),Z966,"Ecart Validé")</f>
        <v>valid</v>
      </c>
      <c r="R966" t="s">
        <v>30</v>
      </c>
      <c r="X966"/>
      <c r="Y966"/>
      <c r="Z966" t="s">
        <v>31</v>
      </c>
    </row>
    <row r="967" spans="1:26" x14ac:dyDescent="0.3">
      <c r="A967" t="s">
        <v>1532</v>
      </c>
      <c r="B967" t="s">
        <v>963</v>
      </c>
      <c r="C967">
        <v>45946</v>
      </c>
      <c r="D967" t="str">
        <f>+VLOOKUP(C967,Param!K:L,2,FALSE)</f>
        <v>LIGNE VAUZELLE</v>
      </c>
      <c r="E967" t="s">
        <v>1531</v>
      </c>
      <c r="F967" t="s">
        <v>35</v>
      </c>
      <c r="G967" t="s">
        <v>29</v>
      </c>
      <c r="H967" s="5">
        <v>2294.2199999999998</v>
      </c>
      <c r="I967" s="5">
        <v>2294.2199999999998</v>
      </c>
      <c r="J967" s="5">
        <v>0</v>
      </c>
      <c r="K967" s="5">
        <v>2294.2199999999998</v>
      </c>
      <c r="L967" s="5">
        <v>0</v>
      </c>
      <c r="M967" t="str">
        <f>IF(ISERROR(VLOOKUP(A967,'[1]Ecart validé'!$A:$A,1,FALSE)),Z967,"Ecart Validé")</f>
        <v>valid</v>
      </c>
      <c r="R967" t="s">
        <v>30</v>
      </c>
      <c r="X967"/>
      <c r="Y967"/>
      <c r="Z967" t="s">
        <v>31</v>
      </c>
    </row>
    <row r="968" spans="1:26" x14ac:dyDescent="0.3">
      <c r="A968" t="s">
        <v>1533</v>
      </c>
      <c r="B968" t="s">
        <v>963</v>
      </c>
      <c r="C968">
        <v>46063</v>
      </c>
      <c r="D968" t="str">
        <f>+VLOOKUP(C968,Param!K:L,2,FALSE)</f>
        <v>COLLINET</v>
      </c>
      <c r="E968" t="s">
        <v>1534</v>
      </c>
      <c r="F968" t="s">
        <v>28</v>
      </c>
      <c r="G968" t="s">
        <v>29</v>
      </c>
      <c r="H968" s="5">
        <v>5837.71</v>
      </c>
      <c r="I968" s="5">
        <v>5837.7</v>
      </c>
      <c r="J968" s="5">
        <v>1.0000000000218201E-2</v>
      </c>
      <c r="K968" s="5">
        <v>5837.71</v>
      </c>
      <c r="L968" s="5">
        <v>0</v>
      </c>
      <c r="M968" t="str">
        <f>IF(ISERROR(VLOOKUP(A968,'[1]Ecart validé'!$A:$A,1,FALSE)),Z968,"Ecart Validé")</f>
        <v>valid</v>
      </c>
      <c r="R968" t="s">
        <v>30</v>
      </c>
      <c r="X968"/>
      <c r="Y968"/>
      <c r="Z968" t="s">
        <v>31</v>
      </c>
    </row>
    <row r="969" spans="1:26" x14ac:dyDescent="0.3">
      <c r="A969" t="s">
        <v>1535</v>
      </c>
      <c r="B969" t="s">
        <v>963</v>
      </c>
      <c r="C969">
        <v>46063</v>
      </c>
      <c r="D969" t="str">
        <f>+VLOOKUP(C969,Param!K:L,2,FALSE)</f>
        <v>COLLINET</v>
      </c>
      <c r="E969" t="s">
        <v>1534</v>
      </c>
      <c r="F969" t="s">
        <v>33</v>
      </c>
      <c r="G969" t="s">
        <v>29</v>
      </c>
      <c r="H969" s="5">
        <v>9232.73</v>
      </c>
      <c r="I969" s="5">
        <v>9232.7340000000004</v>
      </c>
      <c r="J969" s="5">
        <v>-4.0000000008149003E-3</v>
      </c>
      <c r="K969" s="5">
        <v>9232.73</v>
      </c>
      <c r="L969" s="5">
        <v>0</v>
      </c>
      <c r="M969" t="str">
        <f>IF(ISERROR(VLOOKUP(A969,'[1]Ecart validé'!$A:$A,1,FALSE)),Z969,"Ecart Validé")</f>
        <v>valid</v>
      </c>
      <c r="R969" t="s">
        <v>30</v>
      </c>
      <c r="X969"/>
      <c r="Y969"/>
      <c r="Z969" t="s">
        <v>31</v>
      </c>
    </row>
    <row r="970" spans="1:26" x14ac:dyDescent="0.3">
      <c r="A970" t="s">
        <v>1536</v>
      </c>
      <c r="B970" t="s">
        <v>963</v>
      </c>
      <c r="C970">
        <v>46063</v>
      </c>
      <c r="D970" t="str">
        <f>+VLOOKUP(C970,Param!K:L,2,FALSE)</f>
        <v>COLLINET</v>
      </c>
      <c r="E970" t="s">
        <v>1534</v>
      </c>
      <c r="F970" t="s">
        <v>35</v>
      </c>
      <c r="G970" t="s">
        <v>29</v>
      </c>
      <c r="H970" s="5">
        <v>12145.23</v>
      </c>
      <c r="I970" s="5">
        <v>12145.23</v>
      </c>
      <c r="J970" s="5">
        <v>0</v>
      </c>
      <c r="K970" s="5">
        <v>12145.23</v>
      </c>
      <c r="L970" s="5">
        <v>0</v>
      </c>
      <c r="M970" t="str">
        <f>IF(ISERROR(VLOOKUP(A970,'[1]Ecart validé'!$A:$A,1,FALSE)),Z970,"Ecart Validé")</f>
        <v>valid</v>
      </c>
      <c r="R970" t="s">
        <v>30</v>
      </c>
      <c r="X970"/>
      <c r="Y970"/>
      <c r="Z970" t="s">
        <v>31</v>
      </c>
    </row>
    <row r="971" spans="1:26" x14ac:dyDescent="0.3">
      <c r="A971" t="s">
        <v>1537</v>
      </c>
      <c r="B971" t="s">
        <v>963</v>
      </c>
      <c r="C971">
        <v>46063</v>
      </c>
      <c r="D971" t="str">
        <f>+VLOOKUP(C971,Param!K:L,2,FALSE)</f>
        <v>COLLINET</v>
      </c>
      <c r="E971" t="s">
        <v>1534</v>
      </c>
      <c r="F971" t="s">
        <v>37</v>
      </c>
      <c r="G971" t="s">
        <v>29</v>
      </c>
      <c r="H971" s="5">
        <v>10664.47</v>
      </c>
      <c r="I971" s="5">
        <v>10664.46</v>
      </c>
      <c r="J971" s="5">
        <v>1.0000000000218201E-2</v>
      </c>
      <c r="K971" s="5">
        <v>10664.47</v>
      </c>
      <c r="L971" s="5">
        <v>0</v>
      </c>
      <c r="M971" t="str">
        <f>IF(ISERROR(VLOOKUP(A971,'[1]Ecart validé'!$A:$A,1,FALSE)),Z971,"Ecart Validé")</f>
        <v>valid</v>
      </c>
      <c r="R971" t="s">
        <v>30</v>
      </c>
      <c r="X971"/>
      <c r="Y971"/>
      <c r="Z971" t="s">
        <v>31</v>
      </c>
    </row>
    <row r="972" spans="1:26" x14ac:dyDescent="0.3">
      <c r="A972" t="s">
        <v>1538</v>
      </c>
      <c r="B972" t="s">
        <v>963</v>
      </c>
      <c r="C972">
        <v>46272</v>
      </c>
      <c r="D972" t="str">
        <f>+VLOOKUP(C972,Param!K:L,2,FALSE)</f>
        <v>LA REDOUTE</v>
      </c>
      <c r="E972" t="s">
        <v>1539</v>
      </c>
      <c r="F972" t="s">
        <v>33</v>
      </c>
      <c r="G972" t="s">
        <v>29</v>
      </c>
      <c r="H972" s="5">
        <v>993.07</v>
      </c>
      <c r="I972" s="5">
        <v>993.072</v>
      </c>
      <c r="J972" s="5">
        <v>-1.9999999999527002E-3</v>
      </c>
      <c r="K972" s="5">
        <v>993.07</v>
      </c>
      <c r="L972" s="5">
        <v>0</v>
      </c>
      <c r="M972" t="str">
        <f>IF(ISERROR(VLOOKUP(A972,'[1]Ecart validé'!$A:$A,1,FALSE)),Z972,"Ecart Validé")</f>
        <v>valid</v>
      </c>
      <c r="R972" t="s">
        <v>30</v>
      </c>
      <c r="X972"/>
      <c r="Y972"/>
      <c r="Z972" t="s">
        <v>31</v>
      </c>
    </row>
    <row r="973" spans="1:26" x14ac:dyDescent="0.3">
      <c r="A973" t="s">
        <v>1540</v>
      </c>
      <c r="B973" t="s">
        <v>963</v>
      </c>
      <c r="C973">
        <v>46272</v>
      </c>
      <c r="D973" t="str">
        <f>+VLOOKUP(C973,Param!K:L,2,FALSE)</f>
        <v>LA REDOUTE</v>
      </c>
      <c r="E973" t="s">
        <v>1539</v>
      </c>
      <c r="F973" t="s">
        <v>35</v>
      </c>
      <c r="G973" t="s">
        <v>29</v>
      </c>
      <c r="H973" s="5">
        <v>1003.06</v>
      </c>
      <c r="I973" s="5">
        <v>1003.0638</v>
      </c>
      <c r="J973" s="5">
        <v>-3.8000000000693E-3</v>
      </c>
      <c r="K973" s="5">
        <v>1003.06</v>
      </c>
      <c r="L973" s="5">
        <v>0</v>
      </c>
      <c r="M973" t="str">
        <f>IF(ISERROR(VLOOKUP(A973,'[1]Ecart validé'!$A:$A,1,FALSE)),Z973,"Ecart Validé")</f>
        <v>valid</v>
      </c>
      <c r="R973" t="s">
        <v>30</v>
      </c>
      <c r="X973"/>
      <c r="Y973"/>
      <c r="Z973" t="s">
        <v>31</v>
      </c>
    </row>
    <row r="974" spans="1:26" x14ac:dyDescent="0.3">
      <c r="A974" t="s">
        <v>1541</v>
      </c>
      <c r="B974" t="s">
        <v>963</v>
      </c>
      <c r="C974">
        <v>46272</v>
      </c>
      <c r="D974" t="str">
        <f>+VLOOKUP(C974,Param!K:L,2,FALSE)</f>
        <v>LA REDOUTE</v>
      </c>
      <c r="E974" t="s">
        <v>1539</v>
      </c>
      <c r="F974" t="s">
        <v>37</v>
      </c>
      <c r="G974" t="s">
        <v>29</v>
      </c>
      <c r="H974" s="5">
        <v>2650.41</v>
      </c>
      <c r="I974" s="5">
        <v>2650.4070000000002</v>
      </c>
      <c r="J974" s="5">
        <v>2.9999999997016801E-3</v>
      </c>
      <c r="K974" s="5">
        <v>2650.41</v>
      </c>
      <c r="L974" s="5">
        <v>0</v>
      </c>
      <c r="M974" t="str">
        <f>IF(ISERROR(VLOOKUP(A974,'[1]Ecart validé'!$A:$A,1,FALSE)),Z974,"Ecart Validé")</f>
        <v>valid</v>
      </c>
      <c r="R974" t="s">
        <v>30</v>
      </c>
      <c r="X974"/>
      <c r="Y974"/>
      <c r="Z974" t="s">
        <v>31</v>
      </c>
    </row>
    <row r="975" spans="1:26" x14ac:dyDescent="0.3">
      <c r="A975" t="s">
        <v>1542</v>
      </c>
      <c r="B975" t="s">
        <v>963</v>
      </c>
      <c r="C975">
        <v>46390</v>
      </c>
      <c r="D975" t="str">
        <f>+VLOOKUP(C975,Param!K:L,2,FALSE)</f>
        <v>EGE CARPETS France</v>
      </c>
      <c r="E975">
        <v>763222</v>
      </c>
      <c r="F975" t="s">
        <v>28</v>
      </c>
      <c r="G975" t="s">
        <v>29</v>
      </c>
      <c r="H975" s="5">
        <v>32242.799999999999</v>
      </c>
      <c r="I975" s="5">
        <v>32242.799999999999</v>
      </c>
      <c r="J975" s="5">
        <v>0</v>
      </c>
      <c r="K975" s="5">
        <v>32242.799999999999</v>
      </c>
      <c r="L975" s="5">
        <v>0</v>
      </c>
      <c r="M975" t="str">
        <f>IF(ISERROR(VLOOKUP(A975,'[1]Ecart validé'!$A:$A,1,FALSE)),Z975,"Ecart Validé")</f>
        <v>valid</v>
      </c>
      <c r="R975" t="s">
        <v>30</v>
      </c>
      <c r="X975"/>
      <c r="Y975"/>
      <c r="Z975" t="s">
        <v>31</v>
      </c>
    </row>
    <row r="976" spans="1:26" x14ac:dyDescent="0.3">
      <c r="A976" t="s">
        <v>1543</v>
      </c>
      <c r="B976" t="s">
        <v>963</v>
      </c>
      <c r="C976">
        <v>46390</v>
      </c>
      <c r="D976" t="str">
        <f>+VLOOKUP(C976,Param!K:L,2,FALSE)</f>
        <v>EGE CARPETS France</v>
      </c>
      <c r="E976">
        <v>763222</v>
      </c>
      <c r="F976" t="s">
        <v>33</v>
      </c>
      <c r="G976" t="s">
        <v>29</v>
      </c>
      <c r="H976" s="5">
        <v>17480.55</v>
      </c>
      <c r="I976" s="5">
        <v>17480.55</v>
      </c>
      <c r="J976" s="5">
        <v>0</v>
      </c>
      <c r="K976" s="5">
        <v>17480.55</v>
      </c>
      <c r="L976" s="5">
        <v>0</v>
      </c>
      <c r="M976" t="str">
        <f>IF(ISERROR(VLOOKUP(A976,'[1]Ecart validé'!$A:$A,1,FALSE)),Z976,"Ecart Validé")</f>
        <v>valid</v>
      </c>
      <c r="R976" t="s">
        <v>30</v>
      </c>
      <c r="X976"/>
      <c r="Y976"/>
      <c r="Z976" t="s">
        <v>31</v>
      </c>
    </row>
    <row r="977" spans="1:26" x14ac:dyDescent="0.3">
      <c r="A977" t="s">
        <v>1544</v>
      </c>
      <c r="B977" t="s">
        <v>963</v>
      </c>
      <c r="C977">
        <v>46390</v>
      </c>
      <c r="D977" t="str">
        <f>+VLOOKUP(C977,Param!K:L,2,FALSE)</f>
        <v>EGE CARPETS France</v>
      </c>
      <c r="E977">
        <v>763222</v>
      </c>
      <c r="F977" t="s">
        <v>35</v>
      </c>
      <c r="G977" t="s">
        <v>29</v>
      </c>
      <c r="H977" s="5">
        <v>13187.05</v>
      </c>
      <c r="I977" s="5">
        <v>13187.05</v>
      </c>
      <c r="J977" s="5">
        <v>0</v>
      </c>
      <c r="K977" s="5">
        <v>13187.05</v>
      </c>
      <c r="L977" s="5">
        <v>0</v>
      </c>
      <c r="M977" t="str">
        <f>IF(ISERROR(VLOOKUP(A977,'[1]Ecart validé'!$A:$A,1,FALSE)),Z977,"Ecart Validé")</f>
        <v>valid</v>
      </c>
      <c r="R977" t="s">
        <v>30</v>
      </c>
      <c r="X977"/>
      <c r="Y977"/>
      <c r="Z977" t="s">
        <v>31</v>
      </c>
    </row>
    <row r="978" spans="1:26" x14ac:dyDescent="0.3">
      <c r="A978" t="s">
        <v>1545</v>
      </c>
      <c r="B978" t="s">
        <v>963</v>
      </c>
      <c r="C978">
        <v>46390</v>
      </c>
      <c r="D978" t="str">
        <f>+VLOOKUP(C978,Param!K:L,2,FALSE)</f>
        <v>EGE CARPETS France</v>
      </c>
      <c r="E978">
        <v>763222</v>
      </c>
      <c r="F978" t="s">
        <v>37</v>
      </c>
      <c r="G978" t="s">
        <v>29</v>
      </c>
      <c r="H978" s="5">
        <v>17162.650000000001</v>
      </c>
      <c r="I978" s="5">
        <v>17162.650000000001</v>
      </c>
      <c r="J978" s="5">
        <v>0</v>
      </c>
      <c r="K978" s="5">
        <v>17162.650000000001</v>
      </c>
      <c r="L978" s="5">
        <v>0</v>
      </c>
      <c r="M978" t="str">
        <f>IF(ISERROR(VLOOKUP(A978,'[1]Ecart validé'!$A:$A,1,FALSE)),Z978,"Ecart Validé")</f>
        <v>valid</v>
      </c>
      <c r="R978" t="s">
        <v>30</v>
      </c>
      <c r="X978"/>
      <c r="Y978"/>
      <c r="Z978" t="s">
        <v>31</v>
      </c>
    </row>
    <row r="979" spans="1:26" x14ac:dyDescent="0.3">
      <c r="A979" t="s">
        <v>1546</v>
      </c>
      <c r="B979" t="s">
        <v>963</v>
      </c>
      <c r="C979">
        <v>46390</v>
      </c>
      <c r="D979" t="str">
        <f>+VLOOKUP(C979,Param!K:L,2,FALSE)</f>
        <v>EGE CARPETS France</v>
      </c>
      <c r="E979" t="s">
        <v>1547</v>
      </c>
      <c r="F979" t="s">
        <v>51</v>
      </c>
      <c r="G979" t="s">
        <v>29</v>
      </c>
      <c r="H979" s="5">
        <v>87007.1</v>
      </c>
      <c r="I979" s="5">
        <v>87007.074999999997</v>
      </c>
      <c r="J979" s="5">
        <v>2.5000000008731101E-2</v>
      </c>
      <c r="K979" s="5">
        <v>87007.1</v>
      </c>
      <c r="L979" s="5">
        <v>0</v>
      </c>
      <c r="M979" t="str">
        <f>IF(ISERROR(VLOOKUP(A979,'[1]Ecart validé'!$A:$A,1,FALSE)),Z979,"Ecart Validé")</f>
        <v>valid</v>
      </c>
      <c r="R979" t="s">
        <v>30</v>
      </c>
      <c r="X979"/>
      <c r="Y979"/>
      <c r="Z979" t="s">
        <v>31</v>
      </c>
    </row>
    <row r="980" spans="1:26" x14ac:dyDescent="0.3">
      <c r="A980" t="s">
        <v>1548</v>
      </c>
      <c r="B980" t="s">
        <v>963</v>
      </c>
      <c r="C980">
        <v>47201</v>
      </c>
      <c r="D980" t="str">
        <f>+VLOOKUP(C980,Param!K:L,2,FALSE)</f>
        <v>ARTEMIDE SPA</v>
      </c>
      <c r="E980">
        <v>28251033</v>
      </c>
      <c r="F980" t="s">
        <v>33</v>
      </c>
      <c r="G980" t="s">
        <v>29</v>
      </c>
      <c r="H980" s="5">
        <v>39956.199999999997</v>
      </c>
      <c r="I980" s="5">
        <v>39956.194100000001</v>
      </c>
      <c r="J980" s="5">
        <v>5.8999999964726097E-3</v>
      </c>
      <c r="K980" s="5">
        <v>39956.199999999997</v>
      </c>
      <c r="L980" s="5">
        <v>0</v>
      </c>
      <c r="M980" t="str">
        <f>IF(ISERROR(VLOOKUP(A980,'[1]Ecart validé'!$A:$A,1,FALSE)),Z980,"Ecart Validé")</f>
        <v>valid</v>
      </c>
      <c r="R980" t="s">
        <v>30</v>
      </c>
      <c r="X980"/>
      <c r="Y980"/>
      <c r="Z980" t="s">
        <v>31</v>
      </c>
    </row>
    <row r="981" spans="1:26" x14ac:dyDescent="0.3">
      <c r="A981" t="s">
        <v>1549</v>
      </c>
      <c r="B981" t="s">
        <v>963</v>
      </c>
      <c r="C981">
        <v>47201</v>
      </c>
      <c r="D981" t="str">
        <f>+VLOOKUP(C981,Param!K:L,2,FALSE)</f>
        <v>ARTEMIDE SPA</v>
      </c>
      <c r="E981">
        <v>28251033</v>
      </c>
      <c r="F981" t="s">
        <v>35</v>
      </c>
      <c r="G981" t="s">
        <v>29</v>
      </c>
      <c r="H981" s="5">
        <v>6597.11</v>
      </c>
      <c r="I981" s="5">
        <v>6597.0955000000004</v>
      </c>
      <c r="J981" s="5">
        <v>1.4499999999315999E-2</v>
      </c>
      <c r="K981" s="5">
        <v>6597.11</v>
      </c>
      <c r="L981" s="5">
        <v>0</v>
      </c>
      <c r="M981" t="str">
        <f>IF(ISERROR(VLOOKUP(A981,'[1]Ecart validé'!$A:$A,1,FALSE)),Z981,"Ecart Validé")</f>
        <v>valid</v>
      </c>
      <c r="R981" t="s">
        <v>30</v>
      </c>
      <c r="X981"/>
      <c r="Y981"/>
      <c r="Z981" t="s">
        <v>31</v>
      </c>
    </row>
    <row r="982" spans="1:26" x14ac:dyDescent="0.3">
      <c r="A982" t="s">
        <v>1550</v>
      </c>
      <c r="B982" t="s">
        <v>963</v>
      </c>
      <c r="C982">
        <v>47201</v>
      </c>
      <c r="D982" t="str">
        <f>+VLOOKUP(C982,Param!K:L,2,FALSE)</f>
        <v>ARTEMIDE SPA</v>
      </c>
      <c r="E982">
        <v>28251033</v>
      </c>
      <c r="F982" t="s">
        <v>37</v>
      </c>
      <c r="G982" t="s">
        <v>29</v>
      </c>
      <c r="H982" s="5">
        <v>9187.67</v>
      </c>
      <c r="I982" s="5">
        <v>9187.6643999999997</v>
      </c>
      <c r="J982" s="5">
        <v>5.6000000004132701E-3</v>
      </c>
      <c r="K982" s="5">
        <v>9187.67</v>
      </c>
      <c r="L982" s="5">
        <v>0</v>
      </c>
      <c r="M982" t="str">
        <f>IF(ISERROR(VLOOKUP(A982,'[1]Ecart validé'!$A:$A,1,FALSE)),Z982,"Ecart Validé")</f>
        <v>valid</v>
      </c>
      <c r="R982" t="s">
        <v>30</v>
      </c>
      <c r="X982"/>
      <c r="Y982"/>
      <c r="Z982" t="s">
        <v>31</v>
      </c>
    </row>
    <row r="983" spans="1:26" x14ac:dyDescent="0.3">
      <c r="A983" t="s">
        <v>1551</v>
      </c>
      <c r="B983" t="s">
        <v>963</v>
      </c>
      <c r="C983">
        <v>47201</v>
      </c>
      <c r="D983" t="str">
        <f>+VLOOKUP(C983,Param!K:L,2,FALSE)</f>
        <v>ARTEMIDE SPA</v>
      </c>
      <c r="E983" t="s">
        <v>1552</v>
      </c>
      <c r="F983" t="s">
        <v>33</v>
      </c>
      <c r="G983" t="s">
        <v>29</v>
      </c>
      <c r="H983" s="5">
        <v>1982.22</v>
      </c>
      <c r="I983" s="5">
        <v>1982.2239</v>
      </c>
      <c r="J983" s="5">
        <v>-3.8999999999305098E-3</v>
      </c>
      <c r="K983" s="5">
        <v>1982.22</v>
      </c>
      <c r="L983" s="5">
        <v>0</v>
      </c>
      <c r="M983" t="str">
        <f>IF(ISERROR(VLOOKUP(A983,'[1]Ecart validé'!$A:$A,1,FALSE)),Z983,"Ecart Validé")</f>
        <v>valid</v>
      </c>
      <c r="R983" t="s">
        <v>30</v>
      </c>
      <c r="X983"/>
      <c r="Y983"/>
      <c r="Z983" t="s">
        <v>31</v>
      </c>
    </row>
    <row r="984" spans="1:26" x14ac:dyDescent="0.3">
      <c r="A984" t="s">
        <v>1553</v>
      </c>
      <c r="B984" t="s">
        <v>963</v>
      </c>
      <c r="C984">
        <v>47201</v>
      </c>
      <c r="D984" t="str">
        <f>+VLOOKUP(C984,Param!K:L,2,FALSE)</f>
        <v>ARTEMIDE SPA</v>
      </c>
      <c r="E984" t="s">
        <v>1552</v>
      </c>
      <c r="F984" t="s">
        <v>35</v>
      </c>
      <c r="G984" t="s">
        <v>29</v>
      </c>
      <c r="H984" s="5">
        <v>274.55</v>
      </c>
      <c r="I984" s="5">
        <v>274.55399999999997</v>
      </c>
      <c r="J984" s="5">
        <v>-3.9999999999622499E-3</v>
      </c>
      <c r="K984" s="5">
        <v>274.55</v>
      </c>
      <c r="L984" s="5">
        <v>0</v>
      </c>
      <c r="M984" t="str">
        <f>IF(ISERROR(VLOOKUP(A984,'[1]Ecart validé'!$A:$A,1,FALSE)),Z984,"Ecart Validé")</f>
        <v>valid</v>
      </c>
      <c r="R984" t="s">
        <v>30</v>
      </c>
      <c r="X984"/>
      <c r="Y984"/>
      <c r="Z984" t="s">
        <v>31</v>
      </c>
    </row>
    <row r="985" spans="1:26" x14ac:dyDescent="0.3">
      <c r="A985" t="s">
        <v>1554</v>
      </c>
      <c r="B985" t="s">
        <v>963</v>
      </c>
      <c r="C985">
        <v>47201</v>
      </c>
      <c r="D985" t="str">
        <f>+VLOOKUP(C985,Param!K:L,2,FALSE)</f>
        <v>ARTEMIDE SPA</v>
      </c>
      <c r="E985" t="s">
        <v>1552</v>
      </c>
      <c r="F985" t="s">
        <v>37</v>
      </c>
      <c r="G985" t="s">
        <v>29</v>
      </c>
      <c r="H985" s="5">
        <v>148.85</v>
      </c>
      <c r="I985" s="5">
        <v>148.85429999999999</v>
      </c>
      <c r="J985" s="5">
        <v>-4.3000000000006297E-3</v>
      </c>
      <c r="K985" s="5">
        <v>148.85</v>
      </c>
      <c r="L985" s="5">
        <v>0</v>
      </c>
      <c r="M985" t="str">
        <f>IF(ISERROR(VLOOKUP(A985,'[1]Ecart validé'!$A:$A,1,FALSE)),Z985,"Ecart Validé")</f>
        <v>valid</v>
      </c>
      <c r="R985" t="s">
        <v>30</v>
      </c>
      <c r="X985"/>
      <c r="Y985"/>
      <c r="Z985" t="s">
        <v>31</v>
      </c>
    </row>
    <row r="986" spans="1:26" x14ac:dyDescent="0.3">
      <c r="A986" t="s">
        <v>1555</v>
      </c>
      <c r="B986" t="s">
        <v>963</v>
      </c>
      <c r="C986">
        <v>47201</v>
      </c>
      <c r="D986" t="str">
        <f>+VLOOKUP(C986,Param!K:L,2,FALSE)</f>
        <v>ARTEMIDE SPA</v>
      </c>
      <c r="E986" t="s">
        <v>1556</v>
      </c>
      <c r="F986" t="s">
        <v>33</v>
      </c>
      <c r="G986" t="s">
        <v>29</v>
      </c>
      <c r="H986" s="5">
        <v>15051.14</v>
      </c>
      <c r="I986" s="5">
        <v>15051.136500000001</v>
      </c>
      <c r="J986" s="5">
        <v>3.4999999988940501E-3</v>
      </c>
      <c r="K986" s="5">
        <v>15051.14</v>
      </c>
      <c r="L986" s="5">
        <v>0</v>
      </c>
      <c r="M986" t="str">
        <f>IF(ISERROR(VLOOKUP(A986,'[1]Ecart validé'!$A:$A,1,FALSE)),Z986,"Ecart Validé")</f>
        <v>valid</v>
      </c>
      <c r="R986" t="s">
        <v>30</v>
      </c>
      <c r="X986"/>
      <c r="Y986"/>
      <c r="Z986" t="s">
        <v>31</v>
      </c>
    </row>
    <row r="987" spans="1:26" x14ac:dyDescent="0.3">
      <c r="A987" t="s">
        <v>1557</v>
      </c>
      <c r="B987" t="s">
        <v>963</v>
      </c>
      <c r="C987">
        <v>47201</v>
      </c>
      <c r="D987" t="str">
        <f>+VLOOKUP(C987,Param!K:L,2,FALSE)</f>
        <v>ARTEMIDE SPA</v>
      </c>
      <c r="E987" t="s">
        <v>1556</v>
      </c>
      <c r="F987" t="s">
        <v>35</v>
      </c>
      <c r="G987" t="s">
        <v>29</v>
      </c>
      <c r="H987" s="5">
        <v>2921.44</v>
      </c>
      <c r="I987" s="5">
        <v>2921.4387000000002</v>
      </c>
      <c r="J987" s="5">
        <v>1.29999999990104E-3</v>
      </c>
      <c r="K987" s="5">
        <v>2921.44</v>
      </c>
      <c r="L987" s="5">
        <v>0</v>
      </c>
      <c r="M987" t="str">
        <f>IF(ISERROR(VLOOKUP(A987,'[1]Ecart validé'!$A:$A,1,FALSE)),Z987,"Ecart Validé")</f>
        <v>valid</v>
      </c>
      <c r="R987" t="s">
        <v>30</v>
      </c>
      <c r="X987"/>
      <c r="Y987"/>
      <c r="Z987" t="s">
        <v>31</v>
      </c>
    </row>
    <row r="988" spans="1:26" x14ac:dyDescent="0.3">
      <c r="A988" t="s">
        <v>1558</v>
      </c>
      <c r="B988" t="s">
        <v>963</v>
      </c>
      <c r="C988">
        <v>47201</v>
      </c>
      <c r="D988" t="str">
        <f>+VLOOKUP(C988,Param!K:L,2,FALSE)</f>
        <v>ARTEMIDE SPA</v>
      </c>
      <c r="E988" t="s">
        <v>1556</v>
      </c>
      <c r="F988" t="s">
        <v>37</v>
      </c>
      <c r="G988" t="s">
        <v>29</v>
      </c>
      <c r="H988" s="5">
        <v>3899.29</v>
      </c>
      <c r="I988" s="5">
        <v>3899.2854000000002</v>
      </c>
      <c r="J988" s="5">
        <v>4.5999999997548002E-3</v>
      </c>
      <c r="K988" s="5">
        <v>3899.29</v>
      </c>
      <c r="L988" s="5">
        <v>0</v>
      </c>
      <c r="M988" t="str">
        <f>IF(ISERROR(VLOOKUP(A988,'[1]Ecart validé'!$A:$A,1,FALSE)),Z988,"Ecart Validé")</f>
        <v>valid</v>
      </c>
      <c r="R988" t="s">
        <v>30</v>
      </c>
      <c r="X988"/>
      <c r="Y988"/>
      <c r="Z988" t="s">
        <v>31</v>
      </c>
    </row>
    <row r="989" spans="1:26" x14ac:dyDescent="0.3">
      <c r="A989" t="s">
        <v>1559</v>
      </c>
      <c r="B989" t="s">
        <v>963</v>
      </c>
      <c r="C989">
        <v>47210</v>
      </c>
      <c r="D989" t="str">
        <f>+VLOOKUP(C989,Param!K:L,2,FALSE)</f>
        <v>CONSORT NT</v>
      </c>
      <c r="E989" t="s">
        <v>1560</v>
      </c>
      <c r="F989" t="s">
        <v>51</v>
      </c>
      <c r="G989" t="s">
        <v>29</v>
      </c>
      <c r="H989" s="5">
        <v>15555.35</v>
      </c>
      <c r="I989" s="5">
        <v>15555.35</v>
      </c>
      <c r="J989" s="5">
        <v>0</v>
      </c>
      <c r="K989" s="5">
        <v>15555.35</v>
      </c>
      <c r="L989" s="5">
        <v>0</v>
      </c>
      <c r="M989" t="str">
        <f>IF(ISERROR(VLOOKUP(A989,'[1]Ecart validé'!$A:$A,1,FALSE)),Z989,"Ecart Validé")</f>
        <v>valid</v>
      </c>
      <c r="R989" t="s">
        <v>30</v>
      </c>
      <c r="X989"/>
      <c r="Y989"/>
      <c r="Z989" t="s">
        <v>31</v>
      </c>
    </row>
    <row r="990" spans="1:26" x14ac:dyDescent="0.3">
      <c r="A990" t="s">
        <v>1561</v>
      </c>
      <c r="B990" t="s">
        <v>963</v>
      </c>
      <c r="C990">
        <v>48356</v>
      </c>
      <c r="D990" t="str">
        <f>+VLOOKUP(C990,Param!K:L,2,FALSE)</f>
        <v>DILECTRO</v>
      </c>
      <c r="E990" t="s">
        <v>1562</v>
      </c>
      <c r="F990" t="s">
        <v>28</v>
      </c>
      <c r="G990" t="s">
        <v>29</v>
      </c>
      <c r="H990" s="5">
        <v>166.96</v>
      </c>
      <c r="I990" s="5">
        <v>166.95779999999999</v>
      </c>
      <c r="J990" s="5">
        <v>2.2000000000161799E-3</v>
      </c>
      <c r="K990" s="5">
        <v>166.96</v>
      </c>
      <c r="L990" s="5">
        <v>0</v>
      </c>
      <c r="M990" t="str">
        <f>IF(ISERROR(VLOOKUP(A990,'[1]Ecart validé'!$A:$A,1,FALSE)),Z990,"Ecart Validé")</f>
        <v>valid</v>
      </c>
      <c r="R990" t="s">
        <v>30</v>
      </c>
      <c r="X990"/>
      <c r="Y990"/>
      <c r="Z990" t="s">
        <v>31</v>
      </c>
    </row>
    <row r="991" spans="1:26" x14ac:dyDescent="0.3">
      <c r="A991" t="s">
        <v>1563</v>
      </c>
      <c r="B991" t="s">
        <v>963</v>
      </c>
      <c r="C991">
        <v>48356</v>
      </c>
      <c r="D991" t="str">
        <f>+VLOOKUP(C991,Param!K:L,2,FALSE)</f>
        <v>DILECTRO</v>
      </c>
      <c r="E991" t="s">
        <v>1562</v>
      </c>
      <c r="F991" t="s">
        <v>33</v>
      </c>
      <c r="G991" t="s">
        <v>29</v>
      </c>
      <c r="H991" s="5">
        <v>114.6</v>
      </c>
      <c r="I991" s="5">
        <v>114.6</v>
      </c>
      <c r="J991" s="5">
        <v>0</v>
      </c>
      <c r="K991" s="5">
        <v>114.6</v>
      </c>
      <c r="L991" s="5">
        <v>0</v>
      </c>
      <c r="M991" t="str">
        <f>IF(ISERROR(VLOOKUP(A991,'[1]Ecart validé'!$A:$A,1,FALSE)),Z991,"Ecart Validé")</f>
        <v>valid</v>
      </c>
      <c r="R991" t="s">
        <v>30</v>
      </c>
      <c r="X991"/>
      <c r="Y991"/>
      <c r="Z991" t="s">
        <v>31</v>
      </c>
    </row>
    <row r="992" spans="1:26" x14ac:dyDescent="0.3">
      <c r="A992" t="s">
        <v>1564</v>
      </c>
      <c r="B992" t="s">
        <v>963</v>
      </c>
      <c r="C992">
        <v>48356</v>
      </c>
      <c r="D992" t="str">
        <f>+VLOOKUP(C992,Param!K:L,2,FALSE)</f>
        <v>DILECTRO</v>
      </c>
      <c r="E992" t="s">
        <v>1562</v>
      </c>
      <c r="F992" t="s">
        <v>37</v>
      </c>
      <c r="G992" t="s">
        <v>29</v>
      </c>
      <c r="H992" s="5">
        <v>160.44</v>
      </c>
      <c r="I992" s="5">
        <v>160.44</v>
      </c>
      <c r="J992" s="5">
        <v>0</v>
      </c>
      <c r="K992" s="5">
        <v>160.44</v>
      </c>
      <c r="L992" s="5">
        <v>0</v>
      </c>
      <c r="M992" t="str">
        <f>IF(ISERROR(VLOOKUP(A992,'[1]Ecart validé'!$A:$A,1,FALSE)),Z992,"Ecart Validé")</f>
        <v>valid</v>
      </c>
      <c r="R992" t="s">
        <v>30</v>
      </c>
      <c r="X992"/>
      <c r="Y992"/>
      <c r="Z992" t="s">
        <v>31</v>
      </c>
    </row>
    <row r="993" spans="1:26" x14ac:dyDescent="0.3">
      <c r="A993" t="s">
        <v>1565</v>
      </c>
      <c r="B993" t="s">
        <v>963</v>
      </c>
      <c r="C993">
        <v>49198</v>
      </c>
      <c r="D993" t="str">
        <f>+VLOOKUP(C993,Param!K:L,2,FALSE)</f>
        <v>DAMMANN FRERES</v>
      </c>
      <c r="E993" t="s">
        <v>1566</v>
      </c>
      <c r="F993" t="s">
        <v>51</v>
      </c>
      <c r="G993" t="s">
        <v>29</v>
      </c>
      <c r="H993" s="5">
        <v>1886.49</v>
      </c>
      <c r="I993" s="5">
        <v>1886.4875999999999</v>
      </c>
      <c r="J993" s="5">
        <v>2.40000000007967E-3</v>
      </c>
      <c r="K993" s="5">
        <v>1886.49</v>
      </c>
      <c r="L993" s="5">
        <v>0</v>
      </c>
      <c r="M993" t="str">
        <f>IF(ISERROR(VLOOKUP(A993,'[1]Ecart validé'!$A:$A,1,FALSE)),Z993,"Ecart Validé")</f>
        <v>valid</v>
      </c>
      <c r="R993" t="s">
        <v>30</v>
      </c>
      <c r="X993"/>
      <c r="Y993"/>
      <c r="Z993" t="s">
        <v>31</v>
      </c>
    </row>
    <row r="994" spans="1:26" x14ac:dyDescent="0.3">
      <c r="A994" t="s">
        <v>1567</v>
      </c>
      <c r="B994" t="s">
        <v>963</v>
      </c>
      <c r="C994">
        <v>51441</v>
      </c>
      <c r="D994" t="str">
        <f>+VLOOKUP(C994,Param!K:L,2,FALSE)</f>
        <v>SOPRA STERIA GROUP</v>
      </c>
      <c r="E994" t="s">
        <v>1568</v>
      </c>
      <c r="F994" t="s">
        <v>51</v>
      </c>
      <c r="G994" t="s">
        <v>29</v>
      </c>
      <c r="H994" s="5">
        <v>7534.48</v>
      </c>
      <c r="I994" s="5">
        <v>7534.4750000000004</v>
      </c>
      <c r="J994" s="5">
        <v>4.9999999991996403E-3</v>
      </c>
      <c r="K994" s="5">
        <v>7534.48</v>
      </c>
      <c r="L994" s="5">
        <v>0</v>
      </c>
      <c r="M994" t="str">
        <f>IF(ISERROR(VLOOKUP(A994,'[1]Ecart validé'!$A:$A,1,FALSE)),Z994,"Ecart Validé")</f>
        <v>valid</v>
      </c>
      <c r="R994" t="s">
        <v>30</v>
      </c>
      <c r="X994"/>
      <c r="Y994"/>
      <c r="Z994" t="s">
        <v>31</v>
      </c>
    </row>
    <row r="995" spans="1:26" x14ac:dyDescent="0.3">
      <c r="A995" t="s">
        <v>1569</v>
      </c>
      <c r="B995" t="s">
        <v>963</v>
      </c>
      <c r="C995">
        <v>52484</v>
      </c>
      <c r="D995" t="str">
        <f>+VLOOKUP(C995,Param!K:L,2,FALSE)</f>
        <v>MODA INTERNATIONAL</v>
      </c>
      <c r="E995" t="s">
        <v>1570</v>
      </c>
      <c r="F995" t="s">
        <v>28</v>
      </c>
      <c r="G995" t="s">
        <v>29</v>
      </c>
      <c r="H995" s="5">
        <v>1618.45</v>
      </c>
      <c r="I995" s="5">
        <v>1618.4526000000001</v>
      </c>
      <c r="J995" s="5">
        <v>-2.6000000000294598E-3</v>
      </c>
      <c r="K995" s="5">
        <v>1618.45</v>
      </c>
      <c r="L995" s="5">
        <v>0</v>
      </c>
      <c r="M995" t="str">
        <f>IF(ISERROR(VLOOKUP(A995,'[1]Ecart validé'!$A:$A,1,FALSE)),Z995,"Ecart Validé")</f>
        <v>valid</v>
      </c>
      <c r="R995" t="s">
        <v>30</v>
      </c>
      <c r="X995"/>
      <c r="Y995"/>
      <c r="Z995" t="s">
        <v>31</v>
      </c>
    </row>
    <row r="996" spans="1:26" x14ac:dyDescent="0.3">
      <c r="A996" t="s">
        <v>1571</v>
      </c>
      <c r="B996" t="s">
        <v>963</v>
      </c>
      <c r="C996">
        <v>52484</v>
      </c>
      <c r="D996" t="str">
        <f>+VLOOKUP(C996,Param!K:L,2,FALSE)</f>
        <v>MODA INTERNATIONAL</v>
      </c>
      <c r="E996" t="s">
        <v>1570</v>
      </c>
      <c r="F996" t="s">
        <v>33</v>
      </c>
      <c r="G996" t="s">
        <v>29</v>
      </c>
      <c r="H996" s="5">
        <v>652.07000000000005</v>
      </c>
      <c r="I996" s="5">
        <v>652.06920000000002</v>
      </c>
      <c r="J996" s="5">
        <v>8.0000000002655703E-4</v>
      </c>
      <c r="K996" s="5">
        <v>652.07000000000005</v>
      </c>
      <c r="L996" s="5">
        <v>0</v>
      </c>
      <c r="M996" t="str">
        <f>IF(ISERROR(VLOOKUP(A996,'[1]Ecart validé'!$A:$A,1,FALSE)),Z996,"Ecart Validé")</f>
        <v>valid</v>
      </c>
      <c r="R996" t="s">
        <v>30</v>
      </c>
      <c r="X996"/>
      <c r="Y996"/>
      <c r="Z996" t="s">
        <v>31</v>
      </c>
    </row>
    <row r="997" spans="1:26" x14ac:dyDescent="0.3">
      <c r="A997" t="s">
        <v>1572</v>
      </c>
      <c r="B997" t="s">
        <v>963</v>
      </c>
      <c r="C997">
        <v>52484</v>
      </c>
      <c r="D997" t="str">
        <f>+VLOOKUP(C997,Param!K:L,2,FALSE)</f>
        <v>MODA INTERNATIONAL</v>
      </c>
      <c r="E997" t="s">
        <v>1570</v>
      </c>
      <c r="F997" t="s">
        <v>35</v>
      </c>
      <c r="G997" t="s">
        <v>29</v>
      </c>
      <c r="H997" s="5">
        <v>7922.99</v>
      </c>
      <c r="I997" s="5">
        <v>7922.9921999999997</v>
      </c>
      <c r="J997" s="5">
        <v>-2.1999999999025E-3</v>
      </c>
      <c r="K997" s="5">
        <v>7922.99</v>
      </c>
      <c r="L997" s="5">
        <v>0</v>
      </c>
      <c r="M997" t="str">
        <f>IF(ISERROR(VLOOKUP(A997,'[1]Ecart validé'!$A:$A,1,FALSE)),Z997,"Ecart Validé")</f>
        <v>valid</v>
      </c>
      <c r="R997" t="s">
        <v>30</v>
      </c>
      <c r="X997"/>
      <c r="Y997"/>
      <c r="Z997" t="s">
        <v>31</v>
      </c>
    </row>
    <row r="998" spans="1:26" x14ac:dyDescent="0.3">
      <c r="A998" t="s">
        <v>1573</v>
      </c>
      <c r="B998" t="s">
        <v>963</v>
      </c>
      <c r="C998">
        <v>52671</v>
      </c>
      <c r="D998" t="str">
        <f>+VLOOKUP(C998,Param!K:L,2,FALSE)</f>
        <v>GO IN GMBH</v>
      </c>
      <c r="E998" t="s">
        <v>1574</v>
      </c>
      <c r="F998" t="s">
        <v>28</v>
      </c>
      <c r="G998" t="s">
        <v>29</v>
      </c>
      <c r="H998" s="5">
        <v>2737.44</v>
      </c>
      <c r="I998" s="5">
        <v>2737.44</v>
      </c>
      <c r="J998" s="5">
        <v>0</v>
      </c>
      <c r="K998" s="5">
        <v>2737.44</v>
      </c>
      <c r="L998" s="5">
        <v>0</v>
      </c>
      <c r="M998" t="str">
        <f>IF(ISERROR(VLOOKUP(A998,'[1]Ecart validé'!$A:$A,1,FALSE)),Z998,"Ecart Validé")</f>
        <v>valid</v>
      </c>
      <c r="R998" t="s">
        <v>30</v>
      </c>
      <c r="X998"/>
      <c r="Y998"/>
      <c r="Z998" t="s">
        <v>31</v>
      </c>
    </row>
    <row r="999" spans="1:26" x14ac:dyDescent="0.3">
      <c r="A999" t="s">
        <v>1575</v>
      </c>
      <c r="B999" t="s">
        <v>963</v>
      </c>
      <c r="C999">
        <v>52671</v>
      </c>
      <c r="D999" t="str">
        <f>+VLOOKUP(C999,Param!K:L,2,FALSE)</f>
        <v>GO IN GMBH</v>
      </c>
      <c r="E999" t="s">
        <v>1574</v>
      </c>
      <c r="F999" t="s">
        <v>33</v>
      </c>
      <c r="G999" t="s">
        <v>29</v>
      </c>
      <c r="H999" s="5">
        <v>1366.33</v>
      </c>
      <c r="I999" s="5">
        <v>1366.3320000000001</v>
      </c>
      <c r="J999" s="5">
        <v>-2.00000000018008E-3</v>
      </c>
      <c r="K999" s="5">
        <v>1366.33</v>
      </c>
      <c r="L999" s="5">
        <v>0</v>
      </c>
      <c r="M999" t="str">
        <f>IF(ISERROR(VLOOKUP(A999,'[1]Ecart validé'!$A:$A,1,FALSE)),Z999,"Ecart Validé")</f>
        <v>valid</v>
      </c>
      <c r="R999" t="s">
        <v>30</v>
      </c>
      <c r="X999"/>
      <c r="Y999"/>
      <c r="Z999" t="s">
        <v>31</v>
      </c>
    </row>
    <row r="1000" spans="1:26" x14ac:dyDescent="0.3">
      <c r="A1000" t="s">
        <v>1576</v>
      </c>
      <c r="B1000" t="s">
        <v>963</v>
      </c>
      <c r="C1000">
        <v>52671</v>
      </c>
      <c r="D1000" t="str">
        <f>+VLOOKUP(C1000,Param!K:L,2,FALSE)</f>
        <v>GO IN GMBH</v>
      </c>
      <c r="E1000" t="s">
        <v>1574</v>
      </c>
      <c r="F1000" t="s">
        <v>35</v>
      </c>
      <c r="G1000" t="s">
        <v>29</v>
      </c>
      <c r="H1000" s="5">
        <v>2615.02</v>
      </c>
      <c r="I1000" s="5">
        <v>2615.0165999999999</v>
      </c>
      <c r="J1000" s="5">
        <v>3.4000000000560201E-3</v>
      </c>
      <c r="K1000" s="5">
        <v>2615.02</v>
      </c>
      <c r="L1000" s="5">
        <v>0</v>
      </c>
      <c r="M1000" t="str">
        <f>IF(ISERROR(VLOOKUP(A1000,'[1]Ecart validé'!$A:$A,1,FALSE)),Z1000,"Ecart Validé")</f>
        <v>valid</v>
      </c>
      <c r="R1000" t="s">
        <v>30</v>
      </c>
      <c r="X1000"/>
      <c r="Y1000"/>
      <c r="Z1000" t="s">
        <v>31</v>
      </c>
    </row>
    <row r="1001" spans="1:26" x14ac:dyDescent="0.3">
      <c r="A1001" t="s">
        <v>1577</v>
      </c>
      <c r="B1001" t="s">
        <v>963</v>
      </c>
      <c r="C1001">
        <v>52671</v>
      </c>
      <c r="D1001" t="str">
        <f>+VLOOKUP(C1001,Param!K:L,2,FALSE)</f>
        <v>GO IN GMBH</v>
      </c>
      <c r="E1001" t="s">
        <v>1574</v>
      </c>
      <c r="F1001" t="s">
        <v>37</v>
      </c>
      <c r="G1001" t="s">
        <v>29</v>
      </c>
      <c r="H1001" s="5">
        <v>194.32</v>
      </c>
      <c r="I1001" s="5">
        <v>194.322</v>
      </c>
      <c r="J1001" s="5">
        <v>-2.0000000000095402E-3</v>
      </c>
      <c r="K1001" s="5">
        <v>194.32</v>
      </c>
      <c r="L1001" s="5">
        <v>0</v>
      </c>
      <c r="M1001" t="str">
        <f>IF(ISERROR(VLOOKUP(A1001,'[1]Ecart validé'!$A:$A,1,FALSE)),Z1001,"Ecart Validé")</f>
        <v>valid</v>
      </c>
      <c r="R1001" t="s">
        <v>30</v>
      </c>
      <c r="X1001"/>
      <c r="Y1001"/>
      <c r="Z1001" t="s">
        <v>31</v>
      </c>
    </row>
    <row r="1002" spans="1:26" x14ac:dyDescent="0.3">
      <c r="A1002" t="s">
        <v>1578</v>
      </c>
      <c r="B1002" t="s">
        <v>963</v>
      </c>
      <c r="C1002">
        <v>52671</v>
      </c>
      <c r="D1002" t="str">
        <f>+VLOOKUP(C1002,Param!K:L,2,FALSE)</f>
        <v>GO IN GMBH</v>
      </c>
      <c r="E1002" t="s">
        <v>1579</v>
      </c>
      <c r="F1002" t="s">
        <v>28</v>
      </c>
      <c r="G1002" t="s">
        <v>29</v>
      </c>
      <c r="H1002" s="5">
        <v>929.72</v>
      </c>
      <c r="I1002" s="5">
        <v>929.72</v>
      </c>
      <c r="J1002" s="5">
        <v>0</v>
      </c>
      <c r="K1002" s="5">
        <v>929.72</v>
      </c>
      <c r="L1002" s="5">
        <v>0</v>
      </c>
      <c r="M1002" t="str">
        <f>IF(ISERROR(VLOOKUP(A1002,'[1]Ecart validé'!$A:$A,1,FALSE)),Z1002,"Ecart Validé")</f>
        <v>valid</v>
      </c>
      <c r="R1002" t="s">
        <v>30</v>
      </c>
      <c r="X1002"/>
      <c r="Y1002"/>
      <c r="Z1002" t="s">
        <v>31</v>
      </c>
    </row>
    <row r="1003" spans="1:26" x14ac:dyDescent="0.3">
      <c r="A1003" t="s">
        <v>1580</v>
      </c>
      <c r="B1003" t="s">
        <v>963</v>
      </c>
      <c r="C1003">
        <v>52671</v>
      </c>
      <c r="D1003" t="str">
        <f>+VLOOKUP(C1003,Param!K:L,2,FALSE)</f>
        <v>GO IN GMBH</v>
      </c>
      <c r="E1003" t="s">
        <v>1579</v>
      </c>
      <c r="F1003" t="s">
        <v>35</v>
      </c>
      <c r="G1003" t="s">
        <v>29</v>
      </c>
      <c r="H1003" s="5">
        <v>198.6</v>
      </c>
      <c r="I1003" s="5">
        <v>198.6</v>
      </c>
      <c r="J1003" s="5">
        <v>0</v>
      </c>
      <c r="K1003" s="5">
        <v>198.6</v>
      </c>
      <c r="L1003" s="5">
        <v>0</v>
      </c>
      <c r="M1003" t="str">
        <f>IF(ISERROR(VLOOKUP(A1003,'[1]Ecart validé'!$A:$A,1,FALSE)),Z1003,"Ecart Validé")</f>
        <v>valid</v>
      </c>
      <c r="R1003" t="s">
        <v>30</v>
      </c>
      <c r="X1003"/>
      <c r="Y1003"/>
      <c r="Z1003" t="s">
        <v>31</v>
      </c>
    </row>
    <row r="1004" spans="1:26" x14ac:dyDescent="0.3">
      <c r="A1004" t="s">
        <v>1581</v>
      </c>
      <c r="B1004" t="s">
        <v>963</v>
      </c>
      <c r="C1004">
        <v>52671</v>
      </c>
      <c r="D1004" t="str">
        <f>+VLOOKUP(C1004,Param!K:L,2,FALSE)</f>
        <v>GO IN GMBH</v>
      </c>
      <c r="E1004" t="s">
        <v>1579</v>
      </c>
      <c r="F1004" t="s">
        <v>37</v>
      </c>
      <c r="G1004" t="s">
        <v>29</v>
      </c>
      <c r="H1004" s="5">
        <v>96.929999999999893</v>
      </c>
      <c r="I1004" s="5">
        <v>96.936400000000006</v>
      </c>
      <c r="J1004" s="5">
        <v>-6.4000000000277099E-3</v>
      </c>
      <c r="K1004" s="5">
        <v>96.929999999999893</v>
      </c>
      <c r="L1004" s="5">
        <v>0</v>
      </c>
      <c r="M1004" t="str">
        <f>IF(ISERROR(VLOOKUP(A1004,'[1]Ecart validé'!$A:$A,1,FALSE)),Z1004,"Ecart Validé")</f>
        <v>valid</v>
      </c>
      <c r="R1004" t="s">
        <v>30</v>
      </c>
      <c r="X1004"/>
      <c r="Y1004"/>
      <c r="Z1004" t="s">
        <v>31</v>
      </c>
    </row>
    <row r="1005" spans="1:26" x14ac:dyDescent="0.3">
      <c r="A1005" t="s">
        <v>1582</v>
      </c>
      <c r="B1005" t="s">
        <v>963</v>
      </c>
      <c r="C1005">
        <v>53340</v>
      </c>
      <c r="D1005" t="str">
        <f>+VLOOKUP(C1005,Param!K:L,2,FALSE)</f>
        <v>EXCLOOSIVA SARL</v>
      </c>
      <c r="E1005" t="s">
        <v>1583</v>
      </c>
      <c r="F1005" t="s">
        <v>28</v>
      </c>
      <c r="G1005" t="s">
        <v>29</v>
      </c>
      <c r="H1005" s="5">
        <v>4441.66</v>
      </c>
      <c r="I1005" s="5">
        <v>4441.6602000000003</v>
      </c>
      <c r="J1005" s="5">
        <v>-2.00000000404543E-4</v>
      </c>
      <c r="K1005" s="5">
        <v>4441.66</v>
      </c>
      <c r="L1005" s="5">
        <v>0</v>
      </c>
      <c r="M1005" t="str">
        <f>IF(ISERROR(VLOOKUP(A1005,'[1]Ecart validé'!$A:$A,1,FALSE)),Z1005,"Ecart Validé")</f>
        <v>valid</v>
      </c>
      <c r="R1005" t="s">
        <v>30</v>
      </c>
      <c r="X1005"/>
      <c r="Y1005"/>
      <c r="Z1005" t="s">
        <v>31</v>
      </c>
    </row>
    <row r="1006" spans="1:26" x14ac:dyDescent="0.3">
      <c r="A1006" t="s">
        <v>1584</v>
      </c>
      <c r="B1006" t="s">
        <v>963</v>
      </c>
      <c r="C1006">
        <v>53340</v>
      </c>
      <c r="D1006" t="str">
        <f>+VLOOKUP(C1006,Param!K:L,2,FALSE)</f>
        <v>EXCLOOSIVA SARL</v>
      </c>
      <c r="E1006" t="s">
        <v>1583</v>
      </c>
      <c r="F1006" t="s">
        <v>33</v>
      </c>
      <c r="G1006" t="s">
        <v>29</v>
      </c>
      <c r="H1006" s="5">
        <v>129.34</v>
      </c>
      <c r="I1006" s="5">
        <v>129.33959999999999</v>
      </c>
      <c r="J1006" s="5">
        <v>4.0000000001327803E-4</v>
      </c>
      <c r="K1006" s="5">
        <v>129.34</v>
      </c>
      <c r="L1006" s="5">
        <v>0</v>
      </c>
      <c r="M1006" t="str">
        <f>IF(ISERROR(VLOOKUP(A1006,'[1]Ecart validé'!$A:$A,1,FALSE)),Z1006,"Ecart Validé")</f>
        <v>valid</v>
      </c>
      <c r="R1006" t="s">
        <v>30</v>
      </c>
      <c r="X1006"/>
      <c r="Y1006"/>
      <c r="Z1006" t="s">
        <v>31</v>
      </c>
    </row>
    <row r="1007" spans="1:26" x14ac:dyDescent="0.3">
      <c r="A1007" t="s">
        <v>1585</v>
      </c>
      <c r="B1007" t="s">
        <v>963</v>
      </c>
      <c r="C1007">
        <v>53340</v>
      </c>
      <c r="D1007" t="str">
        <f>+VLOOKUP(C1007,Param!K:L,2,FALSE)</f>
        <v>EXCLOOSIVA SARL</v>
      </c>
      <c r="E1007" t="s">
        <v>1583</v>
      </c>
      <c r="F1007" t="s">
        <v>35</v>
      </c>
      <c r="G1007" t="s">
        <v>29</v>
      </c>
      <c r="H1007" s="5">
        <v>5884.73</v>
      </c>
      <c r="I1007" s="5">
        <v>5884.7255999999998</v>
      </c>
      <c r="J1007" s="5">
        <v>4.399999999805E-3</v>
      </c>
      <c r="K1007" s="5">
        <v>5884.73</v>
      </c>
      <c r="L1007" s="5">
        <v>0</v>
      </c>
      <c r="M1007" t="str">
        <f>IF(ISERROR(VLOOKUP(A1007,'[1]Ecart validé'!$A:$A,1,FALSE)),Z1007,"Ecart Validé")</f>
        <v>valid</v>
      </c>
      <c r="R1007" t="s">
        <v>30</v>
      </c>
      <c r="X1007"/>
      <c r="Y1007"/>
      <c r="Z1007" t="s">
        <v>31</v>
      </c>
    </row>
    <row r="1008" spans="1:26" x14ac:dyDescent="0.3">
      <c r="A1008" t="s">
        <v>1586</v>
      </c>
      <c r="B1008" t="s">
        <v>963</v>
      </c>
      <c r="C1008">
        <v>53340</v>
      </c>
      <c r="D1008" t="str">
        <f>+VLOOKUP(C1008,Param!K:L,2,FALSE)</f>
        <v>EXCLOOSIVA SARL</v>
      </c>
      <c r="E1008" t="s">
        <v>1583</v>
      </c>
      <c r="F1008" t="s">
        <v>37</v>
      </c>
      <c r="G1008" t="s">
        <v>29</v>
      </c>
      <c r="H1008" s="5">
        <v>295.26</v>
      </c>
      <c r="I1008" s="5">
        <v>295.26299999999998</v>
      </c>
      <c r="J1008" s="5">
        <v>-2.9999999999858998E-3</v>
      </c>
      <c r="K1008" s="5">
        <v>295.26</v>
      </c>
      <c r="L1008" s="5">
        <v>0</v>
      </c>
      <c r="M1008" t="str">
        <f>IF(ISERROR(VLOOKUP(A1008,'[1]Ecart validé'!$A:$A,1,FALSE)),Z1008,"Ecart Validé")</f>
        <v>valid</v>
      </c>
      <c r="R1008" t="s">
        <v>30</v>
      </c>
      <c r="X1008"/>
      <c r="Y1008"/>
      <c r="Z1008" t="s">
        <v>31</v>
      </c>
    </row>
    <row r="1009" spans="1:26" x14ac:dyDescent="0.3">
      <c r="A1009" t="s">
        <v>1587</v>
      </c>
      <c r="B1009" t="s">
        <v>963</v>
      </c>
      <c r="C1009">
        <v>54285</v>
      </c>
      <c r="D1009" t="str">
        <f>+VLOOKUP(C1009,Param!K:L,2,FALSE)</f>
        <v>BALSAN</v>
      </c>
      <c r="E1009" t="s">
        <v>1588</v>
      </c>
      <c r="F1009" t="s">
        <v>28</v>
      </c>
      <c r="G1009" t="s">
        <v>29</v>
      </c>
      <c r="H1009" s="5">
        <v>30234.9</v>
      </c>
      <c r="I1009" s="5">
        <v>30234.9</v>
      </c>
      <c r="J1009" s="5">
        <v>0</v>
      </c>
      <c r="K1009" s="5">
        <v>30234.9</v>
      </c>
      <c r="L1009" s="5">
        <v>0</v>
      </c>
      <c r="M1009" t="str">
        <f>IF(ISERROR(VLOOKUP(A1009,'[1]Ecart validé'!$A:$A,1,FALSE)),Z1009,"Ecart Validé")</f>
        <v>valid</v>
      </c>
      <c r="R1009" t="s">
        <v>30</v>
      </c>
      <c r="X1009"/>
      <c r="Y1009"/>
      <c r="Z1009" t="s">
        <v>31</v>
      </c>
    </row>
    <row r="1010" spans="1:26" x14ac:dyDescent="0.3">
      <c r="A1010" t="s">
        <v>1589</v>
      </c>
      <c r="B1010" t="s">
        <v>963</v>
      </c>
      <c r="C1010">
        <v>54285</v>
      </c>
      <c r="D1010" t="str">
        <f>+VLOOKUP(C1010,Param!K:L,2,FALSE)</f>
        <v>BALSAN</v>
      </c>
      <c r="E1010" t="s">
        <v>1588</v>
      </c>
      <c r="F1010" t="s">
        <v>33</v>
      </c>
      <c r="G1010" t="s">
        <v>29</v>
      </c>
      <c r="H1010" s="5">
        <v>7008.62</v>
      </c>
      <c r="I1010" s="5">
        <v>7008.6156000000001</v>
      </c>
      <c r="J1010" s="5">
        <v>4.399999999805E-3</v>
      </c>
      <c r="K1010" s="5">
        <v>7008.62</v>
      </c>
      <c r="L1010" s="5">
        <v>0</v>
      </c>
      <c r="M1010" t="str">
        <f>IF(ISERROR(VLOOKUP(A1010,'[1]Ecart validé'!$A:$A,1,FALSE)),Z1010,"Ecart Validé")</f>
        <v>valid</v>
      </c>
      <c r="R1010" t="s">
        <v>30</v>
      </c>
      <c r="X1010"/>
      <c r="Y1010"/>
      <c r="Z1010" t="s">
        <v>31</v>
      </c>
    </row>
    <row r="1011" spans="1:26" x14ac:dyDescent="0.3">
      <c r="A1011" t="s">
        <v>1590</v>
      </c>
      <c r="B1011" t="s">
        <v>963</v>
      </c>
      <c r="C1011">
        <v>54285</v>
      </c>
      <c r="D1011" t="str">
        <f>+VLOOKUP(C1011,Param!K:L,2,FALSE)</f>
        <v>BALSAN</v>
      </c>
      <c r="E1011" t="s">
        <v>1588</v>
      </c>
      <c r="F1011" t="s">
        <v>35</v>
      </c>
      <c r="G1011" t="s">
        <v>29</v>
      </c>
      <c r="H1011" s="5">
        <v>12551.36</v>
      </c>
      <c r="I1011" s="5">
        <v>12551.358</v>
      </c>
      <c r="J1011" s="5">
        <v>2.0000000004074502E-3</v>
      </c>
      <c r="K1011" s="5">
        <v>12551.36</v>
      </c>
      <c r="L1011" s="5">
        <v>0</v>
      </c>
      <c r="M1011" t="str">
        <f>IF(ISERROR(VLOOKUP(A1011,'[1]Ecart validé'!$A:$A,1,FALSE)),Z1011,"Ecart Validé")</f>
        <v>valid</v>
      </c>
      <c r="R1011" t="s">
        <v>30</v>
      </c>
      <c r="X1011"/>
      <c r="Y1011"/>
      <c r="Z1011" t="s">
        <v>31</v>
      </c>
    </row>
    <row r="1012" spans="1:26" x14ac:dyDescent="0.3">
      <c r="A1012" t="s">
        <v>1591</v>
      </c>
      <c r="B1012" t="s">
        <v>963</v>
      </c>
      <c r="C1012">
        <v>54285</v>
      </c>
      <c r="D1012" t="str">
        <f>+VLOOKUP(C1012,Param!K:L,2,FALSE)</f>
        <v>BALSAN</v>
      </c>
      <c r="E1012" t="s">
        <v>1588</v>
      </c>
      <c r="F1012" t="s">
        <v>37</v>
      </c>
      <c r="G1012" t="s">
        <v>29</v>
      </c>
      <c r="H1012" s="5">
        <v>10171.31</v>
      </c>
      <c r="I1012" s="5">
        <v>10171.3104</v>
      </c>
      <c r="J1012" s="5">
        <v>-4.00000000809086E-4</v>
      </c>
      <c r="K1012" s="5">
        <v>10171.31</v>
      </c>
      <c r="L1012" s="5">
        <v>0</v>
      </c>
      <c r="M1012" t="str">
        <f>IF(ISERROR(VLOOKUP(A1012,'[1]Ecart validé'!$A:$A,1,FALSE)),Z1012,"Ecart Validé")</f>
        <v>valid</v>
      </c>
      <c r="R1012" t="s">
        <v>30</v>
      </c>
      <c r="X1012"/>
      <c r="Y1012"/>
      <c r="Z1012" t="s">
        <v>31</v>
      </c>
    </row>
    <row r="1013" spans="1:26" x14ac:dyDescent="0.3">
      <c r="A1013" t="s">
        <v>1592</v>
      </c>
      <c r="B1013" t="s">
        <v>963</v>
      </c>
      <c r="C1013">
        <v>54285</v>
      </c>
      <c r="D1013" t="str">
        <f>+VLOOKUP(C1013,Param!K:L,2,FALSE)</f>
        <v>BALSAN</v>
      </c>
      <c r="E1013" t="s">
        <v>1593</v>
      </c>
      <c r="F1013" t="s">
        <v>51</v>
      </c>
      <c r="G1013" t="s">
        <v>29</v>
      </c>
      <c r="H1013" s="5">
        <v>52440.15</v>
      </c>
      <c r="I1013" s="5">
        <v>52440.152800000003</v>
      </c>
      <c r="J1013" s="5">
        <v>-2.8000000020256201E-3</v>
      </c>
      <c r="K1013" s="5">
        <v>52440.15</v>
      </c>
      <c r="L1013" s="5">
        <v>0</v>
      </c>
      <c r="M1013" t="str">
        <f>IF(ISERROR(VLOOKUP(A1013,'[1]Ecart validé'!$A:$A,1,FALSE)),Z1013,"Ecart Validé")</f>
        <v>valid</v>
      </c>
      <c r="R1013" t="s">
        <v>30</v>
      </c>
      <c r="X1013"/>
      <c r="Y1013"/>
      <c r="Z1013" t="s">
        <v>31</v>
      </c>
    </row>
    <row r="1014" spans="1:26" x14ac:dyDescent="0.3">
      <c r="A1014" t="s">
        <v>1594</v>
      </c>
      <c r="B1014" t="s">
        <v>963</v>
      </c>
      <c r="C1014">
        <v>54422</v>
      </c>
      <c r="D1014" t="str">
        <f>+VLOOKUP(C1014,Param!K:L,2,FALSE)</f>
        <v>PIERRE PRADEL PARIS</v>
      </c>
      <c r="E1014" t="s">
        <v>1595</v>
      </c>
      <c r="F1014" t="s">
        <v>28</v>
      </c>
      <c r="G1014" t="s">
        <v>29</v>
      </c>
      <c r="H1014" s="5">
        <v>836.86</v>
      </c>
      <c r="I1014" s="5">
        <v>836.8578</v>
      </c>
      <c r="J1014" s="5">
        <v>2.2000000000161799E-3</v>
      </c>
      <c r="K1014" s="5">
        <v>836.86</v>
      </c>
      <c r="L1014" s="5">
        <v>0</v>
      </c>
      <c r="M1014" t="str">
        <f>IF(ISERROR(VLOOKUP(A1014,'[1]Ecart validé'!$A:$A,1,FALSE)),Z1014,"Ecart Validé")</f>
        <v>valid</v>
      </c>
      <c r="R1014" t="s">
        <v>30</v>
      </c>
      <c r="X1014"/>
      <c r="Y1014"/>
      <c r="Z1014" t="s">
        <v>31</v>
      </c>
    </row>
    <row r="1015" spans="1:26" x14ac:dyDescent="0.3">
      <c r="A1015" t="s">
        <v>1596</v>
      </c>
      <c r="B1015" t="s">
        <v>963</v>
      </c>
      <c r="C1015">
        <v>54422</v>
      </c>
      <c r="D1015" t="str">
        <f>+VLOOKUP(C1015,Param!K:L,2,FALSE)</f>
        <v>PIERRE PRADEL PARIS</v>
      </c>
      <c r="E1015" t="s">
        <v>1595</v>
      </c>
      <c r="F1015" t="s">
        <v>33</v>
      </c>
      <c r="G1015" t="s">
        <v>29</v>
      </c>
      <c r="H1015" s="5">
        <v>136.52000000000001</v>
      </c>
      <c r="I1015" s="5">
        <v>136.51920000000001</v>
      </c>
      <c r="J1015" s="5">
        <v>7.9999999999813499E-4</v>
      </c>
      <c r="K1015" s="5">
        <v>136.52000000000001</v>
      </c>
      <c r="L1015" s="5">
        <v>0</v>
      </c>
      <c r="M1015" t="str">
        <f>IF(ISERROR(VLOOKUP(A1015,'[1]Ecart validé'!$A:$A,1,FALSE)),Z1015,"Ecart Validé")</f>
        <v>valid</v>
      </c>
      <c r="R1015" t="s">
        <v>30</v>
      </c>
      <c r="X1015"/>
      <c r="Y1015"/>
      <c r="Z1015" t="s">
        <v>31</v>
      </c>
    </row>
    <row r="1016" spans="1:26" x14ac:dyDescent="0.3">
      <c r="A1016" t="s">
        <v>1597</v>
      </c>
      <c r="B1016" t="s">
        <v>963</v>
      </c>
      <c r="C1016">
        <v>54422</v>
      </c>
      <c r="D1016" t="str">
        <f>+VLOOKUP(C1016,Param!K:L,2,FALSE)</f>
        <v>PIERRE PRADEL PARIS</v>
      </c>
      <c r="E1016" t="s">
        <v>1595</v>
      </c>
      <c r="F1016" t="s">
        <v>35</v>
      </c>
      <c r="G1016" t="s">
        <v>29</v>
      </c>
      <c r="H1016" s="5">
        <v>2848.04</v>
      </c>
      <c r="I1016" s="5">
        <v>2848.0428000000002</v>
      </c>
      <c r="J1016" s="5">
        <v>-2.8000000002066298E-3</v>
      </c>
      <c r="K1016" s="5">
        <v>2848.04</v>
      </c>
      <c r="L1016" s="5">
        <v>0</v>
      </c>
      <c r="M1016" t="str">
        <f>IF(ISERROR(VLOOKUP(A1016,'[1]Ecart validé'!$A:$A,1,FALSE)),Z1016,"Ecart Validé")</f>
        <v>valid</v>
      </c>
      <c r="R1016" t="s">
        <v>30</v>
      </c>
      <c r="X1016"/>
      <c r="Y1016"/>
      <c r="Z1016" t="s">
        <v>31</v>
      </c>
    </row>
    <row r="1017" spans="1:26" x14ac:dyDescent="0.3">
      <c r="A1017" t="s">
        <v>1598</v>
      </c>
      <c r="B1017" t="s">
        <v>963</v>
      </c>
      <c r="C1017">
        <v>54422</v>
      </c>
      <c r="D1017" t="str">
        <f>+VLOOKUP(C1017,Param!K:L,2,FALSE)</f>
        <v>PIERRE PRADEL PARIS</v>
      </c>
      <c r="E1017" t="s">
        <v>1595</v>
      </c>
      <c r="F1017" t="s">
        <v>37</v>
      </c>
      <c r="G1017" t="s">
        <v>29</v>
      </c>
      <c r="H1017" s="5">
        <v>748.05</v>
      </c>
      <c r="I1017" s="5">
        <v>748.04579999999999</v>
      </c>
      <c r="J1017" s="5">
        <v>4.1999999999688901E-3</v>
      </c>
      <c r="K1017" s="5">
        <v>748.05</v>
      </c>
      <c r="L1017" s="5">
        <v>0</v>
      </c>
      <c r="M1017" t="str">
        <f>IF(ISERROR(VLOOKUP(A1017,'[1]Ecart validé'!$A:$A,1,FALSE)),Z1017,"Ecart Validé")</f>
        <v>valid</v>
      </c>
      <c r="R1017" t="s">
        <v>30</v>
      </c>
      <c r="X1017"/>
      <c r="Y1017"/>
      <c r="Z1017" t="s">
        <v>31</v>
      </c>
    </row>
    <row r="1018" spans="1:26" x14ac:dyDescent="0.3">
      <c r="A1018" t="s">
        <v>1599</v>
      </c>
      <c r="B1018" t="s">
        <v>963</v>
      </c>
      <c r="C1018">
        <v>54422</v>
      </c>
      <c r="D1018" t="str">
        <f>+VLOOKUP(C1018,Param!K:L,2,FALSE)</f>
        <v>PIERRE PRADEL PARIS</v>
      </c>
      <c r="E1018" t="s">
        <v>1600</v>
      </c>
      <c r="F1018" t="s">
        <v>28</v>
      </c>
      <c r="G1018" t="s">
        <v>29</v>
      </c>
      <c r="H1018" s="5">
        <v>292.08</v>
      </c>
      <c r="I1018" s="5">
        <v>292.08179999999999</v>
      </c>
      <c r="J1018" s="5">
        <v>-1.8000000000029099E-3</v>
      </c>
      <c r="K1018" s="5">
        <v>292.08</v>
      </c>
      <c r="L1018" s="5">
        <v>0</v>
      </c>
      <c r="M1018" t="str">
        <f>IF(ISERROR(VLOOKUP(A1018,'[1]Ecart validé'!$A:$A,1,FALSE)),Z1018,"Ecart Validé")</f>
        <v>valid</v>
      </c>
      <c r="R1018" t="s">
        <v>30</v>
      </c>
      <c r="X1018"/>
      <c r="Y1018"/>
      <c r="Z1018" t="s">
        <v>31</v>
      </c>
    </row>
    <row r="1019" spans="1:26" x14ac:dyDescent="0.3">
      <c r="A1019" t="s">
        <v>1601</v>
      </c>
      <c r="B1019" t="s">
        <v>963</v>
      </c>
      <c r="C1019">
        <v>54422</v>
      </c>
      <c r="D1019" t="str">
        <f>+VLOOKUP(C1019,Param!K:L,2,FALSE)</f>
        <v>PIERRE PRADEL PARIS</v>
      </c>
      <c r="E1019" t="s">
        <v>1600</v>
      </c>
      <c r="F1019" t="s">
        <v>33</v>
      </c>
      <c r="G1019" t="s">
        <v>29</v>
      </c>
      <c r="H1019" s="5">
        <v>29.13</v>
      </c>
      <c r="I1019" s="5">
        <v>29.13</v>
      </c>
      <c r="J1019" s="5">
        <v>0</v>
      </c>
      <c r="K1019" s="5">
        <v>29.13</v>
      </c>
      <c r="L1019" s="5">
        <v>0</v>
      </c>
      <c r="M1019" t="str">
        <f>IF(ISERROR(VLOOKUP(A1019,'[1]Ecart validé'!$A:$A,1,FALSE)),Z1019,"Ecart Validé")</f>
        <v>valid</v>
      </c>
      <c r="R1019" t="s">
        <v>30</v>
      </c>
      <c r="X1019"/>
      <c r="Y1019"/>
      <c r="Z1019" t="s">
        <v>31</v>
      </c>
    </row>
    <row r="1020" spans="1:26" x14ac:dyDescent="0.3">
      <c r="A1020" t="s">
        <v>1602</v>
      </c>
      <c r="B1020" t="s">
        <v>963</v>
      </c>
      <c r="C1020">
        <v>54422</v>
      </c>
      <c r="D1020" t="str">
        <f>+VLOOKUP(C1020,Param!K:L,2,FALSE)</f>
        <v>PIERRE PRADEL PARIS</v>
      </c>
      <c r="E1020" t="s">
        <v>1600</v>
      </c>
      <c r="F1020" t="s">
        <v>35</v>
      </c>
      <c r="G1020" t="s">
        <v>29</v>
      </c>
      <c r="H1020" s="5">
        <v>33.79</v>
      </c>
      <c r="I1020" s="5">
        <v>33.792000000000002</v>
      </c>
      <c r="J1020" s="5">
        <v>-2.0000000000024399E-3</v>
      </c>
      <c r="K1020" s="5">
        <v>33.79</v>
      </c>
      <c r="L1020" s="5">
        <v>0</v>
      </c>
      <c r="M1020" t="str">
        <f>IF(ISERROR(VLOOKUP(A1020,'[1]Ecart validé'!$A:$A,1,FALSE)),Z1020,"Ecart Validé")</f>
        <v>valid</v>
      </c>
      <c r="R1020" t="s">
        <v>30</v>
      </c>
      <c r="X1020"/>
      <c r="Y1020"/>
      <c r="Z1020" t="s">
        <v>31</v>
      </c>
    </row>
    <row r="1021" spans="1:26" x14ac:dyDescent="0.3">
      <c r="A1021" t="s">
        <v>1603</v>
      </c>
      <c r="B1021" t="s">
        <v>963</v>
      </c>
      <c r="C1021">
        <v>54422</v>
      </c>
      <c r="D1021" t="str">
        <f>+VLOOKUP(C1021,Param!K:L,2,FALSE)</f>
        <v>PIERRE PRADEL PARIS</v>
      </c>
      <c r="E1021" t="s">
        <v>1600</v>
      </c>
      <c r="F1021" t="s">
        <v>37</v>
      </c>
      <c r="G1021" t="s">
        <v>29</v>
      </c>
      <c r="H1021" s="5">
        <v>550.86</v>
      </c>
      <c r="I1021" s="5">
        <v>550.85730000000001</v>
      </c>
      <c r="J1021" s="5">
        <v>2.7000000000043599E-3</v>
      </c>
      <c r="K1021" s="5">
        <v>550.86</v>
      </c>
      <c r="L1021" s="5">
        <v>0</v>
      </c>
      <c r="M1021" t="str">
        <f>IF(ISERROR(VLOOKUP(A1021,'[1]Ecart validé'!$A:$A,1,FALSE)),Z1021,"Ecart Validé")</f>
        <v>valid</v>
      </c>
      <c r="R1021" t="s">
        <v>30</v>
      </c>
      <c r="T1021" t="s">
        <v>61</v>
      </c>
      <c r="V1021" t="s">
        <v>60</v>
      </c>
      <c r="W1021" t="s">
        <v>61</v>
      </c>
      <c r="X1021"/>
      <c r="Y1021"/>
      <c r="Z1021" t="s">
        <v>31</v>
      </c>
    </row>
    <row r="1022" spans="1:26" x14ac:dyDescent="0.3">
      <c r="A1022" t="s">
        <v>1604</v>
      </c>
      <c r="B1022" t="s">
        <v>963</v>
      </c>
      <c r="C1022">
        <v>54422</v>
      </c>
      <c r="D1022" t="str">
        <f>+VLOOKUP(C1022,Param!K:L,2,FALSE)</f>
        <v>PIERRE PRADEL PARIS</v>
      </c>
      <c r="E1022" t="s">
        <v>1605</v>
      </c>
      <c r="F1022" t="s">
        <v>28</v>
      </c>
      <c r="G1022" t="s">
        <v>29</v>
      </c>
      <c r="H1022" s="5">
        <v>8.52</v>
      </c>
      <c r="I1022" s="5">
        <v>8.532</v>
      </c>
      <c r="J1022" s="5">
        <v>-1.2000000000000399E-2</v>
      </c>
      <c r="K1022" s="5">
        <v>8.52</v>
      </c>
      <c r="L1022" s="5">
        <v>0</v>
      </c>
      <c r="M1022" t="str">
        <f>IF(ISERROR(VLOOKUP(A1022,'[1]Ecart validé'!$A:$A,1,FALSE)),Z1022,"Ecart Validé")</f>
        <v>valid</v>
      </c>
      <c r="R1022" t="s">
        <v>30</v>
      </c>
      <c r="X1022"/>
      <c r="Y1022"/>
      <c r="Z1022" t="s">
        <v>31</v>
      </c>
    </row>
    <row r="1023" spans="1:26" x14ac:dyDescent="0.3">
      <c r="A1023" t="s">
        <v>1606</v>
      </c>
      <c r="B1023" t="s">
        <v>963</v>
      </c>
      <c r="C1023">
        <v>54422</v>
      </c>
      <c r="D1023" t="str">
        <f>+VLOOKUP(C1023,Param!K:L,2,FALSE)</f>
        <v>PIERRE PRADEL PARIS</v>
      </c>
      <c r="E1023" t="s">
        <v>1605</v>
      </c>
      <c r="F1023" t="s">
        <v>33</v>
      </c>
      <c r="G1023" t="s">
        <v>29</v>
      </c>
      <c r="H1023" s="5">
        <v>4.8600000000000003</v>
      </c>
      <c r="I1023" s="5">
        <v>4.8600000000000003</v>
      </c>
      <c r="J1023" s="5">
        <v>0</v>
      </c>
      <c r="K1023" s="5">
        <v>4.8600000000000003</v>
      </c>
      <c r="L1023" s="5">
        <v>0</v>
      </c>
      <c r="M1023" t="str">
        <f>IF(ISERROR(VLOOKUP(A1023,'[1]Ecart validé'!$A:$A,1,FALSE)),Z1023,"Ecart Validé")</f>
        <v>valid</v>
      </c>
      <c r="R1023" t="s">
        <v>30</v>
      </c>
      <c r="X1023"/>
      <c r="Y1023"/>
      <c r="Z1023" t="s">
        <v>31</v>
      </c>
    </row>
    <row r="1024" spans="1:26" x14ac:dyDescent="0.3">
      <c r="A1024" t="s">
        <v>1607</v>
      </c>
      <c r="B1024" t="s">
        <v>963</v>
      </c>
      <c r="C1024">
        <v>54422</v>
      </c>
      <c r="D1024" t="str">
        <f>+VLOOKUP(C1024,Param!K:L,2,FALSE)</f>
        <v>PIERRE PRADEL PARIS</v>
      </c>
      <c r="E1024" t="s">
        <v>1605</v>
      </c>
      <c r="F1024" t="s">
        <v>37</v>
      </c>
      <c r="G1024" t="s">
        <v>29</v>
      </c>
      <c r="H1024" s="5">
        <v>32.64</v>
      </c>
      <c r="I1024" s="5">
        <v>32.64</v>
      </c>
      <c r="J1024" s="5">
        <v>0</v>
      </c>
      <c r="K1024" s="5">
        <v>32.64</v>
      </c>
      <c r="L1024" s="5">
        <v>0</v>
      </c>
      <c r="M1024" t="str">
        <f>IF(ISERROR(VLOOKUP(A1024,'[1]Ecart validé'!$A:$A,1,FALSE)),Z1024,"Ecart Validé")</f>
        <v>valid</v>
      </c>
      <c r="R1024" t="s">
        <v>30</v>
      </c>
      <c r="X1024"/>
      <c r="Y1024"/>
      <c r="Z1024" t="s">
        <v>31</v>
      </c>
    </row>
    <row r="1025" spans="1:26" x14ac:dyDescent="0.3">
      <c r="A1025" t="s">
        <v>1608</v>
      </c>
      <c r="B1025" t="s">
        <v>963</v>
      </c>
      <c r="C1025">
        <v>54685</v>
      </c>
      <c r="D1025" t="str">
        <f>+VLOOKUP(C1025,Param!K:L,2,FALSE)</f>
        <v>DEGETEL</v>
      </c>
      <c r="E1025" t="s">
        <v>1609</v>
      </c>
      <c r="F1025" t="s">
        <v>51</v>
      </c>
      <c r="G1025" t="s">
        <v>29</v>
      </c>
      <c r="H1025" s="5">
        <v>2315.98</v>
      </c>
      <c r="I1025" s="5">
        <v>2315.98</v>
      </c>
      <c r="J1025" s="5">
        <v>0</v>
      </c>
      <c r="K1025" s="5">
        <v>2315.98</v>
      </c>
      <c r="L1025" s="5">
        <v>0</v>
      </c>
      <c r="M1025" t="str">
        <f>IF(ISERROR(VLOOKUP(A1025,'[1]Ecart validé'!$A:$A,1,FALSE)),Z1025,"Ecart Validé")</f>
        <v>valid</v>
      </c>
      <c r="R1025" t="s">
        <v>30</v>
      </c>
      <c r="X1025"/>
      <c r="Y1025"/>
      <c r="Z1025" t="s">
        <v>31</v>
      </c>
    </row>
    <row r="1026" spans="1:26" x14ac:dyDescent="0.3">
      <c r="A1026" t="s">
        <v>1610</v>
      </c>
      <c r="B1026" t="s">
        <v>963</v>
      </c>
      <c r="C1026">
        <v>54707</v>
      </c>
      <c r="D1026" t="str">
        <f>+VLOOKUP(C1026,Param!K:L,2,FALSE)</f>
        <v>KARTELL</v>
      </c>
      <c r="E1026" t="s">
        <v>1611</v>
      </c>
      <c r="F1026" t="s">
        <v>35</v>
      </c>
      <c r="G1026" t="s">
        <v>29</v>
      </c>
      <c r="H1026" s="5">
        <v>528.59</v>
      </c>
      <c r="I1026" s="5">
        <v>528.59400000000005</v>
      </c>
      <c r="J1026" s="5">
        <v>-4.0000000000190898E-3</v>
      </c>
      <c r="K1026" s="5">
        <v>528.59</v>
      </c>
      <c r="L1026" s="5">
        <v>0</v>
      </c>
      <c r="M1026" t="str">
        <f>IF(ISERROR(VLOOKUP(A1026,'[1]Ecart validé'!$A:$A,1,FALSE)),Z1026,"Ecart Validé")</f>
        <v>valid</v>
      </c>
      <c r="R1026" t="s">
        <v>30</v>
      </c>
      <c r="X1026"/>
      <c r="Y1026"/>
      <c r="Z1026" t="s">
        <v>31</v>
      </c>
    </row>
    <row r="1027" spans="1:26" x14ac:dyDescent="0.3">
      <c r="A1027" t="s">
        <v>1612</v>
      </c>
      <c r="B1027" t="s">
        <v>963</v>
      </c>
      <c r="C1027">
        <v>54707</v>
      </c>
      <c r="D1027" t="str">
        <f>+VLOOKUP(C1027,Param!K:L,2,FALSE)</f>
        <v>KARTELL</v>
      </c>
      <c r="E1027" t="s">
        <v>1611</v>
      </c>
      <c r="F1027" t="s">
        <v>37</v>
      </c>
      <c r="G1027" t="s">
        <v>29</v>
      </c>
      <c r="H1027" s="5">
        <v>53.56</v>
      </c>
      <c r="I1027" s="5">
        <v>53.555999999999997</v>
      </c>
      <c r="J1027" s="5">
        <v>4.0000000000048799E-3</v>
      </c>
      <c r="K1027" s="5">
        <v>53.56</v>
      </c>
      <c r="L1027" s="5">
        <v>0</v>
      </c>
      <c r="M1027" t="str">
        <f>IF(ISERROR(VLOOKUP(A1027,'[1]Ecart validé'!$A:$A,1,FALSE)),Z1027,"Ecart Validé")</f>
        <v>valid</v>
      </c>
      <c r="R1027" t="s">
        <v>30</v>
      </c>
      <c r="X1027"/>
      <c r="Y1027"/>
      <c r="Z1027" t="s">
        <v>31</v>
      </c>
    </row>
    <row r="1028" spans="1:26" x14ac:dyDescent="0.3">
      <c r="A1028" t="s">
        <v>1613</v>
      </c>
      <c r="B1028" t="s">
        <v>963</v>
      </c>
      <c r="C1028">
        <v>55224</v>
      </c>
      <c r="D1028" t="str">
        <f>+VLOOKUP(C1028,Param!K:L,2,FALSE)</f>
        <v xml:space="preserve">CAPIC </v>
      </c>
      <c r="E1028" t="s">
        <v>1614</v>
      </c>
      <c r="F1028" t="s">
        <v>51</v>
      </c>
      <c r="G1028" t="s">
        <v>29</v>
      </c>
      <c r="H1028" s="5">
        <v>1077.6199999999999</v>
      </c>
      <c r="I1028" s="5">
        <v>1077.6185</v>
      </c>
      <c r="J1028" s="5">
        <v>1.49999999985084E-3</v>
      </c>
      <c r="K1028" s="5">
        <v>1077.6199999999999</v>
      </c>
      <c r="L1028" s="5">
        <v>0</v>
      </c>
      <c r="M1028" t="str">
        <f>IF(ISERROR(VLOOKUP(A1028,'[1]Ecart validé'!$A:$A,1,FALSE)),Z1028,"Ecart Validé")</f>
        <v>valid</v>
      </c>
      <c r="R1028" t="s">
        <v>30</v>
      </c>
      <c r="X1028"/>
      <c r="Y1028"/>
      <c r="Z1028" t="s">
        <v>31</v>
      </c>
    </row>
    <row r="1029" spans="1:26" x14ac:dyDescent="0.3">
      <c r="A1029" t="s">
        <v>1615</v>
      </c>
      <c r="B1029" t="s">
        <v>963</v>
      </c>
      <c r="C1029">
        <v>55298</v>
      </c>
      <c r="D1029" t="str">
        <f>+VLOOKUP(C1029,Param!K:L,2,FALSE)</f>
        <v>SILTEC</v>
      </c>
      <c r="E1029" t="s">
        <v>1616</v>
      </c>
      <c r="F1029" t="s">
        <v>28</v>
      </c>
      <c r="G1029" t="s">
        <v>29</v>
      </c>
      <c r="H1029" s="5">
        <v>5668.19</v>
      </c>
      <c r="I1029" s="5">
        <v>5668.1904000000004</v>
      </c>
      <c r="J1029" s="5">
        <v>-4.00000000809086E-4</v>
      </c>
      <c r="K1029" s="5">
        <v>5668.19</v>
      </c>
      <c r="L1029" s="5">
        <v>0</v>
      </c>
      <c r="M1029" t="str">
        <f>IF(ISERROR(VLOOKUP(A1029,'[1]Ecart validé'!$A:$A,1,FALSE)),Z1029,"Ecart Validé")</f>
        <v>valid</v>
      </c>
      <c r="R1029" t="s">
        <v>30</v>
      </c>
      <c r="X1029"/>
      <c r="Y1029"/>
      <c r="Z1029" t="s">
        <v>31</v>
      </c>
    </row>
    <row r="1030" spans="1:26" x14ac:dyDescent="0.3">
      <c r="A1030" t="s">
        <v>1617</v>
      </c>
      <c r="B1030" t="s">
        <v>963</v>
      </c>
      <c r="C1030">
        <v>55298</v>
      </c>
      <c r="D1030" t="str">
        <f>+VLOOKUP(C1030,Param!K:L,2,FALSE)</f>
        <v>SILTEC</v>
      </c>
      <c r="E1030" t="s">
        <v>1616</v>
      </c>
      <c r="F1030" t="s">
        <v>33</v>
      </c>
      <c r="G1030" t="s">
        <v>29</v>
      </c>
      <c r="H1030" s="5">
        <v>18199.939999999999</v>
      </c>
      <c r="I1030" s="5">
        <v>18199.939200000001</v>
      </c>
      <c r="J1030" s="5">
        <v>7.9999999798019395E-4</v>
      </c>
      <c r="K1030" s="5">
        <v>18199.939999999999</v>
      </c>
      <c r="L1030" s="5">
        <v>0</v>
      </c>
      <c r="M1030" t="str">
        <f>IF(ISERROR(VLOOKUP(A1030,'[1]Ecart validé'!$A:$A,1,FALSE)),Z1030,"Ecart Validé")</f>
        <v>valid</v>
      </c>
      <c r="R1030" t="s">
        <v>30</v>
      </c>
      <c r="X1030"/>
      <c r="Y1030"/>
      <c r="Z1030" t="s">
        <v>31</v>
      </c>
    </row>
    <row r="1031" spans="1:26" x14ac:dyDescent="0.3">
      <c r="A1031" t="s">
        <v>1618</v>
      </c>
      <c r="B1031" t="s">
        <v>963</v>
      </c>
      <c r="C1031">
        <v>55298</v>
      </c>
      <c r="D1031" t="str">
        <f>+VLOOKUP(C1031,Param!K:L,2,FALSE)</f>
        <v>SILTEC</v>
      </c>
      <c r="E1031" t="s">
        <v>1616</v>
      </c>
      <c r="F1031" t="s">
        <v>35</v>
      </c>
      <c r="G1031" t="s">
        <v>29</v>
      </c>
      <c r="H1031" s="5">
        <v>5161.6400000000003</v>
      </c>
      <c r="I1031" s="5">
        <v>5161.6373999999996</v>
      </c>
      <c r="J1031" s="5">
        <v>2.60000000071158E-3</v>
      </c>
      <c r="K1031" s="5">
        <v>5161.6400000000003</v>
      </c>
      <c r="L1031" s="5">
        <v>0</v>
      </c>
      <c r="M1031" t="str">
        <f>IF(ISERROR(VLOOKUP(A1031,'[1]Ecart validé'!$A:$A,1,FALSE)),Z1031,"Ecart Validé")</f>
        <v>valid</v>
      </c>
      <c r="R1031" t="s">
        <v>30</v>
      </c>
      <c r="X1031"/>
      <c r="Y1031"/>
      <c r="Z1031" t="s">
        <v>31</v>
      </c>
    </row>
    <row r="1032" spans="1:26" x14ac:dyDescent="0.3">
      <c r="A1032" t="s">
        <v>1619</v>
      </c>
      <c r="B1032" t="s">
        <v>963</v>
      </c>
      <c r="C1032">
        <v>55298</v>
      </c>
      <c r="D1032" t="str">
        <f>+VLOOKUP(C1032,Param!K:L,2,FALSE)</f>
        <v>SILTEC</v>
      </c>
      <c r="E1032" t="s">
        <v>1616</v>
      </c>
      <c r="F1032" t="s">
        <v>37</v>
      </c>
      <c r="G1032" t="s">
        <v>29</v>
      </c>
      <c r="H1032" s="5">
        <v>23657.439999999999</v>
      </c>
      <c r="I1032" s="5">
        <v>23657.438399999999</v>
      </c>
      <c r="J1032" s="5">
        <v>1.59999999959836E-3</v>
      </c>
      <c r="K1032" s="5">
        <v>23657.439999999999</v>
      </c>
      <c r="L1032" s="5">
        <v>0</v>
      </c>
      <c r="M1032" t="str">
        <f>IF(ISERROR(VLOOKUP(A1032,'[1]Ecart validé'!$A:$A,1,FALSE)),Z1032,"Ecart Validé")</f>
        <v>valid</v>
      </c>
      <c r="R1032" t="s">
        <v>30</v>
      </c>
      <c r="X1032"/>
      <c r="Y1032"/>
      <c r="Z1032" t="s">
        <v>31</v>
      </c>
    </row>
    <row r="1033" spans="1:26" x14ac:dyDescent="0.3">
      <c r="A1033" t="s">
        <v>1620</v>
      </c>
      <c r="B1033" t="s">
        <v>963</v>
      </c>
      <c r="C1033">
        <v>55525</v>
      </c>
      <c r="D1033" t="str">
        <f>+VLOOKUP(C1033,Param!K:L,2,FALSE)</f>
        <v>SEGAFREDO ZANETTI</v>
      </c>
      <c r="E1033" t="s">
        <v>1621</v>
      </c>
      <c r="F1033" t="s">
        <v>51</v>
      </c>
      <c r="G1033" t="s">
        <v>29</v>
      </c>
      <c r="H1033" s="5">
        <v>41734.800000000003</v>
      </c>
      <c r="I1033" s="5">
        <v>41734.800000000003</v>
      </c>
      <c r="J1033" s="5">
        <v>0</v>
      </c>
      <c r="K1033" s="5">
        <v>41734.800000000003</v>
      </c>
      <c r="L1033" s="5">
        <v>0</v>
      </c>
      <c r="M1033" t="str">
        <f>IF(ISERROR(VLOOKUP(A1033,'[1]Ecart validé'!$A:$A,1,FALSE)),Z1033,"Ecart Validé")</f>
        <v>valid</v>
      </c>
      <c r="R1033" t="s">
        <v>30</v>
      </c>
      <c r="X1033"/>
      <c r="Y1033"/>
      <c r="Z1033" t="s">
        <v>31</v>
      </c>
    </row>
    <row r="1034" spans="1:26" x14ac:dyDescent="0.3">
      <c r="A1034" t="s">
        <v>1622</v>
      </c>
      <c r="B1034" t="s">
        <v>963</v>
      </c>
      <c r="C1034">
        <v>56285</v>
      </c>
      <c r="D1034" t="str">
        <f>+VLOOKUP(C1034,Param!K:L,2,FALSE)</f>
        <v>DEVOTEAM</v>
      </c>
      <c r="E1034" t="s">
        <v>1623</v>
      </c>
      <c r="F1034" t="s">
        <v>51</v>
      </c>
      <c r="G1034" t="s">
        <v>29</v>
      </c>
      <c r="H1034" s="5">
        <v>124792.47</v>
      </c>
      <c r="I1034" s="5">
        <v>124792.47199999999</v>
      </c>
      <c r="J1034" s="5">
        <v>-1.9999999931314899E-3</v>
      </c>
      <c r="K1034" s="5">
        <v>124792.47</v>
      </c>
      <c r="L1034" s="5">
        <v>0</v>
      </c>
      <c r="M1034" t="str">
        <f>IF(ISERROR(VLOOKUP(A1034,'[1]Ecart validé'!$A:$A,1,FALSE)),Z1034,"Ecart Validé")</f>
        <v>valid</v>
      </c>
      <c r="R1034" t="s">
        <v>30</v>
      </c>
      <c r="X1034"/>
      <c r="Y1034"/>
      <c r="Z1034" t="s">
        <v>31</v>
      </c>
    </row>
    <row r="1035" spans="1:26" x14ac:dyDescent="0.3">
      <c r="A1035" t="s">
        <v>1624</v>
      </c>
      <c r="B1035" t="s">
        <v>963</v>
      </c>
      <c r="C1035">
        <v>56507</v>
      </c>
      <c r="D1035" t="str">
        <f>+VLOOKUP(C1035,Param!K:L,2,FALSE)</f>
        <v>SILENT GLISS</v>
      </c>
      <c r="E1035">
        <v>2445042</v>
      </c>
      <c r="F1035" t="s">
        <v>28</v>
      </c>
      <c r="G1035" t="s">
        <v>29</v>
      </c>
      <c r="H1035" s="5">
        <v>974.68</v>
      </c>
      <c r="I1035" s="5">
        <v>974.68</v>
      </c>
      <c r="J1035" s="5">
        <v>0</v>
      </c>
      <c r="K1035" s="5">
        <v>974.68</v>
      </c>
      <c r="L1035" s="5">
        <v>0</v>
      </c>
      <c r="M1035" t="str">
        <f>IF(ISERROR(VLOOKUP(A1035,'[1]Ecart validé'!$A:$A,1,FALSE)),Z1035,"Ecart Validé")</f>
        <v>valid</v>
      </c>
      <c r="R1035" t="s">
        <v>30</v>
      </c>
      <c r="X1035"/>
      <c r="Y1035"/>
      <c r="Z1035" t="s">
        <v>31</v>
      </c>
    </row>
    <row r="1036" spans="1:26" x14ac:dyDescent="0.3">
      <c r="A1036" t="s">
        <v>1625</v>
      </c>
      <c r="B1036" t="s">
        <v>963</v>
      </c>
      <c r="C1036">
        <v>56507</v>
      </c>
      <c r="D1036" t="str">
        <f>+VLOOKUP(C1036,Param!K:L,2,FALSE)</f>
        <v>SILENT GLISS</v>
      </c>
      <c r="E1036">
        <v>2445042</v>
      </c>
      <c r="F1036" t="s">
        <v>33</v>
      </c>
      <c r="G1036" t="s">
        <v>29</v>
      </c>
      <c r="H1036" s="5">
        <v>59.88</v>
      </c>
      <c r="I1036" s="5">
        <v>59.88</v>
      </c>
      <c r="J1036" s="5">
        <v>0</v>
      </c>
      <c r="K1036" s="5">
        <v>59.88</v>
      </c>
      <c r="L1036" s="5">
        <v>0</v>
      </c>
      <c r="M1036" t="str">
        <f>IF(ISERROR(VLOOKUP(A1036,'[1]Ecart validé'!$A:$A,1,FALSE)),Z1036,"Ecart Validé")</f>
        <v>valid</v>
      </c>
      <c r="R1036" t="s">
        <v>30</v>
      </c>
      <c r="X1036"/>
      <c r="Y1036"/>
      <c r="Z1036" t="s">
        <v>31</v>
      </c>
    </row>
    <row r="1037" spans="1:26" x14ac:dyDescent="0.3">
      <c r="A1037" t="s">
        <v>1626</v>
      </c>
      <c r="B1037" t="s">
        <v>963</v>
      </c>
      <c r="C1037">
        <v>56507</v>
      </c>
      <c r="D1037" t="str">
        <f>+VLOOKUP(C1037,Param!K:L,2,FALSE)</f>
        <v>SILENT GLISS</v>
      </c>
      <c r="E1037">
        <v>2445042</v>
      </c>
      <c r="F1037" t="s">
        <v>35</v>
      </c>
      <c r="G1037" t="s">
        <v>29</v>
      </c>
      <c r="H1037" s="5">
        <v>327.12</v>
      </c>
      <c r="I1037" s="5">
        <v>327.12</v>
      </c>
      <c r="J1037" s="5">
        <v>0</v>
      </c>
      <c r="K1037" s="5">
        <v>327.12</v>
      </c>
      <c r="L1037" s="5">
        <v>0</v>
      </c>
      <c r="M1037" t="str">
        <f>IF(ISERROR(VLOOKUP(A1037,'[1]Ecart validé'!$A:$A,1,FALSE)),Z1037,"Ecart Validé")</f>
        <v>valid</v>
      </c>
      <c r="R1037" t="s">
        <v>30</v>
      </c>
      <c r="X1037"/>
      <c r="Y1037"/>
      <c r="Z1037" t="s">
        <v>31</v>
      </c>
    </row>
    <row r="1038" spans="1:26" x14ac:dyDescent="0.3">
      <c r="A1038" t="s">
        <v>1627</v>
      </c>
      <c r="B1038" t="s">
        <v>963</v>
      </c>
      <c r="C1038">
        <v>56507</v>
      </c>
      <c r="D1038" t="str">
        <f>+VLOOKUP(C1038,Param!K:L,2,FALSE)</f>
        <v>SILENT GLISS</v>
      </c>
      <c r="E1038">
        <v>2445042</v>
      </c>
      <c r="F1038" t="s">
        <v>37</v>
      </c>
      <c r="G1038" t="s">
        <v>29</v>
      </c>
      <c r="H1038" s="5">
        <v>517.32000000000005</v>
      </c>
      <c r="I1038" s="5">
        <v>517.32000000000005</v>
      </c>
      <c r="J1038" s="5">
        <v>0</v>
      </c>
      <c r="K1038" s="5">
        <v>517.32000000000005</v>
      </c>
      <c r="L1038" s="5">
        <v>0</v>
      </c>
      <c r="M1038" t="str">
        <f>IF(ISERROR(VLOOKUP(A1038,'[1]Ecart validé'!$A:$A,1,FALSE)),Z1038,"Ecart Validé")</f>
        <v>valid</v>
      </c>
      <c r="R1038" t="s">
        <v>30</v>
      </c>
      <c r="X1038"/>
      <c r="Y1038"/>
      <c r="Z1038" t="s">
        <v>31</v>
      </c>
    </row>
    <row r="1039" spans="1:26" x14ac:dyDescent="0.3">
      <c r="A1039" t="s">
        <v>1628</v>
      </c>
      <c r="B1039" t="s">
        <v>963</v>
      </c>
      <c r="C1039">
        <v>56507</v>
      </c>
      <c r="D1039" t="str">
        <f>+VLOOKUP(C1039,Param!K:L,2,FALSE)</f>
        <v>SILENT GLISS</v>
      </c>
      <c r="E1039" t="s">
        <v>1629</v>
      </c>
      <c r="F1039" t="s">
        <v>28</v>
      </c>
      <c r="G1039" t="s">
        <v>29</v>
      </c>
      <c r="H1039" s="5">
        <v>1285</v>
      </c>
      <c r="I1039" s="5">
        <v>1285</v>
      </c>
      <c r="J1039" s="5">
        <v>0</v>
      </c>
      <c r="K1039" s="5">
        <v>1285</v>
      </c>
      <c r="L1039" s="5">
        <v>0</v>
      </c>
      <c r="M1039" t="str">
        <f>IF(ISERROR(VLOOKUP(A1039,'[1]Ecart validé'!$A:$A,1,FALSE)),Z1039,"Ecart Validé")</f>
        <v>valid</v>
      </c>
      <c r="R1039" t="s">
        <v>30</v>
      </c>
      <c r="X1039"/>
      <c r="Y1039"/>
      <c r="Z1039" t="s">
        <v>31</v>
      </c>
    </row>
    <row r="1040" spans="1:26" x14ac:dyDescent="0.3">
      <c r="A1040" t="s">
        <v>1630</v>
      </c>
      <c r="B1040" t="s">
        <v>963</v>
      </c>
      <c r="C1040">
        <v>56507</v>
      </c>
      <c r="D1040" t="str">
        <f>+VLOOKUP(C1040,Param!K:L,2,FALSE)</f>
        <v>SILENT GLISS</v>
      </c>
      <c r="E1040" t="s">
        <v>1629</v>
      </c>
      <c r="F1040" t="s">
        <v>33</v>
      </c>
      <c r="G1040" t="s">
        <v>29</v>
      </c>
      <c r="H1040" s="5">
        <v>1169.2</v>
      </c>
      <c r="I1040" s="5">
        <v>1169.2</v>
      </c>
      <c r="J1040" s="5">
        <v>0</v>
      </c>
      <c r="K1040" s="5">
        <v>1169.2</v>
      </c>
      <c r="L1040" s="5">
        <v>0</v>
      </c>
      <c r="M1040" t="str">
        <f>IF(ISERROR(VLOOKUP(A1040,'[1]Ecart validé'!$A:$A,1,FALSE)),Z1040,"Ecart Validé")</f>
        <v>valid</v>
      </c>
      <c r="R1040" t="s">
        <v>30</v>
      </c>
      <c r="X1040"/>
      <c r="Y1040"/>
      <c r="Z1040" t="s">
        <v>31</v>
      </c>
    </row>
    <row r="1041" spans="1:26" x14ac:dyDescent="0.3">
      <c r="A1041" t="s">
        <v>1631</v>
      </c>
      <c r="B1041" t="s">
        <v>963</v>
      </c>
      <c r="C1041">
        <v>56507</v>
      </c>
      <c r="D1041" t="str">
        <f>+VLOOKUP(C1041,Param!K:L,2,FALSE)</f>
        <v>SILENT GLISS</v>
      </c>
      <c r="E1041" t="s">
        <v>1629</v>
      </c>
      <c r="F1041" t="s">
        <v>35</v>
      </c>
      <c r="G1041" t="s">
        <v>29</v>
      </c>
      <c r="H1041" s="5">
        <v>638.599999999999</v>
      </c>
      <c r="I1041" s="5">
        <v>638.6</v>
      </c>
      <c r="J1041" s="5">
        <v>-1.13686837721616E-13</v>
      </c>
      <c r="K1041" s="5">
        <v>638.599999999999</v>
      </c>
      <c r="L1041" s="5">
        <v>0</v>
      </c>
      <c r="M1041" t="str">
        <f>IF(ISERROR(VLOOKUP(A1041,'[1]Ecart validé'!$A:$A,1,FALSE)),Z1041,"Ecart Validé")</f>
        <v>valid</v>
      </c>
      <c r="R1041" t="s">
        <v>30</v>
      </c>
      <c r="X1041"/>
      <c r="Y1041"/>
      <c r="Z1041" t="s">
        <v>31</v>
      </c>
    </row>
    <row r="1042" spans="1:26" x14ac:dyDescent="0.3">
      <c r="A1042" t="s">
        <v>1632</v>
      </c>
      <c r="B1042" t="s">
        <v>963</v>
      </c>
      <c r="C1042">
        <v>56507</v>
      </c>
      <c r="D1042" t="str">
        <f>+VLOOKUP(C1042,Param!K:L,2,FALSE)</f>
        <v>SILENT GLISS</v>
      </c>
      <c r="E1042" t="s">
        <v>1633</v>
      </c>
      <c r="F1042" t="s">
        <v>28</v>
      </c>
      <c r="G1042" t="s">
        <v>29</v>
      </c>
      <c r="H1042" s="5">
        <v>370.02</v>
      </c>
      <c r="I1042" s="5">
        <v>370.02</v>
      </c>
      <c r="J1042" s="5">
        <v>0</v>
      </c>
      <c r="K1042" s="5">
        <v>370.02</v>
      </c>
      <c r="L1042" s="5">
        <v>0</v>
      </c>
      <c r="M1042" t="str">
        <f>IF(ISERROR(VLOOKUP(A1042,'[1]Ecart validé'!$A:$A,1,FALSE)),Z1042,"Ecart Validé")</f>
        <v>valid</v>
      </c>
      <c r="R1042" t="s">
        <v>30</v>
      </c>
      <c r="X1042"/>
      <c r="Y1042"/>
      <c r="Z1042" t="s">
        <v>31</v>
      </c>
    </row>
    <row r="1043" spans="1:26" x14ac:dyDescent="0.3">
      <c r="A1043" t="s">
        <v>1634</v>
      </c>
      <c r="B1043" t="s">
        <v>963</v>
      </c>
      <c r="C1043">
        <v>56507</v>
      </c>
      <c r="D1043" t="str">
        <f>+VLOOKUP(C1043,Param!K:L,2,FALSE)</f>
        <v>SILENT GLISS</v>
      </c>
      <c r="E1043" t="s">
        <v>1633</v>
      </c>
      <c r="F1043" t="s">
        <v>33</v>
      </c>
      <c r="G1043" t="s">
        <v>29</v>
      </c>
      <c r="H1043" s="5">
        <v>5.88</v>
      </c>
      <c r="I1043" s="5">
        <v>5.88</v>
      </c>
      <c r="J1043" s="5">
        <v>0</v>
      </c>
      <c r="K1043" s="5">
        <v>5.88</v>
      </c>
      <c r="L1043" s="5">
        <v>0</v>
      </c>
      <c r="M1043" t="str">
        <f>IF(ISERROR(VLOOKUP(A1043,'[1]Ecart validé'!$A:$A,1,FALSE)),Z1043,"Ecart Validé")</f>
        <v>valid</v>
      </c>
      <c r="R1043" t="s">
        <v>30</v>
      </c>
      <c r="X1043"/>
      <c r="Y1043"/>
      <c r="Z1043" t="s">
        <v>31</v>
      </c>
    </row>
    <row r="1044" spans="1:26" x14ac:dyDescent="0.3">
      <c r="A1044" t="s">
        <v>1635</v>
      </c>
      <c r="B1044" t="s">
        <v>963</v>
      </c>
      <c r="C1044">
        <v>56507</v>
      </c>
      <c r="D1044" t="str">
        <f>+VLOOKUP(C1044,Param!K:L,2,FALSE)</f>
        <v>SILENT GLISS</v>
      </c>
      <c r="E1044" t="s">
        <v>1633</v>
      </c>
      <c r="F1044" t="s">
        <v>35</v>
      </c>
      <c r="G1044" t="s">
        <v>29</v>
      </c>
      <c r="H1044" s="5">
        <v>125.44</v>
      </c>
      <c r="I1044" s="5">
        <v>125.44</v>
      </c>
      <c r="J1044" s="5">
        <v>0</v>
      </c>
      <c r="K1044" s="5">
        <v>125.44</v>
      </c>
      <c r="L1044" s="5">
        <v>0</v>
      </c>
      <c r="M1044" t="str">
        <f>IF(ISERROR(VLOOKUP(A1044,'[1]Ecart validé'!$A:$A,1,FALSE)),Z1044,"Ecart Validé")</f>
        <v>valid</v>
      </c>
      <c r="R1044" t="s">
        <v>30</v>
      </c>
      <c r="X1044"/>
      <c r="Y1044"/>
      <c r="Z1044" t="s">
        <v>31</v>
      </c>
    </row>
    <row r="1045" spans="1:26" x14ac:dyDescent="0.3">
      <c r="A1045" t="s">
        <v>1636</v>
      </c>
      <c r="B1045" t="s">
        <v>963</v>
      </c>
      <c r="C1045">
        <v>56533</v>
      </c>
      <c r="D1045" t="str">
        <f>+VLOOKUP(C1045,Param!K:L,2,FALSE)</f>
        <v>LEXMARK INTERNATIONAL SNC</v>
      </c>
      <c r="E1045" t="s">
        <v>1637</v>
      </c>
      <c r="F1045" t="s">
        <v>51</v>
      </c>
      <c r="G1045" t="s">
        <v>29</v>
      </c>
      <c r="H1045" s="5">
        <v>13511.54</v>
      </c>
      <c r="I1045" s="5">
        <v>13511.535</v>
      </c>
      <c r="J1045" s="5">
        <v>5.0000000010186297E-3</v>
      </c>
      <c r="K1045" s="5">
        <v>13511.54</v>
      </c>
      <c r="L1045" s="5">
        <v>0</v>
      </c>
      <c r="M1045" t="str">
        <f>IF(ISERROR(VLOOKUP(A1045,'[1]Ecart validé'!$A:$A,1,FALSE)),Z1045,"Ecart Validé")</f>
        <v>valid</v>
      </c>
      <c r="R1045" t="s">
        <v>30</v>
      </c>
      <c r="X1045"/>
      <c r="Y1045"/>
      <c r="Z1045" t="s">
        <v>31</v>
      </c>
    </row>
    <row r="1046" spans="1:26" x14ac:dyDescent="0.3">
      <c r="A1046" t="s">
        <v>1638</v>
      </c>
      <c r="B1046" t="s">
        <v>963</v>
      </c>
      <c r="C1046">
        <v>56626</v>
      </c>
      <c r="D1046" t="str">
        <f>+VLOOKUP(C1046,Param!K:L,2,FALSE)</f>
        <v>ENODIS</v>
      </c>
      <c r="E1046" t="s">
        <v>1639</v>
      </c>
      <c r="F1046" t="s">
        <v>37</v>
      </c>
      <c r="G1046" t="s">
        <v>29</v>
      </c>
      <c r="H1046" s="5">
        <v>2389.71</v>
      </c>
      <c r="I1046" s="5">
        <v>2389.71</v>
      </c>
      <c r="J1046" s="5">
        <v>0</v>
      </c>
      <c r="K1046" s="5">
        <v>2389.71</v>
      </c>
      <c r="L1046" s="5">
        <v>0</v>
      </c>
      <c r="M1046" t="str">
        <f>IF(ISERROR(VLOOKUP(A1046,'[1]Ecart validé'!$A:$A,1,FALSE)),Z1046,"Ecart Validé")</f>
        <v>valid</v>
      </c>
      <c r="R1046" t="s">
        <v>30</v>
      </c>
      <c r="X1046"/>
      <c r="Y1046"/>
      <c r="Z1046" t="s">
        <v>31</v>
      </c>
    </row>
    <row r="1047" spans="1:26" x14ac:dyDescent="0.3">
      <c r="A1047" t="s">
        <v>1640</v>
      </c>
      <c r="B1047" t="s">
        <v>963</v>
      </c>
      <c r="C1047">
        <v>57072</v>
      </c>
      <c r="D1047" t="str">
        <f>+VLOOKUP(C1047,Param!K:L,2,FALSE)</f>
        <v>ELSAFE INTERNATIONAL AS</v>
      </c>
      <c r="E1047" t="s">
        <v>1641</v>
      </c>
      <c r="F1047" t="s">
        <v>51</v>
      </c>
      <c r="G1047" t="s">
        <v>29</v>
      </c>
      <c r="H1047" s="5">
        <v>40682.07</v>
      </c>
      <c r="I1047" s="5">
        <v>40682.0651</v>
      </c>
      <c r="J1047" s="5">
        <v>4.8999999999068599E-3</v>
      </c>
      <c r="K1047" s="5">
        <v>40682.07</v>
      </c>
      <c r="L1047" s="5">
        <v>0</v>
      </c>
      <c r="M1047" t="str">
        <f>IF(ISERROR(VLOOKUP(A1047,'[1]Ecart validé'!$A:$A,1,FALSE)),Z1047,"Ecart Validé")</f>
        <v>valid</v>
      </c>
      <c r="R1047" t="s">
        <v>30</v>
      </c>
      <c r="X1047"/>
      <c r="Y1047"/>
      <c r="Z1047" t="s">
        <v>31</v>
      </c>
    </row>
    <row r="1048" spans="1:26" x14ac:dyDescent="0.3">
      <c r="A1048" t="s">
        <v>1642</v>
      </c>
      <c r="B1048" t="s">
        <v>963</v>
      </c>
      <c r="C1048">
        <v>57405</v>
      </c>
      <c r="D1048" t="str">
        <f>+VLOOKUP(C1048,Param!K:L,2,FALSE)</f>
        <v>SOLDIS</v>
      </c>
      <c r="E1048" t="s">
        <v>1643</v>
      </c>
      <c r="F1048" t="s">
        <v>28</v>
      </c>
      <c r="G1048" t="s">
        <v>29</v>
      </c>
      <c r="H1048" s="5">
        <v>1084.6199999999999</v>
      </c>
      <c r="I1048" s="5">
        <v>1084.6217999999999</v>
      </c>
      <c r="J1048" s="5">
        <v>-1.8000000000029099E-3</v>
      </c>
      <c r="K1048" s="5">
        <v>1084.6199999999999</v>
      </c>
      <c r="L1048" s="5">
        <v>0</v>
      </c>
      <c r="M1048" t="str">
        <f>IF(ISERROR(VLOOKUP(A1048,'[1]Ecart validé'!$A:$A,1,FALSE)),Z1048,"Ecart Validé")</f>
        <v>valid</v>
      </c>
      <c r="R1048" t="s">
        <v>30</v>
      </c>
      <c r="X1048"/>
      <c r="Y1048"/>
      <c r="Z1048" t="s">
        <v>31</v>
      </c>
    </row>
    <row r="1049" spans="1:26" x14ac:dyDescent="0.3">
      <c r="A1049" t="s">
        <v>1644</v>
      </c>
      <c r="B1049" t="s">
        <v>963</v>
      </c>
      <c r="C1049">
        <v>57405</v>
      </c>
      <c r="D1049" t="str">
        <f>+VLOOKUP(C1049,Param!K:L,2,FALSE)</f>
        <v>SOLDIS</v>
      </c>
      <c r="E1049" t="s">
        <v>1643</v>
      </c>
      <c r="F1049" t="s">
        <v>33</v>
      </c>
      <c r="G1049" t="s">
        <v>29</v>
      </c>
      <c r="H1049" s="5">
        <v>259.02</v>
      </c>
      <c r="I1049" s="5">
        <v>259.01819999999998</v>
      </c>
      <c r="J1049" s="5">
        <v>1.8000000000029099E-3</v>
      </c>
      <c r="K1049" s="5">
        <v>259.02</v>
      </c>
      <c r="L1049" s="5">
        <v>0</v>
      </c>
      <c r="M1049" t="str">
        <f>IF(ISERROR(VLOOKUP(A1049,'[1]Ecart validé'!$A:$A,1,FALSE)),Z1049,"Ecart Validé")</f>
        <v>valid</v>
      </c>
      <c r="R1049" t="s">
        <v>30</v>
      </c>
      <c r="X1049"/>
      <c r="Y1049"/>
      <c r="Z1049" t="s">
        <v>31</v>
      </c>
    </row>
    <row r="1050" spans="1:26" x14ac:dyDescent="0.3">
      <c r="A1050" t="s">
        <v>1645</v>
      </c>
      <c r="B1050" t="s">
        <v>963</v>
      </c>
      <c r="C1050">
        <v>57405</v>
      </c>
      <c r="D1050" t="str">
        <f>+VLOOKUP(C1050,Param!K:L,2,FALSE)</f>
        <v>SOLDIS</v>
      </c>
      <c r="E1050" t="s">
        <v>1643</v>
      </c>
      <c r="F1050" t="s">
        <v>35</v>
      </c>
      <c r="G1050" t="s">
        <v>29</v>
      </c>
      <c r="H1050" s="5">
        <v>1029.83</v>
      </c>
      <c r="I1050" s="5">
        <v>1029.8309999999999</v>
      </c>
      <c r="J1050" s="5">
        <v>-9.9999999997635292E-4</v>
      </c>
      <c r="K1050" s="5">
        <v>1029.83</v>
      </c>
      <c r="L1050" s="5">
        <v>0</v>
      </c>
      <c r="M1050" t="str">
        <f>IF(ISERROR(VLOOKUP(A1050,'[1]Ecart validé'!$A:$A,1,FALSE)),Z1050,"Ecart Validé")</f>
        <v>valid</v>
      </c>
      <c r="R1050" t="s">
        <v>30</v>
      </c>
      <c r="X1050"/>
      <c r="Y1050"/>
      <c r="Z1050" t="s">
        <v>31</v>
      </c>
    </row>
    <row r="1051" spans="1:26" x14ac:dyDescent="0.3">
      <c r="A1051" t="s">
        <v>1646</v>
      </c>
      <c r="B1051" t="s">
        <v>963</v>
      </c>
      <c r="C1051">
        <v>57405</v>
      </c>
      <c r="D1051" t="str">
        <f>+VLOOKUP(C1051,Param!K:L,2,FALSE)</f>
        <v>SOLDIS</v>
      </c>
      <c r="E1051" t="s">
        <v>1643</v>
      </c>
      <c r="F1051" t="s">
        <v>37</v>
      </c>
      <c r="G1051" t="s">
        <v>29</v>
      </c>
      <c r="H1051" s="5">
        <v>776.72</v>
      </c>
      <c r="I1051" s="5">
        <v>776.71500000000003</v>
      </c>
      <c r="J1051" s="5">
        <v>4.9999999999954499E-3</v>
      </c>
      <c r="K1051" s="5">
        <v>776.72</v>
      </c>
      <c r="L1051" s="5">
        <v>0</v>
      </c>
      <c r="M1051" t="str">
        <f>IF(ISERROR(VLOOKUP(A1051,'[1]Ecart validé'!$A:$A,1,FALSE)),Z1051,"Ecart Validé")</f>
        <v>valid</v>
      </c>
      <c r="R1051" t="s">
        <v>30</v>
      </c>
      <c r="X1051"/>
      <c r="Y1051"/>
      <c r="Z1051" t="s">
        <v>31</v>
      </c>
    </row>
    <row r="1052" spans="1:26" x14ac:dyDescent="0.3">
      <c r="A1052" t="s">
        <v>1647</v>
      </c>
      <c r="B1052" t="s">
        <v>963</v>
      </c>
      <c r="C1052">
        <v>57700</v>
      </c>
      <c r="D1052" t="str">
        <f>+VLOOKUP(C1052,Param!K:L,2,FALSE)</f>
        <v>APIR SRL</v>
      </c>
      <c r="E1052" t="s">
        <v>1648</v>
      </c>
      <c r="F1052" t="s">
        <v>28</v>
      </c>
      <c r="G1052" t="s">
        <v>29</v>
      </c>
      <c r="H1052" s="5">
        <v>2100.1999999999998</v>
      </c>
      <c r="I1052" s="5">
        <v>2100.1950000000002</v>
      </c>
      <c r="J1052" s="5">
        <v>4.9999999996543903E-3</v>
      </c>
      <c r="K1052" s="5">
        <v>2100.1999999999998</v>
      </c>
      <c r="L1052" s="5">
        <v>0</v>
      </c>
      <c r="M1052" t="str">
        <f>IF(ISERROR(VLOOKUP(A1052,'[1]Ecart validé'!$A:$A,1,FALSE)),Z1052,"Ecart Validé")</f>
        <v>valid</v>
      </c>
      <c r="R1052" t="s">
        <v>30</v>
      </c>
      <c r="X1052"/>
      <c r="Y1052"/>
      <c r="Z1052" t="s">
        <v>31</v>
      </c>
    </row>
    <row r="1053" spans="1:26" x14ac:dyDescent="0.3">
      <c r="A1053" t="s">
        <v>1649</v>
      </c>
      <c r="B1053" t="s">
        <v>963</v>
      </c>
      <c r="C1053">
        <v>57700</v>
      </c>
      <c r="D1053" t="str">
        <f>+VLOOKUP(C1053,Param!K:L,2,FALSE)</f>
        <v>APIR SRL</v>
      </c>
      <c r="E1053" t="s">
        <v>1648</v>
      </c>
      <c r="F1053" t="s">
        <v>33</v>
      </c>
      <c r="G1053" t="s">
        <v>29</v>
      </c>
      <c r="H1053" s="5">
        <v>477.9</v>
      </c>
      <c r="I1053" s="5">
        <v>477.9</v>
      </c>
      <c r="J1053" s="5">
        <v>0</v>
      </c>
      <c r="K1053" s="5">
        <v>477.9</v>
      </c>
      <c r="L1053" s="5">
        <v>0</v>
      </c>
      <c r="M1053" t="str">
        <f>IF(ISERROR(VLOOKUP(A1053,'[1]Ecart validé'!$A:$A,1,FALSE)),Z1053,"Ecart Validé")</f>
        <v>valid</v>
      </c>
      <c r="R1053" t="s">
        <v>30</v>
      </c>
      <c r="X1053"/>
      <c r="Y1053"/>
      <c r="Z1053" t="s">
        <v>31</v>
      </c>
    </row>
    <row r="1054" spans="1:26" x14ac:dyDescent="0.3">
      <c r="A1054" t="s">
        <v>1650</v>
      </c>
      <c r="B1054" t="s">
        <v>963</v>
      </c>
      <c r="C1054">
        <v>57700</v>
      </c>
      <c r="D1054" t="str">
        <f>+VLOOKUP(C1054,Param!K:L,2,FALSE)</f>
        <v>APIR SRL</v>
      </c>
      <c r="E1054" t="s">
        <v>1648</v>
      </c>
      <c r="F1054" t="s">
        <v>35</v>
      </c>
      <c r="G1054" t="s">
        <v>29</v>
      </c>
      <c r="H1054" s="5">
        <v>2784.07</v>
      </c>
      <c r="I1054" s="5">
        <v>2784.0664999999999</v>
      </c>
      <c r="J1054" s="5">
        <v>3.50000000025829E-3</v>
      </c>
      <c r="K1054" s="5">
        <v>2784.07</v>
      </c>
      <c r="L1054" s="5">
        <v>0</v>
      </c>
      <c r="M1054" t="str">
        <f>IF(ISERROR(VLOOKUP(A1054,'[1]Ecart validé'!$A:$A,1,FALSE)),Z1054,"Ecart Validé")</f>
        <v>valid</v>
      </c>
      <c r="R1054" t="s">
        <v>30</v>
      </c>
      <c r="X1054"/>
      <c r="Y1054"/>
      <c r="Z1054" t="s">
        <v>31</v>
      </c>
    </row>
    <row r="1055" spans="1:26" x14ac:dyDescent="0.3">
      <c r="A1055" t="s">
        <v>1651</v>
      </c>
      <c r="B1055" t="s">
        <v>963</v>
      </c>
      <c r="C1055">
        <v>57700</v>
      </c>
      <c r="D1055" t="str">
        <f>+VLOOKUP(C1055,Param!K:L,2,FALSE)</f>
        <v>APIR SRL</v>
      </c>
      <c r="E1055" t="s">
        <v>1648</v>
      </c>
      <c r="F1055" t="s">
        <v>37</v>
      </c>
      <c r="G1055" t="s">
        <v>29</v>
      </c>
      <c r="H1055" s="5">
        <v>2414.77</v>
      </c>
      <c r="I1055" s="5">
        <v>2414.7694999999999</v>
      </c>
      <c r="J1055" s="5">
        <v>5.0000000010186297E-4</v>
      </c>
      <c r="K1055" s="5">
        <v>2414.77</v>
      </c>
      <c r="L1055" s="5">
        <v>0</v>
      </c>
      <c r="M1055" t="str">
        <f>IF(ISERROR(VLOOKUP(A1055,'[1]Ecart validé'!$A:$A,1,FALSE)),Z1055,"Ecart Validé")</f>
        <v>valid</v>
      </c>
      <c r="R1055" t="s">
        <v>30</v>
      </c>
      <c r="X1055"/>
      <c r="Y1055"/>
      <c r="Z1055" t="s">
        <v>31</v>
      </c>
    </row>
    <row r="1056" spans="1:26" x14ac:dyDescent="0.3">
      <c r="A1056" t="s">
        <v>1652</v>
      </c>
      <c r="B1056" t="s">
        <v>963</v>
      </c>
      <c r="C1056">
        <v>57700</v>
      </c>
      <c r="D1056" t="str">
        <f>+VLOOKUP(C1056,Param!K:L,2,FALSE)</f>
        <v>APIR SRL</v>
      </c>
      <c r="E1056" t="s">
        <v>1653</v>
      </c>
      <c r="F1056" t="s">
        <v>28</v>
      </c>
      <c r="G1056" t="s">
        <v>29</v>
      </c>
      <c r="H1056" s="5">
        <v>301.86</v>
      </c>
      <c r="I1056" s="5">
        <v>301.86</v>
      </c>
      <c r="J1056" s="5">
        <v>0</v>
      </c>
      <c r="K1056" s="5">
        <v>301.86</v>
      </c>
      <c r="L1056" s="5">
        <v>0</v>
      </c>
      <c r="M1056" t="str">
        <f>IF(ISERROR(VLOOKUP(A1056,'[1]Ecart validé'!$A:$A,1,FALSE)),Z1056,"Ecart Validé")</f>
        <v>valid</v>
      </c>
      <c r="R1056" t="s">
        <v>30</v>
      </c>
      <c r="X1056"/>
      <c r="Y1056"/>
      <c r="Z1056" t="s">
        <v>31</v>
      </c>
    </row>
    <row r="1057" spans="1:26" x14ac:dyDescent="0.3">
      <c r="A1057" t="s">
        <v>1654</v>
      </c>
      <c r="B1057" t="s">
        <v>963</v>
      </c>
      <c r="C1057">
        <v>57777</v>
      </c>
      <c r="D1057" t="str">
        <f>+VLOOKUP(C1057,Param!K:L,2,FALSE)</f>
        <v>INTERFACE EUROPE</v>
      </c>
      <c r="E1057" t="s">
        <v>1655</v>
      </c>
      <c r="F1057" t="s">
        <v>28</v>
      </c>
      <c r="G1057" t="s">
        <v>29</v>
      </c>
      <c r="H1057" s="5">
        <v>6202.66</v>
      </c>
      <c r="I1057" s="5">
        <v>6202.6607999999997</v>
      </c>
      <c r="J1057" s="5">
        <v>-7.9999999979918303E-4</v>
      </c>
      <c r="K1057" s="5">
        <v>6202.66</v>
      </c>
      <c r="L1057" s="5">
        <v>0</v>
      </c>
      <c r="M1057" t="str">
        <f>IF(ISERROR(VLOOKUP(A1057,'[1]Ecart validé'!$A:$A,1,FALSE)),Z1057,"Ecart Validé")</f>
        <v>valid</v>
      </c>
      <c r="R1057" t="s">
        <v>30</v>
      </c>
      <c r="X1057"/>
      <c r="Y1057"/>
      <c r="Z1057" t="s">
        <v>31</v>
      </c>
    </row>
    <row r="1058" spans="1:26" x14ac:dyDescent="0.3">
      <c r="A1058" t="s">
        <v>1656</v>
      </c>
      <c r="B1058" t="s">
        <v>963</v>
      </c>
      <c r="C1058">
        <v>57777</v>
      </c>
      <c r="D1058" t="str">
        <f>+VLOOKUP(C1058,Param!K:L,2,FALSE)</f>
        <v>INTERFACE EUROPE</v>
      </c>
      <c r="E1058" t="s">
        <v>1655</v>
      </c>
      <c r="F1058" t="s">
        <v>33</v>
      </c>
      <c r="G1058" t="s">
        <v>29</v>
      </c>
      <c r="H1058" s="5">
        <v>2112.64</v>
      </c>
      <c r="I1058" s="5">
        <v>2112.6401999999998</v>
      </c>
      <c r="J1058" s="5">
        <v>-1.99999999949795E-4</v>
      </c>
      <c r="K1058" s="5">
        <v>2112.64</v>
      </c>
      <c r="L1058" s="5">
        <v>0</v>
      </c>
      <c r="M1058" t="str">
        <f>IF(ISERROR(VLOOKUP(A1058,'[1]Ecart validé'!$A:$A,1,FALSE)),Z1058,"Ecart Validé")</f>
        <v>valid</v>
      </c>
      <c r="R1058" t="s">
        <v>30</v>
      </c>
      <c r="X1058"/>
      <c r="Y1058"/>
      <c r="Z1058" t="s">
        <v>31</v>
      </c>
    </row>
    <row r="1059" spans="1:26" x14ac:dyDescent="0.3">
      <c r="A1059" t="s">
        <v>1657</v>
      </c>
      <c r="B1059" t="s">
        <v>963</v>
      </c>
      <c r="C1059">
        <v>57777</v>
      </c>
      <c r="D1059" t="str">
        <f>+VLOOKUP(C1059,Param!K:L,2,FALSE)</f>
        <v>INTERFACE EUROPE</v>
      </c>
      <c r="E1059" t="s">
        <v>1655</v>
      </c>
      <c r="F1059" t="s">
        <v>35</v>
      </c>
      <c r="G1059" t="s">
        <v>29</v>
      </c>
      <c r="H1059" s="5">
        <v>711.34</v>
      </c>
      <c r="I1059" s="5">
        <v>711.33600000000001</v>
      </c>
      <c r="J1059" s="5">
        <v>4.0000000000190898E-3</v>
      </c>
      <c r="K1059" s="5">
        <v>711.34</v>
      </c>
      <c r="L1059" s="5">
        <v>0</v>
      </c>
      <c r="M1059" t="str">
        <f>IF(ISERROR(VLOOKUP(A1059,'[1]Ecart validé'!$A:$A,1,FALSE)),Z1059,"Ecart Validé")</f>
        <v>valid</v>
      </c>
      <c r="R1059" t="s">
        <v>30</v>
      </c>
      <c r="Y1059"/>
      <c r="Z1059" t="s">
        <v>31</v>
      </c>
    </row>
    <row r="1060" spans="1:26" x14ac:dyDescent="0.3">
      <c r="A1060" t="s">
        <v>1658</v>
      </c>
      <c r="B1060" t="s">
        <v>963</v>
      </c>
      <c r="C1060">
        <v>57777</v>
      </c>
      <c r="D1060" t="str">
        <f>+VLOOKUP(C1060,Param!K:L,2,FALSE)</f>
        <v>INTERFACE EUROPE</v>
      </c>
      <c r="E1060" t="s">
        <v>1655</v>
      </c>
      <c r="F1060" t="s">
        <v>37</v>
      </c>
      <c r="G1060" t="s">
        <v>29</v>
      </c>
      <c r="H1060" s="5">
        <v>1502.54</v>
      </c>
      <c r="I1060" s="5">
        <v>1502.5350000000001</v>
      </c>
      <c r="J1060" s="5">
        <v>4.9999999998817596E-3</v>
      </c>
      <c r="K1060" s="5">
        <v>1502.54</v>
      </c>
      <c r="L1060" s="5">
        <v>0</v>
      </c>
      <c r="M1060" t="str">
        <f>IF(ISERROR(VLOOKUP(A1060,'[1]Ecart validé'!$A:$A,1,FALSE)),Z1060,"Ecart Validé")</f>
        <v>valid</v>
      </c>
      <c r="R1060" t="s">
        <v>30</v>
      </c>
      <c r="X1060"/>
      <c r="Y1060"/>
      <c r="Z1060" t="s">
        <v>31</v>
      </c>
    </row>
    <row r="1061" spans="1:26" ht="72" x14ac:dyDescent="0.3">
      <c r="A1061" t="s">
        <v>1659</v>
      </c>
      <c r="B1061" t="s">
        <v>963</v>
      </c>
      <c r="C1061">
        <v>57778</v>
      </c>
      <c r="D1061" t="str">
        <f>+VLOOKUP(C1061,Param!K:L,2,FALSE)</f>
        <v>USEO ( ex I.P.I.)</v>
      </c>
      <c r="E1061" t="s">
        <v>1660</v>
      </c>
      <c r="F1061" t="s">
        <v>37</v>
      </c>
      <c r="G1061" t="s">
        <v>29</v>
      </c>
      <c r="H1061" s="5">
        <v>413.8</v>
      </c>
      <c r="J1061" s="5">
        <v>413.8</v>
      </c>
      <c r="L1061" s="5">
        <v>413.8</v>
      </c>
      <c r="M1061" t="str">
        <f>IF(ISERROR(VLOOKUP(A1061,'[1]Ecart validé'!$A:$A,1,FALSE)),Z1061,"Ecart Validé")</f>
        <v>waiting</v>
      </c>
      <c r="N1061" t="s">
        <v>1661</v>
      </c>
      <c r="O1061" t="s">
        <v>1662</v>
      </c>
      <c r="P1061" t="s">
        <v>85</v>
      </c>
      <c r="Q1061" t="s">
        <v>1663</v>
      </c>
      <c r="S1061" t="s">
        <v>45</v>
      </c>
      <c r="T1061" t="s">
        <v>46</v>
      </c>
      <c r="U1061" s="13" t="s">
        <v>1664</v>
      </c>
      <c r="V1061" t="s">
        <v>45</v>
      </c>
      <c r="W1061" t="s">
        <v>992</v>
      </c>
      <c r="X1061" t="s">
        <v>993</v>
      </c>
      <c r="Y1061" t="s">
        <v>993</v>
      </c>
      <c r="Z1061" t="s">
        <v>260</v>
      </c>
    </row>
    <row r="1062" spans="1:26" x14ac:dyDescent="0.3">
      <c r="A1062" t="s">
        <v>1665</v>
      </c>
      <c r="B1062" t="s">
        <v>963</v>
      </c>
      <c r="C1062">
        <v>57991</v>
      </c>
      <c r="D1062" t="str">
        <f>+VLOOKUP(C1062,Param!K:L,2,FALSE)</f>
        <v>BRUNNER</v>
      </c>
      <c r="E1062" t="s">
        <v>1666</v>
      </c>
      <c r="F1062" t="s">
        <v>28</v>
      </c>
      <c r="G1062" t="s">
        <v>29</v>
      </c>
      <c r="H1062" s="5">
        <v>2127.0100000000002</v>
      </c>
      <c r="I1062" s="5">
        <v>2127.0120000000002</v>
      </c>
      <c r="J1062" s="5">
        <v>-1.9999999999527002E-3</v>
      </c>
      <c r="K1062" s="5">
        <v>2127.0100000000002</v>
      </c>
      <c r="L1062" s="5">
        <v>0</v>
      </c>
      <c r="M1062" t="str">
        <f>IF(ISERROR(VLOOKUP(A1062,'[1]Ecart validé'!$A:$A,1,FALSE)),Z1062,"Ecart Validé")</f>
        <v>valid</v>
      </c>
      <c r="R1062" t="s">
        <v>30</v>
      </c>
      <c r="X1062"/>
      <c r="Y1062"/>
      <c r="Z1062" t="s">
        <v>31</v>
      </c>
    </row>
    <row r="1063" spans="1:26" x14ac:dyDescent="0.3">
      <c r="A1063" t="s">
        <v>1667</v>
      </c>
      <c r="B1063" t="s">
        <v>963</v>
      </c>
      <c r="C1063">
        <v>57991</v>
      </c>
      <c r="D1063" t="str">
        <f>+VLOOKUP(C1063,Param!K:L,2,FALSE)</f>
        <v>BRUNNER</v>
      </c>
      <c r="E1063" t="s">
        <v>1666</v>
      </c>
      <c r="F1063" t="s">
        <v>33</v>
      </c>
      <c r="G1063" t="s">
        <v>29</v>
      </c>
      <c r="H1063" s="5">
        <v>852.72</v>
      </c>
      <c r="I1063" s="5">
        <v>852.72</v>
      </c>
      <c r="J1063" s="5">
        <v>0</v>
      </c>
      <c r="K1063" s="5">
        <v>852.72</v>
      </c>
      <c r="L1063" s="5">
        <v>0</v>
      </c>
      <c r="M1063" t="str">
        <f>IF(ISERROR(VLOOKUP(A1063,'[1]Ecart validé'!$A:$A,1,FALSE)),Z1063,"Ecart Validé")</f>
        <v>valid</v>
      </c>
      <c r="R1063" t="s">
        <v>30</v>
      </c>
      <c r="X1063"/>
      <c r="Y1063"/>
      <c r="Z1063" t="s">
        <v>31</v>
      </c>
    </row>
    <row r="1064" spans="1:26" x14ac:dyDescent="0.3">
      <c r="A1064" t="s">
        <v>1668</v>
      </c>
      <c r="B1064" t="s">
        <v>963</v>
      </c>
      <c r="C1064">
        <v>57991</v>
      </c>
      <c r="D1064" t="str">
        <f>+VLOOKUP(C1064,Param!K:L,2,FALSE)</f>
        <v>BRUNNER</v>
      </c>
      <c r="E1064" t="s">
        <v>1666</v>
      </c>
      <c r="F1064" t="s">
        <v>35</v>
      </c>
      <c r="G1064" t="s">
        <v>29</v>
      </c>
      <c r="H1064" s="5">
        <v>309</v>
      </c>
      <c r="I1064" s="5">
        <v>309</v>
      </c>
      <c r="J1064" s="5">
        <v>0</v>
      </c>
      <c r="K1064" s="5">
        <v>309</v>
      </c>
      <c r="L1064" s="5">
        <v>0</v>
      </c>
      <c r="M1064" t="str">
        <f>IF(ISERROR(VLOOKUP(A1064,'[1]Ecart validé'!$A:$A,1,FALSE)),Z1064,"Ecart Validé")</f>
        <v>valid</v>
      </c>
      <c r="R1064" t="s">
        <v>30</v>
      </c>
      <c r="X1064"/>
      <c r="Y1064"/>
      <c r="Z1064" t="s">
        <v>31</v>
      </c>
    </row>
    <row r="1065" spans="1:26" x14ac:dyDescent="0.3">
      <c r="A1065" t="s">
        <v>1669</v>
      </c>
      <c r="B1065" t="s">
        <v>963</v>
      </c>
      <c r="C1065">
        <v>57991</v>
      </c>
      <c r="D1065" t="str">
        <f>+VLOOKUP(C1065,Param!K:L,2,FALSE)</f>
        <v>BRUNNER</v>
      </c>
      <c r="E1065" t="s">
        <v>1666</v>
      </c>
      <c r="F1065" t="s">
        <v>37</v>
      </c>
      <c r="G1065" t="s">
        <v>29</v>
      </c>
      <c r="H1065" s="5">
        <v>1389.36</v>
      </c>
      <c r="I1065" s="5">
        <v>1389.36</v>
      </c>
      <c r="J1065" s="5">
        <v>0</v>
      </c>
      <c r="K1065" s="5">
        <v>1389.36</v>
      </c>
      <c r="L1065" s="5">
        <v>0</v>
      </c>
      <c r="M1065" t="str">
        <f>IF(ISERROR(VLOOKUP(A1065,'[1]Ecart validé'!$A:$A,1,FALSE)),Z1065,"Ecart Validé")</f>
        <v>valid</v>
      </c>
      <c r="R1065" t="s">
        <v>30</v>
      </c>
      <c r="X1065"/>
      <c r="Y1065"/>
      <c r="Z1065" t="s">
        <v>31</v>
      </c>
    </row>
    <row r="1066" spans="1:26" x14ac:dyDescent="0.3">
      <c r="A1066" t="s">
        <v>1670</v>
      </c>
      <c r="B1066" t="s">
        <v>963</v>
      </c>
      <c r="C1066">
        <v>58122</v>
      </c>
      <c r="D1066" t="str">
        <f>+VLOOKUP(C1066,Param!K:L,2,FALSE)</f>
        <v>NICOLARDOT</v>
      </c>
      <c r="E1066" t="s">
        <v>1671</v>
      </c>
      <c r="F1066" t="s">
        <v>33</v>
      </c>
      <c r="G1066" t="s">
        <v>29</v>
      </c>
      <c r="H1066" s="5">
        <v>7232.18</v>
      </c>
      <c r="I1066" s="5">
        <v>7232.1791999999996</v>
      </c>
      <c r="J1066" s="5">
        <v>8.0000000070867795E-4</v>
      </c>
      <c r="K1066" s="5">
        <v>7232.18</v>
      </c>
      <c r="L1066" s="5">
        <v>0</v>
      </c>
      <c r="M1066" t="str">
        <f>IF(ISERROR(VLOOKUP(A1066,'[1]Ecart validé'!$A:$A,1,FALSE)),Z1066,"Ecart Validé")</f>
        <v>valid</v>
      </c>
      <c r="R1066" t="s">
        <v>30</v>
      </c>
      <c r="X1066"/>
      <c r="Y1066"/>
      <c r="Z1066" t="s">
        <v>31</v>
      </c>
    </row>
    <row r="1067" spans="1:26" x14ac:dyDescent="0.3">
      <c r="A1067" t="s">
        <v>1672</v>
      </c>
      <c r="B1067" t="s">
        <v>963</v>
      </c>
      <c r="C1067">
        <v>58122</v>
      </c>
      <c r="D1067" t="str">
        <f>+VLOOKUP(C1067,Param!K:L,2,FALSE)</f>
        <v>NICOLARDOT</v>
      </c>
      <c r="E1067" t="s">
        <v>1671</v>
      </c>
      <c r="F1067" t="s">
        <v>37</v>
      </c>
      <c r="G1067" t="s">
        <v>29</v>
      </c>
      <c r="H1067" s="5">
        <v>6703</v>
      </c>
      <c r="I1067" s="5">
        <v>6703</v>
      </c>
      <c r="J1067" s="5">
        <v>0</v>
      </c>
      <c r="K1067" s="5">
        <v>6703</v>
      </c>
      <c r="L1067" s="5">
        <v>0</v>
      </c>
      <c r="M1067" t="str">
        <f>IF(ISERROR(VLOOKUP(A1067,'[1]Ecart validé'!$A:$A,1,FALSE)),Z1067,"Ecart Validé")</f>
        <v>valid</v>
      </c>
      <c r="R1067" t="s">
        <v>30</v>
      </c>
      <c r="X1067"/>
      <c r="Y1067"/>
      <c r="Z1067" t="s">
        <v>31</v>
      </c>
    </row>
    <row r="1068" spans="1:26" x14ac:dyDescent="0.3">
      <c r="A1068" t="s">
        <v>1673</v>
      </c>
      <c r="B1068" t="s">
        <v>963</v>
      </c>
      <c r="C1068">
        <v>58122</v>
      </c>
      <c r="D1068" t="str">
        <f>+VLOOKUP(C1068,Param!K:L,2,FALSE)</f>
        <v>NICOLARDOT</v>
      </c>
      <c r="E1068" t="s">
        <v>1674</v>
      </c>
      <c r="F1068" t="s">
        <v>37</v>
      </c>
      <c r="G1068" t="s">
        <v>29</v>
      </c>
      <c r="H1068" s="5">
        <v>994.85</v>
      </c>
      <c r="I1068" s="5">
        <v>994.85</v>
      </c>
      <c r="J1068" s="5">
        <v>0</v>
      </c>
      <c r="K1068" s="5">
        <v>994.85</v>
      </c>
      <c r="L1068" s="5">
        <v>0</v>
      </c>
      <c r="M1068" t="str">
        <f>IF(ISERROR(VLOOKUP(A1068,'[1]Ecart validé'!$A:$A,1,FALSE)),Z1068,"Ecart Validé")</f>
        <v>valid</v>
      </c>
      <c r="R1068" t="s">
        <v>30</v>
      </c>
      <c r="X1068"/>
      <c r="Y1068"/>
      <c r="Z1068" t="s">
        <v>31</v>
      </c>
    </row>
    <row r="1069" spans="1:26" x14ac:dyDescent="0.3">
      <c r="A1069" t="s">
        <v>1675</v>
      </c>
      <c r="B1069" t="s">
        <v>963</v>
      </c>
      <c r="C1069">
        <v>58161</v>
      </c>
      <c r="D1069" t="str">
        <f>+VLOOKUP(C1069,Param!K:L,2,FALSE)</f>
        <v>COUP DE PATES SAS</v>
      </c>
      <c r="E1069" t="s">
        <v>1676</v>
      </c>
      <c r="F1069" t="s">
        <v>37</v>
      </c>
      <c r="G1069" t="s">
        <v>29</v>
      </c>
      <c r="H1069" s="5">
        <v>8047.2</v>
      </c>
      <c r="I1069" s="5">
        <v>8047.19</v>
      </c>
      <c r="J1069" s="5">
        <v>1.0000000001127701E-2</v>
      </c>
      <c r="K1069" s="5">
        <v>8047.2</v>
      </c>
      <c r="L1069" s="5">
        <v>0</v>
      </c>
      <c r="M1069" t="str">
        <f>IF(ISERROR(VLOOKUP(A1069,'[1]Ecart validé'!$A:$A,1,FALSE)),Z1069,"Ecart Validé")</f>
        <v>valid</v>
      </c>
      <c r="R1069" t="s">
        <v>30</v>
      </c>
      <c r="X1069"/>
      <c r="Y1069"/>
      <c r="Z1069" t="s">
        <v>31</v>
      </c>
    </row>
    <row r="1070" spans="1:26" x14ac:dyDescent="0.3">
      <c r="A1070" t="s">
        <v>1677</v>
      </c>
      <c r="B1070" t="s">
        <v>963</v>
      </c>
      <c r="C1070">
        <v>58362</v>
      </c>
      <c r="D1070" t="str">
        <f>+VLOOKUP(C1070,Param!K:L,2,FALSE)</f>
        <v>VIDELIO IEC</v>
      </c>
      <c r="E1070" t="s">
        <v>1678</v>
      </c>
      <c r="F1070" t="s">
        <v>51</v>
      </c>
      <c r="G1070" t="s">
        <v>29</v>
      </c>
      <c r="H1070" s="5">
        <v>811.4</v>
      </c>
      <c r="I1070" s="5">
        <v>811.40250000000003</v>
      </c>
      <c r="J1070" s="5">
        <v>-2.5000000000545601E-3</v>
      </c>
      <c r="K1070" s="5">
        <v>811.4</v>
      </c>
      <c r="L1070" s="5">
        <v>0</v>
      </c>
      <c r="M1070" t="str">
        <f>IF(ISERROR(VLOOKUP(A1070,'[1]Ecart validé'!$A:$A,1,FALSE)),Z1070,"Ecart Validé")</f>
        <v>valid</v>
      </c>
      <c r="R1070" t="s">
        <v>30</v>
      </c>
      <c r="X1070"/>
      <c r="Y1070"/>
      <c r="Z1070" t="s">
        <v>31</v>
      </c>
    </row>
    <row r="1071" spans="1:26" x14ac:dyDescent="0.3">
      <c r="A1071" t="s">
        <v>1679</v>
      </c>
      <c r="B1071" t="s">
        <v>963</v>
      </c>
      <c r="C1071">
        <v>58405</v>
      </c>
      <c r="D1071" t="str">
        <f>+VLOOKUP(C1071,Param!K:L,2,FALSE)</f>
        <v>TARGETTI FRANCE</v>
      </c>
      <c r="E1071" t="s">
        <v>1680</v>
      </c>
      <c r="F1071" t="s">
        <v>28</v>
      </c>
      <c r="G1071" t="s">
        <v>29</v>
      </c>
      <c r="H1071" s="5">
        <v>1196.1400000000001</v>
      </c>
      <c r="I1071" s="5">
        <v>1196.1400000000001</v>
      </c>
      <c r="J1071" s="5">
        <v>0</v>
      </c>
      <c r="K1071" s="5">
        <v>1196.1400000000001</v>
      </c>
      <c r="L1071" s="5">
        <v>0</v>
      </c>
      <c r="M1071" t="str">
        <f>IF(ISERROR(VLOOKUP(A1071,'[1]Ecart validé'!$A:$A,1,FALSE)),Z1071,"Ecart Validé")</f>
        <v>valid</v>
      </c>
      <c r="R1071" t="s">
        <v>30</v>
      </c>
      <c r="X1071"/>
      <c r="Y1071"/>
      <c r="Z1071" t="s">
        <v>31</v>
      </c>
    </row>
    <row r="1072" spans="1:26" x14ac:dyDescent="0.3">
      <c r="A1072" t="s">
        <v>1681</v>
      </c>
      <c r="B1072" t="s">
        <v>963</v>
      </c>
      <c r="C1072">
        <v>58405</v>
      </c>
      <c r="D1072" t="str">
        <f>+VLOOKUP(C1072,Param!K:L,2,FALSE)</f>
        <v>TARGETTI FRANCE</v>
      </c>
      <c r="E1072" t="s">
        <v>1680</v>
      </c>
      <c r="F1072" t="s">
        <v>33</v>
      </c>
      <c r="G1072" t="s">
        <v>29</v>
      </c>
      <c r="H1072" s="5">
        <v>217.14</v>
      </c>
      <c r="I1072" s="5">
        <v>217.14</v>
      </c>
      <c r="J1072" s="5">
        <v>0</v>
      </c>
      <c r="K1072" s="5">
        <v>217.14</v>
      </c>
      <c r="L1072" s="5">
        <v>0</v>
      </c>
      <c r="M1072" t="str">
        <f>IF(ISERROR(VLOOKUP(A1072,'[1]Ecart validé'!$A:$A,1,FALSE)),Z1072,"Ecart Validé")</f>
        <v>valid</v>
      </c>
      <c r="R1072" t="s">
        <v>30</v>
      </c>
      <c r="X1072"/>
      <c r="Y1072"/>
      <c r="Z1072" t="s">
        <v>31</v>
      </c>
    </row>
    <row r="1073" spans="1:26" x14ac:dyDescent="0.3">
      <c r="A1073" t="s">
        <v>1682</v>
      </c>
      <c r="B1073" t="s">
        <v>963</v>
      </c>
      <c r="C1073">
        <v>58405</v>
      </c>
      <c r="D1073" t="str">
        <f>+VLOOKUP(C1073,Param!K:L,2,FALSE)</f>
        <v>TARGETTI FRANCE</v>
      </c>
      <c r="E1073" t="s">
        <v>1680</v>
      </c>
      <c r="F1073" t="s">
        <v>35</v>
      </c>
      <c r="G1073" t="s">
        <v>29</v>
      </c>
      <c r="H1073" s="5">
        <v>116.05</v>
      </c>
      <c r="I1073" s="5">
        <v>116.05</v>
      </c>
      <c r="J1073" s="5">
        <v>0</v>
      </c>
      <c r="K1073" s="5">
        <v>116.05</v>
      </c>
      <c r="L1073" s="5">
        <v>0</v>
      </c>
      <c r="M1073" t="str">
        <f>IF(ISERROR(VLOOKUP(A1073,'[1]Ecart validé'!$A:$A,1,FALSE)),Z1073,"Ecart Validé")</f>
        <v>valid</v>
      </c>
      <c r="R1073" t="s">
        <v>30</v>
      </c>
      <c r="X1073"/>
      <c r="Y1073"/>
      <c r="Z1073" t="s">
        <v>31</v>
      </c>
    </row>
    <row r="1074" spans="1:26" x14ac:dyDescent="0.3">
      <c r="A1074" t="s">
        <v>1683</v>
      </c>
      <c r="B1074" t="s">
        <v>963</v>
      </c>
      <c r="C1074">
        <v>58405</v>
      </c>
      <c r="D1074" t="str">
        <f>+VLOOKUP(C1074,Param!K:L,2,FALSE)</f>
        <v>TARGETTI FRANCE</v>
      </c>
      <c r="E1074" t="s">
        <v>1680</v>
      </c>
      <c r="F1074" t="s">
        <v>37</v>
      </c>
      <c r="G1074" t="s">
        <v>29</v>
      </c>
      <c r="H1074" s="5">
        <v>8231.2999999999993</v>
      </c>
      <c r="I1074" s="5">
        <v>8231.2999999999993</v>
      </c>
      <c r="J1074" s="5">
        <v>0</v>
      </c>
      <c r="K1074" s="5">
        <v>8231.2999999999993</v>
      </c>
      <c r="L1074" s="5">
        <v>0</v>
      </c>
      <c r="M1074" t="str">
        <f>IF(ISERROR(VLOOKUP(A1074,'[1]Ecart validé'!$A:$A,1,FALSE)),Z1074,"Ecart Validé")</f>
        <v>valid</v>
      </c>
      <c r="R1074" t="s">
        <v>30</v>
      </c>
      <c r="X1074"/>
      <c r="Y1074"/>
      <c r="Z1074" t="s">
        <v>31</v>
      </c>
    </row>
    <row r="1075" spans="1:26" x14ac:dyDescent="0.3">
      <c r="A1075" t="s">
        <v>1684</v>
      </c>
      <c r="B1075" t="s">
        <v>963</v>
      </c>
      <c r="C1075">
        <v>58409</v>
      </c>
      <c r="D1075" t="str">
        <f>+VLOOKUP(C1075,Param!K:L,2,FALSE)</f>
        <v>DUNI</v>
      </c>
      <c r="E1075" t="s">
        <v>1685</v>
      </c>
      <c r="F1075" t="s">
        <v>33</v>
      </c>
      <c r="G1075" t="s">
        <v>29</v>
      </c>
      <c r="H1075" s="5">
        <v>23454.12</v>
      </c>
      <c r="I1075" s="5">
        <v>23454.120599999998</v>
      </c>
      <c r="J1075" s="5">
        <v>-5.9999999575666098E-4</v>
      </c>
      <c r="K1075" s="5">
        <v>23454.120599999998</v>
      </c>
      <c r="L1075" s="5">
        <v>-5.9999999575666098E-4</v>
      </c>
      <c r="M1075" t="str">
        <f>IF(ISERROR(VLOOKUP(A1075,'[1]Ecart validé'!$A:$A,1,FALSE)),Z1075,"Ecart Validé")</f>
        <v>valid</v>
      </c>
      <c r="R1075" t="s">
        <v>30</v>
      </c>
      <c r="X1075"/>
      <c r="Y1075"/>
      <c r="Z1075" t="s">
        <v>31</v>
      </c>
    </row>
    <row r="1076" spans="1:26" ht="43.2" x14ac:dyDescent="0.3">
      <c r="A1076" t="s">
        <v>1686</v>
      </c>
      <c r="B1076" t="s">
        <v>963</v>
      </c>
      <c r="C1076">
        <v>58409</v>
      </c>
      <c r="D1076" t="str">
        <f>+VLOOKUP(C1076,Param!K:L,2,FALSE)</f>
        <v>DUNI</v>
      </c>
      <c r="E1076" t="s">
        <v>1685</v>
      </c>
      <c r="F1076" t="s">
        <v>37</v>
      </c>
      <c r="G1076" t="s">
        <v>29</v>
      </c>
      <c r="H1076" s="5">
        <v>45937.21</v>
      </c>
      <c r="I1076" s="5">
        <v>45937.207199999997</v>
      </c>
      <c r="J1076" s="5">
        <v>2.8000000020256201E-3</v>
      </c>
      <c r="K1076" s="5">
        <v>45937.207199999997</v>
      </c>
      <c r="L1076" s="5">
        <v>2.8000000020256201E-3</v>
      </c>
      <c r="M1076" t="str">
        <f>IF(ISERROR(VLOOKUP(A1076,'[1]Ecart validé'!$A:$A,1,FALSE)),Z1076,"Ecart Validé")</f>
        <v>valid</v>
      </c>
      <c r="R1076" t="s">
        <v>30</v>
      </c>
      <c r="S1076" t="s">
        <v>45</v>
      </c>
      <c r="T1076" t="s">
        <v>46</v>
      </c>
      <c r="U1076" s="13" t="s">
        <v>1687</v>
      </c>
      <c r="X1076"/>
      <c r="Y1076"/>
      <c r="Z1076" t="s">
        <v>31</v>
      </c>
    </row>
    <row r="1077" spans="1:26" x14ac:dyDescent="0.3">
      <c r="A1077" t="s">
        <v>1688</v>
      </c>
      <c r="B1077" t="s">
        <v>963</v>
      </c>
      <c r="C1077">
        <v>58429</v>
      </c>
      <c r="D1077" t="str">
        <f>+VLOOKUP(C1077,Param!K:L,2,FALSE)</f>
        <v>SNCF</v>
      </c>
      <c r="E1077" t="s">
        <v>1689</v>
      </c>
      <c r="F1077" t="s">
        <v>51</v>
      </c>
      <c r="G1077" t="s">
        <v>29</v>
      </c>
      <c r="H1077" s="5">
        <v>3590.98</v>
      </c>
      <c r="I1077" s="5">
        <v>3590.98</v>
      </c>
      <c r="J1077" s="5">
        <v>0</v>
      </c>
      <c r="K1077" s="5">
        <v>3590.98</v>
      </c>
      <c r="L1077" s="5">
        <v>0</v>
      </c>
      <c r="M1077" t="str">
        <f>IF(ISERROR(VLOOKUP(A1077,'[1]Ecart validé'!$A:$A,1,FALSE)),Z1077,"Ecart Validé")</f>
        <v>valid</v>
      </c>
      <c r="R1077" t="s">
        <v>30</v>
      </c>
      <c r="X1077"/>
      <c r="Y1077"/>
      <c r="Z1077" t="s">
        <v>31</v>
      </c>
    </row>
    <row r="1078" spans="1:26" x14ac:dyDescent="0.3">
      <c r="A1078" t="s">
        <v>1690</v>
      </c>
      <c r="B1078" t="s">
        <v>963</v>
      </c>
      <c r="C1078">
        <v>58871</v>
      </c>
      <c r="D1078" t="str">
        <f>+VLOOKUP(C1078,Param!K:L,2,FALSE)</f>
        <v>FERMOB SA</v>
      </c>
      <c r="E1078" t="s">
        <v>1691</v>
      </c>
      <c r="F1078" t="s">
        <v>28</v>
      </c>
      <c r="G1078" t="s">
        <v>29</v>
      </c>
      <c r="H1078" s="5">
        <v>19522.38</v>
      </c>
      <c r="I1078" s="5">
        <v>19522.3842</v>
      </c>
      <c r="J1078" s="5">
        <v>-4.1999999994004602E-3</v>
      </c>
      <c r="K1078" s="5">
        <v>19522.38</v>
      </c>
      <c r="L1078" s="5">
        <v>0</v>
      </c>
      <c r="M1078" t="str">
        <f>IF(ISERROR(VLOOKUP(A1078,'[1]Ecart validé'!$A:$A,1,FALSE)),Z1078,"Ecart Validé")</f>
        <v>valid</v>
      </c>
      <c r="R1078" t="s">
        <v>30</v>
      </c>
      <c r="X1078"/>
      <c r="Y1078"/>
      <c r="Z1078" t="s">
        <v>31</v>
      </c>
    </row>
    <row r="1079" spans="1:26" x14ac:dyDescent="0.3">
      <c r="A1079" t="s">
        <v>1692</v>
      </c>
      <c r="B1079" t="s">
        <v>963</v>
      </c>
      <c r="C1079">
        <v>58871</v>
      </c>
      <c r="D1079" t="str">
        <f>+VLOOKUP(C1079,Param!K:L,2,FALSE)</f>
        <v>FERMOB SA</v>
      </c>
      <c r="E1079" t="s">
        <v>1691</v>
      </c>
      <c r="F1079" t="s">
        <v>33</v>
      </c>
      <c r="G1079" t="s">
        <v>29</v>
      </c>
      <c r="H1079" s="5">
        <v>28350.31</v>
      </c>
      <c r="I1079" s="5">
        <v>28350.309000000001</v>
      </c>
      <c r="J1079" s="5">
        <v>1.0000000002037201E-3</v>
      </c>
      <c r="K1079" s="5">
        <v>28350.31</v>
      </c>
      <c r="L1079" s="5">
        <v>0</v>
      </c>
      <c r="M1079" t="str">
        <f>IF(ISERROR(VLOOKUP(A1079,'[1]Ecart validé'!$A:$A,1,FALSE)),Z1079,"Ecart Validé")</f>
        <v>valid</v>
      </c>
      <c r="R1079" t="s">
        <v>30</v>
      </c>
      <c r="X1079"/>
      <c r="Y1079"/>
      <c r="Z1079" t="s">
        <v>31</v>
      </c>
    </row>
    <row r="1080" spans="1:26" x14ac:dyDescent="0.3">
      <c r="A1080" t="s">
        <v>1693</v>
      </c>
      <c r="B1080" t="s">
        <v>963</v>
      </c>
      <c r="C1080">
        <v>58871</v>
      </c>
      <c r="D1080" t="str">
        <f>+VLOOKUP(C1080,Param!K:L,2,FALSE)</f>
        <v>FERMOB SA</v>
      </c>
      <c r="E1080" t="s">
        <v>1691</v>
      </c>
      <c r="F1080" t="s">
        <v>35</v>
      </c>
      <c r="G1080" t="s">
        <v>29</v>
      </c>
      <c r="H1080" s="5">
        <v>16158.7</v>
      </c>
      <c r="I1080" s="5">
        <v>16158.704400000001</v>
      </c>
      <c r="J1080" s="5">
        <v>-4.399999999805E-3</v>
      </c>
      <c r="K1080" s="5">
        <v>16158.7</v>
      </c>
      <c r="L1080" s="5">
        <v>0</v>
      </c>
      <c r="M1080" t="str">
        <f>IF(ISERROR(VLOOKUP(A1080,'[1]Ecart validé'!$A:$A,1,FALSE)),Z1080,"Ecart Validé")</f>
        <v>valid</v>
      </c>
      <c r="R1080" t="s">
        <v>30</v>
      </c>
      <c r="X1080"/>
      <c r="Y1080"/>
      <c r="Z1080" t="s">
        <v>31</v>
      </c>
    </row>
    <row r="1081" spans="1:26" x14ac:dyDescent="0.3">
      <c r="A1081" t="s">
        <v>1694</v>
      </c>
      <c r="B1081" t="s">
        <v>963</v>
      </c>
      <c r="C1081">
        <v>58871</v>
      </c>
      <c r="D1081" t="str">
        <f>+VLOOKUP(C1081,Param!K:L,2,FALSE)</f>
        <v>FERMOB SA</v>
      </c>
      <c r="E1081" t="s">
        <v>1691</v>
      </c>
      <c r="F1081" t="s">
        <v>37</v>
      </c>
      <c r="G1081" t="s">
        <v>29</v>
      </c>
      <c r="H1081" s="5">
        <v>5444.56</v>
      </c>
      <c r="I1081" s="5">
        <v>5444.5595999999996</v>
      </c>
      <c r="J1081" s="5">
        <v>4.00000000809086E-4</v>
      </c>
      <c r="K1081" s="5">
        <v>5444.56</v>
      </c>
      <c r="L1081" s="5">
        <v>0</v>
      </c>
      <c r="M1081" t="str">
        <f>IF(ISERROR(VLOOKUP(A1081,'[1]Ecart validé'!$A:$A,1,FALSE)),Z1081,"Ecart Validé")</f>
        <v>valid</v>
      </c>
      <c r="R1081" t="s">
        <v>30</v>
      </c>
      <c r="X1081"/>
      <c r="Y1081"/>
      <c r="Z1081" t="s">
        <v>31</v>
      </c>
    </row>
    <row r="1082" spans="1:26" x14ac:dyDescent="0.3">
      <c r="A1082" t="s">
        <v>1695</v>
      </c>
      <c r="B1082" t="s">
        <v>963</v>
      </c>
      <c r="C1082">
        <v>62464</v>
      </c>
      <c r="D1082" t="str">
        <f>+VLOOKUP(C1082,Param!K:L,2,FALSE)</f>
        <v>B.I.G FLOORCOVERINGS N.V.</v>
      </c>
      <c r="E1082" t="s">
        <v>1696</v>
      </c>
      <c r="F1082" t="s">
        <v>51</v>
      </c>
      <c r="G1082" t="s">
        <v>29</v>
      </c>
      <c r="H1082" s="5">
        <v>40391.599999999999</v>
      </c>
      <c r="I1082" s="5">
        <v>40391.599999999999</v>
      </c>
      <c r="J1082" s="5">
        <v>0</v>
      </c>
      <c r="K1082" s="5">
        <v>40391.599999999999</v>
      </c>
      <c r="L1082" s="5">
        <v>0</v>
      </c>
      <c r="M1082" t="str">
        <f>IF(ISERROR(VLOOKUP(A1082,'[1]Ecart validé'!$A:$A,1,FALSE)),Z1082,"Ecart Validé")</f>
        <v>valid</v>
      </c>
      <c r="R1082" t="s">
        <v>30</v>
      </c>
      <c r="X1082"/>
      <c r="Y1082"/>
      <c r="Z1082" t="s">
        <v>31</v>
      </c>
    </row>
    <row r="1083" spans="1:26" x14ac:dyDescent="0.3">
      <c r="A1083" t="s">
        <v>1697</v>
      </c>
      <c r="B1083" t="s">
        <v>963</v>
      </c>
      <c r="C1083">
        <v>62464</v>
      </c>
      <c r="D1083" t="str">
        <f>+VLOOKUP(C1083,Param!K:L,2,FALSE)</f>
        <v>B.I.G FLOORCOVERINGS N.V.</v>
      </c>
      <c r="E1083" t="s">
        <v>1698</v>
      </c>
      <c r="F1083" t="s">
        <v>51</v>
      </c>
      <c r="G1083" t="s">
        <v>29</v>
      </c>
      <c r="H1083" s="5">
        <v>1967.2</v>
      </c>
      <c r="I1083" s="5">
        <v>1967.2031999999999</v>
      </c>
      <c r="J1083" s="5">
        <v>-3.1999999998788501E-3</v>
      </c>
      <c r="K1083" s="5">
        <v>1967.2</v>
      </c>
      <c r="L1083" s="5">
        <v>0</v>
      </c>
      <c r="M1083" t="str">
        <f>IF(ISERROR(VLOOKUP(A1083,'[1]Ecart validé'!$A:$A,1,FALSE)),Z1083,"Ecart Validé")</f>
        <v>valid</v>
      </c>
      <c r="R1083" t="s">
        <v>30</v>
      </c>
      <c r="X1083"/>
      <c r="Y1083"/>
      <c r="Z1083" t="s">
        <v>31</v>
      </c>
    </row>
    <row r="1084" spans="1:26" x14ac:dyDescent="0.3">
      <c r="A1084" t="s">
        <v>1699</v>
      </c>
      <c r="B1084" t="s">
        <v>963</v>
      </c>
      <c r="C1084">
        <v>62464</v>
      </c>
      <c r="D1084" t="str">
        <f>+VLOOKUP(C1084,Param!K:L,2,FALSE)</f>
        <v>B.I.G FLOORCOVERINGS N.V.</v>
      </c>
      <c r="E1084" t="s">
        <v>1700</v>
      </c>
      <c r="F1084" t="s">
        <v>51</v>
      </c>
      <c r="G1084" t="s">
        <v>29</v>
      </c>
      <c r="H1084" s="5">
        <v>14782.46</v>
      </c>
      <c r="I1084" s="5">
        <v>14782.46</v>
      </c>
      <c r="J1084" s="5">
        <v>0</v>
      </c>
      <c r="K1084" s="5">
        <v>14782.46</v>
      </c>
      <c r="L1084" s="5">
        <v>0</v>
      </c>
      <c r="M1084" t="str">
        <f>IF(ISERROR(VLOOKUP(A1084,'[1]Ecart validé'!$A:$A,1,FALSE)),Z1084,"Ecart Validé")</f>
        <v>valid</v>
      </c>
      <c r="R1084" t="s">
        <v>30</v>
      </c>
      <c r="X1084"/>
      <c r="Y1084"/>
      <c r="Z1084" t="s">
        <v>31</v>
      </c>
    </row>
    <row r="1085" spans="1:26" x14ac:dyDescent="0.3">
      <c r="A1085" t="s">
        <v>1701</v>
      </c>
      <c r="B1085" t="s">
        <v>963</v>
      </c>
      <c r="C1085">
        <v>64368</v>
      </c>
      <c r="D1085" t="str">
        <f>+VLOOKUP(C1085,Param!K:L,2,FALSE)</f>
        <v>ULSTER CARPET</v>
      </c>
      <c r="E1085" t="s">
        <v>1702</v>
      </c>
      <c r="F1085" t="s">
        <v>35</v>
      </c>
      <c r="G1085" t="s">
        <v>29</v>
      </c>
      <c r="H1085" s="5">
        <v>91.3</v>
      </c>
      <c r="I1085" s="5">
        <v>91.298000000000002</v>
      </c>
      <c r="J1085" s="5">
        <v>1.9999999999953302E-3</v>
      </c>
      <c r="K1085" s="5">
        <v>91.3</v>
      </c>
      <c r="L1085" s="5">
        <v>0</v>
      </c>
      <c r="M1085" t="str">
        <f>IF(ISERROR(VLOOKUP(A1085,'[1]Ecart validé'!$A:$A,1,FALSE)),Z1085,"Ecart Validé")</f>
        <v>valid</v>
      </c>
      <c r="R1085" t="s">
        <v>30</v>
      </c>
      <c r="X1085"/>
      <c r="Y1085"/>
      <c r="Z1085" t="s">
        <v>31</v>
      </c>
    </row>
    <row r="1086" spans="1:26" x14ac:dyDescent="0.3">
      <c r="A1086" t="s">
        <v>1703</v>
      </c>
      <c r="B1086" t="s">
        <v>963</v>
      </c>
      <c r="C1086">
        <v>65498</v>
      </c>
      <c r="D1086" t="str">
        <f>+VLOOKUP(C1086,Param!K:L,2,FALSE)</f>
        <v>SOFAMS SA</v>
      </c>
      <c r="E1086" t="s">
        <v>1704</v>
      </c>
      <c r="F1086" t="s">
        <v>28</v>
      </c>
      <c r="G1086" t="s">
        <v>29</v>
      </c>
      <c r="H1086" s="5">
        <v>6937.68</v>
      </c>
      <c r="I1086" s="5">
        <v>6937.68</v>
      </c>
      <c r="J1086" s="5">
        <v>0</v>
      </c>
      <c r="K1086" s="5">
        <v>6937.68</v>
      </c>
      <c r="L1086" s="5">
        <v>0</v>
      </c>
      <c r="M1086" t="str">
        <f>IF(ISERROR(VLOOKUP(A1086,'[1]Ecart validé'!$A:$A,1,FALSE)),Z1086,"Ecart Validé")</f>
        <v>valid</v>
      </c>
      <c r="R1086" t="s">
        <v>30</v>
      </c>
      <c r="X1086"/>
      <c r="Y1086"/>
      <c r="Z1086" t="s">
        <v>31</v>
      </c>
    </row>
    <row r="1087" spans="1:26" x14ac:dyDescent="0.3">
      <c r="A1087" t="s">
        <v>1705</v>
      </c>
      <c r="B1087" t="s">
        <v>963</v>
      </c>
      <c r="C1087">
        <v>65498</v>
      </c>
      <c r="D1087" t="str">
        <f>+VLOOKUP(C1087,Param!K:L,2,FALSE)</f>
        <v>SOFAMS SA</v>
      </c>
      <c r="E1087" t="s">
        <v>1704</v>
      </c>
      <c r="F1087" t="s">
        <v>33</v>
      </c>
      <c r="G1087" t="s">
        <v>29</v>
      </c>
      <c r="H1087" s="5">
        <v>1516.44</v>
      </c>
      <c r="I1087" s="5">
        <v>1516.44</v>
      </c>
      <c r="J1087" s="5">
        <v>0</v>
      </c>
      <c r="K1087" s="5">
        <v>1516.44</v>
      </c>
      <c r="L1087" s="5">
        <v>0</v>
      </c>
      <c r="M1087" t="str">
        <f>IF(ISERROR(VLOOKUP(A1087,'[1]Ecart validé'!$A:$A,1,FALSE)),Z1087,"Ecart Validé")</f>
        <v>valid</v>
      </c>
      <c r="R1087" t="s">
        <v>30</v>
      </c>
      <c r="X1087"/>
      <c r="Y1087"/>
      <c r="Z1087" t="s">
        <v>31</v>
      </c>
    </row>
    <row r="1088" spans="1:26" x14ac:dyDescent="0.3">
      <c r="A1088" t="s">
        <v>1706</v>
      </c>
      <c r="B1088" t="s">
        <v>963</v>
      </c>
      <c r="C1088">
        <v>65498</v>
      </c>
      <c r="D1088" t="str">
        <f>+VLOOKUP(C1088,Param!K:L,2,FALSE)</f>
        <v>SOFAMS SA</v>
      </c>
      <c r="E1088" t="s">
        <v>1704</v>
      </c>
      <c r="F1088" t="s">
        <v>37</v>
      </c>
      <c r="G1088" t="s">
        <v>29</v>
      </c>
      <c r="H1088" s="5">
        <v>5677.6</v>
      </c>
      <c r="I1088" s="5">
        <v>5677.6</v>
      </c>
      <c r="J1088" s="5">
        <v>0</v>
      </c>
      <c r="K1088" s="5">
        <v>5677.6</v>
      </c>
      <c r="L1088" s="5">
        <v>0</v>
      </c>
      <c r="M1088" t="str">
        <f>IF(ISERROR(VLOOKUP(A1088,'[1]Ecart validé'!$A:$A,1,FALSE)),Z1088,"Ecart Validé")</f>
        <v>valid</v>
      </c>
      <c r="R1088" t="s">
        <v>30</v>
      </c>
      <c r="X1088"/>
      <c r="Y1088"/>
      <c r="Z1088" t="s">
        <v>31</v>
      </c>
    </row>
    <row r="1089" spans="1:26" x14ac:dyDescent="0.3">
      <c r="A1089" t="s">
        <v>1707</v>
      </c>
      <c r="B1089" t="s">
        <v>963</v>
      </c>
      <c r="C1089">
        <v>65498</v>
      </c>
      <c r="D1089" t="str">
        <f>+VLOOKUP(C1089,Param!K:L,2,FALSE)</f>
        <v>SOFAMS SA</v>
      </c>
      <c r="E1089" t="s">
        <v>1708</v>
      </c>
      <c r="F1089" t="s">
        <v>28</v>
      </c>
      <c r="G1089" t="s">
        <v>29</v>
      </c>
      <c r="H1089" s="5">
        <v>6937.68</v>
      </c>
      <c r="I1089" s="5">
        <v>6937.68</v>
      </c>
      <c r="J1089" s="5">
        <v>0</v>
      </c>
      <c r="K1089" s="5">
        <v>6937.68</v>
      </c>
      <c r="L1089" s="5">
        <v>0</v>
      </c>
      <c r="M1089" t="str">
        <f>IF(ISERROR(VLOOKUP(A1089,'[1]Ecart validé'!$A:$A,1,FALSE)),Z1089,"Ecart Validé")</f>
        <v>valid</v>
      </c>
      <c r="R1089" t="s">
        <v>30</v>
      </c>
      <c r="X1089"/>
      <c r="Y1089"/>
      <c r="Z1089" t="s">
        <v>31</v>
      </c>
    </row>
    <row r="1090" spans="1:26" x14ac:dyDescent="0.3">
      <c r="A1090" t="s">
        <v>1709</v>
      </c>
      <c r="B1090" t="s">
        <v>963</v>
      </c>
      <c r="C1090">
        <v>65498</v>
      </c>
      <c r="D1090" t="str">
        <f>+VLOOKUP(C1090,Param!K:L,2,FALSE)</f>
        <v>SOFAMS SA</v>
      </c>
      <c r="E1090" t="s">
        <v>1708</v>
      </c>
      <c r="F1090" t="s">
        <v>33</v>
      </c>
      <c r="G1090" t="s">
        <v>29</v>
      </c>
      <c r="H1090" s="5">
        <v>1516.44</v>
      </c>
      <c r="I1090" s="5">
        <v>1516.44</v>
      </c>
      <c r="J1090" s="5">
        <v>0</v>
      </c>
      <c r="K1090" s="5">
        <v>1516.44</v>
      </c>
      <c r="L1090" s="5">
        <v>0</v>
      </c>
      <c r="M1090" t="str">
        <f>IF(ISERROR(VLOOKUP(A1090,'[1]Ecart validé'!$A:$A,1,FALSE)),Z1090,"Ecart Validé")</f>
        <v>valid</v>
      </c>
      <c r="R1090" t="s">
        <v>30</v>
      </c>
      <c r="X1090"/>
      <c r="Y1090"/>
      <c r="Z1090" t="s">
        <v>31</v>
      </c>
    </row>
    <row r="1091" spans="1:26" x14ac:dyDescent="0.3">
      <c r="A1091" t="s">
        <v>1710</v>
      </c>
      <c r="B1091" t="s">
        <v>963</v>
      </c>
      <c r="C1091">
        <v>65498</v>
      </c>
      <c r="D1091" t="str">
        <f>+VLOOKUP(C1091,Param!K:L,2,FALSE)</f>
        <v>SOFAMS SA</v>
      </c>
      <c r="E1091" t="s">
        <v>1708</v>
      </c>
      <c r="F1091" t="s">
        <v>35</v>
      </c>
      <c r="G1091" t="s">
        <v>29</v>
      </c>
      <c r="H1091" s="5">
        <v>2562.2399999999998</v>
      </c>
      <c r="I1091" s="5">
        <v>2562.2399999999998</v>
      </c>
      <c r="J1091" s="5">
        <v>0</v>
      </c>
      <c r="K1091" s="5">
        <v>2562.2399999999998</v>
      </c>
      <c r="L1091" s="5">
        <v>0</v>
      </c>
      <c r="M1091" t="str">
        <f>IF(ISERROR(VLOOKUP(A1091,'[1]Ecart validé'!$A:$A,1,FALSE)),Z1091,"Ecart Validé")</f>
        <v>valid</v>
      </c>
      <c r="R1091" t="s">
        <v>30</v>
      </c>
      <c r="X1091"/>
      <c r="Y1091"/>
      <c r="Z1091" t="s">
        <v>31</v>
      </c>
    </row>
    <row r="1092" spans="1:26" x14ac:dyDescent="0.3">
      <c r="A1092" t="s">
        <v>1711</v>
      </c>
      <c r="B1092" t="s">
        <v>963</v>
      </c>
      <c r="C1092">
        <v>65498</v>
      </c>
      <c r="D1092" t="str">
        <f>+VLOOKUP(C1092,Param!K:L,2,FALSE)</f>
        <v>SOFAMS SA</v>
      </c>
      <c r="E1092" t="s">
        <v>1708</v>
      </c>
      <c r="F1092" t="s">
        <v>37</v>
      </c>
      <c r="G1092" t="s">
        <v>29</v>
      </c>
      <c r="H1092" s="5">
        <v>5677.6</v>
      </c>
      <c r="I1092" s="5">
        <v>5677.6</v>
      </c>
      <c r="J1092" s="5">
        <v>0</v>
      </c>
      <c r="K1092" s="5">
        <v>5677.6</v>
      </c>
      <c r="L1092" s="5">
        <v>0</v>
      </c>
      <c r="M1092" t="str">
        <f>IF(ISERROR(VLOOKUP(A1092,'[1]Ecart validé'!$A:$A,1,FALSE)),Z1092,"Ecart Validé")</f>
        <v>valid</v>
      </c>
      <c r="R1092" t="s">
        <v>30</v>
      </c>
      <c r="X1092"/>
      <c r="Y1092"/>
      <c r="Z1092" t="s">
        <v>31</v>
      </c>
    </row>
    <row r="1093" spans="1:26" x14ac:dyDescent="0.3">
      <c r="A1093" t="s">
        <v>1712</v>
      </c>
      <c r="B1093" t="s">
        <v>963</v>
      </c>
      <c r="C1093">
        <v>65890</v>
      </c>
      <c r="D1093" t="str">
        <f>+VLOOKUP(C1093,Param!K:L,2,FALSE)</f>
        <v>KVADRAT SA</v>
      </c>
      <c r="E1093">
        <v>830002</v>
      </c>
      <c r="F1093" t="s">
        <v>28</v>
      </c>
      <c r="G1093" t="s">
        <v>29</v>
      </c>
      <c r="H1093" s="5">
        <v>48.24</v>
      </c>
      <c r="I1093" s="5">
        <v>48.24</v>
      </c>
      <c r="J1093" s="5">
        <v>0</v>
      </c>
      <c r="K1093" s="5">
        <v>48.24</v>
      </c>
      <c r="L1093" s="5">
        <v>0</v>
      </c>
      <c r="M1093" t="str">
        <f>IF(ISERROR(VLOOKUP(A1093,'[1]Ecart validé'!$A:$A,1,FALSE)),Z1093,"Ecart Validé")</f>
        <v>valid</v>
      </c>
      <c r="R1093" t="s">
        <v>30</v>
      </c>
      <c r="X1093"/>
      <c r="Y1093"/>
      <c r="Z1093" t="s">
        <v>31</v>
      </c>
    </row>
    <row r="1094" spans="1:26" x14ac:dyDescent="0.3">
      <c r="A1094" t="s">
        <v>1713</v>
      </c>
      <c r="B1094" t="s">
        <v>963</v>
      </c>
      <c r="C1094">
        <v>65890</v>
      </c>
      <c r="D1094" t="str">
        <f>+VLOOKUP(C1094,Param!K:L,2,FALSE)</f>
        <v>KVADRAT SA</v>
      </c>
      <c r="E1094">
        <v>830002</v>
      </c>
      <c r="F1094" t="s">
        <v>35</v>
      </c>
      <c r="G1094" t="s">
        <v>29</v>
      </c>
      <c r="H1094" s="5">
        <v>129.24</v>
      </c>
      <c r="I1094" s="5">
        <v>129.24</v>
      </c>
      <c r="J1094" s="5">
        <v>0</v>
      </c>
      <c r="K1094" s="5">
        <v>129.24</v>
      </c>
      <c r="L1094" s="5">
        <v>0</v>
      </c>
      <c r="M1094" t="str">
        <f>IF(ISERROR(VLOOKUP(A1094,'[1]Ecart validé'!$A:$A,1,FALSE)),Z1094,"Ecart Validé")</f>
        <v>valid</v>
      </c>
      <c r="R1094" t="s">
        <v>30</v>
      </c>
      <c r="X1094"/>
      <c r="Y1094"/>
      <c r="Z1094" t="s">
        <v>31</v>
      </c>
    </row>
    <row r="1095" spans="1:26" x14ac:dyDescent="0.3">
      <c r="A1095" t="s">
        <v>1714</v>
      </c>
      <c r="B1095" t="s">
        <v>963</v>
      </c>
      <c r="C1095">
        <v>65890</v>
      </c>
      <c r="D1095" t="str">
        <f>+VLOOKUP(C1095,Param!K:L,2,FALSE)</f>
        <v>KVADRAT SA</v>
      </c>
      <c r="E1095">
        <v>830002</v>
      </c>
      <c r="F1095" t="s">
        <v>37</v>
      </c>
      <c r="G1095" t="s">
        <v>29</v>
      </c>
      <c r="H1095" s="5">
        <v>173.95</v>
      </c>
      <c r="I1095" s="5">
        <v>173.94</v>
      </c>
      <c r="J1095" s="5">
        <v>9.9999999999908998E-3</v>
      </c>
      <c r="K1095" s="5">
        <v>173.95</v>
      </c>
      <c r="L1095" s="5">
        <v>0</v>
      </c>
      <c r="M1095" t="str">
        <f>IF(ISERROR(VLOOKUP(A1095,'[1]Ecart validé'!$A:$A,1,FALSE)),Z1095,"Ecart Validé")</f>
        <v>valid</v>
      </c>
      <c r="R1095" t="s">
        <v>30</v>
      </c>
      <c r="X1095"/>
      <c r="Y1095"/>
      <c r="Z1095" t="s">
        <v>31</v>
      </c>
    </row>
    <row r="1096" spans="1:26" x14ac:dyDescent="0.3">
      <c r="A1096" t="s">
        <v>1715</v>
      </c>
      <c r="B1096" t="s">
        <v>963</v>
      </c>
      <c r="C1096">
        <v>66444</v>
      </c>
      <c r="D1096" t="str">
        <f>+VLOOKUP(C1096,Param!K:L,2,FALSE)</f>
        <v>FOSCARINI SPA</v>
      </c>
      <c r="E1096" t="s">
        <v>1716</v>
      </c>
      <c r="F1096" t="s">
        <v>28</v>
      </c>
      <c r="G1096" t="s">
        <v>29</v>
      </c>
      <c r="H1096" s="5">
        <v>492.6</v>
      </c>
      <c r="I1096" s="5">
        <v>492.60359999999997</v>
      </c>
      <c r="J1096" s="5">
        <v>-3.59999999994897E-3</v>
      </c>
      <c r="K1096" s="5">
        <v>492.6</v>
      </c>
      <c r="L1096" s="5">
        <v>0</v>
      </c>
      <c r="M1096" t="str">
        <f>IF(ISERROR(VLOOKUP(A1096,'[1]Ecart validé'!$A:$A,1,FALSE)),Z1096,"Ecart Validé")</f>
        <v>valid</v>
      </c>
      <c r="R1096" t="s">
        <v>30</v>
      </c>
      <c r="X1096"/>
      <c r="Y1096"/>
      <c r="Z1096" t="s">
        <v>31</v>
      </c>
    </row>
    <row r="1097" spans="1:26" x14ac:dyDescent="0.3">
      <c r="A1097" t="s">
        <v>1717</v>
      </c>
      <c r="B1097" t="s">
        <v>963</v>
      </c>
      <c r="C1097">
        <v>66444</v>
      </c>
      <c r="D1097" t="str">
        <f>+VLOOKUP(C1097,Param!K:L,2,FALSE)</f>
        <v>FOSCARINI SPA</v>
      </c>
      <c r="E1097" t="s">
        <v>1716</v>
      </c>
      <c r="F1097" t="s">
        <v>37</v>
      </c>
      <c r="G1097" t="s">
        <v>29</v>
      </c>
      <c r="H1097" s="5">
        <v>28.28</v>
      </c>
      <c r="I1097" s="5">
        <v>28.279199999999999</v>
      </c>
      <c r="J1097" s="5">
        <v>8.0000000000168803E-4</v>
      </c>
      <c r="K1097" s="5">
        <v>28.28</v>
      </c>
      <c r="L1097" s="5">
        <v>0</v>
      </c>
      <c r="M1097" t="str">
        <f>IF(ISERROR(VLOOKUP(A1097,'[1]Ecart validé'!$A:$A,1,FALSE)),Z1097,"Ecart Validé")</f>
        <v>valid</v>
      </c>
      <c r="R1097" t="s">
        <v>30</v>
      </c>
      <c r="X1097"/>
      <c r="Y1097"/>
      <c r="Z1097" t="s">
        <v>31</v>
      </c>
    </row>
    <row r="1098" spans="1:26" x14ac:dyDescent="0.3">
      <c r="A1098" t="s">
        <v>1718</v>
      </c>
      <c r="B1098" t="s">
        <v>963</v>
      </c>
      <c r="C1098">
        <v>68973</v>
      </c>
      <c r="D1098" t="str">
        <f>+VLOOKUP(C1098,Param!K:L,2,FALSE)</f>
        <v>SGGSNE (SAINT-GOBAIN GLASS SOLUTIONS NORD EST)</v>
      </c>
      <c r="E1098" t="s">
        <v>1719</v>
      </c>
      <c r="F1098" t="s">
        <v>28</v>
      </c>
      <c r="G1098" t="s">
        <v>29</v>
      </c>
      <c r="H1098" s="5">
        <v>9610.2800000000007</v>
      </c>
      <c r="I1098" s="5">
        <v>9610.2795999999998</v>
      </c>
      <c r="J1098" s="5">
        <v>4.00000000809086E-4</v>
      </c>
      <c r="K1098" s="5">
        <v>9610.2800000000007</v>
      </c>
      <c r="L1098" s="5">
        <v>0</v>
      </c>
      <c r="M1098" t="str">
        <f>IF(ISERROR(VLOOKUP(A1098,'[1]Ecart validé'!$A:$A,1,FALSE)),Z1098,"Ecart Validé")</f>
        <v>valid</v>
      </c>
      <c r="R1098" t="s">
        <v>30</v>
      </c>
      <c r="X1098"/>
      <c r="Y1098"/>
      <c r="Z1098" t="s">
        <v>31</v>
      </c>
    </row>
    <row r="1099" spans="1:26" x14ac:dyDescent="0.3">
      <c r="A1099" t="s">
        <v>1720</v>
      </c>
      <c r="B1099" t="s">
        <v>963</v>
      </c>
      <c r="C1099">
        <v>68973</v>
      </c>
      <c r="D1099" t="str">
        <f>+VLOOKUP(C1099,Param!K:L,2,FALSE)</f>
        <v>SGGSNE (SAINT-GOBAIN GLASS SOLUTIONS NORD EST)</v>
      </c>
      <c r="E1099" t="s">
        <v>1719</v>
      </c>
      <c r="F1099" t="s">
        <v>33</v>
      </c>
      <c r="G1099" t="s">
        <v>29</v>
      </c>
      <c r="H1099" s="5">
        <v>2631.69</v>
      </c>
      <c r="I1099" s="5">
        <v>2631.6707999999999</v>
      </c>
      <c r="J1099" s="5">
        <v>1.9200000000182599E-2</v>
      </c>
      <c r="K1099" s="5">
        <v>2631.69</v>
      </c>
      <c r="L1099" s="5">
        <v>0</v>
      </c>
      <c r="M1099" t="str">
        <f>IF(ISERROR(VLOOKUP(A1099,'[1]Ecart validé'!$A:$A,1,FALSE)),Z1099,"Ecart Validé")</f>
        <v>valid</v>
      </c>
      <c r="R1099" t="s">
        <v>30</v>
      </c>
      <c r="X1099"/>
      <c r="Y1099"/>
      <c r="Z1099" t="s">
        <v>31</v>
      </c>
    </row>
    <row r="1100" spans="1:26" x14ac:dyDescent="0.3">
      <c r="A1100" t="s">
        <v>1721</v>
      </c>
      <c r="B1100" t="s">
        <v>963</v>
      </c>
      <c r="C1100">
        <v>68973</v>
      </c>
      <c r="D1100" t="str">
        <f>+VLOOKUP(C1100,Param!K:L,2,FALSE)</f>
        <v>SGGSNE (SAINT-GOBAIN GLASS SOLUTIONS NORD EST)</v>
      </c>
      <c r="E1100" t="s">
        <v>1719</v>
      </c>
      <c r="F1100" t="s">
        <v>35</v>
      </c>
      <c r="G1100" t="s">
        <v>29</v>
      </c>
      <c r="H1100" s="5">
        <v>2401.23</v>
      </c>
      <c r="I1100" s="5">
        <v>2401.2323999999999</v>
      </c>
      <c r="J1100" s="5">
        <v>-2.3999999998522898E-3</v>
      </c>
      <c r="K1100" s="5">
        <v>2401.23</v>
      </c>
      <c r="L1100" s="5">
        <v>0</v>
      </c>
      <c r="M1100" t="str">
        <f>IF(ISERROR(VLOOKUP(A1100,'[1]Ecart validé'!$A:$A,1,FALSE)),Z1100,"Ecart Validé")</f>
        <v>valid</v>
      </c>
      <c r="R1100" t="s">
        <v>30</v>
      </c>
      <c r="X1100"/>
      <c r="Y1100"/>
      <c r="Z1100" t="s">
        <v>31</v>
      </c>
    </row>
    <row r="1101" spans="1:26" x14ac:dyDescent="0.3">
      <c r="A1101" t="s">
        <v>1722</v>
      </c>
      <c r="B1101" t="s">
        <v>963</v>
      </c>
      <c r="C1101">
        <v>68973</v>
      </c>
      <c r="D1101" t="str">
        <f>+VLOOKUP(C1101,Param!K:L,2,FALSE)</f>
        <v>SGGSNE (SAINT-GOBAIN GLASS SOLUTIONS NORD EST)</v>
      </c>
      <c r="E1101" t="s">
        <v>1719</v>
      </c>
      <c r="F1101" t="s">
        <v>37</v>
      </c>
      <c r="G1101" t="s">
        <v>29</v>
      </c>
      <c r="H1101" s="5">
        <v>7434.96</v>
      </c>
      <c r="I1101" s="5">
        <v>7434.9624000000003</v>
      </c>
      <c r="J1101" s="5">
        <v>-2.4000000003070402E-3</v>
      </c>
      <c r="K1101" s="5">
        <v>7434.96</v>
      </c>
      <c r="L1101" s="5">
        <v>0</v>
      </c>
      <c r="M1101" t="str">
        <f>IF(ISERROR(VLOOKUP(A1101,'[1]Ecart validé'!$A:$A,1,FALSE)),Z1101,"Ecart Validé")</f>
        <v>valid</v>
      </c>
      <c r="R1101" t="s">
        <v>30</v>
      </c>
      <c r="X1101"/>
      <c r="Y1101"/>
      <c r="Z1101" t="s">
        <v>31</v>
      </c>
    </row>
    <row r="1102" spans="1:26" x14ac:dyDescent="0.3">
      <c r="A1102" t="s">
        <v>1723</v>
      </c>
      <c r="B1102" t="s">
        <v>963</v>
      </c>
      <c r="C1102">
        <v>70014</v>
      </c>
      <c r="D1102" t="str">
        <f>+VLOOKUP(C1102,Param!K:L,2,FALSE)</f>
        <v>APSIDE</v>
      </c>
      <c r="E1102" t="s">
        <v>1724</v>
      </c>
      <c r="F1102" t="s">
        <v>51</v>
      </c>
      <c r="G1102" t="s">
        <v>29</v>
      </c>
      <c r="H1102" s="5">
        <v>5256</v>
      </c>
      <c r="I1102" s="5">
        <v>5256</v>
      </c>
      <c r="J1102" s="5">
        <v>0</v>
      </c>
      <c r="K1102" s="5">
        <v>5256</v>
      </c>
      <c r="L1102" s="5">
        <v>0</v>
      </c>
      <c r="M1102" t="str">
        <f>IF(ISERROR(VLOOKUP(A1102,'[1]Ecart validé'!$A:$A,1,FALSE)),Z1102,"Ecart Validé")</f>
        <v>valid</v>
      </c>
      <c r="R1102" t="s">
        <v>30</v>
      </c>
      <c r="X1102"/>
      <c r="Y1102"/>
      <c r="Z1102" t="s">
        <v>31</v>
      </c>
    </row>
    <row r="1103" spans="1:26" x14ac:dyDescent="0.3">
      <c r="A1103" t="s">
        <v>1725</v>
      </c>
      <c r="B1103" t="s">
        <v>963</v>
      </c>
      <c r="C1103">
        <v>70088</v>
      </c>
      <c r="D1103" t="str">
        <f>+VLOOKUP(C1103,Param!K:L,2,FALSE)</f>
        <v>BLUE CONSULTING</v>
      </c>
      <c r="E1103" t="s">
        <v>1726</v>
      </c>
      <c r="F1103" t="s">
        <v>51</v>
      </c>
      <c r="G1103" t="s">
        <v>29</v>
      </c>
      <c r="H1103" s="5">
        <v>7489.6</v>
      </c>
      <c r="I1103" s="5">
        <v>7489.6</v>
      </c>
      <c r="J1103" s="5">
        <v>0</v>
      </c>
      <c r="K1103" s="5">
        <v>7489.6</v>
      </c>
      <c r="L1103" s="5">
        <v>0</v>
      </c>
      <c r="M1103" t="str">
        <f>IF(ISERROR(VLOOKUP(A1103,'[1]Ecart validé'!$A:$A,1,FALSE)),Z1103,"Ecart Validé")</f>
        <v>valid</v>
      </c>
      <c r="R1103" t="s">
        <v>30</v>
      </c>
      <c r="X1103"/>
      <c r="Y1103"/>
      <c r="Z1103" t="s">
        <v>31</v>
      </c>
    </row>
    <row r="1104" spans="1:26" x14ac:dyDescent="0.3">
      <c r="A1104" t="s">
        <v>1727</v>
      </c>
      <c r="B1104" t="s">
        <v>963</v>
      </c>
      <c r="C1104">
        <v>70302</v>
      </c>
      <c r="D1104" t="str">
        <f>+VLOOKUP(C1104,Param!K:L,2,FALSE)</f>
        <v>CROWN INTERNATIONAL BV</v>
      </c>
      <c r="E1104" t="s">
        <v>1728</v>
      </c>
      <c r="F1104" t="s">
        <v>28</v>
      </c>
      <c r="G1104" t="s">
        <v>29</v>
      </c>
      <c r="H1104" s="5">
        <v>1176.6400000000001</v>
      </c>
      <c r="I1104" s="5">
        <v>1176.6405</v>
      </c>
      <c r="J1104" s="5">
        <v>-4.9999999987448897E-4</v>
      </c>
      <c r="K1104" s="5">
        <v>1176.6400000000001</v>
      </c>
      <c r="L1104" s="5">
        <v>0</v>
      </c>
      <c r="M1104" t="str">
        <f>IF(ISERROR(VLOOKUP(A1104,'[1]Ecart validé'!$A:$A,1,FALSE)),Z1104,"Ecart Validé")</f>
        <v>valid</v>
      </c>
      <c r="R1104" t="s">
        <v>30</v>
      </c>
      <c r="X1104"/>
      <c r="Y1104"/>
      <c r="Z1104" t="s">
        <v>31</v>
      </c>
    </row>
    <row r="1105" spans="1:26" x14ac:dyDescent="0.3">
      <c r="A1105" t="s">
        <v>1729</v>
      </c>
      <c r="B1105" t="s">
        <v>963</v>
      </c>
      <c r="C1105">
        <v>70302</v>
      </c>
      <c r="D1105" t="str">
        <f>+VLOOKUP(C1105,Param!K:L,2,FALSE)</f>
        <v>CROWN INTERNATIONAL BV</v>
      </c>
      <c r="E1105" t="s">
        <v>1728</v>
      </c>
      <c r="F1105" t="s">
        <v>33</v>
      </c>
      <c r="G1105" t="s">
        <v>29</v>
      </c>
      <c r="H1105" s="5">
        <v>3128.56</v>
      </c>
      <c r="I1105" s="5">
        <v>3128.5554999999999</v>
      </c>
      <c r="J1105" s="5">
        <v>4.5000000000072699E-3</v>
      </c>
      <c r="K1105" s="5">
        <v>3128.56</v>
      </c>
      <c r="L1105" s="5">
        <v>0</v>
      </c>
      <c r="M1105" t="str">
        <f>IF(ISERROR(VLOOKUP(A1105,'[1]Ecart validé'!$A:$A,1,FALSE)),Z1105,"Ecart Validé")</f>
        <v>valid</v>
      </c>
      <c r="R1105" t="s">
        <v>30</v>
      </c>
      <c r="X1105"/>
      <c r="Y1105"/>
      <c r="Z1105" t="s">
        <v>31</v>
      </c>
    </row>
    <row r="1106" spans="1:26" x14ac:dyDescent="0.3">
      <c r="A1106" t="s">
        <v>1730</v>
      </c>
      <c r="B1106" t="s">
        <v>963</v>
      </c>
      <c r="C1106">
        <v>70302</v>
      </c>
      <c r="D1106" t="str">
        <f>+VLOOKUP(C1106,Param!K:L,2,FALSE)</f>
        <v>CROWN INTERNATIONAL BV</v>
      </c>
      <c r="E1106" t="s">
        <v>1728</v>
      </c>
      <c r="F1106" t="s">
        <v>35</v>
      </c>
      <c r="G1106" t="s">
        <v>29</v>
      </c>
      <c r="H1106" s="5">
        <v>1289.8800000000001</v>
      </c>
      <c r="I1106" s="5">
        <v>1289.876</v>
      </c>
      <c r="J1106" s="5">
        <v>4.0000000001327802E-3</v>
      </c>
      <c r="K1106" s="5">
        <v>1289.8800000000001</v>
      </c>
      <c r="L1106" s="5">
        <v>0</v>
      </c>
      <c r="M1106" t="str">
        <f>IF(ISERROR(VLOOKUP(A1106,'[1]Ecart validé'!$A:$A,1,FALSE)),Z1106,"Ecart Validé")</f>
        <v>valid</v>
      </c>
      <c r="R1106" t="s">
        <v>30</v>
      </c>
      <c r="X1106"/>
      <c r="Y1106"/>
      <c r="Z1106" t="s">
        <v>31</v>
      </c>
    </row>
    <row r="1107" spans="1:26" x14ac:dyDescent="0.3">
      <c r="A1107" t="s">
        <v>1731</v>
      </c>
      <c r="B1107" t="s">
        <v>963</v>
      </c>
      <c r="C1107">
        <v>70302</v>
      </c>
      <c r="D1107" t="str">
        <f>+VLOOKUP(C1107,Param!K:L,2,FALSE)</f>
        <v>CROWN INTERNATIONAL BV</v>
      </c>
      <c r="E1107" t="s">
        <v>1728</v>
      </c>
      <c r="F1107" t="s">
        <v>51</v>
      </c>
      <c r="G1107" t="s">
        <v>29</v>
      </c>
      <c r="H1107" s="5">
        <v>560.59</v>
      </c>
      <c r="I1107" s="5">
        <v>560.58839999999998</v>
      </c>
      <c r="J1107" s="5">
        <v>1.6000000000531099E-3</v>
      </c>
      <c r="K1107" s="5">
        <v>560.59</v>
      </c>
      <c r="L1107" s="5">
        <v>0</v>
      </c>
      <c r="M1107" t="str">
        <f>IF(ISERROR(VLOOKUP(A1107,'[1]Ecart validé'!$A:$A,1,FALSE)),Z1107,"Ecart Validé")</f>
        <v>valid</v>
      </c>
      <c r="R1107" t="s">
        <v>30</v>
      </c>
      <c r="X1107"/>
      <c r="Y1107"/>
      <c r="Z1107" t="s">
        <v>31</v>
      </c>
    </row>
    <row r="1108" spans="1:26" x14ac:dyDescent="0.3">
      <c r="A1108" t="s">
        <v>1732</v>
      </c>
      <c r="B1108" t="s">
        <v>963</v>
      </c>
      <c r="C1108">
        <v>70357</v>
      </c>
      <c r="D1108" t="str">
        <f>+VLOOKUP(C1108,Param!K:L,2,FALSE)</f>
        <v>OCEANE CONSULTING</v>
      </c>
      <c r="E1108" t="s">
        <v>1733</v>
      </c>
      <c r="F1108" t="s">
        <v>51</v>
      </c>
      <c r="G1108" t="s">
        <v>29</v>
      </c>
      <c r="H1108" s="5">
        <v>51661.67</v>
      </c>
      <c r="I1108" s="5">
        <v>51661.67</v>
      </c>
      <c r="J1108" s="5">
        <v>0</v>
      </c>
      <c r="K1108" s="5">
        <v>51661.67</v>
      </c>
      <c r="L1108" s="5">
        <v>0</v>
      </c>
      <c r="M1108" t="str">
        <f>IF(ISERROR(VLOOKUP(A1108,'[1]Ecart validé'!$A:$A,1,FALSE)),Z1108,"Ecart Validé")</f>
        <v>valid</v>
      </c>
      <c r="R1108" t="s">
        <v>30</v>
      </c>
      <c r="X1108"/>
      <c r="Y1108"/>
      <c r="Z1108" t="s">
        <v>31</v>
      </c>
    </row>
    <row r="1109" spans="1:26" x14ac:dyDescent="0.3">
      <c r="A1109" t="s">
        <v>1734</v>
      </c>
      <c r="B1109" t="s">
        <v>963</v>
      </c>
      <c r="C1109">
        <v>70382</v>
      </c>
      <c r="D1109" t="str">
        <f>+VLOOKUP(C1109,Param!K:L,2,FALSE)</f>
        <v>ADUNEO</v>
      </c>
      <c r="E1109" t="s">
        <v>1735</v>
      </c>
      <c r="F1109" t="s">
        <v>51</v>
      </c>
      <c r="G1109" t="s">
        <v>29</v>
      </c>
      <c r="H1109" s="5">
        <v>4550</v>
      </c>
      <c r="I1109" s="5">
        <v>4550</v>
      </c>
      <c r="J1109" s="5">
        <v>0</v>
      </c>
      <c r="K1109" s="5">
        <v>4550</v>
      </c>
      <c r="L1109" s="5">
        <v>0</v>
      </c>
      <c r="M1109" t="str">
        <f>IF(ISERROR(VLOOKUP(A1109,'[1]Ecart validé'!$A:$A,1,FALSE)),Z1109,"Ecart Validé")</f>
        <v>valid</v>
      </c>
      <c r="R1109" t="s">
        <v>30</v>
      </c>
      <c r="X1109"/>
      <c r="Y1109"/>
      <c r="Z1109" t="s">
        <v>31</v>
      </c>
    </row>
    <row r="1110" spans="1:26" x14ac:dyDescent="0.3">
      <c r="A1110" t="s">
        <v>1736</v>
      </c>
      <c r="B1110" t="s">
        <v>963</v>
      </c>
      <c r="C1110">
        <v>70963</v>
      </c>
      <c r="D1110" t="str">
        <f>+VLOOKUP(C1110,Param!K:L,2,FALSE)</f>
        <v>SUNTSEU</v>
      </c>
      <c r="E1110" t="s">
        <v>1737</v>
      </c>
      <c r="F1110" t="s">
        <v>51</v>
      </c>
      <c r="G1110" t="s">
        <v>29</v>
      </c>
      <c r="H1110" s="5">
        <v>37203.43</v>
      </c>
      <c r="I1110" s="5">
        <v>37203.425000000003</v>
      </c>
      <c r="J1110" s="5">
        <v>4.9999999973806501E-3</v>
      </c>
      <c r="K1110" s="5">
        <v>37203.43</v>
      </c>
      <c r="L1110" s="5">
        <v>0</v>
      </c>
      <c r="M1110" t="str">
        <f>IF(ISERROR(VLOOKUP(A1110,'[1]Ecart validé'!$A:$A,1,FALSE)),Z1110,"Ecart Validé")</f>
        <v>valid</v>
      </c>
      <c r="R1110" t="s">
        <v>30</v>
      </c>
      <c r="X1110"/>
      <c r="Y1110"/>
      <c r="Z1110" t="s">
        <v>31</v>
      </c>
    </row>
    <row r="1111" spans="1:26" x14ac:dyDescent="0.3">
      <c r="A1111" t="s">
        <v>1738</v>
      </c>
      <c r="B1111" t="s">
        <v>963</v>
      </c>
      <c r="C1111">
        <v>71299</v>
      </c>
      <c r="D1111" t="str">
        <f>+VLOOKUP(C1111,Param!K:L,2,FALSE)</f>
        <v>ADONE CONSEIL</v>
      </c>
      <c r="E1111" t="s">
        <v>1739</v>
      </c>
      <c r="F1111" t="s">
        <v>51</v>
      </c>
      <c r="G1111" t="s">
        <v>29</v>
      </c>
      <c r="H1111" s="5">
        <v>47890.46</v>
      </c>
      <c r="I1111" s="5">
        <v>47890.46</v>
      </c>
      <c r="J1111" s="5">
        <v>7.2759576141834202E-12</v>
      </c>
      <c r="K1111" s="5">
        <v>47890.46</v>
      </c>
      <c r="L1111" s="5">
        <v>0</v>
      </c>
      <c r="M1111" t="str">
        <f>IF(ISERROR(VLOOKUP(A1111,'[1]Ecart validé'!$A:$A,1,FALSE)),Z1111,"Ecart Validé")</f>
        <v>valid</v>
      </c>
      <c r="R1111" t="s">
        <v>30</v>
      </c>
      <c r="X1111"/>
      <c r="Y1111"/>
      <c r="Z1111" t="s">
        <v>31</v>
      </c>
    </row>
    <row r="1112" spans="1:26" x14ac:dyDescent="0.3">
      <c r="A1112" t="s">
        <v>1740</v>
      </c>
      <c r="B1112" t="s">
        <v>963</v>
      </c>
      <c r="C1112">
        <v>71577</v>
      </c>
      <c r="D1112" t="str">
        <f>+VLOOKUP(C1112,Param!K:L,2,FALSE)</f>
        <v>MODIS FRANCE</v>
      </c>
      <c r="E1112" t="s">
        <v>1741</v>
      </c>
      <c r="F1112" t="s">
        <v>51</v>
      </c>
      <c r="G1112" t="s">
        <v>29</v>
      </c>
      <c r="H1112" s="5">
        <v>7911.38</v>
      </c>
      <c r="I1112" s="5">
        <v>7911.375</v>
      </c>
      <c r="J1112" s="5">
        <v>5.0000000001091298E-3</v>
      </c>
      <c r="K1112" s="5">
        <v>7911.38</v>
      </c>
      <c r="L1112" s="5">
        <v>0</v>
      </c>
      <c r="M1112" t="str">
        <f>IF(ISERROR(VLOOKUP(A1112,'[1]Ecart validé'!$A:$A,1,FALSE)),Z1112,"Ecart Validé")</f>
        <v>valid</v>
      </c>
      <c r="R1112" t="s">
        <v>30</v>
      </c>
      <c r="X1112"/>
      <c r="Y1112"/>
      <c r="Z1112" t="s">
        <v>31</v>
      </c>
    </row>
    <row r="1113" spans="1:26" x14ac:dyDescent="0.3">
      <c r="A1113" t="s">
        <v>1742</v>
      </c>
      <c r="B1113" t="s">
        <v>963</v>
      </c>
      <c r="C1113">
        <v>71796</v>
      </c>
      <c r="D1113" t="str">
        <f>+VLOOKUP(C1113,Param!K:L,2,FALSE)</f>
        <v>SAFRAN SAS</v>
      </c>
      <c r="E1113" t="s">
        <v>1743</v>
      </c>
      <c r="F1113" t="s">
        <v>28</v>
      </c>
      <c r="G1113" t="s">
        <v>29</v>
      </c>
      <c r="H1113" s="5">
        <v>2001.7</v>
      </c>
      <c r="I1113" s="5">
        <v>2001.7</v>
      </c>
      <c r="J1113" s="5">
        <v>0</v>
      </c>
      <c r="K1113" s="5">
        <v>2001.7</v>
      </c>
      <c r="L1113" s="5">
        <v>0</v>
      </c>
      <c r="M1113" t="str">
        <f>IF(ISERROR(VLOOKUP(A1113,'[1]Ecart validé'!$A:$A,1,FALSE)),Z1113,"Ecart Validé")</f>
        <v>valid</v>
      </c>
      <c r="R1113" t="s">
        <v>30</v>
      </c>
      <c r="X1113"/>
      <c r="Y1113"/>
      <c r="Z1113" t="s">
        <v>31</v>
      </c>
    </row>
    <row r="1114" spans="1:26" x14ac:dyDescent="0.3">
      <c r="A1114" t="s">
        <v>1744</v>
      </c>
      <c r="B1114" t="s">
        <v>963</v>
      </c>
      <c r="C1114">
        <v>71796</v>
      </c>
      <c r="D1114" t="str">
        <f>+VLOOKUP(C1114,Param!K:L,2,FALSE)</f>
        <v>SAFRAN SAS</v>
      </c>
      <c r="E1114" t="s">
        <v>1743</v>
      </c>
      <c r="F1114" t="s">
        <v>33</v>
      </c>
      <c r="G1114" t="s">
        <v>29</v>
      </c>
      <c r="H1114" s="5">
        <v>2878.55</v>
      </c>
      <c r="I1114" s="5">
        <v>2878.55</v>
      </c>
      <c r="J1114" s="5">
        <v>0</v>
      </c>
      <c r="K1114" s="5">
        <v>2878.55</v>
      </c>
      <c r="L1114" s="5">
        <v>0</v>
      </c>
      <c r="M1114" t="str">
        <f>IF(ISERROR(VLOOKUP(A1114,'[1]Ecart validé'!$A:$A,1,FALSE)),Z1114,"Ecart Validé")</f>
        <v>valid</v>
      </c>
      <c r="R1114" t="s">
        <v>30</v>
      </c>
      <c r="X1114"/>
      <c r="Y1114"/>
      <c r="Z1114" t="s">
        <v>31</v>
      </c>
    </row>
    <row r="1115" spans="1:26" x14ac:dyDescent="0.3">
      <c r="A1115" t="s">
        <v>1745</v>
      </c>
      <c r="B1115" t="s">
        <v>963</v>
      </c>
      <c r="C1115">
        <v>71796</v>
      </c>
      <c r="D1115" t="str">
        <f>+VLOOKUP(C1115,Param!K:L,2,FALSE)</f>
        <v>SAFRAN SAS</v>
      </c>
      <c r="E1115" t="s">
        <v>1743</v>
      </c>
      <c r="F1115" t="s">
        <v>35</v>
      </c>
      <c r="G1115" t="s">
        <v>29</v>
      </c>
      <c r="H1115" s="5">
        <v>13670.95</v>
      </c>
      <c r="I1115" s="5">
        <v>13670.95</v>
      </c>
      <c r="J1115" s="5">
        <v>0</v>
      </c>
      <c r="K1115" s="5">
        <v>13670.95</v>
      </c>
      <c r="L1115" s="5">
        <v>0</v>
      </c>
      <c r="M1115" t="str">
        <f>IF(ISERROR(VLOOKUP(A1115,'[1]Ecart validé'!$A:$A,1,FALSE)),Z1115,"Ecart Validé")</f>
        <v>valid</v>
      </c>
      <c r="R1115" t="s">
        <v>30</v>
      </c>
      <c r="X1115"/>
      <c r="Y1115"/>
      <c r="Z1115" t="s">
        <v>31</v>
      </c>
    </row>
    <row r="1116" spans="1:26" x14ac:dyDescent="0.3">
      <c r="A1116" t="s">
        <v>1746</v>
      </c>
      <c r="B1116" t="s">
        <v>963</v>
      </c>
      <c r="C1116">
        <v>71796</v>
      </c>
      <c r="D1116" t="str">
        <f>+VLOOKUP(C1116,Param!K:L,2,FALSE)</f>
        <v>SAFRAN SAS</v>
      </c>
      <c r="E1116" t="s">
        <v>1743</v>
      </c>
      <c r="F1116" t="s">
        <v>37</v>
      </c>
      <c r="G1116" t="s">
        <v>29</v>
      </c>
      <c r="H1116" s="5">
        <v>1876.8</v>
      </c>
      <c r="I1116" s="5">
        <v>1876.8</v>
      </c>
      <c r="J1116" s="5">
        <v>0</v>
      </c>
      <c r="K1116" s="5">
        <v>1876.8</v>
      </c>
      <c r="L1116" s="5">
        <v>0</v>
      </c>
      <c r="M1116" t="str">
        <f>IF(ISERROR(VLOOKUP(A1116,'[1]Ecart validé'!$A:$A,1,FALSE)),Z1116,"Ecart Validé")</f>
        <v>valid</v>
      </c>
      <c r="R1116" t="s">
        <v>30</v>
      </c>
      <c r="X1116"/>
      <c r="Y1116"/>
      <c r="Z1116" t="s">
        <v>31</v>
      </c>
    </row>
    <row r="1117" spans="1:26" x14ac:dyDescent="0.3">
      <c r="A1117" t="s">
        <v>1747</v>
      </c>
      <c r="B1117" t="s">
        <v>963</v>
      </c>
      <c r="C1117">
        <v>71834</v>
      </c>
      <c r="D1117" t="str">
        <f>+VLOOKUP(C1117,Param!K:L,2,FALSE)</f>
        <v>HIGHTEAM</v>
      </c>
      <c r="E1117" t="s">
        <v>1748</v>
      </c>
      <c r="F1117" t="s">
        <v>51</v>
      </c>
      <c r="G1117" t="s">
        <v>29</v>
      </c>
      <c r="H1117" s="5">
        <v>61577.32</v>
      </c>
      <c r="I1117" s="5">
        <v>61577.319000000003</v>
      </c>
      <c r="J1117" s="5">
        <v>9.9999999656574801E-4</v>
      </c>
      <c r="K1117" s="5">
        <v>61577.32</v>
      </c>
      <c r="L1117" s="5">
        <v>0</v>
      </c>
      <c r="M1117" t="str">
        <f>IF(ISERROR(VLOOKUP(A1117,'[1]Ecart validé'!$A:$A,1,FALSE)),Z1117,"Ecart Validé")</f>
        <v>valid</v>
      </c>
      <c r="R1117" t="s">
        <v>30</v>
      </c>
      <c r="X1117"/>
      <c r="Y1117"/>
      <c r="Z1117" t="s">
        <v>31</v>
      </c>
    </row>
    <row r="1118" spans="1:26" x14ac:dyDescent="0.3">
      <c r="A1118" t="s">
        <v>1749</v>
      </c>
      <c r="B1118" t="s">
        <v>963</v>
      </c>
      <c r="C1118">
        <v>72503</v>
      </c>
      <c r="D1118" t="str">
        <f>+VLOOKUP(C1118,Param!K:L,2,FALSE)</f>
        <v>IDEAS INTEGRATED DECISIONS AND SYSTEMS</v>
      </c>
      <c r="E1118" t="s">
        <v>1750</v>
      </c>
      <c r="F1118" t="s">
        <v>51</v>
      </c>
      <c r="G1118" t="s">
        <v>29</v>
      </c>
      <c r="H1118" s="5">
        <v>490803</v>
      </c>
      <c r="I1118" s="5">
        <v>490803</v>
      </c>
      <c r="J1118" s="5">
        <v>0</v>
      </c>
      <c r="K1118" s="5">
        <v>490803</v>
      </c>
      <c r="L1118" s="5">
        <v>0</v>
      </c>
      <c r="M1118" t="str">
        <f>IF(ISERROR(VLOOKUP(A1118,'[1]Ecart validé'!$A:$A,1,FALSE)),Z1118,"Ecart Validé")</f>
        <v>valid</v>
      </c>
      <c r="R1118" t="s">
        <v>30</v>
      </c>
      <c r="Y1118"/>
      <c r="Z1118" t="s">
        <v>31</v>
      </c>
    </row>
    <row r="1119" spans="1:26" x14ac:dyDescent="0.3">
      <c r="A1119" t="s">
        <v>1751</v>
      </c>
      <c r="B1119" t="s">
        <v>963</v>
      </c>
      <c r="C1119">
        <v>76601</v>
      </c>
      <c r="D1119" t="str">
        <f>+VLOOKUP(C1119,Param!K:L,2,FALSE)</f>
        <v>CARRIER EMEA SAS</v>
      </c>
      <c r="E1119" t="s">
        <v>1752</v>
      </c>
      <c r="F1119" t="s">
        <v>51</v>
      </c>
      <c r="G1119" t="s">
        <v>29</v>
      </c>
      <c r="H1119" s="5">
        <v>6715.66</v>
      </c>
      <c r="I1119" s="5">
        <v>6715.6638000000003</v>
      </c>
      <c r="J1119" s="5">
        <v>-3.8000000004103601E-3</v>
      </c>
      <c r="K1119" s="5">
        <v>6715.66</v>
      </c>
      <c r="L1119" s="5">
        <v>0</v>
      </c>
      <c r="M1119" t="str">
        <f>IF(ISERROR(VLOOKUP(A1119,'[1]Ecart validé'!$A:$A,1,FALSE)),Z1119,"Ecart Validé")</f>
        <v>valid</v>
      </c>
      <c r="R1119" t="s">
        <v>30</v>
      </c>
      <c r="X1119"/>
      <c r="Y1119"/>
      <c r="Z1119" t="s">
        <v>31</v>
      </c>
    </row>
    <row r="1120" spans="1:26" ht="86.4" x14ac:dyDescent="0.3">
      <c r="A1120" t="s">
        <v>1753</v>
      </c>
      <c r="B1120" t="s">
        <v>963</v>
      </c>
      <c r="C1120">
        <v>76606</v>
      </c>
      <c r="D1120" t="str">
        <f>+VLOOKUP(C1120,Param!K:L,2,FALSE)</f>
        <v>CARLIMPEX SA</v>
      </c>
      <c r="E1120" t="s">
        <v>1754</v>
      </c>
      <c r="F1120" t="s">
        <v>37</v>
      </c>
      <c r="G1120" t="s">
        <v>29</v>
      </c>
      <c r="H1120" s="5">
        <v>9467.4</v>
      </c>
      <c r="I1120" s="5">
        <v>9467.3994000000002</v>
      </c>
      <c r="J1120" s="5">
        <v>5.9999999939464E-4</v>
      </c>
      <c r="K1120" s="5">
        <v>9467.4</v>
      </c>
      <c r="L1120" s="5">
        <v>0</v>
      </c>
      <c r="M1120" t="str">
        <f>IF(ISERROR(VLOOKUP(A1120,'[1]Ecart validé'!$A:$A,1,FALSE)),Z1120,"Ecart Validé")</f>
        <v>valid</v>
      </c>
      <c r="R1120" t="s">
        <v>30</v>
      </c>
      <c r="S1120" t="s">
        <v>45</v>
      </c>
      <c r="T1120" t="s">
        <v>46</v>
      </c>
      <c r="U1120" s="13" t="s">
        <v>1755</v>
      </c>
      <c r="V1120" t="s">
        <v>45</v>
      </c>
      <c r="W1120" t="s">
        <v>992</v>
      </c>
      <c r="X1120" t="s">
        <v>993</v>
      </c>
      <c r="Y1120" t="s">
        <v>993</v>
      </c>
      <c r="Z1120" t="s">
        <v>31</v>
      </c>
    </row>
    <row r="1121" spans="1:26" x14ac:dyDescent="0.3">
      <c r="A1121" t="s">
        <v>1756</v>
      </c>
      <c r="B1121" t="s">
        <v>963</v>
      </c>
      <c r="C1121">
        <v>76848</v>
      </c>
      <c r="D1121" t="str">
        <f>+VLOOKUP(C1121,Param!K:L,2,FALSE)</f>
        <v>LOGTEAM</v>
      </c>
      <c r="E1121" t="s">
        <v>1757</v>
      </c>
      <c r="F1121" t="s">
        <v>51</v>
      </c>
      <c r="G1121" t="s">
        <v>29</v>
      </c>
      <c r="H1121" s="5">
        <v>32474.65</v>
      </c>
      <c r="I1121" s="5">
        <v>32474.65</v>
      </c>
      <c r="J1121" s="5">
        <v>0</v>
      </c>
      <c r="K1121" s="5">
        <v>32474.65</v>
      </c>
      <c r="L1121" s="5">
        <v>0</v>
      </c>
      <c r="M1121" t="str">
        <f>IF(ISERROR(VLOOKUP(A1121,'[1]Ecart validé'!$A:$A,1,FALSE)),Z1121,"Ecart Validé")</f>
        <v>valid</v>
      </c>
      <c r="R1121" t="s">
        <v>30</v>
      </c>
      <c r="X1121"/>
      <c r="Y1121"/>
      <c r="Z1121" t="s">
        <v>31</v>
      </c>
    </row>
    <row r="1122" spans="1:26" x14ac:dyDescent="0.3">
      <c r="A1122" t="s">
        <v>1758</v>
      </c>
      <c r="B1122" t="s">
        <v>963</v>
      </c>
      <c r="C1122">
        <v>77137</v>
      </c>
      <c r="D1122" t="str">
        <f>+VLOOKUP(C1122,Param!K:L,2,FALSE)</f>
        <v>HANSGROHE SE</v>
      </c>
      <c r="E1122" t="s">
        <v>1759</v>
      </c>
      <c r="F1122" t="s">
        <v>51</v>
      </c>
      <c r="G1122" t="s">
        <v>29</v>
      </c>
      <c r="H1122" s="5">
        <v>41409.79</v>
      </c>
      <c r="I1122" s="5">
        <v>41409.793400000002</v>
      </c>
      <c r="J1122" s="5">
        <v>-3.40000000142026E-3</v>
      </c>
      <c r="K1122" s="5">
        <v>41409.79</v>
      </c>
      <c r="L1122" s="5">
        <v>0</v>
      </c>
      <c r="M1122" t="str">
        <f>IF(ISERROR(VLOOKUP(A1122,'[1]Ecart validé'!$A:$A,1,FALSE)),Z1122,"Ecart Validé")</f>
        <v>valid</v>
      </c>
      <c r="R1122" t="s">
        <v>30</v>
      </c>
      <c r="X1122"/>
      <c r="Y1122"/>
      <c r="Z1122" t="s">
        <v>31</v>
      </c>
    </row>
    <row r="1123" spans="1:26" x14ac:dyDescent="0.3">
      <c r="A1123" t="s">
        <v>1760</v>
      </c>
      <c r="B1123" t="s">
        <v>963</v>
      </c>
      <c r="C1123">
        <v>77138</v>
      </c>
      <c r="D1123" t="str">
        <f>+VLOOKUP(C1123,Param!K:L,2,FALSE)</f>
        <v>MAGIS S.P.A</v>
      </c>
      <c r="E1123" t="s">
        <v>1761</v>
      </c>
      <c r="F1123" t="s">
        <v>28</v>
      </c>
      <c r="G1123" t="s">
        <v>29</v>
      </c>
      <c r="H1123" s="5">
        <v>3501.45</v>
      </c>
      <c r="I1123" s="5">
        <v>3501.4470000000001</v>
      </c>
      <c r="J1123" s="5">
        <v>2.9999999997016801E-3</v>
      </c>
      <c r="K1123" s="5">
        <v>3501.45</v>
      </c>
      <c r="L1123" s="5">
        <v>0</v>
      </c>
      <c r="M1123" t="str">
        <f>IF(ISERROR(VLOOKUP(A1123,'[1]Ecart validé'!$A:$A,1,FALSE)),Z1123,"Ecart Validé")</f>
        <v>valid</v>
      </c>
      <c r="R1123" t="s">
        <v>30</v>
      </c>
      <c r="X1123"/>
      <c r="Y1123"/>
      <c r="Z1123" t="s">
        <v>31</v>
      </c>
    </row>
    <row r="1124" spans="1:26" x14ac:dyDescent="0.3">
      <c r="A1124" t="s">
        <v>1762</v>
      </c>
      <c r="B1124" t="s">
        <v>963</v>
      </c>
      <c r="C1124">
        <v>77138</v>
      </c>
      <c r="D1124" t="str">
        <f>+VLOOKUP(C1124,Param!K:L,2,FALSE)</f>
        <v>MAGIS S.P.A</v>
      </c>
      <c r="E1124" t="s">
        <v>1761</v>
      </c>
      <c r="F1124" t="s">
        <v>33</v>
      </c>
      <c r="G1124" t="s">
        <v>29</v>
      </c>
      <c r="H1124" s="5">
        <v>2524.96</v>
      </c>
      <c r="I1124" s="5">
        <v>2524.9638</v>
      </c>
      <c r="J1124" s="5">
        <v>-3.7999999999556102E-3</v>
      </c>
      <c r="K1124" s="5">
        <v>2524.96</v>
      </c>
      <c r="L1124" s="5">
        <v>0</v>
      </c>
      <c r="M1124" t="str">
        <f>IF(ISERROR(VLOOKUP(A1124,'[1]Ecart validé'!$A:$A,1,FALSE)),Z1124,"Ecart Validé")</f>
        <v>valid</v>
      </c>
      <c r="R1124" t="s">
        <v>30</v>
      </c>
      <c r="X1124"/>
      <c r="Y1124"/>
      <c r="Z1124" t="s">
        <v>31</v>
      </c>
    </row>
    <row r="1125" spans="1:26" x14ac:dyDescent="0.3">
      <c r="A1125" t="s">
        <v>1763</v>
      </c>
      <c r="B1125" t="s">
        <v>963</v>
      </c>
      <c r="C1125">
        <v>77138</v>
      </c>
      <c r="D1125" t="str">
        <f>+VLOOKUP(C1125,Param!K:L,2,FALSE)</f>
        <v>MAGIS S.P.A</v>
      </c>
      <c r="E1125" t="s">
        <v>1761</v>
      </c>
      <c r="F1125" t="s">
        <v>35</v>
      </c>
      <c r="G1125" t="s">
        <v>29</v>
      </c>
      <c r="H1125" s="5">
        <v>1062.29</v>
      </c>
      <c r="I1125" s="5">
        <v>1062.2940000000001</v>
      </c>
      <c r="J1125" s="5">
        <v>-4.0000000001327802E-3</v>
      </c>
      <c r="K1125" s="5">
        <v>1062.29</v>
      </c>
      <c r="L1125" s="5">
        <v>0</v>
      </c>
      <c r="M1125" t="str">
        <f>IF(ISERROR(VLOOKUP(A1125,'[1]Ecart validé'!$A:$A,1,FALSE)),Z1125,"Ecart Validé")</f>
        <v>valid</v>
      </c>
      <c r="R1125" t="s">
        <v>30</v>
      </c>
      <c r="X1125"/>
      <c r="Y1125"/>
      <c r="Z1125" t="s">
        <v>31</v>
      </c>
    </row>
    <row r="1126" spans="1:26" x14ac:dyDescent="0.3">
      <c r="A1126" t="s">
        <v>1764</v>
      </c>
      <c r="B1126" t="s">
        <v>963</v>
      </c>
      <c r="C1126">
        <v>77138</v>
      </c>
      <c r="D1126" t="str">
        <f>+VLOOKUP(C1126,Param!K:L,2,FALSE)</f>
        <v>MAGIS S.P.A</v>
      </c>
      <c r="E1126" t="s">
        <v>1761</v>
      </c>
      <c r="F1126" t="s">
        <v>37</v>
      </c>
      <c r="G1126" t="s">
        <v>29</v>
      </c>
      <c r="H1126" s="5">
        <v>763.73</v>
      </c>
      <c r="I1126" s="5">
        <v>763.7328</v>
      </c>
      <c r="J1126" s="5">
        <v>-2.7999999999792601E-3</v>
      </c>
      <c r="K1126" s="5">
        <v>763.73</v>
      </c>
      <c r="L1126" s="5">
        <v>0</v>
      </c>
      <c r="M1126" t="str">
        <f>IF(ISERROR(VLOOKUP(A1126,'[1]Ecart validé'!$A:$A,1,FALSE)),Z1126,"Ecart Validé")</f>
        <v>valid</v>
      </c>
      <c r="R1126" t="s">
        <v>30</v>
      </c>
      <c r="X1126"/>
      <c r="Y1126"/>
      <c r="Z1126" t="s">
        <v>31</v>
      </c>
    </row>
    <row r="1127" spans="1:26" x14ac:dyDescent="0.3">
      <c r="A1127" t="s">
        <v>1765</v>
      </c>
      <c r="B1127" t="s">
        <v>963</v>
      </c>
      <c r="C1127">
        <v>77138</v>
      </c>
      <c r="D1127" t="str">
        <f>+VLOOKUP(C1127,Param!K:L,2,FALSE)</f>
        <v>MAGIS S.P.A</v>
      </c>
      <c r="E1127" t="s">
        <v>1766</v>
      </c>
      <c r="F1127" t="s">
        <v>28</v>
      </c>
      <c r="G1127" t="s">
        <v>29</v>
      </c>
      <c r="H1127" s="5">
        <v>1567.08</v>
      </c>
      <c r="I1127" s="5">
        <v>1567.08</v>
      </c>
      <c r="J1127" s="5">
        <v>0</v>
      </c>
      <c r="K1127" s="5">
        <v>1567.08</v>
      </c>
      <c r="L1127" s="5">
        <v>0</v>
      </c>
      <c r="M1127" t="str">
        <f>IF(ISERROR(VLOOKUP(A1127,'[1]Ecart validé'!$A:$A,1,FALSE)),Z1127,"Ecart Validé")</f>
        <v>valid</v>
      </c>
      <c r="R1127" t="s">
        <v>30</v>
      </c>
      <c r="X1127"/>
      <c r="Y1127"/>
      <c r="Z1127" t="s">
        <v>31</v>
      </c>
    </row>
    <row r="1128" spans="1:26" x14ac:dyDescent="0.3">
      <c r="A1128" t="s">
        <v>1767</v>
      </c>
      <c r="B1128" t="s">
        <v>963</v>
      </c>
      <c r="C1128">
        <v>77138</v>
      </c>
      <c r="D1128" t="str">
        <f>+VLOOKUP(C1128,Param!K:L,2,FALSE)</f>
        <v>MAGIS S.P.A</v>
      </c>
      <c r="E1128" t="s">
        <v>1766</v>
      </c>
      <c r="F1128" t="s">
        <v>33</v>
      </c>
      <c r="G1128" t="s">
        <v>29</v>
      </c>
      <c r="H1128" s="5">
        <v>1144.22</v>
      </c>
      <c r="I1128" s="5">
        <v>1144.2212</v>
      </c>
      <c r="J1128" s="5">
        <v>-1.1999999999261399E-3</v>
      </c>
      <c r="K1128" s="5">
        <v>1144.22</v>
      </c>
      <c r="L1128" s="5">
        <v>0</v>
      </c>
      <c r="M1128" t="str">
        <f>IF(ISERROR(VLOOKUP(A1128,'[1]Ecart validé'!$A:$A,1,FALSE)),Z1128,"Ecart Validé")</f>
        <v>valid</v>
      </c>
      <c r="R1128" t="s">
        <v>30</v>
      </c>
      <c r="X1128"/>
      <c r="Y1128"/>
      <c r="Z1128" t="s">
        <v>31</v>
      </c>
    </row>
    <row r="1129" spans="1:26" x14ac:dyDescent="0.3">
      <c r="A1129" t="s">
        <v>1768</v>
      </c>
      <c r="B1129" t="s">
        <v>963</v>
      </c>
      <c r="C1129">
        <v>77138</v>
      </c>
      <c r="D1129" t="str">
        <f>+VLOOKUP(C1129,Param!K:L,2,FALSE)</f>
        <v>MAGIS S.P.A</v>
      </c>
      <c r="E1129" t="s">
        <v>1766</v>
      </c>
      <c r="F1129" t="s">
        <v>35</v>
      </c>
      <c r="G1129" t="s">
        <v>29</v>
      </c>
      <c r="H1129" s="5">
        <v>667.72</v>
      </c>
      <c r="I1129" s="5">
        <v>667.71600000000001</v>
      </c>
      <c r="J1129" s="5">
        <v>4.0000000000190898E-3</v>
      </c>
      <c r="K1129" s="5">
        <v>667.72</v>
      </c>
      <c r="L1129" s="5">
        <v>0</v>
      </c>
      <c r="M1129" t="str">
        <f>IF(ISERROR(VLOOKUP(A1129,'[1]Ecart validé'!$A:$A,1,FALSE)),Z1129,"Ecart Validé")</f>
        <v>valid</v>
      </c>
      <c r="R1129" t="s">
        <v>30</v>
      </c>
      <c r="X1129"/>
      <c r="Y1129"/>
      <c r="Z1129" t="s">
        <v>31</v>
      </c>
    </row>
    <row r="1130" spans="1:26" x14ac:dyDescent="0.3">
      <c r="A1130" t="s">
        <v>1769</v>
      </c>
      <c r="B1130" t="s">
        <v>963</v>
      </c>
      <c r="C1130">
        <v>77138</v>
      </c>
      <c r="D1130" t="str">
        <f>+VLOOKUP(C1130,Param!K:L,2,FALSE)</f>
        <v>MAGIS S.P.A</v>
      </c>
      <c r="E1130" t="s">
        <v>1766</v>
      </c>
      <c r="F1130" t="s">
        <v>37</v>
      </c>
      <c r="G1130" t="s">
        <v>29</v>
      </c>
      <c r="H1130" s="5">
        <v>296.23</v>
      </c>
      <c r="I1130" s="5">
        <v>296.226</v>
      </c>
      <c r="J1130" s="5">
        <v>4.0000000000190898E-3</v>
      </c>
      <c r="K1130" s="5">
        <v>296.23</v>
      </c>
      <c r="L1130" s="5">
        <v>0</v>
      </c>
      <c r="M1130" t="str">
        <f>IF(ISERROR(VLOOKUP(A1130,'[1]Ecart validé'!$A:$A,1,FALSE)),Z1130,"Ecart Validé")</f>
        <v>valid</v>
      </c>
      <c r="R1130" t="s">
        <v>30</v>
      </c>
      <c r="X1130"/>
      <c r="Y1130"/>
      <c r="Z1130" t="s">
        <v>31</v>
      </c>
    </row>
    <row r="1131" spans="1:26" x14ac:dyDescent="0.3">
      <c r="A1131" t="s">
        <v>1770</v>
      </c>
      <c r="B1131" t="s">
        <v>963</v>
      </c>
      <c r="C1131">
        <v>77168</v>
      </c>
      <c r="D1131" t="str">
        <f>+VLOOKUP(C1131,Param!K:L,2,FALSE)</f>
        <v>LEDVANCE</v>
      </c>
      <c r="E1131" t="s">
        <v>1771</v>
      </c>
      <c r="F1131" t="s">
        <v>51</v>
      </c>
      <c r="G1131" t="s">
        <v>29</v>
      </c>
      <c r="H1131" s="5">
        <v>6871.75</v>
      </c>
      <c r="I1131" s="5">
        <v>6871.75</v>
      </c>
      <c r="J1131" s="5">
        <v>0</v>
      </c>
      <c r="K1131" s="5">
        <v>6871.75</v>
      </c>
      <c r="L1131" s="5">
        <v>0</v>
      </c>
      <c r="M1131" t="str">
        <f>IF(ISERROR(VLOOKUP(A1131,'[1]Ecart validé'!$A:$A,1,FALSE)),Z1131,"Ecart Validé")</f>
        <v>valid</v>
      </c>
      <c r="R1131" t="s">
        <v>30</v>
      </c>
      <c r="X1131"/>
      <c r="Y1131"/>
      <c r="Z1131" t="s">
        <v>31</v>
      </c>
    </row>
    <row r="1132" spans="1:26" x14ac:dyDescent="0.3">
      <c r="A1132" t="s">
        <v>1772</v>
      </c>
      <c r="B1132" t="s">
        <v>963</v>
      </c>
      <c r="C1132">
        <v>77245</v>
      </c>
      <c r="D1132" t="str">
        <f>+VLOOKUP(C1132,Param!K:L,2,FALSE)</f>
        <v>Steelite International PLC</v>
      </c>
      <c r="E1132" t="s">
        <v>1773</v>
      </c>
      <c r="F1132" t="s">
        <v>37</v>
      </c>
      <c r="G1132" t="s">
        <v>29</v>
      </c>
      <c r="H1132" s="5">
        <v>1806</v>
      </c>
      <c r="I1132" s="5">
        <v>1805.9988000000001</v>
      </c>
      <c r="J1132" s="5">
        <v>1.1999999999261399E-3</v>
      </c>
      <c r="K1132" s="5">
        <v>1806</v>
      </c>
      <c r="L1132" s="5">
        <v>0</v>
      </c>
      <c r="M1132" t="str">
        <f>IF(ISERROR(VLOOKUP(A1132,'[1]Ecart validé'!$A:$A,1,FALSE)),Z1132,"Ecart Validé")</f>
        <v>valid</v>
      </c>
      <c r="R1132" t="s">
        <v>30</v>
      </c>
      <c r="X1132"/>
      <c r="Y1132"/>
      <c r="Z1132" t="s">
        <v>31</v>
      </c>
    </row>
    <row r="1133" spans="1:26" x14ac:dyDescent="0.3">
      <c r="A1133" t="s">
        <v>1774</v>
      </c>
      <c r="B1133" t="s">
        <v>963</v>
      </c>
      <c r="C1133">
        <v>77262</v>
      </c>
      <c r="D1133" t="str">
        <f>+VLOOKUP(C1133,Param!K:L,2,FALSE)</f>
        <v>LAURENT PERRIER</v>
      </c>
      <c r="E1133" t="s">
        <v>1775</v>
      </c>
      <c r="F1133" t="s">
        <v>51</v>
      </c>
      <c r="G1133" t="s">
        <v>29</v>
      </c>
      <c r="H1133" s="5">
        <v>304.95</v>
      </c>
      <c r="I1133" s="5">
        <v>304.95</v>
      </c>
      <c r="J1133" s="5">
        <v>0</v>
      </c>
      <c r="K1133" s="5">
        <v>304.95</v>
      </c>
      <c r="L1133" s="5">
        <v>0</v>
      </c>
      <c r="M1133" t="str">
        <f>IF(ISERROR(VLOOKUP(A1133,'[1]Ecart validé'!$A:$A,1,FALSE)),Z1133,"Ecart Validé")</f>
        <v>valid</v>
      </c>
      <c r="R1133" t="s">
        <v>30</v>
      </c>
      <c r="X1133"/>
      <c r="Y1133"/>
      <c r="Z1133" t="s">
        <v>31</v>
      </c>
    </row>
    <row r="1134" spans="1:26" x14ac:dyDescent="0.3">
      <c r="A1134" t="s">
        <v>1776</v>
      </c>
      <c r="B1134" t="s">
        <v>963</v>
      </c>
      <c r="C1134">
        <v>79290</v>
      </c>
      <c r="D1134" t="str">
        <f>+VLOOKUP(C1134,Param!K:L,2,FALSE)</f>
        <v>MING FAI INDUSTRIAL CO LTD</v>
      </c>
      <c r="E1134" t="s">
        <v>1777</v>
      </c>
      <c r="F1134" t="s">
        <v>28</v>
      </c>
      <c r="G1134" t="s">
        <v>29</v>
      </c>
      <c r="H1134" s="5">
        <v>10888.33</v>
      </c>
      <c r="I1134" s="5">
        <v>10888.327499999999</v>
      </c>
      <c r="J1134" s="5">
        <v>2.5000000005093101E-3</v>
      </c>
      <c r="K1134" s="5">
        <v>10888.33</v>
      </c>
      <c r="L1134" s="5">
        <v>0</v>
      </c>
      <c r="M1134" t="str">
        <f>IF(ISERROR(VLOOKUP(A1134,'[1]Ecart validé'!$A:$A,1,FALSE)),Z1134,"Ecart Validé")</f>
        <v>valid</v>
      </c>
      <c r="R1134" t="s">
        <v>30</v>
      </c>
      <c r="X1134"/>
      <c r="Y1134"/>
      <c r="Z1134" t="s">
        <v>31</v>
      </c>
    </row>
    <row r="1135" spans="1:26" x14ac:dyDescent="0.3">
      <c r="A1135" t="s">
        <v>1778</v>
      </c>
      <c r="B1135" t="s">
        <v>963</v>
      </c>
      <c r="C1135">
        <v>79290</v>
      </c>
      <c r="D1135" t="str">
        <f>+VLOOKUP(C1135,Param!K:L,2,FALSE)</f>
        <v>MING FAI INDUSTRIAL CO LTD</v>
      </c>
      <c r="E1135" t="s">
        <v>1777</v>
      </c>
      <c r="F1135" t="s">
        <v>33</v>
      </c>
      <c r="G1135" t="s">
        <v>29</v>
      </c>
      <c r="H1135" s="5">
        <v>14121.58</v>
      </c>
      <c r="I1135" s="5">
        <v>14121.583500000001</v>
      </c>
      <c r="J1135" s="5">
        <v>-3.5000000007130399E-3</v>
      </c>
      <c r="K1135" s="5">
        <v>14121.58</v>
      </c>
      <c r="L1135" s="5">
        <v>0</v>
      </c>
      <c r="M1135" t="str">
        <f>IF(ISERROR(VLOOKUP(A1135,'[1]Ecart validé'!$A:$A,1,FALSE)),Z1135,"Ecart Validé")</f>
        <v>valid</v>
      </c>
      <c r="R1135" t="s">
        <v>30</v>
      </c>
      <c r="X1135"/>
      <c r="Y1135"/>
      <c r="Z1135" t="s">
        <v>31</v>
      </c>
    </row>
    <row r="1136" spans="1:26" x14ac:dyDescent="0.3">
      <c r="A1136" t="s">
        <v>1779</v>
      </c>
      <c r="B1136" t="s">
        <v>963</v>
      </c>
      <c r="C1136">
        <v>79290</v>
      </c>
      <c r="D1136" t="str">
        <f>+VLOOKUP(C1136,Param!K:L,2,FALSE)</f>
        <v>MING FAI INDUSTRIAL CO LTD</v>
      </c>
      <c r="E1136" t="s">
        <v>1777</v>
      </c>
      <c r="F1136" t="s">
        <v>35</v>
      </c>
      <c r="G1136" t="s">
        <v>29</v>
      </c>
      <c r="H1136" s="5">
        <v>15897.39</v>
      </c>
      <c r="I1136" s="5">
        <v>15897.3945</v>
      </c>
      <c r="J1136" s="5">
        <v>-4.5000000009167698E-3</v>
      </c>
      <c r="K1136" s="5">
        <v>15897.39</v>
      </c>
      <c r="L1136" s="5">
        <v>0</v>
      </c>
      <c r="M1136" t="str">
        <f>IF(ISERROR(VLOOKUP(A1136,'[1]Ecart validé'!$A:$A,1,FALSE)),Z1136,"Ecart Validé")</f>
        <v>valid</v>
      </c>
      <c r="R1136" t="s">
        <v>30</v>
      </c>
      <c r="X1136"/>
      <c r="Y1136"/>
      <c r="Z1136" t="s">
        <v>31</v>
      </c>
    </row>
    <row r="1137" spans="1:26" x14ac:dyDescent="0.3">
      <c r="A1137" t="s">
        <v>1780</v>
      </c>
      <c r="B1137" t="s">
        <v>963</v>
      </c>
      <c r="C1137">
        <v>79290</v>
      </c>
      <c r="D1137" t="str">
        <f>+VLOOKUP(C1137,Param!K:L,2,FALSE)</f>
        <v>MING FAI INDUSTRIAL CO LTD</v>
      </c>
      <c r="E1137" t="s">
        <v>1777</v>
      </c>
      <c r="F1137" t="s">
        <v>37</v>
      </c>
      <c r="G1137" t="s">
        <v>29</v>
      </c>
      <c r="H1137" s="5">
        <v>24173.85</v>
      </c>
      <c r="I1137" s="5">
        <v>24173.857499999998</v>
      </c>
      <c r="J1137" s="5">
        <v>-7.49999999970896E-3</v>
      </c>
      <c r="K1137" s="5">
        <v>24173.85</v>
      </c>
      <c r="L1137" s="5">
        <v>0</v>
      </c>
      <c r="M1137" t="str">
        <f>IF(ISERROR(VLOOKUP(A1137,'[1]Ecart validé'!$A:$A,1,FALSE)),Z1137,"Ecart Validé")</f>
        <v>valid</v>
      </c>
      <c r="R1137" t="s">
        <v>30</v>
      </c>
      <c r="X1137"/>
      <c r="Y1137"/>
      <c r="Z1137" t="s">
        <v>31</v>
      </c>
    </row>
    <row r="1138" spans="1:26" x14ac:dyDescent="0.3">
      <c r="A1138" t="s">
        <v>1781</v>
      </c>
      <c r="B1138" t="s">
        <v>963</v>
      </c>
      <c r="C1138">
        <v>79290</v>
      </c>
      <c r="D1138" t="str">
        <f>+VLOOKUP(C1138,Param!K:L,2,FALSE)</f>
        <v>MING FAI INDUSTRIAL CO LTD</v>
      </c>
      <c r="E1138" t="s">
        <v>1782</v>
      </c>
      <c r="F1138" t="s">
        <v>28</v>
      </c>
      <c r="G1138" t="s">
        <v>29</v>
      </c>
      <c r="H1138" s="5">
        <v>26459.87</v>
      </c>
      <c r="I1138" s="5">
        <v>26459.867099999999</v>
      </c>
      <c r="J1138" s="5">
        <v>2.8999999994994102E-3</v>
      </c>
      <c r="K1138" s="5">
        <v>26459.87</v>
      </c>
      <c r="L1138" s="5">
        <v>0</v>
      </c>
      <c r="M1138" t="str">
        <f>IF(ISERROR(VLOOKUP(A1138,'[1]Ecart validé'!$A:$A,1,FALSE)),Z1138,"Ecart Validé")</f>
        <v>valid</v>
      </c>
      <c r="R1138" t="s">
        <v>30</v>
      </c>
      <c r="X1138"/>
      <c r="Y1138"/>
      <c r="Z1138" t="s">
        <v>31</v>
      </c>
    </row>
    <row r="1139" spans="1:26" x14ac:dyDescent="0.3">
      <c r="A1139" t="s">
        <v>1783</v>
      </c>
      <c r="B1139" t="s">
        <v>963</v>
      </c>
      <c r="C1139">
        <v>79290</v>
      </c>
      <c r="D1139" t="str">
        <f>+VLOOKUP(C1139,Param!K:L,2,FALSE)</f>
        <v>MING FAI INDUSTRIAL CO LTD</v>
      </c>
      <c r="E1139" t="s">
        <v>1782</v>
      </c>
      <c r="F1139" t="s">
        <v>33</v>
      </c>
      <c r="G1139" t="s">
        <v>29</v>
      </c>
      <c r="H1139" s="5">
        <v>30747.99</v>
      </c>
      <c r="I1139" s="5">
        <v>30747.9856</v>
      </c>
      <c r="J1139" s="5">
        <v>4.4000000016239903E-3</v>
      </c>
      <c r="K1139" s="5">
        <v>30747.99</v>
      </c>
      <c r="L1139" s="5">
        <v>0</v>
      </c>
      <c r="M1139" t="str">
        <f>IF(ISERROR(VLOOKUP(A1139,'[1]Ecart validé'!$A:$A,1,FALSE)),Z1139,"Ecart Validé")</f>
        <v>valid</v>
      </c>
      <c r="R1139" t="s">
        <v>30</v>
      </c>
      <c r="X1139"/>
      <c r="Y1139"/>
      <c r="Z1139" t="s">
        <v>31</v>
      </c>
    </row>
    <row r="1140" spans="1:26" x14ac:dyDescent="0.3">
      <c r="A1140" t="s">
        <v>1784</v>
      </c>
      <c r="B1140" t="s">
        <v>963</v>
      </c>
      <c r="C1140">
        <v>79290</v>
      </c>
      <c r="D1140" t="str">
        <f>+VLOOKUP(C1140,Param!K:L,2,FALSE)</f>
        <v>MING FAI INDUSTRIAL CO LTD</v>
      </c>
      <c r="E1140" t="s">
        <v>1782</v>
      </c>
      <c r="F1140" t="s">
        <v>35</v>
      </c>
      <c r="G1140" t="s">
        <v>29</v>
      </c>
      <c r="H1140" s="5">
        <v>38416.949999999997</v>
      </c>
      <c r="I1140" s="5">
        <v>38416.952700000002</v>
      </c>
      <c r="J1140" s="5">
        <v>-2.70000000455183E-3</v>
      </c>
      <c r="K1140" s="5">
        <v>38416.949999999997</v>
      </c>
      <c r="L1140" s="5">
        <v>0</v>
      </c>
      <c r="M1140" t="str">
        <f>IF(ISERROR(VLOOKUP(A1140,'[1]Ecart validé'!$A:$A,1,FALSE)),Z1140,"Ecart Validé")</f>
        <v>valid</v>
      </c>
      <c r="R1140" t="s">
        <v>30</v>
      </c>
      <c r="X1140"/>
      <c r="Y1140"/>
      <c r="Z1140" t="s">
        <v>31</v>
      </c>
    </row>
    <row r="1141" spans="1:26" x14ac:dyDescent="0.3">
      <c r="A1141" t="s">
        <v>1785</v>
      </c>
      <c r="B1141" t="s">
        <v>963</v>
      </c>
      <c r="C1141">
        <v>79290</v>
      </c>
      <c r="D1141" t="str">
        <f>+VLOOKUP(C1141,Param!K:L,2,FALSE)</f>
        <v>MING FAI INDUSTRIAL CO LTD</v>
      </c>
      <c r="E1141" t="s">
        <v>1782</v>
      </c>
      <c r="F1141" t="s">
        <v>37</v>
      </c>
      <c r="G1141" t="s">
        <v>29</v>
      </c>
      <c r="H1141" s="5">
        <v>56913.58</v>
      </c>
      <c r="I1141" s="5">
        <v>56913.579700000002</v>
      </c>
      <c r="J1141" s="5">
        <v>2.9999999969732E-4</v>
      </c>
      <c r="K1141" s="5">
        <v>56913.58</v>
      </c>
      <c r="L1141" s="5">
        <v>0</v>
      </c>
      <c r="M1141" t="str">
        <f>IF(ISERROR(VLOOKUP(A1141,'[1]Ecart validé'!$A:$A,1,FALSE)),Z1141,"Ecart Validé")</f>
        <v>valid</v>
      </c>
      <c r="R1141" t="s">
        <v>30</v>
      </c>
      <c r="X1141"/>
      <c r="Y1141"/>
      <c r="Z1141" t="s">
        <v>31</v>
      </c>
    </row>
    <row r="1142" spans="1:26" x14ac:dyDescent="0.3">
      <c r="A1142" t="s">
        <v>1786</v>
      </c>
      <c r="B1142" t="s">
        <v>963</v>
      </c>
      <c r="C1142">
        <v>79290</v>
      </c>
      <c r="D1142" t="str">
        <f>+VLOOKUP(C1142,Param!K:L,2,FALSE)</f>
        <v>MING FAI INDUSTRIAL CO LTD</v>
      </c>
      <c r="E1142" t="s">
        <v>1787</v>
      </c>
      <c r="F1142" t="s">
        <v>28</v>
      </c>
      <c r="G1142" t="s">
        <v>29</v>
      </c>
      <c r="H1142" s="5">
        <v>4510.46</v>
      </c>
      <c r="I1142" s="5">
        <v>4510.4592000000002</v>
      </c>
      <c r="J1142" s="5">
        <v>7.9999999979918303E-4</v>
      </c>
      <c r="K1142" s="5">
        <v>4510.46</v>
      </c>
      <c r="L1142" s="5">
        <v>0</v>
      </c>
      <c r="M1142" t="str">
        <f>IF(ISERROR(VLOOKUP(A1142,'[1]Ecart validé'!$A:$A,1,FALSE)),Z1142,"Ecart Validé")</f>
        <v>valid</v>
      </c>
      <c r="R1142" t="s">
        <v>30</v>
      </c>
      <c r="X1142"/>
      <c r="Y1142"/>
      <c r="Z1142" t="s">
        <v>31</v>
      </c>
    </row>
    <row r="1143" spans="1:26" x14ac:dyDescent="0.3">
      <c r="A1143" t="s">
        <v>1788</v>
      </c>
      <c r="B1143" t="s">
        <v>963</v>
      </c>
      <c r="C1143">
        <v>79290</v>
      </c>
      <c r="D1143" t="str">
        <f>+VLOOKUP(C1143,Param!K:L,2,FALSE)</f>
        <v>MING FAI INDUSTRIAL CO LTD</v>
      </c>
      <c r="E1143" t="s">
        <v>1787</v>
      </c>
      <c r="F1143" t="s">
        <v>33</v>
      </c>
      <c r="G1143" t="s">
        <v>29</v>
      </c>
      <c r="H1143" s="5">
        <v>5935.65</v>
      </c>
      <c r="I1143" s="5">
        <v>5935.6480000000001</v>
      </c>
      <c r="J1143" s="5">
        <v>1.9999999994979498E-3</v>
      </c>
      <c r="K1143" s="5">
        <v>5935.65</v>
      </c>
      <c r="L1143" s="5">
        <v>0</v>
      </c>
      <c r="M1143" t="str">
        <f>IF(ISERROR(VLOOKUP(A1143,'[1]Ecart validé'!$A:$A,1,FALSE)),Z1143,"Ecart Validé")</f>
        <v>valid</v>
      </c>
      <c r="R1143" t="s">
        <v>30</v>
      </c>
      <c r="X1143"/>
      <c r="Y1143"/>
      <c r="Z1143" t="s">
        <v>31</v>
      </c>
    </row>
    <row r="1144" spans="1:26" x14ac:dyDescent="0.3">
      <c r="A1144" t="s">
        <v>1789</v>
      </c>
      <c r="B1144" t="s">
        <v>963</v>
      </c>
      <c r="C1144">
        <v>79290</v>
      </c>
      <c r="D1144" t="str">
        <f>+VLOOKUP(C1144,Param!K:L,2,FALSE)</f>
        <v>MING FAI INDUSTRIAL CO LTD</v>
      </c>
      <c r="E1144" t="s">
        <v>1787</v>
      </c>
      <c r="F1144" t="s">
        <v>35</v>
      </c>
      <c r="G1144" t="s">
        <v>29</v>
      </c>
      <c r="H1144" s="5">
        <v>6587.32</v>
      </c>
      <c r="I1144" s="5">
        <v>6587.3154999999997</v>
      </c>
      <c r="J1144" s="5">
        <v>4.5000000000072699E-3</v>
      </c>
      <c r="K1144" s="5">
        <v>6587.32</v>
      </c>
      <c r="L1144" s="5">
        <v>0</v>
      </c>
      <c r="M1144" t="str">
        <f>IF(ISERROR(VLOOKUP(A1144,'[1]Ecart validé'!$A:$A,1,FALSE)),Z1144,"Ecart Validé")</f>
        <v>valid</v>
      </c>
      <c r="R1144" t="s">
        <v>30</v>
      </c>
      <c r="X1144"/>
      <c r="Y1144"/>
      <c r="Z1144" t="s">
        <v>31</v>
      </c>
    </row>
    <row r="1145" spans="1:26" x14ac:dyDescent="0.3">
      <c r="A1145" t="s">
        <v>1790</v>
      </c>
      <c r="B1145" t="s">
        <v>963</v>
      </c>
      <c r="C1145">
        <v>79290</v>
      </c>
      <c r="D1145" t="str">
        <f>+VLOOKUP(C1145,Param!K:L,2,FALSE)</f>
        <v>MING FAI INDUSTRIAL CO LTD</v>
      </c>
      <c r="E1145" t="s">
        <v>1787</v>
      </c>
      <c r="F1145" t="s">
        <v>37</v>
      </c>
      <c r="G1145" t="s">
        <v>29</v>
      </c>
      <c r="H1145" s="5">
        <v>10058.4899999999</v>
      </c>
      <c r="I1145" s="5">
        <v>10058.4881</v>
      </c>
      <c r="J1145" s="5">
        <v>1.8999999974766901E-3</v>
      </c>
      <c r="K1145" s="5">
        <v>10058.4899999999</v>
      </c>
      <c r="L1145" s="5">
        <v>0</v>
      </c>
      <c r="M1145" t="str">
        <f>IF(ISERROR(VLOOKUP(A1145,'[1]Ecart validé'!$A:$A,1,FALSE)),Z1145,"Ecart Validé")</f>
        <v>valid</v>
      </c>
      <c r="R1145" t="s">
        <v>30</v>
      </c>
      <c r="X1145"/>
      <c r="Y1145"/>
      <c r="Z1145" t="s">
        <v>31</v>
      </c>
    </row>
    <row r="1146" spans="1:26" x14ac:dyDescent="0.3">
      <c r="A1146" t="s">
        <v>1791</v>
      </c>
      <c r="B1146" t="s">
        <v>963</v>
      </c>
      <c r="C1146">
        <v>79507</v>
      </c>
      <c r="D1146" t="str">
        <f>+VLOOKUP(C1146,Param!K:L,2,FALSE)</f>
        <v>TP VISION NETHERLANDS B.V.</v>
      </c>
      <c r="E1146" t="s">
        <v>1792</v>
      </c>
      <c r="F1146" t="s">
        <v>35</v>
      </c>
      <c r="G1146" t="s">
        <v>29</v>
      </c>
      <c r="H1146" s="5">
        <v>2522.67</v>
      </c>
      <c r="I1146" s="5">
        <v>2522.6671999999999</v>
      </c>
      <c r="J1146" s="5">
        <v>2.8000000002066298E-3</v>
      </c>
      <c r="K1146" s="5">
        <v>2522.67</v>
      </c>
      <c r="L1146" s="5">
        <v>0</v>
      </c>
      <c r="M1146" t="str">
        <f>IF(ISERROR(VLOOKUP(A1146,'[1]Ecart validé'!$A:$A,1,FALSE)),Z1146,"Ecart Validé")</f>
        <v>valid</v>
      </c>
      <c r="R1146" t="s">
        <v>30</v>
      </c>
      <c r="X1146"/>
      <c r="Y1146"/>
      <c r="Z1146" t="s">
        <v>31</v>
      </c>
    </row>
    <row r="1147" spans="1:26" x14ac:dyDescent="0.3">
      <c r="A1147" t="s">
        <v>1793</v>
      </c>
      <c r="B1147" t="s">
        <v>963</v>
      </c>
      <c r="C1147">
        <v>79507</v>
      </c>
      <c r="D1147" t="str">
        <f>+VLOOKUP(C1147,Param!K:L,2,FALSE)</f>
        <v>TP VISION NETHERLANDS B.V.</v>
      </c>
      <c r="E1147" t="s">
        <v>1792</v>
      </c>
      <c r="F1147" t="s">
        <v>37</v>
      </c>
      <c r="G1147" t="s">
        <v>29</v>
      </c>
      <c r="H1147" s="5">
        <v>3882.38</v>
      </c>
      <c r="I1147" s="5">
        <v>3882.375</v>
      </c>
      <c r="J1147" s="5">
        <v>5.0000000001091298E-3</v>
      </c>
      <c r="K1147" s="5">
        <v>3882.38</v>
      </c>
      <c r="L1147" s="5">
        <v>0</v>
      </c>
      <c r="M1147" t="str">
        <f>IF(ISERROR(VLOOKUP(A1147,'[1]Ecart validé'!$A:$A,1,FALSE)),Z1147,"Ecart Validé")</f>
        <v>valid</v>
      </c>
      <c r="R1147" t="s">
        <v>30</v>
      </c>
      <c r="X1147"/>
      <c r="Y1147"/>
      <c r="Z1147" t="s">
        <v>31</v>
      </c>
    </row>
    <row r="1148" spans="1:26" x14ac:dyDescent="0.3">
      <c r="A1148" t="s">
        <v>1794</v>
      </c>
      <c r="B1148" t="s">
        <v>963</v>
      </c>
      <c r="C1148">
        <v>79507</v>
      </c>
      <c r="D1148" t="str">
        <f>+VLOOKUP(C1148,Param!K:L,2,FALSE)</f>
        <v>TP VISION NETHERLANDS B.V.</v>
      </c>
      <c r="E1148" t="s">
        <v>1795</v>
      </c>
      <c r="F1148" t="s">
        <v>28</v>
      </c>
      <c r="G1148" t="s">
        <v>29</v>
      </c>
      <c r="H1148" s="5">
        <v>12336.3</v>
      </c>
      <c r="I1148" s="5">
        <v>12336.295400000001</v>
      </c>
      <c r="J1148" s="5">
        <v>4.5999999983905504E-3</v>
      </c>
      <c r="K1148" s="5">
        <v>12336.3</v>
      </c>
      <c r="L1148" s="5">
        <v>0</v>
      </c>
      <c r="M1148" t="str">
        <f>IF(ISERROR(VLOOKUP(A1148,'[1]Ecart validé'!$A:$A,1,FALSE)),Z1148,"Ecart Validé")</f>
        <v>valid</v>
      </c>
      <c r="R1148" t="s">
        <v>30</v>
      </c>
      <c r="X1148"/>
      <c r="Y1148"/>
      <c r="Z1148" t="s">
        <v>31</v>
      </c>
    </row>
    <row r="1149" spans="1:26" x14ac:dyDescent="0.3">
      <c r="A1149" t="s">
        <v>1796</v>
      </c>
      <c r="B1149" t="s">
        <v>963</v>
      </c>
      <c r="C1149">
        <v>79507</v>
      </c>
      <c r="D1149" t="str">
        <f>+VLOOKUP(C1149,Param!K:L,2,FALSE)</f>
        <v>TP VISION NETHERLANDS B.V.</v>
      </c>
      <c r="E1149" t="s">
        <v>1795</v>
      </c>
      <c r="F1149" t="s">
        <v>33</v>
      </c>
      <c r="G1149" t="s">
        <v>29</v>
      </c>
      <c r="H1149" s="5">
        <v>1342.64</v>
      </c>
      <c r="I1149" s="5">
        <v>1342.64</v>
      </c>
      <c r="J1149" s="5">
        <v>0</v>
      </c>
      <c r="K1149" s="5">
        <v>1342.64</v>
      </c>
      <c r="L1149" s="5">
        <v>0</v>
      </c>
      <c r="M1149" t="str">
        <f>IF(ISERROR(VLOOKUP(A1149,'[1]Ecart validé'!$A:$A,1,FALSE)),Z1149,"Ecart Validé")</f>
        <v>valid</v>
      </c>
      <c r="R1149" t="s">
        <v>30</v>
      </c>
      <c r="X1149"/>
      <c r="Y1149"/>
      <c r="Z1149" t="s">
        <v>31</v>
      </c>
    </row>
    <row r="1150" spans="1:26" x14ac:dyDescent="0.3">
      <c r="A1150" t="s">
        <v>1797</v>
      </c>
      <c r="B1150" t="s">
        <v>963</v>
      </c>
      <c r="C1150">
        <v>79865</v>
      </c>
      <c r="D1150" t="str">
        <f>+VLOOKUP(C1150,Param!K:L,2,FALSE)</f>
        <v>DURAVIT</v>
      </c>
      <c r="E1150" t="s">
        <v>1798</v>
      </c>
      <c r="F1150" t="s">
        <v>51</v>
      </c>
      <c r="G1150" t="s">
        <v>29</v>
      </c>
      <c r="H1150" s="5">
        <v>5126.76</v>
      </c>
      <c r="I1150" s="5">
        <v>5126.76</v>
      </c>
      <c r="J1150" s="5">
        <v>0</v>
      </c>
      <c r="K1150" s="5">
        <v>5126.76</v>
      </c>
      <c r="L1150" s="5">
        <v>0</v>
      </c>
      <c r="M1150" t="str">
        <f>IF(ISERROR(VLOOKUP(A1150,'[1]Ecart validé'!$A:$A,1,FALSE)),Z1150,"Ecart Validé")</f>
        <v>valid</v>
      </c>
      <c r="R1150" t="s">
        <v>30</v>
      </c>
      <c r="X1150"/>
      <c r="Y1150"/>
      <c r="Z1150" t="s">
        <v>31</v>
      </c>
    </row>
    <row r="1151" spans="1:26" x14ac:dyDescent="0.3">
      <c r="A1151" t="s">
        <v>1799</v>
      </c>
      <c r="B1151" t="s">
        <v>963</v>
      </c>
      <c r="C1151">
        <v>79911</v>
      </c>
      <c r="D1151" t="str">
        <f>+VLOOKUP(C1151,Param!K:L,2,FALSE)</f>
        <v>HUHTAMAKI FOODSERVICE FRANCE SAS</v>
      </c>
      <c r="E1151" t="s">
        <v>1800</v>
      </c>
      <c r="F1151" t="s">
        <v>37</v>
      </c>
      <c r="G1151" t="s">
        <v>29</v>
      </c>
      <c r="H1151" s="5">
        <v>692.75</v>
      </c>
      <c r="I1151" s="5">
        <v>692.71019999999999</v>
      </c>
      <c r="J1151" s="5">
        <v>3.9800000000013797E-2</v>
      </c>
      <c r="K1151" s="5">
        <v>692.75</v>
      </c>
      <c r="L1151" s="5">
        <v>0</v>
      </c>
      <c r="M1151" t="str">
        <f>IF(ISERROR(VLOOKUP(A1151,'[1]Ecart validé'!$A:$A,1,FALSE)),Z1151,"Ecart Validé")</f>
        <v>valid</v>
      </c>
      <c r="R1151" t="s">
        <v>30</v>
      </c>
      <c r="X1151"/>
      <c r="Y1151"/>
      <c r="Z1151" t="s">
        <v>31</v>
      </c>
    </row>
    <row r="1152" spans="1:26" x14ac:dyDescent="0.3">
      <c r="A1152" t="s">
        <v>1801</v>
      </c>
      <c r="B1152" t="s">
        <v>963</v>
      </c>
      <c r="C1152">
        <v>80458</v>
      </c>
      <c r="D1152" t="str">
        <f>+VLOOKUP(C1152,Param!K:L,2,FALSE)</f>
        <v>GEBERIT SARL</v>
      </c>
      <c r="E1152" t="s">
        <v>1802</v>
      </c>
      <c r="F1152" t="s">
        <v>51</v>
      </c>
      <c r="G1152" t="s">
        <v>29</v>
      </c>
      <c r="H1152" s="5">
        <v>6127.6</v>
      </c>
      <c r="I1152" s="5">
        <v>6127.6</v>
      </c>
      <c r="J1152" s="5">
        <v>0</v>
      </c>
      <c r="K1152" s="5">
        <v>6127.6</v>
      </c>
      <c r="L1152" s="5">
        <v>0</v>
      </c>
      <c r="M1152" t="str">
        <f>IF(ISERROR(VLOOKUP(A1152,'[1]Ecart validé'!$A:$A,1,FALSE)),Z1152,"Ecart Validé")</f>
        <v>valid</v>
      </c>
      <c r="R1152" t="s">
        <v>30</v>
      </c>
      <c r="X1152"/>
      <c r="Y1152"/>
      <c r="Z1152" t="s">
        <v>31</v>
      </c>
    </row>
    <row r="1153" spans="1:26" x14ac:dyDescent="0.3">
      <c r="A1153" t="s">
        <v>1803</v>
      </c>
      <c r="B1153" t="s">
        <v>963</v>
      </c>
      <c r="C1153">
        <v>81134</v>
      </c>
      <c r="D1153" t="str">
        <f>+VLOOKUP(C1153,Param!K:L,2,FALSE)</f>
        <v>REINHOLD KELLER GMBH</v>
      </c>
      <c r="E1153" t="s">
        <v>1804</v>
      </c>
      <c r="F1153" t="s">
        <v>28</v>
      </c>
      <c r="G1153" t="s">
        <v>29</v>
      </c>
      <c r="H1153" s="5">
        <v>5506.31</v>
      </c>
      <c r="I1153" s="5">
        <v>5506.3072000000002</v>
      </c>
      <c r="J1153" s="5">
        <v>2.8000000002066298E-3</v>
      </c>
      <c r="K1153" s="5">
        <v>5506.31</v>
      </c>
      <c r="L1153" s="5">
        <v>0</v>
      </c>
      <c r="M1153" t="str">
        <f>IF(ISERROR(VLOOKUP(A1153,'[1]Ecart validé'!$A:$A,1,FALSE)),Z1153,"Ecart Validé")</f>
        <v>valid</v>
      </c>
      <c r="R1153" t="s">
        <v>30</v>
      </c>
      <c r="X1153"/>
      <c r="Y1153"/>
      <c r="Z1153" t="s">
        <v>31</v>
      </c>
    </row>
    <row r="1154" spans="1:26" x14ac:dyDescent="0.3">
      <c r="A1154" t="s">
        <v>1805</v>
      </c>
      <c r="B1154" t="s">
        <v>963</v>
      </c>
      <c r="C1154">
        <v>81134</v>
      </c>
      <c r="D1154" t="str">
        <f>+VLOOKUP(C1154,Param!K:L,2,FALSE)</f>
        <v>REINHOLD KELLER GMBH</v>
      </c>
      <c r="E1154" t="s">
        <v>1806</v>
      </c>
      <c r="F1154" t="s">
        <v>28</v>
      </c>
      <c r="G1154" t="s">
        <v>29</v>
      </c>
      <c r="H1154" s="5">
        <v>114.05</v>
      </c>
      <c r="I1154" s="5">
        <v>114.054</v>
      </c>
      <c r="J1154" s="5">
        <v>-4.0000000000048799E-3</v>
      </c>
      <c r="K1154" s="5">
        <v>114.05</v>
      </c>
      <c r="L1154" s="5">
        <v>0</v>
      </c>
      <c r="M1154" t="str">
        <f>IF(ISERROR(VLOOKUP(A1154,'[1]Ecart validé'!$A:$A,1,FALSE)),Z1154,"Ecart Validé")</f>
        <v>valid</v>
      </c>
      <c r="R1154" t="s">
        <v>30</v>
      </c>
      <c r="X1154"/>
      <c r="Y1154"/>
      <c r="Z1154" t="s">
        <v>31</v>
      </c>
    </row>
    <row r="1155" spans="1:26" ht="57.6" x14ac:dyDescent="0.3">
      <c r="A1155" t="s">
        <v>1807</v>
      </c>
      <c r="B1155" t="s">
        <v>963</v>
      </c>
      <c r="C1155">
        <v>81134</v>
      </c>
      <c r="D1155" t="str">
        <f>+VLOOKUP(C1155,Param!K:L,2,FALSE)</f>
        <v>REINHOLD KELLER GMBH</v>
      </c>
      <c r="E1155" t="s">
        <v>1808</v>
      </c>
      <c r="F1155" t="s">
        <v>28</v>
      </c>
      <c r="G1155" t="s">
        <v>29</v>
      </c>
      <c r="H1155" s="5">
        <v>617.28</v>
      </c>
      <c r="I1155" s="5">
        <v>597.27840000000003</v>
      </c>
      <c r="J1155" s="5">
        <v>20.0015999999999</v>
      </c>
      <c r="K1155" s="5">
        <v>597.27840000000003</v>
      </c>
      <c r="L1155" s="5">
        <v>20.0015999999999</v>
      </c>
      <c r="M1155" t="str">
        <f>IF(ISERROR(VLOOKUP(A1155,'[1]Ecart validé'!$A:$A,1,FALSE)),Z1155,"Ecart Validé")</f>
        <v>Ecart Validé</v>
      </c>
      <c r="N1155" t="s">
        <v>1809</v>
      </c>
      <c r="O1155" t="s">
        <v>1810</v>
      </c>
      <c r="P1155" t="s">
        <v>85</v>
      </c>
      <c r="Q1155" t="s">
        <v>1811</v>
      </c>
      <c r="R1155" t="s">
        <v>30</v>
      </c>
      <c r="S1155" t="s">
        <v>42</v>
      </c>
      <c r="T1155" t="s">
        <v>43</v>
      </c>
      <c r="U1155" s="13" t="s">
        <v>1812</v>
      </c>
      <c r="V1155" t="s">
        <v>45</v>
      </c>
      <c r="X1155" t="s">
        <v>458</v>
      </c>
      <c r="Y1155" t="s">
        <v>458</v>
      </c>
      <c r="Z1155" t="s">
        <v>88</v>
      </c>
    </row>
    <row r="1156" spans="1:26" ht="57.6" x14ac:dyDescent="0.3">
      <c r="A1156" t="s">
        <v>1813</v>
      </c>
      <c r="B1156" t="s">
        <v>963</v>
      </c>
      <c r="C1156">
        <v>81134</v>
      </c>
      <c r="D1156" t="str">
        <f>+VLOOKUP(C1156,Param!K:L,2,FALSE)</f>
        <v>REINHOLD KELLER GMBH</v>
      </c>
      <c r="E1156" t="s">
        <v>1808</v>
      </c>
      <c r="F1156" t="s">
        <v>33</v>
      </c>
      <c r="G1156" t="s">
        <v>29</v>
      </c>
      <c r="H1156" s="5">
        <v>344.97</v>
      </c>
      <c r="I1156" s="5">
        <v>339.32</v>
      </c>
      <c r="J1156" s="5">
        <v>5.6500000000000297</v>
      </c>
      <c r="K1156" s="5">
        <v>339.32</v>
      </c>
      <c r="L1156" s="5">
        <v>5.6500000000000297</v>
      </c>
      <c r="M1156" t="str">
        <f>IF(ISERROR(VLOOKUP(A1156,'[1]Ecart validé'!$A:$A,1,FALSE)),Z1156,"Ecart Validé")</f>
        <v>Ecart Validé</v>
      </c>
      <c r="N1156" t="s">
        <v>1814</v>
      </c>
      <c r="O1156" t="s">
        <v>1815</v>
      </c>
      <c r="P1156" t="s">
        <v>85</v>
      </c>
      <c r="Q1156" t="s">
        <v>1816</v>
      </c>
      <c r="R1156" t="s">
        <v>30</v>
      </c>
      <c r="S1156" t="s">
        <v>42</v>
      </c>
      <c r="T1156" t="s">
        <v>43</v>
      </c>
      <c r="U1156" s="13" t="s">
        <v>1817</v>
      </c>
      <c r="V1156" t="s">
        <v>45</v>
      </c>
      <c r="X1156" t="s">
        <v>458</v>
      </c>
      <c r="Y1156" t="s">
        <v>458</v>
      </c>
      <c r="Z1156" t="s">
        <v>88</v>
      </c>
    </row>
    <row r="1157" spans="1:26" x14ac:dyDescent="0.3">
      <c r="A1157" t="s">
        <v>1818</v>
      </c>
      <c r="B1157" t="s">
        <v>963</v>
      </c>
      <c r="C1157">
        <v>81134</v>
      </c>
      <c r="D1157" t="str">
        <f>+VLOOKUP(C1157,Param!K:L,2,FALSE)</f>
        <v>REINHOLD KELLER GMBH</v>
      </c>
      <c r="E1157" t="s">
        <v>1819</v>
      </c>
      <c r="F1157" t="s">
        <v>28</v>
      </c>
      <c r="G1157" t="s">
        <v>29</v>
      </c>
      <c r="H1157" s="5">
        <v>4109.7299999999996</v>
      </c>
      <c r="I1157" s="5">
        <v>4109.7327999999998</v>
      </c>
      <c r="J1157" s="5">
        <v>-2.8000000002066298E-3</v>
      </c>
      <c r="K1157" s="5">
        <v>4109.7299999999996</v>
      </c>
      <c r="L1157" s="5">
        <v>0</v>
      </c>
      <c r="M1157" t="str">
        <f>IF(ISERROR(VLOOKUP(A1157,'[1]Ecart validé'!$A:$A,1,FALSE)),Z1157,"Ecart Validé")</f>
        <v>valid</v>
      </c>
      <c r="R1157" t="s">
        <v>30</v>
      </c>
      <c r="X1157"/>
      <c r="Y1157"/>
      <c r="Z1157" t="s">
        <v>31</v>
      </c>
    </row>
    <row r="1158" spans="1:26" x14ac:dyDescent="0.3">
      <c r="A1158" t="s">
        <v>1820</v>
      </c>
      <c r="B1158" t="s">
        <v>963</v>
      </c>
      <c r="C1158">
        <v>81134</v>
      </c>
      <c r="D1158" t="str">
        <f>+VLOOKUP(C1158,Param!K:L,2,FALSE)</f>
        <v>REINHOLD KELLER GMBH</v>
      </c>
      <c r="E1158" t="s">
        <v>1819</v>
      </c>
      <c r="F1158" t="s">
        <v>33</v>
      </c>
      <c r="G1158" t="s">
        <v>29</v>
      </c>
      <c r="H1158" s="5">
        <v>5.65</v>
      </c>
      <c r="I1158" s="5">
        <v>5.6520000000000001</v>
      </c>
      <c r="J1158" s="5">
        <v>-1.9999999999997702E-3</v>
      </c>
      <c r="K1158" s="5">
        <v>5.65</v>
      </c>
      <c r="L1158" s="5">
        <v>0</v>
      </c>
      <c r="M1158" t="str">
        <f>IF(ISERROR(VLOOKUP(A1158,'[1]Ecart validé'!$A:$A,1,FALSE)),Z1158,"Ecart Validé")</f>
        <v>valid</v>
      </c>
      <c r="R1158" t="s">
        <v>30</v>
      </c>
      <c r="X1158"/>
      <c r="Y1158"/>
      <c r="Z1158" t="s">
        <v>31</v>
      </c>
    </row>
    <row r="1159" spans="1:26" x14ac:dyDescent="0.3">
      <c r="A1159" t="s">
        <v>1821</v>
      </c>
      <c r="B1159" t="s">
        <v>963</v>
      </c>
      <c r="C1159">
        <v>81134</v>
      </c>
      <c r="D1159" t="str">
        <f>+VLOOKUP(C1159,Param!K:L,2,FALSE)</f>
        <v>REINHOLD KELLER GMBH</v>
      </c>
      <c r="E1159" t="s">
        <v>1819</v>
      </c>
      <c r="F1159" t="s">
        <v>37</v>
      </c>
      <c r="G1159" t="s">
        <v>29</v>
      </c>
      <c r="H1159" s="5">
        <v>31.11</v>
      </c>
      <c r="I1159" s="5">
        <v>31.108000000000001</v>
      </c>
      <c r="J1159" s="5">
        <v>1.9999999999988898E-3</v>
      </c>
      <c r="K1159" s="5">
        <v>31.11</v>
      </c>
      <c r="L1159" s="5">
        <v>0</v>
      </c>
      <c r="M1159" t="str">
        <f>IF(ISERROR(VLOOKUP(A1159,'[1]Ecart validé'!$A:$A,1,FALSE)),Z1159,"Ecart Validé")</f>
        <v>valid</v>
      </c>
      <c r="R1159" t="s">
        <v>30</v>
      </c>
      <c r="X1159"/>
      <c r="Y1159"/>
      <c r="Z1159" t="s">
        <v>31</v>
      </c>
    </row>
    <row r="1160" spans="1:26" x14ac:dyDescent="0.3">
      <c r="A1160" t="s">
        <v>1822</v>
      </c>
      <c r="B1160" t="s">
        <v>963</v>
      </c>
      <c r="C1160">
        <v>81134</v>
      </c>
      <c r="D1160" t="str">
        <f>+VLOOKUP(C1160,Param!K:L,2,FALSE)</f>
        <v>REINHOLD KELLER GMBH</v>
      </c>
      <c r="E1160" t="s">
        <v>1823</v>
      </c>
      <c r="F1160" t="s">
        <v>35</v>
      </c>
      <c r="G1160" t="s">
        <v>29</v>
      </c>
      <c r="H1160" s="5">
        <v>23.36</v>
      </c>
      <c r="I1160" s="5">
        <v>23.36</v>
      </c>
      <c r="J1160" s="5">
        <v>0</v>
      </c>
      <c r="K1160" s="5">
        <v>23.36</v>
      </c>
      <c r="L1160" s="5">
        <v>0</v>
      </c>
      <c r="M1160" t="str">
        <f>IF(ISERROR(VLOOKUP(A1160,'[1]Ecart validé'!$A:$A,1,FALSE)),Z1160,"Ecart Validé")</f>
        <v>valid</v>
      </c>
      <c r="R1160" t="s">
        <v>30</v>
      </c>
      <c r="X1160"/>
      <c r="Y1160"/>
      <c r="Z1160" t="s">
        <v>31</v>
      </c>
    </row>
    <row r="1161" spans="1:26" x14ac:dyDescent="0.3">
      <c r="A1161" t="s">
        <v>1824</v>
      </c>
      <c r="B1161" t="s">
        <v>963</v>
      </c>
      <c r="C1161">
        <v>81134</v>
      </c>
      <c r="D1161" t="str">
        <f>+VLOOKUP(C1161,Param!K:L,2,FALSE)</f>
        <v>REINHOLD KELLER GMBH</v>
      </c>
      <c r="E1161" t="s">
        <v>1825</v>
      </c>
      <c r="F1161" t="s">
        <v>28</v>
      </c>
      <c r="G1161" t="s">
        <v>29</v>
      </c>
      <c r="H1161" s="5">
        <v>1054.8800000000001</v>
      </c>
      <c r="I1161" s="5">
        <v>1054.884</v>
      </c>
      <c r="J1161" s="5">
        <v>-3.9999999999054099E-3</v>
      </c>
      <c r="K1161" s="5">
        <v>1054.8800000000001</v>
      </c>
      <c r="L1161" s="5">
        <v>0</v>
      </c>
      <c r="M1161" t="str">
        <f>IF(ISERROR(VLOOKUP(A1161,'[1]Ecart validé'!$A:$A,1,FALSE)),Z1161,"Ecart Validé")</f>
        <v>valid</v>
      </c>
      <c r="R1161" t="s">
        <v>30</v>
      </c>
      <c r="X1161"/>
      <c r="Y1161"/>
      <c r="Z1161" t="s">
        <v>31</v>
      </c>
    </row>
    <row r="1162" spans="1:26" x14ac:dyDescent="0.3">
      <c r="A1162" t="s">
        <v>1826</v>
      </c>
      <c r="B1162" t="s">
        <v>963</v>
      </c>
      <c r="C1162">
        <v>81134</v>
      </c>
      <c r="D1162" t="str">
        <f>+VLOOKUP(C1162,Param!K:L,2,FALSE)</f>
        <v>REINHOLD KELLER GMBH</v>
      </c>
      <c r="E1162" t="s">
        <v>1825</v>
      </c>
      <c r="F1162" t="s">
        <v>33</v>
      </c>
      <c r="G1162" t="s">
        <v>29</v>
      </c>
      <c r="H1162" s="5">
        <v>307.56</v>
      </c>
      <c r="I1162" s="5">
        <v>307.56</v>
      </c>
      <c r="J1162" s="5">
        <v>0</v>
      </c>
      <c r="K1162" s="5">
        <v>307.56</v>
      </c>
      <c r="L1162" s="5">
        <v>0</v>
      </c>
      <c r="M1162" t="str">
        <f>IF(ISERROR(VLOOKUP(A1162,'[1]Ecart validé'!$A:$A,1,FALSE)),Z1162,"Ecart Validé")</f>
        <v>valid</v>
      </c>
      <c r="R1162" t="s">
        <v>30</v>
      </c>
      <c r="X1162"/>
      <c r="Y1162"/>
      <c r="Z1162" t="s">
        <v>31</v>
      </c>
    </row>
    <row r="1163" spans="1:26" x14ac:dyDescent="0.3">
      <c r="A1163" t="s">
        <v>1827</v>
      </c>
      <c r="B1163" t="s">
        <v>963</v>
      </c>
      <c r="C1163">
        <v>81134</v>
      </c>
      <c r="D1163" t="str">
        <f>+VLOOKUP(C1163,Param!K:L,2,FALSE)</f>
        <v>REINHOLD KELLER GMBH</v>
      </c>
      <c r="E1163" t="s">
        <v>1825</v>
      </c>
      <c r="F1163" t="s">
        <v>35</v>
      </c>
      <c r="G1163" t="s">
        <v>29</v>
      </c>
      <c r="H1163" s="5">
        <v>1136.76</v>
      </c>
      <c r="I1163" s="5">
        <v>1136.76</v>
      </c>
      <c r="J1163" s="5">
        <v>0</v>
      </c>
      <c r="K1163" s="5">
        <v>1136.76</v>
      </c>
      <c r="L1163" s="5">
        <v>0</v>
      </c>
      <c r="M1163" t="str">
        <f>IF(ISERROR(VLOOKUP(A1163,'[1]Ecart validé'!$A:$A,1,FALSE)),Z1163,"Ecart Validé")</f>
        <v>valid</v>
      </c>
      <c r="R1163" t="s">
        <v>30</v>
      </c>
      <c r="X1163"/>
      <c r="Y1163"/>
      <c r="Z1163" t="s">
        <v>31</v>
      </c>
    </row>
    <row r="1164" spans="1:26" x14ac:dyDescent="0.3">
      <c r="A1164" t="s">
        <v>1828</v>
      </c>
      <c r="B1164" t="s">
        <v>963</v>
      </c>
      <c r="C1164">
        <v>84350</v>
      </c>
      <c r="D1164" t="str">
        <f>+VLOOKUP(C1164,Param!K:L,2,FALSE)</f>
        <v>DALAINOR S.COOP.PEQ.</v>
      </c>
      <c r="E1164" t="s">
        <v>1829</v>
      </c>
      <c r="F1164" t="s">
        <v>37</v>
      </c>
      <c r="G1164" t="s">
        <v>29</v>
      </c>
      <c r="H1164" s="5">
        <v>418.77</v>
      </c>
      <c r="I1164" s="5">
        <v>418.77300000000002</v>
      </c>
      <c r="J1164" s="5">
        <v>-3.0000000000427402E-3</v>
      </c>
      <c r="K1164" s="5">
        <v>418.77</v>
      </c>
      <c r="L1164" s="5">
        <v>0</v>
      </c>
      <c r="M1164" t="str">
        <f>IF(ISERROR(VLOOKUP(A1164,'[1]Ecart validé'!$A:$A,1,FALSE)),Z1164,"Ecart Validé")</f>
        <v>valid</v>
      </c>
      <c r="R1164" t="s">
        <v>30</v>
      </c>
      <c r="X1164"/>
      <c r="Y1164"/>
      <c r="Z1164" t="s">
        <v>31</v>
      </c>
    </row>
    <row r="1165" spans="1:26" x14ac:dyDescent="0.3">
      <c r="A1165" t="s">
        <v>1830</v>
      </c>
      <c r="B1165" t="s">
        <v>963</v>
      </c>
      <c r="C1165">
        <v>84612</v>
      </c>
      <c r="D1165" t="str">
        <f>+VLOOKUP(C1165,Param!K:L,2,FALSE)</f>
        <v>LOREFAR SL</v>
      </c>
      <c r="E1165" t="s">
        <v>1831</v>
      </c>
      <c r="F1165" t="s">
        <v>28</v>
      </c>
      <c r="G1165" t="s">
        <v>29</v>
      </c>
      <c r="H1165" s="5">
        <v>971.92</v>
      </c>
      <c r="I1165" s="5">
        <v>971.91539999999998</v>
      </c>
      <c r="J1165" s="5">
        <v>4.5999999999821696E-3</v>
      </c>
      <c r="K1165" s="5">
        <v>971.92</v>
      </c>
      <c r="L1165" s="5">
        <v>0</v>
      </c>
      <c r="M1165" t="str">
        <f>IF(ISERROR(VLOOKUP(A1165,'[1]Ecart validé'!$A:$A,1,FALSE)),Z1165,"Ecart Validé")</f>
        <v>valid</v>
      </c>
      <c r="R1165" t="s">
        <v>30</v>
      </c>
      <c r="X1165"/>
      <c r="Y1165"/>
      <c r="Z1165" t="s">
        <v>31</v>
      </c>
    </row>
    <row r="1166" spans="1:26" x14ac:dyDescent="0.3">
      <c r="A1166" t="s">
        <v>1832</v>
      </c>
      <c r="B1166" t="s">
        <v>963</v>
      </c>
      <c r="C1166">
        <v>84612</v>
      </c>
      <c r="D1166" t="str">
        <f>+VLOOKUP(C1166,Param!K:L,2,FALSE)</f>
        <v>LOREFAR SL</v>
      </c>
      <c r="E1166" t="s">
        <v>1831</v>
      </c>
      <c r="F1166" t="s">
        <v>33</v>
      </c>
      <c r="G1166" t="s">
        <v>29</v>
      </c>
      <c r="H1166" s="5">
        <v>485.96</v>
      </c>
      <c r="I1166" s="5">
        <v>485.96460000000002</v>
      </c>
      <c r="J1166" s="5">
        <v>-4.6000000000390104E-3</v>
      </c>
      <c r="K1166" s="5">
        <v>485.96</v>
      </c>
      <c r="L1166" s="5">
        <v>0</v>
      </c>
      <c r="M1166" t="str">
        <f>IF(ISERROR(VLOOKUP(A1166,'[1]Ecart validé'!$A:$A,1,FALSE)),Z1166,"Ecart Validé")</f>
        <v>valid</v>
      </c>
      <c r="R1166" t="s">
        <v>30</v>
      </c>
      <c r="X1166"/>
      <c r="Y1166"/>
      <c r="Z1166" t="s">
        <v>31</v>
      </c>
    </row>
    <row r="1167" spans="1:26" x14ac:dyDescent="0.3">
      <c r="A1167" t="s">
        <v>1833</v>
      </c>
      <c r="B1167" t="s">
        <v>963</v>
      </c>
      <c r="C1167">
        <v>84612</v>
      </c>
      <c r="D1167" t="str">
        <f>+VLOOKUP(C1167,Param!K:L,2,FALSE)</f>
        <v>LOREFAR SL</v>
      </c>
      <c r="E1167" t="s">
        <v>1831</v>
      </c>
      <c r="F1167" t="s">
        <v>35</v>
      </c>
      <c r="G1167" t="s">
        <v>29</v>
      </c>
      <c r="H1167" s="5">
        <v>424.76</v>
      </c>
      <c r="I1167" s="5">
        <v>424.76400000000001</v>
      </c>
      <c r="J1167" s="5">
        <v>-4.0000000000190898E-3</v>
      </c>
      <c r="K1167" s="5">
        <v>424.76</v>
      </c>
      <c r="L1167" s="5">
        <v>0</v>
      </c>
      <c r="M1167" t="str">
        <f>IF(ISERROR(VLOOKUP(A1167,'[1]Ecart validé'!$A:$A,1,FALSE)),Z1167,"Ecart Validé")</f>
        <v>valid</v>
      </c>
      <c r="R1167" t="s">
        <v>30</v>
      </c>
      <c r="X1167"/>
      <c r="Y1167"/>
      <c r="Z1167" t="s">
        <v>31</v>
      </c>
    </row>
    <row r="1168" spans="1:26" x14ac:dyDescent="0.3">
      <c r="A1168" t="s">
        <v>1834</v>
      </c>
      <c r="B1168" t="s">
        <v>963</v>
      </c>
      <c r="C1168">
        <v>84612</v>
      </c>
      <c r="D1168" t="str">
        <f>+VLOOKUP(C1168,Param!K:L,2,FALSE)</f>
        <v>LOREFAR SL</v>
      </c>
      <c r="E1168" t="s">
        <v>1831</v>
      </c>
      <c r="F1168" t="s">
        <v>37</v>
      </c>
      <c r="G1168" t="s">
        <v>29</v>
      </c>
      <c r="H1168" s="5">
        <v>91.59</v>
      </c>
      <c r="I1168" s="5">
        <v>91.59</v>
      </c>
      <c r="J1168" s="5">
        <v>0</v>
      </c>
      <c r="K1168" s="5">
        <v>91.59</v>
      </c>
      <c r="L1168" s="5">
        <v>0</v>
      </c>
      <c r="M1168" t="str">
        <f>IF(ISERROR(VLOOKUP(A1168,'[1]Ecart validé'!$A:$A,1,FALSE)),Z1168,"Ecart Validé")</f>
        <v>valid</v>
      </c>
      <c r="R1168" t="s">
        <v>30</v>
      </c>
      <c r="X1168"/>
      <c r="Y1168"/>
      <c r="Z1168" t="s">
        <v>31</v>
      </c>
    </row>
    <row r="1169" spans="1:26" x14ac:dyDescent="0.3">
      <c r="A1169" t="s">
        <v>1835</v>
      </c>
      <c r="B1169" t="s">
        <v>963</v>
      </c>
      <c r="C1169">
        <v>86453</v>
      </c>
      <c r="D1169" t="str">
        <f>+VLOOKUP(C1169,Param!K:L,2,FALSE)</f>
        <v>RDP LIMITED</v>
      </c>
      <c r="E1169" t="s">
        <v>1836</v>
      </c>
      <c r="F1169" t="s">
        <v>51</v>
      </c>
      <c r="G1169" t="s">
        <v>29</v>
      </c>
      <c r="H1169" s="5">
        <v>3525.36</v>
      </c>
      <c r="I1169" s="5">
        <v>3525.3636000000001</v>
      </c>
      <c r="J1169" s="5">
        <v>-3.6000000000058199E-3</v>
      </c>
      <c r="K1169" s="5">
        <v>3525.36</v>
      </c>
      <c r="L1169" s="5">
        <v>0</v>
      </c>
      <c r="M1169" t="str">
        <f>IF(ISERROR(VLOOKUP(A1169,'[1]Ecart validé'!$A:$A,1,FALSE)),Z1169,"Ecart Validé")</f>
        <v>valid</v>
      </c>
      <c r="R1169" t="s">
        <v>30</v>
      </c>
      <c r="X1169"/>
      <c r="Y1169"/>
      <c r="Z1169" t="s">
        <v>31</v>
      </c>
    </row>
    <row r="1170" spans="1:26" x14ac:dyDescent="0.3">
      <c r="A1170" t="s">
        <v>1837</v>
      </c>
      <c r="B1170" t="s">
        <v>963</v>
      </c>
      <c r="C1170">
        <v>91878</v>
      </c>
      <c r="D1170" t="str">
        <f>+VLOOKUP(C1170,Param!K:L,2,FALSE)</f>
        <v>SPECTRE</v>
      </c>
      <c r="E1170" t="s">
        <v>1838</v>
      </c>
      <c r="F1170" t="s">
        <v>37</v>
      </c>
      <c r="G1170" t="s">
        <v>29</v>
      </c>
      <c r="H1170" s="5">
        <v>162.4</v>
      </c>
      <c r="I1170" s="5">
        <v>162.4</v>
      </c>
      <c r="J1170" s="5">
        <v>0</v>
      </c>
      <c r="K1170" s="5">
        <v>162.4</v>
      </c>
      <c r="L1170" s="5">
        <v>0</v>
      </c>
      <c r="M1170" t="str">
        <f>IF(ISERROR(VLOOKUP(A1170,'[1]Ecart validé'!$A:$A,1,FALSE)),Z1170,"Ecart Validé")</f>
        <v>valid</v>
      </c>
      <c r="R1170" t="s">
        <v>30</v>
      </c>
      <c r="X1170"/>
      <c r="Y1170"/>
      <c r="Z1170" t="s">
        <v>31</v>
      </c>
    </row>
    <row r="1171" spans="1:26" x14ac:dyDescent="0.3">
      <c r="A1171" t="s">
        <v>1839</v>
      </c>
      <c r="B1171" t="s">
        <v>963</v>
      </c>
      <c r="C1171">
        <v>92031</v>
      </c>
      <c r="D1171" t="str">
        <f>+VLOOKUP(C1171,Param!K:L,2,FALSE)</f>
        <v>VISEO SAS</v>
      </c>
      <c r="E1171" t="s">
        <v>1840</v>
      </c>
      <c r="F1171" t="s">
        <v>51</v>
      </c>
      <c r="G1171" t="s">
        <v>29</v>
      </c>
      <c r="H1171" s="5">
        <v>40127.65</v>
      </c>
      <c r="I1171" s="5">
        <v>40127.65</v>
      </c>
      <c r="J1171" s="5">
        <v>0</v>
      </c>
      <c r="K1171" s="5">
        <v>40127.65</v>
      </c>
      <c r="L1171" s="5">
        <v>0</v>
      </c>
      <c r="M1171" t="str">
        <f>IF(ISERROR(VLOOKUP(A1171,'[1]Ecart validé'!$A:$A,1,FALSE)),Z1171,"Ecart Validé")</f>
        <v>valid</v>
      </c>
      <c r="R1171" t="s">
        <v>30</v>
      </c>
      <c r="X1171"/>
      <c r="Y1171"/>
      <c r="Z1171" t="s">
        <v>31</v>
      </c>
    </row>
    <row r="1172" spans="1:26" x14ac:dyDescent="0.3">
      <c r="A1172" t="s">
        <v>1841</v>
      </c>
      <c r="B1172" t="s">
        <v>963</v>
      </c>
      <c r="C1172">
        <v>95268</v>
      </c>
      <c r="D1172" t="str">
        <f>+VLOOKUP(C1172,Param!K:L,2,FALSE)</f>
        <v>MUUTO</v>
      </c>
      <c r="E1172" t="s">
        <v>1842</v>
      </c>
      <c r="F1172" t="s">
        <v>35</v>
      </c>
      <c r="G1172" t="s">
        <v>29</v>
      </c>
      <c r="H1172" s="5">
        <v>589.9</v>
      </c>
      <c r="I1172" s="5">
        <v>589.89599999999996</v>
      </c>
      <c r="J1172" s="5">
        <v>4.0000000000190898E-3</v>
      </c>
      <c r="K1172" s="5">
        <v>589.9</v>
      </c>
      <c r="L1172" s="5">
        <v>0</v>
      </c>
      <c r="M1172" t="str">
        <f>IF(ISERROR(VLOOKUP(A1172,'[1]Ecart validé'!$A:$A,1,FALSE)),Z1172,"Ecart Validé")</f>
        <v>valid</v>
      </c>
      <c r="R1172" t="s">
        <v>30</v>
      </c>
      <c r="X1172"/>
      <c r="Y1172"/>
      <c r="Z1172" t="s">
        <v>31</v>
      </c>
    </row>
    <row r="1173" spans="1:26" x14ac:dyDescent="0.3">
      <c r="A1173" t="s">
        <v>1843</v>
      </c>
      <c r="B1173" t="s">
        <v>963</v>
      </c>
      <c r="C1173">
        <v>95268</v>
      </c>
      <c r="D1173" t="str">
        <f>+VLOOKUP(C1173,Param!K:L,2,FALSE)</f>
        <v>MUUTO</v>
      </c>
      <c r="E1173" t="s">
        <v>1842</v>
      </c>
      <c r="F1173" t="s">
        <v>37</v>
      </c>
      <c r="G1173" t="s">
        <v>29</v>
      </c>
      <c r="H1173" s="5">
        <v>775.95</v>
      </c>
      <c r="I1173" s="5">
        <v>775.9452</v>
      </c>
      <c r="J1173" s="5">
        <v>4.8000000000456497E-3</v>
      </c>
      <c r="K1173" s="5">
        <v>775.95</v>
      </c>
      <c r="L1173" s="5">
        <v>0</v>
      </c>
      <c r="M1173" t="str">
        <f>IF(ISERROR(VLOOKUP(A1173,'[1]Ecart validé'!$A:$A,1,FALSE)),Z1173,"Ecart Validé")</f>
        <v>valid</v>
      </c>
      <c r="R1173" t="s">
        <v>30</v>
      </c>
      <c r="X1173"/>
      <c r="Y1173"/>
      <c r="Z1173" t="s">
        <v>31</v>
      </c>
    </row>
    <row r="1174" spans="1:26" x14ac:dyDescent="0.3">
      <c r="A1174" t="s">
        <v>1844</v>
      </c>
      <c r="B1174" t="s">
        <v>963</v>
      </c>
      <c r="C1174">
        <v>95823</v>
      </c>
      <c r="D1174" t="str">
        <f>+VLOOKUP(C1174,Param!K:L,2,FALSE)</f>
        <v>ZENGOVARI</v>
      </c>
      <c r="E1174" t="s">
        <v>1845</v>
      </c>
      <c r="F1174" t="s">
        <v>28</v>
      </c>
      <c r="G1174" t="s">
        <v>29</v>
      </c>
      <c r="H1174" s="5">
        <v>37.22</v>
      </c>
      <c r="I1174" s="5">
        <v>37.223999999999997</v>
      </c>
      <c r="J1174" s="5">
        <v>-3.9999999999977796E-3</v>
      </c>
      <c r="K1174" s="5">
        <v>37.22</v>
      </c>
      <c r="L1174" s="5">
        <v>0</v>
      </c>
      <c r="M1174" t="str">
        <f>IF(ISERROR(VLOOKUP(A1174,'[1]Ecart validé'!$A:$A,1,FALSE)),Z1174,"Ecart Validé")</f>
        <v>valid</v>
      </c>
      <c r="R1174" t="s">
        <v>30</v>
      </c>
      <c r="X1174"/>
      <c r="Y1174"/>
      <c r="Z1174" t="s">
        <v>31</v>
      </c>
    </row>
    <row r="1175" spans="1:26" x14ac:dyDescent="0.3">
      <c r="A1175" t="s">
        <v>1846</v>
      </c>
      <c r="B1175" t="s">
        <v>963</v>
      </c>
      <c r="C1175">
        <v>95823</v>
      </c>
      <c r="D1175" t="str">
        <f>+VLOOKUP(C1175,Param!K:L,2,FALSE)</f>
        <v>ZENGOVARI</v>
      </c>
      <c r="E1175" t="s">
        <v>1845</v>
      </c>
      <c r="F1175" t="s">
        <v>33</v>
      </c>
      <c r="G1175" t="s">
        <v>29</v>
      </c>
      <c r="H1175" s="5">
        <v>41.88</v>
      </c>
      <c r="I1175" s="5">
        <v>41.88</v>
      </c>
      <c r="J1175" s="5">
        <v>0</v>
      </c>
      <c r="K1175" s="5">
        <v>41.88</v>
      </c>
      <c r="L1175" s="5">
        <v>0</v>
      </c>
      <c r="M1175" t="str">
        <f>IF(ISERROR(VLOOKUP(A1175,'[1]Ecart validé'!$A:$A,1,FALSE)),Z1175,"Ecart Validé")</f>
        <v>valid</v>
      </c>
      <c r="R1175" t="s">
        <v>30</v>
      </c>
      <c r="X1175"/>
      <c r="Y1175"/>
      <c r="Z1175" t="s">
        <v>31</v>
      </c>
    </row>
    <row r="1176" spans="1:26" x14ac:dyDescent="0.3">
      <c r="A1176" t="s">
        <v>1847</v>
      </c>
      <c r="B1176" t="s">
        <v>963</v>
      </c>
      <c r="C1176">
        <v>95823</v>
      </c>
      <c r="D1176" t="str">
        <f>+VLOOKUP(C1176,Param!K:L,2,FALSE)</f>
        <v>ZENGOVARI</v>
      </c>
      <c r="E1176" t="s">
        <v>1848</v>
      </c>
      <c r="F1176" t="s">
        <v>28</v>
      </c>
      <c r="G1176" t="s">
        <v>29</v>
      </c>
      <c r="H1176" s="5">
        <v>18.61</v>
      </c>
      <c r="I1176" s="5">
        <v>18.611999999999998</v>
      </c>
      <c r="J1176" s="5">
        <v>-1.9999999999988898E-3</v>
      </c>
      <c r="K1176" s="5">
        <v>18.61</v>
      </c>
      <c r="L1176" s="5">
        <v>0</v>
      </c>
      <c r="M1176" t="str">
        <f>IF(ISERROR(VLOOKUP(A1176,'[1]Ecart validé'!$A:$A,1,FALSE)),Z1176,"Ecart Validé")</f>
        <v>valid</v>
      </c>
      <c r="R1176" t="s">
        <v>30</v>
      </c>
      <c r="X1176"/>
      <c r="Y1176"/>
      <c r="Z1176" t="s">
        <v>31</v>
      </c>
    </row>
    <row r="1177" spans="1:26" x14ac:dyDescent="0.3">
      <c r="A1177" t="s">
        <v>1849</v>
      </c>
      <c r="B1177" t="s">
        <v>963</v>
      </c>
      <c r="C1177">
        <v>95823</v>
      </c>
      <c r="D1177" t="str">
        <f>+VLOOKUP(C1177,Param!K:L,2,FALSE)</f>
        <v>ZENGOVARI</v>
      </c>
      <c r="E1177" t="s">
        <v>1848</v>
      </c>
      <c r="F1177" t="s">
        <v>35</v>
      </c>
      <c r="G1177" t="s">
        <v>29</v>
      </c>
      <c r="H1177" s="5">
        <v>69.510000000000005</v>
      </c>
      <c r="I1177" s="5">
        <v>69.510000000000005</v>
      </c>
      <c r="J1177" s="5">
        <v>0</v>
      </c>
      <c r="K1177" s="5">
        <v>69.510000000000005</v>
      </c>
      <c r="L1177" s="5">
        <v>0</v>
      </c>
      <c r="M1177" t="str">
        <f>IF(ISERROR(VLOOKUP(A1177,'[1]Ecart validé'!$A:$A,1,FALSE)),Z1177,"Ecart Validé")</f>
        <v>valid</v>
      </c>
      <c r="R1177" t="s">
        <v>30</v>
      </c>
      <c r="X1177"/>
      <c r="Y1177"/>
      <c r="Z1177" t="s">
        <v>31</v>
      </c>
    </row>
    <row r="1178" spans="1:26" x14ac:dyDescent="0.3">
      <c r="A1178" t="s">
        <v>1850</v>
      </c>
      <c r="B1178" t="s">
        <v>963</v>
      </c>
      <c r="C1178">
        <v>95823</v>
      </c>
      <c r="D1178" t="str">
        <f>+VLOOKUP(C1178,Param!K:L,2,FALSE)</f>
        <v>ZENGOVARI</v>
      </c>
      <c r="E1178" t="s">
        <v>1848</v>
      </c>
      <c r="F1178" t="s">
        <v>37</v>
      </c>
      <c r="G1178" t="s">
        <v>29</v>
      </c>
      <c r="H1178" s="5">
        <v>182.97</v>
      </c>
      <c r="I1178" s="5">
        <v>182.97</v>
      </c>
      <c r="J1178" s="5">
        <v>0</v>
      </c>
      <c r="K1178" s="5">
        <v>182.97</v>
      </c>
      <c r="L1178" s="5">
        <v>0</v>
      </c>
      <c r="M1178" t="str">
        <f>IF(ISERROR(VLOOKUP(A1178,'[1]Ecart validé'!$A:$A,1,FALSE)),Z1178,"Ecart Validé")</f>
        <v>valid</v>
      </c>
      <c r="R1178" t="s">
        <v>30</v>
      </c>
      <c r="X1178"/>
      <c r="Y1178"/>
      <c r="Z1178" t="s">
        <v>31</v>
      </c>
    </row>
    <row r="1179" spans="1:26" x14ac:dyDescent="0.3">
      <c r="A1179" t="s">
        <v>1851</v>
      </c>
      <c r="B1179" t="s">
        <v>963</v>
      </c>
      <c r="C1179">
        <v>95969</v>
      </c>
      <c r="D1179" t="str">
        <f>+VLOOKUP(C1179,Param!K:L,2,FALSE)</f>
        <v>SIF</v>
      </c>
      <c r="E1179" t="s">
        <v>1852</v>
      </c>
      <c r="F1179" t="s">
        <v>28</v>
      </c>
      <c r="G1179" t="s">
        <v>29</v>
      </c>
      <c r="H1179" s="5">
        <v>840.78</v>
      </c>
      <c r="I1179" s="5">
        <v>840.78</v>
      </c>
      <c r="J1179" s="5">
        <v>0</v>
      </c>
      <c r="K1179" s="5">
        <v>840.78</v>
      </c>
      <c r="L1179" s="5">
        <v>0</v>
      </c>
      <c r="M1179" t="str">
        <f>IF(ISERROR(VLOOKUP(A1179,'[1]Ecart validé'!$A:$A,1,FALSE)),Z1179,"Ecart Validé")</f>
        <v>valid</v>
      </c>
      <c r="R1179" t="s">
        <v>30</v>
      </c>
      <c r="X1179"/>
      <c r="Y1179"/>
      <c r="Z1179" t="s">
        <v>31</v>
      </c>
    </row>
    <row r="1180" spans="1:26" x14ac:dyDescent="0.3">
      <c r="A1180" t="s">
        <v>1853</v>
      </c>
      <c r="B1180" t="s">
        <v>963</v>
      </c>
      <c r="C1180">
        <v>95969</v>
      </c>
      <c r="D1180" t="str">
        <f>+VLOOKUP(C1180,Param!K:L,2,FALSE)</f>
        <v>SIF</v>
      </c>
      <c r="E1180" t="s">
        <v>1852</v>
      </c>
      <c r="F1180" t="s">
        <v>33</v>
      </c>
      <c r="G1180" t="s">
        <v>29</v>
      </c>
      <c r="H1180" s="5">
        <v>247.74</v>
      </c>
      <c r="I1180" s="5">
        <v>247.74</v>
      </c>
      <c r="J1180" s="5">
        <v>0</v>
      </c>
      <c r="K1180" s="5">
        <v>247.74</v>
      </c>
      <c r="L1180" s="5">
        <v>0</v>
      </c>
      <c r="M1180" t="str">
        <f>IF(ISERROR(VLOOKUP(A1180,'[1]Ecart validé'!$A:$A,1,FALSE)),Z1180,"Ecart Validé")</f>
        <v>valid</v>
      </c>
      <c r="R1180" t="s">
        <v>30</v>
      </c>
      <c r="X1180"/>
      <c r="Y1180"/>
      <c r="Z1180" t="s">
        <v>31</v>
      </c>
    </row>
    <row r="1181" spans="1:26" x14ac:dyDescent="0.3">
      <c r="A1181" t="s">
        <v>1854</v>
      </c>
      <c r="B1181" t="s">
        <v>963</v>
      </c>
      <c r="C1181">
        <v>95969</v>
      </c>
      <c r="D1181" t="str">
        <f>+VLOOKUP(C1181,Param!K:L,2,FALSE)</f>
        <v>SIF</v>
      </c>
      <c r="E1181" t="s">
        <v>1852</v>
      </c>
      <c r="F1181" t="s">
        <v>35</v>
      </c>
      <c r="G1181" t="s">
        <v>29</v>
      </c>
      <c r="H1181" s="5">
        <v>1291.3800000000001</v>
      </c>
      <c r="I1181" s="5">
        <v>1291.3800000000001</v>
      </c>
      <c r="J1181" s="5">
        <v>0</v>
      </c>
      <c r="K1181" s="5">
        <v>1291.3800000000001</v>
      </c>
      <c r="L1181" s="5">
        <v>0</v>
      </c>
      <c r="M1181" t="str">
        <f>IF(ISERROR(VLOOKUP(A1181,'[1]Ecart validé'!$A:$A,1,FALSE)),Z1181,"Ecart Validé")</f>
        <v>valid</v>
      </c>
      <c r="R1181" t="s">
        <v>30</v>
      </c>
      <c r="X1181"/>
      <c r="Y1181"/>
      <c r="Z1181" t="s">
        <v>31</v>
      </c>
    </row>
    <row r="1182" spans="1:26" x14ac:dyDescent="0.3">
      <c r="A1182" t="s">
        <v>1855</v>
      </c>
      <c r="B1182" t="s">
        <v>963</v>
      </c>
      <c r="C1182">
        <v>95969</v>
      </c>
      <c r="D1182" t="str">
        <f>+VLOOKUP(C1182,Param!K:L,2,FALSE)</f>
        <v>SIF</v>
      </c>
      <c r="E1182" t="s">
        <v>1852</v>
      </c>
      <c r="F1182" t="s">
        <v>37</v>
      </c>
      <c r="G1182" t="s">
        <v>29</v>
      </c>
      <c r="H1182" s="5">
        <v>553.38</v>
      </c>
      <c r="I1182" s="5">
        <v>553.38</v>
      </c>
      <c r="J1182" s="5">
        <v>0</v>
      </c>
      <c r="K1182" s="5">
        <v>553.38</v>
      </c>
      <c r="L1182" s="5">
        <v>0</v>
      </c>
      <c r="M1182" t="str">
        <f>IF(ISERROR(VLOOKUP(A1182,'[1]Ecart validé'!$A:$A,1,FALSE)),Z1182,"Ecart Validé")</f>
        <v>valid</v>
      </c>
      <c r="R1182" t="s">
        <v>30</v>
      </c>
      <c r="X1182"/>
      <c r="Y1182"/>
      <c r="Z1182" t="s">
        <v>31</v>
      </c>
    </row>
    <row r="1183" spans="1:26" x14ac:dyDescent="0.3">
      <c r="A1183" t="s">
        <v>1856</v>
      </c>
      <c r="B1183" t="s">
        <v>963</v>
      </c>
      <c r="C1183">
        <v>95969</v>
      </c>
      <c r="D1183" t="str">
        <f>+VLOOKUP(C1183,Param!K:L,2,FALSE)</f>
        <v>SIF</v>
      </c>
      <c r="E1183" t="s">
        <v>1857</v>
      </c>
      <c r="F1183" t="s">
        <v>35</v>
      </c>
      <c r="G1183" t="s">
        <v>29</v>
      </c>
      <c r="H1183" s="5">
        <v>36.119999999999997</v>
      </c>
      <c r="I1183" s="5">
        <v>36.119999999999997</v>
      </c>
      <c r="J1183" s="5">
        <v>0</v>
      </c>
      <c r="K1183" s="5">
        <v>36.119999999999997</v>
      </c>
      <c r="L1183" s="5">
        <v>0</v>
      </c>
      <c r="M1183" t="str">
        <f>IF(ISERROR(VLOOKUP(A1183,'[1]Ecart validé'!$A:$A,1,FALSE)),Z1183,"Ecart Validé")</f>
        <v>valid</v>
      </c>
      <c r="R1183" t="s">
        <v>30</v>
      </c>
      <c r="X1183"/>
      <c r="Y1183"/>
      <c r="Z1183" t="s">
        <v>31</v>
      </c>
    </row>
    <row r="1184" spans="1:26" x14ac:dyDescent="0.3">
      <c r="A1184" t="s">
        <v>1858</v>
      </c>
      <c r="B1184" t="s">
        <v>963</v>
      </c>
      <c r="C1184">
        <v>99076</v>
      </c>
      <c r="D1184" t="str">
        <f>+VLOOKUP(C1184,Param!K:L,2,FALSE)</f>
        <v>OX'BRIDGE</v>
      </c>
      <c r="E1184" t="s">
        <v>1859</v>
      </c>
      <c r="F1184" t="s">
        <v>35</v>
      </c>
      <c r="G1184" t="s">
        <v>29</v>
      </c>
      <c r="H1184" s="5">
        <v>94.4699999999998</v>
      </c>
      <c r="I1184" s="5">
        <v>94.47</v>
      </c>
      <c r="J1184" s="5">
        <v>-1.4210854715202001E-13</v>
      </c>
      <c r="K1184" s="5">
        <v>94.4699999999998</v>
      </c>
      <c r="L1184" s="5">
        <v>0</v>
      </c>
      <c r="M1184" t="str">
        <f>IF(ISERROR(VLOOKUP(A1184,'[1]Ecart validé'!$A:$A,1,FALSE)),Z1184,"Ecart Validé")</f>
        <v>valid</v>
      </c>
      <c r="R1184" t="s">
        <v>30</v>
      </c>
      <c r="X1184"/>
      <c r="Y1184"/>
      <c r="Z1184" t="s">
        <v>31</v>
      </c>
    </row>
    <row r="1185" spans="1:26" x14ac:dyDescent="0.3">
      <c r="A1185" t="s">
        <v>1860</v>
      </c>
      <c r="B1185" t="s">
        <v>963</v>
      </c>
      <c r="C1185">
        <v>99076</v>
      </c>
      <c r="D1185" t="str">
        <f>+VLOOKUP(C1185,Param!K:L,2,FALSE)</f>
        <v>OX'BRIDGE</v>
      </c>
      <c r="E1185" t="s">
        <v>1859</v>
      </c>
      <c r="F1185" t="s">
        <v>37</v>
      </c>
      <c r="G1185" t="s">
        <v>29</v>
      </c>
      <c r="H1185" s="5">
        <v>1813</v>
      </c>
      <c r="I1185" s="5">
        <v>1812.999</v>
      </c>
      <c r="J1185" s="5">
        <v>9.9999999997635292E-4</v>
      </c>
      <c r="K1185" s="5">
        <v>1813</v>
      </c>
      <c r="L1185" s="5">
        <v>0</v>
      </c>
      <c r="M1185" t="str">
        <f>IF(ISERROR(VLOOKUP(A1185,'[1]Ecart validé'!$A:$A,1,FALSE)),Z1185,"Ecart Validé")</f>
        <v>valid</v>
      </c>
      <c r="R1185" t="s">
        <v>30</v>
      </c>
      <c r="X1185"/>
      <c r="Y1185"/>
      <c r="Z1185" t="s">
        <v>31</v>
      </c>
    </row>
    <row r="1186" spans="1:26" x14ac:dyDescent="0.3">
      <c r="A1186" t="s">
        <v>1861</v>
      </c>
      <c r="B1186" t="s">
        <v>963</v>
      </c>
      <c r="C1186">
        <v>99076</v>
      </c>
      <c r="D1186" t="str">
        <f>+VLOOKUP(C1186,Param!K:L,2,FALSE)</f>
        <v>OX'BRIDGE</v>
      </c>
      <c r="E1186" t="s">
        <v>1862</v>
      </c>
      <c r="F1186" t="s">
        <v>51</v>
      </c>
      <c r="G1186" t="s">
        <v>29</v>
      </c>
      <c r="H1186" s="5">
        <v>984.4</v>
      </c>
      <c r="I1186" s="5">
        <v>984.40049999999997</v>
      </c>
      <c r="J1186" s="5">
        <v>-4.9999999998817603E-4</v>
      </c>
      <c r="K1186" s="5">
        <v>984.4</v>
      </c>
      <c r="L1186" s="5">
        <v>0</v>
      </c>
      <c r="M1186" t="str">
        <f>IF(ISERROR(VLOOKUP(A1186,'[1]Ecart validé'!$A:$A,1,FALSE)),Z1186,"Ecart Validé")</f>
        <v>valid</v>
      </c>
      <c r="R1186" t="s">
        <v>30</v>
      </c>
      <c r="X1186"/>
      <c r="Y1186"/>
      <c r="Z1186" t="s">
        <v>31</v>
      </c>
    </row>
    <row r="1187" spans="1:26" x14ac:dyDescent="0.3">
      <c r="A1187" t="s">
        <v>1863</v>
      </c>
      <c r="B1187" t="s">
        <v>963</v>
      </c>
      <c r="C1187">
        <v>99076</v>
      </c>
      <c r="D1187" t="str">
        <f>+VLOOKUP(C1187,Param!K:L,2,FALSE)</f>
        <v>OX'BRIDGE</v>
      </c>
      <c r="E1187" t="s">
        <v>1864</v>
      </c>
      <c r="F1187" t="s">
        <v>35</v>
      </c>
      <c r="G1187" t="s">
        <v>29</v>
      </c>
      <c r="H1187" s="5">
        <v>8468.34</v>
      </c>
      <c r="I1187" s="5">
        <v>8468.3412000000008</v>
      </c>
      <c r="J1187" s="5">
        <v>-1.2000000006082701E-3</v>
      </c>
      <c r="K1187" s="5">
        <v>8468.3412000000008</v>
      </c>
      <c r="L1187" s="5">
        <v>-1.2000000006082701E-3</v>
      </c>
      <c r="M1187" t="str">
        <f>IF(ISERROR(VLOOKUP(A1187,'[1]Ecart validé'!$A:$A,1,FALSE)),Z1187,"Ecart Validé")</f>
        <v>valid</v>
      </c>
      <c r="R1187" t="s">
        <v>30</v>
      </c>
      <c r="X1187"/>
      <c r="Y1187"/>
      <c r="Z1187" t="s">
        <v>31</v>
      </c>
    </row>
    <row r="1188" spans="1:26" x14ac:dyDescent="0.3">
      <c r="A1188" t="s">
        <v>1865</v>
      </c>
      <c r="B1188" t="s">
        <v>963</v>
      </c>
      <c r="C1188">
        <v>99076</v>
      </c>
      <c r="D1188" t="str">
        <f>+VLOOKUP(C1188,Param!K:L,2,FALSE)</f>
        <v>OX'BRIDGE</v>
      </c>
      <c r="E1188" t="s">
        <v>1864</v>
      </c>
      <c r="F1188" t="s">
        <v>37</v>
      </c>
      <c r="G1188" t="s">
        <v>29</v>
      </c>
      <c r="H1188" s="5">
        <v>629.349999999999</v>
      </c>
      <c r="I1188" s="5">
        <v>629.35320000000002</v>
      </c>
      <c r="J1188" s="5">
        <v>-3.2000000001062199E-3</v>
      </c>
      <c r="K1188" s="5">
        <v>629.35320000000002</v>
      </c>
      <c r="L1188" s="5">
        <v>-3.2000000001062199E-3</v>
      </c>
      <c r="M1188" t="str">
        <f>IF(ISERROR(VLOOKUP(A1188,'[1]Ecart validé'!$A:$A,1,FALSE)),Z1188,"Ecart Validé")</f>
        <v>valid</v>
      </c>
      <c r="R1188" t="s">
        <v>30</v>
      </c>
      <c r="X1188"/>
      <c r="Y1188"/>
      <c r="Z1188" t="s">
        <v>31</v>
      </c>
    </row>
    <row r="1189" spans="1:26" x14ac:dyDescent="0.3">
      <c r="A1189" t="s">
        <v>1866</v>
      </c>
      <c r="B1189" t="s">
        <v>963</v>
      </c>
      <c r="C1189">
        <v>99955</v>
      </c>
      <c r="D1189" t="str">
        <f>+VLOOKUP(C1189,Param!K:L,2,FALSE)</f>
        <v>GABRIEL AS TEXTILES</v>
      </c>
      <c r="E1189" t="s">
        <v>1867</v>
      </c>
      <c r="F1189" t="s">
        <v>28</v>
      </c>
      <c r="G1189" t="s">
        <v>29</v>
      </c>
      <c r="H1189" s="5">
        <v>7005.15</v>
      </c>
      <c r="I1189" s="5">
        <v>7005.1512000000002</v>
      </c>
      <c r="J1189" s="5">
        <v>-1.2000000006082701E-3</v>
      </c>
      <c r="K1189" s="5">
        <v>7005.15</v>
      </c>
      <c r="L1189" s="5">
        <v>0</v>
      </c>
      <c r="M1189" t="str">
        <f>IF(ISERROR(VLOOKUP(A1189,'[1]Ecart validé'!$A:$A,1,FALSE)),Z1189,"Ecart Validé")</f>
        <v>valid</v>
      </c>
      <c r="R1189" t="s">
        <v>30</v>
      </c>
      <c r="X1189"/>
      <c r="Y1189"/>
      <c r="Z1189" t="s">
        <v>31</v>
      </c>
    </row>
    <row r="1190" spans="1:26" x14ac:dyDescent="0.3">
      <c r="A1190" t="s">
        <v>1868</v>
      </c>
      <c r="B1190" t="s">
        <v>963</v>
      </c>
      <c r="C1190">
        <v>99955</v>
      </c>
      <c r="D1190" t="str">
        <f>+VLOOKUP(C1190,Param!K:L,2,FALSE)</f>
        <v>GABRIEL AS TEXTILES</v>
      </c>
      <c r="E1190" t="s">
        <v>1867</v>
      </c>
      <c r="F1190" t="s">
        <v>33</v>
      </c>
      <c r="G1190" t="s">
        <v>29</v>
      </c>
      <c r="H1190" s="5">
        <v>292.23</v>
      </c>
      <c r="I1190" s="5">
        <v>292.22519999999997</v>
      </c>
      <c r="J1190" s="5">
        <v>4.8000000000456497E-3</v>
      </c>
      <c r="K1190" s="5">
        <v>292.23</v>
      </c>
      <c r="L1190" s="5">
        <v>0</v>
      </c>
      <c r="M1190" t="str">
        <f>IF(ISERROR(VLOOKUP(A1190,'[1]Ecart validé'!$A:$A,1,FALSE)),Z1190,"Ecart Validé")</f>
        <v>valid</v>
      </c>
      <c r="R1190" t="s">
        <v>30</v>
      </c>
      <c r="X1190"/>
      <c r="Y1190"/>
      <c r="Z1190" t="s">
        <v>31</v>
      </c>
    </row>
    <row r="1191" spans="1:26" x14ac:dyDescent="0.3">
      <c r="A1191" t="s">
        <v>1869</v>
      </c>
      <c r="B1191" t="s">
        <v>963</v>
      </c>
      <c r="C1191">
        <v>99955</v>
      </c>
      <c r="D1191" t="str">
        <f>+VLOOKUP(C1191,Param!K:L,2,FALSE)</f>
        <v>GABRIEL AS TEXTILES</v>
      </c>
      <c r="E1191" t="s">
        <v>1867</v>
      </c>
      <c r="F1191" t="s">
        <v>35</v>
      </c>
      <c r="G1191" t="s">
        <v>29</v>
      </c>
      <c r="H1191" s="5">
        <v>1279.68</v>
      </c>
      <c r="I1191" s="5">
        <v>1279.6818000000001</v>
      </c>
      <c r="J1191" s="5">
        <v>-1.8000000000029099E-3</v>
      </c>
      <c r="K1191" s="5">
        <v>1279.68</v>
      </c>
      <c r="L1191" s="5">
        <v>0</v>
      </c>
      <c r="M1191" t="str">
        <f>IF(ISERROR(VLOOKUP(A1191,'[1]Ecart validé'!$A:$A,1,FALSE)),Z1191,"Ecart Validé")</f>
        <v>valid</v>
      </c>
      <c r="R1191" t="s">
        <v>30</v>
      </c>
      <c r="X1191"/>
      <c r="Y1191"/>
      <c r="Z1191" t="s">
        <v>31</v>
      </c>
    </row>
    <row r="1192" spans="1:26" x14ac:dyDescent="0.3">
      <c r="A1192" t="s">
        <v>1870</v>
      </c>
      <c r="B1192" t="s">
        <v>963</v>
      </c>
      <c r="C1192">
        <v>99955</v>
      </c>
      <c r="D1192" t="str">
        <f>+VLOOKUP(C1192,Param!K:L,2,FALSE)</f>
        <v>GABRIEL AS TEXTILES</v>
      </c>
      <c r="E1192" t="s">
        <v>1867</v>
      </c>
      <c r="F1192" t="s">
        <v>37</v>
      </c>
      <c r="G1192" t="s">
        <v>29</v>
      </c>
      <c r="H1192" s="5">
        <v>353.94</v>
      </c>
      <c r="I1192" s="5">
        <v>353.94</v>
      </c>
      <c r="J1192" s="5">
        <v>0</v>
      </c>
      <c r="K1192" s="5">
        <v>353.94</v>
      </c>
      <c r="L1192" s="5">
        <v>0</v>
      </c>
      <c r="M1192" t="str">
        <f>IF(ISERROR(VLOOKUP(A1192,'[1]Ecart validé'!$A:$A,1,FALSE)),Z1192,"Ecart Validé")</f>
        <v>valid</v>
      </c>
      <c r="R1192" t="s">
        <v>30</v>
      </c>
      <c r="X1192"/>
      <c r="Y1192"/>
      <c r="Z1192" t="s">
        <v>31</v>
      </c>
    </row>
    <row r="1193" spans="1:26" x14ac:dyDescent="0.3">
      <c r="A1193" t="s">
        <v>1871</v>
      </c>
      <c r="B1193" t="s">
        <v>963</v>
      </c>
      <c r="C1193">
        <v>101662</v>
      </c>
      <c r="D1193" t="str">
        <f>+VLOOKUP(C1193,Param!K:L,2,FALSE)</f>
        <v>ID2</v>
      </c>
      <c r="E1193" t="s">
        <v>1872</v>
      </c>
      <c r="F1193" t="s">
        <v>51</v>
      </c>
      <c r="G1193" t="s">
        <v>29</v>
      </c>
      <c r="H1193" s="5">
        <v>26853.75</v>
      </c>
      <c r="I1193" s="5">
        <v>26853.75</v>
      </c>
      <c r="J1193" s="5">
        <v>0</v>
      </c>
      <c r="K1193" s="5">
        <v>26853.75</v>
      </c>
      <c r="L1193" s="5">
        <v>0</v>
      </c>
      <c r="M1193" t="str">
        <f>IF(ISERROR(VLOOKUP(A1193,'[1]Ecart validé'!$A:$A,1,FALSE)),Z1193,"Ecart Validé")</f>
        <v>valid</v>
      </c>
      <c r="R1193" t="s">
        <v>30</v>
      </c>
      <c r="X1193"/>
      <c r="Y1193"/>
      <c r="Z1193" t="s">
        <v>31</v>
      </c>
    </row>
    <row r="1194" spans="1:26" x14ac:dyDescent="0.3">
      <c r="A1194" t="s">
        <v>1873</v>
      </c>
      <c r="B1194" t="s">
        <v>963</v>
      </c>
      <c r="C1194">
        <v>102080</v>
      </c>
      <c r="D1194" t="str">
        <f>+VLOOKUP(C1194,Param!K:L,2,FALSE)</f>
        <v>GFL SA</v>
      </c>
      <c r="E1194" t="s">
        <v>1874</v>
      </c>
      <c r="F1194" t="s">
        <v>28</v>
      </c>
      <c r="G1194" t="s">
        <v>29</v>
      </c>
      <c r="H1194" s="5">
        <v>28037.85</v>
      </c>
      <c r="I1194" s="5">
        <v>28037.847600000001</v>
      </c>
      <c r="J1194" s="5">
        <v>2.39999999757856E-3</v>
      </c>
      <c r="K1194" s="5">
        <v>28037.85</v>
      </c>
      <c r="L1194" s="5">
        <v>0</v>
      </c>
      <c r="M1194" t="str">
        <f>IF(ISERROR(VLOOKUP(A1194,'[1]Ecart validé'!$A:$A,1,FALSE)),Z1194,"Ecart Validé")</f>
        <v>valid</v>
      </c>
      <c r="R1194" t="s">
        <v>30</v>
      </c>
      <c r="X1194"/>
      <c r="Y1194"/>
      <c r="Z1194" t="s">
        <v>31</v>
      </c>
    </row>
    <row r="1195" spans="1:26" x14ac:dyDescent="0.3">
      <c r="A1195" t="s">
        <v>1875</v>
      </c>
      <c r="B1195" t="s">
        <v>963</v>
      </c>
      <c r="C1195">
        <v>102080</v>
      </c>
      <c r="D1195" t="str">
        <f>+VLOOKUP(C1195,Param!K:L,2,FALSE)</f>
        <v>GFL SA</v>
      </c>
      <c r="E1195" t="s">
        <v>1874</v>
      </c>
      <c r="F1195" t="s">
        <v>33</v>
      </c>
      <c r="G1195" t="s">
        <v>29</v>
      </c>
      <c r="H1195" s="5">
        <v>3014.2</v>
      </c>
      <c r="I1195" s="5">
        <v>3014.2013999999999</v>
      </c>
      <c r="J1195" s="5">
        <v>-1.4000000001033099E-3</v>
      </c>
      <c r="K1195" s="5">
        <v>3014.2</v>
      </c>
      <c r="L1195" s="5">
        <v>0</v>
      </c>
      <c r="M1195" t="str">
        <f>IF(ISERROR(VLOOKUP(A1195,'[1]Ecart validé'!$A:$A,1,FALSE)),Z1195,"Ecart Validé")</f>
        <v>valid</v>
      </c>
      <c r="R1195" t="s">
        <v>30</v>
      </c>
      <c r="X1195"/>
      <c r="Y1195"/>
      <c r="Z1195" t="s">
        <v>31</v>
      </c>
    </row>
    <row r="1196" spans="1:26" x14ac:dyDescent="0.3">
      <c r="A1196" t="s">
        <v>1876</v>
      </c>
      <c r="B1196" t="s">
        <v>963</v>
      </c>
      <c r="C1196">
        <v>102080</v>
      </c>
      <c r="D1196" t="str">
        <f>+VLOOKUP(C1196,Param!K:L,2,FALSE)</f>
        <v>GFL SA</v>
      </c>
      <c r="E1196" t="s">
        <v>1874</v>
      </c>
      <c r="F1196" t="s">
        <v>35</v>
      </c>
      <c r="G1196" t="s">
        <v>29</v>
      </c>
      <c r="H1196" s="5">
        <v>4651.49</v>
      </c>
      <c r="I1196" s="5">
        <v>4651.4853999999996</v>
      </c>
      <c r="J1196" s="5">
        <v>4.6000000002095398E-3</v>
      </c>
      <c r="K1196" s="5">
        <v>4651.49</v>
      </c>
      <c r="L1196" s="5">
        <v>0</v>
      </c>
      <c r="M1196" t="str">
        <f>IF(ISERROR(VLOOKUP(A1196,'[1]Ecart validé'!$A:$A,1,FALSE)),Z1196,"Ecart Validé")</f>
        <v>valid</v>
      </c>
      <c r="R1196" t="s">
        <v>30</v>
      </c>
      <c r="X1196"/>
      <c r="Y1196"/>
      <c r="Z1196" t="s">
        <v>31</v>
      </c>
    </row>
    <row r="1197" spans="1:26" x14ac:dyDescent="0.3">
      <c r="A1197" t="s">
        <v>1877</v>
      </c>
      <c r="B1197" t="s">
        <v>963</v>
      </c>
      <c r="C1197">
        <v>102080</v>
      </c>
      <c r="D1197" t="str">
        <f>+VLOOKUP(C1197,Param!K:L,2,FALSE)</f>
        <v>GFL SA</v>
      </c>
      <c r="E1197" t="s">
        <v>1874</v>
      </c>
      <c r="F1197" t="s">
        <v>37</v>
      </c>
      <c r="G1197" t="s">
        <v>29</v>
      </c>
      <c r="H1197" s="5">
        <v>6134.9</v>
      </c>
      <c r="I1197" s="5">
        <v>6134.8932000000004</v>
      </c>
      <c r="J1197" s="5">
        <v>6.7999999992025498E-3</v>
      </c>
      <c r="K1197" s="5">
        <v>6134.9</v>
      </c>
      <c r="L1197" s="5">
        <v>0</v>
      </c>
      <c r="M1197" t="str">
        <f>IF(ISERROR(VLOOKUP(A1197,'[1]Ecart validé'!$A:$A,1,FALSE)),Z1197,"Ecart Validé")</f>
        <v>valid</v>
      </c>
      <c r="R1197" t="s">
        <v>30</v>
      </c>
      <c r="X1197"/>
      <c r="Y1197"/>
      <c r="Z1197" t="s">
        <v>31</v>
      </c>
    </row>
    <row r="1198" spans="1:26" x14ac:dyDescent="0.3">
      <c r="A1198" t="s">
        <v>1878</v>
      </c>
      <c r="B1198" t="s">
        <v>963</v>
      </c>
      <c r="C1198">
        <v>102080</v>
      </c>
      <c r="D1198" t="str">
        <f>+VLOOKUP(C1198,Param!K:L,2,FALSE)</f>
        <v>GFL SA</v>
      </c>
      <c r="E1198" t="s">
        <v>1879</v>
      </c>
      <c r="F1198" t="s">
        <v>33</v>
      </c>
      <c r="G1198" t="s">
        <v>29</v>
      </c>
      <c r="H1198" s="5">
        <v>9220.94</v>
      </c>
      <c r="I1198" s="5">
        <v>9220.9447</v>
      </c>
      <c r="J1198" s="5">
        <v>-4.6999999995023202E-3</v>
      </c>
      <c r="K1198" s="5">
        <v>9220.94</v>
      </c>
      <c r="L1198" s="5">
        <v>0</v>
      </c>
      <c r="M1198" t="str">
        <f>IF(ISERROR(VLOOKUP(A1198,'[1]Ecart validé'!$A:$A,1,FALSE)),Z1198,"Ecart Validé")</f>
        <v>valid</v>
      </c>
      <c r="R1198" t="s">
        <v>30</v>
      </c>
      <c r="X1198"/>
      <c r="Y1198"/>
      <c r="Z1198" t="s">
        <v>31</v>
      </c>
    </row>
    <row r="1199" spans="1:26" x14ac:dyDescent="0.3">
      <c r="A1199" t="s">
        <v>1880</v>
      </c>
      <c r="B1199" t="s">
        <v>963</v>
      </c>
      <c r="C1199">
        <v>102080</v>
      </c>
      <c r="D1199" t="str">
        <f>+VLOOKUP(C1199,Param!K:L,2,FALSE)</f>
        <v>GFL SA</v>
      </c>
      <c r="E1199" t="s">
        <v>1879</v>
      </c>
      <c r="F1199" t="s">
        <v>37</v>
      </c>
      <c r="G1199" t="s">
        <v>29</v>
      </c>
      <c r="H1199" s="5">
        <v>88542.019999999902</v>
      </c>
      <c r="I1199" s="5">
        <v>88542.015100000004</v>
      </c>
      <c r="J1199" s="5">
        <v>4.8999999853549499E-3</v>
      </c>
      <c r="K1199" s="5">
        <v>88542.019999999902</v>
      </c>
      <c r="L1199" s="5">
        <v>0</v>
      </c>
      <c r="M1199" t="str">
        <f>IF(ISERROR(VLOOKUP(A1199,'[1]Ecart validé'!$A:$A,1,FALSE)),Z1199,"Ecart Validé")</f>
        <v>valid</v>
      </c>
      <c r="R1199" t="s">
        <v>30</v>
      </c>
      <c r="X1199"/>
      <c r="Y1199"/>
      <c r="Z1199" t="s">
        <v>31</v>
      </c>
    </row>
    <row r="1200" spans="1:26" x14ac:dyDescent="0.3">
      <c r="A1200" t="s">
        <v>1881</v>
      </c>
      <c r="B1200" t="s">
        <v>963</v>
      </c>
      <c r="C1200">
        <v>102080</v>
      </c>
      <c r="D1200" t="str">
        <f>+VLOOKUP(C1200,Param!K:L,2,FALSE)</f>
        <v>GFL SA</v>
      </c>
      <c r="E1200" t="s">
        <v>1882</v>
      </c>
      <c r="F1200" t="s">
        <v>33</v>
      </c>
      <c r="G1200" t="s">
        <v>29</v>
      </c>
      <c r="H1200" s="5">
        <v>1619.88</v>
      </c>
      <c r="I1200" s="5">
        <v>1619.8748000000001</v>
      </c>
      <c r="J1200" s="5">
        <v>5.2000000000589301E-3</v>
      </c>
      <c r="K1200" s="5">
        <v>1619.88</v>
      </c>
      <c r="L1200" s="5">
        <v>0</v>
      </c>
      <c r="M1200" t="str">
        <f>IF(ISERROR(VLOOKUP(A1200,'[1]Ecart validé'!$A:$A,1,FALSE)),Z1200,"Ecart Validé")</f>
        <v>valid</v>
      </c>
      <c r="R1200" t="s">
        <v>30</v>
      </c>
      <c r="X1200"/>
      <c r="Y1200"/>
      <c r="Z1200" t="s">
        <v>31</v>
      </c>
    </row>
    <row r="1201" spans="1:26" x14ac:dyDescent="0.3">
      <c r="A1201" t="s">
        <v>1883</v>
      </c>
      <c r="B1201" t="s">
        <v>963</v>
      </c>
      <c r="C1201">
        <v>102080</v>
      </c>
      <c r="D1201" t="str">
        <f>+VLOOKUP(C1201,Param!K:L,2,FALSE)</f>
        <v>GFL SA</v>
      </c>
      <c r="E1201" t="s">
        <v>1882</v>
      </c>
      <c r="F1201" t="s">
        <v>37</v>
      </c>
      <c r="G1201" t="s">
        <v>29</v>
      </c>
      <c r="H1201" s="5">
        <v>50177.02</v>
      </c>
      <c r="I1201" s="5">
        <v>50177.019800000002</v>
      </c>
      <c r="J1201" s="5">
        <v>1.9999999494757501E-4</v>
      </c>
      <c r="K1201" s="5">
        <v>50177.02</v>
      </c>
      <c r="L1201" s="5">
        <v>0</v>
      </c>
      <c r="M1201" t="str">
        <f>IF(ISERROR(VLOOKUP(A1201,'[1]Ecart validé'!$A:$A,1,FALSE)),Z1201,"Ecart Validé")</f>
        <v>valid</v>
      </c>
      <c r="R1201" t="s">
        <v>30</v>
      </c>
      <c r="X1201"/>
      <c r="Y1201"/>
      <c r="Z1201" t="s">
        <v>31</v>
      </c>
    </row>
    <row r="1202" spans="1:26" x14ac:dyDescent="0.3">
      <c r="A1202" t="s">
        <v>1884</v>
      </c>
      <c r="B1202" t="s">
        <v>963</v>
      </c>
      <c r="C1202">
        <v>102080</v>
      </c>
      <c r="D1202" t="str">
        <f>+VLOOKUP(C1202,Param!K:L,2,FALSE)</f>
        <v>GFL SA</v>
      </c>
      <c r="E1202" t="s">
        <v>1885</v>
      </c>
      <c r="F1202" t="s">
        <v>33</v>
      </c>
      <c r="G1202" t="s">
        <v>29</v>
      </c>
      <c r="H1202" s="5">
        <v>5313.18</v>
      </c>
      <c r="I1202" s="5">
        <v>5313.1770999999999</v>
      </c>
      <c r="J1202" s="5">
        <v>2.9000000004089001E-3</v>
      </c>
      <c r="K1202" s="5">
        <v>5313.18</v>
      </c>
      <c r="L1202" s="5">
        <v>0</v>
      </c>
      <c r="M1202" t="str">
        <f>IF(ISERROR(VLOOKUP(A1202,'[1]Ecart validé'!$A:$A,1,FALSE)),Z1202,"Ecart Validé")</f>
        <v>valid</v>
      </c>
      <c r="R1202" t="s">
        <v>30</v>
      </c>
      <c r="X1202"/>
      <c r="Y1202"/>
      <c r="Z1202" t="s">
        <v>31</v>
      </c>
    </row>
    <row r="1203" spans="1:26" x14ac:dyDescent="0.3">
      <c r="A1203" t="s">
        <v>1886</v>
      </c>
      <c r="B1203" t="s">
        <v>963</v>
      </c>
      <c r="C1203">
        <v>102080</v>
      </c>
      <c r="D1203" t="str">
        <f>+VLOOKUP(C1203,Param!K:L,2,FALSE)</f>
        <v>GFL SA</v>
      </c>
      <c r="E1203" t="s">
        <v>1885</v>
      </c>
      <c r="F1203" t="s">
        <v>37</v>
      </c>
      <c r="G1203" t="s">
        <v>29</v>
      </c>
      <c r="H1203" s="5">
        <v>29035.16</v>
      </c>
      <c r="I1203" s="5">
        <v>29035.1633</v>
      </c>
      <c r="J1203" s="5">
        <v>-3.3000000003085002E-3</v>
      </c>
      <c r="K1203" s="5">
        <v>29035.16</v>
      </c>
      <c r="L1203" s="5">
        <v>0</v>
      </c>
      <c r="M1203" t="str">
        <f>IF(ISERROR(VLOOKUP(A1203,'[1]Ecart validé'!$A:$A,1,FALSE)),Z1203,"Ecart Validé")</f>
        <v>valid</v>
      </c>
      <c r="R1203" t="s">
        <v>30</v>
      </c>
      <c r="X1203"/>
      <c r="Y1203"/>
      <c r="Z1203" t="s">
        <v>31</v>
      </c>
    </row>
    <row r="1204" spans="1:26" x14ac:dyDescent="0.3">
      <c r="A1204" t="s">
        <v>1887</v>
      </c>
      <c r="B1204" t="s">
        <v>963</v>
      </c>
      <c r="C1204">
        <v>102080</v>
      </c>
      <c r="D1204" t="str">
        <f>+VLOOKUP(C1204,Param!K:L,2,FALSE)</f>
        <v>GFL SA</v>
      </c>
      <c r="E1204" t="s">
        <v>1888</v>
      </c>
      <c r="F1204" t="s">
        <v>33</v>
      </c>
      <c r="G1204" t="s">
        <v>29</v>
      </c>
      <c r="H1204" s="5">
        <v>399.31</v>
      </c>
      <c r="I1204" s="5">
        <v>399.31189999999998</v>
      </c>
      <c r="J1204" s="5">
        <v>-1.8999999999778001E-3</v>
      </c>
      <c r="K1204" s="5">
        <v>399.31</v>
      </c>
      <c r="L1204" s="5">
        <v>0</v>
      </c>
      <c r="M1204" t="str">
        <f>IF(ISERROR(VLOOKUP(A1204,'[1]Ecart validé'!$A:$A,1,FALSE)),Z1204,"Ecart Validé")</f>
        <v>valid</v>
      </c>
      <c r="R1204" t="s">
        <v>30</v>
      </c>
      <c r="X1204"/>
      <c r="Y1204"/>
      <c r="Z1204" t="s">
        <v>31</v>
      </c>
    </row>
    <row r="1205" spans="1:26" x14ac:dyDescent="0.3">
      <c r="A1205" t="s">
        <v>1889</v>
      </c>
      <c r="B1205" t="s">
        <v>963</v>
      </c>
      <c r="C1205">
        <v>102080</v>
      </c>
      <c r="D1205" t="str">
        <f>+VLOOKUP(C1205,Param!K:L,2,FALSE)</f>
        <v>GFL SA</v>
      </c>
      <c r="E1205" t="s">
        <v>1888</v>
      </c>
      <c r="F1205" t="s">
        <v>37</v>
      </c>
      <c r="G1205" t="s">
        <v>29</v>
      </c>
      <c r="H1205" s="5">
        <v>38548.82</v>
      </c>
      <c r="I1205" s="5">
        <v>38548.822800000002</v>
      </c>
      <c r="J1205" s="5">
        <v>-2.8000000020256201E-3</v>
      </c>
      <c r="K1205" s="5">
        <v>38548.82</v>
      </c>
      <c r="L1205" s="5">
        <v>0</v>
      </c>
      <c r="M1205" t="str">
        <f>IF(ISERROR(VLOOKUP(A1205,'[1]Ecart validé'!$A:$A,1,FALSE)),Z1205,"Ecart Validé")</f>
        <v>valid</v>
      </c>
      <c r="R1205" t="s">
        <v>30</v>
      </c>
      <c r="X1205"/>
      <c r="Y1205"/>
      <c r="Z1205" t="s">
        <v>31</v>
      </c>
    </row>
    <row r="1206" spans="1:26" x14ac:dyDescent="0.3">
      <c r="A1206" t="s">
        <v>1890</v>
      </c>
      <c r="B1206" t="s">
        <v>963</v>
      </c>
      <c r="C1206">
        <v>106304</v>
      </c>
      <c r="D1206" t="str">
        <f>+VLOOKUP(C1206,Param!K:L,2,FALSE)</f>
        <v>MITEL</v>
      </c>
      <c r="E1206" t="s">
        <v>1891</v>
      </c>
      <c r="F1206" t="s">
        <v>51</v>
      </c>
      <c r="G1206" t="s">
        <v>29</v>
      </c>
      <c r="H1206" s="5">
        <v>351.45</v>
      </c>
      <c r="I1206" s="5">
        <v>351.45</v>
      </c>
      <c r="J1206" s="5">
        <v>0</v>
      </c>
      <c r="K1206" s="5">
        <v>351.45</v>
      </c>
      <c r="L1206" s="5">
        <v>0</v>
      </c>
      <c r="M1206" t="str">
        <f>IF(ISERROR(VLOOKUP(A1206,'[1]Ecart validé'!$A:$A,1,FALSE)),Z1206,"Ecart Validé")</f>
        <v>valid</v>
      </c>
      <c r="R1206" t="s">
        <v>30</v>
      </c>
      <c r="X1206"/>
      <c r="Y1206"/>
      <c r="Z1206" t="s">
        <v>31</v>
      </c>
    </row>
    <row r="1207" spans="1:26" x14ac:dyDescent="0.3">
      <c r="A1207" t="s">
        <v>1892</v>
      </c>
      <c r="B1207" t="s">
        <v>963</v>
      </c>
      <c r="C1207">
        <v>106626</v>
      </c>
      <c r="D1207" t="str">
        <f>+VLOOKUP(C1207,Param!K:L,2,FALSE)</f>
        <v>DENIS INDUSTRIES</v>
      </c>
      <c r="E1207" t="s">
        <v>1893</v>
      </c>
      <c r="F1207" t="s">
        <v>28</v>
      </c>
      <c r="G1207" t="s">
        <v>29</v>
      </c>
      <c r="H1207" s="5">
        <v>4620.24</v>
      </c>
      <c r="I1207" s="5">
        <v>4620.24</v>
      </c>
      <c r="J1207" s="5">
        <v>0</v>
      </c>
      <c r="K1207" s="5">
        <v>4620.24</v>
      </c>
      <c r="L1207" s="5">
        <v>0</v>
      </c>
      <c r="M1207" t="str">
        <f>IF(ISERROR(VLOOKUP(A1207,'[1]Ecart validé'!$A:$A,1,FALSE)),Z1207,"Ecart Validé")</f>
        <v>valid</v>
      </c>
      <c r="R1207" t="s">
        <v>30</v>
      </c>
      <c r="X1207"/>
      <c r="Y1207"/>
      <c r="Z1207" t="s">
        <v>31</v>
      </c>
    </row>
    <row r="1208" spans="1:26" x14ac:dyDescent="0.3">
      <c r="A1208" t="s">
        <v>1894</v>
      </c>
      <c r="B1208" t="s">
        <v>963</v>
      </c>
      <c r="C1208">
        <v>106626</v>
      </c>
      <c r="D1208" t="str">
        <f>+VLOOKUP(C1208,Param!K:L,2,FALSE)</f>
        <v>DENIS INDUSTRIES</v>
      </c>
      <c r="E1208" t="s">
        <v>1893</v>
      </c>
      <c r="F1208" t="s">
        <v>33</v>
      </c>
      <c r="G1208" t="s">
        <v>29</v>
      </c>
      <c r="H1208" s="5">
        <v>240</v>
      </c>
      <c r="I1208" s="5">
        <v>240</v>
      </c>
      <c r="J1208" s="5">
        <v>0</v>
      </c>
      <c r="K1208" s="5">
        <v>240</v>
      </c>
      <c r="L1208" s="5">
        <v>0</v>
      </c>
      <c r="M1208" t="str">
        <f>IF(ISERROR(VLOOKUP(A1208,'[1]Ecart validé'!$A:$A,1,FALSE)),Z1208,"Ecart Validé")</f>
        <v>valid</v>
      </c>
      <c r="R1208" t="s">
        <v>30</v>
      </c>
      <c r="X1208"/>
      <c r="Y1208"/>
      <c r="Z1208" t="s">
        <v>31</v>
      </c>
    </row>
    <row r="1209" spans="1:26" x14ac:dyDescent="0.3">
      <c r="A1209" t="s">
        <v>1895</v>
      </c>
      <c r="B1209" t="s">
        <v>963</v>
      </c>
      <c r="C1209">
        <v>106626</v>
      </c>
      <c r="D1209" t="str">
        <f>+VLOOKUP(C1209,Param!K:L,2,FALSE)</f>
        <v>DENIS INDUSTRIES</v>
      </c>
      <c r="E1209" t="s">
        <v>1893</v>
      </c>
      <c r="F1209" t="s">
        <v>35</v>
      </c>
      <c r="G1209" t="s">
        <v>29</v>
      </c>
      <c r="H1209" s="5">
        <v>997.6</v>
      </c>
      <c r="I1209" s="5">
        <v>997.6</v>
      </c>
      <c r="J1209" s="5">
        <v>0</v>
      </c>
      <c r="K1209" s="5">
        <v>997.6</v>
      </c>
      <c r="L1209" s="5">
        <v>0</v>
      </c>
      <c r="M1209" t="str">
        <f>IF(ISERROR(VLOOKUP(A1209,'[1]Ecart validé'!$A:$A,1,FALSE)),Z1209,"Ecart Validé")</f>
        <v>valid</v>
      </c>
      <c r="R1209" t="s">
        <v>30</v>
      </c>
      <c r="X1209"/>
      <c r="Y1209"/>
      <c r="Z1209" t="s">
        <v>31</v>
      </c>
    </row>
    <row r="1210" spans="1:26" x14ac:dyDescent="0.3">
      <c r="A1210" t="s">
        <v>1896</v>
      </c>
      <c r="B1210" t="s">
        <v>963</v>
      </c>
      <c r="C1210">
        <v>106626</v>
      </c>
      <c r="D1210" t="str">
        <f>+VLOOKUP(C1210,Param!K:L,2,FALSE)</f>
        <v>DENIS INDUSTRIES</v>
      </c>
      <c r="E1210" t="s">
        <v>1893</v>
      </c>
      <c r="F1210" t="s">
        <v>37</v>
      </c>
      <c r="G1210" t="s">
        <v>29</v>
      </c>
      <c r="H1210" s="5">
        <v>2613.7600000000002</v>
      </c>
      <c r="I1210" s="5">
        <v>2613.7600000000002</v>
      </c>
      <c r="J1210" s="5">
        <v>0</v>
      </c>
      <c r="K1210" s="5">
        <v>2613.7600000000002</v>
      </c>
      <c r="L1210" s="5">
        <v>0</v>
      </c>
      <c r="M1210" t="str">
        <f>IF(ISERROR(VLOOKUP(A1210,'[1]Ecart validé'!$A:$A,1,FALSE)),Z1210,"Ecart Validé")</f>
        <v>valid</v>
      </c>
      <c r="R1210" t="s">
        <v>30</v>
      </c>
      <c r="X1210"/>
      <c r="Y1210"/>
      <c r="Z1210" t="s">
        <v>31</v>
      </c>
    </row>
    <row r="1211" spans="1:26" x14ac:dyDescent="0.3">
      <c r="A1211" t="s">
        <v>1897</v>
      </c>
      <c r="B1211" t="s">
        <v>963</v>
      </c>
      <c r="C1211">
        <v>106626</v>
      </c>
      <c r="D1211" t="str">
        <f>+VLOOKUP(C1211,Param!K:L,2,FALSE)</f>
        <v>DENIS INDUSTRIES</v>
      </c>
      <c r="E1211" t="s">
        <v>1898</v>
      </c>
      <c r="F1211" t="s">
        <v>28</v>
      </c>
      <c r="G1211" t="s">
        <v>29</v>
      </c>
      <c r="H1211" s="5">
        <v>4620.24</v>
      </c>
      <c r="I1211" s="5">
        <v>4620.24</v>
      </c>
      <c r="J1211" s="5">
        <v>0</v>
      </c>
      <c r="K1211" s="5">
        <v>4620.24</v>
      </c>
      <c r="L1211" s="5">
        <v>0</v>
      </c>
      <c r="M1211" t="str">
        <f>IF(ISERROR(VLOOKUP(A1211,'[1]Ecart validé'!$A:$A,1,FALSE)),Z1211,"Ecart Validé")</f>
        <v>valid</v>
      </c>
      <c r="R1211" t="s">
        <v>30</v>
      </c>
      <c r="X1211"/>
      <c r="Y1211"/>
      <c r="Z1211" t="s">
        <v>31</v>
      </c>
    </row>
    <row r="1212" spans="1:26" x14ac:dyDescent="0.3">
      <c r="A1212" t="s">
        <v>1899</v>
      </c>
      <c r="B1212" t="s">
        <v>963</v>
      </c>
      <c r="C1212">
        <v>106626</v>
      </c>
      <c r="D1212" t="str">
        <f>+VLOOKUP(C1212,Param!K:L,2,FALSE)</f>
        <v>DENIS INDUSTRIES</v>
      </c>
      <c r="E1212" t="s">
        <v>1898</v>
      </c>
      <c r="F1212" t="s">
        <v>33</v>
      </c>
      <c r="G1212" t="s">
        <v>29</v>
      </c>
      <c r="H1212" s="5">
        <v>240</v>
      </c>
      <c r="I1212" s="5">
        <v>240</v>
      </c>
      <c r="J1212" s="5">
        <v>0</v>
      </c>
      <c r="K1212" s="5">
        <v>240</v>
      </c>
      <c r="L1212" s="5">
        <v>0</v>
      </c>
      <c r="M1212" t="str">
        <f>IF(ISERROR(VLOOKUP(A1212,'[1]Ecart validé'!$A:$A,1,FALSE)),Z1212,"Ecart Validé")</f>
        <v>valid</v>
      </c>
      <c r="R1212" t="s">
        <v>30</v>
      </c>
      <c r="X1212"/>
      <c r="Y1212"/>
      <c r="Z1212" t="s">
        <v>31</v>
      </c>
    </row>
    <row r="1213" spans="1:26" x14ac:dyDescent="0.3">
      <c r="A1213" t="s">
        <v>1900</v>
      </c>
      <c r="B1213" t="s">
        <v>963</v>
      </c>
      <c r="C1213">
        <v>106626</v>
      </c>
      <c r="D1213" t="str">
        <f>+VLOOKUP(C1213,Param!K:L,2,FALSE)</f>
        <v>DENIS INDUSTRIES</v>
      </c>
      <c r="E1213" t="s">
        <v>1898</v>
      </c>
      <c r="F1213" t="s">
        <v>35</v>
      </c>
      <c r="G1213" t="s">
        <v>29</v>
      </c>
      <c r="H1213" s="5">
        <v>997.6</v>
      </c>
      <c r="I1213" s="5">
        <v>997.6</v>
      </c>
      <c r="J1213" s="5">
        <v>0</v>
      </c>
      <c r="K1213" s="5">
        <v>997.6</v>
      </c>
      <c r="L1213" s="5">
        <v>0</v>
      </c>
      <c r="M1213" t="str">
        <f>IF(ISERROR(VLOOKUP(A1213,'[1]Ecart validé'!$A:$A,1,FALSE)),Z1213,"Ecart Validé")</f>
        <v>valid</v>
      </c>
      <c r="R1213" t="s">
        <v>30</v>
      </c>
      <c r="X1213"/>
      <c r="Y1213"/>
      <c r="Z1213" t="s">
        <v>31</v>
      </c>
    </row>
    <row r="1214" spans="1:26" x14ac:dyDescent="0.3">
      <c r="A1214" t="s">
        <v>1901</v>
      </c>
      <c r="B1214" t="s">
        <v>963</v>
      </c>
      <c r="C1214">
        <v>106626</v>
      </c>
      <c r="D1214" t="str">
        <f>+VLOOKUP(C1214,Param!K:L,2,FALSE)</f>
        <v>DENIS INDUSTRIES</v>
      </c>
      <c r="E1214" t="s">
        <v>1898</v>
      </c>
      <c r="F1214" t="s">
        <v>37</v>
      </c>
      <c r="G1214" t="s">
        <v>29</v>
      </c>
      <c r="H1214" s="5">
        <v>2613.7600000000002</v>
      </c>
      <c r="I1214" s="5">
        <v>2613.7600000000002</v>
      </c>
      <c r="J1214" s="5">
        <v>0</v>
      </c>
      <c r="K1214" s="5">
        <v>2613.7600000000002</v>
      </c>
      <c r="L1214" s="5">
        <v>0</v>
      </c>
      <c r="M1214" t="str">
        <f>IF(ISERROR(VLOOKUP(A1214,'[1]Ecart validé'!$A:$A,1,FALSE)),Z1214,"Ecart Validé")</f>
        <v>valid</v>
      </c>
      <c r="R1214" t="s">
        <v>30</v>
      </c>
      <c r="X1214"/>
      <c r="Y1214"/>
      <c r="Z1214" t="s">
        <v>31</v>
      </c>
    </row>
    <row r="1215" spans="1:26" x14ac:dyDescent="0.3">
      <c r="A1215" t="s">
        <v>1902</v>
      </c>
      <c r="B1215" t="s">
        <v>963</v>
      </c>
      <c r="C1215">
        <v>106690</v>
      </c>
      <c r="D1215" t="str">
        <f>+VLOOKUP(C1215,Param!K:L,2,FALSE)</f>
        <v>KONICA MINOLTA BUSINESS SOLUTIONS EUROPE GMBH</v>
      </c>
      <c r="E1215" t="s">
        <v>1903</v>
      </c>
      <c r="F1215" t="s">
        <v>51</v>
      </c>
      <c r="G1215" t="s">
        <v>29</v>
      </c>
      <c r="H1215" s="5">
        <v>88392.05</v>
      </c>
      <c r="I1215" s="5">
        <v>88392.046799999996</v>
      </c>
      <c r="J1215" s="5">
        <v>3.2000000064726902E-3</v>
      </c>
      <c r="K1215" s="5">
        <v>88392.05</v>
      </c>
      <c r="L1215" s="5">
        <v>0</v>
      </c>
      <c r="M1215" t="str">
        <f>IF(ISERROR(VLOOKUP(A1215,'[1]Ecart validé'!$A:$A,1,FALSE)),Z1215,"Ecart Validé")</f>
        <v>valid</v>
      </c>
      <c r="R1215" t="s">
        <v>30</v>
      </c>
      <c r="X1215"/>
      <c r="Y1215"/>
      <c r="Z1215" t="s">
        <v>31</v>
      </c>
    </row>
    <row r="1216" spans="1:26" x14ac:dyDescent="0.3">
      <c r="A1216" t="s">
        <v>1904</v>
      </c>
      <c r="B1216" t="s">
        <v>963</v>
      </c>
      <c r="C1216">
        <v>107165</v>
      </c>
      <c r="D1216" t="str">
        <f>+VLOOKUP(C1216,Param!K:L,2,FALSE)</f>
        <v>DIVERSEY EUROPE OPERATIONS BV</v>
      </c>
      <c r="E1216" t="s">
        <v>1905</v>
      </c>
      <c r="F1216" t="s">
        <v>33</v>
      </c>
      <c r="G1216" t="s">
        <v>29</v>
      </c>
      <c r="H1216" s="5">
        <v>3271.56</v>
      </c>
      <c r="I1216" s="5">
        <v>3271.5614999999998</v>
      </c>
      <c r="J1216" s="5">
        <v>-1.49999999985084E-3</v>
      </c>
      <c r="K1216" s="5">
        <v>3271.56</v>
      </c>
      <c r="L1216" s="5">
        <v>0</v>
      </c>
      <c r="M1216" t="str">
        <f>IF(ISERROR(VLOOKUP(A1216,'[1]Ecart validé'!$A:$A,1,FALSE)),Z1216,"Ecart Validé")</f>
        <v>valid</v>
      </c>
      <c r="R1216" t="s">
        <v>30</v>
      </c>
      <c r="X1216"/>
      <c r="Y1216"/>
      <c r="Z1216" t="s">
        <v>31</v>
      </c>
    </row>
    <row r="1217" spans="1:26" x14ac:dyDescent="0.3">
      <c r="A1217" t="s">
        <v>1906</v>
      </c>
      <c r="B1217" t="s">
        <v>963</v>
      </c>
      <c r="C1217">
        <v>107165</v>
      </c>
      <c r="D1217" t="str">
        <f>+VLOOKUP(C1217,Param!K:L,2,FALSE)</f>
        <v>DIVERSEY EUROPE OPERATIONS BV</v>
      </c>
      <c r="E1217" t="s">
        <v>1907</v>
      </c>
      <c r="F1217" t="s">
        <v>33</v>
      </c>
      <c r="G1217" t="s">
        <v>29</v>
      </c>
      <c r="H1217" s="5">
        <v>771.84</v>
      </c>
      <c r="I1217" s="5">
        <v>771.84389999999996</v>
      </c>
      <c r="J1217" s="5">
        <v>-3.8999999999305098E-3</v>
      </c>
      <c r="K1217" s="5">
        <v>771.84</v>
      </c>
      <c r="L1217" s="5">
        <v>0</v>
      </c>
      <c r="M1217" t="str">
        <f>IF(ISERROR(VLOOKUP(A1217,'[1]Ecart validé'!$A:$A,1,FALSE)),Z1217,"Ecart Validé")</f>
        <v>valid</v>
      </c>
      <c r="R1217" t="s">
        <v>30</v>
      </c>
      <c r="X1217"/>
      <c r="Y1217"/>
      <c r="Z1217" t="s">
        <v>31</v>
      </c>
    </row>
    <row r="1218" spans="1:26" x14ac:dyDescent="0.3">
      <c r="A1218" t="s">
        <v>1908</v>
      </c>
      <c r="B1218" t="s">
        <v>963</v>
      </c>
      <c r="C1218">
        <v>107165</v>
      </c>
      <c r="D1218" t="str">
        <f>+VLOOKUP(C1218,Param!K:L,2,FALSE)</f>
        <v>DIVERSEY EUROPE OPERATIONS BV</v>
      </c>
      <c r="E1218" t="s">
        <v>1909</v>
      </c>
      <c r="F1218" t="s">
        <v>33</v>
      </c>
      <c r="G1218" t="s">
        <v>29</v>
      </c>
      <c r="H1218" s="5">
        <v>2597.1799999999998</v>
      </c>
      <c r="I1218" s="5">
        <v>2597.1768000000002</v>
      </c>
      <c r="J1218" s="5">
        <v>3.1999999996514799E-3</v>
      </c>
      <c r="K1218" s="5">
        <v>2597.1799999999998</v>
      </c>
      <c r="L1218" s="5">
        <v>0</v>
      </c>
      <c r="M1218" t="str">
        <f>IF(ISERROR(VLOOKUP(A1218,'[1]Ecart validé'!$A:$A,1,FALSE)),Z1218,"Ecart Validé")</f>
        <v>valid</v>
      </c>
      <c r="R1218" t="s">
        <v>30</v>
      </c>
      <c r="X1218"/>
      <c r="Y1218"/>
      <c r="Z1218" t="s">
        <v>31</v>
      </c>
    </row>
    <row r="1219" spans="1:26" x14ac:dyDescent="0.3">
      <c r="A1219" t="s">
        <v>1910</v>
      </c>
      <c r="B1219" t="s">
        <v>963</v>
      </c>
      <c r="C1219">
        <v>107165</v>
      </c>
      <c r="D1219" t="str">
        <f>+VLOOKUP(C1219,Param!K:L,2,FALSE)</f>
        <v>DIVERSEY EUROPE OPERATIONS BV</v>
      </c>
      <c r="E1219" t="s">
        <v>1911</v>
      </c>
      <c r="F1219" t="s">
        <v>37</v>
      </c>
      <c r="G1219" t="s">
        <v>29</v>
      </c>
      <c r="H1219" s="5">
        <v>5740.14</v>
      </c>
      <c r="I1219" s="5">
        <v>5740.14</v>
      </c>
      <c r="J1219" s="5">
        <v>0</v>
      </c>
      <c r="K1219" s="5">
        <v>5740.14</v>
      </c>
      <c r="L1219" s="5">
        <v>0</v>
      </c>
      <c r="M1219" t="str">
        <f>IF(ISERROR(VLOOKUP(A1219,'[1]Ecart validé'!$A:$A,1,FALSE)),Z1219,"Ecart Validé")</f>
        <v>valid</v>
      </c>
      <c r="R1219" t="s">
        <v>30</v>
      </c>
      <c r="X1219"/>
      <c r="Y1219"/>
      <c r="Z1219" t="s">
        <v>31</v>
      </c>
    </row>
    <row r="1220" spans="1:26" ht="28.8" x14ac:dyDescent="0.3">
      <c r="A1220" t="s">
        <v>1912</v>
      </c>
      <c r="B1220" t="s">
        <v>963</v>
      </c>
      <c r="C1220">
        <v>107165</v>
      </c>
      <c r="D1220" t="str">
        <f>+VLOOKUP(C1220,Param!K:L,2,FALSE)</f>
        <v>DIVERSEY EUROPE OPERATIONS BV</v>
      </c>
      <c r="E1220" t="s">
        <v>1913</v>
      </c>
      <c r="F1220" t="s">
        <v>51</v>
      </c>
      <c r="G1220" t="s">
        <v>29</v>
      </c>
      <c r="H1220" s="5">
        <v>1921930.91</v>
      </c>
      <c r="I1220" s="5">
        <v>1918083.6514999999</v>
      </c>
      <c r="J1220" s="5">
        <v>3847.25850000022</v>
      </c>
      <c r="K1220" s="5">
        <v>1918083.6514999999</v>
      </c>
      <c r="L1220" s="5">
        <v>3847.25850000022</v>
      </c>
      <c r="M1220" t="str">
        <f>IF(ISERROR(VLOOKUP(A1220,'[1]Ecart validé'!$A:$A,1,FALSE)),Z1220,"Ecart Validé")</f>
        <v>issue</v>
      </c>
      <c r="N1220" t="s">
        <v>1914</v>
      </c>
      <c r="O1220" t="s">
        <v>1915</v>
      </c>
      <c r="P1220" t="s">
        <v>85</v>
      </c>
      <c r="Q1220" t="s">
        <v>1916</v>
      </c>
      <c r="R1220" t="s">
        <v>30</v>
      </c>
      <c r="S1220" t="s">
        <v>42</v>
      </c>
      <c r="T1220" t="s">
        <v>43</v>
      </c>
      <c r="U1220" s="13" t="s">
        <v>1917</v>
      </c>
      <c r="V1220" t="s">
        <v>45</v>
      </c>
      <c r="X1220" t="s">
        <v>993</v>
      </c>
      <c r="Y1220" t="s">
        <v>993</v>
      </c>
      <c r="Z1220" t="s">
        <v>88</v>
      </c>
    </row>
    <row r="1221" spans="1:26" x14ac:dyDescent="0.3">
      <c r="A1221" t="s">
        <v>1918</v>
      </c>
      <c r="B1221" t="s">
        <v>963</v>
      </c>
      <c r="C1221">
        <v>107165</v>
      </c>
      <c r="D1221" t="str">
        <f>+VLOOKUP(C1221,Param!K:L,2,FALSE)</f>
        <v>DIVERSEY EUROPE OPERATIONS BV</v>
      </c>
      <c r="E1221" t="s">
        <v>1919</v>
      </c>
      <c r="F1221" t="s">
        <v>51</v>
      </c>
      <c r="G1221" t="s">
        <v>29</v>
      </c>
      <c r="H1221" s="5">
        <v>9275.16</v>
      </c>
      <c r="I1221" s="5">
        <v>9275.1664999999994</v>
      </c>
      <c r="J1221" s="5">
        <v>-6.4999999995052297E-3</v>
      </c>
      <c r="K1221" s="5">
        <v>9275.16</v>
      </c>
      <c r="L1221" s="5">
        <v>0</v>
      </c>
      <c r="M1221" t="str">
        <f>IF(ISERROR(VLOOKUP(A1221,'[1]Ecart validé'!$A:$A,1,FALSE)),Z1221,"Ecart Validé")</f>
        <v>valid</v>
      </c>
      <c r="R1221" t="s">
        <v>30</v>
      </c>
      <c r="X1221"/>
      <c r="Y1221"/>
      <c r="Z1221" t="s">
        <v>31</v>
      </c>
    </row>
    <row r="1222" spans="1:26" x14ac:dyDescent="0.3">
      <c r="A1222" t="s">
        <v>1920</v>
      </c>
      <c r="B1222" t="s">
        <v>963</v>
      </c>
      <c r="C1222">
        <v>107165</v>
      </c>
      <c r="D1222" t="str">
        <f>+VLOOKUP(C1222,Param!K:L,2,FALSE)</f>
        <v>DIVERSEY EUROPE OPERATIONS BV</v>
      </c>
      <c r="E1222" t="s">
        <v>1921</v>
      </c>
      <c r="F1222" t="s">
        <v>51</v>
      </c>
      <c r="G1222" t="s">
        <v>29</v>
      </c>
      <c r="H1222" s="5">
        <v>74344.12</v>
      </c>
      <c r="I1222" s="5">
        <v>74344.109400000001</v>
      </c>
      <c r="J1222" s="5">
        <v>1.0599999994155901E-2</v>
      </c>
      <c r="K1222" s="5">
        <v>74344.12</v>
      </c>
      <c r="L1222" s="5">
        <v>0</v>
      </c>
      <c r="M1222" t="str">
        <f>IF(ISERROR(VLOOKUP(A1222,'[1]Ecart validé'!$A:$A,1,FALSE)),Z1222,"Ecart Validé")</f>
        <v>valid</v>
      </c>
      <c r="R1222" t="s">
        <v>30</v>
      </c>
      <c r="X1222"/>
      <c r="Y1222"/>
      <c r="Z1222" t="s">
        <v>31</v>
      </c>
    </row>
    <row r="1223" spans="1:26" x14ac:dyDescent="0.3">
      <c r="A1223" t="s">
        <v>1922</v>
      </c>
      <c r="B1223" t="s">
        <v>963</v>
      </c>
      <c r="C1223">
        <v>108346</v>
      </c>
      <c r="D1223" t="str">
        <f>+VLOOKUP(C1223,Param!K:L,2,FALSE)</f>
        <v>SHAMS CONSEILS</v>
      </c>
      <c r="E1223" t="s">
        <v>1923</v>
      </c>
      <c r="F1223" t="s">
        <v>37</v>
      </c>
      <c r="G1223" t="s">
        <v>29</v>
      </c>
      <c r="H1223" s="5">
        <v>1669.6599999999901</v>
      </c>
      <c r="I1223" s="5">
        <v>1669.6575</v>
      </c>
      <c r="J1223" s="5">
        <v>2.4999999998271899E-3</v>
      </c>
      <c r="K1223" s="5">
        <v>1669.6599999999901</v>
      </c>
      <c r="L1223" s="5">
        <v>0</v>
      </c>
      <c r="M1223" t="str">
        <f>IF(ISERROR(VLOOKUP(A1223,'[1]Ecart validé'!$A:$A,1,FALSE)),Z1223,"Ecart Validé")</f>
        <v>valid</v>
      </c>
      <c r="R1223" t="s">
        <v>30</v>
      </c>
      <c r="X1223"/>
      <c r="Y1223"/>
      <c r="Z1223" t="s">
        <v>31</v>
      </c>
    </row>
    <row r="1224" spans="1:26" x14ac:dyDescent="0.3">
      <c r="A1224" t="s">
        <v>1924</v>
      </c>
      <c r="B1224" t="s">
        <v>963</v>
      </c>
      <c r="C1224">
        <v>110203</v>
      </c>
      <c r="D1224" t="str">
        <f>+VLOOKUP(C1224,Param!K:L,2,FALSE)</f>
        <v>Signify Netherlands B.V.</v>
      </c>
      <c r="E1224" t="s">
        <v>1925</v>
      </c>
      <c r="F1224" t="s">
        <v>51</v>
      </c>
      <c r="G1224" t="s">
        <v>29</v>
      </c>
      <c r="H1224" s="5">
        <v>30592</v>
      </c>
      <c r="I1224" s="5">
        <v>30592.002</v>
      </c>
      <c r="J1224" s="5">
        <v>-2.0000000004074502E-3</v>
      </c>
      <c r="K1224" s="5">
        <v>30592</v>
      </c>
      <c r="L1224" s="5">
        <v>0</v>
      </c>
      <c r="M1224" t="str">
        <f>IF(ISERROR(VLOOKUP(A1224,'[1]Ecart validé'!$A:$A,1,FALSE)),Z1224,"Ecart Validé")</f>
        <v>valid</v>
      </c>
      <c r="R1224" t="s">
        <v>30</v>
      </c>
      <c r="X1224"/>
      <c r="Y1224"/>
      <c r="Z1224" t="s">
        <v>31</v>
      </c>
    </row>
    <row r="1225" spans="1:26" x14ac:dyDescent="0.3">
      <c r="A1225" t="s">
        <v>1926</v>
      </c>
      <c r="B1225" t="s">
        <v>963</v>
      </c>
      <c r="C1225">
        <v>111409</v>
      </c>
      <c r="D1225" t="str">
        <f>+VLOOKUP(C1225,Param!K:L,2,FALSE)</f>
        <v>PANAZ LTD</v>
      </c>
      <c r="E1225" t="s">
        <v>1927</v>
      </c>
      <c r="F1225" t="s">
        <v>35</v>
      </c>
      <c r="G1225" t="s">
        <v>29</v>
      </c>
      <c r="H1225" s="5">
        <v>119.96</v>
      </c>
      <c r="I1225" s="5">
        <v>119.96</v>
      </c>
      <c r="J1225" s="5">
        <v>0</v>
      </c>
      <c r="K1225" s="5">
        <v>119.96</v>
      </c>
      <c r="L1225" s="5">
        <v>0</v>
      </c>
      <c r="M1225" t="str">
        <f>IF(ISERROR(VLOOKUP(A1225,'[1]Ecart validé'!$A:$A,1,FALSE)),Z1225,"Ecart Validé")</f>
        <v>valid</v>
      </c>
      <c r="R1225" t="s">
        <v>30</v>
      </c>
      <c r="X1225"/>
      <c r="Y1225"/>
      <c r="Z1225" t="s">
        <v>31</v>
      </c>
    </row>
    <row r="1226" spans="1:26" x14ac:dyDescent="0.3">
      <c r="A1226" t="s">
        <v>1928</v>
      </c>
      <c r="B1226" t="s">
        <v>963</v>
      </c>
      <c r="C1226">
        <v>115081</v>
      </c>
      <c r="D1226" t="str">
        <f>+VLOOKUP(C1226,Param!K:L,2,FALSE)</f>
        <v>TAITTINGER CCVC</v>
      </c>
      <c r="E1226" t="s">
        <v>1929</v>
      </c>
      <c r="F1226" t="s">
        <v>535</v>
      </c>
      <c r="G1226" t="s">
        <v>29</v>
      </c>
      <c r="H1226" s="5">
        <v>319.3</v>
      </c>
      <c r="I1226" s="5">
        <v>319.3</v>
      </c>
      <c r="J1226" s="5">
        <v>0</v>
      </c>
      <c r="K1226" s="5">
        <v>319.3</v>
      </c>
      <c r="L1226" s="5">
        <v>0</v>
      </c>
      <c r="M1226" t="str">
        <f>IF(ISERROR(VLOOKUP(A1226,'[1]Ecart validé'!$A:$A,1,FALSE)),Z1226,"Ecart Validé")</f>
        <v>valid</v>
      </c>
      <c r="R1226" t="s">
        <v>30</v>
      </c>
      <c r="X1226"/>
      <c r="Y1226"/>
      <c r="Z1226" t="s">
        <v>31</v>
      </c>
    </row>
    <row r="1227" spans="1:26" x14ac:dyDescent="0.3">
      <c r="A1227" t="s">
        <v>1930</v>
      </c>
      <c r="B1227" t="s">
        <v>963</v>
      </c>
      <c r="C1227">
        <v>115777</v>
      </c>
      <c r="D1227" t="str">
        <f>+VLOOKUP(C1227,Param!K:L,2,FALSE)</f>
        <v>SAINT MICHEL BISCUITS</v>
      </c>
      <c r="E1227" t="s">
        <v>1931</v>
      </c>
      <c r="F1227" t="s">
        <v>51</v>
      </c>
      <c r="G1227" t="s">
        <v>29</v>
      </c>
      <c r="H1227" s="5">
        <v>102.98</v>
      </c>
      <c r="I1227" s="5">
        <v>102.97799999999999</v>
      </c>
      <c r="J1227" s="5">
        <v>2.0000000000095402E-3</v>
      </c>
      <c r="K1227" s="5">
        <v>102.98</v>
      </c>
      <c r="L1227" s="5">
        <v>0</v>
      </c>
      <c r="M1227" t="str">
        <f>IF(ISERROR(VLOOKUP(A1227,'[1]Ecart validé'!$A:$A,1,FALSE)),Z1227,"Ecart Validé")</f>
        <v>valid</v>
      </c>
      <c r="R1227" t="s">
        <v>30</v>
      </c>
      <c r="X1227"/>
      <c r="Y1227"/>
      <c r="Z1227" t="s">
        <v>31</v>
      </c>
    </row>
    <row r="1228" spans="1:26" x14ac:dyDescent="0.3">
      <c r="A1228" t="s">
        <v>1932</v>
      </c>
      <c r="B1228" t="s">
        <v>963</v>
      </c>
      <c r="C1228">
        <v>116354</v>
      </c>
      <c r="D1228" t="str">
        <f>+VLOOKUP(C1228,Param!K:L,2,FALSE)</f>
        <v>BURIE</v>
      </c>
      <c r="E1228">
        <v>691441</v>
      </c>
      <c r="F1228" t="s">
        <v>28</v>
      </c>
      <c r="G1228" t="s">
        <v>29</v>
      </c>
      <c r="H1228" s="5">
        <v>36201.67</v>
      </c>
      <c r="I1228" s="5">
        <v>36201.6636</v>
      </c>
      <c r="J1228" s="5">
        <v>6.3999999983934599E-3</v>
      </c>
      <c r="K1228" s="5">
        <v>36201.67</v>
      </c>
      <c r="L1228" s="5">
        <v>0</v>
      </c>
      <c r="M1228" t="str">
        <f>IF(ISERROR(VLOOKUP(A1228,'[1]Ecart validé'!$A:$A,1,FALSE)),Z1228,"Ecart Validé")</f>
        <v>valid</v>
      </c>
      <c r="R1228" t="s">
        <v>30</v>
      </c>
      <c r="X1228"/>
      <c r="Y1228"/>
      <c r="Z1228" t="s">
        <v>31</v>
      </c>
    </row>
    <row r="1229" spans="1:26" x14ac:dyDescent="0.3">
      <c r="A1229" t="s">
        <v>1933</v>
      </c>
      <c r="B1229" t="s">
        <v>963</v>
      </c>
      <c r="C1229">
        <v>116354</v>
      </c>
      <c r="D1229" t="str">
        <f>+VLOOKUP(C1229,Param!K:L,2,FALSE)</f>
        <v>BURIE</v>
      </c>
      <c r="E1229">
        <v>691441</v>
      </c>
      <c r="F1229" t="s">
        <v>33</v>
      </c>
      <c r="G1229" t="s">
        <v>29</v>
      </c>
      <c r="H1229" s="5">
        <v>24474.55</v>
      </c>
      <c r="I1229" s="5">
        <v>24474.54</v>
      </c>
      <c r="J1229" s="5">
        <v>9.9999999983992893E-3</v>
      </c>
      <c r="K1229" s="5">
        <v>24474.55</v>
      </c>
      <c r="L1229" s="5">
        <v>0</v>
      </c>
      <c r="M1229" t="str">
        <f>IF(ISERROR(VLOOKUP(A1229,'[1]Ecart validé'!$A:$A,1,FALSE)),Z1229,"Ecart Validé")</f>
        <v>valid</v>
      </c>
      <c r="R1229" t="s">
        <v>30</v>
      </c>
      <c r="X1229"/>
      <c r="Y1229"/>
      <c r="Z1229" t="s">
        <v>31</v>
      </c>
    </row>
    <row r="1230" spans="1:26" x14ac:dyDescent="0.3">
      <c r="A1230" t="s">
        <v>1934</v>
      </c>
      <c r="B1230" t="s">
        <v>963</v>
      </c>
      <c r="C1230">
        <v>116354</v>
      </c>
      <c r="D1230" t="str">
        <f>+VLOOKUP(C1230,Param!K:L,2,FALSE)</f>
        <v>BURIE</v>
      </c>
      <c r="E1230">
        <v>691441</v>
      </c>
      <c r="F1230" t="s">
        <v>35</v>
      </c>
      <c r="G1230" t="s">
        <v>29</v>
      </c>
      <c r="H1230" s="5">
        <v>39824.51</v>
      </c>
      <c r="I1230" s="5">
        <v>39824.502800000002</v>
      </c>
      <c r="J1230" s="5">
        <v>7.2000000000116398E-3</v>
      </c>
      <c r="K1230" s="5">
        <v>39824.51</v>
      </c>
      <c r="L1230" s="5">
        <v>0</v>
      </c>
      <c r="M1230" t="str">
        <f>IF(ISERROR(VLOOKUP(A1230,'[1]Ecart validé'!$A:$A,1,FALSE)),Z1230,"Ecart Validé")</f>
        <v>valid</v>
      </c>
      <c r="R1230" t="s">
        <v>30</v>
      </c>
      <c r="X1230"/>
      <c r="Y1230"/>
      <c r="Z1230" t="s">
        <v>31</v>
      </c>
    </row>
    <row r="1231" spans="1:26" x14ac:dyDescent="0.3">
      <c r="A1231" t="s">
        <v>1935</v>
      </c>
      <c r="B1231" t="s">
        <v>963</v>
      </c>
      <c r="C1231">
        <v>116354</v>
      </c>
      <c r="D1231" t="str">
        <f>+VLOOKUP(C1231,Param!K:L,2,FALSE)</f>
        <v>BURIE</v>
      </c>
      <c r="E1231">
        <v>691441</v>
      </c>
      <c r="F1231" t="s">
        <v>37</v>
      </c>
      <c r="G1231" t="s">
        <v>29</v>
      </c>
      <c r="H1231" s="5">
        <v>10043.59</v>
      </c>
      <c r="I1231" s="5">
        <v>10043.5852</v>
      </c>
      <c r="J1231" s="5">
        <v>4.80000000061409E-3</v>
      </c>
      <c r="K1231" s="5">
        <v>10043.59</v>
      </c>
      <c r="L1231" s="5">
        <v>0</v>
      </c>
      <c r="M1231" t="str">
        <f>IF(ISERROR(VLOOKUP(A1231,'[1]Ecart validé'!$A:$A,1,FALSE)),Z1231,"Ecart Validé")</f>
        <v>valid</v>
      </c>
      <c r="R1231" t="s">
        <v>30</v>
      </c>
      <c r="X1231"/>
      <c r="Y1231"/>
      <c r="Z1231" t="s">
        <v>31</v>
      </c>
    </row>
    <row r="1232" spans="1:26" x14ac:dyDescent="0.3">
      <c r="A1232" t="s">
        <v>1936</v>
      </c>
      <c r="B1232" t="s">
        <v>963</v>
      </c>
      <c r="C1232">
        <v>116354</v>
      </c>
      <c r="D1232" t="str">
        <f>+VLOOKUP(C1232,Param!K:L,2,FALSE)</f>
        <v>BURIE</v>
      </c>
      <c r="E1232" t="s">
        <v>1937</v>
      </c>
      <c r="F1232" t="s">
        <v>28</v>
      </c>
      <c r="G1232" t="s">
        <v>29</v>
      </c>
      <c r="H1232" s="5">
        <v>34486.21</v>
      </c>
      <c r="I1232" s="5">
        <v>34486.209199999998</v>
      </c>
      <c r="J1232" s="5">
        <v>8.0000000161817297E-4</v>
      </c>
      <c r="K1232" s="5">
        <v>34486.21</v>
      </c>
      <c r="L1232" s="5">
        <v>0</v>
      </c>
      <c r="M1232" t="str">
        <f>IF(ISERROR(VLOOKUP(A1232,'[1]Ecart validé'!$A:$A,1,FALSE)),Z1232,"Ecart Validé")</f>
        <v>valid</v>
      </c>
      <c r="R1232" t="s">
        <v>30</v>
      </c>
      <c r="X1232"/>
      <c r="Y1232"/>
      <c r="Z1232" t="s">
        <v>31</v>
      </c>
    </row>
    <row r="1233" spans="1:26" x14ac:dyDescent="0.3">
      <c r="A1233" t="s">
        <v>1938</v>
      </c>
      <c r="B1233" t="s">
        <v>963</v>
      </c>
      <c r="C1233">
        <v>116354</v>
      </c>
      <c r="D1233" t="str">
        <f>+VLOOKUP(C1233,Param!K:L,2,FALSE)</f>
        <v>BURIE</v>
      </c>
      <c r="E1233" t="s">
        <v>1937</v>
      </c>
      <c r="F1233" t="s">
        <v>33</v>
      </c>
      <c r="G1233" t="s">
        <v>29</v>
      </c>
      <c r="H1233" s="5">
        <v>21543.8</v>
      </c>
      <c r="I1233" s="5">
        <v>21543.804</v>
      </c>
      <c r="J1233" s="5">
        <v>-4.0000000008149003E-3</v>
      </c>
      <c r="K1233" s="5">
        <v>21543.8</v>
      </c>
      <c r="L1233" s="5">
        <v>0</v>
      </c>
      <c r="M1233" t="str">
        <f>IF(ISERROR(VLOOKUP(A1233,'[1]Ecart validé'!$A:$A,1,FALSE)),Z1233,"Ecart Validé")</f>
        <v>valid</v>
      </c>
      <c r="R1233" t="s">
        <v>30</v>
      </c>
      <c r="X1233"/>
      <c r="Y1233"/>
      <c r="Z1233" t="s">
        <v>31</v>
      </c>
    </row>
    <row r="1234" spans="1:26" x14ac:dyDescent="0.3">
      <c r="A1234" t="s">
        <v>1939</v>
      </c>
      <c r="B1234" t="s">
        <v>963</v>
      </c>
      <c r="C1234">
        <v>116354</v>
      </c>
      <c r="D1234" t="str">
        <f>+VLOOKUP(C1234,Param!K:L,2,FALSE)</f>
        <v>BURIE</v>
      </c>
      <c r="E1234" t="s">
        <v>1937</v>
      </c>
      <c r="F1234" t="s">
        <v>37</v>
      </c>
      <c r="G1234" t="s">
        <v>29</v>
      </c>
      <c r="H1234" s="5">
        <v>15072.21</v>
      </c>
      <c r="I1234" s="5">
        <v>15072.2132</v>
      </c>
      <c r="J1234" s="5">
        <v>-3.2000000010157202E-3</v>
      </c>
      <c r="K1234" s="5">
        <v>15072.21</v>
      </c>
      <c r="L1234" s="5">
        <v>0</v>
      </c>
      <c r="M1234" t="str">
        <f>IF(ISERROR(VLOOKUP(A1234,'[1]Ecart validé'!$A:$A,1,FALSE)),Z1234,"Ecart Validé")</f>
        <v>valid</v>
      </c>
      <c r="R1234" t="s">
        <v>30</v>
      </c>
      <c r="X1234"/>
      <c r="Y1234"/>
      <c r="Z1234" t="s">
        <v>31</v>
      </c>
    </row>
    <row r="1235" spans="1:26" x14ac:dyDescent="0.3">
      <c r="A1235" t="s">
        <v>1940</v>
      </c>
      <c r="B1235" t="s">
        <v>963</v>
      </c>
      <c r="C1235">
        <v>117363</v>
      </c>
      <c r="D1235" t="str">
        <f>+VLOOKUP(C1235,Param!K:L,2,FALSE)</f>
        <v>SOLUTEC</v>
      </c>
      <c r="E1235" t="s">
        <v>1941</v>
      </c>
      <c r="F1235" t="s">
        <v>51</v>
      </c>
      <c r="G1235" t="s">
        <v>29</v>
      </c>
      <c r="H1235" s="5">
        <v>21755.95</v>
      </c>
      <c r="I1235" s="5">
        <v>21755.95</v>
      </c>
      <c r="J1235" s="5">
        <v>0</v>
      </c>
      <c r="K1235" s="5">
        <v>21755.95</v>
      </c>
      <c r="L1235" s="5">
        <v>0</v>
      </c>
      <c r="M1235" t="str">
        <f>IF(ISERROR(VLOOKUP(A1235,'[1]Ecart validé'!$A:$A,1,FALSE)),Z1235,"Ecart Validé")</f>
        <v>valid</v>
      </c>
      <c r="R1235" t="s">
        <v>30</v>
      </c>
      <c r="X1235"/>
      <c r="Y1235"/>
      <c r="Z1235" t="s">
        <v>31</v>
      </c>
    </row>
    <row r="1236" spans="1:26" x14ac:dyDescent="0.3">
      <c r="A1236" t="s">
        <v>1942</v>
      </c>
      <c r="B1236" t="s">
        <v>963</v>
      </c>
      <c r="C1236">
        <v>118727</v>
      </c>
      <c r="D1236" t="str">
        <f>+VLOOKUP(C1236,Param!K:L,2,FALSE)</f>
        <v>GROHE</v>
      </c>
      <c r="E1236" t="s">
        <v>1943</v>
      </c>
      <c r="F1236" t="s">
        <v>51</v>
      </c>
      <c r="G1236" t="s">
        <v>29</v>
      </c>
      <c r="H1236" s="5">
        <v>15849.4</v>
      </c>
      <c r="I1236" s="5">
        <v>15849.4012</v>
      </c>
      <c r="J1236" s="5">
        <v>-1.19999999878928E-3</v>
      </c>
      <c r="K1236" s="5">
        <v>15849.4</v>
      </c>
      <c r="L1236" s="5">
        <v>0</v>
      </c>
      <c r="M1236" t="str">
        <f>IF(ISERROR(VLOOKUP(A1236,'[1]Ecart validé'!$A:$A,1,FALSE)),Z1236,"Ecart Validé")</f>
        <v>valid</v>
      </c>
      <c r="R1236" t="s">
        <v>30</v>
      </c>
      <c r="X1236"/>
      <c r="Y1236"/>
      <c r="Z1236" t="s">
        <v>31</v>
      </c>
    </row>
    <row r="1237" spans="1:26" x14ac:dyDescent="0.3">
      <c r="A1237" t="s">
        <v>1944</v>
      </c>
      <c r="B1237" t="s">
        <v>963</v>
      </c>
      <c r="C1237">
        <v>118727</v>
      </c>
      <c r="D1237" t="str">
        <f>+VLOOKUP(C1237,Param!K:L,2,FALSE)</f>
        <v>GROHE</v>
      </c>
      <c r="E1237" t="s">
        <v>1945</v>
      </c>
      <c r="F1237" t="s">
        <v>51</v>
      </c>
      <c r="G1237" t="s">
        <v>29</v>
      </c>
      <c r="H1237" s="5">
        <v>95538.87</v>
      </c>
      <c r="I1237" s="5">
        <v>95538.865999999995</v>
      </c>
      <c r="J1237" s="5">
        <v>4.0000000008149003E-3</v>
      </c>
      <c r="K1237" s="5">
        <v>95538.87</v>
      </c>
      <c r="L1237" s="5">
        <v>0</v>
      </c>
      <c r="M1237" t="str">
        <f>IF(ISERROR(VLOOKUP(A1237,'[1]Ecart validé'!$A:$A,1,FALSE)),Z1237,"Ecart Validé")</f>
        <v>valid</v>
      </c>
      <c r="R1237" t="s">
        <v>30</v>
      </c>
      <c r="X1237"/>
      <c r="Y1237"/>
      <c r="Z1237" t="s">
        <v>31</v>
      </c>
    </row>
    <row r="1238" spans="1:26" x14ac:dyDescent="0.3">
      <c r="A1238" t="s">
        <v>1946</v>
      </c>
      <c r="B1238" t="s">
        <v>963</v>
      </c>
      <c r="C1238">
        <v>118727</v>
      </c>
      <c r="D1238" t="str">
        <f>+VLOOKUP(C1238,Param!K:L,2,FALSE)</f>
        <v>GROHE</v>
      </c>
      <c r="E1238" t="s">
        <v>1947</v>
      </c>
      <c r="F1238" t="s">
        <v>51</v>
      </c>
      <c r="G1238" t="s">
        <v>29</v>
      </c>
      <c r="H1238" s="5">
        <v>42798.57</v>
      </c>
      <c r="I1238" s="5">
        <v>42798.572999999997</v>
      </c>
      <c r="J1238" s="5">
        <v>-2.9999999969731999E-3</v>
      </c>
      <c r="K1238" s="5">
        <v>42798.57</v>
      </c>
      <c r="L1238" s="5">
        <v>0</v>
      </c>
      <c r="M1238" t="str">
        <f>IF(ISERROR(VLOOKUP(A1238,'[1]Ecart validé'!$A:$A,1,FALSE)),Z1238,"Ecart Validé")</f>
        <v>valid</v>
      </c>
      <c r="R1238" t="s">
        <v>30</v>
      </c>
      <c r="X1238"/>
      <c r="Y1238"/>
      <c r="Z1238" t="s">
        <v>31</v>
      </c>
    </row>
    <row r="1239" spans="1:26" x14ac:dyDescent="0.3">
      <c r="A1239" t="s">
        <v>1948</v>
      </c>
      <c r="B1239" t="s">
        <v>963</v>
      </c>
      <c r="C1239">
        <v>118814</v>
      </c>
      <c r="D1239" t="str">
        <f>+VLOOKUP(C1239,Param!K:L,2,FALSE)</f>
        <v>KONRAD HORNSCHUCH AG (SKAI)</v>
      </c>
      <c r="E1239" t="s">
        <v>1949</v>
      </c>
      <c r="F1239" t="s">
        <v>28</v>
      </c>
      <c r="G1239" t="s">
        <v>29</v>
      </c>
      <c r="H1239" s="5">
        <v>908.73</v>
      </c>
      <c r="I1239" s="5">
        <v>908.73199999999997</v>
      </c>
      <c r="J1239" s="5">
        <v>-1.9999999999527002E-3</v>
      </c>
      <c r="K1239" s="5">
        <v>908.73</v>
      </c>
      <c r="L1239" s="5">
        <v>0</v>
      </c>
      <c r="M1239" t="str">
        <f>IF(ISERROR(VLOOKUP(A1239,'[1]Ecart validé'!$A:$A,1,FALSE)),Z1239,"Ecart Validé")</f>
        <v>valid</v>
      </c>
      <c r="R1239" t="s">
        <v>30</v>
      </c>
      <c r="X1239"/>
      <c r="Y1239"/>
      <c r="Z1239" t="s">
        <v>31</v>
      </c>
    </row>
    <row r="1240" spans="1:26" x14ac:dyDescent="0.3">
      <c r="A1240" t="s">
        <v>1950</v>
      </c>
      <c r="B1240" t="s">
        <v>963</v>
      </c>
      <c r="C1240">
        <v>118814</v>
      </c>
      <c r="D1240" t="str">
        <f>+VLOOKUP(C1240,Param!K:L,2,FALSE)</f>
        <v>KONRAD HORNSCHUCH AG (SKAI)</v>
      </c>
      <c r="E1240" t="s">
        <v>1949</v>
      </c>
      <c r="F1240" t="s">
        <v>33</v>
      </c>
      <c r="G1240" t="s">
        <v>29</v>
      </c>
      <c r="H1240" s="5">
        <v>63.51</v>
      </c>
      <c r="I1240" s="5">
        <v>63.51</v>
      </c>
      <c r="J1240" s="5">
        <v>0</v>
      </c>
      <c r="K1240" s="5">
        <v>63.51</v>
      </c>
      <c r="L1240" s="5">
        <v>0</v>
      </c>
      <c r="M1240" t="str">
        <f>IF(ISERROR(VLOOKUP(A1240,'[1]Ecart validé'!$A:$A,1,FALSE)),Z1240,"Ecart Validé")</f>
        <v>valid</v>
      </c>
      <c r="R1240" t="s">
        <v>30</v>
      </c>
      <c r="X1240"/>
      <c r="Y1240"/>
      <c r="Z1240" t="s">
        <v>31</v>
      </c>
    </row>
    <row r="1241" spans="1:26" x14ac:dyDescent="0.3">
      <c r="A1241" t="s">
        <v>1951</v>
      </c>
      <c r="B1241" t="s">
        <v>963</v>
      </c>
      <c r="C1241">
        <v>118814</v>
      </c>
      <c r="D1241" t="str">
        <f>+VLOOKUP(C1241,Param!K:L,2,FALSE)</f>
        <v>KONRAD HORNSCHUCH AG (SKAI)</v>
      </c>
      <c r="E1241" t="s">
        <v>1949</v>
      </c>
      <c r="F1241" t="s">
        <v>37</v>
      </c>
      <c r="G1241" t="s">
        <v>29</v>
      </c>
      <c r="H1241" s="5">
        <v>61.52</v>
      </c>
      <c r="I1241" s="5">
        <v>61.52</v>
      </c>
      <c r="J1241" s="5">
        <v>0</v>
      </c>
      <c r="K1241" s="5">
        <v>61.52</v>
      </c>
      <c r="L1241" s="5">
        <v>0</v>
      </c>
      <c r="M1241" t="str">
        <f>IF(ISERROR(VLOOKUP(A1241,'[1]Ecart validé'!$A:$A,1,FALSE)),Z1241,"Ecart Validé")</f>
        <v>valid</v>
      </c>
      <c r="R1241" t="s">
        <v>30</v>
      </c>
      <c r="X1241"/>
      <c r="Y1241"/>
      <c r="Z1241" t="s">
        <v>31</v>
      </c>
    </row>
    <row r="1242" spans="1:26" x14ac:dyDescent="0.3">
      <c r="A1242" t="s">
        <v>1952</v>
      </c>
      <c r="B1242" t="s">
        <v>963</v>
      </c>
      <c r="C1242">
        <v>119761</v>
      </c>
      <c r="D1242" t="str">
        <f>+VLOOKUP(C1242,Param!K:L,2,FALSE)</f>
        <v>SCENTAIR TECHNOLOGIES</v>
      </c>
      <c r="E1242" t="s">
        <v>1953</v>
      </c>
      <c r="F1242" t="s">
        <v>28</v>
      </c>
      <c r="G1242" t="s">
        <v>29</v>
      </c>
      <c r="H1242" s="5">
        <v>5147.1899999999996</v>
      </c>
      <c r="I1242" s="5">
        <v>5147.1889000000001</v>
      </c>
      <c r="J1242" s="5">
        <v>1.0999999994965E-3</v>
      </c>
      <c r="K1242" s="5">
        <v>5147.1899999999996</v>
      </c>
      <c r="L1242" s="5">
        <v>0</v>
      </c>
      <c r="M1242" t="str">
        <f>IF(ISERROR(VLOOKUP(A1242,'[1]Ecart validé'!$A:$A,1,FALSE)),Z1242,"Ecart Validé")</f>
        <v>valid</v>
      </c>
      <c r="R1242" t="s">
        <v>30</v>
      </c>
      <c r="X1242"/>
      <c r="Y1242"/>
      <c r="Z1242" t="s">
        <v>31</v>
      </c>
    </row>
    <row r="1243" spans="1:26" x14ac:dyDescent="0.3">
      <c r="A1243" t="s">
        <v>1954</v>
      </c>
      <c r="B1243" t="s">
        <v>963</v>
      </c>
      <c r="C1243">
        <v>119761</v>
      </c>
      <c r="D1243" t="str">
        <f>+VLOOKUP(C1243,Param!K:L,2,FALSE)</f>
        <v>SCENTAIR TECHNOLOGIES</v>
      </c>
      <c r="E1243" t="s">
        <v>1953</v>
      </c>
      <c r="F1243" t="s">
        <v>33</v>
      </c>
      <c r="G1243" t="s">
        <v>29</v>
      </c>
      <c r="H1243" s="5">
        <v>4617.1000000000004</v>
      </c>
      <c r="I1243" s="5">
        <v>4617.1005999999998</v>
      </c>
      <c r="J1243" s="5">
        <v>-5.9999999939464E-4</v>
      </c>
      <c r="K1243" s="5">
        <v>4617.1000000000004</v>
      </c>
      <c r="L1243" s="5">
        <v>0</v>
      </c>
      <c r="M1243" t="str">
        <f>IF(ISERROR(VLOOKUP(A1243,'[1]Ecart validé'!$A:$A,1,FALSE)),Z1243,"Ecart Validé")</f>
        <v>valid</v>
      </c>
      <c r="R1243" t="s">
        <v>30</v>
      </c>
      <c r="X1243"/>
      <c r="Y1243"/>
      <c r="Z1243" t="s">
        <v>31</v>
      </c>
    </row>
    <row r="1244" spans="1:26" x14ac:dyDescent="0.3">
      <c r="A1244" t="s">
        <v>1955</v>
      </c>
      <c r="B1244" t="s">
        <v>963</v>
      </c>
      <c r="C1244">
        <v>119761</v>
      </c>
      <c r="D1244" t="str">
        <f>+VLOOKUP(C1244,Param!K:L,2,FALSE)</f>
        <v>SCENTAIR TECHNOLOGIES</v>
      </c>
      <c r="E1244" t="s">
        <v>1953</v>
      </c>
      <c r="F1244" t="s">
        <v>35</v>
      </c>
      <c r="G1244" t="s">
        <v>29</v>
      </c>
      <c r="H1244" s="5">
        <v>5099.37</v>
      </c>
      <c r="I1244" s="5">
        <v>5099.3725999999997</v>
      </c>
      <c r="J1244" s="5">
        <v>-2.59999999980209E-3</v>
      </c>
      <c r="K1244" s="5">
        <v>5099.37</v>
      </c>
      <c r="L1244" s="5">
        <v>0</v>
      </c>
      <c r="M1244" t="str">
        <f>IF(ISERROR(VLOOKUP(A1244,'[1]Ecart validé'!$A:$A,1,FALSE)),Z1244,"Ecart Validé")</f>
        <v>valid</v>
      </c>
      <c r="R1244" t="s">
        <v>30</v>
      </c>
      <c r="X1244"/>
      <c r="Y1244"/>
      <c r="Z1244" t="s">
        <v>31</v>
      </c>
    </row>
    <row r="1245" spans="1:26" x14ac:dyDescent="0.3">
      <c r="A1245" t="s">
        <v>1956</v>
      </c>
      <c r="B1245" t="s">
        <v>963</v>
      </c>
      <c r="C1245">
        <v>119761</v>
      </c>
      <c r="D1245" t="str">
        <f>+VLOOKUP(C1245,Param!K:L,2,FALSE)</f>
        <v>SCENTAIR TECHNOLOGIES</v>
      </c>
      <c r="E1245" t="s">
        <v>1953</v>
      </c>
      <c r="F1245" t="s">
        <v>37</v>
      </c>
      <c r="G1245" t="s">
        <v>29</v>
      </c>
      <c r="H1245" s="5">
        <v>8456.56</v>
      </c>
      <c r="I1245" s="5">
        <v>8456.5630999999994</v>
      </c>
      <c r="J1245" s="5">
        <v>-3.09999999990395E-3</v>
      </c>
      <c r="K1245" s="5">
        <v>8456.56</v>
      </c>
      <c r="L1245" s="5">
        <v>0</v>
      </c>
      <c r="M1245" t="str">
        <f>IF(ISERROR(VLOOKUP(A1245,'[1]Ecart validé'!$A:$A,1,FALSE)),Z1245,"Ecart Validé")</f>
        <v>valid</v>
      </c>
      <c r="R1245" t="s">
        <v>30</v>
      </c>
      <c r="X1245"/>
      <c r="Y1245"/>
      <c r="Z1245" t="s">
        <v>31</v>
      </c>
    </row>
    <row r="1246" spans="1:26" x14ac:dyDescent="0.3">
      <c r="A1246" t="s">
        <v>1957</v>
      </c>
      <c r="B1246" t="s">
        <v>963</v>
      </c>
      <c r="C1246">
        <v>121890</v>
      </c>
      <c r="D1246" t="str">
        <f>+VLOOKUP(C1246,Param!K:L,2,FALSE)</f>
        <v>LISTEN TOO</v>
      </c>
      <c r="E1246" t="s">
        <v>1958</v>
      </c>
      <c r="F1246" t="s">
        <v>51</v>
      </c>
      <c r="G1246" t="s">
        <v>29</v>
      </c>
      <c r="H1246" s="5">
        <v>52046.53</v>
      </c>
      <c r="I1246" s="5">
        <v>52046.529000000002</v>
      </c>
      <c r="J1246" s="5">
        <v>9.9999999656574801E-4</v>
      </c>
      <c r="K1246" s="5">
        <v>52046.53</v>
      </c>
      <c r="L1246" s="5">
        <v>0</v>
      </c>
      <c r="M1246" t="str">
        <f>IF(ISERROR(VLOOKUP(A1246,'[1]Ecart validé'!$A:$A,1,FALSE)),Z1246,"Ecart Validé")</f>
        <v>valid</v>
      </c>
      <c r="R1246" t="s">
        <v>30</v>
      </c>
      <c r="X1246"/>
      <c r="Y1246"/>
      <c r="Z1246" t="s">
        <v>31</v>
      </c>
    </row>
    <row r="1247" spans="1:26" x14ac:dyDescent="0.3">
      <c r="A1247" t="s">
        <v>1959</v>
      </c>
      <c r="B1247" t="s">
        <v>963</v>
      </c>
      <c r="C1247">
        <v>121962</v>
      </c>
      <c r="D1247" t="str">
        <f>+VLOOKUP(C1247,Param!K:L,2,FALSE)</f>
        <v>EXPERTIME</v>
      </c>
      <c r="E1247" t="s">
        <v>1960</v>
      </c>
      <c r="F1247" t="s">
        <v>51</v>
      </c>
      <c r="G1247" t="s">
        <v>29</v>
      </c>
      <c r="H1247" s="5">
        <v>8690</v>
      </c>
      <c r="I1247" s="5">
        <v>8690</v>
      </c>
      <c r="J1247" s="5">
        <v>0</v>
      </c>
      <c r="K1247" s="5">
        <v>8690</v>
      </c>
      <c r="L1247" s="5">
        <v>0</v>
      </c>
      <c r="M1247" t="str">
        <f>IF(ISERROR(VLOOKUP(A1247,'[1]Ecart validé'!$A:$A,1,FALSE)),Z1247,"Ecart Validé")</f>
        <v>valid</v>
      </c>
      <c r="R1247" t="s">
        <v>30</v>
      </c>
      <c r="X1247"/>
      <c r="Y1247"/>
      <c r="Z1247" t="s">
        <v>31</v>
      </c>
    </row>
    <row r="1248" spans="1:26" x14ac:dyDescent="0.3">
      <c r="A1248" t="s">
        <v>1961</v>
      </c>
      <c r="B1248" t="s">
        <v>963</v>
      </c>
      <c r="C1248">
        <v>122301</v>
      </c>
      <c r="D1248" t="str">
        <f>+VLOOKUP(C1248,Param!K:L,2,FALSE)</f>
        <v>LIFE FITNESS (ATLANTIC) B.V.</v>
      </c>
      <c r="E1248" t="s">
        <v>1962</v>
      </c>
      <c r="F1248" t="s">
        <v>51</v>
      </c>
      <c r="G1248" t="s">
        <v>29</v>
      </c>
      <c r="H1248" s="5">
        <v>13268.4</v>
      </c>
      <c r="I1248" s="5">
        <v>13268.4</v>
      </c>
      <c r="J1248" s="5">
        <v>0</v>
      </c>
      <c r="K1248" s="5">
        <v>13268.4</v>
      </c>
      <c r="L1248" s="5">
        <v>0</v>
      </c>
      <c r="M1248" t="str">
        <f>IF(ISERROR(VLOOKUP(A1248,'[1]Ecart validé'!$A:$A,1,FALSE)),Z1248,"Ecart Validé")</f>
        <v>valid</v>
      </c>
      <c r="R1248" t="s">
        <v>30</v>
      </c>
      <c r="X1248"/>
      <c r="Y1248"/>
      <c r="Z1248" t="s">
        <v>31</v>
      </c>
    </row>
    <row r="1249" spans="1:26" x14ac:dyDescent="0.3">
      <c r="A1249" t="s">
        <v>1963</v>
      </c>
      <c r="B1249" t="s">
        <v>963</v>
      </c>
      <c r="C1249">
        <v>122475</v>
      </c>
      <c r="D1249" t="str">
        <f>+VLOOKUP(C1249,Param!K:L,2,FALSE)</f>
        <v>BK GROUP SRL</v>
      </c>
      <c r="E1249">
        <v>2326002</v>
      </c>
      <c r="F1249" t="s">
        <v>28</v>
      </c>
      <c r="G1249" t="s">
        <v>29</v>
      </c>
      <c r="H1249" s="5">
        <v>8312.16</v>
      </c>
      <c r="I1249" s="5">
        <v>8312.15</v>
      </c>
      <c r="J1249" s="5">
        <v>1.0000000000218201E-2</v>
      </c>
      <c r="K1249" s="5">
        <v>8312.16</v>
      </c>
      <c r="L1249" s="5">
        <v>0</v>
      </c>
      <c r="M1249" t="str">
        <f>IF(ISERROR(VLOOKUP(A1249,'[1]Ecart validé'!$A:$A,1,FALSE)),Z1249,"Ecart Validé")</f>
        <v>valid</v>
      </c>
      <c r="R1249" t="s">
        <v>30</v>
      </c>
      <c r="X1249"/>
      <c r="Y1249"/>
      <c r="Z1249" t="s">
        <v>31</v>
      </c>
    </row>
    <row r="1250" spans="1:26" x14ac:dyDescent="0.3">
      <c r="A1250" t="s">
        <v>1964</v>
      </c>
      <c r="B1250" t="s">
        <v>963</v>
      </c>
      <c r="C1250">
        <v>122475</v>
      </c>
      <c r="D1250" t="str">
        <f>+VLOOKUP(C1250,Param!K:L,2,FALSE)</f>
        <v>BK GROUP SRL</v>
      </c>
      <c r="E1250">
        <v>2326002</v>
      </c>
      <c r="F1250" t="s">
        <v>33</v>
      </c>
      <c r="G1250" t="s">
        <v>29</v>
      </c>
      <c r="H1250" s="5">
        <v>3043.66</v>
      </c>
      <c r="I1250" s="5">
        <v>3043.65</v>
      </c>
      <c r="J1250" s="5">
        <v>9.9999999997635296E-3</v>
      </c>
      <c r="K1250" s="5">
        <v>3043.66</v>
      </c>
      <c r="L1250" s="5">
        <v>0</v>
      </c>
      <c r="M1250" t="str">
        <f>IF(ISERROR(VLOOKUP(A1250,'[1]Ecart validé'!$A:$A,1,FALSE)),Z1250,"Ecart Validé")</f>
        <v>valid</v>
      </c>
      <c r="R1250" t="s">
        <v>30</v>
      </c>
      <c r="X1250"/>
      <c r="Y1250"/>
      <c r="Z1250" t="s">
        <v>31</v>
      </c>
    </row>
    <row r="1251" spans="1:26" x14ac:dyDescent="0.3">
      <c r="A1251" t="s">
        <v>1965</v>
      </c>
      <c r="B1251" t="s">
        <v>963</v>
      </c>
      <c r="C1251">
        <v>122475</v>
      </c>
      <c r="D1251" t="str">
        <f>+VLOOKUP(C1251,Param!K:L,2,FALSE)</f>
        <v>BK GROUP SRL</v>
      </c>
      <c r="E1251">
        <v>2326002</v>
      </c>
      <c r="F1251" t="s">
        <v>35</v>
      </c>
      <c r="G1251" t="s">
        <v>29</v>
      </c>
      <c r="H1251" s="5">
        <v>727.26</v>
      </c>
      <c r="I1251" s="5">
        <v>727.25</v>
      </c>
      <c r="J1251" s="5">
        <v>9.9999999999908998E-3</v>
      </c>
      <c r="K1251" s="5">
        <v>727.26</v>
      </c>
      <c r="L1251" s="5">
        <v>0</v>
      </c>
      <c r="M1251" t="str">
        <f>IF(ISERROR(VLOOKUP(A1251,'[1]Ecart validé'!$A:$A,1,FALSE)),Z1251,"Ecart Validé")</f>
        <v>valid</v>
      </c>
      <c r="R1251" t="s">
        <v>30</v>
      </c>
      <c r="X1251"/>
      <c r="Y1251"/>
      <c r="Z1251" t="s">
        <v>31</v>
      </c>
    </row>
    <row r="1252" spans="1:26" x14ac:dyDescent="0.3">
      <c r="A1252" t="s">
        <v>1966</v>
      </c>
      <c r="B1252" t="s">
        <v>963</v>
      </c>
      <c r="C1252">
        <v>122475</v>
      </c>
      <c r="D1252" t="str">
        <f>+VLOOKUP(C1252,Param!K:L,2,FALSE)</f>
        <v>BK GROUP SRL</v>
      </c>
      <c r="E1252">
        <v>2326002</v>
      </c>
      <c r="F1252" t="s">
        <v>37</v>
      </c>
      <c r="G1252" t="s">
        <v>29</v>
      </c>
      <c r="H1252" s="5">
        <v>5334.46</v>
      </c>
      <c r="I1252" s="5">
        <v>5334.45</v>
      </c>
      <c r="J1252" s="5">
        <v>1.0000000000218201E-2</v>
      </c>
      <c r="K1252" s="5">
        <v>5334.46</v>
      </c>
      <c r="L1252" s="5">
        <v>0</v>
      </c>
      <c r="M1252" t="str">
        <f>IF(ISERROR(VLOOKUP(A1252,'[1]Ecart validé'!$A:$A,1,FALSE)),Z1252,"Ecart Validé")</f>
        <v>valid</v>
      </c>
      <c r="R1252" t="s">
        <v>30</v>
      </c>
      <c r="X1252"/>
      <c r="Y1252"/>
      <c r="Z1252" t="s">
        <v>31</v>
      </c>
    </row>
    <row r="1253" spans="1:26" x14ac:dyDescent="0.3">
      <c r="A1253" t="s">
        <v>1967</v>
      </c>
      <c r="B1253" t="s">
        <v>963</v>
      </c>
      <c r="C1253">
        <v>123577</v>
      </c>
      <c r="D1253" t="str">
        <f>+VLOOKUP(C1253,Param!K:L,2,FALSE)</f>
        <v>VITRA INTERNATIONAL AG</v>
      </c>
      <c r="E1253" t="s">
        <v>1968</v>
      </c>
      <c r="F1253" t="s">
        <v>28</v>
      </c>
      <c r="G1253" t="s">
        <v>29</v>
      </c>
      <c r="H1253" s="5">
        <v>1425.44</v>
      </c>
      <c r="I1253" s="5">
        <v>1425.4353000000001</v>
      </c>
      <c r="J1253" s="5">
        <v>4.6999999999570701E-3</v>
      </c>
      <c r="K1253" s="5">
        <v>1425.44</v>
      </c>
      <c r="L1253" s="5">
        <v>0</v>
      </c>
      <c r="M1253" t="str">
        <f>IF(ISERROR(VLOOKUP(A1253,'[1]Ecart validé'!$A:$A,1,FALSE)),Z1253,"Ecart Validé")</f>
        <v>valid</v>
      </c>
      <c r="R1253" t="s">
        <v>30</v>
      </c>
      <c r="X1253"/>
      <c r="Y1253"/>
      <c r="Z1253" t="s">
        <v>31</v>
      </c>
    </row>
    <row r="1254" spans="1:26" x14ac:dyDescent="0.3">
      <c r="A1254" t="s">
        <v>1969</v>
      </c>
      <c r="B1254" t="s">
        <v>963</v>
      </c>
      <c r="C1254">
        <v>123577</v>
      </c>
      <c r="D1254" t="str">
        <f>+VLOOKUP(C1254,Param!K:L,2,FALSE)</f>
        <v>VITRA INTERNATIONAL AG</v>
      </c>
      <c r="E1254" t="s">
        <v>1968</v>
      </c>
      <c r="F1254" t="s">
        <v>33</v>
      </c>
      <c r="G1254" t="s">
        <v>29</v>
      </c>
      <c r="H1254" s="5">
        <v>532.42999999999995</v>
      </c>
      <c r="I1254" s="5">
        <v>532.42679999999996</v>
      </c>
      <c r="J1254" s="5">
        <v>3.19999999999254E-3</v>
      </c>
      <c r="K1254" s="5">
        <v>532.42999999999995</v>
      </c>
      <c r="L1254" s="5">
        <v>0</v>
      </c>
      <c r="M1254" t="str">
        <f>IF(ISERROR(VLOOKUP(A1254,'[1]Ecart validé'!$A:$A,1,FALSE)),Z1254,"Ecart Validé")</f>
        <v>valid</v>
      </c>
      <c r="R1254" t="s">
        <v>30</v>
      </c>
      <c r="X1254"/>
      <c r="Y1254"/>
      <c r="Z1254" t="s">
        <v>31</v>
      </c>
    </row>
    <row r="1255" spans="1:26" x14ac:dyDescent="0.3">
      <c r="A1255" t="s">
        <v>1970</v>
      </c>
      <c r="B1255" t="s">
        <v>963</v>
      </c>
      <c r="C1255">
        <v>123577</v>
      </c>
      <c r="D1255" t="str">
        <f>+VLOOKUP(C1255,Param!K:L,2,FALSE)</f>
        <v>VITRA INTERNATIONAL AG</v>
      </c>
      <c r="E1255" t="s">
        <v>1968</v>
      </c>
      <c r="F1255" t="s">
        <v>35</v>
      </c>
      <c r="G1255" t="s">
        <v>29</v>
      </c>
      <c r="H1255" s="5">
        <v>810.87</v>
      </c>
      <c r="I1255" s="5">
        <v>810.8655</v>
      </c>
      <c r="J1255" s="5">
        <v>4.5000000000072699E-3</v>
      </c>
      <c r="K1255" s="5">
        <v>810.87</v>
      </c>
      <c r="L1255" s="5">
        <v>0</v>
      </c>
      <c r="M1255" t="str">
        <f>IF(ISERROR(VLOOKUP(A1255,'[1]Ecart validé'!$A:$A,1,FALSE)),Z1255,"Ecart Validé")</f>
        <v>valid</v>
      </c>
      <c r="R1255" t="s">
        <v>30</v>
      </c>
      <c r="X1255"/>
      <c r="Y1255"/>
      <c r="Z1255" t="s">
        <v>31</v>
      </c>
    </row>
    <row r="1256" spans="1:26" x14ac:dyDescent="0.3">
      <c r="A1256" t="s">
        <v>1971</v>
      </c>
      <c r="B1256" t="s">
        <v>963</v>
      </c>
      <c r="C1256">
        <v>123577</v>
      </c>
      <c r="D1256" t="str">
        <f>+VLOOKUP(C1256,Param!K:L,2,FALSE)</f>
        <v>VITRA INTERNATIONAL AG</v>
      </c>
      <c r="E1256" t="s">
        <v>1968</v>
      </c>
      <c r="F1256" t="s">
        <v>37</v>
      </c>
      <c r="G1256" t="s">
        <v>29</v>
      </c>
      <c r="H1256" s="5">
        <v>350.27</v>
      </c>
      <c r="I1256" s="5">
        <v>350.26740000000001</v>
      </c>
      <c r="J1256" s="5">
        <v>2.5999999999726199E-3</v>
      </c>
      <c r="K1256" s="5">
        <v>350.27</v>
      </c>
      <c r="L1256" s="5">
        <v>0</v>
      </c>
      <c r="M1256" t="str">
        <f>IF(ISERROR(VLOOKUP(A1256,'[1]Ecart validé'!$A:$A,1,FALSE)),Z1256,"Ecart Validé")</f>
        <v>valid</v>
      </c>
      <c r="R1256" t="s">
        <v>30</v>
      </c>
      <c r="X1256"/>
      <c r="Y1256"/>
      <c r="Z1256" t="s">
        <v>31</v>
      </c>
    </row>
    <row r="1257" spans="1:26" x14ac:dyDescent="0.3">
      <c r="A1257" t="s">
        <v>1972</v>
      </c>
      <c r="B1257" t="s">
        <v>963</v>
      </c>
      <c r="C1257">
        <v>160527</v>
      </c>
      <c r="D1257" t="str">
        <f>+VLOOKUP(C1257,Param!K:L,2,FALSE)</f>
        <v>LR PARIS</v>
      </c>
      <c r="E1257" t="s">
        <v>1973</v>
      </c>
      <c r="F1257" t="s">
        <v>51</v>
      </c>
      <c r="G1257" t="s">
        <v>29</v>
      </c>
      <c r="H1257" s="5">
        <v>728.39</v>
      </c>
      <c r="I1257" s="5">
        <v>728.38499999999999</v>
      </c>
      <c r="J1257" s="5">
        <v>4.9999999999954499E-3</v>
      </c>
      <c r="K1257" s="5">
        <v>728.39</v>
      </c>
      <c r="L1257" s="5">
        <v>0</v>
      </c>
      <c r="M1257" t="str">
        <f>IF(ISERROR(VLOOKUP(A1257,'[1]Ecart validé'!$A:$A,1,FALSE)),Z1257,"Ecart Validé")</f>
        <v>valid</v>
      </c>
      <c r="R1257" t="s">
        <v>30</v>
      </c>
      <c r="X1257"/>
      <c r="Y1257"/>
      <c r="Z1257" t="s">
        <v>31</v>
      </c>
    </row>
    <row r="1258" spans="1:26" x14ac:dyDescent="0.3">
      <c r="A1258" t="s">
        <v>1974</v>
      </c>
      <c r="B1258" t="s">
        <v>963</v>
      </c>
      <c r="C1258">
        <v>160837</v>
      </c>
      <c r="D1258" t="str">
        <f>+VLOOKUP(C1258,Param!K:L,2,FALSE)</f>
        <v>BIC GRAPHIC EUROPE</v>
      </c>
      <c r="E1258" t="s">
        <v>1975</v>
      </c>
      <c r="F1258" t="s">
        <v>35</v>
      </c>
      <c r="G1258" t="s">
        <v>29</v>
      </c>
      <c r="H1258" s="5">
        <v>4672.8899999999903</v>
      </c>
      <c r="I1258" s="5">
        <v>4672.8923999999997</v>
      </c>
      <c r="J1258" s="5">
        <v>-2.4000000003070402E-3</v>
      </c>
      <c r="K1258" s="5">
        <v>4672.8899999999903</v>
      </c>
      <c r="L1258" s="5">
        <v>0</v>
      </c>
      <c r="M1258" t="str">
        <f>IF(ISERROR(VLOOKUP(A1258,'[1]Ecart validé'!$A:$A,1,FALSE)),Z1258,"Ecart Validé")</f>
        <v>valid</v>
      </c>
      <c r="R1258" t="s">
        <v>30</v>
      </c>
      <c r="X1258"/>
      <c r="Y1258"/>
      <c r="Z1258" t="s">
        <v>31</v>
      </c>
    </row>
    <row r="1259" spans="1:26" x14ac:dyDescent="0.3">
      <c r="A1259" t="s">
        <v>1976</v>
      </c>
      <c r="B1259" t="s">
        <v>963</v>
      </c>
      <c r="C1259">
        <v>160837</v>
      </c>
      <c r="D1259" t="str">
        <f>+VLOOKUP(C1259,Param!K:L,2,FALSE)</f>
        <v>BIC GRAPHIC EUROPE</v>
      </c>
      <c r="E1259" t="s">
        <v>1975</v>
      </c>
      <c r="F1259" t="s">
        <v>37</v>
      </c>
      <c r="G1259" t="s">
        <v>29</v>
      </c>
      <c r="H1259" s="5">
        <v>2532.06</v>
      </c>
      <c r="I1259" s="5">
        <v>2532.0576000000001</v>
      </c>
      <c r="J1259" s="5">
        <v>2.3999999998522898E-3</v>
      </c>
      <c r="K1259" s="5">
        <v>2532.06</v>
      </c>
      <c r="L1259" s="5">
        <v>0</v>
      </c>
      <c r="M1259" t="str">
        <f>IF(ISERROR(VLOOKUP(A1259,'[1]Ecart validé'!$A:$A,1,FALSE)),Z1259,"Ecart Validé")</f>
        <v>valid</v>
      </c>
      <c r="R1259" t="s">
        <v>30</v>
      </c>
      <c r="X1259"/>
      <c r="Y1259"/>
      <c r="Z1259" t="s">
        <v>31</v>
      </c>
    </row>
    <row r="1260" spans="1:26" x14ac:dyDescent="0.3">
      <c r="A1260" t="s">
        <v>1977</v>
      </c>
      <c r="B1260" t="s">
        <v>963</v>
      </c>
      <c r="C1260">
        <v>160873</v>
      </c>
      <c r="D1260" t="str">
        <f>+VLOOKUP(C1260,Param!K:L,2,FALSE)</f>
        <v>HOSTITALIA - UHS</v>
      </c>
      <c r="E1260" t="s">
        <v>1978</v>
      </c>
      <c r="F1260" t="s">
        <v>35</v>
      </c>
      <c r="G1260" t="s">
        <v>29</v>
      </c>
      <c r="H1260" s="5">
        <v>711.72</v>
      </c>
      <c r="I1260" s="5">
        <v>711.72</v>
      </c>
      <c r="J1260" s="5">
        <v>0</v>
      </c>
      <c r="K1260" s="5">
        <v>711.72</v>
      </c>
      <c r="L1260" s="5">
        <v>0</v>
      </c>
      <c r="M1260" t="str">
        <f>IF(ISERROR(VLOOKUP(A1260,'[1]Ecart validé'!$A:$A,1,FALSE)),Z1260,"Ecart Validé")</f>
        <v>valid</v>
      </c>
      <c r="R1260" t="s">
        <v>30</v>
      </c>
      <c r="X1260"/>
      <c r="Y1260"/>
      <c r="Z1260" t="s">
        <v>31</v>
      </c>
    </row>
    <row r="1261" spans="1:26" x14ac:dyDescent="0.3">
      <c r="A1261" t="s">
        <v>1979</v>
      </c>
      <c r="B1261" t="s">
        <v>963</v>
      </c>
      <c r="C1261">
        <v>178347</v>
      </c>
      <c r="D1261" t="str">
        <f>+VLOOKUP(C1261,Param!K:L,2,FALSE)</f>
        <v>MALTEM CONSULTING (OPENBRIDGE)</v>
      </c>
      <c r="E1261" t="s">
        <v>1980</v>
      </c>
      <c r="F1261" t="s">
        <v>51</v>
      </c>
      <c r="G1261" t="s">
        <v>29</v>
      </c>
      <c r="H1261" s="5">
        <v>11692.31</v>
      </c>
      <c r="I1261" s="5">
        <v>11692.31</v>
      </c>
      <c r="J1261" s="5">
        <v>0</v>
      </c>
      <c r="K1261" s="5">
        <v>11692.31</v>
      </c>
      <c r="L1261" s="5">
        <v>0</v>
      </c>
      <c r="M1261" t="str">
        <f>IF(ISERROR(VLOOKUP(A1261,'[1]Ecart validé'!$A:$A,1,FALSE)),Z1261,"Ecart Validé")</f>
        <v>valid</v>
      </c>
      <c r="R1261" t="s">
        <v>30</v>
      </c>
      <c r="X1261"/>
      <c r="Y1261"/>
      <c r="Z1261" t="s">
        <v>31</v>
      </c>
    </row>
    <row r="1262" spans="1:26" ht="43.2" x14ac:dyDescent="0.3">
      <c r="A1262" t="s">
        <v>1981</v>
      </c>
      <c r="B1262" t="s">
        <v>963</v>
      </c>
      <c r="C1262">
        <v>179860</v>
      </c>
      <c r="D1262" t="str">
        <f>+VLOOKUP(C1262,Param!K:L,2,FALSE)</f>
        <v>NOR1 INC</v>
      </c>
      <c r="E1262" t="s">
        <v>1982</v>
      </c>
      <c r="F1262" t="s">
        <v>51</v>
      </c>
      <c r="G1262" t="s">
        <v>1983</v>
      </c>
      <c r="H1262" s="5">
        <v>137711.54999999999</v>
      </c>
      <c r="I1262" s="5">
        <v>137711.55780000001</v>
      </c>
      <c r="J1262" s="5">
        <v>-7.8000000212341504E-3</v>
      </c>
      <c r="K1262" s="5">
        <v>137711.54999999999</v>
      </c>
      <c r="L1262" s="5">
        <v>0</v>
      </c>
      <c r="M1262" t="str">
        <f>IF(ISERROR(VLOOKUP(A1262,'[1]Ecart validé'!$A:$A,1,FALSE)),Z1262,"Ecart Validé")</f>
        <v>valid</v>
      </c>
      <c r="R1262" t="s">
        <v>30</v>
      </c>
      <c r="S1262" t="s">
        <v>45</v>
      </c>
      <c r="T1262" t="s">
        <v>992</v>
      </c>
      <c r="U1262" s="13" t="s">
        <v>1984</v>
      </c>
      <c r="V1262" t="s">
        <v>60</v>
      </c>
      <c r="W1262" t="s">
        <v>61</v>
      </c>
      <c r="X1262" t="s">
        <v>487</v>
      </c>
      <c r="Y1262" t="s">
        <v>487</v>
      </c>
      <c r="Z1262" t="s">
        <v>31</v>
      </c>
    </row>
    <row r="1263" spans="1:26" x14ac:dyDescent="0.3">
      <c r="A1263" t="s">
        <v>1985</v>
      </c>
      <c r="B1263" t="s">
        <v>963</v>
      </c>
      <c r="C1263">
        <v>179978</v>
      </c>
      <c r="D1263" t="str">
        <f>+VLOOKUP(C1263,Param!K:L,2,FALSE)</f>
        <v>EMECO EUROPE SRL</v>
      </c>
      <c r="E1263" t="s">
        <v>1986</v>
      </c>
      <c r="F1263" t="s">
        <v>28</v>
      </c>
      <c r="G1263" t="s">
        <v>29</v>
      </c>
      <c r="H1263" s="5">
        <v>235.47</v>
      </c>
      <c r="I1263" s="5">
        <v>235.47</v>
      </c>
      <c r="J1263" s="5">
        <v>0</v>
      </c>
      <c r="K1263" s="5">
        <v>235.47</v>
      </c>
      <c r="L1263" s="5">
        <v>0</v>
      </c>
      <c r="M1263" t="str">
        <f>IF(ISERROR(VLOOKUP(A1263,'[1]Ecart validé'!$A:$A,1,FALSE)),Z1263,"Ecart Validé")</f>
        <v>valid</v>
      </c>
      <c r="R1263" t="s">
        <v>30</v>
      </c>
      <c r="X1263"/>
      <c r="Y1263"/>
      <c r="Z1263" t="s">
        <v>31</v>
      </c>
    </row>
    <row r="1264" spans="1:26" x14ac:dyDescent="0.3">
      <c r="A1264" t="s">
        <v>1987</v>
      </c>
      <c r="B1264" t="s">
        <v>963</v>
      </c>
      <c r="C1264">
        <v>179978</v>
      </c>
      <c r="D1264" t="str">
        <f>+VLOOKUP(C1264,Param!K:L,2,FALSE)</f>
        <v>EMECO EUROPE SRL</v>
      </c>
      <c r="E1264" t="s">
        <v>1986</v>
      </c>
      <c r="F1264" t="s">
        <v>33</v>
      </c>
      <c r="G1264" t="s">
        <v>29</v>
      </c>
      <c r="H1264" s="5">
        <v>533.07000000000005</v>
      </c>
      <c r="I1264" s="5">
        <v>533.07000000000005</v>
      </c>
      <c r="J1264" s="5">
        <v>0</v>
      </c>
      <c r="K1264" s="5">
        <v>533.07000000000005</v>
      </c>
      <c r="L1264" s="5">
        <v>0</v>
      </c>
      <c r="M1264" t="str">
        <f>IF(ISERROR(VLOOKUP(A1264,'[1]Ecart validé'!$A:$A,1,FALSE)),Z1264,"Ecart Validé")</f>
        <v>valid</v>
      </c>
      <c r="R1264" t="s">
        <v>30</v>
      </c>
      <c r="X1264"/>
      <c r="Y1264"/>
      <c r="Z1264" t="s">
        <v>31</v>
      </c>
    </row>
    <row r="1265" spans="1:26" x14ac:dyDescent="0.3">
      <c r="A1265" t="s">
        <v>1988</v>
      </c>
      <c r="B1265" t="s">
        <v>963</v>
      </c>
      <c r="C1265">
        <v>179978</v>
      </c>
      <c r="D1265" t="str">
        <f>+VLOOKUP(C1265,Param!K:L,2,FALSE)</f>
        <v>EMECO EUROPE SRL</v>
      </c>
      <c r="E1265" t="s">
        <v>1986</v>
      </c>
      <c r="F1265" t="s">
        <v>35</v>
      </c>
      <c r="G1265" t="s">
        <v>29</v>
      </c>
      <c r="H1265" s="5">
        <v>170.46</v>
      </c>
      <c r="I1265" s="5">
        <v>170.46</v>
      </c>
      <c r="J1265" s="5">
        <v>0</v>
      </c>
      <c r="K1265" s="5">
        <v>170.46</v>
      </c>
      <c r="L1265" s="5">
        <v>0</v>
      </c>
      <c r="M1265" t="str">
        <f>IF(ISERROR(VLOOKUP(A1265,'[1]Ecart validé'!$A:$A,1,FALSE)),Z1265,"Ecart Validé")</f>
        <v>valid</v>
      </c>
      <c r="R1265" t="s">
        <v>30</v>
      </c>
      <c r="X1265"/>
      <c r="Y1265"/>
      <c r="Z1265" t="s">
        <v>31</v>
      </c>
    </row>
    <row r="1266" spans="1:26" x14ac:dyDescent="0.3">
      <c r="A1266" t="s">
        <v>1989</v>
      </c>
      <c r="B1266" t="s">
        <v>963</v>
      </c>
      <c r="C1266">
        <v>179978</v>
      </c>
      <c r="D1266" t="str">
        <f>+VLOOKUP(C1266,Param!K:L,2,FALSE)</f>
        <v>EMECO EUROPE SRL</v>
      </c>
      <c r="E1266" t="s">
        <v>1986</v>
      </c>
      <c r="F1266" t="s">
        <v>37</v>
      </c>
      <c r="G1266" t="s">
        <v>29</v>
      </c>
      <c r="H1266" s="5">
        <v>460.77</v>
      </c>
      <c r="I1266" s="5">
        <v>460.76850000000002</v>
      </c>
      <c r="J1266" s="5">
        <v>1.4999999999645199E-3</v>
      </c>
      <c r="K1266" s="5">
        <v>460.77</v>
      </c>
      <c r="L1266" s="5">
        <v>0</v>
      </c>
      <c r="M1266" t="str">
        <f>IF(ISERROR(VLOOKUP(A1266,'[1]Ecart validé'!$A:$A,1,FALSE)),Z1266,"Ecart Validé")</f>
        <v>valid</v>
      </c>
      <c r="R1266" t="s">
        <v>30</v>
      </c>
      <c r="Y1266"/>
      <c r="Z1266" t="s">
        <v>31</v>
      </c>
    </row>
    <row r="1267" spans="1:26" x14ac:dyDescent="0.3">
      <c r="A1267" t="s">
        <v>1990</v>
      </c>
      <c r="B1267" t="s">
        <v>963</v>
      </c>
      <c r="C1267">
        <v>184282</v>
      </c>
      <c r="D1267" t="str">
        <f>+VLOOKUP(C1267,Param!K:L,2,FALSE)</f>
        <v>SOFTLINE</v>
      </c>
      <c r="E1267" t="s">
        <v>1991</v>
      </c>
      <c r="F1267" t="s">
        <v>51</v>
      </c>
      <c r="G1267" t="s">
        <v>29</v>
      </c>
      <c r="H1267" s="5">
        <v>2503.5</v>
      </c>
      <c r="I1267" s="5">
        <v>2503.5</v>
      </c>
      <c r="J1267" s="5">
        <v>0</v>
      </c>
      <c r="K1267" s="5">
        <v>2503.5</v>
      </c>
      <c r="L1267" s="5">
        <v>0</v>
      </c>
      <c r="M1267" t="str">
        <f>IF(ISERROR(VLOOKUP(A1267,'[1]Ecart validé'!$A:$A,1,FALSE)),Z1267,"Ecart Validé")</f>
        <v>valid</v>
      </c>
      <c r="R1267" t="s">
        <v>30</v>
      </c>
      <c r="X1267"/>
      <c r="Y1267"/>
      <c r="Z1267" t="s">
        <v>31</v>
      </c>
    </row>
    <row r="1268" spans="1:26" ht="72" x14ac:dyDescent="0.3">
      <c r="A1268" t="s">
        <v>1992</v>
      </c>
      <c r="B1268" t="s">
        <v>963</v>
      </c>
      <c r="C1268">
        <v>184974</v>
      </c>
      <c r="D1268" t="str">
        <f>+VLOOKUP(C1268,Param!K:L,2,FALSE)</f>
        <v>AURES TECHNOLOGIES</v>
      </c>
      <c r="E1268" t="s">
        <v>1993</v>
      </c>
      <c r="F1268" t="s">
        <v>51</v>
      </c>
      <c r="G1268" t="s">
        <v>29</v>
      </c>
      <c r="H1268" s="5">
        <v>2236.02</v>
      </c>
      <c r="I1268" s="5">
        <v>2236.02</v>
      </c>
      <c r="J1268" s="5">
        <v>0</v>
      </c>
      <c r="K1268" s="5">
        <v>2236.02</v>
      </c>
      <c r="L1268" s="5">
        <v>0</v>
      </c>
      <c r="M1268" t="str">
        <f>IF(ISERROR(VLOOKUP(A1268,'[1]Ecart validé'!$A:$A,1,FALSE)),Z1268,"Ecart Validé")</f>
        <v>valid</v>
      </c>
      <c r="R1268" t="s">
        <v>30</v>
      </c>
      <c r="S1268" t="s">
        <v>45</v>
      </c>
      <c r="T1268" t="s">
        <v>46</v>
      </c>
      <c r="U1268" s="13" t="s">
        <v>1994</v>
      </c>
      <c r="V1268" t="s">
        <v>45</v>
      </c>
      <c r="W1268" t="s">
        <v>992</v>
      </c>
      <c r="X1268" t="s">
        <v>993</v>
      </c>
      <c r="Y1268" t="s">
        <v>993</v>
      </c>
      <c r="Z1268" t="s">
        <v>31</v>
      </c>
    </row>
    <row r="1269" spans="1:26" x14ac:dyDescent="0.3">
      <c r="A1269" t="s">
        <v>1995</v>
      </c>
      <c r="B1269" t="s">
        <v>963</v>
      </c>
      <c r="C1269">
        <v>185556</v>
      </c>
      <c r="D1269" t="str">
        <f>+VLOOKUP(C1269,Param!K:L,2,FALSE)</f>
        <v>ADOLF DARBO AG</v>
      </c>
      <c r="E1269" t="s">
        <v>1996</v>
      </c>
      <c r="F1269" t="s">
        <v>51</v>
      </c>
      <c r="G1269" t="s">
        <v>29</v>
      </c>
      <c r="H1269" s="5">
        <v>1251.52</v>
      </c>
      <c r="I1269" s="5">
        <v>1251.5235</v>
      </c>
      <c r="J1269" s="5">
        <v>-3.5000000000309198E-3</v>
      </c>
      <c r="K1269" s="5">
        <v>1251.52</v>
      </c>
      <c r="L1269" s="5">
        <v>0</v>
      </c>
      <c r="M1269" t="str">
        <f>IF(ISERROR(VLOOKUP(A1269,'[1]Ecart validé'!$A:$A,1,FALSE)),Z1269,"Ecart Validé")</f>
        <v>valid</v>
      </c>
      <c r="R1269" t="s">
        <v>30</v>
      </c>
      <c r="X1269"/>
      <c r="Y1269"/>
      <c r="Z1269" t="s">
        <v>31</v>
      </c>
    </row>
    <row r="1270" spans="1:26" x14ac:dyDescent="0.3">
      <c r="A1270" t="s">
        <v>1997</v>
      </c>
      <c r="B1270" t="s">
        <v>963</v>
      </c>
      <c r="C1270">
        <v>188594</v>
      </c>
      <c r="D1270" t="str">
        <f>+VLOOKUP(C1270,Param!K:L,2,FALSE)</f>
        <v>LEGRAND SNC</v>
      </c>
      <c r="E1270" t="s">
        <v>1998</v>
      </c>
      <c r="F1270" t="s">
        <v>51</v>
      </c>
      <c r="G1270" t="s">
        <v>29</v>
      </c>
      <c r="H1270" s="5">
        <v>1948.03</v>
      </c>
      <c r="I1270" s="5">
        <v>1948.0288</v>
      </c>
      <c r="J1270" s="5">
        <v>1.1999999999261399E-3</v>
      </c>
      <c r="K1270" s="5">
        <v>1948.03</v>
      </c>
      <c r="L1270" s="5">
        <v>0</v>
      </c>
      <c r="M1270" t="str">
        <f>IF(ISERROR(VLOOKUP(A1270,'[1]Ecart validé'!$A:$A,1,FALSE)),Z1270,"Ecart Validé")</f>
        <v>valid</v>
      </c>
      <c r="R1270" t="s">
        <v>30</v>
      </c>
      <c r="X1270"/>
      <c r="Y1270"/>
      <c r="Z1270" t="s">
        <v>31</v>
      </c>
    </row>
    <row r="1271" spans="1:26" x14ac:dyDescent="0.3">
      <c r="A1271" t="s">
        <v>1999</v>
      </c>
      <c r="B1271" t="s">
        <v>963</v>
      </c>
      <c r="C1271">
        <v>188632</v>
      </c>
      <c r="D1271" t="str">
        <f>+VLOOKUP(C1271,Param!K:L,2,FALSE)</f>
        <v>B&amp;T S.P.A.</v>
      </c>
      <c r="E1271" t="s">
        <v>2000</v>
      </c>
      <c r="F1271" t="s">
        <v>28</v>
      </c>
      <c r="G1271" t="s">
        <v>29</v>
      </c>
      <c r="H1271" s="5">
        <v>7779.85</v>
      </c>
      <c r="I1271" s="5">
        <v>7779.8474999999999</v>
      </c>
      <c r="J1271" s="5">
        <v>2.5000000005093101E-3</v>
      </c>
      <c r="K1271" s="5">
        <v>7779.85</v>
      </c>
      <c r="L1271" s="5">
        <v>0</v>
      </c>
      <c r="M1271" t="str">
        <f>IF(ISERROR(VLOOKUP(A1271,'[1]Ecart validé'!$A:$A,1,FALSE)),Z1271,"Ecart Validé")</f>
        <v>valid</v>
      </c>
      <c r="R1271" t="s">
        <v>30</v>
      </c>
      <c r="X1271"/>
      <c r="Y1271"/>
      <c r="Z1271" t="s">
        <v>31</v>
      </c>
    </row>
    <row r="1272" spans="1:26" x14ac:dyDescent="0.3">
      <c r="A1272" t="s">
        <v>2001</v>
      </c>
      <c r="B1272" t="s">
        <v>963</v>
      </c>
      <c r="C1272">
        <v>188632</v>
      </c>
      <c r="D1272" t="str">
        <f>+VLOOKUP(C1272,Param!K:L,2,FALSE)</f>
        <v>B&amp;T S.P.A.</v>
      </c>
      <c r="E1272" t="s">
        <v>2000</v>
      </c>
      <c r="F1272" t="s">
        <v>33</v>
      </c>
      <c r="G1272" t="s">
        <v>29</v>
      </c>
      <c r="H1272" s="5">
        <v>346.25</v>
      </c>
      <c r="I1272" s="5">
        <v>346.25</v>
      </c>
      <c r="J1272" s="5">
        <v>0</v>
      </c>
      <c r="K1272" s="5">
        <v>346.25</v>
      </c>
      <c r="L1272" s="5">
        <v>0</v>
      </c>
      <c r="M1272" t="str">
        <f>IF(ISERROR(VLOOKUP(A1272,'[1]Ecart validé'!$A:$A,1,FALSE)),Z1272,"Ecart Validé")</f>
        <v>valid</v>
      </c>
      <c r="R1272" t="s">
        <v>30</v>
      </c>
      <c r="X1272"/>
      <c r="Y1272"/>
      <c r="Z1272" t="s">
        <v>31</v>
      </c>
    </row>
    <row r="1273" spans="1:26" x14ac:dyDescent="0.3">
      <c r="A1273" t="s">
        <v>2002</v>
      </c>
      <c r="B1273" t="s">
        <v>963</v>
      </c>
      <c r="C1273">
        <v>188632</v>
      </c>
      <c r="D1273" t="str">
        <f>+VLOOKUP(C1273,Param!K:L,2,FALSE)</f>
        <v>B&amp;T S.P.A.</v>
      </c>
      <c r="E1273" t="s">
        <v>2000</v>
      </c>
      <c r="F1273" t="s">
        <v>35</v>
      </c>
      <c r="G1273" t="s">
        <v>29</v>
      </c>
      <c r="H1273" s="5">
        <v>6106.86</v>
      </c>
      <c r="I1273" s="5">
        <v>6106.8644999999997</v>
      </c>
      <c r="J1273" s="5">
        <v>-4.5000000000072699E-3</v>
      </c>
      <c r="K1273" s="5">
        <v>6106.86</v>
      </c>
      <c r="L1273" s="5">
        <v>0</v>
      </c>
      <c r="M1273" t="str">
        <f>IF(ISERROR(VLOOKUP(A1273,'[1]Ecart validé'!$A:$A,1,FALSE)),Z1273,"Ecart Validé")</f>
        <v>valid</v>
      </c>
      <c r="R1273" t="s">
        <v>30</v>
      </c>
      <c r="X1273"/>
      <c r="Y1273"/>
      <c r="Z1273" t="s">
        <v>31</v>
      </c>
    </row>
    <row r="1274" spans="1:26" x14ac:dyDescent="0.3">
      <c r="A1274" t="s">
        <v>2003</v>
      </c>
      <c r="B1274" t="s">
        <v>963</v>
      </c>
      <c r="C1274">
        <v>188632</v>
      </c>
      <c r="D1274" t="str">
        <f>+VLOOKUP(C1274,Param!K:L,2,FALSE)</f>
        <v>B&amp;T S.P.A.</v>
      </c>
      <c r="E1274" t="s">
        <v>2000</v>
      </c>
      <c r="F1274" t="s">
        <v>37</v>
      </c>
      <c r="G1274" t="s">
        <v>29</v>
      </c>
      <c r="H1274" s="5">
        <v>4711.82</v>
      </c>
      <c r="I1274" s="5">
        <v>4711.8209999999999</v>
      </c>
      <c r="J1274" s="5">
        <v>-1.0000000002037201E-3</v>
      </c>
      <c r="K1274" s="5">
        <v>4711.82</v>
      </c>
      <c r="L1274" s="5">
        <v>0</v>
      </c>
      <c r="M1274" t="str">
        <f>IF(ISERROR(VLOOKUP(A1274,'[1]Ecart validé'!$A:$A,1,FALSE)),Z1274,"Ecart Validé")</f>
        <v>valid</v>
      </c>
      <c r="R1274" t="s">
        <v>30</v>
      </c>
      <c r="X1274"/>
      <c r="Y1274"/>
      <c r="Z1274" t="s">
        <v>31</v>
      </c>
    </row>
    <row r="1275" spans="1:26" x14ac:dyDescent="0.3">
      <c r="A1275" t="s">
        <v>2004</v>
      </c>
      <c r="B1275" t="s">
        <v>963</v>
      </c>
      <c r="C1275">
        <v>188632</v>
      </c>
      <c r="D1275" t="str">
        <f>+VLOOKUP(C1275,Param!K:L,2,FALSE)</f>
        <v>B&amp;T S.P.A.</v>
      </c>
      <c r="E1275" t="s">
        <v>2005</v>
      </c>
      <c r="F1275" t="s">
        <v>28</v>
      </c>
      <c r="G1275" t="s">
        <v>29</v>
      </c>
      <c r="H1275" s="5">
        <v>9236.01</v>
      </c>
      <c r="I1275" s="5">
        <v>9236.0079999999998</v>
      </c>
      <c r="J1275" s="5">
        <v>2.0000000004074502E-3</v>
      </c>
      <c r="K1275" s="5">
        <v>9236.01</v>
      </c>
      <c r="L1275" s="5">
        <v>0</v>
      </c>
      <c r="M1275" t="str">
        <f>IF(ISERROR(VLOOKUP(A1275,'[1]Ecart validé'!$A:$A,1,FALSE)),Z1275,"Ecart Validé")</f>
        <v>valid</v>
      </c>
      <c r="R1275" t="s">
        <v>30</v>
      </c>
      <c r="X1275"/>
      <c r="Y1275"/>
      <c r="Z1275" t="s">
        <v>31</v>
      </c>
    </row>
    <row r="1276" spans="1:26" x14ac:dyDescent="0.3">
      <c r="A1276" t="s">
        <v>2006</v>
      </c>
      <c r="B1276" t="s">
        <v>963</v>
      </c>
      <c r="C1276">
        <v>188632</v>
      </c>
      <c r="D1276" t="str">
        <f>+VLOOKUP(C1276,Param!K:L,2,FALSE)</f>
        <v>B&amp;T S.P.A.</v>
      </c>
      <c r="E1276" t="s">
        <v>2005</v>
      </c>
      <c r="F1276" t="s">
        <v>33</v>
      </c>
      <c r="G1276" t="s">
        <v>29</v>
      </c>
      <c r="H1276" s="5">
        <v>3440.56</v>
      </c>
      <c r="I1276" s="5">
        <v>3440.56</v>
      </c>
      <c r="J1276" s="5">
        <v>0</v>
      </c>
      <c r="K1276" s="5">
        <v>3440.56</v>
      </c>
      <c r="L1276" s="5">
        <v>0</v>
      </c>
      <c r="M1276" t="str">
        <f>IF(ISERROR(VLOOKUP(A1276,'[1]Ecart validé'!$A:$A,1,FALSE)),Z1276,"Ecart Validé")</f>
        <v>valid</v>
      </c>
      <c r="R1276" t="s">
        <v>30</v>
      </c>
      <c r="X1276"/>
      <c r="Y1276"/>
      <c r="Z1276" t="s">
        <v>31</v>
      </c>
    </row>
    <row r="1277" spans="1:26" x14ac:dyDescent="0.3">
      <c r="A1277" t="s">
        <v>2007</v>
      </c>
      <c r="B1277" t="s">
        <v>963</v>
      </c>
      <c r="C1277">
        <v>188632</v>
      </c>
      <c r="D1277" t="str">
        <f>+VLOOKUP(C1277,Param!K:L,2,FALSE)</f>
        <v>B&amp;T S.P.A.</v>
      </c>
      <c r="E1277" t="s">
        <v>2005</v>
      </c>
      <c r="F1277" t="s">
        <v>37</v>
      </c>
      <c r="G1277" t="s">
        <v>29</v>
      </c>
      <c r="H1277" s="5">
        <v>6122.68</v>
      </c>
      <c r="I1277" s="5">
        <v>6122.6840000000002</v>
      </c>
      <c r="J1277" s="5">
        <v>-3.9999999999054099E-3</v>
      </c>
      <c r="K1277" s="5">
        <v>6122.68</v>
      </c>
      <c r="L1277" s="5">
        <v>0</v>
      </c>
      <c r="M1277" t="str">
        <f>IF(ISERROR(VLOOKUP(A1277,'[1]Ecart validé'!$A:$A,1,FALSE)),Z1277,"Ecart Validé")</f>
        <v>valid</v>
      </c>
      <c r="R1277" t="s">
        <v>30</v>
      </c>
      <c r="X1277"/>
      <c r="Y1277"/>
      <c r="Z1277" t="s">
        <v>31</v>
      </c>
    </row>
    <row r="1278" spans="1:26" x14ac:dyDescent="0.3">
      <c r="A1278" t="s">
        <v>2008</v>
      </c>
      <c r="B1278" t="s">
        <v>963</v>
      </c>
      <c r="C1278">
        <v>189512</v>
      </c>
      <c r="D1278" t="str">
        <f>+VLOOKUP(C1278,Param!K:L,2,FALSE)</f>
        <v>ASTRO LIGHTING LTD</v>
      </c>
      <c r="E1278" t="s">
        <v>2009</v>
      </c>
      <c r="F1278" t="s">
        <v>28</v>
      </c>
      <c r="G1278" t="s">
        <v>29</v>
      </c>
      <c r="H1278" s="5">
        <v>1327.72</v>
      </c>
      <c r="I1278" s="5">
        <v>1327.722</v>
      </c>
      <c r="J1278" s="5">
        <v>-1.9999999999527002E-3</v>
      </c>
      <c r="K1278" s="5">
        <v>1327.72</v>
      </c>
      <c r="L1278" s="5">
        <v>0</v>
      </c>
      <c r="M1278" t="str">
        <f>IF(ISERROR(VLOOKUP(A1278,'[1]Ecart validé'!$A:$A,1,FALSE)),Z1278,"Ecart Validé")</f>
        <v>valid</v>
      </c>
      <c r="R1278" t="s">
        <v>30</v>
      </c>
      <c r="X1278"/>
      <c r="Y1278"/>
      <c r="Z1278" t="s">
        <v>31</v>
      </c>
    </row>
    <row r="1279" spans="1:26" x14ac:dyDescent="0.3">
      <c r="A1279" t="s">
        <v>2010</v>
      </c>
      <c r="B1279" t="s">
        <v>963</v>
      </c>
      <c r="C1279">
        <v>189512</v>
      </c>
      <c r="D1279" t="str">
        <f>+VLOOKUP(C1279,Param!K:L,2,FALSE)</f>
        <v>ASTRO LIGHTING LTD</v>
      </c>
      <c r="E1279" t="s">
        <v>2009</v>
      </c>
      <c r="F1279" t="s">
        <v>35</v>
      </c>
      <c r="G1279" t="s">
        <v>29</v>
      </c>
      <c r="H1279" s="5">
        <v>7.39</v>
      </c>
      <c r="I1279" s="5">
        <v>7.3920000000000003</v>
      </c>
      <c r="J1279" s="5">
        <v>-2.0000000000006601E-3</v>
      </c>
      <c r="K1279" s="5">
        <v>7.39</v>
      </c>
      <c r="L1279" s="5">
        <v>0</v>
      </c>
      <c r="M1279" t="str">
        <f>IF(ISERROR(VLOOKUP(A1279,'[1]Ecart validé'!$A:$A,1,FALSE)),Z1279,"Ecart Validé")</f>
        <v>valid</v>
      </c>
      <c r="R1279" t="s">
        <v>30</v>
      </c>
      <c r="X1279"/>
      <c r="Y1279"/>
      <c r="Z1279" t="s">
        <v>31</v>
      </c>
    </row>
    <row r="1280" spans="1:26" x14ac:dyDescent="0.3">
      <c r="A1280" t="s">
        <v>2011</v>
      </c>
      <c r="B1280" t="s">
        <v>963</v>
      </c>
      <c r="C1280">
        <v>189773</v>
      </c>
      <c r="D1280" t="str">
        <f>+VLOOKUP(C1280,Param!K:L,2,FALSE)</f>
        <v>DCW ENTREPRISES</v>
      </c>
      <c r="E1280" t="s">
        <v>2012</v>
      </c>
      <c r="F1280" t="s">
        <v>28</v>
      </c>
      <c r="G1280" t="s">
        <v>29</v>
      </c>
      <c r="H1280" s="5">
        <v>223.63</v>
      </c>
      <c r="I1280" s="5">
        <v>223.63200000000001</v>
      </c>
      <c r="J1280" s="5">
        <v>-2.0000000000095402E-3</v>
      </c>
      <c r="K1280" s="5">
        <v>223.63</v>
      </c>
      <c r="L1280" s="5">
        <v>0</v>
      </c>
      <c r="M1280" t="str">
        <f>IF(ISERROR(VLOOKUP(A1280,'[1]Ecart validé'!$A:$A,1,FALSE)),Z1280,"Ecart Validé")</f>
        <v>valid</v>
      </c>
      <c r="R1280" t="s">
        <v>30</v>
      </c>
      <c r="X1280"/>
      <c r="Y1280"/>
      <c r="Z1280" t="s">
        <v>31</v>
      </c>
    </row>
    <row r="1281" spans="1:26" x14ac:dyDescent="0.3">
      <c r="A1281" t="s">
        <v>2013</v>
      </c>
      <c r="B1281" t="s">
        <v>963</v>
      </c>
      <c r="C1281">
        <v>189773</v>
      </c>
      <c r="D1281" t="str">
        <f>+VLOOKUP(C1281,Param!K:L,2,FALSE)</f>
        <v>DCW ENTREPRISES</v>
      </c>
      <c r="E1281" t="s">
        <v>2012</v>
      </c>
      <c r="F1281" t="s">
        <v>33</v>
      </c>
      <c r="G1281" t="s">
        <v>29</v>
      </c>
      <c r="H1281" s="5">
        <v>97.13</v>
      </c>
      <c r="I1281" s="5">
        <v>97.134</v>
      </c>
      <c r="J1281" s="5">
        <v>-4.0000000000048799E-3</v>
      </c>
      <c r="K1281" s="5">
        <v>97.13</v>
      </c>
      <c r="L1281" s="5">
        <v>0</v>
      </c>
      <c r="M1281" t="str">
        <f>IF(ISERROR(VLOOKUP(A1281,'[1]Ecart validé'!$A:$A,1,FALSE)),Z1281,"Ecart Validé")</f>
        <v>valid</v>
      </c>
      <c r="R1281" t="s">
        <v>30</v>
      </c>
      <c r="X1281"/>
      <c r="Y1281"/>
      <c r="Z1281" t="s">
        <v>31</v>
      </c>
    </row>
    <row r="1282" spans="1:26" x14ac:dyDescent="0.3">
      <c r="A1282" t="s">
        <v>2014</v>
      </c>
      <c r="B1282" t="s">
        <v>963</v>
      </c>
      <c r="C1282">
        <v>189773</v>
      </c>
      <c r="D1282" t="str">
        <f>+VLOOKUP(C1282,Param!K:L,2,FALSE)</f>
        <v>DCW ENTREPRISES</v>
      </c>
      <c r="E1282" t="s">
        <v>2012</v>
      </c>
      <c r="F1282" t="s">
        <v>35</v>
      </c>
      <c r="G1282" t="s">
        <v>29</v>
      </c>
      <c r="H1282" s="5">
        <v>1684.72</v>
      </c>
      <c r="I1282" s="5">
        <v>1684.7159999999999</v>
      </c>
      <c r="J1282" s="5">
        <v>4.0000000001327802E-3</v>
      </c>
      <c r="K1282" s="5">
        <v>1684.72</v>
      </c>
      <c r="L1282" s="5">
        <v>0</v>
      </c>
      <c r="M1282" t="str">
        <f>IF(ISERROR(VLOOKUP(A1282,'[1]Ecart validé'!$A:$A,1,FALSE)),Z1282,"Ecart Validé")</f>
        <v>valid</v>
      </c>
      <c r="R1282" t="s">
        <v>30</v>
      </c>
      <c r="X1282"/>
      <c r="Y1282"/>
      <c r="Z1282" t="s">
        <v>31</v>
      </c>
    </row>
    <row r="1283" spans="1:26" x14ac:dyDescent="0.3">
      <c r="A1283" t="s">
        <v>2015</v>
      </c>
      <c r="B1283" t="s">
        <v>963</v>
      </c>
      <c r="C1283">
        <v>189773</v>
      </c>
      <c r="D1283" t="str">
        <f>+VLOOKUP(C1283,Param!K:L,2,FALSE)</f>
        <v>DCW ENTREPRISES</v>
      </c>
      <c r="E1283" t="s">
        <v>2012</v>
      </c>
      <c r="F1283" t="s">
        <v>37</v>
      </c>
      <c r="G1283" t="s">
        <v>29</v>
      </c>
      <c r="H1283" s="5">
        <v>1475.94</v>
      </c>
      <c r="I1283" s="5">
        <v>1475.94</v>
      </c>
      <c r="J1283" s="5">
        <v>0</v>
      </c>
      <c r="K1283" s="5">
        <v>1475.94</v>
      </c>
      <c r="L1283" s="5">
        <v>0</v>
      </c>
      <c r="M1283" t="str">
        <f>IF(ISERROR(VLOOKUP(A1283,'[1]Ecart validé'!$A:$A,1,FALSE)),Z1283,"Ecart Validé")</f>
        <v>valid</v>
      </c>
      <c r="R1283" t="s">
        <v>30</v>
      </c>
      <c r="X1283"/>
      <c r="Y1283"/>
      <c r="Z1283" t="s">
        <v>31</v>
      </c>
    </row>
    <row r="1284" spans="1:26" x14ac:dyDescent="0.3">
      <c r="A1284" t="s">
        <v>2016</v>
      </c>
      <c r="B1284" t="s">
        <v>963</v>
      </c>
      <c r="C1284">
        <v>191454</v>
      </c>
      <c r="D1284" t="str">
        <f>+VLOOKUP(C1284,Param!K:L,2,FALSE)</f>
        <v>SOAT</v>
      </c>
      <c r="E1284" t="s">
        <v>2017</v>
      </c>
      <c r="F1284" t="s">
        <v>51</v>
      </c>
      <c r="G1284" t="s">
        <v>29</v>
      </c>
      <c r="H1284" s="5">
        <v>16830.72</v>
      </c>
      <c r="I1284" s="5">
        <v>16830.720499999999</v>
      </c>
      <c r="J1284" s="5">
        <v>-4.99999998282874E-4</v>
      </c>
      <c r="K1284" s="5">
        <v>16830.72</v>
      </c>
      <c r="L1284" s="5">
        <v>0</v>
      </c>
      <c r="M1284" t="str">
        <f>IF(ISERROR(VLOOKUP(A1284,'[1]Ecart validé'!$A:$A,1,FALSE)),Z1284,"Ecart Validé")</f>
        <v>valid</v>
      </c>
      <c r="R1284" t="s">
        <v>30</v>
      </c>
      <c r="X1284"/>
      <c r="Y1284"/>
      <c r="Z1284" t="s">
        <v>31</v>
      </c>
    </row>
    <row r="1285" spans="1:26" x14ac:dyDescent="0.3">
      <c r="A1285" t="s">
        <v>2018</v>
      </c>
      <c r="B1285" t="s">
        <v>963</v>
      </c>
      <c r="C1285">
        <v>192937</v>
      </c>
      <c r="D1285" t="str">
        <f>+VLOOKUP(C1285,Param!K:L,2,FALSE)</f>
        <v>ALLOCACOC BV</v>
      </c>
      <c r="E1285" t="s">
        <v>2019</v>
      </c>
      <c r="F1285" t="s">
        <v>28</v>
      </c>
      <c r="G1285" t="s">
        <v>29</v>
      </c>
      <c r="H1285" s="5">
        <v>1138.82</v>
      </c>
      <c r="I1285" s="5">
        <v>1138.8249000000001</v>
      </c>
      <c r="J1285" s="5">
        <v>-4.9000000001342397E-3</v>
      </c>
      <c r="K1285" s="5">
        <v>1138.82</v>
      </c>
      <c r="L1285" s="5">
        <v>0</v>
      </c>
      <c r="M1285" t="str">
        <f>IF(ISERROR(VLOOKUP(A1285,'[1]Ecart validé'!$A:$A,1,FALSE)),Z1285,"Ecart Validé")</f>
        <v>valid</v>
      </c>
      <c r="R1285" t="s">
        <v>30</v>
      </c>
      <c r="X1285"/>
      <c r="Y1285"/>
      <c r="Z1285" t="s">
        <v>31</v>
      </c>
    </row>
    <row r="1286" spans="1:26" x14ac:dyDescent="0.3">
      <c r="A1286" t="s">
        <v>2020</v>
      </c>
      <c r="B1286" t="s">
        <v>963</v>
      </c>
      <c r="C1286">
        <v>192937</v>
      </c>
      <c r="D1286" t="str">
        <f>+VLOOKUP(C1286,Param!K:L,2,FALSE)</f>
        <v>ALLOCACOC BV</v>
      </c>
      <c r="E1286" t="s">
        <v>2019</v>
      </c>
      <c r="F1286" t="s">
        <v>33</v>
      </c>
      <c r="G1286" t="s">
        <v>29</v>
      </c>
      <c r="H1286" s="5">
        <v>248.18</v>
      </c>
      <c r="I1286" s="5">
        <v>248.17500000000001</v>
      </c>
      <c r="J1286" s="5">
        <v>4.9999999999954499E-3</v>
      </c>
      <c r="K1286" s="5">
        <v>248.18</v>
      </c>
      <c r="L1286" s="5">
        <v>0</v>
      </c>
      <c r="M1286" t="str">
        <f>IF(ISERROR(VLOOKUP(A1286,'[1]Ecart validé'!$A:$A,1,FALSE)),Z1286,"Ecart Validé")</f>
        <v>valid</v>
      </c>
      <c r="R1286" t="s">
        <v>30</v>
      </c>
      <c r="X1286"/>
      <c r="Y1286"/>
      <c r="Z1286" t="s">
        <v>31</v>
      </c>
    </row>
    <row r="1287" spans="1:26" x14ac:dyDescent="0.3">
      <c r="A1287" t="s">
        <v>2021</v>
      </c>
      <c r="B1287" t="s">
        <v>963</v>
      </c>
      <c r="C1287">
        <v>192937</v>
      </c>
      <c r="D1287" t="str">
        <f>+VLOOKUP(C1287,Param!K:L,2,FALSE)</f>
        <v>ALLOCACOC BV</v>
      </c>
      <c r="E1287" t="s">
        <v>2019</v>
      </c>
      <c r="F1287" t="s">
        <v>35</v>
      </c>
      <c r="G1287" t="s">
        <v>29</v>
      </c>
      <c r="H1287" s="5">
        <v>243.23</v>
      </c>
      <c r="I1287" s="5">
        <v>243.2295</v>
      </c>
      <c r="J1287" s="5">
        <v>4.9999999998817603E-4</v>
      </c>
      <c r="K1287" s="5">
        <v>243.23</v>
      </c>
      <c r="L1287" s="5">
        <v>0</v>
      </c>
      <c r="M1287" t="str">
        <f>IF(ISERROR(VLOOKUP(A1287,'[1]Ecart validé'!$A:$A,1,FALSE)),Z1287,"Ecart Validé")</f>
        <v>valid</v>
      </c>
      <c r="R1287" t="s">
        <v>30</v>
      </c>
      <c r="X1287"/>
      <c r="Y1287"/>
      <c r="Z1287" t="s">
        <v>31</v>
      </c>
    </row>
    <row r="1288" spans="1:26" x14ac:dyDescent="0.3">
      <c r="A1288" t="s">
        <v>2022</v>
      </c>
      <c r="B1288" t="s">
        <v>963</v>
      </c>
      <c r="C1288">
        <v>192937</v>
      </c>
      <c r="D1288" t="str">
        <f>+VLOOKUP(C1288,Param!K:L,2,FALSE)</f>
        <v>ALLOCACOC BV</v>
      </c>
      <c r="E1288" t="s">
        <v>2019</v>
      </c>
      <c r="F1288" t="s">
        <v>37</v>
      </c>
      <c r="G1288" t="s">
        <v>29</v>
      </c>
      <c r="H1288" s="5">
        <v>148.31</v>
      </c>
      <c r="I1288" s="5">
        <v>148.31100000000001</v>
      </c>
      <c r="J1288" s="5">
        <v>-1.0000000000047701E-3</v>
      </c>
      <c r="K1288" s="5">
        <v>148.31</v>
      </c>
      <c r="L1288" s="5">
        <v>0</v>
      </c>
      <c r="M1288" t="str">
        <f>IF(ISERROR(VLOOKUP(A1288,'[1]Ecart validé'!$A:$A,1,FALSE)),Z1288,"Ecart Validé")</f>
        <v>valid</v>
      </c>
      <c r="R1288" t="s">
        <v>30</v>
      </c>
      <c r="X1288"/>
      <c r="Y1288"/>
      <c r="Z1288" t="s">
        <v>31</v>
      </c>
    </row>
    <row r="1289" spans="1:26" x14ac:dyDescent="0.3">
      <c r="A1289" t="s">
        <v>2023</v>
      </c>
      <c r="B1289" t="s">
        <v>963</v>
      </c>
      <c r="C1289">
        <v>193437</v>
      </c>
      <c r="D1289" t="str">
        <f>+VLOOKUP(C1289,Param!K:L,2,FALSE)</f>
        <v>LENOVO FRANCE SAS</v>
      </c>
      <c r="E1289" t="s">
        <v>2024</v>
      </c>
      <c r="F1289" t="s">
        <v>51</v>
      </c>
      <c r="G1289" t="s">
        <v>29</v>
      </c>
      <c r="H1289" s="5">
        <v>19094.32</v>
      </c>
      <c r="I1289" s="5">
        <v>19094.32</v>
      </c>
      <c r="J1289" s="5">
        <v>0</v>
      </c>
      <c r="K1289" s="5">
        <v>19094.32</v>
      </c>
      <c r="L1289" s="5">
        <v>0</v>
      </c>
      <c r="M1289" t="str">
        <f>IF(ISERROR(VLOOKUP(A1289,'[1]Ecart validé'!$A:$A,1,FALSE)),Z1289,"Ecart Validé")</f>
        <v>valid</v>
      </c>
      <c r="R1289" t="s">
        <v>30</v>
      </c>
      <c r="X1289"/>
      <c r="Y1289"/>
      <c r="Z1289" t="s">
        <v>31</v>
      </c>
    </row>
    <row r="1290" spans="1:26" x14ac:dyDescent="0.3">
      <c r="A1290" t="s">
        <v>2025</v>
      </c>
      <c r="B1290" t="s">
        <v>963</v>
      </c>
      <c r="C1290">
        <v>196452</v>
      </c>
      <c r="D1290" t="str">
        <f>+VLOOKUP(C1290,Param!K:L,2,FALSE)</f>
        <v>SFEIR</v>
      </c>
      <c r="E1290" t="s">
        <v>2026</v>
      </c>
      <c r="F1290" t="s">
        <v>51</v>
      </c>
      <c r="G1290" t="s">
        <v>29</v>
      </c>
      <c r="H1290" s="5">
        <v>3552.75</v>
      </c>
      <c r="I1290" s="5">
        <v>3552.75</v>
      </c>
      <c r="J1290" s="5">
        <v>0</v>
      </c>
      <c r="K1290" s="5">
        <v>3552.75</v>
      </c>
      <c r="L1290" s="5">
        <v>0</v>
      </c>
      <c r="M1290" t="str">
        <f>IF(ISERROR(VLOOKUP(A1290,'[1]Ecart validé'!$A:$A,1,FALSE)),Z1290,"Ecart Validé")</f>
        <v>valid</v>
      </c>
      <c r="R1290" t="s">
        <v>30</v>
      </c>
      <c r="X1290"/>
      <c r="Y1290"/>
      <c r="Z1290" t="s">
        <v>31</v>
      </c>
    </row>
    <row r="1291" spans="1:26" x14ac:dyDescent="0.3">
      <c r="A1291" t="s">
        <v>2027</v>
      </c>
      <c r="B1291" t="s">
        <v>963</v>
      </c>
      <c r="C1291">
        <v>209105</v>
      </c>
      <c r="D1291" t="str">
        <f>+VLOOKUP(C1291,Param!K:L,2,FALSE)</f>
        <v>DECOCERAM</v>
      </c>
      <c r="E1291" t="s">
        <v>2028</v>
      </c>
      <c r="F1291" t="s">
        <v>28</v>
      </c>
      <c r="G1291" t="s">
        <v>29</v>
      </c>
      <c r="H1291" s="5">
        <v>4986.0200000000004</v>
      </c>
      <c r="I1291" s="5">
        <v>4986.0155999999997</v>
      </c>
      <c r="J1291" s="5">
        <v>4.4000000007144904E-3</v>
      </c>
      <c r="K1291" s="5">
        <v>4986.0200000000004</v>
      </c>
      <c r="L1291" s="5">
        <v>0</v>
      </c>
      <c r="M1291" t="str">
        <f>IF(ISERROR(VLOOKUP(A1291,'[1]Ecart validé'!$A:$A,1,FALSE)),Z1291,"Ecart Validé")</f>
        <v>valid</v>
      </c>
      <c r="R1291" t="s">
        <v>30</v>
      </c>
      <c r="X1291"/>
      <c r="Y1291"/>
      <c r="Z1291" t="s">
        <v>31</v>
      </c>
    </row>
    <row r="1292" spans="1:26" x14ac:dyDescent="0.3">
      <c r="A1292" t="s">
        <v>2029</v>
      </c>
      <c r="B1292" t="s">
        <v>963</v>
      </c>
      <c r="C1292">
        <v>209105</v>
      </c>
      <c r="D1292" t="str">
        <f>+VLOOKUP(C1292,Param!K:L,2,FALSE)</f>
        <v>DECOCERAM</v>
      </c>
      <c r="E1292" t="s">
        <v>2028</v>
      </c>
      <c r="F1292" t="s">
        <v>33</v>
      </c>
      <c r="G1292" t="s">
        <v>29</v>
      </c>
      <c r="H1292" s="5">
        <v>7361.69</v>
      </c>
      <c r="I1292" s="5">
        <v>7361.6916000000001</v>
      </c>
      <c r="J1292" s="5">
        <v>-1.6000000005078601E-3</v>
      </c>
      <c r="K1292" s="5">
        <v>7361.69</v>
      </c>
      <c r="L1292" s="5">
        <v>0</v>
      </c>
      <c r="M1292" t="str">
        <f>IF(ISERROR(VLOOKUP(A1292,'[1]Ecart validé'!$A:$A,1,FALSE)),Z1292,"Ecart Validé")</f>
        <v>valid</v>
      </c>
      <c r="R1292" t="s">
        <v>30</v>
      </c>
      <c r="X1292"/>
      <c r="Y1292"/>
      <c r="Z1292" t="s">
        <v>31</v>
      </c>
    </row>
    <row r="1293" spans="1:26" x14ac:dyDescent="0.3">
      <c r="A1293" t="s">
        <v>2030</v>
      </c>
      <c r="B1293" t="s">
        <v>963</v>
      </c>
      <c r="C1293">
        <v>209105</v>
      </c>
      <c r="D1293" t="str">
        <f>+VLOOKUP(C1293,Param!K:L,2,FALSE)</f>
        <v>DECOCERAM</v>
      </c>
      <c r="E1293" t="s">
        <v>2028</v>
      </c>
      <c r="F1293" t="s">
        <v>35</v>
      </c>
      <c r="G1293" t="s">
        <v>29</v>
      </c>
      <c r="H1293" s="5">
        <v>2888.97</v>
      </c>
      <c r="I1293" s="5">
        <v>2888.9735999999998</v>
      </c>
      <c r="J1293" s="5">
        <v>-3.6000000000058199E-3</v>
      </c>
      <c r="K1293" s="5">
        <v>2888.97</v>
      </c>
      <c r="L1293" s="5">
        <v>0</v>
      </c>
      <c r="M1293" t="str">
        <f>IF(ISERROR(VLOOKUP(A1293,'[1]Ecart validé'!$A:$A,1,FALSE)),Z1293,"Ecart Validé")</f>
        <v>valid</v>
      </c>
      <c r="R1293" t="s">
        <v>30</v>
      </c>
      <c r="X1293"/>
      <c r="Y1293"/>
      <c r="Z1293" t="s">
        <v>31</v>
      </c>
    </row>
    <row r="1294" spans="1:26" x14ac:dyDescent="0.3">
      <c r="A1294" t="s">
        <v>2031</v>
      </c>
      <c r="B1294" t="s">
        <v>963</v>
      </c>
      <c r="C1294">
        <v>210079</v>
      </c>
      <c r="D1294" t="str">
        <f>+VLOOKUP(C1294,Param!K:L,2,FALSE)</f>
        <v>WINTERHALTER</v>
      </c>
      <c r="E1294" t="s">
        <v>2032</v>
      </c>
      <c r="F1294" t="s">
        <v>51</v>
      </c>
      <c r="G1294" t="s">
        <v>29</v>
      </c>
      <c r="H1294" s="5">
        <v>154.94</v>
      </c>
      <c r="I1294" s="5">
        <v>154.9375</v>
      </c>
      <c r="J1294" s="5">
        <v>2.4999999999977202E-3</v>
      </c>
      <c r="K1294" s="5">
        <v>154.94</v>
      </c>
      <c r="L1294" s="5">
        <v>0</v>
      </c>
      <c r="M1294" t="str">
        <f>IF(ISERROR(VLOOKUP(A1294,'[1]Ecart validé'!$A:$A,1,FALSE)),Z1294,"Ecart Validé")</f>
        <v>valid</v>
      </c>
      <c r="R1294" t="s">
        <v>30</v>
      </c>
      <c r="X1294"/>
      <c r="Y1294"/>
      <c r="Z1294" t="s">
        <v>31</v>
      </c>
    </row>
    <row r="1295" spans="1:26" x14ac:dyDescent="0.3">
      <c r="A1295" t="s">
        <v>2033</v>
      </c>
      <c r="B1295" t="s">
        <v>963</v>
      </c>
      <c r="C1295">
        <v>211603</v>
      </c>
      <c r="D1295" t="str">
        <f>+VLOOKUP(C1295,Param!K:L,2,FALSE)</f>
        <v>MOUSSE DU NORD MATNOR</v>
      </c>
      <c r="E1295" t="s">
        <v>2034</v>
      </c>
      <c r="F1295" t="s">
        <v>28</v>
      </c>
      <c r="G1295" t="s">
        <v>29</v>
      </c>
      <c r="H1295" s="5">
        <v>4127.5200000000004</v>
      </c>
      <c r="I1295" s="5">
        <v>4127.5182000000004</v>
      </c>
      <c r="J1295" s="5">
        <v>1.8000000000029099E-3</v>
      </c>
      <c r="K1295" s="5">
        <v>4127.5200000000004</v>
      </c>
      <c r="L1295" s="5">
        <v>0</v>
      </c>
      <c r="M1295" t="str">
        <f>IF(ISERROR(VLOOKUP(A1295,'[1]Ecart validé'!$A:$A,1,FALSE)),Z1295,"Ecart Validé")</f>
        <v>valid</v>
      </c>
      <c r="R1295" t="s">
        <v>30</v>
      </c>
      <c r="X1295"/>
      <c r="Y1295"/>
      <c r="Z1295" t="s">
        <v>31</v>
      </c>
    </row>
    <row r="1296" spans="1:26" x14ac:dyDescent="0.3">
      <c r="A1296" t="s">
        <v>2035</v>
      </c>
      <c r="B1296" t="s">
        <v>963</v>
      </c>
      <c r="C1296">
        <v>211603</v>
      </c>
      <c r="D1296" t="str">
        <f>+VLOOKUP(C1296,Param!K:L,2,FALSE)</f>
        <v>MOUSSE DU NORD MATNOR</v>
      </c>
      <c r="E1296" t="s">
        <v>2034</v>
      </c>
      <c r="F1296" t="s">
        <v>33</v>
      </c>
      <c r="G1296" t="s">
        <v>29</v>
      </c>
      <c r="H1296" s="5">
        <v>4895.95</v>
      </c>
      <c r="I1296" s="5">
        <v>4895.9513999999999</v>
      </c>
      <c r="J1296" s="5">
        <v>-1.4000000001033099E-3</v>
      </c>
      <c r="K1296" s="5">
        <v>4895.95</v>
      </c>
      <c r="L1296" s="5">
        <v>0</v>
      </c>
      <c r="M1296" t="str">
        <f>IF(ISERROR(VLOOKUP(A1296,'[1]Ecart validé'!$A:$A,1,FALSE)),Z1296,"Ecart Validé")</f>
        <v>valid</v>
      </c>
      <c r="R1296" t="s">
        <v>30</v>
      </c>
      <c r="X1296"/>
      <c r="Y1296"/>
      <c r="Z1296" t="s">
        <v>31</v>
      </c>
    </row>
    <row r="1297" spans="1:26" x14ac:dyDescent="0.3">
      <c r="A1297" t="s">
        <v>2036</v>
      </c>
      <c r="B1297" t="s">
        <v>963</v>
      </c>
      <c r="C1297">
        <v>211603</v>
      </c>
      <c r="D1297" t="str">
        <f>+VLOOKUP(C1297,Param!K:L,2,FALSE)</f>
        <v>MOUSSE DU NORD MATNOR</v>
      </c>
      <c r="E1297" t="s">
        <v>2034</v>
      </c>
      <c r="F1297" t="s">
        <v>35</v>
      </c>
      <c r="G1297" t="s">
        <v>29</v>
      </c>
      <c r="H1297" s="5">
        <v>2331.75</v>
      </c>
      <c r="I1297" s="5">
        <v>2331.7476000000001</v>
      </c>
      <c r="J1297" s="5">
        <v>2.3999999998522898E-3</v>
      </c>
      <c r="K1297" s="5">
        <v>2331.75</v>
      </c>
      <c r="L1297" s="5">
        <v>0</v>
      </c>
      <c r="M1297" t="str">
        <f>IF(ISERROR(VLOOKUP(A1297,'[1]Ecart validé'!$A:$A,1,FALSE)),Z1297,"Ecart Validé")</f>
        <v>valid</v>
      </c>
      <c r="R1297" t="s">
        <v>30</v>
      </c>
      <c r="X1297"/>
      <c r="Y1297"/>
      <c r="Z1297" t="s">
        <v>31</v>
      </c>
    </row>
    <row r="1298" spans="1:26" x14ac:dyDescent="0.3">
      <c r="A1298" t="s">
        <v>2037</v>
      </c>
      <c r="B1298" t="s">
        <v>963</v>
      </c>
      <c r="C1298">
        <v>211603</v>
      </c>
      <c r="D1298" t="str">
        <f>+VLOOKUP(C1298,Param!K:L,2,FALSE)</f>
        <v>MOUSSE DU NORD MATNOR</v>
      </c>
      <c r="E1298" t="s">
        <v>2034</v>
      </c>
      <c r="F1298" t="s">
        <v>37</v>
      </c>
      <c r="G1298" t="s">
        <v>29</v>
      </c>
      <c r="H1298" s="5">
        <v>1863.96</v>
      </c>
      <c r="I1298" s="5">
        <v>1863.9588000000001</v>
      </c>
      <c r="J1298" s="5">
        <v>1.1999999999261399E-3</v>
      </c>
      <c r="K1298" s="5">
        <v>1863.96</v>
      </c>
      <c r="L1298" s="5">
        <v>0</v>
      </c>
      <c r="M1298" t="str">
        <f>IF(ISERROR(VLOOKUP(A1298,'[1]Ecart validé'!$A:$A,1,FALSE)),Z1298,"Ecart Validé")</f>
        <v>valid</v>
      </c>
      <c r="R1298" t="s">
        <v>30</v>
      </c>
      <c r="X1298"/>
      <c r="Y1298"/>
      <c r="Z1298" t="s">
        <v>31</v>
      </c>
    </row>
    <row r="1299" spans="1:26" x14ac:dyDescent="0.3">
      <c r="A1299" t="s">
        <v>2038</v>
      </c>
      <c r="B1299" t="s">
        <v>963</v>
      </c>
      <c r="C1299">
        <v>211603</v>
      </c>
      <c r="D1299" t="str">
        <f>+VLOOKUP(C1299,Param!K:L,2,FALSE)</f>
        <v>MOUSSE DU NORD MATNOR</v>
      </c>
      <c r="E1299" t="s">
        <v>2039</v>
      </c>
      <c r="F1299" t="s">
        <v>28</v>
      </c>
      <c r="G1299" t="s">
        <v>29</v>
      </c>
      <c r="H1299" s="5">
        <v>849.46</v>
      </c>
      <c r="I1299" s="5">
        <v>849.45540000000005</v>
      </c>
      <c r="J1299" s="5">
        <v>4.5999999999821696E-3</v>
      </c>
      <c r="K1299" s="5">
        <v>849.46</v>
      </c>
      <c r="L1299" s="5">
        <v>0</v>
      </c>
      <c r="M1299" t="str">
        <f>IF(ISERROR(VLOOKUP(A1299,'[1]Ecart validé'!$A:$A,1,FALSE)),Z1299,"Ecart Validé")</f>
        <v>valid</v>
      </c>
      <c r="R1299" t="s">
        <v>30</v>
      </c>
      <c r="X1299"/>
      <c r="Y1299"/>
      <c r="Z1299" t="s">
        <v>31</v>
      </c>
    </row>
    <row r="1300" spans="1:26" x14ac:dyDescent="0.3">
      <c r="A1300" t="s">
        <v>2040</v>
      </c>
      <c r="B1300" t="s">
        <v>963</v>
      </c>
      <c r="C1300">
        <v>211603</v>
      </c>
      <c r="D1300" t="str">
        <f>+VLOOKUP(C1300,Param!K:L,2,FALSE)</f>
        <v>MOUSSE DU NORD MATNOR</v>
      </c>
      <c r="E1300" t="s">
        <v>2039</v>
      </c>
      <c r="F1300" t="s">
        <v>33</v>
      </c>
      <c r="G1300" t="s">
        <v>29</v>
      </c>
      <c r="H1300" s="5">
        <v>98.12</v>
      </c>
      <c r="I1300" s="5">
        <v>98.120400000000004</v>
      </c>
      <c r="J1300" s="5">
        <v>-3.9999999999906701E-4</v>
      </c>
      <c r="K1300" s="5">
        <v>98.12</v>
      </c>
      <c r="L1300" s="5">
        <v>0</v>
      </c>
      <c r="M1300" t="str">
        <f>IF(ISERROR(VLOOKUP(A1300,'[1]Ecart validé'!$A:$A,1,FALSE)),Z1300,"Ecart Validé")</f>
        <v>valid</v>
      </c>
      <c r="R1300" t="s">
        <v>30</v>
      </c>
      <c r="X1300"/>
      <c r="Y1300"/>
      <c r="Z1300" t="s">
        <v>31</v>
      </c>
    </row>
    <row r="1301" spans="1:26" x14ac:dyDescent="0.3">
      <c r="A1301" t="s">
        <v>2041</v>
      </c>
      <c r="B1301" t="s">
        <v>963</v>
      </c>
      <c r="C1301">
        <v>211603</v>
      </c>
      <c r="D1301" t="str">
        <f>+VLOOKUP(C1301,Param!K:L,2,FALSE)</f>
        <v>MOUSSE DU NORD MATNOR</v>
      </c>
      <c r="E1301" t="s">
        <v>2039</v>
      </c>
      <c r="F1301" t="s">
        <v>35</v>
      </c>
      <c r="G1301" t="s">
        <v>29</v>
      </c>
      <c r="H1301" s="5">
        <v>197.76</v>
      </c>
      <c r="I1301" s="5">
        <v>197.7552</v>
      </c>
      <c r="J1301" s="5">
        <v>4.7999999999888097E-3</v>
      </c>
      <c r="K1301" s="5">
        <v>197.76</v>
      </c>
      <c r="L1301" s="5">
        <v>0</v>
      </c>
      <c r="M1301" t="str">
        <f>IF(ISERROR(VLOOKUP(A1301,'[1]Ecart validé'!$A:$A,1,FALSE)),Z1301,"Ecart Validé")</f>
        <v>valid</v>
      </c>
      <c r="R1301" t="s">
        <v>30</v>
      </c>
      <c r="X1301"/>
      <c r="Y1301"/>
      <c r="Z1301" t="s">
        <v>31</v>
      </c>
    </row>
    <row r="1302" spans="1:26" x14ac:dyDescent="0.3">
      <c r="A1302" t="s">
        <v>2042</v>
      </c>
      <c r="B1302" t="s">
        <v>963</v>
      </c>
      <c r="C1302">
        <v>211603</v>
      </c>
      <c r="D1302" t="str">
        <f>+VLOOKUP(C1302,Param!K:L,2,FALSE)</f>
        <v>MOUSSE DU NORD MATNOR</v>
      </c>
      <c r="E1302" t="s">
        <v>2039</v>
      </c>
      <c r="F1302" t="s">
        <v>37</v>
      </c>
      <c r="G1302" t="s">
        <v>29</v>
      </c>
      <c r="H1302" s="5">
        <v>285.10000000000002</v>
      </c>
      <c r="I1302" s="5">
        <v>285.10199999999998</v>
      </c>
      <c r="J1302" s="5">
        <v>-1.9999999999527002E-3</v>
      </c>
      <c r="K1302" s="5">
        <v>285.10000000000002</v>
      </c>
      <c r="L1302" s="5">
        <v>0</v>
      </c>
      <c r="M1302" t="str">
        <f>IF(ISERROR(VLOOKUP(A1302,'[1]Ecart validé'!$A:$A,1,FALSE)),Z1302,"Ecart Validé")</f>
        <v>valid</v>
      </c>
      <c r="R1302" t="s">
        <v>30</v>
      </c>
      <c r="X1302"/>
      <c r="Y1302"/>
      <c r="Z1302" t="s">
        <v>31</v>
      </c>
    </row>
    <row r="1303" spans="1:26" x14ac:dyDescent="0.3">
      <c r="A1303" t="s">
        <v>2043</v>
      </c>
      <c r="B1303" t="s">
        <v>963</v>
      </c>
      <c r="C1303">
        <v>211603</v>
      </c>
      <c r="D1303" t="str">
        <f>+VLOOKUP(C1303,Param!K:L,2,FALSE)</f>
        <v>MOUSSE DU NORD MATNOR</v>
      </c>
      <c r="E1303" t="s">
        <v>2044</v>
      </c>
      <c r="F1303" t="s">
        <v>33</v>
      </c>
      <c r="G1303" t="s">
        <v>29</v>
      </c>
      <c r="H1303" s="5">
        <v>2352.9699999999998</v>
      </c>
      <c r="I1303" s="5">
        <v>2352.9708000000001</v>
      </c>
      <c r="J1303" s="5">
        <v>-8.0000000025393005E-4</v>
      </c>
      <c r="K1303" s="5">
        <v>2352.9699999999998</v>
      </c>
      <c r="L1303" s="5">
        <v>0</v>
      </c>
      <c r="M1303" t="str">
        <f>IF(ISERROR(VLOOKUP(A1303,'[1]Ecart validé'!$A:$A,1,FALSE)),Z1303,"Ecart Validé")</f>
        <v>valid</v>
      </c>
      <c r="R1303" t="s">
        <v>30</v>
      </c>
      <c r="X1303"/>
      <c r="Y1303"/>
      <c r="Z1303" t="s">
        <v>31</v>
      </c>
    </row>
    <row r="1304" spans="1:26" x14ac:dyDescent="0.3">
      <c r="A1304" t="s">
        <v>2045</v>
      </c>
      <c r="B1304" t="s">
        <v>963</v>
      </c>
      <c r="C1304">
        <v>211603</v>
      </c>
      <c r="D1304" t="str">
        <f>+VLOOKUP(C1304,Param!K:L,2,FALSE)</f>
        <v>MOUSSE DU NORD MATNOR</v>
      </c>
      <c r="E1304" t="s">
        <v>2044</v>
      </c>
      <c r="F1304" t="s">
        <v>35</v>
      </c>
      <c r="G1304" t="s">
        <v>29</v>
      </c>
      <c r="H1304" s="5">
        <v>207.6</v>
      </c>
      <c r="I1304" s="5">
        <v>207.6</v>
      </c>
      <c r="J1304" s="5">
        <v>0</v>
      </c>
      <c r="K1304" s="5">
        <v>207.6</v>
      </c>
      <c r="L1304" s="5">
        <v>0</v>
      </c>
      <c r="M1304" t="str">
        <f>IF(ISERROR(VLOOKUP(A1304,'[1]Ecart validé'!$A:$A,1,FALSE)),Z1304,"Ecart Validé")</f>
        <v>valid</v>
      </c>
      <c r="R1304" t="s">
        <v>30</v>
      </c>
      <c r="X1304"/>
      <c r="Y1304"/>
      <c r="Z1304" t="s">
        <v>31</v>
      </c>
    </row>
    <row r="1305" spans="1:26" x14ac:dyDescent="0.3">
      <c r="A1305" t="s">
        <v>2046</v>
      </c>
      <c r="B1305" t="s">
        <v>963</v>
      </c>
      <c r="C1305">
        <v>211603</v>
      </c>
      <c r="D1305" t="str">
        <f>+VLOOKUP(C1305,Param!K:L,2,FALSE)</f>
        <v>MOUSSE DU NORD MATNOR</v>
      </c>
      <c r="E1305" t="s">
        <v>2044</v>
      </c>
      <c r="F1305" t="s">
        <v>37</v>
      </c>
      <c r="G1305" t="s">
        <v>29</v>
      </c>
      <c r="H1305" s="5">
        <v>862.5</v>
      </c>
      <c r="I1305" s="5">
        <v>862.50319999999999</v>
      </c>
      <c r="J1305" s="5">
        <v>-3.19999999999254E-3</v>
      </c>
      <c r="K1305" s="5">
        <v>862.5</v>
      </c>
      <c r="L1305" s="5">
        <v>0</v>
      </c>
      <c r="M1305" t="str">
        <f>IF(ISERROR(VLOOKUP(A1305,'[1]Ecart validé'!$A:$A,1,FALSE)),Z1305,"Ecart Validé")</f>
        <v>valid</v>
      </c>
      <c r="R1305" t="s">
        <v>30</v>
      </c>
      <c r="X1305"/>
      <c r="Y1305"/>
      <c r="Z1305" t="s">
        <v>31</v>
      </c>
    </row>
    <row r="1306" spans="1:26" x14ac:dyDescent="0.3">
      <c r="A1306" t="s">
        <v>2047</v>
      </c>
      <c r="B1306" t="s">
        <v>963</v>
      </c>
      <c r="C1306">
        <v>213585</v>
      </c>
      <c r="D1306" t="str">
        <f>+VLOOKUP(C1306,Param!K:L,2,FALSE)</f>
        <v>DIENNE SALOTTI</v>
      </c>
      <c r="E1306" t="s">
        <v>2048</v>
      </c>
      <c r="F1306" t="s">
        <v>28</v>
      </c>
      <c r="G1306" t="s">
        <v>29</v>
      </c>
      <c r="H1306" s="5">
        <v>957.3</v>
      </c>
      <c r="I1306" s="5">
        <v>957.3</v>
      </c>
      <c r="J1306" s="5">
        <v>0</v>
      </c>
      <c r="K1306" s="5">
        <v>957.3</v>
      </c>
      <c r="L1306" s="5">
        <v>0</v>
      </c>
      <c r="M1306" t="str">
        <f>IF(ISERROR(VLOOKUP(A1306,'[1]Ecart validé'!$A:$A,1,FALSE)),Z1306,"Ecart Validé")</f>
        <v>valid</v>
      </c>
      <c r="R1306" t="s">
        <v>30</v>
      </c>
      <c r="X1306"/>
      <c r="Y1306"/>
      <c r="Z1306" t="s">
        <v>31</v>
      </c>
    </row>
    <row r="1307" spans="1:26" x14ac:dyDescent="0.3">
      <c r="A1307" t="s">
        <v>2049</v>
      </c>
      <c r="B1307" t="s">
        <v>963</v>
      </c>
      <c r="C1307">
        <v>213585</v>
      </c>
      <c r="D1307" t="str">
        <f>+VLOOKUP(C1307,Param!K:L,2,FALSE)</f>
        <v>DIENNE SALOTTI</v>
      </c>
      <c r="E1307" t="s">
        <v>2048</v>
      </c>
      <c r="F1307" t="s">
        <v>33</v>
      </c>
      <c r="G1307" t="s">
        <v>29</v>
      </c>
      <c r="H1307" s="5">
        <v>159.9</v>
      </c>
      <c r="I1307" s="5">
        <v>159.9</v>
      </c>
      <c r="J1307" s="5">
        <v>0</v>
      </c>
      <c r="K1307" s="5">
        <v>159.9</v>
      </c>
      <c r="L1307" s="5">
        <v>0</v>
      </c>
      <c r="M1307" t="str">
        <f>IF(ISERROR(VLOOKUP(A1307,'[1]Ecart validé'!$A:$A,1,FALSE)),Z1307,"Ecart Validé")</f>
        <v>valid</v>
      </c>
      <c r="R1307" t="s">
        <v>30</v>
      </c>
      <c r="X1307"/>
      <c r="Y1307"/>
      <c r="Z1307" t="s">
        <v>31</v>
      </c>
    </row>
    <row r="1308" spans="1:26" x14ac:dyDescent="0.3">
      <c r="A1308" t="s">
        <v>2050</v>
      </c>
      <c r="B1308" t="s">
        <v>963</v>
      </c>
      <c r="C1308">
        <v>213585</v>
      </c>
      <c r="D1308" t="str">
        <f>+VLOOKUP(C1308,Param!K:L,2,FALSE)</f>
        <v>DIENNE SALOTTI</v>
      </c>
      <c r="E1308" t="s">
        <v>2048</v>
      </c>
      <c r="F1308" t="s">
        <v>37</v>
      </c>
      <c r="G1308" t="s">
        <v>29</v>
      </c>
      <c r="H1308" s="5">
        <v>168.9</v>
      </c>
      <c r="I1308" s="5">
        <v>168.9</v>
      </c>
      <c r="J1308" s="5">
        <v>0</v>
      </c>
      <c r="K1308" s="5">
        <v>168.9</v>
      </c>
      <c r="L1308" s="5">
        <v>0</v>
      </c>
      <c r="M1308" t="str">
        <f>IF(ISERROR(VLOOKUP(A1308,'[1]Ecart validé'!$A:$A,1,FALSE)),Z1308,"Ecart Validé")</f>
        <v>valid</v>
      </c>
      <c r="R1308" t="s">
        <v>30</v>
      </c>
      <c r="X1308"/>
      <c r="Y1308"/>
      <c r="Z1308" t="s">
        <v>31</v>
      </c>
    </row>
    <row r="1309" spans="1:26" x14ac:dyDescent="0.3">
      <c r="A1309" t="s">
        <v>2051</v>
      </c>
      <c r="B1309" t="s">
        <v>963</v>
      </c>
      <c r="C1309">
        <v>214389</v>
      </c>
      <c r="D1309" t="str">
        <f>+VLOOKUP(C1309,Param!K:L,2,FALSE)</f>
        <v>EXTIA</v>
      </c>
      <c r="E1309" t="s">
        <v>2052</v>
      </c>
      <c r="F1309" t="s">
        <v>51</v>
      </c>
      <c r="G1309" t="s">
        <v>29</v>
      </c>
      <c r="H1309" s="5">
        <v>25289</v>
      </c>
      <c r="I1309" s="5">
        <v>25289</v>
      </c>
      <c r="J1309" s="5">
        <v>0</v>
      </c>
      <c r="K1309" s="5">
        <v>25289</v>
      </c>
      <c r="L1309" s="5">
        <v>0</v>
      </c>
      <c r="M1309" t="str">
        <f>IF(ISERROR(VLOOKUP(A1309,'[1]Ecart validé'!$A:$A,1,FALSE)),Z1309,"Ecart Validé")</f>
        <v>valid</v>
      </c>
      <c r="R1309" t="s">
        <v>30</v>
      </c>
      <c r="X1309"/>
      <c r="Y1309"/>
      <c r="Z1309" t="s">
        <v>31</v>
      </c>
    </row>
    <row r="1310" spans="1:26" x14ac:dyDescent="0.3">
      <c r="A1310" t="s">
        <v>2053</v>
      </c>
      <c r="B1310" t="s">
        <v>963</v>
      </c>
      <c r="C1310">
        <v>217367</v>
      </c>
      <c r="D1310" t="str">
        <f>+VLOOKUP(C1310,Param!K:L,2,FALSE)</f>
        <v>ILLY CAFFE S.P.A</v>
      </c>
      <c r="E1310" t="s">
        <v>2054</v>
      </c>
      <c r="F1310" t="s">
        <v>51</v>
      </c>
      <c r="G1310" t="s">
        <v>29</v>
      </c>
      <c r="H1310" s="5">
        <v>19942.485000000001</v>
      </c>
      <c r="I1310" s="5">
        <v>19942.485000000001</v>
      </c>
      <c r="J1310" s="5">
        <v>0</v>
      </c>
      <c r="K1310" s="5">
        <v>19942.485000000001</v>
      </c>
      <c r="L1310" s="5">
        <v>0</v>
      </c>
      <c r="M1310" t="str">
        <f>IF(ISERROR(VLOOKUP(A1310,'[1]Ecart validé'!$A:$A,1,FALSE)),Z1310,"Ecart Validé")</f>
        <v>valid</v>
      </c>
      <c r="R1310" t="s">
        <v>30</v>
      </c>
      <c r="X1310"/>
      <c r="Y1310"/>
      <c r="Z1310" t="s">
        <v>31</v>
      </c>
    </row>
    <row r="1311" spans="1:26" x14ac:dyDescent="0.3">
      <c r="A1311" t="s">
        <v>2055</v>
      </c>
      <c r="B1311" t="s">
        <v>963</v>
      </c>
      <c r="C1311">
        <v>221684</v>
      </c>
      <c r="D1311" t="str">
        <f>+VLOOKUP(C1311,Param!K:L,2,FALSE)</f>
        <v>LOCAL MEASURE INTERNATIONAL</v>
      </c>
      <c r="E1311" t="s">
        <v>2056</v>
      </c>
      <c r="F1311" t="s">
        <v>51</v>
      </c>
      <c r="G1311" t="s">
        <v>29</v>
      </c>
      <c r="H1311" s="5">
        <v>14530.56</v>
      </c>
      <c r="I1311" s="5">
        <v>14530.56</v>
      </c>
      <c r="J1311" s="5">
        <v>0</v>
      </c>
      <c r="K1311" s="5">
        <v>14530.56</v>
      </c>
      <c r="L1311" s="5">
        <v>0</v>
      </c>
      <c r="M1311" t="str">
        <f>IF(ISERROR(VLOOKUP(A1311,'[1]Ecart validé'!$A:$A,1,FALSE)),Z1311,"Ecart Validé")</f>
        <v>valid</v>
      </c>
      <c r="R1311" t="s">
        <v>30</v>
      </c>
      <c r="X1311"/>
      <c r="Y1311"/>
      <c r="Z1311" t="s">
        <v>31</v>
      </c>
    </row>
    <row r="1312" spans="1:26" x14ac:dyDescent="0.3">
      <c r="A1312" t="s">
        <v>2057</v>
      </c>
      <c r="B1312" t="s">
        <v>963</v>
      </c>
      <c r="C1312">
        <v>231697</v>
      </c>
      <c r="D1312" t="str">
        <f>+VLOOKUP(C1312,Param!K:L,2,FALSE)</f>
        <v>HP France SAS</v>
      </c>
      <c r="E1312" t="s">
        <v>2058</v>
      </c>
      <c r="F1312" t="s">
        <v>51</v>
      </c>
      <c r="G1312" t="s">
        <v>29</v>
      </c>
      <c r="H1312" s="5">
        <v>143514.45000000001</v>
      </c>
      <c r="I1312" s="5">
        <v>143514.45000000001</v>
      </c>
      <c r="J1312" s="5">
        <v>0</v>
      </c>
      <c r="K1312" s="5">
        <v>143514.45000000001</v>
      </c>
      <c r="L1312" s="5">
        <v>0</v>
      </c>
      <c r="M1312" t="str">
        <f>IF(ISERROR(VLOOKUP(A1312,'[1]Ecart validé'!$A:$A,1,FALSE)),Z1312,"Ecart Validé")</f>
        <v>valid</v>
      </c>
      <c r="R1312" t="s">
        <v>30</v>
      </c>
      <c r="X1312"/>
      <c r="Y1312"/>
      <c r="Z1312" t="s">
        <v>31</v>
      </c>
    </row>
    <row r="1313" spans="1:26" x14ac:dyDescent="0.3">
      <c r="A1313" t="s">
        <v>2059</v>
      </c>
      <c r="B1313" t="s">
        <v>963</v>
      </c>
      <c r="C1313">
        <v>234466</v>
      </c>
      <c r="D1313" t="str">
        <f>+VLOOKUP(C1313,Param!K:L,2,FALSE)</f>
        <v>BONALDO SPA</v>
      </c>
      <c r="E1313" t="s">
        <v>2060</v>
      </c>
      <c r="F1313" t="s">
        <v>28</v>
      </c>
      <c r="G1313" t="s">
        <v>29</v>
      </c>
      <c r="H1313" s="5">
        <v>5718.42</v>
      </c>
      <c r="I1313" s="5">
        <v>5718.42</v>
      </c>
      <c r="J1313" s="5">
        <v>0</v>
      </c>
      <c r="K1313" s="5">
        <v>5718.42</v>
      </c>
      <c r="L1313" s="5">
        <v>0</v>
      </c>
      <c r="M1313" t="str">
        <f>IF(ISERROR(VLOOKUP(A1313,'[1]Ecart validé'!$A:$A,1,FALSE)),Z1313,"Ecart Validé")</f>
        <v>valid</v>
      </c>
      <c r="R1313" t="s">
        <v>30</v>
      </c>
      <c r="X1313"/>
      <c r="Y1313"/>
      <c r="Z1313" t="s">
        <v>31</v>
      </c>
    </row>
    <row r="1314" spans="1:26" x14ac:dyDescent="0.3">
      <c r="A1314" t="s">
        <v>2061</v>
      </c>
      <c r="B1314" t="s">
        <v>963</v>
      </c>
      <c r="C1314">
        <v>234466</v>
      </c>
      <c r="D1314" t="str">
        <f>+VLOOKUP(C1314,Param!K:L,2,FALSE)</f>
        <v>BONALDO SPA</v>
      </c>
      <c r="E1314" t="s">
        <v>2060</v>
      </c>
      <c r="F1314" t="s">
        <v>33</v>
      </c>
      <c r="G1314" t="s">
        <v>29</v>
      </c>
      <c r="H1314" s="5">
        <v>1281.54</v>
      </c>
      <c r="I1314" s="5">
        <v>1281.54</v>
      </c>
      <c r="J1314" s="5">
        <v>0</v>
      </c>
      <c r="K1314" s="5">
        <v>1281.54</v>
      </c>
      <c r="L1314" s="5">
        <v>0</v>
      </c>
      <c r="M1314" t="str">
        <f>IF(ISERROR(VLOOKUP(A1314,'[1]Ecart validé'!$A:$A,1,FALSE)),Z1314,"Ecart Validé")</f>
        <v>valid</v>
      </c>
      <c r="R1314" t="s">
        <v>30</v>
      </c>
      <c r="X1314"/>
      <c r="Y1314"/>
      <c r="Z1314" t="s">
        <v>31</v>
      </c>
    </row>
    <row r="1315" spans="1:26" x14ac:dyDescent="0.3">
      <c r="A1315" t="s">
        <v>2062</v>
      </c>
      <c r="B1315" t="s">
        <v>963</v>
      </c>
      <c r="C1315">
        <v>234466</v>
      </c>
      <c r="D1315" t="str">
        <f>+VLOOKUP(C1315,Param!K:L,2,FALSE)</f>
        <v>BONALDO SPA</v>
      </c>
      <c r="E1315" t="s">
        <v>2060</v>
      </c>
      <c r="F1315" t="s">
        <v>35</v>
      </c>
      <c r="G1315" t="s">
        <v>29</v>
      </c>
      <c r="H1315" s="5">
        <v>873.54</v>
      </c>
      <c r="I1315" s="5">
        <v>873.54</v>
      </c>
      <c r="J1315" s="5">
        <v>0</v>
      </c>
      <c r="K1315" s="5">
        <v>873.54</v>
      </c>
      <c r="L1315" s="5">
        <v>0</v>
      </c>
      <c r="M1315" t="str">
        <f>IF(ISERROR(VLOOKUP(A1315,'[1]Ecart validé'!$A:$A,1,FALSE)),Z1315,"Ecart Validé")</f>
        <v>valid</v>
      </c>
      <c r="R1315" t="s">
        <v>30</v>
      </c>
      <c r="X1315"/>
      <c r="Y1315"/>
      <c r="Z1315" t="s">
        <v>31</v>
      </c>
    </row>
    <row r="1316" spans="1:26" x14ac:dyDescent="0.3">
      <c r="A1316" t="s">
        <v>2063</v>
      </c>
      <c r="B1316" t="s">
        <v>963</v>
      </c>
      <c r="C1316">
        <v>234466</v>
      </c>
      <c r="D1316" t="str">
        <f>+VLOOKUP(C1316,Param!K:L,2,FALSE)</f>
        <v>BONALDO SPA</v>
      </c>
      <c r="E1316" t="s">
        <v>2064</v>
      </c>
      <c r="F1316" t="s">
        <v>33</v>
      </c>
      <c r="G1316" t="s">
        <v>29</v>
      </c>
      <c r="H1316" s="5">
        <v>854.36</v>
      </c>
      <c r="I1316" s="5">
        <v>854.36</v>
      </c>
      <c r="J1316" s="5">
        <v>0</v>
      </c>
      <c r="K1316" s="5">
        <v>854.36</v>
      </c>
      <c r="L1316" s="5">
        <v>0</v>
      </c>
      <c r="M1316" t="str">
        <f>IF(ISERROR(VLOOKUP(A1316,'[1]Ecart validé'!$A:$A,1,FALSE)),Z1316,"Ecart Validé")</f>
        <v>valid</v>
      </c>
      <c r="R1316" t="s">
        <v>30</v>
      </c>
      <c r="X1316"/>
      <c r="Y1316"/>
      <c r="Z1316" t="s">
        <v>31</v>
      </c>
    </row>
    <row r="1317" spans="1:26" x14ac:dyDescent="0.3">
      <c r="A1317" t="s">
        <v>2065</v>
      </c>
      <c r="B1317" t="s">
        <v>963</v>
      </c>
      <c r="C1317">
        <v>234466</v>
      </c>
      <c r="D1317" t="str">
        <f>+VLOOKUP(C1317,Param!K:L,2,FALSE)</f>
        <v>BONALDO SPA</v>
      </c>
      <c r="E1317" t="s">
        <v>2064</v>
      </c>
      <c r="F1317" t="s">
        <v>37</v>
      </c>
      <c r="G1317" t="s">
        <v>29</v>
      </c>
      <c r="H1317" s="5">
        <v>145.91999999999999</v>
      </c>
      <c r="I1317" s="5">
        <v>145.91999999999999</v>
      </c>
      <c r="J1317" s="5">
        <v>0</v>
      </c>
      <c r="K1317" s="5">
        <v>145.91999999999999</v>
      </c>
      <c r="L1317" s="5">
        <v>0</v>
      </c>
      <c r="M1317" t="str">
        <f>IF(ISERROR(VLOOKUP(A1317,'[1]Ecart validé'!$A:$A,1,FALSE)),Z1317,"Ecart Validé")</f>
        <v>valid</v>
      </c>
      <c r="R1317" t="s">
        <v>30</v>
      </c>
      <c r="X1317"/>
      <c r="Y1317"/>
      <c r="Z1317" t="s">
        <v>31</v>
      </c>
    </row>
    <row r="1318" spans="1:26" x14ac:dyDescent="0.3">
      <c r="A1318" t="s">
        <v>2066</v>
      </c>
      <c r="B1318" t="s">
        <v>963</v>
      </c>
      <c r="C1318">
        <v>243082</v>
      </c>
      <c r="D1318" t="str">
        <f>+VLOOKUP(C1318,Param!K:L,2,FALSE)</f>
        <v>ASSA ABLOY HONG KONG LIMITED</v>
      </c>
      <c r="E1318" t="s">
        <v>2067</v>
      </c>
      <c r="F1318" t="s">
        <v>28</v>
      </c>
      <c r="G1318" t="s">
        <v>29</v>
      </c>
      <c r="H1318" s="5">
        <v>11651.15</v>
      </c>
      <c r="I1318" s="5">
        <v>11651.154200000001</v>
      </c>
      <c r="J1318" s="5">
        <v>-4.2000000012194496E-3</v>
      </c>
      <c r="K1318" s="5">
        <v>11651.15</v>
      </c>
      <c r="L1318" s="5">
        <v>0</v>
      </c>
      <c r="M1318" t="str">
        <f>IF(ISERROR(VLOOKUP(A1318,'[1]Ecart validé'!$A:$A,1,FALSE)),Z1318,"Ecart Validé")</f>
        <v>valid</v>
      </c>
      <c r="R1318" t="s">
        <v>30</v>
      </c>
      <c r="X1318"/>
      <c r="Y1318"/>
      <c r="Z1318" t="s">
        <v>31</v>
      </c>
    </row>
    <row r="1319" spans="1:26" x14ac:dyDescent="0.3">
      <c r="A1319" t="s">
        <v>2068</v>
      </c>
      <c r="B1319" t="s">
        <v>963</v>
      </c>
      <c r="C1319">
        <v>243082</v>
      </c>
      <c r="D1319" t="str">
        <f>+VLOOKUP(C1319,Param!K:L,2,FALSE)</f>
        <v>ASSA ABLOY HONG KONG LIMITED</v>
      </c>
      <c r="E1319" t="s">
        <v>2067</v>
      </c>
      <c r="F1319" t="s">
        <v>33</v>
      </c>
      <c r="G1319" t="s">
        <v>29</v>
      </c>
      <c r="H1319" s="5">
        <v>22888.92</v>
      </c>
      <c r="I1319" s="5">
        <v>22888.922600000002</v>
      </c>
      <c r="J1319" s="5">
        <v>-2.6000000034400702E-3</v>
      </c>
      <c r="K1319" s="5">
        <v>22888.92</v>
      </c>
      <c r="L1319" s="5">
        <v>0</v>
      </c>
      <c r="M1319" t="str">
        <f>IF(ISERROR(VLOOKUP(A1319,'[1]Ecart validé'!$A:$A,1,FALSE)),Z1319,"Ecart Validé")</f>
        <v>valid</v>
      </c>
      <c r="R1319" t="s">
        <v>30</v>
      </c>
      <c r="X1319"/>
      <c r="Y1319"/>
      <c r="Z1319" t="s">
        <v>31</v>
      </c>
    </row>
    <row r="1320" spans="1:26" x14ac:dyDescent="0.3">
      <c r="A1320" t="s">
        <v>2069</v>
      </c>
      <c r="B1320" t="s">
        <v>963</v>
      </c>
      <c r="C1320">
        <v>243082</v>
      </c>
      <c r="D1320" t="str">
        <f>+VLOOKUP(C1320,Param!K:L,2,FALSE)</f>
        <v>ASSA ABLOY HONG KONG LIMITED</v>
      </c>
      <c r="E1320" t="s">
        <v>2067</v>
      </c>
      <c r="F1320" t="s">
        <v>37</v>
      </c>
      <c r="G1320" t="s">
        <v>29</v>
      </c>
      <c r="H1320" s="5">
        <v>11902.92</v>
      </c>
      <c r="I1320" s="5">
        <v>11902.923199999999</v>
      </c>
      <c r="J1320" s="5">
        <v>-3.1999999991967299E-3</v>
      </c>
      <c r="K1320" s="5">
        <v>11902.92</v>
      </c>
      <c r="L1320" s="5">
        <v>0</v>
      </c>
      <c r="M1320" t="str">
        <f>IF(ISERROR(VLOOKUP(A1320,'[1]Ecart validé'!$A:$A,1,FALSE)),Z1320,"Ecart Validé")</f>
        <v>valid</v>
      </c>
      <c r="R1320" t="s">
        <v>30</v>
      </c>
      <c r="X1320"/>
      <c r="Y1320"/>
      <c r="Z1320" t="s">
        <v>31</v>
      </c>
    </row>
    <row r="1321" spans="1:26" x14ac:dyDescent="0.3">
      <c r="A1321" t="s">
        <v>2070</v>
      </c>
      <c r="B1321" t="s">
        <v>963</v>
      </c>
      <c r="C1321">
        <v>243082</v>
      </c>
      <c r="D1321" t="str">
        <f>+VLOOKUP(C1321,Param!K:L,2,FALSE)</f>
        <v>ASSA ABLOY HONG KONG LIMITED</v>
      </c>
      <c r="E1321" t="s">
        <v>2071</v>
      </c>
      <c r="F1321" t="s">
        <v>51</v>
      </c>
      <c r="G1321" t="s">
        <v>29</v>
      </c>
      <c r="H1321" s="5">
        <v>99095.88</v>
      </c>
      <c r="I1321" s="5">
        <v>99089.626999999993</v>
      </c>
      <c r="J1321" s="5">
        <v>6.2530000000115198</v>
      </c>
      <c r="K1321" s="5">
        <v>99089.626999999993</v>
      </c>
      <c r="L1321" s="5">
        <v>6.2530000000115198</v>
      </c>
      <c r="M1321" t="str">
        <f>IF(ISERROR(VLOOKUP(A1321,'[1]Ecart validé'!$A:$A,1,FALSE)),Z1321,"Ecart Validé")</f>
        <v>issue</v>
      </c>
      <c r="N1321" t="s">
        <v>2072</v>
      </c>
      <c r="O1321" t="s">
        <v>2073</v>
      </c>
      <c r="P1321" t="s">
        <v>85</v>
      </c>
      <c r="Q1321" t="s">
        <v>2074</v>
      </c>
      <c r="R1321" t="s">
        <v>30</v>
      </c>
      <c r="S1321" t="s">
        <v>42</v>
      </c>
      <c r="T1321" t="s">
        <v>257</v>
      </c>
      <c r="U1321" s="13" t="s">
        <v>2075</v>
      </c>
      <c r="V1321" t="s">
        <v>45</v>
      </c>
      <c r="X1321" t="s">
        <v>458</v>
      </c>
      <c r="Y1321" t="s">
        <v>458</v>
      </c>
      <c r="Z1321" t="s">
        <v>88</v>
      </c>
    </row>
    <row r="1322" spans="1:26" x14ac:dyDescent="0.3">
      <c r="A1322" t="s">
        <v>2076</v>
      </c>
      <c r="B1322" t="s">
        <v>963</v>
      </c>
      <c r="C1322">
        <v>245064</v>
      </c>
      <c r="D1322" t="str">
        <f>+VLOOKUP(C1322,Param!K:L,2,FALSE)</f>
        <v>OUEST BEDDING (EX HOTELYS)</v>
      </c>
      <c r="E1322">
        <v>28250044</v>
      </c>
      <c r="F1322" t="s">
        <v>28</v>
      </c>
      <c r="G1322" t="s">
        <v>29</v>
      </c>
      <c r="H1322" s="5">
        <v>54796.919999999896</v>
      </c>
      <c r="I1322" s="5">
        <v>54796.91</v>
      </c>
      <c r="J1322" s="5">
        <v>9.9999999874853494E-3</v>
      </c>
      <c r="K1322" s="5">
        <v>54796.919999999896</v>
      </c>
      <c r="L1322" s="5">
        <v>0</v>
      </c>
      <c r="M1322" t="str">
        <f>IF(ISERROR(VLOOKUP(A1322,'[1]Ecart validé'!$A:$A,1,FALSE)),Z1322,"Ecart Validé")</f>
        <v>valid</v>
      </c>
      <c r="R1322" t="s">
        <v>30</v>
      </c>
      <c r="X1322"/>
      <c r="Y1322"/>
      <c r="Z1322" t="s">
        <v>31</v>
      </c>
    </row>
    <row r="1323" spans="1:26" x14ac:dyDescent="0.3">
      <c r="A1323" t="s">
        <v>2077</v>
      </c>
      <c r="B1323" t="s">
        <v>963</v>
      </c>
      <c r="C1323">
        <v>245064</v>
      </c>
      <c r="D1323" t="str">
        <f>+VLOOKUP(C1323,Param!K:L,2,FALSE)</f>
        <v>OUEST BEDDING (EX HOTELYS)</v>
      </c>
      <c r="E1323">
        <v>28250044</v>
      </c>
      <c r="F1323" t="s">
        <v>33</v>
      </c>
      <c r="G1323" t="s">
        <v>29</v>
      </c>
      <c r="H1323" s="5">
        <v>30000.12</v>
      </c>
      <c r="I1323" s="5">
        <v>30000.11</v>
      </c>
      <c r="J1323" s="5">
        <v>9.9999999983992893E-3</v>
      </c>
      <c r="K1323" s="5">
        <v>30000.12</v>
      </c>
      <c r="L1323" s="5">
        <v>0</v>
      </c>
      <c r="M1323" t="str">
        <f>IF(ISERROR(VLOOKUP(A1323,'[1]Ecart validé'!$A:$A,1,FALSE)),Z1323,"Ecart Validé")</f>
        <v>valid</v>
      </c>
      <c r="R1323" t="s">
        <v>30</v>
      </c>
      <c r="X1323"/>
      <c r="Y1323"/>
      <c r="Z1323" t="s">
        <v>31</v>
      </c>
    </row>
    <row r="1324" spans="1:26" x14ac:dyDescent="0.3">
      <c r="A1324" t="s">
        <v>2078</v>
      </c>
      <c r="B1324" t="s">
        <v>963</v>
      </c>
      <c r="C1324">
        <v>245064</v>
      </c>
      <c r="D1324" t="str">
        <f>+VLOOKUP(C1324,Param!K:L,2,FALSE)</f>
        <v>OUEST BEDDING (EX HOTELYS)</v>
      </c>
      <c r="E1324">
        <v>28250044</v>
      </c>
      <c r="F1324" t="s">
        <v>35</v>
      </c>
      <c r="G1324" t="s">
        <v>29</v>
      </c>
      <c r="H1324" s="5">
        <v>36690.019999999997</v>
      </c>
      <c r="I1324" s="5">
        <v>36690.01</v>
      </c>
      <c r="J1324" s="5">
        <v>9.9999999947613105E-3</v>
      </c>
      <c r="K1324" s="5">
        <v>36690.019999999997</v>
      </c>
      <c r="L1324" s="5">
        <v>0</v>
      </c>
      <c r="M1324" t="str">
        <f>IF(ISERROR(VLOOKUP(A1324,'[1]Ecart validé'!$A:$A,1,FALSE)),Z1324,"Ecart Validé")</f>
        <v>valid</v>
      </c>
      <c r="R1324" t="s">
        <v>30</v>
      </c>
      <c r="X1324"/>
      <c r="Y1324"/>
      <c r="Z1324" t="s">
        <v>31</v>
      </c>
    </row>
    <row r="1325" spans="1:26" x14ac:dyDescent="0.3">
      <c r="A1325" t="s">
        <v>2079</v>
      </c>
      <c r="B1325" t="s">
        <v>963</v>
      </c>
      <c r="C1325">
        <v>245064</v>
      </c>
      <c r="D1325" t="str">
        <f>+VLOOKUP(C1325,Param!K:L,2,FALSE)</f>
        <v>OUEST BEDDING (EX HOTELYS)</v>
      </c>
      <c r="E1325">
        <v>28250044</v>
      </c>
      <c r="F1325" t="s">
        <v>37</v>
      </c>
      <c r="G1325" t="s">
        <v>29</v>
      </c>
      <c r="H1325" s="5">
        <v>30692.94</v>
      </c>
      <c r="I1325" s="5">
        <v>30692.940200000001</v>
      </c>
      <c r="J1325" s="5">
        <v>-2.00000002223532E-4</v>
      </c>
      <c r="K1325" s="5">
        <v>30692.94</v>
      </c>
      <c r="L1325" s="5">
        <v>0</v>
      </c>
      <c r="M1325" t="str">
        <f>IF(ISERROR(VLOOKUP(A1325,'[1]Ecart validé'!$A:$A,1,FALSE)),Z1325,"Ecart Validé")</f>
        <v>valid</v>
      </c>
      <c r="R1325" t="s">
        <v>30</v>
      </c>
      <c r="X1325"/>
      <c r="Y1325"/>
      <c r="Z1325" t="s">
        <v>31</v>
      </c>
    </row>
    <row r="1326" spans="1:26" x14ac:dyDescent="0.3">
      <c r="A1326" t="s">
        <v>2080</v>
      </c>
      <c r="B1326" t="s">
        <v>963</v>
      </c>
      <c r="C1326">
        <v>245064</v>
      </c>
      <c r="D1326" t="str">
        <f>+VLOOKUP(C1326,Param!K:L,2,FALSE)</f>
        <v>OUEST BEDDING (EX HOTELYS)</v>
      </c>
      <c r="E1326">
        <v>28250044</v>
      </c>
      <c r="F1326" t="s">
        <v>51</v>
      </c>
      <c r="G1326" t="s">
        <v>29</v>
      </c>
      <c r="H1326" s="5">
        <v>36958</v>
      </c>
      <c r="I1326" s="5">
        <v>36957.9931</v>
      </c>
      <c r="J1326" s="5">
        <v>6.9000000003143196E-3</v>
      </c>
      <c r="K1326" s="5">
        <v>36958</v>
      </c>
      <c r="L1326" s="5">
        <v>0</v>
      </c>
      <c r="M1326" t="str">
        <f>IF(ISERROR(VLOOKUP(A1326,'[1]Ecart validé'!$A:$A,1,FALSE)),Z1326,"Ecart Validé")</f>
        <v>valid</v>
      </c>
      <c r="R1326" t="s">
        <v>30</v>
      </c>
      <c r="X1326"/>
      <c r="Y1326"/>
      <c r="Z1326" t="s">
        <v>31</v>
      </c>
    </row>
    <row r="1327" spans="1:26" x14ac:dyDescent="0.3">
      <c r="A1327" t="s">
        <v>2081</v>
      </c>
      <c r="B1327" t="s">
        <v>963</v>
      </c>
      <c r="C1327">
        <v>245064</v>
      </c>
      <c r="D1327" t="str">
        <f>+VLOOKUP(C1327,Param!K:L,2,FALSE)</f>
        <v>OUEST BEDDING (EX HOTELYS)</v>
      </c>
      <c r="E1327">
        <v>28293043</v>
      </c>
      <c r="F1327" t="s">
        <v>33</v>
      </c>
      <c r="G1327" t="s">
        <v>29</v>
      </c>
      <c r="H1327" s="5">
        <v>890.4</v>
      </c>
      <c r="I1327" s="5">
        <v>890.4</v>
      </c>
      <c r="J1327" s="5">
        <v>0</v>
      </c>
      <c r="K1327" s="5">
        <v>890.4</v>
      </c>
      <c r="L1327" s="5">
        <v>0</v>
      </c>
      <c r="M1327" t="str">
        <f>IF(ISERROR(VLOOKUP(A1327,'[1]Ecart validé'!$A:$A,1,FALSE)),Z1327,"Ecart Validé")</f>
        <v>valid</v>
      </c>
      <c r="R1327" t="s">
        <v>30</v>
      </c>
      <c r="X1327"/>
      <c r="Y1327"/>
      <c r="Z1327" t="s">
        <v>31</v>
      </c>
    </row>
    <row r="1328" spans="1:26" x14ac:dyDescent="0.3">
      <c r="A1328" t="s">
        <v>2082</v>
      </c>
      <c r="B1328" t="s">
        <v>963</v>
      </c>
      <c r="C1328">
        <v>245064</v>
      </c>
      <c r="D1328" t="str">
        <f>+VLOOKUP(C1328,Param!K:L,2,FALSE)</f>
        <v>OUEST BEDDING (EX HOTELYS)</v>
      </c>
      <c r="E1328" t="s">
        <v>2083</v>
      </c>
      <c r="F1328" t="s">
        <v>51</v>
      </c>
      <c r="G1328" t="s">
        <v>29</v>
      </c>
      <c r="H1328" s="5">
        <v>43353.45</v>
      </c>
      <c r="I1328" s="5">
        <v>43353.451800000003</v>
      </c>
      <c r="J1328" s="5">
        <v>-1.8000000054598699E-3</v>
      </c>
      <c r="K1328" s="5">
        <v>43353.45</v>
      </c>
      <c r="L1328" s="5">
        <v>0</v>
      </c>
      <c r="M1328" t="str">
        <f>IF(ISERROR(VLOOKUP(A1328,'[1]Ecart validé'!$A:$A,1,FALSE)),Z1328,"Ecart Validé")</f>
        <v>valid</v>
      </c>
      <c r="R1328" t="s">
        <v>30</v>
      </c>
      <c r="X1328"/>
      <c r="Y1328"/>
      <c r="Z1328" t="s">
        <v>31</v>
      </c>
    </row>
    <row r="1329" spans="1:26" x14ac:dyDescent="0.3">
      <c r="A1329" t="s">
        <v>2084</v>
      </c>
      <c r="B1329" t="s">
        <v>963</v>
      </c>
      <c r="C1329">
        <v>247684</v>
      </c>
      <c r="D1329" t="str">
        <f>+VLOOKUP(C1329,Param!K:L,2,FALSE)</f>
        <v>KETTAL SL</v>
      </c>
      <c r="E1329">
        <v>2426041</v>
      </c>
      <c r="F1329" t="s">
        <v>28</v>
      </c>
      <c r="G1329" t="s">
        <v>29</v>
      </c>
      <c r="H1329" s="5">
        <v>898.7</v>
      </c>
      <c r="I1329" s="5">
        <v>898.70699999999999</v>
      </c>
      <c r="J1329" s="5">
        <v>-6.9999999999481501E-3</v>
      </c>
      <c r="K1329" s="5">
        <v>898.7</v>
      </c>
      <c r="L1329" s="5">
        <v>0</v>
      </c>
      <c r="M1329" t="str">
        <f>IF(ISERROR(VLOOKUP(A1329,'[1]Ecart validé'!$A:$A,1,FALSE)),Z1329,"Ecart Validé")</f>
        <v>valid</v>
      </c>
      <c r="R1329" t="s">
        <v>30</v>
      </c>
      <c r="X1329"/>
      <c r="Y1329"/>
      <c r="Z1329" t="s">
        <v>31</v>
      </c>
    </row>
    <row r="1330" spans="1:26" x14ac:dyDescent="0.3">
      <c r="A1330" t="s">
        <v>2085</v>
      </c>
      <c r="B1330" t="s">
        <v>963</v>
      </c>
      <c r="C1330">
        <v>247684</v>
      </c>
      <c r="D1330" t="str">
        <f>+VLOOKUP(C1330,Param!K:L,2,FALSE)</f>
        <v>KETTAL SL</v>
      </c>
      <c r="E1330">
        <v>2426041</v>
      </c>
      <c r="F1330" t="s">
        <v>33</v>
      </c>
      <c r="G1330" t="s">
        <v>29</v>
      </c>
      <c r="H1330" s="5">
        <v>586.20000000000005</v>
      </c>
      <c r="I1330" s="5">
        <v>586.20000000000005</v>
      </c>
      <c r="J1330" s="5">
        <v>0</v>
      </c>
      <c r="K1330" s="5">
        <v>586.20000000000005</v>
      </c>
      <c r="L1330" s="5">
        <v>0</v>
      </c>
      <c r="M1330" t="str">
        <f>IF(ISERROR(VLOOKUP(A1330,'[1]Ecart validé'!$A:$A,1,FALSE)),Z1330,"Ecart Validé")</f>
        <v>valid</v>
      </c>
      <c r="R1330" t="s">
        <v>30</v>
      </c>
      <c r="X1330"/>
      <c r="Y1330"/>
      <c r="Z1330" t="s">
        <v>31</v>
      </c>
    </row>
    <row r="1331" spans="1:26" x14ac:dyDescent="0.3">
      <c r="A1331" t="s">
        <v>2086</v>
      </c>
      <c r="B1331" t="s">
        <v>963</v>
      </c>
      <c r="C1331">
        <v>247684</v>
      </c>
      <c r="D1331" t="str">
        <f>+VLOOKUP(C1331,Param!K:L,2,FALSE)</f>
        <v>KETTAL SL</v>
      </c>
      <c r="E1331">
        <v>2426041</v>
      </c>
      <c r="F1331" t="s">
        <v>35</v>
      </c>
      <c r="G1331" t="s">
        <v>29</v>
      </c>
      <c r="H1331" s="5">
        <v>1419.2</v>
      </c>
      <c r="I1331" s="5">
        <v>1419.2062000000001</v>
      </c>
      <c r="J1331" s="5">
        <v>-6.2000000000352797E-3</v>
      </c>
      <c r="K1331" s="5">
        <v>1419.2</v>
      </c>
      <c r="L1331" s="5">
        <v>0</v>
      </c>
      <c r="M1331" t="str">
        <f>IF(ISERROR(VLOOKUP(A1331,'[1]Ecart validé'!$A:$A,1,FALSE)),Z1331,"Ecart Validé")</f>
        <v>valid</v>
      </c>
      <c r="R1331" t="s">
        <v>30</v>
      </c>
      <c r="X1331"/>
      <c r="Y1331"/>
      <c r="Z1331" t="s">
        <v>31</v>
      </c>
    </row>
    <row r="1332" spans="1:26" x14ac:dyDescent="0.3">
      <c r="A1332" t="s">
        <v>2087</v>
      </c>
      <c r="B1332" t="s">
        <v>963</v>
      </c>
      <c r="C1332">
        <v>247684</v>
      </c>
      <c r="D1332" t="str">
        <f>+VLOOKUP(C1332,Param!K:L,2,FALSE)</f>
        <v>KETTAL SL</v>
      </c>
      <c r="E1332">
        <v>2426041</v>
      </c>
      <c r="F1332" t="s">
        <v>37</v>
      </c>
      <c r="G1332" t="s">
        <v>29</v>
      </c>
      <c r="H1332" s="5">
        <v>200.4</v>
      </c>
      <c r="I1332" s="5">
        <v>200.4</v>
      </c>
      <c r="J1332" s="5">
        <v>0</v>
      </c>
      <c r="K1332" s="5">
        <v>200.4</v>
      </c>
      <c r="L1332" s="5">
        <v>0</v>
      </c>
      <c r="M1332" t="str">
        <f>IF(ISERROR(VLOOKUP(A1332,'[1]Ecart validé'!$A:$A,1,FALSE)),Z1332,"Ecart Validé")</f>
        <v>valid</v>
      </c>
      <c r="R1332" t="s">
        <v>30</v>
      </c>
      <c r="X1332"/>
      <c r="Y1332"/>
      <c r="Z1332" t="s">
        <v>31</v>
      </c>
    </row>
    <row r="1333" spans="1:26" x14ac:dyDescent="0.3">
      <c r="A1333" t="s">
        <v>2088</v>
      </c>
      <c r="B1333" t="s">
        <v>963</v>
      </c>
      <c r="C1333">
        <v>248067</v>
      </c>
      <c r="D1333" t="str">
        <f>+VLOOKUP(C1333,Param!K:L,2,FALSE)</f>
        <v>ARISTIDE NV</v>
      </c>
      <c r="E1333" t="s">
        <v>2089</v>
      </c>
      <c r="F1333" t="s">
        <v>35</v>
      </c>
      <c r="G1333" t="s">
        <v>29</v>
      </c>
      <c r="H1333" s="5">
        <v>9.61</v>
      </c>
      <c r="I1333" s="5">
        <v>9.6120000000000001</v>
      </c>
      <c r="J1333" s="5">
        <v>-2.0000000000006601E-3</v>
      </c>
      <c r="K1333" s="5">
        <v>9.61</v>
      </c>
      <c r="L1333" s="5">
        <v>0</v>
      </c>
      <c r="M1333" t="str">
        <f>IF(ISERROR(VLOOKUP(A1333,'[1]Ecart validé'!$A:$A,1,FALSE)),Z1333,"Ecart Validé")</f>
        <v>valid</v>
      </c>
      <c r="R1333" t="s">
        <v>30</v>
      </c>
      <c r="X1333"/>
      <c r="Y1333"/>
      <c r="Z1333" t="s">
        <v>31</v>
      </c>
    </row>
    <row r="1334" spans="1:26" x14ac:dyDescent="0.3">
      <c r="A1334" t="s">
        <v>2090</v>
      </c>
      <c r="B1334" t="s">
        <v>963</v>
      </c>
      <c r="C1334">
        <v>248067</v>
      </c>
      <c r="D1334" t="str">
        <f>+VLOOKUP(C1334,Param!K:L,2,FALSE)</f>
        <v>ARISTIDE NV</v>
      </c>
      <c r="E1334" t="s">
        <v>2089</v>
      </c>
      <c r="F1334" t="s">
        <v>37</v>
      </c>
      <c r="G1334" t="s">
        <v>29</v>
      </c>
      <c r="H1334" s="5">
        <v>5.0599999999999996</v>
      </c>
      <c r="I1334" s="5">
        <v>5.056</v>
      </c>
      <c r="J1334" s="5">
        <v>3.9999999999995499E-3</v>
      </c>
      <c r="K1334" s="5">
        <v>5.0599999999999996</v>
      </c>
      <c r="L1334" s="5">
        <v>0</v>
      </c>
      <c r="M1334" t="str">
        <f>IF(ISERROR(VLOOKUP(A1334,'[1]Ecart validé'!$A:$A,1,FALSE)),Z1334,"Ecart Validé")</f>
        <v>valid</v>
      </c>
      <c r="R1334" t="s">
        <v>30</v>
      </c>
      <c r="X1334"/>
      <c r="Y1334"/>
      <c r="Z1334" t="s">
        <v>31</v>
      </c>
    </row>
    <row r="1335" spans="1:26" x14ac:dyDescent="0.3">
      <c r="A1335" t="s">
        <v>2091</v>
      </c>
      <c r="B1335" t="s">
        <v>963</v>
      </c>
      <c r="C1335">
        <v>249107</v>
      </c>
      <c r="D1335" t="str">
        <f>+VLOOKUP(C1335,Param!K:L,2,FALSE)</f>
        <v>NAP SP ZOO</v>
      </c>
      <c r="E1335" t="s">
        <v>2092</v>
      </c>
      <c r="F1335" t="s">
        <v>28</v>
      </c>
      <c r="G1335" t="s">
        <v>29</v>
      </c>
      <c r="H1335" s="5">
        <v>1967.52</v>
      </c>
      <c r="I1335" s="5">
        <v>1967.52</v>
      </c>
      <c r="J1335" s="5">
        <v>0</v>
      </c>
      <c r="K1335" s="5">
        <v>1967.52</v>
      </c>
      <c r="L1335" s="5">
        <v>0</v>
      </c>
      <c r="M1335" t="str">
        <f>IF(ISERROR(VLOOKUP(A1335,'[1]Ecart validé'!$A:$A,1,FALSE)),Z1335,"Ecart Validé")</f>
        <v>valid</v>
      </c>
      <c r="R1335" t="s">
        <v>30</v>
      </c>
      <c r="X1335"/>
      <c r="Y1335"/>
      <c r="Z1335" t="s">
        <v>31</v>
      </c>
    </row>
    <row r="1336" spans="1:26" x14ac:dyDescent="0.3">
      <c r="A1336" t="s">
        <v>2093</v>
      </c>
      <c r="B1336" t="s">
        <v>963</v>
      </c>
      <c r="C1336">
        <v>249107</v>
      </c>
      <c r="D1336" t="str">
        <f>+VLOOKUP(C1336,Param!K:L,2,FALSE)</f>
        <v>NAP SP ZOO</v>
      </c>
      <c r="E1336" t="s">
        <v>2092</v>
      </c>
      <c r="F1336" t="s">
        <v>35</v>
      </c>
      <c r="G1336" t="s">
        <v>29</v>
      </c>
      <c r="H1336" s="5">
        <v>5404.7</v>
      </c>
      <c r="I1336" s="5">
        <v>5404.6998000000003</v>
      </c>
      <c r="J1336" s="5">
        <v>1.99999999495048E-4</v>
      </c>
      <c r="K1336" s="5">
        <v>5404.7</v>
      </c>
      <c r="L1336" s="5">
        <v>0</v>
      </c>
      <c r="M1336" t="str">
        <f>IF(ISERROR(VLOOKUP(A1336,'[1]Ecart validé'!$A:$A,1,FALSE)),Z1336,"Ecart Validé")</f>
        <v>valid</v>
      </c>
      <c r="R1336" t="s">
        <v>30</v>
      </c>
      <c r="X1336"/>
      <c r="Y1336"/>
      <c r="Z1336" t="s">
        <v>31</v>
      </c>
    </row>
    <row r="1337" spans="1:26" x14ac:dyDescent="0.3">
      <c r="A1337" t="s">
        <v>2094</v>
      </c>
      <c r="B1337" t="s">
        <v>963</v>
      </c>
      <c r="C1337">
        <v>249107</v>
      </c>
      <c r="D1337" t="str">
        <f>+VLOOKUP(C1337,Param!K:L,2,FALSE)</f>
        <v>NAP SP ZOO</v>
      </c>
      <c r="E1337" t="s">
        <v>2092</v>
      </c>
      <c r="F1337" t="s">
        <v>37</v>
      </c>
      <c r="G1337" t="s">
        <v>29</v>
      </c>
      <c r="H1337" s="5">
        <v>984</v>
      </c>
      <c r="I1337" s="5">
        <v>984</v>
      </c>
      <c r="J1337" s="5">
        <v>0</v>
      </c>
      <c r="K1337" s="5">
        <v>984</v>
      </c>
      <c r="L1337" s="5">
        <v>0</v>
      </c>
      <c r="M1337" t="str">
        <f>IF(ISERROR(VLOOKUP(A1337,'[1]Ecart validé'!$A:$A,1,FALSE)),Z1337,"Ecart Validé")</f>
        <v>valid</v>
      </c>
      <c r="R1337" t="s">
        <v>30</v>
      </c>
      <c r="X1337"/>
      <c r="Y1337"/>
      <c r="Z1337" t="s">
        <v>31</v>
      </c>
    </row>
    <row r="1338" spans="1:26" x14ac:dyDescent="0.3">
      <c r="A1338" t="s">
        <v>2095</v>
      </c>
      <c r="B1338" t="s">
        <v>963</v>
      </c>
      <c r="C1338">
        <v>253582</v>
      </c>
      <c r="D1338" t="str">
        <f>+VLOOKUP(C1338,Param!K:L,2,FALSE)</f>
        <v>ROOMCHECKING FRANCE DISTRIBUTION</v>
      </c>
      <c r="E1338" t="s">
        <v>2096</v>
      </c>
      <c r="F1338" t="s">
        <v>51</v>
      </c>
      <c r="G1338" t="s">
        <v>29</v>
      </c>
      <c r="H1338" s="5">
        <v>5399</v>
      </c>
      <c r="I1338" s="5">
        <v>5399</v>
      </c>
      <c r="J1338" s="5">
        <v>0</v>
      </c>
      <c r="K1338" s="5">
        <v>5399</v>
      </c>
      <c r="L1338" s="5">
        <v>0</v>
      </c>
      <c r="M1338" t="str">
        <f>IF(ISERROR(VLOOKUP(A1338,'[1]Ecart validé'!$A:$A,1,FALSE)),Z1338,"Ecart Validé")</f>
        <v>valid</v>
      </c>
      <c r="R1338" t="s">
        <v>30</v>
      </c>
      <c r="X1338"/>
      <c r="Y1338"/>
      <c r="Z1338" t="s">
        <v>31</v>
      </c>
    </row>
    <row r="1339" spans="1:26" ht="57.6" x14ac:dyDescent="0.3">
      <c r="A1339" t="s">
        <v>2097</v>
      </c>
      <c r="B1339" t="s">
        <v>963</v>
      </c>
      <c r="C1339">
        <v>258156</v>
      </c>
      <c r="D1339" t="str">
        <f>+VLOOKUP(C1339,Param!K:L,2,FALSE)</f>
        <v>HOIST GROUP GMBH</v>
      </c>
      <c r="E1339" t="s">
        <v>2098</v>
      </c>
      <c r="F1339" t="s">
        <v>28</v>
      </c>
      <c r="G1339" t="s">
        <v>29</v>
      </c>
      <c r="H1339" s="5">
        <v>58.13</v>
      </c>
      <c r="I1339" s="5">
        <v>58.125</v>
      </c>
      <c r="J1339" s="5">
        <v>5.0000000000025501E-3</v>
      </c>
      <c r="K1339" s="5">
        <v>58.13</v>
      </c>
      <c r="L1339" s="5">
        <v>0</v>
      </c>
      <c r="M1339" t="str">
        <f>IF(ISERROR(VLOOKUP(A1339,'[1]Ecart validé'!$A:$A,1,FALSE)),Z1339,"Ecart Validé")</f>
        <v>valid</v>
      </c>
      <c r="R1339" t="s">
        <v>30</v>
      </c>
      <c r="S1339" t="s">
        <v>42</v>
      </c>
      <c r="T1339" t="s">
        <v>257</v>
      </c>
      <c r="U1339" s="13" t="s">
        <v>2099</v>
      </c>
      <c r="V1339" t="s">
        <v>45</v>
      </c>
      <c r="W1339" t="s">
        <v>992</v>
      </c>
      <c r="X1339" t="s">
        <v>418</v>
      </c>
      <c r="Y1339" t="s">
        <v>418</v>
      </c>
      <c r="Z1339" t="s">
        <v>31</v>
      </c>
    </row>
    <row r="1340" spans="1:26" ht="57.6" x14ac:dyDescent="0.3">
      <c r="A1340" t="s">
        <v>2100</v>
      </c>
      <c r="B1340" t="s">
        <v>963</v>
      </c>
      <c r="C1340">
        <v>258156</v>
      </c>
      <c r="D1340" t="str">
        <f>+VLOOKUP(C1340,Param!K:L,2,FALSE)</f>
        <v>HOIST GROUP GMBH</v>
      </c>
      <c r="E1340" t="s">
        <v>2098</v>
      </c>
      <c r="F1340" t="s">
        <v>33</v>
      </c>
      <c r="G1340" t="s">
        <v>29</v>
      </c>
      <c r="H1340" s="5">
        <v>58.13</v>
      </c>
      <c r="I1340" s="5">
        <v>58.125</v>
      </c>
      <c r="J1340" s="5">
        <v>5.0000000000025501E-3</v>
      </c>
      <c r="K1340" s="5">
        <v>58.13</v>
      </c>
      <c r="L1340" s="5">
        <v>0</v>
      </c>
      <c r="M1340" t="str">
        <f>IF(ISERROR(VLOOKUP(A1340,'[1]Ecart validé'!$A:$A,1,FALSE)),Z1340,"Ecart Validé")</f>
        <v>valid</v>
      </c>
      <c r="R1340" t="s">
        <v>30</v>
      </c>
      <c r="S1340" t="s">
        <v>42</v>
      </c>
      <c r="T1340" t="s">
        <v>257</v>
      </c>
      <c r="U1340" s="13" t="s">
        <v>2099</v>
      </c>
      <c r="V1340" t="s">
        <v>45</v>
      </c>
      <c r="W1340" t="s">
        <v>992</v>
      </c>
      <c r="X1340" t="s">
        <v>418</v>
      </c>
      <c r="Y1340" t="s">
        <v>418</v>
      </c>
      <c r="Z1340" t="s">
        <v>31</v>
      </c>
    </row>
    <row r="1341" spans="1:26" x14ac:dyDescent="0.3">
      <c r="A1341" t="s">
        <v>2101</v>
      </c>
      <c r="B1341" t="s">
        <v>963</v>
      </c>
      <c r="C1341">
        <v>258156</v>
      </c>
      <c r="D1341" t="str">
        <f>+VLOOKUP(C1341,Param!K:L,2,FALSE)</f>
        <v>HOIST GROUP GMBH</v>
      </c>
      <c r="E1341" t="s">
        <v>2102</v>
      </c>
      <c r="F1341" t="s">
        <v>37</v>
      </c>
      <c r="G1341" t="s">
        <v>29</v>
      </c>
      <c r="H1341" s="5">
        <v>10778.59</v>
      </c>
      <c r="I1341" s="5">
        <v>10778.5928</v>
      </c>
      <c r="J1341" s="5">
        <v>-2.8000000002066298E-3</v>
      </c>
      <c r="K1341" s="5">
        <v>10778.59</v>
      </c>
      <c r="L1341" s="5">
        <v>0</v>
      </c>
      <c r="M1341" t="str">
        <f>IF(ISERROR(VLOOKUP(A1341,'[1]Ecart validé'!$A:$A,1,FALSE)),Z1341,"Ecart Validé")</f>
        <v>valid</v>
      </c>
      <c r="R1341" t="s">
        <v>30</v>
      </c>
      <c r="X1341"/>
      <c r="Y1341"/>
      <c r="Z1341" t="s">
        <v>31</v>
      </c>
    </row>
    <row r="1342" spans="1:26" x14ac:dyDescent="0.3">
      <c r="A1342" t="s">
        <v>2103</v>
      </c>
      <c r="B1342" t="s">
        <v>963</v>
      </c>
      <c r="C1342">
        <v>258202</v>
      </c>
      <c r="D1342" t="str">
        <f>+VLOOKUP(C1342,Param!K:L,2,FALSE)</f>
        <v>FRANDSEN GROUP</v>
      </c>
      <c r="E1342" t="s">
        <v>2104</v>
      </c>
      <c r="F1342" t="s">
        <v>33</v>
      </c>
      <c r="G1342" t="s">
        <v>29</v>
      </c>
      <c r="H1342" s="5">
        <v>10065.48</v>
      </c>
      <c r="I1342" s="5">
        <v>10065.48</v>
      </c>
      <c r="J1342" s="5">
        <v>0</v>
      </c>
      <c r="K1342" s="5">
        <v>10065.48</v>
      </c>
      <c r="L1342" s="5">
        <v>0</v>
      </c>
      <c r="M1342" t="str">
        <f>IF(ISERROR(VLOOKUP(A1342,'[1]Ecart validé'!$A:$A,1,FALSE)),Z1342,"Ecart Validé")</f>
        <v>valid</v>
      </c>
      <c r="R1342" t="s">
        <v>30</v>
      </c>
      <c r="X1342"/>
      <c r="Y1342"/>
      <c r="Z1342" t="s">
        <v>31</v>
      </c>
    </row>
    <row r="1343" spans="1:26" x14ac:dyDescent="0.3">
      <c r="A1343" t="s">
        <v>2105</v>
      </c>
      <c r="B1343" t="s">
        <v>963</v>
      </c>
      <c r="C1343">
        <v>258202</v>
      </c>
      <c r="D1343" t="str">
        <f>+VLOOKUP(C1343,Param!K:L,2,FALSE)</f>
        <v>FRANDSEN GROUP</v>
      </c>
      <c r="E1343" t="s">
        <v>2104</v>
      </c>
      <c r="F1343" t="s">
        <v>35</v>
      </c>
      <c r="G1343" t="s">
        <v>29</v>
      </c>
      <c r="H1343" s="5">
        <v>239.82</v>
      </c>
      <c r="I1343" s="5">
        <v>239.82</v>
      </c>
      <c r="J1343" s="5">
        <v>0</v>
      </c>
      <c r="K1343" s="5">
        <v>239.82</v>
      </c>
      <c r="L1343" s="5">
        <v>0</v>
      </c>
      <c r="M1343" t="str">
        <f>IF(ISERROR(VLOOKUP(A1343,'[1]Ecart validé'!$A:$A,1,FALSE)),Z1343,"Ecart Validé")</f>
        <v>valid</v>
      </c>
      <c r="R1343" t="s">
        <v>30</v>
      </c>
      <c r="X1343"/>
      <c r="Y1343"/>
      <c r="Z1343" t="s">
        <v>31</v>
      </c>
    </row>
    <row r="1344" spans="1:26" x14ac:dyDescent="0.3">
      <c r="A1344" t="s">
        <v>2106</v>
      </c>
      <c r="B1344" t="s">
        <v>963</v>
      </c>
      <c r="C1344">
        <v>258202</v>
      </c>
      <c r="D1344" t="str">
        <f>+VLOOKUP(C1344,Param!K:L,2,FALSE)</f>
        <v>FRANDSEN GROUP</v>
      </c>
      <c r="E1344" t="s">
        <v>2104</v>
      </c>
      <c r="F1344" t="s">
        <v>37</v>
      </c>
      <c r="G1344" t="s">
        <v>29</v>
      </c>
      <c r="H1344" s="5">
        <v>159.96</v>
      </c>
      <c r="I1344" s="5">
        <v>159.96</v>
      </c>
      <c r="J1344" s="5">
        <v>0</v>
      </c>
      <c r="K1344" s="5">
        <v>159.96</v>
      </c>
      <c r="L1344" s="5">
        <v>0</v>
      </c>
      <c r="M1344" t="str">
        <f>IF(ISERROR(VLOOKUP(A1344,'[1]Ecart validé'!$A:$A,1,FALSE)),Z1344,"Ecart Validé")</f>
        <v>valid</v>
      </c>
      <c r="R1344" t="s">
        <v>30</v>
      </c>
      <c r="X1344"/>
      <c r="Y1344"/>
      <c r="Z1344" t="s">
        <v>31</v>
      </c>
    </row>
    <row r="1345" spans="1:26" x14ac:dyDescent="0.3">
      <c r="A1345" t="s">
        <v>2107</v>
      </c>
      <c r="B1345" t="s">
        <v>963</v>
      </c>
      <c r="C1345">
        <v>258202</v>
      </c>
      <c r="D1345" t="str">
        <f>+VLOOKUP(C1345,Param!K:L,2,FALSE)</f>
        <v>FRANDSEN GROUP</v>
      </c>
      <c r="E1345" t="s">
        <v>2108</v>
      </c>
      <c r="F1345" t="s">
        <v>37</v>
      </c>
      <c r="G1345" t="s">
        <v>29</v>
      </c>
      <c r="H1345" s="5">
        <v>1131.93</v>
      </c>
      <c r="I1345" s="5">
        <v>1131.93</v>
      </c>
      <c r="J1345" s="5">
        <v>0</v>
      </c>
      <c r="K1345" s="5">
        <v>1131.93</v>
      </c>
      <c r="L1345" s="5">
        <v>0</v>
      </c>
      <c r="M1345" t="str">
        <f>IF(ISERROR(VLOOKUP(A1345,'[1]Ecart validé'!$A:$A,1,FALSE)),Z1345,"Ecart Validé")</f>
        <v>valid</v>
      </c>
      <c r="R1345" t="s">
        <v>30</v>
      </c>
      <c r="X1345"/>
      <c r="Y1345"/>
      <c r="Z1345" t="s">
        <v>31</v>
      </c>
    </row>
    <row r="1346" spans="1:26" x14ac:dyDescent="0.3">
      <c r="A1346" t="s">
        <v>2109</v>
      </c>
      <c r="B1346" t="s">
        <v>963</v>
      </c>
      <c r="C1346">
        <v>259457</v>
      </c>
      <c r="D1346" t="str">
        <f>+VLOOKUP(C1346,Param!K:L,2,FALSE)</f>
        <v>ONEPARK</v>
      </c>
      <c r="E1346" t="s">
        <v>2110</v>
      </c>
      <c r="F1346" t="s">
        <v>51</v>
      </c>
      <c r="G1346" t="s">
        <v>29</v>
      </c>
      <c r="H1346" s="5">
        <v>68664.25</v>
      </c>
      <c r="I1346" s="5">
        <v>68664.246100000004</v>
      </c>
      <c r="J1346" s="5">
        <v>3.89999999606516E-3</v>
      </c>
      <c r="K1346" s="5">
        <v>68664.25</v>
      </c>
      <c r="L1346" s="5">
        <v>0</v>
      </c>
      <c r="M1346" t="str">
        <f>IF(ISERROR(VLOOKUP(A1346,'[1]Ecart validé'!$A:$A,1,FALSE)),Z1346,"Ecart Validé")</f>
        <v>valid</v>
      </c>
      <c r="R1346" t="s">
        <v>30</v>
      </c>
      <c r="X1346"/>
      <c r="Y1346"/>
      <c r="Z1346" t="s">
        <v>31</v>
      </c>
    </row>
    <row r="1347" spans="1:26" x14ac:dyDescent="0.3">
      <c r="A1347" t="s">
        <v>2111</v>
      </c>
      <c r="B1347" t="s">
        <v>963</v>
      </c>
      <c r="C1347">
        <v>260847</v>
      </c>
      <c r="D1347" t="str">
        <f>+VLOOKUP(C1347,Param!K:L,2,FALSE)</f>
        <v>MOVENPICK Wein Schweiz AG</v>
      </c>
      <c r="E1347" t="s">
        <v>2112</v>
      </c>
      <c r="F1347" t="s">
        <v>28</v>
      </c>
      <c r="G1347" t="s">
        <v>29</v>
      </c>
      <c r="H1347" s="5">
        <v>12830.64</v>
      </c>
      <c r="I1347" s="5">
        <v>12830.635</v>
      </c>
      <c r="J1347" s="5">
        <v>4.9999999991996403E-3</v>
      </c>
      <c r="K1347" s="5">
        <v>12830.64</v>
      </c>
      <c r="L1347" s="5">
        <v>0</v>
      </c>
      <c r="M1347" t="str">
        <f>IF(ISERROR(VLOOKUP(A1347,'[1]Ecart validé'!$A:$A,1,FALSE)),Z1347,"Ecart Validé")</f>
        <v>valid</v>
      </c>
      <c r="R1347" t="s">
        <v>30</v>
      </c>
      <c r="X1347"/>
      <c r="Y1347"/>
      <c r="Z1347" t="s">
        <v>31</v>
      </c>
    </row>
    <row r="1348" spans="1:26" x14ac:dyDescent="0.3">
      <c r="A1348" t="s">
        <v>2113</v>
      </c>
      <c r="B1348" t="s">
        <v>963</v>
      </c>
      <c r="C1348">
        <v>260847</v>
      </c>
      <c r="D1348" t="str">
        <f>+VLOOKUP(C1348,Param!K:L,2,FALSE)</f>
        <v>MOVENPICK Wein Schweiz AG</v>
      </c>
      <c r="E1348" t="s">
        <v>2112</v>
      </c>
      <c r="F1348" t="s">
        <v>33</v>
      </c>
      <c r="G1348" t="s">
        <v>29</v>
      </c>
      <c r="H1348" s="5">
        <v>1154.69</v>
      </c>
      <c r="I1348" s="5">
        <v>1154.6880000000001</v>
      </c>
      <c r="J1348" s="5">
        <v>1.9999999999527002E-3</v>
      </c>
      <c r="K1348" s="5">
        <v>1154.69</v>
      </c>
      <c r="L1348" s="5">
        <v>0</v>
      </c>
      <c r="M1348" t="str">
        <f>IF(ISERROR(VLOOKUP(A1348,'[1]Ecart validé'!$A:$A,1,FALSE)),Z1348,"Ecart Validé")</f>
        <v>valid</v>
      </c>
      <c r="R1348" t="s">
        <v>30</v>
      </c>
      <c r="X1348"/>
      <c r="Y1348"/>
      <c r="Z1348" t="s">
        <v>31</v>
      </c>
    </row>
    <row r="1349" spans="1:26" x14ac:dyDescent="0.3">
      <c r="A1349" t="s">
        <v>2114</v>
      </c>
      <c r="B1349" t="s">
        <v>963</v>
      </c>
      <c r="C1349">
        <v>260847</v>
      </c>
      <c r="D1349" t="str">
        <f>+VLOOKUP(C1349,Param!K:L,2,FALSE)</f>
        <v>MOVENPICK Wein Schweiz AG</v>
      </c>
      <c r="E1349" t="s">
        <v>2112</v>
      </c>
      <c r="F1349" t="s">
        <v>35</v>
      </c>
      <c r="G1349" t="s">
        <v>29</v>
      </c>
      <c r="H1349" s="5">
        <v>4522.16</v>
      </c>
      <c r="I1349" s="5">
        <v>4522.1594999999998</v>
      </c>
      <c r="J1349" s="5">
        <v>5.0000000010186297E-4</v>
      </c>
      <c r="K1349" s="5">
        <v>4522.16</v>
      </c>
      <c r="L1349" s="5">
        <v>0</v>
      </c>
      <c r="M1349" t="str">
        <f>IF(ISERROR(VLOOKUP(A1349,'[1]Ecart validé'!$A:$A,1,FALSE)),Z1349,"Ecart Validé")</f>
        <v>valid</v>
      </c>
      <c r="R1349" t="s">
        <v>30</v>
      </c>
      <c r="X1349"/>
      <c r="Y1349"/>
      <c r="Z1349" t="s">
        <v>31</v>
      </c>
    </row>
    <row r="1350" spans="1:26" x14ac:dyDescent="0.3">
      <c r="A1350" t="s">
        <v>2115</v>
      </c>
      <c r="B1350" t="s">
        <v>963</v>
      </c>
      <c r="C1350">
        <v>260847</v>
      </c>
      <c r="D1350" t="str">
        <f>+VLOOKUP(C1350,Param!K:L,2,FALSE)</f>
        <v>MOVENPICK Wein Schweiz AG</v>
      </c>
      <c r="E1350" t="s">
        <v>2112</v>
      </c>
      <c r="F1350" t="s">
        <v>37</v>
      </c>
      <c r="G1350" t="s">
        <v>29</v>
      </c>
      <c r="H1350" s="5">
        <v>1946.33</v>
      </c>
      <c r="I1350" s="5">
        <v>1946.3285000000001</v>
      </c>
      <c r="J1350" s="5">
        <v>1.49999999985084E-3</v>
      </c>
      <c r="K1350" s="5">
        <v>1946.33</v>
      </c>
      <c r="L1350" s="5">
        <v>0</v>
      </c>
      <c r="M1350" t="str">
        <f>IF(ISERROR(VLOOKUP(A1350,'[1]Ecart validé'!$A:$A,1,FALSE)),Z1350,"Ecart Validé")</f>
        <v>valid</v>
      </c>
      <c r="R1350" t="s">
        <v>30</v>
      </c>
      <c r="X1350"/>
      <c r="Y1350"/>
      <c r="Z1350" t="s">
        <v>31</v>
      </c>
    </row>
    <row r="1351" spans="1:26" x14ac:dyDescent="0.3">
      <c r="A1351" t="s">
        <v>2116</v>
      </c>
      <c r="B1351" t="s">
        <v>963</v>
      </c>
      <c r="C1351">
        <v>263595</v>
      </c>
      <c r="D1351" t="str">
        <f>+VLOOKUP(C1351,Param!K:L,2,FALSE)</f>
        <v>HILDING ANDERS INTERNATIONAL AB</v>
      </c>
      <c r="E1351" t="s">
        <v>2117</v>
      </c>
      <c r="F1351" t="s">
        <v>28</v>
      </c>
      <c r="G1351" t="s">
        <v>29</v>
      </c>
      <c r="H1351" s="5">
        <v>65881.87</v>
      </c>
      <c r="I1351" s="5">
        <v>65881.87</v>
      </c>
      <c r="J1351" s="5">
        <v>0</v>
      </c>
      <c r="K1351" s="5">
        <v>65881.87</v>
      </c>
      <c r="L1351" s="5">
        <v>0</v>
      </c>
      <c r="M1351" t="str">
        <f>IF(ISERROR(VLOOKUP(A1351,'[1]Ecart validé'!$A:$A,1,FALSE)),Z1351,"Ecart Validé")</f>
        <v>valid</v>
      </c>
      <c r="R1351" t="s">
        <v>30</v>
      </c>
      <c r="X1351"/>
      <c r="Y1351"/>
      <c r="Z1351" t="s">
        <v>31</v>
      </c>
    </row>
    <row r="1352" spans="1:26" x14ac:dyDescent="0.3">
      <c r="A1352" t="s">
        <v>2118</v>
      </c>
      <c r="B1352" t="s">
        <v>963</v>
      </c>
      <c r="C1352">
        <v>263595</v>
      </c>
      <c r="D1352" t="str">
        <f>+VLOOKUP(C1352,Param!K:L,2,FALSE)</f>
        <v>HILDING ANDERS INTERNATIONAL AB</v>
      </c>
      <c r="E1352" t="s">
        <v>2117</v>
      </c>
      <c r="F1352" t="s">
        <v>33</v>
      </c>
      <c r="G1352" t="s">
        <v>29</v>
      </c>
      <c r="H1352" s="5">
        <v>10269.299999999999</v>
      </c>
      <c r="I1352" s="5">
        <v>10269.295</v>
      </c>
      <c r="J1352" s="5">
        <v>4.9999999991996403E-3</v>
      </c>
      <c r="K1352" s="5">
        <v>10269.299999999999</v>
      </c>
      <c r="L1352" s="5">
        <v>0</v>
      </c>
      <c r="M1352" t="str">
        <f>IF(ISERROR(VLOOKUP(A1352,'[1]Ecart validé'!$A:$A,1,FALSE)),Z1352,"Ecart Validé")</f>
        <v>valid</v>
      </c>
      <c r="R1352" t="s">
        <v>30</v>
      </c>
      <c r="X1352"/>
      <c r="Y1352"/>
      <c r="Z1352" t="s">
        <v>31</v>
      </c>
    </row>
    <row r="1353" spans="1:26" x14ac:dyDescent="0.3">
      <c r="A1353" t="s">
        <v>2119</v>
      </c>
      <c r="B1353" t="s">
        <v>963</v>
      </c>
      <c r="C1353">
        <v>263595</v>
      </c>
      <c r="D1353" t="str">
        <f>+VLOOKUP(C1353,Param!K:L,2,FALSE)</f>
        <v>HILDING ANDERS INTERNATIONAL AB</v>
      </c>
      <c r="E1353" t="s">
        <v>2117</v>
      </c>
      <c r="F1353" t="s">
        <v>35</v>
      </c>
      <c r="G1353" t="s">
        <v>29</v>
      </c>
      <c r="H1353" s="5">
        <v>6162.28</v>
      </c>
      <c r="I1353" s="5">
        <v>6162.2759999999998</v>
      </c>
      <c r="J1353" s="5">
        <v>3.9999999999054099E-3</v>
      </c>
      <c r="K1353" s="5">
        <v>6162.28</v>
      </c>
      <c r="L1353" s="5">
        <v>0</v>
      </c>
      <c r="M1353" t="str">
        <f>IF(ISERROR(VLOOKUP(A1353,'[1]Ecart validé'!$A:$A,1,FALSE)),Z1353,"Ecart Validé")</f>
        <v>valid</v>
      </c>
      <c r="R1353" t="s">
        <v>30</v>
      </c>
      <c r="X1353"/>
      <c r="Y1353"/>
      <c r="Z1353" t="s">
        <v>31</v>
      </c>
    </row>
    <row r="1354" spans="1:26" ht="72" x14ac:dyDescent="0.3">
      <c r="A1354" t="s">
        <v>2120</v>
      </c>
      <c r="B1354" t="s">
        <v>963</v>
      </c>
      <c r="C1354">
        <v>263595</v>
      </c>
      <c r="D1354" t="str">
        <f>+VLOOKUP(C1354,Param!K:L,2,FALSE)</f>
        <v>HILDING ANDERS INTERNATIONAL AB</v>
      </c>
      <c r="E1354" t="s">
        <v>2117</v>
      </c>
      <c r="F1354" t="s">
        <v>37</v>
      </c>
      <c r="G1354" t="s">
        <v>29</v>
      </c>
      <c r="H1354" s="5">
        <v>14883.8</v>
      </c>
      <c r="I1354" s="5">
        <v>14883.8</v>
      </c>
      <c r="J1354" s="5">
        <v>0</v>
      </c>
      <c r="K1354" s="5">
        <v>14883.8</v>
      </c>
      <c r="L1354" s="5">
        <v>0</v>
      </c>
      <c r="M1354" t="str">
        <f>IF(ISERROR(VLOOKUP(A1354,'[1]Ecart validé'!$A:$A,1,FALSE)),Z1354,"Ecart Validé")</f>
        <v>valid</v>
      </c>
      <c r="R1354" t="s">
        <v>456</v>
      </c>
      <c r="S1354" t="s">
        <v>42</v>
      </c>
      <c r="T1354" t="s">
        <v>43</v>
      </c>
      <c r="U1354" s="13" t="s">
        <v>2121</v>
      </c>
      <c r="V1354" t="s">
        <v>45</v>
      </c>
      <c r="X1354" t="s">
        <v>458</v>
      </c>
      <c r="Y1354" t="s">
        <v>458</v>
      </c>
      <c r="Z1354" t="s">
        <v>31</v>
      </c>
    </row>
    <row r="1355" spans="1:26" x14ac:dyDescent="0.3">
      <c r="A1355" t="s">
        <v>2122</v>
      </c>
      <c r="B1355" t="s">
        <v>963</v>
      </c>
      <c r="C1355">
        <v>263595</v>
      </c>
      <c r="D1355" t="str">
        <f>+VLOOKUP(C1355,Param!K:L,2,FALSE)</f>
        <v>HILDING ANDERS INTERNATIONAL AB</v>
      </c>
      <c r="E1355" t="s">
        <v>2123</v>
      </c>
      <c r="F1355" t="s">
        <v>51</v>
      </c>
      <c r="G1355" t="s">
        <v>29</v>
      </c>
      <c r="H1355" s="5">
        <v>66514.320000000007</v>
      </c>
      <c r="I1355" s="5">
        <v>66514.300499999998</v>
      </c>
      <c r="J1355" s="5">
        <v>1.9500000009429599E-2</v>
      </c>
      <c r="K1355" s="5">
        <v>66514.320000000007</v>
      </c>
      <c r="L1355" s="5">
        <v>0</v>
      </c>
      <c r="M1355" t="str">
        <f>IF(ISERROR(VLOOKUP(A1355,'[1]Ecart validé'!$A:$A,1,FALSE)),Z1355,"Ecart Validé")</f>
        <v>valid</v>
      </c>
      <c r="R1355" t="s">
        <v>30</v>
      </c>
      <c r="X1355"/>
      <c r="Y1355"/>
      <c r="Z1355" t="s">
        <v>31</v>
      </c>
    </row>
    <row r="1356" spans="1:26" x14ac:dyDescent="0.3">
      <c r="A1356" t="s">
        <v>2124</v>
      </c>
      <c r="B1356" t="s">
        <v>963</v>
      </c>
      <c r="C1356">
        <v>264943</v>
      </c>
      <c r="D1356" t="str">
        <f>+VLOOKUP(C1356,Param!K:L,2,FALSE)</f>
        <v>SOREC SOLUTIONS</v>
      </c>
      <c r="E1356" t="s">
        <v>2125</v>
      </c>
      <c r="F1356" t="s">
        <v>28</v>
      </c>
      <c r="G1356" t="s">
        <v>29</v>
      </c>
      <c r="H1356" s="5">
        <v>9489.58</v>
      </c>
      <c r="I1356" s="5">
        <v>9489.5848000000005</v>
      </c>
      <c r="J1356" s="5">
        <v>-4.80000000061409E-3</v>
      </c>
      <c r="K1356" s="5">
        <v>9489.5848000000005</v>
      </c>
      <c r="L1356" s="5">
        <v>-4.80000000061409E-3</v>
      </c>
      <c r="M1356" t="str">
        <f>IF(ISERROR(VLOOKUP(A1356,'[1]Ecart validé'!$A:$A,1,FALSE)),Z1356,"Ecart Validé")</f>
        <v>valid</v>
      </c>
      <c r="R1356" t="s">
        <v>30</v>
      </c>
      <c r="X1356"/>
      <c r="Y1356"/>
      <c r="Z1356" t="s">
        <v>31</v>
      </c>
    </row>
    <row r="1357" spans="1:26" ht="43.2" x14ac:dyDescent="0.3">
      <c r="A1357" t="s">
        <v>2126</v>
      </c>
      <c r="B1357" t="s">
        <v>963</v>
      </c>
      <c r="C1357">
        <v>264943</v>
      </c>
      <c r="D1357" t="str">
        <f>+VLOOKUP(C1357,Param!K:L,2,FALSE)</f>
        <v>SOREC SOLUTIONS</v>
      </c>
      <c r="E1357" t="s">
        <v>2125</v>
      </c>
      <c r="F1357" t="s">
        <v>33</v>
      </c>
      <c r="G1357" t="s">
        <v>29</v>
      </c>
      <c r="H1357" s="5">
        <v>9709.36</v>
      </c>
      <c r="I1357" s="5">
        <v>14953.632799999999</v>
      </c>
      <c r="J1357" s="5">
        <v>-5244.2727999999897</v>
      </c>
      <c r="K1357" s="5">
        <v>14953.632799999999</v>
      </c>
      <c r="L1357" s="5">
        <v>-5244.2727999999897</v>
      </c>
      <c r="M1357" t="str">
        <f>IF(ISERROR(VLOOKUP(A1357,'[1]Ecart validé'!$A:$A,1,FALSE)),Z1357,"Ecart Validé")</f>
        <v>waiting</v>
      </c>
      <c r="N1357" t="s">
        <v>2127</v>
      </c>
      <c r="O1357" t="s">
        <v>2128</v>
      </c>
      <c r="P1357" t="s">
        <v>85</v>
      </c>
      <c r="Q1357" t="s">
        <v>2129</v>
      </c>
      <c r="R1357" t="s">
        <v>30</v>
      </c>
      <c r="S1357" t="s">
        <v>42</v>
      </c>
      <c r="T1357" t="s">
        <v>43</v>
      </c>
      <c r="U1357" s="12" t="s">
        <v>2130</v>
      </c>
      <c r="V1357" t="s">
        <v>45</v>
      </c>
      <c r="X1357" t="s">
        <v>2131</v>
      </c>
      <c r="Y1357" t="s">
        <v>2131</v>
      </c>
      <c r="Z1357" t="s">
        <v>260</v>
      </c>
    </row>
    <row r="1358" spans="1:26" x14ac:dyDescent="0.3">
      <c r="A1358" t="s">
        <v>2132</v>
      </c>
      <c r="B1358" t="s">
        <v>963</v>
      </c>
      <c r="C1358">
        <v>264943</v>
      </c>
      <c r="D1358" t="str">
        <f>+VLOOKUP(C1358,Param!K:L,2,FALSE)</f>
        <v>SOREC SOLUTIONS</v>
      </c>
      <c r="E1358" t="s">
        <v>2125</v>
      </c>
      <c r="F1358" t="s">
        <v>35</v>
      </c>
      <c r="G1358" t="s">
        <v>29</v>
      </c>
      <c r="H1358" s="5">
        <v>43716.07</v>
      </c>
      <c r="I1358" s="5">
        <v>43716.070399999997</v>
      </c>
      <c r="J1358" s="5">
        <v>-3.9999999717110697E-4</v>
      </c>
      <c r="K1358" s="5">
        <v>43716.070399999997</v>
      </c>
      <c r="L1358" s="5">
        <v>-3.9999999717110697E-4</v>
      </c>
      <c r="M1358" t="str">
        <f>IF(ISERROR(VLOOKUP(A1358,'[1]Ecart validé'!$A:$A,1,FALSE)),Z1358,"Ecart Validé")</f>
        <v>valid</v>
      </c>
      <c r="R1358" t="s">
        <v>30</v>
      </c>
      <c r="X1358"/>
      <c r="Y1358"/>
      <c r="Z1358" t="s">
        <v>31</v>
      </c>
    </row>
    <row r="1359" spans="1:26" x14ac:dyDescent="0.3">
      <c r="A1359" t="s">
        <v>2133</v>
      </c>
      <c r="B1359" t="s">
        <v>963</v>
      </c>
      <c r="C1359">
        <v>264943</v>
      </c>
      <c r="D1359" t="str">
        <f>+VLOOKUP(C1359,Param!K:L,2,FALSE)</f>
        <v>SOREC SOLUTIONS</v>
      </c>
      <c r="E1359" t="s">
        <v>2125</v>
      </c>
      <c r="F1359" t="s">
        <v>37</v>
      </c>
      <c r="G1359" t="s">
        <v>29</v>
      </c>
      <c r="H1359" s="5">
        <v>19716.86</v>
      </c>
      <c r="I1359" s="5">
        <v>19716.861199999999</v>
      </c>
      <c r="J1359" s="5">
        <v>-1.19999999878928E-3</v>
      </c>
      <c r="K1359" s="5">
        <v>19716.861199999999</v>
      </c>
      <c r="L1359" s="5">
        <v>-1.19999999878928E-3</v>
      </c>
      <c r="M1359" t="str">
        <f>IF(ISERROR(VLOOKUP(A1359,'[1]Ecart validé'!$A:$A,1,FALSE)),Z1359,"Ecart Validé")</f>
        <v>valid</v>
      </c>
      <c r="R1359" t="s">
        <v>30</v>
      </c>
      <c r="V1359" t="s">
        <v>60</v>
      </c>
      <c r="W1359" t="s">
        <v>61</v>
      </c>
      <c r="X1359"/>
      <c r="Y1359"/>
      <c r="Z1359" t="s">
        <v>31</v>
      </c>
    </row>
    <row r="1360" spans="1:26" x14ac:dyDescent="0.3">
      <c r="A1360" t="s">
        <v>2134</v>
      </c>
      <c r="B1360" t="s">
        <v>963</v>
      </c>
      <c r="C1360">
        <v>264943</v>
      </c>
      <c r="D1360" t="str">
        <f>+VLOOKUP(C1360,Param!K:L,2,FALSE)</f>
        <v>SOREC SOLUTIONS</v>
      </c>
      <c r="E1360" t="s">
        <v>2135</v>
      </c>
      <c r="F1360" t="s">
        <v>28</v>
      </c>
      <c r="G1360" t="s">
        <v>29</v>
      </c>
      <c r="H1360" s="5">
        <v>14786.24</v>
      </c>
      <c r="I1360" s="5">
        <v>14786.2372</v>
      </c>
      <c r="J1360" s="5">
        <v>2.8000000002066298E-3</v>
      </c>
      <c r="K1360" s="5">
        <v>14786.2372</v>
      </c>
      <c r="L1360" s="5">
        <v>2.8000000002066298E-3</v>
      </c>
      <c r="M1360" t="str">
        <f>IF(ISERROR(VLOOKUP(A1360,'[1]Ecart validé'!$A:$A,1,FALSE)),Z1360,"Ecart Validé")</f>
        <v>valid</v>
      </c>
      <c r="R1360" t="s">
        <v>30</v>
      </c>
      <c r="V1360" t="s">
        <v>60</v>
      </c>
      <c r="W1360" t="s">
        <v>61</v>
      </c>
      <c r="X1360"/>
      <c r="Y1360"/>
      <c r="Z1360" t="s">
        <v>31</v>
      </c>
    </row>
    <row r="1361" spans="1:26" ht="28.8" x14ac:dyDescent="0.3">
      <c r="A1361" t="s">
        <v>2136</v>
      </c>
      <c r="B1361" t="s">
        <v>963</v>
      </c>
      <c r="C1361">
        <v>264943</v>
      </c>
      <c r="D1361" t="str">
        <f>+VLOOKUP(C1361,Param!K:L,2,FALSE)</f>
        <v>SOREC SOLUTIONS</v>
      </c>
      <c r="E1361" t="s">
        <v>2135</v>
      </c>
      <c r="F1361" t="s">
        <v>33</v>
      </c>
      <c r="G1361" t="s">
        <v>29</v>
      </c>
      <c r="H1361" s="5">
        <v>3247.54</v>
      </c>
      <c r="I1361" s="5">
        <v>6495.0807999999997</v>
      </c>
      <c r="J1361" s="5">
        <v>-3247.5407999999902</v>
      </c>
      <c r="K1361" s="5">
        <v>6495.0807999999997</v>
      </c>
      <c r="L1361" s="5">
        <v>-3247.5407999999902</v>
      </c>
      <c r="M1361" t="str">
        <f>IF(ISERROR(VLOOKUP(A1361,'[1]Ecart validé'!$A:$A,1,FALSE)),Z1361,"Ecart Validé")</f>
        <v>waiting</v>
      </c>
      <c r="N1361" t="s">
        <v>2127</v>
      </c>
      <c r="O1361" t="s">
        <v>2128</v>
      </c>
      <c r="P1361" t="s">
        <v>85</v>
      </c>
      <c r="Q1361" t="s">
        <v>2129</v>
      </c>
      <c r="R1361" t="s">
        <v>30</v>
      </c>
      <c r="S1361" t="s">
        <v>42</v>
      </c>
      <c r="T1361" t="s">
        <v>43</v>
      </c>
      <c r="U1361" s="12" t="s">
        <v>2137</v>
      </c>
      <c r="V1361" t="s">
        <v>45</v>
      </c>
      <c r="X1361" t="s">
        <v>2131</v>
      </c>
      <c r="Y1361" t="s">
        <v>2131</v>
      </c>
      <c r="Z1361" t="s">
        <v>260</v>
      </c>
    </row>
    <row r="1362" spans="1:26" x14ac:dyDescent="0.3">
      <c r="A1362" t="s">
        <v>2138</v>
      </c>
      <c r="B1362" t="s">
        <v>963</v>
      </c>
      <c r="C1362">
        <v>264943</v>
      </c>
      <c r="D1362" t="str">
        <f>+VLOOKUP(C1362,Param!K:L,2,FALSE)</f>
        <v>SOREC SOLUTIONS</v>
      </c>
      <c r="E1362" t="s">
        <v>2135</v>
      </c>
      <c r="F1362" t="s">
        <v>35</v>
      </c>
      <c r="G1362" t="s">
        <v>29</v>
      </c>
      <c r="H1362" s="5">
        <v>264.76</v>
      </c>
      <c r="I1362" s="5">
        <v>264.762</v>
      </c>
      <c r="J1362" s="5">
        <v>-2.0000000000095402E-3</v>
      </c>
      <c r="K1362" s="5">
        <v>264.762</v>
      </c>
      <c r="L1362" s="5">
        <v>-2.0000000000095402E-3</v>
      </c>
      <c r="M1362" t="str">
        <f>IF(ISERROR(VLOOKUP(A1362,'[1]Ecart validé'!$A:$A,1,FALSE)),Z1362,"Ecart Validé")</f>
        <v>valid</v>
      </c>
      <c r="R1362" t="s">
        <v>30</v>
      </c>
      <c r="X1362"/>
      <c r="Y1362"/>
      <c r="Z1362" t="s">
        <v>31</v>
      </c>
    </row>
    <row r="1363" spans="1:26" x14ac:dyDescent="0.3">
      <c r="A1363" t="s">
        <v>2139</v>
      </c>
      <c r="B1363" t="s">
        <v>963</v>
      </c>
      <c r="C1363">
        <v>264943</v>
      </c>
      <c r="D1363" t="str">
        <f>+VLOOKUP(C1363,Param!K:L,2,FALSE)</f>
        <v>SOREC SOLUTIONS</v>
      </c>
      <c r="E1363" t="s">
        <v>2135</v>
      </c>
      <c r="F1363" t="s">
        <v>37</v>
      </c>
      <c r="G1363" t="s">
        <v>29</v>
      </c>
      <c r="H1363" s="5">
        <v>4075.74</v>
      </c>
      <c r="I1363" s="5">
        <v>4075.7404000000001</v>
      </c>
      <c r="J1363" s="5">
        <v>-4.0000000035433897E-4</v>
      </c>
      <c r="K1363" s="5">
        <v>4075.7404000000001</v>
      </c>
      <c r="L1363" s="5">
        <v>-4.0000000035433897E-4</v>
      </c>
      <c r="M1363" t="str">
        <f>IF(ISERROR(VLOOKUP(A1363,'[1]Ecart validé'!$A:$A,1,FALSE)),Z1363,"Ecart Validé")</f>
        <v>valid</v>
      </c>
      <c r="R1363" t="s">
        <v>30</v>
      </c>
      <c r="V1363" t="s">
        <v>60</v>
      </c>
      <c r="W1363" t="s">
        <v>61</v>
      </c>
      <c r="X1363"/>
      <c r="Y1363"/>
      <c r="Z1363" t="s">
        <v>31</v>
      </c>
    </row>
    <row r="1364" spans="1:26" x14ac:dyDescent="0.3">
      <c r="A1364" t="s">
        <v>2140</v>
      </c>
      <c r="B1364" t="s">
        <v>963</v>
      </c>
      <c r="C1364">
        <v>265693</v>
      </c>
      <c r="D1364" t="str">
        <f>+VLOOKUP(C1364,Param!K:L,2,FALSE)</f>
        <v>CB INFO CARTES</v>
      </c>
      <c r="E1364" t="s">
        <v>2141</v>
      </c>
      <c r="F1364" t="s">
        <v>28</v>
      </c>
      <c r="G1364" t="s">
        <v>29</v>
      </c>
      <c r="H1364" s="5">
        <v>5250.65</v>
      </c>
      <c r="I1364" s="5">
        <v>5250.65</v>
      </c>
      <c r="J1364" s="5">
        <v>0</v>
      </c>
      <c r="K1364" s="5">
        <v>5250.65</v>
      </c>
      <c r="L1364" s="5">
        <v>0</v>
      </c>
      <c r="M1364" t="str">
        <f>IF(ISERROR(VLOOKUP(A1364,'[1]Ecart validé'!$A:$A,1,FALSE)),Z1364,"Ecart Validé")</f>
        <v>valid</v>
      </c>
      <c r="R1364" t="s">
        <v>30</v>
      </c>
      <c r="X1364"/>
      <c r="Y1364"/>
      <c r="Z1364" t="s">
        <v>31</v>
      </c>
    </row>
    <row r="1365" spans="1:26" x14ac:dyDescent="0.3">
      <c r="A1365" t="s">
        <v>2142</v>
      </c>
      <c r="B1365" t="s">
        <v>963</v>
      </c>
      <c r="C1365">
        <v>265693</v>
      </c>
      <c r="D1365" t="str">
        <f>+VLOOKUP(C1365,Param!K:L,2,FALSE)</f>
        <v>CB INFO CARTES</v>
      </c>
      <c r="E1365" t="s">
        <v>2141</v>
      </c>
      <c r="F1365" t="s">
        <v>33</v>
      </c>
      <c r="G1365" t="s">
        <v>29</v>
      </c>
      <c r="H1365" s="5">
        <v>377.08</v>
      </c>
      <c r="I1365" s="5">
        <v>377.07499999999999</v>
      </c>
      <c r="J1365" s="5">
        <v>4.9999999999954499E-3</v>
      </c>
      <c r="K1365" s="5">
        <v>377.08</v>
      </c>
      <c r="L1365" s="5">
        <v>0</v>
      </c>
      <c r="M1365" t="str">
        <f>IF(ISERROR(VLOOKUP(A1365,'[1]Ecart validé'!$A:$A,1,FALSE)),Z1365,"Ecart Validé")</f>
        <v>valid</v>
      </c>
      <c r="R1365" t="s">
        <v>30</v>
      </c>
      <c r="X1365"/>
      <c r="Y1365"/>
      <c r="Z1365" t="s">
        <v>31</v>
      </c>
    </row>
    <row r="1366" spans="1:26" x14ac:dyDescent="0.3">
      <c r="A1366" t="s">
        <v>2143</v>
      </c>
      <c r="B1366" t="s">
        <v>963</v>
      </c>
      <c r="C1366">
        <v>265693</v>
      </c>
      <c r="D1366" t="str">
        <f>+VLOOKUP(C1366,Param!K:L,2,FALSE)</f>
        <v>CB INFO CARTES</v>
      </c>
      <c r="E1366" t="s">
        <v>2141</v>
      </c>
      <c r="F1366" t="s">
        <v>35</v>
      </c>
      <c r="G1366" t="s">
        <v>29</v>
      </c>
      <c r="H1366" s="5">
        <v>408.8</v>
      </c>
      <c r="I1366" s="5">
        <v>408.8</v>
      </c>
      <c r="J1366" s="5">
        <v>0</v>
      </c>
      <c r="K1366" s="5">
        <v>408.8</v>
      </c>
      <c r="L1366" s="5">
        <v>0</v>
      </c>
      <c r="M1366" t="str">
        <f>IF(ISERROR(VLOOKUP(A1366,'[1]Ecart validé'!$A:$A,1,FALSE)),Z1366,"Ecart Validé")</f>
        <v>valid</v>
      </c>
      <c r="R1366" t="s">
        <v>30</v>
      </c>
      <c r="X1366"/>
      <c r="Y1366"/>
      <c r="Z1366" t="s">
        <v>31</v>
      </c>
    </row>
    <row r="1367" spans="1:26" x14ac:dyDescent="0.3">
      <c r="A1367" t="s">
        <v>2144</v>
      </c>
      <c r="B1367" t="s">
        <v>963</v>
      </c>
      <c r="C1367">
        <v>265693</v>
      </c>
      <c r="D1367" t="str">
        <f>+VLOOKUP(C1367,Param!K:L,2,FALSE)</f>
        <v>CB INFO CARTES</v>
      </c>
      <c r="E1367" t="s">
        <v>2141</v>
      </c>
      <c r="F1367" t="s">
        <v>37</v>
      </c>
      <c r="G1367" t="s">
        <v>29</v>
      </c>
      <c r="H1367" s="5">
        <v>455.98</v>
      </c>
      <c r="I1367" s="5">
        <v>455.97500000000002</v>
      </c>
      <c r="J1367" s="5">
        <v>4.9999999999954499E-3</v>
      </c>
      <c r="K1367" s="5">
        <v>455.98</v>
      </c>
      <c r="L1367" s="5">
        <v>0</v>
      </c>
      <c r="M1367" t="str">
        <f>IF(ISERROR(VLOOKUP(A1367,'[1]Ecart validé'!$A:$A,1,FALSE)),Z1367,"Ecart Validé")</f>
        <v>valid</v>
      </c>
      <c r="R1367" t="s">
        <v>30</v>
      </c>
      <c r="X1367"/>
      <c r="Y1367"/>
      <c r="Z1367" t="s">
        <v>31</v>
      </c>
    </row>
    <row r="1368" spans="1:26" x14ac:dyDescent="0.3">
      <c r="A1368" t="s">
        <v>2145</v>
      </c>
      <c r="B1368" t="s">
        <v>963</v>
      </c>
      <c r="C1368">
        <v>272786</v>
      </c>
      <c r="D1368" t="str">
        <f>+VLOOKUP(C1368,Param!K:L,2,FALSE)</f>
        <v>AIMEE JULIEN</v>
      </c>
      <c r="E1368" t="s">
        <v>2146</v>
      </c>
      <c r="F1368" t="s">
        <v>28</v>
      </c>
      <c r="G1368" t="s">
        <v>29</v>
      </c>
      <c r="H1368" s="5">
        <v>2136.2399999999998</v>
      </c>
      <c r="I1368" s="5">
        <v>2136.239</v>
      </c>
      <c r="J1368" s="5">
        <v>9.9999999974897903E-4</v>
      </c>
      <c r="K1368" s="5">
        <v>2136.2399999999998</v>
      </c>
      <c r="L1368" s="5">
        <v>0</v>
      </c>
      <c r="M1368" t="str">
        <f>IF(ISERROR(VLOOKUP(A1368,'[1]Ecart validé'!$A:$A,1,FALSE)),Z1368,"Ecart Validé")</f>
        <v>valid</v>
      </c>
      <c r="R1368" t="s">
        <v>30</v>
      </c>
      <c r="X1368"/>
      <c r="Y1368"/>
      <c r="Z1368" t="s">
        <v>31</v>
      </c>
    </row>
    <row r="1369" spans="1:26" x14ac:dyDescent="0.3">
      <c r="A1369" t="s">
        <v>2147</v>
      </c>
      <c r="B1369" t="s">
        <v>963</v>
      </c>
      <c r="C1369">
        <v>272786</v>
      </c>
      <c r="D1369" t="str">
        <f>+VLOOKUP(C1369,Param!K:L,2,FALSE)</f>
        <v>AIMEE JULIEN</v>
      </c>
      <c r="E1369" t="s">
        <v>2146</v>
      </c>
      <c r="F1369" t="s">
        <v>33</v>
      </c>
      <c r="G1369" t="s">
        <v>29</v>
      </c>
      <c r="H1369" s="5">
        <v>1.01</v>
      </c>
      <c r="I1369" s="5">
        <v>1.0089999999999999</v>
      </c>
      <c r="J1369" s="5">
        <v>1.00000000000011E-3</v>
      </c>
      <c r="K1369" s="5">
        <v>1.01</v>
      </c>
      <c r="L1369" s="5">
        <v>0</v>
      </c>
      <c r="M1369" t="str">
        <f>IF(ISERROR(VLOOKUP(A1369,'[1]Ecart validé'!$A:$A,1,FALSE)),Z1369,"Ecart Validé")</f>
        <v>valid</v>
      </c>
      <c r="R1369" t="s">
        <v>30</v>
      </c>
      <c r="X1369"/>
      <c r="Y1369"/>
      <c r="Z1369" t="s">
        <v>31</v>
      </c>
    </row>
    <row r="1370" spans="1:26" x14ac:dyDescent="0.3">
      <c r="A1370" t="s">
        <v>2148</v>
      </c>
      <c r="B1370" t="s">
        <v>963</v>
      </c>
      <c r="C1370">
        <v>272786</v>
      </c>
      <c r="D1370" t="str">
        <f>+VLOOKUP(C1370,Param!K:L,2,FALSE)</f>
        <v>AIMEE JULIEN</v>
      </c>
      <c r="E1370" t="s">
        <v>2146</v>
      </c>
      <c r="F1370" t="s">
        <v>35</v>
      </c>
      <c r="G1370" t="s">
        <v>29</v>
      </c>
      <c r="H1370" s="5">
        <v>94.47</v>
      </c>
      <c r="I1370" s="5">
        <v>94.47</v>
      </c>
      <c r="J1370" s="5">
        <v>0</v>
      </c>
      <c r="K1370" s="5">
        <v>94.47</v>
      </c>
      <c r="L1370" s="5">
        <v>0</v>
      </c>
      <c r="M1370" t="str">
        <f>IF(ISERROR(VLOOKUP(A1370,'[1]Ecart validé'!$A:$A,1,FALSE)),Z1370,"Ecart Validé")</f>
        <v>valid</v>
      </c>
      <c r="R1370" t="s">
        <v>30</v>
      </c>
      <c r="X1370"/>
      <c r="Y1370"/>
      <c r="Z1370" t="s">
        <v>31</v>
      </c>
    </row>
    <row r="1371" spans="1:26" x14ac:dyDescent="0.3">
      <c r="A1371" t="s">
        <v>2149</v>
      </c>
      <c r="B1371" t="s">
        <v>963</v>
      </c>
      <c r="C1371">
        <v>272786</v>
      </c>
      <c r="D1371" t="str">
        <f>+VLOOKUP(C1371,Param!K:L,2,FALSE)</f>
        <v>AIMEE JULIEN</v>
      </c>
      <c r="E1371" t="s">
        <v>2150</v>
      </c>
      <c r="F1371" t="s">
        <v>28</v>
      </c>
      <c r="G1371" t="s">
        <v>29</v>
      </c>
      <c r="H1371" s="5">
        <v>643.05999999999995</v>
      </c>
      <c r="I1371" s="5">
        <v>643.0575</v>
      </c>
      <c r="J1371" s="5">
        <v>2.4999999999408798E-3</v>
      </c>
      <c r="K1371" s="5">
        <v>643.05999999999995</v>
      </c>
      <c r="L1371" s="5">
        <v>0</v>
      </c>
      <c r="M1371" t="str">
        <f>IF(ISERROR(VLOOKUP(A1371,'[1]Ecart validé'!$A:$A,1,FALSE)),Z1371,"Ecart Validé")</f>
        <v>valid</v>
      </c>
      <c r="R1371" t="s">
        <v>30</v>
      </c>
      <c r="X1371"/>
      <c r="Y1371"/>
      <c r="Z1371" t="s">
        <v>31</v>
      </c>
    </row>
    <row r="1372" spans="1:26" x14ac:dyDescent="0.3">
      <c r="A1372" t="s">
        <v>2151</v>
      </c>
      <c r="B1372" t="s">
        <v>963</v>
      </c>
      <c r="C1372">
        <v>272786</v>
      </c>
      <c r="D1372" t="str">
        <f>+VLOOKUP(C1372,Param!K:L,2,FALSE)</f>
        <v>AIMEE JULIEN</v>
      </c>
      <c r="E1372" t="s">
        <v>2150</v>
      </c>
      <c r="F1372" t="s">
        <v>33</v>
      </c>
      <c r="G1372" t="s">
        <v>29</v>
      </c>
      <c r="H1372" s="5">
        <v>5.9</v>
      </c>
      <c r="I1372" s="5">
        <v>5.9</v>
      </c>
      <c r="J1372" s="5">
        <v>0</v>
      </c>
      <c r="K1372" s="5">
        <v>5.9</v>
      </c>
      <c r="L1372" s="5">
        <v>0</v>
      </c>
      <c r="M1372" t="str">
        <f>IF(ISERROR(VLOOKUP(A1372,'[1]Ecart validé'!$A:$A,1,FALSE)),Z1372,"Ecart Validé")</f>
        <v>valid</v>
      </c>
      <c r="R1372" t="s">
        <v>30</v>
      </c>
      <c r="X1372"/>
      <c r="Y1372"/>
      <c r="Z1372" t="s">
        <v>31</v>
      </c>
    </row>
    <row r="1373" spans="1:26" x14ac:dyDescent="0.3">
      <c r="A1373" t="s">
        <v>2152</v>
      </c>
      <c r="B1373" t="s">
        <v>963</v>
      </c>
      <c r="C1373">
        <v>272786</v>
      </c>
      <c r="D1373" t="str">
        <f>+VLOOKUP(C1373,Param!K:L,2,FALSE)</f>
        <v>AIMEE JULIEN</v>
      </c>
      <c r="E1373" t="s">
        <v>2150</v>
      </c>
      <c r="F1373" t="s">
        <v>35</v>
      </c>
      <c r="G1373" t="s">
        <v>29</v>
      </c>
      <c r="H1373" s="5">
        <v>39.39</v>
      </c>
      <c r="I1373" s="5">
        <v>39.387999999999998</v>
      </c>
      <c r="J1373" s="5">
        <v>2.0000000000024399E-3</v>
      </c>
      <c r="K1373" s="5">
        <v>39.39</v>
      </c>
      <c r="L1373" s="5">
        <v>0</v>
      </c>
      <c r="M1373" t="str">
        <f>IF(ISERROR(VLOOKUP(A1373,'[1]Ecart validé'!$A:$A,1,FALSE)),Z1373,"Ecart Validé")</f>
        <v>valid</v>
      </c>
      <c r="R1373" t="s">
        <v>30</v>
      </c>
      <c r="X1373"/>
      <c r="Y1373"/>
      <c r="Z1373" t="s">
        <v>31</v>
      </c>
    </row>
    <row r="1374" spans="1:26" x14ac:dyDescent="0.3">
      <c r="A1374" t="s">
        <v>2153</v>
      </c>
      <c r="B1374" t="s">
        <v>963</v>
      </c>
      <c r="C1374">
        <v>277741</v>
      </c>
      <c r="D1374" t="str">
        <f>+VLOOKUP(C1374,Param!K:L,2,FALSE)</f>
        <v>AUDIENCE &amp; CREATION</v>
      </c>
      <c r="E1374" t="s">
        <v>2154</v>
      </c>
      <c r="F1374" t="s">
        <v>33</v>
      </c>
      <c r="G1374" t="s">
        <v>29</v>
      </c>
      <c r="H1374" s="5">
        <v>10893.46</v>
      </c>
      <c r="I1374" s="5">
        <v>10893.457200000001</v>
      </c>
      <c r="J1374" s="5">
        <v>2.79999999838764E-3</v>
      </c>
      <c r="K1374" s="5">
        <v>10893.46</v>
      </c>
      <c r="L1374" s="5">
        <v>0</v>
      </c>
      <c r="M1374" t="str">
        <f>IF(ISERROR(VLOOKUP(A1374,'[1]Ecart validé'!$A:$A,1,FALSE)),Z1374,"Ecart Validé")</f>
        <v>valid</v>
      </c>
      <c r="R1374" t="s">
        <v>30</v>
      </c>
      <c r="X1374"/>
      <c r="Y1374"/>
      <c r="Z1374" t="s">
        <v>31</v>
      </c>
    </row>
    <row r="1375" spans="1:26" x14ac:dyDescent="0.3">
      <c r="A1375" t="s">
        <v>2155</v>
      </c>
      <c r="B1375" t="s">
        <v>963</v>
      </c>
      <c r="C1375">
        <v>277741</v>
      </c>
      <c r="D1375" t="str">
        <f>+VLOOKUP(C1375,Param!K:L,2,FALSE)</f>
        <v>AUDIENCE &amp; CREATION</v>
      </c>
      <c r="E1375" t="s">
        <v>2154</v>
      </c>
      <c r="F1375" t="s">
        <v>35</v>
      </c>
      <c r="G1375" t="s">
        <v>29</v>
      </c>
      <c r="H1375" s="5">
        <v>7585.71</v>
      </c>
      <c r="I1375" s="5">
        <v>7585.7111999999997</v>
      </c>
      <c r="J1375" s="5">
        <v>-1.1999999996987699E-3</v>
      </c>
      <c r="K1375" s="5">
        <v>7585.71</v>
      </c>
      <c r="L1375" s="5">
        <v>0</v>
      </c>
      <c r="M1375" t="str">
        <f>IF(ISERROR(VLOOKUP(A1375,'[1]Ecart validé'!$A:$A,1,FALSE)),Z1375,"Ecart Validé")</f>
        <v>valid</v>
      </c>
      <c r="R1375" t="s">
        <v>30</v>
      </c>
      <c r="Y1375"/>
      <c r="Z1375" t="s">
        <v>31</v>
      </c>
    </row>
    <row r="1376" spans="1:26" x14ac:dyDescent="0.3">
      <c r="A1376" t="s">
        <v>2156</v>
      </c>
      <c r="B1376" t="s">
        <v>963</v>
      </c>
      <c r="C1376">
        <v>277741</v>
      </c>
      <c r="D1376" t="str">
        <f>+VLOOKUP(C1376,Param!K:L,2,FALSE)</f>
        <v>AUDIENCE &amp; CREATION</v>
      </c>
      <c r="E1376" t="s">
        <v>2154</v>
      </c>
      <c r="F1376" t="s">
        <v>37</v>
      </c>
      <c r="G1376" t="s">
        <v>29</v>
      </c>
      <c r="H1376" s="5">
        <v>1895.59</v>
      </c>
      <c r="I1376" s="5">
        <v>1895.5944</v>
      </c>
      <c r="J1376" s="5">
        <v>-4.4000000000323702E-3</v>
      </c>
      <c r="K1376" s="5">
        <v>1895.59</v>
      </c>
      <c r="L1376" s="5">
        <v>0</v>
      </c>
      <c r="M1376" t="str">
        <f>IF(ISERROR(VLOOKUP(A1376,'[1]Ecart validé'!$A:$A,1,FALSE)),Z1376,"Ecart Validé")</f>
        <v>valid</v>
      </c>
      <c r="R1376" t="s">
        <v>30</v>
      </c>
      <c r="X1376"/>
      <c r="Y1376"/>
      <c r="Z1376" t="s">
        <v>31</v>
      </c>
    </row>
    <row r="1377" spans="1:26" ht="72" x14ac:dyDescent="0.3">
      <c r="A1377" t="s">
        <v>2157</v>
      </c>
      <c r="B1377" t="s">
        <v>963</v>
      </c>
      <c r="C1377">
        <v>279356</v>
      </c>
      <c r="D1377" t="str">
        <f>+VLOOKUP(C1377,Param!K:L,2,FALSE)</f>
        <v>ROCA SANITARIO</v>
      </c>
      <c r="E1377" t="s">
        <v>2158</v>
      </c>
      <c r="F1377" t="s">
        <v>51</v>
      </c>
      <c r="G1377" t="s">
        <v>29</v>
      </c>
      <c r="H1377" s="5">
        <v>5024.72</v>
      </c>
      <c r="J1377" s="5">
        <v>5024.72</v>
      </c>
      <c r="L1377" s="5">
        <v>5024.72</v>
      </c>
      <c r="M1377" t="str">
        <f>IF(ISERROR(VLOOKUP(A1377,'[1]Ecart validé'!$A:$A,1,FALSE)),Z1377,"Ecart Validé")</f>
        <v>waiting</v>
      </c>
      <c r="N1377" t="s">
        <v>2159</v>
      </c>
      <c r="O1377" t="s">
        <v>2160</v>
      </c>
      <c r="P1377" t="s">
        <v>471</v>
      </c>
      <c r="Q1377" t="s">
        <v>2161</v>
      </c>
      <c r="S1377" t="s">
        <v>45</v>
      </c>
      <c r="T1377" t="s">
        <v>46</v>
      </c>
      <c r="U1377" s="13" t="s">
        <v>2162</v>
      </c>
      <c r="V1377" t="s">
        <v>45</v>
      </c>
      <c r="W1377" t="s">
        <v>992</v>
      </c>
      <c r="X1377" t="s">
        <v>993</v>
      </c>
      <c r="Y1377" t="s">
        <v>993</v>
      </c>
      <c r="Z1377" t="s">
        <v>260</v>
      </c>
    </row>
    <row r="1378" spans="1:26" x14ac:dyDescent="0.3">
      <c r="A1378" t="s">
        <v>2163</v>
      </c>
      <c r="B1378" t="s">
        <v>963</v>
      </c>
      <c r="C1378">
        <v>280188</v>
      </c>
      <c r="D1378" t="str">
        <f>+VLOOKUP(C1378,Param!K:L,2,FALSE)</f>
        <v>SYNCHROME</v>
      </c>
      <c r="E1378" t="s">
        <v>2164</v>
      </c>
      <c r="F1378" t="s">
        <v>51</v>
      </c>
      <c r="G1378" t="s">
        <v>29</v>
      </c>
      <c r="H1378" s="5">
        <v>11197.8</v>
      </c>
      <c r="I1378" s="5">
        <v>11197.795</v>
      </c>
      <c r="J1378" s="5">
        <v>4.9999999991996403E-3</v>
      </c>
      <c r="K1378" s="5">
        <v>11197.8</v>
      </c>
      <c r="L1378" s="5">
        <v>0</v>
      </c>
      <c r="M1378" t="str">
        <f>IF(ISERROR(VLOOKUP(A1378,'[1]Ecart validé'!$A:$A,1,FALSE)),Z1378,"Ecart Validé")</f>
        <v>valid</v>
      </c>
      <c r="R1378" t="s">
        <v>30</v>
      </c>
      <c r="X1378"/>
      <c r="Y1378"/>
      <c r="Z1378" t="s">
        <v>31</v>
      </c>
    </row>
    <row r="1379" spans="1:26" x14ac:dyDescent="0.3">
      <c r="A1379" t="s">
        <v>2165</v>
      </c>
      <c r="B1379" t="s">
        <v>963</v>
      </c>
      <c r="C1379">
        <v>283025</v>
      </c>
      <c r="D1379" t="str">
        <f>+VLOOKUP(C1379,Param!K:L,2,FALSE)</f>
        <v>KEYOR</v>
      </c>
      <c r="E1379" t="s">
        <v>2166</v>
      </c>
      <c r="F1379" t="s">
        <v>37</v>
      </c>
      <c r="G1379" t="s">
        <v>29</v>
      </c>
      <c r="H1379" s="5">
        <v>325.3</v>
      </c>
      <c r="I1379" s="5">
        <v>325.3</v>
      </c>
      <c r="J1379" s="5">
        <v>0</v>
      </c>
      <c r="K1379" s="5">
        <v>325.3</v>
      </c>
      <c r="L1379" s="5">
        <v>0</v>
      </c>
      <c r="M1379" t="str">
        <f>IF(ISERROR(VLOOKUP(A1379,'[1]Ecart validé'!$A:$A,1,FALSE)),Z1379,"Ecart Validé")</f>
        <v>valid</v>
      </c>
      <c r="R1379" t="s">
        <v>30</v>
      </c>
      <c r="X1379"/>
      <c r="Y1379"/>
      <c r="Z1379" t="s">
        <v>31</v>
      </c>
    </row>
    <row r="1380" spans="1:26" x14ac:dyDescent="0.3">
      <c r="A1380" t="s">
        <v>2167</v>
      </c>
      <c r="B1380" t="s">
        <v>963</v>
      </c>
      <c r="C1380">
        <v>283828</v>
      </c>
      <c r="D1380" t="str">
        <f>+VLOOKUP(C1380,Param!K:L,2,FALSE)</f>
        <v>HOLLYWOOD</v>
      </c>
      <c r="E1380" t="s">
        <v>2168</v>
      </c>
      <c r="F1380" t="s">
        <v>28</v>
      </c>
      <c r="G1380" t="s">
        <v>29</v>
      </c>
      <c r="H1380" s="5">
        <v>1747.76</v>
      </c>
      <c r="I1380" s="5">
        <v>1747.76</v>
      </c>
      <c r="J1380" s="5">
        <v>0</v>
      </c>
      <c r="K1380" s="5">
        <v>1747.76</v>
      </c>
      <c r="L1380" s="5">
        <v>0</v>
      </c>
      <c r="M1380" t="str">
        <f>IF(ISERROR(VLOOKUP(A1380,'[1]Ecart validé'!$A:$A,1,FALSE)),Z1380,"Ecart Validé")</f>
        <v>valid</v>
      </c>
      <c r="R1380" t="s">
        <v>30</v>
      </c>
      <c r="X1380"/>
      <c r="Y1380"/>
      <c r="Z1380" t="s">
        <v>31</v>
      </c>
    </row>
    <row r="1381" spans="1:26" x14ac:dyDescent="0.3">
      <c r="A1381" t="s">
        <v>2169</v>
      </c>
      <c r="B1381" t="s">
        <v>963</v>
      </c>
      <c r="C1381">
        <v>283828</v>
      </c>
      <c r="D1381" t="str">
        <f>+VLOOKUP(C1381,Param!K:L,2,FALSE)</f>
        <v>HOLLYWOOD</v>
      </c>
      <c r="E1381" t="s">
        <v>2168</v>
      </c>
      <c r="F1381" t="s">
        <v>37</v>
      </c>
      <c r="G1381" t="s">
        <v>29</v>
      </c>
      <c r="H1381" s="5">
        <v>47.48</v>
      </c>
      <c r="I1381" s="5">
        <v>47.48</v>
      </c>
      <c r="J1381" s="5">
        <v>0</v>
      </c>
      <c r="K1381" s="5">
        <v>47.48</v>
      </c>
      <c r="L1381" s="5">
        <v>0</v>
      </c>
      <c r="M1381" t="str">
        <f>IF(ISERROR(VLOOKUP(A1381,'[1]Ecart validé'!$A:$A,1,FALSE)),Z1381,"Ecart Validé")</f>
        <v>valid</v>
      </c>
      <c r="R1381" t="s">
        <v>30</v>
      </c>
      <c r="X1381"/>
      <c r="Y1381"/>
      <c r="Z1381" t="s">
        <v>31</v>
      </c>
    </row>
    <row r="1382" spans="1:26" x14ac:dyDescent="0.3">
      <c r="A1382" t="s">
        <v>2170</v>
      </c>
      <c r="B1382" t="s">
        <v>963</v>
      </c>
      <c r="C1382">
        <v>284215</v>
      </c>
      <c r="D1382" t="str">
        <f>+VLOOKUP(C1382,Param!K:L,2,FALSE)</f>
        <v>DISTRIBUY SARL</v>
      </c>
      <c r="E1382" t="s">
        <v>2171</v>
      </c>
      <c r="F1382" t="s">
        <v>28</v>
      </c>
      <c r="G1382" t="s">
        <v>29</v>
      </c>
      <c r="H1382" s="5">
        <v>5004.88</v>
      </c>
      <c r="I1382" s="5">
        <v>5004.8843999999999</v>
      </c>
      <c r="J1382" s="5">
        <v>-4.399999999805E-3</v>
      </c>
      <c r="K1382" s="5">
        <v>5004.88</v>
      </c>
      <c r="L1382" s="5">
        <v>0</v>
      </c>
      <c r="M1382" t="str">
        <f>IF(ISERROR(VLOOKUP(A1382,'[1]Ecart validé'!$A:$A,1,FALSE)),Z1382,"Ecart Validé")</f>
        <v>valid</v>
      </c>
      <c r="R1382" t="s">
        <v>30</v>
      </c>
      <c r="X1382"/>
      <c r="Y1382"/>
      <c r="Z1382" t="s">
        <v>31</v>
      </c>
    </row>
    <row r="1383" spans="1:26" x14ac:dyDescent="0.3">
      <c r="A1383" t="s">
        <v>2172</v>
      </c>
      <c r="B1383" t="s">
        <v>963</v>
      </c>
      <c r="C1383">
        <v>284215</v>
      </c>
      <c r="D1383" t="str">
        <f>+VLOOKUP(C1383,Param!K:L,2,FALSE)</f>
        <v>DISTRIBUY SARL</v>
      </c>
      <c r="E1383" t="s">
        <v>2171</v>
      </c>
      <c r="F1383" t="s">
        <v>35</v>
      </c>
      <c r="G1383" t="s">
        <v>29</v>
      </c>
      <c r="H1383" s="5">
        <v>1836.64</v>
      </c>
      <c r="I1383" s="5">
        <v>1836.7156</v>
      </c>
      <c r="J1383" s="5">
        <v>-7.5599999999894807E-2</v>
      </c>
      <c r="K1383" s="5">
        <v>1836.64</v>
      </c>
      <c r="L1383" s="5">
        <v>0</v>
      </c>
      <c r="M1383" t="str">
        <f>IF(ISERROR(VLOOKUP(A1383,'[1]Ecart validé'!$A:$A,1,FALSE)),Z1383,"Ecart Validé")</f>
        <v>valid</v>
      </c>
      <c r="R1383" t="s">
        <v>30</v>
      </c>
      <c r="X1383"/>
      <c r="Y1383"/>
      <c r="Z1383" t="s">
        <v>31</v>
      </c>
    </row>
    <row r="1384" spans="1:26" x14ac:dyDescent="0.3">
      <c r="A1384" t="s">
        <v>2173</v>
      </c>
      <c r="B1384" t="s">
        <v>963</v>
      </c>
      <c r="C1384">
        <v>284215</v>
      </c>
      <c r="D1384" t="str">
        <f>+VLOOKUP(C1384,Param!K:L,2,FALSE)</f>
        <v>DISTRIBUY SARL</v>
      </c>
      <c r="E1384" t="s">
        <v>2171</v>
      </c>
      <c r="F1384" t="s">
        <v>37</v>
      </c>
      <c r="G1384" t="s">
        <v>29</v>
      </c>
      <c r="H1384" s="5">
        <v>450.13</v>
      </c>
      <c r="I1384" s="5">
        <v>450.11360000000002</v>
      </c>
      <c r="J1384" s="5">
        <v>1.64000000000896E-2</v>
      </c>
      <c r="K1384" s="5">
        <v>450.13</v>
      </c>
      <c r="L1384" s="5">
        <v>0</v>
      </c>
      <c r="M1384" t="str">
        <f>IF(ISERROR(VLOOKUP(A1384,'[1]Ecart validé'!$A:$A,1,FALSE)),Z1384,"Ecart Validé")</f>
        <v>valid</v>
      </c>
      <c r="R1384" t="s">
        <v>30</v>
      </c>
      <c r="X1384"/>
      <c r="Y1384"/>
      <c r="Z1384" t="s">
        <v>31</v>
      </c>
    </row>
    <row r="1385" spans="1:26" x14ac:dyDescent="0.3">
      <c r="A1385" t="s">
        <v>2174</v>
      </c>
      <c r="B1385" t="s">
        <v>963</v>
      </c>
      <c r="C1385">
        <v>287300</v>
      </c>
      <c r="D1385" t="str">
        <f>+VLOOKUP(C1385,Param!K:L,2,FALSE)</f>
        <v>OTA INSIGHT LTD</v>
      </c>
      <c r="E1385" t="s">
        <v>2175</v>
      </c>
      <c r="F1385" t="s">
        <v>51</v>
      </c>
      <c r="G1385" t="s">
        <v>29</v>
      </c>
      <c r="H1385" s="5">
        <v>32337.5</v>
      </c>
      <c r="I1385" s="5">
        <v>32337.5</v>
      </c>
      <c r="J1385" s="5">
        <v>0</v>
      </c>
      <c r="K1385" s="5">
        <v>32337.5</v>
      </c>
      <c r="L1385" s="5">
        <v>0</v>
      </c>
      <c r="M1385" t="str">
        <f>IF(ISERROR(VLOOKUP(A1385,'[1]Ecart validé'!$A:$A,1,FALSE)),Z1385,"Ecart Validé")</f>
        <v>valid</v>
      </c>
      <c r="R1385" t="s">
        <v>30</v>
      </c>
      <c r="X1385"/>
      <c r="Y1385"/>
      <c r="Z1385" t="s">
        <v>31</v>
      </c>
    </row>
    <row r="1386" spans="1:26" x14ac:dyDescent="0.3">
      <c r="A1386" t="s">
        <v>2176</v>
      </c>
      <c r="B1386" t="s">
        <v>963</v>
      </c>
      <c r="C1386">
        <v>287300</v>
      </c>
      <c r="D1386" t="str">
        <f>+VLOOKUP(C1386,Param!K:L,2,FALSE)</f>
        <v>OTA INSIGHT LTD</v>
      </c>
      <c r="E1386" t="s">
        <v>2177</v>
      </c>
      <c r="F1386" t="s">
        <v>51</v>
      </c>
      <c r="G1386" t="s">
        <v>1422</v>
      </c>
      <c r="H1386" s="5">
        <v>70345.7</v>
      </c>
      <c r="I1386" s="5">
        <v>70345.7</v>
      </c>
      <c r="J1386" s="5">
        <v>0</v>
      </c>
      <c r="K1386" s="5">
        <v>70345.7</v>
      </c>
      <c r="L1386" s="5">
        <v>0</v>
      </c>
      <c r="M1386" t="str">
        <f>IF(ISERROR(VLOOKUP(A1386,'[1]Ecart validé'!$A:$A,1,FALSE)),Z1386,"Ecart Validé")</f>
        <v>valid</v>
      </c>
      <c r="R1386" t="s">
        <v>30</v>
      </c>
      <c r="S1386" t="s">
        <v>45</v>
      </c>
      <c r="T1386" t="s">
        <v>46</v>
      </c>
      <c r="U1386" s="13" t="s">
        <v>2178</v>
      </c>
      <c r="V1386" t="s">
        <v>45</v>
      </c>
      <c r="X1386"/>
      <c r="Y1386"/>
      <c r="Z1386" t="s">
        <v>31</v>
      </c>
    </row>
    <row r="1387" spans="1:26" x14ac:dyDescent="0.3">
      <c r="A1387" t="s">
        <v>2179</v>
      </c>
      <c r="B1387" t="s">
        <v>963</v>
      </c>
      <c r="C1387">
        <v>287300</v>
      </c>
      <c r="D1387" t="str">
        <f>+VLOOKUP(C1387,Param!K:L,2,FALSE)</f>
        <v>OTA INSIGHT LTD</v>
      </c>
      <c r="E1387" t="s">
        <v>2180</v>
      </c>
      <c r="F1387" t="s">
        <v>51</v>
      </c>
      <c r="G1387" t="s">
        <v>1983</v>
      </c>
      <c r="H1387" s="5">
        <v>24450.7</v>
      </c>
      <c r="I1387" s="5">
        <v>24450.7</v>
      </c>
      <c r="J1387" s="5">
        <v>0</v>
      </c>
      <c r="K1387" s="5">
        <v>24450.7</v>
      </c>
      <c r="L1387" s="5">
        <v>0</v>
      </c>
      <c r="M1387" t="str">
        <f>IF(ISERROR(VLOOKUP(A1387,'[1]Ecart validé'!$A:$A,1,FALSE)),Z1387,"Ecart Validé")</f>
        <v>valid</v>
      </c>
      <c r="R1387" t="s">
        <v>30</v>
      </c>
      <c r="S1387" t="s">
        <v>45</v>
      </c>
      <c r="T1387" t="s">
        <v>46</v>
      </c>
      <c r="U1387" s="13" t="s">
        <v>2178</v>
      </c>
      <c r="V1387" t="s">
        <v>45</v>
      </c>
      <c r="X1387"/>
      <c r="Y1387"/>
      <c r="Z1387" t="s">
        <v>31</v>
      </c>
    </row>
    <row r="1388" spans="1:26" x14ac:dyDescent="0.3">
      <c r="A1388" t="s">
        <v>2181</v>
      </c>
      <c r="B1388" t="s">
        <v>963</v>
      </c>
      <c r="C1388">
        <v>287320</v>
      </c>
      <c r="D1388" t="str">
        <f>+VLOOKUP(C1388,Param!K:L,2,FALSE)</f>
        <v>POSTFORMING INDUSTRIES</v>
      </c>
      <c r="E1388" t="s">
        <v>2182</v>
      </c>
      <c r="F1388" t="s">
        <v>28</v>
      </c>
      <c r="G1388" t="s">
        <v>29</v>
      </c>
      <c r="H1388" s="5">
        <v>3886.26</v>
      </c>
      <c r="I1388" s="5">
        <v>3886.2640000000001</v>
      </c>
      <c r="J1388" s="5">
        <v>-3.9999999999054099E-3</v>
      </c>
      <c r="K1388" s="5">
        <v>3886.26</v>
      </c>
      <c r="L1388" s="5">
        <v>0</v>
      </c>
      <c r="M1388" t="str">
        <f>IF(ISERROR(VLOOKUP(A1388,'[1]Ecart validé'!$A:$A,1,FALSE)),Z1388,"Ecart Validé")</f>
        <v>valid</v>
      </c>
      <c r="R1388" t="s">
        <v>30</v>
      </c>
      <c r="X1388"/>
      <c r="Y1388"/>
      <c r="Z1388" t="s">
        <v>31</v>
      </c>
    </row>
    <row r="1389" spans="1:26" x14ac:dyDescent="0.3">
      <c r="A1389" t="s">
        <v>2183</v>
      </c>
      <c r="B1389" t="s">
        <v>963</v>
      </c>
      <c r="C1389">
        <v>287320</v>
      </c>
      <c r="D1389" t="str">
        <f>+VLOOKUP(C1389,Param!K:L,2,FALSE)</f>
        <v>POSTFORMING INDUSTRIES</v>
      </c>
      <c r="E1389" t="s">
        <v>2182</v>
      </c>
      <c r="F1389" t="s">
        <v>33</v>
      </c>
      <c r="G1389" t="s">
        <v>29</v>
      </c>
      <c r="H1389" s="5">
        <v>2545.9299999999998</v>
      </c>
      <c r="I1389" s="5">
        <v>2545.9308000000001</v>
      </c>
      <c r="J1389" s="5">
        <v>-8.0000000025393005E-4</v>
      </c>
      <c r="K1389" s="5">
        <v>2545.9299999999998</v>
      </c>
      <c r="L1389" s="5">
        <v>0</v>
      </c>
      <c r="M1389" t="str">
        <f>IF(ISERROR(VLOOKUP(A1389,'[1]Ecart validé'!$A:$A,1,FALSE)),Z1389,"Ecart Validé")</f>
        <v>valid</v>
      </c>
      <c r="R1389" t="s">
        <v>30</v>
      </c>
      <c r="X1389"/>
      <c r="Y1389"/>
      <c r="Z1389" t="s">
        <v>31</v>
      </c>
    </row>
    <row r="1390" spans="1:26" x14ac:dyDescent="0.3">
      <c r="A1390" t="s">
        <v>2184</v>
      </c>
      <c r="B1390" t="s">
        <v>963</v>
      </c>
      <c r="C1390">
        <v>287320</v>
      </c>
      <c r="D1390" t="str">
        <f>+VLOOKUP(C1390,Param!K:L,2,FALSE)</f>
        <v>POSTFORMING INDUSTRIES</v>
      </c>
      <c r="E1390" t="s">
        <v>2182</v>
      </c>
      <c r="F1390" t="s">
        <v>35</v>
      </c>
      <c r="G1390" t="s">
        <v>29</v>
      </c>
      <c r="H1390" s="5">
        <v>339.94</v>
      </c>
      <c r="I1390" s="5">
        <v>339.94400000000002</v>
      </c>
      <c r="J1390" s="5">
        <v>-4.0000000000190898E-3</v>
      </c>
      <c r="K1390" s="5">
        <v>339.94</v>
      </c>
      <c r="L1390" s="5">
        <v>0</v>
      </c>
      <c r="M1390" t="str">
        <f>IF(ISERROR(VLOOKUP(A1390,'[1]Ecart validé'!$A:$A,1,FALSE)),Z1390,"Ecart Validé")</f>
        <v>valid</v>
      </c>
      <c r="R1390" t="s">
        <v>30</v>
      </c>
      <c r="X1390"/>
      <c r="Y1390"/>
      <c r="Z1390" t="s">
        <v>31</v>
      </c>
    </row>
    <row r="1391" spans="1:26" x14ac:dyDescent="0.3">
      <c r="A1391" t="s">
        <v>2185</v>
      </c>
      <c r="B1391" t="s">
        <v>963</v>
      </c>
      <c r="C1391">
        <v>287320</v>
      </c>
      <c r="D1391" t="str">
        <f>+VLOOKUP(C1391,Param!K:L,2,FALSE)</f>
        <v>POSTFORMING INDUSTRIES</v>
      </c>
      <c r="E1391" t="s">
        <v>2186</v>
      </c>
      <c r="F1391" t="s">
        <v>33</v>
      </c>
      <c r="G1391" t="s">
        <v>29</v>
      </c>
      <c r="H1391" s="5">
        <v>3731.52</v>
      </c>
      <c r="I1391" s="5">
        <v>3731.52</v>
      </c>
      <c r="J1391" s="5">
        <v>0</v>
      </c>
      <c r="K1391" s="5">
        <v>3731.52</v>
      </c>
      <c r="L1391" s="5">
        <v>0</v>
      </c>
      <c r="M1391" t="str">
        <f>IF(ISERROR(VLOOKUP(A1391,'[1]Ecart validé'!$A:$A,1,FALSE)),Z1391,"Ecart Validé")</f>
        <v>valid</v>
      </c>
      <c r="R1391" t="s">
        <v>30</v>
      </c>
      <c r="X1391"/>
      <c r="Y1391"/>
      <c r="Z1391" t="s">
        <v>31</v>
      </c>
    </row>
    <row r="1392" spans="1:26" x14ac:dyDescent="0.3">
      <c r="A1392" t="s">
        <v>2187</v>
      </c>
      <c r="B1392" t="s">
        <v>963</v>
      </c>
      <c r="C1392">
        <v>287320</v>
      </c>
      <c r="D1392" t="str">
        <f>+VLOOKUP(C1392,Param!K:L,2,FALSE)</f>
        <v>POSTFORMING INDUSTRIES</v>
      </c>
      <c r="E1392" t="s">
        <v>2186</v>
      </c>
      <c r="F1392" t="s">
        <v>37</v>
      </c>
      <c r="G1392" t="s">
        <v>29</v>
      </c>
      <c r="H1392" s="5">
        <v>55.3</v>
      </c>
      <c r="J1392" s="5">
        <v>55.3</v>
      </c>
      <c r="K1392" s="5">
        <v>55.302399999999999</v>
      </c>
      <c r="L1392" s="5">
        <v>-2.4000000000015099E-3</v>
      </c>
      <c r="M1392" t="str">
        <f>IF(ISERROR(VLOOKUP(A1392,'[1]Ecart validé'!$A:$A,1,FALSE)),Z1392,"Ecart Validé")</f>
        <v>resolved</v>
      </c>
      <c r="N1392" t="s">
        <v>2188</v>
      </c>
      <c r="O1392" t="s">
        <v>2189</v>
      </c>
      <c r="P1392" t="s">
        <v>85</v>
      </c>
      <c r="Q1392" t="s">
        <v>2190</v>
      </c>
      <c r="R1392" t="s">
        <v>30</v>
      </c>
      <c r="X1392"/>
      <c r="Y1392"/>
      <c r="Z1392" t="s">
        <v>391</v>
      </c>
    </row>
    <row r="1393" spans="1:26" x14ac:dyDescent="0.3">
      <c r="A1393" t="s">
        <v>2191</v>
      </c>
      <c r="B1393" t="s">
        <v>963</v>
      </c>
      <c r="C1393">
        <v>287320</v>
      </c>
      <c r="D1393" t="str">
        <f>+VLOOKUP(C1393,Param!K:L,2,FALSE)</f>
        <v>POSTFORMING INDUSTRIES</v>
      </c>
      <c r="E1393" t="s">
        <v>2192</v>
      </c>
      <c r="F1393" t="s">
        <v>28</v>
      </c>
      <c r="G1393" t="s">
        <v>29</v>
      </c>
      <c r="H1393" s="5">
        <v>262.10000000000002</v>
      </c>
      <c r="I1393" s="5">
        <v>262.10160000000002</v>
      </c>
      <c r="J1393" s="5">
        <v>-1.59999999999627E-3</v>
      </c>
      <c r="K1393" s="5">
        <v>262.10000000000002</v>
      </c>
      <c r="L1393" s="5">
        <v>0</v>
      </c>
      <c r="M1393" t="str">
        <f>IF(ISERROR(VLOOKUP(A1393,'[1]Ecart validé'!$A:$A,1,FALSE)),Z1393,"Ecart Validé")</f>
        <v>valid</v>
      </c>
      <c r="R1393" t="s">
        <v>30</v>
      </c>
      <c r="X1393"/>
      <c r="Y1393"/>
      <c r="Z1393" t="s">
        <v>31</v>
      </c>
    </row>
    <row r="1394" spans="1:26" x14ac:dyDescent="0.3">
      <c r="A1394" t="s">
        <v>2193</v>
      </c>
      <c r="B1394" t="s">
        <v>963</v>
      </c>
      <c r="C1394">
        <v>287320</v>
      </c>
      <c r="D1394" t="str">
        <f>+VLOOKUP(C1394,Param!K:L,2,FALSE)</f>
        <v>POSTFORMING INDUSTRIES</v>
      </c>
      <c r="E1394" t="s">
        <v>2192</v>
      </c>
      <c r="F1394" t="s">
        <v>33</v>
      </c>
      <c r="G1394" t="s">
        <v>29</v>
      </c>
      <c r="H1394" s="5">
        <v>339.59</v>
      </c>
      <c r="I1394" s="5">
        <v>339.5856</v>
      </c>
      <c r="J1394" s="5">
        <v>4.3999999999755303E-3</v>
      </c>
      <c r="K1394" s="5">
        <v>339.59</v>
      </c>
      <c r="L1394" s="5">
        <v>0</v>
      </c>
      <c r="M1394" t="str">
        <f>IF(ISERROR(VLOOKUP(A1394,'[1]Ecart validé'!$A:$A,1,FALSE)),Z1394,"Ecart Validé")</f>
        <v>valid</v>
      </c>
      <c r="R1394" t="s">
        <v>30</v>
      </c>
      <c r="X1394"/>
      <c r="Y1394"/>
      <c r="Z1394" t="s">
        <v>31</v>
      </c>
    </row>
    <row r="1395" spans="1:26" x14ac:dyDescent="0.3">
      <c r="A1395" t="s">
        <v>2194</v>
      </c>
      <c r="B1395" t="s">
        <v>963</v>
      </c>
      <c r="C1395">
        <v>287320</v>
      </c>
      <c r="D1395" t="str">
        <f>+VLOOKUP(C1395,Param!K:L,2,FALSE)</f>
        <v>POSTFORMING INDUSTRIES</v>
      </c>
      <c r="E1395" t="s">
        <v>2192</v>
      </c>
      <c r="F1395" t="s">
        <v>35</v>
      </c>
      <c r="G1395" t="s">
        <v>29</v>
      </c>
      <c r="H1395" s="5">
        <v>230.33</v>
      </c>
      <c r="I1395" s="5">
        <v>230.32499999999999</v>
      </c>
      <c r="J1395" s="5">
        <v>5.0000000000238699E-3</v>
      </c>
      <c r="K1395" s="5">
        <v>230.33</v>
      </c>
      <c r="L1395" s="5">
        <v>0</v>
      </c>
      <c r="M1395" t="str">
        <f>IF(ISERROR(VLOOKUP(A1395,'[1]Ecart validé'!$A:$A,1,FALSE)),Z1395,"Ecart Validé")</f>
        <v>valid</v>
      </c>
      <c r="R1395" t="s">
        <v>30</v>
      </c>
      <c r="X1395"/>
      <c r="Y1395"/>
      <c r="Z1395" t="s">
        <v>31</v>
      </c>
    </row>
    <row r="1396" spans="1:26" x14ac:dyDescent="0.3">
      <c r="A1396" t="s">
        <v>2195</v>
      </c>
      <c r="B1396" t="s">
        <v>963</v>
      </c>
      <c r="C1396">
        <v>287320</v>
      </c>
      <c r="D1396" t="str">
        <f>+VLOOKUP(C1396,Param!K:L,2,FALSE)</f>
        <v>POSTFORMING INDUSTRIES</v>
      </c>
      <c r="E1396" t="s">
        <v>2192</v>
      </c>
      <c r="F1396" t="s">
        <v>37</v>
      </c>
      <c r="G1396" t="s">
        <v>29</v>
      </c>
      <c r="H1396" s="5">
        <v>52.46</v>
      </c>
      <c r="I1396" s="5">
        <v>52.462800000000001</v>
      </c>
      <c r="J1396" s="5">
        <v>-2.8000000000005798E-3</v>
      </c>
      <c r="K1396" s="5">
        <v>52.46</v>
      </c>
      <c r="L1396" s="5">
        <v>0</v>
      </c>
      <c r="M1396" t="str">
        <f>IF(ISERROR(VLOOKUP(A1396,'[1]Ecart validé'!$A:$A,1,FALSE)),Z1396,"Ecart Validé")</f>
        <v>valid</v>
      </c>
      <c r="R1396" t="s">
        <v>30</v>
      </c>
      <c r="X1396"/>
      <c r="Y1396"/>
      <c r="Z1396" t="s">
        <v>31</v>
      </c>
    </row>
    <row r="1397" spans="1:26" x14ac:dyDescent="0.3">
      <c r="A1397" t="s">
        <v>2196</v>
      </c>
      <c r="B1397" t="s">
        <v>963</v>
      </c>
      <c r="C1397">
        <v>287320</v>
      </c>
      <c r="D1397" t="str">
        <f>+VLOOKUP(C1397,Param!K:L,2,FALSE)</f>
        <v>POSTFORMING INDUSTRIES</v>
      </c>
      <c r="E1397" t="s">
        <v>2197</v>
      </c>
      <c r="F1397" t="s">
        <v>33</v>
      </c>
      <c r="G1397" t="s">
        <v>29</v>
      </c>
      <c r="H1397" s="5">
        <v>3906.15</v>
      </c>
      <c r="I1397" s="5">
        <v>3906.1480000000001</v>
      </c>
      <c r="J1397" s="5">
        <v>1.9999999999527002E-3</v>
      </c>
      <c r="K1397" s="5">
        <v>3906.15</v>
      </c>
      <c r="L1397" s="5">
        <v>0</v>
      </c>
      <c r="M1397" t="str">
        <f>IF(ISERROR(VLOOKUP(A1397,'[1]Ecart validé'!$A:$A,1,FALSE)),Z1397,"Ecart Validé")</f>
        <v>valid</v>
      </c>
      <c r="R1397" t="s">
        <v>30</v>
      </c>
      <c r="X1397"/>
      <c r="Y1397"/>
      <c r="Z1397" t="s">
        <v>31</v>
      </c>
    </row>
    <row r="1398" spans="1:26" x14ac:dyDescent="0.3">
      <c r="A1398" t="s">
        <v>2198</v>
      </c>
      <c r="B1398" t="s">
        <v>963</v>
      </c>
      <c r="C1398">
        <v>287320</v>
      </c>
      <c r="D1398" t="str">
        <f>+VLOOKUP(C1398,Param!K:L,2,FALSE)</f>
        <v>POSTFORMING INDUSTRIES</v>
      </c>
      <c r="E1398" t="s">
        <v>2199</v>
      </c>
      <c r="F1398" t="s">
        <v>28</v>
      </c>
      <c r="G1398" t="s">
        <v>29</v>
      </c>
      <c r="H1398" s="5">
        <v>4350.8500000000004</v>
      </c>
      <c r="I1398" s="5">
        <v>4350.8500000000004</v>
      </c>
      <c r="J1398" s="5">
        <v>0</v>
      </c>
      <c r="K1398" s="5">
        <v>4350.8500000000004</v>
      </c>
      <c r="L1398" s="5">
        <v>0</v>
      </c>
      <c r="M1398" t="str">
        <f>IF(ISERROR(VLOOKUP(A1398,'[1]Ecart validé'!$A:$A,1,FALSE)),Z1398,"Ecart Validé")</f>
        <v>valid</v>
      </c>
      <c r="R1398" t="s">
        <v>30</v>
      </c>
      <c r="X1398"/>
      <c r="Y1398"/>
      <c r="Z1398" t="s">
        <v>31</v>
      </c>
    </row>
    <row r="1399" spans="1:26" x14ac:dyDescent="0.3">
      <c r="A1399" t="s">
        <v>2200</v>
      </c>
      <c r="B1399" t="s">
        <v>963</v>
      </c>
      <c r="C1399">
        <v>290064</v>
      </c>
      <c r="D1399" t="str">
        <f>+VLOOKUP(C1399,Param!K:L,2,FALSE)</f>
        <v>PRESSREADER INTERNATIONAL LIMITED</v>
      </c>
      <c r="E1399" t="s">
        <v>2201</v>
      </c>
      <c r="F1399" t="s">
        <v>28</v>
      </c>
      <c r="G1399" t="s">
        <v>29</v>
      </c>
      <c r="H1399" s="5">
        <v>8502.8700000000008</v>
      </c>
      <c r="I1399" s="5">
        <v>8502.8739999999998</v>
      </c>
      <c r="J1399" s="5">
        <v>-3.99999999899591E-3</v>
      </c>
      <c r="K1399" s="5">
        <v>8502.8700000000008</v>
      </c>
      <c r="L1399" s="5">
        <v>0</v>
      </c>
      <c r="M1399" t="str">
        <f>IF(ISERROR(VLOOKUP(A1399,'[1]Ecart validé'!$A:$A,1,FALSE)),Z1399,"Ecart Validé")</f>
        <v>valid</v>
      </c>
      <c r="R1399" t="s">
        <v>30</v>
      </c>
      <c r="X1399"/>
      <c r="Y1399"/>
      <c r="Z1399" t="s">
        <v>31</v>
      </c>
    </row>
    <row r="1400" spans="1:26" x14ac:dyDescent="0.3">
      <c r="A1400" t="s">
        <v>2202</v>
      </c>
      <c r="B1400" t="s">
        <v>963</v>
      </c>
      <c r="C1400">
        <v>290064</v>
      </c>
      <c r="D1400" t="str">
        <f>+VLOOKUP(C1400,Param!K:L,2,FALSE)</f>
        <v>PRESSREADER INTERNATIONAL LIMITED</v>
      </c>
      <c r="E1400" t="s">
        <v>2201</v>
      </c>
      <c r="F1400" t="s">
        <v>33</v>
      </c>
      <c r="G1400" t="s">
        <v>29</v>
      </c>
      <c r="H1400" s="5">
        <v>1268.55</v>
      </c>
      <c r="I1400" s="5">
        <v>1268.5540000000001</v>
      </c>
      <c r="J1400" s="5">
        <v>-4.0000000001327802E-3</v>
      </c>
      <c r="K1400" s="5">
        <v>1268.55</v>
      </c>
      <c r="L1400" s="5">
        <v>0</v>
      </c>
      <c r="M1400" t="str">
        <f>IF(ISERROR(VLOOKUP(A1400,'[1]Ecart validé'!$A:$A,1,FALSE)),Z1400,"Ecart Validé")</f>
        <v>valid</v>
      </c>
      <c r="R1400" t="s">
        <v>30</v>
      </c>
      <c r="X1400"/>
      <c r="Y1400"/>
      <c r="Z1400" t="s">
        <v>31</v>
      </c>
    </row>
    <row r="1401" spans="1:26" x14ac:dyDescent="0.3">
      <c r="A1401" t="s">
        <v>2203</v>
      </c>
      <c r="B1401" t="s">
        <v>963</v>
      </c>
      <c r="C1401">
        <v>290064</v>
      </c>
      <c r="D1401" t="str">
        <f>+VLOOKUP(C1401,Param!K:L,2,FALSE)</f>
        <v>PRESSREADER INTERNATIONAL LIMITED</v>
      </c>
      <c r="E1401" t="s">
        <v>2201</v>
      </c>
      <c r="F1401" t="s">
        <v>35</v>
      </c>
      <c r="G1401" t="s">
        <v>29</v>
      </c>
      <c r="H1401" s="5">
        <v>3549.1</v>
      </c>
      <c r="I1401" s="5">
        <v>3549.1032</v>
      </c>
      <c r="J1401" s="5">
        <v>-3.2000000001062199E-3</v>
      </c>
      <c r="K1401" s="5">
        <v>3549.1</v>
      </c>
      <c r="L1401" s="5">
        <v>0</v>
      </c>
      <c r="M1401" t="str">
        <f>IF(ISERROR(VLOOKUP(A1401,'[1]Ecart validé'!$A:$A,1,FALSE)),Z1401,"Ecart Validé")</f>
        <v>valid</v>
      </c>
      <c r="R1401" t="s">
        <v>30</v>
      </c>
      <c r="X1401"/>
      <c r="Y1401"/>
      <c r="Z1401" t="s">
        <v>31</v>
      </c>
    </row>
    <row r="1402" spans="1:26" x14ac:dyDescent="0.3">
      <c r="A1402" t="s">
        <v>2204</v>
      </c>
      <c r="B1402" t="s">
        <v>963</v>
      </c>
      <c r="C1402">
        <v>290064</v>
      </c>
      <c r="D1402" t="str">
        <f>+VLOOKUP(C1402,Param!K:L,2,FALSE)</f>
        <v>PRESSREADER INTERNATIONAL LIMITED</v>
      </c>
      <c r="E1402" t="s">
        <v>2201</v>
      </c>
      <c r="F1402" t="s">
        <v>37</v>
      </c>
      <c r="G1402" t="s">
        <v>29</v>
      </c>
      <c r="H1402" s="5">
        <v>4118.09</v>
      </c>
      <c r="I1402" s="5">
        <v>4118.0879000000004</v>
      </c>
      <c r="J1402" s="5">
        <v>2.0999999997002301E-3</v>
      </c>
      <c r="K1402" s="5">
        <v>4118.09</v>
      </c>
      <c r="L1402" s="5">
        <v>0</v>
      </c>
      <c r="M1402" t="str">
        <f>IF(ISERROR(VLOOKUP(A1402,'[1]Ecart validé'!$A:$A,1,FALSE)),Z1402,"Ecart Validé")</f>
        <v>valid</v>
      </c>
      <c r="R1402" t="s">
        <v>30</v>
      </c>
      <c r="X1402"/>
      <c r="Y1402"/>
      <c r="Z1402" t="s">
        <v>31</v>
      </c>
    </row>
    <row r="1403" spans="1:26" ht="43.2" x14ac:dyDescent="0.3">
      <c r="A1403" t="s">
        <v>2205</v>
      </c>
      <c r="B1403" t="s">
        <v>963</v>
      </c>
      <c r="C1403">
        <v>290470</v>
      </c>
      <c r="D1403" t="str">
        <f>+VLOOKUP(C1403,Param!K:L,2,FALSE)</f>
        <v>THE ENVIRONMENTAL HEALTH CONSULTANCY PTY LTD (EHC)</v>
      </c>
      <c r="E1403" t="s">
        <v>2206</v>
      </c>
      <c r="F1403" t="s">
        <v>28</v>
      </c>
      <c r="G1403" t="s">
        <v>29</v>
      </c>
      <c r="H1403" s="5">
        <v>790.34</v>
      </c>
      <c r="I1403" s="5">
        <v>889.12800000000004</v>
      </c>
      <c r="J1403" s="5">
        <v>-98.787999999999997</v>
      </c>
      <c r="K1403" s="5">
        <v>889.12800000000004</v>
      </c>
      <c r="L1403" s="5">
        <v>-98.787999999999997</v>
      </c>
      <c r="M1403" t="str">
        <f>IF(ISERROR(VLOOKUP(A1403,'[1]Ecart validé'!$A:$A,1,FALSE)),Z1403,"Ecart Validé")</f>
        <v>issue</v>
      </c>
      <c r="N1403" t="s">
        <v>2207</v>
      </c>
      <c r="O1403" t="s">
        <v>2208</v>
      </c>
      <c r="P1403" t="s">
        <v>85</v>
      </c>
      <c r="Q1403" t="s">
        <v>2209</v>
      </c>
      <c r="R1403" t="s">
        <v>30</v>
      </c>
      <c r="S1403" t="s">
        <v>42</v>
      </c>
      <c r="T1403" t="s">
        <v>43</v>
      </c>
      <c r="U1403" s="13" t="s">
        <v>2210</v>
      </c>
      <c r="V1403" t="s">
        <v>45</v>
      </c>
      <c r="X1403" t="s">
        <v>993</v>
      </c>
      <c r="Y1403" t="s">
        <v>993</v>
      </c>
      <c r="Z1403" t="s">
        <v>88</v>
      </c>
    </row>
    <row r="1404" spans="1:26" x14ac:dyDescent="0.3">
      <c r="A1404" t="s">
        <v>2211</v>
      </c>
      <c r="B1404" t="s">
        <v>963</v>
      </c>
      <c r="C1404">
        <v>290470</v>
      </c>
      <c r="D1404" t="str">
        <f>+VLOOKUP(C1404,Param!K:L,2,FALSE)</f>
        <v>THE ENVIRONMENTAL HEALTH CONSULTANCY PTY LTD (EHC)</v>
      </c>
      <c r="E1404" t="s">
        <v>2206</v>
      </c>
      <c r="F1404" t="s">
        <v>35</v>
      </c>
      <c r="G1404" t="s">
        <v>29</v>
      </c>
      <c r="H1404" s="5">
        <v>655.9</v>
      </c>
      <c r="I1404" s="5">
        <v>655.9</v>
      </c>
      <c r="J1404" s="5">
        <v>0</v>
      </c>
      <c r="K1404" s="5">
        <v>655.9</v>
      </c>
      <c r="L1404" s="5">
        <v>0</v>
      </c>
      <c r="M1404" t="str">
        <f>IF(ISERROR(VLOOKUP(A1404,'[1]Ecart validé'!$A:$A,1,FALSE)),Z1404,"Ecart Validé")</f>
        <v>valid</v>
      </c>
      <c r="R1404" t="s">
        <v>30</v>
      </c>
      <c r="X1404"/>
      <c r="Y1404"/>
      <c r="Z1404" t="s">
        <v>31</v>
      </c>
    </row>
    <row r="1405" spans="1:26" x14ac:dyDescent="0.3">
      <c r="A1405" t="s">
        <v>2212</v>
      </c>
      <c r="B1405" t="s">
        <v>963</v>
      </c>
      <c r="C1405">
        <v>290470</v>
      </c>
      <c r="D1405" t="str">
        <f>+VLOOKUP(C1405,Param!K:L,2,FALSE)</f>
        <v>THE ENVIRONMENTAL HEALTH CONSULTANCY PTY LTD (EHC)</v>
      </c>
      <c r="E1405" t="s">
        <v>2206</v>
      </c>
      <c r="F1405" t="s">
        <v>37</v>
      </c>
      <c r="G1405" t="s">
        <v>29</v>
      </c>
      <c r="H1405" s="5">
        <v>1086.71</v>
      </c>
      <c r="I1405" s="5">
        <v>1086.712</v>
      </c>
      <c r="J1405" s="5">
        <v>-1.9999999999527002E-3</v>
      </c>
      <c r="K1405" s="5">
        <v>1086.712</v>
      </c>
      <c r="L1405" s="5">
        <v>-1.9999999999527002E-3</v>
      </c>
      <c r="M1405" t="str">
        <f>IF(ISERROR(VLOOKUP(A1405,'[1]Ecart validé'!$A:$A,1,FALSE)),Z1405,"Ecart Validé")</f>
        <v>valid</v>
      </c>
      <c r="R1405" t="s">
        <v>30</v>
      </c>
      <c r="X1405"/>
      <c r="Y1405"/>
      <c r="Z1405" t="s">
        <v>31</v>
      </c>
    </row>
    <row r="1406" spans="1:26" ht="43.2" x14ac:dyDescent="0.3">
      <c r="A1406" t="s">
        <v>2213</v>
      </c>
      <c r="B1406" t="s">
        <v>963</v>
      </c>
      <c r="C1406">
        <v>290470</v>
      </c>
      <c r="D1406" t="str">
        <f>+VLOOKUP(C1406,Param!K:L,2,FALSE)</f>
        <v>THE ENVIRONMENTAL HEALTH CONSULTANCY PTY LTD (EHC)</v>
      </c>
      <c r="E1406" t="s">
        <v>2214</v>
      </c>
      <c r="F1406" t="s">
        <v>28</v>
      </c>
      <c r="G1406" t="s">
        <v>29</v>
      </c>
      <c r="H1406" s="5">
        <v>790.34</v>
      </c>
      <c r="I1406" s="5">
        <v>1185.5039999999999</v>
      </c>
      <c r="J1406" s="5">
        <v>-395.16399999999902</v>
      </c>
      <c r="K1406" s="5">
        <v>1185.5039999999999</v>
      </c>
      <c r="L1406" s="5">
        <v>-395.16399999999902</v>
      </c>
      <c r="M1406" t="str">
        <f>IF(ISERROR(VLOOKUP(A1406,'[1]Ecart validé'!$A:$A,1,FALSE)),Z1406,"Ecart Validé")</f>
        <v>issue</v>
      </c>
      <c r="N1406" t="s">
        <v>2207</v>
      </c>
      <c r="O1406" t="s">
        <v>2208</v>
      </c>
      <c r="P1406" t="s">
        <v>85</v>
      </c>
      <c r="Q1406" t="s">
        <v>2209</v>
      </c>
      <c r="R1406" t="s">
        <v>30</v>
      </c>
      <c r="S1406" t="s">
        <v>42</v>
      </c>
      <c r="T1406" t="s">
        <v>43</v>
      </c>
      <c r="U1406" s="13" t="s">
        <v>2215</v>
      </c>
      <c r="V1406" t="s">
        <v>45</v>
      </c>
      <c r="X1406" t="s">
        <v>458</v>
      </c>
      <c r="Y1406" t="s">
        <v>458</v>
      </c>
      <c r="Z1406" t="s">
        <v>88</v>
      </c>
    </row>
    <row r="1407" spans="1:26" x14ac:dyDescent="0.3">
      <c r="A1407" t="s">
        <v>2216</v>
      </c>
      <c r="B1407" t="s">
        <v>963</v>
      </c>
      <c r="C1407">
        <v>292568</v>
      </c>
      <c r="D1407" t="str">
        <f>+VLOOKUP(C1407,Param!K:L,2,FALSE)</f>
        <v>LIONBRIDGE INTERNATIONAL UNLIMITED COMPANY</v>
      </c>
      <c r="E1407" t="s">
        <v>2217</v>
      </c>
      <c r="F1407" t="s">
        <v>51</v>
      </c>
      <c r="G1407" t="s">
        <v>29</v>
      </c>
      <c r="H1407" s="5">
        <v>58924.52</v>
      </c>
      <c r="I1407" s="5">
        <v>58924.517500000002</v>
      </c>
      <c r="J1407" s="5">
        <v>2.5000000023282999E-3</v>
      </c>
      <c r="K1407" s="5">
        <v>58924.52</v>
      </c>
      <c r="L1407" s="5">
        <v>0</v>
      </c>
      <c r="M1407" t="str">
        <f>IF(ISERROR(VLOOKUP(A1407,'[1]Ecart validé'!$A:$A,1,FALSE)),Z1407,"Ecart Validé")</f>
        <v>valid</v>
      </c>
      <c r="R1407" t="s">
        <v>30</v>
      </c>
      <c r="X1407"/>
      <c r="Y1407"/>
      <c r="Z1407" t="s">
        <v>31</v>
      </c>
    </row>
    <row r="1408" spans="1:26" x14ac:dyDescent="0.3">
      <c r="A1408" t="s">
        <v>2218</v>
      </c>
      <c r="B1408" t="s">
        <v>963</v>
      </c>
      <c r="C1408">
        <v>294320</v>
      </c>
      <c r="D1408" t="str">
        <f>+VLOOKUP(C1408,Param!K:L,2,FALSE)</f>
        <v>APICOLTURA CASENTINESE S.R.L.</v>
      </c>
      <c r="E1408" t="s">
        <v>2219</v>
      </c>
      <c r="F1408" t="s">
        <v>51</v>
      </c>
      <c r="G1408" t="s">
        <v>29</v>
      </c>
      <c r="H1408" s="5">
        <v>386.42</v>
      </c>
      <c r="I1408" s="5">
        <v>386.42200000000003</v>
      </c>
      <c r="J1408" s="5">
        <v>-2.0000000000095402E-3</v>
      </c>
      <c r="K1408" s="5">
        <v>386.42</v>
      </c>
      <c r="L1408" s="5">
        <v>0</v>
      </c>
      <c r="M1408" t="str">
        <f>IF(ISERROR(VLOOKUP(A1408,'[1]Ecart validé'!$A:$A,1,FALSE)),Z1408,"Ecart Validé")</f>
        <v>valid</v>
      </c>
      <c r="R1408" t="s">
        <v>30</v>
      </c>
      <c r="X1408"/>
      <c r="Y1408"/>
      <c r="Z1408" t="s">
        <v>31</v>
      </c>
    </row>
    <row r="1409" spans="1:26" x14ac:dyDescent="0.3">
      <c r="A1409" t="s">
        <v>2220</v>
      </c>
      <c r="B1409" t="s">
        <v>963</v>
      </c>
      <c r="C1409">
        <v>296472</v>
      </c>
      <c r="D1409" t="str">
        <f>+VLOOKUP(C1409,Param!K:L,2,FALSE)</f>
        <v>ESSITY GMBH</v>
      </c>
      <c r="E1409" t="s">
        <v>2221</v>
      </c>
      <c r="F1409" t="s">
        <v>51</v>
      </c>
      <c r="G1409" t="s">
        <v>29</v>
      </c>
      <c r="H1409" s="5">
        <v>84798.56</v>
      </c>
      <c r="I1409" s="5">
        <v>84798.56</v>
      </c>
      <c r="J1409" s="5">
        <v>0</v>
      </c>
      <c r="K1409" s="5">
        <v>84798.56</v>
      </c>
      <c r="L1409" s="5">
        <v>0</v>
      </c>
      <c r="M1409" t="str">
        <f>IF(ISERROR(VLOOKUP(A1409,'[1]Ecart validé'!$A:$A,1,FALSE)),Z1409,"Ecart Validé")</f>
        <v>valid</v>
      </c>
      <c r="R1409" t="s">
        <v>30</v>
      </c>
      <c r="X1409"/>
      <c r="Y1409"/>
      <c r="Z1409" t="s">
        <v>31</v>
      </c>
    </row>
    <row r="1410" spans="1:26" x14ac:dyDescent="0.3">
      <c r="A1410" t="s">
        <v>2222</v>
      </c>
      <c r="B1410" t="s">
        <v>963</v>
      </c>
      <c r="C1410">
        <v>296472</v>
      </c>
      <c r="D1410" t="str">
        <f>+VLOOKUP(C1410,Param!K:L,2,FALSE)</f>
        <v>ESSITY GMBH</v>
      </c>
      <c r="E1410" t="s">
        <v>2223</v>
      </c>
      <c r="F1410" t="s">
        <v>51</v>
      </c>
      <c r="G1410" t="s">
        <v>29</v>
      </c>
      <c r="H1410" s="5">
        <v>95195.87</v>
      </c>
      <c r="I1410" s="5">
        <v>95195.872399999993</v>
      </c>
      <c r="J1410" s="5">
        <v>-2.39999999757856E-3</v>
      </c>
      <c r="K1410" s="5">
        <v>95195.87</v>
      </c>
      <c r="L1410" s="5">
        <v>0</v>
      </c>
      <c r="M1410" t="str">
        <f>IF(ISERROR(VLOOKUP(A1410,'[1]Ecart validé'!$A:$A,1,FALSE)),Z1410,"Ecart Validé")</f>
        <v>valid</v>
      </c>
      <c r="R1410" t="s">
        <v>30</v>
      </c>
      <c r="X1410"/>
      <c r="Y1410"/>
      <c r="Z1410" t="s">
        <v>31</v>
      </c>
    </row>
    <row r="1411" spans="1:26" ht="28.8" x14ac:dyDescent="0.3">
      <c r="A1411" t="s">
        <v>2224</v>
      </c>
      <c r="B1411" t="s">
        <v>963</v>
      </c>
      <c r="C1411">
        <v>296607</v>
      </c>
      <c r="D1411" t="str">
        <f>+VLOOKUP(C1411,Param!K:L,2,FALSE)</f>
        <v>TOP BRASS CONTRACT FURNITURE LTD</v>
      </c>
      <c r="E1411" t="s">
        <v>2225</v>
      </c>
      <c r="F1411" t="s">
        <v>51</v>
      </c>
      <c r="G1411" t="s">
        <v>29</v>
      </c>
      <c r="H1411" s="5">
        <v>24438.97</v>
      </c>
      <c r="I1411" s="5">
        <v>24438.974999999999</v>
      </c>
      <c r="J1411" s="5">
        <v>-4.9999999973806501E-3</v>
      </c>
      <c r="K1411" s="5">
        <v>24438.97</v>
      </c>
      <c r="L1411" s="5">
        <v>0</v>
      </c>
      <c r="M1411" t="str">
        <f>IF(ISERROR(VLOOKUP(A1411,'[1]Ecart validé'!$A:$A,1,FALSE)),Z1411,"Ecart Validé")</f>
        <v>valid</v>
      </c>
      <c r="R1411" t="s">
        <v>30</v>
      </c>
      <c r="S1411" t="s">
        <v>42</v>
      </c>
      <c r="T1411" t="s">
        <v>43</v>
      </c>
      <c r="U1411" s="13" t="s">
        <v>2226</v>
      </c>
      <c r="V1411" t="s">
        <v>42</v>
      </c>
      <c r="W1411" t="s">
        <v>43</v>
      </c>
      <c r="X1411"/>
      <c r="Y1411"/>
      <c r="Z1411" t="s">
        <v>31</v>
      </c>
    </row>
    <row r="1412" spans="1:26" x14ac:dyDescent="0.3">
      <c r="A1412" t="s">
        <v>2227</v>
      </c>
      <c r="B1412" t="s">
        <v>963</v>
      </c>
      <c r="C1412">
        <v>296607</v>
      </c>
      <c r="D1412" t="str">
        <f>+VLOOKUP(C1412,Param!K:L,2,FALSE)</f>
        <v>TOP BRASS CONTRACT FURNITURE LTD</v>
      </c>
      <c r="E1412" t="s">
        <v>2228</v>
      </c>
      <c r="F1412" t="s">
        <v>51</v>
      </c>
      <c r="G1412" t="s">
        <v>29</v>
      </c>
      <c r="H1412" s="5">
        <v>4729.87</v>
      </c>
      <c r="I1412" s="5">
        <v>4729.8693000000003</v>
      </c>
      <c r="J1412" s="5">
        <v>6.9999999959691195E-4</v>
      </c>
      <c r="K1412" s="5">
        <v>4729.87</v>
      </c>
      <c r="L1412" s="5">
        <v>0</v>
      </c>
      <c r="M1412" t="str">
        <f>IF(ISERROR(VLOOKUP(A1412,'[1]Ecart validé'!$A:$A,1,FALSE)),Z1412,"Ecart Validé")</f>
        <v>valid</v>
      </c>
      <c r="R1412" t="s">
        <v>30</v>
      </c>
      <c r="X1412"/>
      <c r="Y1412"/>
      <c r="Z1412" t="s">
        <v>31</v>
      </c>
    </row>
    <row r="1413" spans="1:26" x14ac:dyDescent="0.3">
      <c r="A1413" t="s">
        <v>2229</v>
      </c>
      <c r="B1413" t="s">
        <v>963</v>
      </c>
      <c r="C1413">
        <v>297364</v>
      </c>
      <c r="D1413" t="str">
        <f>+VLOOKUP(C1413,Param!K:L,2,FALSE)</f>
        <v>HUNTER AMENITIES INTERNATIONAL LTD</v>
      </c>
      <c r="E1413" t="s">
        <v>2230</v>
      </c>
      <c r="F1413" t="s">
        <v>28</v>
      </c>
      <c r="G1413" t="s">
        <v>29</v>
      </c>
      <c r="H1413" s="5">
        <v>19110.48</v>
      </c>
      <c r="I1413" s="5">
        <v>19110.478200000001</v>
      </c>
      <c r="J1413" s="5">
        <v>1.7999999981839199E-3</v>
      </c>
      <c r="K1413" s="5">
        <v>19110.478200000001</v>
      </c>
      <c r="L1413" s="5">
        <v>1.7999999981839199E-3</v>
      </c>
      <c r="M1413" t="str">
        <f>IF(ISERROR(VLOOKUP(A1413,'[1]Ecart validé'!$A:$A,1,FALSE)),Z1413,"Ecart Validé")</f>
        <v>valid</v>
      </c>
      <c r="R1413" t="s">
        <v>30</v>
      </c>
      <c r="X1413"/>
      <c r="Y1413"/>
      <c r="Z1413" t="s">
        <v>31</v>
      </c>
    </row>
    <row r="1414" spans="1:26" x14ac:dyDescent="0.3">
      <c r="A1414" t="s">
        <v>2231</v>
      </c>
      <c r="B1414" t="s">
        <v>963</v>
      </c>
      <c r="C1414">
        <v>297364</v>
      </c>
      <c r="D1414" t="str">
        <f>+VLOOKUP(C1414,Param!K:L,2,FALSE)</f>
        <v>HUNTER AMENITIES INTERNATIONAL LTD</v>
      </c>
      <c r="E1414" t="s">
        <v>2230</v>
      </c>
      <c r="F1414" t="s">
        <v>33</v>
      </c>
      <c r="G1414" t="s">
        <v>29</v>
      </c>
      <c r="H1414" s="5">
        <v>8795.67</v>
      </c>
      <c r="I1414" s="5">
        <v>8795.6728000000003</v>
      </c>
      <c r="J1414" s="5">
        <v>-2.8000000002066298E-3</v>
      </c>
      <c r="K1414" s="5">
        <v>8795.6728000000003</v>
      </c>
      <c r="L1414" s="5">
        <v>-2.8000000002066298E-3</v>
      </c>
      <c r="M1414" t="str">
        <f>IF(ISERROR(VLOOKUP(A1414,'[1]Ecart validé'!$A:$A,1,FALSE)),Z1414,"Ecart Validé")</f>
        <v>valid</v>
      </c>
      <c r="R1414" t="s">
        <v>30</v>
      </c>
      <c r="X1414"/>
      <c r="Y1414"/>
      <c r="Z1414" t="s">
        <v>31</v>
      </c>
    </row>
    <row r="1415" spans="1:26" x14ac:dyDescent="0.3">
      <c r="A1415" t="s">
        <v>2232</v>
      </c>
      <c r="B1415" t="s">
        <v>963</v>
      </c>
      <c r="C1415">
        <v>297364</v>
      </c>
      <c r="D1415" t="str">
        <f>+VLOOKUP(C1415,Param!K:L,2,FALSE)</f>
        <v>HUNTER AMENITIES INTERNATIONAL LTD</v>
      </c>
      <c r="E1415" t="s">
        <v>2230</v>
      </c>
      <c r="F1415" t="s">
        <v>35</v>
      </c>
      <c r="G1415" t="s">
        <v>29</v>
      </c>
      <c r="H1415" s="5">
        <v>5810.9299999999903</v>
      </c>
      <c r="I1415" s="5">
        <v>5810.9337999999998</v>
      </c>
      <c r="J1415" s="5">
        <v>-3.8000000004103601E-3</v>
      </c>
      <c r="K1415" s="5">
        <v>5810.9337999999998</v>
      </c>
      <c r="L1415" s="5">
        <v>-3.8000000004103601E-3</v>
      </c>
      <c r="M1415" t="str">
        <f>IF(ISERROR(VLOOKUP(A1415,'[1]Ecart validé'!$A:$A,1,FALSE)),Z1415,"Ecart Validé")</f>
        <v>valid</v>
      </c>
      <c r="R1415" t="s">
        <v>30</v>
      </c>
      <c r="X1415"/>
      <c r="Y1415"/>
      <c r="Z1415" t="s">
        <v>31</v>
      </c>
    </row>
    <row r="1416" spans="1:26" x14ac:dyDescent="0.3">
      <c r="A1416" t="s">
        <v>2233</v>
      </c>
      <c r="B1416" t="s">
        <v>963</v>
      </c>
      <c r="C1416">
        <v>297364</v>
      </c>
      <c r="D1416" t="str">
        <f>+VLOOKUP(C1416,Param!K:L,2,FALSE)</f>
        <v>HUNTER AMENITIES INTERNATIONAL LTD</v>
      </c>
      <c r="E1416" t="s">
        <v>2230</v>
      </c>
      <c r="F1416" t="s">
        <v>37</v>
      </c>
      <c r="G1416" t="s">
        <v>29</v>
      </c>
      <c r="H1416" s="5">
        <v>12136.98</v>
      </c>
      <c r="I1416" s="5">
        <v>12136.977999999999</v>
      </c>
      <c r="J1416" s="5">
        <v>2.0000000004074502E-3</v>
      </c>
      <c r="K1416" s="5">
        <v>12136.977999999999</v>
      </c>
      <c r="L1416" s="5">
        <v>2.0000000004074502E-3</v>
      </c>
      <c r="M1416" t="str">
        <f>IF(ISERROR(VLOOKUP(A1416,'[1]Ecart validé'!$A:$A,1,FALSE)),Z1416,"Ecart Validé")</f>
        <v>valid</v>
      </c>
      <c r="R1416" t="s">
        <v>30</v>
      </c>
      <c r="X1416"/>
      <c r="Y1416"/>
      <c r="Z1416" t="s">
        <v>31</v>
      </c>
    </row>
    <row r="1417" spans="1:26" x14ac:dyDescent="0.3">
      <c r="A1417" t="s">
        <v>2234</v>
      </c>
      <c r="B1417" t="s">
        <v>963</v>
      </c>
      <c r="C1417">
        <v>297364</v>
      </c>
      <c r="D1417" t="str">
        <f>+VLOOKUP(C1417,Param!K:L,2,FALSE)</f>
        <v>HUNTER AMENITIES INTERNATIONAL LTD</v>
      </c>
      <c r="E1417" t="s">
        <v>2235</v>
      </c>
      <c r="F1417" t="s">
        <v>35</v>
      </c>
      <c r="G1417" t="s">
        <v>29</v>
      </c>
      <c r="H1417" s="5">
        <v>3620.7799999999902</v>
      </c>
      <c r="I1417" s="5">
        <v>5311.5397999999996</v>
      </c>
      <c r="J1417" s="5">
        <v>-1690.75979999999</v>
      </c>
      <c r="K1417" s="5">
        <v>5311.5397999999996</v>
      </c>
      <c r="L1417" s="5">
        <v>-1690.75979999999</v>
      </c>
      <c r="M1417" t="str">
        <f>IF(ISERROR(VLOOKUP(A1417,'[1]Ecart validé'!$A:$A,1,FALSE)),Z1417,"Ecart Validé")</f>
        <v>issue</v>
      </c>
      <c r="N1417" t="s">
        <v>2236</v>
      </c>
      <c r="O1417" t="s">
        <v>2237</v>
      </c>
      <c r="P1417" t="s">
        <v>85</v>
      </c>
      <c r="Q1417" t="s">
        <v>2238</v>
      </c>
      <c r="R1417" t="s">
        <v>30</v>
      </c>
      <c r="S1417" t="s">
        <v>42</v>
      </c>
      <c r="T1417" t="s">
        <v>257</v>
      </c>
      <c r="U1417" s="13" t="s">
        <v>2239</v>
      </c>
      <c r="V1417" t="s">
        <v>45</v>
      </c>
      <c r="X1417" t="s">
        <v>458</v>
      </c>
      <c r="Y1417" t="s">
        <v>458</v>
      </c>
      <c r="Z1417" t="s">
        <v>88</v>
      </c>
    </row>
    <row r="1418" spans="1:26" ht="28.8" x14ac:dyDescent="0.3">
      <c r="A1418" t="s">
        <v>2240</v>
      </c>
      <c r="B1418" t="s">
        <v>963</v>
      </c>
      <c r="C1418">
        <v>297364</v>
      </c>
      <c r="D1418" t="str">
        <f>+VLOOKUP(C1418,Param!K:L,2,FALSE)</f>
        <v>HUNTER AMENITIES INTERNATIONAL LTD</v>
      </c>
      <c r="E1418" t="s">
        <v>2235</v>
      </c>
      <c r="F1418" t="s">
        <v>37</v>
      </c>
      <c r="G1418" t="s">
        <v>29</v>
      </c>
      <c r="H1418" s="5">
        <v>4060.93</v>
      </c>
      <c r="I1418" s="5">
        <v>9990.8410000000003</v>
      </c>
      <c r="J1418" s="5">
        <v>-5929.9110000000001</v>
      </c>
      <c r="K1418" s="5">
        <v>9990.8410000000003</v>
      </c>
      <c r="L1418" s="5">
        <v>-5929.9110000000001</v>
      </c>
      <c r="M1418" t="str">
        <f>IF(ISERROR(VLOOKUP(A1418,'[1]Ecart validé'!$A:$A,1,FALSE)),Z1418,"Ecart Validé")</f>
        <v>issue</v>
      </c>
      <c r="N1418" t="s">
        <v>2241</v>
      </c>
      <c r="O1418" t="s">
        <v>2242</v>
      </c>
      <c r="P1418" t="s">
        <v>85</v>
      </c>
      <c r="Q1418" t="s">
        <v>2243</v>
      </c>
      <c r="R1418" t="s">
        <v>30</v>
      </c>
      <c r="S1418" t="s">
        <v>42</v>
      </c>
      <c r="T1418" t="s">
        <v>257</v>
      </c>
      <c r="U1418" s="13" t="s">
        <v>2244</v>
      </c>
      <c r="V1418" t="s">
        <v>45</v>
      </c>
      <c r="X1418" t="s">
        <v>458</v>
      </c>
      <c r="Y1418" t="s">
        <v>458</v>
      </c>
      <c r="Z1418" t="s">
        <v>88</v>
      </c>
    </row>
    <row r="1419" spans="1:26" x14ac:dyDescent="0.3">
      <c r="A1419" t="s">
        <v>2245</v>
      </c>
      <c r="B1419" t="s">
        <v>963</v>
      </c>
      <c r="C1419">
        <v>297364</v>
      </c>
      <c r="D1419" t="str">
        <f>+VLOOKUP(C1419,Param!K:L,2,FALSE)</f>
        <v>HUNTER AMENITIES INTERNATIONAL LTD</v>
      </c>
      <c r="E1419" t="s">
        <v>2246</v>
      </c>
      <c r="F1419" t="s">
        <v>28</v>
      </c>
      <c r="G1419" t="s">
        <v>29</v>
      </c>
      <c r="H1419" s="5">
        <v>2165.13</v>
      </c>
      <c r="I1419" s="5">
        <v>2165.1309999999999</v>
      </c>
      <c r="J1419" s="5">
        <v>-9.9999999974897903E-4</v>
      </c>
      <c r="K1419" s="5">
        <v>2165.13</v>
      </c>
      <c r="L1419" s="5">
        <v>0</v>
      </c>
      <c r="M1419" t="str">
        <f>IF(ISERROR(VLOOKUP(A1419,'[1]Ecart validé'!$A:$A,1,FALSE)),Z1419,"Ecart Validé")</f>
        <v>valid</v>
      </c>
      <c r="R1419" t="s">
        <v>30</v>
      </c>
      <c r="S1419" t="s">
        <v>42</v>
      </c>
      <c r="X1419"/>
      <c r="Y1419"/>
      <c r="Z1419" t="s">
        <v>31</v>
      </c>
    </row>
    <row r="1420" spans="1:26" x14ac:dyDescent="0.3">
      <c r="A1420" t="s">
        <v>2247</v>
      </c>
      <c r="B1420" t="s">
        <v>963</v>
      </c>
      <c r="C1420">
        <v>297364</v>
      </c>
      <c r="D1420" t="str">
        <f>+VLOOKUP(C1420,Param!K:L,2,FALSE)</f>
        <v>HUNTER AMENITIES INTERNATIONAL LTD</v>
      </c>
      <c r="E1420" t="s">
        <v>2246</v>
      </c>
      <c r="F1420" t="s">
        <v>33</v>
      </c>
      <c r="G1420" t="s">
        <v>29</v>
      </c>
      <c r="H1420" s="5">
        <v>-310.01</v>
      </c>
      <c r="I1420" s="5">
        <v>-310.00560000000002</v>
      </c>
      <c r="J1420" s="5">
        <v>-4.3999999999755303E-3</v>
      </c>
      <c r="K1420" s="5">
        <v>-310.01</v>
      </c>
      <c r="L1420" s="5">
        <v>0</v>
      </c>
      <c r="M1420" t="str">
        <f>IF(ISERROR(VLOOKUP(A1420,'[1]Ecart validé'!$A:$A,1,FALSE)),Z1420,"Ecart Validé")</f>
        <v>valid</v>
      </c>
      <c r="R1420" t="s">
        <v>30</v>
      </c>
      <c r="X1420"/>
      <c r="Y1420"/>
      <c r="Z1420" t="s">
        <v>31</v>
      </c>
    </row>
    <row r="1421" spans="1:26" x14ac:dyDescent="0.3">
      <c r="A1421" t="s">
        <v>2248</v>
      </c>
      <c r="B1421" t="s">
        <v>963</v>
      </c>
      <c r="C1421">
        <v>297364</v>
      </c>
      <c r="D1421" t="str">
        <f>+VLOOKUP(C1421,Param!K:L,2,FALSE)</f>
        <v>HUNTER AMENITIES INTERNATIONAL LTD</v>
      </c>
      <c r="E1421" t="s">
        <v>2246</v>
      </c>
      <c r="F1421" t="s">
        <v>35</v>
      </c>
      <c r="G1421" t="s">
        <v>29</v>
      </c>
      <c r="H1421" s="5">
        <v>499.39</v>
      </c>
      <c r="I1421" s="5">
        <v>499.39400000000001</v>
      </c>
      <c r="J1421" s="5">
        <v>-4.0000000000190898E-3</v>
      </c>
      <c r="K1421" s="5">
        <v>499.39</v>
      </c>
      <c r="L1421" s="5">
        <v>0</v>
      </c>
      <c r="M1421" t="str">
        <f>IF(ISERROR(VLOOKUP(A1421,'[1]Ecart validé'!$A:$A,1,FALSE)),Z1421,"Ecart Validé")</f>
        <v>valid</v>
      </c>
      <c r="R1421" t="s">
        <v>30</v>
      </c>
      <c r="X1421"/>
      <c r="Y1421"/>
      <c r="Z1421" t="s">
        <v>31</v>
      </c>
    </row>
    <row r="1422" spans="1:26" x14ac:dyDescent="0.3">
      <c r="A1422" t="s">
        <v>2249</v>
      </c>
      <c r="B1422" t="s">
        <v>963</v>
      </c>
      <c r="C1422">
        <v>297364</v>
      </c>
      <c r="D1422" t="str">
        <f>+VLOOKUP(C1422,Param!K:L,2,FALSE)</f>
        <v>HUNTER AMENITIES INTERNATIONAL LTD</v>
      </c>
      <c r="E1422" t="s">
        <v>2246</v>
      </c>
      <c r="F1422" t="s">
        <v>37</v>
      </c>
      <c r="G1422" t="s">
        <v>29</v>
      </c>
      <c r="H1422" s="5">
        <v>2142.84</v>
      </c>
      <c r="I1422" s="5">
        <v>2142.8359999999998</v>
      </c>
      <c r="J1422" s="5">
        <v>4.0000000003601599E-3</v>
      </c>
      <c r="K1422" s="5">
        <v>2142.84</v>
      </c>
      <c r="L1422" s="5">
        <v>0</v>
      </c>
      <c r="M1422" t="str">
        <f>IF(ISERROR(VLOOKUP(A1422,'[1]Ecart validé'!$A:$A,1,FALSE)),Z1422,"Ecart Validé")</f>
        <v>valid</v>
      </c>
      <c r="R1422" t="s">
        <v>30</v>
      </c>
      <c r="S1422" t="s">
        <v>42</v>
      </c>
      <c r="X1422"/>
      <c r="Y1422"/>
      <c r="Z1422" t="s">
        <v>31</v>
      </c>
    </row>
    <row r="1423" spans="1:26" x14ac:dyDescent="0.3">
      <c r="A1423" t="s">
        <v>2250</v>
      </c>
      <c r="B1423" t="s">
        <v>963</v>
      </c>
      <c r="C1423">
        <v>297439</v>
      </c>
      <c r="D1423" t="str">
        <f>+VLOOKUP(C1423,Param!K:L,2,FALSE)</f>
        <v>HOIST GROUP PORTUGAL SA</v>
      </c>
      <c r="E1423" t="s">
        <v>2251</v>
      </c>
      <c r="F1423" t="s">
        <v>28</v>
      </c>
      <c r="G1423" t="s">
        <v>29</v>
      </c>
      <c r="H1423" s="5">
        <v>2443.06</v>
      </c>
      <c r="I1423" s="5">
        <v>2443.0574000000001</v>
      </c>
      <c r="J1423" s="5">
        <v>2.59999999980209E-3</v>
      </c>
      <c r="K1423" s="5">
        <v>2443.06</v>
      </c>
      <c r="L1423" s="5">
        <v>0</v>
      </c>
      <c r="M1423" t="str">
        <f>IF(ISERROR(VLOOKUP(A1423,'[1]Ecart validé'!$A:$A,1,FALSE)),Z1423,"Ecart Validé")</f>
        <v>valid</v>
      </c>
      <c r="R1423" t="s">
        <v>30</v>
      </c>
      <c r="X1423"/>
      <c r="Y1423"/>
      <c r="Z1423" t="s">
        <v>31</v>
      </c>
    </row>
    <row r="1424" spans="1:26" x14ac:dyDescent="0.3">
      <c r="A1424" t="s">
        <v>2252</v>
      </c>
      <c r="B1424" t="s">
        <v>963</v>
      </c>
      <c r="C1424">
        <v>297439</v>
      </c>
      <c r="D1424" t="str">
        <f>+VLOOKUP(C1424,Param!K:L,2,FALSE)</f>
        <v>HOIST GROUP PORTUGAL SA</v>
      </c>
      <c r="E1424" t="s">
        <v>2251</v>
      </c>
      <c r="F1424" t="s">
        <v>33</v>
      </c>
      <c r="G1424" t="s">
        <v>29</v>
      </c>
      <c r="H1424" s="5">
        <v>1144.19</v>
      </c>
      <c r="I1424" s="5">
        <v>1144.19</v>
      </c>
      <c r="J1424" s="5">
        <v>0</v>
      </c>
      <c r="K1424" s="5">
        <v>1144.19</v>
      </c>
      <c r="L1424" s="5">
        <v>0</v>
      </c>
      <c r="M1424" t="str">
        <f>IF(ISERROR(VLOOKUP(A1424,'[1]Ecart validé'!$A:$A,1,FALSE)),Z1424,"Ecart Validé")</f>
        <v>valid</v>
      </c>
      <c r="R1424" t="s">
        <v>30</v>
      </c>
      <c r="X1424"/>
      <c r="Y1424"/>
      <c r="Z1424" t="s">
        <v>31</v>
      </c>
    </row>
    <row r="1425" spans="1:26" x14ac:dyDescent="0.3">
      <c r="A1425" t="s">
        <v>2253</v>
      </c>
      <c r="B1425" t="s">
        <v>963</v>
      </c>
      <c r="C1425">
        <v>297439</v>
      </c>
      <c r="D1425" t="str">
        <f>+VLOOKUP(C1425,Param!K:L,2,FALSE)</f>
        <v>HOIST GROUP PORTUGAL SA</v>
      </c>
      <c r="E1425" t="s">
        <v>2251</v>
      </c>
      <c r="F1425" t="s">
        <v>35</v>
      </c>
      <c r="G1425" t="s">
        <v>29</v>
      </c>
      <c r="H1425" s="5">
        <v>466.09</v>
      </c>
      <c r="I1425" s="5">
        <v>466.08199999999999</v>
      </c>
      <c r="J1425" s="5">
        <v>7.9999999999813502E-3</v>
      </c>
      <c r="K1425" s="5">
        <v>466.09</v>
      </c>
      <c r="L1425" s="5">
        <v>0</v>
      </c>
      <c r="M1425" t="str">
        <f>IF(ISERROR(VLOOKUP(A1425,'[1]Ecart validé'!$A:$A,1,FALSE)),Z1425,"Ecart Validé")</f>
        <v>valid</v>
      </c>
      <c r="R1425" t="s">
        <v>30</v>
      </c>
      <c r="X1425"/>
      <c r="Y1425"/>
      <c r="Z1425" t="s">
        <v>31</v>
      </c>
    </row>
    <row r="1426" spans="1:26" x14ac:dyDescent="0.3">
      <c r="A1426" t="s">
        <v>2254</v>
      </c>
      <c r="B1426" t="s">
        <v>963</v>
      </c>
      <c r="C1426">
        <v>297439</v>
      </c>
      <c r="D1426" t="str">
        <f>+VLOOKUP(C1426,Param!K:L,2,FALSE)</f>
        <v>HOIST GROUP PORTUGAL SA</v>
      </c>
      <c r="E1426" t="s">
        <v>2251</v>
      </c>
      <c r="F1426" t="s">
        <v>37</v>
      </c>
      <c r="G1426" t="s">
        <v>29</v>
      </c>
      <c r="H1426" s="5">
        <v>596.58000000000004</v>
      </c>
      <c r="I1426" s="5">
        <v>596.57640000000004</v>
      </c>
      <c r="J1426" s="5">
        <v>3.6000000000058199E-3</v>
      </c>
      <c r="K1426" s="5">
        <v>596.58000000000004</v>
      </c>
      <c r="L1426" s="5">
        <v>0</v>
      </c>
      <c r="M1426" t="str">
        <f>IF(ISERROR(VLOOKUP(A1426,'[1]Ecart validé'!$A:$A,1,FALSE)),Z1426,"Ecart Validé")</f>
        <v>valid</v>
      </c>
      <c r="R1426" t="s">
        <v>30</v>
      </c>
      <c r="X1426"/>
      <c r="Y1426"/>
      <c r="Z1426" t="s">
        <v>31</v>
      </c>
    </row>
    <row r="1427" spans="1:26" x14ac:dyDescent="0.3">
      <c r="A1427" t="s">
        <v>2255</v>
      </c>
      <c r="B1427" t="s">
        <v>963</v>
      </c>
      <c r="C1427">
        <v>297439</v>
      </c>
      <c r="D1427" t="str">
        <f>+VLOOKUP(C1427,Param!K:L,2,FALSE)</f>
        <v>HOIST GROUP PORTUGAL SA</v>
      </c>
      <c r="E1427" t="s">
        <v>2256</v>
      </c>
      <c r="F1427" t="s">
        <v>51</v>
      </c>
      <c r="G1427" t="s">
        <v>29</v>
      </c>
      <c r="H1427" s="5">
        <v>768.34</v>
      </c>
      <c r="I1427" s="5">
        <v>768.3374</v>
      </c>
      <c r="J1427" s="5">
        <v>2.6000000000294598E-3</v>
      </c>
      <c r="K1427" s="5">
        <v>768.34</v>
      </c>
      <c r="L1427" s="5">
        <v>0</v>
      </c>
      <c r="M1427" t="str">
        <f>IF(ISERROR(VLOOKUP(A1427,'[1]Ecart validé'!$A:$A,1,FALSE)),Z1427,"Ecart Validé")</f>
        <v>valid</v>
      </c>
      <c r="R1427" t="s">
        <v>30</v>
      </c>
      <c r="X1427"/>
      <c r="Y1427"/>
      <c r="Z1427" t="s">
        <v>31</v>
      </c>
    </row>
    <row r="1428" spans="1:26" x14ac:dyDescent="0.3">
      <c r="A1428" t="s">
        <v>2257</v>
      </c>
      <c r="B1428" t="s">
        <v>963</v>
      </c>
      <c r="C1428">
        <v>297439</v>
      </c>
      <c r="D1428" t="str">
        <f>+VLOOKUP(C1428,Param!K:L,2,FALSE)</f>
        <v>HOIST GROUP PORTUGAL SA</v>
      </c>
      <c r="E1428" t="s">
        <v>2258</v>
      </c>
      <c r="F1428" t="s">
        <v>37</v>
      </c>
      <c r="G1428" t="s">
        <v>29</v>
      </c>
      <c r="H1428" s="5">
        <v>6814.01</v>
      </c>
      <c r="I1428" s="5">
        <v>6814.0050000000001</v>
      </c>
      <c r="J1428" s="5">
        <v>5.0000000001091298E-3</v>
      </c>
      <c r="K1428" s="5">
        <v>6814.01</v>
      </c>
      <c r="L1428" s="5">
        <v>0</v>
      </c>
      <c r="M1428" t="str">
        <f>IF(ISERROR(VLOOKUP(A1428,'[1]Ecart validé'!$A:$A,1,FALSE)),Z1428,"Ecart Validé")</f>
        <v>valid</v>
      </c>
      <c r="R1428" t="s">
        <v>30</v>
      </c>
      <c r="X1428"/>
      <c r="Y1428"/>
      <c r="Z1428" t="s">
        <v>31</v>
      </c>
    </row>
    <row r="1429" spans="1:26" x14ac:dyDescent="0.3">
      <c r="A1429" t="s">
        <v>2259</v>
      </c>
      <c r="B1429" t="s">
        <v>963</v>
      </c>
      <c r="C1429">
        <v>298344</v>
      </c>
      <c r="D1429" t="str">
        <f>+VLOOKUP(C1429,Param!K:L,2,FALSE)</f>
        <v>KELLOGG EUROPE TRADING LIMITED</v>
      </c>
      <c r="E1429" t="s">
        <v>2260</v>
      </c>
      <c r="F1429" t="s">
        <v>51</v>
      </c>
      <c r="G1429" t="s">
        <v>29</v>
      </c>
      <c r="H1429" s="5">
        <v>6877.61</v>
      </c>
      <c r="I1429" s="5">
        <v>6877.61</v>
      </c>
      <c r="J1429" s="5">
        <v>0</v>
      </c>
      <c r="K1429" s="5">
        <v>6877.61</v>
      </c>
      <c r="L1429" s="5">
        <v>0</v>
      </c>
      <c r="M1429" t="str">
        <f>IF(ISERROR(VLOOKUP(A1429,'[1]Ecart validé'!$A:$A,1,FALSE)),Z1429,"Ecart Validé")</f>
        <v>valid</v>
      </c>
      <c r="R1429" t="s">
        <v>30</v>
      </c>
      <c r="X1429"/>
      <c r="Y1429"/>
      <c r="Z1429" t="s">
        <v>31</v>
      </c>
    </row>
    <row r="1430" spans="1:26" x14ac:dyDescent="0.3">
      <c r="A1430" t="s">
        <v>2261</v>
      </c>
      <c r="B1430" t="s">
        <v>963</v>
      </c>
      <c r="C1430">
        <v>307676</v>
      </c>
      <c r="D1430" t="str">
        <f>+VLOOKUP(C1430,Param!K:L,2,FALSE)</f>
        <v>DELIUS GMBH &amp; CO KG</v>
      </c>
      <c r="E1430">
        <v>26145083</v>
      </c>
      <c r="F1430" t="s">
        <v>28</v>
      </c>
      <c r="G1430" t="s">
        <v>29</v>
      </c>
      <c r="H1430" s="5">
        <v>145.32</v>
      </c>
      <c r="I1430" s="5">
        <v>145.31399999999999</v>
      </c>
      <c r="J1430" s="5">
        <v>6.0000000000002196E-3</v>
      </c>
      <c r="K1430" s="5">
        <v>145.32</v>
      </c>
      <c r="L1430" s="5">
        <v>0</v>
      </c>
      <c r="M1430" t="str">
        <f>IF(ISERROR(VLOOKUP(A1430,'[1]Ecart validé'!$A:$A,1,FALSE)),Z1430,"Ecart Validé")</f>
        <v>valid</v>
      </c>
      <c r="R1430" t="s">
        <v>30</v>
      </c>
      <c r="X1430"/>
      <c r="Y1430"/>
      <c r="Z1430" t="s">
        <v>31</v>
      </c>
    </row>
    <row r="1431" spans="1:26" x14ac:dyDescent="0.3">
      <c r="A1431" t="s">
        <v>2262</v>
      </c>
      <c r="B1431" t="s">
        <v>963</v>
      </c>
      <c r="C1431">
        <v>307676</v>
      </c>
      <c r="D1431" t="str">
        <f>+VLOOKUP(C1431,Param!K:L,2,FALSE)</f>
        <v>DELIUS GMBH &amp; CO KG</v>
      </c>
      <c r="E1431">
        <v>26145083</v>
      </c>
      <c r="F1431" t="s">
        <v>33</v>
      </c>
      <c r="G1431" t="s">
        <v>29</v>
      </c>
      <c r="H1431" s="5">
        <v>67.72</v>
      </c>
      <c r="I1431" s="5">
        <v>67.724900000000005</v>
      </c>
      <c r="J1431" s="5">
        <v>-4.9000000000063403E-3</v>
      </c>
      <c r="K1431" s="5">
        <v>67.72</v>
      </c>
      <c r="L1431" s="5">
        <v>0</v>
      </c>
      <c r="M1431" t="str">
        <f>IF(ISERROR(VLOOKUP(A1431,'[1]Ecart validé'!$A:$A,1,FALSE)),Z1431,"Ecart Validé")</f>
        <v>valid</v>
      </c>
      <c r="R1431" t="s">
        <v>30</v>
      </c>
      <c r="X1431"/>
      <c r="Y1431"/>
      <c r="Z1431" t="s">
        <v>31</v>
      </c>
    </row>
    <row r="1432" spans="1:26" x14ac:dyDescent="0.3">
      <c r="A1432" t="s">
        <v>2263</v>
      </c>
      <c r="B1432" t="s">
        <v>963</v>
      </c>
      <c r="C1432">
        <v>307676</v>
      </c>
      <c r="D1432" t="str">
        <f>+VLOOKUP(C1432,Param!K:L,2,FALSE)</f>
        <v>DELIUS GMBH &amp; CO KG</v>
      </c>
      <c r="E1432">
        <v>26145083</v>
      </c>
      <c r="F1432" t="s">
        <v>35</v>
      </c>
      <c r="G1432" t="s">
        <v>29</v>
      </c>
      <c r="H1432" s="5">
        <v>752.32</v>
      </c>
      <c r="I1432" s="5">
        <v>752.32320000000004</v>
      </c>
      <c r="J1432" s="5">
        <v>-3.19999999999254E-3</v>
      </c>
      <c r="K1432" s="5">
        <v>752.32</v>
      </c>
      <c r="L1432" s="5">
        <v>0</v>
      </c>
      <c r="M1432" t="str">
        <f>IF(ISERROR(VLOOKUP(A1432,'[1]Ecart validé'!$A:$A,1,FALSE)),Z1432,"Ecart Validé")</f>
        <v>valid</v>
      </c>
      <c r="R1432" t="s">
        <v>30</v>
      </c>
      <c r="X1432"/>
      <c r="Y1432"/>
      <c r="Z1432" t="s">
        <v>31</v>
      </c>
    </row>
    <row r="1433" spans="1:26" x14ac:dyDescent="0.3">
      <c r="A1433" t="s">
        <v>2264</v>
      </c>
      <c r="B1433" t="s">
        <v>963</v>
      </c>
      <c r="C1433">
        <v>314533</v>
      </c>
      <c r="D1433" t="str">
        <f>+VLOOKUP(C1433,Param!K:L,2,FALSE)</f>
        <v>LG ELECTRONICS INC</v>
      </c>
      <c r="E1433" t="s">
        <v>2265</v>
      </c>
      <c r="F1433" t="s">
        <v>51</v>
      </c>
      <c r="G1433" t="s">
        <v>1983</v>
      </c>
      <c r="H1433" s="5">
        <v>156823.03999999899</v>
      </c>
      <c r="I1433" s="5">
        <v>156823.0386</v>
      </c>
      <c r="J1433" s="5">
        <v>1.39999997918494E-3</v>
      </c>
      <c r="K1433" s="5">
        <v>156823.03999999899</v>
      </c>
      <c r="L1433" s="5">
        <v>0</v>
      </c>
      <c r="M1433" t="str">
        <f>IF(ISERROR(VLOOKUP(A1433,'[1]Ecart validé'!$A:$A,1,FALSE)),Z1433,"Ecart Validé")</f>
        <v>valid</v>
      </c>
      <c r="R1433" t="s">
        <v>30</v>
      </c>
      <c r="X1433"/>
      <c r="Y1433"/>
      <c r="Z1433" t="s">
        <v>31</v>
      </c>
    </row>
    <row r="1434" spans="1:26" x14ac:dyDescent="0.3">
      <c r="A1434" t="s">
        <v>2266</v>
      </c>
      <c r="B1434" t="s">
        <v>963</v>
      </c>
      <c r="C1434">
        <v>314629</v>
      </c>
      <c r="D1434" t="str">
        <f>+VLOOKUP(C1434,Param!K:L,2,FALSE)</f>
        <v>VIMAR SPA</v>
      </c>
      <c r="E1434" t="s">
        <v>2267</v>
      </c>
      <c r="F1434" t="s">
        <v>28</v>
      </c>
      <c r="G1434" t="s">
        <v>29</v>
      </c>
      <c r="H1434" s="5">
        <v>806.76</v>
      </c>
      <c r="I1434" s="5">
        <v>806.76239999999996</v>
      </c>
      <c r="J1434" s="5">
        <v>-2.3999999999659801E-3</v>
      </c>
      <c r="K1434" s="5">
        <v>806.76</v>
      </c>
      <c r="L1434" s="5">
        <v>0</v>
      </c>
      <c r="M1434" t="str">
        <f>IF(ISERROR(VLOOKUP(A1434,'[1]Ecart validé'!$A:$A,1,FALSE)),Z1434,"Ecart Validé")</f>
        <v>valid</v>
      </c>
      <c r="R1434" t="s">
        <v>30</v>
      </c>
      <c r="X1434"/>
      <c r="Y1434"/>
      <c r="Z1434" t="s">
        <v>31</v>
      </c>
    </row>
    <row r="1435" spans="1:26" x14ac:dyDescent="0.3">
      <c r="A1435" t="s">
        <v>2268</v>
      </c>
      <c r="B1435" t="s">
        <v>963</v>
      </c>
      <c r="C1435">
        <v>314629</v>
      </c>
      <c r="D1435" t="str">
        <f>+VLOOKUP(C1435,Param!K:L,2,FALSE)</f>
        <v>VIMAR SPA</v>
      </c>
      <c r="E1435" t="s">
        <v>2267</v>
      </c>
      <c r="F1435" t="s">
        <v>35</v>
      </c>
      <c r="G1435" t="s">
        <v>29</v>
      </c>
      <c r="H1435" s="5">
        <v>9552.5400000000009</v>
      </c>
      <c r="I1435" s="5">
        <v>9552.5418000000009</v>
      </c>
      <c r="J1435" s="5">
        <v>-1.8000000000029099E-3</v>
      </c>
      <c r="K1435" s="5">
        <v>9552.5400000000009</v>
      </c>
      <c r="L1435" s="5">
        <v>0</v>
      </c>
      <c r="M1435" t="str">
        <f>IF(ISERROR(VLOOKUP(A1435,'[1]Ecart validé'!$A:$A,1,FALSE)),Z1435,"Ecart Validé")</f>
        <v>valid</v>
      </c>
      <c r="R1435" t="s">
        <v>30</v>
      </c>
      <c r="X1435"/>
      <c r="Y1435"/>
      <c r="Z1435" t="s">
        <v>31</v>
      </c>
    </row>
    <row r="1436" spans="1:26" x14ac:dyDescent="0.3">
      <c r="A1436" t="s">
        <v>2269</v>
      </c>
      <c r="B1436" t="s">
        <v>963</v>
      </c>
      <c r="C1436">
        <v>314629</v>
      </c>
      <c r="D1436" t="str">
        <f>+VLOOKUP(C1436,Param!K:L,2,FALSE)</f>
        <v>VIMAR SPA</v>
      </c>
      <c r="E1436" t="s">
        <v>2267</v>
      </c>
      <c r="F1436" t="s">
        <v>37</v>
      </c>
      <c r="G1436" t="s">
        <v>29</v>
      </c>
      <c r="H1436" s="5">
        <v>1191.79</v>
      </c>
      <c r="I1436" s="5">
        <v>1191.7878000000001</v>
      </c>
      <c r="J1436" s="5">
        <v>2.1999999999025E-3</v>
      </c>
      <c r="K1436" s="5">
        <v>1191.79</v>
      </c>
      <c r="L1436" s="5">
        <v>0</v>
      </c>
      <c r="M1436" t="str">
        <f>IF(ISERROR(VLOOKUP(A1436,'[1]Ecart validé'!$A:$A,1,FALSE)),Z1436,"Ecart Validé")</f>
        <v>valid</v>
      </c>
      <c r="R1436" t="s">
        <v>30</v>
      </c>
      <c r="X1436"/>
      <c r="Y1436"/>
      <c r="Z1436" t="s">
        <v>31</v>
      </c>
    </row>
    <row r="1437" spans="1:26" x14ac:dyDescent="0.3">
      <c r="A1437" t="s">
        <v>2270</v>
      </c>
      <c r="B1437" t="s">
        <v>963</v>
      </c>
      <c r="C1437">
        <v>315566</v>
      </c>
      <c r="D1437" t="str">
        <f>+VLOOKUP(C1437,Param!K:L,2,FALSE)</f>
        <v>L'OCCITANE INTERNATIONAL SA LUXEMBOURG SUCCURSALE</v>
      </c>
      <c r="E1437" t="s">
        <v>2271</v>
      </c>
      <c r="F1437" t="s">
        <v>28</v>
      </c>
      <c r="G1437" t="s">
        <v>29</v>
      </c>
      <c r="H1437" s="5">
        <v>7515.8</v>
      </c>
      <c r="I1437" s="5">
        <v>7515.8</v>
      </c>
      <c r="J1437" s="5">
        <v>0</v>
      </c>
      <c r="K1437" s="5">
        <v>7515.8</v>
      </c>
      <c r="L1437" s="5">
        <v>0</v>
      </c>
      <c r="M1437" t="str">
        <f>IF(ISERROR(VLOOKUP(A1437,'[1]Ecart validé'!$A:$A,1,FALSE)),Z1437,"Ecart Validé")</f>
        <v>valid</v>
      </c>
      <c r="R1437" t="s">
        <v>30</v>
      </c>
      <c r="X1437"/>
      <c r="Y1437"/>
      <c r="Z1437" t="s">
        <v>31</v>
      </c>
    </row>
    <row r="1438" spans="1:26" x14ac:dyDescent="0.3">
      <c r="A1438" t="s">
        <v>2272</v>
      </c>
      <c r="B1438" t="s">
        <v>963</v>
      </c>
      <c r="C1438">
        <v>315566</v>
      </c>
      <c r="D1438" t="str">
        <f>+VLOOKUP(C1438,Param!K:L,2,FALSE)</f>
        <v>L'OCCITANE INTERNATIONAL SA LUXEMBOURG SUCCURSALE</v>
      </c>
      <c r="E1438" t="s">
        <v>2271</v>
      </c>
      <c r="F1438" t="s">
        <v>33</v>
      </c>
      <c r="G1438" t="s">
        <v>29</v>
      </c>
      <c r="H1438" s="5">
        <v>152.6</v>
      </c>
      <c r="I1438" s="5">
        <v>152.6</v>
      </c>
      <c r="J1438" s="5">
        <v>0</v>
      </c>
      <c r="K1438" s="5">
        <v>152.6</v>
      </c>
      <c r="L1438" s="5">
        <v>0</v>
      </c>
      <c r="M1438" t="str">
        <f>IF(ISERROR(VLOOKUP(A1438,'[1]Ecart validé'!$A:$A,1,FALSE)),Z1438,"Ecart Validé")</f>
        <v>valid</v>
      </c>
      <c r="R1438" t="s">
        <v>30</v>
      </c>
      <c r="X1438"/>
      <c r="Y1438"/>
      <c r="Z1438" t="s">
        <v>31</v>
      </c>
    </row>
    <row r="1439" spans="1:26" x14ac:dyDescent="0.3">
      <c r="A1439" t="s">
        <v>2273</v>
      </c>
      <c r="B1439" t="s">
        <v>963</v>
      </c>
      <c r="C1439">
        <v>315566</v>
      </c>
      <c r="D1439" t="str">
        <f>+VLOOKUP(C1439,Param!K:L,2,FALSE)</f>
        <v>L'OCCITANE INTERNATIONAL SA LUXEMBOURG SUCCURSALE</v>
      </c>
      <c r="E1439" t="s">
        <v>2271</v>
      </c>
      <c r="F1439" t="s">
        <v>35</v>
      </c>
      <c r="G1439" t="s">
        <v>29</v>
      </c>
      <c r="H1439" s="5">
        <v>38.450000000000003</v>
      </c>
      <c r="I1439" s="5">
        <v>38.450000000000003</v>
      </c>
      <c r="J1439" s="5">
        <v>0</v>
      </c>
      <c r="K1439" s="5">
        <v>38.450000000000003</v>
      </c>
      <c r="L1439" s="5">
        <v>0</v>
      </c>
      <c r="M1439" t="str">
        <f>IF(ISERROR(VLOOKUP(A1439,'[1]Ecart validé'!$A:$A,1,FALSE)),Z1439,"Ecart Validé")</f>
        <v>valid</v>
      </c>
      <c r="R1439" t="s">
        <v>30</v>
      </c>
      <c r="X1439"/>
      <c r="Y1439"/>
      <c r="Z1439" t="s">
        <v>31</v>
      </c>
    </row>
    <row r="1440" spans="1:26" x14ac:dyDescent="0.3">
      <c r="A1440" t="s">
        <v>2274</v>
      </c>
      <c r="B1440" t="s">
        <v>963</v>
      </c>
      <c r="C1440">
        <v>315566</v>
      </c>
      <c r="D1440" t="str">
        <f>+VLOOKUP(C1440,Param!K:L,2,FALSE)</f>
        <v>L'OCCITANE INTERNATIONAL SA LUXEMBOURG SUCCURSALE</v>
      </c>
      <c r="E1440" t="s">
        <v>2271</v>
      </c>
      <c r="F1440" t="s">
        <v>37</v>
      </c>
      <c r="G1440" t="s">
        <v>29</v>
      </c>
      <c r="H1440" s="5">
        <v>1469.7</v>
      </c>
      <c r="I1440" s="5">
        <v>1469.7</v>
      </c>
      <c r="J1440" s="5">
        <v>0</v>
      </c>
      <c r="K1440" s="5">
        <v>1469.7</v>
      </c>
      <c r="L1440" s="5">
        <v>0</v>
      </c>
      <c r="M1440" t="str">
        <f>IF(ISERROR(VLOOKUP(A1440,'[1]Ecart validé'!$A:$A,1,FALSE)),Z1440,"Ecart Validé")</f>
        <v>valid</v>
      </c>
      <c r="R1440" t="s">
        <v>30</v>
      </c>
      <c r="X1440"/>
      <c r="Y1440"/>
      <c r="Z1440" t="s">
        <v>31</v>
      </c>
    </row>
    <row r="1441" spans="1:26" x14ac:dyDescent="0.3">
      <c r="A1441" t="s">
        <v>2275</v>
      </c>
      <c r="B1441" t="s">
        <v>963</v>
      </c>
      <c r="C1441">
        <v>315566</v>
      </c>
      <c r="D1441" t="str">
        <f>+VLOOKUP(C1441,Param!K:L,2,FALSE)</f>
        <v>L'OCCITANE INTERNATIONAL SA LUXEMBOURG SUCCURSALE</v>
      </c>
      <c r="E1441" t="s">
        <v>2276</v>
      </c>
      <c r="F1441" t="s">
        <v>35</v>
      </c>
      <c r="G1441" t="s">
        <v>29</v>
      </c>
      <c r="H1441" s="5">
        <v>38.44</v>
      </c>
      <c r="I1441" s="5">
        <v>38.4375</v>
      </c>
      <c r="J1441" s="5">
        <v>2.4999999999977202E-3</v>
      </c>
      <c r="K1441" s="5">
        <v>38.44</v>
      </c>
      <c r="L1441" s="5">
        <v>0</v>
      </c>
      <c r="M1441" t="str">
        <f>IF(ISERROR(VLOOKUP(A1441,'[1]Ecart validé'!$A:$A,1,FALSE)),Z1441,"Ecart Validé")</f>
        <v>valid</v>
      </c>
      <c r="R1441" t="s">
        <v>30</v>
      </c>
      <c r="X1441"/>
      <c r="Y1441"/>
      <c r="Z1441" t="s">
        <v>31</v>
      </c>
    </row>
    <row r="1442" spans="1:26" x14ac:dyDescent="0.3">
      <c r="A1442" t="s">
        <v>2277</v>
      </c>
      <c r="B1442" t="s">
        <v>963</v>
      </c>
      <c r="C1442">
        <v>315566</v>
      </c>
      <c r="D1442" t="str">
        <f>+VLOOKUP(C1442,Param!K:L,2,FALSE)</f>
        <v>L'OCCITANE INTERNATIONAL SA LUXEMBOURG SUCCURSALE</v>
      </c>
      <c r="E1442" t="s">
        <v>2276</v>
      </c>
      <c r="F1442" t="s">
        <v>37</v>
      </c>
      <c r="G1442" t="s">
        <v>29</v>
      </c>
      <c r="H1442" s="5">
        <v>478.1</v>
      </c>
      <c r="I1442" s="5">
        <v>478.1</v>
      </c>
      <c r="J1442" s="5">
        <v>0</v>
      </c>
      <c r="K1442" s="5">
        <v>478.1</v>
      </c>
      <c r="L1442" s="5">
        <v>0</v>
      </c>
      <c r="M1442" t="str">
        <f>IF(ISERROR(VLOOKUP(A1442,'[1]Ecart validé'!$A:$A,1,FALSE)),Z1442,"Ecart Validé")</f>
        <v>valid</v>
      </c>
      <c r="R1442" t="s">
        <v>30</v>
      </c>
      <c r="X1442"/>
      <c r="Y1442"/>
      <c r="Z1442" t="s">
        <v>31</v>
      </c>
    </row>
    <row r="1443" spans="1:26" x14ac:dyDescent="0.3">
      <c r="A1443" t="s">
        <v>2278</v>
      </c>
      <c r="B1443" t="s">
        <v>963</v>
      </c>
      <c r="C1443">
        <v>316689</v>
      </c>
      <c r="D1443" t="str">
        <f>+VLOOKUP(C1443,Param!K:L,2,FALSE)</f>
        <v>YOUBOOX</v>
      </c>
      <c r="E1443" t="s">
        <v>2279</v>
      </c>
      <c r="F1443" t="s">
        <v>28</v>
      </c>
      <c r="G1443" t="s">
        <v>29</v>
      </c>
      <c r="H1443" s="5">
        <v>1213.6400000000001</v>
      </c>
      <c r="I1443" s="5">
        <v>1213.6379999999999</v>
      </c>
      <c r="J1443" s="5">
        <v>2.00000000018008E-3</v>
      </c>
      <c r="K1443" s="5">
        <v>1213.6400000000001</v>
      </c>
      <c r="L1443" s="5">
        <v>0</v>
      </c>
      <c r="M1443" t="str">
        <f>IF(ISERROR(VLOOKUP(A1443,'[1]Ecart validé'!$A:$A,1,FALSE)),Z1443,"Ecart Validé")</f>
        <v>valid</v>
      </c>
      <c r="R1443" t="s">
        <v>30</v>
      </c>
      <c r="X1443"/>
      <c r="Y1443"/>
      <c r="Z1443" t="s">
        <v>31</v>
      </c>
    </row>
    <row r="1444" spans="1:26" x14ac:dyDescent="0.3">
      <c r="A1444" t="s">
        <v>2280</v>
      </c>
      <c r="B1444" t="s">
        <v>963</v>
      </c>
      <c r="C1444">
        <v>316689</v>
      </c>
      <c r="D1444" t="str">
        <f>+VLOOKUP(C1444,Param!K:L,2,FALSE)</f>
        <v>YOUBOOX</v>
      </c>
      <c r="E1444" t="s">
        <v>2279</v>
      </c>
      <c r="F1444" t="s">
        <v>33</v>
      </c>
      <c r="G1444" t="s">
        <v>29</v>
      </c>
      <c r="H1444" s="5">
        <v>20.16</v>
      </c>
      <c r="I1444" s="5">
        <v>20.16</v>
      </c>
      <c r="J1444" s="5">
        <v>0</v>
      </c>
      <c r="K1444" s="5">
        <v>20.16</v>
      </c>
      <c r="L1444" s="5">
        <v>0</v>
      </c>
      <c r="M1444" t="str">
        <f>IF(ISERROR(VLOOKUP(A1444,'[1]Ecart validé'!$A:$A,1,FALSE)),Z1444,"Ecart Validé")</f>
        <v>valid</v>
      </c>
      <c r="R1444" t="s">
        <v>30</v>
      </c>
      <c r="X1444"/>
      <c r="Y1444"/>
      <c r="Z1444" t="s">
        <v>31</v>
      </c>
    </row>
    <row r="1445" spans="1:26" x14ac:dyDescent="0.3">
      <c r="A1445" t="s">
        <v>2281</v>
      </c>
      <c r="B1445" t="s">
        <v>963</v>
      </c>
      <c r="C1445">
        <v>316689</v>
      </c>
      <c r="D1445" t="str">
        <f>+VLOOKUP(C1445,Param!K:L,2,FALSE)</f>
        <v>YOUBOOX</v>
      </c>
      <c r="E1445" t="s">
        <v>2279</v>
      </c>
      <c r="F1445" t="s">
        <v>35</v>
      </c>
      <c r="G1445" t="s">
        <v>29</v>
      </c>
      <c r="H1445" s="5">
        <v>743.17</v>
      </c>
      <c r="I1445" s="5">
        <v>743.16899999999998</v>
      </c>
      <c r="J1445" s="5">
        <v>9.9999999997635292E-4</v>
      </c>
      <c r="K1445" s="5">
        <v>743.17</v>
      </c>
      <c r="L1445" s="5">
        <v>0</v>
      </c>
      <c r="M1445" t="str">
        <f>IF(ISERROR(VLOOKUP(A1445,'[1]Ecart validé'!$A:$A,1,FALSE)),Z1445,"Ecart Validé")</f>
        <v>valid</v>
      </c>
      <c r="R1445" t="s">
        <v>30</v>
      </c>
      <c r="X1445"/>
      <c r="Y1445"/>
      <c r="Z1445" t="s">
        <v>31</v>
      </c>
    </row>
    <row r="1446" spans="1:26" x14ac:dyDescent="0.3">
      <c r="A1446" t="s">
        <v>2282</v>
      </c>
      <c r="B1446" t="s">
        <v>963</v>
      </c>
      <c r="C1446">
        <v>316689</v>
      </c>
      <c r="D1446" t="str">
        <f>+VLOOKUP(C1446,Param!K:L,2,FALSE)</f>
        <v>YOUBOOX</v>
      </c>
      <c r="E1446" t="s">
        <v>2279</v>
      </c>
      <c r="F1446" t="s">
        <v>37</v>
      </c>
      <c r="G1446" t="s">
        <v>29</v>
      </c>
      <c r="H1446" s="5">
        <v>548.70000000000005</v>
      </c>
      <c r="I1446" s="5">
        <v>548.70000000000005</v>
      </c>
      <c r="J1446" s="5">
        <v>0</v>
      </c>
      <c r="K1446" s="5">
        <v>548.70000000000005</v>
      </c>
      <c r="L1446" s="5">
        <v>0</v>
      </c>
      <c r="M1446" t="str">
        <f>IF(ISERROR(VLOOKUP(A1446,'[1]Ecart validé'!$A:$A,1,FALSE)),Z1446,"Ecart Validé")</f>
        <v>valid</v>
      </c>
      <c r="R1446" t="s">
        <v>30</v>
      </c>
      <c r="X1446"/>
      <c r="Y1446"/>
      <c r="Z1446" t="s">
        <v>31</v>
      </c>
    </row>
    <row r="1447" spans="1:26" x14ac:dyDescent="0.3">
      <c r="A1447" t="s">
        <v>2283</v>
      </c>
      <c r="B1447" t="s">
        <v>963</v>
      </c>
      <c r="C1447">
        <v>316962</v>
      </c>
      <c r="D1447" t="str">
        <f>+VLOOKUP(C1447,Param!K:L,2,FALSE)</f>
        <v>CIDER</v>
      </c>
      <c r="E1447" t="s">
        <v>2284</v>
      </c>
      <c r="F1447" t="s">
        <v>28</v>
      </c>
      <c r="G1447" t="s">
        <v>29</v>
      </c>
      <c r="H1447" s="5">
        <v>335.64</v>
      </c>
      <c r="I1447" s="5">
        <v>335.6352</v>
      </c>
      <c r="J1447" s="5">
        <v>4.7999999999888097E-3</v>
      </c>
      <c r="K1447" s="5">
        <v>335.64</v>
      </c>
      <c r="L1447" s="5">
        <v>0</v>
      </c>
      <c r="M1447" t="str">
        <f>IF(ISERROR(VLOOKUP(A1447,'[1]Ecart validé'!$A:$A,1,FALSE)),Z1447,"Ecart Validé")</f>
        <v>valid</v>
      </c>
      <c r="R1447" t="s">
        <v>30</v>
      </c>
      <c r="X1447"/>
      <c r="Y1447"/>
      <c r="Z1447" t="s">
        <v>31</v>
      </c>
    </row>
    <row r="1448" spans="1:26" x14ac:dyDescent="0.3">
      <c r="A1448" t="s">
        <v>2285</v>
      </c>
      <c r="B1448" t="s">
        <v>963</v>
      </c>
      <c r="C1448">
        <v>316962</v>
      </c>
      <c r="D1448" t="str">
        <f>+VLOOKUP(C1448,Param!K:L,2,FALSE)</f>
        <v>CIDER</v>
      </c>
      <c r="E1448" t="s">
        <v>2284</v>
      </c>
      <c r="F1448" t="s">
        <v>35</v>
      </c>
      <c r="G1448" t="s">
        <v>29</v>
      </c>
      <c r="H1448" s="5">
        <v>593.19000000000005</v>
      </c>
      <c r="I1448" s="5">
        <v>593.19119999999998</v>
      </c>
      <c r="J1448" s="5">
        <v>-1.1999999999261399E-3</v>
      </c>
      <c r="K1448" s="5">
        <v>593.19000000000005</v>
      </c>
      <c r="L1448" s="5">
        <v>0</v>
      </c>
      <c r="M1448" t="str">
        <f>IF(ISERROR(VLOOKUP(A1448,'[1]Ecart validé'!$A:$A,1,FALSE)),Z1448,"Ecart Validé")</f>
        <v>valid</v>
      </c>
      <c r="R1448" t="s">
        <v>30</v>
      </c>
      <c r="X1448"/>
      <c r="Y1448"/>
      <c r="Z1448" t="s">
        <v>31</v>
      </c>
    </row>
    <row r="1449" spans="1:26" x14ac:dyDescent="0.3">
      <c r="A1449" t="s">
        <v>2286</v>
      </c>
      <c r="B1449" t="s">
        <v>963</v>
      </c>
      <c r="C1449">
        <v>317282</v>
      </c>
      <c r="D1449" t="str">
        <f>+VLOOKUP(C1449,Param!K:L,2,FALSE)</f>
        <v>SARAJEVO BUSINESS CONSULTING</v>
      </c>
      <c r="E1449" t="s">
        <v>2287</v>
      </c>
      <c r="F1449" t="s">
        <v>37</v>
      </c>
      <c r="G1449" t="s">
        <v>29</v>
      </c>
      <c r="H1449" s="5">
        <v>10938.61</v>
      </c>
      <c r="I1449" s="5">
        <v>10938.608</v>
      </c>
      <c r="J1449" s="5">
        <v>2.0000000004074502E-3</v>
      </c>
      <c r="K1449" s="5">
        <v>10938.61</v>
      </c>
      <c r="L1449" s="5">
        <v>0</v>
      </c>
      <c r="M1449" t="str">
        <f>IF(ISERROR(VLOOKUP(A1449,'[1]Ecart validé'!$A:$A,1,FALSE)),Z1449,"Ecart Validé")</f>
        <v>valid</v>
      </c>
      <c r="R1449" t="s">
        <v>30</v>
      </c>
      <c r="X1449"/>
      <c r="Y1449"/>
      <c r="Z1449" t="s">
        <v>31</v>
      </c>
    </row>
    <row r="1450" spans="1:26" x14ac:dyDescent="0.3">
      <c r="A1450" t="s">
        <v>2288</v>
      </c>
      <c r="B1450" t="s">
        <v>963</v>
      </c>
      <c r="C1450">
        <v>321081</v>
      </c>
      <c r="D1450" t="str">
        <f>+VLOOKUP(C1450,Param!K:L,2,FALSE)</f>
        <v>XENIOS SAS</v>
      </c>
      <c r="E1450" t="s">
        <v>2289</v>
      </c>
      <c r="F1450" t="s">
        <v>28</v>
      </c>
      <c r="G1450" t="s">
        <v>29</v>
      </c>
      <c r="H1450" s="5">
        <v>440.74</v>
      </c>
      <c r="I1450" s="5">
        <v>440.73500000000001</v>
      </c>
      <c r="J1450" s="5">
        <v>4.9999999999954499E-3</v>
      </c>
      <c r="K1450" s="5">
        <v>440.74</v>
      </c>
      <c r="L1450" s="5">
        <v>0</v>
      </c>
      <c r="M1450" t="str">
        <f>IF(ISERROR(VLOOKUP(A1450,'[1]Ecart validé'!$A:$A,1,FALSE)),Z1450,"Ecart Validé")</f>
        <v>valid</v>
      </c>
      <c r="R1450" t="s">
        <v>30</v>
      </c>
      <c r="X1450"/>
      <c r="Y1450"/>
      <c r="Z1450" t="s">
        <v>31</v>
      </c>
    </row>
    <row r="1451" spans="1:26" x14ac:dyDescent="0.3">
      <c r="A1451" t="s">
        <v>2290</v>
      </c>
      <c r="B1451" t="s">
        <v>963</v>
      </c>
      <c r="C1451">
        <v>321081</v>
      </c>
      <c r="D1451" t="str">
        <f>+VLOOKUP(C1451,Param!K:L,2,FALSE)</f>
        <v>XENIOS SAS</v>
      </c>
      <c r="E1451" t="s">
        <v>2289</v>
      </c>
      <c r="F1451" t="s">
        <v>33</v>
      </c>
      <c r="G1451" t="s">
        <v>29</v>
      </c>
      <c r="H1451" s="5">
        <v>101.35</v>
      </c>
      <c r="I1451" s="5">
        <v>101.35</v>
      </c>
      <c r="J1451" s="5">
        <v>0</v>
      </c>
      <c r="K1451" s="5">
        <v>101.35</v>
      </c>
      <c r="L1451" s="5">
        <v>0</v>
      </c>
      <c r="M1451" t="str">
        <f>IF(ISERROR(VLOOKUP(A1451,'[1]Ecart validé'!$A:$A,1,FALSE)),Z1451,"Ecart Validé")</f>
        <v>valid</v>
      </c>
      <c r="R1451" t="s">
        <v>30</v>
      </c>
      <c r="X1451"/>
      <c r="Y1451"/>
      <c r="Z1451" t="s">
        <v>31</v>
      </c>
    </row>
    <row r="1452" spans="1:26" x14ac:dyDescent="0.3">
      <c r="A1452" t="s">
        <v>2291</v>
      </c>
      <c r="B1452" t="s">
        <v>963</v>
      </c>
      <c r="C1452">
        <v>321081</v>
      </c>
      <c r="D1452" t="str">
        <f>+VLOOKUP(C1452,Param!K:L,2,FALSE)</f>
        <v>XENIOS SAS</v>
      </c>
      <c r="E1452" t="s">
        <v>2289</v>
      </c>
      <c r="F1452" t="s">
        <v>35</v>
      </c>
      <c r="G1452" t="s">
        <v>29</v>
      </c>
      <c r="H1452" s="5">
        <v>1095.22</v>
      </c>
      <c r="I1452" s="5">
        <v>1095.2159999999999</v>
      </c>
      <c r="J1452" s="5">
        <v>4.0000000001327802E-3</v>
      </c>
      <c r="K1452" s="5">
        <v>1095.22</v>
      </c>
      <c r="L1452" s="5">
        <v>0</v>
      </c>
      <c r="M1452" t="str">
        <f>IF(ISERROR(VLOOKUP(A1452,'[1]Ecart validé'!$A:$A,1,FALSE)),Z1452,"Ecart Validé")</f>
        <v>valid</v>
      </c>
      <c r="R1452" t="s">
        <v>30</v>
      </c>
      <c r="X1452"/>
      <c r="Y1452"/>
      <c r="Z1452" t="s">
        <v>31</v>
      </c>
    </row>
    <row r="1453" spans="1:26" x14ac:dyDescent="0.3">
      <c r="A1453" t="s">
        <v>2292</v>
      </c>
      <c r="B1453" t="s">
        <v>963</v>
      </c>
      <c r="C1453">
        <v>321081</v>
      </c>
      <c r="D1453" t="str">
        <f>+VLOOKUP(C1453,Param!K:L,2,FALSE)</f>
        <v>XENIOS SAS</v>
      </c>
      <c r="E1453" t="s">
        <v>2289</v>
      </c>
      <c r="F1453" t="s">
        <v>37</v>
      </c>
      <c r="G1453" t="s">
        <v>29</v>
      </c>
      <c r="H1453" s="5">
        <v>704.2</v>
      </c>
      <c r="I1453" s="5">
        <v>704.2</v>
      </c>
      <c r="J1453" s="5">
        <v>0</v>
      </c>
      <c r="K1453" s="5">
        <v>704.2</v>
      </c>
      <c r="L1453" s="5">
        <v>0</v>
      </c>
      <c r="M1453" t="str">
        <f>IF(ISERROR(VLOOKUP(A1453,'[1]Ecart validé'!$A:$A,1,FALSE)),Z1453,"Ecart Validé")</f>
        <v>valid</v>
      </c>
      <c r="R1453" t="s">
        <v>30</v>
      </c>
      <c r="X1453"/>
      <c r="Y1453"/>
      <c r="Z1453" t="s">
        <v>31</v>
      </c>
    </row>
    <row r="1454" spans="1:26" x14ac:dyDescent="0.3">
      <c r="A1454" t="s">
        <v>2293</v>
      </c>
      <c r="B1454" t="s">
        <v>963</v>
      </c>
      <c r="C1454">
        <v>322590</v>
      </c>
      <c r="D1454" t="str">
        <f>+VLOOKUP(C1454,Param!K:L,2,FALSE)</f>
        <v>ASSA ABLOY SHANGHAI Hospitality Limited</v>
      </c>
      <c r="E1454" t="s">
        <v>2294</v>
      </c>
      <c r="F1454" t="s">
        <v>33</v>
      </c>
      <c r="G1454" t="s">
        <v>29</v>
      </c>
      <c r="H1454" s="5">
        <v>3411.47</v>
      </c>
      <c r="I1454" s="5">
        <v>3411.4663</v>
      </c>
      <c r="J1454" s="5">
        <v>3.6999999997533398E-3</v>
      </c>
      <c r="K1454" s="5">
        <v>3411.47</v>
      </c>
      <c r="L1454" s="5">
        <v>0</v>
      </c>
      <c r="M1454" t="str">
        <f>IF(ISERROR(VLOOKUP(A1454,'[1]Ecart validé'!$A:$A,1,FALSE)),Z1454,"Ecart Validé")</f>
        <v>valid</v>
      </c>
      <c r="R1454" t="s">
        <v>30</v>
      </c>
      <c r="X1454"/>
      <c r="Y1454"/>
      <c r="Z1454" t="s">
        <v>31</v>
      </c>
    </row>
    <row r="1455" spans="1:26" x14ac:dyDescent="0.3">
      <c r="A1455" t="s">
        <v>2295</v>
      </c>
      <c r="B1455" t="s">
        <v>963</v>
      </c>
      <c r="C1455">
        <v>322590</v>
      </c>
      <c r="D1455" t="str">
        <f>+VLOOKUP(C1455,Param!K:L,2,FALSE)</f>
        <v>ASSA ABLOY SHANGHAI Hospitality Limited</v>
      </c>
      <c r="E1455" t="s">
        <v>2294</v>
      </c>
      <c r="F1455" t="s">
        <v>37</v>
      </c>
      <c r="G1455" t="s">
        <v>29</v>
      </c>
      <c r="H1455" s="5">
        <v>1363.94</v>
      </c>
      <c r="I1455" s="5">
        <v>1363.9358999999999</v>
      </c>
      <c r="J1455" s="5">
        <v>4.1000000001076798E-3</v>
      </c>
      <c r="K1455" s="5">
        <v>1363.94</v>
      </c>
      <c r="L1455" s="5">
        <v>0</v>
      </c>
      <c r="M1455" t="str">
        <f>IF(ISERROR(VLOOKUP(A1455,'[1]Ecart validé'!$A:$A,1,FALSE)),Z1455,"Ecart Validé")</f>
        <v>valid</v>
      </c>
      <c r="R1455" t="s">
        <v>30</v>
      </c>
      <c r="X1455"/>
      <c r="Y1455"/>
      <c r="Z1455" t="s">
        <v>31</v>
      </c>
    </row>
    <row r="1456" spans="1:26" ht="57.6" x14ac:dyDescent="0.3">
      <c r="A1456" t="s">
        <v>2296</v>
      </c>
      <c r="B1456" t="s">
        <v>963</v>
      </c>
      <c r="C1456">
        <v>322590</v>
      </c>
      <c r="D1456" t="str">
        <f>+VLOOKUP(C1456,Param!K:L,2,FALSE)</f>
        <v>ASSA ABLOY SHANGHAI Hospitality Limited</v>
      </c>
      <c r="E1456" t="s">
        <v>2297</v>
      </c>
      <c r="F1456" t="s">
        <v>51</v>
      </c>
      <c r="G1456" t="s">
        <v>29</v>
      </c>
      <c r="H1456" s="5">
        <v>2755.73</v>
      </c>
      <c r="I1456" s="5">
        <v>7164.9013999999997</v>
      </c>
      <c r="J1456" s="5">
        <v>-4409.1713999999902</v>
      </c>
      <c r="K1456" s="5">
        <v>7164.9013999999997</v>
      </c>
      <c r="L1456" s="5">
        <v>-4409.1713999999902</v>
      </c>
      <c r="M1456" t="str">
        <f>IF(ISERROR(VLOOKUP(A1456,'[1]Ecart validé'!$A:$A,1,FALSE)),Z1456,"Ecart Validé")</f>
        <v>issue</v>
      </c>
      <c r="N1456" t="s">
        <v>2298</v>
      </c>
      <c r="O1456" t="s">
        <v>2299</v>
      </c>
      <c r="P1456" t="s">
        <v>85</v>
      </c>
      <c r="Q1456" t="s">
        <v>2300</v>
      </c>
      <c r="R1456" t="s">
        <v>30</v>
      </c>
      <c r="S1456" t="s">
        <v>42</v>
      </c>
      <c r="T1456" t="s">
        <v>43</v>
      </c>
      <c r="U1456" s="13" t="s">
        <v>2301</v>
      </c>
      <c r="V1456" t="s">
        <v>45</v>
      </c>
      <c r="X1456" t="s">
        <v>458</v>
      </c>
      <c r="Y1456" t="s">
        <v>458</v>
      </c>
      <c r="Z1456" t="s">
        <v>88</v>
      </c>
    </row>
    <row r="1457" spans="1:26" x14ac:dyDescent="0.3">
      <c r="A1457" t="s">
        <v>2302</v>
      </c>
      <c r="B1457" t="s">
        <v>963</v>
      </c>
      <c r="C1457">
        <v>322592</v>
      </c>
      <c r="D1457" t="str">
        <f>+VLOOKUP(C1457,Param!K:L,2,FALSE)</f>
        <v>ASSA ABLOY BANGKOK Hospitality Limited</v>
      </c>
      <c r="E1457" t="s">
        <v>2303</v>
      </c>
      <c r="F1457" t="s">
        <v>28</v>
      </c>
      <c r="G1457" t="s">
        <v>29</v>
      </c>
      <c r="H1457" s="5">
        <v>2754.54</v>
      </c>
      <c r="I1457" s="5">
        <v>2754.5437000000002</v>
      </c>
      <c r="J1457" s="5">
        <v>-3.7000000002080898E-3</v>
      </c>
      <c r="K1457" s="5">
        <v>2754.54</v>
      </c>
      <c r="L1457" s="5">
        <v>0</v>
      </c>
      <c r="M1457" t="str">
        <f>IF(ISERROR(VLOOKUP(A1457,'[1]Ecart validé'!$A:$A,1,FALSE)),Z1457,"Ecart Validé")</f>
        <v>valid</v>
      </c>
      <c r="R1457" t="s">
        <v>30</v>
      </c>
      <c r="X1457"/>
      <c r="Y1457"/>
      <c r="Z1457" t="s">
        <v>31</v>
      </c>
    </row>
    <row r="1458" spans="1:26" x14ac:dyDescent="0.3">
      <c r="A1458" t="s">
        <v>2304</v>
      </c>
      <c r="B1458" t="s">
        <v>963</v>
      </c>
      <c r="C1458">
        <v>322592</v>
      </c>
      <c r="D1458" t="str">
        <f>+VLOOKUP(C1458,Param!K:L,2,FALSE)</f>
        <v>ASSA ABLOY BANGKOK Hospitality Limited</v>
      </c>
      <c r="E1458" t="s">
        <v>2305</v>
      </c>
      <c r="F1458" t="s">
        <v>51</v>
      </c>
      <c r="G1458" t="s">
        <v>29</v>
      </c>
      <c r="H1458" s="5">
        <v>1683.84</v>
      </c>
      <c r="I1458" s="5">
        <v>1683.8387</v>
      </c>
      <c r="J1458" s="5">
        <v>1.29999999990104E-3</v>
      </c>
      <c r="K1458" s="5">
        <v>1683.84</v>
      </c>
      <c r="L1458" s="5">
        <v>0</v>
      </c>
      <c r="M1458" t="str">
        <f>IF(ISERROR(VLOOKUP(A1458,'[1]Ecart validé'!$A:$A,1,FALSE)),Z1458,"Ecart Validé")</f>
        <v>valid</v>
      </c>
      <c r="R1458" t="s">
        <v>30</v>
      </c>
      <c r="X1458"/>
      <c r="Y1458"/>
      <c r="Z1458" t="s">
        <v>31</v>
      </c>
    </row>
    <row r="1459" spans="1:26" x14ac:dyDescent="0.3">
      <c r="A1459" t="s">
        <v>2306</v>
      </c>
      <c r="B1459" t="s">
        <v>963</v>
      </c>
      <c r="C1459">
        <v>324417</v>
      </c>
      <c r="D1459" t="str">
        <f>+VLOOKUP(C1459,Param!K:L,2,FALSE)</f>
        <v>FUTURELOG AG</v>
      </c>
      <c r="E1459" t="s">
        <v>2307</v>
      </c>
      <c r="F1459" t="s">
        <v>51</v>
      </c>
      <c r="G1459" t="s">
        <v>29</v>
      </c>
      <c r="H1459" s="5">
        <v>40494.82</v>
      </c>
      <c r="I1459" s="5">
        <v>40494.82</v>
      </c>
      <c r="J1459" s="5">
        <v>0</v>
      </c>
      <c r="K1459" s="5">
        <v>40494.82</v>
      </c>
      <c r="L1459" s="5">
        <v>0</v>
      </c>
      <c r="M1459" t="str">
        <f>IF(ISERROR(VLOOKUP(A1459,'[1]Ecart validé'!$A:$A,1,FALSE)),Z1459,"Ecart Validé")</f>
        <v>valid</v>
      </c>
      <c r="R1459" t="s">
        <v>30</v>
      </c>
      <c r="X1459"/>
      <c r="Y1459"/>
      <c r="Z1459" t="s">
        <v>31</v>
      </c>
    </row>
    <row r="1460" spans="1:26" x14ac:dyDescent="0.3">
      <c r="A1460" t="s">
        <v>2308</v>
      </c>
      <c r="B1460" t="s">
        <v>963</v>
      </c>
      <c r="C1460">
        <v>324490</v>
      </c>
      <c r="D1460" t="str">
        <f>+VLOOKUP(C1460,Param!K:L,2,FALSE)</f>
        <v>PLANK GMBH</v>
      </c>
      <c r="E1460" t="s">
        <v>2309</v>
      </c>
      <c r="F1460" t="s">
        <v>28</v>
      </c>
      <c r="G1460" t="s">
        <v>29</v>
      </c>
      <c r="H1460" s="5">
        <v>16.579999999999998</v>
      </c>
      <c r="I1460" s="5">
        <v>16.574999999999999</v>
      </c>
      <c r="J1460" s="5">
        <v>4.999999999999E-3</v>
      </c>
      <c r="K1460" s="5">
        <v>16.579999999999998</v>
      </c>
      <c r="L1460" s="5">
        <v>0</v>
      </c>
      <c r="M1460" t="str">
        <f>IF(ISERROR(VLOOKUP(A1460,'[1]Ecart validé'!$A:$A,1,FALSE)),Z1460,"Ecart Validé")</f>
        <v>valid</v>
      </c>
      <c r="R1460" t="s">
        <v>30</v>
      </c>
      <c r="X1460"/>
      <c r="Y1460"/>
      <c r="Z1460" t="s">
        <v>31</v>
      </c>
    </row>
    <row r="1461" spans="1:26" x14ac:dyDescent="0.3">
      <c r="A1461" t="s">
        <v>2310</v>
      </c>
      <c r="B1461" t="s">
        <v>963</v>
      </c>
      <c r="C1461">
        <v>324490</v>
      </c>
      <c r="D1461" t="str">
        <f>+VLOOKUP(C1461,Param!K:L,2,FALSE)</f>
        <v>PLANK GMBH</v>
      </c>
      <c r="E1461" t="s">
        <v>2309</v>
      </c>
      <c r="F1461" t="s">
        <v>33</v>
      </c>
      <c r="G1461" t="s">
        <v>29</v>
      </c>
      <c r="H1461" s="5">
        <v>16.579999999999998</v>
      </c>
      <c r="I1461" s="5">
        <v>16.574999999999999</v>
      </c>
      <c r="J1461" s="5">
        <v>4.999999999999E-3</v>
      </c>
      <c r="K1461" s="5">
        <v>16.579999999999998</v>
      </c>
      <c r="L1461" s="5">
        <v>0</v>
      </c>
      <c r="M1461" t="str">
        <f>IF(ISERROR(VLOOKUP(A1461,'[1]Ecart validé'!$A:$A,1,FALSE)),Z1461,"Ecart Validé")</f>
        <v>valid</v>
      </c>
      <c r="R1461" t="s">
        <v>30</v>
      </c>
      <c r="X1461"/>
      <c r="Y1461"/>
      <c r="Z1461" t="s">
        <v>31</v>
      </c>
    </row>
    <row r="1462" spans="1:26" x14ac:dyDescent="0.3">
      <c r="A1462" t="s">
        <v>2311</v>
      </c>
      <c r="B1462" t="s">
        <v>963</v>
      </c>
      <c r="C1462">
        <v>324490</v>
      </c>
      <c r="D1462" t="str">
        <f>+VLOOKUP(C1462,Param!K:L,2,FALSE)</f>
        <v>PLANK GMBH</v>
      </c>
      <c r="E1462" t="s">
        <v>2309</v>
      </c>
      <c r="F1462" t="s">
        <v>35</v>
      </c>
      <c r="G1462" t="s">
        <v>29</v>
      </c>
      <c r="H1462" s="5">
        <v>2771.34</v>
      </c>
      <c r="I1462" s="5">
        <v>2771.34</v>
      </c>
      <c r="J1462" s="5">
        <v>0</v>
      </c>
      <c r="K1462" s="5">
        <v>2771.34</v>
      </c>
      <c r="L1462" s="5">
        <v>0</v>
      </c>
      <c r="M1462" t="str">
        <f>IF(ISERROR(VLOOKUP(A1462,'[1]Ecart validé'!$A:$A,1,FALSE)),Z1462,"Ecart Validé")</f>
        <v>valid</v>
      </c>
      <c r="R1462" t="s">
        <v>30</v>
      </c>
      <c r="X1462"/>
      <c r="Y1462"/>
      <c r="Z1462" t="s">
        <v>31</v>
      </c>
    </row>
    <row r="1463" spans="1:26" x14ac:dyDescent="0.3">
      <c r="A1463" t="s">
        <v>2312</v>
      </c>
      <c r="B1463" t="s">
        <v>963</v>
      </c>
      <c r="C1463">
        <v>326646</v>
      </c>
      <c r="D1463" t="str">
        <f>+VLOOKUP(C1463,Param!K:L,2,FALSE)</f>
        <v>ECONOCOM INFOGERANCE SYSTEMES</v>
      </c>
      <c r="E1463" t="s">
        <v>2313</v>
      </c>
      <c r="F1463" t="s">
        <v>51</v>
      </c>
      <c r="G1463" t="s">
        <v>29</v>
      </c>
      <c r="H1463" s="5">
        <v>3215.3</v>
      </c>
      <c r="I1463" s="5">
        <v>3215.3</v>
      </c>
      <c r="J1463" s="5">
        <v>0</v>
      </c>
      <c r="K1463" s="5">
        <v>3215.3</v>
      </c>
      <c r="L1463" s="5">
        <v>0</v>
      </c>
      <c r="M1463" t="str">
        <f>IF(ISERROR(VLOOKUP(A1463,'[1]Ecart validé'!$A:$A,1,FALSE)),Z1463,"Ecart Validé")</f>
        <v>valid</v>
      </c>
      <c r="R1463" t="s">
        <v>30</v>
      </c>
      <c r="X1463"/>
      <c r="Y1463"/>
      <c r="Z1463" t="s">
        <v>31</v>
      </c>
    </row>
    <row r="1464" spans="1:26" x14ac:dyDescent="0.3">
      <c r="A1464" t="s">
        <v>2314</v>
      </c>
      <c r="B1464" t="s">
        <v>963</v>
      </c>
      <c r="C1464">
        <v>339825</v>
      </c>
      <c r="D1464" t="str">
        <f>+VLOOKUP(C1464,Param!K:L,2,FALSE)</f>
        <v>HOIST GROUP FINLANDE</v>
      </c>
      <c r="E1464" t="s">
        <v>2315</v>
      </c>
      <c r="F1464" t="s">
        <v>28</v>
      </c>
      <c r="G1464" t="s">
        <v>29</v>
      </c>
      <c r="H1464" s="5">
        <v>21.6</v>
      </c>
      <c r="I1464" s="5">
        <v>21.6</v>
      </c>
      <c r="J1464" s="5">
        <v>0</v>
      </c>
      <c r="K1464" s="5">
        <v>21.6</v>
      </c>
      <c r="L1464" s="5">
        <v>0</v>
      </c>
      <c r="M1464" t="str">
        <f>IF(ISERROR(VLOOKUP(A1464,'[1]Ecart validé'!$A:$A,1,FALSE)),Z1464,"Ecart Validé")</f>
        <v>valid</v>
      </c>
      <c r="R1464" t="s">
        <v>30</v>
      </c>
      <c r="X1464"/>
      <c r="Y1464"/>
      <c r="Z1464" t="s">
        <v>31</v>
      </c>
    </row>
    <row r="1465" spans="1:26" x14ac:dyDescent="0.3">
      <c r="A1465" t="s">
        <v>2316</v>
      </c>
      <c r="B1465" t="s">
        <v>963</v>
      </c>
      <c r="C1465">
        <v>339825</v>
      </c>
      <c r="D1465" t="str">
        <f>+VLOOKUP(C1465,Param!K:L,2,FALSE)</f>
        <v>HOIST GROUP FINLANDE</v>
      </c>
      <c r="E1465" t="s">
        <v>2315</v>
      </c>
      <c r="F1465" t="s">
        <v>37</v>
      </c>
      <c r="G1465" t="s">
        <v>29</v>
      </c>
      <c r="H1465" s="5">
        <v>2381.2600000000002</v>
      </c>
      <c r="I1465" s="5">
        <v>2381.2620000000002</v>
      </c>
      <c r="J1465" s="5">
        <v>-1.9999999999527002E-3</v>
      </c>
      <c r="K1465" s="5">
        <v>2381.2600000000002</v>
      </c>
      <c r="L1465" s="5">
        <v>0</v>
      </c>
      <c r="M1465" t="str">
        <f>IF(ISERROR(VLOOKUP(A1465,'[1]Ecart validé'!$A:$A,1,FALSE)),Z1465,"Ecart Validé")</f>
        <v>valid</v>
      </c>
      <c r="R1465" t="s">
        <v>30</v>
      </c>
      <c r="X1465"/>
      <c r="Y1465"/>
      <c r="Z1465" t="s">
        <v>31</v>
      </c>
    </row>
    <row r="1466" spans="1:26" x14ac:dyDescent="0.3">
      <c r="A1466" t="s">
        <v>2317</v>
      </c>
      <c r="B1466" t="s">
        <v>963</v>
      </c>
      <c r="C1466">
        <v>339825</v>
      </c>
      <c r="D1466" t="str">
        <f>+VLOOKUP(C1466,Param!K:L,2,FALSE)</f>
        <v>HOIST GROUP FINLANDE</v>
      </c>
      <c r="E1466" t="s">
        <v>2318</v>
      </c>
      <c r="F1466" t="s">
        <v>51</v>
      </c>
      <c r="G1466" t="s">
        <v>29</v>
      </c>
      <c r="H1466" s="5">
        <v>480.57</v>
      </c>
      <c r="I1466" s="5">
        <v>480.57240000000002</v>
      </c>
      <c r="J1466" s="5">
        <v>-2.4000000000228201E-3</v>
      </c>
      <c r="K1466" s="5">
        <v>480.57</v>
      </c>
      <c r="L1466" s="5">
        <v>0</v>
      </c>
      <c r="M1466" t="str">
        <f>IF(ISERROR(VLOOKUP(A1466,'[1]Ecart validé'!$A:$A,1,FALSE)),Z1466,"Ecart Validé")</f>
        <v>valid</v>
      </c>
      <c r="R1466" t="s">
        <v>30</v>
      </c>
      <c r="X1466"/>
      <c r="Y1466"/>
      <c r="Z1466" t="s">
        <v>31</v>
      </c>
    </row>
    <row r="1467" spans="1:26" x14ac:dyDescent="0.3">
      <c r="A1467" t="s">
        <v>2319</v>
      </c>
      <c r="B1467" t="s">
        <v>963</v>
      </c>
      <c r="C1467">
        <v>339825</v>
      </c>
      <c r="D1467" t="str">
        <f>+VLOOKUP(C1467,Param!K:L,2,FALSE)</f>
        <v>HOIST GROUP FINLANDE</v>
      </c>
      <c r="E1467" t="s">
        <v>2320</v>
      </c>
      <c r="F1467" t="s">
        <v>37</v>
      </c>
      <c r="G1467" t="s">
        <v>29</v>
      </c>
      <c r="H1467" s="5">
        <v>2450.1</v>
      </c>
      <c r="I1467" s="5">
        <v>2450.0970000000002</v>
      </c>
      <c r="J1467" s="5">
        <v>2.9999999997016801E-3</v>
      </c>
      <c r="K1467" s="5">
        <v>2450.1</v>
      </c>
      <c r="L1467" s="5">
        <v>0</v>
      </c>
      <c r="M1467" t="str">
        <f>IF(ISERROR(VLOOKUP(A1467,'[1]Ecart validé'!$A:$A,1,FALSE)),Z1467,"Ecart Validé")</f>
        <v>valid</v>
      </c>
      <c r="R1467" t="s">
        <v>30</v>
      </c>
      <c r="X1467"/>
      <c r="Y1467"/>
      <c r="Z1467" t="s">
        <v>31</v>
      </c>
    </row>
    <row r="1468" spans="1:26" x14ac:dyDescent="0.3">
      <c r="A1468" t="s">
        <v>2321</v>
      </c>
      <c r="B1468" t="s">
        <v>963</v>
      </c>
      <c r="C1468">
        <v>342805</v>
      </c>
      <c r="D1468" t="str">
        <f>+VLOOKUP(C1468,Param!K:L,2,FALSE)</f>
        <v>SEALY TECHNOLOGIE LLC</v>
      </c>
      <c r="E1468" t="s">
        <v>2322</v>
      </c>
      <c r="F1468" t="s">
        <v>28</v>
      </c>
      <c r="G1468" t="s">
        <v>29</v>
      </c>
      <c r="H1468" s="5">
        <v>196.2</v>
      </c>
      <c r="I1468" s="5">
        <v>196.2</v>
      </c>
      <c r="J1468" s="5">
        <v>0</v>
      </c>
      <c r="K1468" s="5">
        <v>196.2</v>
      </c>
      <c r="L1468" s="5">
        <v>0</v>
      </c>
      <c r="M1468" t="str">
        <f>IF(ISERROR(VLOOKUP(A1468,'[1]Ecart validé'!$A:$A,1,FALSE)),Z1468,"Ecart Validé")</f>
        <v>valid</v>
      </c>
      <c r="R1468" t="s">
        <v>30</v>
      </c>
      <c r="X1468"/>
      <c r="Y1468"/>
      <c r="Z1468" t="s">
        <v>31</v>
      </c>
    </row>
    <row r="1469" spans="1:26" x14ac:dyDescent="0.3">
      <c r="A1469" t="s">
        <v>2323</v>
      </c>
      <c r="B1469" t="s">
        <v>963</v>
      </c>
      <c r="C1469">
        <v>342805</v>
      </c>
      <c r="D1469" t="str">
        <f>+VLOOKUP(C1469,Param!K:L,2,FALSE)</f>
        <v>SEALY TECHNOLOGIE LLC</v>
      </c>
      <c r="E1469" t="s">
        <v>2322</v>
      </c>
      <c r="F1469" t="s">
        <v>35</v>
      </c>
      <c r="G1469" t="s">
        <v>29</v>
      </c>
      <c r="H1469" s="5">
        <v>761.2</v>
      </c>
      <c r="I1469" s="5">
        <v>761.2</v>
      </c>
      <c r="J1469" s="5">
        <v>0</v>
      </c>
      <c r="K1469" s="5">
        <v>761.2</v>
      </c>
      <c r="L1469" s="5">
        <v>0</v>
      </c>
      <c r="M1469" t="str">
        <f>IF(ISERROR(VLOOKUP(A1469,'[1]Ecart validé'!$A:$A,1,FALSE)),Z1469,"Ecart Validé")</f>
        <v>valid</v>
      </c>
      <c r="R1469" t="s">
        <v>30</v>
      </c>
      <c r="X1469"/>
      <c r="Y1469"/>
      <c r="Z1469" t="s">
        <v>31</v>
      </c>
    </row>
    <row r="1470" spans="1:26" x14ac:dyDescent="0.3">
      <c r="A1470" t="s">
        <v>2324</v>
      </c>
      <c r="B1470" t="s">
        <v>963</v>
      </c>
      <c r="C1470">
        <v>344860</v>
      </c>
      <c r="D1470" t="str">
        <f>+VLOOKUP(C1470,Param!K:L,2,FALSE)</f>
        <v>NESTLE OPERATIONAL SERVICES WORLLWIDE</v>
      </c>
      <c r="E1470" t="s">
        <v>2325</v>
      </c>
      <c r="F1470" t="s">
        <v>51</v>
      </c>
      <c r="G1470" t="s">
        <v>29</v>
      </c>
      <c r="H1470" s="5">
        <v>3272.26</v>
      </c>
      <c r="I1470" s="5">
        <v>3272.2629999999999</v>
      </c>
      <c r="J1470" s="5">
        <v>-2.9999999997016801E-3</v>
      </c>
      <c r="K1470" s="5">
        <v>3272.26</v>
      </c>
      <c r="L1470" s="5">
        <v>0</v>
      </c>
      <c r="M1470" t="str">
        <f>IF(ISERROR(VLOOKUP(A1470,'[1]Ecart validé'!$A:$A,1,FALSE)),Z1470,"Ecart Validé")</f>
        <v>valid</v>
      </c>
      <c r="R1470" t="s">
        <v>30</v>
      </c>
      <c r="X1470"/>
      <c r="Y1470"/>
      <c r="Z1470" t="s">
        <v>31</v>
      </c>
    </row>
    <row r="1471" spans="1:26" x14ac:dyDescent="0.3">
      <c r="A1471" t="s">
        <v>2326</v>
      </c>
      <c r="B1471" t="s">
        <v>963</v>
      </c>
      <c r="C1471">
        <v>345038</v>
      </c>
      <c r="D1471" t="str">
        <f>+VLOOKUP(C1471,Param!K:L,2,FALSE)</f>
        <v>COCA COLA</v>
      </c>
      <c r="E1471" t="s">
        <v>2327</v>
      </c>
      <c r="F1471" t="s">
        <v>51</v>
      </c>
      <c r="G1471" t="s">
        <v>29</v>
      </c>
      <c r="H1471" s="5">
        <v>34764.089999999997</v>
      </c>
      <c r="I1471" s="5">
        <v>34764.086600000002</v>
      </c>
      <c r="J1471" s="5">
        <v>3.3999999941443002E-3</v>
      </c>
      <c r="K1471" s="5">
        <v>34764.089999999997</v>
      </c>
      <c r="L1471" s="5">
        <v>0</v>
      </c>
      <c r="M1471" t="str">
        <f>IF(ISERROR(VLOOKUP(A1471,'[1]Ecart validé'!$A:$A,1,FALSE)),Z1471,"Ecart Validé")</f>
        <v>valid</v>
      </c>
      <c r="R1471" t="s">
        <v>30</v>
      </c>
      <c r="X1471"/>
      <c r="Y1471"/>
      <c r="Z1471" t="s">
        <v>31</v>
      </c>
    </row>
    <row r="1472" spans="1:26" x14ac:dyDescent="0.3">
      <c r="A1472" t="s">
        <v>2328</v>
      </c>
      <c r="B1472" t="s">
        <v>963</v>
      </c>
      <c r="C1472">
        <v>345718</v>
      </c>
      <c r="D1472" t="str">
        <f>+VLOOKUP(C1472,Param!K:L,2,FALSE)</f>
        <v>DILMAH CEYLON TEA COMPANY PLC</v>
      </c>
      <c r="E1472" t="s">
        <v>2329</v>
      </c>
      <c r="F1472" t="s">
        <v>51</v>
      </c>
      <c r="G1472" t="s">
        <v>1983</v>
      </c>
      <c r="H1472" s="5">
        <v>20303.099999999999</v>
      </c>
      <c r="I1472" s="5">
        <v>20303.096399999999</v>
      </c>
      <c r="J1472" s="5">
        <v>3.6000000072817701E-3</v>
      </c>
      <c r="K1472" s="5">
        <v>20303.099999999999</v>
      </c>
      <c r="L1472" s="5">
        <v>0</v>
      </c>
      <c r="M1472" t="str">
        <f>IF(ISERROR(VLOOKUP(A1472,'[1]Ecart validé'!$A:$A,1,FALSE)),Z1472,"Ecart Validé")</f>
        <v>valid</v>
      </c>
      <c r="R1472" t="s">
        <v>30</v>
      </c>
      <c r="X1472"/>
      <c r="Y1472"/>
      <c r="Z1472" t="s">
        <v>31</v>
      </c>
    </row>
    <row r="1473" spans="1:26" x14ac:dyDescent="0.3">
      <c r="A1473" t="s">
        <v>2330</v>
      </c>
      <c r="B1473" t="s">
        <v>963</v>
      </c>
      <c r="C1473">
        <v>345853</v>
      </c>
      <c r="D1473" t="str">
        <f>+VLOOKUP(C1473,Param!K:L,2,FALSE)</f>
        <v>CHEF WORKS INTERNATIONAL</v>
      </c>
      <c r="E1473" t="s">
        <v>2331</v>
      </c>
      <c r="F1473" t="s">
        <v>35</v>
      </c>
      <c r="G1473" t="s">
        <v>29</v>
      </c>
      <c r="H1473" s="5">
        <v>132.08000000000001</v>
      </c>
      <c r="I1473" s="5">
        <v>132.08000000000001</v>
      </c>
      <c r="J1473" s="5">
        <v>0</v>
      </c>
      <c r="K1473" s="5">
        <v>132.08000000000001</v>
      </c>
      <c r="L1473" s="5">
        <v>0</v>
      </c>
      <c r="M1473" t="str">
        <f>IF(ISERROR(VLOOKUP(A1473,'[1]Ecart validé'!$A:$A,1,FALSE)),Z1473,"Ecart Validé")</f>
        <v>valid</v>
      </c>
      <c r="R1473" t="s">
        <v>30</v>
      </c>
      <c r="Y1473"/>
      <c r="Z1473" t="s">
        <v>31</v>
      </c>
    </row>
    <row r="1474" spans="1:26" ht="57.6" x14ac:dyDescent="0.3">
      <c r="A1474" t="s">
        <v>2332</v>
      </c>
      <c r="B1474" t="s">
        <v>963</v>
      </c>
      <c r="C1474">
        <v>345853</v>
      </c>
      <c r="D1474" t="str">
        <f>+VLOOKUP(C1474,Param!K:L,2,FALSE)</f>
        <v>CHEF WORKS INTERNATIONAL</v>
      </c>
      <c r="E1474" t="s">
        <v>2331</v>
      </c>
      <c r="F1474" t="s">
        <v>37</v>
      </c>
      <c r="G1474" t="s">
        <v>29</v>
      </c>
      <c r="H1474" s="5">
        <v>73.069999999999993</v>
      </c>
      <c r="I1474" s="5">
        <v>698.89089999999999</v>
      </c>
      <c r="J1474" s="5">
        <v>-625.82089999999903</v>
      </c>
      <c r="K1474" s="5">
        <v>698.89089999999999</v>
      </c>
      <c r="L1474" s="5">
        <v>-625.82089999999903</v>
      </c>
      <c r="M1474" t="str">
        <f>IF(ISERROR(VLOOKUP(A1474,'[1]Ecart validé'!$A:$A,1,FALSE)),Z1474,"Ecart Validé")</f>
        <v>Ecart Validé</v>
      </c>
      <c r="N1474" t="s">
        <v>2333</v>
      </c>
      <c r="O1474" t="s">
        <v>2334</v>
      </c>
      <c r="P1474" t="s">
        <v>85</v>
      </c>
      <c r="Q1474" t="s">
        <v>2335</v>
      </c>
      <c r="R1474" t="s">
        <v>30</v>
      </c>
      <c r="S1474" t="s">
        <v>42</v>
      </c>
      <c r="T1474" t="s">
        <v>43</v>
      </c>
      <c r="U1474" s="13" t="s">
        <v>2336</v>
      </c>
      <c r="V1474" t="s">
        <v>45</v>
      </c>
      <c r="X1474" t="s">
        <v>763</v>
      </c>
      <c r="Y1474" t="s">
        <v>763</v>
      </c>
      <c r="Z1474" t="s">
        <v>88</v>
      </c>
    </row>
    <row r="1475" spans="1:26" ht="43.2" x14ac:dyDescent="0.3">
      <c r="A1475" t="s">
        <v>2337</v>
      </c>
      <c r="B1475" t="s">
        <v>963</v>
      </c>
      <c r="C1475">
        <v>345853</v>
      </c>
      <c r="D1475" t="str">
        <f>+VLOOKUP(C1475,Param!K:L,2,FALSE)</f>
        <v>CHEF WORKS INTERNATIONAL</v>
      </c>
      <c r="E1475" t="s">
        <v>2331</v>
      </c>
      <c r="F1475" t="s">
        <v>37</v>
      </c>
      <c r="G1475" t="s">
        <v>1983</v>
      </c>
      <c r="H1475" s="5">
        <v>763.06</v>
      </c>
      <c r="J1475" s="5">
        <v>763.06</v>
      </c>
      <c r="L1475" s="5">
        <v>763.06</v>
      </c>
      <c r="M1475" t="str">
        <f>IF(ISERROR(VLOOKUP(A1475,'[1]Ecart validé'!$A:$A,1,FALSE)),Z1475,"Ecart Validé")</f>
        <v>Ecart Validé</v>
      </c>
      <c r="N1475" t="s">
        <v>323</v>
      </c>
      <c r="O1475" t="s">
        <v>323</v>
      </c>
      <c r="P1475" t="s">
        <v>2338</v>
      </c>
      <c r="S1475" t="s">
        <v>45</v>
      </c>
      <c r="T1475" t="s">
        <v>2339</v>
      </c>
      <c r="U1475" s="13" t="s">
        <v>2340</v>
      </c>
      <c r="V1475" t="s">
        <v>45</v>
      </c>
      <c r="X1475" t="s">
        <v>763</v>
      </c>
      <c r="Y1475" t="s">
        <v>763</v>
      </c>
      <c r="Z1475" t="s">
        <v>88</v>
      </c>
    </row>
    <row r="1476" spans="1:26" x14ac:dyDescent="0.3">
      <c r="A1476" t="s">
        <v>2341</v>
      </c>
      <c r="B1476" t="s">
        <v>963</v>
      </c>
      <c r="C1476">
        <v>346282</v>
      </c>
      <c r="D1476" t="str">
        <f>+VLOOKUP(C1476,Param!K:L,2,FALSE)</f>
        <v>NARUMI CORPORATION</v>
      </c>
      <c r="E1476" t="s">
        <v>2342</v>
      </c>
      <c r="F1476" t="s">
        <v>535</v>
      </c>
      <c r="G1476" t="s">
        <v>29</v>
      </c>
      <c r="H1476" s="5">
        <v>3699.68</v>
      </c>
      <c r="I1476" s="5">
        <v>3699.6812</v>
      </c>
      <c r="J1476" s="5">
        <v>-1.2000000001535201E-3</v>
      </c>
      <c r="K1476" s="5">
        <v>3699.68</v>
      </c>
      <c r="L1476" s="5">
        <v>0</v>
      </c>
      <c r="M1476" t="str">
        <f>IF(ISERROR(VLOOKUP(A1476,'[1]Ecart validé'!$A:$A,1,FALSE)),Z1476,"Ecart Validé")</f>
        <v>valid</v>
      </c>
      <c r="R1476" t="s">
        <v>30</v>
      </c>
      <c r="X1476"/>
      <c r="Y1476"/>
      <c r="Z1476" t="s">
        <v>31</v>
      </c>
    </row>
    <row r="1477" spans="1:26" x14ac:dyDescent="0.3">
      <c r="A1477" t="s">
        <v>2343</v>
      </c>
      <c r="B1477" t="s">
        <v>963</v>
      </c>
      <c r="C1477">
        <v>350604</v>
      </c>
      <c r="D1477" t="str">
        <f>+VLOOKUP(C1477,Param!K:L,2,FALSE)</f>
        <v>LUZERNE PTE LTD</v>
      </c>
      <c r="E1477" t="s">
        <v>2344</v>
      </c>
      <c r="F1477" t="s">
        <v>37</v>
      </c>
      <c r="G1477" t="s">
        <v>29</v>
      </c>
      <c r="H1477" s="5">
        <v>4193.28</v>
      </c>
      <c r="I1477" s="5">
        <v>4193.2825000000003</v>
      </c>
      <c r="J1477" s="5">
        <v>-2.5000000005093101E-3</v>
      </c>
      <c r="K1477" s="5">
        <v>4193.28</v>
      </c>
      <c r="L1477" s="5">
        <v>0</v>
      </c>
      <c r="M1477" t="str">
        <f>IF(ISERROR(VLOOKUP(A1477,'[1]Ecart validé'!$A:$A,1,FALSE)),Z1477,"Ecart Validé")</f>
        <v>valid</v>
      </c>
      <c r="R1477" t="s">
        <v>30</v>
      </c>
      <c r="X1477"/>
      <c r="Y1477"/>
      <c r="Z1477" t="s">
        <v>31</v>
      </c>
    </row>
    <row r="1478" spans="1:26" x14ac:dyDescent="0.3">
      <c r="A1478" t="s">
        <v>2345</v>
      </c>
      <c r="B1478" t="s">
        <v>963</v>
      </c>
      <c r="C1478">
        <v>353620</v>
      </c>
      <c r="D1478" t="str">
        <f>+VLOOKUP(C1478,Param!K:L,2,FALSE)</f>
        <v>JOHNSON HELATH TECH CO LTD (MATRIX FITNESS)</v>
      </c>
      <c r="E1478" t="s">
        <v>2346</v>
      </c>
      <c r="F1478" t="s">
        <v>37</v>
      </c>
      <c r="G1478" t="s">
        <v>29</v>
      </c>
      <c r="H1478" s="5">
        <v>15658.43</v>
      </c>
      <c r="I1478" s="5">
        <v>15658.429</v>
      </c>
      <c r="J1478" s="5">
        <v>1.0000000002037201E-3</v>
      </c>
      <c r="K1478" s="5">
        <v>15658.43</v>
      </c>
      <c r="L1478" s="5">
        <v>0</v>
      </c>
      <c r="M1478" t="str">
        <f>IF(ISERROR(VLOOKUP(A1478,'[1]Ecart validé'!$A:$A,1,FALSE)),Z1478,"Ecart Validé")</f>
        <v>valid</v>
      </c>
      <c r="R1478" t="s">
        <v>30</v>
      </c>
      <c r="X1478"/>
      <c r="Y1478"/>
      <c r="Z1478" t="s">
        <v>31</v>
      </c>
    </row>
    <row r="1479" spans="1:26" x14ac:dyDescent="0.3">
      <c r="A1479" t="s">
        <v>2347</v>
      </c>
      <c r="B1479" t="s">
        <v>963</v>
      </c>
      <c r="C1479">
        <v>355429</v>
      </c>
      <c r="D1479" t="str">
        <f>+VLOOKUP(C1479,Param!K:L,2,FALSE)</f>
        <v>DORMAKABA</v>
      </c>
      <c r="E1479" t="s">
        <v>2348</v>
      </c>
      <c r="F1479" t="s">
        <v>37</v>
      </c>
      <c r="G1479" t="s">
        <v>29</v>
      </c>
      <c r="H1479" s="5">
        <v>147104.63</v>
      </c>
      <c r="I1479" s="5">
        <v>147104.62419999999</v>
      </c>
      <c r="J1479" s="5">
        <v>5.80000001355074E-3</v>
      </c>
      <c r="K1479" s="5">
        <v>147104.63</v>
      </c>
      <c r="L1479" s="5">
        <v>0</v>
      </c>
      <c r="M1479" t="str">
        <f>IF(ISERROR(VLOOKUP(A1479,'[1]Ecart validé'!$A:$A,1,FALSE)),Z1479,"Ecart Validé")</f>
        <v>valid</v>
      </c>
      <c r="R1479" t="s">
        <v>30</v>
      </c>
      <c r="X1479"/>
      <c r="Y1479"/>
      <c r="Z1479" t="s">
        <v>31</v>
      </c>
    </row>
    <row r="1480" spans="1:26" x14ac:dyDescent="0.3">
      <c r="A1480" t="s">
        <v>2349</v>
      </c>
      <c r="B1480" t="s">
        <v>963</v>
      </c>
      <c r="C1480" t="s">
        <v>2350</v>
      </c>
      <c r="D1480" t="str">
        <f>+VLOOKUP(C1480,Param!K:L,2,FALSE)</f>
        <v>HOIST GROUP SA</v>
      </c>
      <c r="E1480" t="s">
        <v>2351</v>
      </c>
      <c r="F1480" t="s">
        <v>28</v>
      </c>
      <c r="G1480" t="s">
        <v>29</v>
      </c>
      <c r="H1480" s="5">
        <v>6265.8</v>
      </c>
      <c r="I1480" s="5">
        <v>6265.8</v>
      </c>
      <c r="J1480" s="5">
        <v>0</v>
      </c>
      <c r="K1480" s="5">
        <v>6265.8</v>
      </c>
      <c r="L1480" s="5">
        <v>0</v>
      </c>
      <c r="M1480" t="str">
        <f>IF(ISERROR(VLOOKUP(A1480,'[1]Ecart validé'!$A:$A,1,FALSE)),Z1480,"Ecart Validé")</f>
        <v>valid</v>
      </c>
      <c r="R1480" t="s">
        <v>30</v>
      </c>
      <c r="X1480"/>
      <c r="Y1480"/>
      <c r="Z1480" t="s">
        <v>31</v>
      </c>
    </row>
    <row r="1481" spans="1:26" x14ac:dyDescent="0.3">
      <c r="A1481" t="s">
        <v>2352</v>
      </c>
      <c r="B1481" t="s">
        <v>963</v>
      </c>
      <c r="C1481" t="s">
        <v>2350</v>
      </c>
      <c r="D1481" t="str">
        <f>+VLOOKUP(C1481,Param!K:L,2,FALSE)</f>
        <v>HOIST GROUP SA</v>
      </c>
      <c r="E1481" t="s">
        <v>2351</v>
      </c>
      <c r="F1481" t="s">
        <v>35</v>
      </c>
      <c r="G1481" t="s">
        <v>29</v>
      </c>
      <c r="H1481" s="5">
        <v>2947.96</v>
      </c>
      <c r="I1481" s="5">
        <v>2947.95</v>
      </c>
      <c r="J1481" s="5">
        <v>1.0000000000218201E-2</v>
      </c>
      <c r="K1481" s="5">
        <v>2947.96</v>
      </c>
      <c r="L1481" s="5">
        <v>0</v>
      </c>
      <c r="M1481" t="str">
        <f>IF(ISERROR(VLOOKUP(A1481,'[1]Ecart validé'!$A:$A,1,FALSE)),Z1481,"Ecart Validé")</f>
        <v>valid</v>
      </c>
      <c r="R1481" t="s">
        <v>30</v>
      </c>
      <c r="X1481"/>
      <c r="Y1481"/>
      <c r="Z1481" t="s">
        <v>31</v>
      </c>
    </row>
    <row r="1482" spans="1:26" x14ac:dyDescent="0.3">
      <c r="A1482" t="s">
        <v>2353</v>
      </c>
      <c r="B1482" t="s">
        <v>963</v>
      </c>
      <c r="C1482" t="s">
        <v>2350</v>
      </c>
      <c r="D1482" t="str">
        <f>+VLOOKUP(C1482,Param!K:L,2,FALSE)</f>
        <v>HOIST GROUP SA</v>
      </c>
      <c r="E1482" t="s">
        <v>2354</v>
      </c>
      <c r="F1482" t="s">
        <v>51</v>
      </c>
      <c r="G1482" t="s">
        <v>29</v>
      </c>
      <c r="H1482" s="5">
        <v>1842.76</v>
      </c>
      <c r="I1482" s="5">
        <v>1842.75</v>
      </c>
      <c r="J1482" s="5">
        <v>9.9999999999908998E-3</v>
      </c>
      <c r="K1482" s="5">
        <v>1842.76</v>
      </c>
      <c r="L1482" s="5">
        <v>0</v>
      </c>
      <c r="M1482" t="str">
        <f>IF(ISERROR(VLOOKUP(A1482,'[1]Ecart validé'!$A:$A,1,FALSE)),Z1482,"Ecart Validé")</f>
        <v>valid</v>
      </c>
      <c r="R1482" t="s">
        <v>30</v>
      </c>
      <c r="X1482"/>
      <c r="Y1482"/>
      <c r="Z1482" t="s">
        <v>31</v>
      </c>
    </row>
    <row r="1483" spans="1:26" x14ac:dyDescent="0.3">
      <c r="A1483" t="s">
        <v>2355</v>
      </c>
      <c r="B1483" t="s">
        <v>963</v>
      </c>
      <c r="C1483" t="s">
        <v>2350</v>
      </c>
      <c r="D1483" t="str">
        <f>+VLOOKUP(C1483,Param!K:L,2,FALSE)</f>
        <v>HOIST GROUP SA</v>
      </c>
      <c r="E1483" t="s">
        <v>2356</v>
      </c>
      <c r="F1483" t="s">
        <v>37</v>
      </c>
      <c r="G1483" t="s">
        <v>29</v>
      </c>
      <c r="H1483" s="5">
        <v>18186.18</v>
      </c>
      <c r="I1483" s="5">
        <v>18186.184499999999</v>
      </c>
      <c r="J1483" s="5">
        <v>-4.4999999990977804E-3</v>
      </c>
      <c r="K1483" s="5">
        <v>18186.18</v>
      </c>
      <c r="L1483" s="5">
        <v>0</v>
      </c>
      <c r="M1483" t="str">
        <f>IF(ISERROR(VLOOKUP(A1483,'[1]Ecart validé'!$A:$A,1,FALSE)),Z1483,"Ecart Validé")</f>
        <v>valid</v>
      </c>
      <c r="R1483" t="s">
        <v>30</v>
      </c>
      <c r="X1483"/>
      <c r="Y1483"/>
      <c r="Z1483" t="s">
        <v>31</v>
      </c>
    </row>
    <row r="1484" spans="1:26" x14ac:dyDescent="0.3">
      <c r="A1484" t="s">
        <v>2357</v>
      </c>
      <c r="B1484" t="s">
        <v>963</v>
      </c>
      <c r="C1484">
        <v>23837</v>
      </c>
      <c r="D1484" t="str">
        <f>+VLOOKUP(C1484,Param!K:L,2,FALSE)</f>
        <v>BENTLEY EUROPE BV</v>
      </c>
      <c r="E1484" t="s">
        <v>2358</v>
      </c>
      <c r="F1484" t="s">
        <v>28</v>
      </c>
      <c r="G1484" t="s">
        <v>29</v>
      </c>
      <c r="H1484" s="5">
        <v>87.75</v>
      </c>
      <c r="I1484" s="5">
        <v>87.75</v>
      </c>
      <c r="J1484" s="5">
        <v>0</v>
      </c>
      <c r="K1484" s="5">
        <v>87.75</v>
      </c>
      <c r="L1484" s="5">
        <v>0</v>
      </c>
      <c r="M1484" t="str">
        <f>IF(ISERROR(VLOOKUP(A1484,'[1]Ecart validé'!$A:$A,1,FALSE)),Z1484,"Ecart Validé")</f>
        <v>valid</v>
      </c>
      <c r="R1484" t="s">
        <v>30</v>
      </c>
      <c r="X1484"/>
      <c r="Y1484"/>
      <c r="Z1484" t="s">
        <v>31</v>
      </c>
    </row>
    <row r="1485" spans="1:26" x14ac:dyDescent="0.3">
      <c r="A1485" t="s">
        <v>2359</v>
      </c>
      <c r="B1485" t="s">
        <v>963</v>
      </c>
      <c r="C1485">
        <v>23837</v>
      </c>
      <c r="D1485" t="str">
        <f>+VLOOKUP(C1485,Param!K:L,2,FALSE)</f>
        <v>BENTLEY EUROPE BV</v>
      </c>
      <c r="E1485" t="s">
        <v>2358</v>
      </c>
      <c r="F1485" t="s">
        <v>33</v>
      </c>
      <c r="G1485" t="s">
        <v>29</v>
      </c>
      <c r="H1485" s="5">
        <v>5.6</v>
      </c>
      <c r="I1485" s="5">
        <v>5.5949999999999998</v>
      </c>
      <c r="J1485" s="5">
        <v>4.9999999999998899E-3</v>
      </c>
      <c r="K1485" s="5">
        <v>5.6</v>
      </c>
      <c r="L1485" s="5">
        <v>0</v>
      </c>
      <c r="M1485" t="str">
        <f>IF(ISERROR(VLOOKUP(A1485,'[1]Ecart validé'!$A:$A,1,FALSE)),Z1485,"Ecart Validé")</f>
        <v>valid</v>
      </c>
      <c r="R1485" t="s">
        <v>30</v>
      </c>
      <c r="X1485"/>
      <c r="Y1485"/>
      <c r="Z1485" t="s">
        <v>31</v>
      </c>
    </row>
    <row r="1486" spans="1:26" x14ac:dyDescent="0.3">
      <c r="A1486" t="s">
        <v>2360</v>
      </c>
      <c r="B1486" t="s">
        <v>963</v>
      </c>
      <c r="C1486">
        <v>76413</v>
      </c>
      <c r="D1486" t="str">
        <f>+VLOOKUP(C1486,Param!K:L,2,FALSE)</f>
        <v>BOSE SAS</v>
      </c>
      <c r="E1486">
        <v>27307111</v>
      </c>
      <c r="F1486" t="s">
        <v>28</v>
      </c>
      <c r="G1486" t="s">
        <v>29</v>
      </c>
      <c r="H1486" s="5">
        <v>16.8</v>
      </c>
      <c r="I1486" s="5">
        <v>16.8</v>
      </c>
      <c r="J1486" s="5">
        <v>0</v>
      </c>
      <c r="K1486" s="5">
        <v>16.8</v>
      </c>
      <c r="L1486" s="5">
        <v>0</v>
      </c>
      <c r="M1486" t="str">
        <f>IF(ISERROR(VLOOKUP(A1486,'[1]Ecart validé'!$A:$A,1,FALSE)),Z1486,"Ecart Validé")</f>
        <v>valid</v>
      </c>
      <c r="R1486" t="s">
        <v>30</v>
      </c>
      <c r="X1486"/>
      <c r="Y1486"/>
      <c r="Z1486" t="s">
        <v>31</v>
      </c>
    </row>
    <row r="1487" spans="1:26" x14ac:dyDescent="0.3">
      <c r="A1487" t="s">
        <v>2361</v>
      </c>
      <c r="B1487" t="s">
        <v>963</v>
      </c>
      <c r="C1487">
        <v>8789</v>
      </c>
      <c r="D1487" t="str">
        <f>+VLOOKUP(C1487,Param!K:L,2,FALSE)</f>
        <v>AIR AROMA INTERNATIONAL</v>
      </c>
      <c r="E1487" t="s">
        <v>2362</v>
      </c>
      <c r="F1487" t="s">
        <v>28</v>
      </c>
      <c r="G1487" t="s">
        <v>29</v>
      </c>
      <c r="H1487" s="5">
        <v>8783.52</v>
      </c>
      <c r="I1487" s="5">
        <v>8783.5244999999995</v>
      </c>
      <c r="J1487" s="5">
        <v>-4.4999999990977804E-3</v>
      </c>
      <c r="K1487" s="5">
        <v>8783.5244999999995</v>
      </c>
      <c r="L1487" s="5">
        <v>-4.4999999990977804E-3</v>
      </c>
      <c r="M1487" t="str">
        <f>IF(ISERROR(VLOOKUP(A1487,'[1]Ecart validé'!$A:$A,1,FALSE)),Z1487,"Ecart Validé")</f>
        <v>valid</v>
      </c>
      <c r="R1487" t="s">
        <v>30</v>
      </c>
      <c r="X1487"/>
      <c r="Y1487"/>
      <c r="Z1487" t="s">
        <v>31</v>
      </c>
    </row>
    <row r="1488" spans="1:26" x14ac:dyDescent="0.3">
      <c r="A1488" t="s">
        <v>2363</v>
      </c>
      <c r="B1488" t="s">
        <v>963</v>
      </c>
      <c r="C1488">
        <v>8789</v>
      </c>
      <c r="D1488" t="str">
        <f>+VLOOKUP(C1488,Param!K:L,2,FALSE)</f>
        <v>AIR AROMA INTERNATIONAL</v>
      </c>
      <c r="E1488" t="s">
        <v>2362</v>
      </c>
      <c r="F1488" t="s">
        <v>33</v>
      </c>
      <c r="G1488" t="s">
        <v>29</v>
      </c>
      <c r="H1488" s="5">
        <v>4824</v>
      </c>
      <c r="I1488" s="5">
        <v>4823.9989999999998</v>
      </c>
      <c r="J1488" s="5">
        <v>1.0000000002037201E-3</v>
      </c>
      <c r="K1488" s="5">
        <v>4823.9989999999998</v>
      </c>
      <c r="L1488" s="5">
        <v>1.0000000002037201E-3</v>
      </c>
      <c r="M1488" t="str">
        <f>IF(ISERROR(VLOOKUP(A1488,'[1]Ecart validé'!$A:$A,1,FALSE)),Z1488,"Ecart Validé")</f>
        <v>valid</v>
      </c>
      <c r="R1488" t="s">
        <v>30</v>
      </c>
      <c r="X1488"/>
      <c r="Y1488"/>
      <c r="Z1488" t="s">
        <v>31</v>
      </c>
    </row>
    <row r="1489" spans="1:26" x14ac:dyDescent="0.3">
      <c r="A1489" t="s">
        <v>2364</v>
      </c>
      <c r="B1489" t="s">
        <v>963</v>
      </c>
      <c r="C1489">
        <v>8789</v>
      </c>
      <c r="D1489" t="str">
        <f>+VLOOKUP(C1489,Param!K:L,2,FALSE)</f>
        <v>AIR AROMA INTERNATIONAL</v>
      </c>
      <c r="E1489" t="s">
        <v>2362</v>
      </c>
      <c r="F1489" t="s">
        <v>37</v>
      </c>
      <c r="G1489" t="s">
        <v>29</v>
      </c>
      <c r="H1489" s="5">
        <v>23248.33</v>
      </c>
      <c r="I1489" s="5">
        <v>23248.326499999999</v>
      </c>
      <c r="J1489" s="5">
        <v>3.5000000025320302E-3</v>
      </c>
      <c r="K1489" s="5">
        <v>23248.326499999999</v>
      </c>
      <c r="L1489" s="5">
        <v>3.5000000025320302E-3</v>
      </c>
      <c r="M1489" t="str">
        <f>IF(ISERROR(VLOOKUP(A1489,'[1]Ecart validé'!$A:$A,1,FALSE)),Z1489,"Ecart Validé")</f>
        <v>valid</v>
      </c>
      <c r="R1489" t="s">
        <v>30</v>
      </c>
      <c r="X1489"/>
      <c r="Y1489"/>
      <c r="Z1489" t="s">
        <v>31</v>
      </c>
    </row>
    <row r="1490" spans="1:26" x14ac:dyDescent="0.3">
      <c r="A1490" t="s">
        <v>2365</v>
      </c>
      <c r="B1490" t="s">
        <v>963</v>
      </c>
      <c r="C1490">
        <v>50586</v>
      </c>
      <c r="D1490" t="str">
        <f>+VLOOKUP(C1490,Param!K:L,2,FALSE)</f>
        <v>ADAPTATION CABLAGE</v>
      </c>
      <c r="E1490" t="s">
        <v>2366</v>
      </c>
      <c r="F1490" t="s">
        <v>28</v>
      </c>
      <c r="G1490" t="s">
        <v>29</v>
      </c>
      <c r="H1490" s="5">
        <v>260.55</v>
      </c>
      <c r="I1490" s="5">
        <v>260.55</v>
      </c>
      <c r="J1490" s="5">
        <v>0</v>
      </c>
      <c r="K1490" s="5">
        <v>260.55</v>
      </c>
      <c r="L1490" s="5">
        <v>0</v>
      </c>
      <c r="M1490" t="str">
        <f>IF(ISERROR(VLOOKUP(A1490,'[1]Ecart validé'!$A:$A,1,FALSE)),Z1490,"Ecart Validé")</f>
        <v>valid</v>
      </c>
      <c r="R1490" t="s">
        <v>30</v>
      </c>
      <c r="X1490"/>
      <c r="Y1490"/>
      <c r="Z1490" t="s">
        <v>31</v>
      </c>
    </row>
    <row r="1491" spans="1:26" x14ac:dyDescent="0.3">
      <c r="A1491" t="s">
        <v>2367</v>
      </c>
      <c r="B1491" t="s">
        <v>963</v>
      </c>
      <c r="C1491">
        <v>1886</v>
      </c>
      <c r="D1491" t="str">
        <f>+VLOOKUP(C1491,Param!K:L,2,FALSE)</f>
        <v>ARLUS S.A. (DEBBAS)</v>
      </c>
      <c r="E1491">
        <v>630300</v>
      </c>
      <c r="F1491" t="s">
        <v>28</v>
      </c>
      <c r="G1491" t="s">
        <v>29</v>
      </c>
      <c r="H1491" s="5">
        <v>5.68</v>
      </c>
      <c r="I1491" s="5">
        <v>5.67</v>
      </c>
      <c r="J1491" s="5">
        <v>9.9999999999997799E-3</v>
      </c>
      <c r="K1491" s="5">
        <v>5.68</v>
      </c>
      <c r="L1491" s="5">
        <v>0</v>
      </c>
      <c r="M1491" t="str">
        <f>IF(ISERROR(VLOOKUP(A1491,'[1]Ecart validé'!$A:$A,1,FALSE)),Z1491,"Ecart Validé")</f>
        <v>valid</v>
      </c>
      <c r="R1491" t="s">
        <v>30</v>
      </c>
      <c r="X1491"/>
      <c r="Y1491"/>
      <c r="Z1491" t="s">
        <v>31</v>
      </c>
    </row>
    <row r="1492" spans="1:26" x14ac:dyDescent="0.3">
      <c r="A1492" t="s">
        <v>2368</v>
      </c>
      <c r="B1492" t="s">
        <v>963</v>
      </c>
      <c r="C1492">
        <v>60843</v>
      </c>
      <c r="D1492" t="str">
        <f>+VLOOKUP(C1492,Param!K:L,2,FALSE)</f>
        <v>SDMH</v>
      </c>
      <c r="E1492" t="s">
        <v>2369</v>
      </c>
      <c r="F1492" t="s">
        <v>28</v>
      </c>
      <c r="G1492" t="s">
        <v>29</v>
      </c>
      <c r="H1492" s="5">
        <v>611.38</v>
      </c>
      <c r="I1492" s="5">
        <v>611.38440000000003</v>
      </c>
      <c r="J1492" s="5">
        <v>-4.4000000000323702E-3</v>
      </c>
      <c r="K1492" s="5">
        <v>611.38</v>
      </c>
      <c r="L1492" s="5">
        <v>0</v>
      </c>
      <c r="M1492" t="str">
        <f>IF(ISERROR(VLOOKUP(A1492,'[1]Ecart validé'!$A:$A,1,FALSE)),Z1492,"Ecart Validé")</f>
        <v>valid</v>
      </c>
      <c r="R1492" t="s">
        <v>30</v>
      </c>
      <c r="X1492"/>
      <c r="Y1492"/>
      <c r="Z1492" t="s">
        <v>31</v>
      </c>
    </row>
    <row r="1493" spans="1:26" x14ac:dyDescent="0.3">
      <c r="A1493" t="s">
        <v>2370</v>
      </c>
      <c r="B1493" t="s">
        <v>963</v>
      </c>
      <c r="C1493">
        <v>60843</v>
      </c>
      <c r="D1493" t="str">
        <f>+VLOOKUP(C1493,Param!K:L,2,FALSE)</f>
        <v>SDMH</v>
      </c>
      <c r="E1493" t="s">
        <v>2369</v>
      </c>
      <c r="F1493" t="s">
        <v>33</v>
      </c>
      <c r="G1493" t="s">
        <v>29</v>
      </c>
      <c r="H1493" s="5">
        <v>186.19</v>
      </c>
      <c r="I1493" s="5">
        <v>186.19200000000001</v>
      </c>
      <c r="J1493" s="5">
        <v>-2.0000000000095402E-3</v>
      </c>
      <c r="K1493" s="5">
        <v>186.19</v>
      </c>
      <c r="L1493" s="5">
        <v>0</v>
      </c>
      <c r="M1493" t="str">
        <f>IF(ISERROR(VLOOKUP(A1493,'[1]Ecart validé'!$A:$A,1,FALSE)),Z1493,"Ecart Validé")</f>
        <v>valid</v>
      </c>
      <c r="R1493" t="s">
        <v>30</v>
      </c>
      <c r="X1493"/>
      <c r="Y1493"/>
      <c r="Z1493" t="s">
        <v>31</v>
      </c>
    </row>
    <row r="1494" spans="1:26" x14ac:dyDescent="0.3">
      <c r="A1494" t="s">
        <v>2371</v>
      </c>
      <c r="B1494" t="s">
        <v>963</v>
      </c>
      <c r="C1494">
        <v>60843</v>
      </c>
      <c r="D1494" t="str">
        <f>+VLOOKUP(C1494,Param!K:L,2,FALSE)</f>
        <v>SDMH</v>
      </c>
      <c r="E1494" t="s">
        <v>2372</v>
      </c>
      <c r="F1494" t="s">
        <v>28</v>
      </c>
      <c r="G1494" t="s">
        <v>29</v>
      </c>
      <c r="H1494" s="5">
        <v>299.64</v>
      </c>
      <c r="I1494" s="5">
        <v>299.6352</v>
      </c>
      <c r="J1494" s="5">
        <v>4.7999999999888097E-3</v>
      </c>
      <c r="K1494" s="5">
        <v>299.64</v>
      </c>
      <c r="L1494" s="5">
        <v>0</v>
      </c>
      <c r="M1494" t="str">
        <f>IF(ISERROR(VLOOKUP(A1494,'[1]Ecart validé'!$A:$A,1,FALSE)),Z1494,"Ecart Validé")</f>
        <v>valid</v>
      </c>
      <c r="R1494" t="s">
        <v>30</v>
      </c>
      <c r="X1494"/>
      <c r="Y1494"/>
      <c r="Z1494" t="s">
        <v>31</v>
      </c>
    </row>
    <row r="1495" spans="1:26" x14ac:dyDescent="0.3">
      <c r="A1495" t="s">
        <v>2373</v>
      </c>
      <c r="B1495" t="s">
        <v>963</v>
      </c>
      <c r="C1495">
        <v>36557</v>
      </c>
      <c r="D1495" t="str">
        <f>+VLOOKUP(C1495,Param!K:L,2,FALSE)</f>
        <v>GOLD KEY MEDIA</v>
      </c>
      <c r="E1495" t="s">
        <v>2374</v>
      </c>
      <c r="F1495" t="s">
        <v>28</v>
      </c>
      <c r="G1495" t="s">
        <v>29</v>
      </c>
      <c r="H1495" s="5">
        <v>90.45</v>
      </c>
      <c r="I1495" s="5">
        <v>90.45</v>
      </c>
      <c r="J1495" s="5">
        <v>0</v>
      </c>
      <c r="K1495" s="5">
        <v>90.45</v>
      </c>
      <c r="L1495" s="5">
        <v>0</v>
      </c>
      <c r="M1495" t="str">
        <f>IF(ISERROR(VLOOKUP(A1495,'[1]Ecart validé'!$A:$A,1,FALSE)),Z1495,"Ecart Validé")</f>
        <v>valid</v>
      </c>
      <c r="R1495" t="s">
        <v>30</v>
      </c>
      <c r="Y1495"/>
      <c r="Z1495" t="s">
        <v>31</v>
      </c>
    </row>
    <row r="1496" spans="1:26" ht="43.2" x14ac:dyDescent="0.3">
      <c r="A1496" t="s">
        <v>2375</v>
      </c>
      <c r="B1496" t="s">
        <v>963</v>
      </c>
      <c r="C1496">
        <v>260109</v>
      </c>
      <c r="D1496" t="str">
        <f>+VLOOKUP(C1496,Param!K:L,2,FALSE)</f>
        <v>HOIST GROUP SA</v>
      </c>
      <c r="E1496" t="s">
        <v>2376</v>
      </c>
      <c r="F1496" t="s">
        <v>28</v>
      </c>
      <c r="G1496" t="s">
        <v>29</v>
      </c>
      <c r="H1496" s="5">
        <v>14955.98</v>
      </c>
      <c r="J1496" s="5">
        <v>14955.98</v>
      </c>
      <c r="L1496" s="5">
        <v>14955.98</v>
      </c>
      <c r="M1496" t="str">
        <f>IF(ISERROR(VLOOKUP(A1496,'[1]Ecart validé'!$A:$A,1,FALSE)),Z1496,"Ecart Validé")</f>
        <v>issue</v>
      </c>
      <c r="N1496" t="s">
        <v>2377</v>
      </c>
      <c r="O1496" t="s">
        <v>2378</v>
      </c>
      <c r="P1496" t="s">
        <v>85</v>
      </c>
      <c r="Q1496" t="s">
        <v>2379</v>
      </c>
      <c r="S1496" t="s">
        <v>42</v>
      </c>
      <c r="T1496" t="s">
        <v>43</v>
      </c>
      <c r="U1496" s="13" t="s">
        <v>2380</v>
      </c>
      <c r="V1496" t="s">
        <v>45</v>
      </c>
      <c r="X1496" t="s">
        <v>1424</v>
      </c>
      <c r="Y1496" t="s">
        <v>1424</v>
      </c>
      <c r="Z1496" t="s">
        <v>88</v>
      </c>
    </row>
    <row r="1497" spans="1:26" ht="57.6" x14ac:dyDescent="0.3">
      <c r="A1497" t="s">
        <v>2381</v>
      </c>
      <c r="B1497" t="s">
        <v>963</v>
      </c>
      <c r="C1497">
        <v>260109</v>
      </c>
      <c r="D1497" t="str">
        <f>+VLOOKUP(C1497,Param!K:L,2,FALSE)</f>
        <v>HOIST GROUP SA</v>
      </c>
      <c r="E1497" t="s">
        <v>2376</v>
      </c>
      <c r="F1497" t="s">
        <v>33</v>
      </c>
      <c r="G1497" t="s">
        <v>29</v>
      </c>
      <c r="H1497" s="5">
        <v>11079.79</v>
      </c>
      <c r="J1497" s="5">
        <v>11079.79</v>
      </c>
      <c r="L1497" s="5">
        <v>11079.79</v>
      </c>
      <c r="M1497" t="str">
        <f>IF(ISERROR(VLOOKUP(A1497,'[1]Ecart validé'!$A:$A,1,FALSE)),Z1497,"Ecart Validé")</f>
        <v>issue</v>
      </c>
      <c r="N1497" t="s">
        <v>2382</v>
      </c>
      <c r="O1497" t="s">
        <v>2383</v>
      </c>
      <c r="P1497" t="s">
        <v>471</v>
      </c>
      <c r="Q1497" t="s">
        <v>2384</v>
      </c>
      <c r="S1497" t="s">
        <v>45</v>
      </c>
      <c r="T1497" t="s">
        <v>46</v>
      </c>
      <c r="U1497" s="13" t="s">
        <v>2385</v>
      </c>
      <c r="V1497" t="s">
        <v>45</v>
      </c>
      <c r="W1497" t="s">
        <v>992</v>
      </c>
      <c r="X1497" t="s">
        <v>487</v>
      </c>
      <c r="Y1497" t="s">
        <v>487</v>
      </c>
      <c r="Z1497" t="s">
        <v>88</v>
      </c>
    </row>
    <row r="1498" spans="1:26" x14ac:dyDescent="0.3">
      <c r="A1498" t="s">
        <v>2386</v>
      </c>
      <c r="B1498" t="s">
        <v>963</v>
      </c>
      <c r="C1498">
        <v>109357</v>
      </c>
      <c r="D1498" t="str">
        <f>+VLOOKUP(C1498,Param!K:L,2,FALSE)</f>
        <v>ICE INTERNATIONAL BV</v>
      </c>
      <c r="E1498" t="s">
        <v>2387</v>
      </c>
      <c r="F1498" t="s">
        <v>28</v>
      </c>
      <c r="G1498" t="s">
        <v>29</v>
      </c>
      <c r="H1498" s="5">
        <v>39.47</v>
      </c>
      <c r="I1498" s="5">
        <v>39.469200000000001</v>
      </c>
      <c r="J1498" s="5">
        <v>7.9999999999813499E-4</v>
      </c>
      <c r="K1498" s="5">
        <v>39.47</v>
      </c>
      <c r="L1498" s="5">
        <v>0</v>
      </c>
      <c r="M1498" t="str">
        <f>IF(ISERROR(VLOOKUP(A1498,'[1]Ecart validé'!$A:$A,1,FALSE)),Z1498,"Ecart Validé")</f>
        <v>valid</v>
      </c>
      <c r="R1498" t="s">
        <v>30</v>
      </c>
      <c r="X1498"/>
      <c r="Y1498"/>
      <c r="Z1498" t="s">
        <v>31</v>
      </c>
    </row>
    <row r="1499" spans="1:26" x14ac:dyDescent="0.3">
      <c r="A1499" t="s">
        <v>2388</v>
      </c>
      <c r="B1499" t="s">
        <v>963</v>
      </c>
      <c r="C1499">
        <v>109357</v>
      </c>
      <c r="D1499" t="str">
        <f>+VLOOKUP(C1499,Param!K:L,2,FALSE)</f>
        <v>ICE INTERNATIONAL BV</v>
      </c>
      <c r="E1499" t="s">
        <v>2387</v>
      </c>
      <c r="F1499" t="s">
        <v>33</v>
      </c>
      <c r="G1499" t="s">
        <v>29</v>
      </c>
      <c r="H1499" s="5">
        <v>36.270000000000003</v>
      </c>
      <c r="I1499" s="5">
        <v>36.2727</v>
      </c>
      <c r="J1499" s="5">
        <v>-2.6999999999972601E-3</v>
      </c>
      <c r="K1499" s="5">
        <v>36.270000000000003</v>
      </c>
      <c r="L1499" s="5">
        <v>0</v>
      </c>
      <c r="M1499" t="str">
        <f>IF(ISERROR(VLOOKUP(A1499,'[1]Ecart validé'!$A:$A,1,FALSE)),Z1499,"Ecart Validé")</f>
        <v>valid</v>
      </c>
      <c r="R1499" t="s">
        <v>30</v>
      </c>
      <c r="X1499"/>
      <c r="Y1499"/>
      <c r="Z1499" t="s">
        <v>31</v>
      </c>
    </row>
    <row r="1500" spans="1:26" x14ac:dyDescent="0.3">
      <c r="A1500" t="s">
        <v>2389</v>
      </c>
      <c r="B1500" t="s">
        <v>963</v>
      </c>
      <c r="C1500">
        <v>63824</v>
      </c>
      <c r="D1500" t="str">
        <f>+VLOOKUP(C1500,Param!K:L,2,FALSE)</f>
        <v>EDMUND BELL &amp; CO LTD</v>
      </c>
      <c r="E1500" t="s">
        <v>2390</v>
      </c>
      <c r="F1500" t="s">
        <v>28</v>
      </c>
      <c r="G1500" t="s">
        <v>29</v>
      </c>
      <c r="H1500" s="5">
        <v>138.96</v>
      </c>
      <c r="I1500" s="5">
        <v>138.96</v>
      </c>
      <c r="J1500" s="5">
        <v>0</v>
      </c>
      <c r="K1500" s="5">
        <v>138.96</v>
      </c>
      <c r="L1500" s="5">
        <v>0</v>
      </c>
      <c r="M1500" t="str">
        <f>IF(ISERROR(VLOOKUP(A1500,'[1]Ecart validé'!$A:$A,1,FALSE)),Z1500,"Ecart Validé")</f>
        <v>valid</v>
      </c>
      <c r="R1500" t="s">
        <v>30</v>
      </c>
      <c r="X1500"/>
      <c r="Y1500"/>
      <c r="Z1500" t="s">
        <v>31</v>
      </c>
    </row>
    <row r="1501" spans="1:26" x14ac:dyDescent="0.3">
      <c r="A1501" t="s">
        <v>2391</v>
      </c>
      <c r="B1501" t="s">
        <v>963</v>
      </c>
      <c r="C1501">
        <v>47209</v>
      </c>
      <c r="D1501" t="str">
        <f>+VLOOKUP(C1501,Param!K:L,2,FALSE)</f>
        <v>STEELCASE SAS</v>
      </c>
      <c r="E1501" t="s">
        <v>2392</v>
      </c>
      <c r="F1501" t="s">
        <v>28</v>
      </c>
      <c r="G1501" t="s">
        <v>29</v>
      </c>
      <c r="H1501" s="5">
        <v>138.41999999999999</v>
      </c>
      <c r="I1501" s="5">
        <v>138.4152</v>
      </c>
      <c r="J1501" s="5">
        <v>4.7999999999888097E-3</v>
      </c>
      <c r="K1501" s="5">
        <v>138.41999999999999</v>
      </c>
      <c r="L1501" s="5">
        <v>0</v>
      </c>
      <c r="M1501" t="str">
        <f>IF(ISERROR(VLOOKUP(A1501,'[1]Ecart validé'!$A:$A,1,FALSE)),Z1501,"Ecart Validé")</f>
        <v>valid</v>
      </c>
      <c r="R1501" t="s">
        <v>30</v>
      </c>
      <c r="X1501"/>
      <c r="Y1501"/>
      <c r="Z1501" t="s">
        <v>31</v>
      </c>
    </row>
    <row r="1502" spans="1:26" ht="43.2" x14ac:dyDescent="0.3">
      <c r="A1502" t="s">
        <v>2393</v>
      </c>
      <c r="B1502" t="s">
        <v>963</v>
      </c>
      <c r="C1502">
        <v>94542</v>
      </c>
      <c r="D1502" t="str">
        <f>+VLOOKUP(C1502,Param!K:L,2,FALSE)</f>
        <v>NESTLE NESPRESSO S.A.</v>
      </c>
      <c r="E1502" t="s">
        <v>2394</v>
      </c>
      <c r="F1502" t="s">
        <v>51</v>
      </c>
      <c r="G1502" t="s">
        <v>29</v>
      </c>
      <c r="H1502" s="5">
        <v>381267.55</v>
      </c>
      <c r="I1502" s="5">
        <v>383557.55009999999</v>
      </c>
      <c r="J1502" s="5">
        <v>-2290.0001000000002</v>
      </c>
      <c r="K1502" s="5">
        <v>383557.55009999999</v>
      </c>
      <c r="L1502" s="5">
        <v>-2290.0001000000002</v>
      </c>
      <c r="M1502" t="str">
        <f>IF(ISERROR(VLOOKUP(A1502,'[1]Ecart validé'!$A:$A,1,FALSE)),Z1502,"Ecart Validé")</f>
        <v>waiting</v>
      </c>
      <c r="N1502" t="s">
        <v>2395</v>
      </c>
      <c r="O1502" t="s">
        <v>2396</v>
      </c>
      <c r="P1502" t="s">
        <v>85</v>
      </c>
      <c r="Q1502" t="s">
        <v>2397</v>
      </c>
      <c r="R1502" t="s">
        <v>30</v>
      </c>
      <c r="S1502" t="s">
        <v>42</v>
      </c>
      <c r="T1502" t="s">
        <v>43</v>
      </c>
      <c r="U1502" s="13" t="s">
        <v>2398</v>
      </c>
      <c r="V1502" t="s">
        <v>45</v>
      </c>
      <c r="X1502"/>
      <c r="Y1502"/>
      <c r="Z1502" t="s">
        <v>260</v>
      </c>
    </row>
    <row r="1503" spans="1:26" x14ac:dyDescent="0.3">
      <c r="A1503" t="s">
        <v>2399</v>
      </c>
      <c r="B1503" t="s">
        <v>963</v>
      </c>
      <c r="C1503">
        <v>27923</v>
      </c>
      <c r="D1503" t="str">
        <f>+VLOOKUP(C1503,Param!K:L,2,FALSE)</f>
        <v>TECHNOGYM S.P.A.</v>
      </c>
      <c r="E1503" t="s">
        <v>2400</v>
      </c>
      <c r="F1503" t="s">
        <v>533</v>
      </c>
      <c r="G1503" t="s">
        <v>29</v>
      </c>
      <c r="H1503" s="5">
        <v>216.4</v>
      </c>
      <c r="I1503" s="5">
        <v>216.4</v>
      </c>
      <c r="J1503" s="5">
        <v>0</v>
      </c>
      <c r="K1503" s="5">
        <v>216.4</v>
      </c>
      <c r="L1503" s="5">
        <v>0</v>
      </c>
      <c r="M1503" t="str">
        <f>IF(ISERROR(VLOOKUP(A1503,'[1]Ecart validé'!$A:$A,1,FALSE)),Z1503,"Ecart Validé")</f>
        <v>valid</v>
      </c>
      <c r="R1503" t="s">
        <v>30</v>
      </c>
      <c r="X1503"/>
      <c r="Y1503"/>
      <c r="Z1503" t="s">
        <v>31</v>
      </c>
    </row>
    <row r="1504" spans="1:26" x14ac:dyDescent="0.3">
      <c r="A1504" t="s">
        <v>2401</v>
      </c>
      <c r="B1504" t="s">
        <v>963</v>
      </c>
      <c r="C1504">
        <v>27923</v>
      </c>
      <c r="D1504" t="str">
        <f>+VLOOKUP(C1504,Param!K:L,2,FALSE)</f>
        <v>TECHNOGYM S.P.A.</v>
      </c>
      <c r="E1504" t="s">
        <v>2400</v>
      </c>
      <c r="F1504" t="s">
        <v>535</v>
      </c>
      <c r="G1504" t="s">
        <v>29</v>
      </c>
      <c r="H1504" s="5">
        <v>6190.93</v>
      </c>
      <c r="I1504" s="5">
        <v>6190.9295000000002</v>
      </c>
      <c r="J1504" s="5">
        <v>5.0000000010186297E-4</v>
      </c>
      <c r="K1504" s="5">
        <v>6190.93</v>
      </c>
      <c r="L1504" s="5">
        <v>0</v>
      </c>
      <c r="M1504" t="str">
        <f>IF(ISERROR(VLOOKUP(A1504,'[1]Ecart validé'!$A:$A,1,FALSE)),Z1504,"Ecart Validé")</f>
        <v>valid</v>
      </c>
      <c r="R1504" t="s">
        <v>30</v>
      </c>
      <c r="X1504"/>
      <c r="Y1504"/>
      <c r="Z1504" t="s">
        <v>31</v>
      </c>
    </row>
    <row r="1505" spans="1:26" x14ac:dyDescent="0.3">
      <c r="A1505" t="s">
        <v>2402</v>
      </c>
      <c r="B1505" t="s">
        <v>963</v>
      </c>
      <c r="C1505">
        <v>27923</v>
      </c>
      <c r="D1505" t="str">
        <f>+VLOOKUP(C1505,Param!K:L,2,FALSE)</f>
        <v>TECHNOGYM S.P.A.</v>
      </c>
      <c r="E1505" t="s">
        <v>2403</v>
      </c>
      <c r="F1505" t="s">
        <v>533</v>
      </c>
      <c r="G1505" t="s">
        <v>29</v>
      </c>
      <c r="H1505" s="5">
        <v>286.5</v>
      </c>
      <c r="I1505" s="5">
        <v>286.5</v>
      </c>
      <c r="J1505" s="5">
        <v>0</v>
      </c>
      <c r="K1505" s="5">
        <v>286.5</v>
      </c>
      <c r="L1505" s="5">
        <v>0</v>
      </c>
      <c r="M1505" t="str">
        <f>IF(ISERROR(VLOOKUP(A1505,'[1]Ecart validé'!$A:$A,1,FALSE)),Z1505,"Ecart Validé")</f>
        <v>valid</v>
      </c>
      <c r="R1505" t="s">
        <v>30</v>
      </c>
      <c r="X1505"/>
      <c r="Y1505"/>
      <c r="Z1505" t="s">
        <v>31</v>
      </c>
    </row>
    <row r="1506" spans="1:26" x14ac:dyDescent="0.3">
      <c r="A1506" t="s">
        <v>2404</v>
      </c>
      <c r="B1506" t="s">
        <v>963</v>
      </c>
      <c r="C1506">
        <v>27923</v>
      </c>
      <c r="D1506" t="str">
        <f>+VLOOKUP(C1506,Param!K:L,2,FALSE)</f>
        <v>TECHNOGYM S.P.A.</v>
      </c>
      <c r="E1506" t="s">
        <v>2405</v>
      </c>
      <c r="F1506" t="s">
        <v>533</v>
      </c>
      <c r="G1506" t="s">
        <v>29</v>
      </c>
      <c r="H1506" s="5">
        <v>588.85</v>
      </c>
      <c r="I1506" s="5">
        <v>588.85</v>
      </c>
      <c r="J1506" s="5">
        <v>0</v>
      </c>
      <c r="K1506" s="5">
        <v>588.85</v>
      </c>
      <c r="L1506" s="5">
        <v>0</v>
      </c>
      <c r="M1506" t="str">
        <f>IF(ISERROR(VLOOKUP(A1506,'[1]Ecart validé'!$A:$A,1,FALSE)),Z1506,"Ecart Validé")</f>
        <v>valid</v>
      </c>
      <c r="R1506" t="s">
        <v>30</v>
      </c>
      <c r="X1506"/>
      <c r="Y1506"/>
      <c r="Z1506" t="s">
        <v>31</v>
      </c>
    </row>
    <row r="1507" spans="1:26" x14ac:dyDescent="0.3">
      <c r="A1507" t="s">
        <v>2406</v>
      </c>
      <c r="B1507" t="s">
        <v>963</v>
      </c>
      <c r="C1507">
        <v>27923</v>
      </c>
      <c r="D1507" t="str">
        <f>+VLOOKUP(C1507,Param!K:L,2,FALSE)</f>
        <v>TECHNOGYM S.P.A.</v>
      </c>
      <c r="E1507" t="s">
        <v>2407</v>
      </c>
      <c r="F1507" t="s">
        <v>533</v>
      </c>
      <c r="G1507" t="s">
        <v>29</v>
      </c>
      <c r="H1507" s="5">
        <v>1883</v>
      </c>
      <c r="I1507" s="5">
        <v>1883</v>
      </c>
      <c r="J1507" s="5">
        <v>0</v>
      </c>
      <c r="K1507" s="5">
        <v>1883</v>
      </c>
      <c r="L1507" s="5">
        <v>0</v>
      </c>
      <c r="M1507" t="str">
        <f>IF(ISERROR(VLOOKUP(A1507,'[1]Ecart validé'!$A:$A,1,FALSE)),Z1507,"Ecart Validé")</f>
        <v>valid</v>
      </c>
      <c r="R1507" t="s">
        <v>30</v>
      </c>
      <c r="X1507"/>
      <c r="Y1507"/>
      <c r="Z1507" t="s">
        <v>31</v>
      </c>
    </row>
    <row r="1508" spans="1:26" x14ac:dyDescent="0.3">
      <c r="A1508" t="s">
        <v>2408</v>
      </c>
      <c r="B1508" t="s">
        <v>963</v>
      </c>
      <c r="C1508">
        <v>27923</v>
      </c>
      <c r="D1508" t="str">
        <f>+VLOOKUP(C1508,Param!K:L,2,FALSE)</f>
        <v>TECHNOGYM S.P.A.</v>
      </c>
      <c r="E1508" t="s">
        <v>2409</v>
      </c>
      <c r="F1508" t="s">
        <v>533</v>
      </c>
      <c r="G1508" t="s">
        <v>29</v>
      </c>
      <c r="H1508" s="5">
        <v>13774.6</v>
      </c>
      <c r="I1508" s="5">
        <v>13774.6</v>
      </c>
      <c r="J1508" s="5">
        <v>0</v>
      </c>
      <c r="K1508" s="5">
        <v>13774.6</v>
      </c>
      <c r="L1508" s="5">
        <v>0</v>
      </c>
      <c r="M1508" t="str">
        <f>IF(ISERROR(VLOOKUP(A1508,'[1]Ecart validé'!$A:$A,1,FALSE)),Z1508,"Ecart Validé")</f>
        <v>valid</v>
      </c>
      <c r="R1508" t="s">
        <v>30</v>
      </c>
      <c r="X1508"/>
      <c r="Y1508"/>
      <c r="Z1508" t="s">
        <v>31</v>
      </c>
    </row>
    <row r="1509" spans="1:26" x14ac:dyDescent="0.3">
      <c r="A1509" t="s">
        <v>2410</v>
      </c>
      <c r="B1509" t="s">
        <v>963</v>
      </c>
      <c r="C1509">
        <v>27923</v>
      </c>
      <c r="D1509" t="str">
        <f>+VLOOKUP(C1509,Param!K:L,2,FALSE)</f>
        <v>TECHNOGYM S.P.A.</v>
      </c>
      <c r="E1509" t="s">
        <v>2409</v>
      </c>
      <c r="F1509" t="s">
        <v>535</v>
      </c>
      <c r="G1509" t="s">
        <v>29</v>
      </c>
      <c r="H1509" s="5">
        <v>14063.15</v>
      </c>
      <c r="I1509" s="5">
        <v>14063.1495</v>
      </c>
      <c r="J1509" s="5">
        <v>5.0000000010186297E-4</v>
      </c>
      <c r="K1509" s="5">
        <v>14063.15</v>
      </c>
      <c r="L1509" s="5">
        <v>0</v>
      </c>
      <c r="M1509" t="str">
        <f>IF(ISERROR(VLOOKUP(A1509,'[1]Ecart validé'!$A:$A,1,FALSE)),Z1509,"Ecart Validé")</f>
        <v>valid</v>
      </c>
      <c r="R1509" t="s">
        <v>30</v>
      </c>
      <c r="X1509"/>
      <c r="Y1509"/>
      <c r="Z1509" t="s">
        <v>31</v>
      </c>
    </row>
    <row r="1510" spans="1:26" x14ac:dyDescent="0.3">
      <c r="A1510" t="s">
        <v>2411</v>
      </c>
      <c r="B1510" t="s">
        <v>963</v>
      </c>
      <c r="C1510">
        <v>27923</v>
      </c>
      <c r="D1510" t="str">
        <f>+VLOOKUP(C1510,Param!K:L,2,FALSE)</f>
        <v>TECHNOGYM S.P.A.</v>
      </c>
      <c r="E1510" t="s">
        <v>2412</v>
      </c>
      <c r="F1510" t="s">
        <v>533</v>
      </c>
      <c r="G1510" t="s">
        <v>29</v>
      </c>
      <c r="H1510" s="5">
        <v>69.900000000000006</v>
      </c>
      <c r="I1510" s="5">
        <v>69.900000000000006</v>
      </c>
      <c r="J1510" s="5">
        <v>0</v>
      </c>
      <c r="K1510" s="5">
        <v>69.900000000000006</v>
      </c>
      <c r="L1510" s="5">
        <v>0</v>
      </c>
      <c r="M1510" t="str">
        <f>IF(ISERROR(VLOOKUP(A1510,'[1]Ecart validé'!$A:$A,1,FALSE)),Z1510,"Ecart Validé")</f>
        <v>valid</v>
      </c>
      <c r="R1510" t="s">
        <v>30</v>
      </c>
      <c r="X1510"/>
      <c r="Y1510"/>
      <c r="Z1510" t="s">
        <v>31</v>
      </c>
    </row>
    <row r="1511" spans="1:26" x14ac:dyDescent="0.3">
      <c r="A1511" t="s">
        <v>2413</v>
      </c>
      <c r="B1511" t="s">
        <v>963</v>
      </c>
      <c r="C1511">
        <v>27923</v>
      </c>
      <c r="D1511" t="str">
        <f>+VLOOKUP(C1511,Param!K:L,2,FALSE)</f>
        <v>TECHNOGYM S.P.A.</v>
      </c>
      <c r="E1511" t="s">
        <v>2412</v>
      </c>
      <c r="F1511" t="s">
        <v>535</v>
      </c>
      <c r="G1511" t="s">
        <v>29</v>
      </c>
      <c r="H1511" s="5">
        <v>72.569999999999993</v>
      </c>
      <c r="I1511" s="5">
        <v>72.569999999999993</v>
      </c>
      <c r="J1511" s="5">
        <v>0</v>
      </c>
      <c r="K1511" s="5">
        <v>72.569999999999993</v>
      </c>
      <c r="L1511" s="5">
        <v>0</v>
      </c>
      <c r="M1511" t="str">
        <f>IF(ISERROR(VLOOKUP(A1511,'[1]Ecart validé'!$A:$A,1,FALSE)),Z1511,"Ecart Validé")</f>
        <v>valid</v>
      </c>
      <c r="R1511" t="s">
        <v>30</v>
      </c>
      <c r="X1511"/>
      <c r="Y1511"/>
      <c r="Z1511" t="s">
        <v>31</v>
      </c>
    </row>
    <row r="1512" spans="1:26" x14ac:dyDescent="0.3">
      <c r="A1512" t="s">
        <v>2414</v>
      </c>
      <c r="B1512" t="s">
        <v>963</v>
      </c>
      <c r="C1512">
        <v>27923</v>
      </c>
      <c r="D1512" t="str">
        <f>+VLOOKUP(C1512,Param!K:L,2,FALSE)</f>
        <v>TECHNOGYM S.P.A.</v>
      </c>
      <c r="E1512" t="s">
        <v>2415</v>
      </c>
      <c r="F1512" t="s">
        <v>533</v>
      </c>
      <c r="G1512" t="s">
        <v>29</v>
      </c>
      <c r="H1512" s="5">
        <v>272.95</v>
      </c>
      <c r="I1512" s="5">
        <v>272.95</v>
      </c>
      <c r="J1512" s="5">
        <v>0</v>
      </c>
      <c r="K1512" s="5">
        <v>272.95</v>
      </c>
      <c r="L1512" s="5">
        <v>0</v>
      </c>
      <c r="M1512" t="str">
        <f>IF(ISERROR(VLOOKUP(A1512,'[1]Ecart validé'!$A:$A,1,FALSE)),Z1512,"Ecart Validé")</f>
        <v>valid</v>
      </c>
      <c r="R1512" t="s">
        <v>30</v>
      </c>
      <c r="X1512"/>
      <c r="Y1512"/>
      <c r="Z1512" t="s">
        <v>31</v>
      </c>
    </row>
    <row r="1513" spans="1:26" x14ac:dyDescent="0.3">
      <c r="A1513" t="s">
        <v>2416</v>
      </c>
      <c r="B1513" t="s">
        <v>963</v>
      </c>
      <c r="C1513">
        <v>27923</v>
      </c>
      <c r="D1513" t="str">
        <f>+VLOOKUP(C1513,Param!K:L,2,FALSE)</f>
        <v>TECHNOGYM S.P.A.</v>
      </c>
      <c r="E1513" t="s">
        <v>2415</v>
      </c>
      <c r="F1513" t="s">
        <v>535</v>
      </c>
      <c r="G1513" t="s">
        <v>29</v>
      </c>
      <c r="H1513" s="5">
        <v>263.62</v>
      </c>
      <c r="I1513" s="5">
        <v>263.62</v>
      </c>
      <c r="J1513" s="5">
        <v>0</v>
      </c>
      <c r="K1513" s="5">
        <v>263.62</v>
      </c>
      <c r="L1513" s="5">
        <v>0</v>
      </c>
      <c r="M1513" t="str">
        <f>IF(ISERROR(VLOOKUP(A1513,'[1]Ecart validé'!$A:$A,1,FALSE)),Z1513,"Ecart Validé")</f>
        <v>valid</v>
      </c>
      <c r="R1513" t="s">
        <v>30</v>
      </c>
      <c r="X1513"/>
      <c r="Y1513"/>
      <c r="Z1513" t="s">
        <v>31</v>
      </c>
    </row>
    <row r="1514" spans="1:26" x14ac:dyDescent="0.3">
      <c r="A1514" t="s">
        <v>2417</v>
      </c>
      <c r="B1514" t="s">
        <v>963</v>
      </c>
      <c r="C1514">
        <v>27923</v>
      </c>
      <c r="D1514" t="str">
        <f>+VLOOKUP(C1514,Param!K:L,2,FALSE)</f>
        <v>TECHNOGYM S.P.A.</v>
      </c>
      <c r="E1514" t="s">
        <v>2418</v>
      </c>
      <c r="F1514" t="s">
        <v>533</v>
      </c>
      <c r="G1514" t="s">
        <v>29</v>
      </c>
      <c r="H1514" s="5">
        <v>487.95</v>
      </c>
      <c r="I1514" s="5">
        <v>487.95</v>
      </c>
      <c r="J1514" s="5">
        <v>0</v>
      </c>
      <c r="K1514" s="5">
        <v>487.95</v>
      </c>
      <c r="L1514" s="5">
        <v>0</v>
      </c>
      <c r="M1514" t="str">
        <f>IF(ISERROR(VLOOKUP(A1514,'[1]Ecart validé'!$A:$A,1,FALSE)),Z1514,"Ecart Validé")</f>
        <v>valid</v>
      </c>
      <c r="R1514" t="s">
        <v>30</v>
      </c>
      <c r="X1514"/>
      <c r="Y1514"/>
      <c r="Z1514" t="s">
        <v>31</v>
      </c>
    </row>
    <row r="1515" spans="1:26" x14ac:dyDescent="0.3">
      <c r="A1515" t="s">
        <v>2419</v>
      </c>
      <c r="B1515" t="s">
        <v>963</v>
      </c>
      <c r="C1515">
        <v>41910</v>
      </c>
      <c r="D1515" t="str">
        <f>+VLOOKUP(C1515,Param!K:L,2,FALSE)</f>
        <v>TONON &amp; C. SPA</v>
      </c>
      <c r="E1515" t="s">
        <v>2420</v>
      </c>
      <c r="F1515" t="s">
        <v>33</v>
      </c>
      <c r="G1515" t="s">
        <v>29</v>
      </c>
      <c r="H1515" s="5">
        <v>84.81</v>
      </c>
      <c r="I1515" s="5">
        <v>84.81</v>
      </c>
      <c r="J1515" s="5">
        <v>0</v>
      </c>
      <c r="K1515" s="5">
        <v>84.81</v>
      </c>
      <c r="L1515" s="5">
        <v>0</v>
      </c>
      <c r="M1515" t="str">
        <f>IF(ISERROR(VLOOKUP(A1515,'[1]Ecart validé'!$A:$A,1,FALSE)),Z1515,"Ecart Validé")</f>
        <v>valid</v>
      </c>
      <c r="R1515" t="s">
        <v>30</v>
      </c>
      <c r="X1515"/>
      <c r="Y1515"/>
      <c r="Z1515" t="s">
        <v>31</v>
      </c>
    </row>
    <row r="1516" spans="1:26" x14ac:dyDescent="0.3">
      <c r="A1516" t="s">
        <v>2421</v>
      </c>
      <c r="B1516" t="s">
        <v>963</v>
      </c>
      <c r="C1516">
        <v>1983</v>
      </c>
      <c r="D1516" t="str">
        <f>+VLOOKUP(C1516,Param!K:L,2,FALSE)</f>
        <v>LUCIEN GAU</v>
      </c>
      <c r="E1516">
        <v>2283026</v>
      </c>
      <c r="F1516" t="s">
        <v>33</v>
      </c>
      <c r="G1516" t="s">
        <v>29</v>
      </c>
      <c r="H1516" s="5">
        <v>479.88</v>
      </c>
      <c r="I1516" s="5">
        <v>479.88</v>
      </c>
      <c r="J1516" s="5">
        <v>0</v>
      </c>
      <c r="K1516" s="5">
        <v>479.88</v>
      </c>
      <c r="L1516" s="5">
        <v>0</v>
      </c>
      <c r="M1516" t="str">
        <f>IF(ISERROR(VLOOKUP(A1516,'[1]Ecart validé'!$A:$A,1,FALSE)),Z1516,"Ecart Validé")</f>
        <v>valid</v>
      </c>
      <c r="R1516" t="s">
        <v>30</v>
      </c>
      <c r="X1516"/>
      <c r="Y1516"/>
      <c r="Z1516" t="s">
        <v>31</v>
      </c>
    </row>
    <row r="1517" spans="1:26" x14ac:dyDescent="0.3">
      <c r="A1517" t="s">
        <v>2422</v>
      </c>
      <c r="B1517" t="s">
        <v>963</v>
      </c>
      <c r="C1517">
        <v>49859</v>
      </c>
      <c r="D1517" t="str">
        <f>+VLOOKUP(C1517,Param!K:L,2,FALSE)</f>
        <v>ALMAR SRL</v>
      </c>
      <c r="E1517" t="s">
        <v>2423</v>
      </c>
      <c r="F1517" t="s">
        <v>33</v>
      </c>
      <c r="G1517" t="s">
        <v>29</v>
      </c>
      <c r="H1517" s="5">
        <v>697.86</v>
      </c>
      <c r="I1517" s="5">
        <v>697.86</v>
      </c>
      <c r="J1517" s="5">
        <v>0</v>
      </c>
      <c r="K1517" s="5">
        <v>697.86</v>
      </c>
      <c r="L1517" s="5">
        <v>0</v>
      </c>
      <c r="M1517" t="str">
        <f>IF(ISERROR(VLOOKUP(A1517,'[1]Ecart validé'!$A:$A,1,FALSE)),Z1517,"Ecart Validé")</f>
        <v>valid</v>
      </c>
      <c r="R1517" t="s">
        <v>30</v>
      </c>
      <c r="X1517"/>
      <c r="Y1517"/>
      <c r="Z1517" t="s">
        <v>31</v>
      </c>
    </row>
    <row r="1518" spans="1:26" x14ac:dyDescent="0.3">
      <c r="A1518" t="s">
        <v>2424</v>
      </c>
      <c r="B1518" t="s">
        <v>963</v>
      </c>
      <c r="C1518">
        <v>57347</v>
      </c>
      <c r="D1518" t="str">
        <f>+VLOOKUP(C1518,Param!K:L,2,FALSE)</f>
        <v>HAWORTH</v>
      </c>
      <c r="E1518" t="s">
        <v>2425</v>
      </c>
      <c r="F1518" t="s">
        <v>33</v>
      </c>
      <c r="G1518" t="s">
        <v>29</v>
      </c>
      <c r="H1518" s="5">
        <v>927.24</v>
      </c>
      <c r="I1518" s="5">
        <v>927.24</v>
      </c>
      <c r="J1518" s="5">
        <v>0</v>
      </c>
      <c r="K1518" s="5">
        <v>927.24</v>
      </c>
      <c r="L1518" s="5">
        <v>0</v>
      </c>
      <c r="M1518" t="str">
        <f>IF(ISERROR(VLOOKUP(A1518,'[1]Ecart validé'!$A:$A,1,FALSE)),Z1518,"Ecart Validé")</f>
        <v>valid</v>
      </c>
      <c r="R1518" t="s">
        <v>30</v>
      </c>
      <c r="X1518"/>
      <c r="Y1518"/>
      <c r="Z1518" t="s">
        <v>31</v>
      </c>
    </row>
    <row r="1519" spans="1:26" x14ac:dyDescent="0.3">
      <c r="A1519" t="s">
        <v>2426</v>
      </c>
      <c r="B1519" t="s">
        <v>963</v>
      </c>
      <c r="C1519">
        <v>120487</v>
      </c>
      <c r="D1519" t="str">
        <f>+VLOOKUP(C1519,Param!K:L,2,FALSE)</f>
        <v>Samsung Electronics Co LTD</v>
      </c>
      <c r="E1519" t="s">
        <v>2427</v>
      </c>
      <c r="F1519" t="s">
        <v>51</v>
      </c>
      <c r="G1519" t="s">
        <v>1983</v>
      </c>
      <c r="H1519" s="5">
        <v>238593.43</v>
      </c>
      <c r="I1519" s="5">
        <v>238593.43479999999</v>
      </c>
      <c r="J1519" s="5">
        <v>-4.79999999515712E-3</v>
      </c>
      <c r="K1519" s="5">
        <v>238593.43</v>
      </c>
      <c r="L1519" s="5">
        <v>0</v>
      </c>
      <c r="M1519" t="str">
        <f>IF(ISERROR(VLOOKUP(A1519,'[1]Ecart validé'!$A:$A,1,FALSE)),Z1519,"Ecart Validé")</f>
        <v>valid</v>
      </c>
      <c r="R1519" t="s">
        <v>30</v>
      </c>
      <c r="X1519"/>
      <c r="Y1519"/>
      <c r="Z1519" t="s">
        <v>31</v>
      </c>
    </row>
    <row r="1520" spans="1:26" x14ac:dyDescent="0.3">
      <c r="A1520" t="s">
        <v>2428</v>
      </c>
      <c r="B1520" t="s">
        <v>963</v>
      </c>
      <c r="C1520">
        <v>283743</v>
      </c>
      <c r="D1520" t="str">
        <f>+VLOOKUP(C1520,Param!K:L,2,FALSE)</f>
        <v>DEVIALET</v>
      </c>
      <c r="E1520" t="s">
        <v>2429</v>
      </c>
      <c r="F1520" t="s">
        <v>28</v>
      </c>
      <c r="G1520" t="s">
        <v>29</v>
      </c>
      <c r="H1520" s="5">
        <v>668.16</v>
      </c>
      <c r="I1520" s="5">
        <v>668.16</v>
      </c>
      <c r="J1520" s="5">
        <v>0</v>
      </c>
      <c r="K1520" s="5">
        <v>668.16</v>
      </c>
      <c r="L1520" s="5">
        <v>0</v>
      </c>
      <c r="M1520" t="str">
        <f>IF(ISERROR(VLOOKUP(A1520,'[1]Ecart validé'!$A:$A,1,FALSE)),Z1520,"Ecart Validé")</f>
        <v>valid</v>
      </c>
      <c r="R1520" t="s">
        <v>30</v>
      </c>
      <c r="X1520"/>
      <c r="Y1520"/>
      <c r="Z1520" t="s">
        <v>31</v>
      </c>
    </row>
    <row r="1521" spans="1:26" x14ac:dyDescent="0.3">
      <c r="A1521" t="s">
        <v>2430</v>
      </c>
      <c r="B1521" t="s">
        <v>963</v>
      </c>
      <c r="C1521">
        <v>283743</v>
      </c>
      <c r="D1521" t="str">
        <f>+VLOOKUP(C1521,Param!K:L,2,FALSE)</f>
        <v>DEVIALET</v>
      </c>
      <c r="E1521" t="s">
        <v>2429</v>
      </c>
      <c r="F1521" t="s">
        <v>33</v>
      </c>
      <c r="G1521" t="s">
        <v>29</v>
      </c>
      <c r="H1521" s="5">
        <v>83.57</v>
      </c>
      <c r="I1521" s="5">
        <v>83.567999999999998</v>
      </c>
      <c r="J1521" s="5">
        <v>1.9999999999953302E-3</v>
      </c>
      <c r="K1521" s="5">
        <v>83.57</v>
      </c>
      <c r="L1521" s="5">
        <v>0</v>
      </c>
      <c r="M1521" t="str">
        <f>IF(ISERROR(VLOOKUP(A1521,'[1]Ecart validé'!$A:$A,1,FALSE)),Z1521,"Ecart Validé")</f>
        <v>valid</v>
      </c>
      <c r="R1521" t="s">
        <v>30</v>
      </c>
      <c r="X1521"/>
      <c r="Y1521"/>
      <c r="Z1521" t="s">
        <v>31</v>
      </c>
    </row>
    <row r="1522" spans="1:26" x14ac:dyDescent="0.3">
      <c r="A1522" t="s">
        <v>2431</v>
      </c>
      <c r="B1522" t="s">
        <v>963</v>
      </c>
      <c r="C1522">
        <v>45894</v>
      </c>
      <c r="D1522" t="str">
        <f>+VLOOKUP(C1522,Param!K:L,2,FALSE)</f>
        <v>EASY (EZ) REVENUE MANAGEMENT SOLUTIONS</v>
      </c>
      <c r="E1522" t="s">
        <v>2432</v>
      </c>
      <c r="F1522" t="s">
        <v>28</v>
      </c>
      <c r="G1522" t="s">
        <v>29</v>
      </c>
      <c r="H1522" s="5">
        <v>18000</v>
      </c>
      <c r="I1522" s="5">
        <v>18000</v>
      </c>
      <c r="J1522" s="5">
        <v>0</v>
      </c>
      <c r="K1522" s="5">
        <v>18000</v>
      </c>
      <c r="L1522" s="5">
        <v>0</v>
      </c>
      <c r="M1522" t="str">
        <f>IF(ISERROR(VLOOKUP(A1522,'[1]Ecart validé'!$A:$A,1,FALSE)),Z1522,"Ecart Validé")</f>
        <v>valid</v>
      </c>
      <c r="R1522" t="s">
        <v>30</v>
      </c>
      <c r="X1522"/>
      <c r="Y1522"/>
      <c r="Z1522" t="s">
        <v>31</v>
      </c>
    </row>
    <row r="1523" spans="1:26" x14ac:dyDescent="0.3">
      <c r="A1523" t="s">
        <v>2433</v>
      </c>
      <c r="B1523" t="s">
        <v>963</v>
      </c>
      <c r="C1523">
        <v>45894</v>
      </c>
      <c r="D1523" t="str">
        <f>+VLOOKUP(C1523,Param!K:L,2,FALSE)</f>
        <v>EASY (EZ) REVENUE MANAGEMENT SOLUTIONS</v>
      </c>
      <c r="E1523" t="s">
        <v>2432</v>
      </c>
      <c r="F1523" t="s">
        <v>33</v>
      </c>
      <c r="G1523" t="s">
        <v>29</v>
      </c>
      <c r="H1523" s="5">
        <v>27886</v>
      </c>
      <c r="I1523" s="5">
        <v>27886</v>
      </c>
      <c r="J1523" s="5">
        <v>0</v>
      </c>
      <c r="K1523" s="5">
        <v>27886</v>
      </c>
      <c r="L1523" s="5">
        <v>0</v>
      </c>
      <c r="M1523" t="str">
        <f>IF(ISERROR(VLOOKUP(A1523,'[1]Ecart validé'!$A:$A,1,FALSE)),Z1523,"Ecart Validé")</f>
        <v>valid</v>
      </c>
      <c r="R1523" t="s">
        <v>30</v>
      </c>
      <c r="X1523"/>
      <c r="Y1523"/>
      <c r="Z1523" t="s">
        <v>31</v>
      </c>
    </row>
    <row r="1524" spans="1:26" x14ac:dyDescent="0.3">
      <c r="A1524" t="s">
        <v>2434</v>
      </c>
      <c r="B1524" t="s">
        <v>963</v>
      </c>
      <c r="C1524">
        <v>45894</v>
      </c>
      <c r="D1524" t="str">
        <f>+VLOOKUP(C1524,Param!K:L,2,FALSE)</f>
        <v>EASY (EZ) REVENUE MANAGEMENT SOLUTIONS</v>
      </c>
      <c r="E1524" t="s">
        <v>2432</v>
      </c>
      <c r="F1524" t="s">
        <v>35</v>
      </c>
      <c r="G1524" t="s">
        <v>29</v>
      </c>
      <c r="H1524" s="5">
        <v>45661</v>
      </c>
      <c r="I1524" s="5">
        <v>45661</v>
      </c>
      <c r="J1524" s="5">
        <v>0</v>
      </c>
      <c r="K1524" s="5">
        <v>45661</v>
      </c>
      <c r="L1524" s="5">
        <v>0</v>
      </c>
      <c r="M1524" t="str">
        <f>IF(ISERROR(VLOOKUP(A1524,'[1]Ecart validé'!$A:$A,1,FALSE)),Z1524,"Ecart Validé")</f>
        <v>valid</v>
      </c>
      <c r="R1524" t="s">
        <v>30</v>
      </c>
      <c r="X1524"/>
      <c r="Y1524"/>
      <c r="Z1524" t="s">
        <v>31</v>
      </c>
    </row>
    <row r="1525" spans="1:26" x14ac:dyDescent="0.3">
      <c r="A1525" t="s">
        <v>2435</v>
      </c>
      <c r="B1525" t="s">
        <v>963</v>
      </c>
      <c r="C1525">
        <v>45894</v>
      </c>
      <c r="D1525" t="str">
        <f>+VLOOKUP(C1525,Param!K:L,2,FALSE)</f>
        <v>EASY (EZ) REVENUE MANAGEMENT SOLUTIONS</v>
      </c>
      <c r="E1525" t="s">
        <v>2432</v>
      </c>
      <c r="F1525" t="s">
        <v>37</v>
      </c>
      <c r="G1525" t="s">
        <v>29</v>
      </c>
      <c r="H1525" s="5">
        <v>502359</v>
      </c>
      <c r="I1525" s="5">
        <v>502359</v>
      </c>
      <c r="J1525" s="5">
        <v>0</v>
      </c>
      <c r="K1525" s="5">
        <v>502359</v>
      </c>
      <c r="L1525" s="5">
        <v>0</v>
      </c>
      <c r="M1525" t="str">
        <f>IF(ISERROR(VLOOKUP(A1525,'[1]Ecart validé'!$A:$A,1,FALSE)),Z1525,"Ecart Validé")</f>
        <v>valid</v>
      </c>
      <c r="R1525" t="s">
        <v>30</v>
      </c>
      <c r="X1525"/>
      <c r="Y1525"/>
      <c r="Z1525" t="s">
        <v>31</v>
      </c>
    </row>
    <row r="1526" spans="1:26" x14ac:dyDescent="0.3">
      <c r="A1526" t="s">
        <v>2436</v>
      </c>
      <c r="B1526" t="s">
        <v>963</v>
      </c>
      <c r="C1526">
        <v>45894</v>
      </c>
      <c r="D1526" t="str">
        <f>+VLOOKUP(C1526,Param!K:L,2,FALSE)</f>
        <v>EASY (EZ) REVENUE MANAGEMENT SOLUTIONS</v>
      </c>
      <c r="E1526" t="s">
        <v>2437</v>
      </c>
      <c r="F1526" t="s">
        <v>28</v>
      </c>
      <c r="G1526" t="s">
        <v>1983</v>
      </c>
      <c r="H1526" s="5">
        <v>80162</v>
      </c>
      <c r="I1526" s="5">
        <v>80162</v>
      </c>
      <c r="J1526" s="5">
        <v>0</v>
      </c>
      <c r="K1526" s="5">
        <v>80162</v>
      </c>
      <c r="L1526" s="5">
        <v>0</v>
      </c>
      <c r="M1526" t="str">
        <f>IF(ISERROR(VLOOKUP(A1526,'[1]Ecart validé'!$A:$A,1,FALSE)),Z1526,"Ecart Validé")</f>
        <v>valid</v>
      </c>
      <c r="R1526" t="s">
        <v>30</v>
      </c>
      <c r="S1526" t="s">
        <v>45</v>
      </c>
      <c r="T1526" t="s">
        <v>46</v>
      </c>
      <c r="U1526" s="13" t="s">
        <v>2438</v>
      </c>
      <c r="V1526" t="s">
        <v>45</v>
      </c>
      <c r="W1526" t="s">
        <v>46</v>
      </c>
      <c r="X1526"/>
      <c r="Y1526"/>
      <c r="Z1526" t="s">
        <v>31</v>
      </c>
    </row>
    <row r="1527" spans="1:26" x14ac:dyDescent="0.3">
      <c r="A1527" t="s">
        <v>2439</v>
      </c>
      <c r="B1527" t="s">
        <v>963</v>
      </c>
      <c r="C1527">
        <v>45894</v>
      </c>
      <c r="D1527" t="str">
        <f>+VLOOKUP(C1527,Param!K:L,2,FALSE)</f>
        <v>EASY (EZ) REVENUE MANAGEMENT SOLUTIONS</v>
      </c>
      <c r="E1527" t="s">
        <v>2437</v>
      </c>
      <c r="F1527" t="s">
        <v>33</v>
      </c>
      <c r="G1527" t="s">
        <v>1983</v>
      </c>
      <c r="H1527" s="5">
        <v>70415</v>
      </c>
      <c r="I1527" s="5">
        <v>70415</v>
      </c>
      <c r="J1527" s="5">
        <v>0</v>
      </c>
      <c r="K1527" s="5">
        <v>70415</v>
      </c>
      <c r="L1527" s="5">
        <v>0</v>
      </c>
      <c r="M1527" t="str">
        <f>IF(ISERROR(VLOOKUP(A1527,'[1]Ecart validé'!$A:$A,1,FALSE)),Z1527,"Ecart Validé")</f>
        <v>valid</v>
      </c>
      <c r="R1527" t="s">
        <v>30</v>
      </c>
      <c r="S1527" t="s">
        <v>45</v>
      </c>
      <c r="T1527" t="s">
        <v>46</v>
      </c>
      <c r="U1527" s="13" t="s">
        <v>2440</v>
      </c>
      <c r="V1527" t="s">
        <v>45</v>
      </c>
      <c r="W1527" t="s">
        <v>46</v>
      </c>
      <c r="X1527"/>
      <c r="Y1527"/>
      <c r="Z1527" t="s">
        <v>31</v>
      </c>
    </row>
    <row r="1528" spans="1:26" x14ac:dyDescent="0.3">
      <c r="A1528" t="s">
        <v>2441</v>
      </c>
      <c r="B1528" t="s">
        <v>963</v>
      </c>
      <c r="C1528">
        <v>45894</v>
      </c>
      <c r="D1528" t="str">
        <f>+VLOOKUP(C1528,Param!K:L,2,FALSE)</f>
        <v>EASY (EZ) REVENUE MANAGEMENT SOLUTIONS</v>
      </c>
      <c r="E1528" t="s">
        <v>2437</v>
      </c>
      <c r="F1528" t="s">
        <v>35</v>
      </c>
      <c r="G1528" t="s">
        <v>1983</v>
      </c>
      <c r="H1528" s="5">
        <v>57076</v>
      </c>
      <c r="I1528" s="5">
        <v>57076</v>
      </c>
      <c r="J1528" s="5">
        <v>0</v>
      </c>
      <c r="K1528" s="5">
        <v>57076</v>
      </c>
      <c r="L1528" s="5">
        <v>0</v>
      </c>
      <c r="M1528" t="str">
        <f>IF(ISERROR(VLOOKUP(A1528,'[1]Ecart validé'!$A:$A,1,FALSE)),Z1528,"Ecart Validé")</f>
        <v>valid</v>
      </c>
      <c r="R1528" t="s">
        <v>30</v>
      </c>
      <c r="S1528" t="s">
        <v>45</v>
      </c>
      <c r="T1528" t="s">
        <v>46</v>
      </c>
      <c r="U1528" s="13" t="s">
        <v>2440</v>
      </c>
      <c r="V1528" t="s">
        <v>45</v>
      </c>
      <c r="W1528" t="s">
        <v>46</v>
      </c>
      <c r="X1528"/>
      <c r="Y1528"/>
      <c r="Z1528" t="s">
        <v>31</v>
      </c>
    </row>
    <row r="1529" spans="1:26" ht="72" x14ac:dyDescent="0.3">
      <c r="A1529" t="s">
        <v>2442</v>
      </c>
      <c r="B1529" t="s">
        <v>963</v>
      </c>
      <c r="C1529">
        <v>45894</v>
      </c>
      <c r="D1529" t="str">
        <f>+VLOOKUP(C1529,Param!K:L,2,FALSE)</f>
        <v>EASY (EZ) REVENUE MANAGEMENT SOLUTIONS</v>
      </c>
      <c r="E1529" t="s">
        <v>2437</v>
      </c>
      <c r="F1529" t="s">
        <v>37</v>
      </c>
      <c r="G1529" t="s">
        <v>1983</v>
      </c>
      <c r="H1529" s="5">
        <v>-11965</v>
      </c>
      <c r="I1529" s="5">
        <v>-11965</v>
      </c>
      <c r="J1529" s="5">
        <v>0</v>
      </c>
      <c r="K1529" s="5">
        <v>-11965</v>
      </c>
      <c r="L1529" s="5">
        <v>0</v>
      </c>
      <c r="M1529" t="str">
        <f>IF(ISERROR(VLOOKUP(A1529,'[1]Ecart validé'!$A:$A,1,FALSE)),Z1529,"Ecart Validé")</f>
        <v>valid</v>
      </c>
      <c r="R1529" t="s">
        <v>30</v>
      </c>
      <c r="S1529" t="s">
        <v>42</v>
      </c>
      <c r="T1529" t="s">
        <v>43</v>
      </c>
      <c r="U1529" s="13" t="s">
        <v>2443</v>
      </c>
      <c r="V1529" t="s">
        <v>45</v>
      </c>
      <c r="X1529" t="s">
        <v>2444</v>
      </c>
      <c r="Y1529" t="s">
        <v>2444</v>
      </c>
      <c r="Z1529" t="s">
        <v>31</v>
      </c>
    </row>
    <row r="1530" spans="1:26" ht="57.6" x14ac:dyDescent="0.3">
      <c r="A1530" t="s">
        <v>2445</v>
      </c>
      <c r="B1530" t="s">
        <v>963</v>
      </c>
      <c r="C1530">
        <v>90228</v>
      </c>
      <c r="D1530" t="str">
        <f>+VLOOKUP(C1530,Param!K:L,2,FALSE)</f>
        <v>INTER PARFUMS INC.</v>
      </c>
      <c r="E1530" t="s">
        <v>2446</v>
      </c>
      <c r="F1530" t="s">
        <v>533</v>
      </c>
      <c r="G1530" t="s">
        <v>1983</v>
      </c>
      <c r="H1530" s="5">
        <v>31211.9</v>
      </c>
      <c r="I1530" s="5">
        <v>31211.945</v>
      </c>
      <c r="J1530" s="5">
        <v>-4.4999999998253701E-2</v>
      </c>
      <c r="K1530" s="5">
        <v>31211.9</v>
      </c>
      <c r="L1530" s="5">
        <v>0</v>
      </c>
      <c r="M1530" t="str">
        <f>IF(ISERROR(VLOOKUP(A1530,'[1]Ecart validé'!$A:$A,1,FALSE)),Z1530,"Ecart Validé")</f>
        <v>valid</v>
      </c>
      <c r="R1530" t="s">
        <v>30</v>
      </c>
      <c r="S1530" t="s">
        <v>45</v>
      </c>
      <c r="T1530" t="s">
        <v>46</v>
      </c>
      <c r="U1530" s="13" t="s">
        <v>2447</v>
      </c>
      <c r="V1530" t="s">
        <v>60</v>
      </c>
      <c r="W1530" t="s">
        <v>61</v>
      </c>
      <c r="X1530"/>
      <c r="Y1530"/>
      <c r="Z1530" t="s">
        <v>31</v>
      </c>
    </row>
    <row r="1531" spans="1:26" x14ac:dyDescent="0.3">
      <c r="A1531" t="s">
        <v>2448</v>
      </c>
      <c r="B1531" t="s">
        <v>963</v>
      </c>
      <c r="C1531">
        <v>90228</v>
      </c>
      <c r="D1531" t="str">
        <f>+VLOOKUP(C1531,Param!K:L,2,FALSE)</f>
        <v>INTER PARFUMS INC.</v>
      </c>
      <c r="E1531" t="s">
        <v>2446</v>
      </c>
      <c r="F1531" t="s">
        <v>535</v>
      </c>
      <c r="G1531" t="s">
        <v>29</v>
      </c>
      <c r="H1531" s="5">
        <v>53744.93</v>
      </c>
      <c r="I1531" s="5">
        <v>53744.926500000001</v>
      </c>
      <c r="J1531" s="5">
        <v>3.4999999988940501E-3</v>
      </c>
      <c r="K1531" s="5">
        <v>53744.93</v>
      </c>
      <c r="L1531" s="5">
        <v>0</v>
      </c>
      <c r="M1531" t="str">
        <f>IF(ISERROR(VLOOKUP(A1531,'[1]Ecart validé'!$A:$A,1,FALSE)),Z1531,"Ecart Validé")</f>
        <v>valid</v>
      </c>
      <c r="R1531" t="s">
        <v>30</v>
      </c>
      <c r="X1531"/>
      <c r="Y1531"/>
      <c r="Z1531" t="s">
        <v>31</v>
      </c>
    </row>
    <row r="1532" spans="1:26" x14ac:dyDescent="0.3">
      <c r="A1532" t="s">
        <v>2449</v>
      </c>
      <c r="B1532" t="s">
        <v>963</v>
      </c>
      <c r="C1532">
        <v>2326</v>
      </c>
      <c r="D1532" t="str">
        <f>+VLOOKUP(C1532,Param!K:L,2,FALSE)</f>
        <v>MOOD MEDIA</v>
      </c>
      <c r="E1532" t="s">
        <v>2450</v>
      </c>
      <c r="F1532" t="s">
        <v>533</v>
      </c>
      <c r="G1532" t="s">
        <v>29</v>
      </c>
      <c r="H1532" s="5">
        <v>15407.12</v>
      </c>
      <c r="I1532" s="5">
        <v>15407.12</v>
      </c>
      <c r="J1532" s="5">
        <v>0</v>
      </c>
      <c r="K1532" s="5">
        <v>15407.12</v>
      </c>
      <c r="L1532" s="5">
        <v>0</v>
      </c>
      <c r="M1532" t="str">
        <f>IF(ISERROR(VLOOKUP(A1532,'[1]Ecart validé'!$A:$A,1,FALSE)),Z1532,"Ecart Validé")</f>
        <v>valid</v>
      </c>
      <c r="R1532" t="s">
        <v>30</v>
      </c>
      <c r="X1532"/>
      <c r="Y1532"/>
      <c r="Z1532" t="s">
        <v>31</v>
      </c>
    </row>
    <row r="1533" spans="1:26" x14ac:dyDescent="0.3">
      <c r="A1533" t="s">
        <v>2451</v>
      </c>
      <c r="B1533" t="s">
        <v>963</v>
      </c>
      <c r="C1533">
        <v>71191</v>
      </c>
      <c r="D1533" t="str">
        <f>+VLOOKUP(C1533,Param!K:L,2,FALSE)</f>
        <v>DANONE SA</v>
      </c>
      <c r="E1533" t="s">
        <v>2452</v>
      </c>
      <c r="F1533" t="s">
        <v>51</v>
      </c>
      <c r="G1533" t="s">
        <v>29</v>
      </c>
      <c r="H1533" s="5">
        <v>251.53</v>
      </c>
      <c r="I1533" s="5">
        <v>251.53</v>
      </c>
      <c r="J1533" s="5">
        <v>0</v>
      </c>
      <c r="K1533" s="5">
        <v>251.53</v>
      </c>
      <c r="L1533" s="5">
        <v>0</v>
      </c>
      <c r="M1533" t="str">
        <f>IF(ISERROR(VLOOKUP(A1533,'[1]Ecart validé'!$A:$A,1,FALSE)),Z1533,"Ecart Validé")</f>
        <v>valid</v>
      </c>
      <c r="R1533" t="s">
        <v>30</v>
      </c>
      <c r="X1533"/>
      <c r="Y1533"/>
      <c r="Z1533" t="s">
        <v>31</v>
      </c>
    </row>
    <row r="1534" spans="1:26" x14ac:dyDescent="0.3">
      <c r="A1534" t="s">
        <v>2453</v>
      </c>
      <c r="B1534" t="s">
        <v>963</v>
      </c>
      <c r="C1534">
        <v>58216</v>
      </c>
      <c r="D1534" t="str">
        <f>+VLOOKUP(C1534,Param!K:L,2,FALSE)</f>
        <v xml:space="preserve">HEWLETT PACKARD FRANCE </v>
      </c>
      <c r="E1534" t="s">
        <v>2454</v>
      </c>
      <c r="F1534" t="s">
        <v>51</v>
      </c>
      <c r="G1534" t="s">
        <v>29</v>
      </c>
      <c r="H1534" s="5">
        <v>24795.24</v>
      </c>
      <c r="I1534" s="5">
        <v>24795.24</v>
      </c>
      <c r="J1534" s="5">
        <v>0</v>
      </c>
      <c r="K1534" s="5">
        <v>24795.24</v>
      </c>
      <c r="L1534" s="5">
        <v>0</v>
      </c>
      <c r="M1534" t="str">
        <f>IF(ISERROR(VLOOKUP(A1534,'[1]Ecart validé'!$A:$A,1,FALSE)),Z1534,"Ecart Validé")</f>
        <v>valid</v>
      </c>
      <c r="R1534" t="s">
        <v>30</v>
      </c>
      <c r="X1534"/>
      <c r="Y1534"/>
      <c r="Z1534" t="s">
        <v>31</v>
      </c>
    </row>
    <row r="1535" spans="1:26" x14ac:dyDescent="0.3">
      <c r="A1535" t="s">
        <v>2455</v>
      </c>
      <c r="B1535" t="s">
        <v>963</v>
      </c>
      <c r="C1535">
        <v>211853</v>
      </c>
      <c r="D1535" t="str">
        <f>+VLOOKUP(C1535,Param!K:L,2,FALSE)</f>
        <v>GROUPE BUROV LELEU</v>
      </c>
      <c r="E1535" t="s">
        <v>2456</v>
      </c>
      <c r="F1535" t="s">
        <v>28</v>
      </c>
      <c r="G1535" t="s">
        <v>29</v>
      </c>
      <c r="H1535" s="5">
        <v>745.8</v>
      </c>
      <c r="I1535" s="5">
        <v>745.8</v>
      </c>
      <c r="J1535" s="5">
        <v>0</v>
      </c>
      <c r="K1535" s="5">
        <v>745.8</v>
      </c>
      <c r="L1535" s="5">
        <v>0</v>
      </c>
      <c r="M1535" t="str">
        <f>IF(ISERROR(VLOOKUP(A1535,'[1]Ecart validé'!$A:$A,1,FALSE)),Z1535,"Ecart Validé")</f>
        <v>valid</v>
      </c>
      <c r="R1535" t="s">
        <v>30</v>
      </c>
      <c r="X1535"/>
      <c r="Y1535"/>
      <c r="Z1535" t="s">
        <v>31</v>
      </c>
    </row>
    <row r="1536" spans="1:26" x14ac:dyDescent="0.3">
      <c r="A1536" t="s">
        <v>2457</v>
      </c>
      <c r="B1536" t="s">
        <v>963</v>
      </c>
      <c r="C1536">
        <v>347342</v>
      </c>
      <c r="D1536" t="str">
        <f>+VLOOKUP(C1536,Param!K:L,2,FALSE)</f>
        <v>ECOLAB EUROPE GMBH</v>
      </c>
      <c r="E1536" t="s">
        <v>2458</v>
      </c>
      <c r="F1536" t="s">
        <v>37</v>
      </c>
      <c r="G1536" t="s">
        <v>29</v>
      </c>
      <c r="H1536" s="5">
        <v>18290.64</v>
      </c>
      <c r="I1536" s="5">
        <v>18290.64</v>
      </c>
      <c r="J1536" s="5">
        <v>0</v>
      </c>
      <c r="K1536" s="5">
        <v>18290.64</v>
      </c>
      <c r="L1536" s="5">
        <v>0</v>
      </c>
      <c r="M1536" t="str">
        <f>IF(ISERROR(VLOOKUP(A1536,'[1]Ecart validé'!$A:$A,1,FALSE)),Z1536,"Ecart Validé")</f>
        <v>valid</v>
      </c>
      <c r="R1536" t="s">
        <v>30</v>
      </c>
      <c r="X1536"/>
      <c r="Y1536"/>
      <c r="Z1536" t="s">
        <v>31</v>
      </c>
    </row>
    <row r="1537" spans="1:26" ht="43.2" x14ac:dyDescent="0.3">
      <c r="A1537" t="s">
        <v>2459</v>
      </c>
      <c r="B1537" t="s">
        <v>963</v>
      </c>
      <c r="C1537">
        <v>356631</v>
      </c>
      <c r="D1537" t="str">
        <f>+VLOOKUP(C1537,Param!K:L,2,FALSE)</f>
        <v>VANITY GROUP</v>
      </c>
      <c r="E1537" t="s">
        <v>2460</v>
      </c>
      <c r="F1537" t="s">
        <v>37</v>
      </c>
      <c r="G1537" t="s">
        <v>2461</v>
      </c>
      <c r="H1537" s="5">
        <v>45798.9</v>
      </c>
      <c r="I1537" s="5">
        <v>45798.905700000003</v>
      </c>
      <c r="J1537" s="5">
        <v>-5.7000000015250398E-3</v>
      </c>
      <c r="K1537" s="5">
        <v>45798.905700000003</v>
      </c>
      <c r="L1537" s="5">
        <v>-5.7000000015250398E-3</v>
      </c>
      <c r="M1537" t="str">
        <f>IF(ISERROR(VLOOKUP(A1537,'[1]Ecart validé'!$A:$A,1,FALSE)),Z1537,"Ecart Validé")</f>
        <v>valid</v>
      </c>
      <c r="R1537" t="s">
        <v>30</v>
      </c>
      <c r="S1537" t="s">
        <v>42</v>
      </c>
      <c r="T1537" t="s">
        <v>43</v>
      </c>
      <c r="U1537" s="13" t="s">
        <v>2462</v>
      </c>
      <c r="V1537" t="s">
        <v>60</v>
      </c>
      <c r="W1537" t="s">
        <v>61</v>
      </c>
      <c r="X1537"/>
      <c r="Y1537"/>
      <c r="Z1537" t="s">
        <v>31</v>
      </c>
    </row>
    <row r="1538" spans="1:26" x14ac:dyDescent="0.3">
      <c r="A1538" t="s">
        <v>2463</v>
      </c>
      <c r="B1538" t="s">
        <v>963</v>
      </c>
      <c r="C1538">
        <v>41262</v>
      </c>
      <c r="D1538" t="str">
        <f>+VLOOKUP(C1538,Param!K:L,2,FALSE)</f>
        <v>BERMAR</v>
      </c>
      <c r="E1538" t="s">
        <v>2464</v>
      </c>
      <c r="F1538" t="s">
        <v>37</v>
      </c>
      <c r="G1538" t="s">
        <v>29</v>
      </c>
      <c r="H1538" s="5">
        <v>143.1</v>
      </c>
      <c r="I1538" s="5">
        <v>143.1</v>
      </c>
      <c r="J1538" s="5">
        <v>0</v>
      </c>
      <c r="K1538" s="5">
        <v>143.1</v>
      </c>
      <c r="L1538" s="5">
        <v>0</v>
      </c>
      <c r="M1538" t="str">
        <f>IF(ISERROR(VLOOKUP(A1538,'[1]Ecart validé'!$A:$A,1,FALSE)),Z1538,"Ecart Validé")</f>
        <v>valid</v>
      </c>
      <c r="R1538" t="s">
        <v>30</v>
      </c>
      <c r="X1538"/>
      <c r="Y1538"/>
      <c r="Z1538" t="s">
        <v>31</v>
      </c>
    </row>
    <row r="1539" spans="1:26" x14ac:dyDescent="0.3">
      <c r="A1539" t="s">
        <v>2465</v>
      </c>
      <c r="B1539" t="s">
        <v>963</v>
      </c>
      <c r="C1539">
        <v>316739</v>
      </c>
      <c r="D1539" t="str">
        <f>+VLOOKUP(C1539,Param!K:L,2,FALSE)</f>
        <v>PRECOR INCORPORATATED</v>
      </c>
      <c r="E1539" t="s">
        <v>2466</v>
      </c>
      <c r="F1539" t="s">
        <v>37</v>
      </c>
      <c r="G1539" t="s">
        <v>29</v>
      </c>
      <c r="H1539" s="5">
        <v>2991.32</v>
      </c>
      <c r="I1539" s="5">
        <v>2991.3235</v>
      </c>
      <c r="J1539" s="5">
        <v>-3.49999999980354E-3</v>
      </c>
      <c r="K1539" s="5">
        <v>2991.32</v>
      </c>
      <c r="L1539" s="5">
        <v>0</v>
      </c>
      <c r="M1539" t="str">
        <f>IF(ISERROR(VLOOKUP(A1539,'[1]Ecart validé'!$A:$A,1,FALSE)),Z1539,"Ecart Validé")</f>
        <v>valid</v>
      </c>
      <c r="R1539" t="s">
        <v>30</v>
      </c>
      <c r="X1539"/>
      <c r="Y1539"/>
      <c r="Z1539" t="s">
        <v>31</v>
      </c>
    </row>
    <row r="1540" spans="1:26" x14ac:dyDescent="0.3">
      <c r="A1540" t="s">
        <v>2467</v>
      </c>
      <c r="B1540" t="s">
        <v>963</v>
      </c>
      <c r="C1540">
        <v>244116</v>
      </c>
      <c r="D1540" t="str">
        <f>+VLOOKUP(C1540,Param!K:L,2,FALSE)</f>
        <v>TECHNOGYM S.P.A.</v>
      </c>
      <c r="E1540" t="s">
        <v>2468</v>
      </c>
      <c r="F1540" t="s">
        <v>535</v>
      </c>
      <c r="G1540" t="s">
        <v>29</v>
      </c>
      <c r="H1540" s="5">
        <v>982.19</v>
      </c>
      <c r="I1540" s="5">
        <v>982.19</v>
      </c>
      <c r="J1540" s="5">
        <v>0</v>
      </c>
      <c r="K1540" s="5">
        <v>982.19</v>
      </c>
      <c r="L1540" s="5">
        <v>0</v>
      </c>
      <c r="M1540" t="str">
        <f>IF(ISERROR(VLOOKUP(A1540,'[1]Ecart validé'!$A:$A,1,FALSE)),Z1540,"Ecart Validé")</f>
        <v>valid</v>
      </c>
      <c r="R1540" t="s">
        <v>30</v>
      </c>
      <c r="X1540"/>
      <c r="Y1540"/>
      <c r="Z1540" t="s">
        <v>31</v>
      </c>
    </row>
    <row r="1541" spans="1:26" x14ac:dyDescent="0.3">
      <c r="A1541" t="s">
        <v>2469</v>
      </c>
      <c r="B1541" t="s">
        <v>963</v>
      </c>
      <c r="C1541">
        <v>187520</v>
      </c>
      <c r="D1541" t="str">
        <f>+VLOOKUP(C1541,Param!K:L,2,FALSE)</f>
        <v>TECHNOGYM S.P.A.</v>
      </c>
      <c r="E1541" t="s">
        <v>2418</v>
      </c>
      <c r="F1541" t="s">
        <v>535</v>
      </c>
      <c r="G1541" t="s">
        <v>29</v>
      </c>
      <c r="H1541" s="5">
        <v>5476.08</v>
      </c>
      <c r="I1541" s="5">
        <v>5476.0825000000004</v>
      </c>
      <c r="J1541" s="5">
        <v>-2.5000000005093101E-3</v>
      </c>
      <c r="K1541" s="5">
        <v>5476.08</v>
      </c>
      <c r="L1541" s="5">
        <v>0</v>
      </c>
      <c r="M1541" t="str">
        <f>IF(ISERROR(VLOOKUP(A1541,'[1]Ecart validé'!$A:$A,1,FALSE)),Z1541,"Ecart Validé")</f>
        <v>valid</v>
      </c>
      <c r="R1541" t="s">
        <v>30</v>
      </c>
      <c r="Y1541"/>
      <c r="Z1541" t="s">
        <v>31</v>
      </c>
    </row>
    <row r="1542" spans="1:26" x14ac:dyDescent="0.3">
      <c r="A1542" t="s">
        <v>2470</v>
      </c>
      <c r="B1542" t="s">
        <v>963</v>
      </c>
      <c r="C1542">
        <v>159097</v>
      </c>
      <c r="D1542" t="str">
        <f>+VLOOKUP(C1542,Param!K:L,2,FALSE)</f>
        <v>TECHNOGYM S.P.A.</v>
      </c>
      <c r="E1542" t="s">
        <v>2471</v>
      </c>
      <c r="F1542" t="s">
        <v>535</v>
      </c>
      <c r="G1542" t="s">
        <v>29</v>
      </c>
      <c r="H1542" s="5">
        <v>637.70000000000005</v>
      </c>
      <c r="I1542" s="5">
        <v>637.70000000000005</v>
      </c>
      <c r="J1542" s="5">
        <v>0</v>
      </c>
      <c r="K1542" s="5">
        <v>637.70000000000005</v>
      </c>
      <c r="L1542" s="5">
        <v>0</v>
      </c>
      <c r="M1542" t="str">
        <f>IF(ISERROR(VLOOKUP(A1542,'[1]Ecart validé'!$A:$A,1,FALSE)),Z1542,"Ecart Validé")</f>
        <v>valid</v>
      </c>
      <c r="R1542" t="s">
        <v>30</v>
      </c>
      <c r="X1542"/>
      <c r="Y1542"/>
      <c r="Z1542" t="s">
        <v>31</v>
      </c>
    </row>
    <row r="1543" spans="1:26" ht="72" x14ac:dyDescent="0.3">
      <c r="A1543" t="s">
        <v>2472</v>
      </c>
      <c r="B1543" t="s">
        <v>963</v>
      </c>
      <c r="C1543">
        <v>211229</v>
      </c>
      <c r="D1543" t="str">
        <f>+VLOOKUP(C1543,Param!K:L,2,FALSE)</f>
        <v>BARCO NV</v>
      </c>
      <c r="E1543" t="s">
        <v>2473</v>
      </c>
      <c r="F1543" t="s">
        <v>51</v>
      </c>
      <c r="G1543" t="s">
        <v>29</v>
      </c>
      <c r="H1543" s="5">
        <v>1493</v>
      </c>
      <c r="I1543" s="5">
        <v>1493</v>
      </c>
      <c r="J1543" s="5">
        <v>0</v>
      </c>
      <c r="K1543" s="5">
        <v>1493</v>
      </c>
      <c r="L1543" s="5">
        <v>0</v>
      </c>
      <c r="M1543" t="str">
        <f>IF(ISERROR(VLOOKUP(A1543,'[1]Ecart validé'!$A:$A,1,FALSE)),Z1543,"Ecart Validé")</f>
        <v>valid</v>
      </c>
      <c r="R1543" t="s">
        <v>30</v>
      </c>
      <c r="S1543" t="s">
        <v>45</v>
      </c>
      <c r="T1543" t="s">
        <v>46</v>
      </c>
      <c r="U1543" s="13" t="s">
        <v>2162</v>
      </c>
      <c r="V1543" t="s">
        <v>45</v>
      </c>
      <c r="W1543" t="s">
        <v>992</v>
      </c>
      <c r="X1543" t="s">
        <v>487</v>
      </c>
      <c r="Y1543" t="s">
        <v>487</v>
      </c>
      <c r="Z1543" t="s">
        <v>31</v>
      </c>
    </row>
    <row r="1544" spans="1:26" x14ac:dyDescent="0.3">
      <c r="A1544" t="s">
        <v>2474</v>
      </c>
      <c r="B1544" t="s">
        <v>963</v>
      </c>
      <c r="C1544">
        <v>183217</v>
      </c>
      <c r="D1544" t="str">
        <f>+VLOOKUP(C1544,Param!K:L,2,FALSE)</f>
        <v>PFLEIDERER DEUTCHLAND GMBH</v>
      </c>
      <c r="E1544" t="s">
        <v>2475</v>
      </c>
      <c r="F1544" t="s">
        <v>51</v>
      </c>
      <c r="G1544" t="s">
        <v>29</v>
      </c>
      <c r="H1544" s="5">
        <v>26666.37</v>
      </c>
      <c r="I1544" s="5">
        <v>26666.3668</v>
      </c>
      <c r="J1544" s="5">
        <v>3.2000000028347101E-3</v>
      </c>
      <c r="K1544" s="5">
        <v>26666.37</v>
      </c>
      <c r="L1544" s="5">
        <v>0</v>
      </c>
      <c r="M1544" t="str">
        <f>IF(ISERROR(VLOOKUP(A1544,'[1]Ecart validé'!$A:$A,1,FALSE)),Z1544,"Ecart Validé")</f>
        <v>valid</v>
      </c>
      <c r="R1544" t="s">
        <v>30</v>
      </c>
      <c r="X1544"/>
      <c r="Y1544"/>
      <c r="Z1544" t="s">
        <v>31</v>
      </c>
    </row>
    <row r="1545" spans="1:26" x14ac:dyDescent="0.3">
      <c r="A1545" t="s">
        <v>2476</v>
      </c>
      <c r="B1545" t="s">
        <v>963</v>
      </c>
      <c r="C1545">
        <v>183217</v>
      </c>
      <c r="D1545" t="str">
        <f>+VLOOKUP(C1545,Param!K:L,2,FALSE)</f>
        <v>PFLEIDERER DEUTCHLAND GMBH</v>
      </c>
      <c r="E1545" t="s">
        <v>2477</v>
      </c>
      <c r="F1545" t="s">
        <v>51</v>
      </c>
      <c r="G1545" t="s">
        <v>29</v>
      </c>
      <c r="H1545" s="5">
        <v>28336.3</v>
      </c>
      <c r="I1545" s="5">
        <v>28336.300200000001</v>
      </c>
      <c r="J1545" s="5">
        <v>-1.99999998585553E-4</v>
      </c>
      <c r="K1545" s="5">
        <v>28336.3</v>
      </c>
      <c r="L1545" s="5">
        <v>0</v>
      </c>
      <c r="M1545" t="str">
        <f>IF(ISERROR(VLOOKUP(A1545,'[1]Ecart validé'!$A:$A,1,FALSE)),Z1545,"Ecart Validé")</f>
        <v>valid</v>
      </c>
      <c r="R1545" t="s">
        <v>30</v>
      </c>
      <c r="X1545"/>
      <c r="Y1545"/>
      <c r="Z1545" t="s">
        <v>31</v>
      </c>
    </row>
    <row r="1546" spans="1:26" x14ac:dyDescent="0.3">
      <c r="A1546" t="s">
        <v>2478</v>
      </c>
      <c r="B1546" t="s">
        <v>963</v>
      </c>
      <c r="C1546">
        <v>183217</v>
      </c>
      <c r="D1546" t="str">
        <f>+VLOOKUP(C1546,Param!K:L,2,FALSE)</f>
        <v>PFLEIDERER DEUTCHLAND GMBH</v>
      </c>
      <c r="E1546" t="s">
        <v>2479</v>
      </c>
      <c r="F1546" t="s">
        <v>51</v>
      </c>
      <c r="G1546" t="s">
        <v>29</v>
      </c>
      <c r="H1546" s="5">
        <v>3473.62</v>
      </c>
      <c r="I1546" s="5">
        <v>3473.6169</v>
      </c>
      <c r="J1546" s="5">
        <v>3.09999999990395E-3</v>
      </c>
      <c r="K1546" s="5">
        <v>3473.62</v>
      </c>
      <c r="L1546" s="5">
        <v>0</v>
      </c>
      <c r="M1546" t="str">
        <f>IF(ISERROR(VLOOKUP(A1546,'[1]Ecart validé'!$A:$A,1,FALSE)),Z1546,"Ecart Validé")</f>
        <v>valid</v>
      </c>
      <c r="R1546" t="s">
        <v>30</v>
      </c>
      <c r="X1546"/>
      <c r="Y1546"/>
      <c r="Z1546" t="s">
        <v>31</v>
      </c>
    </row>
    <row r="1547" spans="1:26" x14ac:dyDescent="0.3">
      <c r="A1547" t="s">
        <v>2480</v>
      </c>
      <c r="B1547" t="s">
        <v>963</v>
      </c>
      <c r="C1547">
        <v>183217</v>
      </c>
      <c r="D1547" t="str">
        <f>+VLOOKUP(C1547,Param!K:L,2,FALSE)</f>
        <v>PFLEIDERER DEUTCHLAND GMBH</v>
      </c>
      <c r="E1547" t="s">
        <v>2481</v>
      </c>
      <c r="F1547" t="s">
        <v>51</v>
      </c>
      <c r="G1547" t="s">
        <v>29</v>
      </c>
      <c r="H1547" s="5">
        <v>19112</v>
      </c>
      <c r="I1547" s="5">
        <v>19111.992900000001</v>
      </c>
      <c r="J1547" s="5">
        <v>7.09999999889987E-3</v>
      </c>
      <c r="K1547" s="5">
        <v>19112</v>
      </c>
      <c r="L1547" s="5">
        <v>0</v>
      </c>
      <c r="M1547" t="str">
        <f>IF(ISERROR(VLOOKUP(A1547,'[1]Ecart validé'!$A:$A,1,FALSE)),Z1547,"Ecart Validé")</f>
        <v>valid</v>
      </c>
      <c r="R1547" t="s">
        <v>30</v>
      </c>
      <c r="X1547"/>
      <c r="Y1547"/>
      <c r="Z1547" t="s">
        <v>31</v>
      </c>
    </row>
    <row r="1548" spans="1:26" x14ac:dyDescent="0.3">
      <c r="A1548" t="s">
        <v>2482</v>
      </c>
      <c r="B1548" t="s">
        <v>963</v>
      </c>
      <c r="C1548">
        <v>183217</v>
      </c>
      <c r="D1548" t="str">
        <f>+VLOOKUP(C1548,Param!K:L,2,FALSE)</f>
        <v>PFLEIDERER DEUTCHLAND GMBH</v>
      </c>
      <c r="E1548" t="s">
        <v>2483</v>
      </c>
      <c r="F1548" t="s">
        <v>51</v>
      </c>
      <c r="G1548" t="s">
        <v>29</v>
      </c>
      <c r="H1548" s="5">
        <v>18369.13</v>
      </c>
      <c r="I1548" s="5">
        <v>18369.128700000001</v>
      </c>
      <c r="J1548" s="5">
        <v>1.29999999990104E-3</v>
      </c>
      <c r="K1548" s="5">
        <v>18369.13</v>
      </c>
      <c r="L1548" s="5">
        <v>0</v>
      </c>
      <c r="M1548" t="str">
        <f>IF(ISERROR(VLOOKUP(A1548,'[1]Ecart validé'!$A:$A,1,FALSE)),Z1548,"Ecart Validé")</f>
        <v>valid</v>
      </c>
      <c r="R1548" t="s">
        <v>30</v>
      </c>
      <c r="X1548"/>
      <c r="Y1548"/>
      <c r="Z1548" t="s">
        <v>31</v>
      </c>
    </row>
    <row r="1549" spans="1:26" x14ac:dyDescent="0.3">
      <c r="A1549" t="s">
        <v>2484</v>
      </c>
      <c r="B1549" t="s">
        <v>963</v>
      </c>
      <c r="C1549">
        <v>298897</v>
      </c>
      <c r="D1549" t="str">
        <f>+VLOOKUP(C1549,Param!K:L,2,FALSE)</f>
        <v>EXALT</v>
      </c>
      <c r="E1549" t="s">
        <v>2485</v>
      </c>
      <c r="F1549" t="s">
        <v>51</v>
      </c>
      <c r="G1549" t="s">
        <v>29</v>
      </c>
      <c r="H1549" s="5">
        <v>39332.019999999997</v>
      </c>
      <c r="I1549" s="5">
        <v>39332.016000000003</v>
      </c>
      <c r="J1549" s="5">
        <v>3.9999999935389496E-3</v>
      </c>
      <c r="K1549" s="5">
        <v>39332.019999999997</v>
      </c>
      <c r="L1549" s="5">
        <v>0</v>
      </c>
      <c r="M1549" t="str">
        <f>IF(ISERROR(VLOOKUP(A1549,'[1]Ecart validé'!$A:$A,1,FALSE)),Z1549,"Ecart Validé")</f>
        <v>valid</v>
      </c>
      <c r="R1549" t="s">
        <v>30</v>
      </c>
      <c r="X1549"/>
      <c r="Y1549"/>
      <c r="Z1549" t="s">
        <v>31</v>
      </c>
    </row>
    <row r="1550" spans="1:26" x14ac:dyDescent="0.3">
      <c r="A1550" t="s">
        <v>2486</v>
      </c>
      <c r="B1550" t="s">
        <v>963</v>
      </c>
      <c r="C1550">
        <v>119174</v>
      </c>
      <c r="D1550" t="str">
        <f>+VLOOKUP(C1550,Param!K:L,2,FALSE)</f>
        <v>ORFEVRERIE CHRISTOFLE</v>
      </c>
      <c r="E1550" t="s">
        <v>2487</v>
      </c>
      <c r="F1550" t="s">
        <v>535</v>
      </c>
      <c r="G1550" t="s">
        <v>29</v>
      </c>
      <c r="H1550" s="5">
        <v>283.45999999999998</v>
      </c>
      <c r="I1550" s="5">
        <v>283.45999999999998</v>
      </c>
      <c r="J1550" s="5">
        <v>0</v>
      </c>
      <c r="K1550" s="5">
        <v>283.45999999999998</v>
      </c>
      <c r="L1550" s="5">
        <v>0</v>
      </c>
      <c r="M1550" t="str">
        <f>IF(ISERROR(VLOOKUP(A1550,'[1]Ecart validé'!$A:$A,1,FALSE)),Z1550,"Ecart Validé")</f>
        <v>valid</v>
      </c>
      <c r="R1550" t="s">
        <v>30</v>
      </c>
      <c r="X1550"/>
      <c r="Y1550"/>
      <c r="Z1550" t="s">
        <v>31</v>
      </c>
    </row>
    <row r="1551" spans="1:26" x14ac:dyDescent="0.3">
      <c r="A1551" t="s">
        <v>2488</v>
      </c>
      <c r="B1551" t="s">
        <v>963</v>
      </c>
      <c r="C1551">
        <v>121587</v>
      </c>
      <c r="D1551" t="str">
        <f>+VLOOKUP(C1551,Param!K:L,2,FALSE)</f>
        <v>ALTRAN TECHNOLOGIES</v>
      </c>
      <c r="E1551" t="s">
        <v>2489</v>
      </c>
      <c r="F1551" t="s">
        <v>51</v>
      </c>
      <c r="G1551" t="s">
        <v>29</v>
      </c>
      <c r="H1551" s="5">
        <v>22387.85</v>
      </c>
      <c r="I1551" s="5">
        <v>22387.85</v>
      </c>
      <c r="J1551" s="5">
        <v>0</v>
      </c>
      <c r="K1551" s="5">
        <v>22387.85</v>
      </c>
      <c r="L1551" s="5">
        <v>0</v>
      </c>
      <c r="M1551" t="str">
        <f>IF(ISERROR(VLOOKUP(A1551,'[1]Ecart validé'!$A:$A,1,FALSE)),Z1551,"Ecart Validé")</f>
        <v>valid</v>
      </c>
      <c r="R1551" t="s">
        <v>30</v>
      </c>
      <c r="X1551"/>
      <c r="Y1551"/>
      <c r="Z1551" t="s">
        <v>31</v>
      </c>
    </row>
    <row r="1552" spans="1:26" x14ac:dyDescent="0.3">
      <c r="A1552" t="s">
        <v>2490</v>
      </c>
      <c r="B1552" t="s">
        <v>963</v>
      </c>
      <c r="C1552">
        <v>191879</v>
      </c>
      <c r="D1552" t="str">
        <f>+VLOOKUP(C1552,Param!K:L,2,FALSE)</f>
        <v>CGI FRANCE</v>
      </c>
      <c r="E1552" t="s">
        <v>2491</v>
      </c>
      <c r="F1552" t="s">
        <v>51</v>
      </c>
      <c r="G1552" t="s">
        <v>29</v>
      </c>
      <c r="H1552" s="5">
        <v>45744.9</v>
      </c>
      <c r="I1552" s="5">
        <v>45744.9</v>
      </c>
      <c r="J1552" s="5">
        <v>0</v>
      </c>
      <c r="K1552" s="5">
        <v>45744.9</v>
      </c>
      <c r="L1552" s="5">
        <v>0</v>
      </c>
      <c r="M1552" t="str">
        <f>IF(ISERROR(VLOOKUP(A1552,'[1]Ecart validé'!$A:$A,1,FALSE)),Z1552,"Ecart Validé")</f>
        <v>valid</v>
      </c>
      <c r="R1552" t="s">
        <v>30</v>
      </c>
      <c r="X1552"/>
      <c r="Y1552"/>
      <c r="Z1552" t="s">
        <v>31</v>
      </c>
    </row>
    <row r="1553" spans="1:26" ht="288" x14ac:dyDescent="0.3">
      <c r="A1553" t="s">
        <v>2492</v>
      </c>
      <c r="B1553" t="s">
        <v>963</v>
      </c>
      <c r="C1553">
        <v>80647</v>
      </c>
      <c r="D1553" t="str">
        <f>+VLOOKUP(C1553,Param!K:L,2,FALSE)</f>
        <v>KIMBERLY CLARK SAS</v>
      </c>
      <c r="E1553" t="s">
        <v>2493</v>
      </c>
      <c r="F1553" t="s">
        <v>37</v>
      </c>
      <c r="G1553" t="s">
        <v>29</v>
      </c>
      <c r="H1553" s="5">
        <v>0</v>
      </c>
      <c r="I1553" s="5">
        <v>36355.410000000003</v>
      </c>
      <c r="J1553" s="5">
        <v>0</v>
      </c>
      <c r="K1553" s="5">
        <v>36355.410000000003</v>
      </c>
      <c r="L1553" s="5">
        <v>36355.410000000003</v>
      </c>
      <c r="M1553" t="s">
        <v>88</v>
      </c>
      <c r="O1553" t="s">
        <v>2494</v>
      </c>
      <c r="R1553" t="s">
        <v>30</v>
      </c>
      <c r="S1553" t="s">
        <v>42</v>
      </c>
      <c r="T1553" t="s">
        <v>257</v>
      </c>
      <c r="U1553" s="13" t="s">
        <v>2495</v>
      </c>
      <c r="V1553" t="s">
        <v>60</v>
      </c>
      <c r="W1553" t="s">
        <v>61</v>
      </c>
      <c r="X1553"/>
      <c r="Y1553"/>
      <c r="Z1553" t="s">
        <v>31</v>
      </c>
    </row>
    <row r="1554" spans="1:26" x14ac:dyDescent="0.3">
      <c r="A1554" t="s">
        <v>2496</v>
      </c>
      <c r="B1554" t="s">
        <v>963</v>
      </c>
      <c r="C1554">
        <v>70063</v>
      </c>
      <c r="D1554" t="str">
        <f>+VLOOKUP(C1554,Param!K:L,2,FALSE)</f>
        <v>ALTEN SIR</v>
      </c>
      <c r="E1554" t="s">
        <v>2497</v>
      </c>
      <c r="F1554" t="s">
        <v>51</v>
      </c>
      <c r="G1554" t="s">
        <v>29</v>
      </c>
      <c r="H1554" s="5">
        <v>20553.900000000001</v>
      </c>
      <c r="I1554" s="5">
        <v>20553.900000000001</v>
      </c>
      <c r="J1554" s="5">
        <v>0</v>
      </c>
      <c r="K1554" s="5">
        <v>20553.900000000001</v>
      </c>
      <c r="L1554" s="5">
        <v>0</v>
      </c>
      <c r="M1554" t="str">
        <f>IF(ISERROR(VLOOKUP(A1554,'[1]Ecart validé'!$A:$A,1,FALSE)),Z1554,"Ecart Validé")</f>
        <v>valid</v>
      </c>
      <c r="R1554" t="s">
        <v>30</v>
      </c>
      <c r="Y1554"/>
      <c r="Z1554" t="s">
        <v>31</v>
      </c>
    </row>
    <row r="1555" spans="1:26" x14ac:dyDescent="0.3">
      <c r="A1555" t="s">
        <v>2498</v>
      </c>
      <c r="B1555" t="s">
        <v>963</v>
      </c>
      <c r="C1555">
        <v>1453</v>
      </c>
      <c r="D1555" t="str">
        <f>+VLOOKUP(C1555,Param!K:L,2,FALSE)</f>
        <v>INSIGHT TECHNOLOGY SOLUTIONS SA</v>
      </c>
      <c r="E1555" t="s">
        <v>2499</v>
      </c>
      <c r="F1555" t="s">
        <v>51</v>
      </c>
      <c r="G1555" t="s">
        <v>29</v>
      </c>
      <c r="H1555" s="5">
        <v>110000</v>
      </c>
      <c r="I1555" s="5">
        <v>110000</v>
      </c>
      <c r="J1555" s="5">
        <v>0</v>
      </c>
      <c r="K1555" s="5">
        <v>110000</v>
      </c>
      <c r="L1555" s="5">
        <v>0</v>
      </c>
      <c r="M1555" t="str">
        <f>IF(ISERROR(VLOOKUP(A1555,'[1]Ecart validé'!$A:$A,1,FALSE)),Z1555,"Ecart Validé")</f>
        <v>valid</v>
      </c>
      <c r="R1555" t="s">
        <v>30</v>
      </c>
      <c r="X1555"/>
      <c r="Y1555"/>
      <c r="Z1555" t="s">
        <v>31</v>
      </c>
    </row>
    <row r="1556" spans="1:26" ht="86.4" x14ac:dyDescent="0.3">
      <c r="A1556" t="s">
        <v>2500</v>
      </c>
      <c r="B1556" t="s">
        <v>963</v>
      </c>
      <c r="C1556">
        <v>262263</v>
      </c>
      <c r="D1556" t="str">
        <f>+VLOOKUP(C1556,Param!K:L,2,FALSE)</f>
        <v>NONIUSSOFT SOFTWARE E CONSULTORIA PARA TELECOMUNICACOES SA</v>
      </c>
      <c r="E1556" t="s">
        <v>2501</v>
      </c>
      <c r="F1556" t="s">
        <v>51</v>
      </c>
      <c r="G1556" t="s">
        <v>29</v>
      </c>
      <c r="H1556" s="5">
        <v>14549.4</v>
      </c>
      <c r="I1556" s="5">
        <v>14549.397800000001</v>
      </c>
      <c r="J1556" s="5">
        <v>2.1999999989930001E-3</v>
      </c>
      <c r="K1556" s="5">
        <v>14549.4</v>
      </c>
      <c r="L1556" s="5">
        <v>0</v>
      </c>
      <c r="M1556" t="str">
        <f>IF(ISERROR(VLOOKUP(A1556,'[1]Ecart validé'!$A:$A,1,FALSE)),Z1556,"Ecart Validé")</f>
        <v>valid</v>
      </c>
      <c r="R1556" t="s">
        <v>30</v>
      </c>
      <c r="S1556" t="s">
        <v>45</v>
      </c>
      <c r="T1556" t="s">
        <v>46</v>
      </c>
      <c r="U1556" s="13" t="s">
        <v>2502</v>
      </c>
      <c r="V1556" t="s">
        <v>45</v>
      </c>
      <c r="W1556" t="s">
        <v>992</v>
      </c>
      <c r="X1556" t="s">
        <v>555</v>
      </c>
      <c r="Y1556" t="s">
        <v>555</v>
      </c>
      <c r="Z1556" t="s">
        <v>31</v>
      </c>
    </row>
    <row r="1557" spans="1:26" x14ac:dyDescent="0.3">
      <c r="A1557" t="s">
        <v>2503</v>
      </c>
      <c r="B1557" t="s">
        <v>963</v>
      </c>
      <c r="C1557">
        <v>224470</v>
      </c>
      <c r="D1557" t="str">
        <f>+VLOOKUP(C1557,Param!K:L,2,FALSE)</f>
        <v>WMF GROUP GMBH</v>
      </c>
      <c r="E1557" t="s">
        <v>2504</v>
      </c>
      <c r="F1557" t="s">
        <v>51</v>
      </c>
      <c r="G1557" t="s">
        <v>29</v>
      </c>
      <c r="H1557" s="5">
        <v>4258.0200000000004</v>
      </c>
      <c r="I1557" s="5">
        <v>4258.0200000000004</v>
      </c>
      <c r="J1557" s="5">
        <v>0</v>
      </c>
      <c r="K1557" s="5">
        <v>4258.0200000000004</v>
      </c>
      <c r="L1557" s="5">
        <v>0</v>
      </c>
      <c r="M1557" t="str">
        <f>IF(ISERROR(VLOOKUP(A1557,'[1]Ecart validé'!$A:$A,1,FALSE)),Z1557,"Ecart Validé")</f>
        <v>valid</v>
      </c>
      <c r="R1557" t="s">
        <v>30</v>
      </c>
      <c r="X1557"/>
      <c r="Y1557"/>
      <c r="Z1557" t="s">
        <v>31</v>
      </c>
    </row>
    <row r="1558" spans="1:26" x14ac:dyDescent="0.3">
      <c r="A1558" t="s">
        <v>2505</v>
      </c>
      <c r="B1558" t="s">
        <v>963</v>
      </c>
      <c r="C1558">
        <v>20768</v>
      </c>
      <c r="D1558" t="str">
        <f>+VLOOKUP(C1558,Param!K:L,2,FALSE)</f>
        <v>TRUSTYOU GMBH</v>
      </c>
      <c r="E1558" t="s">
        <v>2506</v>
      </c>
      <c r="F1558" t="s">
        <v>51</v>
      </c>
      <c r="G1558" t="s">
        <v>29</v>
      </c>
      <c r="H1558" s="5">
        <v>132517.22</v>
      </c>
      <c r="I1558" s="5">
        <v>132517.21900000001</v>
      </c>
      <c r="J1558" s="5">
        <v>9.9999998928978996E-4</v>
      </c>
      <c r="K1558" s="5">
        <v>132517.22</v>
      </c>
      <c r="L1558" s="5">
        <v>0</v>
      </c>
      <c r="M1558" t="str">
        <f>IF(ISERROR(VLOOKUP(A1558,'[1]Ecart validé'!$A:$A,1,FALSE)),Z1558,"Ecart Validé")</f>
        <v>valid</v>
      </c>
      <c r="R1558" t="s">
        <v>30</v>
      </c>
      <c r="X1558"/>
      <c r="Y1558"/>
      <c r="Z1558" t="s">
        <v>31</v>
      </c>
    </row>
    <row r="1559" spans="1:26" x14ac:dyDescent="0.3">
      <c r="A1559" t="s">
        <v>2507</v>
      </c>
      <c r="B1559" t="s">
        <v>2508</v>
      </c>
      <c r="C1559">
        <v>1499</v>
      </c>
      <c r="D1559" t="str">
        <f>+VLOOKUP(C1559,Param!K:L,2,FALSE)</f>
        <v>STANDARD TEXTILE SAS</v>
      </c>
      <c r="E1559" t="s">
        <v>2509</v>
      </c>
      <c r="F1559" t="s">
        <v>28</v>
      </c>
      <c r="G1559" t="s">
        <v>29</v>
      </c>
      <c r="H1559" s="5">
        <v>5114.0600000000004</v>
      </c>
      <c r="I1559" s="5">
        <v>5114.0802999999996</v>
      </c>
      <c r="J1559" s="5">
        <v>-2.02999999992243E-2</v>
      </c>
      <c r="K1559" s="5">
        <v>5114.0600000000004</v>
      </c>
      <c r="L1559" s="5">
        <v>0</v>
      </c>
      <c r="M1559" t="str">
        <f>IF(ISERROR(VLOOKUP(A1559,'[1]Ecart validé'!$A:$A,1,FALSE)),Z1559,"Ecart Validé")</f>
        <v>valid</v>
      </c>
      <c r="R1559" t="s">
        <v>30</v>
      </c>
      <c r="X1559"/>
      <c r="Y1559"/>
      <c r="Z1559" t="s">
        <v>31</v>
      </c>
    </row>
    <row r="1560" spans="1:26" x14ac:dyDescent="0.3">
      <c r="A1560" t="s">
        <v>2510</v>
      </c>
      <c r="B1560" t="s">
        <v>2508</v>
      </c>
      <c r="C1560">
        <v>1499</v>
      </c>
      <c r="D1560" t="str">
        <f>+VLOOKUP(C1560,Param!K:L,2,FALSE)</f>
        <v>STANDARD TEXTILE SAS</v>
      </c>
      <c r="E1560" t="s">
        <v>2509</v>
      </c>
      <c r="F1560" t="s">
        <v>33</v>
      </c>
      <c r="G1560" t="s">
        <v>29</v>
      </c>
      <c r="H1560" s="5">
        <v>554.4</v>
      </c>
      <c r="I1560" s="5">
        <v>554.44899999999996</v>
      </c>
      <c r="J1560" s="5">
        <v>-4.8999999999978103E-2</v>
      </c>
      <c r="K1560" s="5">
        <v>554.4</v>
      </c>
      <c r="L1560" s="5">
        <v>0</v>
      </c>
      <c r="M1560" t="str">
        <f>IF(ISERROR(VLOOKUP(A1560,'[1]Ecart validé'!$A:$A,1,FALSE)),Z1560,"Ecart Validé")</f>
        <v>valid</v>
      </c>
      <c r="R1560" t="s">
        <v>30</v>
      </c>
      <c r="X1560"/>
      <c r="Y1560"/>
      <c r="Z1560" t="s">
        <v>31</v>
      </c>
    </row>
    <row r="1561" spans="1:26" x14ac:dyDescent="0.3">
      <c r="A1561" t="s">
        <v>2511</v>
      </c>
      <c r="B1561" t="s">
        <v>2508</v>
      </c>
      <c r="C1561">
        <v>1499</v>
      </c>
      <c r="D1561" t="str">
        <f>+VLOOKUP(C1561,Param!K:L,2,FALSE)</f>
        <v>STANDARD TEXTILE SAS</v>
      </c>
      <c r="E1561" t="s">
        <v>2509</v>
      </c>
      <c r="F1561" t="s">
        <v>35</v>
      </c>
      <c r="G1561" t="s">
        <v>29</v>
      </c>
      <c r="H1561" s="5">
        <v>6426.07</v>
      </c>
      <c r="I1561" s="5">
        <v>6426.0693000000001</v>
      </c>
      <c r="J1561" s="5">
        <v>6.9999999959691195E-4</v>
      </c>
      <c r="K1561" s="5">
        <v>6426.07</v>
      </c>
      <c r="L1561" s="5">
        <v>0</v>
      </c>
      <c r="M1561" t="str">
        <f>IF(ISERROR(VLOOKUP(A1561,'[1]Ecart validé'!$A:$A,1,FALSE)),Z1561,"Ecart Validé")</f>
        <v>valid</v>
      </c>
      <c r="R1561" t="s">
        <v>30</v>
      </c>
      <c r="X1561"/>
      <c r="Y1561"/>
      <c r="Z1561" t="s">
        <v>31</v>
      </c>
    </row>
    <row r="1562" spans="1:26" x14ac:dyDescent="0.3">
      <c r="A1562" t="s">
        <v>2512</v>
      </c>
      <c r="B1562" t="s">
        <v>2508</v>
      </c>
      <c r="C1562">
        <v>1499</v>
      </c>
      <c r="D1562" t="str">
        <f>+VLOOKUP(C1562,Param!K:L,2,FALSE)</f>
        <v>STANDARD TEXTILE SAS</v>
      </c>
      <c r="E1562" t="s">
        <v>2509</v>
      </c>
      <c r="F1562" t="s">
        <v>37</v>
      </c>
      <c r="G1562" t="s">
        <v>29</v>
      </c>
      <c r="H1562" s="5">
        <v>3785.14</v>
      </c>
      <c r="I1562" s="5">
        <v>3785.1415000000002</v>
      </c>
      <c r="J1562" s="5">
        <v>-1.50000000030559E-3</v>
      </c>
      <c r="K1562" s="5">
        <v>3785.14</v>
      </c>
      <c r="L1562" s="5">
        <v>0</v>
      </c>
      <c r="M1562" t="str">
        <f>IF(ISERROR(VLOOKUP(A1562,'[1]Ecart validé'!$A:$A,1,FALSE)),Z1562,"Ecart Validé")</f>
        <v>valid</v>
      </c>
      <c r="R1562" t="s">
        <v>30</v>
      </c>
      <c r="X1562"/>
      <c r="Y1562"/>
      <c r="Z1562" t="s">
        <v>31</v>
      </c>
    </row>
    <row r="1563" spans="1:26" x14ac:dyDescent="0.3">
      <c r="A1563" t="s">
        <v>2513</v>
      </c>
      <c r="B1563" t="s">
        <v>2508</v>
      </c>
      <c r="C1563">
        <v>1499</v>
      </c>
      <c r="D1563" t="str">
        <f>+VLOOKUP(C1563,Param!K:L,2,FALSE)</f>
        <v>STANDARD TEXTILE SAS</v>
      </c>
      <c r="E1563" t="s">
        <v>2514</v>
      </c>
      <c r="F1563" t="s">
        <v>28</v>
      </c>
      <c r="G1563" t="s">
        <v>29</v>
      </c>
      <c r="H1563" s="5">
        <v>3029.16</v>
      </c>
      <c r="I1563" s="5">
        <v>3029.1779999999999</v>
      </c>
      <c r="J1563" s="5">
        <v>-1.80000000000291E-2</v>
      </c>
      <c r="K1563" s="5">
        <v>3029.16</v>
      </c>
      <c r="L1563" s="5">
        <v>0</v>
      </c>
      <c r="M1563" t="str">
        <f>IF(ISERROR(VLOOKUP(A1563,'[1]Ecart validé'!$A:$A,1,FALSE)),Z1563,"Ecart Validé")</f>
        <v>valid</v>
      </c>
      <c r="R1563" t="s">
        <v>30</v>
      </c>
      <c r="X1563"/>
      <c r="Y1563"/>
      <c r="Z1563" t="s">
        <v>31</v>
      </c>
    </row>
    <row r="1564" spans="1:26" x14ac:dyDescent="0.3">
      <c r="A1564" t="s">
        <v>2515</v>
      </c>
      <c r="B1564" t="s">
        <v>2508</v>
      </c>
      <c r="C1564">
        <v>1499</v>
      </c>
      <c r="D1564" t="str">
        <f>+VLOOKUP(C1564,Param!K:L,2,FALSE)</f>
        <v>STANDARD TEXTILE SAS</v>
      </c>
      <c r="E1564" t="s">
        <v>2514</v>
      </c>
      <c r="F1564" t="s">
        <v>33</v>
      </c>
      <c r="G1564" t="s">
        <v>29</v>
      </c>
      <c r="H1564" s="5">
        <v>377.82</v>
      </c>
      <c r="I1564" s="5">
        <v>377.83800000000002</v>
      </c>
      <c r="J1564" s="5">
        <v>-1.80000000000291E-2</v>
      </c>
      <c r="K1564" s="5">
        <v>377.82</v>
      </c>
      <c r="L1564" s="5">
        <v>0</v>
      </c>
      <c r="M1564" t="str">
        <f>IF(ISERROR(VLOOKUP(A1564,'[1]Ecart validé'!$A:$A,1,FALSE)),Z1564,"Ecart Validé")</f>
        <v>valid</v>
      </c>
      <c r="R1564" t="s">
        <v>30</v>
      </c>
      <c r="X1564"/>
      <c r="Y1564"/>
      <c r="Z1564" t="s">
        <v>31</v>
      </c>
    </row>
    <row r="1565" spans="1:26" x14ac:dyDescent="0.3">
      <c r="A1565" t="s">
        <v>2516</v>
      </c>
      <c r="B1565" t="s">
        <v>2508</v>
      </c>
      <c r="C1565">
        <v>1499</v>
      </c>
      <c r="D1565" t="str">
        <f>+VLOOKUP(C1565,Param!K:L,2,FALSE)</f>
        <v>STANDARD TEXTILE SAS</v>
      </c>
      <c r="E1565" t="s">
        <v>2514</v>
      </c>
      <c r="F1565" t="s">
        <v>35</v>
      </c>
      <c r="G1565" t="s">
        <v>29</v>
      </c>
      <c r="H1565" s="5">
        <v>475.75</v>
      </c>
      <c r="I1565" s="5">
        <v>475.75409999999999</v>
      </c>
      <c r="J1565" s="5">
        <v>-4.0999999999939904E-3</v>
      </c>
      <c r="K1565" s="5">
        <v>475.75</v>
      </c>
      <c r="L1565" s="5">
        <v>0</v>
      </c>
      <c r="M1565" t="str">
        <f>IF(ISERROR(VLOOKUP(A1565,'[1]Ecart validé'!$A:$A,1,FALSE)),Z1565,"Ecart Validé")</f>
        <v>valid</v>
      </c>
      <c r="R1565" t="s">
        <v>30</v>
      </c>
      <c r="X1565"/>
      <c r="Y1565"/>
      <c r="Z1565" t="s">
        <v>31</v>
      </c>
    </row>
    <row r="1566" spans="1:26" x14ac:dyDescent="0.3">
      <c r="A1566" t="s">
        <v>2517</v>
      </c>
      <c r="B1566" t="s">
        <v>2508</v>
      </c>
      <c r="C1566">
        <v>1499</v>
      </c>
      <c r="D1566" t="str">
        <f>+VLOOKUP(C1566,Param!K:L,2,FALSE)</f>
        <v>STANDARD TEXTILE SAS</v>
      </c>
      <c r="E1566" t="s">
        <v>2514</v>
      </c>
      <c r="F1566" t="s">
        <v>37</v>
      </c>
      <c r="G1566" t="s">
        <v>29</v>
      </c>
      <c r="H1566" s="5">
        <v>339.82</v>
      </c>
      <c r="I1566" s="5">
        <v>339.81599999999997</v>
      </c>
      <c r="J1566" s="5">
        <v>4.0000000000190898E-3</v>
      </c>
      <c r="K1566" s="5">
        <v>339.82</v>
      </c>
      <c r="L1566" s="5">
        <v>0</v>
      </c>
      <c r="M1566" t="str">
        <f>IF(ISERROR(VLOOKUP(A1566,'[1]Ecart validé'!$A:$A,1,FALSE)),Z1566,"Ecart Validé")</f>
        <v>valid</v>
      </c>
      <c r="R1566" t="s">
        <v>30</v>
      </c>
      <c r="X1566"/>
      <c r="Y1566"/>
      <c r="Z1566" t="s">
        <v>31</v>
      </c>
    </row>
    <row r="1567" spans="1:26" x14ac:dyDescent="0.3">
      <c r="A1567" t="s">
        <v>2518</v>
      </c>
      <c r="B1567" t="s">
        <v>2508</v>
      </c>
      <c r="C1567">
        <v>3118</v>
      </c>
      <c r="D1567" t="str">
        <f>+VLOOKUP(C1567,Param!K:L,2,FALSE)</f>
        <v>LEONARDO VAZQUEZ, S.L.</v>
      </c>
      <c r="E1567" t="s">
        <v>2519</v>
      </c>
      <c r="F1567" t="s">
        <v>28</v>
      </c>
      <c r="G1567" t="s">
        <v>29</v>
      </c>
      <c r="H1567" s="5">
        <v>571.30999999999995</v>
      </c>
      <c r="I1567" s="5">
        <v>571.31169999999997</v>
      </c>
      <c r="J1567" s="5">
        <v>-1.7000000000280101E-3</v>
      </c>
      <c r="K1567" s="5">
        <v>571.30999999999995</v>
      </c>
      <c r="L1567" s="5">
        <v>0</v>
      </c>
      <c r="M1567" t="str">
        <f>IF(ISERROR(VLOOKUP(A1567,'[1]Ecart validé'!$A:$A,1,FALSE)),Z1567,"Ecart Validé")</f>
        <v>valid</v>
      </c>
      <c r="R1567" t="s">
        <v>30</v>
      </c>
      <c r="X1567"/>
      <c r="Y1567"/>
      <c r="Z1567" t="s">
        <v>31</v>
      </c>
    </row>
    <row r="1568" spans="1:26" x14ac:dyDescent="0.3">
      <c r="A1568" t="s">
        <v>2520</v>
      </c>
      <c r="B1568" t="s">
        <v>2508</v>
      </c>
      <c r="C1568">
        <v>3118</v>
      </c>
      <c r="D1568" t="str">
        <f>+VLOOKUP(C1568,Param!K:L,2,FALSE)</f>
        <v>LEONARDO VAZQUEZ, S.L.</v>
      </c>
      <c r="E1568" t="s">
        <v>2519</v>
      </c>
      <c r="F1568" t="s">
        <v>33</v>
      </c>
      <c r="G1568" t="s">
        <v>29</v>
      </c>
      <c r="H1568" s="5">
        <v>2.16</v>
      </c>
      <c r="I1568" s="5">
        <v>2.1625999999999999</v>
      </c>
      <c r="J1568" s="5">
        <v>-2.5999999999997102E-3</v>
      </c>
      <c r="K1568" s="5">
        <v>2.16</v>
      </c>
      <c r="L1568" s="5">
        <v>0</v>
      </c>
      <c r="M1568" t="str">
        <f>IF(ISERROR(VLOOKUP(A1568,'[1]Ecart validé'!$A:$A,1,FALSE)),Z1568,"Ecart Validé")</f>
        <v>valid</v>
      </c>
      <c r="R1568" t="s">
        <v>30</v>
      </c>
      <c r="X1568"/>
      <c r="Y1568"/>
      <c r="Z1568" t="s">
        <v>31</v>
      </c>
    </row>
    <row r="1569" spans="1:26" x14ac:dyDescent="0.3">
      <c r="A1569" t="s">
        <v>2521</v>
      </c>
      <c r="B1569" t="s">
        <v>2508</v>
      </c>
      <c r="C1569">
        <v>3118</v>
      </c>
      <c r="D1569" t="str">
        <f>+VLOOKUP(C1569,Param!K:L,2,FALSE)</f>
        <v>LEONARDO VAZQUEZ, S.L.</v>
      </c>
      <c r="E1569" t="s">
        <v>2519</v>
      </c>
      <c r="F1569" t="s">
        <v>35</v>
      </c>
      <c r="G1569" t="s">
        <v>29</v>
      </c>
      <c r="H1569" s="5">
        <v>72.08</v>
      </c>
      <c r="I1569" s="5">
        <v>72.078900000000004</v>
      </c>
      <c r="J1569" s="5">
        <v>1.09999999999388E-3</v>
      </c>
      <c r="K1569" s="5">
        <v>72.08</v>
      </c>
      <c r="L1569" s="5">
        <v>0</v>
      </c>
      <c r="M1569" t="str">
        <f>IF(ISERROR(VLOOKUP(A1569,'[1]Ecart validé'!$A:$A,1,FALSE)),Z1569,"Ecart Validé")</f>
        <v>valid</v>
      </c>
      <c r="R1569" t="s">
        <v>30</v>
      </c>
      <c r="X1569"/>
      <c r="Y1569"/>
      <c r="Z1569" t="s">
        <v>31</v>
      </c>
    </row>
    <row r="1570" spans="1:26" x14ac:dyDescent="0.3">
      <c r="A1570" t="s">
        <v>2522</v>
      </c>
      <c r="B1570" t="s">
        <v>2508</v>
      </c>
      <c r="C1570">
        <v>3118</v>
      </c>
      <c r="D1570" t="str">
        <f>+VLOOKUP(C1570,Param!K:L,2,FALSE)</f>
        <v>LEONARDO VAZQUEZ, S.L.</v>
      </c>
      <c r="E1570" t="s">
        <v>2519</v>
      </c>
      <c r="F1570" t="s">
        <v>37</v>
      </c>
      <c r="G1570" t="s">
        <v>29</v>
      </c>
      <c r="H1570" s="5">
        <v>88.92</v>
      </c>
      <c r="I1570" s="5">
        <v>88.919600000000003</v>
      </c>
      <c r="J1570" s="5">
        <v>3.9999999999906701E-4</v>
      </c>
      <c r="K1570" s="5">
        <v>88.92</v>
      </c>
      <c r="L1570" s="5">
        <v>0</v>
      </c>
      <c r="M1570" t="str">
        <f>IF(ISERROR(VLOOKUP(A1570,'[1]Ecart validé'!$A:$A,1,FALSE)),Z1570,"Ecart Validé")</f>
        <v>valid</v>
      </c>
      <c r="R1570" t="s">
        <v>30</v>
      </c>
      <c r="X1570"/>
      <c r="Y1570"/>
      <c r="Z1570" t="s">
        <v>31</v>
      </c>
    </row>
    <row r="1571" spans="1:26" ht="100.8" x14ac:dyDescent="0.3">
      <c r="A1571" t="s">
        <v>2523</v>
      </c>
      <c r="B1571" t="s">
        <v>2508</v>
      </c>
      <c r="C1571">
        <v>3165</v>
      </c>
      <c r="D1571" t="str">
        <f>+VLOOKUP(C1571,Param!K:L,2,FALSE)</f>
        <v>GRAFICAS SAN SADURNI, S.L.</v>
      </c>
      <c r="E1571" t="s">
        <v>2524</v>
      </c>
      <c r="F1571" t="s">
        <v>28</v>
      </c>
      <c r="G1571" t="s">
        <v>29</v>
      </c>
      <c r="H1571" s="5">
        <v>315.19</v>
      </c>
      <c r="I1571" s="5">
        <v>334.73450000000003</v>
      </c>
      <c r="J1571" s="5">
        <v>-19.544499999999999</v>
      </c>
      <c r="K1571" s="5">
        <v>334.73450000000003</v>
      </c>
      <c r="L1571" s="5">
        <v>-19.544499999999999</v>
      </c>
      <c r="M1571" t="str">
        <f>IF(ISERROR(VLOOKUP(A1571,'[1]Ecart validé'!$A:$A,1,FALSE)),Z1571,"Ecart Validé")</f>
        <v>issue</v>
      </c>
      <c r="N1571" t="s">
        <v>2525</v>
      </c>
      <c r="O1571" t="s">
        <v>2526</v>
      </c>
      <c r="P1571" t="s">
        <v>85</v>
      </c>
      <c r="Q1571" t="s">
        <v>2527</v>
      </c>
      <c r="R1571" t="s">
        <v>30</v>
      </c>
      <c r="S1571" t="s">
        <v>42</v>
      </c>
      <c r="T1571" t="s">
        <v>43</v>
      </c>
      <c r="U1571" s="157" t="s">
        <v>2528</v>
      </c>
      <c r="V1571" t="s">
        <v>45</v>
      </c>
      <c r="W1571" t="s">
        <v>2529</v>
      </c>
      <c r="X1571" t="s">
        <v>2131</v>
      </c>
      <c r="Y1571" t="s">
        <v>2131</v>
      </c>
      <c r="Z1571" t="s">
        <v>88</v>
      </c>
    </row>
    <row r="1572" spans="1:26" x14ac:dyDescent="0.3">
      <c r="A1572" t="s">
        <v>2530</v>
      </c>
      <c r="B1572" t="s">
        <v>2508</v>
      </c>
      <c r="C1572">
        <v>3165</v>
      </c>
      <c r="D1572" t="str">
        <f>+VLOOKUP(C1572,Param!K:L,2,FALSE)</f>
        <v>GRAFICAS SAN SADURNI, S.L.</v>
      </c>
      <c r="E1572" t="s">
        <v>2524</v>
      </c>
      <c r="F1572" t="s">
        <v>33</v>
      </c>
      <c r="G1572" t="s">
        <v>29</v>
      </c>
      <c r="H1572" s="5">
        <v>16.52</v>
      </c>
      <c r="I1572" s="5">
        <v>16.515599999999999</v>
      </c>
      <c r="J1572" s="5">
        <v>4.4000000000004001E-3</v>
      </c>
      <c r="K1572" s="5">
        <v>16.515599999999999</v>
      </c>
      <c r="L1572" s="5">
        <v>4.4000000000004001E-3</v>
      </c>
      <c r="M1572" t="str">
        <f>IF(ISERROR(VLOOKUP(A1572,'[1]Ecart validé'!$A:$A,1,FALSE)),Z1572,"Ecart Validé")</f>
        <v>valid</v>
      </c>
      <c r="R1572" t="s">
        <v>30</v>
      </c>
      <c r="X1572"/>
      <c r="Y1572"/>
      <c r="Z1572" t="s">
        <v>31</v>
      </c>
    </row>
    <row r="1573" spans="1:26" x14ac:dyDescent="0.3">
      <c r="A1573" t="s">
        <v>2531</v>
      </c>
      <c r="B1573" t="s">
        <v>2508</v>
      </c>
      <c r="C1573">
        <v>3165</v>
      </c>
      <c r="D1573" t="str">
        <f>+VLOOKUP(C1573,Param!K:L,2,FALSE)</f>
        <v>GRAFICAS SAN SADURNI, S.L.</v>
      </c>
      <c r="E1573" t="s">
        <v>2524</v>
      </c>
      <c r="F1573" t="s">
        <v>35</v>
      </c>
      <c r="G1573" t="s">
        <v>29</v>
      </c>
      <c r="H1573" s="5">
        <v>51.06</v>
      </c>
      <c r="I1573" s="5">
        <v>51.0565</v>
      </c>
      <c r="J1573" s="5">
        <v>3.5000000000024998E-3</v>
      </c>
      <c r="K1573" s="5">
        <v>51.0565</v>
      </c>
      <c r="L1573" s="5">
        <v>3.5000000000024998E-3</v>
      </c>
      <c r="M1573" t="str">
        <f>IF(ISERROR(VLOOKUP(A1573,'[1]Ecart validé'!$A:$A,1,FALSE)),Z1573,"Ecart Validé")</f>
        <v>valid</v>
      </c>
      <c r="R1573" t="s">
        <v>30</v>
      </c>
      <c r="X1573"/>
      <c r="Y1573"/>
      <c r="Z1573" t="s">
        <v>31</v>
      </c>
    </row>
    <row r="1574" spans="1:26" x14ac:dyDescent="0.3">
      <c r="A1574" t="s">
        <v>2532</v>
      </c>
      <c r="B1574" t="s">
        <v>2508</v>
      </c>
      <c r="C1574">
        <v>3165</v>
      </c>
      <c r="D1574" t="str">
        <f>+VLOOKUP(C1574,Param!K:L,2,FALSE)</f>
        <v>GRAFICAS SAN SADURNI, S.L.</v>
      </c>
      <c r="E1574" t="s">
        <v>2524</v>
      </c>
      <c r="F1574" t="s">
        <v>37</v>
      </c>
      <c r="G1574" t="s">
        <v>29</v>
      </c>
      <c r="H1574" s="5">
        <v>38.340000000000003</v>
      </c>
      <c r="I1574" s="5">
        <v>38.338799999999999</v>
      </c>
      <c r="J1574" s="5">
        <v>1.2000000000043001E-3</v>
      </c>
      <c r="K1574" s="5">
        <v>38.338799999999999</v>
      </c>
      <c r="L1574" s="5">
        <v>1.2000000000043001E-3</v>
      </c>
      <c r="M1574" t="str">
        <f>IF(ISERROR(VLOOKUP(A1574,'[1]Ecart validé'!$A:$A,1,FALSE)),Z1574,"Ecart Validé")</f>
        <v>valid</v>
      </c>
      <c r="R1574" t="s">
        <v>30</v>
      </c>
      <c r="X1574"/>
      <c r="Y1574"/>
      <c r="Z1574" t="s">
        <v>31</v>
      </c>
    </row>
    <row r="1575" spans="1:26" x14ac:dyDescent="0.3">
      <c r="A1575" t="s">
        <v>2533</v>
      </c>
      <c r="B1575" t="s">
        <v>2508</v>
      </c>
      <c r="C1575">
        <v>3302</v>
      </c>
      <c r="D1575" t="str">
        <f>+VLOOKUP(C1575,Param!K:L,2,FALSE)</f>
        <v>JET'SAC - SPHERE PROFESSIONNEL</v>
      </c>
      <c r="E1575" t="s">
        <v>2534</v>
      </c>
      <c r="F1575" t="s">
        <v>35</v>
      </c>
      <c r="G1575" t="s">
        <v>29</v>
      </c>
      <c r="H1575" s="5">
        <v>3.5000000000309198E-3</v>
      </c>
      <c r="J1575" s="5">
        <v>3.5000000000309198E-3</v>
      </c>
      <c r="K1575" s="5">
        <v>3.5000000000309198E-3</v>
      </c>
      <c r="L1575" s="5">
        <v>0</v>
      </c>
      <c r="M1575" t="str">
        <f>IF(ISERROR(VLOOKUP(A1575,'[1]Ecart validé'!$A:$A,1,FALSE)),Z1575,"Ecart Validé")</f>
        <v>valid</v>
      </c>
      <c r="X1575"/>
      <c r="Y1575"/>
      <c r="Z1575" t="s">
        <v>31</v>
      </c>
    </row>
    <row r="1576" spans="1:26" x14ac:dyDescent="0.3">
      <c r="A1576" t="s">
        <v>2535</v>
      </c>
      <c r="B1576" t="s">
        <v>2508</v>
      </c>
      <c r="C1576">
        <v>3302</v>
      </c>
      <c r="D1576" t="str">
        <f>+VLOOKUP(C1576,Param!K:L,2,FALSE)</f>
        <v>JET'SAC - SPHERE PROFESSIONNEL</v>
      </c>
      <c r="E1576" t="s">
        <v>2534</v>
      </c>
      <c r="F1576" t="s">
        <v>51</v>
      </c>
      <c r="G1576" t="s">
        <v>29</v>
      </c>
      <c r="H1576" s="5">
        <v>1333.65</v>
      </c>
      <c r="I1576" s="5">
        <v>1333.6469999999999</v>
      </c>
      <c r="J1576" s="5">
        <v>3.0000000001564301E-3</v>
      </c>
      <c r="K1576" s="5">
        <v>1333.65</v>
      </c>
      <c r="L1576" s="5">
        <v>0</v>
      </c>
      <c r="M1576" t="str">
        <f>IF(ISERROR(VLOOKUP(A1576,'[1]Ecart validé'!$A:$A,1,FALSE)),Z1576,"Ecart Validé")</f>
        <v>valid</v>
      </c>
      <c r="R1576" t="s">
        <v>30</v>
      </c>
      <c r="X1576"/>
      <c r="Y1576"/>
      <c r="Z1576" t="s">
        <v>31</v>
      </c>
    </row>
    <row r="1577" spans="1:26" x14ac:dyDescent="0.3">
      <c r="A1577" t="s">
        <v>2536</v>
      </c>
      <c r="B1577" t="s">
        <v>2508</v>
      </c>
      <c r="C1577">
        <v>3336</v>
      </c>
      <c r="D1577" t="str">
        <f>+VLOOKUP(C1577,Param!K:L,2,FALSE)</f>
        <v>INDUSAL CENTRO, S.A. (INDUSAL)</v>
      </c>
      <c r="E1577" t="s">
        <v>2537</v>
      </c>
      <c r="F1577" t="s">
        <v>28</v>
      </c>
      <c r="G1577" t="s">
        <v>29</v>
      </c>
      <c r="H1577" s="5">
        <v>5732.17</v>
      </c>
      <c r="I1577" s="5">
        <v>5732.1670000000004</v>
      </c>
      <c r="J1577" s="5">
        <v>2.9999999997016801E-3</v>
      </c>
      <c r="K1577" s="5">
        <v>5732.17</v>
      </c>
      <c r="L1577" s="5">
        <v>0</v>
      </c>
      <c r="M1577" t="str">
        <f>IF(ISERROR(VLOOKUP(A1577,'[1]Ecart validé'!$A:$A,1,FALSE)),Z1577,"Ecart Validé")</f>
        <v>valid</v>
      </c>
      <c r="R1577" t="s">
        <v>30</v>
      </c>
      <c r="X1577"/>
      <c r="Y1577"/>
      <c r="Z1577" t="s">
        <v>31</v>
      </c>
    </row>
    <row r="1578" spans="1:26" x14ac:dyDescent="0.3">
      <c r="A1578" t="s">
        <v>2538</v>
      </c>
      <c r="B1578" t="s">
        <v>2508</v>
      </c>
      <c r="C1578">
        <v>3336</v>
      </c>
      <c r="D1578" t="str">
        <f>+VLOOKUP(C1578,Param!K:L,2,FALSE)</f>
        <v>INDUSAL CENTRO, S.A. (INDUSAL)</v>
      </c>
      <c r="E1578" t="s">
        <v>2537</v>
      </c>
      <c r="F1578" t="s">
        <v>33</v>
      </c>
      <c r="G1578" t="s">
        <v>29</v>
      </c>
      <c r="H1578" s="5">
        <v>347.17</v>
      </c>
      <c r="I1578" s="5">
        <v>347.17419999999998</v>
      </c>
      <c r="J1578" s="5">
        <v>-4.1999999999688901E-3</v>
      </c>
      <c r="K1578" s="5">
        <v>347.17</v>
      </c>
      <c r="L1578" s="5">
        <v>0</v>
      </c>
      <c r="M1578" t="str">
        <f>IF(ISERROR(VLOOKUP(A1578,'[1]Ecart validé'!$A:$A,1,FALSE)),Z1578,"Ecart Validé")</f>
        <v>valid</v>
      </c>
      <c r="R1578" t="s">
        <v>30</v>
      </c>
      <c r="X1578"/>
      <c r="Y1578"/>
      <c r="Z1578" t="s">
        <v>31</v>
      </c>
    </row>
    <row r="1579" spans="1:26" x14ac:dyDescent="0.3">
      <c r="A1579" t="s">
        <v>2539</v>
      </c>
      <c r="B1579" t="s">
        <v>2508</v>
      </c>
      <c r="C1579">
        <v>3336</v>
      </c>
      <c r="D1579" t="str">
        <f>+VLOOKUP(C1579,Param!K:L,2,FALSE)</f>
        <v>INDUSAL CENTRO, S.A. (INDUSAL)</v>
      </c>
      <c r="E1579" t="s">
        <v>2537</v>
      </c>
      <c r="F1579" t="s">
        <v>35</v>
      </c>
      <c r="G1579" t="s">
        <v>29</v>
      </c>
      <c r="H1579" s="5">
        <v>2878.37</v>
      </c>
      <c r="I1579" s="5">
        <v>2878.3685999999998</v>
      </c>
      <c r="J1579" s="5">
        <v>1.4000000001033099E-3</v>
      </c>
      <c r="K1579" s="5">
        <v>2878.37</v>
      </c>
      <c r="L1579" s="5">
        <v>0</v>
      </c>
      <c r="M1579" t="str">
        <f>IF(ISERROR(VLOOKUP(A1579,'[1]Ecart validé'!$A:$A,1,FALSE)),Z1579,"Ecart Validé")</f>
        <v>valid</v>
      </c>
      <c r="R1579" t="s">
        <v>30</v>
      </c>
      <c r="X1579"/>
      <c r="Y1579"/>
      <c r="Z1579" t="s">
        <v>31</v>
      </c>
    </row>
    <row r="1580" spans="1:26" x14ac:dyDescent="0.3">
      <c r="A1580" t="s">
        <v>2540</v>
      </c>
      <c r="B1580" t="s">
        <v>2508</v>
      </c>
      <c r="C1580">
        <v>3336</v>
      </c>
      <c r="D1580" t="str">
        <f>+VLOOKUP(C1580,Param!K:L,2,FALSE)</f>
        <v>INDUSAL CENTRO, S.A. (INDUSAL)</v>
      </c>
      <c r="E1580" t="s">
        <v>2537</v>
      </c>
      <c r="F1580" t="s">
        <v>37</v>
      </c>
      <c r="G1580" t="s">
        <v>29</v>
      </c>
      <c r="H1580" s="5">
        <v>1109.29</v>
      </c>
      <c r="I1580" s="5">
        <v>1109.2924</v>
      </c>
      <c r="J1580" s="5">
        <v>-2.40000000007967E-3</v>
      </c>
      <c r="K1580" s="5">
        <v>1109.29</v>
      </c>
      <c r="L1580" s="5">
        <v>0</v>
      </c>
      <c r="M1580" t="str">
        <f>IF(ISERROR(VLOOKUP(A1580,'[1]Ecart validé'!$A:$A,1,FALSE)),Z1580,"Ecart Validé")</f>
        <v>valid</v>
      </c>
      <c r="R1580" t="s">
        <v>30</v>
      </c>
      <c r="X1580"/>
      <c r="Y1580"/>
      <c r="Z1580" t="s">
        <v>31</v>
      </c>
    </row>
    <row r="1581" spans="1:26" x14ac:dyDescent="0.3">
      <c r="A1581" t="s">
        <v>2541</v>
      </c>
      <c r="B1581" t="s">
        <v>2508</v>
      </c>
      <c r="C1581">
        <v>3357</v>
      </c>
      <c r="D1581" t="str">
        <f>+VLOOKUP(C1581,Param!K:L,2,FALSE)</f>
        <v>LYRECO ESPAÑA, S.A.</v>
      </c>
      <c r="E1581" t="s">
        <v>2542</v>
      </c>
      <c r="F1581" t="s">
        <v>28</v>
      </c>
      <c r="G1581" t="s">
        <v>29</v>
      </c>
      <c r="H1581" s="5">
        <v>3028.7</v>
      </c>
      <c r="I1581" s="5">
        <v>3028.6941000000002</v>
      </c>
      <c r="J1581" s="5">
        <v>5.8999999996558403E-3</v>
      </c>
      <c r="K1581" s="5">
        <v>3028.7</v>
      </c>
      <c r="L1581" s="5">
        <v>0</v>
      </c>
      <c r="M1581" t="str">
        <f>IF(ISERROR(VLOOKUP(A1581,'[1]Ecart validé'!$A:$A,1,FALSE)),Z1581,"Ecart Validé")</f>
        <v>valid</v>
      </c>
      <c r="R1581" t="s">
        <v>30</v>
      </c>
      <c r="X1581"/>
      <c r="Y1581"/>
      <c r="Z1581" t="s">
        <v>31</v>
      </c>
    </row>
    <row r="1582" spans="1:26" x14ac:dyDescent="0.3">
      <c r="A1582" t="s">
        <v>2543</v>
      </c>
      <c r="B1582" t="s">
        <v>2508</v>
      </c>
      <c r="C1582">
        <v>3357</v>
      </c>
      <c r="D1582" t="str">
        <f>+VLOOKUP(C1582,Param!K:L,2,FALSE)</f>
        <v>LYRECO ESPAÑA, S.A.</v>
      </c>
      <c r="E1582" t="s">
        <v>2542</v>
      </c>
      <c r="F1582" t="s">
        <v>33</v>
      </c>
      <c r="G1582" t="s">
        <v>29</v>
      </c>
      <c r="H1582" s="5">
        <v>3226.46</v>
      </c>
      <c r="I1582" s="5">
        <v>3226.453</v>
      </c>
      <c r="J1582" s="5">
        <v>7.0000000000618396E-3</v>
      </c>
      <c r="K1582" s="5">
        <v>3226.46</v>
      </c>
      <c r="L1582" s="5">
        <v>0</v>
      </c>
      <c r="M1582" t="str">
        <f>IF(ISERROR(VLOOKUP(A1582,'[1]Ecart validé'!$A:$A,1,FALSE)),Z1582,"Ecart Validé")</f>
        <v>valid</v>
      </c>
      <c r="R1582" t="s">
        <v>30</v>
      </c>
      <c r="X1582"/>
      <c r="Y1582"/>
      <c r="Z1582" t="s">
        <v>31</v>
      </c>
    </row>
    <row r="1583" spans="1:26" x14ac:dyDescent="0.3">
      <c r="A1583" t="s">
        <v>2544</v>
      </c>
      <c r="B1583" t="s">
        <v>2508</v>
      </c>
      <c r="C1583">
        <v>3357</v>
      </c>
      <c r="D1583" t="str">
        <f>+VLOOKUP(C1583,Param!K:L,2,FALSE)</f>
        <v>LYRECO ESPAÑA, S.A.</v>
      </c>
      <c r="E1583" t="s">
        <v>2542</v>
      </c>
      <c r="F1583" t="s">
        <v>35</v>
      </c>
      <c r="G1583" t="s">
        <v>29</v>
      </c>
      <c r="H1583" s="5">
        <v>1787.6699999999901</v>
      </c>
      <c r="I1583" s="5">
        <v>1787.6686</v>
      </c>
      <c r="J1583" s="5">
        <v>1.3999999998759399E-3</v>
      </c>
      <c r="K1583" s="5">
        <v>1787.6699999999901</v>
      </c>
      <c r="L1583" s="5">
        <v>0</v>
      </c>
      <c r="M1583" t="str">
        <f>IF(ISERROR(VLOOKUP(A1583,'[1]Ecart validé'!$A:$A,1,FALSE)),Z1583,"Ecart Validé")</f>
        <v>valid</v>
      </c>
      <c r="R1583" t="s">
        <v>30</v>
      </c>
      <c r="X1583"/>
      <c r="Y1583"/>
      <c r="Z1583" t="s">
        <v>31</v>
      </c>
    </row>
    <row r="1584" spans="1:26" x14ac:dyDescent="0.3">
      <c r="A1584" t="s">
        <v>2545</v>
      </c>
      <c r="B1584" t="s">
        <v>2508</v>
      </c>
      <c r="C1584">
        <v>3357</v>
      </c>
      <c r="D1584" t="str">
        <f>+VLOOKUP(C1584,Param!K:L,2,FALSE)</f>
        <v>LYRECO ESPAÑA, S.A.</v>
      </c>
      <c r="E1584" t="s">
        <v>2542</v>
      </c>
      <c r="F1584" t="s">
        <v>37</v>
      </c>
      <c r="G1584" t="s">
        <v>29</v>
      </c>
      <c r="H1584" s="5">
        <v>1008.26</v>
      </c>
      <c r="I1584" s="5">
        <v>1008.2537</v>
      </c>
      <c r="J1584" s="5">
        <v>6.3000000000101803E-3</v>
      </c>
      <c r="K1584" s="5">
        <v>1008.26</v>
      </c>
      <c r="L1584" s="5">
        <v>0</v>
      </c>
      <c r="M1584" t="str">
        <f>IF(ISERROR(VLOOKUP(A1584,'[1]Ecart validé'!$A:$A,1,FALSE)),Z1584,"Ecart Validé")</f>
        <v>valid</v>
      </c>
      <c r="R1584" t="s">
        <v>30</v>
      </c>
      <c r="X1584"/>
      <c r="Y1584"/>
      <c r="Z1584" t="s">
        <v>31</v>
      </c>
    </row>
    <row r="1585" spans="1:26" x14ac:dyDescent="0.3">
      <c r="A1585" t="s">
        <v>2546</v>
      </c>
      <c r="B1585" t="s">
        <v>2508</v>
      </c>
      <c r="C1585">
        <v>3362</v>
      </c>
      <c r="D1585" t="str">
        <f>+VLOOKUP(C1585,Param!K:L,2,FALSE)</f>
        <v>TELEFONICA DE ESPAÑA, S.A.</v>
      </c>
      <c r="E1585" t="s">
        <v>2547</v>
      </c>
      <c r="F1585" t="s">
        <v>28</v>
      </c>
      <c r="G1585" t="s">
        <v>29</v>
      </c>
      <c r="H1585" s="5">
        <v>301.89999999999998</v>
      </c>
      <c r="I1585" s="5">
        <v>301.90429999999998</v>
      </c>
      <c r="J1585" s="5">
        <v>-4.3000000000006297E-3</v>
      </c>
      <c r="K1585" s="5">
        <v>301.89999999999998</v>
      </c>
      <c r="L1585" s="5">
        <v>0</v>
      </c>
      <c r="M1585" t="str">
        <f>IF(ISERROR(VLOOKUP(A1585,'[1]Ecart validé'!$A:$A,1,FALSE)),Z1585,"Ecart Validé")</f>
        <v>valid</v>
      </c>
      <c r="R1585" t="s">
        <v>30</v>
      </c>
      <c r="X1585"/>
      <c r="Y1585"/>
      <c r="Z1585" t="s">
        <v>31</v>
      </c>
    </row>
    <row r="1586" spans="1:26" x14ac:dyDescent="0.3">
      <c r="A1586" t="s">
        <v>2548</v>
      </c>
      <c r="B1586" t="s">
        <v>2508</v>
      </c>
      <c r="C1586">
        <v>3362</v>
      </c>
      <c r="D1586" t="str">
        <f>+VLOOKUP(C1586,Param!K:L,2,FALSE)</f>
        <v>TELEFONICA DE ESPAÑA, S.A.</v>
      </c>
      <c r="E1586" t="s">
        <v>2547</v>
      </c>
      <c r="F1586" t="s">
        <v>33</v>
      </c>
      <c r="G1586" t="s">
        <v>29</v>
      </c>
      <c r="H1586" s="5">
        <v>301.89999999999998</v>
      </c>
      <c r="I1586" s="5">
        <v>301.90429999999998</v>
      </c>
      <c r="J1586" s="5">
        <v>-4.3000000000006297E-3</v>
      </c>
      <c r="K1586" s="5">
        <v>301.89999999999998</v>
      </c>
      <c r="L1586" s="5">
        <v>0</v>
      </c>
      <c r="M1586" t="str">
        <f>IF(ISERROR(VLOOKUP(A1586,'[1]Ecart validé'!$A:$A,1,FALSE)),Z1586,"Ecart Validé")</f>
        <v>valid</v>
      </c>
      <c r="R1586" t="s">
        <v>30</v>
      </c>
      <c r="X1586"/>
      <c r="Y1586"/>
      <c r="Z1586" t="s">
        <v>31</v>
      </c>
    </row>
    <row r="1587" spans="1:26" x14ac:dyDescent="0.3">
      <c r="A1587" t="s">
        <v>2549</v>
      </c>
      <c r="B1587" t="s">
        <v>2508</v>
      </c>
      <c r="C1587">
        <v>3362</v>
      </c>
      <c r="D1587" t="str">
        <f>+VLOOKUP(C1587,Param!K:L,2,FALSE)</f>
        <v>TELEFONICA DE ESPAÑA, S.A.</v>
      </c>
      <c r="E1587" t="s">
        <v>2547</v>
      </c>
      <c r="F1587" t="s">
        <v>35</v>
      </c>
      <c r="G1587" t="s">
        <v>29</v>
      </c>
      <c r="H1587" s="5">
        <v>301.89999999999998</v>
      </c>
      <c r="I1587" s="5">
        <v>301.9042</v>
      </c>
      <c r="J1587" s="5">
        <v>-4.20000000002573E-3</v>
      </c>
      <c r="K1587" s="5">
        <v>301.89999999999998</v>
      </c>
      <c r="L1587" s="5">
        <v>0</v>
      </c>
      <c r="M1587" t="str">
        <f>IF(ISERROR(VLOOKUP(A1587,'[1]Ecart validé'!$A:$A,1,FALSE)),Z1587,"Ecart Validé")</f>
        <v>valid</v>
      </c>
      <c r="R1587" t="s">
        <v>30</v>
      </c>
      <c r="X1587"/>
      <c r="Y1587"/>
      <c r="Z1587" t="s">
        <v>31</v>
      </c>
    </row>
    <row r="1588" spans="1:26" x14ac:dyDescent="0.3">
      <c r="A1588" t="s">
        <v>2550</v>
      </c>
      <c r="B1588" t="s">
        <v>2508</v>
      </c>
      <c r="C1588">
        <v>3362</v>
      </c>
      <c r="D1588" t="str">
        <f>+VLOOKUP(C1588,Param!K:L,2,FALSE)</f>
        <v>TELEFONICA DE ESPAÑA, S.A.</v>
      </c>
      <c r="E1588" t="s">
        <v>2547</v>
      </c>
      <c r="F1588" t="s">
        <v>37</v>
      </c>
      <c r="G1588" t="s">
        <v>29</v>
      </c>
      <c r="H1588" s="5">
        <v>388.39</v>
      </c>
      <c r="I1588" s="5">
        <v>388.39249999999998</v>
      </c>
      <c r="J1588" s="5">
        <v>-2.4999999999977202E-3</v>
      </c>
      <c r="K1588" s="5">
        <v>388.39</v>
      </c>
      <c r="L1588" s="5">
        <v>0</v>
      </c>
      <c r="M1588" t="str">
        <f>IF(ISERROR(VLOOKUP(A1588,'[1]Ecart validé'!$A:$A,1,FALSE)),Z1588,"Ecart Validé")</f>
        <v>valid</v>
      </c>
      <c r="R1588" t="s">
        <v>30</v>
      </c>
      <c r="X1588"/>
      <c r="Y1588"/>
      <c r="Z1588" t="s">
        <v>31</v>
      </c>
    </row>
    <row r="1589" spans="1:26" x14ac:dyDescent="0.3">
      <c r="A1589" t="s">
        <v>2551</v>
      </c>
      <c r="B1589" t="s">
        <v>2508</v>
      </c>
      <c r="C1589">
        <v>3362</v>
      </c>
      <c r="D1589" t="str">
        <f>+VLOOKUP(C1589,Param!K:L,2,FALSE)</f>
        <v>TELEFONICA DE ESPAÑA, S.A.</v>
      </c>
      <c r="E1589" t="s">
        <v>2552</v>
      </c>
      <c r="F1589" t="s">
        <v>28</v>
      </c>
      <c r="G1589" t="s">
        <v>29</v>
      </c>
      <c r="H1589" s="5">
        <v>5260.26</v>
      </c>
      <c r="I1589" s="5">
        <v>5260.2591000000002</v>
      </c>
      <c r="J1589" s="5">
        <v>9.0000000000145497E-4</v>
      </c>
      <c r="K1589" s="5">
        <v>5260.26</v>
      </c>
      <c r="L1589" s="5">
        <v>0</v>
      </c>
      <c r="M1589" t="str">
        <f>IF(ISERROR(VLOOKUP(A1589,'[1]Ecart validé'!$A:$A,1,FALSE)),Z1589,"Ecart Validé")</f>
        <v>valid</v>
      </c>
      <c r="R1589" t="s">
        <v>30</v>
      </c>
      <c r="X1589"/>
      <c r="Y1589"/>
      <c r="Z1589" t="s">
        <v>31</v>
      </c>
    </row>
    <row r="1590" spans="1:26" x14ac:dyDescent="0.3">
      <c r="A1590" t="s">
        <v>2553</v>
      </c>
      <c r="B1590" t="s">
        <v>2508</v>
      </c>
      <c r="C1590">
        <v>3362</v>
      </c>
      <c r="D1590" t="str">
        <f>+VLOOKUP(C1590,Param!K:L,2,FALSE)</f>
        <v>TELEFONICA DE ESPAÑA, S.A.</v>
      </c>
      <c r="E1590" t="s">
        <v>2552</v>
      </c>
      <c r="F1590" t="s">
        <v>33</v>
      </c>
      <c r="G1590" t="s">
        <v>29</v>
      </c>
      <c r="H1590" s="5">
        <v>5347.81</v>
      </c>
      <c r="I1590" s="5">
        <v>5347.8067000000001</v>
      </c>
      <c r="J1590" s="5">
        <v>3.3000000003085002E-3</v>
      </c>
      <c r="K1590" s="5">
        <v>5347.81</v>
      </c>
      <c r="L1590" s="5">
        <v>0</v>
      </c>
      <c r="M1590" t="str">
        <f>IF(ISERROR(VLOOKUP(A1590,'[1]Ecart validé'!$A:$A,1,FALSE)),Z1590,"Ecart Validé")</f>
        <v>valid</v>
      </c>
      <c r="R1590" t="s">
        <v>30</v>
      </c>
      <c r="X1590"/>
      <c r="Y1590"/>
      <c r="Z1590" t="s">
        <v>31</v>
      </c>
    </row>
    <row r="1591" spans="1:26" x14ac:dyDescent="0.3">
      <c r="A1591" t="s">
        <v>2554</v>
      </c>
      <c r="B1591" t="s">
        <v>2508</v>
      </c>
      <c r="C1591">
        <v>3362</v>
      </c>
      <c r="D1591" t="str">
        <f>+VLOOKUP(C1591,Param!K:L,2,FALSE)</f>
        <v>TELEFONICA DE ESPAÑA, S.A.</v>
      </c>
      <c r="E1591" t="s">
        <v>2552</v>
      </c>
      <c r="F1591" t="s">
        <v>35</v>
      </c>
      <c r="G1591" t="s">
        <v>29</v>
      </c>
      <c r="H1591" s="5">
        <v>5347.81</v>
      </c>
      <c r="I1591" s="5">
        <v>5347.8067000000001</v>
      </c>
      <c r="J1591" s="5">
        <v>3.3000000003085002E-3</v>
      </c>
      <c r="K1591" s="5">
        <v>5347.81</v>
      </c>
      <c r="L1591" s="5">
        <v>0</v>
      </c>
      <c r="M1591" t="str">
        <f>IF(ISERROR(VLOOKUP(A1591,'[1]Ecart validé'!$A:$A,1,FALSE)),Z1591,"Ecart Validé")</f>
        <v>valid</v>
      </c>
      <c r="R1591" t="s">
        <v>30</v>
      </c>
      <c r="X1591"/>
      <c r="Y1591"/>
      <c r="Z1591" t="s">
        <v>31</v>
      </c>
    </row>
    <row r="1592" spans="1:26" x14ac:dyDescent="0.3">
      <c r="A1592" t="s">
        <v>2555</v>
      </c>
      <c r="B1592" t="s">
        <v>2508</v>
      </c>
      <c r="C1592">
        <v>3362</v>
      </c>
      <c r="D1592" t="str">
        <f>+VLOOKUP(C1592,Param!K:L,2,FALSE)</f>
        <v>TELEFONICA DE ESPAÑA, S.A.</v>
      </c>
      <c r="E1592" t="s">
        <v>2552</v>
      </c>
      <c r="F1592" t="s">
        <v>37</v>
      </c>
      <c r="G1592" t="s">
        <v>29</v>
      </c>
      <c r="H1592" s="5">
        <v>5265.18</v>
      </c>
      <c r="I1592" s="5">
        <v>5265.1833999999999</v>
      </c>
      <c r="J1592" s="5">
        <v>-3.3999999996012702E-3</v>
      </c>
      <c r="K1592" s="5">
        <v>5265.18</v>
      </c>
      <c r="L1592" s="5">
        <v>0</v>
      </c>
      <c r="M1592" t="str">
        <f>IF(ISERROR(VLOOKUP(A1592,'[1]Ecart validé'!$A:$A,1,FALSE)),Z1592,"Ecart Validé")</f>
        <v>valid</v>
      </c>
      <c r="R1592" t="s">
        <v>30</v>
      </c>
      <c r="X1592"/>
      <c r="Y1592"/>
      <c r="Z1592" t="s">
        <v>31</v>
      </c>
    </row>
    <row r="1593" spans="1:26" x14ac:dyDescent="0.3">
      <c r="A1593" t="s">
        <v>2556</v>
      </c>
      <c r="B1593" t="s">
        <v>2508</v>
      </c>
      <c r="C1593">
        <v>3362</v>
      </c>
      <c r="D1593" t="str">
        <f>+VLOOKUP(C1593,Param!K:L,2,FALSE)</f>
        <v>TELEFONICA DE ESPAÑA, S.A.</v>
      </c>
      <c r="E1593" t="s">
        <v>2557</v>
      </c>
      <c r="F1593" t="s">
        <v>28</v>
      </c>
      <c r="G1593" t="s">
        <v>29</v>
      </c>
      <c r="H1593" s="5">
        <v>19851.64</v>
      </c>
      <c r="I1593" s="5">
        <v>19851.641599999999</v>
      </c>
      <c r="J1593" s="5">
        <v>-1.59999999959836E-3</v>
      </c>
      <c r="K1593" s="5">
        <v>19851.64</v>
      </c>
      <c r="L1593" s="5">
        <v>0</v>
      </c>
      <c r="M1593" t="str">
        <f>IF(ISERROR(VLOOKUP(A1593,'[1]Ecart validé'!$A:$A,1,FALSE)),Z1593,"Ecart Validé")</f>
        <v>valid</v>
      </c>
      <c r="R1593" t="s">
        <v>30</v>
      </c>
      <c r="X1593"/>
      <c r="Y1593"/>
      <c r="Z1593" t="s">
        <v>31</v>
      </c>
    </row>
    <row r="1594" spans="1:26" x14ac:dyDescent="0.3">
      <c r="A1594" t="s">
        <v>2558</v>
      </c>
      <c r="B1594" t="s">
        <v>2508</v>
      </c>
      <c r="C1594">
        <v>3362</v>
      </c>
      <c r="D1594" t="str">
        <f>+VLOOKUP(C1594,Param!K:L,2,FALSE)</f>
        <v>TELEFONICA DE ESPAÑA, S.A.</v>
      </c>
      <c r="E1594" t="s">
        <v>2557</v>
      </c>
      <c r="F1594" t="s">
        <v>33</v>
      </c>
      <c r="G1594" t="s">
        <v>29</v>
      </c>
      <c r="H1594" s="5">
        <v>17188.29</v>
      </c>
      <c r="I1594" s="5">
        <v>17188.287899999999</v>
      </c>
      <c r="J1594" s="5">
        <v>2.1000000015192199E-3</v>
      </c>
      <c r="K1594" s="5">
        <v>17188.29</v>
      </c>
      <c r="L1594" s="5">
        <v>0</v>
      </c>
      <c r="M1594" t="str">
        <f>IF(ISERROR(VLOOKUP(A1594,'[1]Ecart validé'!$A:$A,1,FALSE)),Z1594,"Ecart Validé")</f>
        <v>valid</v>
      </c>
      <c r="R1594" t="s">
        <v>30</v>
      </c>
      <c r="X1594"/>
      <c r="Y1594"/>
      <c r="Z1594" t="s">
        <v>31</v>
      </c>
    </row>
    <row r="1595" spans="1:26" x14ac:dyDescent="0.3">
      <c r="A1595" t="s">
        <v>2559</v>
      </c>
      <c r="B1595" t="s">
        <v>2508</v>
      </c>
      <c r="C1595">
        <v>3362</v>
      </c>
      <c r="D1595" t="str">
        <f>+VLOOKUP(C1595,Param!K:L,2,FALSE)</f>
        <v>TELEFONICA DE ESPAÑA, S.A.</v>
      </c>
      <c r="E1595" t="s">
        <v>2557</v>
      </c>
      <c r="F1595" t="s">
        <v>35</v>
      </c>
      <c r="G1595" t="s">
        <v>29</v>
      </c>
      <c r="H1595" s="5">
        <v>17185.28</v>
      </c>
      <c r="I1595" s="5">
        <v>17185.282500000001</v>
      </c>
      <c r="J1595" s="5">
        <v>-2.5000000023282999E-3</v>
      </c>
      <c r="K1595" s="5">
        <v>17185.28</v>
      </c>
      <c r="L1595" s="5">
        <v>0</v>
      </c>
      <c r="M1595" t="str">
        <f>IF(ISERROR(VLOOKUP(A1595,'[1]Ecart validé'!$A:$A,1,FALSE)),Z1595,"Ecart Validé")</f>
        <v>valid</v>
      </c>
      <c r="R1595" t="s">
        <v>30</v>
      </c>
      <c r="X1595"/>
      <c r="Y1595"/>
      <c r="Z1595" t="s">
        <v>31</v>
      </c>
    </row>
    <row r="1596" spans="1:26" x14ac:dyDescent="0.3">
      <c r="A1596" t="s">
        <v>2560</v>
      </c>
      <c r="B1596" t="s">
        <v>2508</v>
      </c>
      <c r="C1596">
        <v>3362</v>
      </c>
      <c r="D1596" t="str">
        <f>+VLOOKUP(C1596,Param!K:L,2,FALSE)</f>
        <v>TELEFONICA DE ESPAÑA, S.A.</v>
      </c>
      <c r="E1596" t="s">
        <v>2557</v>
      </c>
      <c r="F1596" t="s">
        <v>37</v>
      </c>
      <c r="G1596" t="s">
        <v>29</v>
      </c>
      <c r="H1596" s="5">
        <v>17467.169999999998</v>
      </c>
      <c r="I1596" s="5">
        <v>17467.1682</v>
      </c>
      <c r="J1596" s="5">
        <v>1.7999999981839199E-3</v>
      </c>
      <c r="K1596" s="5">
        <v>17467.169999999998</v>
      </c>
      <c r="L1596" s="5">
        <v>0</v>
      </c>
      <c r="M1596" t="str">
        <f>IF(ISERROR(VLOOKUP(A1596,'[1]Ecart validé'!$A:$A,1,FALSE)),Z1596,"Ecart Validé")</f>
        <v>valid</v>
      </c>
      <c r="R1596" t="s">
        <v>30</v>
      </c>
      <c r="X1596"/>
      <c r="Y1596"/>
      <c r="Z1596" t="s">
        <v>31</v>
      </c>
    </row>
    <row r="1597" spans="1:26" x14ac:dyDescent="0.3">
      <c r="A1597" t="s">
        <v>2561</v>
      </c>
      <c r="B1597" t="s">
        <v>2508</v>
      </c>
      <c r="C1597">
        <v>3390</v>
      </c>
      <c r="D1597" t="str">
        <f>+VLOOKUP(C1597,Param!K:L,2,FALSE)</f>
        <v>HICOPLA S.L.</v>
      </c>
      <c r="E1597" t="s">
        <v>2562</v>
      </c>
      <c r="F1597" t="s">
        <v>28</v>
      </c>
      <c r="G1597" t="s">
        <v>29</v>
      </c>
      <c r="H1597" s="5">
        <v>208.59</v>
      </c>
      <c r="I1597" s="5">
        <v>208.59</v>
      </c>
      <c r="J1597" s="5">
        <v>0</v>
      </c>
      <c r="K1597" s="5">
        <v>208.59</v>
      </c>
      <c r="L1597" s="5">
        <v>0</v>
      </c>
      <c r="M1597" t="str">
        <f>IF(ISERROR(VLOOKUP(A1597,'[1]Ecart validé'!$A:$A,1,FALSE)),Z1597,"Ecart Validé")</f>
        <v>valid</v>
      </c>
      <c r="R1597" t="s">
        <v>30</v>
      </c>
      <c r="X1597"/>
      <c r="Y1597"/>
      <c r="Z1597" t="s">
        <v>31</v>
      </c>
    </row>
    <row r="1598" spans="1:26" x14ac:dyDescent="0.3">
      <c r="A1598" t="s">
        <v>2563</v>
      </c>
      <c r="B1598" t="s">
        <v>2508</v>
      </c>
      <c r="C1598">
        <v>3390</v>
      </c>
      <c r="D1598" t="str">
        <f>+VLOOKUP(C1598,Param!K:L,2,FALSE)</f>
        <v>HICOPLA S.L.</v>
      </c>
      <c r="E1598" t="s">
        <v>2562</v>
      </c>
      <c r="F1598" t="s">
        <v>33</v>
      </c>
      <c r="G1598" t="s">
        <v>29</v>
      </c>
      <c r="H1598" s="5">
        <v>36.630000000000003</v>
      </c>
      <c r="I1598" s="5">
        <v>36.628999999999998</v>
      </c>
      <c r="J1598" s="5">
        <v>1.0000000000047701E-3</v>
      </c>
      <c r="K1598" s="5">
        <v>36.630000000000003</v>
      </c>
      <c r="L1598" s="5">
        <v>0</v>
      </c>
      <c r="M1598" t="str">
        <f>IF(ISERROR(VLOOKUP(A1598,'[1]Ecart validé'!$A:$A,1,FALSE)),Z1598,"Ecart Validé")</f>
        <v>valid</v>
      </c>
      <c r="R1598" t="s">
        <v>30</v>
      </c>
      <c r="X1598"/>
      <c r="Y1598"/>
      <c r="Z1598" t="s">
        <v>31</v>
      </c>
    </row>
    <row r="1599" spans="1:26" x14ac:dyDescent="0.3">
      <c r="A1599" t="s">
        <v>2564</v>
      </c>
      <c r="B1599" t="s">
        <v>2508</v>
      </c>
      <c r="C1599">
        <v>3390</v>
      </c>
      <c r="D1599" t="str">
        <f>+VLOOKUP(C1599,Param!K:L,2,FALSE)</f>
        <v>HICOPLA S.L.</v>
      </c>
      <c r="E1599" t="s">
        <v>2562</v>
      </c>
      <c r="F1599" t="s">
        <v>35</v>
      </c>
      <c r="G1599" t="s">
        <v>29</v>
      </c>
      <c r="H1599" s="5">
        <v>93.75</v>
      </c>
      <c r="I1599" s="5">
        <v>93.753500000000003</v>
      </c>
      <c r="J1599" s="5">
        <v>-3.5000000000024998E-3</v>
      </c>
      <c r="K1599" s="5">
        <v>93.75</v>
      </c>
      <c r="L1599" s="5">
        <v>0</v>
      </c>
      <c r="M1599" t="str">
        <f>IF(ISERROR(VLOOKUP(A1599,'[1]Ecart validé'!$A:$A,1,FALSE)),Z1599,"Ecart Validé")</f>
        <v>valid</v>
      </c>
      <c r="R1599" t="s">
        <v>30</v>
      </c>
      <c r="X1599"/>
      <c r="Y1599"/>
      <c r="Z1599" t="s">
        <v>31</v>
      </c>
    </row>
    <row r="1600" spans="1:26" x14ac:dyDescent="0.3">
      <c r="A1600" t="s">
        <v>2565</v>
      </c>
      <c r="B1600" t="s">
        <v>2508</v>
      </c>
      <c r="C1600">
        <v>3390</v>
      </c>
      <c r="D1600" t="str">
        <f>+VLOOKUP(C1600,Param!K:L,2,FALSE)</f>
        <v>HICOPLA S.L.</v>
      </c>
      <c r="E1600" t="s">
        <v>2562</v>
      </c>
      <c r="F1600" t="s">
        <v>37</v>
      </c>
      <c r="G1600" t="s">
        <v>29</v>
      </c>
      <c r="H1600" s="5">
        <v>72.650000000000006</v>
      </c>
      <c r="I1600" s="5">
        <v>72.650000000000006</v>
      </c>
      <c r="J1600" s="5">
        <v>0</v>
      </c>
      <c r="K1600" s="5">
        <v>72.650000000000006</v>
      </c>
      <c r="L1600" s="5">
        <v>0</v>
      </c>
      <c r="M1600" t="str">
        <f>IF(ISERROR(VLOOKUP(A1600,'[1]Ecart validé'!$A:$A,1,FALSE)),Z1600,"Ecart Validé")</f>
        <v>valid</v>
      </c>
      <c r="R1600" t="s">
        <v>30</v>
      </c>
      <c r="X1600"/>
      <c r="Y1600"/>
      <c r="Z1600" t="s">
        <v>31</v>
      </c>
    </row>
    <row r="1601" spans="1:26" x14ac:dyDescent="0.3">
      <c r="A1601" t="s">
        <v>2566</v>
      </c>
      <c r="B1601" t="s">
        <v>2508</v>
      </c>
      <c r="C1601">
        <v>3395</v>
      </c>
      <c r="D1601" t="str">
        <f>+VLOOKUP(C1601,Param!K:L,2,FALSE)</f>
        <v>TÜV RHEINLAND IBERICA INSPECTION, CERTIFICATION &amp; TESTING, S.A.</v>
      </c>
      <c r="E1601" t="s">
        <v>2567</v>
      </c>
      <c r="F1601" t="s">
        <v>28</v>
      </c>
      <c r="G1601" t="s">
        <v>29</v>
      </c>
      <c r="H1601" s="5">
        <v>61.85</v>
      </c>
      <c r="I1601" s="5">
        <v>61.846200000000003</v>
      </c>
      <c r="J1601" s="5">
        <v>3.7999999999982401E-3</v>
      </c>
      <c r="K1601" s="5">
        <v>61.85</v>
      </c>
      <c r="L1601" s="5">
        <v>0</v>
      </c>
      <c r="M1601" t="str">
        <f>IF(ISERROR(VLOOKUP(A1601,'[1]Ecart validé'!$A:$A,1,FALSE)),Z1601,"Ecart Validé")</f>
        <v>valid</v>
      </c>
      <c r="R1601" t="s">
        <v>30</v>
      </c>
      <c r="X1601"/>
      <c r="Y1601"/>
      <c r="Z1601" t="s">
        <v>31</v>
      </c>
    </row>
    <row r="1602" spans="1:26" x14ac:dyDescent="0.3">
      <c r="A1602" t="s">
        <v>2568</v>
      </c>
      <c r="B1602" t="s">
        <v>2508</v>
      </c>
      <c r="C1602">
        <v>3395</v>
      </c>
      <c r="D1602" t="str">
        <f>+VLOOKUP(C1602,Param!K:L,2,FALSE)</f>
        <v>TÜV RHEINLAND IBERICA INSPECTION, CERTIFICATION &amp; TESTING, S.A.</v>
      </c>
      <c r="E1602" t="s">
        <v>2567</v>
      </c>
      <c r="F1602" t="s">
        <v>33</v>
      </c>
      <c r="G1602" t="s">
        <v>29</v>
      </c>
      <c r="H1602" s="5">
        <v>85.47</v>
      </c>
      <c r="I1602" s="5">
        <v>85.466399999999993</v>
      </c>
      <c r="J1602" s="5">
        <v>3.6000000000058199E-3</v>
      </c>
      <c r="K1602" s="5">
        <v>85.47</v>
      </c>
      <c r="L1602" s="5">
        <v>0</v>
      </c>
      <c r="M1602" t="str">
        <f>IF(ISERROR(VLOOKUP(A1602,'[1]Ecart validé'!$A:$A,1,FALSE)),Z1602,"Ecart Validé")</f>
        <v>valid</v>
      </c>
      <c r="R1602" t="s">
        <v>30</v>
      </c>
      <c r="X1602"/>
      <c r="Y1602"/>
      <c r="Z1602" t="s">
        <v>31</v>
      </c>
    </row>
    <row r="1603" spans="1:26" x14ac:dyDescent="0.3">
      <c r="A1603" t="s">
        <v>2569</v>
      </c>
      <c r="B1603" t="s">
        <v>2508</v>
      </c>
      <c r="C1603">
        <v>3395</v>
      </c>
      <c r="D1603" t="str">
        <f>+VLOOKUP(C1603,Param!K:L,2,FALSE)</f>
        <v>TÜV RHEINLAND IBERICA INSPECTION, CERTIFICATION &amp; TESTING, S.A.</v>
      </c>
      <c r="E1603" t="s">
        <v>2567</v>
      </c>
      <c r="F1603" t="s">
        <v>35</v>
      </c>
      <c r="G1603" t="s">
        <v>29</v>
      </c>
      <c r="H1603" s="5">
        <v>52.87</v>
      </c>
      <c r="I1603" s="5">
        <v>52.866300000000003</v>
      </c>
      <c r="J1603" s="5">
        <v>3.69999999999492E-3</v>
      </c>
      <c r="K1603" s="5">
        <v>52.87</v>
      </c>
      <c r="L1603" s="5">
        <v>0</v>
      </c>
      <c r="M1603" t="str">
        <f>IF(ISERROR(VLOOKUP(A1603,'[1]Ecart validé'!$A:$A,1,FALSE)),Z1603,"Ecart Validé")</f>
        <v>valid</v>
      </c>
      <c r="R1603" t="s">
        <v>30</v>
      </c>
      <c r="X1603"/>
      <c r="Y1603"/>
      <c r="Z1603" t="s">
        <v>31</v>
      </c>
    </row>
    <row r="1604" spans="1:26" x14ac:dyDescent="0.3">
      <c r="A1604" t="s">
        <v>2570</v>
      </c>
      <c r="B1604" t="s">
        <v>2508</v>
      </c>
      <c r="C1604">
        <v>3395</v>
      </c>
      <c r="D1604" t="str">
        <f>+VLOOKUP(C1604,Param!K:L,2,FALSE)</f>
        <v>TÜV RHEINLAND IBERICA INSPECTION, CERTIFICATION &amp; TESTING, S.A.</v>
      </c>
      <c r="E1604" t="s">
        <v>2567</v>
      </c>
      <c r="F1604" t="s">
        <v>37</v>
      </c>
      <c r="G1604" t="s">
        <v>29</v>
      </c>
      <c r="H1604" s="5">
        <v>68.88</v>
      </c>
      <c r="I1604" s="5">
        <v>68.882999999999996</v>
      </c>
      <c r="J1604" s="5">
        <v>-3.0000000000001098E-3</v>
      </c>
      <c r="K1604" s="5">
        <v>68.88</v>
      </c>
      <c r="L1604" s="5">
        <v>0</v>
      </c>
      <c r="M1604" t="str">
        <f>IF(ISERROR(VLOOKUP(A1604,'[1]Ecart validé'!$A:$A,1,FALSE)),Z1604,"Ecart Validé")</f>
        <v>valid</v>
      </c>
      <c r="R1604" t="s">
        <v>30</v>
      </c>
      <c r="X1604"/>
      <c r="Y1604"/>
      <c r="Z1604" t="s">
        <v>31</v>
      </c>
    </row>
    <row r="1605" spans="1:26" x14ac:dyDescent="0.3">
      <c r="A1605" t="s">
        <v>2571</v>
      </c>
      <c r="B1605" t="s">
        <v>2508</v>
      </c>
      <c r="C1605">
        <v>3423</v>
      </c>
      <c r="D1605" t="str">
        <f>+VLOOKUP(C1605,Param!K:L,2,FALSE)</f>
        <v>RENTOKIL INITIAL ESPAÑA, S.A.</v>
      </c>
      <c r="E1605" t="s">
        <v>2572</v>
      </c>
      <c r="F1605" t="s">
        <v>28</v>
      </c>
      <c r="G1605" t="s">
        <v>29</v>
      </c>
      <c r="H1605" s="5">
        <v>267.12</v>
      </c>
      <c r="I1605" s="5">
        <v>267.12259999999998</v>
      </c>
      <c r="J1605" s="5">
        <v>-2.5999999999726199E-3</v>
      </c>
      <c r="K1605" s="5">
        <v>267.12</v>
      </c>
      <c r="L1605" s="5">
        <v>0</v>
      </c>
      <c r="M1605" t="str">
        <f>IF(ISERROR(VLOOKUP(A1605,'[1]Ecart validé'!$A:$A,1,FALSE)),Z1605,"Ecart Validé")</f>
        <v>valid</v>
      </c>
      <c r="R1605" t="s">
        <v>30</v>
      </c>
      <c r="X1605"/>
      <c r="Y1605"/>
      <c r="Z1605" t="s">
        <v>31</v>
      </c>
    </row>
    <row r="1606" spans="1:26" x14ac:dyDescent="0.3">
      <c r="A1606" t="s">
        <v>2573</v>
      </c>
      <c r="B1606" t="s">
        <v>2508</v>
      </c>
      <c r="C1606">
        <v>3423</v>
      </c>
      <c r="D1606" t="str">
        <f>+VLOOKUP(C1606,Param!K:L,2,FALSE)</f>
        <v>RENTOKIL INITIAL ESPAÑA, S.A.</v>
      </c>
      <c r="E1606" t="s">
        <v>2572</v>
      </c>
      <c r="F1606" t="s">
        <v>33</v>
      </c>
      <c r="G1606" t="s">
        <v>29</v>
      </c>
      <c r="H1606" s="5">
        <v>306.85000000000002</v>
      </c>
      <c r="I1606" s="5">
        <v>306.84820000000002</v>
      </c>
      <c r="J1606" s="5">
        <v>1.8000000000029099E-3</v>
      </c>
      <c r="K1606" s="5">
        <v>306.85000000000002</v>
      </c>
      <c r="L1606" s="5">
        <v>0</v>
      </c>
      <c r="M1606" t="str">
        <f>IF(ISERROR(VLOOKUP(A1606,'[1]Ecart validé'!$A:$A,1,FALSE)),Z1606,"Ecart Validé")</f>
        <v>valid</v>
      </c>
      <c r="R1606" t="s">
        <v>30</v>
      </c>
      <c r="X1606"/>
      <c r="Y1606"/>
      <c r="Z1606" t="s">
        <v>31</v>
      </c>
    </row>
    <row r="1607" spans="1:26" x14ac:dyDescent="0.3">
      <c r="A1607" t="s">
        <v>2574</v>
      </c>
      <c r="B1607" t="s">
        <v>2508</v>
      </c>
      <c r="C1607">
        <v>3423</v>
      </c>
      <c r="D1607" t="str">
        <f>+VLOOKUP(C1607,Param!K:L,2,FALSE)</f>
        <v>RENTOKIL INITIAL ESPAÑA, S.A.</v>
      </c>
      <c r="E1607" t="s">
        <v>2572</v>
      </c>
      <c r="F1607" t="s">
        <v>35</v>
      </c>
      <c r="G1607" t="s">
        <v>29</v>
      </c>
      <c r="H1607" s="5">
        <v>320.83</v>
      </c>
      <c r="I1607" s="5">
        <v>320.8338</v>
      </c>
      <c r="J1607" s="5">
        <v>-3.8000000000124601E-3</v>
      </c>
      <c r="K1607" s="5">
        <v>320.83</v>
      </c>
      <c r="L1607" s="5">
        <v>0</v>
      </c>
      <c r="M1607" t="str">
        <f>IF(ISERROR(VLOOKUP(A1607,'[1]Ecart validé'!$A:$A,1,FALSE)),Z1607,"Ecart Validé")</f>
        <v>valid</v>
      </c>
      <c r="R1607" t="s">
        <v>30</v>
      </c>
      <c r="X1607"/>
      <c r="Y1607"/>
      <c r="Z1607" t="s">
        <v>31</v>
      </c>
    </row>
    <row r="1608" spans="1:26" x14ac:dyDescent="0.3">
      <c r="A1608" t="s">
        <v>2575</v>
      </c>
      <c r="B1608" t="s">
        <v>2508</v>
      </c>
      <c r="C1608">
        <v>3423</v>
      </c>
      <c r="D1608" t="str">
        <f>+VLOOKUP(C1608,Param!K:L,2,FALSE)</f>
        <v>RENTOKIL INITIAL ESPAÑA, S.A.</v>
      </c>
      <c r="E1608" t="s">
        <v>2572</v>
      </c>
      <c r="F1608" t="s">
        <v>37</v>
      </c>
      <c r="G1608" t="s">
        <v>29</v>
      </c>
      <c r="H1608" s="5">
        <v>269.43</v>
      </c>
      <c r="I1608" s="5">
        <v>269.43470000000002</v>
      </c>
      <c r="J1608" s="5">
        <v>-4.7000000000139101E-3</v>
      </c>
      <c r="K1608" s="5">
        <v>269.43</v>
      </c>
      <c r="L1608" s="5">
        <v>0</v>
      </c>
      <c r="M1608" t="str">
        <f>IF(ISERROR(VLOOKUP(A1608,'[1]Ecart validé'!$A:$A,1,FALSE)),Z1608,"Ecart Validé")</f>
        <v>valid</v>
      </c>
      <c r="R1608" t="s">
        <v>30</v>
      </c>
      <c r="X1608"/>
      <c r="Y1608"/>
      <c r="Z1608" t="s">
        <v>31</v>
      </c>
    </row>
    <row r="1609" spans="1:26" x14ac:dyDescent="0.3">
      <c r="A1609" t="s">
        <v>2576</v>
      </c>
      <c r="B1609" t="s">
        <v>2508</v>
      </c>
      <c r="C1609">
        <v>3430</v>
      </c>
      <c r="D1609" t="str">
        <f>+VLOOKUP(C1609,Param!K:L,2,FALSE)</f>
        <v>DANONE, S.A.</v>
      </c>
      <c r="E1609" t="s">
        <v>2577</v>
      </c>
      <c r="F1609" t="s">
        <v>28</v>
      </c>
      <c r="G1609" t="s">
        <v>29</v>
      </c>
      <c r="H1609" s="5">
        <v>353.06</v>
      </c>
      <c r="I1609" s="5">
        <v>353.05689999999998</v>
      </c>
      <c r="J1609" s="5">
        <v>3.1000000000176399E-3</v>
      </c>
      <c r="K1609" s="5">
        <v>353.06</v>
      </c>
      <c r="L1609" s="5">
        <v>0</v>
      </c>
      <c r="M1609" t="str">
        <f>IF(ISERROR(VLOOKUP(A1609,'[1]Ecart validé'!$A:$A,1,FALSE)),Z1609,"Ecart Validé")</f>
        <v>valid</v>
      </c>
      <c r="R1609" t="s">
        <v>30</v>
      </c>
      <c r="X1609"/>
      <c r="Y1609"/>
      <c r="Z1609" t="s">
        <v>31</v>
      </c>
    </row>
    <row r="1610" spans="1:26" x14ac:dyDescent="0.3">
      <c r="A1610" t="s">
        <v>2578</v>
      </c>
      <c r="B1610" t="s">
        <v>2508</v>
      </c>
      <c r="C1610">
        <v>3430</v>
      </c>
      <c r="D1610" t="str">
        <f>+VLOOKUP(C1610,Param!K:L,2,FALSE)</f>
        <v>DANONE, S.A.</v>
      </c>
      <c r="E1610" t="s">
        <v>2577</v>
      </c>
      <c r="F1610" t="s">
        <v>33</v>
      </c>
      <c r="G1610" t="s">
        <v>29</v>
      </c>
      <c r="H1610" s="5">
        <v>19.3</v>
      </c>
      <c r="I1610" s="5">
        <v>19.299099999999999</v>
      </c>
      <c r="J1610" s="5">
        <v>9.0000000000145497E-4</v>
      </c>
      <c r="K1610" s="5">
        <v>19.3</v>
      </c>
      <c r="L1610" s="5">
        <v>0</v>
      </c>
      <c r="M1610" t="str">
        <f>IF(ISERROR(VLOOKUP(A1610,'[1]Ecart validé'!$A:$A,1,FALSE)),Z1610,"Ecart Validé")</f>
        <v>valid</v>
      </c>
      <c r="R1610" t="s">
        <v>30</v>
      </c>
      <c r="X1610"/>
      <c r="Y1610"/>
      <c r="Z1610" t="s">
        <v>31</v>
      </c>
    </row>
    <row r="1611" spans="1:26" x14ac:dyDescent="0.3">
      <c r="A1611" t="s">
        <v>2579</v>
      </c>
      <c r="B1611" t="s">
        <v>2508</v>
      </c>
      <c r="C1611">
        <v>3430</v>
      </c>
      <c r="D1611" t="str">
        <f>+VLOOKUP(C1611,Param!K:L,2,FALSE)</f>
        <v>DANONE, S.A.</v>
      </c>
      <c r="E1611" t="s">
        <v>2577</v>
      </c>
      <c r="F1611" t="s">
        <v>35</v>
      </c>
      <c r="G1611" t="s">
        <v>29</v>
      </c>
      <c r="H1611" s="5">
        <v>95.73</v>
      </c>
      <c r="I1611" s="5">
        <v>95.731899999999996</v>
      </c>
      <c r="J1611" s="5">
        <v>-1.8999999999920101E-3</v>
      </c>
      <c r="K1611" s="5">
        <v>95.73</v>
      </c>
      <c r="L1611" s="5">
        <v>0</v>
      </c>
      <c r="M1611" t="str">
        <f>IF(ISERROR(VLOOKUP(A1611,'[1]Ecart validé'!$A:$A,1,FALSE)),Z1611,"Ecart Validé")</f>
        <v>valid</v>
      </c>
      <c r="R1611" t="s">
        <v>30</v>
      </c>
      <c r="X1611"/>
      <c r="Y1611"/>
      <c r="Z1611" t="s">
        <v>31</v>
      </c>
    </row>
    <row r="1612" spans="1:26" x14ac:dyDescent="0.3">
      <c r="A1612" t="s">
        <v>2580</v>
      </c>
      <c r="B1612" t="s">
        <v>2508</v>
      </c>
      <c r="C1612">
        <v>3430</v>
      </c>
      <c r="D1612" t="str">
        <f>+VLOOKUP(C1612,Param!K:L,2,FALSE)</f>
        <v>DANONE, S.A.</v>
      </c>
      <c r="E1612" t="s">
        <v>2577</v>
      </c>
      <c r="F1612" t="s">
        <v>37</v>
      </c>
      <c r="G1612" t="s">
        <v>29</v>
      </c>
      <c r="H1612" s="5">
        <v>63.8</v>
      </c>
      <c r="I1612" s="5">
        <v>63.8005</v>
      </c>
      <c r="J1612" s="5">
        <v>-5.0000000000238699E-4</v>
      </c>
      <c r="K1612" s="5">
        <v>63.8</v>
      </c>
      <c r="L1612" s="5">
        <v>0</v>
      </c>
      <c r="M1612" t="str">
        <f>IF(ISERROR(VLOOKUP(A1612,'[1]Ecart validé'!$A:$A,1,FALSE)),Z1612,"Ecart Validé")</f>
        <v>valid</v>
      </c>
      <c r="R1612" t="s">
        <v>30</v>
      </c>
      <c r="X1612"/>
      <c r="Y1612"/>
      <c r="Z1612" t="s">
        <v>31</v>
      </c>
    </row>
    <row r="1613" spans="1:26" x14ac:dyDescent="0.3">
      <c r="A1613" t="s">
        <v>2581</v>
      </c>
      <c r="B1613" t="s">
        <v>2508</v>
      </c>
      <c r="C1613">
        <v>3445</v>
      </c>
      <c r="D1613" t="str">
        <f>+VLOOKUP(C1613,Param!K:L,2,FALSE)</f>
        <v>DORDIO &amp; ASSOCIATES S.L.</v>
      </c>
      <c r="E1613" t="s">
        <v>2582</v>
      </c>
      <c r="F1613" t="s">
        <v>28</v>
      </c>
      <c r="G1613" t="s">
        <v>29</v>
      </c>
      <c r="H1613" s="5">
        <v>243.13</v>
      </c>
      <c r="I1613" s="5">
        <v>243.13030000000001</v>
      </c>
      <c r="J1613" s="5">
        <v>-3.0000000000995799E-4</v>
      </c>
      <c r="K1613" s="5">
        <v>243.13</v>
      </c>
      <c r="L1613" s="5">
        <v>0</v>
      </c>
      <c r="M1613" t="str">
        <f>IF(ISERROR(VLOOKUP(A1613,'[1]Ecart validé'!$A:$A,1,FALSE)),Z1613,"Ecart Validé")</f>
        <v>valid</v>
      </c>
      <c r="R1613" t="s">
        <v>30</v>
      </c>
      <c r="X1613"/>
      <c r="Y1613"/>
      <c r="Z1613" t="s">
        <v>31</v>
      </c>
    </row>
    <row r="1614" spans="1:26" x14ac:dyDescent="0.3">
      <c r="A1614" t="s">
        <v>2583</v>
      </c>
      <c r="B1614" t="s">
        <v>2508</v>
      </c>
      <c r="C1614">
        <v>3445</v>
      </c>
      <c r="D1614" t="str">
        <f>+VLOOKUP(C1614,Param!K:L,2,FALSE)</f>
        <v>DORDIO &amp; ASSOCIATES S.L.</v>
      </c>
      <c r="E1614" t="s">
        <v>2582</v>
      </c>
      <c r="F1614" t="s">
        <v>35</v>
      </c>
      <c r="G1614" t="s">
        <v>29</v>
      </c>
      <c r="H1614" s="5">
        <v>196.68</v>
      </c>
      <c r="I1614" s="5">
        <v>196.67949999999999</v>
      </c>
      <c r="J1614" s="5">
        <v>5.0000000001659795E-4</v>
      </c>
      <c r="K1614" s="5">
        <v>196.68</v>
      </c>
      <c r="L1614" s="5">
        <v>0</v>
      </c>
      <c r="M1614" t="str">
        <f>IF(ISERROR(VLOOKUP(A1614,'[1]Ecart validé'!$A:$A,1,FALSE)),Z1614,"Ecart Validé")</f>
        <v>valid</v>
      </c>
      <c r="R1614" t="s">
        <v>30</v>
      </c>
      <c r="X1614"/>
      <c r="Y1614"/>
      <c r="Z1614" t="s">
        <v>31</v>
      </c>
    </row>
    <row r="1615" spans="1:26" x14ac:dyDescent="0.3">
      <c r="A1615" t="s">
        <v>2584</v>
      </c>
      <c r="B1615" t="s">
        <v>2508</v>
      </c>
      <c r="C1615">
        <v>3445</v>
      </c>
      <c r="D1615" t="str">
        <f>+VLOOKUP(C1615,Param!K:L,2,FALSE)</f>
        <v>DORDIO &amp; ASSOCIATES S.L.</v>
      </c>
      <c r="E1615" t="s">
        <v>2582</v>
      </c>
      <c r="F1615" t="s">
        <v>37</v>
      </c>
      <c r="G1615" t="s">
        <v>29</v>
      </c>
      <c r="H1615" s="5">
        <v>396.32</v>
      </c>
      <c r="I1615" s="5">
        <v>396.31950000000001</v>
      </c>
      <c r="J1615" s="5">
        <v>4.9999999998817603E-4</v>
      </c>
      <c r="K1615" s="5">
        <v>396.32</v>
      </c>
      <c r="L1615" s="5">
        <v>0</v>
      </c>
      <c r="M1615" t="str">
        <f>IF(ISERROR(VLOOKUP(A1615,'[1]Ecart validé'!$A:$A,1,FALSE)),Z1615,"Ecart Validé")</f>
        <v>valid</v>
      </c>
      <c r="R1615" t="s">
        <v>30</v>
      </c>
      <c r="X1615"/>
      <c r="Y1615"/>
      <c r="Z1615" t="s">
        <v>31</v>
      </c>
    </row>
    <row r="1616" spans="1:26" x14ac:dyDescent="0.3">
      <c r="A1616" t="s">
        <v>2585</v>
      </c>
      <c r="B1616" t="s">
        <v>2508</v>
      </c>
      <c r="C1616">
        <v>3503</v>
      </c>
      <c r="D1616" t="str">
        <f>+VLOOKUP(C1616,Param!K:L,2,FALSE)</f>
        <v>INFOREIN S.A.</v>
      </c>
      <c r="E1616" t="s">
        <v>2586</v>
      </c>
      <c r="F1616" t="s">
        <v>28</v>
      </c>
      <c r="G1616" t="s">
        <v>29</v>
      </c>
      <c r="H1616" s="5">
        <v>183.54</v>
      </c>
      <c r="I1616" s="5">
        <v>183.5402</v>
      </c>
      <c r="J1616" s="5">
        <v>-2.0000000000663901E-4</v>
      </c>
      <c r="K1616" s="5">
        <v>183.54</v>
      </c>
      <c r="L1616" s="5">
        <v>0</v>
      </c>
      <c r="M1616" t="str">
        <f>IF(ISERROR(VLOOKUP(A1616,'[1]Ecart validé'!$A:$A,1,FALSE)),Z1616,"Ecart Validé")</f>
        <v>valid</v>
      </c>
      <c r="R1616" t="s">
        <v>30</v>
      </c>
      <c r="X1616"/>
      <c r="Y1616"/>
      <c r="Z1616" t="s">
        <v>31</v>
      </c>
    </row>
    <row r="1617" spans="1:26" x14ac:dyDescent="0.3">
      <c r="A1617" t="s">
        <v>2587</v>
      </c>
      <c r="B1617" t="s">
        <v>2508</v>
      </c>
      <c r="C1617">
        <v>3503</v>
      </c>
      <c r="D1617" t="str">
        <f>+VLOOKUP(C1617,Param!K:L,2,FALSE)</f>
        <v>INFOREIN S.A.</v>
      </c>
      <c r="E1617" t="s">
        <v>2586</v>
      </c>
      <c r="F1617" t="s">
        <v>33</v>
      </c>
      <c r="G1617" t="s">
        <v>29</v>
      </c>
      <c r="H1617" s="5">
        <v>23.98</v>
      </c>
      <c r="I1617" s="5">
        <v>23.980599999999999</v>
      </c>
      <c r="J1617" s="5">
        <v>-5.99999999998601E-4</v>
      </c>
      <c r="K1617" s="5">
        <v>23.98</v>
      </c>
      <c r="L1617" s="5">
        <v>0</v>
      </c>
      <c r="M1617" t="str">
        <f>IF(ISERROR(VLOOKUP(A1617,'[1]Ecart validé'!$A:$A,1,FALSE)),Z1617,"Ecart Validé")</f>
        <v>valid</v>
      </c>
      <c r="R1617" t="s">
        <v>30</v>
      </c>
      <c r="X1617"/>
      <c r="Y1617"/>
      <c r="Z1617" t="s">
        <v>31</v>
      </c>
    </row>
    <row r="1618" spans="1:26" x14ac:dyDescent="0.3">
      <c r="A1618" t="s">
        <v>2588</v>
      </c>
      <c r="B1618" t="s">
        <v>2508</v>
      </c>
      <c r="C1618">
        <v>3503</v>
      </c>
      <c r="D1618" t="str">
        <f>+VLOOKUP(C1618,Param!K:L,2,FALSE)</f>
        <v>INFOREIN S.A.</v>
      </c>
      <c r="E1618" t="s">
        <v>2586</v>
      </c>
      <c r="F1618" t="s">
        <v>35</v>
      </c>
      <c r="G1618" t="s">
        <v>29</v>
      </c>
      <c r="H1618" s="5">
        <v>135.63999999999999</v>
      </c>
      <c r="I1618" s="5">
        <v>135.6354</v>
      </c>
      <c r="J1618" s="5">
        <v>4.5999999999821696E-3</v>
      </c>
      <c r="K1618" s="5">
        <v>135.63999999999999</v>
      </c>
      <c r="L1618" s="5">
        <v>0</v>
      </c>
      <c r="M1618" t="str">
        <f>IF(ISERROR(VLOOKUP(A1618,'[1]Ecart validé'!$A:$A,1,FALSE)),Z1618,"Ecart Validé")</f>
        <v>valid</v>
      </c>
      <c r="R1618" t="s">
        <v>30</v>
      </c>
      <c r="X1618"/>
      <c r="Y1618"/>
      <c r="Z1618" t="s">
        <v>31</v>
      </c>
    </row>
    <row r="1619" spans="1:26" x14ac:dyDescent="0.3">
      <c r="A1619" t="s">
        <v>2589</v>
      </c>
      <c r="B1619" t="s">
        <v>2508</v>
      </c>
      <c r="C1619">
        <v>3503</v>
      </c>
      <c r="D1619" t="str">
        <f>+VLOOKUP(C1619,Param!K:L,2,FALSE)</f>
        <v>INFOREIN S.A.</v>
      </c>
      <c r="E1619" t="s">
        <v>2586</v>
      </c>
      <c r="F1619" t="s">
        <v>37</v>
      </c>
      <c r="G1619" t="s">
        <v>29</v>
      </c>
      <c r="H1619" s="5">
        <v>711.66</v>
      </c>
      <c r="I1619" s="5">
        <v>711.65949999999998</v>
      </c>
      <c r="J1619" s="5">
        <v>4.9999999998817603E-4</v>
      </c>
      <c r="K1619" s="5">
        <v>711.66</v>
      </c>
      <c r="L1619" s="5">
        <v>0</v>
      </c>
      <c r="M1619" t="str">
        <f>IF(ISERROR(VLOOKUP(A1619,'[1]Ecart validé'!$A:$A,1,FALSE)),Z1619,"Ecart Validé")</f>
        <v>valid</v>
      </c>
      <c r="R1619" t="s">
        <v>30</v>
      </c>
      <c r="X1619"/>
      <c r="Y1619"/>
      <c r="Z1619" t="s">
        <v>31</v>
      </c>
    </row>
    <row r="1620" spans="1:26" x14ac:dyDescent="0.3">
      <c r="A1620" t="s">
        <v>2590</v>
      </c>
      <c r="B1620" t="s">
        <v>2508</v>
      </c>
      <c r="C1620">
        <v>3597</v>
      </c>
      <c r="D1620" t="str">
        <f>+VLOOKUP(C1620,Param!K:L,2,FALSE)</f>
        <v>BERRY IBERICA, S.A.U. (distribuidor:MADRID FOREST)</v>
      </c>
      <c r="E1620" t="s">
        <v>2591</v>
      </c>
      <c r="F1620" t="s">
        <v>28</v>
      </c>
      <c r="G1620" t="s">
        <v>29</v>
      </c>
      <c r="H1620" s="5">
        <v>73.59</v>
      </c>
      <c r="I1620" s="5">
        <v>73.594800000000006</v>
      </c>
      <c r="J1620" s="5">
        <v>-4.8000000000030197E-3</v>
      </c>
      <c r="K1620" s="5">
        <v>73.59</v>
      </c>
      <c r="L1620" s="5">
        <v>0</v>
      </c>
      <c r="M1620" t="str">
        <f>IF(ISERROR(VLOOKUP(A1620,'[1]Ecart validé'!$A:$A,1,FALSE)),Z1620,"Ecart Validé")</f>
        <v>valid</v>
      </c>
      <c r="R1620" t="s">
        <v>30</v>
      </c>
      <c r="X1620"/>
      <c r="Y1620"/>
      <c r="Z1620" t="s">
        <v>31</v>
      </c>
    </row>
    <row r="1621" spans="1:26" x14ac:dyDescent="0.3">
      <c r="A1621" t="s">
        <v>2592</v>
      </c>
      <c r="B1621" t="s">
        <v>2508</v>
      </c>
      <c r="C1621">
        <v>3597</v>
      </c>
      <c r="D1621" t="str">
        <f>+VLOOKUP(C1621,Param!K:L,2,FALSE)</f>
        <v>BERRY IBERICA, S.A.U. (distribuidor:MADRID FOREST)</v>
      </c>
      <c r="E1621" t="s">
        <v>2591</v>
      </c>
      <c r="F1621" t="s">
        <v>35</v>
      </c>
      <c r="G1621" t="s">
        <v>29</v>
      </c>
      <c r="H1621" s="5">
        <v>293.66000000000003</v>
      </c>
      <c r="I1621" s="5">
        <v>293.66480000000001</v>
      </c>
      <c r="J1621" s="5">
        <v>-4.7999999999888097E-3</v>
      </c>
      <c r="K1621" s="5">
        <v>293.66000000000003</v>
      </c>
      <c r="L1621" s="5">
        <v>0</v>
      </c>
      <c r="M1621" t="str">
        <f>IF(ISERROR(VLOOKUP(A1621,'[1]Ecart validé'!$A:$A,1,FALSE)),Z1621,"Ecart Validé")</f>
        <v>valid</v>
      </c>
      <c r="R1621" t="s">
        <v>30</v>
      </c>
      <c r="X1621"/>
      <c r="Y1621"/>
      <c r="Z1621" t="s">
        <v>31</v>
      </c>
    </row>
    <row r="1622" spans="1:26" x14ac:dyDescent="0.3">
      <c r="A1622" t="s">
        <v>2593</v>
      </c>
      <c r="B1622" t="s">
        <v>2508</v>
      </c>
      <c r="C1622">
        <v>3606</v>
      </c>
      <c r="D1622" t="str">
        <f>+VLOOKUP(C1622,Param!K:L,2,FALSE)</f>
        <v>TISSAGE MOULINE THILLOT SA</v>
      </c>
      <c r="E1622" t="s">
        <v>2594</v>
      </c>
      <c r="F1622" t="s">
        <v>28</v>
      </c>
      <c r="G1622" t="s">
        <v>29</v>
      </c>
      <c r="H1622" s="5">
        <v>1135.42</v>
      </c>
      <c r="I1622" s="5">
        <v>1135.4538</v>
      </c>
      <c r="J1622" s="5">
        <v>-3.3799999999928297E-2</v>
      </c>
      <c r="K1622" s="5">
        <v>1135.42</v>
      </c>
      <c r="L1622" s="5">
        <v>0</v>
      </c>
      <c r="M1622" t="str">
        <f>IF(ISERROR(VLOOKUP(A1622,'[1]Ecart validé'!$A:$A,1,FALSE)),Z1622,"Ecart Validé")</f>
        <v>valid</v>
      </c>
      <c r="R1622" t="s">
        <v>30</v>
      </c>
      <c r="X1622"/>
      <c r="Y1622"/>
      <c r="Z1622" t="s">
        <v>31</v>
      </c>
    </row>
    <row r="1623" spans="1:26" x14ac:dyDescent="0.3">
      <c r="A1623" t="s">
        <v>2595</v>
      </c>
      <c r="B1623" t="s">
        <v>2508</v>
      </c>
      <c r="C1623">
        <v>3606</v>
      </c>
      <c r="D1623" t="str">
        <f>+VLOOKUP(C1623,Param!K:L,2,FALSE)</f>
        <v>TISSAGE MOULINE THILLOT SA</v>
      </c>
      <c r="E1623" t="s">
        <v>2594</v>
      </c>
      <c r="F1623" t="s">
        <v>33</v>
      </c>
      <c r="G1623" t="s">
        <v>29</v>
      </c>
      <c r="H1623" s="5">
        <v>456.38</v>
      </c>
      <c r="I1623" s="5">
        <v>456.42930000000001</v>
      </c>
      <c r="J1623" s="5">
        <v>-4.9300000000016497E-2</v>
      </c>
      <c r="K1623" s="5">
        <v>456.38</v>
      </c>
      <c r="L1623" s="5">
        <v>0</v>
      </c>
      <c r="M1623" t="str">
        <f>IF(ISERROR(VLOOKUP(A1623,'[1]Ecart validé'!$A:$A,1,FALSE)),Z1623,"Ecart Validé")</f>
        <v>valid</v>
      </c>
      <c r="R1623" t="s">
        <v>30</v>
      </c>
      <c r="X1623"/>
      <c r="Y1623"/>
      <c r="Z1623" t="s">
        <v>31</v>
      </c>
    </row>
    <row r="1624" spans="1:26" x14ac:dyDescent="0.3">
      <c r="A1624" t="s">
        <v>2596</v>
      </c>
      <c r="B1624" t="s">
        <v>2508</v>
      </c>
      <c r="C1624">
        <v>3606</v>
      </c>
      <c r="D1624" t="str">
        <f>+VLOOKUP(C1624,Param!K:L,2,FALSE)</f>
        <v>TISSAGE MOULINE THILLOT SA</v>
      </c>
      <c r="E1624" t="s">
        <v>2594</v>
      </c>
      <c r="F1624" t="s">
        <v>35</v>
      </c>
      <c r="G1624" t="s">
        <v>29</v>
      </c>
      <c r="H1624" s="5">
        <v>259</v>
      </c>
      <c r="I1624" s="5">
        <v>258.99540000000002</v>
      </c>
      <c r="J1624" s="5">
        <v>4.5999999999821696E-3</v>
      </c>
      <c r="K1624" s="5">
        <v>259</v>
      </c>
      <c r="L1624" s="5">
        <v>0</v>
      </c>
      <c r="M1624" t="str">
        <f>IF(ISERROR(VLOOKUP(A1624,'[1]Ecart validé'!$A:$A,1,FALSE)),Z1624,"Ecart Validé")</f>
        <v>valid</v>
      </c>
      <c r="R1624" t="s">
        <v>30</v>
      </c>
      <c r="X1624"/>
      <c r="Y1624"/>
      <c r="Z1624" t="s">
        <v>31</v>
      </c>
    </row>
    <row r="1625" spans="1:26" x14ac:dyDescent="0.3">
      <c r="A1625" t="s">
        <v>2597</v>
      </c>
      <c r="B1625" t="s">
        <v>2508</v>
      </c>
      <c r="C1625">
        <v>3606</v>
      </c>
      <c r="D1625" t="str">
        <f>+VLOOKUP(C1625,Param!K:L,2,FALSE)</f>
        <v>TISSAGE MOULINE THILLOT SA</v>
      </c>
      <c r="E1625" t="s">
        <v>2594</v>
      </c>
      <c r="F1625" t="s">
        <v>37</v>
      </c>
      <c r="G1625" t="s">
        <v>29</v>
      </c>
      <c r="H1625" s="5">
        <v>127.83</v>
      </c>
      <c r="I1625" s="5">
        <v>127.8302</v>
      </c>
      <c r="J1625" s="5">
        <v>-2.0000000000663901E-4</v>
      </c>
      <c r="K1625" s="5">
        <v>127.83</v>
      </c>
      <c r="L1625" s="5">
        <v>0</v>
      </c>
      <c r="M1625" t="str">
        <f>IF(ISERROR(VLOOKUP(A1625,'[1]Ecart validé'!$A:$A,1,FALSE)),Z1625,"Ecart Validé")</f>
        <v>valid</v>
      </c>
      <c r="R1625" t="s">
        <v>30</v>
      </c>
      <c r="X1625"/>
      <c r="Y1625"/>
      <c r="Z1625" t="s">
        <v>31</v>
      </c>
    </row>
    <row r="1626" spans="1:26" x14ac:dyDescent="0.3">
      <c r="A1626" t="s">
        <v>2598</v>
      </c>
      <c r="B1626" t="s">
        <v>2508</v>
      </c>
      <c r="C1626">
        <v>3615</v>
      </c>
      <c r="D1626" t="str">
        <f>+VLOOKUP(C1626,Param!K:L,2,FALSE)</f>
        <v>SCHINDLER S.A.</v>
      </c>
      <c r="E1626" t="s">
        <v>2599</v>
      </c>
      <c r="F1626" t="s">
        <v>28</v>
      </c>
      <c r="G1626" t="s">
        <v>29</v>
      </c>
      <c r="H1626" s="5">
        <v>2846.99</v>
      </c>
      <c r="I1626" s="5">
        <v>2846.9859000000001</v>
      </c>
      <c r="J1626" s="5">
        <v>4.0999999996529299E-3</v>
      </c>
      <c r="K1626" s="5">
        <v>2846.99</v>
      </c>
      <c r="L1626" s="5">
        <v>0</v>
      </c>
      <c r="M1626" t="str">
        <f>IF(ISERROR(VLOOKUP(A1626,'[1]Ecart validé'!$A:$A,1,FALSE)),Z1626,"Ecart Validé")</f>
        <v>valid</v>
      </c>
      <c r="R1626" t="s">
        <v>30</v>
      </c>
      <c r="X1626"/>
      <c r="Y1626"/>
      <c r="Z1626" t="s">
        <v>31</v>
      </c>
    </row>
    <row r="1627" spans="1:26" x14ac:dyDescent="0.3">
      <c r="A1627" t="s">
        <v>2600</v>
      </c>
      <c r="B1627" t="s">
        <v>2508</v>
      </c>
      <c r="C1627">
        <v>3615</v>
      </c>
      <c r="D1627" t="str">
        <f>+VLOOKUP(C1627,Param!K:L,2,FALSE)</f>
        <v>SCHINDLER S.A.</v>
      </c>
      <c r="E1627" t="s">
        <v>2599</v>
      </c>
      <c r="F1627" t="s">
        <v>33</v>
      </c>
      <c r="G1627" t="s">
        <v>29</v>
      </c>
      <c r="H1627" s="5">
        <v>1069.76</v>
      </c>
      <c r="I1627" s="5">
        <v>1069.7598</v>
      </c>
      <c r="J1627" s="5">
        <v>1.99999999949795E-4</v>
      </c>
      <c r="K1627" s="5">
        <v>1069.76</v>
      </c>
      <c r="L1627" s="5">
        <v>0</v>
      </c>
      <c r="M1627" t="str">
        <f>IF(ISERROR(VLOOKUP(A1627,'[1]Ecart validé'!$A:$A,1,FALSE)),Z1627,"Ecart Validé")</f>
        <v>valid</v>
      </c>
      <c r="R1627" t="s">
        <v>30</v>
      </c>
      <c r="X1627"/>
      <c r="Y1627"/>
      <c r="Z1627" t="s">
        <v>31</v>
      </c>
    </row>
    <row r="1628" spans="1:26" x14ac:dyDescent="0.3">
      <c r="A1628" t="s">
        <v>2601</v>
      </c>
      <c r="B1628" t="s">
        <v>2508</v>
      </c>
      <c r="C1628">
        <v>3615</v>
      </c>
      <c r="D1628" t="str">
        <f>+VLOOKUP(C1628,Param!K:L,2,FALSE)</f>
        <v>SCHINDLER S.A.</v>
      </c>
      <c r="E1628" t="s">
        <v>2599</v>
      </c>
      <c r="F1628" t="s">
        <v>35</v>
      </c>
      <c r="G1628" t="s">
        <v>29</v>
      </c>
      <c r="H1628" s="5">
        <v>1611.29</v>
      </c>
      <c r="I1628" s="5">
        <v>1611.2872</v>
      </c>
      <c r="J1628" s="5">
        <v>2.7999999999792601E-3</v>
      </c>
      <c r="K1628" s="5">
        <v>1611.29</v>
      </c>
      <c r="L1628" s="5">
        <v>0</v>
      </c>
      <c r="M1628" t="str">
        <f>IF(ISERROR(VLOOKUP(A1628,'[1]Ecart validé'!$A:$A,1,FALSE)),Z1628,"Ecart Validé")</f>
        <v>valid</v>
      </c>
      <c r="R1628" t="s">
        <v>30</v>
      </c>
      <c r="X1628"/>
      <c r="Y1628"/>
      <c r="Z1628" t="s">
        <v>31</v>
      </c>
    </row>
    <row r="1629" spans="1:26" x14ac:dyDescent="0.3">
      <c r="A1629" t="s">
        <v>2602</v>
      </c>
      <c r="B1629" t="s">
        <v>2508</v>
      </c>
      <c r="C1629">
        <v>3615</v>
      </c>
      <c r="D1629" t="str">
        <f>+VLOOKUP(C1629,Param!K:L,2,FALSE)</f>
        <v>SCHINDLER S.A.</v>
      </c>
      <c r="E1629" t="s">
        <v>2599</v>
      </c>
      <c r="F1629" t="s">
        <v>37</v>
      </c>
      <c r="G1629" t="s">
        <v>29</v>
      </c>
      <c r="H1629" s="5">
        <v>1512.66</v>
      </c>
      <c r="I1629" s="5">
        <v>1512.6595</v>
      </c>
      <c r="J1629" s="5">
        <v>5.0000000010186297E-4</v>
      </c>
      <c r="K1629" s="5">
        <v>1512.66</v>
      </c>
      <c r="L1629" s="5">
        <v>0</v>
      </c>
      <c r="M1629" t="str">
        <f>IF(ISERROR(VLOOKUP(A1629,'[1]Ecart validé'!$A:$A,1,FALSE)),Z1629,"Ecart Validé")</f>
        <v>valid</v>
      </c>
      <c r="R1629" t="s">
        <v>30</v>
      </c>
      <c r="X1629"/>
      <c r="Y1629"/>
      <c r="Z1629" t="s">
        <v>31</v>
      </c>
    </row>
    <row r="1630" spans="1:26" x14ac:dyDescent="0.3">
      <c r="A1630" t="s">
        <v>2603</v>
      </c>
      <c r="B1630" t="s">
        <v>2508</v>
      </c>
      <c r="C1630">
        <v>3696</v>
      </c>
      <c r="D1630" t="str">
        <f>+VLOOKUP(C1630,Param!K:L,2,FALSE)</f>
        <v>EULEN, S.A.</v>
      </c>
      <c r="E1630" t="s">
        <v>2604</v>
      </c>
      <c r="F1630" t="s">
        <v>28</v>
      </c>
      <c r="G1630" t="s">
        <v>29</v>
      </c>
      <c r="H1630" s="5">
        <v>1986.92</v>
      </c>
      <c r="I1630" s="5">
        <v>1986.9186</v>
      </c>
      <c r="J1630" s="5">
        <v>1.4000000001033099E-3</v>
      </c>
      <c r="K1630" s="5">
        <v>1986.92</v>
      </c>
      <c r="L1630" s="5">
        <v>0</v>
      </c>
      <c r="M1630" t="str">
        <f>IF(ISERROR(VLOOKUP(A1630,'[1]Ecart validé'!$A:$A,1,FALSE)),Z1630,"Ecart Validé")</f>
        <v>valid</v>
      </c>
      <c r="R1630" t="s">
        <v>30</v>
      </c>
      <c r="X1630"/>
      <c r="Y1630"/>
      <c r="Z1630" t="s">
        <v>31</v>
      </c>
    </row>
    <row r="1631" spans="1:26" x14ac:dyDescent="0.3">
      <c r="A1631" t="s">
        <v>2605</v>
      </c>
      <c r="B1631" t="s">
        <v>2508</v>
      </c>
      <c r="C1631">
        <v>3696</v>
      </c>
      <c r="D1631" t="str">
        <f>+VLOOKUP(C1631,Param!K:L,2,FALSE)</f>
        <v>EULEN, S.A.</v>
      </c>
      <c r="E1631" t="s">
        <v>2604</v>
      </c>
      <c r="F1631" t="s">
        <v>33</v>
      </c>
      <c r="G1631" t="s">
        <v>29</v>
      </c>
      <c r="H1631" s="5">
        <v>944.12</v>
      </c>
      <c r="I1631" s="5">
        <v>944.11919999999998</v>
      </c>
      <c r="J1631" s="5">
        <v>8.0000000002655703E-4</v>
      </c>
      <c r="K1631" s="5">
        <v>944.12</v>
      </c>
      <c r="L1631" s="5">
        <v>0</v>
      </c>
      <c r="M1631" t="str">
        <f>IF(ISERROR(VLOOKUP(A1631,'[1]Ecart validé'!$A:$A,1,FALSE)),Z1631,"Ecart Validé")</f>
        <v>valid</v>
      </c>
      <c r="R1631" t="s">
        <v>30</v>
      </c>
      <c r="X1631"/>
      <c r="Y1631"/>
      <c r="Z1631" t="s">
        <v>31</v>
      </c>
    </row>
    <row r="1632" spans="1:26" x14ac:dyDescent="0.3">
      <c r="A1632" t="s">
        <v>2606</v>
      </c>
      <c r="B1632" t="s">
        <v>2508</v>
      </c>
      <c r="C1632">
        <v>3696</v>
      </c>
      <c r="D1632" t="str">
        <f>+VLOOKUP(C1632,Param!K:L,2,FALSE)</f>
        <v>EULEN, S.A.</v>
      </c>
      <c r="E1632" t="s">
        <v>2604</v>
      </c>
      <c r="F1632" t="s">
        <v>35</v>
      </c>
      <c r="G1632" t="s">
        <v>29</v>
      </c>
      <c r="H1632" s="5">
        <v>2582.48</v>
      </c>
      <c r="I1632" s="5">
        <v>2582.4760999999999</v>
      </c>
      <c r="J1632" s="5">
        <v>3.90000000015788E-3</v>
      </c>
      <c r="K1632" s="5">
        <v>2582.48</v>
      </c>
      <c r="L1632" s="5">
        <v>0</v>
      </c>
      <c r="M1632" t="str">
        <f>IF(ISERROR(VLOOKUP(A1632,'[1]Ecart validé'!$A:$A,1,FALSE)),Z1632,"Ecart Validé")</f>
        <v>valid</v>
      </c>
      <c r="R1632" t="s">
        <v>30</v>
      </c>
      <c r="X1632"/>
      <c r="Y1632"/>
      <c r="Z1632" t="s">
        <v>31</v>
      </c>
    </row>
    <row r="1633" spans="1:26" x14ac:dyDescent="0.3">
      <c r="A1633" t="s">
        <v>2607</v>
      </c>
      <c r="B1633" t="s">
        <v>2508</v>
      </c>
      <c r="C1633">
        <v>3696</v>
      </c>
      <c r="D1633" t="str">
        <f>+VLOOKUP(C1633,Param!K:L,2,FALSE)</f>
        <v>EULEN, S.A.</v>
      </c>
      <c r="E1633" t="s">
        <v>2604</v>
      </c>
      <c r="F1633" t="s">
        <v>37</v>
      </c>
      <c r="G1633" t="s">
        <v>29</v>
      </c>
      <c r="H1633" s="5">
        <v>1184.53</v>
      </c>
      <c r="I1633" s="5">
        <v>1184.5322000000001</v>
      </c>
      <c r="J1633" s="5">
        <v>-2.2000000001298702E-3</v>
      </c>
      <c r="K1633" s="5">
        <v>1184.53</v>
      </c>
      <c r="L1633" s="5">
        <v>0</v>
      </c>
      <c r="M1633" t="str">
        <f>IF(ISERROR(VLOOKUP(A1633,'[1]Ecart validé'!$A:$A,1,FALSE)),Z1633,"Ecart Validé")</f>
        <v>valid</v>
      </c>
      <c r="R1633" t="s">
        <v>30</v>
      </c>
      <c r="X1633"/>
      <c r="Y1633"/>
      <c r="Z1633" t="s">
        <v>31</v>
      </c>
    </row>
    <row r="1634" spans="1:26" x14ac:dyDescent="0.3">
      <c r="A1634" t="s">
        <v>2608</v>
      </c>
      <c r="B1634" t="s">
        <v>2508</v>
      </c>
      <c r="C1634">
        <v>3696</v>
      </c>
      <c r="D1634" t="str">
        <f>+VLOOKUP(C1634,Param!K:L,2,FALSE)</f>
        <v>EULEN, S.A.</v>
      </c>
      <c r="E1634" t="s">
        <v>2609</v>
      </c>
      <c r="F1634" t="s">
        <v>28</v>
      </c>
      <c r="G1634" t="s">
        <v>29</v>
      </c>
      <c r="H1634" s="5">
        <v>381.47</v>
      </c>
      <c r="I1634" s="5">
        <v>381.46660000000003</v>
      </c>
      <c r="J1634" s="5">
        <v>3.3999999999991802E-3</v>
      </c>
      <c r="K1634" s="5">
        <v>381.47</v>
      </c>
      <c r="L1634" s="5">
        <v>0</v>
      </c>
      <c r="M1634" t="str">
        <f>IF(ISERROR(VLOOKUP(A1634,'[1]Ecart validé'!$A:$A,1,FALSE)),Z1634,"Ecart Validé")</f>
        <v>valid</v>
      </c>
      <c r="R1634" t="s">
        <v>30</v>
      </c>
      <c r="X1634"/>
      <c r="Y1634"/>
      <c r="Z1634" t="s">
        <v>31</v>
      </c>
    </row>
    <row r="1635" spans="1:26" x14ac:dyDescent="0.3">
      <c r="A1635" t="s">
        <v>2610</v>
      </c>
      <c r="B1635" t="s">
        <v>2508</v>
      </c>
      <c r="C1635">
        <v>3696</v>
      </c>
      <c r="D1635" t="str">
        <f>+VLOOKUP(C1635,Param!K:L,2,FALSE)</f>
        <v>EULEN, S.A.</v>
      </c>
      <c r="E1635" t="s">
        <v>2609</v>
      </c>
      <c r="F1635" t="s">
        <v>33</v>
      </c>
      <c r="G1635" t="s">
        <v>29</v>
      </c>
      <c r="H1635" s="5">
        <v>141.13</v>
      </c>
      <c r="I1635" s="5">
        <v>141.1317</v>
      </c>
      <c r="J1635" s="5">
        <v>-1.6999999999995901E-3</v>
      </c>
      <c r="K1635" s="5">
        <v>141.13</v>
      </c>
      <c r="L1635" s="5">
        <v>0</v>
      </c>
      <c r="M1635" t="str">
        <f>IF(ISERROR(VLOOKUP(A1635,'[1]Ecart validé'!$A:$A,1,FALSE)),Z1635,"Ecart Validé")</f>
        <v>valid</v>
      </c>
      <c r="R1635" t="s">
        <v>30</v>
      </c>
      <c r="X1635"/>
      <c r="Y1635"/>
      <c r="Z1635" t="s">
        <v>31</v>
      </c>
    </row>
    <row r="1636" spans="1:26" x14ac:dyDescent="0.3">
      <c r="A1636" t="s">
        <v>2611</v>
      </c>
      <c r="B1636" t="s">
        <v>2508</v>
      </c>
      <c r="C1636">
        <v>3696</v>
      </c>
      <c r="D1636" t="str">
        <f>+VLOOKUP(C1636,Param!K:L,2,FALSE)</f>
        <v>EULEN, S.A.</v>
      </c>
      <c r="E1636" t="s">
        <v>2609</v>
      </c>
      <c r="F1636" t="s">
        <v>35</v>
      </c>
      <c r="G1636" t="s">
        <v>29</v>
      </c>
      <c r="H1636" s="5">
        <v>189.43</v>
      </c>
      <c r="I1636" s="5">
        <v>189.4333</v>
      </c>
      <c r="J1636" s="5">
        <v>-3.2999999999958601E-3</v>
      </c>
      <c r="K1636" s="5">
        <v>189.43</v>
      </c>
      <c r="L1636" s="5">
        <v>0</v>
      </c>
      <c r="M1636" t="str">
        <f>IF(ISERROR(VLOOKUP(A1636,'[1]Ecart validé'!$A:$A,1,FALSE)),Z1636,"Ecart Validé")</f>
        <v>valid</v>
      </c>
      <c r="R1636" t="s">
        <v>30</v>
      </c>
      <c r="X1636"/>
      <c r="Y1636"/>
      <c r="Z1636" t="s">
        <v>31</v>
      </c>
    </row>
    <row r="1637" spans="1:26" x14ac:dyDescent="0.3">
      <c r="A1637" t="s">
        <v>2612</v>
      </c>
      <c r="B1637" t="s">
        <v>2508</v>
      </c>
      <c r="C1637">
        <v>3696</v>
      </c>
      <c r="D1637" t="str">
        <f>+VLOOKUP(C1637,Param!K:L,2,FALSE)</f>
        <v>EULEN, S.A.</v>
      </c>
      <c r="E1637" t="s">
        <v>2609</v>
      </c>
      <c r="F1637" t="s">
        <v>37</v>
      </c>
      <c r="G1637" t="s">
        <v>29</v>
      </c>
      <c r="H1637" s="5">
        <v>188.28</v>
      </c>
      <c r="I1637" s="5">
        <v>188.28200000000001</v>
      </c>
      <c r="J1637" s="5">
        <v>-2.0000000000095402E-3</v>
      </c>
      <c r="K1637" s="5">
        <v>188.28</v>
      </c>
      <c r="L1637" s="5">
        <v>0</v>
      </c>
      <c r="M1637" t="str">
        <f>IF(ISERROR(VLOOKUP(A1637,'[1]Ecart validé'!$A:$A,1,FALSE)),Z1637,"Ecart Validé")</f>
        <v>valid</v>
      </c>
      <c r="R1637" t="s">
        <v>30</v>
      </c>
      <c r="X1637"/>
      <c r="Y1637"/>
      <c r="Z1637" t="s">
        <v>31</v>
      </c>
    </row>
    <row r="1638" spans="1:26" x14ac:dyDescent="0.3">
      <c r="A1638" t="s">
        <v>2613</v>
      </c>
      <c r="B1638" t="s">
        <v>2508</v>
      </c>
      <c r="C1638">
        <v>3706</v>
      </c>
      <c r="D1638" t="str">
        <f>+VLOOKUP(C1638,Param!K:L,2,FALSE)</f>
        <v>INNERIA SOLUTIONS, S.L. (Antes MNEMON CONSULTORES, S.L.)</v>
      </c>
      <c r="E1638" t="s">
        <v>2614</v>
      </c>
      <c r="F1638" t="s">
        <v>28</v>
      </c>
      <c r="G1638" t="s">
        <v>29</v>
      </c>
      <c r="H1638" s="5">
        <v>1534.18</v>
      </c>
      <c r="I1638" s="5">
        <v>1534.1812</v>
      </c>
      <c r="J1638" s="5">
        <v>-1.1999999999261399E-3</v>
      </c>
      <c r="K1638" s="5">
        <v>1534.18</v>
      </c>
      <c r="L1638" s="5">
        <v>0</v>
      </c>
      <c r="M1638" t="str">
        <f>IF(ISERROR(VLOOKUP(A1638,'[1]Ecart validé'!$A:$A,1,FALSE)),Z1638,"Ecart Validé")</f>
        <v>valid</v>
      </c>
      <c r="R1638" t="s">
        <v>30</v>
      </c>
      <c r="X1638"/>
      <c r="Y1638"/>
      <c r="Z1638" t="s">
        <v>31</v>
      </c>
    </row>
    <row r="1639" spans="1:26" x14ac:dyDescent="0.3">
      <c r="A1639" t="s">
        <v>2615</v>
      </c>
      <c r="B1639" t="s">
        <v>2508</v>
      </c>
      <c r="C1639">
        <v>3706</v>
      </c>
      <c r="D1639" t="str">
        <f>+VLOOKUP(C1639,Param!K:L,2,FALSE)</f>
        <v>INNERIA SOLUTIONS, S.L. (Antes MNEMON CONSULTORES, S.L.)</v>
      </c>
      <c r="E1639" t="s">
        <v>2614</v>
      </c>
      <c r="F1639" t="s">
        <v>33</v>
      </c>
      <c r="G1639" t="s">
        <v>29</v>
      </c>
      <c r="H1639" s="5">
        <v>337.719999999999</v>
      </c>
      <c r="I1639" s="5">
        <v>337.71910000000003</v>
      </c>
      <c r="J1639" s="5">
        <v>8.9999999994461101E-4</v>
      </c>
      <c r="K1639" s="5">
        <v>337.719999999999</v>
      </c>
      <c r="L1639" s="5">
        <v>0</v>
      </c>
      <c r="M1639" t="str">
        <f>IF(ISERROR(VLOOKUP(A1639,'[1]Ecart validé'!$A:$A,1,FALSE)),Z1639,"Ecart Validé")</f>
        <v>valid</v>
      </c>
      <c r="R1639" t="s">
        <v>30</v>
      </c>
      <c r="X1639"/>
      <c r="Y1639"/>
      <c r="Z1639" t="s">
        <v>31</v>
      </c>
    </row>
    <row r="1640" spans="1:26" x14ac:dyDescent="0.3">
      <c r="A1640" t="s">
        <v>2616</v>
      </c>
      <c r="B1640" t="s">
        <v>2508</v>
      </c>
      <c r="C1640">
        <v>3706</v>
      </c>
      <c r="D1640" t="str">
        <f>+VLOOKUP(C1640,Param!K:L,2,FALSE)</f>
        <v>INNERIA SOLUTIONS, S.L. (Antes MNEMON CONSULTORES, S.L.)</v>
      </c>
      <c r="E1640" t="s">
        <v>2614</v>
      </c>
      <c r="F1640" t="s">
        <v>35</v>
      </c>
      <c r="G1640" t="s">
        <v>29</v>
      </c>
      <c r="H1640" s="5">
        <v>817.28</v>
      </c>
      <c r="I1640" s="5">
        <v>817.27480000000003</v>
      </c>
      <c r="J1640" s="5">
        <v>5.1999999999452397E-3</v>
      </c>
      <c r="K1640" s="5">
        <v>817.28</v>
      </c>
      <c r="L1640" s="5">
        <v>0</v>
      </c>
      <c r="M1640" t="str">
        <f>IF(ISERROR(VLOOKUP(A1640,'[1]Ecart validé'!$A:$A,1,FALSE)),Z1640,"Ecart Validé")</f>
        <v>valid</v>
      </c>
      <c r="R1640" t="s">
        <v>30</v>
      </c>
      <c r="X1640"/>
      <c r="Y1640"/>
      <c r="Z1640" t="s">
        <v>31</v>
      </c>
    </row>
    <row r="1641" spans="1:26" x14ac:dyDescent="0.3">
      <c r="A1641" t="s">
        <v>2617</v>
      </c>
      <c r="B1641" t="s">
        <v>2508</v>
      </c>
      <c r="C1641">
        <v>3706</v>
      </c>
      <c r="D1641" t="str">
        <f>+VLOOKUP(C1641,Param!K:L,2,FALSE)</f>
        <v>INNERIA SOLUTIONS, S.L. (Antes MNEMON CONSULTORES, S.L.)</v>
      </c>
      <c r="E1641" t="s">
        <v>2614</v>
      </c>
      <c r="F1641" t="s">
        <v>37</v>
      </c>
      <c r="G1641" t="s">
        <v>29</v>
      </c>
      <c r="H1641" s="5">
        <v>448.13</v>
      </c>
      <c r="I1641" s="5">
        <v>448.1309</v>
      </c>
      <c r="J1641" s="5">
        <v>-9.0000000000145497E-4</v>
      </c>
      <c r="K1641" s="5">
        <v>448.13</v>
      </c>
      <c r="L1641" s="5">
        <v>0</v>
      </c>
      <c r="M1641" t="str">
        <f>IF(ISERROR(VLOOKUP(A1641,'[1]Ecart validé'!$A:$A,1,FALSE)),Z1641,"Ecart Validé")</f>
        <v>valid</v>
      </c>
      <c r="R1641" t="s">
        <v>30</v>
      </c>
      <c r="X1641"/>
      <c r="Y1641"/>
      <c r="Z1641" t="s">
        <v>31</v>
      </c>
    </row>
    <row r="1642" spans="1:26" x14ac:dyDescent="0.3">
      <c r="A1642" t="s">
        <v>2618</v>
      </c>
      <c r="B1642" t="s">
        <v>2508</v>
      </c>
      <c r="C1642">
        <v>3727</v>
      </c>
      <c r="D1642" t="str">
        <f>+VLOOKUP(C1642,Param!K:L,2,FALSE)</f>
        <v>NEGOCIANTS, S.L. (VILA VINITECA)</v>
      </c>
      <c r="E1642" t="s">
        <v>2619</v>
      </c>
      <c r="F1642" t="s">
        <v>28</v>
      </c>
      <c r="G1642" t="s">
        <v>29</v>
      </c>
      <c r="H1642" s="5">
        <v>1045.8599999999999</v>
      </c>
      <c r="I1642" s="5">
        <v>1045.8608999999999</v>
      </c>
      <c r="J1642" s="5">
        <v>-9.0000000000145497E-4</v>
      </c>
      <c r="K1642" s="5">
        <v>1045.8599999999999</v>
      </c>
      <c r="L1642" s="5">
        <v>0</v>
      </c>
      <c r="M1642" t="str">
        <f>IF(ISERROR(VLOOKUP(A1642,'[1]Ecart validé'!$A:$A,1,FALSE)),Z1642,"Ecart Validé")</f>
        <v>valid</v>
      </c>
      <c r="R1642" t="s">
        <v>30</v>
      </c>
      <c r="X1642"/>
      <c r="Y1642"/>
      <c r="Z1642" t="s">
        <v>31</v>
      </c>
    </row>
    <row r="1643" spans="1:26" x14ac:dyDescent="0.3">
      <c r="A1643" t="s">
        <v>2620</v>
      </c>
      <c r="B1643" t="s">
        <v>2508</v>
      </c>
      <c r="C1643">
        <v>3727</v>
      </c>
      <c r="D1643" t="str">
        <f>+VLOOKUP(C1643,Param!K:L,2,FALSE)</f>
        <v>NEGOCIANTS, S.L. (VILA VINITECA)</v>
      </c>
      <c r="E1643" t="s">
        <v>2619</v>
      </c>
      <c r="F1643" t="s">
        <v>33</v>
      </c>
      <c r="G1643" t="s">
        <v>29</v>
      </c>
      <c r="H1643" s="5">
        <v>2.74</v>
      </c>
      <c r="I1643" s="5">
        <v>2.7431999999999999</v>
      </c>
      <c r="J1643" s="5">
        <v>-3.1999999999996402E-3</v>
      </c>
      <c r="K1643" s="5">
        <v>2.74</v>
      </c>
      <c r="L1643" s="5">
        <v>0</v>
      </c>
      <c r="M1643" t="str">
        <f>IF(ISERROR(VLOOKUP(A1643,'[1]Ecart validé'!$A:$A,1,FALSE)),Z1643,"Ecart Validé")</f>
        <v>valid</v>
      </c>
      <c r="R1643" t="s">
        <v>30</v>
      </c>
      <c r="X1643"/>
      <c r="Y1643"/>
      <c r="Z1643" t="s">
        <v>31</v>
      </c>
    </row>
    <row r="1644" spans="1:26" x14ac:dyDescent="0.3">
      <c r="A1644" t="s">
        <v>2621</v>
      </c>
      <c r="B1644" t="s">
        <v>2508</v>
      </c>
      <c r="C1644">
        <v>3727</v>
      </c>
      <c r="D1644" t="str">
        <f>+VLOOKUP(C1644,Param!K:L,2,FALSE)</f>
        <v>NEGOCIANTS, S.L. (VILA VINITECA)</v>
      </c>
      <c r="E1644" t="s">
        <v>2619</v>
      </c>
      <c r="F1644" t="s">
        <v>35</v>
      </c>
      <c r="G1644" t="s">
        <v>29</v>
      </c>
      <c r="H1644" s="5">
        <v>86.97</v>
      </c>
      <c r="I1644" s="5">
        <v>86.971000000000004</v>
      </c>
      <c r="J1644" s="5">
        <v>-1.0000000000047701E-3</v>
      </c>
      <c r="K1644" s="5">
        <v>86.97</v>
      </c>
      <c r="L1644" s="5">
        <v>0</v>
      </c>
      <c r="M1644" t="str">
        <f>IF(ISERROR(VLOOKUP(A1644,'[1]Ecart validé'!$A:$A,1,FALSE)),Z1644,"Ecart Validé")</f>
        <v>valid</v>
      </c>
      <c r="R1644" t="s">
        <v>30</v>
      </c>
      <c r="X1644"/>
      <c r="Y1644"/>
      <c r="Z1644" t="s">
        <v>31</v>
      </c>
    </row>
    <row r="1645" spans="1:26" x14ac:dyDescent="0.3">
      <c r="A1645" t="s">
        <v>2622</v>
      </c>
      <c r="B1645" t="s">
        <v>2508</v>
      </c>
      <c r="C1645">
        <v>3727</v>
      </c>
      <c r="D1645" t="str">
        <f>+VLOOKUP(C1645,Param!K:L,2,FALSE)</f>
        <v>NEGOCIANTS, S.L. (VILA VINITECA)</v>
      </c>
      <c r="E1645" t="s">
        <v>2619</v>
      </c>
      <c r="F1645" t="s">
        <v>37</v>
      </c>
      <c r="G1645" t="s">
        <v>29</v>
      </c>
      <c r="H1645" s="5">
        <v>-377.3</v>
      </c>
      <c r="I1645" s="5">
        <v>-377.3048</v>
      </c>
      <c r="J1645" s="5">
        <v>4.7999999999888097E-3</v>
      </c>
      <c r="K1645" s="5">
        <v>-377.3</v>
      </c>
      <c r="L1645" s="5">
        <v>0</v>
      </c>
      <c r="M1645" t="str">
        <f>IF(ISERROR(VLOOKUP(A1645,'[1]Ecart validé'!$A:$A,1,FALSE)),Z1645,"Ecart Validé")</f>
        <v>valid</v>
      </c>
      <c r="R1645" t="s">
        <v>30</v>
      </c>
      <c r="X1645"/>
      <c r="Y1645"/>
      <c r="Z1645" t="s">
        <v>31</v>
      </c>
    </row>
    <row r="1646" spans="1:26" x14ac:dyDescent="0.3">
      <c r="A1646" t="s">
        <v>2623</v>
      </c>
      <c r="B1646" t="s">
        <v>2508</v>
      </c>
      <c r="C1646">
        <v>3737</v>
      </c>
      <c r="D1646" t="str">
        <f>+VLOOKUP(C1646,Param!K:L,2,FALSE)</f>
        <v>DIVERSEY ESPAÑA, S.L.</v>
      </c>
      <c r="E1646" t="s">
        <v>2624</v>
      </c>
      <c r="F1646" t="s">
        <v>28</v>
      </c>
      <c r="G1646" t="s">
        <v>29</v>
      </c>
      <c r="H1646" s="5">
        <v>3913.45</v>
      </c>
      <c r="I1646" s="5">
        <v>3913.4468999999999</v>
      </c>
      <c r="J1646" s="5">
        <v>3.1000000003586999E-3</v>
      </c>
      <c r="K1646" s="5">
        <v>3913.45</v>
      </c>
      <c r="L1646" s="5">
        <v>0</v>
      </c>
      <c r="M1646" t="str">
        <f>IF(ISERROR(VLOOKUP(A1646,'[1]Ecart validé'!$A:$A,1,FALSE)),Z1646,"Ecart Validé")</f>
        <v>valid</v>
      </c>
      <c r="R1646" t="s">
        <v>30</v>
      </c>
      <c r="X1646"/>
      <c r="Y1646"/>
      <c r="Z1646" t="s">
        <v>31</v>
      </c>
    </row>
    <row r="1647" spans="1:26" x14ac:dyDescent="0.3">
      <c r="A1647" t="s">
        <v>2625</v>
      </c>
      <c r="B1647" t="s">
        <v>2508</v>
      </c>
      <c r="C1647">
        <v>3737</v>
      </c>
      <c r="D1647" t="str">
        <f>+VLOOKUP(C1647,Param!K:L,2,FALSE)</f>
        <v>DIVERSEY ESPAÑA, S.L.</v>
      </c>
      <c r="E1647" t="s">
        <v>2624</v>
      </c>
      <c r="F1647" t="s">
        <v>33</v>
      </c>
      <c r="G1647" t="s">
        <v>29</v>
      </c>
      <c r="H1647" s="5">
        <v>789.48</v>
      </c>
      <c r="I1647" s="5">
        <v>789.47990000000004</v>
      </c>
      <c r="J1647" s="5">
        <v>9.9999999974897906E-5</v>
      </c>
      <c r="K1647" s="5">
        <v>789.48</v>
      </c>
      <c r="L1647" s="5">
        <v>0</v>
      </c>
      <c r="M1647" t="str">
        <f>IF(ISERROR(VLOOKUP(A1647,'[1]Ecart validé'!$A:$A,1,FALSE)),Z1647,"Ecart Validé")</f>
        <v>valid</v>
      </c>
      <c r="R1647" t="s">
        <v>30</v>
      </c>
      <c r="X1647"/>
      <c r="Y1647"/>
      <c r="Z1647" t="s">
        <v>31</v>
      </c>
    </row>
    <row r="1648" spans="1:26" x14ac:dyDescent="0.3">
      <c r="A1648" t="s">
        <v>2626</v>
      </c>
      <c r="B1648" t="s">
        <v>2508</v>
      </c>
      <c r="C1648">
        <v>3737</v>
      </c>
      <c r="D1648" t="str">
        <f>+VLOOKUP(C1648,Param!K:L,2,FALSE)</f>
        <v>DIVERSEY ESPAÑA, S.L.</v>
      </c>
      <c r="E1648" t="s">
        <v>2624</v>
      </c>
      <c r="F1648" t="s">
        <v>35</v>
      </c>
      <c r="G1648" t="s">
        <v>29</v>
      </c>
      <c r="H1648" s="5">
        <v>108.2</v>
      </c>
      <c r="I1648" s="5">
        <v>108.20189999999999</v>
      </c>
      <c r="J1648" s="5">
        <v>-1.8999999999920101E-3</v>
      </c>
      <c r="K1648" s="5">
        <v>108.2</v>
      </c>
      <c r="L1648" s="5">
        <v>0</v>
      </c>
      <c r="M1648" t="str">
        <f>IF(ISERROR(VLOOKUP(A1648,'[1]Ecart validé'!$A:$A,1,FALSE)),Z1648,"Ecart Validé")</f>
        <v>valid</v>
      </c>
      <c r="R1648" t="s">
        <v>30</v>
      </c>
      <c r="X1648"/>
      <c r="Y1648"/>
      <c r="Z1648" t="s">
        <v>31</v>
      </c>
    </row>
    <row r="1649" spans="1:26" ht="28.8" x14ac:dyDescent="0.3">
      <c r="A1649" t="s">
        <v>2627</v>
      </c>
      <c r="B1649" t="s">
        <v>2508</v>
      </c>
      <c r="C1649">
        <v>3737</v>
      </c>
      <c r="D1649" t="str">
        <f>+VLOOKUP(C1649,Param!K:L,2,FALSE)</f>
        <v>DIVERSEY ESPAÑA, S.L.</v>
      </c>
      <c r="E1649" t="s">
        <v>2624</v>
      </c>
      <c r="F1649" t="s">
        <v>37</v>
      </c>
      <c r="G1649" t="s">
        <v>29</v>
      </c>
      <c r="H1649" s="5">
        <v>1148.8899999999901</v>
      </c>
      <c r="I1649" s="5">
        <v>1148.8815999999999</v>
      </c>
      <c r="J1649" s="5">
        <v>8.3999999999377906E-3</v>
      </c>
      <c r="K1649" s="5">
        <v>1148.8899999999901</v>
      </c>
      <c r="L1649" s="5">
        <v>0</v>
      </c>
      <c r="M1649" t="str">
        <f>IF(ISERROR(VLOOKUP(A1649,'[1]Ecart validé'!$A:$A,1,FALSE)),Z1649,"Ecart Validé")</f>
        <v>valid</v>
      </c>
      <c r="R1649" t="s">
        <v>30</v>
      </c>
      <c r="S1649" t="s">
        <v>42</v>
      </c>
      <c r="T1649" t="s">
        <v>257</v>
      </c>
      <c r="U1649" s="13" t="s">
        <v>2628</v>
      </c>
      <c r="V1649" t="s">
        <v>45</v>
      </c>
      <c r="X1649" t="s">
        <v>458</v>
      </c>
      <c r="Y1649" t="s">
        <v>458</v>
      </c>
      <c r="Z1649" t="s">
        <v>31</v>
      </c>
    </row>
    <row r="1650" spans="1:26" x14ac:dyDescent="0.3">
      <c r="A1650" t="s">
        <v>2629</v>
      </c>
      <c r="B1650" t="s">
        <v>2508</v>
      </c>
      <c r="C1650">
        <v>3737</v>
      </c>
      <c r="D1650" t="str">
        <f>+VLOOKUP(C1650,Param!K:L,2,FALSE)</f>
        <v>DIVERSEY ESPAÑA, S.L.</v>
      </c>
      <c r="E1650" t="s">
        <v>2630</v>
      </c>
      <c r="F1650" t="s">
        <v>51</v>
      </c>
      <c r="G1650" t="s">
        <v>29</v>
      </c>
      <c r="H1650" s="5">
        <v>4592.29</v>
      </c>
      <c r="I1650" s="5">
        <v>4592.2896000000001</v>
      </c>
      <c r="J1650" s="5">
        <v>3.9999999989959103E-4</v>
      </c>
      <c r="K1650" s="5">
        <v>4592.29</v>
      </c>
      <c r="L1650" s="5">
        <v>0</v>
      </c>
      <c r="M1650" t="str">
        <f>IF(ISERROR(VLOOKUP(A1650,'[1]Ecart validé'!$A:$A,1,FALSE)),Z1650,"Ecart Validé")</f>
        <v>valid</v>
      </c>
      <c r="R1650" t="s">
        <v>30</v>
      </c>
      <c r="X1650"/>
      <c r="Y1650"/>
      <c r="Z1650" t="s">
        <v>31</v>
      </c>
    </row>
    <row r="1651" spans="1:26" x14ac:dyDescent="0.3">
      <c r="A1651" t="s">
        <v>2631</v>
      </c>
      <c r="B1651" t="s">
        <v>2508</v>
      </c>
      <c r="C1651">
        <v>3763</v>
      </c>
      <c r="D1651" t="str">
        <f>+VLOOKUP(C1651,Param!K:L,2,FALSE)</f>
        <v>ONITY S.L.</v>
      </c>
      <c r="E1651" t="s">
        <v>2632</v>
      </c>
      <c r="F1651" t="s">
        <v>28</v>
      </c>
      <c r="G1651" t="s">
        <v>29</v>
      </c>
      <c r="H1651" s="5">
        <v>131.81</v>
      </c>
      <c r="I1651" s="5">
        <v>131.80709999999999</v>
      </c>
      <c r="J1651" s="5">
        <v>2.9000000000110001E-3</v>
      </c>
      <c r="K1651" s="5">
        <v>131.81</v>
      </c>
      <c r="L1651" s="5">
        <v>0</v>
      </c>
      <c r="M1651" t="str">
        <f>IF(ISERROR(VLOOKUP(A1651,'[1]Ecart validé'!$A:$A,1,FALSE)),Z1651,"Ecart Validé")</f>
        <v>valid</v>
      </c>
      <c r="R1651" t="s">
        <v>30</v>
      </c>
      <c r="X1651"/>
      <c r="Y1651"/>
      <c r="Z1651" t="s">
        <v>31</v>
      </c>
    </row>
    <row r="1652" spans="1:26" x14ac:dyDescent="0.3">
      <c r="A1652" t="s">
        <v>2633</v>
      </c>
      <c r="B1652" t="s">
        <v>2508</v>
      </c>
      <c r="C1652">
        <v>3763</v>
      </c>
      <c r="D1652" t="str">
        <f>+VLOOKUP(C1652,Param!K:L,2,FALSE)</f>
        <v>ONITY S.L.</v>
      </c>
      <c r="E1652" t="s">
        <v>2632</v>
      </c>
      <c r="F1652" t="s">
        <v>33</v>
      </c>
      <c r="G1652" t="s">
        <v>29</v>
      </c>
      <c r="H1652" s="5">
        <v>17.62</v>
      </c>
      <c r="I1652" s="5">
        <v>17.619299999999999</v>
      </c>
      <c r="J1652" s="5">
        <v>7.0000000000192098E-4</v>
      </c>
      <c r="K1652" s="5">
        <v>17.62</v>
      </c>
      <c r="L1652" s="5">
        <v>0</v>
      </c>
      <c r="M1652" t="str">
        <f>IF(ISERROR(VLOOKUP(A1652,'[1]Ecart validé'!$A:$A,1,FALSE)),Z1652,"Ecart Validé")</f>
        <v>valid</v>
      </c>
      <c r="R1652" t="s">
        <v>30</v>
      </c>
      <c r="X1652"/>
      <c r="Y1652"/>
      <c r="Z1652" t="s">
        <v>31</v>
      </c>
    </row>
    <row r="1653" spans="1:26" x14ac:dyDescent="0.3">
      <c r="A1653" t="s">
        <v>2634</v>
      </c>
      <c r="B1653" t="s">
        <v>2508</v>
      </c>
      <c r="C1653">
        <v>3763</v>
      </c>
      <c r="D1653" t="str">
        <f>+VLOOKUP(C1653,Param!K:L,2,FALSE)</f>
        <v>ONITY S.L.</v>
      </c>
      <c r="E1653" t="s">
        <v>2632</v>
      </c>
      <c r="F1653" t="s">
        <v>35</v>
      </c>
      <c r="G1653" t="s">
        <v>29</v>
      </c>
      <c r="H1653" s="5">
        <v>158.6</v>
      </c>
      <c r="I1653" s="5">
        <v>158.5958</v>
      </c>
      <c r="J1653" s="5">
        <v>4.1999999999973101E-3</v>
      </c>
      <c r="K1653" s="5">
        <v>158.6</v>
      </c>
      <c r="L1653" s="5">
        <v>0</v>
      </c>
      <c r="M1653" t="str">
        <f>IF(ISERROR(VLOOKUP(A1653,'[1]Ecart validé'!$A:$A,1,FALSE)),Z1653,"Ecart Validé")</f>
        <v>valid</v>
      </c>
      <c r="R1653" t="s">
        <v>30</v>
      </c>
      <c r="X1653"/>
      <c r="Y1653"/>
      <c r="Z1653" t="s">
        <v>31</v>
      </c>
    </row>
    <row r="1654" spans="1:26" x14ac:dyDescent="0.3">
      <c r="A1654" t="s">
        <v>2635</v>
      </c>
      <c r="B1654" t="s">
        <v>2508</v>
      </c>
      <c r="C1654">
        <v>3763</v>
      </c>
      <c r="D1654" t="str">
        <f>+VLOOKUP(C1654,Param!K:L,2,FALSE)</f>
        <v>ONITY S.L.</v>
      </c>
      <c r="E1654" t="s">
        <v>2632</v>
      </c>
      <c r="F1654" t="s">
        <v>37</v>
      </c>
      <c r="G1654" t="s">
        <v>29</v>
      </c>
      <c r="H1654" s="5">
        <v>29.46</v>
      </c>
      <c r="I1654" s="5">
        <v>29.454999999999998</v>
      </c>
      <c r="J1654" s="5">
        <v>5.0000000000025501E-3</v>
      </c>
      <c r="K1654" s="5">
        <v>29.46</v>
      </c>
      <c r="L1654" s="5">
        <v>0</v>
      </c>
      <c r="M1654" t="str">
        <f>IF(ISERROR(VLOOKUP(A1654,'[1]Ecart validé'!$A:$A,1,FALSE)),Z1654,"Ecart Validé")</f>
        <v>valid</v>
      </c>
      <c r="R1654" t="s">
        <v>30</v>
      </c>
      <c r="X1654"/>
      <c r="Y1654"/>
      <c r="Z1654" t="s">
        <v>31</v>
      </c>
    </row>
    <row r="1655" spans="1:26" x14ac:dyDescent="0.3">
      <c r="A1655" t="s">
        <v>2636</v>
      </c>
      <c r="B1655" t="s">
        <v>2508</v>
      </c>
      <c r="C1655">
        <v>3773</v>
      </c>
      <c r="D1655" t="str">
        <f>+VLOOKUP(C1655,Param!K:L,2,FALSE)</f>
        <v>GRUPO DE INVERSION Y LOGISTICA ESPAÑOLA CAESAR S.L.</v>
      </c>
      <c r="E1655" t="s">
        <v>2637</v>
      </c>
      <c r="F1655" t="s">
        <v>28</v>
      </c>
      <c r="G1655" t="s">
        <v>29</v>
      </c>
      <c r="H1655" s="5">
        <v>670.89</v>
      </c>
      <c r="I1655" s="5">
        <v>670.89430000000004</v>
      </c>
      <c r="J1655" s="5">
        <v>-4.3000000000574801E-3</v>
      </c>
      <c r="K1655" s="5">
        <v>670.89</v>
      </c>
      <c r="L1655" s="5">
        <v>0</v>
      </c>
      <c r="M1655" t="str">
        <f>IF(ISERROR(VLOOKUP(A1655,'[1]Ecart validé'!$A:$A,1,FALSE)),Z1655,"Ecart Validé")</f>
        <v>valid</v>
      </c>
      <c r="R1655" t="s">
        <v>30</v>
      </c>
      <c r="X1655"/>
      <c r="Y1655"/>
      <c r="Z1655" t="s">
        <v>31</v>
      </c>
    </row>
    <row r="1656" spans="1:26" x14ac:dyDescent="0.3">
      <c r="A1656" t="s">
        <v>2638</v>
      </c>
      <c r="B1656" t="s">
        <v>2508</v>
      </c>
      <c r="C1656">
        <v>3773</v>
      </c>
      <c r="D1656" t="str">
        <f>+VLOOKUP(C1656,Param!K:L,2,FALSE)</f>
        <v>GRUPO DE INVERSION Y LOGISTICA ESPAÑOLA CAESAR S.L.</v>
      </c>
      <c r="E1656" t="s">
        <v>2637</v>
      </c>
      <c r="F1656" t="s">
        <v>33</v>
      </c>
      <c r="G1656" t="s">
        <v>29</v>
      </c>
      <c r="H1656" s="5">
        <v>46.53</v>
      </c>
      <c r="I1656" s="5">
        <v>46.530999999999999</v>
      </c>
      <c r="J1656" s="5">
        <v>-9.9999999999766899E-4</v>
      </c>
      <c r="K1656" s="5">
        <v>46.53</v>
      </c>
      <c r="L1656" s="5">
        <v>0</v>
      </c>
      <c r="M1656" t="str">
        <f>IF(ISERROR(VLOOKUP(A1656,'[1]Ecart validé'!$A:$A,1,FALSE)),Z1656,"Ecart Validé")</f>
        <v>valid</v>
      </c>
      <c r="R1656" t="s">
        <v>30</v>
      </c>
      <c r="X1656"/>
      <c r="Y1656"/>
      <c r="Z1656" t="s">
        <v>31</v>
      </c>
    </row>
    <row r="1657" spans="1:26" x14ac:dyDescent="0.3">
      <c r="A1657" t="s">
        <v>2639</v>
      </c>
      <c r="B1657" t="s">
        <v>2508</v>
      </c>
      <c r="C1657">
        <v>3773</v>
      </c>
      <c r="D1657" t="str">
        <f>+VLOOKUP(C1657,Param!K:L,2,FALSE)</f>
        <v>GRUPO DE INVERSION Y LOGISTICA ESPAÑOLA CAESAR S.L.</v>
      </c>
      <c r="E1657" t="s">
        <v>2637</v>
      </c>
      <c r="F1657" t="s">
        <v>35</v>
      </c>
      <c r="G1657" t="s">
        <v>29</v>
      </c>
      <c r="H1657" s="5">
        <v>156.27000000000001</v>
      </c>
      <c r="I1657" s="5">
        <v>156.2748</v>
      </c>
      <c r="J1657" s="5">
        <v>-4.7999999999888097E-3</v>
      </c>
      <c r="K1657" s="5">
        <v>156.27000000000001</v>
      </c>
      <c r="L1657" s="5">
        <v>0</v>
      </c>
      <c r="M1657" t="str">
        <f>IF(ISERROR(VLOOKUP(A1657,'[1]Ecart validé'!$A:$A,1,FALSE)),Z1657,"Ecart Validé")</f>
        <v>valid</v>
      </c>
      <c r="R1657" t="s">
        <v>30</v>
      </c>
      <c r="X1657"/>
      <c r="Y1657"/>
      <c r="Z1657" t="s">
        <v>31</v>
      </c>
    </row>
    <row r="1658" spans="1:26" x14ac:dyDescent="0.3">
      <c r="A1658" t="s">
        <v>2640</v>
      </c>
      <c r="B1658" t="s">
        <v>2508</v>
      </c>
      <c r="C1658">
        <v>3773</v>
      </c>
      <c r="D1658" t="str">
        <f>+VLOOKUP(C1658,Param!K:L,2,FALSE)</f>
        <v>GRUPO DE INVERSION Y LOGISTICA ESPAÑOLA CAESAR S.L.</v>
      </c>
      <c r="E1658" t="s">
        <v>2637</v>
      </c>
      <c r="F1658" t="s">
        <v>37</v>
      </c>
      <c r="G1658" t="s">
        <v>29</v>
      </c>
      <c r="H1658" s="5">
        <v>137.33000000000001</v>
      </c>
      <c r="I1658" s="5">
        <v>137.3289</v>
      </c>
      <c r="J1658" s="5">
        <v>1.1000000000080899E-3</v>
      </c>
      <c r="K1658" s="5">
        <v>137.33000000000001</v>
      </c>
      <c r="L1658" s="5">
        <v>0</v>
      </c>
      <c r="M1658" t="str">
        <f>IF(ISERROR(VLOOKUP(A1658,'[1]Ecart validé'!$A:$A,1,FALSE)),Z1658,"Ecart Validé")</f>
        <v>valid</v>
      </c>
      <c r="R1658" t="s">
        <v>30</v>
      </c>
      <c r="X1658"/>
      <c r="Y1658"/>
      <c r="Z1658" t="s">
        <v>31</v>
      </c>
    </row>
    <row r="1659" spans="1:26" x14ac:dyDescent="0.3">
      <c r="A1659" t="s">
        <v>2641</v>
      </c>
      <c r="B1659" t="s">
        <v>2508</v>
      </c>
      <c r="C1659">
        <v>3842</v>
      </c>
      <c r="D1659" t="str">
        <f>+VLOOKUP(C1659,Param!K:L,2,FALSE)</f>
        <v>INNERIA CLEANING SERVICES, S.A. (antes KERDOS)</v>
      </c>
      <c r="E1659" t="s">
        <v>2642</v>
      </c>
      <c r="F1659" t="s">
        <v>28</v>
      </c>
      <c r="G1659" t="s">
        <v>29</v>
      </c>
      <c r="H1659" s="5">
        <v>23417.200000000001</v>
      </c>
      <c r="I1659" s="5">
        <v>23417.202300000001</v>
      </c>
      <c r="J1659" s="5">
        <v>-2.3000000001047699E-3</v>
      </c>
      <c r="K1659" s="5">
        <v>23417.200000000001</v>
      </c>
      <c r="L1659" s="5">
        <v>0</v>
      </c>
      <c r="M1659" t="str">
        <f>IF(ISERROR(VLOOKUP(A1659,'[1]Ecart validé'!$A:$A,1,FALSE)),Z1659,"Ecart Validé")</f>
        <v>valid</v>
      </c>
      <c r="R1659" t="s">
        <v>30</v>
      </c>
      <c r="X1659"/>
      <c r="Y1659"/>
      <c r="Z1659" t="s">
        <v>31</v>
      </c>
    </row>
    <row r="1660" spans="1:26" x14ac:dyDescent="0.3">
      <c r="A1660" t="s">
        <v>2643</v>
      </c>
      <c r="B1660" t="s">
        <v>2508</v>
      </c>
      <c r="C1660">
        <v>3842</v>
      </c>
      <c r="D1660" t="str">
        <f>+VLOOKUP(C1660,Param!K:L,2,FALSE)</f>
        <v>INNERIA CLEANING SERVICES, S.A. (antes KERDOS)</v>
      </c>
      <c r="E1660" t="s">
        <v>2642</v>
      </c>
      <c r="F1660" t="s">
        <v>33</v>
      </c>
      <c r="G1660" t="s">
        <v>29</v>
      </c>
      <c r="H1660" s="5">
        <v>2353.35</v>
      </c>
      <c r="I1660" s="5">
        <v>2353.3514</v>
      </c>
      <c r="J1660" s="5">
        <v>-1.4000000001033099E-3</v>
      </c>
      <c r="K1660" s="5">
        <v>2353.35</v>
      </c>
      <c r="L1660" s="5">
        <v>0</v>
      </c>
      <c r="M1660" t="str">
        <f>IF(ISERROR(VLOOKUP(A1660,'[1]Ecart validé'!$A:$A,1,FALSE)),Z1660,"Ecart Validé")</f>
        <v>valid</v>
      </c>
      <c r="R1660" t="s">
        <v>30</v>
      </c>
      <c r="X1660"/>
      <c r="Y1660"/>
      <c r="Z1660" t="s">
        <v>31</v>
      </c>
    </row>
    <row r="1661" spans="1:26" x14ac:dyDescent="0.3">
      <c r="A1661" t="s">
        <v>2644</v>
      </c>
      <c r="B1661" t="s">
        <v>2508</v>
      </c>
      <c r="C1661">
        <v>3842</v>
      </c>
      <c r="D1661" t="str">
        <f>+VLOOKUP(C1661,Param!K:L,2,FALSE)</f>
        <v>INNERIA CLEANING SERVICES, S.A. (antes KERDOS)</v>
      </c>
      <c r="E1661" t="s">
        <v>2642</v>
      </c>
      <c r="F1661" t="s">
        <v>35</v>
      </c>
      <c r="G1661" t="s">
        <v>29</v>
      </c>
      <c r="H1661" s="5">
        <v>13441.15</v>
      </c>
      <c r="I1661" s="5">
        <v>13441.146199999999</v>
      </c>
      <c r="J1661" s="5">
        <v>3.8000000004103601E-3</v>
      </c>
      <c r="K1661" s="5">
        <v>13441.15</v>
      </c>
      <c r="L1661" s="5">
        <v>0</v>
      </c>
      <c r="M1661" t="str">
        <f>IF(ISERROR(VLOOKUP(A1661,'[1]Ecart validé'!$A:$A,1,FALSE)),Z1661,"Ecart Validé")</f>
        <v>valid</v>
      </c>
      <c r="R1661" t="s">
        <v>30</v>
      </c>
      <c r="X1661"/>
      <c r="Y1661"/>
      <c r="Z1661" t="s">
        <v>31</v>
      </c>
    </row>
    <row r="1662" spans="1:26" x14ac:dyDescent="0.3">
      <c r="A1662" t="s">
        <v>2645</v>
      </c>
      <c r="B1662" t="s">
        <v>2508</v>
      </c>
      <c r="C1662">
        <v>3842</v>
      </c>
      <c r="D1662" t="str">
        <f>+VLOOKUP(C1662,Param!K:L,2,FALSE)</f>
        <v>INNERIA CLEANING SERVICES, S.A. (antes KERDOS)</v>
      </c>
      <c r="E1662" t="s">
        <v>2642</v>
      </c>
      <c r="F1662" t="s">
        <v>37</v>
      </c>
      <c r="G1662" t="s">
        <v>29</v>
      </c>
      <c r="H1662" s="5">
        <v>8418.81</v>
      </c>
      <c r="I1662" s="5">
        <v>8418.8081999999995</v>
      </c>
      <c r="J1662" s="5">
        <v>1.8000000000029099E-3</v>
      </c>
      <c r="K1662" s="5">
        <v>8418.81</v>
      </c>
      <c r="L1662" s="5">
        <v>0</v>
      </c>
      <c r="M1662" t="str">
        <f>IF(ISERROR(VLOOKUP(A1662,'[1]Ecart validé'!$A:$A,1,FALSE)),Z1662,"Ecart Validé")</f>
        <v>valid</v>
      </c>
      <c r="R1662" t="s">
        <v>30</v>
      </c>
      <c r="X1662"/>
      <c r="Y1662"/>
      <c r="Z1662" t="s">
        <v>31</v>
      </c>
    </row>
    <row r="1663" spans="1:26" x14ac:dyDescent="0.3">
      <c r="A1663" t="s">
        <v>2646</v>
      </c>
      <c r="B1663" t="s">
        <v>2508</v>
      </c>
      <c r="C1663">
        <v>3936</v>
      </c>
      <c r="D1663" t="str">
        <f>+VLOOKUP(C1663,Param!K:L,2,FALSE)</f>
        <v>MAHOU, S.A.</v>
      </c>
      <c r="E1663" t="s">
        <v>2647</v>
      </c>
      <c r="F1663" t="s">
        <v>28</v>
      </c>
      <c r="G1663" t="s">
        <v>29</v>
      </c>
      <c r="H1663" s="5">
        <v>13309.25</v>
      </c>
      <c r="I1663" s="5">
        <v>13309.254800000001</v>
      </c>
      <c r="J1663" s="5">
        <v>-4.80000000061409E-3</v>
      </c>
      <c r="K1663" s="5">
        <v>13309.25</v>
      </c>
      <c r="L1663" s="5">
        <v>0</v>
      </c>
      <c r="M1663" t="str">
        <f>IF(ISERROR(VLOOKUP(A1663,'[1]Ecart validé'!$A:$A,1,FALSE)),Z1663,"Ecart Validé")</f>
        <v>valid</v>
      </c>
      <c r="R1663" t="s">
        <v>30</v>
      </c>
      <c r="X1663"/>
      <c r="Y1663"/>
      <c r="Z1663" t="s">
        <v>31</v>
      </c>
    </row>
    <row r="1664" spans="1:26" x14ac:dyDescent="0.3">
      <c r="A1664" t="s">
        <v>2648</v>
      </c>
      <c r="B1664" t="s">
        <v>2508</v>
      </c>
      <c r="C1664">
        <v>3936</v>
      </c>
      <c r="D1664" t="str">
        <f>+VLOOKUP(C1664,Param!K:L,2,FALSE)</f>
        <v>MAHOU, S.A.</v>
      </c>
      <c r="E1664" t="s">
        <v>2647</v>
      </c>
      <c r="F1664" t="s">
        <v>33</v>
      </c>
      <c r="G1664" t="s">
        <v>29</v>
      </c>
      <c r="H1664" s="5">
        <v>2009.13</v>
      </c>
      <c r="I1664" s="5">
        <v>2009.1302000000001</v>
      </c>
      <c r="J1664" s="5">
        <v>-1.99999999949795E-4</v>
      </c>
      <c r="K1664" s="5">
        <v>2009.13</v>
      </c>
      <c r="L1664" s="5">
        <v>0</v>
      </c>
      <c r="M1664" t="str">
        <f>IF(ISERROR(VLOOKUP(A1664,'[1]Ecart validé'!$A:$A,1,FALSE)),Z1664,"Ecart Validé")</f>
        <v>valid</v>
      </c>
      <c r="R1664" t="s">
        <v>30</v>
      </c>
      <c r="X1664"/>
      <c r="Y1664"/>
      <c r="Z1664" t="s">
        <v>31</v>
      </c>
    </row>
    <row r="1665" spans="1:26" x14ac:dyDescent="0.3">
      <c r="A1665" t="s">
        <v>2649</v>
      </c>
      <c r="B1665" t="s">
        <v>2508</v>
      </c>
      <c r="C1665">
        <v>3936</v>
      </c>
      <c r="D1665" t="str">
        <f>+VLOOKUP(C1665,Param!K:L,2,FALSE)</f>
        <v>MAHOU, S.A.</v>
      </c>
      <c r="E1665" t="s">
        <v>2647</v>
      </c>
      <c r="F1665" t="s">
        <v>35</v>
      </c>
      <c r="G1665" t="s">
        <v>29</v>
      </c>
      <c r="H1665" s="5">
        <v>9135.5400000000009</v>
      </c>
      <c r="I1665" s="5">
        <v>9135.5439000000006</v>
      </c>
      <c r="J1665" s="5">
        <v>-3.8999999997031401E-3</v>
      </c>
      <c r="K1665" s="5">
        <v>9135.5400000000009</v>
      </c>
      <c r="L1665" s="5">
        <v>0</v>
      </c>
      <c r="M1665" t="str">
        <f>IF(ISERROR(VLOOKUP(A1665,'[1]Ecart validé'!$A:$A,1,FALSE)),Z1665,"Ecart Validé")</f>
        <v>valid</v>
      </c>
      <c r="R1665" t="s">
        <v>30</v>
      </c>
      <c r="X1665"/>
      <c r="Y1665"/>
      <c r="Z1665" t="s">
        <v>31</v>
      </c>
    </row>
    <row r="1666" spans="1:26" x14ac:dyDescent="0.3">
      <c r="A1666" t="s">
        <v>2650</v>
      </c>
      <c r="B1666" t="s">
        <v>2508</v>
      </c>
      <c r="C1666">
        <v>3936</v>
      </c>
      <c r="D1666" t="str">
        <f>+VLOOKUP(C1666,Param!K:L,2,FALSE)</f>
        <v>MAHOU, S.A.</v>
      </c>
      <c r="E1666" t="s">
        <v>2647</v>
      </c>
      <c r="F1666" t="s">
        <v>37</v>
      </c>
      <c r="G1666" t="s">
        <v>29</v>
      </c>
      <c r="H1666" s="5">
        <v>6458.67</v>
      </c>
      <c r="I1666" s="5">
        <v>6458.6656000000003</v>
      </c>
      <c r="J1666" s="5">
        <v>4.399999999805E-3</v>
      </c>
      <c r="K1666" s="5">
        <v>6458.67</v>
      </c>
      <c r="L1666" s="5">
        <v>0</v>
      </c>
      <c r="M1666" t="str">
        <f>IF(ISERROR(VLOOKUP(A1666,'[1]Ecart validé'!$A:$A,1,FALSE)),Z1666,"Ecart Validé")</f>
        <v>valid</v>
      </c>
      <c r="R1666" t="s">
        <v>30</v>
      </c>
      <c r="X1666"/>
      <c r="Y1666"/>
      <c r="Z1666" t="s">
        <v>31</v>
      </c>
    </row>
    <row r="1667" spans="1:26" x14ac:dyDescent="0.3">
      <c r="A1667" t="s">
        <v>2651</v>
      </c>
      <c r="B1667" t="s">
        <v>2508</v>
      </c>
      <c r="C1667">
        <v>3967</v>
      </c>
      <c r="D1667" t="str">
        <f>+VLOOKUP(C1667,Param!K:L,2,FALSE)</f>
        <v>TEMPORING ETT, S.L.</v>
      </c>
      <c r="E1667" t="s">
        <v>2652</v>
      </c>
      <c r="F1667" t="s">
        <v>28</v>
      </c>
      <c r="G1667" t="s">
        <v>29</v>
      </c>
      <c r="H1667" s="5">
        <v>2984.81</v>
      </c>
      <c r="I1667" s="5">
        <v>2984.8103999999998</v>
      </c>
      <c r="J1667" s="5">
        <v>-3.9999999989959103E-4</v>
      </c>
      <c r="K1667" s="5">
        <v>2984.81</v>
      </c>
      <c r="L1667" s="5">
        <v>0</v>
      </c>
      <c r="M1667" t="str">
        <f>IF(ISERROR(VLOOKUP(A1667,'[1]Ecart validé'!$A:$A,1,FALSE)),Z1667,"Ecart Validé")</f>
        <v>valid</v>
      </c>
      <c r="R1667" t="s">
        <v>30</v>
      </c>
      <c r="X1667"/>
      <c r="Y1667"/>
      <c r="Z1667" t="s">
        <v>31</v>
      </c>
    </row>
    <row r="1668" spans="1:26" x14ac:dyDescent="0.3">
      <c r="A1668" t="s">
        <v>2653</v>
      </c>
      <c r="B1668" t="s">
        <v>2508</v>
      </c>
      <c r="C1668">
        <v>3967</v>
      </c>
      <c r="D1668" t="str">
        <f>+VLOOKUP(C1668,Param!K:L,2,FALSE)</f>
        <v>TEMPORING ETT, S.L.</v>
      </c>
      <c r="E1668" t="s">
        <v>2652</v>
      </c>
      <c r="F1668" t="s">
        <v>35</v>
      </c>
      <c r="G1668" t="s">
        <v>29</v>
      </c>
      <c r="H1668" s="5">
        <v>3.72</v>
      </c>
      <c r="I1668" s="5">
        <v>3.7206000000000001</v>
      </c>
      <c r="J1668" s="5">
        <v>-5.9999999999993305E-4</v>
      </c>
      <c r="K1668" s="5">
        <v>3.72</v>
      </c>
      <c r="L1668" s="5">
        <v>0</v>
      </c>
      <c r="M1668" t="str">
        <f>IF(ISERROR(VLOOKUP(A1668,'[1]Ecart validé'!$A:$A,1,FALSE)),Z1668,"Ecart Validé")</f>
        <v>valid</v>
      </c>
      <c r="R1668" t="s">
        <v>30</v>
      </c>
      <c r="X1668"/>
      <c r="Y1668"/>
      <c r="Z1668" t="s">
        <v>31</v>
      </c>
    </row>
    <row r="1669" spans="1:26" x14ac:dyDescent="0.3">
      <c r="A1669" t="s">
        <v>2654</v>
      </c>
      <c r="B1669" t="s">
        <v>2508</v>
      </c>
      <c r="C1669">
        <v>3996</v>
      </c>
      <c r="D1669" t="str">
        <f>+VLOOKUP(C1669,Param!K:L,2,FALSE)</f>
        <v>ELIS MANOMATIC, S.A.</v>
      </c>
      <c r="E1669" t="s">
        <v>2655</v>
      </c>
      <c r="F1669" t="s">
        <v>28</v>
      </c>
      <c r="G1669" t="s">
        <v>29</v>
      </c>
      <c r="H1669" s="5">
        <v>6929.87</v>
      </c>
      <c r="I1669" s="5">
        <v>6929.8689000000004</v>
      </c>
      <c r="J1669" s="5">
        <v>1.0999999994965E-3</v>
      </c>
      <c r="K1669" s="5">
        <v>6929.87</v>
      </c>
      <c r="L1669" s="5">
        <v>0</v>
      </c>
      <c r="M1669" t="str">
        <f>IF(ISERROR(VLOOKUP(A1669,'[1]Ecart validé'!$A:$A,1,FALSE)),Z1669,"Ecart Validé")</f>
        <v>valid</v>
      </c>
      <c r="R1669" t="s">
        <v>30</v>
      </c>
      <c r="X1669"/>
      <c r="Y1669"/>
      <c r="Z1669" t="s">
        <v>31</v>
      </c>
    </row>
    <row r="1670" spans="1:26" x14ac:dyDescent="0.3">
      <c r="A1670" t="s">
        <v>2656</v>
      </c>
      <c r="B1670" t="s">
        <v>2508</v>
      </c>
      <c r="C1670">
        <v>3996</v>
      </c>
      <c r="D1670" t="str">
        <f>+VLOOKUP(C1670,Param!K:L,2,FALSE)</f>
        <v>ELIS MANOMATIC, S.A.</v>
      </c>
      <c r="E1670" t="s">
        <v>2655</v>
      </c>
      <c r="F1670" t="s">
        <v>33</v>
      </c>
      <c r="G1670" t="s">
        <v>29</v>
      </c>
      <c r="H1670" s="5">
        <v>841.07</v>
      </c>
      <c r="I1670" s="5">
        <v>841.07090000000005</v>
      </c>
      <c r="J1670" s="5">
        <v>-9.0000000000145497E-4</v>
      </c>
      <c r="K1670" s="5">
        <v>841.07</v>
      </c>
      <c r="L1670" s="5">
        <v>0</v>
      </c>
      <c r="M1670" t="str">
        <f>IF(ISERROR(VLOOKUP(A1670,'[1]Ecart validé'!$A:$A,1,FALSE)),Z1670,"Ecart Validé")</f>
        <v>valid</v>
      </c>
      <c r="R1670" t="s">
        <v>30</v>
      </c>
      <c r="X1670"/>
      <c r="Y1670"/>
      <c r="Z1670" t="s">
        <v>31</v>
      </c>
    </row>
    <row r="1671" spans="1:26" x14ac:dyDescent="0.3">
      <c r="A1671" t="s">
        <v>2657</v>
      </c>
      <c r="B1671" t="s">
        <v>2508</v>
      </c>
      <c r="C1671">
        <v>3996</v>
      </c>
      <c r="D1671" t="str">
        <f>+VLOOKUP(C1671,Param!K:L,2,FALSE)</f>
        <v>ELIS MANOMATIC, S.A.</v>
      </c>
      <c r="E1671" t="s">
        <v>2655</v>
      </c>
      <c r="F1671" t="s">
        <v>35</v>
      </c>
      <c r="G1671" t="s">
        <v>29</v>
      </c>
      <c r="H1671" s="5">
        <v>4422.78</v>
      </c>
      <c r="I1671" s="5">
        <v>4422.7839000000004</v>
      </c>
      <c r="J1671" s="5">
        <v>-3.90000000061263E-3</v>
      </c>
      <c r="K1671" s="5">
        <v>4422.78</v>
      </c>
      <c r="L1671" s="5">
        <v>0</v>
      </c>
      <c r="M1671" t="str">
        <f>IF(ISERROR(VLOOKUP(A1671,'[1]Ecart validé'!$A:$A,1,FALSE)),Z1671,"Ecart Validé")</f>
        <v>valid</v>
      </c>
      <c r="R1671" t="s">
        <v>30</v>
      </c>
      <c r="X1671"/>
      <c r="Y1671"/>
      <c r="Z1671" t="s">
        <v>31</v>
      </c>
    </row>
    <row r="1672" spans="1:26" x14ac:dyDescent="0.3">
      <c r="A1672" t="s">
        <v>2658</v>
      </c>
      <c r="B1672" t="s">
        <v>2508</v>
      </c>
      <c r="C1672">
        <v>3996</v>
      </c>
      <c r="D1672" t="str">
        <f>+VLOOKUP(C1672,Param!K:L,2,FALSE)</f>
        <v>ELIS MANOMATIC, S.A.</v>
      </c>
      <c r="E1672" t="s">
        <v>2655</v>
      </c>
      <c r="F1672" t="s">
        <v>37</v>
      </c>
      <c r="G1672" t="s">
        <v>29</v>
      </c>
      <c r="H1672" s="5">
        <v>2809.87</v>
      </c>
      <c r="I1672" s="5">
        <v>2809.8737999999998</v>
      </c>
      <c r="J1672" s="5">
        <v>-3.7999999999556102E-3</v>
      </c>
      <c r="K1672" s="5">
        <v>2809.87</v>
      </c>
      <c r="L1672" s="5">
        <v>0</v>
      </c>
      <c r="M1672" t="str">
        <f>IF(ISERROR(VLOOKUP(A1672,'[1]Ecart validé'!$A:$A,1,FALSE)),Z1672,"Ecart Validé")</f>
        <v>valid</v>
      </c>
      <c r="R1672" t="s">
        <v>30</v>
      </c>
      <c r="X1672"/>
      <c r="Y1672"/>
      <c r="Z1672" t="s">
        <v>31</v>
      </c>
    </row>
    <row r="1673" spans="1:26" x14ac:dyDescent="0.3">
      <c r="A1673" t="s">
        <v>2659</v>
      </c>
      <c r="B1673" t="s">
        <v>2508</v>
      </c>
      <c r="C1673">
        <v>4029</v>
      </c>
      <c r="D1673" t="str">
        <f>+VLOOKUP(C1673,Param!K:L,2,FALSE)</f>
        <v>ILUNION LAVANDERIAS, S.A.</v>
      </c>
      <c r="E1673" t="s">
        <v>2660</v>
      </c>
      <c r="F1673" t="s">
        <v>28</v>
      </c>
      <c r="G1673" t="s">
        <v>29</v>
      </c>
      <c r="H1673" s="5">
        <v>3550.21</v>
      </c>
      <c r="I1673" s="5">
        <v>3550.2060999999999</v>
      </c>
      <c r="J1673" s="5">
        <v>3.90000000015788E-3</v>
      </c>
      <c r="K1673" s="5">
        <v>3550.21</v>
      </c>
      <c r="L1673" s="5">
        <v>0</v>
      </c>
      <c r="M1673" t="str">
        <f>IF(ISERROR(VLOOKUP(A1673,'[1]Ecart validé'!$A:$A,1,FALSE)),Z1673,"Ecart Validé")</f>
        <v>valid</v>
      </c>
      <c r="R1673" t="s">
        <v>30</v>
      </c>
      <c r="X1673"/>
      <c r="Y1673"/>
      <c r="Z1673" t="s">
        <v>31</v>
      </c>
    </row>
    <row r="1674" spans="1:26" x14ac:dyDescent="0.3">
      <c r="A1674" t="s">
        <v>2661</v>
      </c>
      <c r="B1674" t="s">
        <v>2508</v>
      </c>
      <c r="C1674">
        <v>4029</v>
      </c>
      <c r="D1674" t="str">
        <f>+VLOOKUP(C1674,Param!K:L,2,FALSE)</f>
        <v>ILUNION LAVANDERIAS, S.A.</v>
      </c>
      <c r="E1674" t="s">
        <v>2660</v>
      </c>
      <c r="F1674" t="s">
        <v>33</v>
      </c>
      <c r="G1674" t="s">
        <v>29</v>
      </c>
      <c r="H1674" s="5">
        <v>305.81</v>
      </c>
      <c r="I1674" s="5">
        <v>305.81169999999997</v>
      </c>
      <c r="J1674" s="5">
        <v>-1.6999999999711599E-3</v>
      </c>
      <c r="K1674" s="5">
        <v>305.81</v>
      </c>
      <c r="L1674" s="5">
        <v>0</v>
      </c>
      <c r="M1674" t="str">
        <f>IF(ISERROR(VLOOKUP(A1674,'[1]Ecart validé'!$A:$A,1,FALSE)),Z1674,"Ecart Validé")</f>
        <v>valid</v>
      </c>
      <c r="R1674" t="s">
        <v>30</v>
      </c>
      <c r="X1674"/>
      <c r="Y1674"/>
      <c r="Z1674" t="s">
        <v>31</v>
      </c>
    </row>
    <row r="1675" spans="1:26" x14ac:dyDescent="0.3">
      <c r="A1675" t="s">
        <v>2662</v>
      </c>
      <c r="B1675" t="s">
        <v>2508</v>
      </c>
      <c r="C1675">
        <v>4029</v>
      </c>
      <c r="D1675" t="str">
        <f>+VLOOKUP(C1675,Param!K:L,2,FALSE)</f>
        <v>ILUNION LAVANDERIAS, S.A.</v>
      </c>
      <c r="E1675" t="s">
        <v>2660</v>
      </c>
      <c r="F1675" t="s">
        <v>35</v>
      </c>
      <c r="G1675" t="s">
        <v>29</v>
      </c>
      <c r="H1675" s="5">
        <v>1463.8722399999999</v>
      </c>
      <c r="I1675" s="5">
        <v>1463.8679999999999</v>
      </c>
      <c r="J1675" s="5">
        <v>4.2399999999815901E-3</v>
      </c>
      <c r="K1675" s="5">
        <v>1463.8722399999999</v>
      </c>
      <c r="L1675" s="5">
        <v>0</v>
      </c>
      <c r="M1675" t="str">
        <f>IF(ISERROR(VLOOKUP(A1675,'[1]Ecart validé'!$A:$A,1,FALSE)),Z1675,"Ecart Validé")</f>
        <v>valid</v>
      </c>
      <c r="R1675" t="s">
        <v>30</v>
      </c>
      <c r="X1675"/>
      <c r="Y1675"/>
      <c r="Z1675" t="s">
        <v>31</v>
      </c>
    </row>
    <row r="1676" spans="1:26" x14ac:dyDescent="0.3">
      <c r="A1676" t="s">
        <v>2663</v>
      </c>
      <c r="B1676" t="s">
        <v>2508</v>
      </c>
      <c r="C1676">
        <v>4029</v>
      </c>
      <c r="D1676" t="str">
        <f>+VLOOKUP(C1676,Param!K:L,2,FALSE)</f>
        <v>ILUNION LAVANDERIAS, S.A.</v>
      </c>
      <c r="E1676" t="s">
        <v>2660</v>
      </c>
      <c r="F1676" t="s">
        <v>37</v>
      </c>
      <c r="G1676" t="s">
        <v>29</v>
      </c>
      <c r="H1676" s="5">
        <v>1034.1099999999999</v>
      </c>
      <c r="I1676" s="5">
        <v>1034.1071999999999</v>
      </c>
      <c r="J1676" s="5">
        <v>2.7999999999792601E-3</v>
      </c>
      <c r="K1676" s="5">
        <v>1034.1099999999999</v>
      </c>
      <c r="L1676" s="5">
        <v>0</v>
      </c>
      <c r="M1676" t="str">
        <f>IF(ISERROR(VLOOKUP(A1676,'[1]Ecart validé'!$A:$A,1,FALSE)),Z1676,"Ecart Validé")</f>
        <v>valid</v>
      </c>
      <c r="R1676" t="s">
        <v>30</v>
      </c>
      <c r="X1676"/>
      <c r="Y1676"/>
      <c r="Z1676" t="s">
        <v>31</v>
      </c>
    </row>
    <row r="1677" spans="1:26" x14ac:dyDescent="0.3">
      <c r="A1677" t="s">
        <v>2664</v>
      </c>
      <c r="B1677" t="s">
        <v>2508</v>
      </c>
      <c r="C1677">
        <v>4064</v>
      </c>
      <c r="D1677" t="str">
        <f>+VLOOKUP(C1677,Param!K:L,2,FALSE)</f>
        <v>AZULEJOS PEÑA, S.A.</v>
      </c>
      <c r="E1677" t="s">
        <v>2665</v>
      </c>
      <c r="F1677" t="s">
        <v>28</v>
      </c>
      <c r="G1677" t="s">
        <v>29</v>
      </c>
      <c r="H1677" s="5">
        <v>158.22999999999999</v>
      </c>
      <c r="I1677" s="5">
        <v>158.22800000000001</v>
      </c>
      <c r="J1677" s="5">
        <v>1.9999999999811202E-3</v>
      </c>
      <c r="K1677" s="5">
        <v>158.22999999999999</v>
      </c>
      <c r="L1677" s="5">
        <v>0</v>
      </c>
      <c r="M1677" t="str">
        <f>IF(ISERROR(VLOOKUP(A1677,'[1]Ecart validé'!$A:$A,1,FALSE)),Z1677,"Ecart Validé")</f>
        <v>valid</v>
      </c>
      <c r="R1677" t="s">
        <v>30</v>
      </c>
      <c r="X1677"/>
      <c r="Y1677"/>
      <c r="Z1677" t="s">
        <v>31</v>
      </c>
    </row>
    <row r="1678" spans="1:26" x14ac:dyDescent="0.3">
      <c r="A1678" t="s">
        <v>2666</v>
      </c>
      <c r="B1678" t="s">
        <v>2508</v>
      </c>
      <c r="C1678">
        <v>4064</v>
      </c>
      <c r="D1678" t="str">
        <f>+VLOOKUP(C1678,Param!K:L,2,FALSE)</f>
        <v>AZULEJOS PEÑA, S.A.</v>
      </c>
      <c r="E1678" t="s">
        <v>2665</v>
      </c>
      <c r="F1678" t="s">
        <v>33</v>
      </c>
      <c r="G1678" t="s">
        <v>29</v>
      </c>
      <c r="H1678" s="5">
        <v>-41.3</v>
      </c>
      <c r="I1678" s="5">
        <v>-41.295000000000002</v>
      </c>
      <c r="J1678" s="5">
        <v>-4.9999999999954499E-3</v>
      </c>
      <c r="K1678" s="5">
        <v>-41.3</v>
      </c>
      <c r="L1678" s="5">
        <v>0</v>
      </c>
      <c r="M1678" t="str">
        <f>IF(ISERROR(VLOOKUP(A1678,'[1]Ecart validé'!$A:$A,1,FALSE)),Z1678,"Ecart Validé")</f>
        <v>valid</v>
      </c>
      <c r="R1678" t="s">
        <v>30</v>
      </c>
      <c r="X1678"/>
      <c r="Y1678"/>
      <c r="Z1678" t="s">
        <v>31</v>
      </c>
    </row>
    <row r="1679" spans="1:26" x14ac:dyDescent="0.3">
      <c r="A1679" t="s">
        <v>2667</v>
      </c>
      <c r="B1679" t="s">
        <v>2508</v>
      </c>
      <c r="C1679">
        <v>4399</v>
      </c>
      <c r="D1679" t="str">
        <f>+VLOOKUP(C1679,Param!K:L,2,FALSE)</f>
        <v>PEPSICO FOODS, A.I.E.</v>
      </c>
      <c r="E1679" t="s">
        <v>2668</v>
      </c>
      <c r="F1679" t="s">
        <v>28</v>
      </c>
      <c r="G1679" t="s">
        <v>29</v>
      </c>
      <c r="H1679" s="5">
        <v>22.82</v>
      </c>
      <c r="I1679" s="5">
        <v>22.8233</v>
      </c>
      <c r="J1679" s="5">
        <v>-3.2999999999994102E-3</v>
      </c>
      <c r="K1679" s="5">
        <v>22.82</v>
      </c>
      <c r="L1679" s="5">
        <v>0</v>
      </c>
      <c r="M1679" t="str">
        <f>IF(ISERROR(VLOOKUP(A1679,'[1]Ecart validé'!$A:$A,1,FALSE)),Z1679,"Ecart Validé")</f>
        <v>valid</v>
      </c>
      <c r="R1679" t="s">
        <v>30</v>
      </c>
      <c r="X1679"/>
      <c r="Y1679"/>
      <c r="Z1679" t="s">
        <v>31</v>
      </c>
    </row>
    <row r="1680" spans="1:26" x14ac:dyDescent="0.3">
      <c r="A1680" t="s">
        <v>2669</v>
      </c>
      <c r="B1680" t="s">
        <v>2508</v>
      </c>
      <c r="C1680">
        <v>4399</v>
      </c>
      <c r="D1680" t="str">
        <f>+VLOOKUP(C1680,Param!K:L,2,FALSE)</f>
        <v>PEPSICO FOODS, A.I.E.</v>
      </c>
      <c r="E1680" t="s">
        <v>2668</v>
      </c>
      <c r="F1680" t="s">
        <v>33</v>
      </c>
      <c r="G1680" t="s">
        <v>29</v>
      </c>
      <c r="H1680" s="5">
        <v>2.48</v>
      </c>
      <c r="I1680" s="5">
        <v>2.4777</v>
      </c>
      <c r="J1680" s="5">
        <v>2.2999999999999601E-3</v>
      </c>
      <c r="K1680" s="5">
        <v>2.48</v>
      </c>
      <c r="L1680" s="5">
        <v>0</v>
      </c>
      <c r="M1680" t="str">
        <f>IF(ISERROR(VLOOKUP(A1680,'[1]Ecart validé'!$A:$A,1,FALSE)),Z1680,"Ecart Validé")</f>
        <v>valid</v>
      </c>
      <c r="R1680" t="s">
        <v>30</v>
      </c>
      <c r="X1680"/>
      <c r="Y1680"/>
      <c r="Z1680" t="s">
        <v>31</v>
      </c>
    </row>
    <row r="1681" spans="1:26" x14ac:dyDescent="0.3">
      <c r="A1681" t="s">
        <v>2670</v>
      </c>
      <c r="B1681" t="s">
        <v>2508</v>
      </c>
      <c r="C1681">
        <v>4399</v>
      </c>
      <c r="D1681" t="str">
        <f>+VLOOKUP(C1681,Param!K:L,2,FALSE)</f>
        <v>PEPSICO FOODS, A.I.E.</v>
      </c>
      <c r="E1681" t="s">
        <v>2668</v>
      </c>
      <c r="F1681" t="s">
        <v>35</v>
      </c>
      <c r="G1681" t="s">
        <v>29</v>
      </c>
      <c r="H1681" s="5">
        <v>8.7799999999999994</v>
      </c>
      <c r="I1681" s="5">
        <v>8.7759</v>
      </c>
      <c r="J1681" s="5">
        <v>4.0999999999993203E-3</v>
      </c>
      <c r="K1681" s="5">
        <v>8.7799999999999994</v>
      </c>
      <c r="L1681" s="5">
        <v>0</v>
      </c>
      <c r="M1681" t="str">
        <f>IF(ISERROR(VLOOKUP(A1681,'[1]Ecart validé'!$A:$A,1,FALSE)),Z1681,"Ecart Validé")</f>
        <v>valid</v>
      </c>
      <c r="R1681" t="s">
        <v>30</v>
      </c>
      <c r="X1681"/>
      <c r="Y1681"/>
      <c r="Z1681" t="s">
        <v>31</v>
      </c>
    </row>
    <row r="1682" spans="1:26" x14ac:dyDescent="0.3">
      <c r="A1682" t="s">
        <v>2671</v>
      </c>
      <c r="B1682" t="s">
        <v>2508</v>
      </c>
      <c r="C1682">
        <v>4399</v>
      </c>
      <c r="D1682" t="str">
        <f>+VLOOKUP(C1682,Param!K:L,2,FALSE)</f>
        <v>PEPSICO FOODS, A.I.E.</v>
      </c>
      <c r="E1682" t="s">
        <v>2668</v>
      </c>
      <c r="F1682" t="s">
        <v>37</v>
      </c>
      <c r="G1682" t="s">
        <v>29</v>
      </c>
      <c r="H1682" s="5">
        <v>4.13</v>
      </c>
      <c r="I1682" s="5">
        <v>4.1266999999999996</v>
      </c>
      <c r="J1682" s="5">
        <v>3.3000000000003001E-3</v>
      </c>
      <c r="K1682" s="5">
        <v>4.13</v>
      </c>
      <c r="L1682" s="5">
        <v>0</v>
      </c>
      <c r="M1682" t="str">
        <f>IF(ISERROR(VLOOKUP(A1682,'[1]Ecart validé'!$A:$A,1,FALSE)),Z1682,"Ecart Validé")</f>
        <v>valid</v>
      </c>
      <c r="R1682" t="s">
        <v>30</v>
      </c>
      <c r="X1682"/>
      <c r="Y1682"/>
      <c r="Z1682" t="s">
        <v>31</v>
      </c>
    </row>
    <row r="1683" spans="1:26" x14ac:dyDescent="0.3">
      <c r="A1683" t="s">
        <v>2672</v>
      </c>
      <c r="B1683" t="s">
        <v>2508</v>
      </c>
      <c r="C1683">
        <v>4423</v>
      </c>
      <c r="D1683" t="str">
        <f>+VLOOKUP(C1683,Param!K:L,2,FALSE)</f>
        <v>FRUTAS IRU, S.A.</v>
      </c>
      <c r="E1683" t="s">
        <v>2673</v>
      </c>
      <c r="F1683" t="s">
        <v>28</v>
      </c>
      <c r="G1683" t="s">
        <v>29</v>
      </c>
      <c r="H1683" s="5">
        <v>3.67</v>
      </c>
      <c r="I1683" s="5">
        <v>3.6659999999999999</v>
      </c>
      <c r="J1683" s="5">
        <v>4.0000000000000001E-3</v>
      </c>
      <c r="K1683" s="5">
        <v>3.67</v>
      </c>
      <c r="L1683" s="5">
        <v>0</v>
      </c>
      <c r="M1683" t="str">
        <f>IF(ISERROR(VLOOKUP(A1683,'[1]Ecart validé'!$A:$A,1,FALSE)),Z1683,"Ecart Validé")</f>
        <v>valid</v>
      </c>
      <c r="R1683" t="s">
        <v>30</v>
      </c>
      <c r="X1683"/>
      <c r="Y1683"/>
      <c r="Z1683" t="s">
        <v>31</v>
      </c>
    </row>
    <row r="1684" spans="1:26" x14ac:dyDescent="0.3">
      <c r="A1684" t="s">
        <v>2674</v>
      </c>
      <c r="B1684" t="s">
        <v>2508</v>
      </c>
      <c r="C1684">
        <v>4423</v>
      </c>
      <c r="D1684" t="str">
        <f>+VLOOKUP(C1684,Param!K:L,2,FALSE)</f>
        <v>FRUTAS IRU, S.A.</v>
      </c>
      <c r="E1684" t="s">
        <v>2673</v>
      </c>
      <c r="F1684" t="s">
        <v>33</v>
      </c>
      <c r="G1684" t="s">
        <v>29</v>
      </c>
      <c r="H1684" s="5">
        <v>9.9499999999999993</v>
      </c>
      <c r="I1684" s="5">
        <v>9.9478000000000009</v>
      </c>
      <c r="J1684" s="5">
        <v>2.1999999999984198E-3</v>
      </c>
      <c r="K1684" s="5">
        <v>9.9499999999999993</v>
      </c>
      <c r="L1684" s="5">
        <v>0</v>
      </c>
      <c r="M1684" t="str">
        <f>IF(ISERROR(VLOOKUP(A1684,'[1]Ecart validé'!$A:$A,1,FALSE)),Z1684,"Ecart Validé")</f>
        <v>valid</v>
      </c>
      <c r="R1684" t="s">
        <v>30</v>
      </c>
      <c r="X1684"/>
      <c r="Y1684"/>
      <c r="Z1684" t="s">
        <v>31</v>
      </c>
    </row>
    <row r="1685" spans="1:26" x14ac:dyDescent="0.3">
      <c r="A1685" t="s">
        <v>2675</v>
      </c>
      <c r="B1685" t="s">
        <v>2508</v>
      </c>
      <c r="C1685">
        <v>4423</v>
      </c>
      <c r="D1685" t="str">
        <f>+VLOOKUP(C1685,Param!K:L,2,FALSE)</f>
        <v>FRUTAS IRU, S.A.</v>
      </c>
      <c r="E1685" t="s">
        <v>2673</v>
      </c>
      <c r="F1685" t="s">
        <v>35</v>
      </c>
      <c r="G1685" t="s">
        <v>29</v>
      </c>
      <c r="H1685" s="5">
        <v>58.66</v>
      </c>
      <c r="I1685" s="5">
        <v>58.6648</v>
      </c>
      <c r="J1685" s="5">
        <v>-4.8000000000030197E-3</v>
      </c>
      <c r="K1685" s="5">
        <v>58.66</v>
      </c>
      <c r="L1685" s="5">
        <v>0</v>
      </c>
      <c r="M1685" t="str">
        <f>IF(ISERROR(VLOOKUP(A1685,'[1]Ecart validé'!$A:$A,1,FALSE)),Z1685,"Ecart Validé")</f>
        <v>valid</v>
      </c>
      <c r="R1685" t="s">
        <v>30</v>
      </c>
      <c r="X1685"/>
      <c r="Y1685"/>
      <c r="Z1685" t="s">
        <v>31</v>
      </c>
    </row>
    <row r="1686" spans="1:26" x14ac:dyDescent="0.3">
      <c r="A1686" t="s">
        <v>2676</v>
      </c>
      <c r="B1686" t="s">
        <v>2508</v>
      </c>
      <c r="C1686">
        <v>4423</v>
      </c>
      <c r="D1686" t="str">
        <f>+VLOOKUP(C1686,Param!K:L,2,FALSE)</f>
        <v>FRUTAS IRU, S.A.</v>
      </c>
      <c r="E1686" t="s">
        <v>2673</v>
      </c>
      <c r="F1686" t="s">
        <v>37</v>
      </c>
      <c r="G1686" t="s">
        <v>29</v>
      </c>
      <c r="H1686" s="5">
        <v>9.23</v>
      </c>
      <c r="I1686" s="5">
        <v>9.2293000000000003</v>
      </c>
      <c r="J1686" s="5">
        <v>7.0000000000014495E-4</v>
      </c>
      <c r="K1686" s="5">
        <v>9.23</v>
      </c>
      <c r="L1686" s="5">
        <v>0</v>
      </c>
      <c r="M1686" t="str">
        <f>IF(ISERROR(VLOOKUP(A1686,'[1]Ecart validé'!$A:$A,1,FALSE)),Z1686,"Ecart Validé")</f>
        <v>valid</v>
      </c>
      <c r="R1686" t="s">
        <v>30</v>
      </c>
      <c r="X1686"/>
      <c r="Y1686"/>
      <c r="Z1686" t="s">
        <v>31</v>
      </c>
    </row>
    <row r="1687" spans="1:26" x14ac:dyDescent="0.3">
      <c r="A1687" t="s">
        <v>2677</v>
      </c>
      <c r="B1687" t="s">
        <v>2508</v>
      </c>
      <c r="C1687">
        <v>4480</v>
      </c>
      <c r="D1687" t="str">
        <f>+VLOOKUP(C1687,Param!K:L,2,FALSE)</f>
        <v>GUFRESCO, S.L.</v>
      </c>
      <c r="E1687" t="s">
        <v>2678</v>
      </c>
      <c r="F1687" t="s">
        <v>28</v>
      </c>
      <c r="G1687" t="s">
        <v>29</v>
      </c>
      <c r="H1687" s="5">
        <v>957.52</v>
      </c>
      <c r="I1687" s="5">
        <v>957.51760000000002</v>
      </c>
      <c r="J1687" s="5">
        <v>2.3999999999659801E-3</v>
      </c>
      <c r="K1687" s="5">
        <v>957.52</v>
      </c>
      <c r="L1687" s="5">
        <v>0</v>
      </c>
      <c r="M1687" t="str">
        <f>IF(ISERROR(VLOOKUP(A1687,'[1]Ecart validé'!$A:$A,1,FALSE)),Z1687,"Ecart Validé")</f>
        <v>valid</v>
      </c>
      <c r="R1687" t="s">
        <v>30</v>
      </c>
      <c r="X1687"/>
      <c r="Y1687"/>
      <c r="Z1687" t="s">
        <v>31</v>
      </c>
    </row>
    <row r="1688" spans="1:26" x14ac:dyDescent="0.3">
      <c r="A1688" t="s">
        <v>2679</v>
      </c>
      <c r="B1688" t="s">
        <v>2508</v>
      </c>
      <c r="C1688">
        <v>4480</v>
      </c>
      <c r="D1688" t="str">
        <f>+VLOOKUP(C1688,Param!K:L,2,FALSE)</f>
        <v>GUFRESCO, S.L.</v>
      </c>
      <c r="E1688" t="s">
        <v>2678</v>
      </c>
      <c r="F1688" t="s">
        <v>33</v>
      </c>
      <c r="G1688" t="s">
        <v>29</v>
      </c>
      <c r="H1688" s="5">
        <v>9.9499999999999993</v>
      </c>
      <c r="I1688" s="5">
        <v>9.9483999999999995</v>
      </c>
      <c r="J1688" s="5">
        <v>1.5999999999998201E-3</v>
      </c>
      <c r="K1688" s="5">
        <v>9.9499999999999993</v>
      </c>
      <c r="L1688" s="5">
        <v>0</v>
      </c>
      <c r="M1688" t="str">
        <f>IF(ISERROR(VLOOKUP(A1688,'[1]Ecart validé'!$A:$A,1,FALSE)),Z1688,"Ecart Validé")</f>
        <v>valid</v>
      </c>
      <c r="R1688" t="s">
        <v>30</v>
      </c>
      <c r="X1688"/>
      <c r="Y1688"/>
      <c r="Z1688" t="s">
        <v>31</v>
      </c>
    </row>
    <row r="1689" spans="1:26" x14ac:dyDescent="0.3">
      <c r="A1689" t="s">
        <v>2680</v>
      </c>
      <c r="B1689" t="s">
        <v>2508</v>
      </c>
      <c r="C1689">
        <v>4480</v>
      </c>
      <c r="D1689" t="str">
        <f>+VLOOKUP(C1689,Param!K:L,2,FALSE)</f>
        <v>GUFRESCO, S.L.</v>
      </c>
      <c r="E1689" t="s">
        <v>2678</v>
      </c>
      <c r="F1689" t="s">
        <v>35</v>
      </c>
      <c r="G1689" t="s">
        <v>29</v>
      </c>
      <c r="H1689" s="5">
        <v>267.63</v>
      </c>
      <c r="I1689" s="5">
        <v>267.6377</v>
      </c>
      <c r="J1689" s="5">
        <v>-7.6999999999998103E-3</v>
      </c>
      <c r="K1689" s="5">
        <v>267.63</v>
      </c>
      <c r="L1689" s="5">
        <v>0</v>
      </c>
      <c r="M1689" t="str">
        <f>IF(ISERROR(VLOOKUP(A1689,'[1]Ecart validé'!$A:$A,1,FALSE)),Z1689,"Ecart Validé")</f>
        <v>valid</v>
      </c>
      <c r="R1689" t="s">
        <v>30</v>
      </c>
      <c r="X1689"/>
      <c r="Y1689"/>
      <c r="Z1689" t="s">
        <v>31</v>
      </c>
    </row>
    <row r="1690" spans="1:26" x14ac:dyDescent="0.3">
      <c r="A1690" t="s">
        <v>2681</v>
      </c>
      <c r="B1690" t="s">
        <v>2508</v>
      </c>
      <c r="C1690">
        <v>4480</v>
      </c>
      <c r="D1690" t="str">
        <f>+VLOOKUP(C1690,Param!K:L,2,FALSE)</f>
        <v>GUFRESCO, S.L.</v>
      </c>
      <c r="E1690" t="s">
        <v>2678</v>
      </c>
      <c r="F1690" t="s">
        <v>37</v>
      </c>
      <c r="G1690" t="s">
        <v>29</v>
      </c>
      <c r="H1690" s="5">
        <v>188.36</v>
      </c>
      <c r="I1690" s="5">
        <v>188.35759999999999</v>
      </c>
      <c r="J1690" s="5">
        <v>2.4000000000228201E-3</v>
      </c>
      <c r="K1690" s="5">
        <v>188.36</v>
      </c>
      <c r="L1690" s="5">
        <v>0</v>
      </c>
      <c r="M1690" t="str">
        <f>IF(ISERROR(VLOOKUP(A1690,'[1]Ecart validé'!$A:$A,1,FALSE)),Z1690,"Ecart Validé")</f>
        <v>valid</v>
      </c>
      <c r="R1690" t="s">
        <v>30</v>
      </c>
      <c r="X1690"/>
      <c r="Y1690"/>
      <c r="Z1690" t="s">
        <v>31</v>
      </c>
    </row>
    <row r="1691" spans="1:26" x14ac:dyDescent="0.3">
      <c r="A1691" t="s">
        <v>2682</v>
      </c>
      <c r="B1691" t="s">
        <v>2508</v>
      </c>
      <c r="C1691">
        <v>4523</v>
      </c>
      <c r="D1691" t="str">
        <f>+VLOOKUP(C1691,Param!K:L,2,FALSE)</f>
        <v>ATRIAN BAKERS, S.L.</v>
      </c>
      <c r="E1691" t="s">
        <v>2683</v>
      </c>
      <c r="F1691" t="s">
        <v>28</v>
      </c>
      <c r="G1691" t="s">
        <v>29</v>
      </c>
      <c r="H1691" s="5">
        <v>4069.23</v>
      </c>
      <c r="I1691" s="5">
        <v>4069.2296999999999</v>
      </c>
      <c r="J1691" s="5">
        <v>3.0000000015206703E-4</v>
      </c>
      <c r="K1691" s="5">
        <v>4069.23</v>
      </c>
      <c r="L1691" s="5">
        <v>0</v>
      </c>
      <c r="M1691" t="str">
        <f>IF(ISERROR(VLOOKUP(A1691,'[1]Ecart validé'!$A:$A,1,FALSE)),Z1691,"Ecart Validé")</f>
        <v>valid</v>
      </c>
      <c r="R1691" t="s">
        <v>30</v>
      </c>
      <c r="X1691"/>
      <c r="Y1691"/>
      <c r="Z1691" t="s">
        <v>31</v>
      </c>
    </row>
    <row r="1692" spans="1:26" x14ac:dyDescent="0.3">
      <c r="A1692" t="s">
        <v>2684</v>
      </c>
      <c r="B1692" t="s">
        <v>2508</v>
      </c>
      <c r="C1692">
        <v>4523</v>
      </c>
      <c r="D1692" t="str">
        <f>+VLOOKUP(C1692,Param!K:L,2,FALSE)</f>
        <v>ATRIAN BAKERS, S.L.</v>
      </c>
      <c r="E1692" t="s">
        <v>2683</v>
      </c>
      <c r="F1692" t="s">
        <v>33</v>
      </c>
      <c r="G1692" t="s">
        <v>29</v>
      </c>
      <c r="H1692" s="5">
        <v>238.71</v>
      </c>
      <c r="I1692" s="5">
        <v>238.70699999999999</v>
      </c>
      <c r="J1692" s="5">
        <v>3.0000000000143202E-3</v>
      </c>
      <c r="K1692" s="5">
        <v>238.71</v>
      </c>
      <c r="L1692" s="5">
        <v>0</v>
      </c>
      <c r="M1692" t="str">
        <f>IF(ISERROR(VLOOKUP(A1692,'[1]Ecart validé'!$A:$A,1,FALSE)),Z1692,"Ecart Validé")</f>
        <v>valid</v>
      </c>
      <c r="R1692" t="s">
        <v>30</v>
      </c>
      <c r="X1692"/>
      <c r="Y1692"/>
      <c r="Z1692" t="s">
        <v>31</v>
      </c>
    </row>
    <row r="1693" spans="1:26" x14ac:dyDescent="0.3">
      <c r="A1693" t="s">
        <v>2685</v>
      </c>
      <c r="B1693" t="s">
        <v>2508</v>
      </c>
      <c r="C1693">
        <v>4523</v>
      </c>
      <c r="D1693" t="str">
        <f>+VLOOKUP(C1693,Param!K:L,2,FALSE)</f>
        <v>ATRIAN BAKERS, S.L.</v>
      </c>
      <c r="E1693" t="s">
        <v>2683</v>
      </c>
      <c r="F1693" t="s">
        <v>35</v>
      </c>
      <c r="G1693" t="s">
        <v>29</v>
      </c>
      <c r="H1693" s="5">
        <v>1562.66</v>
      </c>
      <c r="I1693" s="5">
        <v>1562.6579999999999</v>
      </c>
      <c r="J1693" s="5">
        <v>2.00000000018008E-3</v>
      </c>
      <c r="K1693" s="5">
        <v>1562.66</v>
      </c>
      <c r="L1693" s="5">
        <v>0</v>
      </c>
      <c r="M1693" t="str">
        <f>IF(ISERROR(VLOOKUP(A1693,'[1]Ecart validé'!$A:$A,1,FALSE)),Z1693,"Ecart Validé")</f>
        <v>valid</v>
      </c>
      <c r="R1693" t="s">
        <v>30</v>
      </c>
      <c r="X1693"/>
      <c r="Y1693"/>
      <c r="Z1693" t="s">
        <v>31</v>
      </c>
    </row>
    <row r="1694" spans="1:26" x14ac:dyDescent="0.3">
      <c r="A1694" t="s">
        <v>2686</v>
      </c>
      <c r="B1694" t="s">
        <v>2508</v>
      </c>
      <c r="C1694">
        <v>4523</v>
      </c>
      <c r="D1694" t="str">
        <f>+VLOOKUP(C1694,Param!K:L,2,FALSE)</f>
        <v>ATRIAN BAKERS, S.L.</v>
      </c>
      <c r="E1694" t="s">
        <v>2683</v>
      </c>
      <c r="F1694" t="s">
        <v>37</v>
      </c>
      <c r="G1694" t="s">
        <v>29</v>
      </c>
      <c r="H1694" s="5">
        <v>1237.1099999999999</v>
      </c>
      <c r="I1694" s="5">
        <v>1237.1072999999999</v>
      </c>
      <c r="J1694" s="5">
        <v>2.7000000000043599E-3</v>
      </c>
      <c r="K1694" s="5">
        <v>1237.1099999999999</v>
      </c>
      <c r="L1694" s="5">
        <v>0</v>
      </c>
      <c r="M1694" t="str">
        <f>IF(ISERROR(VLOOKUP(A1694,'[1]Ecart validé'!$A:$A,1,FALSE)),Z1694,"Ecart Validé")</f>
        <v>valid</v>
      </c>
      <c r="R1694" t="s">
        <v>30</v>
      </c>
      <c r="X1694"/>
      <c r="Y1694"/>
      <c r="Z1694" t="s">
        <v>31</v>
      </c>
    </row>
    <row r="1695" spans="1:26" x14ac:dyDescent="0.3">
      <c r="A1695" t="s">
        <v>2687</v>
      </c>
      <c r="B1695" t="s">
        <v>2508</v>
      </c>
      <c r="C1695">
        <v>4565</v>
      </c>
      <c r="D1695" t="str">
        <f>+VLOOKUP(C1695,Param!K:L,2,FALSE)</f>
        <v>HAVAS MEDIA GROUP SPAIN, S.A. (antes MPG)</v>
      </c>
      <c r="E1695" t="s">
        <v>2688</v>
      </c>
      <c r="F1695" t="s">
        <v>533</v>
      </c>
      <c r="G1695" t="s">
        <v>29</v>
      </c>
      <c r="H1695" s="5">
        <v>897.05041322314003</v>
      </c>
      <c r="I1695" s="5">
        <v>897.05020000000002</v>
      </c>
      <c r="J1695" s="5">
        <v>2.1322314046301401E-4</v>
      </c>
      <c r="K1695" s="5">
        <v>897.05041322314003</v>
      </c>
      <c r="L1695" s="5">
        <v>0</v>
      </c>
      <c r="M1695" t="str">
        <f>IF(ISERROR(VLOOKUP(A1695,'[1]Ecart validé'!$A:$A,1,FALSE)),Z1695,"Ecart Validé")</f>
        <v>valid</v>
      </c>
      <c r="R1695" t="s">
        <v>30</v>
      </c>
      <c r="X1695"/>
      <c r="Y1695"/>
      <c r="Z1695" t="s">
        <v>31</v>
      </c>
    </row>
    <row r="1696" spans="1:26" x14ac:dyDescent="0.3">
      <c r="A1696" t="s">
        <v>2689</v>
      </c>
      <c r="B1696" t="s">
        <v>2508</v>
      </c>
      <c r="C1696">
        <v>4565</v>
      </c>
      <c r="D1696" t="str">
        <f>+VLOOKUP(C1696,Param!K:L,2,FALSE)</f>
        <v>HAVAS MEDIA GROUP SPAIN, S.A. (antes MPG)</v>
      </c>
      <c r="E1696" t="s">
        <v>2688</v>
      </c>
      <c r="F1696" t="s">
        <v>535</v>
      </c>
      <c r="G1696" t="s">
        <v>29</v>
      </c>
      <c r="H1696" s="5">
        <v>472.65</v>
      </c>
      <c r="I1696" s="5">
        <v>472.65219999999999</v>
      </c>
      <c r="J1696" s="5">
        <v>-2.2000000000161799E-3</v>
      </c>
      <c r="K1696" s="5">
        <v>472.65</v>
      </c>
      <c r="L1696" s="5">
        <v>0</v>
      </c>
      <c r="M1696" t="str">
        <f>IF(ISERROR(VLOOKUP(A1696,'[1]Ecart validé'!$A:$A,1,FALSE)),Z1696,"Ecart Validé")</f>
        <v>valid</v>
      </c>
      <c r="R1696" t="s">
        <v>30</v>
      </c>
      <c r="X1696"/>
      <c r="Y1696"/>
      <c r="Z1696" t="s">
        <v>31</v>
      </c>
    </row>
    <row r="1697" spans="1:26" x14ac:dyDescent="0.3">
      <c r="A1697" t="s">
        <v>2690</v>
      </c>
      <c r="B1697" t="s">
        <v>2508</v>
      </c>
      <c r="C1697">
        <v>4586</v>
      </c>
      <c r="D1697" t="str">
        <f>+VLOOKUP(C1697,Param!K:L,2,FALSE)</f>
        <v>ESTUDIO GARBAYO S.L</v>
      </c>
      <c r="E1697" t="s">
        <v>2691</v>
      </c>
      <c r="F1697" t="s">
        <v>28</v>
      </c>
      <c r="G1697" t="s">
        <v>29</v>
      </c>
      <c r="H1697" s="5">
        <v>1219</v>
      </c>
      <c r="I1697" s="5">
        <v>1219</v>
      </c>
      <c r="J1697" s="5">
        <v>0</v>
      </c>
      <c r="K1697" s="5">
        <v>1219</v>
      </c>
      <c r="L1697" s="5">
        <v>0</v>
      </c>
      <c r="M1697" t="str">
        <f>IF(ISERROR(VLOOKUP(A1697,'[1]Ecart validé'!$A:$A,1,FALSE)),Z1697,"Ecart Validé")</f>
        <v>valid</v>
      </c>
      <c r="R1697" t="s">
        <v>30</v>
      </c>
      <c r="X1697"/>
      <c r="Y1697"/>
      <c r="Z1697" t="s">
        <v>31</v>
      </c>
    </row>
    <row r="1698" spans="1:26" x14ac:dyDescent="0.3">
      <c r="A1698" t="s">
        <v>2692</v>
      </c>
      <c r="B1698" t="s">
        <v>2508</v>
      </c>
      <c r="C1698">
        <v>4586</v>
      </c>
      <c r="D1698" t="str">
        <f>+VLOOKUP(C1698,Param!K:L,2,FALSE)</f>
        <v>ESTUDIO GARBAYO S.L</v>
      </c>
      <c r="E1698" t="s">
        <v>2691</v>
      </c>
      <c r="F1698" t="s">
        <v>33</v>
      </c>
      <c r="G1698" t="s">
        <v>29</v>
      </c>
      <c r="H1698" s="5">
        <v>609.4</v>
      </c>
      <c r="I1698" s="5">
        <v>609.4</v>
      </c>
      <c r="J1698" s="5">
        <v>1.13686837721616E-13</v>
      </c>
      <c r="K1698" s="5">
        <v>609.4</v>
      </c>
      <c r="L1698" s="5">
        <v>0</v>
      </c>
      <c r="M1698" t="str">
        <f>IF(ISERROR(VLOOKUP(A1698,'[1]Ecart validé'!$A:$A,1,FALSE)),Z1698,"Ecart Validé")</f>
        <v>valid</v>
      </c>
      <c r="R1698" t="s">
        <v>30</v>
      </c>
      <c r="X1698"/>
      <c r="Y1698"/>
      <c r="Z1698" t="s">
        <v>31</v>
      </c>
    </row>
    <row r="1699" spans="1:26" x14ac:dyDescent="0.3">
      <c r="A1699" t="s">
        <v>2693</v>
      </c>
      <c r="B1699" t="s">
        <v>2508</v>
      </c>
      <c r="C1699">
        <v>4586</v>
      </c>
      <c r="D1699" t="str">
        <f>+VLOOKUP(C1699,Param!K:L,2,FALSE)</f>
        <v>ESTUDIO GARBAYO S.L</v>
      </c>
      <c r="E1699" t="s">
        <v>2691</v>
      </c>
      <c r="F1699" t="s">
        <v>35</v>
      </c>
      <c r="G1699" t="s">
        <v>29</v>
      </c>
      <c r="H1699" s="5">
        <v>204.25</v>
      </c>
      <c r="I1699" s="5">
        <v>204.25</v>
      </c>
      <c r="J1699" s="5">
        <v>0</v>
      </c>
      <c r="K1699" s="5">
        <v>204.25</v>
      </c>
      <c r="L1699" s="5">
        <v>0</v>
      </c>
      <c r="M1699" t="str">
        <f>IF(ISERROR(VLOOKUP(A1699,'[1]Ecart validé'!$A:$A,1,FALSE)),Z1699,"Ecart Validé")</f>
        <v>valid</v>
      </c>
      <c r="R1699" t="s">
        <v>30</v>
      </c>
      <c r="X1699"/>
      <c r="Y1699"/>
      <c r="Z1699" t="s">
        <v>31</v>
      </c>
    </row>
    <row r="1700" spans="1:26" x14ac:dyDescent="0.3">
      <c r="A1700" t="s">
        <v>2694</v>
      </c>
      <c r="B1700" t="s">
        <v>2508</v>
      </c>
      <c r="C1700">
        <v>4586</v>
      </c>
      <c r="D1700" t="str">
        <f>+VLOOKUP(C1700,Param!K:L,2,FALSE)</f>
        <v>ESTUDIO GARBAYO S.L</v>
      </c>
      <c r="E1700" t="s">
        <v>2691</v>
      </c>
      <c r="F1700" t="s">
        <v>37</v>
      </c>
      <c r="G1700" t="s">
        <v>29</v>
      </c>
      <c r="H1700" s="5">
        <v>266.43</v>
      </c>
      <c r="I1700" s="5">
        <v>266.42500000000001</v>
      </c>
      <c r="J1700" s="5">
        <v>4.9999999999954499E-3</v>
      </c>
      <c r="K1700" s="5">
        <v>266.43</v>
      </c>
      <c r="L1700" s="5">
        <v>0</v>
      </c>
      <c r="M1700" t="str">
        <f>IF(ISERROR(VLOOKUP(A1700,'[1]Ecart validé'!$A:$A,1,FALSE)),Z1700,"Ecart Validé")</f>
        <v>valid</v>
      </c>
      <c r="R1700" t="s">
        <v>30</v>
      </c>
      <c r="X1700"/>
      <c r="Y1700"/>
      <c r="Z1700" t="s">
        <v>31</v>
      </c>
    </row>
    <row r="1701" spans="1:26" x14ac:dyDescent="0.3">
      <c r="A1701" t="s">
        <v>2695</v>
      </c>
      <c r="B1701" t="s">
        <v>2508</v>
      </c>
      <c r="C1701">
        <v>4602</v>
      </c>
      <c r="D1701" t="str">
        <f>+VLOOKUP(C1701,Param!K:L,2,FALSE)</f>
        <v>IP MAS D HOSPITALITY SOLUTIONS S.A.</v>
      </c>
      <c r="E1701" t="s">
        <v>2696</v>
      </c>
      <c r="F1701" t="s">
        <v>28</v>
      </c>
      <c r="G1701" t="s">
        <v>29</v>
      </c>
      <c r="H1701" s="5">
        <v>709.13</v>
      </c>
      <c r="I1701" s="5">
        <v>709.13070000000005</v>
      </c>
      <c r="J1701" s="5">
        <v>-7.0000000005165897E-4</v>
      </c>
      <c r="K1701" s="5">
        <v>709.13</v>
      </c>
      <c r="L1701" s="5">
        <v>0</v>
      </c>
      <c r="M1701" t="str">
        <f>IF(ISERROR(VLOOKUP(A1701,'[1]Ecart validé'!$A:$A,1,FALSE)),Z1701,"Ecart Validé")</f>
        <v>valid</v>
      </c>
      <c r="R1701" t="s">
        <v>30</v>
      </c>
      <c r="X1701"/>
      <c r="Y1701"/>
      <c r="Z1701" t="s">
        <v>31</v>
      </c>
    </row>
    <row r="1702" spans="1:26" x14ac:dyDescent="0.3">
      <c r="A1702" t="s">
        <v>2697</v>
      </c>
      <c r="B1702" t="s">
        <v>2508</v>
      </c>
      <c r="C1702">
        <v>4602</v>
      </c>
      <c r="D1702" t="str">
        <f>+VLOOKUP(C1702,Param!K:L,2,FALSE)</f>
        <v>IP MAS D HOSPITALITY SOLUTIONS S.A.</v>
      </c>
      <c r="E1702" t="s">
        <v>2696</v>
      </c>
      <c r="F1702" t="s">
        <v>33</v>
      </c>
      <c r="G1702" t="s">
        <v>29</v>
      </c>
      <c r="H1702" s="5">
        <v>27.47</v>
      </c>
      <c r="I1702" s="5">
        <v>27.465499999999999</v>
      </c>
      <c r="J1702" s="5">
        <v>4.5000000000001697E-3</v>
      </c>
      <c r="K1702" s="5">
        <v>27.47</v>
      </c>
      <c r="L1702" s="5">
        <v>0</v>
      </c>
      <c r="M1702" t="str">
        <f>IF(ISERROR(VLOOKUP(A1702,'[1]Ecart validé'!$A:$A,1,FALSE)),Z1702,"Ecart Validé")</f>
        <v>valid</v>
      </c>
      <c r="R1702" t="s">
        <v>30</v>
      </c>
      <c r="X1702"/>
      <c r="Y1702"/>
      <c r="Z1702" t="s">
        <v>31</v>
      </c>
    </row>
    <row r="1703" spans="1:26" x14ac:dyDescent="0.3">
      <c r="A1703" t="s">
        <v>2698</v>
      </c>
      <c r="B1703" t="s">
        <v>2508</v>
      </c>
      <c r="C1703">
        <v>4602</v>
      </c>
      <c r="D1703" t="str">
        <f>+VLOOKUP(C1703,Param!K:L,2,FALSE)</f>
        <v>IP MAS D HOSPITALITY SOLUTIONS S.A.</v>
      </c>
      <c r="E1703" t="s">
        <v>2696</v>
      </c>
      <c r="F1703" t="s">
        <v>35</v>
      </c>
      <c r="G1703" t="s">
        <v>29</v>
      </c>
      <c r="H1703" s="5">
        <v>6.6</v>
      </c>
      <c r="I1703" s="5">
        <v>6.6014999999999997</v>
      </c>
      <c r="J1703" s="5">
        <v>-1.5000000000000499E-3</v>
      </c>
      <c r="K1703" s="5">
        <v>6.6</v>
      </c>
      <c r="L1703" s="5">
        <v>0</v>
      </c>
      <c r="M1703" t="str">
        <f>IF(ISERROR(VLOOKUP(A1703,'[1]Ecart validé'!$A:$A,1,FALSE)),Z1703,"Ecart Validé")</f>
        <v>valid</v>
      </c>
      <c r="R1703" t="s">
        <v>30</v>
      </c>
      <c r="X1703"/>
      <c r="Y1703"/>
      <c r="Z1703" t="s">
        <v>31</v>
      </c>
    </row>
    <row r="1704" spans="1:26" x14ac:dyDescent="0.3">
      <c r="A1704" t="s">
        <v>2699</v>
      </c>
      <c r="B1704" t="s">
        <v>2508</v>
      </c>
      <c r="C1704">
        <v>4602</v>
      </c>
      <c r="D1704" t="str">
        <f>+VLOOKUP(C1704,Param!K:L,2,FALSE)</f>
        <v>IP MAS D HOSPITALITY SOLUTIONS S.A.</v>
      </c>
      <c r="E1704" t="s">
        <v>2696</v>
      </c>
      <c r="F1704" t="s">
        <v>37</v>
      </c>
      <c r="G1704" t="s">
        <v>29</v>
      </c>
      <c r="H1704" s="5">
        <v>4.29</v>
      </c>
      <c r="I1704" s="5">
        <v>4.2926000000000002</v>
      </c>
      <c r="J1704" s="5">
        <v>-2.6000000000001499E-3</v>
      </c>
      <c r="K1704" s="5">
        <v>4.29</v>
      </c>
      <c r="L1704" s="5">
        <v>0</v>
      </c>
      <c r="M1704" t="str">
        <f>IF(ISERROR(VLOOKUP(A1704,'[1]Ecart validé'!$A:$A,1,FALSE)),Z1704,"Ecart Validé")</f>
        <v>valid</v>
      </c>
      <c r="R1704" t="s">
        <v>30</v>
      </c>
      <c r="X1704"/>
      <c r="Y1704"/>
      <c r="Z1704" t="s">
        <v>31</v>
      </c>
    </row>
    <row r="1705" spans="1:26" x14ac:dyDescent="0.3">
      <c r="A1705" t="s">
        <v>2700</v>
      </c>
      <c r="B1705" t="s">
        <v>2508</v>
      </c>
      <c r="C1705">
        <v>4605</v>
      </c>
      <c r="D1705" t="str">
        <f>+VLOOKUP(C1705,Param!K:L,2,FALSE)</f>
        <v>CWT Global España S.L</v>
      </c>
      <c r="E1705" t="s">
        <v>2701</v>
      </c>
      <c r="F1705" t="s">
        <v>51</v>
      </c>
      <c r="G1705" t="s">
        <v>29</v>
      </c>
      <c r="H1705" s="5">
        <v>1052</v>
      </c>
      <c r="I1705" s="5">
        <v>1052</v>
      </c>
      <c r="J1705" s="5">
        <v>0</v>
      </c>
      <c r="K1705" s="5">
        <v>1052</v>
      </c>
      <c r="L1705" s="5">
        <v>0</v>
      </c>
      <c r="M1705" t="str">
        <f>IF(ISERROR(VLOOKUP(A1705,'[1]Ecart validé'!$A:$A,1,FALSE)),Z1705,"Ecart Validé")</f>
        <v>valid</v>
      </c>
      <c r="R1705" t="s">
        <v>30</v>
      </c>
      <c r="X1705"/>
      <c r="Y1705"/>
      <c r="Z1705" t="s">
        <v>31</v>
      </c>
    </row>
    <row r="1706" spans="1:26" ht="57.6" x14ac:dyDescent="0.3">
      <c r="A1706" t="s">
        <v>2702</v>
      </c>
      <c r="B1706" t="s">
        <v>2508</v>
      </c>
      <c r="C1706">
        <v>4641</v>
      </c>
      <c r="D1706" t="str">
        <f>+VLOOKUP(C1706,Param!K:L,2,FALSE)</f>
        <v>D.I.S. DINO, S.L.</v>
      </c>
      <c r="E1706" t="s">
        <v>2703</v>
      </c>
      <c r="F1706" t="s">
        <v>28</v>
      </c>
      <c r="G1706" t="s">
        <v>29</v>
      </c>
      <c r="H1706" s="5">
        <v>11616.07</v>
      </c>
      <c r="I1706" s="5">
        <v>11607.9087</v>
      </c>
      <c r="J1706" s="5">
        <v>8.1612999999997502</v>
      </c>
      <c r="K1706" s="5">
        <v>11607.9087</v>
      </c>
      <c r="L1706" s="5">
        <v>8.1612999999997502</v>
      </c>
      <c r="M1706" t="str">
        <f>IF(ISERROR(VLOOKUP(A1706,'[1]Ecart validé'!$A:$A,1,FALSE)),Z1706,"Ecart Validé")</f>
        <v>Ecart Validé</v>
      </c>
      <c r="N1706" t="s">
        <v>2704</v>
      </c>
      <c r="O1706" t="s">
        <v>2705</v>
      </c>
      <c r="P1706" t="s">
        <v>85</v>
      </c>
      <c r="Q1706" t="s">
        <v>2706</v>
      </c>
      <c r="R1706" t="s">
        <v>30</v>
      </c>
      <c r="S1706" t="s">
        <v>42</v>
      </c>
      <c r="T1706" t="s">
        <v>43</v>
      </c>
      <c r="U1706" s="13" t="s">
        <v>2707</v>
      </c>
      <c r="V1706" t="s">
        <v>45</v>
      </c>
      <c r="X1706" t="s">
        <v>458</v>
      </c>
      <c r="Y1706" t="s">
        <v>458</v>
      </c>
      <c r="Z1706" t="s">
        <v>88</v>
      </c>
    </row>
    <row r="1707" spans="1:26" ht="57.6" x14ac:dyDescent="0.3">
      <c r="A1707" t="s">
        <v>2708</v>
      </c>
      <c r="B1707" t="s">
        <v>2508</v>
      </c>
      <c r="C1707">
        <v>4641</v>
      </c>
      <c r="D1707" t="str">
        <f>+VLOOKUP(C1707,Param!K:L,2,FALSE)</f>
        <v>D.I.S. DINO, S.L.</v>
      </c>
      <c r="E1707" t="s">
        <v>2703</v>
      </c>
      <c r="F1707" t="s">
        <v>33</v>
      </c>
      <c r="G1707" t="s">
        <v>29</v>
      </c>
      <c r="H1707" s="5">
        <v>2574.1</v>
      </c>
      <c r="I1707" s="5">
        <v>2569.6259</v>
      </c>
      <c r="J1707" s="5">
        <v>4.4740999999998996</v>
      </c>
      <c r="K1707" s="5">
        <v>2569.6259</v>
      </c>
      <c r="L1707" s="5">
        <v>4.4740999999998996</v>
      </c>
      <c r="M1707" t="str">
        <f>IF(ISERROR(VLOOKUP(A1707,'[1]Ecart validé'!$A:$A,1,FALSE)),Z1707,"Ecart Validé")</f>
        <v>Ecart Validé</v>
      </c>
      <c r="N1707" t="s">
        <v>2709</v>
      </c>
      <c r="O1707" t="s">
        <v>2710</v>
      </c>
      <c r="P1707" t="s">
        <v>85</v>
      </c>
      <c r="Q1707" t="s">
        <v>2711</v>
      </c>
      <c r="R1707" t="s">
        <v>30</v>
      </c>
      <c r="S1707" t="s">
        <v>42</v>
      </c>
      <c r="T1707" t="s">
        <v>43</v>
      </c>
      <c r="U1707" s="13" t="s">
        <v>2712</v>
      </c>
      <c r="V1707" t="s">
        <v>45</v>
      </c>
      <c r="X1707" t="s">
        <v>458</v>
      </c>
      <c r="Y1707" t="s">
        <v>458</v>
      </c>
      <c r="Z1707" t="s">
        <v>88</v>
      </c>
    </row>
    <row r="1708" spans="1:26" x14ac:dyDescent="0.3">
      <c r="A1708" t="s">
        <v>2713</v>
      </c>
      <c r="B1708" t="s">
        <v>2508</v>
      </c>
      <c r="C1708">
        <v>4641</v>
      </c>
      <c r="D1708" t="str">
        <f>+VLOOKUP(C1708,Param!K:L,2,FALSE)</f>
        <v>D.I.S. DINO, S.L.</v>
      </c>
      <c r="E1708" t="s">
        <v>2703</v>
      </c>
      <c r="F1708" t="s">
        <v>35</v>
      </c>
      <c r="G1708" t="s">
        <v>29</v>
      </c>
      <c r="H1708" s="5">
        <v>6995.0199999999904</v>
      </c>
      <c r="I1708" s="5">
        <v>6995.0136000000002</v>
      </c>
      <c r="J1708" s="5">
        <v>6.3999999993029598E-3</v>
      </c>
      <c r="K1708" s="5">
        <v>6995.0136000000002</v>
      </c>
      <c r="L1708" s="5">
        <v>6.3999999993029598E-3</v>
      </c>
      <c r="M1708" t="str">
        <f>IF(ISERROR(VLOOKUP(A1708,'[1]Ecart validé'!$A:$A,1,FALSE)),Z1708,"Ecart Validé")</f>
        <v>valid</v>
      </c>
      <c r="R1708" t="s">
        <v>30</v>
      </c>
      <c r="X1708"/>
      <c r="Y1708"/>
      <c r="Z1708" t="s">
        <v>31</v>
      </c>
    </row>
    <row r="1709" spans="1:26" x14ac:dyDescent="0.3">
      <c r="A1709" t="s">
        <v>2714</v>
      </c>
      <c r="B1709" t="s">
        <v>2508</v>
      </c>
      <c r="C1709">
        <v>4641</v>
      </c>
      <c r="D1709" t="str">
        <f>+VLOOKUP(C1709,Param!K:L,2,FALSE)</f>
        <v>D.I.S. DINO, S.L.</v>
      </c>
      <c r="E1709" t="s">
        <v>2703</v>
      </c>
      <c r="F1709" t="s">
        <v>37</v>
      </c>
      <c r="G1709" t="s">
        <v>29</v>
      </c>
      <c r="H1709" s="5">
        <v>3784.83</v>
      </c>
      <c r="I1709" s="5">
        <v>3784.8244</v>
      </c>
      <c r="J1709" s="5">
        <v>5.5999999999585201E-3</v>
      </c>
      <c r="K1709" s="5">
        <v>3784.8244</v>
      </c>
      <c r="L1709" s="5">
        <v>5.5999999999585201E-3</v>
      </c>
      <c r="M1709" t="str">
        <f>IF(ISERROR(VLOOKUP(A1709,'[1]Ecart validé'!$A:$A,1,FALSE)),Z1709,"Ecart Validé")</f>
        <v>valid</v>
      </c>
      <c r="R1709" t="s">
        <v>30</v>
      </c>
      <c r="X1709"/>
      <c r="Y1709"/>
      <c r="Z1709" t="s">
        <v>31</v>
      </c>
    </row>
    <row r="1710" spans="1:26" x14ac:dyDescent="0.3">
      <c r="A1710" t="s">
        <v>2715</v>
      </c>
      <c r="B1710" t="s">
        <v>2508</v>
      </c>
      <c r="C1710">
        <v>4657</v>
      </c>
      <c r="D1710" t="str">
        <f>+VLOOKUP(C1710,Param!K:L,2,FALSE)</f>
        <v>CUALTIS, S.L.</v>
      </c>
      <c r="E1710" t="s">
        <v>2716</v>
      </c>
      <c r="F1710" t="s">
        <v>28</v>
      </c>
      <c r="G1710" t="s">
        <v>29</v>
      </c>
      <c r="H1710" s="5">
        <v>308.58999999999997</v>
      </c>
      <c r="I1710" s="5">
        <v>308.58890000000002</v>
      </c>
      <c r="J1710" s="5">
        <v>1.09999999995125E-3</v>
      </c>
      <c r="K1710" s="5">
        <v>308.58999999999997</v>
      </c>
      <c r="L1710" s="5">
        <v>0</v>
      </c>
      <c r="M1710" t="str">
        <f>IF(ISERROR(VLOOKUP(A1710,'[1]Ecart validé'!$A:$A,1,FALSE)),Z1710,"Ecart Validé")</f>
        <v>valid</v>
      </c>
      <c r="R1710" t="s">
        <v>30</v>
      </c>
      <c r="X1710"/>
      <c r="Y1710"/>
      <c r="Z1710" t="s">
        <v>31</v>
      </c>
    </row>
    <row r="1711" spans="1:26" x14ac:dyDescent="0.3">
      <c r="A1711" t="s">
        <v>2717</v>
      </c>
      <c r="B1711" t="s">
        <v>2508</v>
      </c>
      <c r="C1711">
        <v>4657</v>
      </c>
      <c r="D1711" t="str">
        <f>+VLOOKUP(C1711,Param!K:L,2,FALSE)</f>
        <v>CUALTIS, S.L.</v>
      </c>
      <c r="E1711" t="s">
        <v>2716</v>
      </c>
      <c r="F1711" t="s">
        <v>33</v>
      </c>
      <c r="G1711" t="s">
        <v>29</v>
      </c>
      <c r="H1711" s="5">
        <v>75.67</v>
      </c>
      <c r="I1711" s="5">
        <v>75.672899999999998</v>
      </c>
      <c r="J1711" s="5">
        <v>-2.8999999999967901E-3</v>
      </c>
      <c r="K1711" s="5">
        <v>75.67</v>
      </c>
      <c r="L1711" s="5">
        <v>0</v>
      </c>
      <c r="M1711" t="str">
        <f>IF(ISERROR(VLOOKUP(A1711,'[1]Ecart validé'!$A:$A,1,FALSE)),Z1711,"Ecart Validé")</f>
        <v>valid</v>
      </c>
      <c r="R1711" t="s">
        <v>30</v>
      </c>
      <c r="X1711"/>
      <c r="Y1711"/>
      <c r="Z1711" t="s">
        <v>31</v>
      </c>
    </row>
    <row r="1712" spans="1:26" x14ac:dyDescent="0.3">
      <c r="A1712" t="s">
        <v>2718</v>
      </c>
      <c r="B1712" t="s">
        <v>2508</v>
      </c>
      <c r="C1712">
        <v>4657</v>
      </c>
      <c r="D1712" t="str">
        <f>+VLOOKUP(C1712,Param!K:L,2,FALSE)</f>
        <v>CUALTIS, S.L.</v>
      </c>
      <c r="E1712" t="s">
        <v>2716</v>
      </c>
      <c r="F1712" t="s">
        <v>35</v>
      </c>
      <c r="G1712" t="s">
        <v>29</v>
      </c>
      <c r="H1712" s="5">
        <v>8.26</v>
      </c>
      <c r="I1712" s="5">
        <v>8.2660999999999998</v>
      </c>
      <c r="J1712" s="5">
        <v>-6.09999999999999E-3</v>
      </c>
      <c r="K1712" s="5">
        <v>8.26</v>
      </c>
      <c r="L1712" s="5">
        <v>0</v>
      </c>
      <c r="M1712" t="str">
        <f>IF(ISERROR(VLOOKUP(A1712,'[1]Ecart validé'!$A:$A,1,FALSE)),Z1712,"Ecart Validé")</f>
        <v>valid</v>
      </c>
      <c r="R1712" t="s">
        <v>30</v>
      </c>
      <c r="X1712"/>
      <c r="Y1712"/>
      <c r="Z1712" t="s">
        <v>31</v>
      </c>
    </row>
    <row r="1713" spans="1:26" x14ac:dyDescent="0.3">
      <c r="A1713" t="s">
        <v>2719</v>
      </c>
      <c r="B1713" t="s">
        <v>2508</v>
      </c>
      <c r="C1713">
        <v>4657</v>
      </c>
      <c r="D1713" t="str">
        <f>+VLOOKUP(C1713,Param!K:L,2,FALSE)</f>
        <v>CUALTIS, S.L.</v>
      </c>
      <c r="E1713" t="s">
        <v>2716</v>
      </c>
      <c r="F1713" t="s">
        <v>37</v>
      </c>
      <c r="G1713" t="s">
        <v>29</v>
      </c>
      <c r="H1713" s="5">
        <v>-305.08</v>
      </c>
      <c r="I1713" s="5">
        <v>-305.07920000000001</v>
      </c>
      <c r="J1713" s="5">
        <v>-7.9999999996971296E-4</v>
      </c>
      <c r="K1713" s="5">
        <v>-305.08</v>
      </c>
      <c r="L1713" s="5">
        <v>0</v>
      </c>
      <c r="M1713" t="str">
        <f>IF(ISERROR(VLOOKUP(A1713,'[1]Ecart validé'!$A:$A,1,FALSE)),Z1713,"Ecart Validé")</f>
        <v>valid</v>
      </c>
      <c r="R1713" t="s">
        <v>30</v>
      </c>
      <c r="X1713"/>
      <c r="Y1713"/>
      <c r="Z1713" t="s">
        <v>31</v>
      </c>
    </row>
    <row r="1714" spans="1:26" x14ac:dyDescent="0.3">
      <c r="A1714" t="s">
        <v>2720</v>
      </c>
      <c r="B1714" t="s">
        <v>2508</v>
      </c>
      <c r="C1714">
        <v>4711</v>
      </c>
      <c r="D1714" t="str">
        <f>+VLOOKUP(C1714,Param!K:L,2,FALSE)</f>
        <v>ISS FACILITY SERVICES, S.A.</v>
      </c>
      <c r="E1714" t="s">
        <v>2721</v>
      </c>
      <c r="F1714" t="s">
        <v>28</v>
      </c>
      <c r="G1714" t="s">
        <v>29</v>
      </c>
      <c r="H1714" s="5">
        <v>203.85</v>
      </c>
      <c r="I1714" s="5">
        <v>203.84819999999999</v>
      </c>
      <c r="J1714" s="5">
        <v>1.8000000000029099E-3</v>
      </c>
      <c r="K1714" s="5">
        <v>203.85</v>
      </c>
      <c r="L1714" s="5">
        <v>0</v>
      </c>
      <c r="M1714" t="str">
        <f>IF(ISERROR(VLOOKUP(A1714,'[1]Ecart validé'!$A:$A,1,FALSE)),Z1714,"Ecart Validé")</f>
        <v>valid</v>
      </c>
      <c r="R1714" t="s">
        <v>30</v>
      </c>
      <c r="X1714"/>
      <c r="Y1714"/>
      <c r="Z1714" t="s">
        <v>31</v>
      </c>
    </row>
    <row r="1715" spans="1:26" x14ac:dyDescent="0.3">
      <c r="A1715" t="s">
        <v>2722</v>
      </c>
      <c r="B1715" t="s">
        <v>2508</v>
      </c>
      <c r="C1715">
        <v>4711</v>
      </c>
      <c r="D1715" t="str">
        <f>+VLOOKUP(C1715,Param!K:L,2,FALSE)</f>
        <v>ISS FACILITY SERVICES, S.A.</v>
      </c>
      <c r="E1715" t="s">
        <v>2721</v>
      </c>
      <c r="F1715" t="s">
        <v>33</v>
      </c>
      <c r="G1715" t="s">
        <v>29</v>
      </c>
      <c r="H1715" s="5">
        <v>76.88</v>
      </c>
      <c r="I1715" s="5">
        <v>76.88</v>
      </c>
      <c r="J1715" s="5">
        <v>0</v>
      </c>
      <c r="K1715" s="5">
        <v>76.88</v>
      </c>
      <c r="L1715" s="5">
        <v>0</v>
      </c>
      <c r="M1715" t="str">
        <f>IF(ISERROR(VLOOKUP(A1715,'[1]Ecart validé'!$A:$A,1,FALSE)),Z1715,"Ecart Validé")</f>
        <v>valid</v>
      </c>
      <c r="R1715" t="s">
        <v>30</v>
      </c>
      <c r="X1715"/>
      <c r="Y1715"/>
      <c r="Z1715" t="s">
        <v>31</v>
      </c>
    </row>
    <row r="1716" spans="1:26" x14ac:dyDescent="0.3">
      <c r="A1716" t="s">
        <v>2723</v>
      </c>
      <c r="B1716" t="s">
        <v>2508</v>
      </c>
      <c r="C1716">
        <v>4711</v>
      </c>
      <c r="D1716" t="str">
        <f>+VLOOKUP(C1716,Param!K:L,2,FALSE)</f>
        <v>ISS FACILITY SERVICES, S.A.</v>
      </c>
      <c r="E1716" t="s">
        <v>2721</v>
      </c>
      <c r="F1716" t="s">
        <v>35</v>
      </c>
      <c r="G1716" t="s">
        <v>29</v>
      </c>
      <c r="H1716" s="5">
        <v>116.1</v>
      </c>
      <c r="I1716" s="5">
        <v>116.0955</v>
      </c>
      <c r="J1716" s="5">
        <v>4.4999999999930599E-3</v>
      </c>
      <c r="K1716" s="5">
        <v>116.1</v>
      </c>
      <c r="L1716" s="5">
        <v>0</v>
      </c>
      <c r="M1716" t="str">
        <f>IF(ISERROR(VLOOKUP(A1716,'[1]Ecart validé'!$A:$A,1,FALSE)),Z1716,"Ecart Validé")</f>
        <v>valid</v>
      </c>
      <c r="R1716" t="s">
        <v>30</v>
      </c>
      <c r="X1716"/>
      <c r="Y1716"/>
      <c r="Z1716" t="s">
        <v>31</v>
      </c>
    </row>
    <row r="1717" spans="1:26" x14ac:dyDescent="0.3">
      <c r="A1717" t="s">
        <v>2724</v>
      </c>
      <c r="B1717" t="s">
        <v>2508</v>
      </c>
      <c r="C1717">
        <v>4711</v>
      </c>
      <c r="D1717" t="str">
        <f>+VLOOKUP(C1717,Param!K:L,2,FALSE)</f>
        <v>ISS FACILITY SERVICES, S.A.</v>
      </c>
      <c r="E1717" t="s">
        <v>2721</v>
      </c>
      <c r="F1717" t="s">
        <v>37</v>
      </c>
      <c r="G1717" t="s">
        <v>29</v>
      </c>
      <c r="H1717" s="5">
        <v>76.97</v>
      </c>
      <c r="I1717" s="5">
        <v>76.968999999999994</v>
      </c>
      <c r="J1717" s="5">
        <v>1.0000000000047701E-3</v>
      </c>
      <c r="K1717" s="5">
        <v>76.97</v>
      </c>
      <c r="L1717" s="5">
        <v>0</v>
      </c>
      <c r="M1717" t="str">
        <f>IF(ISERROR(VLOOKUP(A1717,'[1]Ecart validé'!$A:$A,1,FALSE)),Z1717,"Ecart Validé")</f>
        <v>valid</v>
      </c>
      <c r="R1717" t="s">
        <v>30</v>
      </c>
      <c r="X1717"/>
      <c r="Y1717"/>
      <c r="Z1717" t="s">
        <v>31</v>
      </c>
    </row>
    <row r="1718" spans="1:26" x14ac:dyDescent="0.3">
      <c r="A1718" t="s">
        <v>2725</v>
      </c>
      <c r="B1718" t="s">
        <v>2508</v>
      </c>
      <c r="C1718">
        <v>4711</v>
      </c>
      <c r="D1718" t="str">
        <f>+VLOOKUP(C1718,Param!K:L,2,FALSE)</f>
        <v>ISS FACILITY SERVICES, S.A.</v>
      </c>
      <c r="E1718" t="s">
        <v>2726</v>
      </c>
      <c r="F1718" t="s">
        <v>28</v>
      </c>
      <c r="G1718" t="s">
        <v>29</v>
      </c>
      <c r="H1718" s="5">
        <v>828.77</v>
      </c>
      <c r="I1718" s="5">
        <v>828.76980000000003</v>
      </c>
      <c r="J1718" s="5">
        <v>1.99999999949795E-4</v>
      </c>
      <c r="K1718" s="5">
        <v>828.77</v>
      </c>
      <c r="L1718" s="5">
        <v>0</v>
      </c>
      <c r="M1718" t="str">
        <f>IF(ISERROR(VLOOKUP(A1718,'[1]Ecart validé'!$A:$A,1,FALSE)),Z1718,"Ecart Validé")</f>
        <v>valid</v>
      </c>
      <c r="R1718" t="s">
        <v>30</v>
      </c>
      <c r="X1718"/>
      <c r="Y1718"/>
      <c r="Z1718" t="s">
        <v>31</v>
      </c>
    </row>
    <row r="1719" spans="1:26" x14ac:dyDescent="0.3">
      <c r="A1719" t="s">
        <v>2727</v>
      </c>
      <c r="B1719" t="s">
        <v>2508</v>
      </c>
      <c r="C1719">
        <v>4711</v>
      </c>
      <c r="D1719" t="str">
        <f>+VLOOKUP(C1719,Param!K:L,2,FALSE)</f>
        <v>ISS FACILITY SERVICES, S.A.</v>
      </c>
      <c r="E1719" t="s">
        <v>2726</v>
      </c>
      <c r="F1719" t="s">
        <v>33</v>
      </c>
      <c r="G1719" t="s">
        <v>29</v>
      </c>
      <c r="H1719" s="5">
        <v>4.78</v>
      </c>
      <c r="I1719" s="5">
        <v>4.7751999999999999</v>
      </c>
      <c r="J1719" s="5">
        <v>4.80000000000035E-3</v>
      </c>
      <c r="K1719" s="5">
        <v>4.78</v>
      </c>
      <c r="L1719" s="5">
        <v>0</v>
      </c>
      <c r="M1719" t="str">
        <f>IF(ISERROR(VLOOKUP(A1719,'[1]Ecart validé'!$A:$A,1,FALSE)),Z1719,"Ecart Validé")</f>
        <v>valid</v>
      </c>
      <c r="R1719" t="s">
        <v>30</v>
      </c>
      <c r="X1719"/>
      <c r="Y1719"/>
      <c r="Z1719" t="s">
        <v>31</v>
      </c>
    </row>
    <row r="1720" spans="1:26" x14ac:dyDescent="0.3">
      <c r="A1720" t="s">
        <v>2728</v>
      </c>
      <c r="B1720" t="s">
        <v>2508</v>
      </c>
      <c r="C1720">
        <v>4711</v>
      </c>
      <c r="D1720" t="str">
        <f>+VLOOKUP(C1720,Param!K:L,2,FALSE)</f>
        <v>ISS FACILITY SERVICES, S.A.</v>
      </c>
      <c r="E1720" t="s">
        <v>2726</v>
      </c>
      <c r="F1720" t="s">
        <v>35</v>
      </c>
      <c r="G1720" t="s">
        <v>29</v>
      </c>
      <c r="H1720" s="5">
        <v>374.43</v>
      </c>
      <c r="I1720" s="5">
        <v>374.4298</v>
      </c>
      <c r="J1720" s="5">
        <v>2.0000000000663901E-4</v>
      </c>
      <c r="K1720" s="5">
        <v>374.43</v>
      </c>
      <c r="L1720" s="5">
        <v>0</v>
      </c>
      <c r="M1720" t="str">
        <f>IF(ISERROR(VLOOKUP(A1720,'[1]Ecart validé'!$A:$A,1,FALSE)),Z1720,"Ecart Validé")</f>
        <v>valid</v>
      </c>
      <c r="R1720" t="s">
        <v>30</v>
      </c>
      <c r="X1720"/>
      <c r="Y1720"/>
      <c r="Z1720" t="s">
        <v>31</v>
      </c>
    </row>
    <row r="1721" spans="1:26" x14ac:dyDescent="0.3">
      <c r="A1721" t="s">
        <v>2729</v>
      </c>
      <c r="B1721" t="s">
        <v>2508</v>
      </c>
      <c r="C1721">
        <v>4711</v>
      </c>
      <c r="D1721" t="str">
        <f>+VLOOKUP(C1721,Param!K:L,2,FALSE)</f>
        <v>ISS FACILITY SERVICES, S.A.</v>
      </c>
      <c r="E1721" t="s">
        <v>2726</v>
      </c>
      <c r="F1721" t="s">
        <v>37</v>
      </c>
      <c r="G1721" t="s">
        <v>29</v>
      </c>
      <c r="H1721" s="5">
        <v>171.46</v>
      </c>
      <c r="I1721" s="5">
        <v>171.46440000000001</v>
      </c>
      <c r="J1721" s="5">
        <v>-4.4000000000039502E-3</v>
      </c>
      <c r="K1721" s="5">
        <v>171.46</v>
      </c>
      <c r="L1721" s="5">
        <v>0</v>
      </c>
      <c r="M1721" t="str">
        <f>IF(ISERROR(VLOOKUP(A1721,'[1]Ecart validé'!$A:$A,1,FALSE)),Z1721,"Ecart Validé")</f>
        <v>valid</v>
      </c>
      <c r="R1721" t="s">
        <v>30</v>
      </c>
      <c r="X1721"/>
      <c r="Y1721"/>
      <c r="Z1721" t="s">
        <v>31</v>
      </c>
    </row>
    <row r="1722" spans="1:26" x14ac:dyDescent="0.3">
      <c r="A1722" t="s">
        <v>2730</v>
      </c>
      <c r="B1722" t="s">
        <v>2508</v>
      </c>
      <c r="C1722">
        <v>4718</v>
      </c>
      <c r="D1722" t="str">
        <f>+VLOOKUP(C1722,Param!K:L,2,FALSE)</f>
        <v>EULEN SEGURIDAD, S.A.</v>
      </c>
      <c r="E1722" t="s">
        <v>2731</v>
      </c>
      <c r="F1722" t="s">
        <v>28</v>
      </c>
      <c r="G1722" t="s">
        <v>29</v>
      </c>
      <c r="H1722" s="5">
        <v>218.94</v>
      </c>
      <c r="I1722" s="5">
        <v>218.93680000000001</v>
      </c>
      <c r="J1722" s="5">
        <v>3.19999999999254E-3</v>
      </c>
      <c r="K1722" s="5">
        <v>218.94</v>
      </c>
      <c r="L1722" s="5">
        <v>0</v>
      </c>
      <c r="M1722" t="str">
        <f>IF(ISERROR(VLOOKUP(A1722,'[1]Ecart validé'!$A:$A,1,FALSE)),Z1722,"Ecart Validé")</f>
        <v>valid</v>
      </c>
      <c r="R1722" t="s">
        <v>30</v>
      </c>
      <c r="X1722"/>
      <c r="Y1722"/>
      <c r="Z1722" t="s">
        <v>31</v>
      </c>
    </row>
    <row r="1723" spans="1:26" x14ac:dyDescent="0.3">
      <c r="A1723" t="s">
        <v>2732</v>
      </c>
      <c r="B1723" t="s">
        <v>2508</v>
      </c>
      <c r="C1723">
        <v>4718</v>
      </c>
      <c r="D1723" t="str">
        <f>+VLOOKUP(C1723,Param!K:L,2,FALSE)</f>
        <v>EULEN SEGURIDAD, S.A.</v>
      </c>
      <c r="E1723" t="s">
        <v>2731</v>
      </c>
      <c r="F1723" t="s">
        <v>33</v>
      </c>
      <c r="G1723" t="s">
        <v>29</v>
      </c>
      <c r="H1723" s="5">
        <v>242.03</v>
      </c>
      <c r="I1723" s="5">
        <v>242.02799999999999</v>
      </c>
      <c r="J1723" s="5">
        <v>2.0000000000095402E-3</v>
      </c>
      <c r="K1723" s="5">
        <v>242.03</v>
      </c>
      <c r="L1723" s="5">
        <v>0</v>
      </c>
      <c r="M1723" t="str">
        <f>IF(ISERROR(VLOOKUP(A1723,'[1]Ecart validé'!$A:$A,1,FALSE)),Z1723,"Ecart Validé")</f>
        <v>valid</v>
      </c>
      <c r="R1723" t="s">
        <v>30</v>
      </c>
      <c r="X1723"/>
      <c r="Y1723"/>
      <c r="Z1723" t="s">
        <v>31</v>
      </c>
    </row>
    <row r="1724" spans="1:26" x14ac:dyDescent="0.3">
      <c r="A1724" t="s">
        <v>2733</v>
      </c>
      <c r="B1724" t="s">
        <v>2508</v>
      </c>
      <c r="C1724">
        <v>4718</v>
      </c>
      <c r="D1724" t="str">
        <f>+VLOOKUP(C1724,Param!K:L,2,FALSE)</f>
        <v>EULEN SEGURIDAD, S.A.</v>
      </c>
      <c r="E1724" t="s">
        <v>2731</v>
      </c>
      <c r="F1724" t="s">
        <v>35</v>
      </c>
      <c r="G1724" t="s">
        <v>29</v>
      </c>
      <c r="H1724" s="5">
        <v>34.6</v>
      </c>
      <c r="I1724" s="5">
        <v>34.6038</v>
      </c>
      <c r="J1724" s="5">
        <v>-3.7999999999982401E-3</v>
      </c>
      <c r="K1724" s="5">
        <v>34.6</v>
      </c>
      <c r="L1724" s="5">
        <v>0</v>
      </c>
      <c r="M1724" t="str">
        <f>IF(ISERROR(VLOOKUP(A1724,'[1]Ecart validé'!$A:$A,1,FALSE)),Z1724,"Ecart Validé")</f>
        <v>valid</v>
      </c>
      <c r="R1724" t="s">
        <v>30</v>
      </c>
      <c r="X1724"/>
      <c r="Y1724"/>
      <c r="Z1724" t="s">
        <v>31</v>
      </c>
    </row>
    <row r="1725" spans="1:26" x14ac:dyDescent="0.3">
      <c r="A1725" t="s">
        <v>2734</v>
      </c>
      <c r="B1725" t="s">
        <v>2508</v>
      </c>
      <c r="C1725">
        <v>4792</v>
      </c>
      <c r="D1725" t="str">
        <f>+VLOOKUP(C1725,Param!K:L,2,FALSE)</f>
        <v>MANUTAN S.L.</v>
      </c>
      <c r="E1725" t="s">
        <v>2735</v>
      </c>
      <c r="F1725" t="s">
        <v>28</v>
      </c>
      <c r="G1725" t="s">
        <v>29</v>
      </c>
      <c r="H1725" s="5">
        <v>7.25</v>
      </c>
      <c r="I1725" s="5">
        <v>7.2539999999999996</v>
      </c>
      <c r="J1725" s="5">
        <v>-3.9999999999995499E-3</v>
      </c>
      <c r="K1725" s="5">
        <v>7.25</v>
      </c>
      <c r="L1725" s="5">
        <v>0</v>
      </c>
      <c r="M1725" t="str">
        <f>IF(ISERROR(VLOOKUP(A1725,'[1]Ecart validé'!$A:$A,1,FALSE)),Z1725,"Ecart Validé")</f>
        <v>valid</v>
      </c>
      <c r="R1725" t="s">
        <v>30</v>
      </c>
      <c r="X1725"/>
      <c r="Y1725"/>
      <c r="Z1725" t="s">
        <v>31</v>
      </c>
    </row>
    <row r="1726" spans="1:26" x14ac:dyDescent="0.3">
      <c r="A1726" t="s">
        <v>2736</v>
      </c>
      <c r="B1726" t="s">
        <v>2508</v>
      </c>
      <c r="C1726">
        <v>4792</v>
      </c>
      <c r="D1726" t="str">
        <f>+VLOOKUP(C1726,Param!K:L,2,FALSE)</f>
        <v>MANUTAN S.L.</v>
      </c>
      <c r="E1726" t="s">
        <v>2735</v>
      </c>
      <c r="F1726" t="s">
        <v>33</v>
      </c>
      <c r="G1726" t="s">
        <v>29</v>
      </c>
      <c r="H1726" s="5">
        <v>46.42</v>
      </c>
      <c r="I1726" s="5">
        <v>46.421999999999997</v>
      </c>
      <c r="J1726" s="5">
        <v>-1.9999999999953302E-3</v>
      </c>
      <c r="K1726" s="5">
        <v>46.42</v>
      </c>
      <c r="L1726" s="5">
        <v>0</v>
      </c>
      <c r="M1726" t="str">
        <f>IF(ISERROR(VLOOKUP(A1726,'[1]Ecart validé'!$A:$A,1,FALSE)),Z1726,"Ecart Validé")</f>
        <v>valid</v>
      </c>
      <c r="R1726" t="s">
        <v>30</v>
      </c>
      <c r="X1726"/>
      <c r="Y1726"/>
      <c r="Z1726" t="s">
        <v>31</v>
      </c>
    </row>
    <row r="1727" spans="1:26" x14ac:dyDescent="0.3">
      <c r="A1727" t="s">
        <v>2737</v>
      </c>
      <c r="B1727" t="s">
        <v>2508</v>
      </c>
      <c r="C1727">
        <v>4792</v>
      </c>
      <c r="D1727" t="str">
        <f>+VLOOKUP(C1727,Param!K:L,2,FALSE)</f>
        <v>MANUTAN S.L.</v>
      </c>
      <c r="E1727" t="s">
        <v>2735</v>
      </c>
      <c r="F1727" t="s">
        <v>35</v>
      </c>
      <c r="G1727" t="s">
        <v>29</v>
      </c>
      <c r="H1727" s="5">
        <v>116.87</v>
      </c>
      <c r="I1727" s="5">
        <v>116.874</v>
      </c>
      <c r="J1727" s="5">
        <v>-3.9999999999906699E-3</v>
      </c>
      <c r="K1727" s="5">
        <v>116.87</v>
      </c>
      <c r="L1727" s="5">
        <v>0</v>
      </c>
      <c r="M1727" t="str">
        <f>IF(ISERROR(VLOOKUP(A1727,'[1]Ecart validé'!$A:$A,1,FALSE)),Z1727,"Ecart Validé")</f>
        <v>valid</v>
      </c>
      <c r="R1727" t="s">
        <v>30</v>
      </c>
      <c r="X1727"/>
      <c r="Y1727"/>
      <c r="Z1727" t="s">
        <v>31</v>
      </c>
    </row>
    <row r="1728" spans="1:26" x14ac:dyDescent="0.3">
      <c r="A1728" t="s">
        <v>2738</v>
      </c>
      <c r="B1728" t="s">
        <v>2508</v>
      </c>
      <c r="C1728">
        <v>4792</v>
      </c>
      <c r="D1728" t="str">
        <f>+VLOOKUP(C1728,Param!K:L,2,FALSE)</f>
        <v>MANUTAN S.L.</v>
      </c>
      <c r="E1728" t="s">
        <v>2735</v>
      </c>
      <c r="F1728" t="s">
        <v>37</v>
      </c>
      <c r="G1728" t="s">
        <v>29</v>
      </c>
      <c r="H1728" s="5">
        <v>-3.83</v>
      </c>
      <c r="I1728" s="5">
        <v>-3.8340000000000001</v>
      </c>
      <c r="J1728" s="5">
        <v>4.0000000000000001E-3</v>
      </c>
      <c r="K1728" s="5">
        <v>-3.83</v>
      </c>
      <c r="L1728" s="5">
        <v>0</v>
      </c>
      <c r="M1728" t="str">
        <f>IF(ISERROR(VLOOKUP(A1728,'[1]Ecart validé'!$A:$A,1,FALSE)),Z1728,"Ecart Validé")</f>
        <v>valid</v>
      </c>
      <c r="R1728" t="s">
        <v>30</v>
      </c>
      <c r="X1728"/>
      <c r="Y1728"/>
      <c r="Z1728" t="s">
        <v>31</v>
      </c>
    </row>
    <row r="1729" spans="1:26" x14ac:dyDescent="0.3">
      <c r="A1729" t="s">
        <v>2739</v>
      </c>
      <c r="B1729" t="s">
        <v>2508</v>
      </c>
      <c r="C1729">
        <v>4930</v>
      </c>
      <c r="D1729" t="str">
        <f>+VLOOKUP(C1729,Param!K:L,2,FALSE)</f>
        <v>ANABIOL, S.L.</v>
      </c>
      <c r="E1729" t="s">
        <v>2740</v>
      </c>
      <c r="F1729" t="s">
        <v>28</v>
      </c>
      <c r="G1729" t="s">
        <v>29</v>
      </c>
      <c r="H1729" s="5">
        <v>70</v>
      </c>
      <c r="I1729" s="5">
        <v>69.998000000000005</v>
      </c>
      <c r="J1729" s="5">
        <v>1.9999999999953302E-3</v>
      </c>
      <c r="K1729" s="5">
        <v>70</v>
      </c>
      <c r="L1729" s="5">
        <v>0</v>
      </c>
      <c r="M1729" t="str">
        <f>IF(ISERROR(VLOOKUP(A1729,'[1]Ecart validé'!$A:$A,1,FALSE)),Z1729,"Ecart Validé")</f>
        <v>valid</v>
      </c>
      <c r="R1729" t="s">
        <v>30</v>
      </c>
      <c r="X1729"/>
      <c r="Y1729"/>
      <c r="Z1729" t="s">
        <v>31</v>
      </c>
    </row>
    <row r="1730" spans="1:26" x14ac:dyDescent="0.3">
      <c r="A1730" t="s">
        <v>2741</v>
      </c>
      <c r="B1730" t="s">
        <v>2508</v>
      </c>
      <c r="C1730">
        <v>4930</v>
      </c>
      <c r="D1730" t="str">
        <f>+VLOOKUP(C1730,Param!K:L,2,FALSE)</f>
        <v>ANABIOL, S.L.</v>
      </c>
      <c r="E1730" t="s">
        <v>2740</v>
      </c>
      <c r="F1730" t="s">
        <v>33</v>
      </c>
      <c r="G1730" t="s">
        <v>29</v>
      </c>
      <c r="H1730" s="5">
        <v>16.809999999999999</v>
      </c>
      <c r="I1730" s="5">
        <v>16.807099999999998</v>
      </c>
      <c r="J1730" s="5">
        <v>2.9000000000003398E-3</v>
      </c>
      <c r="K1730" s="5">
        <v>16.809999999999999</v>
      </c>
      <c r="L1730" s="5">
        <v>0</v>
      </c>
      <c r="M1730" t="str">
        <f>IF(ISERROR(VLOOKUP(A1730,'[1]Ecart validé'!$A:$A,1,FALSE)),Z1730,"Ecart Validé")</f>
        <v>valid</v>
      </c>
      <c r="R1730" t="s">
        <v>30</v>
      </c>
      <c r="X1730"/>
      <c r="Y1730"/>
      <c r="Z1730" t="s">
        <v>31</v>
      </c>
    </row>
    <row r="1731" spans="1:26" x14ac:dyDescent="0.3">
      <c r="A1731" t="s">
        <v>2742</v>
      </c>
      <c r="B1731" t="s">
        <v>2508</v>
      </c>
      <c r="C1731">
        <v>4930</v>
      </c>
      <c r="D1731" t="str">
        <f>+VLOOKUP(C1731,Param!K:L,2,FALSE)</f>
        <v>ANABIOL, S.L.</v>
      </c>
      <c r="E1731" t="s">
        <v>2740</v>
      </c>
      <c r="F1731" t="s">
        <v>35</v>
      </c>
      <c r="G1731" t="s">
        <v>29</v>
      </c>
      <c r="H1731" s="5">
        <v>127.6</v>
      </c>
      <c r="I1731" s="5">
        <v>127.60290000000001</v>
      </c>
      <c r="J1731" s="5">
        <v>-2.9000000000110001E-3</v>
      </c>
      <c r="K1731" s="5">
        <v>127.6</v>
      </c>
      <c r="L1731" s="5">
        <v>0</v>
      </c>
      <c r="M1731" t="str">
        <f>IF(ISERROR(VLOOKUP(A1731,'[1]Ecart validé'!$A:$A,1,FALSE)),Z1731,"Ecart Validé")</f>
        <v>valid</v>
      </c>
      <c r="R1731" t="s">
        <v>30</v>
      </c>
      <c r="X1731"/>
      <c r="Y1731"/>
      <c r="Z1731" t="s">
        <v>31</v>
      </c>
    </row>
    <row r="1732" spans="1:26" x14ac:dyDescent="0.3">
      <c r="A1732" t="s">
        <v>2743</v>
      </c>
      <c r="B1732" t="s">
        <v>2508</v>
      </c>
      <c r="C1732">
        <v>4930</v>
      </c>
      <c r="D1732" t="str">
        <f>+VLOOKUP(C1732,Param!K:L,2,FALSE)</f>
        <v>ANABIOL, S.L.</v>
      </c>
      <c r="E1732" t="s">
        <v>2740</v>
      </c>
      <c r="F1732" t="s">
        <v>37</v>
      </c>
      <c r="G1732" t="s">
        <v>29</v>
      </c>
      <c r="H1732" s="5">
        <v>91.36</v>
      </c>
      <c r="I1732" s="5">
        <v>91.360799999999998</v>
      </c>
      <c r="J1732" s="5">
        <v>-7.9999999999813499E-4</v>
      </c>
      <c r="K1732" s="5">
        <v>91.36</v>
      </c>
      <c r="L1732" s="5">
        <v>0</v>
      </c>
      <c r="M1732" t="str">
        <f>IF(ISERROR(VLOOKUP(A1732,'[1]Ecart validé'!$A:$A,1,FALSE)),Z1732,"Ecart Validé")</f>
        <v>valid</v>
      </c>
      <c r="R1732" t="s">
        <v>30</v>
      </c>
      <c r="X1732"/>
      <c r="Y1732"/>
      <c r="Z1732" t="s">
        <v>31</v>
      </c>
    </row>
    <row r="1733" spans="1:26" x14ac:dyDescent="0.3">
      <c r="A1733" t="s">
        <v>2744</v>
      </c>
      <c r="B1733" t="s">
        <v>2508</v>
      </c>
      <c r="C1733">
        <v>4977</v>
      </c>
      <c r="D1733" t="str">
        <f>+VLOOKUP(C1733,Param!K:L,2,FALSE)</f>
        <v>PREMIUM MIX GROUP, S.L. (antes GRUPO VICHY CATALAN)</v>
      </c>
      <c r="E1733" t="s">
        <v>2745</v>
      </c>
      <c r="F1733" t="s">
        <v>28</v>
      </c>
      <c r="G1733" t="s">
        <v>29</v>
      </c>
      <c r="H1733" s="5">
        <v>284.35000000000002</v>
      </c>
      <c r="I1733" s="5">
        <v>284.35289999999998</v>
      </c>
      <c r="J1733" s="5">
        <v>-2.8999999999541602E-3</v>
      </c>
      <c r="K1733" s="5">
        <v>284.35000000000002</v>
      </c>
      <c r="L1733" s="5">
        <v>0</v>
      </c>
      <c r="M1733" t="str">
        <f>IF(ISERROR(VLOOKUP(A1733,'[1]Ecart validé'!$A:$A,1,FALSE)),Z1733,"Ecart Validé")</f>
        <v>valid</v>
      </c>
      <c r="R1733" t="s">
        <v>30</v>
      </c>
      <c r="X1733"/>
      <c r="Y1733"/>
      <c r="Z1733" t="s">
        <v>31</v>
      </c>
    </row>
    <row r="1734" spans="1:26" x14ac:dyDescent="0.3">
      <c r="A1734" t="s">
        <v>2746</v>
      </c>
      <c r="B1734" t="s">
        <v>2508</v>
      </c>
      <c r="C1734">
        <v>4977</v>
      </c>
      <c r="D1734" t="str">
        <f>+VLOOKUP(C1734,Param!K:L,2,FALSE)</f>
        <v>PREMIUM MIX GROUP, S.L. (antes GRUPO VICHY CATALAN)</v>
      </c>
      <c r="E1734" t="s">
        <v>2745</v>
      </c>
      <c r="F1734" t="s">
        <v>33</v>
      </c>
      <c r="G1734" t="s">
        <v>29</v>
      </c>
      <c r="H1734" s="5">
        <v>3.86</v>
      </c>
      <c r="I1734" s="5">
        <v>3.8605</v>
      </c>
      <c r="J1734" s="5">
        <v>-5.0000000000016698E-4</v>
      </c>
      <c r="K1734" s="5">
        <v>3.86</v>
      </c>
      <c r="L1734" s="5">
        <v>0</v>
      </c>
      <c r="M1734" t="str">
        <f>IF(ISERROR(VLOOKUP(A1734,'[1]Ecart validé'!$A:$A,1,FALSE)),Z1734,"Ecart Validé")</f>
        <v>valid</v>
      </c>
      <c r="R1734" t="s">
        <v>30</v>
      </c>
      <c r="X1734"/>
      <c r="Y1734"/>
      <c r="Z1734" t="s">
        <v>31</v>
      </c>
    </row>
    <row r="1735" spans="1:26" x14ac:dyDescent="0.3">
      <c r="A1735" t="s">
        <v>2747</v>
      </c>
      <c r="B1735" t="s">
        <v>2508</v>
      </c>
      <c r="C1735">
        <v>4977</v>
      </c>
      <c r="D1735" t="str">
        <f>+VLOOKUP(C1735,Param!K:L,2,FALSE)</f>
        <v>PREMIUM MIX GROUP, S.L. (antes GRUPO VICHY CATALAN)</v>
      </c>
      <c r="E1735" t="s">
        <v>2745</v>
      </c>
      <c r="F1735" t="s">
        <v>35</v>
      </c>
      <c r="G1735" t="s">
        <v>29</v>
      </c>
      <c r="H1735" s="5">
        <v>33.74</v>
      </c>
      <c r="I1735" s="5">
        <v>33.740499999999997</v>
      </c>
      <c r="J1735" s="5">
        <v>-4.99999999995282E-4</v>
      </c>
      <c r="K1735" s="5">
        <v>33.74</v>
      </c>
      <c r="L1735" s="5">
        <v>0</v>
      </c>
      <c r="M1735" t="str">
        <f>IF(ISERROR(VLOOKUP(A1735,'[1]Ecart validé'!$A:$A,1,FALSE)),Z1735,"Ecart Validé")</f>
        <v>valid</v>
      </c>
      <c r="R1735" t="s">
        <v>30</v>
      </c>
      <c r="X1735"/>
      <c r="Y1735"/>
      <c r="Z1735" t="s">
        <v>31</v>
      </c>
    </row>
    <row r="1736" spans="1:26" x14ac:dyDescent="0.3">
      <c r="A1736" t="s">
        <v>2748</v>
      </c>
      <c r="B1736" t="s">
        <v>2508</v>
      </c>
      <c r="C1736">
        <v>4977</v>
      </c>
      <c r="D1736" t="str">
        <f>+VLOOKUP(C1736,Param!K:L,2,FALSE)</f>
        <v>PREMIUM MIX GROUP, S.L. (antes GRUPO VICHY CATALAN)</v>
      </c>
      <c r="E1736" t="s">
        <v>2745</v>
      </c>
      <c r="F1736" t="s">
        <v>37</v>
      </c>
      <c r="G1736" t="s">
        <v>29</v>
      </c>
      <c r="H1736" s="5">
        <v>10.11</v>
      </c>
      <c r="I1736" s="5">
        <v>10.108700000000001</v>
      </c>
      <c r="J1736" s="5">
        <v>1.2999999999987401E-3</v>
      </c>
      <c r="K1736" s="5">
        <v>10.11</v>
      </c>
      <c r="L1736" s="5">
        <v>0</v>
      </c>
      <c r="M1736" t="str">
        <f>IF(ISERROR(VLOOKUP(A1736,'[1]Ecart validé'!$A:$A,1,FALSE)),Z1736,"Ecart Validé")</f>
        <v>valid</v>
      </c>
      <c r="R1736" t="s">
        <v>30</v>
      </c>
      <c r="X1736"/>
      <c r="Y1736"/>
      <c r="Z1736" t="s">
        <v>31</v>
      </c>
    </row>
    <row r="1737" spans="1:26" x14ac:dyDescent="0.3">
      <c r="A1737" t="s">
        <v>2749</v>
      </c>
      <c r="B1737" t="s">
        <v>2508</v>
      </c>
      <c r="C1737">
        <v>5075</v>
      </c>
      <c r="D1737" t="str">
        <f>+VLOOKUP(C1737,Param!K:L,2,FALSE)</f>
        <v>MATERIALES Y CONSTRUCCIONES GAMA, S.L.</v>
      </c>
      <c r="E1737" t="s">
        <v>2750</v>
      </c>
      <c r="F1737" t="s">
        <v>28</v>
      </c>
      <c r="G1737" t="s">
        <v>29</v>
      </c>
      <c r="H1737" s="5">
        <v>2007.98</v>
      </c>
      <c r="I1737" s="5">
        <v>2007.9784999999999</v>
      </c>
      <c r="J1737" s="5">
        <v>1.50000000007821E-3</v>
      </c>
      <c r="K1737" s="5">
        <v>2007.98</v>
      </c>
      <c r="L1737" s="5">
        <v>0</v>
      </c>
      <c r="M1737" t="str">
        <f>IF(ISERROR(VLOOKUP(A1737,'[1]Ecart validé'!$A:$A,1,FALSE)),Z1737,"Ecart Validé")</f>
        <v>valid</v>
      </c>
      <c r="R1737" t="s">
        <v>30</v>
      </c>
      <c r="X1737"/>
      <c r="Y1737"/>
      <c r="Z1737" t="s">
        <v>31</v>
      </c>
    </row>
    <row r="1738" spans="1:26" x14ac:dyDescent="0.3">
      <c r="A1738" t="s">
        <v>2751</v>
      </c>
      <c r="B1738" t="s">
        <v>2508</v>
      </c>
      <c r="C1738">
        <v>5075</v>
      </c>
      <c r="D1738" t="str">
        <f>+VLOOKUP(C1738,Param!K:L,2,FALSE)</f>
        <v>MATERIALES Y CONSTRUCCIONES GAMA, S.L.</v>
      </c>
      <c r="E1738" t="s">
        <v>2750</v>
      </c>
      <c r="F1738" t="s">
        <v>33</v>
      </c>
      <c r="G1738" t="s">
        <v>29</v>
      </c>
      <c r="H1738" s="5">
        <v>1183.97</v>
      </c>
      <c r="I1738" s="5">
        <v>1183.9675</v>
      </c>
      <c r="J1738" s="5">
        <v>2.5000000000545601E-3</v>
      </c>
      <c r="K1738" s="5">
        <v>1183.97</v>
      </c>
      <c r="L1738" s="5">
        <v>0</v>
      </c>
      <c r="M1738" t="str">
        <f>IF(ISERROR(VLOOKUP(A1738,'[1]Ecart validé'!$A:$A,1,FALSE)),Z1738,"Ecart Validé")</f>
        <v>valid</v>
      </c>
      <c r="R1738" t="s">
        <v>30</v>
      </c>
      <c r="X1738"/>
      <c r="Y1738"/>
      <c r="Z1738" t="s">
        <v>31</v>
      </c>
    </row>
    <row r="1739" spans="1:26" x14ac:dyDescent="0.3">
      <c r="A1739" t="s">
        <v>2752</v>
      </c>
      <c r="B1739" t="s">
        <v>2508</v>
      </c>
      <c r="C1739">
        <v>5075</v>
      </c>
      <c r="D1739" t="str">
        <f>+VLOOKUP(C1739,Param!K:L,2,FALSE)</f>
        <v>MATERIALES Y CONSTRUCCIONES GAMA, S.L.</v>
      </c>
      <c r="E1739" t="s">
        <v>2750</v>
      </c>
      <c r="F1739" t="s">
        <v>35</v>
      </c>
      <c r="G1739" t="s">
        <v>29</v>
      </c>
      <c r="H1739" s="5">
        <v>456.46</v>
      </c>
      <c r="I1739" s="5">
        <v>456.45949999999999</v>
      </c>
      <c r="J1739" s="5">
        <v>4.9999999998817603E-4</v>
      </c>
      <c r="K1739" s="5">
        <v>456.46</v>
      </c>
      <c r="L1739" s="5">
        <v>0</v>
      </c>
      <c r="M1739" t="str">
        <f>IF(ISERROR(VLOOKUP(A1739,'[1]Ecart validé'!$A:$A,1,FALSE)),Z1739,"Ecart Validé")</f>
        <v>valid</v>
      </c>
      <c r="R1739" t="s">
        <v>30</v>
      </c>
      <c r="X1739"/>
      <c r="Y1739"/>
      <c r="Z1739" t="s">
        <v>31</v>
      </c>
    </row>
    <row r="1740" spans="1:26" x14ac:dyDescent="0.3">
      <c r="A1740" t="s">
        <v>2753</v>
      </c>
      <c r="B1740" t="s">
        <v>2508</v>
      </c>
      <c r="C1740">
        <v>5100</v>
      </c>
      <c r="D1740" t="str">
        <f>+VLOOKUP(C1740,Param!K:L,2,FALSE)</f>
        <v>ILLYCAFFE SPA SUCURSAL EN ESPAÑA</v>
      </c>
      <c r="E1740" t="s">
        <v>2754</v>
      </c>
      <c r="F1740" t="s">
        <v>28</v>
      </c>
      <c r="G1740" t="s">
        <v>29</v>
      </c>
      <c r="H1740" s="5">
        <v>78.08</v>
      </c>
      <c r="I1740" s="5">
        <v>78.084900000000005</v>
      </c>
      <c r="J1740" s="5">
        <v>-4.9000000000063403E-3</v>
      </c>
      <c r="K1740" s="5">
        <v>78.08</v>
      </c>
      <c r="L1740" s="5">
        <v>0</v>
      </c>
      <c r="M1740" t="str">
        <f>IF(ISERROR(VLOOKUP(A1740,'[1]Ecart validé'!$A:$A,1,FALSE)),Z1740,"Ecart Validé")</f>
        <v>valid</v>
      </c>
      <c r="R1740" t="s">
        <v>30</v>
      </c>
      <c r="X1740"/>
      <c r="Y1740"/>
      <c r="Z1740" t="s">
        <v>31</v>
      </c>
    </row>
    <row r="1741" spans="1:26" x14ac:dyDescent="0.3">
      <c r="A1741" t="s">
        <v>2755</v>
      </c>
      <c r="B1741" t="s">
        <v>2508</v>
      </c>
      <c r="C1741">
        <v>5100</v>
      </c>
      <c r="D1741" t="str">
        <f>+VLOOKUP(C1741,Param!K:L,2,FALSE)</f>
        <v>ILLYCAFFE SPA SUCURSAL EN ESPAÑA</v>
      </c>
      <c r="E1741" t="s">
        <v>2754</v>
      </c>
      <c r="F1741" t="s">
        <v>35</v>
      </c>
      <c r="G1741" t="s">
        <v>29</v>
      </c>
      <c r="H1741" s="5">
        <v>25.34</v>
      </c>
      <c r="I1741" s="5">
        <v>25.336500000000001</v>
      </c>
      <c r="J1741" s="5">
        <v>3.4999999999989402E-3</v>
      </c>
      <c r="K1741" s="5">
        <v>25.34</v>
      </c>
      <c r="L1741" s="5">
        <v>0</v>
      </c>
      <c r="M1741" t="str">
        <f>IF(ISERROR(VLOOKUP(A1741,'[1]Ecart validé'!$A:$A,1,FALSE)),Z1741,"Ecart Validé")</f>
        <v>valid</v>
      </c>
      <c r="R1741" t="s">
        <v>30</v>
      </c>
      <c r="X1741"/>
      <c r="Y1741"/>
      <c r="Z1741" t="s">
        <v>31</v>
      </c>
    </row>
    <row r="1742" spans="1:26" x14ac:dyDescent="0.3">
      <c r="A1742" t="s">
        <v>2756</v>
      </c>
      <c r="B1742" t="s">
        <v>2508</v>
      </c>
      <c r="C1742">
        <v>5125</v>
      </c>
      <c r="D1742" t="str">
        <f>+VLOOKUP(C1742,Param!K:L,2,FALSE)</f>
        <v>GUZMAN GASTRONOMIA, S.L.</v>
      </c>
      <c r="E1742" t="s">
        <v>2757</v>
      </c>
      <c r="F1742" t="s">
        <v>28</v>
      </c>
      <c r="G1742" t="s">
        <v>29</v>
      </c>
      <c r="H1742" s="5">
        <v>1979.5599999999899</v>
      </c>
      <c r="I1742" s="5">
        <v>1979.5574999999999</v>
      </c>
      <c r="J1742" s="5">
        <v>2.4999999998271899E-3</v>
      </c>
      <c r="K1742" s="5">
        <v>1979.5599999999899</v>
      </c>
      <c r="L1742" s="5">
        <v>0</v>
      </c>
      <c r="M1742" t="str">
        <f>IF(ISERROR(VLOOKUP(A1742,'[1]Ecart validé'!$A:$A,1,FALSE)),Z1742,"Ecart Validé")</f>
        <v>valid</v>
      </c>
      <c r="R1742" t="s">
        <v>30</v>
      </c>
      <c r="X1742"/>
      <c r="Y1742"/>
      <c r="Z1742" t="s">
        <v>31</v>
      </c>
    </row>
    <row r="1743" spans="1:26" x14ac:dyDescent="0.3">
      <c r="A1743" t="s">
        <v>2758</v>
      </c>
      <c r="B1743" t="s">
        <v>2508</v>
      </c>
      <c r="C1743">
        <v>5125</v>
      </c>
      <c r="D1743" t="str">
        <f>+VLOOKUP(C1743,Param!K:L,2,FALSE)</f>
        <v>GUZMAN GASTRONOMIA, S.L.</v>
      </c>
      <c r="E1743" t="s">
        <v>2757</v>
      </c>
      <c r="F1743" t="s">
        <v>33</v>
      </c>
      <c r="G1743" t="s">
        <v>29</v>
      </c>
      <c r="H1743" s="5">
        <v>144.47</v>
      </c>
      <c r="I1743" s="5">
        <v>144.47120000000001</v>
      </c>
      <c r="J1743" s="5">
        <v>-1.1999999999829901E-3</v>
      </c>
      <c r="K1743" s="5">
        <v>144.47</v>
      </c>
      <c r="L1743" s="5">
        <v>0</v>
      </c>
      <c r="M1743" t="str">
        <f>IF(ISERROR(VLOOKUP(A1743,'[1]Ecart validé'!$A:$A,1,FALSE)),Z1743,"Ecart Validé")</f>
        <v>valid</v>
      </c>
      <c r="R1743" t="s">
        <v>30</v>
      </c>
      <c r="X1743"/>
      <c r="Y1743"/>
      <c r="Z1743" t="s">
        <v>31</v>
      </c>
    </row>
    <row r="1744" spans="1:26" x14ac:dyDescent="0.3">
      <c r="A1744" t="s">
        <v>2759</v>
      </c>
      <c r="B1744" t="s">
        <v>2508</v>
      </c>
      <c r="C1744">
        <v>5125</v>
      </c>
      <c r="D1744" t="str">
        <f>+VLOOKUP(C1744,Param!K:L,2,FALSE)</f>
        <v>GUZMAN GASTRONOMIA, S.L.</v>
      </c>
      <c r="E1744" t="s">
        <v>2757</v>
      </c>
      <c r="F1744" t="s">
        <v>35</v>
      </c>
      <c r="G1744" t="s">
        <v>29</v>
      </c>
      <c r="H1744" s="5">
        <v>349.83</v>
      </c>
      <c r="I1744" s="5">
        <v>349.8211</v>
      </c>
      <c r="J1744" s="5">
        <v>8.8999999999828106E-3</v>
      </c>
      <c r="K1744" s="5">
        <v>349.83</v>
      </c>
      <c r="L1744" s="5">
        <v>0</v>
      </c>
      <c r="M1744" t="str">
        <f>IF(ISERROR(VLOOKUP(A1744,'[1]Ecart validé'!$A:$A,1,FALSE)),Z1744,"Ecart Validé")</f>
        <v>valid</v>
      </c>
      <c r="R1744" t="s">
        <v>30</v>
      </c>
      <c r="X1744"/>
      <c r="Y1744"/>
      <c r="Z1744" t="s">
        <v>31</v>
      </c>
    </row>
    <row r="1745" spans="1:26" x14ac:dyDescent="0.3">
      <c r="A1745" t="s">
        <v>2760</v>
      </c>
      <c r="B1745" t="s">
        <v>2508</v>
      </c>
      <c r="C1745">
        <v>5125</v>
      </c>
      <c r="D1745" t="str">
        <f>+VLOOKUP(C1745,Param!K:L,2,FALSE)</f>
        <v>GUZMAN GASTRONOMIA, S.L.</v>
      </c>
      <c r="E1745" t="s">
        <v>2757</v>
      </c>
      <c r="F1745" t="s">
        <v>37</v>
      </c>
      <c r="G1745" t="s">
        <v>29</v>
      </c>
      <c r="H1745" s="5">
        <v>109.99</v>
      </c>
      <c r="I1745" s="5">
        <v>109.9948</v>
      </c>
      <c r="J1745" s="5">
        <v>-4.8000000000030197E-3</v>
      </c>
      <c r="K1745" s="5">
        <v>109.99</v>
      </c>
      <c r="L1745" s="5">
        <v>0</v>
      </c>
      <c r="M1745" t="str">
        <f>IF(ISERROR(VLOOKUP(A1745,'[1]Ecart validé'!$A:$A,1,FALSE)),Z1745,"Ecart Validé")</f>
        <v>valid</v>
      </c>
      <c r="R1745" t="s">
        <v>30</v>
      </c>
      <c r="X1745"/>
      <c r="Y1745"/>
      <c r="Z1745" t="s">
        <v>31</v>
      </c>
    </row>
    <row r="1746" spans="1:26" x14ac:dyDescent="0.3">
      <c r="A1746" t="s">
        <v>2761</v>
      </c>
      <c r="B1746" t="s">
        <v>2508</v>
      </c>
      <c r="C1746">
        <v>5160</v>
      </c>
      <c r="D1746" t="str">
        <f>+VLOOKUP(C1746,Param!K:L,2,FALSE)</f>
        <v>CARNICAS MARBRIS, S.L.</v>
      </c>
      <c r="E1746" t="s">
        <v>2762</v>
      </c>
      <c r="F1746" t="s">
        <v>28</v>
      </c>
      <c r="G1746" t="s">
        <v>29</v>
      </c>
      <c r="H1746" s="5">
        <v>835.05</v>
      </c>
      <c r="I1746" s="5">
        <v>835.04750000000001</v>
      </c>
      <c r="J1746" s="5">
        <v>2.4999999999408798E-3</v>
      </c>
      <c r="K1746" s="5">
        <v>835.05</v>
      </c>
      <c r="L1746" s="5">
        <v>0</v>
      </c>
      <c r="M1746" t="str">
        <f>IF(ISERROR(VLOOKUP(A1746,'[1]Ecart validé'!$A:$A,1,FALSE)),Z1746,"Ecart Validé")</f>
        <v>valid</v>
      </c>
      <c r="R1746" t="s">
        <v>30</v>
      </c>
      <c r="X1746"/>
      <c r="Y1746"/>
      <c r="Z1746" t="s">
        <v>31</v>
      </c>
    </row>
    <row r="1747" spans="1:26" x14ac:dyDescent="0.3">
      <c r="A1747" t="s">
        <v>2763</v>
      </c>
      <c r="B1747" t="s">
        <v>2508</v>
      </c>
      <c r="C1747">
        <v>5160</v>
      </c>
      <c r="D1747" t="str">
        <f>+VLOOKUP(C1747,Param!K:L,2,FALSE)</f>
        <v>CARNICAS MARBRIS, S.L.</v>
      </c>
      <c r="E1747" t="s">
        <v>2762</v>
      </c>
      <c r="F1747" t="s">
        <v>33</v>
      </c>
      <c r="G1747" t="s">
        <v>29</v>
      </c>
      <c r="H1747" s="5">
        <v>18.670000000000002</v>
      </c>
      <c r="I1747" s="5">
        <v>18.668900000000001</v>
      </c>
      <c r="J1747" s="5">
        <v>1.10000000000098E-3</v>
      </c>
      <c r="K1747" s="5">
        <v>18.670000000000002</v>
      </c>
      <c r="L1747" s="5">
        <v>0</v>
      </c>
      <c r="M1747" t="str">
        <f>IF(ISERROR(VLOOKUP(A1747,'[1]Ecart validé'!$A:$A,1,FALSE)),Z1747,"Ecart Validé")</f>
        <v>valid</v>
      </c>
      <c r="R1747" t="s">
        <v>30</v>
      </c>
      <c r="X1747"/>
      <c r="Y1747"/>
      <c r="Z1747" t="s">
        <v>31</v>
      </c>
    </row>
    <row r="1748" spans="1:26" x14ac:dyDescent="0.3">
      <c r="A1748" t="s">
        <v>2764</v>
      </c>
      <c r="B1748" t="s">
        <v>2508</v>
      </c>
      <c r="C1748">
        <v>5160</v>
      </c>
      <c r="D1748" t="str">
        <f>+VLOOKUP(C1748,Param!K:L,2,FALSE)</f>
        <v>CARNICAS MARBRIS, S.L.</v>
      </c>
      <c r="E1748" t="s">
        <v>2762</v>
      </c>
      <c r="F1748" t="s">
        <v>35</v>
      </c>
      <c r="G1748" t="s">
        <v>29</v>
      </c>
      <c r="H1748" s="5">
        <v>205.15068199999999</v>
      </c>
      <c r="I1748" s="5">
        <v>205.1497</v>
      </c>
      <c r="J1748" s="5">
        <v>9.820000000217979E-4</v>
      </c>
      <c r="K1748" s="5">
        <v>205.15068199999999</v>
      </c>
      <c r="L1748" s="5">
        <v>0</v>
      </c>
      <c r="M1748" t="str">
        <f>IF(ISERROR(VLOOKUP(A1748,'[1]Ecart validé'!$A:$A,1,FALSE)),Z1748,"Ecart Validé")</f>
        <v>valid</v>
      </c>
      <c r="R1748" t="s">
        <v>30</v>
      </c>
      <c r="X1748"/>
      <c r="Y1748"/>
      <c r="Z1748" t="s">
        <v>31</v>
      </c>
    </row>
    <row r="1749" spans="1:26" x14ac:dyDescent="0.3">
      <c r="A1749" t="s">
        <v>2765</v>
      </c>
      <c r="B1749" t="s">
        <v>2508</v>
      </c>
      <c r="C1749">
        <v>5160</v>
      </c>
      <c r="D1749" t="str">
        <f>+VLOOKUP(C1749,Param!K:L,2,FALSE)</f>
        <v>CARNICAS MARBRIS, S.L.</v>
      </c>
      <c r="E1749" t="s">
        <v>2762</v>
      </c>
      <c r="F1749" t="s">
        <v>37</v>
      </c>
      <c r="G1749" t="s">
        <v>29</v>
      </c>
      <c r="H1749" s="5">
        <v>108.04</v>
      </c>
      <c r="I1749" s="5">
        <v>108.039</v>
      </c>
      <c r="J1749" s="5">
        <v>1.0000000000047701E-3</v>
      </c>
      <c r="K1749" s="5">
        <v>108.04</v>
      </c>
      <c r="L1749" s="5">
        <v>0</v>
      </c>
      <c r="M1749" t="str">
        <f>IF(ISERROR(VLOOKUP(A1749,'[1]Ecart validé'!$A:$A,1,FALSE)),Z1749,"Ecart Validé")</f>
        <v>valid</v>
      </c>
      <c r="R1749" t="s">
        <v>30</v>
      </c>
      <c r="X1749"/>
      <c r="Y1749"/>
      <c r="Z1749" t="s">
        <v>31</v>
      </c>
    </row>
    <row r="1750" spans="1:26" x14ac:dyDescent="0.3">
      <c r="A1750" t="s">
        <v>2766</v>
      </c>
      <c r="B1750" t="s">
        <v>2508</v>
      </c>
      <c r="C1750">
        <v>5226</v>
      </c>
      <c r="D1750" t="str">
        <f>+VLOOKUP(C1750,Param!K:L,2,FALSE)</f>
        <v>SERVICIOS COMPLEMENTARIOS POLIVALENTES, S.L.</v>
      </c>
      <c r="E1750" t="s">
        <v>2767</v>
      </c>
      <c r="F1750" t="s">
        <v>28</v>
      </c>
      <c r="G1750" t="s">
        <v>29</v>
      </c>
      <c r="H1750" s="5">
        <v>983.85</v>
      </c>
      <c r="I1750" s="5">
        <v>983.84839999999997</v>
      </c>
      <c r="J1750" s="5">
        <v>1.6000000000531099E-3</v>
      </c>
      <c r="K1750" s="5">
        <v>983.85</v>
      </c>
      <c r="L1750" s="5">
        <v>0</v>
      </c>
      <c r="M1750" t="str">
        <f>IF(ISERROR(VLOOKUP(A1750,'[1]Ecart validé'!$A:$A,1,FALSE)),Z1750,"Ecart Validé")</f>
        <v>valid</v>
      </c>
      <c r="R1750" t="s">
        <v>30</v>
      </c>
      <c r="X1750"/>
      <c r="Y1750"/>
      <c r="Z1750" t="s">
        <v>31</v>
      </c>
    </row>
    <row r="1751" spans="1:26" x14ac:dyDescent="0.3">
      <c r="A1751" t="s">
        <v>2768</v>
      </c>
      <c r="B1751" t="s">
        <v>2508</v>
      </c>
      <c r="C1751">
        <v>5226</v>
      </c>
      <c r="D1751" t="str">
        <f>+VLOOKUP(C1751,Param!K:L,2,FALSE)</f>
        <v>SERVICIOS COMPLEMENTARIOS POLIVALENTES, S.L.</v>
      </c>
      <c r="E1751" t="s">
        <v>2767</v>
      </c>
      <c r="F1751" t="s">
        <v>33</v>
      </c>
      <c r="G1751" t="s">
        <v>29</v>
      </c>
      <c r="H1751" s="5">
        <v>1089.75</v>
      </c>
      <c r="I1751" s="5">
        <v>1089.7538</v>
      </c>
      <c r="J1751" s="5">
        <v>-3.7999999999556102E-3</v>
      </c>
      <c r="K1751" s="5">
        <v>1089.75</v>
      </c>
      <c r="L1751" s="5">
        <v>0</v>
      </c>
      <c r="M1751" t="str">
        <f>IF(ISERROR(VLOOKUP(A1751,'[1]Ecart validé'!$A:$A,1,FALSE)),Z1751,"Ecart Validé")</f>
        <v>valid</v>
      </c>
      <c r="R1751" t="s">
        <v>30</v>
      </c>
      <c r="X1751"/>
      <c r="Y1751"/>
      <c r="Z1751" t="s">
        <v>31</v>
      </c>
    </row>
    <row r="1752" spans="1:26" x14ac:dyDescent="0.3">
      <c r="A1752" t="s">
        <v>2769</v>
      </c>
      <c r="B1752" t="s">
        <v>2508</v>
      </c>
      <c r="C1752">
        <v>5226</v>
      </c>
      <c r="D1752" t="str">
        <f>+VLOOKUP(C1752,Param!K:L,2,FALSE)</f>
        <v>SERVICIOS COMPLEMENTARIOS POLIVALENTES, S.L.</v>
      </c>
      <c r="E1752" t="s">
        <v>2767</v>
      </c>
      <c r="F1752" t="s">
        <v>35</v>
      </c>
      <c r="G1752" t="s">
        <v>29</v>
      </c>
      <c r="H1752" s="5">
        <v>784.11</v>
      </c>
      <c r="I1752" s="5">
        <v>784.11300000000006</v>
      </c>
      <c r="J1752" s="5">
        <v>-3.0000000000427402E-3</v>
      </c>
      <c r="K1752" s="5">
        <v>784.11</v>
      </c>
      <c r="L1752" s="5">
        <v>0</v>
      </c>
      <c r="M1752" t="str">
        <f>IF(ISERROR(VLOOKUP(A1752,'[1]Ecart validé'!$A:$A,1,FALSE)),Z1752,"Ecart Validé")</f>
        <v>valid</v>
      </c>
      <c r="R1752" t="s">
        <v>30</v>
      </c>
      <c r="X1752"/>
      <c r="Y1752"/>
      <c r="Z1752" t="s">
        <v>31</v>
      </c>
    </row>
    <row r="1753" spans="1:26" x14ac:dyDescent="0.3">
      <c r="A1753" t="s">
        <v>2770</v>
      </c>
      <c r="B1753" t="s">
        <v>2508</v>
      </c>
      <c r="C1753">
        <v>5226</v>
      </c>
      <c r="D1753" t="str">
        <f>+VLOOKUP(C1753,Param!K:L,2,FALSE)</f>
        <v>SERVICIOS COMPLEMENTARIOS POLIVALENTES, S.L.</v>
      </c>
      <c r="E1753" t="s">
        <v>2767</v>
      </c>
      <c r="F1753" t="s">
        <v>37</v>
      </c>
      <c r="G1753" t="s">
        <v>29</v>
      </c>
      <c r="H1753" s="5">
        <v>689.43</v>
      </c>
      <c r="I1753" s="5">
        <v>689.42639999999994</v>
      </c>
      <c r="J1753" s="5">
        <v>3.6000000000058199E-3</v>
      </c>
      <c r="K1753" s="5">
        <v>689.43</v>
      </c>
      <c r="L1753" s="5">
        <v>0</v>
      </c>
      <c r="M1753" t="str">
        <f>IF(ISERROR(VLOOKUP(A1753,'[1]Ecart validé'!$A:$A,1,FALSE)),Z1753,"Ecart Validé")</f>
        <v>valid</v>
      </c>
      <c r="R1753" t="s">
        <v>30</v>
      </c>
      <c r="X1753"/>
      <c r="Y1753"/>
      <c r="Z1753" t="s">
        <v>31</v>
      </c>
    </row>
    <row r="1754" spans="1:26" x14ac:dyDescent="0.3">
      <c r="A1754" t="s">
        <v>2771</v>
      </c>
      <c r="B1754" t="s">
        <v>2508</v>
      </c>
      <c r="C1754">
        <v>5258</v>
      </c>
      <c r="D1754" t="str">
        <f>+VLOOKUP(C1754,Param!K:L,2,FALSE)</f>
        <v>GENERA QUATRO, S.L.</v>
      </c>
      <c r="E1754" t="s">
        <v>2772</v>
      </c>
      <c r="F1754" t="s">
        <v>28</v>
      </c>
      <c r="G1754" t="s">
        <v>29</v>
      </c>
      <c r="H1754" s="5">
        <v>464.84</v>
      </c>
      <c r="I1754" s="5">
        <v>464.83940000000001</v>
      </c>
      <c r="J1754" s="5">
        <v>5.9999999996307397E-4</v>
      </c>
      <c r="K1754" s="5">
        <v>464.84</v>
      </c>
      <c r="L1754" s="5">
        <v>0</v>
      </c>
      <c r="M1754" t="str">
        <f>IF(ISERROR(VLOOKUP(A1754,'[1]Ecart validé'!$A:$A,1,FALSE)),Z1754,"Ecart Validé")</f>
        <v>valid</v>
      </c>
      <c r="R1754" t="s">
        <v>30</v>
      </c>
      <c r="X1754"/>
      <c r="Y1754"/>
      <c r="Z1754" t="s">
        <v>31</v>
      </c>
    </row>
    <row r="1755" spans="1:26" x14ac:dyDescent="0.3">
      <c r="A1755" t="s">
        <v>2773</v>
      </c>
      <c r="B1755" t="s">
        <v>2508</v>
      </c>
      <c r="C1755">
        <v>5258</v>
      </c>
      <c r="D1755" t="str">
        <f>+VLOOKUP(C1755,Param!K:L,2,FALSE)</f>
        <v>GENERA QUATRO, S.L.</v>
      </c>
      <c r="E1755" t="s">
        <v>2772</v>
      </c>
      <c r="F1755" t="s">
        <v>33</v>
      </c>
      <c r="G1755" t="s">
        <v>29</v>
      </c>
      <c r="H1755" s="5">
        <v>133.18</v>
      </c>
      <c r="I1755" s="5">
        <v>133.18129999999999</v>
      </c>
      <c r="J1755" s="5">
        <v>-1.2999999999863099E-3</v>
      </c>
      <c r="K1755" s="5">
        <v>133.18</v>
      </c>
      <c r="L1755" s="5">
        <v>0</v>
      </c>
      <c r="M1755" t="str">
        <f>IF(ISERROR(VLOOKUP(A1755,'[1]Ecart validé'!$A:$A,1,FALSE)),Z1755,"Ecart Validé")</f>
        <v>valid</v>
      </c>
      <c r="R1755" t="s">
        <v>30</v>
      </c>
      <c r="X1755"/>
      <c r="Y1755"/>
      <c r="Z1755" t="s">
        <v>31</v>
      </c>
    </row>
    <row r="1756" spans="1:26" x14ac:dyDescent="0.3">
      <c r="A1756" t="s">
        <v>2774</v>
      </c>
      <c r="B1756" t="s">
        <v>2508</v>
      </c>
      <c r="C1756">
        <v>5258</v>
      </c>
      <c r="D1756" t="str">
        <f>+VLOOKUP(C1756,Param!K:L,2,FALSE)</f>
        <v>GENERA QUATRO, S.L.</v>
      </c>
      <c r="E1756" t="s">
        <v>2772</v>
      </c>
      <c r="F1756" t="s">
        <v>35</v>
      </c>
      <c r="G1756" t="s">
        <v>29</v>
      </c>
      <c r="H1756" s="5">
        <v>351.61</v>
      </c>
      <c r="I1756" s="5">
        <v>351.60770000000002</v>
      </c>
      <c r="J1756" s="5">
        <v>2.29999999999108E-3</v>
      </c>
      <c r="K1756" s="5">
        <v>351.61</v>
      </c>
      <c r="L1756" s="5">
        <v>0</v>
      </c>
      <c r="M1756" t="str">
        <f>IF(ISERROR(VLOOKUP(A1756,'[1]Ecart validé'!$A:$A,1,FALSE)),Z1756,"Ecart Validé")</f>
        <v>valid</v>
      </c>
      <c r="R1756" t="s">
        <v>30</v>
      </c>
      <c r="X1756"/>
      <c r="Y1756"/>
      <c r="Z1756" t="s">
        <v>31</v>
      </c>
    </row>
    <row r="1757" spans="1:26" x14ac:dyDescent="0.3">
      <c r="A1757" t="s">
        <v>2775</v>
      </c>
      <c r="B1757" t="s">
        <v>2508</v>
      </c>
      <c r="C1757">
        <v>5258</v>
      </c>
      <c r="D1757" t="str">
        <f>+VLOOKUP(C1757,Param!K:L,2,FALSE)</f>
        <v>GENERA QUATRO, S.L.</v>
      </c>
      <c r="E1757" t="s">
        <v>2772</v>
      </c>
      <c r="F1757" t="s">
        <v>37</v>
      </c>
      <c r="G1757" t="s">
        <v>29</v>
      </c>
      <c r="H1757" s="5">
        <v>116.3</v>
      </c>
      <c r="I1757" s="5">
        <v>116.29649999999999</v>
      </c>
      <c r="J1757" s="5">
        <v>3.5000000000024998E-3</v>
      </c>
      <c r="K1757" s="5">
        <v>116.3</v>
      </c>
      <c r="L1757" s="5">
        <v>0</v>
      </c>
      <c r="M1757" t="str">
        <f>IF(ISERROR(VLOOKUP(A1757,'[1]Ecart validé'!$A:$A,1,FALSE)),Z1757,"Ecart Validé")</f>
        <v>valid</v>
      </c>
      <c r="R1757" t="s">
        <v>30</v>
      </c>
      <c r="X1757"/>
      <c r="Y1757"/>
      <c r="Z1757" t="s">
        <v>31</v>
      </c>
    </row>
    <row r="1758" spans="1:26" x14ac:dyDescent="0.3">
      <c r="A1758" t="s">
        <v>2776</v>
      </c>
      <c r="B1758" t="s">
        <v>2508</v>
      </c>
      <c r="C1758">
        <v>5472</v>
      </c>
      <c r="D1758" t="str">
        <f>+VLOOKUP(C1758,Param!K:L,2,FALSE)</f>
        <v>COMERCIAL GRUPO FREIXENET S.A.</v>
      </c>
      <c r="E1758" t="s">
        <v>2777</v>
      </c>
      <c r="F1758" t="s">
        <v>28</v>
      </c>
      <c r="G1758" t="s">
        <v>29</v>
      </c>
      <c r="H1758" s="5">
        <v>149.19999999999999</v>
      </c>
      <c r="I1758" s="5">
        <v>149.20419999999999</v>
      </c>
      <c r="J1758" s="5">
        <v>-4.1999999999688901E-3</v>
      </c>
      <c r="K1758" s="5">
        <v>149.19999999999999</v>
      </c>
      <c r="L1758" s="5">
        <v>0</v>
      </c>
      <c r="M1758" t="str">
        <f>IF(ISERROR(VLOOKUP(A1758,'[1]Ecart validé'!$A:$A,1,FALSE)),Z1758,"Ecart Validé")</f>
        <v>valid</v>
      </c>
      <c r="R1758" t="s">
        <v>30</v>
      </c>
      <c r="X1758"/>
      <c r="Y1758"/>
      <c r="Z1758" t="s">
        <v>31</v>
      </c>
    </row>
    <row r="1759" spans="1:26" x14ac:dyDescent="0.3">
      <c r="A1759" t="s">
        <v>2778</v>
      </c>
      <c r="B1759" t="s">
        <v>2508</v>
      </c>
      <c r="C1759">
        <v>5472</v>
      </c>
      <c r="D1759" t="str">
        <f>+VLOOKUP(C1759,Param!K:L,2,FALSE)</f>
        <v>COMERCIAL GRUPO FREIXENET S.A.</v>
      </c>
      <c r="E1759" t="s">
        <v>2777</v>
      </c>
      <c r="F1759" t="s">
        <v>33</v>
      </c>
      <c r="G1759" t="s">
        <v>29</v>
      </c>
      <c r="H1759" s="5">
        <v>6</v>
      </c>
      <c r="I1759" s="5">
        <v>6.0041000000000002</v>
      </c>
      <c r="J1759" s="5">
        <v>-4.1000000000002102E-3</v>
      </c>
      <c r="K1759" s="5">
        <v>6</v>
      </c>
      <c r="L1759" s="5">
        <v>0</v>
      </c>
      <c r="M1759" t="str">
        <f>IF(ISERROR(VLOOKUP(A1759,'[1]Ecart validé'!$A:$A,1,FALSE)),Z1759,"Ecart Validé")</f>
        <v>valid</v>
      </c>
      <c r="R1759" t="s">
        <v>30</v>
      </c>
      <c r="X1759"/>
      <c r="Y1759"/>
      <c r="Z1759" t="s">
        <v>31</v>
      </c>
    </row>
    <row r="1760" spans="1:26" x14ac:dyDescent="0.3">
      <c r="A1760" t="s">
        <v>2779</v>
      </c>
      <c r="B1760" t="s">
        <v>2508</v>
      </c>
      <c r="C1760">
        <v>5472</v>
      </c>
      <c r="D1760" t="str">
        <f>+VLOOKUP(C1760,Param!K:L,2,FALSE)</f>
        <v>COMERCIAL GRUPO FREIXENET S.A.</v>
      </c>
      <c r="E1760" t="s">
        <v>2777</v>
      </c>
      <c r="F1760" t="s">
        <v>35</v>
      </c>
      <c r="G1760" t="s">
        <v>29</v>
      </c>
      <c r="H1760" s="5">
        <v>43.49</v>
      </c>
      <c r="I1760" s="5">
        <v>43.491399999999999</v>
      </c>
      <c r="J1760" s="5">
        <v>-1.39999999999673E-3</v>
      </c>
      <c r="K1760" s="5">
        <v>43.49</v>
      </c>
      <c r="L1760" s="5">
        <v>0</v>
      </c>
      <c r="M1760" t="str">
        <f>IF(ISERROR(VLOOKUP(A1760,'[1]Ecart validé'!$A:$A,1,FALSE)),Z1760,"Ecart Validé")</f>
        <v>valid</v>
      </c>
      <c r="R1760" t="s">
        <v>30</v>
      </c>
      <c r="X1760"/>
      <c r="Y1760"/>
      <c r="Z1760" t="s">
        <v>31</v>
      </c>
    </row>
    <row r="1761" spans="1:26" x14ac:dyDescent="0.3">
      <c r="A1761" t="s">
        <v>2780</v>
      </c>
      <c r="B1761" t="s">
        <v>2508</v>
      </c>
      <c r="C1761">
        <v>5472</v>
      </c>
      <c r="D1761" t="str">
        <f>+VLOOKUP(C1761,Param!K:L,2,FALSE)</f>
        <v>COMERCIAL GRUPO FREIXENET S.A.</v>
      </c>
      <c r="E1761" t="s">
        <v>2777</v>
      </c>
      <c r="F1761" t="s">
        <v>37</v>
      </c>
      <c r="G1761" t="s">
        <v>29</v>
      </c>
      <c r="H1761" s="5">
        <v>3.45</v>
      </c>
      <c r="I1761" s="5">
        <v>3.4477000000000002</v>
      </c>
      <c r="J1761" s="5">
        <v>2.2999999999999601E-3</v>
      </c>
      <c r="K1761" s="5">
        <v>3.45</v>
      </c>
      <c r="L1761" s="5">
        <v>0</v>
      </c>
      <c r="M1761" t="str">
        <f>IF(ISERROR(VLOOKUP(A1761,'[1]Ecart validé'!$A:$A,1,FALSE)),Z1761,"Ecart Validé")</f>
        <v>valid</v>
      </c>
      <c r="R1761" t="s">
        <v>30</v>
      </c>
      <c r="X1761"/>
      <c r="Y1761"/>
      <c r="Z1761" t="s">
        <v>31</v>
      </c>
    </row>
    <row r="1762" spans="1:26" x14ac:dyDescent="0.3">
      <c r="A1762" t="s">
        <v>2781</v>
      </c>
      <c r="B1762" t="s">
        <v>2508</v>
      </c>
      <c r="C1762">
        <v>5475</v>
      </c>
      <c r="D1762" t="str">
        <f>+VLOOKUP(C1762,Param!K:L,2,FALSE)</f>
        <v>TELEFONICA MOVILES ESPAÑA, S.A.U.</v>
      </c>
      <c r="E1762" t="s">
        <v>2782</v>
      </c>
      <c r="F1762" t="s">
        <v>28</v>
      </c>
      <c r="G1762" t="s">
        <v>29</v>
      </c>
      <c r="H1762" s="5">
        <v>2175.46</v>
      </c>
      <c r="I1762" s="5">
        <v>2175.4582999999998</v>
      </c>
      <c r="J1762" s="5">
        <v>1.70000000025538E-3</v>
      </c>
      <c r="K1762" s="5">
        <v>2175.46</v>
      </c>
      <c r="L1762" s="5">
        <v>0</v>
      </c>
      <c r="M1762" t="str">
        <f>IF(ISERROR(VLOOKUP(A1762,'[1]Ecart validé'!$A:$A,1,FALSE)),Z1762,"Ecart Validé")</f>
        <v>valid</v>
      </c>
      <c r="R1762" t="s">
        <v>30</v>
      </c>
      <c r="X1762"/>
      <c r="Y1762"/>
      <c r="Z1762" t="s">
        <v>31</v>
      </c>
    </row>
    <row r="1763" spans="1:26" x14ac:dyDescent="0.3">
      <c r="A1763" t="s">
        <v>2783</v>
      </c>
      <c r="B1763" t="s">
        <v>2508</v>
      </c>
      <c r="C1763">
        <v>5475</v>
      </c>
      <c r="D1763" t="str">
        <f>+VLOOKUP(C1763,Param!K:L,2,FALSE)</f>
        <v>TELEFONICA MOVILES ESPAÑA, S.A.U.</v>
      </c>
      <c r="E1763" t="s">
        <v>2782</v>
      </c>
      <c r="F1763" t="s">
        <v>33</v>
      </c>
      <c r="G1763" t="s">
        <v>29</v>
      </c>
      <c r="H1763" s="5">
        <v>2366.89</v>
      </c>
      <c r="I1763" s="5">
        <v>2366.8858</v>
      </c>
      <c r="J1763" s="5">
        <v>4.1999999998551998E-3</v>
      </c>
      <c r="K1763" s="5">
        <v>2366.89</v>
      </c>
      <c r="L1763" s="5">
        <v>0</v>
      </c>
      <c r="M1763" t="str">
        <f>IF(ISERROR(VLOOKUP(A1763,'[1]Ecart validé'!$A:$A,1,FALSE)),Z1763,"Ecart Validé")</f>
        <v>valid</v>
      </c>
      <c r="R1763" t="s">
        <v>30</v>
      </c>
      <c r="X1763"/>
      <c r="Y1763"/>
      <c r="Z1763" t="s">
        <v>31</v>
      </c>
    </row>
    <row r="1764" spans="1:26" x14ac:dyDescent="0.3">
      <c r="A1764" t="s">
        <v>2784</v>
      </c>
      <c r="B1764" t="s">
        <v>2508</v>
      </c>
      <c r="C1764">
        <v>5475</v>
      </c>
      <c r="D1764" t="str">
        <f>+VLOOKUP(C1764,Param!K:L,2,FALSE)</f>
        <v>TELEFONICA MOVILES ESPAÑA, S.A.U.</v>
      </c>
      <c r="E1764" t="s">
        <v>2782</v>
      </c>
      <c r="F1764" t="s">
        <v>35</v>
      </c>
      <c r="G1764" t="s">
        <v>29</v>
      </c>
      <c r="H1764" s="5">
        <v>2018.94</v>
      </c>
      <c r="I1764" s="5">
        <v>2018.9387999999999</v>
      </c>
      <c r="J1764" s="5">
        <v>1.2000000001535201E-3</v>
      </c>
      <c r="K1764" s="5">
        <v>2018.94</v>
      </c>
      <c r="L1764" s="5">
        <v>0</v>
      </c>
      <c r="M1764" t="str">
        <f>IF(ISERROR(VLOOKUP(A1764,'[1]Ecart validé'!$A:$A,1,FALSE)),Z1764,"Ecart Validé")</f>
        <v>valid</v>
      </c>
      <c r="R1764" t="s">
        <v>30</v>
      </c>
      <c r="X1764"/>
      <c r="Y1764"/>
      <c r="Z1764" t="s">
        <v>31</v>
      </c>
    </row>
    <row r="1765" spans="1:26" x14ac:dyDescent="0.3">
      <c r="A1765" t="s">
        <v>2785</v>
      </c>
      <c r="B1765" t="s">
        <v>2508</v>
      </c>
      <c r="C1765">
        <v>5475</v>
      </c>
      <c r="D1765" t="str">
        <f>+VLOOKUP(C1765,Param!K:L,2,FALSE)</f>
        <v>TELEFONICA MOVILES ESPAÑA, S.A.U.</v>
      </c>
      <c r="E1765" t="s">
        <v>2782</v>
      </c>
      <c r="F1765" t="s">
        <v>37</v>
      </c>
      <c r="G1765" t="s">
        <v>29</v>
      </c>
      <c r="H1765" s="5">
        <v>1913.47</v>
      </c>
      <c r="I1765" s="5">
        <v>1913.4653000000001</v>
      </c>
      <c r="J1765" s="5">
        <v>4.6999999999570701E-3</v>
      </c>
      <c r="K1765" s="5">
        <v>1913.47</v>
      </c>
      <c r="L1765" s="5">
        <v>0</v>
      </c>
      <c r="M1765" t="str">
        <f>IF(ISERROR(VLOOKUP(A1765,'[1]Ecart validé'!$A:$A,1,FALSE)),Z1765,"Ecart Validé")</f>
        <v>valid</v>
      </c>
      <c r="R1765" t="s">
        <v>30</v>
      </c>
      <c r="X1765"/>
      <c r="Y1765"/>
      <c r="Z1765" t="s">
        <v>31</v>
      </c>
    </row>
    <row r="1766" spans="1:26" x14ac:dyDescent="0.3">
      <c r="A1766" t="s">
        <v>2786</v>
      </c>
      <c r="B1766" t="s">
        <v>2508</v>
      </c>
      <c r="C1766">
        <v>5483</v>
      </c>
      <c r="D1766" t="str">
        <f>+VLOOKUP(C1766,Param!K:L,2,FALSE)</f>
        <v>CALIDAD PASCUAL, S.A.</v>
      </c>
      <c r="E1766" t="s">
        <v>2787</v>
      </c>
      <c r="F1766" t="s">
        <v>28</v>
      </c>
      <c r="G1766" t="s">
        <v>29</v>
      </c>
      <c r="H1766" s="5">
        <v>5242.4799999999996</v>
      </c>
      <c r="I1766" s="5">
        <v>5242.4772999999996</v>
      </c>
      <c r="J1766" s="5">
        <v>2.7000000000043599E-3</v>
      </c>
      <c r="K1766" s="5">
        <v>5242.4799999999996</v>
      </c>
      <c r="L1766" s="5">
        <v>0</v>
      </c>
      <c r="M1766" t="str">
        <f>IF(ISERROR(VLOOKUP(A1766,'[1]Ecart validé'!$A:$A,1,FALSE)),Z1766,"Ecart Validé")</f>
        <v>valid</v>
      </c>
      <c r="R1766" t="s">
        <v>30</v>
      </c>
      <c r="X1766"/>
      <c r="Y1766"/>
      <c r="Z1766" t="s">
        <v>31</v>
      </c>
    </row>
    <row r="1767" spans="1:26" x14ac:dyDescent="0.3">
      <c r="A1767" t="s">
        <v>2788</v>
      </c>
      <c r="B1767" t="s">
        <v>2508</v>
      </c>
      <c r="C1767">
        <v>5483</v>
      </c>
      <c r="D1767" t="str">
        <f>+VLOOKUP(C1767,Param!K:L,2,FALSE)</f>
        <v>CALIDAD PASCUAL, S.A.</v>
      </c>
      <c r="E1767" t="s">
        <v>2787</v>
      </c>
      <c r="F1767" t="s">
        <v>33</v>
      </c>
      <c r="G1767" t="s">
        <v>29</v>
      </c>
      <c r="H1767" s="5">
        <v>379.72</v>
      </c>
      <c r="I1767" s="5">
        <v>379.72320000000002</v>
      </c>
      <c r="J1767" s="5">
        <v>-3.19999999999254E-3</v>
      </c>
      <c r="K1767" s="5">
        <v>379.72</v>
      </c>
      <c r="L1767" s="5">
        <v>0</v>
      </c>
      <c r="M1767" t="str">
        <f>IF(ISERROR(VLOOKUP(A1767,'[1]Ecart validé'!$A:$A,1,FALSE)),Z1767,"Ecart Validé")</f>
        <v>valid</v>
      </c>
      <c r="R1767" t="s">
        <v>30</v>
      </c>
      <c r="X1767"/>
      <c r="Y1767"/>
      <c r="Z1767" t="s">
        <v>31</v>
      </c>
    </row>
    <row r="1768" spans="1:26" x14ac:dyDescent="0.3">
      <c r="A1768" t="s">
        <v>2789</v>
      </c>
      <c r="B1768" t="s">
        <v>2508</v>
      </c>
      <c r="C1768">
        <v>5483</v>
      </c>
      <c r="D1768" t="str">
        <f>+VLOOKUP(C1768,Param!K:L,2,FALSE)</f>
        <v>CALIDAD PASCUAL, S.A.</v>
      </c>
      <c r="E1768" t="s">
        <v>2787</v>
      </c>
      <c r="F1768" t="s">
        <v>35</v>
      </c>
      <c r="G1768" t="s">
        <v>29</v>
      </c>
      <c r="H1768" s="5">
        <v>2565.7800000000002</v>
      </c>
      <c r="I1768" s="5">
        <v>2565.7828</v>
      </c>
      <c r="J1768" s="5">
        <v>-2.7999999997518898E-3</v>
      </c>
      <c r="K1768" s="5">
        <v>2565.7800000000002</v>
      </c>
      <c r="L1768" s="5">
        <v>0</v>
      </c>
      <c r="M1768" t="str">
        <f>IF(ISERROR(VLOOKUP(A1768,'[1]Ecart validé'!$A:$A,1,FALSE)),Z1768,"Ecart Validé")</f>
        <v>valid</v>
      </c>
      <c r="R1768" t="s">
        <v>30</v>
      </c>
      <c r="X1768"/>
      <c r="Y1768"/>
      <c r="Z1768" t="s">
        <v>31</v>
      </c>
    </row>
    <row r="1769" spans="1:26" x14ac:dyDescent="0.3">
      <c r="A1769" t="s">
        <v>2790</v>
      </c>
      <c r="B1769" t="s">
        <v>2508</v>
      </c>
      <c r="C1769">
        <v>5483</v>
      </c>
      <c r="D1769" t="str">
        <f>+VLOOKUP(C1769,Param!K:L,2,FALSE)</f>
        <v>CALIDAD PASCUAL, S.A.</v>
      </c>
      <c r="E1769" t="s">
        <v>2787</v>
      </c>
      <c r="F1769" t="s">
        <v>37</v>
      </c>
      <c r="G1769" t="s">
        <v>29</v>
      </c>
      <c r="H1769" s="5">
        <v>1616.55</v>
      </c>
      <c r="I1769" s="5">
        <v>1616.5454999999999</v>
      </c>
      <c r="J1769" s="5">
        <v>4.5000000000072699E-3</v>
      </c>
      <c r="K1769" s="5">
        <v>1616.55</v>
      </c>
      <c r="L1769" s="5">
        <v>0</v>
      </c>
      <c r="M1769" t="str">
        <f>IF(ISERROR(VLOOKUP(A1769,'[1]Ecart validé'!$A:$A,1,FALSE)),Z1769,"Ecart Validé")</f>
        <v>valid</v>
      </c>
      <c r="R1769" t="s">
        <v>30</v>
      </c>
      <c r="X1769"/>
      <c r="Y1769"/>
      <c r="Z1769" t="s">
        <v>31</v>
      </c>
    </row>
    <row r="1770" spans="1:26" x14ac:dyDescent="0.3">
      <c r="A1770" t="s">
        <v>2791</v>
      </c>
      <c r="B1770" t="s">
        <v>2508</v>
      </c>
      <c r="C1770">
        <v>5570</v>
      </c>
      <c r="D1770" t="str">
        <f>+VLOOKUP(C1770,Param!K:L,2,FALSE)</f>
        <v>KONE ELEVADORES, S.A.</v>
      </c>
      <c r="E1770" t="s">
        <v>2792</v>
      </c>
      <c r="F1770" t="s">
        <v>28</v>
      </c>
      <c r="G1770" t="s">
        <v>29</v>
      </c>
      <c r="H1770" s="5">
        <v>3631.35</v>
      </c>
      <c r="I1770" s="5">
        <v>3631.35</v>
      </c>
      <c r="J1770" s="5">
        <v>0</v>
      </c>
      <c r="K1770" s="5">
        <v>3631.35</v>
      </c>
      <c r="L1770" s="5">
        <v>0</v>
      </c>
      <c r="M1770" t="str">
        <f>IF(ISERROR(VLOOKUP(A1770,'[1]Ecart validé'!$A:$A,1,FALSE)),Z1770,"Ecart Validé")</f>
        <v>valid</v>
      </c>
      <c r="R1770" t="s">
        <v>30</v>
      </c>
      <c r="X1770"/>
      <c r="Y1770"/>
      <c r="Z1770" t="s">
        <v>31</v>
      </c>
    </row>
    <row r="1771" spans="1:26" x14ac:dyDescent="0.3">
      <c r="A1771" t="s">
        <v>2793</v>
      </c>
      <c r="B1771" t="s">
        <v>2508</v>
      </c>
      <c r="C1771">
        <v>5570</v>
      </c>
      <c r="D1771" t="str">
        <f>+VLOOKUP(C1771,Param!K:L,2,FALSE)</f>
        <v>KONE ELEVADORES, S.A.</v>
      </c>
      <c r="E1771" t="s">
        <v>2792</v>
      </c>
      <c r="F1771" t="s">
        <v>33</v>
      </c>
      <c r="G1771" t="s">
        <v>29</v>
      </c>
      <c r="H1771" s="5">
        <v>2288.63</v>
      </c>
      <c r="I1771" s="5">
        <v>2288.625</v>
      </c>
      <c r="J1771" s="5">
        <v>5.0000000001091298E-3</v>
      </c>
      <c r="K1771" s="5">
        <v>2288.625</v>
      </c>
      <c r="L1771" s="5">
        <v>5.0000000001091298E-3</v>
      </c>
      <c r="M1771" t="str">
        <f>IF(ISERROR(VLOOKUP(A1771,'[1]Ecart validé'!$A:$A,1,FALSE)),Z1771,"Ecart Validé")</f>
        <v>valid</v>
      </c>
      <c r="R1771" t="s">
        <v>30</v>
      </c>
      <c r="X1771"/>
      <c r="Y1771"/>
      <c r="Z1771" t="s">
        <v>31</v>
      </c>
    </row>
    <row r="1772" spans="1:26" x14ac:dyDescent="0.3">
      <c r="A1772" t="s">
        <v>2794</v>
      </c>
      <c r="B1772" t="s">
        <v>2508</v>
      </c>
      <c r="C1772">
        <v>5570</v>
      </c>
      <c r="D1772" t="str">
        <f>+VLOOKUP(C1772,Param!K:L,2,FALSE)</f>
        <v>KONE ELEVADORES, S.A.</v>
      </c>
      <c r="E1772" t="s">
        <v>2792</v>
      </c>
      <c r="F1772" t="s">
        <v>35</v>
      </c>
      <c r="G1772" t="s">
        <v>29</v>
      </c>
      <c r="H1772" s="5">
        <v>2574.6799999999998</v>
      </c>
      <c r="I1772" s="5">
        <v>2574.6750000000002</v>
      </c>
      <c r="J1772" s="5">
        <v>4.9999999996543903E-3</v>
      </c>
      <c r="K1772" s="5">
        <v>2574.6750000000002</v>
      </c>
      <c r="L1772" s="5">
        <v>4.9999999996543903E-3</v>
      </c>
      <c r="M1772" t="str">
        <f>IF(ISERROR(VLOOKUP(A1772,'[1]Ecart validé'!$A:$A,1,FALSE)),Z1772,"Ecart Validé")</f>
        <v>valid</v>
      </c>
      <c r="R1772" t="s">
        <v>30</v>
      </c>
      <c r="X1772"/>
      <c r="Y1772"/>
      <c r="Z1772" t="s">
        <v>31</v>
      </c>
    </row>
    <row r="1773" spans="1:26" x14ac:dyDescent="0.3">
      <c r="A1773" t="s">
        <v>2795</v>
      </c>
      <c r="B1773" t="s">
        <v>2508</v>
      </c>
      <c r="C1773">
        <v>5570</v>
      </c>
      <c r="D1773" t="str">
        <f>+VLOOKUP(C1773,Param!K:L,2,FALSE)</f>
        <v>KONE ELEVADORES, S.A.</v>
      </c>
      <c r="E1773" t="s">
        <v>2792</v>
      </c>
      <c r="F1773" t="s">
        <v>37</v>
      </c>
      <c r="G1773" t="s">
        <v>29</v>
      </c>
      <c r="H1773" s="5">
        <v>3950.7799999999902</v>
      </c>
      <c r="I1773" s="5">
        <v>3950.7750000000001</v>
      </c>
      <c r="J1773" s="5">
        <v>4.9999999996543903E-3</v>
      </c>
      <c r="K1773" s="5">
        <v>3950.7750000000001</v>
      </c>
      <c r="L1773" s="5">
        <v>4.9999999996543903E-3</v>
      </c>
      <c r="M1773" t="str">
        <f>IF(ISERROR(VLOOKUP(A1773,'[1]Ecart validé'!$A:$A,1,FALSE)),Z1773,"Ecart Validé")</f>
        <v>valid</v>
      </c>
      <c r="R1773" t="s">
        <v>30</v>
      </c>
      <c r="X1773"/>
      <c r="Y1773"/>
      <c r="Z1773" t="s">
        <v>31</v>
      </c>
    </row>
    <row r="1774" spans="1:26" x14ac:dyDescent="0.3">
      <c r="A1774" t="s">
        <v>2796</v>
      </c>
      <c r="B1774" t="s">
        <v>2508</v>
      </c>
      <c r="C1774">
        <v>5597</v>
      </c>
      <c r="D1774" t="str">
        <f>+VLOOKUP(C1774,Param!K:L,2,FALSE)</f>
        <v>DISTRIBUIDORES AUTOMATICOS DE BEBIDAS Y ALIMENTOS, S.A. (DABASA)</v>
      </c>
      <c r="E1774" t="s">
        <v>2797</v>
      </c>
      <c r="F1774" t="s">
        <v>28</v>
      </c>
      <c r="G1774" t="s">
        <v>29</v>
      </c>
      <c r="H1774" s="5">
        <v>1963.34</v>
      </c>
      <c r="I1774" s="5">
        <v>1963.3363999999999</v>
      </c>
      <c r="J1774" s="5">
        <v>3.6000000000058199E-3</v>
      </c>
      <c r="K1774" s="5">
        <v>1963.34</v>
      </c>
      <c r="L1774" s="5">
        <v>0</v>
      </c>
      <c r="M1774" t="str">
        <f>IF(ISERROR(VLOOKUP(A1774,'[1]Ecart validé'!$A:$A,1,FALSE)),Z1774,"Ecart Validé")</f>
        <v>valid</v>
      </c>
      <c r="R1774" t="s">
        <v>30</v>
      </c>
      <c r="X1774"/>
      <c r="Y1774"/>
      <c r="Z1774" t="s">
        <v>31</v>
      </c>
    </row>
    <row r="1775" spans="1:26" x14ac:dyDescent="0.3">
      <c r="A1775" t="s">
        <v>2798</v>
      </c>
      <c r="B1775" t="s">
        <v>2508</v>
      </c>
      <c r="C1775">
        <v>5597</v>
      </c>
      <c r="D1775" t="str">
        <f>+VLOOKUP(C1775,Param!K:L,2,FALSE)</f>
        <v>DISTRIBUIDORES AUTOMATICOS DE BEBIDAS Y ALIMENTOS, S.A. (DABASA)</v>
      </c>
      <c r="E1775" t="s">
        <v>2797</v>
      </c>
      <c r="F1775" t="s">
        <v>33</v>
      </c>
      <c r="G1775" t="s">
        <v>29</v>
      </c>
      <c r="H1775" s="5">
        <v>20.74</v>
      </c>
      <c r="I1775" s="5">
        <v>20.738600000000002</v>
      </c>
      <c r="J1775" s="5">
        <v>1.39999999999673E-3</v>
      </c>
      <c r="K1775" s="5">
        <v>20.74</v>
      </c>
      <c r="L1775" s="5">
        <v>0</v>
      </c>
      <c r="M1775" t="str">
        <f>IF(ISERROR(VLOOKUP(A1775,'[1]Ecart validé'!$A:$A,1,FALSE)),Z1775,"Ecart Validé")</f>
        <v>valid</v>
      </c>
      <c r="R1775" t="s">
        <v>30</v>
      </c>
      <c r="X1775"/>
      <c r="Y1775"/>
      <c r="Z1775" t="s">
        <v>31</v>
      </c>
    </row>
    <row r="1776" spans="1:26" x14ac:dyDescent="0.3">
      <c r="A1776" t="s">
        <v>2799</v>
      </c>
      <c r="B1776" t="s">
        <v>2508</v>
      </c>
      <c r="C1776">
        <v>5597</v>
      </c>
      <c r="D1776" t="str">
        <f>+VLOOKUP(C1776,Param!K:L,2,FALSE)</f>
        <v>DISTRIBUIDORES AUTOMATICOS DE BEBIDAS Y ALIMENTOS, S.A. (DABASA)</v>
      </c>
      <c r="E1776" t="s">
        <v>2797</v>
      </c>
      <c r="F1776" t="s">
        <v>35</v>
      </c>
      <c r="G1776" t="s">
        <v>29</v>
      </c>
      <c r="H1776" s="5">
        <v>63.31</v>
      </c>
      <c r="I1776" s="5">
        <v>63.307899999999997</v>
      </c>
      <c r="J1776" s="5">
        <v>2.10000000000576E-3</v>
      </c>
      <c r="K1776" s="5">
        <v>63.31</v>
      </c>
      <c r="L1776" s="5">
        <v>0</v>
      </c>
      <c r="M1776" t="str">
        <f>IF(ISERROR(VLOOKUP(A1776,'[1]Ecart validé'!$A:$A,1,FALSE)),Z1776,"Ecart Validé")</f>
        <v>valid</v>
      </c>
      <c r="R1776" t="s">
        <v>30</v>
      </c>
      <c r="X1776"/>
      <c r="Y1776"/>
      <c r="Z1776" t="s">
        <v>31</v>
      </c>
    </row>
    <row r="1777" spans="1:26" x14ac:dyDescent="0.3">
      <c r="A1777" t="s">
        <v>2800</v>
      </c>
      <c r="B1777" t="s">
        <v>2508</v>
      </c>
      <c r="C1777">
        <v>5597</v>
      </c>
      <c r="D1777" t="str">
        <f>+VLOOKUP(C1777,Param!K:L,2,FALSE)</f>
        <v>DISTRIBUIDORES AUTOMATICOS DE BEBIDAS Y ALIMENTOS, S.A. (DABASA)</v>
      </c>
      <c r="E1777" t="s">
        <v>2797</v>
      </c>
      <c r="F1777" t="s">
        <v>37</v>
      </c>
      <c r="G1777" t="s">
        <v>29</v>
      </c>
      <c r="H1777" s="5">
        <v>129.83000000000001</v>
      </c>
      <c r="I1777" s="5">
        <v>129.82919999999999</v>
      </c>
      <c r="J1777" s="5">
        <v>8.0000000002655703E-4</v>
      </c>
      <c r="K1777" s="5">
        <v>129.83000000000001</v>
      </c>
      <c r="L1777" s="5">
        <v>0</v>
      </c>
      <c r="M1777" t="str">
        <f>IF(ISERROR(VLOOKUP(A1777,'[1]Ecart validé'!$A:$A,1,FALSE)),Z1777,"Ecart Validé")</f>
        <v>valid</v>
      </c>
      <c r="R1777" t="s">
        <v>30</v>
      </c>
      <c r="X1777"/>
      <c r="Y1777"/>
      <c r="Z1777" t="s">
        <v>31</v>
      </c>
    </row>
    <row r="1778" spans="1:26" x14ac:dyDescent="0.3">
      <c r="A1778" t="s">
        <v>2801</v>
      </c>
      <c r="B1778" t="s">
        <v>2508</v>
      </c>
      <c r="C1778">
        <v>5630</v>
      </c>
      <c r="D1778" t="str">
        <f>+VLOOKUP(C1778,Param!K:L,2,FALSE)</f>
        <v>INNOVACION GERIATRICA TECNOLOGICA, S.L.</v>
      </c>
      <c r="E1778" t="s">
        <v>2802</v>
      </c>
      <c r="F1778" t="s">
        <v>28</v>
      </c>
      <c r="G1778" t="s">
        <v>29</v>
      </c>
      <c r="H1778" s="5">
        <v>204.43</v>
      </c>
      <c r="I1778" s="5">
        <v>204.42840000000001</v>
      </c>
      <c r="J1778" s="5">
        <v>1.59999999999627E-3</v>
      </c>
      <c r="K1778" s="5">
        <v>204.43</v>
      </c>
      <c r="L1778" s="5">
        <v>0</v>
      </c>
      <c r="M1778" t="str">
        <f>IF(ISERROR(VLOOKUP(A1778,'[1]Ecart validé'!$A:$A,1,FALSE)),Z1778,"Ecart Validé")</f>
        <v>valid</v>
      </c>
      <c r="R1778" t="s">
        <v>30</v>
      </c>
      <c r="X1778"/>
      <c r="Y1778"/>
      <c r="Z1778" t="s">
        <v>31</v>
      </c>
    </row>
    <row r="1779" spans="1:26" x14ac:dyDescent="0.3">
      <c r="A1779" t="s">
        <v>2803</v>
      </c>
      <c r="B1779" t="s">
        <v>2508</v>
      </c>
      <c r="C1779">
        <v>5630</v>
      </c>
      <c r="D1779" t="str">
        <f>+VLOOKUP(C1779,Param!K:L,2,FALSE)</f>
        <v>INNOVACION GERIATRICA TECNOLOGICA, S.L.</v>
      </c>
      <c r="E1779" t="s">
        <v>2802</v>
      </c>
      <c r="F1779" t="s">
        <v>35</v>
      </c>
      <c r="G1779" t="s">
        <v>29</v>
      </c>
      <c r="H1779" s="5">
        <v>8.6999999999999993</v>
      </c>
      <c r="I1779" s="5">
        <v>8.6999999999999993</v>
      </c>
      <c r="J1779" s="5">
        <v>0</v>
      </c>
      <c r="K1779" s="5">
        <v>8.6999999999999993</v>
      </c>
      <c r="L1779" s="5">
        <v>0</v>
      </c>
      <c r="M1779" t="str">
        <f>IF(ISERROR(VLOOKUP(A1779,'[1]Ecart validé'!$A:$A,1,FALSE)),Z1779,"Ecart Validé")</f>
        <v>valid</v>
      </c>
      <c r="R1779" t="s">
        <v>30</v>
      </c>
      <c r="X1779"/>
      <c r="Y1779"/>
      <c r="Z1779" t="s">
        <v>31</v>
      </c>
    </row>
    <row r="1780" spans="1:26" x14ac:dyDescent="0.3">
      <c r="A1780" t="s">
        <v>2804</v>
      </c>
      <c r="B1780" t="s">
        <v>2508</v>
      </c>
      <c r="C1780">
        <v>5637</v>
      </c>
      <c r="D1780" t="str">
        <f>+VLOOKUP(C1780,Param!K:L,2,FALSE)</f>
        <v>ILUNION BUGADERIAS DE CATALUNYA, S.A. (antes FLISA CATALUÑA)</v>
      </c>
      <c r="E1780" t="s">
        <v>2805</v>
      </c>
      <c r="F1780" t="s">
        <v>28</v>
      </c>
      <c r="G1780" t="s">
        <v>29</v>
      </c>
      <c r="H1780" s="5">
        <v>3781.04</v>
      </c>
      <c r="I1780" s="5">
        <v>3781.0428999999999</v>
      </c>
      <c r="J1780" s="5">
        <v>-2.8999999999541602E-3</v>
      </c>
      <c r="K1780" s="5">
        <v>3781.04</v>
      </c>
      <c r="L1780" s="5">
        <v>0</v>
      </c>
      <c r="M1780" t="str">
        <f>IF(ISERROR(VLOOKUP(A1780,'[1]Ecart validé'!$A:$A,1,FALSE)),Z1780,"Ecart Validé")</f>
        <v>valid</v>
      </c>
      <c r="R1780" t="s">
        <v>30</v>
      </c>
      <c r="X1780"/>
      <c r="Y1780"/>
      <c r="Z1780" t="s">
        <v>31</v>
      </c>
    </row>
    <row r="1781" spans="1:26" x14ac:dyDescent="0.3">
      <c r="A1781" t="s">
        <v>2806</v>
      </c>
      <c r="B1781" t="s">
        <v>2508</v>
      </c>
      <c r="C1781">
        <v>5637</v>
      </c>
      <c r="D1781" t="str">
        <f>+VLOOKUP(C1781,Param!K:L,2,FALSE)</f>
        <v>ILUNION BUGADERIAS DE CATALUNYA, S.A. (antes FLISA CATALUÑA)</v>
      </c>
      <c r="E1781" t="s">
        <v>2805</v>
      </c>
      <c r="F1781" t="s">
        <v>33</v>
      </c>
      <c r="G1781" t="s">
        <v>29</v>
      </c>
      <c r="H1781" s="5">
        <v>37.42</v>
      </c>
      <c r="I1781" s="5">
        <v>37.415300000000002</v>
      </c>
      <c r="J1781" s="5">
        <v>4.6999999999997001E-3</v>
      </c>
      <c r="K1781" s="5">
        <v>37.42</v>
      </c>
      <c r="L1781" s="5">
        <v>0</v>
      </c>
      <c r="M1781" t="str">
        <f>IF(ISERROR(VLOOKUP(A1781,'[1]Ecart validé'!$A:$A,1,FALSE)),Z1781,"Ecart Validé")</f>
        <v>valid</v>
      </c>
      <c r="R1781" t="s">
        <v>30</v>
      </c>
      <c r="X1781"/>
      <c r="Y1781"/>
      <c r="Z1781" t="s">
        <v>31</v>
      </c>
    </row>
    <row r="1782" spans="1:26" x14ac:dyDescent="0.3">
      <c r="A1782" t="s">
        <v>2807</v>
      </c>
      <c r="B1782" t="s">
        <v>2508</v>
      </c>
      <c r="C1782">
        <v>5637</v>
      </c>
      <c r="D1782" t="str">
        <f>+VLOOKUP(C1782,Param!K:L,2,FALSE)</f>
        <v>ILUNION BUGADERIAS DE CATALUNYA, S.A. (antes FLISA CATALUÑA)</v>
      </c>
      <c r="E1782" t="s">
        <v>2805</v>
      </c>
      <c r="F1782" t="s">
        <v>35</v>
      </c>
      <c r="G1782" t="s">
        <v>29</v>
      </c>
      <c r="H1782" s="5">
        <v>1387.67</v>
      </c>
      <c r="I1782" s="5">
        <v>1387.6711</v>
      </c>
      <c r="J1782" s="5">
        <v>-1.09999999995125E-3</v>
      </c>
      <c r="K1782" s="5">
        <v>1387.67</v>
      </c>
      <c r="L1782" s="5">
        <v>0</v>
      </c>
      <c r="M1782" t="str">
        <f>IF(ISERROR(VLOOKUP(A1782,'[1]Ecart validé'!$A:$A,1,FALSE)),Z1782,"Ecart Validé")</f>
        <v>valid</v>
      </c>
      <c r="R1782" t="s">
        <v>30</v>
      </c>
      <c r="X1782"/>
      <c r="Y1782"/>
      <c r="Z1782" t="s">
        <v>31</v>
      </c>
    </row>
    <row r="1783" spans="1:26" x14ac:dyDescent="0.3">
      <c r="A1783" t="s">
        <v>2808</v>
      </c>
      <c r="B1783" t="s">
        <v>2508</v>
      </c>
      <c r="C1783">
        <v>5637</v>
      </c>
      <c r="D1783" t="str">
        <f>+VLOOKUP(C1783,Param!K:L,2,FALSE)</f>
        <v>ILUNION BUGADERIAS DE CATALUNYA, S.A. (antes FLISA CATALUÑA)</v>
      </c>
      <c r="E1783" t="s">
        <v>2805</v>
      </c>
      <c r="F1783" t="s">
        <v>37</v>
      </c>
      <c r="G1783" t="s">
        <v>29</v>
      </c>
      <c r="H1783" s="5">
        <v>668.93</v>
      </c>
      <c r="I1783" s="5">
        <v>668.92920000000004</v>
      </c>
      <c r="J1783" s="5">
        <v>7.9999999991286997E-4</v>
      </c>
      <c r="K1783" s="5">
        <v>668.93</v>
      </c>
      <c r="L1783" s="5">
        <v>0</v>
      </c>
      <c r="M1783" t="str">
        <f>IF(ISERROR(VLOOKUP(A1783,'[1]Ecart validé'!$A:$A,1,FALSE)),Z1783,"Ecart Validé")</f>
        <v>valid</v>
      </c>
      <c r="R1783" t="s">
        <v>30</v>
      </c>
      <c r="X1783"/>
      <c r="Y1783"/>
      <c r="Z1783" t="s">
        <v>31</v>
      </c>
    </row>
    <row r="1784" spans="1:26" x14ac:dyDescent="0.3">
      <c r="A1784" t="s">
        <v>2809</v>
      </c>
      <c r="B1784" t="s">
        <v>2508</v>
      </c>
      <c r="C1784">
        <v>5651</v>
      </c>
      <c r="D1784" t="str">
        <f>+VLOOKUP(C1784,Param!K:L,2,FALSE)</f>
        <v>FAGOR INDUSTRIAL, SOCIEDAD COOPERATIVA</v>
      </c>
      <c r="E1784" t="s">
        <v>2810</v>
      </c>
      <c r="F1784" t="s">
        <v>28</v>
      </c>
      <c r="G1784" t="s">
        <v>29</v>
      </c>
      <c r="H1784" s="5">
        <v>438.37</v>
      </c>
      <c r="I1784" s="5">
        <v>438.37240000000003</v>
      </c>
      <c r="J1784" s="5">
        <v>-2.4000000000228201E-3</v>
      </c>
      <c r="K1784" s="5">
        <v>438.37</v>
      </c>
      <c r="L1784" s="5">
        <v>0</v>
      </c>
      <c r="M1784" t="str">
        <f>IF(ISERROR(VLOOKUP(A1784,'[1]Ecart validé'!$A:$A,1,FALSE)),Z1784,"Ecart Validé")</f>
        <v>valid</v>
      </c>
      <c r="R1784" t="s">
        <v>30</v>
      </c>
      <c r="X1784"/>
      <c r="Y1784"/>
      <c r="Z1784" t="s">
        <v>31</v>
      </c>
    </row>
    <row r="1785" spans="1:26" x14ac:dyDescent="0.3">
      <c r="A1785" t="s">
        <v>2811</v>
      </c>
      <c r="B1785" t="s">
        <v>2508</v>
      </c>
      <c r="C1785">
        <v>5651</v>
      </c>
      <c r="D1785" t="str">
        <f>+VLOOKUP(C1785,Param!K:L,2,FALSE)</f>
        <v>FAGOR INDUSTRIAL, SOCIEDAD COOPERATIVA</v>
      </c>
      <c r="E1785" t="s">
        <v>2810</v>
      </c>
      <c r="F1785" t="s">
        <v>33</v>
      </c>
      <c r="G1785" t="s">
        <v>29</v>
      </c>
      <c r="H1785" s="5">
        <v>80.17</v>
      </c>
      <c r="I1785" s="5">
        <v>80.168899999999994</v>
      </c>
      <c r="J1785" s="5">
        <v>1.1000000000080899E-3</v>
      </c>
      <c r="K1785" s="5">
        <v>80.17</v>
      </c>
      <c r="L1785" s="5">
        <v>0</v>
      </c>
      <c r="M1785" t="str">
        <f>IF(ISERROR(VLOOKUP(A1785,'[1]Ecart validé'!$A:$A,1,FALSE)),Z1785,"Ecart Validé")</f>
        <v>valid</v>
      </c>
      <c r="R1785" t="s">
        <v>30</v>
      </c>
      <c r="X1785"/>
      <c r="Y1785"/>
      <c r="Z1785" t="s">
        <v>31</v>
      </c>
    </row>
    <row r="1786" spans="1:26" x14ac:dyDescent="0.3">
      <c r="A1786" t="s">
        <v>2812</v>
      </c>
      <c r="B1786" t="s">
        <v>2508</v>
      </c>
      <c r="C1786">
        <v>5651</v>
      </c>
      <c r="D1786" t="str">
        <f>+VLOOKUP(C1786,Param!K:L,2,FALSE)</f>
        <v>FAGOR INDUSTRIAL, SOCIEDAD COOPERATIVA</v>
      </c>
      <c r="E1786" t="s">
        <v>2810</v>
      </c>
      <c r="F1786" t="s">
        <v>35</v>
      </c>
      <c r="G1786" t="s">
        <v>29</v>
      </c>
      <c r="H1786" s="5">
        <v>158.22999999999999</v>
      </c>
      <c r="I1786" s="5">
        <v>158.23230000000001</v>
      </c>
      <c r="J1786" s="5">
        <v>-2.3000000000195E-3</v>
      </c>
      <c r="K1786" s="5">
        <v>158.22999999999999</v>
      </c>
      <c r="L1786" s="5">
        <v>0</v>
      </c>
      <c r="M1786" t="str">
        <f>IF(ISERROR(VLOOKUP(A1786,'[1]Ecart validé'!$A:$A,1,FALSE)),Z1786,"Ecart Validé")</f>
        <v>valid</v>
      </c>
      <c r="R1786" t="s">
        <v>30</v>
      </c>
      <c r="X1786"/>
      <c r="Y1786"/>
      <c r="Z1786" t="s">
        <v>31</v>
      </c>
    </row>
    <row r="1787" spans="1:26" x14ac:dyDescent="0.3">
      <c r="A1787" t="s">
        <v>2813</v>
      </c>
      <c r="B1787" t="s">
        <v>2508</v>
      </c>
      <c r="C1787">
        <v>5651</v>
      </c>
      <c r="D1787" t="str">
        <f>+VLOOKUP(C1787,Param!K:L,2,FALSE)</f>
        <v>FAGOR INDUSTRIAL, SOCIEDAD COOPERATIVA</v>
      </c>
      <c r="E1787" t="s">
        <v>2810</v>
      </c>
      <c r="F1787" t="s">
        <v>37</v>
      </c>
      <c r="G1787" t="s">
        <v>29</v>
      </c>
      <c r="H1787" s="5">
        <v>127.37</v>
      </c>
      <c r="I1787" s="5">
        <v>127.3685</v>
      </c>
      <c r="J1787" s="5">
        <v>1.5000000000071601E-3</v>
      </c>
      <c r="K1787" s="5">
        <v>127.37</v>
      </c>
      <c r="L1787" s="5">
        <v>0</v>
      </c>
      <c r="M1787" t="str">
        <f>IF(ISERROR(VLOOKUP(A1787,'[1]Ecart validé'!$A:$A,1,FALSE)),Z1787,"Ecart Validé")</f>
        <v>valid</v>
      </c>
      <c r="R1787" t="s">
        <v>30</v>
      </c>
      <c r="X1787"/>
      <c r="Y1787"/>
      <c r="Z1787" t="s">
        <v>31</v>
      </c>
    </row>
    <row r="1788" spans="1:26" x14ac:dyDescent="0.3">
      <c r="A1788" t="s">
        <v>2814</v>
      </c>
      <c r="B1788" t="s">
        <v>2508</v>
      </c>
      <c r="C1788">
        <v>5686</v>
      </c>
      <c r="D1788" t="str">
        <f>+VLOOKUP(C1788,Param!K:L,2,FALSE)</f>
        <v>SGS TECNOS S.A.</v>
      </c>
      <c r="E1788" t="s">
        <v>2815</v>
      </c>
      <c r="F1788" t="s">
        <v>35</v>
      </c>
      <c r="G1788" t="s">
        <v>29</v>
      </c>
      <c r="H1788" s="5">
        <v>250.02</v>
      </c>
      <c r="I1788" s="5">
        <v>250.01599999999999</v>
      </c>
      <c r="J1788" s="5">
        <v>4.0000000000190898E-3</v>
      </c>
      <c r="K1788" s="5">
        <v>250.02</v>
      </c>
      <c r="L1788" s="5">
        <v>0</v>
      </c>
      <c r="M1788" t="str">
        <f>IF(ISERROR(VLOOKUP(A1788,'[1]Ecart validé'!$A:$A,1,FALSE)),Z1788,"Ecart Validé")</f>
        <v>valid</v>
      </c>
      <c r="R1788" t="s">
        <v>30</v>
      </c>
      <c r="X1788"/>
      <c r="Y1788"/>
      <c r="Z1788" t="s">
        <v>31</v>
      </c>
    </row>
    <row r="1789" spans="1:26" x14ac:dyDescent="0.3">
      <c r="A1789" t="s">
        <v>2816</v>
      </c>
      <c r="B1789" t="s">
        <v>2508</v>
      </c>
      <c r="C1789">
        <v>5686</v>
      </c>
      <c r="D1789" t="str">
        <f>+VLOOKUP(C1789,Param!K:L,2,FALSE)</f>
        <v>SGS TECNOS S.A.</v>
      </c>
      <c r="E1789" t="s">
        <v>2815</v>
      </c>
      <c r="F1789" t="s">
        <v>37</v>
      </c>
      <c r="G1789" t="s">
        <v>29</v>
      </c>
      <c r="H1789" s="5">
        <v>50.7</v>
      </c>
      <c r="I1789" s="5">
        <v>50.7</v>
      </c>
      <c r="J1789" s="5">
        <v>0</v>
      </c>
      <c r="K1789" s="5">
        <v>50.7</v>
      </c>
      <c r="L1789" s="5">
        <v>0</v>
      </c>
      <c r="M1789" t="str">
        <f>IF(ISERROR(VLOOKUP(A1789,'[1]Ecart validé'!$A:$A,1,FALSE)),Z1789,"Ecart Validé")</f>
        <v>valid</v>
      </c>
      <c r="R1789" t="s">
        <v>30</v>
      </c>
      <c r="X1789"/>
      <c r="Y1789"/>
      <c r="Z1789" t="s">
        <v>31</v>
      </c>
    </row>
    <row r="1790" spans="1:26" x14ac:dyDescent="0.3">
      <c r="A1790" t="s">
        <v>2817</v>
      </c>
      <c r="B1790" t="s">
        <v>2508</v>
      </c>
      <c r="C1790">
        <v>5839</v>
      </c>
      <c r="D1790" t="str">
        <f>+VLOOKUP(C1790,Param!K:L,2,FALSE)</f>
        <v>KONICA MINOLTA BUSINESS SOLUTIONS SPAIN, S.A.</v>
      </c>
      <c r="E1790" t="s">
        <v>2818</v>
      </c>
      <c r="F1790" t="s">
        <v>28</v>
      </c>
      <c r="G1790" t="s">
        <v>29</v>
      </c>
      <c r="H1790" s="5">
        <v>407.97</v>
      </c>
      <c r="I1790" s="5">
        <v>407.96890000000002</v>
      </c>
      <c r="J1790" s="5">
        <v>1.1000000000080899E-3</v>
      </c>
      <c r="K1790" s="5">
        <v>407.97</v>
      </c>
      <c r="L1790" s="5">
        <v>0</v>
      </c>
      <c r="M1790" t="str">
        <f>IF(ISERROR(VLOOKUP(A1790,'[1]Ecart validé'!$A:$A,1,FALSE)),Z1790,"Ecart Validé")</f>
        <v>valid</v>
      </c>
      <c r="R1790" t="s">
        <v>30</v>
      </c>
      <c r="X1790"/>
      <c r="Y1790"/>
      <c r="Z1790" t="s">
        <v>31</v>
      </c>
    </row>
    <row r="1791" spans="1:26" x14ac:dyDescent="0.3">
      <c r="A1791" t="s">
        <v>2819</v>
      </c>
      <c r="B1791" t="s">
        <v>2508</v>
      </c>
      <c r="C1791">
        <v>5839</v>
      </c>
      <c r="D1791" t="str">
        <f>+VLOOKUP(C1791,Param!K:L,2,FALSE)</f>
        <v>KONICA MINOLTA BUSINESS SOLUTIONS SPAIN, S.A.</v>
      </c>
      <c r="E1791" t="s">
        <v>2818</v>
      </c>
      <c r="F1791" t="s">
        <v>33</v>
      </c>
      <c r="G1791" t="s">
        <v>29</v>
      </c>
      <c r="H1791" s="5">
        <v>386.09</v>
      </c>
      <c r="I1791" s="5">
        <v>386.08870000000002</v>
      </c>
      <c r="J1791" s="5">
        <v>1.29999999995789E-3</v>
      </c>
      <c r="K1791" s="5">
        <v>386.09</v>
      </c>
      <c r="L1791" s="5">
        <v>0</v>
      </c>
      <c r="M1791" t="str">
        <f>IF(ISERROR(VLOOKUP(A1791,'[1]Ecart validé'!$A:$A,1,FALSE)),Z1791,"Ecart Validé")</f>
        <v>valid</v>
      </c>
      <c r="R1791" t="s">
        <v>30</v>
      </c>
      <c r="X1791"/>
      <c r="Y1791"/>
      <c r="Z1791" t="s">
        <v>31</v>
      </c>
    </row>
    <row r="1792" spans="1:26" x14ac:dyDescent="0.3">
      <c r="A1792" t="s">
        <v>2820</v>
      </c>
      <c r="B1792" t="s">
        <v>2508</v>
      </c>
      <c r="C1792">
        <v>5839</v>
      </c>
      <c r="D1792" t="str">
        <f>+VLOOKUP(C1792,Param!K:L,2,FALSE)</f>
        <v>KONICA MINOLTA BUSINESS SOLUTIONS SPAIN, S.A.</v>
      </c>
      <c r="E1792" t="s">
        <v>2818</v>
      </c>
      <c r="F1792" t="s">
        <v>35</v>
      </c>
      <c r="G1792" t="s">
        <v>29</v>
      </c>
      <c r="H1792" s="5">
        <v>532.5</v>
      </c>
      <c r="I1792" s="5">
        <v>532.50160000000005</v>
      </c>
      <c r="J1792" s="5">
        <v>-1.6000000000531099E-3</v>
      </c>
      <c r="K1792" s="5">
        <v>532.5</v>
      </c>
      <c r="L1792" s="5">
        <v>0</v>
      </c>
      <c r="M1792" t="str">
        <f>IF(ISERROR(VLOOKUP(A1792,'[1]Ecart validé'!$A:$A,1,FALSE)),Z1792,"Ecart Validé")</f>
        <v>valid</v>
      </c>
      <c r="R1792" t="s">
        <v>30</v>
      </c>
      <c r="X1792"/>
      <c r="Y1792"/>
      <c r="Z1792" t="s">
        <v>31</v>
      </c>
    </row>
    <row r="1793" spans="1:26" x14ac:dyDescent="0.3">
      <c r="A1793" t="s">
        <v>2821</v>
      </c>
      <c r="B1793" t="s">
        <v>2508</v>
      </c>
      <c r="C1793">
        <v>5839</v>
      </c>
      <c r="D1793" t="str">
        <f>+VLOOKUP(C1793,Param!K:L,2,FALSE)</f>
        <v>KONICA MINOLTA BUSINESS SOLUTIONS SPAIN, S.A.</v>
      </c>
      <c r="E1793" t="s">
        <v>2818</v>
      </c>
      <c r="F1793" t="s">
        <v>37</v>
      </c>
      <c r="G1793" t="s">
        <v>29</v>
      </c>
      <c r="H1793" s="5">
        <v>367.16</v>
      </c>
      <c r="I1793" s="5">
        <v>367.16300000000001</v>
      </c>
      <c r="J1793" s="5">
        <v>-2.9999999999858998E-3</v>
      </c>
      <c r="K1793" s="5">
        <v>367.16</v>
      </c>
      <c r="L1793" s="5">
        <v>0</v>
      </c>
      <c r="M1793" t="str">
        <f>IF(ISERROR(VLOOKUP(A1793,'[1]Ecart validé'!$A:$A,1,FALSE)),Z1793,"Ecart Validé")</f>
        <v>valid</v>
      </c>
      <c r="R1793" t="s">
        <v>30</v>
      </c>
      <c r="X1793"/>
      <c r="Y1793"/>
      <c r="Z1793" t="s">
        <v>31</v>
      </c>
    </row>
    <row r="1794" spans="1:26" x14ac:dyDescent="0.3">
      <c r="A1794" t="s">
        <v>2822</v>
      </c>
      <c r="B1794" t="s">
        <v>2508</v>
      </c>
      <c r="C1794">
        <v>5912</v>
      </c>
      <c r="D1794" t="str">
        <f>+VLOOKUP(C1794,Param!K:L,2,FALSE)</f>
        <v>FRUTAS Y VERDURAS MASSANASSA, S.L.</v>
      </c>
      <c r="E1794" t="s">
        <v>2823</v>
      </c>
      <c r="F1794" t="s">
        <v>33</v>
      </c>
      <c r="G1794" t="s">
        <v>29</v>
      </c>
      <c r="H1794" s="5">
        <v>0.55000000000000004</v>
      </c>
      <c r="I1794" s="5">
        <v>0.54549999999999998</v>
      </c>
      <c r="J1794" s="5">
        <v>4.50000000000005E-3</v>
      </c>
      <c r="K1794" s="5">
        <v>0.55000000000000004</v>
      </c>
      <c r="L1794" s="5">
        <v>0</v>
      </c>
      <c r="M1794" t="str">
        <f>IF(ISERROR(VLOOKUP(A1794,'[1]Ecart validé'!$A:$A,1,FALSE)),Z1794,"Ecart Validé")</f>
        <v>valid</v>
      </c>
      <c r="R1794" t="s">
        <v>30</v>
      </c>
      <c r="X1794"/>
      <c r="Y1794"/>
      <c r="Z1794" t="s">
        <v>31</v>
      </c>
    </row>
    <row r="1795" spans="1:26" x14ac:dyDescent="0.3">
      <c r="A1795" t="s">
        <v>2824</v>
      </c>
      <c r="B1795" t="s">
        <v>2508</v>
      </c>
      <c r="C1795">
        <v>5912</v>
      </c>
      <c r="D1795" t="str">
        <f>+VLOOKUP(C1795,Param!K:L,2,FALSE)</f>
        <v>FRUTAS Y VERDURAS MASSANASSA, S.L.</v>
      </c>
      <c r="E1795" t="s">
        <v>2823</v>
      </c>
      <c r="F1795" t="s">
        <v>35</v>
      </c>
      <c r="G1795" t="s">
        <v>29</v>
      </c>
      <c r="H1795" s="5">
        <v>13.67</v>
      </c>
      <c r="I1795" s="5">
        <v>13.668200000000001</v>
      </c>
      <c r="J1795" s="5">
        <v>1.7999999999993501E-3</v>
      </c>
      <c r="K1795" s="5">
        <v>13.67</v>
      </c>
      <c r="L1795" s="5">
        <v>0</v>
      </c>
      <c r="M1795" t="str">
        <f>IF(ISERROR(VLOOKUP(A1795,'[1]Ecart validé'!$A:$A,1,FALSE)),Z1795,"Ecart Validé")</f>
        <v>valid</v>
      </c>
      <c r="R1795" t="s">
        <v>30</v>
      </c>
      <c r="X1795"/>
      <c r="Y1795"/>
      <c r="Z1795" t="s">
        <v>31</v>
      </c>
    </row>
    <row r="1796" spans="1:26" x14ac:dyDescent="0.3">
      <c r="A1796" t="s">
        <v>2825</v>
      </c>
      <c r="B1796" t="s">
        <v>2508</v>
      </c>
      <c r="C1796">
        <v>5912</v>
      </c>
      <c r="D1796" t="str">
        <f>+VLOOKUP(C1796,Param!K:L,2,FALSE)</f>
        <v>FRUTAS Y VERDURAS MASSANASSA, S.L.</v>
      </c>
      <c r="E1796" t="s">
        <v>2823</v>
      </c>
      <c r="F1796" t="s">
        <v>37</v>
      </c>
      <c r="G1796" t="s">
        <v>29</v>
      </c>
      <c r="H1796" s="5">
        <v>16.07</v>
      </c>
      <c r="I1796" s="5">
        <v>16.066500000000001</v>
      </c>
      <c r="J1796" s="5">
        <v>3.4999999999989402E-3</v>
      </c>
      <c r="K1796" s="5">
        <v>16.07</v>
      </c>
      <c r="L1796" s="5">
        <v>0</v>
      </c>
      <c r="M1796" t="str">
        <f>IF(ISERROR(VLOOKUP(A1796,'[1]Ecart validé'!$A:$A,1,FALSE)),Z1796,"Ecart Validé")</f>
        <v>valid</v>
      </c>
      <c r="R1796" t="s">
        <v>30</v>
      </c>
      <c r="X1796"/>
      <c r="Y1796"/>
      <c r="Z1796" t="s">
        <v>31</v>
      </c>
    </row>
    <row r="1797" spans="1:26" x14ac:dyDescent="0.3">
      <c r="A1797" t="s">
        <v>2826</v>
      </c>
      <c r="B1797" t="s">
        <v>2508</v>
      </c>
      <c r="C1797">
        <v>5950</v>
      </c>
      <c r="D1797" t="str">
        <f>+VLOOKUP(C1797,Param!K:L,2,FALSE)</f>
        <v>KLIMER 2000, S.L.</v>
      </c>
      <c r="E1797" t="s">
        <v>2827</v>
      </c>
      <c r="F1797" t="s">
        <v>28</v>
      </c>
      <c r="G1797" t="s">
        <v>29</v>
      </c>
      <c r="H1797" s="5">
        <v>35.729999999999997</v>
      </c>
      <c r="I1797" s="5">
        <v>35.733600000000003</v>
      </c>
      <c r="J1797" s="5">
        <v>-3.6000000000058199E-3</v>
      </c>
      <c r="K1797" s="5">
        <v>35.729999999999997</v>
      </c>
      <c r="L1797" s="5">
        <v>0</v>
      </c>
      <c r="M1797" t="str">
        <f>IF(ISERROR(VLOOKUP(A1797,'[1]Ecart validé'!$A:$A,1,FALSE)),Z1797,"Ecart Validé")</f>
        <v>valid</v>
      </c>
      <c r="R1797" t="s">
        <v>30</v>
      </c>
      <c r="X1797"/>
      <c r="Y1797"/>
      <c r="Z1797" t="s">
        <v>31</v>
      </c>
    </row>
    <row r="1798" spans="1:26" x14ac:dyDescent="0.3">
      <c r="A1798" t="s">
        <v>2828</v>
      </c>
      <c r="B1798" t="s">
        <v>2508</v>
      </c>
      <c r="C1798">
        <v>5950</v>
      </c>
      <c r="D1798" t="str">
        <f>+VLOOKUP(C1798,Param!K:L,2,FALSE)</f>
        <v>KLIMER 2000, S.L.</v>
      </c>
      <c r="E1798" t="s">
        <v>2827</v>
      </c>
      <c r="F1798" t="s">
        <v>33</v>
      </c>
      <c r="G1798" t="s">
        <v>29</v>
      </c>
      <c r="H1798" s="5">
        <v>5.66</v>
      </c>
      <c r="I1798" s="5">
        <v>5.6574</v>
      </c>
      <c r="J1798" s="5">
        <v>2.6000000000001499E-3</v>
      </c>
      <c r="K1798" s="5">
        <v>5.66</v>
      </c>
      <c r="L1798" s="5">
        <v>0</v>
      </c>
      <c r="M1798" t="str">
        <f>IF(ISERROR(VLOOKUP(A1798,'[1]Ecart validé'!$A:$A,1,FALSE)),Z1798,"Ecart Validé")</f>
        <v>valid</v>
      </c>
      <c r="R1798" t="s">
        <v>30</v>
      </c>
      <c r="X1798"/>
      <c r="Y1798"/>
      <c r="Z1798" t="s">
        <v>31</v>
      </c>
    </row>
    <row r="1799" spans="1:26" x14ac:dyDescent="0.3">
      <c r="A1799" t="s">
        <v>2829</v>
      </c>
      <c r="B1799" t="s">
        <v>2508</v>
      </c>
      <c r="C1799">
        <v>5950</v>
      </c>
      <c r="D1799" t="str">
        <f>+VLOOKUP(C1799,Param!K:L,2,FALSE)</f>
        <v>KLIMER 2000, S.L.</v>
      </c>
      <c r="E1799" t="s">
        <v>2827</v>
      </c>
      <c r="F1799" t="s">
        <v>35</v>
      </c>
      <c r="G1799" t="s">
        <v>29</v>
      </c>
      <c r="H1799" s="5">
        <v>30.55</v>
      </c>
      <c r="I1799" s="5">
        <v>30.550999999999998</v>
      </c>
      <c r="J1799" s="5">
        <v>-9.9999999999766899E-4</v>
      </c>
      <c r="K1799" s="5">
        <v>30.55</v>
      </c>
      <c r="L1799" s="5">
        <v>0</v>
      </c>
      <c r="M1799" t="str">
        <f>IF(ISERROR(VLOOKUP(A1799,'[1]Ecart validé'!$A:$A,1,FALSE)),Z1799,"Ecart Validé")</f>
        <v>valid</v>
      </c>
      <c r="R1799" t="s">
        <v>30</v>
      </c>
      <c r="X1799"/>
      <c r="Y1799"/>
      <c r="Z1799" t="s">
        <v>31</v>
      </c>
    </row>
    <row r="1800" spans="1:26" x14ac:dyDescent="0.3">
      <c r="A1800" t="s">
        <v>2830</v>
      </c>
      <c r="B1800" t="s">
        <v>2508</v>
      </c>
      <c r="C1800">
        <v>5950</v>
      </c>
      <c r="D1800" t="str">
        <f>+VLOOKUP(C1800,Param!K:L,2,FALSE)</f>
        <v>KLIMER 2000, S.L.</v>
      </c>
      <c r="E1800" t="s">
        <v>2827</v>
      </c>
      <c r="F1800" t="s">
        <v>37</v>
      </c>
      <c r="G1800" t="s">
        <v>29</v>
      </c>
      <c r="H1800" s="5">
        <v>10.53</v>
      </c>
      <c r="I1800" s="5">
        <v>10.534700000000001</v>
      </c>
      <c r="J1800" s="5">
        <v>-4.7000000000014799E-3</v>
      </c>
      <c r="K1800" s="5">
        <v>10.53</v>
      </c>
      <c r="L1800" s="5">
        <v>0</v>
      </c>
      <c r="M1800" t="str">
        <f>IF(ISERROR(VLOOKUP(A1800,'[1]Ecart validé'!$A:$A,1,FALSE)),Z1800,"Ecart Validé")</f>
        <v>valid</v>
      </c>
      <c r="R1800" t="s">
        <v>30</v>
      </c>
      <c r="X1800"/>
      <c r="Y1800"/>
      <c r="Z1800" t="s">
        <v>31</v>
      </c>
    </row>
    <row r="1801" spans="1:26" x14ac:dyDescent="0.3">
      <c r="A1801" t="s">
        <v>2831</v>
      </c>
      <c r="B1801" t="s">
        <v>2508</v>
      </c>
      <c r="C1801">
        <v>6017</v>
      </c>
      <c r="D1801" t="str">
        <f>+VLOOKUP(C1801,Param!K:L,2,FALSE)</f>
        <v>GSI PROFESIONALES DE LA SEGURIDAD Y SISTEMAS, S.A.</v>
      </c>
      <c r="E1801" t="s">
        <v>2832</v>
      </c>
      <c r="F1801" t="s">
        <v>28</v>
      </c>
      <c r="G1801" t="s">
        <v>29</v>
      </c>
      <c r="H1801" s="5">
        <v>330.16</v>
      </c>
      <c r="I1801" s="5">
        <v>330.16269999999997</v>
      </c>
      <c r="J1801" s="5">
        <v>-2.69999999994752E-3</v>
      </c>
      <c r="K1801" s="5">
        <v>330.16</v>
      </c>
      <c r="L1801" s="5">
        <v>0</v>
      </c>
      <c r="M1801" t="str">
        <f>IF(ISERROR(VLOOKUP(A1801,'[1]Ecart validé'!$A:$A,1,FALSE)),Z1801,"Ecart Validé")</f>
        <v>valid</v>
      </c>
      <c r="R1801" t="s">
        <v>30</v>
      </c>
      <c r="X1801"/>
      <c r="Y1801"/>
      <c r="Z1801" t="s">
        <v>31</v>
      </c>
    </row>
    <row r="1802" spans="1:26" x14ac:dyDescent="0.3">
      <c r="A1802" t="s">
        <v>2833</v>
      </c>
      <c r="B1802" t="s">
        <v>2508</v>
      </c>
      <c r="C1802">
        <v>6017</v>
      </c>
      <c r="D1802" t="str">
        <f>+VLOOKUP(C1802,Param!K:L,2,FALSE)</f>
        <v>GSI PROFESIONALES DE LA SEGURIDAD Y SISTEMAS, S.A.</v>
      </c>
      <c r="E1802" t="s">
        <v>2832</v>
      </c>
      <c r="F1802" t="s">
        <v>33</v>
      </c>
      <c r="G1802" t="s">
        <v>29</v>
      </c>
      <c r="H1802" s="5">
        <v>823.56</v>
      </c>
      <c r="I1802" s="5">
        <v>823.55820000000006</v>
      </c>
      <c r="J1802" s="5">
        <v>1.7999999998892201E-3</v>
      </c>
      <c r="K1802" s="5">
        <v>823.56</v>
      </c>
      <c r="L1802" s="5">
        <v>0</v>
      </c>
      <c r="M1802" t="str">
        <f>IF(ISERROR(VLOOKUP(A1802,'[1]Ecart validé'!$A:$A,1,FALSE)),Z1802,"Ecart Validé")</f>
        <v>valid</v>
      </c>
      <c r="R1802" t="s">
        <v>30</v>
      </c>
      <c r="X1802"/>
      <c r="Y1802"/>
      <c r="Z1802" t="s">
        <v>31</v>
      </c>
    </row>
    <row r="1803" spans="1:26" x14ac:dyDescent="0.3">
      <c r="A1803" t="s">
        <v>2834</v>
      </c>
      <c r="B1803" t="s">
        <v>2508</v>
      </c>
      <c r="C1803">
        <v>6017</v>
      </c>
      <c r="D1803" t="str">
        <f>+VLOOKUP(C1803,Param!K:L,2,FALSE)</f>
        <v>GSI PROFESIONALES DE LA SEGURIDAD Y SISTEMAS, S.A.</v>
      </c>
      <c r="E1803" t="s">
        <v>2832</v>
      </c>
      <c r="F1803" t="s">
        <v>35</v>
      </c>
      <c r="G1803" t="s">
        <v>29</v>
      </c>
      <c r="H1803" s="5">
        <v>162.03</v>
      </c>
      <c r="I1803" s="5">
        <v>162.02619999999999</v>
      </c>
      <c r="J1803" s="5">
        <v>3.8000000000124601E-3</v>
      </c>
      <c r="K1803" s="5">
        <v>162.03</v>
      </c>
      <c r="L1803" s="5">
        <v>0</v>
      </c>
      <c r="M1803" t="str">
        <f>IF(ISERROR(VLOOKUP(A1803,'[1]Ecart validé'!$A:$A,1,FALSE)),Z1803,"Ecart Validé")</f>
        <v>valid</v>
      </c>
      <c r="R1803" t="s">
        <v>30</v>
      </c>
      <c r="X1803"/>
      <c r="Y1803"/>
      <c r="Z1803" t="s">
        <v>31</v>
      </c>
    </row>
    <row r="1804" spans="1:26" x14ac:dyDescent="0.3">
      <c r="A1804" t="s">
        <v>2835</v>
      </c>
      <c r="B1804" t="s">
        <v>2508</v>
      </c>
      <c r="C1804">
        <v>6017</v>
      </c>
      <c r="D1804" t="str">
        <f>+VLOOKUP(C1804,Param!K:L,2,FALSE)</f>
        <v>GSI PROFESIONALES DE LA SEGURIDAD Y SISTEMAS, S.A.</v>
      </c>
      <c r="E1804" t="s">
        <v>2832</v>
      </c>
      <c r="F1804" t="s">
        <v>37</v>
      </c>
      <c r="G1804" t="s">
        <v>29</v>
      </c>
      <c r="H1804" s="5">
        <v>160.79</v>
      </c>
      <c r="I1804" s="5">
        <v>160.79409999999999</v>
      </c>
      <c r="J1804" s="5">
        <v>-4.0999999999939904E-3</v>
      </c>
      <c r="K1804" s="5">
        <v>160.79</v>
      </c>
      <c r="L1804" s="5">
        <v>0</v>
      </c>
      <c r="M1804" t="str">
        <f>IF(ISERROR(VLOOKUP(A1804,'[1]Ecart validé'!$A:$A,1,FALSE)),Z1804,"Ecart Validé")</f>
        <v>valid</v>
      </c>
      <c r="R1804" t="s">
        <v>30</v>
      </c>
      <c r="X1804"/>
      <c r="Y1804"/>
      <c r="Z1804" t="s">
        <v>31</v>
      </c>
    </row>
    <row r="1805" spans="1:26" x14ac:dyDescent="0.3">
      <c r="A1805" t="s">
        <v>2836</v>
      </c>
      <c r="B1805" t="s">
        <v>2508</v>
      </c>
      <c r="C1805">
        <v>6253</v>
      </c>
      <c r="D1805" t="str">
        <f>+VLOOKUP(C1805,Param!K:L,2,FALSE)</f>
        <v>WURTH ESPAÑA S.A.</v>
      </c>
      <c r="E1805" t="s">
        <v>2837</v>
      </c>
      <c r="F1805" t="s">
        <v>28</v>
      </c>
      <c r="G1805" t="s">
        <v>29</v>
      </c>
      <c r="H1805" s="5">
        <v>192.43</v>
      </c>
      <c r="I1805" s="5">
        <v>192.4341</v>
      </c>
      <c r="J1805" s="5">
        <v>-4.0999999999939904E-3</v>
      </c>
      <c r="K1805" s="5">
        <v>192.43</v>
      </c>
      <c r="L1805" s="5">
        <v>0</v>
      </c>
      <c r="M1805" t="str">
        <f>IF(ISERROR(VLOOKUP(A1805,'[1]Ecart validé'!$A:$A,1,FALSE)),Z1805,"Ecart Validé")</f>
        <v>valid</v>
      </c>
      <c r="R1805" t="s">
        <v>30</v>
      </c>
      <c r="X1805"/>
      <c r="Y1805"/>
      <c r="Z1805" t="s">
        <v>31</v>
      </c>
    </row>
    <row r="1806" spans="1:26" x14ac:dyDescent="0.3">
      <c r="A1806" t="s">
        <v>2838</v>
      </c>
      <c r="B1806" t="s">
        <v>2508</v>
      </c>
      <c r="C1806">
        <v>6253</v>
      </c>
      <c r="D1806" t="str">
        <f>+VLOOKUP(C1806,Param!K:L,2,FALSE)</f>
        <v>WURTH ESPAÑA S.A.</v>
      </c>
      <c r="E1806" t="s">
        <v>2837</v>
      </c>
      <c r="F1806" t="s">
        <v>33</v>
      </c>
      <c r="G1806" t="s">
        <v>29</v>
      </c>
      <c r="H1806" s="5">
        <v>87.21</v>
      </c>
      <c r="I1806" s="5">
        <v>87.206800000000001</v>
      </c>
      <c r="J1806" s="5">
        <v>3.19999999999254E-3</v>
      </c>
      <c r="K1806" s="5">
        <v>87.21</v>
      </c>
      <c r="L1806" s="5">
        <v>0</v>
      </c>
      <c r="M1806" t="str">
        <f>IF(ISERROR(VLOOKUP(A1806,'[1]Ecart validé'!$A:$A,1,FALSE)),Z1806,"Ecart Validé")</f>
        <v>valid</v>
      </c>
      <c r="R1806" t="s">
        <v>30</v>
      </c>
      <c r="X1806"/>
      <c r="Y1806"/>
      <c r="Z1806" t="s">
        <v>31</v>
      </c>
    </row>
    <row r="1807" spans="1:26" x14ac:dyDescent="0.3">
      <c r="A1807" t="s">
        <v>2839</v>
      </c>
      <c r="B1807" t="s">
        <v>2508</v>
      </c>
      <c r="C1807">
        <v>6253</v>
      </c>
      <c r="D1807" t="str">
        <f>+VLOOKUP(C1807,Param!K:L,2,FALSE)</f>
        <v>WURTH ESPAÑA S.A.</v>
      </c>
      <c r="E1807" t="s">
        <v>2837</v>
      </c>
      <c r="F1807" t="s">
        <v>35</v>
      </c>
      <c r="G1807" t="s">
        <v>29</v>
      </c>
      <c r="H1807" s="5">
        <v>126.47</v>
      </c>
      <c r="I1807" s="5">
        <v>126.46850000000001</v>
      </c>
      <c r="J1807" s="5">
        <v>1.4999999999929499E-3</v>
      </c>
      <c r="K1807" s="5">
        <v>126.47</v>
      </c>
      <c r="L1807" s="5">
        <v>0</v>
      </c>
      <c r="M1807" t="str">
        <f>IF(ISERROR(VLOOKUP(A1807,'[1]Ecart validé'!$A:$A,1,FALSE)),Z1807,"Ecart Validé")</f>
        <v>valid</v>
      </c>
      <c r="R1807" t="s">
        <v>30</v>
      </c>
      <c r="X1807"/>
      <c r="Y1807"/>
      <c r="Z1807" t="s">
        <v>31</v>
      </c>
    </row>
    <row r="1808" spans="1:26" x14ac:dyDescent="0.3">
      <c r="A1808" t="s">
        <v>2840</v>
      </c>
      <c r="B1808" t="s">
        <v>2508</v>
      </c>
      <c r="C1808">
        <v>6253</v>
      </c>
      <c r="D1808" t="str">
        <f>+VLOOKUP(C1808,Param!K:L,2,FALSE)</f>
        <v>WURTH ESPAÑA S.A.</v>
      </c>
      <c r="E1808" t="s">
        <v>2837</v>
      </c>
      <c r="F1808" t="s">
        <v>37</v>
      </c>
      <c r="G1808" t="s">
        <v>29</v>
      </c>
      <c r="H1808" s="5">
        <v>7.95</v>
      </c>
      <c r="I1808" s="5">
        <v>7.9457000000000004</v>
      </c>
      <c r="J1808" s="5">
        <v>4.2999999999997398E-3</v>
      </c>
      <c r="K1808" s="5">
        <v>7.95</v>
      </c>
      <c r="L1808" s="5">
        <v>0</v>
      </c>
      <c r="M1808" t="str">
        <f>IF(ISERROR(VLOOKUP(A1808,'[1]Ecart validé'!$A:$A,1,FALSE)),Z1808,"Ecart Validé")</f>
        <v>valid</v>
      </c>
      <c r="R1808" t="s">
        <v>30</v>
      </c>
      <c r="X1808"/>
      <c r="Y1808"/>
      <c r="Z1808" t="s">
        <v>31</v>
      </c>
    </row>
    <row r="1809" spans="1:26" x14ac:dyDescent="0.3">
      <c r="A1809" t="s">
        <v>2841</v>
      </c>
      <c r="B1809" t="s">
        <v>2508</v>
      </c>
      <c r="C1809">
        <v>6303</v>
      </c>
      <c r="D1809" t="str">
        <f>+VLOOKUP(C1809,Param!K:L,2,FALSE)</f>
        <v>SERVICIO ASISTENCIA TECNICA CAMAÑO S.L</v>
      </c>
      <c r="E1809" t="s">
        <v>2842</v>
      </c>
      <c r="F1809" t="s">
        <v>28</v>
      </c>
      <c r="G1809" t="s">
        <v>29</v>
      </c>
      <c r="H1809" s="5">
        <v>249.56</v>
      </c>
      <c r="I1809" s="5">
        <v>249.55529999999999</v>
      </c>
      <c r="J1809" s="5">
        <v>4.7000000000139101E-3</v>
      </c>
      <c r="K1809" s="5">
        <v>249.56</v>
      </c>
      <c r="L1809" s="5">
        <v>0</v>
      </c>
      <c r="M1809" t="str">
        <f>IF(ISERROR(VLOOKUP(A1809,'[1]Ecart validé'!$A:$A,1,FALSE)),Z1809,"Ecart Validé")</f>
        <v>valid</v>
      </c>
      <c r="R1809" t="s">
        <v>30</v>
      </c>
      <c r="X1809"/>
      <c r="Y1809"/>
      <c r="Z1809" t="s">
        <v>31</v>
      </c>
    </row>
    <row r="1810" spans="1:26" x14ac:dyDescent="0.3">
      <c r="A1810" t="s">
        <v>2843</v>
      </c>
      <c r="B1810" t="s">
        <v>2508</v>
      </c>
      <c r="C1810">
        <v>6303</v>
      </c>
      <c r="D1810" t="str">
        <f>+VLOOKUP(C1810,Param!K:L,2,FALSE)</f>
        <v>SERVICIO ASISTENCIA TECNICA CAMAÑO S.L</v>
      </c>
      <c r="E1810" t="s">
        <v>2842</v>
      </c>
      <c r="F1810" t="s">
        <v>33</v>
      </c>
      <c r="G1810" t="s">
        <v>29</v>
      </c>
      <c r="H1810" s="5">
        <v>46.1</v>
      </c>
      <c r="I1810" s="5">
        <v>46.1036</v>
      </c>
      <c r="J1810" s="5">
        <v>-3.5999999999987101E-3</v>
      </c>
      <c r="K1810" s="5">
        <v>46.1</v>
      </c>
      <c r="L1810" s="5">
        <v>0</v>
      </c>
      <c r="M1810" t="str">
        <f>IF(ISERROR(VLOOKUP(A1810,'[1]Ecart validé'!$A:$A,1,FALSE)),Z1810,"Ecart Validé")</f>
        <v>valid</v>
      </c>
      <c r="R1810" t="s">
        <v>30</v>
      </c>
      <c r="X1810"/>
      <c r="Y1810"/>
      <c r="Z1810" t="s">
        <v>31</v>
      </c>
    </row>
    <row r="1811" spans="1:26" x14ac:dyDescent="0.3">
      <c r="A1811" t="s">
        <v>2844</v>
      </c>
      <c r="B1811" t="s">
        <v>2508</v>
      </c>
      <c r="C1811">
        <v>6303</v>
      </c>
      <c r="D1811" t="str">
        <f>+VLOOKUP(C1811,Param!K:L,2,FALSE)</f>
        <v>SERVICIO ASISTENCIA TECNICA CAMAÑO S.L</v>
      </c>
      <c r="E1811" t="s">
        <v>2842</v>
      </c>
      <c r="F1811" t="s">
        <v>35</v>
      </c>
      <c r="G1811" t="s">
        <v>29</v>
      </c>
      <c r="H1811" s="5">
        <v>47.33</v>
      </c>
      <c r="I1811" s="5">
        <v>47.330300000000001</v>
      </c>
      <c r="J1811" s="5">
        <v>-3.00000000002853E-4</v>
      </c>
      <c r="K1811" s="5">
        <v>47.33</v>
      </c>
      <c r="L1811" s="5">
        <v>0</v>
      </c>
      <c r="M1811" t="str">
        <f>IF(ISERROR(VLOOKUP(A1811,'[1]Ecart validé'!$A:$A,1,FALSE)),Z1811,"Ecart Validé")</f>
        <v>valid</v>
      </c>
      <c r="R1811" t="s">
        <v>30</v>
      </c>
      <c r="X1811"/>
      <c r="Y1811"/>
      <c r="Z1811" t="s">
        <v>31</v>
      </c>
    </row>
    <row r="1812" spans="1:26" x14ac:dyDescent="0.3">
      <c r="A1812" t="s">
        <v>2845</v>
      </c>
      <c r="B1812" t="s">
        <v>2508</v>
      </c>
      <c r="C1812">
        <v>6303</v>
      </c>
      <c r="D1812" t="str">
        <f>+VLOOKUP(C1812,Param!K:L,2,FALSE)</f>
        <v>SERVICIO ASISTENCIA TECNICA CAMAÑO S.L</v>
      </c>
      <c r="E1812" t="s">
        <v>2842</v>
      </c>
      <c r="F1812" t="s">
        <v>37</v>
      </c>
      <c r="G1812" t="s">
        <v>29</v>
      </c>
      <c r="H1812" s="5">
        <v>8.57</v>
      </c>
      <c r="I1812" s="5">
        <v>8.5676000000000005</v>
      </c>
      <c r="J1812" s="5">
        <v>2.39999999999973E-3</v>
      </c>
      <c r="K1812" s="5">
        <v>8.57</v>
      </c>
      <c r="L1812" s="5">
        <v>0</v>
      </c>
      <c r="M1812" t="str">
        <f>IF(ISERROR(VLOOKUP(A1812,'[1]Ecart validé'!$A:$A,1,FALSE)),Z1812,"Ecart Validé")</f>
        <v>valid</v>
      </c>
      <c r="R1812" t="s">
        <v>30</v>
      </c>
      <c r="X1812"/>
      <c r="Y1812"/>
      <c r="Z1812" t="s">
        <v>31</v>
      </c>
    </row>
    <row r="1813" spans="1:26" x14ac:dyDescent="0.3">
      <c r="A1813" t="s">
        <v>2846</v>
      </c>
      <c r="B1813" t="s">
        <v>2508</v>
      </c>
      <c r="C1813">
        <v>6305</v>
      </c>
      <c r="D1813" t="str">
        <f>+VLOOKUP(C1813,Param!K:L,2,FALSE)</f>
        <v>LOOMIS SPAIN, S.A.</v>
      </c>
      <c r="E1813" t="s">
        <v>2847</v>
      </c>
      <c r="F1813" t="s">
        <v>28</v>
      </c>
      <c r="G1813" t="s">
        <v>29</v>
      </c>
      <c r="H1813" s="5">
        <v>154.55000000000001</v>
      </c>
      <c r="I1813" s="5">
        <v>154.54589999999999</v>
      </c>
      <c r="J1813" s="5">
        <v>4.1000000000224104E-3</v>
      </c>
      <c r="K1813" s="5">
        <v>154.55000000000001</v>
      </c>
      <c r="L1813" s="5">
        <v>0</v>
      </c>
      <c r="M1813" t="str">
        <f>IF(ISERROR(VLOOKUP(A1813,'[1]Ecart validé'!$A:$A,1,FALSE)),Z1813,"Ecart Validé")</f>
        <v>valid</v>
      </c>
      <c r="R1813" t="s">
        <v>30</v>
      </c>
      <c r="X1813"/>
      <c r="Y1813"/>
      <c r="Z1813" t="s">
        <v>31</v>
      </c>
    </row>
    <row r="1814" spans="1:26" x14ac:dyDescent="0.3">
      <c r="A1814" t="s">
        <v>2848</v>
      </c>
      <c r="B1814" t="s">
        <v>2508</v>
      </c>
      <c r="C1814">
        <v>6305</v>
      </c>
      <c r="D1814" t="str">
        <f>+VLOOKUP(C1814,Param!K:L,2,FALSE)</f>
        <v>LOOMIS SPAIN, S.A.</v>
      </c>
      <c r="E1814" t="s">
        <v>2847</v>
      </c>
      <c r="F1814" t="s">
        <v>33</v>
      </c>
      <c r="G1814" t="s">
        <v>29</v>
      </c>
      <c r="H1814" s="5">
        <v>11.28</v>
      </c>
      <c r="I1814" s="5">
        <v>11.2768</v>
      </c>
      <c r="J1814" s="5">
        <v>3.1999999999996402E-3</v>
      </c>
      <c r="K1814" s="5">
        <v>11.28</v>
      </c>
      <c r="L1814" s="5">
        <v>0</v>
      </c>
      <c r="M1814" t="str">
        <f>IF(ISERROR(VLOOKUP(A1814,'[1]Ecart validé'!$A:$A,1,FALSE)),Z1814,"Ecart Validé")</f>
        <v>valid</v>
      </c>
      <c r="R1814" t="s">
        <v>30</v>
      </c>
      <c r="X1814"/>
      <c r="Y1814"/>
      <c r="Z1814" t="s">
        <v>31</v>
      </c>
    </row>
    <row r="1815" spans="1:26" x14ac:dyDescent="0.3">
      <c r="A1815" t="s">
        <v>2849</v>
      </c>
      <c r="B1815" t="s">
        <v>2508</v>
      </c>
      <c r="C1815">
        <v>6305</v>
      </c>
      <c r="D1815" t="str">
        <f>+VLOOKUP(C1815,Param!K:L,2,FALSE)</f>
        <v>LOOMIS SPAIN, S.A.</v>
      </c>
      <c r="E1815" t="s">
        <v>2847</v>
      </c>
      <c r="F1815" t="s">
        <v>35</v>
      </c>
      <c r="G1815" t="s">
        <v>29</v>
      </c>
      <c r="H1815" s="5">
        <v>72.27</v>
      </c>
      <c r="I1815" s="5">
        <v>72.267499999999998</v>
      </c>
      <c r="J1815" s="5">
        <v>2.4999999999977202E-3</v>
      </c>
      <c r="K1815" s="5">
        <v>72.27</v>
      </c>
      <c r="L1815" s="5">
        <v>0</v>
      </c>
      <c r="M1815" t="str">
        <f>IF(ISERROR(VLOOKUP(A1815,'[1]Ecart validé'!$A:$A,1,FALSE)),Z1815,"Ecart Validé")</f>
        <v>valid</v>
      </c>
      <c r="R1815" t="s">
        <v>30</v>
      </c>
      <c r="X1815"/>
      <c r="Y1815"/>
      <c r="Z1815" t="s">
        <v>31</v>
      </c>
    </row>
    <row r="1816" spans="1:26" x14ac:dyDescent="0.3">
      <c r="A1816" t="s">
        <v>2850</v>
      </c>
      <c r="B1816" t="s">
        <v>2508</v>
      </c>
      <c r="C1816">
        <v>6305</v>
      </c>
      <c r="D1816" t="str">
        <f>+VLOOKUP(C1816,Param!K:L,2,FALSE)</f>
        <v>LOOMIS SPAIN, S.A.</v>
      </c>
      <c r="E1816" t="s">
        <v>2847</v>
      </c>
      <c r="F1816" t="s">
        <v>37</v>
      </c>
      <c r="G1816" t="s">
        <v>29</v>
      </c>
      <c r="H1816" s="5">
        <v>61.03</v>
      </c>
      <c r="I1816" s="5">
        <v>61.0261</v>
      </c>
      <c r="J1816" s="5">
        <v>3.9000000000015602E-3</v>
      </c>
      <c r="K1816" s="5">
        <v>61.03</v>
      </c>
      <c r="L1816" s="5">
        <v>0</v>
      </c>
      <c r="M1816" t="str">
        <f>IF(ISERROR(VLOOKUP(A1816,'[1]Ecart validé'!$A:$A,1,FALSE)),Z1816,"Ecart Validé")</f>
        <v>valid</v>
      </c>
      <c r="R1816" t="s">
        <v>30</v>
      </c>
      <c r="X1816"/>
      <c r="Y1816"/>
      <c r="Z1816" t="s">
        <v>31</v>
      </c>
    </row>
    <row r="1817" spans="1:26" x14ac:dyDescent="0.3">
      <c r="A1817" t="s">
        <v>2851</v>
      </c>
      <c r="B1817" t="s">
        <v>2508</v>
      </c>
      <c r="C1817">
        <v>6327</v>
      </c>
      <c r="D1817" t="str">
        <f>+VLOOKUP(C1817,Param!K:L,2,FALSE)</f>
        <v>EUROBERCASA S.L. (ALISEO)</v>
      </c>
      <c r="E1817" t="s">
        <v>2852</v>
      </c>
      <c r="F1817" t="s">
        <v>28</v>
      </c>
      <c r="G1817" t="s">
        <v>29</v>
      </c>
      <c r="H1817" s="5">
        <v>42.21</v>
      </c>
      <c r="I1817" s="5">
        <v>42.209000000000003</v>
      </c>
      <c r="J1817" s="5">
        <v>9.9999999999766899E-4</v>
      </c>
      <c r="K1817" s="5">
        <v>42.21</v>
      </c>
      <c r="L1817" s="5">
        <v>0</v>
      </c>
      <c r="M1817" t="str">
        <f>IF(ISERROR(VLOOKUP(A1817,'[1]Ecart validé'!$A:$A,1,FALSE)),Z1817,"Ecart Validé")</f>
        <v>valid</v>
      </c>
      <c r="R1817" t="s">
        <v>30</v>
      </c>
      <c r="X1817"/>
      <c r="Y1817"/>
      <c r="Z1817" t="s">
        <v>31</v>
      </c>
    </row>
    <row r="1818" spans="1:26" x14ac:dyDescent="0.3">
      <c r="A1818" t="s">
        <v>2853</v>
      </c>
      <c r="B1818" t="s">
        <v>2508</v>
      </c>
      <c r="C1818">
        <v>6327</v>
      </c>
      <c r="D1818" t="str">
        <f>+VLOOKUP(C1818,Param!K:L,2,FALSE)</f>
        <v>EUROBERCASA S.L. (ALISEO)</v>
      </c>
      <c r="E1818" t="s">
        <v>2852</v>
      </c>
      <c r="F1818" t="s">
        <v>33</v>
      </c>
      <c r="G1818" t="s">
        <v>29</v>
      </c>
      <c r="H1818" s="5">
        <v>26.04</v>
      </c>
      <c r="I1818" s="5">
        <v>26.041</v>
      </c>
      <c r="J1818" s="5">
        <v>-1.00000000000122E-3</v>
      </c>
      <c r="K1818" s="5">
        <v>26.04</v>
      </c>
      <c r="L1818" s="5">
        <v>0</v>
      </c>
      <c r="M1818" t="str">
        <f>IF(ISERROR(VLOOKUP(A1818,'[1]Ecart validé'!$A:$A,1,FALSE)),Z1818,"Ecart Validé")</f>
        <v>valid</v>
      </c>
      <c r="R1818" t="s">
        <v>30</v>
      </c>
      <c r="X1818"/>
      <c r="Y1818"/>
      <c r="Z1818" t="s">
        <v>31</v>
      </c>
    </row>
    <row r="1819" spans="1:26" x14ac:dyDescent="0.3">
      <c r="A1819" t="s">
        <v>2854</v>
      </c>
      <c r="B1819" t="s">
        <v>2508</v>
      </c>
      <c r="C1819">
        <v>6327</v>
      </c>
      <c r="D1819" t="str">
        <f>+VLOOKUP(C1819,Param!K:L,2,FALSE)</f>
        <v>EUROBERCASA S.L. (ALISEO)</v>
      </c>
      <c r="E1819" t="s">
        <v>2852</v>
      </c>
      <c r="F1819" t="s">
        <v>35</v>
      </c>
      <c r="G1819" t="s">
        <v>29</v>
      </c>
      <c r="H1819" s="5">
        <v>8.1300000000000008</v>
      </c>
      <c r="I1819" s="5">
        <v>8.1340000000000003</v>
      </c>
      <c r="J1819" s="5">
        <v>-3.9999999999995499E-3</v>
      </c>
      <c r="K1819" s="5">
        <v>8.1300000000000008</v>
      </c>
      <c r="L1819" s="5">
        <v>0</v>
      </c>
      <c r="M1819" t="str">
        <f>IF(ISERROR(VLOOKUP(A1819,'[1]Ecart validé'!$A:$A,1,FALSE)),Z1819,"Ecart Validé")</f>
        <v>valid</v>
      </c>
      <c r="R1819" t="s">
        <v>30</v>
      </c>
      <c r="X1819"/>
      <c r="Y1819"/>
      <c r="Z1819" t="s">
        <v>31</v>
      </c>
    </row>
    <row r="1820" spans="1:26" x14ac:dyDescent="0.3">
      <c r="A1820" t="s">
        <v>2855</v>
      </c>
      <c r="B1820" t="s">
        <v>2508</v>
      </c>
      <c r="C1820">
        <v>6355</v>
      </c>
      <c r="D1820" t="str">
        <f>+VLOOKUP(C1820,Param!K:L,2,FALSE)</f>
        <v>JOSE MIGUEL PEINADO ALONSO</v>
      </c>
      <c r="E1820" t="s">
        <v>2856</v>
      </c>
      <c r="F1820" t="s">
        <v>28</v>
      </c>
      <c r="G1820" t="s">
        <v>29</v>
      </c>
      <c r="H1820" s="5">
        <v>74.19</v>
      </c>
      <c r="I1820" s="5">
        <v>74.188299999999998</v>
      </c>
      <c r="J1820" s="5">
        <v>1.6999999999995901E-3</v>
      </c>
      <c r="K1820" s="5">
        <v>74.19</v>
      </c>
      <c r="L1820" s="5">
        <v>0</v>
      </c>
      <c r="M1820" t="str">
        <f>IF(ISERROR(VLOOKUP(A1820,'[1]Ecart validé'!$A:$A,1,FALSE)),Z1820,"Ecart Validé")</f>
        <v>valid</v>
      </c>
      <c r="R1820" t="s">
        <v>30</v>
      </c>
      <c r="X1820"/>
      <c r="Y1820"/>
      <c r="Z1820" t="s">
        <v>31</v>
      </c>
    </row>
    <row r="1821" spans="1:26" x14ac:dyDescent="0.3">
      <c r="A1821" t="s">
        <v>2857</v>
      </c>
      <c r="B1821" t="s">
        <v>2508</v>
      </c>
      <c r="C1821">
        <v>6355</v>
      </c>
      <c r="D1821" t="str">
        <f>+VLOOKUP(C1821,Param!K:L,2,FALSE)</f>
        <v>JOSE MIGUEL PEINADO ALONSO</v>
      </c>
      <c r="E1821" t="s">
        <v>2856</v>
      </c>
      <c r="F1821" t="s">
        <v>33</v>
      </c>
      <c r="G1821" t="s">
        <v>29</v>
      </c>
      <c r="H1821" s="5">
        <v>8.92</v>
      </c>
      <c r="I1821" s="5">
        <v>8.9168000000000003</v>
      </c>
      <c r="J1821" s="5">
        <v>3.1999999999996402E-3</v>
      </c>
      <c r="K1821" s="5">
        <v>8.92</v>
      </c>
      <c r="L1821" s="5">
        <v>0</v>
      </c>
      <c r="M1821" t="str">
        <f>IF(ISERROR(VLOOKUP(A1821,'[1]Ecart validé'!$A:$A,1,FALSE)),Z1821,"Ecart Validé")</f>
        <v>valid</v>
      </c>
      <c r="R1821" t="s">
        <v>30</v>
      </c>
      <c r="X1821"/>
      <c r="Y1821"/>
      <c r="Z1821" t="s">
        <v>31</v>
      </c>
    </row>
    <row r="1822" spans="1:26" x14ac:dyDescent="0.3">
      <c r="A1822" t="s">
        <v>2858</v>
      </c>
      <c r="B1822" t="s">
        <v>2508</v>
      </c>
      <c r="C1822">
        <v>6355</v>
      </c>
      <c r="D1822" t="str">
        <f>+VLOOKUP(C1822,Param!K:L,2,FALSE)</f>
        <v>JOSE MIGUEL PEINADO ALONSO</v>
      </c>
      <c r="E1822" t="s">
        <v>2856</v>
      </c>
      <c r="F1822" t="s">
        <v>35</v>
      </c>
      <c r="G1822" t="s">
        <v>29</v>
      </c>
      <c r="H1822" s="5">
        <v>47.93</v>
      </c>
      <c r="I1822" s="5">
        <v>47.932099999999998</v>
      </c>
      <c r="J1822" s="5">
        <v>-2.0999999999986498E-3</v>
      </c>
      <c r="K1822" s="5">
        <v>47.93</v>
      </c>
      <c r="L1822" s="5">
        <v>0</v>
      </c>
      <c r="M1822" t="str">
        <f>IF(ISERROR(VLOOKUP(A1822,'[1]Ecart validé'!$A:$A,1,FALSE)),Z1822,"Ecart Validé")</f>
        <v>valid</v>
      </c>
      <c r="R1822" t="s">
        <v>30</v>
      </c>
      <c r="X1822"/>
      <c r="Y1822"/>
      <c r="Z1822" t="s">
        <v>31</v>
      </c>
    </row>
    <row r="1823" spans="1:26" x14ac:dyDescent="0.3">
      <c r="A1823" t="s">
        <v>2859</v>
      </c>
      <c r="B1823" t="s">
        <v>2508</v>
      </c>
      <c r="C1823">
        <v>6368</v>
      </c>
      <c r="D1823" t="str">
        <f>+VLOOKUP(C1823,Param!K:L,2,FALSE)</f>
        <v>POLE SUD S.L.</v>
      </c>
      <c r="E1823" t="s">
        <v>2860</v>
      </c>
      <c r="F1823" t="s">
        <v>28</v>
      </c>
      <c r="G1823" t="s">
        <v>29</v>
      </c>
      <c r="H1823" s="5">
        <v>673.39</v>
      </c>
      <c r="I1823" s="5">
        <v>673.3877</v>
      </c>
      <c r="J1823" s="5">
        <v>2.29999999999108E-3</v>
      </c>
      <c r="K1823" s="5">
        <v>673.39</v>
      </c>
      <c r="L1823" s="5">
        <v>0</v>
      </c>
      <c r="M1823" t="str">
        <f>IF(ISERROR(VLOOKUP(A1823,'[1]Ecart validé'!$A:$A,1,FALSE)),Z1823,"Ecart Validé")</f>
        <v>valid</v>
      </c>
      <c r="R1823" t="s">
        <v>30</v>
      </c>
      <c r="X1823"/>
      <c r="Y1823"/>
      <c r="Z1823" t="s">
        <v>31</v>
      </c>
    </row>
    <row r="1824" spans="1:26" x14ac:dyDescent="0.3">
      <c r="A1824" t="s">
        <v>2861</v>
      </c>
      <c r="B1824" t="s">
        <v>2508</v>
      </c>
      <c r="C1824">
        <v>6368</v>
      </c>
      <c r="D1824" t="str">
        <f>+VLOOKUP(C1824,Param!K:L,2,FALSE)</f>
        <v>POLE SUD S.L.</v>
      </c>
      <c r="E1824" t="s">
        <v>2860</v>
      </c>
      <c r="F1824" t="s">
        <v>33</v>
      </c>
      <c r="G1824" t="s">
        <v>29</v>
      </c>
      <c r="H1824" s="5">
        <v>27.08</v>
      </c>
      <c r="I1824" s="5">
        <v>27.081600000000002</v>
      </c>
      <c r="J1824" s="5">
        <v>-1.60000000000337E-3</v>
      </c>
      <c r="K1824" s="5">
        <v>27.08</v>
      </c>
      <c r="L1824" s="5">
        <v>0</v>
      </c>
      <c r="M1824" t="str">
        <f>IF(ISERROR(VLOOKUP(A1824,'[1]Ecart validé'!$A:$A,1,FALSE)),Z1824,"Ecart Validé")</f>
        <v>valid</v>
      </c>
      <c r="R1824" t="s">
        <v>30</v>
      </c>
      <c r="X1824"/>
      <c r="Y1824"/>
      <c r="Z1824" t="s">
        <v>31</v>
      </c>
    </row>
    <row r="1825" spans="1:26" x14ac:dyDescent="0.3">
      <c r="A1825" t="s">
        <v>2862</v>
      </c>
      <c r="B1825" t="s">
        <v>2508</v>
      </c>
      <c r="C1825">
        <v>6368</v>
      </c>
      <c r="D1825" t="str">
        <f>+VLOOKUP(C1825,Param!K:L,2,FALSE)</f>
        <v>POLE SUD S.L.</v>
      </c>
      <c r="E1825" t="s">
        <v>2860</v>
      </c>
      <c r="F1825" t="s">
        <v>35</v>
      </c>
      <c r="G1825" t="s">
        <v>29</v>
      </c>
      <c r="H1825" s="5">
        <v>248.92</v>
      </c>
      <c r="I1825" s="5">
        <v>248.91640000000001</v>
      </c>
      <c r="J1825" s="5">
        <v>3.5999999999773899E-3</v>
      </c>
      <c r="K1825" s="5">
        <v>248.92</v>
      </c>
      <c r="L1825" s="5">
        <v>0</v>
      </c>
      <c r="M1825" t="str">
        <f>IF(ISERROR(VLOOKUP(A1825,'[1]Ecart validé'!$A:$A,1,FALSE)),Z1825,"Ecart Validé")</f>
        <v>valid</v>
      </c>
      <c r="R1825" t="s">
        <v>30</v>
      </c>
      <c r="X1825"/>
      <c r="Y1825"/>
      <c r="Z1825" t="s">
        <v>31</v>
      </c>
    </row>
    <row r="1826" spans="1:26" x14ac:dyDescent="0.3">
      <c r="A1826" t="s">
        <v>2863</v>
      </c>
      <c r="B1826" t="s">
        <v>2508</v>
      </c>
      <c r="C1826">
        <v>6368</v>
      </c>
      <c r="D1826" t="str">
        <f>+VLOOKUP(C1826,Param!K:L,2,FALSE)</f>
        <v>POLE SUD S.L.</v>
      </c>
      <c r="E1826" t="s">
        <v>2860</v>
      </c>
      <c r="F1826" t="s">
        <v>37</v>
      </c>
      <c r="G1826" t="s">
        <v>29</v>
      </c>
      <c r="H1826" s="5">
        <v>124.74</v>
      </c>
      <c r="I1826" s="5">
        <v>124.7377</v>
      </c>
      <c r="J1826" s="5">
        <v>2.29999999999108E-3</v>
      </c>
      <c r="K1826" s="5">
        <v>124.74</v>
      </c>
      <c r="L1826" s="5">
        <v>0</v>
      </c>
      <c r="M1826" t="str">
        <f>IF(ISERROR(VLOOKUP(A1826,'[1]Ecart validé'!$A:$A,1,FALSE)),Z1826,"Ecart Validé")</f>
        <v>valid</v>
      </c>
      <c r="R1826" t="s">
        <v>30</v>
      </c>
      <c r="X1826"/>
      <c r="Y1826"/>
      <c r="Z1826" t="s">
        <v>31</v>
      </c>
    </row>
    <row r="1827" spans="1:26" x14ac:dyDescent="0.3">
      <c r="A1827" t="s">
        <v>2864</v>
      </c>
      <c r="B1827" t="s">
        <v>2508</v>
      </c>
      <c r="C1827">
        <v>6391</v>
      </c>
      <c r="D1827" t="str">
        <f>+VLOOKUP(C1827,Param!K:L,2,FALSE)</f>
        <v>CASA DELFIN, S.A.</v>
      </c>
      <c r="E1827" t="s">
        <v>2865</v>
      </c>
      <c r="F1827" t="s">
        <v>28</v>
      </c>
      <c r="G1827" t="s">
        <v>29</v>
      </c>
      <c r="H1827" s="5">
        <v>339.85</v>
      </c>
      <c r="I1827" s="5">
        <v>339.8451</v>
      </c>
      <c r="J1827" s="5">
        <v>4.9000000000205502E-3</v>
      </c>
      <c r="K1827" s="5">
        <v>339.85</v>
      </c>
      <c r="L1827" s="5">
        <v>0</v>
      </c>
      <c r="M1827" t="str">
        <f>IF(ISERROR(VLOOKUP(A1827,'[1]Ecart validé'!$A:$A,1,FALSE)),Z1827,"Ecart Validé")</f>
        <v>valid</v>
      </c>
      <c r="R1827" t="s">
        <v>30</v>
      </c>
      <c r="X1827"/>
      <c r="Y1827"/>
      <c r="Z1827" t="s">
        <v>31</v>
      </c>
    </row>
    <row r="1828" spans="1:26" x14ac:dyDescent="0.3">
      <c r="A1828" t="s">
        <v>2866</v>
      </c>
      <c r="B1828" t="s">
        <v>2508</v>
      </c>
      <c r="C1828">
        <v>6391</v>
      </c>
      <c r="D1828" t="str">
        <f>+VLOOKUP(C1828,Param!K:L,2,FALSE)</f>
        <v>CASA DELFIN, S.A.</v>
      </c>
      <c r="E1828" t="s">
        <v>2865</v>
      </c>
      <c r="F1828" t="s">
        <v>33</v>
      </c>
      <c r="G1828" t="s">
        <v>29</v>
      </c>
      <c r="H1828" s="5">
        <v>11.28</v>
      </c>
      <c r="I1828" s="5">
        <v>11.28</v>
      </c>
      <c r="J1828" s="5">
        <v>0</v>
      </c>
      <c r="K1828" s="5">
        <v>11.28</v>
      </c>
      <c r="L1828" s="5">
        <v>0</v>
      </c>
      <c r="M1828" t="str">
        <f>IF(ISERROR(VLOOKUP(A1828,'[1]Ecart validé'!$A:$A,1,FALSE)),Z1828,"Ecart Validé")</f>
        <v>valid</v>
      </c>
      <c r="R1828" t="s">
        <v>30</v>
      </c>
      <c r="X1828"/>
      <c r="Y1828"/>
      <c r="Z1828" t="s">
        <v>31</v>
      </c>
    </row>
    <row r="1829" spans="1:26" x14ac:dyDescent="0.3">
      <c r="A1829" t="s">
        <v>2867</v>
      </c>
      <c r="B1829" t="s">
        <v>2508</v>
      </c>
      <c r="C1829">
        <v>6391</v>
      </c>
      <c r="D1829" t="str">
        <f>+VLOOKUP(C1829,Param!K:L,2,FALSE)</f>
        <v>CASA DELFIN, S.A.</v>
      </c>
      <c r="E1829" t="s">
        <v>2865</v>
      </c>
      <c r="F1829" t="s">
        <v>35</v>
      </c>
      <c r="G1829" t="s">
        <v>29</v>
      </c>
      <c r="H1829" s="5">
        <v>71.959999999999994</v>
      </c>
      <c r="I1829" s="5">
        <v>71.962000000000003</v>
      </c>
      <c r="J1829" s="5">
        <v>-2.0000000000095402E-3</v>
      </c>
      <c r="K1829" s="5">
        <v>71.959999999999994</v>
      </c>
      <c r="L1829" s="5">
        <v>0</v>
      </c>
      <c r="M1829" t="str">
        <f>IF(ISERROR(VLOOKUP(A1829,'[1]Ecart validé'!$A:$A,1,FALSE)),Z1829,"Ecart Validé")</f>
        <v>valid</v>
      </c>
      <c r="R1829" t="s">
        <v>30</v>
      </c>
      <c r="X1829"/>
      <c r="Y1829"/>
      <c r="Z1829" t="s">
        <v>31</v>
      </c>
    </row>
    <row r="1830" spans="1:26" x14ac:dyDescent="0.3">
      <c r="A1830" t="s">
        <v>2868</v>
      </c>
      <c r="B1830" t="s">
        <v>2508</v>
      </c>
      <c r="C1830">
        <v>6391</v>
      </c>
      <c r="D1830" t="str">
        <f>+VLOOKUP(C1830,Param!K:L,2,FALSE)</f>
        <v>CASA DELFIN, S.A.</v>
      </c>
      <c r="E1830" t="s">
        <v>2865</v>
      </c>
      <c r="F1830" t="s">
        <v>37</v>
      </c>
      <c r="G1830" t="s">
        <v>29</v>
      </c>
      <c r="H1830" s="5">
        <v>27.52</v>
      </c>
      <c r="I1830" s="5">
        <v>27.517199999999999</v>
      </c>
      <c r="J1830" s="5">
        <v>2.8000000000005798E-3</v>
      </c>
      <c r="K1830" s="5">
        <v>27.52</v>
      </c>
      <c r="L1830" s="5">
        <v>0</v>
      </c>
      <c r="M1830" t="str">
        <f>IF(ISERROR(VLOOKUP(A1830,'[1]Ecart validé'!$A:$A,1,FALSE)),Z1830,"Ecart Validé")</f>
        <v>valid</v>
      </c>
      <c r="R1830" t="s">
        <v>30</v>
      </c>
      <c r="X1830"/>
      <c r="Y1830"/>
      <c r="Z1830" t="s">
        <v>31</v>
      </c>
    </row>
    <row r="1831" spans="1:26" x14ac:dyDescent="0.3">
      <c r="A1831" t="s">
        <v>2869</v>
      </c>
      <c r="B1831" t="s">
        <v>2508</v>
      </c>
      <c r="C1831">
        <v>23881</v>
      </c>
      <c r="D1831" t="str">
        <f>+VLOOKUP(C1831,Param!K:L,2,FALSE)</f>
        <v>GRUPO CONSTANT SERVICIOS EMPRESARIALES, S.L.</v>
      </c>
      <c r="E1831" t="s">
        <v>2870</v>
      </c>
      <c r="F1831" t="s">
        <v>28</v>
      </c>
      <c r="G1831" t="s">
        <v>29</v>
      </c>
      <c r="H1831" s="5">
        <v>2497.85</v>
      </c>
      <c r="I1831" s="5">
        <v>2497.8580000000002</v>
      </c>
      <c r="J1831" s="5">
        <v>-8.0000000002655707E-3</v>
      </c>
      <c r="K1831" s="5">
        <v>2497.85</v>
      </c>
      <c r="L1831" s="5">
        <v>0</v>
      </c>
      <c r="M1831" t="str">
        <f>IF(ISERROR(VLOOKUP(A1831,'[1]Ecart validé'!$A:$A,1,FALSE)),Z1831,"Ecart Validé")</f>
        <v>valid</v>
      </c>
      <c r="R1831" t="s">
        <v>30</v>
      </c>
      <c r="X1831"/>
      <c r="Y1831"/>
      <c r="Z1831" t="s">
        <v>31</v>
      </c>
    </row>
    <row r="1832" spans="1:26" x14ac:dyDescent="0.3">
      <c r="A1832" t="s">
        <v>2871</v>
      </c>
      <c r="B1832" t="s">
        <v>2508</v>
      </c>
      <c r="C1832">
        <v>23881</v>
      </c>
      <c r="D1832" t="str">
        <f>+VLOOKUP(C1832,Param!K:L,2,FALSE)</f>
        <v>GRUPO CONSTANT SERVICIOS EMPRESARIALES, S.L.</v>
      </c>
      <c r="E1832" t="s">
        <v>2870</v>
      </c>
      <c r="F1832" t="s">
        <v>33</v>
      </c>
      <c r="G1832" t="s">
        <v>29</v>
      </c>
      <c r="H1832" s="5">
        <v>15.45</v>
      </c>
      <c r="I1832" s="5">
        <v>15.4529</v>
      </c>
      <c r="J1832" s="5">
        <v>-2.9000000000003398E-3</v>
      </c>
      <c r="K1832" s="5">
        <v>15.45</v>
      </c>
      <c r="L1832" s="5">
        <v>0</v>
      </c>
      <c r="M1832" t="str">
        <f>IF(ISERROR(VLOOKUP(A1832,'[1]Ecart validé'!$A:$A,1,FALSE)),Z1832,"Ecart Validé")</f>
        <v>valid</v>
      </c>
      <c r="R1832" t="s">
        <v>30</v>
      </c>
      <c r="X1832"/>
      <c r="Y1832"/>
      <c r="Z1832" t="s">
        <v>31</v>
      </c>
    </row>
    <row r="1833" spans="1:26" x14ac:dyDescent="0.3">
      <c r="A1833" t="s">
        <v>2872</v>
      </c>
      <c r="B1833" t="s">
        <v>2508</v>
      </c>
      <c r="C1833">
        <v>23881</v>
      </c>
      <c r="D1833" t="str">
        <f>+VLOOKUP(C1833,Param!K:L,2,FALSE)</f>
        <v>GRUPO CONSTANT SERVICIOS EMPRESARIALES, S.L.</v>
      </c>
      <c r="E1833" t="s">
        <v>2870</v>
      </c>
      <c r="F1833" t="s">
        <v>35</v>
      </c>
      <c r="G1833" t="s">
        <v>29</v>
      </c>
      <c r="H1833" s="5">
        <v>1042.96</v>
      </c>
      <c r="I1833" s="5">
        <v>1042.9661000000001</v>
      </c>
      <c r="J1833" s="5">
        <v>-6.1000000000603896E-3</v>
      </c>
      <c r="K1833" s="5">
        <v>1042.96</v>
      </c>
      <c r="L1833" s="5">
        <v>0</v>
      </c>
      <c r="M1833" t="str">
        <f>IF(ISERROR(VLOOKUP(A1833,'[1]Ecart validé'!$A:$A,1,FALSE)),Z1833,"Ecart Validé")</f>
        <v>valid</v>
      </c>
      <c r="R1833" t="s">
        <v>30</v>
      </c>
      <c r="X1833"/>
      <c r="Y1833"/>
      <c r="Z1833" t="s">
        <v>31</v>
      </c>
    </row>
    <row r="1834" spans="1:26" x14ac:dyDescent="0.3">
      <c r="A1834" t="s">
        <v>2873</v>
      </c>
      <c r="B1834" t="s">
        <v>2508</v>
      </c>
      <c r="C1834">
        <v>23881</v>
      </c>
      <c r="D1834" t="str">
        <f>+VLOOKUP(C1834,Param!K:L,2,FALSE)</f>
        <v>GRUPO CONSTANT SERVICIOS EMPRESARIALES, S.L.</v>
      </c>
      <c r="E1834" t="s">
        <v>2870</v>
      </c>
      <c r="F1834" t="s">
        <v>37</v>
      </c>
      <c r="G1834" t="s">
        <v>29</v>
      </c>
      <c r="H1834" s="5">
        <v>703.91</v>
      </c>
      <c r="I1834" s="5">
        <v>703.90819999999997</v>
      </c>
      <c r="J1834" s="5">
        <v>1.8000000000029099E-3</v>
      </c>
      <c r="K1834" s="5">
        <v>703.91</v>
      </c>
      <c r="L1834" s="5">
        <v>0</v>
      </c>
      <c r="M1834" t="str">
        <f>IF(ISERROR(VLOOKUP(A1834,'[1]Ecart validé'!$A:$A,1,FALSE)),Z1834,"Ecart Validé")</f>
        <v>valid</v>
      </c>
      <c r="R1834" t="s">
        <v>30</v>
      </c>
      <c r="X1834"/>
      <c r="Y1834"/>
      <c r="Z1834" t="s">
        <v>31</v>
      </c>
    </row>
    <row r="1835" spans="1:26" x14ac:dyDescent="0.3">
      <c r="A1835" t="s">
        <v>2874</v>
      </c>
      <c r="B1835" t="s">
        <v>2508</v>
      </c>
      <c r="C1835">
        <v>27865</v>
      </c>
      <c r="D1835" t="str">
        <f>+VLOOKUP(C1835,Param!K:L,2,FALSE)</f>
        <v>GFL S.P.A.</v>
      </c>
      <c r="E1835" t="s">
        <v>2875</v>
      </c>
      <c r="F1835" t="s">
        <v>51</v>
      </c>
      <c r="G1835" t="s">
        <v>29</v>
      </c>
      <c r="H1835" s="5">
        <v>21.25</v>
      </c>
      <c r="I1835" s="5">
        <v>21.247699999999998</v>
      </c>
      <c r="J1835" s="5">
        <v>2.3000000000017399E-3</v>
      </c>
      <c r="K1835" s="5">
        <v>21.25</v>
      </c>
      <c r="L1835" s="5">
        <v>0</v>
      </c>
      <c r="M1835" t="str">
        <f>IF(ISERROR(VLOOKUP(A1835,'[1]Ecart validé'!$A:$A,1,FALSE)),Z1835,"Ecart Validé")</f>
        <v>valid</v>
      </c>
      <c r="R1835" t="s">
        <v>30</v>
      </c>
      <c r="X1835"/>
      <c r="Y1835"/>
      <c r="Z1835" t="s">
        <v>31</v>
      </c>
    </row>
    <row r="1836" spans="1:26" x14ac:dyDescent="0.3">
      <c r="A1836" t="s">
        <v>2876</v>
      </c>
      <c r="B1836" t="s">
        <v>2508</v>
      </c>
      <c r="C1836">
        <v>37416</v>
      </c>
      <c r="D1836" t="str">
        <f>+VLOOKUP(C1836,Param!K:L,2,FALSE)</f>
        <v>BRIDOR</v>
      </c>
      <c r="E1836" t="s">
        <v>2877</v>
      </c>
      <c r="F1836" t="s">
        <v>28</v>
      </c>
      <c r="G1836" t="s">
        <v>29</v>
      </c>
      <c r="H1836" s="5">
        <v>8828.49</v>
      </c>
      <c r="I1836" s="5">
        <v>8828.5180999999993</v>
      </c>
      <c r="J1836" s="5">
        <v>-2.80999999995401E-2</v>
      </c>
      <c r="K1836" s="5">
        <v>8828.49</v>
      </c>
      <c r="L1836" s="5">
        <v>0</v>
      </c>
      <c r="M1836" t="str">
        <f>IF(ISERROR(VLOOKUP(A1836,'[1]Ecart validé'!$A:$A,1,FALSE)),Z1836,"Ecart Validé")</f>
        <v>valid</v>
      </c>
      <c r="R1836" t="s">
        <v>30</v>
      </c>
      <c r="X1836"/>
      <c r="Y1836"/>
      <c r="Z1836" t="s">
        <v>31</v>
      </c>
    </row>
    <row r="1837" spans="1:26" x14ac:dyDescent="0.3">
      <c r="A1837" t="s">
        <v>2878</v>
      </c>
      <c r="B1837" t="s">
        <v>2508</v>
      </c>
      <c r="C1837">
        <v>37416</v>
      </c>
      <c r="D1837" t="str">
        <f>+VLOOKUP(C1837,Param!K:L,2,FALSE)</f>
        <v>BRIDOR</v>
      </c>
      <c r="E1837" t="s">
        <v>2877</v>
      </c>
      <c r="F1837" t="s">
        <v>33</v>
      </c>
      <c r="G1837" t="s">
        <v>29</v>
      </c>
      <c r="H1837" s="5">
        <v>349.31</v>
      </c>
      <c r="I1837" s="5">
        <v>349.39249999999998</v>
      </c>
      <c r="J1837" s="5">
        <v>-8.2499999999981796E-2</v>
      </c>
      <c r="K1837" s="5">
        <v>349.31</v>
      </c>
      <c r="L1837" s="5">
        <v>0</v>
      </c>
      <c r="M1837" t="str">
        <f>IF(ISERROR(VLOOKUP(A1837,'[1]Ecart validé'!$A:$A,1,FALSE)),Z1837,"Ecart Validé")</f>
        <v>valid</v>
      </c>
      <c r="R1837" t="s">
        <v>30</v>
      </c>
      <c r="X1837"/>
      <c r="Y1837"/>
      <c r="Z1837" t="s">
        <v>31</v>
      </c>
    </row>
    <row r="1838" spans="1:26" x14ac:dyDescent="0.3">
      <c r="A1838" t="s">
        <v>2879</v>
      </c>
      <c r="B1838" t="s">
        <v>2508</v>
      </c>
      <c r="C1838">
        <v>37416</v>
      </c>
      <c r="D1838" t="str">
        <f>+VLOOKUP(C1838,Param!K:L,2,FALSE)</f>
        <v>BRIDOR</v>
      </c>
      <c r="E1838" t="s">
        <v>2877</v>
      </c>
      <c r="F1838" t="s">
        <v>35</v>
      </c>
      <c r="G1838" t="s">
        <v>29</v>
      </c>
      <c r="H1838" s="5">
        <v>3232.19</v>
      </c>
      <c r="I1838" s="5">
        <v>3232.2955999999999</v>
      </c>
      <c r="J1838" s="5">
        <v>-0.10559999999986699</v>
      </c>
      <c r="K1838" s="5">
        <v>3232.19</v>
      </c>
      <c r="L1838" s="5">
        <v>0</v>
      </c>
      <c r="M1838" t="str">
        <f>IF(ISERROR(VLOOKUP(A1838,'[1]Ecart validé'!$A:$A,1,FALSE)),Z1838,"Ecart Validé")</f>
        <v>valid</v>
      </c>
      <c r="R1838" t="s">
        <v>30</v>
      </c>
      <c r="X1838"/>
      <c r="Y1838"/>
      <c r="Z1838" t="s">
        <v>31</v>
      </c>
    </row>
    <row r="1839" spans="1:26" x14ac:dyDescent="0.3">
      <c r="A1839" t="s">
        <v>2880</v>
      </c>
      <c r="B1839" t="s">
        <v>2508</v>
      </c>
      <c r="C1839">
        <v>37416</v>
      </c>
      <c r="D1839" t="str">
        <f>+VLOOKUP(C1839,Param!K:L,2,FALSE)</f>
        <v>BRIDOR</v>
      </c>
      <c r="E1839" t="s">
        <v>2877</v>
      </c>
      <c r="F1839" t="s">
        <v>37</v>
      </c>
      <c r="G1839" t="s">
        <v>29</v>
      </c>
      <c r="H1839" s="5">
        <v>1995.49</v>
      </c>
      <c r="I1839" s="5">
        <v>1995.4853000000001</v>
      </c>
      <c r="J1839" s="5">
        <v>4.6999999999570701E-3</v>
      </c>
      <c r="K1839" s="5">
        <v>1995.49</v>
      </c>
      <c r="L1839" s="5">
        <v>0</v>
      </c>
      <c r="M1839" t="str">
        <f>IF(ISERROR(VLOOKUP(A1839,'[1]Ecart validé'!$A:$A,1,FALSE)),Z1839,"Ecart Validé")</f>
        <v>valid</v>
      </c>
      <c r="R1839" t="s">
        <v>30</v>
      </c>
      <c r="X1839"/>
      <c r="Y1839"/>
      <c r="Z1839" t="s">
        <v>31</v>
      </c>
    </row>
    <row r="1840" spans="1:26" x14ac:dyDescent="0.3">
      <c r="A1840" t="s">
        <v>2881</v>
      </c>
      <c r="B1840" t="s">
        <v>2508</v>
      </c>
      <c r="C1840">
        <v>41335</v>
      </c>
      <c r="D1840" t="str">
        <f>+VLOOKUP(C1840,Param!K:L,2,FALSE)</f>
        <v>VOLKSWAGEN RENTING, S.A.</v>
      </c>
      <c r="E1840" t="s">
        <v>2882</v>
      </c>
      <c r="F1840" t="s">
        <v>51</v>
      </c>
      <c r="G1840" t="s">
        <v>29</v>
      </c>
      <c r="H1840" s="5">
        <v>9725.42</v>
      </c>
      <c r="I1840" s="5">
        <v>9725.42</v>
      </c>
      <c r="J1840" s="5">
        <v>0</v>
      </c>
      <c r="K1840" s="5">
        <v>9725.42</v>
      </c>
      <c r="L1840" s="5">
        <v>0</v>
      </c>
      <c r="M1840" t="str">
        <f>IF(ISERROR(VLOOKUP(A1840,'[1]Ecart validé'!$A:$A,1,FALSE)),Z1840,"Ecart Validé")</f>
        <v>valid</v>
      </c>
      <c r="R1840" t="s">
        <v>30</v>
      </c>
      <c r="X1840"/>
      <c r="Y1840"/>
      <c r="Z1840" t="s">
        <v>31</v>
      </c>
    </row>
    <row r="1841" spans="1:26" x14ac:dyDescent="0.3">
      <c r="A1841" t="s">
        <v>2883</v>
      </c>
      <c r="B1841" t="s">
        <v>2508</v>
      </c>
      <c r="C1841">
        <v>76903</v>
      </c>
      <c r="D1841" t="str">
        <f>+VLOOKUP(C1841,Param!K:L,2,FALSE)</f>
        <v>BAYRON REALIZACIÓN GRÁFICA, S.L.</v>
      </c>
      <c r="E1841" t="s">
        <v>2884</v>
      </c>
      <c r="F1841" t="s">
        <v>28</v>
      </c>
      <c r="G1841" t="s">
        <v>29</v>
      </c>
      <c r="H1841" s="5">
        <v>2545.42</v>
      </c>
      <c r="I1841" s="5">
        <v>2545.4202</v>
      </c>
      <c r="J1841" s="5">
        <v>-1.99999999949795E-4</v>
      </c>
      <c r="K1841" s="5">
        <v>2545.42</v>
      </c>
      <c r="L1841" s="5">
        <v>0</v>
      </c>
      <c r="M1841" t="str">
        <f>IF(ISERROR(VLOOKUP(A1841,'[1]Ecart validé'!$A:$A,1,FALSE)),Z1841,"Ecart Validé")</f>
        <v>valid</v>
      </c>
      <c r="R1841" t="s">
        <v>30</v>
      </c>
      <c r="X1841"/>
      <c r="Y1841"/>
      <c r="Z1841" t="s">
        <v>31</v>
      </c>
    </row>
    <row r="1842" spans="1:26" x14ac:dyDescent="0.3">
      <c r="A1842" t="s">
        <v>2885</v>
      </c>
      <c r="B1842" t="s">
        <v>2508</v>
      </c>
      <c r="C1842">
        <v>76903</v>
      </c>
      <c r="D1842" t="str">
        <f>+VLOOKUP(C1842,Param!K:L,2,FALSE)</f>
        <v>BAYRON REALIZACIÓN GRÁFICA, S.L.</v>
      </c>
      <c r="E1842" t="s">
        <v>2884</v>
      </c>
      <c r="F1842" t="s">
        <v>33</v>
      </c>
      <c r="G1842" t="s">
        <v>29</v>
      </c>
      <c r="H1842" s="5">
        <v>275.08</v>
      </c>
      <c r="I1842" s="5">
        <v>275.08229999999998</v>
      </c>
      <c r="J1842" s="5">
        <v>-2.29999999999108E-3</v>
      </c>
      <c r="K1842" s="5">
        <v>275.08</v>
      </c>
      <c r="L1842" s="5">
        <v>0</v>
      </c>
      <c r="M1842" t="str">
        <f>IF(ISERROR(VLOOKUP(A1842,'[1]Ecart validé'!$A:$A,1,FALSE)),Z1842,"Ecart Validé")</f>
        <v>valid</v>
      </c>
      <c r="R1842" t="s">
        <v>30</v>
      </c>
      <c r="X1842"/>
      <c r="Y1842"/>
      <c r="Z1842" t="s">
        <v>31</v>
      </c>
    </row>
    <row r="1843" spans="1:26" x14ac:dyDescent="0.3">
      <c r="A1843" t="s">
        <v>2886</v>
      </c>
      <c r="B1843" t="s">
        <v>2508</v>
      </c>
      <c r="C1843">
        <v>76903</v>
      </c>
      <c r="D1843" t="str">
        <f>+VLOOKUP(C1843,Param!K:L,2,FALSE)</f>
        <v>BAYRON REALIZACIÓN GRÁFICA, S.L.</v>
      </c>
      <c r="E1843" t="s">
        <v>2884</v>
      </c>
      <c r="F1843" t="s">
        <v>35</v>
      </c>
      <c r="G1843" t="s">
        <v>29</v>
      </c>
      <c r="H1843" s="5">
        <v>473.56</v>
      </c>
      <c r="I1843" s="5">
        <v>473.565</v>
      </c>
      <c r="J1843" s="5">
        <v>-4.9999999999954499E-3</v>
      </c>
      <c r="K1843" s="5">
        <v>473.56</v>
      </c>
      <c r="L1843" s="5">
        <v>0</v>
      </c>
      <c r="M1843" t="str">
        <f>IF(ISERROR(VLOOKUP(A1843,'[1]Ecart validé'!$A:$A,1,FALSE)),Z1843,"Ecart Validé")</f>
        <v>valid</v>
      </c>
      <c r="R1843" t="s">
        <v>30</v>
      </c>
      <c r="X1843"/>
      <c r="Y1843"/>
      <c r="Z1843" t="s">
        <v>31</v>
      </c>
    </row>
    <row r="1844" spans="1:26" x14ac:dyDescent="0.3">
      <c r="A1844" t="s">
        <v>2887</v>
      </c>
      <c r="B1844" t="s">
        <v>2508</v>
      </c>
      <c r="C1844">
        <v>76903</v>
      </c>
      <c r="D1844" t="str">
        <f>+VLOOKUP(C1844,Param!K:L,2,FALSE)</f>
        <v>BAYRON REALIZACIÓN GRÁFICA, S.L.</v>
      </c>
      <c r="E1844" t="s">
        <v>2884</v>
      </c>
      <c r="F1844" t="s">
        <v>37</v>
      </c>
      <c r="G1844" t="s">
        <v>29</v>
      </c>
      <c r="H1844" s="5">
        <v>232.5</v>
      </c>
      <c r="I1844" s="5">
        <v>232.49469999999999</v>
      </c>
      <c r="J1844" s="5">
        <v>5.3000000000054098E-3</v>
      </c>
      <c r="K1844" s="5">
        <v>232.5</v>
      </c>
      <c r="L1844" s="5">
        <v>0</v>
      </c>
      <c r="M1844" t="str">
        <f>IF(ISERROR(VLOOKUP(A1844,'[1]Ecart validé'!$A:$A,1,FALSE)),Z1844,"Ecart Validé")</f>
        <v>valid</v>
      </c>
      <c r="R1844" t="s">
        <v>30</v>
      </c>
      <c r="X1844"/>
      <c r="Y1844"/>
      <c r="Z1844" t="s">
        <v>31</v>
      </c>
    </row>
    <row r="1845" spans="1:26" x14ac:dyDescent="0.3">
      <c r="A1845" t="s">
        <v>2888</v>
      </c>
      <c r="B1845" t="s">
        <v>2508</v>
      </c>
      <c r="C1845">
        <v>83746</v>
      </c>
      <c r="D1845" t="str">
        <f>+VLOOKUP(C1845,Param!K:L,2,FALSE)</f>
        <v>COMPANYIA GENERAL CARNIA, S.A.</v>
      </c>
      <c r="E1845" t="s">
        <v>2889</v>
      </c>
      <c r="F1845" t="s">
        <v>28</v>
      </c>
      <c r="G1845" t="s">
        <v>29</v>
      </c>
      <c r="H1845" s="5">
        <v>1374.45</v>
      </c>
      <c r="I1845" s="5">
        <v>1374.4494</v>
      </c>
      <c r="J1845" s="5">
        <v>6.0000000007676103E-4</v>
      </c>
      <c r="K1845" s="5">
        <v>1374.45</v>
      </c>
      <c r="L1845" s="5">
        <v>0</v>
      </c>
      <c r="M1845" t="str">
        <f>IF(ISERROR(VLOOKUP(A1845,'[1]Ecart validé'!$A:$A,1,FALSE)),Z1845,"Ecart Validé")</f>
        <v>valid</v>
      </c>
      <c r="R1845" t="s">
        <v>30</v>
      </c>
      <c r="X1845"/>
      <c r="Y1845"/>
      <c r="Z1845" t="s">
        <v>31</v>
      </c>
    </row>
    <row r="1846" spans="1:26" x14ac:dyDescent="0.3">
      <c r="A1846" t="s">
        <v>2890</v>
      </c>
      <c r="B1846" t="s">
        <v>2508</v>
      </c>
      <c r="C1846">
        <v>83746</v>
      </c>
      <c r="D1846" t="str">
        <f>+VLOOKUP(C1846,Param!K:L,2,FALSE)</f>
        <v>COMPANYIA GENERAL CARNIA, S.A.</v>
      </c>
      <c r="E1846" t="s">
        <v>2889</v>
      </c>
      <c r="F1846" t="s">
        <v>33</v>
      </c>
      <c r="G1846" t="s">
        <v>29</v>
      </c>
      <c r="H1846" s="5">
        <v>4.41</v>
      </c>
      <c r="I1846" s="5">
        <v>4.4077999999999999</v>
      </c>
      <c r="J1846" s="5">
        <v>2.2000000000002001E-3</v>
      </c>
      <c r="K1846" s="5">
        <v>4.41</v>
      </c>
      <c r="L1846" s="5">
        <v>0</v>
      </c>
      <c r="M1846" t="str">
        <f>IF(ISERROR(VLOOKUP(A1846,'[1]Ecart validé'!$A:$A,1,FALSE)),Z1846,"Ecart Validé")</f>
        <v>valid</v>
      </c>
      <c r="R1846" t="s">
        <v>30</v>
      </c>
      <c r="X1846"/>
      <c r="Y1846"/>
      <c r="Z1846" t="s">
        <v>31</v>
      </c>
    </row>
    <row r="1847" spans="1:26" x14ac:dyDescent="0.3">
      <c r="A1847" t="s">
        <v>2891</v>
      </c>
      <c r="B1847" t="s">
        <v>2508</v>
      </c>
      <c r="C1847">
        <v>83746</v>
      </c>
      <c r="D1847" t="str">
        <f>+VLOOKUP(C1847,Param!K:L,2,FALSE)</f>
        <v>COMPANYIA GENERAL CARNIA, S.A.</v>
      </c>
      <c r="E1847" t="s">
        <v>2889</v>
      </c>
      <c r="F1847" t="s">
        <v>35</v>
      </c>
      <c r="G1847" t="s">
        <v>29</v>
      </c>
      <c r="H1847" s="5">
        <v>286.86</v>
      </c>
      <c r="I1847" s="5">
        <v>286.8578</v>
      </c>
      <c r="J1847" s="5">
        <v>2.2000000000161799E-3</v>
      </c>
      <c r="K1847" s="5">
        <v>286.86</v>
      </c>
      <c r="L1847" s="5">
        <v>0</v>
      </c>
      <c r="M1847" t="str">
        <f>IF(ISERROR(VLOOKUP(A1847,'[1]Ecart validé'!$A:$A,1,FALSE)),Z1847,"Ecart Validé")</f>
        <v>valid</v>
      </c>
      <c r="R1847" t="s">
        <v>30</v>
      </c>
      <c r="X1847"/>
      <c r="Y1847"/>
      <c r="Z1847" t="s">
        <v>31</v>
      </c>
    </row>
    <row r="1848" spans="1:26" x14ac:dyDescent="0.3">
      <c r="A1848" t="s">
        <v>2892</v>
      </c>
      <c r="B1848" t="s">
        <v>2508</v>
      </c>
      <c r="C1848">
        <v>83746</v>
      </c>
      <c r="D1848" t="str">
        <f>+VLOOKUP(C1848,Param!K:L,2,FALSE)</f>
        <v>COMPANYIA GENERAL CARNIA, S.A.</v>
      </c>
      <c r="E1848" t="s">
        <v>2889</v>
      </c>
      <c r="F1848" t="s">
        <v>37</v>
      </c>
      <c r="G1848" t="s">
        <v>29</v>
      </c>
      <c r="H1848" s="5">
        <v>205.37</v>
      </c>
      <c r="I1848" s="5">
        <v>205.36840000000001</v>
      </c>
      <c r="J1848" s="5">
        <v>1.59999999999627E-3</v>
      </c>
      <c r="K1848" s="5">
        <v>205.37</v>
      </c>
      <c r="L1848" s="5">
        <v>0</v>
      </c>
      <c r="M1848" t="str">
        <f>IF(ISERROR(VLOOKUP(A1848,'[1]Ecart validé'!$A:$A,1,FALSE)),Z1848,"Ecart Validé")</f>
        <v>valid</v>
      </c>
      <c r="R1848" t="s">
        <v>30</v>
      </c>
      <c r="X1848"/>
      <c r="Y1848"/>
      <c r="Z1848" t="s">
        <v>31</v>
      </c>
    </row>
    <row r="1849" spans="1:26" x14ac:dyDescent="0.3">
      <c r="A1849" t="s">
        <v>2893</v>
      </c>
      <c r="B1849" t="s">
        <v>2508</v>
      </c>
      <c r="C1849">
        <v>97073</v>
      </c>
      <c r="D1849" t="str">
        <f>+VLOOKUP(C1849,Param!K:L,2,FALSE)</f>
        <v>GENERAL MARKETS FOOD SERVICE IBERICA, S.L.U.</v>
      </c>
      <c r="E1849" t="s">
        <v>2894</v>
      </c>
      <c r="F1849" t="s">
        <v>28</v>
      </c>
      <c r="G1849" t="s">
        <v>29</v>
      </c>
      <c r="H1849" s="5">
        <v>9528.2000000000007</v>
      </c>
      <c r="I1849" s="5">
        <v>9528.2000000000007</v>
      </c>
      <c r="J1849" s="5">
        <v>0</v>
      </c>
      <c r="K1849" s="5">
        <v>9528.2000000000007</v>
      </c>
      <c r="L1849" s="5">
        <v>0</v>
      </c>
      <c r="M1849" t="str">
        <f>IF(ISERROR(VLOOKUP(A1849,'[1]Ecart validé'!$A:$A,1,FALSE)),Z1849,"Ecart Validé")</f>
        <v>valid</v>
      </c>
      <c r="R1849" t="s">
        <v>30</v>
      </c>
      <c r="X1849"/>
      <c r="Y1849"/>
      <c r="Z1849" t="s">
        <v>31</v>
      </c>
    </row>
    <row r="1850" spans="1:26" x14ac:dyDescent="0.3">
      <c r="A1850" t="s">
        <v>2895</v>
      </c>
      <c r="B1850" t="s">
        <v>2508</v>
      </c>
      <c r="C1850">
        <v>97073</v>
      </c>
      <c r="D1850" t="str">
        <f>+VLOOKUP(C1850,Param!K:L,2,FALSE)</f>
        <v>GENERAL MARKETS FOOD SERVICE IBERICA, S.L.U.</v>
      </c>
      <c r="E1850" t="s">
        <v>2894</v>
      </c>
      <c r="F1850" t="s">
        <v>33</v>
      </c>
      <c r="G1850" t="s">
        <v>29</v>
      </c>
      <c r="H1850" s="5">
        <v>607.42999999999995</v>
      </c>
      <c r="I1850" s="5">
        <v>607.43010000000004</v>
      </c>
      <c r="J1850" s="5">
        <v>-1.00000000088584E-4</v>
      </c>
      <c r="K1850" s="5">
        <v>607.42999999999995</v>
      </c>
      <c r="L1850" s="5">
        <v>0</v>
      </c>
      <c r="M1850" t="str">
        <f>IF(ISERROR(VLOOKUP(A1850,'[1]Ecart validé'!$A:$A,1,FALSE)),Z1850,"Ecart Validé")</f>
        <v>valid</v>
      </c>
      <c r="R1850" t="s">
        <v>30</v>
      </c>
      <c r="X1850"/>
      <c r="Y1850"/>
      <c r="Z1850" t="s">
        <v>31</v>
      </c>
    </row>
    <row r="1851" spans="1:26" x14ac:dyDescent="0.3">
      <c r="A1851" t="s">
        <v>2896</v>
      </c>
      <c r="B1851" t="s">
        <v>2508</v>
      </c>
      <c r="C1851">
        <v>97073</v>
      </c>
      <c r="D1851" t="str">
        <f>+VLOOKUP(C1851,Param!K:L,2,FALSE)</f>
        <v>GENERAL MARKETS FOOD SERVICE IBERICA, S.L.U.</v>
      </c>
      <c r="E1851" t="s">
        <v>2894</v>
      </c>
      <c r="F1851" t="s">
        <v>35</v>
      </c>
      <c r="G1851" t="s">
        <v>29</v>
      </c>
      <c r="H1851" s="5">
        <v>3438.52</v>
      </c>
      <c r="I1851" s="5">
        <v>3438.5171</v>
      </c>
      <c r="J1851" s="5">
        <v>2.8999999999541602E-3</v>
      </c>
      <c r="K1851" s="5">
        <v>3438.52</v>
      </c>
      <c r="L1851" s="5">
        <v>0</v>
      </c>
      <c r="M1851" t="str">
        <f>IF(ISERROR(VLOOKUP(A1851,'[1]Ecart validé'!$A:$A,1,FALSE)),Z1851,"Ecart Validé")</f>
        <v>valid</v>
      </c>
      <c r="R1851" t="s">
        <v>30</v>
      </c>
      <c r="X1851"/>
      <c r="Y1851"/>
      <c r="Z1851" t="s">
        <v>31</v>
      </c>
    </row>
    <row r="1852" spans="1:26" x14ac:dyDescent="0.3">
      <c r="A1852" t="s">
        <v>2897</v>
      </c>
      <c r="B1852" t="s">
        <v>2508</v>
      </c>
      <c r="C1852">
        <v>97073</v>
      </c>
      <c r="D1852" t="str">
        <f>+VLOOKUP(C1852,Param!K:L,2,FALSE)</f>
        <v>GENERAL MARKETS FOOD SERVICE IBERICA, S.L.U.</v>
      </c>
      <c r="E1852" t="s">
        <v>2894</v>
      </c>
      <c r="F1852" t="s">
        <v>37</v>
      </c>
      <c r="G1852" t="s">
        <v>29</v>
      </c>
      <c r="H1852" s="5">
        <v>2878.3</v>
      </c>
      <c r="I1852" s="5">
        <v>2878.3072000000002</v>
      </c>
      <c r="J1852" s="5">
        <v>-7.2000000000116398E-3</v>
      </c>
      <c r="K1852" s="5">
        <v>2878.3</v>
      </c>
      <c r="L1852" s="5">
        <v>0</v>
      </c>
      <c r="M1852" t="str">
        <f>IF(ISERROR(VLOOKUP(A1852,'[1]Ecart validé'!$A:$A,1,FALSE)),Z1852,"Ecart Validé")</f>
        <v>valid</v>
      </c>
      <c r="R1852" t="s">
        <v>30</v>
      </c>
      <c r="X1852"/>
      <c r="Y1852"/>
      <c r="Z1852" t="s">
        <v>31</v>
      </c>
    </row>
    <row r="1853" spans="1:26" x14ac:dyDescent="0.3">
      <c r="A1853" t="s">
        <v>2898</v>
      </c>
      <c r="B1853" t="s">
        <v>2508</v>
      </c>
      <c r="C1853">
        <v>99861</v>
      </c>
      <c r="D1853" t="str">
        <f>+VLOOKUP(C1853,Param!K:L,2,FALSE)</f>
        <v>ALMEIDA &amp; XAVIER, LDA (SANIAX)</v>
      </c>
      <c r="E1853" t="s">
        <v>2899</v>
      </c>
      <c r="F1853" t="s">
        <v>28</v>
      </c>
      <c r="G1853" t="s">
        <v>29</v>
      </c>
      <c r="H1853" s="5">
        <v>7.87</v>
      </c>
      <c r="I1853" s="5">
        <v>7.8651</v>
      </c>
      <c r="J1853" s="5">
        <v>4.9000000000001204E-3</v>
      </c>
      <c r="K1853" s="5">
        <v>7.87</v>
      </c>
      <c r="L1853" s="5">
        <v>0</v>
      </c>
      <c r="M1853" t="str">
        <f>IF(ISERROR(VLOOKUP(A1853,'[1]Ecart validé'!$A:$A,1,FALSE)),Z1853,"Ecart Validé")</f>
        <v>valid</v>
      </c>
      <c r="R1853" t="s">
        <v>30</v>
      </c>
      <c r="X1853"/>
      <c r="Y1853"/>
      <c r="Z1853" t="s">
        <v>31</v>
      </c>
    </row>
    <row r="1854" spans="1:26" x14ac:dyDescent="0.3">
      <c r="A1854" t="s">
        <v>2900</v>
      </c>
      <c r="B1854" t="s">
        <v>2508</v>
      </c>
      <c r="C1854">
        <v>100387</v>
      </c>
      <c r="D1854" t="str">
        <f>+VLOOKUP(C1854,Param!K:L,2,FALSE)</f>
        <v>GROUPE GM PENINSULA IBERICA, S.A.</v>
      </c>
      <c r="E1854" t="s">
        <v>2901</v>
      </c>
      <c r="F1854" t="s">
        <v>28</v>
      </c>
      <c r="G1854" t="s">
        <v>29</v>
      </c>
      <c r="H1854" s="5">
        <v>336.8</v>
      </c>
      <c r="I1854" s="5">
        <v>336.79539999999997</v>
      </c>
      <c r="J1854" s="5">
        <v>4.6000000000390104E-3</v>
      </c>
      <c r="K1854" s="5">
        <v>336.8</v>
      </c>
      <c r="L1854" s="5">
        <v>0</v>
      </c>
      <c r="M1854" t="str">
        <f>IF(ISERROR(VLOOKUP(A1854,'[1]Ecart validé'!$A:$A,1,FALSE)),Z1854,"Ecart Validé")</f>
        <v>valid</v>
      </c>
      <c r="R1854" t="s">
        <v>30</v>
      </c>
      <c r="X1854"/>
      <c r="Y1854"/>
      <c r="Z1854" t="s">
        <v>31</v>
      </c>
    </row>
    <row r="1855" spans="1:26" x14ac:dyDescent="0.3">
      <c r="A1855" t="s">
        <v>2902</v>
      </c>
      <c r="B1855" t="s">
        <v>2508</v>
      </c>
      <c r="C1855">
        <v>100387</v>
      </c>
      <c r="D1855" t="str">
        <f>+VLOOKUP(C1855,Param!K:L,2,FALSE)</f>
        <v>GROUPE GM PENINSULA IBERICA, S.A.</v>
      </c>
      <c r="E1855" t="s">
        <v>2901</v>
      </c>
      <c r="F1855" t="s">
        <v>35</v>
      </c>
      <c r="G1855" t="s">
        <v>29</v>
      </c>
      <c r="H1855" s="5">
        <v>248.63</v>
      </c>
      <c r="I1855" s="5">
        <v>248.636</v>
      </c>
      <c r="J1855" s="5">
        <v>-6.0000000000002196E-3</v>
      </c>
      <c r="K1855" s="5">
        <v>248.63</v>
      </c>
      <c r="L1855" s="5">
        <v>0</v>
      </c>
      <c r="M1855" t="str">
        <f>IF(ISERROR(VLOOKUP(A1855,'[1]Ecart validé'!$A:$A,1,FALSE)),Z1855,"Ecart Validé")</f>
        <v>valid</v>
      </c>
      <c r="R1855" t="s">
        <v>30</v>
      </c>
      <c r="X1855"/>
      <c r="Y1855"/>
      <c r="Z1855" t="s">
        <v>31</v>
      </c>
    </row>
    <row r="1856" spans="1:26" x14ac:dyDescent="0.3">
      <c r="A1856" t="s">
        <v>2903</v>
      </c>
      <c r="B1856" t="s">
        <v>2508</v>
      </c>
      <c r="C1856">
        <v>100387</v>
      </c>
      <c r="D1856" t="str">
        <f>+VLOOKUP(C1856,Param!K:L,2,FALSE)</f>
        <v>GROUPE GM PENINSULA IBERICA, S.A.</v>
      </c>
      <c r="E1856" t="s">
        <v>2901</v>
      </c>
      <c r="F1856" t="s">
        <v>37</v>
      </c>
      <c r="G1856" t="s">
        <v>29</v>
      </c>
      <c r="H1856" s="5">
        <v>85.04</v>
      </c>
      <c r="I1856" s="5">
        <v>85.040199999999999</v>
      </c>
      <c r="J1856" s="5">
        <v>-1.99999999992428E-4</v>
      </c>
      <c r="K1856" s="5">
        <v>85.04</v>
      </c>
      <c r="L1856" s="5">
        <v>0</v>
      </c>
      <c r="M1856" t="str">
        <f>IF(ISERROR(VLOOKUP(A1856,'[1]Ecart validé'!$A:$A,1,FALSE)),Z1856,"Ecart Validé")</f>
        <v>valid</v>
      </c>
      <c r="R1856" t="s">
        <v>30</v>
      </c>
      <c r="X1856"/>
      <c r="Y1856"/>
      <c r="Z1856" t="s">
        <v>31</v>
      </c>
    </row>
    <row r="1857" spans="1:26" x14ac:dyDescent="0.3">
      <c r="A1857" t="s">
        <v>2904</v>
      </c>
      <c r="B1857" t="s">
        <v>2508</v>
      </c>
      <c r="C1857">
        <v>100652</v>
      </c>
      <c r="D1857" t="str">
        <f>+VLOOKUP(C1857,Param!K:L,2,FALSE)</f>
        <v>MESTRIMAGEM, LDA</v>
      </c>
      <c r="E1857" t="s">
        <v>2905</v>
      </c>
      <c r="F1857" t="s">
        <v>28</v>
      </c>
      <c r="G1857" t="s">
        <v>29</v>
      </c>
      <c r="H1857" s="5">
        <v>39.42</v>
      </c>
      <c r="I1857" s="5">
        <v>39.42</v>
      </c>
      <c r="J1857" s="5">
        <v>0</v>
      </c>
      <c r="K1857" s="5">
        <v>39.42</v>
      </c>
      <c r="L1857" s="5">
        <v>0</v>
      </c>
      <c r="M1857" t="str">
        <f>IF(ISERROR(VLOOKUP(A1857,'[1]Ecart validé'!$A:$A,1,FALSE)),Z1857,"Ecart Validé")</f>
        <v>valid</v>
      </c>
      <c r="R1857" t="s">
        <v>30</v>
      </c>
      <c r="X1857"/>
      <c r="Y1857"/>
      <c r="Z1857" t="s">
        <v>31</v>
      </c>
    </row>
    <row r="1858" spans="1:26" x14ac:dyDescent="0.3">
      <c r="A1858" t="s">
        <v>2906</v>
      </c>
      <c r="B1858" t="s">
        <v>2508</v>
      </c>
      <c r="C1858">
        <v>105990</v>
      </c>
      <c r="D1858" t="str">
        <f>+VLOOKUP(C1858,Param!K:L,2,FALSE)</f>
        <v>MANCIVENT, S.L.</v>
      </c>
      <c r="E1858" t="s">
        <v>2907</v>
      </c>
      <c r="F1858" t="s">
        <v>28</v>
      </c>
      <c r="G1858" t="s">
        <v>29</v>
      </c>
      <c r="H1858" s="5">
        <v>100.53</v>
      </c>
      <c r="I1858" s="5">
        <v>100.52509999999999</v>
      </c>
      <c r="J1858" s="5">
        <v>4.9000000000063403E-3</v>
      </c>
      <c r="K1858" s="5">
        <v>100.53</v>
      </c>
      <c r="L1858" s="5">
        <v>0</v>
      </c>
      <c r="M1858" t="str">
        <f>IF(ISERROR(VLOOKUP(A1858,'[1]Ecart validé'!$A:$A,1,FALSE)),Z1858,"Ecart Validé")</f>
        <v>valid</v>
      </c>
      <c r="R1858" t="s">
        <v>30</v>
      </c>
      <c r="X1858"/>
      <c r="Y1858"/>
      <c r="Z1858" t="s">
        <v>31</v>
      </c>
    </row>
    <row r="1859" spans="1:26" x14ac:dyDescent="0.3">
      <c r="A1859" t="s">
        <v>2908</v>
      </c>
      <c r="B1859" t="s">
        <v>2508</v>
      </c>
      <c r="C1859">
        <v>105990</v>
      </c>
      <c r="D1859" t="str">
        <f>+VLOOKUP(C1859,Param!K:L,2,FALSE)</f>
        <v>MANCIVENT, S.L.</v>
      </c>
      <c r="E1859" t="s">
        <v>2907</v>
      </c>
      <c r="F1859" t="s">
        <v>33</v>
      </c>
      <c r="G1859" t="s">
        <v>29</v>
      </c>
      <c r="H1859" s="5">
        <v>91.48</v>
      </c>
      <c r="I1859" s="5">
        <v>91.484999999999999</v>
      </c>
      <c r="J1859" s="5">
        <v>-4.9999999999954499E-3</v>
      </c>
      <c r="K1859" s="5">
        <v>91.48</v>
      </c>
      <c r="L1859" s="5">
        <v>0</v>
      </c>
      <c r="M1859" t="str">
        <f>IF(ISERROR(VLOOKUP(A1859,'[1]Ecart validé'!$A:$A,1,FALSE)),Z1859,"Ecart Validé")</f>
        <v>valid</v>
      </c>
      <c r="R1859" t="s">
        <v>30</v>
      </c>
      <c r="X1859"/>
      <c r="Y1859"/>
      <c r="Z1859" t="s">
        <v>31</v>
      </c>
    </row>
    <row r="1860" spans="1:26" x14ac:dyDescent="0.3">
      <c r="A1860" t="s">
        <v>2909</v>
      </c>
      <c r="B1860" t="s">
        <v>2508</v>
      </c>
      <c r="C1860">
        <v>105990</v>
      </c>
      <c r="D1860" t="str">
        <f>+VLOOKUP(C1860,Param!K:L,2,FALSE)</f>
        <v>MANCIVENT, S.L.</v>
      </c>
      <c r="E1860" t="s">
        <v>2907</v>
      </c>
      <c r="F1860" t="s">
        <v>35</v>
      </c>
      <c r="G1860" t="s">
        <v>29</v>
      </c>
      <c r="H1860" s="5">
        <v>27.99</v>
      </c>
      <c r="I1860" s="5">
        <v>27.991</v>
      </c>
      <c r="J1860" s="5">
        <v>-1.00000000000122E-3</v>
      </c>
      <c r="K1860" s="5">
        <v>27.99</v>
      </c>
      <c r="L1860" s="5">
        <v>0</v>
      </c>
      <c r="M1860" t="str">
        <f>IF(ISERROR(VLOOKUP(A1860,'[1]Ecart validé'!$A:$A,1,FALSE)),Z1860,"Ecart Validé")</f>
        <v>valid</v>
      </c>
      <c r="R1860" t="s">
        <v>30</v>
      </c>
      <c r="X1860"/>
      <c r="Y1860"/>
      <c r="Z1860" t="s">
        <v>31</v>
      </c>
    </row>
    <row r="1861" spans="1:26" x14ac:dyDescent="0.3">
      <c r="A1861" t="s">
        <v>2910</v>
      </c>
      <c r="B1861" t="s">
        <v>2508</v>
      </c>
      <c r="C1861">
        <v>109542</v>
      </c>
      <c r="D1861" t="str">
        <f>+VLOOKUP(C1861,Param!K:L,2,FALSE)</f>
        <v>NUEVA COCINA MEDITERRANEA 2002, S.L.</v>
      </c>
      <c r="E1861" t="s">
        <v>2911</v>
      </c>
      <c r="F1861" t="s">
        <v>28</v>
      </c>
      <c r="G1861" t="s">
        <v>29</v>
      </c>
      <c r="H1861" s="5">
        <v>416.01</v>
      </c>
      <c r="I1861" s="5">
        <v>416.00760000000002</v>
      </c>
      <c r="J1861" s="5">
        <v>2.3999999999659801E-3</v>
      </c>
      <c r="K1861" s="5">
        <v>416.01</v>
      </c>
      <c r="L1861" s="5">
        <v>0</v>
      </c>
      <c r="M1861" t="str">
        <f>IF(ISERROR(VLOOKUP(A1861,'[1]Ecart validé'!$A:$A,1,FALSE)),Z1861,"Ecart Validé")</f>
        <v>valid</v>
      </c>
      <c r="R1861" t="s">
        <v>30</v>
      </c>
      <c r="X1861"/>
      <c r="Y1861"/>
      <c r="Z1861" t="s">
        <v>31</v>
      </c>
    </row>
    <row r="1862" spans="1:26" x14ac:dyDescent="0.3">
      <c r="A1862" t="s">
        <v>2912</v>
      </c>
      <c r="B1862" t="s">
        <v>2508</v>
      </c>
      <c r="C1862">
        <v>109542</v>
      </c>
      <c r="D1862" t="str">
        <f>+VLOOKUP(C1862,Param!K:L,2,FALSE)</f>
        <v>NUEVA COCINA MEDITERRANEA 2002, S.L.</v>
      </c>
      <c r="E1862" t="s">
        <v>2911</v>
      </c>
      <c r="F1862" t="s">
        <v>33</v>
      </c>
      <c r="G1862" t="s">
        <v>29</v>
      </c>
      <c r="H1862" s="5">
        <v>26</v>
      </c>
      <c r="I1862" s="5">
        <v>25.996300000000002</v>
      </c>
      <c r="J1862" s="5">
        <v>3.6999999999984801E-3</v>
      </c>
      <c r="K1862" s="5">
        <v>26</v>
      </c>
      <c r="L1862" s="5">
        <v>0</v>
      </c>
      <c r="M1862" t="str">
        <f>IF(ISERROR(VLOOKUP(A1862,'[1]Ecart validé'!$A:$A,1,FALSE)),Z1862,"Ecart Validé")</f>
        <v>valid</v>
      </c>
      <c r="R1862" t="s">
        <v>30</v>
      </c>
      <c r="X1862"/>
      <c r="Y1862"/>
      <c r="Z1862" t="s">
        <v>31</v>
      </c>
    </row>
    <row r="1863" spans="1:26" x14ac:dyDescent="0.3">
      <c r="A1863" t="s">
        <v>2913</v>
      </c>
      <c r="B1863" t="s">
        <v>2508</v>
      </c>
      <c r="C1863">
        <v>109542</v>
      </c>
      <c r="D1863" t="str">
        <f>+VLOOKUP(C1863,Param!K:L,2,FALSE)</f>
        <v>NUEVA COCINA MEDITERRANEA 2002, S.L.</v>
      </c>
      <c r="E1863" t="s">
        <v>2911</v>
      </c>
      <c r="F1863" t="s">
        <v>35</v>
      </c>
      <c r="G1863" t="s">
        <v>29</v>
      </c>
      <c r="H1863" s="5">
        <v>114.58</v>
      </c>
      <c r="I1863" s="5">
        <v>114.581</v>
      </c>
      <c r="J1863" s="5">
        <v>-1.0000000000047701E-3</v>
      </c>
      <c r="K1863" s="5">
        <v>114.58</v>
      </c>
      <c r="L1863" s="5">
        <v>0</v>
      </c>
      <c r="M1863" t="str">
        <f>IF(ISERROR(VLOOKUP(A1863,'[1]Ecart validé'!$A:$A,1,FALSE)),Z1863,"Ecart Validé")</f>
        <v>valid</v>
      </c>
      <c r="R1863" t="s">
        <v>30</v>
      </c>
      <c r="X1863"/>
      <c r="Y1863"/>
      <c r="Z1863" t="s">
        <v>31</v>
      </c>
    </row>
    <row r="1864" spans="1:26" x14ac:dyDescent="0.3">
      <c r="A1864" t="s">
        <v>2914</v>
      </c>
      <c r="B1864" t="s">
        <v>2508</v>
      </c>
      <c r="C1864">
        <v>109542</v>
      </c>
      <c r="D1864" t="str">
        <f>+VLOOKUP(C1864,Param!K:L,2,FALSE)</f>
        <v>NUEVA COCINA MEDITERRANEA 2002, S.L.</v>
      </c>
      <c r="E1864" t="s">
        <v>2911</v>
      </c>
      <c r="F1864" t="s">
        <v>37</v>
      </c>
      <c r="G1864" t="s">
        <v>29</v>
      </c>
      <c r="H1864" s="5">
        <v>222.41</v>
      </c>
      <c r="I1864" s="5">
        <v>222.40710000000001</v>
      </c>
      <c r="J1864" s="5">
        <v>2.8999999999825801E-3</v>
      </c>
      <c r="K1864" s="5">
        <v>222.41</v>
      </c>
      <c r="L1864" s="5">
        <v>0</v>
      </c>
      <c r="M1864" t="str">
        <f>IF(ISERROR(VLOOKUP(A1864,'[1]Ecart validé'!$A:$A,1,FALSE)),Z1864,"Ecart Validé")</f>
        <v>valid</v>
      </c>
      <c r="R1864" t="s">
        <v>30</v>
      </c>
      <c r="X1864"/>
      <c r="Y1864"/>
      <c r="Z1864" t="s">
        <v>31</v>
      </c>
    </row>
    <row r="1865" spans="1:26" x14ac:dyDescent="0.3">
      <c r="A1865" t="s">
        <v>2915</v>
      </c>
      <c r="B1865" t="s">
        <v>2508</v>
      </c>
      <c r="C1865">
        <v>110725</v>
      </c>
      <c r="D1865" t="str">
        <f>+VLOOKUP(C1865,Param!K:L,2,FALSE)</f>
        <v>SIH MADRID 2004, S.L.</v>
      </c>
      <c r="E1865" t="s">
        <v>2916</v>
      </c>
      <c r="F1865" t="s">
        <v>28</v>
      </c>
      <c r="G1865" t="s">
        <v>29</v>
      </c>
      <c r="H1865" s="5">
        <v>307.72000000000003</v>
      </c>
      <c r="I1865" s="5">
        <v>307.72140000000002</v>
      </c>
      <c r="J1865" s="5">
        <v>-1.39999999998963E-3</v>
      </c>
      <c r="K1865" s="5">
        <v>307.72000000000003</v>
      </c>
      <c r="L1865" s="5">
        <v>0</v>
      </c>
      <c r="M1865" t="str">
        <f>IF(ISERROR(VLOOKUP(A1865,'[1]Ecart validé'!$A:$A,1,FALSE)),Z1865,"Ecart Validé")</f>
        <v>valid</v>
      </c>
      <c r="R1865" t="s">
        <v>30</v>
      </c>
      <c r="X1865"/>
      <c r="Y1865"/>
      <c r="Z1865" t="s">
        <v>31</v>
      </c>
    </row>
    <row r="1866" spans="1:26" x14ac:dyDescent="0.3">
      <c r="A1866" t="s">
        <v>2917</v>
      </c>
      <c r="B1866" t="s">
        <v>2508</v>
      </c>
      <c r="C1866">
        <v>110725</v>
      </c>
      <c r="D1866" t="str">
        <f>+VLOOKUP(C1866,Param!K:L,2,FALSE)</f>
        <v>SIH MADRID 2004, S.L.</v>
      </c>
      <c r="E1866" t="s">
        <v>2916</v>
      </c>
      <c r="F1866" t="s">
        <v>33</v>
      </c>
      <c r="G1866" t="s">
        <v>29</v>
      </c>
      <c r="H1866" s="5">
        <v>46.72</v>
      </c>
      <c r="I1866" s="5">
        <v>46.7179</v>
      </c>
      <c r="J1866" s="5">
        <v>2.0999999999986498E-3</v>
      </c>
      <c r="K1866" s="5">
        <v>46.72</v>
      </c>
      <c r="L1866" s="5">
        <v>0</v>
      </c>
      <c r="M1866" t="str">
        <f>IF(ISERROR(VLOOKUP(A1866,'[1]Ecart validé'!$A:$A,1,FALSE)),Z1866,"Ecart Validé")</f>
        <v>valid</v>
      </c>
      <c r="R1866" t="s">
        <v>30</v>
      </c>
      <c r="X1866"/>
      <c r="Y1866"/>
      <c r="Z1866" t="s">
        <v>31</v>
      </c>
    </row>
    <row r="1867" spans="1:26" x14ac:dyDescent="0.3">
      <c r="A1867" t="s">
        <v>2918</v>
      </c>
      <c r="B1867" t="s">
        <v>2508</v>
      </c>
      <c r="C1867">
        <v>110725</v>
      </c>
      <c r="D1867" t="str">
        <f>+VLOOKUP(C1867,Param!K:L,2,FALSE)</f>
        <v>SIH MADRID 2004, S.L.</v>
      </c>
      <c r="E1867" t="s">
        <v>2916</v>
      </c>
      <c r="F1867" t="s">
        <v>35</v>
      </c>
      <c r="G1867" t="s">
        <v>29</v>
      </c>
      <c r="H1867" s="5">
        <v>12.4</v>
      </c>
      <c r="I1867" s="5">
        <v>12.401300000000001</v>
      </c>
      <c r="J1867" s="5">
        <v>-1.3000000000005199E-3</v>
      </c>
      <c r="K1867" s="5">
        <v>12.4</v>
      </c>
      <c r="L1867" s="5">
        <v>0</v>
      </c>
      <c r="M1867" t="str">
        <f>IF(ISERROR(VLOOKUP(A1867,'[1]Ecart validé'!$A:$A,1,FALSE)),Z1867,"Ecart Validé")</f>
        <v>valid</v>
      </c>
      <c r="R1867" t="s">
        <v>30</v>
      </c>
      <c r="X1867"/>
      <c r="Y1867"/>
      <c r="Z1867" t="s">
        <v>31</v>
      </c>
    </row>
    <row r="1868" spans="1:26" x14ac:dyDescent="0.3">
      <c r="A1868" t="s">
        <v>2919</v>
      </c>
      <c r="B1868" t="s">
        <v>2508</v>
      </c>
      <c r="C1868">
        <v>110725</v>
      </c>
      <c r="D1868" t="str">
        <f>+VLOOKUP(C1868,Param!K:L,2,FALSE)</f>
        <v>SIH MADRID 2004, S.L.</v>
      </c>
      <c r="E1868" t="s">
        <v>2916</v>
      </c>
      <c r="F1868" t="s">
        <v>37</v>
      </c>
      <c r="G1868" t="s">
        <v>29</v>
      </c>
      <c r="H1868" s="5">
        <v>6.12</v>
      </c>
      <c r="I1868" s="5">
        <v>6.1191000000000004</v>
      </c>
      <c r="J1868" s="5">
        <v>8.9999999999967797E-4</v>
      </c>
      <c r="K1868" s="5">
        <v>6.12</v>
      </c>
      <c r="L1868" s="5">
        <v>0</v>
      </c>
      <c r="M1868" t="str">
        <f>IF(ISERROR(VLOOKUP(A1868,'[1]Ecart validé'!$A:$A,1,FALSE)),Z1868,"Ecart Validé")</f>
        <v>valid</v>
      </c>
      <c r="R1868" t="s">
        <v>30</v>
      </c>
      <c r="X1868"/>
      <c r="Y1868"/>
      <c r="Z1868" t="s">
        <v>31</v>
      </c>
    </row>
    <row r="1869" spans="1:26" x14ac:dyDescent="0.3">
      <c r="A1869" t="s">
        <v>2920</v>
      </c>
      <c r="B1869" t="s">
        <v>2508</v>
      </c>
      <c r="C1869">
        <v>120040</v>
      </c>
      <c r="D1869" t="str">
        <f>+VLOOKUP(C1869,Param!K:L,2,FALSE)</f>
        <v>LABAQUA, S.A.</v>
      </c>
      <c r="E1869" t="s">
        <v>2921</v>
      </c>
      <c r="F1869" t="s">
        <v>28</v>
      </c>
      <c r="G1869" t="s">
        <v>29</v>
      </c>
      <c r="H1869" s="5">
        <v>20.32</v>
      </c>
      <c r="I1869" s="5">
        <v>20.322600000000001</v>
      </c>
      <c r="J1869" s="5">
        <v>-2.6000000000010398E-3</v>
      </c>
      <c r="K1869" s="5">
        <v>20.32</v>
      </c>
      <c r="L1869" s="5">
        <v>0</v>
      </c>
      <c r="M1869" t="str">
        <f>IF(ISERROR(VLOOKUP(A1869,'[1]Ecart validé'!$A:$A,1,FALSE)),Z1869,"Ecart Validé")</f>
        <v>valid</v>
      </c>
      <c r="R1869" t="s">
        <v>30</v>
      </c>
      <c r="X1869"/>
      <c r="Y1869"/>
      <c r="Z1869" t="s">
        <v>31</v>
      </c>
    </row>
    <row r="1870" spans="1:26" x14ac:dyDescent="0.3">
      <c r="A1870" t="s">
        <v>2922</v>
      </c>
      <c r="B1870" t="s">
        <v>2508</v>
      </c>
      <c r="C1870">
        <v>120040</v>
      </c>
      <c r="D1870" t="str">
        <f>+VLOOKUP(C1870,Param!K:L,2,FALSE)</f>
        <v>LABAQUA, S.A.</v>
      </c>
      <c r="E1870" t="s">
        <v>2921</v>
      </c>
      <c r="F1870" t="s">
        <v>33</v>
      </c>
      <c r="G1870" t="s">
        <v>29</v>
      </c>
      <c r="H1870" s="5">
        <v>52.7</v>
      </c>
      <c r="I1870" s="5">
        <v>52.698799999999999</v>
      </c>
      <c r="J1870" s="5">
        <v>1.2000000000043001E-3</v>
      </c>
      <c r="K1870" s="5">
        <v>52.7</v>
      </c>
      <c r="L1870" s="5">
        <v>0</v>
      </c>
      <c r="M1870" t="str">
        <f>IF(ISERROR(VLOOKUP(A1870,'[1]Ecart validé'!$A:$A,1,FALSE)),Z1870,"Ecart Validé")</f>
        <v>valid</v>
      </c>
      <c r="R1870" t="s">
        <v>30</v>
      </c>
      <c r="X1870"/>
      <c r="Y1870"/>
      <c r="Z1870" t="s">
        <v>31</v>
      </c>
    </row>
    <row r="1871" spans="1:26" x14ac:dyDescent="0.3">
      <c r="A1871" t="s">
        <v>2923</v>
      </c>
      <c r="B1871" t="s">
        <v>2508</v>
      </c>
      <c r="C1871">
        <v>120040</v>
      </c>
      <c r="D1871" t="str">
        <f>+VLOOKUP(C1871,Param!K:L,2,FALSE)</f>
        <v>LABAQUA, S.A.</v>
      </c>
      <c r="E1871" t="s">
        <v>2921</v>
      </c>
      <c r="F1871" t="s">
        <v>35</v>
      </c>
      <c r="G1871" t="s">
        <v>29</v>
      </c>
      <c r="H1871" s="5">
        <v>19.62</v>
      </c>
      <c r="I1871" s="5">
        <v>19.624400000000001</v>
      </c>
      <c r="J1871" s="5">
        <v>-4.4000000000004001E-3</v>
      </c>
      <c r="K1871" s="5">
        <v>19.62</v>
      </c>
      <c r="L1871" s="5">
        <v>0</v>
      </c>
      <c r="M1871" t="str">
        <f>IF(ISERROR(VLOOKUP(A1871,'[1]Ecart validé'!$A:$A,1,FALSE)),Z1871,"Ecart Validé")</f>
        <v>valid</v>
      </c>
      <c r="R1871" t="s">
        <v>30</v>
      </c>
      <c r="X1871"/>
      <c r="Y1871"/>
      <c r="Z1871" t="s">
        <v>31</v>
      </c>
    </row>
    <row r="1872" spans="1:26" x14ac:dyDescent="0.3">
      <c r="A1872" t="s">
        <v>2924</v>
      </c>
      <c r="B1872" t="s">
        <v>2508</v>
      </c>
      <c r="C1872">
        <v>120040</v>
      </c>
      <c r="D1872" t="str">
        <f>+VLOOKUP(C1872,Param!K:L,2,FALSE)</f>
        <v>LABAQUA, S.A.</v>
      </c>
      <c r="E1872" t="s">
        <v>2921</v>
      </c>
      <c r="F1872" t="s">
        <v>37</v>
      </c>
      <c r="G1872" t="s">
        <v>29</v>
      </c>
      <c r="H1872" s="5">
        <v>2431.62</v>
      </c>
      <c r="I1872" s="5">
        <v>2431.6174000000001</v>
      </c>
      <c r="J1872" s="5">
        <v>2.59999999980209E-3</v>
      </c>
      <c r="K1872" s="5">
        <v>2431.62</v>
      </c>
      <c r="L1872" s="5">
        <v>0</v>
      </c>
      <c r="M1872" t="str">
        <f>IF(ISERROR(VLOOKUP(A1872,'[1]Ecart validé'!$A:$A,1,FALSE)),Z1872,"Ecart Validé")</f>
        <v>valid</v>
      </c>
      <c r="R1872" t="s">
        <v>30</v>
      </c>
      <c r="X1872"/>
      <c r="Y1872"/>
      <c r="Z1872" t="s">
        <v>31</v>
      </c>
    </row>
    <row r="1873" spans="1:26" x14ac:dyDescent="0.3">
      <c r="A1873" t="s">
        <v>2925</v>
      </c>
      <c r="B1873" t="s">
        <v>2508</v>
      </c>
      <c r="C1873">
        <v>120993</v>
      </c>
      <c r="D1873" t="str">
        <f>+VLOOKUP(C1873,Param!K:L,2,FALSE)</f>
        <v>INSIDE TEXTIL S.L.</v>
      </c>
      <c r="E1873" t="s">
        <v>2926</v>
      </c>
      <c r="F1873" t="s">
        <v>28</v>
      </c>
      <c r="G1873" t="s">
        <v>29</v>
      </c>
      <c r="H1873" s="5">
        <v>149.87</v>
      </c>
      <c r="I1873" s="5">
        <v>149.87190000000001</v>
      </c>
      <c r="J1873" s="5">
        <v>-1.90000000000623E-3</v>
      </c>
      <c r="K1873" s="5">
        <v>149.87</v>
      </c>
      <c r="L1873" s="5">
        <v>0</v>
      </c>
      <c r="M1873" t="str">
        <f>IF(ISERROR(VLOOKUP(A1873,'[1]Ecart validé'!$A:$A,1,FALSE)),Z1873,"Ecart Validé")</f>
        <v>valid</v>
      </c>
      <c r="R1873" t="s">
        <v>30</v>
      </c>
      <c r="X1873"/>
      <c r="Y1873"/>
      <c r="Z1873" t="s">
        <v>31</v>
      </c>
    </row>
    <row r="1874" spans="1:26" x14ac:dyDescent="0.3">
      <c r="A1874" t="s">
        <v>2927</v>
      </c>
      <c r="B1874" t="s">
        <v>2508</v>
      </c>
      <c r="C1874">
        <v>120993</v>
      </c>
      <c r="D1874" t="str">
        <f>+VLOOKUP(C1874,Param!K:L,2,FALSE)</f>
        <v>INSIDE TEXTIL S.L.</v>
      </c>
      <c r="E1874" t="s">
        <v>2926</v>
      </c>
      <c r="F1874" t="s">
        <v>33</v>
      </c>
      <c r="G1874" t="s">
        <v>29</v>
      </c>
      <c r="H1874" s="5">
        <v>99.67</v>
      </c>
      <c r="I1874" s="5">
        <v>99.669300000000007</v>
      </c>
      <c r="J1874" s="5">
        <v>6.9999999999481501E-4</v>
      </c>
      <c r="K1874" s="5">
        <v>99.67</v>
      </c>
      <c r="L1874" s="5">
        <v>0</v>
      </c>
      <c r="M1874" t="str">
        <f>IF(ISERROR(VLOOKUP(A1874,'[1]Ecart validé'!$A:$A,1,FALSE)),Z1874,"Ecart Validé")</f>
        <v>valid</v>
      </c>
      <c r="R1874" t="s">
        <v>30</v>
      </c>
      <c r="X1874"/>
      <c r="Y1874"/>
      <c r="Z1874" t="s">
        <v>31</v>
      </c>
    </row>
    <row r="1875" spans="1:26" x14ac:dyDescent="0.3">
      <c r="A1875" t="s">
        <v>2928</v>
      </c>
      <c r="B1875" t="s">
        <v>2508</v>
      </c>
      <c r="C1875">
        <v>120993</v>
      </c>
      <c r="D1875" t="str">
        <f>+VLOOKUP(C1875,Param!K:L,2,FALSE)</f>
        <v>INSIDE TEXTIL S.L.</v>
      </c>
      <c r="E1875" t="s">
        <v>2926</v>
      </c>
      <c r="F1875" t="s">
        <v>35</v>
      </c>
      <c r="G1875" t="s">
        <v>29</v>
      </c>
      <c r="H1875" s="5">
        <v>6.65</v>
      </c>
      <c r="I1875" s="5">
        <v>6.6492000000000004</v>
      </c>
      <c r="J1875" s="5">
        <v>7.9999999999991103E-4</v>
      </c>
      <c r="K1875" s="5">
        <v>6.65</v>
      </c>
      <c r="L1875" s="5">
        <v>0</v>
      </c>
      <c r="M1875" t="str">
        <f>IF(ISERROR(VLOOKUP(A1875,'[1]Ecart validé'!$A:$A,1,FALSE)),Z1875,"Ecart Validé")</f>
        <v>valid</v>
      </c>
      <c r="R1875" t="s">
        <v>30</v>
      </c>
      <c r="X1875"/>
      <c r="Y1875"/>
      <c r="Z1875" t="s">
        <v>31</v>
      </c>
    </row>
    <row r="1876" spans="1:26" x14ac:dyDescent="0.3">
      <c r="A1876" t="s">
        <v>2929</v>
      </c>
      <c r="B1876" t="s">
        <v>2508</v>
      </c>
      <c r="C1876">
        <v>167543</v>
      </c>
      <c r="D1876" t="str">
        <f>+VLOOKUP(C1876,Param!K:L,2,FALSE)</f>
        <v>NUEVO VALOR GRAPHICO, S.L.</v>
      </c>
      <c r="E1876" t="s">
        <v>2930</v>
      </c>
      <c r="F1876" t="s">
        <v>33</v>
      </c>
      <c r="G1876" t="s">
        <v>29</v>
      </c>
      <c r="H1876" s="5">
        <v>176.36</v>
      </c>
      <c r="I1876" s="5">
        <v>176.35740000000001</v>
      </c>
      <c r="J1876" s="5">
        <v>2.6000000000010398E-3</v>
      </c>
      <c r="K1876" s="5">
        <v>176.36</v>
      </c>
      <c r="L1876" s="5">
        <v>0</v>
      </c>
      <c r="M1876" t="str">
        <f>IF(ISERROR(VLOOKUP(A1876,'[1]Ecart validé'!$A:$A,1,FALSE)),Z1876,"Ecart Validé")</f>
        <v>valid</v>
      </c>
      <c r="R1876" t="s">
        <v>30</v>
      </c>
      <c r="X1876"/>
      <c r="Y1876"/>
      <c r="Z1876" t="s">
        <v>31</v>
      </c>
    </row>
    <row r="1877" spans="1:26" x14ac:dyDescent="0.3">
      <c r="A1877" t="s">
        <v>2931</v>
      </c>
      <c r="B1877" t="s">
        <v>2508</v>
      </c>
      <c r="C1877">
        <v>167543</v>
      </c>
      <c r="D1877" t="str">
        <f>+VLOOKUP(C1877,Param!K:L,2,FALSE)</f>
        <v>NUEVO VALOR GRAPHICO, S.L.</v>
      </c>
      <c r="E1877" t="s">
        <v>2930</v>
      </c>
      <c r="F1877" t="s">
        <v>35</v>
      </c>
      <c r="G1877" t="s">
        <v>29</v>
      </c>
      <c r="H1877" s="5">
        <v>10.39</v>
      </c>
      <c r="I1877" s="5">
        <v>10.392799999999999</v>
      </c>
      <c r="J1877" s="5">
        <v>-2.7999999999988E-3</v>
      </c>
      <c r="K1877" s="5">
        <v>10.39</v>
      </c>
      <c r="L1877" s="5">
        <v>0</v>
      </c>
      <c r="M1877" t="str">
        <f>IF(ISERROR(VLOOKUP(A1877,'[1]Ecart validé'!$A:$A,1,FALSE)),Z1877,"Ecart Validé")</f>
        <v>valid</v>
      </c>
      <c r="R1877" t="s">
        <v>30</v>
      </c>
      <c r="X1877"/>
      <c r="Y1877"/>
      <c r="Z1877" t="s">
        <v>31</v>
      </c>
    </row>
    <row r="1878" spans="1:26" x14ac:dyDescent="0.3">
      <c r="A1878" t="s">
        <v>2932</v>
      </c>
      <c r="B1878" t="s">
        <v>2508</v>
      </c>
      <c r="C1878">
        <v>167543</v>
      </c>
      <c r="D1878" t="str">
        <f>+VLOOKUP(C1878,Param!K:L,2,FALSE)</f>
        <v>NUEVO VALOR GRAPHICO, S.L.</v>
      </c>
      <c r="E1878" t="s">
        <v>2930</v>
      </c>
      <c r="F1878" t="s">
        <v>37</v>
      </c>
      <c r="G1878" t="s">
        <v>29</v>
      </c>
      <c r="H1878" s="5">
        <v>993.33</v>
      </c>
      <c r="I1878" s="5">
        <v>993.33330000000001</v>
      </c>
      <c r="J1878" s="5">
        <v>-3.2999999999674401E-3</v>
      </c>
      <c r="K1878" s="5">
        <v>993.33</v>
      </c>
      <c r="L1878" s="5">
        <v>0</v>
      </c>
      <c r="M1878" t="str">
        <f>IF(ISERROR(VLOOKUP(A1878,'[1]Ecart validé'!$A:$A,1,FALSE)),Z1878,"Ecart Validé")</f>
        <v>valid</v>
      </c>
      <c r="R1878" t="s">
        <v>30</v>
      </c>
      <c r="X1878"/>
      <c r="Y1878"/>
      <c r="Z1878" t="s">
        <v>31</v>
      </c>
    </row>
    <row r="1879" spans="1:26" x14ac:dyDescent="0.3">
      <c r="A1879" t="s">
        <v>2933</v>
      </c>
      <c r="B1879" t="s">
        <v>2508</v>
      </c>
      <c r="C1879">
        <v>178520</v>
      </c>
      <c r="D1879" t="str">
        <f>+VLOOKUP(C1879,Param!K:L,2,FALSE)</f>
        <v>AGUAPURA AGUAVIVA SL</v>
      </c>
      <c r="E1879" t="s">
        <v>2934</v>
      </c>
      <c r="F1879" t="s">
        <v>28</v>
      </c>
      <c r="G1879" t="s">
        <v>29</v>
      </c>
      <c r="H1879" s="5">
        <v>86.29</v>
      </c>
      <c r="I1879" s="5">
        <v>86.29</v>
      </c>
      <c r="J1879" s="5">
        <v>0</v>
      </c>
      <c r="K1879" s="5">
        <v>86.29</v>
      </c>
      <c r="L1879" s="5">
        <v>0</v>
      </c>
      <c r="M1879" t="str">
        <f>IF(ISERROR(VLOOKUP(A1879,'[1]Ecart validé'!$A:$A,1,FALSE)),Z1879,"Ecart Validé")</f>
        <v>valid</v>
      </c>
      <c r="R1879" t="s">
        <v>30</v>
      </c>
      <c r="X1879"/>
      <c r="Y1879"/>
      <c r="Z1879" t="s">
        <v>31</v>
      </c>
    </row>
    <row r="1880" spans="1:26" x14ac:dyDescent="0.3">
      <c r="A1880" t="s">
        <v>2935</v>
      </c>
      <c r="B1880" t="s">
        <v>2508</v>
      </c>
      <c r="C1880">
        <v>178520</v>
      </c>
      <c r="D1880" t="str">
        <f>+VLOOKUP(C1880,Param!K:L,2,FALSE)</f>
        <v>AGUAPURA AGUAVIVA SL</v>
      </c>
      <c r="E1880" t="s">
        <v>2934</v>
      </c>
      <c r="F1880" t="s">
        <v>33</v>
      </c>
      <c r="G1880" t="s">
        <v>29</v>
      </c>
      <c r="H1880" s="5">
        <v>-4.18</v>
      </c>
      <c r="I1880" s="5">
        <v>-4.181</v>
      </c>
      <c r="J1880" s="5">
        <v>1.0000000000003301E-3</v>
      </c>
      <c r="K1880" s="5">
        <v>-4.18</v>
      </c>
      <c r="L1880" s="5">
        <v>0</v>
      </c>
      <c r="M1880" t="str">
        <f>IF(ISERROR(VLOOKUP(A1880,'[1]Ecart validé'!$A:$A,1,FALSE)),Z1880,"Ecart Validé")</f>
        <v>valid</v>
      </c>
      <c r="R1880" t="s">
        <v>30</v>
      </c>
      <c r="X1880"/>
      <c r="Y1880"/>
      <c r="Z1880" t="s">
        <v>31</v>
      </c>
    </row>
    <row r="1881" spans="1:26" x14ac:dyDescent="0.3">
      <c r="A1881" t="s">
        <v>2936</v>
      </c>
      <c r="B1881" t="s">
        <v>2508</v>
      </c>
      <c r="C1881">
        <v>178520</v>
      </c>
      <c r="D1881" t="str">
        <f>+VLOOKUP(C1881,Param!K:L,2,FALSE)</f>
        <v>AGUAPURA AGUAVIVA SL</v>
      </c>
      <c r="E1881" t="s">
        <v>2934</v>
      </c>
      <c r="F1881" t="s">
        <v>35</v>
      </c>
      <c r="G1881" t="s">
        <v>29</v>
      </c>
      <c r="H1881" s="5">
        <v>64.42</v>
      </c>
      <c r="I1881" s="5">
        <v>64.424999999999997</v>
      </c>
      <c r="J1881" s="5">
        <v>-4.9999999999954499E-3</v>
      </c>
      <c r="K1881" s="5">
        <v>64.42</v>
      </c>
      <c r="L1881" s="5">
        <v>0</v>
      </c>
      <c r="M1881" t="str">
        <f>IF(ISERROR(VLOOKUP(A1881,'[1]Ecart validé'!$A:$A,1,FALSE)),Z1881,"Ecart Validé")</f>
        <v>valid</v>
      </c>
      <c r="R1881" t="s">
        <v>30</v>
      </c>
      <c r="X1881"/>
      <c r="Y1881"/>
      <c r="Z1881" t="s">
        <v>31</v>
      </c>
    </row>
    <row r="1882" spans="1:26" x14ac:dyDescent="0.3">
      <c r="A1882" t="s">
        <v>2937</v>
      </c>
      <c r="B1882" t="s">
        <v>2508</v>
      </c>
      <c r="C1882">
        <v>178520</v>
      </c>
      <c r="D1882" t="str">
        <f>+VLOOKUP(C1882,Param!K:L,2,FALSE)</f>
        <v>AGUAPURA AGUAVIVA SL</v>
      </c>
      <c r="E1882" t="s">
        <v>2934</v>
      </c>
      <c r="F1882" t="s">
        <v>37</v>
      </c>
      <c r="G1882" t="s">
        <v>29</v>
      </c>
      <c r="H1882" s="5">
        <v>33.619999999999997</v>
      </c>
      <c r="I1882" s="5">
        <v>33.619</v>
      </c>
      <c r="J1882" s="5">
        <v>9.9999999999766899E-4</v>
      </c>
      <c r="K1882" s="5">
        <v>33.619999999999997</v>
      </c>
      <c r="L1882" s="5">
        <v>0</v>
      </c>
      <c r="M1882" t="str">
        <f>IF(ISERROR(VLOOKUP(A1882,'[1]Ecart validé'!$A:$A,1,FALSE)),Z1882,"Ecart Validé")</f>
        <v>valid</v>
      </c>
      <c r="R1882" t="s">
        <v>30</v>
      </c>
      <c r="X1882"/>
      <c r="Y1882"/>
      <c r="Z1882" t="s">
        <v>31</v>
      </c>
    </row>
    <row r="1883" spans="1:26" x14ac:dyDescent="0.3">
      <c r="A1883" t="s">
        <v>2938</v>
      </c>
      <c r="B1883" t="s">
        <v>2508</v>
      </c>
      <c r="C1883">
        <v>181104</v>
      </c>
      <c r="D1883" t="str">
        <f>+VLOOKUP(C1883,Param!K:L,2,FALSE)</f>
        <v>MARKETING CREATION</v>
      </c>
      <c r="E1883" t="s">
        <v>2939</v>
      </c>
      <c r="F1883" t="s">
        <v>28</v>
      </c>
      <c r="G1883" t="s">
        <v>29</v>
      </c>
      <c r="H1883" s="5">
        <v>16.920000000000002</v>
      </c>
      <c r="I1883" s="5">
        <v>16.920000000000002</v>
      </c>
      <c r="J1883" s="5">
        <v>0</v>
      </c>
      <c r="K1883" s="5">
        <v>16.920000000000002</v>
      </c>
      <c r="L1883" s="5">
        <v>0</v>
      </c>
      <c r="M1883" t="str">
        <f>IF(ISERROR(VLOOKUP(A1883,'[1]Ecart validé'!$A:$A,1,FALSE)),Z1883,"Ecart Validé")</f>
        <v>valid</v>
      </c>
      <c r="R1883" t="s">
        <v>30</v>
      </c>
      <c r="X1883"/>
      <c r="Y1883"/>
      <c r="Z1883" t="s">
        <v>31</v>
      </c>
    </row>
    <row r="1884" spans="1:26" x14ac:dyDescent="0.3">
      <c r="A1884" t="s">
        <v>2940</v>
      </c>
      <c r="B1884" t="s">
        <v>2508</v>
      </c>
      <c r="C1884">
        <v>190446</v>
      </c>
      <c r="D1884" t="str">
        <f>+VLOOKUP(C1884,Param!K:L,2,FALSE)</f>
        <v>BUSTPER, S.A.</v>
      </c>
      <c r="E1884" t="s">
        <v>2941</v>
      </c>
      <c r="F1884" t="s">
        <v>37</v>
      </c>
      <c r="G1884" t="s">
        <v>29</v>
      </c>
      <c r="H1884" s="5">
        <v>47.69</v>
      </c>
      <c r="I1884" s="5">
        <v>47.6892</v>
      </c>
      <c r="J1884" s="5">
        <v>7.9999999999813499E-4</v>
      </c>
      <c r="K1884" s="5">
        <v>47.69</v>
      </c>
      <c r="L1884" s="5">
        <v>0</v>
      </c>
      <c r="M1884" t="str">
        <f>IF(ISERROR(VLOOKUP(A1884,'[1]Ecart validé'!$A:$A,1,FALSE)),Z1884,"Ecart Validé")</f>
        <v>valid</v>
      </c>
      <c r="R1884" t="s">
        <v>30</v>
      </c>
      <c r="X1884"/>
      <c r="Y1884"/>
      <c r="Z1884" t="s">
        <v>31</v>
      </c>
    </row>
    <row r="1885" spans="1:26" x14ac:dyDescent="0.3">
      <c r="A1885" t="s">
        <v>2942</v>
      </c>
      <c r="B1885" t="s">
        <v>2508</v>
      </c>
      <c r="C1885">
        <v>191240</v>
      </c>
      <c r="D1885" t="str">
        <f>+VLOOKUP(C1885,Param!K:L,2,FALSE)</f>
        <v>ADAMO TELECOM IBERIA, S.A.</v>
      </c>
      <c r="E1885" t="s">
        <v>2943</v>
      </c>
      <c r="F1885" t="s">
        <v>28</v>
      </c>
      <c r="G1885" t="s">
        <v>29</v>
      </c>
      <c r="H1885" s="5">
        <v>388.81</v>
      </c>
      <c r="I1885" s="5">
        <v>388.81049999999999</v>
      </c>
      <c r="J1885" s="5">
        <v>-4.9999999998817603E-4</v>
      </c>
      <c r="K1885" s="5">
        <v>388.81</v>
      </c>
      <c r="L1885" s="5">
        <v>0</v>
      </c>
      <c r="M1885" t="str">
        <f>IF(ISERROR(VLOOKUP(A1885,'[1]Ecart validé'!$A:$A,1,FALSE)),Z1885,"Ecart Validé")</f>
        <v>valid</v>
      </c>
      <c r="R1885" t="s">
        <v>30</v>
      </c>
      <c r="X1885"/>
      <c r="Y1885"/>
      <c r="Z1885" t="s">
        <v>31</v>
      </c>
    </row>
    <row r="1886" spans="1:26" x14ac:dyDescent="0.3">
      <c r="A1886" t="s">
        <v>2944</v>
      </c>
      <c r="B1886" t="s">
        <v>2508</v>
      </c>
      <c r="C1886">
        <v>191240</v>
      </c>
      <c r="D1886" t="str">
        <f>+VLOOKUP(C1886,Param!K:L,2,FALSE)</f>
        <v>ADAMO TELECOM IBERIA, S.A.</v>
      </c>
      <c r="E1886" t="s">
        <v>2943</v>
      </c>
      <c r="F1886" t="s">
        <v>33</v>
      </c>
      <c r="G1886" t="s">
        <v>29</v>
      </c>
      <c r="H1886" s="5">
        <v>382.43</v>
      </c>
      <c r="I1886" s="5">
        <v>382.43090000000001</v>
      </c>
      <c r="J1886" s="5">
        <v>-9.0000000000145497E-4</v>
      </c>
      <c r="K1886" s="5">
        <v>382.43</v>
      </c>
      <c r="L1886" s="5">
        <v>0</v>
      </c>
      <c r="M1886" t="str">
        <f>IF(ISERROR(VLOOKUP(A1886,'[1]Ecart validé'!$A:$A,1,FALSE)),Z1886,"Ecart Validé")</f>
        <v>valid</v>
      </c>
      <c r="R1886" t="s">
        <v>30</v>
      </c>
      <c r="X1886"/>
      <c r="Y1886"/>
      <c r="Z1886" t="s">
        <v>31</v>
      </c>
    </row>
    <row r="1887" spans="1:26" x14ac:dyDescent="0.3">
      <c r="A1887" t="s">
        <v>2945</v>
      </c>
      <c r="B1887" t="s">
        <v>2508</v>
      </c>
      <c r="C1887">
        <v>191240</v>
      </c>
      <c r="D1887" t="str">
        <f>+VLOOKUP(C1887,Param!K:L,2,FALSE)</f>
        <v>ADAMO TELECOM IBERIA, S.A.</v>
      </c>
      <c r="E1887" t="s">
        <v>2943</v>
      </c>
      <c r="F1887" t="s">
        <v>35</v>
      </c>
      <c r="G1887" t="s">
        <v>29</v>
      </c>
      <c r="H1887" s="5">
        <v>388.81</v>
      </c>
      <c r="I1887" s="5">
        <v>388.81049999999999</v>
      </c>
      <c r="J1887" s="5">
        <v>-4.9999999998817603E-4</v>
      </c>
      <c r="K1887" s="5">
        <v>388.81</v>
      </c>
      <c r="L1887" s="5">
        <v>0</v>
      </c>
      <c r="M1887" t="str">
        <f>IF(ISERROR(VLOOKUP(A1887,'[1]Ecart validé'!$A:$A,1,FALSE)),Z1887,"Ecart Validé")</f>
        <v>valid</v>
      </c>
      <c r="R1887" t="s">
        <v>30</v>
      </c>
      <c r="X1887"/>
      <c r="Y1887"/>
      <c r="Z1887" t="s">
        <v>31</v>
      </c>
    </row>
    <row r="1888" spans="1:26" x14ac:dyDescent="0.3">
      <c r="A1888" t="s">
        <v>2946</v>
      </c>
      <c r="B1888" t="s">
        <v>2508</v>
      </c>
      <c r="C1888">
        <v>191240</v>
      </c>
      <c r="D1888" t="str">
        <f>+VLOOKUP(C1888,Param!K:L,2,FALSE)</f>
        <v>ADAMO TELECOM IBERIA, S.A.</v>
      </c>
      <c r="E1888" t="s">
        <v>2943</v>
      </c>
      <c r="F1888" t="s">
        <v>37</v>
      </c>
      <c r="G1888" t="s">
        <v>29</v>
      </c>
      <c r="H1888" s="5">
        <v>388.81</v>
      </c>
      <c r="I1888" s="5">
        <v>388.81049999999999</v>
      </c>
      <c r="J1888" s="5">
        <v>-4.9999999998817603E-4</v>
      </c>
      <c r="K1888" s="5">
        <v>388.81</v>
      </c>
      <c r="L1888" s="5">
        <v>0</v>
      </c>
      <c r="M1888" t="str">
        <f>IF(ISERROR(VLOOKUP(A1888,'[1]Ecart validé'!$A:$A,1,FALSE)),Z1888,"Ecart Validé")</f>
        <v>valid</v>
      </c>
      <c r="R1888" t="s">
        <v>30</v>
      </c>
      <c r="X1888"/>
      <c r="Y1888"/>
      <c r="Z1888" t="s">
        <v>31</v>
      </c>
    </row>
    <row r="1889" spans="1:26" x14ac:dyDescent="0.3">
      <c r="A1889" t="s">
        <v>2947</v>
      </c>
      <c r="B1889" t="s">
        <v>2508</v>
      </c>
      <c r="C1889">
        <v>197147</v>
      </c>
      <c r="D1889" t="str">
        <f>+VLOOKUP(C1889,Param!K:L,2,FALSE)</f>
        <v>EDEN SPRINGS ESPAÑA, S.A.</v>
      </c>
      <c r="E1889" t="s">
        <v>2948</v>
      </c>
      <c r="F1889" t="s">
        <v>28</v>
      </c>
      <c r="G1889" t="s">
        <v>29</v>
      </c>
      <c r="H1889" s="5">
        <v>99.38</v>
      </c>
      <c r="I1889" s="5">
        <v>99.381</v>
      </c>
      <c r="J1889" s="5">
        <v>-1.0000000000047701E-3</v>
      </c>
      <c r="K1889" s="5">
        <v>99.38</v>
      </c>
      <c r="L1889" s="5">
        <v>0</v>
      </c>
      <c r="M1889" t="str">
        <f>IF(ISERROR(VLOOKUP(A1889,'[1]Ecart validé'!$A:$A,1,FALSE)),Z1889,"Ecart Validé")</f>
        <v>valid</v>
      </c>
      <c r="R1889" t="s">
        <v>30</v>
      </c>
      <c r="X1889"/>
      <c r="Y1889"/>
      <c r="Z1889" t="s">
        <v>31</v>
      </c>
    </row>
    <row r="1890" spans="1:26" x14ac:dyDescent="0.3">
      <c r="A1890" t="s">
        <v>2949</v>
      </c>
      <c r="B1890" t="s">
        <v>2508</v>
      </c>
      <c r="C1890">
        <v>197147</v>
      </c>
      <c r="D1890" t="str">
        <f>+VLOOKUP(C1890,Param!K:L,2,FALSE)</f>
        <v>EDEN SPRINGS ESPAÑA, S.A.</v>
      </c>
      <c r="E1890" t="s">
        <v>2948</v>
      </c>
      <c r="F1890" t="s">
        <v>33</v>
      </c>
      <c r="G1890" t="s">
        <v>29</v>
      </c>
      <c r="H1890" s="5">
        <v>25.47</v>
      </c>
      <c r="I1890" s="5">
        <v>25.469200000000001</v>
      </c>
      <c r="J1890" s="5">
        <v>7.9999999999813499E-4</v>
      </c>
      <c r="K1890" s="5">
        <v>25.47</v>
      </c>
      <c r="L1890" s="5">
        <v>0</v>
      </c>
      <c r="M1890" t="str">
        <f>IF(ISERROR(VLOOKUP(A1890,'[1]Ecart validé'!$A:$A,1,FALSE)),Z1890,"Ecart Validé")</f>
        <v>valid</v>
      </c>
      <c r="R1890" t="s">
        <v>30</v>
      </c>
      <c r="X1890"/>
      <c r="Y1890"/>
      <c r="Z1890" t="s">
        <v>31</v>
      </c>
    </row>
    <row r="1891" spans="1:26" x14ac:dyDescent="0.3">
      <c r="A1891" t="s">
        <v>2950</v>
      </c>
      <c r="B1891" t="s">
        <v>2508</v>
      </c>
      <c r="C1891">
        <v>197147</v>
      </c>
      <c r="D1891" t="str">
        <f>+VLOOKUP(C1891,Param!K:L,2,FALSE)</f>
        <v>EDEN SPRINGS ESPAÑA, S.A.</v>
      </c>
      <c r="E1891" t="s">
        <v>2948</v>
      </c>
      <c r="F1891" t="s">
        <v>35</v>
      </c>
      <c r="G1891" t="s">
        <v>29</v>
      </c>
      <c r="H1891" s="5">
        <v>19.239999999999998</v>
      </c>
      <c r="I1891" s="5">
        <v>19.236999999999998</v>
      </c>
      <c r="J1891" s="5">
        <v>3.0000000000001098E-3</v>
      </c>
      <c r="K1891" s="5">
        <v>19.239999999999998</v>
      </c>
      <c r="L1891" s="5">
        <v>0</v>
      </c>
      <c r="M1891" t="str">
        <f>IF(ISERROR(VLOOKUP(A1891,'[1]Ecart validé'!$A:$A,1,FALSE)),Z1891,"Ecart Validé")</f>
        <v>valid</v>
      </c>
      <c r="R1891" t="s">
        <v>30</v>
      </c>
      <c r="X1891"/>
      <c r="Y1891"/>
      <c r="Z1891" t="s">
        <v>31</v>
      </c>
    </row>
    <row r="1892" spans="1:26" x14ac:dyDescent="0.3">
      <c r="A1892" t="s">
        <v>2951</v>
      </c>
      <c r="B1892" t="s">
        <v>2508</v>
      </c>
      <c r="C1892">
        <v>197147</v>
      </c>
      <c r="D1892" t="str">
        <f>+VLOOKUP(C1892,Param!K:L,2,FALSE)</f>
        <v>EDEN SPRINGS ESPAÑA, S.A.</v>
      </c>
      <c r="E1892" t="s">
        <v>2948</v>
      </c>
      <c r="F1892" t="s">
        <v>37</v>
      </c>
      <c r="G1892" t="s">
        <v>29</v>
      </c>
      <c r="H1892" s="5">
        <v>11.21</v>
      </c>
      <c r="I1892" s="5">
        <v>11.2079</v>
      </c>
      <c r="J1892" s="5">
        <v>2.1000000000004301E-3</v>
      </c>
      <c r="K1892" s="5">
        <v>11.21</v>
      </c>
      <c r="L1892" s="5">
        <v>0</v>
      </c>
      <c r="M1892" t="str">
        <f>IF(ISERROR(VLOOKUP(A1892,'[1]Ecart validé'!$A:$A,1,FALSE)),Z1892,"Ecart Validé")</f>
        <v>valid</v>
      </c>
      <c r="R1892" t="s">
        <v>30</v>
      </c>
      <c r="X1892"/>
      <c r="Y1892"/>
      <c r="Z1892" t="s">
        <v>31</v>
      </c>
    </row>
    <row r="1893" spans="1:26" x14ac:dyDescent="0.3">
      <c r="A1893" t="s">
        <v>2952</v>
      </c>
      <c r="B1893" t="s">
        <v>2508</v>
      </c>
      <c r="C1893">
        <v>197557</v>
      </c>
      <c r="D1893" t="str">
        <f>+VLOOKUP(C1893,Param!K:L,2,FALSE)</f>
        <v>REXEL SPAIN, S.L.</v>
      </c>
      <c r="E1893" t="s">
        <v>2953</v>
      </c>
      <c r="F1893" t="s">
        <v>28</v>
      </c>
      <c r="G1893" t="s">
        <v>29</v>
      </c>
      <c r="H1893" s="5">
        <v>92.43</v>
      </c>
      <c r="I1893" s="5">
        <v>92.430099999999996</v>
      </c>
      <c r="J1893" s="5">
        <v>-9.9999999989108801E-5</v>
      </c>
      <c r="K1893" s="5">
        <v>92.43</v>
      </c>
      <c r="L1893" s="5">
        <v>0</v>
      </c>
      <c r="M1893" t="str">
        <f>IF(ISERROR(VLOOKUP(A1893,'[1]Ecart validé'!$A:$A,1,FALSE)),Z1893,"Ecart Validé")</f>
        <v>valid</v>
      </c>
      <c r="R1893" t="s">
        <v>30</v>
      </c>
      <c r="X1893"/>
      <c r="Y1893"/>
      <c r="Z1893" t="s">
        <v>31</v>
      </c>
    </row>
    <row r="1894" spans="1:26" x14ac:dyDescent="0.3">
      <c r="A1894" t="s">
        <v>2954</v>
      </c>
      <c r="B1894" t="s">
        <v>2508</v>
      </c>
      <c r="C1894">
        <v>197557</v>
      </c>
      <c r="D1894" t="str">
        <f>+VLOOKUP(C1894,Param!K:L,2,FALSE)</f>
        <v>REXEL SPAIN, S.L.</v>
      </c>
      <c r="E1894" t="s">
        <v>2953</v>
      </c>
      <c r="F1894" t="s">
        <v>33</v>
      </c>
      <c r="G1894" t="s">
        <v>29</v>
      </c>
      <c r="H1894" s="5">
        <v>-27.81</v>
      </c>
      <c r="I1894" s="5">
        <v>-27.807300000000001</v>
      </c>
      <c r="J1894" s="5">
        <v>-2.7000000000008098E-3</v>
      </c>
      <c r="K1894" s="5">
        <v>-27.81</v>
      </c>
      <c r="L1894" s="5">
        <v>0</v>
      </c>
      <c r="M1894" t="str">
        <f>IF(ISERROR(VLOOKUP(A1894,'[1]Ecart validé'!$A:$A,1,FALSE)),Z1894,"Ecart Validé")</f>
        <v>valid</v>
      </c>
      <c r="R1894" t="s">
        <v>30</v>
      </c>
      <c r="X1894"/>
      <c r="Y1894"/>
      <c r="Z1894" t="s">
        <v>31</v>
      </c>
    </row>
    <row r="1895" spans="1:26" x14ac:dyDescent="0.3">
      <c r="A1895" t="s">
        <v>2955</v>
      </c>
      <c r="B1895" t="s">
        <v>2508</v>
      </c>
      <c r="C1895">
        <v>197557</v>
      </c>
      <c r="D1895" t="str">
        <f>+VLOOKUP(C1895,Param!K:L,2,FALSE)</f>
        <v>REXEL SPAIN, S.L.</v>
      </c>
      <c r="E1895" t="s">
        <v>2953</v>
      </c>
      <c r="F1895" t="s">
        <v>35</v>
      </c>
      <c r="G1895" t="s">
        <v>29</v>
      </c>
      <c r="H1895" s="5">
        <v>73.75</v>
      </c>
      <c r="I1895" s="5">
        <v>73.7453</v>
      </c>
      <c r="J1895" s="5">
        <v>4.6999999999997001E-3</v>
      </c>
      <c r="K1895" s="5">
        <v>73.75</v>
      </c>
      <c r="L1895" s="5">
        <v>0</v>
      </c>
      <c r="M1895" t="str">
        <f>IF(ISERROR(VLOOKUP(A1895,'[1]Ecart validé'!$A:$A,1,FALSE)),Z1895,"Ecart Validé")</f>
        <v>valid</v>
      </c>
      <c r="R1895" t="s">
        <v>30</v>
      </c>
      <c r="X1895"/>
      <c r="Y1895"/>
      <c r="Z1895" t="s">
        <v>31</v>
      </c>
    </row>
    <row r="1896" spans="1:26" x14ac:dyDescent="0.3">
      <c r="A1896" t="s">
        <v>2956</v>
      </c>
      <c r="B1896" t="s">
        <v>2508</v>
      </c>
      <c r="C1896">
        <v>197557</v>
      </c>
      <c r="D1896" t="str">
        <f>+VLOOKUP(C1896,Param!K:L,2,FALSE)</f>
        <v>REXEL SPAIN, S.L.</v>
      </c>
      <c r="E1896" t="s">
        <v>2953</v>
      </c>
      <c r="F1896" t="s">
        <v>37</v>
      </c>
      <c r="G1896" t="s">
        <v>29</v>
      </c>
      <c r="H1896" s="5">
        <v>43.01</v>
      </c>
      <c r="I1896" s="5">
        <v>43.012500000000003</v>
      </c>
      <c r="J1896" s="5">
        <v>-2.4999999999977202E-3</v>
      </c>
      <c r="K1896" s="5">
        <v>43.01</v>
      </c>
      <c r="L1896" s="5">
        <v>0</v>
      </c>
      <c r="M1896" t="str">
        <f>IF(ISERROR(VLOOKUP(A1896,'[1]Ecart validé'!$A:$A,1,FALSE)),Z1896,"Ecart Validé")</f>
        <v>valid</v>
      </c>
      <c r="R1896" t="s">
        <v>30</v>
      </c>
      <c r="X1896"/>
      <c r="Y1896"/>
      <c r="Z1896" t="s">
        <v>31</v>
      </c>
    </row>
    <row r="1897" spans="1:26" x14ac:dyDescent="0.3">
      <c r="A1897" t="s">
        <v>2957</v>
      </c>
      <c r="B1897" t="s">
        <v>2508</v>
      </c>
      <c r="C1897">
        <v>225572</v>
      </c>
      <c r="D1897" t="str">
        <f>+VLOOKUP(C1897,Param!K:L,2,FALSE)</f>
        <v>AGUAS DE SOLAN DE CABRAS, S.A.</v>
      </c>
      <c r="E1897" t="s">
        <v>2958</v>
      </c>
      <c r="F1897" t="s">
        <v>28</v>
      </c>
      <c r="G1897" t="s">
        <v>29</v>
      </c>
      <c r="H1897" s="5">
        <v>64.83</v>
      </c>
      <c r="J1897" s="5">
        <v>64.83</v>
      </c>
      <c r="K1897" s="5">
        <v>64.834500000000006</v>
      </c>
      <c r="L1897" s="5">
        <v>-4.5000000000072699E-3</v>
      </c>
      <c r="M1897" t="str">
        <f>IF(ISERROR(VLOOKUP(A1897,'[1]Ecart validé'!$A:$A,1,FALSE)),Z1897,"Ecart Validé")</f>
        <v>resolved</v>
      </c>
      <c r="N1897" t="s">
        <v>2959</v>
      </c>
      <c r="O1897" t="s">
        <v>2960</v>
      </c>
      <c r="P1897" t="s">
        <v>389</v>
      </c>
      <c r="Q1897" t="s">
        <v>2961</v>
      </c>
      <c r="R1897" t="s">
        <v>30</v>
      </c>
      <c r="X1897"/>
      <c r="Y1897"/>
      <c r="Z1897" t="s">
        <v>391</v>
      </c>
    </row>
    <row r="1898" spans="1:26" x14ac:dyDescent="0.3">
      <c r="A1898" t="s">
        <v>2962</v>
      </c>
      <c r="B1898" t="s">
        <v>2508</v>
      </c>
      <c r="C1898">
        <v>225572</v>
      </c>
      <c r="D1898" t="str">
        <f>+VLOOKUP(C1898,Param!K:L,2,FALSE)</f>
        <v>AGUAS DE SOLAN DE CABRAS, S.A.</v>
      </c>
      <c r="E1898" t="s">
        <v>2958</v>
      </c>
      <c r="F1898" t="s">
        <v>33</v>
      </c>
      <c r="G1898" t="s">
        <v>29</v>
      </c>
      <c r="H1898" s="5">
        <v>3.25</v>
      </c>
      <c r="I1898" s="5">
        <v>3.2475000000000001</v>
      </c>
      <c r="J1898" s="5">
        <v>2.4999999999999402E-3</v>
      </c>
      <c r="K1898" s="5">
        <v>3.2475000000000001</v>
      </c>
      <c r="L1898" s="5">
        <v>2.4999999999999402E-3</v>
      </c>
      <c r="M1898" t="str">
        <f>IF(ISERROR(VLOOKUP(A1898,'[1]Ecart validé'!$A:$A,1,FALSE)),Z1898,"Ecart Validé")</f>
        <v>valid</v>
      </c>
      <c r="R1898" t="s">
        <v>30</v>
      </c>
      <c r="X1898"/>
      <c r="Y1898"/>
      <c r="Z1898" t="s">
        <v>31</v>
      </c>
    </row>
    <row r="1899" spans="1:26" x14ac:dyDescent="0.3">
      <c r="A1899" t="s">
        <v>2963</v>
      </c>
      <c r="B1899" t="s">
        <v>2508</v>
      </c>
      <c r="C1899">
        <v>225572</v>
      </c>
      <c r="D1899" t="str">
        <f>+VLOOKUP(C1899,Param!K:L,2,FALSE)</f>
        <v>AGUAS DE SOLAN DE CABRAS, S.A.</v>
      </c>
      <c r="E1899" t="s">
        <v>2958</v>
      </c>
      <c r="F1899" t="s">
        <v>35</v>
      </c>
      <c r="G1899" t="s">
        <v>29</v>
      </c>
      <c r="H1899" s="5">
        <v>22.52</v>
      </c>
      <c r="I1899" s="5">
        <v>22.517499999999998</v>
      </c>
      <c r="J1899" s="5">
        <v>2.5000000000012699E-3</v>
      </c>
      <c r="K1899" s="5">
        <v>22.517499999999998</v>
      </c>
      <c r="L1899" s="5">
        <v>2.5000000000012699E-3</v>
      </c>
      <c r="M1899" t="str">
        <f>IF(ISERROR(VLOOKUP(A1899,'[1]Ecart validé'!$A:$A,1,FALSE)),Z1899,"Ecart Validé")</f>
        <v>valid</v>
      </c>
      <c r="R1899" t="s">
        <v>30</v>
      </c>
      <c r="X1899"/>
      <c r="Y1899"/>
      <c r="Z1899" t="s">
        <v>31</v>
      </c>
    </row>
    <row r="1900" spans="1:26" x14ac:dyDescent="0.3">
      <c r="A1900" t="s">
        <v>2964</v>
      </c>
      <c r="B1900" t="s">
        <v>2508</v>
      </c>
      <c r="C1900">
        <v>225572</v>
      </c>
      <c r="D1900" t="str">
        <f>+VLOOKUP(C1900,Param!K:L,2,FALSE)</f>
        <v>AGUAS DE SOLAN DE CABRAS, S.A.</v>
      </c>
      <c r="E1900" t="s">
        <v>2958</v>
      </c>
      <c r="F1900" t="s">
        <v>37</v>
      </c>
      <c r="G1900" t="s">
        <v>29</v>
      </c>
      <c r="H1900" s="5">
        <v>14.02</v>
      </c>
      <c r="I1900" s="5">
        <v>14.016</v>
      </c>
      <c r="J1900" s="5">
        <v>3.9999999999995499E-3</v>
      </c>
      <c r="K1900" s="5">
        <v>14.016</v>
      </c>
      <c r="L1900" s="5">
        <v>3.9999999999995499E-3</v>
      </c>
      <c r="M1900" t="str">
        <f>IF(ISERROR(VLOOKUP(A1900,'[1]Ecart validé'!$A:$A,1,FALSE)),Z1900,"Ecart Validé")</f>
        <v>valid</v>
      </c>
      <c r="R1900" t="s">
        <v>30</v>
      </c>
      <c r="X1900"/>
      <c r="Y1900"/>
      <c r="Z1900" t="s">
        <v>31</v>
      </c>
    </row>
    <row r="1901" spans="1:26" x14ac:dyDescent="0.3">
      <c r="A1901" t="s">
        <v>2965</v>
      </c>
      <c r="B1901" t="s">
        <v>2508</v>
      </c>
      <c r="C1901">
        <v>239245</v>
      </c>
      <c r="D1901" t="str">
        <f>+VLOOKUP(C1901,Param!K:L,2,FALSE)</f>
        <v>NTT SPAIN INTELLIGENT TECHNOLOGIES AND SERVICES S.L (ex dimension data)</v>
      </c>
      <c r="E1901" t="s">
        <v>2966</v>
      </c>
      <c r="F1901" t="s">
        <v>28</v>
      </c>
      <c r="G1901" t="s">
        <v>29</v>
      </c>
      <c r="H1901" s="5">
        <v>23.42</v>
      </c>
      <c r="I1901" s="5">
        <v>23.417899999999999</v>
      </c>
      <c r="J1901" s="5">
        <v>2.1000000000022099E-3</v>
      </c>
      <c r="K1901" s="5">
        <v>23.42</v>
      </c>
      <c r="L1901" s="5">
        <v>0</v>
      </c>
      <c r="M1901" t="str">
        <f>IF(ISERROR(VLOOKUP(A1901,'[1]Ecart validé'!$A:$A,1,FALSE)),Z1901,"Ecart Validé")</f>
        <v>valid</v>
      </c>
      <c r="R1901" t="s">
        <v>30</v>
      </c>
      <c r="X1901"/>
      <c r="Y1901"/>
      <c r="Z1901" t="s">
        <v>31</v>
      </c>
    </row>
    <row r="1902" spans="1:26" x14ac:dyDescent="0.3">
      <c r="A1902" t="s">
        <v>2967</v>
      </c>
      <c r="B1902" t="s">
        <v>2508</v>
      </c>
      <c r="C1902">
        <v>239245</v>
      </c>
      <c r="D1902" t="str">
        <f>+VLOOKUP(C1902,Param!K:L,2,FALSE)</f>
        <v>NTT SPAIN INTELLIGENT TECHNOLOGIES AND SERVICES S.L (ex dimension data)</v>
      </c>
      <c r="E1902" t="s">
        <v>2966</v>
      </c>
      <c r="F1902" t="s">
        <v>33</v>
      </c>
      <c r="G1902" t="s">
        <v>29</v>
      </c>
      <c r="H1902" s="5">
        <v>82.9</v>
      </c>
      <c r="I1902" s="5">
        <v>82.906000000000006</v>
      </c>
      <c r="J1902" s="5">
        <v>-6.0000000000002196E-3</v>
      </c>
      <c r="K1902" s="5">
        <v>82.9</v>
      </c>
      <c r="L1902" s="5">
        <v>0</v>
      </c>
      <c r="M1902" t="str">
        <f>IF(ISERROR(VLOOKUP(A1902,'[1]Ecart validé'!$A:$A,1,FALSE)),Z1902,"Ecart Validé")</f>
        <v>valid</v>
      </c>
      <c r="R1902" t="s">
        <v>30</v>
      </c>
      <c r="X1902"/>
      <c r="Y1902"/>
      <c r="Z1902" t="s">
        <v>31</v>
      </c>
    </row>
    <row r="1903" spans="1:26" x14ac:dyDescent="0.3">
      <c r="A1903" t="s">
        <v>2968</v>
      </c>
      <c r="B1903" t="s">
        <v>2508</v>
      </c>
      <c r="C1903">
        <v>239245</v>
      </c>
      <c r="D1903" t="str">
        <f>+VLOOKUP(C1903,Param!K:L,2,FALSE)</f>
        <v>NTT SPAIN INTELLIGENT TECHNOLOGIES AND SERVICES S.L (ex dimension data)</v>
      </c>
      <c r="E1903" t="s">
        <v>2966</v>
      </c>
      <c r="F1903" t="s">
        <v>37</v>
      </c>
      <c r="G1903" t="s">
        <v>29</v>
      </c>
      <c r="H1903" s="5">
        <v>23.49</v>
      </c>
      <c r="I1903" s="5">
        <v>23.498699999999999</v>
      </c>
      <c r="J1903" s="5">
        <v>-8.6999999999974806E-3</v>
      </c>
      <c r="K1903" s="5">
        <v>23.49</v>
      </c>
      <c r="L1903" s="5">
        <v>0</v>
      </c>
      <c r="M1903" t="str">
        <f>IF(ISERROR(VLOOKUP(A1903,'[1]Ecart validé'!$A:$A,1,FALSE)),Z1903,"Ecart Validé")</f>
        <v>valid</v>
      </c>
      <c r="R1903" t="s">
        <v>30</v>
      </c>
      <c r="X1903"/>
      <c r="Y1903"/>
      <c r="Z1903" t="s">
        <v>31</v>
      </c>
    </row>
    <row r="1904" spans="1:26" x14ac:dyDescent="0.3">
      <c r="A1904" t="s">
        <v>2969</v>
      </c>
      <c r="B1904" t="s">
        <v>2508</v>
      </c>
      <c r="C1904">
        <v>240623</v>
      </c>
      <c r="D1904" t="str">
        <f>+VLOOKUP(C1904,Param!K:L,2,FALSE)</f>
        <v>CARNICAS SAENZ, S.L.</v>
      </c>
      <c r="E1904" t="s">
        <v>2970</v>
      </c>
      <c r="F1904" t="s">
        <v>28</v>
      </c>
      <c r="G1904" t="s">
        <v>29</v>
      </c>
      <c r="H1904" s="5">
        <v>194.95</v>
      </c>
      <c r="I1904" s="5">
        <v>194.94640000000001</v>
      </c>
      <c r="J1904" s="5">
        <v>3.5999999999773899E-3</v>
      </c>
      <c r="K1904" s="5">
        <v>194.95</v>
      </c>
      <c r="L1904" s="5">
        <v>0</v>
      </c>
      <c r="M1904" t="str">
        <f>IF(ISERROR(VLOOKUP(A1904,'[1]Ecart validé'!$A:$A,1,FALSE)),Z1904,"Ecart Validé")</f>
        <v>valid</v>
      </c>
      <c r="R1904" t="s">
        <v>30</v>
      </c>
      <c r="X1904"/>
      <c r="Y1904"/>
      <c r="Z1904" t="s">
        <v>31</v>
      </c>
    </row>
    <row r="1905" spans="1:26" x14ac:dyDescent="0.3">
      <c r="A1905" t="s">
        <v>2971</v>
      </c>
      <c r="B1905" t="s">
        <v>2508</v>
      </c>
      <c r="C1905">
        <v>240623</v>
      </c>
      <c r="D1905" t="str">
        <f>+VLOOKUP(C1905,Param!K:L,2,FALSE)</f>
        <v>CARNICAS SAENZ, S.L.</v>
      </c>
      <c r="E1905" t="s">
        <v>2970</v>
      </c>
      <c r="F1905" t="s">
        <v>35</v>
      </c>
      <c r="G1905" t="s">
        <v>29</v>
      </c>
      <c r="H1905" s="5">
        <v>3.11</v>
      </c>
      <c r="I1905" s="5">
        <v>3.1086999999999998</v>
      </c>
      <c r="J1905" s="5">
        <v>1.30000000000007E-3</v>
      </c>
      <c r="K1905" s="5">
        <v>3.11</v>
      </c>
      <c r="L1905" s="5">
        <v>0</v>
      </c>
      <c r="M1905" t="str">
        <f>IF(ISERROR(VLOOKUP(A1905,'[1]Ecart validé'!$A:$A,1,FALSE)),Z1905,"Ecart Validé")</f>
        <v>valid</v>
      </c>
      <c r="R1905" t="s">
        <v>30</v>
      </c>
      <c r="X1905"/>
      <c r="Y1905"/>
      <c r="Z1905" t="s">
        <v>31</v>
      </c>
    </row>
    <row r="1906" spans="1:26" x14ac:dyDescent="0.3">
      <c r="A1906" t="s">
        <v>2972</v>
      </c>
      <c r="B1906" t="s">
        <v>2508</v>
      </c>
      <c r="C1906">
        <v>240623</v>
      </c>
      <c r="D1906" t="str">
        <f>+VLOOKUP(C1906,Param!K:L,2,FALSE)</f>
        <v>CARNICAS SAENZ, S.L.</v>
      </c>
      <c r="E1906" t="s">
        <v>2973</v>
      </c>
      <c r="F1906" t="s">
        <v>28</v>
      </c>
      <c r="G1906" t="s">
        <v>29</v>
      </c>
      <c r="H1906" s="5">
        <v>1213.83</v>
      </c>
      <c r="I1906" s="5">
        <v>1213.8296</v>
      </c>
      <c r="J1906" s="5">
        <v>3.9999999989959103E-4</v>
      </c>
      <c r="K1906" s="5">
        <v>1213.83</v>
      </c>
      <c r="L1906" s="5">
        <v>0</v>
      </c>
      <c r="M1906" t="str">
        <f>IF(ISERROR(VLOOKUP(A1906,'[1]Ecart validé'!$A:$A,1,FALSE)),Z1906,"Ecart Validé")</f>
        <v>valid</v>
      </c>
      <c r="R1906" t="s">
        <v>30</v>
      </c>
      <c r="X1906"/>
      <c r="Y1906"/>
      <c r="Z1906" t="s">
        <v>31</v>
      </c>
    </row>
    <row r="1907" spans="1:26" x14ac:dyDescent="0.3">
      <c r="A1907" t="s">
        <v>2974</v>
      </c>
      <c r="B1907" t="s">
        <v>2508</v>
      </c>
      <c r="C1907">
        <v>240623</v>
      </c>
      <c r="D1907" t="str">
        <f>+VLOOKUP(C1907,Param!K:L,2,FALSE)</f>
        <v>CARNICAS SAENZ, S.L.</v>
      </c>
      <c r="E1907" t="s">
        <v>2973</v>
      </c>
      <c r="F1907" t="s">
        <v>33</v>
      </c>
      <c r="G1907" t="s">
        <v>29</v>
      </c>
      <c r="H1907" s="5">
        <v>63.76</v>
      </c>
      <c r="I1907" s="5">
        <v>63.759099999999997</v>
      </c>
      <c r="J1907" s="5">
        <v>9.0000000000145497E-4</v>
      </c>
      <c r="K1907" s="5">
        <v>63.76</v>
      </c>
      <c r="L1907" s="5">
        <v>0</v>
      </c>
      <c r="M1907" t="str">
        <f>IF(ISERROR(VLOOKUP(A1907,'[1]Ecart validé'!$A:$A,1,FALSE)),Z1907,"Ecart Validé")</f>
        <v>valid</v>
      </c>
      <c r="R1907" t="s">
        <v>30</v>
      </c>
      <c r="X1907"/>
      <c r="Y1907"/>
      <c r="Z1907" t="s">
        <v>31</v>
      </c>
    </row>
    <row r="1908" spans="1:26" x14ac:dyDescent="0.3">
      <c r="A1908" t="s">
        <v>2975</v>
      </c>
      <c r="B1908" t="s">
        <v>2508</v>
      </c>
      <c r="C1908">
        <v>240623</v>
      </c>
      <c r="D1908" t="str">
        <f>+VLOOKUP(C1908,Param!K:L,2,FALSE)</f>
        <v>CARNICAS SAENZ, S.L.</v>
      </c>
      <c r="E1908" t="s">
        <v>2973</v>
      </c>
      <c r="F1908" t="s">
        <v>35</v>
      </c>
      <c r="G1908" t="s">
        <v>29</v>
      </c>
      <c r="H1908" s="5">
        <v>319.88</v>
      </c>
      <c r="I1908" s="5">
        <v>319.87920000000003</v>
      </c>
      <c r="J1908" s="5">
        <v>7.9999999996971296E-4</v>
      </c>
      <c r="K1908" s="5">
        <v>319.88</v>
      </c>
      <c r="L1908" s="5">
        <v>0</v>
      </c>
      <c r="M1908" t="str">
        <f>IF(ISERROR(VLOOKUP(A1908,'[1]Ecart validé'!$A:$A,1,FALSE)),Z1908,"Ecart Validé")</f>
        <v>valid</v>
      </c>
      <c r="R1908" t="s">
        <v>30</v>
      </c>
      <c r="X1908"/>
      <c r="Y1908"/>
      <c r="Z1908" t="s">
        <v>31</v>
      </c>
    </row>
    <row r="1909" spans="1:26" x14ac:dyDescent="0.3">
      <c r="A1909" t="s">
        <v>2976</v>
      </c>
      <c r="B1909" t="s">
        <v>2508</v>
      </c>
      <c r="C1909">
        <v>240623</v>
      </c>
      <c r="D1909" t="str">
        <f>+VLOOKUP(C1909,Param!K:L,2,FALSE)</f>
        <v>CARNICAS SAENZ, S.L.</v>
      </c>
      <c r="E1909" t="s">
        <v>2973</v>
      </c>
      <c r="F1909" t="s">
        <v>37</v>
      </c>
      <c r="G1909" t="s">
        <v>29</v>
      </c>
      <c r="H1909" s="5">
        <v>177.6</v>
      </c>
      <c r="I1909" s="5">
        <v>177.59960000000001</v>
      </c>
      <c r="J1909" s="5">
        <v>3.9999999998485599E-4</v>
      </c>
      <c r="K1909" s="5">
        <v>177.6</v>
      </c>
      <c r="L1909" s="5">
        <v>0</v>
      </c>
      <c r="M1909" t="str">
        <f>IF(ISERROR(VLOOKUP(A1909,'[1]Ecart validé'!$A:$A,1,FALSE)),Z1909,"Ecart Validé")</f>
        <v>valid</v>
      </c>
      <c r="R1909" t="s">
        <v>30</v>
      </c>
      <c r="X1909"/>
      <c r="Y1909"/>
      <c r="Z1909" t="s">
        <v>31</v>
      </c>
    </row>
    <row r="1910" spans="1:26" x14ac:dyDescent="0.3">
      <c r="A1910" t="s">
        <v>2977</v>
      </c>
      <c r="B1910" t="s">
        <v>2508</v>
      </c>
      <c r="C1910">
        <v>242778</v>
      </c>
      <c r="D1910" t="str">
        <f>+VLOOKUP(C1910,Param!K:L,2,FALSE)</f>
        <v>FRUTAS ARIAS RUBIO, S.L.</v>
      </c>
      <c r="E1910" t="s">
        <v>2978</v>
      </c>
      <c r="F1910" t="s">
        <v>28</v>
      </c>
      <c r="G1910" t="s">
        <v>29</v>
      </c>
      <c r="H1910" s="5">
        <v>231.94</v>
      </c>
      <c r="I1910" s="5">
        <v>231.94239999999999</v>
      </c>
      <c r="J1910" s="5">
        <v>-2.3999999999944001E-3</v>
      </c>
      <c r="K1910" s="5">
        <v>231.94239999999999</v>
      </c>
      <c r="L1910" s="5">
        <v>-2.3999999999944001E-3</v>
      </c>
      <c r="M1910" t="str">
        <f>IF(ISERROR(VLOOKUP(A1910,'[1]Ecart validé'!$A:$A,1,FALSE)),Z1910,"Ecart Validé")</f>
        <v>valid</v>
      </c>
      <c r="R1910" t="s">
        <v>30</v>
      </c>
      <c r="X1910"/>
      <c r="Y1910"/>
      <c r="Z1910" t="s">
        <v>31</v>
      </c>
    </row>
    <row r="1911" spans="1:26" x14ac:dyDescent="0.3">
      <c r="A1911" t="s">
        <v>2979</v>
      </c>
      <c r="B1911" t="s">
        <v>2508</v>
      </c>
      <c r="C1911">
        <v>242778</v>
      </c>
      <c r="D1911" t="str">
        <f>+VLOOKUP(C1911,Param!K:L,2,FALSE)</f>
        <v>FRUTAS ARIAS RUBIO, S.L.</v>
      </c>
      <c r="E1911" t="s">
        <v>2978</v>
      </c>
      <c r="F1911" t="s">
        <v>33</v>
      </c>
      <c r="G1911" t="s">
        <v>29</v>
      </c>
      <c r="H1911" s="5">
        <v>12.21</v>
      </c>
      <c r="J1911" s="5">
        <v>12.21</v>
      </c>
      <c r="K1911" s="5">
        <v>12.211600000000001</v>
      </c>
      <c r="L1911" s="5">
        <v>-1.5999999999998201E-3</v>
      </c>
      <c r="M1911" t="str">
        <f>IF(ISERROR(VLOOKUP(A1911,'[1]Ecart validé'!$A:$A,1,FALSE)),Z1911,"Ecart Validé")</f>
        <v>resolved</v>
      </c>
      <c r="N1911" t="s">
        <v>2980</v>
      </c>
      <c r="O1911" t="s">
        <v>2981</v>
      </c>
      <c r="P1911" t="s">
        <v>389</v>
      </c>
      <c r="Q1911" t="s">
        <v>2982</v>
      </c>
      <c r="R1911" t="s">
        <v>30</v>
      </c>
      <c r="X1911"/>
      <c r="Y1911"/>
      <c r="Z1911" t="s">
        <v>391</v>
      </c>
    </row>
    <row r="1912" spans="1:26" x14ac:dyDescent="0.3">
      <c r="A1912" t="s">
        <v>2983</v>
      </c>
      <c r="B1912" t="s">
        <v>2508</v>
      </c>
      <c r="C1912">
        <v>242778</v>
      </c>
      <c r="D1912" t="str">
        <f>+VLOOKUP(C1912,Param!K:L,2,FALSE)</f>
        <v>FRUTAS ARIAS RUBIO, S.L.</v>
      </c>
      <c r="E1912" t="s">
        <v>2978</v>
      </c>
      <c r="F1912" t="s">
        <v>35</v>
      </c>
      <c r="G1912" t="s">
        <v>29</v>
      </c>
      <c r="H1912" s="5">
        <v>87.84</v>
      </c>
      <c r="I1912" s="5">
        <v>87.838700000000003</v>
      </c>
      <c r="J1912" s="5">
        <v>1.3000000000005199E-3</v>
      </c>
      <c r="K1912" s="5">
        <v>87.838700000000003</v>
      </c>
      <c r="L1912" s="5">
        <v>1.3000000000005199E-3</v>
      </c>
      <c r="M1912" t="str">
        <f>IF(ISERROR(VLOOKUP(A1912,'[1]Ecart validé'!$A:$A,1,FALSE)),Z1912,"Ecart Validé")</f>
        <v>valid</v>
      </c>
      <c r="R1912" t="s">
        <v>30</v>
      </c>
      <c r="X1912"/>
      <c r="Y1912"/>
      <c r="Z1912" t="s">
        <v>31</v>
      </c>
    </row>
    <row r="1913" spans="1:26" x14ac:dyDescent="0.3">
      <c r="A1913" t="s">
        <v>2984</v>
      </c>
      <c r="B1913" t="s">
        <v>2508</v>
      </c>
      <c r="C1913">
        <v>242778</v>
      </c>
      <c r="D1913" t="str">
        <f>+VLOOKUP(C1913,Param!K:L,2,FALSE)</f>
        <v>FRUTAS ARIAS RUBIO, S.L.</v>
      </c>
      <c r="E1913" t="s">
        <v>2978</v>
      </c>
      <c r="F1913" t="s">
        <v>37</v>
      </c>
      <c r="G1913" t="s">
        <v>29</v>
      </c>
      <c r="H1913" s="5">
        <v>39.14</v>
      </c>
      <c r="I1913" s="5">
        <v>39.1432</v>
      </c>
      <c r="J1913" s="5">
        <v>-3.1999999999996402E-3</v>
      </c>
      <c r="K1913" s="5">
        <v>39.1432</v>
      </c>
      <c r="L1913" s="5">
        <v>-3.1999999999996402E-3</v>
      </c>
      <c r="M1913" t="str">
        <f>IF(ISERROR(VLOOKUP(A1913,'[1]Ecart validé'!$A:$A,1,FALSE)),Z1913,"Ecart Validé")</f>
        <v>valid</v>
      </c>
      <c r="R1913" t="s">
        <v>30</v>
      </c>
      <c r="X1913"/>
      <c r="Y1913"/>
      <c r="Z1913" t="s">
        <v>31</v>
      </c>
    </row>
    <row r="1914" spans="1:26" x14ac:dyDescent="0.3">
      <c r="A1914" t="s">
        <v>2985</v>
      </c>
      <c r="B1914" t="s">
        <v>2508</v>
      </c>
      <c r="C1914">
        <v>245078</v>
      </c>
      <c r="D1914" t="str">
        <f>+VLOOKUP(C1914,Param!K:L,2,FALSE)</f>
        <v>PROGES</v>
      </c>
      <c r="E1914" t="s">
        <v>2986</v>
      </c>
      <c r="F1914" t="s">
        <v>28</v>
      </c>
      <c r="G1914" t="s">
        <v>29</v>
      </c>
      <c r="H1914" s="5">
        <v>86.76</v>
      </c>
      <c r="I1914" s="5">
        <v>86.757599999999996</v>
      </c>
      <c r="J1914" s="5">
        <v>2.4000000000086101E-3</v>
      </c>
      <c r="K1914" s="5">
        <v>86.76</v>
      </c>
      <c r="L1914" s="5">
        <v>0</v>
      </c>
      <c r="M1914" t="str">
        <f>IF(ISERROR(VLOOKUP(A1914,'[1]Ecart validé'!$A:$A,1,FALSE)),Z1914,"Ecart Validé")</f>
        <v>valid</v>
      </c>
      <c r="R1914" t="s">
        <v>30</v>
      </c>
      <c r="X1914"/>
      <c r="Y1914"/>
      <c r="Z1914" t="s">
        <v>31</v>
      </c>
    </row>
    <row r="1915" spans="1:26" x14ac:dyDescent="0.3">
      <c r="A1915" t="s">
        <v>2987</v>
      </c>
      <c r="B1915" t="s">
        <v>2508</v>
      </c>
      <c r="C1915">
        <v>252422</v>
      </c>
      <c r="D1915" t="str">
        <f>+VLOOKUP(C1915,Param!K:L,2,FALSE)</f>
        <v>EUROFIRMS ETT, S.L.U.</v>
      </c>
      <c r="E1915" t="s">
        <v>2988</v>
      </c>
      <c r="F1915" t="s">
        <v>28</v>
      </c>
      <c r="G1915" t="s">
        <v>29</v>
      </c>
      <c r="H1915" s="5">
        <v>1073.67</v>
      </c>
      <c r="I1915" s="5">
        <v>1073.6674</v>
      </c>
      <c r="J1915" s="5">
        <v>2.6000000000294598E-3</v>
      </c>
      <c r="K1915" s="5">
        <v>1073.67</v>
      </c>
      <c r="L1915" s="5">
        <v>0</v>
      </c>
      <c r="M1915" t="str">
        <f>IF(ISERROR(VLOOKUP(A1915,'[1]Ecart validé'!$A:$A,1,FALSE)),Z1915,"Ecart Validé")</f>
        <v>valid</v>
      </c>
      <c r="R1915" t="s">
        <v>30</v>
      </c>
      <c r="X1915"/>
      <c r="Y1915"/>
      <c r="Z1915" t="s">
        <v>31</v>
      </c>
    </row>
    <row r="1916" spans="1:26" x14ac:dyDescent="0.3">
      <c r="A1916" t="s">
        <v>2989</v>
      </c>
      <c r="B1916" t="s">
        <v>2508</v>
      </c>
      <c r="C1916">
        <v>252422</v>
      </c>
      <c r="D1916" t="str">
        <f>+VLOOKUP(C1916,Param!K:L,2,FALSE)</f>
        <v>EUROFIRMS ETT, S.L.U.</v>
      </c>
      <c r="E1916" t="s">
        <v>2988</v>
      </c>
      <c r="F1916" t="s">
        <v>35</v>
      </c>
      <c r="G1916" t="s">
        <v>29</v>
      </c>
      <c r="H1916" s="5">
        <v>59.41</v>
      </c>
      <c r="I1916" s="5">
        <v>59.410600000000002</v>
      </c>
      <c r="J1916" s="5">
        <v>-6.0000000000570697E-4</v>
      </c>
      <c r="K1916" s="5">
        <v>59.41</v>
      </c>
      <c r="L1916" s="5">
        <v>0</v>
      </c>
      <c r="M1916" t="str">
        <f>IF(ISERROR(VLOOKUP(A1916,'[1]Ecart validé'!$A:$A,1,FALSE)),Z1916,"Ecart Validé")</f>
        <v>valid</v>
      </c>
      <c r="R1916" t="s">
        <v>30</v>
      </c>
      <c r="X1916"/>
      <c r="Y1916"/>
      <c r="Z1916" t="s">
        <v>31</v>
      </c>
    </row>
    <row r="1917" spans="1:26" x14ac:dyDescent="0.3">
      <c r="A1917" t="s">
        <v>2990</v>
      </c>
      <c r="B1917" t="s">
        <v>2508</v>
      </c>
      <c r="C1917">
        <v>252422</v>
      </c>
      <c r="D1917" t="str">
        <f>+VLOOKUP(C1917,Param!K:L,2,FALSE)</f>
        <v>EUROFIRMS ETT, S.L.U.</v>
      </c>
      <c r="E1917" t="s">
        <v>2988</v>
      </c>
      <c r="F1917" t="s">
        <v>37</v>
      </c>
      <c r="G1917" t="s">
        <v>29</v>
      </c>
      <c r="H1917" s="5">
        <v>2.83</v>
      </c>
      <c r="I1917" s="5">
        <v>2.8285999999999998</v>
      </c>
      <c r="J1917" s="5">
        <v>1.4000000000002899E-3</v>
      </c>
      <c r="K1917" s="5">
        <v>2.83</v>
      </c>
      <c r="L1917" s="5">
        <v>0</v>
      </c>
      <c r="M1917" t="str">
        <f>IF(ISERROR(VLOOKUP(A1917,'[1]Ecart validé'!$A:$A,1,FALSE)),Z1917,"Ecart Validé")</f>
        <v>valid</v>
      </c>
      <c r="R1917" t="s">
        <v>30</v>
      </c>
      <c r="X1917"/>
      <c r="Y1917"/>
      <c r="Z1917" t="s">
        <v>31</v>
      </c>
    </row>
    <row r="1918" spans="1:26" x14ac:dyDescent="0.3">
      <c r="A1918" t="s">
        <v>2991</v>
      </c>
      <c r="B1918" t="s">
        <v>2508</v>
      </c>
      <c r="C1918">
        <v>256140</v>
      </c>
      <c r="D1918" t="str">
        <f>+VLOOKUP(C1918,Param!K:L,2,FALSE)</f>
        <v>EVOCA IBERIA S.L.</v>
      </c>
      <c r="E1918" t="s">
        <v>2992</v>
      </c>
      <c r="F1918" t="s">
        <v>28</v>
      </c>
      <c r="G1918" t="s">
        <v>29</v>
      </c>
      <c r="H1918" s="5">
        <v>147.1</v>
      </c>
      <c r="I1918" s="5">
        <v>147.0976</v>
      </c>
      <c r="J1918" s="5">
        <v>2.3999999999944001E-3</v>
      </c>
      <c r="K1918" s="5">
        <v>147.1</v>
      </c>
      <c r="L1918" s="5">
        <v>0</v>
      </c>
      <c r="M1918" t="str">
        <f>IF(ISERROR(VLOOKUP(A1918,'[1]Ecart validé'!$A:$A,1,FALSE)),Z1918,"Ecart Validé")</f>
        <v>valid</v>
      </c>
      <c r="R1918" t="s">
        <v>30</v>
      </c>
      <c r="X1918"/>
      <c r="Y1918"/>
      <c r="Z1918" t="s">
        <v>31</v>
      </c>
    </row>
    <row r="1919" spans="1:26" x14ac:dyDescent="0.3">
      <c r="A1919" t="s">
        <v>2993</v>
      </c>
      <c r="B1919" t="s">
        <v>2508</v>
      </c>
      <c r="C1919">
        <v>256140</v>
      </c>
      <c r="D1919" t="str">
        <f>+VLOOKUP(C1919,Param!K:L,2,FALSE)</f>
        <v>EVOCA IBERIA S.L.</v>
      </c>
      <c r="E1919" t="s">
        <v>2992</v>
      </c>
      <c r="F1919" t="s">
        <v>33</v>
      </c>
      <c r="G1919" t="s">
        <v>29</v>
      </c>
      <c r="H1919" s="5">
        <v>25.13</v>
      </c>
      <c r="I1919" s="5">
        <v>25.128900000000002</v>
      </c>
      <c r="J1919" s="5">
        <v>1.0999999999974301E-3</v>
      </c>
      <c r="K1919" s="5">
        <v>25.13</v>
      </c>
      <c r="L1919" s="5">
        <v>0</v>
      </c>
      <c r="M1919" t="str">
        <f>IF(ISERROR(VLOOKUP(A1919,'[1]Ecart validé'!$A:$A,1,FALSE)),Z1919,"Ecart Validé")</f>
        <v>valid</v>
      </c>
      <c r="R1919" t="s">
        <v>30</v>
      </c>
      <c r="X1919"/>
      <c r="Y1919"/>
      <c r="Z1919" t="s">
        <v>31</v>
      </c>
    </row>
    <row r="1920" spans="1:26" x14ac:dyDescent="0.3">
      <c r="A1920" t="s">
        <v>2994</v>
      </c>
      <c r="B1920" t="s">
        <v>2508</v>
      </c>
      <c r="C1920">
        <v>256140</v>
      </c>
      <c r="D1920" t="str">
        <f>+VLOOKUP(C1920,Param!K:L,2,FALSE)</f>
        <v>EVOCA IBERIA S.L.</v>
      </c>
      <c r="E1920" t="s">
        <v>2992</v>
      </c>
      <c r="F1920" t="s">
        <v>35</v>
      </c>
      <c r="G1920" t="s">
        <v>29</v>
      </c>
      <c r="H1920" s="5">
        <v>14.19</v>
      </c>
      <c r="I1920" s="5">
        <v>14.1875</v>
      </c>
      <c r="J1920" s="5">
        <v>2.4999999999995E-3</v>
      </c>
      <c r="K1920" s="5">
        <v>14.19</v>
      </c>
      <c r="L1920" s="5">
        <v>0</v>
      </c>
      <c r="M1920" t="str">
        <f>IF(ISERROR(VLOOKUP(A1920,'[1]Ecart validé'!$A:$A,1,FALSE)),Z1920,"Ecart Validé")</f>
        <v>valid</v>
      </c>
      <c r="R1920" t="s">
        <v>30</v>
      </c>
      <c r="X1920"/>
      <c r="Y1920"/>
      <c r="Z1920" t="s">
        <v>31</v>
      </c>
    </row>
    <row r="1921" spans="1:26" x14ac:dyDescent="0.3">
      <c r="A1921" t="s">
        <v>2995</v>
      </c>
      <c r="B1921" t="s">
        <v>2508</v>
      </c>
      <c r="C1921">
        <v>256140</v>
      </c>
      <c r="D1921" t="str">
        <f>+VLOOKUP(C1921,Param!K:L,2,FALSE)</f>
        <v>EVOCA IBERIA S.L.</v>
      </c>
      <c r="E1921" t="s">
        <v>2992</v>
      </c>
      <c r="F1921" t="s">
        <v>37</v>
      </c>
      <c r="G1921" t="s">
        <v>29</v>
      </c>
      <c r="H1921" s="5">
        <v>7.43</v>
      </c>
      <c r="I1921" s="5">
        <v>7.4292999999999996</v>
      </c>
      <c r="J1921" s="5">
        <v>7.0000000000014495E-4</v>
      </c>
      <c r="K1921" s="5">
        <v>7.43</v>
      </c>
      <c r="L1921" s="5">
        <v>0</v>
      </c>
      <c r="M1921" t="str">
        <f>IF(ISERROR(VLOOKUP(A1921,'[1]Ecart validé'!$A:$A,1,FALSE)),Z1921,"Ecart Validé")</f>
        <v>valid</v>
      </c>
      <c r="R1921" t="s">
        <v>30</v>
      </c>
      <c r="X1921"/>
      <c r="Y1921"/>
      <c r="Z1921" t="s">
        <v>31</v>
      </c>
    </row>
    <row r="1922" spans="1:26" x14ac:dyDescent="0.3">
      <c r="A1922" t="s">
        <v>2996</v>
      </c>
      <c r="B1922" t="s">
        <v>2508</v>
      </c>
      <c r="C1922">
        <v>257329</v>
      </c>
      <c r="D1922" t="str">
        <f>+VLOOKUP(C1922,Param!K:L,2,FALSE)</f>
        <v>EIFFAGE ENERGIA, S.L.</v>
      </c>
      <c r="E1922" t="s">
        <v>2997</v>
      </c>
      <c r="F1922" t="s">
        <v>28</v>
      </c>
      <c r="G1922" t="s">
        <v>29</v>
      </c>
      <c r="H1922" s="5">
        <v>2120.5300000000002</v>
      </c>
      <c r="I1922" s="5">
        <v>2120.5277999999998</v>
      </c>
      <c r="J1922" s="5">
        <v>2.20000000035724E-3</v>
      </c>
      <c r="K1922" s="5">
        <v>2120.5300000000002</v>
      </c>
      <c r="L1922" s="5">
        <v>0</v>
      </c>
      <c r="M1922" t="str">
        <f>IF(ISERROR(VLOOKUP(A1922,'[1]Ecart validé'!$A:$A,1,FALSE)),Z1922,"Ecart Validé")</f>
        <v>valid</v>
      </c>
      <c r="R1922" t="s">
        <v>30</v>
      </c>
      <c r="X1922"/>
      <c r="Y1922"/>
      <c r="Z1922" t="s">
        <v>31</v>
      </c>
    </row>
    <row r="1923" spans="1:26" x14ac:dyDescent="0.3">
      <c r="A1923" t="s">
        <v>2998</v>
      </c>
      <c r="B1923" t="s">
        <v>2508</v>
      </c>
      <c r="C1923">
        <v>257329</v>
      </c>
      <c r="D1923" t="str">
        <f>+VLOOKUP(C1923,Param!K:L,2,FALSE)</f>
        <v>EIFFAGE ENERGIA, S.L.</v>
      </c>
      <c r="E1923" t="s">
        <v>2997</v>
      </c>
      <c r="F1923" t="s">
        <v>33</v>
      </c>
      <c r="G1923" t="s">
        <v>29</v>
      </c>
      <c r="H1923" s="5">
        <v>1225.94</v>
      </c>
      <c r="I1923" s="5">
        <v>1225.9377999999999</v>
      </c>
      <c r="J1923" s="5">
        <v>2.2000000001298702E-3</v>
      </c>
      <c r="K1923" s="5">
        <v>1225.94</v>
      </c>
      <c r="L1923" s="5">
        <v>0</v>
      </c>
      <c r="M1923" t="str">
        <f>IF(ISERROR(VLOOKUP(A1923,'[1]Ecart validé'!$A:$A,1,FALSE)),Z1923,"Ecart Validé")</f>
        <v>valid</v>
      </c>
      <c r="R1923" t="s">
        <v>30</v>
      </c>
      <c r="X1923"/>
      <c r="Y1923"/>
      <c r="Z1923" t="s">
        <v>31</v>
      </c>
    </row>
    <row r="1924" spans="1:26" x14ac:dyDescent="0.3">
      <c r="A1924" t="s">
        <v>2999</v>
      </c>
      <c r="B1924" t="s">
        <v>2508</v>
      </c>
      <c r="C1924">
        <v>257329</v>
      </c>
      <c r="D1924" t="str">
        <f>+VLOOKUP(C1924,Param!K:L,2,FALSE)</f>
        <v>EIFFAGE ENERGIA, S.L.</v>
      </c>
      <c r="E1924" t="s">
        <v>2997</v>
      </c>
      <c r="F1924" t="s">
        <v>35</v>
      </c>
      <c r="G1924" t="s">
        <v>29</v>
      </c>
      <c r="H1924" s="5">
        <v>1683.17</v>
      </c>
      <c r="I1924" s="5">
        <v>1683.1665</v>
      </c>
      <c r="J1924" s="5">
        <v>3.5000000000309198E-3</v>
      </c>
      <c r="K1924" s="5">
        <v>1683.17</v>
      </c>
      <c r="L1924" s="5">
        <v>0</v>
      </c>
      <c r="M1924" t="str">
        <f>IF(ISERROR(VLOOKUP(A1924,'[1]Ecart validé'!$A:$A,1,FALSE)),Z1924,"Ecart Validé")</f>
        <v>valid</v>
      </c>
      <c r="R1924" t="s">
        <v>30</v>
      </c>
      <c r="X1924"/>
      <c r="Y1924"/>
      <c r="Z1924" t="s">
        <v>31</v>
      </c>
    </row>
    <row r="1925" spans="1:26" x14ac:dyDescent="0.3">
      <c r="A1925" t="s">
        <v>3000</v>
      </c>
      <c r="B1925" t="s">
        <v>2508</v>
      </c>
      <c r="C1925">
        <v>257329</v>
      </c>
      <c r="D1925" t="str">
        <f>+VLOOKUP(C1925,Param!K:L,2,FALSE)</f>
        <v>EIFFAGE ENERGIA, S.L.</v>
      </c>
      <c r="E1925" t="s">
        <v>2997</v>
      </c>
      <c r="F1925" t="s">
        <v>37</v>
      </c>
      <c r="G1925" t="s">
        <v>29</v>
      </c>
      <c r="H1925" s="5">
        <v>1302.3699999999999</v>
      </c>
      <c r="I1925" s="5">
        <v>1302.3731</v>
      </c>
      <c r="J1925" s="5">
        <v>-3.1000000001313302E-3</v>
      </c>
      <c r="K1925" s="5">
        <v>1302.3699999999999</v>
      </c>
      <c r="L1925" s="5">
        <v>0</v>
      </c>
      <c r="M1925" t="str">
        <f>IF(ISERROR(VLOOKUP(A1925,'[1]Ecart validé'!$A:$A,1,FALSE)),Z1925,"Ecart Validé")</f>
        <v>valid</v>
      </c>
      <c r="R1925" t="s">
        <v>30</v>
      </c>
      <c r="X1925"/>
      <c r="Y1925"/>
      <c r="Z1925" t="s">
        <v>31</v>
      </c>
    </row>
    <row r="1926" spans="1:26" x14ac:dyDescent="0.3">
      <c r="A1926" t="s">
        <v>3001</v>
      </c>
      <c r="B1926" t="s">
        <v>2508</v>
      </c>
      <c r="C1926">
        <v>258721</v>
      </c>
      <c r="D1926" t="str">
        <f>+VLOOKUP(C1926,Param!K:L,2,FALSE)</f>
        <v>MARMEN NEW SERVICES S.L.</v>
      </c>
      <c r="E1926" t="s">
        <v>3002</v>
      </c>
      <c r="F1926" t="s">
        <v>33</v>
      </c>
      <c r="G1926" t="s">
        <v>29</v>
      </c>
      <c r="H1926" s="5">
        <v>422.62</v>
      </c>
      <c r="I1926" s="5">
        <v>422.62079999999997</v>
      </c>
      <c r="J1926" s="5">
        <v>-7.9999999996971296E-4</v>
      </c>
      <c r="K1926" s="5">
        <v>422.62</v>
      </c>
      <c r="L1926" s="5">
        <v>0</v>
      </c>
      <c r="M1926" t="str">
        <f>IF(ISERROR(VLOOKUP(A1926,'[1]Ecart validé'!$A:$A,1,FALSE)),Z1926,"Ecart Validé")</f>
        <v>valid</v>
      </c>
      <c r="R1926" t="s">
        <v>30</v>
      </c>
      <c r="X1926"/>
      <c r="Y1926"/>
      <c r="Z1926" t="s">
        <v>31</v>
      </c>
    </row>
    <row r="1927" spans="1:26" x14ac:dyDescent="0.3">
      <c r="A1927" t="s">
        <v>3003</v>
      </c>
      <c r="B1927" t="s">
        <v>2508</v>
      </c>
      <c r="C1927">
        <v>258721</v>
      </c>
      <c r="D1927" t="str">
        <f>+VLOOKUP(C1927,Param!K:L,2,FALSE)</f>
        <v>MARMEN NEW SERVICES S.L.</v>
      </c>
      <c r="E1927" t="s">
        <v>3002</v>
      </c>
      <c r="F1927" t="s">
        <v>35</v>
      </c>
      <c r="G1927" t="s">
        <v>29</v>
      </c>
      <c r="H1927" s="5">
        <v>18.690000000000001</v>
      </c>
      <c r="I1927" s="5">
        <v>18.690899999999999</v>
      </c>
      <c r="J1927" s="5">
        <v>-8.9999999999790204E-4</v>
      </c>
      <c r="K1927" s="5">
        <v>18.690000000000001</v>
      </c>
      <c r="L1927" s="5">
        <v>0</v>
      </c>
      <c r="M1927" t="str">
        <f>IF(ISERROR(VLOOKUP(A1927,'[1]Ecart validé'!$A:$A,1,FALSE)),Z1927,"Ecart Validé")</f>
        <v>valid</v>
      </c>
      <c r="R1927" t="s">
        <v>30</v>
      </c>
      <c r="X1927"/>
      <c r="Y1927"/>
      <c r="Z1927" t="s">
        <v>31</v>
      </c>
    </row>
    <row r="1928" spans="1:26" x14ac:dyDescent="0.3">
      <c r="A1928" t="s">
        <v>3004</v>
      </c>
      <c r="B1928" t="s">
        <v>2508</v>
      </c>
      <c r="C1928">
        <v>258721</v>
      </c>
      <c r="D1928" t="str">
        <f>+VLOOKUP(C1928,Param!K:L,2,FALSE)</f>
        <v>MARMEN NEW SERVICES S.L.</v>
      </c>
      <c r="E1928" t="s">
        <v>3002</v>
      </c>
      <c r="F1928" t="s">
        <v>37</v>
      </c>
      <c r="G1928" t="s">
        <v>29</v>
      </c>
      <c r="H1928" s="5">
        <v>35.79</v>
      </c>
      <c r="I1928" s="5">
        <v>35.789499999999997</v>
      </c>
      <c r="J1928" s="5">
        <v>5.0000000000238699E-4</v>
      </c>
      <c r="K1928" s="5">
        <v>35.79</v>
      </c>
      <c r="L1928" s="5">
        <v>0</v>
      </c>
      <c r="M1928" t="str">
        <f>IF(ISERROR(VLOOKUP(A1928,'[1]Ecart validé'!$A:$A,1,FALSE)),Z1928,"Ecart Validé")</f>
        <v>valid</v>
      </c>
      <c r="R1928" t="s">
        <v>30</v>
      </c>
      <c r="X1928"/>
      <c r="Y1928"/>
      <c r="Z1928" t="s">
        <v>31</v>
      </c>
    </row>
    <row r="1929" spans="1:26" x14ac:dyDescent="0.3">
      <c r="A1929" t="s">
        <v>3005</v>
      </c>
      <c r="B1929" t="s">
        <v>2508</v>
      </c>
      <c r="C1929">
        <v>261272</v>
      </c>
      <c r="D1929" t="str">
        <f>+VLOOKUP(C1929,Param!K:L,2,FALSE)</f>
        <v>COCA COLA EUROPEAN PARTNERS IBERIA, S.L.U.</v>
      </c>
      <c r="E1929" t="s">
        <v>3006</v>
      </c>
      <c r="F1929" t="s">
        <v>28</v>
      </c>
      <c r="G1929" t="s">
        <v>29</v>
      </c>
      <c r="H1929" s="5">
        <v>7363.33</v>
      </c>
      <c r="I1929" s="5">
        <v>7363.3275999999996</v>
      </c>
      <c r="J1929" s="5">
        <v>2.4000000003070402E-3</v>
      </c>
      <c r="K1929" s="5">
        <v>7363.33</v>
      </c>
      <c r="L1929" s="5">
        <v>0</v>
      </c>
      <c r="M1929" t="str">
        <f>IF(ISERROR(VLOOKUP(A1929,'[1]Ecart validé'!$A:$A,1,FALSE)),Z1929,"Ecart Validé")</f>
        <v>valid</v>
      </c>
      <c r="R1929" t="s">
        <v>30</v>
      </c>
      <c r="X1929"/>
      <c r="Y1929"/>
      <c r="Z1929" t="s">
        <v>31</v>
      </c>
    </row>
    <row r="1930" spans="1:26" x14ac:dyDescent="0.3">
      <c r="A1930" t="s">
        <v>3007</v>
      </c>
      <c r="B1930" t="s">
        <v>2508</v>
      </c>
      <c r="C1930">
        <v>261272</v>
      </c>
      <c r="D1930" t="str">
        <f>+VLOOKUP(C1930,Param!K:L,2,FALSE)</f>
        <v>COCA COLA EUROPEAN PARTNERS IBERIA, S.L.U.</v>
      </c>
      <c r="E1930" t="s">
        <v>3006</v>
      </c>
      <c r="F1930" t="s">
        <v>33</v>
      </c>
      <c r="G1930" t="s">
        <v>29</v>
      </c>
      <c r="H1930" s="5">
        <v>371.7</v>
      </c>
      <c r="I1930" s="5">
        <v>371.70139999999998</v>
      </c>
      <c r="J1930" s="5">
        <v>-1.39999999998963E-3</v>
      </c>
      <c r="K1930" s="5">
        <v>371.7</v>
      </c>
      <c r="L1930" s="5">
        <v>0</v>
      </c>
      <c r="M1930" t="str">
        <f>IF(ISERROR(VLOOKUP(A1930,'[1]Ecart validé'!$A:$A,1,FALSE)),Z1930,"Ecart Validé")</f>
        <v>valid</v>
      </c>
      <c r="R1930" t="s">
        <v>30</v>
      </c>
      <c r="X1930"/>
      <c r="Y1930"/>
      <c r="Z1930" t="s">
        <v>31</v>
      </c>
    </row>
    <row r="1931" spans="1:26" x14ac:dyDescent="0.3">
      <c r="A1931" t="s">
        <v>3008</v>
      </c>
      <c r="B1931" t="s">
        <v>2508</v>
      </c>
      <c r="C1931">
        <v>261272</v>
      </c>
      <c r="D1931" t="str">
        <f>+VLOOKUP(C1931,Param!K:L,2,FALSE)</f>
        <v>COCA COLA EUROPEAN PARTNERS IBERIA, S.L.U.</v>
      </c>
      <c r="E1931" t="s">
        <v>3006</v>
      </c>
      <c r="F1931" t="s">
        <v>35</v>
      </c>
      <c r="G1931" t="s">
        <v>29</v>
      </c>
      <c r="H1931" s="5">
        <v>4314.21</v>
      </c>
      <c r="I1931" s="5">
        <v>4314.2111000000004</v>
      </c>
      <c r="J1931" s="5">
        <v>-1.10000000040599E-3</v>
      </c>
      <c r="K1931" s="5">
        <v>4314.21</v>
      </c>
      <c r="L1931" s="5">
        <v>0</v>
      </c>
      <c r="M1931" t="str">
        <f>IF(ISERROR(VLOOKUP(A1931,'[1]Ecart validé'!$A:$A,1,FALSE)),Z1931,"Ecart Validé")</f>
        <v>valid</v>
      </c>
      <c r="R1931" t="s">
        <v>30</v>
      </c>
      <c r="X1931"/>
      <c r="Y1931"/>
      <c r="Z1931" t="s">
        <v>31</v>
      </c>
    </row>
    <row r="1932" spans="1:26" x14ac:dyDescent="0.3">
      <c r="A1932" t="s">
        <v>3009</v>
      </c>
      <c r="B1932" t="s">
        <v>2508</v>
      </c>
      <c r="C1932">
        <v>261272</v>
      </c>
      <c r="D1932" t="str">
        <f>+VLOOKUP(C1932,Param!K:L,2,FALSE)</f>
        <v>COCA COLA EUROPEAN PARTNERS IBERIA, S.L.U.</v>
      </c>
      <c r="E1932" t="s">
        <v>3006</v>
      </c>
      <c r="F1932" t="s">
        <v>37</v>
      </c>
      <c r="G1932" t="s">
        <v>29</v>
      </c>
      <c r="H1932" s="5">
        <v>2187.1999999999998</v>
      </c>
      <c r="I1932" s="5">
        <v>2187.1959000000002</v>
      </c>
      <c r="J1932" s="5">
        <v>4.0999999996529299E-3</v>
      </c>
      <c r="K1932" s="5">
        <v>2187.1999999999998</v>
      </c>
      <c r="L1932" s="5">
        <v>0</v>
      </c>
      <c r="M1932" t="str">
        <f>IF(ISERROR(VLOOKUP(A1932,'[1]Ecart validé'!$A:$A,1,FALSE)),Z1932,"Ecart Validé")</f>
        <v>valid</v>
      </c>
      <c r="R1932" t="s">
        <v>30</v>
      </c>
      <c r="X1932"/>
      <c r="Y1932"/>
      <c r="Z1932" t="s">
        <v>31</v>
      </c>
    </row>
    <row r="1933" spans="1:26" x14ac:dyDescent="0.3">
      <c r="A1933" t="s">
        <v>3010</v>
      </c>
      <c r="B1933" t="s">
        <v>2508</v>
      </c>
      <c r="C1933">
        <v>264908</v>
      </c>
      <c r="D1933" t="str">
        <f>+VLOOKUP(C1933,Param!K:L,2,FALSE)</f>
        <v>RUBIATO PAREDES, S.L.</v>
      </c>
      <c r="E1933" t="s">
        <v>3011</v>
      </c>
      <c r="F1933" t="s">
        <v>28</v>
      </c>
      <c r="G1933" t="s">
        <v>29</v>
      </c>
      <c r="H1933" s="5">
        <v>3056.46</v>
      </c>
      <c r="I1933" s="5">
        <v>3056.4573</v>
      </c>
      <c r="J1933" s="5">
        <v>2.7000000000043599E-3</v>
      </c>
      <c r="K1933" s="5">
        <v>3056.46</v>
      </c>
      <c r="L1933" s="5">
        <v>0</v>
      </c>
      <c r="M1933" t="str">
        <f>IF(ISERROR(VLOOKUP(A1933,'[1]Ecart validé'!$A:$A,1,FALSE)),Z1933,"Ecart Validé")</f>
        <v>valid</v>
      </c>
      <c r="R1933" t="s">
        <v>30</v>
      </c>
      <c r="X1933"/>
      <c r="Y1933"/>
      <c r="Z1933" t="s">
        <v>31</v>
      </c>
    </row>
    <row r="1934" spans="1:26" x14ac:dyDescent="0.3">
      <c r="A1934" t="s">
        <v>3012</v>
      </c>
      <c r="B1934" t="s">
        <v>2508</v>
      </c>
      <c r="C1934">
        <v>264908</v>
      </c>
      <c r="D1934" t="str">
        <f>+VLOOKUP(C1934,Param!K:L,2,FALSE)</f>
        <v>RUBIATO PAREDES, S.L.</v>
      </c>
      <c r="E1934" t="s">
        <v>3011</v>
      </c>
      <c r="F1934" t="s">
        <v>33</v>
      </c>
      <c r="G1934" t="s">
        <v>29</v>
      </c>
      <c r="H1934" s="5">
        <v>125.79</v>
      </c>
      <c r="I1934" s="5">
        <v>125.7893</v>
      </c>
      <c r="J1934" s="5">
        <v>7.0000000000902598E-4</v>
      </c>
      <c r="K1934" s="5">
        <v>125.79</v>
      </c>
      <c r="L1934" s="5">
        <v>0</v>
      </c>
      <c r="M1934" t="str">
        <f>IF(ISERROR(VLOOKUP(A1934,'[1]Ecart validé'!$A:$A,1,FALSE)),Z1934,"Ecart Validé")</f>
        <v>valid</v>
      </c>
      <c r="R1934" t="s">
        <v>30</v>
      </c>
      <c r="X1934"/>
      <c r="Y1934"/>
      <c r="Z1934" t="s">
        <v>31</v>
      </c>
    </row>
    <row r="1935" spans="1:26" x14ac:dyDescent="0.3">
      <c r="A1935" t="s">
        <v>3013</v>
      </c>
      <c r="B1935" t="s">
        <v>2508</v>
      </c>
      <c r="C1935">
        <v>264908</v>
      </c>
      <c r="D1935" t="str">
        <f>+VLOOKUP(C1935,Param!K:L,2,FALSE)</f>
        <v>RUBIATO PAREDES, S.L.</v>
      </c>
      <c r="E1935" t="s">
        <v>3011</v>
      </c>
      <c r="F1935" t="s">
        <v>35</v>
      </c>
      <c r="G1935" t="s">
        <v>29</v>
      </c>
      <c r="H1935" s="5">
        <v>956.58</v>
      </c>
      <c r="I1935" s="5">
        <v>956.57650000000001</v>
      </c>
      <c r="J1935" s="5">
        <v>3.5000000000309198E-3</v>
      </c>
      <c r="K1935" s="5">
        <v>956.58</v>
      </c>
      <c r="L1935" s="5">
        <v>0</v>
      </c>
      <c r="M1935" t="str">
        <f>IF(ISERROR(VLOOKUP(A1935,'[1]Ecart validé'!$A:$A,1,FALSE)),Z1935,"Ecart Validé")</f>
        <v>valid</v>
      </c>
      <c r="R1935" t="s">
        <v>30</v>
      </c>
      <c r="X1935"/>
      <c r="Y1935"/>
      <c r="Z1935" t="s">
        <v>31</v>
      </c>
    </row>
    <row r="1936" spans="1:26" x14ac:dyDescent="0.3">
      <c r="A1936" t="s">
        <v>3014</v>
      </c>
      <c r="B1936" t="s">
        <v>2508</v>
      </c>
      <c r="C1936">
        <v>264908</v>
      </c>
      <c r="D1936" t="str">
        <f>+VLOOKUP(C1936,Param!K:L,2,FALSE)</f>
        <v>RUBIATO PAREDES, S.L.</v>
      </c>
      <c r="E1936" t="s">
        <v>3011</v>
      </c>
      <c r="F1936" t="s">
        <v>37</v>
      </c>
      <c r="G1936" t="s">
        <v>29</v>
      </c>
      <c r="H1936" s="5">
        <v>778.76</v>
      </c>
      <c r="I1936" s="5">
        <v>778.76199999999994</v>
      </c>
      <c r="J1936" s="5">
        <v>-1.9999999999527002E-3</v>
      </c>
      <c r="K1936" s="5">
        <v>778.76</v>
      </c>
      <c r="L1936" s="5">
        <v>0</v>
      </c>
      <c r="M1936" t="str">
        <f>IF(ISERROR(VLOOKUP(A1936,'[1]Ecart validé'!$A:$A,1,FALSE)),Z1936,"Ecart Validé")</f>
        <v>valid</v>
      </c>
      <c r="R1936" t="s">
        <v>30</v>
      </c>
      <c r="X1936"/>
      <c r="Y1936"/>
      <c r="Z1936" t="s">
        <v>31</v>
      </c>
    </row>
    <row r="1937" spans="1:26" x14ac:dyDescent="0.3">
      <c r="A1937" t="s">
        <v>3015</v>
      </c>
      <c r="B1937" t="s">
        <v>2508</v>
      </c>
      <c r="C1937">
        <v>265143</v>
      </c>
      <c r="D1937" t="str">
        <f>+VLOOKUP(C1937,Param!K:L,2,FALSE)</f>
        <v>MANUEL MELENDEZ DE LA FUENTE</v>
      </c>
      <c r="E1937" t="s">
        <v>3016</v>
      </c>
      <c r="F1937" t="s">
        <v>28</v>
      </c>
      <c r="G1937" t="s">
        <v>29</v>
      </c>
      <c r="H1937" s="5">
        <v>421</v>
      </c>
      <c r="I1937" s="5">
        <v>421.00490000000002</v>
      </c>
      <c r="J1937" s="5">
        <v>-4.9000000000205502E-3</v>
      </c>
      <c r="K1937" s="5">
        <v>421</v>
      </c>
      <c r="L1937" s="5">
        <v>0</v>
      </c>
      <c r="M1937" t="str">
        <f>IF(ISERROR(VLOOKUP(A1937,'[1]Ecart validé'!$A:$A,1,FALSE)),Z1937,"Ecart Validé")</f>
        <v>valid</v>
      </c>
      <c r="R1937" t="s">
        <v>30</v>
      </c>
      <c r="X1937"/>
      <c r="Y1937"/>
      <c r="Z1937" t="s">
        <v>31</v>
      </c>
    </row>
    <row r="1938" spans="1:26" x14ac:dyDescent="0.3">
      <c r="A1938" t="s">
        <v>3017</v>
      </c>
      <c r="B1938" t="s">
        <v>2508</v>
      </c>
      <c r="C1938">
        <v>265143</v>
      </c>
      <c r="D1938" t="str">
        <f>+VLOOKUP(C1938,Param!K:L,2,FALSE)</f>
        <v>MANUEL MELENDEZ DE LA FUENTE</v>
      </c>
      <c r="E1938" t="s">
        <v>3016</v>
      </c>
      <c r="F1938" t="s">
        <v>33</v>
      </c>
      <c r="G1938" t="s">
        <v>29</v>
      </c>
      <c r="H1938" s="5">
        <v>892.14</v>
      </c>
      <c r="I1938" s="5">
        <v>892.14319999999998</v>
      </c>
      <c r="J1938" s="5">
        <v>-3.19999999999254E-3</v>
      </c>
      <c r="K1938" s="5">
        <v>892.14</v>
      </c>
      <c r="L1938" s="5">
        <v>0</v>
      </c>
      <c r="M1938" t="str">
        <f>IF(ISERROR(VLOOKUP(A1938,'[1]Ecart validé'!$A:$A,1,FALSE)),Z1938,"Ecart Validé")</f>
        <v>valid</v>
      </c>
      <c r="R1938" t="s">
        <v>30</v>
      </c>
      <c r="X1938"/>
      <c r="Y1938"/>
      <c r="Z1938" t="s">
        <v>31</v>
      </c>
    </row>
    <row r="1939" spans="1:26" x14ac:dyDescent="0.3">
      <c r="A1939" t="s">
        <v>3018</v>
      </c>
      <c r="B1939" t="s">
        <v>2508</v>
      </c>
      <c r="C1939">
        <v>265143</v>
      </c>
      <c r="D1939" t="str">
        <f>+VLOOKUP(C1939,Param!K:L,2,FALSE)</f>
        <v>MANUEL MELENDEZ DE LA FUENTE</v>
      </c>
      <c r="E1939" t="s">
        <v>3016</v>
      </c>
      <c r="F1939" t="s">
        <v>35</v>
      </c>
      <c r="G1939" t="s">
        <v>29</v>
      </c>
      <c r="H1939" s="5">
        <v>660.35</v>
      </c>
      <c r="I1939" s="5">
        <v>660.3519</v>
      </c>
      <c r="J1939" s="5">
        <v>-1.8999999999778001E-3</v>
      </c>
      <c r="K1939" s="5">
        <v>660.35</v>
      </c>
      <c r="L1939" s="5">
        <v>0</v>
      </c>
      <c r="M1939" t="str">
        <f>IF(ISERROR(VLOOKUP(A1939,'[1]Ecart validé'!$A:$A,1,FALSE)),Z1939,"Ecart Validé")</f>
        <v>valid</v>
      </c>
      <c r="R1939" t="s">
        <v>30</v>
      </c>
      <c r="X1939"/>
      <c r="Y1939"/>
      <c r="Z1939" t="s">
        <v>31</v>
      </c>
    </row>
    <row r="1940" spans="1:26" x14ac:dyDescent="0.3">
      <c r="A1940" t="s">
        <v>3019</v>
      </c>
      <c r="B1940" t="s">
        <v>2508</v>
      </c>
      <c r="C1940">
        <v>265143</v>
      </c>
      <c r="D1940" t="str">
        <f>+VLOOKUP(C1940,Param!K:L,2,FALSE)</f>
        <v>MANUEL MELENDEZ DE LA FUENTE</v>
      </c>
      <c r="E1940" t="s">
        <v>3016</v>
      </c>
      <c r="F1940" t="s">
        <v>37</v>
      </c>
      <c r="G1940" t="s">
        <v>29</v>
      </c>
      <c r="H1940" s="5">
        <v>3.87</v>
      </c>
      <c r="I1940" s="5">
        <v>3.8729</v>
      </c>
      <c r="J1940" s="5">
        <v>-2.8999999999999001E-3</v>
      </c>
      <c r="K1940" s="5">
        <v>3.87</v>
      </c>
      <c r="L1940" s="5">
        <v>0</v>
      </c>
      <c r="M1940" t="str">
        <f>IF(ISERROR(VLOOKUP(A1940,'[1]Ecart validé'!$A:$A,1,FALSE)),Z1940,"Ecart Validé")</f>
        <v>valid</v>
      </c>
      <c r="R1940" t="s">
        <v>30</v>
      </c>
      <c r="X1940"/>
      <c r="Y1940"/>
      <c r="Z1940" t="s">
        <v>31</v>
      </c>
    </row>
    <row r="1941" spans="1:26" x14ac:dyDescent="0.3">
      <c r="A1941" t="s">
        <v>3020</v>
      </c>
      <c r="B1941" t="s">
        <v>2508</v>
      </c>
      <c r="C1941">
        <v>268084</v>
      </c>
      <c r="D1941" t="str">
        <f>+VLOOKUP(C1941,Param!K:L,2,FALSE)</f>
        <v>GRUPO NAUTICA OUTSOURCING &amp; SERVICIOS AUXILIARES Y GESTION, S.L.</v>
      </c>
      <c r="E1941" t="s">
        <v>3021</v>
      </c>
      <c r="F1941" t="s">
        <v>33</v>
      </c>
      <c r="G1941" t="s">
        <v>29</v>
      </c>
      <c r="H1941" s="5">
        <v>5.59</v>
      </c>
      <c r="I1941" s="5">
        <v>5.5937999999999999</v>
      </c>
      <c r="J1941" s="5">
        <v>-3.8000000000000199E-3</v>
      </c>
      <c r="K1941" s="5">
        <v>5.59</v>
      </c>
      <c r="L1941" s="5">
        <v>0</v>
      </c>
      <c r="M1941" t="str">
        <f>IF(ISERROR(VLOOKUP(A1941,'[1]Ecart validé'!$A:$A,1,FALSE)),Z1941,"Ecart Validé")</f>
        <v>valid</v>
      </c>
      <c r="R1941" t="s">
        <v>30</v>
      </c>
      <c r="X1941"/>
      <c r="Y1941"/>
      <c r="Z1941" t="s">
        <v>31</v>
      </c>
    </row>
    <row r="1942" spans="1:26" x14ac:dyDescent="0.3">
      <c r="A1942" t="s">
        <v>3022</v>
      </c>
      <c r="B1942" t="s">
        <v>2508</v>
      </c>
      <c r="C1942">
        <v>268084</v>
      </c>
      <c r="D1942" t="str">
        <f>+VLOOKUP(C1942,Param!K:L,2,FALSE)</f>
        <v>GRUPO NAUTICA OUTSOURCING &amp; SERVICIOS AUXILIARES Y GESTION, S.L.</v>
      </c>
      <c r="E1942" t="s">
        <v>3021</v>
      </c>
      <c r="F1942" t="s">
        <v>35</v>
      </c>
      <c r="G1942" t="s">
        <v>29</v>
      </c>
      <c r="H1942" s="5">
        <v>459.28</v>
      </c>
      <c r="I1942" s="5">
        <v>459.2765</v>
      </c>
      <c r="J1942" s="5">
        <v>3.5000000000309198E-3</v>
      </c>
      <c r="K1942" s="5">
        <v>459.28</v>
      </c>
      <c r="L1942" s="5">
        <v>0</v>
      </c>
      <c r="M1942" t="str">
        <f>IF(ISERROR(VLOOKUP(A1942,'[1]Ecart validé'!$A:$A,1,FALSE)),Z1942,"Ecart Validé")</f>
        <v>valid</v>
      </c>
      <c r="R1942" t="s">
        <v>30</v>
      </c>
      <c r="X1942"/>
      <c r="Y1942"/>
      <c r="Z1942" t="s">
        <v>31</v>
      </c>
    </row>
    <row r="1943" spans="1:26" x14ac:dyDescent="0.3">
      <c r="A1943" t="s">
        <v>3023</v>
      </c>
      <c r="B1943" t="s">
        <v>2508</v>
      </c>
      <c r="C1943">
        <v>268557</v>
      </c>
      <c r="D1943" t="str">
        <f>+VLOOKUP(C1943,Param!K:L,2,FALSE)</f>
        <v>SATEC SERVICIO TECNICO, S.L.U.</v>
      </c>
      <c r="E1943" t="s">
        <v>3024</v>
      </c>
      <c r="F1943" t="s">
        <v>33</v>
      </c>
      <c r="G1943" t="s">
        <v>29</v>
      </c>
      <c r="H1943" s="5">
        <v>46.18</v>
      </c>
      <c r="I1943" s="5">
        <v>46.181899999999999</v>
      </c>
      <c r="J1943" s="5">
        <v>-1.8999999999991201E-3</v>
      </c>
      <c r="K1943" s="5">
        <v>46.18</v>
      </c>
      <c r="L1943" s="5">
        <v>0</v>
      </c>
      <c r="M1943" t="str">
        <f>IF(ISERROR(VLOOKUP(A1943,'[1]Ecart validé'!$A:$A,1,FALSE)),Z1943,"Ecart Validé")</f>
        <v>valid</v>
      </c>
      <c r="R1943" t="s">
        <v>30</v>
      </c>
      <c r="X1943"/>
      <c r="Y1943"/>
      <c r="Z1943" t="s">
        <v>31</v>
      </c>
    </row>
    <row r="1944" spans="1:26" x14ac:dyDescent="0.3">
      <c r="A1944" t="s">
        <v>3025</v>
      </c>
      <c r="B1944" t="s">
        <v>2508</v>
      </c>
      <c r="C1944">
        <v>268557</v>
      </c>
      <c r="D1944" t="str">
        <f>+VLOOKUP(C1944,Param!K:L,2,FALSE)</f>
        <v>SATEC SERVICIO TECNICO, S.L.U.</v>
      </c>
      <c r="E1944" t="s">
        <v>3024</v>
      </c>
      <c r="F1944" t="s">
        <v>35</v>
      </c>
      <c r="G1944" t="s">
        <v>29</v>
      </c>
      <c r="H1944" s="5">
        <v>41.76</v>
      </c>
      <c r="I1944" s="5">
        <v>41.755600000000001</v>
      </c>
      <c r="J1944" s="5">
        <v>4.39999999999685E-3</v>
      </c>
      <c r="K1944" s="5">
        <v>41.76</v>
      </c>
      <c r="L1944" s="5">
        <v>0</v>
      </c>
      <c r="M1944" t="str">
        <f>IF(ISERROR(VLOOKUP(A1944,'[1]Ecart validé'!$A:$A,1,FALSE)),Z1944,"Ecart Validé")</f>
        <v>valid</v>
      </c>
      <c r="R1944" t="s">
        <v>30</v>
      </c>
      <c r="X1944"/>
      <c r="Y1944"/>
      <c r="Z1944" t="s">
        <v>31</v>
      </c>
    </row>
    <row r="1945" spans="1:26" x14ac:dyDescent="0.3">
      <c r="A1945" t="s">
        <v>3026</v>
      </c>
      <c r="B1945" t="s">
        <v>2508</v>
      </c>
      <c r="C1945">
        <v>268557</v>
      </c>
      <c r="D1945" t="str">
        <f>+VLOOKUP(C1945,Param!K:L,2,FALSE)</f>
        <v>SATEC SERVICIO TECNICO, S.L.U.</v>
      </c>
      <c r="E1945" t="s">
        <v>3024</v>
      </c>
      <c r="F1945" t="s">
        <v>37</v>
      </c>
      <c r="G1945" t="s">
        <v>29</v>
      </c>
      <c r="H1945" s="5">
        <v>16.329999999999998</v>
      </c>
      <c r="I1945" s="5">
        <v>16.3293</v>
      </c>
      <c r="J1945" s="5">
        <v>6.9999999999836805E-4</v>
      </c>
      <c r="K1945" s="5">
        <v>16.329999999999998</v>
      </c>
      <c r="L1945" s="5">
        <v>0</v>
      </c>
      <c r="M1945" t="str">
        <f>IF(ISERROR(VLOOKUP(A1945,'[1]Ecart validé'!$A:$A,1,FALSE)),Z1945,"Ecart Validé")</f>
        <v>valid</v>
      </c>
      <c r="R1945" t="s">
        <v>30</v>
      </c>
      <c r="X1945"/>
      <c r="Y1945"/>
      <c r="Z1945" t="s">
        <v>31</v>
      </c>
    </row>
    <row r="1946" spans="1:26" x14ac:dyDescent="0.3">
      <c r="A1946" t="s">
        <v>3027</v>
      </c>
      <c r="B1946" t="s">
        <v>2508</v>
      </c>
      <c r="C1946">
        <v>273700</v>
      </c>
      <c r="D1946" t="str">
        <f>+VLOOKUP(C1946,Param!K:L,2,FALSE)</f>
        <v>NONIUS2S HOSPITALITY TECHNOLOGY SPAIN, S.L.</v>
      </c>
      <c r="E1946" t="s">
        <v>3028</v>
      </c>
      <c r="F1946" t="s">
        <v>28</v>
      </c>
      <c r="G1946" t="s">
        <v>29</v>
      </c>
      <c r="H1946" s="5">
        <v>123.84</v>
      </c>
      <c r="I1946" s="5">
        <v>123.83880000000001</v>
      </c>
      <c r="J1946" s="5">
        <v>1.1999999999972001E-3</v>
      </c>
      <c r="K1946" s="5">
        <v>123.84</v>
      </c>
      <c r="L1946" s="5">
        <v>0</v>
      </c>
      <c r="M1946" t="str">
        <f>IF(ISERROR(VLOOKUP(A1946,'[1]Ecart validé'!$A:$A,1,FALSE)),Z1946,"Ecart Validé")</f>
        <v>valid</v>
      </c>
      <c r="R1946" t="s">
        <v>30</v>
      </c>
      <c r="X1946"/>
      <c r="Y1946"/>
      <c r="Z1946" t="s">
        <v>31</v>
      </c>
    </row>
    <row r="1947" spans="1:26" x14ac:dyDescent="0.3">
      <c r="A1947" t="s">
        <v>3029</v>
      </c>
      <c r="B1947" t="s">
        <v>2508</v>
      </c>
      <c r="C1947">
        <v>273700</v>
      </c>
      <c r="D1947" t="str">
        <f>+VLOOKUP(C1947,Param!K:L,2,FALSE)</f>
        <v>NONIUS2S HOSPITALITY TECHNOLOGY SPAIN, S.L.</v>
      </c>
      <c r="E1947" t="s">
        <v>3028</v>
      </c>
      <c r="F1947" t="s">
        <v>33</v>
      </c>
      <c r="G1947" t="s">
        <v>29</v>
      </c>
      <c r="H1947" s="5">
        <v>100.21</v>
      </c>
      <c r="I1947" s="5">
        <v>100.20740000000001</v>
      </c>
      <c r="J1947" s="5">
        <v>2.5999999999868299E-3</v>
      </c>
      <c r="K1947" s="5">
        <v>100.21</v>
      </c>
      <c r="L1947" s="5">
        <v>0</v>
      </c>
      <c r="M1947" t="str">
        <f>IF(ISERROR(VLOOKUP(A1947,'[1]Ecart validé'!$A:$A,1,FALSE)),Z1947,"Ecart Validé")</f>
        <v>valid</v>
      </c>
      <c r="R1947" t="s">
        <v>30</v>
      </c>
      <c r="X1947"/>
      <c r="Y1947"/>
      <c r="Z1947" t="s">
        <v>31</v>
      </c>
    </row>
    <row r="1948" spans="1:26" x14ac:dyDescent="0.3">
      <c r="A1948" t="s">
        <v>3030</v>
      </c>
      <c r="B1948" t="s">
        <v>2508</v>
      </c>
      <c r="C1948">
        <v>273700</v>
      </c>
      <c r="D1948" t="str">
        <f>+VLOOKUP(C1948,Param!K:L,2,FALSE)</f>
        <v>NONIUS2S HOSPITALITY TECHNOLOGY SPAIN, S.L.</v>
      </c>
      <c r="E1948" t="s">
        <v>3028</v>
      </c>
      <c r="F1948" t="s">
        <v>35</v>
      </c>
      <c r="G1948" t="s">
        <v>29</v>
      </c>
      <c r="H1948" s="5">
        <v>214.45</v>
      </c>
      <c r="I1948" s="5">
        <v>214.45760000000001</v>
      </c>
      <c r="J1948" s="5">
        <v>-7.5999999999964898E-3</v>
      </c>
      <c r="K1948" s="5">
        <v>214.45</v>
      </c>
      <c r="L1948" s="5">
        <v>0</v>
      </c>
      <c r="M1948" t="str">
        <f>IF(ISERROR(VLOOKUP(A1948,'[1]Ecart validé'!$A:$A,1,FALSE)),Z1948,"Ecart Validé")</f>
        <v>valid</v>
      </c>
      <c r="R1948" t="s">
        <v>30</v>
      </c>
      <c r="X1948"/>
      <c r="Y1948"/>
      <c r="Z1948" t="s">
        <v>31</v>
      </c>
    </row>
    <row r="1949" spans="1:26" x14ac:dyDescent="0.3">
      <c r="A1949" t="s">
        <v>3031</v>
      </c>
      <c r="B1949" t="s">
        <v>2508</v>
      </c>
      <c r="C1949">
        <v>273700</v>
      </c>
      <c r="D1949" t="str">
        <f>+VLOOKUP(C1949,Param!K:L,2,FALSE)</f>
        <v>NONIUS2S HOSPITALITY TECHNOLOGY SPAIN, S.L.</v>
      </c>
      <c r="E1949" t="s">
        <v>3028</v>
      </c>
      <c r="F1949" t="s">
        <v>37</v>
      </c>
      <c r="G1949" t="s">
        <v>29</v>
      </c>
      <c r="H1949" s="5">
        <v>187.54</v>
      </c>
      <c r="I1949" s="5">
        <v>187.5369</v>
      </c>
      <c r="J1949" s="5">
        <v>3.0999999999892199E-3</v>
      </c>
      <c r="K1949" s="5">
        <v>187.54</v>
      </c>
      <c r="L1949" s="5">
        <v>0</v>
      </c>
      <c r="M1949" t="str">
        <f>IF(ISERROR(VLOOKUP(A1949,'[1]Ecart validé'!$A:$A,1,FALSE)),Z1949,"Ecart Validé")</f>
        <v>valid</v>
      </c>
      <c r="R1949" t="s">
        <v>30</v>
      </c>
      <c r="X1949"/>
      <c r="Y1949"/>
      <c r="Z1949" t="s">
        <v>31</v>
      </c>
    </row>
    <row r="1950" spans="1:26" x14ac:dyDescent="0.3">
      <c r="A1950" t="s">
        <v>3032</v>
      </c>
      <c r="B1950" t="s">
        <v>2508</v>
      </c>
      <c r="C1950">
        <v>279763</v>
      </c>
      <c r="D1950" t="str">
        <f>+VLOOKUP(C1950,Param!K:L,2,FALSE)</f>
        <v>GARCIMAR, S.L.</v>
      </c>
      <c r="E1950" t="s">
        <v>3033</v>
      </c>
      <c r="F1950" t="s">
        <v>28</v>
      </c>
      <c r="G1950" t="s">
        <v>29</v>
      </c>
      <c r="H1950" s="5">
        <v>575.33000000000004</v>
      </c>
      <c r="I1950" s="5">
        <v>575.33040000000005</v>
      </c>
      <c r="J1950" s="5">
        <v>-4.0000000001327803E-4</v>
      </c>
      <c r="K1950" s="5">
        <v>575.33000000000004</v>
      </c>
      <c r="L1950" s="5">
        <v>0</v>
      </c>
      <c r="M1950" t="str">
        <f>IF(ISERROR(VLOOKUP(A1950,'[1]Ecart validé'!$A:$A,1,FALSE)),Z1950,"Ecart Validé")</f>
        <v>valid</v>
      </c>
      <c r="R1950" t="s">
        <v>30</v>
      </c>
      <c r="X1950"/>
      <c r="Y1950"/>
      <c r="Z1950" t="s">
        <v>31</v>
      </c>
    </row>
    <row r="1951" spans="1:26" x14ac:dyDescent="0.3">
      <c r="A1951" t="s">
        <v>3034</v>
      </c>
      <c r="B1951" t="s">
        <v>2508</v>
      </c>
      <c r="C1951">
        <v>279763</v>
      </c>
      <c r="D1951" t="str">
        <f>+VLOOKUP(C1951,Param!K:L,2,FALSE)</f>
        <v>GARCIMAR, S.L.</v>
      </c>
      <c r="E1951" t="s">
        <v>3033</v>
      </c>
      <c r="F1951" t="s">
        <v>33</v>
      </c>
      <c r="G1951" t="s">
        <v>29</v>
      </c>
      <c r="H1951" s="5">
        <v>39.31</v>
      </c>
      <c r="I1951" s="5">
        <v>39.305100000000003</v>
      </c>
      <c r="J1951" s="5">
        <v>4.8999999999992296E-3</v>
      </c>
      <c r="K1951" s="5">
        <v>39.31</v>
      </c>
      <c r="L1951" s="5">
        <v>0</v>
      </c>
      <c r="M1951" t="str">
        <f>IF(ISERROR(VLOOKUP(A1951,'[1]Ecart validé'!$A:$A,1,FALSE)),Z1951,"Ecart Validé")</f>
        <v>valid</v>
      </c>
      <c r="R1951" t="s">
        <v>30</v>
      </c>
      <c r="X1951"/>
      <c r="Y1951"/>
      <c r="Z1951" t="s">
        <v>31</v>
      </c>
    </row>
    <row r="1952" spans="1:26" x14ac:dyDescent="0.3">
      <c r="A1952" t="s">
        <v>3035</v>
      </c>
      <c r="B1952" t="s">
        <v>2508</v>
      </c>
      <c r="C1952">
        <v>279763</v>
      </c>
      <c r="D1952" t="str">
        <f>+VLOOKUP(C1952,Param!K:L,2,FALSE)</f>
        <v>GARCIMAR, S.L.</v>
      </c>
      <c r="E1952" t="s">
        <v>3033</v>
      </c>
      <c r="F1952" t="s">
        <v>35</v>
      </c>
      <c r="G1952" t="s">
        <v>29</v>
      </c>
      <c r="H1952" s="5">
        <v>65.38</v>
      </c>
      <c r="I1952" s="5">
        <v>65.382900000000006</v>
      </c>
      <c r="J1952" s="5">
        <v>-2.9000000000110001E-3</v>
      </c>
      <c r="K1952" s="5">
        <v>65.38</v>
      </c>
      <c r="L1952" s="5">
        <v>0</v>
      </c>
      <c r="M1952" t="str">
        <f>IF(ISERROR(VLOOKUP(A1952,'[1]Ecart validé'!$A:$A,1,FALSE)),Z1952,"Ecart Validé")</f>
        <v>valid</v>
      </c>
      <c r="R1952" t="s">
        <v>30</v>
      </c>
      <c r="X1952"/>
      <c r="Y1952"/>
      <c r="Z1952" t="s">
        <v>31</v>
      </c>
    </row>
    <row r="1953" spans="1:26" x14ac:dyDescent="0.3">
      <c r="A1953" t="s">
        <v>3036</v>
      </c>
      <c r="B1953" t="s">
        <v>2508</v>
      </c>
      <c r="C1953">
        <v>279763</v>
      </c>
      <c r="D1953" t="str">
        <f>+VLOOKUP(C1953,Param!K:L,2,FALSE)</f>
        <v>GARCIMAR, S.L.</v>
      </c>
      <c r="E1953" t="s">
        <v>3033</v>
      </c>
      <c r="F1953" t="s">
        <v>37</v>
      </c>
      <c r="G1953" t="s">
        <v>29</v>
      </c>
      <c r="H1953" s="5">
        <v>134.68</v>
      </c>
      <c r="I1953" s="5">
        <v>134.6764</v>
      </c>
      <c r="J1953" s="5">
        <v>3.6000000000058199E-3</v>
      </c>
      <c r="K1953" s="5">
        <v>134.68</v>
      </c>
      <c r="L1953" s="5">
        <v>0</v>
      </c>
      <c r="M1953" t="str">
        <f>IF(ISERROR(VLOOKUP(A1953,'[1]Ecart validé'!$A:$A,1,FALSE)),Z1953,"Ecart Validé")</f>
        <v>valid</v>
      </c>
      <c r="R1953" t="s">
        <v>30</v>
      </c>
      <c r="X1953"/>
      <c r="Y1953"/>
      <c r="Z1953" t="s">
        <v>31</v>
      </c>
    </row>
    <row r="1954" spans="1:26" x14ac:dyDescent="0.3">
      <c r="A1954" t="s">
        <v>3037</v>
      </c>
      <c r="B1954" t="s">
        <v>2508</v>
      </c>
      <c r="C1954">
        <v>283404</v>
      </c>
      <c r="D1954" t="str">
        <f>+VLOOKUP(C1954,Param!K:L,2,FALSE)</f>
        <v>EXCELSIA VINOS Y DESTILADOS, S.L.U.</v>
      </c>
      <c r="E1954" t="s">
        <v>3038</v>
      </c>
      <c r="F1954" t="s">
        <v>28</v>
      </c>
      <c r="G1954" t="s">
        <v>29</v>
      </c>
      <c r="H1954" s="5">
        <v>166.8</v>
      </c>
      <c r="I1954" s="5">
        <v>166.79730000000001</v>
      </c>
      <c r="J1954" s="5">
        <v>2.7000000000043599E-3</v>
      </c>
      <c r="K1954" s="5">
        <v>166.8</v>
      </c>
      <c r="L1954" s="5">
        <v>0</v>
      </c>
      <c r="M1954" t="str">
        <f>IF(ISERROR(VLOOKUP(A1954,'[1]Ecart validé'!$A:$A,1,FALSE)),Z1954,"Ecart Validé")</f>
        <v>valid</v>
      </c>
      <c r="R1954" t="s">
        <v>30</v>
      </c>
      <c r="X1954"/>
      <c r="Y1954"/>
      <c r="Z1954" t="s">
        <v>31</v>
      </c>
    </row>
    <row r="1955" spans="1:26" x14ac:dyDescent="0.3">
      <c r="A1955" t="s">
        <v>3039</v>
      </c>
      <c r="B1955" t="s">
        <v>2508</v>
      </c>
      <c r="C1955">
        <v>283404</v>
      </c>
      <c r="D1955" t="str">
        <f>+VLOOKUP(C1955,Param!K:L,2,FALSE)</f>
        <v>EXCELSIA VINOS Y DESTILADOS, S.L.U.</v>
      </c>
      <c r="E1955" t="s">
        <v>3038</v>
      </c>
      <c r="F1955" t="s">
        <v>33</v>
      </c>
      <c r="G1955" t="s">
        <v>29</v>
      </c>
      <c r="H1955" s="5">
        <v>14.91</v>
      </c>
      <c r="I1955" s="5">
        <v>14.9148</v>
      </c>
      <c r="J1955" s="5">
        <v>-4.7999999999994696E-3</v>
      </c>
      <c r="K1955" s="5">
        <v>14.91</v>
      </c>
      <c r="L1955" s="5">
        <v>0</v>
      </c>
      <c r="M1955" t="str">
        <f>IF(ISERROR(VLOOKUP(A1955,'[1]Ecart validé'!$A:$A,1,FALSE)),Z1955,"Ecart Validé")</f>
        <v>valid</v>
      </c>
      <c r="R1955" t="s">
        <v>30</v>
      </c>
      <c r="X1955"/>
      <c r="Y1955"/>
      <c r="Z1955" t="s">
        <v>31</v>
      </c>
    </row>
    <row r="1956" spans="1:26" x14ac:dyDescent="0.3">
      <c r="A1956" t="s">
        <v>3040</v>
      </c>
      <c r="B1956" t="s">
        <v>2508</v>
      </c>
      <c r="C1956">
        <v>283404</v>
      </c>
      <c r="D1956" t="str">
        <f>+VLOOKUP(C1956,Param!K:L,2,FALSE)</f>
        <v>EXCELSIA VINOS Y DESTILADOS, S.L.U.</v>
      </c>
      <c r="E1956" t="s">
        <v>3038</v>
      </c>
      <c r="F1956" t="s">
        <v>35</v>
      </c>
      <c r="G1956" t="s">
        <v>29</v>
      </c>
      <c r="H1956" s="5">
        <v>14.91</v>
      </c>
      <c r="I1956" s="5">
        <v>14.9148</v>
      </c>
      <c r="J1956" s="5">
        <v>-4.7999999999994696E-3</v>
      </c>
      <c r="K1956" s="5">
        <v>14.91</v>
      </c>
      <c r="L1956" s="5">
        <v>0</v>
      </c>
      <c r="M1956" t="str">
        <f>IF(ISERROR(VLOOKUP(A1956,'[1]Ecart validé'!$A:$A,1,FALSE)),Z1956,"Ecart Validé")</f>
        <v>valid</v>
      </c>
      <c r="R1956" t="s">
        <v>30</v>
      </c>
      <c r="X1956"/>
      <c r="Y1956"/>
      <c r="Z1956" t="s">
        <v>31</v>
      </c>
    </row>
    <row r="1957" spans="1:26" x14ac:dyDescent="0.3">
      <c r="A1957" t="s">
        <v>3041</v>
      </c>
      <c r="B1957" t="s">
        <v>2508</v>
      </c>
      <c r="C1957">
        <v>283404</v>
      </c>
      <c r="D1957" t="str">
        <f>+VLOOKUP(C1957,Param!K:L,2,FALSE)</f>
        <v>EXCELSIA VINOS Y DESTILADOS, S.L.U.</v>
      </c>
      <c r="E1957" t="s">
        <v>3038</v>
      </c>
      <c r="F1957" t="s">
        <v>37</v>
      </c>
      <c r="G1957" t="s">
        <v>29</v>
      </c>
      <c r="H1957" s="5">
        <v>18.27</v>
      </c>
      <c r="I1957" s="5">
        <v>18.270099999999999</v>
      </c>
      <c r="J1957" s="5">
        <v>-9.9999999999766901E-5</v>
      </c>
      <c r="K1957" s="5">
        <v>18.27</v>
      </c>
      <c r="L1957" s="5">
        <v>0</v>
      </c>
      <c r="M1957" t="str">
        <f>IF(ISERROR(VLOOKUP(A1957,'[1]Ecart validé'!$A:$A,1,FALSE)),Z1957,"Ecart Validé")</f>
        <v>valid</v>
      </c>
      <c r="R1957" t="s">
        <v>30</v>
      </c>
      <c r="X1957"/>
      <c r="Y1957"/>
      <c r="Z1957" t="s">
        <v>31</v>
      </c>
    </row>
    <row r="1958" spans="1:26" x14ac:dyDescent="0.3">
      <c r="A1958" t="s">
        <v>3042</v>
      </c>
      <c r="B1958" t="s">
        <v>2508</v>
      </c>
      <c r="C1958">
        <v>290673</v>
      </c>
      <c r="D1958" t="str">
        <f>+VLOOKUP(C1958,Param!K:L,2,FALSE)</f>
        <v>CATAMAR, S.L.</v>
      </c>
      <c r="E1958" t="s">
        <v>3043</v>
      </c>
      <c r="F1958" t="s">
        <v>28</v>
      </c>
      <c r="G1958" t="s">
        <v>29</v>
      </c>
      <c r="H1958" s="5">
        <v>1251.22</v>
      </c>
      <c r="I1958" s="5">
        <v>1251.2201</v>
      </c>
      <c r="J1958" s="5">
        <v>-9.9999999747524203E-5</v>
      </c>
      <c r="K1958" s="5">
        <v>1251.22</v>
      </c>
      <c r="L1958" s="5">
        <v>0</v>
      </c>
      <c r="M1958" t="str">
        <f>IF(ISERROR(VLOOKUP(A1958,'[1]Ecart validé'!$A:$A,1,FALSE)),Z1958,"Ecart Validé")</f>
        <v>valid</v>
      </c>
      <c r="R1958" t="s">
        <v>30</v>
      </c>
      <c r="X1958"/>
      <c r="Y1958"/>
      <c r="Z1958" t="s">
        <v>31</v>
      </c>
    </row>
    <row r="1959" spans="1:26" x14ac:dyDescent="0.3">
      <c r="A1959" t="s">
        <v>3044</v>
      </c>
      <c r="B1959" t="s">
        <v>2508</v>
      </c>
      <c r="C1959">
        <v>290673</v>
      </c>
      <c r="D1959" t="str">
        <f>+VLOOKUP(C1959,Param!K:L,2,FALSE)</f>
        <v>CATAMAR, S.L.</v>
      </c>
      <c r="E1959" t="s">
        <v>3043</v>
      </c>
      <c r="F1959" t="s">
        <v>33</v>
      </c>
      <c r="G1959" t="s">
        <v>29</v>
      </c>
      <c r="H1959" s="5">
        <v>8.15</v>
      </c>
      <c r="I1959" s="5">
        <v>8.1516999999999999</v>
      </c>
      <c r="J1959" s="5">
        <v>-1.6999999999995901E-3</v>
      </c>
      <c r="K1959" s="5">
        <v>8.15</v>
      </c>
      <c r="L1959" s="5">
        <v>0</v>
      </c>
      <c r="M1959" t="str">
        <f>IF(ISERROR(VLOOKUP(A1959,'[1]Ecart validé'!$A:$A,1,FALSE)),Z1959,"Ecart Validé")</f>
        <v>valid</v>
      </c>
      <c r="R1959" t="s">
        <v>30</v>
      </c>
      <c r="X1959"/>
      <c r="Y1959"/>
      <c r="Z1959" t="s">
        <v>31</v>
      </c>
    </row>
    <row r="1960" spans="1:26" x14ac:dyDescent="0.3">
      <c r="A1960" t="s">
        <v>3045</v>
      </c>
      <c r="B1960" t="s">
        <v>2508</v>
      </c>
      <c r="C1960">
        <v>290673</v>
      </c>
      <c r="D1960" t="str">
        <f>+VLOOKUP(C1960,Param!K:L,2,FALSE)</f>
        <v>CATAMAR, S.L.</v>
      </c>
      <c r="E1960" t="s">
        <v>3043</v>
      </c>
      <c r="F1960" t="s">
        <v>35</v>
      </c>
      <c r="G1960" t="s">
        <v>29</v>
      </c>
      <c r="H1960" s="5">
        <v>179.57999999999899</v>
      </c>
      <c r="I1960" s="5">
        <v>179.5788</v>
      </c>
      <c r="J1960" s="5">
        <v>1.1999999999261399E-3</v>
      </c>
      <c r="K1960" s="5">
        <v>179.57999999999899</v>
      </c>
      <c r="L1960" s="5">
        <v>0</v>
      </c>
      <c r="M1960" t="str">
        <f>IF(ISERROR(VLOOKUP(A1960,'[1]Ecart validé'!$A:$A,1,FALSE)),Z1960,"Ecart Validé")</f>
        <v>valid</v>
      </c>
      <c r="R1960" t="s">
        <v>30</v>
      </c>
      <c r="X1960"/>
      <c r="Y1960"/>
      <c r="Z1960" t="s">
        <v>31</v>
      </c>
    </row>
    <row r="1961" spans="1:26" x14ac:dyDescent="0.3">
      <c r="A1961" t="s">
        <v>3046</v>
      </c>
      <c r="B1961" t="s">
        <v>2508</v>
      </c>
      <c r="C1961">
        <v>290673</v>
      </c>
      <c r="D1961" t="str">
        <f>+VLOOKUP(C1961,Param!K:L,2,FALSE)</f>
        <v>CATAMAR, S.L.</v>
      </c>
      <c r="E1961" t="s">
        <v>3043</v>
      </c>
      <c r="F1961" t="s">
        <v>37</v>
      </c>
      <c r="G1961" t="s">
        <v>29</v>
      </c>
      <c r="H1961" s="5">
        <v>87.98</v>
      </c>
      <c r="I1961" s="5">
        <v>87.981700000000004</v>
      </c>
      <c r="J1961" s="5">
        <v>-1.6999999999995901E-3</v>
      </c>
      <c r="K1961" s="5">
        <v>87.98</v>
      </c>
      <c r="L1961" s="5">
        <v>0</v>
      </c>
      <c r="M1961" t="str">
        <f>IF(ISERROR(VLOOKUP(A1961,'[1]Ecart validé'!$A:$A,1,FALSE)),Z1961,"Ecart Validé")</f>
        <v>valid</v>
      </c>
      <c r="R1961" t="s">
        <v>30</v>
      </c>
      <c r="X1961"/>
      <c r="Y1961"/>
      <c r="Z1961" t="s">
        <v>31</v>
      </c>
    </row>
    <row r="1962" spans="1:26" x14ac:dyDescent="0.3">
      <c r="A1962" t="s">
        <v>3047</v>
      </c>
      <c r="B1962" t="s">
        <v>2508</v>
      </c>
      <c r="C1962">
        <v>298453</v>
      </c>
      <c r="D1962" t="str">
        <f>+VLOOKUP(C1962,Param!K:L,2,FALSE)</f>
        <v>INGEMONT TECNOLOGIAS S.A.</v>
      </c>
      <c r="E1962" t="s">
        <v>3048</v>
      </c>
      <c r="F1962" t="s">
        <v>28</v>
      </c>
      <c r="G1962" t="s">
        <v>29</v>
      </c>
      <c r="H1962" s="5">
        <v>41.13</v>
      </c>
      <c r="I1962" s="5">
        <v>41.131</v>
      </c>
      <c r="J1962" s="5">
        <v>-9.9999999999766899E-4</v>
      </c>
      <c r="K1962" s="5">
        <v>41.13</v>
      </c>
      <c r="L1962" s="5">
        <v>0</v>
      </c>
      <c r="M1962" t="str">
        <f>IF(ISERROR(VLOOKUP(A1962,'[1]Ecart validé'!$A:$A,1,FALSE)),Z1962,"Ecart Validé")</f>
        <v>valid</v>
      </c>
      <c r="R1962" t="s">
        <v>30</v>
      </c>
      <c r="X1962"/>
      <c r="Y1962"/>
      <c r="Z1962" t="s">
        <v>31</v>
      </c>
    </row>
    <row r="1963" spans="1:26" x14ac:dyDescent="0.3">
      <c r="A1963" t="s">
        <v>3049</v>
      </c>
      <c r="B1963" t="s">
        <v>2508</v>
      </c>
      <c r="C1963">
        <v>298453</v>
      </c>
      <c r="D1963" t="str">
        <f>+VLOOKUP(C1963,Param!K:L,2,FALSE)</f>
        <v>INGEMONT TECNOLOGIAS S.A.</v>
      </c>
      <c r="E1963" t="s">
        <v>3048</v>
      </c>
      <c r="F1963" t="s">
        <v>33</v>
      </c>
      <c r="G1963" t="s">
        <v>29</v>
      </c>
      <c r="H1963" s="5">
        <v>59.39</v>
      </c>
      <c r="I1963" s="5">
        <v>59.394799999999996</v>
      </c>
      <c r="J1963" s="5">
        <v>-4.79999999999591E-3</v>
      </c>
      <c r="K1963" s="5">
        <v>59.39</v>
      </c>
      <c r="L1963" s="5">
        <v>0</v>
      </c>
      <c r="M1963" t="str">
        <f>IF(ISERROR(VLOOKUP(A1963,'[1]Ecart validé'!$A:$A,1,FALSE)),Z1963,"Ecart Validé")</f>
        <v>valid</v>
      </c>
      <c r="R1963" t="s">
        <v>30</v>
      </c>
      <c r="X1963"/>
      <c r="Y1963"/>
      <c r="Z1963" t="s">
        <v>31</v>
      </c>
    </row>
    <row r="1964" spans="1:26" x14ac:dyDescent="0.3">
      <c r="A1964" t="s">
        <v>3050</v>
      </c>
      <c r="B1964" t="s">
        <v>2508</v>
      </c>
      <c r="C1964">
        <v>298453</v>
      </c>
      <c r="D1964" t="str">
        <f>+VLOOKUP(C1964,Param!K:L,2,FALSE)</f>
        <v>INGEMONT TECNOLOGIAS S.A.</v>
      </c>
      <c r="E1964" t="s">
        <v>3048</v>
      </c>
      <c r="F1964" t="s">
        <v>35</v>
      </c>
      <c r="G1964" t="s">
        <v>29</v>
      </c>
      <c r="H1964" s="5">
        <v>84.8</v>
      </c>
      <c r="I1964" s="5">
        <v>84.795500000000004</v>
      </c>
      <c r="J1964" s="5">
        <v>4.4999999999930599E-3</v>
      </c>
      <c r="K1964" s="5">
        <v>84.8</v>
      </c>
      <c r="L1964" s="5">
        <v>0</v>
      </c>
      <c r="M1964" t="str">
        <f>IF(ISERROR(VLOOKUP(A1964,'[1]Ecart validé'!$A:$A,1,FALSE)),Z1964,"Ecart Validé")</f>
        <v>valid</v>
      </c>
      <c r="R1964" t="s">
        <v>30</v>
      </c>
      <c r="X1964"/>
      <c r="Y1964"/>
      <c r="Z1964" t="s">
        <v>31</v>
      </c>
    </row>
    <row r="1965" spans="1:26" x14ac:dyDescent="0.3">
      <c r="A1965" t="s">
        <v>3051</v>
      </c>
      <c r="B1965" t="s">
        <v>2508</v>
      </c>
      <c r="C1965">
        <v>298453</v>
      </c>
      <c r="D1965" t="str">
        <f>+VLOOKUP(C1965,Param!K:L,2,FALSE)</f>
        <v>INGEMONT TECNOLOGIAS S.A.</v>
      </c>
      <c r="E1965" t="s">
        <v>3048</v>
      </c>
      <c r="F1965" t="s">
        <v>37</v>
      </c>
      <c r="G1965" t="s">
        <v>29</v>
      </c>
      <c r="H1965" s="5">
        <v>380.3716</v>
      </c>
      <c r="I1965" s="5">
        <v>380.37</v>
      </c>
      <c r="J1965" s="5">
        <v>1.59999999999627E-3</v>
      </c>
      <c r="K1965" s="5">
        <v>380.3716</v>
      </c>
      <c r="L1965" s="5">
        <v>0</v>
      </c>
      <c r="M1965" t="str">
        <f>IF(ISERROR(VLOOKUP(A1965,'[1]Ecart validé'!$A:$A,1,FALSE)),Z1965,"Ecart Validé")</f>
        <v>valid</v>
      </c>
      <c r="R1965" t="s">
        <v>30</v>
      </c>
      <c r="X1965"/>
      <c r="Y1965"/>
      <c r="Z1965" t="s">
        <v>31</v>
      </c>
    </row>
    <row r="1966" spans="1:26" x14ac:dyDescent="0.3">
      <c r="A1966" t="s">
        <v>3052</v>
      </c>
      <c r="B1966" t="s">
        <v>2508</v>
      </c>
      <c r="C1966">
        <v>305973</v>
      </c>
      <c r="D1966" t="str">
        <f>+VLOOKUP(C1966,Param!K:L,2,FALSE)</f>
        <v>FRUTAS Y VERDURAS ANTONIO, S.L.</v>
      </c>
      <c r="E1966" t="s">
        <v>3053</v>
      </c>
      <c r="F1966" t="s">
        <v>28</v>
      </c>
      <c r="G1966" t="s">
        <v>29</v>
      </c>
      <c r="H1966" s="5">
        <v>332.56</v>
      </c>
      <c r="I1966" s="5">
        <v>332.5625</v>
      </c>
      <c r="J1966" s="5">
        <v>-2.4999999999977202E-3</v>
      </c>
      <c r="K1966" s="5">
        <v>332.56</v>
      </c>
      <c r="L1966" s="5">
        <v>0</v>
      </c>
      <c r="M1966" t="str">
        <f>IF(ISERROR(VLOOKUP(A1966,'[1]Ecart validé'!$A:$A,1,FALSE)),Z1966,"Ecart Validé")</f>
        <v>valid</v>
      </c>
      <c r="R1966" t="s">
        <v>30</v>
      </c>
      <c r="X1966"/>
      <c r="Y1966"/>
      <c r="Z1966" t="s">
        <v>31</v>
      </c>
    </row>
    <row r="1967" spans="1:26" x14ac:dyDescent="0.3">
      <c r="A1967" t="s">
        <v>3054</v>
      </c>
      <c r="B1967" t="s">
        <v>2508</v>
      </c>
      <c r="C1967">
        <v>305973</v>
      </c>
      <c r="D1967" t="str">
        <f>+VLOOKUP(C1967,Param!K:L,2,FALSE)</f>
        <v>FRUTAS Y VERDURAS ANTONIO, S.L.</v>
      </c>
      <c r="E1967" t="s">
        <v>3053</v>
      </c>
      <c r="F1967" t="s">
        <v>33</v>
      </c>
      <c r="G1967" t="s">
        <v>29</v>
      </c>
      <c r="H1967" s="5">
        <v>13.21</v>
      </c>
      <c r="I1967" s="5">
        <v>13.2125</v>
      </c>
      <c r="J1967" s="5">
        <v>-2.4999999999995E-3</v>
      </c>
      <c r="K1967" s="5">
        <v>13.21</v>
      </c>
      <c r="L1967" s="5">
        <v>0</v>
      </c>
      <c r="M1967" t="str">
        <f>IF(ISERROR(VLOOKUP(A1967,'[1]Ecart validé'!$A:$A,1,FALSE)),Z1967,"Ecart Validé")</f>
        <v>valid</v>
      </c>
      <c r="R1967" t="s">
        <v>30</v>
      </c>
      <c r="X1967"/>
      <c r="Y1967"/>
      <c r="Z1967" t="s">
        <v>31</v>
      </c>
    </row>
    <row r="1968" spans="1:26" x14ac:dyDescent="0.3">
      <c r="A1968" t="s">
        <v>3055</v>
      </c>
      <c r="B1968" t="s">
        <v>2508</v>
      </c>
      <c r="C1968">
        <v>305973</v>
      </c>
      <c r="D1968" t="str">
        <f>+VLOOKUP(C1968,Param!K:L,2,FALSE)</f>
        <v>FRUTAS Y VERDURAS ANTONIO, S.L.</v>
      </c>
      <c r="E1968" t="s">
        <v>3053</v>
      </c>
      <c r="F1968" t="s">
        <v>37</v>
      </c>
      <c r="G1968" t="s">
        <v>29</v>
      </c>
      <c r="H1968" s="5">
        <v>465.59</v>
      </c>
      <c r="I1968" s="5">
        <v>465.58749999999998</v>
      </c>
      <c r="J1968" s="5">
        <v>2.4999999999977202E-3</v>
      </c>
      <c r="K1968" s="5">
        <v>465.59</v>
      </c>
      <c r="L1968" s="5">
        <v>0</v>
      </c>
      <c r="M1968" t="str">
        <f>IF(ISERROR(VLOOKUP(A1968,'[1]Ecart validé'!$A:$A,1,FALSE)),Z1968,"Ecart Validé")</f>
        <v>valid</v>
      </c>
      <c r="R1968" t="s">
        <v>30</v>
      </c>
      <c r="X1968"/>
      <c r="Y1968"/>
      <c r="Z1968" t="s">
        <v>31</v>
      </c>
    </row>
    <row r="1969" spans="1:26" x14ac:dyDescent="0.3">
      <c r="A1969" t="s">
        <v>3056</v>
      </c>
      <c r="B1969" t="s">
        <v>2508</v>
      </c>
      <c r="C1969">
        <v>313997</v>
      </c>
      <c r="D1969" t="str">
        <f>+VLOOKUP(C1969,Param!K:L,2,FALSE)</f>
        <v>DESAINNOVA PROJECTS, S.L.</v>
      </c>
      <c r="E1969" t="s">
        <v>3057</v>
      </c>
      <c r="F1969" t="s">
        <v>33</v>
      </c>
      <c r="G1969" t="s">
        <v>29</v>
      </c>
      <c r="H1969" s="5">
        <v>-34.51</v>
      </c>
      <c r="I1969" s="5">
        <v>-34.512599999999999</v>
      </c>
      <c r="J1969" s="5">
        <v>2.6000000000010398E-3</v>
      </c>
      <c r="K1969" s="5">
        <v>-34.51</v>
      </c>
      <c r="L1969" s="5">
        <v>0</v>
      </c>
      <c r="M1969" t="str">
        <f>IF(ISERROR(VLOOKUP(A1969,'[1]Ecart validé'!$A:$A,1,FALSE)),Z1969,"Ecart Validé")</f>
        <v>valid</v>
      </c>
      <c r="R1969" t="s">
        <v>30</v>
      </c>
      <c r="X1969"/>
      <c r="Y1969"/>
      <c r="Z1969" t="s">
        <v>31</v>
      </c>
    </row>
    <row r="1970" spans="1:26" x14ac:dyDescent="0.3">
      <c r="A1970" t="s">
        <v>3058</v>
      </c>
      <c r="B1970" t="s">
        <v>2508</v>
      </c>
      <c r="C1970">
        <v>313997</v>
      </c>
      <c r="D1970" t="str">
        <f>+VLOOKUP(C1970,Param!K:L,2,FALSE)</f>
        <v>DESAINNOVA PROJECTS, S.L.</v>
      </c>
      <c r="E1970" t="s">
        <v>3057</v>
      </c>
      <c r="F1970" t="s">
        <v>35</v>
      </c>
      <c r="G1970" t="s">
        <v>29</v>
      </c>
      <c r="H1970" s="5">
        <v>1.43</v>
      </c>
      <c r="I1970" s="5">
        <v>1.4285000000000001</v>
      </c>
      <c r="J1970" s="5">
        <v>1.49999999999983E-3</v>
      </c>
      <c r="K1970" s="5">
        <v>1.43</v>
      </c>
      <c r="L1970" s="5">
        <v>0</v>
      </c>
      <c r="M1970" t="str">
        <f>IF(ISERROR(VLOOKUP(A1970,'[1]Ecart validé'!$A:$A,1,FALSE)),Z1970,"Ecart Validé")</f>
        <v>valid</v>
      </c>
      <c r="R1970" t="s">
        <v>30</v>
      </c>
      <c r="X1970"/>
      <c r="Y1970"/>
      <c r="Z1970" t="s">
        <v>31</v>
      </c>
    </row>
    <row r="1971" spans="1:26" x14ac:dyDescent="0.3">
      <c r="A1971" t="s">
        <v>3059</v>
      </c>
      <c r="B1971" t="s">
        <v>2508</v>
      </c>
      <c r="C1971">
        <v>316468</v>
      </c>
      <c r="D1971" t="str">
        <f>+VLOOKUP(C1971,Param!K:L,2,FALSE)</f>
        <v>SERVICIOS INTEGRALES DE GESTION DE LAVANDERIAS.L.</v>
      </c>
      <c r="E1971" t="s">
        <v>3060</v>
      </c>
      <c r="F1971" t="s">
        <v>28</v>
      </c>
      <c r="G1971" t="s">
        <v>29</v>
      </c>
      <c r="H1971" s="5">
        <v>223.24</v>
      </c>
      <c r="I1971" s="5">
        <v>223.2433</v>
      </c>
      <c r="J1971" s="5">
        <v>-3.2999999999958601E-3</v>
      </c>
      <c r="K1971" s="5">
        <v>223.24</v>
      </c>
      <c r="L1971" s="5">
        <v>0</v>
      </c>
      <c r="M1971" t="str">
        <f>IF(ISERROR(VLOOKUP(A1971,'[1]Ecart validé'!$A:$A,1,FALSE)),Z1971,"Ecart Validé")</f>
        <v>valid</v>
      </c>
      <c r="R1971" t="s">
        <v>30</v>
      </c>
      <c r="X1971"/>
      <c r="Y1971"/>
      <c r="Z1971" t="s">
        <v>31</v>
      </c>
    </row>
    <row r="1972" spans="1:26" x14ac:dyDescent="0.3">
      <c r="A1972" t="s">
        <v>3061</v>
      </c>
      <c r="B1972" t="s">
        <v>2508</v>
      </c>
      <c r="C1972">
        <v>316468</v>
      </c>
      <c r="D1972" t="str">
        <f>+VLOOKUP(C1972,Param!K:L,2,FALSE)</f>
        <v>SERVICIOS INTEGRALES DE GESTION DE LAVANDERIAS.L.</v>
      </c>
      <c r="E1972" t="s">
        <v>3060</v>
      </c>
      <c r="F1972" t="s">
        <v>33</v>
      </c>
      <c r="G1972" t="s">
        <v>29</v>
      </c>
      <c r="H1972" s="5">
        <v>52.4</v>
      </c>
      <c r="I1972" s="5">
        <v>52.397599999999997</v>
      </c>
      <c r="J1972" s="5">
        <v>2.4000000000015099E-3</v>
      </c>
      <c r="K1972" s="5">
        <v>52.4</v>
      </c>
      <c r="L1972" s="5">
        <v>0</v>
      </c>
      <c r="M1972" t="str">
        <f>IF(ISERROR(VLOOKUP(A1972,'[1]Ecart validé'!$A:$A,1,FALSE)),Z1972,"Ecart Validé")</f>
        <v>valid</v>
      </c>
      <c r="R1972" t="s">
        <v>30</v>
      </c>
      <c r="X1972"/>
      <c r="Y1972"/>
      <c r="Z1972" t="s">
        <v>31</v>
      </c>
    </row>
    <row r="1973" spans="1:26" x14ac:dyDescent="0.3">
      <c r="A1973" t="s">
        <v>3062</v>
      </c>
      <c r="B1973" t="s">
        <v>2508</v>
      </c>
      <c r="C1973">
        <v>316468</v>
      </c>
      <c r="D1973" t="str">
        <f>+VLOOKUP(C1973,Param!K:L,2,FALSE)</f>
        <v>SERVICIOS INTEGRALES DE GESTION DE LAVANDERIAS.L.</v>
      </c>
      <c r="E1973" t="s">
        <v>3060</v>
      </c>
      <c r="F1973" t="s">
        <v>35</v>
      </c>
      <c r="G1973" t="s">
        <v>29</v>
      </c>
      <c r="H1973" s="5">
        <v>338.21</v>
      </c>
      <c r="I1973" s="5">
        <v>338.21420000000001</v>
      </c>
      <c r="J1973" s="5">
        <v>-4.20000000002573E-3</v>
      </c>
      <c r="K1973" s="5">
        <v>338.21</v>
      </c>
      <c r="L1973" s="5">
        <v>0</v>
      </c>
      <c r="M1973" t="str">
        <f>IF(ISERROR(VLOOKUP(A1973,'[1]Ecart validé'!$A:$A,1,FALSE)),Z1973,"Ecart Validé")</f>
        <v>valid</v>
      </c>
      <c r="R1973" t="s">
        <v>30</v>
      </c>
      <c r="X1973"/>
      <c r="Y1973"/>
      <c r="Z1973" t="s">
        <v>31</v>
      </c>
    </row>
    <row r="1974" spans="1:26" x14ac:dyDescent="0.3">
      <c r="A1974" t="s">
        <v>3063</v>
      </c>
      <c r="B1974" t="s">
        <v>2508</v>
      </c>
      <c r="C1974">
        <v>316468</v>
      </c>
      <c r="D1974" t="str">
        <f>+VLOOKUP(C1974,Param!K:L,2,FALSE)</f>
        <v>SERVICIOS INTEGRALES DE GESTION DE LAVANDERIAS.L.</v>
      </c>
      <c r="E1974" t="s">
        <v>3060</v>
      </c>
      <c r="F1974" t="s">
        <v>37</v>
      </c>
      <c r="G1974" t="s">
        <v>29</v>
      </c>
      <c r="H1974" s="5">
        <v>88</v>
      </c>
      <c r="I1974" s="5">
        <v>87.998599999999996</v>
      </c>
      <c r="J1974" s="5">
        <v>1.40000000000384E-3</v>
      </c>
      <c r="K1974" s="5">
        <v>88</v>
      </c>
      <c r="L1974" s="5">
        <v>0</v>
      </c>
      <c r="M1974" t="str">
        <f>IF(ISERROR(VLOOKUP(A1974,'[1]Ecart validé'!$A:$A,1,FALSE)),Z1974,"Ecart Validé")</f>
        <v>valid</v>
      </c>
      <c r="R1974" t="s">
        <v>30</v>
      </c>
      <c r="X1974"/>
      <c r="Y1974"/>
      <c r="Z1974" t="s">
        <v>31</v>
      </c>
    </row>
    <row r="1975" spans="1:26" x14ac:dyDescent="0.3">
      <c r="A1975" t="s">
        <v>3064</v>
      </c>
      <c r="B1975" t="s">
        <v>2508</v>
      </c>
      <c r="C1975">
        <v>319044</v>
      </c>
      <c r="D1975" t="str">
        <f>+VLOOKUP(C1975,Param!K:L,2,FALSE)</f>
        <v>CORDIS INTEGRALIS SERVICE S.L.</v>
      </c>
      <c r="E1975" t="s">
        <v>3065</v>
      </c>
      <c r="F1975" t="s">
        <v>28</v>
      </c>
      <c r="G1975" t="s">
        <v>29</v>
      </c>
      <c r="H1975" s="5">
        <v>150</v>
      </c>
      <c r="I1975" s="5">
        <v>150</v>
      </c>
      <c r="J1975" s="5">
        <v>0</v>
      </c>
      <c r="K1975" s="5">
        <v>150</v>
      </c>
      <c r="L1975" s="5">
        <v>0</v>
      </c>
      <c r="M1975" t="str">
        <f>IF(ISERROR(VLOOKUP(A1975,'[1]Ecart validé'!$A:$A,1,FALSE)),Z1975,"Ecart Validé")</f>
        <v>valid</v>
      </c>
      <c r="R1975" t="s">
        <v>30</v>
      </c>
      <c r="X1975"/>
      <c r="Y1975"/>
      <c r="Z1975" t="s">
        <v>31</v>
      </c>
    </row>
    <row r="1976" spans="1:26" x14ac:dyDescent="0.3">
      <c r="A1976" t="s">
        <v>3066</v>
      </c>
      <c r="B1976" t="s">
        <v>2508</v>
      </c>
      <c r="C1976">
        <v>319044</v>
      </c>
      <c r="D1976" t="str">
        <f>+VLOOKUP(C1976,Param!K:L,2,FALSE)</f>
        <v>CORDIS INTEGRALIS SERVICE S.L.</v>
      </c>
      <c r="E1976" t="s">
        <v>3065</v>
      </c>
      <c r="F1976" t="s">
        <v>33</v>
      </c>
      <c r="G1976" t="s">
        <v>29</v>
      </c>
      <c r="H1976" s="5">
        <v>229.93</v>
      </c>
      <c r="I1976" s="5">
        <v>229.93020000000001</v>
      </c>
      <c r="J1976" s="5">
        <v>-2.0000000000663901E-4</v>
      </c>
      <c r="K1976" s="5">
        <v>229.93</v>
      </c>
      <c r="L1976" s="5">
        <v>0</v>
      </c>
      <c r="M1976" t="str">
        <f>IF(ISERROR(VLOOKUP(A1976,'[1]Ecart validé'!$A:$A,1,FALSE)),Z1976,"Ecart Validé")</f>
        <v>valid</v>
      </c>
      <c r="R1976" t="s">
        <v>30</v>
      </c>
      <c r="X1976"/>
      <c r="Y1976"/>
      <c r="Z1976" t="s">
        <v>31</v>
      </c>
    </row>
    <row r="1977" spans="1:26" x14ac:dyDescent="0.3">
      <c r="A1977" t="s">
        <v>3067</v>
      </c>
      <c r="B1977" t="s">
        <v>2508</v>
      </c>
      <c r="C1977">
        <v>319044</v>
      </c>
      <c r="D1977" t="str">
        <f>+VLOOKUP(C1977,Param!K:L,2,FALSE)</f>
        <v>CORDIS INTEGRALIS SERVICE S.L.</v>
      </c>
      <c r="E1977" t="s">
        <v>3065</v>
      </c>
      <c r="F1977" t="s">
        <v>35</v>
      </c>
      <c r="G1977" t="s">
        <v>29</v>
      </c>
      <c r="H1977" s="5">
        <v>274.05</v>
      </c>
      <c r="I1977" s="5">
        <v>274.05</v>
      </c>
      <c r="J1977" s="5">
        <v>0</v>
      </c>
      <c r="K1977" s="5">
        <v>274.05</v>
      </c>
      <c r="L1977" s="5">
        <v>0</v>
      </c>
      <c r="M1977" t="str">
        <f>IF(ISERROR(VLOOKUP(A1977,'[1]Ecart validé'!$A:$A,1,FALSE)),Z1977,"Ecart Validé")</f>
        <v>valid</v>
      </c>
      <c r="R1977" t="s">
        <v>30</v>
      </c>
      <c r="X1977"/>
      <c r="Y1977"/>
      <c r="Z1977" t="s">
        <v>31</v>
      </c>
    </row>
    <row r="1978" spans="1:26" x14ac:dyDescent="0.3">
      <c r="A1978" t="s">
        <v>3068</v>
      </c>
      <c r="B1978" t="s">
        <v>2508</v>
      </c>
      <c r="C1978">
        <v>319044</v>
      </c>
      <c r="D1978" t="str">
        <f>+VLOOKUP(C1978,Param!K:L,2,FALSE)</f>
        <v>CORDIS INTEGRALIS SERVICE S.L.</v>
      </c>
      <c r="E1978" t="s">
        <v>3065</v>
      </c>
      <c r="F1978" t="s">
        <v>37</v>
      </c>
      <c r="G1978" t="s">
        <v>29</v>
      </c>
      <c r="H1978" s="5">
        <v>200.72</v>
      </c>
      <c r="I1978" s="5">
        <v>200.715</v>
      </c>
      <c r="J1978" s="5">
        <v>4.9999999999954499E-3</v>
      </c>
      <c r="K1978" s="5">
        <v>200.72</v>
      </c>
      <c r="L1978" s="5">
        <v>0</v>
      </c>
      <c r="M1978" t="str">
        <f>IF(ISERROR(VLOOKUP(A1978,'[1]Ecart validé'!$A:$A,1,FALSE)),Z1978,"Ecart Validé")</f>
        <v>valid</v>
      </c>
      <c r="R1978" t="s">
        <v>30</v>
      </c>
      <c r="X1978"/>
      <c r="Y1978"/>
      <c r="Z1978" t="s">
        <v>31</v>
      </c>
    </row>
    <row r="1979" spans="1:26" x14ac:dyDescent="0.3">
      <c r="A1979" t="s">
        <v>3069</v>
      </c>
      <c r="B1979" t="s">
        <v>2508</v>
      </c>
      <c r="C1979">
        <v>321743</v>
      </c>
      <c r="D1979" t="str">
        <f>+VLOOKUP(C1979,Param!K:L,2,FALSE)</f>
        <v>EXTRAMAR PESCADOS Y MARISCOS, S.L.</v>
      </c>
      <c r="E1979" t="s">
        <v>3070</v>
      </c>
      <c r="F1979" t="s">
        <v>28</v>
      </c>
      <c r="G1979" t="s">
        <v>29</v>
      </c>
      <c r="H1979" s="5">
        <v>468.77</v>
      </c>
      <c r="I1979" s="5">
        <v>468.7672</v>
      </c>
      <c r="J1979" s="5">
        <v>2.7999999999792601E-3</v>
      </c>
      <c r="K1979" s="5">
        <v>468.77</v>
      </c>
      <c r="L1979" s="5">
        <v>0</v>
      </c>
      <c r="M1979" t="str">
        <f>IF(ISERROR(VLOOKUP(A1979,'[1]Ecart validé'!$A:$A,1,FALSE)),Z1979,"Ecart Validé")</f>
        <v>valid</v>
      </c>
      <c r="R1979" t="s">
        <v>30</v>
      </c>
      <c r="X1979"/>
      <c r="Y1979"/>
      <c r="Z1979" t="s">
        <v>31</v>
      </c>
    </row>
    <row r="1980" spans="1:26" x14ac:dyDescent="0.3">
      <c r="A1980" t="s">
        <v>3071</v>
      </c>
      <c r="B1980" t="s">
        <v>2508</v>
      </c>
      <c r="C1980">
        <v>321743</v>
      </c>
      <c r="D1980" t="str">
        <f>+VLOOKUP(C1980,Param!K:L,2,FALSE)</f>
        <v>EXTRAMAR PESCADOS Y MARISCOS, S.L.</v>
      </c>
      <c r="E1980" t="s">
        <v>3070</v>
      </c>
      <c r="F1980" t="s">
        <v>37</v>
      </c>
      <c r="G1980" t="s">
        <v>29</v>
      </c>
      <c r="H1980" s="5">
        <v>65.510000000000005</v>
      </c>
      <c r="I1980" s="5">
        <v>65.510599999999997</v>
      </c>
      <c r="J1980" s="5">
        <v>-5.9999999999149601E-4</v>
      </c>
      <c r="K1980" s="5">
        <v>65.510000000000005</v>
      </c>
      <c r="L1980" s="5">
        <v>0</v>
      </c>
      <c r="M1980" t="str">
        <f>IF(ISERROR(VLOOKUP(A1980,'[1]Ecart validé'!$A:$A,1,FALSE)),Z1980,"Ecart Validé")</f>
        <v>valid</v>
      </c>
      <c r="R1980" t="s">
        <v>30</v>
      </c>
      <c r="X1980"/>
      <c r="Y1980"/>
      <c r="Z1980" t="s">
        <v>31</v>
      </c>
    </row>
    <row r="1981" spans="1:26" x14ac:dyDescent="0.3">
      <c r="A1981" t="s">
        <v>3072</v>
      </c>
      <c r="B1981" t="s">
        <v>2508</v>
      </c>
      <c r="C1981">
        <v>323603</v>
      </c>
      <c r="D1981" t="str">
        <f>+VLOOKUP(C1981,Param!K:L,2,FALSE)</f>
        <v>FRUITES CLARAMUNT, S.L.</v>
      </c>
      <c r="E1981" t="s">
        <v>3073</v>
      </c>
      <c r="F1981" t="s">
        <v>28</v>
      </c>
      <c r="G1981" t="s">
        <v>29</v>
      </c>
      <c r="H1981" s="5">
        <v>239.5</v>
      </c>
      <c r="I1981" s="5">
        <v>239.50450000000001</v>
      </c>
      <c r="J1981" s="5">
        <v>-4.4999999999504299E-3</v>
      </c>
      <c r="K1981" s="5">
        <v>239.5</v>
      </c>
      <c r="L1981" s="5">
        <v>0</v>
      </c>
      <c r="M1981" t="str">
        <f>IF(ISERROR(VLOOKUP(A1981,'[1]Ecart validé'!$A:$A,1,FALSE)),Z1981,"Ecart Validé")</f>
        <v>valid</v>
      </c>
      <c r="R1981" t="s">
        <v>30</v>
      </c>
      <c r="X1981"/>
      <c r="Y1981"/>
      <c r="Z1981" t="s">
        <v>31</v>
      </c>
    </row>
    <row r="1982" spans="1:26" x14ac:dyDescent="0.3">
      <c r="A1982" t="s">
        <v>3074</v>
      </c>
      <c r="B1982" t="s">
        <v>2508</v>
      </c>
      <c r="C1982">
        <v>323603</v>
      </c>
      <c r="D1982" t="str">
        <f>+VLOOKUP(C1982,Param!K:L,2,FALSE)</f>
        <v>FRUITES CLARAMUNT, S.L.</v>
      </c>
      <c r="E1982" t="s">
        <v>3073</v>
      </c>
      <c r="F1982" t="s">
        <v>35</v>
      </c>
      <c r="G1982" t="s">
        <v>29</v>
      </c>
      <c r="H1982" s="5">
        <v>51.24</v>
      </c>
      <c r="I1982" s="5">
        <v>51.235700000000001</v>
      </c>
      <c r="J1982" s="5">
        <v>4.3000000000006297E-3</v>
      </c>
      <c r="K1982" s="5">
        <v>51.24</v>
      </c>
      <c r="L1982" s="5">
        <v>0</v>
      </c>
      <c r="M1982" t="str">
        <f>IF(ISERROR(VLOOKUP(A1982,'[1]Ecart validé'!$A:$A,1,FALSE)),Z1982,"Ecart Validé")</f>
        <v>valid</v>
      </c>
      <c r="R1982" t="s">
        <v>30</v>
      </c>
      <c r="X1982"/>
      <c r="Y1982"/>
      <c r="Z1982" t="s">
        <v>31</v>
      </c>
    </row>
    <row r="1983" spans="1:26" x14ac:dyDescent="0.3">
      <c r="A1983" t="s">
        <v>3075</v>
      </c>
      <c r="B1983" t="s">
        <v>2508</v>
      </c>
      <c r="C1983">
        <v>323603</v>
      </c>
      <c r="D1983" t="str">
        <f>+VLOOKUP(C1983,Param!K:L,2,FALSE)</f>
        <v>FRUITES CLARAMUNT, S.L.</v>
      </c>
      <c r="E1983" t="s">
        <v>3073</v>
      </c>
      <c r="F1983" t="s">
        <v>37</v>
      </c>
      <c r="G1983" t="s">
        <v>29</v>
      </c>
      <c r="H1983" s="5">
        <v>29.13</v>
      </c>
      <c r="I1983" s="5">
        <v>29.130500000000001</v>
      </c>
      <c r="J1983" s="5">
        <v>-5.0000000000238699E-4</v>
      </c>
      <c r="K1983" s="5">
        <v>29.13</v>
      </c>
      <c r="L1983" s="5">
        <v>0</v>
      </c>
      <c r="M1983" t="str">
        <f>IF(ISERROR(VLOOKUP(A1983,'[1]Ecart validé'!$A:$A,1,FALSE)),Z1983,"Ecart Validé")</f>
        <v>valid</v>
      </c>
      <c r="R1983" t="s">
        <v>30</v>
      </c>
      <c r="X1983"/>
      <c r="Y1983"/>
      <c r="Z1983" t="s">
        <v>31</v>
      </c>
    </row>
    <row r="1984" spans="1:26" x14ac:dyDescent="0.3">
      <c r="A1984" t="s">
        <v>3076</v>
      </c>
      <c r="B1984" t="s">
        <v>2508</v>
      </c>
      <c r="C1984">
        <v>324789</v>
      </c>
      <c r="D1984" t="str">
        <f>+VLOOKUP(C1984,Param!K:L,2,FALSE)</f>
        <v>ILUNION NAVARRA, S.L.</v>
      </c>
      <c r="E1984" t="s">
        <v>3077</v>
      </c>
      <c r="F1984" t="s">
        <v>28</v>
      </c>
      <c r="G1984" t="s">
        <v>29</v>
      </c>
      <c r="H1984" s="5">
        <v>1051.3</v>
      </c>
      <c r="I1984" s="5">
        <v>1051.3005000000001</v>
      </c>
      <c r="J1984" s="5">
        <v>-5.0000000010186297E-4</v>
      </c>
      <c r="K1984" s="5">
        <v>1051.3</v>
      </c>
      <c r="L1984" s="5">
        <v>0</v>
      </c>
      <c r="M1984" t="str">
        <f>IF(ISERROR(VLOOKUP(A1984,'[1]Ecart validé'!$A:$A,1,FALSE)),Z1984,"Ecart Validé")</f>
        <v>valid</v>
      </c>
      <c r="R1984" t="s">
        <v>30</v>
      </c>
      <c r="X1984"/>
      <c r="Y1984"/>
      <c r="Z1984" t="s">
        <v>31</v>
      </c>
    </row>
    <row r="1985" spans="1:26" x14ac:dyDescent="0.3">
      <c r="A1985" t="s">
        <v>3078</v>
      </c>
      <c r="B1985" t="s">
        <v>2508</v>
      </c>
      <c r="C1985">
        <v>324789</v>
      </c>
      <c r="D1985" t="str">
        <f>+VLOOKUP(C1985,Param!K:L,2,FALSE)</f>
        <v>ILUNION NAVARRA, S.L.</v>
      </c>
      <c r="E1985" t="s">
        <v>3077</v>
      </c>
      <c r="F1985" t="s">
        <v>33</v>
      </c>
      <c r="G1985" t="s">
        <v>29</v>
      </c>
      <c r="H1985" s="5">
        <v>123.54</v>
      </c>
      <c r="I1985" s="5">
        <v>123.5377</v>
      </c>
      <c r="J1985" s="5">
        <v>2.30000000000529E-3</v>
      </c>
      <c r="K1985" s="5">
        <v>123.54</v>
      </c>
      <c r="L1985" s="5">
        <v>0</v>
      </c>
      <c r="M1985" t="str">
        <f>IF(ISERROR(VLOOKUP(A1985,'[1]Ecart validé'!$A:$A,1,FALSE)),Z1985,"Ecart Validé")</f>
        <v>valid</v>
      </c>
      <c r="R1985" t="s">
        <v>30</v>
      </c>
      <c r="X1985"/>
      <c r="Y1985"/>
      <c r="Z1985" t="s">
        <v>31</v>
      </c>
    </row>
    <row r="1986" spans="1:26" x14ac:dyDescent="0.3">
      <c r="A1986" t="s">
        <v>3079</v>
      </c>
      <c r="B1986" t="s">
        <v>2508</v>
      </c>
      <c r="C1986">
        <v>324789</v>
      </c>
      <c r="D1986" t="str">
        <f>+VLOOKUP(C1986,Param!K:L,2,FALSE)</f>
        <v>ILUNION NAVARRA, S.L.</v>
      </c>
      <c r="E1986" t="s">
        <v>3077</v>
      </c>
      <c r="F1986" t="s">
        <v>35</v>
      </c>
      <c r="G1986" t="s">
        <v>29</v>
      </c>
      <c r="H1986" s="5">
        <v>870.55</v>
      </c>
      <c r="I1986" s="5">
        <v>870.55139999999994</v>
      </c>
      <c r="J1986" s="5">
        <v>-1.39999999998963E-3</v>
      </c>
      <c r="K1986" s="5">
        <v>870.55</v>
      </c>
      <c r="L1986" s="5">
        <v>0</v>
      </c>
      <c r="M1986" t="str">
        <f>IF(ISERROR(VLOOKUP(A1986,'[1]Ecart validé'!$A:$A,1,FALSE)),Z1986,"Ecart Validé")</f>
        <v>valid</v>
      </c>
      <c r="R1986" t="s">
        <v>30</v>
      </c>
      <c r="X1986"/>
      <c r="Y1986"/>
      <c r="Z1986" t="s">
        <v>31</v>
      </c>
    </row>
    <row r="1987" spans="1:26" x14ac:dyDescent="0.3">
      <c r="A1987" t="s">
        <v>3080</v>
      </c>
      <c r="B1987" t="s">
        <v>2508</v>
      </c>
      <c r="C1987">
        <v>324789</v>
      </c>
      <c r="D1987" t="str">
        <f>+VLOOKUP(C1987,Param!K:L,2,FALSE)</f>
        <v>ILUNION NAVARRA, S.L.</v>
      </c>
      <c r="E1987" t="s">
        <v>3077</v>
      </c>
      <c r="F1987" t="s">
        <v>37</v>
      </c>
      <c r="G1987" t="s">
        <v>29</v>
      </c>
      <c r="H1987" s="5">
        <v>567.54</v>
      </c>
      <c r="I1987" s="5">
        <v>567.53510000000006</v>
      </c>
      <c r="J1987" s="5">
        <v>4.8999999999068599E-3</v>
      </c>
      <c r="K1987" s="5">
        <v>567.54</v>
      </c>
      <c r="L1987" s="5">
        <v>0</v>
      </c>
      <c r="M1987" t="str">
        <f>IF(ISERROR(VLOOKUP(A1987,'[1]Ecart validé'!$A:$A,1,FALSE)),Z1987,"Ecart Validé")</f>
        <v>valid</v>
      </c>
      <c r="R1987" t="s">
        <v>30</v>
      </c>
      <c r="X1987"/>
      <c r="Y1987"/>
      <c r="Z1987" t="s">
        <v>31</v>
      </c>
    </row>
    <row r="1988" spans="1:26" x14ac:dyDescent="0.3">
      <c r="A1988" t="s">
        <v>3081</v>
      </c>
      <c r="B1988" t="s">
        <v>2508</v>
      </c>
      <c r="C1988">
        <v>326079</v>
      </c>
      <c r="D1988" t="str">
        <f>+VLOOKUP(C1988,Param!K:L,2,FALSE)</f>
        <v>ORONA SOCIEDAD COOPERATIVA</v>
      </c>
      <c r="E1988" t="s">
        <v>3082</v>
      </c>
      <c r="F1988" t="s">
        <v>28</v>
      </c>
      <c r="G1988" t="s">
        <v>29</v>
      </c>
      <c r="H1988" s="5">
        <v>217.43</v>
      </c>
      <c r="I1988" s="5">
        <v>217.43109999999999</v>
      </c>
      <c r="J1988" s="5">
        <v>-1.09999999997967E-3</v>
      </c>
      <c r="K1988" s="5">
        <v>217.43</v>
      </c>
      <c r="L1988" s="5">
        <v>0</v>
      </c>
      <c r="M1988" t="str">
        <f>IF(ISERROR(VLOOKUP(A1988,'[1]Ecart validé'!$A:$A,1,FALSE)),Z1988,"Ecart Validé")</f>
        <v>valid</v>
      </c>
      <c r="R1988" t="s">
        <v>30</v>
      </c>
      <c r="X1988"/>
      <c r="Y1988"/>
      <c r="Z1988" t="s">
        <v>31</v>
      </c>
    </row>
    <row r="1989" spans="1:26" x14ac:dyDescent="0.3">
      <c r="A1989" t="s">
        <v>3083</v>
      </c>
      <c r="B1989" t="s">
        <v>2508</v>
      </c>
      <c r="C1989">
        <v>326079</v>
      </c>
      <c r="D1989" t="str">
        <f>+VLOOKUP(C1989,Param!K:L,2,FALSE)</f>
        <v>ORONA SOCIEDAD COOPERATIVA</v>
      </c>
      <c r="E1989" t="s">
        <v>3082</v>
      </c>
      <c r="F1989" t="s">
        <v>33</v>
      </c>
      <c r="G1989" t="s">
        <v>29</v>
      </c>
      <c r="H1989" s="5">
        <v>137.94</v>
      </c>
      <c r="I1989" s="5">
        <v>137.94370000000001</v>
      </c>
      <c r="J1989" s="5">
        <v>-3.70000000000914E-3</v>
      </c>
      <c r="K1989" s="5">
        <v>137.94</v>
      </c>
      <c r="L1989" s="5">
        <v>0</v>
      </c>
      <c r="M1989" t="str">
        <f>IF(ISERROR(VLOOKUP(A1989,'[1]Ecart validé'!$A:$A,1,FALSE)),Z1989,"Ecart Validé")</f>
        <v>valid</v>
      </c>
      <c r="R1989" t="s">
        <v>30</v>
      </c>
      <c r="X1989"/>
      <c r="Y1989"/>
      <c r="Z1989" t="s">
        <v>31</v>
      </c>
    </row>
    <row r="1990" spans="1:26" x14ac:dyDescent="0.3">
      <c r="A1990" t="s">
        <v>3084</v>
      </c>
      <c r="B1990" t="s">
        <v>2508</v>
      </c>
      <c r="C1990">
        <v>326079</v>
      </c>
      <c r="D1990" t="str">
        <f>+VLOOKUP(C1990,Param!K:L,2,FALSE)</f>
        <v>ORONA SOCIEDAD COOPERATIVA</v>
      </c>
      <c r="E1990" t="s">
        <v>3082</v>
      </c>
      <c r="F1990" t="s">
        <v>35</v>
      </c>
      <c r="G1990" t="s">
        <v>29</v>
      </c>
      <c r="H1990" s="5">
        <v>202.86</v>
      </c>
      <c r="I1990" s="5">
        <v>202.8623</v>
      </c>
      <c r="J1990" s="5">
        <v>-2.29999999999108E-3</v>
      </c>
      <c r="K1990" s="5">
        <v>202.86</v>
      </c>
      <c r="L1990" s="5">
        <v>0</v>
      </c>
      <c r="M1990" t="str">
        <f>IF(ISERROR(VLOOKUP(A1990,'[1]Ecart validé'!$A:$A,1,FALSE)),Z1990,"Ecart Validé")</f>
        <v>valid</v>
      </c>
      <c r="R1990" t="s">
        <v>30</v>
      </c>
      <c r="X1990"/>
      <c r="Y1990"/>
      <c r="Z1990" t="s">
        <v>31</v>
      </c>
    </row>
    <row r="1991" spans="1:26" x14ac:dyDescent="0.3">
      <c r="A1991" t="s">
        <v>3085</v>
      </c>
      <c r="B1991" t="s">
        <v>2508</v>
      </c>
      <c r="C1991">
        <v>326079</v>
      </c>
      <c r="D1991" t="str">
        <f>+VLOOKUP(C1991,Param!K:L,2,FALSE)</f>
        <v>ORONA SOCIEDAD COOPERATIVA</v>
      </c>
      <c r="E1991" t="s">
        <v>3082</v>
      </c>
      <c r="F1991" t="s">
        <v>37</v>
      </c>
      <c r="G1991" t="s">
        <v>29</v>
      </c>
      <c r="H1991" s="5">
        <v>206.75</v>
      </c>
      <c r="I1991" s="5">
        <v>206.74950000000001</v>
      </c>
      <c r="J1991" s="5">
        <v>4.9999999998817603E-4</v>
      </c>
      <c r="K1991" s="5">
        <v>206.75</v>
      </c>
      <c r="L1991" s="5">
        <v>0</v>
      </c>
      <c r="M1991" t="str">
        <f>IF(ISERROR(VLOOKUP(A1991,'[1]Ecart validé'!$A:$A,1,FALSE)),Z1991,"Ecart Validé")</f>
        <v>valid</v>
      </c>
      <c r="R1991" t="s">
        <v>30</v>
      </c>
      <c r="X1991"/>
      <c r="Y1991"/>
      <c r="Z1991" t="s">
        <v>31</v>
      </c>
    </row>
    <row r="1992" spans="1:26" x14ac:dyDescent="0.3">
      <c r="A1992" t="s">
        <v>3086</v>
      </c>
      <c r="B1992" t="s">
        <v>2508</v>
      </c>
      <c r="C1992">
        <v>326081</v>
      </c>
      <c r="D1992" t="str">
        <f>+VLOOKUP(C1992,Param!K:L,2,FALSE)</f>
        <v>FRIGORIFICS FERRER, S.A.</v>
      </c>
      <c r="E1992" t="s">
        <v>3087</v>
      </c>
      <c r="F1992" t="s">
        <v>28</v>
      </c>
      <c r="G1992" t="s">
        <v>29</v>
      </c>
      <c r="H1992" s="5">
        <v>1299.5899999999999</v>
      </c>
      <c r="I1992" s="5">
        <v>1299.5897</v>
      </c>
      <c r="J1992" s="5">
        <v>2.9999999992469303E-4</v>
      </c>
      <c r="K1992" s="5">
        <v>1299.5899999999999</v>
      </c>
      <c r="L1992" s="5">
        <v>0</v>
      </c>
      <c r="M1992" t="str">
        <f>IF(ISERROR(VLOOKUP(A1992,'[1]Ecart validé'!$A:$A,1,FALSE)),Z1992,"Ecart Validé")</f>
        <v>valid</v>
      </c>
      <c r="R1992" t="s">
        <v>30</v>
      </c>
      <c r="X1992"/>
      <c r="Y1992"/>
      <c r="Z1992" t="s">
        <v>31</v>
      </c>
    </row>
    <row r="1993" spans="1:26" x14ac:dyDescent="0.3">
      <c r="A1993" t="s">
        <v>3088</v>
      </c>
      <c r="B1993" t="s">
        <v>2508</v>
      </c>
      <c r="C1993">
        <v>326081</v>
      </c>
      <c r="D1993" t="str">
        <f>+VLOOKUP(C1993,Param!K:L,2,FALSE)</f>
        <v>FRIGORIFICS FERRER, S.A.</v>
      </c>
      <c r="E1993" t="s">
        <v>3087</v>
      </c>
      <c r="F1993" t="s">
        <v>33</v>
      </c>
      <c r="G1993" t="s">
        <v>29</v>
      </c>
      <c r="H1993" s="5">
        <v>33.700000000000003</v>
      </c>
      <c r="I1993" s="5">
        <v>33.6999</v>
      </c>
      <c r="J1993" s="5">
        <v>1.0000000000331901E-4</v>
      </c>
      <c r="K1993" s="5">
        <v>33.700000000000003</v>
      </c>
      <c r="L1993" s="5">
        <v>0</v>
      </c>
      <c r="M1993" t="str">
        <f>IF(ISERROR(VLOOKUP(A1993,'[1]Ecart validé'!$A:$A,1,FALSE)),Z1993,"Ecart Validé")</f>
        <v>valid</v>
      </c>
      <c r="R1993" t="s">
        <v>30</v>
      </c>
      <c r="X1993"/>
      <c r="Y1993"/>
      <c r="Z1993" t="s">
        <v>31</v>
      </c>
    </row>
    <row r="1994" spans="1:26" x14ac:dyDescent="0.3">
      <c r="A1994" t="s">
        <v>3089</v>
      </c>
      <c r="B1994" t="s">
        <v>2508</v>
      </c>
      <c r="C1994">
        <v>326081</v>
      </c>
      <c r="D1994" t="str">
        <f>+VLOOKUP(C1994,Param!K:L,2,FALSE)</f>
        <v>FRIGORIFICS FERRER, S.A.</v>
      </c>
      <c r="E1994" t="s">
        <v>3087</v>
      </c>
      <c r="F1994" t="s">
        <v>35</v>
      </c>
      <c r="G1994" t="s">
        <v>29</v>
      </c>
      <c r="H1994" s="5">
        <v>234.1</v>
      </c>
      <c r="I1994" s="5">
        <v>234.10310000000001</v>
      </c>
      <c r="J1994" s="5">
        <v>-3.1000000000176399E-3</v>
      </c>
      <c r="K1994" s="5">
        <v>234.1</v>
      </c>
      <c r="L1994" s="5">
        <v>0</v>
      </c>
      <c r="M1994" t="str">
        <f>IF(ISERROR(VLOOKUP(A1994,'[1]Ecart validé'!$A:$A,1,FALSE)),Z1994,"Ecart Validé")</f>
        <v>valid</v>
      </c>
      <c r="R1994" t="s">
        <v>30</v>
      </c>
      <c r="X1994"/>
      <c r="Y1994"/>
      <c r="Z1994" t="s">
        <v>31</v>
      </c>
    </row>
    <row r="1995" spans="1:26" x14ac:dyDescent="0.3">
      <c r="A1995" t="s">
        <v>3090</v>
      </c>
      <c r="B1995" t="s">
        <v>2508</v>
      </c>
      <c r="C1995">
        <v>326081</v>
      </c>
      <c r="D1995" t="str">
        <f>+VLOOKUP(C1995,Param!K:L,2,FALSE)</f>
        <v>FRIGORIFICS FERRER, S.A.</v>
      </c>
      <c r="E1995" t="s">
        <v>3087</v>
      </c>
      <c r="F1995" t="s">
        <v>37</v>
      </c>
      <c r="G1995" t="s">
        <v>29</v>
      </c>
      <c r="H1995" s="5">
        <v>93.89</v>
      </c>
      <c r="I1995" s="5">
        <v>93.886300000000006</v>
      </c>
      <c r="J1995" s="5">
        <v>3.69999999999492E-3</v>
      </c>
      <c r="K1995" s="5">
        <v>93.89</v>
      </c>
      <c r="L1995" s="5">
        <v>0</v>
      </c>
      <c r="M1995" t="str">
        <f>IF(ISERROR(VLOOKUP(A1995,'[1]Ecart validé'!$A:$A,1,FALSE)),Z1995,"Ecart Validé")</f>
        <v>valid</v>
      </c>
      <c r="R1995" t="s">
        <v>30</v>
      </c>
      <c r="X1995"/>
      <c r="Y1995"/>
      <c r="Z1995" t="s">
        <v>31</v>
      </c>
    </row>
    <row r="1996" spans="1:26" x14ac:dyDescent="0.3">
      <c r="A1996" t="s">
        <v>3091</v>
      </c>
      <c r="B1996" t="s">
        <v>2508</v>
      </c>
      <c r="C1996">
        <v>331047</v>
      </c>
      <c r="D1996" t="str">
        <f>+VLOOKUP(C1996,Param!K:L,2,FALSE)</f>
        <v>FUERTEMANT S.L</v>
      </c>
      <c r="E1996" t="s">
        <v>3092</v>
      </c>
      <c r="F1996" t="s">
        <v>28</v>
      </c>
      <c r="G1996" t="s">
        <v>29</v>
      </c>
      <c r="H1996" s="5">
        <v>283.38</v>
      </c>
      <c r="I1996" s="5">
        <v>283.38</v>
      </c>
      <c r="J1996" s="5">
        <v>0</v>
      </c>
      <c r="K1996" s="5">
        <v>283.38</v>
      </c>
      <c r="L1996" s="5">
        <v>0</v>
      </c>
      <c r="M1996" t="str">
        <f>IF(ISERROR(VLOOKUP(A1996,'[1]Ecart validé'!$A:$A,1,FALSE)),Z1996,"Ecart Validé")</f>
        <v>valid</v>
      </c>
      <c r="R1996" t="s">
        <v>30</v>
      </c>
      <c r="X1996"/>
      <c r="Y1996"/>
      <c r="Z1996" t="s">
        <v>31</v>
      </c>
    </row>
    <row r="1997" spans="1:26" x14ac:dyDescent="0.3">
      <c r="A1997" t="s">
        <v>3093</v>
      </c>
      <c r="B1997" t="s">
        <v>2508</v>
      </c>
      <c r="C1997">
        <v>331047</v>
      </c>
      <c r="D1997" t="str">
        <f>+VLOOKUP(C1997,Param!K:L,2,FALSE)</f>
        <v>FUERTEMANT S.L</v>
      </c>
      <c r="E1997" t="s">
        <v>3092</v>
      </c>
      <c r="F1997" t="s">
        <v>33</v>
      </c>
      <c r="G1997" t="s">
        <v>29</v>
      </c>
      <c r="H1997" s="5">
        <v>161.77000000000001</v>
      </c>
      <c r="I1997" s="5">
        <v>161.77000000000001</v>
      </c>
      <c r="J1997" s="5">
        <v>0</v>
      </c>
      <c r="K1997" s="5">
        <v>161.77000000000001</v>
      </c>
      <c r="L1997" s="5">
        <v>0</v>
      </c>
      <c r="M1997" t="str">
        <f>IF(ISERROR(VLOOKUP(A1997,'[1]Ecart validé'!$A:$A,1,FALSE)),Z1997,"Ecart Validé")</f>
        <v>valid</v>
      </c>
      <c r="R1997" t="s">
        <v>30</v>
      </c>
      <c r="X1997"/>
      <c r="Y1997"/>
      <c r="Z1997" t="s">
        <v>31</v>
      </c>
    </row>
    <row r="1998" spans="1:26" x14ac:dyDescent="0.3">
      <c r="A1998" t="s">
        <v>3094</v>
      </c>
      <c r="B1998" t="s">
        <v>2508</v>
      </c>
      <c r="C1998">
        <v>331047</v>
      </c>
      <c r="D1998" t="str">
        <f>+VLOOKUP(C1998,Param!K:L,2,FALSE)</f>
        <v>FUERTEMANT S.L</v>
      </c>
      <c r="E1998" t="s">
        <v>3092</v>
      </c>
      <c r="F1998" t="s">
        <v>35</v>
      </c>
      <c r="G1998" t="s">
        <v>29</v>
      </c>
      <c r="H1998" s="5">
        <v>532.64</v>
      </c>
      <c r="I1998" s="5">
        <v>532.64</v>
      </c>
      <c r="J1998" s="5">
        <v>0</v>
      </c>
      <c r="K1998" s="5">
        <v>532.64</v>
      </c>
      <c r="L1998" s="5">
        <v>0</v>
      </c>
      <c r="M1998" t="str">
        <f>IF(ISERROR(VLOOKUP(A1998,'[1]Ecart validé'!$A:$A,1,FALSE)),Z1998,"Ecart Validé")</f>
        <v>valid</v>
      </c>
      <c r="R1998" t="s">
        <v>30</v>
      </c>
      <c r="X1998"/>
      <c r="Y1998"/>
      <c r="Z1998" t="s">
        <v>31</v>
      </c>
    </row>
    <row r="1999" spans="1:26" x14ac:dyDescent="0.3">
      <c r="A1999" t="s">
        <v>3095</v>
      </c>
      <c r="B1999" t="s">
        <v>2508</v>
      </c>
      <c r="C1999">
        <v>331047</v>
      </c>
      <c r="D1999" t="str">
        <f>+VLOOKUP(C1999,Param!K:L,2,FALSE)</f>
        <v>FUERTEMANT S.L</v>
      </c>
      <c r="E1999" t="s">
        <v>3092</v>
      </c>
      <c r="F1999" t="s">
        <v>37</v>
      </c>
      <c r="G1999" t="s">
        <v>29</v>
      </c>
      <c r="H1999" s="5">
        <v>454.46</v>
      </c>
      <c r="I1999" s="5">
        <v>454.46</v>
      </c>
      <c r="J1999" s="5">
        <v>0</v>
      </c>
      <c r="K1999" s="5">
        <v>454.46</v>
      </c>
      <c r="L1999" s="5">
        <v>0</v>
      </c>
      <c r="M1999" t="str">
        <f>IF(ISERROR(VLOOKUP(A1999,'[1]Ecart validé'!$A:$A,1,FALSE)),Z1999,"Ecart Validé")</f>
        <v>valid</v>
      </c>
      <c r="R1999" t="s">
        <v>30</v>
      </c>
      <c r="X1999"/>
      <c r="Y1999"/>
      <c r="Z1999" t="s">
        <v>31</v>
      </c>
    </row>
    <row r="2000" spans="1:26" x14ac:dyDescent="0.3">
      <c r="A2000" t="s">
        <v>3096</v>
      </c>
      <c r="B2000" t="s">
        <v>2508</v>
      </c>
      <c r="C2000">
        <v>331745</v>
      </c>
      <c r="D2000" t="str">
        <f>+VLOOKUP(C2000,Param!K:L,2,FALSE)</f>
        <v>MULTISERVICIOS ORIOLANOS, S.L.</v>
      </c>
      <c r="E2000" t="s">
        <v>3097</v>
      </c>
      <c r="F2000" t="s">
        <v>28</v>
      </c>
      <c r="G2000" t="s">
        <v>29</v>
      </c>
      <c r="H2000" s="5">
        <v>2625.62</v>
      </c>
      <c r="I2000" s="5">
        <v>2625.6149999999998</v>
      </c>
      <c r="J2000" s="5">
        <v>5.0000000001091298E-3</v>
      </c>
      <c r="K2000" s="5">
        <v>2625.62</v>
      </c>
      <c r="L2000" s="5">
        <v>0</v>
      </c>
      <c r="M2000" t="str">
        <f>IF(ISERROR(VLOOKUP(A2000,'[1]Ecart validé'!$A:$A,1,FALSE)),Z2000,"Ecart Validé")</f>
        <v>valid</v>
      </c>
      <c r="R2000" t="s">
        <v>30</v>
      </c>
      <c r="X2000"/>
      <c r="Y2000"/>
      <c r="Z2000" t="s">
        <v>31</v>
      </c>
    </row>
    <row r="2001" spans="1:26" x14ac:dyDescent="0.3">
      <c r="A2001" t="s">
        <v>3098</v>
      </c>
      <c r="B2001" t="s">
        <v>2508</v>
      </c>
      <c r="C2001">
        <v>331745</v>
      </c>
      <c r="D2001" t="str">
        <f>+VLOOKUP(C2001,Param!K:L,2,FALSE)</f>
        <v>MULTISERVICIOS ORIOLANOS, S.L.</v>
      </c>
      <c r="E2001" t="s">
        <v>3097</v>
      </c>
      <c r="F2001" t="s">
        <v>33</v>
      </c>
      <c r="G2001" t="s">
        <v>29</v>
      </c>
      <c r="H2001" s="5">
        <v>3713.03</v>
      </c>
      <c r="I2001" s="5">
        <v>3713.0250000000001</v>
      </c>
      <c r="J2001" s="5">
        <v>5.0000000001091298E-3</v>
      </c>
      <c r="K2001" s="5">
        <v>3713.03</v>
      </c>
      <c r="L2001" s="5">
        <v>0</v>
      </c>
      <c r="M2001" t="str">
        <f>IF(ISERROR(VLOOKUP(A2001,'[1]Ecart validé'!$A:$A,1,FALSE)),Z2001,"Ecart Validé")</f>
        <v>valid</v>
      </c>
      <c r="R2001" t="s">
        <v>30</v>
      </c>
      <c r="X2001"/>
      <c r="Y2001"/>
      <c r="Z2001" t="s">
        <v>31</v>
      </c>
    </row>
    <row r="2002" spans="1:26" x14ac:dyDescent="0.3">
      <c r="A2002" t="s">
        <v>3099</v>
      </c>
      <c r="B2002" t="s">
        <v>2508</v>
      </c>
      <c r="C2002">
        <v>331745</v>
      </c>
      <c r="D2002" t="str">
        <f>+VLOOKUP(C2002,Param!K:L,2,FALSE)</f>
        <v>MULTISERVICIOS ORIOLANOS, S.L.</v>
      </c>
      <c r="E2002" t="s">
        <v>3097</v>
      </c>
      <c r="F2002" t="s">
        <v>35</v>
      </c>
      <c r="G2002" t="s">
        <v>29</v>
      </c>
      <c r="H2002" s="5">
        <v>590.63</v>
      </c>
      <c r="I2002" s="5">
        <v>590.625</v>
      </c>
      <c r="J2002" s="5">
        <v>4.9999999999954499E-3</v>
      </c>
      <c r="K2002" s="5">
        <v>590.63</v>
      </c>
      <c r="L2002" s="5">
        <v>0</v>
      </c>
      <c r="M2002" t="str">
        <f>IF(ISERROR(VLOOKUP(A2002,'[1]Ecart validé'!$A:$A,1,FALSE)),Z2002,"Ecart Validé")</f>
        <v>valid</v>
      </c>
      <c r="R2002" t="s">
        <v>30</v>
      </c>
      <c r="X2002"/>
      <c r="Y2002"/>
      <c r="Z2002" t="s">
        <v>31</v>
      </c>
    </row>
    <row r="2003" spans="1:26" x14ac:dyDescent="0.3">
      <c r="A2003" t="s">
        <v>3100</v>
      </c>
      <c r="B2003" t="s">
        <v>2508</v>
      </c>
      <c r="C2003">
        <v>331745</v>
      </c>
      <c r="D2003" t="str">
        <f>+VLOOKUP(C2003,Param!K:L,2,FALSE)</f>
        <v>MULTISERVICIOS ORIOLANOS, S.L.</v>
      </c>
      <c r="E2003" t="s">
        <v>3097</v>
      </c>
      <c r="F2003" t="s">
        <v>37</v>
      </c>
      <c r="G2003" t="s">
        <v>29</v>
      </c>
      <c r="H2003" s="5">
        <v>953.24</v>
      </c>
      <c r="I2003" s="5">
        <v>953.24490000000003</v>
      </c>
      <c r="J2003" s="5">
        <v>-4.9000000000205502E-3</v>
      </c>
      <c r="K2003" s="5">
        <v>953.24</v>
      </c>
      <c r="L2003" s="5">
        <v>0</v>
      </c>
      <c r="M2003" t="str">
        <f>IF(ISERROR(VLOOKUP(A2003,'[1]Ecart validé'!$A:$A,1,FALSE)),Z2003,"Ecart Validé")</f>
        <v>valid</v>
      </c>
      <c r="R2003" t="s">
        <v>30</v>
      </c>
      <c r="X2003"/>
      <c r="Y2003"/>
      <c r="Z2003" t="s">
        <v>31</v>
      </c>
    </row>
    <row r="2004" spans="1:26" x14ac:dyDescent="0.3">
      <c r="A2004" t="s">
        <v>3101</v>
      </c>
      <c r="B2004" t="s">
        <v>2508</v>
      </c>
      <c r="C2004">
        <v>333213</v>
      </c>
      <c r="D2004" t="str">
        <f>+VLOOKUP(C2004,Param!K:L,2,FALSE)</f>
        <v>BUGADERIA NURIA S.L.</v>
      </c>
      <c r="E2004" t="s">
        <v>3102</v>
      </c>
      <c r="F2004" t="s">
        <v>37</v>
      </c>
      <c r="G2004" t="s">
        <v>29</v>
      </c>
      <c r="H2004" s="5">
        <v>136.78</v>
      </c>
      <c r="I2004" s="5">
        <v>136.7807</v>
      </c>
      <c r="J2004" s="5">
        <v>-6.9999999999481501E-4</v>
      </c>
      <c r="K2004" s="5">
        <v>136.78</v>
      </c>
      <c r="L2004" s="5">
        <v>0</v>
      </c>
      <c r="M2004" t="str">
        <f>IF(ISERROR(VLOOKUP(A2004,'[1]Ecart validé'!$A:$A,1,FALSE)),Z2004,"Ecart Validé")</f>
        <v>valid</v>
      </c>
      <c r="R2004" t="s">
        <v>30</v>
      </c>
      <c r="X2004"/>
      <c r="Y2004"/>
      <c r="Z2004" t="s">
        <v>31</v>
      </c>
    </row>
    <row r="2005" spans="1:26" x14ac:dyDescent="0.3">
      <c r="A2005" t="s">
        <v>3103</v>
      </c>
      <c r="B2005" t="s">
        <v>2508</v>
      </c>
      <c r="C2005">
        <v>342802</v>
      </c>
      <c r="D2005" t="str">
        <f>+VLOOKUP(C2005,Param!K:L,2,FALSE)</f>
        <v>GRUPO ASIPAN SL</v>
      </c>
      <c r="E2005" t="s">
        <v>3104</v>
      </c>
      <c r="F2005" t="s">
        <v>28</v>
      </c>
      <c r="G2005" t="s">
        <v>29</v>
      </c>
      <c r="H2005" s="5">
        <v>53.74</v>
      </c>
      <c r="I2005" s="5">
        <v>53.735999999999997</v>
      </c>
      <c r="J2005" s="5">
        <v>4.0000000000048799E-3</v>
      </c>
      <c r="K2005" s="5">
        <v>53.74</v>
      </c>
      <c r="L2005" s="5">
        <v>0</v>
      </c>
      <c r="M2005" t="str">
        <f>IF(ISERROR(VLOOKUP(A2005,'[1]Ecart validé'!$A:$A,1,FALSE)),Z2005,"Ecart Validé")</f>
        <v>valid</v>
      </c>
      <c r="R2005" t="s">
        <v>30</v>
      </c>
      <c r="X2005"/>
      <c r="Y2005"/>
      <c r="Z2005" t="s">
        <v>31</v>
      </c>
    </row>
    <row r="2006" spans="1:26" x14ac:dyDescent="0.3">
      <c r="A2006" t="s">
        <v>3105</v>
      </c>
      <c r="B2006" t="s">
        <v>2508</v>
      </c>
      <c r="C2006">
        <v>342802</v>
      </c>
      <c r="D2006" t="str">
        <f>+VLOOKUP(C2006,Param!K:L,2,FALSE)</f>
        <v>GRUPO ASIPAN SL</v>
      </c>
      <c r="E2006" t="s">
        <v>3104</v>
      </c>
      <c r="F2006" t="s">
        <v>33</v>
      </c>
      <c r="G2006" t="s">
        <v>29</v>
      </c>
      <c r="H2006" s="5">
        <v>22.03</v>
      </c>
      <c r="I2006" s="5">
        <v>22.032</v>
      </c>
      <c r="J2006" s="5">
        <v>-1.9999999999988898E-3</v>
      </c>
      <c r="K2006" s="5">
        <v>22.03</v>
      </c>
      <c r="L2006" s="5">
        <v>0</v>
      </c>
      <c r="M2006" t="str">
        <f>IF(ISERROR(VLOOKUP(A2006,'[1]Ecart validé'!$A:$A,1,FALSE)),Z2006,"Ecart Validé")</f>
        <v>valid</v>
      </c>
      <c r="R2006" t="s">
        <v>30</v>
      </c>
      <c r="X2006"/>
      <c r="Y2006"/>
      <c r="Z2006" t="s">
        <v>31</v>
      </c>
    </row>
    <row r="2007" spans="1:26" x14ac:dyDescent="0.3">
      <c r="A2007" t="s">
        <v>3106</v>
      </c>
      <c r="B2007" t="s">
        <v>2508</v>
      </c>
      <c r="C2007">
        <v>342802</v>
      </c>
      <c r="D2007" t="str">
        <f>+VLOOKUP(C2007,Param!K:L,2,FALSE)</f>
        <v>GRUPO ASIPAN SL</v>
      </c>
      <c r="E2007" t="s">
        <v>3104</v>
      </c>
      <c r="F2007" t="s">
        <v>35</v>
      </c>
      <c r="G2007" t="s">
        <v>29</v>
      </c>
      <c r="H2007" s="5">
        <v>114.92</v>
      </c>
      <c r="I2007" s="5">
        <v>114.92</v>
      </c>
      <c r="J2007" s="5">
        <v>0</v>
      </c>
      <c r="K2007" s="5">
        <v>114.92</v>
      </c>
      <c r="L2007" s="5">
        <v>0</v>
      </c>
      <c r="M2007" t="str">
        <f>IF(ISERROR(VLOOKUP(A2007,'[1]Ecart validé'!$A:$A,1,FALSE)),Z2007,"Ecart Validé")</f>
        <v>valid</v>
      </c>
      <c r="R2007" t="s">
        <v>30</v>
      </c>
      <c r="X2007"/>
      <c r="Y2007"/>
      <c r="Z2007" t="s">
        <v>31</v>
      </c>
    </row>
    <row r="2008" spans="1:26" x14ac:dyDescent="0.3">
      <c r="A2008" t="s">
        <v>3107</v>
      </c>
      <c r="B2008" t="s">
        <v>2508</v>
      </c>
      <c r="C2008">
        <v>342802</v>
      </c>
      <c r="D2008" t="str">
        <f>+VLOOKUP(C2008,Param!K:L,2,FALSE)</f>
        <v>GRUPO ASIPAN SL</v>
      </c>
      <c r="E2008" t="s">
        <v>3104</v>
      </c>
      <c r="F2008" t="s">
        <v>37</v>
      </c>
      <c r="G2008" t="s">
        <v>29</v>
      </c>
      <c r="H2008" s="5">
        <v>62.8</v>
      </c>
      <c r="I2008" s="5">
        <v>62.795999999999999</v>
      </c>
      <c r="J2008" s="5">
        <v>3.9999999999977796E-3</v>
      </c>
      <c r="K2008" s="5">
        <v>62.8</v>
      </c>
      <c r="L2008" s="5">
        <v>0</v>
      </c>
      <c r="M2008" t="str">
        <f>IF(ISERROR(VLOOKUP(A2008,'[1]Ecart validé'!$A:$A,1,FALSE)),Z2008,"Ecart Validé")</f>
        <v>valid</v>
      </c>
      <c r="R2008" t="s">
        <v>30</v>
      </c>
      <c r="X2008"/>
      <c r="Y2008"/>
      <c r="Z2008" t="s">
        <v>31</v>
      </c>
    </row>
    <row r="2009" spans="1:26" x14ac:dyDescent="0.3">
      <c r="A2009" t="s">
        <v>3108</v>
      </c>
      <c r="B2009" t="s">
        <v>2508</v>
      </c>
      <c r="C2009">
        <v>342803</v>
      </c>
      <c r="D2009" t="str">
        <f>+VLOOKUP(C2009,Param!K:L,2,FALSE)</f>
        <v>FRIT RAVICH, S.L.</v>
      </c>
      <c r="E2009" t="s">
        <v>3109</v>
      </c>
      <c r="F2009" t="s">
        <v>28</v>
      </c>
      <c r="G2009" t="s">
        <v>29</v>
      </c>
      <c r="H2009" s="5">
        <v>145.09</v>
      </c>
      <c r="I2009" s="5">
        <v>145.09039999999999</v>
      </c>
      <c r="J2009" s="5">
        <v>-3.9999999998485599E-4</v>
      </c>
      <c r="K2009" s="5">
        <v>145.09</v>
      </c>
      <c r="L2009" s="5">
        <v>0</v>
      </c>
      <c r="M2009" t="str">
        <f>IF(ISERROR(VLOOKUP(A2009,'[1]Ecart validé'!$A:$A,1,FALSE)),Z2009,"Ecart Validé")</f>
        <v>valid</v>
      </c>
      <c r="R2009" t="s">
        <v>30</v>
      </c>
      <c r="X2009"/>
      <c r="Y2009"/>
      <c r="Z2009" t="s">
        <v>31</v>
      </c>
    </row>
    <row r="2010" spans="1:26" x14ac:dyDescent="0.3">
      <c r="A2010" t="s">
        <v>3110</v>
      </c>
      <c r="B2010" t="s">
        <v>2508</v>
      </c>
      <c r="C2010">
        <v>342803</v>
      </c>
      <c r="D2010" t="str">
        <f>+VLOOKUP(C2010,Param!K:L,2,FALSE)</f>
        <v>FRIT RAVICH, S.L.</v>
      </c>
      <c r="E2010" t="s">
        <v>3109</v>
      </c>
      <c r="F2010" t="s">
        <v>33</v>
      </c>
      <c r="G2010" t="s">
        <v>29</v>
      </c>
      <c r="H2010" s="5">
        <v>5.34</v>
      </c>
      <c r="I2010" s="5">
        <v>5.3415999999999997</v>
      </c>
      <c r="J2010" s="5">
        <v>-1.5999999999998201E-3</v>
      </c>
      <c r="K2010" s="5">
        <v>5.34</v>
      </c>
      <c r="L2010" s="5">
        <v>0</v>
      </c>
      <c r="M2010" t="str">
        <f>IF(ISERROR(VLOOKUP(A2010,'[1]Ecart validé'!$A:$A,1,FALSE)),Z2010,"Ecart Validé")</f>
        <v>valid</v>
      </c>
      <c r="R2010" t="s">
        <v>30</v>
      </c>
      <c r="X2010"/>
      <c r="Y2010"/>
      <c r="Z2010" t="s">
        <v>31</v>
      </c>
    </row>
    <row r="2011" spans="1:26" x14ac:dyDescent="0.3">
      <c r="A2011" t="s">
        <v>3111</v>
      </c>
      <c r="B2011" t="s">
        <v>2508</v>
      </c>
      <c r="C2011">
        <v>342803</v>
      </c>
      <c r="D2011" t="str">
        <f>+VLOOKUP(C2011,Param!K:L,2,FALSE)</f>
        <v>FRIT RAVICH, S.L.</v>
      </c>
      <c r="E2011" t="s">
        <v>3109</v>
      </c>
      <c r="F2011" t="s">
        <v>35</v>
      </c>
      <c r="G2011" t="s">
        <v>29</v>
      </c>
      <c r="H2011" s="5">
        <v>73.400000000000006</v>
      </c>
      <c r="I2011" s="5">
        <v>73.402000000000001</v>
      </c>
      <c r="J2011" s="5">
        <v>-1.9999999999953302E-3</v>
      </c>
      <c r="K2011" s="5">
        <v>73.400000000000006</v>
      </c>
      <c r="L2011" s="5">
        <v>0</v>
      </c>
      <c r="M2011" t="str">
        <f>IF(ISERROR(VLOOKUP(A2011,'[1]Ecart validé'!$A:$A,1,FALSE)),Z2011,"Ecart Validé")</f>
        <v>valid</v>
      </c>
      <c r="R2011" t="s">
        <v>30</v>
      </c>
      <c r="X2011"/>
      <c r="Y2011"/>
      <c r="Z2011" t="s">
        <v>31</v>
      </c>
    </row>
    <row r="2012" spans="1:26" x14ac:dyDescent="0.3">
      <c r="A2012" t="s">
        <v>3112</v>
      </c>
      <c r="B2012" t="s">
        <v>2508</v>
      </c>
      <c r="C2012">
        <v>342803</v>
      </c>
      <c r="D2012" t="str">
        <f>+VLOOKUP(C2012,Param!K:L,2,FALSE)</f>
        <v>FRIT RAVICH, S.L.</v>
      </c>
      <c r="E2012" t="s">
        <v>3109</v>
      </c>
      <c r="F2012" t="s">
        <v>37</v>
      </c>
      <c r="G2012" t="s">
        <v>29</v>
      </c>
      <c r="H2012" s="5">
        <v>37.03</v>
      </c>
      <c r="I2012" s="5">
        <v>37.028799999999997</v>
      </c>
      <c r="J2012" s="5">
        <v>1.2000000000043001E-3</v>
      </c>
      <c r="K2012" s="5">
        <v>37.03</v>
      </c>
      <c r="L2012" s="5">
        <v>0</v>
      </c>
      <c r="M2012" t="str">
        <f>IF(ISERROR(VLOOKUP(A2012,'[1]Ecart validé'!$A:$A,1,FALSE)),Z2012,"Ecart Validé")</f>
        <v>valid</v>
      </c>
      <c r="R2012" t="s">
        <v>30</v>
      </c>
      <c r="X2012"/>
      <c r="Y2012"/>
      <c r="Z2012" t="s">
        <v>31</v>
      </c>
    </row>
    <row r="2013" spans="1:26" x14ac:dyDescent="0.3">
      <c r="A2013" t="s">
        <v>3113</v>
      </c>
      <c r="B2013" t="s">
        <v>2508</v>
      </c>
      <c r="C2013">
        <v>342804</v>
      </c>
      <c r="D2013" t="str">
        <f>+VLOOKUP(C2013,Param!K:L,2,FALSE)</f>
        <v>ATLANTA RESTAURACION TEMATICA SL</v>
      </c>
      <c r="E2013" t="s">
        <v>3114</v>
      </c>
      <c r="F2013" t="s">
        <v>28</v>
      </c>
      <c r="G2013" t="s">
        <v>29</v>
      </c>
      <c r="H2013" s="5">
        <v>42.07</v>
      </c>
      <c r="I2013" s="5">
        <v>42.073799999999999</v>
      </c>
      <c r="J2013" s="5">
        <v>-3.7999999999982401E-3</v>
      </c>
      <c r="K2013" s="5">
        <v>42.07</v>
      </c>
      <c r="L2013" s="5">
        <v>0</v>
      </c>
      <c r="M2013" t="str">
        <f>IF(ISERROR(VLOOKUP(A2013,'[1]Ecart validé'!$A:$A,1,FALSE)),Z2013,"Ecart Validé")</f>
        <v>valid</v>
      </c>
      <c r="R2013" t="s">
        <v>30</v>
      </c>
      <c r="X2013"/>
      <c r="Y2013"/>
      <c r="Z2013" t="s">
        <v>31</v>
      </c>
    </row>
    <row r="2014" spans="1:26" x14ac:dyDescent="0.3">
      <c r="A2014" t="s">
        <v>3115</v>
      </c>
      <c r="B2014" t="s">
        <v>2508</v>
      </c>
      <c r="C2014">
        <v>342804</v>
      </c>
      <c r="D2014" t="str">
        <f>+VLOOKUP(C2014,Param!K:L,2,FALSE)</f>
        <v>ATLANTA RESTAURACION TEMATICA SL</v>
      </c>
      <c r="E2014" t="s">
        <v>3114</v>
      </c>
      <c r="F2014" t="s">
        <v>33</v>
      </c>
      <c r="G2014" t="s">
        <v>29</v>
      </c>
      <c r="H2014" s="5">
        <v>14.83</v>
      </c>
      <c r="I2014" s="5">
        <v>14.8269</v>
      </c>
      <c r="J2014" s="5">
        <v>3.0999999999998802E-3</v>
      </c>
      <c r="K2014" s="5">
        <v>14.83</v>
      </c>
      <c r="L2014" s="5">
        <v>0</v>
      </c>
      <c r="M2014" t="str">
        <f>IF(ISERROR(VLOOKUP(A2014,'[1]Ecart validé'!$A:$A,1,FALSE)),Z2014,"Ecart Validé")</f>
        <v>valid</v>
      </c>
      <c r="R2014" t="s">
        <v>30</v>
      </c>
      <c r="X2014"/>
      <c r="Y2014"/>
      <c r="Z2014" t="s">
        <v>31</v>
      </c>
    </row>
    <row r="2015" spans="1:26" x14ac:dyDescent="0.3">
      <c r="A2015" t="s">
        <v>3116</v>
      </c>
      <c r="B2015" t="s">
        <v>2508</v>
      </c>
      <c r="C2015">
        <v>342804</v>
      </c>
      <c r="D2015" t="str">
        <f>+VLOOKUP(C2015,Param!K:L,2,FALSE)</f>
        <v>ATLANTA RESTAURACION TEMATICA SL</v>
      </c>
      <c r="E2015" t="s">
        <v>3114</v>
      </c>
      <c r="F2015" t="s">
        <v>35</v>
      </c>
      <c r="G2015" t="s">
        <v>29</v>
      </c>
      <c r="H2015" s="5">
        <v>52.92</v>
      </c>
      <c r="I2015" s="5">
        <v>52.920900000000003</v>
      </c>
      <c r="J2015" s="5">
        <v>-9.0000000000145497E-4</v>
      </c>
      <c r="K2015" s="5">
        <v>52.92</v>
      </c>
      <c r="L2015" s="5">
        <v>0</v>
      </c>
      <c r="M2015" t="str">
        <f>IF(ISERROR(VLOOKUP(A2015,'[1]Ecart validé'!$A:$A,1,FALSE)),Z2015,"Ecart Validé")</f>
        <v>valid</v>
      </c>
      <c r="R2015" t="s">
        <v>30</v>
      </c>
      <c r="X2015"/>
      <c r="Y2015"/>
      <c r="Z2015" t="s">
        <v>31</v>
      </c>
    </row>
    <row r="2016" spans="1:26" x14ac:dyDescent="0.3">
      <c r="A2016" t="s">
        <v>3117</v>
      </c>
      <c r="B2016" t="s">
        <v>2508</v>
      </c>
      <c r="C2016">
        <v>342804</v>
      </c>
      <c r="D2016" t="str">
        <f>+VLOOKUP(C2016,Param!K:L,2,FALSE)</f>
        <v>ATLANTA RESTAURACION TEMATICA SL</v>
      </c>
      <c r="E2016" t="s">
        <v>3114</v>
      </c>
      <c r="F2016" t="s">
        <v>37</v>
      </c>
      <c r="G2016" t="s">
        <v>29</v>
      </c>
      <c r="H2016" s="5">
        <v>38.549999999999997</v>
      </c>
      <c r="I2016" s="5">
        <v>38.549999999999997</v>
      </c>
      <c r="J2016" s="5">
        <v>0</v>
      </c>
      <c r="K2016" s="5">
        <v>38.549999999999997</v>
      </c>
      <c r="L2016" s="5">
        <v>0</v>
      </c>
      <c r="M2016" t="str">
        <f>IF(ISERROR(VLOOKUP(A2016,'[1]Ecart validé'!$A:$A,1,FALSE)),Z2016,"Ecart Validé")</f>
        <v>valid</v>
      </c>
      <c r="R2016" t="s">
        <v>30</v>
      </c>
      <c r="X2016"/>
      <c r="Y2016"/>
      <c r="Z2016" t="s">
        <v>31</v>
      </c>
    </row>
    <row r="2017" spans="1:26" x14ac:dyDescent="0.3">
      <c r="A2017" t="s">
        <v>3118</v>
      </c>
      <c r="B2017" t="s">
        <v>2508</v>
      </c>
      <c r="C2017">
        <v>343555</v>
      </c>
      <c r="D2017" t="str">
        <f>+VLOOKUP(C2017,Param!K:L,2,FALSE)</f>
        <v>Securitec SA</v>
      </c>
      <c r="E2017" t="s">
        <v>3119</v>
      </c>
      <c r="F2017" t="s">
        <v>35</v>
      </c>
      <c r="G2017" t="s">
        <v>29</v>
      </c>
      <c r="H2017" s="5">
        <v>382.66</v>
      </c>
      <c r="I2017" s="5">
        <v>382.65809999999999</v>
      </c>
      <c r="J2017" s="5">
        <v>1.90000000003465E-3</v>
      </c>
      <c r="K2017" s="5">
        <v>382.66</v>
      </c>
      <c r="L2017" s="5">
        <v>0</v>
      </c>
      <c r="M2017" t="str">
        <f>IF(ISERROR(VLOOKUP(A2017,'[1]Ecart validé'!$A:$A,1,FALSE)),Z2017,"Ecart Validé")</f>
        <v>valid</v>
      </c>
      <c r="R2017" t="s">
        <v>30</v>
      </c>
      <c r="X2017"/>
      <c r="Y2017"/>
      <c r="Z2017" t="s">
        <v>31</v>
      </c>
    </row>
    <row r="2018" spans="1:26" x14ac:dyDescent="0.3">
      <c r="A2018" t="s">
        <v>3120</v>
      </c>
      <c r="B2018" t="s">
        <v>2508</v>
      </c>
      <c r="C2018">
        <v>343555</v>
      </c>
      <c r="D2018" t="str">
        <f>+VLOOKUP(C2018,Param!K:L,2,FALSE)</f>
        <v>Securitec SA</v>
      </c>
      <c r="E2018" t="s">
        <v>3119</v>
      </c>
      <c r="F2018" t="s">
        <v>37</v>
      </c>
      <c r="G2018" t="s">
        <v>29</v>
      </c>
      <c r="H2018" s="5">
        <v>269.51</v>
      </c>
      <c r="I2018" s="5">
        <v>269.51220000000001</v>
      </c>
      <c r="J2018" s="5">
        <v>-2.2000000000161799E-3</v>
      </c>
      <c r="K2018" s="5">
        <v>269.51</v>
      </c>
      <c r="L2018" s="5">
        <v>0</v>
      </c>
      <c r="M2018" t="str">
        <f>IF(ISERROR(VLOOKUP(A2018,'[1]Ecart validé'!$A:$A,1,FALSE)),Z2018,"Ecart Validé")</f>
        <v>valid</v>
      </c>
      <c r="R2018" t="s">
        <v>30</v>
      </c>
      <c r="X2018"/>
      <c r="Y2018"/>
      <c r="Z2018" t="s">
        <v>31</v>
      </c>
    </row>
    <row r="2019" spans="1:26" x14ac:dyDescent="0.3">
      <c r="A2019" t="s">
        <v>3121</v>
      </c>
      <c r="B2019" t="s">
        <v>2508</v>
      </c>
      <c r="C2019">
        <v>343667</v>
      </c>
      <c r="D2019" t="str">
        <f>+VLOOKUP(C2019,Param!K:L,2,FALSE)</f>
        <v>AXPO IBERIA S.L.</v>
      </c>
      <c r="E2019" t="s">
        <v>3122</v>
      </c>
      <c r="F2019" t="s">
        <v>33</v>
      </c>
      <c r="G2019" t="s">
        <v>29</v>
      </c>
      <c r="H2019" s="5">
        <v>9018.25</v>
      </c>
      <c r="I2019" s="5">
        <v>9018.18</v>
      </c>
      <c r="J2019" s="5">
        <v>6.9999999999708906E-2</v>
      </c>
      <c r="K2019" s="5">
        <v>9018.25</v>
      </c>
      <c r="L2019" s="5">
        <v>0</v>
      </c>
      <c r="M2019" t="str">
        <f>IF(ISERROR(VLOOKUP(A2019,'[1]Ecart validé'!$A:$A,1,FALSE)),Z2019,"Ecart Validé")</f>
        <v>valid</v>
      </c>
      <c r="R2019" t="s">
        <v>30</v>
      </c>
      <c r="X2019"/>
      <c r="Y2019"/>
      <c r="Z2019" t="s">
        <v>31</v>
      </c>
    </row>
    <row r="2020" spans="1:26" x14ac:dyDescent="0.3">
      <c r="A2020" t="s">
        <v>3123</v>
      </c>
      <c r="B2020" t="s">
        <v>2508</v>
      </c>
      <c r="C2020">
        <v>343667</v>
      </c>
      <c r="D2020" t="str">
        <f>+VLOOKUP(C2020,Param!K:L,2,FALSE)</f>
        <v>AXPO IBERIA S.L.</v>
      </c>
      <c r="E2020" t="s">
        <v>3122</v>
      </c>
      <c r="F2020" t="s">
        <v>35</v>
      </c>
      <c r="G2020" t="s">
        <v>29</v>
      </c>
      <c r="H2020" s="5">
        <v>7858.04</v>
      </c>
      <c r="I2020" s="5">
        <v>7858.0360000000001</v>
      </c>
      <c r="J2020" s="5">
        <v>3.9999999999054099E-3</v>
      </c>
      <c r="K2020" s="5">
        <v>7858.04</v>
      </c>
      <c r="L2020" s="5">
        <v>0</v>
      </c>
      <c r="M2020" t="str">
        <f>IF(ISERROR(VLOOKUP(A2020,'[1]Ecart validé'!$A:$A,1,FALSE)),Z2020,"Ecart Validé")</f>
        <v>valid</v>
      </c>
      <c r="R2020" t="s">
        <v>30</v>
      </c>
      <c r="X2020"/>
      <c r="Y2020"/>
      <c r="Z2020" t="s">
        <v>31</v>
      </c>
    </row>
    <row r="2021" spans="1:26" x14ac:dyDescent="0.3">
      <c r="A2021" t="s">
        <v>3124</v>
      </c>
      <c r="B2021" t="s">
        <v>2508</v>
      </c>
      <c r="C2021">
        <v>343667</v>
      </c>
      <c r="D2021" t="str">
        <f>+VLOOKUP(C2021,Param!K:L,2,FALSE)</f>
        <v>AXPO IBERIA S.L.</v>
      </c>
      <c r="E2021" t="s">
        <v>3122</v>
      </c>
      <c r="F2021" t="s">
        <v>37</v>
      </c>
      <c r="G2021" t="s">
        <v>29</v>
      </c>
      <c r="H2021" s="5">
        <v>3280.14</v>
      </c>
      <c r="I2021" s="5">
        <v>3280.14</v>
      </c>
      <c r="J2021" s="5">
        <v>0</v>
      </c>
      <c r="K2021" s="5">
        <v>3280.14</v>
      </c>
      <c r="L2021" s="5">
        <v>0</v>
      </c>
      <c r="M2021" t="str">
        <f>IF(ISERROR(VLOOKUP(A2021,'[1]Ecart validé'!$A:$A,1,FALSE)),Z2021,"Ecart Validé")</f>
        <v>valid</v>
      </c>
      <c r="R2021" t="s">
        <v>30</v>
      </c>
      <c r="X2021"/>
      <c r="Y2021"/>
      <c r="Z2021" t="s">
        <v>31</v>
      </c>
    </row>
    <row r="2022" spans="1:26" x14ac:dyDescent="0.3">
      <c r="A2022" t="s">
        <v>3125</v>
      </c>
      <c r="B2022" t="s">
        <v>2508</v>
      </c>
      <c r="C2022">
        <v>344464</v>
      </c>
      <c r="D2022" t="str">
        <f>+VLOOKUP(C2022,Param!K:L,2,FALSE)</f>
        <v>ALPIQ ENERGIA ESPANA S.A.U</v>
      </c>
      <c r="E2022" t="s">
        <v>3126</v>
      </c>
      <c r="F2022" t="s">
        <v>28</v>
      </c>
      <c r="G2022" t="s">
        <v>29</v>
      </c>
      <c r="H2022" s="5">
        <v>5916.34</v>
      </c>
      <c r="I2022" s="5">
        <v>5916.63</v>
      </c>
      <c r="J2022" s="5">
        <v>-0.28999999999996301</v>
      </c>
      <c r="K2022" s="5">
        <v>5916.34</v>
      </c>
      <c r="L2022" s="5">
        <v>0</v>
      </c>
      <c r="M2022" t="str">
        <f>IF(ISERROR(VLOOKUP(A2022,'[1]Ecart validé'!$A:$A,1,FALSE)),Z2022,"Ecart Validé")</f>
        <v>valid</v>
      </c>
      <c r="R2022" t="s">
        <v>30</v>
      </c>
      <c r="X2022"/>
      <c r="Y2022"/>
      <c r="Z2022" t="s">
        <v>31</v>
      </c>
    </row>
    <row r="2023" spans="1:26" x14ac:dyDescent="0.3">
      <c r="A2023" t="s">
        <v>3127</v>
      </c>
      <c r="B2023" t="s">
        <v>2508</v>
      </c>
      <c r="C2023">
        <v>344464</v>
      </c>
      <c r="D2023" t="str">
        <f>+VLOOKUP(C2023,Param!K:L,2,FALSE)</f>
        <v>ALPIQ ENERGIA ESPANA S.A.U</v>
      </c>
      <c r="E2023" t="s">
        <v>3126</v>
      </c>
      <c r="F2023" t="s">
        <v>33</v>
      </c>
      <c r="G2023" t="s">
        <v>29</v>
      </c>
      <c r="H2023" s="5">
        <v>1760</v>
      </c>
      <c r="I2023" s="5">
        <v>1760.04</v>
      </c>
      <c r="J2023" s="5">
        <v>-3.9999999999963599E-2</v>
      </c>
      <c r="K2023" s="5">
        <v>1760</v>
      </c>
      <c r="L2023" s="5">
        <v>0</v>
      </c>
      <c r="M2023" t="str">
        <f>IF(ISERROR(VLOOKUP(A2023,'[1]Ecart validé'!$A:$A,1,FALSE)),Z2023,"Ecart Validé")</f>
        <v>valid</v>
      </c>
      <c r="R2023" t="s">
        <v>30</v>
      </c>
      <c r="X2023"/>
      <c r="Y2023"/>
      <c r="Z2023" t="s">
        <v>31</v>
      </c>
    </row>
    <row r="2024" spans="1:26" x14ac:dyDescent="0.3">
      <c r="A2024" t="s">
        <v>3128</v>
      </c>
      <c r="B2024" t="s">
        <v>2508</v>
      </c>
      <c r="C2024">
        <v>344464</v>
      </c>
      <c r="D2024" t="str">
        <f>+VLOOKUP(C2024,Param!K:L,2,FALSE)</f>
        <v>ALPIQ ENERGIA ESPANA S.A.U</v>
      </c>
      <c r="E2024" t="s">
        <v>3126</v>
      </c>
      <c r="F2024" t="s">
        <v>35</v>
      </c>
      <c r="G2024" t="s">
        <v>29</v>
      </c>
      <c r="H2024" s="5">
        <v>2103.6</v>
      </c>
      <c r="I2024" s="5">
        <v>2103.6</v>
      </c>
      <c r="J2024" s="5">
        <v>0</v>
      </c>
      <c r="K2024" s="5">
        <v>2103.6</v>
      </c>
      <c r="L2024" s="5">
        <v>0</v>
      </c>
      <c r="M2024" t="str">
        <f>IF(ISERROR(VLOOKUP(A2024,'[1]Ecart validé'!$A:$A,1,FALSE)),Z2024,"Ecart Validé")</f>
        <v>valid</v>
      </c>
      <c r="R2024" t="s">
        <v>30</v>
      </c>
      <c r="X2024"/>
      <c r="Y2024"/>
      <c r="Z2024" t="s">
        <v>31</v>
      </c>
    </row>
    <row r="2025" spans="1:26" x14ac:dyDescent="0.3">
      <c r="A2025" t="s">
        <v>3129</v>
      </c>
      <c r="B2025" t="s">
        <v>2508</v>
      </c>
      <c r="C2025">
        <v>344464</v>
      </c>
      <c r="D2025" t="str">
        <f>+VLOOKUP(C2025,Param!K:L,2,FALSE)</f>
        <v>ALPIQ ENERGIA ESPANA S.A.U</v>
      </c>
      <c r="E2025" t="s">
        <v>3126</v>
      </c>
      <c r="F2025" t="s">
        <v>37</v>
      </c>
      <c r="G2025" t="s">
        <v>29</v>
      </c>
      <c r="H2025" s="5">
        <v>4041.54</v>
      </c>
      <c r="I2025" s="5">
        <v>4041.54</v>
      </c>
      <c r="J2025" s="5">
        <v>0</v>
      </c>
      <c r="K2025" s="5">
        <v>4041.54</v>
      </c>
      <c r="L2025" s="5">
        <v>0</v>
      </c>
      <c r="M2025" t="str">
        <f>IF(ISERROR(VLOOKUP(A2025,'[1]Ecart validé'!$A:$A,1,FALSE)),Z2025,"Ecart Validé")</f>
        <v>valid</v>
      </c>
      <c r="R2025" t="s">
        <v>30</v>
      </c>
      <c r="X2025"/>
      <c r="Y2025"/>
      <c r="Z2025" t="s">
        <v>31</v>
      </c>
    </row>
    <row r="2026" spans="1:26" x14ac:dyDescent="0.3">
      <c r="A2026" t="s">
        <v>3130</v>
      </c>
      <c r="B2026" t="s">
        <v>2508</v>
      </c>
      <c r="C2026">
        <v>355423</v>
      </c>
      <c r="D2026" t="str">
        <f>+VLOOKUP(C2026,Param!K:L,2,FALSE)</f>
        <v>SIGLA RENTING S.L.</v>
      </c>
      <c r="E2026" t="s">
        <v>3131</v>
      </c>
      <c r="F2026" t="s">
        <v>37</v>
      </c>
      <c r="G2026" t="s">
        <v>29</v>
      </c>
      <c r="H2026" s="5">
        <v>134.34</v>
      </c>
      <c r="I2026" s="5">
        <v>134.3398</v>
      </c>
      <c r="J2026" s="5">
        <v>2.0000000000663901E-4</v>
      </c>
      <c r="K2026" s="5">
        <v>134.34</v>
      </c>
      <c r="L2026" s="5">
        <v>0</v>
      </c>
      <c r="M2026" t="str">
        <f>IF(ISERROR(VLOOKUP(A2026,'[1]Ecart validé'!$A:$A,1,FALSE)),Z2026,"Ecart Validé")</f>
        <v>valid</v>
      </c>
      <c r="R2026" t="s">
        <v>30</v>
      </c>
      <c r="X2026"/>
      <c r="Y2026"/>
      <c r="Z2026" t="s">
        <v>31</v>
      </c>
    </row>
    <row r="2027" spans="1:26" x14ac:dyDescent="0.3">
      <c r="A2027" t="s">
        <v>3132</v>
      </c>
      <c r="B2027" t="s">
        <v>2508</v>
      </c>
      <c r="C2027">
        <v>322197</v>
      </c>
      <c r="D2027" t="str">
        <f>+VLOOKUP(C2027,Param!K:L,2,FALSE)</f>
        <v>ADAPTEL ESPAÑA, EMPRESA DE TRABAJO TEMPORAL, S.L.</v>
      </c>
      <c r="E2027" t="s">
        <v>3133</v>
      </c>
      <c r="F2027" t="s">
        <v>28</v>
      </c>
      <c r="G2027" t="s">
        <v>29</v>
      </c>
      <c r="H2027" s="5">
        <v>1421.74</v>
      </c>
      <c r="I2027" s="5">
        <v>1421.7415000000001</v>
      </c>
      <c r="J2027" s="5">
        <v>-1.50000000007821E-3</v>
      </c>
      <c r="K2027" s="5">
        <v>1421.74</v>
      </c>
      <c r="L2027" s="5">
        <v>0</v>
      </c>
      <c r="M2027" t="str">
        <f>IF(ISERROR(VLOOKUP(A2027,'[1]Ecart validé'!$A:$A,1,FALSE)),Z2027,"Ecart Validé")</f>
        <v>valid</v>
      </c>
      <c r="R2027" t="s">
        <v>30</v>
      </c>
      <c r="X2027"/>
      <c r="Y2027"/>
      <c r="Z2027" t="s">
        <v>31</v>
      </c>
    </row>
    <row r="2028" spans="1:26" x14ac:dyDescent="0.3">
      <c r="A2028" t="s">
        <v>3134</v>
      </c>
      <c r="B2028" t="s">
        <v>2508</v>
      </c>
      <c r="C2028">
        <v>5034</v>
      </c>
      <c r="D2028" t="str">
        <f>+VLOOKUP(C2028,Param!K:L,2,FALSE)</f>
        <v>AV SERVICES BARCELONA 2009, S.L.</v>
      </c>
      <c r="E2028" t="s">
        <v>3135</v>
      </c>
      <c r="F2028" t="s">
        <v>28</v>
      </c>
      <c r="G2028" t="s">
        <v>29</v>
      </c>
      <c r="H2028" s="5">
        <v>1169.44</v>
      </c>
      <c r="I2028" s="5">
        <v>1169.4372000000001</v>
      </c>
      <c r="J2028" s="5">
        <v>2.7999999999792601E-3</v>
      </c>
      <c r="K2028" s="5">
        <v>1169.44</v>
      </c>
      <c r="L2028" s="5">
        <v>0</v>
      </c>
      <c r="M2028" t="str">
        <f>IF(ISERROR(VLOOKUP(A2028,'[1]Ecart validé'!$A:$A,1,FALSE)),Z2028,"Ecart Validé")</f>
        <v>valid</v>
      </c>
      <c r="R2028" t="s">
        <v>30</v>
      </c>
      <c r="X2028"/>
      <c r="Y2028"/>
      <c r="Z2028" t="s">
        <v>31</v>
      </c>
    </row>
    <row r="2029" spans="1:26" x14ac:dyDescent="0.3">
      <c r="A2029" t="s">
        <v>3136</v>
      </c>
      <c r="B2029" t="s">
        <v>2508</v>
      </c>
      <c r="C2029">
        <v>5034</v>
      </c>
      <c r="D2029" t="str">
        <f>+VLOOKUP(C2029,Param!K:L,2,FALSE)</f>
        <v>AV SERVICES BARCELONA 2009, S.L.</v>
      </c>
      <c r="E2029" t="s">
        <v>3135</v>
      </c>
      <c r="F2029" t="s">
        <v>33</v>
      </c>
      <c r="G2029" t="s">
        <v>29</v>
      </c>
      <c r="H2029" s="5">
        <v>582.53</v>
      </c>
      <c r="I2029" s="5">
        <v>582.52589999999998</v>
      </c>
      <c r="J2029" s="5">
        <v>4.0999999999939904E-3</v>
      </c>
      <c r="K2029" s="5">
        <v>582.53</v>
      </c>
      <c r="L2029" s="5">
        <v>0</v>
      </c>
      <c r="M2029" t="str">
        <f>IF(ISERROR(VLOOKUP(A2029,'[1]Ecart validé'!$A:$A,1,FALSE)),Z2029,"Ecart Validé")</f>
        <v>valid</v>
      </c>
      <c r="R2029" t="s">
        <v>30</v>
      </c>
      <c r="X2029"/>
      <c r="Y2029"/>
      <c r="Z2029" t="s">
        <v>31</v>
      </c>
    </row>
    <row r="2030" spans="1:26" x14ac:dyDescent="0.3">
      <c r="A2030" t="s">
        <v>3137</v>
      </c>
      <c r="B2030" t="s">
        <v>2508</v>
      </c>
      <c r="C2030">
        <v>280904</v>
      </c>
      <c r="D2030" t="str">
        <f>+VLOOKUP(C2030,Param!K:L,2,FALSE)</f>
        <v>CHEF MAESTRO HORECA, S.L.U.</v>
      </c>
      <c r="E2030" t="s">
        <v>3138</v>
      </c>
      <c r="F2030" t="s">
        <v>28</v>
      </c>
      <c r="G2030" t="s">
        <v>29</v>
      </c>
      <c r="H2030" s="5">
        <v>154.85</v>
      </c>
      <c r="I2030" s="5">
        <v>154.84880000000001</v>
      </c>
      <c r="J2030" s="5">
        <v>1.1999999999829901E-3</v>
      </c>
      <c r="K2030" s="5">
        <v>154.85</v>
      </c>
      <c r="L2030" s="5">
        <v>0</v>
      </c>
      <c r="M2030" t="str">
        <f>IF(ISERROR(VLOOKUP(A2030,'[1]Ecart validé'!$A:$A,1,FALSE)),Z2030,"Ecart Validé")</f>
        <v>valid</v>
      </c>
      <c r="R2030" t="s">
        <v>30</v>
      </c>
      <c r="X2030"/>
      <c r="Y2030"/>
      <c r="Z2030" t="s">
        <v>31</v>
      </c>
    </row>
    <row r="2031" spans="1:26" x14ac:dyDescent="0.3">
      <c r="A2031" t="s">
        <v>3139</v>
      </c>
      <c r="B2031" t="s">
        <v>2508</v>
      </c>
      <c r="C2031">
        <v>280904</v>
      </c>
      <c r="D2031" t="str">
        <f>+VLOOKUP(C2031,Param!K:L,2,FALSE)</f>
        <v>CHEF MAESTRO HORECA, S.L.U.</v>
      </c>
      <c r="E2031" t="s">
        <v>3138</v>
      </c>
      <c r="F2031" t="s">
        <v>33</v>
      </c>
      <c r="G2031" t="s">
        <v>29</v>
      </c>
      <c r="H2031" s="5">
        <v>1.07</v>
      </c>
      <c r="I2031" s="5">
        <v>1.0676000000000001</v>
      </c>
      <c r="J2031" s="5">
        <v>2.3999999999999499E-3</v>
      </c>
      <c r="K2031" s="5">
        <v>1.07</v>
      </c>
      <c r="L2031" s="5">
        <v>0</v>
      </c>
      <c r="M2031" t="str">
        <f>IF(ISERROR(VLOOKUP(A2031,'[1]Ecart validé'!$A:$A,1,FALSE)),Z2031,"Ecart Validé")</f>
        <v>valid</v>
      </c>
      <c r="R2031" t="s">
        <v>30</v>
      </c>
      <c r="X2031"/>
      <c r="Y2031"/>
      <c r="Z2031" t="s">
        <v>31</v>
      </c>
    </row>
    <row r="2032" spans="1:26" x14ac:dyDescent="0.3">
      <c r="A2032" t="s">
        <v>3140</v>
      </c>
      <c r="B2032" t="s">
        <v>2508</v>
      </c>
      <c r="C2032">
        <v>4253</v>
      </c>
      <c r="D2032" t="str">
        <f>+VLOOKUP(C2032,Param!K:L,2,FALSE)</f>
        <v>MINI BUSES LOPEZ RUBIO, S.L.</v>
      </c>
      <c r="E2032" t="s">
        <v>3141</v>
      </c>
      <c r="F2032" t="s">
        <v>28</v>
      </c>
      <c r="G2032" t="s">
        <v>29</v>
      </c>
      <c r="H2032" s="5">
        <v>2157.1799999999998</v>
      </c>
      <c r="I2032" s="5">
        <v>2157.1776</v>
      </c>
      <c r="J2032" s="5">
        <v>2.3999999998522898E-3</v>
      </c>
      <c r="K2032" s="5">
        <v>2157.1799999999998</v>
      </c>
      <c r="L2032" s="5">
        <v>0</v>
      </c>
      <c r="M2032" t="str">
        <f>IF(ISERROR(VLOOKUP(A2032,'[1]Ecart validé'!$A:$A,1,FALSE)),Z2032,"Ecart Validé")</f>
        <v>valid</v>
      </c>
      <c r="R2032" t="s">
        <v>30</v>
      </c>
      <c r="X2032"/>
      <c r="Y2032"/>
      <c r="Z2032" t="s">
        <v>31</v>
      </c>
    </row>
    <row r="2033" spans="1:26" x14ac:dyDescent="0.3">
      <c r="A2033" t="s">
        <v>3142</v>
      </c>
      <c r="B2033" t="s">
        <v>2508</v>
      </c>
      <c r="C2033">
        <v>287447</v>
      </c>
      <c r="D2033" t="str">
        <f>+VLOOKUP(C2033,Param!K:L,2,FALSE)</f>
        <v>LA ALBERCA, S.L.U.</v>
      </c>
      <c r="E2033" t="s">
        <v>3143</v>
      </c>
      <c r="F2033" t="s">
        <v>28</v>
      </c>
      <c r="G2033" t="s">
        <v>29</v>
      </c>
      <c r="H2033" s="5">
        <v>217.51</v>
      </c>
      <c r="I2033" s="5">
        <v>217.50620000000001</v>
      </c>
      <c r="J2033" s="5">
        <v>3.7999999999840301E-3</v>
      </c>
      <c r="K2033" s="5">
        <v>217.51</v>
      </c>
      <c r="L2033" s="5">
        <v>0</v>
      </c>
      <c r="M2033" t="str">
        <f>IF(ISERROR(VLOOKUP(A2033,'[1]Ecart validé'!$A:$A,1,FALSE)),Z2033,"Ecart Validé")</f>
        <v>valid</v>
      </c>
      <c r="R2033" t="s">
        <v>30</v>
      </c>
      <c r="X2033"/>
      <c r="Y2033"/>
      <c r="Z2033" t="s">
        <v>31</v>
      </c>
    </row>
    <row r="2034" spans="1:26" x14ac:dyDescent="0.3">
      <c r="A2034" t="s">
        <v>3144</v>
      </c>
      <c r="B2034" t="s">
        <v>2508</v>
      </c>
      <c r="C2034">
        <v>343576</v>
      </c>
      <c r="D2034" t="str">
        <f>+VLOOKUP(C2034,Param!K:L,2,FALSE)</f>
        <v>WARPCOM SERVICES ESPANA S.L.</v>
      </c>
      <c r="E2034" t="s">
        <v>3145</v>
      </c>
      <c r="F2034" t="s">
        <v>28</v>
      </c>
      <c r="G2034" t="s">
        <v>29</v>
      </c>
      <c r="H2034" s="5">
        <v>301.73</v>
      </c>
      <c r="I2034" s="5">
        <v>301.7321</v>
      </c>
      <c r="J2034" s="5">
        <v>-2.0999999999844398E-3</v>
      </c>
      <c r="K2034" s="5">
        <v>301.73</v>
      </c>
      <c r="L2034" s="5">
        <v>0</v>
      </c>
      <c r="M2034" t="str">
        <f>IF(ISERROR(VLOOKUP(A2034,'[1]Ecart validé'!$A:$A,1,FALSE)),Z2034,"Ecart Validé")</f>
        <v>valid</v>
      </c>
      <c r="R2034" t="s">
        <v>30</v>
      </c>
      <c r="X2034"/>
      <c r="Y2034"/>
      <c r="Z2034" t="s">
        <v>31</v>
      </c>
    </row>
    <row r="2035" spans="1:26" x14ac:dyDescent="0.3">
      <c r="A2035" t="s">
        <v>3146</v>
      </c>
      <c r="B2035" t="s">
        <v>2508</v>
      </c>
      <c r="C2035">
        <v>343576</v>
      </c>
      <c r="D2035" t="str">
        <f>+VLOOKUP(C2035,Param!K:L,2,FALSE)</f>
        <v>WARPCOM SERVICES ESPANA S.L.</v>
      </c>
      <c r="E2035" t="s">
        <v>3145</v>
      </c>
      <c r="F2035" t="s">
        <v>33</v>
      </c>
      <c r="G2035" t="s">
        <v>29</v>
      </c>
      <c r="H2035" s="5">
        <v>19.25</v>
      </c>
      <c r="I2035" s="5">
        <v>19.2529</v>
      </c>
      <c r="J2035" s="5">
        <v>-2.9000000000003398E-3</v>
      </c>
      <c r="K2035" s="5">
        <v>19.25</v>
      </c>
      <c r="L2035" s="5">
        <v>0</v>
      </c>
      <c r="M2035" t="str">
        <f>IF(ISERROR(VLOOKUP(A2035,'[1]Ecart validé'!$A:$A,1,FALSE)),Z2035,"Ecart Validé")</f>
        <v>valid</v>
      </c>
      <c r="R2035" t="s">
        <v>30</v>
      </c>
      <c r="X2035"/>
      <c r="Y2035"/>
      <c r="Z2035" t="s">
        <v>31</v>
      </c>
    </row>
    <row r="2036" spans="1:26" x14ac:dyDescent="0.3">
      <c r="A2036" t="s">
        <v>3147</v>
      </c>
      <c r="B2036" t="s">
        <v>2508</v>
      </c>
      <c r="C2036">
        <v>23951</v>
      </c>
      <c r="D2036" t="str">
        <f>+VLOOKUP(C2036,Param!K:L,2,FALSE)</f>
        <v>TINTORERIA NURIA SL</v>
      </c>
      <c r="E2036" t="s">
        <v>3148</v>
      </c>
      <c r="F2036" t="s">
        <v>28</v>
      </c>
      <c r="G2036" t="s">
        <v>29</v>
      </c>
      <c r="H2036" s="5">
        <v>75.959999999999994</v>
      </c>
      <c r="I2036" s="5">
        <v>75.959999999999994</v>
      </c>
      <c r="J2036" s="5">
        <v>0</v>
      </c>
      <c r="K2036" s="5">
        <v>75.959999999999994</v>
      </c>
      <c r="L2036" s="5">
        <v>0</v>
      </c>
      <c r="M2036" t="str">
        <f>IF(ISERROR(VLOOKUP(A2036,'[1]Ecart validé'!$A:$A,1,FALSE)),Z2036,"Ecart Validé")</f>
        <v>valid</v>
      </c>
      <c r="R2036" t="s">
        <v>30</v>
      </c>
      <c r="X2036"/>
      <c r="Y2036"/>
      <c r="Z2036" t="s">
        <v>31</v>
      </c>
    </row>
    <row r="2037" spans="1:26" x14ac:dyDescent="0.3">
      <c r="A2037" t="s">
        <v>3149</v>
      </c>
      <c r="B2037" t="s">
        <v>2508</v>
      </c>
      <c r="C2037">
        <v>23951</v>
      </c>
      <c r="D2037" t="str">
        <f>+VLOOKUP(C2037,Param!K:L,2,FALSE)</f>
        <v>TINTORERIA NURIA SL</v>
      </c>
      <c r="E2037" t="s">
        <v>3148</v>
      </c>
      <c r="F2037" t="s">
        <v>33</v>
      </c>
      <c r="G2037" t="s">
        <v>29</v>
      </c>
      <c r="H2037" s="5">
        <v>165.17</v>
      </c>
      <c r="I2037" s="5">
        <v>165.16499999999999</v>
      </c>
      <c r="J2037" s="5">
        <v>4.9999999999954499E-3</v>
      </c>
      <c r="K2037" s="5">
        <v>165.17</v>
      </c>
      <c r="L2037" s="5">
        <v>0</v>
      </c>
      <c r="M2037" t="str">
        <f>IF(ISERROR(VLOOKUP(A2037,'[1]Ecart validé'!$A:$A,1,FALSE)),Z2037,"Ecart Validé")</f>
        <v>valid</v>
      </c>
      <c r="R2037" t="s">
        <v>30</v>
      </c>
      <c r="X2037"/>
      <c r="Y2037"/>
      <c r="Z2037" t="s">
        <v>31</v>
      </c>
    </row>
    <row r="2038" spans="1:26" x14ac:dyDescent="0.3">
      <c r="A2038" t="s">
        <v>3150</v>
      </c>
      <c r="B2038" t="s">
        <v>2508</v>
      </c>
      <c r="C2038">
        <v>6286</v>
      </c>
      <c r="D2038" t="str">
        <f>+VLOOKUP(C2038,Param!K:L,2,FALSE)</f>
        <v>MONTSERRAT CURRAS DE VICENTE</v>
      </c>
      <c r="E2038" t="s">
        <v>3151</v>
      </c>
      <c r="F2038" t="s">
        <v>28</v>
      </c>
      <c r="G2038" t="s">
        <v>29</v>
      </c>
      <c r="H2038" s="5">
        <v>331.72</v>
      </c>
      <c r="I2038" s="5">
        <v>331.7183</v>
      </c>
      <c r="J2038" s="5">
        <v>1.7000000000280101E-3</v>
      </c>
      <c r="K2038" s="5">
        <v>331.72</v>
      </c>
      <c r="L2038" s="5">
        <v>0</v>
      </c>
      <c r="M2038" t="str">
        <f>IF(ISERROR(VLOOKUP(A2038,'[1]Ecart validé'!$A:$A,1,FALSE)),Z2038,"Ecart Validé")</f>
        <v>valid</v>
      </c>
      <c r="R2038" t="s">
        <v>30</v>
      </c>
      <c r="X2038"/>
      <c r="Y2038"/>
      <c r="Z2038" t="s">
        <v>31</v>
      </c>
    </row>
    <row r="2039" spans="1:26" x14ac:dyDescent="0.3">
      <c r="A2039" t="s">
        <v>3152</v>
      </c>
      <c r="B2039" t="s">
        <v>2508</v>
      </c>
      <c r="C2039">
        <v>6286</v>
      </c>
      <c r="D2039" t="str">
        <f>+VLOOKUP(C2039,Param!K:L,2,FALSE)</f>
        <v>MONTSERRAT CURRAS DE VICENTE</v>
      </c>
      <c r="E2039" t="s">
        <v>3151</v>
      </c>
      <c r="F2039" t="s">
        <v>33</v>
      </c>
      <c r="G2039" t="s">
        <v>29</v>
      </c>
      <c r="H2039" s="5">
        <v>17.100000000000001</v>
      </c>
      <c r="I2039" s="5">
        <v>17.095600000000001</v>
      </c>
      <c r="J2039" s="5">
        <v>4.4000000000004001E-3</v>
      </c>
      <c r="K2039" s="5">
        <v>17.100000000000001</v>
      </c>
      <c r="L2039" s="5">
        <v>0</v>
      </c>
      <c r="M2039" t="str">
        <f>IF(ISERROR(VLOOKUP(A2039,'[1]Ecart validé'!$A:$A,1,FALSE)),Z2039,"Ecart Validé")</f>
        <v>valid</v>
      </c>
      <c r="R2039" t="s">
        <v>30</v>
      </c>
      <c r="X2039"/>
      <c r="Y2039"/>
      <c r="Z2039" t="s">
        <v>31</v>
      </c>
    </row>
    <row r="2040" spans="1:26" x14ac:dyDescent="0.3">
      <c r="A2040" t="s">
        <v>3153</v>
      </c>
      <c r="B2040" t="s">
        <v>2508</v>
      </c>
      <c r="C2040">
        <v>6286</v>
      </c>
      <c r="D2040" t="str">
        <f>+VLOOKUP(C2040,Param!K:L,2,FALSE)</f>
        <v>MONTSERRAT CURRAS DE VICENTE</v>
      </c>
      <c r="E2040" t="s">
        <v>3151</v>
      </c>
      <c r="F2040" t="s">
        <v>37</v>
      </c>
      <c r="G2040" t="s">
        <v>29</v>
      </c>
      <c r="H2040" s="5">
        <v>68.97</v>
      </c>
      <c r="I2040" s="5">
        <v>68.969399999999993</v>
      </c>
      <c r="J2040" s="5">
        <v>6.0000000000570697E-4</v>
      </c>
      <c r="K2040" s="5">
        <v>68.97</v>
      </c>
      <c r="L2040" s="5">
        <v>0</v>
      </c>
      <c r="M2040" t="str">
        <f>IF(ISERROR(VLOOKUP(A2040,'[1]Ecart validé'!$A:$A,1,FALSE)),Z2040,"Ecart Validé")</f>
        <v>valid</v>
      </c>
      <c r="R2040" t="s">
        <v>30</v>
      </c>
      <c r="X2040"/>
      <c r="Y2040"/>
      <c r="Z2040" t="s">
        <v>31</v>
      </c>
    </row>
    <row r="2041" spans="1:26" x14ac:dyDescent="0.3">
      <c r="A2041" t="s">
        <v>3154</v>
      </c>
      <c r="B2041" t="s">
        <v>2508</v>
      </c>
      <c r="C2041">
        <v>333409</v>
      </c>
      <c r="D2041" t="str">
        <f>+VLOOKUP(C2041,Param!K:L,2,FALSE)</f>
        <v>IMADECO S.L.</v>
      </c>
      <c r="E2041" t="s">
        <v>3155</v>
      </c>
      <c r="F2041" t="s">
        <v>33</v>
      </c>
      <c r="G2041" t="s">
        <v>29</v>
      </c>
      <c r="H2041" s="5">
        <v>90.87</v>
      </c>
      <c r="I2041" s="5">
        <v>90.869699999999995</v>
      </c>
      <c r="J2041" s="5">
        <v>3.0000000000995799E-4</v>
      </c>
      <c r="K2041" s="5">
        <v>90.87</v>
      </c>
      <c r="L2041" s="5">
        <v>0</v>
      </c>
      <c r="M2041" t="str">
        <f>IF(ISERROR(VLOOKUP(A2041,'[1]Ecart validé'!$A:$A,1,FALSE)),Z2041,"Ecart Validé")</f>
        <v>valid</v>
      </c>
      <c r="R2041" t="s">
        <v>30</v>
      </c>
      <c r="X2041"/>
      <c r="Y2041"/>
      <c r="Z2041" t="s">
        <v>31</v>
      </c>
    </row>
    <row r="2042" spans="1:26" x14ac:dyDescent="0.3">
      <c r="A2042" t="s">
        <v>3156</v>
      </c>
      <c r="B2042" t="s">
        <v>3157</v>
      </c>
      <c r="C2042">
        <v>97</v>
      </c>
      <c r="D2042" t="str">
        <f>+VLOOKUP(C2042,Param!K:L,2,FALSE)</f>
        <v>SIDER PRID</v>
      </c>
      <c r="E2042">
        <v>2578059</v>
      </c>
      <c r="F2042" t="s">
        <v>28</v>
      </c>
      <c r="G2042" t="s">
        <v>29</v>
      </c>
      <c r="H2042" s="5">
        <v>42549.25</v>
      </c>
      <c r="I2042" s="5">
        <v>42549.254300000001</v>
      </c>
      <c r="J2042" s="5">
        <v>-4.3000000005122196E-3</v>
      </c>
      <c r="K2042" s="5">
        <v>42549.25</v>
      </c>
      <c r="L2042" s="5">
        <v>0</v>
      </c>
      <c r="M2042" t="str">
        <f>IF(ISERROR(VLOOKUP(A2042,'[1]Ecart validé'!$A:$A,1,FALSE)),Z2042,"Ecart Validé")</f>
        <v>valid</v>
      </c>
      <c r="R2042" t="s">
        <v>30</v>
      </c>
      <c r="X2042"/>
      <c r="Y2042"/>
      <c r="Z2042" t="s">
        <v>31</v>
      </c>
    </row>
    <row r="2043" spans="1:26" x14ac:dyDescent="0.3">
      <c r="A2043" t="s">
        <v>3158</v>
      </c>
      <c r="B2043" t="s">
        <v>3157</v>
      </c>
      <c r="C2043">
        <v>97</v>
      </c>
      <c r="D2043" t="str">
        <f>+VLOOKUP(C2043,Param!K:L,2,FALSE)</f>
        <v>SIDER PRID</v>
      </c>
      <c r="E2043">
        <v>2578059</v>
      </c>
      <c r="F2043" t="s">
        <v>33</v>
      </c>
      <c r="G2043" t="s">
        <v>29</v>
      </c>
      <c r="H2043" s="5">
        <v>13215.88</v>
      </c>
      <c r="I2043" s="5">
        <v>13215.880300000001</v>
      </c>
      <c r="J2043" s="5">
        <v>-3.0000000151630902E-4</v>
      </c>
      <c r="K2043" s="5">
        <v>13215.88</v>
      </c>
      <c r="L2043" s="5">
        <v>0</v>
      </c>
      <c r="M2043" t="str">
        <f>IF(ISERROR(VLOOKUP(A2043,'[1]Ecart validé'!$A:$A,1,FALSE)),Z2043,"Ecart Validé")</f>
        <v>valid</v>
      </c>
      <c r="R2043" t="s">
        <v>30</v>
      </c>
      <c r="X2043"/>
      <c r="Y2043"/>
      <c r="Z2043" t="s">
        <v>31</v>
      </c>
    </row>
    <row r="2044" spans="1:26" x14ac:dyDescent="0.3">
      <c r="A2044" t="s">
        <v>3159</v>
      </c>
      <c r="B2044" t="s">
        <v>3157</v>
      </c>
      <c r="C2044">
        <v>97</v>
      </c>
      <c r="D2044" t="str">
        <f>+VLOOKUP(C2044,Param!K:L,2,FALSE)</f>
        <v>SIDER PRID</v>
      </c>
      <c r="E2044">
        <v>2578059</v>
      </c>
      <c r="F2044" t="s">
        <v>35</v>
      </c>
      <c r="G2044" t="s">
        <v>29</v>
      </c>
      <c r="H2044" s="5">
        <v>29437.68</v>
      </c>
      <c r="I2044" s="5">
        <v>29437.6754</v>
      </c>
      <c r="J2044" s="5">
        <v>4.6000000002095398E-3</v>
      </c>
      <c r="K2044" s="5">
        <v>29437.68</v>
      </c>
      <c r="L2044" s="5">
        <v>0</v>
      </c>
      <c r="M2044" t="str">
        <f>IF(ISERROR(VLOOKUP(A2044,'[1]Ecart validé'!$A:$A,1,FALSE)),Z2044,"Ecart Validé")</f>
        <v>valid</v>
      </c>
      <c r="R2044" t="s">
        <v>30</v>
      </c>
      <c r="X2044"/>
      <c r="Y2044"/>
      <c r="Z2044" t="s">
        <v>31</v>
      </c>
    </row>
    <row r="2045" spans="1:26" x14ac:dyDescent="0.3">
      <c r="A2045" t="s">
        <v>3160</v>
      </c>
      <c r="B2045" t="s">
        <v>3157</v>
      </c>
      <c r="C2045">
        <v>97</v>
      </c>
      <c r="D2045" t="str">
        <f>+VLOOKUP(C2045,Param!K:L,2,FALSE)</f>
        <v>SIDER PRID</v>
      </c>
      <c r="E2045">
        <v>2578059</v>
      </c>
      <c r="F2045" t="s">
        <v>37</v>
      </c>
      <c r="G2045" t="s">
        <v>29</v>
      </c>
      <c r="H2045" s="5">
        <v>22646.67</v>
      </c>
      <c r="I2045" s="5">
        <v>22646.666700000002</v>
      </c>
      <c r="J2045" s="5">
        <v>3.2999999966705201E-3</v>
      </c>
      <c r="K2045" s="5">
        <v>22646.67</v>
      </c>
      <c r="L2045" s="5">
        <v>0</v>
      </c>
      <c r="M2045" t="str">
        <f>IF(ISERROR(VLOOKUP(A2045,'[1]Ecart validé'!$A:$A,1,FALSE)),Z2045,"Ecart Validé")</f>
        <v>valid</v>
      </c>
      <c r="R2045" t="s">
        <v>30</v>
      </c>
      <c r="X2045"/>
      <c r="Y2045"/>
      <c r="Z2045" t="s">
        <v>31</v>
      </c>
    </row>
    <row r="2046" spans="1:26" x14ac:dyDescent="0.3">
      <c r="A2046" t="s">
        <v>3161</v>
      </c>
      <c r="B2046" t="s">
        <v>3157</v>
      </c>
      <c r="C2046">
        <v>604</v>
      </c>
      <c r="D2046" t="str">
        <f>+VLOOKUP(C2046,Param!K:L,2,FALSE)</f>
        <v>CPI GLOBAL</v>
      </c>
      <c r="E2046">
        <v>26096032</v>
      </c>
      <c r="F2046" t="s">
        <v>28</v>
      </c>
      <c r="G2046" t="s">
        <v>29</v>
      </c>
      <c r="H2046" s="5">
        <v>16617.060000000001</v>
      </c>
      <c r="I2046" s="5">
        <v>16617.055199999999</v>
      </c>
      <c r="J2046" s="5">
        <v>4.8000000024330802E-3</v>
      </c>
      <c r="K2046" s="5">
        <v>16617.060000000001</v>
      </c>
      <c r="L2046" s="5">
        <v>0</v>
      </c>
      <c r="M2046" t="str">
        <f>IF(ISERROR(VLOOKUP(A2046,'[1]Ecart validé'!$A:$A,1,FALSE)),Z2046,"Ecart Validé")</f>
        <v>valid</v>
      </c>
      <c r="R2046" t="s">
        <v>30</v>
      </c>
      <c r="X2046"/>
      <c r="Y2046"/>
      <c r="Z2046" t="s">
        <v>31</v>
      </c>
    </row>
    <row r="2047" spans="1:26" x14ac:dyDescent="0.3">
      <c r="A2047" t="s">
        <v>3162</v>
      </c>
      <c r="B2047" t="s">
        <v>3157</v>
      </c>
      <c r="C2047">
        <v>604</v>
      </c>
      <c r="D2047" t="str">
        <f>+VLOOKUP(C2047,Param!K:L,2,FALSE)</f>
        <v>CPI GLOBAL</v>
      </c>
      <c r="E2047">
        <v>26096032</v>
      </c>
      <c r="F2047" t="s">
        <v>33</v>
      </c>
      <c r="G2047" t="s">
        <v>29</v>
      </c>
      <c r="H2047" s="5">
        <v>975.84</v>
      </c>
      <c r="I2047" s="5">
        <v>975.84</v>
      </c>
      <c r="J2047" s="5">
        <v>0</v>
      </c>
      <c r="K2047" s="5">
        <v>975.84</v>
      </c>
      <c r="L2047" s="5">
        <v>0</v>
      </c>
      <c r="M2047" t="str">
        <f>IF(ISERROR(VLOOKUP(A2047,'[1]Ecart validé'!$A:$A,1,FALSE)),Z2047,"Ecart Validé")</f>
        <v>valid</v>
      </c>
      <c r="R2047" t="s">
        <v>30</v>
      </c>
      <c r="X2047"/>
      <c r="Y2047"/>
      <c r="Z2047" t="s">
        <v>31</v>
      </c>
    </row>
    <row r="2048" spans="1:26" x14ac:dyDescent="0.3">
      <c r="A2048" t="s">
        <v>3163</v>
      </c>
      <c r="B2048" t="s">
        <v>3157</v>
      </c>
      <c r="C2048">
        <v>604</v>
      </c>
      <c r="D2048" t="str">
        <f>+VLOOKUP(C2048,Param!K:L,2,FALSE)</f>
        <v>CPI GLOBAL</v>
      </c>
      <c r="E2048">
        <v>26096032</v>
      </c>
      <c r="F2048" t="s">
        <v>35</v>
      </c>
      <c r="G2048" t="s">
        <v>29</v>
      </c>
      <c r="H2048" s="5">
        <v>16884.939999999999</v>
      </c>
      <c r="I2048" s="5">
        <v>16884.939600000002</v>
      </c>
      <c r="J2048" s="5">
        <v>3.9999999717110697E-4</v>
      </c>
      <c r="K2048" s="5">
        <v>16884.939999999999</v>
      </c>
      <c r="L2048" s="5">
        <v>0</v>
      </c>
      <c r="M2048" t="str">
        <f>IF(ISERROR(VLOOKUP(A2048,'[1]Ecart validé'!$A:$A,1,FALSE)),Z2048,"Ecart Validé")</f>
        <v>valid</v>
      </c>
      <c r="R2048" t="s">
        <v>30</v>
      </c>
      <c r="X2048"/>
      <c r="Y2048"/>
      <c r="Z2048" t="s">
        <v>31</v>
      </c>
    </row>
    <row r="2049" spans="1:26" x14ac:dyDescent="0.3">
      <c r="A2049" t="s">
        <v>3164</v>
      </c>
      <c r="B2049" t="s">
        <v>3157</v>
      </c>
      <c r="C2049">
        <v>604</v>
      </c>
      <c r="D2049" t="str">
        <f>+VLOOKUP(C2049,Param!K:L,2,FALSE)</f>
        <v>CPI GLOBAL</v>
      </c>
      <c r="E2049">
        <v>26096032</v>
      </c>
      <c r="F2049" t="s">
        <v>37</v>
      </c>
      <c r="G2049" t="s">
        <v>29</v>
      </c>
      <c r="H2049" s="5">
        <v>10410.32</v>
      </c>
      <c r="I2049" s="5">
        <v>10410.328</v>
      </c>
      <c r="J2049" s="5">
        <v>-7.9999999998108199E-3</v>
      </c>
      <c r="K2049" s="5">
        <v>10410.32</v>
      </c>
      <c r="L2049" s="5">
        <v>0</v>
      </c>
      <c r="M2049" t="str">
        <f>IF(ISERROR(VLOOKUP(A2049,'[1]Ecart validé'!$A:$A,1,FALSE)),Z2049,"Ecart Validé")</f>
        <v>valid</v>
      </c>
      <c r="R2049" t="s">
        <v>30</v>
      </c>
      <c r="X2049"/>
      <c r="Y2049"/>
      <c r="Z2049" t="s">
        <v>31</v>
      </c>
    </row>
    <row r="2050" spans="1:26" x14ac:dyDescent="0.3">
      <c r="A2050" t="s">
        <v>3165</v>
      </c>
      <c r="B2050" t="s">
        <v>3157</v>
      </c>
      <c r="C2050">
        <v>604</v>
      </c>
      <c r="D2050" t="str">
        <f>+VLOOKUP(C2050,Param!K:L,2,FALSE)</f>
        <v>CPI GLOBAL</v>
      </c>
      <c r="E2050">
        <v>28264021</v>
      </c>
      <c r="F2050" t="s">
        <v>28</v>
      </c>
      <c r="G2050" t="s">
        <v>29</v>
      </c>
      <c r="H2050" s="5">
        <v>1427.95</v>
      </c>
      <c r="I2050" s="5">
        <v>1427.9472000000001</v>
      </c>
      <c r="J2050" s="5">
        <v>2.7999999999792601E-3</v>
      </c>
      <c r="K2050" s="5">
        <v>1427.95</v>
      </c>
      <c r="L2050" s="5">
        <v>0</v>
      </c>
      <c r="M2050" t="str">
        <f>IF(ISERROR(VLOOKUP(A2050,'[1]Ecart validé'!$A:$A,1,FALSE)),Z2050,"Ecart Validé")</f>
        <v>valid</v>
      </c>
      <c r="R2050" t="s">
        <v>30</v>
      </c>
      <c r="X2050"/>
      <c r="Y2050"/>
      <c r="Z2050" t="s">
        <v>31</v>
      </c>
    </row>
    <row r="2051" spans="1:26" x14ac:dyDescent="0.3">
      <c r="A2051" t="s">
        <v>3166</v>
      </c>
      <c r="B2051" t="s">
        <v>3157</v>
      </c>
      <c r="C2051">
        <v>604</v>
      </c>
      <c r="D2051" t="str">
        <f>+VLOOKUP(C2051,Param!K:L,2,FALSE)</f>
        <v>CPI GLOBAL</v>
      </c>
      <c r="E2051">
        <v>28264021</v>
      </c>
      <c r="F2051" t="s">
        <v>33</v>
      </c>
      <c r="G2051" t="s">
        <v>29</v>
      </c>
      <c r="H2051" s="5">
        <v>-7.69</v>
      </c>
      <c r="I2051" s="5">
        <v>-7.6871999999999998</v>
      </c>
      <c r="J2051" s="5">
        <v>-2.8000000000005798E-3</v>
      </c>
      <c r="K2051" s="5">
        <v>-7.69</v>
      </c>
      <c r="L2051" s="5">
        <v>0</v>
      </c>
      <c r="M2051" t="str">
        <f>IF(ISERROR(VLOOKUP(A2051,'[1]Ecart validé'!$A:$A,1,FALSE)),Z2051,"Ecart Validé")</f>
        <v>valid</v>
      </c>
      <c r="R2051" t="s">
        <v>30</v>
      </c>
      <c r="X2051"/>
      <c r="Y2051"/>
      <c r="Z2051" t="s">
        <v>31</v>
      </c>
    </row>
    <row r="2052" spans="1:26" x14ac:dyDescent="0.3">
      <c r="A2052" t="s">
        <v>3167</v>
      </c>
      <c r="B2052" t="s">
        <v>3157</v>
      </c>
      <c r="C2052">
        <v>604</v>
      </c>
      <c r="D2052" t="str">
        <f>+VLOOKUP(C2052,Param!K:L,2,FALSE)</f>
        <v>CPI GLOBAL</v>
      </c>
      <c r="E2052">
        <v>28264021</v>
      </c>
      <c r="F2052" t="s">
        <v>35</v>
      </c>
      <c r="G2052" t="s">
        <v>29</v>
      </c>
      <c r="H2052" s="5">
        <v>1710.62</v>
      </c>
      <c r="I2052" s="5">
        <v>1710.6224</v>
      </c>
      <c r="J2052" s="5">
        <v>-2.40000000007967E-3</v>
      </c>
      <c r="K2052" s="5">
        <v>1710.62</v>
      </c>
      <c r="L2052" s="5">
        <v>0</v>
      </c>
      <c r="M2052" t="str">
        <f>IF(ISERROR(VLOOKUP(A2052,'[1]Ecart validé'!$A:$A,1,FALSE)),Z2052,"Ecart Validé")</f>
        <v>valid</v>
      </c>
      <c r="R2052" t="s">
        <v>30</v>
      </c>
      <c r="X2052"/>
      <c r="Y2052"/>
      <c r="Z2052" t="s">
        <v>31</v>
      </c>
    </row>
    <row r="2053" spans="1:26" x14ac:dyDescent="0.3">
      <c r="A2053" t="s">
        <v>3168</v>
      </c>
      <c r="B2053" t="s">
        <v>3157</v>
      </c>
      <c r="C2053">
        <v>604</v>
      </c>
      <c r="D2053" t="str">
        <f>+VLOOKUP(C2053,Param!K:L,2,FALSE)</f>
        <v>CPI GLOBAL</v>
      </c>
      <c r="E2053">
        <v>28264021</v>
      </c>
      <c r="F2053" t="s">
        <v>37</v>
      </c>
      <c r="G2053" t="s">
        <v>29</v>
      </c>
      <c r="H2053" s="5">
        <v>838.84</v>
      </c>
      <c r="I2053" s="5">
        <v>838.84</v>
      </c>
      <c r="J2053" s="5">
        <v>0</v>
      </c>
      <c r="K2053" s="5">
        <v>838.84</v>
      </c>
      <c r="L2053" s="5">
        <v>0</v>
      </c>
      <c r="M2053" t="str">
        <f>IF(ISERROR(VLOOKUP(A2053,'[1]Ecart validé'!$A:$A,1,FALSE)),Z2053,"Ecart Validé")</f>
        <v>valid</v>
      </c>
      <c r="R2053" t="s">
        <v>30</v>
      </c>
      <c r="X2053"/>
      <c r="Y2053"/>
      <c r="Z2053" t="s">
        <v>31</v>
      </c>
    </row>
    <row r="2054" spans="1:26" x14ac:dyDescent="0.3">
      <c r="A2054" t="s">
        <v>3169</v>
      </c>
      <c r="B2054" t="s">
        <v>3157</v>
      </c>
      <c r="C2054">
        <v>899</v>
      </c>
      <c r="D2054" t="str">
        <f>+VLOOKUP(C2054,Param!K:L,2,FALSE)</f>
        <v>DODO S.A</v>
      </c>
      <c r="E2054">
        <v>28250014</v>
      </c>
      <c r="F2054" t="s">
        <v>28</v>
      </c>
      <c r="G2054" t="s">
        <v>29</v>
      </c>
      <c r="H2054" s="5">
        <v>10183.719999999999</v>
      </c>
      <c r="I2054" s="5">
        <v>10183.724</v>
      </c>
      <c r="J2054" s="5">
        <v>-4.0000000008149003E-3</v>
      </c>
      <c r="K2054" s="5">
        <v>10183.719999999999</v>
      </c>
      <c r="L2054" s="5">
        <v>0</v>
      </c>
      <c r="M2054" t="str">
        <f>IF(ISERROR(VLOOKUP(A2054,'[1]Ecart validé'!$A:$A,1,FALSE)),Z2054,"Ecart Validé")</f>
        <v>valid</v>
      </c>
      <c r="R2054" t="s">
        <v>30</v>
      </c>
      <c r="X2054"/>
      <c r="Y2054"/>
      <c r="Z2054" t="s">
        <v>31</v>
      </c>
    </row>
    <row r="2055" spans="1:26" x14ac:dyDescent="0.3">
      <c r="A2055" t="s">
        <v>3170</v>
      </c>
      <c r="B2055" t="s">
        <v>3157</v>
      </c>
      <c r="C2055">
        <v>899</v>
      </c>
      <c r="D2055" t="str">
        <f>+VLOOKUP(C2055,Param!K:L,2,FALSE)</f>
        <v>DODO S.A</v>
      </c>
      <c r="E2055">
        <v>28250014</v>
      </c>
      <c r="F2055" t="s">
        <v>33</v>
      </c>
      <c r="G2055" t="s">
        <v>29</v>
      </c>
      <c r="H2055" s="5">
        <v>1610.03</v>
      </c>
      <c r="I2055" s="5">
        <v>1610.0328</v>
      </c>
      <c r="J2055" s="5">
        <v>-2.7999999999792601E-3</v>
      </c>
      <c r="K2055" s="5">
        <v>1610.03</v>
      </c>
      <c r="L2055" s="5">
        <v>0</v>
      </c>
      <c r="M2055" t="str">
        <f>IF(ISERROR(VLOOKUP(A2055,'[1]Ecart validé'!$A:$A,1,FALSE)),Z2055,"Ecart Validé")</f>
        <v>valid</v>
      </c>
      <c r="R2055" t="s">
        <v>30</v>
      </c>
      <c r="X2055"/>
      <c r="Y2055"/>
      <c r="Z2055" t="s">
        <v>31</v>
      </c>
    </row>
    <row r="2056" spans="1:26" x14ac:dyDescent="0.3">
      <c r="A2056" t="s">
        <v>3171</v>
      </c>
      <c r="B2056" t="s">
        <v>3157</v>
      </c>
      <c r="C2056">
        <v>899</v>
      </c>
      <c r="D2056" t="str">
        <f>+VLOOKUP(C2056,Param!K:L,2,FALSE)</f>
        <v>DODO S.A</v>
      </c>
      <c r="E2056">
        <v>28250014</v>
      </c>
      <c r="F2056" t="s">
        <v>35</v>
      </c>
      <c r="G2056" t="s">
        <v>29</v>
      </c>
      <c r="H2056" s="5">
        <v>7817.59</v>
      </c>
      <c r="I2056" s="5">
        <v>7817.5879999999997</v>
      </c>
      <c r="J2056" s="5">
        <v>2.0000000004074502E-3</v>
      </c>
      <c r="K2056" s="5">
        <v>7817.59</v>
      </c>
      <c r="L2056" s="5">
        <v>0</v>
      </c>
      <c r="M2056" t="str">
        <f>IF(ISERROR(VLOOKUP(A2056,'[1]Ecart validé'!$A:$A,1,FALSE)),Z2056,"Ecart Validé")</f>
        <v>valid</v>
      </c>
      <c r="R2056" t="s">
        <v>30</v>
      </c>
      <c r="X2056"/>
      <c r="Y2056"/>
      <c r="Z2056" t="s">
        <v>31</v>
      </c>
    </row>
    <row r="2057" spans="1:26" x14ac:dyDescent="0.3">
      <c r="A2057" t="s">
        <v>3172</v>
      </c>
      <c r="B2057" t="s">
        <v>3157</v>
      </c>
      <c r="C2057">
        <v>899</v>
      </c>
      <c r="D2057" t="str">
        <f>+VLOOKUP(C2057,Param!K:L,2,FALSE)</f>
        <v>DODO S.A</v>
      </c>
      <c r="E2057">
        <v>28250014</v>
      </c>
      <c r="F2057" t="s">
        <v>37</v>
      </c>
      <c r="G2057" t="s">
        <v>29</v>
      </c>
      <c r="H2057" s="5">
        <v>8721</v>
      </c>
      <c r="I2057" s="5">
        <v>8720.9992000000002</v>
      </c>
      <c r="J2057" s="5">
        <v>7.9999999979918303E-4</v>
      </c>
      <c r="K2057" s="5">
        <v>8721</v>
      </c>
      <c r="L2057" s="5">
        <v>0</v>
      </c>
      <c r="M2057" t="str">
        <f>IF(ISERROR(VLOOKUP(A2057,'[1]Ecart validé'!$A:$A,1,FALSE)),Z2057,"Ecart Validé")</f>
        <v>valid</v>
      </c>
      <c r="R2057" t="s">
        <v>30</v>
      </c>
      <c r="X2057"/>
      <c r="Y2057"/>
      <c r="Z2057" t="s">
        <v>31</v>
      </c>
    </row>
    <row r="2058" spans="1:26" x14ac:dyDescent="0.3">
      <c r="A2058" t="s">
        <v>3173</v>
      </c>
      <c r="B2058" t="s">
        <v>3157</v>
      </c>
      <c r="C2058">
        <v>899</v>
      </c>
      <c r="D2058" t="str">
        <f>+VLOOKUP(C2058,Param!K:L,2,FALSE)</f>
        <v>DODO S.A</v>
      </c>
      <c r="E2058" t="s">
        <v>3174</v>
      </c>
      <c r="F2058" t="s">
        <v>51</v>
      </c>
      <c r="G2058" t="s">
        <v>29</v>
      </c>
      <c r="H2058" s="5">
        <v>9851.7199999999993</v>
      </c>
      <c r="I2058" s="5">
        <v>9851.7284999999993</v>
      </c>
      <c r="J2058" s="5">
        <v>-8.4999999999126798E-3</v>
      </c>
      <c r="K2058" s="5">
        <v>9851.7199999999993</v>
      </c>
      <c r="L2058" s="5">
        <v>0</v>
      </c>
      <c r="M2058" t="str">
        <f>IF(ISERROR(VLOOKUP(A2058,'[1]Ecart validé'!$A:$A,1,FALSE)),Z2058,"Ecart Validé")</f>
        <v>valid</v>
      </c>
      <c r="R2058" t="s">
        <v>30</v>
      </c>
      <c r="X2058"/>
      <c r="Y2058"/>
      <c r="Z2058" t="s">
        <v>31</v>
      </c>
    </row>
    <row r="2059" spans="1:26" x14ac:dyDescent="0.3">
      <c r="A2059" t="s">
        <v>3175</v>
      </c>
      <c r="B2059" t="s">
        <v>3157</v>
      </c>
      <c r="C2059">
        <v>899</v>
      </c>
      <c r="D2059" t="str">
        <f>+VLOOKUP(C2059,Param!K:L,2,FALSE)</f>
        <v>DODO S.A</v>
      </c>
      <c r="E2059" t="s">
        <v>3176</v>
      </c>
      <c r="F2059" t="s">
        <v>51</v>
      </c>
      <c r="G2059" t="s">
        <v>29</v>
      </c>
      <c r="H2059" s="5">
        <v>11839.45</v>
      </c>
      <c r="I2059" s="5">
        <v>11839.451999999999</v>
      </c>
      <c r="J2059" s="5">
        <v>-1.9999999985884599E-3</v>
      </c>
      <c r="K2059" s="5">
        <v>11839.45</v>
      </c>
      <c r="L2059" s="5">
        <v>0</v>
      </c>
      <c r="M2059" t="str">
        <f>IF(ISERROR(VLOOKUP(A2059,'[1]Ecart validé'!$A:$A,1,FALSE)),Z2059,"Ecart Validé")</f>
        <v>valid</v>
      </c>
      <c r="R2059" t="s">
        <v>30</v>
      </c>
      <c r="X2059"/>
      <c r="Y2059"/>
      <c r="Z2059" t="s">
        <v>31</v>
      </c>
    </row>
    <row r="2060" spans="1:26" x14ac:dyDescent="0.3">
      <c r="A2060" t="s">
        <v>3177</v>
      </c>
      <c r="B2060" t="s">
        <v>3157</v>
      </c>
      <c r="C2060">
        <v>899</v>
      </c>
      <c r="D2060" t="str">
        <f>+VLOOKUP(C2060,Param!K:L,2,FALSE)</f>
        <v>DODO S.A</v>
      </c>
      <c r="E2060" t="s">
        <v>3178</v>
      </c>
      <c r="F2060" t="s">
        <v>51</v>
      </c>
      <c r="G2060" t="s">
        <v>29</v>
      </c>
      <c r="H2060" s="5">
        <v>42427.19</v>
      </c>
      <c r="I2060" s="5">
        <v>42427.179100000001</v>
      </c>
      <c r="J2060" s="5">
        <v>1.0900000001129201E-2</v>
      </c>
      <c r="K2060" s="5">
        <v>42427.19</v>
      </c>
      <c r="L2060" s="5">
        <v>0</v>
      </c>
      <c r="M2060" t="str">
        <f>IF(ISERROR(VLOOKUP(A2060,'[1]Ecart validé'!$A:$A,1,FALSE)),Z2060,"Ecart Validé")</f>
        <v>valid</v>
      </c>
      <c r="R2060" t="s">
        <v>30</v>
      </c>
      <c r="X2060"/>
      <c r="Y2060"/>
      <c r="Z2060" t="s">
        <v>31</v>
      </c>
    </row>
    <row r="2061" spans="1:26" x14ac:dyDescent="0.3">
      <c r="A2061" t="s">
        <v>3179</v>
      </c>
      <c r="B2061" t="s">
        <v>3157</v>
      </c>
      <c r="C2061">
        <v>1449</v>
      </c>
      <c r="D2061" t="str">
        <f>+VLOOKUP(C2061,Param!K:L,2,FALSE)</f>
        <v>PINCON</v>
      </c>
      <c r="E2061">
        <v>2160704983</v>
      </c>
      <c r="F2061" t="s">
        <v>28</v>
      </c>
      <c r="G2061" t="s">
        <v>29</v>
      </c>
      <c r="H2061" s="5">
        <v>51.16</v>
      </c>
      <c r="I2061" s="5">
        <v>51.155999999999999</v>
      </c>
      <c r="J2061" s="5">
        <v>3.9999999999977796E-3</v>
      </c>
      <c r="K2061" s="5">
        <v>51.16</v>
      </c>
      <c r="L2061" s="5">
        <v>0</v>
      </c>
      <c r="M2061" t="str">
        <f>IF(ISERROR(VLOOKUP(A2061,'[1]Ecart validé'!$A:$A,1,FALSE)),Z2061,"Ecart Validé")</f>
        <v>valid</v>
      </c>
      <c r="R2061" t="s">
        <v>30</v>
      </c>
      <c r="X2061"/>
      <c r="Y2061"/>
      <c r="Z2061" t="s">
        <v>31</v>
      </c>
    </row>
    <row r="2062" spans="1:26" x14ac:dyDescent="0.3">
      <c r="A2062" t="s">
        <v>3180</v>
      </c>
      <c r="B2062" t="s">
        <v>3157</v>
      </c>
      <c r="C2062">
        <v>1449</v>
      </c>
      <c r="D2062" t="str">
        <f>+VLOOKUP(C2062,Param!K:L,2,FALSE)</f>
        <v>PINCON</v>
      </c>
      <c r="E2062">
        <v>2160704983</v>
      </c>
      <c r="F2062" t="s">
        <v>35</v>
      </c>
      <c r="G2062" t="s">
        <v>29</v>
      </c>
      <c r="H2062" s="5">
        <v>523.61</v>
      </c>
      <c r="I2062" s="5">
        <v>523.61099999999999</v>
      </c>
      <c r="J2062" s="5">
        <v>-9.9999999997635292E-4</v>
      </c>
      <c r="K2062" s="5">
        <v>523.61</v>
      </c>
      <c r="L2062" s="5">
        <v>0</v>
      </c>
      <c r="M2062" t="str">
        <f>IF(ISERROR(VLOOKUP(A2062,'[1]Ecart validé'!$A:$A,1,FALSE)),Z2062,"Ecart Validé")</f>
        <v>valid</v>
      </c>
      <c r="R2062" t="s">
        <v>30</v>
      </c>
      <c r="X2062"/>
      <c r="Y2062"/>
      <c r="Z2062" t="s">
        <v>31</v>
      </c>
    </row>
    <row r="2063" spans="1:26" x14ac:dyDescent="0.3">
      <c r="A2063" t="s">
        <v>3181</v>
      </c>
      <c r="B2063" t="s">
        <v>3157</v>
      </c>
      <c r="C2063">
        <v>1449</v>
      </c>
      <c r="D2063" t="str">
        <f>+VLOOKUP(C2063,Param!K:L,2,FALSE)</f>
        <v>PINCON</v>
      </c>
      <c r="E2063">
        <v>2160704983</v>
      </c>
      <c r="F2063" t="s">
        <v>37</v>
      </c>
      <c r="G2063" t="s">
        <v>29</v>
      </c>
      <c r="H2063" s="5">
        <v>67.430000000000007</v>
      </c>
      <c r="I2063" s="5">
        <v>67.425600000000003</v>
      </c>
      <c r="J2063" s="5">
        <v>4.4000000000039502E-3</v>
      </c>
      <c r="K2063" s="5">
        <v>67.430000000000007</v>
      </c>
      <c r="L2063" s="5">
        <v>0</v>
      </c>
      <c r="M2063" t="str">
        <f>IF(ISERROR(VLOOKUP(A2063,'[1]Ecart validé'!$A:$A,1,FALSE)),Z2063,"Ecart Validé")</f>
        <v>valid</v>
      </c>
      <c r="R2063" t="s">
        <v>30</v>
      </c>
      <c r="X2063"/>
      <c r="Y2063"/>
      <c r="Z2063" t="s">
        <v>31</v>
      </c>
    </row>
    <row r="2064" spans="1:26" x14ac:dyDescent="0.3">
      <c r="A2064" t="s">
        <v>3182</v>
      </c>
      <c r="B2064" t="s">
        <v>3157</v>
      </c>
      <c r="C2064">
        <v>1499</v>
      </c>
      <c r="D2064" t="str">
        <f>+VLOOKUP(C2064,Param!K:L,2,FALSE)</f>
        <v>STANDARD TEXTILE SAS</v>
      </c>
      <c r="E2064">
        <v>28309088</v>
      </c>
      <c r="F2064" t="s">
        <v>28</v>
      </c>
      <c r="G2064" t="s">
        <v>29</v>
      </c>
      <c r="H2064" s="5">
        <v>213311.4</v>
      </c>
      <c r="I2064" s="5">
        <v>213311.36679999999</v>
      </c>
      <c r="J2064" s="5">
        <v>3.3200000005308497E-2</v>
      </c>
      <c r="K2064" s="5">
        <v>213311.4</v>
      </c>
      <c r="L2064" s="5">
        <v>0</v>
      </c>
      <c r="M2064" t="str">
        <f>IF(ISERROR(VLOOKUP(A2064,'[1]Ecart validé'!$A:$A,1,FALSE)),Z2064,"Ecart Validé")</f>
        <v>valid</v>
      </c>
      <c r="R2064" t="s">
        <v>30</v>
      </c>
      <c r="X2064"/>
      <c r="Y2064"/>
      <c r="Z2064" t="s">
        <v>31</v>
      </c>
    </row>
    <row r="2065" spans="1:26" x14ac:dyDescent="0.3">
      <c r="A2065" t="s">
        <v>3183</v>
      </c>
      <c r="B2065" t="s">
        <v>3157</v>
      </c>
      <c r="C2065">
        <v>1499</v>
      </c>
      <c r="D2065" t="str">
        <f>+VLOOKUP(C2065,Param!K:L,2,FALSE)</f>
        <v>STANDARD TEXTILE SAS</v>
      </c>
      <c r="E2065">
        <v>28309088</v>
      </c>
      <c r="F2065" t="s">
        <v>33</v>
      </c>
      <c r="G2065" t="s">
        <v>29</v>
      </c>
      <c r="H2065" s="5">
        <v>42648.01</v>
      </c>
      <c r="I2065" s="5">
        <v>42648.009599999998</v>
      </c>
      <c r="J2065" s="5">
        <v>4.0000000444706502E-4</v>
      </c>
      <c r="K2065" s="5">
        <v>42648.01</v>
      </c>
      <c r="L2065" s="5">
        <v>0</v>
      </c>
      <c r="M2065" t="str">
        <f>IF(ISERROR(VLOOKUP(A2065,'[1]Ecart validé'!$A:$A,1,FALSE)),Z2065,"Ecart Validé")</f>
        <v>valid</v>
      </c>
      <c r="R2065" t="s">
        <v>30</v>
      </c>
      <c r="X2065"/>
      <c r="Y2065"/>
      <c r="Z2065" t="s">
        <v>31</v>
      </c>
    </row>
    <row r="2066" spans="1:26" x14ac:dyDescent="0.3">
      <c r="A2066" t="s">
        <v>3184</v>
      </c>
      <c r="B2066" t="s">
        <v>3157</v>
      </c>
      <c r="C2066">
        <v>1499</v>
      </c>
      <c r="D2066" t="str">
        <f>+VLOOKUP(C2066,Param!K:L,2,FALSE)</f>
        <v>STANDARD TEXTILE SAS</v>
      </c>
      <c r="E2066">
        <v>28309088</v>
      </c>
      <c r="F2066" t="s">
        <v>35</v>
      </c>
      <c r="G2066" t="s">
        <v>29</v>
      </c>
      <c r="H2066" s="5">
        <v>77672.08</v>
      </c>
      <c r="I2066" s="5">
        <v>77672.079800000007</v>
      </c>
      <c r="J2066" s="5">
        <v>1.9999999494757501E-4</v>
      </c>
      <c r="K2066" s="5">
        <v>77672.08</v>
      </c>
      <c r="L2066" s="5">
        <v>0</v>
      </c>
      <c r="M2066" t="str">
        <f>IF(ISERROR(VLOOKUP(A2066,'[1]Ecart validé'!$A:$A,1,FALSE)),Z2066,"Ecart Validé")</f>
        <v>valid</v>
      </c>
      <c r="R2066" t="s">
        <v>30</v>
      </c>
      <c r="X2066"/>
      <c r="Y2066"/>
      <c r="Z2066" t="s">
        <v>31</v>
      </c>
    </row>
    <row r="2067" spans="1:26" x14ac:dyDescent="0.3">
      <c r="A2067" t="s">
        <v>3185</v>
      </c>
      <c r="B2067" t="s">
        <v>3157</v>
      </c>
      <c r="C2067">
        <v>1499</v>
      </c>
      <c r="D2067" t="str">
        <f>+VLOOKUP(C2067,Param!K:L,2,FALSE)</f>
        <v>STANDARD TEXTILE SAS</v>
      </c>
      <c r="E2067">
        <v>28309088</v>
      </c>
      <c r="F2067" t="s">
        <v>37</v>
      </c>
      <c r="G2067" t="s">
        <v>29</v>
      </c>
      <c r="H2067" s="5">
        <v>60463.39</v>
      </c>
      <c r="I2067" s="5">
        <v>60463.393199999999</v>
      </c>
      <c r="J2067" s="5">
        <v>-3.1999999991967299E-3</v>
      </c>
      <c r="K2067" s="5">
        <v>60463.39</v>
      </c>
      <c r="L2067" s="5">
        <v>0</v>
      </c>
      <c r="M2067" t="str">
        <f>IF(ISERROR(VLOOKUP(A2067,'[1]Ecart validé'!$A:$A,1,FALSE)),Z2067,"Ecart Validé")</f>
        <v>valid</v>
      </c>
      <c r="R2067" t="s">
        <v>30</v>
      </c>
      <c r="X2067"/>
      <c r="Y2067"/>
      <c r="Z2067" t="s">
        <v>31</v>
      </c>
    </row>
    <row r="2068" spans="1:26" x14ac:dyDescent="0.3">
      <c r="A2068" t="s">
        <v>3186</v>
      </c>
      <c r="B2068" t="s">
        <v>3157</v>
      </c>
      <c r="C2068">
        <v>1499</v>
      </c>
      <c r="D2068" t="str">
        <f>+VLOOKUP(C2068,Param!K:L,2,FALSE)</f>
        <v>STANDARD TEXTILE SAS</v>
      </c>
      <c r="E2068">
        <v>2130212657</v>
      </c>
      <c r="F2068" t="s">
        <v>28</v>
      </c>
      <c r="G2068" t="s">
        <v>29</v>
      </c>
      <c r="H2068" s="5">
        <v>68256.02</v>
      </c>
      <c r="I2068" s="5">
        <v>68256.023400000005</v>
      </c>
      <c r="J2068" s="5">
        <v>-3.40000000142026E-3</v>
      </c>
      <c r="K2068" s="5">
        <v>68256.02</v>
      </c>
      <c r="L2068" s="5">
        <v>0</v>
      </c>
      <c r="M2068" t="str">
        <f>IF(ISERROR(VLOOKUP(A2068,'[1]Ecart validé'!$A:$A,1,FALSE)),Z2068,"Ecart Validé")</f>
        <v>valid</v>
      </c>
      <c r="R2068" t="s">
        <v>30</v>
      </c>
      <c r="X2068"/>
      <c r="Y2068"/>
      <c r="Z2068" t="s">
        <v>31</v>
      </c>
    </row>
    <row r="2069" spans="1:26" x14ac:dyDescent="0.3">
      <c r="A2069" t="s">
        <v>3187</v>
      </c>
      <c r="B2069" t="s">
        <v>3157</v>
      </c>
      <c r="C2069">
        <v>1499</v>
      </c>
      <c r="D2069" t="str">
        <f>+VLOOKUP(C2069,Param!K:L,2,FALSE)</f>
        <v>STANDARD TEXTILE SAS</v>
      </c>
      <c r="E2069">
        <v>2130212657</v>
      </c>
      <c r="F2069" t="s">
        <v>33</v>
      </c>
      <c r="G2069" t="s">
        <v>29</v>
      </c>
      <c r="H2069" s="5">
        <v>10471.4</v>
      </c>
      <c r="I2069" s="5">
        <v>10471.4004</v>
      </c>
      <c r="J2069" s="5">
        <v>-4.00000000809086E-4</v>
      </c>
      <c r="K2069" s="5">
        <v>10471.4</v>
      </c>
      <c r="L2069" s="5">
        <v>0</v>
      </c>
      <c r="M2069" t="str">
        <f>IF(ISERROR(VLOOKUP(A2069,'[1]Ecart validé'!$A:$A,1,FALSE)),Z2069,"Ecart Validé")</f>
        <v>valid</v>
      </c>
      <c r="R2069" t="s">
        <v>30</v>
      </c>
      <c r="X2069"/>
      <c r="Y2069"/>
      <c r="Z2069" t="s">
        <v>31</v>
      </c>
    </row>
    <row r="2070" spans="1:26" x14ac:dyDescent="0.3">
      <c r="A2070" t="s">
        <v>3188</v>
      </c>
      <c r="B2070" t="s">
        <v>3157</v>
      </c>
      <c r="C2070">
        <v>1499</v>
      </c>
      <c r="D2070" t="str">
        <f>+VLOOKUP(C2070,Param!K:L,2,FALSE)</f>
        <v>STANDARD TEXTILE SAS</v>
      </c>
      <c r="E2070">
        <v>2130212657</v>
      </c>
      <c r="F2070" t="s">
        <v>35</v>
      </c>
      <c r="G2070" t="s">
        <v>29</v>
      </c>
      <c r="H2070" s="5">
        <v>27646.81</v>
      </c>
      <c r="I2070" s="5">
        <v>27646.809600000001</v>
      </c>
      <c r="J2070" s="5">
        <v>4.00000000809086E-4</v>
      </c>
      <c r="K2070" s="5">
        <v>27646.81</v>
      </c>
      <c r="L2070" s="5">
        <v>0</v>
      </c>
      <c r="M2070" t="str">
        <f>IF(ISERROR(VLOOKUP(A2070,'[1]Ecart validé'!$A:$A,1,FALSE)),Z2070,"Ecart Validé")</f>
        <v>valid</v>
      </c>
      <c r="R2070" t="s">
        <v>30</v>
      </c>
      <c r="X2070"/>
      <c r="Y2070"/>
      <c r="Z2070" t="s">
        <v>31</v>
      </c>
    </row>
    <row r="2071" spans="1:26" ht="28.8" x14ac:dyDescent="0.3">
      <c r="A2071" t="s">
        <v>3189</v>
      </c>
      <c r="B2071" t="s">
        <v>3157</v>
      </c>
      <c r="C2071">
        <v>1499</v>
      </c>
      <c r="D2071" t="str">
        <f>+VLOOKUP(C2071,Param!K:L,2,FALSE)</f>
        <v>STANDARD TEXTILE SAS</v>
      </c>
      <c r="E2071">
        <v>2130212657</v>
      </c>
      <c r="F2071" t="s">
        <v>37</v>
      </c>
      <c r="G2071" t="s">
        <v>29</v>
      </c>
      <c r="H2071" s="5">
        <v>16384.05</v>
      </c>
      <c r="I2071" s="5">
        <v>16384.05</v>
      </c>
      <c r="J2071" s="5">
        <v>0</v>
      </c>
      <c r="K2071" s="5">
        <v>16384.05</v>
      </c>
      <c r="L2071" s="5">
        <v>0</v>
      </c>
      <c r="M2071" t="str">
        <f>IF(ISERROR(VLOOKUP(A2071,'[1]Ecart validé'!$A:$A,1,FALSE)),Z2071,"Ecart Validé")</f>
        <v>valid</v>
      </c>
      <c r="R2071" t="s">
        <v>30</v>
      </c>
      <c r="S2071" t="s">
        <v>45</v>
      </c>
      <c r="T2071" t="s">
        <v>43</v>
      </c>
      <c r="U2071" s="13" t="s">
        <v>3190</v>
      </c>
      <c r="V2071" t="s">
        <v>42</v>
      </c>
      <c r="X2071"/>
      <c r="Y2071"/>
      <c r="Z2071" t="s">
        <v>31</v>
      </c>
    </row>
    <row r="2072" spans="1:26" x14ac:dyDescent="0.3">
      <c r="A2072" t="s">
        <v>3191</v>
      </c>
      <c r="B2072" t="s">
        <v>3157</v>
      </c>
      <c r="C2072">
        <v>1499</v>
      </c>
      <c r="D2072" t="str">
        <f>+VLOOKUP(C2072,Param!K:L,2,FALSE)</f>
        <v>STANDARD TEXTILE SAS</v>
      </c>
      <c r="E2072">
        <v>2150214251</v>
      </c>
      <c r="F2072" t="s">
        <v>28</v>
      </c>
      <c r="G2072" t="s">
        <v>29</v>
      </c>
      <c r="H2072" s="5">
        <v>4675.54</v>
      </c>
      <c r="I2072" s="5">
        <v>4675.54</v>
      </c>
      <c r="J2072" s="5">
        <v>0</v>
      </c>
      <c r="K2072" s="5">
        <v>4675.54</v>
      </c>
      <c r="L2072" s="5">
        <v>0</v>
      </c>
      <c r="M2072" t="str">
        <f>IF(ISERROR(VLOOKUP(A2072,'[1]Ecart validé'!$A:$A,1,FALSE)),Z2072,"Ecart Validé")</f>
        <v>valid</v>
      </c>
      <c r="R2072" t="s">
        <v>30</v>
      </c>
      <c r="X2072"/>
      <c r="Y2072"/>
      <c r="Z2072" t="s">
        <v>31</v>
      </c>
    </row>
    <row r="2073" spans="1:26" x14ac:dyDescent="0.3">
      <c r="A2073" t="s">
        <v>3192</v>
      </c>
      <c r="B2073" t="s">
        <v>3157</v>
      </c>
      <c r="C2073">
        <v>1499</v>
      </c>
      <c r="D2073" t="str">
        <f>+VLOOKUP(C2073,Param!K:L,2,FALSE)</f>
        <v>STANDARD TEXTILE SAS</v>
      </c>
      <c r="E2073">
        <v>2150214251</v>
      </c>
      <c r="F2073" t="s">
        <v>33</v>
      </c>
      <c r="G2073" t="s">
        <v>29</v>
      </c>
      <c r="H2073" s="5">
        <v>1418.87</v>
      </c>
      <c r="I2073" s="5">
        <v>1418.865</v>
      </c>
      <c r="J2073" s="5">
        <v>4.9999999998817596E-3</v>
      </c>
      <c r="K2073" s="5">
        <v>1418.87</v>
      </c>
      <c r="L2073" s="5">
        <v>0</v>
      </c>
      <c r="M2073" t="str">
        <f>IF(ISERROR(VLOOKUP(A2073,'[1]Ecart validé'!$A:$A,1,FALSE)),Z2073,"Ecart Validé")</f>
        <v>valid</v>
      </c>
      <c r="R2073" t="s">
        <v>30</v>
      </c>
      <c r="X2073"/>
      <c r="Y2073"/>
      <c r="Z2073" t="s">
        <v>31</v>
      </c>
    </row>
    <row r="2074" spans="1:26" x14ac:dyDescent="0.3">
      <c r="A2074" t="s">
        <v>3193</v>
      </c>
      <c r="B2074" t="s">
        <v>3157</v>
      </c>
      <c r="C2074">
        <v>1499</v>
      </c>
      <c r="D2074" t="str">
        <f>+VLOOKUP(C2074,Param!K:L,2,FALSE)</f>
        <v>STANDARD TEXTILE SAS</v>
      </c>
      <c r="E2074">
        <v>2150214251</v>
      </c>
      <c r="F2074" t="s">
        <v>35</v>
      </c>
      <c r="G2074" t="s">
        <v>29</v>
      </c>
      <c r="H2074" s="5">
        <v>4397.6899999999996</v>
      </c>
      <c r="I2074" s="5">
        <v>4397.6899999999996</v>
      </c>
      <c r="J2074" s="5">
        <v>0</v>
      </c>
      <c r="K2074" s="5">
        <v>4397.6899999999996</v>
      </c>
      <c r="L2074" s="5">
        <v>0</v>
      </c>
      <c r="M2074" t="str">
        <f>IF(ISERROR(VLOOKUP(A2074,'[1]Ecart validé'!$A:$A,1,FALSE)),Z2074,"Ecart Validé")</f>
        <v>valid</v>
      </c>
      <c r="R2074" t="s">
        <v>30</v>
      </c>
      <c r="X2074"/>
      <c r="Y2074"/>
      <c r="Z2074" t="s">
        <v>31</v>
      </c>
    </row>
    <row r="2075" spans="1:26" ht="28.8" x14ac:dyDescent="0.3">
      <c r="A2075" t="s">
        <v>3194</v>
      </c>
      <c r="B2075" t="s">
        <v>3157</v>
      </c>
      <c r="C2075">
        <v>1499</v>
      </c>
      <c r="D2075" t="str">
        <f>+VLOOKUP(C2075,Param!K:L,2,FALSE)</f>
        <v>STANDARD TEXTILE SAS</v>
      </c>
      <c r="E2075">
        <v>2150214251</v>
      </c>
      <c r="F2075" t="s">
        <v>37</v>
      </c>
      <c r="G2075" t="s">
        <v>29</v>
      </c>
      <c r="H2075" s="5">
        <v>2054.14</v>
      </c>
      <c r="I2075" s="5">
        <v>2054.14</v>
      </c>
      <c r="J2075" s="5">
        <v>0</v>
      </c>
      <c r="K2075" s="5">
        <v>2054.14</v>
      </c>
      <c r="L2075" s="5">
        <v>0</v>
      </c>
      <c r="M2075" t="str">
        <f>IF(ISERROR(VLOOKUP(A2075,'[1]Ecart validé'!$A:$A,1,FALSE)),Z2075,"Ecart Validé")</f>
        <v>valid</v>
      </c>
      <c r="R2075" t="s">
        <v>30</v>
      </c>
      <c r="S2075" t="s">
        <v>45</v>
      </c>
      <c r="T2075" t="s">
        <v>43</v>
      </c>
      <c r="U2075" s="13" t="s">
        <v>3190</v>
      </c>
      <c r="V2075" t="s">
        <v>42</v>
      </c>
      <c r="X2075"/>
      <c r="Y2075"/>
      <c r="Z2075" t="s">
        <v>31</v>
      </c>
    </row>
    <row r="2076" spans="1:26" x14ac:dyDescent="0.3">
      <c r="A2076" t="s">
        <v>3195</v>
      </c>
      <c r="B2076" t="s">
        <v>3157</v>
      </c>
      <c r="C2076">
        <v>1499</v>
      </c>
      <c r="D2076" t="str">
        <f>+VLOOKUP(C2076,Param!K:L,2,FALSE)</f>
        <v>STANDARD TEXTILE SAS</v>
      </c>
      <c r="E2076">
        <v>2160214876</v>
      </c>
      <c r="F2076" t="s">
        <v>28</v>
      </c>
      <c r="G2076" t="s">
        <v>29</v>
      </c>
      <c r="H2076" s="5">
        <v>1047.45</v>
      </c>
      <c r="I2076" s="5">
        <v>1047.45</v>
      </c>
      <c r="J2076" s="5">
        <v>0</v>
      </c>
      <c r="K2076" s="5">
        <v>1047.45</v>
      </c>
      <c r="L2076" s="5">
        <v>0</v>
      </c>
      <c r="M2076" t="str">
        <f>IF(ISERROR(VLOOKUP(A2076,'[1]Ecart validé'!$A:$A,1,FALSE)),Z2076,"Ecart Validé")</f>
        <v>valid</v>
      </c>
      <c r="R2076" t="s">
        <v>30</v>
      </c>
      <c r="X2076"/>
      <c r="Y2076"/>
      <c r="Z2076" t="s">
        <v>31</v>
      </c>
    </row>
    <row r="2077" spans="1:26" x14ac:dyDescent="0.3">
      <c r="A2077" t="s">
        <v>3196</v>
      </c>
      <c r="B2077" t="s">
        <v>3157</v>
      </c>
      <c r="C2077">
        <v>1499</v>
      </c>
      <c r="D2077" t="str">
        <f>+VLOOKUP(C2077,Param!K:L,2,FALSE)</f>
        <v>STANDARD TEXTILE SAS</v>
      </c>
      <c r="E2077">
        <v>2160214876</v>
      </c>
      <c r="F2077" t="s">
        <v>33</v>
      </c>
      <c r="G2077" t="s">
        <v>29</v>
      </c>
      <c r="H2077" s="5">
        <v>173.67</v>
      </c>
      <c r="I2077" s="5">
        <v>173.66849999999999</v>
      </c>
      <c r="J2077" s="5">
        <v>1.4999999999929499E-3</v>
      </c>
      <c r="K2077" s="5">
        <v>173.67</v>
      </c>
      <c r="L2077" s="5">
        <v>0</v>
      </c>
      <c r="M2077" t="str">
        <f>IF(ISERROR(VLOOKUP(A2077,'[1]Ecart validé'!$A:$A,1,FALSE)),Z2077,"Ecart Validé")</f>
        <v>valid</v>
      </c>
      <c r="R2077" t="s">
        <v>30</v>
      </c>
      <c r="X2077"/>
      <c r="Y2077"/>
      <c r="Z2077" t="s">
        <v>31</v>
      </c>
    </row>
    <row r="2078" spans="1:26" x14ac:dyDescent="0.3">
      <c r="A2078" t="s">
        <v>3197</v>
      </c>
      <c r="B2078" t="s">
        <v>3157</v>
      </c>
      <c r="C2078">
        <v>1499</v>
      </c>
      <c r="D2078" t="str">
        <f>+VLOOKUP(C2078,Param!K:L,2,FALSE)</f>
        <v>STANDARD TEXTILE SAS</v>
      </c>
      <c r="E2078">
        <v>2160214876</v>
      </c>
      <c r="F2078" t="s">
        <v>35</v>
      </c>
      <c r="G2078" t="s">
        <v>29</v>
      </c>
      <c r="H2078" s="5">
        <v>1117.01</v>
      </c>
      <c r="I2078" s="5">
        <v>1117.0055</v>
      </c>
      <c r="J2078" s="5">
        <v>4.5000000000072699E-3</v>
      </c>
      <c r="K2078" s="5">
        <v>1117.01</v>
      </c>
      <c r="L2078" s="5">
        <v>0</v>
      </c>
      <c r="M2078" t="str">
        <f>IF(ISERROR(VLOOKUP(A2078,'[1]Ecart validé'!$A:$A,1,FALSE)),Z2078,"Ecart Validé")</f>
        <v>valid</v>
      </c>
      <c r="R2078" t="s">
        <v>30</v>
      </c>
      <c r="X2078"/>
      <c r="Y2078"/>
      <c r="Z2078" t="s">
        <v>31</v>
      </c>
    </row>
    <row r="2079" spans="1:26" ht="28.8" x14ac:dyDescent="0.3">
      <c r="A2079" t="s">
        <v>3198</v>
      </c>
      <c r="B2079" t="s">
        <v>3157</v>
      </c>
      <c r="C2079">
        <v>1499</v>
      </c>
      <c r="D2079" t="str">
        <f>+VLOOKUP(C2079,Param!K:L,2,FALSE)</f>
        <v>STANDARD TEXTILE SAS</v>
      </c>
      <c r="E2079">
        <v>2160214876</v>
      </c>
      <c r="F2079" t="s">
        <v>37</v>
      </c>
      <c r="G2079" t="s">
        <v>29</v>
      </c>
      <c r="H2079" s="5">
        <v>2375.5</v>
      </c>
      <c r="I2079" s="5">
        <v>2375.5014999999999</v>
      </c>
      <c r="J2079" s="5">
        <v>-1.49999999985084E-3</v>
      </c>
      <c r="K2079" s="5">
        <v>2375.5</v>
      </c>
      <c r="L2079" s="5">
        <v>0</v>
      </c>
      <c r="M2079" t="str">
        <f>IF(ISERROR(VLOOKUP(A2079,'[1]Ecart validé'!$A:$A,1,FALSE)),Z2079,"Ecart Validé")</f>
        <v>valid</v>
      </c>
      <c r="R2079" t="s">
        <v>30</v>
      </c>
      <c r="S2079" t="s">
        <v>45</v>
      </c>
      <c r="T2079" t="s">
        <v>43</v>
      </c>
      <c r="U2079" s="13" t="s">
        <v>3190</v>
      </c>
      <c r="V2079" t="s">
        <v>42</v>
      </c>
      <c r="X2079"/>
      <c r="Y2079"/>
      <c r="Z2079" t="s">
        <v>31</v>
      </c>
    </row>
    <row r="2080" spans="1:26" x14ac:dyDescent="0.3">
      <c r="A2080" t="s">
        <v>3199</v>
      </c>
      <c r="B2080" t="s">
        <v>3157</v>
      </c>
      <c r="C2080">
        <v>1499</v>
      </c>
      <c r="D2080" t="str">
        <f>+VLOOKUP(C2080,Param!K:L,2,FALSE)</f>
        <v>STANDARD TEXTILE SAS</v>
      </c>
      <c r="E2080" t="s">
        <v>3200</v>
      </c>
      <c r="F2080" t="s">
        <v>51</v>
      </c>
      <c r="G2080" t="s">
        <v>29</v>
      </c>
      <c r="H2080" s="5">
        <v>10387.299999999999</v>
      </c>
      <c r="I2080" s="5">
        <v>10387.2955</v>
      </c>
      <c r="J2080" s="5">
        <v>4.4999999990977804E-3</v>
      </c>
      <c r="K2080" s="5">
        <v>10387.299999999999</v>
      </c>
      <c r="L2080" s="5">
        <v>0</v>
      </c>
      <c r="M2080" t="str">
        <f>IF(ISERROR(VLOOKUP(A2080,'[1]Ecart validé'!$A:$A,1,FALSE)),Z2080,"Ecart Validé")</f>
        <v>valid</v>
      </c>
      <c r="R2080" t="s">
        <v>30</v>
      </c>
      <c r="X2080"/>
      <c r="Y2080"/>
      <c r="Z2080" t="s">
        <v>31</v>
      </c>
    </row>
    <row r="2081" spans="1:26" x14ac:dyDescent="0.3">
      <c r="A2081" t="s">
        <v>3201</v>
      </c>
      <c r="B2081" t="s">
        <v>3157</v>
      </c>
      <c r="C2081">
        <v>1499</v>
      </c>
      <c r="D2081" t="str">
        <f>+VLOOKUP(C2081,Param!K:L,2,FALSE)</f>
        <v>STANDARD TEXTILE SAS</v>
      </c>
      <c r="E2081" t="s">
        <v>3202</v>
      </c>
      <c r="F2081" t="s">
        <v>51</v>
      </c>
      <c r="G2081" t="s">
        <v>29</v>
      </c>
      <c r="H2081" s="5">
        <v>1106.01</v>
      </c>
      <c r="I2081" s="5">
        <v>1106.0115000000001</v>
      </c>
      <c r="J2081" s="5">
        <v>-1.50000000007821E-3</v>
      </c>
      <c r="K2081" s="5">
        <v>1106.01</v>
      </c>
      <c r="L2081" s="5">
        <v>0</v>
      </c>
      <c r="M2081" t="str">
        <f>IF(ISERROR(VLOOKUP(A2081,'[1]Ecart validé'!$A:$A,1,FALSE)),Z2081,"Ecart Validé")</f>
        <v>valid</v>
      </c>
      <c r="R2081" t="s">
        <v>30</v>
      </c>
      <c r="X2081"/>
      <c r="Y2081"/>
      <c r="Z2081" t="s">
        <v>31</v>
      </c>
    </row>
    <row r="2082" spans="1:26" x14ac:dyDescent="0.3">
      <c r="A2082" t="s">
        <v>3203</v>
      </c>
      <c r="B2082" t="s">
        <v>3157</v>
      </c>
      <c r="C2082">
        <v>1523</v>
      </c>
      <c r="D2082" t="str">
        <f>+VLOOKUP(C2082,Param!K:L,2,FALSE)</f>
        <v>SANIPOUSSE</v>
      </c>
      <c r="E2082">
        <v>28314065</v>
      </c>
      <c r="F2082" t="s">
        <v>28</v>
      </c>
      <c r="G2082" t="s">
        <v>29</v>
      </c>
      <c r="H2082" s="5">
        <v>3321.73</v>
      </c>
      <c r="I2082" s="5">
        <v>3321.7316999999998</v>
      </c>
      <c r="J2082" s="5">
        <v>-1.6999999998006301E-3</v>
      </c>
      <c r="K2082" s="5">
        <v>3321.73</v>
      </c>
      <c r="L2082" s="5">
        <v>0</v>
      </c>
      <c r="M2082" t="str">
        <f>IF(ISERROR(VLOOKUP(A2082,'[1]Ecart validé'!$A:$A,1,FALSE)),Z2082,"Ecart Validé")</f>
        <v>valid</v>
      </c>
      <c r="R2082" t="s">
        <v>30</v>
      </c>
      <c r="X2082"/>
      <c r="Y2082"/>
      <c r="Z2082" t="s">
        <v>31</v>
      </c>
    </row>
    <row r="2083" spans="1:26" x14ac:dyDescent="0.3">
      <c r="A2083" t="s">
        <v>3204</v>
      </c>
      <c r="B2083" t="s">
        <v>3157</v>
      </c>
      <c r="C2083">
        <v>1523</v>
      </c>
      <c r="D2083" t="str">
        <f>+VLOOKUP(C2083,Param!K:L,2,FALSE)</f>
        <v>SANIPOUSSE</v>
      </c>
      <c r="E2083">
        <v>28314065</v>
      </c>
      <c r="F2083" t="s">
        <v>33</v>
      </c>
      <c r="G2083" t="s">
        <v>29</v>
      </c>
      <c r="H2083" s="5">
        <v>6689.32</v>
      </c>
      <c r="I2083" s="5">
        <v>6689.3182999999999</v>
      </c>
      <c r="J2083" s="5">
        <v>1.6999999998006301E-3</v>
      </c>
      <c r="K2083" s="5">
        <v>6689.32</v>
      </c>
      <c r="L2083" s="5">
        <v>0</v>
      </c>
      <c r="M2083" t="str">
        <f>IF(ISERROR(VLOOKUP(A2083,'[1]Ecart validé'!$A:$A,1,FALSE)),Z2083,"Ecart Validé")</f>
        <v>valid</v>
      </c>
      <c r="R2083" t="s">
        <v>30</v>
      </c>
      <c r="X2083"/>
      <c r="Y2083"/>
      <c r="Z2083" t="s">
        <v>31</v>
      </c>
    </row>
    <row r="2084" spans="1:26" x14ac:dyDescent="0.3">
      <c r="A2084" t="s">
        <v>3205</v>
      </c>
      <c r="B2084" t="s">
        <v>3157</v>
      </c>
      <c r="C2084">
        <v>1523</v>
      </c>
      <c r="D2084" t="str">
        <f>+VLOOKUP(C2084,Param!K:L,2,FALSE)</f>
        <v>SANIPOUSSE</v>
      </c>
      <c r="E2084">
        <v>28314065</v>
      </c>
      <c r="F2084" t="s">
        <v>35</v>
      </c>
      <c r="G2084" t="s">
        <v>29</v>
      </c>
      <c r="H2084" s="5">
        <v>4940.41</v>
      </c>
      <c r="I2084" s="5">
        <v>4940.4130999999998</v>
      </c>
      <c r="J2084" s="5">
        <v>-3.09999999990395E-3</v>
      </c>
      <c r="K2084" s="5">
        <v>4940.41</v>
      </c>
      <c r="L2084" s="5">
        <v>0</v>
      </c>
      <c r="M2084" t="str">
        <f>IF(ISERROR(VLOOKUP(A2084,'[1]Ecart validé'!$A:$A,1,FALSE)),Z2084,"Ecart Validé")</f>
        <v>valid</v>
      </c>
      <c r="R2084" t="s">
        <v>30</v>
      </c>
      <c r="X2084"/>
      <c r="Y2084"/>
      <c r="Z2084" t="s">
        <v>31</v>
      </c>
    </row>
    <row r="2085" spans="1:26" x14ac:dyDescent="0.3">
      <c r="A2085" t="s">
        <v>3206</v>
      </c>
      <c r="B2085" t="s">
        <v>3157</v>
      </c>
      <c r="C2085">
        <v>1523</v>
      </c>
      <c r="D2085" t="str">
        <f>+VLOOKUP(C2085,Param!K:L,2,FALSE)</f>
        <v>SANIPOUSSE</v>
      </c>
      <c r="E2085">
        <v>28314065</v>
      </c>
      <c r="F2085" t="s">
        <v>37</v>
      </c>
      <c r="G2085" t="s">
        <v>29</v>
      </c>
      <c r="H2085" s="5">
        <v>2007.5</v>
      </c>
      <c r="I2085" s="5">
        <v>2007.5047999999999</v>
      </c>
      <c r="J2085" s="5">
        <v>-4.7999999999319698E-3</v>
      </c>
      <c r="K2085" s="5">
        <v>2007.5</v>
      </c>
      <c r="L2085" s="5">
        <v>0</v>
      </c>
      <c r="M2085" t="str">
        <f>IF(ISERROR(VLOOKUP(A2085,'[1]Ecart validé'!$A:$A,1,FALSE)),Z2085,"Ecart Validé")</f>
        <v>valid</v>
      </c>
      <c r="R2085" t="s">
        <v>30</v>
      </c>
      <c r="X2085"/>
      <c r="Y2085"/>
      <c r="Z2085" t="s">
        <v>31</v>
      </c>
    </row>
    <row r="2086" spans="1:26" x14ac:dyDescent="0.3">
      <c r="A2086" t="s">
        <v>3207</v>
      </c>
      <c r="B2086" t="s">
        <v>3157</v>
      </c>
      <c r="C2086">
        <v>1613</v>
      </c>
      <c r="D2086" t="str">
        <f>+VLOOKUP(C2086,Param!K:L,2,FALSE)</f>
        <v>DEPAEPE HENRI SA</v>
      </c>
      <c r="E2086">
        <v>812777</v>
      </c>
      <c r="F2086" t="s">
        <v>28</v>
      </c>
      <c r="G2086" t="s">
        <v>29</v>
      </c>
      <c r="H2086" s="5">
        <v>1765.9</v>
      </c>
      <c r="I2086" s="5">
        <v>1765.9059999999999</v>
      </c>
      <c r="J2086" s="5">
        <v>-5.9999999998581102E-3</v>
      </c>
      <c r="K2086" s="5">
        <v>1765.9</v>
      </c>
      <c r="L2086" s="5">
        <v>0</v>
      </c>
      <c r="M2086" t="str">
        <f>IF(ISERROR(VLOOKUP(A2086,'[1]Ecart validé'!$A:$A,1,FALSE)),Z2086,"Ecart Validé")</f>
        <v>valid</v>
      </c>
      <c r="R2086" t="s">
        <v>30</v>
      </c>
      <c r="X2086"/>
      <c r="Y2086"/>
      <c r="Z2086" t="s">
        <v>31</v>
      </c>
    </row>
    <row r="2087" spans="1:26" x14ac:dyDescent="0.3">
      <c r="A2087" t="s">
        <v>3208</v>
      </c>
      <c r="B2087" t="s">
        <v>3157</v>
      </c>
      <c r="C2087">
        <v>1613</v>
      </c>
      <c r="D2087" t="str">
        <f>+VLOOKUP(C2087,Param!K:L,2,FALSE)</f>
        <v>DEPAEPE HENRI SA</v>
      </c>
      <c r="E2087">
        <v>812777</v>
      </c>
      <c r="F2087" t="s">
        <v>33</v>
      </c>
      <c r="G2087" t="s">
        <v>29</v>
      </c>
      <c r="H2087" s="5">
        <v>237.08</v>
      </c>
      <c r="I2087" s="5">
        <v>237.0795</v>
      </c>
      <c r="J2087" s="5">
        <v>5.0000000001659795E-4</v>
      </c>
      <c r="K2087" s="5">
        <v>237.08</v>
      </c>
      <c r="L2087" s="5">
        <v>0</v>
      </c>
      <c r="M2087" t="str">
        <f>IF(ISERROR(VLOOKUP(A2087,'[1]Ecart validé'!$A:$A,1,FALSE)),Z2087,"Ecart Validé")</f>
        <v>valid</v>
      </c>
      <c r="R2087" t="s">
        <v>30</v>
      </c>
      <c r="X2087"/>
      <c r="Y2087"/>
      <c r="Z2087" t="s">
        <v>31</v>
      </c>
    </row>
    <row r="2088" spans="1:26" x14ac:dyDescent="0.3">
      <c r="A2088" t="s">
        <v>3209</v>
      </c>
      <c r="B2088" t="s">
        <v>3157</v>
      </c>
      <c r="C2088">
        <v>1613</v>
      </c>
      <c r="D2088" t="str">
        <f>+VLOOKUP(C2088,Param!K:L,2,FALSE)</f>
        <v>DEPAEPE HENRI SA</v>
      </c>
      <c r="E2088">
        <v>812777</v>
      </c>
      <c r="F2088" t="s">
        <v>35</v>
      </c>
      <c r="G2088" t="s">
        <v>29</v>
      </c>
      <c r="H2088" s="5">
        <v>533.85</v>
      </c>
      <c r="I2088" s="5">
        <v>533.84699999999998</v>
      </c>
      <c r="J2088" s="5">
        <v>3.0000000000427402E-3</v>
      </c>
      <c r="K2088" s="5">
        <v>533.85</v>
      </c>
      <c r="L2088" s="5">
        <v>0</v>
      </c>
      <c r="M2088" t="str">
        <f>IF(ISERROR(VLOOKUP(A2088,'[1]Ecart validé'!$A:$A,1,FALSE)),Z2088,"Ecart Validé")</f>
        <v>valid</v>
      </c>
      <c r="R2088" t="s">
        <v>30</v>
      </c>
      <c r="X2088"/>
      <c r="Y2088"/>
      <c r="Z2088" t="s">
        <v>31</v>
      </c>
    </row>
    <row r="2089" spans="1:26" x14ac:dyDescent="0.3">
      <c r="A2089" t="s">
        <v>3210</v>
      </c>
      <c r="B2089" t="s">
        <v>3157</v>
      </c>
      <c r="C2089">
        <v>1613</v>
      </c>
      <c r="D2089" t="str">
        <f>+VLOOKUP(C2089,Param!K:L,2,FALSE)</f>
        <v>DEPAEPE HENRI SA</v>
      </c>
      <c r="E2089">
        <v>812777</v>
      </c>
      <c r="F2089" t="s">
        <v>37</v>
      </c>
      <c r="G2089" t="s">
        <v>29</v>
      </c>
      <c r="H2089" s="5">
        <v>521.97</v>
      </c>
      <c r="I2089" s="5">
        <v>521.96600000000001</v>
      </c>
      <c r="J2089" s="5">
        <v>4.0000000000190898E-3</v>
      </c>
      <c r="K2089" s="5">
        <v>521.97</v>
      </c>
      <c r="L2089" s="5">
        <v>0</v>
      </c>
      <c r="M2089" t="str">
        <f>IF(ISERROR(VLOOKUP(A2089,'[1]Ecart validé'!$A:$A,1,FALSE)),Z2089,"Ecart Validé")</f>
        <v>valid</v>
      </c>
      <c r="R2089" t="s">
        <v>30</v>
      </c>
      <c r="X2089"/>
      <c r="Y2089"/>
      <c r="Z2089" t="s">
        <v>31</v>
      </c>
    </row>
    <row r="2090" spans="1:26" ht="100.8" x14ac:dyDescent="0.3">
      <c r="A2090" t="s">
        <v>3211</v>
      </c>
      <c r="B2090" t="s">
        <v>3157</v>
      </c>
      <c r="C2090">
        <v>1675</v>
      </c>
      <c r="D2090" t="str">
        <f>+VLOOKUP(C2090,Param!K:L,2,FALSE)</f>
        <v>COFEL INDUSTRIES (COPIREL)</v>
      </c>
      <c r="E2090" t="s">
        <v>3212</v>
      </c>
      <c r="F2090" t="s">
        <v>51</v>
      </c>
      <c r="G2090" t="s">
        <v>29</v>
      </c>
      <c r="H2090" s="5">
        <v>29391.07</v>
      </c>
      <c r="I2090" s="5">
        <v>29391.066200000001</v>
      </c>
      <c r="J2090" s="5">
        <v>3.7999999985913698E-3</v>
      </c>
      <c r="K2090" s="5">
        <v>29391.07</v>
      </c>
      <c r="L2090" s="5">
        <v>0</v>
      </c>
      <c r="M2090" t="str">
        <f>IF(ISERROR(VLOOKUP(A2090,'[1]Ecart validé'!$A:$A,1,FALSE)),Z2090,"Ecart Validé")</f>
        <v>valid</v>
      </c>
      <c r="R2090" t="s">
        <v>30</v>
      </c>
      <c r="S2090" t="s">
        <v>42</v>
      </c>
      <c r="T2090" t="s">
        <v>257</v>
      </c>
      <c r="U2090" s="13" t="s">
        <v>3213</v>
      </c>
      <c r="V2090" t="s">
        <v>45</v>
      </c>
      <c r="W2090" t="s">
        <v>3214</v>
      </c>
      <c r="X2090" t="s">
        <v>62</v>
      </c>
      <c r="Y2090" t="s">
        <v>62</v>
      </c>
      <c r="Z2090" t="s">
        <v>31</v>
      </c>
    </row>
    <row r="2091" spans="1:26" x14ac:dyDescent="0.3">
      <c r="A2091" t="s">
        <v>3215</v>
      </c>
      <c r="B2091" t="s">
        <v>3157</v>
      </c>
      <c r="C2091">
        <v>1675</v>
      </c>
      <c r="D2091" t="str">
        <f>+VLOOKUP(C2091,Param!K:L,2,FALSE)</f>
        <v>COFEL INDUSTRIES (COPIREL)</v>
      </c>
      <c r="E2091" t="s">
        <v>3216</v>
      </c>
      <c r="F2091" t="s">
        <v>51</v>
      </c>
      <c r="G2091" t="s">
        <v>29</v>
      </c>
      <c r="H2091" s="5">
        <v>21820.89</v>
      </c>
      <c r="I2091" s="5">
        <v>21820.888500000001</v>
      </c>
      <c r="J2091" s="5">
        <v>1.4999999984865999E-3</v>
      </c>
      <c r="K2091" s="5">
        <v>21820.89</v>
      </c>
      <c r="L2091" s="5">
        <v>0</v>
      </c>
      <c r="M2091" t="str">
        <f>IF(ISERROR(VLOOKUP(A2091,'[1]Ecart validé'!$A:$A,1,FALSE)),Z2091,"Ecart Validé")</f>
        <v>valid</v>
      </c>
      <c r="R2091" t="s">
        <v>30</v>
      </c>
      <c r="X2091"/>
      <c r="Y2091"/>
      <c r="Z2091" t="s">
        <v>31</v>
      </c>
    </row>
    <row r="2092" spans="1:26" x14ac:dyDescent="0.3">
      <c r="A2092" t="s">
        <v>3217</v>
      </c>
      <c r="B2092" t="s">
        <v>3157</v>
      </c>
      <c r="C2092">
        <v>1710</v>
      </c>
      <c r="D2092" t="str">
        <f>+VLOOKUP(C2092,Param!K:L,2,FALSE)</f>
        <v>UNISTO SA</v>
      </c>
      <c r="E2092">
        <v>789517</v>
      </c>
      <c r="F2092" t="s">
        <v>28</v>
      </c>
      <c r="G2092" t="s">
        <v>29</v>
      </c>
      <c r="H2092" s="5">
        <v>109.91</v>
      </c>
      <c r="I2092" s="5">
        <v>109.9152</v>
      </c>
      <c r="J2092" s="5">
        <v>-5.2000000000020901E-3</v>
      </c>
      <c r="K2092" s="5">
        <v>109.91</v>
      </c>
      <c r="L2092" s="5">
        <v>0</v>
      </c>
      <c r="M2092" t="str">
        <f>IF(ISERROR(VLOOKUP(A2092,'[1]Ecart validé'!$A:$A,1,FALSE)),Z2092,"Ecart Validé")</f>
        <v>valid</v>
      </c>
      <c r="R2092" t="s">
        <v>30</v>
      </c>
      <c r="X2092"/>
      <c r="Y2092"/>
      <c r="Z2092" t="s">
        <v>31</v>
      </c>
    </row>
    <row r="2093" spans="1:26" x14ac:dyDescent="0.3">
      <c r="A2093" t="s">
        <v>3218</v>
      </c>
      <c r="B2093" t="s">
        <v>3157</v>
      </c>
      <c r="C2093">
        <v>1710</v>
      </c>
      <c r="D2093" t="str">
        <f>+VLOOKUP(C2093,Param!K:L,2,FALSE)</f>
        <v>UNISTO SA</v>
      </c>
      <c r="E2093">
        <v>789517</v>
      </c>
      <c r="F2093" t="s">
        <v>33</v>
      </c>
      <c r="G2093" t="s">
        <v>29</v>
      </c>
      <c r="H2093" s="5">
        <v>5.54</v>
      </c>
      <c r="I2093" s="5">
        <v>5.54</v>
      </c>
      <c r="J2093" s="5">
        <v>0</v>
      </c>
      <c r="K2093" s="5">
        <v>5.54</v>
      </c>
      <c r="L2093" s="5">
        <v>0</v>
      </c>
      <c r="M2093" t="str">
        <f>IF(ISERROR(VLOOKUP(A2093,'[1]Ecart validé'!$A:$A,1,FALSE)),Z2093,"Ecart Validé")</f>
        <v>valid</v>
      </c>
      <c r="R2093" t="s">
        <v>30</v>
      </c>
      <c r="X2093"/>
      <c r="Y2093"/>
      <c r="Z2093" t="s">
        <v>31</v>
      </c>
    </row>
    <row r="2094" spans="1:26" x14ac:dyDescent="0.3">
      <c r="A2094" t="s">
        <v>3219</v>
      </c>
      <c r="B2094" t="s">
        <v>3157</v>
      </c>
      <c r="C2094">
        <v>1710</v>
      </c>
      <c r="D2094" t="str">
        <f>+VLOOKUP(C2094,Param!K:L,2,FALSE)</f>
        <v>UNISTO SA</v>
      </c>
      <c r="E2094">
        <v>789517</v>
      </c>
      <c r="F2094" t="s">
        <v>35</v>
      </c>
      <c r="G2094" t="s">
        <v>29</v>
      </c>
      <c r="H2094" s="5">
        <v>47.67</v>
      </c>
      <c r="I2094" s="5">
        <v>47.672400000000003</v>
      </c>
      <c r="J2094" s="5">
        <v>-2.4000000000015099E-3</v>
      </c>
      <c r="K2094" s="5">
        <v>47.67</v>
      </c>
      <c r="L2094" s="5">
        <v>0</v>
      </c>
      <c r="M2094" t="str">
        <f>IF(ISERROR(VLOOKUP(A2094,'[1]Ecart validé'!$A:$A,1,FALSE)),Z2094,"Ecart Validé")</f>
        <v>valid</v>
      </c>
      <c r="R2094" t="s">
        <v>30</v>
      </c>
      <c r="X2094"/>
      <c r="Y2094"/>
      <c r="Z2094" t="s">
        <v>31</v>
      </c>
    </row>
    <row r="2095" spans="1:26" x14ac:dyDescent="0.3">
      <c r="A2095" t="s">
        <v>3220</v>
      </c>
      <c r="B2095" t="s">
        <v>3157</v>
      </c>
      <c r="C2095">
        <v>1710</v>
      </c>
      <c r="D2095" t="str">
        <f>+VLOOKUP(C2095,Param!K:L,2,FALSE)</f>
        <v>UNISTO SA</v>
      </c>
      <c r="E2095">
        <v>789517</v>
      </c>
      <c r="F2095" t="s">
        <v>37</v>
      </c>
      <c r="G2095" t="s">
        <v>29</v>
      </c>
      <c r="H2095" s="5">
        <v>26.4</v>
      </c>
      <c r="I2095" s="5">
        <v>26.4114</v>
      </c>
      <c r="J2095" s="5">
        <v>-1.1400000000001799E-2</v>
      </c>
      <c r="K2095" s="5">
        <v>26.4</v>
      </c>
      <c r="L2095" s="5">
        <v>0</v>
      </c>
      <c r="M2095" t="str">
        <f>IF(ISERROR(VLOOKUP(A2095,'[1]Ecart validé'!$A:$A,1,FALSE)),Z2095,"Ecart Validé")</f>
        <v>valid</v>
      </c>
      <c r="R2095" t="s">
        <v>30</v>
      </c>
      <c r="X2095"/>
      <c r="Y2095"/>
      <c r="Z2095" t="s">
        <v>31</v>
      </c>
    </row>
    <row r="2096" spans="1:26" x14ac:dyDescent="0.3">
      <c r="A2096" t="s">
        <v>3221</v>
      </c>
      <c r="B2096" t="s">
        <v>3157</v>
      </c>
      <c r="C2096">
        <v>1843</v>
      </c>
      <c r="D2096" t="str">
        <f>+VLOOKUP(C2096,Param!K:L,2,FALSE)</f>
        <v>PASSMAN</v>
      </c>
      <c r="E2096">
        <v>29311013</v>
      </c>
      <c r="F2096" t="s">
        <v>28</v>
      </c>
      <c r="G2096" t="s">
        <v>29</v>
      </c>
      <c r="H2096" s="5">
        <v>5422.96</v>
      </c>
      <c r="I2096" s="5">
        <v>5422.9564</v>
      </c>
      <c r="J2096" s="5">
        <v>3.6000000000058199E-3</v>
      </c>
      <c r="K2096" s="5">
        <v>5422.96</v>
      </c>
      <c r="L2096" s="5">
        <v>0</v>
      </c>
      <c r="M2096" t="str">
        <f>IF(ISERROR(VLOOKUP(A2096,'[1]Ecart validé'!$A:$A,1,FALSE)),Z2096,"Ecart Validé")</f>
        <v>valid</v>
      </c>
      <c r="R2096" t="s">
        <v>30</v>
      </c>
      <c r="X2096"/>
      <c r="Y2096"/>
      <c r="Z2096" t="s">
        <v>31</v>
      </c>
    </row>
    <row r="2097" spans="1:26" x14ac:dyDescent="0.3">
      <c r="A2097" t="s">
        <v>3222</v>
      </c>
      <c r="B2097" t="s">
        <v>3157</v>
      </c>
      <c r="C2097">
        <v>1843</v>
      </c>
      <c r="D2097" t="str">
        <f>+VLOOKUP(C2097,Param!K:L,2,FALSE)</f>
        <v>PASSMAN</v>
      </c>
      <c r="E2097">
        <v>29311013</v>
      </c>
      <c r="F2097" t="s">
        <v>33</v>
      </c>
      <c r="G2097" t="s">
        <v>29</v>
      </c>
      <c r="H2097" s="5">
        <v>4209.5200000000004</v>
      </c>
      <c r="I2097" s="5">
        <v>4209.5200000000004</v>
      </c>
      <c r="J2097" s="5">
        <v>0</v>
      </c>
      <c r="K2097" s="5">
        <v>4209.5200000000004</v>
      </c>
      <c r="L2097" s="5">
        <v>0</v>
      </c>
      <c r="M2097" t="str">
        <f>IF(ISERROR(VLOOKUP(A2097,'[1]Ecart validé'!$A:$A,1,FALSE)),Z2097,"Ecart Validé")</f>
        <v>valid</v>
      </c>
      <c r="R2097" t="s">
        <v>30</v>
      </c>
      <c r="X2097"/>
      <c r="Y2097"/>
      <c r="Z2097" t="s">
        <v>31</v>
      </c>
    </row>
    <row r="2098" spans="1:26" x14ac:dyDescent="0.3">
      <c r="A2098" t="s">
        <v>3223</v>
      </c>
      <c r="B2098" t="s">
        <v>3157</v>
      </c>
      <c r="C2098">
        <v>1843</v>
      </c>
      <c r="D2098" t="str">
        <f>+VLOOKUP(C2098,Param!K:L,2,FALSE)</f>
        <v>PASSMAN</v>
      </c>
      <c r="E2098">
        <v>29311013</v>
      </c>
      <c r="F2098" t="s">
        <v>35</v>
      </c>
      <c r="G2098" t="s">
        <v>29</v>
      </c>
      <c r="H2098" s="5">
        <v>4357.72</v>
      </c>
      <c r="I2098" s="5">
        <v>4357.72</v>
      </c>
      <c r="J2098" s="5">
        <v>0</v>
      </c>
      <c r="K2098" s="5">
        <v>4357.72</v>
      </c>
      <c r="L2098" s="5">
        <v>0</v>
      </c>
      <c r="M2098" t="str">
        <f>IF(ISERROR(VLOOKUP(A2098,'[1]Ecart validé'!$A:$A,1,FALSE)),Z2098,"Ecart Validé")</f>
        <v>valid</v>
      </c>
      <c r="R2098" t="s">
        <v>30</v>
      </c>
      <c r="X2098"/>
      <c r="Y2098"/>
      <c r="Z2098" t="s">
        <v>31</v>
      </c>
    </row>
    <row r="2099" spans="1:26" x14ac:dyDescent="0.3">
      <c r="A2099" t="s">
        <v>3224</v>
      </c>
      <c r="B2099" t="s">
        <v>3157</v>
      </c>
      <c r="C2099">
        <v>1845</v>
      </c>
      <c r="D2099" t="str">
        <f>+VLOOKUP(C2099,Param!K:L,2,FALSE)</f>
        <v>ORANGE</v>
      </c>
      <c r="E2099">
        <v>2170765155</v>
      </c>
      <c r="F2099" t="s">
        <v>28</v>
      </c>
      <c r="G2099" t="s">
        <v>29</v>
      </c>
      <c r="H2099" s="5">
        <v>6146.69</v>
      </c>
      <c r="I2099" s="5">
        <v>6146.6880000000001</v>
      </c>
      <c r="J2099" s="5">
        <v>1.9999999994979498E-3</v>
      </c>
      <c r="K2099" s="5">
        <v>6146.69</v>
      </c>
      <c r="L2099" s="5">
        <v>0</v>
      </c>
      <c r="M2099" t="str">
        <f>IF(ISERROR(VLOOKUP(A2099,'[1]Ecart validé'!$A:$A,1,FALSE)),Z2099,"Ecart Validé")</f>
        <v>valid</v>
      </c>
      <c r="R2099" t="s">
        <v>30</v>
      </c>
      <c r="X2099"/>
      <c r="Y2099"/>
      <c r="Z2099" t="s">
        <v>31</v>
      </c>
    </row>
    <row r="2100" spans="1:26" x14ac:dyDescent="0.3">
      <c r="A2100" t="s">
        <v>3225</v>
      </c>
      <c r="B2100" t="s">
        <v>3157</v>
      </c>
      <c r="C2100">
        <v>1845</v>
      </c>
      <c r="D2100" t="str">
        <f>+VLOOKUP(C2100,Param!K:L,2,FALSE)</f>
        <v>ORANGE</v>
      </c>
      <c r="E2100">
        <v>2170765155</v>
      </c>
      <c r="F2100" t="s">
        <v>33</v>
      </c>
      <c r="G2100" t="s">
        <v>29</v>
      </c>
      <c r="H2100" s="5">
        <v>3709.91</v>
      </c>
      <c r="I2100" s="5">
        <v>3709.9124000000002</v>
      </c>
      <c r="J2100" s="5">
        <v>-2.4000000003070402E-3</v>
      </c>
      <c r="K2100" s="5">
        <v>3709.91</v>
      </c>
      <c r="L2100" s="5">
        <v>0</v>
      </c>
      <c r="M2100" t="str">
        <f>IF(ISERROR(VLOOKUP(A2100,'[1]Ecart validé'!$A:$A,1,FALSE)),Z2100,"Ecart Validé")</f>
        <v>valid</v>
      </c>
      <c r="R2100" t="s">
        <v>30</v>
      </c>
      <c r="X2100"/>
      <c r="Y2100"/>
      <c r="Z2100" t="s">
        <v>31</v>
      </c>
    </row>
    <row r="2101" spans="1:26" x14ac:dyDescent="0.3">
      <c r="A2101" t="s">
        <v>3226</v>
      </c>
      <c r="B2101" t="s">
        <v>3157</v>
      </c>
      <c r="C2101">
        <v>1845</v>
      </c>
      <c r="D2101" t="str">
        <f>+VLOOKUP(C2101,Param!K:L,2,FALSE)</f>
        <v>ORANGE</v>
      </c>
      <c r="E2101">
        <v>2170765155</v>
      </c>
      <c r="F2101" t="s">
        <v>35</v>
      </c>
      <c r="G2101" t="s">
        <v>29</v>
      </c>
      <c r="H2101" s="5">
        <v>8380.35</v>
      </c>
      <c r="I2101" s="5">
        <v>8380.3523999999998</v>
      </c>
      <c r="J2101" s="5">
        <v>-2.3999999993975498E-3</v>
      </c>
      <c r="K2101" s="5">
        <v>8380.35</v>
      </c>
      <c r="L2101" s="5">
        <v>0</v>
      </c>
      <c r="M2101" t="str">
        <f>IF(ISERROR(VLOOKUP(A2101,'[1]Ecart validé'!$A:$A,1,FALSE)),Z2101,"Ecart Validé")</f>
        <v>valid</v>
      </c>
      <c r="R2101" t="s">
        <v>30</v>
      </c>
      <c r="X2101"/>
      <c r="Y2101"/>
      <c r="Z2101" t="s">
        <v>31</v>
      </c>
    </row>
    <row r="2102" spans="1:26" x14ac:dyDescent="0.3">
      <c r="A2102" t="s">
        <v>3227</v>
      </c>
      <c r="B2102" t="s">
        <v>3157</v>
      </c>
      <c r="C2102">
        <v>1845</v>
      </c>
      <c r="D2102" t="str">
        <f>+VLOOKUP(C2102,Param!K:L,2,FALSE)</f>
        <v>ORANGE</v>
      </c>
      <c r="E2102">
        <v>2170765155</v>
      </c>
      <c r="F2102" t="s">
        <v>37</v>
      </c>
      <c r="G2102" t="s">
        <v>29</v>
      </c>
      <c r="H2102" s="5">
        <v>5438.19</v>
      </c>
      <c r="I2102" s="5">
        <v>5438.1876000000002</v>
      </c>
      <c r="J2102" s="5">
        <v>2.3999999993975498E-3</v>
      </c>
      <c r="K2102" s="5">
        <v>5438.19</v>
      </c>
      <c r="L2102" s="5">
        <v>0</v>
      </c>
      <c r="M2102" t="str">
        <f>IF(ISERROR(VLOOKUP(A2102,'[1]Ecart validé'!$A:$A,1,FALSE)),Z2102,"Ecart Validé")</f>
        <v>valid</v>
      </c>
      <c r="R2102" t="s">
        <v>30</v>
      </c>
      <c r="X2102"/>
      <c r="Y2102"/>
      <c r="Z2102" t="s">
        <v>31</v>
      </c>
    </row>
    <row r="2103" spans="1:26" x14ac:dyDescent="0.3">
      <c r="A2103" t="s">
        <v>3228</v>
      </c>
      <c r="B2103" t="s">
        <v>3157</v>
      </c>
      <c r="C2103">
        <v>1845</v>
      </c>
      <c r="D2103" t="str">
        <f>+VLOOKUP(C2103,Param!K:L,2,FALSE)</f>
        <v>ORANGE</v>
      </c>
      <c r="E2103" t="s">
        <v>3229</v>
      </c>
      <c r="F2103" t="s">
        <v>51</v>
      </c>
      <c r="G2103" t="s">
        <v>29</v>
      </c>
      <c r="H2103" s="5">
        <v>-1123.48</v>
      </c>
      <c r="I2103" s="5">
        <v>-1123.4825000000001</v>
      </c>
      <c r="J2103" s="5">
        <v>2.5000000000545601E-3</v>
      </c>
      <c r="K2103" s="5">
        <v>-1123.48</v>
      </c>
      <c r="L2103" s="5">
        <v>0</v>
      </c>
      <c r="M2103" t="str">
        <f>IF(ISERROR(VLOOKUP(A2103,'[1]Ecart validé'!$A:$A,1,FALSE)),Z2103,"Ecart Validé")</f>
        <v>valid</v>
      </c>
      <c r="R2103" t="s">
        <v>30</v>
      </c>
      <c r="X2103"/>
      <c r="Y2103"/>
      <c r="Z2103" t="s">
        <v>31</v>
      </c>
    </row>
    <row r="2104" spans="1:26" x14ac:dyDescent="0.3">
      <c r="A2104" t="s">
        <v>3230</v>
      </c>
      <c r="B2104" t="s">
        <v>3157</v>
      </c>
      <c r="C2104">
        <v>1845</v>
      </c>
      <c r="D2104" t="str">
        <f>+VLOOKUP(C2104,Param!K:L,2,FALSE)</f>
        <v>ORANGE</v>
      </c>
      <c r="E2104" t="s">
        <v>3231</v>
      </c>
      <c r="F2104" t="s">
        <v>51</v>
      </c>
      <c r="G2104" t="s">
        <v>29</v>
      </c>
      <c r="H2104" s="5">
        <v>76141.210000000006</v>
      </c>
      <c r="I2104" s="5">
        <v>76141.207200000004</v>
      </c>
      <c r="J2104" s="5">
        <v>2.8000000020256201E-3</v>
      </c>
      <c r="K2104" s="5">
        <v>76141.210000000006</v>
      </c>
      <c r="L2104" s="5">
        <v>0</v>
      </c>
      <c r="M2104" t="str">
        <f>IF(ISERROR(VLOOKUP(A2104,'[1]Ecart validé'!$A:$A,1,FALSE)),Z2104,"Ecart Validé")</f>
        <v>valid</v>
      </c>
      <c r="R2104" t="s">
        <v>30</v>
      </c>
      <c r="X2104"/>
      <c r="Y2104"/>
      <c r="Z2104" t="s">
        <v>31</v>
      </c>
    </row>
    <row r="2105" spans="1:26" x14ac:dyDescent="0.3">
      <c r="A2105" t="s">
        <v>3232</v>
      </c>
      <c r="B2105" t="s">
        <v>3157</v>
      </c>
      <c r="C2105">
        <v>1870</v>
      </c>
      <c r="D2105" t="str">
        <f>+VLOOKUP(C2105,Param!K:L,2,FALSE)</f>
        <v>MUZEO</v>
      </c>
      <c r="E2105">
        <v>2160704885</v>
      </c>
      <c r="F2105" t="s">
        <v>28</v>
      </c>
      <c r="G2105" t="s">
        <v>29</v>
      </c>
      <c r="H2105" s="5">
        <v>7226.58</v>
      </c>
      <c r="I2105" s="5">
        <v>7226.58</v>
      </c>
      <c r="J2105" s="5">
        <v>0</v>
      </c>
      <c r="K2105" s="5">
        <v>7226.58</v>
      </c>
      <c r="L2105" s="5">
        <v>0</v>
      </c>
      <c r="M2105" t="str">
        <f>IF(ISERROR(VLOOKUP(A2105,'[1]Ecart validé'!$A:$A,1,FALSE)),Z2105,"Ecart Validé")</f>
        <v>valid</v>
      </c>
      <c r="R2105" t="s">
        <v>30</v>
      </c>
      <c r="X2105"/>
      <c r="Y2105"/>
      <c r="Z2105" t="s">
        <v>31</v>
      </c>
    </row>
    <row r="2106" spans="1:26" x14ac:dyDescent="0.3">
      <c r="A2106" t="s">
        <v>3233</v>
      </c>
      <c r="B2106" t="s">
        <v>3157</v>
      </c>
      <c r="C2106">
        <v>1870</v>
      </c>
      <c r="D2106" t="str">
        <f>+VLOOKUP(C2106,Param!K:L,2,FALSE)</f>
        <v>MUZEO</v>
      </c>
      <c r="E2106">
        <v>2160704885</v>
      </c>
      <c r="F2106" t="s">
        <v>33</v>
      </c>
      <c r="G2106" t="s">
        <v>29</v>
      </c>
      <c r="H2106" s="5">
        <v>1428.76</v>
      </c>
      <c r="I2106" s="5">
        <v>1428.7583999999999</v>
      </c>
      <c r="J2106" s="5">
        <v>1.6000000000531099E-3</v>
      </c>
      <c r="K2106" s="5">
        <v>1428.76</v>
      </c>
      <c r="L2106" s="5">
        <v>0</v>
      </c>
      <c r="M2106" t="str">
        <f>IF(ISERROR(VLOOKUP(A2106,'[1]Ecart validé'!$A:$A,1,FALSE)),Z2106,"Ecart Validé")</f>
        <v>valid</v>
      </c>
      <c r="R2106" t="s">
        <v>30</v>
      </c>
      <c r="X2106"/>
      <c r="Y2106"/>
      <c r="Z2106" t="s">
        <v>31</v>
      </c>
    </row>
    <row r="2107" spans="1:26" x14ac:dyDescent="0.3">
      <c r="A2107" t="s">
        <v>3234</v>
      </c>
      <c r="B2107" t="s">
        <v>3157</v>
      </c>
      <c r="C2107">
        <v>1870</v>
      </c>
      <c r="D2107" t="str">
        <f>+VLOOKUP(C2107,Param!K:L,2,FALSE)</f>
        <v>MUZEO</v>
      </c>
      <c r="E2107">
        <v>2160704885</v>
      </c>
      <c r="F2107" t="s">
        <v>35</v>
      </c>
      <c r="G2107" t="s">
        <v>29</v>
      </c>
      <c r="H2107" s="5">
        <v>6993.6</v>
      </c>
      <c r="I2107" s="5">
        <v>6993.6</v>
      </c>
      <c r="J2107" s="5">
        <v>0</v>
      </c>
      <c r="K2107" s="5">
        <v>6993.6</v>
      </c>
      <c r="L2107" s="5">
        <v>0</v>
      </c>
      <c r="M2107" t="str">
        <f>IF(ISERROR(VLOOKUP(A2107,'[1]Ecart validé'!$A:$A,1,FALSE)),Z2107,"Ecart Validé")</f>
        <v>valid</v>
      </c>
      <c r="R2107" t="s">
        <v>30</v>
      </c>
      <c r="X2107"/>
      <c r="Y2107"/>
      <c r="Z2107" t="s">
        <v>31</v>
      </c>
    </row>
    <row r="2108" spans="1:26" x14ac:dyDescent="0.3">
      <c r="A2108" t="s">
        <v>3235</v>
      </c>
      <c r="B2108" t="s">
        <v>3157</v>
      </c>
      <c r="C2108">
        <v>1870</v>
      </c>
      <c r="D2108" t="str">
        <f>+VLOOKUP(C2108,Param!K:L,2,FALSE)</f>
        <v>MUZEO</v>
      </c>
      <c r="E2108">
        <v>2160704885</v>
      </c>
      <c r="F2108" t="s">
        <v>37</v>
      </c>
      <c r="G2108" t="s">
        <v>29</v>
      </c>
      <c r="H2108" s="5">
        <v>1498.59</v>
      </c>
      <c r="I2108" s="5">
        <v>1498.5917999999999</v>
      </c>
      <c r="J2108" s="5">
        <v>-1.8000000000029099E-3</v>
      </c>
      <c r="K2108" s="5">
        <v>1498.59</v>
      </c>
      <c r="L2108" s="5">
        <v>0</v>
      </c>
      <c r="M2108" t="str">
        <f>IF(ISERROR(VLOOKUP(A2108,'[1]Ecart validé'!$A:$A,1,FALSE)),Z2108,"Ecart Validé")</f>
        <v>valid</v>
      </c>
      <c r="R2108" t="s">
        <v>30</v>
      </c>
      <c r="X2108"/>
      <c r="Y2108"/>
      <c r="Z2108" t="s">
        <v>31</v>
      </c>
    </row>
    <row r="2109" spans="1:26" x14ac:dyDescent="0.3">
      <c r="A2109" t="s">
        <v>3236</v>
      </c>
      <c r="B2109" t="s">
        <v>3157</v>
      </c>
      <c r="C2109">
        <v>2098</v>
      </c>
      <c r="D2109" t="str">
        <f>+VLOOKUP(C2109,Param!K:L,2,FALSE)</f>
        <v>CHOMETTE</v>
      </c>
      <c r="E2109">
        <v>351951</v>
      </c>
      <c r="F2109" t="s">
        <v>28</v>
      </c>
      <c r="G2109" t="s">
        <v>29</v>
      </c>
      <c r="H2109" s="5">
        <v>114845.1</v>
      </c>
      <c r="I2109" s="5">
        <v>114845.144</v>
      </c>
      <c r="J2109" s="5">
        <v>-4.3999999994412002E-2</v>
      </c>
      <c r="K2109" s="5">
        <v>114845.1</v>
      </c>
      <c r="L2109" s="5">
        <v>0</v>
      </c>
      <c r="M2109" t="str">
        <f>IF(ISERROR(VLOOKUP(A2109,'[1]Ecart validé'!$A:$A,1,FALSE)),Z2109,"Ecart Validé")</f>
        <v>valid</v>
      </c>
      <c r="R2109" t="s">
        <v>30</v>
      </c>
      <c r="X2109"/>
      <c r="Y2109"/>
      <c r="Z2109" t="s">
        <v>31</v>
      </c>
    </row>
    <row r="2110" spans="1:26" x14ac:dyDescent="0.3">
      <c r="A2110" t="s">
        <v>3237</v>
      </c>
      <c r="B2110" t="s">
        <v>3157</v>
      </c>
      <c r="C2110">
        <v>2098</v>
      </c>
      <c r="D2110" t="str">
        <f>+VLOOKUP(C2110,Param!K:L,2,FALSE)</f>
        <v>CHOMETTE</v>
      </c>
      <c r="E2110">
        <v>351951</v>
      </c>
      <c r="F2110" t="s">
        <v>33</v>
      </c>
      <c r="G2110" t="s">
        <v>29</v>
      </c>
      <c r="H2110" s="5">
        <v>33000.080000000002</v>
      </c>
      <c r="I2110" s="5">
        <v>33000.074999999997</v>
      </c>
      <c r="J2110" s="5">
        <v>5.0000000046566103E-3</v>
      </c>
      <c r="K2110" s="5">
        <v>33000.080000000002</v>
      </c>
      <c r="L2110" s="5">
        <v>0</v>
      </c>
      <c r="M2110" t="str">
        <f>IF(ISERROR(VLOOKUP(A2110,'[1]Ecart validé'!$A:$A,1,FALSE)),Z2110,"Ecart Validé")</f>
        <v>valid</v>
      </c>
      <c r="R2110" t="s">
        <v>30</v>
      </c>
      <c r="X2110"/>
      <c r="Y2110"/>
      <c r="Z2110" t="s">
        <v>31</v>
      </c>
    </row>
    <row r="2111" spans="1:26" x14ac:dyDescent="0.3">
      <c r="A2111" t="s">
        <v>3238</v>
      </c>
      <c r="B2111" t="s">
        <v>3157</v>
      </c>
      <c r="C2111">
        <v>2098</v>
      </c>
      <c r="D2111" t="str">
        <f>+VLOOKUP(C2111,Param!K:L,2,FALSE)</f>
        <v>CHOMETTE</v>
      </c>
      <c r="E2111">
        <v>351951</v>
      </c>
      <c r="F2111" t="s">
        <v>35</v>
      </c>
      <c r="G2111" t="s">
        <v>29</v>
      </c>
      <c r="H2111" s="5">
        <v>111407.48</v>
      </c>
      <c r="I2111" s="5">
        <v>111407.47500000001</v>
      </c>
      <c r="J2111" s="5">
        <v>4.9999999901046898E-3</v>
      </c>
      <c r="K2111" s="5">
        <v>111407.48</v>
      </c>
      <c r="L2111" s="5">
        <v>0</v>
      </c>
      <c r="M2111" t="str">
        <f>IF(ISERROR(VLOOKUP(A2111,'[1]Ecart validé'!$A:$A,1,FALSE)),Z2111,"Ecart Validé")</f>
        <v>valid</v>
      </c>
      <c r="R2111" t="s">
        <v>30</v>
      </c>
      <c r="X2111"/>
      <c r="Y2111"/>
      <c r="Z2111" t="s">
        <v>31</v>
      </c>
    </row>
    <row r="2112" spans="1:26" x14ac:dyDescent="0.3">
      <c r="A2112" t="s">
        <v>3239</v>
      </c>
      <c r="B2112" t="s">
        <v>3157</v>
      </c>
      <c r="C2112">
        <v>2098</v>
      </c>
      <c r="D2112" t="str">
        <f>+VLOOKUP(C2112,Param!K:L,2,FALSE)</f>
        <v>CHOMETTE</v>
      </c>
      <c r="E2112">
        <v>351951</v>
      </c>
      <c r="F2112" t="s">
        <v>37</v>
      </c>
      <c r="G2112" t="s">
        <v>29</v>
      </c>
      <c r="H2112" s="5">
        <v>54223.65</v>
      </c>
      <c r="I2112" s="5">
        <v>54223.65</v>
      </c>
      <c r="J2112" s="5">
        <v>0</v>
      </c>
      <c r="K2112" s="5">
        <v>54223.65</v>
      </c>
      <c r="L2112" s="5">
        <v>0</v>
      </c>
      <c r="M2112" t="str">
        <f>IF(ISERROR(VLOOKUP(A2112,'[1]Ecart validé'!$A:$A,1,FALSE)),Z2112,"Ecart Validé")</f>
        <v>valid</v>
      </c>
      <c r="R2112" t="s">
        <v>30</v>
      </c>
      <c r="X2112"/>
      <c r="Y2112"/>
      <c r="Z2112" t="s">
        <v>31</v>
      </c>
    </row>
    <row r="2113" spans="1:26" x14ac:dyDescent="0.3">
      <c r="A2113" t="s">
        <v>3240</v>
      </c>
      <c r="B2113" t="s">
        <v>3157</v>
      </c>
      <c r="C2113">
        <v>2098</v>
      </c>
      <c r="D2113" t="str">
        <f>+VLOOKUP(C2113,Param!K:L,2,FALSE)</f>
        <v>CHOMETTE</v>
      </c>
      <c r="E2113" t="s">
        <v>3241</v>
      </c>
      <c r="F2113" t="s">
        <v>28</v>
      </c>
      <c r="G2113" t="s">
        <v>29</v>
      </c>
      <c r="H2113" s="5">
        <v>434.69</v>
      </c>
      <c r="I2113" s="5">
        <v>434.69099999999997</v>
      </c>
      <c r="J2113" s="5">
        <v>-9.9999999997635292E-4</v>
      </c>
      <c r="K2113" s="5">
        <v>434.69</v>
      </c>
      <c r="L2113" s="5">
        <v>0</v>
      </c>
      <c r="M2113" t="str">
        <f>IF(ISERROR(VLOOKUP(A2113,'[1]Ecart validé'!$A:$A,1,FALSE)),Z2113,"Ecart Validé")</f>
        <v>valid</v>
      </c>
      <c r="R2113" t="s">
        <v>30</v>
      </c>
      <c r="X2113"/>
      <c r="Y2113"/>
      <c r="Z2113" t="s">
        <v>31</v>
      </c>
    </row>
    <row r="2114" spans="1:26" x14ac:dyDescent="0.3">
      <c r="A2114" t="s">
        <v>3242</v>
      </c>
      <c r="B2114" t="s">
        <v>3157</v>
      </c>
      <c r="C2114">
        <v>2098</v>
      </c>
      <c r="D2114" t="str">
        <f>+VLOOKUP(C2114,Param!K:L,2,FALSE)</f>
        <v>CHOMETTE</v>
      </c>
      <c r="E2114" t="s">
        <v>3241</v>
      </c>
      <c r="F2114" t="s">
        <v>33</v>
      </c>
      <c r="G2114" t="s">
        <v>29</v>
      </c>
      <c r="H2114" s="5">
        <v>7.45</v>
      </c>
      <c r="I2114" s="5">
        <v>7.45</v>
      </c>
      <c r="J2114" s="5">
        <v>0</v>
      </c>
      <c r="K2114" s="5">
        <v>7.45</v>
      </c>
      <c r="L2114" s="5">
        <v>0</v>
      </c>
      <c r="M2114" t="str">
        <f>IF(ISERROR(VLOOKUP(A2114,'[1]Ecart validé'!$A:$A,1,FALSE)),Z2114,"Ecart Validé")</f>
        <v>valid</v>
      </c>
      <c r="R2114" t="s">
        <v>30</v>
      </c>
      <c r="X2114"/>
      <c r="Y2114"/>
      <c r="Z2114" t="s">
        <v>31</v>
      </c>
    </row>
    <row r="2115" spans="1:26" x14ac:dyDescent="0.3">
      <c r="A2115" t="s">
        <v>3243</v>
      </c>
      <c r="B2115" t="s">
        <v>3157</v>
      </c>
      <c r="C2115">
        <v>2098</v>
      </c>
      <c r="D2115" t="str">
        <f>+VLOOKUP(C2115,Param!K:L,2,FALSE)</f>
        <v>CHOMETTE</v>
      </c>
      <c r="E2115" t="s">
        <v>3241</v>
      </c>
      <c r="F2115" t="s">
        <v>35</v>
      </c>
      <c r="G2115" t="s">
        <v>29</v>
      </c>
      <c r="H2115" s="5">
        <v>128.6</v>
      </c>
      <c r="I2115" s="5">
        <v>128.6</v>
      </c>
      <c r="J2115" s="5">
        <v>0</v>
      </c>
      <c r="K2115" s="5">
        <v>128.6</v>
      </c>
      <c r="L2115" s="5">
        <v>0</v>
      </c>
      <c r="M2115" t="str">
        <f>IF(ISERROR(VLOOKUP(A2115,'[1]Ecart validé'!$A:$A,1,FALSE)),Z2115,"Ecart Validé")</f>
        <v>valid</v>
      </c>
      <c r="R2115" t="s">
        <v>30</v>
      </c>
      <c r="X2115"/>
      <c r="Y2115"/>
      <c r="Z2115" t="s">
        <v>31</v>
      </c>
    </row>
    <row r="2116" spans="1:26" x14ac:dyDescent="0.3">
      <c r="A2116" t="s">
        <v>3244</v>
      </c>
      <c r="B2116" t="s">
        <v>3157</v>
      </c>
      <c r="C2116">
        <v>2098</v>
      </c>
      <c r="D2116" t="str">
        <f>+VLOOKUP(C2116,Param!K:L,2,FALSE)</f>
        <v>CHOMETTE</v>
      </c>
      <c r="E2116" t="s">
        <v>3241</v>
      </c>
      <c r="F2116" t="s">
        <v>37</v>
      </c>
      <c r="G2116" t="s">
        <v>29</v>
      </c>
      <c r="H2116" s="5">
        <v>84.95</v>
      </c>
      <c r="I2116" s="5">
        <v>84.95</v>
      </c>
      <c r="J2116" s="5">
        <v>0</v>
      </c>
      <c r="K2116" s="5">
        <v>84.95</v>
      </c>
      <c r="L2116" s="5">
        <v>0</v>
      </c>
      <c r="M2116" t="str">
        <f>IF(ISERROR(VLOOKUP(A2116,'[1]Ecart validé'!$A:$A,1,FALSE)),Z2116,"Ecart Validé")</f>
        <v>valid</v>
      </c>
      <c r="R2116" t="s">
        <v>30</v>
      </c>
      <c r="X2116"/>
      <c r="Y2116"/>
      <c r="Z2116" t="s">
        <v>31</v>
      </c>
    </row>
    <row r="2117" spans="1:26" x14ac:dyDescent="0.3">
      <c r="A2117" t="s">
        <v>3245</v>
      </c>
      <c r="B2117" t="s">
        <v>3157</v>
      </c>
      <c r="C2117">
        <v>2098</v>
      </c>
      <c r="D2117" t="str">
        <f>+VLOOKUP(C2117,Param!K:L,2,FALSE)</f>
        <v>CHOMETTE</v>
      </c>
      <c r="E2117" t="s">
        <v>3246</v>
      </c>
      <c r="F2117" t="s">
        <v>51</v>
      </c>
      <c r="G2117" t="s">
        <v>29</v>
      </c>
      <c r="H2117" s="5">
        <v>126068.44</v>
      </c>
      <c r="I2117" s="5">
        <v>126068.44319999999</v>
      </c>
      <c r="J2117" s="5">
        <v>-3.1999999919207702E-3</v>
      </c>
      <c r="K2117" s="5">
        <v>126068.44</v>
      </c>
      <c r="L2117" s="5">
        <v>0</v>
      </c>
      <c r="M2117" t="str">
        <f>IF(ISERROR(VLOOKUP(A2117,'[1]Ecart validé'!$A:$A,1,FALSE)),Z2117,"Ecart Validé")</f>
        <v>valid</v>
      </c>
      <c r="R2117" t="s">
        <v>30</v>
      </c>
      <c r="X2117"/>
      <c r="Y2117"/>
      <c r="Z2117" t="s">
        <v>31</v>
      </c>
    </row>
    <row r="2118" spans="1:26" x14ac:dyDescent="0.3">
      <c r="A2118" t="s">
        <v>3247</v>
      </c>
      <c r="B2118" t="s">
        <v>3157</v>
      </c>
      <c r="C2118">
        <v>2270</v>
      </c>
      <c r="D2118" t="str">
        <f>+VLOOKUP(C2118,Param!K:L,2,FALSE)</f>
        <v>VILLEROY ET BOCH AG</v>
      </c>
      <c r="E2118">
        <v>29314034</v>
      </c>
      <c r="F2118" t="s">
        <v>28</v>
      </c>
      <c r="G2118" t="s">
        <v>29</v>
      </c>
      <c r="H2118" s="5">
        <v>703.49</v>
      </c>
      <c r="I2118" s="5">
        <v>703.48810000000003</v>
      </c>
      <c r="J2118" s="5">
        <v>1.8999999999778001E-3</v>
      </c>
      <c r="K2118" s="5">
        <v>703.49</v>
      </c>
      <c r="L2118" s="5">
        <v>0</v>
      </c>
      <c r="M2118" t="str">
        <f>IF(ISERROR(VLOOKUP(A2118,'[1]Ecart validé'!$A:$A,1,FALSE)),Z2118,"Ecart Validé")</f>
        <v>valid</v>
      </c>
      <c r="R2118" t="s">
        <v>30</v>
      </c>
      <c r="X2118"/>
      <c r="Y2118"/>
      <c r="Z2118" t="s">
        <v>31</v>
      </c>
    </row>
    <row r="2119" spans="1:26" x14ac:dyDescent="0.3">
      <c r="A2119" t="s">
        <v>3248</v>
      </c>
      <c r="B2119" t="s">
        <v>3157</v>
      </c>
      <c r="C2119">
        <v>2270</v>
      </c>
      <c r="D2119" t="str">
        <f>+VLOOKUP(C2119,Param!K:L,2,FALSE)</f>
        <v>VILLEROY ET BOCH AG</v>
      </c>
      <c r="E2119">
        <v>29314034</v>
      </c>
      <c r="F2119" t="s">
        <v>35</v>
      </c>
      <c r="G2119" t="s">
        <v>29</v>
      </c>
      <c r="H2119" s="5">
        <v>375.3</v>
      </c>
      <c r="I2119" s="5">
        <v>375.30009999999999</v>
      </c>
      <c r="J2119" s="5">
        <v>-9.9999999974897906E-5</v>
      </c>
      <c r="K2119" s="5">
        <v>375.3</v>
      </c>
      <c r="L2119" s="5">
        <v>0</v>
      </c>
      <c r="M2119" t="str">
        <f>IF(ISERROR(VLOOKUP(A2119,'[1]Ecart validé'!$A:$A,1,FALSE)),Z2119,"Ecart Validé")</f>
        <v>valid</v>
      </c>
      <c r="R2119" t="s">
        <v>30</v>
      </c>
      <c r="X2119"/>
      <c r="Y2119"/>
      <c r="Z2119" t="s">
        <v>31</v>
      </c>
    </row>
    <row r="2120" spans="1:26" x14ac:dyDescent="0.3">
      <c r="A2120" t="s">
        <v>3249</v>
      </c>
      <c r="B2120" t="s">
        <v>3157</v>
      </c>
      <c r="C2120">
        <v>2270</v>
      </c>
      <c r="D2120" t="str">
        <f>+VLOOKUP(C2120,Param!K:L,2,FALSE)</f>
        <v>VILLEROY ET BOCH AG</v>
      </c>
      <c r="E2120">
        <v>29314034</v>
      </c>
      <c r="F2120" t="s">
        <v>37</v>
      </c>
      <c r="G2120" t="s">
        <v>29</v>
      </c>
      <c r="H2120" s="5">
        <v>238.84</v>
      </c>
      <c r="I2120" s="5">
        <v>238.8442</v>
      </c>
      <c r="J2120" s="5">
        <v>-4.1999999999973101E-3</v>
      </c>
      <c r="K2120" s="5">
        <v>238.84</v>
      </c>
      <c r="L2120" s="5">
        <v>0</v>
      </c>
      <c r="M2120" t="str">
        <f>IF(ISERROR(VLOOKUP(A2120,'[1]Ecart validé'!$A:$A,1,FALSE)),Z2120,"Ecart Validé")</f>
        <v>valid</v>
      </c>
      <c r="R2120" t="s">
        <v>30</v>
      </c>
      <c r="X2120"/>
      <c r="Y2120"/>
      <c r="Z2120" t="s">
        <v>31</v>
      </c>
    </row>
    <row r="2121" spans="1:26" x14ac:dyDescent="0.3">
      <c r="A2121" t="s">
        <v>3250</v>
      </c>
      <c r="B2121" t="s">
        <v>3157</v>
      </c>
      <c r="C2121">
        <v>2298</v>
      </c>
      <c r="D2121" t="str">
        <f>+VLOOKUP(C2121,Param!K:L,2,FALSE)</f>
        <v>RICHARDSON</v>
      </c>
      <c r="E2121">
        <v>2191505877</v>
      </c>
      <c r="F2121" t="s">
        <v>28</v>
      </c>
      <c r="G2121" t="s">
        <v>29</v>
      </c>
      <c r="H2121" s="5">
        <v>2534.9499999999998</v>
      </c>
      <c r="I2121" s="5">
        <v>2534.9520000000002</v>
      </c>
      <c r="J2121" s="5">
        <v>-2.0000000004074502E-3</v>
      </c>
      <c r="K2121" s="5">
        <v>2534.9499999999998</v>
      </c>
      <c r="L2121" s="5">
        <v>0</v>
      </c>
      <c r="M2121" t="str">
        <f>IF(ISERROR(VLOOKUP(A2121,'[1]Ecart validé'!$A:$A,1,FALSE)),Z2121,"Ecart Validé")</f>
        <v>valid</v>
      </c>
      <c r="R2121" t="s">
        <v>30</v>
      </c>
      <c r="X2121"/>
      <c r="Y2121"/>
      <c r="Z2121" t="s">
        <v>31</v>
      </c>
    </row>
    <row r="2122" spans="1:26" x14ac:dyDescent="0.3">
      <c r="A2122" t="s">
        <v>3251</v>
      </c>
      <c r="B2122" t="s">
        <v>3157</v>
      </c>
      <c r="C2122">
        <v>2298</v>
      </c>
      <c r="D2122" t="str">
        <f>+VLOOKUP(C2122,Param!K:L,2,FALSE)</f>
        <v>RICHARDSON</v>
      </c>
      <c r="E2122">
        <v>2191505877</v>
      </c>
      <c r="F2122" t="s">
        <v>33</v>
      </c>
      <c r="G2122" t="s">
        <v>29</v>
      </c>
      <c r="H2122" s="5">
        <v>8160.96</v>
      </c>
      <c r="I2122" s="5">
        <v>8160.9575999999997</v>
      </c>
      <c r="J2122" s="5">
        <v>2.4000000003070402E-3</v>
      </c>
      <c r="K2122" s="5">
        <v>8160.96</v>
      </c>
      <c r="L2122" s="5">
        <v>0</v>
      </c>
      <c r="M2122" t="str">
        <f>IF(ISERROR(VLOOKUP(A2122,'[1]Ecart validé'!$A:$A,1,FALSE)),Z2122,"Ecart Validé")</f>
        <v>valid</v>
      </c>
      <c r="R2122" t="s">
        <v>30</v>
      </c>
      <c r="X2122"/>
      <c r="Y2122"/>
      <c r="Z2122" t="s">
        <v>31</v>
      </c>
    </row>
    <row r="2123" spans="1:26" x14ac:dyDescent="0.3">
      <c r="A2123" t="s">
        <v>3252</v>
      </c>
      <c r="B2123" t="s">
        <v>3157</v>
      </c>
      <c r="C2123">
        <v>2298</v>
      </c>
      <c r="D2123" t="str">
        <f>+VLOOKUP(C2123,Param!K:L,2,FALSE)</f>
        <v>RICHARDSON</v>
      </c>
      <c r="E2123">
        <v>2191505877</v>
      </c>
      <c r="F2123" t="s">
        <v>35</v>
      </c>
      <c r="G2123" t="s">
        <v>29</v>
      </c>
      <c r="H2123" s="5">
        <v>2570.6</v>
      </c>
      <c r="I2123" s="5">
        <v>2570.5967999999998</v>
      </c>
      <c r="J2123" s="5">
        <v>3.2000000001062199E-3</v>
      </c>
      <c r="K2123" s="5">
        <v>2570.6</v>
      </c>
      <c r="L2123" s="5">
        <v>0</v>
      </c>
      <c r="M2123" t="str">
        <f>IF(ISERROR(VLOOKUP(A2123,'[1]Ecart validé'!$A:$A,1,FALSE)),Z2123,"Ecart Validé")</f>
        <v>valid</v>
      </c>
      <c r="R2123" t="s">
        <v>30</v>
      </c>
      <c r="X2123"/>
      <c r="Y2123"/>
      <c r="Z2123" t="s">
        <v>31</v>
      </c>
    </row>
    <row r="2124" spans="1:26" x14ac:dyDescent="0.3">
      <c r="A2124" t="s">
        <v>3253</v>
      </c>
      <c r="B2124" t="s">
        <v>3157</v>
      </c>
      <c r="C2124">
        <v>2298</v>
      </c>
      <c r="D2124" t="str">
        <f>+VLOOKUP(C2124,Param!K:L,2,FALSE)</f>
        <v>RICHARDSON</v>
      </c>
      <c r="E2124">
        <v>2191505877</v>
      </c>
      <c r="F2124" t="s">
        <v>37</v>
      </c>
      <c r="G2124" t="s">
        <v>29</v>
      </c>
      <c r="H2124" s="5">
        <v>809.06</v>
      </c>
      <c r="I2124" s="5">
        <v>809.05920000000003</v>
      </c>
      <c r="J2124" s="5">
        <v>7.9999999991286997E-4</v>
      </c>
      <c r="K2124" s="5">
        <v>809.06</v>
      </c>
      <c r="L2124" s="5">
        <v>0</v>
      </c>
      <c r="M2124" t="str">
        <f>IF(ISERROR(VLOOKUP(A2124,'[1]Ecart validé'!$A:$A,1,FALSE)),Z2124,"Ecart Validé")</f>
        <v>valid</v>
      </c>
      <c r="R2124" t="s">
        <v>30</v>
      </c>
      <c r="X2124"/>
      <c r="Y2124"/>
      <c r="Z2124" t="s">
        <v>31</v>
      </c>
    </row>
    <row r="2125" spans="1:26" x14ac:dyDescent="0.3">
      <c r="A2125" t="s">
        <v>3254</v>
      </c>
      <c r="B2125" t="s">
        <v>3157</v>
      </c>
      <c r="C2125">
        <v>2333</v>
      </c>
      <c r="D2125" t="str">
        <f>+VLOOKUP(C2125,Param!K:L,2,FALSE)</f>
        <v>O.D.F. OFFICE DU FONCTIONNEL</v>
      </c>
      <c r="E2125">
        <v>320101</v>
      </c>
      <c r="F2125" t="s">
        <v>28</v>
      </c>
      <c r="G2125" t="s">
        <v>29</v>
      </c>
      <c r="H2125" s="5">
        <v>13701.95</v>
      </c>
      <c r="I2125" s="5">
        <v>13701.943600000001</v>
      </c>
      <c r="J2125" s="5">
        <v>6.4000000002124502E-3</v>
      </c>
      <c r="K2125" s="5">
        <v>13701.95</v>
      </c>
      <c r="L2125" s="5">
        <v>0</v>
      </c>
      <c r="M2125" t="str">
        <f>IF(ISERROR(VLOOKUP(A2125,'[1]Ecart validé'!$A:$A,1,FALSE)),Z2125,"Ecart Validé")</f>
        <v>valid</v>
      </c>
      <c r="R2125" t="s">
        <v>30</v>
      </c>
      <c r="X2125"/>
      <c r="Y2125"/>
      <c r="Z2125" t="s">
        <v>31</v>
      </c>
    </row>
    <row r="2126" spans="1:26" x14ac:dyDescent="0.3">
      <c r="A2126" t="s">
        <v>3255</v>
      </c>
      <c r="B2126" t="s">
        <v>3157</v>
      </c>
      <c r="C2126">
        <v>2333</v>
      </c>
      <c r="D2126" t="str">
        <f>+VLOOKUP(C2126,Param!K:L,2,FALSE)</f>
        <v>O.D.F. OFFICE DU FONCTIONNEL</v>
      </c>
      <c r="E2126">
        <v>320101</v>
      </c>
      <c r="F2126" t="s">
        <v>33</v>
      </c>
      <c r="G2126" t="s">
        <v>29</v>
      </c>
      <c r="H2126" s="5">
        <v>15356.76</v>
      </c>
      <c r="I2126" s="5">
        <v>15356.7618</v>
      </c>
      <c r="J2126" s="5">
        <v>-1.8000000000029099E-3</v>
      </c>
      <c r="K2126" s="5">
        <v>15356.76</v>
      </c>
      <c r="L2126" s="5">
        <v>0</v>
      </c>
      <c r="M2126" t="str">
        <f>IF(ISERROR(VLOOKUP(A2126,'[1]Ecart validé'!$A:$A,1,FALSE)),Z2126,"Ecart Validé")</f>
        <v>valid</v>
      </c>
      <c r="R2126" t="s">
        <v>30</v>
      </c>
      <c r="X2126"/>
      <c r="Y2126"/>
      <c r="Z2126" t="s">
        <v>31</v>
      </c>
    </row>
    <row r="2127" spans="1:26" x14ac:dyDescent="0.3">
      <c r="A2127" t="s">
        <v>3256</v>
      </c>
      <c r="B2127" t="s">
        <v>3157</v>
      </c>
      <c r="C2127">
        <v>2333</v>
      </c>
      <c r="D2127" t="str">
        <f>+VLOOKUP(C2127,Param!K:L,2,FALSE)</f>
        <v>O.D.F. OFFICE DU FONCTIONNEL</v>
      </c>
      <c r="E2127">
        <v>320101</v>
      </c>
      <c r="F2127" t="s">
        <v>35</v>
      </c>
      <c r="G2127" t="s">
        <v>29</v>
      </c>
      <c r="H2127" s="5">
        <v>5690.04</v>
      </c>
      <c r="I2127" s="5">
        <v>5690.0394999999999</v>
      </c>
      <c r="J2127" s="5">
        <v>5.0000000010186297E-4</v>
      </c>
      <c r="K2127" s="5">
        <v>5690.04</v>
      </c>
      <c r="L2127" s="5">
        <v>0</v>
      </c>
      <c r="M2127" t="str">
        <f>IF(ISERROR(VLOOKUP(A2127,'[1]Ecart validé'!$A:$A,1,FALSE)),Z2127,"Ecart Validé")</f>
        <v>valid</v>
      </c>
      <c r="R2127" t="s">
        <v>30</v>
      </c>
      <c r="X2127"/>
      <c r="Y2127"/>
      <c r="Z2127" t="s">
        <v>31</v>
      </c>
    </row>
    <row r="2128" spans="1:26" x14ac:dyDescent="0.3">
      <c r="A2128" t="s">
        <v>3257</v>
      </c>
      <c r="B2128" t="s">
        <v>3157</v>
      </c>
      <c r="C2128">
        <v>2333</v>
      </c>
      <c r="D2128" t="str">
        <f>+VLOOKUP(C2128,Param!K:L,2,FALSE)</f>
        <v>O.D.F. OFFICE DU FONCTIONNEL</v>
      </c>
      <c r="E2128">
        <v>320101</v>
      </c>
      <c r="F2128" t="s">
        <v>37</v>
      </c>
      <c r="G2128" t="s">
        <v>29</v>
      </c>
      <c r="H2128" s="5">
        <v>10569.2</v>
      </c>
      <c r="I2128" s="5">
        <v>10569.199199999999</v>
      </c>
      <c r="J2128" s="5">
        <v>8.0000000161817297E-4</v>
      </c>
      <c r="K2128" s="5">
        <v>10569.2</v>
      </c>
      <c r="L2128" s="5">
        <v>0</v>
      </c>
      <c r="M2128" t="str">
        <f>IF(ISERROR(VLOOKUP(A2128,'[1]Ecart validé'!$A:$A,1,FALSE)),Z2128,"Ecart Validé")</f>
        <v>valid</v>
      </c>
      <c r="R2128" t="s">
        <v>30</v>
      </c>
      <c r="X2128"/>
      <c r="Y2128"/>
      <c r="Z2128" t="s">
        <v>31</v>
      </c>
    </row>
    <row r="2129" spans="1:26" x14ac:dyDescent="0.3">
      <c r="A2129" t="s">
        <v>3258</v>
      </c>
      <c r="B2129" t="s">
        <v>3157</v>
      </c>
      <c r="C2129">
        <v>2391</v>
      </c>
      <c r="D2129" t="str">
        <f>+VLOOKUP(C2129,Param!K:L,2,FALSE)</f>
        <v>SOPEDI</v>
      </c>
      <c r="E2129">
        <v>2110481485</v>
      </c>
      <c r="F2129" t="s">
        <v>28</v>
      </c>
      <c r="G2129" t="s">
        <v>29</v>
      </c>
      <c r="H2129" s="5">
        <v>2769.55</v>
      </c>
      <c r="I2129" s="5">
        <v>2769.5509999999999</v>
      </c>
      <c r="J2129" s="5">
        <v>-9.9999999974897903E-4</v>
      </c>
      <c r="K2129" s="5">
        <v>2769.55</v>
      </c>
      <c r="L2129" s="5">
        <v>0</v>
      </c>
      <c r="M2129" t="str">
        <f>IF(ISERROR(VLOOKUP(A2129,'[1]Ecart validé'!$A:$A,1,FALSE)),Z2129,"Ecart Validé")</f>
        <v>valid</v>
      </c>
      <c r="R2129" t="s">
        <v>30</v>
      </c>
      <c r="X2129"/>
      <c r="Y2129"/>
      <c r="Z2129" t="s">
        <v>31</v>
      </c>
    </row>
    <row r="2130" spans="1:26" x14ac:dyDescent="0.3">
      <c r="A2130" t="s">
        <v>3259</v>
      </c>
      <c r="B2130" t="s">
        <v>3157</v>
      </c>
      <c r="C2130">
        <v>2391</v>
      </c>
      <c r="D2130" t="str">
        <f>+VLOOKUP(C2130,Param!K:L,2,FALSE)</f>
        <v>SOPEDI</v>
      </c>
      <c r="E2130">
        <v>2110481485</v>
      </c>
      <c r="F2130" t="s">
        <v>33</v>
      </c>
      <c r="G2130" t="s">
        <v>29</v>
      </c>
      <c r="H2130" s="5">
        <v>4831.43</v>
      </c>
      <c r="I2130" s="5">
        <v>4831.4250000000002</v>
      </c>
      <c r="J2130" s="5">
        <v>5.0000000001091298E-3</v>
      </c>
      <c r="K2130" s="5">
        <v>4831.43</v>
      </c>
      <c r="L2130" s="5">
        <v>0</v>
      </c>
      <c r="M2130" t="str">
        <f>IF(ISERROR(VLOOKUP(A2130,'[1]Ecart validé'!$A:$A,1,FALSE)),Z2130,"Ecart Validé")</f>
        <v>valid</v>
      </c>
      <c r="R2130" t="s">
        <v>30</v>
      </c>
      <c r="X2130"/>
      <c r="Y2130"/>
      <c r="Z2130" t="s">
        <v>31</v>
      </c>
    </row>
    <row r="2131" spans="1:26" x14ac:dyDescent="0.3">
      <c r="A2131" t="s">
        <v>3260</v>
      </c>
      <c r="B2131" t="s">
        <v>3157</v>
      </c>
      <c r="C2131">
        <v>2391</v>
      </c>
      <c r="D2131" t="str">
        <f>+VLOOKUP(C2131,Param!K:L,2,FALSE)</f>
        <v>SOPEDI</v>
      </c>
      <c r="E2131">
        <v>2110481485</v>
      </c>
      <c r="F2131" t="s">
        <v>35</v>
      </c>
      <c r="G2131" t="s">
        <v>29</v>
      </c>
      <c r="H2131" s="5">
        <v>1756.58</v>
      </c>
      <c r="I2131" s="5">
        <v>1756.576</v>
      </c>
      <c r="J2131" s="5">
        <v>3.9999999999054099E-3</v>
      </c>
      <c r="K2131" s="5">
        <v>1756.58</v>
      </c>
      <c r="L2131" s="5">
        <v>0</v>
      </c>
      <c r="M2131" t="str">
        <f>IF(ISERROR(VLOOKUP(A2131,'[1]Ecart validé'!$A:$A,1,FALSE)),Z2131,"Ecart Validé")</f>
        <v>valid</v>
      </c>
      <c r="R2131" t="s">
        <v>30</v>
      </c>
      <c r="X2131"/>
      <c r="Y2131"/>
      <c r="Z2131" t="s">
        <v>31</v>
      </c>
    </row>
    <row r="2132" spans="1:26" x14ac:dyDescent="0.3">
      <c r="A2132" t="s">
        <v>3261</v>
      </c>
      <c r="B2132" t="s">
        <v>3157</v>
      </c>
      <c r="C2132">
        <v>2391</v>
      </c>
      <c r="D2132" t="str">
        <f>+VLOOKUP(C2132,Param!K:L,2,FALSE)</f>
        <v>SOPEDI</v>
      </c>
      <c r="E2132">
        <v>2110481485</v>
      </c>
      <c r="F2132" t="s">
        <v>37</v>
      </c>
      <c r="G2132" t="s">
        <v>29</v>
      </c>
      <c r="H2132" s="5">
        <v>5435.26</v>
      </c>
      <c r="I2132" s="5">
        <v>5435.2579999999998</v>
      </c>
      <c r="J2132" s="5">
        <v>2.0000000004074502E-3</v>
      </c>
      <c r="K2132" s="5">
        <v>5435.26</v>
      </c>
      <c r="L2132" s="5">
        <v>0</v>
      </c>
      <c r="M2132" t="str">
        <f>IF(ISERROR(VLOOKUP(A2132,'[1]Ecart validé'!$A:$A,1,FALSE)),Z2132,"Ecart Validé")</f>
        <v>valid</v>
      </c>
      <c r="R2132" t="s">
        <v>30</v>
      </c>
      <c r="X2132"/>
      <c r="Y2132"/>
      <c r="Z2132" t="s">
        <v>31</v>
      </c>
    </row>
    <row r="2133" spans="1:26" x14ac:dyDescent="0.3">
      <c r="A2133" t="s">
        <v>3262</v>
      </c>
      <c r="B2133" t="s">
        <v>3157</v>
      </c>
      <c r="C2133">
        <v>2660</v>
      </c>
      <c r="D2133" t="str">
        <f>+VLOOKUP(C2133,Param!K:L,2,FALSE)</f>
        <v>SEMIOS (ex INSIGNIS)</v>
      </c>
      <c r="E2133">
        <v>787654</v>
      </c>
      <c r="F2133" t="s">
        <v>28</v>
      </c>
      <c r="G2133" t="s">
        <v>29</v>
      </c>
      <c r="H2133" s="5">
        <v>6973.98</v>
      </c>
      <c r="I2133" s="5">
        <v>6973.98</v>
      </c>
      <c r="J2133" s="5">
        <v>0</v>
      </c>
      <c r="K2133" s="5">
        <v>6973.98</v>
      </c>
      <c r="L2133" s="5">
        <v>0</v>
      </c>
      <c r="M2133" t="str">
        <f>IF(ISERROR(VLOOKUP(A2133,'[1]Ecart validé'!$A:$A,1,FALSE)),Z2133,"Ecart Validé")</f>
        <v>valid</v>
      </c>
      <c r="R2133" t="s">
        <v>30</v>
      </c>
      <c r="X2133"/>
      <c r="Y2133"/>
      <c r="Z2133" t="s">
        <v>31</v>
      </c>
    </row>
    <row r="2134" spans="1:26" x14ac:dyDescent="0.3">
      <c r="A2134" t="s">
        <v>3263</v>
      </c>
      <c r="B2134" t="s">
        <v>3157</v>
      </c>
      <c r="C2134">
        <v>2660</v>
      </c>
      <c r="D2134" t="str">
        <f>+VLOOKUP(C2134,Param!K:L,2,FALSE)</f>
        <v>SEMIOS (ex INSIGNIS)</v>
      </c>
      <c r="E2134">
        <v>787654</v>
      </c>
      <c r="F2134" t="s">
        <v>33</v>
      </c>
      <c r="G2134" t="s">
        <v>29</v>
      </c>
      <c r="H2134" s="5">
        <v>4577.82</v>
      </c>
      <c r="I2134" s="5">
        <v>4577.82</v>
      </c>
      <c r="J2134" s="5">
        <v>0</v>
      </c>
      <c r="K2134" s="5">
        <v>4577.82</v>
      </c>
      <c r="L2134" s="5">
        <v>0</v>
      </c>
      <c r="M2134" t="str">
        <f>IF(ISERROR(VLOOKUP(A2134,'[1]Ecart validé'!$A:$A,1,FALSE)),Z2134,"Ecart Validé")</f>
        <v>valid</v>
      </c>
      <c r="R2134" t="s">
        <v>30</v>
      </c>
      <c r="X2134"/>
      <c r="Y2134"/>
      <c r="Z2134" t="s">
        <v>31</v>
      </c>
    </row>
    <row r="2135" spans="1:26" x14ac:dyDescent="0.3">
      <c r="A2135" t="s">
        <v>3264</v>
      </c>
      <c r="B2135" t="s">
        <v>3157</v>
      </c>
      <c r="C2135">
        <v>2660</v>
      </c>
      <c r="D2135" t="str">
        <f>+VLOOKUP(C2135,Param!K:L,2,FALSE)</f>
        <v>SEMIOS (ex INSIGNIS)</v>
      </c>
      <c r="E2135">
        <v>787654</v>
      </c>
      <c r="F2135" t="s">
        <v>35</v>
      </c>
      <c r="G2135" t="s">
        <v>29</v>
      </c>
      <c r="H2135" s="5">
        <v>9050.4599999999991</v>
      </c>
      <c r="I2135" s="5">
        <v>9050.4599999999991</v>
      </c>
      <c r="J2135" s="5">
        <v>0</v>
      </c>
      <c r="K2135" s="5">
        <v>9050.4599999999991</v>
      </c>
      <c r="L2135" s="5">
        <v>0</v>
      </c>
      <c r="M2135" t="str">
        <f>IF(ISERROR(VLOOKUP(A2135,'[1]Ecart validé'!$A:$A,1,FALSE)),Z2135,"Ecart Validé")</f>
        <v>valid</v>
      </c>
      <c r="R2135" t="s">
        <v>30</v>
      </c>
      <c r="X2135"/>
      <c r="Y2135"/>
      <c r="Z2135" t="s">
        <v>31</v>
      </c>
    </row>
    <row r="2136" spans="1:26" x14ac:dyDescent="0.3">
      <c r="A2136" t="s">
        <v>3265</v>
      </c>
      <c r="B2136" t="s">
        <v>3157</v>
      </c>
      <c r="C2136">
        <v>2660</v>
      </c>
      <c r="D2136" t="str">
        <f>+VLOOKUP(C2136,Param!K:L,2,FALSE)</f>
        <v>SEMIOS (ex INSIGNIS)</v>
      </c>
      <c r="E2136">
        <v>787654</v>
      </c>
      <c r="F2136" t="s">
        <v>37</v>
      </c>
      <c r="G2136" t="s">
        <v>29</v>
      </c>
      <c r="H2136" s="5">
        <v>6309.3</v>
      </c>
      <c r="I2136" s="5">
        <v>6309.3</v>
      </c>
      <c r="J2136" s="5">
        <v>0</v>
      </c>
      <c r="K2136" s="5">
        <v>6309.3</v>
      </c>
      <c r="L2136" s="5">
        <v>0</v>
      </c>
      <c r="M2136" t="str">
        <f>IF(ISERROR(VLOOKUP(A2136,'[1]Ecart validé'!$A:$A,1,FALSE)),Z2136,"Ecart Validé")</f>
        <v>valid</v>
      </c>
      <c r="R2136" t="s">
        <v>30</v>
      </c>
      <c r="S2136" t="s">
        <v>60</v>
      </c>
      <c r="X2136"/>
      <c r="Y2136"/>
      <c r="Z2136" t="s">
        <v>31</v>
      </c>
    </row>
    <row r="2137" spans="1:26" x14ac:dyDescent="0.3">
      <c r="A2137" t="s">
        <v>3266</v>
      </c>
      <c r="B2137" t="s">
        <v>3157</v>
      </c>
      <c r="C2137">
        <v>2660</v>
      </c>
      <c r="D2137" t="str">
        <f>+VLOOKUP(C2137,Param!K:L,2,FALSE)</f>
        <v>SEMIOS (ex INSIGNIS)</v>
      </c>
      <c r="E2137">
        <v>2120371765</v>
      </c>
      <c r="F2137" t="s">
        <v>28</v>
      </c>
      <c r="G2137" t="s">
        <v>29</v>
      </c>
      <c r="H2137" s="5">
        <v>201.36</v>
      </c>
      <c r="I2137" s="5">
        <v>201.36</v>
      </c>
      <c r="J2137" s="5">
        <v>0</v>
      </c>
      <c r="K2137" s="5">
        <v>201.36</v>
      </c>
      <c r="L2137" s="5">
        <v>0</v>
      </c>
      <c r="M2137" t="str">
        <f>IF(ISERROR(VLOOKUP(A2137,'[1]Ecart validé'!$A:$A,1,FALSE)),Z2137,"Ecart Validé")</f>
        <v>valid</v>
      </c>
      <c r="R2137" t="s">
        <v>30</v>
      </c>
      <c r="X2137"/>
      <c r="Y2137"/>
      <c r="Z2137" t="s">
        <v>31</v>
      </c>
    </row>
    <row r="2138" spans="1:26" x14ac:dyDescent="0.3">
      <c r="A2138" t="s">
        <v>3267</v>
      </c>
      <c r="B2138" t="s">
        <v>3157</v>
      </c>
      <c r="C2138">
        <v>2660</v>
      </c>
      <c r="D2138" t="str">
        <f>+VLOOKUP(C2138,Param!K:L,2,FALSE)</f>
        <v>SEMIOS (ex INSIGNIS)</v>
      </c>
      <c r="E2138">
        <v>2120371765</v>
      </c>
      <c r="F2138" t="s">
        <v>33</v>
      </c>
      <c r="G2138" t="s">
        <v>29</v>
      </c>
      <c r="H2138" s="5">
        <v>6331.04</v>
      </c>
      <c r="I2138" s="5">
        <v>6331.04</v>
      </c>
      <c r="J2138" s="5">
        <v>0</v>
      </c>
      <c r="K2138" s="5">
        <v>6331.04</v>
      </c>
      <c r="L2138" s="5">
        <v>0</v>
      </c>
      <c r="M2138" t="str">
        <f>IF(ISERROR(VLOOKUP(A2138,'[1]Ecart validé'!$A:$A,1,FALSE)),Z2138,"Ecart Validé")</f>
        <v>valid</v>
      </c>
      <c r="R2138" t="s">
        <v>30</v>
      </c>
      <c r="X2138"/>
      <c r="Y2138"/>
      <c r="Z2138" t="s">
        <v>31</v>
      </c>
    </row>
    <row r="2139" spans="1:26" x14ac:dyDescent="0.3">
      <c r="A2139" t="s">
        <v>3268</v>
      </c>
      <c r="B2139" t="s">
        <v>3157</v>
      </c>
      <c r="C2139">
        <v>2660</v>
      </c>
      <c r="D2139" t="str">
        <f>+VLOOKUP(C2139,Param!K:L,2,FALSE)</f>
        <v>SEMIOS (ex INSIGNIS)</v>
      </c>
      <c r="E2139">
        <v>2120371765</v>
      </c>
      <c r="F2139" t="s">
        <v>37</v>
      </c>
      <c r="G2139" t="s">
        <v>29</v>
      </c>
      <c r="H2139" s="5">
        <v>359.76</v>
      </c>
      <c r="I2139" s="5">
        <v>359.76</v>
      </c>
      <c r="J2139" s="5">
        <v>0</v>
      </c>
      <c r="K2139" s="5">
        <v>359.76</v>
      </c>
      <c r="L2139" s="5">
        <v>0</v>
      </c>
      <c r="M2139" t="str">
        <f>IF(ISERROR(VLOOKUP(A2139,'[1]Ecart validé'!$A:$A,1,FALSE)),Z2139,"Ecart Validé")</f>
        <v>valid</v>
      </c>
      <c r="R2139" t="s">
        <v>30</v>
      </c>
      <c r="X2139"/>
      <c r="Y2139"/>
      <c r="Z2139" t="s">
        <v>31</v>
      </c>
    </row>
    <row r="2140" spans="1:26" x14ac:dyDescent="0.3">
      <c r="A2140" t="s">
        <v>3269</v>
      </c>
      <c r="B2140" t="s">
        <v>3157</v>
      </c>
      <c r="C2140">
        <v>2748</v>
      </c>
      <c r="D2140" t="str">
        <f>+VLOOKUP(C2140,Param!K:L,2,FALSE)</f>
        <v>ACTUS</v>
      </c>
      <c r="E2140">
        <v>2593033</v>
      </c>
      <c r="F2140" t="s">
        <v>28</v>
      </c>
      <c r="G2140" t="s">
        <v>29</v>
      </c>
      <c r="H2140" s="5">
        <v>2025.79</v>
      </c>
      <c r="I2140" s="5">
        <v>2025.7919999999999</v>
      </c>
      <c r="J2140" s="5">
        <v>-1.9999999999527002E-3</v>
      </c>
      <c r="K2140" s="5">
        <v>2025.79</v>
      </c>
      <c r="L2140" s="5">
        <v>0</v>
      </c>
      <c r="M2140" t="str">
        <f>IF(ISERROR(VLOOKUP(A2140,'[1]Ecart validé'!$A:$A,1,FALSE)),Z2140,"Ecart Validé")</f>
        <v>valid</v>
      </c>
      <c r="R2140" t="s">
        <v>30</v>
      </c>
      <c r="X2140"/>
      <c r="Y2140"/>
      <c r="Z2140" t="s">
        <v>31</v>
      </c>
    </row>
    <row r="2141" spans="1:26" x14ac:dyDescent="0.3">
      <c r="A2141" t="s">
        <v>3270</v>
      </c>
      <c r="B2141" t="s">
        <v>3157</v>
      </c>
      <c r="C2141">
        <v>2748</v>
      </c>
      <c r="D2141" t="str">
        <f>+VLOOKUP(C2141,Param!K:L,2,FALSE)</f>
        <v>ACTUS</v>
      </c>
      <c r="E2141">
        <v>2593033</v>
      </c>
      <c r="F2141" t="s">
        <v>33</v>
      </c>
      <c r="G2141" t="s">
        <v>29</v>
      </c>
      <c r="H2141" s="5">
        <v>458.64</v>
      </c>
      <c r="I2141" s="5">
        <v>458.64</v>
      </c>
      <c r="J2141" s="5">
        <v>0</v>
      </c>
      <c r="K2141" s="5">
        <v>458.64</v>
      </c>
      <c r="L2141" s="5">
        <v>0</v>
      </c>
      <c r="M2141" t="str">
        <f>IF(ISERROR(VLOOKUP(A2141,'[1]Ecart validé'!$A:$A,1,FALSE)),Z2141,"Ecart Validé")</f>
        <v>valid</v>
      </c>
      <c r="R2141" t="s">
        <v>30</v>
      </c>
      <c r="X2141"/>
      <c r="Y2141"/>
      <c r="Z2141" t="s">
        <v>31</v>
      </c>
    </row>
    <row r="2142" spans="1:26" x14ac:dyDescent="0.3">
      <c r="A2142" t="s">
        <v>3271</v>
      </c>
      <c r="B2142" t="s">
        <v>3157</v>
      </c>
      <c r="C2142">
        <v>2748</v>
      </c>
      <c r="D2142" t="str">
        <f>+VLOOKUP(C2142,Param!K:L,2,FALSE)</f>
        <v>ACTUS</v>
      </c>
      <c r="E2142">
        <v>2593033</v>
      </c>
      <c r="F2142" t="s">
        <v>35</v>
      </c>
      <c r="G2142" t="s">
        <v>29</v>
      </c>
      <c r="H2142" s="5">
        <v>1035.51</v>
      </c>
      <c r="I2142" s="5">
        <v>1035.5129999999999</v>
      </c>
      <c r="J2142" s="5">
        <v>-2.9999999999290499E-3</v>
      </c>
      <c r="K2142" s="5">
        <v>1035.51</v>
      </c>
      <c r="L2142" s="5">
        <v>0</v>
      </c>
      <c r="M2142" t="str">
        <f>IF(ISERROR(VLOOKUP(A2142,'[1]Ecart validé'!$A:$A,1,FALSE)),Z2142,"Ecart Validé")</f>
        <v>valid</v>
      </c>
      <c r="R2142" t="s">
        <v>30</v>
      </c>
      <c r="X2142"/>
      <c r="Y2142"/>
      <c r="Z2142" t="s">
        <v>31</v>
      </c>
    </row>
    <row r="2143" spans="1:26" x14ac:dyDescent="0.3">
      <c r="A2143" t="s">
        <v>3272</v>
      </c>
      <c r="B2143" t="s">
        <v>3157</v>
      </c>
      <c r="C2143">
        <v>2748</v>
      </c>
      <c r="D2143" t="str">
        <f>+VLOOKUP(C2143,Param!K:L,2,FALSE)</f>
        <v>ACTUS</v>
      </c>
      <c r="E2143">
        <v>2593033</v>
      </c>
      <c r="F2143" t="s">
        <v>37</v>
      </c>
      <c r="G2143" t="s">
        <v>29</v>
      </c>
      <c r="H2143" s="5">
        <v>675.59</v>
      </c>
      <c r="I2143" s="5">
        <v>675.58799999999997</v>
      </c>
      <c r="J2143" s="5">
        <v>2.0000000000663901E-3</v>
      </c>
      <c r="K2143" s="5">
        <v>675.59</v>
      </c>
      <c r="L2143" s="5">
        <v>0</v>
      </c>
      <c r="M2143" t="str">
        <f>IF(ISERROR(VLOOKUP(A2143,'[1]Ecart validé'!$A:$A,1,FALSE)),Z2143,"Ecart Validé")</f>
        <v>valid</v>
      </c>
      <c r="R2143" t="s">
        <v>30</v>
      </c>
      <c r="X2143"/>
      <c r="Y2143"/>
      <c r="Z2143" t="s">
        <v>31</v>
      </c>
    </row>
    <row r="2144" spans="1:26" x14ac:dyDescent="0.3">
      <c r="A2144" t="s">
        <v>3273</v>
      </c>
      <c r="B2144" t="s">
        <v>3157</v>
      </c>
      <c r="C2144">
        <v>2774</v>
      </c>
      <c r="D2144" t="str">
        <f>+VLOOKUP(C2144,Param!K:L,2,FALSE)</f>
        <v>DUMAS PIERRE ET CHRISTIAN SA</v>
      </c>
      <c r="E2144" t="s">
        <v>3274</v>
      </c>
      <c r="F2144" t="s">
        <v>51</v>
      </c>
      <c r="G2144" t="s">
        <v>29</v>
      </c>
      <c r="H2144" s="5">
        <v>2620.7800000000002</v>
      </c>
      <c r="I2144" s="5">
        <v>2620.7844</v>
      </c>
      <c r="J2144" s="5">
        <v>-4.399999999805E-3</v>
      </c>
      <c r="K2144" s="5">
        <v>2620.7800000000002</v>
      </c>
      <c r="L2144" s="5">
        <v>0</v>
      </c>
      <c r="M2144" t="str">
        <f>IF(ISERROR(VLOOKUP(A2144,'[1]Ecart validé'!$A:$A,1,FALSE)),Z2144,"Ecart Validé")</f>
        <v>valid</v>
      </c>
      <c r="R2144" t="s">
        <v>30</v>
      </c>
      <c r="X2144"/>
      <c r="Y2144"/>
      <c r="Z2144" t="s">
        <v>31</v>
      </c>
    </row>
    <row r="2145" spans="1:26" ht="100.8" x14ac:dyDescent="0.3">
      <c r="A2145" t="s">
        <v>3275</v>
      </c>
      <c r="B2145" t="s">
        <v>3157</v>
      </c>
      <c r="C2145">
        <v>3302</v>
      </c>
      <c r="D2145" t="str">
        <f>+VLOOKUP(C2145,Param!K:L,2,FALSE)</f>
        <v>JET'SAC - SPHERE PROFESSIONNEL</v>
      </c>
      <c r="E2145" t="s">
        <v>3276</v>
      </c>
      <c r="F2145" t="s">
        <v>51</v>
      </c>
      <c r="G2145" t="s">
        <v>29</v>
      </c>
      <c r="H2145" s="5">
        <v>161386.23999999999</v>
      </c>
      <c r="I2145" s="5">
        <v>161386.22589999999</v>
      </c>
      <c r="J2145" s="5">
        <v>1.41000000003259E-2</v>
      </c>
      <c r="K2145" s="5">
        <v>161386.23999999999</v>
      </c>
      <c r="L2145" s="5">
        <v>0</v>
      </c>
      <c r="M2145" t="str">
        <f>IF(ISERROR(VLOOKUP(A2145,'[1]Ecart validé'!$A:$A,1,FALSE)),Z2145,"Ecart Validé")</f>
        <v>valid</v>
      </c>
      <c r="R2145" t="s">
        <v>30</v>
      </c>
      <c r="S2145" t="s">
        <v>42</v>
      </c>
      <c r="T2145" t="s">
        <v>257</v>
      </c>
      <c r="U2145" s="13" t="s">
        <v>3277</v>
      </c>
      <c r="V2145" t="s">
        <v>60</v>
      </c>
      <c r="W2145" t="s">
        <v>61</v>
      </c>
      <c r="X2145" t="s">
        <v>62</v>
      </c>
      <c r="Y2145" t="s">
        <v>62</v>
      </c>
      <c r="Z2145" t="s">
        <v>31</v>
      </c>
    </row>
    <row r="2146" spans="1:26" x14ac:dyDescent="0.3">
      <c r="A2146" t="s">
        <v>3278</v>
      </c>
      <c r="B2146" t="s">
        <v>3157</v>
      </c>
      <c r="C2146">
        <v>3434</v>
      </c>
      <c r="D2146" t="str">
        <f>+VLOOKUP(C2146,Param!K:L,2,FALSE)</f>
        <v>ETABLISSEMENT LOUIS DESSAINT</v>
      </c>
      <c r="E2146">
        <v>2588020</v>
      </c>
      <c r="F2146" t="s">
        <v>28</v>
      </c>
      <c r="G2146" t="s">
        <v>29</v>
      </c>
      <c r="H2146" s="5">
        <v>2200.31</v>
      </c>
      <c r="I2146" s="5">
        <v>2200.3065000000001</v>
      </c>
      <c r="J2146" s="5">
        <v>3.49999999980354E-3</v>
      </c>
      <c r="K2146" s="5">
        <v>2200.31</v>
      </c>
      <c r="L2146" s="5">
        <v>0</v>
      </c>
      <c r="M2146" t="str">
        <f>IF(ISERROR(VLOOKUP(A2146,'[1]Ecart validé'!$A:$A,1,FALSE)),Z2146,"Ecart Validé")</f>
        <v>valid</v>
      </c>
      <c r="R2146" t="s">
        <v>30</v>
      </c>
      <c r="X2146"/>
      <c r="Y2146"/>
      <c r="Z2146" t="s">
        <v>31</v>
      </c>
    </row>
    <row r="2147" spans="1:26" x14ac:dyDescent="0.3">
      <c r="A2147" t="s">
        <v>3279</v>
      </c>
      <c r="B2147" t="s">
        <v>3157</v>
      </c>
      <c r="C2147">
        <v>3434</v>
      </c>
      <c r="D2147" t="str">
        <f>+VLOOKUP(C2147,Param!K:L,2,FALSE)</f>
        <v>ETABLISSEMENT LOUIS DESSAINT</v>
      </c>
      <c r="E2147">
        <v>2588020</v>
      </c>
      <c r="F2147" t="s">
        <v>33</v>
      </c>
      <c r="G2147" t="s">
        <v>29</v>
      </c>
      <c r="H2147" s="5">
        <v>212.87</v>
      </c>
      <c r="I2147" s="5">
        <v>212.8725</v>
      </c>
      <c r="J2147" s="5">
        <v>-2.4999999999977202E-3</v>
      </c>
      <c r="K2147" s="5">
        <v>212.87</v>
      </c>
      <c r="L2147" s="5">
        <v>0</v>
      </c>
      <c r="M2147" t="str">
        <f>IF(ISERROR(VLOOKUP(A2147,'[1]Ecart validé'!$A:$A,1,FALSE)),Z2147,"Ecart Validé")</f>
        <v>valid</v>
      </c>
      <c r="R2147" t="s">
        <v>30</v>
      </c>
      <c r="X2147"/>
      <c r="Y2147"/>
      <c r="Z2147" t="s">
        <v>31</v>
      </c>
    </row>
    <row r="2148" spans="1:26" x14ac:dyDescent="0.3">
      <c r="A2148" t="s">
        <v>3280</v>
      </c>
      <c r="B2148" t="s">
        <v>3157</v>
      </c>
      <c r="C2148">
        <v>3434</v>
      </c>
      <c r="D2148" t="str">
        <f>+VLOOKUP(C2148,Param!K:L,2,FALSE)</f>
        <v>ETABLISSEMENT LOUIS DESSAINT</v>
      </c>
      <c r="E2148">
        <v>2588020</v>
      </c>
      <c r="F2148" t="s">
        <v>35</v>
      </c>
      <c r="G2148" t="s">
        <v>29</v>
      </c>
      <c r="H2148" s="5">
        <v>1008.69</v>
      </c>
      <c r="I2148" s="5">
        <v>1008.6885</v>
      </c>
      <c r="J2148" s="5">
        <v>1.50000000007821E-3</v>
      </c>
      <c r="K2148" s="5">
        <v>1008.69</v>
      </c>
      <c r="L2148" s="5">
        <v>0</v>
      </c>
      <c r="M2148" t="str">
        <f>IF(ISERROR(VLOOKUP(A2148,'[1]Ecart validé'!$A:$A,1,FALSE)),Z2148,"Ecart Validé")</f>
        <v>valid</v>
      </c>
      <c r="R2148" t="s">
        <v>30</v>
      </c>
      <c r="X2148"/>
      <c r="Y2148"/>
      <c r="Z2148" t="s">
        <v>31</v>
      </c>
    </row>
    <row r="2149" spans="1:26" x14ac:dyDescent="0.3">
      <c r="A2149" t="s">
        <v>3281</v>
      </c>
      <c r="B2149" t="s">
        <v>3157</v>
      </c>
      <c r="C2149">
        <v>3434</v>
      </c>
      <c r="D2149" t="str">
        <f>+VLOOKUP(C2149,Param!K:L,2,FALSE)</f>
        <v>ETABLISSEMENT LOUIS DESSAINT</v>
      </c>
      <c r="E2149">
        <v>2588020</v>
      </c>
      <c r="F2149" t="s">
        <v>37</v>
      </c>
      <c r="G2149" t="s">
        <v>29</v>
      </c>
      <c r="H2149" s="5">
        <v>843.85</v>
      </c>
      <c r="I2149" s="5">
        <v>843.85</v>
      </c>
      <c r="J2149" s="5">
        <v>0</v>
      </c>
      <c r="K2149" s="5">
        <v>843.85</v>
      </c>
      <c r="L2149" s="5">
        <v>0</v>
      </c>
      <c r="M2149" t="str">
        <f>IF(ISERROR(VLOOKUP(A2149,'[1]Ecart validé'!$A:$A,1,FALSE)),Z2149,"Ecart Validé")</f>
        <v>valid</v>
      </c>
      <c r="R2149" t="s">
        <v>30</v>
      </c>
      <c r="X2149"/>
      <c r="Y2149"/>
      <c r="Z2149" t="s">
        <v>31</v>
      </c>
    </row>
    <row r="2150" spans="1:26" x14ac:dyDescent="0.3">
      <c r="A2150" t="s">
        <v>3282</v>
      </c>
      <c r="B2150" t="s">
        <v>3157</v>
      </c>
      <c r="C2150">
        <v>3606</v>
      </c>
      <c r="D2150" t="str">
        <f>+VLOOKUP(C2150,Param!K:L,2,FALSE)</f>
        <v>TISSAGE MOULINE THILLOT SA</v>
      </c>
      <c r="E2150">
        <v>2130212454</v>
      </c>
      <c r="F2150" t="s">
        <v>28</v>
      </c>
      <c r="G2150" t="s">
        <v>29</v>
      </c>
      <c r="H2150" s="5">
        <v>45435.08</v>
      </c>
      <c r="I2150" s="5">
        <v>45435.076800000003</v>
      </c>
      <c r="J2150" s="5">
        <v>3.1999999991967299E-3</v>
      </c>
      <c r="K2150" s="5">
        <v>45435.08</v>
      </c>
      <c r="L2150" s="5">
        <v>0</v>
      </c>
      <c r="M2150" t="str">
        <f>IF(ISERROR(VLOOKUP(A2150,'[1]Ecart validé'!$A:$A,1,FALSE)),Z2150,"Ecart Validé")</f>
        <v>valid</v>
      </c>
      <c r="R2150" t="s">
        <v>30</v>
      </c>
      <c r="X2150"/>
      <c r="Y2150"/>
      <c r="Z2150" t="s">
        <v>31</v>
      </c>
    </row>
    <row r="2151" spans="1:26" x14ac:dyDescent="0.3">
      <c r="A2151" t="s">
        <v>3283</v>
      </c>
      <c r="B2151" t="s">
        <v>3157</v>
      </c>
      <c r="C2151">
        <v>3606</v>
      </c>
      <c r="D2151" t="str">
        <f>+VLOOKUP(C2151,Param!K:L,2,FALSE)</f>
        <v>TISSAGE MOULINE THILLOT SA</v>
      </c>
      <c r="E2151">
        <v>2130212454</v>
      </c>
      <c r="F2151" t="s">
        <v>33</v>
      </c>
      <c r="G2151" t="s">
        <v>29</v>
      </c>
      <c r="H2151" s="5">
        <v>8129.96</v>
      </c>
      <c r="I2151" s="5">
        <v>8129.9603999999999</v>
      </c>
      <c r="J2151" s="5">
        <v>-3.9999999989959103E-4</v>
      </c>
      <c r="K2151" s="5">
        <v>8129.96</v>
      </c>
      <c r="L2151" s="5">
        <v>0</v>
      </c>
      <c r="M2151" t="str">
        <f>IF(ISERROR(VLOOKUP(A2151,'[1]Ecart validé'!$A:$A,1,FALSE)),Z2151,"Ecart Validé")</f>
        <v>valid</v>
      </c>
      <c r="R2151" t="s">
        <v>30</v>
      </c>
      <c r="X2151"/>
      <c r="Y2151"/>
      <c r="Z2151" t="s">
        <v>31</v>
      </c>
    </row>
    <row r="2152" spans="1:26" x14ac:dyDescent="0.3">
      <c r="A2152" t="s">
        <v>3284</v>
      </c>
      <c r="B2152" t="s">
        <v>3157</v>
      </c>
      <c r="C2152">
        <v>3606</v>
      </c>
      <c r="D2152" t="str">
        <f>+VLOOKUP(C2152,Param!K:L,2,FALSE)</f>
        <v>TISSAGE MOULINE THILLOT SA</v>
      </c>
      <c r="E2152">
        <v>2130212454</v>
      </c>
      <c r="F2152" t="s">
        <v>35</v>
      </c>
      <c r="G2152" t="s">
        <v>29</v>
      </c>
      <c r="H2152" s="5">
        <v>11611.09</v>
      </c>
      <c r="I2152" s="5">
        <v>11611.0905</v>
      </c>
      <c r="J2152" s="5">
        <v>-5.0000000010186297E-4</v>
      </c>
      <c r="K2152" s="5">
        <v>11611.09</v>
      </c>
      <c r="L2152" s="5">
        <v>0</v>
      </c>
      <c r="M2152" t="str">
        <f>IF(ISERROR(VLOOKUP(A2152,'[1]Ecart validé'!$A:$A,1,FALSE)),Z2152,"Ecart Validé")</f>
        <v>valid</v>
      </c>
      <c r="R2152" t="s">
        <v>30</v>
      </c>
      <c r="X2152"/>
      <c r="Y2152"/>
      <c r="Z2152" t="s">
        <v>31</v>
      </c>
    </row>
    <row r="2153" spans="1:26" x14ac:dyDescent="0.3">
      <c r="A2153" t="s">
        <v>3285</v>
      </c>
      <c r="B2153" t="s">
        <v>3157</v>
      </c>
      <c r="C2153">
        <v>3606</v>
      </c>
      <c r="D2153" t="str">
        <f>+VLOOKUP(C2153,Param!K:L,2,FALSE)</f>
        <v>TISSAGE MOULINE THILLOT SA</v>
      </c>
      <c r="E2153">
        <v>2130212454</v>
      </c>
      <c r="F2153" t="s">
        <v>37</v>
      </c>
      <c r="G2153" t="s">
        <v>29</v>
      </c>
      <c r="H2153" s="5">
        <v>14769.99</v>
      </c>
      <c r="I2153" s="5">
        <v>14769.989299999999</v>
      </c>
      <c r="J2153" s="5">
        <v>7.00000000506406E-4</v>
      </c>
      <c r="K2153" s="5">
        <v>14769.99</v>
      </c>
      <c r="L2153" s="5">
        <v>0</v>
      </c>
      <c r="M2153" t="str">
        <f>IF(ISERROR(VLOOKUP(A2153,'[1]Ecart validé'!$A:$A,1,FALSE)),Z2153,"Ecart Validé")</f>
        <v>valid</v>
      </c>
      <c r="R2153" t="s">
        <v>30</v>
      </c>
      <c r="X2153"/>
      <c r="Y2153"/>
      <c r="Z2153" t="s">
        <v>31</v>
      </c>
    </row>
    <row r="2154" spans="1:26" x14ac:dyDescent="0.3">
      <c r="A2154" t="s">
        <v>3286</v>
      </c>
      <c r="B2154" t="s">
        <v>3157</v>
      </c>
      <c r="C2154">
        <v>3740</v>
      </c>
      <c r="D2154" t="str">
        <f>+VLOOKUP(C2154,Param!K:L,2,FALSE)</f>
        <v>BUREAU VERITAS CERTIFICATION FRANCE</v>
      </c>
      <c r="E2154">
        <v>2207206736</v>
      </c>
      <c r="F2154" t="s">
        <v>33</v>
      </c>
      <c r="G2154" t="s">
        <v>29</v>
      </c>
      <c r="H2154" s="5">
        <v>10133.08</v>
      </c>
      <c r="I2154" s="5">
        <v>10133.08</v>
      </c>
      <c r="J2154" s="5">
        <v>0</v>
      </c>
      <c r="K2154" s="5">
        <v>10133.08</v>
      </c>
      <c r="L2154" s="5">
        <v>0</v>
      </c>
      <c r="M2154" t="str">
        <f>IF(ISERROR(VLOOKUP(A2154,'[1]Ecart validé'!$A:$A,1,FALSE)),Z2154,"Ecart Validé")</f>
        <v>valid</v>
      </c>
      <c r="R2154" t="s">
        <v>30</v>
      </c>
      <c r="X2154"/>
      <c r="Y2154"/>
      <c r="Z2154" t="s">
        <v>31</v>
      </c>
    </row>
    <row r="2155" spans="1:26" x14ac:dyDescent="0.3">
      <c r="A2155" t="s">
        <v>3287</v>
      </c>
      <c r="B2155" t="s">
        <v>3157</v>
      </c>
      <c r="C2155">
        <v>3740</v>
      </c>
      <c r="D2155" t="str">
        <f>+VLOOKUP(C2155,Param!K:L,2,FALSE)</f>
        <v>BUREAU VERITAS CERTIFICATION FRANCE</v>
      </c>
      <c r="E2155">
        <v>2207206736</v>
      </c>
      <c r="F2155" t="s">
        <v>35</v>
      </c>
      <c r="G2155" t="s">
        <v>29</v>
      </c>
      <c r="H2155" s="5">
        <v>3234.88</v>
      </c>
      <c r="I2155" s="5">
        <v>3234.88</v>
      </c>
      <c r="J2155" s="5">
        <v>0</v>
      </c>
      <c r="K2155" s="5">
        <v>3234.88</v>
      </c>
      <c r="L2155" s="5">
        <v>0</v>
      </c>
      <c r="M2155" t="str">
        <f>IF(ISERROR(VLOOKUP(A2155,'[1]Ecart validé'!$A:$A,1,FALSE)),Z2155,"Ecart Validé")</f>
        <v>valid</v>
      </c>
      <c r="R2155" t="s">
        <v>30</v>
      </c>
      <c r="X2155"/>
      <c r="Y2155"/>
      <c r="Z2155" t="s">
        <v>31</v>
      </c>
    </row>
    <row r="2156" spans="1:26" x14ac:dyDescent="0.3">
      <c r="A2156" t="s">
        <v>3288</v>
      </c>
      <c r="B2156" t="s">
        <v>3157</v>
      </c>
      <c r="C2156">
        <v>3740</v>
      </c>
      <c r="D2156" t="str">
        <f>+VLOOKUP(C2156,Param!K:L,2,FALSE)</f>
        <v>BUREAU VERITAS CERTIFICATION FRANCE</v>
      </c>
      <c r="E2156">
        <v>2207206736</v>
      </c>
      <c r="F2156" t="s">
        <v>37</v>
      </c>
      <c r="G2156" t="s">
        <v>29</v>
      </c>
      <c r="H2156" s="5">
        <v>1769.84</v>
      </c>
      <c r="I2156" s="5">
        <v>1769.84</v>
      </c>
      <c r="J2156" s="5">
        <v>0</v>
      </c>
      <c r="K2156" s="5">
        <v>1769.84</v>
      </c>
      <c r="L2156" s="5">
        <v>0</v>
      </c>
      <c r="M2156" t="str">
        <f>IF(ISERROR(VLOOKUP(A2156,'[1]Ecart validé'!$A:$A,1,FALSE)),Z2156,"Ecart Validé")</f>
        <v>valid</v>
      </c>
      <c r="R2156" t="s">
        <v>30</v>
      </c>
      <c r="X2156"/>
      <c r="Y2156"/>
      <c r="Z2156" t="s">
        <v>31</v>
      </c>
    </row>
    <row r="2157" spans="1:26" x14ac:dyDescent="0.3">
      <c r="A2157" t="s">
        <v>3289</v>
      </c>
      <c r="B2157" t="s">
        <v>3157</v>
      </c>
      <c r="C2157">
        <v>3746</v>
      </c>
      <c r="D2157" t="str">
        <f>+VLOOKUP(C2157,Param!K:L,2,FALSE)</f>
        <v>SIPLAN MIDI</v>
      </c>
      <c r="E2157">
        <v>2160644834</v>
      </c>
      <c r="F2157" t="s">
        <v>28</v>
      </c>
      <c r="G2157" t="s">
        <v>29</v>
      </c>
      <c r="H2157" s="5">
        <v>623.98</v>
      </c>
      <c r="I2157" s="5">
        <v>623.98199999999997</v>
      </c>
      <c r="J2157" s="5">
        <v>-1.9999999999527002E-3</v>
      </c>
      <c r="K2157" s="5">
        <v>623.98</v>
      </c>
      <c r="L2157" s="5">
        <v>0</v>
      </c>
      <c r="M2157" t="str">
        <f>IF(ISERROR(VLOOKUP(A2157,'[1]Ecart validé'!$A:$A,1,FALSE)),Z2157,"Ecart Validé")</f>
        <v>valid</v>
      </c>
      <c r="R2157" t="s">
        <v>30</v>
      </c>
      <c r="X2157"/>
      <c r="Y2157"/>
      <c r="Z2157" t="s">
        <v>31</v>
      </c>
    </row>
    <row r="2158" spans="1:26" x14ac:dyDescent="0.3">
      <c r="A2158" t="s">
        <v>3290</v>
      </c>
      <c r="B2158" t="s">
        <v>3157</v>
      </c>
      <c r="C2158">
        <v>3746</v>
      </c>
      <c r="D2158" t="str">
        <f>+VLOOKUP(C2158,Param!K:L,2,FALSE)</f>
        <v>SIPLAN MIDI</v>
      </c>
      <c r="E2158">
        <v>2160644834</v>
      </c>
      <c r="F2158" t="s">
        <v>33</v>
      </c>
      <c r="G2158" t="s">
        <v>29</v>
      </c>
      <c r="H2158" s="5">
        <v>6280.76</v>
      </c>
      <c r="I2158" s="5">
        <v>6280.7592000000004</v>
      </c>
      <c r="J2158" s="5">
        <v>7.9999999979918303E-4</v>
      </c>
      <c r="K2158" s="5">
        <v>6280.76</v>
      </c>
      <c r="L2158" s="5">
        <v>0</v>
      </c>
      <c r="M2158" t="str">
        <f>IF(ISERROR(VLOOKUP(A2158,'[1]Ecart validé'!$A:$A,1,FALSE)),Z2158,"Ecart Validé")</f>
        <v>valid</v>
      </c>
      <c r="R2158" t="s">
        <v>30</v>
      </c>
      <c r="X2158"/>
      <c r="Y2158"/>
      <c r="Z2158" t="s">
        <v>31</v>
      </c>
    </row>
    <row r="2159" spans="1:26" x14ac:dyDescent="0.3">
      <c r="A2159" t="s">
        <v>3291</v>
      </c>
      <c r="B2159" t="s">
        <v>3157</v>
      </c>
      <c r="C2159">
        <v>3746</v>
      </c>
      <c r="D2159" t="str">
        <f>+VLOOKUP(C2159,Param!K:L,2,FALSE)</f>
        <v>SIPLAN MIDI</v>
      </c>
      <c r="E2159">
        <v>2160644834</v>
      </c>
      <c r="F2159" t="s">
        <v>35</v>
      </c>
      <c r="G2159" t="s">
        <v>29</v>
      </c>
      <c r="H2159" s="5">
        <v>481.51</v>
      </c>
      <c r="I2159" s="5">
        <v>481.50959999999998</v>
      </c>
      <c r="J2159" s="5">
        <v>4.0000000001327803E-4</v>
      </c>
      <c r="K2159" s="5">
        <v>481.51</v>
      </c>
      <c r="L2159" s="5">
        <v>0</v>
      </c>
      <c r="M2159" t="str">
        <f>IF(ISERROR(VLOOKUP(A2159,'[1]Ecart validé'!$A:$A,1,FALSE)),Z2159,"Ecart Validé")</f>
        <v>valid</v>
      </c>
      <c r="R2159" t="s">
        <v>30</v>
      </c>
      <c r="X2159"/>
      <c r="Y2159"/>
      <c r="Z2159" t="s">
        <v>31</v>
      </c>
    </row>
    <row r="2160" spans="1:26" x14ac:dyDescent="0.3">
      <c r="A2160" t="s">
        <v>3292</v>
      </c>
      <c r="B2160" t="s">
        <v>3157</v>
      </c>
      <c r="C2160">
        <v>3746</v>
      </c>
      <c r="D2160" t="str">
        <f>+VLOOKUP(C2160,Param!K:L,2,FALSE)</f>
        <v>SIPLAN MIDI</v>
      </c>
      <c r="E2160">
        <v>2160644834</v>
      </c>
      <c r="F2160" t="s">
        <v>37</v>
      </c>
      <c r="G2160" t="s">
        <v>29</v>
      </c>
      <c r="H2160" s="5">
        <v>249.8</v>
      </c>
      <c r="I2160" s="5">
        <v>249.798</v>
      </c>
      <c r="J2160" s="5">
        <v>2.0000000000095402E-3</v>
      </c>
      <c r="K2160" s="5">
        <v>249.8</v>
      </c>
      <c r="L2160" s="5">
        <v>0</v>
      </c>
      <c r="M2160" t="str">
        <f>IF(ISERROR(VLOOKUP(A2160,'[1]Ecart validé'!$A:$A,1,FALSE)),Z2160,"Ecart Validé")</f>
        <v>valid</v>
      </c>
      <c r="R2160" t="s">
        <v>30</v>
      </c>
      <c r="X2160"/>
      <c r="Y2160"/>
      <c r="Z2160" t="s">
        <v>31</v>
      </c>
    </row>
    <row r="2161" spans="1:26" x14ac:dyDescent="0.3">
      <c r="A2161" t="s">
        <v>3293</v>
      </c>
      <c r="B2161" t="s">
        <v>3157</v>
      </c>
      <c r="C2161">
        <v>3780</v>
      </c>
      <c r="D2161" t="str">
        <f>+VLOOKUP(C2161,Param!K:L,2,FALSE)</f>
        <v>BIC GRAPHIC FRANCE</v>
      </c>
      <c r="E2161">
        <v>2140343266</v>
      </c>
      <c r="F2161" t="s">
        <v>28</v>
      </c>
      <c r="G2161" t="s">
        <v>29</v>
      </c>
      <c r="H2161" s="5">
        <v>5761.46</v>
      </c>
      <c r="I2161" s="5">
        <v>5761.4592000000002</v>
      </c>
      <c r="J2161" s="5">
        <v>7.9999999979918303E-4</v>
      </c>
      <c r="K2161" s="5">
        <v>5761.46</v>
      </c>
      <c r="L2161" s="5">
        <v>0</v>
      </c>
      <c r="M2161" t="str">
        <f>IF(ISERROR(VLOOKUP(A2161,'[1]Ecart validé'!$A:$A,1,FALSE)),Z2161,"Ecart Validé")</f>
        <v>valid</v>
      </c>
      <c r="R2161" t="s">
        <v>30</v>
      </c>
      <c r="X2161"/>
      <c r="Y2161"/>
      <c r="Z2161" t="s">
        <v>31</v>
      </c>
    </row>
    <row r="2162" spans="1:26" x14ac:dyDescent="0.3">
      <c r="A2162" t="s">
        <v>3294</v>
      </c>
      <c r="B2162" t="s">
        <v>3157</v>
      </c>
      <c r="C2162">
        <v>3780</v>
      </c>
      <c r="D2162" t="str">
        <f>+VLOOKUP(C2162,Param!K:L,2,FALSE)</f>
        <v>BIC GRAPHIC FRANCE</v>
      </c>
      <c r="E2162">
        <v>2140343266</v>
      </c>
      <c r="F2162" t="s">
        <v>33</v>
      </c>
      <c r="G2162" t="s">
        <v>29</v>
      </c>
      <c r="H2162" s="5">
        <v>312.07</v>
      </c>
      <c r="I2162" s="5">
        <v>312.06700000000001</v>
      </c>
      <c r="J2162" s="5">
        <v>2.9999999999858998E-3</v>
      </c>
      <c r="K2162" s="5">
        <v>312.07</v>
      </c>
      <c r="L2162" s="5">
        <v>0</v>
      </c>
      <c r="M2162" t="str">
        <f>IF(ISERROR(VLOOKUP(A2162,'[1]Ecart validé'!$A:$A,1,FALSE)),Z2162,"Ecart Validé")</f>
        <v>valid</v>
      </c>
      <c r="R2162" t="s">
        <v>30</v>
      </c>
      <c r="X2162"/>
      <c r="Y2162"/>
      <c r="Z2162" t="s">
        <v>31</v>
      </c>
    </row>
    <row r="2163" spans="1:26" x14ac:dyDescent="0.3">
      <c r="A2163" t="s">
        <v>3295</v>
      </c>
      <c r="B2163" t="s">
        <v>3157</v>
      </c>
      <c r="C2163">
        <v>3780</v>
      </c>
      <c r="D2163" t="str">
        <f>+VLOOKUP(C2163,Param!K:L,2,FALSE)</f>
        <v>BIC GRAPHIC FRANCE</v>
      </c>
      <c r="E2163">
        <v>2140343266</v>
      </c>
      <c r="F2163" t="s">
        <v>35</v>
      </c>
      <c r="G2163" t="s">
        <v>29</v>
      </c>
      <c r="H2163" s="5">
        <v>2722.24</v>
      </c>
      <c r="I2163" s="5">
        <v>2722.2447000000002</v>
      </c>
      <c r="J2163" s="5">
        <v>-4.7000000004118097E-3</v>
      </c>
      <c r="K2163" s="5">
        <v>2722.24</v>
      </c>
      <c r="L2163" s="5">
        <v>0</v>
      </c>
      <c r="M2163" t="str">
        <f>IF(ISERROR(VLOOKUP(A2163,'[1]Ecart validé'!$A:$A,1,FALSE)),Z2163,"Ecart Validé")</f>
        <v>valid</v>
      </c>
      <c r="R2163" t="s">
        <v>30</v>
      </c>
      <c r="X2163"/>
      <c r="Y2163"/>
      <c r="Z2163" t="s">
        <v>31</v>
      </c>
    </row>
    <row r="2164" spans="1:26" x14ac:dyDescent="0.3">
      <c r="A2164" t="s">
        <v>3296</v>
      </c>
      <c r="B2164" t="s">
        <v>3157</v>
      </c>
      <c r="C2164">
        <v>3780</v>
      </c>
      <c r="D2164" t="str">
        <f>+VLOOKUP(C2164,Param!K:L,2,FALSE)</f>
        <v>BIC GRAPHIC FRANCE</v>
      </c>
      <c r="E2164">
        <v>2140343266</v>
      </c>
      <c r="F2164" t="s">
        <v>37</v>
      </c>
      <c r="G2164" t="s">
        <v>29</v>
      </c>
      <c r="H2164" s="5">
        <v>1606.07</v>
      </c>
      <c r="I2164" s="5">
        <v>1606.0716</v>
      </c>
      <c r="J2164" s="5">
        <v>-1.6000000000531099E-3</v>
      </c>
      <c r="K2164" s="5">
        <v>1606.07</v>
      </c>
      <c r="L2164" s="5">
        <v>0</v>
      </c>
      <c r="M2164" t="str">
        <f>IF(ISERROR(VLOOKUP(A2164,'[1]Ecart validé'!$A:$A,1,FALSE)),Z2164,"Ecart Validé")</f>
        <v>valid</v>
      </c>
      <c r="R2164" t="s">
        <v>30</v>
      </c>
      <c r="X2164"/>
      <c r="Y2164"/>
      <c r="Z2164" t="s">
        <v>31</v>
      </c>
    </row>
    <row r="2165" spans="1:26" x14ac:dyDescent="0.3">
      <c r="A2165" t="s">
        <v>3297</v>
      </c>
      <c r="B2165" t="s">
        <v>3157</v>
      </c>
      <c r="C2165">
        <v>3805</v>
      </c>
      <c r="D2165" t="str">
        <f>+VLOOKUP(C2165,Param!K:L,2,FALSE)</f>
        <v>TISSAGES DENANTES</v>
      </c>
      <c r="E2165">
        <v>832681</v>
      </c>
      <c r="F2165" t="s">
        <v>28</v>
      </c>
      <c r="G2165" t="s">
        <v>29</v>
      </c>
      <c r="H2165" s="5">
        <v>6695.23</v>
      </c>
      <c r="I2165" s="5">
        <v>6695.2295000000004</v>
      </c>
      <c r="J2165" s="5">
        <v>4.9999999919236795E-4</v>
      </c>
      <c r="K2165" s="5">
        <v>6695.23</v>
      </c>
      <c r="L2165" s="5">
        <v>0</v>
      </c>
      <c r="M2165" t="str">
        <f>IF(ISERROR(VLOOKUP(A2165,'[1]Ecart validé'!$A:$A,1,FALSE)),Z2165,"Ecart Validé")</f>
        <v>valid</v>
      </c>
      <c r="R2165" t="s">
        <v>30</v>
      </c>
      <c r="X2165"/>
      <c r="Y2165"/>
      <c r="Z2165" t="s">
        <v>31</v>
      </c>
    </row>
    <row r="2166" spans="1:26" x14ac:dyDescent="0.3">
      <c r="A2166" t="s">
        <v>3298</v>
      </c>
      <c r="B2166" t="s">
        <v>3157</v>
      </c>
      <c r="C2166">
        <v>3805</v>
      </c>
      <c r="D2166" t="str">
        <f>+VLOOKUP(C2166,Param!K:L,2,FALSE)</f>
        <v>TISSAGES DENANTES</v>
      </c>
      <c r="E2166">
        <v>832681</v>
      </c>
      <c r="F2166" t="s">
        <v>33</v>
      </c>
      <c r="G2166" t="s">
        <v>29</v>
      </c>
      <c r="H2166" s="5">
        <v>1820.22</v>
      </c>
      <c r="I2166" s="5">
        <v>1820.2159999999999</v>
      </c>
      <c r="J2166" s="5">
        <v>4.0000000001327802E-3</v>
      </c>
      <c r="K2166" s="5">
        <v>1820.22</v>
      </c>
      <c r="L2166" s="5">
        <v>0</v>
      </c>
      <c r="M2166" t="str">
        <f>IF(ISERROR(VLOOKUP(A2166,'[1]Ecart validé'!$A:$A,1,FALSE)),Z2166,"Ecart Validé")</f>
        <v>valid</v>
      </c>
      <c r="R2166" t="s">
        <v>30</v>
      </c>
      <c r="X2166"/>
      <c r="Y2166"/>
      <c r="Z2166" t="s">
        <v>31</v>
      </c>
    </row>
    <row r="2167" spans="1:26" x14ac:dyDescent="0.3">
      <c r="A2167" t="s">
        <v>3299</v>
      </c>
      <c r="B2167" t="s">
        <v>3157</v>
      </c>
      <c r="C2167">
        <v>3805</v>
      </c>
      <c r="D2167" t="str">
        <f>+VLOOKUP(C2167,Param!K:L,2,FALSE)</f>
        <v>TISSAGES DENANTES</v>
      </c>
      <c r="E2167">
        <v>832681</v>
      </c>
      <c r="F2167" t="s">
        <v>35</v>
      </c>
      <c r="G2167" t="s">
        <v>29</v>
      </c>
      <c r="H2167" s="5">
        <v>3891.44</v>
      </c>
      <c r="I2167" s="5">
        <v>3891.4385000000002</v>
      </c>
      <c r="J2167" s="5">
        <v>1.49999999985084E-3</v>
      </c>
      <c r="K2167" s="5">
        <v>3891.44</v>
      </c>
      <c r="L2167" s="5">
        <v>0</v>
      </c>
      <c r="M2167" t="str">
        <f>IF(ISERROR(VLOOKUP(A2167,'[1]Ecart validé'!$A:$A,1,FALSE)),Z2167,"Ecart Validé")</f>
        <v>valid</v>
      </c>
      <c r="R2167" t="s">
        <v>30</v>
      </c>
      <c r="X2167"/>
      <c r="Y2167"/>
      <c r="Z2167" t="s">
        <v>31</v>
      </c>
    </row>
    <row r="2168" spans="1:26" x14ac:dyDescent="0.3">
      <c r="A2168" t="s">
        <v>3300</v>
      </c>
      <c r="B2168" t="s">
        <v>3157</v>
      </c>
      <c r="C2168">
        <v>3805</v>
      </c>
      <c r="D2168" t="str">
        <f>+VLOOKUP(C2168,Param!K:L,2,FALSE)</f>
        <v>TISSAGES DENANTES</v>
      </c>
      <c r="E2168">
        <v>832681</v>
      </c>
      <c r="F2168" t="s">
        <v>37</v>
      </c>
      <c r="G2168" t="s">
        <v>29</v>
      </c>
      <c r="H2168" s="5">
        <v>2725.71</v>
      </c>
      <c r="I2168" s="5">
        <v>2725.7094999999999</v>
      </c>
      <c r="J2168" s="5">
        <v>5.0000000010186297E-4</v>
      </c>
      <c r="K2168" s="5">
        <v>2725.71</v>
      </c>
      <c r="L2168" s="5">
        <v>0</v>
      </c>
      <c r="M2168" t="str">
        <f>IF(ISERROR(VLOOKUP(A2168,'[1]Ecart validé'!$A:$A,1,FALSE)),Z2168,"Ecart Validé")</f>
        <v>valid</v>
      </c>
      <c r="R2168" t="s">
        <v>30</v>
      </c>
      <c r="X2168"/>
      <c r="Y2168"/>
      <c r="Z2168" t="s">
        <v>31</v>
      </c>
    </row>
    <row r="2169" spans="1:26" x14ac:dyDescent="0.3">
      <c r="A2169" t="s">
        <v>3301</v>
      </c>
      <c r="B2169" t="s">
        <v>3157</v>
      </c>
      <c r="C2169">
        <v>4369</v>
      </c>
      <c r="D2169" t="str">
        <f>+VLOOKUP(C2169,Param!K:L,2,FALSE)</f>
        <v>TRANSGOURMET OPERATIONS</v>
      </c>
      <c r="E2169">
        <v>19229018</v>
      </c>
      <c r="F2169" t="s">
        <v>28</v>
      </c>
      <c r="G2169" t="s">
        <v>29</v>
      </c>
      <c r="H2169" s="5">
        <v>2040446</v>
      </c>
      <c r="I2169" s="5">
        <v>2040446.3865</v>
      </c>
      <c r="J2169" s="5">
        <v>-0.38650000002235102</v>
      </c>
      <c r="K2169" s="5">
        <v>2040446</v>
      </c>
      <c r="L2169" s="5">
        <v>0</v>
      </c>
      <c r="M2169" t="str">
        <f>IF(ISERROR(VLOOKUP(A2169,'[1]Ecart validé'!$A:$A,1,FALSE)),Z2169,"Ecart Validé")</f>
        <v>valid</v>
      </c>
      <c r="R2169" t="s">
        <v>30</v>
      </c>
      <c r="X2169"/>
      <c r="Y2169"/>
      <c r="Z2169" t="s">
        <v>31</v>
      </c>
    </row>
    <row r="2170" spans="1:26" x14ac:dyDescent="0.3">
      <c r="A2170" t="s">
        <v>3302</v>
      </c>
      <c r="B2170" t="s">
        <v>3157</v>
      </c>
      <c r="C2170">
        <v>4369</v>
      </c>
      <c r="D2170" t="str">
        <f>+VLOOKUP(C2170,Param!K:L,2,FALSE)</f>
        <v>TRANSGOURMET OPERATIONS</v>
      </c>
      <c r="E2170">
        <v>19229018</v>
      </c>
      <c r="F2170" t="s">
        <v>33</v>
      </c>
      <c r="G2170" t="s">
        <v>29</v>
      </c>
      <c r="H2170" s="5">
        <v>333201.37</v>
      </c>
      <c r="I2170" s="5">
        <v>333201.41190000001</v>
      </c>
      <c r="J2170" s="5">
        <v>-4.1900000011082697E-2</v>
      </c>
      <c r="K2170" s="5">
        <v>333201.37</v>
      </c>
      <c r="L2170" s="5">
        <v>0</v>
      </c>
      <c r="M2170" t="str">
        <f>IF(ISERROR(VLOOKUP(A2170,'[1]Ecart validé'!$A:$A,1,FALSE)),Z2170,"Ecart Validé")</f>
        <v>valid</v>
      </c>
      <c r="R2170" t="s">
        <v>30</v>
      </c>
      <c r="X2170"/>
      <c r="Y2170"/>
      <c r="Z2170" t="s">
        <v>31</v>
      </c>
    </row>
    <row r="2171" spans="1:26" x14ac:dyDescent="0.3">
      <c r="A2171" t="s">
        <v>3303</v>
      </c>
      <c r="B2171" t="s">
        <v>3157</v>
      </c>
      <c r="C2171">
        <v>4369</v>
      </c>
      <c r="D2171" t="str">
        <f>+VLOOKUP(C2171,Param!K:L,2,FALSE)</f>
        <v>TRANSGOURMET OPERATIONS</v>
      </c>
      <c r="E2171">
        <v>19229018</v>
      </c>
      <c r="F2171" t="s">
        <v>35</v>
      </c>
      <c r="G2171" t="s">
        <v>29</v>
      </c>
      <c r="H2171" s="5">
        <v>1896293.46</v>
      </c>
      <c r="I2171" s="5">
        <v>1896293.4439000001</v>
      </c>
      <c r="J2171" s="5">
        <v>1.6099999891594E-2</v>
      </c>
      <c r="K2171" s="5">
        <v>1896293.46</v>
      </c>
      <c r="L2171" s="5">
        <v>0</v>
      </c>
      <c r="M2171" t="str">
        <f>IF(ISERROR(VLOOKUP(A2171,'[1]Ecart validé'!$A:$A,1,FALSE)),Z2171,"Ecart Validé")</f>
        <v>valid</v>
      </c>
      <c r="R2171" t="s">
        <v>30</v>
      </c>
      <c r="S2171" t="s">
        <v>60</v>
      </c>
      <c r="X2171"/>
      <c r="Y2171"/>
      <c r="Z2171" t="s">
        <v>31</v>
      </c>
    </row>
    <row r="2172" spans="1:26" x14ac:dyDescent="0.3">
      <c r="A2172" t="s">
        <v>3304</v>
      </c>
      <c r="B2172" t="s">
        <v>3157</v>
      </c>
      <c r="C2172">
        <v>4369</v>
      </c>
      <c r="D2172" t="str">
        <f>+VLOOKUP(C2172,Param!K:L,2,FALSE)</f>
        <v>TRANSGOURMET OPERATIONS</v>
      </c>
      <c r="E2172">
        <v>19229018</v>
      </c>
      <c r="F2172" t="s">
        <v>37</v>
      </c>
      <c r="G2172" t="s">
        <v>29</v>
      </c>
      <c r="H2172" s="5">
        <v>881116.66</v>
      </c>
      <c r="I2172" s="5">
        <v>881116.66310000001</v>
      </c>
      <c r="J2172" s="5">
        <v>-3.0999999726191098E-3</v>
      </c>
      <c r="K2172" s="5">
        <v>881116.66</v>
      </c>
      <c r="L2172" s="5">
        <v>0</v>
      </c>
      <c r="M2172" t="str">
        <f>IF(ISERROR(VLOOKUP(A2172,'[1]Ecart validé'!$A:$A,1,FALSE)),Z2172,"Ecart Validé")</f>
        <v>valid</v>
      </c>
      <c r="R2172" t="s">
        <v>30</v>
      </c>
      <c r="X2172"/>
      <c r="Y2172"/>
      <c r="Z2172" t="s">
        <v>31</v>
      </c>
    </row>
    <row r="2173" spans="1:26" x14ac:dyDescent="0.3">
      <c r="A2173" t="s">
        <v>3305</v>
      </c>
      <c r="B2173" t="s">
        <v>3157</v>
      </c>
      <c r="C2173">
        <v>4369</v>
      </c>
      <c r="D2173" t="str">
        <f>+VLOOKUP(C2173,Param!K:L,2,FALSE)</f>
        <v>TRANSGOURMET OPERATIONS</v>
      </c>
      <c r="E2173">
        <v>29258036</v>
      </c>
      <c r="F2173" t="s">
        <v>28</v>
      </c>
      <c r="G2173" t="s">
        <v>29</v>
      </c>
      <c r="H2173" s="5">
        <v>233664.1</v>
      </c>
      <c r="I2173" s="5">
        <v>233664.0638</v>
      </c>
      <c r="J2173" s="5">
        <v>3.6200000002281699E-2</v>
      </c>
      <c r="K2173" s="5">
        <v>233664.1</v>
      </c>
      <c r="L2173" s="5">
        <v>0</v>
      </c>
      <c r="M2173" t="str">
        <f>IF(ISERROR(VLOOKUP(A2173,'[1]Ecart validé'!$A:$A,1,FALSE)),Z2173,"Ecart Validé")</f>
        <v>valid</v>
      </c>
      <c r="R2173" t="s">
        <v>30</v>
      </c>
      <c r="X2173"/>
      <c r="Y2173"/>
      <c r="Z2173" t="s">
        <v>31</v>
      </c>
    </row>
    <row r="2174" spans="1:26" x14ac:dyDescent="0.3">
      <c r="A2174" t="s">
        <v>3306</v>
      </c>
      <c r="B2174" t="s">
        <v>3157</v>
      </c>
      <c r="C2174">
        <v>4369</v>
      </c>
      <c r="D2174" t="str">
        <f>+VLOOKUP(C2174,Param!K:L,2,FALSE)</f>
        <v>TRANSGOURMET OPERATIONS</v>
      </c>
      <c r="E2174">
        <v>29258036</v>
      </c>
      <c r="F2174" t="s">
        <v>33</v>
      </c>
      <c r="G2174" t="s">
        <v>29</v>
      </c>
      <c r="H2174" s="5">
        <v>93171.51</v>
      </c>
      <c r="I2174" s="5">
        <v>93171.506500000003</v>
      </c>
      <c r="J2174" s="5">
        <v>3.4999999916180899E-3</v>
      </c>
      <c r="K2174" s="5">
        <v>93171.51</v>
      </c>
      <c r="L2174" s="5">
        <v>0</v>
      </c>
      <c r="M2174" t="str">
        <f>IF(ISERROR(VLOOKUP(A2174,'[1]Ecart validé'!$A:$A,1,FALSE)),Z2174,"Ecart Validé")</f>
        <v>valid</v>
      </c>
      <c r="R2174" t="s">
        <v>30</v>
      </c>
      <c r="X2174"/>
      <c r="Y2174"/>
      <c r="Z2174" t="s">
        <v>31</v>
      </c>
    </row>
    <row r="2175" spans="1:26" x14ac:dyDescent="0.3">
      <c r="A2175" t="s">
        <v>3307</v>
      </c>
      <c r="B2175" t="s">
        <v>3157</v>
      </c>
      <c r="C2175">
        <v>4369</v>
      </c>
      <c r="D2175" t="str">
        <f>+VLOOKUP(C2175,Param!K:L,2,FALSE)</f>
        <v>TRANSGOURMET OPERATIONS</v>
      </c>
      <c r="E2175">
        <v>29258036</v>
      </c>
      <c r="F2175" t="s">
        <v>35</v>
      </c>
      <c r="G2175" t="s">
        <v>29</v>
      </c>
      <c r="H2175" s="5">
        <v>298291.09000000003</v>
      </c>
      <c r="I2175" s="5">
        <v>298291.08929999999</v>
      </c>
      <c r="J2175" s="5">
        <v>7.0000003324821505E-4</v>
      </c>
      <c r="K2175" s="5">
        <v>298291.09000000003</v>
      </c>
      <c r="L2175" s="5">
        <v>0</v>
      </c>
      <c r="M2175" t="str">
        <f>IF(ISERROR(VLOOKUP(A2175,'[1]Ecart validé'!$A:$A,1,FALSE)),Z2175,"Ecart Validé")</f>
        <v>valid</v>
      </c>
      <c r="R2175" t="s">
        <v>30</v>
      </c>
      <c r="S2175" t="s">
        <v>60</v>
      </c>
      <c r="X2175"/>
      <c r="Y2175"/>
      <c r="Z2175" t="s">
        <v>31</v>
      </c>
    </row>
    <row r="2176" spans="1:26" x14ac:dyDescent="0.3">
      <c r="A2176" t="s">
        <v>3308</v>
      </c>
      <c r="B2176" t="s">
        <v>3157</v>
      </c>
      <c r="C2176">
        <v>4369</v>
      </c>
      <c r="D2176" t="str">
        <f>+VLOOKUP(C2176,Param!K:L,2,FALSE)</f>
        <v>TRANSGOURMET OPERATIONS</v>
      </c>
      <c r="E2176">
        <v>29258036</v>
      </c>
      <c r="F2176" t="s">
        <v>37</v>
      </c>
      <c r="G2176" t="s">
        <v>29</v>
      </c>
      <c r="H2176" s="5">
        <v>138334.20000000001</v>
      </c>
      <c r="I2176" s="5">
        <v>138334.19149999999</v>
      </c>
      <c r="J2176" s="5">
        <v>8.5000000253785402E-3</v>
      </c>
      <c r="K2176" s="5">
        <v>138334.20000000001</v>
      </c>
      <c r="L2176" s="5">
        <v>0</v>
      </c>
      <c r="M2176" t="str">
        <f>IF(ISERROR(VLOOKUP(A2176,'[1]Ecart validé'!$A:$A,1,FALSE)),Z2176,"Ecart Validé")</f>
        <v>valid</v>
      </c>
      <c r="R2176" t="s">
        <v>30</v>
      </c>
      <c r="X2176"/>
      <c r="Y2176"/>
      <c r="Z2176" t="s">
        <v>31</v>
      </c>
    </row>
    <row r="2177" spans="1:26" x14ac:dyDescent="0.3">
      <c r="A2177" t="s">
        <v>3309</v>
      </c>
      <c r="B2177" t="s">
        <v>3157</v>
      </c>
      <c r="C2177">
        <v>4369</v>
      </c>
      <c r="D2177" t="str">
        <f>+VLOOKUP(C2177,Param!K:L,2,FALSE)</f>
        <v>TRANSGOURMET OPERATIONS</v>
      </c>
      <c r="E2177">
        <v>1170015070</v>
      </c>
      <c r="F2177" t="s">
        <v>28</v>
      </c>
      <c r="G2177" t="s">
        <v>29</v>
      </c>
      <c r="H2177" s="5">
        <v>11703.39</v>
      </c>
      <c r="I2177" s="5">
        <v>11703.394</v>
      </c>
      <c r="J2177" s="5">
        <v>-4.0000000008149003E-3</v>
      </c>
      <c r="K2177" s="5">
        <v>11703.39</v>
      </c>
      <c r="L2177" s="5">
        <v>0</v>
      </c>
      <c r="M2177" t="str">
        <f>IF(ISERROR(VLOOKUP(A2177,'[1]Ecart validé'!$A:$A,1,FALSE)),Z2177,"Ecart Validé")</f>
        <v>valid</v>
      </c>
      <c r="R2177" t="s">
        <v>30</v>
      </c>
      <c r="X2177"/>
      <c r="Y2177"/>
      <c r="Z2177" t="s">
        <v>31</v>
      </c>
    </row>
    <row r="2178" spans="1:26" x14ac:dyDescent="0.3">
      <c r="A2178" t="s">
        <v>3310</v>
      </c>
      <c r="B2178" t="s">
        <v>3157</v>
      </c>
      <c r="C2178">
        <v>4369</v>
      </c>
      <c r="D2178" t="str">
        <f>+VLOOKUP(C2178,Param!K:L,2,FALSE)</f>
        <v>TRANSGOURMET OPERATIONS</v>
      </c>
      <c r="E2178">
        <v>1170015070</v>
      </c>
      <c r="F2178" t="s">
        <v>33</v>
      </c>
      <c r="G2178" t="s">
        <v>29</v>
      </c>
      <c r="H2178" s="5">
        <v>650.67999999999995</v>
      </c>
      <c r="I2178" s="5">
        <v>650.67880000000002</v>
      </c>
      <c r="J2178" s="5">
        <v>1.20000000003983E-3</v>
      </c>
      <c r="K2178" s="5">
        <v>650.67999999999995</v>
      </c>
      <c r="L2178" s="5">
        <v>0</v>
      </c>
      <c r="M2178" t="str">
        <f>IF(ISERROR(VLOOKUP(A2178,'[1]Ecart validé'!$A:$A,1,FALSE)),Z2178,"Ecart Validé")</f>
        <v>valid</v>
      </c>
      <c r="R2178" t="s">
        <v>30</v>
      </c>
      <c r="X2178"/>
      <c r="Y2178"/>
      <c r="Z2178" t="s">
        <v>31</v>
      </c>
    </row>
    <row r="2179" spans="1:26" x14ac:dyDescent="0.3">
      <c r="A2179" t="s">
        <v>3311</v>
      </c>
      <c r="B2179" t="s">
        <v>3157</v>
      </c>
      <c r="C2179">
        <v>4369</v>
      </c>
      <c r="D2179" t="str">
        <f>+VLOOKUP(C2179,Param!K:L,2,FALSE)</f>
        <v>TRANSGOURMET OPERATIONS</v>
      </c>
      <c r="E2179">
        <v>1170015070</v>
      </c>
      <c r="F2179" t="s">
        <v>35</v>
      </c>
      <c r="G2179" t="s">
        <v>29</v>
      </c>
      <c r="H2179" s="5">
        <v>5465.44</v>
      </c>
      <c r="I2179" s="5">
        <v>5465.4359999999997</v>
      </c>
      <c r="J2179" s="5">
        <v>4.0000000008149003E-3</v>
      </c>
      <c r="K2179" s="5">
        <v>5465.44</v>
      </c>
      <c r="L2179" s="5">
        <v>0</v>
      </c>
      <c r="M2179" t="str">
        <f>IF(ISERROR(VLOOKUP(A2179,'[1]Ecart validé'!$A:$A,1,FALSE)),Z2179,"Ecart Validé")</f>
        <v>valid</v>
      </c>
      <c r="R2179" t="s">
        <v>30</v>
      </c>
      <c r="X2179"/>
      <c r="Y2179"/>
      <c r="Z2179" t="s">
        <v>31</v>
      </c>
    </row>
    <row r="2180" spans="1:26" x14ac:dyDescent="0.3">
      <c r="A2180" t="s">
        <v>3312</v>
      </c>
      <c r="B2180" t="s">
        <v>3157</v>
      </c>
      <c r="C2180">
        <v>4369</v>
      </c>
      <c r="D2180" t="str">
        <f>+VLOOKUP(C2180,Param!K:L,2,FALSE)</f>
        <v>TRANSGOURMET OPERATIONS</v>
      </c>
      <c r="E2180">
        <v>1170015070</v>
      </c>
      <c r="F2180" t="s">
        <v>37</v>
      </c>
      <c r="G2180" t="s">
        <v>29</v>
      </c>
      <c r="H2180" s="5">
        <v>2351.35</v>
      </c>
      <c r="I2180" s="5">
        <v>2351.3503999999998</v>
      </c>
      <c r="J2180" s="5">
        <v>-3.9999999989959103E-4</v>
      </c>
      <c r="K2180" s="5">
        <v>2351.35</v>
      </c>
      <c r="L2180" s="5">
        <v>0</v>
      </c>
      <c r="M2180" t="str">
        <f>IF(ISERROR(VLOOKUP(A2180,'[1]Ecart validé'!$A:$A,1,FALSE)),Z2180,"Ecart Validé")</f>
        <v>valid</v>
      </c>
      <c r="R2180" t="s">
        <v>30</v>
      </c>
      <c r="X2180"/>
      <c r="Y2180"/>
      <c r="Z2180" t="s">
        <v>31</v>
      </c>
    </row>
    <row r="2181" spans="1:26" x14ac:dyDescent="0.3">
      <c r="A2181" t="s">
        <v>3313</v>
      </c>
      <c r="B2181" t="s">
        <v>3157</v>
      </c>
      <c r="C2181">
        <v>4369</v>
      </c>
      <c r="D2181" t="str">
        <f>+VLOOKUP(C2181,Param!K:L,2,FALSE)</f>
        <v>TRANSGOURMET OPERATIONS</v>
      </c>
      <c r="E2181">
        <v>1170035402</v>
      </c>
      <c r="F2181" t="s">
        <v>28</v>
      </c>
      <c r="G2181" t="s">
        <v>29</v>
      </c>
      <c r="H2181" s="5">
        <v>1214.05</v>
      </c>
      <c r="I2181" s="5">
        <v>1214.0488</v>
      </c>
      <c r="J2181" s="5">
        <v>1.1999999999261399E-3</v>
      </c>
      <c r="K2181" s="5">
        <v>1214.05</v>
      </c>
      <c r="L2181" s="5">
        <v>0</v>
      </c>
      <c r="M2181" t="str">
        <f>IF(ISERROR(VLOOKUP(A2181,'[1]Ecart validé'!$A:$A,1,FALSE)),Z2181,"Ecart Validé")</f>
        <v>valid</v>
      </c>
      <c r="R2181" t="s">
        <v>30</v>
      </c>
      <c r="X2181"/>
      <c r="Y2181"/>
      <c r="Z2181" t="s">
        <v>31</v>
      </c>
    </row>
    <row r="2182" spans="1:26" x14ac:dyDescent="0.3">
      <c r="A2182" t="s">
        <v>3314</v>
      </c>
      <c r="B2182" t="s">
        <v>3157</v>
      </c>
      <c r="C2182">
        <v>4369</v>
      </c>
      <c r="D2182" t="str">
        <f>+VLOOKUP(C2182,Param!K:L,2,FALSE)</f>
        <v>TRANSGOURMET OPERATIONS</v>
      </c>
      <c r="E2182">
        <v>1170035402</v>
      </c>
      <c r="F2182" t="s">
        <v>33</v>
      </c>
      <c r="G2182" t="s">
        <v>29</v>
      </c>
      <c r="H2182" s="5">
        <v>2017.49</v>
      </c>
      <c r="I2182" s="5">
        <v>2017.4944</v>
      </c>
      <c r="J2182" s="5">
        <v>-4.4000000000323702E-3</v>
      </c>
      <c r="K2182" s="5">
        <v>2017.49</v>
      </c>
      <c r="L2182" s="5">
        <v>0</v>
      </c>
      <c r="M2182" t="str">
        <f>IF(ISERROR(VLOOKUP(A2182,'[1]Ecart validé'!$A:$A,1,FALSE)),Z2182,"Ecart Validé")</f>
        <v>valid</v>
      </c>
      <c r="R2182" t="s">
        <v>30</v>
      </c>
      <c r="X2182"/>
      <c r="Y2182"/>
      <c r="Z2182" t="s">
        <v>31</v>
      </c>
    </row>
    <row r="2183" spans="1:26" x14ac:dyDescent="0.3">
      <c r="A2183" t="s">
        <v>3315</v>
      </c>
      <c r="B2183" t="s">
        <v>3157</v>
      </c>
      <c r="C2183">
        <v>4369</v>
      </c>
      <c r="D2183" t="str">
        <f>+VLOOKUP(C2183,Param!K:L,2,FALSE)</f>
        <v>TRANSGOURMET OPERATIONS</v>
      </c>
      <c r="E2183">
        <v>1170035402</v>
      </c>
      <c r="F2183" t="s">
        <v>35</v>
      </c>
      <c r="G2183" t="s">
        <v>29</v>
      </c>
      <c r="H2183" s="5">
        <v>11135.22</v>
      </c>
      <c r="I2183" s="5">
        <v>11135.2248</v>
      </c>
      <c r="J2183" s="5">
        <v>-4.80000000061409E-3</v>
      </c>
      <c r="K2183" s="5">
        <v>11135.22</v>
      </c>
      <c r="L2183" s="5">
        <v>0</v>
      </c>
      <c r="M2183" t="str">
        <f>IF(ISERROR(VLOOKUP(A2183,'[1]Ecart validé'!$A:$A,1,FALSE)),Z2183,"Ecart Validé")</f>
        <v>valid</v>
      </c>
      <c r="R2183" t="s">
        <v>30</v>
      </c>
      <c r="X2183"/>
      <c r="Y2183"/>
      <c r="Z2183" t="s">
        <v>31</v>
      </c>
    </row>
    <row r="2184" spans="1:26" x14ac:dyDescent="0.3">
      <c r="A2184" t="s">
        <v>3316</v>
      </c>
      <c r="B2184" t="s">
        <v>3157</v>
      </c>
      <c r="C2184">
        <v>4369</v>
      </c>
      <c r="D2184" t="str">
        <f>+VLOOKUP(C2184,Param!K:L,2,FALSE)</f>
        <v>TRANSGOURMET OPERATIONS</v>
      </c>
      <c r="E2184">
        <v>1170035402</v>
      </c>
      <c r="F2184" t="s">
        <v>37</v>
      </c>
      <c r="G2184" t="s">
        <v>29</v>
      </c>
      <c r="H2184" s="5">
        <v>4687.16</v>
      </c>
      <c r="I2184" s="5">
        <v>4687.1616000000004</v>
      </c>
      <c r="J2184" s="5">
        <v>-1.6000000005078601E-3</v>
      </c>
      <c r="K2184" s="5">
        <v>4687.16</v>
      </c>
      <c r="L2184" s="5">
        <v>0</v>
      </c>
      <c r="M2184" t="str">
        <f>IF(ISERROR(VLOOKUP(A2184,'[1]Ecart validé'!$A:$A,1,FALSE)),Z2184,"Ecart Validé")</f>
        <v>valid</v>
      </c>
      <c r="R2184" t="s">
        <v>30</v>
      </c>
      <c r="X2184"/>
      <c r="Y2184"/>
      <c r="Z2184" t="s">
        <v>31</v>
      </c>
    </row>
    <row r="2185" spans="1:26" x14ac:dyDescent="0.3">
      <c r="A2185" t="s">
        <v>3317</v>
      </c>
      <c r="B2185" t="s">
        <v>3157</v>
      </c>
      <c r="C2185">
        <v>4369</v>
      </c>
      <c r="D2185" t="str">
        <f>+VLOOKUP(C2185,Param!K:L,2,FALSE)</f>
        <v>TRANSGOURMET OPERATIONS</v>
      </c>
      <c r="E2185" t="s">
        <v>3318</v>
      </c>
      <c r="F2185" t="s">
        <v>28</v>
      </c>
      <c r="G2185" t="s">
        <v>29</v>
      </c>
      <c r="H2185" s="5">
        <v>18755.990000000002</v>
      </c>
      <c r="I2185" s="5">
        <v>18755.986799999999</v>
      </c>
      <c r="J2185" s="5">
        <v>3.2000000028347101E-3</v>
      </c>
      <c r="K2185" s="5">
        <v>18755.990000000002</v>
      </c>
      <c r="L2185" s="5">
        <v>0</v>
      </c>
      <c r="M2185" t="str">
        <f>IF(ISERROR(VLOOKUP(A2185,'[1]Ecart validé'!$A:$A,1,FALSE)),Z2185,"Ecart Validé")</f>
        <v>valid</v>
      </c>
      <c r="R2185" t="s">
        <v>30</v>
      </c>
      <c r="X2185"/>
      <c r="Y2185"/>
      <c r="Z2185" t="s">
        <v>31</v>
      </c>
    </row>
    <row r="2186" spans="1:26" x14ac:dyDescent="0.3">
      <c r="A2186" t="s">
        <v>3319</v>
      </c>
      <c r="B2186" t="s">
        <v>3157</v>
      </c>
      <c r="C2186">
        <v>4369</v>
      </c>
      <c r="D2186" t="str">
        <f>+VLOOKUP(C2186,Param!K:L,2,FALSE)</f>
        <v>TRANSGOURMET OPERATIONS</v>
      </c>
      <c r="E2186" t="s">
        <v>3318</v>
      </c>
      <c r="F2186" t="s">
        <v>33</v>
      </c>
      <c r="G2186" t="s">
        <v>29</v>
      </c>
      <c r="H2186" s="5">
        <v>4109.75</v>
      </c>
      <c r="I2186" s="5">
        <v>4109.7492000000002</v>
      </c>
      <c r="J2186" s="5">
        <v>7.9999999979918303E-4</v>
      </c>
      <c r="K2186" s="5">
        <v>4109.75</v>
      </c>
      <c r="L2186" s="5">
        <v>0</v>
      </c>
      <c r="M2186" t="str">
        <f>IF(ISERROR(VLOOKUP(A2186,'[1]Ecart validé'!$A:$A,1,FALSE)),Z2186,"Ecart Validé")</f>
        <v>valid</v>
      </c>
      <c r="R2186" t="s">
        <v>30</v>
      </c>
      <c r="X2186"/>
      <c r="Y2186"/>
      <c r="Z2186" t="s">
        <v>31</v>
      </c>
    </row>
    <row r="2187" spans="1:26" x14ac:dyDescent="0.3">
      <c r="A2187" t="s">
        <v>3320</v>
      </c>
      <c r="B2187" t="s">
        <v>3157</v>
      </c>
      <c r="C2187">
        <v>4369</v>
      </c>
      <c r="D2187" t="str">
        <f>+VLOOKUP(C2187,Param!K:L,2,FALSE)</f>
        <v>TRANSGOURMET OPERATIONS</v>
      </c>
      <c r="E2187" t="s">
        <v>3318</v>
      </c>
      <c r="F2187" t="s">
        <v>35</v>
      </c>
      <c r="G2187" t="s">
        <v>29</v>
      </c>
      <c r="H2187" s="5">
        <v>25673.59</v>
      </c>
      <c r="I2187" s="5">
        <v>25673.580600000001</v>
      </c>
      <c r="J2187" s="5">
        <v>9.3999999990046403E-3</v>
      </c>
      <c r="K2187" s="5">
        <v>25673.59</v>
      </c>
      <c r="L2187" s="5">
        <v>0</v>
      </c>
      <c r="M2187" t="str">
        <f>IF(ISERROR(VLOOKUP(A2187,'[1]Ecart validé'!$A:$A,1,FALSE)),Z2187,"Ecart Validé")</f>
        <v>valid</v>
      </c>
      <c r="R2187" t="s">
        <v>30</v>
      </c>
      <c r="X2187"/>
      <c r="Y2187"/>
      <c r="Z2187" t="s">
        <v>31</v>
      </c>
    </row>
    <row r="2188" spans="1:26" x14ac:dyDescent="0.3">
      <c r="A2188" t="s">
        <v>3321</v>
      </c>
      <c r="B2188" t="s">
        <v>3157</v>
      </c>
      <c r="C2188">
        <v>4369</v>
      </c>
      <c r="D2188" t="str">
        <f>+VLOOKUP(C2188,Param!K:L,2,FALSE)</f>
        <v>TRANSGOURMET OPERATIONS</v>
      </c>
      <c r="E2188" t="s">
        <v>3318</v>
      </c>
      <c r="F2188" t="s">
        <v>37</v>
      </c>
      <c r="G2188" t="s">
        <v>29</v>
      </c>
      <c r="H2188" s="5">
        <v>11221.38</v>
      </c>
      <c r="I2188" s="5">
        <v>11221.383</v>
      </c>
      <c r="J2188" s="5">
        <v>-3.00000000061118E-3</v>
      </c>
      <c r="K2188" s="5">
        <v>11221.38</v>
      </c>
      <c r="L2188" s="5">
        <v>0</v>
      </c>
      <c r="M2188" t="str">
        <f>IF(ISERROR(VLOOKUP(A2188,'[1]Ecart validé'!$A:$A,1,FALSE)),Z2188,"Ecart Validé")</f>
        <v>valid</v>
      </c>
      <c r="R2188" t="s">
        <v>30</v>
      </c>
      <c r="X2188"/>
      <c r="Y2188"/>
      <c r="Z2188" t="s">
        <v>31</v>
      </c>
    </row>
    <row r="2189" spans="1:26" x14ac:dyDescent="0.3">
      <c r="A2189" t="s">
        <v>3322</v>
      </c>
      <c r="B2189" t="s">
        <v>3157</v>
      </c>
      <c r="C2189">
        <v>4404</v>
      </c>
      <c r="D2189" t="str">
        <f>+VLOOKUP(C2189,Param!K:L,2,FALSE)</f>
        <v>PARAGON TRANSACTION</v>
      </c>
      <c r="E2189">
        <v>2120481902</v>
      </c>
      <c r="F2189" t="s">
        <v>28</v>
      </c>
      <c r="G2189" t="s">
        <v>29</v>
      </c>
      <c r="H2189" s="5">
        <v>17643.57</v>
      </c>
      <c r="I2189" s="5">
        <v>17643.567500000001</v>
      </c>
      <c r="J2189" s="5">
        <v>2.4999999986903198E-3</v>
      </c>
      <c r="K2189" s="5">
        <v>17643.567500000001</v>
      </c>
      <c r="L2189" s="5">
        <v>2.4999999986903198E-3</v>
      </c>
      <c r="M2189" t="str">
        <f>IF(ISERROR(VLOOKUP(A2189,'[1]Ecart validé'!$A:$A,1,FALSE)),Z2189,"Ecart Validé")</f>
        <v>valid</v>
      </c>
      <c r="R2189" t="s">
        <v>30</v>
      </c>
      <c r="X2189"/>
      <c r="Y2189"/>
      <c r="Z2189" t="s">
        <v>31</v>
      </c>
    </row>
    <row r="2190" spans="1:26" x14ac:dyDescent="0.3">
      <c r="A2190" t="s">
        <v>3323</v>
      </c>
      <c r="B2190" t="s">
        <v>3157</v>
      </c>
      <c r="C2190">
        <v>4404</v>
      </c>
      <c r="D2190" t="str">
        <f>+VLOOKUP(C2190,Param!K:L,2,FALSE)</f>
        <v>PARAGON TRANSACTION</v>
      </c>
      <c r="E2190">
        <v>2120481902</v>
      </c>
      <c r="F2190" t="s">
        <v>33</v>
      </c>
      <c r="G2190" t="s">
        <v>29</v>
      </c>
      <c r="H2190" s="5">
        <v>3086.74</v>
      </c>
      <c r="I2190" s="5">
        <v>3086.7440000000001</v>
      </c>
      <c r="J2190" s="5">
        <v>-4.0000000003601599E-3</v>
      </c>
      <c r="K2190" s="5">
        <v>3086.7440000000001</v>
      </c>
      <c r="L2190" s="5">
        <v>-4.0000000003601599E-3</v>
      </c>
      <c r="M2190" t="str">
        <f>IF(ISERROR(VLOOKUP(A2190,'[1]Ecart validé'!$A:$A,1,FALSE)),Z2190,"Ecart Validé")</f>
        <v>valid</v>
      </c>
      <c r="R2190" t="s">
        <v>30</v>
      </c>
      <c r="X2190"/>
      <c r="Y2190"/>
      <c r="Z2190" t="s">
        <v>31</v>
      </c>
    </row>
    <row r="2191" spans="1:26" x14ac:dyDescent="0.3">
      <c r="A2191" t="s">
        <v>3324</v>
      </c>
      <c r="B2191" t="s">
        <v>3157</v>
      </c>
      <c r="C2191">
        <v>4404</v>
      </c>
      <c r="D2191" t="str">
        <f>+VLOOKUP(C2191,Param!K:L,2,FALSE)</f>
        <v>PARAGON TRANSACTION</v>
      </c>
      <c r="E2191">
        <v>2120481902</v>
      </c>
      <c r="F2191" t="s">
        <v>35</v>
      </c>
      <c r="G2191" t="s">
        <v>29</v>
      </c>
      <c r="H2191" s="5">
        <v>8763.02</v>
      </c>
      <c r="I2191" s="5">
        <v>8759.5849999999991</v>
      </c>
      <c r="J2191" s="5">
        <v>3.4350000000012999</v>
      </c>
      <c r="K2191" s="5">
        <v>8759.5849999999991</v>
      </c>
      <c r="L2191" s="5">
        <v>3.4350000000012999</v>
      </c>
      <c r="M2191" t="str">
        <f>IF(ISERROR(VLOOKUP(A2191,'[1]Ecart validé'!$A:$A,1,FALSE)),Z2191,"Ecart Validé")</f>
        <v>issue</v>
      </c>
      <c r="N2191" t="s">
        <v>3325</v>
      </c>
      <c r="O2191" t="s">
        <v>3326</v>
      </c>
      <c r="P2191" t="s">
        <v>215</v>
      </c>
      <c r="Q2191" t="s">
        <v>3327</v>
      </c>
      <c r="R2191" t="s">
        <v>30</v>
      </c>
      <c r="S2191" t="s">
        <v>60</v>
      </c>
      <c r="V2191" t="s">
        <v>45</v>
      </c>
      <c r="W2191" t="s">
        <v>3214</v>
      </c>
      <c r="X2191"/>
      <c r="Y2191"/>
      <c r="Z2191" t="s">
        <v>88</v>
      </c>
    </row>
    <row r="2192" spans="1:26" x14ac:dyDescent="0.3">
      <c r="A2192" t="s">
        <v>3328</v>
      </c>
      <c r="B2192" t="s">
        <v>3157</v>
      </c>
      <c r="C2192">
        <v>4404</v>
      </c>
      <c r="D2192" t="str">
        <f>+VLOOKUP(C2192,Param!K:L,2,FALSE)</f>
        <v>PARAGON TRANSACTION</v>
      </c>
      <c r="E2192">
        <v>2120481902</v>
      </c>
      <c r="F2192" t="s">
        <v>37</v>
      </c>
      <c r="G2192" t="s">
        <v>29</v>
      </c>
      <c r="H2192" s="5">
        <v>5791.38</v>
      </c>
      <c r="I2192" s="5">
        <v>5791.3815000000004</v>
      </c>
      <c r="J2192" s="5">
        <v>-1.50000000030559E-3</v>
      </c>
      <c r="K2192" s="5">
        <v>5791.3815000000004</v>
      </c>
      <c r="L2192" s="5">
        <v>-1.50000000030559E-3</v>
      </c>
      <c r="M2192" t="str">
        <f>IF(ISERROR(VLOOKUP(A2192,'[1]Ecart validé'!$A:$A,1,FALSE)),Z2192,"Ecart Validé")</f>
        <v>valid</v>
      </c>
      <c r="R2192" t="s">
        <v>30</v>
      </c>
      <c r="X2192"/>
      <c r="Y2192"/>
      <c r="Z2192" t="s">
        <v>31</v>
      </c>
    </row>
    <row r="2193" spans="1:26" x14ac:dyDescent="0.3">
      <c r="A2193" t="s">
        <v>3329</v>
      </c>
      <c r="B2193" t="s">
        <v>3157</v>
      </c>
      <c r="C2193">
        <v>4404</v>
      </c>
      <c r="D2193" t="str">
        <f>+VLOOKUP(C2193,Param!K:L,2,FALSE)</f>
        <v>PARAGON TRANSACTION</v>
      </c>
      <c r="E2193">
        <v>2170485072</v>
      </c>
      <c r="F2193" t="s">
        <v>28</v>
      </c>
      <c r="G2193" t="s">
        <v>29</v>
      </c>
      <c r="H2193" s="5">
        <v>1904.91</v>
      </c>
      <c r="I2193" s="5">
        <v>1904.913</v>
      </c>
      <c r="J2193" s="5">
        <v>-2.9999999999290499E-3</v>
      </c>
      <c r="K2193" s="5">
        <v>1904.91</v>
      </c>
      <c r="L2193" s="5">
        <v>0</v>
      </c>
      <c r="M2193" t="str">
        <f>IF(ISERROR(VLOOKUP(A2193,'[1]Ecart validé'!$A:$A,1,FALSE)),Z2193,"Ecart Validé")</f>
        <v>valid</v>
      </c>
      <c r="R2193" t="s">
        <v>30</v>
      </c>
      <c r="X2193"/>
      <c r="Y2193"/>
      <c r="Z2193" t="s">
        <v>31</v>
      </c>
    </row>
    <row r="2194" spans="1:26" x14ac:dyDescent="0.3">
      <c r="A2194" t="s">
        <v>3330</v>
      </c>
      <c r="B2194" t="s">
        <v>3157</v>
      </c>
      <c r="C2194">
        <v>4404</v>
      </c>
      <c r="D2194" t="str">
        <f>+VLOOKUP(C2194,Param!K:L,2,FALSE)</f>
        <v>PARAGON TRANSACTION</v>
      </c>
      <c r="E2194">
        <v>2170485072</v>
      </c>
      <c r="F2194" t="s">
        <v>33</v>
      </c>
      <c r="G2194" t="s">
        <v>29</v>
      </c>
      <c r="H2194" s="5">
        <v>667.28</v>
      </c>
      <c r="I2194" s="5">
        <v>667.28099999999995</v>
      </c>
      <c r="J2194" s="5">
        <v>-9.9999999997635292E-4</v>
      </c>
      <c r="K2194" s="5">
        <v>667.28</v>
      </c>
      <c r="L2194" s="5">
        <v>0</v>
      </c>
      <c r="M2194" t="str">
        <f>IF(ISERROR(VLOOKUP(A2194,'[1]Ecart validé'!$A:$A,1,FALSE)),Z2194,"Ecart Validé")</f>
        <v>valid</v>
      </c>
      <c r="R2194" t="s">
        <v>30</v>
      </c>
      <c r="X2194"/>
      <c r="Y2194"/>
      <c r="Z2194" t="s">
        <v>31</v>
      </c>
    </row>
    <row r="2195" spans="1:26" x14ac:dyDescent="0.3">
      <c r="A2195" t="s">
        <v>3331</v>
      </c>
      <c r="B2195" t="s">
        <v>3157</v>
      </c>
      <c r="C2195">
        <v>4404</v>
      </c>
      <c r="D2195" t="str">
        <f>+VLOOKUP(C2195,Param!K:L,2,FALSE)</f>
        <v>PARAGON TRANSACTION</v>
      </c>
      <c r="E2195">
        <v>2170485072</v>
      </c>
      <c r="F2195" t="s">
        <v>35</v>
      </c>
      <c r="G2195" t="s">
        <v>29</v>
      </c>
      <c r="H2195" s="5">
        <v>17471.77</v>
      </c>
      <c r="I2195" s="5">
        <v>17471.769</v>
      </c>
      <c r="J2195" s="5">
        <v>1.0000000002037201E-3</v>
      </c>
      <c r="K2195" s="5">
        <v>17471.77</v>
      </c>
      <c r="L2195" s="5">
        <v>0</v>
      </c>
      <c r="M2195" t="str">
        <f>IF(ISERROR(VLOOKUP(A2195,'[1]Ecart validé'!$A:$A,1,FALSE)),Z2195,"Ecart Validé")</f>
        <v>valid</v>
      </c>
      <c r="R2195" t="s">
        <v>30</v>
      </c>
      <c r="X2195"/>
      <c r="Y2195"/>
      <c r="Z2195" t="s">
        <v>31</v>
      </c>
    </row>
    <row r="2196" spans="1:26" x14ac:dyDescent="0.3">
      <c r="A2196" t="s">
        <v>3332</v>
      </c>
      <c r="B2196" t="s">
        <v>3157</v>
      </c>
      <c r="C2196">
        <v>4404</v>
      </c>
      <c r="D2196" t="str">
        <f>+VLOOKUP(C2196,Param!K:L,2,FALSE)</f>
        <v>PARAGON TRANSACTION</v>
      </c>
      <c r="E2196">
        <v>2170485072</v>
      </c>
      <c r="F2196" t="s">
        <v>37</v>
      </c>
      <c r="G2196" t="s">
        <v>29</v>
      </c>
      <c r="H2196" s="5">
        <v>1403.91</v>
      </c>
      <c r="I2196" s="5">
        <v>1403.9079999999999</v>
      </c>
      <c r="J2196" s="5">
        <v>2.00000000018008E-3</v>
      </c>
      <c r="K2196" s="5">
        <v>1403.91</v>
      </c>
      <c r="L2196" s="5">
        <v>0</v>
      </c>
      <c r="M2196" t="str">
        <f>IF(ISERROR(VLOOKUP(A2196,'[1]Ecart validé'!$A:$A,1,FALSE)),Z2196,"Ecart Validé")</f>
        <v>valid</v>
      </c>
      <c r="R2196" t="s">
        <v>30</v>
      </c>
      <c r="X2196"/>
      <c r="Y2196"/>
      <c r="Z2196" t="s">
        <v>31</v>
      </c>
    </row>
    <row r="2197" spans="1:26" ht="293.25" customHeight="1" x14ac:dyDescent="0.3">
      <c r="A2197" t="s">
        <v>3333</v>
      </c>
      <c r="B2197" t="s">
        <v>3157</v>
      </c>
      <c r="C2197">
        <v>4404</v>
      </c>
      <c r="D2197" t="str">
        <f>+VLOOKUP(C2197,Param!K:L,2,FALSE)</f>
        <v>PARAGON TRANSACTION</v>
      </c>
      <c r="E2197" t="s">
        <v>3334</v>
      </c>
      <c r="F2197" t="s">
        <v>51</v>
      </c>
      <c r="G2197" t="s">
        <v>29</v>
      </c>
      <c r="H2197" s="5">
        <v>37824.01</v>
      </c>
      <c r="I2197" s="5">
        <v>37820.415800000002</v>
      </c>
      <c r="J2197" s="5">
        <v>3.5941999999995402</v>
      </c>
      <c r="K2197" s="5">
        <v>37820.415800000002</v>
      </c>
      <c r="L2197" s="5">
        <v>3.5941999999995402</v>
      </c>
      <c r="M2197" t="str">
        <f>IF(ISERROR(VLOOKUP(A2197,'[1]Ecart validé'!$A:$A,1,FALSE)),Z2197,"Ecart Validé")</f>
        <v>waiting</v>
      </c>
      <c r="N2197" t="s">
        <v>3335</v>
      </c>
      <c r="O2197" t="s">
        <v>3336</v>
      </c>
      <c r="P2197" t="s">
        <v>85</v>
      </c>
      <c r="Q2197" t="s">
        <v>3337</v>
      </c>
      <c r="R2197" t="s">
        <v>30</v>
      </c>
      <c r="S2197" t="s">
        <v>42</v>
      </c>
      <c r="T2197" t="s">
        <v>325</v>
      </c>
      <c r="U2197" s="13" t="s">
        <v>3338</v>
      </c>
      <c r="V2197" t="s">
        <v>60</v>
      </c>
      <c r="X2197"/>
      <c r="Y2197"/>
      <c r="Z2197" t="s">
        <v>260</v>
      </c>
    </row>
    <row r="2198" spans="1:26" x14ac:dyDescent="0.3">
      <c r="A2198" t="s">
        <v>3339</v>
      </c>
      <c r="B2198" t="s">
        <v>3157</v>
      </c>
      <c r="C2198">
        <v>4404</v>
      </c>
      <c r="D2198" t="str">
        <f>+VLOOKUP(C2198,Param!K:L,2,FALSE)</f>
        <v>PARAGON TRANSACTION</v>
      </c>
      <c r="E2198" t="s">
        <v>3340</v>
      </c>
      <c r="F2198" t="s">
        <v>51</v>
      </c>
      <c r="G2198" t="s">
        <v>29</v>
      </c>
      <c r="H2198" s="5">
        <v>606.91</v>
      </c>
      <c r="I2198" s="5">
        <v>606.91250000000002</v>
      </c>
      <c r="J2198" s="5">
        <v>-2.5000000000545601E-3</v>
      </c>
      <c r="K2198" s="5">
        <v>606.91</v>
      </c>
      <c r="L2198" s="5">
        <v>0</v>
      </c>
      <c r="M2198" t="str">
        <f>IF(ISERROR(VLOOKUP(A2198,'[1]Ecart validé'!$A:$A,1,FALSE)),Z2198,"Ecart Validé")</f>
        <v>valid</v>
      </c>
      <c r="R2198" t="s">
        <v>30</v>
      </c>
      <c r="X2198"/>
      <c r="Y2198"/>
      <c r="Z2198" t="s">
        <v>31</v>
      </c>
    </row>
    <row r="2199" spans="1:26" x14ac:dyDescent="0.3">
      <c r="A2199" t="s">
        <v>3341</v>
      </c>
      <c r="B2199" t="s">
        <v>3157</v>
      </c>
      <c r="C2199">
        <v>4996</v>
      </c>
      <c r="D2199" t="str">
        <f>+VLOOKUP(C2199,Param!K:L,2,FALSE)</f>
        <v>S.D.P.H (SOCIETE DE DISTRIBUTION DE PRODUITS HAUT DE GAMME)</v>
      </c>
      <c r="E2199">
        <v>19223017</v>
      </c>
      <c r="F2199" t="s">
        <v>28</v>
      </c>
      <c r="G2199" t="s">
        <v>29</v>
      </c>
      <c r="H2199" s="5">
        <v>2958.5</v>
      </c>
      <c r="I2199" s="5">
        <v>2958.5</v>
      </c>
      <c r="J2199" s="5">
        <v>0</v>
      </c>
      <c r="K2199" s="5">
        <v>2958.5</v>
      </c>
      <c r="L2199" s="5">
        <v>0</v>
      </c>
      <c r="M2199" t="str">
        <f>IF(ISERROR(VLOOKUP(A2199,'[1]Ecart validé'!$A:$A,1,FALSE)),Z2199,"Ecart Validé")</f>
        <v>valid</v>
      </c>
      <c r="R2199" t="s">
        <v>30</v>
      </c>
      <c r="X2199"/>
      <c r="Y2199"/>
      <c r="Z2199" t="s">
        <v>31</v>
      </c>
    </row>
    <row r="2200" spans="1:26" x14ac:dyDescent="0.3">
      <c r="A2200" t="s">
        <v>3342</v>
      </c>
      <c r="B2200" t="s">
        <v>3157</v>
      </c>
      <c r="C2200">
        <v>4996</v>
      </c>
      <c r="D2200" t="str">
        <f>+VLOOKUP(C2200,Param!K:L,2,FALSE)</f>
        <v>S.D.P.H (SOCIETE DE DISTRIBUTION DE PRODUITS HAUT DE GAMME)</v>
      </c>
      <c r="E2200">
        <v>19223017</v>
      </c>
      <c r="F2200" t="s">
        <v>35</v>
      </c>
      <c r="G2200" t="s">
        <v>29</v>
      </c>
      <c r="H2200" s="5">
        <v>2014.05</v>
      </c>
      <c r="I2200" s="5">
        <v>2014.046</v>
      </c>
      <c r="J2200" s="5">
        <v>3.9999999999054099E-3</v>
      </c>
      <c r="K2200" s="5">
        <v>2014.05</v>
      </c>
      <c r="L2200" s="5">
        <v>0</v>
      </c>
      <c r="M2200" t="str">
        <f>IF(ISERROR(VLOOKUP(A2200,'[1]Ecart validé'!$A:$A,1,FALSE)),Z2200,"Ecart Validé")</f>
        <v>valid</v>
      </c>
      <c r="R2200" t="s">
        <v>30</v>
      </c>
      <c r="X2200"/>
      <c r="Y2200"/>
      <c r="Z2200" t="s">
        <v>31</v>
      </c>
    </row>
    <row r="2201" spans="1:26" x14ac:dyDescent="0.3">
      <c r="A2201" t="s">
        <v>3343</v>
      </c>
      <c r="B2201" t="s">
        <v>3157</v>
      </c>
      <c r="C2201">
        <v>5045</v>
      </c>
      <c r="D2201" t="str">
        <f>+VLOOKUP(C2201,Param!K:L,2,FALSE)</f>
        <v>CHATEAU BLANC</v>
      </c>
      <c r="E2201" t="s">
        <v>3344</v>
      </c>
      <c r="F2201" t="s">
        <v>51</v>
      </c>
      <c r="G2201" t="s">
        <v>29</v>
      </c>
      <c r="H2201" s="5">
        <v>3624.92</v>
      </c>
      <c r="I2201" s="5">
        <v>3624.9203000000002</v>
      </c>
      <c r="J2201" s="5">
        <v>-3.0000000015206703E-4</v>
      </c>
      <c r="K2201" s="5">
        <v>3624.92</v>
      </c>
      <c r="L2201" s="5">
        <v>0</v>
      </c>
      <c r="M2201" t="str">
        <f>IF(ISERROR(VLOOKUP(A2201,'[1]Ecart validé'!$A:$A,1,FALSE)),Z2201,"Ecart Validé")</f>
        <v>valid</v>
      </c>
      <c r="R2201" t="s">
        <v>30</v>
      </c>
      <c r="X2201"/>
      <c r="Y2201"/>
      <c r="Z2201" t="s">
        <v>31</v>
      </c>
    </row>
    <row r="2202" spans="1:26" x14ac:dyDescent="0.3">
      <c r="A2202" t="s">
        <v>3345</v>
      </c>
      <c r="B2202" t="s">
        <v>3157</v>
      </c>
      <c r="C2202">
        <v>5332</v>
      </c>
      <c r="D2202" t="str">
        <f>+VLOOKUP(C2202,Param!K:L,2,FALSE)</f>
        <v>J.V.D. SAS(JACQUES DE VASSELOT DE REGNE)</v>
      </c>
      <c r="E2202">
        <v>2478080</v>
      </c>
      <c r="F2202" t="s">
        <v>28</v>
      </c>
      <c r="G2202" t="s">
        <v>29</v>
      </c>
      <c r="H2202" s="5">
        <v>6368.2999999999902</v>
      </c>
      <c r="I2202" s="5">
        <v>6368.3060999999998</v>
      </c>
      <c r="J2202" s="5">
        <v>-6.10000000051513E-3</v>
      </c>
      <c r="K2202" s="5">
        <v>6368.2999999999902</v>
      </c>
      <c r="L2202" s="5">
        <v>0</v>
      </c>
      <c r="M2202" t="str">
        <f>IF(ISERROR(VLOOKUP(A2202,'[1]Ecart validé'!$A:$A,1,FALSE)),Z2202,"Ecart Validé")</f>
        <v>valid</v>
      </c>
      <c r="R2202" t="s">
        <v>30</v>
      </c>
      <c r="X2202"/>
      <c r="Y2202"/>
      <c r="Z2202" t="s">
        <v>31</v>
      </c>
    </row>
    <row r="2203" spans="1:26" x14ac:dyDescent="0.3">
      <c r="A2203" t="s">
        <v>3346</v>
      </c>
      <c r="B2203" t="s">
        <v>3157</v>
      </c>
      <c r="C2203">
        <v>5332</v>
      </c>
      <c r="D2203" t="str">
        <f>+VLOOKUP(C2203,Param!K:L,2,FALSE)</f>
        <v>J.V.D. SAS(JACQUES DE VASSELOT DE REGNE)</v>
      </c>
      <c r="E2203">
        <v>2478080</v>
      </c>
      <c r="F2203" t="s">
        <v>33</v>
      </c>
      <c r="G2203" t="s">
        <v>29</v>
      </c>
      <c r="H2203" s="5">
        <v>3645.01</v>
      </c>
      <c r="I2203" s="5">
        <v>3645.0081</v>
      </c>
      <c r="J2203" s="5">
        <v>1.9000000002051801E-3</v>
      </c>
      <c r="K2203" s="5">
        <v>3645.01</v>
      </c>
      <c r="L2203" s="5">
        <v>0</v>
      </c>
      <c r="M2203" t="str">
        <f>IF(ISERROR(VLOOKUP(A2203,'[1]Ecart validé'!$A:$A,1,FALSE)),Z2203,"Ecart Validé")</f>
        <v>valid</v>
      </c>
      <c r="R2203" t="s">
        <v>30</v>
      </c>
      <c r="X2203"/>
      <c r="Y2203"/>
      <c r="Z2203" t="s">
        <v>31</v>
      </c>
    </row>
    <row r="2204" spans="1:26" x14ac:dyDescent="0.3">
      <c r="A2204" t="s">
        <v>3347</v>
      </c>
      <c r="B2204" t="s">
        <v>3157</v>
      </c>
      <c r="C2204">
        <v>5332</v>
      </c>
      <c r="D2204" t="str">
        <f>+VLOOKUP(C2204,Param!K:L,2,FALSE)</f>
        <v>J.V.D. SAS(JACQUES DE VASSELOT DE REGNE)</v>
      </c>
      <c r="E2204">
        <v>2478080</v>
      </c>
      <c r="F2204" t="s">
        <v>35</v>
      </c>
      <c r="G2204" t="s">
        <v>29</v>
      </c>
      <c r="H2204" s="5">
        <v>4784.3</v>
      </c>
      <c r="I2204" s="5">
        <v>4784.2961999999998</v>
      </c>
      <c r="J2204" s="5">
        <v>3.8000000004103601E-3</v>
      </c>
      <c r="K2204" s="5">
        <v>4784.3</v>
      </c>
      <c r="L2204" s="5">
        <v>0</v>
      </c>
      <c r="M2204" t="str">
        <f>IF(ISERROR(VLOOKUP(A2204,'[1]Ecart validé'!$A:$A,1,FALSE)),Z2204,"Ecart Validé")</f>
        <v>valid</v>
      </c>
      <c r="R2204" t="s">
        <v>30</v>
      </c>
      <c r="X2204"/>
      <c r="Y2204"/>
      <c r="Z2204" t="s">
        <v>31</v>
      </c>
    </row>
    <row r="2205" spans="1:26" x14ac:dyDescent="0.3">
      <c r="A2205" t="s">
        <v>3348</v>
      </c>
      <c r="B2205" t="s">
        <v>3157</v>
      </c>
      <c r="C2205">
        <v>5332</v>
      </c>
      <c r="D2205" t="str">
        <f>+VLOOKUP(C2205,Param!K:L,2,FALSE)</f>
        <v>J.V.D. SAS(JACQUES DE VASSELOT DE REGNE)</v>
      </c>
      <c r="E2205">
        <v>2478080</v>
      </c>
      <c r="F2205" t="s">
        <v>37</v>
      </c>
      <c r="G2205" t="s">
        <v>29</v>
      </c>
      <c r="H2205" s="5">
        <v>1515.8899999999901</v>
      </c>
      <c r="I2205" s="5">
        <v>1515.8923</v>
      </c>
      <c r="J2205" s="5">
        <v>-2.3000000001047699E-3</v>
      </c>
      <c r="K2205" s="5">
        <v>1515.8899999999901</v>
      </c>
      <c r="L2205" s="5">
        <v>0</v>
      </c>
      <c r="M2205" t="str">
        <f>IF(ISERROR(VLOOKUP(A2205,'[1]Ecart validé'!$A:$A,1,FALSE)),Z2205,"Ecart Validé")</f>
        <v>valid</v>
      </c>
      <c r="R2205" t="s">
        <v>30</v>
      </c>
      <c r="X2205"/>
      <c r="Y2205"/>
      <c r="Z2205" t="s">
        <v>31</v>
      </c>
    </row>
    <row r="2206" spans="1:26" x14ac:dyDescent="0.3">
      <c r="A2206" t="s">
        <v>3349</v>
      </c>
      <c r="B2206" t="s">
        <v>3157</v>
      </c>
      <c r="C2206">
        <v>5651</v>
      </c>
      <c r="D2206" t="str">
        <f>+VLOOKUP(C2206,Param!K:L,2,FALSE)</f>
        <v>FAGOR INDUSTRIAL, SOCIEDAD COOPERATIVA</v>
      </c>
      <c r="E2206" t="s">
        <v>3350</v>
      </c>
      <c r="F2206" t="s">
        <v>51</v>
      </c>
      <c r="G2206" t="s">
        <v>29</v>
      </c>
      <c r="H2206" s="5">
        <v>605.67999999999995</v>
      </c>
      <c r="I2206" s="5">
        <v>605.67999999999995</v>
      </c>
      <c r="J2206" s="5">
        <v>0</v>
      </c>
      <c r="K2206" s="5">
        <v>605.67999999999995</v>
      </c>
      <c r="L2206" s="5">
        <v>0</v>
      </c>
      <c r="M2206" t="str">
        <f>IF(ISERROR(VLOOKUP(A2206,'[1]Ecart validé'!$A:$A,1,FALSE)),Z2206,"Ecart Validé")</f>
        <v>valid</v>
      </c>
      <c r="R2206" t="s">
        <v>30</v>
      </c>
      <c r="X2206"/>
      <c r="Y2206"/>
      <c r="Z2206" t="s">
        <v>31</v>
      </c>
    </row>
    <row r="2207" spans="1:26" x14ac:dyDescent="0.3">
      <c r="A2207" t="s">
        <v>3351</v>
      </c>
      <c r="B2207" t="s">
        <v>3157</v>
      </c>
      <c r="C2207">
        <v>5659</v>
      </c>
      <c r="D2207" t="str">
        <f>+VLOOKUP(C2207,Param!K:L,2,FALSE)</f>
        <v>SOTEXPRO</v>
      </c>
      <c r="E2207">
        <v>2207806560</v>
      </c>
      <c r="F2207" t="s">
        <v>28</v>
      </c>
      <c r="G2207" t="s">
        <v>29</v>
      </c>
      <c r="H2207" s="5">
        <v>11621.31</v>
      </c>
      <c r="I2207" s="5">
        <v>11621.314200000001</v>
      </c>
      <c r="J2207" s="5">
        <v>-4.2000000012194496E-3</v>
      </c>
      <c r="K2207" s="5">
        <v>11621.31</v>
      </c>
      <c r="L2207" s="5">
        <v>0</v>
      </c>
      <c r="M2207" t="str">
        <f>IF(ISERROR(VLOOKUP(A2207,'[1]Ecart validé'!$A:$A,1,FALSE)),Z2207,"Ecart Validé")</f>
        <v>valid</v>
      </c>
      <c r="R2207" t="s">
        <v>30</v>
      </c>
      <c r="X2207"/>
      <c r="Y2207"/>
      <c r="Z2207" t="s">
        <v>31</v>
      </c>
    </row>
    <row r="2208" spans="1:26" x14ac:dyDescent="0.3">
      <c r="A2208" t="s">
        <v>3352</v>
      </c>
      <c r="B2208" t="s">
        <v>3157</v>
      </c>
      <c r="C2208">
        <v>5659</v>
      </c>
      <c r="D2208" t="str">
        <f>+VLOOKUP(C2208,Param!K:L,2,FALSE)</f>
        <v>SOTEXPRO</v>
      </c>
      <c r="E2208">
        <v>2207806560</v>
      </c>
      <c r="F2208" t="s">
        <v>33</v>
      </c>
      <c r="G2208" t="s">
        <v>29</v>
      </c>
      <c r="H2208" s="5">
        <v>5205.2</v>
      </c>
      <c r="I2208" s="5">
        <v>5205.1974</v>
      </c>
      <c r="J2208" s="5">
        <v>2.59999999980209E-3</v>
      </c>
      <c r="K2208" s="5">
        <v>5205.2</v>
      </c>
      <c r="L2208" s="5">
        <v>0</v>
      </c>
      <c r="M2208" t="str">
        <f>IF(ISERROR(VLOOKUP(A2208,'[1]Ecart validé'!$A:$A,1,FALSE)),Z2208,"Ecart Validé")</f>
        <v>valid</v>
      </c>
      <c r="R2208" t="s">
        <v>30</v>
      </c>
      <c r="X2208"/>
      <c r="Y2208"/>
      <c r="Z2208" t="s">
        <v>31</v>
      </c>
    </row>
    <row r="2209" spans="1:26" x14ac:dyDescent="0.3">
      <c r="A2209" t="s">
        <v>3353</v>
      </c>
      <c r="B2209" t="s">
        <v>3157</v>
      </c>
      <c r="C2209">
        <v>5659</v>
      </c>
      <c r="D2209" t="str">
        <f>+VLOOKUP(C2209,Param!K:L,2,FALSE)</f>
        <v>SOTEXPRO</v>
      </c>
      <c r="E2209">
        <v>2207806560</v>
      </c>
      <c r="F2209" t="s">
        <v>35</v>
      </c>
      <c r="G2209" t="s">
        <v>29</v>
      </c>
      <c r="H2209" s="5">
        <v>6642.98</v>
      </c>
      <c r="I2209" s="5">
        <v>6642.9798000000001</v>
      </c>
      <c r="J2209" s="5">
        <v>1.99999999495048E-4</v>
      </c>
      <c r="K2209" s="5">
        <v>6642.98</v>
      </c>
      <c r="L2209" s="5">
        <v>0</v>
      </c>
      <c r="M2209" t="str">
        <f>IF(ISERROR(VLOOKUP(A2209,'[1]Ecart validé'!$A:$A,1,FALSE)),Z2209,"Ecart Validé")</f>
        <v>valid</v>
      </c>
      <c r="R2209" t="s">
        <v>30</v>
      </c>
      <c r="X2209"/>
      <c r="Y2209"/>
      <c r="Z2209" t="s">
        <v>31</v>
      </c>
    </row>
    <row r="2210" spans="1:26" x14ac:dyDescent="0.3">
      <c r="A2210" t="s">
        <v>3354</v>
      </c>
      <c r="B2210" t="s">
        <v>3157</v>
      </c>
      <c r="C2210">
        <v>5659</v>
      </c>
      <c r="D2210" t="str">
        <f>+VLOOKUP(C2210,Param!K:L,2,FALSE)</f>
        <v>SOTEXPRO</v>
      </c>
      <c r="E2210">
        <v>2207806560</v>
      </c>
      <c r="F2210" t="s">
        <v>37</v>
      </c>
      <c r="G2210" t="s">
        <v>29</v>
      </c>
      <c r="H2210" s="5">
        <v>10020.469999999999</v>
      </c>
      <c r="I2210" s="5">
        <v>10020.474</v>
      </c>
      <c r="J2210" s="5">
        <v>-4.0000000008149003E-3</v>
      </c>
      <c r="K2210" s="5">
        <v>10020.469999999999</v>
      </c>
      <c r="L2210" s="5">
        <v>0</v>
      </c>
      <c r="M2210" t="str">
        <f>IF(ISERROR(VLOOKUP(A2210,'[1]Ecart validé'!$A:$A,1,FALSE)),Z2210,"Ecart Validé")</f>
        <v>valid</v>
      </c>
      <c r="R2210" t="s">
        <v>30</v>
      </c>
      <c r="X2210"/>
      <c r="Y2210"/>
      <c r="Z2210" t="s">
        <v>31</v>
      </c>
    </row>
    <row r="2211" spans="1:26" x14ac:dyDescent="0.3">
      <c r="A2211" t="s">
        <v>3355</v>
      </c>
      <c r="B2211" t="s">
        <v>3157</v>
      </c>
      <c r="C2211">
        <v>5659</v>
      </c>
      <c r="D2211" t="str">
        <f>+VLOOKUP(C2211,Param!K:L,2,FALSE)</f>
        <v>SOTEXPRO</v>
      </c>
      <c r="E2211" t="s">
        <v>3356</v>
      </c>
      <c r="F2211" t="s">
        <v>51</v>
      </c>
      <c r="G2211" t="s">
        <v>29</v>
      </c>
      <c r="H2211" s="5">
        <v>2022.61</v>
      </c>
      <c r="I2211" s="5">
        <v>2022.606</v>
      </c>
      <c r="J2211" s="5">
        <v>3.9999999999054099E-3</v>
      </c>
      <c r="K2211" s="5">
        <v>2022.61</v>
      </c>
      <c r="L2211" s="5">
        <v>0</v>
      </c>
      <c r="M2211" t="str">
        <f>IF(ISERROR(VLOOKUP(A2211,'[1]Ecart validé'!$A:$A,1,FALSE)),Z2211,"Ecart Validé")</f>
        <v>valid</v>
      </c>
      <c r="R2211" t="s">
        <v>30</v>
      </c>
      <c r="X2211"/>
      <c r="Y2211"/>
      <c r="Z2211" t="s">
        <v>31</v>
      </c>
    </row>
    <row r="2212" spans="1:26" x14ac:dyDescent="0.3">
      <c r="A2212" t="s">
        <v>3357</v>
      </c>
      <c r="B2212" t="s">
        <v>3157</v>
      </c>
      <c r="C2212">
        <v>6087</v>
      </c>
      <c r="D2212" t="str">
        <f>+VLOOKUP(C2212,Param!K:L,2,FALSE)</f>
        <v>PROMOCOME-PLV GROUPE PROMOCOME INTERNATIONAL</v>
      </c>
      <c r="E2212">
        <v>2140373933</v>
      </c>
      <c r="F2212" t="s">
        <v>28</v>
      </c>
      <c r="G2212" t="s">
        <v>29</v>
      </c>
      <c r="H2212" s="5">
        <v>671.47</v>
      </c>
      <c r="I2212" s="5">
        <v>671.47439999999995</v>
      </c>
      <c r="J2212" s="5">
        <v>-4.3999999999186903E-3</v>
      </c>
      <c r="K2212" s="5">
        <v>671.47</v>
      </c>
      <c r="L2212" s="5">
        <v>0</v>
      </c>
      <c r="M2212" t="str">
        <f>IF(ISERROR(VLOOKUP(A2212,'[1]Ecart validé'!$A:$A,1,FALSE)),Z2212,"Ecart Validé")</f>
        <v>valid</v>
      </c>
      <c r="R2212" t="s">
        <v>30</v>
      </c>
      <c r="X2212"/>
      <c r="Y2212"/>
      <c r="Z2212" t="s">
        <v>31</v>
      </c>
    </row>
    <row r="2213" spans="1:26" x14ac:dyDescent="0.3">
      <c r="A2213" t="s">
        <v>3358</v>
      </c>
      <c r="B2213" t="s">
        <v>3157</v>
      </c>
      <c r="C2213">
        <v>6087</v>
      </c>
      <c r="D2213" t="str">
        <f>+VLOOKUP(C2213,Param!K:L,2,FALSE)</f>
        <v>PROMOCOME-PLV GROUPE PROMOCOME INTERNATIONAL</v>
      </c>
      <c r="E2213">
        <v>2140373933</v>
      </c>
      <c r="F2213" t="s">
        <v>33</v>
      </c>
      <c r="G2213" t="s">
        <v>29</v>
      </c>
      <c r="H2213" s="5">
        <v>6147.29</v>
      </c>
      <c r="I2213" s="5">
        <v>6147.2864</v>
      </c>
      <c r="J2213" s="5">
        <v>3.6000000000058199E-3</v>
      </c>
      <c r="K2213" s="5">
        <v>6147.29</v>
      </c>
      <c r="L2213" s="5">
        <v>0</v>
      </c>
      <c r="M2213" t="str">
        <f>IF(ISERROR(VLOOKUP(A2213,'[1]Ecart validé'!$A:$A,1,FALSE)),Z2213,"Ecart Validé")</f>
        <v>valid</v>
      </c>
      <c r="R2213" t="s">
        <v>30</v>
      </c>
      <c r="X2213"/>
      <c r="Y2213"/>
      <c r="Z2213" t="s">
        <v>31</v>
      </c>
    </row>
    <row r="2214" spans="1:26" x14ac:dyDescent="0.3">
      <c r="A2214" t="s">
        <v>3359</v>
      </c>
      <c r="B2214" t="s">
        <v>3157</v>
      </c>
      <c r="C2214">
        <v>6087</v>
      </c>
      <c r="D2214" t="str">
        <f>+VLOOKUP(C2214,Param!K:L,2,FALSE)</f>
        <v>PROMOCOME-PLV GROUPE PROMOCOME INTERNATIONAL</v>
      </c>
      <c r="E2214">
        <v>2140373933</v>
      </c>
      <c r="F2214" t="s">
        <v>35</v>
      </c>
      <c r="G2214" t="s">
        <v>29</v>
      </c>
      <c r="H2214" s="5">
        <v>616.98</v>
      </c>
      <c r="I2214" s="5">
        <v>616.98239999999998</v>
      </c>
      <c r="J2214" s="5">
        <v>-2.3999999999659801E-3</v>
      </c>
      <c r="K2214" s="5">
        <v>616.98</v>
      </c>
      <c r="L2214" s="5">
        <v>0</v>
      </c>
      <c r="M2214" t="str">
        <f>IF(ISERROR(VLOOKUP(A2214,'[1]Ecart validé'!$A:$A,1,FALSE)),Z2214,"Ecart Validé")</f>
        <v>valid</v>
      </c>
      <c r="R2214" t="s">
        <v>30</v>
      </c>
      <c r="X2214"/>
      <c r="Y2214"/>
      <c r="Z2214" t="s">
        <v>31</v>
      </c>
    </row>
    <row r="2215" spans="1:26" x14ac:dyDescent="0.3">
      <c r="A2215" t="s">
        <v>3360</v>
      </c>
      <c r="B2215" t="s">
        <v>3157</v>
      </c>
      <c r="C2215">
        <v>6087</v>
      </c>
      <c r="D2215" t="str">
        <f>+VLOOKUP(C2215,Param!K:L,2,FALSE)</f>
        <v>PROMOCOME-PLV GROUPE PROMOCOME INTERNATIONAL</v>
      </c>
      <c r="E2215">
        <v>2140373933</v>
      </c>
      <c r="F2215" t="s">
        <v>37</v>
      </c>
      <c r="G2215" t="s">
        <v>29</v>
      </c>
      <c r="H2215" s="5">
        <v>287.07</v>
      </c>
      <c r="I2215" s="5">
        <v>287.06959999999998</v>
      </c>
      <c r="J2215" s="5">
        <v>4.0000000001327803E-4</v>
      </c>
      <c r="K2215" s="5">
        <v>287.07</v>
      </c>
      <c r="L2215" s="5">
        <v>0</v>
      </c>
      <c r="M2215" t="str">
        <f>IF(ISERROR(VLOOKUP(A2215,'[1]Ecart validé'!$A:$A,1,FALSE)),Z2215,"Ecart Validé")</f>
        <v>valid</v>
      </c>
      <c r="R2215" t="s">
        <v>30</v>
      </c>
      <c r="X2215"/>
      <c r="Y2215"/>
      <c r="Z2215" t="s">
        <v>31</v>
      </c>
    </row>
    <row r="2216" spans="1:26" x14ac:dyDescent="0.3">
      <c r="A2216" t="s">
        <v>3361</v>
      </c>
      <c r="B2216" t="s">
        <v>3157</v>
      </c>
      <c r="C2216">
        <v>6241</v>
      </c>
      <c r="D2216" t="str">
        <f>+VLOOKUP(C2216,Param!K:L,2,FALSE)</f>
        <v>LE MENU DUBREUIL</v>
      </c>
      <c r="E2216">
        <v>2130312615</v>
      </c>
      <c r="F2216" t="s">
        <v>28</v>
      </c>
      <c r="G2216" t="s">
        <v>29</v>
      </c>
      <c r="H2216" s="5">
        <v>3010.54</v>
      </c>
      <c r="I2216" s="5">
        <v>3010.5385000000001</v>
      </c>
      <c r="J2216" s="5">
        <v>1.49999999985084E-3</v>
      </c>
      <c r="K2216" s="5">
        <v>3010.54</v>
      </c>
      <c r="L2216" s="5">
        <v>0</v>
      </c>
      <c r="M2216" t="str">
        <f>IF(ISERROR(VLOOKUP(A2216,'[1]Ecart validé'!$A:$A,1,FALSE)),Z2216,"Ecart Validé")</f>
        <v>valid</v>
      </c>
      <c r="R2216" t="s">
        <v>30</v>
      </c>
      <c r="X2216"/>
      <c r="Y2216"/>
      <c r="Z2216" t="s">
        <v>31</v>
      </c>
    </row>
    <row r="2217" spans="1:26" x14ac:dyDescent="0.3">
      <c r="A2217" t="s">
        <v>3362</v>
      </c>
      <c r="B2217" t="s">
        <v>3157</v>
      </c>
      <c r="C2217">
        <v>6241</v>
      </c>
      <c r="D2217" t="str">
        <f>+VLOOKUP(C2217,Param!K:L,2,FALSE)</f>
        <v>LE MENU DUBREUIL</v>
      </c>
      <c r="E2217">
        <v>2130312615</v>
      </c>
      <c r="F2217" t="s">
        <v>33</v>
      </c>
      <c r="G2217" t="s">
        <v>29</v>
      </c>
      <c r="H2217" s="5">
        <v>5626.74</v>
      </c>
      <c r="I2217" s="5">
        <v>5626.7434999999996</v>
      </c>
      <c r="J2217" s="5">
        <v>-3.49999999980354E-3</v>
      </c>
      <c r="K2217" s="5">
        <v>5626.74</v>
      </c>
      <c r="L2217" s="5">
        <v>0</v>
      </c>
      <c r="M2217" t="str">
        <f>IF(ISERROR(VLOOKUP(A2217,'[1]Ecart validé'!$A:$A,1,FALSE)),Z2217,"Ecart Validé")</f>
        <v>valid</v>
      </c>
      <c r="R2217" t="s">
        <v>30</v>
      </c>
      <c r="X2217"/>
      <c r="Y2217"/>
      <c r="Z2217" t="s">
        <v>31</v>
      </c>
    </row>
    <row r="2218" spans="1:26" x14ac:dyDescent="0.3">
      <c r="A2218" t="s">
        <v>3363</v>
      </c>
      <c r="B2218" t="s">
        <v>3157</v>
      </c>
      <c r="C2218">
        <v>6241</v>
      </c>
      <c r="D2218" t="str">
        <f>+VLOOKUP(C2218,Param!K:L,2,FALSE)</f>
        <v>LE MENU DUBREUIL</v>
      </c>
      <c r="E2218">
        <v>2130312615</v>
      </c>
      <c r="F2218" t="s">
        <v>35</v>
      </c>
      <c r="G2218" t="s">
        <v>29</v>
      </c>
      <c r="H2218" s="5">
        <v>4821.2700000000004</v>
      </c>
      <c r="I2218" s="5">
        <v>4821.2735000000002</v>
      </c>
      <c r="J2218" s="5">
        <v>-3.49999999980354E-3</v>
      </c>
      <c r="K2218" s="5">
        <v>4821.2700000000004</v>
      </c>
      <c r="L2218" s="5">
        <v>0</v>
      </c>
      <c r="M2218" t="str">
        <f>IF(ISERROR(VLOOKUP(A2218,'[1]Ecart validé'!$A:$A,1,FALSE)),Z2218,"Ecart Validé")</f>
        <v>valid</v>
      </c>
      <c r="R2218" t="s">
        <v>30</v>
      </c>
      <c r="X2218"/>
      <c r="Y2218"/>
      <c r="Z2218" t="s">
        <v>31</v>
      </c>
    </row>
    <row r="2219" spans="1:26" x14ac:dyDescent="0.3">
      <c r="A2219" t="s">
        <v>3364</v>
      </c>
      <c r="B2219" t="s">
        <v>3157</v>
      </c>
      <c r="C2219">
        <v>6241</v>
      </c>
      <c r="D2219" t="str">
        <f>+VLOOKUP(C2219,Param!K:L,2,FALSE)</f>
        <v>LE MENU DUBREUIL</v>
      </c>
      <c r="E2219">
        <v>2130312615</v>
      </c>
      <c r="F2219" t="s">
        <v>37</v>
      </c>
      <c r="G2219" t="s">
        <v>29</v>
      </c>
      <c r="H2219" s="5">
        <v>4661.2700000000004</v>
      </c>
      <c r="I2219" s="5">
        <v>4661.2725</v>
      </c>
      <c r="J2219" s="5">
        <v>-2.4999999995998202E-3</v>
      </c>
      <c r="K2219" s="5">
        <v>4661.2700000000004</v>
      </c>
      <c r="L2219" s="5">
        <v>0</v>
      </c>
      <c r="M2219" t="str">
        <f>IF(ISERROR(VLOOKUP(A2219,'[1]Ecart validé'!$A:$A,1,FALSE)),Z2219,"Ecart Validé")</f>
        <v>valid</v>
      </c>
      <c r="R2219" t="s">
        <v>30</v>
      </c>
      <c r="X2219"/>
      <c r="Y2219"/>
      <c r="Z2219" t="s">
        <v>31</v>
      </c>
    </row>
    <row r="2220" spans="1:26" x14ac:dyDescent="0.3">
      <c r="A2220" t="s">
        <v>3365</v>
      </c>
      <c r="B2220" t="s">
        <v>3157</v>
      </c>
      <c r="C2220">
        <v>6241</v>
      </c>
      <c r="D2220" t="str">
        <f>+VLOOKUP(C2220,Param!K:L,2,FALSE)</f>
        <v>LE MENU DUBREUIL</v>
      </c>
      <c r="E2220" t="s">
        <v>3366</v>
      </c>
      <c r="F2220" t="s">
        <v>51</v>
      </c>
      <c r="G2220" t="s">
        <v>29</v>
      </c>
      <c r="H2220" s="5">
        <v>57986.34</v>
      </c>
      <c r="I2220" s="5">
        <v>57986.330600000001</v>
      </c>
      <c r="J2220" s="5">
        <v>9.3999999953666702E-3</v>
      </c>
      <c r="K2220" s="5">
        <v>57986.34</v>
      </c>
      <c r="L2220" s="5">
        <v>0</v>
      </c>
      <c r="M2220" t="str">
        <f>IF(ISERROR(VLOOKUP(A2220,'[1]Ecart validé'!$A:$A,1,FALSE)),Z2220,"Ecart Validé")</f>
        <v>valid</v>
      </c>
      <c r="R2220" t="s">
        <v>30</v>
      </c>
      <c r="X2220"/>
      <c r="Y2220"/>
      <c r="Z2220" t="s">
        <v>31</v>
      </c>
    </row>
    <row r="2221" spans="1:26" x14ac:dyDescent="0.3">
      <c r="A2221" t="s">
        <v>3367</v>
      </c>
      <c r="B2221" t="s">
        <v>3157</v>
      </c>
      <c r="C2221">
        <v>6277</v>
      </c>
      <c r="D2221" t="str">
        <f>+VLOOKUP(C2221,Param!K:L,2,FALSE)</f>
        <v>MANUSEC</v>
      </c>
      <c r="E2221">
        <v>326247</v>
      </c>
      <c r="F2221" t="s">
        <v>28</v>
      </c>
      <c r="G2221" t="s">
        <v>29</v>
      </c>
      <c r="H2221" s="5">
        <v>15995.82</v>
      </c>
      <c r="I2221" s="5">
        <v>15995.8208</v>
      </c>
      <c r="J2221" s="5">
        <v>-7.9999999979918303E-4</v>
      </c>
      <c r="K2221" s="5">
        <v>15995.82</v>
      </c>
      <c r="L2221" s="5">
        <v>0</v>
      </c>
      <c r="M2221" t="str">
        <f>IF(ISERROR(VLOOKUP(A2221,'[1]Ecart validé'!$A:$A,1,FALSE)),Z2221,"Ecart Validé")</f>
        <v>valid</v>
      </c>
      <c r="R2221" t="s">
        <v>30</v>
      </c>
      <c r="X2221"/>
      <c r="Y2221"/>
      <c r="Z2221" t="s">
        <v>31</v>
      </c>
    </row>
    <row r="2222" spans="1:26" x14ac:dyDescent="0.3">
      <c r="A2222" t="s">
        <v>3368</v>
      </c>
      <c r="B2222" t="s">
        <v>3157</v>
      </c>
      <c r="C2222">
        <v>6277</v>
      </c>
      <c r="D2222" t="str">
        <f>+VLOOKUP(C2222,Param!K:L,2,FALSE)</f>
        <v>MANUSEC</v>
      </c>
      <c r="E2222">
        <v>326247</v>
      </c>
      <c r="F2222" t="s">
        <v>33</v>
      </c>
      <c r="G2222" t="s">
        <v>29</v>
      </c>
      <c r="H2222" s="5">
        <v>6087.29</v>
      </c>
      <c r="I2222" s="5">
        <v>6087.2928000000002</v>
      </c>
      <c r="J2222" s="5">
        <v>-2.8000000002066298E-3</v>
      </c>
      <c r="K2222" s="5">
        <v>6087.29</v>
      </c>
      <c r="L2222" s="5">
        <v>0</v>
      </c>
      <c r="M2222" t="str">
        <f>IF(ISERROR(VLOOKUP(A2222,'[1]Ecart validé'!$A:$A,1,FALSE)),Z2222,"Ecart Validé")</f>
        <v>valid</v>
      </c>
      <c r="R2222" t="s">
        <v>30</v>
      </c>
      <c r="X2222"/>
      <c r="Y2222"/>
      <c r="Z2222" t="s">
        <v>31</v>
      </c>
    </row>
    <row r="2223" spans="1:26" x14ac:dyDescent="0.3">
      <c r="A2223" t="s">
        <v>3369</v>
      </c>
      <c r="B2223" t="s">
        <v>3157</v>
      </c>
      <c r="C2223">
        <v>6277</v>
      </c>
      <c r="D2223" t="str">
        <f>+VLOOKUP(C2223,Param!K:L,2,FALSE)</f>
        <v>MANUSEC</v>
      </c>
      <c r="E2223">
        <v>326247</v>
      </c>
      <c r="F2223" t="s">
        <v>35</v>
      </c>
      <c r="G2223" t="s">
        <v>29</v>
      </c>
      <c r="H2223" s="5">
        <v>16512.439999999999</v>
      </c>
      <c r="I2223" s="5">
        <v>16512.437600000001</v>
      </c>
      <c r="J2223" s="5">
        <v>2.39999999757856E-3</v>
      </c>
      <c r="K2223" s="5">
        <v>16512.439999999999</v>
      </c>
      <c r="L2223" s="5">
        <v>0</v>
      </c>
      <c r="M2223" t="str">
        <f>IF(ISERROR(VLOOKUP(A2223,'[1]Ecart validé'!$A:$A,1,FALSE)),Z2223,"Ecart Validé")</f>
        <v>valid</v>
      </c>
      <c r="R2223" t="s">
        <v>30</v>
      </c>
      <c r="X2223"/>
      <c r="Y2223"/>
      <c r="Z2223" t="s">
        <v>31</v>
      </c>
    </row>
    <row r="2224" spans="1:26" x14ac:dyDescent="0.3">
      <c r="A2224" t="s">
        <v>3370</v>
      </c>
      <c r="B2224" t="s">
        <v>3157</v>
      </c>
      <c r="C2224">
        <v>6277</v>
      </c>
      <c r="D2224" t="str">
        <f>+VLOOKUP(C2224,Param!K:L,2,FALSE)</f>
        <v>MANUSEC</v>
      </c>
      <c r="E2224">
        <v>326247</v>
      </c>
      <c r="F2224" t="s">
        <v>37</v>
      </c>
      <c r="G2224" t="s">
        <v>29</v>
      </c>
      <c r="H2224" s="5">
        <v>6000.78</v>
      </c>
      <c r="I2224" s="5">
        <v>6000.7824000000001</v>
      </c>
      <c r="J2224" s="5">
        <v>-2.4000000003070402E-3</v>
      </c>
      <c r="K2224" s="5">
        <v>6000.78</v>
      </c>
      <c r="L2224" s="5">
        <v>0</v>
      </c>
      <c r="M2224" t="str">
        <f>IF(ISERROR(VLOOKUP(A2224,'[1]Ecart validé'!$A:$A,1,FALSE)),Z2224,"Ecart Validé")</f>
        <v>valid</v>
      </c>
      <c r="R2224" t="s">
        <v>30</v>
      </c>
      <c r="X2224"/>
      <c r="Y2224"/>
      <c r="Z2224" t="s">
        <v>31</v>
      </c>
    </row>
    <row r="2225" spans="1:26" x14ac:dyDescent="0.3">
      <c r="A2225" t="s">
        <v>3371</v>
      </c>
      <c r="B2225" t="s">
        <v>3157</v>
      </c>
      <c r="C2225">
        <v>6418</v>
      </c>
      <c r="D2225" t="str">
        <f>+VLOOKUP(C2225,Param!K:L,2,FALSE)</f>
        <v>SCHMITT NEY SA (EQUIPEMENTS SANITAIRES)</v>
      </c>
      <c r="E2225">
        <v>328677</v>
      </c>
      <c r="F2225" t="s">
        <v>28</v>
      </c>
      <c r="G2225" t="s">
        <v>29</v>
      </c>
      <c r="H2225" s="5">
        <v>11890.73</v>
      </c>
      <c r="I2225" s="5">
        <v>11890.727999999999</v>
      </c>
      <c r="J2225" s="5">
        <v>2.0000000004074502E-3</v>
      </c>
      <c r="K2225" s="5">
        <v>11890.73</v>
      </c>
      <c r="L2225" s="5">
        <v>0</v>
      </c>
      <c r="M2225" t="str">
        <f>IF(ISERROR(VLOOKUP(A2225,'[1]Ecart validé'!$A:$A,1,FALSE)),Z2225,"Ecart Validé")</f>
        <v>valid</v>
      </c>
      <c r="R2225" t="s">
        <v>30</v>
      </c>
      <c r="X2225"/>
      <c r="Y2225"/>
      <c r="Z2225" t="s">
        <v>31</v>
      </c>
    </row>
    <row r="2226" spans="1:26" x14ac:dyDescent="0.3">
      <c r="A2226" t="s">
        <v>3372</v>
      </c>
      <c r="B2226" t="s">
        <v>3157</v>
      </c>
      <c r="C2226">
        <v>6418</v>
      </c>
      <c r="D2226" t="str">
        <f>+VLOOKUP(C2226,Param!K:L,2,FALSE)</f>
        <v>SCHMITT NEY SA (EQUIPEMENTS SANITAIRES)</v>
      </c>
      <c r="E2226">
        <v>328677</v>
      </c>
      <c r="F2226" t="s">
        <v>33</v>
      </c>
      <c r="G2226" t="s">
        <v>29</v>
      </c>
      <c r="H2226" s="5">
        <v>10638.78</v>
      </c>
      <c r="I2226" s="5">
        <v>10638.78</v>
      </c>
      <c r="J2226" s="5">
        <v>0</v>
      </c>
      <c r="K2226" s="5">
        <v>10638.78</v>
      </c>
      <c r="L2226" s="5">
        <v>0</v>
      </c>
      <c r="M2226" t="str">
        <f>IF(ISERROR(VLOOKUP(A2226,'[1]Ecart validé'!$A:$A,1,FALSE)),Z2226,"Ecart Validé")</f>
        <v>valid</v>
      </c>
      <c r="R2226" t="s">
        <v>30</v>
      </c>
      <c r="X2226"/>
      <c r="Y2226"/>
      <c r="Z2226" t="s">
        <v>31</v>
      </c>
    </row>
    <row r="2227" spans="1:26" x14ac:dyDescent="0.3">
      <c r="A2227" t="s">
        <v>3373</v>
      </c>
      <c r="B2227" t="s">
        <v>3157</v>
      </c>
      <c r="C2227">
        <v>6418</v>
      </c>
      <c r="D2227" t="str">
        <f>+VLOOKUP(C2227,Param!K:L,2,FALSE)</f>
        <v>SCHMITT NEY SA (EQUIPEMENTS SANITAIRES)</v>
      </c>
      <c r="E2227">
        <v>328677</v>
      </c>
      <c r="F2227" t="s">
        <v>35</v>
      </c>
      <c r="G2227" t="s">
        <v>29</v>
      </c>
      <c r="H2227" s="5">
        <v>2303.8200000000002</v>
      </c>
      <c r="I2227" s="5">
        <v>2303.8200000000002</v>
      </c>
      <c r="J2227" s="5">
        <v>0</v>
      </c>
      <c r="K2227" s="5">
        <v>2303.8200000000002</v>
      </c>
      <c r="L2227" s="5">
        <v>0</v>
      </c>
      <c r="M2227" t="str">
        <f>IF(ISERROR(VLOOKUP(A2227,'[1]Ecart validé'!$A:$A,1,FALSE)),Z2227,"Ecart Validé")</f>
        <v>valid</v>
      </c>
      <c r="R2227" t="s">
        <v>30</v>
      </c>
      <c r="X2227"/>
      <c r="Y2227"/>
      <c r="Z2227" t="s">
        <v>31</v>
      </c>
    </row>
    <row r="2228" spans="1:26" x14ac:dyDescent="0.3">
      <c r="A2228" t="s">
        <v>3374</v>
      </c>
      <c r="B2228" t="s">
        <v>3157</v>
      </c>
      <c r="C2228">
        <v>6418</v>
      </c>
      <c r="D2228" t="str">
        <f>+VLOOKUP(C2228,Param!K:L,2,FALSE)</f>
        <v>SCHMITT NEY SA (EQUIPEMENTS SANITAIRES)</v>
      </c>
      <c r="E2228">
        <v>328677</v>
      </c>
      <c r="F2228" t="s">
        <v>37</v>
      </c>
      <c r="G2228" t="s">
        <v>29</v>
      </c>
      <c r="H2228" s="5">
        <v>2297.88</v>
      </c>
      <c r="I2228" s="5">
        <v>2297.88</v>
      </c>
      <c r="J2228" s="5">
        <v>0</v>
      </c>
      <c r="K2228" s="5">
        <v>2297.88</v>
      </c>
      <c r="L2228" s="5">
        <v>0</v>
      </c>
      <c r="M2228" t="str">
        <f>IF(ISERROR(VLOOKUP(A2228,'[1]Ecart validé'!$A:$A,1,FALSE)),Z2228,"Ecart Validé")</f>
        <v>valid</v>
      </c>
      <c r="R2228" t="s">
        <v>30</v>
      </c>
      <c r="X2228"/>
      <c r="Y2228"/>
      <c r="Z2228" t="s">
        <v>31</v>
      </c>
    </row>
    <row r="2229" spans="1:26" x14ac:dyDescent="0.3">
      <c r="A2229" t="s">
        <v>3375</v>
      </c>
      <c r="B2229" t="s">
        <v>3157</v>
      </c>
      <c r="C2229">
        <v>6716</v>
      </c>
      <c r="D2229" t="str">
        <f>+VLOOKUP(C2229,Param!K:L,2,FALSE)</f>
        <v>ADEQUAT</v>
      </c>
      <c r="E2229">
        <v>27258081</v>
      </c>
      <c r="F2229" t="s">
        <v>28</v>
      </c>
      <c r="G2229" t="s">
        <v>29</v>
      </c>
      <c r="H2229" s="5">
        <v>3568.28</v>
      </c>
      <c r="I2229" s="5">
        <v>3568.2815999999998</v>
      </c>
      <c r="J2229" s="5">
        <v>-1.59999999959836E-3</v>
      </c>
      <c r="K2229" s="5">
        <v>3568.2815999999998</v>
      </c>
      <c r="L2229" s="5">
        <v>-1.59999999959836E-3</v>
      </c>
      <c r="M2229" t="str">
        <f>IF(ISERROR(VLOOKUP(A2229,'[1]Ecart validé'!$A:$A,1,FALSE)),Z2229,"Ecart Validé")</f>
        <v>valid</v>
      </c>
      <c r="R2229" t="s">
        <v>30</v>
      </c>
      <c r="X2229"/>
      <c r="Y2229"/>
      <c r="Z2229" t="s">
        <v>31</v>
      </c>
    </row>
    <row r="2230" spans="1:26" x14ac:dyDescent="0.3">
      <c r="A2230" t="s">
        <v>3376</v>
      </c>
      <c r="B2230" t="s">
        <v>3157</v>
      </c>
      <c r="C2230">
        <v>6716</v>
      </c>
      <c r="D2230" t="str">
        <f>+VLOOKUP(C2230,Param!K:L,2,FALSE)</f>
        <v>ADEQUAT</v>
      </c>
      <c r="E2230">
        <v>27258081</v>
      </c>
      <c r="F2230" t="s">
        <v>33</v>
      </c>
      <c r="G2230" t="s">
        <v>29</v>
      </c>
      <c r="H2230" s="5">
        <v>496.91</v>
      </c>
      <c r="I2230" s="5">
        <v>496.9128</v>
      </c>
      <c r="J2230" s="5">
        <v>-2.7999999999792601E-3</v>
      </c>
      <c r="K2230" s="5">
        <v>496.9128</v>
      </c>
      <c r="L2230" s="5">
        <v>-2.7999999999792601E-3</v>
      </c>
      <c r="M2230" t="str">
        <f>IF(ISERROR(VLOOKUP(A2230,'[1]Ecart validé'!$A:$A,1,FALSE)),Z2230,"Ecart Validé")</f>
        <v>valid</v>
      </c>
      <c r="R2230" t="s">
        <v>30</v>
      </c>
      <c r="X2230"/>
      <c r="Y2230"/>
      <c r="Z2230" t="s">
        <v>31</v>
      </c>
    </row>
    <row r="2231" spans="1:26" x14ac:dyDescent="0.3">
      <c r="A2231" t="s">
        <v>3377</v>
      </c>
      <c r="B2231" t="s">
        <v>3157</v>
      </c>
      <c r="C2231">
        <v>6716</v>
      </c>
      <c r="D2231" t="str">
        <f>+VLOOKUP(C2231,Param!K:L,2,FALSE)</f>
        <v>ADEQUAT</v>
      </c>
      <c r="E2231">
        <v>27258081</v>
      </c>
      <c r="F2231" t="s">
        <v>35</v>
      </c>
      <c r="G2231" t="s">
        <v>29</v>
      </c>
      <c r="H2231" s="5">
        <v>3324.92</v>
      </c>
      <c r="I2231" s="5">
        <v>3324.9155999999998</v>
      </c>
      <c r="J2231" s="5">
        <v>4.40000000025975E-3</v>
      </c>
      <c r="K2231" s="5">
        <v>3324.9155999999998</v>
      </c>
      <c r="L2231" s="5">
        <v>4.40000000025975E-3</v>
      </c>
      <c r="M2231" t="str">
        <f>IF(ISERROR(VLOOKUP(A2231,'[1]Ecart validé'!$A:$A,1,FALSE)),Z2231,"Ecart Validé")</f>
        <v>valid</v>
      </c>
      <c r="R2231" t="s">
        <v>30</v>
      </c>
      <c r="X2231"/>
      <c r="Y2231"/>
      <c r="Z2231" t="s">
        <v>31</v>
      </c>
    </row>
    <row r="2232" spans="1:26" x14ac:dyDescent="0.3">
      <c r="A2232" t="s">
        <v>3378</v>
      </c>
      <c r="B2232" t="s">
        <v>3157</v>
      </c>
      <c r="C2232">
        <v>6716</v>
      </c>
      <c r="D2232" t="str">
        <f>+VLOOKUP(C2232,Param!K:L,2,FALSE)</f>
        <v>ADEQUAT</v>
      </c>
      <c r="E2232">
        <v>27258081</v>
      </c>
      <c r="F2232" t="s">
        <v>37</v>
      </c>
      <c r="G2232" t="s">
        <v>29</v>
      </c>
      <c r="H2232" s="5">
        <v>1866.8</v>
      </c>
      <c r="I2232" s="5">
        <v>1866.7950000000001</v>
      </c>
      <c r="J2232" s="5">
        <v>4.9999999998817596E-3</v>
      </c>
      <c r="K2232" s="5">
        <v>1866.7950000000001</v>
      </c>
      <c r="L2232" s="5">
        <v>4.9999999998817596E-3</v>
      </c>
      <c r="M2232" t="str">
        <f>IF(ISERROR(VLOOKUP(A2232,'[1]Ecart validé'!$A:$A,1,FALSE)),Z2232,"Ecart Validé")</f>
        <v>valid</v>
      </c>
      <c r="R2232" t="s">
        <v>30</v>
      </c>
      <c r="X2232"/>
      <c r="Y2232"/>
      <c r="Z2232" t="s">
        <v>31</v>
      </c>
    </row>
    <row r="2233" spans="1:26" x14ac:dyDescent="0.3">
      <c r="A2233" t="s">
        <v>3379</v>
      </c>
      <c r="B2233" t="s">
        <v>3157</v>
      </c>
      <c r="C2233">
        <v>8467</v>
      </c>
      <c r="D2233" t="str">
        <f>+VLOOKUP(C2233,Param!K:L,2,FALSE)</f>
        <v>VALRHONA</v>
      </c>
      <c r="E2233">
        <v>1140143140</v>
      </c>
      <c r="F2233" t="s">
        <v>28</v>
      </c>
      <c r="G2233" t="s">
        <v>29</v>
      </c>
      <c r="H2233" s="5">
        <v>9796.0300000000007</v>
      </c>
      <c r="I2233" s="5">
        <v>9796.0272000000004</v>
      </c>
      <c r="J2233" s="5">
        <v>2.8000000002066298E-3</v>
      </c>
      <c r="K2233" s="5">
        <v>9796.0300000000007</v>
      </c>
      <c r="L2233" s="5">
        <v>0</v>
      </c>
      <c r="M2233" t="str">
        <f>IF(ISERROR(VLOOKUP(A2233,'[1]Ecart validé'!$A:$A,1,FALSE)),Z2233,"Ecart Validé")</f>
        <v>valid</v>
      </c>
      <c r="R2233" t="s">
        <v>30</v>
      </c>
      <c r="X2233"/>
      <c r="Y2233"/>
      <c r="Z2233" t="s">
        <v>31</v>
      </c>
    </row>
    <row r="2234" spans="1:26" x14ac:dyDescent="0.3">
      <c r="A2234" t="s">
        <v>3380</v>
      </c>
      <c r="B2234" t="s">
        <v>3157</v>
      </c>
      <c r="C2234">
        <v>8467</v>
      </c>
      <c r="D2234" t="str">
        <f>+VLOOKUP(C2234,Param!K:L,2,FALSE)</f>
        <v>VALRHONA</v>
      </c>
      <c r="E2234">
        <v>1140143140</v>
      </c>
      <c r="F2234" t="s">
        <v>33</v>
      </c>
      <c r="G2234" t="s">
        <v>29</v>
      </c>
      <c r="H2234" s="5">
        <v>885.04</v>
      </c>
      <c r="I2234" s="5">
        <v>885.04</v>
      </c>
      <c r="J2234" s="5">
        <v>0</v>
      </c>
      <c r="K2234" s="5">
        <v>885.04</v>
      </c>
      <c r="L2234" s="5">
        <v>0</v>
      </c>
      <c r="M2234" t="str">
        <f>IF(ISERROR(VLOOKUP(A2234,'[1]Ecart validé'!$A:$A,1,FALSE)),Z2234,"Ecart Validé")</f>
        <v>valid</v>
      </c>
      <c r="R2234" t="s">
        <v>30</v>
      </c>
      <c r="X2234"/>
      <c r="Y2234"/>
      <c r="Z2234" t="s">
        <v>31</v>
      </c>
    </row>
    <row r="2235" spans="1:26" x14ac:dyDescent="0.3">
      <c r="A2235" t="s">
        <v>3381</v>
      </c>
      <c r="B2235" t="s">
        <v>3157</v>
      </c>
      <c r="C2235">
        <v>8467</v>
      </c>
      <c r="D2235" t="str">
        <f>+VLOOKUP(C2235,Param!K:L,2,FALSE)</f>
        <v>VALRHONA</v>
      </c>
      <c r="E2235">
        <v>1140143140</v>
      </c>
      <c r="F2235" t="s">
        <v>35</v>
      </c>
      <c r="G2235" t="s">
        <v>29</v>
      </c>
      <c r="H2235" s="5">
        <v>5400.82</v>
      </c>
      <c r="I2235" s="5">
        <v>5400.8172000000004</v>
      </c>
      <c r="J2235" s="5">
        <v>2.7999999992971399E-3</v>
      </c>
      <c r="K2235" s="5">
        <v>5400.82</v>
      </c>
      <c r="L2235" s="5">
        <v>0</v>
      </c>
      <c r="M2235" t="str">
        <f>IF(ISERROR(VLOOKUP(A2235,'[1]Ecart validé'!$A:$A,1,FALSE)),Z2235,"Ecart Validé")</f>
        <v>valid</v>
      </c>
      <c r="R2235" t="s">
        <v>30</v>
      </c>
      <c r="X2235"/>
      <c r="Y2235"/>
      <c r="Z2235" t="s">
        <v>31</v>
      </c>
    </row>
    <row r="2236" spans="1:26" x14ac:dyDescent="0.3">
      <c r="A2236" t="s">
        <v>3382</v>
      </c>
      <c r="B2236" t="s">
        <v>3157</v>
      </c>
      <c r="C2236">
        <v>8467</v>
      </c>
      <c r="D2236" t="str">
        <f>+VLOOKUP(C2236,Param!K:L,2,FALSE)</f>
        <v>VALRHONA</v>
      </c>
      <c r="E2236">
        <v>1140143140</v>
      </c>
      <c r="F2236" t="s">
        <v>37</v>
      </c>
      <c r="G2236" t="s">
        <v>29</v>
      </c>
      <c r="H2236" s="5">
        <v>2467.7199999999998</v>
      </c>
      <c r="I2236" s="5">
        <v>2467.7188000000001</v>
      </c>
      <c r="J2236" s="5">
        <v>1.1999999996987699E-3</v>
      </c>
      <c r="K2236" s="5">
        <v>2467.7199999999998</v>
      </c>
      <c r="L2236" s="5">
        <v>0</v>
      </c>
      <c r="M2236" t="str">
        <f>IF(ISERROR(VLOOKUP(A2236,'[1]Ecart validé'!$A:$A,1,FALSE)),Z2236,"Ecart Validé")</f>
        <v>valid</v>
      </c>
      <c r="R2236" t="s">
        <v>30</v>
      </c>
      <c r="X2236"/>
      <c r="Y2236"/>
      <c r="Z2236" t="s">
        <v>31</v>
      </c>
    </row>
    <row r="2237" spans="1:26" x14ac:dyDescent="0.3">
      <c r="A2237" t="s">
        <v>3383</v>
      </c>
      <c r="B2237" t="s">
        <v>3157</v>
      </c>
      <c r="C2237">
        <v>8979</v>
      </c>
      <c r="D2237" t="str">
        <f>+VLOOKUP(C2237,Param!K:L,2,FALSE)</f>
        <v>ASCOLIA</v>
      </c>
      <c r="E2237">
        <v>210014628</v>
      </c>
      <c r="F2237" t="s">
        <v>28</v>
      </c>
      <c r="G2237" t="s">
        <v>29</v>
      </c>
      <c r="H2237" s="5">
        <v>17742.22</v>
      </c>
      <c r="I2237" s="5">
        <v>17742.222000000002</v>
      </c>
      <c r="J2237" s="5">
        <v>-2.0000000004074502E-3</v>
      </c>
      <c r="K2237" s="5">
        <v>17742.22</v>
      </c>
      <c r="L2237" s="5">
        <v>0</v>
      </c>
      <c r="M2237" t="str">
        <f>IF(ISERROR(VLOOKUP(A2237,'[1]Ecart validé'!$A:$A,1,FALSE)),Z2237,"Ecart Validé")</f>
        <v>valid</v>
      </c>
      <c r="R2237" t="s">
        <v>30</v>
      </c>
      <c r="X2237"/>
      <c r="Y2237"/>
      <c r="Z2237" t="s">
        <v>31</v>
      </c>
    </row>
    <row r="2238" spans="1:26" x14ac:dyDescent="0.3">
      <c r="A2238" t="s">
        <v>3384</v>
      </c>
      <c r="B2238" t="s">
        <v>3157</v>
      </c>
      <c r="C2238">
        <v>8979</v>
      </c>
      <c r="D2238" t="str">
        <f>+VLOOKUP(C2238,Param!K:L,2,FALSE)</f>
        <v>ASCOLIA</v>
      </c>
      <c r="E2238">
        <v>210014628</v>
      </c>
      <c r="F2238" t="s">
        <v>33</v>
      </c>
      <c r="G2238" t="s">
        <v>29</v>
      </c>
      <c r="H2238" s="5">
        <v>7138.26</v>
      </c>
      <c r="I2238" s="5">
        <v>7138.26</v>
      </c>
      <c r="J2238" s="5">
        <v>0</v>
      </c>
      <c r="K2238" s="5">
        <v>7138.26</v>
      </c>
      <c r="L2238" s="5">
        <v>0</v>
      </c>
      <c r="M2238" t="str">
        <f>IF(ISERROR(VLOOKUP(A2238,'[1]Ecart validé'!$A:$A,1,FALSE)),Z2238,"Ecart Validé")</f>
        <v>valid</v>
      </c>
      <c r="R2238" t="s">
        <v>30</v>
      </c>
      <c r="X2238"/>
      <c r="Y2238"/>
      <c r="Z2238" t="s">
        <v>31</v>
      </c>
    </row>
    <row r="2239" spans="1:26" x14ac:dyDescent="0.3">
      <c r="A2239" t="s">
        <v>3385</v>
      </c>
      <c r="B2239" t="s">
        <v>3157</v>
      </c>
      <c r="C2239">
        <v>8979</v>
      </c>
      <c r="D2239" t="str">
        <f>+VLOOKUP(C2239,Param!K:L,2,FALSE)</f>
        <v>ASCOLIA</v>
      </c>
      <c r="E2239">
        <v>210014628</v>
      </c>
      <c r="F2239" t="s">
        <v>35</v>
      </c>
      <c r="G2239" t="s">
        <v>29</v>
      </c>
      <c r="H2239" s="5">
        <v>4786.6400000000003</v>
      </c>
      <c r="I2239" s="5">
        <v>4786.6395000000002</v>
      </c>
      <c r="J2239" s="5">
        <v>5.0000000010186297E-4</v>
      </c>
      <c r="K2239" s="5">
        <v>4786.6400000000003</v>
      </c>
      <c r="L2239" s="5">
        <v>0</v>
      </c>
      <c r="M2239" t="str">
        <f>IF(ISERROR(VLOOKUP(A2239,'[1]Ecart validé'!$A:$A,1,FALSE)),Z2239,"Ecart Validé")</f>
        <v>valid</v>
      </c>
      <c r="R2239" t="s">
        <v>30</v>
      </c>
      <c r="X2239"/>
      <c r="Y2239"/>
      <c r="Z2239" t="s">
        <v>31</v>
      </c>
    </row>
    <row r="2240" spans="1:26" x14ac:dyDescent="0.3">
      <c r="A2240" t="s">
        <v>3386</v>
      </c>
      <c r="B2240" t="s">
        <v>3157</v>
      </c>
      <c r="C2240">
        <v>8979</v>
      </c>
      <c r="D2240" t="str">
        <f>+VLOOKUP(C2240,Param!K:L,2,FALSE)</f>
        <v>ASCOLIA</v>
      </c>
      <c r="E2240">
        <v>210014628</v>
      </c>
      <c r="F2240" t="s">
        <v>37</v>
      </c>
      <c r="G2240" t="s">
        <v>29</v>
      </c>
      <c r="H2240" s="5">
        <v>25248.39</v>
      </c>
      <c r="I2240" s="5">
        <v>25248.386999999999</v>
      </c>
      <c r="J2240" s="5">
        <v>3.00000000061118E-3</v>
      </c>
      <c r="K2240" s="5">
        <v>25248.39</v>
      </c>
      <c r="L2240" s="5">
        <v>0</v>
      </c>
      <c r="M2240" t="str">
        <f>IF(ISERROR(VLOOKUP(A2240,'[1]Ecart validé'!$A:$A,1,FALSE)),Z2240,"Ecart Validé")</f>
        <v>valid</v>
      </c>
      <c r="R2240" t="s">
        <v>30</v>
      </c>
      <c r="X2240"/>
      <c r="Y2240"/>
      <c r="Z2240" t="s">
        <v>31</v>
      </c>
    </row>
    <row r="2241" spans="1:26" x14ac:dyDescent="0.3">
      <c r="A2241" t="s">
        <v>3387</v>
      </c>
      <c r="B2241" t="s">
        <v>3157</v>
      </c>
      <c r="C2241">
        <v>9271</v>
      </c>
      <c r="D2241" t="str">
        <f>+VLOOKUP(C2241,Param!K:L,2,FALSE)</f>
        <v>DIVERSEY FRANCE SAS</v>
      </c>
      <c r="E2241">
        <v>742910</v>
      </c>
      <c r="F2241" t="s">
        <v>28</v>
      </c>
      <c r="G2241" t="s">
        <v>29</v>
      </c>
      <c r="H2241" s="5">
        <v>123181.6</v>
      </c>
      <c r="I2241" s="5">
        <v>123181.64720000001</v>
      </c>
      <c r="J2241" s="5">
        <v>-4.7200000000884701E-2</v>
      </c>
      <c r="K2241" s="5">
        <v>123181.6</v>
      </c>
      <c r="L2241" s="5">
        <v>0</v>
      </c>
      <c r="M2241" t="str">
        <f>IF(ISERROR(VLOOKUP(A2241,'[1]Ecart validé'!$A:$A,1,FALSE)),Z2241,"Ecart Validé")</f>
        <v>valid</v>
      </c>
      <c r="R2241" t="s">
        <v>30</v>
      </c>
      <c r="X2241"/>
      <c r="Y2241"/>
      <c r="Z2241" t="s">
        <v>31</v>
      </c>
    </row>
    <row r="2242" spans="1:26" x14ac:dyDescent="0.3">
      <c r="A2242" t="s">
        <v>3388</v>
      </c>
      <c r="B2242" t="s">
        <v>3157</v>
      </c>
      <c r="C2242">
        <v>9271</v>
      </c>
      <c r="D2242" t="str">
        <f>+VLOOKUP(C2242,Param!K:L,2,FALSE)</f>
        <v>DIVERSEY FRANCE SAS</v>
      </c>
      <c r="E2242">
        <v>742910</v>
      </c>
      <c r="F2242" t="s">
        <v>33</v>
      </c>
      <c r="G2242" t="s">
        <v>29</v>
      </c>
      <c r="H2242" s="5">
        <v>85509.759999999995</v>
      </c>
      <c r="I2242" s="5">
        <v>85509.767999999996</v>
      </c>
      <c r="J2242" s="5">
        <v>-8.0000000016298093E-3</v>
      </c>
      <c r="K2242" s="5">
        <v>85509.759999999995</v>
      </c>
      <c r="L2242" s="5">
        <v>0</v>
      </c>
      <c r="M2242" t="str">
        <f>IF(ISERROR(VLOOKUP(A2242,'[1]Ecart validé'!$A:$A,1,FALSE)),Z2242,"Ecart Validé")</f>
        <v>valid</v>
      </c>
      <c r="R2242" t="s">
        <v>30</v>
      </c>
      <c r="X2242"/>
      <c r="Y2242"/>
      <c r="Z2242" t="s">
        <v>31</v>
      </c>
    </row>
    <row r="2243" spans="1:26" x14ac:dyDescent="0.3">
      <c r="A2243" t="s">
        <v>3389</v>
      </c>
      <c r="B2243" t="s">
        <v>3157</v>
      </c>
      <c r="C2243">
        <v>9271</v>
      </c>
      <c r="D2243" t="str">
        <f>+VLOOKUP(C2243,Param!K:L,2,FALSE)</f>
        <v>DIVERSEY FRANCE SAS</v>
      </c>
      <c r="E2243">
        <v>742910</v>
      </c>
      <c r="F2243" t="s">
        <v>35</v>
      </c>
      <c r="G2243" t="s">
        <v>29</v>
      </c>
      <c r="H2243" s="5">
        <v>129408.96000000001</v>
      </c>
      <c r="I2243" s="5">
        <v>129408.9696</v>
      </c>
      <c r="J2243" s="5">
        <v>-9.59999999031424E-3</v>
      </c>
      <c r="K2243" s="5">
        <v>129408.96000000001</v>
      </c>
      <c r="L2243" s="5">
        <v>0</v>
      </c>
      <c r="M2243" t="str">
        <f>IF(ISERROR(VLOOKUP(A2243,'[1]Ecart validé'!$A:$A,1,FALSE)),Z2243,"Ecart Validé")</f>
        <v>valid</v>
      </c>
      <c r="R2243" t="s">
        <v>30</v>
      </c>
      <c r="X2243"/>
      <c r="Y2243"/>
      <c r="Z2243" t="s">
        <v>31</v>
      </c>
    </row>
    <row r="2244" spans="1:26" x14ac:dyDescent="0.3">
      <c r="A2244" t="s">
        <v>3390</v>
      </c>
      <c r="B2244" t="s">
        <v>3157</v>
      </c>
      <c r="C2244">
        <v>9271</v>
      </c>
      <c r="D2244" t="str">
        <f>+VLOOKUP(C2244,Param!K:L,2,FALSE)</f>
        <v>DIVERSEY FRANCE SAS</v>
      </c>
      <c r="E2244">
        <v>742910</v>
      </c>
      <c r="F2244" t="s">
        <v>37</v>
      </c>
      <c r="G2244" t="s">
        <v>29</v>
      </c>
      <c r="H2244" s="5">
        <v>51812.67</v>
      </c>
      <c r="I2244" s="5">
        <v>51812.662400000001</v>
      </c>
      <c r="J2244" s="5">
        <v>7.5999999971827397E-3</v>
      </c>
      <c r="K2244" s="5">
        <v>51812.67</v>
      </c>
      <c r="L2244" s="5">
        <v>0</v>
      </c>
      <c r="M2244" t="str">
        <f>IF(ISERROR(VLOOKUP(A2244,'[1]Ecart validé'!$A:$A,1,FALSE)),Z2244,"Ecart Validé")</f>
        <v>valid</v>
      </c>
      <c r="R2244" t="s">
        <v>30</v>
      </c>
      <c r="S2244" t="s">
        <v>60</v>
      </c>
      <c r="X2244"/>
      <c r="Y2244"/>
      <c r="Z2244" t="s">
        <v>31</v>
      </c>
    </row>
    <row r="2245" spans="1:26" x14ac:dyDescent="0.3">
      <c r="A2245" t="s">
        <v>3391</v>
      </c>
      <c r="B2245" t="s">
        <v>3157</v>
      </c>
      <c r="C2245">
        <v>9271</v>
      </c>
      <c r="D2245" t="str">
        <f>+VLOOKUP(C2245,Param!K:L,2,FALSE)</f>
        <v>DIVERSEY FRANCE SAS</v>
      </c>
      <c r="E2245" t="s">
        <v>3392</v>
      </c>
      <c r="F2245" t="s">
        <v>51</v>
      </c>
      <c r="G2245" t="s">
        <v>29</v>
      </c>
      <c r="H2245" s="5">
        <v>558197</v>
      </c>
      <c r="I2245" s="5">
        <v>558196.99979999999</v>
      </c>
      <c r="J2245" s="5">
        <v>2.0000000949948999E-4</v>
      </c>
      <c r="K2245" s="5">
        <v>558197</v>
      </c>
      <c r="L2245" s="5">
        <v>0</v>
      </c>
      <c r="M2245" t="str">
        <f>IF(ISERROR(VLOOKUP(A2245,'[1]Ecart validé'!$A:$A,1,FALSE)),Z2245,"Ecart Validé")</f>
        <v>valid</v>
      </c>
      <c r="R2245" t="s">
        <v>30</v>
      </c>
      <c r="X2245"/>
      <c r="Y2245"/>
      <c r="Z2245" t="s">
        <v>31</v>
      </c>
    </row>
    <row r="2246" spans="1:26" x14ac:dyDescent="0.3">
      <c r="A2246" t="s">
        <v>3393</v>
      </c>
      <c r="B2246" t="s">
        <v>3157</v>
      </c>
      <c r="C2246">
        <v>10543</v>
      </c>
      <c r="D2246" t="str">
        <f>+VLOOKUP(C2246,Param!K:L,2,FALSE)</f>
        <v>Otto Nocker GmbH</v>
      </c>
      <c r="E2246" t="s">
        <v>3394</v>
      </c>
      <c r="F2246" t="s">
        <v>51</v>
      </c>
      <c r="G2246" t="s">
        <v>29</v>
      </c>
      <c r="H2246" s="5">
        <v>4279.12</v>
      </c>
      <c r="I2246" s="5">
        <v>4279.1040000000003</v>
      </c>
      <c r="J2246" s="5">
        <v>1.5999999999621602E-2</v>
      </c>
      <c r="K2246" s="5">
        <v>4279.12</v>
      </c>
      <c r="L2246" s="5">
        <v>0</v>
      </c>
      <c r="M2246" t="str">
        <f>IF(ISERROR(VLOOKUP(A2246,'[1]Ecart validé'!$A:$A,1,FALSE)),Z2246,"Ecart Validé")</f>
        <v>valid</v>
      </c>
      <c r="R2246" t="s">
        <v>30</v>
      </c>
      <c r="X2246"/>
      <c r="Y2246"/>
      <c r="Z2246" t="s">
        <v>31</v>
      </c>
    </row>
    <row r="2247" spans="1:26" x14ac:dyDescent="0.3">
      <c r="A2247" t="s">
        <v>3395</v>
      </c>
      <c r="B2247" t="s">
        <v>3157</v>
      </c>
      <c r="C2247">
        <v>11632</v>
      </c>
      <c r="D2247" t="str">
        <f>+VLOOKUP(C2247,Param!K:L,2,FALSE)</f>
        <v>ESPRIT GOURMAND</v>
      </c>
      <c r="E2247">
        <v>1562059</v>
      </c>
      <c r="F2247" t="s">
        <v>28</v>
      </c>
      <c r="G2247" t="s">
        <v>29</v>
      </c>
      <c r="H2247" s="5">
        <v>13941.8</v>
      </c>
      <c r="I2247" s="5">
        <v>13941.798000000001</v>
      </c>
      <c r="J2247" s="5">
        <v>1.9999999985884599E-3</v>
      </c>
      <c r="K2247" s="5">
        <v>13941.8</v>
      </c>
      <c r="L2247" s="5">
        <v>0</v>
      </c>
      <c r="M2247" t="str">
        <f>IF(ISERROR(VLOOKUP(A2247,'[1]Ecart validé'!$A:$A,1,FALSE)),Z2247,"Ecart Validé")</f>
        <v>valid</v>
      </c>
      <c r="R2247" t="s">
        <v>30</v>
      </c>
      <c r="X2247"/>
      <c r="Y2247"/>
      <c r="Z2247" t="s">
        <v>31</v>
      </c>
    </row>
    <row r="2248" spans="1:26" x14ac:dyDescent="0.3">
      <c r="A2248" t="s">
        <v>3396</v>
      </c>
      <c r="B2248" t="s">
        <v>3157</v>
      </c>
      <c r="C2248">
        <v>11632</v>
      </c>
      <c r="D2248" t="str">
        <f>+VLOOKUP(C2248,Param!K:L,2,FALSE)</f>
        <v>ESPRIT GOURMAND</v>
      </c>
      <c r="E2248">
        <v>1562059</v>
      </c>
      <c r="F2248" t="s">
        <v>33</v>
      </c>
      <c r="G2248" t="s">
        <v>29</v>
      </c>
      <c r="H2248" s="5">
        <v>2378.52</v>
      </c>
      <c r="I2248" s="5">
        <v>2378.5216</v>
      </c>
      <c r="J2248" s="5">
        <v>-1.6000000000531099E-3</v>
      </c>
      <c r="K2248" s="5">
        <v>2378.52</v>
      </c>
      <c r="L2248" s="5">
        <v>0</v>
      </c>
      <c r="M2248" t="str">
        <f>IF(ISERROR(VLOOKUP(A2248,'[1]Ecart validé'!$A:$A,1,FALSE)),Z2248,"Ecart Validé")</f>
        <v>valid</v>
      </c>
      <c r="R2248" t="s">
        <v>30</v>
      </c>
      <c r="X2248"/>
      <c r="Y2248"/>
      <c r="Z2248" t="s">
        <v>31</v>
      </c>
    </row>
    <row r="2249" spans="1:26" x14ac:dyDescent="0.3">
      <c r="A2249" t="s">
        <v>3397</v>
      </c>
      <c r="B2249" t="s">
        <v>3157</v>
      </c>
      <c r="C2249">
        <v>11632</v>
      </c>
      <c r="D2249" t="str">
        <f>+VLOOKUP(C2249,Param!K:L,2,FALSE)</f>
        <v>ESPRIT GOURMAND</v>
      </c>
      <c r="E2249">
        <v>1562059</v>
      </c>
      <c r="F2249" t="s">
        <v>35</v>
      </c>
      <c r="G2249" t="s">
        <v>29</v>
      </c>
      <c r="H2249" s="5">
        <v>11895.99</v>
      </c>
      <c r="I2249" s="5">
        <v>11895.9864</v>
      </c>
      <c r="J2249" s="5">
        <v>3.6000000000058199E-3</v>
      </c>
      <c r="K2249" s="5">
        <v>11895.99</v>
      </c>
      <c r="L2249" s="5">
        <v>0</v>
      </c>
      <c r="M2249" t="str">
        <f>IF(ISERROR(VLOOKUP(A2249,'[1]Ecart validé'!$A:$A,1,FALSE)),Z2249,"Ecart Validé")</f>
        <v>valid</v>
      </c>
      <c r="R2249" t="s">
        <v>30</v>
      </c>
      <c r="X2249"/>
      <c r="Y2249"/>
      <c r="Z2249" t="s">
        <v>31</v>
      </c>
    </row>
    <row r="2250" spans="1:26" x14ac:dyDescent="0.3">
      <c r="A2250" t="s">
        <v>3398</v>
      </c>
      <c r="B2250" t="s">
        <v>3157</v>
      </c>
      <c r="C2250">
        <v>11632</v>
      </c>
      <c r="D2250" t="str">
        <f>+VLOOKUP(C2250,Param!K:L,2,FALSE)</f>
        <v>ESPRIT GOURMAND</v>
      </c>
      <c r="E2250">
        <v>1562059</v>
      </c>
      <c r="F2250" t="s">
        <v>37</v>
      </c>
      <c r="G2250" t="s">
        <v>29</v>
      </c>
      <c r="H2250" s="5">
        <v>2843.51</v>
      </c>
      <c r="I2250" s="5">
        <v>2843.5084000000002</v>
      </c>
      <c r="J2250" s="5">
        <v>1.6000000000531099E-3</v>
      </c>
      <c r="K2250" s="5">
        <v>2843.51</v>
      </c>
      <c r="L2250" s="5">
        <v>0</v>
      </c>
      <c r="M2250" t="str">
        <f>IF(ISERROR(VLOOKUP(A2250,'[1]Ecart validé'!$A:$A,1,FALSE)),Z2250,"Ecart Validé")</f>
        <v>valid</v>
      </c>
      <c r="R2250" t="s">
        <v>30</v>
      </c>
      <c r="X2250"/>
      <c r="Y2250"/>
      <c r="Z2250" t="s">
        <v>31</v>
      </c>
    </row>
    <row r="2251" spans="1:26" x14ac:dyDescent="0.3">
      <c r="A2251" t="s">
        <v>3399</v>
      </c>
      <c r="B2251" t="s">
        <v>3157</v>
      </c>
      <c r="C2251">
        <v>16573</v>
      </c>
      <c r="D2251" t="str">
        <f>+VLOOKUP(C2251,Param!K:L,2,FALSE)</f>
        <v>WANZL METTALLWARENFABRIK GMBH</v>
      </c>
      <c r="E2251">
        <v>2140143499</v>
      </c>
      <c r="F2251" t="s">
        <v>28</v>
      </c>
      <c r="G2251" t="s">
        <v>29</v>
      </c>
      <c r="H2251" s="5">
        <v>1452.21</v>
      </c>
      <c r="I2251" s="5">
        <v>1452.2145</v>
      </c>
      <c r="J2251" s="5">
        <v>-4.5000000000072699E-3</v>
      </c>
      <c r="K2251" s="5">
        <v>1452.21</v>
      </c>
      <c r="L2251" s="5">
        <v>0</v>
      </c>
      <c r="M2251" t="str">
        <f>IF(ISERROR(VLOOKUP(A2251,'[1]Ecart validé'!$A:$A,1,FALSE)),Z2251,"Ecart Validé")</f>
        <v>valid</v>
      </c>
      <c r="R2251" t="s">
        <v>30</v>
      </c>
      <c r="X2251"/>
      <c r="Y2251"/>
      <c r="Z2251" t="s">
        <v>31</v>
      </c>
    </row>
    <row r="2252" spans="1:26" x14ac:dyDescent="0.3">
      <c r="A2252" t="s">
        <v>3400</v>
      </c>
      <c r="B2252" t="s">
        <v>3157</v>
      </c>
      <c r="C2252">
        <v>16573</v>
      </c>
      <c r="D2252" t="str">
        <f>+VLOOKUP(C2252,Param!K:L,2,FALSE)</f>
        <v>WANZL METTALLWARENFABRIK GMBH</v>
      </c>
      <c r="E2252">
        <v>2140143499</v>
      </c>
      <c r="F2252" t="s">
        <v>33</v>
      </c>
      <c r="G2252" t="s">
        <v>29</v>
      </c>
      <c r="H2252" s="5">
        <v>166.72</v>
      </c>
      <c r="I2252" s="5">
        <v>166.72049999999999</v>
      </c>
      <c r="J2252" s="5">
        <v>-4.9999999998817603E-4</v>
      </c>
      <c r="K2252" s="5">
        <v>166.72</v>
      </c>
      <c r="L2252" s="5">
        <v>0</v>
      </c>
      <c r="M2252" t="str">
        <f>IF(ISERROR(VLOOKUP(A2252,'[1]Ecart validé'!$A:$A,1,FALSE)),Z2252,"Ecart Validé")</f>
        <v>valid</v>
      </c>
      <c r="R2252" t="s">
        <v>30</v>
      </c>
      <c r="X2252"/>
      <c r="Y2252"/>
      <c r="Z2252" t="s">
        <v>31</v>
      </c>
    </row>
    <row r="2253" spans="1:26" x14ac:dyDescent="0.3">
      <c r="A2253" t="s">
        <v>3401</v>
      </c>
      <c r="B2253" t="s">
        <v>3157</v>
      </c>
      <c r="C2253">
        <v>16573</v>
      </c>
      <c r="D2253" t="str">
        <f>+VLOOKUP(C2253,Param!K:L,2,FALSE)</f>
        <v>WANZL METTALLWARENFABRIK GMBH</v>
      </c>
      <c r="E2253">
        <v>2140143499</v>
      </c>
      <c r="F2253" t="s">
        <v>35</v>
      </c>
      <c r="G2253" t="s">
        <v>29</v>
      </c>
      <c r="H2253" s="5">
        <v>153.1</v>
      </c>
      <c r="I2253" s="5">
        <v>153.10050000000001</v>
      </c>
      <c r="J2253" s="5">
        <v>-5.0000000001659795E-4</v>
      </c>
      <c r="K2253" s="5">
        <v>153.1</v>
      </c>
      <c r="L2253" s="5">
        <v>0</v>
      </c>
      <c r="M2253" t="str">
        <f>IF(ISERROR(VLOOKUP(A2253,'[1]Ecart validé'!$A:$A,1,FALSE)),Z2253,"Ecart Validé")</f>
        <v>valid</v>
      </c>
      <c r="R2253" t="s">
        <v>30</v>
      </c>
      <c r="X2253"/>
      <c r="Y2253"/>
      <c r="Z2253" t="s">
        <v>31</v>
      </c>
    </row>
    <row r="2254" spans="1:26" x14ac:dyDescent="0.3">
      <c r="A2254" t="s">
        <v>3402</v>
      </c>
      <c r="B2254" t="s">
        <v>3157</v>
      </c>
      <c r="C2254">
        <v>16573</v>
      </c>
      <c r="D2254" t="str">
        <f>+VLOOKUP(C2254,Param!K:L,2,FALSE)</f>
        <v>WANZL METTALLWARENFABRIK GMBH</v>
      </c>
      <c r="E2254">
        <v>2140143499</v>
      </c>
      <c r="F2254" t="s">
        <v>37</v>
      </c>
      <c r="G2254" t="s">
        <v>29</v>
      </c>
      <c r="H2254" s="5">
        <v>268.81</v>
      </c>
      <c r="I2254" s="5">
        <v>268.80900000000003</v>
      </c>
      <c r="J2254" s="5">
        <v>9.9999999997635292E-4</v>
      </c>
      <c r="K2254" s="5">
        <v>268.81</v>
      </c>
      <c r="L2254" s="5">
        <v>0</v>
      </c>
      <c r="M2254" t="str">
        <f>IF(ISERROR(VLOOKUP(A2254,'[1]Ecart validé'!$A:$A,1,FALSE)),Z2254,"Ecart Validé")</f>
        <v>valid</v>
      </c>
      <c r="R2254" t="s">
        <v>30</v>
      </c>
      <c r="X2254"/>
      <c r="Y2254"/>
      <c r="Z2254" t="s">
        <v>31</v>
      </c>
    </row>
    <row r="2255" spans="1:26" ht="129.6" x14ac:dyDescent="0.3">
      <c r="A2255" t="s">
        <v>3403</v>
      </c>
      <c r="B2255" t="s">
        <v>3157</v>
      </c>
      <c r="C2255">
        <v>19372</v>
      </c>
      <c r="D2255" t="str">
        <f>+VLOOKUP(C2255,Param!K:L,2,FALSE)</f>
        <v>Mars Wrigley Confectionery France</v>
      </c>
      <c r="E2255" t="s">
        <v>3404</v>
      </c>
      <c r="F2255" t="s">
        <v>51</v>
      </c>
      <c r="G2255" t="s">
        <v>29</v>
      </c>
      <c r="H2255" s="5">
        <v>9459.01</v>
      </c>
      <c r="I2255" s="5">
        <v>9459.0128000000004</v>
      </c>
      <c r="J2255" s="5">
        <v>-2.8000000002066298E-3</v>
      </c>
      <c r="K2255" s="5">
        <v>9459.01</v>
      </c>
      <c r="L2255" s="5">
        <v>0</v>
      </c>
      <c r="M2255" t="str">
        <f>IF(ISERROR(VLOOKUP(A2255,'[1]Ecart validé'!$A:$A,1,FALSE)),Z2255,"Ecart Validé")</f>
        <v>valid</v>
      </c>
      <c r="R2255" t="s">
        <v>30</v>
      </c>
      <c r="S2255" t="s">
        <v>42</v>
      </c>
      <c r="T2255" t="s">
        <v>257</v>
      </c>
      <c r="U2255" s="13" t="s">
        <v>3405</v>
      </c>
      <c r="V2255" t="s">
        <v>60</v>
      </c>
      <c r="W2255" t="s">
        <v>61</v>
      </c>
      <c r="X2255" t="s">
        <v>62</v>
      </c>
      <c r="Y2255" t="s">
        <v>62</v>
      </c>
      <c r="Z2255" t="s">
        <v>31</v>
      </c>
    </row>
    <row r="2256" spans="1:26" x14ac:dyDescent="0.3">
      <c r="A2256" t="s">
        <v>3406</v>
      </c>
      <c r="B2256" t="s">
        <v>3157</v>
      </c>
      <c r="C2256">
        <v>23890</v>
      </c>
      <c r="D2256" t="str">
        <f>+VLOOKUP(C2256,Param!K:L,2,FALSE)</f>
        <v>MEIKO MASCHINENBAU GMBH &amp; CO KG</v>
      </c>
      <c r="E2256" t="s">
        <v>3407</v>
      </c>
      <c r="F2256" t="s">
        <v>51</v>
      </c>
      <c r="G2256" t="s">
        <v>29</v>
      </c>
      <c r="H2256" s="5">
        <v>46052.56</v>
      </c>
      <c r="I2256" s="5">
        <v>46052.559500000003</v>
      </c>
      <c r="J2256" s="5">
        <v>4.9999999464489498E-4</v>
      </c>
      <c r="K2256" s="5">
        <v>46052.56</v>
      </c>
      <c r="L2256" s="5">
        <v>0</v>
      </c>
      <c r="M2256" t="str">
        <f>IF(ISERROR(VLOOKUP(A2256,'[1]Ecart validé'!$A:$A,1,FALSE)),Z2256,"Ecart Validé")</f>
        <v>valid</v>
      </c>
      <c r="R2256" t="s">
        <v>30</v>
      </c>
      <c r="X2256"/>
      <c r="Y2256"/>
      <c r="Z2256" t="s">
        <v>31</v>
      </c>
    </row>
    <row r="2257" spans="1:26" x14ac:dyDescent="0.3">
      <c r="A2257" t="s">
        <v>3408</v>
      </c>
      <c r="B2257" t="s">
        <v>3157</v>
      </c>
      <c r="C2257">
        <v>24325</v>
      </c>
      <c r="D2257" t="str">
        <f>+VLOOKUP(C2257,Param!K:L,2,FALSE)</f>
        <v xml:space="preserve">DISTRIBUTION GUY DEGRENNE </v>
      </c>
      <c r="E2257" t="s">
        <v>3409</v>
      </c>
      <c r="F2257" t="s">
        <v>51</v>
      </c>
      <c r="G2257" t="s">
        <v>29</v>
      </c>
      <c r="H2257" s="5">
        <v>4055.84</v>
      </c>
      <c r="I2257" s="5">
        <v>4055.8416999999999</v>
      </c>
      <c r="J2257" s="5">
        <v>-1.6999999998006301E-3</v>
      </c>
      <c r="K2257" s="5">
        <v>4055.84</v>
      </c>
      <c r="L2257" s="5">
        <v>0</v>
      </c>
      <c r="M2257" t="str">
        <f>IF(ISERROR(VLOOKUP(A2257,'[1]Ecart validé'!$A:$A,1,FALSE)),Z2257,"Ecart Validé")</f>
        <v>valid</v>
      </c>
      <c r="R2257" t="s">
        <v>30</v>
      </c>
      <c r="X2257"/>
      <c r="Y2257"/>
      <c r="Z2257" t="s">
        <v>31</v>
      </c>
    </row>
    <row r="2258" spans="1:26" x14ac:dyDescent="0.3">
      <c r="A2258" t="s">
        <v>3410</v>
      </c>
      <c r="B2258" t="s">
        <v>3157</v>
      </c>
      <c r="C2258">
        <v>24553</v>
      </c>
      <c r="D2258" t="str">
        <f>+VLOOKUP(C2258,Param!K:L,2,FALSE)</f>
        <v>PLG FINANCES</v>
      </c>
      <c r="E2258">
        <v>2140313622</v>
      </c>
      <c r="F2258" t="s">
        <v>28</v>
      </c>
      <c r="G2258" t="s">
        <v>29</v>
      </c>
      <c r="H2258" s="5">
        <v>75556.100000000006</v>
      </c>
      <c r="I2258" s="5">
        <v>75556.098400000003</v>
      </c>
      <c r="J2258" s="5">
        <v>1.6000000032363401E-3</v>
      </c>
      <c r="K2258" s="5">
        <v>75556.100000000006</v>
      </c>
      <c r="L2258" s="5">
        <v>0</v>
      </c>
      <c r="M2258" t="str">
        <f>IF(ISERROR(VLOOKUP(A2258,'[1]Ecart validé'!$A:$A,1,FALSE)),Z2258,"Ecart Validé")</f>
        <v>valid</v>
      </c>
      <c r="R2258" t="s">
        <v>30</v>
      </c>
      <c r="X2258"/>
      <c r="Y2258"/>
      <c r="Z2258" t="s">
        <v>31</v>
      </c>
    </row>
    <row r="2259" spans="1:26" x14ac:dyDescent="0.3">
      <c r="A2259" t="s">
        <v>3411</v>
      </c>
      <c r="B2259" t="s">
        <v>3157</v>
      </c>
      <c r="C2259">
        <v>24553</v>
      </c>
      <c r="D2259" t="str">
        <f>+VLOOKUP(C2259,Param!K:L,2,FALSE)</f>
        <v>PLG FINANCES</v>
      </c>
      <c r="E2259">
        <v>2140313622</v>
      </c>
      <c r="F2259" t="s">
        <v>33</v>
      </c>
      <c r="G2259" t="s">
        <v>29</v>
      </c>
      <c r="H2259" s="5">
        <v>23203.54</v>
      </c>
      <c r="I2259" s="5">
        <v>23203.5448</v>
      </c>
      <c r="J2259" s="5">
        <v>-4.7999999987950997E-3</v>
      </c>
      <c r="K2259" s="5">
        <v>23203.54</v>
      </c>
      <c r="L2259" s="5">
        <v>0</v>
      </c>
      <c r="M2259" t="str">
        <f>IF(ISERROR(VLOOKUP(A2259,'[1]Ecart validé'!$A:$A,1,FALSE)),Z2259,"Ecart Validé")</f>
        <v>valid</v>
      </c>
      <c r="R2259" t="s">
        <v>30</v>
      </c>
      <c r="X2259"/>
      <c r="Y2259"/>
      <c r="Z2259" t="s">
        <v>31</v>
      </c>
    </row>
    <row r="2260" spans="1:26" x14ac:dyDescent="0.3">
      <c r="A2260" t="s">
        <v>3412</v>
      </c>
      <c r="B2260" t="s">
        <v>3157</v>
      </c>
      <c r="C2260">
        <v>24553</v>
      </c>
      <c r="D2260" t="str">
        <f>+VLOOKUP(C2260,Param!K:L,2,FALSE)</f>
        <v>PLG FINANCES</v>
      </c>
      <c r="E2260">
        <v>2140313622</v>
      </c>
      <c r="F2260" t="s">
        <v>35</v>
      </c>
      <c r="G2260" t="s">
        <v>29</v>
      </c>
      <c r="H2260" s="5">
        <v>74601.119999999995</v>
      </c>
      <c r="I2260" s="5">
        <v>74601.122399999993</v>
      </c>
      <c r="J2260" s="5">
        <v>-2.39999999757856E-3</v>
      </c>
      <c r="K2260" s="5">
        <v>74601.119999999995</v>
      </c>
      <c r="L2260" s="5">
        <v>0</v>
      </c>
      <c r="M2260" t="str">
        <f>IF(ISERROR(VLOOKUP(A2260,'[1]Ecart validé'!$A:$A,1,FALSE)),Z2260,"Ecart Validé")</f>
        <v>valid</v>
      </c>
      <c r="R2260" t="s">
        <v>30</v>
      </c>
      <c r="X2260"/>
      <c r="Y2260"/>
      <c r="Z2260" t="s">
        <v>31</v>
      </c>
    </row>
    <row r="2261" spans="1:26" x14ac:dyDescent="0.3">
      <c r="A2261" t="s">
        <v>3413</v>
      </c>
      <c r="B2261" t="s">
        <v>3157</v>
      </c>
      <c r="C2261">
        <v>24553</v>
      </c>
      <c r="D2261" t="str">
        <f>+VLOOKUP(C2261,Param!K:L,2,FALSE)</f>
        <v>PLG FINANCES</v>
      </c>
      <c r="E2261">
        <v>2140313622</v>
      </c>
      <c r="F2261" t="s">
        <v>37</v>
      </c>
      <c r="G2261" t="s">
        <v>29</v>
      </c>
      <c r="H2261" s="5">
        <v>26373.26</v>
      </c>
      <c r="I2261" s="5">
        <v>26373.258399999999</v>
      </c>
      <c r="J2261" s="5">
        <v>1.59999999959836E-3</v>
      </c>
      <c r="K2261" s="5">
        <v>26373.26</v>
      </c>
      <c r="L2261" s="5">
        <v>0</v>
      </c>
      <c r="M2261" t="str">
        <f>IF(ISERROR(VLOOKUP(A2261,'[1]Ecart validé'!$A:$A,1,FALSE)),Z2261,"Ecart Validé")</f>
        <v>valid</v>
      </c>
      <c r="R2261" t="s">
        <v>30</v>
      </c>
      <c r="X2261"/>
      <c r="Y2261"/>
      <c r="Z2261" t="s">
        <v>31</v>
      </c>
    </row>
    <row r="2262" spans="1:26" x14ac:dyDescent="0.3">
      <c r="A2262" t="s">
        <v>3414</v>
      </c>
      <c r="B2262" t="s">
        <v>3157</v>
      </c>
      <c r="C2262">
        <v>24553</v>
      </c>
      <c r="D2262" t="str">
        <f>+VLOOKUP(C2262,Param!K:L,2,FALSE)</f>
        <v>PLG FINANCES</v>
      </c>
      <c r="E2262" t="s">
        <v>3415</v>
      </c>
      <c r="F2262" t="s">
        <v>51</v>
      </c>
      <c r="G2262" t="s">
        <v>29</v>
      </c>
      <c r="H2262" s="5">
        <v>99867.81</v>
      </c>
      <c r="I2262" s="5">
        <v>99867.812000000005</v>
      </c>
      <c r="J2262" s="5">
        <v>-2.0000000076834099E-3</v>
      </c>
      <c r="K2262" s="5">
        <v>99867.81</v>
      </c>
      <c r="L2262" s="5">
        <v>0</v>
      </c>
      <c r="M2262" t="str">
        <f>IF(ISERROR(VLOOKUP(A2262,'[1]Ecart validé'!$A:$A,1,FALSE)),Z2262,"Ecart Validé")</f>
        <v>valid</v>
      </c>
      <c r="R2262" t="s">
        <v>30</v>
      </c>
      <c r="X2262"/>
      <c r="Y2262"/>
      <c r="Z2262" t="s">
        <v>31</v>
      </c>
    </row>
    <row r="2263" spans="1:26" x14ac:dyDescent="0.3">
      <c r="A2263" t="s">
        <v>3416</v>
      </c>
      <c r="B2263" t="s">
        <v>3157</v>
      </c>
      <c r="C2263">
        <v>26826</v>
      </c>
      <c r="D2263" t="str">
        <f>+VLOOKUP(C2263,Param!K:L,2,FALSE)</f>
        <v>ECONOCOM PRODUCTS AND SOLUTIONS</v>
      </c>
      <c r="E2263">
        <v>401003</v>
      </c>
      <c r="F2263" t="s">
        <v>28</v>
      </c>
      <c r="G2263" t="s">
        <v>29</v>
      </c>
      <c r="H2263" s="5">
        <v>40702.980000000003</v>
      </c>
      <c r="I2263" s="5">
        <v>40702.983399999997</v>
      </c>
      <c r="J2263" s="5">
        <v>-3.3999999941443002E-3</v>
      </c>
      <c r="K2263" s="5">
        <v>40702.980000000003</v>
      </c>
      <c r="L2263" s="5">
        <v>0</v>
      </c>
      <c r="M2263" t="str">
        <f>IF(ISERROR(VLOOKUP(A2263,'[1]Ecart validé'!$A:$A,1,FALSE)),Z2263,"Ecart Validé")</f>
        <v>valid</v>
      </c>
      <c r="R2263" t="s">
        <v>30</v>
      </c>
      <c r="X2263"/>
      <c r="Y2263"/>
      <c r="Z2263" t="s">
        <v>31</v>
      </c>
    </row>
    <row r="2264" spans="1:26" x14ac:dyDescent="0.3">
      <c r="A2264" t="s">
        <v>3417</v>
      </c>
      <c r="B2264" t="s">
        <v>3157</v>
      </c>
      <c r="C2264">
        <v>26826</v>
      </c>
      <c r="D2264" t="str">
        <f>+VLOOKUP(C2264,Param!K:L,2,FALSE)</f>
        <v>ECONOCOM PRODUCTS AND SOLUTIONS</v>
      </c>
      <c r="E2264">
        <v>401003</v>
      </c>
      <c r="F2264" t="s">
        <v>33</v>
      </c>
      <c r="G2264" t="s">
        <v>29</v>
      </c>
      <c r="H2264" s="5">
        <v>15221.14</v>
      </c>
      <c r="I2264" s="5">
        <v>15221.1466</v>
      </c>
      <c r="J2264" s="5">
        <v>-6.6000000006170003E-3</v>
      </c>
      <c r="K2264" s="5">
        <v>15221.14</v>
      </c>
      <c r="L2264" s="5">
        <v>0</v>
      </c>
      <c r="M2264" t="str">
        <f>IF(ISERROR(VLOOKUP(A2264,'[1]Ecart validé'!$A:$A,1,FALSE)),Z2264,"Ecart Validé")</f>
        <v>valid</v>
      </c>
      <c r="R2264" t="s">
        <v>30</v>
      </c>
      <c r="X2264"/>
      <c r="Y2264"/>
      <c r="Z2264" t="s">
        <v>31</v>
      </c>
    </row>
    <row r="2265" spans="1:26" x14ac:dyDescent="0.3">
      <c r="A2265" t="s">
        <v>3418</v>
      </c>
      <c r="B2265" t="s">
        <v>3157</v>
      </c>
      <c r="C2265">
        <v>26826</v>
      </c>
      <c r="D2265" t="str">
        <f>+VLOOKUP(C2265,Param!K:L,2,FALSE)</f>
        <v>ECONOCOM PRODUCTS AND SOLUTIONS</v>
      </c>
      <c r="E2265">
        <v>401003</v>
      </c>
      <c r="F2265" t="s">
        <v>35</v>
      </c>
      <c r="G2265" t="s">
        <v>29</v>
      </c>
      <c r="H2265" s="5">
        <v>20147.22</v>
      </c>
      <c r="I2265" s="5">
        <v>20147.225399999999</v>
      </c>
      <c r="J2265" s="5">
        <v>-5.39999999818974E-3</v>
      </c>
      <c r="K2265" s="5">
        <v>20147.22</v>
      </c>
      <c r="L2265" s="5">
        <v>0</v>
      </c>
      <c r="M2265" t="str">
        <f>IF(ISERROR(VLOOKUP(A2265,'[1]Ecart validé'!$A:$A,1,FALSE)),Z2265,"Ecart Validé")</f>
        <v>valid</v>
      </c>
      <c r="R2265" t="s">
        <v>30</v>
      </c>
      <c r="X2265"/>
      <c r="Y2265"/>
      <c r="Z2265" t="s">
        <v>31</v>
      </c>
    </row>
    <row r="2266" spans="1:26" x14ac:dyDescent="0.3">
      <c r="A2266" t="s">
        <v>3419</v>
      </c>
      <c r="B2266" t="s">
        <v>3157</v>
      </c>
      <c r="C2266">
        <v>26826</v>
      </c>
      <c r="D2266" t="str">
        <f>+VLOOKUP(C2266,Param!K:L,2,FALSE)</f>
        <v>ECONOCOM PRODUCTS AND SOLUTIONS</v>
      </c>
      <c r="E2266">
        <v>401003</v>
      </c>
      <c r="F2266" t="s">
        <v>37</v>
      </c>
      <c r="G2266" t="s">
        <v>29</v>
      </c>
      <c r="H2266" s="5">
        <v>23875.3</v>
      </c>
      <c r="I2266" s="5">
        <v>23875.3001</v>
      </c>
      <c r="J2266" s="5">
        <v>-1.00000001111766E-4</v>
      </c>
      <c r="K2266" s="5">
        <v>23875.3</v>
      </c>
      <c r="L2266" s="5">
        <v>0</v>
      </c>
      <c r="M2266" t="str">
        <f>IF(ISERROR(VLOOKUP(A2266,'[1]Ecart validé'!$A:$A,1,FALSE)),Z2266,"Ecart Validé")</f>
        <v>valid</v>
      </c>
      <c r="R2266" t="s">
        <v>30</v>
      </c>
      <c r="X2266"/>
      <c r="Y2266"/>
      <c r="Z2266" t="s">
        <v>31</v>
      </c>
    </row>
    <row r="2267" spans="1:26" x14ac:dyDescent="0.3">
      <c r="A2267" t="s">
        <v>3420</v>
      </c>
      <c r="B2267" t="s">
        <v>3157</v>
      </c>
      <c r="C2267">
        <v>28091</v>
      </c>
      <c r="D2267" t="str">
        <f>+VLOOKUP(C2267,Param!K:L,2,FALSE)</f>
        <v>INDA s.p.a</v>
      </c>
      <c r="E2267">
        <v>29245008</v>
      </c>
      <c r="F2267" t="s">
        <v>28</v>
      </c>
      <c r="G2267" t="s">
        <v>29</v>
      </c>
      <c r="H2267" s="5">
        <v>2410.66</v>
      </c>
      <c r="I2267" s="5">
        <v>2410.6637999999998</v>
      </c>
      <c r="J2267" s="5">
        <v>-3.7999999999556102E-3</v>
      </c>
      <c r="K2267" s="5">
        <v>2410.66</v>
      </c>
      <c r="L2267" s="5">
        <v>0</v>
      </c>
      <c r="M2267" t="str">
        <f>IF(ISERROR(VLOOKUP(A2267,'[1]Ecart validé'!$A:$A,1,FALSE)),Z2267,"Ecart Validé")</f>
        <v>valid</v>
      </c>
      <c r="R2267" t="s">
        <v>30</v>
      </c>
      <c r="X2267"/>
      <c r="Y2267"/>
      <c r="Z2267" t="s">
        <v>31</v>
      </c>
    </row>
    <row r="2268" spans="1:26" x14ac:dyDescent="0.3">
      <c r="A2268" t="s">
        <v>3421</v>
      </c>
      <c r="B2268" t="s">
        <v>3157</v>
      </c>
      <c r="C2268">
        <v>28091</v>
      </c>
      <c r="D2268" t="str">
        <f>+VLOOKUP(C2268,Param!K:L,2,FALSE)</f>
        <v>INDA s.p.a</v>
      </c>
      <c r="E2268">
        <v>29245008</v>
      </c>
      <c r="F2268" t="s">
        <v>33</v>
      </c>
      <c r="G2268" t="s">
        <v>29</v>
      </c>
      <c r="H2268" s="5">
        <v>6901.2</v>
      </c>
      <c r="I2268" s="5">
        <v>6901.2</v>
      </c>
      <c r="J2268" s="5">
        <v>0</v>
      </c>
      <c r="K2268" s="5">
        <v>6901.2</v>
      </c>
      <c r="L2268" s="5">
        <v>0</v>
      </c>
      <c r="M2268" t="str">
        <f>IF(ISERROR(VLOOKUP(A2268,'[1]Ecart validé'!$A:$A,1,FALSE)),Z2268,"Ecart Validé")</f>
        <v>valid</v>
      </c>
      <c r="R2268" t="s">
        <v>30</v>
      </c>
      <c r="X2268"/>
      <c r="Y2268"/>
      <c r="Z2268" t="s">
        <v>31</v>
      </c>
    </row>
    <row r="2269" spans="1:26" x14ac:dyDescent="0.3">
      <c r="A2269" t="s">
        <v>3422</v>
      </c>
      <c r="B2269" t="s">
        <v>3157</v>
      </c>
      <c r="C2269">
        <v>28091</v>
      </c>
      <c r="D2269" t="str">
        <f>+VLOOKUP(C2269,Param!K:L,2,FALSE)</f>
        <v>INDA s.p.a</v>
      </c>
      <c r="E2269">
        <v>29245008</v>
      </c>
      <c r="F2269" t="s">
        <v>35</v>
      </c>
      <c r="G2269" t="s">
        <v>29</v>
      </c>
      <c r="H2269" s="5">
        <v>3692.4</v>
      </c>
      <c r="I2269" s="5">
        <v>3692.4</v>
      </c>
      <c r="J2269" s="5">
        <v>0</v>
      </c>
      <c r="K2269" s="5">
        <v>3692.4</v>
      </c>
      <c r="L2269" s="5">
        <v>0</v>
      </c>
      <c r="M2269" t="str">
        <f>IF(ISERROR(VLOOKUP(A2269,'[1]Ecart validé'!$A:$A,1,FALSE)),Z2269,"Ecart Validé")</f>
        <v>valid</v>
      </c>
      <c r="R2269" t="s">
        <v>30</v>
      </c>
      <c r="X2269"/>
      <c r="Y2269"/>
      <c r="Z2269" t="s">
        <v>31</v>
      </c>
    </row>
    <row r="2270" spans="1:26" x14ac:dyDescent="0.3">
      <c r="A2270" t="s">
        <v>3423</v>
      </c>
      <c r="B2270" t="s">
        <v>3157</v>
      </c>
      <c r="C2270">
        <v>28091</v>
      </c>
      <c r="D2270" t="str">
        <f>+VLOOKUP(C2270,Param!K:L,2,FALSE)</f>
        <v>INDA s.p.a</v>
      </c>
      <c r="E2270">
        <v>29245008</v>
      </c>
      <c r="F2270" t="s">
        <v>37</v>
      </c>
      <c r="G2270" t="s">
        <v>29</v>
      </c>
      <c r="H2270" s="5">
        <v>2041.68</v>
      </c>
      <c r="I2270" s="5">
        <v>2041.68</v>
      </c>
      <c r="J2270" s="5">
        <v>0</v>
      </c>
      <c r="K2270" s="5">
        <v>2041.68</v>
      </c>
      <c r="L2270" s="5">
        <v>0</v>
      </c>
      <c r="M2270" t="str">
        <f>IF(ISERROR(VLOOKUP(A2270,'[1]Ecart validé'!$A:$A,1,FALSE)),Z2270,"Ecart Validé")</f>
        <v>valid</v>
      </c>
      <c r="R2270" t="s">
        <v>30</v>
      </c>
      <c r="X2270"/>
      <c r="Y2270"/>
      <c r="Z2270" t="s">
        <v>31</v>
      </c>
    </row>
    <row r="2271" spans="1:26" x14ac:dyDescent="0.3">
      <c r="A2271" t="s">
        <v>3424</v>
      </c>
      <c r="B2271" t="s">
        <v>3157</v>
      </c>
      <c r="C2271">
        <v>28750</v>
      </c>
      <c r="D2271" t="str">
        <f>+VLOOKUP(C2271,Param!K:L,2,FALSE)</f>
        <v>COLONNA BROKER</v>
      </c>
      <c r="E2271" t="s">
        <v>3425</v>
      </c>
      <c r="F2271" t="s">
        <v>51</v>
      </c>
      <c r="G2271" t="s">
        <v>29</v>
      </c>
      <c r="H2271" s="5">
        <v>690</v>
      </c>
      <c r="I2271" s="5">
        <v>690</v>
      </c>
      <c r="J2271" s="5">
        <v>0</v>
      </c>
      <c r="K2271" s="5">
        <v>690</v>
      </c>
      <c r="L2271" s="5">
        <v>0</v>
      </c>
      <c r="M2271" t="str">
        <f>IF(ISERROR(VLOOKUP(A2271,'[1]Ecart validé'!$A:$A,1,FALSE)),Z2271,"Ecart Validé")</f>
        <v>valid</v>
      </c>
      <c r="R2271" t="s">
        <v>30</v>
      </c>
      <c r="X2271"/>
      <c r="Y2271"/>
      <c r="Z2271" t="s">
        <v>31</v>
      </c>
    </row>
    <row r="2272" spans="1:26" x14ac:dyDescent="0.3">
      <c r="A2272" t="s">
        <v>3426</v>
      </c>
      <c r="B2272" t="s">
        <v>3157</v>
      </c>
      <c r="C2272">
        <v>29450</v>
      </c>
      <c r="D2272" t="str">
        <f>+VLOOKUP(C2272,Param!K:L,2,FALSE)</f>
        <v>BERNARDAUD</v>
      </c>
      <c r="E2272">
        <v>27314020</v>
      </c>
      <c r="F2272" t="s">
        <v>28</v>
      </c>
      <c r="G2272" t="s">
        <v>29</v>
      </c>
      <c r="H2272" s="5">
        <v>780.13</v>
      </c>
      <c r="I2272" s="5">
        <v>780.13440000000003</v>
      </c>
      <c r="J2272" s="5">
        <v>-4.4000000000323702E-3</v>
      </c>
      <c r="K2272" s="5">
        <v>780.13</v>
      </c>
      <c r="L2272" s="5">
        <v>0</v>
      </c>
      <c r="M2272" t="str">
        <f>IF(ISERROR(VLOOKUP(A2272,'[1]Ecart validé'!$A:$A,1,FALSE)),Z2272,"Ecart Validé")</f>
        <v>valid</v>
      </c>
      <c r="R2272" t="s">
        <v>30</v>
      </c>
      <c r="X2272"/>
      <c r="Y2272"/>
      <c r="Z2272" t="s">
        <v>31</v>
      </c>
    </row>
    <row r="2273" spans="1:26" x14ac:dyDescent="0.3">
      <c r="A2273" t="s">
        <v>3427</v>
      </c>
      <c r="B2273" t="s">
        <v>3157</v>
      </c>
      <c r="C2273">
        <v>29450</v>
      </c>
      <c r="D2273" t="str">
        <f>+VLOOKUP(C2273,Param!K:L,2,FALSE)</f>
        <v>BERNARDAUD</v>
      </c>
      <c r="E2273">
        <v>27314020</v>
      </c>
      <c r="F2273" t="s">
        <v>33</v>
      </c>
      <c r="G2273" t="s">
        <v>29</v>
      </c>
      <c r="H2273" s="5">
        <v>341.34</v>
      </c>
      <c r="I2273" s="5">
        <v>341.34</v>
      </c>
      <c r="J2273" s="5">
        <v>0</v>
      </c>
      <c r="K2273" s="5">
        <v>341.34</v>
      </c>
      <c r="L2273" s="5">
        <v>0</v>
      </c>
      <c r="M2273" t="str">
        <f>IF(ISERROR(VLOOKUP(A2273,'[1]Ecart validé'!$A:$A,1,FALSE)),Z2273,"Ecart Validé")</f>
        <v>valid</v>
      </c>
      <c r="R2273" t="s">
        <v>30</v>
      </c>
      <c r="X2273"/>
      <c r="Y2273"/>
      <c r="Z2273" t="s">
        <v>31</v>
      </c>
    </row>
    <row r="2274" spans="1:26" x14ac:dyDescent="0.3">
      <c r="A2274" t="s">
        <v>3428</v>
      </c>
      <c r="B2274" t="s">
        <v>3157</v>
      </c>
      <c r="C2274">
        <v>29450</v>
      </c>
      <c r="D2274" t="str">
        <f>+VLOOKUP(C2274,Param!K:L,2,FALSE)</f>
        <v>BERNARDAUD</v>
      </c>
      <c r="E2274">
        <v>27314020</v>
      </c>
      <c r="F2274" t="s">
        <v>35</v>
      </c>
      <c r="G2274" t="s">
        <v>29</v>
      </c>
      <c r="H2274" s="5">
        <v>283.67</v>
      </c>
      <c r="I2274" s="5">
        <v>283.66559999999998</v>
      </c>
      <c r="J2274" s="5">
        <v>4.4000000000323702E-3</v>
      </c>
      <c r="K2274" s="5">
        <v>283.67</v>
      </c>
      <c r="L2274" s="5">
        <v>0</v>
      </c>
      <c r="M2274" t="str">
        <f>IF(ISERROR(VLOOKUP(A2274,'[1]Ecart validé'!$A:$A,1,FALSE)),Z2274,"Ecart Validé")</f>
        <v>valid</v>
      </c>
      <c r="R2274" t="s">
        <v>30</v>
      </c>
      <c r="X2274"/>
      <c r="Y2274"/>
      <c r="Z2274" t="s">
        <v>31</v>
      </c>
    </row>
    <row r="2275" spans="1:26" x14ac:dyDescent="0.3">
      <c r="A2275" t="s">
        <v>3429</v>
      </c>
      <c r="B2275" t="s">
        <v>3157</v>
      </c>
      <c r="C2275">
        <v>29761</v>
      </c>
      <c r="D2275" t="str">
        <f>+VLOOKUP(C2275,Param!K:L,2,FALSE)</f>
        <v>HOTELSERVICE</v>
      </c>
      <c r="E2275">
        <v>210005652</v>
      </c>
      <c r="F2275" t="s">
        <v>28</v>
      </c>
      <c r="G2275" t="s">
        <v>29</v>
      </c>
      <c r="H2275" s="5">
        <v>10121.06</v>
      </c>
      <c r="I2275" s="5">
        <v>10121.058000000001</v>
      </c>
      <c r="J2275" s="5">
        <v>1.9999999985884599E-3</v>
      </c>
      <c r="K2275" s="5">
        <v>10121.06</v>
      </c>
      <c r="L2275" s="5">
        <v>0</v>
      </c>
      <c r="M2275" t="str">
        <f>IF(ISERROR(VLOOKUP(A2275,'[1]Ecart validé'!$A:$A,1,FALSE)),Z2275,"Ecart Validé")</f>
        <v>valid</v>
      </c>
      <c r="R2275" t="s">
        <v>30</v>
      </c>
      <c r="X2275"/>
      <c r="Y2275"/>
      <c r="Z2275" t="s">
        <v>31</v>
      </c>
    </row>
    <row r="2276" spans="1:26" x14ac:dyDescent="0.3">
      <c r="A2276" t="s">
        <v>3430</v>
      </c>
      <c r="B2276" t="s">
        <v>3157</v>
      </c>
      <c r="C2276">
        <v>29761</v>
      </c>
      <c r="D2276" t="str">
        <f>+VLOOKUP(C2276,Param!K:L,2,FALSE)</f>
        <v>HOTELSERVICE</v>
      </c>
      <c r="E2276">
        <v>210005652</v>
      </c>
      <c r="F2276" t="s">
        <v>33</v>
      </c>
      <c r="G2276" t="s">
        <v>29</v>
      </c>
      <c r="H2276" s="5">
        <v>1093.79</v>
      </c>
      <c r="I2276" s="5">
        <v>1093.7917</v>
      </c>
      <c r="J2276" s="5">
        <v>-1.7000000000280101E-3</v>
      </c>
      <c r="K2276" s="5">
        <v>1093.79</v>
      </c>
      <c r="L2276" s="5">
        <v>0</v>
      </c>
      <c r="M2276" t="str">
        <f>IF(ISERROR(VLOOKUP(A2276,'[1]Ecart validé'!$A:$A,1,FALSE)),Z2276,"Ecart Validé")</f>
        <v>valid</v>
      </c>
      <c r="R2276" t="s">
        <v>30</v>
      </c>
      <c r="X2276"/>
      <c r="Y2276"/>
      <c r="Z2276" t="s">
        <v>31</v>
      </c>
    </row>
    <row r="2277" spans="1:26" x14ac:dyDescent="0.3">
      <c r="A2277" t="s">
        <v>3431</v>
      </c>
      <c r="B2277" t="s">
        <v>3157</v>
      </c>
      <c r="C2277">
        <v>29761</v>
      </c>
      <c r="D2277" t="str">
        <f>+VLOOKUP(C2277,Param!K:L,2,FALSE)</f>
        <v>HOTELSERVICE</v>
      </c>
      <c r="E2277">
        <v>210005652</v>
      </c>
      <c r="F2277" t="s">
        <v>35</v>
      </c>
      <c r="G2277" t="s">
        <v>29</v>
      </c>
      <c r="H2277" s="5">
        <v>15307.04</v>
      </c>
      <c r="I2277" s="5">
        <v>15307.0386</v>
      </c>
      <c r="J2277" s="5">
        <v>1.40000000101281E-3</v>
      </c>
      <c r="K2277" s="5">
        <v>15307.04</v>
      </c>
      <c r="L2277" s="5">
        <v>0</v>
      </c>
      <c r="M2277" t="str">
        <f>IF(ISERROR(VLOOKUP(A2277,'[1]Ecart validé'!$A:$A,1,FALSE)),Z2277,"Ecart Validé")</f>
        <v>valid</v>
      </c>
      <c r="R2277" t="s">
        <v>30</v>
      </c>
      <c r="X2277"/>
      <c r="Y2277"/>
      <c r="Z2277" t="s">
        <v>31</v>
      </c>
    </row>
    <row r="2278" spans="1:26" x14ac:dyDescent="0.3">
      <c r="A2278" t="s">
        <v>3432</v>
      </c>
      <c r="B2278" t="s">
        <v>3157</v>
      </c>
      <c r="C2278">
        <v>29761</v>
      </c>
      <c r="D2278" t="str">
        <f>+VLOOKUP(C2278,Param!K:L,2,FALSE)</f>
        <v>HOTELSERVICE</v>
      </c>
      <c r="E2278">
        <v>210005652</v>
      </c>
      <c r="F2278" t="s">
        <v>37</v>
      </c>
      <c r="G2278" t="s">
        <v>29</v>
      </c>
      <c r="H2278" s="5">
        <v>4486.76</v>
      </c>
      <c r="I2278" s="5">
        <v>4486.7586000000001</v>
      </c>
      <c r="J2278" s="5">
        <v>1.4000000001033099E-3</v>
      </c>
      <c r="K2278" s="5">
        <v>4486.76</v>
      </c>
      <c r="L2278" s="5">
        <v>0</v>
      </c>
      <c r="M2278" t="str">
        <f>IF(ISERROR(VLOOKUP(A2278,'[1]Ecart validé'!$A:$A,1,FALSE)),Z2278,"Ecart Validé")</f>
        <v>valid</v>
      </c>
      <c r="R2278" t="s">
        <v>30</v>
      </c>
      <c r="X2278"/>
      <c r="Y2278"/>
      <c r="Z2278" t="s">
        <v>31</v>
      </c>
    </row>
    <row r="2279" spans="1:26" x14ac:dyDescent="0.3">
      <c r="A2279" t="s">
        <v>3433</v>
      </c>
      <c r="B2279" t="s">
        <v>3157</v>
      </c>
      <c r="C2279">
        <v>37142</v>
      </c>
      <c r="D2279" t="str">
        <f>+VLOOKUP(C2279,Param!K:L,2,FALSE)</f>
        <v>NIEHOFFS VAIHINGER FRUCHTSAFT GMBH</v>
      </c>
      <c r="E2279" t="s">
        <v>3434</v>
      </c>
      <c r="F2279" t="s">
        <v>51</v>
      </c>
      <c r="G2279" t="s">
        <v>29</v>
      </c>
      <c r="H2279" s="5">
        <v>148035.84</v>
      </c>
      <c r="I2279" s="5">
        <v>148035.84</v>
      </c>
      <c r="J2279" s="5">
        <v>0</v>
      </c>
      <c r="K2279" s="5">
        <v>148035.84</v>
      </c>
      <c r="L2279" s="5">
        <v>0</v>
      </c>
      <c r="M2279" t="str">
        <f>IF(ISERROR(VLOOKUP(A2279,'[1]Ecart validé'!$A:$A,1,FALSE)),Z2279,"Ecart Validé")</f>
        <v>valid</v>
      </c>
      <c r="R2279" t="s">
        <v>30</v>
      </c>
      <c r="X2279"/>
      <c r="Y2279"/>
      <c r="Z2279" t="s">
        <v>31</v>
      </c>
    </row>
    <row r="2280" spans="1:26" ht="115.2" x14ac:dyDescent="0.3">
      <c r="A2280" t="s">
        <v>3435</v>
      </c>
      <c r="B2280" t="s">
        <v>3157</v>
      </c>
      <c r="C2280">
        <v>37416</v>
      </c>
      <c r="D2280" t="str">
        <f>+VLOOKUP(C2280,Param!K:L,2,FALSE)</f>
        <v>BRIDOR</v>
      </c>
      <c r="E2280" t="s">
        <v>3436</v>
      </c>
      <c r="F2280" t="s">
        <v>51</v>
      </c>
      <c r="G2280" t="s">
        <v>29</v>
      </c>
      <c r="H2280" s="5">
        <v>1123075.05</v>
      </c>
      <c r="I2280" s="5">
        <v>1123075.054</v>
      </c>
      <c r="J2280" s="5">
        <v>-3.9999999571591598E-3</v>
      </c>
      <c r="K2280" s="5">
        <v>1123075.05</v>
      </c>
      <c r="L2280" s="5">
        <v>0</v>
      </c>
      <c r="M2280" t="str">
        <f>IF(ISERROR(VLOOKUP(A2280,'[1]Ecart validé'!$A:$A,1,FALSE)),Z2280,"Ecart Validé")</f>
        <v>valid</v>
      </c>
      <c r="R2280" t="s">
        <v>30</v>
      </c>
      <c r="S2280" t="s">
        <v>42</v>
      </c>
      <c r="T2280" t="s">
        <v>257</v>
      </c>
      <c r="U2280" s="13" t="s">
        <v>3437</v>
      </c>
      <c r="V2280" t="s">
        <v>60</v>
      </c>
      <c r="W2280" t="s">
        <v>61</v>
      </c>
      <c r="X2280" t="s">
        <v>62</v>
      </c>
      <c r="Y2280" t="s">
        <v>62</v>
      </c>
      <c r="Z2280" t="s">
        <v>31</v>
      </c>
    </row>
    <row r="2281" spans="1:26" x14ac:dyDescent="0.3">
      <c r="A2281" t="s">
        <v>3438</v>
      </c>
      <c r="B2281" t="s">
        <v>3157</v>
      </c>
      <c r="C2281">
        <v>37416</v>
      </c>
      <c r="D2281" t="str">
        <f>+VLOOKUP(C2281,Param!K:L,2,FALSE)</f>
        <v>BRIDOR</v>
      </c>
      <c r="E2281" t="s">
        <v>3439</v>
      </c>
      <c r="F2281" t="s">
        <v>51</v>
      </c>
      <c r="G2281" t="s">
        <v>29</v>
      </c>
      <c r="H2281" s="5">
        <v>3506.58</v>
      </c>
      <c r="I2281" s="5">
        <v>3506.58</v>
      </c>
      <c r="J2281" s="5">
        <v>0</v>
      </c>
      <c r="K2281" s="5">
        <v>3506.58</v>
      </c>
      <c r="L2281" s="5">
        <v>0</v>
      </c>
      <c r="M2281" t="str">
        <f>IF(ISERROR(VLOOKUP(A2281,'[1]Ecart validé'!$A:$A,1,FALSE)),Z2281,"Ecart Validé")</f>
        <v>valid</v>
      </c>
      <c r="R2281" t="s">
        <v>30</v>
      </c>
      <c r="X2281"/>
      <c r="Y2281"/>
      <c r="Z2281" t="s">
        <v>31</v>
      </c>
    </row>
    <row r="2282" spans="1:26" x14ac:dyDescent="0.3">
      <c r="A2282" t="s">
        <v>3440</v>
      </c>
      <c r="B2282" t="s">
        <v>3157</v>
      </c>
      <c r="C2282">
        <v>39780</v>
      </c>
      <c r="D2282" t="str">
        <f>+VLOOKUP(C2282,Param!K:L,2,FALSE)</f>
        <v>EVERIAL</v>
      </c>
      <c r="E2282">
        <v>850013</v>
      </c>
      <c r="F2282" t="s">
        <v>28</v>
      </c>
      <c r="G2282" t="s">
        <v>29</v>
      </c>
      <c r="H2282" s="5">
        <v>18327.490000000002</v>
      </c>
      <c r="I2282" s="5">
        <v>18327.486000000001</v>
      </c>
      <c r="J2282" s="5">
        <v>4.0000000008149003E-3</v>
      </c>
      <c r="K2282" s="5">
        <v>18327.490000000002</v>
      </c>
      <c r="L2282" s="5">
        <v>0</v>
      </c>
      <c r="M2282" t="str">
        <f>IF(ISERROR(VLOOKUP(A2282,'[1]Ecart validé'!$A:$A,1,FALSE)),Z2282,"Ecart Validé")</f>
        <v>valid</v>
      </c>
      <c r="R2282" t="s">
        <v>30</v>
      </c>
      <c r="X2282"/>
      <c r="Y2282"/>
      <c r="Z2282" t="s">
        <v>31</v>
      </c>
    </row>
    <row r="2283" spans="1:26" x14ac:dyDescent="0.3">
      <c r="A2283" t="s">
        <v>3441</v>
      </c>
      <c r="B2283" t="s">
        <v>3157</v>
      </c>
      <c r="C2283">
        <v>39780</v>
      </c>
      <c r="D2283" t="str">
        <f>+VLOOKUP(C2283,Param!K:L,2,FALSE)</f>
        <v>EVERIAL</v>
      </c>
      <c r="E2283">
        <v>850013</v>
      </c>
      <c r="F2283" t="s">
        <v>33</v>
      </c>
      <c r="G2283" t="s">
        <v>29</v>
      </c>
      <c r="H2283" s="5">
        <v>455.8</v>
      </c>
      <c r="I2283" s="5">
        <v>455.80079999999998</v>
      </c>
      <c r="J2283" s="5">
        <v>-7.9999999996971296E-4</v>
      </c>
      <c r="K2283" s="5">
        <v>455.8</v>
      </c>
      <c r="L2283" s="5">
        <v>0</v>
      </c>
      <c r="M2283" t="str">
        <f>IF(ISERROR(VLOOKUP(A2283,'[1]Ecart validé'!$A:$A,1,FALSE)),Z2283,"Ecart Validé")</f>
        <v>valid</v>
      </c>
      <c r="R2283" t="s">
        <v>30</v>
      </c>
      <c r="X2283"/>
      <c r="Y2283"/>
      <c r="Z2283" t="s">
        <v>31</v>
      </c>
    </row>
    <row r="2284" spans="1:26" x14ac:dyDescent="0.3">
      <c r="A2284" t="s">
        <v>3442</v>
      </c>
      <c r="B2284" t="s">
        <v>3157</v>
      </c>
      <c r="C2284">
        <v>39780</v>
      </c>
      <c r="D2284" t="str">
        <f>+VLOOKUP(C2284,Param!K:L,2,FALSE)</f>
        <v>EVERIAL</v>
      </c>
      <c r="E2284">
        <v>850013</v>
      </c>
      <c r="F2284" t="s">
        <v>35</v>
      </c>
      <c r="G2284" t="s">
        <v>29</v>
      </c>
      <c r="H2284" s="5">
        <v>279.35000000000002</v>
      </c>
      <c r="I2284" s="5">
        <v>279.34679999999997</v>
      </c>
      <c r="J2284" s="5">
        <v>3.2000000000493799E-3</v>
      </c>
      <c r="K2284" s="5">
        <v>279.35000000000002</v>
      </c>
      <c r="L2284" s="5">
        <v>0</v>
      </c>
      <c r="M2284" t="str">
        <f>IF(ISERROR(VLOOKUP(A2284,'[1]Ecart validé'!$A:$A,1,FALSE)),Z2284,"Ecart Validé")</f>
        <v>valid</v>
      </c>
      <c r="R2284" t="s">
        <v>30</v>
      </c>
      <c r="X2284"/>
      <c r="Y2284"/>
      <c r="Z2284" t="s">
        <v>31</v>
      </c>
    </row>
    <row r="2285" spans="1:26" x14ac:dyDescent="0.3">
      <c r="A2285" t="s">
        <v>3443</v>
      </c>
      <c r="B2285" t="s">
        <v>3157</v>
      </c>
      <c r="C2285">
        <v>39780</v>
      </c>
      <c r="D2285" t="str">
        <f>+VLOOKUP(C2285,Param!K:L,2,FALSE)</f>
        <v>EVERIAL</v>
      </c>
      <c r="E2285">
        <v>850013</v>
      </c>
      <c r="F2285" t="s">
        <v>37</v>
      </c>
      <c r="G2285" t="s">
        <v>29</v>
      </c>
      <c r="H2285" s="5">
        <v>1168.56</v>
      </c>
      <c r="I2285" s="5">
        <v>1168.5594000000001</v>
      </c>
      <c r="J2285" s="5">
        <v>5.9999999984938703E-4</v>
      </c>
      <c r="K2285" s="5">
        <v>1168.56</v>
      </c>
      <c r="L2285" s="5">
        <v>0</v>
      </c>
      <c r="M2285" t="str">
        <f>IF(ISERROR(VLOOKUP(A2285,'[1]Ecart validé'!$A:$A,1,FALSE)),Z2285,"Ecart Validé")</f>
        <v>valid</v>
      </c>
      <c r="R2285" t="s">
        <v>30</v>
      </c>
      <c r="X2285"/>
      <c r="Y2285"/>
      <c r="Z2285" t="s">
        <v>31</v>
      </c>
    </row>
    <row r="2286" spans="1:26" ht="57.6" x14ac:dyDescent="0.3">
      <c r="A2286" t="s">
        <v>3444</v>
      </c>
      <c r="B2286" t="s">
        <v>3157</v>
      </c>
      <c r="C2286">
        <v>40488</v>
      </c>
      <c r="D2286" t="str">
        <f>+VLOOKUP(C2286,Param!K:L,2,FALSE)</f>
        <v>D.E.F. (DETECTION ELECTRONIQUE FRANCAISE) PROTECBAT</v>
      </c>
      <c r="E2286" t="s">
        <v>3445</v>
      </c>
      <c r="F2286" t="s">
        <v>28</v>
      </c>
      <c r="G2286" t="s">
        <v>29</v>
      </c>
      <c r="H2286" s="5">
        <v>9391.36</v>
      </c>
      <c r="I2286" s="5">
        <v>8951.4699999999993</v>
      </c>
      <c r="J2286" s="5">
        <v>439.89000000000101</v>
      </c>
      <c r="K2286" s="5">
        <v>8951.4699999999993</v>
      </c>
      <c r="L2286" s="5">
        <v>439.89000000000101</v>
      </c>
      <c r="M2286" t="str">
        <f>IF(ISERROR(VLOOKUP(A2286,'[1]Ecart validé'!$A:$A,1,FALSE)),Z2286,"Ecart Validé")</f>
        <v>Ecart Validé</v>
      </c>
      <c r="N2286" t="s">
        <v>3446</v>
      </c>
      <c r="O2286" t="s">
        <v>3447</v>
      </c>
      <c r="P2286" t="s">
        <v>85</v>
      </c>
      <c r="Q2286" t="s">
        <v>3448</v>
      </c>
      <c r="R2286" t="s">
        <v>30</v>
      </c>
      <c r="S2286" t="s">
        <v>42</v>
      </c>
      <c r="T2286" t="s">
        <v>43</v>
      </c>
      <c r="U2286" s="13" t="s">
        <v>3449</v>
      </c>
      <c r="V2286" t="s">
        <v>45</v>
      </c>
      <c r="X2286" t="s">
        <v>763</v>
      </c>
      <c r="Y2286" t="s">
        <v>763</v>
      </c>
      <c r="Z2286" t="s">
        <v>88</v>
      </c>
    </row>
    <row r="2287" spans="1:26" ht="43.2" x14ac:dyDescent="0.3">
      <c r="A2287" t="s">
        <v>3450</v>
      </c>
      <c r="B2287" t="s">
        <v>3157</v>
      </c>
      <c r="C2287">
        <v>40488</v>
      </c>
      <c r="D2287" t="str">
        <f>+VLOOKUP(C2287,Param!K:L,2,FALSE)</f>
        <v>D.E.F. (DETECTION ELECTRONIQUE FRANCAISE) PROTECBAT</v>
      </c>
      <c r="E2287" t="s">
        <v>3445</v>
      </c>
      <c r="F2287" t="s">
        <v>33</v>
      </c>
      <c r="G2287" t="s">
        <v>29</v>
      </c>
      <c r="H2287" s="5">
        <v>9264.9599999999991</v>
      </c>
      <c r="I2287" s="5">
        <v>9704.8415999999997</v>
      </c>
      <c r="J2287" s="5">
        <v>-439.88159999999999</v>
      </c>
      <c r="K2287" s="5">
        <v>9704.8415999999997</v>
      </c>
      <c r="L2287" s="5">
        <v>-439.88159999999999</v>
      </c>
      <c r="M2287" t="str">
        <f>IF(ISERROR(VLOOKUP(A2287,'[1]Ecart validé'!$A:$A,1,FALSE)),Z2287,"Ecart Validé")</f>
        <v>Ecart Validé</v>
      </c>
      <c r="N2287" t="s">
        <v>3451</v>
      </c>
      <c r="O2287" t="s">
        <v>3452</v>
      </c>
      <c r="P2287" t="s">
        <v>85</v>
      </c>
      <c r="Q2287" t="s">
        <v>3453</v>
      </c>
      <c r="R2287" t="s">
        <v>30</v>
      </c>
      <c r="S2287" t="s">
        <v>42</v>
      </c>
      <c r="T2287" s="19" t="s">
        <v>43</v>
      </c>
      <c r="U2287" s="13" t="s">
        <v>3454</v>
      </c>
      <c r="V2287" t="s">
        <v>45</v>
      </c>
      <c r="X2287" t="s">
        <v>763</v>
      </c>
      <c r="Y2287" t="s">
        <v>763</v>
      </c>
      <c r="Z2287" t="s">
        <v>88</v>
      </c>
    </row>
    <row r="2288" spans="1:26" x14ac:dyDescent="0.3">
      <c r="A2288" t="s">
        <v>3455</v>
      </c>
      <c r="B2288" t="s">
        <v>3157</v>
      </c>
      <c r="C2288">
        <v>40488</v>
      </c>
      <c r="D2288" t="str">
        <f>+VLOOKUP(C2288,Param!K:L,2,FALSE)</f>
        <v>D.E.F. (DETECTION ELECTRONIQUE FRANCAISE) PROTECBAT</v>
      </c>
      <c r="E2288" t="s">
        <v>3445</v>
      </c>
      <c r="F2288" t="s">
        <v>35</v>
      </c>
      <c r="G2288" t="s">
        <v>29</v>
      </c>
      <c r="H2288" s="5">
        <v>8486.74</v>
      </c>
      <c r="I2288" s="5">
        <v>8486.7392</v>
      </c>
      <c r="J2288" s="5">
        <v>7.9999999979918303E-4</v>
      </c>
      <c r="K2288" s="5">
        <v>8486.7392</v>
      </c>
      <c r="L2288" s="5">
        <v>7.9999999979918303E-4</v>
      </c>
      <c r="M2288" t="str">
        <f>IF(ISERROR(VLOOKUP(A2288,'[1]Ecart validé'!$A:$A,1,FALSE)),Z2288,"Ecart Validé")</f>
        <v>valid</v>
      </c>
      <c r="R2288" t="s">
        <v>30</v>
      </c>
      <c r="X2288"/>
      <c r="Y2288"/>
      <c r="Z2288" t="s">
        <v>31</v>
      </c>
    </row>
    <row r="2289" spans="1:26" x14ac:dyDescent="0.3">
      <c r="A2289" t="s">
        <v>3456</v>
      </c>
      <c r="B2289" t="s">
        <v>3157</v>
      </c>
      <c r="C2289">
        <v>40488</v>
      </c>
      <c r="D2289" t="str">
        <f>+VLOOKUP(C2289,Param!K:L,2,FALSE)</f>
        <v>D.E.F. (DETECTION ELECTRONIQUE FRANCAISE) PROTECBAT</v>
      </c>
      <c r="E2289" t="s">
        <v>3445</v>
      </c>
      <c r="F2289" t="s">
        <v>37</v>
      </c>
      <c r="G2289" t="s">
        <v>29</v>
      </c>
      <c r="H2289" s="5">
        <v>10540.7</v>
      </c>
      <c r="I2289" s="5">
        <v>10540.7016</v>
      </c>
      <c r="J2289" s="5">
        <v>-1.59999999959836E-3</v>
      </c>
      <c r="K2289" s="5">
        <v>10540.7016</v>
      </c>
      <c r="L2289" s="5">
        <v>-1.59999999959836E-3</v>
      </c>
      <c r="M2289" t="str">
        <f>IF(ISERROR(VLOOKUP(A2289,'[1]Ecart validé'!$A:$A,1,FALSE)),Z2289,"Ecart Validé")</f>
        <v>valid</v>
      </c>
      <c r="R2289" t="s">
        <v>30</v>
      </c>
      <c r="S2289" t="s">
        <v>42</v>
      </c>
      <c r="X2289"/>
      <c r="Y2289"/>
      <c r="Z2289" t="s">
        <v>31</v>
      </c>
    </row>
    <row r="2290" spans="1:26" x14ac:dyDescent="0.3">
      <c r="A2290" t="s">
        <v>3457</v>
      </c>
      <c r="B2290" t="s">
        <v>3157</v>
      </c>
      <c r="C2290">
        <v>40488</v>
      </c>
      <c r="D2290" t="str">
        <f>+VLOOKUP(C2290,Param!K:L,2,FALSE)</f>
        <v>D.E.F. (DETECTION ELECTRONIQUE FRANCAISE) PROTECBAT</v>
      </c>
      <c r="E2290" t="s">
        <v>3458</v>
      </c>
      <c r="F2290" t="s">
        <v>28</v>
      </c>
      <c r="G2290" t="s">
        <v>29</v>
      </c>
      <c r="H2290" s="5">
        <v>655.94</v>
      </c>
      <c r="I2290" s="5">
        <v>655.93920000000003</v>
      </c>
      <c r="J2290" s="5">
        <v>8.0000000002655703E-4</v>
      </c>
      <c r="K2290" s="5">
        <v>655.94</v>
      </c>
      <c r="L2290" s="5">
        <v>0</v>
      </c>
      <c r="M2290" t="str">
        <f>IF(ISERROR(VLOOKUP(A2290,'[1]Ecart validé'!$A:$A,1,FALSE)),Z2290,"Ecart Validé")</f>
        <v>valid</v>
      </c>
      <c r="R2290" t="s">
        <v>30</v>
      </c>
      <c r="X2290"/>
      <c r="Y2290"/>
      <c r="Z2290" t="s">
        <v>31</v>
      </c>
    </row>
    <row r="2291" spans="1:26" x14ac:dyDescent="0.3">
      <c r="A2291" t="s">
        <v>3459</v>
      </c>
      <c r="B2291" t="s">
        <v>3157</v>
      </c>
      <c r="C2291">
        <v>40488</v>
      </c>
      <c r="D2291" t="str">
        <f>+VLOOKUP(C2291,Param!K:L,2,FALSE)</f>
        <v>D.E.F. (DETECTION ELECTRONIQUE FRANCAISE) PROTECBAT</v>
      </c>
      <c r="E2291" t="s">
        <v>3458</v>
      </c>
      <c r="F2291" t="s">
        <v>33</v>
      </c>
      <c r="G2291" t="s">
        <v>29</v>
      </c>
      <c r="H2291" s="5">
        <v>2158.42</v>
      </c>
      <c r="I2291" s="5">
        <v>2158.4191999999998</v>
      </c>
      <c r="J2291" s="5">
        <v>8.0000000025393005E-4</v>
      </c>
      <c r="K2291" s="5">
        <v>2158.42</v>
      </c>
      <c r="L2291" s="5">
        <v>0</v>
      </c>
      <c r="M2291" t="str">
        <f>IF(ISERROR(VLOOKUP(A2291,'[1]Ecart validé'!$A:$A,1,FALSE)),Z2291,"Ecart Validé")</f>
        <v>valid</v>
      </c>
      <c r="R2291" t="s">
        <v>30</v>
      </c>
      <c r="X2291"/>
      <c r="Y2291"/>
      <c r="Z2291" t="s">
        <v>31</v>
      </c>
    </row>
    <row r="2292" spans="1:26" x14ac:dyDescent="0.3">
      <c r="A2292" t="s">
        <v>3460</v>
      </c>
      <c r="B2292" t="s">
        <v>3157</v>
      </c>
      <c r="C2292">
        <v>40488</v>
      </c>
      <c r="D2292" t="str">
        <f>+VLOOKUP(C2292,Param!K:L,2,FALSE)</f>
        <v>D.E.F. (DETECTION ELECTRONIQUE FRANCAISE) PROTECBAT</v>
      </c>
      <c r="E2292" t="s">
        <v>3458</v>
      </c>
      <c r="F2292" t="s">
        <v>35</v>
      </c>
      <c r="G2292" t="s">
        <v>29</v>
      </c>
      <c r="H2292" s="5">
        <v>254.87</v>
      </c>
      <c r="I2292" s="5">
        <v>254.8724</v>
      </c>
      <c r="J2292" s="5">
        <v>-2.3999999999944001E-3</v>
      </c>
      <c r="K2292" s="5">
        <v>254.87</v>
      </c>
      <c r="L2292" s="5">
        <v>0</v>
      </c>
      <c r="M2292" t="str">
        <f>IF(ISERROR(VLOOKUP(A2292,'[1]Ecart validé'!$A:$A,1,FALSE)),Z2292,"Ecart Validé")</f>
        <v>valid</v>
      </c>
      <c r="R2292" t="s">
        <v>30</v>
      </c>
      <c r="X2292"/>
      <c r="Y2292"/>
      <c r="Z2292" t="s">
        <v>31</v>
      </c>
    </row>
    <row r="2293" spans="1:26" x14ac:dyDescent="0.3">
      <c r="A2293" t="s">
        <v>3461</v>
      </c>
      <c r="B2293" t="s">
        <v>3157</v>
      </c>
      <c r="C2293">
        <v>40488</v>
      </c>
      <c r="D2293" t="str">
        <f>+VLOOKUP(C2293,Param!K:L,2,FALSE)</f>
        <v>D.E.F. (DETECTION ELECTRONIQUE FRANCAISE) PROTECBAT</v>
      </c>
      <c r="E2293" t="s">
        <v>3458</v>
      </c>
      <c r="F2293" t="s">
        <v>37</v>
      </c>
      <c r="G2293" t="s">
        <v>29</v>
      </c>
      <c r="H2293" s="5">
        <v>5197.7700000000004</v>
      </c>
      <c r="I2293" s="5">
        <v>5197.7700000000004</v>
      </c>
      <c r="J2293" s="5">
        <v>0</v>
      </c>
      <c r="K2293" s="5">
        <v>5197.7700000000004</v>
      </c>
      <c r="L2293" s="5">
        <v>0</v>
      </c>
      <c r="M2293" t="str">
        <f>IF(ISERROR(VLOOKUP(A2293,'[1]Ecart validé'!$A:$A,1,FALSE)),Z2293,"Ecart Validé")</f>
        <v>valid</v>
      </c>
      <c r="R2293" t="s">
        <v>30</v>
      </c>
      <c r="X2293"/>
      <c r="Y2293"/>
      <c r="Z2293" t="s">
        <v>31</v>
      </c>
    </row>
    <row r="2294" spans="1:26" x14ac:dyDescent="0.3">
      <c r="A2294" t="s">
        <v>3462</v>
      </c>
      <c r="B2294" t="s">
        <v>3157</v>
      </c>
      <c r="C2294">
        <v>41730</v>
      </c>
      <c r="D2294" t="str">
        <f>+VLOOKUP(C2294,Param!K:L,2,FALSE)</f>
        <v>CHEDEVILLE CHARCUTERIE DE PARIS</v>
      </c>
      <c r="E2294">
        <v>5003</v>
      </c>
      <c r="F2294" t="s">
        <v>33</v>
      </c>
      <c r="G2294" t="s">
        <v>29</v>
      </c>
      <c r="H2294" s="5">
        <v>626.94000000000005</v>
      </c>
      <c r="I2294" s="5">
        <v>626.94000000000005</v>
      </c>
      <c r="J2294" s="5">
        <v>0</v>
      </c>
      <c r="K2294" s="5">
        <v>626.94000000000005</v>
      </c>
      <c r="L2294" s="5">
        <v>0</v>
      </c>
      <c r="M2294" t="str">
        <f>IF(ISERROR(VLOOKUP(A2294,'[1]Ecart validé'!$A:$A,1,FALSE)),Z2294,"Ecart Validé")</f>
        <v>valid</v>
      </c>
      <c r="R2294" t="s">
        <v>30</v>
      </c>
      <c r="X2294"/>
      <c r="Y2294"/>
      <c r="Z2294" t="s">
        <v>31</v>
      </c>
    </row>
    <row r="2295" spans="1:26" x14ac:dyDescent="0.3">
      <c r="A2295" t="s">
        <v>3463</v>
      </c>
      <c r="B2295" t="s">
        <v>3157</v>
      </c>
      <c r="C2295">
        <v>41730</v>
      </c>
      <c r="D2295" t="str">
        <f>+VLOOKUP(C2295,Param!K:L,2,FALSE)</f>
        <v>CHEDEVILLE CHARCUTERIE DE PARIS</v>
      </c>
      <c r="E2295">
        <v>5003</v>
      </c>
      <c r="F2295" t="s">
        <v>35</v>
      </c>
      <c r="G2295" t="s">
        <v>29</v>
      </c>
      <c r="H2295" s="5">
        <v>5017.2299999999996</v>
      </c>
      <c r="I2295" s="5">
        <v>5017.2299999999996</v>
      </c>
      <c r="J2295" s="5">
        <v>0</v>
      </c>
      <c r="K2295" s="5">
        <v>5017.2299999999996</v>
      </c>
      <c r="L2295" s="5">
        <v>0</v>
      </c>
      <c r="M2295" t="str">
        <f>IF(ISERROR(VLOOKUP(A2295,'[1]Ecart validé'!$A:$A,1,FALSE)),Z2295,"Ecart Validé")</f>
        <v>valid</v>
      </c>
      <c r="R2295" t="s">
        <v>30</v>
      </c>
      <c r="X2295"/>
      <c r="Y2295"/>
      <c r="Z2295" t="s">
        <v>31</v>
      </c>
    </row>
    <row r="2296" spans="1:26" x14ac:dyDescent="0.3">
      <c r="A2296" t="s">
        <v>3464</v>
      </c>
      <c r="B2296" t="s">
        <v>3157</v>
      </c>
      <c r="C2296">
        <v>41730</v>
      </c>
      <c r="D2296" t="str">
        <f>+VLOOKUP(C2296,Param!K:L,2,FALSE)</f>
        <v>CHEDEVILLE CHARCUTERIE DE PARIS</v>
      </c>
      <c r="E2296">
        <v>5003</v>
      </c>
      <c r="F2296" t="s">
        <v>37</v>
      </c>
      <c r="G2296" t="s">
        <v>29</v>
      </c>
      <c r="H2296" s="5">
        <v>2112.9299999999998</v>
      </c>
      <c r="I2296" s="5">
        <v>2112.9299999999998</v>
      </c>
      <c r="J2296" s="5">
        <v>0</v>
      </c>
      <c r="K2296" s="5">
        <v>2112.9299999999998</v>
      </c>
      <c r="L2296" s="5">
        <v>0</v>
      </c>
      <c r="M2296" t="str">
        <f>IF(ISERROR(VLOOKUP(A2296,'[1]Ecart validé'!$A:$A,1,FALSE)),Z2296,"Ecart Validé")</f>
        <v>valid</v>
      </c>
      <c r="R2296" t="s">
        <v>30</v>
      </c>
      <c r="X2296"/>
      <c r="Y2296"/>
      <c r="Z2296" t="s">
        <v>31</v>
      </c>
    </row>
    <row r="2297" spans="1:26" x14ac:dyDescent="0.3">
      <c r="A2297" t="s">
        <v>3465</v>
      </c>
      <c r="B2297" t="s">
        <v>3157</v>
      </c>
      <c r="C2297">
        <v>43528</v>
      </c>
      <c r="D2297" t="str">
        <f>+VLOOKUP(C2297,Param!K:L,2,FALSE)</f>
        <v>CAEN FROID</v>
      </c>
      <c r="E2297">
        <v>26315098</v>
      </c>
      <c r="F2297" t="s">
        <v>28</v>
      </c>
      <c r="G2297" t="s">
        <v>29</v>
      </c>
      <c r="H2297" s="5">
        <v>1887.09</v>
      </c>
      <c r="I2297" s="5">
        <v>1887.09</v>
      </c>
      <c r="J2297" s="5">
        <v>0</v>
      </c>
      <c r="K2297" s="5">
        <v>1887.09</v>
      </c>
      <c r="L2297" s="5">
        <v>0</v>
      </c>
      <c r="M2297" t="str">
        <f>IF(ISERROR(VLOOKUP(A2297,'[1]Ecart validé'!$A:$A,1,FALSE)),Z2297,"Ecart Validé")</f>
        <v>valid</v>
      </c>
      <c r="R2297" t="s">
        <v>30</v>
      </c>
      <c r="X2297"/>
      <c r="Y2297"/>
      <c r="Z2297" t="s">
        <v>31</v>
      </c>
    </row>
    <row r="2298" spans="1:26" x14ac:dyDescent="0.3">
      <c r="A2298" t="s">
        <v>3466</v>
      </c>
      <c r="B2298" t="s">
        <v>3157</v>
      </c>
      <c r="C2298">
        <v>43528</v>
      </c>
      <c r="D2298" t="str">
        <f>+VLOOKUP(C2298,Param!K:L,2,FALSE)</f>
        <v>CAEN FROID</v>
      </c>
      <c r="E2298">
        <v>26315098</v>
      </c>
      <c r="F2298" t="s">
        <v>33</v>
      </c>
      <c r="G2298" t="s">
        <v>29</v>
      </c>
      <c r="H2298" s="5">
        <v>1799.46</v>
      </c>
      <c r="I2298" s="5">
        <v>1799.46</v>
      </c>
      <c r="J2298" s="5">
        <v>0</v>
      </c>
      <c r="K2298" s="5">
        <v>1799.46</v>
      </c>
      <c r="L2298" s="5">
        <v>0</v>
      </c>
      <c r="M2298" t="str">
        <f>IF(ISERROR(VLOOKUP(A2298,'[1]Ecart validé'!$A:$A,1,FALSE)),Z2298,"Ecart Validé")</f>
        <v>valid</v>
      </c>
      <c r="R2298" t="s">
        <v>30</v>
      </c>
      <c r="X2298"/>
      <c r="Y2298"/>
      <c r="Z2298" t="s">
        <v>31</v>
      </c>
    </row>
    <row r="2299" spans="1:26" x14ac:dyDescent="0.3">
      <c r="A2299" t="s">
        <v>3467</v>
      </c>
      <c r="B2299" t="s">
        <v>3157</v>
      </c>
      <c r="C2299">
        <v>43528</v>
      </c>
      <c r="D2299" t="str">
        <f>+VLOOKUP(C2299,Param!K:L,2,FALSE)</f>
        <v>CAEN FROID</v>
      </c>
      <c r="E2299">
        <v>26315098</v>
      </c>
      <c r="F2299" t="s">
        <v>35</v>
      </c>
      <c r="G2299" t="s">
        <v>29</v>
      </c>
      <c r="H2299" s="5">
        <v>891.72</v>
      </c>
      <c r="I2299" s="5">
        <v>891.72</v>
      </c>
      <c r="J2299" s="5">
        <v>0</v>
      </c>
      <c r="K2299" s="5">
        <v>891.72</v>
      </c>
      <c r="L2299" s="5">
        <v>0</v>
      </c>
      <c r="M2299" t="str">
        <f>IF(ISERROR(VLOOKUP(A2299,'[1]Ecart validé'!$A:$A,1,FALSE)),Z2299,"Ecart Validé")</f>
        <v>valid</v>
      </c>
      <c r="R2299" t="s">
        <v>30</v>
      </c>
      <c r="X2299"/>
      <c r="Y2299"/>
      <c r="Z2299" t="s">
        <v>31</v>
      </c>
    </row>
    <row r="2300" spans="1:26" x14ac:dyDescent="0.3">
      <c r="A2300" t="s">
        <v>3468</v>
      </c>
      <c r="B2300" t="s">
        <v>3157</v>
      </c>
      <c r="C2300">
        <v>43528</v>
      </c>
      <c r="D2300" t="str">
        <f>+VLOOKUP(C2300,Param!K:L,2,FALSE)</f>
        <v>CAEN FROID</v>
      </c>
      <c r="E2300">
        <v>26315098</v>
      </c>
      <c r="F2300" t="s">
        <v>37</v>
      </c>
      <c r="G2300" t="s">
        <v>29</v>
      </c>
      <c r="H2300" s="5">
        <v>1776.84</v>
      </c>
      <c r="I2300" s="5">
        <v>1776.84</v>
      </c>
      <c r="J2300" s="5">
        <v>0</v>
      </c>
      <c r="K2300" s="5">
        <v>1776.84</v>
      </c>
      <c r="L2300" s="5">
        <v>0</v>
      </c>
      <c r="M2300" t="str">
        <f>IF(ISERROR(VLOOKUP(A2300,'[1]Ecart validé'!$A:$A,1,FALSE)),Z2300,"Ecart Validé")</f>
        <v>valid</v>
      </c>
      <c r="R2300" t="s">
        <v>30</v>
      </c>
      <c r="X2300"/>
      <c r="Y2300"/>
      <c r="Z2300" t="s">
        <v>31</v>
      </c>
    </row>
    <row r="2301" spans="1:26" x14ac:dyDescent="0.3">
      <c r="A2301" t="s">
        <v>3469</v>
      </c>
      <c r="B2301" t="s">
        <v>3157</v>
      </c>
      <c r="C2301">
        <v>43529</v>
      </c>
      <c r="D2301" t="str">
        <f>+VLOOKUP(C2301,Param!K:L,2,FALSE)</f>
        <v>POMONA (TERRE AZUR)</v>
      </c>
      <c r="E2301" t="s">
        <v>3470</v>
      </c>
      <c r="F2301" t="s">
        <v>28</v>
      </c>
      <c r="G2301" t="s">
        <v>29</v>
      </c>
      <c r="H2301" s="5">
        <v>58364.06</v>
      </c>
      <c r="I2301" s="5">
        <v>58364.057399999998</v>
      </c>
      <c r="J2301" s="5">
        <v>2.59999999980209E-3</v>
      </c>
      <c r="K2301" s="5">
        <v>58364.057399999998</v>
      </c>
      <c r="L2301" s="5">
        <v>2.59999999980209E-3</v>
      </c>
      <c r="M2301" t="str">
        <f>IF(ISERROR(VLOOKUP(A2301,'[1]Ecart validé'!$A:$A,1,FALSE)),Z2301,"Ecart Validé")</f>
        <v>valid</v>
      </c>
      <c r="R2301" t="s">
        <v>30</v>
      </c>
      <c r="X2301"/>
      <c r="Y2301"/>
      <c r="Z2301" t="s">
        <v>31</v>
      </c>
    </row>
    <row r="2302" spans="1:26" x14ac:dyDescent="0.3">
      <c r="A2302" t="s">
        <v>3471</v>
      </c>
      <c r="B2302" t="s">
        <v>3157</v>
      </c>
      <c r="C2302">
        <v>43529</v>
      </c>
      <c r="D2302" t="str">
        <f>+VLOOKUP(C2302,Param!K:L,2,FALSE)</f>
        <v>POMONA (TERRE AZUR)</v>
      </c>
      <c r="E2302" t="s">
        <v>3470</v>
      </c>
      <c r="F2302" t="s">
        <v>33</v>
      </c>
      <c r="G2302" t="s">
        <v>29</v>
      </c>
      <c r="H2302" s="5">
        <v>8877.77</v>
      </c>
      <c r="I2302" s="5">
        <v>8877.7708999999995</v>
      </c>
      <c r="J2302" s="5">
        <v>-8.9999999909195995E-4</v>
      </c>
      <c r="K2302" s="5">
        <v>8877.7708999999995</v>
      </c>
      <c r="L2302" s="5">
        <v>-8.9999999909195995E-4</v>
      </c>
      <c r="M2302" t="str">
        <f>IF(ISERROR(VLOOKUP(A2302,'[1]Ecart validé'!$A:$A,1,FALSE)),Z2302,"Ecart Validé")</f>
        <v>valid</v>
      </c>
      <c r="R2302" t="s">
        <v>30</v>
      </c>
      <c r="X2302"/>
      <c r="Y2302"/>
      <c r="Z2302" t="s">
        <v>31</v>
      </c>
    </row>
    <row r="2303" spans="1:26" x14ac:dyDescent="0.3">
      <c r="A2303" t="s">
        <v>3472</v>
      </c>
      <c r="B2303" t="s">
        <v>3157</v>
      </c>
      <c r="C2303">
        <v>43529</v>
      </c>
      <c r="D2303" t="str">
        <f>+VLOOKUP(C2303,Param!K:L,2,FALSE)</f>
        <v>POMONA (TERRE AZUR)</v>
      </c>
      <c r="E2303" t="s">
        <v>3470</v>
      </c>
      <c r="F2303" t="s">
        <v>35</v>
      </c>
      <c r="G2303" t="s">
        <v>29</v>
      </c>
      <c r="H2303" s="5">
        <v>54248.09</v>
      </c>
      <c r="I2303" s="5">
        <v>54248.097800000003</v>
      </c>
      <c r="J2303" s="5">
        <v>-7.8000000066822299E-3</v>
      </c>
      <c r="K2303" s="5">
        <v>54248.097800000003</v>
      </c>
      <c r="L2303" s="5">
        <v>-7.8000000066822299E-3</v>
      </c>
      <c r="M2303" t="str">
        <f>IF(ISERROR(VLOOKUP(A2303,'[1]Ecart validé'!$A:$A,1,FALSE)),Z2303,"Ecart Validé")</f>
        <v>valid</v>
      </c>
      <c r="R2303" t="s">
        <v>30</v>
      </c>
      <c r="X2303"/>
      <c r="Y2303"/>
      <c r="Z2303" t="s">
        <v>31</v>
      </c>
    </row>
    <row r="2304" spans="1:26" ht="57.6" x14ac:dyDescent="0.3">
      <c r="A2304" t="s">
        <v>3473</v>
      </c>
      <c r="B2304" t="s">
        <v>3157</v>
      </c>
      <c r="C2304">
        <v>43529</v>
      </c>
      <c r="D2304" t="str">
        <f>+VLOOKUP(C2304,Param!K:L,2,FALSE)</f>
        <v>POMONA (TERRE AZUR)</v>
      </c>
      <c r="E2304" t="s">
        <v>3470</v>
      </c>
      <c r="F2304" t="s">
        <v>37</v>
      </c>
      <c r="G2304" t="s">
        <v>29</v>
      </c>
      <c r="H2304" s="5">
        <v>18916.64</v>
      </c>
      <c r="I2304" s="5">
        <v>18916.647700000001</v>
      </c>
      <c r="J2304" s="5">
        <v>-7.70000000193249E-3</v>
      </c>
      <c r="K2304" s="5">
        <v>18916.647700000001</v>
      </c>
      <c r="L2304" s="5">
        <v>-7.70000000193249E-3</v>
      </c>
      <c r="M2304" t="str">
        <f>IF(ISERROR(VLOOKUP(A2304,'[1]Ecart validé'!$A:$A,1,FALSE)),Z2304,"Ecart Validé")</f>
        <v>valid</v>
      </c>
      <c r="R2304" t="s">
        <v>30</v>
      </c>
      <c r="S2304" t="s">
        <v>42</v>
      </c>
      <c r="T2304" t="s">
        <v>43</v>
      </c>
      <c r="U2304" s="13" t="s">
        <v>3474</v>
      </c>
      <c r="V2304" t="s">
        <v>60</v>
      </c>
      <c r="W2304" t="s">
        <v>61</v>
      </c>
      <c r="X2304"/>
      <c r="Y2304"/>
      <c r="Z2304" t="s">
        <v>31</v>
      </c>
    </row>
    <row r="2305" spans="1:26" x14ac:dyDescent="0.3">
      <c r="A2305" t="s">
        <v>3475</v>
      </c>
      <c r="B2305" t="s">
        <v>3157</v>
      </c>
      <c r="C2305">
        <v>43529</v>
      </c>
      <c r="D2305" t="str">
        <f>+VLOOKUP(C2305,Param!K:L,2,FALSE)</f>
        <v>POMONA (TERRE AZUR)</v>
      </c>
      <c r="E2305" t="s">
        <v>3476</v>
      </c>
      <c r="F2305" t="s">
        <v>28</v>
      </c>
      <c r="G2305" t="s">
        <v>29</v>
      </c>
      <c r="H2305" s="5">
        <v>210738.43220000001</v>
      </c>
      <c r="I2305" s="5">
        <v>210738.40710000001</v>
      </c>
      <c r="J2305" s="5">
        <v>2.5099999998928899E-2</v>
      </c>
      <c r="K2305" s="5">
        <v>210738.43220000001</v>
      </c>
      <c r="L2305" s="5">
        <v>0</v>
      </c>
      <c r="M2305" t="str">
        <f>IF(ISERROR(VLOOKUP(A2305,'[1]Ecart validé'!$A:$A,1,FALSE)),Z2305,"Ecart Validé")</f>
        <v>valid</v>
      </c>
      <c r="R2305" t="s">
        <v>30</v>
      </c>
      <c r="X2305"/>
      <c r="Y2305"/>
      <c r="Z2305" t="s">
        <v>31</v>
      </c>
    </row>
    <row r="2306" spans="1:26" x14ac:dyDescent="0.3">
      <c r="A2306" t="s">
        <v>3477</v>
      </c>
      <c r="B2306" t="s">
        <v>3157</v>
      </c>
      <c r="C2306">
        <v>43529</v>
      </c>
      <c r="D2306" t="str">
        <f>+VLOOKUP(C2306,Param!K:L,2,FALSE)</f>
        <v>POMONA (TERRE AZUR)</v>
      </c>
      <c r="E2306" t="s">
        <v>3476</v>
      </c>
      <c r="F2306" t="s">
        <v>33</v>
      </c>
      <c r="G2306" t="s">
        <v>29</v>
      </c>
      <c r="H2306" s="5">
        <v>45455.987799999901</v>
      </c>
      <c r="I2306" s="5">
        <v>45455.987800000003</v>
      </c>
      <c r="J2306" s="5">
        <v>-7.2759576141834202E-12</v>
      </c>
      <c r="K2306" s="5">
        <v>45455.987799999901</v>
      </c>
      <c r="L2306" s="5">
        <v>0</v>
      </c>
      <c r="M2306" t="str">
        <f>IF(ISERROR(VLOOKUP(A2306,'[1]Ecart validé'!$A:$A,1,FALSE)),Z2306,"Ecart Validé")</f>
        <v>valid</v>
      </c>
      <c r="R2306" t="s">
        <v>30</v>
      </c>
      <c r="X2306"/>
      <c r="Y2306"/>
      <c r="Z2306" t="s">
        <v>31</v>
      </c>
    </row>
    <row r="2307" spans="1:26" x14ac:dyDescent="0.3">
      <c r="A2307" t="s">
        <v>3478</v>
      </c>
      <c r="B2307" t="s">
        <v>3157</v>
      </c>
      <c r="C2307">
        <v>43529</v>
      </c>
      <c r="D2307" t="str">
        <f>+VLOOKUP(C2307,Param!K:L,2,FALSE)</f>
        <v>POMONA (TERRE AZUR)</v>
      </c>
      <c r="E2307" t="s">
        <v>3476</v>
      </c>
      <c r="F2307" t="s">
        <v>35</v>
      </c>
      <c r="G2307" t="s">
        <v>29</v>
      </c>
      <c r="H2307" s="5">
        <v>261486.86</v>
      </c>
      <c r="I2307" s="5">
        <v>261486.86040000001</v>
      </c>
      <c r="J2307" s="5">
        <v>-4.0000001899897998E-4</v>
      </c>
      <c r="K2307" s="5">
        <v>261486.86</v>
      </c>
      <c r="L2307" s="5">
        <v>0</v>
      </c>
      <c r="M2307" t="str">
        <f>IF(ISERROR(VLOOKUP(A2307,'[1]Ecart validé'!$A:$A,1,FALSE)),Z2307,"Ecart Validé")</f>
        <v>valid</v>
      </c>
      <c r="R2307" t="s">
        <v>30</v>
      </c>
      <c r="X2307"/>
      <c r="Y2307"/>
      <c r="Z2307" t="s">
        <v>31</v>
      </c>
    </row>
    <row r="2308" spans="1:26" x14ac:dyDescent="0.3">
      <c r="A2308" t="s">
        <v>3479</v>
      </c>
      <c r="B2308" t="s">
        <v>3157</v>
      </c>
      <c r="C2308">
        <v>43529</v>
      </c>
      <c r="D2308" t="str">
        <f>+VLOOKUP(C2308,Param!K:L,2,FALSE)</f>
        <v>POMONA (TERRE AZUR)</v>
      </c>
      <c r="E2308" t="s">
        <v>3476</v>
      </c>
      <c r="F2308" t="s">
        <v>37</v>
      </c>
      <c r="G2308" t="s">
        <v>29</v>
      </c>
      <c r="H2308" s="5">
        <v>89457.35</v>
      </c>
      <c r="I2308" s="5">
        <v>89457.349199999997</v>
      </c>
      <c r="J2308" s="5">
        <v>8.0000000889413005E-4</v>
      </c>
      <c r="K2308" s="5">
        <v>89457.35</v>
      </c>
      <c r="L2308" s="5">
        <v>0</v>
      </c>
      <c r="M2308" t="str">
        <f>IF(ISERROR(VLOOKUP(A2308,'[1]Ecart validé'!$A:$A,1,FALSE)),Z2308,"Ecart Validé")</f>
        <v>valid</v>
      </c>
      <c r="R2308" t="s">
        <v>30</v>
      </c>
      <c r="X2308"/>
      <c r="Y2308"/>
      <c r="Z2308" t="s">
        <v>31</v>
      </c>
    </row>
    <row r="2309" spans="1:26" ht="57.6" x14ac:dyDescent="0.3">
      <c r="A2309" t="s">
        <v>3480</v>
      </c>
      <c r="B2309" t="s">
        <v>3157</v>
      </c>
      <c r="C2309">
        <v>43530</v>
      </c>
      <c r="D2309" t="str">
        <f>+VLOOKUP(C2309,Param!K:L,2,FALSE)</f>
        <v>UNILEVER FRANCE</v>
      </c>
      <c r="E2309" t="s">
        <v>3481</v>
      </c>
      <c r="F2309" t="s">
        <v>51</v>
      </c>
      <c r="G2309" t="s">
        <v>29</v>
      </c>
      <c r="H2309" s="5">
        <v>37261.99</v>
      </c>
      <c r="I2309" s="5">
        <v>37261.998200000002</v>
      </c>
      <c r="J2309" s="5">
        <v>-8.2000000038533402E-3</v>
      </c>
      <c r="K2309" s="5">
        <v>37261.99</v>
      </c>
      <c r="L2309" s="5">
        <v>0</v>
      </c>
      <c r="M2309" t="str">
        <f>IF(ISERROR(VLOOKUP(A2309,'[1]Ecart validé'!$A:$A,1,FALSE)),Z2309,"Ecart Validé")</f>
        <v>valid</v>
      </c>
      <c r="R2309" t="s">
        <v>30</v>
      </c>
      <c r="S2309" t="s">
        <v>42</v>
      </c>
      <c r="T2309" t="s">
        <v>257</v>
      </c>
      <c r="U2309" s="13" t="s">
        <v>3482</v>
      </c>
      <c r="V2309" t="s">
        <v>60</v>
      </c>
      <c r="W2309" t="s">
        <v>61</v>
      </c>
      <c r="X2309" t="s">
        <v>62</v>
      </c>
      <c r="Y2309" t="s">
        <v>62</v>
      </c>
      <c r="Z2309" t="s">
        <v>31</v>
      </c>
    </row>
    <row r="2310" spans="1:26" x14ac:dyDescent="0.3">
      <c r="A2310" t="s">
        <v>3483</v>
      </c>
      <c r="B2310" t="s">
        <v>3157</v>
      </c>
      <c r="C2310">
        <v>43531</v>
      </c>
      <c r="D2310" t="str">
        <f>+VLOOKUP(C2310,Param!K:L,2,FALSE)</f>
        <v>ARVAL SERVICE LEASE</v>
      </c>
      <c r="E2310" t="s">
        <v>3484</v>
      </c>
      <c r="F2310" t="s">
        <v>51</v>
      </c>
      <c r="G2310" t="s">
        <v>29</v>
      </c>
      <c r="H2310" s="5">
        <v>76800</v>
      </c>
      <c r="I2310" s="5">
        <v>76800</v>
      </c>
      <c r="J2310" s="5">
        <v>0</v>
      </c>
      <c r="K2310" s="5">
        <v>76800</v>
      </c>
      <c r="L2310" s="5">
        <v>0</v>
      </c>
      <c r="M2310" t="str">
        <f>IF(ISERROR(VLOOKUP(A2310,'[1]Ecart validé'!$A:$A,1,FALSE)),Z2310,"Ecart Validé")</f>
        <v>valid</v>
      </c>
      <c r="R2310" t="s">
        <v>30</v>
      </c>
      <c r="X2310"/>
      <c r="Y2310"/>
      <c r="Z2310" t="s">
        <v>31</v>
      </c>
    </row>
    <row r="2311" spans="1:26" x14ac:dyDescent="0.3">
      <c r="A2311" t="s">
        <v>3485</v>
      </c>
      <c r="B2311" t="s">
        <v>3157</v>
      </c>
      <c r="C2311">
        <v>43532</v>
      </c>
      <c r="D2311" t="str">
        <f>+VLOOKUP(C2311,Param!K:L,2,FALSE)</f>
        <v>RANDSTAD</v>
      </c>
      <c r="E2311">
        <v>901003</v>
      </c>
      <c r="F2311" t="s">
        <v>28</v>
      </c>
      <c r="G2311" t="s">
        <v>29</v>
      </c>
      <c r="H2311" s="5">
        <v>9738.74</v>
      </c>
      <c r="I2311" s="5">
        <v>9738.7415999999994</v>
      </c>
      <c r="J2311" s="5">
        <v>-1.59999999959836E-3</v>
      </c>
      <c r="K2311" s="5">
        <v>9738.74</v>
      </c>
      <c r="L2311" s="5">
        <v>0</v>
      </c>
      <c r="M2311" t="str">
        <f>IF(ISERROR(VLOOKUP(A2311,'[1]Ecart validé'!$A:$A,1,FALSE)),Z2311,"Ecart Validé")</f>
        <v>valid</v>
      </c>
      <c r="R2311" t="s">
        <v>30</v>
      </c>
      <c r="X2311"/>
      <c r="Y2311"/>
      <c r="Z2311" t="s">
        <v>31</v>
      </c>
    </row>
    <row r="2312" spans="1:26" x14ac:dyDescent="0.3">
      <c r="A2312" t="s">
        <v>3486</v>
      </c>
      <c r="B2312" t="s">
        <v>3157</v>
      </c>
      <c r="C2312">
        <v>43532</v>
      </c>
      <c r="D2312" t="str">
        <f>+VLOOKUP(C2312,Param!K:L,2,FALSE)</f>
        <v>RANDSTAD</v>
      </c>
      <c r="E2312">
        <v>901003</v>
      </c>
      <c r="F2312" t="s">
        <v>33</v>
      </c>
      <c r="G2312" t="s">
        <v>29</v>
      </c>
      <c r="H2312" s="5">
        <v>3382.62</v>
      </c>
      <c r="I2312" s="5">
        <v>3382.6228000000001</v>
      </c>
      <c r="J2312" s="5">
        <v>-2.8000000002066298E-3</v>
      </c>
      <c r="K2312" s="5">
        <v>3382.62</v>
      </c>
      <c r="L2312" s="5">
        <v>0</v>
      </c>
      <c r="M2312" t="str">
        <f>IF(ISERROR(VLOOKUP(A2312,'[1]Ecart validé'!$A:$A,1,FALSE)),Z2312,"Ecart Validé")</f>
        <v>valid</v>
      </c>
      <c r="R2312" t="s">
        <v>30</v>
      </c>
      <c r="X2312"/>
      <c r="Y2312"/>
      <c r="Z2312" t="s">
        <v>31</v>
      </c>
    </row>
    <row r="2313" spans="1:26" x14ac:dyDescent="0.3">
      <c r="A2313" t="s">
        <v>3487</v>
      </c>
      <c r="B2313" t="s">
        <v>3157</v>
      </c>
      <c r="C2313">
        <v>43532</v>
      </c>
      <c r="D2313" t="str">
        <f>+VLOOKUP(C2313,Param!K:L,2,FALSE)</f>
        <v>RANDSTAD</v>
      </c>
      <c r="E2313">
        <v>901003</v>
      </c>
      <c r="F2313" t="s">
        <v>35</v>
      </c>
      <c r="G2313" t="s">
        <v>29</v>
      </c>
      <c r="H2313" s="5">
        <v>11271.65</v>
      </c>
      <c r="I2313" s="5">
        <v>11271.6453</v>
      </c>
      <c r="J2313" s="5">
        <v>4.6999999995023202E-3</v>
      </c>
      <c r="K2313" s="5">
        <v>11271.65</v>
      </c>
      <c r="L2313" s="5">
        <v>0</v>
      </c>
      <c r="M2313" t="str">
        <f>IF(ISERROR(VLOOKUP(A2313,'[1]Ecart validé'!$A:$A,1,FALSE)),Z2313,"Ecart Validé")</f>
        <v>valid</v>
      </c>
      <c r="R2313" t="s">
        <v>30</v>
      </c>
      <c r="X2313"/>
      <c r="Y2313"/>
      <c r="Z2313" t="s">
        <v>31</v>
      </c>
    </row>
    <row r="2314" spans="1:26" x14ac:dyDescent="0.3">
      <c r="A2314" t="s">
        <v>3488</v>
      </c>
      <c r="B2314" t="s">
        <v>3157</v>
      </c>
      <c r="C2314">
        <v>43532</v>
      </c>
      <c r="D2314" t="str">
        <f>+VLOOKUP(C2314,Param!K:L,2,FALSE)</f>
        <v>RANDSTAD</v>
      </c>
      <c r="E2314">
        <v>901003</v>
      </c>
      <c r="F2314" t="s">
        <v>37</v>
      </c>
      <c r="G2314" t="s">
        <v>29</v>
      </c>
      <c r="H2314" s="5">
        <v>3604.08</v>
      </c>
      <c r="I2314" s="5">
        <v>3604.078</v>
      </c>
      <c r="J2314" s="5">
        <v>1.9999999999527002E-3</v>
      </c>
      <c r="K2314" s="5">
        <v>3604.08</v>
      </c>
      <c r="L2314" s="5">
        <v>0</v>
      </c>
      <c r="M2314" t="str">
        <f>IF(ISERROR(VLOOKUP(A2314,'[1]Ecart validé'!$A:$A,1,FALSE)),Z2314,"Ecart Validé")</f>
        <v>valid</v>
      </c>
      <c r="R2314" t="s">
        <v>30</v>
      </c>
      <c r="X2314"/>
      <c r="Y2314"/>
      <c r="Z2314" t="s">
        <v>31</v>
      </c>
    </row>
    <row r="2315" spans="1:26" x14ac:dyDescent="0.3">
      <c r="A2315" t="s">
        <v>3489</v>
      </c>
      <c r="B2315" t="s">
        <v>3157</v>
      </c>
      <c r="C2315">
        <v>43533</v>
      </c>
      <c r="D2315" t="str">
        <f>+VLOOKUP(C2315,Param!K:L,2,FALSE)</f>
        <v>HORIS</v>
      </c>
      <c r="E2315">
        <v>212811605</v>
      </c>
      <c r="F2315" t="s">
        <v>28</v>
      </c>
      <c r="G2315" t="s">
        <v>29</v>
      </c>
      <c r="H2315" s="5">
        <v>11146.13</v>
      </c>
      <c r="I2315" s="5">
        <v>11146.134899999999</v>
      </c>
      <c r="J2315" s="5">
        <v>-4.8999999999068599E-3</v>
      </c>
      <c r="K2315" s="5">
        <v>11146.13</v>
      </c>
      <c r="L2315" s="5">
        <v>0</v>
      </c>
      <c r="M2315" t="str">
        <f>IF(ISERROR(VLOOKUP(A2315,'[1]Ecart validé'!$A:$A,1,FALSE)),Z2315,"Ecart Validé")</f>
        <v>valid</v>
      </c>
      <c r="R2315" t="s">
        <v>30</v>
      </c>
      <c r="X2315"/>
      <c r="Y2315"/>
      <c r="Z2315" t="s">
        <v>31</v>
      </c>
    </row>
    <row r="2316" spans="1:26" x14ac:dyDescent="0.3">
      <c r="A2316" t="s">
        <v>3490</v>
      </c>
      <c r="B2316" t="s">
        <v>3157</v>
      </c>
      <c r="C2316">
        <v>43533</v>
      </c>
      <c r="D2316" t="str">
        <f>+VLOOKUP(C2316,Param!K:L,2,FALSE)</f>
        <v>HORIS</v>
      </c>
      <c r="E2316">
        <v>212811605</v>
      </c>
      <c r="F2316" t="s">
        <v>33</v>
      </c>
      <c r="G2316" t="s">
        <v>29</v>
      </c>
      <c r="H2316" s="5">
        <v>10043.0999999999</v>
      </c>
      <c r="I2316" s="5">
        <v>10043.0982</v>
      </c>
      <c r="J2316" s="5">
        <v>1.7999999981839199E-3</v>
      </c>
      <c r="K2316" s="5">
        <v>10043.0999999999</v>
      </c>
      <c r="L2316" s="5">
        <v>0</v>
      </c>
      <c r="M2316" t="str">
        <f>IF(ISERROR(VLOOKUP(A2316,'[1]Ecart validé'!$A:$A,1,FALSE)),Z2316,"Ecart Validé")</f>
        <v>valid</v>
      </c>
      <c r="R2316" t="s">
        <v>30</v>
      </c>
      <c r="X2316"/>
      <c r="Y2316"/>
      <c r="Z2316" t="s">
        <v>31</v>
      </c>
    </row>
    <row r="2317" spans="1:26" x14ac:dyDescent="0.3">
      <c r="A2317" t="s">
        <v>3491</v>
      </c>
      <c r="B2317" t="s">
        <v>3157</v>
      </c>
      <c r="C2317">
        <v>43533</v>
      </c>
      <c r="D2317" t="str">
        <f>+VLOOKUP(C2317,Param!K:L,2,FALSE)</f>
        <v>HORIS</v>
      </c>
      <c r="E2317">
        <v>212811605</v>
      </c>
      <c r="F2317" t="s">
        <v>35</v>
      </c>
      <c r="G2317" t="s">
        <v>29</v>
      </c>
      <c r="H2317" s="5">
        <v>7486.67</v>
      </c>
      <c r="I2317" s="5">
        <v>7486.6704</v>
      </c>
      <c r="J2317" s="5">
        <v>-3.9999999989959103E-4</v>
      </c>
      <c r="K2317" s="5">
        <v>7486.67</v>
      </c>
      <c r="L2317" s="5">
        <v>0</v>
      </c>
      <c r="M2317" t="str">
        <f>IF(ISERROR(VLOOKUP(A2317,'[1]Ecart validé'!$A:$A,1,FALSE)),Z2317,"Ecart Validé")</f>
        <v>valid</v>
      </c>
      <c r="R2317" t="s">
        <v>30</v>
      </c>
      <c r="X2317"/>
      <c r="Y2317"/>
      <c r="Z2317" t="s">
        <v>31</v>
      </c>
    </row>
    <row r="2318" spans="1:26" x14ac:dyDescent="0.3">
      <c r="A2318" t="s">
        <v>3492</v>
      </c>
      <c r="B2318" t="s">
        <v>3157</v>
      </c>
      <c r="C2318">
        <v>43533</v>
      </c>
      <c r="D2318" t="str">
        <f>+VLOOKUP(C2318,Param!K:L,2,FALSE)</f>
        <v>HORIS</v>
      </c>
      <c r="E2318">
        <v>212811605</v>
      </c>
      <c r="F2318" t="s">
        <v>37</v>
      </c>
      <c r="G2318" t="s">
        <v>29</v>
      </c>
      <c r="H2318" s="5">
        <v>8003.42</v>
      </c>
      <c r="I2318" s="5">
        <v>8003.4156000000003</v>
      </c>
      <c r="J2318" s="5">
        <v>4.399999999805E-3</v>
      </c>
      <c r="K2318" s="5">
        <v>8003.42</v>
      </c>
      <c r="L2318" s="5">
        <v>0</v>
      </c>
      <c r="M2318" t="str">
        <f>IF(ISERROR(VLOOKUP(A2318,'[1]Ecart validé'!$A:$A,1,FALSE)),Z2318,"Ecart Validé")</f>
        <v>valid</v>
      </c>
      <c r="R2318" t="s">
        <v>30</v>
      </c>
      <c r="X2318"/>
      <c r="Y2318"/>
      <c r="Z2318" t="s">
        <v>31</v>
      </c>
    </row>
    <row r="2319" spans="1:26" x14ac:dyDescent="0.3">
      <c r="A2319" t="s">
        <v>3493</v>
      </c>
      <c r="B2319" t="s">
        <v>3157</v>
      </c>
      <c r="C2319">
        <v>43533</v>
      </c>
      <c r="D2319" t="str">
        <f>+VLOOKUP(C2319,Param!K:L,2,FALSE)</f>
        <v>HORIS</v>
      </c>
      <c r="E2319" t="s">
        <v>3494</v>
      </c>
      <c r="F2319" t="s">
        <v>51</v>
      </c>
      <c r="G2319" t="s">
        <v>29</v>
      </c>
      <c r="H2319" s="5">
        <v>16854.25</v>
      </c>
      <c r="I2319" s="5">
        <v>16854.249500000002</v>
      </c>
      <c r="J2319" s="5">
        <v>4.99999998282874E-4</v>
      </c>
      <c r="K2319" s="5">
        <v>16854.25</v>
      </c>
      <c r="L2319" s="5">
        <v>0</v>
      </c>
      <c r="M2319" t="str">
        <f>IF(ISERROR(VLOOKUP(A2319,'[1]Ecart validé'!$A:$A,1,FALSE)),Z2319,"Ecart Validé")</f>
        <v>valid</v>
      </c>
      <c r="R2319" t="s">
        <v>30</v>
      </c>
      <c r="X2319"/>
      <c r="Y2319"/>
      <c r="Z2319" t="s">
        <v>31</v>
      </c>
    </row>
    <row r="2320" spans="1:26" x14ac:dyDescent="0.3">
      <c r="A2320" t="s">
        <v>3495</v>
      </c>
      <c r="B2320" t="s">
        <v>3157</v>
      </c>
      <c r="C2320">
        <v>43534</v>
      </c>
      <c r="D2320" t="str">
        <f>+VLOOKUP(C2320,Param!K:L,2,FALSE)</f>
        <v>ANETT ET CIE</v>
      </c>
      <c r="E2320">
        <v>390002</v>
      </c>
      <c r="F2320" t="s">
        <v>28</v>
      </c>
      <c r="G2320" t="s">
        <v>29</v>
      </c>
      <c r="H2320" s="5">
        <v>128633.60000000001</v>
      </c>
      <c r="I2320" s="5">
        <v>128633.55</v>
      </c>
      <c r="J2320" s="5">
        <v>5.00000000029103E-2</v>
      </c>
      <c r="K2320" s="5">
        <v>128633.60000000001</v>
      </c>
      <c r="L2320" s="5">
        <v>0</v>
      </c>
      <c r="M2320" t="str">
        <f>IF(ISERROR(VLOOKUP(A2320,'[1]Ecart validé'!$A:$A,1,FALSE)),Z2320,"Ecart Validé")</f>
        <v>valid</v>
      </c>
      <c r="R2320" t="s">
        <v>30</v>
      </c>
      <c r="X2320"/>
      <c r="Y2320"/>
      <c r="Z2320" t="s">
        <v>31</v>
      </c>
    </row>
    <row r="2321" spans="1:26" x14ac:dyDescent="0.3">
      <c r="A2321" t="s">
        <v>3496</v>
      </c>
      <c r="B2321" t="s">
        <v>3157</v>
      </c>
      <c r="C2321">
        <v>43534</v>
      </c>
      <c r="D2321" t="str">
        <f>+VLOOKUP(C2321,Param!K:L,2,FALSE)</f>
        <v>ANETT ET CIE</v>
      </c>
      <c r="E2321">
        <v>390002</v>
      </c>
      <c r="F2321" t="s">
        <v>33</v>
      </c>
      <c r="G2321" t="s">
        <v>29</v>
      </c>
      <c r="H2321" s="5">
        <v>18889.84</v>
      </c>
      <c r="I2321" s="5">
        <v>18889.844000000001</v>
      </c>
      <c r="J2321" s="5">
        <v>-4.0000000008149003E-3</v>
      </c>
      <c r="K2321" s="5">
        <v>18889.84</v>
      </c>
      <c r="L2321" s="5">
        <v>0</v>
      </c>
      <c r="M2321" t="str">
        <f>IF(ISERROR(VLOOKUP(A2321,'[1]Ecart validé'!$A:$A,1,FALSE)),Z2321,"Ecart Validé")</f>
        <v>valid</v>
      </c>
      <c r="R2321" t="s">
        <v>30</v>
      </c>
      <c r="X2321"/>
      <c r="Y2321"/>
      <c r="Z2321" t="s">
        <v>31</v>
      </c>
    </row>
    <row r="2322" spans="1:26" x14ac:dyDescent="0.3">
      <c r="A2322" t="s">
        <v>3497</v>
      </c>
      <c r="B2322" t="s">
        <v>3157</v>
      </c>
      <c r="C2322">
        <v>43534</v>
      </c>
      <c r="D2322" t="str">
        <f>+VLOOKUP(C2322,Param!K:L,2,FALSE)</f>
        <v>ANETT ET CIE</v>
      </c>
      <c r="E2322">
        <v>390002</v>
      </c>
      <c r="F2322" t="s">
        <v>35</v>
      </c>
      <c r="G2322" t="s">
        <v>29</v>
      </c>
      <c r="H2322" s="5">
        <v>112344.82</v>
      </c>
      <c r="I2322" s="5">
        <v>112344.82</v>
      </c>
      <c r="J2322" s="5">
        <v>0</v>
      </c>
      <c r="K2322" s="5">
        <v>112344.82</v>
      </c>
      <c r="L2322" s="5">
        <v>0</v>
      </c>
      <c r="M2322" t="str">
        <f>IF(ISERROR(VLOOKUP(A2322,'[1]Ecart validé'!$A:$A,1,FALSE)),Z2322,"Ecart Validé")</f>
        <v>valid</v>
      </c>
      <c r="R2322" t="s">
        <v>30</v>
      </c>
      <c r="X2322"/>
      <c r="Y2322"/>
      <c r="Z2322" t="s">
        <v>31</v>
      </c>
    </row>
    <row r="2323" spans="1:26" x14ac:dyDescent="0.3">
      <c r="A2323" t="s">
        <v>3498</v>
      </c>
      <c r="B2323" t="s">
        <v>3157</v>
      </c>
      <c r="C2323">
        <v>43534</v>
      </c>
      <c r="D2323" t="str">
        <f>+VLOOKUP(C2323,Param!K:L,2,FALSE)</f>
        <v>ANETT ET CIE</v>
      </c>
      <c r="E2323">
        <v>390002</v>
      </c>
      <c r="F2323" t="s">
        <v>37</v>
      </c>
      <c r="G2323" t="s">
        <v>29</v>
      </c>
      <c r="H2323" s="5">
        <v>116746.14</v>
      </c>
      <c r="I2323" s="5">
        <v>116746.14</v>
      </c>
      <c r="J2323" s="5">
        <v>0</v>
      </c>
      <c r="K2323" s="5">
        <v>116746.14</v>
      </c>
      <c r="L2323" s="5">
        <v>0</v>
      </c>
      <c r="M2323" t="str">
        <f>IF(ISERROR(VLOOKUP(A2323,'[1]Ecart validé'!$A:$A,1,FALSE)),Z2323,"Ecart Validé")</f>
        <v>valid</v>
      </c>
      <c r="R2323" t="s">
        <v>30</v>
      </c>
      <c r="X2323"/>
      <c r="Y2323"/>
      <c r="Z2323" t="s">
        <v>31</v>
      </c>
    </row>
    <row r="2324" spans="1:26" x14ac:dyDescent="0.3">
      <c r="A2324" t="s">
        <v>3499</v>
      </c>
      <c r="B2324" t="s">
        <v>3157</v>
      </c>
      <c r="C2324">
        <v>43535</v>
      </c>
      <c r="D2324" t="str">
        <f>+VLOOKUP(C2324,Param!K:L,2,FALSE)</f>
        <v>CENTRE VIANDE BEAUVALLET ET FILS</v>
      </c>
      <c r="E2324">
        <v>4056</v>
      </c>
      <c r="F2324" t="s">
        <v>28</v>
      </c>
      <c r="G2324" t="s">
        <v>29</v>
      </c>
      <c r="H2324" s="5">
        <v>110076.7</v>
      </c>
      <c r="I2324" s="5">
        <v>110076.7178</v>
      </c>
      <c r="J2324" s="5">
        <v>-1.7800000001443501E-2</v>
      </c>
      <c r="K2324" s="5">
        <v>110076.7</v>
      </c>
      <c r="L2324" s="5">
        <v>0</v>
      </c>
      <c r="M2324" t="str">
        <f>IF(ISERROR(VLOOKUP(A2324,'[1]Ecart validé'!$A:$A,1,FALSE)),Z2324,"Ecart Validé")</f>
        <v>valid</v>
      </c>
      <c r="R2324" t="s">
        <v>30</v>
      </c>
      <c r="X2324"/>
      <c r="Y2324"/>
      <c r="Z2324" t="s">
        <v>31</v>
      </c>
    </row>
    <row r="2325" spans="1:26" x14ac:dyDescent="0.3">
      <c r="A2325" t="s">
        <v>3500</v>
      </c>
      <c r="B2325" t="s">
        <v>3157</v>
      </c>
      <c r="C2325">
        <v>43535</v>
      </c>
      <c r="D2325" t="str">
        <f>+VLOOKUP(C2325,Param!K:L,2,FALSE)</f>
        <v>CENTRE VIANDE BEAUVALLET ET FILS</v>
      </c>
      <c r="E2325">
        <v>4056</v>
      </c>
      <c r="F2325" t="s">
        <v>33</v>
      </c>
      <c r="G2325" t="s">
        <v>29</v>
      </c>
      <c r="H2325" s="5">
        <v>10210.89</v>
      </c>
      <c r="I2325" s="5">
        <v>10210.8853</v>
      </c>
      <c r="J2325" s="5">
        <v>4.6999999995023202E-3</v>
      </c>
      <c r="K2325" s="5">
        <v>10210.89</v>
      </c>
      <c r="L2325" s="5">
        <v>0</v>
      </c>
      <c r="M2325" t="str">
        <f>IF(ISERROR(VLOOKUP(A2325,'[1]Ecart validé'!$A:$A,1,FALSE)),Z2325,"Ecart Validé")</f>
        <v>valid</v>
      </c>
      <c r="R2325" t="s">
        <v>30</v>
      </c>
      <c r="X2325"/>
      <c r="Y2325"/>
      <c r="Z2325" t="s">
        <v>31</v>
      </c>
    </row>
    <row r="2326" spans="1:26" x14ac:dyDescent="0.3">
      <c r="A2326" t="s">
        <v>3501</v>
      </c>
      <c r="B2326" t="s">
        <v>3157</v>
      </c>
      <c r="C2326">
        <v>43535</v>
      </c>
      <c r="D2326" t="str">
        <f>+VLOOKUP(C2326,Param!K:L,2,FALSE)</f>
        <v>CENTRE VIANDE BEAUVALLET ET FILS</v>
      </c>
      <c r="E2326">
        <v>4056</v>
      </c>
      <c r="F2326" t="s">
        <v>35</v>
      </c>
      <c r="G2326" t="s">
        <v>29</v>
      </c>
      <c r="H2326" s="5">
        <v>68396.009999999995</v>
      </c>
      <c r="I2326" s="5">
        <v>68396.010899999994</v>
      </c>
      <c r="J2326" s="5">
        <v>-8.9999999909195995E-4</v>
      </c>
      <c r="K2326" s="5">
        <v>68396.009999999995</v>
      </c>
      <c r="L2326" s="5">
        <v>0</v>
      </c>
      <c r="M2326" t="str">
        <f>IF(ISERROR(VLOOKUP(A2326,'[1]Ecart validé'!$A:$A,1,FALSE)),Z2326,"Ecart Validé")</f>
        <v>valid</v>
      </c>
      <c r="R2326" t="s">
        <v>30</v>
      </c>
      <c r="X2326"/>
      <c r="Y2326"/>
      <c r="Z2326" t="s">
        <v>31</v>
      </c>
    </row>
    <row r="2327" spans="1:26" x14ac:dyDescent="0.3">
      <c r="A2327" t="s">
        <v>3502</v>
      </c>
      <c r="B2327" t="s">
        <v>3157</v>
      </c>
      <c r="C2327">
        <v>43535</v>
      </c>
      <c r="D2327" t="str">
        <f>+VLOOKUP(C2327,Param!K:L,2,FALSE)</f>
        <v>CENTRE VIANDE BEAUVALLET ET FILS</v>
      </c>
      <c r="E2327">
        <v>4056</v>
      </c>
      <c r="F2327" t="s">
        <v>37</v>
      </c>
      <c r="G2327" t="s">
        <v>29</v>
      </c>
      <c r="H2327" s="5">
        <v>28592.62</v>
      </c>
      <c r="I2327" s="5">
        <v>28592.620699999999</v>
      </c>
      <c r="J2327" s="5">
        <v>-7.00000000506406E-4</v>
      </c>
      <c r="K2327" s="5">
        <v>28592.62</v>
      </c>
      <c r="L2327" s="5">
        <v>0</v>
      </c>
      <c r="M2327" t="str">
        <f>IF(ISERROR(VLOOKUP(A2327,'[1]Ecart validé'!$A:$A,1,FALSE)),Z2327,"Ecart Validé")</f>
        <v>valid</v>
      </c>
      <c r="R2327" t="s">
        <v>30</v>
      </c>
      <c r="X2327"/>
      <c r="Y2327"/>
      <c r="Z2327" t="s">
        <v>31</v>
      </c>
    </row>
    <row r="2328" spans="1:26" x14ac:dyDescent="0.3">
      <c r="A2328" t="s">
        <v>3503</v>
      </c>
      <c r="B2328" t="s">
        <v>3157</v>
      </c>
      <c r="C2328">
        <v>43536</v>
      </c>
      <c r="D2328" t="str">
        <f>+VLOOKUP(C2328,Param!K:L,2,FALSE)</f>
        <v>ELIS SERVICES</v>
      </c>
      <c r="E2328">
        <v>390036</v>
      </c>
      <c r="F2328" t="s">
        <v>28</v>
      </c>
      <c r="G2328" t="s">
        <v>29</v>
      </c>
      <c r="H2328" s="5">
        <v>407575.9</v>
      </c>
      <c r="I2328" s="5">
        <v>407575.86869999999</v>
      </c>
      <c r="J2328" s="5">
        <v>3.1300000031478703E-2</v>
      </c>
      <c r="K2328" s="5">
        <v>407575.9</v>
      </c>
      <c r="L2328" s="5">
        <v>0</v>
      </c>
      <c r="M2328" t="str">
        <f>IF(ISERROR(VLOOKUP(A2328,'[1]Ecart validé'!$A:$A,1,FALSE)),Z2328,"Ecart Validé")</f>
        <v>valid</v>
      </c>
      <c r="R2328" t="s">
        <v>30</v>
      </c>
      <c r="X2328"/>
      <c r="Y2328"/>
      <c r="Z2328" t="s">
        <v>31</v>
      </c>
    </row>
    <row r="2329" spans="1:26" x14ac:dyDescent="0.3">
      <c r="A2329" t="s">
        <v>3504</v>
      </c>
      <c r="B2329" t="s">
        <v>3157</v>
      </c>
      <c r="C2329">
        <v>43536</v>
      </c>
      <c r="D2329" t="str">
        <f>+VLOOKUP(C2329,Param!K:L,2,FALSE)</f>
        <v>ELIS SERVICES</v>
      </c>
      <c r="E2329">
        <v>390036</v>
      </c>
      <c r="F2329" t="s">
        <v>33</v>
      </c>
      <c r="G2329" t="s">
        <v>29</v>
      </c>
      <c r="H2329" s="5">
        <v>61725.55</v>
      </c>
      <c r="I2329" s="5">
        <v>61725.552600000003</v>
      </c>
      <c r="J2329" s="5">
        <v>-2.59999999980209E-3</v>
      </c>
      <c r="K2329" s="5">
        <v>61725.55</v>
      </c>
      <c r="L2329" s="5">
        <v>0</v>
      </c>
      <c r="M2329" t="str">
        <f>IF(ISERROR(VLOOKUP(A2329,'[1]Ecart validé'!$A:$A,1,FALSE)),Z2329,"Ecart Validé")</f>
        <v>valid</v>
      </c>
      <c r="R2329" t="s">
        <v>30</v>
      </c>
      <c r="X2329"/>
      <c r="Y2329"/>
      <c r="Z2329" t="s">
        <v>31</v>
      </c>
    </row>
    <row r="2330" spans="1:26" x14ac:dyDescent="0.3">
      <c r="A2330" t="s">
        <v>3505</v>
      </c>
      <c r="B2330" t="s">
        <v>3157</v>
      </c>
      <c r="C2330">
        <v>43536</v>
      </c>
      <c r="D2330" t="str">
        <f>+VLOOKUP(C2330,Param!K:L,2,FALSE)</f>
        <v>ELIS SERVICES</v>
      </c>
      <c r="E2330">
        <v>390036</v>
      </c>
      <c r="F2330" t="s">
        <v>35</v>
      </c>
      <c r="G2330" t="s">
        <v>29</v>
      </c>
      <c r="H2330" s="5">
        <v>373950.12</v>
      </c>
      <c r="I2330" s="5">
        <v>373950.12239999999</v>
      </c>
      <c r="J2330" s="5">
        <v>-2.39999999757856E-3</v>
      </c>
      <c r="K2330" s="5">
        <v>373950.12</v>
      </c>
      <c r="L2330" s="5">
        <v>0</v>
      </c>
      <c r="M2330" t="str">
        <f>IF(ISERROR(VLOOKUP(A2330,'[1]Ecart validé'!$A:$A,1,FALSE)),Z2330,"Ecart Validé")</f>
        <v>valid</v>
      </c>
      <c r="R2330" t="s">
        <v>30</v>
      </c>
      <c r="X2330"/>
      <c r="Y2330"/>
      <c r="Z2330" t="s">
        <v>31</v>
      </c>
    </row>
    <row r="2331" spans="1:26" x14ac:dyDescent="0.3">
      <c r="A2331" t="s">
        <v>3506</v>
      </c>
      <c r="B2331" t="s">
        <v>3157</v>
      </c>
      <c r="C2331">
        <v>43536</v>
      </c>
      <c r="D2331" t="str">
        <f>+VLOOKUP(C2331,Param!K:L,2,FALSE)</f>
        <v>ELIS SERVICES</v>
      </c>
      <c r="E2331">
        <v>390036</v>
      </c>
      <c r="F2331" t="s">
        <v>37</v>
      </c>
      <c r="G2331" t="s">
        <v>29</v>
      </c>
      <c r="H2331" s="5">
        <v>200241.33</v>
      </c>
      <c r="I2331" s="5">
        <v>200241.33369999999</v>
      </c>
      <c r="J2331" s="5">
        <v>-3.7000000011175802E-3</v>
      </c>
      <c r="K2331" s="5">
        <v>200241.33</v>
      </c>
      <c r="L2331" s="5">
        <v>0</v>
      </c>
      <c r="M2331" t="str">
        <f>IF(ISERROR(VLOOKUP(A2331,'[1]Ecart validé'!$A:$A,1,FALSE)),Z2331,"Ecart Validé")</f>
        <v>valid</v>
      </c>
      <c r="R2331" t="s">
        <v>30</v>
      </c>
      <c r="X2331"/>
      <c r="Y2331"/>
      <c r="Z2331" t="s">
        <v>31</v>
      </c>
    </row>
    <row r="2332" spans="1:26" x14ac:dyDescent="0.3">
      <c r="A2332" t="s">
        <v>3507</v>
      </c>
      <c r="B2332" t="s">
        <v>3157</v>
      </c>
      <c r="C2332">
        <v>43536</v>
      </c>
      <c r="D2332" t="str">
        <f>+VLOOKUP(C2332,Param!K:L,2,FALSE)</f>
        <v>ELIS SERVICES</v>
      </c>
      <c r="E2332">
        <v>2140123891</v>
      </c>
      <c r="F2332" t="s">
        <v>28</v>
      </c>
      <c r="G2332" t="s">
        <v>29</v>
      </c>
      <c r="H2332" s="5">
        <v>2193.6</v>
      </c>
      <c r="I2332" s="5">
        <v>2193.6024000000002</v>
      </c>
      <c r="J2332" s="5">
        <v>-2.4000000003070402E-3</v>
      </c>
      <c r="K2332" s="5">
        <v>2193.6</v>
      </c>
      <c r="L2332" s="5">
        <v>0</v>
      </c>
      <c r="M2332" t="str">
        <f>IF(ISERROR(VLOOKUP(A2332,'[1]Ecart validé'!$A:$A,1,FALSE)),Z2332,"Ecart Validé")</f>
        <v>valid</v>
      </c>
      <c r="R2332" t="s">
        <v>30</v>
      </c>
      <c r="X2332"/>
      <c r="Y2332"/>
      <c r="Z2332" t="s">
        <v>31</v>
      </c>
    </row>
    <row r="2333" spans="1:26" x14ac:dyDescent="0.3">
      <c r="A2333" t="s">
        <v>3508</v>
      </c>
      <c r="B2333" t="s">
        <v>3157</v>
      </c>
      <c r="C2333">
        <v>43536</v>
      </c>
      <c r="D2333" t="str">
        <f>+VLOOKUP(C2333,Param!K:L,2,FALSE)</f>
        <v>ELIS SERVICES</v>
      </c>
      <c r="E2333">
        <v>2140123891</v>
      </c>
      <c r="F2333" t="s">
        <v>33</v>
      </c>
      <c r="G2333" t="s">
        <v>29</v>
      </c>
      <c r="H2333" s="5">
        <v>1920.34</v>
      </c>
      <c r="I2333" s="5">
        <v>1920.3389999999999</v>
      </c>
      <c r="J2333" s="5">
        <v>9.9999999997635292E-4</v>
      </c>
      <c r="K2333" s="5">
        <v>1920.34</v>
      </c>
      <c r="L2333" s="5">
        <v>0</v>
      </c>
      <c r="M2333" t="str">
        <f>IF(ISERROR(VLOOKUP(A2333,'[1]Ecart validé'!$A:$A,1,FALSE)),Z2333,"Ecart Validé")</f>
        <v>valid</v>
      </c>
      <c r="R2333" t="s">
        <v>30</v>
      </c>
      <c r="X2333"/>
      <c r="Y2333"/>
      <c r="Z2333" t="s">
        <v>31</v>
      </c>
    </row>
    <row r="2334" spans="1:26" x14ac:dyDescent="0.3">
      <c r="A2334" t="s">
        <v>3509</v>
      </c>
      <c r="B2334" t="s">
        <v>3157</v>
      </c>
      <c r="C2334">
        <v>43536</v>
      </c>
      <c r="D2334" t="str">
        <f>+VLOOKUP(C2334,Param!K:L,2,FALSE)</f>
        <v>ELIS SERVICES</v>
      </c>
      <c r="E2334">
        <v>2140123891</v>
      </c>
      <c r="F2334" t="s">
        <v>35</v>
      </c>
      <c r="G2334" t="s">
        <v>29</v>
      </c>
      <c r="H2334" s="5">
        <v>2112.7399999999998</v>
      </c>
      <c r="I2334" s="5">
        <v>2112.741</v>
      </c>
      <c r="J2334" s="5">
        <v>-1.0000000002037201E-3</v>
      </c>
      <c r="K2334" s="5">
        <v>2112.7399999999998</v>
      </c>
      <c r="L2334" s="5">
        <v>0</v>
      </c>
      <c r="M2334" t="str">
        <f>IF(ISERROR(VLOOKUP(A2334,'[1]Ecart validé'!$A:$A,1,FALSE)),Z2334,"Ecart Validé")</f>
        <v>valid</v>
      </c>
      <c r="R2334" t="s">
        <v>30</v>
      </c>
      <c r="X2334"/>
      <c r="Y2334"/>
      <c r="Z2334" t="s">
        <v>31</v>
      </c>
    </row>
    <row r="2335" spans="1:26" x14ac:dyDescent="0.3">
      <c r="A2335" t="s">
        <v>3510</v>
      </c>
      <c r="B2335" t="s">
        <v>3157</v>
      </c>
      <c r="C2335">
        <v>43536</v>
      </c>
      <c r="D2335" t="str">
        <f>+VLOOKUP(C2335,Param!K:L,2,FALSE)</f>
        <v>ELIS SERVICES</v>
      </c>
      <c r="E2335">
        <v>2140123891</v>
      </c>
      <c r="F2335" t="s">
        <v>37</v>
      </c>
      <c r="G2335" t="s">
        <v>29</v>
      </c>
      <c r="H2335" s="5">
        <v>2112.39</v>
      </c>
      <c r="I2335" s="5">
        <v>2112.3944999999999</v>
      </c>
      <c r="J2335" s="5">
        <v>-4.5000000000072699E-3</v>
      </c>
      <c r="K2335" s="5">
        <v>2112.39</v>
      </c>
      <c r="L2335" s="5">
        <v>0</v>
      </c>
      <c r="M2335" t="str">
        <f>IF(ISERROR(VLOOKUP(A2335,'[1]Ecart validé'!$A:$A,1,FALSE)),Z2335,"Ecart Validé")</f>
        <v>valid</v>
      </c>
      <c r="R2335" t="s">
        <v>30</v>
      </c>
      <c r="X2335"/>
      <c r="Y2335"/>
      <c r="Z2335" t="s">
        <v>31</v>
      </c>
    </row>
    <row r="2336" spans="1:26" x14ac:dyDescent="0.3">
      <c r="A2336" t="s">
        <v>3511</v>
      </c>
      <c r="B2336" t="s">
        <v>3157</v>
      </c>
      <c r="C2336">
        <v>43537</v>
      </c>
      <c r="D2336" t="str">
        <f>+VLOOKUP(C2336,Param!K:L,2,FALSE)</f>
        <v>SONEPAR FRANCE INTERSERVICES</v>
      </c>
      <c r="E2336">
        <v>26076064</v>
      </c>
      <c r="F2336" t="s">
        <v>28</v>
      </c>
      <c r="G2336" t="s">
        <v>29</v>
      </c>
      <c r="H2336" s="5">
        <v>29435.38</v>
      </c>
      <c r="I2336" s="5">
        <v>29435.379199999999</v>
      </c>
      <c r="J2336" s="5">
        <v>8.0000000161817297E-4</v>
      </c>
      <c r="K2336" s="5">
        <v>29435.38</v>
      </c>
      <c r="L2336" s="5">
        <v>0</v>
      </c>
      <c r="M2336" t="str">
        <f>IF(ISERROR(VLOOKUP(A2336,'[1]Ecart validé'!$A:$A,1,FALSE)),Z2336,"Ecart Validé")</f>
        <v>valid</v>
      </c>
      <c r="R2336" t="s">
        <v>30</v>
      </c>
      <c r="X2336"/>
      <c r="Y2336"/>
      <c r="Z2336" t="s">
        <v>31</v>
      </c>
    </row>
    <row r="2337" spans="1:26" x14ac:dyDescent="0.3">
      <c r="A2337" t="s">
        <v>3512</v>
      </c>
      <c r="B2337" t="s">
        <v>3157</v>
      </c>
      <c r="C2337">
        <v>43537</v>
      </c>
      <c r="D2337" t="str">
        <f>+VLOOKUP(C2337,Param!K:L,2,FALSE)</f>
        <v>SONEPAR FRANCE INTERSERVICES</v>
      </c>
      <c r="E2337">
        <v>26076064</v>
      </c>
      <c r="F2337" t="s">
        <v>33</v>
      </c>
      <c r="G2337" t="s">
        <v>29</v>
      </c>
      <c r="H2337" s="5">
        <v>10267.42</v>
      </c>
      <c r="I2337" s="5">
        <v>10267.4048</v>
      </c>
      <c r="J2337" s="5">
        <v>1.5199999999822401E-2</v>
      </c>
      <c r="K2337" s="5">
        <v>10267.42</v>
      </c>
      <c r="L2337" s="5">
        <v>0</v>
      </c>
      <c r="M2337" t="str">
        <f>IF(ISERROR(VLOOKUP(A2337,'[1]Ecart validé'!$A:$A,1,FALSE)),Z2337,"Ecart Validé")</f>
        <v>valid</v>
      </c>
      <c r="R2337" t="s">
        <v>30</v>
      </c>
      <c r="X2337"/>
      <c r="Y2337"/>
      <c r="Z2337" t="s">
        <v>31</v>
      </c>
    </row>
    <row r="2338" spans="1:26" x14ac:dyDescent="0.3">
      <c r="A2338" t="s">
        <v>3513</v>
      </c>
      <c r="B2338" t="s">
        <v>3157</v>
      </c>
      <c r="C2338">
        <v>43537</v>
      </c>
      <c r="D2338" t="str">
        <f>+VLOOKUP(C2338,Param!K:L,2,FALSE)</f>
        <v>SONEPAR FRANCE INTERSERVICES</v>
      </c>
      <c r="E2338">
        <v>26076064</v>
      </c>
      <c r="F2338" t="s">
        <v>35</v>
      </c>
      <c r="G2338" t="s">
        <v>29</v>
      </c>
      <c r="H2338" s="5">
        <v>21052.080000000002</v>
      </c>
      <c r="I2338" s="5">
        <v>21052.067999999999</v>
      </c>
      <c r="J2338" s="5">
        <v>1.2000000002444699E-2</v>
      </c>
      <c r="K2338" s="5">
        <v>21052.080000000002</v>
      </c>
      <c r="L2338" s="5">
        <v>0</v>
      </c>
      <c r="M2338" t="str">
        <f>IF(ISERROR(VLOOKUP(A2338,'[1]Ecart validé'!$A:$A,1,FALSE)),Z2338,"Ecart Validé")</f>
        <v>valid</v>
      </c>
      <c r="R2338" t="s">
        <v>30</v>
      </c>
      <c r="X2338"/>
      <c r="Y2338"/>
      <c r="Z2338" t="s">
        <v>31</v>
      </c>
    </row>
    <row r="2339" spans="1:26" x14ac:dyDescent="0.3">
      <c r="A2339" t="s">
        <v>3514</v>
      </c>
      <c r="B2339" t="s">
        <v>3157</v>
      </c>
      <c r="C2339">
        <v>43537</v>
      </c>
      <c r="D2339" t="str">
        <f>+VLOOKUP(C2339,Param!K:L,2,FALSE)</f>
        <v>SONEPAR FRANCE INTERSERVICES</v>
      </c>
      <c r="E2339">
        <v>26076064</v>
      </c>
      <c r="F2339" t="s">
        <v>37</v>
      </c>
      <c r="G2339" t="s">
        <v>29</v>
      </c>
      <c r="H2339" s="5">
        <v>22402.48</v>
      </c>
      <c r="I2339" s="5">
        <v>22402.468400000002</v>
      </c>
      <c r="J2339" s="5">
        <v>1.1599999997997599E-2</v>
      </c>
      <c r="K2339" s="5">
        <v>22402.48</v>
      </c>
      <c r="L2339" s="5">
        <v>0</v>
      </c>
      <c r="M2339" t="str">
        <f>IF(ISERROR(VLOOKUP(A2339,'[1]Ecart validé'!$A:$A,1,FALSE)),Z2339,"Ecart Validé")</f>
        <v>valid</v>
      </c>
      <c r="R2339" t="s">
        <v>30</v>
      </c>
      <c r="X2339"/>
      <c r="Y2339"/>
      <c r="Z2339" t="s">
        <v>31</v>
      </c>
    </row>
    <row r="2340" spans="1:26" x14ac:dyDescent="0.3">
      <c r="A2340" t="s">
        <v>3515</v>
      </c>
      <c r="B2340" t="s">
        <v>3157</v>
      </c>
      <c r="C2340">
        <v>43538</v>
      </c>
      <c r="D2340" t="str">
        <f>+VLOOKUP(C2340,Param!K:L,2,FALSE)</f>
        <v>MANPOWER FRANCE</v>
      </c>
      <c r="E2340">
        <v>901005</v>
      </c>
      <c r="F2340" t="s">
        <v>28</v>
      </c>
      <c r="G2340" t="s">
        <v>29</v>
      </c>
      <c r="H2340" s="5">
        <v>8715.91</v>
      </c>
      <c r="I2340" s="5">
        <v>8715.9138999999996</v>
      </c>
      <c r="J2340" s="5">
        <v>-3.8999999997031401E-3</v>
      </c>
      <c r="K2340" s="5">
        <v>8715.91</v>
      </c>
      <c r="L2340" s="5">
        <v>0</v>
      </c>
      <c r="M2340" t="str">
        <f>IF(ISERROR(VLOOKUP(A2340,'[1]Ecart validé'!$A:$A,1,FALSE)),Z2340,"Ecart Validé")</f>
        <v>valid</v>
      </c>
      <c r="R2340" t="s">
        <v>30</v>
      </c>
      <c r="X2340"/>
      <c r="Y2340"/>
      <c r="Z2340" t="s">
        <v>31</v>
      </c>
    </row>
    <row r="2341" spans="1:26" x14ac:dyDescent="0.3">
      <c r="A2341" t="s">
        <v>3516</v>
      </c>
      <c r="B2341" t="s">
        <v>3157</v>
      </c>
      <c r="C2341">
        <v>43538</v>
      </c>
      <c r="D2341" t="str">
        <f>+VLOOKUP(C2341,Param!K:L,2,FALSE)</f>
        <v>MANPOWER FRANCE</v>
      </c>
      <c r="E2341">
        <v>901005</v>
      </c>
      <c r="F2341" t="s">
        <v>33</v>
      </c>
      <c r="G2341" t="s">
        <v>29</v>
      </c>
      <c r="H2341" s="5">
        <v>1348.96</v>
      </c>
      <c r="I2341" s="5">
        <v>1348.9625000000001</v>
      </c>
      <c r="J2341" s="5">
        <v>-2.5000000000545601E-3</v>
      </c>
      <c r="K2341" s="5">
        <v>1348.96</v>
      </c>
      <c r="L2341" s="5">
        <v>0</v>
      </c>
      <c r="M2341" t="str">
        <f>IF(ISERROR(VLOOKUP(A2341,'[1]Ecart validé'!$A:$A,1,FALSE)),Z2341,"Ecart Validé")</f>
        <v>valid</v>
      </c>
      <c r="R2341" t="s">
        <v>30</v>
      </c>
      <c r="X2341"/>
      <c r="Y2341"/>
      <c r="Z2341" t="s">
        <v>31</v>
      </c>
    </row>
    <row r="2342" spans="1:26" x14ac:dyDescent="0.3">
      <c r="A2342" t="s">
        <v>3517</v>
      </c>
      <c r="B2342" t="s">
        <v>3157</v>
      </c>
      <c r="C2342">
        <v>43538</v>
      </c>
      <c r="D2342" t="str">
        <f>+VLOOKUP(C2342,Param!K:L,2,FALSE)</f>
        <v>MANPOWER FRANCE</v>
      </c>
      <c r="E2342">
        <v>901005</v>
      </c>
      <c r="F2342" t="s">
        <v>35</v>
      </c>
      <c r="G2342" t="s">
        <v>29</v>
      </c>
      <c r="H2342" s="5">
        <v>5259.49</v>
      </c>
      <c r="I2342" s="5">
        <v>5259.4879000000001</v>
      </c>
      <c r="J2342" s="5">
        <v>2.0999999997002301E-3</v>
      </c>
      <c r="K2342" s="5">
        <v>5259.49</v>
      </c>
      <c r="L2342" s="5">
        <v>0</v>
      </c>
      <c r="M2342" t="str">
        <f>IF(ISERROR(VLOOKUP(A2342,'[1]Ecart validé'!$A:$A,1,FALSE)),Z2342,"Ecart Validé")</f>
        <v>valid</v>
      </c>
      <c r="R2342" t="s">
        <v>30</v>
      </c>
      <c r="X2342"/>
      <c r="Y2342"/>
      <c r="Z2342" t="s">
        <v>31</v>
      </c>
    </row>
    <row r="2343" spans="1:26" x14ac:dyDescent="0.3">
      <c r="A2343" t="s">
        <v>3518</v>
      </c>
      <c r="B2343" t="s">
        <v>3157</v>
      </c>
      <c r="C2343">
        <v>43538</v>
      </c>
      <c r="D2343" t="str">
        <f>+VLOOKUP(C2343,Param!K:L,2,FALSE)</f>
        <v>MANPOWER FRANCE</v>
      </c>
      <c r="E2343">
        <v>901005</v>
      </c>
      <c r="F2343" t="s">
        <v>37</v>
      </c>
      <c r="G2343" t="s">
        <v>29</v>
      </c>
      <c r="H2343" s="5">
        <v>1603.89</v>
      </c>
      <c r="I2343" s="5">
        <v>1603.8932</v>
      </c>
      <c r="J2343" s="5">
        <v>-3.1999999998788501E-3</v>
      </c>
      <c r="K2343" s="5">
        <v>1603.89</v>
      </c>
      <c r="L2343" s="5">
        <v>0</v>
      </c>
      <c r="M2343" t="str">
        <f>IF(ISERROR(VLOOKUP(A2343,'[1]Ecart validé'!$A:$A,1,FALSE)),Z2343,"Ecart Validé")</f>
        <v>valid</v>
      </c>
      <c r="R2343" t="s">
        <v>30</v>
      </c>
      <c r="X2343"/>
      <c r="Y2343"/>
      <c r="Z2343" t="s">
        <v>31</v>
      </c>
    </row>
    <row r="2344" spans="1:26" x14ac:dyDescent="0.3">
      <c r="A2344" t="s">
        <v>3519</v>
      </c>
      <c r="B2344" t="s">
        <v>3157</v>
      </c>
      <c r="C2344">
        <v>43539</v>
      </c>
      <c r="D2344" t="str">
        <f>+VLOOKUP(C2344,Param!K:L,2,FALSE)</f>
        <v>SUEZ RV FRANCE</v>
      </c>
      <c r="E2344">
        <v>560009</v>
      </c>
      <c r="F2344" t="s">
        <v>28</v>
      </c>
      <c r="G2344" t="s">
        <v>29</v>
      </c>
      <c r="H2344" s="5">
        <v>8588.01</v>
      </c>
      <c r="I2344" s="5">
        <v>8588.0138000000006</v>
      </c>
      <c r="J2344" s="5">
        <v>-3.8000000004103601E-3</v>
      </c>
      <c r="K2344" s="5">
        <v>8588.01</v>
      </c>
      <c r="L2344" s="5">
        <v>0</v>
      </c>
      <c r="M2344" t="str">
        <f>IF(ISERROR(VLOOKUP(A2344,'[1]Ecart validé'!$A:$A,1,FALSE)),Z2344,"Ecart Validé")</f>
        <v>valid</v>
      </c>
      <c r="R2344" t="s">
        <v>30</v>
      </c>
      <c r="X2344"/>
      <c r="Y2344"/>
      <c r="Z2344" t="s">
        <v>31</v>
      </c>
    </row>
    <row r="2345" spans="1:26" x14ac:dyDescent="0.3">
      <c r="A2345" t="s">
        <v>3520</v>
      </c>
      <c r="B2345" t="s">
        <v>3157</v>
      </c>
      <c r="C2345">
        <v>43539</v>
      </c>
      <c r="D2345" t="str">
        <f>+VLOOKUP(C2345,Param!K:L,2,FALSE)</f>
        <v>SUEZ RV FRANCE</v>
      </c>
      <c r="E2345">
        <v>560009</v>
      </c>
      <c r="F2345" t="s">
        <v>33</v>
      </c>
      <c r="G2345" t="s">
        <v>29</v>
      </c>
      <c r="H2345" s="5">
        <v>3618.25</v>
      </c>
      <c r="I2345" s="5">
        <v>3618.2546000000002</v>
      </c>
      <c r="J2345" s="5">
        <v>-4.6000000002095398E-3</v>
      </c>
      <c r="K2345" s="5">
        <v>3618.25</v>
      </c>
      <c r="L2345" s="5">
        <v>0</v>
      </c>
      <c r="M2345" t="str">
        <f>IF(ISERROR(VLOOKUP(A2345,'[1]Ecart validé'!$A:$A,1,FALSE)),Z2345,"Ecart Validé")</f>
        <v>valid</v>
      </c>
      <c r="R2345" t="s">
        <v>30</v>
      </c>
      <c r="X2345"/>
      <c r="Y2345"/>
      <c r="Z2345" t="s">
        <v>31</v>
      </c>
    </row>
    <row r="2346" spans="1:26" x14ac:dyDescent="0.3">
      <c r="A2346" t="s">
        <v>3521</v>
      </c>
      <c r="B2346" t="s">
        <v>3157</v>
      </c>
      <c r="C2346">
        <v>43539</v>
      </c>
      <c r="D2346" t="str">
        <f>+VLOOKUP(C2346,Param!K:L,2,FALSE)</f>
        <v>SUEZ RV FRANCE</v>
      </c>
      <c r="E2346">
        <v>560009</v>
      </c>
      <c r="F2346" t="s">
        <v>35</v>
      </c>
      <c r="G2346" t="s">
        <v>29</v>
      </c>
      <c r="H2346" s="5">
        <v>7003.69</v>
      </c>
      <c r="I2346" s="5">
        <v>7003.6894000000002</v>
      </c>
      <c r="J2346" s="5">
        <v>5.9999999939464E-4</v>
      </c>
      <c r="K2346" s="5">
        <v>7003.69</v>
      </c>
      <c r="L2346" s="5">
        <v>0</v>
      </c>
      <c r="M2346" t="str">
        <f>IF(ISERROR(VLOOKUP(A2346,'[1]Ecart validé'!$A:$A,1,FALSE)),Z2346,"Ecart Validé")</f>
        <v>valid</v>
      </c>
      <c r="R2346" t="s">
        <v>30</v>
      </c>
      <c r="X2346"/>
      <c r="Y2346"/>
      <c r="Z2346" t="s">
        <v>31</v>
      </c>
    </row>
    <row r="2347" spans="1:26" x14ac:dyDescent="0.3">
      <c r="A2347" t="s">
        <v>3522</v>
      </c>
      <c r="B2347" t="s">
        <v>3157</v>
      </c>
      <c r="C2347">
        <v>43539</v>
      </c>
      <c r="D2347" t="str">
        <f>+VLOOKUP(C2347,Param!K:L,2,FALSE)</f>
        <v>SUEZ RV FRANCE</v>
      </c>
      <c r="E2347">
        <v>560009</v>
      </c>
      <c r="F2347" t="s">
        <v>37</v>
      </c>
      <c r="G2347" t="s">
        <v>29</v>
      </c>
      <c r="H2347" s="5">
        <v>6019.69</v>
      </c>
      <c r="I2347" s="5">
        <v>6019.6877999999997</v>
      </c>
      <c r="J2347" s="5">
        <v>2.1999999999025E-3</v>
      </c>
      <c r="K2347" s="5">
        <v>6019.69</v>
      </c>
      <c r="L2347" s="5">
        <v>0</v>
      </c>
      <c r="M2347" t="str">
        <f>IF(ISERROR(VLOOKUP(A2347,'[1]Ecart validé'!$A:$A,1,FALSE)),Z2347,"Ecart Validé")</f>
        <v>valid</v>
      </c>
      <c r="R2347" t="s">
        <v>30</v>
      </c>
      <c r="X2347"/>
      <c r="Y2347"/>
      <c r="Z2347" t="s">
        <v>31</v>
      </c>
    </row>
    <row r="2348" spans="1:26" x14ac:dyDescent="0.3">
      <c r="A2348" t="s">
        <v>3523</v>
      </c>
      <c r="B2348" t="s">
        <v>3157</v>
      </c>
      <c r="C2348">
        <v>43541</v>
      </c>
      <c r="D2348" t="str">
        <f>+VLOOKUP(C2348,Param!K:L,2,FALSE)</f>
        <v>INEO</v>
      </c>
      <c r="E2348">
        <v>28280066</v>
      </c>
      <c r="F2348" t="s">
        <v>28</v>
      </c>
      <c r="G2348" t="s">
        <v>29</v>
      </c>
      <c r="H2348" s="5">
        <v>-11465.14</v>
      </c>
      <c r="I2348" s="5">
        <v>-11465.1486</v>
      </c>
      <c r="J2348" s="5">
        <v>8.6000000010244496E-3</v>
      </c>
      <c r="K2348" s="5">
        <v>-11465.14</v>
      </c>
      <c r="L2348" s="5">
        <v>0</v>
      </c>
      <c r="M2348" t="str">
        <f>IF(ISERROR(VLOOKUP(A2348,'[1]Ecart validé'!$A:$A,1,FALSE)),Z2348,"Ecart Validé")</f>
        <v>valid</v>
      </c>
      <c r="R2348" t="s">
        <v>30</v>
      </c>
      <c r="X2348"/>
      <c r="Y2348"/>
      <c r="Z2348" t="s">
        <v>31</v>
      </c>
    </row>
    <row r="2349" spans="1:26" x14ac:dyDescent="0.3">
      <c r="A2349" t="s">
        <v>3524</v>
      </c>
      <c r="B2349" t="s">
        <v>3157</v>
      </c>
      <c r="C2349">
        <v>43541</v>
      </c>
      <c r="D2349" t="str">
        <f>+VLOOKUP(C2349,Param!K:L,2,FALSE)</f>
        <v>INEO</v>
      </c>
      <c r="E2349">
        <v>28280066</v>
      </c>
      <c r="F2349" t="s">
        <v>33</v>
      </c>
      <c r="G2349" t="s">
        <v>29</v>
      </c>
      <c r="H2349" s="5">
        <v>75.5</v>
      </c>
      <c r="I2349" s="5">
        <v>75.499799999999993</v>
      </c>
      <c r="J2349" s="5">
        <v>2.0000000000663901E-4</v>
      </c>
      <c r="K2349" s="5">
        <v>75.5</v>
      </c>
      <c r="L2349" s="5">
        <v>0</v>
      </c>
      <c r="M2349" t="str">
        <f>IF(ISERROR(VLOOKUP(A2349,'[1]Ecart validé'!$A:$A,1,FALSE)),Z2349,"Ecart Validé")</f>
        <v>valid</v>
      </c>
      <c r="R2349" t="s">
        <v>30</v>
      </c>
      <c r="X2349"/>
      <c r="Y2349"/>
      <c r="Z2349" t="s">
        <v>31</v>
      </c>
    </row>
    <row r="2350" spans="1:26" x14ac:dyDescent="0.3">
      <c r="A2350" t="s">
        <v>3525</v>
      </c>
      <c r="B2350" t="s">
        <v>3157</v>
      </c>
      <c r="C2350">
        <v>43541</v>
      </c>
      <c r="D2350" t="str">
        <f>+VLOOKUP(C2350,Param!K:L,2,FALSE)</f>
        <v>INEO</v>
      </c>
      <c r="E2350">
        <v>28280066</v>
      </c>
      <c r="F2350" t="s">
        <v>37</v>
      </c>
      <c r="G2350" t="s">
        <v>29</v>
      </c>
      <c r="H2350" s="5">
        <v>784.5</v>
      </c>
      <c r="I2350" s="5">
        <v>784.50440000000003</v>
      </c>
      <c r="J2350" s="5">
        <v>-4.4000000000323702E-3</v>
      </c>
      <c r="K2350" s="5">
        <v>784.5</v>
      </c>
      <c r="L2350" s="5">
        <v>0</v>
      </c>
      <c r="M2350" t="str">
        <f>IF(ISERROR(VLOOKUP(A2350,'[1]Ecart validé'!$A:$A,1,FALSE)),Z2350,"Ecart Validé")</f>
        <v>valid</v>
      </c>
      <c r="R2350" t="s">
        <v>30</v>
      </c>
      <c r="X2350"/>
      <c r="Y2350"/>
      <c r="Z2350" t="s">
        <v>31</v>
      </c>
    </row>
    <row r="2351" spans="1:26" x14ac:dyDescent="0.3">
      <c r="A2351" t="s">
        <v>3526</v>
      </c>
      <c r="B2351" t="s">
        <v>3157</v>
      </c>
      <c r="C2351">
        <v>43542</v>
      </c>
      <c r="D2351" t="str">
        <f>+VLOOKUP(C2351,Param!K:L,2,FALSE)</f>
        <v>FRANCE BOISSONS</v>
      </c>
      <c r="E2351">
        <v>20109</v>
      </c>
      <c r="F2351" t="s">
        <v>28</v>
      </c>
      <c r="G2351" t="s">
        <v>29</v>
      </c>
      <c r="H2351" s="5">
        <v>250718</v>
      </c>
      <c r="I2351" s="5">
        <v>250717.95209999999</v>
      </c>
      <c r="J2351" s="5">
        <v>4.79000000050291E-2</v>
      </c>
      <c r="K2351" s="5">
        <v>250718</v>
      </c>
      <c r="L2351" s="5">
        <v>0</v>
      </c>
      <c r="M2351" t="str">
        <f>IF(ISERROR(VLOOKUP(A2351,'[1]Ecart validé'!$A:$A,1,FALSE)),Z2351,"Ecart Validé")</f>
        <v>valid</v>
      </c>
      <c r="R2351" t="s">
        <v>30</v>
      </c>
      <c r="S2351" t="s">
        <v>60</v>
      </c>
      <c r="T2351" t="s">
        <v>61</v>
      </c>
      <c r="U2351" s="13" t="s">
        <v>3527</v>
      </c>
      <c r="V2351" t="s">
        <v>60</v>
      </c>
      <c r="W2351" t="s">
        <v>61</v>
      </c>
      <c r="X2351" t="s">
        <v>458</v>
      </c>
      <c r="Y2351" t="s">
        <v>458</v>
      </c>
      <c r="Z2351" t="s">
        <v>31</v>
      </c>
    </row>
    <row r="2352" spans="1:26" x14ac:dyDescent="0.3">
      <c r="A2352" t="s">
        <v>3528</v>
      </c>
      <c r="B2352" t="s">
        <v>3157</v>
      </c>
      <c r="C2352">
        <v>43542</v>
      </c>
      <c r="D2352" t="str">
        <f>+VLOOKUP(C2352,Param!K:L,2,FALSE)</f>
        <v>FRANCE BOISSONS</v>
      </c>
      <c r="E2352">
        <v>20109</v>
      </c>
      <c r="F2352" t="s">
        <v>33</v>
      </c>
      <c r="G2352" t="s">
        <v>29</v>
      </c>
      <c r="H2352" s="5">
        <v>48954.41</v>
      </c>
      <c r="I2352" s="5">
        <v>48954.408300000003</v>
      </c>
      <c r="J2352" s="5">
        <v>1.70000000071013E-3</v>
      </c>
      <c r="K2352" s="5">
        <v>48954.41</v>
      </c>
      <c r="L2352" s="5">
        <v>0</v>
      </c>
      <c r="M2352" t="str">
        <f>IF(ISERROR(VLOOKUP(A2352,'[1]Ecart validé'!$A:$A,1,FALSE)),Z2352,"Ecart Validé")</f>
        <v>valid</v>
      </c>
      <c r="R2352" t="s">
        <v>30</v>
      </c>
      <c r="S2352" t="s">
        <v>60</v>
      </c>
      <c r="T2352" t="s">
        <v>61</v>
      </c>
      <c r="U2352" s="13" t="s">
        <v>3527</v>
      </c>
      <c r="V2352" t="s">
        <v>60</v>
      </c>
      <c r="W2352" t="s">
        <v>61</v>
      </c>
      <c r="X2352" t="s">
        <v>458</v>
      </c>
      <c r="Y2352" t="s">
        <v>458</v>
      </c>
      <c r="Z2352" t="s">
        <v>31</v>
      </c>
    </row>
    <row r="2353" spans="1:26" x14ac:dyDescent="0.3">
      <c r="A2353" t="s">
        <v>3529</v>
      </c>
      <c r="B2353" t="s">
        <v>3157</v>
      </c>
      <c r="C2353">
        <v>43542</v>
      </c>
      <c r="D2353" t="str">
        <f>+VLOOKUP(C2353,Param!K:L,2,FALSE)</f>
        <v>FRANCE BOISSONS</v>
      </c>
      <c r="E2353">
        <v>20109</v>
      </c>
      <c r="F2353" t="s">
        <v>35</v>
      </c>
      <c r="G2353" t="s">
        <v>29</v>
      </c>
      <c r="H2353" s="5">
        <v>274146.53999999998</v>
      </c>
      <c r="I2353" s="5">
        <v>274146.53279999999</v>
      </c>
      <c r="J2353" s="5">
        <v>7.1999999927356796E-3</v>
      </c>
      <c r="K2353" s="5">
        <v>274146.53999999998</v>
      </c>
      <c r="L2353" s="5">
        <v>0</v>
      </c>
      <c r="M2353" t="str">
        <f>IF(ISERROR(VLOOKUP(A2353,'[1]Ecart validé'!$A:$A,1,FALSE)),Z2353,"Ecart Validé")</f>
        <v>valid</v>
      </c>
      <c r="R2353" t="s">
        <v>30</v>
      </c>
      <c r="S2353" t="s">
        <v>60</v>
      </c>
      <c r="T2353" t="s">
        <v>61</v>
      </c>
      <c r="U2353" s="13" t="s">
        <v>3527</v>
      </c>
      <c r="V2353" t="s">
        <v>60</v>
      </c>
      <c r="W2353" t="s">
        <v>61</v>
      </c>
      <c r="X2353" t="s">
        <v>458</v>
      </c>
      <c r="Y2353" t="s">
        <v>458</v>
      </c>
      <c r="Z2353" t="s">
        <v>31</v>
      </c>
    </row>
    <row r="2354" spans="1:26" x14ac:dyDescent="0.3">
      <c r="A2354" t="s">
        <v>3530</v>
      </c>
      <c r="B2354" t="s">
        <v>3157</v>
      </c>
      <c r="C2354">
        <v>43542</v>
      </c>
      <c r="D2354" t="str">
        <f>+VLOOKUP(C2354,Param!K:L,2,FALSE)</f>
        <v>FRANCE BOISSONS</v>
      </c>
      <c r="E2354">
        <v>20109</v>
      </c>
      <c r="F2354" t="s">
        <v>37</v>
      </c>
      <c r="G2354" t="s">
        <v>29</v>
      </c>
      <c r="H2354" s="5">
        <v>87426.38</v>
      </c>
      <c r="I2354" s="5">
        <v>87426.376099999994</v>
      </c>
      <c r="J2354" s="5">
        <v>3.90000001061707E-3</v>
      </c>
      <c r="K2354" s="5">
        <v>87426.38</v>
      </c>
      <c r="L2354" s="5">
        <v>0</v>
      </c>
      <c r="M2354" t="str">
        <f>IF(ISERROR(VLOOKUP(A2354,'[1]Ecart validé'!$A:$A,1,FALSE)),Z2354,"Ecart Validé")</f>
        <v>valid</v>
      </c>
      <c r="R2354" t="s">
        <v>30</v>
      </c>
      <c r="X2354"/>
      <c r="Y2354"/>
      <c r="Z2354" t="s">
        <v>31</v>
      </c>
    </row>
    <row r="2355" spans="1:26" x14ac:dyDescent="0.3">
      <c r="A2355" t="s">
        <v>3531</v>
      </c>
      <c r="B2355" t="s">
        <v>3157</v>
      </c>
      <c r="C2355">
        <v>43543</v>
      </c>
      <c r="D2355" t="str">
        <f>+VLOOKUP(C2355,Param!K:L,2,FALSE)</f>
        <v>XEROX FRANCE</v>
      </c>
      <c r="E2355">
        <v>347940</v>
      </c>
      <c r="F2355" t="s">
        <v>28</v>
      </c>
      <c r="G2355" t="s">
        <v>29</v>
      </c>
      <c r="H2355" s="5">
        <v>241.84</v>
      </c>
      <c r="I2355" s="5">
        <v>241.84800000000001</v>
      </c>
      <c r="J2355" s="5">
        <v>-8.0000000000097701E-3</v>
      </c>
      <c r="K2355" s="5">
        <v>241.84</v>
      </c>
      <c r="L2355" s="5">
        <v>0</v>
      </c>
      <c r="M2355" t="str">
        <f>IF(ISERROR(VLOOKUP(A2355,'[1]Ecart validé'!$A:$A,1,FALSE)),Z2355,"Ecart Validé")</f>
        <v>valid</v>
      </c>
      <c r="R2355" t="s">
        <v>30</v>
      </c>
      <c r="X2355"/>
      <c r="Y2355"/>
      <c r="Z2355" t="s">
        <v>31</v>
      </c>
    </row>
    <row r="2356" spans="1:26" x14ac:dyDescent="0.3">
      <c r="A2356" t="s">
        <v>3532</v>
      </c>
      <c r="B2356" t="s">
        <v>3157</v>
      </c>
      <c r="C2356">
        <v>43543</v>
      </c>
      <c r="D2356" t="str">
        <f>+VLOOKUP(C2356,Param!K:L,2,FALSE)</f>
        <v>XEROX FRANCE</v>
      </c>
      <c r="E2356">
        <v>347940</v>
      </c>
      <c r="F2356" t="s">
        <v>33</v>
      </c>
      <c r="G2356" t="s">
        <v>29</v>
      </c>
      <c r="H2356" s="5">
        <v>334.16</v>
      </c>
      <c r="I2356" s="5">
        <v>334.15839999999997</v>
      </c>
      <c r="J2356" s="5">
        <v>1.6000000000531099E-3</v>
      </c>
      <c r="K2356" s="5">
        <v>334.16</v>
      </c>
      <c r="L2356" s="5">
        <v>0</v>
      </c>
      <c r="M2356" t="str">
        <f>IF(ISERROR(VLOOKUP(A2356,'[1]Ecart validé'!$A:$A,1,FALSE)),Z2356,"Ecart Validé")</f>
        <v>valid</v>
      </c>
      <c r="R2356" t="s">
        <v>30</v>
      </c>
      <c r="X2356"/>
      <c r="Y2356"/>
      <c r="Z2356" t="s">
        <v>31</v>
      </c>
    </row>
    <row r="2357" spans="1:26" x14ac:dyDescent="0.3">
      <c r="A2357" t="s">
        <v>3533</v>
      </c>
      <c r="B2357" t="s">
        <v>3157</v>
      </c>
      <c r="C2357">
        <v>43543</v>
      </c>
      <c r="D2357" t="str">
        <f>+VLOOKUP(C2357,Param!K:L,2,FALSE)</f>
        <v>XEROX FRANCE</v>
      </c>
      <c r="E2357">
        <v>347940</v>
      </c>
      <c r="F2357" t="s">
        <v>35</v>
      </c>
      <c r="G2357" t="s">
        <v>29</v>
      </c>
      <c r="H2357" s="5">
        <v>279.60000000000002</v>
      </c>
      <c r="I2357" s="5">
        <v>279.59280000000001</v>
      </c>
      <c r="J2357" s="5">
        <v>7.2000000000116398E-3</v>
      </c>
      <c r="K2357" s="5">
        <v>279.60000000000002</v>
      </c>
      <c r="L2357" s="5">
        <v>0</v>
      </c>
      <c r="M2357" t="str">
        <f>IF(ISERROR(VLOOKUP(A2357,'[1]Ecart validé'!$A:$A,1,FALSE)),Z2357,"Ecart Validé")</f>
        <v>valid</v>
      </c>
      <c r="R2357" t="s">
        <v>30</v>
      </c>
      <c r="X2357"/>
      <c r="Y2357"/>
      <c r="Z2357" t="s">
        <v>31</v>
      </c>
    </row>
    <row r="2358" spans="1:26" x14ac:dyDescent="0.3">
      <c r="A2358" t="s">
        <v>3534</v>
      </c>
      <c r="B2358" t="s">
        <v>3157</v>
      </c>
      <c r="C2358">
        <v>43543</v>
      </c>
      <c r="D2358" t="str">
        <f>+VLOOKUP(C2358,Param!K:L,2,FALSE)</f>
        <v>XEROX FRANCE</v>
      </c>
      <c r="E2358">
        <v>347940</v>
      </c>
      <c r="F2358" t="s">
        <v>37</v>
      </c>
      <c r="G2358" t="s">
        <v>29</v>
      </c>
      <c r="H2358" s="5">
        <v>278.12</v>
      </c>
      <c r="I2358" s="5">
        <v>278.10079999999999</v>
      </c>
      <c r="J2358" s="5">
        <v>1.9200000000011999E-2</v>
      </c>
      <c r="K2358" s="5">
        <v>278.12</v>
      </c>
      <c r="L2358" s="5">
        <v>0</v>
      </c>
      <c r="M2358" t="str">
        <f>IF(ISERROR(VLOOKUP(A2358,'[1]Ecart validé'!$A:$A,1,FALSE)),Z2358,"Ecart Validé")</f>
        <v>valid</v>
      </c>
      <c r="R2358" t="s">
        <v>30</v>
      </c>
      <c r="X2358"/>
      <c r="Y2358"/>
      <c r="Z2358" t="s">
        <v>31</v>
      </c>
    </row>
    <row r="2359" spans="1:26" x14ac:dyDescent="0.3">
      <c r="A2359" t="s">
        <v>3535</v>
      </c>
      <c r="B2359" t="s">
        <v>3157</v>
      </c>
      <c r="C2359">
        <v>43544</v>
      </c>
      <c r="D2359" t="str">
        <f>+VLOOKUP(C2359,Param!K:L,2,FALSE)</f>
        <v>VEOLIA PROPRETE</v>
      </c>
      <c r="E2359">
        <v>2440016</v>
      </c>
      <c r="F2359" t="s">
        <v>28</v>
      </c>
      <c r="G2359" t="s">
        <v>29</v>
      </c>
      <c r="H2359" s="5">
        <v>13464.28</v>
      </c>
      <c r="I2359" s="5">
        <v>13464.2706</v>
      </c>
      <c r="J2359" s="5">
        <v>9.4000000008236297E-3</v>
      </c>
      <c r="K2359" s="5">
        <v>13464.2706</v>
      </c>
      <c r="L2359" s="5">
        <v>9.4000000008236297E-3</v>
      </c>
      <c r="M2359" t="str">
        <f>IF(ISERROR(VLOOKUP(A2359,'[1]Ecart validé'!$A:$A,1,FALSE)),Z2359,"Ecart Validé")</f>
        <v>valid</v>
      </c>
      <c r="R2359" t="s">
        <v>30</v>
      </c>
      <c r="X2359"/>
      <c r="Y2359"/>
      <c r="Z2359" t="s">
        <v>31</v>
      </c>
    </row>
    <row r="2360" spans="1:26" x14ac:dyDescent="0.3">
      <c r="A2360" t="s">
        <v>3536</v>
      </c>
      <c r="B2360" t="s">
        <v>3157</v>
      </c>
      <c r="C2360">
        <v>43544</v>
      </c>
      <c r="D2360" t="str">
        <f>+VLOOKUP(C2360,Param!K:L,2,FALSE)</f>
        <v>VEOLIA PROPRETE</v>
      </c>
      <c r="E2360">
        <v>2440016</v>
      </c>
      <c r="F2360" t="s">
        <v>33</v>
      </c>
      <c r="G2360" t="s">
        <v>29</v>
      </c>
      <c r="H2360" s="5">
        <v>4094.8599999999901</v>
      </c>
      <c r="I2360" s="5">
        <v>4094.8501999999999</v>
      </c>
      <c r="J2360" s="5">
        <v>9.7999999998137303E-3</v>
      </c>
      <c r="K2360" s="5">
        <v>4094.8501999999999</v>
      </c>
      <c r="L2360" s="5">
        <v>9.7999999998137303E-3</v>
      </c>
      <c r="M2360" t="str">
        <f>IF(ISERROR(VLOOKUP(A2360,'[1]Ecart validé'!$A:$A,1,FALSE)),Z2360,"Ecart Validé")</f>
        <v>valid</v>
      </c>
      <c r="R2360" t="s">
        <v>30</v>
      </c>
      <c r="X2360"/>
      <c r="Y2360"/>
      <c r="Z2360" t="s">
        <v>31</v>
      </c>
    </row>
    <row r="2361" spans="1:26" x14ac:dyDescent="0.3">
      <c r="A2361" t="s">
        <v>3537</v>
      </c>
      <c r="B2361" t="s">
        <v>3157</v>
      </c>
      <c r="C2361">
        <v>43544</v>
      </c>
      <c r="D2361" t="str">
        <f>+VLOOKUP(C2361,Param!K:L,2,FALSE)</f>
        <v>VEOLIA PROPRETE</v>
      </c>
      <c r="E2361">
        <v>2440016</v>
      </c>
      <c r="F2361" t="s">
        <v>35</v>
      </c>
      <c r="G2361" t="s">
        <v>29</v>
      </c>
      <c r="H2361" s="5">
        <v>10817.12</v>
      </c>
      <c r="I2361" s="5">
        <v>10817.1162</v>
      </c>
      <c r="J2361" s="5">
        <v>3.8000000004103601E-3</v>
      </c>
      <c r="K2361" s="5">
        <v>10817.1162</v>
      </c>
      <c r="L2361" s="5">
        <v>3.8000000004103601E-3</v>
      </c>
      <c r="M2361" t="str">
        <f>IF(ISERROR(VLOOKUP(A2361,'[1]Ecart validé'!$A:$A,1,FALSE)),Z2361,"Ecart Validé")</f>
        <v>valid</v>
      </c>
      <c r="R2361" t="s">
        <v>30</v>
      </c>
      <c r="X2361"/>
      <c r="Y2361"/>
      <c r="Z2361" t="s">
        <v>31</v>
      </c>
    </row>
    <row r="2362" spans="1:26" x14ac:dyDescent="0.3">
      <c r="A2362" t="s">
        <v>3538</v>
      </c>
      <c r="B2362" t="s">
        <v>3157</v>
      </c>
      <c r="C2362">
        <v>43544</v>
      </c>
      <c r="D2362" t="str">
        <f>+VLOOKUP(C2362,Param!K:L,2,FALSE)</f>
        <v>VEOLIA PROPRETE</v>
      </c>
      <c r="E2362">
        <v>2440016</v>
      </c>
      <c r="F2362" t="s">
        <v>37</v>
      </c>
      <c r="G2362" t="s">
        <v>29</v>
      </c>
      <c r="H2362" s="5">
        <v>7001.3</v>
      </c>
      <c r="I2362" s="5">
        <v>7001.2956000000004</v>
      </c>
      <c r="J2362" s="5">
        <v>4.399999999805E-3</v>
      </c>
      <c r="K2362" s="5">
        <v>7001.2956000000004</v>
      </c>
      <c r="L2362" s="5">
        <v>4.399999999805E-3</v>
      </c>
      <c r="M2362" t="str">
        <f>IF(ISERROR(VLOOKUP(A2362,'[1]Ecart validé'!$A:$A,1,FALSE)),Z2362,"Ecart Validé")</f>
        <v>valid</v>
      </c>
      <c r="R2362" t="s">
        <v>30</v>
      </c>
      <c r="X2362"/>
      <c r="Y2362"/>
      <c r="Z2362" t="s">
        <v>31</v>
      </c>
    </row>
    <row r="2363" spans="1:26" x14ac:dyDescent="0.3">
      <c r="A2363" t="s">
        <v>3539</v>
      </c>
      <c r="B2363" t="s">
        <v>3157</v>
      </c>
      <c r="C2363">
        <v>43547</v>
      </c>
      <c r="D2363" t="str">
        <f>+VLOOKUP(C2363,Param!K:L,2,FALSE)</f>
        <v>UNIPRO</v>
      </c>
      <c r="E2363">
        <v>27255012</v>
      </c>
      <c r="F2363" t="s">
        <v>28</v>
      </c>
      <c r="G2363" t="s">
        <v>29</v>
      </c>
      <c r="H2363" s="5">
        <v>1971.16</v>
      </c>
      <c r="I2363" s="5">
        <v>1971.162</v>
      </c>
      <c r="J2363" s="5">
        <v>-1.9999999999527002E-3</v>
      </c>
      <c r="K2363" s="5">
        <v>1971.16</v>
      </c>
      <c r="L2363" s="5">
        <v>0</v>
      </c>
      <c r="M2363" t="str">
        <f>IF(ISERROR(VLOOKUP(A2363,'[1]Ecart validé'!$A:$A,1,FALSE)),Z2363,"Ecart Validé")</f>
        <v>valid</v>
      </c>
      <c r="R2363" t="s">
        <v>30</v>
      </c>
      <c r="X2363"/>
      <c r="Y2363"/>
      <c r="Z2363" t="s">
        <v>31</v>
      </c>
    </row>
    <row r="2364" spans="1:26" x14ac:dyDescent="0.3">
      <c r="A2364" t="s">
        <v>3540</v>
      </c>
      <c r="B2364" t="s">
        <v>3157</v>
      </c>
      <c r="C2364">
        <v>43547</v>
      </c>
      <c r="D2364" t="str">
        <f>+VLOOKUP(C2364,Param!K:L,2,FALSE)</f>
        <v>UNIPRO</v>
      </c>
      <c r="E2364">
        <v>27255012</v>
      </c>
      <c r="F2364" t="s">
        <v>33</v>
      </c>
      <c r="G2364" t="s">
        <v>29</v>
      </c>
      <c r="H2364" s="5">
        <v>1036.57</v>
      </c>
      <c r="I2364" s="5">
        <v>1036.5719999999999</v>
      </c>
      <c r="J2364" s="5">
        <v>-1.9999999999527002E-3</v>
      </c>
      <c r="K2364" s="5">
        <v>1036.57</v>
      </c>
      <c r="L2364" s="5">
        <v>0</v>
      </c>
      <c r="M2364" t="str">
        <f>IF(ISERROR(VLOOKUP(A2364,'[1]Ecart validé'!$A:$A,1,FALSE)),Z2364,"Ecart Validé")</f>
        <v>valid</v>
      </c>
      <c r="R2364" t="s">
        <v>30</v>
      </c>
      <c r="X2364"/>
      <c r="Y2364"/>
      <c r="Z2364" t="s">
        <v>31</v>
      </c>
    </row>
    <row r="2365" spans="1:26" x14ac:dyDescent="0.3">
      <c r="A2365" t="s">
        <v>3541</v>
      </c>
      <c r="B2365" t="s">
        <v>3157</v>
      </c>
      <c r="C2365">
        <v>43547</v>
      </c>
      <c r="D2365" t="str">
        <f>+VLOOKUP(C2365,Param!K:L,2,FALSE)</f>
        <v>UNIPRO</v>
      </c>
      <c r="E2365">
        <v>27255012</v>
      </c>
      <c r="F2365" t="s">
        <v>35</v>
      </c>
      <c r="G2365" t="s">
        <v>29</v>
      </c>
      <c r="H2365" s="5">
        <v>2297.14</v>
      </c>
      <c r="I2365" s="5">
        <v>2297.1426000000001</v>
      </c>
      <c r="J2365" s="5">
        <v>-2.60000000025684E-3</v>
      </c>
      <c r="K2365" s="5">
        <v>2297.14</v>
      </c>
      <c r="L2365" s="5">
        <v>0</v>
      </c>
      <c r="M2365" t="str">
        <f>IF(ISERROR(VLOOKUP(A2365,'[1]Ecart validé'!$A:$A,1,FALSE)),Z2365,"Ecart Validé")</f>
        <v>valid</v>
      </c>
      <c r="R2365" t="s">
        <v>30</v>
      </c>
      <c r="X2365"/>
      <c r="Y2365"/>
      <c r="Z2365" t="s">
        <v>31</v>
      </c>
    </row>
    <row r="2366" spans="1:26" x14ac:dyDescent="0.3">
      <c r="A2366" t="s">
        <v>3542</v>
      </c>
      <c r="B2366" t="s">
        <v>3157</v>
      </c>
      <c r="C2366">
        <v>43547</v>
      </c>
      <c r="D2366" t="str">
        <f>+VLOOKUP(C2366,Param!K:L,2,FALSE)</f>
        <v>UNIPRO</v>
      </c>
      <c r="E2366">
        <v>27255012</v>
      </c>
      <c r="F2366" t="s">
        <v>37</v>
      </c>
      <c r="G2366" t="s">
        <v>29</v>
      </c>
      <c r="H2366" s="5">
        <v>1565.94</v>
      </c>
      <c r="I2366" s="5">
        <v>1565.94</v>
      </c>
      <c r="J2366" s="5">
        <v>0</v>
      </c>
      <c r="K2366" s="5">
        <v>1565.94</v>
      </c>
      <c r="L2366" s="5">
        <v>0</v>
      </c>
      <c r="M2366" t="str">
        <f>IF(ISERROR(VLOOKUP(A2366,'[1]Ecart validé'!$A:$A,1,FALSE)),Z2366,"Ecart Validé")</f>
        <v>valid</v>
      </c>
      <c r="R2366" t="s">
        <v>30</v>
      </c>
      <c r="X2366"/>
      <c r="Y2366"/>
      <c r="Z2366" t="s">
        <v>31</v>
      </c>
    </row>
    <row r="2367" spans="1:26" x14ac:dyDescent="0.3">
      <c r="A2367" t="s">
        <v>3543</v>
      </c>
      <c r="B2367" t="s">
        <v>3157</v>
      </c>
      <c r="C2367">
        <v>43549</v>
      </c>
      <c r="D2367" t="str">
        <f>+VLOOKUP(C2367,Param!K:L,2,FALSE)</f>
        <v>EIFFAGE ENERGIE SYSTEMES CLEVIA CENTRE EST</v>
      </c>
      <c r="E2367">
        <v>2110511278</v>
      </c>
      <c r="F2367" t="s">
        <v>28</v>
      </c>
      <c r="G2367" t="s">
        <v>29</v>
      </c>
      <c r="H2367" s="5">
        <v>3967.64</v>
      </c>
      <c r="I2367" s="5">
        <v>3967.64</v>
      </c>
      <c r="J2367" s="5">
        <v>0</v>
      </c>
      <c r="K2367" s="5">
        <v>3967.64</v>
      </c>
      <c r="L2367" s="5">
        <v>0</v>
      </c>
      <c r="M2367" t="str">
        <f>IF(ISERROR(VLOOKUP(A2367,'[1]Ecart validé'!$A:$A,1,FALSE)),Z2367,"Ecart Validé")</f>
        <v>valid</v>
      </c>
      <c r="R2367" t="s">
        <v>30</v>
      </c>
      <c r="X2367"/>
      <c r="Y2367"/>
      <c r="Z2367" t="s">
        <v>31</v>
      </c>
    </row>
    <row r="2368" spans="1:26" x14ac:dyDescent="0.3">
      <c r="A2368" t="s">
        <v>3544</v>
      </c>
      <c r="B2368" t="s">
        <v>3157</v>
      </c>
      <c r="C2368">
        <v>43549</v>
      </c>
      <c r="D2368" t="str">
        <f>+VLOOKUP(C2368,Param!K:L,2,FALSE)</f>
        <v>EIFFAGE ENERGIE SYSTEMES CLEVIA CENTRE EST</v>
      </c>
      <c r="E2368">
        <v>2110511278</v>
      </c>
      <c r="F2368" t="s">
        <v>33</v>
      </c>
      <c r="G2368" t="s">
        <v>29</v>
      </c>
      <c r="H2368" s="5">
        <v>1737.36</v>
      </c>
      <c r="I2368" s="5">
        <v>1737.36</v>
      </c>
      <c r="J2368" s="5">
        <v>0</v>
      </c>
      <c r="K2368" s="5">
        <v>1737.36</v>
      </c>
      <c r="L2368" s="5">
        <v>0</v>
      </c>
      <c r="M2368" t="str">
        <f>IF(ISERROR(VLOOKUP(A2368,'[1]Ecart validé'!$A:$A,1,FALSE)),Z2368,"Ecart Validé")</f>
        <v>valid</v>
      </c>
      <c r="R2368" t="s">
        <v>30</v>
      </c>
      <c r="X2368"/>
      <c r="Y2368"/>
      <c r="Z2368" t="s">
        <v>31</v>
      </c>
    </row>
    <row r="2369" spans="1:26" x14ac:dyDescent="0.3">
      <c r="A2369" t="s">
        <v>3545</v>
      </c>
      <c r="B2369" t="s">
        <v>3157</v>
      </c>
      <c r="C2369">
        <v>43549</v>
      </c>
      <c r="D2369" t="str">
        <f>+VLOOKUP(C2369,Param!K:L,2,FALSE)</f>
        <v>EIFFAGE ENERGIE SYSTEMES CLEVIA CENTRE EST</v>
      </c>
      <c r="E2369">
        <v>2110511278</v>
      </c>
      <c r="F2369" t="s">
        <v>37</v>
      </c>
      <c r="G2369" t="s">
        <v>29</v>
      </c>
      <c r="H2369" s="5">
        <v>3295.96</v>
      </c>
      <c r="I2369" s="5">
        <v>3295.96</v>
      </c>
      <c r="J2369" s="5">
        <v>0</v>
      </c>
      <c r="K2369" s="5">
        <v>3295.96</v>
      </c>
      <c r="L2369" s="5">
        <v>0</v>
      </c>
      <c r="M2369" t="str">
        <f>IF(ISERROR(VLOOKUP(A2369,'[1]Ecart validé'!$A:$A,1,FALSE)),Z2369,"Ecart Validé")</f>
        <v>valid</v>
      </c>
      <c r="R2369" t="s">
        <v>30</v>
      </c>
      <c r="X2369"/>
      <c r="Y2369"/>
      <c r="Z2369" t="s">
        <v>31</v>
      </c>
    </row>
    <row r="2370" spans="1:26" x14ac:dyDescent="0.3">
      <c r="A2370" t="s">
        <v>3546</v>
      </c>
      <c r="B2370" t="s">
        <v>3157</v>
      </c>
      <c r="C2370">
        <v>43551</v>
      </c>
      <c r="D2370" t="str">
        <f>+VLOOKUP(C2370,Param!K:L,2,FALSE)</f>
        <v>QUIETALIS</v>
      </c>
      <c r="E2370">
        <v>28315049</v>
      </c>
      <c r="F2370" t="s">
        <v>28</v>
      </c>
      <c r="G2370" t="s">
        <v>29</v>
      </c>
      <c r="H2370" s="5">
        <v>15284.25</v>
      </c>
      <c r="I2370" s="5">
        <v>15284.247600000001</v>
      </c>
      <c r="J2370" s="5">
        <v>2.3999999993975498E-3</v>
      </c>
      <c r="K2370" s="5">
        <v>15284.25</v>
      </c>
      <c r="L2370" s="5">
        <v>0</v>
      </c>
      <c r="M2370" t="str">
        <f>IF(ISERROR(VLOOKUP(A2370,'[1]Ecart validé'!$A:$A,1,FALSE)),Z2370,"Ecart Validé")</f>
        <v>valid</v>
      </c>
      <c r="R2370" t="s">
        <v>30</v>
      </c>
      <c r="X2370"/>
      <c r="Y2370"/>
      <c r="Z2370" t="s">
        <v>31</v>
      </c>
    </row>
    <row r="2371" spans="1:26" x14ac:dyDescent="0.3">
      <c r="A2371" t="s">
        <v>3547</v>
      </c>
      <c r="B2371" t="s">
        <v>3157</v>
      </c>
      <c r="C2371">
        <v>43551</v>
      </c>
      <c r="D2371" t="str">
        <f>+VLOOKUP(C2371,Param!K:L,2,FALSE)</f>
        <v>QUIETALIS</v>
      </c>
      <c r="E2371">
        <v>28315049</v>
      </c>
      <c r="F2371" t="s">
        <v>33</v>
      </c>
      <c r="G2371" t="s">
        <v>29</v>
      </c>
      <c r="H2371" s="5">
        <v>13657.26</v>
      </c>
      <c r="I2371" s="5">
        <v>13657.2603</v>
      </c>
      <c r="J2371" s="5">
        <v>-2.9999999969732E-4</v>
      </c>
      <c r="K2371" s="5">
        <v>13657.26</v>
      </c>
      <c r="L2371" s="5">
        <v>0</v>
      </c>
      <c r="M2371" t="str">
        <f>IF(ISERROR(VLOOKUP(A2371,'[1]Ecart validé'!$A:$A,1,FALSE)),Z2371,"Ecart Validé")</f>
        <v>valid</v>
      </c>
      <c r="R2371" t="s">
        <v>30</v>
      </c>
      <c r="X2371"/>
      <c r="Y2371"/>
      <c r="Z2371" t="s">
        <v>31</v>
      </c>
    </row>
    <row r="2372" spans="1:26" x14ac:dyDescent="0.3">
      <c r="A2372" t="s">
        <v>3548</v>
      </c>
      <c r="B2372" t="s">
        <v>3157</v>
      </c>
      <c r="C2372">
        <v>43551</v>
      </c>
      <c r="D2372" t="str">
        <f>+VLOOKUP(C2372,Param!K:L,2,FALSE)</f>
        <v>QUIETALIS</v>
      </c>
      <c r="E2372">
        <v>28315049</v>
      </c>
      <c r="F2372" t="s">
        <v>35</v>
      </c>
      <c r="G2372" t="s">
        <v>29</v>
      </c>
      <c r="H2372" s="5">
        <v>8464.65</v>
      </c>
      <c r="I2372" s="5">
        <v>8464.6391999999996</v>
      </c>
      <c r="J2372" s="5">
        <v>1.08000000000174E-2</v>
      </c>
      <c r="K2372" s="5">
        <v>8464.65</v>
      </c>
      <c r="L2372" s="5">
        <v>0</v>
      </c>
      <c r="M2372" t="str">
        <f>IF(ISERROR(VLOOKUP(A2372,'[1]Ecart validé'!$A:$A,1,FALSE)),Z2372,"Ecart Validé")</f>
        <v>valid</v>
      </c>
      <c r="R2372" t="s">
        <v>30</v>
      </c>
      <c r="X2372"/>
      <c r="Y2372"/>
      <c r="Z2372" t="s">
        <v>31</v>
      </c>
    </row>
    <row r="2373" spans="1:26" x14ac:dyDescent="0.3">
      <c r="A2373" t="s">
        <v>3549</v>
      </c>
      <c r="B2373" t="s">
        <v>3157</v>
      </c>
      <c r="C2373">
        <v>43551</v>
      </c>
      <c r="D2373" t="str">
        <f>+VLOOKUP(C2373,Param!K:L,2,FALSE)</f>
        <v>QUIETALIS</v>
      </c>
      <c r="E2373">
        <v>28315049</v>
      </c>
      <c r="F2373" t="s">
        <v>37</v>
      </c>
      <c r="G2373" t="s">
        <v>29</v>
      </c>
      <c r="H2373" s="5">
        <v>4645.59</v>
      </c>
      <c r="I2373" s="5">
        <v>4645.5999000000002</v>
      </c>
      <c r="J2373" s="5">
        <v>-9.9000000000160002E-3</v>
      </c>
      <c r="K2373" s="5">
        <v>4645.59</v>
      </c>
      <c r="L2373" s="5">
        <v>0</v>
      </c>
      <c r="M2373" t="str">
        <f>IF(ISERROR(VLOOKUP(A2373,'[1]Ecart validé'!$A:$A,1,FALSE)),Z2373,"Ecart Validé")</f>
        <v>valid</v>
      </c>
      <c r="R2373" t="s">
        <v>30</v>
      </c>
      <c r="X2373"/>
      <c r="Y2373"/>
      <c r="Z2373" t="s">
        <v>31</v>
      </c>
    </row>
    <row r="2374" spans="1:26" x14ac:dyDescent="0.3">
      <c r="A2374" t="s">
        <v>3550</v>
      </c>
      <c r="B2374" t="s">
        <v>3157</v>
      </c>
      <c r="C2374">
        <v>43554</v>
      </c>
      <c r="D2374" t="str">
        <f>+VLOOKUP(C2374,Param!K:L,2,FALSE)</f>
        <v>CULLIGAN FRANCE</v>
      </c>
      <c r="E2374">
        <v>2207906594</v>
      </c>
      <c r="F2374" t="s">
        <v>28</v>
      </c>
      <c r="G2374" t="s">
        <v>29</v>
      </c>
      <c r="H2374" s="5">
        <v>4366.83</v>
      </c>
      <c r="I2374" s="5">
        <v>4366.8249999999998</v>
      </c>
      <c r="J2374" s="5">
        <v>5.0000000001091298E-3</v>
      </c>
      <c r="K2374" s="5">
        <v>4366.83</v>
      </c>
      <c r="L2374" s="5">
        <v>0</v>
      </c>
      <c r="M2374" t="str">
        <f>IF(ISERROR(VLOOKUP(A2374,'[1]Ecart validé'!$A:$A,1,FALSE)),Z2374,"Ecart Validé")</f>
        <v>valid</v>
      </c>
      <c r="R2374" t="s">
        <v>30</v>
      </c>
      <c r="X2374"/>
      <c r="Y2374"/>
      <c r="Z2374" t="s">
        <v>31</v>
      </c>
    </row>
    <row r="2375" spans="1:26" x14ac:dyDescent="0.3">
      <c r="A2375" t="s">
        <v>3551</v>
      </c>
      <c r="B2375" t="s">
        <v>3157</v>
      </c>
      <c r="C2375">
        <v>43554</v>
      </c>
      <c r="D2375" t="str">
        <f>+VLOOKUP(C2375,Param!K:L,2,FALSE)</f>
        <v>CULLIGAN FRANCE</v>
      </c>
      <c r="E2375">
        <v>2207906594</v>
      </c>
      <c r="F2375" t="s">
        <v>33</v>
      </c>
      <c r="G2375" t="s">
        <v>29</v>
      </c>
      <c r="H2375" s="5">
        <v>3888.21</v>
      </c>
      <c r="I2375" s="5">
        <v>3888.212</v>
      </c>
      <c r="J2375" s="5">
        <v>-1.9999999999527002E-3</v>
      </c>
      <c r="K2375" s="5">
        <v>3888.21</v>
      </c>
      <c r="L2375" s="5">
        <v>0</v>
      </c>
      <c r="M2375" t="str">
        <f>IF(ISERROR(VLOOKUP(A2375,'[1]Ecart validé'!$A:$A,1,FALSE)),Z2375,"Ecart Validé")</f>
        <v>valid</v>
      </c>
      <c r="R2375" t="s">
        <v>30</v>
      </c>
      <c r="X2375"/>
      <c r="Y2375"/>
      <c r="Z2375" t="s">
        <v>31</v>
      </c>
    </row>
    <row r="2376" spans="1:26" x14ac:dyDescent="0.3">
      <c r="A2376" t="s">
        <v>3552</v>
      </c>
      <c r="B2376" t="s">
        <v>3157</v>
      </c>
      <c r="C2376">
        <v>43554</v>
      </c>
      <c r="D2376" t="str">
        <f>+VLOOKUP(C2376,Param!K:L,2,FALSE)</f>
        <v>CULLIGAN FRANCE</v>
      </c>
      <c r="E2376">
        <v>2207906594</v>
      </c>
      <c r="F2376" t="s">
        <v>35</v>
      </c>
      <c r="G2376" t="s">
        <v>29</v>
      </c>
      <c r="H2376" s="5">
        <v>5294.41</v>
      </c>
      <c r="I2376" s="5">
        <v>5294.4059999999999</v>
      </c>
      <c r="J2376" s="5">
        <v>3.9999999999054099E-3</v>
      </c>
      <c r="K2376" s="5">
        <v>5294.41</v>
      </c>
      <c r="L2376" s="5">
        <v>0</v>
      </c>
      <c r="M2376" t="str">
        <f>IF(ISERROR(VLOOKUP(A2376,'[1]Ecart validé'!$A:$A,1,FALSE)),Z2376,"Ecart Validé")</f>
        <v>valid</v>
      </c>
      <c r="R2376" t="s">
        <v>30</v>
      </c>
      <c r="X2376"/>
      <c r="Y2376"/>
      <c r="Z2376" t="s">
        <v>31</v>
      </c>
    </row>
    <row r="2377" spans="1:26" x14ac:dyDescent="0.3">
      <c r="A2377" t="s">
        <v>3553</v>
      </c>
      <c r="B2377" t="s">
        <v>3157</v>
      </c>
      <c r="C2377">
        <v>43554</v>
      </c>
      <c r="D2377" t="str">
        <f>+VLOOKUP(C2377,Param!K:L,2,FALSE)</f>
        <v>CULLIGAN FRANCE</v>
      </c>
      <c r="E2377">
        <v>2207906594</v>
      </c>
      <c r="F2377" t="s">
        <v>37</v>
      </c>
      <c r="G2377" t="s">
        <v>29</v>
      </c>
      <c r="H2377" s="5">
        <v>4746.9799999999996</v>
      </c>
      <c r="I2377" s="5">
        <v>4746.9830000000002</v>
      </c>
      <c r="J2377" s="5">
        <v>-3.00000000061118E-3</v>
      </c>
      <c r="K2377" s="5">
        <v>4746.9799999999996</v>
      </c>
      <c r="L2377" s="5">
        <v>0</v>
      </c>
      <c r="M2377" t="str">
        <f>IF(ISERROR(VLOOKUP(A2377,'[1]Ecart validé'!$A:$A,1,FALSE)),Z2377,"Ecart Validé")</f>
        <v>valid</v>
      </c>
      <c r="R2377" t="s">
        <v>30</v>
      </c>
      <c r="X2377"/>
      <c r="Y2377"/>
      <c r="Z2377" t="s">
        <v>31</v>
      </c>
    </row>
    <row r="2378" spans="1:26" x14ac:dyDescent="0.3">
      <c r="A2378" t="s">
        <v>3554</v>
      </c>
      <c r="B2378" t="s">
        <v>3157</v>
      </c>
      <c r="C2378">
        <v>43557</v>
      </c>
      <c r="D2378" t="str">
        <f>+VLOOKUP(C2378,Param!K:L,2,FALSE)</f>
        <v>D.F.M. (DEPANNAGE FOURNITURE MAINTENANCE)</v>
      </c>
      <c r="E2378">
        <v>840004</v>
      </c>
      <c r="F2378" t="s">
        <v>28</v>
      </c>
      <c r="G2378" t="s">
        <v>29</v>
      </c>
      <c r="H2378" s="5">
        <v>1332.81</v>
      </c>
      <c r="I2378" s="5">
        <v>1332.809</v>
      </c>
      <c r="J2378" s="5">
        <v>9.9999999997635292E-4</v>
      </c>
      <c r="K2378" s="5">
        <v>1332.81</v>
      </c>
      <c r="L2378" s="5">
        <v>0</v>
      </c>
      <c r="M2378" t="str">
        <f>IF(ISERROR(VLOOKUP(A2378,'[1]Ecart validé'!$A:$A,1,FALSE)),Z2378,"Ecart Validé")</f>
        <v>valid</v>
      </c>
      <c r="R2378" t="s">
        <v>30</v>
      </c>
      <c r="X2378"/>
      <c r="Y2378"/>
      <c r="Z2378" t="s">
        <v>31</v>
      </c>
    </row>
    <row r="2379" spans="1:26" x14ac:dyDescent="0.3">
      <c r="A2379" t="s">
        <v>3555</v>
      </c>
      <c r="B2379" t="s">
        <v>3157</v>
      </c>
      <c r="C2379">
        <v>43557</v>
      </c>
      <c r="D2379" t="str">
        <f>+VLOOKUP(C2379,Param!K:L,2,FALSE)</f>
        <v>D.F.M. (DEPANNAGE FOURNITURE MAINTENANCE)</v>
      </c>
      <c r="E2379">
        <v>840004</v>
      </c>
      <c r="F2379" t="s">
        <v>33</v>
      </c>
      <c r="G2379" t="s">
        <v>29</v>
      </c>
      <c r="H2379" s="5">
        <v>1446.03</v>
      </c>
      <c r="I2379" s="5">
        <v>1446.0315000000001</v>
      </c>
      <c r="J2379" s="5">
        <v>-1.50000000007821E-3</v>
      </c>
      <c r="K2379" s="5">
        <v>1446.03</v>
      </c>
      <c r="L2379" s="5">
        <v>0</v>
      </c>
      <c r="M2379" t="str">
        <f>IF(ISERROR(VLOOKUP(A2379,'[1]Ecart validé'!$A:$A,1,FALSE)),Z2379,"Ecart Validé")</f>
        <v>valid</v>
      </c>
      <c r="R2379" t="s">
        <v>30</v>
      </c>
      <c r="X2379"/>
      <c r="Y2379"/>
      <c r="Z2379" t="s">
        <v>31</v>
      </c>
    </row>
    <row r="2380" spans="1:26" x14ac:dyDescent="0.3">
      <c r="A2380" t="s">
        <v>3556</v>
      </c>
      <c r="B2380" t="s">
        <v>3157</v>
      </c>
      <c r="C2380">
        <v>43557</v>
      </c>
      <c r="D2380" t="str">
        <f>+VLOOKUP(C2380,Param!K:L,2,FALSE)</f>
        <v>D.F.M. (DEPANNAGE FOURNITURE MAINTENANCE)</v>
      </c>
      <c r="E2380">
        <v>840004</v>
      </c>
      <c r="F2380" t="s">
        <v>35</v>
      </c>
      <c r="G2380" t="s">
        <v>29</v>
      </c>
      <c r="H2380" s="5">
        <v>2032.7</v>
      </c>
      <c r="I2380" s="5">
        <v>2032.6945000000001</v>
      </c>
      <c r="J2380" s="5">
        <v>5.4999999999836204E-3</v>
      </c>
      <c r="K2380" s="5">
        <v>2032.7</v>
      </c>
      <c r="L2380" s="5">
        <v>0</v>
      </c>
      <c r="M2380" t="str">
        <f>IF(ISERROR(VLOOKUP(A2380,'[1]Ecart validé'!$A:$A,1,FALSE)),Z2380,"Ecart Validé")</f>
        <v>valid</v>
      </c>
      <c r="R2380" t="s">
        <v>30</v>
      </c>
      <c r="X2380"/>
      <c r="Y2380"/>
      <c r="Z2380" t="s">
        <v>31</v>
      </c>
    </row>
    <row r="2381" spans="1:26" x14ac:dyDescent="0.3">
      <c r="A2381" t="s">
        <v>3557</v>
      </c>
      <c r="B2381" t="s">
        <v>3157</v>
      </c>
      <c r="C2381">
        <v>43557</v>
      </c>
      <c r="D2381" t="str">
        <f>+VLOOKUP(C2381,Param!K:L,2,FALSE)</f>
        <v>D.F.M. (DEPANNAGE FOURNITURE MAINTENANCE)</v>
      </c>
      <c r="E2381">
        <v>840004</v>
      </c>
      <c r="F2381" t="s">
        <v>37</v>
      </c>
      <c r="G2381" t="s">
        <v>29</v>
      </c>
      <c r="H2381" s="5">
        <v>1276.3699999999999</v>
      </c>
      <c r="I2381" s="5">
        <v>1276.3685</v>
      </c>
      <c r="J2381" s="5">
        <v>1.49999999985084E-3</v>
      </c>
      <c r="K2381" s="5">
        <v>1276.3699999999999</v>
      </c>
      <c r="L2381" s="5">
        <v>0</v>
      </c>
      <c r="M2381" t="str">
        <f>IF(ISERROR(VLOOKUP(A2381,'[1]Ecart validé'!$A:$A,1,FALSE)),Z2381,"Ecart Validé")</f>
        <v>valid</v>
      </c>
      <c r="R2381" t="s">
        <v>30</v>
      </c>
      <c r="X2381"/>
      <c r="Y2381"/>
      <c r="Z2381" t="s">
        <v>31</v>
      </c>
    </row>
    <row r="2382" spans="1:26" x14ac:dyDescent="0.3">
      <c r="A2382" t="s">
        <v>3558</v>
      </c>
      <c r="B2382" t="s">
        <v>3157</v>
      </c>
      <c r="C2382">
        <v>43558</v>
      </c>
      <c r="D2382" t="str">
        <f>+VLOOKUP(C2382,Param!K:L,2,FALSE)</f>
        <v>CETEN APAVE INTERNATIONAL</v>
      </c>
      <c r="E2382">
        <v>26112012</v>
      </c>
      <c r="F2382" t="s">
        <v>28</v>
      </c>
      <c r="G2382" t="s">
        <v>29</v>
      </c>
      <c r="H2382" s="5">
        <v>23562.14</v>
      </c>
      <c r="I2382" s="5">
        <v>23562.126499999998</v>
      </c>
      <c r="J2382" s="5">
        <v>1.35000000009313E-2</v>
      </c>
      <c r="K2382" s="5">
        <v>23562.14</v>
      </c>
      <c r="L2382" s="5">
        <v>0</v>
      </c>
      <c r="M2382" t="str">
        <f>IF(ISERROR(VLOOKUP(A2382,'[1]Ecart validé'!$A:$A,1,FALSE)),Z2382,"Ecart Validé")</f>
        <v>valid</v>
      </c>
      <c r="R2382" t="s">
        <v>30</v>
      </c>
      <c r="X2382"/>
      <c r="Y2382"/>
      <c r="Z2382" t="s">
        <v>31</v>
      </c>
    </row>
    <row r="2383" spans="1:26" x14ac:dyDescent="0.3">
      <c r="A2383" t="s">
        <v>3559</v>
      </c>
      <c r="B2383" t="s">
        <v>3157</v>
      </c>
      <c r="C2383">
        <v>43558</v>
      </c>
      <c r="D2383" t="str">
        <f>+VLOOKUP(C2383,Param!K:L,2,FALSE)</f>
        <v>CETEN APAVE INTERNATIONAL</v>
      </c>
      <c r="E2383">
        <v>26112012</v>
      </c>
      <c r="F2383" t="s">
        <v>33</v>
      </c>
      <c r="G2383" t="s">
        <v>29</v>
      </c>
      <c r="H2383" s="5">
        <v>11169.2</v>
      </c>
      <c r="I2383" s="5">
        <v>11169.203</v>
      </c>
      <c r="J2383" s="5">
        <v>-2.9999999987921902E-3</v>
      </c>
      <c r="K2383" s="5">
        <v>11169.2</v>
      </c>
      <c r="L2383" s="5">
        <v>0</v>
      </c>
      <c r="M2383" t="str">
        <f>IF(ISERROR(VLOOKUP(A2383,'[1]Ecart validé'!$A:$A,1,FALSE)),Z2383,"Ecart Validé")</f>
        <v>valid</v>
      </c>
      <c r="R2383" t="s">
        <v>30</v>
      </c>
      <c r="X2383"/>
      <c r="Y2383"/>
      <c r="Z2383" t="s">
        <v>31</v>
      </c>
    </row>
    <row r="2384" spans="1:26" x14ac:dyDescent="0.3">
      <c r="A2384" t="s">
        <v>3560</v>
      </c>
      <c r="B2384" t="s">
        <v>3157</v>
      </c>
      <c r="C2384">
        <v>43558</v>
      </c>
      <c r="D2384" t="str">
        <f>+VLOOKUP(C2384,Param!K:L,2,FALSE)</f>
        <v>CETEN APAVE INTERNATIONAL</v>
      </c>
      <c r="E2384">
        <v>26112012</v>
      </c>
      <c r="F2384" t="s">
        <v>35</v>
      </c>
      <c r="G2384" t="s">
        <v>29</v>
      </c>
      <c r="H2384" s="5">
        <v>17985.55</v>
      </c>
      <c r="I2384" s="5">
        <v>17985.551500000001</v>
      </c>
      <c r="J2384" s="5">
        <v>-1.5000000021245701E-3</v>
      </c>
      <c r="K2384" s="5">
        <v>17985.55</v>
      </c>
      <c r="L2384" s="5">
        <v>0</v>
      </c>
      <c r="M2384" t="str">
        <f>IF(ISERROR(VLOOKUP(A2384,'[1]Ecart validé'!$A:$A,1,FALSE)),Z2384,"Ecart Validé")</f>
        <v>valid</v>
      </c>
      <c r="R2384" t="s">
        <v>30</v>
      </c>
      <c r="X2384"/>
      <c r="Y2384"/>
      <c r="Z2384" t="s">
        <v>31</v>
      </c>
    </row>
    <row r="2385" spans="1:26" x14ac:dyDescent="0.3">
      <c r="A2385" t="s">
        <v>3561</v>
      </c>
      <c r="B2385" t="s">
        <v>3157</v>
      </c>
      <c r="C2385">
        <v>43558</v>
      </c>
      <c r="D2385" t="str">
        <f>+VLOOKUP(C2385,Param!K:L,2,FALSE)</f>
        <v>CETEN APAVE INTERNATIONAL</v>
      </c>
      <c r="E2385">
        <v>26112012</v>
      </c>
      <c r="F2385" t="s">
        <v>37</v>
      </c>
      <c r="G2385" t="s">
        <v>29</v>
      </c>
      <c r="H2385" s="5">
        <v>23395.69</v>
      </c>
      <c r="I2385" s="5">
        <v>23395.681</v>
      </c>
      <c r="J2385" s="5">
        <v>8.9999999981955608E-3</v>
      </c>
      <c r="K2385" s="5">
        <v>23395.69</v>
      </c>
      <c r="L2385" s="5">
        <v>0</v>
      </c>
      <c r="M2385" t="str">
        <f>IF(ISERROR(VLOOKUP(A2385,'[1]Ecart validé'!$A:$A,1,FALSE)),Z2385,"Ecart Validé")</f>
        <v>valid</v>
      </c>
      <c r="R2385" t="s">
        <v>30</v>
      </c>
      <c r="X2385"/>
      <c r="Y2385"/>
      <c r="Z2385" t="s">
        <v>31</v>
      </c>
    </row>
    <row r="2386" spans="1:26" x14ac:dyDescent="0.3">
      <c r="A2386" t="s">
        <v>3562</v>
      </c>
      <c r="B2386" t="s">
        <v>3157</v>
      </c>
      <c r="C2386">
        <v>43560</v>
      </c>
      <c r="D2386" t="str">
        <f>+VLOOKUP(C2386,Param!K:L,2,FALSE)</f>
        <v>EUROCAVE S.A.</v>
      </c>
      <c r="E2386">
        <v>27315086</v>
      </c>
      <c r="F2386" t="s">
        <v>28</v>
      </c>
      <c r="G2386" t="s">
        <v>29</v>
      </c>
      <c r="H2386" s="5">
        <v>502.73</v>
      </c>
      <c r="I2386" s="5">
        <v>502.72550000000001</v>
      </c>
      <c r="J2386" s="5">
        <v>4.5000000000072699E-3</v>
      </c>
      <c r="K2386" s="5">
        <v>502.73</v>
      </c>
      <c r="L2386" s="5">
        <v>0</v>
      </c>
      <c r="M2386" t="str">
        <f>IF(ISERROR(VLOOKUP(A2386,'[1]Ecart validé'!$A:$A,1,FALSE)),Z2386,"Ecart Validé")</f>
        <v>valid</v>
      </c>
      <c r="R2386" t="s">
        <v>30</v>
      </c>
      <c r="X2386"/>
      <c r="Y2386"/>
      <c r="Z2386" t="s">
        <v>31</v>
      </c>
    </row>
    <row r="2387" spans="1:26" x14ac:dyDescent="0.3">
      <c r="A2387" t="s">
        <v>3563</v>
      </c>
      <c r="B2387" t="s">
        <v>3157</v>
      </c>
      <c r="C2387">
        <v>43560</v>
      </c>
      <c r="D2387" t="str">
        <f>+VLOOKUP(C2387,Param!K:L,2,FALSE)</f>
        <v>EUROCAVE S.A.</v>
      </c>
      <c r="E2387">
        <v>27315086</v>
      </c>
      <c r="F2387" t="s">
        <v>37</v>
      </c>
      <c r="G2387" t="s">
        <v>29</v>
      </c>
      <c r="H2387" s="5">
        <v>364.33</v>
      </c>
      <c r="I2387" s="5">
        <v>364.32499999999999</v>
      </c>
      <c r="J2387" s="5">
        <v>4.9999999999954499E-3</v>
      </c>
      <c r="K2387" s="5">
        <v>364.33</v>
      </c>
      <c r="L2387" s="5">
        <v>0</v>
      </c>
      <c r="M2387" t="str">
        <f>IF(ISERROR(VLOOKUP(A2387,'[1]Ecart validé'!$A:$A,1,FALSE)),Z2387,"Ecart Validé")</f>
        <v>valid</v>
      </c>
      <c r="R2387" t="s">
        <v>30</v>
      </c>
      <c r="X2387"/>
      <c r="Y2387"/>
      <c r="Z2387" t="s">
        <v>31</v>
      </c>
    </row>
    <row r="2388" spans="1:26" x14ac:dyDescent="0.3">
      <c r="A2388" t="s">
        <v>3564</v>
      </c>
      <c r="B2388" t="s">
        <v>3157</v>
      </c>
      <c r="C2388">
        <v>43561</v>
      </c>
      <c r="D2388" t="str">
        <f>+VLOOKUP(C2388,Param!K:L,2,FALSE)</f>
        <v>SAMSIC</v>
      </c>
      <c r="E2388">
        <v>29255019</v>
      </c>
      <c r="F2388" t="s">
        <v>28</v>
      </c>
      <c r="G2388" t="s">
        <v>29</v>
      </c>
      <c r="H2388" s="5">
        <v>14266.16</v>
      </c>
      <c r="I2388" s="5">
        <v>14266.164000000001</v>
      </c>
      <c r="J2388" s="5">
        <v>-4.0000000008149003E-3</v>
      </c>
      <c r="K2388" s="5">
        <v>14266.16</v>
      </c>
      <c r="L2388" s="5">
        <v>0</v>
      </c>
      <c r="M2388" t="str">
        <f>IF(ISERROR(VLOOKUP(A2388,'[1]Ecart validé'!$A:$A,1,FALSE)),Z2388,"Ecart Validé")</f>
        <v>valid</v>
      </c>
      <c r="R2388" t="s">
        <v>30</v>
      </c>
      <c r="X2388"/>
      <c r="Y2388"/>
      <c r="Z2388" t="s">
        <v>31</v>
      </c>
    </row>
    <row r="2389" spans="1:26" x14ac:dyDescent="0.3">
      <c r="A2389" t="s">
        <v>3565</v>
      </c>
      <c r="B2389" t="s">
        <v>3157</v>
      </c>
      <c r="C2389">
        <v>43561</v>
      </c>
      <c r="D2389" t="str">
        <f>+VLOOKUP(C2389,Param!K:L,2,FALSE)</f>
        <v>SAMSIC</v>
      </c>
      <c r="E2389">
        <v>29255019</v>
      </c>
      <c r="F2389" t="s">
        <v>33</v>
      </c>
      <c r="G2389" t="s">
        <v>29</v>
      </c>
      <c r="H2389" s="5">
        <v>5166.6099999999997</v>
      </c>
      <c r="I2389" s="5">
        <v>5166.6139999999996</v>
      </c>
      <c r="J2389" s="5">
        <v>-3.9999999999054099E-3</v>
      </c>
      <c r="K2389" s="5">
        <v>5166.6099999999997</v>
      </c>
      <c r="L2389" s="5">
        <v>0</v>
      </c>
      <c r="M2389" t="str">
        <f>IF(ISERROR(VLOOKUP(A2389,'[1]Ecart validé'!$A:$A,1,FALSE)),Z2389,"Ecart Validé")</f>
        <v>valid</v>
      </c>
      <c r="R2389" t="s">
        <v>30</v>
      </c>
      <c r="X2389"/>
      <c r="Y2389"/>
      <c r="Z2389" t="s">
        <v>31</v>
      </c>
    </row>
    <row r="2390" spans="1:26" x14ac:dyDescent="0.3">
      <c r="A2390" t="s">
        <v>3566</v>
      </c>
      <c r="B2390" t="s">
        <v>3157</v>
      </c>
      <c r="C2390">
        <v>43561</v>
      </c>
      <c r="D2390" t="str">
        <f>+VLOOKUP(C2390,Param!K:L,2,FALSE)</f>
        <v>SAMSIC</v>
      </c>
      <c r="E2390">
        <v>29255019</v>
      </c>
      <c r="F2390" t="s">
        <v>35</v>
      </c>
      <c r="G2390" t="s">
        <v>29</v>
      </c>
      <c r="H2390" s="5">
        <v>10164.44</v>
      </c>
      <c r="I2390" s="5">
        <v>10164.436600000001</v>
      </c>
      <c r="J2390" s="5">
        <v>3.3999999996012702E-3</v>
      </c>
      <c r="K2390" s="5">
        <v>10164.44</v>
      </c>
      <c r="L2390" s="5">
        <v>0</v>
      </c>
      <c r="M2390" t="str">
        <f>IF(ISERROR(VLOOKUP(A2390,'[1]Ecart validé'!$A:$A,1,FALSE)),Z2390,"Ecart Validé")</f>
        <v>valid</v>
      </c>
      <c r="R2390" t="s">
        <v>30</v>
      </c>
      <c r="X2390"/>
      <c r="Y2390"/>
      <c r="Z2390" t="s">
        <v>31</v>
      </c>
    </row>
    <row r="2391" spans="1:26" x14ac:dyDescent="0.3">
      <c r="A2391" t="s">
        <v>3567</v>
      </c>
      <c r="B2391" t="s">
        <v>3157</v>
      </c>
      <c r="C2391">
        <v>43561</v>
      </c>
      <c r="D2391" t="str">
        <f>+VLOOKUP(C2391,Param!K:L,2,FALSE)</f>
        <v>SAMSIC</v>
      </c>
      <c r="E2391">
        <v>29255019</v>
      </c>
      <c r="F2391" t="s">
        <v>37</v>
      </c>
      <c r="G2391" t="s">
        <v>29</v>
      </c>
      <c r="H2391" s="5">
        <v>25319.4</v>
      </c>
      <c r="I2391" s="5">
        <v>25319.405500000001</v>
      </c>
      <c r="J2391" s="5">
        <v>-5.4999999993015003E-3</v>
      </c>
      <c r="K2391" s="5">
        <v>25319.4</v>
      </c>
      <c r="L2391" s="5">
        <v>0</v>
      </c>
      <c r="M2391" t="str">
        <f>IF(ISERROR(VLOOKUP(A2391,'[1]Ecart validé'!$A:$A,1,FALSE)),Z2391,"Ecart Validé")</f>
        <v>valid</v>
      </c>
      <c r="R2391" t="s">
        <v>30</v>
      </c>
      <c r="X2391"/>
      <c r="Y2391"/>
      <c r="Z2391" t="s">
        <v>31</v>
      </c>
    </row>
    <row r="2392" spans="1:26" x14ac:dyDescent="0.3">
      <c r="A2392" t="s">
        <v>3568</v>
      </c>
      <c r="B2392" t="s">
        <v>3157</v>
      </c>
      <c r="C2392">
        <v>43562</v>
      </c>
      <c r="D2392" t="str">
        <f>+VLOOKUP(C2392,Param!K:L,2,FALSE)</f>
        <v>KALHYGE</v>
      </c>
      <c r="E2392">
        <v>26138028</v>
      </c>
      <c r="F2392" t="s">
        <v>28</v>
      </c>
      <c r="G2392" t="s">
        <v>29</v>
      </c>
      <c r="H2392" s="5">
        <v>57024.62</v>
      </c>
      <c r="I2392" s="5">
        <v>57024.623599999999</v>
      </c>
      <c r="J2392" s="5">
        <v>-3.5999999963678398E-3</v>
      </c>
      <c r="K2392" s="5">
        <v>57024.62</v>
      </c>
      <c r="L2392" s="5">
        <v>0</v>
      </c>
      <c r="M2392" t="str">
        <f>IF(ISERROR(VLOOKUP(A2392,'[1]Ecart validé'!$A:$A,1,FALSE)),Z2392,"Ecart Validé")</f>
        <v>valid</v>
      </c>
      <c r="R2392" t="s">
        <v>30</v>
      </c>
      <c r="X2392"/>
      <c r="Y2392"/>
      <c r="Z2392" t="s">
        <v>31</v>
      </c>
    </row>
    <row r="2393" spans="1:26" x14ac:dyDescent="0.3">
      <c r="A2393" t="s">
        <v>3569</v>
      </c>
      <c r="B2393" t="s">
        <v>3157</v>
      </c>
      <c r="C2393">
        <v>43562</v>
      </c>
      <c r="D2393" t="str">
        <f>+VLOOKUP(C2393,Param!K:L,2,FALSE)</f>
        <v>KALHYGE</v>
      </c>
      <c r="E2393">
        <v>26138028</v>
      </c>
      <c r="F2393" t="s">
        <v>33</v>
      </c>
      <c r="G2393" t="s">
        <v>29</v>
      </c>
      <c r="H2393" s="5">
        <v>7923.73</v>
      </c>
      <c r="I2393" s="5">
        <v>7923.7312000000002</v>
      </c>
      <c r="J2393" s="5">
        <v>-1.2000000006082701E-3</v>
      </c>
      <c r="K2393" s="5">
        <v>7923.73</v>
      </c>
      <c r="L2393" s="5">
        <v>0</v>
      </c>
      <c r="M2393" t="str">
        <f>IF(ISERROR(VLOOKUP(A2393,'[1]Ecart validé'!$A:$A,1,FALSE)),Z2393,"Ecart Validé")</f>
        <v>valid</v>
      </c>
      <c r="R2393" t="s">
        <v>30</v>
      </c>
      <c r="X2393"/>
      <c r="Y2393"/>
      <c r="Z2393" t="s">
        <v>31</v>
      </c>
    </row>
    <row r="2394" spans="1:26" x14ac:dyDescent="0.3">
      <c r="A2394" t="s">
        <v>3570</v>
      </c>
      <c r="B2394" t="s">
        <v>3157</v>
      </c>
      <c r="C2394">
        <v>43562</v>
      </c>
      <c r="D2394" t="str">
        <f>+VLOOKUP(C2394,Param!K:L,2,FALSE)</f>
        <v>KALHYGE</v>
      </c>
      <c r="E2394">
        <v>26138028</v>
      </c>
      <c r="F2394" t="s">
        <v>35</v>
      </c>
      <c r="G2394" t="s">
        <v>29</v>
      </c>
      <c r="H2394" s="5">
        <v>60411.71</v>
      </c>
      <c r="I2394" s="5">
        <v>60411.705900000001</v>
      </c>
      <c r="J2394" s="5">
        <v>4.0999999982886904E-3</v>
      </c>
      <c r="K2394" s="5">
        <v>60411.71</v>
      </c>
      <c r="L2394" s="5">
        <v>0</v>
      </c>
      <c r="M2394" t="str">
        <f>IF(ISERROR(VLOOKUP(A2394,'[1]Ecart validé'!$A:$A,1,FALSE)),Z2394,"Ecart Validé")</f>
        <v>valid</v>
      </c>
      <c r="R2394" t="s">
        <v>30</v>
      </c>
      <c r="X2394"/>
      <c r="Y2394"/>
      <c r="Z2394" t="s">
        <v>31</v>
      </c>
    </row>
    <row r="2395" spans="1:26" x14ac:dyDescent="0.3">
      <c r="A2395" t="s">
        <v>3571</v>
      </c>
      <c r="B2395" t="s">
        <v>3157</v>
      </c>
      <c r="C2395">
        <v>43562</v>
      </c>
      <c r="D2395" t="str">
        <f>+VLOOKUP(C2395,Param!K:L,2,FALSE)</f>
        <v>KALHYGE</v>
      </c>
      <c r="E2395">
        <v>26138028</v>
      </c>
      <c r="F2395" t="s">
        <v>37</v>
      </c>
      <c r="G2395" t="s">
        <v>29</v>
      </c>
      <c r="H2395" s="5">
        <v>28648.92</v>
      </c>
      <c r="I2395" s="5">
        <v>28648.923999999999</v>
      </c>
      <c r="J2395" s="5">
        <v>-4.0000000008149003E-3</v>
      </c>
      <c r="K2395" s="5">
        <v>28648.92</v>
      </c>
      <c r="L2395" s="5">
        <v>0</v>
      </c>
      <c r="M2395" t="str">
        <f>IF(ISERROR(VLOOKUP(A2395,'[1]Ecart validé'!$A:$A,1,FALSE)),Z2395,"Ecart Validé")</f>
        <v>valid</v>
      </c>
      <c r="R2395" t="s">
        <v>30</v>
      </c>
      <c r="X2395"/>
      <c r="Y2395"/>
      <c r="Z2395" t="s">
        <v>31</v>
      </c>
    </row>
    <row r="2396" spans="1:26" x14ac:dyDescent="0.3">
      <c r="A2396" t="s">
        <v>3572</v>
      </c>
      <c r="B2396" t="s">
        <v>3157</v>
      </c>
      <c r="C2396">
        <v>43564</v>
      </c>
      <c r="D2396" t="str">
        <f>+VLOOKUP(C2396,Param!K:L,2,FALSE)</f>
        <v>SFR (SOCIETE FRANCAISE DE RADIOTELEPHONIE)</v>
      </c>
      <c r="E2396">
        <v>2150764527</v>
      </c>
      <c r="F2396" t="s">
        <v>28</v>
      </c>
      <c r="G2396" t="s">
        <v>29</v>
      </c>
      <c r="H2396" s="5">
        <v>16150.73</v>
      </c>
      <c r="I2396" s="5">
        <v>16150.734</v>
      </c>
      <c r="J2396" s="5">
        <v>-4.0000000008149003E-3</v>
      </c>
      <c r="K2396" s="5">
        <v>16150.73</v>
      </c>
      <c r="L2396" s="5">
        <v>0</v>
      </c>
      <c r="M2396" t="str">
        <f>IF(ISERROR(VLOOKUP(A2396,'[1]Ecart validé'!$A:$A,1,FALSE)),Z2396,"Ecart Validé")</f>
        <v>valid</v>
      </c>
      <c r="R2396" t="s">
        <v>30</v>
      </c>
      <c r="X2396"/>
      <c r="Y2396"/>
      <c r="Z2396" t="s">
        <v>31</v>
      </c>
    </row>
    <row r="2397" spans="1:26" x14ac:dyDescent="0.3">
      <c r="A2397" t="s">
        <v>3573</v>
      </c>
      <c r="B2397" t="s">
        <v>3157</v>
      </c>
      <c r="C2397">
        <v>43564</v>
      </c>
      <c r="D2397" t="str">
        <f>+VLOOKUP(C2397,Param!K:L,2,FALSE)</f>
        <v>SFR (SOCIETE FRANCAISE DE RADIOTELEPHONIE)</v>
      </c>
      <c r="E2397">
        <v>2150764527</v>
      </c>
      <c r="F2397" t="s">
        <v>33</v>
      </c>
      <c r="G2397" t="s">
        <v>29</v>
      </c>
      <c r="H2397" s="5">
        <v>15590.71</v>
      </c>
      <c r="I2397" s="5">
        <v>15590.71</v>
      </c>
      <c r="J2397" s="5">
        <v>0</v>
      </c>
      <c r="K2397" s="5">
        <v>15590.71</v>
      </c>
      <c r="L2397" s="5">
        <v>0</v>
      </c>
      <c r="M2397" t="str">
        <f>IF(ISERROR(VLOOKUP(A2397,'[1]Ecart validé'!$A:$A,1,FALSE)),Z2397,"Ecart Validé")</f>
        <v>valid</v>
      </c>
      <c r="R2397" t="s">
        <v>30</v>
      </c>
      <c r="X2397"/>
      <c r="Y2397"/>
      <c r="Z2397" t="s">
        <v>31</v>
      </c>
    </row>
    <row r="2398" spans="1:26" x14ac:dyDescent="0.3">
      <c r="A2398" t="s">
        <v>3574</v>
      </c>
      <c r="B2398" t="s">
        <v>3157</v>
      </c>
      <c r="C2398">
        <v>43564</v>
      </c>
      <c r="D2398" t="str">
        <f>+VLOOKUP(C2398,Param!K:L,2,FALSE)</f>
        <v>SFR (SOCIETE FRANCAISE DE RADIOTELEPHONIE)</v>
      </c>
      <c r="E2398">
        <v>2150764527</v>
      </c>
      <c r="F2398" t="s">
        <v>35</v>
      </c>
      <c r="G2398" t="s">
        <v>29</v>
      </c>
      <c r="H2398" s="5">
        <v>14095.33</v>
      </c>
      <c r="I2398" s="5">
        <v>14095.3305</v>
      </c>
      <c r="J2398" s="5">
        <v>-5.0000000010186297E-4</v>
      </c>
      <c r="K2398" s="5">
        <v>14095.33</v>
      </c>
      <c r="L2398" s="5">
        <v>0</v>
      </c>
      <c r="M2398" t="str">
        <f>IF(ISERROR(VLOOKUP(A2398,'[1]Ecart validé'!$A:$A,1,FALSE)),Z2398,"Ecart Validé")</f>
        <v>valid</v>
      </c>
      <c r="R2398" t="s">
        <v>30</v>
      </c>
      <c r="X2398"/>
      <c r="Y2398"/>
      <c r="Z2398" t="s">
        <v>31</v>
      </c>
    </row>
    <row r="2399" spans="1:26" x14ac:dyDescent="0.3">
      <c r="A2399" t="s">
        <v>3575</v>
      </c>
      <c r="B2399" t="s">
        <v>3157</v>
      </c>
      <c r="C2399">
        <v>43564</v>
      </c>
      <c r="D2399" t="str">
        <f>+VLOOKUP(C2399,Param!K:L,2,FALSE)</f>
        <v>SFR (SOCIETE FRANCAISE DE RADIOTELEPHONIE)</v>
      </c>
      <c r="E2399">
        <v>2150764527</v>
      </c>
      <c r="F2399" t="s">
        <v>37</v>
      </c>
      <c r="G2399" t="s">
        <v>29</v>
      </c>
      <c r="H2399" s="5">
        <v>10789.64</v>
      </c>
      <c r="I2399" s="5">
        <v>10789.633</v>
      </c>
      <c r="J2399" s="5">
        <v>7.0000000014260799E-3</v>
      </c>
      <c r="K2399" s="5">
        <v>10789.64</v>
      </c>
      <c r="L2399" s="5">
        <v>0</v>
      </c>
      <c r="M2399" t="str">
        <f>IF(ISERROR(VLOOKUP(A2399,'[1]Ecart validé'!$A:$A,1,FALSE)),Z2399,"Ecart Validé")</f>
        <v>valid</v>
      </c>
      <c r="R2399" t="s">
        <v>30</v>
      </c>
      <c r="X2399"/>
      <c r="Y2399"/>
      <c r="Z2399" t="s">
        <v>31</v>
      </c>
    </row>
    <row r="2400" spans="1:26" x14ac:dyDescent="0.3">
      <c r="A2400" t="s">
        <v>3576</v>
      </c>
      <c r="B2400" t="s">
        <v>3157</v>
      </c>
      <c r="C2400">
        <v>43564</v>
      </c>
      <c r="D2400" t="str">
        <f>+VLOOKUP(C2400,Param!K:L,2,FALSE)</f>
        <v>SFR (SOCIETE FRANCAISE DE RADIOTELEPHONIE)</v>
      </c>
      <c r="E2400" t="s">
        <v>3577</v>
      </c>
      <c r="F2400" t="s">
        <v>28</v>
      </c>
      <c r="G2400" t="s">
        <v>29</v>
      </c>
      <c r="H2400" s="5">
        <v>57700.17</v>
      </c>
      <c r="I2400" s="5">
        <v>57700.165500000003</v>
      </c>
      <c r="J2400" s="5">
        <v>4.4999999954597998E-3</v>
      </c>
      <c r="K2400" s="5">
        <v>57700.17</v>
      </c>
      <c r="L2400" s="5">
        <v>0</v>
      </c>
      <c r="M2400" t="str">
        <f>IF(ISERROR(VLOOKUP(A2400,'[1]Ecart validé'!$A:$A,1,FALSE)),Z2400,"Ecart Validé")</f>
        <v>valid</v>
      </c>
      <c r="R2400" t="s">
        <v>30</v>
      </c>
      <c r="X2400"/>
      <c r="Y2400"/>
      <c r="Z2400" t="s">
        <v>31</v>
      </c>
    </row>
    <row r="2401" spans="1:26" x14ac:dyDescent="0.3">
      <c r="A2401" t="s">
        <v>3578</v>
      </c>
      <c r="B2401" t="s">
        <v>3157</v>
      </c>
      <c r="C2401">
        <v>43564</v>
      </c>
      <c r="D2401" t="str">
        <f>+VLOOKUP(C2401,Param!K:L,2,FALSE)</f>
        <v>SFR (SOCIETE FRANCAISE DE RADIOTELEPHONIE)</v>
      </c>
      <c r="E2401" t="s">
        <v>3577</v>
      </c>
      <c r="F2401" t="s">
        <v>33</v>
      </c>
      <c r="G2401" t="s">
        <v>29</v>
      </c>
      <c r="H2401" s="5">
        <v>45215.89</v>
      </c>
      <c r="I2401" s="5">
        <v>45215.892</v>
      </c>
      <c r="J2401" s="5">
        <v>-2.0000000004074502E-3</v>
      </c>
      <c r="K2401" s="5">
        <v>45215.89</v>
      </c>
      <c r="L2401" s="5">
        <v>0</v>
      </c>
      <c r="M2401" t="str">
        <f>IF(ISERROR(VLOOKUP(A2401,'[1]Ecart validé'!$A:$A,1,FALSE)),Z2401,"Ecart Validé")</f>
        <v>valid</v>
      </c>
      <c r="R2401" t="s">
        <v>30</v>
      </c>
      <c r="X2401"/>
      <c r="Y2401"/>
      <c r="Z2401" t="s">
        <v>31</v>
      </c>
    </row>
    <row r="2402" spans="1:26" ht="28.8" x14ac:dyDescent="0.3">
      <c r="A2402" t="s">
        <v>3579</v>
      </c>
      <c r="B2402" t="s">
        <v>3157</v>
      </c>
      <c r="C2402">
        <v>43564</v>
      </c>
      <c r="D2402" t="str">
        <f>+VLOOKUP(C2402,Param!K:L,2,FALSE)</f>
        <v>SFR (SOCIETE FRANCAISE DE RADIOTELEPHONIE)</v>
      </c>
      <c r="E2402" t="s">
        <v>3577</v>
      </c>
      <c r="F2402" t="s">
        <v>35</v>
      </c>
      <c r="G2402" t="s">
        <v>29</v>
      </c>
      <c r="H2402" s="5">
        <v>44698.79</v>
      </c>
      <c r="I2402" s="5">
        <v>44698.788</v>
      </c>
      <c r="J2402" s="5">
        <v>2.0000000004074502E-3</v>
      </c>
      <c r="K2402" s="5">
        <v>44698.79</v>
      </c>
      <c r="L2402" s="5">
        <v>0</v>
      </c>
      <c r="M2402" t="str">
        <f>IF(ISERROR(VLOOKUP(A2402,'[1]Ecart validé'!$A:$A,1,FALSE)),Z2402,"Ecart Validé")</f>
        <v>valid</v>
      </c>
      <c r="R2402" t="s">
        <v>30</v>
      </c>
      <c r="S2402" t="s">
        <v>42</v>
      </c>
      <c r="T2402" t="s">
        <v>325</v>
      </c>
      <c r="U2402" s="13" t="s">
        <v>3580</v>
      </c>
      <c r="V2402" t="s">
        <v>42</v>
      </c>
      <c r="W2402" t="s">
        <v>325</v>
      </c>
      <c r="X2402"/>
      <c r="Y2402"/>
      <c r="Z2402" t="s">
        <v>31</v>
      </c>
    </row>
    <row r="2403" spans="1:26" ht="28.8" x14ac:dyDescent="0.3">
      <c r="A2403" t="s">
        <v>3581</v>
      </c>
      <c r="B2403" t="s">
        <v>3157</v>
      </c>
      <c r="C2403">
        <v>43564</v>
      </c>
      <c r="D2403" t="str">
        <f>+VLOOKUP(C2403,Param!K:L,2,FALSE)</f>
        <v>SFR (SOCIETE FRANCAISE DE RADIOTELEPHONIE)</v>
      </c>
      <c r="E2403" t="s">
        <v>3577</v>
      </c>
      <c r="F2403" t="s">
        <v>37</v>
      </c>
      <c r="G2403" t="s">
        <v>29</v>
      </c>
      <c r="H2403" s="5">
        <v>44993.52</v>
      </c>
      <c r="I2403" s="5">
        <v>44993.515500000001</v>
      </c>
      <c r="J2403" s="5">
        <v>4.4999999954597998E-3</v>
      </c>
      <c r="K2403" s="5">
        <v>44993.52</v>
      </c>
      <c r="L2403" s="5">
        <v>0</v>
      </c>
      <c r="M2403" t="str">
        <f>IF(ISERROR(VLOOKUP(A2403,'[1]Ecart validé'!$A:$A,1,FALSE)),Z2403,"Ecart Validé")</f>
        <v>valid</v>
      </c>
      <c r="R2403" t="s">
        <v>30</v>
      </c>
      <c r="S2403" t="s">
        <v>42</v>
      </c>
      <c r="T2403" t="s">
        <v>325</v>
      </c>
      <c r="U2403" s="13" t="s">
        <v>3582</v>
      </c>
      <c r="V2403" t="s">
        <v>42</v>
      </c>
      <c r="W2403" t="s">
        <v>325</v>
      </c>
      <c r="X2403"/>
      <c r="Y2403"/>
      <c r="Z2403" t="s">
        <v>31</v>
      </c>
    </row>
    <row r="2404" spans="1:26" x14ac:dyDescent="0.3">
      <c r="A2404" t="s">
        <v>3583</v>
      </c>
      <c r="B2404" t="s">
        <v>3157</v>
      </c>
      <c r="C2404">
        <v>43564</v>
      </c>
      <c r="D2404" t="str">
        <f>+VLOOKUP(C2404,Param!K:L,2,FALSE)</f>
        <v>SFR (SOCIETE FRANCAISE DE RADIOTELEPHONIE)</v>
      </c>
      <c r="E2404" t="s">
        <v>3584</v>
      </c>
      <c r="F2404" t="s">
        <v>28</v>
      </c>
      <c r="G2404" t="s">
        <v>29</v>
      </c>
      <c r="H2404" s="5">
        <v>19973.02</v>
      </c>
      <c r="I2404" s="5">
        <v>19973.024000000001</v>
      </c>
      <c r="J2404" s="5">
        <v>-4.0000000008149003E-3</v>
      </c>
      <c r="K2404" s="5">
        <v>19973.02</v>
      </c>
      <c r="L2404" s="5">
        <v>0</v>
      </c>
      <c r="M2404" t="str">
        <f>IF(ISERROR(VLOOKUP(A2404,'[1]Ecart validé'!$A:$A,1,FALSE)),Z2404,"Ecart Validé")</f>
        <v>valid</v>
      </c>
      <c r="R2404" t="s">
        <v>30</v>
      </c>
      <c r="X2404"/>
      <c r="Y2404"/>
      <c r="Z2404" t="s">
        <v>31</v>
      </c>
    </row>
    <row r="2405" spans="1:26" x14ac:dyDescent="0.3">
      <c r="A2405" t="s">
        <v>3585</v>
      </c>
      <c r="B2405" t="s">
        <v>3157</v>
      </c>
      <c r="C2405">
        <v>43564</v>
      </c>
      <c r="D2405" t="str">
        <f>+VLOOKUP(C2405,Param!K:L,2,FALSE)</f>
        <v>SFR (SOCIETE FRANCAISE DE RADIOTELEPHONIE)</v>
      </c>
      <c r="E2405" t="s">
        <v>3584</v>
      </c>
      <c r="F2405" t="s">
        <v>33</v>
      </c>
      <c r="G2405" t="s">
        <v>29</v>
      </c>
      <c r="H2405" s="5">
        <v>16324.01</v>
      </c>
      <c r="I2405" s="5">
        <v>16324.007</v>
      </c>
      <c r="J2405" s="5">
        <v>3.00000000061118E-3</v>
      </c>
      <c r="K2405" s="5">
        <v>16324.01</v>
      </c>
      <c r="L2405" s="5">
        <v>0</v>
      </c>
      <c r="M2405" t="str">
        <f>IF(ISERROR(VLOOKUP(A2405,'[1]Ecart validé'!$A:$A,1,FALSE)),Z2405,"Ecart Validé")</f>
        <v>valid</v>
      </c>
      <c r="R2405" t="s">
        <v>30</v>
      </c>
      <c r="X2405"/>
      <c r="Y2405"/>
      <c r="Z2405" t="s">
        <v>31</v>
      </c>
    </row>
    <row r="2406" spans="1:26" x14ac:dyDescent="0.3">
      <c r="A2406" t="s">
        <v>3586</v>
      </c>
      <c r="B2406" t="s">
        <v>3157</v>
      </c>
      <c r="C2406">
        <v>43564</v>
      </c>
      <c r="D2406" t="str">
        <f>+VLOOKUP(C2406,Param!K:L,2,FALSE)</f>
        <v>SFR (SOCIETE FRANCAISE DE RADIOTELEPHONIE)</v>
      </c>
      <c r="E2406" t="s">
        <v>3584</v>
      </c>
      <c r="F2406" t="s">
        <v>35</v>
      </c>
      <c r="G2406" t="s">
        <v>29</v>
      </c>
      <c r="H2406" s="5">
        <v>16219.71</v>
      </c>
      <c r="I2406" s="5">
        <v>16219.705</v>
      </c>
      <c r="J2406" s="5">
        <v>4.9999999991996403E-3</v>
      </c>
      <c r="K2406" s="5">
        <v>16219.71</v>
      </c>
      <c r="L2406" s="5">
        <v>0</v>
      </c>
      <c r="M2406" t="str">
        <f>IF(ISERROR(VLOOKUP(A2406,'[1]Ecart validé'!$A:$A,1,FALSE)),Z2406,"Ecart Validé")</f>
        <v>valid</v>
      </c>
      <c r="R2406" t="s">
        <v>30</v>
      </c>
      <c r="X2406"/>
      <c r="Y2406"/>
      <c r="Z2406" t="s">
        <v>31</v>
      </c>
    </row>
    <row r="2407" spans="1:26" x14ac:dyDescent="0.3">
      <c r="A2407" t="s">
        <v>3587</v>
      </c>
      <c r="B2407" t="s">
        <v>3157</v>
      </c>
      <c r="C2407">
        <v>43564</v>
      </c>
      <c r="D2407" t="str">
        <f>+VLOOKUP(C2407,Param!K:L,2,FALSE)</f>
        <v>SFR (SOCIETE FRANCAISE DE RADIOTELEPHONIE)</v>
      </c>
      <c r="E2407" t="s">
        <v>3584</v>
      </c>
      <c r="F2407" t="s">
        <v>37</v>
      </c>
      <c r="G2407" t="s">
        <v>29</v>
      </c>
      <c r="H2407" s="5">
        <v>15876.86</v>
      </c>
      <c r="I2407" s="5">
        <v>15876.856</v>
      </c>
      <c r="J2407" s="5">
        <v>4.0000000008149003E-3</v>
      </c>
      <c r="K2407" s="5">
        <v>15876.86</v>
      </c>
      <c r="L2407" s="5">
        <v>0</v>
      </c>
      <c r="M2407" t="str">
        <f>IF(ISERROR(VLOOKUP(A2407,'[1]Ecart validé'!$A:$A,1,FALSE)),Z2407,"Ecart Validé")</f>
        <v>valid</v>
      </c>
      <c r="R2407" t="s">
        <v>30</v>
      </c>
      <c r="X2407"/>
      <c r="Y2407"/>
      <c r="Z2407" t="s">
        <v>31</v>
      </c>
    </row>
    <row r="2408" spans="1:26" x14ac:dyDescent="0.3">
      <c r="A2408" t="s">
        <v>3588</v>
      </c>
      <c r="B2408" t="s">
        <v>3157</v>
      </c>
      <c r="C2408">
        <v>43564</v>
      </c>
      <c r="D2408" t="str">
        <f>+VLOOKUP(C2408,Param!K:L,2,FALSE)</f>
        <v>SFR (SOCIETE FRANCAISE DE RADIOTELEPHONIE)</v>
      </c>
      <c r="E2408" t="s">
        <v>3589</v>
      </c>
      <c r="F2408" t="s">
        <v>28</v>
      </c>
      <c r="G2408" t="s">
        <v>29</v>
      </c>
      <c r="H2408" s="5">
        <v>16067.62</v>
      </c>
      <c r="I2408" s="5">
        <v>16067.62</v>
      </c>
      <c r="J2408" s="5">
        <v>0</v>
      </c>
      <c r="K2408" s="5">
        <v>16067.62</v>
      </c>
      <c r="L2408" s="5">
        <v>0</v>
      </c>
      <c r="M2408" t="str">
        <f>IF(ISERROR(VLOOKUP(A2408,'[1]Ecart validé'!$A:$A,1,FALSE)),Z2408,"Ecart Validé")</f>
        <v>valid</v>
      </c>
      <c r="R2408" t="s">
        <v>30</v>
      </c>
      <c r="X2408"/>
      <c r="Y2408"/>
      <c r="Z2408" t="s">
        <v>31</v>
      </c>
    </row>
    <row r="2409" spans="1:26" x14ac:dyDescent="0.3">
      <c r="A2409" t="s">
        <v>3590</v>
      </c>
      <c r="B2409" t="s">
        <v>3157</v>
      </c>
      <c r="C2409">
        <v>43564</v>
      </c>
      <c r="D2409" t="str">
        <f>+VLOOKUP(C2409,Param!K:L,2,FALSE)</f>
        <v>SFR (SOCIETE FRANCAISE DE RADIOTELEPHONIE)</v>
      </c>
      <c r="E2409" t="s">
        <v>3589</v>
      </c>
      <c r="F2409" t="s">
        <v>33</v>
      </c>
      <c r="G2409" t="s">
        <v>29</v>
      </c>
      <c r="H2409" s="5">
        <v>8020.24</v>
      </c>
      <c r="I2409" s="5">
        <v>8020.24</v>
      </c>
      <c r="J2409" s="5">
        <v>0</v>
      </c>
      <c r="K2409" s="5">
        <v>8020.24</v>
      </c>
      <c r="L2409" s="5">
        <v>0</v>
      </c>
      <c r="M2409" t="str">
        <f>IF(ISERROR(VLOOKUP(A2409,'[1]Ecart validé'!$A:$A,1,FALSE)),Z2409,"Ecart Validé")</f>
        <v>valid</v>
      </c>
      <c r="R2409" t="s">
        <v>30</v>
      </c>
      <c r="X2409"/>
      <c r="Y2409"/>
      <c r="Z2409" t="s">
        <v>31</v>
      </c>
    </row>
    <row r="2410" spans="1:26" x14ac:dyDescent="0.3">
      <c r="A2410" t="s">
        <v>3591</v>
      </c>
      <c r="B2410" t="s">
        <v>3157</v>
      </c>
      <c r="C2410">
        <v>43564</v>
      </c>
      <c r="D2410" t="str">
        <f>+VLOOKUP(C2410,Param!K:L,2,FALSE)</f>
        <v>SFR (SOCIETE FRANCAISE DE RADIOTELEPHONIE)</v>
      </c>
      <c r="E2410" t="s">
        <v>3589</v>
      </c>
      <c r="F2410" t="s">
        <v>35</v>
      </c>
      <c r="G2410" t="s">
        <v>29</v>
      </c>
      <c r="H2410" s="5">
        <v>10124.469999999999</v>
      </c>
      <c r="I2410" s="5">
        <v>10124.469999999999</v>
      </c>
      <c r="J2410" s="5">
        <v>0</v>
      </c>
      <c r="K2410" s="5">
        <v>10124.469999999999</v>
      </c>
      <c r="L2410" s="5">
        <v>0</v>
      </c>
      <c r="M2410" t="str">
        <f>IF(ISERROR(VLOOKUP(A2410,'[1]Ecart validé'!$A:$A,1,FALSE)),Z2410,"Ecart Validé")</f>
        <v>valid</v>
      </c>
      <c r="R2410" t="s">
        <v>30</v>
      </c>
      <c r="X2410"/>
      <c r="Y2410"/>
      <c r="Z2410" t="s">
        <v>31</v>
      </c>
    </row>
    <row r="2411" spans="1:26" x14ac:dyDescent="0.3">
      <c r="A2411" t="s">
        <v>3592</v>
      </c>
      <c r="B2411" t="s">
        <v>3157</v>
      </c>
      <c r="C2411">
        <v>43564</v>
      </c>
      <c r="D2411" t="str">
        <f>+VLOOKUP(C2411,Param!K:L,2,FALSE)</f>
        <v>SFR (SOCIETE FRANCAISE DE RADIOTELEPHONIE)</v>
      </c>
      <c r="E2411" t="s">
        <v>3589</v>
      </c>
      <c r="F2411" t="s">
        <v>37</v>
      </c>
      <c r="G2411" t="s">
        <v>29</v>
      </c>
      <c r="H2411" s="5">
        <v>9257.01</v>
      </c>
      <c r="I2411" s="5">
        <v>9257.0125000000007</v>
      </c>
      <c r="J2411" s="5">
        <v>-2.5000000005093101E-3</v>
      </c>
      <c r="K2411" s="5">
        <v>9257.01</v>
      </c>
      <c r="L2411" s="5">
        <v>0</v>
      </c>
      <c r="M2411" t="str">
        <f>IF(ISERROR(VLOOKUP(A2411,'[1]Ecart validé'!$A:$A,1,FALSE)),Z2411,"Ecart Validé")</f>
        <v>valid</v>
      </c>
      <c r="R2411" t="s">
        <v>30</v>
      </c>
      <c r="X2411"/>
      <c r="Y2411"/>
      <c r="Z2411" t="s">
        <v>31</v>
      </c>
    </row>
    <row r="2412" spans="1:26" x14ac:dyDescent="0.3">
      <c r="A2412" t="s">
        <v>3593</v>
      </c>
      <c r="B2412" t="s">
        <v>3157</v>
      </c>
      <c r="C2412">
        <v>43566</v>
      </c>
      <c r="D2412" t="str">
        <f>+VLOOKUP(C2412,Param!K:L,2,FALSE)</f>
        <v>NILFISK</v>
      </c>
      <c r="E2412">
        <v>29253037</v>
      </c>
      <c r="F2412" t="s">
        <v>28</v>
      </c>
      <c r="G2412" t="s">
        <v>29</v>
      </c>
      <c r="H2412" s="5">
        <v>4659.6899999999996</v>
      </c>
      <c r="I2412" s="5">
        <v>4659.6851999999999</v>
      </c>
      <c r="J2412" s="5">
        <v>4.79999999970459E-3</v>
      </c>
      <c r="K2412" s="5">
        <v>4659.6899999999996</v>
      </c>
      <c r="L2412" s="5">
        <v>0</v>
      </c>
      <c r="M2412" t="str">
        <f>IF(ISERROR(VLOOKUP(A2412,'[1]Ecart validé'!$A:$A,1,FALSE)),Z2412,"Ecart Validé")</f>
        <v>valid</v>
      </c>
      <c r="R2412" t="s">
        <v>30</v>
      </c>
      <c r="X2412"/>
      <c r="Y2412"/>
      <c r="Z2412" t="s">
        <v>31</v>
      </c>
    </row>
    <row r="2413" spans="1:26" x14ac:dyDescent="0.3">
      <c r="A2413" t="s">
        <v>3594</v>
      </c>
      <c r="B2413" t="s">
        <v>3157</v>
      </c>
      <c r="C2413">
        <v>43566</v>
      </c>
      <c r="D2413" t="str">
        <f>+VLOOKUP(C2413,Param!K:L,2,FALSE)</f>
        <v>NILFISK</v>
      </c>
      <c r="E2413">
        <v>29253037</v>
      </c>
      <c r="F2413" t="s">
        <v>33</v>
      </c>
      <c r="G2413" t="s">
        <v>29</v>
      </c>
      <c r="H2413" s="5">
        <v>1089.93</v>
      </c>
      <c r="I2413" s="5">
        <v>1089.9332999999999</v>
      </c>
      <c r="J2413" s="5">
        <v>-3.2999999998537502E-3</v>
      </c>
      <c r="K2413" s="5">
        <v>1089.93</v>
      </c>
      <c r="L2413" s="5">
        <v>0</v>
      </c>
      <c r="M2413" t="str">
        <f>IF(ISERROR(VLOOKUP(A2413,'[1]Ecart validé'!$A:$A,1,FALSE)),Z2413,"Ecart Validé")</f>
        <v>valid</v>
      </c>
      <c r="R2413" t="s">
        <v>30</v>
      </c>
      <c r="X2413"/>
      <c r="Y2413"/>
      <c r="Z2413" t="s">
        <v>31</v>
      </c>
    </row>
    <row r="2414" spans="1:26" x14ac:dyDescent="0.3">
      <c r="A2414" t="s">
        <v>3595</v>
      </c>
      <c r="B2414" t="s">
        <v>3157</v>
      </c>
      <c r="C2414">
        <v>43566</v>
      </c>
      <c r="D2414" t="str">
        <f>+VLOOKUP(C2414,Param!K:L,2,FALSE)</f>
        <v>NILFISK</v>
      </c>
      <c r="E2414">
        <v>29253037</v>
      </c>
      <c r="F2414" t="s">
        <v>35</v>
      </c>
      <c r="G2414" t="s">
        <v>29</v>
      </c>
      <c r="H2414" s="5">
        <v>3773.32</v>
      </c>
      <c r="I2414" s="5">
        <v>3773.3211000000001</v>
      </c>
      <c r="J2414" s="5">
        <v>-1.09999999995125E-3</v>
      </c>
      <c r="K2414" s="5">
        <v>3773.32</v>
      </c>
      <c r="L2414" s="5">
        <v>0</v>
      </c>
      <c r="M2414" t="str">
        <f>IF(ISERROR(VLOOKUP(A2414,'[1]Ecart validé'!$A:$A,1,FALSE)),Z2414,"Ecart Validé")</f>
        <v>valid</v>
      </c>
      <c r="R2414" t="s">
        <v>30</v>
      </c>
      <c r="X2414"/>
      <c r="Y2414"/>
      <c r="Z2414" t="s">
        <v>31</v>
      </c>
    </row>
    <row r="2415" spans="1:26" x14ac:dyDescent="0.3">
      <c r="A2415" t="s">
        <v>3596</v>
      </c>
      <c r="B2415" t="s">
        <v>3157</v>
      </c>
      <c r="C2415">
        <v>43566</v>
      </c>
      <c r="D2415" t="str">
        <f>+VLOOKUP(C2415,Param!K:L,2,FALSE)</f>
        <v>NILFISK</v>
      </c>
      <c r="E2415">
        <v>29253037</v>
      </c>
      <c r="F2415" t="s">
        <v>37</v>
      </c>
      <c r="G2415" t="s">
        <v>29</v>
      </c>
      <c r="H2415" s="5">
        <v>5501.15</v>
      </c>
      <c r="I2415" s="5">
        <v>5501.1455999999998</v>
      </c>
      <c r="J2415" s="5">
        <v>4.399999999805E-3</v>
      </c>
      <c r="K2415" s="5">
        <v>5501.15</v>
      </c>
      <c r="L2415" s="5">
        <v>0</v>
      </c>
      <c r="M2415" t="str">
        <f>IF(ISERROR(VLOOKUP(A2415,'[1]Ecart validé'!$A:$A,1,FALSE)),Z2415,"Ecart Validé")</f>
        <v>valid</v>
      </c>
      <c r="R2415" t="s">
        <v>30</v>
      </c>
      <c r="X2415"/>
      <c r="Y2415"/>
      <c r="Z2415" t="s">
        <v>31</v>
      </c>
    </row>
    <row r="2416" spans="1:26" x14ac:dyDescent="0.3">
      <c r="A2416" t="s">
        <v>3597</v>
      </c>
      <c r="B2416" t="s">
        <v>3157</v>
      </c>
      <c r="C2416">
        <v>43568</v>
      </c>
      <c r="D2416" t="str">
        <f>+VLOOKUP(C2416,Param!K:L,2,FALSE)</f>
        <v>AXIMA CONCEPT</v>
      </c>
      <c r="E2416">
        <v>210051567</v>
      </c>
      <c r="F2416" t="s">
        <v>28</v>
      </c>
      <c r="G2416" t="s">
        <v>29</v>
      </c>
      <c r="H2416" s="5">
        <v>8382.82</v>
      </c>
      <c r="I2416" s="5">
        <v>8382.8214000000007</v>
      </c>
      <c r="J2416" s="5">
        <v>-1.40000000101281E-3</v>
      </c>
      <c r="K2416" s="5">
        <v>8382.82</v>
      </c>
      <c r="L2416" s="5">
        <v>0</v>
      </c>
      <c r="M2416" t="str">
        <f>IF(ISERROR(VLOOKUP(A2416,'[1]Ecart validé'!$A:$A,1,FALSE)),Z2416,"Ecart Validé")</f>
        <v>valid</v>
      </c>
      <c r="R2416" t="s">
        <v>30</v>
      </c>
      <c r="X2416"/>
      <c r="Y2416"/>
      <c r="Z2416" t="s">
        <v>31</v>
      </c>
    </row>
    <row r="2417" spans="1:26" x14ac:dyDescent="0.3">
      <c r="A2417" t="s">
        <v>3598</v>
      </c>
      <c r="B2417" t="s">
        <v>3157</v>
      </c>
      <c r="C2417">
        <v>43568</v>
      </c>
      <c r="D2417" t="str">
        <f>+VLOOKUP(C2417,Param!K:L,2,FALSE)</f>
        <v>AXIMA CONCEPT</v>
      </c>
      <c r="E2417">
        <v>2205106834</v>
      </c>
      <c r="F2417" t="s">
        <v>33</v>
      </c>
      <c r="G2417" t="s">
        <v>29</v>
      </c>
      <c r="H2417" s="5">
        <v>12890.9</v>
      </c>
      <c r="I2417" s="5">
        <v>12890.9046</v>
      </c>
      <c r="J2417" s="5">
        <v>-4.5999999983905504E-3</v>
      </c>
      <c r="K2417" s="5">
        <v>12890.9</v>
      </c>
      <c r="L2417" s="5">
        <v>0</v>
      </c>
      <c r="M2417" t="str">
        <f>IF(ISERROR(VLOOKUP(A2417,'[1]Ecart validé'!$A:$A,1,FALSE)),Z2417,"Ecart Validé")</f>
        <v>valid</v>
      </c>
      <c r="R2417" t="s">
        <v>30</v>
      </c>
      <c r="X2417"/>
      <c r="Y2417"/>
      <c r="Z2417" t="s">
        <v>31</v>
      </c>
    </row>
    <row r="2418" spans="1:26" x14ac:dyDescent="0.3">
      <c r="A2418" t="s">
        <v>3599</v>
      </c>
      <c r="B2418" t="s">
        <v>3157</v>
      </c>
      <c r="C2418">
        <v>43568</v>
      </c>
      <c r="D2418" t="str">
        <f>+VLOOKUP(C2418,Param!K:L,2,FALSE)</f>
        <v>AXIMA CONCEPT</v>
      </c>
      <c r="E2418">
        <v>2205106834</v>
      </c>
      <c r="F2418" t="s">
        <v>35</v>
      </c>
      <c r="G2418" t="s">
        <v>29</v>
      </c>
      <c r="H2418" s="5">
        <v>26766.01</v>
      </c>
      <c r="I2418" s="5">
        <v>26766.0105</v>
      </c>
      <c r="J2418" s="5">
        <v>-5.0000000192085205E-4</v>
      </c>
      <c r="K2418" s="5">
        <v>26766.01</v>
      </c>
      <c r="L2418" s="5">
        <v>0</v>
      </c>
      <c r="M2418" t="str">
        <f>IF(ISERROR(VLOOKUP(A2418,'[1]Ecart validé'!$A:$A,1,FALSE)),Z2418,"Ecart Validé")</f>
        <v>valid</v>
      </c>
      <c r="R2418" t="s">
        <v>30</v>
      </c>
      <c r="X2418"/>
      <c r="Y2418"/>
      <c r="Z2418" t="s">
        <v>31</v>
      </c>
    </row>
    <row r="2419" spans="1:26" x14ac:dyDescent="0.3">
      <c r="A2419" t="s">
        <v>3600</v>
      </c>
      <c r="B2419" t="s">
        <v>3157</v>
      </c>
      <c r="C2419">
        <v>43568</v>
      </c>
      <c r="D2419" t="str">
        <f>+VLOOKUP(C2419,Param!K:L,2,FALSE)</f>
        <v>AXIMA CONCEPT</v>
      </c>
      <c r="E2419">
        <v>2205106834</v>
      </c>
      <c r="F2419" t="s">
        <v>37</v>
      </c>
      <c r="G2419" t="s">
        <v>29</v>
      </c>
      <c r="H2419" s="5">
        <v>24489.11</v>
      </c>
      <c r="I2419" s="5">
        <v>24489.112499999999</v>
      </c>
      <c r="J2419" s="5">
        <v>-2.4999999986903198E-3</v>
      </c>
      <c r="K2419" s="5">
        <v>24489.11</v>
      </c>
      <c r="L2419" s="5">
        <v>0</v>
      </c>
      <c r="M2419" t="str">
        <f>IF(ISERROR(VLOOKUP(A2419,'[1]Ecart validé'!$A:$A,1,FALSE)),Z2419,"Ecart Validé")</f>
        <v>valid</v>
      </c>
      <c r="R2419" t="s">
        <v>30</v>
      </c>
      <c r="X2419"/>
      <c r="Y2419"/>
      <c r="Z2419" t="s">
        <v>31</v>
      </c>
    </row>
    <row r="2420" spans="1:26" x14ac:dyDescent="0.3">
      <c r="A2420" t="s">
        <v>3601</v>
      </c>
      <c r="B2420" t="s">
        <v>3157</v>
      </c>
      <c r="C2420">
        <v>43572</v>
      </c>
      <c r="D2420" t="str">
        <f>+VLOOKUP(C2420,Param!K:L,2,FALSE)</f>
        <v>GROUPE GM (AFI, APLICOM)</v>
      </c>
      <c r="E2420" t="s">
        <v>3602</v>
      </c>
      <c r="F2420" t="s">
        <v>51</v>
      </c>
      <c r="G2420" t="s">
        <v>29</v>
      </c>
      <c r="H2420" s="5">
        <v>92291.45</v>
      </c>
      <c r="I2420" s="5">
        <v>92291.453500000003</v>
      </c>
      <c r="J2420" s="5">
        <v>-3.5000000061700099E-3</v>
      </c>
      <c r="K2420" s="5">
        <v>92291.45</v>
      </c>
      <c r="L2420" s="5">
        <v>0</v>
      </c>
      <c r="M2420" t="str">
        <f>IF(ISERROR(VLOOKUP(A2420,'[1]Ecart validé'!$A:$A,1,FALSE)),Z2420,"Ecart Validé")</f>
        <v>valid</v>
      </c>
      <c r="R2420" t="s">
        <v>30</v>
      </c>
      <c r="X2420"/>
      <c r="Y2420"/>
      <c r="Z2420" t="s">
        <v>31</v>
      </c>
    </row>
    <row r="2421" spans="1:26" x14ac:dyDescent="0.3">
      <c r="A2421" t="s">
        <v>3603</v>
      </c>
      <c r="B2421" t="s">
        <v>3157</v>
      </c>
      <c r="C2421">
        <v>43573</v>
      </c>
      <c r="D2421" t="str">
        <f>+VLOOKUP(C2421,Param!K:L,2,FALSE)</f>
        <v>LE PETIT FORESTIER LOCATION</v>
      </c>
      <c r="E2421">
        <v>870004</v>
      </c>
      <c r="F2421" t="s">
        <v>28</v>
      </c>
      <c r="G2421" t="s">
        <v>29</v>
      </c>
      <c r="H2421" s="5">
        <v>780.26</v>
      </c>
      <c r="I2421" s="5">
        <v>780.25</v>
      </c>
      <c r="J2421" s="5">
        <v>9.9999999999908998E-3</v>
      </c>
      <c r="K2421" s="5">
        <v>780.26</v>
      </c>
      <c r="L2421" s="5">
        <v>0</v>
      </c>
      <c r="M2421" t="str">
        <f>IF(ISERROR(VLOOKUP(A2421,'[1]Ecart validé'!$A:$A,1,FALSE)),Z2421,"Ecart Validé")</f>
        <v>valid</v>
      </c>
      <c r="R2421" t="s">
        <v>30</v>
      </c>
      <c r="X2421"/>
      <c r="Y2421"/>
      <c r="Z2421" t="s">
        <v>31</v>
      </c>
    </row>
    <row r="2422" spans="1:26" x14ac:dyDescent="0.3">
      <c r="A2422" t="s">
        <v>3604</v>
      </c>
      <c r="B2422" t="s">
        <v>3157</v>
      </c>
      <c r="C2422">
        <v>43573</v>
      </c>
      <c r="D2422" t="str">
        <f>+VLOOKUP(C2422,Param!K:L,2,FALSE)</f>
        <v>LE PETIT FORESTIER LOCATION</v>
      </c>
      <c r="E2422">
        <v>870004</v>
      </c>
      <c r="F2422" t="s">
        <v>33</v>
      </c>
      <c r="G2422" t="s">
        <v>29</v>
      </c>
      <c r="H2422" s="5">
        <v>689.94</v>
      </c>
      <c r="I2422" s="5">
        <v>689.94</v>
      </c>
      <c r="J2422" s="5">
        <v>0</v>
      </c>
      <c r="K2422" s="5">
        <v>689.94</v>
      </c>
      <c r="L2422" s="5">
        <v>0</v>
      </c>
      <c r="M2422" t="str">
        <f>IF(ISERROR(VLOOKUP(A2422,'[1]Ecart validé'!$A:$A,1,FALSE)),Z2422,"Ecart Validé")</f>
        <v>valid</v>
      </c>
      <c r="R2422" t="s">
        <v>30</v>
      </c>
      <c r="X2422"/>
      <c r="Y2422"/>
      <c r="Z2422" t="s">
        <v>31</v>
      </c>
    </row>
    <row r="2423" spans="1:26" x14ac:dyDescent="0.3">
      <c r="A2423" t="s">
        <v>3605</v>
      </c>
      <c r="B2423" t="s">
        <v>3157</v>
      </c>
      <c r="C2423">
        <v>43573</v>
      </c>
      <c r="D2423" t="str">
        <f>+VLOOKUP(C2423,Param!K:L,2,FALSE)</f>
        <v>LE PETIT FORESTIER LOCATION</v>
      </c>
      <c r="E2423">
        <v>870004</v>
      </c>
      <c r="F2423" t="s">
        <v>35</v>
      </c>
      <c r="G2423" t="s">
        <v>29</v>
      </c>
      <c r="H2423" s="5">
        <v>704.26</v>
      </c>
      <c r="I2423" s="5">
        <v>704.25319999999999</v>
      </c>
      <c r="J2423" s="5">
        <v>6.7999999999983603E-3</v>
      </c>
      <c r="K2423" s="5">
        <v>704.26</v>
      </c>
      <c r="L2423" s="5">
        <v>0</v>
      </c>
      <c r="M2423" t="str">
        <f>IF(ISERROR(VLOOKUP(A2423,'[1]Ecart validé'!$A:$A,1,FALSE)),Z2423,"Ecart Validé")</f>
        <v>valid</v>
      </c>
      <c r="R2423" t="s">
        <v>30</v>
      </c>
      <c r="X2423"/>
      <c r="Y2423"/>
      <c r="Z2423" t="s">
        <v>31</v>
      </c>
    </row>
    <row r="2424" spans="1:26" x14ac:dyDescent="0.3">
      <c r="A2424" t="s">
        <v>3606</v>
      </c>
      <c r="B2424" t="s">
        <v>3157</v>
      </c>
      <c r="C2424">
        <v>43573</v>
      </c>
      <c r="D2424" t="str">
        <f>+VLOOKUP(C2424,Param!K:L,2,FALSE)</f>
        <v>LE PETIT FORESTIER LOCATION</v>
      </c>
      <c r="E2424">
        <v>870004</v>
      </c>
      <c r="F2424" t="s">
        <v>37</v>
      </c>
      <c r="G2424" t="s">
        <v>29</v>
      </c>
      <c r="H2424" s="5">
        <v>557.76</v>
      </c>
      <c r="I2424" s="5">
        <v>557.76</v>
      </c>
      <c r="J2424" s="5">
        <v>0</v>
      </c>
      <c r="K2424" s="5">
        <v>557.76</v>
      </c>
      <c r="L2424" s="5">
        <v>0</v>
      </c>
      <c r="M2424" t="str">
        <f>IF(ISERROR(VLOOKUP(A2424,'[1]Ecart validé'!$A:$A,1,FALSE)),Z2424,"Ecart Validé")</f>
        <v>valid</v>
      </c>
      <c r="R2424" t="s">
        <v>30</v>
      </c>
      <c r="X2424"/>
      <c r="Y2424"/>
      <c r="Z2424" t="s">
        <v>31</v>
      </c>
    </row>
    <row r="2425" spans="1:26" x14ac:dyDescent="0.3">
      <c r="A2425" t="s">
        <v>3607</v>
      </c>
      <c r="B2425" t="s">
        <v>3157</v>
      </c>
      <c r="C2425">
        <v>43618</v>
      </c>
      <c r="D2425" t="str">
        <f>+VLOOKUP(C2425,Param!K:L,2,FALSE)</f>
        <v>GEORGES MONIN</v>
      </c>
      <c r="E2425" t="s">
        <v>3608</v>
      </c>
      <c r="F2425" t="s">
        <v>51</v>
      </c>
      <c r="G2425" t="s">
        <v>29</v>
      </c>
      <c r="H2425" s="5">
        <v>11349.96</v>
      </c>
      <c r="I2425" s="5">
        <v>11349.9581</v>
      </c>
      <c r="J2425" s="5">
        <v>1.8999999992956799E-3</v>
      </c>
      <c r="K2425" s="5">
        <v>11349.96</v>
      </c>
      <c r="L2425" s="5">
        <v>0</v>
      </c>
      <c r="M2425" t="str">
        <f>IF(ISERROR(VLOOKUP(A2425,'[1]Ecart validé'!$A:$A,1,FALSE)),Z2425,"Ecart Validé")</f>
        <v>valid</v>
      </c>
      <c r="R2425" t="s">
        <v>30</v>
      </c>
      <c r="X2425"/>
      <c r="Y2425"/>
      <c r="Z2425" t="s">
        <v>31</v>
      </c>
    </row>
    <row r="2426" spans="1:26" x14ac:dyDescent="0.3">
      <c r="A2426" t="s">
        <v>3609</v>
      </c>
      <c r="B2426" t="s">
        <v>3157</v>
      </c>
      <c r="C2426">
        <v>43622</v>
      </c>
      <c r="D2426" t="str">
        <f>+VLOOKUP(C2426,Param!K:L,2,FALSE)</f>
        <v>TECHNOGYM FRANCE</v>
      </c>
      <c r="E2426">
        <v>2466050</v>
      </c>
      <c r="F2426" t="s">
        <v>28</v>
      </c>
      <c r="G2426" t="s">
        <v>29</v>
      </c>
      <c r="H2426" s="5">
        <v>5900.2</v>
      </c>
      <c r="I2426" s="5">
        <v>5900.2</v>
      </c>
      <c r="J2426" s="5">
        <v>0</v>
      </c>
      <c r="K2426" s="5">
        <v>5900.2</v>
      </c>
      <c r="L2426" s="5">
        <v>0</v>
      </c>
      <c r="M2426" t="str">
        <f>IF(ISERROR(VLOOKUP(A2426,'[1]Ecart validé'!$A:$A,1,FALSE)),Z2426,"Ecart Validé")</f>
        <v>valid</v>
      </c>
      <c r="R2426" t="s">
        <v>30</v>
      </c>
      <c r="X2426"/>
      <c r="Y2426"/>
      <c r="Z2426" t="s">
        <v>31</v>
      </c>
    </row>
    <row r="2427" spans="1:26" x14ac:dyDescent="0.3">
      <c r="A2427" t="s">
        <v>3610</v>
      </c>
      <c r="B2427" t="s">
        <v>3157</v>
      </c>
      <c r="C2427">
        <v>43622</v>
      </c>
      <c r="D2427" t="str">
        <f>+VLOOKUP(C2427,Param!K:L,2,FALSE)</f>
        <v>TECHNOGYM FRANCE</v>
      </c>
      <c r="E2427">
        <v>2466050</v>
      </c>
      <c r="F2427" t="s">
        <v>33</v>
      </c>
      <c r="G2427" t="s">
        <v>29</v>
      </c>
      <c r="H2427" s="5">
        <v>970.45</v>
      </c>
      <c r="I2427" s="5">
        <v>970.45</v>
      </c>
      <c r="J2427" s="5">
        <v>0</v>
      </c>
      <c r="K2427" s="5">
        <v>970.45</v>
      </c>
      <c r="L2427" s="5">
        <v>0</v>
      </c>
      <c r="M2427" t="str">
        <f>IF(ISERROR(VLOOKUP(A2427,'[1]Ecart validé'!$A:$A,1,FALSE)),Z2427,"Ecart Validé")</f>
        <v>valid</v>
      </c>
      <c r="R2427" t="s">
        <v>30</v>
      </c>
      <c r="X2427"/>
      <c r="Y2427"/>
      <c r="Z2427" t="s">
        <v>31</v>
      </c>
    </row>
    <row r="2428" spans="1:26" x14ac:dyDescent="0.3">
      <c r="A2428" t="s">
        <v>3611</v>
      </c>
      <c r="B2428" t="s">
        <v>3157</v>
      </c>
      <c r="C2428">
        <v>43622</v>
      </c>
      <c r="D2428" t="str">
        <f>+VLOOKUP(C2428,Param!K:L,2,FALSE)</f>
        <v>TECHNOGYM FRANCE</v>
      </c>
      <c r="E2428">
        <v>2466050</v>
      </c>
      <c r="F2428" t="s">
        <v>35</v>
      </c>
      <c r="G2428" t="s">
        <v>29</v>
      </c>
      <c r="H2428" s="5">
        <v>11693.9</v>
      </c>
      <c r="I2428" s="5">
        <v>11693.9</v>
      </c>
      <c r="J2428" s="5">
        <v>0</v>
      </c>
      <c r="K2428" s="5">
        <v>11693.9</v>
      </c>
      <c r="L2428" s="5">
        <v>0</v>
      </c>
      <c r="M2428" t="str">
        <f>IF(ISERROR(VLOOKUP(A2428,'[1]Ecart validé'!$A:$A,1,FALSE)),Z2428,"Ecart Validé")</f>
        <v>valid</v>
      </c>
      <c r="R2428" t="s">
        <v>30</v>
      </c>
      <c r="X2428"/>
      <c r="Y2428"/>
      <c r="Z2428" t="s">
        <v>31</v>
      </c>
    </row>
    <row r="2429" spans="1:26" x14ac:dyDescent="0.3">
      <c r="A2429" t="s">
        <v>3612</v>
      </c>
      <c r="B2429" t="s">
        <v>3157</v>
      </c>
      <c r="C2429">
        <v>43622</v>
      </c>
      <c r="D2429" t="str">
        <f>+VLOOKUP(C2429,Param!K:L,2,FALSE)</f>
        <v>TECHNOGYM FRANCE</v>
      </c>
      <c r="E2429">
        <v>2466050</v>
      </c>
      <c r="F2429" t="s">
        <v>37</v>
      </c>
      <c r="G2429" t="s">
        <v>29</v>
      </c>
      <c r="H2429" s="5">
        <v>1140.3499999999999</v>
      </c>
      <c r="I2429" s="5">
        <v>1140.3499999999999</v>
      </c>
      <c r="J2429" s="5">
        <v>0</v>
      </c>
      <c r="K2429" s="5">
        <v>1140.3499999999999</v>
      </c>
      <c r="L2429" s="5">
        <v>0</v>
      </c>
      <c r="M2429" t="str">
        <f>IF(ISERROR(VLOOKUP(A2429,'[1]Ecart validé'!$A:$A,1,FALSE)),Z2429,"Ecart Validé")</f>
        <v>valid</v>
      </c>
      <c r="R2429" t="s">
        <v>30</v>
      </c>
      <c r="X2429"/>
      <c r="Y2429"/>
      <c r="Z2429" t="s">
        <v>31</v>
      </c>
    </row>
    <row r="2430" spans="1:26" x14ac:dyDescent="0.3">
      <c r="A2430" t="s">
        <v>3613</v>
      </c>
      <c r="B2430" t="s">
        <v>3157</v>
      </c>
      <c r="C2430">
        <v>43705</v>
      </c>
      <c r="D2430" t="str">
        <f>+VLOOKUP(C2430,Param!K:L,2,FALSE)</f>
        <v>ETABLISSEMENT REYNAUD</v>
      </c>
      <c r="E2430">
        <v>1130082408</v>
      </c>
      <c r="F2430" t="s">
        <v>28</v>
      </c>
      <c r="G2430" t="s">
        <v>29</v>
      </c>
      <c r="H2430" s="5">
        <v>29954.080000000002</v>
      </c>
      <c r="I2430" s="5">
        <v>29954.080300000001</v>
      </c>
      <c r="J2430" s="5">
        <v>-2.9999999969732E-4</v>
      </c>
      <c r="K2430" s="5">
        <v>29954.080000000002</v>
      </c>
      <c r="L2430" s="5">
        <v>0</v>
      </c>
      <c r="M2430" t="str">
        <f>IF(ISERROR(VLOOKUP(A2430,'[1]Ecart validé'!$A:$A,1,FALSE)),Z2430,"Ecart Validé")</f>
        <v>valid</v>
      </c>
      <c r="R2430" t="s">
        <v>30</v>
      </c>
      <c r="X2430"/>
      <c r="Y2430"/>
      <c r="Z2430" t="s">
        <v>31</v>
      </c>
    </row>
    <row r="2431" spans="1:26" x14ac:dyDescent="0.3">
      <c r="A2431" t="s">
        <v>3614</v>
      </c>
      <c r="B2431" t="s">
        <v>3157</v>
      </c>
      <c r="C2431">
        <v>43705</v>
      </c>
      <c r="D2431" t="str">
        <f>+VLOOKUP(C2431,Param!K:L,2,FALSE)</f>
        <v>ETABLISSEMENT REYNAUD</v>
      </c>
      <c r="E2431">
        <v>1130082408</v>
      </c>
      <c r="F2431" t="s">
        <v>33</v>
      </c>
      <c r="G2431" t="s">
        <v>29</v>
      </c>
      <c r="H2431" s="5">
        <v>3042.67</v>
      </c>
      <c r="I2431" s="5">
        <v>3042.6687000000002</v>
      </c>
      <c r="J2431" s="5">
        <v>1.29999999990104E-3</v>
      </c>
      <c r="K2431" s="5">
        <v>3042.67</v>
      </c>
      <c r="L2431" s="5">
        <v>0</v>
      </c>
      <c r="M2431" t="str">
        <f>IF(ISERROR(VLOOKUP(A2431,'[1]Ecart validé'!$A:$A,1,FALSE)),Z2431,"Ecart Validé")</f>
        <v>valid</v>
      </c>
      <c r="R2431" t="s">
        <v>30</v>
      </c>
      <c r="X2431"/>
      <c r="Y2431"/>
      <c r="Z2431" t="s">
        <v>31</v>
      </c>
    </row>
    <row r="2432" spans="1:26" x14ac:dyDescent="0.3">
      <c r="A2432" t="s">
        <v>3615</v>
      </c>
      <c r="B2432" t="s">
        <v>3157</v>
      </c>
      <c r="C2432">
        <v>43705</v>
      </c>
      <c r="D2432" t="str">
        <f>+VLOOKUP(C2432,Param!K:L,2,FALSE)</f>
        <v>ETABLISSEMENT REYNAUD</v>
      </c>
      <c r="E2432">
        <v>1130082408</v>
      </c>
      <c r="F2432" t="s">
        <v>35</v>
      </c>
      <c r="G2432" t="s">
        <v>29</v>
      </c>
      <c r="H2432" s="5">
        <v>21581.15</v>
      </c>
      <c r="I2432" s="5">
        <v>21581.148300000001</v>
      </c>
      <c r="J2432" s="5">
        <v>1.70000000071013E-3</v>
      </c>
      <c r="K2432" s="5">
        <v>21581.15</v>
      </c>
      <c r="L2432" s="5">
        <v>0</v>
      </c>
      <c r="M2432" t="str">
        <f>IF(ISERROR(VLOOKUP(A2432,'[1]Ecart validé'!$A:$A,1,FALSE)),Z2432,"Ecart Validé")</f>
        <v>valid</v>
      </c>
      <c r="R2432" t="s">
        <v>30</v>
      </c>
      <c r="X2432"/>
      <c r="Y2432"/>
      <c r="Z2432" t="s">
        <v>31</v>
      </c>
    </row>
    <row r="2433" spans="1:26" x14ac:dyDescent="0.3">
      <c r="A2433" t="s">
        <v>3616</v>
      </c>
      <c r="B2433" t="s">
        <v>3157</v>
      </c>
      <c r="C2433">
        <v>43705</v>
      </c>
      <c r="D2433" t="str">
        <f>+VLOOKUP(C2433,Param!K:L,2,FALSE)</f>
        <v>ETABLISSEMENT REYNAUD</v>
      </c>
      <c r="E2433">
        <v>1130082408</v>
      </c>
      <c r="F2433" t="s">
        <v>37</v>
      </c>
      <c r="G2433" t="s">
        <v>29</v>
      </c>
      <c r="H2433" s="5">
        <v>6674.94</v>
      </c>
      <c r="I2433" s="5">
        <v>6674.9414999999999</v>
      </c>
      <c r="J2433" s="5">
        <v>-1.50000000030559E-3</v>
      </c>
      <c r="K2433" s="5">
        <v>6674.94</v>
      </c>
      <c r="L2433" s="5">
        <v>0</v>
      </c>
      <c r="M2433" t="str">
        <f>IF(ISERROR(VLOOKUP(A2433,'[1]Ecart validé'!$A:$A,1,FALSE)),Z2433,"Ecart Validé")</f>
        <v>valid</v>
      </c>
      <c r="R2433" t="s">
        <v>30</v>
      </c>
      <c r="X2433"/>
      <c r="Y2433"/>
      <c r="Z2433" t="s">
        <v>31</v>
      </c>
    </row>
    <row r="2434" spans="1:26" x14ac:dyDescent="0.3">
      <c r="A2434" t="s">
        <v>3617</v>
      </c>
      <c r="B2434" t="s">
        <v>3157</v>
      </c>
      <c r="C2434">
        <v>43711</v>
      </c>
      <c r="D2434" t="str">
        <f>+VLOOKUP(C2434,Param!K:L,2,FALSE)</f>
        <v>SOPREMA ENTREPRISES</v>
      </c>
      <c r="E2434">
        <v>27280011</v>
      </c>
      <c r="F2434" t="s">
        <v>33</v>
      </c>
      <c r="G2434" t="s">
        <v>29</v>
      </c>
      <c r="H2434" s="5">
        <v>1173.1199999999999</v>
      </c>
      <c r="I2434" s="5">
        <v>1173.1257000000001</v>
      </c>
      <c r="J2434" s="5">
        <v>-5.70000000016079E-3</v>
      </c>
      <c r="K2434" s="5">
        <v>1173.1199999999999</v>
      </c>
      <c r="L2434" s="5">
        <v>0</v>
      </c>
      <c r="M2434" t="str">
        <f>IF(ISERROR(VLOOKUP(A2434,'[1]Ecart validé'!$A:$A,1,FALSE)),Z2434,"Ecart Validé")</f>
        <v>valid</v>
      </c>
      <c r="R2434" t="s">
        <v>30</v>
      </c>
      <c r="X2434"/>
      <c r="Y2434"/>
      <c r="Z2434" t="s">
        <v>31</v>
      </c>
    </row>
    <row r="2435" spans="1:26" x14ac:dyDescent="0.3">
      <c r="A2435" t="s">
        <v>3618</v>
      </c>
      <c r="B2435" t="s">
        <v>3157</v>
      </c>
      <c r="C2435">
        <v>43711</v>
      </c>
      <c r="D2435" t="str">
        <f>+VLOOKUP(C2435,Param!K:L,2,FALSE)</f>
        <v>SOPREMA ENTREPRISES</v>
      </c>
      <c r="E2435">
        <v>27280011</v>
      </c>
      <c r="F2435" t="s">
        <v>35</v>
      </c>
      <c r="G2435" t="s">
        <v>29</v>
      </c>
      <c r="H2435" s="5">
        <v>852.84</v>
      </c>
      <c r="I2435" s="5">
        <v>852.84900000000005</v>
      </c>
      <c r="J2435" s="5">
        <v>-9.0000000000145502E-3</v>
      </c>
      <c r="K2435" s="5">
        <v>852.84</v>
      </c>
      <c r="L2435" s="5">
        <v>0</v>
      </c>
      <c r="M2435" t="str">
        <f>IF(ISERROR(VLOOKUP(A2435,'[1]Ecart validé'!$A:$A,1,FALSE)),Z2435,"Ecart Validé")</f>
        <v>valid</v>
      </c>
      <c r="R2435" t="s">
        <v>30</v>
      </c>
      <c r="X2435"/>
      <c r="Y2435"/>
      <c r="Z2435" t="s">
        <v>31</v>
      </c>
    </row>
    <row r="2436" spans="1:26" x14ac:dyDescent="0.3">
      <c r="A2436" t="s">
        <v>3619</v>
      </c>
      <c r="B2436" t="s">
        <v>3157</v>
      </c>
      <c r="C2436">
        <v>43711</v>
      </c>
      <c r="D2436" t="str">
        <f>+VLOOKUP(C2436,Param!K:L,2,FALSE)</f>
        <v>SOPREMA ENTREPRISES</v>
      </c>
      <c r="E2436">
        <v>27280011</v>
      </c>
      <c r="F2436" t="s">
        <v>37</v>
      </c>
      <c r="G2436" t="s">
        <v>29</v>
      </c>
      <c r="H2436" s="5">
        <v>3981.51</v>
      </c>
      <c r="I2436" s="5">
        <v>3981.4958999999999</v>
      </c>
      <c r="J2436" s="5">
        <v>1.41000000003259E-2</v>
      </c>
      <c r="K2436" s="5">
        <v>3981.51</v>
      </c>
      <c r="L2436" s="5">
        <v>0</v>
      </c>
      <c r="M2436" t="str">
        <f>IF(ISERROR(VLOOKUP(A2436,'[1]Ecart validé'!$A:$A,1,FALSE)),Z2436,"Ecart Validé")</f>
        <v>valid</v>
      </c>
      <c r="R2436" t="s">
        <v>30</v>
      </c>
      <c r="X2436"/>
      <c r="Y2436"/>
      <c r="Z2436" t="s">
        <v>31</v>
      </c>
    </row>
    <row r="2437" spans="1:26" x14ac:dyDescent="0.3">
      <c r="A2437" t="s">
        <v>3620</v>
      </c>
      <c r="B2437" t="s">
        <v>3157</v>
      </c>
      <c r="C2437">
        <v>43754</v>
      </c>
      <c r="D2437" t="str">
        <f>+VLOOKUP(C2437,Param!K:L,2,FALSE)</f>
        <v>REXEL FRANCE</v>
      </c>
      <c r="E2437">
        <v>26076055</v>
      </c>
      <c r="F2437" t="s">
        <v>28</v>
      </c>
      <c r="G2437" t="s">
        <v>29</v>
      </c>
      <c r="H2437" s="5">
        <v>49436.61</v>
      </c>
      <c r="I2437" s="5">
        <v>49436.609700000001</v>
      </c>
      <c r="J2437" s="5">
        <v>2.9999999969732E-4</v>
      </c>
      <c r="K2437" s="5">
        <v>49436.61</v>
      </c>
      <c r="L2437" s="5">
        <v>0</v>
      </c>
      <c r="M2437" t="str">
        <f>IF(ISERROR(VLOOKUP(A2437,'[1]Ecart validé'!$A:$A,1,FALSE)),Z2437,"Ecart Validé")</f>
        <v>valid</v>
      </c>
      <c r="R2437" t="s">
        <v>30</v>
      </c>
      <c r="X2437"/>
      <c r="Y2437"/>
      <c r="Z2437" t="s">
        <v>31</v>
      </c>
    </row>
    <row r="2438" spans="1:26" x14ac:dyDescent="0.3">
      <c r="A2438" t="s">
        <v>3621</v>
      </c>
      <c r="B2438" t="s">
        <v>3157</v>
      </c>
      <c r="C2438">
        <v>43754</v>
      </c>
      <c r="D2438" t="str">
        <f>+VLOOKUP(C2438,Param!K:L,2,FALSE)</f>
        <v>REXEL FRANCE</v>
      </c>
      <c r="E2438">
        <v>26076055</v>
      </c>
      <c r="F2438" t="s">
        <v>33</v>
      </c>
      <c r="G2438" t="s">
        <v>29</v>
      </c>
      <c r="H2438" s="5">
        <v>14304.67</v>
      </c>
      <c r="I2438" s="5">
        <v>14304.675800000001</v>
      </c>
      <c r="J2438" s="5">
        <v>-5.8000000008178098E-3</v>
      </c>
      <c r="K2438" s="5">
        <v>14304.67</v>
      </c>
      <c r="L2438" s="5">
        <v>0</v>
      </c>
      <c r="M2438" t="str">
        <f>IF(ISERROR(VLOOKUP(A2438,'[1]Ecart validé'!$A:$A,1,FALSE)),Z2438,"Ecart Validé")</f>
        <v>valid</v>
      </c>
      <c r="R2438" t="s">
        <v>30</v>
      </c>
      <c r="X2438"/>
      <c r="Y2438"/>
      <c r="Z2438" t="s">
        <v>31</v>
      </c>
    </row>
    <row r="2439" spans="1:26" x14ac:dyDescent="0.3">
      <c r="A2439" t="s">
        <v>3622</v>
      </c>
      <c r="B2439" t="s">
        <v>3157</v>
      </c>
      <c r="C2439">
        <v>43754</v>
      </c>
      <c r="D2439" t="str">
        <f>+VLOOKUP(C2439,Param!K:L,2,FALSE)</f>
        <v>REXEL FRANCE</v>
      </c>
      <c r="E2439">
        <v>26076055</v>
      </c>
      <c r="F2439" t="s">
        <v>35</v>
      </c>
      <c r="G2439" t="s">
        <v>29</v>
      </c>
      <c r="H2439" s="5">
        <v>40726.839999999997</v>
      </c>
      <c r="I2439" s="5">
        <v>40726.837200000002</v>
      </c>
      <c r="J2439" s="5">
        <v>2.8000000020256201E-3</v>
      </c>
      <c r="K2439" s="5">
        <v>40726.839999999997</v>
      </c>
      <c r="L2439" s="5">
        <v>0</v>
      </c>
      <c r="M2439" t="str">
        <f>IF(ISERROR(VLOOKUP(A2439,'[1]Ecart validé'!$A:$A,1,FALSE)),Z2439,"Ecart Validé")</f>
        <v>valid</v>
      </c>
      <c r="R2439" t="s">
        <v>30</v>
      </c>
      <c r="X2439"/>
      <c r="Y2439"/>
      <c r="Z2439" t="s">
        <v>31</v>
      </c>
    </row>
    <row r="2440" spans="1:26" x14ac:dyDescent="0.3">
      <c r="A2440" t="s">
        <v>3623</v>
      </c>
      <c r="B2440" t="s">
        <v>3157</v>
      </c>
      <c r="C2440">
        <v>43754</v>
      </c>
      <c r="D2440" t="str">
        <f>+VLOOKUP(C2440,Param!K:L,2,FALSE)</f>
        <v>REXEL FRANCE</v>
      </c>
      <c r="E2440">
        <v>26076055</v>
      </c>
      <c r="F2440" t="s">
        <v>37</v>
      </c>
      <c r="G2440" t="s">
        <v>29</v>
      </c>
      <c r="H2440" s="5">
        <v>36808.19</v>
      </c>
      <c r="I2440" s="5">
        <v>36808.195500000002</v>
      </c>
      <c r="J2440" s="5">
        <v>-5.4999999993015003E-3</v>
      </c>
      <c r="K2440" s="5">
        <v>36808.19</v>
      </c>
      <c r="L2440" s="5">
        <v>0</v>
      </c>
      <c r="M2440" t="str">
        <f>IF(ISERROR(VLOOKUP(A2440,'[1]Ecart validé'!$A:$A,1,FALSE)),Z2440,"Ecart Validé")</f>
        <v>valid</v>
      </c>
      <c r="R2440" t="s">
        <v>30</v>
      </c>
      <c r="X2440"/>
      <c r="Y2440"/>
      <c r="Z2440" t="s">
        <v>31</v>
      </c>
    </row>
    <row r="2441" spans="1:26" x14ac:dyDescent="0.3">
      <c r="A2441" t="s">
        <v>3624</v>
      </c>
      <c r="B2441" t="s">
        <v>3157</v>
      </c>
      <c r="C2441">
        <v>43797</v>
      </c>
      <c r="D2441" t="str">
        <f>+VLOOKUP(C2441,Param!K:L,2,FALSE)</f>
        <v>AIMO ARCHITECTURE INTERIEURE</v>
      </c>
      <c r="E2441">
        <v>2120721968</v>
      </c>
      <c r="F2441" t="s">
        <v>28</v>
      </c>
      <c r="G2441" t="s">
        <v>29</v>
      </c>
      <c r="H2441" s="5">
        <v>297</v>
      </c>
      <c r="I2441" s="5">
        <v>297</v>
      </c>
      <c r="J2441" s="5">
        <v>0</v>
      </c>
      <c r="K2441" s="5">
        <v>297</v>
      </c>
      <c r="L2441" s="5">
        <v>0</v>
      </c>
      <c r="M2441" t="str">
        <f>IF(ISERROR(VLOOKUP(A2441,'[1]Ecart validé'!$A:$A,1,FALSE)),Z2441,"Ecart Validé")</f>
        <v>valid</v>
      </c>
      <c r="R2441" t="s">
        <v>30</v>
      </c>
      <c r="X2441"/>
      <c r="Y2441"/>
      <c r="Z2441" t="s">
        <v>31</v>
      </c>
    </row>
    <row r="2442" spans="1:26" x14ac:dyDescent="0.3">
      <c r="A2442" t="s">
        <v>3625</v>
      </c>
      <c r="B2442" t="s">
        <v>3157</v>
      </c>
      <c r="C2442">
        <v>43797</v>
      </c>
      <c r="D2442" t="str">
        <f>+VLOOKUP(C2442,Param!K:L,2,FALSE)</f>
        <v>AIMO ARCHITECTURE INTERIEURE</v>
      </c>
      <c r="E2442">
        <v>2120721968</v>
      </c>
      <c r="F2442" t="s">
        <v>33</v>
      </c>
      <c r="G2442" t="s">
        <v>29</v>
      </c>
      <c r="H2442" s="5">
        <v>631.95000000000005</v>
      </c>
      <c r="I2442" s="5">
        <v>631.95000000000005</v>
      </c>
      <c r="J2442" s="5">
        <v>0</v>
      </c>
      <c r="K2442" s="5">
        <v>631.95000000000005</v>
      </c>
      <c r="L2442" s="5">
        <v>0</v>
      </c>
      <c r="M2442" t="str">
        <f>IF(ISERROR(VLOOKUP(A2442,'[1]Ecart validé'!$A:$A,1,FALSE)),Z2442,"Ecart Validé")</f>
        <v>valid</v>
      </c>
      <c r="R2442" t="s">
        <v>30</v>
      </c>
      <c r="X2442"/>
      <c r="Y2442"/>
      <c r="Z2442" t="s">
        <v>31</v>
      </c>
    </row>
    <row r="2443" spans="1:26" x14ac:dyDescent="0.3">
      <c r="A2443" t="s">
        <v>3626</v>
      </c>
      <c r="B2443" t="s">
        <v>3157</v>
      </c>
      <c r="C2443">
        <v>43797</v>
      </c>
      <c r="D2443" t="str">
        <f>+VLOOKUP(C2443,Param!K:L,2,FALSE)</f>
        <v>AIMO ARCHITECTURE INTERIEURE</v>
      </c>
      <c r="E2443">
        <v>2120721968</v>
      </c>
      <c r="F2443" t="s">
        <v>35</v>
      </c>
      <c r="G2443" t="s">
        <v>29</v>
      </c>
      <c r="H2443" s="5">
        <v>557.1</v>
      </c>
      <c r="I2443" s="5">
        <v>557.1</v>
      </c>
      <c r="J2443" s="5">
        <v>0</v>
      </c>
      <c r="K2443" s="5">
        <v>557.1</v>
      </c>
      <c r="L2443" s="5">
        <v>0</v>
      </c>
      <c r="M2443" t="str">
        <f>IF(ISERROR(VLOOKUP(A2443,'[1]Ecart validé'!$A:$A,1,FALSE)),Z2443,"Ecart Validé")</f>
        <v>valid</v>
      </c>
      <c r="R2443" t="s">
        <v>30</v>
      </c>
      <c r="X2443"/>
      <c r="Y2443"/>
      <c r="Z2443" t="s">
        <v>31</v>
      </c>
    </row>
    <row r="2444" spans="1:26" x14ac:dyDescent="0.3">
      <c r="A2444" t="s">
        <v>3627</v>
      </c>
      <c r="B2444" t="s">
        <v>3157</v>
      </c>
      <c r="C2444">
        <v>43797</v>
      </c>
      <c r="D2444" t="str">
        <f>+VLOOKUP(C2444,Param!K:L,2,FALSE)</f>
        <v>AIMO ARCHITECTURE INTERIEURE</v>
      </c>
      <c r="E2444">
        <v>2120721968</v>
      </c>
      <c r="F2444" t="s">
        <v>37</v>
      </c>
      <c r="G2444" t="s">
        <v>29</v>
      </c>
      <c r="H2444" s="5">
        <v>3212.4</v>
      </c>
      <c r="I2444" s="5">
        <v>3212.4</v>
      </c>
      <c r="J2444" s="5">
        <v>0</v>
      </c>
      <c r="K2444" s="5">
        <v>3212.4</v>
      </c>
      <c r="L2444" s="5">
        <v>0</v>
      </c>
      <c r="M2444" t="str">
        <f>IF(ISERROR(VLOOKUP(A2444,'[1]Ecart validé'!$A:$A,1,FALSE)),Z2444,"Ecart Validé")</f>
        <v>valid</v>
      </c>
      <c r="R2444" t="s">
        <v>30</v>
      </c>
      <c r="X2444"/>
      <c r="Y2444"/>
      <c r="Z2444" t="s">
        <v>31</v>
      </c>
    </row>
    <row r="2445" spans="1:26" x14ac:dyDescent="0.3">
      <c r="A2445" t="s">
        <v>3628</v>
      </c>
      <c r="B2445" t="s">
        <v>3157</v>
      </c>
      <c r="C2445">
        <v>43802</v>
      </c>
      <c r="D2445" t="str">
        <f>+VLOOKUP(C2445,Param!K:L,2,FALSE)</f>
        <v>BACARDI MARTINI FRANCE</v>
      </c>
      <c r="E2445">
        <v>1553045</v>
      </c>
      <c r="F2445" t="s">
        <v>28</v>
      </c>
      <c r="G2445" t="s">
        <v>29</v>
      </c>
      <c r="H2445" s="5">
        <v>985.65</v>
      </c>
      <c r="I2445" s="5">
        <v>985.65160000000003</v>
      </c>
      <c r="J2445" s="5">
        <v>-1.6000000000531099E-3</v>
      </c>
      <c r="K2445" s="5">
        <v>985.65</v>
      </c>
      <c r="L2445" s="5">
        <v>0</v>
      </c>
      <c r="M2445" t="str">
        <f>IF(ISERROR(VLOOKUP(A2445,'[1]Ecart validé'!$A:$A,1,FALSE)),Z2445,"Ecart Validé")</f>
        <v>valid</v>
      </c>
      <c r="R2445" t="s">
        <v>30</v>
      </c>
      <c r="X2445"/>
      <c r="Y2445"/>
      <c r="Z2445" t="s">
        <v>31</v>
      </c>
    </row>
    <row r="2446" spans="1:26" x14ac:dyDescent="0.3">
      <c r="A2446" t="s">
        <v>3629</v>
      </c>
      <c r="B2446" t="s">
        <v>3157</v>
      </c>
      <c r="C2446">
        <v>43802</v>
      </c>
      <c r="D2446" t="str">
        <f>+VLOOKUP(C2446,Param!K:L,2,FALSE)</f>
        <v>BACARDI MARTINI FRANCE</v>
      </c>
      <c r="E2446">
        <v>1553045</v>
      </c>
      <c r="F2446" t="s">
        <v>33</v>
      </c>
      <c r="G2446" t="s">
        <v>29</v>
      </c>
      <c r="H2446" s="5">
        <v>125.23</v>
      </c>
      <c r="I2446" s="5">
        <v>125.2328</v>
      </c>
      <c r="J2446" s="5">
        <v>-2.79999999999347E-3</v>
      </c>
      <c r="K2446" s="5">
        <v>125.23</v>
      </c>
      <c r="L2446" s="5">
        <v>0</v>
      </c>
      <c r="M2446" t="str">
        <f>IF(ISERROR(VLOOKUP(A2446,'[1]Ecart validé'!$A:$A,1,FALSE)),Z2446,"Ecart Validé")</f>
        <v>valid</v>
      </c>
      <c r="R2446" t="s">
        <v>30</v>
      </c>
      <c r="X2446"/>
      <c r="Y2446"/>
      <c r="Z2446" t="s">
        <v>31</v>
      </c>
    </row>
    <row r="2447" spans="1:26" x14ac:dyDescent="0.3">
      <c r="A2447" t="s">
        <v>3630</v>
      </c>
      <c r="B2447" t="s">
        <v>3157</v>
      </c>
      <c r="C2447">
        <v>43802</v>
      </c>
      <c r="D2447" t="str">
        <f>+VLOOKUP(C2447,Param!K:L,2,FALSE)</f>
        <v>BACARDI MARTINI FRANCE</v>
      </c>
      <c r="E2447">
        <v>1553045</v>
      </c>
      <c r="F2447" t="s">
        <v>35</v>
      </c>
      <c r="G2447" t="s">
        <v>29</v>
      </c>
      <c r="H2447" s="5">
        <v>1076.97</v>
      </c>
      <c r="I2447" s="5">
        <v>1076.9656</v>
      </c>
      <c r="J2447" s="5">
        <v>4.4000000000323702E-3</v>
      </c>
      <c r="K2447" s="5">
        <v>1076.97</v>
      </c>
      <c r="L2447" s="5">
        <v>0</v>
      </c>
      <c r="M2447" t="str">
        <f>IF(ISERROR(VLOOKUP(A2447,'[1]Ecart validé'!$A:$A,1,FALSE)),Z2447,"Ecart Validé")</f>
        <v>valid</v>
      </c>
      <c r="R2447" t="s">
        <v>30</v>
      </c>
      <c r="X2447"/>
      <c r="Y2447"/>
      <c r="Z2447" t="s">
        <v>31</v>
      </c>
    </row>
    <row r="2448" spans="1:26" x14ac:dyDescent="0.3">
      <c r="A2448" t="s">
        <v>3631</v>
      </c>
      <c r="B2448" t="s">
        <v>3157</v>
      </c>
      <c r="C2448">
        <v>43802</v>
      </c>
      <c r="D2448" t="str">
        <f>+VLOOKUP(C2448,Param!K:L,2,FALSE)</f>
        <v>BACARDI MARTINI FRANCE</v>
      </c>
      <c r="E2448">
        <v>1553045</v>
      </c>
      <c r="F2448" t="s">
        <v>37</v>
      </c>
      <c r="G2448" t="s">
        <v>29</v>
      </c>
      <c r="H2448" s="5">
        <v>239.92</v>
      </c>
      <c r="I2448" s="5">
        <v>239.91679999999999</v>
      </c>
      <c r="J2448" s="5">
        <v>3.19999999999254E-3</v>
      </c>
      <c r="K2448" s="5">
        <v>239.92</v>
      </c>
      <c r="L2448" s="5">
        <v>0</v>
      </c>
      <c r="M2448" t="str">
        <f>IF(ISERROR(VLOOKUP(A2448,'[1]Ecart validé'!$A:$A,1,FALSE)),Z2448,"Ecart Validé")</f>
        <v>valid</v>
      </c>
      <c r="R2448" t="s">
        <v>30</v>
      </c>
      <c r="X2448"/>
      <c r="Y2448"/>
      <c r="Z2448" t="s">
        <v>31</v>
      </c>
    </row>
    <row r="2449" spans="1:26" x14ac:dyDescent="0.3">
      <c r="A2449" t="s">
        <v>3632</v>
      </c>
      <c r="B2449" t="s">
        <v>3157</v>
      </c>
      <c r="C2449">
        <v>43802</v>
      </c>
      <c r="D2449" t="str">
        <f>+VLOOKUP(C2449,Param!K:L,2,FALSE)</f>
        <v>BACARDI MARTINI FRANCE</v>
      </c>
      <c r="E2449" t="s">
        <v>3633</v>
      </c>
      <c r="F2449" t="s">
        <v>51</v>
      </c>
      <c r="G2449" t="s">
        <v>29</v>
      </c>
      <c r="H2449" s="5">
        <v>15508.19</v>
      </c>
      <c r="I2449" s="5">
        <v>15508.1893</v>
      </c>
      <c r="J2449" s="5">
        <v>7.00000000506406E-4</v>
      </c>
      <c r="K2449" s="5">
        <v>15508.19</v>
      </c>
      <c r="L2449" s="5">
        <v>0</v>
      </c>
      <c r="M2449" t="str">
        <f>IF(ISERROR(VLOOKUP(A2449,'[1]Ecart validé'!$A:$A,1,FALSE)),Z2449,"Ecart Validé")</f>
        <v>valid</v>
      </c>
      <c r="R2449" t="s">
        <v>30</v>
      </c>
      <c r="X2449"/>
      <c r="Y2449"/>
      <c r="Z2449" t="s">
        <v>31</v>
      </c>
    </row>
    <row r="2450" spans="1:26" x14ac:dyDescent="0.3">
      <c r="A2450" t="s">
        <v>3634</v>
      </c>
      <c r="B2450" t="s">
        <v>3157</v>
      </c>
      <c r="C2450">
        <v>43802</v>
      </c>
      <c r="D2450" t="str">
        <f>+VLOOKUP(C2450,Param!K:L,2,FALSE)</f>
        <v>BACARDI MARTINI FRANCE</v>
      </c>
      <c r="E2450" t="s">
        <v>3635</v>
      </c>
      <c r="F2450" t="s">
        <v>51</v>
      </c>
      <c r="G2450" t="s">
        <v>29</v>
      </c>
      <c r="H2450" s="5">
        <v>5969.77</v>
      </c>
      <c r="I2450" s="5">
        <v>5969.7727000000004</v>
      </c>
      <c r="J2450" s="5">
        <v>-2.7000000000043599E-3</v>
      </c>
      <c r="K2450" s="5">
        <v>5969.7727000000004</v>
      </c>
      <c r="L2450" s="5">
        <v>-2.7000000000043599E-3</v>
      </c>
      <c r="M2450" t="str">
        <f>IF(ISERROR(VLOOKUP(A2450,'[1]Ecart validé'!$A:$A,1,FALSE)),Z2450,"Ecart Validé")</f>
        <v>valid</v>
      </c>
      <c r="R2450" t="s">
        <v>30</v>
      </c>
      <c r="X2450"/>
      <c r="Y2450"/>
      <c r="Z2450" t="s">
        <v>31</v>
      </c>
    </row>
    <row r="2451" spans="1:26" x14ac:dyDescent="0.3">
      <c r="A2451" t="s">
        <v>3636</v>
      </c>
      <c r="B2451" t="s">
        <v>3157</v>
      </c>
      <c r="C2451">
        <v>43828</v>
      </c>
      <c r="D2451" t="str">
        <f>+VLOOKUP(C2451,Param!K:L,2,FALSE)</f>
        <v>COLIN RHD</v>
      </c>
      <c r="E2451">
        <v>1181405424</v>
      </c>
      <c r="F2451" t="s">
        <v>28</v>
      </c>
      <c r="G2451" t="s">
        <v>29</v>
      </c>
      <c r="H2451" s="5">
        <v>3009.86</v>
      </c>
      <c r="I2451" s="5">
        <v>3009.8615</v>
      </c>
      <c r="J2451" s="5">
        <v>-1.49999999985084E-3</v>
      </c>
      <c r="K2451" s="5">
        <v>3009.86</v>
      </c>
      <c r="L2451" s="5">
        <v>0</v>
      </c>
      <c r="M2451" t="str">
        <f>IF(ISERROR(VLOOKUP(A2451,'[1]Ecart validé'!$A:$A,1,FALSE)),Z2451,"Ecart Validé")</f>
        <v>valid</v>
      </c>
      <c r="R2451" t="s">
        <v>30</v>
      </c>
      <c r="X2451"/>
      <c r="Y2451"/>
      <c r="Z2451" t="s">
        <v>31</v>
      </c>
    </row>
    <row r="2452" spans="1:26" x14ac:dyDescent="0.3">
      <c r="A2452" t="s">
        <v>3637</v>
      </c>
      <c r="B2452" t="s">
        <v>3157</v>
      </c>
      <c r="C2452">
        <v>43828</v>
      </c>
      <c r="D2452" t="str">
        <f>+VLOOKUP(C2452,Param!K:L,2,FALSE)</f>
        <v>COLIN RHD</v>
      </c>
      <c r="E2452">
        <v>1181405424</v>
      </c>
      <c r="F2452" t="s">
        <v>33</v>
      </c>
      <c r="G2452" t="s">
        <v>29</v>
      </c>
      <c r="H2452" s="5">
        <v>263.93</v>
      </c>
      <c r="I2452" s="5">
        <v>263.93049999999999</v>
      </c>
      <c r="J2452" s="5">
        <v>-4.9999999998817603E-4</v>
      </c>
      <c r="K2452" s="5">
        <v>263.93</v>
      </c>
      <c r="L2452" s="5">
        <v>0</v>
      </c>
      <c r="M2452" t="str">
        <f>IF(ISERROR(VLOOKUP(A2452,'[1]Ecart validé'!$A:$A,1,FALSE)),Z2452,"Ecart Validé")</f>
        <v>valid</v>
      </c>
      <c r="R2452" t="s">
        <v>30</v>
      </c>
      <c r="X2452"/>
      <c r="Y2452"/>
      <c r="Z2452" t="s">
        <v>31</v>
      </c>
    </row>
    <row r="2453" spans="1:26" x14ac:dyDescent="0.3">
      <c r="A2453" t="s">
        <v>3638</v>
      </c>
      <c r="B2453" t="s">
        <v>3157</v>
      </c>
      <c r="C2453">
        <v>43828</v>
      </c>
      <c r="D2453" t="str">
        <f>+VLOOKUP(C2453,Param!K:L,2,FALSE)</f>
        <v>COLIN RHD</v>
      </c>
      <c r="E2453">
        <v>1181405424</v>
      </c>
      <c r="F2453" t="s">
        <v>35</v>
      </c>
      <c r="G2453" t="s">
        <v>29</v>
      </c>
      <c r="H2453" s="5">
        <v>2011.47</v>
      </c>
      <c r="I2453" s="5">
        <v>2011.4690000000001</v>
      </c>
      <c r="J2453" s="5">
        <v>9.9999999997635292E-4</v>
      </c>
      <c r="K2453" s="5">
        <v>2011.47</v>
      </c>
      <c r="L2453" s="5">
        <v>0</v>
      </c>
      <c r="M2453" t="str">
        <f>IF(ISERROR(VLOOKUP(A2453,'[1]Ecart validé'!$A:$A,1,FALSE)),Z2453,"Ecart Validé")</f>
        <v>valid</v>
      </c>
      <c r="R2453" t="s">
        <v>30</v>
      </c>
      <c r="X2453"/>
      <c r="Y2453"/>
      <c r="Z2453" t="s">
        <v>31</v>
      </c>
    </row>
    <row r="2454" spans="1:26" x14ac:dyDescent="0.3">
      <c r="A2454" t="s">
        <v>3639</v>
      </c>
      <c r="B2454" t="s">
        <v>3157</v>
      </c>
      <c r="C2454">
        <v>43828</v>
      </c>
      <c r="D2454" t="str">
        <f>+VLOOKUP(C2454,Param!K:L,2,FALSE)</f>
        <v>COLIN RHD</v>
      </c>
      <c r="E2454">
        <v>1181405424</v>
      </c>
      <c r="F2454" t="s">
        <v>37</v>
      </c>
      <c r="G2454" t="s">
        <v>29</v>
      </c>
      <c r="H2454" s="5">
        <v>914.55</v>
      </c>
      <c r="I2454" s="5">
        <v>914.55</v>
      </c>
      <c r="J2454" s="5">
        <v>0</v>
      </c>
      <c r="K2454" s="5">
        <v>914.55</v>
      </c>
      <c r="L2454" s="5">
        <v>0</v>
      </c>
      <c r="M2454" t="str">
        <f>IF(ISERROR(VLOOKUP(A2454,'[1]Ecart validé'!$A:$A,1,FALSE)),Z2454,"Ecart Validé")</f>
        <v>valid</v>
      </c>
      <c r="R2454" t="s">
        <v>30</v>
      </c>
      <c r="X2454"/>
      <c r="Y2454"/>
      <c r="Z2454" t="s">
        <v>31</v>
      </c>
    </row>
    <row r="2455" spans="1:26" x14ac:dyDescent="0.3">
      <c r="A2455" t="s">
        <v>3640</v>
      </c>
      <c r="B2455" t="s">
        <v>3157</v>
      </c>
      <c r="C2455">
        <v>43961</v>
      </c>
      <c r="D2455" t="str">
        <f>+VLOOKUP(C2455,Param!K:L,2,FALSE)</f>
        <v>LOOMIS FRANCE</v>
      </c>
      <c r="E2455">
        <v>28238004</v>
      </c>
      <c r="F2455" t="s">
        <v>28</v>
      </c>
      <c r="G2455" t="s">
        <v>29</v>
      </c>
      <c r="H2455" s="5">
        <v>5576.91</v>
      </c>
      <c r="I2455" s="5">
        <v>5576.9075999999995</v>
      </c>
      <c r="J2455" s="5">
        <v>2.4000000003070402E-3</v>
      </c>
      <c r="K2455" s="5">
        <v>5576.91</v>
      </c>
      <c r="L2455" s="5">
        <v>0</v>
      </c>
      <c r="M2455" t="str">
        <f>IF(ISERROR(VLOOKUP(A2455,'[1]Ecart validé'!$A:$A,1,FALSE)),Z2455,"Ecart Validé")</f>
        <v>valid</v>
      </c>
      <c r="R2455" t="s">
        <v>30</v>
      </c>
      <c r="X2455"/>
      <c r="Y2455"/>
      <c r="Z2455" t="s">
        <v>31</v>
      </c>
    </row>
    <row r="2456" spans="1:26" x14ac:dyDescent="0.3">
      <c r="A2456" t="s">
        <v>3641</v>
      </c>
      <c r="B2456" t="s">
        <v>3157</v>
      </c>
      <c r="C2456">
        <v>43961</v>
      </c>
      <c r="D2456" t="str">
        <f>+VLOOKUP(C2456,Param!K:L,2,FALSE)</f>
        <v>LOOMIS FRANCE</v>
      </c>
      <c r="E2456">
        <v>28238004</v>
      </c>
      <c r="F2456" t="s">
        <v>33</v>
      </c>
      <c r="G2456" t="s">
        <v>29</v>
      </c>
      <c r="H2456" s="5">
        <v>1756.17</v>
      </c>
      <c r="I2456" s="5">
        <v>1756.1713999999999</v>
      </c>
      <c r="J2456" s="5">
        <v>-1.3999999998759399E-3</v>
      </c>
      <c r="K2456" s="5">
        <v>1756.17</v>
      </c>
      <c r="L2456" s="5">
        <v>0</v>
      </c>
      <c r="M2456" t="str">
        <f>IF(ISERROR(VLOOKUP(A2456,'[1]Ecart validé'!$A:$A,1,FALSE)),Z2456,"Ecart Validé")</f>
        <v>valid</v>
      </c>
      <c r="R2456" t="s">
        <v>30</v>
      </c>
      <c r="X2456"/>
      <c r="Y2456"/>
      <c r="Z2456" t="s">
        <v>31</v>
      </c>
    </row>
    <row r="2457" spans="1:26" x14ac:dyDescent="0.3">
      <c r="A2457" t="s">
        <v>3642</v>
      </c>
      <c r="B2457" t="s">
        <v>3157</v>
      </c>
      <c r="C2457">
        <v>43961</v>
      </c>
      <c r="D2457" t="str">
        <f>+VLOOKUP(C2457,Param!K:L,2,FALSE)</f>
        <v>LOOMIS FRANCE</v>
      </c>
      <c r="E2457">
        <v>28238004</v>
      </c>
      <c r="F2457" t="s">
        <v>37</v>
      </c>
      <c r="G2457" t="s">
        <v>29</v>
      </c>
      <c r="H2457" s="5">
        <v>3404.42</v>
      </c>
      <c r="I2457" s="5">
        <v>3404.4180000000001</v>
      </c>
      <c r="J2457" s="5">
        <v>1.9999999999527002E-3</v>
      </c>
      <c r="K2457" s="5">
        <v>3404.42</v>
      </c>
      <c r="L2457" s="5">
        <v>0</v>
      </c>
      <c r="M2457" t="str">
        <f>IF(ISERROR(VLOOKUP(A2457,'[1]Ecart validé'!$A:$A,1,FALSE)),Z2457,"Ecart Validé")</f>
        <v>valid</v>
      </c>
      <c r="R2457" t="s">
        <v>30</v>
      </c>
      <c r="X2457"/>
      <c r="Y2457"/>
      <c r="Z2457" t="s">
        <v>31</v>
      </c>
    </row>
    <row r="2458" spans="1:26" x14ac:dyDescent="0.3">
      <c r="A2458" t="s">
        <v>3643</v>
      </c>
      <c r="B2458" t="s">
        <v>3157</v>
      </c>
      <c r="C2458">
        <v>43973</v>
      </c>
      <c r="D2458" t="str">
        <f>+VLOOKUP(C2458,Param!K:L,2,FALSE)</f>
        <v>DELTA SECURITY SOLUTIONS</v>
      </c>
      <c r="E2458">
        <v>2184405583</v>
      </c>
      <c r="F2458" t="s">
        <v>28</v>
      </c>
      <c r="G2458" t="s">
        <v>29</v>
      </c>
      <c r="H2458" s="5">
        <v>2206.14</v>
      </c>
      <c r="I2458" s="5">
        <v>2206.1379999999999</v>
      </c>
      <c r="J2458" s="5">
        <v>1.9999999999527002E-3</v>
      </c>
      <c r="K2458" s="5">
        <v>2206.14</v>
      </c>
      <c r="L2458" s="5">
        <v>0</v>
      </c>
      <c r="M2458" t="str">
        <f>IF(ISERROR(VLOOKUP(A2458,'[1]Ecart validé'!$A:$A,1,FALSE)),Z2458,"Ecart Validé")</f>
        <v>valid</v>
      </c>
      <c r="R2458" t="s">
        <v>30</v>
      </c>
      <c r="X2458"/>
      <c r="Y2458"/>
      <c r="Z2458" t="s">
        <v>31</v>
      </c>
    </row>
    <row r="2459" spans="1:26" x14ac:dyDescent="0.3">
      <c r="A2459" t="s">
        <v>3644</v>
      </c>
      <c r="B2459" t="s">
        <v>3157</v>
      </c>
      <c r="C2459">
        <v>43973</v>
      </c>
      <c r="D2459" t="str">
        <f>+VLOOKUP(C2459,Param!K:L,2,FALSE)</f>
        <v>DELTA SECURITY SOLUTIONS</v>
      </c>
      <c r="E2459">
        <v>2184405583</v>
      </c>
      <c r="F2459" t="s">
        <v>33</v>
      </c>
      <c r="G2459" t="s">
        <v>29</v>
      </c>
      <c r="H2459" s="5">
        <v>4122.92</v>
      </c>
      <c r="I2459" s="5">
        <v>4122.9155000000001</v>
      </c>
      <c r="J2459" s="5">
        <v>4.5000000000072699E-3</v>
      </c>
      <c r="K2459" s="5">
        <v>4122.92</v>
      </c>
      <c r="L2459" s="5">
        <v>0</v>
      </c>
      <c r="M2459" t="str">
        <f>IF(ISERROR(VLOOKUP(A2459,'[1]Ecart validé'!$A:$A,1,FALSE)),Z2459,"Ecart Validé")</f>
        <v>valid</v>
      </c>
      <c r="R2459" t="s">
        <v>30</v>
      </c>
      <c r="X2459"/>
      <c r="Y2459"/>
      <c r="Z2459" t="s">
        <v>31</v>
      </c>
    </row>
    <row r="2460" spans="1:26" x14ac:dyDescent="0.3">
      <c r="A2460" t="s">
        <v>3645</v>
      </c>
      <c r="B2460" t="s">
        <v>3157</v>
      </c>
      <c r="C2460">
        <v>43973</v>
      </c>
      <c r="D2460" t="str">
        <f>+VLOOKUP(C2460,Param!K:L,2,FALSE)</f>
        <v>DELTA SECURITY SOLUTIONS</v>
      </c>
      <c r="E2460">
        <v>2184405583</v>
      </c>
      <c r="F2460" t="s">
        <v>35</v>
      </c>
      <c r="G2460" t="s">
        <v>29</v>
      </c>
      <c r="H2460" s="5">
        <v>5151.8</v>
      </c>
      <c r="I2460" s="5">
        <v>5151.8</v>
      </c>
      <c r="J2460" s="5">
        <v>0</v>
      </c>
      <c r="K2460" s="5">
        <v>5151.8</v>
      </c>
      <c r="L2460" s="5">
        <v>0</v>
      </c>
      <c r="M2460" t="str">
        <f>IF(ISERROR(VLOOKUP(A2460,'[1]Ecart validé'!$A:$A,1,FALSE)),Z2460,"Ecart Validé")</f>
        <v>valid</v>
      </c>
      <c r="R2460" t="s">
        <v>30</v>
      </c>
      <c r="X2460"/>
      <c r="Y2460"/>
      <c r="Z2460" t="s">
        <v>31</v>
      </c>
    </row>
    <row r="2461" spans="1:26" x14ac:dyDescent="0.3">
      <c r="A2461" t="s">
        <v>3646</v>
      </c>
      <c r="B2461" t="s">
        <v>3157</v>
      </c>
      <c r="C2461">
        <v>43973</v>
      </c>
      <c r="D2461" t="str">
        <f>+VLOOKUP(C2461,Param!K:L,2,FALSE)</f>
        <v>DELTA SECURITY SOLUTIONS</v>
      </c>
      <c r="E2461">
        <v>2184405583</v>
      </c>
      <c r="F2461" t="s">
        <v>37</v>
      </c>
      <c r="G2461" t="s">
        <v>29</v>
      </c>
      <c r="H2461" s="5">
        <v>6649.03</v>
      </c>
      <c r="I2461" s="5">
        <v>6649.0339999999997</v>
      </c>
      <c r="J2461" s="5">
        <v>-3.9999999999054099E-3</v>
      </c>
      <c r="K2461" s="5">
        <v>6649.03</v>
      </c>
      <c r="L2461" s="5">
        <v>0</v>
      </c>
      <c r="M2461" t="str">
        <f>IF(ISERROR(VLOOKUP(A2461,'[1]Ecart validé'!$A:$A,1,FALSE)),Z2461,"Ecart Validé")</f>
        <v>valid</v>
      </c>
      <c r="R2461" t="s">
        <v>30</v>
      </c>
      <c r="X2461"/>
      <c r="Y2461"/>
      <c r="Z2461" t="s">
        <v>31</v>
      </c>
    </row>
    <row r="2462" spans="1:26" x14ac:dyDescent="0.3">
      <c r="A2462" t="s">
        <v>3647</v>
      </c>
      <c r="B2462" t="s">
        <v>3157</v>
      </c>
      <c r="C2462">
        <v>44232</v>
      </c>
      <c r="D2462" t="str">
        <f>+VLOOKUP(C2462,Param!K:L,2,FALSE)</f>
        <v>MEIKO FRANCE SAS</v>
      </c>
      <c r="E2462">
        <v>28315030</v>
      </c>
      <c r="F2462" t="s">
        <v>28</v>
      </c>
      <c r="G2462" t="s">
        <v>29</v>
      </c>
      <c r="H2462" s="5">
        <v>6348.72</v>
      </c>
      <c r="I2462" s="5">
        <v>6348.7155000000002</v>
      </c>
      <c r="J2462" s="5">
        <v>4.5000000000072699E-3</v>
      </c>
      <c r="K2462" s="5">
        <v>6348.72</v>
      </c>
      <c r="L2462" s="5">
        <v>0</v>
      </c>
      <c r="M2462" t="str">
        <f>IF(ISERROR(VLOOKUP(A2462,'[1]Ecart validé'!$A:$A,1,FALSE)),Z2462,"Ecart Validé")</f>
        <v>valid</v>
      </c>
      <c r="R2462" t="s">
        <v>30</v>
      </c>
      <c r="X2462"/>
      <c r="Y2462"/>
      <c r="Z2462" t="s">
        <v>31</v>
      </c>
    </row>
    <row r="2463" spans="1:26" x14ac:dyDescent="0.3">
      <c r="A2463" t="s">
        <v>3648</v>
      </c>
      <c r="B2463" t="s">
        <v>3157</v>
      </c>
      <c r="C2463">
        <v>44232</v>
      </c>
      <c r="D2463" t="str">
        <f>+VLOOKUP(C2463,Param!K:L,2,FALSE)</f>
        <v>MEIKO FRANCE SAS</v>
      </c>
      <c r="E2463">
        <v>28315030</v>
      </c>
      <c r="F2463" t="s">
        <v>33</v>
      </c>
      <c r="G2463" t="s">
        <v>29</v>
      </c>
      <c r="H2463" s="5">
        <v>6396.09</v>
      </c>
      <c r="I2463" s="5">
        <v>6396.0875999999998</v>
      </c>
      <c r="J2463" s="5">
        <v>2.4000000003070402E-3</v>
      </c>
      <c r="K2463" s="5">
        <v>6396.09</v>
      </c>
      <c r="L2463" s="5">
        <v>0</v>
      </c>
      <c r="M2463" t="str">
        <f>IF(ISERROR(VLOOKUP(A2463,'[1]Ecart validé'!$A:$A,1,FALSE)),Z2463,"Ecart Validé")</f>
        <v>valid</v>
      </c>
      <c r="R2463" t="s">
        <v>30</v>
      </c>
      <c r="X2463"/>
      <c r="Y2463"/>
      <c r="Z2463" t="s">
        <v>31</v>
      </c>
    </row>
    <row r="2464" spans="1:26" x14ac:dyDescent="0.3">
      <c r="A2464" t="s">
        <v>3649</v>
      </c>
      <c r="B2464" t="s">
        <v>3157</v>
      </c>
      <c r="C2464">
        <v>44232</v>
      </c>
      <c r="D2464" t="str">
        <f>+VLOOKUP(C2464,Param!K:L,2,FALSE)</f>
        <v>MEIKO FRANCE SAS</v>
      </c>
      <c r="E2464">
        <v>28315030</v>
      </c>
      <c r="F2464" t="s">
        <v>37</v>
      </c>
      <c r="G2464" t="s">
        <v>29</v>
      </c>
      <c r="H2464" s="5">
        <v>5290.77</v>
      </c>
      <c r="I2464" s="5">
        <v>5290.7687999999998</v>
      </c>
      <c r="J2464" s="5">
        <v>1.2000000006082701E-3</v>
      </c>
      <c r="K2464" s="5">
        <v>5290.77</v>
      </c>
      <c r="L2464" s="5">
        <v>0</v>
      </c>
      <c r="M2464" t="str">
        <f>IF(ISERROR(VLOOKUP(A2464,'[1]Ecart validé'!$A:$A,1,FALSE)),Z2464,"Ecart Validé")</f>
        <v>valid</v>
      </c>
      <c r="R2464" t="s">
        <v>30</v>
      </c>
      <c r="X2464"/>
      <c r="Y2464"/>
      <c r="Z2464" t="s">
        <v>31</v>
      </c>
    </row>
    <row r="2465" spans="1:26" x14ac:dyDescent="0.3">
      <c r="A2465" t="s">
        <v>3650</v>
      </c>
      <c r="B2465" t="s">
        <v>3157</v>
      </c>
      <c r="C2465">
        <v>44236</v>
      </c>
      <c r="D2465" t="str">
        <f>+VLOOKUP(C2465,Param!K:L,2,FALSE)</f>
        <v>TOTAL RAFFINAGE MARKETING</v>
      </c>
      <c r="E2465" t="s">
        <v>3651</v>
      </c>
      <c r="F2465" t="s">
        <v>51</v>
      </c>
      <c r="G2465" t="s">
        <v>29</v>
      </c>
      <c r="H2465" s="5">
        <v>2704.3132000000001</v>
      </c>
      <c r="I2465" s="5">
        <v>2704.3134</v>
      </c>
      <c r="J2465" s="5">
        <v>-1.99999999949795E-4</v>
      </c>
      <c r="K2465" s="5">
        <v>2704.3132000000001</v>
      </c>
      <c r="L2465" s="5">
        <v>0</v>
      </c>
      <c r="M2465" t="str">
        <f>IF(ISERROR(VLOOKUP(A2465,'[1]Ecart validé'!$A:$A,1,FALSE)),Z2465,"Ecart Validé")</f>
        <v>valid</v>
      </c>
      <c r="R2465" t="s">
        <v>30</v>
      </c>
      <c r="X2465"/>
      <c r="Y2465"/>
      <c r="Z2465" t="s">
        <v>31</v>
      </c>
    </row>
    <row r="2466" spans="1:26" x14ac:dyDescent="0.3">
      <c r="A2466" t="s">
        <v>3652</v>
      </c>
      <c r="B2466" t="s">
        <v>3157</v>
      </c>
      <c r="C2466">
        <v>44280</v>
      </c>
      <c r="D2466" t="str">
        <f>+VLOOKUP(C2466,Param!K:L,2,FALSE)</f>
        <v>GUSTAVE LORENTZ</v>
      </c>
      <c r="E2466">
        <v>21019</v>
      </c>
      <c r="F2466" t="s">
        <v>28</v>
      </c>
      <c r="G2466" t="s">
        <v>29</v>
      </c>
      <c r="H2466" s="5">
        <v>1384.59</v>
      </c>
      <c r="I2466" s="5">
        <v>1384.5871999999999</v>
      </c>
      <c r="J2466" s="5">
        <v>2.7999999999792601E-3</v>
      </c>
      <c r="K2466" s="5">
        <v>1384.59</v>
      </c>
      <c r="L2466" s="5">
        <v>0</v>
      </c>
      <c r="M2466" t="str">
        <f>IF(ISERROR(VLOOKUP(A2466,'[1]Ecart validé'!$A:$A,1,FALSE)),Z2466,"Ecart Validé")</f>
        <v>valid</v>
      </c>
      <c r="R2466" t="s">
        <v>30</v>
      </c>
      <c r="X2466"/>
      <c r="Y2466"/>
      <c r="Z2466" t="s">
        <v>31</v>
      </c>
    </row>
    <row r="2467" spans="1:26" x14ac:dyDescent="0.3">
      <c r="A2467" t="s">
        <v>3653</v>
      </c>
      <c r="B2467" t="s">
        <v>3157</v>
      </c>
      <c r="C2467">
        <v>44280</v>
      </c>
      <c r="D2467" t="str">
        <f>+VLOOKUP(C2467,Param!K:L,2,FALSE)</f>
        <v>GUSTAVE LORENTZ</v>
      </c>
      <c r="E2467">
        <v>21019</v>
      </c>
      <c r="F2467" t="s">
        <v>33</v>
      </c>
      <c r="G2467" t="s">
        <v>29</v>
      </c>
      <c r="H2467" s="5">
        <v>116.48</v>
      </c>
      <c r="I2467" s="5">
        <v>116.4816</v>
      </c>
      <c r="J2467" s="5">
        <v>-1.59999999999627E-3</v>
      </c>
      <c r="K2467" s="5">
        <v>116.48</v>
      </c>
      <c r="L2467" s="5">
        <v>0</v>
      </c>
      <c r="M2467" t="str">
        <f>IF(ISERROR(VLOOKUP(A2467,'[1]Ecart validé'!$A:$A,1,FALSE)),Z2467,"Ecart Validé")</f>
        <v>valid</v>
      </c>
      <c r="R2467" t="s">
        <v>30</v>
      </c>
      <c r="X2467"/>
      <c r="Y2467"/>
      <c r="Z2467" t="s">
        <v>31</v>
      </c>
    </row>
    <row r="2468" spans="1:26" x14ac:dyDescent="0.3">
      <c r="A2468" t="s">
        <v>3654</v>
      </c>
      <c r="B2468" t="s">
        <v>3157</v>
      </c>
      <c r="C2468">
        <v>44280</v>
      </c>
      <c r="D2468" t="str">
        <f>+VLOOKUP(C2468,Param!K:L,2,FALSE)</f>
        <v>GUSTAVE LORENTZ</v>
      </c>
      <c r="E2468">
        <v>21019</v>
      </c>
      <c r="F2468" t="s">
        <v>35</v>
      </c>
      <c r="G2468" t="s">
        <v>29</v>
      </c>
      <c r="H2468" s="5">
        <v>1211.67</v>
      </c>
      <c r="I2468" s="5">
        <v>1211.6687999999999</v>
      </c>
      <c r="J2468" s="5">
        <v>1.2000000001535201E-3</v>
      </c>
      <c r="K2468" s="5">
        <v>1211.67</v>
      </c>
      <c r="L2468" s="5">
        <v>0</v>
      </c>
      <c r="M2468" t="str">
        <f>IF(ISERROR(VLOOKUP(A2468,'[1]Ecart validé'!$A:$A,1,FALSE)),Z2468,"Ecart Validé")</f>
        <v>valid</v>
      </c>
      <c r="R2468" t="s">
        <v>30</v>
      </c>
      <c r="X2468"/>
      <c r="Y2468"/>
      <c r="Z2468" t="s">
        <v>31</v>
      </c>
    </row>
    <row r="2469" spans="1:26" x14ac:dyDescent="0.3">
      <c r="A2469" t="s">
        <v>3655</v>
      </c>
      <c r="B2469" t="s">
        <v>3157</v>
      </c>
      <c r="C2469">
        <v>44280</v>
      </c>
      <c r="D2469" t="str">
        <f>+VLOOKUP(C2469,Param!K:L,2,FALSE)</f>
        <v>GUSTAVE LORENTZ</v>
      </c>
      <c r="E2469">
        <v>21019</v>
      </c>
      <c r="F2469" t="s">
        <v>37</v>
      </c>
      <c r="G2469" t="s">
        <v>29</v>
      </c>
      <c r="H2469" s="5">
        <v>762.98</v>
      </c>
      <c r="I2469" s="5">
        <v>762.97919999999999</v>
      </c>
      <c r="J2469" s="5">
        <v>8.0000000002655703E-4</v>
      </c>
      <c r="K2469" s="5">
        <v>762.98</v>
      </c>
      <c r="L2469" s="5">
        <v>0</v>
      </c>
      <c r="M2469" t="str">
        <f>IF(ISERROR(VLOOKUP(A2469,'[1]Ecart validé'!$A:$A,1,FALSE)),Z2469,"Ecart Validé")</f>
        <v>valid</v>
      </c>
      <c r="R2469" t="s">
        <v>30</v>
      </c>
      <c r="X2469"/>
      <c r="Y2469"/>
      <c r="Z2469" t="s">
        <v>31</v>
      </c>
    </row>
    <row r="2470" spans="1:26" x14ac:dyDescent="0.3">
      <c r="A2470" t="s">
        <v>3656</v>
      </c>
      <c r="B2470" t="s">
        <v>3157</v>
      </c>
      <c r="C2470">
        <v>44411</v>
      </c>
      <c r="D2470" t="str">
        <f>+VLOOKUP(C2470,Param!K:L,2,FALSE)</f>
        <v>JDC</v>
      </c>
      <c r="E2470">
        <v>29294027</v>
      </c>
      <c r="F2470" t="s">
        <v>28</v>
      </c>
      <c r="G2470" t="s">
        <v>29</v>
      </c>
      <c r="H2470" s="5">
        <v>12186.79</v>
      </c>
      <c r="I2470" s="5">
        <v>12186.789000000001</v>
      </c>
      <c r="J2470" s="5">
        <v>1.0000000002037201E-3</v>
      </c>
      <c r="K2470" s="5">
        <v>12186.79</v>
      </c>
      <c r="L2470" s="5">
        <v>0</v>
      </c>
      <c r="M2470" t="str">
        <f>IF(ISERROR(VLOOKUP(A2470,'[1]Ecart validé'!$A:$A,1,FALSE)),Z2470,"Ecart Validé")</f>
        <v>valid</v>
      </c>
      <c r="R2470" t="s">
        <v>30</v>
      </c>
      <c r="X2470"/>
      <c r="Y2470"/>
      <c r="Z2470" t="s">
        <v>31</v>
      </c>
    </row>
    <row r="2471" spans="1:26" x14ac:dyDescent="0.3">
      <c r="A2471" t="s">
        <v>3657</v>
      </c>
      <c r="B2471" t="s">
        <v>3157</v>
      </c>
      <c r="C2471">
        <v>44411</v>
      </c>
      <c r="D2471" t="str">
        <f>+VLOOKUP(C2471,Param!K:L,2,FALSE)</f>
        <v>JDC</v>
      </c>
      <c r="E2471">
        <v>29294027</v>
      </c>
      <c r="F2471" t="s">
        <v>33</v>
      </c>
      <c r="G2471" t="s">
        <v>29</v>
      </c>
      <c r="H2471" s="5">
        <v>1589.1</v>
      </c>
      <c r="I2471" s="5">
        <v>1589.0995</v>
      </c>
      <c r="J2471" s="5">
        <v>4.9999999987448897E-4</v>
      </c>
      <c r="K2471" s="5">
        <v>1589.1</v>
      </c>
      <c r="L2471" s="5">
        <v>0</v>
      </c>
      <c r="M2471" t="str">
        <f>IF(ISERROR(VLOOKUP(A2471,'[1]Ecart validé'!$A:$A,1,FALSE)),Z2471,"Ecart Validé")</f>
        <v>valid</v>
      </c>
      <c r="R2471" t="s">
        <v>30</v>
      </c>
      <c r="X2471"/>
      <c r="Y2471"/>
      <c r="Z2471" t="s">
        <v>31</v>
      </c>
    </row>
    <row r="2472" spans="1:26" x14ac:dyDescent="0.3">
      <c r="A2472" t="s">
        <v>3658</v>
      </c>
      <c r="B2472" t="s">
        <v>3157</v>
      </c>
      <c r="C2472">
        <v>44411</v>
      </c>
      <c r="D2472" t="str">
        <f>+VLOOKUP(C2472,Param!K:L,2,FALSE)</f>
        <v>JDC</v>
      </c>
      <c r="E2472">
        <v>29294027</v>
      </c>
      <c r="F2472" t="s">
        <v>35</v>
      </c>
      <c r="G2472" t="s">
        <v>29</v>
      </c>
      <c r="H2472" s="5">
        <v>30055.88</v>
      </c>
      <c r="I2472" s="5">
        <v>30055.879000000001</v>
      </c>
      <c r="J2472" s="5">
        <v>1.0000000002037201E-3</v>
      </c>
      <c r="K2472" s="5">
        <v>30055.88</v>
      </c>
      <c r="L2472" s="5">
        <v>0</v>
      </c>
      <c r="M2472" t="str">
        <f>IF(ISERROR(VLOOKUP(A2472,'[1]Ecart validé'!$A:$A,1,FALSE)),Z2472,"Ecart Validé")</f>
        <v>valid</v>
      </c>
      <c r="R2472" t="s">
        <v>30</v>
      </c>
      <c r="X2472"/>
      <c r="Y2472"/>
      <c r="Z2472" t="s">
        <v>31</v>
      </c>
    </row>
    <row r="2473" spans="1:26" x14ac:dyDescent="0.3">
      <c r="A2473" t="s">
        <v>3659</v>
      </c>
      <c r="B2473" t="s">
        <v>3157</v>
      </c>
      <c r="C2473">
        <v>44411</v>
      </c>
      <c r="D2473" t="str">
        <f>+VLOOKUP(C2473,Param!K:L,2,FALSE)</f>
        <v>JDC</v>
      </c>
      <c r="E2473">
        <v>29294027</v>
      </c>
      <c r="F2473" t="s">
        <v>37</v>
      </c>
      <c r="G2473" t="s">
        <v>29</v>
      </c>
      <c r="H2473" s="5">
        <v>6931.81</v>
      </c>
      <c r="I2473" s="5">
        <v>6931.81</v>
      </c>
      <c r="J2473" s="5">
        <v>0</v>
      </c>
      <c r="K2473" s="5">
        <v>6931.81</v>
      </c>
      <c r="L2473" s="5">
        <v>0</v>
      </c>
      <c r="M2473" t="str">
        <f>IF(ISERROR(VLOOKUP(A2473,'[1]Ecart validé'!$A:$A,1,FALSE)),Z2473,"Ecart Validé")</f>
        <v>valid</v>
      </c>
      <c r="R2473" t="s">
        <v>30</v>
      </c>
      <c r="X2473"/>
      <c r="Y2473"/>
      <c r="Z2473" t="s">
        <v>31</v>
      </c>
    </row>
    <row r="2474" spans="1:26" x14ac:dyDescent="0.3">
      <c r="A2474" t="s">
        <v>3660</v>
      </c>
      <c r="B2474" t="s">
        <v>3157</v>
      </c>
      <c r="C2474">
        <v>44524</v>
      </c>
      <c r="D2474" t="str">
        <f>+VLOOKUP(C2474,Param!K:L,2,FALSE)</f>
        <v>LE COMPTOIR DE L'IMAGE</v>
      </c>
      <c r="E2474">
        <v>2160704857</v>
      </c>
      <c r="F2474" t="s">
        <v>28</v>
      </c>
      <c r="G2474" t="s">
        <v>29</v>
      </c>
      <c r="H2474" s="5">
        <v>3418.34</v>
      </c>
      <c r="I2474" s="5">
        <v>3418.3445999999999</v>
      </c>
      <c r="J2474" s="5">
        <v>-4.5999999997548002E-3</v>
      </c>
      <c r="K2474" s="5">
        <v>3418.34</v>
      </c>
      <c r="L2474" s="5">
        <v>0</v>
      </c>
      <c r="M2474" t="str">
        <f>IF(ISERROR(VLOOKUP(A2474,'[1]Ecart validé'!$A:$A,1,FALSE)),Z2474,"Ecart Validé")</f>
        <v>valid</v>
      </c>
      <c r="R2474" t="s">
        <v>30</v>
      </c>
      <c r="X2474"/>
      <c r="Y2474"/>
      <c r="Z2474" t="s">
        <v>31</v>
      </c>
    </row>
    <row r="2475" spans="1:26" x14ac:dyDescent="0.3">
      <c r="A2475" t="s">
        <v>3661</v>
      </c>
      <c r="B2475" t="s">
        <v>3157</v>
      </c>
      <c r="C2475">
        <v>44524</v>
      </c>
      <c r="D2475" t="str">
        <f>+VLOOKUP(C2475,Param!K:L,2,FALSE)</f>
        <v>LE COMPTOIR DE L'IMAGE</v>
      </c>
      <c r="E2475">
        <v>2160704857</v>
      </c>
      <c r="F2475" t="s">
        <v>33</v>
      </c>
      <c r="G2475" t="s">
        <v>29</v>
      </c>
      <c r="H2475" s="5">
        <v>317.22000000000003</v>
      </c>
      <c r="I2475" s="5">
        <v>317.22000000000003</v>
      </c>
      <c r="J2475" s="5">
        <v>0</v>
      </c>
      <c r="K2475" s="5">
        <v>317.22000000000003</v>
      </c>
      <c r="L2475" s="5">
        <v>0</v>
      </c>
      <c r="M2475" t="str">
        <f>IF(ISERROR(VLOOKUP(A2475,'[1]Ecart validé'!$A:$A,1,FALSE)),Z2475,"Ecart Validé")</f>
        <v>valid</v>
      </c>
      <c r="R2475" t="s">
        <v>30</v>
      </c>
      <c r="X2475"/>
      <c r="Y2475"/>
      <c r="Z2475" t="s">
        <v>31</v>
      </c>
    </row>
    <row r="2476" spans="1:26" x14ac:dyDescent="0.3">
      <c r="A2476" t="s">
        <v>3662</v>
      </c>
      <c r="B2476" t="s">
        <v>3157</v>
      </c>
      <c r="C2476">
        <v>44524</v>
      </c>
      <c r="D2476" t="str">
        <f>+VLOOKUP(C2476,Param!K:L,2,FALSE)</f>
        <v>LE COMPTOIR DE L'IMAGE</v>
      </c>
      <c r="E2476">
        <v>2160704857</v>
      </c>
      <c r="F2476" t="s">
        <v>37</v>
      </c>
      <c r="G2476" t="s">
        <v>29</v>
      </c>
      <c r="H2476" s="5">
        <v>1097.32</v>
      </c>
      <c r="I2476" s="5">
        <v>1097.3232</v>
      </c>
      <c r="J2476" s="5">
        <v>-3.2000000001062199E-3</v>
      </c>
      <c r="K2476" s="5">
        <v>1097.32</v>
      </c>
      <c r="L2476" s="5">
        <v>0</v>
      </c>
      <c r="M2476" t="str">
        <f>IF(ISERROR(VLOOKUP(A2476,'[1]Ecart validé'!$A:$A,1,FALSE)),Z2476,"Ecart Validé")</f>
        <v>valid</v>
      </c>
      <c r="R2476" t="s">
        <v>30</v>
      </c>
      <c r="X2476"/>
      <c r="Y2476"/>
      <c r="Z2476" t="s">
        <v>31</v>
      </c>
    </row>
    <row r="2477" spans="1:26" x14ac:dyDescent="0.3">
      <c r="A2477" t="s">
        <v>3663</v>
      </c>
      <c r="B2477" t="s">
        <v>3157</v>
      </c>
      <c r="C2477">
        <v>44543</v>
      </c>
      <c r="D2477" t="str">
        <f>+VLOOKUP(C2477,Param!K:L,2,FALSE)</f>
        <v>SOLIA</v>
      </c>
      <c r="E2477">
        <v>28314089</v>
      </c>
      <c r="F2477" t="s">
        <v>28</v>
      </c>
      <c r="G2477" t="s">
        <v>29</v>
      </c>
      <c r="H2477" s="5">
        <v>2424.67</v>
      </c>
      <c r="I2477" s="5">
        <v>2424.6680000000001</v>
      </c>
      <c r="J2477" s="5">
        <v>1.9999999999527002E-3</v>
      </c>
      <c r="K2477" s="5">
        <v>2424.67</v>
      </c>
      <c r="L2477" s="5">
        <v>0</v>
      </c>
      <c r="M2477" t="str">
        <f>IF(ISERROR(VLOOKUP(A2477,'[1]Ecart validé'!$A:$A,1,FALSE)),Z2477,"Ecart Validé")</f>
        <v>valid</v>
      </c>
      <c r="R2477" t="s">
        <v>30</v>
      </c>
      <c r="X2477"/>
      <c r="Y2477"/>
      <c r="Z2477" t="s">
        <v>31</v>
      </c>
    </row>
    <row r="2478" spans="1:26" x14ac:dyDescent="0.3">
      <c r="A2478" t="s">
        <v>3664</v>
      </c>
      <c r="B2478" t="s">
        <v>3157</v>
      </c>
      <c r="C2478">
        <v>44543</v>
      </c>
      <c r="D2478" t="str">
        <f>+VLOOKUP(C2478,Param!K:L,2,FALSE)</f>
        <v>SOLIA</v>
      </c>
      <c r="E2478">
        <v>28314089</v>
      </c>
      <c r="F2478" t="s">
        <v>33</v>
      </c>
      <c r="G2478" t="s">
        <v>29</v>
      </c>
      <c r="H2478" s="5">
        <v>5668.61</v>
      </c>
      <c r="I2478" s="5">
        <v>5668.6120000000001</v>
      </c>
      <c r="J2478" s="5">
        <v>-2.0000000004074502E-3</v>
      </c>
      <c r="K2478" s="5">
        <v>5668.61</v>
      </c>
      <c r="L2478" s="5">
        <v>0</v>
      </c>
      <c r="M2478" t="str">
        <f>IF(ISERROR(VLOOKUP(A2478,'[1]Ecart validé'!$A:$A,1,FALSE)),Z2478,"Ecart Validé")</f>
        <v>valid</v>
      </c>
      <c r="R2478" t="s">
        <v>30</v>
      </c>
      <c r="X2478"/>
      <c r="Y2478"/>
      <c r="Z2478" t="s">
        <v>31</v>
      </c>
    </row>
    <row r="2479" spans="1:26" x14ac:dyDescent="0.3">
      <c r="A2479" t="s">
        <v>3665</v>
      </c>
      <c r="B2479" t="s">
        <v>3157</v>
      </c>
      <c r="C2479">
        <v>44543</v>
      </c>
      <c r="D2479" t="str">
        <f>+VLOOKUP(C2479,Param!K:L,2,FALSE)</f>
        <v>SOLIA</v>
      </c>
      <c r="E2479">
        <v>28314089</v>
      </c>
      <c r="F2479" t="s">
        <v>35</v>
      </c>
      <c r="G2479" t="s">
        <v>29</v>
      </c>
      <c r="H2479" s="5">
        <v>8031.25</v>
      </c>
      <c r="I2479" s="5">
        <v>8031.2505000000001</v>
      </c>
      <c r="J2479" s="5">
        <v>-5.0000000010186297E-4</v>
      </c>
      <c r="K2479" s="5">
        <v>8031.25</v>
      </c>
      <c r="L2479" s="5">
        <v>0</v>
      </c>
      <c r="M2479" t="str">
        <f>IF(ISERROR(VLOOKUP(A2479,'[1]Ecart validé'!$A:$A,1,FALSE)),Z2479,"Ecart Validé")</f>
        <v>valid</v>
      </c>
      <c r="R2479" t="s">
        <v>30</v>
      </c>
      <c r="X2479"/>
      <c r="Y2479"/>
      <c r="Z2479" t="s">
        <v>31</v>
      </c>
    </row>
    <row r="2480" spans="1:26" x14ac:dyDescent="0.3">
      <c r="A2480" t="s">
        <v>3666</v>
      </c>
      <c r="B2480" t="s">
        <v>3157</v>
      </c>
      <c r="C2480">
        <v>44543</v>
      </c>
      <c r="D2480" t="str">
        <f>+VLOOKUP(C2480,Param!K:L,2,FALSE)</f>
        <v>SOLIA</v>
      </c>
      <c r="E2480">
        <v>28314089</v>
      </c>
      <c r="F2480" t="s">
        <v>37</v>
      </c>
      <c r="G2480" t="s">
        <v>29</v>
      </c>
      <c r="H2480" s="5">
        <v>5716.07</v>
      </c>
      <c r="I2480" s="5">
        <v>5716.0694999999996</v>
      </c>
      <c r="J2480" s="5">
        <v>5.0000000010186297E-4</v>
      </c>
      <c r="K2480" s="5">
        <v>5716.07</v>
      </c>
      <c r="L2480" s="5">
        <v>0</v>
      </c>
      <c r="M2480" t="str">
        <f>IF(ISERROR(VLOOKUP(A2480,'[1]Ecart validé'!$A:$A,1,FALSE)),Z2480,"Ecart Validé")</f>
        <v>valid</v>
      </c>
      <c r="R2480" t="s">
        <v>30</v>
      </c>
      <c r="X2480"/>
      <c r="Y2480"/>
      <c r="Z2480" t="s">
        <v>31</v>
      </c>
    </row>
    <row r="2481" spans="1:26" x14ac:dyDescent="0.3">
      <c r="A2481" t="s">
        <v>3667</v>
      </c>
      <c r="B2481" t="s">
        <v>3157</v>
      </c>
      <c r="C2481">
        <v>44565</v>
      </c>
      <c r="D2481" t="str">
        <f>+VLOOKUP(C2481,Param!K:L,2,FALSE)</f>
        <v>SECURITAS FRANCE SARL</v>
      </c>
      <c r="E2481">
        <v>2595012</v>
      </c>
      <c r="F2481" t="s">
        <v>28</v>
      </c>
      <c r="G2481" t="s">
        <v>29</v>
      </c>
      <c r="H2481" s="5">
        <v>7292.9</v>
      </c>
      <c r="I2481" s="5">
        <v>7292.9008000000003</v>
      </c>
      <c r="J2481" s="5">
        <v>-8.0000000070867795E-4</v>
      </c>
      <c r="K2481" s="5">
        <v>7292.9</v>
      </c>
      <c r="L2481" s="5">
        <v>0</v>
      </c>
      <c r="M2481" t="str">
        <f>IF(ISERROR(VLOOKUP(A2481,'[1]Ecart validé'!$A:$A,1,FALSE)),Z2481,"Ecart Validé")</f>
        <v>valid</v>
      </c>
      <c r="R2481" t="s">
        <v>30</v>
      </c>
      <c r="X2481"/>
      <c r="Y2481"/>
      <c r="Z2481" t="s">
        <v>31</v>
      </c>
    </row>
    <row r="2482" spans="1:26" x14ac:dyDescent="0.3">
      <c r="A2482" t="s">
        <v>3668</v>
      </c>
      <c r="B2482" t="s">
        <v>3157</v>
      </c>
      <c r="C2482">
        <v>44565</v>
      </c>
      <c r="D2482" t="str">
        <f>+VLOOKUP(C2482,Param!K:L,2,FALSE)</f>
        <v>SECURITAS FRANCE SARL</v>
      </c>
      <c r="E2482">
        <v>2595012</v>
      </c>
      <c r="F2482" t="s">
        <v>33</v>
      </c>
      <c r="G2482" t="s">
        <v>29</v>
      </c>
      <c r="H2482" s="5">
        <v>7226.86</v>
      </c>
      <c r="I2482" s="5">
        <v>7226.8621999999996</v>
      </c>
      <c r="J2482" s="5">
        <v>-2.1999999999025E-3</v>
      </c>
      <c r="K2482" s="5">
        <v>7226.86</v>
      </c>
      <c r="L2482" s="5">
        <v>0</v>
      </c>
      <c r="M2482" t="str">
        <f>IF(ISERROR(VLOOKUP(A2482,'[1]Ecart validé'!$A:$A,1,FALSE)),Z2482,"Ecart Validé")</f>
        <v>valid</v>
      </c>
      <c r="R2482" t="s">
        <v>30</v>
      </c>
      <c r="X2482"/>
      <c r="Y2482"/>
      <c r="Z2482" t="s">
        <v>31</v>
      </c>
    </row>
    <row r="2483" spans="1:26" x14ac:dyDescent="0.3">
      <c r="A2483" t="s">
        <v>3669</v>
      </c>
      <c r="B2483" t="s">
        <v>3157</v>
      </c>
      <c r="C2483">
        <v>44565</v>
      </c>
      <c r="D2483" t="str">
        <f>+VLOOKUP(C2483,Param!K:L,2,FALSE)</f>
        <v>SECURITAS FRANCE SARL</v>
      </c>
      <c r="E2483">
        <v>2595012</v>
      </c>
      <c r="F2483" t="s">
        <v>35</v>
      </c>
      <c r="G2483" t="s">
        <v>29</v>
      </c>
      <c r="H2483" s="5">
        <v>7458.76</v>
      </c>
      <c r="I2483" s="5">
        <v>7458.7538000000004</v>
      </c>
      <c r="J2483" s="5">
        <v>6.1999999998079104E-3</v>
      </c>
      <c r="K2483" s="5">
        <v>7458.76</v>
      </c>
      <c r="L2483" s="5">
        <v>0</v>
      </c>
      <c r="M2483" t="str">
        <f>IF(ISERROR(VLOOKUP(A2483,'[1]Ecart validé'!$A:$A,1,FALSE)),Z2483,"Ecart Validé")</f>
        <v>valid</v>
      </c>
      <c r="R2483" t="s">
        <v>30</v>
      </c>
      <c r="X2483"/>
      <c r="Y2483"/>
      <c r="Z2483" t="s">
        <v>31</v>
      </c>
    </row>
    <row r="2484" spans="1:26" x14ac:dyDescent="0.3">
      <c r="A2484" t="s">
        <v>3670</v>
      </c>
      <c r="B2484" t="s">
        <v>3157</v>
      </c>
      <c r="C2484">
        <v>44565</v>
      </c>
      <c r="D2484" t="str">
        <f>+VLOOKUP(C2484,Param!K:L,2,FALSE)</f>
        <v>SECURITAS FRANCE SARL</v>
      </c>
      <c r="E2484">
        <v>2595012</v>
      </c>
      <c r="F2484" t="s">
        <v>37</v>
      </c>
      <c r="G2484" t="s">
        <v>29</v>
      </c>
      <c r="H2484" s="5">
        <v>5983.3</v>
      </c>
      <c r="I2484" s="5">
        <v>5983.2993999999999</v>
      </c>
      <c r="J2484" s="5">
        <v>6.0000000030413503E-4</v>
      </c>
      <c r="K2484" s="5">
        <v>5983.3</v>
      </c>
      <c r="L2484" s="5">
        <v>0</v>
      </c>
      <c r="M2484" t="str">
        <f>IF(ISERROR(VLOOKUP(A2484,'[1]Ecart validé'!$A:$A,1,FALSE)),Z2484,"Ecart Validé")</f>
        <v>valid</v>
      </c>
      <c r="R2484" t="s">
        <v>30</v>
      </c>
      <c r="X2484"/>
      <c r="Y2484"/>
      <c r="Z2484" t="s">
        <v>31</v>
      </c>
    </row>
    <row r="2485" spans="1:26" x14ac:dyDescent="0.3">
      <c r="A2485" t="s">
        <v>3671</v>
      </c>
      <c r="B2485" t="s">
        <v>3157</v>
      </c>
      <c r="C2485">
        <v>44594</v>
      </c>
      <c r="D2485" t="str">
        <f>+VLOOKUP(C2485,Param!K:L,2,FALSE)</f>
        <v>NESPRESSO FRANCE</v>
      </c>
      <c r="E2485">
        <v>1181005805</v>
      </c>
      <c r="F2485" t="s">
        <v>28</v>
      </c>
      <c r="G2485" t="s">
        <v>29</v>
      </c>
      <c r="H2485" s="5">
        <v>131026.3</v>
      </c>
      <c r="I2485" s="5">
        <v>131026.264</v>
      </c>
      <c r="J2485" s="5">
        <v>3.6000000007334103E-2</v>
      </c>
      <c r="K2485" s="5">
        <v>131026.3</v>
      </c>
      <c r="L2485" s="5">
        <v>0</v>
      </c>
      <c r="M2485" t="str">
        <f>IF(ISERROR(VLOOKUP(A2485,'[1]Ecart validé'!$A:$A,1,FALSE)),Z2485,"Ecart Validé")</f>
        <v>valid</v>
      </c>
      <c r="R2485" t="s">
        <v>30</v>
      </c>
      <c r="X2485"/>
      <c r="Y2485"/>
      <c r="Z2485" t="s">
        <v>31</v>
      </c>
    </row>
    <row r="2486" spans="1:26" x14ac:dyDescent="0.3">
      <c r="A2486" t="s">
        <v>3672</v>
      </c>
      <c r="B2486" t="s">
        <v>3157</v>
      </c>
      <c r="C2486">
        <v>44594</v>
      </c>
      <c r="D2486" t="str">
        <f>+VLOOKUP(C2486,Param!K:L,2,FALSE)</f>
        <v>NESPRESSO FRANCE</v>
      </c>
      <c r="E2486">
        <v>1181005805</v>
      </c>
      <c r="F2486" t="s">
        <v>33</v>
      </c>
      <c r="G2486" t="s">
        <v>29</v>
      </c>
      <c r="H2486" s="5">
        <v>17396.22</v>
      </c>
      <c r="I2486" s="5">
        <v>17396.223000000002</v>
      </c>
      <c r="J2486" s="5">
        <v>-3.00000000061118E-3</v>
      </c>
      <c r="K2486" s="5">
        <v>17396.22</v>
      </c>
      <c r="L2486" s="5">
        <v>0</v>
      </c>
      <c r="M2486" t="str">
        <f>IF(ISERROR(VLOOKUP(A2486,'[1]Ecart validé'!$A:$A,1,FALSE)),Z2486,"Ecart Validé")</f>
        <v>valid</v>
      </c>
      <c r="R2486" t="s">
        <v>30</v>
      </c>
      <c r="X2486"/>
      <c r="Y2486"/>
      <c r="Z2486" t="s">
        <v>31</v>
      </c>
    </row>
    <row r="2487" spans="1:26" x14ac:dyDescent="0.3">
      <c r="A2487" t="s">
        <v>3673</v>
      </c>
      <c r="B2487" t="s">
        <v>3157</v>
      </c>
      <c r="C2487">
        <v>44594</v>
      </c>
      <c r="D2487" t="str">
        <f>+VLOOKUP(C2487,Param!K:L,2,FALSE)</f>
        <v>NESPRESSO FRANCE</v>
      </c>
      <c r="E2487">
        <v>1181005805</v>
      </c>
      <c r="F2487" t="s">
        <v>35</v>
      </c>
      <c r="G2487" t="s">
        <v>29</v>
      </c>
      <c r="H2487" s="5">
        <v>102828.77</v>
      </c>
      <c r="I2487" s="5">
        <v>102828.76700000001</v>
      </c>
      <c r="J2487" s="5">
        <v>2.9999999969731999E-3</v>
      </c>
      <c r="K2487" s="5">
        <v>102828.77</v>
      </c>
      <c r="L2487" s="5">
        <v>0</v>
      </c>
      <c r="M2487" t="str">
        <f>IF(ISERROR(VLOOKUP(A2487,'[1]Ecart validé'!$A:$A,1,FALSE)),Z2487,"Ecart Validé")</f>
        <v>valid</v>
      </c>
      <c r="R2487" t="s">
        <v>30</v>
      </c>
      <c r="X2487"/>
      <c r="Y2487"/>
      <c r="Z2487" t="s">
        <v>31</v>
      </c>
    </row>
    <row r="2488" spans="1:26" x14ac:dyDescent="0.3">
      <c r="A2488" t="s">
        <v>3674</v>
      </c>
      <c r="B2488" t="s">
        <v>3157</v>
      </c>
      <c r="C2488">
        <v>44594</v>
      </c>
      <c r="D2488" t="str">
        <f>+VLOOKUP(C2488,Param!K:L,2,FALSE)</f>
        <v>NESPRESSO FRANCE</v>
      </c>
      <c r="E2488">
        <v>1181005805</v>
      </c>
      <c r="F2488" t="s">
        <v>37</v>
      </c>
      <c r="G2488" t="s">
        <v>29</v>
      </c>
      <c r="H2488" s="5">
        <v>49047.89</v>
      </c>
      <c r="I2488" s="5">
        <v>49047.894</v>
      </c>
      <c r="J2488" s="5">
        <v>-4.0000000008149003E-3</v>
      </c>
      <c r="K2488" s="5">
        <v>49047.89</v>
      </c>
      <c r="L2488" s="5">
        <v>0</v>
      </c>
      <c r="M2488" t="str">
        <f>IF(ISERROR(VLOOKUP(A2488,'[1]Ecart validé'!$A:$A,1,FALSE)),Z2488,"Ecart Validé")</f>
        <v>valid</v>
      </c>
      <c r="R2488" t="s">
        <v>30</v>
      </c>
      <c r="X2488"/>
      <c r="Y2488"/>
      <c r="Z2488" t="s">
        <v>31</v>
      </c>
    </row>
    <row r="2489" spans="1:26" x14ac:dyDescent="0.3">
      <c r="A2489" t="s">
        <v>3675</v>
      </c>
      <c r="B2489" t="s">
        <v>3157</v>
      </c>
      <c r="C2489">
        <v>44634</v>
      </c>
      <c r="D2489" t="str">
        <f>+VLOOKUP(C2489,Param!K:L,2,FALSE)</f>
        <v>FOODEX</v>
      </c>
      <c r="E2489">
        <v>1160154736</v>
      </c>
      <c r="F2489" t="s">
        <v>28</v>
      </c>
      <c r="G2489" t="s">
        <v>29</v>
      </c>
      <c r="H2489" s="5">
        <v>2639.82</v>
      </c>
      <c r="I2489" s="5">
        <v>2639.8240000000001</v>
      </c>
      <c r="J2489" s="5">
        <v>-3.9999999999054099E-3</v>
      </c>
      <c r="K2489" s="5">
        <v>2639.82</v>
      </c>
      <c r="L2489" s="5">
        <v>0</v>
      </c>
      <c r="M2489" t="str">
        <f>IF(ISERROR(VLOOKUP(A2489,'[1]Ecart validé'!$A:$A,1,FALSE)),Z2489,"Ecart Validé")</f>
        <v>valid</v>
      </c>
      <c r="R2489" t="s">
        <v>30</v>
      </c>
      <c r="X2489"/>
      <c r="Y2489"/>
      <c r="Z2489" t="s">
        <v>31</v>
      </c>
    </row>
    <row r="2490" spans="1:26" x14ac:dyDescent="0.3">
      <c r="A2490" t="s">
        <v>3676</v>
      </c>
      <c r="B2490" t="s">
        <v>3157</v>
      </c>
      <c r="C2490">
        <v>44634</v>
      </c>
      <c r="D2490" t="str">
        <f>+VLOOKUP(C2490,Param!K:L,2,FALSE)</f>
        <v>FOODEX</v>
      </c>
      <c r="E2490">
        <v>1160154736</v>
      </c>
      <c r="F2490" t="s">
        <v>33</v>
      </c>
      <c r="G2490" t="s">
        <v>29</v>
      </c>
      <c r="H2490" s="5">
        <v>567.67999999999995</v>
      </c>
      <c r="I2490" s="5">
        <v>567.67849999999999</v>
      </c>
      <c r="J2490" s="5">
        <v>1.4999999999645199E-3</v>
      </c>
      <c r="K2490" s="5">
        <v>567.67999999999995</v>
      </c>
      <c r="L2490" s="5">
        <v>0</v>
      </c>
      <c r="M2490" t="str">
        <f>IF(ISERROR(VLOOKUP(A2490,'[1]Ecart validé'!$A:$A,1,FALSE)),Z2490,"Ecart Validé")</f>
        <v>valid</v>
      </c>
      <c r="R2490" t="s">
        <v>30</v>
      </c>
      <c r="X2490"/>
      <c r="Y2490"/>
      <c r="Z2490" t="s">
        <v>31</v>
      </c>
    </row>
    <row r="2491" spans="1:26" x14ac:dyDescent="0.3">
      <c r="A2491" t="s">
        <v>3677</v>
      </c>
      <c r="B2491" t="s">
        <v>3157</v>
      </c>
      <c r="C2491">
        <v>44634</v>
      </c>
      <c r="D2491" t="str">
        <f>+VLOOKUP(C2491,Param!K:L,2,FALSE)</f>
        <v>FOODEX</v>
      </c>
      <c r="E2491">
        <v>1160154736</v>
      </c>
      <c r="F2491" t="s">
        <v>35</v>
      </c>
      <c r="G2491" t="s">
        <v>29</v>
      </c>
      <c r="H2491" s="5">
        <v>2722.17</v>
      </c>
      <c r="I2491" s="5">
        <v>2722.17</v>
      </c>
      <c r="J2491" s="5">
        <v>0</v>
      </c>
      <c r="K2491" s="5">
        <v>2722.17</v>
      </c>
      <c r="L2491" s="5">
        <v>0</v>
      </c>
      <c r="M2491" t="str">
        <f>IF(ISERROR(VLOOKUP(A2491,'[1]Ecart validé'!$A:$A,1,FALSE)),Z2491,"Ecart Validé")</f>
        <v>valid</v>
      </c>
      <c r="R2491" t="s">
        <v>30</v>
      </c>
      <c r="X2491"/>
      <c r="Y2491"/>
      <c r="Z2491" t="s">
        <v>31</v>
      </c>
    </row>
    <row r="2492" spans="1:26" x14ac:dyDescent="0.3">
      <c r="A2492" t="s">
        <v>3678</v>
      </c>
      <c r="B2492" t="s">
        <v>3157</v>
      </c>
      <c r="C2492">
        <v>44634</v>
      </c>
      <c r="D2492" t="str">
        <f>+VLOOKUP(C2492,Param!K:L,2,FALSE)</f>
        <v>FOODEX</v>
      </c>
      <c r="E2492">
        <v>1160154736</v>
      </c>
      <c r="F2492" t="s">
        <v>37</v>
      </c>
      <c r="G2492" t="s">
        <v>29</v>
      </c>
      <c r="H2492" s="5">
        <v>999.24</v>
      </c>
      <c r="I2492" s="5">
        <v>999.2405</v>
      </c>
      <c r="J2492" s="5">
        <v>-4.9999999998817603E-4</v>
      </c>
      <c r="K2492" s="5">
        <v>999.24</v>
      </c>
      <c r="L2492" s="5">
        <v>0</v>
      </c>
      <c r="M2492" t="str">
        <f>IF(ISERROR(VLOOKUP(A2492,'[1]Ecart validé'!$A:$A,1,FALSE)),Z2492,"Ecart Validé")</f>
        <v>valid</v>
      </c>
      <c r="R2492" t="s">
        <v>30</v>
      </c>
      <c r="X2492"/>
      <c r="Y2492"/>
      <c r="Z2492" t="s">
        <v>31</v>
      </c>
    </row>
    <row r="2493" spans="1:26" x14ac:dyDescent="0.3">
      <c r="A2493" t="s">
        <v>3679</v>
      </c>
      <c r="B2493" t="s">
        <v>3157</v>
      </c>
      <c r="C2493">
        <v>44647</v>
      </c>
      <c r="D2493" t="str">
        <f>+VLOOKUP(C2493,Param!K:L,2,FALSE)</f>
        <v>ARIUS</v>
      </c>
      <c r="E2493" t="s">
        <v>3680</v>
      </c>
      <c r="F2493" t="s">
        <v>51</v>
      </c>
      <c r="G2493" t="s">
        <v>29</v>
      </c>
      <c r="H2493" s="5">
        <v>4491.4799999999996</v>
      </c>
      <c r="I2493" s="5">
        <v>4491.4826000000003</v>
      </c>
      <c r="J2493" s="5">
        <v>-2.60000000071158E-3</v>
      </c>
      <c r="K2493" s="5">
        <v>4491.4799999999996</v>
      </c>
      <c r="L2493" s="5">
        <v>0</v>
      </c>
      <c r="M2493" t="str">
        <f>IF(ISERROR(VLOOKUP(A2493,'[1]Ecart validé'!$A:$A,1,FALSE)),Z2493,"Ecart Validé")</f>
        <v>valid</v>
      </c>
      <c r="R2493" t="s">
        <v>30</v>
      </c>
      <c r="X2493"/>
      <c r="Y2493"/>
      <c r="Z2493" t="s">
        <v>31</v>
      </c>
    </row>
    <row r="2494" spans="1:26" x14ac:dyDescent="0.3">
      <c r="A2494" t="s">
        <v>3681</v>
      </c>
      <c r="B2494" t="s">
        <v>3157</v>
      </c>
      <c r="C2494">
        <v>44650</v>
      </c>
      <c r="D2494" t="str">
        <f>+VLOOKUP(C2494,Param!K:L,2,FALSE)</f>
        <v>ADVINI - JEAN-JEAN SA - VIGNERONS &amp; PASSIONS</v>
      </c>
      <c r="E2494">
        <v>110005165</v>
      </c>
      <c r="F2494" t="s">
        <v>28</v>
      </c>
      <c r="G2494" t="s">
        <v>29</v>
      </c>
      <c r="H2494" s="5">
        <v>17777.07</v>
      </c>
      <c r="I2494" s="5">
        <v>17777.071899999999</v>
      </c>
      <c r="J2494" s="5">
        <v>-1.8999999992956799E-3</v>
      </c>
      <c r="K2494" s="5">
        <v>17777.07</v>
      </c>
      <c r="L2494" s="5">
        <v>0</v>
      </c>
      <c r="M2494" t="str">
        <f>IF(ISERROR(VLOOKUP(A2494,'[1]Ecart validé'!$A:$A,1,FALSE)),Z2494,"Ecart Validé")</f>
        <v>valid</v>
      </c>
      <c r="R2494" t="s">
        <v>30</v>
      </c>
      <c r="X2494"/>
      <c r="Y2494"/>
      <c r="Z2494" t="s">
        <v>31</v>
      </c>
    </row>
    <row r="2495" spans="1:26" x14ac:dyDescent="0.3">
      <c r="A2495" t="s">
        <v>3682</v>
      </c>
      <c r="B2495" t="s">
        <v>3157</v>
      </c>
      <c r="C2495">
        <v>44650</v>
      </c>
      <c r="D2495" t="str">
        <f>+VLOOKUP(C2495,Param!K:L,2,FALSE)</f>
        <v>ADVINI - JEAN-JEAN SA - VIGNERONS &amp; PASSIONS</v>
      </c>
      <c r="E2495">
        <v>110005165</v>
      </c>
      <c r="F2495" t="s">
        <v>33</v>
      </c>
      <c r="G2495" t="s">
        <v>29</v>
      </c>
      <c r="H2495" s="5">
        <v>2189.1</v>
      </c>
      <c r="I2495" s="5">
        <v>2189.1016</v>
      </c>
      <c r="J2495" s="5">
        <v>-1.6000000000531099E-3</v>
      </c>
      <c r="K2495" s="5">
        <v>2189.1</v>
      </c>
      <c r="L2495" s="5">
        <v>0</v>
      </c>
      <c r="M2495" t="str">
        <f>IF(ISERROR(VLOOKUP(A2495,'[1]Ecart validé'!$A:$A,1,FALSE)),Z2495,"Ecart Validé")</f>
        <v>valid</v>
      </c>
      <c r="R2495" t="s">
        <v>30</v>
      </c>
      <c r="X2495"/>
      <c r="Y2495"/>
      <c r="Z2495" t="s">
        <v>31</v>
      </c>
    </row>
    <row r="2496" spans="1:26" x14ac:dyDescent="0.3">
      <c r="A2496" t="s">
        <v>3683</v>
      </c>
      <c r="B2496" t="s">
        <v>3157</v>
      </c>
      <c r="C2496">
        <v>44650</v>
      </c>
      <c r="D2496" t="str">
        <f>+VLOOKUP(C2496,Param!K:L,2,FALSE)</f>
        <v>ADVINI - JEAN-JEAN SA - VIGNERONS &amp; PASSIONS</v>
      </c>
      <c r="E2496">
        <v>110005165</v>
      </c>
      <c r="F2496" t="s">
        <v>35</v>
      </c>
      <c r="G2496" t="s">
        <v>29</v>
      </c>
      <c r="H2496" s="5">
        <v>16083.9</v>
      </c>
      <c r="I2496" s="5">
        <v>16083.9049</v>
      </c>
      <c r="J2496" s="5">
        <v>-4.8999999999068599E-3</v>
      </c>
      <c r="K2496" s="5">
        <v>16083.9</v>
      </c>
      <c r="L2496" s="5">
        <v>0</v>
      </c>
      <c r="M2496" t="str">
        <f>IF(ISERROR(VLOOKUP(A2496,'[1]Ecart validé'!$A:$A,1,FALSE)),Z2496,"Ecart Validé")</f>
        <v>valid</v>
      </c>
      <c r="R2496" t="s">
        <v>30</v>
      </c>
      <c r="X2496"/>
      <c r="Y2496"/>
      <c r="Z2496" t="s">
        <v>31</v>
      </c>
    </row>
    <row r="2497" spans="1:26" x14ac:dyDescent="0.3">
      <c r="A2497" t="s">
        <v>3684</v>
      </c>
      <c r="B2497" t="s">
        <v>3157</v>
      </c>
      <c r="C2497">
        <v>44650</v>
      </c>
      <c r="D2497" t="str">
        <f>+VLOOKUP(C2497,Param!K:L,2,FALSE)</f>
        <v>ADVINI - JEAN-JEAN SA - VIGNERONS &amp; PASSIONS</v>
      </c>
      <c r="E2497">
        <v>110005165</v>
      </c>
      <c r="F2497" t="s">
        <v>37</v>
      </c>
      <c r="G2497" t="s">
        <v>29</v>
      </c>
      <c r="H2497" s="5">
        <v>5843.28</v>
      </c>
      <c r="I2497" s="5">
        <v>5843.2815000000001</v>
      </c>
      <c r="J2497" s="5">
        <v>-1.50000000030559E-3</v>
      </c>
      <c r="K2497" s="5">
        <v>5843.28</v>
      </c>
      <c r="L2497" s="5">
        <v>0</v>
      </c>
      <c r="M2497" t="str">
        <f>IF(ISERROR(VLOOKUP(A2497,'[1]Ecart validé'!$A:$A,1,FALSE)),Z2497,"Ecart Validé")</f>
        <v>valid</v>
      </c>
      <c r="R2497" t="s">
        <v>30</v>
      </c>
      <c r="X2497"/>
      <c r="Y2497"/>
      <c r="Z2497" t="s">
        <v>31</v>
      </c>
    </row>
    <row r="2498" spans="1:26" x14ac:dyDescent="0.3">
      <c r="A2498" t="s">
        <v>3685</v>
      </c>
      <c r="B2498" t="s">
        <v>3157</v>
      </c>
      <c r="C2498">
        <v>44682</v>
      </c>
      <c r="D2498" t="str">
        <f>+VLOOKUP(C2498,Param!K:L,2,FALSE)</f>
        <v>ACHILLE BERTRAND</v>
      </c>
      <c r="E2498">
        <v>1551042</v>
      </c>
      <c r="F2498" t="s">
        <v>28</v>
      </c>
      <c r="G2498" t="s">
        <v>29</v>
      </c>
      <c r="H2498" s="5">
        <v>36412.15</v>
      </c>
      <c r="I2498" s="5">
        <v>36412.154399999999</v>
      </c>
      <c r="J2498" s="5">
        <v>-4.3999999979860097E-3</v>
      </c>
      <c r="K2498" s="5">
        <v>36412.15</v>
      </c>
      <c r="L2498" s="5">
        <v>0</v>
      </c>
      <c r="M2498" t="str">
        <f>IF(ISERROR(VLOOKUP(A2498,'[1]Ecart validé'!$A:$A,1,FALSE)),Z2498,"Ecart Validé")</f>
        <v>valid</v>
      </c>
      <c r="R2498" t="s">
        <v>30</v>
      </c>
      <c r="X2498"/>
      <c r="Y2498"/>
      <c r="Z2498" t="s">
        <v>31</v>
      </c>
    </row>
    <row r="2499" spans="1:26" x14ac:dyDescent="0.3">
      <c r="A2499" t="s">
        <v>3686</v>
      </c>
      <c r="B2499" t="s">
        <v>3157</v>
      </c>
      <c r="C2499">
        <v>44682</v>
      </c>
      <c r="D2499" t="str">
        <f>+VLOOKUP(C2499,Param!K:L,2,FALSE)</f>
        <v>ACHILLE BERTRAND</v>
      </c>
      <c r="E2499">
        <v>1551042</v>
      </c>
      <c r="F2499" t="s">
        <v>33</v>
      </c>
      <c r="G2499" t="s">
        <v>29</v>
      </c>
      <c r="H2499" s="5">
        <v>8360.33</v>
      </c>
      <c r="I2499" s="5">
        <v>8360.3271999999997</v>
      </c>
      <c r="J2499" s="5">
        <v>2.8000000002066298E-3</v>
      </c>
      <c r="K2499" s="5">
        <v>8360.33</v>
      </c>
      <c r="L2499" s="5">
        <v>0</v>
      </c>
      <c r="M2499" t="str">
        <f>IF(ISERROR(VLOOKUP(A2499,'[1]Ecart validé'!$A:$A,1,FALSE)),Z2499,"Ecart Validé")</f>
        <v>valid</v>
      </c>
      <c r="R2499" t="s">
        <v>30</v>
      </c>
      <c r="X2499"/>
      <c r="Y2499"/>
      <c r="Z2499" t="s">
        <v>31</v>
      </c>
    </row>
    <row r="2500" spans="1:26" x14ac:dyDescent="0.3">
      <c r="A2500" t="s">
        <v>3687</v>
      </c>
      <c r="B2500" t="s">
        <v>3157</v>
      </c>
      <c r="C2500">
        <v>44682</v>
      </c>
      <c r="D2500" t="str">
        <f>+VLOOKUP(C2500,Param!K:L,2,FALSE)</f>
        <v>ACHILLE BERTRAND</v>
      </c>
      <c r="E2500">
        <v>1551042</v>
      </c>
      <c r="F2500" t="s">
        <v>35</v>
      </c>
      <c r="G2500" t="s">
        <v>29</v>
      </c>
      <c r="H2500" s="5">
        <v>45533.56</v>
      </c>
      <c r="I2500" s="5">
        <v>45533.562400000003</v>
      </c>
      <c r="J2500" s="5">
        <v>-2.4000000048545098E-3</v>
      </c>
      <c r="K2500" s="5">
        <v>45533.56</v>
      </c>
      <c r="L2500" s="5">
        <v>0</v>
      </c>
      <c r="M2500" t="str">
        <f>IF(ISERROR(VLOOKUP(A2500,'[1]Ecart validé'!$A:$A,1,FALSE)),Z2500,"Ecart Validé")</f>
        <v>valid</v>
      </c>
      <c r="R2500" t="s">
        <v>30</v>
      </c>
      <c r="X2500"/>
      <c r="Y2500"/>
      <c r="Z2500" t="s">
        <v>31</v>
      </c>
    </row>
    <row r="2501" spans="1:26" x14ac:dyDescent="0.3">
      <c r="A2501" t="s">
        <v>3688</v>
      </c>
      <c r="B2501" t="s">
        <v>3157</v>
      </c>
      <c r="C2501">
        <v>44682</v>
      </c>
      <c r="D2501" t="str">
        <f>+VLOOKUP(C2501,Param!K:L,2,FALSE)</f>
        <v>ACHILLE BERTRAND</v>
      </c>
      <c r="E2501">
        <v>1551042</v>
      </c>
      <c r="F2501" t="s">
        <v>37</v>
      </c>
      <c r="G2501" t="s">
        <v>29</v>
      </c>
      <c r="H2501" s="5">
        <v>16168.41</v>
      </c>
      <c r="I2501" s="5">
        <v>16168.407999999999</v>
      </c>
      <c r="J2501" s="5">
        <v>2.0000000004074502E-3</v>
      </c>
      <c r="K2501" s="5">
        <v>16168.41</v>
      </c>
      <c r="L2501" s="5">
        <v>0</v>
      </c>
      <c r="M2501" t="str">
        <f>IF(ISERROR(VLOOKUP(A2501,'[1]Ecart validé'!$A:$A,1,FALSE)),Z2501,"Ecart Validé")</f>
        <v>valid</v>
      </c>
      <c r="R2501" t="s">
        <v>30</v>
      </c>
      <c r="X2501"/>
      <c r="Y2501"/>
      <c r="Z2501" t="s">
        <v>31</v>
      </c>
    </row>
    <row r="2502" spans="1:26" x14ac:dyDescent="0.3">
      <c r="A2502" t="s">
        <v>3689</v>
      </c>
      <c r="B2502" t="s">
        <v>3157</v>
      </c>
      <c r="C2502">
        <v>44685</v>
      </c>
      <c r="D2502" t="str">
        <f>+VLOOKUP(C2502,Param!K:L,2,FALSE)</f>
        <v>LANSON INTERNATIONAL DIFFUSION</v>
      </c>
      <c r="E2502">
        <v>19218007</v>
      </c>
      <c r="F2502" t="s">
        <v>28</v>
      </c>
      <c r="G2502" t="s">
        <v>29</v>
      </c>
      <c r="H2502" s="5">
        <v>5503</v>
      </c>
      <c r="I2502" s="5">
        <v>5503.0034999999998</v>
      </c>
      <c r="J2502" s="5">
        <v>-3.49999999980354E-3</v>
      </c>
      <c r="K2502" s="5">
        <v>5503</v>
      </c>
      <c r="L2502" s="5">
        <v>0</v>
      </c>
      <c r="M2502" t="str">
        <f>IF(ISERROR(VLOOKUP(A2502,'[1]Ecart validé'!$A:$A,1,FALSE)),Z2502,"Ecart Validé")</f>
        <v>valid</v>
      </c>
      <c r="R2502" t="s">
        <v>30</v>
      </c>
      <c r="X2502"/>
      <c r="Y2502"/>
      <c r="Z2502" t="s">
        <v>31</v>
      </c>
    </row>
    <row r="2503" spans="1:26" x14ac:dyDescent="0.3">
      <c r="A2503" t="s">
        <v>3690</v>
      </c>
      <c r="B2503" t="s">
        <v>3157</v>
      </c>
      <c r="C2503">
        <v>44685</v>
      </c>
      <c r="D2503" t="str">
        <f>+VLOOKUP(C2503,Param!K:L,2,FALSE)</f>
        <v>LANSON INTERNATIONAL DIFFUSION</v>
      </c>
      <c r="E2503">
        <v>19218007</v>
      </c>
      <c r="F2503" t="s">
        <v>33</v>
      </c>
      <c r="G2503" t="s">
        <v>29</v>
      </c>
      <c r="H2503" s="5">
        <v>215.98</v>
      </c>
      <c r="I2503" s="5">
        <v>215.98050000000001</v>
      </c>
      <c r="J2503" s="5">
        <v>-5.0000000001659795E-4</v>
      </c>
      <c r="K2503" s="5">
        <v>215.98</v>
      </c>
      <c r="L2503" s="5">
        <v>0</v>
      </c>
      <c r="M2503" t="str">
        <f>IF(ISERROR(VLOOKUP(A2503,'[1]Ecart validé'!$A:$A,1,FALSE)),Z2503,"Ecart Validé")</f>
        <v>valid</v>
      </c>
      <c r="R2503" t="s">
        <v>30</v>
      </c>
      <c r="X2503"/>
      <c r="Y2503"/>
      <c r="Z2503" t="s">
        <v>31</v>
      </c>
    </row>
    <row r="2504" spans="1:26" x14ac:dyDescent="0.3">
      <c r="A2504" t="s">
        <v>3691</v>
      </c>
      <c r="B2504" t="s">
        <v>3157</v>
      </c>
      <c r="C2504">
        <v>44685</v>
      </c>
      <c r="D2504" t="str">
        <f>+VLOOKUP(C2504,Param!K:L,2,FALSE)</f>
        <v>LANSON INTERNATIONAL DIFFUSION</v>
      </c>
      <c r="E2504">
        <v>19218007</v>
      </c>
      <c r="F2504" t="s">
        <v>35</v>
      </c>
      <c r="G2504" t="s">
        <v>29</v>
      </c>
      <c r="H2504" s="5">
        <v>3316.43</v>
      </c>
      <c r="I2504" s="5">
        <v>3316.4259999999999</v>
      </c>
      <c r="J2504" s="5">
        <v>3.9999999999054099E-3</v>
      </c>
      <c r="K2504" s="5">
        <v>3316.43</v>
      </c>
      <c r="L2504" s="5">
        <v>0</v>
      </c>
      <c r="M2504" t="str">
        <f>IF(ISERROR(VLOOKUP(A2504,'[1]Ecart validé'!$A:$A,1,FALSE)),Z2504,"Ecart Validé")</f>
        <v>valid</v>
      </c>
      <c r="R2504" t="s">
        <v>30</v>
      </c>
      <c r="X2504"/>
      <c r="Y2504"/>
      <c r="Z2504" t="s">
        <v>31</v>
      </c>
    </row>
    <row r="2505" spans="1:26" x14ac:dyDescent="0.3">
      <c r="A2505" t="s">
        <v>3692</v>
      </c>
      <c r="B2505" t="s">
        <v>3157</v>
      </c>
      <c r="C2505">
        <v>44685</v>
      </c>
      <c r="D2505" t="str">
        <f>+VLOOKUP(C2505,Param!K:L,2,FALSE)</f>
        <v>LANSON INTERNATIONAL DIFFUSION</v>
      </c>
      <c r="E2505">
        <v>19218007</v>
      </c>
      <c r="F2505" t="s">
        <v>37</v>
      </c>
      <c r="G2505" t="s">
        <v>29</v>
      </c>
      <c r="H2505" s="5">
        <v>1182.83</v>
      </c>
      <c r="I2505" s="5">
        <v>1182.8285000000001</v>
      </c>
      <c r="J2505" s="5">
        <v>1.49999999985084E-3</v>
      </c>
      <c r="K2505" s="5">
        <v>1182.83</v>
      </c>
      <c r="L2505" s="5">
        <v>0</v>
      </c>
      <c r="M2505" t="str">
        <f>IF(ISERROR(VLOOKUP(A2505,'[1]Ecart validé'!$A:$A,1,FALSE)),Z2505,"Ecart Validé")</f>
        <v>valid</v>
      </c>
      <c r="R2505" t="s">
        <v>30</v>
      </c>
      <c r="X2505"/>
      <c r="Y2505"/>
      <c r="Z2505" t="s">
        <v>31</v>
      </c>
    </row>
    <row r="2506" spans="1:26" x14ac:dyDescent="0.3">
      <c r="A2506" t="s">
        <v>3693</v>
      </c>
      <c r="B2506" t="s">
        <v>3157</v>
      </c>
      <c r="C2506">
        <v>44685</v>
      </c>
      <c r="D2506" t="str">
        <f>+VLOOKUP(C2506,Param!K:L,2,FALSE)</f>
        <v>LANSON INTERNATIONAL DIFFUSION</v>
      </c>
      <c r="E2506" t="s">
        <v>3694</v>
      </c>
      <c r="F2506" t="s">
        <v>51</v>
      </c>
      <c r="G2506" t="s">
        <v>29</v>
      </c>
      <c r="H2506" s="5">
        <v>6357.64</v>
      </c>
      <c r="I2506" s="5">
        <v>6357.6360000000004</v>
      </c>
      <c r="J2506" s="5">
        <v>3.9999999999054099E-3</v>
      </c>
      <c r="K2506" s="5">
        <v>6357.64</v>
      </c>
      <c r="L2506" s="5">
        <v>0</v>
      </c>
      <c r="M2506" t="str">
        <f>IF(ISERROR(VLOOKUP(A2506,'[1]Ecart validé'!$A:$A,1,FALSE)),Z2506,"Ecart Validé")</f>
        <v>valid</v>
      </c>
      <c r="R2506" t="s">
        <v>30</v>
      </c>
      <c r="X2506"/>
      <c r="Y2506"/>
      <c r="Z2506" t="s">
        <v>31</v>
      </c>
    </row>
    <row r="2507" spans="1:26" x14ac:dyDescent="0.3">
      <c r="A2507" t="s">
        <v>3695</v>
      </c>
      <c r="B2507" t="s">
        <v>3157</v>
      </c>
      <c r="C2507">
        <v>44702</v>
      </c>
      <c r="D2507" t="str">
        <f>+VLOOKUP(C2507,Param!K:L,2,FALSE)</f>
        <v>ROSELINE DIFFUSION</v>
      </c>
      <c r="E2507">
        <v>1140053286</v>
      </c>
      <c r="F2507" t="s">
        <v>28</v>
      </c>
      <c r="G2507" t="s">
        <v>29</v>
      </c>
      <c r="H2507" s="5">
        <v>1053.5899999999999</v>
      </c>
      <c r="I2507" s="5">
        <v>1053.585</v>
      </c>
      <c r="J2507" s="5">
        <v>4.9999999998817596E-3</v>
      </c>
      <c r="K2507" s="5">
        <v>1053.5899999999999</v>
      </c>
      <c r="L2507" s="5">
        <v>0</v>
      </c>
      <c r="M2507" t="str">
        <f>IF(ISERROR(VLOOKUP(A2507,'[1]Ecart validé'!$A:$A,1,FALSE)),Z2507,"Ecart Validé")</f>
        <v>valid</v>
      </c>
      <c r="R2507" t="s">
        <v>30</v>
      </c>
      <c r="X2507"/>
      <c r="Y2507"/>
      <c r="Z2507" t="s">
        <v>31</v>
      </c>
    </row>
    <row r="2508" spans="1:26" x14ac:dyDescent="0.3">
      <c r="A2508" t="s">
        <v>3696</v>
      </c>
      <c r="B2508" t="s">
        <v>3157</v>
      </c>
      <c r="C2508">
        <v>44702</v>
      </c>
      <c r="D2508" t="str">
        <f>+VLOOKUP(C2508,Param!K:L,2,FALSE)</f>
        <v>ROSELINE DIFFUSION</v>
      </c>
      <c r="E2508">
        <v>1140053286</v>
      </c>
      <c r="F2508" t="s">
        <v>33</v>
      </c>
      <c r="G2508" t="s">
        <v>29</v>
      </c>
      <c r="H2508" s="5">
        <v>379.8</v>
      </c>
      <c r="I2508" s="5">
        <v>379.79500000000002</v>
      </c>
      <c r="J2508" s="5">
        <v>4.9999999999954499E-3</v>
      </c>
      <c r="K2508" s="5">
        <v>379.8</v>
      </c>
      <c r="L2508" s="5">
        <v>0</v>
      </c>
      <c r="M2508" t="str">
        <f>IF(ISERROR(VLOOKUP(A2508,'[1]Ecart validé'!$A:$A,1,FALSE)),Z2508,"Ecart Validé")</f>
        <v>valid</v>
      </c>
      <c r="R2508" t="s">
        <v>30</v>
      </c>
      <c r="X2508"/>
      <c r="Y2508"/>
      <c r="Z2508" t="s">
        <v>31</v>
      </c>
    </row>
    <row r="2509" spans="1:26" x14ac:dyDescent="0.3">
      <c r="A2509" t="s">
        <v>3697</v>
      </c>
      <c r="B2509" t="s">
        <v>3157</v>
      </c>
      <c r="C2509">
        <v>44702</v>
      </c>
      <c r="D2509" t="str">
        <f>+VLOOKUP(C2509,Param!K:L,2,FALSE)</f>
        <v>ROSELINE DIFFUSION</v>
      </c>
      <c r="E2509">
        <v>1140053286</v>
      </c>
      <c r="F2509" t="s">
        <v>35</v>
      </c>
      <c r="G2509" t="s">
        <v>29</v>
      </c>
      <c r="H2509" s="5">
        <v>1926.21</v>
      </c>
      <c r="I2509" s="5">
        <v>1926.21</v>
      </c>
      <c r="J2509" s="5">
        <v>0</v>
      </c>
      <c r="K2509" s="5">
        <v>1926.21</v>
      </c>
      <c r="L2509" s="5">
        <v>0</v>
      </c>
      <c r="M2509" t="str">
        <f>IF(ISERROR(VLOOKUP(A2509,'[1]Ecart validé'!$A:$A,1,FALSE)),Z2509,"Ecart Validé")</f>
        <v>valid</v>
      </c>
      <c r="R2509" t="s">
        <v>30</v>
      </c>
      <c r="X2509"/>
      <c r="Y2509"/>
      <c r="Z2509" t="s">
        <v>31</v>
      </c>
    </row>
    <row r="2510" spans="1:26" x14ac:dyDescent="0.3">
      <c r="A2510" t="s">
        <v>3698</v>
      </c>
      <c r="B2510" t="s">
        <v>3157</v>
      </c>
      <c r="C2510">
        <v>44702</v>
      </c>
      <c r="D2510" t="str">
        <f>+VLOOKUP(C2510,Param!K:L,2,FALSE)</f>
        <v>ROSELINE DIFFUSION</v>
      </c>
      <c r="E2510">
        <v>1140053286</v>
      </c>
      <c r="F2510" t="s">
        <v>37</v>
      </c>
      <c r="G2510" t="s">
        <v>29</v>
      </c>
      <c r="H2510" s="5">
        <v>148.53</v>
      </c>
      <c r="I2510" s="5">
        <v>148.52500000000001</v>
      </c>
      <c r="J2510" s="5">
        <v>4.9999999999954499E-3</v>
      </c>
      <c r="K2510" s="5">
        <v>148.53</v>
      </c>
      <c r="L2510" s="5">
        <v>0</v>
      </c>
      <c r="M2510" t="str">
        <f>IF(ISERROR(VLOOKUP(A2510,'[1]Ecart validé'!$A:$A,1,FALSE)),Z2510,"Ecart Validé")</f>
        <v>valid</v>
      </c>
      <c r="R2510" t="s">
        <v>30</v>
      </c>
      <c r="X2510"/>
      <c r="Y2510"/>
      <c r="Z2510" t="s">
        <v>31</v>
      </c>
    </row>
    <row r="2511" spans="1:26" x14ac:dyDescent="0.3">
      <c r="A2511" t="s">
        <v>3699</v>
      </c>
      <c r="B2511" t="s">
        <v>3157</v>
      </c>
      <c r="C2511">
        <v>44711</v>
      </c>
      <c r="D2511" t="str">
        <f>+VLOOKUP(C2511,Param!K:L,2,FALSE)</f>
        <v>LASA</v>
      </c>
      <c r="E2511">
        <v>2197206322</v>
      </c>
      <c r="F2511" t="s">
        <v>28</v>
      </c>
      <c r="G2511" t="s">
        <v>29</v>
      </c>
      <c r="H2511" s="5">
        <v>199.5</v>
      </c>
      <c r="I2511" s="5">
        <v>199.5</v>
      </c>
      <c r="J2511" s="5">
        <v>0</v>
      </c>
      <c r="K2511" s="5">
        <v>199.5</v>
      </c>
      <c r="L2511" s="5">
        <v>0</v>
      </c>
      <c r="M2511" t="str">
        <f>IF(ISERROR(VLOOKUP(A2511,'[1]Ecart validé'!$A:$A,1,FALSE)),Z2511,"Ecart Validé")</f>
        <v>valid</v>
      </c>
      <c r="R2511" t="s">
        <v>30</v>
      </c>
      <c r="X2511"/>
      <c r="Y2511"/>
      <c r="Z2511" t="s">
        <v>31</v>
      </c>
    </row>
    <row r="2512" spans="1:26" x14ac:dyDescent="0.3">
      <c r="A2512" t="s">
        <v>3700</v>
      </c>
      <c r="B2512" t="s">
        <v>3157</v>
      </c>
      <c r="C2512">
        <v>44711</v>
      </c>
      <c r="D2512" t="str">
        <f>+VLOOKUP(C2512,Param!K:L,2,FALSE)</f>
        <v>LASA</v>
      </c>
      <c r="E2512">
        <v>2197206322</v>
      </c>
      <c r="F2512" t="s">
        <v>33</v>
      </c>
      <c r="G2512" t="s">
        <v>29</v>
      </c>
      <c r="H2512" s="5">
        <v>235.98</v>
      </c>
      <c r="I2512" s="5">
        <v>235.98</v>
      </c>
      <c r="J2512" s="5">
        <v>0</v>
      </c>
      <c r="K2512" s="5">
        <v>235.98</v>
      </c>
      <c r="L2512" s="5">
        <v>0</v>
      </c>
      <c r="M2512" t="str">
        <f>IF(ISERROR(VLOOKUP(A2512,'[1]Ecart validé'!$A:$A,1,FALSE)),Z2512,"Ecart Validé")</f>
        <v>valid</v>
      </c>
      <c r="R2512" t="s">
        <v>30</v>
      </c>
      <c r="X2512"/>
      <c r="Y2512"/>
      <c r="Z2512" t="s">
        <v>31</v>
      </c>
    </row>
    <row r="2513" spans="1:26" x14ac:dyDescent="0.3">
      <c r="A2513" t="s">
        <v>3701</v>
      </c>
      <c r="B2513" t="s">
        <v>3157</v>
      </c>
      <c r="C2513">
        <v>44711</v>
      </c>
      <c r="D2513" t="str">
        <f>+VLOOKUP(C2513,Param!K:L,2,FALSE)</f>
        <v>LASA</v>
      </c>
      <c r="E2513">
        <v>2197206322</v>
      </c>
      <c r="F2513" t="s">
        <v>35</v>
      </c>
      <c r="G2513" t="s">
        <v>29</v>
      </c>
      <c r="H2513" s="5">
        <v>447.86</v>
      </c>
      <c r="I2513" s="5">
        <v>447.86399999999998</v>
      </c>
      <c r="J2513" s="5">
        <v>-3.9999999999622499E-3</v>
      </c>
      <c r="K2513" s="5">
        <v>447.86</v>
      </c>
      <c r="L2513" s="5">
        <v>0</v>
      </c>
      <c r="M2513" t="str">
        <f>IF(ISERROR(VLOOKUP(A2513,'[1]Ecart validé'!$A:$A,1,FALSE)),Z2513,"Ecart Validé")</f>
        <v>valid</v>
      </c>
      <c r="R2513" t="s">
        <v>30</v>
      </c>
      <c r="X2513"/>
      <c r="Y2513"/>
      <c r="Z2513" t="s">
        <v>31</v>
      </c>
    </row>
    <row r="2514" spans="1:26" x14ac:dyDescent="0.3">
      <c r="A2514" t="s">
        <v>3702</v>
      </c>
      <c r="B2514" t="s">
        <v>3157</v>
      </c>
      <c r="C2514">
        <v>44711</v>
      </c>
      <c r="D2514" t="str">
        <f>+VLOOKUP(C2514,Param!K:L,2,FALSE)</f>
        <v>LASA</v>
      </c>
      <c r="E2514">
        <v>2197206322</v>
      </c>
      <c r="F2514" t="s">
        <v>37</v>
      </c>
      <c r="G2514" t="s">
        <v>29</v>
      </c>
      <c r="H2514" s="5">
        <v>199.76</v>
      </c>
      <c r="I2514" s="5">
        <v>199.7568</v>
      </c>
      <c r="J2514" s="5">
        <v>3.19999999999254E-3</v>
      </c>
      <c r="K2514" s="5">
        <v>199.76</v>
      </c>
      <c r="L2514" s="5">
        <v>0</v>
      </c>
      <c r="M2514" t="str">
        <f>IF(ISERROR(VLOOKUP(A2514,'[1]Ecart validé'!$A:$A,1,FALSE)),Z2514,"Ecart Validé")</f>
        <v>valid</v>
      </c>
      <c r="R2514" t="s">
        <v>30</v>
      </c>
      <c r="X2514"/>
      <c r="Y2514"/>
      <c r="Z2514" t="s">
        <v>31</v>
      </c>
    </row>
    <row r="2515" spans="1:26" x14ac:dyDescent="0.3">
      <c r="A2515" t="s">
        <v>3703</v>
      </c>
      <c r="B2515" t="s">
        <v>3157</v>
      </c>
      <c r="C2515">
        <v>44717</v>
      </c>
      <c r="D2515" t="str">
        <f>+VLOOKUP(C2515,Param!K:L,2,FALSE)</f>
        <v>VRANKEN POMMERY MONOPOLE</v>
      </c>
      <c r="E2515">
        <v>1453009</v>
      </c>
      <c r="F2515" t="s">
        <v>28</v>
      </c>
      <c r="G2515" t="s">
        <v>29</v>
      </c>
      <c r="H2515" s="5">
        <v>444.64</v>
      </c>
      <c r="I2515" s="5">
        <v>444.64</v>
      </c>
      <c r="J2515" s="5">
        <v>0</v>
      </c>
      <c r="K2515" s="5">
        <v>444.64</v>
      </c>
      <c r="L2515" s="5">
        <v>0</v>
      </c>
      <c r="M2515" t="str">
        <f>IF(ISERROR(VLOOKUP(A2515,'[1]Ecart validé'!$A:$A,1,FALSE)),Z2515,"Ecart Validé")</f>
        <v>valid</v>
      </c>
      <c r="R2515" t="s">
        <v>30</v>
      </c>
      <c r="X2515"/>
      <c r="Y2515"/>
      <c r="Z2515" t="s">
        <v>31</v>
      </c>
    </row>
    <row r="2516" spans="1:26" x14ac:dyDescent="0.3">
      <c r="A2516" t="s">
        <v>3704</v>
      </c>
      <c r="B2516" t="s">
        <v>3157</v>
      </c>
      <c r="C2516">
        <v>44717</v>
      </c>
      <c r="D2516" t="str">
        <f>+VLOOKUP(C2516,Param!K:L,2,FALSE)</f>
        <v>VRANKEN POMMERY MONOPOLE</v>
      </c>
      <c r="E2516">
        <v>1453009</v>
      </c>
      <c r="F2516" t="s">
        <v>33</v>
      </c>
      <c r="G2516" t="s">
        <v>29</v>
      </c>
      <c r="H2516" s="5">
        <v>102.44</v>
      </c>
      <c r="I2516" s="5">
        <v>102.44</v>
      </c>
      <c r="J2516" s="5">
        <v>0</v>
      </c>
      <c r="K2516" s="5">
        <v>102.44</v>
      </c>
      <c r="L2516" s="5">
        <v>0</v>
      </c>
      <c r="M2516" t="str">
        <f>IF(ISERROR(VLOOKUP(A2516,'[1]Ecart validé'!$A:$A,1,FALSE)),Z2516,"Ecart Validé")</f>
        <v>valid</v>
      </c>
      <c r="R2516" t="s">
        <v>30</v>
      </c>
      <c r="X2516"/>
      <c r="Y2516"/>
      <c r="Z2516" t="s">
        <v>31</v>
      </c>
    </row>
    <row r="2517" spans="1:26" x14ac:dyDescent="0.3">
      <c r="A2517" t="s">
        <v>3705</v>
      </c>
      <c r="B2517" t="s">
        <v>3157</v>
      </c>
      <c r="C2517">
        <v>44717</v>
      </c>
      <c r="D2517" t="str">
        <f>+VLOOKUP(C2517,Param!K:L,2,FALSE)</f>
        <v>VRANKEN POMMERY MONOPOLE</v>
      </c>
      <c r="E2517">
        <v>1453009</v>
      </c>
      <c r="F2517" t="s">
        <v>35</v>
      </c>
      <c r="G2517" t="s">
        <v>29</v>
      </c>
      <c r="H2517" s="5">
        <v>1000</v>
      </c>
      <c r="I2517" s="5">
        <v>1000</v>
      </c>
      <c r="J2517" s="5">
        <v>0</v>
      </c>
      <c r="K2517" s="5">
        <v>1000</v>
      </c>
      <c r="L2517" s="5">
        <v>0</v>
      </c>
      <c r="M2517" t="str">
        <f>IF(ISERROR(VLOOKUP(A2517,'[1]Ecart validé'!$A:$A,1,FALSE)),Z2517,"Ecart Validé")</f>
        <v>valid</v>
      </c>
      <c r="R2517" t="s">
        <v>30</v>
      </c>
      <c r="X2517"/>
      <c r="Y2517"/>
      <c r="Z2517" t="s">
        <v>31</v>
      </c>
    </row>
    <row r="2518" spans="1:26" x14ac:dyDescent="0.3">
      <c r="A2518" t="s">
        <v>3706</v>
      </c>
      <c r="B2518" t="s">
        <v>3157</v>
      </c>
      <c r="C2518">
        <v>44717</v>
      </c>
      <c r="D2518" t="str">
        <f>+VLOOKUP(C2518,Param!K:L,2,FALSE)</f>
        <v>VRANKEN POMMERY MONOPOLE</v>
      </c>
      <c r="E2518">
        <v>1453009</v>
      </c>
      <c r="F2518" t="s">
        <v>37</v>
      </c>
      <c r="G2518" t="s">
        <v>29</v>
      </c>
      <c r="H2518" s="5">
        <v>673.4</v>
      </c>
      <c r="I2518" s="5">
        <v>673.4</v>
      </c>
      <c r="J2518" s="5">
        <v>0</v>
      </c>
      <c r="K2518" s="5">
        <v>673.4</v>
      </c>
      <c r="L2518" s="5">
        <v>0</v>
      </c>
      <c r="M2518" t="str">
        <f>IF(ISERROR(VLOOKUP(A2518,'[1]Ecart validé'!$A:$A,1,FALSE)),Z2518,"Ecart Validé")</f>
        <v>valid</v>
      </c>
      <c r="R2518" t="s">
        <v>30</v>
      </c>
      <c r="X2518"/>
      <c r="Y2518"/>
      <c r="Z2518" t="s">
        <v>31</v>
      </c>
    </row>
    <row r="2519" spans="1:26" x14ac:dyDescent="0.3">
      <c r="A2519" t="s">
        <v>3707</v>
      </c>
      <c r="B2519" t="s">
        <v>3157</v>
      </c>
      <c r="C2519">
        <v>44717</v>
      </c>
      <c r="D2519" t="str">
        <f>+VLOOKUP(C2519,Param!K:L,2,FALSE)</f>
        <v>VRANKEN POMMERY MONOPOLE</v>
      </c>
      <c r="E2519" t="s">
        <v>3708</v>
      </c>
      <c r="F2519" t="s">
        <v>51</v>
      </c>
      <c r="G2519" t="s">
        <v>29</v>
      </c>
      <c r="H2519" s="5">
        <v>2274.6</v>
      </c>
      <c r="I2519" s="5">
        <v>2274.6</v>
      </c>
      <c r="J2519" s="5">
        <v>0</v>
      </c>
      <c r="K2519" s="5">
        <v>2274.6</v>
      </c>
      <c r="L2519" s="5">
        <v>0</v>
      </c>
      <c r="M2519" t="str">
        <f>IF(ISERROR(VLOOKUP(A2519,'[1]Ecart validé'!$A:$A,1,FALSE)),Z2519,"Ecart Validé")</f>
        <v>valid</v>
      </c>
      <c r="R2519" t="s">
        <v>30</v>
      </c>
      <c r="X2519"/>
      <c r="Y2519"/>
      <c r="Z2519" t="s">
        <v>31</v>
      </c>
    </row>
    <row r="2520" spans="1:26" x14ac:dyDescent="0.3">
      <c r="A2520" t="s">
        <v>3709</v>
      </c>
      <c r="B2520" t="s">
        <v>3157</v>
      </c>
      <c r="C2520">
        <v>44727</v>
      </c>
      <c r="D2520" t="str">
        <f>+VLOOKUP(C2520,Param!K:L,2,FALSE)</f>
        <v>LESAGE ET FILS SARL</v>
      </c>
      <c r="E2520">
        <v>4053</v>
      </c>
      <c r="F2520" t="s">
        <v>28</v>
      </c>
      <c r="G2520" t="s">
        <v>29</v>
      </c>
      <c r="H2520" s="5">
        <v>10140.0999999999</v>
      </c>
      <c r="I2520" s="5">
        <v>10140.1018</v>
      </c>
      <c r="J2520" s="5">
        <v>-1.80000000182189E-3</v>
      </c>
      <c r="K2520" s="5">
        <v>10140.0999999999</v>
      </c>
      <c r="L2520" s="5">
        <v>0</v>
      </c>
      <c r="M2520" t="str">
        <f>IF(ISERROR(VLOOKUP(A2520,'[1]Ecart validé'!$A:$A,1,FALSE)),Z2520,"Ecart Validé")</f>
        <v>valid</v>
      </c>
      <c r="R2520" t="s">
        <v>30</v>
      </c>
      <c r="X2520"/>
      <c r="Y2520"/>
      <c r="Z2520" t="s">
        <v>31</v>
      </c>
    </row>
    <row r="2521" spans="1:26" x14ac:dyDescent="0.3">
      <c r="A2521" t="s">
        <v>3710</v>
      </c>
      <c r="B2521" t="s">
        <v>3157</v>
      </c>
      <c r="C2521">
        <v>44727</v>
      </c>
      <c r="D2521" t="str">
        <f>+VLOOKUP(C2521,Param!K:L,2,FALSE)</f>
        <v>LESAGE ET FILS SARL</v>
      </c>
      <c r="E2521">
        <v>4053</v>
      </c>
      <c r="F2521" t="s">
        <v>33</v>
      </c>
      <c r="G2521" t="s">
        <v>29</v>
      </c>
      <c r="H2521" s="5">
        <v>1544.77</v>
      </c>
      <c r="I2521" s="5">
        <v>1544.7677000000001</v>
      </c>
      <c r="J2521" s="5">
        <v>2.2999999998774001E-3</v>
      </c>
      <c r="K2521" s="5">
        <v>1544.77</v>
      </c>
      <c r="L2521" s="5">
        <v>0</v>
      </c>
      <c r="M2521" t="str">
        <f>IF(ISERROR(VLOOKUP(A2521,'[1]Ecart validé'!$A:$A,1,FALSE)),Z2521,"Ecart Validé")</f>
        <v>valid</v>
      </c>
      <c r="R2521" t="s">
        <v>30</v>
      </c>
      <c r="X2521"/>
      <c r="Y2521"/>
      <c r="Z2521" t="s">
        <v>31</v>
      </c>
    </row>
    <row r="2522" spans="1:26" x14ac:dyDescent="0.3">
      <c r="A2522" t="s">
        <v>3711</v>
      </c>
      <c r="B2522" t="s">
        <v>3157</v>
      </c>
      <c r="C2522">
        <v>44727</v>
      </c>
      <c r="D2522" t="str">
        <f>+VLOOKUP(C2522,Param!K:L,2,FALSE)</f>
        <v>LESAGE ET FILS SARL</v>
      </c>
      <c r="E2522">
        <v>4053</v>
      </c>
      <c r="F2522" t="s">
        <v>35</v>
      </c>
      <c r="G2522" t="s">
        <v>29</v>
      </c>
      <c r="H2522" s="5">
        <v>6550.17</v>
      </c>
      <c r="I2522" s="5">
        <v>6550.1695</v>
      </c>
      <c r="J2522" s="5">
        <v>5.0000000010186297E-4</v>
      </c>
      <c r="K2522" s="5">
        <v>6550.17</v>
      </c>
      <c r="L2522" s="5">
        <v>0</v>
      </c>
      <c r="M2522" t="str">
        <f>IF(ISERROR(VLOOKUP(A2522,'[1]Ecart validé'!$A:$A,1,FALSE)),Z2522,"Ecart Validé")</f>
        <v>valid</v>
      </c>
      <c r="R2522" t="s">
        <v>30</v>
      </c>
      <c r="X2522"/>
      <c r="Y2522"/>
      <c r="Z2522" t="s">
        <v>31</v>
      </c>
    </row>
    <row r="2523" spans="1:26" x14ac:dyDescent="0.3">
      <c r="A2523" t="s">
        <v>3712</v>
      </c>
      <c r="B2523" t="s">
        <v>3157</v>
      </c>
      <c r="C2523">
        <v>44727</v>
      </c>
      <c r="D2523" t="str">
        <f>+VLOOKUP(C2523,Param!K:L,2,FALSE)</f>
        <v>LESAGE ET FILS SARL</v>
      </c>
      <c r="E2523">
        <v>4053</v>
      </c>
      <c r="F2523" t="s">
        <v>37</v>
      </c>
      <c r="G2523" t="s">
        <v>29</v>
      </c>
      <c r="H2523" s="5">
        <v>1964.13</v>
      </c>
      <c r="I2523" s="5">
        <v>1964.1293000000001</v>
      </c>
      <c r="J2523" s="5">
        <v>7.0000000005165897E-4</v>
      </c>
      <c r="K2523" s="5">
        <v>1964.13</v>
      </c>
      <c r="L2523" s="5">
        <v>0</v>
      </c>
      <c r="M2523" t="str">
        <f>IF(ISERROR(VLOOKUP(A2523,'[1]Ecart validé'!$A:$A,1,FALSE)),Z2523,"Ecart Validé")</f>
        <v>valid</v>
      </c>
      <c r="R2523" t="s">
        <v>30</v>
      </c>
      <c r="X2523"/>
      <c r="Y2523"/>
      <c r="Z2523" t="s">
        <v>31</v>
      </c>
    </row>
    <row r="2524" spans="1:26" x14ac:dyDescent="0.3">
      <c r="A2524" t="s">
        <v>3713</v>
      </c>
      <c r="B2524" t="s">
        <v>3157</v>
      </c>
      <c r="C2524">
        <v>44727</v>
      </c>
      <c r="D2524" t="str">
        <f>+VLOOKUP(C2524,Param!K:L,2,FALSE)</f>
        <v>LESAGE ET FILS SARL</v>
      </c>
      <c r="E2524" t="s">
        <v>3714</v>
      </c>
      <c r="F2524" t="s">
        <v>51</v>
      </c>
      <c r="G2524" t="s">
        <v>29</v>
      </c>
      <c r="H2524" s="5">
        <v>-1373.1</v>
      </c>
      <c r="I2524" s="5">
        <v>-1373.037</v>
      </c>
      <c r="J2524" s="5">
        <v>-6.3000000002148199E-2</v>
      </c>
      <c r="K2524" s="5">
        <v>-1373.1</v>
      </c>
      <c r="L2524" s="5">
        <v>0</v>
      </c>
      <c r="M2524" t="str">
        <f>IF(ISERROR(VLOOKUP(A2524,'[1]Ecart validé'!$A:$A,1,FALSE)),Z2524,"Ecart Validé")</f>
        <v>valid</v>
      </c>
      <c r="R2524" t="s">
        <v>30</v>
      </c>
      <c r="X2524"/>
      <c r="Y2524"/>
      <c r="Z2524" t="s">
        <v>31</v>
      </c>
    </row>
    <row r="2525" spans="1:26" x14ac:dyDescent="0.3">
      <c r="A2525" t="s">
        <v>3715</v>
      </c>
      <c r="B2525" t="s">
        <v>3157</v>
      </c>
      <c r="C2525">
        <v>44729</v>
      </c>
      <c r="D2525" t="str">
        <f>+VLOOKUP(C2525,Param!K:L,2,FALSE)</f>
        <v>S.E.T. ENVIRONNEMENT (SOCIETE D'EXTRACTION ET DE TRAITEMENT)</v>
      </c>
      <c r="E2525">
        <v>900083</v>
      </c>
      <c r="F2525" t="s">
        <v>28</v>
      </c>
      <c r="G2525" t="s">
        <v>29</v>
      </c>
      <c r="H2525" s="5">
        <v>15546.9</v>
      </c>
      <c r="I2525" s="5">
        <v>15546.905500000001</v>
      </c>
      <c r="J2525" s="5">
        <v>-5.5000000011204897E-3</v>
      </c>
      <c r="K2525" s="5">
        <v>15546.9</v>
      </c>
      <c r="L2525" s="5">
        <v>0</v>
      </c>
      <c r="M2525" t="str">
        <f>IF(ISERROR(VLOOKUP(A2525,'[1]Ecart validé'!$A:$A,1,FALSE)),Z2525,"Ecart Validé")</f>
        <v>valid</v>
      </c>
      <c r="R2525" t="s">
        <v>30</v>
      </c>
      <c r="X2525"/>
      <c r="Y2525"/>
      <c r="Z2525" t="s">
        <v>31</v>
      </c>
    </row>
    <row r="2526" spans="1:26" x14ac:dyDescent="0.3">
      <c r="A2526" t="s">
        <v>3716</v>
      </c>
      <c r="B2526" t="s">
        <v>3157</v>
      </c>
      <c r="C2526">
        <v>44729</v>
      </c>
      <c r="D2526" t="str">
        <f>+VLOOKUP(C2526,Param!K:L,2,FALSE)</f>
        <v>S.E.T. ENVIRONNEMENT (SOCIETE D'EXTRACTION ET DE TRAITEMENT)</v>
      </c>
      <c r="E2526">
        <v>900083</v>
      </c>
      <c r="F2526" t="s">
        <v>33</v>
      </c>
      <c r="G2526" t="s">
        <v>29</v>
      </c>
      <c r="H2526" s="5">
        <v>7820</v>
      </c>
      <c r="I2526" s="5">
        <v>7819.9859999999999</v>
      </c>
      <c r="J2526" s="5">
        <v>1.4000000000123599E-2</v>
      </c>
      <c r="K2526" s="5">
        <v>7820</v>
      </c>
      <c r="L2526" s="5">
        <v>0</v>
      </c>
      <c r="M2526" t="str">
        <f>IF(ISERROR(VLOOKUP(A2526,'[1]Ecart validé'!$A:$A,1,FALSE)),Z2526,"Ecart Validé")</f>
        <v>valid</v>
      </c>
      <c r="R2526" t="s">
        <v>30</v>
      </c>
      <c r="X2526"/>
      <c r="Y2526"/>
      <c r="Z2526" t="s">
        <v>31</v>
      </c>
    </row>
    <row r="2527" spans="1:26" x14ac:dyDescent="0.3">
      <c r="A2527" t="s">
        <v>3717</v>
      </c>
      <c r="B2527" t="s">
        <v>3157</v>
      </c>
      <c r="C2527">
        <v>44729</v>
      </c>
      <c r="D2527" t="str">
        <f>+VLOOKUP(C2527,Param!K:L,2,FALSE)</f>
        <v>S.E.T. ENVIRONNEMENT (SOCIETE D'EXTRACTION ET DE TRAITEMENT)</v>
      </c>
      <c r="E2527">
        <v>900083</v>
      </c>
      <c r="F2527" t="s">
        <v>35</v>
      </c>
      <c r="G2527" t="s">
        <v>29</v>
      </c>
      <c r="H2527" s="5">
        <v>33.1</v>
      </c>
      <c r="I2527" s="5">
        <v>33.104500000000002</v>
      </c>
      <c r="J2527" s="5">
        <v>-4.5000000000001697E-3</v>
      </c>
      <c r="K2527" s="5">
        <v>33.1</v>
      </c>
      <c r="L2527" s="5">
        <v>0</v>
      </c>
      <c r="M2527" t="str">
        <f>IF(ISERROR(VLOOKUP(A2527,'[1]Ecart validé'!$A:$A,1,FALSE)),Z2527,"Ecart Validé")</f>
        <v>valid</v>
      </c>
      <c r="R2527" t="s">
        <v>30</v>
      </c>
      <c r="X2527"/>
      <c r="Y2527"/>
      <c r="Z2527" t="s">
        <v>31</v>
      </c>
    </row>
    <row r="2528" spans="1:26" x14ac:dyDescent="0.3">
      <c r="A2528" t="s">
        <v>3718</v>
      </c>
      <c r="B2528" t="s">
        <v>3157</v>
      </c>
      <c r="C2528">
        <v>44729</v>
      </c>
      <c r="D2528" t="str">
        <f>+VLOOKUP(C2528,Param!K:L,2,FALSE)</f>
        <v>S.E.T. ENVIRONNEMENT (SOCIETE D'EXTRACTION ET DE TRAITEMENT)</v>
      </c>
      <c r="E2528">
        <v>900083</v>
      </c>
      <c r="F2528" t="s">
        <v>37</v>
      </c>
      <c r="G2528" t="s">
        <v>29</v>
      </c>
      <c r="H2528" s="5">
        <v>1782.9</v>
      </c>
      <c r="I2528" s="5">
        <v>1782.9190000000001</v>
      </c>
      <c r="J2528" s="5">
        <v>-1.9000000000005401E-2</v>
      </c>
      <c r="K2528" s="5">
        <v>1782.9</v>
      </c>
      <c r="L2528" s="5">
        <v>0</v>
      </c>
      <c r="M2528" t="str">
        <f>IF(ISERROR(VLOOKUP(A2528,'[1]Ecart validé'!$A:$A,1,FALSE)),Z2528,"Ecart Validé")</f>
        <v>valid</v>
      </c>
      <c r="R2528" t="s">
        <v>30</v>
      </c>
      <c r="X2528"/>
      <c r="Y2528"/>
      <c r="Z2528" t="s">
        <v>31</v>
      </c>
    </row>
    <row r="2529" spans="1:26" x14ac:dyDescent="0.3">
      <c r="A2529" t="s">
        <v>3719</v>
      </c>
      <c r="B2529" t="s">
        <v>3157</v>
      </c>
      <c r="C2529">
        <v>44769</v>
      </c>
      <c r="D2529" t="str">
        <f>+VLOOKUP(C2529,Param!K:L,2,FALSE)</f>
        <v>SYSTEME DE SECURITE INCENDIE SERVICE</v>
      </c>
      <c r="E2529" t="s">
        <v>3720</v>
      </c>
      <c r="F2529" t="s">
        <v>28</v>
      </c>
      <c r="G2529" t="s">
        <v>29</v>
      </c>
      <c r="H2529" s="5">
        <v>5170.54</v>
      </c>
      <c r="I2529" s="5">
        <v>5170.5370000000003</v>
      </c>
      <c r="J2529" s="5">
        <v>2.9999999997016801E-3</v>
      </c>
      <c r="K2529" s="5">
        <v>5170.54</v>
      </c>
      <c r="L2529" s="5">
        <v>0</v>
      </c>
      <c r="M2529" t="str">
        <f>IF(ISERROR(VLOOKUP(A2529,'[1]Ecart validé'!$A:$A,1,FALSE)),Z2529,"Ecart Validé")</f>
        <v>valid</v>
      </c>
      <c r="R2529" t="s">
        <v>30</v>
      </c>
      <c r="X2529"/>
      <c r="Y2529"/>
      <c r="Z2529" t="s">
        <v>31</v>
      </c>
    </row>
    <row r="2530" spans="1:26" x14ac:dyDescent="0.3">
      <c r="A2530" t="s">
        <v>3721</v>
      </c>
      <c r="B2530" t="s">
        <v>3157</v>
      </c>
      <c r="C2530">
        <v>44769</v>
      </c>
      <c r="D2530" t="str">
        <f>+VLOOKUP(C2530,Param!K:L,2,FALSE)</f>
        <v>SYSTEME DE SECURITE INCENDIE SERVICE</v>
      </c>
      <c r="E2530" t="s">
        <v>3720</v>
      </c>
      <c r="F2530" t="s">
        <v>33</v>
      </c>
      <c r="G2530" t="s">
        <v>29</v>
      </c>
      <c r="H2530" s="5">
        <v>6584.93</v>
      </c>
      <c r="I2530" s="5">
        <v>6584.9260000000004</v>
      </c>
      <c r="J2530" s="5">
        <v>3.9999999999054099E-3</v>
      </c>
      <c r="K2530" s="5">
        <v>6584.93</v>
      </c>
      <c r="L2530" s="5">
        <v>0</v>
      </c>
      <c r="M2530" t="str">
        <f>IF(ISERROR(VLOOKUP(A2530,'[1]Ecart validé'!$A:$A,1,FALSE)),Z2530,"Ecart Validé")</f>
        <v>valid</v>
      </c>
      <c r="R2530" t="s">
        <v>30</v>
      </c>
      <c r="X2530"/>
      <c r="Y2530"/>
      <c r="Z2530" t="s">
        <v>31</v>
      </c>
    </row>
    <row r="2531" spans="1:26" x14ac:dyDescent="0.3">
      <c r="A2531" t="s">
        <v>3722</v>
      </c>
      <c r="B2531" t="s">
        <v>3157</v>
      </c>
      <c r="C2531">
        <v>44769</v>
      </c>
      <c r="D2531" t="str">
        <f>+VLOOKUP(C2531,Param!K:L,2,FALSE)</f>
        <v>SYSTEME DE SECURITE INCENDIE SERVICE</v>
      </c>
      <c r="E2531" t="s">
        <v>3720</v>
      </c>
      <c r="F2531" t="s">
        <v>35</v>
      </c>
      <c r="G2531" t="s">
        <v>29</v>
      </c>
      <c r="H2531" s="5">
        <v>7221.17</v>
      </c>
      <c r="I2531" s="5">
        <v>7221.1660000000002</v>
      </c>
      <c r="J2531" s="5">
        <v>3.9999999999054099E-3</v>
      </c>
      <c r="K2531" s="5">
        <v>7221.17</v>
      </c>
      <c r="L2531" s="5">
        <v>0</v>
      </c>
      <c r="M2531" t="str">
        <f>IF(ISERROR(VLOOKUP(A2531,'[1]Ecart validé'!$A:$A,1,FALSE)),Z2531,"Ecart Validé")</f>
        <v>valid</v>
      </c>
      <c r="R2531" t="s">
        <v>30</v>
      </c>
      <c r="X2531"/>
      <c r="Y2531"/>
      <c r="Z2531" t="s">
        <v>31</v>
      </c>
    </row>
    <row r="2532" spans="1:26" x14ac:dyDescent="0.3">
      <c r="A2532" t="s">
        <v>3723</v>
      </c>
      <c r="B2532" t="s">
        <v>3157</v>
      </c>
      <c r="C2532">
        <v>44769</v>
      </c>
      <c r="D2532" t="str">
        <f>+VLOOKUP(C2532,Param!K:L,2,FALSE)</f>
        <v>SYSTEME DE SECURITE INCENDIE SERVICE</v>
      </c>
      <c r="E2532" t="s">
        <v>3720</v>
      </c>
      <c r="F2532" t="s">
        <v>37</v>
      </c>
      <c r="G2532" t="s">
        <v>29</v>
      </c>
      <c r="H2532" s="5">
        <v>9919.07</v>
      </c>
      <c r="I2532" s="5">
        <v>9919.0674999999992</v>
      </c>
      <c r="J2532" s="5">
        <v>2.5000000005093101E-3</v>
      </c>
      <c r="K2532" s="5">
        <v>9919.07</v>
      </c>
      <c r="L2532" s="5">
        <v>0</v>
      </c>
      <c r="M2532" t="str">
        <f>IF(ISERROR(VLOOKUP(A2532,'[1]Ecart validé'!$A:$A,1,FALSE)),Z2532,"Ecart Validé")</f>
        <v>valid</v>
      </c>
      <c r="R2532" t="s">
        <v>30</v>
      </c>
      <c r="X2532"/>
      <c r="Y2532"/>
      <c r="Z2532" t="s">
        <v>31</v>
      </c>
    </row>
    <row r="2533" spans="1:26" ht="57.6" x14ac:dyDescent="0.3">
      <c r="A2533" t="s">
        <v>3724</v>
      </c>
      <c r="B2533" t="s">
        <v>3157</v>
      </c>
      <c r="C2533">
        <v>44769</v>
      </c>
      <c r="D2533" t="str">
        <f>+VLOOKUP(C2533,Param!K:L,2,FALSE)</f>
        <v>SYSTEME DE SECURITE INCENDIE SERVICE</v>
      </c>
      <c r="E2533" t="s">
        <v>3725</v>
      </c>
      <c r="F2533" t="s">
        <v>28</v>
      </c>
      <c r="G2533" t="s">
        <v>29</v>
      </c>
      <c r="H2533" s="5">
        <v>4707.1099999999997</v>
      </c>
      <c r="I2533" s="5">
        <v>5637.8948</v>
      </c>
      <c r="J2533" s="5">
        <v>-930.78480000000002</v>
      </c>
      <c r="K2533" s="5">
        <v>5637.8948</v>
      </c>
      <c r="L2533" s="5">
        <v>-930.78480000000002</v>
      </c>
      <c r="M2533" t="str">
        <f>IF(ISERROR(VLOOKUP(A2533,'[1]Ecart validé'!$A:$A,1,FALSE)),Z2533,"Ecart Validé")</f>
        <v>Ecart Validé</v>
      </c>
      <c r="N2533" t="s">
        <v>3726</v>
      </c>
      <c r="O2533" t="s">
        <v>3727</v>
      </c>
      <c r="P2533" t="s">
        <v>85</v>
      </c>
      <c r="Q2533" t="s">
        <v>3728</v>
      </c>
      <c r="R2533" t="s">
        <v>30</v>
      </c>
      <c r="S2533" t="s">
        <v>42</v>
      </c>
      <c r="T2533" t="s">
        <v>43</v>
      </c>
      <c r="U2533" s="13" t="s">
        <v>3729</v>
      </c>
      <c r="V2533" t="s">
        <v>45</v>
      </c>
      <c r="X2533" t="s">
        <v>763</v>
      </c>
      <c r="Y2533" t="s">
        <v>763</v>
      </c>
      <c r="Z2533" t="s">
        <v>88</v>
      </c>
    </row>
    <row r="2534" spans="1:26" ht="57.6" x14ac:dyDescent="0.3">
      <c r="A2534" t="s">
        <v>3730</v>
      </c>
      <c r="B2534" t="s">
        <v>3157</v>
      </c>
      <c r="C2534">
        <v>44769</v>
      </c>
      <c r="D2534" t="str">
        <f>+VLOOKUP(C2534,Param!K:L,2,FALSE)</f>
        <v>SYSTEME DE SECURITE INCENDIE SERVICE</v>
      </c>
      <c r="E2534" t="s">
        <v>3725</v>
      </c>
      <c r="F2534" t="s">
        <v>33</v>
      </c>
      <c r="G2534" t="s">
        <v>29</v>
      </c>
      <c r="H2534" s="5">
        <v>4159.8</v>
      </c>
      <c r="I2534" s="5">
        <v>3229.0203999999999</v>
      </c>
      <c r="J2534" s="5">
        <v>930.77959999999996</v>
      </c>
      <c r="K2534" s="5">
        <v>3229.0203999999999</v>
      </c>
      <c r="L2534" s="5">
        <v>930.77959999999996</v>
      </c>
      <c r="M2534" t="str">
        <f>IF(ISERROR(VLOOKUP(A2534,'[1]Ecart validé'!$A:$A,1,FALSE)),Z2534,"Ecart Validé")</f>
        <v>Ecart Validé</v>
      </c>
      <c r="N2534" t="s">
        <v>3731</v>
      </c>
      <c r="O2534" t="s">
        <v>3732</v>
      </c>
      <c r="P2534" t="s">
        <v>85</v>
      </c>
      <c r="Q2534" t="s">
        <v>3733</v>
      </c>
      <c r="R2534" t="s">
        <v>30</v>
      </c>
      <c r="S2534" t="s">
        <v>42</v>
      </c>
      <c r="T2534" t="s">
        <v>43</v>
      </c>
      <c r="U2534" s="13" t="s">
        <v>3734</v>
      </c>
      <c r="V2534" t="s">
        <v>45</v>
      </c>
      <c r="X2534" t="s">
        <v>763</v>
      </c>
      <c r="Y2534" t="s">
        <v>763</v>
      </c>
      <c r="Z2534" t="s">
        <v>88</v>
      </c>
    </row>
    <row r="2535" spans="1:26" x14ac:dyDescent="0.3">
      <c r="A2535" t="s">
        <v>3735</v>
      </c>
      <c r="B2535" t="s">
        <v>3157</v>
      </c>
      <c r="C2535">
        <v>44769</v>
      </c>
      <c r="D2535" t="str">
        <f>+VLOOKUP(C2535,Param!K:L,2,FALSE)</f>
        <v>SYSTEME DE SECURITE INCENDIE SERVICE</v>
      </c>
      <c r="E2535" t="s">
        <v>3725</v>
      </c>
      <c r="F2535" t="s">
        <v>35</v>
      </c>
      <c r="G2535" t="s">
        <v>29</v>
      </c>
      <c r="H2535" s="5">
        <v>1901.27</v>
      </c>
      <c r="I2535" s="5">
        <v>1901.2732000000001</v>
      </c>
      <c r="J2535" s="5">
        <v>-3.2000000001062199E-3</v>
      </c>
      <c r="K2535" s="5">
        <v>1901.2732000000001</v>
      </c>
      <c r="L2535" s="5">
        <v>-3.2000000001062199E-3</v>
      </c>
      <c r="M2535" t="str">
        <f>IF(ISERROR(VLOOKUP(A2535,'[1]Ecart validé'!$A:$A,1,FALSE)),Z2535,"Ecart Validé")</f>
        <v>valid</v>
      </c>
      <c r="R2535" t="s">
        <v>30</v>
      </c>
      <c r="X2535"/>
      <c r="Y2535"/>
      <c r="Z2535" t="s">
        <v>31</v>
      </c>
    </row>
    <row r="2536" spans="1:26" x14ac:dyDescent="0.3">
      <c r="A2536" t="s">
        <v>3736</v>
      </c>
      <c r="B2536" t="s">
        <v>3157</v>
      </c>
      <c r="C2536">
        <v>44769</v>
      </c>
      <c r="D2536" t="str">
        <f>+VLOOKUP(C2536,Param!K:L,2,FALSE)</f>
        <v>SYSTEME DE SECURITE INCENDIE SERVICE</v>
      </c>
      <c r="E2536" t="s">
        <v>3725</v>
      </c>
      <c r="F2536" t="s">
        <v>37</v>
      </c>
      <c r="G2536" t="s">
        <v>29</v>
      </c>
      <c r="H2536" s="5">
        <v>5754.71</v>
      </c>
      <c r="I2536" s="5">
        <v>5754.7071999999998</v>
      </c>
      <c r="J2536" s="5">
        <v>2.8000000002066298E-3</v>
      </c>
      <c r="K2536" s="5">
        <v>5754.7071999999998</v>
      </c>
      <c r="L2536" s="5">
        <v>2.8000000002066298E-3</v>
      </c>
      <c r="M2536" t="str">
        <f>IF(ISERROR(VLOOKUP(A2536,'[1]Ecart validé'!$A:$A,1,FALSE)),Z2536,"Ecart Validé")</f>
        <v>valid</v>
      </c>
      <c r="R2536" t="s">
        <v>30</v>
      </c>
      <c r="X2536"/>
      <c r="Y2536"/>
      <c r="Z2536" t="s">
        <v>31</v>
      </c>
    </row>
    <row r="2537" spans="1:26" x14ac:dyDescent="0.3">
      <c r="A2537" t="s">
        <v>3737</v>
      </c>
      <c r="B2537" t="s">
        <v>3157</v>
      </c>
      <c r="C2537">
        <v>44773</v>
      </c>
      <c r="D2537" t="str">
        <f>+VLOOKUP(C2537,Param!K:L,2,FALSE)</f>
        <v>BLANCHISSERIE MEGALINGE</v>
      </c>
      <c r="E2537">
        <v>28306077</v>
      </c>
      <c r="F2537" t="s">
        <v>28</v>
      </c>
      <c r="G2537" t="s">
        <v>29</v>
      </c>
      <c r="H2537" s="5">
        <v>2092.58</v>
      </c>
      <c r="I2537" s="5">
        <v>2092.5812999999998</v>
      </c>
      <c r="J2537" s="5">
        <v>-1.29999999990104E-3</v>
      </c>
      <c r="K2537" s="5">
        <v>2092.58</v>
      </c>
      <c r="L2537" s="5">
        <v>0</v>
      </c>
      <c r="M2537" t="str">
        <f>IF(ISERROR(VLOOKUP(A2537,'[1]Ecart validé'!$A:$A,1,FALSE)),Z2537,"Ecart Validé")</f>
        <v>valid</v>
      </c>
      <c r="R2537" t="s">
        <v>30</v>
      </c>
      <c r="X2537"/>
      <c r="Y2537"/>
      <c r="Z2537" t="s">
        <v>31</v>
      </c>
    </row>
    <row r="2538" spans="1:26" x14ac:dyDescent="0.3">
      <c r="A2538" t="s">
        <v>3738</v>
      </c>
      <c r="B2538" t="s">
        <v>3157</v>
      </c>
      <c r="C2538">
        <v>44773</v>
      </c>
      <c r="D2538" t="str">
        <f>+VLOOKUP(C2538,Param!K:L,2,FALSE)</f>
        <v>BLANCHISSERIE MEGALINGE</v>
      </c>
      <c r="E2538">
        <v>28306077</v>
      </c>
      <c r="F2538" t="s">
        <v>33</v>
      </c>
      <c r="G2538" t="s">
        <v>29</v>
      </c>
      <c r="H2538" s="5">
        <v>479.15</v>
      </c>
      <c r="I2538" s="5">
        <v>479.15159999999997</v>
      </c>
      <c r="J2538" s="5">
        <v>-1.59999999999627E-3</v>
      </c>
      <c r="K2538" s="5">
        <v>479.15</v>
      </c>
      <c r="L2538" s="5">
        <v>0</v>
      </c>
      <c r="M2538" t="str">
        <f>IF(ISERROR(VLOOKUP(A2538,'[1]Ecart validé'!$A:$A,1,FALSE)),Z2538,"Ecart Validé")</f>
        <v>valid</v>
      </c>
      <c r="R2538" t="s">
        <v>30</v>
      </c>
      <c r="X2538"/>
      <c r="Y2538"/>
      <c r="Z2538" t="s">
        <v>31</v>
      </c>
    </row>
    <row r="2539" spans="1:26" x14ac:dyDescent="0.3">
      <c r="A2539" t="s">
        <v>3739</v>
      </c>
      <c r="B2539" t="s">
        <v>3157</v>
      </c>
      <c r="C2539">
        <v>44773</v>
      </c>
      <c r="D2539" t="str">
        <f>+VLOOKUP(C2539,Param!K:L,2,FALSE)</f>
        <v>BLANCHISSERIE MEGALINGE</v>
      </c>
      <c r="E2539">
        <v>28306077</v>
      </c>
      <c r="F2539" t="s">
        <v>35</v>
      </c>
      <c r="G2539" t="s">
        <v>29</v>
      </c>
      <c r="H2539" s="5">
        <v>3946.79</v>
      </c>
      <c r="I2539" s="5">
        <v>3946.7898</v>
      </c>
      <c r="J2539" s="5">
        <v>1.99999999949795E-4</v>
      </c>
      <c r="K2539" s="5">
        <v>3946.79</v>
      </c>
      <c r="L2539" s="5">
        <v>0</v>
      </c>
      <c r="M2539" t="str">
        <f>IF(ISERROR(VLOOKUP(A2539,'[1]Ecart validé'!$A:$A,1,FALSE)),Z2539,"Ecart Validé")</f>
        <v>valid</v>
      </c>
      <c r="R2539" t="s">
        <v>30</v>
      </c>
      <c r="X2539"/>
      <c r="Y2539"/>
      <c r="Z2539" t="s">
        <v>31</v>
      </c>
    </row>
    <row r="2540" spans="1:26" x14ac:dyDescent="0.3">
      <c r="A2540" t="s">
        <v>3740</v>
      </c>
      <c r="B2540" t="s">
        <v>3157</v>
      </c>
      <c r="C2540">
        <v>44773</v>
      </c>
      <c r="D2540" t="str">
        <f>+VLOOKUP(C2540,Param!K:L,2,FALSE)</f>
        <v>BLANCHISSERIE MEGALINGE</v>
      </c>
      <c r="E2540">
        <v>28306077</v>
      </c>
      <c r="F2540" t="s">
        <v>37</v>
      </c>
      <c r="G2540" t="s">
        <v>29</v>
      </c>
      <c r="H2540" s="5">
        <v>1309.3</v>
      </c>
      <c r="I2540" s="5">
        <v>1309.3035</v>
      </c>
      <c r="J2540" s="5">
        <v>-3.5000000000309198E-3</v>
      </c>
      <c r="K2540" s="5">
        <v>1309.3</v>
      </c>
      <c r="L2540" s="5">
        <v>0</v>
      </c>
      <c r="M2540" t="str">
        <f>IF(ISERROR(VLOOKUP(A2540,'[1]Ecart validé'!$A:$A,1,FALSE)),Z2540,"Ecart Validé")</f>
        <v>valid</v>
      </c>
      <c r="R2540" t="s">
        <v>30</v>
      </c>
      <c r="X2540"/>
      <c r="Y2540"/>
      <c r="Z2540" t="s">
        <v>31</v>
      </c>
    </row>
    <row r="2541" spans="1:26" x14ac:dyDescent="0.3">
      <c r="A2541" t="s">
        <v>3741</v>
      </c>
      <c r="B2541" t="s">
        <v>3157</v>
      </c>
      <c r="C2541">
        <v>44785</v>
      </c>
      <c r="D2541" t="str">
        <f>+VLOOKUP(C2541,Param!K:L,2,FALSE)</f>
        <v>CARNIATO EUROPE</v>
      </c>
      <c r="E2541">
        <v>16064008</v>
      </c>
      <c r="F2541" t="s">
        <v>28</v>
      </c>
      <c r="G2541" t="s">
        <v>29</v>
      </c>
      <c r="H2541" s="5">
        <v>6843.99</v>
      </c>
      <c r="I2541" s="5">
        <v>6843.9935999999998</v>
      </c>
      <c r="J2541" s="5">
        <v>-3.6000000000058199E-3</v>
      </c>
      <c r="K2541" s="5">
        <v>6843.99</v>
      </c>
      <c r="L2541" s="5">
        <v>0</v>
      </c>
      <c r="M2541" t="str">
        <f>IF(ISERROR(VLOOKUP(A2541,'[1]Ecart validé'!$A:$A,1,FALSE)),Z2541,"Ecart Validé")</f>
        <v>valid</v>
      </c>
      <c r="R2541" t="s">
        <v>30</v>
      </c>
      <c r="X2541"/>
      <c r="Y2541"/>
      <c r="Z2541" t="s">
        <v>31</v>
      </c>
    </row>
    <row r="2542" spans="1:26" x14ac:dyDescent="0.3">
      <c r="A2542" t="s">
        <v>3742</v>
      </c>
      <c r="B2542" t="s">
        <v>3157</v>
      </c>
      <c r="C2542">
        <v>44785</v>
      </c>
      <c r="D2542" t="str">
        <f>+VLOOKUP(C2542,Param!K:L,2,FALSE)</f>
        <v>CARNIATO EUROPE</v>
      </c>
      <c r="E2542">
        <v>16064008</v>
      </c>
      <c r="F2542" t="s">
        <v>33</v>
      </c>
      <c r="G2542" t="s">
        <v>29</v>
      </c>
      <c r="H2542" s="5">
        <v>207.09</v>
      </c>
      <c r="I2542" s="5">
        <v>207.0856</v>
      </c>
      <c r="J2542" s="5">
        <v>4.4000000000039502E-3</v>
      </c>
      <c r="K2542" s="5">
        <v>207.09</v>
      </c>
      <c r="L2542" s="5">
        <v>0</v>
      </c>
      <c r="M2542" t="str">
        <f>IF(ISERROR(VLOOKUP(A2542,'[1]Ecart validé'!$A:$A,1,FALSE)),Z2542,"Ecart Validé")</f>
        <v>valid</v>
      </c>
      <c r="R2542" t="s">
        <v>30</v>
      </c>
      <c r="X2542"/>
      <c r="Y2542"/>
      <c r="Z2542" t="s">
        <v>31</v>
      </c>
    </row>
    <row r="2543" spans="1:26" x14ac:dyDescent="0.3">
      <c r="A2543" t="s">
        <v>3743</v>
      </c>
      <c r="B2543" t="s">
        <v>3157</v>
      </c>
      <c r="C2543">
        <v>44785</v>
      </c>
      <c r="D2543" t="str">
        <f>+VLOOKUP(C2543,Param!K:L,2,FALSE)</f>
        <v>CARNIATO EUROPE</v>
      </c>
      <c r="E2543">
        <v>16064008</v>
      </c>
      <c r="F2543" t="s">
        <v>35</v>
      </c>
      <c r="G2543" t="s">
        <v>29</v>
      </c>
      <c r="H2543" s="5">
        <v>2157.8000000000002</v>
      </c>
      <c r="I2543" s="5">
        <v>2157.8000000000002</v>
      </c>
      <c r="J2543" s="5">
        <v>0</v>
      </c>
      <c r="K2543" s="5">
        <v>2157.8000000000002</v>
      </c>
      <c r="L2543" s="5">
        <v>0</v>
      </c>
      <c r="M2543" t="str">
        <f>IF(ISERROR(VLOOKUP(A2543,'[1]Ecart validé'!$A:$A,1,FALSE)),Z2543,"Ecart Validé")</f>
        <v>valid</v>
      </c>
      <c r="R2543" t="s">
        <v>30</v>
      </c>
      <c r="X2543"/>
      <c r="Y2543"/>
      <c r="Z2543" t="s">
        <v>31</v>
      </c>
    </row>
    <row r="2544" spans="1:26" x14ac:dyDescent="0.3">
      <c r="A2544" t="s">
        <v>3744</v>
      </c>
      <c r="B2544" t="s">
        <v>3157</v>
      </c>
      <c r="C2544">
        <v>44785</v>
      </c>
      <c r="D2544" t="str">
        <f>+VLOOKUP(C2544,Param!K:L,2,FALSE)</f>
        <v>CARNIATO EUROPE</v>
      </c>
      <c r="E2544">
        <v>16064008</v>
      </c>
      <c r="F2544" t="s">
        <v>37</v>
      </c>
      <c r="G2544" t="s">
        <v>29</v>
      </c>
      <c r="H2544" s="5">
        <v>229.28</v>
      </c>
      <c r="I2544" s="5">
        <v>229.28</v>
      </c>
      <c r="J2544" s="5">
        <v>0</v>
      </c>
      <c r="K2544" s="5">
        <v>229.28</v>
      </c>
      <c r="L2544" s="5">
        <v>0</v>
      </c>
      <c r="M2544" t="str">
        <f>IF(ISERROR(VLOOKUP(A2544,'[1]Ecart validé'!$A:$A,1,FALSE)),Z2544,"Ecart Validé")</f>
        <v>valid</v>
      </c>
      <c r="R2544" t="s">
        <v>30</v>
      </c>
      <c r="X2544"/>
      <c r="Y2544"/>
      <c r="Z2544" t="s">
        <v>31</v>
      </c>
    </row>
    <row r="2545" spans="1:26" x14ac:dyDescent="0.3">
      <c r="A2545" t="s">
        <v>3745</v>
      </c>
      <c r="B2545" t="s">
        <v>3157</v>
      </c>
      <c r="C2545">
        <v>44791</v>
      </c>
      <c r="D2545" t="str">
        <f>+VLOOKUP(C2545,Param!K:L,2,FALSE)</f>
        <v>SUP VIANDES</v>
      </c>
      <c r="E2545">
        <v>4070</v>
      </c>
      <c r="F2545" t="s">
        <v>28</v>
      </c>
      <c r="G2545" t="s">
        <v>29</v>
      </c>
      <c r="H2545" s="5">
        <v>8928.14</v>
      </c>
      <c r="I2545" s="5">
        <v>8928.1437999999998</v>
      </c>
      <c r="J2545" s="5">
        <v>-3.8000000004103601E-3</v>
      </c>
      <c r="K2545" s="5">
        <v>8928.14</v>
      </c>
      <c r="L2545" s="5">
        <v>0</v>
      </c>
      <c r="M2545" t="str">
        <f>IF(ISERROR(VLOOKUP(A2545,'[1]Ecart validé'!$A:$A,1,FALSE)),Z2545,"Ecart Validé")</f>
        <v>valid</v>
      </c>
      <c r="R2545" t="s">
        <v>30</v>
      </c>
      <c r="X2545"/>
      <c r="Y2545"/>
      <c r="Z2545" t="s">
        <v>31</v>
      </c>
    </row>
    <row r="2546" spans="1:26" x14ac:dyDescent="0.3">
      <c r="A2546" t="s">
        <v>3746</v>
      </c>
      <c r="B2546" t="s">
        <v>3157</v>
      </c>
      <c r="C2546">
        <v>44791</v>
      </c>
      <c r="D2546" t="str">
        <f>+VLOOKUP(C2546,Param!K:L,2,FALSE)</f>
        <v>SUP VIANDES</v>
      </c>
      <c r="E2546">
        <v>4070</v>
      </c>
      <c r="F2546" t="s">
        <v>33</v>
      </c>
      <c r="G2546" t="s">
        <v>29</v>
      </c>
      <c r="H2546" s="5">
        <v>2177.8000000000002</v>
      </c>
      <c r="I2546" s="5">
        <v>2177.7979</v>
      </c>
      <c r="J2546" s="5">
        <v>2.1000000001549701E-3</v>
      </c>
      <c r="K2546" s="5">
        <v>2177.8000000000002</v>
      </c>
      <c r="L2546" s="5">
        <v>0</v>
      </c>
      <c r="M2546" t="str">
        <f>IF(ISERROR(VLOOKUP(A2546,'[1]Ecart validé'!$A:$A,1,FALSE)),Z2546,"Ecart Validé")</f>
        <v>valid</v>
      </c>
      <c r="R2546" t="s">
        <v>30</v>
      </c>
      <c r="X2546"/>
      <c r="Y2546"/>
      <c r="Z2546" t="s">
        <v>31</v>
      </c>
    </row>
    <row r="2547" spans="1:26" x14ac:dyDescent="0.3">
      <c r="A2547" t="s">
        <v>3747</v>
      </c>
      <c r="B2547" t="s">
        <v>3157</v>
      </c>
      <c r="C2547">
        <v>44791</v>
      </c>
      <c r="D2547" t="str">
        <f>+VLOOKUP(C2547,Param!K:L,2,FALSE)</f>
        <v>SUP VIANDES</v>
      </c>
      <c r="E2547">
        <v>4070</v>
      </c>
      <c r="F2547" t="s">
        <v>35</v>
      </c>
      <c r="G2547" t="s">
        <v>29</v>
      </c>
      <c r="H2547" s="5">
        <v>14708.11</v>
      </c>
      <c r="I2547" s="5">
        <v>14708.1129</v>
      </c>
      <c r="J2547" s="5">
        <v>-2.8999999994994102E-3</v>
      </c>
      <c r="K2547" s="5">
        <v>14708.11</v>
      </c>
      <c r="L2547" s="5">
        <v>0</v>
      </c>
      <c r="M2547" t="str">
        <f>IF(ISERROR(VLOOKUP(A2547,'[1]Ecart validé'!$A:$A,1,FALSE)),Z2547,"Ecart Validé")</f>
        <v>valid</v>
      </c>
      <c r="R2547" t="s">
        <v>30</v>
      </c>
      <c r="X2547"/>
      <c r="Y2547"/>
      <c r="Z2547" t="s">
        <v>31</v>
      </c>
    </row>
    <row r="2548" spans="1:26" x14ac:dyDescent="0.3">
      <c r="A2548" t="s">
        <v>3748</v>
      </c>
      <c r="B2548" t="s">
        <v>3157</v>
      </c>
      <c r="C2548">
        <v>44791</v>
      </c>
      <c r="D2548" t="str">
        <f>+VLOOKUP(C2548,Param!K:L,2,FALSE)</f>
        <v>SUP VIANDES</v>
      </c>
      <c r="E2548">
        <v>4070</v>
      </c>
      <c r="F2548" t="s">
        <v>37</v>
      </c>
      <c r="G2548" t="s">
        <v>29</v>
      </c>
      <c r="H2548" s="5">
        <v>2756.66</v>
      </c>
      <c r="I2548" s="5">
        <v>2756.6633000000002</v>
      </c>
      <c r="J2548" s="5">
        <v>-3.3000000003085002E-3</v>
      </c>
      <c r="K2548" s="5">
        <v>2756.66</v>
      </c>
      <c r="L2548" s="5">
        <v>0</v>
      </c>
      <c r="M2548" t="str">
        <f>IF(ISERROR(VLOOKUP(A2548,'[1]Ecart validé'!$A:$A,1,FALSE)),Z2548,"Ecart Validé")</f>
        <v>valid</v>
      </c>
      <c r="R2548" t="s">
        <v>30</v>
      </c>
      <c r="X2548"/>
      <c r="Y2548"/>
      <c r="Z2548" t="s">
        <v>31</v>
      </c>
    </row>
    <row r="2549" spans="1:26" x14ac:dyDescent="0.3">
      <c r="A2549" t="s">
        <v>3749</v>
      </c>
      <c r="B2549" t="s">
        <v>3157</v>
      </c>
      <c r="C2549">
        <v>44795</v>
      </c>
      <c r="D2549" t="str">
        <f>+VLOOKUP(C2549,Param!K:L,2,FALSE)</f>
        <v>CORSE BLANC</v>
      </c>
      <c r="E2549">
        <v>390089</v>
      </c>
      <c r="F2549" t="s">
        <v>28</v>
      </c>
      <c r="G2549" t="s">
        <v>29</v>
      </c>
      <c r="H2549" s="5">
        <v>948.21</v>
      </c>
      <c r="I2549" s="5">
        <v>948.21299999999997</v>
      </c>
      <c r="J2549" s="5">
        <v>-2.9999999999290499E-3</v>
      </c>
      <c r="K2549" s="5">
        <v>948.21</v>
      </c>
      <c r="L2549" s="5">
        <v>0</v>
      </c>
      <c r="M2549" t="str">
        <f>IF(ISERROR(VLOOKUP(A2549,'[1]Ecart validé'!$A:$A,1,FALSE)),Z2549,"Ecart Validé")</f>
        <v>valid</v>
      </c>
      <c r="R2549" t="s">
        <v>30</v>
      </c>
      <c r="X2549"/>
      <c r="Y2549"/>
      <c r="Z2549" t="s">
        <v>31</v>
      </c>
    </row>
    <row r="2550" spans="1:26" x14ac:dyDescent="0.3">
      <c r="A2550" t="s">
        <v>3750</v>
      </c>
      <c r="B2550" t="s">
        <v>3157</v>
      </c>
      <c r="C2550">
        <v>44795</v>
      </c>
      <c r="D2550" t="str">
        <f>+VLOOKUP(C2550,Param!K:L,2,FALSE)</f>
        <v>CORSE BLANC</v>
      </c>
      <c r="E2550">
        <v>390089</v>
      </c>
      <c r="F2550" t="s">
        <v>33</v>
      </c>
      <c r="G2550" t="s">
        <v>29</v>
      </c>
      <c r="H2550" s="5">
        <v>31.92</v>
      </c>
      <c r="I2550" s="5">
        <v>31.920300000000001</v>
      </c>
      <c r="J2550" s="5">
        <v>-2.9999999999930001E-4</v>
      </c>
      <c r="K2550" s="5">
        <v>31.92</v>
      </c>
      <c r="L2550" s="5">
        <v>0</v>
      </c>
      <c r="M2550" t="str">
        <f>IF(ISERROR(VLOOKUP(A2550,'[1]Ecart validé'!$A:$A,1,FALSE)),Z2550,"Ecart Validé")</f>
        <v>valid</v>
      </c>
      <c r="R2550" t="s">
        <v>30</v>
      </c>
      <c r="X2550"/>
      <c r="Y2550"/>
      <c r="Z2550" t="s">
        <v>31</v>
      </c>
    </row>
    <row r="2551" spans="1:26" x14ac:dyDescent="0.3">
      <c r="A2551" t="s">
        <v>3751</v>
      </c>
      <c r="B2551" t="s">
        <v>3157</v>
      </c>
      <c r="C2551">
        <v>44795</v>
      </c>
      <c r="D2551" t="str">
        <f>+VLOOKUP(C2551,Param!K:L,2,FALSE)</f>
        <v>CORSE BLANC</v>
      </c>
      <c r="E2551">
        <v>390089</v>
      </c>
      <c r="F2551" t="s">
        <v>35</v>
      </c>
      <c r="G2551" t="s">
        <v>29</v>
      </c>
      <c r="H2551" s="5">
        <v>2510.62</v>
      </c>
      <c r="I2551" s="5">
        <v>2510.6214</v>
      </c>
      <c r="J2551" s="5">
        <v>-1.4000000001033099E-3</v>
      </c>
      <c r="K2551" s="5">
        <v>2510.62</v>
      </c>
      <c r="L2551" s="5">
        <v>0</v>
      </c>
      <c r="M2551" t="str">
        <f>IF(ISERROR(VLOOKUP(A2551,'[1]Ecart validé'!$A:$A,1,FALSE)),Z2551,"Ecart Validé")</f>
        <v>valid</v>
      </c>
      <c r="R2551" t="s">
        <v>30</v>
      </c>
      <c r="X2551"/>
      <c r="Y2551"/>
      <c r="Z2551" t="s">
        <v>31</v>
      </c>
    </row>
    <row r="2552" spans="1:26" x14ac:dyDescent="0.3">
      <c r="A2552" t="s">
        <v>3752</v>
      </c>
      <c r="B2552" t="s">
        <v>3157</v>
      </c>
      <c r="C2552">
        <v>44795</v>
      </c>
      <c r="D2552" t="str">
        <f>+VLOOKUP(C2552,Param!K:L,2,FALSE)</f>
        <v>CORSE BLANC</v>
      </c>
      <c r="E2552">
        <v>390089</v>
      </c>
      <c r="F2552" t="s">
        <v>37</v>
      </c>
      <c r="G2552" t="s">
        <v>29</v>
      </c>
      <c r="H2552" s="5">
        <v>931.64</v>
      </c>
      <c r="I2552" s="5">
        <v>931.64099999999996</v>
      </c>
      <c r="J2552" s="5">
        <v>-9.9999999997635292E-4</v>
      </c>
      <c r="K2552" s="5">
        <v>931.64</v>
      </c>
      <c r="L2552" s="5">
        <v>0</v>
      </c>
      <c r="M2552" t="str">
        <f>IF(ISERROR(VLOOKUP(A2552,'[1]Ecart validé'!$A:$A,1,FALSE)),Z2552,"Ecart Validé")</f>
        <v>valid</v>
      </c>
      <c r="R2552" t="s">
        <v>30</v>
      </c>
      <c r="X2552"/>
      <c r="Y2552"/>
      <c r="Z2552" t="s">
        <v>31</v>
      </c>
    </row>
    <row r="2553" spans="1:26" x14ac:dyDescent="0.3">
      <c r="A2553" t="s">
        <v>3753</v>
      </c>
      <c r="B2553" t="s">
        <v>3157</v>
      </c>
      <c r="C2553">
        <v>44820</v>
      </c>
      <c r="D2553" t="str">
        <f>+VLOOKUP(C2553,Param!K:L,2,FALSE)</f>
        <v>FELIX POTIN PROVENCE</v>
      </c>
      <c r="E2553">
        <v>1140143268</v>
      </c>
      <c r="F2553" t="s">
        <v>28</v>
      </c>
      <c r="G2553" t="s">
        <v>29</v>
      </c>
      <c r="H2553" s="5">
        <v>5332.58</v>
      </c>
      <c r="I2553" s="5">
        <v>5332.58</v>
      </c>
      <c r="J2553" s="5">
        <v>0</v>
      </c>
      <c r="K2553" s="5">
        <v>5332.58</v>
      </c>
      <c r="L2553" s="5">
        <v>0</v>
      </c>
      <c r="M2553" t="str">
        <f>IF(ISERROR(VLOOKUP(A2553,'[1]Ecart validé'!$A:$A,1,FALSE)),Z2553,"Ecart Validé")</f>
        <v>valid</v>
      </c>
      <c r="R2553" t="s">
        <v>30</v>
      </c>
      <c r="X2553"/>
      <c r="Y2553"/>
      <c r="Z2553" t="s">
        <v>31</v>
      </c>
    </row>
    <row r="2554" spans="1:26" x14ac:dyDescent="0.3">
      <c r="A2554" t="s">
        <v>3754</v>
      </c>
      <c r="B2554" t="s">
        <v>3157</v>
      </c>
      <c r="C2554">
        <v>44820</v>
      </c>
      <c r="D2554" t="str">
        <f>+VLOOKUP(C2554,Param!K:L,2,FALSE)</f>
        <v>FELIX POTIN PROVENCE</v>
      </c>
      <c r="E2554">
        <v>1140143268</v>
      </c>
      <c r="F2554" t="s">
        <v>33</v>
      </c>
      <c r="G2554" t="s">
        <v>29</v>
      </c>
      <c r="H2554" s="5">
        <v>2108.6999999999998</v>
      </c>
      <c r="I2554" s="5">
        <v>2108.6999999999998</v>
      </c>
      <c r="J2554" s="5">
        <v>0</v>
      </c>
      <c r="K2554" s="5">
        <v>2108.6999999999998</v>
      </c>
      <c r="L2554" s="5">
        <v>0</v>
      </c>
      <c r="M2554" t="str">
        <f>IF(ISERROR(VLOOKUP(A2554,'[1]Ecart validé'!$A:$A,1,FALSE)),Z2554,"Ecart Validé")</f>
        <v>valid</v>
      </c>
      <c r="R2554" t="s">
        <v>30</v>
      </c>
      <c r="X2554"/>
      <c r="Y2554"/>
      <c r="Z2554" t="s">
        <v>31</v>
      </c>
    </row>
    <row r="2555" spans="1:26" x14ac:dyDescent="0.3">
      <c r="A2555" t="s">
        <v>3755</v>
      </c>
      <c r="B2555" t="s">
        <v>3157</v>
      </c>
      <c r="C2555">
        <v>44820</v>
      </c>
      <c r="D2555" t="str">
        <f>+VLOOKUP(C2555,Param!K:L,2,FALSE)</f>
        <v>FELIX POTIN PROVENCE</v>
      </c>
      <c r="E2555">
        <v>1140143268</v>
      </c>
      <c r="F2555" t="s">
        <v>35</v>
      </c>
      <c r="G2555" t="s">
        <v>29</v>
      </c>
      <c r="H2555" s="5">
        <v>10082.16</v>
      </c>
      <c r="I2555" s="5">
        <v>10082.16</v>
      </c>
      <c r="J2555" s="5">
        <v>0</v>
      </c>
      <c r="K2555" s="5">
        <v>10082.16</v>
      </c>
      <c r="L2555" s="5">
        <v>0</v>
      </c>
      <c r="M2555" t="str">
        <f>IF(ISERROR(VLOOKUP(A2555,'[1]Ecart validé'!$A:$A,1,FALSE)),Z2555,"Ecart Validé")</f>
        <v>valid</v>
      </c>
      <c r="R2555" t="s">
        <v>30</v>
      </c>
      <c r="X2555"/>
      <c r="Y2555"/>
      <c r="Z2555" t="s">
        <v>31</v>
      </c>
    </row>
    <row r="2556" spans="1:26" x14ac:dyDescent="0.3">
      <c r="A2556" t="s">
        <v>3756</v>
      </c>
      <c r="B2556" t="s">
        <v>3157</v>
      </c>
      <c r="C2556">
        <v>44820</v>
      </c>
      <c r="D2556" t="str">
        <f>+VLOOKUP(C2556,Param!K:L,2,FALSE)</f>
        <v>FELIX POTIN PROVENCE</v>
      </c>
      <c r="E2556">
        <v>1140143268</v>
      </c>
      <c r="F2556" t="s">
        <v>37</v>
      </c>
      <c r="G2556" t="s">
        <v>29</v>
      </c>
      <c r="H2556" s="5">
        <v>5104.03</v>
      </c>
      <c r="I2556" s="5">
        <v>5104.0285999999996</v>
      </c>
      <c r="J2556" s="5">
        <v>1.4000000001033099E-3</v>
      </c>
      <c r="K2556" s="5">
        <v>5104.03</v>
      </c>
      <c r="L2556" s="5">
        <v>0</v>
      </c>
      <c r="M2556" t="str">
        <f>IF(ISERROR(VLOOKUP(A2556,'[1]Ecart validé'!$A:$A,1,FALSE)),Z2556,"Ecart Validé")</f>
        <v>valid</v>
      </c>
      <c r="R2556" t="s">
        <v>30</v>
      </c>
      <c r="X2556"/>
      <c r="Y2556"/>
      <c r="Z2556" t="s">
        <v>31</v>
      </c>
    </row>
    <row r="2557" spans="1:26" x14ac:dyDescent="0.3">
      <c r="A2557" t="s">
        <v>3757</v>
      </c>
      <c r="B2557" t="s">
        <v>3157</v>
      </c>
      <c r="C2557">
        <v>44915</v>
      </c>
      <c r="D2557" t="str">
        <f>+VLOOKUP(C2557,Param!K:L,2,FALSE)</f>
        <v>MISSENARD-QUINT B</v>
      </c>
      <c r="E2557" t="s">
        <v>3758</v>
      </c>
      <c r="F2557" t="s">
        <v>33</v>
      </c>
      <c r="G2557" t="s">
        <v>29</v>
      </c>
      <c r="H2557" s="5">
        <v>63.11</v>
      </c>
      <c r="I2557" s="5">
        <v>63.1128</v>
      </c>
      <c r="J2557" s="5">
        <v>-2.8000000000005798E-3</v>
      </c>
      <c r="K2557" s="5">
        <v>63.11</v>
      </c>
      <c r="L2557" s="5">
        <v>0</v>
      </c>
      <c r="M2557" t="str">
        <f>IF(ISERROR(VLOOKUP(A2557,'[1]Ecart validé'!$A:$A,1,FALSE)),Z2557,"Ecart Validé")</f>
        <v>valid</v>
      </c>
      <c r="R2557" t="s">
        <v>30</v>
      </c>
      <c r="X2557"/>
      <c r="Y2557"/>
      <c r="Z2557" t="s">
        <v>31</v>
      </c>
    </row>
    <row r="2558" spans="1:26" x14ac:dyDescent="0.3">
      <c r="A2558" t="s">
        <v>3759</v>
      </c>
      <c r="B2558" t="s">
        <v>3157</v>
      </c>
      <c r="C2558">
        <v>44915</v>
      </c>
      <c r="D2558" t="str">
        <f>+VLOOKUP(C2558,Param!K:L,2,FALSE)</f>
        <v>MISSENARD-QUINT B</v>
      </c>
      <c r="E2558" t="s">
        <v>3758</v>
      </c>
      <c r="F2558" t="s">
        <v>35</v>
      </c>
      <c r="G2558" t="s">
        <v>29</v>
      </c>
      <c r="H2558" s="5">
        <v>57.54</v>
      </c>
      <c r="I2558" s="5">
        <v>57.535499999999999</v>
      </c>
      <c r="J2558" s="5">
        <v>4.5000000000001697E-3</v>
      </c>
      <c r="K2558" s="5">
        <v>57.54</v>
      </c>
      <c r="L2558" s="5">
        <v>0</v>
      </c>
      <c r="M2558" t="str">
        <f>IF(ISERROR(VLOOKUP(A2558,'[1]Ecart validé'!$A:$A,1,FALSE)),Z2558,"Ecart Validé")</f>
        <v>valid</v>
      </c>
      <c r="R2558" t="s">
        <v>30</v>
      </c>
      <c r="X2558"/>
      <c r="Y2558"/>
      <c r="Z2558" t="s">
        <v>31</v>
      </c>
    </row>
    <row r="2559" spans="1:26" x14ac:dyDescent="0.3">
      <c r="A2559" t="s">
        <v>3760</v>
      </c>
      <c r="B2559" t="s">
        <v>3157</v>
      </c>
      <c r="C2559">
        <v>44915</v>
      </c>
      <c r="D2559" t="str">
        <f>+VLOOKUP(C2559,Param!K:L,2,FALSE)</f>
        <v>MISSENARD-QUINT B</v>
      </c>
      <c r="E2559" t="s">
        <v>3758</v>
      </c>
      <c r="F2559" t="s">
        <v>37</v>
      </c>
      <c r="G2559" t="s">
        <v>29</v>
      </c>
      <c r="H2559" s="5">
        <v>764.45</v>
      </c>
      <c r="I2559" s="5">
        <v>764.44889999999998</v>
      </c>
      <c r="J2559" s="5">
        <v>1.1000000000649299E-3</v>
      </c>
      <c r="K2559" s="5">
        <v>764.45</v>
      </c>
      <c r="L2559" s="5">
        <v>0</v>
      </c>
      <c r="M2559" t="str">
        <f>IF(ISERROR(VLOOKUP(A2559,'[1]Ecart validé'!$A:$A,1,FALSE)),Z2559,"Ecart Validé")</f>
        <v>valid</v>
      </c>
      <c r="R2559" t="s">
        <v>30</v>
      </c>
      <c r="X2559"/>
      <c r="Y2559"/>
      <c r="Z2559" t="s">
        <v>31</v>
      </c>
    </row>
    <row r="2560" spans="1:26" x14ac:dyDescent="0.3">
      <c r="A2560" t="s">
        <v>3761</v>
      </c>
      <c r="B2560" t="s">
        <v>3157</v>
      </c>
      <c r="C2560">
        <v>44915</v>
      </c>
      <c r="D2560" t="str">
        <f>+VLOOKUP(C2560,Param!K:L,2,FALSE)</f>
        <v>MISSENARD-QUINT B</v>
      </c>
      <c r="E2560" t="s">
        <v>3762</v>
      </c>
      <c r="F2560" t="s">
        <v>28</v>
      </c>
      <c r="G2560" t="s">
        <v>29</v>
      </c>
      <c r="H2560" s="5">
        <v>4074.62</v>
      </c>
      <c r="I2560" s="5">
        <v>4074.6215000000002</v>
      </c>
      <c r="J2560" s="5">
        <v>-1.50000000030559E-3</v>
      </c>
      <c r="K2560" s="5">
        <v>4074.62</v>
      </c>
      <c r="L2560" s="5">
        <v>0</v>
      </c>
      <c r="M2560" t="str">
        <f>IF(ISERROR(VLOOKUP(A2560,'[1]Ecart validé'!$A:$A,1,FALSE)),Z2560,"Ecart Validé")</f>
        <v>valid</v>
      </c>
      <c r="R2560" t="s">
        <v>30</v>
      </c>
      <c r="X2560"/>
      <c r="Y2560"/>
      <c r="Z2560" t="s">
        <v>31</v>
      </c>
    </row>
    <row r="2561" spans="1:26" x14ac:dyDescent="0.3">
      <c r="A2561" t="s">
        <v>3763</v>
      </c>
      <c r="B2561" t="s">
        <v>3157</v>
      </c>
      <c r="C2561">
        <v>44915</v>
      </c>
      <c r="D2561" t="str">
        <f>+VLOOKUP(C2561,Param!K:L,2,FALSE)</f>
        <v>MISSENARD-QUINT B</v>
      </c>
      <c r="E2561" t="s">
        <v>3762</v>
      </c>
      <c r="F2561" t="s">
        <v>33</v>
      </c>
      <c r="G2561" t="s">
        <v>29</v>
      </c>
      <c r="H2561" s="5">
        <v>4957.54</v>
      </c>
      <c r="I2561" s="5">
        <v>4957.5429999999997</v>
      </c>
      <c r="J2561" s="5">
        <v>-2.9999999997016801E-3</v>
      </c>
      <c r="K2561" s="5">
        <v>4957.54</v>
      </c>
      <c r="L2561" s="5">
        <v>0</v>
      </c>
      <c r="M2561" t="str">
        <f>IF(ISERROR(VLOOKUP(A2561,'[1]Ecart validé'!$A:$A,1,FALSE)),Z2561,"Ecart Validé")</f>
        <v>valid</v>
      </c>
      <c r="R2561" t="s">
        <v>30</v>
      </c>
      <c r="X2561"/>
      <c r="Y2561"/>
      <c r="Z2561" t="s">
        <v>31</v>
      </c>
    </row>
    <row r="2562" spans="1:26" x14ac:dyDescent="0.3">
      <c r="A2562" t="s">
        <v>3764</v>
      </c>
      <c r="B2562" t="s">
        <v>3157</v>
      </c>
      <c r="C2562">
        <v>44915</v>
      </c>
      <c r="D2562" t="str">
        <f>+VLOOKUP(C2562,Param!K:L,2,FALSE)</f>
        <v>MISSENARD-QUINT B</v>
      </c>
      <c r="E2562" t="s">
        <v>3762</v>
      </c>
      <c r="F2562" t="s">
        <v>35</v>
      </c>
      <c r="G2562" t="s">
        <v>29</v>
      </c>
      <c r="H2562" s="5">
        <v>4423.42</v>
      </c>
      <c r="I2562" s="5">
        <v>4423.4229999999998</v>
      </c>
      <c r="J2562" s="5">
        <v>-2.9999999997016801E-3</v>
      </c>
      <c r="K2562" s="5">
        <v>4423.42</v>
      </c>
      <c r="L2562" s="5">
        <v>0</v>
      </c>
      <c r="M2562" t="str">
        <f>IF(ISERROR(VLOOKUP(A2562,'[1]Ecart validé'!$A:$A,1,FALSE)),Z2562,"Ecart Validé")</f>
        <v>valid</v>
      </c>
      <c r="R2562" t="s">
        <v>30</v>
      </c>
      <c r="X2562"/>
      <c r="Y2562"/>
      <c r="Z2562" t="s">
        <v>31</v>
      </c>
    </row>
    <row r="2563" spans="1:26" x14ac:dyDescent="0.3">
      <c r="A2563" t="s">
        <v>3765</v>
      </c>
      <c r="B2563" t="s">
        <v>3157</v>
      </c>
      <c r="C2563">
        <v>44915</v>
      </c>
      <c r="D2563" t="str">
        <f>+VLOOKUP(C2563,Param!K:L,2,FALSE)</f>
        <v>MISSENARD-QUINT B</v>
      </c>
      <c r="E2563" t="s">
        <v>3762</v>
      </c>
      <c r="F2563" t="s">
        <v>37</v>
      </c>
      <c r="G2563" t="s">
        <v>29</v>
      </c>
      <c r="H2563" s="5">
        <v>3358.85</v>
      </c>
      <c r="I2563" s="5">
        <v>3358.8465000000001</v>
      </c>
      <c r="J2563" s="5">
        <v>3.49999999980354E-3</v>
      </c>
      <c r="K2563" s="5">
        <v>3358.85</v>
      </c>
      <c r="L2563" s="5">
        <v>0</v>
      </c>
      <c r="M2563" t="str">
        <f>IF(ISERROR(VLOOKUP(A2563,'[1]Ecart validé'!$A:$A,1,FALSE)),Z2563,"Ecart Validé")</f>
        <v>valid</v>
      </c>
      <c r="R2563" t="s">
        <v>30</v>
      </c>
      <c r="X2563"/>
      <c r="Y2563"/>
      <c r="Z2563" t="s">
        <v>31</v>
      </c>
    </row>
    <row r="2564" spans="1:26" x14ac:dyDescent="0.3">
      <c r="A2564" t="s">
        <v>3766</v>
      </c>
      <c r="B2564" t="s">
        <v>3157</v>
      </c>
      <c r="C2564">
        <v>44916</v>
      </c>
      <c r="D2564" t="str">
        <f>+VLOOKUP(C2564,Param!K:L,2,FALSE)</f>
        <v>QUADIENT (ex: NEOPOST FRANCE / SATAS)</v>
      </c>
      <c r="E2564">
        <v>212091606</v>
      </c>
      <c r="F2564" t="s">
        <v>28</v>
      </c>
      <c r="G2564" t="s">
        <v>29</v>
      </c>
      <c r="H2564" s="5">
        <v>1419.3175999999901</v>
      </c>
      <c r="I2564" s="5">
        <v>1419.3234</v>
      </c>
      <c r="J2564" s="5">
        <v>-5.8000000008178098E-3</v>
      </c>
      <c r="K2564" s="5">
        <v>1419.3175999999901</v>
      </c>
      <c r="L2564" s="5">
        <v>0</v>
      </c>
      <c r="M2564" t="str">
        <f>IF(ISERROR(VLOOKUP(A2564,'[1]Ecart validé'!$A:$A,1,FALSE)),Z2564,"Ecart Validé")</f>
        <v>valid</v>
      </c>
      <c r="R2564" t="s">
        <v>30</v>
      </c>
      <c r="X2564"/>
      <c r="Y2564"/>
      <c r="Z2564" t="s">
        <v>31</v>
      </c>
    </row>
    <row r="2565" spans="1:26" x14ac:dyDescent="0.3">
      <c r="A2565" t="s">
        <v>3767</v>
      </c>
      <c r="B2565" t="s">
        <v>3157</v>
      </c>
      <c r="C2565">
        <v>44916</v>
      </c>
      <c r="D2565" t="str">
        <f>+VLOOKUP(C2565,Param!K:L,2,FALSE)</f>
        <v>QUADIENT (ex: NEOPOST FRANCE / SATAS)</v>
      </c>
      <c r="E2565">
        <v>212091606</v>
      </c>
      <c r="F2565" t="s">
        <v>33</v>
      </c>
      <c r="G2565" t="s">
        <v>29</v>
      </c>
      <c r="H2565" s="5">
        <v>4329.8424000000005</v>
      </c>
      <c r="I2565" s="5">
        <v>4329.8424000000005</v>
      </c>
      <c r="J2565" s="5">
        <v>0</v>
      </c>
      <c r="K2565" s="5">
        <v>4329.8424000000005</v>
      </c>
      <c r="L2565" s="5">
        <v>0</v>
      </c>
      <c r="M2565" t="str">
        <f>IF(ISERROR(VLOOKUP(A2565,'[1]Ecart validé'!$A:$A,1,FALSE)),Z2565,"Ecart Validé")</f>
        <v>valid</v>
      </c>
      <c r="R2565" t="s">
        <v>30</v>
      </c>
      <c r="X2565"/>
      <c r="Y2565"/>
      <c r="Z2565" t="s">
        <v>31</v>
      </c>
    </row>
    <row r="2566" spans="1:26" x14ac:dyDescent="0.3">
      <c r="A2566" t="s">
        <v>3768</v>
      </c>
      <c r="B2566" t="s">
        <v>3157</v>
      </c>
      <c r="C2566">
        <v>44916</v>
      </c>
      <c r="D2566" t="str">
        <f>+VLOOKUP(C2566,Param!K:L,2,FALSE)</f>
        <v>QUADIENT (ex: NEOPOST FRANCE / SATAS)</v>
      </c>
      <c r="E2566">
        <v>212091606</v>
      </c>
      <c r="F2566" t="s">
        <v>35</v>
      </c>
      <c r="G2566" t="s">
        <v>29</v>
      </c>
      <c r="H2566" s="5">
        <v>2546.96</v>
      </c>
      <c r="I2566" s="5">
        <v>2546.9630999999999</v>
      </c>
      <c r="J2566" s="5">
        <v>-3.09999999990395E-3</v>
      </c>
      <c r="K2566" s="5">
        <v>2546.96</v>
      </c>
      <c r="L2566" s="5">
        <v>0</v>
      </c>
      <c r="M2566" t="str">
        <f>IF(ISERROR(VLOOKUP(A2566,'[1]Ecart validé'!$A:$A,1,FALSE)),Z2566,"Ecart Validé")</f>
        <v>valid</v>
      </c>
      <c r="R2566" t="s">
        <v>30</v>
      </c>
      <c r="X2566"/>
      <c r="Y2566"/>
      <c r="Z2566" t="s">
        <v>31</v>
      </c>
    </row>
    <row r="2567" spans="1:26" x14ac:dyDescent="0.3">
      <c r="A2567" t="s">
        <v>3769</v>
      </c>
      <c r="B2567" t="s">
        <v>3157</v>
      </c>
      <c r="C2567">
        <v>44916</v>
      </c>
      <c r="D2567" t="str">
        <f>+VLOOKUP(C2567,Param!K:L,2,FALSE)</f>
        <v>QUADIENT (ex: NEOPOST FRANCE / SATAS)</v>
      </c>
      <c r="E2567">
        <v>212091606</v>
      </c>
      <c r="F2567" t="s">
        <v>37</v>
      </c>
      <c r="G2567" t="s">
        <v>29</v>
      </c>
      <c r="H2567" s="5">
        <v>2573.1</v>
      </c>
      <c r="I2567" s="5">
        <v>2573.0990999999999</v>
      </c>
      <c r="J2567" s="5">
        <v>9.0000000000145497E-4</v>
      </c>
      <c r="K2567" s="5">
        <v>2573.1</v>
      </c>
      <c r="L2567" s="5">
        <v>0</v>
      </c>
      <c r="M2567" t="str">
        <f>IF(ISERROR(VLOOKUP(A2567,'[1]Ecart validé'!$A:$A,1,FALSE)),Z2567,"Ecart Validé")</f>
        <v>valid</v>
      </c>
      <c r="R2567" t="s">
        <v>30</v>
      </c>
      <c r="X2567"/>
      <c r="Y2567"/>
      <c r="Z2567" t="s">
        <v>31</v>
      </c>
    </row>
    <row r="2568" spans="1:26" x14ac:dyDescent="0.3">
      <c r="A2568" t="s">
        <v>3770</v>
      </c>
      <c r="B2568" t="s">
        <v>3157</v>
      </c>
      <c r="C2568">
        <v>44918</v>
      </c>
      <c r="D2568" t="str">
        <f>+VLOOKUP(C2568,Param!K:L,2,FALSE)</f>
        <v>ONET SERVICES</v>
      </c>
      <c r="E2568">
        <v>700120</v>
      </c>
      <c r="F2568" t="s">
        <v>28</v>
      </c>
      <c r="G2568" t="s">
        <v>29</v>
      </c>
      <c r="H2568" s="5">
        <v>46746.02</v>
      </c>
      <c r="I2568" s="5">
        <v>46746.017899999999</v>
      </c>
      <c r="J2568" s="5">
        <v>2.0999999978812398E-3</v>
      </c>
      <c r="K2568" s="5">
        <v>46746.02</v>
      </c>
      <c r="L2568" s="5">
        <v>0</v>
      </c>
      <c r="M2568" t="str">
        <f>IF(ISERROR(VLOOKUP(A2568,'[1]Ecart validé'!$A:$A,1,FALSE)),Z2568,"Ecart Validé")</f>
        <v>valid</v>
      </c>
      <c r="R2568" t="s">
        <v>30</v>
      </c>
      <c r="X2568"/>
      <c r="Y2568"/>
      <c r="Z2568" t="s">
        <v>31</v>
      </c>
    </row>
    <row r="2569" spans="1:26" x14ac:dyDescent="0.3">
      <c r="A2569" t="s">
        <v>3771</v>
      </c>
      <c r="B2569" t="s">
        <v>3157</v>
      </c>
      <c r="C2569">
        <v>44918</v>
      </c>
      <c r="D2569" t="str">
        <f>+VLOOKUP(C2569,Param!K:L,2,FALSE)</f>
        <v>ONET SERVICES</v>
      </c>
      <c r="E2569">
        <v>700120</v>
      </c>
      <c r="F2569" t="s">
        <v>33</v>
      </c>
      <c r="G2569" t="s">
        <v>29</v>
      </c>
      <c r="H2569" s="5">
        <v>12648.88</v>
      </c>
      <c r="I2569" s="5">
        <v>12648.8778</v>
      </c>
      <c r="J2569" s="5">
        <v>2.1999999989930001E-3</v>
      </c>
      <c r="K2569" s="5">
        <v>12648.88</v>
      </c>
      <c r="L2569" s="5">
        <v>0</v>
      </c>
      <c r="M2569" t="str">
        <f>IF(ISERROR(VLOOKUP(A2569,'[1]Ecart validé'!$A:$A,1,FALSE)),Z2569,"Ecart Validé")</f>
        <v>valid</v>
      </c>
      <c r="R2569" t="s">
        <v>30</v>
      </c>
      <c r="X2569"/>
      <c r="Y2569"/>
      <c r="Z2569" t="s">
        <v>31</v>
      </c>
    </row>
    <row r="2570" spans="1:26" x14ac:dyDescent="0.3">
      <c r="A2570" t="s">
        <v>3772</v>
      </c>
      <c r="B2570" t="s">
        <v>3157</v>
      </c>
      <c r="C2570">
        <v>44918</v>
      </c>
      <c r="D2570" t="str">
        <f>+VLOOKUP(C2570,Param!K:L,2,FALSE)</f>
        <v>ONET SERVICES</v>
      </c>
      <c r="E2570">
        <v>700120</v>
      </c>
      <c r="F2570" t="s">
        <v>35</v>
      </c>
      <c r="G2570" t="s">
        <v>29</v>
      </c>
      <c r="H2570" s="5">
        <v>37797.300000000003</v>
      </c>
      <c r="I2570" s="5">
        <v>37797.299800000001</v>
      </c>
      <c r="J2570" s="5">
        <v>2.00000002223532E-4</v>
      </c>
      <c r="K2570" s="5">
        <v>37797.300000000003</v>
      </c>
      <c r="L2570" s="5">
        <v>0</v>
      </c>
      <c r="M2570" t="str">
        <f>IF(ISERROR(VLOOKUP(A2570,'[1]Ecart validé'!$A:$A,1,FALSE)),Z2570,"Ecart Validé")</f>
        <v>valid</v>
      </c>
      <c r="R2570" t="s">
        <v>30</v>
      </c>
      <c r="X2570"/>
      <c r="Y2570"/>
      <c r="Z2570" t="s">
        <v>31</v>
      </c>
    </row>
    <row r="2571" spans="1:26" x14ac:dyDescent="0.3">
      <c r="A2571" t="s">
        <v>3773</v>
      </c>
      <c r="B2571" t="s">
        <v>3157</v>
      </c>
      <c r="C2571">
        <v>44918</v>
      </c>
      <c r="D2571" t="str">
        <f>+VLOOKUP(C2571,Param!K:L,2,FALSE)</f>
        <v>ONET SERVICES</v>
      </c>
      <c r="E2571">
        <v>700120</v>
      </c>
      <c r="F2571" t="s">
        <v>37</v>
      </c>
      <c r="G2571" t="s">
        <v>29</v>
      </c>
      <c r="H2571" s="5">
        <v>19738.78</v>
      </c>
      <c r="I2571" s="5">
        <v>19738.780599999998</v>
      </c>
      <c r="J2571" s="5">
        <v>-5.9999999939464E-4</v>
      </c>
      <c r="K2571" s="5">
        <v>19738.78</v>
      </c>
      <c r="L2571" s="5">
        <v>0</v>
      </c>
      <c r="M2571" t="str">
        <f>IF(ISERROR(VLOOKUP(A2571,'[1]Ecart validé'!$A:$A,1,FALSE)),Z2571,"Ecart Validé")</f>
        <v>valid</v>
      </c>
      <c r="R2571" t="s">
        <v>30</v>
      </c>
      <c r="X2571"/>
      <c r="Y2571"/>
      <c r="Z2571" t="s">
        <v>31</v>
      </c>
    </row>
    <row r="2572" spans="1:26" x14ac:dyDescent="0.3">
      <c r="A2572" t="s">
        <v>3774</v>
      </c>
      <c r="B2572" t="s">
        <v>3157</v>
      </c>
      <c r="C2572">
        <v>44921</v>
      </c>
      <c r="D2572" t="str">
        <f>+VLOOKUP(C2572,Param!K:L,2,FALSE)</f>
        <v>PATISFRANCE - PURATOS</v>
      </c>
      <c r="E2572">
        <v>16062060</v>
      </c>
      <c r="F2572" t="s">
        <v>28</v>
      </c>
      <c r="G2572" t="s">
        <v>29</v>
      </c>
      <c r="H2572" s="5">
        <v>2493</v>
      </c>
      <c r="I2572" s="5">
        <v>2493.0023999999999</v>
      </c>
      <c r="J2572" s="5">
        <v>-2.3999999998522898E-3</v>
      </c>
      <c r="K2572" s="5">
        <v>2493.0023999999999</v>
      </c>
      <c r="L2572" s="5">
        <v>-2.3999999998522898E-3</v>
      </c>
      <c r="M2572" t="str">
        <f>IF(ISERROR(VLOOKUP(A2572,'[1]Ecart validé'!$A:$A,1,FALSE)),Z2572,"Ecart Validé")</f>
        <v>valid</v>
      </c>
      <c r="R2572" t="s">
        <v>30</v>
      </c>
      <c r="X2572"/>
      <c r="Y2572"/>
      <c r="Z2572" t="s">
        <v>31</v>
      </c>
    </row>
    <row r="2573" spans="1:26" x14ac:dyDescent="0.3">
      <c r="A2573" t="s">
        <v>3775</v>
      </c>
      <c r="B2573" t="s">
        <v>3157</v>
      </c>
      <c r="C2573">
        <v>44921</v>
      </c>
      <c r="D2573" t="str">
        <f>+VLOOKUP(C2573,Param!K:L,2,FALSE)</f>
        <v>PATISFRANCE - PURATOS</v>
      </c>
      <c r="E2573">
        <v>16062060</v>
      </c>
      <c r="F2573" t="s">
        <v>33</v>
      </c>
      <c r="G2573" t="s">
        <v>29</v>
      </c>
      <c r="H2573" s="5">
        <v>242.39</v>
      </c>
      <c r="I2573" s="5">
        <v>242.38919999999999</v>
      </c>
      <c r="J2573" s="5">
        <v>7.9999999999813499E-4</v>
      </c>
      <c r="K2573" s="5">
        <v>242.38919999999999</v>
      </c>
      <c r="L2573" s="5">
        <v>7.9999999999813499E-4</v>
      </c>
      <c r="M2573" t="str">
        <f>IF(ISERROR(VLOOKUP(A2573,'[1]Ecart validé'!$A:$A,1,FALSE)),Z2573,"Ecart Validé")</f>
        <v>valid</v>
      </c>
      <c r="R2573" t="s">
        <v>30</v>
      </c>
      <c r="X2573"/>
      <c r="Y2573"/>
      <c r="Z2573" t="s">
        <v>31</v>
      </c>
    </row>
    <row r="2574" spans="1:26" x14ac:dyDescent="0.3">
      <c r="A2574" t="s">
        <v>3776</v>
      </c>
      <c r="B2574" t="s">
        <v>3157</v>
      </c>
      <c r="C2574">
        <v>44921</v>
      </c>
      <c r="D2574" t="str">
        <f>+VLOOKUP(C2574,Param!K:L,2,FALSE)</f>
        <v>PATISFRANCE - PURATOS</v>
      </c>
      <c r="E2574">
        <v>16062060</v>
      </c>
      <c r="F2574" t="s">
        <v>35</v>
      </c>
      <c r="G2574" t="s">
        <v>29</v>
      </c>
      <c r="H2574" s="5">
        <v>1963.68</v>
      </c>
      <c r="I2574" s="5">
        <v>1963.68</v>
      </c>
      <c r="J2574" s="5">
        <v>0</v>
      </c>
      <c r="K2574" s="5">
        <v>1963.68</v>
      </c>
      <c r="L2574" s="5">
        <v>0</v>
      </c>
      <c r="M2574" t="str">
        <f>IF(ISERROR(VLOOKUP(A2574,'[1]Ecart validé'!$A:$A,1,FALSE)),Z2574,"Ecart Validé")</f>
        <v>valid</v>
      </c>
      <c r="R2574" t="s">
        <v>30</v>
      </c>
      <c r="X2574"/>
      <c r="Y2574"/>
      <c r="Z2574" t="s">
        <v>31</v>
      </c>
    </row>
    <row r="2575" spans="1:26" x14ac:dyDescent="0.3">
      <c r="A2575" t="s">
        <v>3777</v>
      </c>
      <c r="B2575" t="s">
        <v>3157</v>
      </c>
      <c r="C2575">
        <v>44921</v>
      </c>
      <c r="D2575" t="str">
        <f>+VLOOKUP(C2575,Param!K:L,2,FALSE)</f>
        <v>PATISFRANCE - PURATOS</v>
      </c>
      <c r="E2575">
        <v>16062060</v>
      </c>
      <c r="F2575" t="s">
        <v>37</v>
      </c>
      <c r="G2575" t="s">
        <v>29</v>
      </c>
      <c r="H2575" s="5">
        <v>571.4</v>
      </c>
      <c r="I2575" s="5">
        <v>571.40160000000003</v>
      </c>
      <c r="J2575" s="5">
        <v>-1.6000000000531099E-3</v>
      </c>
      <c r="K2575" s="5">
        <v>571.40160000000003</v>
      </c>
      <c r="L2575" s="5">
        <v>-1.6000000000531099E-3</v>
      </c>
      <c r="M2575" t="str">
        <f>IF(ISERROR(VLOOKUP(A2575,'[1]Ecart validé'!$A:$A,1,FALSE)),Z2575,"Ecart Validé")</f>
        <v>valid</v>
      </c>
      <c r="R2575" t="s">
        <v>30</v>
      </c>
      <c r="X2575"/>
      <c r="Y2575"/>
      <c r="Z2575" t="s">
        <v>31</v>
      </c>
    </row>
    <row r="2576" spans="1:26" x14ac:dyDescent="0.3">
      <c r="A2576" t="s">
        <v>3778</v>
      </c>
      <c r="B2576" t="s">
        <v>3157</v>
      </c>
      <c r="C2576">
        <v>44924</v>
      </c>
      <c r="D2576" t="str">
        <f>+VLOOKUP(C2576,Param!K:L,2,FALSE)</f>
        <v>CGP PRIMAGAZ</v>
      </c>
      <c r="E2576" t="s">
        <v>3779</v>
      </c>
      <c r="F2576" t="s">
        <v>51</v>
      </c>
      <c r="G2576" t="s">
        <v>29</v>
      </c>
      <c r="H2576" s="5">
        <v>7641.3</v>
      </c>
      <c r="I2576" s="5">
        <v>7641.3018000000002</v>
      </c>
      <c r="J2576" s="5">
        <v>-1.8000000000029099E-3</v>
      </c>
      <c r="K2576" s="5">
        <v>7641.3</v>
      </c>
      <c r="L2576" s="5">
        <v>0</v>
      </c>
      <c r="M2576" t="str">
        <f>IF(ISERROR(VLOOKUP(A2576,'[1]Ecart validé'!$A:$A,1,FALSE)),Z2576,"Ecart Validé")</f>
        <v>valid</v>
      </c>
      <c r="R2576" t="s">
        <v>30</v>
      </c>
      <c r="X2576"/>
      <c r="Y2576"/>
      <c r="Z2576" t="s">
        <v>31</v>
      </c>
    </row>
    <row r="2577" spans="1:26" x14ac:dyDescent="0.3">
      <c r="A2577" t="s">
        <v>3780</v>
      </c>
      <c r="B2577" t="s">
        <v>3157</v>
      </c>
      <c r="C2577">
        <v>44931</v>
      </c>
      <c r="D2577" t="str">
        <f>+VLOOKUP(C2577,Param!K:L,2,FALSE)</f>
        <v>SNEF</v>
      </c>
      <c r="E2577">
        <v>2205106595</v>
      </c>
      <c r="F2577" t="s">
        <v>28</v>
      </c>
      <c r="G2577" t="s">
        <v>29</v>
      </c>
      <c r="H2577" s="5">
        <v>3532.5580999999902</v>
      </c>
      <c r="I2577" s="5">
        <v>3532.56</v>
      </c>
      <c r="J2577" s="5">
        <v>-1.9000000002051801E-3</v>
      </c>
      <c r="K2577" s="5">
        <v>3532.5580999999902</v>
      </c>
      <c r="L2577" s="5">
        <v>0</v>
      </c>
      <c r="M2577" t="str">
        <f>IF(ISERROR(VLOOKUP(A2577,'[1]Ecart validé'!$A:$A,1,FALSE)),Z2577,"Ecart Validé")</f>
        <v>valid</v>
      </c>
      <c r="R2577" t="s">
        <v>30</v>
      </c>
      <c r="X2577"/>
      <c r="Y2577"/>
      <c r="Z2577" t="s">
        <v>31</v>
      </c>
    </row>
    <row r="2578" spans="1:26" x14ac:dyDescent="0.3">
      <c r="A2578" t="s">
        <v>3781</v>
      </c>
      <c r="B2578" t="s">
        <v>3157</v>
      </c>
      <c r="C2578">
        <v>44931</v>
      </c>
      <c r="D2578" t="str">
        <f>+VLOOKUP(C2578,Param!K:L,2,FALSE)</f>
        <v>SNEF</v>
      </c>
      <c r="E2578">
        <v>2205106595</v>
      </c>
      <c r="F2578" t="s">
        <v>33</v>
      </c>
      <c r="G2578" t="s">
        <v>29</v>
      </c>
      <c r="H2578" s="5">
        <v>33.501899999999999</v>
      </c>
      <c r="I2578" s="5">
        <v>33.501899999999999</v>
      </c>
      <c r="J2578" s="5">
        <v>0</v>
      </c>
      <c r="K2578" s="5">
        <v>33.501899999999999</v>
      </c>
      <c r="L2578" s="5">
        <v>0</v>
      </c>
      <c r="M2578" t="str">
        <f>IF(ISERROR(VLOOKUP(A2578,'[1]Ecart validé'!$A:$A,1,FALSE)),Z2578,"Ecart Validé")</f>
        <v>valid</v>
      </c>
      <c r="R2578" t="s">
        <v>30</v>
      </c>
      <c r="X2578"/>
      <c r="Y2578"/>
      <c r="Z2578" t="s">
        <v>31</v>
      </c>
    </row>
    <row r="2579" spans="1:26" x14ac:dyDescent="0.3">
      <c r="A2579" t="s">
        <v>3782</v>
      </c>
      <c r="B2579" t="s">
        <v>3157</v>
      </c>
      <c r="C2579">
        <v>44931</v>
      </c>
      <c r="D2579" t="str">
        <f>+VLOOKUP(C2579,Param!K:L,2,FALSE)</f>
        <v>SNEF</v>
      </c>
      <c r="E2579">
        <v>2205106595</v>
      </c>
      <c r="F2579" t="s">
        <v>35</v>
      </c>
      <c r="G2579" t="s">
        <v>29</v>
      </c>
      <c r="H2579" s="5">
        <v>544.23</v>
      </c>
      <c r="I2579" s="5">
        <v>544.24019999999996</v>
      </c>
      <c r="J2579" s="5">
        <v>-1.0199999999940699E-2</v>
      </c>
      <c r="K2579" s="5">
        <v>544.23</v>
      </c>
      <c r="L2579" s="5">
        <v>0</v>
      </c>
      <c r="M2579" t="str">
        <f>IF(ISERROR(VLOOKUP(A2579,'[1]Ecart validé'!$A:$A,1,FALSE)),Z2579,"Ecart Validé")</f>
        <v>valid</v>
      </c>
      <c r="R2579" t="s">
        <v>30</v>
      </c>
      <c r="X2579"/>
      <c r="Y2579"/>
      <c r="Z2579" t="s">
        <v>31</v>
      </c>
    </row>
    <row r="2580" spans="1:26" x14ac:dyDescent="0.3">
      <c r="A2580" t="s">
        <v>3783</v>
      </c>
      <c r="B2580" t="s">
        <v>3157</v>
      </c>
      <c r="C2580">
        <v>44931</v>
      </c>
      <c r="D2580" t="str">
        <f>+VLOOKUP(C2580,Param!K:L,2,FALSE)</f>
        <v>SNEF</v>
      </c>
      <c r="E2580">
        <v>2205106595</v>
      </c>
      <c r="F2580" t="s">
        <v>37</v>
      </c>
      <c r="G2580" t="s">
        <v>29</v>
      </c>
      <c r="H2580" s="5">
        <v>1602.13</v>
      </c>
      <c r="I2580" s="5">
        <v>1602.1314</v>
      </c>
      <c r="J2580" s="5">
        <v>-1.3999999998759399E-3</v>
      </c>
      <c r="K2580" s="5">
        <v>1602.13</v>
      </c>
      <c r="L2580" s="5">
        <v>0</v>
      </c>
      <c r="M2580" t="str">
        <f>IF(ISERROR(VLOOKUP(A2580,'[1]Ecart validé'!$A:$A,1,FALSE)),Z2580,"Ecart Validé")</f>
        <v>valid</v>
      </c>
      <c r="R2580" t="s">
        <v>30</v>
      </c>
      <c r="X2580"/>
      <c r="Y2580"/>
      <c r="Z2580" t="s">
        <v>31</v>
      </c>
    </row>
    <row r="2581" spans="1:26" x14ac:dyDescent="0.3">
      <c r="A2581" t="s">
        <v>3784</v>
      </c>
      <c r="B2581" t="s">
        <v>3157</v>
      </c>
      <c r="C2581">
        <v>44934</v>
      </c>
      <c r="D2581" t="str">
        <f>+VLOOKUP(C2581,Param!K:L,2,FALSE)</f>
        <v>CHUBB FRANCE</v>
      </c>
      <c r="E2581" t="s">
        <v>3785</v>
      </c>
      <c r="F2581" t="s">
        <v>28</v>
      </c>
      <c r="G2581" t="s">
        <v>29</v>
      </c>
      <c r="H2581" s="5">
        <v>599.84</v>
      </c>
      <c r="I2581" s="5">
        <v>599.84</v>
      </c>
      <c r="J2581" s="5">
        <v>0</v>
      </c>
      <c r="K2581" s="5">
        <v>599.84</v>
      </c>
      <c r="L2581" s="5">
        <v>0</v>
      </c>
      <c r="M2581" t="str">
        <f>IF(ISERROR(VLOOKUP(A2581,'[1]Ecart validé'!$A:$A,1,FALSE)),Z2581,"Ecart Validé")</f>
        <v>valid</v>
      </c>
      <c r="R2581" t="s">
        <v>30</v>
      </c>
      <c r="X2581"/>
      <c r="Y2581"/>
      <c r="Z2581" t="s">
        <v>31</v>
      </c>
    </row>
    <row r="2582" spans="1:26" x14ac:dyDescent="0.3">
      <c r="A2582" t="s">
        <v>3786</v>
      </c>
      <c r="B2582" t="s">
        <v>3157</v>
      </c>
      <c r="C2582">
        <v>44934</v>
      </c>
      <c r="D2582" t="str">
        <f>+VLOOKUP(C2582,Param!K:L,2,FALSE)</f>
        <v>CHUBB FRANCE</v>
      </c>
      <c r="E2582" t="s">
        <v>3785</v>
      </c>
      <c r="F2582" t="s">
        <v>33</v>
      </c>
      <c r="G2582" t="s">
        <v>29</v>
      </c>
      <c r="H2582" s="5">
        <v>78.16</v>
      </c>
      <c r="I2582" s="5">
        <v>78.16</v>
      </c>
      <c r="J2582" s="5">
        <v>0</v>
      </c>
      <c r="K2582" s="5">
        <v>78.16</v>
      </c>
      <c r="L2582" s="5">
        <v>0</v>
      </c>
      <c r="M2582" t="str">
        <f>IF(ISERROR(VLOOKUP(A2582,'[1]Ecart validé'!$A:$A,1,FALSE)),Z2582,"Ecart Validé")</f>
        <v>valid</v>
      </c>
      <c r="R2582" t="s">
        <v>30</v>
      </c>
      <c r="X2582"/>
      <c r="Y2582"/>
      <c r="Z2582" t="s">
        <v>31</v>
      </c>
    </row>
    <row r="2583" spans="1:26" x14ac:dyDescent="0.3">
      <c r="A2583" t="s">
        <v>3787</v>
      </c>
      <c r="B2583" t="s">
        <v>3157</v>
      </c>
      <c r="C2583">
        <v>44934</v>
      </c>
      <c r="D2583" t="str">
        <f>+VLOOKUP(C2583,Param!K:L,2,FALSE)</f>
        <v>CHUBB FRANCE</v>
      </c>
      <c r="E2583" t="s">
        <v>3785</v>
      </c>
      <c r="F2583" t="s">
        <v>35</v>
      </c>
      <c r="G2583" t="s">
        <v>29</v>
      </c>
      <c r="H2583" s="5">
        <v>24</v>
      </c>
      <c r="I2583" s="5">
        <v>24</v>
      </c>
      <c r="J2583" s="5">
        <v>0</v>
      </c>
      <c r="K2583" s="5">
        <v>24</v>
      </c>
      <c r="L2583" s="5">
        <v>0</v>
      </c>
      <c r="M2583" t="str">
        <f>IF(ISERROR(VLOOKUP(A2583,'[1]Ecart validé'!$A:$A,1,FALSE)),Z2583,"Ecart Validé")</f>
        <v>valid</v>
      </c>
      <c r="R2583" t="s">
        <v>30</v>
      </c>
      <c r="X2583"/>
      <c r="Y2583"/>
      <c r="Z2583" t="s">
        <v>31</v>
      </c>
    </row>
    <row r="2584" spans="1:26" x14ac:dyDescent="0.3">
      <c r="A2584" t="s">
        <v>3788</v>
      </c>
      <c r="B2584" t="s">
        <v>3157</v>
      </c>
      <c r="C2584">
        <v>44934</v>
      </c>
      <c r="D2584" t="str">
        <f>+VLOOKUP(C2584,Param!K:L,2,FALSE)</f>
        <v>CHUBB FRANCE</v>
      </c>
      <c r="E2584" t="s">
        <v>3789</v>
      </c>
      <c r="F2584" t="s">
        <v>28</v>
      </c>
      <c r="G2584" t="s">
        <v>29</v>
      </c>
      <c r="H2584" s="5">
        <v>5896.77</v>
      </c>
      <c r="I2584" s="5">
        <v>5896.7676000000001</v>
      </c>
      <c r="J2584" s="5">
        <v>2.40000000212603E-3</v>
      </c>
      <c r="K2584" s="5">
        <v>5896.77</v>
      </c>
      <c r="L2584" s="5">
        <v>0</v>
      </c>
      <c r="M2584" t="str">
        <f>IF(ISERROR(VLOOKUP(A2584,'[1]Ecart validé'!$A:$A,1,FALSE)),Z2584,"Ecart Validé")</f>
        <v>valid</v>
      </c>
      <c r="R2584" t="s">
        <v>30</v>
      </c>
      <c r="X2584"/>
      <c r="Y2584"/>
      <c r="Z2584" t="s">
        <v>31</v>
      </c>
    </row>
    <row r="2585" spans="1:26" x14ac:dyDescent="0.3">
      <c r="A2585" t="s">
        <v>3790</v>
      </c>
      <c r="B2585" t="s">
        <v>3157</v>
      </c>
      <c r="C2585">
        <v>44934</v>
      </c>
      <c r="D2585" t="str">
        <f>+VLOOKUP(C2585,Param!K:L,2,FALSE)</f>
        <v>CHUBB FRANCE</v>
      </c>
      <c r="E2585" t="s">
        <v>3789</v>
      </c>
      <c r="F2585" t="s">
        <v>33</v>
      </c>
      <c r="G2585" t="s">
        <v>29</v>
      </c>
      <c r="H2585" s="5">
        <v>4882.0299999999897</v>
      </c>
      <c r="I2585" s="5">
        <v>4882.03</v>
      </c>
      <c r="J2585" s="5">
        <v>-1.81898940354585E-12</v>
      </c>
      <c r="K2585" s="5">
        <v>4882.0299999999897</v>
      </c>
      <c r="L2585" s="5">
        <v>0</v>
      </c>
      <c r="M2585" t="str">
        <f>IF(ISERROR(VLOOKUP(A2585,'[1]Ecart validé'!$A:$A,1,FALSE)),Z2585,"Ecart Validé")</f>
        <v>valid</v>
      </c>
      <c r="R2585" t="s">
        <v>30</v>
      </c>
      <c r="X2585"/>
      <c r="Y2585"/>
      <c r="Z2585" t="s">
        <v>31</v>
      </c>
    </row>
    <row r="2586" spans="1:26" x14ac:dyDescent="0.3">
      <c r="A2586" t="s">
        <v>3791</v>
      </c>
      <c r="B2586" t="s">
        <v>3157</v>
      </c>
      <c r="C2586">
        <v>44934</v>
      </c>
      <c r="D2586" t="str">
        <f>+VLOOKUP(C2586,Param!K:L,2,FALSE)</f>
        <v>CHUBB FRANCE</v>
      </c>
      <c r="E2586" t="s">
        <v>3789</v>
      </c>
      <c r="F2586" t="s">
        <v>35</v>
      </c>
      <c r="G2586" t="s">
        <v>29</v>
      </c>
      <c r="H2586" s="5">
        <v>3521.44</v>
      </c>
      <c r="I2586" s="5">
        <v>3521.4391999999998</v>
      </c>
      <c r="J2586" s="5">
        <v>8.0000000025393005E-4</v>
      </c>
      <c r="K2586" s="5">
        <v>3521.44</v>
      </c>
      <c r="L2586" s="5">
        <v>0</v>
      </c>
      <c r="M2586" t="str">
        <f>IF(ISERROR(VLOOKUP(A2586,'[1]Ecart validé'!$A:$A,1,FALSE)),Z2586,"Ecart Validé")</f>
        <v>valid</v>
      </c>
      <c r="R2586" t="s">
        <v>30</v>
      </c>
      <c r="X2586"/>
      <c r="Y2586"/>
      <c r="Z2586" t="s">
        <v>31</v>
      </c>
    </row>
    <row r="2587" spans="1:26" x14ac:dyDescent="0.3">
      <c r="A2587" t="s">
        <v>3792</v>
      </c>
      <c r="B2587" t="s">
        <v>3157</v>
      </c>
      <c r="C2587">
        <v>44934</v>
      </c>
      <c r="D2587" t="str">
        <f>+VLOOKUP(C2587,Param!K:L,2,FALSE)</f>
        <v>CHUBB FRANCE</v>
      </c>
      <c r="E2587" t="s">
        <v>3789</v>
      </c>
      <c r="F2587" t="s">
        <v>37</v>
      </c>
      <c r="G2587" t="s">
        <v>29</v>
      </c>
      <c r="H2587" s="5">
        <v>9225.4500000000007</v>
      </c>
      <c r="I2587" s="5">
        <v>9225.4516000000003</v>
      </c>
      <c r="J2587" s="5">
        <v>-1.59999999959836E-3</v>
      </c>
      <c r="K2587" s="5">
        <v>9225.4500000000007</v>
      </c>
      <c r="L2587" s="5">
        <v>0</v>
      </c>
      <c r="M2587" t="str">
        <f>IF(ISERROR(VLOOKUP(A2587,'[1]Ecart validé'!$A:$A,1,FALSE)),Z2587,"Ecart Validé")</f>
        <v>valid</v>
      </c>
      <c r="R2587" t="s">
        <v>30</v>
      </c>
      <c r="X2587"/>
      <c r="Y2587"/>
      <c r="Z2587" t="s">
        <v>31</v>
      </c>
    </row>
    <row r="2588" spans="1:26" x14ac:dyDescent="0.3">
      <c r="A2588" t="s">
        <v>3793</v>
      </c>
      <c r="B2588" t="s">
        <v>3157</v>
      </c>
      <c r="C2588">
        <v>44940</v>
      </c>
      <c r="D2588" t="str">
        <f>+VLOOKUP(C2588,Param!K:L,2,FALSE)</f>
        <v>THYSSENKRUPP ASCENSEURS</v>
      </c>
      <c r="E2588">
        <v>1184505752</v>
      </c>
      <c r="F2588" t="s">
        <v>28</v>
      </c>
      <c r="G2588" t="s">
        <v>29</v>
      </c>
      <c r="H2588" s="5">
        <v>7829.79</v>
      </c>
      <c r="I2588" s="5">
        <v>7829.7920000000004</v>
      </c>
      <c r="J2588" s="5">
        <v>-1.9999999994979498E-3</v>
      </c>
      <c r="K2588" s="5">
        <v>7829.79</v>
      </c>
      <c r="L2588" s="5">
        <v>0</v>
      </c>
      <c r="M2588" t="str">
        <f>IF(ISERROR(VLOOKUP(A2588,'[1]Ecart validé'!$A:$A,1,FALSE)),Z2588,"Ecart Validé")</f>
        <v>valid</v>
      </c>
      <c r="R2588" t="s">
        <v>30</v>
      </c>
      <c r="X2588"/>
      <c r="Y2588"/>
      <c r="Z2588" t="s">
        <v>31</v>
      </c>
    </row>
    <row r="2589" spans="1:26" x14ac:dyDescent="0.3">
      <c r="A2589" t="s">
        <v>3794</v>
      </c>
      <c r="B2589" t="s">
        <v>3157</v>
      </c>
      <c r="C2589">
        <v>44940</v>
      </c>
      <c r="D2589" t="str">
        <f>+VLOOKUP(C2589,Param!K:L,2,FALSE)</f>
        <v>THYSSENKRUPP ASCENSEURS</v>
      </c>
      <c r="E2589">
        <v>1184505752</v>
      </c>
      <c r="F2589" t="s">
        <v>33</v>
      </c>
      <c r="G2589" t="s">
        <v>29</v>
      </c>
      <c r="H2589" s="5">
        <v>20356.18</v>
      </c>
      <c r="I2589" s="5">
        <v>20356.18</v>
      </c>
      <c r="J2589" s="5">
        <v>0</v>
      </c>
      <c r="K2589" s="5">
        <v>20356.18</v>
      </c>
      <c r="L2589" s="5">
        <v>0</v>
      </c>
      <c r="M2589" t="str">
        <f>IF(ISERROR(VLOOKUP(A2589,'[1]Ecart validé'!$A:$A,1,FALSE)),Z2589,"Ecart Validé")</f>
        <v>valid</v>
      </c>
      <c r="R2589" t="s">
        <v>30</v>
      </c>
      <c r="X2589"/>
      <c r="Y2589"/>
      <c r="Z2589" t="s">
        <v>31</v>
      </c>
    </row>
    <row r="2590" spans="1:26" x14ac:dyDescent="0.3">
      <c r="A2590" t="s">
        <v>3795</v>
      </c>
      <c r="B2590" t="s">
        <v>3157</v>
      </c>
      <c r="C2590">
        <v>44940</v>
      </c>
      <c r="D2590" t="str">
        <f>+VLOOKUP(C2590,Param!K:L,2,FALSE)</f>
        <v>THYSSENKRUPP ASCENSEURS</v>
      </c>
      <c r="E2590">
        <v>1184505752</v>
      </c>
      <c r="F2590" t="s">
        <v>35</v>
      </c>
      <c r="G2590" t="s">
        <v>29</v>
      </c>
      <c r="H2590" s="5">
        <v>9441.2099999999991</v>
      </c>
      <c r="I2590" s="5">
        <v>9441.2124000000003</v>
      </c>
      <c r="J2590" s="5">
        <v>-2.4000000012165401E-3</v>
      </c>
      <c r="K2590" s="5">
        <v>9441.2099999999991</v>
      </c>
      <c r="L2590" s="5">
        <v>0</v>
      </c>
      <c r="M2590" t="str">
        <f>IF(ISERROR(VLOOKUP(A2590,'[1]Ecart validé'!$A:$A,1,FALSE)),Z2590,"Ecart Validé")</f>
        <v>valid</v>
      </c>
      <c r="R2590" t="s">
        <v>30</v>
      </c>
      <c r="X2590"/>
      <c r="Y2590"/>
      <c r="Z2590" t="s">
        <v>31</v>
      </c>
    </row>
    <row r="2591" spans="1:26" x14ac:dyDescent="0.3">
      <c r="A2591" t="s">
        <v>3796</v>
      </c>
      <c r="B2591" t="s">
        <v>3157</v>
      </c>
      <c r="C2591">
        <v>44940</v>
      </c>
      <c r="D2591" t="str">
        <f>+VLOOKUP(C2591,Param!K:L,2,FALSE)</f>
        <v>THYSSENKRUPP ASCENSEURS</v>
      </c>
      <c r="E2591">
        <v>1184505752</v>
      </c>
      <c r="F2591" t="s">
        <v>37</v>
      </c>
      <c r="G2591" t="s">
        <v>29</v>
      </c>
      <c r="H2591" s="5">
        <v>11042.96</v>
      </c>
      <c r="I2591" s="5">
        <v>11042.960999999999</v>
      </c>
      <c r="J2591" s="5">
        <v>-1.0000000002037201E-3</v>
      </c>
      <c r="K2591" s="5">
        <v>11042.96</v>
      </c>
      <c r="L2591" s="5">
        <v>0</v>
      </c>
      <c r="M2591" t="str">
        <f>IF(ISERROR(VLOOKUP(A2591,'[1]Ecart validé'!$A:$A,1,FALSE)),Z2591,"Ecart Validé")</f>
        <v>valid</v>
      </c>
      <c r="R2591" t="s">
        <v>30</v>
      </c>
      <c r="X2591"/>
      <c r="Y2591"/>
      <c r="Z2591" t="s">
        <v>31</v>
      </c>
    </row>
    <row r="2592" spans="1:26" x14ac:dyDescent="0.3">
      <c r="A2592" t="s">
        <v>3797</v>
      </c>
      <c r="B2592" t="s">
        <v>3157</v>
      </c>
      <c r="C2592">
        <v>45002</v>
      </c>
      <c r="D2592" t="str">
        <f>+VLOOKUP(C2592,Param!K:L,2,FALSE)</f>
        <v>PCB CREATION</v>
      </c>
      <c r="E2592">
        <v>1191406240</v>
      </c>
      <c r="F2592" t="s">
        <v>28</v>
      </c>
      <c r="G2592" t="s">
        <v>29</v>
      </c>
      <c r="H2592" s="5">
        <v>1008.05</v>
      </c>
      <c r="I2592" s="5">
        <v>1008.05</v>
      </c>
      <c r="J2592" s="5">
        <v>0</v>
      </c>
      <c r="K2592" s="5">
        <v>1008.05</v>
      </c>
      <c r="L2592" s="5">
        <v>0</v>
      </c>
      <c r="M2592" t="str">
        <f>IF(ISERROR(VLOOKUP(A2592,'[1]Ecart validé'!$A:$A,1,FALSE)),Z2592,"Ecart Validé")</f>
        <v>valid</v>
      </c>
      <c r="R2592" t="s">
        <v>30</v>
      </c>
      <c r="X2592"/>
      <c r="Y2592"/>
      <c r="Z2592" t="s">
        <v>31</v>
      </c>
    </row>
    <row r="2593" spans="1:26" x14ac:dyDescent="0.3">
      <c r="A2593" t="s">
        <v>3798</v>
      </c>
      <c r="B2593" t="s">
        <v>3157</v>
      </c>
      <c r="C2593">
        <v>45002</v>
      </c>
      <c r="D2593" t="str">
        <f>+VLOOKUP(C2593,Param!K:L,2,FALSE)</f>
        <v>PCB CREATION</v>
      </c>
      <c r="E2593">
        <v>1191406240</v>
      </c>
      <c r="F2593" t="s">
        <v>33</v>
      </c>
      <c r="G2593" t="s">
        <v>29</v>
      </c>
      <c r="H2593" s="5">
        <v>-12.6</v>
      </c>
      <c r="I2593" s="5">
        <v>-12.6</v>
      </c>
      <c r="J2593" s="5">
        <v>0</v>
      </c>
      <c r="K2593" s="5">
        <v>-12.6</v>
      </c>
      <c r="L2593" s="5">
        <v>0</v>
      </c>
      <c r="M2593" t="str">
        <f>IF(ISERROR(VLOOKUP(A2593,'[1]Ecart validé'!$A:$A,1,FALSE)),Z2593,"Ecart Validé")</f>
        <v>valid</v>
      </c>
      <c r="R2593" t="s">
        <v>30</v>
      </c>
      <c r="X2593"/>
      <c r="Y2593"/>
      <c r="Z2593" t="s">
        <v>31</v>
      </c>
    </row>
    <row r="2594" spans="1:26" x14ac:dyDescent="0.3">
      <c r="A2594" t="s">
        <v>3799</v>
      </c>
      <c r="B2594" t="s">
        <v>3157</v>
      </c>
      <c r="C2594">
        <v>45002</v>
      </c>
      <c r="D2594" t="str">
        <f>+VLOOKUP(C2594,Param!K:L,2,FALSE)</f>
        <v>PCB CREATION</v>
      </c>
      <c r="E2594">
        <v>1191406240</v>
      </c>
      <c r="F2594" t="s">
        <v>35</v>
      </c>
      <c r="G2594" t="s">
        <v>29</v>
      </c>
      <c r="H2594" s="5">
        <v>146</v>
      </c>
      <c r="I2594" s="5">
        <v>146</v>
      </c>
      <c r="J2594" s="5">
        <v>0</v>
      </c>
      <c r="K2594" s="5">
        <v>146</v>
      </c>
      <c r="L2594" s="5">
        <v>0</v>
      </c>
      <c r="M2594" t="str">
        <f>IF(ISERROR(VLOOKUP(A2594,'[1]Ecart validé'!$A:$A,1,FALSE)),Z2594,"Ecart Validé")</f>
        <v>valid</v>
      </c>
      <c r="R2594" t="s">
        <v>30</v>
      </c>
      <c r="X2594"/>
      <c r="Y2594"/>
      <c r="Z2594" t="s">
        <v>31</v>
      </c>
    </row>
    <row r="2595" spans="1:26" x14ac:dyDescent="0.3">
      <c r="A2595" t="s">
        <v>3800</v>
      </c>
      <c r="B2595" t="s">
        <v>3157</v>
      </c>
      <c r="C2595">
        <v>45002</v>
      </c>
      <c r="D2595" t="str">
        <f>+VLOOKUP(C2595,Param!K:L,2,FALSE)</f>
        <v>PCB CREATION</v>
      </c>
      <c r="E2595">
        <v>1191406240</v>
      </c>
      <c r="F2595" t="s">
        <v>37</v>
      </c>
      <c r="G2595" t="s">
        <v>29</v>
      </c>
      <c r="H2595" s="5">
        <v>171.65</v>
      </c>
      <c r="I2595" s="5">
        <v>171.65</v>
      </c>
      <c r="J2595" s="5">
        <v>0</v>
      </c>
      <c r="K2595" s="5">
        <v>171.65</v>
      </c>
      <c r="L2595" s="5">
        <v>0</v>
      </c>
      <c r="M2595" t="str">
        <f>IF(ISERROR(VLOOKUP(A2595,'[1]Ecart validé'!$A:$A,1,FALSE)),Z2595,"Ecart Validé")</f>
        <v>valid</v>
      </c>
      <c r="R2595" t="s">
        <v>30</v>
      </c>
      <c r="X2595"/>
      <c r="Y2595"/>
      <c r="Z2595" t="s">
        <v>31</v>
      </c>
    </row>
    <row r="2596" spans="1:26" x14ac:dyDescent="0.3">
      <c r="A2596" t="s">
        <v>3801</v>
      </c>
      <c r="B2596" t="s">
        <v>3157</v>
      </c>
      <c r="C2596">
        <v>45003</v>
      </c>
      <c r="D2596" t="str">
        <f>+VLOOKUP(C2596,Param!K:L,2,FALSE)</f>
        <v>PASSIONNEMENT CHATEAUX</v>
      </c>
      <c r="E2596">
        <v>18218009</v>
      </c>
      <c r="F2596" t="s">
        <v>28</v>
      </c>
      <c r="G2596" t="s">
        <v>29</v>
      </c>
      <c r="H2596" s="5">
        <v>372.28</v>
      </c>
      <c r="I2596" s="5">
        <v>372.28320000000002</v>
      </c>
      <c r="J2596" s="5">
        <v>-3.2000000000493799E-3</v>
      </c>
      <c r="K2596" s="5">
        <v>372.28</v>
      </c>
      <c r="L2596" s="5">
        <v>0</v>
      </c>
      <c r="M2596" t="str">
        <f>IF(ISERROR(VLOOKUP(A2596,'[1]Ecart validé'!$A:$A,1,FALSE)),Z2596,"Ecart Validé")</f>
        <v>valid</v>
      </c>
      <c r="R2596" t="s">
        <v>30</v>
      </c>
      <c r="X2596"/>
      <c r="Y2596"/>
      <c r="Z2596" t="s">
        <v>31</v>
      </c>
    </row>
    <row r="2597" spans="1:26" x14ac:dyDescent="0.3">
      <c r="A2597" t="s">
        <v>3802</v>
      </c>
      <c r="B2597" t="s">
        <v>3157</v>
      </c>
      <c r="C2597">
        <v>45003</v>
      </c>
      <c r="D2597" t="str">
        <f>+VLOOKUP(C2597,Param!K:L,2,FALSE)</f>
        <v>PASSIONNEMENT CHATEAUX</v>
      </c>
      <c r="E2597">
        <v>18218009</v>
      </c>
      <c r="F2597" t="s">
        <v>33</v>
      </c>
      <c r="G2597" t="s">
        <v>29</v>
      </c>
      <c r="H2597" s="5">
        <v>89.1</v>
      </c>
      <c r="I2597" s="5">
        <v>89.1</v>
      </c>
      <c r="J2597" s="5">
        <v>0</v>
      </c>
      <c r="K2597" s="5">
        <v>89.1</v>
      </c>
      <c r="L2597" s="5">
        <v>0</v>
      </c>
      <c r="M2597" t="str">
        <f>IF(ISERROR(VLOOKUP(A2597,'[1]Ecart validé'!$A:$A,1,FALSE)),Z2597,"Ecart Validé")</f>
        <v>valid</v>
      </c>
      <c r="R2597" t="s">
        <v>30</v>
      </c>
      <c r="X2597"/>
      <c r="Y2597"/>
      <c r="Z2597" t="s">
        <v>31</v>
      </c>
    </row>
    <row r="2598" spans="1:26" x14ac:dyDescent="0.3">
      <c r="A2598" t="s">
        <v>3803</v>
      </c>
      <c r="B2598" t="s">
        <v>3157</v>
      </c>
      <c r="C2598">
        <v>45003</v>
      </c>
      <c r="D2598" t="str">
        <f>+VLOOKUP(C2598,Param!K:L,2,FALSE)</f>
        <v>PASSIONNEMENT CHATEAUX</v>
      </c>
      <c r="E2598">
        <v>18218009</v>
      </c>
      <c r="F2598" t="s">
        <v>35</v>
      </c>
      <c r="G2598" t="s">
        <v>29</v>
      </c>
      <c r="H2598" s="5">
        <v>479.46</v>
      </c>
      <c r="I2598" s="5">
        <v>479.46</v>
      </c>
      <c r="J2598" s="5">
        <v>0</v>
      </c>
      <c r="K2598" s="5">
        <v>479.46</v>
      </c>
      <c r="L2598" s="5">
        <v>0</v>
      </c>
      <c r="M2598" t="str">
        <f>IF(ISERROR(VLOOKUP(A2598,'[1]Ecart validé'!$A:$A,1,FALSE)),Z2598,"Ecart Validé")</f>
        <v>valid</v>
      </c>
      <c r="R2598" t="s">
        <v>30</v>
      </c>
      <c r="X2598"/>
      <c r="Y2598"/>
      <c r="Z2598" t="s">
        <v>31</v>
      </c>
    </row>
    <row r="2599" spans="1:26" x14ac:dyDescent="0.3">
      <c r="A2599" t="s">
        <v>3804</v>
      </c>
      <c r="B2599" t="s">
        <v>3157</v>
      </c>
      <c r="C2599">
        <v>45003</v>
      </c>
      <c r="D2599" t="str">
        <f>+VLOOKUP(C2599,Param!K:L,2,FALSE)</f>
        <v>PASSIONNEMENT CHATEAUX</v>
      </c>
      <c r="E2599">
        <v>18218009</v>
      </c>
      <c r="F2599" t="s">
        <v>37</v>
      </c>
      <c r="G2599" t="s">
        <v>29</v>
      </c>
      <c r="H2599" s="5">
        <v>341.82</v>
      </c>
      <c r="I2599" s="5">
        <v>341.82119999999998</v>
      </c>
      <c r="J2599" s="5">
        <v>-1.1999999999829901E-3</v>
      </c>
      <c r="K2599" s="5">
        <v>341.82</v>
      </c>
      <c r="L2599" s="5">
        <v>0</v>
      </c>
      <c r="M2599" t="str">
        <f>IF(ISERROR(VLOOKUP(A2599,'[1]Ecart validé'!$A:$A,1,FALSE)),Z2599,"Ecart Validé")</f>
        <v>valid</v>
      </c>
      <c r="R2599" t="s">
        <v>30</v>
      </c>
      <c r="X2599"/>
      <c r="Y2599"/>
      <c r="Z2599" t="s">
        <v>31</v>
      </c>
    </row>
    <row r="2600" spans="1:26" x14ac:dyDescent="0.3">
      <c r="A2600" t="s">
        <v>3805</v>
      </c>
      <c r="B2600" t="s">
        <v>3157</v>
      </c>
      <c r="C2600">
        <v>45025</v>
      </c>
      <c r="D2600" t="str">
        <f>+VLOOKUP(C2600,Param!K:L,2,FALSE)</f>
        <v>COULY DUTHEIL</v>
      </c>
      <c r="E2600">
        <v>21098</v>
      </c>
      <c r="F2600" t="s">
        <v>28</v>
      </c>
      <c r="G2600" t="s">
        <v>29</v>
      </c>
      <c r="H2600" s="5">
        <v>386.35</v>
      </c>
      <c r="I2600" s="5">
        <v>386.35</v>
      </c>
      <c r="J2600" s="5">
        <v>0</v>
      </c>
      <c r="K2600" s="5">
        <v>386.35</v>
      </c>
      <c r="L2600" s="5">
        <v>0</v>
      </c>
      <c r="M2600" t="str">
        <f>IF(ISERROR(VLOOKUP(A2600,'[1]Ecart validé'!$A:$A,1,FALSE)),Z2600,"Ecart Validé")</f>
        <v>valid</v>
      </c>
      <c r="R2600" t="s">
        <v>30</v>
      </c>
      <c r="X2600"/>
      <c r="Y2600"/>
      <c r="Z2600" t="s">
        <v>31</v>
      </c>
    </row>
    <row r="2601" spans="1:26" x14ac:dyDescent="0.3">
      <c r="A2601" t="s">
        <v>3806</v>
      </c>
      <c r="B2601" t="s">
        <v>3157</v>
      </c>
      <c r="C2601">
        <v>45025</v>
      </c>
      <c r="D2601" t="str">
        <f>+VLOOKUP(C2601,Param!K:L,2,FALSE)</f>
        <v>COULY DUTHEIL</v>
      </c>
      <c r="E2601">
        <v>21098</v>
      </c>
      <c r="F2601" t="s">
        <v>33</v>
      </c>
      <c r="G2601" t="s">
        <v>29</v>
      </c>
      <c r="H2601" s="5">
        <v>74</v>
      </c>
      <c r="I2601" s="5">
        <v>74</v>
      </c>
      <c r="J2601" s="5">
        <v>0</v>
      </c>
      <c r="K2601" s="5">
        <v>74</v>
      </c>
      <c r="L2601" s="5">
        <v>0</v>
      </c>
      <c r="M2601" t="str">
        <f>IF(ISERROR(VLOOKUP(A2601,'[1]Ecart validé'!$A:$A,1,FALSE)),Z2601,"Ecart Validé")</f>
        <v>valid</v>
      </c>
      <c r="R2601" t="s">
        <v>30</v>
      </c>
      <c r="X2601"/>
      <c r="Y2601"/>
      <c r="Z2601" t="s">
        <v>31</v>
      </c>
    </row>
    <row r="2602" spans="1:26" x14ac:dyDescent="0.3">
      <c r="A2602" t="s">
        <v>3807</v>
      </c>
      <c r="B2602" t="s">
        <v>3157</v>
      </c>
      <c r="C2602">
        <v>45025</v>
      </c>
      <c r="D2602" t="str">
        <f>+VLOOKUP(C2602,Param!K:L,2,FALSE)</f>
        <v>COULY DUTHEIL</v>
      </c>
      <c r="E2602">
        <v>21098</v>
      </c>
      <c r="F2602" t="s">
        <v>35</v>
      </c>
      <c r="G2602" t="s">
        <v>29</v>
      </c>
      <c r="H2602" s="5">
        <v>384</v>
      </c>
      <c r="I2602" s="5">
        <v>384</v>
      </c>
      <c r="J2602" s="5">
        <v>0</v>
      </c>
      <c r="K2602" s="5">
        <v>384</v>
      </c>
      <c r="L2602" s="5">
        <v>0</v>
      </c>
      <c r="M2602" t="str">
        <f>IF(ISERROR(VLOOKUP(A2602,'[1]Ecart validé'!$A:$A,1,FALSE)),Z2602,"Ecart Validé")</f>
        <v>valid</v>
      </c>
      <c r="R2602" t="s">
        <v>30</v>
      </c>
      <c r="X2602"/>
      <c r="Y2602"/>
      <c r="Z2602" t="s">
        <v>31</v>
      </c>
    </row>
    <row r="2603" spans="1:26" x14ac:dyDescent="0.3">
      <c r="A2603" t="s">
        <v>3808</v>
      </c>
      <c r="B2603" t="s">
        <v>3157</v>
      </c>
      <c r="C2603">
        <v>45025</v>
      </c>
      <c r="D2603" t="str">
        <f>+VLOOKUP(C2603,Param!K:L,2,FALSE)</f>
        <v>COULY DUTHEIL</v>
      </c>
      <c r="E2603">
        <v>21098</v>
      </c>
      <c r="F2603" t="s">
        <v>37</v>
      </c>
      <c r="G2603" t="s">
        <v>29</v>
      </c>
      <c r="H2603" s="5">
        <v>37.4</v>
      </c>
      <c r="I2603" s="5">
        <v>37.4</v>
      </c>
      <c r="J2603" s="5">
        <v>0</v>
      </c>
      <c r="K2603" s="5">
        <v>37.4</v>
      </c>
      <c r="L2603" s="5">
        <v>0</v>
      </c>
      <c r="M2603" t="str">
        <f>IF(ISERROR(VLOOKUP(A2603,'[1]Ecart validé'!$A:$A,1,FALSE)),Z2603,"Ecart Validé")</f>
        <v>valid</v>
      </c>
      <c r="R2603" t="s">
        <v>30</v>
      </c>
      <c r="X2603"/>
      <c r="Y2603"/>
      <c r="Z2603" t="s">
        <v>31</v>
      </c>
    </row>
    <row r="2604" spans="1:26" x14ac:dyDescent="0.3">
      <c r="A2604" t="s">
        <v>3809</v>
      </c>
      <c r="B2604" t="s">
        <v>3157</v>
      </c>
      <c r="C2604">
        <v>45030</v>
      </c>
      <c r="D2604" t="str">
        <f>+VLOOKUP(C2604,Param!K:L,2,FALSE)</f>
        <v>EUROPCAR FRANCE</v>
      </c>
      <c r="E2604">
        <v>870007</v>
      </c>
      <c r="F2604" t="s">
        <v>28</v>
      </c>
      <c r="G2604" t="s">
        <v>29</v>
      </c>
      <c r="H2604" s="5">
        <v>730.52</v>
      </c>
      <c r="I2604" s="5">
        <v>730.52279999999996</v>
      </c>
      <c r="J2604" s="5">
        <v>-2.7999999999792601E-3</v>
      </c>
      <c r="K2604" s="5">
        <v>730.52</v>
      </c>
      <c r="L2604" s="5">
        <v>0</v>
      </c>
      <c r="M2604" t="str">
        <f>IF(ISERROR(VLOOKUP(A2604,'[1]Ecart validé'!$A:$A,1,FALSE)),Z2604,"Ecart Validé")</f>
        <v>valid</v>
      </c>
      <c r="R2604" t="s">
        <v>30</v>
      </c>
      <c r="X2604"/>
      <c r="Y2604"/>
      <c r="Z2604" t="s">
        <v>31</v>
      </c>
    </row>
    <row r="2605" spans="1:26" x14ac:dyDescent="0.3">
      <c r="A2605" t="s">
        <v>3810</v>
      </c>
      <c r="B2605" t="s">
        <v>3157</v>
      </c>
      <c r="C2605">
        <v>45030</v>
      </c>
      <c r="D2605" t="str">
        <f>+VLOOKUP(C2605,Param!K:L,2,FALSE)</f>
        <v>EUROPCAR FRANCE</v>
      </c>
      <c r="E2605">
        <v>870007</v>
      </c>
      <c r="F2605" t="s">
        <v>33</v>
      </c>
      <c r="G2605" t="s">
        <v>29</v>
      </c>
      <c r="H2605" s="5">
        <v>429.79</v>
      </c>
      <c r="I2605" s="5">
        <v>429.79320000000001</v>
      </c>
      <c r="J2605" s="5">
        <v>-3.19999999999254E-3</v>
      </c>
      <c r="K2605" s="5">
        <v>429.79</v>
      </c>
      <c r="L2605" s="5">
        <v>0</v>
      </c>
      <c r="M2605" t="str">
        <f>IF(ISERROR(VLOOKUP(A2605,'[1]Ecart validé'!$A:$A,1,FALSE)),Z2605,"Ecart Validé")</f>
        <v>valid</v>
      </c>
      <c r="R2605" t="s">
        <v>30</v>
      </c>
      <c r="X2605"/>
      <c r="Y2605"/>
      <c r="Z2605" t="s">
        <v>31</v>
      </c>
    </row>
    <row r="2606" spans="1:26" x14ac:dyDescent="0.3">
      <c r="A2606" t="s">
        <v>3811</v>
      </c>
      <c r="B2606" t="s">
        <v>3157</v>
      </c>
      <c r="C2606">
        <v>45030</v>
      </c>
      <c r="D2606" t="str">
        <f>+VLOOKUP(C2606,Param!K:L,2,FALSE)</f>
        <v>EUROPCAR FRANCE</v>
      </c>
      <c r="E2606">
        <v>870007</v>
      </c>
      <c r="F2606" t="s">
        <v>35</v>
      </c>
      <c r="G2606" t="s">
        <v>29</v>
      </c>
      <c r="H2606" s="5">
        <v>918.7</v>
      </c>
      <c r="I2606" s="5">
        <v>918.69629999999995</v>
      </c>
      <c r="J2606" s="5">
        <v>3.7000000000943999E-3</v>
      </c>
      <c r="K2606" s="5">
        <v>918.7</v>
      </c>
      <c r="L2606" s="5">
        <v>0</v>
      </c>
      <c r="M2606" t="str">
        <f>IF(ISERROR(VLOOKUP(A2606,'[1]Ecart validé'!$A:$A,1,FALSE)),Z2606,"Ecart Validé")</f>
        <v>valid</v>
      </c>
      <c r="R2606" t="s">
        <v>30</v>
      </c>
      <c r="X2606"/>
      <c r="Y2606"/>
      <c r="Z2606" t="s">
        <v>31</v>
      </c>
    </row>
    <row r="2607" spans="1:26" x14ac:dyDescent="0.3">
      <c r="A2607" t="s">
        <v>3812</v>
      </c>
      <c r="B2607" t="s">
        <v>3157</v>
      </c>
      <c r="C2607">
        <v>45030</v>
      </c>
      <c r="D2607" t="str">
        <f>+VLOOKUP(C2607,Param!K:L,2,FALSE)</f>
        <v>EUROPCAR FRANCE</v>
      </c>
      <c r="E2607">
        <v>870007</v>
      </c>
      <c r="F2607" t="s">
        <v>37</v>
      </c>
      <c r="G2607" t="s">
        <v>29</v>
      </c>
      <c r="H2607" s="5">
        <v>1032.8499999999999</v>
      </c>
      <c r="I2607" s="5">
        <v>1032.8541</v>
      </c>
      <c r="J2607" s="5">
        <v>-4.1000000001076798E-3</v>
      </c>
      <c r="K2607" s="5">
        <v>1032.8499999999999</v>
      </c>
      <c r="L2607" s="5">
        <v>0</v>
      </c>
      <c r="M2607" t="str">
        <f>IF(ISERROR(VLOOKUP(A2607,'[1]Ecart validé'!$A:$A,1,FALSE)),Z2607,"Ecart Validé")</f>
        <v>valid</v>
      </c>
      <c r="R2607" t="s">
        <v>30</v>
      </c>
      <c r="X2607"/>
      <c r="Y2607"/>
      <c r="Z2607" t="s">
        <v>31</v>
      </c>
    </row>
    <row r="2608" spans="1:26" x14ac:dyDescent="0.3">
      <c r="A2608" t="s">
        <v>3813</v>
      </c>
      <c r="B2608" t="s">
        <v>3157</v>
      </c>
      <c r="C2608">
        <v>45040</v>
      </c>
      <c r="D2608" t="str">
        <f>+VLOOKUP(C2608,Param!K:L,2,FALSE)</f>
        <v>SAGET LA PERRIERE</v>
      </c>
      <c r="E2608">
        <v>21094</v>
      </c>
      <c r="F2608" t="s">
        <v>28</v>
      </c>
      <c r="G2608" t="s">
        <v>29</v>
      </c>
      <c r="H2608" s="5">
        <v>427.28</v>
      </c>
      <c r="I2608" s="5">
        <v>427.28399999999999</v>
      </c>
      <c r="J2608" s="5">
        <v>-4.0000000000190898E-3</v>
      </c>
      <c r="K2608" s="5">
        <v>427.28</v>
      </c>
      <c r="L2608" s="5">
        <v>0</v>
      </c>
      <c r="M2608" t="str">
        <f>IF(ISERROR(VLOOKUP(A2608,'[1]Ecart validé'!$A:$A,1,FALSE)),Z2608,"Ecart Validé")</f>
        <v>valid</v>
      </c>
      <c r="R2608" t="s">
        <v>30</v>
      </c>
      <c r="X2608"/>
      <c r="Y2608"/>
      <c r="Z2608" t="s">
        <v>31</v>
      </c>
    </row>
    <row r="2609" spans="1:26" x14ac:dyDescent="0.3">
      <c r="A2609" t="s">
        <v>3814</v>
      </c>
      <c r="B2609" t="s">
        <v>3157</v>
      </c>
      <c r="C2609">
        <v>45040</v>
      </c>
      <c r="D2609" t="str">
        <f>+VLOOKUP(C2609,Param!K:L,2,FALSE)</f>
        <v>SAGET LA PERRIERE</v>
      </c>
      <c r="E2609">
        <v>21094</v>
      </c>
      <c r="F2609" t="s">
        <v>33</v>
      </c>
      <c r="G2609" t="s">
        <v>29</v>
      </c>
      <c r="H2609" s="5">
        <v>120.56</v>
      </c>
      <c r="I2609" s="5">
        <v>120.5556</v>
      </c>
      <c r="J2609" s="5">
        <v>4.4000000000039502E-3</v>
      </c>
      <c r="K2609" s="5">
        <v>120.56</v>
      </c>
      <c r="L2609" s="5">
        <v>0</v>
      </c>
      <c r="M2609" t="str">
        <f>IF(ISERROR(VLOOKUP(A2609,'[1]Ecart validé'!$A:$A,1,FALSE)),Z2609,"Ecart Validé")</f>
        <v>valid</v>
      </c>
      <c r="R2609" t="s">
        <v>30</v>
      </c>
      <c r="X2609"/>
      <c r="Y2609"/>
      <c r="Z2609" t="s">
        <v>31</v>
      </c>
    </row>
    <row r="2610" spans="1:26" x14ac:dyDescent="0.3">
      <c r="A2610" t="s">
        <v>3815</v>
      </c>
      <c r="B2610" t="s">
        <v>3157</v>
      </c>
      <c r="C2610">
        <v>45040</v>
      </c>
      <c r="D2610" t="str">
        <f>+VLOOKUP(C2610,Param!K:L,2,FALSE)</f>
        <v>SAGET LA PERRIERE</v>
      </c>
      <c r="E2610">
        <v>21094</v>
      </c>
      <c r="F2610" t="s">
        <v>35</v>
      </c>
      <c r="G2610" t="s">
        <v>29</v>
      </c>
      <c r="H2610" s="5">
        <v>533.91</v>
      </c>
      <c r="I2610" s="5">
        <v>533.91189999999995</v>
      </c>
      <c r="J2610" s="5">
        <v>-1.8999999999778001E-3</v>
      </c>
      <c r="K2610" s="5">
        <v>533.91</v>
      </c>
      <c r="L2610" s="5">
        <v>0</v>
      </c>
      <c r="M2610" t="str">
        <f>IF(ISERROR(VLOOKUP(A2610,'[1]Ecart validé'!$A:$A,1,FALSE)),Z2610,"Ecart Validé")</f>
        <v>valid</v>
      </c>
      <c r="R2610" t="s">
        <v>30</v>
      </c>
      <c r="X2610"/>
      <c r="Y2610"/>
      <c r="Z2610" t="s">
        <v>31</v>
      </c>
    </row>
    <row r="2611" spans="1:26" x14ac:dyDescent="0.3">
      <c r="A2611" t="s">
        <v>3816</v>
      </c>
      <c r="B2611" t="s">
        <v>3157</v>
      </c>
      <c r="C2611">
        <v>45040</v>
      </c>
      <c r="D2611" t="str">
        <f>+VLOOKUP(C2611,Param!K:L,2,FALSE)</f>
        <v>SAGET LA PERRIERE</v>
      </c>
      <c r="E2611">
        <v>21094</v>
      </c>
      <c r="F2611" t="s">
        <v>37</v>
      </c>
      <c r="G2611" t="s">
        <v>29</v>
      </c>
      <c r="H2611" s="5">
        <v>105.29</v>
      </c>
      <c r="I2611" s="5">
        <v>105.2865</v>
      </c>
      <c r="J2611" s="5">
        <v>3.5000000000024998E-3</v>
      </c>
      <c r="K2611" s="5">
        <v>105.29</v>
      </c>
      <c r="L2611" s="5">
        <v>0</v>
      </c>
      <c r="M2611" t="str">
        <f>IF(ISERROR(VLOOKUP(A2611,'[1]Ecart validé'!$A:$A,1,FALSE)),Z2611,"Ecart Validé")</f>
        <v>valid</v>
      </c>
      <c r="R2611" t="s">
        <v>30</v>
      </c>
      <c r="X2611"/>
      <c r="Y2611"/>
      <c r="Z2611" t="s">
        <v>31</v>
      </c>
    </row>
    <row r="2612" spans="1:26" x14ac:dyDescent="0.3">
      <c r="A2612" t="s">
        <v>3817</v>
      </c>
      <c r="B2612" t="s">
        <v>3157</v>
      </c>
      <c r="C2612">
        <v>45041</v>
      </c>
      <c r="D2612" t="str">
        <f>+VLOOKUP(C2612,Param!K:L,2,FALSE)</f>
        <v>HERVE THERMIQUE</v>
      </c>
      <c r="E2612">
        <v>2205106596</v>
      </c>
      <c r="F2612" t="s">
        <v>28</v>
      </c>
      <c r="G2612" t="s">
        <v>29</v>
      </c>
      <c r="H2612" s="5">
        <v>53451.040000000001</v>
      </c>
      <c r="I2612" s="5">
        <v>53451.044099999999</v>
      </c>
      <c r="J2612" s="5">
        <v>-4.0999999982886904E-3</v>
      </c>
      <c r="K2612" s="5">
        <v>53451.040000000001</v>
      </c>
      <c r="L2612" s="5">
        <v>0</v>
      </c>
      <c r="M2612" t="str">
        <f>IF(ISERROR(VLOOKUP(A2612,'[1]Ecart validé'!$A:$A,1,FALSE)),Z2612,"Ecart Validé")</f>
        <v>valid</v>
      </c>
      <c r="R2612" t="s">
        <v>30</v>
      </c>
      <c r="X2612"/>
      <c r="Y2612"/>
      <c r="Z2612" t="s">
        <v>31</v>
      </c>
    </row>
    <row r="2613" spans="1:26" x14ac:dyDescent="0.3">
      <c r="A2613" t="s">
        <v>3818</v>
      </c>
      <c r="B2613" t="s">
        <v>3157</v>
      </c>
      <c r="C2613">
        <v>45041</v>
      </c>
      <c r="D2613" t="str">
        <f>+VLOOKUP(C2613,Param!K:L,2,FALSE)</f>
        <v>HERVE THERMIQUE</v>
      </c>
      <c r="E2613">
        <v>2205106596</v>
      </c>
      <c r="F2613" t="s">
        <v>33</v>
      </c>
      <c r="G2613" t="s">
        <v>29</v>
      </c>
      <c r="H2613" s="5">
        <v>31804.48</v>
      </c>
      <c r="I2613" s="5">
        <v>31804.484700000001</v>
      </c>
      <c r="J2613" s="5">
        <v>-4.7000000013213104E-3</v>
      </c>
      <c r="K2613" s="5">
        <v>31804.48</v>
      </c>
      <c r="L2613" s="5">
        <v>0</v>
      </c>
      <c r="M2613" t="str">
        <f>IF(ISERROR(VLOOKUP(A2613,'[1]Ecart validé'!$A:$A,1,FALSE)),Z2613,"Ecart Validé")</f>
        <v>valid</v>
      </c>
      <c r="R2613" t="s">
        <v>30</v>
      </c>
      <c r="X2613"/>
      <c r="Y2613"/>
      <c r="Z2613" t="s">
        <v>31</v>
      </c>
    </row>
    <row r="2614" spans="1:26" x14ac:dyDescent="0.3">
      <c r="A2614" t="s">
        <v>3819</v>
      </c>
      <c r="B2614" t="s">
        <v>3157</v>
      </c>
      <c r="C2614">
        <v>45041</v>
      </c>
      <c r="D2614" t="str">
        <f>+VLOOKUP(C2614,Param!K:L,2,FALSE)</f>
        <v>HERVE THERMIQUE</v>
      </c>
      <c r="E2614">
        <v>2205106596</v>
      </c>
      <c r="F2614" t="s">
        <v>35</v>
      </c>
      <c r="G2614" t="s">
        <v>29</v>
      </c>
      <c r="H2614" s="5">
        <v>43180.06</v>
      </c>
      <c r="I2614" s="5">
        <v>43180.063800000004</v>
      </c>
      <c r="J2614" s="5">
        <v>-3.8000000058673301E-3</v>
      </c>
      <c r="K2614" s="5">
        <v>43180.06</v>
      </c>
      <c r="L2614" s="5">
        <v>0</v>
      </c>
      <c r="M2614" t="str">
        <f>IF(ISERROR(VLOOKUP(A2614,'[1]Ecart validé'!$A:$A,1,FALSE)),Z2614,"Ecart Validé")</f>
        <v>valid</v>
      </c>
      <c r="R2614" t="s">
        <v>30</v>
      </c>
      <c r="X2614"/>
      <c r="Y2614"/>
      <c r="Z2614" t="s">
        <v>31</v>
      </c>
    </row>
    <row r="2615" spans="1:26" x14ac:dyDescent="0.3">
      <c r="A2615" t="s">
        <v>3820</v>
      </c>
      <c r="B2615" t="s">
        <v>3157</v>
      </c>
      <c r="C2615">
        <v>45041</v>
      </c>
      <c r="D2615" t="str">
        <f>+VLOOKUP(C2615,Param!K:L,2,FALSE)</f>
        <v>HERVE THERMIQUE</v>
      </c>
      <c r="E2615">
        <v>2205106596</v>
      </c>
      <c r="F2615" t="s">
        <v>37</v>
      </c>
      <c r="G2615" t="s">
        <v>29</v>
      </c>
      <c r="H2615" s="5">
        <v>50104.54</v>
      </c>
      <c r="I2615" s="5">
        <v>50104.539900000003</v>
      </c>
      <c r="J2615" s="5">
        <v>9.9999997473787503E-5</v>
      </c>
      <c r="K2615" s="5">
        <v>50104.54</v>
      </c>
      <c r="L2615" s="5">
        <v>0</v>
      </c>
      <c r="M2615" t="str">
        <f>IF(ISERROR(VLOOKUP(A2615,'[1]Ecart validé'!$A:$A,1,FALSE)),Z2615,"Ecart Validé")</f>
        <v>valid</v>
      </c>
      <c r="R2615" t="s">
        <v>30</v>
      </c>
      <c r="X2615"/>
      <c r="Y2615"/>
      <c r="Z2615" t="s">
        <v>31</v>
      </c>
    </row>
    <row r="2616" spans="1:26" x14ac:dyDescent="0.3">
      <c r="A2616" t="s">
        <v>3821</v>
      </c>
      <c r="B2616" t="s">
        <v>3157</v>
      </c>
      <c r="C2616">
        <v>45047</v>
      </c>
      <c r="D2616" t="str">
        <f>+VLOOKUP(C2616,Param!K:L,2,FALSE)</f>
        <v>KONE</v>
      </c>
      <c r="E2616">
        <v>26103058</v>
      </c>
      <c r="F2616" t="s">
        <v>28</v>
      </c>
      <c r="G2616" t="s">
        <v>29</v>
      </c>
      <c r="H2616" s="5">
        <v>44717.88</v>
      </c>
      <c r="I2616" s="5">
        <v>44717.88</v>
      </c>
      <c r="J2616" s="5">
        <v>0</v>
      </c>
      <c r="K2616" s="5">
        <v>44717.88</v>
      </c>
      <c r="L2616" s="5">
        <v>0</v>
      </c>
      <c r="M2616" t="str">
        <f>IF(ISERROR(VLOOKUP(A2616,'[1]Ecart validé'!$A:$A,1,FALSE)),Z2616,"Ecart Validé")</f>
        <v>valid</v>
      </c>
      <c r="R2616" t="s">
        <v>30</v>
      </c>
      <c r="X2616"/>
      <c r="Y2616"/>
      <c r="Z2616" t="s">
        <v>31</v>
      </c>
    </row>
    <row r="2617" spans="1:26" x14ac:dyDescent="0.3">
      <c r="A2617" t="s">
        <v>3822</v>
      </c>
      <c r="B2617" t="s">
        <v>3157</v>
      </c>
      <c r="C2617">
        <v>45047</v>
      </c>
      <c r="D2617" t="str">
        <f>+VLOOKUP(C2617,Param!K:L,2,FALSE)</f>
        <v>KONE</v>
      </c>
      <c r="E2617">
        <v>26103058</v>
      </c>
      <c r="F2617" t="s">
        <v>33</v>
      </c>
      <c r="G2617" t="s">
        <v>29</v>
      </c>
      <c r="H2617" s="5">
        <v>100434.7</v>
      </c>
      <c r="I2617" s="5">
        <v>100434.697</v>
      </c>
      <c r="J2617" s="5">
        <v>2.9999999969731999E-3</v>
      </c>
      <c r="K2617" s="5">
        <v>100434.7</v>
      </c>
      <c r="L2617" s="5">
        <v>0</v>
      </c>
      <c r="M2617" t="str">
        <f>IF(ISERROR(VLOOKUP(A2617,'[1]Ecart validé'!$A:$A,1,FALSE)),Z2617,"Ecart Validé")</f>
        <v>valid</v>
      </c>
      <c r="R2617" t="s">
        <v>30</v>
      </c>
      <c r="X2617"/>
      <c r="Y2617"/>
      <c r="Z2617" t="s">
        <v>31</v>
      </c>
    </row>
    <row r="2618" spans="1:26" x14ac:dyDescent="0.3">
      <c r="A2618" t="s">
        <v>3823</v>
      </c>
      <c r="B2618" t="s">
        <v>3157</v>
      </c>
      <c r="C2618">
        <v>45047</v>
      </c>
      <c r="D2618" t="str">
        <f>+VLOOKUP(C2618,Param!K:L,2,FALSE)</f>
        <v>KONE</v>
      </c>
      <c r="E2618">
        <v>26103058</v>
      </c>
      <c r="F2618" t="s">
        <v>35</v>
      </c>
      <c r="G2618" t="s">
        <v>29</v>
      </c>
      <c r="H2618" s="5">
        <v>6034.82</v>
      </c>
      <c r="I2618" s="5">
        <v>6034.8190000000004</v>
      </c>
      <c r="J2618" s="5">
        <v>9.9999999929423189E-4</v>
      </c>
      <c r="K2618" s="5">
        <v>6034.82</v>
      </c>
      <c r="L2618" s="5">
        <v>0</v>
      </c>
      <c r="M2618" t="str">
        <f>IF(ISERROR(VLOOKUP(A2618,'[1]Ecart validé'!$A:$A,1,FALSE)),Z2618,"Ecart Validé")</f>
        <v>valid</v>
      </c>
      <c r="R2618" t="s">
        <v>30</v>
      </c>
      <c r="X2618"/>
      <c r="Y2618"/>
      <c r="Z2618" t="s">
        <v>31</v>
      </c>
    </row>
    <row r="2619" spans="1:26" x14ac:dyDescent="0.3">
      <c r="A2619" t="s">
        <v>3824</v>
      </c>
      <c r="B2619" t="s">
        <v>3157</v>
      </c>
      <c r="C2619">
        <v>45047</v>
      </c>
      <c r="D2619" t="str">
        <f>+VLOOKUP(C2619,Param!K:L,2,FALSE)</f>
        <v>KONE</v>
      </c>
      <c r="E2619">
        <v>26103058</v>
      </c>
      <c r="F2619" t="s">
        <v>37</v>
      </c>
      <c r="G2619" t="s">
        <v>29</v>
      </c>
      <c r="H2619" s="5">
        <v>18762.37</v>
      </c>
      <c r="I2619" s="5">
        <v>18762.366000000002</v>
      </c>
      <c r="J2619" s="5">
        <v>3.9999999971769198E-3</v>
      </c>
      <c r="K2619" s="5">
        <v>18762.37</v>
      </c>
      <c r="L2619" s="5">
        <v>0</v>
      </c>
      <c r="M2619" t="str">
        <f>IF(ISERROR(VLOOKUP(A2619,'[1]Ecart validé'!$A:$A,1,FALSE)),Z2619,"Ecart Validé")</f>
        <v>valid</v>
      </c>
      <c r="R2619" t="s">
        <v>30</v>
      </c>
      <c r="X2619"/>
      <c r="Y2619"/>
      <c r="Z2619" t="s">
        <v>31</v>
      </c>
    </row>
    <row r="2620" spans="1:26" x14ac:dyDescent="0.3">
      <c r="A2620" t="s">
        <v>3825</v>
      </c>
      <c r="B2620" t="s">
        <v>3157</v>
      </c>
      <c r="C2620">
        <v>45047</v>
      </c>
      <c r="D2620" t="str">
        <f>+VLOOKUP(C2620,Param!K:L,2,FALSE)</f>
        <v>KONE</v>
      </c>
      <c r="E2620">
        <v>2160440551</v>
      </c>
      <c r="F2620" t="s">
        <v>28</v>
      </c>
      <c r="G2620" t="s">
        <v>29</v>
      </c>
      <c r="H2620" s="5">
        <v>8905.39</v>
      </c>
      <c r="I2620" s="5">
        <v>8905.39</v>
      </c>
      <c r="J2620" s="5">
        <v>0</v>
      </c>
      <c r="K2620" s="5">
        <v>8905.39</v>
      </c>
      <c r="L2620" s="5">
        <v>0</v>
      </c>
      <c r="M2620" t="str">
        <f>IF(ISERROR(VLOOKUP(A2620,'[1]Ecart validé'!$A:$A,1,FALSE)),Z2620,"Ecart Validé")</f>
        <v>valid</v>
      </c>
      <c r="R2620" t="s">
        <v>30</v>
      </c>
      <c r="X2620"/>
      <c r="Y2620"/>
      <c r="Z2620" t="s">
        <v>31</v>
      </c>
    </row>
    <row r="2621" spans="1:26" x14ac:dyDescent="0.3">
      <c r="A2621" t="s">
        <v>3826</v>
      </c>
      <c r="B2621" t="s">
        <v>3157</v>
      </c>
      <c r="C2621">
        <v>45047</v>
      </c>
      <c r="D2621" t="str">
        <f>+VLOOKUP(C2621,Param!K:L,2,FALSE)</f>
        <v>KONE</v>
      </c>
      <c r="E2621">
        <v>2160440551</v>
      </c>
      <c r="F2621" t="s">
        <v>33</v>
      </c>
      <c r="G2621" t="s">
        <v>29</v>
      </c>
      <c r="H2621" s="5">
        <v>20019.71</v>
      </c>
      <c r="I2621" s="5">
        <v>20019.708999999999</v>
      </c>
      <c r="J2621" s="5">
        <v>1.0000000002037201E-3</v>
      </c>
      <c r="K2621" s="5">
        <v>20019.71</v>
      </c>
      <c r="L2621" s="5">
        <v>0</v>
      </c>
      <c r="M2621" t="str">
        <f>IF(ISERROR(VLOOKUP(A2621,'[1]Ecart validé'!$A:$A,1,FALSE)),Z2621,"Ecart Validé")</f>
        <v>valid</v>
      </c>
      <c r="R2621" t="s">
        <v>30</v>
      </c>
      <c r="X2621"/>
      <c r="Y2621"/>
      <c r="Z2621" t="s">
        <v>31</v>
      </c>
    </row>
    <row r="2622" spans="1:26" x14ac:dyDescent="0.3">
      <c r="A2622" t="s">
        <v>3827</v>
      </c>
      <c r="B2622" t="s">
        <v>3157</v>
      </c>
      <c r="C2622">
        <v>45047</v>
      </c>
      <c r="D2622" t="str">
        <f>+VLOOKUP(C2622,Param!K:L,2,FALSE)</f>
        <v>KONE</v>
      </c>
      <c r="E2622">
        <v>2160440551</v>
      </c>
      <c r="F2622" t="s">
        <v>35</v>
      </c>
      <c r="G2622" t="s">
        <v>29</v>
      </c>
      <c r="H2622" s="5">
        <v>7658.21</v>
      </c>
      <c r="I2622" s="5">
        <v>7658.2120000000004</v>
      </c>
      <c r="J2622" s="5">
        <v>-2.0000000004074502E-3</v>
      </c>
      <c r="K2622" s="5">
        <v>7658.21</v>
      </c>
      <c r="L2622" s="5">
        <v>0</v>
      </c>
      <c r="M2622" t="str">
        <f>IF(ISERROR(VLOOKUP(A2622,'[1]Ecart validé'!$A:$A,1,FALSE)),Z2622,"Ecart Validé")</f>
        <v>valid</v>
      </c>
      <c r="R2622" t="s">
        <v>30</v>
      </c>
      <c r="X2622"/>
      <c r="Y2622"/>
      <c r="Z2622" t="s">
        <v>31</v>
      </c>
    </row>
    <row r="2623" spans="1:26" x14ac:dyDescent="0.3">
      <c r="A2623" t="s">
        <v>3828</v>
      </c>
      <c r="B2623" t="s">
        <v>3157</v>
      </c>
      <c r="C2623">
        <v>45047</v>
      </c>
      <c r="D2623" t="str">
        <f>+VLOOKUP(C2623,Param!K:L,2,FALSE)</f>
        <v>KONE</v>
      </c>
      <c r="E2623">
        <v>2160440551</v>
      </c>
      <c r="F2623" t="s">
        <v>37</v>
      </c>
      <c r="G2623" t="s">
        <v>29</v>
      </c>
      <c r="H2623" s="5">
        <v>8588.0499999999993</v>
      </c>
      <c r="I2623" s="5">
        <v>8588.0450000000001</v>
      </c>
      <c r="J2623" s="5">
        <v>4.9999999991996403E-3</v>
      </c>
      <c r="K2623" s="5">
        <v>8588.0499999999993</v>
      </c>
      <c r="L2623" s="5">
        <v>0</v>
      </c>
      <c r="M2623" t="str">
        <f>IF(ISERROR(VLOOKUP(A2623,'[1]Ecart validé'!$A:$A,1,FALSE)),Z2623,"Ecart Validé")</f>
        <v>valid</v>
      </c>
      <c r="R2623" t="s">
        <v>30</v>
      </c>
      <c r="X2623"/>
      <c r="Y2623"/>
      <c r="Z2623" t="s">
        <v>31</v>
      </c>
    </row>
    <row r="2624" spans="1:26" x14ac:dyDescent="0.3">
      <c r="A2624" t="s">
        <v>3829</v>
      </c>
      <c r="B2624" t="s">
        <v>3157</v>
      </c>
      <c r="C2624">
        <v>45051</v>
      </c>
      <c r="D2624" t="str">
        <f>+VLOOKUP(C2624,Param!K:L,2,FALSE)</f>
        <v>LEGALLAIS</v>
      </c>
      <c r="E2624">
        <v>2588037</v>
      </c>
      <c r="F2624" t="s">
        <v>28</v>
      </c>
      <c r="G2624" t="s">
        <v>29</v>
      </c>
      <c r="H2624" s="5">
        <v>41079.72</v>
      </c>
      <c r="I2624" s="5">
        <v>41079.72</v>
      </c>
      <c r="J2624" s="5">
        <v>0</v>
      </c>
      <c r="K2624" s="5">
        <v>41079.72</v>
      </c>
      <c r="L2624" s="5">
        <v>0</v>
      </c>
      <c r="M2624" t="str">
        <f>IF(ISERROR(VLOOKUP(A2624,'[1]Ecart validé'!$A:$A,1,FALSE)),Z2624,"Ecart Validé")</f>
        <v>valid</v>
      </c>
      <c r="R2624" t="s">
        <v>30</v>
      </c>
      <c r="X2624"/>
      <c r="Y2624"/>
      <c r="Z2624" t="s">
        <v>31</v>
      </c>
    </row>
    <row r="2625" spans="1:26" x14ac:dyDescent="0.3">
      <c r="A2625" t="s">
        <v>3830</v>
      </c>
      <c r="B2625" t="s">
        <v>3157</v>
      </c>
      <c r="C2625">
        <v>45051</v>
      </c>
      <c r="D2625" t="str">
        <f>+VLOOKUP(C2625,Param!K:L,2,FALSE)</f>
        <v>LEGALLAIS</v>
      </c>
      <c r="E2625">
        <v>2588037</v>
      </c>
      <c r="F2625" t="s">
        <v>33</v>
      </c>
      <c r="G2625" t="s">
        <v>29</v>
      </c>
      <c r="H2625" s="5">
        <v>12751.33</v>
      </c>
      <c r="I2625" s="5">
        <v>12751.3344</v>
      </c>
      <c r="J2625" s="5">
        <v>-4.3999999979860097E-3</v>
      </c>
      <c r="K2625" s="5">
        <v>12751.33</v>
      </c>
      <c r="L2625" s="5">
        <v>0</v>
      </c>
      <c r="M2625" t="str">
        <f>IF(ISERROR(VLOOKUP(A2625,'[1]Ecart validé'!$A:$A,1,FALSE)),Z2625,"Ecart Validé")</f>
        <v>valid</v>
      </c>
      <c r="R2625" t="s">
        <v>30</v>
      </c>
      <c r="X2625"/>
      <c r="Y2625"/>
      <c r="Z2625" t="s">
        <v>31</v>
      </c>
    </row>
    <row r="2626" spans="1:26" x14ac:dyDescent="0.3">
      <c r="A2626" t="s">
        <v>3831</v>
      </c>
      <c r="B2626" t="s">
        <v>3157</v>
      </c>
      <c r="C2626">
        <v>45051</v>
      </c>
      <c r="D2626" t="str">
        <f>+VLOOKUP(C2626,Param!K:L,2,FALSE)</f>
        <v>LEGALLAIS</v>
      </c>
      <c r="E2626">
        <v>2588037</v>
      </c>
      <c r="F2626" t="s">
        <v>35</v>
      </c>
      <c r="G2626" t="s">
        <v>29</v>
      </c>
      <c r="H2626" s="5">
        <v>24133.86</v>
      </c>
      <c r="I2626" s="5">
        <v>24133.855200000002</v>
      </c>
      <c r="J2626" s="5">
        <v>4.7999999987950997E-3</v>
      </c>
      <c r="K2626" s="5">
        <v>24133.86</v>
      </c>
      <c r="L2626" s="5">
        <v>0</v>
      </c>
      <c r="M2626" t="str">
        <f>IF(ISERROR(VLOOKUP(A2626,'[1]Ecart validé'!$A:$A,1,FALSE)),Z2626,"Ecart Validé")</f>
        <v>valid</v>
      </c>
      <c r="R2626" t="s">
        <v>30</v>
      </c>
      <c r="X2626"/>
      <c r="Y2626"/>
      <c r="Z2626" t="s">
        <v>31</v>
      </c>
    </row>
    <row r="2627" spans="1:26" x14ac:dyDescent="0.3">
      <c r="A2627" t="s">
        <v>3832</v>
      </c>
      <c r="B2627" t="s">
        <v>3157</v>
      </c>
      <c r="C2627">
        <v>45051</v>
      </c>
      <c r="D2627" t="str">
        <f>+VLOOKUP(C2627,Param!K:L,2,FALSE)</f>
        <v>LEGALLAIS</v>
      </c>
      <c r="E2627">
        <v>2588037</v>
      </c>
      <c r="F2627" t="s">
        <v>37</v>
      </c>
      <c r="G2627" t="s">
        <v>29</v>
      </c>
      <c r="H2627" s="5">
        <v>22397.02</v>
      </c>
      <c r="I2627" s="5">
        <v>22397.020199999999</v>
      </c>
      <c r="J2627" s="5">
        <v>-1.99999998585553E-4</v>
      </c>
      <c r="K2627" s="5">
        <v>22397.02</v>
      </c>
      <c r="L2627" s="5">
        <v>0</v>
      </c>
      <c r="M2627" t="str">
        <f>IF(ISERROR(VLOOKUP(A2627,'[1]Ecart validé'!$A:$A,1,FALSE)),Z2627,"Ecart Validé")</f>
        <v>valid</v>
      </c>
      <c r="R2627" t="s">
        <v>30</v>
      </c>
      <c r="X2627"/>
      <c r="Y2627"/>
      <c r="Z2627" t="s">
        <v>31</v>
      </c>
    </row>
    <row r="2628" spans="1:26" x14ac:dyDescent="0.3">
      <c r="A2628" t="s">
        <v>3833</v>
      </c>
      <c r="B2628" t="s">
        <v>3157</v>
      </c>
      <c r="C2628">
        <v>45054</v>
      </c>
      <c r="D2628" t="str">
        <f>+VLOOKUP(C2628,Param!K:L,2,FALSE)</f>
        <v>MALONGO - COMPAGNIE MEDITERRANEENNE DES CAFES</v>
      </c>
      <c r="E2628">
        <v>2442072</v>
      </c>
      <c r="F2628" t="s">
        <v>28</v>
      </c>
      <c r="G2628" t="s">
        <v>29</v>
      </c>
      <c r="H2628" s="5">
        <v>2087.75</v>
      </c>
      <c r="I2628" s="5">
        <v>2087.75</v>
      </c>
      <c r="J2628" s="5">
        <v>0</v>
      </c>
      <c r="K2628" s="5">
        <v>2087.75</v>
      </c>
      <c r="L2628" s="5">
        <v>0</v>
      </c>
      <c r="M2628" t="str">
        <f>IF(ISERROR(VLOOKUP(A2628,'[1]Ecart validé'!$A:$A,1,FALSE)),Z2628,"Ecart Validé")</f>
        <v>valid</v>
      </c>
      <c r="R2628" t="s">
        <v>30</v>
      </c>
      <c r="X2628"/>
      <c r="Y2628"/>
      <c r="Z2628" t="s">
        <v>31</v>
      </c>
    </row>
    <row r="2629" spans="1:26" x14ac:dyDescent="0.3">
      <c r="A2629" t="s">
        <v>3834</v>
      </c>
      <c r="B2629" t="s">
        <v>3157</v>
      </c>
      <c r="C2629">
        <v>45054</v>
      </c>
      <c r="D2629" t="str">
        <f>+VLOOKUP(C2629,Param!K:L,2,FALSE)</f>
        <v>MALONGO - COMPAGNIE MEDITERRANEENNE DES CAFES</v>
      </c>
      <c r="E2629">
        <v>2442072</v>
      </c>
      <c r="F2629" t="s">
        <v>35</v>
      </c>
      <c r="G2629" t="s">
        <v>29</v>
      </c>
      <c r="H2629" s="5">
        <v>1753.15</v>
      </c>
      <c r="I2629" s="5">
        <v>1753.15</v>
      </c>
      <c r="J2629" s="5">
        <v>0</v>
      </c>
      <c r="K2629" s="5">
        <v>1753.15</v>
      </c>
      <c r="L2629" s="5">
        <v>0</v>
      </c>
      <c r="M2629" t="str">
        <f>IF(ISERROR(VLOOKUP(A2629,'[1]Ecart validé'!$A:$A,1,FALSE)),Z2629,"Ecart Validé")</f>
        <v>valid</v>
      </c>
      <c r="R2629" t="s">
        <v>30</v>
      </c>
      <c r="X2629"/>
      <c r="Y2629"/>
      <c r="Z2629" t="s">
        <v>31</v>
      </c>
    </row>
    <row r="2630" spans="1:26" x14ac:dyDescent="0.3">
      <c r="A2630" t="s">
        <v>3835</v>
      </c>
      <c r="B2630" t="s">
        <v>3157</v>
      </c>
      <c r="C2630">
        <v>45054</v>
      </c>
      <c r="D2630" t="str">
        <f>+VLOOKUP(C2630,Param!K:L,2,FALSE)</f>
        <v>MALONGO - COMPAGNIE MEDITERRANEENNE DES CAFES</v>
      </c>
      <c r="E2630">
        <v>2442072</v>
      </c>
      <c r="F2630" t="s">
        <v>37</v>
      </c>
      <c r="G2630" t="s">
        <v>29</v>
      </c>
      <c r="H2630" s="5">
        <v>1354.64</v>
      </c>
      <c r="I2630" s="5">
        <v>1354.6420000000001</v>
      </c>
      <c r="J2630" s="5">
        <v>-1.9999999999527002E-3</v>
      </c>
      <c r="K2630" s="5">
        <v>1354.64</v>
      </c>
      <c r="L2630" s="5">
        <v>0</v>
      </c>
      <c r="M2630" t="str">
        <f>IF(ISERROR(VLOOKUP(A2630,'[1]Ecart validé'!$A:$A,1,FALSE)),Z2630,"Ecart Validé")</f>
        <v>valid</v>
      </c>
      <c r="R2630" t="s">
        <v>30</v>
      </c>
      <c r="X2630"/>
      <c r="Y2630"/>
      <c r="Z2630" t="s">
        <v>31</v>
      </c>
    </row>
    <row r="2631" spans="1:26" x14ac:dyDescent="0.3">
      <c r="A2631" t="s">
        <v>3836</v>
      </c>
      <c r="B2631" t="s">
        <v>3157</v>
      </c>
      <c r="C2631">
        <v>45054</v>
      </c>
      <c r="D2631" t="str">
        <f>+VLOOKUP(C2631,Param!K:L,2,FALSE)</f>
        <v>MALONGO - COMPAGNIE MEDITERRANEENNE DES CAFES</v>
      </c>
      <c r="E2631" t="s">
        <v>3837</v>
      </c>
      <c r="F2631" t="s">
        <v>51</v>
      </c>
      <c r="G2631" t="s">
        <v>29</v>
      </c>
      <c r="H2631" s="5">
        <v>6775.7744000000002</v>
      </c>
      <c r="I2631" s="5">
        <v>6775.7745000000004</v>
      </c>
      <c r="J2631" s="5">
        <v>-1.00000000202271E-4</v>
      </c>
      <c r="K2631" s="5">
        <v>6775.7744000000002</v>
      </c>
      <c r="L2631" s="5">
        <v>0</v>
      </c>
      <c r="M2631" t="str">
        <f>IF(ISERROR(VLOOKUP(A2631,'[1]Ecart validé'!$A:$A,1,FALSE)),Z2631,"Ecart Validé")</f>
        <v>valid</v>
      </c>
      <c r="R2631" t="s">
        <v>30</v>
      </c>
      <c r="X2631"/>
      <c r="Y2631"/>
      <c r="Z2631" t="s">
        <v>31</v>
      </c>
    </row>
    <row r="2632" spans="1:26" x14ac:dyDescent="0.3">
      <c r="A2632" t="s">
        <v>3838</v>
      </c>
      <c r="B2632" t="s">
        <v>3157</v>
      </c>
      <c r="C2632">
        <v>45056</v>
      </c>
      <c r="D2632" t="str">
        <f>+VLOOKUP(C2632,Param!K:L,2,FALSE)</f>
        <v>CUISINE SOLUTIONS EUROPE</v>
      </c>
      <c r="E2632">
        <v>6001</v>
      </c>
      <c r="F2632" t="s">
        <v>28</v>
      </c>
      <c r="G2632" t="s">
        <v>29</v>
      </c>
      <c r="H2632" s="5">
        <v>1195.26</v>
      </c>
      <c r="I2632" s="5">
        <v>1195.2560000000001</v>
      </c>
      <c r="J2632" s="5">
        <v>3.9999999999054099E-3</v>
      </c>
      <c r="K2632" s="5">
        <v>1195.26</v>
      </c>
      <c r="L2632" s="5">
        <v>0</v>
      </c>
      <c r="M2632" t="str">
        <f>IF(ISERROR(VLOOKUP(A2632,'[1]Ecart validé'!$A:$A,1,FALSE)),Z2632,"Ecart Validé")</f>
        <v>valid</v>
      </c>
      <c r="R2632" t="s">
        <v>30</v>
      </c>
      <c r="X2632"/>
      <c r="Y2632"/>
      <c r="Z2632" t="s">
        <v>31</v>
      </c>
    </row>
    <row r="2633" spans="1:26" x14ac:dyDescent="0.3">
      <c r="A2633" t="s">
        <v>3839</v>
      </c>
      <c r="B2633" t="s">
        <v>3157</v>
      </c>
      <c r="C2633">
        <v>45056</v>
      </c>
      <c r="D2633" t="str">
        <f>+VLOOKUP(C2633,Param!K:L,2,FALSE)</f>
        <v>CUISINE SOLUTIONS EUROPE</v>
      </c>
      <c r="E2633">
        <v>6001</v>
      </c>
      <c r="F2633" t="s">
        <v>33</v>
      </c>
      <c r="G2633" t="s">
        <v>29</v>
      </c>
      <c r="H2633" s="5">
        <v>176.53</v>
      </c>
      <c r="I2633" s="5">
        <v>176.53440000000001</v>
      </c>
      <c r="J2633" s="5">
        <v>-4.4000000000039502E-3</v>
      </c>
      <c r="K2633" s="5">
        <v>176.53</v>
      </c>
      <c r="L2633" s="5">
        <v>0</v>
      </c>
      <c r="M2633" t="str">
        <f>IF(ISERROR(VLOOKUP(A2633,'[1]Ecart validé'!$A:$A,1,FALSE)),Z2633,"Ecart Validé")</f>
        <v>valid</v>
      </c>
      <c r="R2633" t="s">
        <v>30</v>
      </c>
      <c r="X2633"/>
      <c r="Y2633"/>
      <c r="Z2633" t="s">
        <v>31</v>
      </c>
    </row>
    <row r="2634" spans="1:26" x14ac:dyDescent="0.3">
      <c r="A2634" t="s">
        <v>3840</v>
      </c>
      <c r="B2634" t="s">
        <v>3157</v>
      </c>
      <c r="C2634">
        <v>45056</v>
      </c>
      <c r="D2634" t="str">
        <f>+VLOOKUP(C2634,Param!K:L,2,FALSE)</f>
        <v>CUISINE SOLUTIONS EUROPE</v>
      </c>
      <c r="E2634">
        <v>6001</v>
      </c>
      <c r="F2634" t="s">
        <v>35</v>
      </c>
      <c r="G2634" t="s">
        <v>29</v>
      </c>
      <c r="H2634" s="5">
        <v>799.2</v>
      </c>
      <c r="I2634" s="5">
        <v>799.2</v>
      </c>
      <c r="J2634" s="5">
        <v>0</v>
      </c>
      <c r="K2634" s="5">
        <v>799.2</v>
      </c>
      <c r="L2634" s="5">
        <v>0</v>
      </c>
      <c r="M2634" t="str">
        <f>IF(ISERROR(VLOOKUP(A2634,'[1]Ecart validé'!$A:$A,1,FALSE)),Z2634,"Ecart Validé")</f>
        <v>valid</v>
      </c>
      <c r="R2634" t="s">
        <v>30</v>
      </c>
      <c r="X2634"/>
      <c r="Y2634"/>
      <c r="Z2634" t="s">
        <v>31</v>
      </c>
    </row>
    <row r="2635" spans="1:26" x14ac:dyDescent="0.3">
      <c r="A2635" t="s">
        <v>3841</v>
      </c>
      <c r="B2635" t="s">
        <v>3157</v>
      </c>
      <c r="C2635">
        <v>45056</v>
      </c>
      <c r="D2635" t="str">
        <f>+VLOOKUP(C2635,Param!K:L,2,FALSE)</f>
        <v>CUISINE SOLUTIONS EUROPE</v>
      </c>
      <c r="E2635">
        <v>6001</v>
      </c>
      <c r="F2635" t="s">
        <v>37</v>
      </c>
      <c r="G2635" t="s">
        <v>29</v>
      </c>
      <c r="H2635" s="5">
        <v>1337.55</v>
      </c>
      <c r="I2635" s="5">
        <v>1337.5519999999999</v>
      </c>
      <c r="J2635" s="5">
        <v>-1.9999999999527002E-3</v>
      </c>
      <c r="K2635" s="5">
        <v>1337.55</v>
      </c>
      <c r="L2635" s="5">
        <v>0</v>
      </c>
      <c r="M2635" t="str">
        <f>IF(ISERROR(VLOOKUP(A2635,'[1]Ecart validé'!$A:$A,1,FALSE)),Z2635,"Ecart Validé")</f>
        <v>valid</v>
      </c>
      <c r="R2635" t="s">
        <v>30</v>
      </c>
      <c r="X2635"/>
      <c r="Y2635"/>
      <c r="Z2635" t="s">
        <v>31</v>
      </c>
    </row>
    <row r="2636" spans="1:26" x14ac:dyDescent="0.3">
      <c r="A2636" t="s">
        <v>3842</v>
      </c>
      <c r="B2636" t="s">
        <v>3157</v>
      </c>
      <c r="C2636">
        <v>45056</v>
      </c>
      <c r="D2636" t="str">
        <f>+VLOOKUP(C2636,Param!K:L,2,FALSE)</f>
        <v>CUISINE SOLUTIONS EUROPE</v>
      </c>
      <c r="E2636" t="s">
        <v>3843</v>
      </c>
      <c r="F2636" t="s">
        <v>51</v>
      </c>
      <c r="G2636" t="s">
        <v>29</v>
      </c>
      <c r="H2636" s="5">
        <v>186.72</v>
      </c>
      <c r="I2636" s="5">
        <v>186.72</v>
      </c>
      <c r="J2636" s="5">
        <v>0</v>
      </c>
      <c r="K2636" s="5">
        <v>186.72</v>
      </c>
      <c r="L2636" s="5">
        <v>0</v>
      </c>
      <c r="M2636" t="str">
        <f>IF(ISERROR(VLOOKUP(A2636,'[1]Ecart validé'!$A:$A,1,FALSE)),Z2636,"Ecart Validé")</f>
        <v>valid</v>
      </c>
      <c r="R2636" t="s">
        <v>30</v>
      </c>
      <c r="X2636"/>
      <c r="Y2636"/>
      <c r="Z2636" t="s">
        <v>31</v>
      </c>
    </row>
    <row r="2637" spans="1:26" x14ac:dyDescent="0.3">
      <c r="A2637" t="s">
        <v>3844</v>
      </c>
      <c r="B2637" t="s">
        <v>3157</v>
      </c>
      <c r="C2637">
        <v>45130</v>
      </c>
      <c r="D2637" t="str">
        <f>+VLOOKUP(C2637,Param!K:L,2,FALSE)</f>
        <v>DESAUTEL</v>
      </c>
      <c r="E2637">
        <v>662790</v>
      </c>
      <c r="F2637" t="s">
        <v>28</v>
      </c>
      <c r="G2637" t="s">
        <v>29</v>
      </c>
      <c r="H2637" s="5">
        <v>55034.77</v>
      </c>
      <c r="I2637" s="5">
        <v>55034.77</v>
      </c>
      <c r="J2637" s="5">
        <v>0</v>
      </c>
      <c r="K2637" s="5">
        <v>55034.77</v>
      </c>
      <c r="L2637" s="5">
        <v>0</v>
      </c>
      <c r="M2637" t="str">
        <f>IF(ISERROR(VLOOKUP(A2637,'[1]Ecart validé'!$A:$A,1,FALSE)),Z2637,"Ecart Validé")</f>
        <v>valid</v>
      </c>
      <c r="R2637" t="s">
        <v>30</v>
      </c>
      <c r="X2637"/>
      <c r="Y2637"/>
      <c r="Z2637" t="s">
        <v>31</v>
      </c>
    </row>
    <row r="2638" spans="1:26" x14ac:dyDescent="0.3">
      <c r="A2638" t="s">
        <v>3845</v>
      </c>
      <c r="B2638" t="s">
        <v>3157</v>
      </c>
      <c r="C2638">
        <v>45130</v>
      </c>
      <c r="D2638" t="str">
        <f>+VLOOKUP(C2638,Param!K:L,2,FALSE)</f>
        <v>DESAUTEL</v>
      </c>
      <c r="E2638">
        <v>662790</v>
      </c>
      <c r="F2638" t="s">
        <v>33</v>
      </c>
      <c r="G2638" t="s">
        <v>29</v>
      </c>
      <c r="H2638" s="5">
        <v>30657.55</v>
      </c>
      <c r="I2638" s="5">
        <v>30657.55</v>
      </c>
      <c r="J2638" s="5">
        <v>0</v>
      </c>
      <c r="K2638" s="5">
        <v>30657.55</v>
      </c>
      <c r="L2638" s="5">
        <v>0</v>
      </c>
      <c r="M2638" t="str">
        <f>IF(ISERROR(VLOOKUP(A2638,'[1]Ecart validé'!$A:$A,1,FALSE)),Z2638,"Ecart Validé")</f>
        <v>valid</v>
      </c>
      <c r="R2638" t="s">
        <v>30</v>
      </c>
      <c r="X2638"/>
      <c r="Y2638"/>
      <c r="Z2638" t="s">
        <v>31</v>
      </c>
    </row>
    <row r="2639" spans="1:26" x14ac:dyDescent="0.3">
      <c r="A2639" t="s">
        <v>3846</v>
      </c>
      <c r="B2639" t="s">
        <v>3157</v>
      </c>
      <c r="C2639">
        <v>45130</v>
      </c>
      <c r="D2639" t="str">
        <f>+VLOOKUP(C2639,Param!K:L,2,FALSE)</f>
        <v>DESAUTEL</v>
      </c>
      <c r="E2639">
        <v>662790</v>
      </c>
      <c r="F2639" t="s">
        <v>35</v>
      </c>
      <c r="G2639" t="s">
        <v>29</v>
      </c>
      <c r="H2639" s="5">
        <v>49388.08</v>
      </c>
      <c r="I2639" s="5">
        <v>49388.08</v>
      </c>
      <c r="J2639" s="5">
        <v>0</v>
      </c>
      <c r="K2639" s="5">
        <v>49388.08</v>
      </c>
      <c r="L2639" s="5">
        <v>0</v>
      </c>
      <c r="M2639" t="str">
        <f>IF(ISERROR(VLOOKUP(A2639,'[1]Ecart validé'!$A:$A,1,FALSE)),Z2639,"Ecart Validé")</f>
        <v>valid</v>
      </c>
      <c r="R2639" t="s">
        <v>30</v>
      </c>
      <c r="X2639"/>
      <c r="Y2639"/>
      <c r="Z2639" t="s">
        <v>31</v>
      </c>
    </row>
    <row r="2640" spans="1:26" x14ac:dyDescent="0.3">
      <c r="A2640" t="s">
        <v>3847</v>
      </c>
      <c r="B2640" t="s">
        <v>3157</v>
      </c>
      <c r="C2640">
        <v>45130</v>
      </c>
      <c r="D2640" t="str">
        <f>+VLOOKUP(C2640,Param!K:L,2,FALSE)</f>
        <v>DESAUTEL</v>
      </c>
      <c r="E2640">
        <v>662790</v>
      </c>
      <c r="F2640" t="s">
        <v>37</v>
      </c>
      <c r="G2640" t="s">
        <v>29</v>
      </c>
      <c r="H2640" s="5">
        <v>72547.86</v>
      </c>
      <c r="I2640" s="5">
        <v>72547.86</v>
      </c>
      <c r="J2640" s="5">
        <v>0</v>
      </c>
      <c r="K2640" s="5">
        <v>72547.86</v>
      </c>
      <c r="L2640" s="5">
        <v>0</v>
      </c>
      <c r="M2640" t="str">
        <f>IF(ISERROR(VLOOKUP(A2640,'[1]Ecart validé'!$A:$A,1,FALSE)),Z2640,"Ecart Validé")</f>
        <v>valid</v>
      </c>
      <c r="R2640" t="s">
        <v>30</v>
      </c>
      <c r="X2640"/>
      <c r="Y2640"/>
      <c r="Z2640" t="s">
        <v>31</v>
      </c>
    </row>
    <row r="2641" spans="1:26" x14ac:dyDescent="0.3">
      <c r="A2641" t="s">
        <v>3848</v>
      </c>
      <c r="B2641" t="s">
        <v>3157</v>
      </c>
      <c r="C2641">
        <v>45137</v>
      </c>
      <c r="D2641" t="str">
        <f>+VLOOKUP(C2641,Param!K:L,2,FALSE)</f>
        <v>AMI A LENGLART</v>
      </c>
      <c r="E2641">
        <v>2345023</v>
      </c>
      <c r="F2641" t="s">
        <v>28</v>
      </c>
      <c r="G2641" t="s">
        <v>29</v>
      </c>
      <c r="H2641" s="5">
        <v>828.4</v>
      </c>
      <c r="I2641" s="5">
        <v>828.404</v>
      </c>
      <c r="J2641" s="5">
        <v>-4.0000000000190898E-3</v>
      </c>
      <c r="K2641" s="5">
        <v>828.4</v>
      </c>
      <c r="L2641" s="5">
        <v>0</v>
      </c>
      <c r="M2641" t="str">
        <f>IF(ISERROR(VLOOKUP(A2641,'[1]Ecart validé'!$A:$A,1,FALSE)),Z2641,"Ecart Validé")</f>
        <v>valid</v>
      </c>
      <c r="R2641" t="s">
        <v>30</v>
      </c>
      <c r="X2641"/>
      <c r="Y2641"/>
      <c r="Z2641" t="s">
        <v>31</v>
      </c>
    </row>
    <row r="2642" spans="1:26" x14ac:dyDescent="0.3">
      <c r="A2642" t="s">
        <v>3849</v>
      </c>
      <c r="B2642" t="s">
        <v>3157</v>
      </c>
      <c r="C2642">
        <v>45137</v>
      </c>
      <c r="D2642" t="str">
        <f>+VLOOKUP(C2642,Param!K:L,2,FALSE)</f>
        <v>AMI A LENGLART</v>
      </c>
      <c r="E2642">
        <v>2345023</v>
      </c>
      <c r="F2642" t="s">
        <v>33</v>
      </c>
      <c r="G2642" t="s">
        <v>29</v>
      </c>
      <c r="H2642" s="5">
        <v>97.8</v>
      </c>
      <c r="I2642" s="5">
        <v>97.8</v>
      </c>
      <c r="J2642" s="5">
        <v>0</v>
      </c>
      <c r="K2642" s="5">
        <v>97.8</v>
      </c>
      <c r="L2642" s="5">
        <v>0</v>
      </c>
      <c r="M2642" t="str">
        <f>IF(ISERROR(VLOOKUP(A2642,'[1]Ecart validé'!$A:$A,1,FALSE)),Z2642,"Ecart Validé")</f>
        <v>valid</v>
      </c>
      <c r="R2642" t="s">
        <v>30</v>
      </c>
      <c r="X2642"/>
      <c r="Y2642"/>
      <c r="Z2642" t="s">
        <v>31</v>
      </c>
    </row>
    <row r="2643" spans="1:26" x14ac:dyDescent="0.3">
      <c r="A2643" t="s">
        <v>3850</v>
      </c>
      <c r="B2643" t="s">
        <v>3157</v>
      </c>
      <c r="C2643">
        <v>45137</v>
      </c>
      <c r="D2643" t="str">
        <f>+VLOOKUP(C2643,Param!K:L,2,FALSE)</f>
        <v>AMI A LENGLART</v>
      </c>
      <c r="E2643">
        <v>2345023</v>
      </c>
      <c r="F2643" t="s">
        <v>35</v>
      </c>
      <c r="G2643" t="s">
        <v>29</v>
      </c>
      <c r="H2643" s="5">
        <v>6662.19</v>
      </c>
      <c r="I2643" s="5">
        <v>6662.1850000000004</v>
      </c>
      <c r="J2643" s="5">
        <v>4.9999999991996403E-3</v>
      </c>
      <c r="K2643" s="5">
        <v>6662.19</v>
      </c>
      <c r="L2643" s="5">
        <v>0</v>
      </c>
      <c r="M2643" t="str">
        <f>IF(ISERROR(VLOOKUP(A2643,'[1]Ecart validé'!$A:$A,1,FALSE)),Z2643,"Ecart Validé")</f>
        <v>valid</v>
      </c>
      <c r="R2643" t="s">
        <v>30</v>
      </c>
      <c r="X2643"/>
      <c r="Y2643"/>
      <c r="Z2643" t="s">
        <v>31</v>
      </c>
    </row>
    <row r="2644" spans="1:26" x14ac:dyDescent="0.3">
      <c r="A2644" t="s">
        <v>3851</v>
      </c>
      <c r="B2644" t="s">
        <v>3157</v>
      </c>
      <c r="C2644">
        <v>45137</v>
      </c>
      <c r="D2644" t="str">
        <f>+VLOOKUP(C2644,Param!K:L,2,FALSE)</f>
        <v>AMI A LENGLART</v>
      </c>
      <c r="E2644">
        <v>2345023</v>
      </c>
      <c r="F2644" t="s">
        <v>37</v>
      </c>
      <c r="G2644" t="s">
        <v>29</v>
      </c>
      <c r="H2644" s="5">
        <v>76.58</v>
      </c>
      <c r="I2644" s="5">
        <v>76.575000000000003</v>
      </c>
      <c r="J2644" s="5">
        <v>4.9999999999954499E-3</v>
      </c>
      <c r="K2644" s="5">
        <v>76.58</v>
      </c>
      <c r="L2644" s="5">
        <v>0</v>
      </c>
      <c r="M2644" t="str">
        <f>IF(ISERROR(VLOOKUP(A2644,'[1]Ecart validé'!$A:$A,1,FALSE)),Z2644,"Ecart Validé")</f>
        <v>valid</v>
      </c>
      <c r="R2644" t="s">
        <v>30</v>
      </c>
      <c r="X2644"/>
      <c r="Y2644"/>
      <c r="Z2644" t="s">
        <v>31</v>
      </c>
    </row>
    <row r="2645" spans="1:26" x14ac:dyDescent="0.3">
      <c r="A2645" t="s">
        <v>3852</v>
      </c>
      <c r="B2645" t="s">
        <v>3157</v>
      </c>
      <c r="C2645">
        <v>45138</v>
      </c>
      <c r="D2645" t="str">
        <f>+VLOOKUP(C2645,Param!K:L,2,FALSE)</f>
        <v>A.P.B.( APPLICATION PROCEDE BIO TECHNOLOGIQUE)</v>
      </c>
      <c r="E2645">
        <v>570008</v>
      </c>
      <c r="F2645" t="s">
        <v>28</v>
      </c>
      <c r="G2645" t="s">
        <v>29</v>
      </c>
      <c r="H2645" s="5">
        <v>1420.03</v>
      </c>
      <c r="I2645" s="5">
        <v>1420.0283999999999</v>
      </c>
      <c r="J2645" s="5">
        <v>1.6000000000531099E-3</v>
      </c>
      <c r="K2645" s="5">
        <v>1420.03</v>
      </c>
      <c r="L2645" s="5">
        <v>0</v>
      </c>
      <c r="M2645" t="str">
        <f>IF(ISERROR(VLOOKUP(A2645,'[1]Ecart validé'!$A:$A,1,FALSE)),Z2645,"Ecart Validé")</f>
        <v>valid</v>
      </c>
      <c r="R2645" t="s">
        <v>30</v>
      </c>
      <c r="X2645"/>
      <c r="Y2645"/>
      <c r="Z2645" t="s">
        <v>31</v>
      </c>
    </row>
    <row r="2646" spans="1:26" x14ac:dyDescent="0.3">
      <c r="A2646" t="s">
        <v>3853</v>
      </c>
      <c r="B2646" t="s">
        <v>3157</v>
      </c>
      <c r="C2646">
        <v>45138</v>
      </c>
      <c r="D2646" t="str">
        <f>+VLOOKUP(C2646,Param!K:L,2,FALSE)</f>
        <v>A.P.B.( APPLICATION PROCEDE BIO TECHNOLOGIQUE)</v>
      </c>
      <c r="E2646">
        <v>570008</v>
      </c>
      <c r="F2646" t="s">
        <v>33</v>
      </c>
      <c r="G2646" t="s">
        <v>29</v>
      </c>
      <c r="H2646" s="5">
        <v>1287.18</v>
      </c>
      <c r="I2646" s="5">
        <v>1287.1804</v>
      </c>
      <c r="J2646" s="5">
        <v>-3.9999999989959103E-4</v>
      </c>
      <c r="K2646" s="5">
        <v>1287.18</v>
      </c>
      <c r="L2646" s="5">
        <v>0</v>
      </c>
      <c r="M2646" t="str">
        <f>IF(ISERROR(VLOOKUP(A2646,'[1]Ecart validé'!$A:$A,1,FALSE)),Z2646,"Ecart Validé")</f>
        <v>valid</v>
      </c>
      <c r="R2646" t="s">
        <v>30</v>
      </c>
      <c r="X2646"/>
      <c r="Y2646"/>
      <c r="Z2646" t="s">
        <v>31</v>
      </c>
    </row>
    <row r="2647" spans="1:26" x14ac:dyDescent="0.3">
      <c r="A2647" t="s">
        <v>3854</v>
      </c>
      <c r="B2647" t="s">
        <v>3157</v>
      </c>
      <c r="C2647">
        <v>45138</v>
      </c>
      <c r="D2647" t="str">
        <f>+VLOOKUP(C2647,Param!K:L,2,FALSE)</f>
        <v>A.P.B.( APPLICATION PROCEDE BIO TECHNOLOGIQUE)</v>
      </c>
      <c r="E2647">
        <v>570008</v>
      </c>
      <c r="F2647" t="s">
        <v>35</v>
      </c>
      <c r="G2647" t="s">
        <v>29</v>
      </c>
      <c r="H2647" s="5">
        <v>2074.7199999999998</v>
      </c>
      <c r="I2647" s="5">
        <v>2074.7204000000002</v>
      </c>
      <c r="J2647" s="5">
        <v>-4.0000000035433897E-4</v>
      </c>
      <c r="K2647" s="5">
        <v>2074.7199999999998</v>
      </c>
      <c r="L2647" s="5">
        <v>0</v>
      </c>
      <c r="M2647" t="str">
        <f>IF(ISERROR(VLOOKUP(A2647,'[1]Ecart validé'!$A:$A,1,FALSE)),Z2647,"Ecart Validé")</f>
        <v>valid</v>
      </c>
      <c r="R2647" t="s">
        <v>30</v>
      </c>
      <c r="X2647"/>
      <c r="Y2647"/>
      <c r="Z2647" t="s">
        <v>31</v>
      </c>
    </row>
    <row r="2648" spans="1:26" x14ac:dyDescent="0.3">
      <c r="A2648" t="s">
        <v>3855</v>
      </c>
      <c r="B2648" t="s">
        <v>3157</v>
      </c>
      <c r="C2648">
        <v>45138</v>
      </c>
      <c r="D2648" t="str">
        <f>+VLOOKUP(C2648,Param!K:L,2,FALSE)</f>
        <v>A.P.B.( APPLICATION PROCEDE BIO TECHNOLOGIQUE)</v>
      </c>
      <c r="E2648">
        <v>570008</v>
      </c>
      <c r="F2648" t="s">
        <v>37</v>
      </c>
      <c r="G2648" t="s">
        <v>29</v>
      </c>
      <c r="H2648" s="5">
        <v>863.56</v>
      </c>
      <c r="I2648" s="5">
        <v>863.56399999999996</v>
      </c>
      <c r="J2648" s="5">
        <v>-4.0000000000190898E-3</v>
      </c>
      <c r="K2648" s="5">
        <v>863.56</v>
      </c>
      <c r="L2648" s="5">
        <v>0</v>
      </c>
      <c r="M2648" t="str">
        <f>IF(ISERROR(VLOOKUP(A2648,'[1]Ecart validé'!$A:$A,1,FALSE)),Z2648,"Ecart Validé")</f>
        <v>valid</v>
      </c>
      <c r="R2648" t="s">
        <v>30</v>
      </c>
      <c r="X2648"/>
      <c r="Y2648"/>
      <c r="Z2648" t="s">
        <v>31</v>
      </c>
    </row>
    <row r="2649" spans="1:26" x14ac:dyDescent="0.3">
      <c r="A2649" t="s">
        <v>3856</v>
      </c>
      <c r="B2649" t="s">
        <v>3157</v>
      </c>
      <c r="C2649">
        <v>45153</v>
      </c>
      <c r="D2649" t="str">
        <f>+VLOOKUP(C2649,Param!K:L,2,FALSE)</f>
        <v>BRINK'S EVOLUTION</v>
      </c>
      <c r="E2649">
        <v>2471089</v>
      </c>
      <c r="F2649" t="s">
        <v>28</v>
      </c>
      <c r="G2649" t="s">
        <v>29</v>
      </c>
      <c r="H2649" s="5">
        <v>8559.73</v>
      </c>
      <c r="I2649" s="5">
        <v>8559.7268000000004</v>
      </c>
      <c r="J2649" s="5">
        <v>3.1999999991967299E-3</v>
      </c>
      <c r="K2649" s="5">
        <v>8559.7268000000004</v>
      </c>
      <c r="L2649" s="5">
        <v>3.1999999991967299E-3</v>
      </c>
      <c r="M2649" t="str">
        <f>IF(ISERROR(VLOOKUP(A2649,'[1]Ecart validé'!$A:$A,1,FALSE)),Z2649,"Ecart Validé")</f>
        <v>valid</v>
      </c>
      <c r="R2649" t="s">
        <v>30</v>
      </c>
      <c r="X2649"/>
      <c r="Y2649"/>
      <c r="Z2649" t="s">
        <v>31</v>
      </c>
    </row>
    <row r="2650" spans="1:26" x14ac:dyDescent="0.3">
      <c r="A2650" t="s">
        <v>3857</v>
      </c>
      <c r="B2650" t="s">
        <v>3157</v>
      </c>
      <c r="C2650">
        <v>45153</v>
      </c>
      <c r="D2650" t="str">
        <f>+VLOOKUP(C2650,Param!K:L,2,FALSE)</f>
        <v>BRINK'S EVOLUTION</v>
      </c>
      <c r="E2650">
        <v>2471089</v>
      </c>
      <c r="F2650" t="s">
        <v>33</v>
      </c>
      <c r="G2650" t="s">
        <v>29</v>
      </c>
      <c r="H2650" s="5">
        <v>6888.77</v>
      </c>
      <c r="I2650" s="5">
        <v>6888.7676000000001</v>
      </c>
      <c r="J2650" s="5">
        <v>2.4000000003070402E-3</v>
      </c>
      <c r="K2650" s="5">
        <v>6888.7676000000001</v>
      </c>
      <c r="L2650" s="5">
        <v>2.4000000003070402E-3</v>
      </c>
      <c r="M2650" t="str">
        <f>IF(ISERROR(VLOOKUP(A2650,'[1]Ecart validé'!$A:$A,1,FALSE)),Z2650,"Ecart Validé")</f>
        <v>valid</v>
      </c>
      <c r="R2650" t="s">
        <v>30</v>
      </c>
      <c r="X2650"/>
      <c r="Y2650"/>
      <c r="Z2650" t="s">
        <v>31</v>
      </c>
    </row>
    <row r="2651" spans="1:26" x14ac:dyDescent="0.3">
      <c r="A2651" t="s">
        <v>3858</v>
      </c>
      <c r="B2651" t="s">
        <v>3157</v>
      </c>
      <c r="C2651">
        <v>45153</v>
      </c>
      <c r="D2651" t="str">
        <f>+VLOOKUP(C2651,Param!K:L,2,FALSE)</f>
        <v>BRINK'S EVOLUTION</v>
      </c>
      <c r="E2651">
        <v>2471089</v>
      </c>
      <c r="F2651" t="s">
        <v>35</v>
      </c>
      <c r="G2651" t="s">
        <v>29</v>
      </c>
      <c r="H2651" s="5">
        <v>9122.77</v>
      </c>
      <c r="I2651" s="5">
        <v>9122.7684000000008</v>
      </c>
      <c r="J2651" s="5">
        <v>1.59999999959836E-3</v>
      </c>
      <c r="K2651" s="5">
        <v>9122.7684000000008</v>
      </c>
      <c r="L2651" s="5">
        <v>1.59999999959836E-3</v>
      </c>
      <c r="M2651" t="str">
        <f>IF(ISERROR(VLOOKUP(A2651,'[1]Ecart validé'!$A:$A,1,FALSE)),Z2651,"Ecart Validé")</f>
        <v>valid</v>
      </c>
      <c r="R2651" t="s">
        <v>30</v>
      </c>
      <c r="X2651"/>
      <c r="Y2651"/>
      <c r="Z2651" t="s">
        <v>31</v>
      </c>
    </row>
    <row r="2652" spans="1:26" x14ac:dyDescent="0.3">
      <c r="A2652" t="s">
        <v>3859</v>
      </c>
      <c r="B2652" t="s">
        <v>3157</v>
      </c>
      <c r="C2652">
        <v>45153</v>
      </c>
      <c r="D2652" t="str">
        <f>+VLOOKUP(C2652,Param!K:L,2,FALSE)</f>
        <v>BRINK'S EVOLUTION</v>
      </c>
      <c r="E2652">
        <v>2471089</v>
      </c>
      <c r="F2652" t="s">
        <v>37</v>
      </c>
      <c r="G2652" t="s">
        <v>29</v>
      </c>
      <c r="H2652" s="5">
        <v>10375.26</v>
      </c>
      <c r="I2652" s="5">
        <v>10375.2592</v>
      </c>
      <c r="J2652" s="5">
        <v>7.9999999979918303E-4</v>
      </c>
      <c r="K2652" s="5">
        <v>10375.2592</v>
      </c>
      <c r="L2652" s="5">
        <v>7.9999999979918303E-4</v>
      </c>
      <c r="M2652" t="str">
        <f>IF(ISERROR(VLOOKUP(A2652,'[1]Ecart validé'!$A:$A,1,FALSE)),Z2652,"Ecart Validé")</f>
        <v>valid</v>
      </c>
      <c r="R2652" t="s">
        <v>30</v>
      </c>
      <c r="X2652"/>
      <c r="Y2652"/>
      <c r="Z2652" t="s">
        <v>31</v>
      </c>
    </row>
    <row r="2653" spans="1:26" x14ac:dyDescent="0.3">
      <c r="A2653" t="s">
        <v>3860</v>
      </c>
      <c r="B2653" t="s">
        <v>3157</v>
      </c>
      <c r="C2653">
        <v>45154</v>
      </c>
      <c r="D2653" t="str">
        <f>+VLOOKUP(C2653,Param!K:L,2,FALSE)</f>
        <v>INITIAL</v>
      </c>
      <c r="E2653">
        <v>390013</v>
      </c>
      <c r="F2653" t="s">
        <v>28</v>
      </c>
      <c r="G2653" t="s">
        <v>29</v>
      </c>
      <c r="H2653" s="5">
        <v>5402.13</v>
      </c>
      <c r="I2653" s="5">
        <v>5402.1310999999996</v>
      </c>
      <c r="J2653" s="5">
        <v>-1.0999999994965E-3</v>
      </c>
      <c r="K2653" s="5">
        <v>5402.13</v>
      </c>
      <c r="L2653" s="5">
        <v>0</v>
      </c>
      <c r="M2653" t="str">
        <f>IF(ISERROR(VLOOKUP(A2653,'[1]Ecart validé'!$A:$A,1,FALSE)),Z2653,"Ecart Validé")</f>
        <v>valid</v>
      </c>
      <c r="R2653" t="s">
        <v>30</v>
      </c>
      <c r="X2653"/>
      <c r="Y2653"/>
      <c r="Z2653" t="s">
        <v>31</v>
      </c>
    </row>
    <row r="2654" spans="1:26" x14ac:dyDescent="0.3">
      <c r="A2654" t="s">
        <v>3861</v>
      </c>
      <c r="B2654" t="s">
        <v>3157</v>
      </c>
      <c r="C2654">
        <v>45154</v>
      </c>
      <c r="D2654" t="str">
        <f>+VLOOKUP(C2654,Param!K:L,2,FALSE)</f>
        <v>INITIAL</v>
      </c>
      <c r="E2654">
        <v>390013</v>
      </c>
      <c r="F2654" t="s">
        <v>33</v>
      </c>
      <c r="G2654" t="s">
        <v>29</v>
      </c>
      <c r="H2654" s="5">
        <v>1104.7</v>
      </c>
      <c r="I2654" s="5">
        <v>1104.702</v>
      </c>
      <c r="J2654" s="5">
        <v>-1.9999999999527002E-3</v>
      </c>
      <c r="K2654" s="5">
        <v>1104.7</v>
      </c>
      <c r="L2654" s="5">
        <v>0</v>
      </c>
      <c r="M2654" t="str">
        <f>IF(ISERROR(VLOOKUP(A2654,'[1]Ecart validé'!$A:$A,1,FALSE)),Z2654,"Ecart Validé")</f>
        <v>valid</v>
      </c>
      <c r="R2654" t="s">
        <v>30</v>
      </c>
      <c r="X2654"/>
      <c r="Y2654"/>
      <c r="Z2654" t="s">
        <v>31</v>
      </c>
    </row>
    <row r="2655" spans="1:26" x14ac:dyDescent="0.3">
      <c r="A2655" t="s">
        <v>3862</v>
      </c>
      <c r="B2655" t="s">
        <v>3157</v>
      </c>
      <c r="C2655">
        <v>45154</v>
      </c>
      <c r="D2655" t="str">
        <f>+VLOOKUP(C2655,Param!K:L,2,FALSE)</f>
        <v>INITIAL</v>
      </c>
      <c r="E2655">
        <v>390013</v>
      </c>
      <c r="F2655" t="s">
        <v>35</v>
      </c>
      <c r="G2655" t="s">
        <v>29</v>
      </c>
      <c r="H2655" s="5">
        <v>5504.91</v>
      </c>
      <c r="I2655" s="5">
        <v>5504.9110000000001</v>
      </c>
      <c r="J2655" s="5">
        <v>-1.0000000002037201E-3</v>
      </c>
      <c r="K2655" s="5">
        <v>5504.91</v>
      </c>
      <c r="L2655" s="5">
        <v>0</v>
      </c>
      <c r="M2655" t="str">
        <f>IF(ISERROR(VLOOKUP(A2655,'[1]Ecart validé'!$A:$A,1,FALSE)),Z2655,"Ecart Validé")</f>
        <v>valid</v>
      </c>
      <c r="R2655" t="s">
        <v>30</v>
      </c>
      <c r="X2655"/>
      <c r="Y2655"/>
      <c r="Z2655" t="s">
        <v>31</v>
      </c>
    </row>
    <row r="2656" spans="1:26" x14ac:dyDescent="0.3">
      <c r="A2656" t="s">
        <v>3863</v>
      </c>
      <c r="B2656" t="s">
        <v>3157</v>
      </c>
      <c r="C2656">
        <v>45154</v>
      </c>
      <c r="D2656" t="str">
        <f>+VLOOKUP(C2656,Param!K:L,2,FALSE)</f>
        <v>INITIAL</v>
      </c>
      <c r="E2656">
        <v>390013</v>
      </c>
      <c r="F2656" t="s">
        <v>37</v>
      </c>
      <c r="G2656" t="s">
        <v>29</v>
      </c>
      <c r="H2656" s="5">
        <v>2669.77</v>
      </c>
      <c r="I2656" s="5">
        <v>2669.7712999999999</v>
      </c>
      <c r="J2656" s="5">
        <v>-1.29999999990104E-3</v>
      </c>
      <c r="K2656" s="5">
        <v>2669.77</v>
      </c>
      <c r="L2656" s="5">
        <v>0</v>
      </c>
      <c r="M2656" t="str">
        <f>IF(ISERROR(VLOOKUP(A2656,'[1]Ecart validé'!$A:$A,1,FALSE)),Z2656,"Ecart Validé")</f>
        <v>valid</v>
      </c>
      <c r="R2656" t="s">
        <v>30</v>
      </c>
      <c r="X2656"/>
      <c r="Y2656"/>
      <c r="Z2656" t="s">
        <v>31</v>
      </c>
    </row>
    <row r="2657" spans="1:26" x14ac:dyDescent="0.3">
      <c r="A2657" t="s">
        <v>3864</v>
      </c>
      <c r="B2657" t="s">
        <v>3157</v>
      </c>
      <c r="C2657">
        <v>45154</v>
      </c>
      <c r="D2657" t="str">
        <f>+VLOOKUP(C2657,Param!K:L,2,FALSE)</f>
        <v>INITIAL</v>
      </c>
      <c r="E2657">
        <v>26078026</v>
      </c>
      <c r="F2657" t="s">
        <v>28</v>
      </c>
      <c r="G2657" t="s">
        <v>29</v>
      </c>
      <c r="H2657" s="5">
        <v>11854.85</v>
      </c>
      <c r="I2657" s="5">
        <v>11854.848599999999</v>
      </c>
      <c r="J2657" s="5">
        <v>1.40000000101281E-3</v>
      </c>
      <c r="K2657" s="5">
        <v>11854.85</v>
      </c>
      <c r="L2657" s="5">
        <v>0</v>
      </c>
      <c r="M2657" t="str">
        <f>IF(ISERROR(VLOOKUP(A2657,'[1]Ecart validé'!$A:$A,1,FALSE)),Z2657,"Ecart Validé")</f>
        <v>valid</v>
      </c>
      <c r="R2657" t="s">
        <v>30</v>
      </c>
      <c r="X2657"/>
      <c r="Y2657"/>
      <c r="Z2657" t="s">
        <v>31</v>
      </c>
    </row>
    <row r="2658" spans="1:26" x14ac:dyDescent="0.3">
      <c r="A2658" t="s">
        <v>3865</v>
      </c>
      <c r="B2658" t="s">
        <v>3157</v>
      </c>
      <c r="C2658">
        <v>45154</v>
      </c>
      <c r="D2658" t="str">
        <f>+VLOOKUP(C2658,Param!K:L,2,FALSE)</f>
        <v>INITIAL</v>
      </c>
      <c r="E2658">
        <v>26078026</v>
      </c>
      <c r="F2658" t="s">
        <v>33</v>
      </c>
      <c r="G2658" t="s">
        <v>29</v>
      </c>
      <c r="H2658" s="5">
        <v>11104.64</v>
      </c>
      <c r="I2658" s="5">
        <v>11104.643899999999</v>
      </c>
      <c r="J2658" s="5">
        <v>-3.8999999997031401E-3</v>
      </c>
      <c r="K2658" s="5">
        <v>11104.64</v>
      </c>
      <c r="L2658" s="5">
        <v>0</v>
      </c>
      <c r="M2658" t="str">
        <f>IF(ISERROR(VLOOKUP(A2658,'[1]Ecart validé'!$A:$A,1,FALSE)),Z2658,"Ecart Validé")</f>
        <v>valid</v>
      </c>
      <c r="R2658" t="s">
        <v>30</v>
      </c>
      <c r="X2658"/>
      <c r="Y2658"/>
      <c r="Z2658" t="s">
        <v>31</v>
      </c>
    </row>
    <row r="2659" spans="1:26" x14ac:dyDescent="0.3">
      <c r="A2659" t="s">
        <v>3866</v>
      </c>
      <c r="B2659" t="s">
        <v>3157</v>
      </c>
      <c r="C2659">
        <v>45154</v>
      </c>
      <c r="D2659" t="str">
        <f>+VLOOKUP(C2659,Param!K:L,2,FALSE)</f>
        <v>INITIAL</v>
      </c>
      <c r="E2659">
        <v>26078026</v>
      </c>
      <c r="F2659" t="s">
        <v>35</v>
      </c>
      <c r="G2659" t="s">
        <v>29</v>
      </c>
      <c r="H2659" s="5">
        <v>11061.6</v>
      </c>
      <c r="I2659" s="5">
        <v>11061.596</v>
      </c>
      <c r="J2659" s="5">
        <v>4.0000000008149003E-3</v>
      </c>
      <c r="K2659" s="5">
        <v>11061.6</v>
      </c>
      <c r="L2659" s="5">
        <v>0</v>
      </c>
      <c r="M2659" t="str">
        <f>IF(ISERROR(VLOOKUP(A2659,'[1]Ecart validé'!$A:$A,1,FALSE)),Z2659,"Ecart Validé")</f>
        <v>valid</v>
      </c>
      <c r="R2659" t="s">
        <v>30</v>
      </c>
      <c r="X2659"/>
      <c r="Y2659"/>
      <c r="Z2659" t="s">
        <v>31</v>
      </c>
    </row>
    <row r="2660" spans="1:26" x14ac:dyDescent="0.3">
      <c r="A2660" t="s">
        <v>3867</v>
      </c>
      <c r="B2660" t="s">
        <v>3157</v>
      </c>
      <c r="C2660">
        <v>45236</v>
      </c>
      <c r="D2660" t="str">
        <f>+VLOOKUP(C2660,Param!K:L,2,FALSE)</f>
        <v>SPIE ICS</v>
      </c>
      <c r="E2660">
        <v>2233017</v>
      </c>
      <c r="F2660" t="s">
        <v>28</v>
      </c>
      <c r="G2660" t="s">
        <v>29</v>
      </c>
      <c r="H2660" s="5">
        <v>8932.23</v>
      </c>
      <c r="I2660" s="5">
        <v>8932.2288000000008</v>
      </c>
      <c r="J2660" s="5">
        <v>1.19999999878928E-3</v>
      </c>
      <c r="K2660" s="5">
        <v>8932.23</v>
      </c>
      <c r="L2660" s="5">
        <v>0</v>
      </c>
      <c r="M2660" t="str">
        <f>IF(ISERROR(VLOOKUP(A2660,'[1]Ecart validé'!$A:$A,1,FALSE)),Z2660,"Ecart Validé")</f>
        <v>valid</v>
      </c>
      <c r="R2660" t="s">
        <v>30</v>
      </c>
      <c r="X2660"/>
      <c r="Y2660"/>
      <c r="Z2660" t="s">
        <v>31</v>
      </c>
    </row>
    <row r="2661" spans="1:26" x14ac:dyDescent="0.3">
      <c r="A2661" t="s">
        <v>3868</v>
      </c>
      <c r="B2661" t="s">
        <v>3157</v>
      </c>
      <c r="C2661">
        <v>45236</v>
      </c>
      <c r="D2661" t="str">
        <f>+VLOOKUP(C2661,Param!K:L,2,FALSE)</f>
        <v>SPIE ICS</v>
      </c>
      <c r="E2661">
        <v>2233017</v>
      </c>
      <c r="F2661" t="s">
        <v>33</v>
      </c>
      <c r="G2661" t="s">
        <v>29</v>
      </c>
      <c r="H2661" s="5">
        <v>2339.02</v>
      </c>
      <c r="I2661" s="5">
        <v>2339.0178000000001</v>
      </c>
      <c r="J2661" s="5">
        <v>2.1999999999025E-3</v>
      </c>
      <c r="K2661" s="5">
        <v>2339.02</v>
      </c>
      <c r="L2661" s="5">
        <v>0</v>
      </c>
      <c r="M2661" t="str">
        <f>IF(ISERROR(VLOOKUP(A2661,'[1]Ecart validé'!$A:$A,1,FALSE)),Z2661,"Ecart Validé")</f>
        <v>valid</v>
      </c>
      <c r="R2661" t="s">
        <v>30</v>
      </c>
      <c r="X2661"/>
      <c r="Y2661"/>
      <c r="Z2661" t="s">
        <v>31</v>
      </c>
    </row>
    <row r="2662" spans="1:26" x14ac:dyDescent="0.3">
      <c r="A2662" t="s">
        <v>3869</v>
      </c>
      <c r="B2662" t="s">
        <v>3157</v>
      </c>
      <c r="C2662">
        <v>45236</v>
      </c>
      <c r="D2662" t="str">
        <f>+VLOOKUP(C2662,Param!K:L,2,FALSE)</f>
        <v>SPIE ICS</v>
      </c>
      <c r="E2662">
        <v>2233017</v>
      </c>
      <c r="F2662" t="s">
        <v>35</v>
      </c>
      <c r="G2662" t="s">
        <v>29</v>
      </c>
      <c r="H2662" s="5">
        <v>1325.98</v>
      </c>
      <c r="I2662" s="5">
        <v>1325.9777999999999</v>
      </c>
      <c r="J2662" s="5">
        <v>2.2000000001298702E-3</v>
      </c>
      <c r="K2662" s="5">
        <v>1325.98</v>
      </c>
      <c r="L2662" s="5">
        <v>0</v>
      </c>
      <c r="M2662" t="str">
        <f>IF(ISERROR(VLOOKUP(A2662,'[1]Ecart validé'!$A:$A,1,FALSE)),Z2662,"Ecart Validé")</f>
        <v>valid</v>
      </c>
      <c r="R2662" t="s">
        <v>30</v>
      </c>
      <c r="X2662"/>
      <c r="Y2662"/>
      <c r="Z2662" t="s">
        <v>31</v>
      </c>
    </row>
    <row r="2663" spans="1:26" x14ac:dyDescent="0.3">
      <c r="A2663" t="s">
        <v>3870</v>
      </c>
      <c r="B2663" t="s">
        <v>3157</v>
      </c>
      <c r="C2663">
        <v>45236</v>
      </c>
      <c r="D2663" t="str">
        <f>+VLOOKUP(C2663,Param!K:L,2,FALSE)</f>
        <v>SPIE ICS</v>
      </c>
      <c r="E2663">
        <v>2233017</v>
      </c>
      <c r="F2663" t="s">
        <v>37</v>
      </c>
      <c r="G2663" t="s">
        <v>29</v>
      </c>
      <c r="H2663" s="5">
        <v>902.67</v>
      </c>
      <c r="I2663" s="5">
        <v>902.6748</v>
      </c>
      <c r="J2663" s="5">
        <v>-4.8000000000456497E-3</v>
      </c>
      <c r="K2663" s="5">
        <v>902.67</v>
      </c>
      <c r="L2663" s="5">
        <v>0</v>
      </c>
      <c r="M2663" t="str">
        <f>IF(ISERROR(VLOOKUP(A2663,'[1]Ecart validé'!$A:$A,1,FALSE)),Z2663,"Ecart Validé")</f>
        <v>valid</v>
      </c>
      <c r="R2663" t="s">
        <v>30</v>
      </c>
      <c r="X2663"/>
      <c r="Y2663"/>
      <c r="Z2663" t="s">
        <v>31</v>
      </c>
    </row>
    <row r="2664" spans="1:26" x14ac:dyDescent="0.3">
      <c r="A2664" t="s">
        <v>3871</v>
      </c>
      <c r="B2664" t="s">
        <v>3157</v>
      </c>
      <c r="C2664">
        <v>45238</v>
      </c>
      <c r="D2664" t="str">
        <f>+VLOOKUP(C2664,Param!K:L,2,FALSE)</f>
        <v>RICOH FRANCE SAS</v>
      </c>
      <c r="E2664">
        <v>348162</v>
      </c>
      <c r="F2664" t="s">
        <v>28</v>
      </c>
      <c r="G2664" t="s">
        <v>29</v>
      </c>
      <c r="H2664" s="5">
        <v>1353.65</v>
      </c>
      <c r="I2664" s="5">
        <v>1353.6528000000001</v>
      </c>
      <c r="J2664" s="5">
        <v>-2.7999999999792601E-3</v>
      </c>
      <c r="K2664" s="5">
        <v>1353.65</v>
      </c>
      <c r="L2664" s="5">
        <v>0</v>
      </c>
      <c r="M2664" t="str">
        <f>IF(ISERROR(VLOOKUP(A2664,'[1]Ecart validé'!$A:$A,1,FALSE)),Z2664,"Ecart Validé")</f>
        <v>valid</v>
      </c>
      <c r="R2664" t="s">
        <v>30</v>
      </c>
      <c r="X2664"/>
      <c r="Y2664"/>
      <c r="Z2664" t="s">
        <v>31</v>
      </c>
    </row>
    <row r="2665" spans="1:26" x14ac:dyDescent="0.3">
      <c r="A2665" t="s">
        <v>3872</v>
      </c>
      <c r="B2665" t="s">
        <v>3157</v>
      </c>
      <c r="C2665">
        <v>45238</v>
      </c>
      <c r="D2665" t="str">
        <f>+VLOOKUP(C2665,Param!K:L,2,FALSE)</f>
        <v>RICOH FRANCE SAS</v>
      </c>
      <c r="E2665">
        <v>348162</v>
      </c>
      <c r="F2665" t="s">
        <v>33</v>
      </c>
      <c r="G2665" t="s">
        <v>29</v>
      </c>
      <c r="H2665" s="5">
        <v>1098.52</v>
      </c>
      <c r="I2665" s="5">
        <v>1098.5216</v>
      </c>
      <c r="J2665" s="5">
        <v>-1.6000000000531099E-3</v>
      </c>
      <c r="K2665" s="5">
        <v>1098.52</v>
      </c>
      <c r="L2665" s="5">
        <v>0</v>
      </c>
      <c r="M2665" t="str">
        <f>IF(ISERROR(VLOOKUP(A2665,'[1]Ecart validé'!$A:$A,1,FALSE)),Z2665,"Ecart Validé")</f>
        <v>valid</v>
      </c>
      <c r="R2665" t="s">
        <v>30</v>
      </c>
      <c r="X2665"/>
      <c r="Y2665"/>
      <c r="Z2665" t="s">
        <v>31</v>
      </c>
    </row>
    <row r="2666" spans="1:26" x14ac:dyDescent="0.3">
      <c r="A2666" t="s">
        <v>3873</v>
      </c>
      <c r="B2666" t="s">
        <v>3157</v>
      </c>
      <c r="C2666">
        <v>45238</v>
      </c>
      <c r="D2666" t="str">
        <f>+VLOOKUP(C2666,Param!K:L,2,FALSE)</f>
        <v>RICOH FRANCE SAS</v>
      </c>
      <c r="E2666">
        <v>348162</v>
      </c>
      <c r="F2666" t="s">
        <v>35</v>
      </c>
      <c r="G2666" t="s">
        <v>29</v>
      </c>
      <c r="H2666" s="5">
        <v>1694.13</v>
      </c>
      <c r="I2666" s="5">
        <v>1694.1304</v>
      </c>
      <c r="J2666" s="5">
        <v>-3.9999999989959103E-4</v>
      </c>
      <c r="K2666" s="5">
        <v>1694.13</v>
      </c>
      <c r="L2666" s="5">
        <v>0</v>
      </c>
      <c r="M2666" t="str">
        <f>IF(ISERROR(VLOOKUP(A2666,'[1]Ecart validé'!$A:$A,1,FALSE)),Z2666,"Ecart Validé")</f>
        <v>valid</v>
      </c>
      <c r="R2666" t="s">
        <v>30</v>
      </c>
      <c r="X2666"/>
      <c r="Y2666"/>
      <c r="Z2666" t="s">
        <v>31</v>
      </c>
    </row>
    <row r="2667" spans="1:26" x14ac:dyDescent="0.3">
      <c r="A2667" t="s">
        <v>3874</v>
      </c>
      <c r="B2667" t="s">
        <v>3157</v>
      </c>
      <c r="C2667">
        <v>45238</v>
      </c>
      <c r="D2667" t="str">
        <f>+VLOOKUP(C2667,Param!K:L,2,FALSE)</f>
        <v>RICOH FRANCE SAS</v>
      </c>
      <c r="E2667">
        <v>348162</v>
      </c>
      <c r="F2667" t="s">
        <v>37</v>
      </c>
      <c r="G2667" t="s">
        <v>29</v>
      </c>
      <c r="H2667" s="5">
        <v>817.31</v>
      </c>
      <c r="I2667" s="5">
        <v>817.30520000000001</v>
      </c>
      <c r="J2667" s="5">
        <v>4.7999999999319698E-3</v>
      </c>
      <c r="K2667" s="5">
        <v>817.31</v>
      </c>
      <c r="L2667" s="5">
        <v>0</v>
      </c>
      <c r="M2667" t="str">
        <f>IF(ISERROR(VLOOKUP(A2667,'[1]Ecart validé'!$A:$A,1,FALSE)),Z2667,"Ecart Validé")</f>
        <v>valid</v>
      </c>
      <c r="R2667" t="s">
        <v>30</v>
      </c>
      <c r="X2667"/>
      <c r="Y2667"/>
      <c r="Z2667" t="s">
        <v>31</v>
      </c>
    </row>
    <row r="2668" spans="1:26" x14ac:dyDescent="0.3">
      <c r="A2668" t="s">
        <v>3875</v>
      </c>
      <c r="B2668" t="s">
        <v>3157</v>
      </c>
      <c r="C2668">
        <v>45242</v>
      </c>
      <c r="D2668" t="str">
        <f>+VLOOKUP(C2668,Param!K:L,2,FALSE)</f>
        <v>M.C.O.(MENUISERIE CHARPENTE ORVALTAISE)</v>
      </c>
      <c r="E2668">
        <v>26121021</v>
      </c>
      <c r="F2668" t="s">
        <v>28</v>
      </c>
      <c r="G2668" t="s">
        <v>29</v>
      </c>
      <c r="H2668" s="5">
        <v>10760.49</v>
      </c>
      <c r="I2668" s="5">
        <v>10760.488499999999</v>
      </c>
      <c r="J2668" s="5">
        <v>1.50000000030559E-3</v>
      </c>
      <c r="K2668" s="5">
        <v>10760.49</v>
      </c>
      <c r="L2668" s="5">
        <v>0</v>
      </c>
      <c r="M2668" t="str">
        <f>IF(ISERROR(VLOOKUP(A2668,'[1]Ecart validé'!$A:$A,1,FALSE)),Z2668,"Ecart Validé")</f>
        <v>valid</v>
      </c>
      <c r="R2668" t="s">
        <v>30</v>
      </c>
      <c r="X2668"/>
      <c r="Y2668"/>
      <c r="Z2668" t="s">
        <v>31</v>
      </c>
    </row>
    <row r="2669" spans="1:26" x14ac:dyDescent="0.3">
      <c r="A2669" t="s">
        <v>3876</v>
      </c>
      <c r="B2669" t="s">
        <v>3157</v>
      </c>
      <c r="C2669">
        <v>45242</v>
      </c>
      <c r="D2669" t="str">
        <f>+VLOOKUP(C2669,Param!K:L,2,FALSE)</f>
        <v>M.C.O.(MENUISERIE CHARPENTE ORVALTAISE)</v>
      </c>
      <c r="E2669">
        <v>26121021</v>
      </c>
      <c r="F2669" t="s">
        <v>33</v>
      </c>
      <c r="G2669" t="s">
        <v>29</v>
      </c>
      <c r="H2669" s="5">
        <v>2115.91</v>
      </c>
      <c r="I2669" s="5">
        <v>2115.9081000000001</v>
      </c>
      <c r="J2669" s="5">
        <v>1.8999999997504301E-3</v>
      </c>
      <c r="K2669" s="5">
        <v>2115.91</v>
      </c>
      <c r="L2669" s="5">
        <v>0</v>
      </c>
      <c r="M2669" t="str">
        <f>IF(ISERROR(VLOOKUP(A2669,'[1]Ecart validé'!$A:$A,1,FALSE)),Z2669,"Ecart Validé")</f>
        <v>valid</v>
      </c>
      <c r="R2669" t="s">
        <v>30</v>
      </c>
      <c r="X2669"/>
      <c r="Y2669"/>
      <c r="Z2669" t="s">
        <v>31</v>
      </c>
    </row>
    <row r="2670" spans="1:26" x14ac:dyDescent="0.3">
      <c r="A2670" t="s">
        <v>3877</v>
      </c>
      <c r="B2670" t="s">
        <v>3157</v>
      </c>
      <c r="C2670">
        <v>45242</v>
      </c>
      <c r="D2670" t="str">
        <f>+VLOOKUP(C2670,Param!K:L,2,FALSE)</f>
        <v>M.C.O.(MENUISERIE CHARPENTE ORVALTAISE)</v>
      </c>
      <c r="E2670">
        <v>26121021</v>
      </c>
      <c r="F2670" t="s">
        <v>35</v>
      </c>
      <c r="G2670" t="s">
        <v>29</v>
      </c>
      <c r="H2670" s="5">
        <v>5947.79</v>
      </c>
      <c r="I2670" s="5">
        <v>5947.7852999999996</v>
      </c>
      <c r="J2670" s="5">
        <v>4.7000000004118097E-3</v>
      </c>
      <c r="K2670" s="5">
        <v>5947.79</v>
      </c>
      <c r="L2670" s="5">
        <v>0</v>
      </c>
      <c r="M2670" t="str">
        <f>IF(ISERROR(VLOOKUP(A2670,'[1]Ecart validé'!$A:$A,1,FALSE)),Z2670,"Ecart Validé")</f>
        <v>valid</v>
      </c>
      <c r="R2670" t="s">
        <v>30</v>
      </c>
      <c r="X2670"/>
      <c r="Y2670"/>
      <c r="Z2670" t="s">
        <v>31</v>
      </c>
    </row>
    <row r="2671" spans="1:26" x14ac:dyDescent="0.3">
      <c r="A2671" t="s">
        <v>3878</v>
      </c>
      <c r="B2671" t="s">
        <v>3157</v>
      </c>
      <c r="C2671">
        <v>45242</v>
      </c>
      <c r="D2671" t="str">
        <f>+VLOOKUP(C2671,Param!K:L,2,FALSE)</f>
        <v>M.C.O.(MENUISERIE CHARPENTE ORVALTAISE)</v>
      </c>
      <c r="E2671">
        <v>26121021</v>
      </c>
      <c r="F2671" t="s">
        <v>37</v>
      </c>
      <c r="G2671" t="s">
        <v>29</v>
      </c>
      <c r="H2671" s="5">
        <v>5411.95</v>
      </c>
      <c r="I2671" s="5">
        <v>5411.9480999999996</v>
      </c>
      <c r="J2671" s="5">
        <v>1.9000000002051801E-3</v>
      </c>
      <c r="K2671" s="5">
        <v>5411.95</v>
      </c>
      <c r="L2671" s="5">
        <v>0</v>
      </c>
      <c r="M2671" t="str">
        <f>IF(ISERROR(VLOOKUP(A2671,'[1]Ecart validé'!$A:$A,1,FALSE)),Z2671,"Ecart Validé")</f>
        <v>valid</v>
      </c>
      <c r="R2671" t="s">
        <v>30</v>
      </c>
      <c r="X2671"/>
      <c r="Y2671"/>
      <c r="Z2671" t="s">
        <v>31</v>
      </c>
    </row>
    <row r="2672" spans="1:26" x14ac:dyDescent="0.3">
      <c r="A2672" t="s">
        <v>3879</v>
      </c>
      <c r="B2672" t="s">
        <v>3157</v>
      </c>
      <c r="C2672">
        <v>45243</v>
      </c>
      <c r="D2672" t="str">
        <f>+VLOOKUP(C2672,Param!K:L,2,FALSE)</f>
        <v>BRAVILOR</v>
      </c>
      <c r="E2672">
        <v>570011</v>
      </c>
      <c r="F2672" t="s">
        <v>28</v>
      </c>
      <c r="G2672" t="s">
        <v>29</v>
      </c>
      <c r="H2672" s="5">
        <v>200.21</v>
      </c>
      <c r="I2672" s="5">
        <v>200.21039999999999</v>
      </c>
      <c r="J2672" s="5">
        <v>-3.9999999998485599E-4</v>
      </c>
      <c r="K2672" s="5">
        <v>200.21</v>
      </c>
      <c r="L2672" s="5">
        <v>0</v>
      </c>
      <c r="M2672" t="str">
        <f>IF(ISERROR(VLOOKUP(A2672,'[1]Ecart validé'!$A:$A,1,FALSE)),Z2672,"Ecart Validé")</f>
        <v>valid</v>
      </c>
      <c r="R2672" t="s">
        <v>30</v>
      </c>
      <c r="X2672"/>
      <c r="Y2672"/>
      <c r="Z2672" t="s">
        <v>31</v>
      </c>
    </row>
    <row r="2673" spans="1:26" x14ac:dyDescent="0.3">
      <c r="A2673" t="s">
        <v>3880</v>
      </c>
      <c r="B2673" t="s">
        <v>3157</v>
      </c>
      <c r="C2673">
        <v>45243</v>
      </c>
      <c r="D2673" t="str">
        <f>+VLOOKUP(C2673,Param!K:L,2,FALSE)</f>
        <v>BRAVILOR</v>
      </c>
      <c r="E2673">
        <v>570011</v>
      </c>
      <c r="F2673" t="s">
        <v>33</v>
      </c>
      <c r="G2673" t="s">
        <v>29</v>
      </c>
      <c r="H2673" s="5">
        <v>1.78</v>
      </c>
      <c r="I2673" s="5">
        <v>1.776</v>
      </c>
      <c r="J2673" s="5">
        <v>4.0000000000000001E-3</v>
      </c>
      <c r="K2673" s="5">
        <v>1.78</v>
      </c>
      <c r="L2673" s="5">
        <v>0</v>
      </c>
      <c r="M2673" t="str">
        <f>IF(ISERROR(VLOOKUP(A2673,'[1]Ecart validé'!$A:$A,1,FALSE)),Z2673,"Ecart Validé")</f>
        <v>valid</v>
      </c>
      <c r="R2673" t="s">
        <v>30</v>
      </c>
      <c r="X2673"/>
      <c r="Y2673"/>
      <c r="Z2673" t="s">
        <v>31</v>
      </c>
    </row>
    <row r="2674" spans="1:26" x14ac:dyDescent="0.3">
      <c r="A2674" t="s">
        <v>3881</v>
      </c>
      <c r="B2674" t="s">
        <v>3157</v>
      </c>
      <c r="C2674">
        <v>45243</v>
      </c>
      <c r="D2674" t="str">
        <f>+VLOOKUP(C2674,Param!K:L,2,FALSE)</f>
        <v>BRAVILOR</v>
      </c>
      <c r="E2674">
        <v>570011</v>
      </c>
      <c r="F2674" t="s">
        <v>35</v>
      </c>
      <c r="G2674" t="s">
        <v>29</v>
      </c>
      <c r="H2674" s="5">
        <v>637.04</v>
      </c>
      <c r="I2674" s="5">
        <v>637.04039999999998</v>
      </c>
      <c r="J2674" s="5">
        <v>-4.0000000001327803E-4</v>
      </c>
      <c r="K2674" s="5">
        <v>637.04</v>
      </c>
      <c r="L2674" s="5">
        <v>0</v>
      </c>
      <c r="M2674" t="str">
        <f>IF(ISERROR(VLOOKUP(A2674,'[1]Ecart validé'!$A:$A,1,FALSE)),Z2674,"Ecart Validé")</f>
        <v>valid</v>
      </c>
      <c r="R2674" t="s">
        <v>30</v>
      </c>
      <c r="X2674"/>
      <c r="Y2674"/>
      <c r="Z2674" t="s">
        <v>31</v>
      </c>
    </row>
    <row r="2675" spans="1:26" x14ac:dyDescent="0.3">
      <c r="A2675" t="s">
        <v>3882</v>
      </c>
      <c r="B2675" t="s">
        <v>3157</v>
      </c>
      <c r="C2675">
        <v>45243</v>
      </c>
      <c r="D2675" t="str">
        <f>+VLOOKUP(C2675,Param!K:L,2,FALSE)</f>
        <v>BRAVILOR</v>
      </c>
      <c r="E2675">
        <v>570011</v>
      </c>
      <c r="F2675" t="s">
        <v>37</v>
      </c>
      <c r="G2675" t="s">
        <v>29</v>
      </c>
      <c r="H2675" s="5">
        <v>38.08</v>
      </c>
      <c r="I2675" s="5">
        <v>38.076000000000001</v>
      </c>
      <c r="J2675" s="5">
        <v>3.9999999999977796E-3</v>
      </c>
      <c r="K2675" s="5">
        <v>38.08</v>
      </c>
      <c r="L2675" s="5">
        <v>0</v>
      </c>
      <c r="M2675" t="str">
        <f>IF(ISERROR(VLOOKUP(A2675,'[1]Ecart validé'!$A:$A,1,FALSE)),Z2675,"Ecart Validé")</f>
        <v>valid</v>
      </c>
      <c r="R2675" t="s">
        <v>30</v>
      </c>
      <c r="X2675"/>
      <c r="Y2675"/>
      <c r="Z2675" t="s">
        <v>31</v>
      </c>
    </row>
    <row r="2676" spans="1:26" x14ac:dyDescent="0.3">
      <c r="A2676" t="s">
        <v>3883</v>
      </c>
      <c r="B2676" t="s">
        <v>3157</v>
      </c>
      <c r="C2676">
        <v>45245</v>
      </c>
      <c r="D2676" t="str">
        <f>+VLOOKUP(C2676,Param!K:L,2,FALSE)</f>
        <v>DIELIX SAS</v>
      </c>
      <c r="E2676" t="s">
        <v>3884</v>
      </c>
      <c r="F2676" t="s">
        <v>51</v>
      </c>
      <c r="G2676" t="s">
        <v>29</v>
      </c>
      <c r="H2676" s="5">
        <v>4.08</v>
      </c>
      <c r="I2676" s="5">
        <v>4.0761000000000003</v>
      </c>
      <c r="J2676" s="5">
        <v>3.8999999999997899E-3</v>
      </c>
      <c r="K2676" s="5">
        <v>4.08</v>
      </c>
      <c r="L2676" s="5">
        <v>0</v>
      </c>
      <c r="M2676" t="str">
        <f>IF(ISERROR(VLOOKUP(A2676,'[1]Ecart validé'!$A:$A,1,FALSE)),Z2676,"Ecart Validé")</f>
        <v>valid</v>
      </c>
      <c r="R2676" t="s">
        <v>30</v>
      </c>
      <c r="X2676"/>
      <c r="Y2676"/>
      <c r="Z2676" t="s">
        <v>31</v>
      </c>
    </row>
    <row r="2677" spans="1:26" x14ac:dyDescent="0.3">
      <c r="A2677" t="s">
        <v>3885</v>
      </c>
      <c r="B2677" t="s">
        <v>3157</v>
      </c>
      <c r="C2677">
        <v>45248</v>
      </c>
      <c r="D2677" t="str">
        <f>+VLOOKUP(C2677,Param!K:L,2,FALSE)</f>
        <v>ADECCO FRANCE</v>
      </c>
      <c r="E2677">
        <v>901002</v>
      </c>
      <c r="F2677" t="s">
        <v>28</v>
      </c>
      <c r="G2677" t="s">
        <v>29</v>
      </c>
      <c r="H2677" s="5">
        <v>9247.9599999999991</v>
      </c>
      <c r="I2677" s="5">
        <v>9247.9624000000003</v>
      </c>
      <c r="J2677" s="5">
        <v>-2.4000000012165401E-3</v>
      </c>
      <c r="K2677" s="5">
        <v>9247.9599999999991</v>
      </c>
      <c r="L2677" s="5">
        <v>0</v>
      </c>
      <c r="M2677" t="str">
        <f>IF(ISERROR(VLOOKUP(A2677,'[1]Ecart validé'!$A:$A,1,FALSE)),Z2677,"Ecart Validé")</f>
        <v>valid</v>
      </c>
      <c r="R2677" t="s">
        <v>30</v>
      </c>
      <c r="X2677"/>
      <c r="Y2677"/>
      <c r="Z2677" t="s">
        <v>31</v>
      </c>
    </row>
    <row r="2678" spans="1:26" x14ac:dyDescent="0.3">
      <c r="A2678" t="s">
        <v>3886</v>
      </c>
      <c r="B2678" t="s">
        <v>3157</v>
      </c>
      <c r="C2678">
        <v>45248</v>
      </c>
      <c r="D2678" t="str">
        <f>+VLOOKUP(C2678,Param!K:L,2,FALSE)</f>
        <v>ADECCO FRANCE</v>
      </c>
      <c r="E2678">
        <v>901002</v>
      </c>
      <c r="F2678" t="s">
        <v>33</v>
      </c>
      <c r="G2678" t="s">
        <v>29</v>
      </c>
      <c r="H2678" s="5">
        <v>1359.02</v>
      </c>
      <c r="I2678" s="5">
        <v>1359.0166999999999</v>
      </c>
      <c r="J2678" s="5">
        <v>3.30000000008112E-3</v>
      </c>
      <c r="K2678" s="5">
        <v>1359.02</v>
      </c>
      <c r="L2678" s="5">
        <v>0</v>
      </c>
      <c r="M2678" t="str">
        <f>IF(ISERROR(VLOOKUP(A2678,'[1]Ecart validé'!$A:$A,1,FALSE)),Z2678,"Ecart Validé")</f>
        <v>valid</v>
      </c>
      <c r="R2678" t="s">
        <v>30</v>
      </c>
      <c r="X2678"/>
      <c r="Y2678"/>
      <c r="Z2678" t="s">
        <v>31</v>
      </c>
    </row>
    <row r="2679" spans="1:26" x14ac:dyDescent="0.3">
      <c r="A2679" t="s">
        <v>3887</v>
      </c>
      <c r="B2679" t="s">
        <v>3157</v>
      </c>
      <c r="C2679">
        <v>45248</v>
      </c>
      <c r="D2679" t="str">
        <f>+VLOOKUP(C2679,Param!K:L,2,FALSE)</f>
        <v>ADECCO FRANCE</v>
      </c>
      <c r="E2679">
        <v>901002</v>
      </c>
      <c r="F2679" t="s">
        <v>35</v>
      </c>
      <c r="G2679" t="s">
        <v>29</v>
      </c>
      <c r="H2679" s="5">
        <v>7467.74</v>
      </c>
      <c r="I2679" s="5">
        <v>7467.7429000000002</v>
      </c>
      <c r="J2679" s="5">
        <v>-2.9000000004089001E-3</v>
      </c>
      <c r="K2679" s="5">
        <v>7467.74</v>
      </c>
      <c r="L2679" s="5">
        <v>0</v>
      </c>
      <c r="M2679" t="str">
        <f>IF(ISERROR(VLOOKUP(A2679,'[1]Ecart validé'!$A:$A,1,FALSE)),Z2679,"Ecart Validé")</f>
        <v>valid</v>
      </c>
      <c r="R2679" t="s">
        <v>30</v>
      </c>
      <c r="X2679"/>
      <c r="Y2679"/>
      <c r="Z2679" t="s">
        <v>31</v>
      </c>
    </row>
    <row r="2680" spans="1:26" ht="28.8" x14ac:dyDescent="0.3">
      <c r="A2680" t="s">
        <v>3888</v>
      </c>
      <c r="B2680" t="s">
        <v>3157</v>
      </c>
      <c r="C2680">
        <v>45248</v>
      </c>
      <c r="D2680" t="str">
        <f>+VLOOKUP(C2680,Param!K:L,2,FALSE)</f>
        <v>ADECCO FRANCE</v>
      </c>
      <c r="E2680">
        <v>901002</v>
      </c>
      <c r="F2680" t="s">
        <v>37</v>
      </c>
      <c r="G2680" t="s">
        <v>29</v>
      </c>
      <c r="H2680" s="5">
        <v>2235.5100000000002</v>
      </c>
      <c r="I2680" s="5">
        <v>2235.5057000000002</v>
      </c>
      <c r="J2680" s="5">
        <v>4.3000000000574801E-3</v>
      </c>
      <c r="K2680" s="5">
        <v>2235.5100000000002</v>
      </c>
      <c r="L2680" s="5">
        <v>0</v>
      </c>
      <c r="M2680" t="str">
        <f>IF(ISERROR(VLOOKUP(A2680,'[1]Ecart validé'!$A:$A,1,FALSE)),Z2680,"Ecart Validé")</f>
        <v>valid</v>
      </c>
      <c r="R2680" t="s">
        <v>30</v>
      </c>
      <c r="S2680" t="s">
        <v>45</v>
      </c>
      <c r="T2680" t="s">
        <v>992</v>
      </c>
      <c r="U2680" s="13" t="s">
        <v>3889</v>
      </c>
      <c r="V2680" t="s">
        <v>60</v>
      </c>
      <c r="X2680" t="s">
        <v>458</v>
      </c>
      <c r="Y2680" t="s">
        <v>458</v>
      </c>
      <c r="Z2680" t="s">
        <v>31</v>
      </c>
    </row>
    <row r="2681" spans="1:26" x14ac:dyDescent="0.3">
      <c r="A2681" t="s">
        <v>3890</v>
      </c>
      <c r="B2681" t="s">
        <v>3157</v>
      </c>
      <c r="C2681">
        <v>45249</v>
      </c>
      <c r="D2681" t="str">
        <f>+VLOOKUP(C2681,Param!K:L,2,FALSE)</f>
        <v>SCC SA</v>
      </c>
      <c r="E2681">
        <v>401002</v>
      </c>
      <c r="F2681" t="s">
        <v>28</v>
      </c>
      <c r="G2681" t="s">
        <v>29</v>
      </c>
      <c r="H2681" s="5">
        <v>6685.21</v>
      </c>
      <c r="I2681" s="5">
        <v>6685.2150000000001</v>
      </c>
      <c r="J2681" s="5">
        <v>-5.0000000001091298E-3</v>
      </c>
      <c r="K2681" s="5">
        <v>6685.21</v>
      </c>
      <c r="L2681" s="5">
        <v>0</v>
      </c>
      <c r="M2681" t="str">
        <f>IF(ISERROR(VLOOKUP(A2681,'[1]Ecart validé'!$A:$A,1,FALSE)),Z2681,"Ecart Validé")</f>
        <v>valid</v>
      </c>
      <c r="R2681" t="s">
        <v>30</v>
      </c>
      <c r="X2681"/>
      <c r="Y2681"/>
      <c r="Z2681" t="s">
        <v>31</v>
      </c>
    </row>
    <row r="2682" spans="1:26" x14ac:dyDescent="0.3">
      <c r="A2682" t="s">
        <v>3891</v>
      </c>
      <c r="B2682" t="s">
        <v>3157</v>
      </c>
      <c r="C2682">
        <v>45249</v>
      </c>
      <c r="D2682" t="str">
        <f>+VLOOKUP(C2682,Param!K:L,2,FALSE)</f>
        <v>SCC SA</v>
      </c>
      <c r="E2682">
        <v>401002</v>
      </c>
      <c r="F2682" t="s">
        <v>33</v>
      </c>
      <c r="G2682" t="s">
        <v>29</v>
      </c>
      <c r="H2682" s="5">
        <v>4994.68</v>
      </c>
      <c r="I2682" s="5">
        <v>4994.6804000000002</v>
      </c>
      <c r="J2682" s="5">
        <v>-3.9999999989959103E-4</v>
      </c>
      <c r="K2682" s="5">
        <v>4994.68</v>
      </c>
      <c r="L2682" s="5">
        <v>0</v>
      </c>
      <c r="M2682" t="str">
        <f>IF(ISERROR(VLOOKUP(A2682,'[1]Ecart validé'!$A:$A,1,FALSE)),Z2682,"Ecart Validé")</f>
        <v>valid</v>
      </c>
      <c r="R2682" t="s">
        <v>30</v>
      </c>
      <c r="X2682"/>
      <c r="Y2682"/>
      <c r="Z2682" t="s">
        <v>31</v>
      </c>
    </row>
    <row r="2683" spans="1:26" x14ac:dyDescent="0.3">
      <c r="A2683" t="s">
        <v>3892</v>
      </c>
      <c r="B2683" t="s">
        <v>3157</v>
      </c>
      <c r="C2683">
        <v>45249</v>
      </c>
      <c r="D2683" t="str">
        <f>+VLOOKUP(C2683,Param!K:L,2,FALSE)</f>
        <v>SCC SA</v>
      </c>
      <c r="E2683">
        <v>401002</v>
      </c>
      <c r="F2683" t="s">
        <v>35</v>
      </c>
      <c r="G2683" t="s">
        <v>29</v>
      </c>
      <c r="H2683" s="5">
        <v>7815.47</v>
      </c>
      <c r="I2683" s="5">
        <v>7815.4727999999996</v>
      </c>
      <c r="J2683" s="5">
        <v>-2.7999999992971399E-3</v>
      </c>
      <c r="K2683" s="5">
        <v>7815.47</v>
      </c>
      <c r="L2683" s="5">
        <v>0</v>
      </c>
      <c r="M2683" t="str">
        <f>IF(ISERROR(VLOOKUP(A2683,'[1]Ecart validé'!$A:$A,1,FALSE)),Z2683,"Ecart Validé")</f>
        <v>valid</v>
      </c>
      <c r="R2683" t="s">
        <v>30</v>
      </c>
      <c r="X2683"/>
      <c r="Y2683"/>
      <c r="Z2683" t="s">
        <v>31</v>
      </c>
    </row>
    <row r="2684" spans="1:26" x14ac:dyDescent="0.3">
      <c r="A2684" t="s">
        <v>3893</v>
      </c>
      <c r="B2684" t="s">
        <v>3157</v>
      </c>
      <c r="C2684">
        <v>45249</v>
      </c>
      <c r="D2684" t="str">
        <f>+VLOOKUP(C2684,Param!K:L,2,FALSE)</f>
        <v>SCC SA</v>
      </c>
      <c r="E2684">
        <v>401002</v>
      </c>
      <c r="F2684" t="s">
        <v>37</v>
      </c>
      <c r="G2684" t="s">
        <v>29</v>
      </c>
      <c r="H2684" s="5">
        <v>13160.04</v>
      </c>
      <c r="I2684" s="5">
        <v>13160.0448</v>
      </c>
      <c r="J2684" s="5">
        <v>-4.7999999987950997E-3</v>
      </c>
      <c r="K2684" s="5">
        <v>13160.04</v>
      </c>
      <c r="L2684" s="5">
        <v>0</v>
      </c>
      <c r="M2684" t="str">
        <f>IF(ISERROR(VLOOKUP(A2684,'[1]Ecart validé'!$A:$A,1,FALSE)),Z2684,"Ecart Validé")</f>
        <v>valid</v>
      </c>
      <c r="R2684" t="s">
        <v>30</v>
      </c>
      <c r="X2684"/>
      <c r="Y2684"/>
      <c r="Z2684" t="s">
        <v>31</v>
      </c>
    </row>
    <row r="2685" spans="1:26" x14ac:dyDescent="0.3">
      <c r="A2685" t="s">
        <v>3894</v>
      </c>
      <c r="B2685" t="s">
        <v>3157</v>
      </c>
      <c r="C2685">
        <v>45250</v>
      </c>
      <c r="D2685" t="str">
        <f>+VLOOKUP(C2685,Param!K:L,2,FALSE)</f>
        <v>CONFITURERIE ET CONFISERIE D ANDRESY</v>
      </c>
      <c r="E2685">
        <v>2009</v>
      </c>
      <c r="F2685" t="s">
        <v>28</v>
      </c>
      <c r="G2685" t="s">
        <v>29</v>
      </c>
      <c r="H2685" s="5">
        <v>2328.5500000000002</v>
      </c>
      <c r="I2685" s="5">
        <v>2328.5500000000002</v>
      </c>
      <c r="J2685" s="5">
        <v>0</v>
      </c>
      <c r="K2685" s="5">
        <v>2328.5500000000002</v>
      </c>
      <c r="L2685" s="5">
        <v>0</v>
      </c>
      <c r="M2685" t="str">
        <f>IF(ISERROR(VLOOKUP(A2685,'[1]Ecart validé'!$A:$A,1,FALSE)),Z2685,"Ecart Validé")</f>
        <v>valid</v>
      </c>
      <c r="R2685" t="s">
        <v>30</v>
      </c>
      <c r="X2685"/>
      <c r="Y2685"/>
      <c r="Z2685" t="s">
        <v>31</v>
      </c>
    </row>
    <row r="2686" spans="1:26" x14ac:dyDescent="0.3">
      <c r="A2686" t="s">
        <v>3895</v>
      </c>
      <c r="B2686" t="s">
        <v>3157</v>
      </c>
      <c r="C2686">
        <v>45250</v>
      </c>
      <c r="D2686" t="str">
        <f>+VLOOKUP(C2686,Param!K:L,2,FALSE)</f>
        <v>CONFITURERIE ET CONFISERIE D ANDRESY</v>
      </c>
      <c r="E2686">
        <v>2009</v>
      </c>
      <c r="F2686" t="s">
        <v>33</v>
      </c>
      <c r="G2686" t="s">
        <v>29</v>
      </c>
      <c r="H2686" s="5">
        <v>855.25</v>
      </c>
      <c r="I2686" s="5">
        <v>855.25</v>
      </c>
      <c r="J2686" s="5">
        <v>0</v>
      </c>
      <c r="K2686" s="5">
        <v>855.25</v>
      </c>
      <c r="L2686" s="5">
        <v>0</v>
      </c>
      <c r="M2686" t="str">
        <f>IF(ISERROR(VLOOKUP(A2686,'[1]Ecart validé'!$A:$A,1,FALSE)),Z2686,"Ecart Validé")</f>
        <v>valid</v>
      </c>
      <c r="R2686" t="s">
        <v>30</v>
      </c>
      <c r="X2686"/>
      <c r="Y2686"/>
      <c r="Z2686" t="s">
        <v>31</v>
      </c>
    </row>
    <row r="2687" spans="1:26" x14ac:dyDescent="0.3">
      <c r="A2687" t="s">
        <v>3896</v>
      </c>
      <c r="B2687" t="s">
        <v>3157</v>
      </c>
      <c r="C2687">
        <v>45250</v>
      </c>
      <c r="D2687" t="str">
        <f>+VLOOKUP(C2687,Param!K:L,2,FALSE)</f>
        <v>CONFITURERIE ET CONFISERIE D ANDRESY</v>
      </c>
      <c r="E2687">
        <v>2009</v>
      </c>
      <c r="F2687" t="s">
        <v>35</v>
      </c>
      <c r="G2687" t="s">
        <v>29</v>
      </c>
      <c r="H2687" s="5">
        <v>5117.8999999999996</v>
      </c>
      <c r="I2687" s="5">
        <v>5117.8999999999996</v>
      </c>
      <c r="J2687" s="5">
        <v>0</v>
      </c>
      <c r="K2687" s="5">
        <v>5117.8999999999996</v>
      </c>
      <c r="L2687" s="5">
        <v>0</v>
      </c>
      <c r="M2687" t="str">
        <f>IF(ISERROR(VLOOKUP(A2687,'[1]Ecart validé'!$A:$A,1,FALSE)),Z2687,"Ecart Validé")</f>
        <v>valid</v>
      </c>
      <c r="R2687" t="s">
        <v>30</v>
      </c>
      <c r="X2687"/>
      <c r="Y2687"/>
      <c r="Z2687" t="s">
        <v>31</v>
      </c>
    </row>
    <row r="2688" spans="1:26" x14ac:dyDescent="0.3">
      <c r="A2688" t="s">
        <v>3897</v>
      </c>
      <c r="B2688" t="s">
        <v>3157</v>
      </c>
      <c r="C2688">
        <v>45250</v>
      </c>
      <c r="D2688" t="str">
        <f>+VLOOKUP(C2688,Param!K:L,2,FALSE)</f>
        <v>CONFITURERIE ET CONFISERIE D ANDRESY</v>
      </c>
      <c r="E2688">
        <v>2009</v>
      </c>
      <c r="F2688" t="s">
        <v>37</v>
      </c>
      <c r="G2688" t="s">
        <v>29</v>
      </c>
      <c r="H2688" s="5">
        <v>688.05</v>
      </c>
      <c r="I2688" s="5">
        <v>688.05</v>
      </c>
      <c r="J2688" s="5">
        <v>0</v>
      </c>
      <c r="K2688" s="5">
        <v>688.05</v>
      </c>
      <c r="L2688" s="5">
        <v>0</v>
      </c>
      <c r="M2688" t="str">
        <f>IF(ISERROR(VLOOKUP(A2688,'[1]Ecart validé'!$A:$A,1,FALSE)),Z2688,"Ecart Validé")</f>
        <v>valid</v>
      </c>
      <c r="R2688" t="s">
        <v>30</v>
      </c>
      <c r="X2688"/>
      <c r="Y2688"/>
      <c r="Z2688" t="s">
        <v>31</v>
      </c>
    </row>
    <row r="2689" spans="1:26" x14ac:dyDescent="0.3">
      <c r="A2689" t="s">
        <v>3898</v>
      </c>
      <c r="B2689" t="s">
        <v>3157</v>
      </c>
      <c r="C2689">
        <v>45250</v>
      </c>
      <c r="D2689" t="str">
        <f>+VLOOKUP(C2689,Param!K:L,2,FALSE)</f>
        <v>CONFITURERIE ET CONFISERIE D ANDRESY</v>
      </c>
      <c r="E2689" t="s">
        <v>3899</v>
      </c>
      <c r="F2689" t="s">
        <v>51</v>
      </c>
      <c r="G2689" t="s">
        <v>29</v>
      </c>
      <c r="H2689" s="5">
        <v>3853.32</v>
      </c>
      <c r="I2689" s="5">
        <v>3853.32</v>
      </c>
      <c r="J2689" s="5">
        <v>0</v>
      </c>
      <c r="K2689" s="5">
        <v>3853.32</v>
      </c>
      <c r="L2689" s="5">
        <v>0</v>
      </c>
      <c r="M2689" t="str">
        <f>IF(ISERROR(VLOOKUP(A2689,'[1]Ecart validé'!$A:$A,1,FALSE)),Z2689,"Ecart Validé")</f>
        <v>valid</v>
      </c>
      <c r="R2689" t="s">
        <v>30</v>
      </c>
      <c r="X2689"/>
      <c r="Y2689"/>
      <c r="Z2689" t="s">
        <v>31</v>
      </c>
    </row>
    <row r="2690" spans="1:26" x14ac:dyDescent="0.3">
      <c r="A2690" t="s">
        <v>3900</v>
      </c>
      <c r="B2690" t="s">
        <v>3157</v>
      </c>
      <c r="C2690">
        <v>45251</v>
      </c>
      <c r="D2690" t="str">
        <f>+VLOOKUP(C2690,Param!K:L,2,FALSE)</f>
        <v>BHARLEV INDUSTRIES</v>
      </c>
      <c r="E2690">
        <v>20086</v>
      </c>
      <c r="F2690" t="s">
        <v>28</v>
      </c>
      <c r="G2690" t="s">
        <v>29</v>
      </c>
      <c r="H2690" s="5">
        <v>31546.17</v>
      </c>
      <c r="I2690" s="5">
        <v>31546.173299999999</v>
      </c>
      <c r="J2690" s="5">
        <v>-3.3000000003085002E-3</v>
      </c>
      <c r="K2690" s="5">
        <v>31546.17</v>
      </c>
      <c r="L2690" s="5">
        <v>0</v>
      </c>
      <c r="M2690" t="str">
        <f>IF(ISERROR(VLOOKUP(A2690,'[1]Ecart validé'!$A:$A,1,FALSE)),Z2690,"Ecart Validé")</f>
        <v>valid</v>
      </c>
      <c r="R2690" t="s">
        <v>30</v>
      </c>
      <c r="X2690"/>
      <c r="Y2690"/>
      <c r="Z2690" t="s">
        <v>31</v>
      </c>
    </row>
    <row r="2691" spans="1:26" x14ac:dyDescent="0.3">
      <c r="A2691" t="s">
        <v>3901</v>
      </c>
      <c r="B2691" t="s">
        <v>3157</v>
      </c>
      <c r="C2691">
        <v>45251</v>
      </c>
      <c r="D2691" t="str">
        <f>+VLOOKUP(C2691,Param!K:L,2,FALSE)</f>
        <v>BHARLEV INDUSTRIES</v>
      </c>
      <c r="E2691">
        <v>20086</v>
      </c>
      <c r="F2691" t="s">
        <v>33</v>
      </c>
      <c r="G2691" t="s">
        <v>29</v>
      </c>
      <c r="H2691" s="5">
        <v>494.48</v>
      </c>
      <c r="I2691" s="5">
        <v>494.48390000000001</v>
      </c>
      <c r="J2691" s="5">
        <v>-3.8999999999873498E-3</v>
      </c>
      <c r="K2691" s="5">
        <v>494.48</v>
      </c>
      <c r="L2691" s="5">
        <v>0</v>
      </c>
      <c r="M2691" t="str">
        <f>IF(ISERROR(VLOOKUP(A2691,'[1]Ecart validé'!$A:$A,1,FALSE)),Z2691,"Ecart Validé")</f>
        <v>valid</v>
      </c>
      <c r="R2691" t="s">
        <v>30</v>
      </c>
      <c r="X2691"/>
      <c r="Y2691"/>
      <c r="Z2691" t="s">
        <v>31</v>
      </c>
    </row>
    <row r="2692" spans="1:26" x14ac:dyDescent="0.3">
      <c r="A2692" t="s">
        <v>3902</v>
      </c>
      <c r="B2692" t="s">
        <v>3157</v>
      </c>
      <c r="C2692">
        <v>45251</v>
      </c>
      <c r="D2692" t="str">
        <f>+VLOOKUP(C2692,Param!K:L,2,FALSE)</f>
        <v>BHARLEV INDUSTRIES</v>
      </c>
      <c r="E2692">
        <v>20086</v>
      </c>
      <c r="F2692" t="s">
        <v>35</v>
      </c>
      <c r="G2692" t="s">
        <v>29</v>
      </c>
      <c r="H2692" s="5">
        <v>13003.41</v>
      </c>
      <c r="I2692" s="5">
        <v>13003.4131</v>
      </c>
      <c r="J2692" s="5">
        <v>-3.09999999990395E-3</v>
      </c>
      <c r="K2692" s="5">
        <v>13003.41</v>
      </c>
      <c r="L2692" s="5">
        <v>0</v>
      </c>
      <c r="M2692" t="str">
        <f>IF(ISERROR(VLOOKUP(A2692,'[1]Ecart validé'!$A:$A,1,FALSE)),Z2692,"Ecart Validé")</f>
        <v>valid</v>
      </c>
      <c r="R2692" t="s">
        <v>30</v>
      </c>
      <c r="X2692"/>
      <c r="Y2692"/>
      <c r="Z2692" t="s">
        <v>31</v>
      </c>
    </row>
    <row r="2693" spans="1:26" x14ac:dyDescent="0.3">
      <c r="A2693" t="s">
        <v>3903</v>
      </c>
      <c r="B2693" t="s">
        <v>3157</v>
      </c>
      <c r="C2693">
        <v>45251</v>
      </c>
      <c r="D2693" t="str">
        <f>+VLOOKUP(C2693,Param!K:L,2,FALSE)</f>
        <v>BHARLEV INDUSTRIES</v>
      </c>
      <c r="E2693">
        <v>20086</v>
      </c>
      <c r="F2693" t="s">
        <v>37</v>
      </c>
      <c r="G2693" t="s">
        <v>29</v>
      </c>
      <c r="H2693" s="5">
        <v>4996.9799999999996</v>
      </c>
      <c r="I2693" s="5">
        <v>4996.9840000000004</v>
      </c>
      <c r="J2693" s="5">
        <v>-4.0000000008149003E-3</v>
      </c>
      <c r="K2693" s="5">
        <v>4996.9799999999996</v>
      </c>
      <c r="L2693" s="5">
        <v>0</v>
      </c>
      <c r="M2693" t="str">
        <f>IF(ISERROR(VLOOKUP(A2693,'[1]Ecart validé'!$A:$A,1,FALSE)),Z2693,"Ecart Validé")</f>
        <v>valid</v>
      </c>
      <c r="R2693" t="s">
        <v>30</v>
      </c>
      <c r="X2693"/>
      <c r="Y2693"/>
      <c r="Z2693" t="s">
        <v>31</v>
      </c>
    </row>
    <row r="2694" spans="1:26" x14ac:dyDescent="0.3">
      <c r="A2694" t="s">
        <v>3904</v>
      </c>
      <c r="B2694" t="s">
        <v>3157</v>
      </c>
      <c r="C2694">
        <v>45251</v>
      </c>
      <c r="D2694" t="str">
        <f>+VLOOKUP(C2694,Param!K:L,2,FALSE)</f>
        <v>BHARLEV INDUSTRIES</v>
      </c>
      <c r="E2694" t="s">
        <v>3905</v>
      </c>
      <c r="F2694" t="s">
        <v>51</v>
      </c>
      <c r="G2694" t="s">
        <v>29</v>
      </c>
      <c r="H2694" s="5">
        <v>141784.20000000001</v>
      </c>
      <c r="I2694" s="5">
        <v>141784.20199999999</v>
      </c>
      <c r="J2694" s="5">
        <v>-1.9999999785795799E-3</v>
      </c>
      <c r="K2694" s="5">
        <v>141784.20000000001</v>
      </c>
      <c r="L2694" s="5">
        <v>0</v>
      </c>
      <c r="M2694" t="str">
        <f>IF(ISERROR(VLOOKUP(A2694,'[1]Ecart validé'!$A:$A,1,FALSE)),Z2694,"Ecart Validé")</f>
        <v>valid</v>
      </c>
      <c r="R2694" t="s">
        <v>30</v>
      </c>
      <c r="X2694"/>
      <c r="Y2694"/>
      <c r="Z2694" t="s">
        <v>31</v>
      </c>
    </row>
    <row r="2695" spans="1:26" x14ac:dyDescent="0.3">
      <c r="A2695" t="s">
        <v>3906</v>
      </c>
      <c r="B2695" t="s">
        <v>3157</v>
      </c>
      <c r="C2695">
        <v>45257</v>
      </c>
      <c r="D2695" t="str">
        <f>+VLOOKUP(C2695,Param!K:L,2,FALSE)</f>
        <v>OC 22 (ORGANISATION COMMERCIALE)</v>
      </c>
      <c r="E2695">
        <v>20004</v>
      </c>
      <c r="F2695" t="s">
        <v>28</v>
      </c>
      <c r="G2695" t="s">
        <v>29</v>
      </c>
      <c r="H2695" s="5">
        <v>387.29</v>
      </c>
      <c r="I2695" s="5">
        <v>387.291</v>
      </c>
      <c r="J2695" s="5">
        <v>-9.9999999997635292E-4</v>
      </c>
      <c r="K2695" s="5">
        <v>387.29</v>
      </c>
      <c r="L2695" s="5">
        <v>0</v>
      </c>
      <c r="M2695" t="str">
        <f>IF(ISERROR(VLOOKUP(A2695,'[1]Ecart validé'!$A:$A,1,FALSE)),Z2695,"Ecart Validé")</f>
        <v>valid</v>
      </c>
      <c r="R2695" t="s">
        <v>30</v>
      </c>
      <c r="X2695"/>
      <c r="Y2695"/>
      <c r="Z2695" t="s">
        <v>31</v>
      </c>
    </row>
    <row r="2696" spans="1:26" x14ac:dyDescent="0.3">
      <c r="A2696" t="s">
        <v>3907</v>
      </c>
      <c r="B2696" t="s">
        <v>3157</v>
      </c>
      <c r="C2696">
        <v>45257</v>
      </c>
      <c r="D2696" t="str">
        <f>+VLOOKUP(C2696,Param!K:L,2,FALSE)</f>
        <v>OC 22 (ORGANISATION COMMERCIALE)</v>
      </c>
      <c r="E2696">
        <v>20004</v>
      </c>
      <c r="F2696" t="s">
        <v>33</v>
      </c>
      <c r="G2696" t="s">
        <v>29</v>
      </c>
      <c r="H2696" s="5">
        <v>40.74</v>
      </c>
      <c r="I2696" s="5">
        <v>40.74</v>
      </c>
      <c r="J2696" s="5">
        <v>0</v>
      </c>
      <c r="K2696" s="5">
        <v>40.74</v>
      </c>
      <c r="L2696" s="5">
        <v>0</v>
      </c>
      <c r="M2696" t="str">
        <f>IF(ISERROR(VLOOKUP(A2696,'[1]Ecart validé'!$A:$A,1,FALSE)),Z2696,"Ecart Validé")</f>
        <v>valid</v>
      </c>
      <c r="R2696" t="s">
        <v>30</v>
      </c>
      <c r="X2696"/>
      <c r="Y2696"/>
      <c r="Z2696" t="s">
        <v>31</v>
      </c>
    </row>
    <row r="2697" spans="1:26" x14ac:dyDescent="0.3">
      <c r="A2697" t="s">
        <v>3908</v>
      </c>
      <c r="B2697" t="s">
        <v>3157</v>
      </c>
      <c r="C2697">
        <v>45257</v>
      </c>
      <c r="D2697" t="str">
        <f>+VLOOKUP(C2697,Param!K:L,2,FALSE)</f>
        <v>OC 22 (ORGANISATION COMMERCIALE)</v>
      </c>
      <c r="E2697">
        <v>20004</v>
      </c>
      <c r="F2697" t="s">
        <v>35</v>
      </c>
      <c r="G2697" t="s">
        <v>29</v>
      </c>
      <c r="H2697" s="5">
        <v>150.78</v>
      </c>
      <c r="I2697" s="5">
        <v>150.78</v>
      </c>
      <c r="J2697" s="5">
        <v>0</v>
      </c>
      <c r="K2697" s="5">
        <v>150.78</v>
      </c>
      <c r="L2697" s="5">
        <v>0</v>
      </c>
      <c r="M2697" t="str">
        <f>IF(ISERROR(VLOOKUP(A2697,'[1]Ecart validé'!$A:$A,1,FALSE)),Z2697,"Ecart Validé")</f>
        <v>valid</v>
      </c>
      <c r="R2697" t="s">
        <v>30</v>
      </c>
      <c r="X2697"/>
      <c r="Y2697"/>
      <c r="Z2697" t="s">
        <v>31</v>
      </c>
    </row>
    <row r="2698" spans="1:26" x14ac:dyDescent="0.3">
      <c r="A2698" t="s">
        <v>3909</v>
      </c>
      <c r="B2698" t="s">
        <v>3157</v>
      </c>
      <c r="C2698">
        <v>45257</v>
      </c>
      <c r="D2698" t="str">
        <f>+VLOOKUP(C2698,Param!K:L,2,FALSE)</f>
        <v>OC 22 (ORGANISATION COMMERCIALE)</v>
      </c>
      <c r="E2698">
        <v>20004</v>
      </c>
      <c r="F2698" t="s">
        <v>37</v>
      </c>
      <c r="G2698" t="s">
        <v>29</v>
      </c>
      <c r="H2698" s="5">
        <v>59.64</v>
      </c>
      <c r="I2698" s="5">
        <v>59.64</v>
      </c>
      <c r="J2698" s="5">
        <v>0</v>
      </c>
      <c r="K2698" s="5">
        <v>59.64</v>
      </c>
      <c r="L2698" s="5">
        <v>0</v>
      </c>
      <c r="M2698" t="str">
        <f>IF(ISERROR(VLOOKUP(A2698,'[1]Ecart validé'!$A:$A,1,FALSE)),Z2698,"Ecart Validé")</f>
        <v>valid</v>
      </c>
      <c r="R2698" t="s">
        <v>30</v>
      </c>
      <c r="X2698"/>
      <c r="Y2698"/>
      <c r="Z2698" t="s">
        <v>31</v>
      </c>
    </row>
    <row r="2699" spans="1:26" x14ac:dyDescent="0.3">
      <c r="A2699" t="s">
        <v>3910</v>
      </c>
      <c r="B2699" t="s">
        <v>3157</v>
      </c>
      <c r="C2699">
        <v>45257</v>
      </c>
      <c r="D2699" t="str">
        <f>+VLOOKUP(C2699,Param!K:L,2,FALSE)</f>
        <v>OC 22 (ORGANISATION COMMERCIALE)</v>
      </c>
      <c r="E2699" t="s">
        <v>3911</v>
      </c>
      <c r="F2699" t="s">
        <v>51</v>
      </c>
      <c r="G2699" t="s">
        <v>29</v>
      </c>
      <c r="H2699" s="5">
        <v>16544.560000000001</v>
      </c>
      <c r="I2699" s="5">
        <v>16544.560000000001</v>
      </c>
      <c r="J2699" s="5">
        <v>0</v>
      </c>
      <c r="K2699" s="5">
        <v>16544.560000000001</v>
      </c>
      <c r="L2699" s="5">
        <v>0</v>
      </c>
      <c r="M2699" t="str">
        <f>IF(ISERROR(VLOOKUP(A2699,'[1]Ecart validé'!$A:$A,1,FALSE)),Z2699,"Ecart Validé")</f>
        <v>valid</v>
      </c>
      <c r="R2699" t="s">
        <v>30</v>
      </c>
      <c r="X2699"/>
      <c r="Y2699"/>
      <c r="Z2699" t="s">
        <v>31</v>
      </c>
    </row>
    <row r="2700" spans="1:26" x14ac:dyDescent="0.3">
      <c r="A2700" t="s">
        <v>3912</v>
      </c>
      <c r="B2700" t="s">
        <v>3157</v>
      </c>
      <c r="C2700">
        <v>45298</v>
      </c>
      <c r="D2700" t="str">
        <f>+VLOOKUP(C2700,Param!K:L,2,FALSE)</f>
        <v>PUBLIC.A / Press Easy</v>
      </c>
      <c r="E2700">
        <v>2140663576</v>
      </c>
      <c r="F2700" t="s">
        <v>28</v>
      </c>
      <c r="G2700" t="s">
        <v>29</v>
      </c>
      <c r="H2700" s="5">
        <v>1452.67</v>
      </c>
      <c r="I2700" s="5">
        <v>1452.6654000000001</v>
      </c>
      <c r="J2700" s="5">
        <v>4.5999999999821696E-3</v>
      </c>
      <c r="K2700" s="5">
        <v>1452.67</v>
      </c>
      <c r="L2700" s="5">
        <v>0</v>
      </c>
      <c r="M2700" t="str">
        <f>IF(ISERROR(VLOOKUP(A2700,'[1]Ecart validé'!$A:$A,1,FALSE)),Z2700,"Ecart Validé")</f>
        <v>valid</v>
      </c>
      <c r="R2700" t="s">
        <v>30</v>
      </c>
      <c r="X2700"/>
      <c r="Y2700"/>
      <c r="Z2700" t="s">
        <v>31</v>
      </c>
    </row>
    <row r="2701" spans="1:26" x14ac:dyDescent="0.3">
      <c r="A2701" t="s">
        <v>3913</v>
      </c>
      <c r="B2701" t="s">
        <v>3157</v>
      </c>
      <c r="C2701">
        <v>45298</v>
      </c>
      <c r="D2701" t="str">
        <f>+VLOOKUP(C2701,Param!K:L,2,FALSE)</f>
        <v>PUBLIC.A / Press Easy</v>
      </c>
      <c r="E2701">
        <v>2140663576</v>
      </c>
      <c r="F2701" t="s">
        <v>33</v>
      </c>
      <c r="G2701" t="s">
        <v>29</v>
      </c>
      <c r="H2701" s="5">
        <v>802.55</v>
      </c>
      <c r="I2701" s="5">
        <v>802.54560000000004</v>
      </c>
      <c r="J2701" s="5">
        <v>4.3999999999186903E-3</v>
      </c>
      <c r="K2701" s="5">
        <v>802.55</v>
      </c>
      <c r="L2701" s="5">
        <v>0</v>
      </c>
      <c r="M2701" t="str">
        <f>IF(ISERROR(VLOOKUP(A2701,'[1]Ecart validé'!$A:$A,1,FALSE)),Z2701,"Ecart Validé")</f>
        <v>valid</v>
      </c>
      <c r="R2701" t="s">
        <v>30</v>
      </c>
      <c r="X2701"/>
      <c r="Y2701"/>
      <c r="Z2701" t="s">
        <v>31</v>
      </c>
    </row>
    <row r="2702" spans="1:26" x14ac:dyDescent="0.3">
      <c r="A2702" t="s">
        <v>3914</v>
      </c>
      <c r="B2702" t="s">
        <v>3157</v>
      </c>
      <c r="C2702">
        <v>45298</v>
      </c>
      <c r="D2702" t="str">
        <f>+VLOOKUP(C2702,Param!K:L,2,FALSE)</f>
        <v>PUBLIC.A / Press Easy</v>
      </c>
      <c r="E2702">
        <v>2140663576</v>
      </c>
      <c r="F2702" t="s">
        <v>35</v>
      </c>
      <c r="G2702" t="s">
        <v>29</v>
      </c>
      <c r="H2702" s="5">
        <v>501.64</v>
      </c>
      <c r="I2702" s="5">
        <v>501.6354</v>
      </c>
      <c r="J2702" s="5">
        <v>4.5999999999821696E-3</v>
      </c>
      <c r="K2702" s="5">
        <v>501.64</v>
      </c>
      <c r="L2702" s="5">
        <v>0</v>
      </c>
      <c r="M2702" t="str">
        <f>IF(ISERROR(VLOOKUP(A2702,'[1]Ecart validé'!$A:$A,1,FALSE)),Z2702,"Ecart Validé")</f>
        <v>valid</v>
      </c>
      <c r="R2702" t="s">
        <v>30</v>
      </c>
      <c r="X2702"/>
      <c r="Y2702"/>
      <c r="Z2702" t="s">
        <v>31</v>
      </c>
    </row>
    <row r="2703" spans="1:26" x14ac:dyDescent="0.3">
      <c r="A2703" t="s">
        <v>3915</v>
      </c>
      <c r="B2703" t="s">
        <v>3157</v>
      </c>
      <c r="C2703">
        <v>45298</v>
      </c>
      <c r="D2703" t="str">
        <f>+VLOOKUP(C2703,Param!K:L,2,FALSE)</f>
        <v>PUBLIC.A / Press Easy</v>
      </c>
      <c r="E2703">
        <v>2140663576</v>
      </c>
      <c r="F2703" t="s">
        <v>37</v>
      </c>
      <c r="G2703" t="s">
        <v>29</v>
      </c>
      <c r="H2703" s="5">
        <v>397.02</v>
      </c>
      <c r="I2703" s="5">
        <v>397.02</v>
      </c>
      <c r="J2703" s="5">
        <v>0</v>
      </c>
      <c r="K2703" s="5">
        <v>397.02</v>
      </c>
      <c r="L2703" s="5">
        <v>0</v>
      </c>
      <c r="M2703" t="str">
        <f>IF(ISERROR(VLOOKUP(A2703,'[1]Ecart validé'!$A:$A,1,FALSE)),Z2703,"Ecart Validé")</f>
        <v>valid</v>
      </c>
      <c r="R2703" t="s">
        <v>30</v>
      </c>
      <c r="X2703"/>
      <c r="Y2703"/>
      <c r="Z2703" t="s">
        <v>31</v>
      </c>
    </row>
    <row r="2704" spans="1:26" x14ac:dyDescent="0.3">
      <c r="A2704" t="s">
        <v>3916</v>
      </c>
      <c r="B2704" t="s">
        <v>3157</v>
      </c>
      <c r="C2704">
        <v>45303</v>
      </c>
      <c r="D2704" t="str">
        <f>+VLOOKUP(C2704,Param!K:L,2,FALSE)</f>
        <v>ECOLAB PEST FRANCE</v>
      </c>
      <c r="E2704">
        <v>28242001</v>
      </c>
      <c r="F2704" t="s">
        <v>28</v>
      </c>
      <c r="G2704" t="s">
        <v>29</v>
      </c>
      <c r="H2704" s="5">
        <v>47839.9</v>
      </c>
      <c r="I2704" s="5">
        <v>47839.899299999997</v>
      </c>
      <c r="J2704" s="5">
        <v>7.0000000414438502E-4</v>
      </c>
      <c r="K2704" s="5">
        <v>47839.9</v>
      </c>
      <c r="L2704" s="5">
        <v>0</v>
      </c>
      <c r="M2704" t="str">
        <f>IF(ISERROR(VLOOKUP(A2704,'[1]Ecart validé'!$A:$A,1,FALSE)),Z2704,"Ecart Validé")</f>
        <v>valid</v>
      </c>
      <c r="R2704" t="s">
        <v>30</v>
      </c>
      <c r="X2704"/>
      <c r="Y2704"/>
      <c r="Z2704" t="s">
        <v>31</v>
      </c>
    </row>
    <row r="2705" spans="1:26" x14ac:dyDescent="0.3">
      <c r="A2705" t="s">
        <v>3917</v>
      </c>
      <c r="B2705" t="s">
        <v>3157</v>
      </c>
      <c r="C2705">
        <v>45303</v>
      </c>
      <c r="D2705" t="str">
        <f>+VLOOKUP(C2705,Param!K:L,2,FALSE)</f>
        <v>ECOLAB PEST FRANCE</v>
      </c>
      <c r="E2705">
        <v>28242001</v>
      </c>
      <c r="F2705" t="s">
        <v>33</v>
      </c>
      <c r="G2705" t="s">
        <v>29</v>
      </c>
      <c r="H2705" s="5">
        <v>12513</v>
      </c>
      <c r="I2705" s="5">
        <v>12513.003699999999</v>
      </c>
      <c r="J2705" s="5">
        <v>-3.6999999992985899E-3</v>
      </c>
      <c r="K2705" s="5">
        <v>12513</v>
      </c>
      <c r="L2705" s="5">
        <v>0</v>
      </c>
      <c r="M2705" t="str">
        <f>IF(ISERROR(VLOOKUP(A2705,'[1]Ecart validé'!$A:$A,1,FALSE)),Z2705,"Ecart Validé")</f>
        <v>valid</v>
      </c>
      <c r="R2705" t="s">
        <v>30</v>
      </c>
      <c r="X2705"/>
      <c r="Y2705"/>
      <c r="Z2705" t="s">
        <v>31</v>
      </c>
    </row>
    <row r="2706" spans="1:26" x14ac:dyDescent="0.3">
      <c r="A2706" t="s">
        <v>3918</v>
      </c>
      <c r="B2706" t="s">
        <v>3157</v>
      </c>
      <c r="C2706">
        <v>45303</v>
      </c>
      <c r="D2706" t="str">
        <f>+VLOOKUP(C2706,Param!K:L,2,FALSE)</f>
        <v>ECOLAB PEST FRANCE</v>
      </c>
      <c r="E2706">
        <v>28242001</v>
      </c>
      <c r="F2706" t="s">
        <v>35</v>
      </c>
      <c r="G2706" t="s">
        <v>29</v>
      </c>
      <c r="H2706" s="5">
        <v>20444.669999999998</v>
      </c>
      <c r="I2706" s="5">
        <v>20444.672699999999</v>
      </c>
      <c r="J2706" s="5">
        <v>-2.7000000009138598E-3</v>
      </c>
      <c r="K2706" s="5">
        <v>20444.669999999998</v>
      </c>
      <c r="L2706" s="5">
        <v>0</v>
      </c>
      <c r="M2706" t="str">
        <f>IF(ISERROR(VLOOKUP(A2706,'[1]Ecart validé'!$A:$A,1,FALSE)),Z2706,"Ecart Validé")</f>
        <v>valid</v>
      </c>
      <c r="R2706" t="s">
        <v>30</v>
      </c>
      <c r="X2706"/>
      <c r="Y2706"/>
      <c r="Z2706" t="s">
        <v>31</v>
      </c>
    </row>
    <row r="2707" spans="1:26" x14ac:dyDescent="0.3">
      <c r="A2707" t="s">
        <v>3919</v>
      </c>
      <c r="B2707" t="s">
        <v>3157</v>
      </c>
      <c r="C2707">
        <v>45303</v>
      </c>
      <c r="D2707" t="str">
        <f>+VLOOKUP(C2707,Param!K:L,2,FALSE)</f>
        <v>ECOLAB PEST FRANCE</v>
      </c>
      <c r="E2707">
        <v>28242001</v>
      </c>
      <c r="F2707" t="s">
        <v>37</v>
      </c>
      <c r="G2707" t="s">
        <v>29</v>
      </c>
      <c r="H2707" s="5">
        <v>13797.07</v>
      </c>
      <c r="I2707" s="5">
        <v>13797.071599999999</v>
      </c>
      <c r="J2707" s="5">
        <v>-1.59999999959836E-3</v>
      </c>
      <c r="K2707" s="5">
        <v>13797.07</v>
      </c>
      <c r="L2707" s="5">
        <v>0</v>
      </c>
      <c r="M2707" t="str">
        <f>IF(ISERROR(VLOOKUP(A2707,'[1]Ecart validé'!$A:$A,1,FALSE)),Z2707,"Ecart Validé")</f>
        <v>valid</v>
      </c>
      <c r="R2707" t="s">
        <v>30</v>
      </c>
      <c r="X2707"/>
      <c r="Y2707"/>
      <c r="Z2707" t="s">
        <v>31</v>
      </c>
    </row>
    <row r="2708" spans="1:26" x14ac:dyDescent="0.3">
      <c r="A2708" t="s">
        <v>3920</v>
      </c>
      <c r="B2708" t="s">
        <v>3157</v>
      </c>
      <c r="C2708">
        <v>45337</v>
      </c>
      <c r="D2708" t="str">
        <f>+VLOOKUP(C2708,Param!K:L,2,FALSE)</f>
        <v>RENTOKIL INITIAL SAS EIM660</v>
      </c>
      <c r="E2708">
        <v>459997</v>
      </c>
      <c r="F2708" t="s">
        <v>28</v>
      </c>
      <c r="G2708" t="s">
        <v>29</v>
      </c>
      <c r="H2708" s="5">
        <v>24812.080000000002</v>
      </c>
      <c r="I2708" s="5">
        <v>24812.081099999999</v>
      </c>
      <c r="J2708" s="5">
        <v>-1.09999999767751E-3</v>
      </c>
      <c r="K2708" s="5">
        <v>24812.080000000002</v>
      </c>
      <c r="L2708" s="5">
        <v>0</v>
      </c>
      <c r="M2708" t="str">
        <f>IF(ISERROR(VLOOKUP(A2708,'[1]Ecart validé'!$A:$A,1,FALSE)),Z2708,"Ecart Validé")</f>
        <v>valid</v>
      </c>
      <c r="R2708" t="s">
        <v>30</v>
      </c>
      <c r="X2708"/>
      <c r="Y2708"/>
      <c r="Z2708" t="s">
        <v>31</v>
      </c>
    </row>
    <row r="2709" spans="1:26" x14ac:dyDescent="0.3">
      <c r="A2709" t="s">
        <v>3921</v>
      </c>
      <c r="B2709" t="s">
        <v>3157</v>
      </c>
      <c r="C2709">
        <v>45337</v>
      </c>
      <c r="D2709" t="str">
        <f>+VLOOKUP(C2709,Param!K:L,2,FALSE)</f>
        <v>RENTOKIL INITIAL SAS EIM660</v>
      </c>
      <c r="E2709">
        <v>459997</v>
      </c>
      <c r="F2709" t="s">
        <v>33</v>
      </c>
      <c r="G2709" t="s">
        <v>29</v>
      </c>
      <c r="H2709" s="5">
        <v>13315.39</v>
      </c>
      <c r="I2709" s="5">
        <v>13315.394700000001</v>
      </c>
      <c r="J2709" s="5">
        <v>-4.7000000013213104E-3</v>
      </c>
      <c r="K2709" s="5">
        <v>13315.39</v>
      </c>
      <c r="L2709" s="5">
        <v>0</v>
      </c>
      <c r="M2709" t="str">
        <f>IF(ISERROR(VLOOKUP(A2709,'[1]Ecart validé'!$A:$A,1,FALSE)),Z2709,"Ecart Validé")</f>
        <v>valid</v>
      </c>
      <c r="R2709" t="s">
        <v>30</v>
      </c>
      <c r="X2709"/>
      <c r="Y2709"/>
      <c r="Z2709" t="s">
        <v>31</v>
      </c>
    </row>
    <row r="2710" spans="1:26" x14ac:dyDescent="0.3">
      <c r="A2710" t="s">
        <v>3922</v>
      </c>
      <c r="B2710" t="s">
        <v>3157</v>
      </c>
      <c r="C2710">
        <v>45337</v>
      </c>
      <c r="D2710" t="str">
        <f>+VLOOKUP(C2710,Param!K:L,2,FALSE)</f>
        <v>RENTOKIL INITIAL SAS EIM660</v>
      </c>
      <c r="E2710">
        <v>459997</v>
      </c>
      <c r="F2710" t="s">
        <v>35</v>
      </c>
      <c r="G2710" t="s">
        <v>29</v>
      </c>
      <c r="H2710" s="5">
        <v>19607.240000000002</v>
      </c>
      <c r="I2710" s="5">
        <v>19607.240699999998</v>
      </c>
      <c r="J2710" s="5">
        <v>-6.9999999686842698E-4</v>
      </c>
      <c r="K2710" s="5">
        <v>19607.240000000002</v>
      </c>
      <c r="L2710" s="5">
        <v>0</v>
      </c>
      <c r="M2710" t="str">
        <f>IF(ISERROR(VLOOKUP(A2710,'[1]Ecart validé'!$A:$A,1,FALSE)),Z2710,"Ecart Validé")</f>
        <v>valid</v>
      </c>
      <c r="R2710" t="s">
        <v>30</v>
      </c>
      <c r="X2710"/>
      <c r="Y2710"/>
      <c r="Z2710" t="s">
        <v>31</v>
      </c>
    </row>
    <row r="2711" spans="1:26" x14ac:dyDescent="0.3">
      <c r="A2711" t="s">
        <v>3923</v>
      </c>
      <c r="B2711" t="s">
        <v>3157</v>
      </c>
      <c r="C2711">
        <v>45337</v>
      </c>
      <c r="D2711" t="str">
        <f>+VLOOKUP(C2711,Param!K:L,2,FALSE)</f>
        <v>RENTOKIL INITIAL SAS EIM660</v>
      </c>
      <c r="E2711">
        <v>459997</v>
      </c>
      <c r="F2711" t="s">
        <v>37</v>
      </c>
      <c r="G2711" t="s">
        <v>29</v>
      </c>
      <c r="H2711" s="5">
        <v>13038.87</v>
      </c>
      <c r="I2711" s="5">
        <v>13038.867</v>
      </c>
      <c r="J2711" s="5">
        <v>3.00000000061118E-3</v>
      </c>
      <c r="K2711" s="5">
        <v>13038.87</v>
      </c>
      <c r="L2711" s="5">
        <v>0</v>
      </c>
      <c r="M2711" t="str">
        <f>IF(ISERROR(VLOOKUP(A2711,'[1]Ecart validé'!$A:$A,1,FALSE)),Z2711,"Ecart Validé")</f>
        <v>valid</v>
      </c>
      <c r="R2711" t="s">
        <v>30</v>
      </c>
      <c r="X2711"/>
      <c r="Y2711"/>
      <c r="Z2711" t="s">
        <v>31</v>
      </c>
    </row>
    <row r="2712" spans="1:26" x14ac:dyDescent="0.3">
      <c r="A2712" t="s">
        <v>3924</v>
      </c>
      <c r="B2712" t="s">
        <v>3157</v>
      </c>
      <c r="C2712">
        <v>45339</v>
      </c>
      <c r="D2712" t="str">
        <f>+VLOOKUP(C2712,Param!K:L,2,FALSE)</f>
        <v>PERNOD RICARD France</v>
      </c>
      <c r="E2712" t="s">
        <v>3925</v>
      </c>
      <c r="F2712" t="s">
        <v>37</v>
      </c>
      <c r="G2712" t="s">
        <v>29</v>
      </c>
      <c r="H2712" s="5">
        <v>410.26</v>
      </c>
      <c r="I2712" s="5">
        <v>410.25299999999999</v>
      </c>
      <c r="J2712" s="5">
        <v>7.0000000000049996E-3</v>
      </c>
      <c r="K2712" s="5">
        <v>410.26</v>
      </c>
      <c r="L2712" s="5">
        <v>0</v>
      </c>
      <c r="M2712" t="str">
        <f>IF(ISERROR(VLOOKUP(A2712,'[1]Ecart validé'!$A:$A,1,FALSE)),Z2712,"Ecart Validé")</f>
        <v>valid</v>
      </c>
      <c r="R2712" t="s">
        <v>30</v>
      </c>
      <c r="X2712"/>
      <c r="Y2712"/>
      <c r="Z2712" t="s">
        <v>31</v>
      </c>
    </row>
    <row r="2713" spans="1:26" x14ac:dyDescent="0.3">
      <c r="A2713" t="s">
        <v>3926</v>
      </c>
      <c r="B2713" t="s">
        <v>3157</v>
      </c>
      <c r="C2713">
        <v>45339</v>
      </c>
      <c r="D2713" t="str">
        <f>+VLOOKUP(C2713,Param!K:L,2,FALSE)</f>
        <v>PERNOD RICARD France</v>
      </c>
      <c r="E2713" t="s">
        <v>3927</v>
      </c>
      <c r="F2713" t="s">
        <v>51</v>
      </c>
      <c r="G2713" t="s">
        <v>29</v>
      </c>
      <c r="H2713" s="5">
        <v>5342.22</v>
      </c>
      <c r="I2713" s="5">
        <v>5342.2241999999997</v>
      </c>
      <c r="J2713" s="5">
        <v>-4.1999999994004602E-3</v>
      </c>
      <c r="K2713" s="5">
        <v>5342.22</v>
      </c>
      <c r="L2713" s="5">
        <v>0</v>
      </c>
      <c r="M2713" t="str">
        <f>IF(ISERROR(VLOOKUP(A2713,'[1]Ecart validé'!$A:$A,1,FALSE)),Z2713,"Ecart Validé")</f>
        <v>valid</v>
      </c>
      <c r="R2713" t="s">
        <v>30</v>
      </c>
      <c r="X2713"/>
      <c r="Y2713"/>
      <c r="Z2713" t="s">
        <v>31</v>
      </c>
    </row>
    <row r="2714" spans="1:26" x14ac:dyDescent="0.3">
      <c r="A2714" t="s">
        <v>3928</v>
      </c>
      <c r="B2714" t="s">
        <v>3157</v>
      </c>
      <c r="C2714">
        <v>45339</v>
      </c>
      <c r="D2714" t="str">
        <f>+VLOOKUP(C2714,Param!K:L,2,FALSE)</f>
        <v>PERNOD RICARD France</v>
      </c>
      <c r="E2714" t="s">
        <v>3929</v>
      </c>
      <c r="F2714" t="s">
        <v>51</v>
      </c>
      <c r="G2714" t="s">
        <v>29</v>
      </c>
      <c r="H2714" s="5">
        <v>5655</v>
      </c>
      <c r="I2714" s="5">
        <v>5654.9925999999996</v>
      </c>
      <c r="J2714" s="5">
        <v>7.4000000004161796E-3</v>
      </c>
      <c r="K2714" s="5">
        <v>5655</v>
      </c>
      <c r="L2714" s="5">
        <v>0</v>
      </c>
      <c r="M2714" t="str">
        <f>IF(ISERROR(VLOOKUP(A2714,'[1]Ecart validé'!$A:$A,1,FALSE)),Z2714,"Ecart Validé")</f>
        <v>valid</v>
      </c>
      <c r="R2714" t="s">
        <v>30</v>
      </c>
      <c r="X2714"/>
      <c r="Y2714"/>
      <c r="Z2714" t="s">
        <v>31</v>
      </c>
    </row>
    <row r="2715" spans="1:26" x14ac:dyDescent="0.3">
      <c r="A2715" t="s">
        <v>3930</v>
      </c>
      <c r="B2715" t="s">
        <v>3157</v>
      </c>
      <c r="C2715">
        <v>45339</v>
      </c>
      <c r="D2715" t="str">
        <f>+VLOOKUP(C2715,Param!K:L,2,FALSE)</f>
        <v>PERNOD RICARD France</v>
      </c>
      <c r="E2715" t="s">
        <v>3931</v>
      </c>
      <c r="F2715" t="s">
        <v>51</v>
      </c>
      <c r="G2715" t="s">
        <v>29</v>
      </c>
      <c r="H2715" s="5">
        <v>1973.53</v>
      </c>
      <c r="I2715" s="5">
        <v>1973.53</v>
      </c>
      <c r="J2715" s="5">
        <v>2.2737367544323201E-13</v>
      </c>
      <c r="K2715" s="5">
        <v>1973.53</v>
      </c>
      <c r="L2715" s="5">
        <v>0</v>
      </c>
      <c r="M2715" t="str">
        <f>IF(ISERROR(VLOOKUP(A2715,'[1]Ecart validé'!$A:$A,1,FALSE)),Z2715,"Ecart Validé")</f>
        <v>valid</v>
      </c>
      <c r="R2715" t="s">
        <v>30</v>
      </c>
      <c r="X2715"/>
      <c r="Y2715"/>
      <c r="Z2715" t="s">
        <v>31</v>
      </c>
    </row>
    <row r="2716" spans="1:26" x14ac:dyDescent="0.3">
      <c r="A2716" t="s">
        <v>3932</v>
      </c>
      <c r="B2716" t="s">
        <v>3157</v>
      </c>
      <c r="C2716">
        <v>45339</v>
      </c>
      <c r="D2716" t="str">
        <f>+VLOOKUP(C2716,Param!K:L,2,FALSE)</f>
        <v>PERNOD RICARD France</v>
      </c>
      <c r="E2716" t="s">
        <v>3933</v>
      </c>
      <c r="F2716" t="s">
        <v>51</v>
      </c>
      <c r="G2716" t="s">
        <v>29</v>
      </c>
      <c r="H2716" s="5">
        <v>23315.32</v>
      </c>
      <c r="I2716" s="5">
        <v>23315.312999999998</v>
      </c>
      <c r="J2716" s="5">
        <v>7.0000000014260799E-3</v>
      </c>
      <c r="K2716" s="5">
        <v>23315.32</v>
      </c>
      <c r="L2716" s="5">
        <v>0</v>
      </c>
      <c r="M2716" t="str">
        <f>IF(ISERROR(VLOOKUP(A2716,'[1]Ecart validé'!$A:$A,1,FALSE)),Z2716,"Ecart Validé")</f>
        <v>valid</v>
      </c>
      <c r="R2716" t="s">
        <v>30</v>
      </c>
      <c r="X2716"/>
      <c r="Y2716"/>
      <c r="Z2716" t="s">
        <v>31</v>
      </c>
    </row>
    <row r="2717" spans="1:26" x14ac:dyDescent="0.3">
      <c r="A2717" t="s">
        <v>3934</v>
      </c>
      <c r="B2717" t="s">
        <v>3157</v>
      </c>
      <c r="C2717">
        <v>45339</v>
      </c>
      <c r="D2717" t="str">
        <f>+VLOOKUP(C2717,Param!K:L,2,FALSE)</f>
        <v>PERNOD RICARD France</v>
      </c>
      <c r="E2717">
        <v>16053049</v>
      </c>
      <c r="F2717" t="s">
        <v>33</v>
      </c>
      <c r="G2717" t="s">
        <v>29</v>
      </c>
      <c r="H2717" s="5">
        <v>185.92</v>
      </c>
      <c r="I2717" s="5">
        <v>185.9186</v>
      </c>
      <c r="J2717" s="5">
        <v>1.39999999998963E-3</v>
      </c>
      <c r="K2717" s="5">
        <v>185.92</v>
      </c>
      <c r="L2717" s="5">
        <v>0</v>
      </c>
      <c r="M2717" t="str">
        <f>IF(ISERROR(VLOOKUP(A2717,'[1]Ecart validé'!$A:$A,1,FALSE)),Z2717,"Ecart Validé")</f>
        <v>valid</v>
      </c>
      <c r="R2717" t="s">
        <v>30</v>
      </c>
      <c r="X2717"/>
      <c r="Y2717"/>
      <c r="Z2717" t="s">
        <v>31</v>
      </c>
    </row>
    <row r="2718" spans="1:26" x14ac:dyDescent="0.3">
      <c r="A2718" t="s">
        <v>3935</v>
      </c>
      <c r="B2718" t="s">
        <v>3157</v>
      </c>
      <c r="C2718">
        <v>45346</v>
      </c>
      <c r="D2718" t="str">
        <f>+VLOOKUP(C2718,Param!K:L,2,FALSE)</f>
        <v>TRADITION ET GOURMANDISES</v>
      </c>
      <c r="E2718">
        <v>1460022</v>
      </c>
      <c r="F2718" t="s">
        <v>28</v>
      </c>
      <c r="G2718" t="s">
        <v>29</v>
      </c>
      <c r="H2718" s="5">
        <v>11024.85</v>
      </c>
      <c r="I2718" s="5">
        <v>11024.8472</v>
      </c>
      <c r="J2718" s="5">
        <v>2.8000000002066298E-3</v>
      </c>
      <c r="K2718" s="5">
        <v>11024.85</v>
      </c>
      <c r="L2718" s="5">
        <v>0</v>
      </c>
      <c r="M2718" t="str">
        <f>IF(ISERROR(VLOOKUP(A2718,'[1]Ecart validé'!$A:$A,1,FALSE)),Z2718,"Ecart Validé")</f>
        <v>valid</v>
      </c>
      <c r="R2718" t="s">
        <v>30</v>
      </c>
      <c r="X2718"/>
      <c r="Y2718"/>
      <c r="Z2718" t="s">
        <v>31</v>
      </c>
    </row>
    <row r="2719" spans="1:26" x14ac:dyDescent="0.3">
      <c r="A2719" t="s">
        <v>3936</v>
      </c>
      <c r="B2719" t="s">
        <v>3157</v>
      </c>
      <c r="C2719">
        <v>45346</v>
      </c>
      <c r="D2719" t="str">
        <f>+VLOOKUP(C2719,Param!K:L,2,FALSE)</f>
        <v>TRADITION ET GOURMANDISES</v>
      </c>
      <c r="E2719">
        <v>1460022</v>
      </c>
      <c r="F2719" t="s">
        <v>33</v>
      </c>
      <c r="G2719" t="s">
        <v>29</v>
      </c>
      <c r="H2719" s="5">
        <v>1202.8599999999999</v>
      </c>
      <c r="I2719" s="5">
        <v>1202.8599999999999</v>
      </c>
      <c r="J2719" s="5">
        <v>0</v>
      </c>
      <c r="K2719" s="5">
        <v>1202.8599999999999</v>
      </c>
      <c r="L2719" s="5">
        <v>0</v>
      </c>
      <c r="M2719" t="str">
        <f>IF(ISERROR(VLOOKUP(A2719,'[1]Ecart validé'!$A:$A,1,FALSE)),Z2719,"Ecart Validé")</f>
        <v>valid</v>
      </c>
      <c r="R2719" t="s">
        <v>30</v>
      </c>
      <c r="X2719"/>
      <c r="Y2719"/>
      <c r="Z2719" t="s">
        <v>31</v>
      </c>
    </row>
    <row r="2720" spans="1:26" x14ac:dyDescent="0.3">
      <c r="A2720" t="s">
        <v>3937</v>
      </c>
      <c r="B2720" t="s">
        <v>3157</v>
      </c>
      <c r="C2720">
        <v>45346</v>
      </c>
      <c r="D2720" t="str">
        <f>+VLOOKUP(C2720,Param!K:L,2,FALSE)</f>
        <v>TRADITION ET GOURMANDISES</v>
      </c>
      <c r="E2720">
        <v>1460022</v>
      </c>
      <c r="F2720" t="s">
        <v>35</v>
      </c>
      <c r="G2720" t="s">
        <v>29</v>
      </c>
      <c r="H2720" s="5">
        <v>4062.44</v>
      </c>
      <c r="I2720" s="5">
        <v>4062.4423999999999</v>
      </c>
      <c r="J2720" s="5">
        <v>-2.3999999998522898E-3</v>
      </c>
      <c r="K2720" s="5">
        <v>4062.44</v>
      </c>
      <c r="L2720" s="5">
        <v>0</v>
      </c>
      <c r="M2720" t="str">
        <f>IF(ISERROR(VLOOKUP(A2720,'[1]Ecart validé'!$A:$A,1,FALSE)),Z2720,"Ecart Validé")</f>
        <v>valid</v>
      </c>
      <c r="R2720" t="s">
        <v>30</v>
      </c>
      <c r="X2720"/>
      <c r="Y2720"/>
      <c r="Z2720" t="s">
        <v>31</v>
      </c>
    </row>
    <row r="2721" spans="1:26" x14ac:dyDescent="0.3">
      <c r="A2721" t="s">
        <v>3938</v>
      </c>
      <c r="B2721" t="s">
        <v>3157</v>
      </c>
      <c r="C2721">
        <v>45346</v>
      </c>
      <c r="D2721" t="str">
        <f>+VLOOKUP(C2721,Param!K:L,2,FALSE)</f>
        <v>TRADITION ET GOURMANDISES</v>
      </c>
      <c r="E2721">
        <v>1460022</v>
      </c>
      <c r="F2721" t="s">
        <v>37</v>
      </c>
      <c r="G2721" t="s">
        <v>29</v>
      </c>
      <c r="H2721" s="5">
        <v>1701.43</v>
      </c>
      <c r="I2721" s="5">
        <v>1701.4280000000001</v>
      </c>
      <c r="J2721" s="5">
        <v>1.9999999999527002E-3</v>
      </c>
      <c r="K2721" s="5">
        <v>1701.43</v>
      </c>
      <c r="L2721" s="5">
        <v>0</v>
      </c>
      <c r="M2721" t="str">
        <f>IF(ISERROR(VLOOKUP(A2721,'[1]Ecart validé'!$A:$A,1,FALSE)),Z2721,"Ecart Validé")</f>
        <v>valid</v>
      </c>
      <c r="R2721" t="s">
        <v>30</v>
      </c>
      <c r="X2721"/>
      <c r="Y2721"/>
      <c r="Z2721" t="s">
        <v>31</v>
      </c>
    </row>
    <row r="2722" spans="1:26" x14ac:dyDescent="0.3">
      <c r="A2722" t="s">
        <v>3939</v>
      </c>
      <c r="B2722" t="s">
        <v>3157</v>
      </c>
      <c r="C2722">
        <v>45349</v>
      </c>
      <c r="D2722" t="str">
        <f>+VLOOKUP(C2722,Param!K:L,2,FALSE)</f>
        <v>WURTH FRANCE SA</v>
      </c>
      <c r="E2722">
        <v>2588016</v>
      </c>
      <c r="F2722" t="s">
        <v>28</v>
      </c>
      <c r="G2722" t="s">
        <v>29</v>
      </c>
      <c r="H2722" s="5">
        <v>7114.23</v>
      </c>
      <c r="I2722" s="5">
        <v>7114.2348000000002</v>
      </c>
      <c r="J2722" s="5">
        <v>-4.80000000061409E-3</v>
      </c>
      <c r="K2722" s="5">
        <v>7114.2348000000002</v>
      </c>
      <c r="L2722" s="5">
        <v>-4.80000000061409E-3</v>
      </c>
      <c r="M2722" t="str">
        <f>IF(ISERROR(VLOOKUP(A2722,'[1]Ecart validé'!$A:$A,1,FALSE)),Z2722,"Ecart Validé")</f>
        <v>valid</v>
      </c>
      <c r="R2722" t="s">
        <v>30</v>
      </c>
      <c r="X2722"/>
      <c r="Y2722"/>
      <c r="Z2722" t="s">
        <v>31</v>
      </c>
    </row>
    <row r="2723" spans="1:26" x14ac:dyDescent="0.3">
      <c r="A2723" t="s">
        <v>3940</v>
      </c>
      <c r="B2723" t="s">
        <v>3157</v>
      </c>
      <c r="C2723">
        <v>45349</v>
      </c>
      <c r="D2723" t="str">
        <f>+VLOOKUP(C2723,Param!K:L,2,FALSE)</f>
        <v>WURTH FRANCE SA</v>
      </c>
      <c r="E2723">
        <v>2588016</v>
      </c>
      <c r="F2723" t="s">
        <v>33</v>
      </c>
      <c r="G2723" t="s">
        <v>29</v>
      </c>
      <c r="H2723" s="5">
        <v>2321.35</v>
      </c>
      <c r="I2723" s="5">
        <v>2321.3472000000002</v>
      </c>
      <c r="J2723" s="5">
        <v>2.8000000002066298E-3</v>
      </c>
      <c r="K2723" s="5">
        <v>2321.3472000000002</v>
      </c>
      <c r="L2723" s="5">
        <v>2.8000000002066298E-3</v>
      </c>
      <c r="M2723" t="str">
        <f>IF(ISERROR(VLOOKUP(A2723,'[1]Ecart validé'!$A:$A,1,FALSE)),Z2723,"Ecart Validé")</f>
        <v>valid</v>
      </c>
      <c r="R2723" t="s">
        <v>30</v>
      </c>
      <c r="X2723"/>
      <c r="Y2723"/>
      <c r="Z2723" t="s">
        <v>31</v>
      </c>
    </row>
    <row r="2724" spans="1:26" x14ac:dyDescent="0.3">
      <c r="A2724" t="s">
        <v>3941</v>
      </c>
      <c r="B2724" t="s">
        <v>3157</v>
      </c>
      <c r="C2724">
        <v>45349</v>
      </c>
      <c r="D2724" t="str">
        <f>+VLOOKUP(C2724,Param!K:L,2,FALSE)</f>
        <v>WURTH FRANCE SA</v>
      </c>
      <c r="E2724">
        <v>2588016</v>
      </c>
      <c r="F2724" t="s">
        <v>35</v>
      </c>
      <c r="G2724" t="s">
        <v>29</v>
      </c>
      <c r="H2724" s="5">
        <v>5220.8500000000004</v>
      </c>
      <c r="I2724" s="5">
        <v>5220.8465999999999</v>
      </c>
      <c r="J2724" s="5">
        <v>3.4000000005107701E-3</v>
      </c>
      <c r="K2724" s="5">
        <v>5220.8465999999999</v>
      </c>
      <c r="L2724" s="5">
        <v>3.4000000005107701E-3</v>
      </c>
      <c r="M2724" t="str">
        <f>IF(ISERROR(VLOOKUP(A2724,'[1]Ecart validé'!$A:$A,1,FALSE)),Z2724,"Ecart Validé")</f>
        <v>valid</v>
      </c>
      <c r="R2724" t="s">
        <v>30</v>
      </c>
      <c r="X2724"/>
      <c r="Y2724"/>
      <c r="Z2724" t="s">
        <v>31</v>
      </c>
    </row>
    <row r="2725" spans="1:26" x14ac:dyDescent="0.3">
      <c r="A2725" t="s">
        <v>3942</v>
      </c>
      <c r="B2725" t="s">
        <v>3157</v>
      </c>
      <c r="C2725">
        <v>45349</v>
      </c>
      <c r="D2725" t="str">
        <f>+VLOOKUP(C2725,Param!K:L,2,FALSE)</f>
        <v>WURTH FRANCE SA</v>
      </c>
      <c r="E2725">
        <v>2588016</v>
      </c>
      <c r="F2725" t="s">
        <v>37</v>
      </c>
      <c r="G2725" t="s">
        <v>29</v>
      </c>
      <c r="H2725" s="5">
        <v>3324</v>
      </c>
      <c r="I2725" s="5">
        <v>3323.9982</v>
      </c>
      <c r="J2725" s="5">
        <v>1.8000000000029099E-3</v>
      </c>
      <c r="K2725" s="5">
        <v>3323.9982</v>
      </c>
      <c r="L2725" s="5">
        <v>1.8000000000029099E-3</v>
      </c>
      <c r="M2725" t="str">
        <f>IF(ISERROR(VLOOKUP(A2725,'[1]Ecart validé'!$A:$A,1,FALSE)),Z2725,"Ecart Validé")</f>
        <v>valid</v>
      </c>
      <c r="R2725" t="s">
        <v>30</v>
      </c>
      <c r="X2725"/>
      <c r="Y2725"/>
      <c r="Z2725" t="s">
        <v>31</v>
      </c>
    </row>
    <row r="2726" spans="1:26" x14ac:dyDescent="0.3">
      <c r="A2726" t="s">
        <v>3943</v>
      </c>
      <c r="B2726" t="s">
        <v>3157</v>
      </c>
      <c r="C2726">
        <v>45376</v>
      </c>
      <c r="D2726" t="str">
        <f>+VLOOKUP(C2726,Param!K:L,2,FALSE)</f>
        <v>M.C.I</v>
      </c>
      <c r="E2726" t="s">
        <v>3944</v>
      </c>
      <c r="F2726" t="s">
        <v>37</v>
      </c>
      <c r="G2726" t="s">
        <v>29</v>
      </c>
      <c r="H2726" s="5">
        <v>1086.27</v>
      </c>
      <c r="I2726" s="5">
        <v>1086.27</v>
      </c>
      <c r="J2726" s="5">
        <v>0</v>
      </c>
      <c r="K2726" s="5">
        <v>1086.27</v>
      </c>
      <c r="L2726" s="5">
        <v>0</v>
      </c>
      <c r="M2726" t="str">
        <f>IF(ISERROR(VLOOKUP(A2726,'[1]Ecart validé'!$A:$A,1,FALSE)),Z2726,"Ecart Validé")</f>
        <v>valid</v>
      </c>
      <c r="R2726" t="s">
        <v>30</v>
      </c>
      <c r="S2726" t="s">
        <v>42</v>
      </c>
      <c r="X2726"/>
      <c r="Y2726"/>
      <c r="Z2726" t="s">
        <v>31</v>
      </c>
    </row>
    <row r="2727" spans="1:26" x14ac:dyDescent="0.3">
      <c r="A2727" t="s">
        <v>3945</v>
      </c>
      <c r="B2727" t="s">
        <v>3157</v>
      </c>
      <c r="C2727">
        <v>45376</v>
      </c>
      <c r="D2727" t="str">
        <f>+VLOOKUP(C2727,Param!K:L,2,FALSE)</f>
        <v>M.C.I</v>
      </c>
      <c r="E2727" t="s">
        <v>3946</v>
      </c>
      <c r="F2727" t="s">
        <v>33</v>
      </c>
      <c r="G2727" t="s">
        <v>29</v>
      </c>
      <c r="H2727" s="5">
        <v>173.62</v>
      </c>
      <c r="I2727" s="5">
        <v>173.61750000000001</v>
      </c>
      <c r="J2727" s="5">
        <v>2.4999999999977202E-3</v>
      </c>
      <c r="K2727" s="5">
        <v>173.62</v>
      </c>
      <c r="L2727" s="5">
        <v>0</v>
      </c>
      <c r="M2727" t="str">
        <f>IF(ISERROR(VLOOKUP(A2727,'[1]Ecart validé'!$A:$A,1,FALSE)),Z2727,"Ecart Validé")</f>
        <v>valid</v>
      </c>
      <c r="R2727" t="s">
        <v>30</v>
      </c>
      <c r="X2727"/>
      <c r="Y2727"/>
      <c r="Z2727" t="s">
        <v>31</v>
      </c>
    </row>
    <row r="2728" spans="1:26" x14ac:dyDescent="0.3">
      <c r="A2728" t="s">
        <v>3947</v>
      </c>
      <c r="B2728" t="s">
        <v>3157</v>
      </c>
      <c r="C2728">
        <v>45376</v>
      </c>
      <c r="D2728" t="str">
        <f>+VLOOKUP(C2728,Param!K:L,2,FALSE)</f>
        <v>M.C.I</v>
      </c>
      <c r="E2728" t="s">
        <v>3946</v>
      </c>
      <c r="F2728" t="s">
        <v>35</v>
      </c>
      <c r="G2728" t="s">
        <v>29</v>
      </c>
      <c r="H2728" s="5">
        <v>494.9</v>
      </c>
      <c r="I2728" s="5">
        <v>494.9</v>
      </c>
      <c r="J2728" s="5">
        <v>0</v>
      </c>
      <c r="K2728" s="5">
        <v>494.9</v>
      </c>
      <c r="L2728" s="5">
        <v>0</v>
      </c>
      <c r="M2728" t="str">
        <f>IF(ISERROR(VLOOKUP(A2728,'[1]Ecart validé'!$A:$A,1,FALSE)),Z2728,"Ecart Validé")</f>
        <v>valid</v>
      </c>
      <c r="R2728" t="s">
        <v>30</v>
      </c>
      <c r="X2728"/>
      <c r="Y2728"/>
      <c r="Z2728" t="s">
        <v>31</v>
      </c>
    </row>
    <row r="2729" spans="1:26" x14ac:dyDescent="0.3">
      <c r="A2729" t="s">
        <v>3948</v>
      </c>
      <c r="B2729" t="s">
        <v>3157</v>
      </c>
      <c r="C2729">
        <v>45376</v>
      </c>
      <c r="D2729" t="str">
        <f>+VLOOKUP(C2729,Param!K:L,2,FALSE)</f>
        <v>M.C.I</v>
      </c>
      <c r="E2729" t="s">
        <v>3946</v>
      </c>
      <c r="F2729" t="s">
        <v>37</v>
      </c>
      <c r="G2729" t="s">
        <v>29</v>
      </c>
      <c r="H2729" s="5">
        <v>146.85</v>
      </c>
      <c r="I2729" s="5">
        <v>146.85</v>
      </c>
      <c r="J2729" s="5">
        <v>0</v>
      </c>
      <c r="K2729" s="5">
        <v>146.85</v>
      </c>
      <c r="L2729" s="5">
        <v>0</v>
      </c>
      <c r="M2729" t="str">
        <f>IF(ISERROR(VLOOKUP(A2729,'[1]Ecart validé'!$A:$A,1,FALSE)),Z2729,"Ecart Validé")</f>
        <v>valid</v>
      </c>
      <c r="R2729" t="s">
        <v>30</v>
      </c>
      <c r="X2729"/>
      <c r="Y2729"/>
      <c r="Z2729" t="s">
        <v>31</v>
      </c>
    </row>
    <row r="2730" spans="1:26" x14ac:dyDescent="0.3">
      <c r="A2730" t="s">
        <v>3949</v>
      </c>
      <c r="B2730" t="s">
        <v>3157</v>
      </c>
      <c r="C2730">
        <v>45435</v>
      </c>
      <c r="D2730" t="str">
        <f>+VLOOKUP(C2730,Param!K:L,2,FALSE)</f>
        <v>MANUTAN SA</v>
      </c>
      <c r="E2730">
        <v>2182905698</v>
      </c>
      <c r="F2730" t="s">
        <v>28</v>
      </c>
      <c r="G2730" t="s">
        <v>29</v>
      </c>
      <c r="H2730" s="5">
        <v>5778.38</v>
      </c>
      <c r="I2730" s="5">
        <v>5778.3804</v>
      </c>
      <c r="J2730" s="5">
        <v>-3.9999999989959103E-4</v>
      </c>
      <c r="K2730" s="5">
        <v>5778.38</v>
      </c>
      <c r="L2730" s="5">
        <v>0</v>
      </c>
      <c r="M2730" t="str">
        <f>IF(ISERROR(VLOOKUP(A2730,'[1]Ecart validé'!$A:$A,1,FALSE)),Z2730,"Ecart Validé")</f>
        <v>valid</v>
      </c>
      <c r="R2730" t="s">
        <v>30</v>
      </c>
      <c r="X2730"/>
      <c r="Y2730"/>
      <c r="Z2730" t="s">
        <v>31</v>
      </c>
    </row>
    <row r="2731" spans="1:26" x14ac:dyDescent="0.3">
      <c r="A2731" t="s">
        <v>3950</v>
      </c>
      <c r="B2731" t="s">
        <v>3157</v>
      </c>
      <c r="C2731">
        <v>45435</v>
      </c>
      <c r="D2731" t="str">
        <f>+VLOOKUP(C2731,Param!K:L,2,FALSE)</f>
        <v>MANUTAN SA</v>
      </c>
      <c r="E2731">
        <v>2182905698</v>
      </c>
      <c r="F2731" t="s">
        <v>33</v>
      </c>
      <c r="G2731" t="s">
        <v>29</v>
      </c>
      <c r="H2731" s="5">
        <v>2877.57</v>
      </c>
      <c r="I2731" s="5">
        <v>2877.57</v>
      </c>
      <c r="J2731" s="5">
        <v>0</v>
      </c>
      <c r="K2731" s="5">
        <v>2877.57</v>
      </c>
      <c r="L2731" s="5">
        <v>0</v>
      </c>
      <c r="M2731" t="str">
        <f>IF(ISERROR(VLOOKUP(A2731,'[1]Ecart validé'!$A:$A,1,FALSE)),Z2731,"Ecart Validé")</f>
        <v>valid</v>
      </c>
      <c r="R2731" t="s">
        <v>30</v>
      </c>
      <c r="X2731"/>
      <c r="Y2731"/>
      <c r="Z2731" t="s">
        <v>31</v>
      </c>
    </row>
    <row r="2732" spans="1:26" x14ac:dyDescent="0.3">
      <c r="A2732" t="s">
        <v>3951</v>
      </c>
      <c r="B2732" t="s">
        <v>3157</v>
      </c>
      <c r="C2732">
        <v>45435</v>
      </c>
      <c r="D2732" t="str">
        <f>+VLOOKUP(C2732,Param!K:L,2,FALSE)</f>
        <v>MANUTAN SA</v>
      </c>
      <c r="E2732">
        <v>2182905698</v>
      </c>
      <c r="F2732" t="s">
        <v>35</v>
      </c>
      <c r="G2732" t="s">
        <v>29</v>
      </c>
      <c r="H2732" s="5">
        <v>4386.59</v>
      </c>
      <c r="I2732" s="5">
        <v>4386.5879999999997</v>
      </c>
      <c r="J2732" s="5">
        <v>2.0000000004074502E-3</v>
      </c>
      <c r="K2732" s="5">
        <v>4386.59</v>
      </c>
      <c r="L2732" s="5">
        <v>0</v>
      </c>
      <c r="M2732" t="str">
        <f>IF(ISERROR(VLOOKUP(A2732,'[1]Ecart validé'!$A:$A,1,FALSE)),Z2732,"Ecart Validé")</f>
        <v>valid</v>
      </c>
      <c r="R2732" t="s">
        <v>30</v>
      </c>
      <c r="X2732"/>
      <c r="Y2732"/>
      <c r="Z2732" t="s">
        <v>31</v>
      </c>
    </row>
    <row r="2733" spans="1:26" x14ac:dyDescent="0.3">
      <c r="A2733" t="s">
        <v>3952</v>
      </c>
      <c r="B2733" t="s">
        <v>3157</v>
      </c>
      <c r="C2733">
        <v>45435</v>
      </c>
      <c r="D2733" t="str">
        <f>+VLOOKUP(C2733,Param!K:L,2,FALSE)</f>
        <v>MANUTAN SA</v>
      </c>
      <c r="E2733">
        <v>2182905698</v>
      </c>
      <c r="F2733" t="s">
        <v>37</v>
      </c>
      <c r="G2733" t="s">
        <v>29</v>
      </c>
      <c r="H2733" s="5">
        <v>2705.52</v>
      </c>
      <c r="I2733" s="5">
        <v>2705.5169999999998</v>
      </c>
      <c r="J2733" s="5">
        <v>3.0000000001564301E-3</v>
      </c>
      <c r="K2733" s="5">
        <v>2705.52</v>
      </c>
      <c r="L2733" s="5">
        <v>0</v>
      </c>
      <c r="M2733" t="str">
        <f>IF(ISERROR(VLOOKUP(A2733,'[1]Ecart validé'!$A:$A,1,FALSE)),Z2733,"Ecart Validé")</f>
        <v>valid</v>
      </c>
      <c r="R2733" t="s">
        <v>30</v>
      </c>
      <c r="X2733"/>
      <c r="Y2733"/>
      <c r="Z2733" t="s">
        <v>31</v>
      </c>
    </row>
    <row r="2734" spans="1:26" x14ac:dyDescent="0.3">
      <c r="A2734" t="s">
        <v>3953</v>
      </c>
      <c r="B2734" t="s">
        <v>3157</v>
      </c>
      <c r="C2734">
        <v>45436</v>
      </c>
      <c r="D2734" t="str">
        <f>+VLOOKUP(C2734,Param!K:L,2,FALSE)</f>
        <v>MHD MOET HENNESSY DIAGEO</v>
      </c>
      <c r="E2734">
        <v>1453005</v>
      </c>
      <c r="F2734" t="s">
        <v>28</v>
      </c>
      <c r="G2734" t="s">
        <v>29</v>
      </c>
      <c r="H2734" s="5">
        <v>11965.4</v>
      </c>
      <c r="I2734" s="5">
        <v>11965.4</v>
      </c>
      <c r="J2734" s="5">
        <v>0</v>
      </c>
      <c r="K2734" s="5">
        <v>11965.4</v>
      </c>
      <c r="L2734" s="5">
        <v>0</v>
      </c>
      <c r="M2734" t="str">
        <f>IF(ISERROR(VLOOKUP(A2734,'[1]Ecart validé'!$A:$A,1,FALSE)),Z2734,"Ecart Validé")</f>
        <v>valid</v>
      </c>
      <c r="R2734" t="s">
        <v>30</v>
      </c>
      <c r="X2734"/>
      <c r="Y2734"/>
      <c r="Z2734" t="s">
        <v>31</v>
      </c>
    </row>
    <row r="2735" spans="1:26" x14ac:dyDescent="0.3">
      <c r="A2735" t="s">
        <v>3954</v>
      </c>
      <c r="B2735" t="s">
        <v>3157</v>
      </c>
      <c r="C2735">
        <v>45436</v>
      </c>
      <c r="D2735" t="str">
        <f>+VLOOKUP(C2735,Param!K:L,2,FALSE)</f>
        <v>MHD MOET HENNESSY DIAGEO</v>
      </c>
      <c r="E2735">
        <v>1453005</v>
      </c>
      <c r="F2735" t="s">
        <v>33</v>
      </c>
      <c r="G2735" t="s">
        <v>29</v>
      </c>
      <c r="H2735" s="5">
        <v>2268.96</v>
      </c>
      <c r="I2735" s="5">
        <v>2268.96</v>
      </c>
      <c r="J2735" s="5">
        <v>0</v>
      </c>
      <c r="K2735" s="5">
        <v>2268.96</v>
      </c>
      <c r="L2735" s="5">
        <v>0</v>
      </c>
      <c r="M2735" t="str">
        <f>IF(ISERROR(VLOOKUP(A2735,'[1]Ecart validé'!$A:$A,1,FALSE)),Z2735,"Ecart Validé")</f>
        <v>valid</v>
      </c>
      <c r="R2735" t="s">
        <v>30</v>
      </c>
      <c r="X2735"/>
      <c r="Y2735"/>
      <c r="Z2735" t="s">
        <v>31</v>
      </c>
    </row>
    <row r="2736" spans="1:26" x14ac:dyDescent="0.3">
      <c r="A2736" t="s">
        <v>3955</v>
      </c>
      <c r="B2736" t="s">
        <v>3157</v>
      </c>
      <c r="C2736">
        <v>45436</v>
      </c>
      <c r="D2736" t="str">
        <f>+VLOOKUP(C2736,Param!K:L,2,FALSE)</f>
        <v>MHD MOET HENNESSY DIAGEO</v>
      </c>
      <c r="E2736">
        <v>1453005</v>
      </c>
      <c r="F2736" t="s">
        <v>35</v>
      </c>
      <c r="G2736" t="s">
        <v>29</v>
      </c>
      <c r="H2736" s="5">
        <v>11895.48</v>
      </c>
      <c r="I2736" s="5">
        <v>11895.4768</v>
      </c>
      <c r="J2736" s="5">
        <v>3.1999999991967299E-3</v>
      </c>
      <c r="K2736" s="5">
        <v>11895.48</v>
      </c>
      <c r="L2736" s="5">
        <v>0</v>
      </c>
      <c r="M2736" t="str">
        <f>IF(ISERROR(VLOOKUP(A2736,'[1]Ecart validé'!$A:$A,1,FALSE)),Z2736,"Ecart Validé")</f>
        <v>valid</v>
      </c>
      <c r="R2736" t="s">
        <v>30</v>
      </c>
      <c r="X2736"/>
      <c r="Y2736"/>
      <c r="Z2736" t="s">
        <v>31</v>
      </c>
    </row>
    <row r="2737" spans="1:26" x14ac:dyDescent="0.3">
      <c r="A2737" t="s">
        <v>3956</v>
      </c>
      <c r="B2737" t="s">
        <v>3157</v>
      </c>
      <c r="C2737">
        <v>45436</v>
      </c>
      <c r="D2737" t="str">
        <f>+VLOOKUP(C2737,Param!K:L,2,FALSE)</f>
        <v>MHD MOET HENNESSY DIAGEO</v>
      </c>
      <c r="E2737">
        <v>1453005</v>
      </c>
      <c r="F2737" t="s">
        <v>37</v>
      </c>
      <c r="G2737" t="s">
        <v>29</v>
      </c>
      <c r="H2737" s="5">
        <v>2925.03</v>
      </c>
      <c r="I2737" s="5">
        <v>2925.0340000000001</v>
      </c>
      <c r="J2737" s="5">
        <v>-3.9999999999054099E-3</v>
      </c>
      <c r="K2737" s="5">
        <v>2925.03</v>
      </c>
      <c r="L2737" s="5">
        <v>0</v>
      </c>
      <c r="M2737" t="str">
        <f>IF(ISERROR(VLOOKUP(A2737,'[1]Ecart validé'!$A:$A,1,FALSE)),Z2737,"Ecart Validé")</f>
        <v>valid</v>
      </c>
      <c r="R2737" t="s">
        <v>30</v>
      </c>
      <c r="X2737"/>
      <c r="Y2737"/>
      <c r="Z2737" t="s">
        <v>31</v>
      </c>
    </row>
    <row r="2738" spans="1:26" x14ac:dyDescent="0.3">
      <c r="A2738" t="s">
        <v>3957</v>
      </c>
      <c r="B2738" t="s">
        <v>3157</v>
      </c>
      <c r="C2738">
        <v>45436</v>
      </c>
      <c r="D2738" t="str">
        <f>+VLOOKUP(C2738,Param!K:L,2,FALSE)</f>
        <v>MHD MOET HENNESSY DIAGEO</v>
      </c>
      <c r="E2738" t="s">
        <v>3958</v>
      </c>
      <c r="F2738" t="s">
        <v>51</v>
      </c>
      <c r="G2738" t="s">
        <v>29</v>
      </c>
      <c r="H2738" s="5">
        <v>13972.79</v>
      </c>
      <c r="I2738" s="5">
        <v>13972.7853</v>
      </c>
      <c r="J2738" s="5">
        <v>4.7000000013213104E-3</v>
      </c>
      <c r="K2738" s="5">
        <v>13972.79</v>
      </c>
      <c r="L2738" s="5">
        <v>0</v>
      </c>
      <c r="M2738" t="str">
        <f>IF(ISERROR(VLOOKUP(A2738,'[1]Ecart validé'!$A:$A,1,FALSE)),Z2738,"Ecart Validé")</f>
        <v>valid</v>
      </c>
      <c r="R2738" t="s">
        <v>30</v>
      </c>
      <c r="X2738"/>
      <c r="Y2738"/>
      <c r="Z2738" t="s">
        <v>31</v>
      </c>
    </row>
    <row r="2739" spans="1:26" ht="28.8" x14ac:dyDescent="0.3">
      <c r="A2739" t="s">
        <v>3959</v>
      </c>
      <c r="B2739" t="s">
        <v>3157</v>
      </c>
      <c r="C2739">
        <v>45436</v>
      </c>
      <c r="D2739" t="str">
        <f>+VLOOKUP(C2739,Param!K:L,2,FALSE)</f>
        <v>MHD MOET HENNESSY DIAGEO</v>
      </c>
      <c r="E2739" t="s">
        <v>3960</v>
      </c>
      <c r="F2739" t="s">
        <v>51</v>
      </c>
      <c r="G2739" t="s">
        <v>29</v>
      </c>
      <c r="H2739" s="5">
        <v>3858.69</v>
      </c>
      <c r="I2739" s="5">
        <v>1500</v>
      </c>
      <c r="J2739" s="5">
        <v>2358.69</v>
      </c>
      <c r="K2739" s="5">
        <v>1500</v>
      </c>
      <c r="L2739" s="5">
        <v>2358.69</v>
      </c>
      <c r="M2739" t="str">
        <f>IF(ISERROR(VLOOKUP(A2739,'[1]Ecart validé'!$A:$A,1,FALSE)),Z2739,"Ecart Validé")</f>
        <v>issue</v>
      </c>
      <c r="N2739" t="s">
        <v>3961</v>
      </c>
      <c r="O2739" t="s">
        <v>3962</v>
      </c>
      <c r="P2739" t="s">
        <v>3963</v>
      </c>
      <c r="Q2739" t="s">
        <v>3964</v>
      </c>
      <c r="R2739" t="s">
        <v>30</v>
      </c>
      <c r="S2739" t="s">
        <v>45</v>
      </c>
      <c r="T2739" t="s">
        <v>43</v>
      </c>
      <c r="U2739" s="13" t="s">
        <v>3965</v>
      </c>
      <c r="V2739" t="s">
        <v>45</v>
      </c>
      <c r="W2739" t="s">
        <v>3214</v>
      </c>
      <c r="X2739"/>
      <c r="Y2739"/>
      <c r="Z2739" t="s">
        <v>88</v>
      </c>
    </row>
    <row r="2740" spans="1:26" ht="43.2" x14ac:dyDescent="0.3">
      <c r="A2740" t="s">
        <v>3966</v>
      </c>
      <c r="B2740" t="s">
        <v>3157</v>
      </c>
      <c r="C2740">
        <v>45439</v>
      </c>
      <c r="D2740" t="str">
        <f>+VLOOKUP(C2740,Param!K:L,2,FALSE)</f>
        <v>E.D.F. (ELECTRICITE DE FRANCE)</v>
      </c>
      <c r="E2740" t="s">
        <v>3967</v>
      </c>
      <c r="F2740" t="s">
        <v>51</v>
      </c>
      <c r="G2740" t="s">
        <v>29</v>
      </c>
      <c r="H2740" s="5">
        <v>494008.62719999999</v>
      </c>
      <c r="I2740" s="5">
        <v>494008.62719999999</v>
      </c>
      <c r="J2740" s="5">
        <v>0</v>
      </c>
      <c r="K2740" s="5">
        <v>494008.62719999999</v>
      </c>
      <c r="L2740" s="5">
        <v>0</v>
      </c>
      <c r="M2740" t="str">
        <f>IF(ISERROR(VLOOKUP(A2740,'[1]Ecart validé'!$A:$A,1,FALSE)),Z2740,"Ecart Validé")</f>
        <v>valid</v>
      </c>
      <c r="R2740" t="s">
        <v>30</v>
      </c>
      <c r="S2740" t="s">
        <v>42</v>
      </c>
      <c r="T2740" t="s">
        <v>325</v>
      </c>
      <c r="U2740" s="13" t="s">
        <v>3968</v>
      </c>
      <c r="V2740" t="s">
        <v>60</v>
      </c>
      <c r="W2740" t="s">
        <v>61</v>
      </c>
      <c r="X2740"/>
      <c r="Y2740"/>
      <c r="Z2740" t="s">
        <v>31</v>
      </c>
    </row>
    <row r="2741" spans="1:26" x14ac:dyDescent="0.3">
      <c r="A2741" t="s">
        <v>3969</v>
      </c>
      <c r="B2741" t="s">
        <v>3157</v>
      </c>
      <c r="C2741">
        <v>45442</v>
      </c>
      <c r="D2741" t="str">
        <f>+VLOOKUP(C2741,Param!K:L,2,FALSE)</f>
        <v>SILLIKER</v>
      </c>
      <c r="E2741">
        <v>2202006651</v>
      </c>
      <c r="F2741" t="s">
        <v>33</v>
      </c>
      <c r="G2741" t="s">
        <v>29</v>
      </c>
      <c r="H2741" s="5">
        <v>20847.91</v>
      </c>
      <c r="I2741" s="5">
        <v>20847.909599999999</v>
      </c>
      <c r="J2741" s="5">
        <v>4.00000000809086E-4</v>
      </c>
      <c r="K2741" s="5">
        <v>20847.91</v>
      </c>
      <c r="L2741" s="5">
        <v>0</v>
      </c>
      <c r="M2741" t="str">
        <f>IF(ISERROR(VLOOKUP(A2741,'[1]Ecart validé'!$A:$A,1,FALSE)),Z2741,"Ecart Validé")</f>
        <v>valid</v>
      </c>
      <c r="R2741" t="s">
        <v>30</v>
      </c>
      <c r="X2741"/>
      <c r="Y2741"/>
      <c r="Z2741" t="s">
        <v>31</v>
      </c>
    </row>
    <row r="2742" spans="1:26" x14ac:dyDescent="0.3">
      <c r="A2742" t="s">
        <v>3970</v>
      </c>
      <c r="B2742" t="s">
        <v>3157</v>
      </c>
      <c r="C2742">
        <v>45442</v>
      </c>
      <c r="D2742" t="str">
        <f>+VLOOKUP(C2742,Param!K:L,2,FALSE)</f>
        <v>SILLIKER</v>
      </c>
      <c r="E2742">
        <v>2202006651</v>
      </c>
      <c r="F2742" t="s">
        <v>35</v>
      </c>
      <c r="G2742" t="s">
        <v>29</v>
      </c>
      <c r="H2742" s="5">
        <v>18583.22</v>
      </c>
      <c r="I2742" s="5">
        <v>18583.218000000001</v>
      </c>
      <c r="J2742" s="5">
        <v>2.0000000004074502E-3</v>
      </c>
      <c r="K2742" s="5">
        <v>18583.22</v>
      </c>
      <c r="L2742" s="5">
        <v>0</v>
      </c>
      <c r="M2742" t="str">
        <f>IF(ISERROR(VLOOKUP(A2742,'[1]Ecart validé'!$A:$A,1,FALSE)),Z2742,"Ecart Validé")</f>
        <v>valid</v>
      </c>
      <c r="R2742" t="s">
        <v>30</v>
      </c>
      <c r="X2742"/>
      <c r="Y2742"/>
      <c r="Z2742" t="s">
        <v>31</v>
      </c>
    </row>
    <row r="2743" spans="1:26" x14ac:dyDescent="0.3">
      <c r="A2743" t="s">
        <v>3971</v>
      </c>
      <c r="B2743" t="s">
        <v>3157</v>
      </c>
      <c r="C2743">
        <v>45442</v>
      </c>
      <c r="D2743" t="str">
        <f>+VLOOKUP(C2743,Param!K:L,2,FALSE)</f>
        <v>SILLIKER</v>
      </c>
      <c r="E2743">
        <v>2202006651</v>
      </c>
      <c r="F2743" t="s">
        <v>37</v>
      </c>
      <c r="G2743" t="s">
        <v>29</v>
      </c>
      <c r="H2743" s="5">
        <v>9165.58</v>
      </c>
      <c r="I2743" s="5">
        <v>9165.5828999999994</v>
      </c>
      <c r="J2743" s="5">
        <v>-2.8999999994994102E-3</v>
      </c>
      <c r="K2743" s="5">
        <v>9165.58</v>
      </c>
      <c r="L2743" s="5">
        <v>0</v>
      </c>
      <c r="M2743" t="str">
        <f>IF(ISERROR(VLOOKUP(A2743,'[1]Ecart validé'!$A:$A,1,FALSE)),Z2743,"Ecart Validé")</f>
        <v>valid</v>
      </c>
      <c r="R2743" t="s">
        <v>30</v>
      </c>
      <c r="X2743"/>
      <c r="Y2743"/>
      <c r="Z2743" t="s">
        <v>31</v>
      </c>
    </row>
    <row r="2744" spans="1:26" x14ac:dyDescent="0.3">
      <c r="A2744" t="s">
        <v>3972</v>
      </c>
      <c r="B2744" t="s">
        <v>3157</v>
      </c>
      <c r="C2744">
        <v>45445</v>
      </c>
      <c r="D2744" t="str">
        <f>+VLOOKUP(C2744,Param!K:L,2,FALSE)</f>
        <v>HOBART FRANCE (COMPAGNIE)</v>
      </c>
      <c r="E2744">
        <v>574640</v>
      </c>
      <c r="F2744" t="s">
        <v>28</v>
      </c>
      <c r="G2744" t="s">
        <v>29</v>
      </c>
      <c r="H2744" s="5">
        <v>14919.5</v>
      </c>
      <c r="I2744" s="5">
        <v>14919.481</v>
      </c>
      <c r="J2744" s="5">
        <v>1.9000000000232799E-2</v>
      </c>
      <c r="K2744" s="5">
        <v>14919.5</v>
      </c>
      <c r="L2744" s="5">
        <v>0</v>
      </c>
      <c r="M2744" t="str">
        <f>IF(ISERROR(VLOOKUP(A2744,'[1]Ecart validé'!$A:$A,1,FALSE)),Z2744,"Ecart Validé")</f>
        <v>valid</v>
      </c>
      <c r="R2744" t="s">
        <v>30</v>
      </c>
      <c r="X2744"/>
      <c r="Y2744"/>
      <c r="Z2744" t="s">
        <v>31</v>
      </c>
    </row>
    <row r="2745" spans="1:26" x14ac:dyDescent="0.3">
      <c r="A2745" t="s">
        <v>3973</v>
      </c>
      <c r="B2745" t="s">
        <v>3157</v>
      </c>
      <c r="C2745">
        <v>45445</v>
      </c>
      <c r="D2745" t="str">
        <f>+VLOOKUP(C2745,Param!K:L,2,FALSE)</f>
        <v>HOBART FRANCE (COMPAGNIE)</v>
      </c>
      <c r="E2745">
        <v>574640</v>
      </c>
      <c r="F2745" t="s">
        <v>33</v>
      </c>
      <c r="G2745" t="s">
        <v>29</v>
      </c>
      <c r="H2745" s="5">
        <v>8235.7000000000007</v>
      </c>
      <c r="I2745" s="5">
        <v>8235.7165000000005</v>
      </c>
      <c r="J2745" s="5">
        <v>-1.64999999997235E-2</v>
      </c>
      <c r="K2745" s="5">
        <v>8235.7000000000007</v>
      </c>
      <c r="L2745" s="5">
        <v>0</v>
      </c>
      <c r="M2745" t="str">
        <f>IF(ISERROR(VLOOKUP(A2745,'[1]Ecart validé'!$A:$A,1,FALSE)),Z2745,"Ecart Validé")</f>
        <v>valid</v>
      </c>
      <c r="R2745" t="s">
        <v>30</v>
      </c>
      <c r="X2745"/>
      <c r="Y2745"/>
      <c r="Z2745" t="s">
        <v>31</v>
      </c>
    </row>
    <row r="2746" spans="1:26" x14ac:dyDescent="0.3">
      <c r="A2746" t="s">
        <v>3974</v>
      </c>
      <c r="B2746" t="s">
        <v>3157</v>
      </c>
      <c r="C2746">
        <v>45445</v>
      </c>
      <c r="D2746" t="str">
        <f>+VLOOKUP(C2746,Param!K:L,2,FALSE)</f>
        <v>HOBART FRANCE (COMPAGNIE)</v>
      </c>
      <c r="E2746">
        <v>574640</v>
      </c>
      <c r="F2746" t="s">
        <v>35</v>
      </c>
      <c r="G2746" t="s">
        <v>29</v>
      </c>
      <c r="H2746" s="5">
        <v>15236.85</v>
      </c>
      <c r="I2746" s="5">
        <v>15236.859</v>
      </c>
      <c r="J2746" s="5">
        <v>-9.0000000000145502E-3</v>
      </c>
      <c r="K2746" s="5">
        <v>15236.85</v>
      </c>
      <c r="L2746" s="5">
        <v>0</v>
      </c>
      <c r="M2746" t="str">
        <f>IF(ISERROR(VLOOKUP(A2746,'[1]Ecart validé'!$A:$A,1,FALSE)),Z2746,"Ecart Validé")</f>
        <v>valid</v>
      </c>
      <c r="R2746" t="s">
        <v>30</v>
      </c>
      <c r="X2746"/>
      <c r="Y2746"/>
      <c r="Z2746" t="s">
        <v>31</v>
      </c>
    </row>
    <row r="2747" spans="1:26" x14ac:dyDescent="0.3">
      <c r="A2747" t="s">
        <v>3975</v>
      </c>
      <c r="B2747" t="s">
        <v>3157</v>
      </c>
      <c r="C2747">
        <v>45445</v>
      </c>
      <c r="D2747" t="str">
        <f>+VLOOKUP(C2747,Param!K:L,2,FALSE)</f>
        <v>HOBART FRANCE (COMPAGNIE)</v>
      </c>
      <c r="E2747">
        <v>574640</v>
      </c>
      <c r="F2747" t="s">
        <v>37</v>
      </c>
      <c r="G2747" t="s">
        <v>29</v>
      </c>
      <c r="H2747" s="5">
        <v>8047.95</v>
      </c>
      <c r="I2747" s="5">
        <v>8047.9555</v>
      </c>
      <c r="J2747" s="5">
        <v>-5.5000000002110002E-3</v>
      </c>
      <c r="K2747" s="5">
        <v>8047.95</v>
      </c>
      <c r="L2747" s="5">
        <v>0</v>
      </c>
      <c r="M2747" t="str">
        <f>IF(ISERROR(VLOOKUP(A2747,'[1]Ecart validé'!$A:$A,1,FALSE)),Z2747,"Ecart Validé")</f>
        <v>valid</v>
      </c>
      <c r="R2747" t="s">
        <v>30</v>
      </c>
      <c r="X2747"/>
      <c r="Y2747"/>
      <c r="Z2747" t="s">
        <v>31</v>
      </c>
    </row>
    <row r="2748" spans="1:26" x14ac:dyDescent="0.3">
      <c r="A2748" t="s">
        <v>3976</v>
      </c>
      <c r="B2748" t="s">
        <v>3157</v>
      </c>
      <c r="C2748">
        <v>45445</v>
      </c>
      <c r="D2748" t="str">
        <f>+VLOOKUP(C2748,Param!K:L,2,FALSE)</f>
        <v>HOBART FRANCE (COMPAGNIE)</v>
      </c>
      <c r="E2748" t="s">
        <v>3977</v>
      </c>
      <c r="F2748" t="s">
        <v>51</v>
      </c>
      <c r="G2748" t="s">
        <v>29</v>
      </c>
      <c r="H2748" s="5">
        <v>19701.740000000002</v>
      </c>
      <c r="I2748" s="5">
        <v>19701.738499999999</v>
      </c>
      <c r="J2748" s="5">
        <v>1.5000000021245701E-3</v>
      </c>
      <c r="K2748" s="5">
        <v>19701.740000000002</v>
      </c>
      <c r="L2748" s="5">
        <v>0</v>
      </c>
      <c r="M2748" t="str">
        <f>IF(ISERROR(VLOOKUP(A2748,'[1]Ecart validé'!$A:$A,1,FALSE)),Z2748,"Ecart Validé")</f>
        <v>valid</v>
      </c>
      <c r="R2748" t="s">
        <v>30</v>
      </c>
      <c r="X2748"/>
      <c r="Y2748"/>
      <c r="Z2748" t="s">
        <v>31</v>
      </c>
    </row>
    <row r="2749" spans="1:26" x14ac:dyDescent="0.3">
      <c r="A2749" t="s">
        <v>3978</v>
      </c>
      <c r="B2749" t="s">
        <v>3157</v>
      </c>
      <c r="C2749">
        <v>45446</v>
      </c>
      <c r="D2749" t="str">
        <f>+VLOOKUP(C2749,Param!K:L,2,FALSE)</f>
        <v>BARONNAT</v>
      </c>
      <c r="E2749">
        <v>21004</v>
      </c>
      <c r="F2749" t="s">
        <v>28</v>
      </c>
      <c r="G2749" t="s">
        <v>29</v>
      </c>
      <c r="H2749" s="5">
        <v>707.02</v>
      </c>
      <c r="I2749" s="5">
        <v>707.01800000000003</v>
      </c>
      <c r="J2749" s="5">
        <v>1.9999999999527002E-3</v>
      </c>
      <c r="K2749" s="5">
        <v>707.02</v>
      </c>
      <c r="L2749" s="5">
        <v>0</v>
      </c>
      <c r="M2749" t="str">
        <f>IF(ISERROR(VLOOKUP(A2749,'[1]Ecart validé'!$A:$A,1,FALSE)),Z2749,"Ecart Validé")</f>
        <v>valid</v>
      </c>
      <c r="R2749" t="s">
        <v>30</v>
      </c>
      <c r="X2749"/>
      <c r="Y2749"/>
      <c r="Z2749" t="s">
        <v>31</v>
      </c>
    </row>
    <row r="2750" spans="1:26" x14ac:dyDescent="0.3">
      <c r="A2750" t="s">
        <v>3979</v>
      </c>
      <c r="B2750" t="s">
        <v>3157</v>
      </c>
      <c r="C2750">
        <v>45446</v>
      </c>
      <c r="D2750" t="str">
        <f>+VLOOKUP(C2750,Param!K:L,2,FALSE)</f>
        <v>BARONNAT</v>
      </c>
      <c r="E2750">
        <v>21004</v>
      </c>
      <c r="F2750" t="s">
        <v>33</v>
      </c>
      <c r="G2750" t="s">
        <v>29</v>
      </c>
      <c r="H2750" s="5">
        <v>26.66</v>
      </c>
      <c r="I2750" s="5">
        <v>26.663</v>
      </c>
      <c r="J2750" s="5">
        <v>-3.0000000000001098E-3</v>
      </c>
      <c r="K2750" s="5">
        <v>26.66</v>
      </c>
      <c r="L2750" s="5">
        <v>0</v>
      </c>
      <c r="M2750" t="str">
        <f>IF(ISERROR(VLOOKUP(A2750,'[1]Ecart validé'!$A:$A,1,FALSE)),Z2750,"Ecart Validé")</f>
        <v>valid</v>
      </c>
      <c r="R2750" t="s">
        <v>30</v>
      </c>
      <c r="X2750"/>
      <c r="Y2750"/>
      <c r="Z2750" t="s">
        <v>31</v>
      </c>
    </row>
    <row r="2751" spans="1:26" x14ac:dyDescent="0.3">
      <c r="A2751" t="s">
        <v>3980</v>
      </c>
      <c r="B2751" t="s">
        <v>3157</v>
      </c>
      <c r="C2751">
        <v>45446</v>
      </c>
      <c r="D2751" t="str">
        <f>+VLOOKUP(C2751,Param!K:L,2,FALSE)</f>
        <v>BARONNAT</v>
      </c>
      <c r="E2751">
        <v>21004</v>
      </c>
      <c r="F2751" t="s">
        <v>35</v>
      </c>
      <c r="G2751" t="s">
        <v>29</v>
      </c>
      <c r="H2751" s="5">
        <v>349.71</v>
      </c>
      <c r="I2751" s="5">
        <v>349.70650000000001</v>
      </c>
      <c r="J2751" s="5">
        <v>3.4999999999740699E-3</v>
      </c>
      <c r="K2751" s="5">
        <v>349.71</v>
      </c>
      <c r="L2751" s="5">
        <v>0</v>
      </c>
      <c r="M2751" t="str">
        <f>IF(ISERROR(VLOOKUP(A2751,'[1]Ecart validé'!$A:$A,1,FALSE)),Z2751,"Ecart Validé")</f>
        <v>valid</v>
      </c>
      <c r="R2751" t="s">
        <v>30</v>
      </c>
      <c r="X2751"/>
      <c r="Y2751"/>
      <c r="Z2751" t="s">
        <v>31</v>
      </c>
    </row>
    <row r="2752" spans="1:26" x14ac:dyDescent="0.3">
      <c r="A2752" t="s">
        <v>3981</v>
      </c>
      <c r="B2752" t="s">
        <v>3157</v>
      </c>
      <c r="C2752">
        <v>45446</v>
      </c>
      <c r="D2752" t="str">
        <f>+VLOOKUP(C2752,Param!K:L,2,FALSE)</f>
        <v>BARONNAT</v>
      </c>
      <c r="E2752">
        <v>21004</v>
      </c>
      <c r="F2752" t="s">
        <v>37</v>
      </c>
      <c r="G2752" t="s">
        <v>29</v>
      </c>
      <c r="H2752" s="5">
        <v>115.12</v>
      </c>
      <c r="I2752" s="5">
        <v>115.11499999999999</v>
      </c>
      <c r="J2752" s="5">
        <v>5.0000000000096599E-3</v>
      </c>
      <c r="K2752" s="5">
        <v>115.12</v>
      </c>
      <c r="L2752" s="5">
        <v>0</v>
      </c>
      <c r="M2752" t="str">
        <f>IF(ISERROR(VLOOKUP(A2752,'[1]Ecart validé'!$A:$A,1,FALSE)),Z2752,"Ecart Validé")</f>
        <v>valid</v>
      </c>
      <c r="R2752" t="s">
        <v>30</v>
      </c>
      <c r="X2752"/>
      <c r="Y2752"/>
      <c r="Z2752" t="s">
        <v>31</v>
      </c>
    </row>
    <row r="2753" spans="1:26" ht="57.6" x14ac:dyDescent="0.3">
      <c r="A2753" t="s">
        <v>3982</v>
      </c>
      <c r="B2753" t="s">
        <v>3157</v>
      </c>
      <c r="C2753">
        <v>45448</v>
      </c>
      <c r="D2753" t="str">
        <f>+VLOOKUP(C2753,Param!K:L,2,FALSE)</f>
        <v>BARRY CALLEBAUT BELGIUM</v>
      </c>
      <c r="E2753" t="s">
        <v>3983</v>
      </c>
      <c r="F2753" t="s">
        <v>51</v>
      </c>
      <c r="G2753" t="s">
        <v>29</v>
      </c>
      <c r="H2753" s="5">
        <v>4694.4904999999999</v>
      </c>
      <c r="I2753" s="5">
        <v>4694.4904999999999</v>
      </c>
      <c r="J2753" s="5">
        <v>0</v>
      </c>
      <c r="K2753" s="5">
        <v>4694.4904999999999</v>
      </c>
      <c r="L2753" s="5">
        <v>0</v>
      </c>
      <c r="M2753" t="str">
        <f>IF(ISERROR(VLOOKUP(A2753,'[1]Ecart validé'!$A:$A,1,FALSE)),Z2753,"Ecart Validé")</f>
        <v>valid</v>
      </c>
      <c r="R2753" t="s">
        <v>30</v>
      </c>
      <c r="S2753" t="s">
        <v>42</v>
      </c>
      <c r="T2753" t="s">
        <v>257</v>
      </c>
      <c r="U2753" s="13" t="s">
        <v>3984</v>
      </c>
      <c r="V2753" t="s">
        <v>60</v>
      </c>
      <c r="W2753" t="s">
        <v>61</v>
      </c>
      <c r="X2753" t="s">
        <v>62</v>
      </c>
      <c r="Y2753" t="s">
        <v>62</v>
      </c>
      <c r="Z2753" t="s">
        <v>31</v>
      </c>
    </row>
    <row r="2754" spans="1:26" x14ac:dyDescent="0.3">
      <c r="A2754" t="s">
        <v>3985</v>
      </c>
      <c r="B2754" t="s">
        <v>3157</v>
      </c>
      <c r="C2754">
        <v>45515</v>
      </c>
      <c r="D2754" t="str">
        <f>+VLOOKUP(C2754,Param!K:L,2,FALSE)</f>
        <v>GC2M</v>
      </c>
      <c r="E2754">
        <v>27280107</v>
      </c>
      <c r="F2754" t="s">
        <v>33</v>
      </c>
      <c r="G2754" t="s">
        <v>29</v>
      </c>
      <c r="H2754" s="5">
        <v>2405.9899999999998</v>
      </c>
      <c r="I2754" s="5">
        <v>2405.98</v>
      </c>
      <c r="J2754" s="5">
        <v>9.9999999997635296E-3</v>
      </c>
      <c r="K2754" s="5">
        <v>2405.9899999999998</v>
      </c>
      <c r="L2754" s="5">
        <v>0</v>
      </c>
      <c r="M2754" t="str">
        <f>IF(ISERROR(VLOOKUP(A2754,'[1]Ecart validé'!$A:$A,1,FALSE)),Z2754,"Ecart Validé")</f>
        <v>valid</v>
      </c>
      <c r="R2754" t="s">
        <v>30</v>
      </c>
      <c r="X2754"/>
      <c r="Y2754"/>
      <c r="Z2754" t="s">
        <v>31</v>
      </c>
    </row>
    <row r="2755" spans="1:26" x14ac:dyDescent="0.3">
      <c r="A2755" t="s">
        <v>3986</v>
      </c>
      <c r="B2755" t="s">
        <v>3157</v>
      </c>
      <c r="C2755">
        <v>45515</v>
      </c>
      <c r="D2755" t="str">
        <f>+VLOOKUP(C2755,Param!K:L,2,FALSE)</f>
        <v>GC2M</v>
      </c>
      <c r="E2755">
        <v>27280107</v>
      </c>
      <c r="F2755" t="s">
        <v>35</v>
      </c>
      <c r="G2755" t="s">
        <v>29</v>
      </c>
      <c r="H2755" s="5">
        <v>1160.32</v>
      </c>
      <c r="I2755" s="5">
        <v>1160.32</v>
      </c>
      <c r="J2755" s="5">
        <v>0</v>
      </c>
      <c r="K2755" s="5">
        <v>1160.32</v>
      </c>
      <c r="L2755" s="5">
        <v>0</v>
      </c>
      <c r="M2755" t="str">
        <f>IF(ISERROR(VLOOKUP(A2755,'[1]Ecart validé'!$A:$A,1,FALSE)),Z2755,"Ecart Validé")</f>
        <v>valid</v>
      </c>
      <c r="R2755" t="s">
        <v>30</v>
      </c>
      <c r="X2755"/>
      <c r="Y2755"/>
      <c r="Z2755" t="s">
        <v>31</v>
      </c>
    </row>
    <row r="2756" spans="1:26" x14ac:dyDescent="0.3">
      <c r="A2756" t="s">
        <v>3987</v>
      </c>
      <c r="B2756" t="s">
        <v>3157</v>
      </c>
      <c r="C2756">
        <v>45515</v>
      </c>
      <c r="D2756" t="str">
        <f>+VLOOKUP(C2756,Param!K:L,2,FALSE)</f>
        <v>GC2M</v>
      </c>
      <c r="E2756">
        <v>27280107</v>
      </c>
      <c r="F2756" t="s">
        <v>37</v>
      </c>
      <c r="G2756" t="s">
        <v>29</v>
      </c>
      <c r="H2756" s="5">
        <v>1051.76</v>
      </c>
      <c r="I2756" s="5">
        <v>1051.76</v>
      </c>
      <c r="J2756" s="5">
        <v>0</v>
      </c>
      <c r="K2756" s="5">
        <v>1051.76</v>
      </c>
      <c r="L2756" s="5">
        <v>0</v>
      </c>
      <c r="M2756" t="str">
        <f>IF(ISERROR(VLOOKUP(A2756,'[1]Ecart validé'!$A:$A,1,FALSE)),Z2756,"Ecart Validé")</f>
        <v>valid</v>
      </c>
      <c r="R2756" t="s">
        <v>30</v>
      </c>
      <c r="X2756"/>
      <c r="Y2756"/>
      <c r="Z2756" t="s">
        <v>31</v>
      </c>
    </row>
    <row r="2757" spans="1:26" x14ac:dyDescent="0.3">
      <c r="A2757" t="s">
        <v>3988</v>
      </c>
      <c r="B2757" t="s">
        <v>3157</v>
      </c>
      <c r="C2757">
        <v>45545</v>
      </c>
      <c r="D2757" t="str">
        <f>+VLOOKUP(C2757,Param!K:L,2,FALSE)</f>
        <v>GLEEDS FRANCE</v>
      </c>
      <c r="E2757">
        <v>2177205328</v>
      </c>
      <c r="F2757" t="s">
        <v>28</v>
      </c>
      <c r="G2757" t="s">
        <v>29</v>
      </c>
      <c r="H2757" s="5">
        <v>929.03</v>
      </c>
      <c r="I2757" s="5">
        <v>929.02499999999998</v>
      </c>
      <c r="J2757" s="5">
        <v>4.9999999999954499E-3</v>
      </c>
      <c r="K2757" s="5">
        <v>929.03</v>
      </c>
      <c r="L2757" s="5">
        <v>0</v>
      </c>
      <c r="M2757" t="str">
        <f>IF(ISERROR(VLOOKUP(A2757,'[1]Ecart validé'!$A:$A,1,FALSE)),Z2757,"Ecart Validé")</f>
        <v>valid</v>
      </c>
      <c r="R2757" t="s">
        <v>30</v>
      </c>
      <c r="X2757"/>
      <c r="Y2757"/>
      <c r="Z2757" t="s">
        <v>31</v>
      </c>
    </row>
    <row r="2758" spans="1:26" x14ac:dyDescent="0.3">
      <c r="A2758" t="s">
        <v>3989</v>
      </c>
      <c r="B2758" t="s">
        <v>3157</v>
      </c>
      <c r="C2758">
        <v>45545</v>
      </c>
      <c r="D2758" t="str">
        <f>+VLOOKUP(C2758,Param!K:L,2,FALSE)</f>
        <v>GLEEDS FRANCE</v>
      </c>
      <c r="E2758">
        <v>2177205328</v>
      </c>
      <c r="F2758" t="s">
        <v>33</v>
      </c>
      <c r="G2758" t="s">
        <v>29</v>
      </c>
      <c r="H2758" s="5">
        <v>305.18</v>
      </c>
      <c r="I2758" s="5">
        <v>305.17500000000001</v>
      </c>
      <c r="J2758" s="5">
        <v>4.9999999999954499E-3</v>
      </c>
      <c r="K2758" s="5">
        <v>305.18</v>
      </c>
      <c r="L2758" s="5">
        <v>0</v>
      </c>
      <c r="M2758" t="str">
        <f>IF(ISERROR(VLOOKUP(A2758,'[1]Ecart validé'!$A:$A,1,FALSE)),Z2758,"Ecart Validé")</f>
        <v>valid</v>
      </c>
      <c r="R2758" t="s">
        <v>30</v>
      </c>
      <c r="X2758"/>
      <c r="Y2758"/>
      <c r="Z2758" t="s">
        <v>31</v>
      </c>
    </row>
    <row r="2759" spans="1:26" x14ac:dyDescent="0.3">
      <c r="A2759" t="s">
        <v>3990</v>
      </c>
      <c r="B2759" t="s">
        <v>3157</v>
      </c>
      <c r="C2759">
        <v>45545</v>
      </c>
      <c r="D2759" t="str">
        <f>+VLOOKUP(C2759,Param!K:L,2,FALSE)</f>
        <v>GLEEDS FRANCE</v>
      </c>
      <c r="E2759">
        <v>2177205328</v>
      </c>
      <c r="F2759" t="s">
        <v>35</v>
      </c>
      <c r="G2759" t="s">
        <v>29</v>
      </c>
      <c r="H2759" s="5">
        <v>1990.95</v>
      </c>
      <c r="I2759" s="5">
        <v>1990.95</v>
      </c>
      <c r="J2759" s="5">
        <v>0</v>
      </c>
      <c r="K2759" s="5">
        <v>1990.95</v>
      </c>
      <c r="L2759" s="5">
        <v>0</v>
      </c>
      <c r="M2759" t="str">
        <f>IF(ISERROR(VLOOKUP(A2759,'[1]Ecart validé'!$A:$A,1,FALSE)),Z2759,"Ecart Validé")</f>
        <v>valid</v>
      </c>
      <c r="R2759" t="s">
        <v>30</v>
      </c>
      <c r="X2759"/>
      <c r="Y2759"/>
      <c r="Z2759" t="s">
        <v>31</v>
      </c>
    </row>
    <row r="2760" spans="1:26" x14ac:dyDescent="0.3">
      <c r="A2760" t="s">
        <v>3991</v>
      </c>
      <c r="B2760" t="s">
        <v>3157</v>
      </c>
      <c r="C2760">
        <v>45545</v>
      </c>
      <c r="D2760" t="str">
        <f>+VLOOKUP(C2760,Param!K:L,2,FALSE)</f>
        <v>GLEEDS FRANCE</v>
      </c>
      <c r="E2760">
        <v>2177205328</v>
      </c>
      <c r="F2760" t="s">
        <v>37</v>
      </c>
      <c r="G2760" t="s">
        <v>29</v>
      </c>
      <c r="H2760" s="5">
        <v>1740.6</v>
      </c>
      <c r="I2760" s="5">
        <v>1740.6</v>
      </c>
      <c r="J2760" s="5">
        <v>0</v>
      </c>
      <c r="K2760" s="5">
        <v>1740.6</v>
      </c>
      <c r="L2760" s="5">
        <v>0</v>
      </c>
      <c r="M2760" t="str">
        <f>IF(ISERROR(VLOOKUP(A2760,'[1]Ecart validé'!$A:$A,1,FALSE)),Z2760,"Ecart Validé")</f>
        <v>valid</v>
      </c>
      <c r="R2760" t="s">
        <v>30</v>
      </c>
      <c r="X2760"/>
      <c r="Y2760"/>
      <c r="Z2760" t="s">
        <v>31</v>
      </c>
    </row>
    <row r="2761" spans="1:26" x14ac:dyDescent="0.3">
      <c r="A2761" t="s">
        <v>3992</v>
      </c>
      <c r="B2761" t="s">
        <v>3157</v>
      </c>
      <c r="C2761">
        <v>45688</v>
      </c>
      <c r="D2761" t="str">
        <f>+VLOOKUP(C2761,Param!K:L,2,FALSE)</f>
        <v>ETABLISSEMENTS MONBANA</v>
      </c>
      <c r="E2761" t="s">
        <v>3993</v>
      </c>
      <c r="F2761" t="s">
        <v>51</v>
      </c>
      <c r="G2761" t="s">
        <v>29</v>
      </c>
      <c r="H2761" s="5">
        <v>15474.14</v>
      </c>
      <c r="I2761" s="5">
        <v>15474.143700000001</v>
      </c>
      <c r="J2761" s="5">
        <v>-3.7000000011175802E-3</v>
      </c>
      <c r="K2761" s="5">
        <v>15474.14</v>
      </c>
      <c r="L2761" s="5">
        <v>0</v>
      </c>
      <c r="M2761" t="str">
        <f>IF(ISERROR(VLOOKUP(A2761,'[1]Ecart validé'!$A:$A,1,FALSE)),Z2761,"Ecart Validé")</f>
        <v>valid</v>
      </c>
      <c r="R2761" t="s">
        <v>30</v>
      </c>
      <c r="X2761"/>
      <c r="Y2761"/>
      <c r="Z2761" t="s">
        <v>31</v>
      </c>
    </row>
    <row r="2762" spans="1:26" x14ac:dyDescent="0.3">
      <c r="A2762" t="s">
        <v>3994</v>
      </c>
      <c r="B2762" t="s">
        <v>3157</v>
      </c>
      <c r="C2762">
        <v>45693</v>
      </c>
      <c r="D2762" t="str">
        <f>+VLOOKUP(C2762,Param!K:L,2,FALSE)</f>
        <v>ATELIER WALID GHANEN ARCHITECTES</v>
      </c>
      <c r="E2762">
        <v>2180725550</v>
      </c>
      <c r="F2762" t="s">
        <v>28</v>
      </c>
      <c r="G2762" t="s">
        <v>29</v>
      </c>
      <c r="H2762" s="5">
        <v>1176</v>
      </c>
      <c r="I2762" s="5">
        <v>1176</v>
      </c>
      <c r="J2762" s="5">
        <v>0</v>
      </c>
      <c r="K2762" s="5">
        <v>1176</v>
      </c>
      <c r="L2762" s="5">
        <v>0</v>
      </c>
      <c r="M2762" t="str">
        <f>IF(ISERROR(VLOOKUP(A2762,'[1]Ecart validé'!$A:$A,1,FALSE)),Z2762,"Ecart Validé")</f>
        <v>valid</v>
      </c>
      <c r="R2762" t="s">
        <v>30</v>
      </c>
      <c r="X2762"/>
      <c r="Y2762"/>
      <c r="Z2762" t="s">
        <v>31</v>
      </c>
    </row>
    <row r="2763" spans="1:26" x14ac:dyDescent="0.3">
      <c r="A2763" t="s">
        <v>3995</v>
      </c>
      <c r="B2763" t="s">
        <v>3157</v>
      </c>
      <c r="C2763">
        <v>45693</v>
      </c>
      <c r="D2763" t="str">
        <f>+VLOOKUP(C2763,Param!K:L,2,FALSE)</f>
        <v>ATELIER WALID GHANEN ARCHITECTES</v>
      </c>
      <c r="E2763">
        <v>2180725550</v>
      </c>
      <c r="F2763" t="s">
        <v>33</v>
      </c>
      <c r="G2763" t="s">
        <v>29</v>
      </c>
      <c r="H2763" s="5">
        <v>262.5</v>
      </c>
      <c r="I2763" s="5">
        <v>262.5</v>
      </c>
      <c r="J2763" s="5">
        <v>0</v>
      </c>
      <c r="K2763" s="5">
        <v>262.5</v>
      </c>
      <c r="L2763" s="5">
        <v>0</v>
      </c>
      <c r="M2763" t="str">
        <f>IF(ISERROR(VLOOKUP(A2763,'[1]Ecart validé'!$A:$A,1,FALSE)),Z2763,"Ecart Validé")</f>
        <v>valid</v>
      </c>
      <c r="R2763" t="s">
        <v>30</v>
      </c>
      <c r="X2763"/>
      <c r="Y2763"/>
      <c r="Z2763" t="s">
        <v>31</v>
      </c>
    </row>
    <row r="2764" spans="1:26" x14ac:dyDescent="0.3">
      <c r="A2764" t="s">
        <v>3996</v>
      </c>
      <c r="B2764" t="s">
        <v>3157</v>
      </c>
      <c r="C2764">
        <v>45693</v>
      </c>
      <c r="D2764" t="str">
        <f>+VLOOKUP(C2764,Param!K:L,2,FALSE)</f>
        <v>ATELIER WALID GHANEN ARCHITECTES</v>
      </c>
      <c r="E2764">
        <v>2180725550</v>
      </c>
      <c r="F2764" t="s">
        <v>35</v>
      </c>
      <c r="G2764" t="s">
        <v>29</v>
      </c>
      <c r="H2764" s="5">
        <v>172.5</v>
      </c>
      <c r="I2764" s="5">
        <v>172.5</v>
      </c>
      <c r="J2764" s="5">
        <v>0</v>
      </c>
      <c r="K2764" s="5">
        <v>172.5</v>
      </c>
      <c r="L2764" s="5">
        <v>0</v>
      </c>
      <c r="M2764" t="str">
        <f>IF(ISERROR(VLOOKUP(A2764,'[1]Ecart validé'!$A:$A,1,FALSE)),Z2764,"Ecart Validé")</f>
        <v>valid</v>
      </c>
      <c r="R2764" t="s">
        <v>30</v>
      </c>
      <c r="X2764"/>
      <c r="Y2764"/>
      <c r="Z2764" t="s">
        <v>31</v>
      </c>
    </row>
    <row r="2765" spans="1:26" x14ac:dyDescent="0.3">
      <c r="A2765" t="s">
        <v>3997</v>
      </c>
      <c r="B2765" t="s">
        <v>3157</v>
      </c>
      <c r="C2765">
        <v>45693</v>
      </c>
      <c r="D2765" t="str">
        <f>+VLOOKUP(C2765,Param!K:L,2,FALSE)</f>
        <v>ATELIER WALID GHANEN ARCHITECTES</v>
      </c>
      <c r="E2765">
        <v>2180725550</v>
      </c>
      <c r="F2765" t="s">
        <v>37</v>
      </c>
      <c r="G2765" t="s">
        <v>29</v>
      </c>
      <c r="H2765" s="5">
        <v>270</v>
      </c>
      <c r="I2765" s="5">
        <v>270</v>
      </c>
      <c r="J2765" s="5">
        <v>0</v>
      </c>
      <c r="K2765" s="5">
        <v>270</v>
      </c>
      <c r="L2765" s="5">
        <v>0</v>
      </c>
      <c r="M2765" t="str">
        <f>IF(ISERROR(VLOOKUP(A2765,'[1]Ecart validé'!$A:$A,1,FALSE)),Z2765,"Ecart Validé")</f>
        <v>valid</v>
      </c>
      <c r="R2765" t="s">
        <v>30</v>
      </c>
      <c r="X2765"/>
      <c r="Y2765"/>
      <c r="Z2765" t="s">
        <v>31</v>
      </c>
    </row>
    <row r="2766" spans="1:26" x14ac:dyDescent="0.3">
      <c r="A2766" t="s">
        <v>3998</v>
      </c>
      <c r="B2766" t="s">
        <v>3157</v>
      </c>
      <c r="C2766">
        <v>45785</v>
      </c>
      <c r="D2766" t="str">
        <f>+VLOOKUP(C2766,Param!K:L,2,FALSE)</f>
        <v>DHL INTERNATIONAL EXPRESS FRANCE SAS</v>
      </c>
      <c r="E2766">
        <v>2573030</v>
      </c>
      <c r="F2766" t="s">
        <v>28</v>
      </c>
      <c r="G2766" t="s">
        <v>29</v>
      </c>
      <c r="H2766" s="5">
        <v>2735.84</v>
      </c>
      <c r="I2766" s="5">
        <v>2735.84</v>
      </c>
      <c r="J2766" s="5">
        <v>0</v>
      </c>
      <c r="K2766" s="5">
        <v>2735.84</v>
      </c>
      <c r="L2766" s="5">
        <v>0</v>
      </c>
      <c r="M2766" t="str">
        <f>IF(ISERROR(VLOOKUP(A2766,'[1]Ecart validé'!$A:$A,1,FALSE)),Z2766,"Ecart Validé")</f>
        <v>valid</v>
      </c>
      <c r="R2766" t="s">
        <v>30</v>
      </c>
      <c r="X2766"/>
      <c r="Y2766"/>
      <c r="Z2766" t="s">
        <v>31</v>
      </c>
    </row>
    <row r="2767" spans="1:26" x14ac:dyDescent="0.3">
      <c r="A2767" t="s">
        <v>3999</v>
      </c>
      <c r="B2767" t="s">
        <v>3157</v>
      </c>
      <c r="C2767">
        <v>45785</v>
      </c>
      <c r="D2767" t="str">
        <f>+VLOOKUP(C2767,Param!K:L,2,FALSE)</f>
        <v>DHL INTERNATIONAL EXPRESS FRANCE SAS</v>
      </c>
      <c r="E2767">
        <v>2573030</v>
      </c>
      <c r="F2767" t="s">
        <v>33</v>
      </c>
      <c r="G2767" t="s">
        <v>29</v>
      </c>
      <c r="H2767" s="5">
        <v>610.08000000000004</v>
      </c>
      <c r="I2767" s="5">
        <v>610.08000000000004</v>
      </c>
      <c r="J2767" s="5">
        <v>0</v>
      </c>
      <c r="K2767" s="5">
        <v>610.08000000000004</v>
      </c>
      <c r="L2767" s="5">
        <v>0</v>
      </c>
      <c r="M2767" t="str">
        <f>IF(ISERROR(VLOOKUP(A2767,'[1]Ecart validé'!$A:$A,1,FALSE)),Z2767,"Ecart Validé")</f>
        <v>valid</v>
      </c>
      <c r="R2767" t="s">
        <v>30</v>
      </c>
      <c r="X2767"/>
      <c r="Y2767"/>
      <c r="Z2767" t="s">
        <v>31</v>
      </c>
    </row>
    <row r="2768" spans="1:26" x14ac:dyDescent="0.3">
      <c r="A2768" t="s">
        <v>4000</v>
      </c>
      <c r="B2768" t="s">
        <v>3157</v>
      </c>
      <c r="C2768">
        <v>45785</v>
      </c>
      <c r="D2768" t="str">
        <f>+VLOOKUP(C2768,Param!K:L,2,FALSE)</f>
        <v>DHL INTERNATIONAL EXPRESS FRANCE SAS</v>
      </c>
      <c r="E2768">
        <v>2573030</v>
      </c>
      <c r="F2768" t="s">
        <v>35</v>
      </c>
      <c r="G2768" t="s">
        <v>29</v>
      </c>
      <c r="H2768" s="5">
        <v>1002.92</v>
      </c>
      <c r="I2768" s="5">
        <v>1002.9241</v>
      </c>
      <c r="J2768" s="5">
        <v>-4.0999999999939904E-3</v>
      </c>
      <c r="K2768" s="5">
        <v>1002.92</v>
      </c>
      <c r="L2768" s="5">
        <v>0</v>
      </c>
      <c r="M2768" t="str">
        <f>IF(ISERROR(VLOOKUP(A2768,'[1]Ecart validé'!$A:$A,1,FALSE)),Z2768,"Ecart Validé")</f>
        <v>valid</v>
      </c>
      <c r="R2768" t="s">
        <v>30</v>
      </c>
      <c r="X2768"/>
      <c r="Y2768"/>
      <c r="Z2768" t="s">
        <v>31</v>
      </c>
    </row>
    <row r="2769" spans="1:26" x14ac:dyDescent="0.3">
      <c r="A2769" t="s">
        <v>4001</v>
      </c>
      <c r="B2769" t="s">
        <v>3157</v>
      </c>
      <c r="C2769">
        <v>45785</v>
      </c>
      <c r="D2769" t="str">
        <f>+VLOOKUP(C2769,Param!K:L,2,FALSE)</f>
        <v>DHL INTERNATIONAL EXPRESS FRANCE SAS</v>
      </c>
      <c r="E2769">
        <v>2573030</v>
      </c>
      <c r="F2769" t="s">
        <v>37</v>
      </c>
      <c r="G2769" t="s">
        <v>29</v>
      </c>
      <c r="H2769" s="5">
        <v>1194.56</v>
      </c>
      <c r="I2769" s="5">
        <v>1194.5598</v>
      </c>
      <c r="J2769" s="5">
        <v>1.99999999949795E-4</v>
      </c>
      <c r="K2769" s="5">
        <v>1194.56</v>
      </c>
      <c r="L2769" s="5">
        <v>0</v>
      </c>
      <c r="M2769" t="str">
        <f>IF(ISERROR(VLOOKUP(A2769,'[1]Ecart validé'!$A:$A,1,FALSE)),Z2769,"Ecart Validé")</f>
        <v>valid</v>
      </c>
      <c r="R2769" t="s">
        <v>30</v>
      </c>
      <c r="X2769"/>
      <c r="Y2769"/>
      <c r="Z2769" t="s">
        <v>31</v>
      </c>
    </row>
    <row r="2770" spans="1:26" x14ac:dyDescent="0.3">
      <c r="A2770" t="s">
        <v>4002</v>
      </c>
      <c r="B2770" t="s">
        <v>3157</v>
      </c>
      <c r="C2770">
        <v>45851</v>
      </c>
      <c r="D2770" t="str">
        <f>+VLOOKUP(C2770,Param!K:L,2,FALSE)</f>
        <v>CONNEXING</v>
      </c>
      <c r="E2770">
        <v>2140593993</v>
      </c>
      <c r="F2770" t="s">
        <v>28</v>
      </c>
      <c r="G2770" t="s">
        <v>29</v>
      </c>
      <c r="H2770" s="5">
        <v>1241.5999999999999</v>
      </c>
      <c r="I2770" s="5">
        <v>1241.5976000000001</v>
      </c>
      <c r="J2770" s="5">
        <v>2.3999999998522898E-3</v>
      </c>
      <c r="K2770" s="5">
        <v>1241.5999999999999</v>
      </c>
      <c r="L2770" s="5">
        <v>0</v>
      </c>
      <c r="M2770" t="str">
        <f>IF(ISERROR(VLOOKUP(A2770,'[1]Ecart validé'!$A:$A,1,FALSE)),Z2770,"Ecart Validé")</f>
        <v>valid</v>
      </c>
      <c r="R2770" t="s">
        <v>30</v>
      </c>
      <c r="X2770"/>
      <c r="Y2770"/>
      <c r="Z2770" t="s">
        <v>31</v>
      </c>
    </row>
    <row r="2771" spans="1:26" x14ac:dyDescent="0.3">
      <c r="A2771" t="s">
        <v>4003</v>
      </c>
      <c r="B2771" t="s">
        <v>3157</v>
      </c>
      <c r="C2771">
        <v>45851</v>
      </c>
      <c r="D2771" t="str">
        <f>+VLOOKUP(C2771,Param!K:L,2,FALSE)</f>
        <v>CONNEXING</v>
      </c>
      <c r="E2771">
        <v>2140593993</v>
      </c>
      <c r="F2771" t="s">
        <v>33</v>
      </c>
      <c r="G2771" t="s">
        <v>29</v>
      </c>
      <c r="H2771" s="5">
        <v>104.93</v>
      </c>
      <c r="I2771" s="5">
        <v>104.932</v>
      </c>
      <c r="J2771" s="5">
        <v>-1.9999999999953302E-3</v>
      </c>
      <c r="K2771" s="5">
        <v>104.93</v>
      </c>
      <c r="L2771" s="5">
        <v>0</v>
      </c>
      <c r="M2771" t="str">
        <f>IF(ISERROR(VLOOKUP(A2771,'[1]Ecart validé'!$A:$A,1,FALSE)),Z2771,"Ecart Validé")</f>
        <v>valid</v>
      </c>
      <c r="R2771" t="s">
        <v>30</v>
      </c>
      <c r="X2771"/>
      <c r="Y2771"/>
      <c r="Z2771" t="s">
        <v>31</v>
      </c>
    </row>
    <row r="2772" spans="1:26" x14ac:dyDescent="0.3">
      <c r="A2772" t="s">
        <v>4004</v>
      </c>
      <c r="B2772" t="s">
        <v>3157</v>
      </c>
      <c r="C2772">
        <v>45851</v>
      </c>
      <c r="D2772" t="str">
        <f>+VLOOKUP(C2772,Param!K:L,2,FALSE)</f>
        <v>CONNEXING</v>
      </c>
      <c r="E2772">
        <v>2140593993</v>
      </c>
      <c r="F2772" t="s">
        <v>35</v>
      </c>
      <c r="G2772" t="s">
        <v>29</v>
      </c>
      <c r="H2772" s="5">
        <v>270.08999999999997</v>
      </c>
      <c r="I2772" s="5">
        <v>270.0924</v>
      </c>
      <c r="J2772" s="5">
        <v>-2.4000000000228201E-3</v>
      </c>
      <c r="K2772" s="5">
        <v>270.08999999999997</v>
      </c>
      <c r="L2772" s="5">
        <v>0</v>
      </c>
      <c r="M2772" t="str">
        <f>IF(ISERROR(VLOOKUP(A2772,'[1]Ecart validé'!$A:$A,1,FALSE)),Z2772,"Ecart Validé")</f>
        <v>valid</v>
      </c>
      <c r="R2772" t="s">
        <v>30</v>
      </c>
      <c r="X2772"/>
      <c r="Y2772"/>
      <c r="Z2772" t="s">
        <v>31</v>
      </c>
    </row>
    <row r="2773" spans="1:26" x14ac:dyDescent="0.3">
      <c r="A2773" t="s">
        <v>4005</v>
      </c>
      <c r="B2773" t="s">
        <v>3157</v>
      </c>
      <c r="C2773">
        <v>45851</v>
      </c>
      <c r="D2773" t="str">
        <f>+VLOOKUP(C2773,Param!K:L,2,FALSE)</f>
        <v>CONNEXING</v>
      </c>
      <c r="E2773">
        <v>2140593993</v>
      </c>
      <c r="F2773" t="s">
        <v>37</v>
      </c>
      <c r="G2773" t="s">
        <v>29</v>
      </c>
      <c r="H2773" s="5">
        <v>547.97</v>
      </c>
      <c r="I2773" s="5">
        <v>547.97159999999997</v>
      </c>
      <c r="J2773" s="5">
        <v>-1.5999999999394201E-3</v>
      </c>
      <c r="K2773" s="5">
        <v>547.97</v>
      </c>
      <c r="L2773" s="5">
        <v>0</v>
      </c>
      <c r="M2773" t="str">
        <f>IF(ISERROR(VLOOKUP(A2773,'[1]Ecart validé'!$A:$A,1,FALSE)),Z2773,"Ecart Validé")</f>
        <v>valid</v>
      </c>
      <c r="R2773" t="s">
        <v>30</v>
      </c>
      <c r="X2773"/>
      <c r="Y2773"/>
      <c r="Z2773" t="s">
        <v>31</v>
      </c>
    </row>
    <row r="2774" spans="1:26" x14ac:dyDescent="0.3">
      <c r="A2774" t="s">
        <v>4006</v>
      </c>
      <c r="B2774" t="s">
        <v>3157</v>
      </c>
      <c r="C2774">
        <v>45854</v>
      </c>
      <c r="D2774" t="str">
        <f>+VLOOKUP(C2774,Param!K:L,2,FALSE)</f>
        <v>SALES SUCRES</v>
      </c>
      <c r="E2774" t="s">
        <v>4007</v>
      </c>
      <c r="F2774" t="s">
        <v>51</v>
      </c>
      <c r="G2774" t="s">
        <v>29</v>
      </c>
      <c r="H2774" s="5">
        <v>744.36</v>
      </c>
      <c r="I2774" s="5">
        <v>744.36</v>
      </c>
      <c r="J2774" s="5">
        <v>0</v>
      </c>
      <c r="K2774" s="5">
        <v>744.36</v>
      </c>
      <c r="L2774" s="5">
        <v>0</v>
      </c>
      <c r="M2774" t="str">
        <f>IF(ISERROR(VLOOKUP(A2774,'[1]Ecart validé'!$A:$A,1,FALSE)),Z2774,"Ecart Validé")</f>
        <v>valid</v>
      </c>
      <c r="R2774" t="s">
        <v>30</v>
      </c>
      <c r="X2774"/>
      <c r="Y2774"/>
      <c r="Z2774" t="s">
        <v>31</v>
      </c>
    </row>
    <row r="2775" spans="1:26" x14ac:dyDescent="0.3">
      <c r="A2775" t="s">
        <v>4008</v>
      </c>
      <c r="B2775" t="s">
        <v>3157</v>
      </c>
      <c r="C2775">
        <v>45902</v>
      </c>
      <c r="D2775" t="str">
        <f>+VLOOKUP(C2775,Param!K:L,2,FALSE)</f>
        <v>MING FAI ENTREPRISE INTERNATIONAL CO</v>
      </c>
      <c r="E2775" t="s">
        <v>4009</v>
      </c>
      <c r="F2775" t="s">
        <v>51</v>
      </c>
      <c r="G2775" t="s">
        <v>29</v>
      </c>
      <c r="H2775" s="5">
        <v>14764.0999999999</v>
      </c>
      <c r="I2775" s="5">
        <v>14764.084000000001</v>
      </c>
      <c r="J2775" s="5">
        <v>1.5999999994164599E-2</v>
      </c>
      <c r="K2775" s="5">
        <v>14764.0999999999</v>
      </c>
      <c r="L2775" s="5">
        <v>0</v>
      </c>
      <c r="M2775" t="str">
        <f>IF(ISERROR(VLOOKUP(A2775,'[1]Ecart validé'!$A:$A,1,FALSE)),Z2775,"Ecart Validé")</f>
        <v>valid</v>
      </c>
      <c r="R2775" t="s">
        <v>30</v>
      </c>
      <c r="X2775"/>
      <c r="Y2775"/>
      <c r="Z2775" t="s">
        <v>31</v>
      </c>
    </row>
    <row r="2776" spans="1:26" x14ac:dyDescent="0.3">
      <c r="A2776" t="s">
        <v>4010</v>
      </c>
      <c r="B2776" t="s">
        <v>3157</v>
      </c>
      <c r="C2776">
        <v>45914</v>
      </c>
      <c r="D2776" t="str">
        <f>+VLOOKUP(C2776,Param!K:L,2,FALSE)</f>
        <v>BAIL DISTRIBUTION</v>
      </c>
      <c r="E2776">
        <v>1130062388</v>
      </c>
      <c r="F2776" t="s">
        <v>28</v>
      </c>
      <c r="G2776" t="s">
        <v>29</v>
      </c>
      <c r="H2776" s="5">
        <v>8750.64</v>
      </c>
      <c r="I2776" s="5">
        <v>8750.64</v>
      </c>
      <c r="J2776" s="5">
        <v>0</v>
      </c>
      <c r="K2776" s="5">
        <v>8750.64</v>
      </c>
      <c r="L2776" s="5">
        <v>0</v>
      </c>
      <c r="M2776" t="str">
        <f>IF(ISERROR(VLOOKUP(A2776,'[1]Ecart validé'!$A:$A,1,FALSE)),Z2776,"Ecart Validé")</f>
        <v>valid</v>
      </c>
      <c r="R2776" t="s">
        <v>30</v>
      </c>
      <c r="X2776"/>
      <c r="Y2776"/>
      <c r="Z2776" t="s">
        <v>31</v>
      </c>
    </row>
    <row r="2777" spans="1:26" x14ac:dyDescent="0.3">
      <c r="A2777" t="s">
        <v>4011</v>
      </c>
      <c r="B2777" t="s">
        <v>3157</v>
      </c>
      <c r="C2777">
        <v>45914</v>
      </c>
      <c r="D2777" t="str">
        <f>+VLOOKUP(C2777,Param!K:L,2,FALSE)</f>
        <v>BAIL DISTRIBUTION</v>
      </c>
      <c r="E2777">
        <v>1130062388</v>
      </c>
      <c r="F2777" t="s">
        <v>33</v>
      </c>
      <c r="G2777" t="s">
        <v>29</v>
      </c>
      <c r="H2777" s="5">
        <v>1013.44</v>
      </c>
      <c r="I2777" s="5">
        <v>1013.44</v>
      </c>
      <c r="J2777" s="5">
        <v>0</v>
      </c>
      <c r="K2777" s="5">
        <v>1013.44</v>
      </c>
      <c r="L2777" s="5">
        <v>0</v>
      </c>
      <c r="M2777" t="str">
        <f>IF(ISERROR(VLOOKUP(A2777,'[1]Ecart validé'!$A:$A,1,FALSE)),Z2777,"Ecart Validé")</f>
        <v>valid</v>
      </c>
      <c r="R2777" t="s">
        <v>30</v>
      </c>
      <c r="X2777"/>
      <c r="Y2777"/>
      <c r="Z2777" t="s">
        <v>31</v>
      </c>
    </row>
    <row r="2778" spans="1:26" x14ac:dyDescent="0.3">
      <c r="A2778" t="s">
        <v>4012</v>
      </c>
      <c r="B2778" t="s">
        <v>3157</v>
      </c>
      <c r="C2778">
        <v>45914</v>
      </c>
      <c r="D2778" t="str">
        <f>+VLOOKUP(C2778,Param!K:L,2,FALSE)</f>
        <v>BAIL DISTRIBUTION</v>
      </c>
      <c r="E2778">
        <v>1130062388</v>
      </c>
      <c r="F2778" t="s">
        <v>35</v>
      </c>
      <c r="G2778" t="s">
        <v>29</v>
      </c>
      <c r="H2778" s="5">
        <v>5799.2</v>
      </c>
      <c r="I2778" s="5">
        <v>5799.2</v>
      </c>
      <c r="J2778" s="5">
        <v>0</v>
      </c>
      <c r="K2778" s="5">
        <v>5799.2</v>
      </c>
      <c r="L2778" s="5">
        <v>0</v>
      </c>
      <c r="M2778" t="str">
        <f>IF(ISERROR(VLOOKUP(A2778,'[1]Ecart validé'!$A:$A,1,FALSE)),Z2778,"Ecart Validé")</f>
        <v>valid</v>
      </c>
      <c r="R2778" t="s">
        <v>30</v>
      </c>
      <c r="X2778"/>
      <c r="Y2778"/>
      <c r="Z2778" t="s">
        <v>31</v>
      </c>
    </row>
    <row r="2779" spans="1:26" x14ac:dyDescent="0.3">
      <c r="A2779" t="s">
        <v>4013</v>
      </c>
      <c r="B2779" t="s">
        <v>3157</v>
      </c>
      <c r="C2779">
        <v>45914</v>
      </c>
      <c r="D2779" t="str">
        <f>+VLOOKUP(C2779,Param!K:L,2,FALSE)</f>
        <v>BAIL DISTRIBUTION</v>
      </c>
      <c r="E2779">
        <v>1130062388</v>
      </c>
      <c r="F2779" t="s">
        <v>37</v>
      </c>
      <c r="G2779" t="s">
        <v>29</v>
      </c>
      <c r="H2779" s="5">
        <v>2870.32</v>
      </c>
      <c r="I2779" s="5">
        <v>2870.32</v>
      </c>
      <c r="J2779" s="5">
        <v>0</v>
      </c>
      <c r="K2779" s="5">
        <v>2870.32</v>
      </c>
      <c r="L2779" s="5">
        <v>0</v>
      </c>
      <c r="M2779" t="str">
        <f>IF(ISERROR(VLOOKUP(A2779,'[1]Ecart validé'!$A:$A,1,FALSE)),Z2779,"Ecart Validé")</f>
        <v>valid</v>
      </c>
      <c r="R2779" t="s">
        <v>30</v>
      </c>
      <c r="X2779"/>
      <c r="Y2779"/>
      <c r="Z2779" t="s">
        <v>31</v>
      </c>
    </row>
    <row r="2780" spans="1:26" x14ac:dyDescent="0.3">
      <c r="A2780" t="s">
        <v>4014</v>
      </c>
      <c r="B2780" t="s">
        <v>3157</v>
      </c>
      <c r="C2780">
        <v>45916</v>
      </c>
      <c r="D2780" t="str">
        <f>+VLOOKUP(C2780,Param!K:L,2,FALSE)</f>
        <v>RECORD PORTES AUTOMATIQUES</v>
      </c>
      <c r="E2780">
        <v>2090444135</v>
      </c>
      <c r="F2780" t="s">
        <v>28</v>
      </c>
      <c r="G2780" t="s">
        <v>29</v>
      </c>
      <c r="H2780" s="5">
        <v>6417.51</v>
      </c>
      <c r="I2780" s="5">
        <v>6417.5135</v>
      </c>
      <c r="J2780" s="5">
        <v>-3.49999999980354E-3</v>
      </c>
      <c r="K2780" s="5">
        <v>6417.51</v>
      </c>
      <c r="L2780" s="5">
        <v>0</v>
      </c>
      <c r="M2780" t="str">
        <f>IF(ISERROR(VLOOKUP(A2780,'[1]Ecart validé'!$A:$A,1,FALSE)),Z2780,"Ecart Validé")</f>
        <v>valid</v>
      </c>
      <c r="R2780" t="s">
        <v>30</v>
      </c>
      <c r="X2780"/>
      <c r="Y2780"/>
      <c r="Z2780" t="s">
        <v>31</v>
      </c>
    </row>
    <row r="2781" spans="1:26" x14ac:dyDescent="0.3">
      <c r="A2781" t="s">
        <v>4015</v>
      </c>
      <c r="B2781" t="s">
        <v>3157</v>
      </c>
      <c r="C2781">
        <v>45916</v>
      </c>
      <c r="D2781" t="str">
        <f>+VLOOKUP(C2781,Param!K:L,2,FALSE)</f>
        <v>RECORD PORTES AUTOMATIQUES</v>
      </c>
      <c r="E2781">
        <v>2090444135</v>
      </c>
      <c r="F2781" t="s">
        <v>33</v>
      </c>
      <c r="G2781" t="s">
        <v>29</v>
      </c>
      <c r="H2781" s="5">
        <v>3830.34</v>
      </c>
      <c r="I2781" s="5">
        <v>3830.326</v>
      </c>
      <c r="J2781" s="5">
        <v>1.4000000000123599E-2</v>
      </c>
      <c r="K2781" s="5">
        <v>3830.34</v>
      </c>
      <c r="L2781" s="5">
        <v>0</v>
      </c>
      <c r="M2781" t="str">
        <f>IF(ISERROR(VLOOKUP(A2781,'[1]Ecart validé'!$A:$A,1,FALSE)),Z2781,"Ecart Validé")</f>
        <v>valid</v>
      </c>
      <c r="R2781" t="s">
        <v>30</v>
      </c>
      <c r="X2781"/>
      <c r="Y2781"/>
      <c r="Z2781" t="s">
        <v>31</v>
      </c>
    </row>
    <row r="2782" spans="1:26" x14ac:dyDescent="0.3">
      <c r="A2782" t="s">
        <v>4016</v>
      </c>
      <c r="B2782" t="s">
        <v>3157</v>
      </c>
      <c r="C2782">
        <v>45916</v>
      </c>
      <c r="D2782" t="str">
        <f>+VLOOKUP(C2782,Param!K:L,2,FALSE)</f>
        <v>RECORD PORTES AUTOMATIQUES</v>
      </c>
      <c r="E2782">
        <v>2090444135</v>
      </c>
      <c r="F2782" t="s">
        <v>35</v>
      </c>
      <c r="G2782" t="s">
        <v>29</v>
      </c>
      <c r="H2782" s="5">
        <v>3057.45</v>
      </c>
      <c r="I2782" s="5">
        <v>3057.44</v>
      </c>
      <c r="J2782" s="5">
        <v>9.9999999997635296E-3</v>
      </c>
      <c r="K2782" s="5">
        <v>3057.45</v>
      </c>
      <c r="L2782" s="5">
        <v>0</v>
      </c>
      <c r="M2782" t="str">
        <f>IF(ISERROR(VLOOKUP(A2782,'[1]Ecart validé'!$A:$A,1,FALSE)),Z2782,"Ecart Validé")</f>
        <v>valid</v>
      </c>
      <c r="R2782" t="s">
        <v>30</v>
      </c>
      <c r="X2782"/>
      <c r="Y2782"/>
      <c r="Z2782" t="s">
        <v>31</v>
      </c>
    </row>
    <row r="2783" spans="1:26" x14ac:dyDescent="0.3">
      <c r="A2783" t="s">
        <v>4017</v>
      </c>
      <c r="B2783" t="s">
        <v>3157</v>
      </c>
      <c r="C2783">
        <v>45916</v>
      </c>
      <c r="D2783" t="str">
        <f>+VLOOKUP(C2783,Param!K:L,2,FALSE)</f>
        <v>RECORD PORTES AUTOMATIQUES</v>
      </c>
      <c r="E2783">
        <v>2090444135</v>
      </c>
      <c r="F2783" t="s">
        <v>37</v>
      </c>
      <c r="G2783" t="s">
        <v>29</v>
      </c>
      <c r="H2783" s="5">
        <v>4855.79</v>
      </c>
      <c r="I2783" s="5">
        <v>4855.7820000000002</v>
      </c>
      <c r="J2783" s="5">
        <v>7.9999999998108199E-3</v>
      </c>
      <c r="K2783" s="5">
        <v>4855.79</v>
      </c>
      <c r="L2783" s="5">
        <v>0</v>
      </c>
      <c r="M2783" t="str">
        <f>IF(ISERROR(VLOOKUP(A2783,'[1]Ecart validé'!$A:$A,1,FALSE)),Z2783,"Ecart Validé")</f>
        <v>valid</v>
      </c>
      <c r="R2783" t="s">
        <v>30</v>
      </c>
      <c r="X2783"/>
      <c r="Y2783"/>
      <c r="Z2783" t="s">
        <v>31</v>
      </c>
    </row>
    <row r="2784" spans="1:26" x14ac:dyDescent="0.3">
      <c r="A2784" t="s">
        <v>4018</v>
      </c>
      <c r="B2784" t="s">
        <v>3157</v>
      </c>
      <c r="C2784">
        <v>45918</v>
      </c>
      <c r="D2784" t="str">
        <f>+VLOOKUP(C2784,Param!K:L,2,FALSE)</f>
        <v>SAMBONET PADERNO INDUSTRIE SPA</v>
      </c>
      <c r="E2784">
        <v>350104</v>
      </c>
      <c r="F2784" t="s">
        <v>28</v>
      </c>
      <c r="G2784" t="s">
        <v>29</v>
      </c>
      <c r="H2784" s="5">
        <v>224.4</v>
      </c>
      <c r="I2784" s="5">
        <v>224.4</v>
      </c>
      <c r="J2784" s="5">
        <v>0</v>
      </c>
      <c r="K2784" s="5">
        <v>224.4</v>
      </c>
      <c r="L2784" s="5">
        <v>0</v>
      </c>
      <c r="M2784" t="str">
        <f>IF(ISERROR(VLOOKUP(A2784,'[1]Ecart validé'!$A:$A,1,FALSE)),Z2784,"Ecart Validé")</f>
        <v>valid</v>
      </c>
      <c r="R2784" t="s">
        <v>30</v>
      </c>
      <c r="X2784"/>
      <c r="Y2784"/>
      <c r="Z2784" t="s">
        <v>31</v>
      </c>
    </row>
    <row r="2785" spans="1:26" x14ac:dyDescent="0.3">
      <c r="A2785" t="s">
        <v>4019</v>
      </c>
      <c r="B2785" t="s">
        <v>3157</v>
      </c>
      <c r="C2785">
        <v>45918</v>
      </c>
      <c r="D2785" t="str">
        <f>+VLOOKUP(C2785,Param!K:L,2,FALSE)</f>
        <v>SAMBONET PADERNO INDUSTRIE SPA</v>
      </c>
      <c r="E2785">
        <v>350104</v>
      </c>
      <c r="F2785" t="s">
        <v>35</v>
      </c>
      <c r="G2785" t="s">
        <v>29</v>
      </c>
      <c r="H2785" s="5">
        <v>72.5</v>
      </c>
      <c r="I2785" s="5">
        <v>72.5</v>
      </c>
      <c r="J2785" s="5">
        <v>0</v>
      </c>
      <c r="K2785" s="5">
        <v>72.5</v>
      </c>
      <c r="L2785" s="5">
        <v>0</v>
      </c>
      <c r="M2785" t="str">
        <f>IF(ISERROR(VLOOKUP(A2785,'[1]Ecart validé'!$A:$A,1,FALSE)),Z2785,"Ecart Validé")</f>
        <v>valid</v>
      </c>
      <c r="R2785" t="s">
        <v>30</v>
      </c>
      <c r="X2785"/>
      <c r="Y2785"/>
      <c r="Z2785" t="s">
        <v>31</v>
      </c>
    </row>
    <row r="2786" spans="1:26" x14ac:dyDescent="0.3">
      <c r="A2786" t="s">
        <v>4020</v>
      </c>
      <c r="B2786" t="s">
        <v>3157</v>
      </c>
      <c r="C2786">
        <v>45918</v>
      </c>
      <c r="D2786" t="str">
        <f>+VLOOKUP(C2786,Param!K:L,2,FALSE)</f>
        <v>SAMBONET PADERNO INDUSTRIE SPA</v>
      </c>
      <c r="E2786">
        <v>350104</v>
      </c>
      <c r="F2786" t="s">
        <v>37</v>
      </c>
      <c r="G2786" t="s">
        <v>29</v>
      </c>
      <c r="H2786" s="5">
        <v>405</v>
      </c>
      <c r="I2786" s="5">
        <v>405</v>
      </c>
      <c r="J2786" s="5">
        <v>0</v>
      </c>
      <c r="K2786" s="5">
        <v>405</v>
      </c>
      <c r="L2786" s="5">
        <v>0</v>
      </c>
      <c r="M2786" t="str">
        <f>IF(ISERROR(VLOOKUP(A2786,'[1]Ecart validé'!$A:$A,1,FALSE)),Z2786,"Ecart Validé")</f>
        <v>valid</v>
      </c>
      <c r="R2786" t="s">
        <v>30</v>
      </c>
      <c r="X2786"/>
      <c r="Y2786"/>
      <c r="Z2786" t="s">
        <v>31</v>
      </c>
    </row>
    <row r="2787" spans="1:26" x14ac:dyDescent="0.3">
      <c r="A2787" t="s">
        <v>4021</v>
      </c>
      <c r="B2787" t="s">
        <v>3157</v>
      </c>
      <c r="C2787">
        <v>45920</v>
      </c>
      <c r="D2787" t="str">
        <f>+VLOOKUP(C2787,Param!K:L,2,FALSE)</f>
        <v>FRAIDIS</v>
      </c>
      <c r="E2787">
        <v>18316008</v>
      </c>
      <c r="F2787" t="s">
        <v>28</v>
      </c>
      <c r="G2787" t="s">
        <v>29</v>
      </c>
      <c r="H2787" s="5">
        <v>1526.25</v>
      </c>
      <c r="I2787" s="5">
        <v>1526.2484999999999</v>
      </c>
      <c r="J2787" s="5">
        <v>1.50000000007821E-3</v>
      </c>
      <c r="K2787" s="5">
        <v>1526.25</v>
      </c>
      <c r="L2787" s="5">
        <v>0</v>
      </c>
      <c r="M2787" t="str">
        <f>IF(ISERROR(VLOOKUP(A2787,'[1]Ecart validé'!$A:$A,1,FALSE)),Z2787,"Ecart Validé")</f>
        <v>valid</v>
      </c>
      <c r="R2787" t="s">
        <v>30</v>
      </c>
      <c r="X2787"/>
      <c r="Y2787"/>
      <c r="Z2787" t="s">
        <v>31</v>
      </c>
    </row>
    <row r="2788" spans="1:26" x14ac:dyDescent="0.3">
      <c r="A2788" t="s">
        <v>4022</v>
      </c>
      <c r="B2788" t="s">
        <v>3157</v>
      </c>
      <c r="C2788">
        <v>45920</v>
      </c>
      <c r="D2788" t="str">
        <f>+VLOOKUP(C2788,Param!K:L,2,FALSE)</f>
        <v>FRAIDIS</v>
      </c>
      <c r="E2788">
        <v>18316008</v>
      </c>
      <c r="F2788" t="s">
        <v>33</v>
      </c>
      <c r="G2788" t="s">
        <v>29</v>
      </c>
      <c r="H2788" s="5">
        <v>89.77</v>
      </c>
      <c r="I2788" s="5">
        <v>89.766499999999994</v>
      </c>
      <c r="J2788" s="5">
        <v>3.5000000000024998E-3</v>
      </c>
      <c r="K2788" s="5">
        <v>89.77</v>
      </c>
      <c r="L2788" s="5">
        <v>0</v>
      </c>
      <c r="M2788" t="str">
        <f>IF(ISERROR(VLOOKUP(A2788,'[1]Ecart validé'!$A:$A,1,FALSE)),Z2788,"Ecart Validé")</f>
        <v>valid</v>
      </c>
      <c r="R2788" t="s">
        <v>30</v>
      </c>
      <c r="X2788"/>
      <c r="Y2788"/>
      <c r="Z2788" t="s">
        <v>31</v>
      </c>
    </row>
    <row r="2789" spans="1:26" x14ac:dyDescent="0.3">
      <c r="A2789" t="s">
        <v>4023</v>
      </c>
      <c r="B2789" t="s">
        <v>3157</v>
      </c>
      <c r="C2789">
        <v>45920</v>
      </c>
      <c r="D2789" t="str">
        <f>+VLOOKUP(C2789,Param!K:L,2,FALSE)</f>
        <v>FRAIDIS</v>
      </c>
      <c r="E2789">
        <v>18316008</v>
      </c>
      <c r="F2789" t="s">
        <v>35</v>
      </c>
      <c r="G2789" t="s">
        <v>29</v>
      </c>
      <c r="H2789" s="5">
        <v>871.27</v>
      </c>
      <c r="I2789" s="5">
        <v>871.26649999999995</v>
      </c>
      <c r="J2789" s="5">
        <v>3.5000000000309198E-3</v>
      </c>
      <c r="K2789" s="5">
        <v>871.27</v>
      </c>
      <c r="L2789" s="5">
        <v>0</v>
      </c>
      <c r="M2789" t="str">
        <f>IF(ISERROR(VLOOKUP(A2789,'[1]Ecart validé'!$A:$A,1,FALSE)),Z2789,"Ecart Validé")</f>
        <v>valid</v>
      </c>
      <c r="R2789" t="s">
        <v>30</v>
      </c>
      <c r="X2789"/>
      <c r="Y2789"/>
      <c r="Z2789" t="s">
        <v>31</v>
      </c>
    </row>
    <row r="2790" spans="1:26" x14ac:dyDescent="0.3">
      <c r="A2790" t="s">
        <v>4024</v>
      </c>
      <c r="B2790" t="s">
        <v>3157</v>
      </c>
      <c r="C2790">
        <v>45920</v>
      </c>
      <c r="D2790" t="str">
        <f>+VLOOKUP(C2790,Param!K:L,2,FALSE)</f>
        <v>FRAIDIS</v>
      </c>
      <c r="E2790">
        <v>18316008</v>
      </c>
      <c r="F2790" t="s">
        <v>37</v>
      </c>
      <c r="G2790" t="s">
        <v>29</v>
      </c>
      <c r="H2790" s="5">
        <v>98.42</v>
      </c>
      <c r="I2790" s="5">
        <v>98.423500000000004</v>
      </c>
      <c r="J2790" s="5">
        <v>-3.5000000000024998E-3</v>
      </c>
      <c r="K2790" s="5">
        <v>98.42</v>
      </c>
      <c r="L2790" s="5">
        <v>0</v>
      </c>
      <c r="M2790" t="str">
        <f>IF(ISERROR(VLOOKUP(A2790,'[1]Ecart validé'!$A:$A,1,FALSE)),Z2790,"Ecart Validé")</f>
        <v>valid</v>
      </c>
      <c r="R2790" t="s">
        <v>30</v>
      </c>
      <c r="X2790"/>
      <c r="Y2790"/>
      <c r="Z2790" t="s">
        <v>31</v>
      </c>
    </row>
    <row r="2791" spans="1:26" x14ac:dyDescent="0.3">
      <c r="A2791" t="s">
        <v>4025</v>
      </c>
      <c r="B2791" t="s">
        <v>3157</v>
      </c>
      <c r="C2791">
        <v>45927</v>
      </c>
      <c r="D2791" t="str">
        <f>+VLOOKUP(C2791,Param!K:L,2,FALSE)</f>
        <v>BOUYGUES ENERGIES ET SERVICES - GET NORD 821X</v>
      </c>
      <c r="E2791">
        <v>28277053</v>
      </c>
      <c r="F2791" t="s">
        <v>28</v>
      </c>
      <c r="G2791" t="s">
        <v>29</v>
      </c>
      <c r="H2791" s="5">
        <v>92.12</v>
      </c>
      <c r="I2791" s="5">
        <v>92.119500000000002</v>
      </c>
      <c r="J2791" s="5">
        <v>5.0000000000238699E-4</v>
      </c>
      <c r="K2791" s="5">
        <v>92.12</v>
      </c>
      <c r="L2791" s="5">
        <v>0</v>
      </c>
      <c r="M2791" t="str">
        <f>IF(ISERROR(VLOOKUP(A2791,'[1]Ecart validé'!$A:$A,1,FALSE)),Z2791,"Ecart Validé")</f>
        <v>valid</v>
      </c>
      <c r="R2791" t="s">
        <v>30</v>
      </c>
      <c r="X2791"/>
      <c r="Y2791"/>
      <c r="Z2791" t="s">
        <v>31</v>
      </c>
    </row>
    <row r="2792" spans="1:26" x14ac:dyDescent="0.3">
      <c r="A2792" t="s">
        <v>4026</v>
      </c>
      <c r="B2792" t="s">
        <v>3157</v>
      </c>
      <c r="C2792">
        <v>45927</v>
      </c>
      <c r="D2792" t="str">
        <f>+VLOOKUP(C2792,Param!K:L,2,FALSE)</f>
        <v>BOUYGUES ENERGIES ET SERVICES - GET NORD 821X</v>
      </c>
      <c r="E2792">
        <v>28277053</v>
      </c>
      <c r="F2792" t="s">
        <v>33</v>
      </c>
      <c r="G2792" t="s">
        <v>29</v>
      </c>
      <c r="H2792" s="5">
        <v>231</v>
      </c>
      <c r="I2792" s="5">
        <v>230.99760000000001</v>
      </c>
      <c r="J2792" s="5">
        <v>2.3999999999944001E-3</v>
      </c>
      <c r="K2792" s="5">
        <v>231</v>
      </c>
      <c r="L2792" s="5">
        <v>0</v>
      </c>
      <c r="M2792" t="str">
        <f>IF(ISERROR(VLOOKUP(A2792,'[1]Ecart validé'!$A:$A,1,FALSE)),Z2792,"Ecart Validé")</f>
        <v>valid</v>
      </c>
      <c r="R2792" t="s">
        <v>30</v>
      </c>
      <c r="X2792"/>
      <c r="Y2792"/>
      <c r="Z2792" t="s">
        <v>31</v>
      </c>
    </row>
    <row r="2793" spans="1:26" x14ac:dyDescent="0.3">
      <c r="A2793" t="s">
        <v>4027</v>
      </c>
      <c r="B2793" t="s">
        <v>3157</v>
      </c>
      <c r="C2793">
        <v>45927</v>
      </c>
      <c r="D2793" t="str">
        <f>+VLOOKUP(C2793,Param!K:L,2,FALSE)</f>
        <v>BOUYGUES ENERGIES ET SERVICES - GET NORD 821X</v>
      </c>
      <c r="E2793">
        <v>2205106801</v>
      </c>
      <c r="F2793" t="s">
        <v>35</v>
      </c>
      <c r="G2793" t="s">
        <v>29</v>
      </c>
      <c r="H2793" s="5">
        <v>304.58</v>
      </c>
      <c r="I2793" s="5">
        <v>304.57799999999997</v>
      </c>
      <c r="J2793" s="5">
        <v>2.0000000000095402E-3</v>
      </c>
      <c r="K2793" s="5">
        <v>304.58</v>
      </c>
      <c r="L2793" s="5">
        <v>0</v>
      </c>
      <c r="M2793" t="str">
        <f>IF(ISERROR(VLOOKUP(A2793,'[1]Ecart validé'!$A:$A,1,FALSE)),Z2793,"Ecart Validé")</f>
        <v>valid</v>
      </c>
      <c r="R2793" t="s">
        <v>30</v>
      </c>
      <c r="X2793"/>
      <c r="Y2793"/>
      <c r="Z2793" t="s">
        <v>31</v>
      </c>
    </row>
    <row r="2794" spans="1:26" x14ac:dyDescent="0.3">
      <c r="A2794" t="s">
        <v>4028</v>
      </c>
      <c r="B2794" t="s">
        <v>3157</v>
      </c>
      <c r="C2794">
        <v>45927</v>
      </c>
      <c r="D2794" t="str">
        <f>+VLOOKUP(C2794,Param!K:L,2,FALSE)</f>
        <v>BOUYGUES ENERGIES ET SERVICES - GET NORD 821X</v>
      </c>
      <c r="E2794">
        <v>2205106801</v>
      </c>
      <c r="F2794" t="s">
        <v>37</v>
      </c>
      <c r="G2794" t="s">
        <v>29</v>
      </c>
      <c r="H2794" s="5">
        <v>570.86</v>
      </c>
      <c r="I2794" s="5">
        <v>570.8623</v>
      </c>
      <c r="J2794" s="5">
        <v>-2.29999999999108E-3</v>
      </c>
      <c r="K2794" s="5">
        <v>570.86</v>
      </c>
      <c r="L2794" s="5">
        <v>0</v>
      </c>
      <c r="M2794" t="str">
        <f>IF(ISERROR(VLOOKUP(A2794,'[1]Ecart validé'!$A:$A,1,FALSE)),Z2794,"Ecart Validé")</f>
        <v>valid</v>
      </c>
      <c r="R2794" t="s">
        <v>30</v>
      </c>
      <c r="X2794"/>
      <c r="Y2794"/>
      <c r="Z2794" t="s">
        <v>31</v>
      </c>
    </row>
    <row r="2795" spans="1:26" x14ac:dyDescent="0.3">
      <c r="A2795" t="s">
        <v>4029</v>
      </c>
      <c r="B2795" t="s">
        <v>3157</v>
      </c>
      <c r="C2795">
        <v>46040</v>
      </c>
      <c r="D2795" t="str">
        <f>+VLOOKUP(C2795,Param!K:L,2,FALSE)</f>
        <v>TRANSGOURMET OPERATIONS -DIRECTION PRESTATION</v>
      </c>
      <c r="E2795">
        <v>110001497</v>
      </c>
      <c r="F2795" t="s">
        <v>28</v>
      </c>
      <c r="G2795" t="s">
        <v>29</v>
      </c>
      <c r="H2795" s="5">
        <v>60434.1</v>
      </c>
      <c r="I2795" s="5">
        <v>60434.102099999996</v>
      </c>
      <c r="J2795" s="5">
        <v>-2.0999999978812398E-3</v>
      </c>
      <c r="K2795" s="5">
        <v>60434.1</v>
      </c>
      <c r="L2795" s="5">
        <v>0</v>
      </c>
      <c r="M2795" t="str">
        <f>IF(ISERROR(VLOOKUP(A2795,'[1]Ecart validé'!$A:$A,1,FALSE)),Z2795,"Ecart Validé")</f>
        <v>valid</v>
      </c>
      <c r="R2795" t="s">
        <v>30</v>
      </c>
      <c r="X2795"/>
      <c r="Y2795"/>
      <c r="Z2795" t="s">
        <v>31</v>
      </c>
    </row>
    <row r="2796" spans="1:26" x14ac:dyDescent="0.3">
      <c r="A2796" t="s">
        <v>4030</v>
      </c>
      <c r="B2796" t="s">
        <v>3157</v>
      </c>
      <c r="C2796">
        <v>46040</v>
      </c>
      <c r="D2796" t="str">
        <f>+VLOOKUP(C2796,Param!K:L,2,FALSE)</f>
        <v>TRANSGOURMET OPERATIONS -DIRECTION PRESTATION</v>
      </c>
      <c r="E2796">
        <v>110001497</v>
      </c>
      <c r="F2796" t="s">
        <v>33</v>
      </c>
      <c r="G2796" t="s">
        <v>29</v>
      </c>
      <c r="H2796" s="5">
        <v>5685.09</v>
      </c>
      <c r="I2796" s="5">
        <v>5685.0936000000002</v>
      </c>
      <c r="J2796" s="5">
        <v>-3.6000000000058199E-3</v>
      </c>
      <c r="K2796" s="5">
        <v>5685.09</v>
      </c>
      <c r="L2796" s="5">
        <v>0</v>
      </c>
      <c r="M2796" t="str">
        <f>IF(ISERROR(VLOOKUP(A2796,'[1]Ecart validé'!$A:$A,1,FALSE)),Z2796,"Ecart Validé")</f>
        <v>valid</v>
      </c>
      <c r="R2796" t="s">
        <v>30</v>
      </c>
      <c r="X2796"/>
      <c r="Y2796"/>
      <c r="Z2796" t="s">
        <v>31</v>
      </c>
    </row>
    <row r="2797" spans="1:26" x14ac:dyDescent="0.3">
      <c r="A2797" t="s">
        <v>4031</v>
      </c>
      <c r="B2797" t="s">
        <v>3157</v>
      </c>
      <c r="C2797">
        <v>46040</v>
      </c>
      <c r="D2797" t="str">
        <f>+VLOOKUP(C2797,Param!K:L,2,FALSE)</f>
        <v>TRANSGOURMET OPERATIONS -DIRECTION PRESTATION</v>
      </c>
      <c r="E2797">
        <v>110001497</v>
      </c>
      <c r="F2797" t="s">
        <v>35</v>
      </c>
      <c r="G2797" t="s">
        <v>29</v>
      </c>
      <c r="H2797" s="5">
        <v>44084.56</v>
      </c>
      <c r="I2797" s="5">
        <v>44084.559600000001</v>
      </c>
      <c r="J2797" s="5">
        <v>3.9999999717110697E-4</v>
      </c>
      <c r="K2797" s="5">
        <v>44084.56</v>
      </c>
      <c r="L2797" s="5">
        <v>0</v>
      </c>
      <c r="M2797" t="str">
        <f>IF(ISERROR(VLOOKUP(A2797,'[1]Ecart validé'!$A:$A,1,FALSE)),Z2797,"Ecart Validé")</f>
        <v>valid</v>
      </c>
      <c r="R2797" t="s">
        <v>30</v>
      </c>
      <c r="S2797" t="s">
        <v>60</v>
      </c>
      <c r="W2797" t="s">
        <v>61</v>
      </c>
      <c r="X2797"/>
      <c r="Y2797"/>
      <c r="Z2797" t="s">
        <v>31</v>
      </c>
    </row>
    <row r="2798" spans="1:26" x14ac:dyDescent="0.3">
      <c r="A2798" t="s">
        <v>4032</v>
      </c>
      <c r="B2798" t="s">
        <v>3157</v>
      </c>
      <c r="C2798">
        <v>46040</v>
      </c>
      <c r="D2798" t="str">
        <f>+VLOOKUP(C2798,Param!K:L,2,FALSE)</f>
        <v>TRANSGOURMET OPERATIONS -DIRECTION PRESTATION</v>
      </c>
      <c r="E2798">
        <v>110001497</v>
      </c>
      <c r="F2798" t="s">
        <v>37</v>
      </c>
      <c r="G2798" t="s">
        <v>29</v>
      </c>
      <c r="H2798" s="5">
        <v>14361.05</v>
      </c>
      <c r="I2798" s="5">
        <v>14361.0522</v>
      </c>
      <c r="J2798" s="5">
        <v>-2.2000000008119899E-3</v>
      </c>
      <c r="K2798" s="5">
        <v>14361.05</v>
      </c>
      <c r="L2798" s="5">
        <v>0</v>
      </c>
      <c r="M2798" t="str">
        <f>IF(ISERROR(VLOOKUP(A2798,'[1]Ecart validé'!$A:$A,1,FALSE)),Z2798,"Ecart Validé")</f>
        <v>valid</v>
      </c>
      <c r="R2798" t="s">
        <v>30</v>
      </c>
      <c r="X2798"/>
      <c r="Y2798"/>
      <c r="Z2798" t="s">
        <v>31</v>
      </c>
    </row>
    <row r="2799" spans="1:26" x14ac:dyDescent="0.3">
      <c r="A2799" t="s">
        <v>4033</v>
      </c>
      <c r="B2799" t="s">
        <v>3157</v>
      </c>
      <c r="C2799">
        <v>46040</v>
      </c>
      <c r="D2799" t="str">
        <f>+VLOOKUP(C2799,Param!K:L,2,FALSE)</f>
        <v>TRANSGOURMET OPERATIONS -DIRECTION PRESTATION</v>
      </c>
      <c r="E2799">
        <v>210310498</v>
      </c>
      <c r="F2799" t="s">
        <v>28</v>
      </c>
      <c r="G2799" t="s">
        <v>29</v>
      </c>
      <c r="H2799" s="5">
        <v>49072.19</v>
      </c>
      <c r="I2799" s="5">
        <v>49072.194600000003</v>
      </c>
      <c r="J2799" s="5">
        <v>-4.6000000002095398E-3</v>
      </c>
      <c r="K2799" s="5">
        <v>49072.19</v>
      </c>
      <c r="L2799" s="5">
        <v>0</v>
      </c>
      <c r="M2799" t="str">
        <f>IF(ISERROR(VLOOKUP(A2799,'[1]Ecart validé'!$A:$A,1,FALSE)),Z2799,"Ecart Validé")</f>
        <v>valid</v>
      </c>
      <c r="R2799" t="s">
        <v>30</v>
      </c>
      <c r="X2799"/>
      <c r="Y2799"/>
      <c r="Z2799" t="s">
        <v>31</v>
      </c>
    </row>
    <row r="2800" spans="1:26" x14ac:dyDescent="0.3">
      <c r="A2800" t="s">
        <v>4034</v>
      </c>
      <c r="B2800" t="s">
        <v>3157</v>
      </c>
      <c r="C2800">
        <v>46040</v>
      </c>
      <c r="D2800" t="str">
        <f>+VLOOKUP(C2800,Param!K:L,2,FALSE)</f>
        <v>TRANSGOURMET OPERATIONS -DIRECTION PRESTATION</v>
      </c>
      <c r="E2800">
        <v>210310498</v>
      </c>
      <c r="F2800" t="s">
        <v>33</v>
      </c>
      <c r="G2800" t="s">
        <v>29</v>
      </c>
      <c r="H2800" s="5">
        <v>7201.83</v>
      </c>
      <c r="I2800" s="5">
        <v>7201.8263999999999</v>
      </c>
      <c r="J2800" s="5">
        <v>3.6000000000058199E-3</v>
      </c>
      <c r="K2800" s="5">
        <v>7201.83</v>
      </c>
      <c r="L2800" s="5">
        <v>0</v>
      </c>
      <c r="M2800" t="str">
        <f>IF(ISERROR(VLOOKUP(A2800,'[1]Ecart validé'!$A:$A,1,FALSE)),Z2800,"Ecart Validé")</f>
        <v>valid</v>
      </c>
      <c r="R2800" t="s">
        <v>30</v>
      </c>
      <c r="X2800"/>
      <c r="Y2800"/>
      <c r="Z2800" t="s">
        <v>31</v>
      </c>
    </row>
    <row r="2801" spans="1:26" x14ac:dyDescent="0.3">
      <c r="A2801" t="s">
        <v>4035</v>
      </c>
      <c r="B2801" t="s">
        <v>3157</v>
      </c>
      <c r="C2801">
        <v>46040</v>
      </c>
      <c r="D2801" t="str">
        <f>+VLOOKUP(C2801,Param!K:L,2,FALSE)</f>
        <v>TRANSGOURMET OPERATIONS -DIRECTION PRESTATION</v>
      </c>
      <c r="E2801">
        <v>210310498</v>
      </c>
      <c r="F2801" t="s">
        <v>35</v>
      </c>
      <c r="G2801" t="s">
        <v>29</v>
      </c>
      <c r="H2801" s="5">
        <v>49020.33</v>
      </c>
      <c r="I2801" s="5">
        <v>49020.322200000002</v>
      </c>
      <c r="J2801" s="5">
        <v>7.7999999994062801E-3</v>
      </c>
      <c r="K2801" s="5">
        <v>49020.33</v>
      </c>
      <c r="L2801" s="5">
        <v>0</v>
      </c>
      <c r="M2801" t="str">
        <f>IF(ISERROR(VLOOKUP(A2801,'[1]Ecart validé'!$A:$A,1,FALSE)),Z2801,"Ecart Validé")</f>
        <v>valid</v>
      </c>
      <c r="R2801" t="s">
        <v>30</v>
      </c>
      <c r="X2801"/>
      <c r="Y2801"/>
      <c r="Z2801" t="s">
        <v>31</v>
      </c>
    </row>
    <row r="2802" spans="1:26" x14ac:dyDescent="0.3">
      <c r="A2802" t="s">
        <v>4036</v>
      </c>
      <c r="B2802" t="s">
        <v>3157</v>
      </c>
      <c r="C2802">
        <v>46040</v>
      </c>
      <c r="D2802" t="str">
        <f>+VLOOKUP(C2802,Param!K:L,2,FALSE)</f>
        <v>TRANSGOURMET OPERATIONS -DIRECTION PRESTATION</v>
      </c>
      <c r="E2802">
        <v>210310498</v>
      </c>
      <c r="F2802" t="s">
        <v>37</v>
      </c>
      <c r="G2802" t="s">
        <v>29</v>
      </c>
      <c r="H2802" s="5">
        <v>22945.37</v>
      </c>
      <c r="I2802" s="5">
        <v>22945.371299999999</v>
      </c>
      <c r="J2802" s="5">
        <v>-1.29999999990104E-3</v>
      </c>
      <c r="K2802" s="5">
        <v>22945.37</v>
      </c>
      <c r="L2802" s="5">
        <v>0</v>
      </c>
      <c r="M2802" t="str">
        <f>IF(ISERROR(VLOOKUP(A2802,'[1]Ecart validé'!$A:$A,1,FALSE)),Z2802,"Ecart Validé")</f>
        <v>valid</v>
      </c>
      <c r="R2802" t="s">
        <v>30</v>
      </c>
      <c r="X2802"/>
      <c r="Y2802"/>
      <c r="Z2802" t="s">
        <v>31</v>
      </c>
    </row>
    <row r="2803" spans="1:26" x14ac:dyDescent="0.3">
      <c r="A2803" t="s">
        <v>4037</v>
      </c>
      <c r="B2803" t="s">
        <v>3157</v>
      </c>
      <c r="C2803">
        <v>46048</v>
      </c>
      <c r="D2803" t="str">
        <f>+VLOOKUP(C2803,Param!K:L,2,FALSE)</f>
        <v>LES JARDINS DE GALLY</v>
      </c>
      <c r="E2803">
        <v>2489071</v>
      </c>
      <c r="F2803" t="s">
        <v>28</v>
      </c>
      <c r="G2803" t="s">
        <v>29</v>
      </c>
      <c r="H2803" s="5">
        <v>8658.86</v>
      </c>
      <c r="I2803" s="5">
        <v>8658.8521999999994</v>
      </c>
      <c r="J2803" s="5">
        <v>7.8000000012252704E-3</v>
      </c>
      <c r="K2803" s="5">
        <v>8658.86</v>
      </c>
      <c r="L2803" s="5">
        <v>0</v>
      </c>
      <c r="M2803" t="str">
        <f>IF(ISERROR(VLOOKUP(A2803,'[1]Ecart validé'!$A:$A,1,FALSE)),Z2803,"Ecart Validé")</f>
        <v>valid</v>
      </c>
      <c r="R2803" t="s">
        <v>30</v>
      </c>
      <c r="X2803"/>
      <c r="Y2803"/>
      <c r="Z2803" t="s">
        <v>31</v>
      </c>
    </row>
    <row r="2804" spans="1:26" x14ac:dyDescent="0.3">
      <c r="A2804" t="s">
        <v>4038</v>
      </c>
      <c r="B2804" t="s">
        <v>3157</v>
      </c>
      <c r="C2804">
        <v>46048</v>
      </c>
      <c r="D2804" t="str">
        <f>+VLOOKUP(C2804,Param!K:L,2,FALSE)</f>
        <v>LES JARDINS DE GALLY</v>
      </c>
      <c r="E2804">
        <v>2489071</v>
      </c>
      <c r="F2804" t="s">
        <v>33</v>
      </c>
      <c r="G2804" t="s">
        <v>29</v>
      </c>
      <c r="H2804" s="5">
        <v>6178.1</v>
      </c>
      <c r="I2804" s="5">
        <v>6178.1058000000003</v>
      </c>
      <c r="J2804" s="5">
        <v>-5.7999999999083203E-3</v>
      </c>
      <c r="K2804" s="5">
        <v>6178.1</v>
      </c>
      <c r="L2804" s="5">
        <v>0</v>
      </c>
      <c r="M2804" t="str">
        <f>IF(ISERROR(VLOOKUP(A2804,'[1]Ecart validé'!$A:$A,1,FALSE)),Z2804,"Ecart Validé")</f>
        <v>valid</v>
      </c>
      <c r="R2804" t="s">
        <v>30</v>
      </c>
      <c r="X2804"/>
      <c r="Y2804"/>
      <c r="Z2804" t="s">
        <v>31</v>
      </c>
    </row>
    <row r="2805" spans="1:26" x14ac:dyDescent="0.3">
      <c r="A2805" t="s">
        <v>4039</v>
      </c>
      <c r="B2805" t="s">
        <v>3157</v>
      </c>
      <c r="C2805">
        <v>46048</v>
      </c>
      <c r="D2805" t="str">
        <f>+VLOOKUP(C2805,Param!K:L,2,FALSE)</f>
        <v>LES JARDINS DE GALLY</v>
      </c>
      <c r="E2805">
        <v>2489071</v>
      </c>
      <c r="F2805" t="s">
        <v>35</v>
      </c>
      <c r="G2805" t="s">
        <v>29</v>
      </c>
      <c r="H2805" s="5">
        <v>12333.1</v>
      </c>
      <c r="I2805" s="5">
        <v>12333.097599999999</v>
      </c>
      <c r="J2805" s="5">
        <v>2.4000000012165401E-3</v>
      </c>
      <c r="K2805" s="5">
        <v>12333.1</v>
      </c>
      <c r="L2805" s="5">
        <v>0</v>
      </c>
      <c r="M2805" t="str">
        <f>IF(ISERROR(VLOOKUP(A2805,'[1]Ecart validé'!$A:$A,1,FALSE)),Z2805,"Ecart Validé")</f>
        <v>valid</v>
      </c>
      <c r="R2805" t="s">
        <v>30</v>
      </c>
      <c r="X2805"/>
      <c r="Y2805"/>
      <c r="Z2805" t="s">
        <v>31</v>
      </c>
    </row>
    <row r="2806" spans="1:26" x14ac:dyDescent="0.3">
      <c r="A2806" t="s">
        <v>4040</v>
      </c>
      <c r="B2806" t="s">
        <v>3157</v>
      </c>
      <c r="C2806">
        <v>46048</v>
      </c>
      <c r="D2806" t="str">
        <f>+VLOOKUP(C2806,Param!K:L,2,FALSE)</f>
        <v>LES JARDINS DE GALLY</v>
      </c>
      <c r="E2806">
        <v>2489071</v>
      </c>
      <c r="F2806" t="s">
        <v>37</v>
      </c>
      <c r="G2806" t="s">
        <v>29</v>
      </c>
      <c r="H2806" s="5">
        <v>6631.9</v>
      </c>
      <c r="I2806" s="5">
        <v>6631.8927999999996</v>
      </c>
      <c r="J2806" s="5">
        <v>7.2000000000116398E-3</v>
      </c>
      <c r="K2806" s="5">
        <v>6631.9</v>
      </c>
      <c r="L2806" s="5">
        <v>0</v>
      </c>
      <c r="M2806" t="str">
        <f>IF(ISERROR(VLOOKUP(A2806,'[1]Ecart validé'!$A:$A,1,FALSE)),Z2806,"Ecart Validé")</f>
        <v>valid</v>
      </c>
      <c r="R2806" t="s">
        <v>30</v>
      </c>
      <c r="X2806"/>
      <c r="Y2806"/>
      <c r="Z2806" t="s">
        <v>31</v>
      </c>
    </row>
    <row r="2807" spans="1:26" x14ac:dyDescent="0.3">
      <c r="A2807" t="s">
        <v>4041</v>
      </c>
      <c r="B2807" t="s">
        <v>3157</v>
      </c>
      <c r="C2807">
        <v>46049</v>
      </c>
      <c r="D2807" t="str">
        <f>+VLOOKUP(C2807,Param!K:L,2,FALSE)</f>
        <v>DIAC LOCATION</v>
      </c>
      <c r="E2807">
        <v>2299018</v>
      </c>
      <c r="F2807" t="s">
        <v>33</v>
      </c>
      <c r="G2807" t="s">
        <v>29</v>
      </c>
      <c r="H2807" s="5">
        <v>20351.830000000002</v>
      </c>
      <c r="I2807" s="5">
        <v>20351.825000000001</v>
      </c>
      <c r="J2807" s="5">
        <v>5.0000000010186297E-3</v>
      </c>
      <c r="K2807" s="5">
        <v>20351.830000000002</v>
      </c>
      <c r="L2807" s="5">
        <v>0</v>
      </c>
      <c r="M2807" t="str">
        <f>IF(ISERROR(VLOOKUP(A2807,'[1]Ecart validé'!$A:$A,1,FALSE)),Z2807,"Ecart Validé")</f>
        <v>valid</v>
      </c>
      <c r="R2807" t="s">
        <v>30</v>
      </c>
      <c r="X2807"/>
      <c r="Y2807"/>
      <c r="Z2807" t="s">
        <v>31</v>
      </c>
    </row>
    <row r="2808" spans="1:26" x14ac:dyDescent="0.3">
      <c r="A2808" t="s">
        <v>4042</v>
      </c>
      <c r="B2808" t="s">
        <v>3157</v>
      </c>
      <c r="C2808">
        <v>46049</v>
      </c>
      <c r="D2808" t="str">
        <f>+VLOOKUP(C2808,Param!K:L,2,FALSE)</f>
        <v>DIAC LOCATION</v>
      </c>
      <c r="E2808">
        <v>2299018</v>
      </c>
      <c r="F2808" t="s">
        <v>35</v>
      </c>
      <c r="G2808" t="s">
        <v>29</v>
      </c>
      <c r="H2808" s="5">
        <v>6154.55</v>
      </c>
      <c r="I2808" s="5">
        <v>6154.5477000000001</v>
      </c>
      <c r="J2808" s="5">
        <v>2.3000000001047699E-3</v>
      </c>
      <c r="K2808" s="5">
        <v>6154.55</v>
      </c>
      <c r="L2808" s="5">
        <v>0</v>
      </c>
      <c r="M2808" t="str">
        <f>IF(ISERROR(VLOOKUP(A2808,'[1]Ecart validé'!$A:$A,1,FALSE)),Z2808,"Ecart Validé")</f>
        <v>valid</v>
      </c>
      <c r="R2808" t="s">
        <v>30</v>
      </c>
      <c r="X2808"/>
      <c r="Y2808"/>
      <c r="Z2808" t="s">
        <v>31</v>
      </c>
    </row>
    <row r="2809" spans="1:26" x14ac:dyDescent="0.3">
      <c r="A2809" t="s">
        <v>4043</v>
      </c>
      <c r="B2809" t="s">
        <v>3157</v>
      </c>
      <c r="C2809">
        <v>46049</v>
      </c>
      <c r="D2809" t="str">
        <f>+VLOOKUP(C2809,Param!K:L,2,FALSE)</f>
        <v>DIAC LOCATION</v>
      </c>
      <c r="E2809">
        <v>2299018</v>
      </c>
      <c r="F2809" t="s">
        <v>37</v>
      </c>
      <c r="G2809" t="s">
        <v>29</v>
      </c>
      <c r="H2809" s="5">
        <v>2187.81</v>
      </c>
      <c r="I2809" s="5">
        <v>2187.8141999999998</v>
      </c>
      <c r="J2809" s="5">
        <v>-4.1999999998551998E-3</v>
      </c>
      <c r="K2809" s="5">
        <v>2187.81</v>
      </c>
      <c r="L2809" s="5">
        <v>0</v>
      </c>
      <c r="M2809" t="str">
        <f>IF(ISERROR(VLOOKUP(A2809,'[1]Ecart validé'!$A:$A,1,FALSE)),Z2809,"Ecart Validé")</f>
        <v>valid</v>
      </c>
      <c r="R2809" t="s">
        <v>30</v>
      </c>
      <c r="X2809"/>
      <c r="Y2809"/>
      <c r="Z2809" t="s">
        <v>31</v>
      </c>
    </row>
    <row r="2810" spans="1:26" x14ac:dyDescent="0.3">
      <c r="A2810" t="s">
        <v>4044</v>
      </c>
      <c r="B2810" t="s">
        <v>3157</v>
      </c>
      <c r="C2810">
        <v>46061</v>
      </c>
      <c r="D2810" t="str">
        <f>+VLOOKUP(C2810,Param!K:L,2,FALSE)</f>
        <v>A.T.E.S. FRANCE</v>
      </c>
      <c r="E2810">
        <v>900075</v>
      </c>
      <c r="F2810" t="s">
        <v>37</v>
      </c>
      <c r="G2810" t="s">
        <v>29</v>
      </c>
      <c r="H2810" s="5">
        <v>12488.61</v>
      </c>
      <c r="I2810" s="5">
        <v>12488.61</v>
      </c>
      <c r="J2810" s="5">
        <v>0</v>
      </c>
      <c r="K2810" s="5">
        <v>12488.61</v>
      </c>
      <c r="L2810" s="5">
        <v>0</v>
      </c>
      <c r="M2810" t="str">
        <f>IF(ISERROR(VLOOKUP(A2810,'[1]Ecart validé'!$A:$A,1,FALSE)),Z2810,"Ecart Validé")</f>
        <v>valid</v>
      </c>
      <c r="R2810" t="s">
        <v>30</v>
      </c>
      <c r="X2810"/>
      <c r="Y2810"/>
      <c r="Z2810" t="s">
        <v>31</v>
      </c>
    </row>
    <row r="2811" spans="1:26" x14ac:dyDescent="0.3">
      <c r="A2811" t="s">
        <v>4045</v>
      </c>
      <c r="B2811" t="s">
        <v>3157</v>
      </c>
      <c r="C2811">
        <v>46113</v>
      </c>
      <c r="D2811" t="str">
        <f>+VLOOKUP(C2811,Param!K:L,2,FALSE)</f>
        <v>LES FRUITIERS DE CHALOSSE</v>
      </c>
      <c r="E2811">
        <v>10906075</v>
      </c>
      <c r="F2811" t="s">
        <v>28</v>
      </c>
      <c r="G2811" t="s">
        <v>29</v>
      </c>
      <c r="H2811" s="5">
        <v>1812.66</v>
      </c>
      <c r="I2811" s="5">
        <v>1812.6608000000001</v>
      </c>
      <c r="J2811" s="5">
        <v>-8.0000000002655703E-4</v>
      </c>
      <c r="K2811" s="5">
        <v>1812.66</v>
      </c>
      <c r="L2811" s="5">
        <v>0</v>
      </c>
      <c r="M2811" t="str">
        <f>IF(ISERROR(VLOOKUP(A2811,'[1]Ecart validé'!$A:$A,1,FALSE)),Z2811,"Ecart Validé")</f>
        <v>valid</v>
      </c>
      <c r="R2811" t="s">
        <v>30</v>
      </c>
      <c r="X2811"/>
      <c r="Y2811"/>
      <c r="Z2811" t="s">
        <v>31</v>
      </c>
    </row>
    <row r="2812" spans="1:26" x14ac:dyDescent="0.3">
      <c r="A2812" t="s">
        <v>4046</v>
      </c>
      <c r="B2812" t="s">
        <v>3157</v>
      </c>
      <c r="C2812">
        <v>46113</v>
      </c>
      <c r="D2812" t="str">
        <f>+VLOOKUP(C2812,Param!K:L,2,FALSE)</f>
        <v>LES FRUITIERS DE CHALOSSE</v>
      </c>
      <c r="E2812">
        <v>10906075</v>
      </c>
      <c r="F2812" t="s">
        <v>33</v>
      </c>
      <c r="G2812" t="s">
        <v>29</v>
      </c>
      <c r="H2812" s="5">
        <v>416.16</v>
      </c>
      <c r="I2812" s="5">
        <v>416.16239999999999</v>
      </c>
      <c r="J2812" s="5">
        <v>-2.3999999999659801E-3</v>
      </c>
      <c r="K2812" s="5">
        <v>416.16</v>
      </c>
      <c r="L2812" s="5">
        <v>0</v>
      </c>
      <c r="M2812" t="str">
        <f>IF(ISERROR(VLOOKUP(A2812,'[1]Ecart validé'!$A:$A,1,FALSE)),Z2812,"Ecart Validé")</f>
        <v>valid</v>
      </c>
      <c r="R2812" t="s">
        <v>30</v>
      </c>
      <c r="X2812"/>
      <c r="Y2812"/>
      <c r="Z2812" t="s">
        <v>31</v>
      </c>
    </row>
    <row r="2813" spans="1:26" x14ac:dyDescent="0.3">
      <c r="A2813" t="s">
        <v>4047</v>
      </c>
      <c r="B2813" t="s">
        <v>3157</v>
      </c>
      <c r="C2813">
        <v>46113</v>
      </c>
      <c r="D2813" t="str">
        <f>+VLOOKUP(C2813,Param!K:L,2,FALSE)</f>
        <v>LES FRUITIERS DE CHALOSSE</v>
      </c>
      <c r="E2813">
        <v>10906075</v>
      </c>
      <c r="F2813" t="s">
        <v>35</v>
      </c>
      <c r="G2813" t="s">
        <v>29</v>
      </c>
      <c r="H2813" s="5">
        <v>4914.2700000000004</v>
      </c>
      <c r="I2813" s="5">
        <v>4914.2744000000002</v>
      </c>
      <c r="J2813" s="5">
        <v>-4.399999999805E-3</v>
      </c>
      <c r="K2813" s="5">
        <v>4914.2700000000004</v>
      </c>
      <c r="L2813" s="5">
        <v>0</v>
      </c>
      <c r="M2813" t="str">
        <f>IF(ISERROR(VLOOKUP(A2813,'[1]Ecart validé'!$A:$A,1,FALSE)),Z2813,"Ecart Validé")</f>
        <v>valid</v>
      </c>
      <c r="R2813" t="s">
        <v>30</v>
      </c>
      <c r="X2813"/>
      <c r="Y2813"/>
      <c r="Z2813" t="s">
        <v>31</v>
      </c>
    </row>
    <row r="2814" spans="1:26" x14ac:dyDescent="0.3">
      <c r="A2814" t="s">
        <v>4048</v>
      </c>
      <c r="B2814" t="s">
        <v>3157</v>
      </c>
      <c r="C2814">
        <v>46113</v>
      </c>
      <c r="D2814" t="str">
        <f>+VLOOKUP(C2814,Param!K:L,2,FALSE)</f>
        <v>LES FRUITIERS DE CHALOSSE</v>
      </c>
      <c r="E2814">
        <v>10906075</v>
      </c>
      <c r="F2814" t="s">
        <v>37</v>
      </c>
      <c r="G2814" t="s">
        <v>29</v>
      </c>
      <c r="H2814" s="5">
        <v>702.55</v>
      </c>
      <c r="I2814" s="5">
        <v>702.55280000000005</v>
      </c>
      <c r="J2814" s="5">
        <v>-2.8000000000929499E-3</v>
      </c>
      <c r="K2814" s="5">
        <v>702.55</v>
      </c>
      <c r="L2814" s="5">
        <v>0</v>
      </c>
      <c r="M2814" t="str">
        <f>IF(ISERROR(VLOOKUP(A2814,'[1]Ecart validé'!$A:$A,1,FALSE)),Z2814,"Ecart Validé")</f>
        <v>valid</v>
      </c>
      <c r="R2814" t="s">
        <v>30</v>
      </c>
      <c r="X2814"/>
      <c r="Y2814"/>
      <c r="Z2814" t="s">
        <v>31</v>
      </c>
    </row>
    <row r="2815" spans="1:26" x14ac:dyDescent="0.3">
      <c r="A2815" t="s">
        <v>4049</v>
      </c>
      <c r="B2815" t="s">
        <v>3157</v>
      </c>
      <c r="C2815">
        <v>46160</v>
      </c>
      <c r="D2815" t="str">
        <f>+VLOOKUP(C2815,Param!K:L,2,FALSE)</f>
        <v>SEB PROFESSIONAL FRANCE EX:WMF FRANCE SARL</v>
      </c>
      <c r="E2815">
        <v>579915</v>
      </c>
      <c r="F2815" t="s">
        <v>28</v>
      </c>
      <c r="G2815" t="s">
        <v>29</v>
      </c>
      <c r="H2815" s="5">
        <v>3841.32</v>
      </c>
      <c r="I2815" s="5">
        <v>3841.3188</v>
      </c>
      <c r="J2815" s="5">
        <v>1.2000000001535201E-3</v>
      </c>
      <c r="K2815" s="5">
        <v>3841.32</v>
      </c>
      <c r="L2815" s="5">
        <v>0</v>
      </c>
      <c r="M2815" t="str">
        <f>IF(ISERROR(VLOOKUP(A2815,'[1]Ecart validé'!$A:$A,1,FALSE)),Z2815,"Ecart Validé")</f>
        <v>valid</v>
      </c>
      <c r="R2815" t="s">
        <v>30</v>
      </c>
      <c r="X2815"/>
      <c r="Y2815"/>
      <c r="Z2815" t="s">
        <v>31</v>
      </c>
    </row>
    <row r="2816" spans="1:26" x14ac:dyDescent="0.3">
      <c r="A2816" t="s">
        <v>4050</v>
      </c>
      <c r="B2816" t="s">
        <v>3157</v>
      </c>
      <c r="C2816">
        <v>46160</v>
      </c>
      <c r="D2816" t="str">
        <f>+VLOOKUP(C2816,Param!K:L,2,FALSE)</f>
        <v>SEB PROFESSIONAL FRANCE EX:WMF FRANCE SARL</v>
      </c>
      <c r="E2816">
        <v>579915</v>
      </c>
      <c r="F2816" t="s">
        <v>33</v>
      </c>
      <c r="G2816" t="s">
        <v>29</v>
      </c>
      <c r="H2816" s="5">
        <v>3799.46</v>
      </c>
      <c r="I2816" s="5">
        <v>3799.4562000000001</v>
      </c>
      <c r="J2816" s="5">
        <v>3.7999999999556102E-3</v>
      </c>
      <c r="K2816" s="5">
        <v>3799.46</v>
      </c>
      <c r="L2816" s="5">
        <v>0</v>
      </c>
      <c r="M2816" t="str">
        <f>IF(ISERROR(VLOOKUP(A2816,'[1]Ecart validé'!$A:$A,1,FALSE)),Z2816,"Ecart Validé")</f>
        <v>valid</v>
      </c>
      <c r="R2816" t="s">
        <v>30</v>
      </c>
      <c r="X2816"/>
      <c r="Y2816"/>
      <c r="Z2816" t="s">
        <v>31</v>
      </c>
    </row>
    <row r="2817" spans="1:26" x14ac:dyDescent="0.3">
      <c r="A2817" t="s">
        <v>4051</v>
      </c>
      <c r="B2817" t="s">
        <v>3157</v>
      </c>
      <c r="C2817">
        <v>46160</v>
      </c>
      <c r="D2817" t="str">
        <f>+VLOOKUP(C2817,Param!K:L,2,FALSE)</f>
        <v>SEB PROFESSIONAL FRANCE EX:WMF FRANCE SARL</v>
      </c>
      <c r="E2817">
        <v>579915</v>
      </c>
      <c r="F2817" t="s">
        <v>35</v>
      </c>
      <c r="G2817" t="s">
        <v>29</v>
      </c>
      <c r="H2817" s="5">
        <v>6488.19</v>
      </c>
      <c r="I2817" s="5">
        <v>6488.1923999999999</v>
      </c>
      <c r="J2817" s="5">
        <v>-2.4000000003070402E-3</v>
      </c>
      <c r="K2817" s="5">
        <v>6488.19</v>
      </c>
      <c r="L2817" s="5">
        <v>0</v>
      </c>
      <c r="M2817" t="str">
        <f>IF(ISERROR(VLOOKUP(A2817,'[1]Ecart validé'!$A:$A,1,FALSE)),Z2817,"Ecart Validé")</f>
        <v>valid</v>
      </c>
      <c r="R2817" t="s">
        <v>30</v>
      </c>
      <c r="X2817"/>
      <c r="Y2817"/>
      <c r="Z2817" t="s">
        <v>31</v>
      </c>
    </row>
    <row r="2818" spans="1:26" x14ac:dyDescent="0.3">
      <c r="A2818" t="s">
        <v>4052</v>
      </c>
      <c r="B2818" t="s">
        <v>3157</v>
      </c>
      <c r="C2818">
        <v>46160</v>
      </c>
      <c r="D2818" t="str">
        <f>+VLOOKUP(C2818,Param!K:L,2,FALSE)</f>
        <v>SEB PROFESSIONAL FRANCE EX:WMF FRANCE SARL</v>
      </c>
      <c r="E2818">
        <v>579915</v>
      </c>
      <c r="F2818" t="s">
        <v>37</v>
      </c>
      <c r="G2818" t="s">
        <v>29</v>
      </c>
      <c r="H2818" s="5">
        <v>1027.49</v>
      </c>
      <c r="I2818" s="5">
        <v>1027.4856</v>
      </c>
      <c r="J2818" s="5">
        <v>4.4000000000323702E-3</v>
      </c>
      <c r="K2818" s="5">
        <v>1027.49</v>
      </c>
      <c r="L2818" s="5">
        <v>0</v>
      </c>
      <c r="M2818" t="str">
        <f>IF(ISERROR(VLOOKUP(A2818,'[1]Ecart validé'!$A:$A,1,FALSE)),Z2818,"Ecart Validé")</f>
        <v>valid</v>
      </c>
      <c r="R2818" t="s">
        <v>30</v>
      </c>
      <c r="X2818"/>
      <c r="Y2818"/>
      <c r="Z2818" t="s">
        <v>31</v>
      </c>
    </row>
    <row r="2819" spans="1:26" x14ac:dyDescent="0.3">
      <c r="A2819" t="s">
        <v>4053</v>
      </c>
      <c r="B2819" t="s">
        <v>3157</v>
      </c>
      <c r="C2819">
        <v>46161</v>
      </c>
      <c r="D2819" t="str">
        <f>+VLOOKUP(C2819,Param!K:L,2,FALSE)</f>
        <v>TECHNIVAP SAS EIM380</v>
      </c>
      <c r="E2819">
        <v>28255058</v>
      </c>
      <c r="F2819" t="s">
        <v>28</v>
      </c>
      <c r="G2819" t="s">
        <v>29</v>
      </c>
      <c r="H2819" s="5">
        <v>8237.1</v>
      </c>
      <c r="I2819" s="5">
        <v>8237.1</v>
      </c>
      <c r="J2819" s="5">
        <v>0</v>
      </c>
      <c r="K2819" s="5">
        <v>8237.1</v>
      </c>
      <c r="L2819" s="5">
        <v>0</v>
      </c>
      <c r="M2819" t="str">
        <f>IF(ISERROR(VLOOKUP(A2819,'[1]Ecart validé'!$A:$A,1,FALSE)),Z2819,"Ecart Validé")</f>
        <v>valid</v>
      </c>
      <c r="R2819" t="s">
        <v>30</v>
      </c>
      <c r="X2819"/>
      <c r="Y2819"/>
      <c r="Z2819" t="s">
        <v>31</v>
      </c>
    </row>
    <row r="2820" spans="1:26" x14ac:dyDescent="0.3">
      <c r="A2820" t="s">
        <v>4054</v>
      </c>
      <c r="B2820" t="s">
        <v>3157</v>
      </c>
      <c r="C2820">
        <v>46161</v>
      </c>
      <c r="D2820" t="str">
        <f>+VLOOKUP(C2820,Param!K:L,2,FALSE)</f>
        <v>TECHNIVAP SAS EIM380</v>
      </c>
      <c r="E2820">
        <v>28255058</v>
      </c>
      <c r="F2820" t="s">
        <v>33</v>
      </c>
      <c r="G2820" t="s">
        <v>29</v>
      </c>
      <c r="H2820" s="5">
        <v>11061.18</v>
      </c>
      <c r="I2820" s="5">
        <v>11061.18</v>
      </c>
      <c r="J2820" s="5">
        <v>0</v>
      </c>
      <c r="K2820" s="5">
        <v>11061.18</v>
      </c>
      <c r="L2820" s="5">
        <v>0</v>
      </c>
      <c r="M2820" t="str">
        <f>IF(ISERROR(VLOOKUP(A2820,'[1]Ecart validé'!$A:$A,1,FALSE)),Z2820,"Ecart Validé")</f>
        <v>valid</v>
      </c>
      <c r="R2820" t="s">
        <v>30</v>
      </c>
      <c r="X2820"/>
      <c r="Y2820"/>
      <c r="Z2820" t="s">
        <v>31</v>
      </c>
    </row>
    <row r="2821" spans="1:26" x14ac:dyDescent="0.3">
      <c r="A2821" t="s">
        <v>4055</v>
      </c>
      <c r="B2821" t="s">
        <v>3157</v>
      </c>
      <c r="C2821">
        <v>46161</v>
      </c>
      <c r="D2821" t="str">
        <f>+VLOOKUP(C2821,Param!K:L,2,FALSE)</f>
        <v>TECHNIVAP SAS EIM380</v>
      </c>
      <c r="E2821">
        <v>28255058</v>
      </c>
      <c r="F2821" t="s">
        <v>35</v>
      </c>
      <c r="G2821" t="s">
        <v>29</v>
      </c>
      <c r="H2821" s="5">
        <v>6369.74</v>
      </c>
      <c r="I2821" s="5">
        <v>6369.7403999999997</v>
      </c>
      <c r="J2821" s="5">
        <v>-3.9999999989959103E-4</v>
      </c>
      <c r="K2821" s="5">
        <v>6369.74</v>
      </c>
      <c r="L2821" s="5">
        <v>0</v>
      </c>
      <c r="M2821" t="str">
        <f>IF(ISERROR(VLOOKUP(A2821,'[1]Ecart validé'!$A:$A,1,FALSE)),Z2821,"Ecart Validé")</f>
        <v>valid</v>
      </c>
      <c r="R2821" t="s">
        <v>30</v>
      </c>
      <c r="X2821"/>
      <c r="Y2821"/>
      <c r="Z2821" t="s">
        <v>31</v>
      </c>
    </row>
    <row r="2822" spans="1:26" x14ac:dyDescent="0.3">
      <c r="A2822" t="s">
        <v>4056</v>
      </c>
      <c r="B2822" t="s">
        <v>3157</v>
      </c>
      <c r="C2822">
        <v>46161</v>
      </c>
      <c r="D2822" t="str">
        <f>+VLOOKUP(C2822,Param!K:L,2,FALSE)</f>
        <v>TECHNIVAP SAS EIM380</v>
      </c>
      <c r="E2822">
        <v>28255058</v>
      </c>
      <c r="F2822" t="s">
        <v>37</v>
      </c>
      <c r="G2822" t="s">
        <v>29</v>
      </c>
      <c r="H2822" s="5">
        <v>4689.5600000000004</v>
      </c>
      <c r="I2822" s="5">
        <v>4689.5562</v>
      </c>
      <c r="J2822" s="5">
        <v>3.8000000004103601E-3</v>
      </c>
      <c r="K2822" s="5">
        <v>4689.5600000000004</v>
      </c>
      <c r="L2822" s="5">
        <v>0</v>
      </c>
      <c r="M2822" t="str">
        <f>IF(ISERROR(VLOOKUP(A2822,'[1]Ecart validé'!$A:$A,1,FALSE)),Z2822,"Ecart Validé")</f>
        <v>valid</v>
      </c>
      <c r="R2822" t="s">
        <v>30</v>
      </c>
      <c r="X2822"/>
      <c r="Y2822"/>
      <c r="Z2822" t="s">
        <v>31</v>
      </c>
    </row>
    <row r="2823" spans="1:26" x14ac:dyDescent="0.3">
      <c r="A2823" t="s">
        <v>4057</v>
      </c>
      <c r="B2823" t="s">
        <v>3157</v>
      </c>
      <c r="C2823">
        <v>46164</v>
      </c>
      <c r="D2823" t="str">
        <f>+VLOOKUP(C2823,Param!K:L,2,FALSE)</f>
        <v>WILLY GISSELBRECHT ET FILS VINS FINS D'ALSACE</v>
      </c>
      <c r="E2823">
        <v>21049</v>
      </c>
      <c r="F2823" t="s">
        <v>28</v>
      </c>
      <c r="G2823" t="s">
        <v>29</v>
      </c>
      <c r="H2823" s="5">
        <v>1094.45</v>
      </c>
      <c r="I2823" s="5">
        <v>1094.45</v>
      </c>
      <c r="J2823" s="5">
        <v>0</v>
      </c>
      <c r="K2823" s="5">
        <v>1094.45</v>
      </c>
      <c r="L2823" s="5">
        <v>0</v>
      </c>
      <c r="M2823" t="str">
        <f>IF(ISERROR(VLOOKUP(A2823,'[1]Ecart validé'!$A:$A,1,FALSE)),Z2823,"Ecart Validé")</f>
        <v>valid</v>
      </c>
      <c r="R2823" t="s">
        <v>30</v>
      </c>
      <c r="X2823"/>
      <c r="Y2823"/>
      <c r="Z2823" t="s">
        <v>31</v>
      </c>
    </row>
    <row r="2824" spans="1:26" x14ac:dyDescent="0.3">
      <c r="A2824" t="s">
        <v>4058</v>
      </c>
      <c r="B2824" t="s">
        <v>3157</v>
      </c>
      <c r="C2824">
        <v>46164</v>
      </c>
      <c r="D2824" t="str">
        <f>+VLOOKUP(C2824,Param!K:L,2,FALSE)</f>
        <v>WILLY GISSELBRECHT ET FILS VINS FINS D'ALSACE</v>
      </c>
      <c r="E2824">
        <v>21049</v>
      </c>
      <c r="F2824" t="s">
        <v>33</v>
      </c>
      <c r="G2824" t="s">
        <v>29</v>
      </c>
      <c r="H2824" s="5">
        <v>278.18</v>
      </c>
      <c r="I2824" s="5">
        <v>278.18</v>
      </c>
      <c r="J2824" s="5">
        <v>0</v>
      </c>
      <c r="K2824" s="5">
        <v>278.18</v>
      </c>
      <c r="L2824" s="5">
        <v>0</v>
      </c>
      <c r="M2824" t="str">
        <f>IF(ISERROR(VLOOKUP(A2824,'[1]Ecart validé'!$A:$A,1,FALSE)),Z2824,"Ecart Validé")</f>
        <v>valid</v>
      </c>
      <c r="R2824" t="s">
        <v>30</v>
      </c>
      <c r="X2824"/>
      <c r="Y2824"/>
      <c r="Z2824" t="s">
        <v>31</v>
      </c>
    </row>
    <row r="2825" spans="1:26" x14ac:dyDescent="0.3">
      <c r="A2825" t="s">
        <v>4059</v>
      </c>
      <c r="B2825" t="s">
        <v>3157</v>
      </c>
      <c r="C2825">
        <v>46164</v>
      </c>
      <c r="D2825" t="str">
        <f>+VLOOKUP(C2825,Param!K:L,2,FALSE)</f>
        <v>WILLY GISSELBRECHT ET FILS VINS FINS D'ALSACE</v>
      </c>
      <c r="E2825">
        <v>21049</v>
      </c>
      <c r="F2825" t="s">
        <v>35</v>
      </c>
      <c r="G2825" t="s">
        <v>29</v>
      </c>
      <c r="H2825" s="5">
        <v>1245.58</v>
      </c>
      <c r="I2825" s="5">
        <v>1245.58</v>
      </c>
      <c r="J2825" s="5">
        <v>0</v>
      </c>
      <c r="K2825" s="5">
        <v>1245.58</v>
      </c>
      <c r="L2825" s="5">
        <v>0</v>
      </c>
      <c r="M2825" t="str">
        <f>IF(ISERROR(VLOOKUP(A2825,'[1]Ecart validé'!$A:$A,1,FALSE)),Z2825,"Ecart Validé")</f>
        <v>valid</v>
      </c>
      <c r="R2825" t="s">
        <v>30</v>
      </c>
      <c r="X2825"/>
      <c r="Y2825"/>
      <c r="Z2825" t="s">
        <v>31</v>
      </c>
    </row>
    <row r="2826" spans="1:26" x14ac:dyDescent="0.3">
      <c r="A2826" t="s">
        <v>4060</v>
      </c>
      <c r="B2826" t="s">
        <v>3157</v>
      </c>
      <c r="C2826">
        <v>46164</v>
      </c>
      <c r="D2826" t="str">
        <f>+VLOOKUP(C2826,Param!K:L,2,FALSE)</f>
        <v>WILLY GISSELBRECHT ET FILS VINS FINS D'ALSACE</v>
      </c>
      <c r="E2826">
        <v>21049</v>
      </c>
      <c r="F2826" t="s">
        <v>37</v>
      </c>
      <c r="G2826" t="s">
        <v>29</v>
      </c>
      <c r="H2826" s="5">
        <v>490.49</v>
      </c>
      <c r="I2826" s="5">
        <v>490.49</v>
      </c>
      <c r="J2826" s="5">
        <v>0</v>
      </c>
      <c r="K2826" s="5">
        <v>490.49</v>
      </c>
      <c r="L2826" s="5">
        <v>0</v>
      </c>
      <c r="M2826" t="str">
        <f>IF(ISERROR(VLOOKUP(A2826,'[1]Ecart validé'!$A:$A,1,FALSE)),Z2826,"Ecart Validé")</f>
        <v>valid</v>
      </c>
      <c r="R2826" t="s">
        <v>30</v>
      </c>
      <c r="X2826"/>
      <c r="Y2826"/>
      <c r="Z2826" t="s">
        <v>31</v>
      </c>
    </row>
    <row r="2827" spans="1:26" x14ac:dyDescent="0.3">
      <c r="A2827" t="s">
        <v>4061</v>
      </c>
      <c r="B2827" t="s">
        <v>3157</v>
      </c>
      <c r="C2827">
        <v>46174</v>
      </c>
      <c r="D2827" t="str">
        <f>+VLOOKUP(C2827,Param!K:L,2,FALSE)</f>
        <v>NORDIQUE FRANCE SA</v>
      </c>
      <c r="E2827">
        <v>2466051</v>
      </c>
      <c r="F2827" t="s">
        <v>28</v>
      </c>
      <c r="G2827" t="s">
        <v>29</v>
      </c>
      <c r="H2827" s="5">
        <v>257.26</v>
      </c>
      <c r="I2827" s="5">
        <v>257.25900000000001</v>
      </c>
      <c r="J2827" s="5">
        <v>9.9999999997635292E-4</v>
      </c>
      <c r="K2827" s="5">
        <v>257.26</v>
      </c>
      <c r="L2827" s="5">
        <v>0</v>
      </c>
      <c r="M2827" t="str">
        <f>IF(ISERROR(VLOOKUP(A2827,'[1]Ecart validé'!$A:$A,1,FALSE)),Z2827,"Ecart Validé")</f>
        <v>valid</v>
      </c>
      <c r="R2827" t="s">
        <v>30</v>
      </c>
      <c r="X2827"/>
      <c r="Y2827"/>
      <c r="Z2827" t="s">
        <v>31</v>
      </c>
    </row>
    <row r="2828" spans="1:26" x14ac:dyDescent="0.3">
      <c r="A2828" t="s">
        <v>4062</v>
      </c>
      <c r="B2828" t="s">
        <v>3157</v>
      </c>
      <c r="C2828">
        <v>46174</v>
      </c>
      <c r="D2828" t="str">
        <f>+VLOOKUP(C2828,Param!K:L,2,FALSE)</f>
        <v>NORDIQUE FRANCE SA</v>
      </c>
      <c r="E2828">
        <v>2466051</v>
      </c>
      <c r="F2828" t="s">
        <v>33</v>
      </c>
      <c r="G2828" t="s">
        <v>29</v>
      </c>
      <c r="H2828" s="5">
        <v>473.25</v>
      </c>
      <c r="I2828" s="5">
        <v>473.25</v>
      </c>
      <c r="J2828" s="5">
        <v>0</v>
      </c>
      <c r="K2828" s="5">
        <v>473.25</v>
      </c>
      <c r="L2828" s="5">
        <v>0</v>
      </c>
      <c r="M2828" t="str">
        <f>IF(ISERROR(VLOOKUP(A2828,'[1]Ecart validé'!$A:$A,1,FALSE)),Z2828,"Ecart Validé")</f>
        <v>valid</v>
      </c>
      <c r="R2828" t="s">
        <v>30</v>
      </c>
      <c r="X2828"/>
      <c r="Y2828"/>
      <c r="Z2828" t="s">
        <v>31</v>
      </c>
    </row>
    <row r="2829" spans="1:26" x14ac:dyDescent="0.3">
      <c r="A2829" t="s">
        <v>4063</v>
      </c>
      <c r="B2829" t="s">
        <v>3157</v>
      </c>
      <c r="C2829">
        <v>46174</v>
      </c>
      <c r="D2829" t="str">
        <f>+VLOOKUP(C2829,Param!K:L,2,FALSE)</f>
        <v>NORDIQUE FRANCE SA</v>
      </c>
      <c r="E2829">
        <v>2466051</v>
      </c>
      <c r="F2829" t="s">
        <v>35</v>
      </c>
      <c r="G2829" t="s">
        <v>29</v>
      </c>
      <c r="H2829" s="5">
        <v>324.77</v>
      </c>
      <c r="I2829" s="5">
        <v>324.77300000000002</v>
      </c>
      <c r="J2829" s="5">
        <v>-3.0000000000427402E-3</v>
      </c>
      <c r="K2829" s="5">
        <v>324.77</v>
      </c>
      <c r="L2829" s="5">
        <v>0</v>
      </c>
      <c r="M2829" t="str">
        <f>IF(ISERROR(VLOOKUP(A2829,'[1]Ecart validé'!$A:$A,1,FALSE)),Z2829,"Ecart Validé")</f>
        <v>valid</v>
      </c>
      <c r="R2829" t="s">
        <v>30</v>
      </c>
      <c r="X2829"/>
      <c r="Y2829"/>
      <c r="Z2829" t="s">
        <v>31</v>
      </c>
    </row>
    <row r="2830" spans="1:26" x14ac:dyDescent="0.3">
      <c r="A2830" t="s">
        <v>4064</v>
      </c>
      <c r="B2830" t="s">
        <v>3157</v>
      </c>
      <c r="C2830">
        <v>46174</v>
      </c>
      <c r="D2830" t="str">
        <f>+VLOOKUP(C2830,Param!K:L,2,FALSE)</f>
        <v>NORDIQUE FRANCE SA</v>
      </c>
      <c r="E2830">
        <v>2466051</v>
      </c>
      <c r="F2830" t="s">
        <v>37</v>
      </c>
      <c r="G2830" t="s">
        <v>29</v>
      </c>
      <c r="H2830" s="5">
        <v>5447.02</v>
      </c>
      <c r="I2830" s="5">
        <v>5447.0209999999997</v>
      </c>
      <c r="J2830" s="5">
        <v>-9.9999999929423189E-4</v>
      </c>
      <c r="K2830" s="5">
        <v>5447.02</v>
      </c>
      <c r="L2830" s="5">
        <v>0</v>
      </c>
      <c r="M2830" t="str">
        <f>IF(ISERROR(VLOOKUP(A2830,'[1]Ecart validé'!$A:$A,1,FALSE)),Z2830,"Ecart Validé")</f>
        <v>valid</v>
      </c>
      <c r="R2830" t="s">
        <v>30</v>
      </c>
      <c r="X2830"/>
      <c r="Y2830"/>
      <c r="Z2830" t="s">
        <v>31</v>
      </c>
    </row>
    <row r="2831" spans="1:26" x14ac:dyDescent="0.3">
      <c r="A2831" t="s">
        <v>4065</v>
      </c>
      <c r="B2831" t="s">
        <v>3157</v>
      </c>
      <c r="C2831">
        <v>46210</v>
      </c>
      <c r="D2831" t="str">
        <f>+VLOOKUP(C2831,Param!K:L,2,FALSE)</f>
        <v>ELIOR SERVICE PROPRETE ET SANTE</v>
      </c>
      <c r="E2831">
        <v>2110281394</v>
      </c>
      <c r="F2831" t="s">
        <v>28</v>
      </c>
      <c r="G2831" t="s">
        <v>29</v>
      </c>
      <c r="H2831" s="5">
        <v>103792.1</v>
      </c>
      <c r="I2831" s="5">
        <v>103792.13529999999</v>
      </c>
      <c r="J2831" s="5">
        <v>-3.5299999988637802E-2</v>
      </c>
      <c r="K2831" s="5">
        <v>103792.1</v>
      </c>
      <c r="L2831" s="5">
        <v>0</v>
      </c>
      <c r="M2831" t="str">
        <f>IF(ISERROR(VLOOKUP(A2831,'[1]Ecart validé'!$A:$A,1,FALSE)),Z2831,"Ecart Validé")</f>
        <v>valid</v>
      </c>
      <c r="R2831" t="s">
        <v>30</v>
      </c>
      <c r="X2831"/>
      <c r="Y2831"/>
      <c r="Z2831" t="s">
        <v>31</v>
      </c>
    </row>
    <row r="2832" spans="1:26" x14ac:dyDescent="0.3">
      <c r="A2832" t="s">
        <v>4066</v>
      </c>
      <c r="B2832" t="s">
        <v>3157</v>
      </c>
      <c r="C2832">
        <v>46210</v>
      </c>
      <c r="D2832" t="str">
        <f>+VLOOKUP(C2832,Param!K:L,2,FALSE)</f>
        <v>ELIOR SERVICE PROPRETE ET SANTE</v>
      </c>
      <c r="E2832">
        <v>2110281394</v>
      </c>
      <c r="F2832" t="s">
        <v>33</v>
      </c>
      <c r="G2832" t="s">
        <v>29</v>
      </c>
      <c r="H2832" s="5">
        <v>33932</v>
      </c>
      <c r="I2832" s="5">
        <v>33931.995600000002</v>
      </c>
      <c r="J2832" s="5">
        <v>4.3999999979860097E-3</v>
      </c>
      <c r="K2832" s="5">
        <v>33932</v>
      </c>
      <c r="L2832" s="5">
        <v>0</v>
      </c>
      <c r="M2832" t="str">
        <f>IF(ISERROR(VLOOKUP(A2832,'[1]Ecart validé'!$A:$A,1,FALSE)),Z2832,"Ecart Validé")</f>
        <v>valid</v>
      </c>
      <c r="R2832" t="s">
        <v>30</v>
      </c>
      <c r="X2832"/>
      <c r="Y2832"/>
      <c r="Z2832" t="s">
        <v>31</v>
      </c>
    </row>
    <row r="2833" spans="1:26" x14ac:dyDescent="0.3">
      <c r="A2833" t="s">
        <v>4067</v>
      </c>
      <c r="B2833" t="s">
        <v>3157</v>
      </c>
      <c r="C2833">
        <v>46210</v>
      </c>
      <c r="D2833" t="str">
        <f>+VLOOKUP(C2833,Param!K:L,2,FALSE)</f>
        <v>ELIOR SERVICE PROPRETE ET SANTE</v>
      </c>
      <c r="E2833">
        <v>2110281394</v>
      </c>
      <c r="F2833" t="s">
        <v>35</v>
      </c>
      <c r="G2833" t="s">
        <v>29</v>
      </c>
      <c r="H2833" s="5">
        <v>95444.88</v>
      </c>
      <c r="I2833" s="5">
        <v>95444.874899999995</v>
      </c>
      <c r="J2833" s="5">
        <v>5.1000000094063502E-3</v>
      </c>
      <c r="K2833" s="5">
        <v>95444.88</v>
      </c>
      <c r="L2833" s="5">
        <v>0</v>
      </c>
      <c r="M2833" t="str">
        <f>IF(ISERROR(VLOOKUP(A2833,'[1]Ecart validé'!$A:$A,1,FALSE)),Z2833,"Ecart Validé")</f>
        <v>valid</v>
      </c>
      <c r="R2833" t="s">
        <v>30</v>
      </c>
      <c r="X2833"/>
      <c r="Y2833"/>
      <c r="Z2833" t="s">
        <v>31</v>
      </c>
    </row>
    <row r="2834" spans="1:26" x14ac:dyDescent="0.3">
      <c r="A2834" t="s">
        <v>4068</v>
      </c>
      <c r="B2834" t="s">
        <v>3157</v>
      </c>
      <c r="C2834">
        <v>46210</v>
      </c>
      <c r="D2834" t="str">
        <f>+VLOOKUP(C2834,Param!K:L,2,FALSE)</f>
        <v>ELIOR SERVICE PROPRETE ET SANTE</v>
      </c>
      <c r="E2834">
        <v>2110281394</v>
      </c>
      <c r="F2834" t="s">
        <v>37</v>
      </c>
      <c r="G2834" t="s">
        <v>29</v>
      </c>
      <c r="H2834" s="5">
        <v>77023.539999999994</v>
      </c>
      <c r="I2834" s="5">
        <v>77023.542000000001</v>
      </c>
      <c r="J2834" s="5">
        <v>-2.0000000076834099E-3</v>
      </c>
      <c r="K2834" s="5">
        <v>77023.539999999994</v>
      </c>
      <c r="L2834" s="5">
        <v>0</v>
      </c>
      <c r="M2834" t="str">
        <f>IF(ISERROR(VLOOKUP(A2834,'[1]Ecart validé'!$A:$A,1,FALSE)),Z2834,"Ecart Validé")</f>
        <v>valid</v>
      </c>
      <c r="R2834" t="s">
        <v>30</v>
      </c>
      <c r="X2834"/>
      <c r="Y2834"/>
      <c r="Z2834" t="s">
        <v>31</v>
      </c>
    </row>
    <row r="2835" spans="1:26" x14ac:dyDescent="0.3">
      <c r="A2835" t="s">
        <v>4069</v>
      </c>
      <c r="B2835" t="s">
        <v>3157</v>
      </c>
      <c r="C2835">
        <v>46262</v>
      </c>
      <c r="D2835" t="str">
        <f>+VLOOKUP(C2835,Param!K:L,2,FALSE)</f>
        <v>LA COMPAGNIE DES DESSERTS</v>
      </c>
      <c r="E2835">
        <v>1130132254</v>
      </c>
      <c r="F2835" t="s">
        <v>28</v>
      </c>
      <c r="G2835" t="s">
        <v>29</v>
      </c>
      <c r="H2835" s="5">
        <v>36459.279999999999</v>
      </c>
      <c r="I2835" s="5">
        <v>36459.2788</v>
      </c>
      <c r="J2835" s="5">
        <v>1.19999999878928E-3</v>
      </c>
      <c r="K2835" s="5">
        <v>36459.279999999999</v>
      </c>
      <c r="L2835" s="5">
        <v>0</v>
      </c>
      <c r="M2835" t="str">
        <f>IF(ISERROR(VLOOKUP(A2835,'[1]Ecart validé'!$A:$A,1,FALSE)),Z2835,"Ecart Validé")</f>
        <v>valid</v>
      </c>
      <c r="R2835" t="s">
        <v>30</v>
      </c>
      <c r="X2835"/>
      <c r="Y2835"/>
      <c r="Z2835" t="s">
        <v>31</v>
      </c>
    </row>
    <row r="2836" spans="1:26" x14ac:dyDescent="0.3">
      <c r="A2836" t="s">
        <v>4070</v>
      </c>
      <c r="B2836" t="s">
        <v>3157</v>
      </c>
      <c r="C2836">
        <v>46262</v>
      </c>
      <c r="D2836" t="str">
        <f>+VLOOKUP(C2836,Param!K:L,2,FALSE)</f>
        <v>LA COMPAGNIE DES DESSERTS</v>
      </c>
      <c r="E2836">
        <v>1130132254</v>
      </c>
      <c r="F2836" t="s">
        <v>33</v>
      </c>
      <c r="G2836" t="s">
        <v>29</v>
      </c>
      <c r="H2836" s="5">
        <v>3405.21</v>
      </c>
      <c r="I2836" s="5">
        <v>3405.2100999999998</v>
      </c>
      <c r="J2836" s="5">
        <v>-9.9999999747524203E-5</v>
      </c>
      <c r="K2836" s="5">
        <v>3405.21</v>
      </c>
      <c r="L2836" s="5">
        <v>0</v>
      </c>
      <c r="M2836" t="str">
        <f>IF(ISERROR(VLOOKUP(A2836,'[1]Ecart validé'!$A:$A,1,FALSE)),Z2836,"Ecart Validé")</f>
        <v>valid</v>
      </c>
      <c r="R2836" t="s">
        <v>30</v>
      </c>
      <c r="X2836"/>
      <c r="Y2836"/>
      <c r="Z2836" t="s">
        <v>31</v>
      </c>
    </row>
    <row r="2837" spans="1:26" x14ac:dyDescent="0.3">
      <c r="A2837" t="s">
        <v>4071</v>
      </c>
      <c r="B2837" t="s">
        <v>3157</v>
      </c>
      <c r="C2837">
        <v>46262</v>
      </c>
      <c r="D2837" t="str">
        <f>+VLOOKUP(C2837,Param!K:L,2,FALSE)</f>
        <v>LA COMPAGNIE DES DESSERTS</v>
      </c>
      <c r="E2837">
        <v>1130132254</v>
      </c>
      <c r="F2837" t="s">
        <v>35</v>
      </c>
      <c r="G2837" t="s">
        <v>29</v>
      </c>
      <c r="H2837" s="5">
        <v>24038.3</v>
      </c>
      <c r="I2837" s="5">
        <v>24038.298599999998</v>
      </c>
      <c r="J2837" s="5">
        <v>1.40000000101281E-3</v>
      </c>
      <c r="K2837" s="5">
        <v>24038.3</v>
      </c>
      <c r="L2837" s="5">
        <v>0</v>
      </c>
      <c r="M2837" t="str">
        <f>IF(ISERROR(VLOOKUP(A2837,'[1]Ecart validé'!$A:$A,1,FALSE)),Z2837,"Ecart Validé")</f>
        <v>valid</v>
      </c>
      <c r="R2837" t="s">
        <v>30</v>
      </c>
      <c r="X2837"/>
      <c r="Y2837"/>
      <c r="Z2837" t="s">
        <v>31</v>
      </c>
    </row>
    <row r="2838" spans="1:26" x14ac:dyDescent="0.3">
      <c r="A2838" t="s">
        <v>4072</v>
      </c>
      <c r="B2838" t="s">
        <v>3157</v>
      </c>
      <c r="C2838">
        <v>46262</v>
      </c>
      <c r="D2838" t="str">
        <f>+VLOOKUP(C2838,Param!K:L,2,FALSE)</f>
        <v>LA COMPAGNIE DES DESSERTS</v>
      </c>
      <c r="E2838">
        <v>1130132254</v>
      </c>
      <c r="F2838" t="s">
        <v>37</v>
      </c>
      <c r="G2838" t="s">
        <v>29</v>
      </c>
      <c r="H2838" s="5">
        <v>10904.51</v>
      </c>
      <c r="I2838" s="5">
        <v>10904.505300000001</v>
      </c>
      <c r="J2838" s="5">
        <v>4.6999999995023202E-3</v>
      </c>
      <c r="K2838" s="5">
        <v>10904.51</v>
      </c>
      <c r="L2838" s="5">
        <v>0</v>
      </c>
      <c r="M2838" t="str">
        <f>IF(ISERROR(VLOOKUP(A2838,'[1]Ecart validé'!$A:$A,1,FALSE)),Z2838,"Ecart Validé")</f>
        <v>valid</v>
      </c>
      <c r="R2838" t="s">
        <v>30</v>
      </c>
      <c r="X2838"/>
      <c r="Y2838"/>
      <c r="Z2838" t="s">
        <v>31</v>
      </c>
    </row>
    <row r="2839" spans="1:26" x14ac:dyDescent="0.3">
      <c r="A2839" t="s">
        <v>4073</v>
      </c>
      <c r="B2839" t="s">
        <v>3157</v>
      </c>
      <c r="C2839">
        <v>46262</v>
      </c>
      <c r="D2839" t="str">
        <f>+VLOOKUP(C2839,Param!K:L,2,FALSE)</f>
        <v>LA COMPAGNIE DES DESSERTS</v>
      </c>
      <c r="E2839" t="s">
        <v>4074</v>
      </c>
      <c r="F2839" t="s">
        <v>51</v>
      </c>
      <c r="G2839" t="s">
        <v>29</v>
      </c>
      <c r="H2839" s="5">
        <v>1908.23</v>
      </c>
      <c r="I2839" s="5">
        <v>1908.2248999999999</v>
      </c>
      <c r="J2839" s="5">
        <v>5.1000000000840304E-3</v>
      </c>
      <c r="K2839" s="5">
        <v>1908.23</v>
      </c>
      <c r="L2839" s="5">
        <v>0</v>
      </c>
      <c r="M2839" t="str">
        <f>IF(ISERROR(VLOOKUP(A2839,'[1]Ecart validé'!$A:$A,1,FALSE)),Z2839,"Ecart Validé")</f>
        <v>valid</v>
      </c>
      <c r="R2839" t="s">
        <v>30</v>
      </c>
      <c r="X2839"/>
      <c r="Y2839"/>
      <c r="Z2839" t="s">
        <v>31</v>
      </c>
    </row>
    <row r="2840" spans="1:26" x14ac:dyDescent="0.3">
      <c r="A2840" t="s">
        <v>4075</v>
      </c>
      <c r="B2840" t="s">
        <v>3157</v>
      </c>
      <c r="C2840">
        <v>46275</v>
      </c>
      <c r="D2840" t="str">
        <f>+VLOOKUP(C2840,Param!K:L,2,FALSE)</f>
        <v>SAPIAN (=ex ISS HYGIENE &amp; PREVENTION)</v>
      </c>
      <c r="E2840">
        <v>2587009</v>
      </c>
      <c r="F2840" t="s">
        <v>28</v>
      </c>
      <c r="G2840" t="s">
        <v>29</v>
      </c>
      <c r="H2840" s="5">
        <v>7042.65</v>
      </c>
      <c r="I2840" s="5">
        <v>7042.6446999999998</v>
      </c>
      <c r="J2840" s="5">
        <v>5.29999999980645E-3</v>
      </c>
      <c r="K2840" s="5">
        <v>7042.65</v>
      </c>
      <c r="L2840" s="5">
        <v>0</v>
      </c>
      <c r="M2840" t="str">
        <f>IF(ISERROR(VLOOKUP(A2840,'[1]Ecart validé'!$A:$A,1,FALSE)),Z2840,"Ecart Validé")</f>
        <v>valid</v>
      </c>
      <c r="R2840" t="s">
        <v>30</v>
      </c>
      <c r="X2840"/>
      <c r="Y2840"/>
      <c r="Z2840" t="s">
        <v>31</v>
      </c>
    </row>
    <row r="2841" spans="1:26" x14ac:dyDescent="0.3">
      <c r="A2841" t="s">
        <v>4076</v>
      </c>
      <c r="B2841" t="s">
        <v>3157</v>
      </c>
      <c r="C2841">
        <v>46275</v>
      </c>
      <c r="D2841" t="str">
        <f>+VLOOKUP(C2841,Param!K:L,2,FALSE)</f>
        <v>SAPIAN (=ex ISS HYGIENE &amp; PREVENTION)</v>
      </c>
      <c r="E2841">
        <v>2587009</v>
      </c>
      <c r="F2841" t="s">
        <v>33</v>
      </c>
      <c r="G2841" t="s">
        <v>29</v>
      </c>
      <c r="H2841" s="5">
        <v>6685.1</v>
      </c>
      <c r="I2841" s="5">
        <v>6685.0964000000004</v>
      </c>
      <c r="J2841" s="5">
        <v>3.6000000000058199E-3</v>
      </c>
      <c r="K2841" s="5">
        <v>6685.1</v>
      </c>
      <c r="L2841" s="5">
        <v>0</v>
      </c>
      <c r="M2841" t="str">
        <f>IF(ISERROR(VLOOKUP(A2841,'[1]Ecart validé'!$A:$A,1,FALSE)),Z2841,"Ecart Validé")</f>
        <v>valid</v>
      </c>
      <c r="R2841" t="s">
        <v>30</v>
      </c>
      <c r="X2841"/>
      <c r="Y2841"/>
      <c r="Z2841" t="s">
        <v>31</v>
      </c>
    </row>
    <row r="2842" spans="1:26" x14ac:dyDescent="0.3">
      <c r="A2842" t="s">
        <v>4077</v>
      </c>
      <c r="B2842" t="s">
        <v>3157</v>
      </c>
      <c r="C2842">
        <v>46275</v>
      </c>
      <c r="D2842" t="str">
        <f>+VLOOKUP(C2842,Param!K:L,2,FALSE)</f>
        <v>SAPIAN (=ex ISS HYGIENE &amp; PREVENTION)</v>
      </c>
      <c r="E2842">
        <v>2587009</v>
      </c>
      <c r="F2842" t="s">
        <v>35</v>
      </c>
      <c r="G2842" t="s">
        <v>29</v>
      </c>
      <c r="H2842" s="5">
        <v>6652.89</v>
      </c>
      <c r="I2842" s="5">
        <v>6652.8784999999998</v>
      </c>
      <c r="J2842" s="5">
        <v>1.15000000005238E-2</v>
      </c>
      <c r="K2842" s="5">
        <v>6652.89</v>
      </c>
      <c r="L2842" s="5">
        <v>0</v>
      </c>
      <c r="M2842" t="str">
        <f>IF(ISERROR(VLOOKUP(A2842,'[1]Ecart validé'!$A:$A,1,FALSE)),Z2842,"Ecart Validé")</f>
        <v>valid</v>
      </c>
      <c r="R2842" t="s">
        <v>30</v>
      </c>
      <c r="X2842"/>
      <c r="Y2842"/>
      <c r="Z2842" t="s">
        <v>31</v>
      </c>
    </row>
    <row r="2843" spans="1:26" x14ac:dyDescent="0.3">
      <c r="A2843" t="s">
        <v>4078</v>
      </c>
      <c r="B2843" t="s">
        <v>3157</v>
      </c>
      <c r="C2843">
        <v>46275</v>
      </c>
      <c r="D2843" t="str">
        <f>+VLOOKUP(C2843,Param!K:L,2,FALSE)</f>
        <v>SAPIAN (=ex ISS HYGIENE &amp; PREVENTION)</v>
      </c>
      <c r="E2843">
        <v>2587009</v>
      </c>
      <c r="F2843" t="s">
        <v>37</v>
      </c>
      <c r="G2843" t="s">
        <v>29</v>
      </c>
      <c r="H2843" s="5">
        <v>7786.27</v>
      </c>
      <c r="I2843" s="5">
        <v>7786.2658000000001</v>
      </c>
      <c r="J2843" s="5">
        <v>4.2000000003099497E-3</v>
      </c>
      <c r="K2843" s="5">
        <v>7786.27</v>
      </c>
      <c r="L2843" s="5">
        <v>0</v>
      </c>
      <c r="M2843" t="str">
        <f>IF(ISERROR(VLOOKUP(A2843,'[1]Ecart validé'!$A:$A,1,FALSE)),Z2843,"Ecart Validé")</f>
        <v>valid</v>
      </c>
      <c r="R2843" t="s">
        <v>30</v>
      </c>
      <c r="X2843"/>
      <c r="Y2843"/>
      <c r="Z2843" t="s">
        <v>31</v>
      </c>
    </row>
    <row r="2844" spans="1:26" x14ac:dyDescent="0.3">
      <c r="A2844" t="s">
        <v>4079</v>
      </c>
      <c r="B2844" t="s">
        <v>3157</v>
      </c>
      <c r="C2844">
        <v>46280</v>
      </c>
      <c r="D2844" t="str">
        <f>+VLOOKUP(C2844,Param!K:L,2,FALSE)</f>
        <v>DT SIGNS</v>
      </c>
      <c r="E2844">
        <v>790007</v>
      </c>
      <c r="F2844" t="s">
        <v>28</v>
      </c>
      <c r="G2844" t="s">
        <v>29</v>
      </c>
      <c r="H2844" s="5">
        <v>712.16</v>
      </c>
      <c r="I2844" s="5">
        <v>712.16150000000005</v>
      </c>
      <c r="J2844" s="5">
        <v>-1.50000000007821E-3</v>
      </c>
      <c r="K2844" s="5">
        <v>712.16</v>
      </c>
      <c r="L2844" s="5">
        <v>0</v>
      </c>
      <c r="M2844" t="str">
        <f>IF(ISERROR(VLOOKUP(A2844,'[1]Ecart validé'!$A:$A,1,FALSE)),Z2844,"Ecart Validé")</f>
        <v>valid</v>
      </c>
      <c r="R2844" t="s">
        <v>30</v>
      </c>
      <c r="X2844"/>
      <c r="Y2844"/>
      <c r="Z2844" t="s">
        <v>31</v>
      </c>
    </row>
    <row r="2845" spans="1:26" x14ac:dyDescent="0.3">
      <c r="A2845" t="s">
        <v>4080</v>
      </c>
      <c r="B2845" t="s">
        <v>3157</v>
      </c>
      <c r="C2845">
        <v>46280</v>
      </c>
      <c r="D2845" t="str">
        <f>+VLOOKUP(C2845,Param!K:L,2,FALSE)</f>
        <v>DT SIGNS</v>
      </c>
      <c r="E2845">
        <v>790007</v>
      </c>
      <c r="F2845" t="s">
        <v>33</v>
      </c>
      <c r="G2845" t="s">
        <v>29</v>
      </c>
      <c r="H2845" s="5">
        <v>135.75</v>
      </c>
      <c r="I2845" s="5">
        <v>135.75</v>
      </c>
      <c r="J2845" s="5">
        <v>0</v>
      </c>
      <c r="K2845" s="5">
        <v>135.75</v>
      </c>
      <c r="L2845" s="5">
        <v>0</v>
      </c>
      <c r="M2845" t="str">
        <f>IF(ISERROR(VLOOKUP(A2845,'[1]Ecart validé'!$A:$A,1,FALSE)),Z2845,"Ecart Validé")</f>
        <v>valid</v>
      </c>
      <c r="R2845" t="s">
        <v>30</v>
      </c>
      <c r="X2845"/>
      <c r="Y2845"/>
      <c r="Z2845" t="s">
        <v>31</v>
      </c>
    </row>
    <row r="2846" spans="1:26" x14ac:dyDescent="0.3">
      <c r="A2846" t="s">
        <v>4081</v>
      </c>
      <c r="B2846" t="s">
        <v>3157</v>
      </c>
      <c r="C2846">
        <v>46280</v>
      </c>
      <c r="D2846" t="str">
        <f>+VLOOKUP(C2846,Param!K:L,2,FALSE)</f>
        <v>DT SIGNS</v>
      </c>
      <c r="E2846">
        <v>790007</v>
      </c>
      <c r="F2846" t="s">
        <v>35</v>
      </c>
      <c r="G2846" t="s">
        <v>29</v>
      </c>
      <c r="H2846" s="5">
        <v>1070</v>
      </c>
      <c r="I2846" s="5">
        <v>1070</v>
      </c>
      <c r="J2846" s="5">
        <v>0</v>
      </c>
      <c r="K2846" s="5">
        <v>1070</v>
      </c>
      <c r="L2846" s="5">
        <v>0</v>
      </c>
      <c r="M2846" t="str">
        <f>IF(ISERROR(VLOOKUP(A2846,'[1]Ecart validé'!$A:$A,1,FALSE)),Z2846,"Ecart Validé")</f>
        <v>valid</v>
      </c>
      <c r="R2846" t="s">
        <v>30</v>
      </c>
      <c r="X2846"/>
      <c r="Y2846"/>
      <c r="Z2846" t="s">
        <v>31</v>
      </c>
    </row>
    <row r="2847" spans="1:26" x14ac:dyDescent="0.3">
      <c r="A2847" t="s">
        <v>4082</v>
      </c>
      <c r="B2847" t="s">
        <v>3157</v>
      </c>
      <c r="C2847">
        <v>46280</v>
      </c>
      <c r="D2847" t="str">
        <f>+VLOOKUP(C2847,Param!K:L,2,FALSE)</f>
        <v>DT SIGNS</v>
      </c>
      <c r="E2847">
        <v>790007</v>
      </c>
      <c r="F2847" t="s">
        <v>37</v>
      </c>
      <c r="G2847" t="s">
        <v>29</v>
      </c>
      <c r="H2847" s="5">
        <v>2830</v>
      </c>
      <c r="I2847" s="5">
        <v>2830.0039999999999</v>
      </c>
      <c r="J2847" s="5">
        <v>-3.9999999999054099E-3</v>
      </c>
      <c r="K2847" s="5">
        <v>2830</v>
      </c>
      <c r="L2847" s="5">
        <v>0</v>
      </c>
      <c r="M2847" t="str">
        <f>IF(ISERROR(VLOOKUP(A2847,'[1]Ecart validé'!$A:$A,1,FALSE)),Z2847,"Ecart Validé")</f>
        <v>valid</v>
      </c>
      <c r="R2847" t="s">
        <v>30</v>
      </c>
      <c r="X2847"/>
      <c r="Y2847"/>
      <c r="Z2847" t="s">
        <v>31</v>
      </c>
    </row>
    <row r="2848" spans="1:26" x14ac:dyDescent="0.3">
      <c r="A2848" t="s">
        <v>4083</v>
      </c>
      <c r="B2848" t="s">
        <v>3157</v>
      </c>
      <c r="C2848">
        <v>46280</v>
      </c>
      <c r="D2848" t="str">
        <f>+VLOOKUP(C2848,Param!K:L,2,FALSE)</f>
        <v>DT SIGNS</v>
      </c>
      <c r="E2848">
        <v>2140373474</v>
      </c>
      <c r="F2848" t="s">
        <v>28</v>
      </c>
      <c r="G2848" t="s">
        <v>29</v>
      </c>
      <c r="H2848" s="5">
        <v>5004.24</v>
      </c>
      <c r="I2848" s="5">
        <v>5004.2392</v>
      </c>
      <c r="J2848" s="5">
        <v>7.9999999979918303E-4</v>
      </c>
      <c r="K2848" s="5">
        <v>5004.24</v>
      </c>
      <c r="L2848" s="5">
        <v>0</v>
      </c>
      <c r="M2848" t="str">
        <f>IF(ISERROR(VLOOKUP(A2848,'[1]Ecart validé'!$A:$A,1,FALSE)),Z2848,"Ecart Validé")</f>
        <v>valid</v>
      </c>
      <c r="R2848" t="s">
        <v>30</v>
      </c>
      <c r="X2848"/>
      <c r="Y2848"/>
      <c r="Z2848" t="s">
        <v>31</v>
      </c>
    </row>
    <row r="2849" spans="1:26" x14ac:dyDescent="0.3">
      <c r="A2849" t="s">
        <v>4084</v>
      </c>
      <c r="B2849" t="s">
        <v>3157</v>
      </c>
      <c r="C2849">
        <v>46280</v>
      </c>
      <c r="D2849" t="str">
        <f>+VLOOKUP(C2849,Param!K:L,2,FALSE)</f>
        <v>DT SIGNS</v>
      </c>
      <c r="E2849">
        <v>2140373474</v>
      </c>
      <c r="F2849" t="s">
        <v>33</v>
      </c>
      <c r="G2849" t="s">
        <v>29</v>
      </c>
      <c r="H2849" s="5">
        <v>3258.08</v>
      </c>
      <c r="I2849" s="5">
        <v>3258.0832</v>
      </c>
      <c r="J2849" s="5">
        <v>-3.2000000001062199E-3</v>
      </c>
      <c r="K2849" s="5">
        <v>3258.08</v>
      </c>
      <c r="L2849" s="5">
        <v>0</v>
      </c>
      <c r="M2849" t="str">
        <f>IF(ISERROR(VLOOKUP(A2849,'[1]Ecart validé'!$A:$A,1,FALSE)),Z2849,"Ecart Validé")</f>
        <v>valid</v>
      </c>
      <c r="R2849" t="s">
        <v>30</v>
      </c>
      <c r="X2849"/>
      <c r="Y2849"/>
      <c r="Z2849" t="s">
        <v>31</v>
      </c>
    </row>
    <row r="2850" spans="1:26" x14ac:dyDescent="0.3">
      <c r="A2850" t="s">
        <v>4085</v>
      </c>
      <c r="B2850" t="s">
        <v>3157</v>
      </c>
      <c r="C2850">
        <v>46280</v>
      </c>
      <c r="D2850" t="str">
        <f>+VLOOKUP(C2850,Param!K:L,2,FALSE)</f>
        <v>DT SIGNS</v>
      </c>
      <c r="E2850">
        <v>2140373474</v>
      </c>
      <c r="F2850" t="s">
        <v>35</v>
      </c>
      <c r="G2850" t="s">
        <v>29</v>
      </c>
      <c r="H2850" s="5">
        <v>999.9</v>
      </c>
      <c r="I2850" s="5">
        <v>999.89919999999995</v>
      </c>
      <c r="J2850" s="5">
        <v>8.0000000002655703E-4</v>
      </c>
      <c r="K2850" s="5">
        <v>999.9</v>
      </c>
      <c r="L2850" s="5">
        <v>0</v>
      </c>
      <c r="M2850" t="str">
        <f>IF(ISERROR(VLOOKUP(A2850,'[1]Ecart validé'!$A:$A,1,FALSE)),Z2850,"Ecart Validé")</f>
        <v>valid</v>
      </c>
      <c r="R2850" t="s">
        <v>30</v>
      </c>
      <c r="X2850"/>
      <c r="Y2850"/>
      <c r="Z2850" t="s">
        <v>31</v>
      </c>
    </row>
    <row r="2851" spans="1:26" x14ac:dyDescent="0.3">
      <c r="A2851" t="s">
        <v>4086</v>
      </c>
      <c r="B2851" t="s">
        <v>3157</v>
      </c>
      <c r="C2851">
        <v>46280</v>
      </c>
      <c r="D2851" t="str">
        <f>+VLOOKUP(C2851,Param!K:L,2,FALSE)</f>
        <v>DT SIGNS</v>
      </c>
      <c r="E2851">
        <v>2140373474</v>
      </c>
      <c r="F2851" t="s">
        <v>37</v>
      </c>
      <c r="G2851" t="s">
        <v>29</v>
      </c>
      <c r="H2851" s="5">
        <v>1469.06</v>
      </c>
      <c r="I2851" s="5">
        <v>1469.0552</v>
      </c>
      <c r="J2851" s="5">
        <v>4.7999999999319698E-3</v>
      </c>
      <c r="K2851" s="5">
        <v>1469.06</v>
      </c>
      <c r="L2851" s="5">
        <v>0</v>
      </c>
      <c r="M2851" t="str">
        <f>IF(ISERROR(VLOOKUP(A2851,'[1]Ecart validé'!$A:$A,1,FALSE)),Z2851,"Ecart Validé")</f>
        <v>valid</v>
      </c>
      <c r="R2851" t="s">
        <v>30</v>
      </c>
      <c r="X2851"/>
      <c r="Y2851"/>
      <c r="Z2851" t="s">
        <v>31</v>
      </c>
    </row>
    <row r="2852" spans="1:26" x14ac:dyDescent="0.3">
      <c r="A2852" t="s">
        <v>4087</v>
      </c>
      <c r="B2852" t="s">
        <v>3157</v>
      </c>
      <c r="C2852">
        <v>46293</v>
      </c>
      <c r="D2852" t="str">
        <f>+VLOOKUP(C2852,Param!K:L,2,FALSE)</f>
        <v>IPC</v>
      </c>
      <c r="E2852">
        <v>2193306141</v>
      </c>
      <c r="F2852" t="s">
        <v>28</v>
      </c>
      <c r="G2852" t="s">
        <v>29</v>
      </c>
      <c r="H2852" s="5">
        <v>9681.93</v>
      </c>
      <c r="I2852" s="5">
        <v>9681.9269999999997</v>
      </c>
      <c r="J2852" s="5">
        <v>3.00000000061118E-3</v>
      </c>
      <c r="K2852" s="5">
        <v>9681.93</v>
      </c>
      <c r="L2852" s="5">
        <v>0</v>
      </c>
      <c r="M2852" t="str">
        <f>IF(ISERROR(VLOOKUP(A2852,'[1]Ecart validé'!$A:$A,1,FALSE)),Z2852,"Ecart Validé")</f>
        <v>valid</v>
      </c>
      <c r="R2852" t="s">
        <v>30</v>
      </c>
      <c r="X2852"/>
      <c r="Y2852"/>
      <c r="Z2852" t="s">
        <v>31</v>
      </c>
    </row>
    <row r="2853" spans="1:26" x14ac:dyDescent="0.3">
      <c r="A2853" t="s">
        <v>4088</v>
      </c>
      <c r="B2853" t="s">
        <v>3157</v>
      </c>
      <c r="C2853">
        <v>46293</v>
      </c>
      <c r="D2853" t="str">
        <f>+VLOOKUP(C2853,Param!K:L,2,FALSE)</f>
        <v>IPC</v>
      </c>
      <c r="E2853">
        <v>2193306141</v>
      </c>
      <c r="F2853" t="s">
        <v>33</v>
      </c>
      <c r="G2853" t="s">
        <v>29</v>
      </c>
      <c r="H2853" s="5">
        <v>4083.2799999999902</v>
      </c>
      <c r="I2853" s="5">
        <v>4083.2764999999999</v>
      </c>
      <c r="J2853" s="5">
        <v>3.49999999980354E-3</v>
      </c>
      <c r="K2853" s="5">
        <v>4083.2799999999902</v>
      </c>
      <c r="L2853" s="5">
        <v>0</v>
      </c>
      <c r="M2853" t="str">
        <f>IF(ISERROR(VLOOKUP(A2853,'[1]Ecart validé'!$A:$A,1,FALSE)),Z2853,"Ecart Validé")</f>
        <v>valid</v>
      </c>
      <c r="R2853" t="s">
        <v>30</v>
      </c>
      <c r="X2853"/>
      <c r="Y2853"/>
      <c r="Z2853" t="s">
        <v>31</v>
      </c>
    </row>
    <row r="2854" spans="1:26" x14ac:dyDescent="0.3">
      <c r="A2854" t="s">
        <v>4089</v>
      </c>
      <c r="B2854" t="s">
        <v>3157</v>
      </c>
      <c r="C2854">
        <v>46293</v>
      </c>
      <c r="D2854" t="str">
        <f>+VLOOKUP(C2854,Param!K:L,2,FALSE)</f>
        <v>IPC</v>
      </c>
      <c r="E2854">
        <v>2193306141</v>
      </c>
      <c r="F2854" t="s">
        <v>35</v>
      </c>
      <c r="G2854" t="s">
        <v>29</v>
      </c>
      <c r="H2854" s="5">
        <v>6605.61</v>
      </c>
      <c r="I2854" s="5">
        <v>6605.6085000000003</v>
      </c>
      <c r="J2854" s="5">
        <v>1.4999999993960901E-3</v>
      </c>
      <c r="K2854" s="5">
        <v>6605.61</v>
      </c>
      <c r="L2854" s="5">
        <v>0</v>
      </c>
      <c r="M2854" t="str">
        <f>IF(ISERROR(VLOOKUP(A2854,'[1]Ecart validé'!$A:$A,1,FALSE)),Z2854,"Ecart Validé")</f>
        <v>valid</v>
      </c>
      <c r="R2854" t="s">
        <v>30</v>
      </c>
      <c r="X2854"/>
      <c r="Y2854"/>
      <c r="Z2854" t="s">
        <v>31</v>
      </c>
    </row>
    <row r="2855" spans="1:26" x14ac:dyDescent="0.3">
      <c r="A2855" t="s">
        <v>4090</v>
      </c>
      <c r="B2855" t="s">
        <v>3157</v>
      </c>
      <c r="C2855">
        <v>46293</v>
      </c>
      <c r="D2855" t="str">
        <f>+VLOOKUP(C2855,Param!K:L,2,FALSE)</f>
        <v>IPC</v>
      </c>
      <c r="E2855">
        <v>2193306141</v>
      </c>
      <c r="F2855" t="s">
        <v>37</v>
      </c>
      <c r="G2855" t="s">
        <v>29</v>
      </c>
      <c r="H2855" s="5">
        <v>4917.3900000000003</v>
      </c>
      <c r="I2855" s="5">
        <v>4917.3895000000002</v>
      </c>
      <c r="J2855" s="5">
        <v>5.0000000010186297E-4</v>
      </c>
      <c r="K2855" s="5">
        <v>4917.3900000000003</v>
      </c>
      <c r="L2855" s="5">
        <v>0</v>
      </c>
      <c r="M2855" t="str">
        <f>IF(ISERROR(VLOOKUP(A2855,'[1]Ecart validé'!$A:$A,1,FALSE)),Z2855,"Ecart Validé")</f>
        <v>valid</v>
      </c>
      <c r="R2855" t="s">
        <v>30</v>
      </c>
      <c r="X2855"/>
      <c r="Y2855"/>
      <c r="Z2855" t="s">
        <v>31</v>
      </c>
    </row>
    <row r="2856" spans="1:26" x14ac:dyDescent="0.3">
      <c r="A2856" t="s">
        <v>4091</v>
      </c>
      <c r="B2856" t="s">
        <v>3157</v>
      </c>
      <c r="C2856">
        <v>46299</v>
      </c>
      <c r="D2856" t="str">
        <f>+VLOOKUP(C2856,Param!K:L,2,FALSE)</f>
        <v>MAISON M.CHAPOUTIER</v>
      </c>
      <c r="E2856">
        <v>1253004</v>
      </c>
      <c r="F2856" t="s">
        <v>28</v>
      </c>
      <c r="G2856" t="s">
        <v>29</v>
      </c>
      <c r="H2856" s="5">
        <v>2253.08</v>
      </c>
      <c r="I2856" s="5">
        <v>2253.0774000000001</v>
      </c>
      <c r="J2856" s="5">
        <v>2.59999999980209E-3</v>
      </c>
      <c r="K2856" s="5">
        <v>2253.08</v>
      </c>
      <c r="L2856" s="5">
        <v>0</v>
      </c>
      <c r="M2856" t="str">
        <f>IF(ISERROR(VLOOKUP(A2856,'[1]Ecart validé'!$A:$A,1,FALSE)),Z2856,"Ecart Validé")</f>
        <v>valid</v>
      </c>
      <c r="R2856" t="s">
        <v>30</v>
      </c>
      <c r="X2856"/>
      <c r="Y2856"/>
      <c r="Z2856" t="s">
        <v>31</v>
      </c>
    </row>
    <row r="2857" spans="1:26" x14ac:dyDescent="0.3">
      <c r="A2857" t="s">
        <v>4092</v>
      </c>
      <c r="B2857" t="s">
        <v>3157</v>
      </c>
      <c r="C2857">
        <v>46299</v>
      </c>
      <c r="D2857" t="str">
        <f>+VLOOKUP(C2857,Param!K:L,2,FALSE)</f>
        <v>MAISON M.CHAPOUTIER</v>
      </c>
      <c r="E2857">
        <v>1253004</v>
      </c>
      <c r="F2857" t="s">
        <v>33</v>
      </c>
      <c r="G2857" t="s">
        <v>29</v>
      </c>
      <c r="H2857" s="5">
        <v>195.9</v>
      </c>
      <c r="I2857" s="5">
        <v>195.90360000000001</v>
      </c>
      <c r="J2857" s="5">
        <v>-3.6000000000058199E-3</v>
      </c>
      <c r="K2857" s="5">
        <v>195.9</v>
      </c>
      <c r="L2857" s="5">
        <v>0</v>
      </c>
      <c r="M2857" t="str">
        <f>IF(ISERROR(VLOOKUP(A2857,'[1]Ecart validé'!$A:$A,1,FALSE)),Z2857,"Ecart Validé")</f>
        <v>valid</v>
      </c>
      <c r="R2857" t="s">
        <v>30</v>
      </c>
      <c r="X2857"/>
      <c r="Y2857"/>
      <c r="Z2857" t="s">
        <v>31</v>
      </c>
    </row>
    <row r="2858" spans="1:26" x14ac:dyDescent="0.3">
      <c r="A2858" t="s">
        <v>4093</v>
      </c>
      <c r="B2858" t="s">
        <v>3157</v>
      </c>
      <c r="C2858">
        <v>46299</v>
      </c>
      <c r="D2858" t="str">
        <f>+VLOOKUP(C2858,Param!K:L,2,FALSE)</f>
        <v>MAISON M.CHAPOUTIER</v>
      </c>
      <c r="E2858">
        <v>1253004</v>
      </c>
      <c r="F2858" t="s">
        <v>35</v>
      </c>
      <c r="G2858" t="s">
        <v>29</v>
      </c>
      <c r="H2858" s="5">
        <v>1156.8399999999999</v>
      </c>
      <c r="I2858" s="5">
        <v>1156.8378</v>
      </c>
      <c r="J2858" s="5">
        <v>2.1999999999025E-3</v>
      </c>
      <c r="K2858" s="5">
        <v>1156.8399999999999</v>
      </c>
      <c r="L2858" s="5">
        <v>0</v>
      </c>
      <c r="M2858" t="str">
        <f>IF(ISERROR(VLOOKUP(A2858,'[1]Ecart validé'!$A:$A,1,FALSE)),Z2858,"Ecart Validé")</f>
        <v>valid</v>
      </c>
      <c r="R2858" t="s">
        <v>30</v>
      </c>
      <c r="X2858"/>
      <c r="Y2858"/>
      <c r="Z2858" t="s">
        <v>31</v>
      </c>
    </row>
    <row r="2859" spans="1:26" x14ac:dyDescent="0.3">
      <c r="A2859" t="s">
        <v>4094</v>
      </c>
      <c r="B2859" t="s">
        <v>3157</v>
      </c>
      <c r="C2859">
        <v>46299</v>
      </c>
      <c r="D2859" t="str">
        <f>+VLOOKUP(C2859,Param!K:L,2,FALSE)</f>
        <v>MAISON M.CHAPOUTIER</v>
      </c>
      <c r="E2859">
        <v>1253004</v>
      </c>
      <c r="F2859" t="s">
        <v>37</v>
      </c>
      <c r="G2859" t="s">
        <v>29</v>
      </c>
      <c r="H2859" s="5">
        <v>658.36</v>
      </c>
      <c r="I2859" s="5">
        <v>658.35540000000003</v>
      </c>
      <c r="J2859" s="5">
        <v>4.5999999999821696E-3</v>
      </c>
      <c r="K2859" s="5">
        <v>658.36</v>
      </c>
      <c r="L2859" s="5">
        <v>0</v>
      </c>
      <c r="M2859" t="str">
        <f>IF(ISERROR(VLOOKUP(A2859,'[1]Ecart validé'!$A:$A,1,FALSE)),Z2859,"Ecart Validé")</f>
        <v>valid</v>
      </c>
      <c r="R2859" t="s">
        <v>30</v>
      </c>
      <c r="X2859"/>
      <c r="Y2859"/>
      <c r="Z2859" t="s">
        <v>31</v>
      </c>
    </row>
    <row r="2860" spans="1:26" x14ac:dyDescent="0.3">
      <c r="A2860" t="s">
        <v>4095</v>
      </c>
      <c r="B2860" t="s">
        <v>3157</v>
      </c>
      <c r="C2860">
        <v>46304</v>
      </c>
      <c r="D2860" t="str">
        <f>+VLOOKUP(C2860,Param!K:L,2,FALSE)</f>
        <v>MAISON RICHARD (VIN - CADEAUX D'AFFAIRES)</v>
      </c>
      <c r="E2860">
        <v>21003</v>
      </c>
      <c r="F2860" t="s">
        <v>28</v>
      </c>
      <c r="G2860" t="s">
        <v>29</v>
      </c>
      <c r="H2860" s="5">
        <v>14815.76</v>
      </c>
      <c r="I2860" s="5">
        <v>14815.76</v>
      </c>
      <c r="J2860" s="5">
        <v>0</v>
      </c>
      <c r="K2860" s="5">
        <v>14815.76</v>
      </c>
      <c r="L2860" s="5">
        <v>0</v>
      </c>
      <c r="M2860" t="str">
        <f>IF(ISERROR(VLOOKUP(A2860,'[1]Ecart validé'!$A:$A,1,FALSE)),Z2860,"Ecart Validé")</f>
        <v>valid</v>
      </c>
      <c r="R2860" t="s">
        <v>30</v>
      </c>
      <c r="X2860"/>
      <c r="Y2860"/>
      <c r="Z2860" t="s">
        <v>31</v>
      </c>
    </row>
    <row r="2861" spans="1:26" x14ac:dyDescent="0.3">
      <c r="A2861" t="s">
        <v>4096</v>
      </c>
      <c r="B2861" t="s">
        <v>3157</v>
      </c>
      <c r="C2861">
        <v>46304</v>
      </c>
      <c r="D2861" t="str">
        <f>+VLOOKUP(C2861,Param!K:L,2,FALSE)</f>
        <v>MAISON RICHARD (VIN - CADEAUX D'AFFAIRES)</v>
      </c>
      <c r="E2861">
        <v>21003</v>
      </c>
      <c r="F2861" t="s">
        <v>33</v>
      </c>
      <c r="G2861" t="s">
        <v>29</v>
      </c>
      <c r="H2861" s="5">
        <v>2521.04</v>
      </c>
      <c r="I2861" s="5">
        <v>2521.04</v>
      </c>
      <c r="J2861" s="5">
        <v>0</v>
      </c>
      <c r="K2861" s="5">
        <v>2521.04</v>
      </c>
      <c r="L2861" s="5">
        <v>0</v>
      </c>
      <c r="M2861" t="str">
        <f>IF(ISERROR(VLOOKUP(A2861,'[1]Ecart validé'!$A:$A,1,FALSE)),Z2861,"Ecart Validé")</f>
        <v>valid</v>
      </c>
      <c r="R2861" t="s">
        <v>30</v>
      </c>
      <c r="X2861"/>
      <c r="Y2861"/>
      <c r="Z2861" t="s">
        <v>31</v>
      </c>
    </row>
    <row r="2862" spans="1:26" x14ac:dyDescent="0.3">
      <c r="A2862" t="s">
        <v>4097</v>
      </c>
      <c r="B2862" t="s">
        <v>3157</v>
      </c>
      <c r="C2862">
        <v>46304</v>
      </c>
      <c r="D2862" t="str">
        <f>+VLOOKUP(C2862,Param!K:L,2,FALSE)</f>
        <v>MAISON RICHARD (VIN - CADEAUX D'AFFAIRES)</v>
      </c>
      <c r="E2862">
        <v>21003</v>
      </c>
      <c r="F2862" t="s">
        <v>35</v>
      </c>
      <c r="G2862" t="s">
        <v>29</v>
      </c>
      <c r="H2862" s="5">
        <v>17636.88</v>
      </c>
      <c r="I2862" s="5">
        <v>17636.88</v>
      </c>
      <c r="J2862" s="5">
        <v>0</v>
      </c>
      <c r="K2862" s="5">
        <v>17636.88</v>
      </c>
      <c r="L2862" s="5">
        <v>0</v>
      </c>
      <c r="M2862" t="str">
        <f>IF(ISERROR(VLOOKUP(A2862,'[1]Ecart validé'!$A:$A,1,FALSE)),Z2862,"Ecart Validé")</f>
        <v>valid</v>
      </c>
      <c r="R2862" t="s">
        <v>30</v>
      </c>
      <c r="X2862"/>
      <c r="Y2862"/>
      <c r="Z2862" t="s">
        <v>31</v>
      </c>
    </row>
    <row r="2863" spans="1:26" x14ac:dyDescent="0.3">
      <c r="A2863" t="s">
        <v>4098</v>
      </c>
      <c r="B2863" t="s">
        <v>3157</v>
      </c>
      <c r="C2863">
        <v>46304</v>
      </c>
      <c r="D2863" t="str">
        <f>+VLOOKUP(C2863,Param!K:L,2,FALSE)</f>
        <v>MAISON RICHARD (VIN - CADEAUX D'AFFAIRES)</v>
      </c>
      <c r="E2863">
        <v>21003</v>
      </c>
      <c r="F2863" t="s">
        <v>37</v>
      </c>
      <c r="G2863" t="s">
        <v>29</v>
      </c>
      <c r="H2863" s="5">
        <v>7121.68</v>
      </c>
      <c r="I2863" s="5">
        <v>7121.68</v>
      </c>
      <c r="J2863" s="5">
        <v>0</v>
      </c>
      <c r="K2863" s="5">
        <v>7121.68</v>
      </c>
      <c r="L2863" s="5">
        <v>0</v>
      </c>
      <c r="M2863" t="str">
        <f>IF(ISERROR(VLOOKUP(A2863,'[1]Ecart validé'!$A:$A,1,FALSE)),Z2863,"Ecart Validé")</f>
        <v>valid</v>
      </c>
      <c r="R2863" t="s">
        <v>30</v>
      </c>
      <c r="X2863"/>
      <c r="Y2863"/>
      <c r="Z2863" t="s">
        <v>31</v>
      </c>
    </row>
    <row r="2864" spans="1:26" x14ac:dyDescent="0.3">
      <c r="A2864" t="s">
        <v>4099</v>
      </c>
      <c r="B2864" t="s">
        <v>3157</v>
      </c>
      <c r="C2864">
        <v>46310</v>
      </c>
      <c r="D2864" t="str">
        <f>+VLOOKUP(C2864,Param!K:L,2,FALSE)</f>
        <v>ASSA ABLOY HOSPITALITY S.A.S</v>
      </c>
      <c r="E2864">
        <v>2495019</v>
      </c>
      <c r="F2864" t="s">
        <v>28</v>
      </c>
      <c r="G2864" t="s">
        <v>29</v>
      </c>
      <c r="H2864" s="5">
        <v>7081.66</v>
      </c>
      <c r="I2864" s="5">
        <v>7081.6486999999997</v>
      </c>
      <c r="J2864" s="5">
        <v>1.13000000001193E-2</v>
      </c>
      <c r="K2864" s="5">
        <v>7081.66</v>
      </c>
      <c r="L2864" s="5">
        <v>0</v>
      </c>
      <c r="M2864" t="str">
        <f>IF(ISERROR(VLOOKUP(A2864,'[1]Ecart validé'!$A:$A,1,FALSE)),Z2864,"Ecart Validé")</f>
        <v>valid</v>
      </c>
      <c r="R2864" t="s">
        <v>30</v>
      </c>
      <c r="X2864"/>
      <c r="Y2864"/>
      <c r="Z2864" t="s">
        <v>31</v>
      </c>
    </row>
    <row r="2865" spans="1:26" x14ac:dyDescent="0.3">
      <c r="A2865" t="s">
        <v>4100</v>
      </c>
      <c r="B2865" t="s">
        <v>3157</v>
      </c>
      <c r="C2865">
        <v>46310</v>
      </c>
      <c r="D2865" t="str">
        <f>+VLOOKUP(C2865,Param!K:L,2,FALSE)</f>
        <v>ASSA ABLOY HOSPITALITY S.A.S</v>
      </c>
      <c r="E2865">
        <v>2495019</v>
      </c>
      <c r="F2865" t="s">
        <v>33</v>
      </c>
      <c r="G2865" t="s">
        <v>29</v>
      </c>
      <c r="H2865" s="5">
        <v>905.82</v>
      </c>
      <c r="I2865" s="5">
        <v>905.81600000000003</v>
      </c>
      <c r="J2865" s="5">
        <v>4.0000000000190898E-3</v>
      </c>
      <c r="K2865" s="5">
        <v>905.82</v>
      </c>
      <c r="L2865" s="5">
        <v>0</v>
      </c>
      <c r="M2865" t="str">
        <f>IF(ISERROR(VLOOKUP(A2865,'[1]Ecart validé'!$A:$A,1,FALSE)),Z2865,"Ecart Validé")</f>
        <v>valid</v>
      </c>
      <c r="R2865" t="s">
        <v>30</v>
      </c>
      <c r="X2865"/>
      <c r="Y2865"/>
      <c r="Z2865" t="s">
        <v>31</v>
      </c>
    </row>
    <row r="2866" spans="1:26" x14ac:dyDescent="0.3">
      <c r="A2866" t="s">
        <v>4101</v>
      </c>
      <c r="B2866" t="s">
        <v>3157</v>
      </c>
      <c r="C2866">
        <v>46310</v>
      </c>
      <c r="D2866" t="str">
        <f>+VLOOKUP(C2866,Param!K:L,2,FALSE)</f>
        <v>ASSA ABLOY HOSPITALITY S.A.S</v>
      </c>
      <c r="E2866">
        <v>2495019</v>
      </c>
      <c r="F2866" t="s">
        <v>35</v>
      </c>
      <c r="G2866" t="s">
        <v>29</v>
      </c>
      <c r="H2866" s="5">
        <v>741.21</v>
      </c>
      <c r="I2866" s="5">
        <v>741.2</v>
      </c>
      <c r="J2866" s="5">
        <v>9.9999999999908998E-3</v>
      </c>
      <c r="K2866" s="5">
        <v>741.21</v>
      </c>
      <c r="L2866" s="5">
        <v>0</v>
      </c>
      <c r="M2866" t="str">
        <f>IF(ISERROR(VLOOKUP(A2866,'[1]Ecart validé'!$A:$A,1,FALSE)),Z2866,"Ecart Validé")</f>
        <v>valid</v>
      </c>
      <c r="R2866" t="s">
        <v>30</v>
      </c>
      <c r="X2866"/>
      <c r="Y2866"/>
      <c r="Z2866" t="s">
        <v>31</v>
      </c>
    </row>
    <row r="2867" spans="1:26" x14ac:dyDescent="0.3">
      <c r="A2867" t="s">
        <v>4102</v>
      </c>
      <c r="B2867" t="s">
        <v>3157</v>
      </c>
      <c r="C2867">
        <v>46310</v>
      </c>
      <c r="D2867" t="str">
        <f>+VLOOKUP(C2867,Param!K:L,2,FALSE)</f>
        <v>ASSA ABLOY HOSPITALITY S.A.S</v>
      </c>
      <c r="E2867">
        <v>2495019</v>
      </c>
      <c r="F2867" t="s">
        <v>37</v>
      </c>
      <c r="G2867" t="s">
        <v>29</v>
      </c>
      <c r="H2867" s="5">
        <v>4031.36</v>
      </c>
      <c r="I2867" s="5">
        <v>4031.36</v>
      </c>
      <c r="J2867" s="5">
        <v>0</v>
      </c>
      <c r="K2867" s="5">
        <v>4031.36</v>
      </c>
      <c r="L2867" s="5">
        <v>0</v>
      </c>
      <c r="M2867" t="str">
        <f>IF(ISERROR(VLOOKUP(A2867,'[1]Ecart validé'!$A:$A,1,FALSE)),Z2867,"Ecart Validé")</f>
        <v>valid</v>
      </c>
      <c r="R2867" t="s">
        <v>30</v>
      </c>
      <c r="X2867"/>
      <c r="Y2867"/>
      <c r="Z2867" t="s">
        <v>31</v>
      </c>
    </row>
    <row r="2868" spans="1:26" x14ac:dyDescent="0.3">
      <c r="A2868" t="s">
        <v>4103</v>
      </c>
      <c r="B2868" t="s">
        <v>3157</v>
      </c>
      <c r="C2868">
        <v>46310</v>
      </c>
      <c r="D2868" t="str">
        <f>+VLOOKUP(C2868,Param!K:L,2,FALSE)</f>
        <v>ASSA ABLOY HOSPITALITY S.A.S</v>
      </c>
      <c r="E2868">
        <v>110052236</v>
      </c>
      <c r="F2868" t="s">
        <v>28</v>
      </c>
      <c r="G2868" t="s">
        <v>29</v>
      </c>
      <c r="H2868" s="5">
        <v>18165.23</v>
      </c>
      <c r="I2868" s="5">
        <v>18165.214499999998</v>
      </c>
      <c r="J2868" s="5">
        <v>1.55000000013387E-2</v>
      </c>
      <c r="K2868" s="5">
        <v>18165.23</v>
      </c>
      <c r="L2868" s="5">
        <v>0</v>
      </c>
      <c r="M2868" t="str">
        <f>IF(ISERROR(VLOOKUP(A2868,'[1]Ecart validé'!$A:$A,1,FALSE)),Z2868,"Ecart Validé")</f>
        <v>valid</v>
      </c>
      <c r="R2868" t="s">
        <v>30</v>
      </c>
      <c r="X2868"/>
      <c r="Y2868"/>
      <c r="Z2868" t="s">
        <v>31</v>
      </c>
    </row>
    <row r="2869" spans="1:26" x14ac:dyDescent="0.3">
      <c r="A2869" t="s">
        <v>4104</v>
      </c>
      <c r="B2869" t="s">
        <v>3157</v>
      </c>
      <c r="C2869">
        <v>46310</v>
      </c>
      <c r="D2869" t="str">
        <f>+VLOOKUP(C2869,Param!K:L,2,FALSE)</f>
        <v>ASSA ABLOY HOSPITALITY S.A.S</v>
      </c>
      <c r="E2869">
        <v>110052236</v>
      </c>
      <c r="F2869" t="s">
        <v>33</v>
      </c>
      <c r="G2869" t="s">
        <v>29</v>
      </c>
      <c r="H2869" s="5">
        <v>5477.34</v>
      </c>
      <c r="I2869" s="5">
        <v>5477.34</v>
      </c>
      <c r="J2869" s="5">
        <v>0</v>
      </c>
      <c r="K2869" s="5">
        <v>5477.34</v>
      </c>
      <c r="L2869" s="5">
        <v>0</v>
      </c>
      <c r="M2869" t="str">
        <f>IF(ISERROR(VLOOKUP(A2869,'[1]Ecart validé'!$A:$A,1,FALSE)),Z2869,"Ecart Validé")</f>
        <v>valid</v>
      </c>
      <c r="R2869" t="s">
        <v>30</v>
      </c>
      <c r="X2869"/>
      <c r="Y2869"/>
      <c r="Z2869" t="s">
        <v>31</v>
      </c>
    </row>
    <row r="2870" spans="1:26" x14ac:dyDescent="0.3">
      <c r="A2870" t="s">
        <v>4105</v>
      </c>
      <c r="B2870" t="s">
        <v>3157</v>
      </c>
      <c r="C2870">
        <v>46310</v>
      </c>
      <c r="D2870" t="str">
        <f>+VLOOKUP(C2870,Param!K:L,2,FALSE)</f>
        <v>ASSA ABLOY HOSPITALITY S.A.S</v>
      </c>
      <c r="E2870">
        <v>110052236</v>
      </c>
      <c r="F2870" t="s">
        <v>35</v>
      </c>
      <c r="G2870" t="s">
        <v>29</v>
      </c>
      <c r="H2870" s="5">
        <v>3297.86</v>
      </c>
      <c r="I2870" s="5">
        <v>3297.855</v>
      </c>
      <c r="J2870" s="5">
        <v>5.0000000001091298E-3</v>
      </c>
      <c r="K2870" s="5">
        <v>3297.86</v>
      </c>
      <c r="L2870" s="5">
        <v>0</v>
      </c>
      <c r="M2870" t="str">
        <f>IF(ISERROR(VLOOKUP(A2870,'[1]Ecart validé'!$A:$A,1,FALSE)),Z2870,"Ecart Validé")</f>
        <v>valid</v>
      </c>
      <c r="R2870" t="s">
        <v>30</v>
      </c>
      <c r="X2870"/>
      <c r="Y2870"/>
      <c r="Z2870" t="s">
        <v>31</v>
      </c>
    </row>
    <row r="2871" spans="1:26" x14ac:dyDescent="0.3">
      <c r="A2871" t="s">
        <v>4106</v>
      </c>
      <c r="B2871" t="s">
        <v>3157</v>
      </c>
      <c r="C2871">
        <v>46310</v>
      </c>
      <c r="D2871" t="str">
        <f>+VLOOKUP(C2871,Param!K:L,2,FALSE)</f>
        <v>ASSA ABLOY HOSPITALITY S.A.S</v>
      </c>
      <c r="E2871">
        <v>110052236</v>
      </c>
      <c r="F2871" t="s">
        <v>37</v>
      </c>
      <c r="G2871" t="s">
        <v>29</v>
      </c>
      <c r="H2871" s="5">
        <v>11010.67</v>
      </c>
      <c r="I2871" s="5">
        <v>11010.67</v>
      </c>
      <c r="J2871" s="5">
        <v>0</v>
      </c>
      <c r="K2871" s="5">
        <v>11010.67</v>
      </c>
      <c r="L2871" s="5">
        <v>0</v>
      </c>
      <c r="M2871" t="str">
        <f>IF(ISERROR(VLOOKUP(A2871,'[1]Ecart validé'!$A:$A,1,FALSE)),Z2871,"Ecart Validé")</f>
        <v>valid</v>
      </c>
      <c r="R2871" t="s">
        <v>30</v>
      </c>
      <c r="X2871"/>
      <c r="Y2871"/>
      <c r="Z2871" t="s">
        <v>31</v>
      </c>
    </row>
    <row r="2872" spans="1:26" x14ac:dyDescent="0.3">
      <c r="A2872" t="s">
        <v>4107</v>
      </c>
      <c r="B2872" t="s">
        <v>3157</v>
      </c>
      <c r="C2872">
        <v>46311</v>
      </c>
      <c r="D2872" t="str">
        <f>+VLOOKUP(C2872,Param!K:L,2,FALSE)</f>
        <v>VOLFRANCE</v>
      </c>
      <c r="E2872">
        <v>8020</v>
      </c>
      <c r="F2872" t="s">
        <v>28</v>
      </c>
      <c r="G2872" t="s">
        <v>29</v>
      </c>
      <c r="H2872" s="5">
        <v>957.9</v>
      </c>
      <c r="I2872" s="5">
        <v>957.89639999999997</v>
      </c>
      <c r="J2872" s="5">
        <v>3.6000000000058199E-3</v>
      </c>
      <c r="K2872" s="5">
        <v>957.9</v>
      </c>
      <c r="L2872" s="5">
        <v>0</v>
      </c>
      <c r="M2872" t="str">
        <f>IF(ISERROR(VLOOKUP(A2872,'[1]Ecart validé'!$A:$A,1,FALSE)),Z2872,"Ecart Validé")</f>
        <v>valid</v>
      </c>
      <c r="R2872" t="s">
        <v>30</v>
      </c>
      <c r="X2872"/>
      <c r="Y2872"/>
      <c r="Z2872" t="s">
        <v>31</v>
      </c>
    </row>
    <row r="2873" spans="1:26" x14ac:dyDescent="0.3">
      <c r="A2873" t="s">
        <v>4108</v>
      </c>
      <c r="B2873" t="s">
        <v>3157</v>
      </c>
      <c r="C2873">
        <v>46311</v>
      </c>
      <c r="D2873" t="str">
        <f>+VLOOKUP(C2873,Param!K:L,2,FALSE)</f>
        <v>VOLFRANCE</v>
      </c>
      <c r="E2873">
        <v>8020</v>
      </c>
      <c r="F2873" t="s">
        <v>33</v>
      </c>
      <c r="G2873" t="s">
        <v>29</v>
      </c>
      <c r="H2873" s="5">
        <v>70.75</v>
      </c>
      <c r="I2873" s="5">
        <v>70.747799999999998</v>
      </c>
      <c r="J2873" s="5">
        <v>2.2000000000019699E-3</v>
      </c>
      <c r="K2873" s="5">
        <v>70.75</v>
      </c>
      <c r="L2873" s="5">
        <v>0</v>
      </c>
      <c r="M2873" t="str">
        <f>IF(ISERROR(VLOOKUP(A2873,'[1]Ecart validé'!$A:$A,1,FALSE)),Z2873,"Ecart Validé")</f>
        <v>valid</v>
      </c>
      <c r="R2873" t="s">
        <v>30</v>
      </c>
      <c r="X2873"/>
      <c r="Y2873"/>
      <c r="Z2873" t="s">
        <v>31</v>
      </c>
    </row>
    <row r="2874" spans="1:26" x14ac:dyDescent="0.3">
      <c r="A2874" t="s">
        <v>4109</v>
      </c>
      <c r="B2874" t="s">
        <v>3157</v>
      </c>
      <c r="C2874">
        <v>46311</v>
      </c>
      <c r="D2874" t="str">
        <f>+VLOOKUP(C2874,Param!K:L,2,FALSE)</f>
        <v>VOLFRANCE</v>
      </c>
      <c r="E2874">
        <v>8020</v>
      </c>
      <c r="F2874" t="s">
        <v>35</v>
      </c>
      <c r="G2874" t="s">
        <v>29</v>
      </c>
      <c r="H2874" s="5">
        <v>661.35</v>
      </c>
      <c r="I2874" s="5">
        <v>661.34519999999998</v>
      </c>
      <c r="J2874" s="5">
        <v>4.8000000000456497E-3</v>
      </c>
      <c r="K2874" s="5">
        <v>661.35</v>
      </c>
      <c r="L2874" s="5">
        <v>0</v>
      </c>
      <c r="M2874" t="str">
        <f>IF(ISERROR(VLOOKUP(A2874,'[1]Ecart validé'!$A:$A,1,FALSE)),Z2874,"Ecart Validé")</f>
        <v>valid</v>
      </c>
      <c r="R2874" t="s">
        <v>30</v>
      </c>
      <c r="X2874"/>
      <c r="Y2874"/>
      <c r="Z2874" t="s">
        <v>31</v>
      </c>
    </row>
    <row r="2875" spans="1:26" x14ac:dyDescent="0.3">
      <c r="A2875" t="s">
        <v>4110</v>
      </c>
      <c r="B2875" t="s">
        <v>3157</v>
      </c>
      <c r="C2875">
        <v>46311</v>
      </c>
      <c r="D2875" t="str">
        <f>+VLOOKUP(C2875,Param!K:L,2,FALSE)</f>
        <v>VOLFRANCE</v>
      </c>
      <c r="E2875">
        <v>8020</v>
      </c>
      <c r="F2875" t="s">
        <v>37</v>
      </c>
      <c r="G2875" t="s">
        <v>29</v>
      </c>
      <c r="H2875" s="5">
        <v>234.9</v>
      </c>
      <c r="I2875" s="5">
        <v>234.90360000000001</v>
      </c>
      <c r="J2875" s="5">
        <v>-3.6000000000058199E-3</v>
      </c>
      <c r="K2875" s="5">
        <v>234.9</v>
      </c>
      <c r="L2875" s="5">
        <v>0</v>
      </c>
      <c r="M2875" t="str">
        <f>IF(ISERROR(VLOOKUP(A2875,'[1]Ecart validé'!$A:$A,1,FALSE)),Z2875,"Ecart Validé")</f>
        <v>valid</v>
      </c>
      <c r="R2875" t="s">
        <v>30</v>
      </c>
      <c r="X2875"/>
      <c r="Y2875"/>
      <c r="Z2875" t="s">
        <v>31</v>
      </c>
    </row>
    <row r="2876" spans="1:26" x14ac:dyDescent="0.3">
      <c r="A2876" t="s">
        <v>4111</v>
      </c>
      <c r="B2876" t="s">
        <v>3157</v>
      </c>
      <c r="C2876">
        <v>46387</v>
      </c>
      <c r="D2876" t="str">
        <f>+VLOOKUP(C2876,Param!K:L,2,FALSE)</f>
        <v>OTIS</v>
      </c>
      <c r="E2876">
        <v>209045060</v>
      </c>
      <c r="F2876" t="s">
        <v>28</v>
      </c>
      <c r="G2876" t="s">
        <v>29</v>
      </c>
      <c r="H2876" s="5">
        <v>98728.69</v>
      </c>
      <c r="I2876" s="5">
        <v>98728.688999999998</v>
      </c>
      <c r="J2876" s="5">
        <v>1.0000000038417E-3</v>
      </c>
      <c r="K2876" s="5">
        <v>98728.69</v>
      </c>
      <c r="L2876" s="5">
        <v>0</v>
      </c>
      <c r="M2876" t="str">
        <f>IF(ISERROR(VLOOKUP(A2876,'[1]Ecart validé'!$A:$A,1,FALSE)),Z2876,"Ecart Validé")</f>
        <v>valid</v>
      </c>
      <c r="R2876" t="s">
        <v>30</v>
      </c>
      <c r="X2876"/>
      <c r="Y2876"/>
      <c r="Z2876" t="s">
        <v>31</v>
      </c>
    </row>
    <row r="2877" spans="1:26" x14ac:dyDescent="0.3">
      <c r="A2877" t="s">
        <v>4112</v>
      </c>
      <c r="B2877" t="s">
        <v>3157</v>
      </c>
      <c r="C2877">
        <v>46387</v>
      </c>
      <c r="D2877" t="str">
        <f>+VLOOKUP(C2877,Param!K:L,2,FALSE)</f>
        <v>OTIS</v>
      </c>
      <c r="E2877">
        <v>209045060</v>
      </c>
      <c r="F2877" t="s">
        <v>33</v>
      </c>
      <c r="G2877" t="s">
        <v>29</v>
      </c>
      <c r="H2877" s="5">
        <v>320799.55</v>
      </c>
      <c r="I2877" s="5">
        <v>320799.554</v>
      </c>
      <c r="J2877" s="5">
        <v>-4.0000000153668199E-3</v>
      </c>
      <c r="K2877" s="5">
        <v>320799.55</v>
      </c>
      <c r="L2877" s="5">
        <v>0</v>
      </c>
      <c r="M2877" t="str">
        <f>IF(ISERROR(VLOOKUP(A2877,'[1]Ecart validé'!$A:$A,1,FALSE)),Z2877,"Ecart Validé")</f>
        <v>valid</v>
      </c>
      <c r="R2877" t="s">
        <v>30</v>
      </c>
      <c r="X2877"/>
      <c r="Y2877"/>
      <c r="Z2877" t="s">
        <v>31</v>
      </c>
    </row>
    <row r="2878" spans="1:26" x14ac:dyDescent="0.3">
      <c r="A2878" t="s">
        <v>4113</v>
      </c>
      <c r="B2878" t="s">
        <v>3157</v>
      </c>
      <c r="C2878">
        <v>46387</v>
      </c>
      <c r="D2878" t="str">
        <f>+VLOOKUP(C2878,Param!K:L,2,FALSE)</f>
        <v>OTIS</v>
      </c>
      <c r="E2878">
        <v>209045060</v>
      </c>
      <c r="F2878" t="s">
        <v>35</v>
      </c>
      <c r="G2878" t="s">
        <v>29</v>
      </c>
      <c r="H2878" s="5">
        <v>49775.93</v>
      </c>
      <c r="I2878" s="5">
        <v>49775.932999999997</v>
      </c>
      <c r="J2878" s="5">
        <v>-2.9999999969731999E-3</v>
      </c>
      <c r="K2878" s="5">
        <v>49775.93</v>
      </c>
      <c r="L2878" s="5">
        <v>0</v>
      </c>
      <c r="M2878" t="str">
        <f>IF(ISERROR(VLOOKUP(A2878,'[1]Ecart validé'!$A:$A,1,FALSE)),Z2878,"Ecart Validé")</f>
        <v>valid</v>
      </c>
      <c r="R2878" t="s">
        <v>30</v>
      </c>
      <c r="X2878"/>
      <c r="Y2878"/>
      <c r="Z2878" t="s">
        <v>31</v>
      </c>
    </row>
    <row r="2879" spans="1:26" x14ac:dyDescent="0.3">
      <c r="A2879" t="s">
        <v>4114</v>
      </c>
      <c r="B2879" t="s">
        <v>3157</v>
      </c>
      <c r="C2879">
        <v>46387</v>
      </c>
      <c r="D2879" t="str">
        <f>+VLOOKUP(C2879,Param!K:L,2,FALSE)</f>
        <v>OTIS</v>
      </c>
      <c r="E2879">
        <v>209045060</v>
      </c>
      <c r="F2879" t="s">
        <v>37</v>
      </c>
      <c r="G2879" t="s">
        <v>29</v>
      </c>
      <c r="H2879" s="5">
        <v>35312.57</v>
      </c>
      <c r="I2879" s="5">
        <v>35312.571000000004</v>
      </c>
      <c r="J2879" s="5">
        <v>-1.0000000038417E-3</v>
      </c>
      <c r="K2879" s="5">
        <v>35312.57</v>
      </c>
      <c r="L2879" s="5">
        <v>0</v>
      </c>
      <c r="M2879" t="str">
        <f>IF(ISERROR(VLOOKUP(A2879,'[1]Ecart validé'!$A:$A,1,FALSE)),Z2879,"Ecart Validé")</f>
        <v>valid</v>
      </c>
      <c r="R2879" t="s">
        <v>30</v>
      </c>
      <c r="X2879"/>
      <c r="Y2879"/>
      <c r="Z2879" t="s">
        <v>31</v>
      </c>
    </row>
    <row r="2880" spans="1:26" x14ac:dyDescent="0.3">
      <c r="A2880" t="s">
        <v>4115</v>
      </c>
      <c r="B2880" t="s">
        <v>3157</v>
      </c>
      <c r="C2880">
        <v>46387</v>
      </c>
      <c r="D2880" t="str">
        <f>+VLOOKUP(C2880,Param!K:L,2,FALSE)</f>
        <v>OTIS</v>
      </c>
      <c r="E2880">
        <v>215045550</v>
      </c>
      <c r="F2880" t="s">
        <v>533</v>
      </c>
      <c r="G2880" t="s">
        <v>29</v>
      </c>
      <c r="H2880" s="5">
        <v>54287.17</v>
      </c>
      <c r="I2880" s="5">
        <v>54287.167999999998</v>
      </c>
      <c r="J2880" s="5">
        <v>2.0000000004074502E-3</v>
      </c>
      <c r="K2880" s="5">
        <v>54287.17</v>
      </c>
      <c r="L2880" s="5">
        <v>0</v>
      </c>
      <c r="M2880" t="str">
        <f>IF(ISERROR(VLOOKUP(A2880,'[1]Ecart validé'!$A:$A,1,FALSE)),Z2880,"Ecart Validé")</f>
        <v>valid</v>
      </c>
      <c r="R2880" t="s">
        <v>30</v>
      </c>
      <c r="X2880"/>
      <c r="Y2880"/>
      <c r="Z2880" t="s">
        <v>31</v>
      </c>
    </row>
    <row r="2881" spans="1:26" x14ac:dyDescent="0.3">
      <c r="A2881" t="s">
        <v>4116</v>
      </c>
      <c r="B2881" t="s">
        <v>3157</v>
      </c>
      <c r="C2881">
        <v>46387</v>
      </c>
      <c r="D2881" t="str">
        <f>+VLOOKUP(C2881,Param!K:L,2,FALSE)</f>
        <v>OTIS</v>
      </c>
      <c r="E2881">
        <v>215045550</v>
      </c>
      <c r="F2881" t="s">
        <v>535</v>
      </c>
      <c r="G2881" t="s">
        <v>29</v>
      </c>
      <c r="H2881" s="5">
        <v>-1520.48</v>
      </c>
      <c r="I2881" s="5">
        <v>-1520.4765</v>
      </c>
      <c r="J2881" s="5">
        <v>-3.5000000000309198E-3</v>
      </c>
      <c r="K2881" s="5">
        <v>-1520.48</v>
      </c>
      <c r="L2881" s="5">
        <v>0</v>
      </c>
      <c r="M2881" t="str">
        <f>IF(ISERROR(VLOOKUP(A2881,'[1]Ecart validé'!$A:$A,1,FALSE)),Z2881,"Ecart Validé")</f>
        <v>valid</v>
      </c>
      <c r="R2881" t="s">
        <v>30</v>
      </c>
      <c r="X2881"/>
      <c r="Y2881"/>
      <c r="Z2881" t="s">
        <v>31</v>
      </c>
    </row>
    <row r="2882" spans="1:26" x14ac:dyDescent="0.3">
      <c r="A2882" t="s">
        <v>4117</v>
      </c>
      <c r="B2882" t="s">
        <v>3157</v>
      </c>
      <c r="C2882">
        <v>46387</v>
      </c>
      <c r="D2882" t="str">
        <f>+VLOOKUP(C2882,Param!K:L,2,FALSE)</f>
        <v>OTIS</v>
      </c>
      <c r="E2882">
        <v>2120451829</v>
      </c>
      <c r="F2882" t="s">
        <v>28</v>
      </c>
      <c r="G2882" t="s">
        <v>29</v>
      </c>
      <c r="H2882" s="5">
        <v>119.51</v>
      </c>
      <c r="I2882" s="5">
        <v>119.5104</v>
      </c>
      <c r="J2882" s="5">
        <v>-3.9999999999906701E-4</v>
      </c>
      <c r="K2882" s="5">
        <v>119.51</v>
      </c>
      <c r="L2882" s="5">
        <v>0</v>
      </c>
      <c r="M2882" t="str">
        <f>IF(ISERROR(VLOOKUP(A2882,'[1]Ecart validé'!$A:$A,1,FALSE)),Z2882,"Ecart Validé")</f>
        <v>valid</v>
      </c>
      <c r="R2882" t="s">
        <v>30</v>
      </c>
      <c r="X2882"/>
      <c r="Y2882"/>
      <c r="Z2882" t="s">
        <v>31</v>
      </c>
    </row>
    <row r="2883" spans="1:26" x14ac:dyDescent="0.3">
      <c r="A2883" t="s">
        <v>4118</v>
      </c>
      <c r="B2883" t="s">
        <v>3157</v>
      </c>
      <c r="C2883">
        <v>46387</v>
      </c>
      <c r="D2883" t="str">
        <f>+VLOOKUP(C2883,Param!K:L,2,FALSE)</f>
        <v>OTIS</v>
      </c>
      <c r="E2883">
        <v>2120451829</v>
      </c>
      <c r="F2883" t="s">
        <v>33</v>
      </c>
      <c r="G2883" t="s">
        <v>29</v>
      </c>
      <c r="H2883" s="5">
        <v>1119.04</v>
      </c>
      <c r="I2883" s="5">
        <v>1119.038</v>
      </c>
      <c r="J2883" s="5">
        <v>1.9999999999527002E-3</v>
      </c>
      <c r="K2883" s="5">
        <v>1119.04</v>
      </c>
      <c r="L2883" s="5">
        <v>0</v>
      </c>
      <c r="M2883" t="str">
        <f>IF(ISERROR(VLOOKUP(A2883,'[1]Ecart validé'!$A:$A,1,FALSE)),Z2883,"Ecart Validé")</f>
        <v>valid</v>
      </c>
      <c r="R2883" t="s">
        <v>30</v>
      </c>
      <c r="X2883"/>
      <c r="Y2883"/>
      <c r="Z2883" t="s">
        <v>31</v>
      </c>
    </row>
    <row r="2884" spans="1:26" x14ac:dyDescent="0.3">
      <c r="A2884" t="s">
        <v>4119</v>
      </c>
      <c r="B2884" t="s">
        <v>3157</v>
      </c>
      <c r="C2884">
        <v>46387</v>
      </c>
      <c r="D2884" t="str">
        <f>+VLOOKUP(C2884,Param!K:L,2,FALSE)</f>
        <v>OTIS</v>
      </c>
      <c r="E2884">
        <v>2120451829</v>
      </c>
      <c r="F2884" t="s">
        <v>35</v>
      </c>
      <c r="G2884" t="s">
        <v>29</v>
      </c>
      <c r="H2884" s="5">
        <v>79.599999999999994</v>
      </c>
      <c r="I2884" s="5">
        <v>79.599999999999994</v>
      </c>
      <c r="J2884" s="5">
        <v>0</v>
      </c>
      <c r="K2884" s="5">
        <v>79.599999999999994</v>
      </c>
      <c r="L2884" s="5">
        <v>0</v>
      </c>
      <c r="M2884" t="str">
        <f>IF(ISERROR(VLOOKUP(A2884,'[1]Ecart validé'!$A:$A,1,FALSE)),Z2884,"Ecart Validé")</f>
        <v>valid</v>
      </c>
      <c r="R2884" t="s">
        <v>30</v>
      </c>
      <c r="X2884"/>
      <c r="Y2884"/>
      <c r="Z2884" t="s">
        <v>31</v>
      </c>
    </row>
    <row r="2885" spans="1:26" x14ac:dyDescent="0.3">
      <c r="A2885" t="s">
        <v>4120</v>
      </c>
      <c r="B2885" t="s">
        <v>3157</v>
      </c>
      <c r="C2885">
        <v>46387</v>
      </c>
      <c r="D2885" t="str">
        <f>+VLOOKUP(C2885,Param!K:L,2,FALSE)</f>
        <v>OTIS</v>
      </c>
      <c r="E2885">
        <v>2120451829</v>
      </c>
      <c r="F2885" t="s">
        <v>37</v>
      </c>
      <c r="G2885" t="s">
        <v>29</v>
      </c>
      <c r="H2885" s="5">
        <v>2807.95</v>
      </c>
      <c r="I2885" s="5">
        <v>2807.95</v>
      </c>
      <c r="J2885" s="5">
        <v>0</v>
      </c>
      <c r="K2885" s="5">
        <v>2807.95</v>
      </c>
      <c r="L2885" s="5">
        <v>0</v>
      </c>
      <c r="M2885" t="str">
        <f>IF(ISERROR(VLOOKUP(A2885,'[1]Ecart validé'!$A:$A,1,FALSE)),Z2885,"Ecart Validé")</f>
        <v>valid</v>
      </c>
      <c r="R2885" t="s">
        <v>30</v>
      </c>
      <c r="X2885"/>
      <c r="Y2885"/>
      <c r="Z2885" t="s">
        <v>31</v>
      </c>
    </row>
    <row r="2886" spans="1:26" x14ac:dyDescent="0.3">
      <c r="A2886" t="s">
        <v>4121</v>
      </c>
      <c r="B2886" t="s">
        <v>3157</v>
      </c>
      <c r="C2886">
        <v>46388</v>
      </c>
      <c r="D2886" t="str">
        <f>+VLOOKUP(C2886,Param!K:L,2,FALSE)</f>
        <v>SCHINDLER</v>
      </c>
      <c r="E2886">
        <v>209045061</v>
      </c>
      <c r="F2886" t="s">
        <v>28</v>
      </c>
      <c r="G2886" t="s">
        <v>29</v>
      </c>
      <c r="H2886" s="5">
        <v>44305.57</v>
      </c>
      <c r="I2886" s="5">
        <v>44305.567999999999</v>
      </c>
      <c r="J2886" s="5">
        <v>2.0000000004074502E-3</v>
      </c>
      <c r="K2886" s="5">
        <v>44305.57</v>
      </c>
      <c r="L2886" s="5">
        <v>0</v>
      </c>
      <c r="M2886" t="str">
        <f>IF(ISERROR(VLOOKUP(A2886,'[1]Ecart validé'!$A:$A,1,FALSE)),Z2886,"Ecart Validé")</f>
        <v>valid</v>
      </c>
      <c r="R2886" t="s">
        <v>30</v>
      </c>
      <c r="X2886"/>
      <c r="Y2886"/>
      <c r="Z2886" t="s">
        <v>31</v>
      </c>
    </row>
    <row r="2887" spans="1:26" x14ac:dyDescent="0.3">
      <c r="A2887" t="s">
        <v>4122</v>
      </c>
      <c r="B2887" t="s">
        <v>3157</v>
      </c>
      <c r="C2887">
        <v>46388</v>
      </c>
      <c r="D2887" t="str">
        <f>+VLOOKUP(C2887,Param!K:L,2,FALSE)</f>
        <v>SCHINDLER</v>
      </c>
      <c r="E2887">
        <v>209045061</v>
      </c>
      <c r="F2887" t="s">
        <v>33</v>
      </c>
      <c r="G2887" t="s">
        <v>29</v>
      </c>
      <c r="H2887" s="5">
        <v>8110.53</v>
      </c>
      <c r="I2887" s="5">
        <v>8110.5259999999998</v>
      </c>
      <c r="J2887" s="5">
        <v>3.9999999999054099E-3</v>
      </c>
      <c r="K2887" s="5">
        <v>8110.53</v>
      </c>
      <c r="L2887" s="5">
        <v>0</v>
      </c>
      <c r="M2887" t="str">
        <f>IF(ISERROR(VLOOKUP(A2887,'[1]Ecart validé'!$A:$A,1,FALSE)),Z2887,"Ecart Validé")</f>
        <v>valid</v>
      </c>
      <c r="R2887" t="s">
        <v>30</v>
      </c>
      <c r="X2887"/>
      <c r="Y2887"/>
      <c r="Z2887" t="s">
        <v>31</v>
      </c>
    </row>
    <row r="2888" spans="1:26" x14ac:dyDescent="0.3">
      <c r="A2888" t="s">
        <v>4123</v>
      </c>
      <c r="B2888" t="s">
        <v>3157</v>
      </c>
      <c r="C2888">
        <v>46388</v>
      </c>
      <c r="D2888" t="str">
        <f>+VLOOKUP(C2888,Param!K:L,2,FALSE)</f>
        <v>SCHINDLER</v>
      </c>
      <c r="E2888">
        <v>209045061</v>
      </c>
      <c r="F2888" t="s">
        <v>35</v>
      </c>
      <c r="G2888" t="s">
        <v>29</v>
      </c>
      <c r="H2888" s="5">
        <v>14871.51</v>
      </c>
      <c r="I2888" s="5">
        <v>14871.507</v>
      </c>
      <c r="J2888" s="5">
        <v>3.00000000061118E-3</v>
      </c>
      <c r="K2888" s="5">
        <v>14871.51</v>
      </c>
      <c r="L2888" s="5">
        <v>0</v>
      </c>
      <c r="M2888" t="str">
        <f>IF(ISERROR(VLOOKUP(A2888,'[1]Ecart validé'!$A:$A,1,FALSE)),Z2888,"Ecart Validé")</f>
        <v>valid</v>
      </c>
      <c r="R2888" t="s">
        <v>30</v>
      </c>
      <c r="X2888"/>
      <c r="Y2888"/>
      <c r="Z2888" t="s">
        <v>31</v>
      </c>
    </row>
    <row r="2889" spans="1:26" x14ac:dyDescent="0.3">
      <c r="A2889" t="s">
        <v>4124</v>
      </c>
      <c r="B2889" t="s">
        <v>3157</v>
      </c>
      <c r="C2889">
        <v>46388</v>
      </c>
      <c r="D2889" t="str">
        <f>+VLOOKUP(C2889,Param!K:L,2,FALSE)</f>
        <v>SCHINDLER</v>
      </c>
      <c r="E2889">
        <v>209045061</v>
      </c>
      <c r="F2889" t="s">
        <v>37</v>
      </c>
      <c r="G2889" t="s">
        <v>29</v>
      </c>
      <c r="H2889" s="5">
        <v>52741.02</v>
      </c>
      <c r="I2889" s="5">
        <v>52741.017999999996</v>
      </c>
      <c r="J2889" s="5">
        <v>2.0000000004074502E-3</v>
      </c>
      <c r="K2889" s="5">
        <v>52741.02</v>
      </c>
      <c r="L2889" s="5">
        <v>0</v>
      </c>
      <c r="M2889" t="str">
        <f>IF(ISERROR(VLOOKUP(A2889,'[1]Ecart validé'!$A:$A,1,FALSE)),Z2889,"Ecart Validé")</f>
        <v>valid</v>
      </c>
      <c r="R2889" t="s">
        <v>30</v>
      </c>
      <c r="X2889"/>
      <c r="Y2889"/>
      <c r="Z2889" t="s">
        <v>31</v>
      </c>
    </row>
    <row r="2890" spans="1:26" x14ac:dyDescent="0.3">
      <c r="A2890" t="s">
        <v>4125</v>
      </c>
      <c r="B2890" t="s">
        <v>3157</v>
      </c>
      <c r="C2890">
        <v>46389</v>
      </c>
      <c r="D2890" t="str">
        <f>+VLOOKUP(C2890,Param!K:L,2,FALSE)</f>
        <v>LAURENT-PERRIER  DIFFUSION</v>
      </c>
      <c r="E2890">
        <v>1453008</v>
      </c>
      <c r="F2890" t="s">
        <v>28</v>
      </c>
      <c r="G2890" t="s">
        <v>29</v>
      </c>
      <c r="H2890" s="5">
        <v>9679.84</v>
      </c>
      <c r="I2890" s="5">
        <v>9679.8421999999991</v>
      </c>
      <c r="J2890" s="5">
        <v>-2.1999999989930001E-3</v>
      </c>
      <c r="K2890" s="5">
        <v>9679.84</v>
      </c>
      <c r="L2890" s="5">
        <v>0</v>
      </c>
      <c r="M2890" t="str">
        <f>IF(ISERROR(VLOOKUP(A2890,'[1]Ecart validé'!$A:$A,1,FALSE)),Z2890,"Ecart Validé")</f>
        <v>valid</v>
      </c>
      <c r="R2890" t="s">
        <v>30</v>
      </c>
      <c r="X2890"/>
      <c r="Y2890"/>
      <c r="Z2890" t="s">
        <v>31</v>
      </c>
    </row>
    <row r="2891" spans="1:26" x14ac:dyDescent="0.3">
      <c r="A2891" t="s">
        <v>4126</v>
      </c>
      <c r="B2891" t="s">
        <v>3157</v>
      </c>
      <c r="C2891">
        <v>46389</v>
      </c>
      <c r="D2891" t="str">
        <f>+VLOOKUP(C2891,Param!K:L,2,FALSE)</f>
        <v>LAURENT-PERRIER  DIFFUSION</v>
      </c>
      <c r="E2891">
        <v>1453008</v>
      </c>
      <c r="F2891" t="s">
        <v>33</v>
      </c>
      <c r="G2891" t="s">
        <v>29</v>
      </c>
      <c r="H2891" s="5">
        <v>1509.6</v>
      </c>
      <c r="I2891" s="5">
        <v>1509.5997</v>
      </c>
      <c r="J2891" s="5">
        <v>2.9999999992469303E-4</v>
      </c>
      <c r="K2891" s="5">
        <v>1509.6</v>
      </c>
      <c r="L2891" s="5">
        <v>0</v>
      </c>
      <c r="M2891" t="str">
        <f>IF(ISERROR(VLOOKUP(A2891,'[1]Ecart validé'!$A:$A,1,FALSE)),Z2891,"Ecart Validé")</f>
        <v>valid</v>
      </c>
      <c r="R2891" t="s">
        <v>30</v>
      </c>
      <c r="X2891"/>
      <c r="Y2891"/>
      <c r="Z2891" t="s">
        <v>31</v>
      </c>
    </row>
    <row r="2892" spans="1:26" x14ac:dyDescent="0.3">
      <c r="A2892" t="s">
        <v>4127</v>
      </c>
      <c r="B2892" t="s">
        <v>3157</v>
      </c>
      <c r="C2892">
        <v>46389</v>
      </c>
      <c r="D2892" t="str">
        <f>+VLOOKUP(C2892,Param!K:L,2,FALSE)</f>
        <v>LAURENT-PERRIER  DIFFUSION</v>
      </c>
      <c r="E2892">
        <v>1453008</v>
      </c>
      <c r="F2892" t="s">
        <v>35</v>
      </c>
      <c r="G2892" t="s">
        <v>29</v>
      </c>
      <c r="H2892" s="5">
        <v>10677.12</v>
      </c>
      <c r="I2892" s="5">
        <v>10677.124100000001</v>
      </c>
      <c r="J2892" s="5">
        <v>-4.1000000001076798E-3</v>
      </c>
      <c r="K2892" s="5">
        <v>10677.12</v>
      </c>
      <c r="L2892" s="5">
        <v>0</v>
      </c>
      <c r="M2892" t="str">
        <f>IF(ISERROR(VLOOKUP(A2892,'[1]Ecart validé'!$A:$A,1,FALSE)),Z2892,"Ecart Validé")</f>
        <v>valid</v>
      </c>
      <c r="R2892" t="s">
        <v>30</v>
      </c>
      <c r="X2892"/>
      <c r="Y2892"/>
      <c r="Z2892" t="s">
        <v>31</v>
      </c>
    </row>
    <row r="2893" spans="1:26" x14ac:dyDescent="0.3">
      <c r="A2893" t="s">
        <v>4128</v>
      </c>
      <c r="B2893" t="s">
        <v>3157</v>
      </c>
      <c r="C2893">
        <v>46389</v>
      </c>
      <c r="D2893" t="str">
        <f>+VLOOKUP(C2893,Param!K:L,2,FALSE)</f>
        <v>LAURENT-PERRIER  DIFFUSION</v>
      </c>
      <c r="E2893">
        <v>1453008</v>
      </c>
      <c r="F2893" t="s">
        <v>37</v>
      </c>
      <c r="G2893" t="s">
        <v>29</v>
      </c>
      <c r="H2893" s="5">
        <v>5415.19</v>
      </c>
      <c r="I2893" s="5">
        <v>5415.1902</v>
      </c>
      <c r="J2893" s="5">
        <v>-2.00000000404543E-4</v>
      </c>
      <c r="K2893" s="5">
        <v>5415.19</v>
      </c>
      <c r="L2893" s="5">
        <v>0</v>
      </c>
      <c r="M2893" t="str">
        <f>IF(ISERROR(VLOOKUP(A2893,'[1]Ecart validé'!$A:$A,1,FALSE)),Z2893,"Ecart Validé")</f>
        <v>valid</v>
      </c>
      <c r="R2893" t="s">
        <v>30</v>
      </c>
      <c r="X2893"/>
      <c r="Y2893"/>
      <c r="Z2893" t="s">
        <v>31</v>
      </c>
    </row>
    <row r="2894" spans="1:26" x14ac:dyDescent="0.3">
      <c r="A2894" t="s">
        <v>4129</v>
      </c>
      <c r="B2894" t="s">
        <v>3157</v>
      </c>
      <c r="C2894">
        <v>46391</v>
      </c>
      <c r="D2894" t="str">
        <f>+VLOOKUP(C2894,Param!K:L,2,FALSE)</f>
        <v>LYRECO FRANCE</v>
      </c>
      <c r="E2894">
        <v>900067</v>
      </c>
      <c r="F2894" t="s">
        <v>28</v>
      </c>
      <c r="G2894" t="s">
        <v>29</v>
      </c>
      <c r="H2894" s="5">
        <v>103620.9</v>
      </c>
      <c r="I2894" s="5">
        <v>103620.8968</v>
      </c>
      <c r="J2894" s="5">
        <v>3.1999999919207702E-3</v>
      </c>
      <c r="K2894" s="5">
        <v>103620.9</v>
      </c>
      <c r="L2894" s="5">
        <v>0</v>
      </c>
      <c r="M2894" t="str">
        <f>IF(ISERROR(VLOOKUP(A2894,'[1]Ecart validé'!$A:$A,1,FALSE)),Z2894,"Ecart Validé")</f>
        <v>valid</v>
      </c>
      <c r="R2894" t="s">
        <v>30</v>
      </c>
      <c r="X2894"/>
      <c r="Y2894"/>
      <c r="Z2894" t="s">
        <v>31</v>
      </c>
    </row>
    <row r="2895" spans="1:26" x14ac:dyDescent="0.3">
      <c r="A2895" t="s">
        <v>4130</v>
      </c>
      <c r="B2895" t="s">
        <v>3157</v>
      </c>
      <c r="C2895">
        <v>46391</v>
      </c>
      <c r="D2895" t="str">
        <f>+VLOOKUP(C2895,Param!K:L,2,FALSE)</f>
        <v>LYRECO FRANCE</v>
      </c>
      <c r="E2895">
        <v>900067</v>
      </c>
      <c r="F2895" t="s">
        <v>33</v>
      </c>
      <c r="G2895" t="s">
        <v>29</v>
      </c>
      <c r="H2895" s="5">
        <v>37583.440000000002</v>
      </c>
      <c r="I2895" s="5">
        <v>37583.4424</v>
      </c>
      <c r="J2895" s="5">
        <v>-2.39999999757856E-3</v>
      </c>
      <c r="K2895" s="5">
        <v>37583.440000000002</v>
      </c>
      <c r="L2895" s="5">
        <v>0</v>
      </c>
      <c r="M2895" t="str">
        <f>IF(ISERROR(VLOOKUP(A2895,'[1]Ecart validé'!$A:$A,1,FALSE)),Z2895,"Ecart Validé")</f>
        <v>valid</v>
      </c>
      <c r="R2895" t="s">
        <v>30</v>
      </c>
      <c r="X2895"/>
      <c r="Y2895"/>
      <c r="Z2895" t="s">
        <v>31</v>
      </c>
    </row>
    <row r="2896" spans="1:26" x14ac:dyDescent="0.3">
      <c r="A2896" t="s">
        <v>4131</v>
      </c>
      <c r="B2896" t="s">
        <v>3157</v>
      </c>
      <c r="C2896">
        <v>46391</v>
      </c>
      <c r="D2896" t="str">
        <f>+VLOOKUP(C2896,Param!K:L,2,FALSE)</f>
        <v>LYRECO FRANCE</v>
      </c>
      <c r="E2896">
        <v>900067</v>
      </c>
      <c r="F2896" t="s">
        <v>35</v>
      </c>
      <c r="G2896" t="s">
        <v>29</v>
      </c>
      <c r="H2896" s="5">
        <v>95539.61</v>
      </c>
      <c r="I2896" s="5">
        <v>95539.612800000003</v>
      </c>
      <c r="J2896" s="5">
        <v>-2.8000000020256201E-3</v>
      </c>
      <c r="K2896" s="5">
        <v>95539.61</v>
      </c>
      <c r="L2896" s="5">
        <v>0</v>
      </c>
      <c r="M2896" t="str">
        <f>IF(ISERROR(VLOOKUP(A2896,'[1]Ecart validé'!$A:$A,1,FALSE)),Z2896,"Ecart Validé")</f>
        <v>valid</v>
      </c>
      <c r="R2896" t="s">
        <v>30</v>
      </c>
      <c r="X2896"/>
      <c r="Y2896"/>
      <c r="Z2896" t="s">
        <v>31</v>
      </c>
    </row>
    <row r="2897" spans="1:26" x14ac:dyDescent="0.3">
      <c r="A2897" t="s">
        <v>4132</v>
      </c>
      <c r="B2897" t="s">
        <v>3157</v>
      </c>
      <c r="C2897">
        <v>46391</v>
      </c>
      <c r="D2897" t="str">
        <f>+VLOOKUP(C2897,Param!K:L,2,FALSE)</f>
        <v>LYRECO FRANCE</v>
      </c>
      <c r="E2897">
        <v>900067</v>
      </c>
      <c r="F2897" t="s">
        <v>37</v>
      </c>
      <c r="G2897" t="s">
        <v>29</v>
      </c>
      <c r="H2897" s="5">
        <v>56418.36</v>
      </c>
      <c r="I2897" s="5">
        <v>56418.364000000001</v>
      </c>
      <c r="J2897" s="5">
        <v>-4.0000000008149003E-3</v>
      </c>
      <c r="K2897" s="5">
        <v>56418.36</v>
      </c>
      <c r="L2897" s="5">
        <v>0</v>
      </c>
      <c r="M2897" t="str">
        <f>IF(ISERROR(VLOOKUP(A2897,'[1]Ecart validé'!$A:$A,1,FALSE)),Z2897,"Ecart Validé")</f>
        <v>valid</v>
      </c>
      <c r="R2897" t="s">
        <v>30</v>
      </c>
      <c r="X2897"/>
      <c r="Y2897"/>
      <c r="Z2897" t="s">
        <v>31</v>
      </c>
    </row>
    <row r="2898" spans="1:26" ht="72" x14ac:dyDescent="0.3">
      <c r="A2898" t="s">
        <v>4133</v>
      </c>
      <c r="B2898" t="s">
        <v>3157</v>
      </c>
      <c r="C2898">
        <v>46391</v>
      </c>
      <c r="D2898" t="str">
        <f>+VLOOKUP(C2898,Param!K:L,2,FALSE)</f>
        <v>LYRECO FRANCE</v>
      </c>
      <c r="E2898" t="s">
        <v>4134</v>
      </c>
      <c r="F2898" t="s">
        <v>51</v>
      </c>
      <c r="G2898" t="s">
        <v>29</v>
      </c>
      <c r="H2898" s="5">
        <v>159253.70000000001</v>
      </c>
      <c r="I2898" s="5">
        <v>159253.70019999999</v>
      </c>
      <c r="J2898" s="5">
        <v>-1.9999998039565899E-4</v>
      </c>
      <c r="K2898" s="5">
        <v>159253.70000000001</v>
      </c>
      <c r="L2898" s="5">
        <v>0</v>
      </c>
      <c r="M2898" t="str">
        <f>IF(ISERROR(VLOOKUP(A2898,'[1]Ecart validé'!$A:$A,1,FALSE)),Z2898,"Ecart Validé")</f>
        <v>valid</v>
      </c>
      <c r="R2898" t="s">
        <v>30</v>
      </c>
      <c r="S2898" t="s">
        <v>42</v>
      </c>
      <c r="T2898" t="s">
        <v>325</v>
      </c>
      <c r="U2898" s="13" t="s">
        <v>4135</v>
      </c>
      <c r="V2898" t="s">
        <v>42</v>
      </c>
      <c r="W2898" t="s">
        <v>325</v>
      </c>
      <c r="X2898"/>
      <c r="Y2898"/>
      <c r="Z2898" t="s">
        <v>31</v>
      </c>
    </row>
    <row r="2899" spans="1:26" x14ac:dyDescent="0.3">
      <c r="A2899" t="s">
        <v>4136</v>
      </c>
      <c r="B2899" t="s">
        <v>3157</v>
      </c>
      <c r="C2899">
        <v>46392</v>
      </c>
      <c r="D2899" t="str">
        <f>+VLOOKUP(C2899,Param!K:L,2,FALSE)</f>
        <v>GEOPERSPECTIVES</v>
      </c>
      <c r="E2899">
        <v>2207206607</v>
      </c>
      <c r="F2899" t="s">
        <v>35</v>
      </c>
      <c r="G2899" t="s">
        <v>29</v>
      </c>
      <c r="H2899" s="5">
        <v>921.599999999999</v>
      </c>
      <c r="I2899" s="5">
        <v>921.6</v>
      </c>
      <c r="J2899" s="5">
        <v>-1.13686837721616E-13</v>
      </c>
      <c r="K2899" s="5">
        <v>921.599999999999</v>
      </c>
      <c r="L2899" s="5">
        <v>0</v>
      </c>
      <c r="M2899" t="str">
        <f>IF(ISERROR(VLOOKUP(A2899,'[1]Ecart validé'!$A:$A,1,FALSE)),Z2899,"Ecart Validé")</f>
        <v>valid</v>
      </c>
      <c r="R2899" t="s">
        <v>30</v>
      </c>
      <c r="X2899"/>
      <c r="Y2899"/>
      <c r="Z2899" t="s">
        <v>31</v>
      </c>
    </row>
    <row r="2900" spans="1:26" x14ac:dyDescent="0.3">
      <c r="A2900" t="s">
        <v>4137</v>
      </c>
      <c r="B2900" t="s">
        <v>3157</v>
      </c>
      <c r="C2900">
        <v>46398</v>
      </c>
      <c r="D2900" t="str">
        <f>+VLOOKUP(C2900,Param!K:L,2,FALSE)</f>
        <v>FICHET SECURITY SOLUTION (EX: GUNNEBO)</v>
      </c>
      <c r="E2900">
        <v>27271037</v>
      </c>
      <c r="F2900" t="s">
        <v>28</v>
      </c>
      <c r="G2900" t="s">
        <v>29</v>
      </c>
      <c r="H2900" s="5">
        <v>2009.72</v>
      </c>
      <c r="I2900" s="5">
        <v>2009.7215000000001</v>
      </c>
      <c r="J2900" s="5">
        <v>-1.50000000007821E-3</v>
      </c>
      <c r="K2900" s="5">
        <v>2009.72</v>
      </c>
      <c r="L2900" s="5">
        <v>0</v>
      </c>
      <c r="M2900" t="str">
        <f>IF(ISERROR(VLOOKUP(A2900,'[1]Ecart validé'!$A:$A,1,FALSE)),Z2900,"Ecart Validé")</f>
        <v>valid</v>
      </c>
      <c r="R2900" t="s">
        <v>30</v>
      </c>
      <c r="X2900"/>
      <c r="Y2900"/>
      <c r="Z2900" t="s">
        <v>31</v>
      </c>
    </row>
    <row r="2901" spans="1:26" x14ac:dyDescent="0.3">
      <c r="A2901" t="s">
        <v>4138</v>
      </c>
      <c r="B2901" t="s">
        <v>3157</v>
      </c>
      <c r="C2901">
        <v>46398</v>
      </c>
      <c r="D2901" t="str">
        <f>+VLOOKUP(C2901,Param!K:L,2,FALSE)</f>
        <v>FICHET SECURITY SOLUTION (EX: GUNNEBO)</v>
      </c>
      <c r="E2901">
        <v>27271037</v>
      </c>
      <c r="F2901" t="s">
        <v>33</v>
      </c>
      <c r="G2901" t="s">
        <v>29</v>
      </c>
      <c r="H2901" s="5">
        <v>2572.1</v>
      </c>
      <c r="I2901" s="5">
        <v>2572.1</v>
      </c>
      <c r="J2901" s="5">
        <v>0</v>
      </c>
      <c r="K2901" s="5">
        <v>2572.1</v>
      </c>
      <c r="L2901" s="5">
        <v>0</v>
      </c>
      <c r="M2901" t="str">
        <f>IF(ISERROR(VLOOKUP(A2901,'[1]Ecart validé'!$A:$A,1,FALSE)),Z2901,"Ecart Validé")</f>
        <v>valid</v>
      </c>
      <c r="R2901" t="s">
        <v>30</v>
      </c>
      <c r="X2901"/>
      <c r="Y2901"/>
      <c r="Z2901" t="s">
        <v>31</v>
      </c>
    </row>
    <row r="2902" spans="1:26" x14ac:dyDescent="0.3">
      <c r="A2902" t="s">
        <v>4139</v>
      </c>
      <c r="B2902" t="s">
        <v>3157</v>
      </c>
      <c r="C2902">
        <v>46398</v>
      </c>
      <c r="D2902" t="str">
        <f>+VLOOKUP(C2902,Param!K:L,2,FALSE)</f>
        <v>FICHET SECURITY SOLUTION (EX: GUNNEBO)</v>
      </c>
      <c r="E2902">
        <v>27271037</v>
      </c>
      <c r="F2902" t="s">
        <v>35</v>
      </c>
      <c r="G2902" t="s">
        <v>29</v>
      </c>
      <c r="H2902" s="5">
        <v>2937.69</v>
      </c>
      <c r="I2902" s="5">
        <v>2937.6869999999999</v>
      </c>
      <c r="J2902" s="5">
        <v>3.0000000001564301E-3</v>
      </c>
      <c r="K2902" s="5">
        <v>2937.69</v>
      </c>
      <c r="L2902" s="5">
        <v>0</v>
      </c>
      <c r="M2902" t="str">
        <f>IF(ISERROR(VLOOKUP(A2902,'[1]Ecart validé'!$A:$A,1,FALSE)),Z2902,"Ecart Validé")</f>
        <v>valid</v>
      </c>
      <c r="R2902" t="s">
        <v>30</v>
      </c>
      <c r="X2902"/>
      <c r="Y2902"/>
      <c r="Z2902" t="s">
        <v>31</v>
      </c>
    </row>
    <row r="2903" spans="1:26" x14ac:dyDescent="0.3">
      <c r="A2903" t="s">
        <v>4140</v>
      </c>
      <c r="B2903" t="s">
        <v>3157</v>
      </c>
      <c r="C2903">
        <v>46398</v>
      </c>
      <c r="D2903" t="str">
        <f>+VLOOKUP(C2903,Param!K:L,2,FALSE)</f>
        <v>FICHET SECURITY SOLUTION (EX: GUNNEBO)</v>
      </c>
      <c r="E2903">
        <v>27271037</v>
      </c>
      <c r="F2903" t="s">
        <v>37</v>
      </c>
      <c r="G2903" t="s">
        <v>29</v>
      </c>
      <c r="H2903" s="5">
        <v>1746.8</v>
      </c>
      <c r="I2903" s="5">
        <v>1746.8</v>
      </c>
      <c r="J2903" s="5">
        <v>0</v>
      </c>
      <c r="K2903" s="5">
        <v>1746.8</v>
      </c>
      <c r="L2903" s="5">
        <v>0</v>
      </c>
      <c r="M2903" t="str">
        <f>IF(ISERROR(VLOOKUP(A2903,'[1]Ecart validé'!$A:$A,1,FALSE)),Z2903,"Ecart Validé")</f>
        <v>valid</v>
      </c>
      <c r="R2903" t="s">
        <v>30</v>
      </c>
      <c r="X2903"/>
      <c r="Y2903"/>
      <c r="Z2903" t="s">
        <v>31</v>
      </c>
    </row>
    <row r="2904" spans="1:26" x14ac:dyDescent="0.3">
      <c r="A2904" t="s">
        <v>4141</v>
      </c>
      <c r="B2904" t="s">
        <v>3157</v>
      </c>
      <c r="C2904">
        <v>46398</v>
      </c>
      <c r="D2904" t="str">
        <f>+VLOOKUP(C2904,Param!K:L,2,FALSE)</f>
        <v>FICHET SECURITY SOLUTION (EX: GUNNEBO)</v>
      </c>
      <c r="E2904">
        <v>27278038</v>
      </c>
      <c r="F2904" t="s">
        <v>28</v>
      </c>
      <c r="G2904" t="s">
        <v>29</v>
      </c>
      <c r="H2904" s="5">
        <v>659.85</v>
      </c>
      <c r="I2904" s="5">
        <v>659.85</v>
      </c>
      <c r="J2904" s="5">
        <v>0</v>
      </c>
      <c r="K2904" s="5">
        <v>659.85</v>
      </c>
      <c r="L2904" s="5">
        <v>0</v>
      </c>
      <c r="M2904" t="str">
        <f>IF(ISERROR(VLOOKUP(A2904,'[1]Ecart validé'!$A:$A,1,FALSE)),Z2904,"Ecart Validé")</f>
        <v>valid</v>
      </c>
      <c r="R2904" t="s">
        <v>30</v>
      </c>
      <c r="X2904"/>
      <c r="Y2904"/>
      <c r="Z2904" t="s">
        <v>31</v>
      </c>
    </row>
    <row r="2905" spans="1:26" x14ac:dyDescent="0.3">
      <c r="A2905" t="s">
        <v>4142</v>
      </c>
      <c r="B2905" t="s">
        <v>3157</v>
      </c>
      <c r="C2905">
        <v>46398</v>
      </c>
      <c r="D2905" t="str">
        <f>+VLOOKUP(C2905,Param!K:L,2,FALSE)</f>
        <v>FICHET SECURITY SOLUTION (EX: GUNNEBO)</v>
      </c>
      <c r="E2905">
        <v>27278038</v>
      </c>
      <c r="F2905" t="s">
        <v>33</v>
      </c>
      <c r="G2905" t="s">
        <v>29</v>
      </c>
      <c r="H2905" s="5">
        <v>434.6</v>
      </c>
      <c r="I2905" s="5">
        <v>434.6</v>
      </c>
      <c r="J2905" s="5">
        <v>0</v>
      </c>
      <c r="K2905" s="5">
        <v>434.6</v>
      </c>
      <c r="L2905" s="5">
        <v>0</v>
      </c>
      <c r="M2905" t="str">
        <f>IF(ISERROR(VLOOKUP(A2905,'[1]Ecart validé'!$A:$A,1,FALSE)),Z2905,"Ecart Validé")</f>
        <v>valid</v>
      </c>
      <c r="R2905" t="s">
        <v>30</v>
      </c>
      <c r="X2905"/>
      <c r="Y2905"/>
      <c r="Z2905" t="s">
        <v>31</v>
      </c>
    </row>
    <row r="2906" spans="1:26" x14ac:dyDescent="0.3">
      <c r="A2906" t="s">
        <v>4143</v>
      </c>
      <c r="B2906" t="s">
        <v>3157</v>
      </c>
      <c r="C2906">
        <v>46398</v>
      </c>
      <c r="D2906" t="str">
        <f>+VLOOKUP(C2906,Param!K:L,2,FALSE)</f>
        <v>FICHET SECURITY SOLUTION (EX: GUNNEBO)</v>
      </c>
      <c r="E2906">
        <v>27278038</v>
      </c>
      <c r="F2906" t="s">
        <v>35</v>
      </c>
      <c r="G2906" t="s">
        <v>29</v>
      </c>
      <c r="H2906" s="5">
        <v>349.2</v>
      </c>
      <c r="I2906" s="5">
        <v>349.2</v>
      </c>
      <c r="J2906" s="5">
        <v>0</v>
      </c>
      <c r="K2906" s="5">
        <v>349.2</v>
      </c>
      <c r="L2906" s="5">
        <v>0</v>
      </c>
      <c r="M2906" t="str">
        <f>IF(ISERROR(VLOOKUP(A2906,'[1]Ecart validé'!$A:$A,1,FALSE)),Z2906,"Ecart Validé")</f>
        <v>valid</v>
      </c>
      <c r="R2906" t="s">
        <v>30</v>
      </c>
      <c r="X2906"/>
      <c r="Y2906"/>
      <c r="Z2906" t="s">
        <v>31</v>
      </c>
    </row>
    <row r="2907" spans="1:26" x14ac:dyDescent="0.3">
      <c r="A2907" t="s">
        <v>4144</v>
      </c>
      <c r="B2907" t="s">
        <v>3157</v>
      </c>
      <c r="C2907">
        <v>46398</v>
      </c>
      <c r="D2907" t="str">
        <f>+VLOOKUP(C2907,Param!K:L,2,FALSE)</f>
        <v>FICHET SECURITY SOLUTION (EX: GUNNEBO)</v>
      </c>
      <c r="E2907">
        <v>27278038</v>
      </c>
      <c r="F2907" t="s">
        <v>37</v>
      </c>
      <c r="G2907" t="s">
        <v>29</v>
      </c>
      <c r="H2907" s="5">
        <v>727.4</v>
      </c>
      <c r="I2907" s="5">
        <v>727.4</v>
      </c>
      <c r="J2907" s="5">
        <v>0</v>
      </c>
      <c r="K2907" s="5">
        <v>727.4</v>
      </c>
      <c r="L2907" s="5">
        <v>0</v>
      </c>
      <c r="M2907" t="str">
        <f>IF(ISERROR(VLOOKUP(A2907,'[1]Ecart validé'!$A:$A,1,FALSE)),Z2907,"Ecart Validé")</f>
        <v>valid</v>
      </c>
      <c r="R2907" t="s">
        <v>30</v>
      </c>
      <c r="X2907"/>
      <c r="Y2907"/>
      <c r="Z2907" t="s">
        <v>31</v>
      </c>
    </row>
    <row r="2908" spans="1:26" x14ac:dyDescent="0.3">
      <c r="A2908" t="s">
        <v>4145</v>
      </c>
      <c r="B2908" t="s">
        <v>3157</v>
      </c>
      <c r="C2908">
        <v>46425</v>
      </c>
      <c r="D2908" t="str">
        <f>+VLOOKUP(C2908,Param!K:L,2,FALSE)</f>
        <v>XELLIANS ARCHIVAGE</v>
      </c>
      <c r="E2908">
        <v>850012</v>
      </c>
      <c r="F2908" t="s">
        <v>28</v>
      </c>
      <c r="G2908" t="s">
        <v>29</v>
      </c>
      <c r="H2908" s="5">
        <v>2588.3000000000002</v>
      </c>
      <c r="I2908" s="5">
        <v>2588.2973999999999</v>
      </c>
      <c r="J2908" s="5">
        <v>2.60000000025684E-3</v>
      </c>
      <c r="K2908" s="5">
        <v>2588.3000000000002</v>
      </c>
      <c r="L2908" s="5">
        <v>0</v>
      </c>
      <c r="M2908" t="str">
        <f>IF(ISERROR(VLOOKUP(A2908,'[1]Ecart validé'!$A:$A,1,FALSE)),Z2908,"Ecart Validé")</f>
        <v>valid</v>
      </c>
      <c r="R2908" t="s">
        <v>30</v>
      </c>
      <c r="X2908"/>
      <c r="Y2908"/>
      <c r="Z2908" t="s">
        <v>31</v>
      </c>
    </row>
    <row r="2909" spans="1:26" x14ac:dyDescent="0.3">
      <c r="A2909" t="s">
        <v>4146</v>
      </c>
      <c r="B2909" t="s">
        <v>3157</v>
      </c>
      <c r="C2909">
        <v>46425</v>
      </c>
      <c r="D2909" t="str">
        <f>+VLOOKUP(C2909,Param!K:L,2,FALSE)</f>
        <v>XELLIANS ARCHIVAGE</v>
      </c>
      <c r="E2909">
        <v>850012</v>
      </c>
      <c r="F2909" t="s">
        <v>33</v>
      </c>
      <c r="G2909" t="s">
        <v>29</v>
      </c>
      <c r="H2909" s="5">
        <v>366.75</v>
      </c>
      <c r="I2909" s="5">
        <v>366.75060000000002</v>
      </c>
      <c r="J2909" s="5">
        <v>-6.0000000001991696E-4</v>
      </c>
      <c r="K2909" s="5">
        <v>366.75</v>
      </c>
      <c r="L2909" s="5">
        <v>0</v>
      </c>
      <c r="M2909" t="str">
        <f>IF(ISERROR(VLOOKUP(A2909,'[1]Ecart validé'!$A:$A,1,FALSE)),Z2909,"Ecart Validé")</f>
        <v>valid</v>
      </c>
      <c r="R2909" t="s">
        <v>30</v>
      </c>
      <c r="X2909"/>
      <c r="Y2909"/>
      <c r="Z2909" t="s">
        <v>31</v>
      </c>
    </row>
    <row r="2910" spans="1:26" x14ac:dyDescent="0.3">
      <c r="A2910" t="s">
        <v>4147</v>
      </c>
      <c r="B2910" t="s">
        <v>3157</v>
      </c>
      <c r="C2910">
        <v>46425</v>
      </c>
      <c r="D2910" t="str">
        <f>+VLOOKUP(C2910,Param!K:L,2,FALSE)</f>
        <v>XELLIANS ARCHIVAGE</v>
      </c>
      <c r="E2910">
        <v>850012</v>
      </c>
      <c r="F2910" t="s">
        <v>35</v>
      </c>
      <c r="G2910" t="s">
        <v>29</v>
      </c>
      <c r="H2910" s="5">
        <v>875.92</v>
      </c>
      <c r="I2910" s="5">
        <v>875.92439999999999</v>
      </c>
      <c r="J2910" s="5">
        <v>-4.4000000000323702E-3</v>
      </c>
      <c r="K2910" s="5">
        <v>875.92</v>
      </c>
      <c r="L2910" s="5">
        <v>0</v>
      </c>
      <c r="M2910" t="str">
        <f>IF(ISERROR(VLOOKUP(A2910,'[1]Ecart validé'!$A:$A,1,FALSE)),Z2910,"Ecart Validé")</f>
        <v>valid</v>
      </c>
      <c r="R2910" t="s">
        <v>30</v>
      </c>
      <c r="X2910"/>
      <c r="Y2910"/>
      <c r="Z2910" t="s">
        <v>31</v>
      </c>
    </row>
    <row r="2911" spans="1:26" x14ac:dyDescent="0.3">
      <c r="A2911" t="s">
        <v>4148</v>
      </c>
      <c r="B2911" t="s">
        <v>3157</v>
      </c>
      <c r="C2911">
        <v>46425</v>
      </c>
      <c r="D2911" t="str">
        <f>+VLOOKUP(C2911,Param!K:L,2,FALSE)</f>
        <v>XELLIANS ARCHIVAGE</v>
      </c>
      <c r="E2911">
        <v>850012</v>
      </c>
      <c r="F2911" t="s">
        <v>37</v>
      </c>
      <c r="G2911" t="s">
        <v>29</v>
      </c>
      <c r="H2911" s="5">
        <v>28058.71</v>
      </c>
      <c r="I2911" s="5">
        <v>28058.708999999999</v>
      </c>
      <c r="J2911" s="5">
        <v>1.0000000002037201E-3</v>
      </c>
      <c r="K2911" s="5">
        <v>28058.71</v>
      </c>
      <c r="L2911" s="5">
        <v>0</v>
      </c>
      <c r="M2911" t="str">
        <f>IF(ISERROR(VLOOKUP(A2911,'[1]Ecart validé'!$A:$A,1,FALSE)),Z2911,"Ecart Validé")</f>
        <v>valid</v>
      </c>
      <c r="R2911" t="s">
        <v>30</v>
      </c>
      <c r="X2911"/>
      <c r="Y2911"/>
      <c r="Z2911" t="s">
        <v>31</v>
      </c>
    </row>
    <row r="2912" spans="1:26" x14ac:dyDescent="0.3">
      <c r="A2912" t="s">
        <v>4149</v>
      </c>
      <c r="B2912" t="s">
        <v>3157</v>
      </c>
      <c r="C2912">
        <v>46428</v>
      </c>
      <c r="D2912" t="str">
        <f>+VLOOKUP(C2912,Param!K:L,2,FALSE)</f>
        <v>BAFFY</v>
      </c>
      <c r="E2912">
        <v>28280003</v>
      </c>
      <c r="F2912" t="s">
        <v>28</v>
      </c>
      <c r="G2912" t="s">
        <v>29</v>
      </c>
      <c r="H2912" s="5">
        <v>43696.17</v>
      </c>
      <c r="I2912" s="5">
        <v>43696.1613</v>
      </c>
      <c r="J2912" s="5">
        <v>8.6999999984982406E-3</v>
      </c>
      <c r="K2912" s="5">
        <v>43696.17</v>
      </c>
      <c r="L2912" s="5">
        <v>0</v>
      </c>
      <c r="M2912" t="str">
        <f>IF(ISERROR(VLOOKUP(A2912,'[1]Ecart validé'!$A:$A,1,FALSE)),Z2912,"Ecart Validé")</f>
        <v>valid</v>
      </c>
      <c r="R2912" t="s">
        <v>30</v>
      </c>
      <c r="X2912"/>
      <c r="Y2912"/>
      <c r="Z2912" t="s">
        <v>31</v>
      </c>
    </row>
    <row r="2913" spans="1:26" x14ac:dyDescent="0.3">
      <c r="A2913" t="s">
        <v>4150</v>
      </c>
      <c r="B2913" t="s">
        <v>3157</v>
      </c>
      <c r="C2913">
        <v>46428</v>
      </c>
      <c r="D2913" t="str">
        <f>+VLOOKUP(C2913,Param!K:L,2,FALSE)</f>
        <v>BAFFY</v>
      </c>
      <c r="E2913">
        <v>28280003</v>
      </c>
      <c r="F2913" t="s">
        <v>33</v>
      </c>
      <c r="G2913" t="s">
        <v>29</v>
      </c>
      <c r="H2913" s="5">
        <v>20394.810000000001</v>
      </c>
      <c r="I2913" s="5">
        <v>20394.822</v>
      </c>
      <c r="J2913" s="5">
        <v>-1.19999999988067E-2</v>
      </c>
      <c r="K2913" s="5">
        <v>20394.810000000001</v>
      </c>
      <c r="L2913" s="5">
        <v>0</v>
      </c>
      <c r="M2913" t="str">
        <f>IF(ISERROR(VLOOKUP(A2913,'[1]Ecart validé'!$A:$A,1,FALSE)),Z2913,"Ecart Validé")</f>
        <v>valid</v>
      </c>
      <c r="R2913" t="s">
        <v>30</v>
      </c>
      <c r="X2913"/>
      <c r="Y2913"/>
      <c r="Z2913" t="s">
        <v>31</v>
      </c>
    </row>
    <row r="2914" spans="1:26" x14ac:dyDescent="0.3">
      <c r="A2914" t="s">
        <v>4151</v>
      </c>
      <c r="B2914" t="s">
        <v>3157</v>
      </c>
      <c r="C2914">
        <v>46428</v>
      </c>
      <c r="D2914" t="str">
        <f>+VLOOKUP(C2914,Param!K:L,2,FALSE)</f>
        <v>BAFFY</v>
      </c>
      <c r="E2914">
        <v>28280003</v>
      </c>
      <c r="F2914" t="s">
        <v>35</v>
      </c>
      <c r="G2914" t="s">
        <v>29</v>
      </c>
      <c r="H2914" s="5">
        <v>46870.29</v>
      </c>
      <c r="I2914" s="5">
        <v>46870.278899999998</v>
      </c>
      <c r="J2914" s="5">
        <v>1.1100000003352701E-2</v>
      </c>
      <c r="K2914" s="5">
        <v>46870.29</v>
      </c>
      <c r="L2914" s="5">
        <v>0</v>
      </c>
      <c r="M2914" t="str">
        <f>IF(ISERROR(VLOOKUP(A2914,'[1]Ecart validé'!$A:$A,1,FALSE)),Z2914,"Ecart Validé")</f>
        <v>valid</v>
      </c>
      <c r="R2914" t="s">
        <v>30</v>
      </c>
      <c r="X2914"/>
      <c r="Y2914"/>
      <c r="Z2914" t="s">
        <v>31</v>
      </c>
    </row>
    <row r="2915" spans="1:26" x14ac:dyDescent="0.3">
      <c r="A2915" t="s">
        <v>4152</v>
      </c>
      <c r="B2915" t="s">
        <v>3157</v>
      </c>
      <c r="C2915">
        <v>46428</v>
      </c>
      <c r="D2915" t="str">
        <f>+VLOOKUP(C2915,Param!K:L,2,FALSE)</f>
        <v>BAFFY</v>
      </c>
      <c r="E2915">
        <v>28280003</v>
      </c>
      <c r="F2915" t="s">
        <v>37</v>
      </c>
      <c r="G2915" t="s">
        <v>29</v>
      </c>
      <c r="H2915" s="5">
        <v>42708.09</v>
      </c>
      <c r="I2915" s="5">
        <v>42708.090900000003</v>
      </c>
      <c r="J2915" s="5">
        <v>-9.00000006367918E-4</v>
      </c>
      <c r="K2915" s="5">
        <v>42708.09</v>
      </c>
      <c r="L2915" s="5">
        <v>0</v>
      </c>
      <c r="M2915" t="str">
        <f>IF(ISERROR(VLOOKUP(A2915,'[1]Ecart validé'!$A:$A,1,FALSE)),Z2915,"Ecart Validé")</f>
        <v>valid</v>
      </c>
      <c r="R2915" t="s">
        <v>30</v>
      </c>
      <c r="X2915"/>
      <c r="Y2915"/>
      <c r="Z2915" t="s">
        <v>31</v>
      </c>
    </row>
    <row r="2916" spans="1:26" x14ac:dyDescent="0.3">
      <c r="A2916" t="s">
        <v>4153</v>
      </c>
      <c r="B2916" t="s">
        <v>3157</v>
      </c>
      <c r="C2916">
        <v>46430</v>
      </c>
      <c r="D2916" t="str">
        <f>+VLOOKUP(C2916,Param!K:L,2,FALSE)</f>
        <v>MELITTA PROFESSIONNAL COFFEE SOLUTIONS FRANCE</v>
      </c>
      <c r="E2916">
        <v>1201006605</v>
      </c>
      <c r="F2916" t="s">
        <v>28</v>
      </c>
      <c r="G2916" t="s">
        <v>29</v>
      </c>
      <c r="H2916" s="5">
        <v>29791.56</v>
      </c>
      <c r="I2916" s="5">
        <v>29791.555199999999</v>
      </c>
      <c r="J2916" s="5">
        <v>4.8000000024330802E-3</v>
      </c>
      <c r="K2916" s="5">
        <v>29791.56</v>
      </c>
      <c r="L2916" s="5">
        <v>0</v>
      </c>
      <c r="M2916" t="str">
        <f>IF(ISERROR(VLOOKUP(A2916,'[1]Ecart validé'!$A:$A,1,FALSE)),Z2916,"Ecart Validé")</f>
        <v>valid</v>
      </c>
      <c r="R2916" t="s">
        <v>30</v>
      </c>
      <c r="X2916"/>
      <c r="Y2916"/>
      <c r="Z2916" t="s">
        <v>31</v>
      </c>
    </row>
    <row r="2917" spans="1:26" x14ac:dyDescent="0.3">
      <c r="A2917" t="s">
        <v>4154</v>
      </c>
      <c r="B2917" t="s">
        <v>3157</v>
      </c>
      <c r="C2917">
        <v>46430</v>
      </c>
      <c r="D2917" t="str">
        <f>+VLOOKUP(C2917,Param!K:L,2,FALSE)</f>
        <v>MELITTA PROFESSIONNAL COFFEE SOLUTIONS FRANCE</v>
      </c>
      <c r="E2917">
        <v>1201006605</v>
      </c>
      <c r="F2917" t="s">
        <v>33</v>
      </c>
      <c r="G2917" t="s">
        <v>29</v>
      </c>
      <c r="H2917" s="5">
        <v>9498.77</v>
      </c>
      <c r="I2917" s="5">
        <v>9498.7744000000002</v>
      </c>
      <c r="J2917" s="5">
        <v>-4.399999999805E-3</v>
      </c>
      <c r="K2917" s="5">
        <v>9498.77</v>
      </c>
      <c r="L2917" s="5">
        <v>0</v>
      </c>
      <c r="M2917" t="str">
        <f>IF(ISERROR(VLOOKUP(A2917,'[1]Ecart validé'!$A:$A,1,FALSE)),Z2917,"Ecart Validé")</f>
        <v>valid</v>
      </c>
      <c r="R2917" t="s">
        <v>30</v>
      </c>
      <c r="X2917"/>
      <c r="Y2917"/>
      <c r="Z2917" t="s">
        <v>31</v>
      </c>
    </row>
    <row r="2918" spans="1:26" x14ac:dyDescent="0.3">
      <c r="A2918" t="s">
        <v>4155</v>
      </c>
      <c r="B2918" t="s">
        <v>3157</v>
      </c>
      <c r="C2918">
        <v>46430</v>
      </c>
      <c r="D2918" t="str">
        <f>+VLOOKUP(C2918,Param!K:L,2,FALSE)</f>
        <v>MELITTA PROFESSIONNAL COFFEE SOLUTIONS FRANCE</v>
      </c>
      <c r="E2918">
        <v>1201006605</v>
      </c>
      <c r="F2918" t="s">
        <v>35</v>
      </c>
      <c r="G2918" t="s">
        <v>29</v>
      </c>
      <c r="H2918" s="5">
        <v>20461.57</v>
      </c>
      <c r="I2918" s="5">
        <v>20461.569599999999</v>
      </c>
      <c r="J2918" s="5">
        <v>4.00000000809086E-4</v>
      </c>
      <c r="K2918" s="5">
        <v>20461.57</v>
      </c>
      <c r="L2918" s="5">
        <v>0</v>
      </c>
      <c r="M2918" t="str">
        <f>IF(ISERROR(VLOOKUP(A2918,'[1]Ecart validé'!$A:$A,1,FALSE)),Z2918,"Ecart Validé")</f>
        <v>valid</v>
      </c>
      <c r="R2918" t="s">
        <v>30</v>
      </c>
      <c r="X2918"/>
      <c r="Y2918"/>
      <c r="Z2918" t="s">
        <v>31</v>
      </c>
    </row>
    <row r="2919" spans="1:26" x14ac:dyDescent="0.3">
      <c r="A2919" t="s">
        <v>4156</v>
      </c>
      <c r="B2919" t="s">
        <v>3157</v>
      </c>
      <c r="C2919">
        <v>46430</v>
      </c>
      <c r="D2919" t="str">
        <f>+VLOOKUP(C2919,Param!K:L,2,FALSE)</f>
        <v>MELITTA PROFESSIONNAL COFFEE SOLUTIONS FRANCE</v>
      </c>
      <c r="E2919">
        <v>1201006605</v>
      </c>
      <c r="F2919" t="s">
        <v>37</v>
      </c>
      <c r="G2919" t="s">
        <v>29</v>
      </c>
      <c r="H2919" s="5">
        <v>12660.44</v>
      </c>
      <c r="I2919" s="5">
        <v>12660.437599999999</v>
      </c>
      <c r="J2919" s="5">
        <v>2.4000000012165401E-3</v>
      </c>
      <c r="K2919" s="5">
        <v>12660.44</v>
      </c>
      <c r="L2919" s="5">
        <v>0</v>
      </c>
      <c r="M2919" t="str">
        <f>IF(ISERROR(VLOOKUP(A2919,'[1]Ecart validé'!$A:$A,1,FALSE)),Z2919,"Ecart Validé")</f>
        <v>valid</v>
      </c>
      <c r="R2919" t="s">
        <v>30</v>
      </c>
      <c r="X2919"/>
      <c r="Y2919"/>
      <c r="Z2919" t="s">
        <v>31</v>
      </c>
    </row>
    <row r="2920" spans="1:26" x14ac:dyDescent="0.3">
      <c r="A2920" t="s">
        <v>4157</v>
      </c>
      <c r="B2920" t="s">
        <v>3157</v>
      </c>
      <c r="C2920">
        <v>46431</v>
      </c>
      <c r="D2920" t="str">
        <f>+VLOOKUP(C2920,Param!K:L,2,FALSE)</f>
        <v>KONICA MINOLTA BUSINESS SOLUTIONS</v>
      </c>
      <c r="E2920" t="s">
        <v>4158</v>
      </c>
      <c r="F2920" t="s">
        <v>51</v>
      </c>
      <c r="G2920" t="s">
        <v>29</v>
      </c>
      <c r="H2920" s="5">
        <v>69535</v>
      </c>
      <c r="I2920" s="5">
        <v>69535</v>
      </c>
      <c r="J2920" s="5">
        <v>0</v>
      </c>
      <c r="K2920" s="5">
        <v>69535</v>
      </c>
      <c r="L2920" s="5">
        <v>0</v>
      </c>
      <c r="M2920" t="str">
        <f>IF(ISERROR(VLOOKUP(A2920,'[1]Ecart validé'!$A:$A,1,FALSE)),Z2920,"Ecart Validé")</f>
        <v>valid</v>
      </c>
      <c r="R2920" t="s">
        <v>30</v>
      </c>
      <c r="X2920"/>
      <c r="Y2920"/>
      <c r="Z2920" t="s">
        <v>31</v>
      </c>
    </row>
    <row r="2921" spans="1:26" x14ac:dyDescent="0.3">
      <c r="A2921" t="s">
        <v>4159</v>
      </c>
      <c r="B2921" t="s">
        <v>3157</v>
      </c>
      <c r="C2921">
        <v>46461</v>
      </c>
      <c r="D2921" t="str">
        <f>+VLOOKUP(C2921,Param!K:L,2,FALSE)</f>
        <v>BARDINET LA MARTINIQUAISE DISTRIBUTION - SVS LM</v>
      </c>
      <c r="E2921" t="s">
        <v>4160</v>
      </c>
      <c r="F2921" t="s">
        <v>51</v>
      </c>
      <c r="G2921" t="s">
        <v>29</v>
      </c>
      <c r="H2921" s="5">
        <v>267.57</v>
      </c>
      <c r="I2921" s="5">
        <v>267.5729</v>
      </c>
      <c r="J2921" s="5">
        <v>-2.9000000000110001E-3</v>
      </c>
      <c r="K2921" s="5">
        <v>267.57</v>
      </c>
      <c r="L2921" s="5">
        <v>0</v>
      </c>
      <c r="M2921" t="str">
        <f>IF(ISERROR(VLOOKUP(A2921,'[1]Ecart validé'!$A:$A,1,FALSE)),Z2921,"Ecart Validé")</f>
        <v>valid</v>
      </c>
      <c r="R2921" t="s">
        <v>30</v>
      </c>
      <c r="X2921"/>
      <c r="Y2921"/>
      <c r="Z2921" t="s">
        <v>31</v>
      </c>
    </row>
    <row r="2922" spans="1:26" x14ac:dyDescent="0.3">
      <c r="A2922" t="s">
        <v>4161</v>
      </c>
      <c r="B2922" t="s">
        <v>3157</v>
      </c>
      <c r="C2922">
        <v>46461</v>
      </c>
      <c r="D2922" t="str">
        <f>+VLOOKUP(C2922,Param!K:L,2,FALSE)</f>
        <v>BARDINET LA MARTINIQUAISE DISTRIBUTION - SVS LM</v>
      </c>
      <c r="E2922" t="s">
        <v>4162</v>
      </c>
      <c r="F2922" t="s">
        <v>51</v>
      </c>
      <c r="G2922" t="s">
        <v>29</v>
      </c>
      <c r="H2922" s="5">
        <v>5880.35</v>
      </c>
      <c r="I2922" s="5">
        <v>5880.348</v>
      </c>
      <c r="J2922" s="5">
        <v>2.0000000004074502E-3</v>
      </c>
      <c r="K2922" s="5">
        <v>5880.35</v>
      </c>
      <c r="L2922" s="5">
        <v>0</v>
      </c>
      <c r="M2922" t="str">
        <f>IF(ISERROR(VLOOKUP(A2922,'[1]Ecart validé'!$A:$A,1,FALSE)),Z2922,"Ecart Validé")</f>
        <v>valid</v>
      </c>
      <c r="R2922" t="s">
        <v>30</v>
      </c>
      <c r="X2922"/>
      <c r="Y2922"/>
      <c r="Z2922" t="s">
        <v>31</v>
      </c>
    </row>
    <row r="2923" spans="1:26" x14ac:dyDescent="0.3">
      <c r="A2923" t="s">
        <v>4163</v>
      </c>
      <c r="B2923" t="s">
        <v>3157</v>
      </c>
      <c r="C2923">
        <v>46474</v>
      </c>
      <c r="D2923" t="str">
        <f>+VLOOKUP(C2923,Param!K:L,2,FALSE)</f>
        <v>ONITY</v>
      </c>
      <c r="E2923">
        <v>660016</v>
      </c>
      <c r="F2923" t="s">
        <v>28</v>
      </c>
      <c r="G2923" t="s">
        <v>29</v>
      </c>
      <c r="H2923" s="5">
        <v>19384.36</v>
      </c>
      <c r="I2923" s="5">
        <v>19384.3613</v>
      </c>
      <c r="J2923" s="5">
        <v>-1.29999999990104E-3</v>
      </c>
      <c r="K2923" s="5">
        <v>19384.36</v>
      </c>
      <c r="L2923" s="5">
        <v>0</v>
      </c>
      <c r="M2923" t="str">
        <f>IF(ISERROR(VLOOKUP(A2923,'[1]Ecart validé'!$A:$A,1,FALSE)),Z2923,"Ecart Validé")</f>
        <v>valid</v>
      </c>
      <c r="R2923" t="s">
        <v>30</v>
      </c>
      <c r="X2923"/>
      <c r="Y2923"/>
      <c r="Z2923" t="s">
        <v>31</v>
      </c>
    </row>
    <row r="2924" spans="1:26" x14ac:dyDescent="0.3">
      <c r="A2924" t="s">
        <v>4164</v>
      </c>
      <c r="B2924" t="s">
        <v>3157</v>
      </c>
      <c r="C2924">
        <v>46474</v>
      </c>
      <c r="D2924" t="str">
        <f>+VLOOKUP(C2924,Param!K:L,2,FALSE)</f>
        <v>ONITY</v>
      </c>
      <c r="E2924">
        <v>660016</v>
      </c>
      <c r="F2924" t="s">
        <v>33</v>
      </c>
      <c r="G2924" t="s">
        <v>29</v>
      </c>
      <c r="H2924" s="5">
        <v>14973.93</v>
      </c>
      <c r="I2924" s="5">
        <v>14973.9272</v>
      </c>
      <c r="J2924" s="5">
        <v>2.8000000002066298E-3</v>
      </c>
      <c r="K2924" s="5">
        <v>14973.93</v>
      </c>
      <c r="L2924" s="5">
        <v>0</v>
      </c>
      <c r="M2924" t="str">
        <f>IF(ISERROR(VLOOKUP(A2924,'[1]Ecart validé'!$A:$A,1,FALSE)),Z2924,"Ecart Validé")</f>
        <v>valid</v>
      </c>
      <c r="R2924" t="s">
        <v>30</v>
      </c>
      <c r="X2924"/>
      <c r="Y2924"/>
      <c r="Z2924" t="s">
        <v>31</v>
      </c>
    </row>
    <row r="2925" spans="1:26" x14ac:dyDescent="0.3">
      <c r="A2925" t="s">
        <v>4165</v>
      </c>
      <c r="B2925" t="s">
        <v>3157</v>
      </c>
      <c r="C2925">
        <v>46474</v>
      </c>
      <c r="D2925" t="str">
        <f>+VLOOKUP(C2925,Param!K:L,2,FALSE)</f>
        <v>ONITY</v>
      </c>
      <c r="E2925">
        <v>660016</v>
      </c>
      <c r="F2925" t="s">
        <v>35</v>
      </c>
      <c r="G2925" t="s">
        <v>29</v>
      </c>
      <c r="H2925" s="5">
        <v>10897.94</v>
      </c>
      <c r="I2925" s="5">
        <v>10897.9406</v>
      </c>
      <c r="J2925" s="5">
        <v>-5.9999999939464E-4</v>
      </c>
      <c r="K2925" s="5">
        <v>10897.94</v>
      </c>
      <c r="L2925" s="5">
        <v>0</v>
      </c>
      <c r="M2925" t="str">
        <f>IF(ISERROR(VLOOKUP(A2925,'[1]Ecart validé'!$A:$A,1,FALSE)),Z2925,"Ecart Validé")</f>
        <v>valid</v>
      </c>
      <c r="R2925" t="s">
        <v>30</v>
      </c>
      <c r="X2925"/>
      <c r="Y2925"/>
      <c r="Z2925" t="s">
        <v>31</v>
      </c>
    </row>
    <row r="2926" spans="1:26" x14ac:dyDescent="0.3">
      <c r="A2926" t="s">
        <v>4166</v>
      </c>
      <c r="B2926" t="s">
        <v>3157</v>
      </c>
      <c r="C2926">
        <v>46474</v>
      </c>
      <c r="D2926" t="str">
        <f>+VLOOKUP(C2926,Param!K:L,2,FALSE)</f>
        <v>ONITY</v>
      </c>
      <c r="E2926">
        <v>660016</v>
      </c>
      <c r="F2926" t="s">
        <v>37</v>
      </c>
      <c r="G2926" t="s">
        <v>29</v>
      </c>
      <c r="H2926" s="5">
        <v>7877.49</v>
      </c>
      <c r="I2926" s="5">
        <v>7877.4916000000003</v>
      </c>
      <c r="J2926" s="5">
        <v>-1.6000000005078601E-3</v>
      </c>
      <c r="K2926" s="5">
        <v>7877.49</v>
      </c>
      <c r="L2926" s="5">
        <v>0</v>
      </c>
      <c r="M2926" t="str">
        <f>IF(ISERROR(VLOOKUP(A2926,'[1]Ecart validé'!$A:$A,1,FALSE)),Z2926,"Ecart Validé")</f>
        <v>valid</v>
      </c>
      <c r="R2926" t="s">
        <v>30</v>
      </c>
      <c r="X2926"/>
      <c r="Y2926"/>
      <c r="Z2926" t="s">
        <v>31</v>
      </c>
    </row>
    <row r="2927" spans="1:26" x14ac:dyDescent="0.3">
      <c r="A2927" t="s">
        <v>4167</v>
      </c>
      <c r="B2927" t="s">
        <v>3157</v>
      </c>
      <c r="C2927">
        <v>46482</v>
      </c>
      <c r="D2927" t="str">
        <f>+VLOOKUP(C2927,Param!K:L,2,FALSE)</f>
        <v>GESTION DES RISQUES SANITAIRES ET PROFESSIONNELS (GRSP)</v>
      </c>
      <c r="E2927">
        <v>2140723204</v>
      </c>
      <c r="F2927" t="s">
        <v>28</v>
      </c>
      <c r="G2927" t="s">
        <v>29</v>
      </c>
      <c r="H2927" s="5">
        <v>1944.75</v>
      </c>
      <c r="I2927" s="5">
        <v>1944.75</v>
      </c>
      <c r="J2927" s="5">
        <v>0</v>
      </c>
      <c r="K2927" s="5">
        <v>1944.75</v>
      </c>
      <c r="L2927" s="5">
        <v>0</v>
      </c>
      <c r="M2927" t="str">
        <f>IF(ISERROR(VLOOKUP(A2927,'[1]Ecart validé'!$A:$A,1,FALSE)),Z2927,"Ecart Validé")</f>
        <v>valid</v>
      </c>
      <c r="R2927" t="s">
        <v>30</v>
      </c>
      <c r="X2927"/>
      <c r="Y2927"/>
      <c r="Z2927" t="s">
        <v>31</v>
      </c>
    </row>
    <row r="2928" spans="1:26" x14ac:dyDescent="0.3">
      <c r="A2928" t="s">
        <v>4168</v>
      </c>
      <c r="B2928" t="s">
        <v>3157</v>
      </c>
      <c r="C2928">
        <v>46482</v>
      </c>
      <c r="D2928" t="str">
        <f>+VLOOKUP(C2928,Param!K:L,2,FALSE)</f>
        <v>GESTION DES RISQUES SANITAIRES ET PROFESSIONNELS (GRSP)</v>
      </c>
      <c r="E2928">
        <v>2140723204</v>
      </c>
      <c r="F2928" t="s">
        <v>33</v>
      </c>
      <c r="G2928" t="s">
        <v>29</v>
      </c>
      <c r="H2928" s="5">
        <v>78</v>
      </c>
      <c r="I2928" s="5">
        <v>78</v>
      </c>
      <c r="J2928" s="5">
        <v>0</v>
      </c>
      <c r="K2928" s="5">
        <v>78</v>
      </c>
      <c r="L2928" s="5">
        <v>0</v>
      </c>
      <c r="M2928" t="str">
        <f>IF(ISERROR(VLOOKUP(A2928,'[1]Ecart validé'!$A:$A,1,FALSE)),Z2928,"Ecart Validé")</f>
        <v>valid</v>
      </c>
      <c r="R2928" t="s">
        <v>30</v>
      </c>
      <c r="X2928"/>
      <c r="Y2928"/>
      <c r="Z2928" t="s">
        <v>31</v>
      </c>
    </row>
    <row r="2929" spans="1:26" x14ac:dyDescent="0.3">
      <c r="A2929" t="s">
        <v>4169</v>
      </c>
      <c r="B2929" t="s">
        <v>3157</v>
      </c>
      <c r="C2929">
        <v>46482</v>
      </c>
      <c r="D2929" t="str">
        <f>+VLOOKUP(C2929,Param!K:L,2,FALSE)</f>
        <v>GESTION DES RISQUES SANITAIRES ET PROFESSIONNELS (GRSP)</v>
      </c>
      <c r="E2929">
        <v>2140723204</v>
      </c>
      <c r="F2929" t="s">
        <v>35</v>
      </c>
      <c r="G2929" t="s">
        <v>29</v>
      </c>
      <c r="H2929" s="5">
        <v>171</v>
      </c>
      <c r="I2929" s="5">
        <v>171</v>
      </c>
      <c r="J2929" s="5">
        <v>0</v>
      </c>
      <c r="K2929" s="5">
        <v>171</v>
      </c>
      <c r="L2929" s="5">
        <v>0</v>
      </c>
      <c r="M2929" t="str">
        <f>IF(ISERROR(VLOOKUP(A2929,'[1]Ecart validé'!$A:$A,1,FALSE)),Z2929,"Ecart Validé")</f>
        <v>valid</v>
      </c>
      <c r="R2929" t="s">
        <v>30</v>
      </c>
      <c r="X2929"/>
      <c r="Y2929"/>
      <c r="Z2929" t="s">
        <v>31</v>
      </c>
    </row>
    <row r="2930" spans="1:26" x14ac:dyDescent="0.3">
      <c r="A2930" t="s">
        <v>4170</v>
      </c>
      <c r="B2930" t="s">
        <v>3157</v>
      </c>
      <c r="C2930">
        <v>46482</v>
      </c>
      <c r="D2930" t="str">
        <f>+VLOOKUP(C2930,Param!K:L,2,FALSE)</f>
        <v>GESTION DES RISQUES SANITAIRES ET PROFESSIONNELS (GRSP)</v>
      </c>
      <c r="E2930">
        <v>2140723204</v>
      </c>
      <c r="F2930" t="s">
        <v>37</v>
      </c>
      <c r="G2930" t="s">
        <v>29</v>
      </c>
      <c r="H2930" s="5">
        <v>114.75</v>
      </c>
      <c r="I2930" s="5">
        <v>114.75</v>
      </c>
      <c r="J2930" s="5">
        <v>0</v>
      </c>
      <c r="K2930" s="5">
        <v>114.75</v>
      </c>
      <c r="L2930" s="5">
        <v>0</v>
      </c>
      <c r="M2930" t="str">
        <f>IF(ISERROR(VLOOKUP(A2930,'[1]Ecart validé'!$A:$A,1,FALSE)),Z2930,"Ecart Validé")</f>
        <v>valid</v>
      </c>
      <c r="R2930" t="s">
        <v>30</v>
      </c>
      <c r="X2930"/>
      <c r="Y2930"/>
      <c r="Z2930" t="s">
        <v>31</v>
      </c>
    </row>
    <row r="2931" spans="1:26" x14ac:dyDescent="0.3">
      <c r="A2931" t="s">
        <v>4171</v>
      </c>
      <c r="B2931" t="s">
        <v>3157</v>
      </c>
      <c r="C2931">
        <v>46483</v>
      </c>
      <c r="D2931" t="str">
        <f>+VLOOKUP(C2931,Param!K:L,2,FALSE)</f>
        <v>SUBRENAT</v>
      </c>
      <c r="E2931">
        <v>211311451</v>
      </c>
      <c r="F2931" t="s">
        <v>28</v>
      </c>
      <c r="G2931" t="s">
        <v>29</v>
      </c>
      <c r="H2931" s="5">
        <v>14131.63</v>
      </c>
      <c r="I2931" s="5">
        <v>14131.6314</v>
      </c>
      <c r="J2931" s="5">
        <v>-1.40000000101281E-3</v>
      </c>
      <c r="K2931" s="5">
        <v>14131.63</v>
      </c>
      <c r="L2931" s="5">
        <v>0</v>
      </c>
      <c r="M2931" t="str">
        <f>IF(ISERROR(VLOOKUP(A2931,'[1]Ecart validé'!$A:$A,1,FALSE)),Z2931,"Ecart Validé")</f>
        <v>valid</v>
      </c>
      <c r="R2931" t="s">
        <v>30</v>
      </c>
      <c r="X2931"/>
      <c r="Y2931"/>
      <c r="Z2931" t="s">
        <v>31</v>
      </c>
    </row>
    <row r="2932" spans="1:26" x14ac:dyDescent="0.3">
      <c r="A2932" t="s">
        <v>4172</v>
      </c>
      <c r="B2932" t="s">
        <v>3157</v>
      </c>
      <c r="C2932">
        <v>46483</v>
      </c>
      <c r="D2932" t="str">
        <f>+VLOOKUP(C2932,Param!K:L,2,FALSE)</f>
        <v>SUBRENAT</v>
      </c>
      <c r="E2932">
        <v>211311451</v>
      </c>
      <c r="F2932" t="s">
        <v>33</v>
      </c>
      <c r="G2932" t="s">
        <v>29</v>
      </c>
      <c r="H2932" s="5">
        <v>11026.26</v>
      </c>
      <c r="I2932" s="5">
        <v>11026.257</v>
      </c>
      <c r="J2932" s="5">
        <v>3.00000000061118E-3</v>
      </c>
      <c r="K2932" s="5">
        <v>11026.26</v>
      </c>
      <c r="L2932" s="5">
        <v>0</v>
      </c>
      <c r="M2932" t="str">
        <f>IF(ISERROR(VLOOKUP(A2932,'[1]Ecart validé'!$A:$A,1,FALSE)),Z2932,"Ecart Validé")</f>
        <v>valid</v>
      </c>
      <c r="R2932" t="s">
        <v>30</v>
      </c>
      <c r="X2932"/>
      <c r="Y2932"/>
      <c r="Z2932" t="s">
        <v>31</v>
      </c>
    </row>
    <row r="2933" spans="1:26" x14ac:dyDescent="0.3">
      <c r="A2933" t="s">
        <v>4173</v>
      </c>
      <c r="B2933" t="s">
        <v>3157</v>
      </c>
      <c r="C2933">
        <v>46483</v>
      </c>
      <c r="D2933" t="str">
        <f>+VLOOKUP(C2933,Param!K:L,2,FALSE)</f>
        <v>SUBRENAT</v>
      </c>
      <c r="E2933">
        <v>211311451</v>
      </c>
      <c r="F2933" t="s">
        <v>35</v>
      </c>
      <c r="G2933" t="s">
        <v>29</v>
      </c>
      <c r="H2933" s="5">
        <v>20429.5</v>
      </c>
      <c r="I2933" s="5">
        <v>20429.497200000002</v>
      </c>
      <c r="J2933" s="5">
        <v>2.79999999838764E-3</v>
      </c>
      <c r="K2933" s="5">
        <v>20429.5</v>
      </c>
      <c r="L2933" s="5">
        <v>0</v>
      </c>
      <c r="M2933" t="str">
        <f>IF(ISERROR(VLOOKUP(A2933,'[1]Ecart validé'!$A:$A,1,FALSE)),Z2933,"Ecart Validé")</f>
        <v>valid</v>
      </c>
      <c r="R2933" t="s">
        <v>30</v>
      </c>
      <c r="X2933"/>
      <c r="Y2933"/>
      <c r="Z2933" t="s">
        <v>31</v>
      </c>
    </row>
    <row r="2934" spans="1:26" x14ac:dyDescent="0.3">
      <c r="A2934" t="s">
        <v>4174</v>
      </c>
      <c r="B2934" t="s">
        <v>3157</v>
      </c>
      <c r="C2934">
        <v>46483</v>
      </c>
      <c r="D2934" t="str">
        <f>+VLOOKUP(C2934,Param!K:L,2,FALSE)</f>
        <v>SUBRENAT</v>
      </c>
      <c r="E2934">
        <v>211311451</v>
      </c>
      <c r="F2934" t="s">
        <v>37</v>
      </c>
      <c r="G2934" t="s">
        <v>29</v>
      </c>
      <c r="H2934" s="5">
        <v>6860.92</v>
      </c>
      <c r="I2934" s="5">
        <v>6860.9214000000002</v>
      </c>
      <c r="J2934" s="5">
        <v>-1.4000000001033099E-3</v>
      </c>
      <c r="K2934" s="5">
        <v>6860.92</v>
      </c>
      <c r="L2934" s="5">
        <v>0</v>
      </c>
      <c r="M2934" t="str">
        <f>IF(ISERROR(VLOOKUP(A2934,'[1]Ecart validé'!$A:$A,1,FALSE)),Z2934,"Ecart Validé")</f>
        <v>valid</v>
      </c>
      <c r="R2934" t="s">
        <v>30</v>
      </c>
      <c r="X2934"/>
      <c r="Y2934"/>
      <c r="Z2934" t="s">
        <v>31</v>
      </c>
    </row>
    <row r="2935" spans="1:26" x14ac:dyDescent="0.3">
      <c r="A2935" t="s">
        <v>4175</v>
      </c>
      <c r="B2935" t="s">
        <v>3157</v>
      </c>
      <c r="C2935">
        <v>47178</v>
      </c>
      <c r="D2935" t="str">
        <f>+VLOOKUP(C2935,Param!K:L,2,FALSE)</f>
        <v>BARDUSCH</v>
      </c>
      <c r="E2935">
        <v>110005166</v>
      </c>
      <c r="F2935" t="s">
        <v>28</v>
      </c>
      <c r="G2935" t="s">
        <v>29</v>
      </c>
      <c r="H2935" s="5">
        <v>53893.71</v>
      </c>
      <c r="I2935" s="5">
        <v>53893.71</v>
      </c>
      <c r="J2935" s="5">
        <v>0</v>
      </c>
      <c r="K2935" s="5">
        <v>53893.71</v>
      </c>
      <c r="L2935" s="5">
        <v>0</v>
      </c>
      <c r="M2935" t="str">
        <f>IF(ISERROR(VLOOKUP(A2935,'[1]Ecart validé'!$A:$A,1,FALSE)),Z2935,"Ecart Validé")</f>
        <v>valid</v>
      </c>
      <c r="R2935" t="s">
        <v>30</v>
      </c>
      <c r="X2935"/>
      <c r="Y2935"/>
      <c r="Z2935" t="s">
        <v>31</v>
      </c>
    </row>
    <row r="2936" spans="1:26" x14ac:dyDescent="0.3">
      <c r="A2936" t="s">
        <v>4176</v>
      </c>
      <c r="B2936" t="s">
        <v>3157</v>
      </c>
      <c r="C2936">
        <v>47178</v>
      </c>
      <c r="D2936" t="str">
        <f>+VLOOKUP(C2936,Param!K:L,2,FALSE)</f>
        <v>BARDUSCH</v>
      </c>
      <c r="E2936">
        <v>110005166</v>
      </c>
      <c r="F2936" t="s">
        <v>33</v>
      </c>
      <c r="G2936" t="s">
        <v>29</v>
      </c>
      <c r="H2936" s="5">
        <v>3727.25</v>
      </c>
      <c r="I2936" s="5">
        <v>3727.2538</v>
      </c>
      <c r="J2936" s="5">
        <v>-3.7999999999556102E-3</v>
      </c>
      <c r="K2936" s="5">
        <v>3727.25</v>
      </c>
      <c r="L2936" s="5">
        <v>0</v>
      </c>
      <c r="M2936" t="str">
        <f>IF(ISERROR(VLOOKUP(A2936,'[1]Ecart validé'!$A:$A,1,FALSE)),Z2936,"Ecart Validé")</f>
        <v>valid</v>
      </c>
      <c r="R2936" t="s">
        <v>30</v>
      </c>
      <c r="X2936"/>
      <c r="Y2936"/>
      <c r="Z2936" t="s">
        <v>31</v>
      </c>
    </row>
    <row r="2937" spans="1:26" x14ac:dyDescent="0.3">
      <c r="A2937" t="s">
        <v>4177</v>
      </c>
      <c r="B2937" t="s">
        <v>3157</v>
      </c>
      <c r="C2937">
        <v>47178</v>
      </c>
      <c r="D2937" t="str">
        <f>+VLOOKUP(C2937,Param!K:L,2,FALSE)</f>
        <v>BARDUSCH</v>
      </c>
      <c r="E2937">
        <v>110005166</v>
      </c>
      <c r="F2937" t="s">
        <v>35</v>
      </c>
      <c r="G2937" t="s">
        <v>29</v>
      </c>
      <c r="H2937" s="5">
        <v>21561.42</v>
      </c>
      <c r="I2937" s="5">
        <v>21561.423299999999</v>
      </c>
      <c r="J2937" s="5">
        <v>-3.3000000003085002E-3</v>
      </c>
      <c r="K2937" s="5">
        <v>21561.42</v>
      </c>
      <c r="L2937" s="5">
        <v>0</v>
      </c>
      <c r="M2937" t="str">
        <f>IF(ISERROR(VLOOKUP(A2937,'[1]Ecart validé'!$A:$A,1,FALSE)),Z2937,"Ecart Validé")</f>
        <v>valid</v>
      </c>
      <c r="R2937" t="s">
        <v>30</v>
      </c>
      <c r="X2937"/>
      <c r="Y2937"/>
      <c r="Z2937" t="s">
        <v>31</v>
      </c>
    </row>
    <row r="2938" spans="1:26" x14ac:dyDescent="0.3">
      <c r="A2938" t="s">
        <v>4178</v>
      </c>
      <c r="B2938" t="s">
        <v>3157</v>
      </c>
      <c r="C2938">
        <v>47178</v>
      </c>
      <c r="D2938" t="str">
        <f>+VLOOKUP(C2938,Param!K:L,2,FALSE)</f>
        <v>BARDUSCH</v>
      </c>
      <c r="E2938">
        <v>110005166</v>
      </c>
      <c r="F2938" t="s">
        <v>37</v>
      </c>
      <c r="G2938" t="s">
        <v>29</v>
      </c>
      <c r="H2938" s="5">
        <v>17878.330000000002</v>
      </c>
      <c r="I2938" s="5">
        <v>17878.334699999999</v>
      </c>
      <c r="J2938" s="5">
        <v>-4.6999999976833299E-3</v>
      </c>
      <c r="K2938" s="5">
        <v>17878.330000000002</v>
      </c>
      <c r="L2938" s="5">
        <v>0</v>
      </c>
      <c r="M2938" t="str">
        <f>IF(ISERROR(VLOOKUP(A2938,'[1]Ecart validé'!$A:$A,1,FALSE)),Z2938,"Ecart Validé")</f>
        <v>valid</v>
      </c>
      <c r="R2938" t="s">
        <v>30</v>
      </c>
      <c r="X2938"/>
      <c r="Y2938"/>
      <c r="Z2938" t="s">
        <v>31</v>
      </c>
    </row>
    <row r="2939" spans="1:26" x14ac:dyDescent="0.3">
      <c r="A2939" t="s">
        <v>4179</v>
      </c>
      <c r="B2939" t="s">
        <v>3157</v>
      </c>
      <c r="C2939">
        <v>47179</v>
      </c>
      <c r="D2939" t="str">
        <f>+VLOOKUP(C2939,Param!K:L,2,FALSE)</f>
        <v>DALKIA FROID SOLUTIONS</v>
      </c>
      <c r="E2939" t="s">
        <v>4180</v>
      </c>
      <c r="F2939" t="s">
        <v>28</v>
      </c>
      <c r="G2939" t="s">
        <v>29</v>
      </c>
      <c r="H2939" s="5">
        <v>18583.23</v>
      </c>
      <c r="I2939" s="5">
        <v>18583.228200000001</v>
      </c>
      <c r="J2939" s="5">
        <v>1.7999999981839199E-3</v>
      </c>
      <c r="K2939" s="5">
        <v>18583.23</v>
      </c>
      <c r="L2939" s="5">
        <v>0</v>
      </c>
      <c r="M2939" t="str">
        <f>IF(ISERROR(VLOOKUP(A2939,'[1]Ecart validé'!$A:$A,1,FALSE)),Z2939,"Ecart Validé")</f>
        <v>valid</v>
      </c>
      <c r="R2939" t="s">
        <v>30</v>
      </c>
      <c r="X2939"/>
      <c r="Y2939"/>
      <c r="Z2939" t="s">
        <v>31</v>
      </c>
    </row>
    <row r="2940" spans="1:26" x14ac:dyDescent="0.3">
      <c r="A2940" t="s">
        <v>4181</v>
      </c>
      <c r="B2940" t="s">
        <v>3157</v>
      </c>
      <c r="C2940">
        <v>47179</v>
      </c>
      <c r="D2940" t="str">
        <f>+VLOOKUP(C2940,Param!K:L,2,FALSE)</f>
        <v>DALKIA FROID SOLUTIONS</v>
      </c>
      <c r="E2940" t="s">
        <v>4180</v>
      </c>
      <c r="F2940" t="s">
        <v>33</v>
      </c>
      <c r="G2940" t="s">
        <v>29</v>
      </c>
      <c r="H2940" s="5">
        <v>5530.04</v>
      </c>
      <c r="I2940" s="5">
        <v>5530.0392000000002</v>
      </c>
      <c r="J2940" s="5">
        <v>7.9999999979918303E-4</v>
      </c>
      <c r="K2940" s="5">
        <v>5530.04</v>
      </c>
      <c r="L2940" s="5">
        <v>0</v>
      </c>
      <c r="M2940" t="str">
        <f>IF(ISERROR(VLOOKUP(A2940,'[1]Ecart validé'!$A:$A,1,FALSE)),Z2940,"Ecart Validé")</f>
        <v>valid</v>
      </c>
      <c r="R2940" t="s">
        <v>30</v>
      </c>
      <c r="X2940"/>
      <c r="Y2940"/>
      <c r="Z2940" t="s">
        <v>31</v>
      </c>
    </row>
    <row r="2941" spans="1:26" x14ac:dyDescent="0.3">
      <c r="A2941" t="s">
        <v>4182</v>
      </c>
      <c r="B2941" t="s">
        <v>3157</v>
      </c>
      <c r="C2941">
        <v>47179</v>
      </c>
      <c r="D2941" t="str">
        <f>+VLOOKUP(C2941,Param!K:L,2,FALSE)</f>
        <v>DALKIA FROID SOLUTIONS</v>
      </c>
      <c r="E2941" t="s">
        <v>4180</v>
      </c>
      <c r="F2941" t="s">
        <v>35</v>
      </c>
      <c r="G2941" t="s">
        <v>29</v>
      </c>
      <c r="H2941" s="5">
        <v>12076.88</v>
      </c>
      <c r="I2941" s="5">
        <v>12076.882799999999</v>
      </c>
      <c r="J2941" s="5">
        <v>-2.8000000002066298E-3</v>
      </c>
      <c r="K2941" s="5">
        <v>12076.88</v>
      </c>
      <c r="L2941" s="5">
        <v>0</v>
      </c>
      <c r="M2941" t="str">
        <f>IF(ISERROR(VLOOKUP(A2941,'[1]Ecart validé'!$A:$A,1,FALSE)),Z2941,"Ecart Validé")</f>
        <v>valid</v>
      </c>
      <c r="R2941" t="s">
        <v>30</v>
      </c>
      <c r="X2941"/>
      <c r="Y2941"/>
      <c r="Z2941" t="s">
        <v>31</v>
      </c>
    </row>
    <row r="2942" spans="1:26" x14ac:dyDescent="0.3">
      <c r="A2942" t="s">
        <v>4183</v>
      </c>
      <c r="B2942" t="s">
        <v>3157</v>
      </c>
      <c r="C2942">
        <v>47179</v>
      </c>
      <c r="D2942" t="str">
        <f>+VLOOKUP(C2942,Param!K:L,2,FALSE)</f>
        <v>DALKIA FROID SOLUTIONS</v>
      </c>
      <c r="E2942" t="s">
        <v>4180</v>
      </c>
      <c r="F2942" t="s">
        <v>37</v>
      </c>
      <c r="G2942" t="s">
        <v>29</v>
      </c>
      <c r="H2942" s="5">
        <v>3026.04</v>
      </c>
      <c r="I2942" s="5">
        <v>3026.04</v>
      </c>
      <c r="J2942" s="5">
        <v>0</v>
      </c>
      <c r="K2942" s="5">
        <v>3026.04</v>
      </c>
      <c r="L2942" s="5">
        <v>0</v>
      </c>
      <c r="M2942" t="str">
        <f>IF(ISERROR(VLOOKUP(A2942,'[1]Ecart validé'!$A:$A,1,FALSE)),Z2942,"Ecart Validé")</f>
        <v>valid</v>
      </c>
      <c r="R2942" t="s">
        <v>30</v>
      </c>
      <c r="S2942" t="s">
        <v>42</v>
      </c>
      <c r="X2942"/>
      <c r="Y2942"/>
      <c r="Z2942" t="s">
        <v>31</v>
      </c>
    </row>
    <row r="2943" spans="1:26" x14ac:dyDescent="0.3">
      <c r="A2943" t="s">
        <v>4184</v>
      </c>
      <c r="B2943" t="s">
        <v>3157</v>
      </c>
      <c r="C2943">
        <v>47179</v>
      </c>
      <c r="D2943" t="str">
        <f>+VLOOKUP(C2943,Param!K:L,2,FALSE)</f>
        <v>DALKIA FROID SOLUTIONS</v>
      </c>
      <c r="E2943" t="s">
        <v>4185</v>
      </c>
      <c r="F2943" t="s">
        <v>28</v>
      </c>
      <c r="G2943" t="s">
        <v>29</v>
      </c>
      <c r="H2943" s="5">
        <v>5238.58</v>
      </c>
      <c r="I2943" s="5">
        <v>5238.5754999999999</v>
      </c>
      <c r="J2943" s="5">
        <v>4.5000000000072699E-3</v>
      </c>
      <c r="K2943" s="5">
        <v>5238.58</v>
      </c>
      <c r="L2943" s="5">
        <v>0</v>
      </c>
      <c r="M2943" t="str">
        <f>IF(ISERROR(VLOOKUP(A2943,'[1]Ecart validé'!$A:$A,1,FALSE)),Z2943,"Ecart Validé")</f>
        <v>valid</v>
      </c>
      <c r="R2943" t="s">
        <v>30</v>
      </c>
      <c r="X2943"/>
      <c r="Y2943"/>
      <c r="Z2943" t="s">
        <v>31</v>
      </c>
    </row>
    <row r="2944" spans="1:26" x14ac:dyDescent="0.3">
      <c r="A2944" t="s">
        <v>4186</v>
      </c>
      <c r="B2944" t="s">
        <v>3157</v>
      </c>
      <c r="C2944">
        <v>47179</v>
      </c>
      <c r="D2944" t="str">
        <f>+VLOOKUP(C2944,Param!K:L,2,FALSE)</f>
        <v>DALKIA FROID SOLUTIONS</v>
      </c>
      <c r="E2944" t="s">
        <v>4185</v>
      </c>
      <c r="F2944" t="s">
        <v>33</v>
      </c>
      <c r="G2944" t="s">
        <v>29</v>
      </c>
      <c r="H2944" s="5">
        <v>1564.06</v>
      </c>
      <c r="I2944" s="5">
        <v>1564.0640000000001</v>
      </c>
      <c r="J2944" s="5">
        <v>-4.0000000001327802E-3</v>
      </c>
      <c r="K2944" s="5">
        <v>1564.06</v>
      </c>
      <c r="L2944" s="5">
        <v>0</v>
      </c>
      <c r="M2944" t="str">
        <f>IF(ISERROR(VLOOKUP(A2944,'[1]Ecart validé'!$A:$A,1,FALSE)),Z2944,"Ecart Validé")</f>
        <v>valid</v>
      </c>
      <c r="R2944" t="s">
        <v>30</v>
      </c>
      <c r="X2944"/>
      <c r="Y2944"/>
      <c r="Z2944" t="s">
        <v>31</v>
      </c>
    </row>
    <row r="2945" spans="1:26" x14ac:dyDescent="0.3">
      <c r="A2945" t="s">
        <v>4187</v>
      </c>
      <c r="B2945" t="s">
        <v>3157</v>
      </c>
      <c r="C2945">
        <v>47179</v>
      </c>
      <c r="D2945" t="str">
        <f>+VLOOKUP(C2945,Param!K:L,2,FALSE)</f>
        <v>DALKIA FROID SOLUTIONS</v>
      </c>
      <c r="E2945" t="s">
        <v>4185</v>
      </c>
      <c r="F2945" t="s">
        <v>35</v>
      </c>
      <c r="G2945" t="s">
        <v>29</v>
      </c>
      <c r="H2945" s="5">
        <v>2986.85</v>
      </c>
      <c r="I2945" s="5">
        <v>2986.8530000000001</v>
      </c>
      <c r="J2945" s="5">
        <v>-3.0000000001564301E-3</v>
      </c>
      <c r="K2945" s="5">
        <v>2986.85</v>
      </c>
      <c r="L2945" s="5">
        <v>0</v>
      </c>
      <c r="M2945" t="str">
        <f>IF(ISERROR(VLOOKUP(A2945,'[1]Ecart validé'!$A:$A,1,FALSE)),Z2945,"Ecart Validé")</f>
        <v>valid</v>
      </c>
      <c r="R2945" t="s">
        <v>30</v>
      </c>
      <c r="X2945"/>
      <c r="Y2945"/>
      <c r="Z2945" t="s">
        <v>31</v>
      </c>
    </row>
    <row r="2946" spans="1:26" x14ac:dyDescent="0.3">
      <c r="A2946" t="s">
        <v>4188</v>
      </c>
      <c r="B2946" t="s">
        <v>3157</v>
      </c>
      <c r="C2946">
        <v>47179</v>
      </c>
      <c r="D2946" t="str">
        <f>+VLOOKUP(C2946,Param!K:L,2,FALSE)</f>
        <v>DALKIA FROID SOLUTIONS</v>
      </c>
      <c r="E2946" t="s">
        <v>4185</v>
      </c>
      <c r="F2946" t="s">
        <v>37</v>
      </c>
      <c r="G2946" t="s">
        <v>29</v>
      </c>
      <c r="H2946" s="5">
        <v>2086.09</v>
      </c>
      <c r="I2946" s="5">
        <v>2086.0934999999999</v>
      </c>
      <c r="J2946" s="5">
        <v>-3.49999999980354E-3</v>
      </c>
      <c r="K2946" s="5">
        <v>2086.09</v>
      </c>
      <c r="L2946" s="5">
        <v>0</v>
      </c>
      <c r="M2946" t="str">
        <f>IF(ISERROR(VLOOKUP(A2946,'[1]Ecart validé'!$A:$A,1,FALSE)),Z2946,"Ecart Validé")</f>
        <v>valid</v>
      </c>
      <c r="R2946" t="s">
        <v>30</v>
      </c>
      <c r="S2946" t="s">
        <v>42</v>
      </c>
      <c r="X2946"/>
      <c r="Y2946"/>
      <c r="Z2946" t="s">
        <v>31</v>
      </c>
    </row>
    <row r="2947" spans="1:26" x14ac:dyDescent="0.3">
      <c r="A2947" t="s">
        <v>4189</v>
      </c>
      <c r="B2947" t="s">
        <v>3157</v>
      </c>
      <c r="C2947">
        <v>47180</v>
      </c>
      <c r="D2947" t="str">
        <f>+VLOOKUP(C2947,Param!K:L,2,FALSE)</f>
        <v>ASPIROTECHNIQUE</v>
      </c>
      <c r="E2947">
        <v>26087057</v>
      </c>
      <c r="F2947" t="s">
        <v>28</v>
      </c>
      <c r="G2947" t="s">
        <v>29</v>
      </c>
      <c r="H2947" s="5">
        <v>42605.42</v>
      </c>
      <c r="I2947" s="5">
        <v>42605.418700000002</v>
      </c>
      <c r="J2947" s="5">
        <v>1.2999999962630599E-3</v>
      </c>
      <c r="K2947" s="5">
        <v>42605.42</v>
      </c>
      <c r="L2947" s="5">
        <v>0</v>
      </c>
      <c r="M2947" t="str">
        <f>IF(ISERROR(VLOOKUP(A2947,'[1]Ecart validé'!$A:$A,1,FALSE)),Z2947,"Ecart Validé")</f>
        <v>valid</v>
      </c>
      <c r="R2947" t="s">
        <v>30</v>
      </c>
      <c r="X2947"/>
      <c r="Y2947"/>
      <c r="Z2947" t="s">
        <v>31</v>
      </c>
    </row>
    <row r="2948" spans="1:26" x14ac:dyDescent="0.3">
      <c r="A2948" t="s">
        <v>4190</v>
      </c>
      <c r="B2948" t="s">
        <v>3157</v>
      </c>
      <c r="C2948">
        <v>47180</v>
      </c>
      <c r="D2948" t="str">
        <f>+VLOOKUP(C2948,Param!K:L,2,FALSE)</f>
        <v>ASPIROTECHNIQUE</v>
      </c>
      <c r="E2948">
        <v>26087057</v>
      </c>
      <c r="F2948" t="s">
        <v>33</v>
      </c>
      <c r="G2948" t="s">
        <v>29</v>
      </c>
      <c r="H2948" s="5">
        <v>4834.21</v>
      </c>
      <c r="I2948" s="5">
        <v>4834.2103999999999</v>
      </c>
      <c r="J2948" s="5">
        <v>-3.9999999989959103E-4</v>
      </c>
      <c r="K2948" s="5">
        <v>4834.21</v>
      </c>
      <c r="L2948" s="5">
        <v>0</v>
      </c>
      <c r="M2948" t="str">
        <f>IF(ISERROR(VLOOKUP(A2948,'[1]Ecart validé'!$A:$A,1,FALSE)),Z2948,"Ecart Validé")</f>
        <v>valid</v>
      </c>
      <c r="R2948" t="s">
        <v>30</v>
      </c>
      <c r="X2948"/>
      <c r="Y2948"/>
      <c r="Z2948" t="s">
        <v>31</v>
      </c>
    </row>
    <row r="2949" spans="1:26" x14ac:dyDescent="0.3">
      <c r="A2949" t="s">
        <v>4191</v>
      </c>
      <c r="B2949" t="s">
        <v>3157</v>
      </c>
      <c r="C2949">
        <v>47180</v>
      </c>
      <c r="D2949" t="str">
        <f>+VLOOKUP(C2949,Param!K:L,2,FALSE)</f>
        <v>ASPIROTECHNIQUE</v>
      </c>
      <c r="E2949">
        <v>26087057</v>
      </c>
      <c r="F2949" t="s">
        <v>35</v>
      </c>
      <c r="G2949" t="s">
        <v>29</v>
      </c>
      <c r="H2949" s="5">
        <v>19031.21</v>
      </c>
      <c r="I2949" s="5">
        <v>19031.204000000002</v>
      </c>
      <c r="J2949" s="5">
        <v>5.9999999975843803E-3</v>
      </c>
      <c r="K2949" s="5">
        <v>19031.21</v>
      </c>
      <c r="L2949" s="5">
        <v>0</v>
      </c>
      <c r="M2949" t="str">
        <f>IF(ISERROR(VLOOKUP(A2949,'[1]Ecart validé'!$A:$A,1,FALSE)),Z2949,"Ecart Validé")</f>
        <v>valid</v>
      </c>
      <c r="R2949" t="s">
        <v>30</v>
      </c>
      <c r="X2949"/>
      <c r="Y2949"/>
      <c r="Z2949" t="s">
        <v>31</v>
      </c>
    </row>
    <row r="2950" spans="1:26" x14ac:dyDescent="0.3">
      <c r="A2950" t="s">
        <v>4192</v>
      </c>
      <c r="B2950" t="s">
        <v>3157</v>
      </c>
      <c r="C2950">
        <v>47180</v>
      </c>
      <c r="D2950" t="str">
        <f>+VLOOKUP(C2950,Param!K:L,2,FALSE)</f>
        <v>ASPIROTECHNIQUE</v>
      </c>
      <c r="E2950">
        <v>26087057</v>
      </c>
      <c r="F2950" t="s">
        <v>37</v>
      </c>
      <c r="G2950" t="s">
        <v>29</v>
      </c>
      <c r="H2950" s="5">
        <v>13516.97</v>
      </c>
      <c r="I2950" s="5">
        <v>13516.9702</v>
      </c>
      <c r="J2950" s="5">
        <v>-2.00000000404543E-4</v>
      </c>
      <c r="K2950" s="5">
        <v>13516.97</v>
      </c>
      <c r="L2950" s="5">
        <v>0</v>
      </c>
      <c r="M2950" t="str">
        <f>IF(ISERROR(VLOOKUP(A2950,'[1]Ecart validé'!$A:$A,1,FALSE)),Z2950,"Ecart Validé")</f>
        <v>valid</v>
      </c>
      <c r="R2950" t="s">
        <v>30</v>
      </c>
      <c r="X2950"/>
      <c r="Y2950"/>
      <c r="Z2950" t="s">
        <v>31</v>
      </c>
    </row>
    <row r="2951" spans="1:26" x14ac:dyDescent="0.3">
      <c r="A2951" t="s">
        <v>4193</v>
      </c>
      <c r="B2951" t="s">
        <v>3157</v>
      </c>
      <c r="C2951">
        <v>47182</v>
      </c>
      <c r="D2951" t="str">
        <f>+VLOOKUP(C2951,Param!K:L,2,FALSE)</f>
        <v>BSL SECURITE</v>
      </c>
      <c r="E2951">
        <v>26095022</v>
      </c>
      <c r="F2951" t="s">
        <v>28</v>
      </c>
      <c r="G2951" t="s">
        <v>29</v>
      </c>
      <c r="H2951" s="5">
        <v>3644.68</v>
      </c>
      <c r="I2951" s="5">
        <v>3644.6864</v>
      </c>
      <c r="J2951" s="5">
        <v>-6.4000000002124502E-3</v>
      </c>
      <c r="K2951" s="5">
        <v>3644.68</v>
      </c>
      <c r="L2951" s="5">
        <v>0</v>
      </c>
      <c r="M2951" t="str">
        <f>IF(ISERROR(VLOOKUP(A2951,'[1]Ecart validé'!$A:$A,1,FALSE)),Z2951,"Ecart Validé")</f>
        <v>valid</v>
      </c>
      <c r="R2951" t="s">
        <v>30</v>
      </c>
      <c r="X2951"/>
      <c r="Y2951"/>
      <c r="Z2951" t="s">
        <v>31</v>
      </c>
    </row>
    <row r="2952" spans="1:26" x14ac:dyDescent="0.3">
      <c r="A2952" t="s">
        <v>4194</v>
      </c>
      <c r="B2952" t="s">
        <v>3157</v>
      </c>
      <c r="C2952">
        <v>47182</v>
      </c>
      <c r="D2952" t="str">
        <f>+VLOOKUP(C2952,Param!K:L,2,FALSE)</f>
        <v>BSL SECURITE</v>
      </c>
      <c r="E2952">
        <v>26095022</v>
      </c>
      <c r="F2952" t="s">
        <v>33</v>
      </c>
      <c r="G2952" t="s">
        <v>29</v>
      </c>
      <c r="H2952" s="5">
        <v>6209.72</v>
      </c>
      <c r="I2952" s="5">
        <v>6209.7298000000001</v>
      </c>
      <c r="J2952" s="5">
        <v>-9.7999999998137303E-3</v>
      </c>
      <c r="K2952" s="5">
        <v>6209.72</v>
      </c>
      <c r="L2952" s="5">
        <v>0</v>
      </c>
      <c r="M2952" t="str">
        <f>IF(ISERROR(VLOOKUP(A2952,'[1]Ecart validé'!$A:$A,1,FALSE)),Z2952,"Ecart Validé")</f>
        <v>valid</v>
      </c>
      <c r="R2952" t="s">
        <v>30</v>
      </c>
      <c r="X2952"/>
      <c r="Y2952"/>
      <c r="Z2952" t="s">
        <v>31</v>
      </c>
    </row>
    <row r="2953" spans="1:26" x14ac:dyDescent="0.3">
      <c r="A2953" t="s">
        <v>4195</v>
      </c>
      <c r="B2953" t="s">
        <v>3157</v>
      </c>
      <c r="C2953">
        <v>47182</v>
      </c>
      <c r="D2953" t="str">
        <f>+VLOOKUP(C2953,Param!K:L,2,FALSE)</f>
        <v>BSL SECURITE</v>
      </c>
      <c r="E2953">
        <v>26095022</v>
      </c>
      <c r="F2953" t="s">
        <v>35</v>
      </c>
      <c r="G2953" t="s">
        <v>29</v>
      </c>
      <c r="H2953" s="5">
        <v>4317.96</v>
      </c>
      <c r="I2953" s="5">
        <v>4317.9686000000002</v>
      </c>
      <c r="J2953" s="5">
        <v>-8.6000000001149601E-3</v>
      </c>
      <c r="K2953" s="5">
        <v>4317.96</v>
      </c>
      <c r="L2953" s="5">
        <v>0</v>
      </c>
      <c r="M2953" t="str">
        <f>IF(ISERROR(VLOOKUP(A2953,'[1]Ecart validé'!$A:$A,1,FALSE)),Z2953,"Ecart Validé")</f>
        <v>valid</v>
      </c>
      <c r="R2953" t="s">
        <v>30</v>
      </c>
      <c r="X2953"/>
      <c r="Y2953"/>
      <c r="Z2953" t="s">
        <v>31</v>
      </c>
    </row>
    <row r="2954" spans="1:26" x14ac:dyDescent="0.3">
      <c r="A2954" t="s">
        <v>4196</v>
      </c>
      <c r="B2954" t="s">
        <v>3157</v>
      </c>
      <c r="C2954">
        <v>47182</v>
      </c>
      <c r="D2954" t="str">
        <f>+VLOOKUP(C2954,Param!K:L,2,FALSE)</f>
        <v>BSL SECURITE</v>
      </c>
      <c r="E2954">
        <v>26095022</v>
      </c>
      <c r="F2954" t="s">
        <v>37</v>
      </c>
      <c r="G2954" t="s">
        <v>29</v>
      </c>
      <c r="H2954" s="5">
        <v>3979.9</v>
      </c>
      <c r="I2954" s="5">
        <v>3979.9038</v>
      </c>
      <c r="J2954" s="5">
        <v>-3.7999999999556102E-3</v>
      </c>
      <c r="K2954" s="5">
        <v>3979.9</v>
      </c>
      <c r="L2954" s="5">
        <v>0</v>
      </c>
      <c r="M2954" t="str">
        <f>IF(ISERROR(VLOOKUP(A2954,'[1]Ecart validé'!$A:$A,1,FALSE)),Z2954,"Ecart Validé")</f>
        <v>valid</v>
      </c>
      <c r="R2954" t="s">
        <v>30</v>
      </c>
      <c r="X2954"/>
      <c r="Y2954"/>
      <c r="Z2954" t="s">
        <v>31</v>
      </c>
    </row>
    <row r="2955" spans="1:26" x14ac:dyDescent="0.3">
      <c r="A2955" t="s">
        <v>4197</v>
      </c>
      <c r="B2955" t="s">
        <v>3157</v>
      </c>
      <c r="C2955">
        <v>47183</v>
      </c>
      <c r="D2955" t="str">
        <f>+VLOOKUP(C2955,Param!K:L,2,FALSE)</f>
        <v>FESTINS DE BOURGOGNE</v>
      </c>
      <c r="E2955">
        <v>16063058</v>
      </c>
      <c r="F2955" t="s">
        <v>28</v>
      </c>
      <c r="G2955" t="s">
        <v>29</v>
      </c>
      <c r="H2955" s="5">
        <v>547.24</v>
      </c>
      <c r="I2955" s="5">
        <v>547.24</v>
      </c>
      <c r="J2955" s="5">
        <v>0</v>
      </c>
      <c r="K2955" s="5">
        <v>547.24</v>
      </c>
      <c r="L2955" s="5">
        <v>0</v>
      </c>
      <c r="M2955" t="str">
        <f>IF(ISERROR(VLOOKUP(A2955,'[1]Ecart validé'!$A:$A,1,FALSE)),Z2955,"Ecart Validé")</f>
        <v>valid</v>
      </c>
      <c r="R2955" t="s">
        <v>30</v>
      </c>
      <c r="X2955"/>
      <c r="Y2955"/>
      <c r="Z2955" t="s">
        <v>31</v>
      </c>
    </row>
    <row r="2956" spans="1:26" x14ac:dyDescent="0.3">
      <c r="A2956" t="s">
        <v>4198</v>
      </c>
      <c r="B2956" t="s">
        <v>3157</v>
      </c>
      <c r="C2956">
        <v>47183</v>
      </c>
      <c r="D2956" t="str">
        <f>+VLOOKUP(C2956,Param!K:L,2,FALSE)</f>
        <v>FESTINS DE BOURGOGNE</v>
      </c>
      <c r="E2956">
        <v>16063058</v>
      </c>
      <c r="F2956" t="s">
        <v>33</v>
      </c>
      <c r="G2956" t="s">
        <v>29</v>
      </c>
      <c r="H2956" s="5">
        <v>85.64</v>
      </c>
      <c r="I2956" s="5">
        <v>85.64</v>
      </c>
      <c r="J2956" s="5">
        <v>0</v>
      </c>
      <c r="K2956" s="5">
        <v>85.64</v>
      </c>
      <c r="L2956" s="5">
        <v>0</v>
      </c>
      <c r="M2956" t="str">
        <f>IF(ISERROR(VLOOKUP(A2956,'[1]Ecart validé'!$A:$A,1,FALSE)),Z2956,"Ecart Validé")</f>
        <v>valid</v>
      </c>
      <c r="R2956" t="s">
        <v>30</v>
      </c>
      <c r="X2956"/>
      <c r="Y2956"/>
      <c r="Z2956" t="s">
        <v>31</v>
      </c>
    </row>
    <row r="2957" spans="1:26" x14ac:dyDescent="0.3">
      <c r="A2957" t="s">
        <v>4199</v>
      </c>
      <c r="B2957" t="s">
        <v>3157</v>
      </c>
      <c r="C2957">
        <v>47183</v>
      </c>
      <c r="D2957" t="str">
        <f>+VLOOKUP(C2957,Param!K:L,2,FALSE)</f>
        <v>FESTINS DE BOURGOGNE</v>
      </c>
      <c r="E2957">
        <v>16063058</v>
      </c>
      <c r="F2957" t="s">
        <v>35</v>
      </c>
      <c r="G2957" t="s">
        <v>29</v>
      </c>
      <c r="H2957" s="5">
        <v>225.96</v>
      </c>
      <c r="I2957" s="5">
        <v>225.96</v>
      </c>
      <c r="J2957" s="5">
        <v>0</v>
      </c>
      <c r="K2957" s="5">
        <v>225.96</v>
      </c>
      <c r="L2957" s="5">
        <v>0</v>
      </c>
      <c r="M2957" t="str">
        <f>IF(ISERROR(VLOOKUP(A2957,'[1]Ecart validé'!$A:$A,1,FALSE)),Z2957,"Ecart Validé")</f>
        <v>valid</v>
      </c>
      <c r="R2957" t="s">
        <v>30</v>
      </c>
      <c r="X2957"/>
      <c r="Y2957"/>
      <c r="Z2957" t="s">
        <v>31</v>
      </c>
    </row>
    <row r="2958" spans="1:26" x14ac:dyDescent="0.3">
      <c r="A2958" t="s">
        <v>4200</v>
      </c>
      <c r="B2958" t="s">
        <v>3157</v>
      </c>
      <c r="C2958">
        <v>47183</v>
      </c>
      <c r="D2958" t="str">
        <f>+VLOOKUP(C2958,Param!K:L,2,FALSE)</f>
        <v>FESTINS DE BOURGOGNE</v>
      </c>
      <c r="E2958">
        <v>16063058</v>
      </c>
      <c r="F2958" t="s">
        <v>37</v>
      </c>
      <c r="G2958" t="s">
        <v>29</v>
      </c>
      <c r="H2958" s="5">
        <v>66.400000000000006</v>
      </c>
      <c r="I2958" s="5">
        <v>66.400000000000006</v>
      </c>
      <c r="J2958" s="5">
        <v>0</v>
      </c>
      <c r="K2958" s="5">
        <v>66.400000000000006</v>
      </c>
      <c r="L2958" s="5">
        <v>0</v>
      </c>
      <c r="M2958" t="str">
        <f>IF(ISERROR(VLOOKUP(A2958,'[1]Ecart validé'!$A:$A,1,FALSE)),Z2958,"Ecart Validé")</f>
        <v>valid</v>
      </c>
      <c r="R2958" t="s">
        <v>30</v>
      </c>
      <c r="X2958"/>
      <c r="Y2958"/>
      <c r="Z2958" t="s">
        <v>31</v>
      </c>
    </row>
    <row r="2959" spans="1:26" x14ac:dyDescent="0.3">
      <c r="A2959" t="s">
        <v>4201</v>
      </c>
      <c r="B2959" t="s">
        <v>3157</v>
      </c>
      <c r="C2959">
        <v>47184</v>
      </c>
      <c r="D2959" t="str">
        <f>+VLOOKUP(C2959,Param!K:L,2,FALSE)</f>
        <v>AYMING</v>
      </c>
      <c r="E2959" t="s">
        <v>4202</v>
      </c>
      <c r="F2959" t="s">
        <v>51</v>
      </c>
      <c r="G2959" t="s">
        <v>29</v>
      </c>
      <c r="H2959" s="5">
        <v>5224.24</v>
      </c>
      <c r="I2959" s="5">
        <v>5224.24</v>
      </c>
      <c r="J2959" s="5">
        <v>0</v>
      </c>
      <c r="K2959" s="5">
        <v>5224.24</v>
      </c>
      <c r="L2959" s="5">
        <v>0</v>
      </c>
      <c r="M2959" t="str">
        <f>IF(ISERROR(VLOOKUP(A2959,'[1]Ecart validé'!$A:$A,1,FALSE)),Z2959,"Ecart Validé")</f>
        <v>valid</v>
      </c>
      <c r="R2959" t="s">
        <v>30</v>
      </c>
      <c r="X2959"/>
      <c r="Y2959"/>
      <c r="Z2959" t="s">
        <v>31</v>
      </c>
    </row>
    <row r="2960" spans="1:26" x14ac:dyDescent="0.3">
      <c r="A2960" t="s">
        <v>4203</v>
      </c>
      <c r="B2960" t="s">
        <v>3157</v>
      </c>
      <c r="C2960">
        <v>47187</v>
      </c>
      <c r="D2960" t="str">
        <f>+VLOOKUP(C2960,Param!K:L,2,FALSE)</f>
        <v>CRIT INTERIM</v>
      </c>
      <c r="E2960">
        <v>210019354</v>
      </c>
      <c r="F2960" t="s">
        <v>28</v>
      </c>
      <c r="G2960" t="s">
        <v>29</v>
      </c>
      <c r="H2960" s="5">
        <v>4426.46</v>
      </c>
      <c r="I2960" s="5">
        <v>4426.4625999999998</v>
      </c>
      <c r="J2960" s="5">
        <v>-2.59999999980209E-3</v>
      </c>
      <c r="K2960" s="5">
        <v>4426.46</v>
      </c>
      <c r="L2960" s="5">
        <v>0</v>
      </c>
      <c r="M2960" t="str">
        <f>IF(ISERROR(VLOOKUP(A2960,'[1]Ecart validé'!$A:$A,1,FALSE)),Z2960,"Ecart Validé")</f>
        <v>valid</v>
      </c>
      <c r="R2960" t="s">
        <v>30</v>
      </c>
      <c r="X2960"/>
      <c r="Y2960"/>
      <c r="Z2960" t="s">
        <v>31</v>
      </c>
    </row>
    <row r="2961" spans="1:26" x14ac:dyDescent="0.3">
      <c r="A2961" t="s">
        <v>4204</v>
      </c>
      <c r="B2961" t="s">
        <v>3157</v>
      </c>
      <c r="C2961">
        <v>47187</v>
      </c>
      <c r="D2961" t="str">
        <f>+VLOOKUP(C2961,Param!K:L,2,FALSE)</f>
        <v>CRIT INTERIM</v>
      </c>
      <c r="E2961">
        <v>210019354</v>
      </c>
      <c r="F2961" t="s">
        <v>33</v>
      </c>
      <c r="G2961" t="s">
        <v>29</v>
      </c>
      <c r="H2961" s="5">
        <v>39.549999999999997</v>
      </c>
      <c r="I2961" s="5">
        <v>39.551000000000002</v>
      </c>
      <c r="J2961" s="5">
        <v>-1.0000000000047701E-3</v>
      </c>
      <c r="K2961" s="5">
        <v>39.549999999999997</v>
      </c>
      <c r="L2961" s="5">
        <v>0</v>
      </c>
      <c r="M2961" t="str">
        <f>IF(ISERROR(VLOOKUP(A2961,'[1]Ecart validé'!$A:$A,1,FALSE)),Z2961,"Ecart Validé")</f>
        <v>valid</v>
      </c>
      <c r="R2961" t="s">
        <v>30</v>
      </c>
      <c r="X2961"/>
      <c r="Y2961"/>
      <c r="Z2961" t="s">
        <v>31</v>
      </c>
    </row>
    <row r="2962" spans="1:26" x14ac:dyDescent="0.3">
      <c r="A2962" t="s">
        <v>4205</v>
      </c>
      <c r="B2962" t="s">
        <v>3157</v>
      </c>
      <c r="C2962">
        <v>47187</v>
      </c>
      <c r="D2962" t="str">
        <f>+VLOOKUP(C2962,Param!K:L,2,FALSE)</f>
        <v>CRIT INTERIM</v>
      </c>
      <c r="E2962">
        <v>210019354</v>
      </c>
      <c r="F2962" t="s">
        <v>35</v>
      </c>
      <c r="G2962" t="s">
        <v>29</v>
      </c>
      <c r="H2962" s="5">
        <v>2678.97</v>
      </c>
      <c r="I2962" s="5">
        <v>2678.9690000000001</v>
      </c>
      <c r="J2962" s="5">
        <v>9.9999999974897903E-4</v>
      </c>
      <c r="K2962" s="5">
        <v>2678.97</v>
      </c>
      <c r="L2962" s="5">
        <v>0</v>
      </c>
      <c r="M2962" t="str">
        <f>IF(ISERROR(VLOOKUP(A2962,'[1]Ecart validé'!$A:$A,1,FALSE)),Z2962,"Ecart Validé")</f>
        <v>valid</v>
      </c>
      <c r="R2962" t="s">
        <v>30</v>
      </c>
      <c r="X2962"/>
      <c r="Y2962"/>
      <c r="Z2962" t="s">
        <v>31</v>
      </c>
    </row>
    <row r="2963" spans="1:26" x14ac:dyDescent="0.3">
      <c r="A2963" t="s">
        <v>4206</v>
      </c>
      <c r="B2963" t="s">
        <v>3157</v>
      </c>
      <c r="C2963">
        <v>47187</v>
      </c>
      <c r="D2963" t="str">
        <f>+VLOOKUP(C2963,Param!K:L,2,FALSE)</f>
        <v>CRIT INTERIM</v>
      </c>
      <c r="E2963">
        <v>210019354</v>
      </c>
      <c r="F2963" t="s">
        <v>37</v>
      </c>
      <c r="G2963" t="s">
        <v>29</v>
      </c>
      <c r="H2963" s="5">
        <v>631.89</v>
      </c>
      <c r="I2963" s="5">
        <v>631.88710000000003</v>
      </c>
      <c r="J2963" s="5">
        <v>2.8999999999541602E-3</v>
      </c>
      <c r="K2963" s="5">
        <v>631.89</v>
      </c>
      <c r="L2963" s="5">
        <v>0</v>
      </c>
      <c r="M2963" t="str">
        <f>IF(ISERROR(VLOOKUP(A2963,'[1]Ecart validé'!$A:$A,1,FALSE)),Z2963,"Ecart Validé")</f>
        <v>valid</v>
      </c>
      <c r="R2963" t="s">
        <v>30</v>
      </c>
      <c r="X2963"/>
      <c r="Y2963"/>
      <c r="Z2963" t="s">
        <v>31</v>
      </c>
    </row>
    <row r="2964" spans="1:26" x14ac:dyDescent="0.3">
      <c r="A2964" t="s">
        <v>4207</v>
      </c>
      <c r="B2964" t="s">
        <v>3157</v>
      </c>
      <c r="C2964">
        <v>47188</v>
      </c>
      <c r="D2964" t="str">
        <f>+VLOOKUP(C2964,Param!K:L,2,FALSE)</f>
        <v>TRIADE ELECTRONIQUE</v>
      </c>
      <c r="E2964">
        <v>210018887</v>
      </c>
      <c r="F2964" t="s">
        <v>28</v>
      </c>
      <c r="G2964" t="s">
        <v>29</v>
      </c>
      <c r="H2964" s="5">
        <v>12.02</v>
      </c>
      <c r="I2964" s="5">
        <v>12.023999999999999</v>
      </c>
      <c r="J2964" s="5">
        <v>-3.9999999999995499E-3</v>
      </c>
      <c r="K2964" s="5">
        <v>12.02</v>
      </c>
      <c r="L2964" s="5">
        <v>0</v>
      </c>
      <c r="M2964" t="str">
        <f>IF(ISERROR(VLOOKUP(A2964,'[1]Ecart validé'!$A:$A,1,FALSE)),Z2964,"Ecart Validé")</f>
        <v>valid</v>
      </c>
      <c r="R2964" t="s">
        <v>30</v>
      </c>
      <c r="X2964"/>
      <c r="Y2964"/>
      <c r="Z2964" t="s">
        <v>31</v>
      </c>
    </row>
    <row r="2965" spans="1:26" x14ac:dyDescent="0.3">
      <c r="A2965" t="s">
        <v>4208</v>
      </c>
      <c r="B2965" t="s">
        <v>3157</v>
      </c>
      <c r="C2965">
        <v>47188</v>
      </c>
      <c r="D2965" t="str">
        <f>+VLOOKUP(C2965,Param!K:L,2,FALSE)</f>
        <v>TRIADE ELECTRONIQUE</v>
      </c>
      <c r="E2965">
        <v>210018887</v>
      </c>
      <c r="F2965" t="s">
        <v>35</v>
      </c>
      <c r="G2965" t="s">
        <v>29</v>
      </c>
      <c r="H2965" s="5">
        <v>5.22</v>
      </c>
      <c r="I2965" s="5">
        <v>5.22</v>
      </c>
      <c r="J2965" s="5">
        <v>0</v>
      </c>
      <c r="K2965" s="5">
        <v>5.22</v>
      </c>
      <c r="L2965" s="5">
        <v>0</v>
      </c>
      <c r="M2965" t="str">
        <f>IF(ISERROR(VLOOKUP(A2965,'[1]Ecart validé'!$A:$A,1,FALSE)),Z2965,"Ecart Validé")</f>
        <v>valid</v>
      </c>
      <c r="R2965" t="s">
        <v>30</v>
      </c>
      <c r="X2965"/>
      <c r="Y2965"/>
      <c r="Z2965" t="s">
        <v>31</v>
      </c>
    </row>
    <row r="2966" spans="1:26" x14ac:dyDescent="0.3">
      <c r="A2966" t="s">
        <v>4209</v>
      </c>
      <c r="B2966" t="s">
        <v>3157</v>
      </c>
      <c r="C2966">
        <v>47188</v>
      </c>
      <c r="D2966" t="str">
        <f>+VLOOKUP(C2966,Param!K:L,2,FALSE)</f>
        <v>TRIADE ELECTRONIQUE</v>
      </c>
      <c r="E2966">
        <v>210018887</v>
      </c>
      <c r="F2966" t="s">
        <v>37</v>
      </c>
      <c r="G2966" t="s">
        <v>29</v>
      </c>
      <c r="H2966" s="5">
        <v>30.74</v>
      </c>
      <c r="I2966" s="5">
        <v>30.744</v>
      </c>
      <c r="J2966" s="5">
        <v>-4.0000000000013297E-3</v>
      </c>
      <c r="K2966" s="5">
        <v>30.74</v>
      </c>
      <c r="L2966" s="5">
        <v>0</v>
      </c>
      <c r="M2966" t="str">
        <f>IF(ISERROR(VLOOKUP(A2966,'[1]Ecart validé'!$A:$A,1,FALSE)),Z2966,"Ecart Validé")</f>
        <v>valid</v>
      </c>
      <c r="R2966" t="s">
        <v>30</v>
      </c>
      <c r="X2966"/>
      <c r="Y2966"/>
      <c r="Z2966" t="s">
        <v>31</v>
      </c>
    </row>
    <row r="2967" spans="1:26" x14ac:dyDescent="0.3">
      <c r="A2967" t="s">
        <v>4210</v>
      </c>
      <c r="B2967" t="s">
        <v>3157</v>
      </c>
      <c r="C2967">
        <v>47190</v>
      </c>
      <c r="D2967" t="str">
        <f>+VLOOKUP(C2967,Param!K:L,2,FALSE)</f>
        <v>H.D.C (HERWYN DOMINIQUE COMPANY)</v>
      </c>
      <c r="E2967">
        <v>27315110</v>
      </c>
      <c r="F2967" t="s">
        <v>33</v>
      </c>
      <c r="G2967" t="s">
        <v>29</v>
      </c>
      <c r="H2967" s="5">
        <v>18.87</v>
      </c>
      <c r="I2967" s="5">
        <v>18.863399999999999</v>
      </c>
      <c r="J2967" s="5">
        <v>6.60000000000238E-3</v>
      </c>
      <c r="K2967" s="5">
        <v>18.87</v>
      </c>
      <c r="L2967" s="5">
        <v>0</v>
      </c>
      <c r="M2967" t="str">
        <f>IF(ISERROR(VLOOKUP(A2967,'[1]Ecart validé'!$A:$A,1,FALSE)),Z2967,"Ecart Validé")</f>
        <v>valid</v>
      </c>
      <c r="R2967" t="s">
        <v>30</v>
      </c>
      <c r="X2967"/>
      <c r="Y2967"/>
      <c r="Z2967" t="s">
        <v>31</v>
      </c>
    </row>
    <row r="2968" spans="1:26" x14ac:dyDescent="0.3">
      <c r="A2968" t="s">
        <v>4211</v>
      </c>
      <c r="B2968" t="s">
        <v>3157</v>
      </c>
      <c r="C2968">
        <v>47190</v>
      </c>
      <c r="D2968" t="str">
        <f>+VLOOKUP(C2968,Param!K:L,2,FALSE)</f>
        <v>H.D.C (HERWYN DOMINIQUE COMPANY)</v>
      </c>
      <c r="E2968">
        <v>27315110</v>
      </c>
      <c r="F2968" t="s">
        <v>35</v>
      </c>
      <c r="G2968" t="s">
        <v>29</v>
      </c>
      <c r="H2968" s="5">
        <v>188.97</v>
      </c>
      <c r="I2968" s="5">
        <v>188.98410000000001</v>
      </c>
      <c r="J2968" s="5">
        <v>-1.41000000000133E-2</v>
      </c>
      <c r="K2968" s="5">
        <v>188.97</v>
      </c>
      <c r="L2968" s="5">
        <v>0</v>
      </c>
      <c r="M2968" t="str">
        <f>IF(ISERROR(VLOOKUP(A2968,'[1]Ecart validé'!$A:$A,1,FALSE)),Z2968,"Ecart Validé")</f>
        <v>valid</v>
      </c>
      <c r="R2968" t="s">
        <v>30</v>
      </c>
      <c r="X2968"/>
      <c r="Y2968"/>
      <c r="Z2968" t="s">
        <v>31</v>
      </c>
    </row>
    <row r="2969" spans="1:26" x14ac:dyDescent="0.3">
      <c r="A2969" t="s">
        <v>4212</v>
      </c>
      <c r="B2969" t="s">
        <v>3157</v>
      </c>
      <c r="C2969">
        <v>47190</v>
      </c>
      <c r="D2969" t="str">
        <f>+VLOOKUP(C2969,Param!K:L,2,FALSE)</f>
        <v>H.D.C (HERWYN DOMINIQUE COMPANY)</v>
      </c>
      <c r="E2969">
        <v>27315110</v>
      </c>
      <c r="F2969" t="s">
        <v>37</v>
      </c>
      <c r="G2969" t="s">
        <v>29</v>
      </c>
      <c r="H2969" s="5">
        <v>17.13</v>
      </c>
      <c r="I2969" s="5">
        <v>17.135999999999999</v>
      </c>
      <c r="J2969" s="5">
        <v>-6.0000000000002196E-3</v>
      </c>
      <c r="K2969" s="5">
        <v>17.13</v>
      </c>
      <c r="L2969" s="5">
        <v>0</v>
      </c>
      <c r="M2969" t="str">
        <f>IF(ISERROR(VLOOKUP(A2969,'[1]Ecart validé'!$A:$A,1,FALSE)),Z2969,"Ecart Validé")</f>
        <v>valid</v>
      </c>
      <c r="R2969" t="s">
        <v>30</v>
      </c>
      <c r="X2969"/>
      <c r="Y2969"/>
      <c r="Z2969" t="s">
        <v>31</v>
      </c>
    </row>
    <row r="2970" spans="1:26" x14ac:dyDescent="0.3">
      <c r="A2970" t="s">
        <v>4213</v>
      </c>
      <c r="B2970" t="s">
        <v>3157</v>
      </c>
      <c r="C2970">
        <v>47192</v>
      </c>
      <c r="D2970" t="str">
        <f>+VLOOKUP(C2970,Param!K:L,2,FALSE)</f>
        <v>BLANCHISSERIE DIEUZY SAS</v>
      </c>
      <c r="E2970">
        <v>390030</v>
      </c>
      <c r="F2970" t="s">
        <v>28</v>
      </c>
      <c r="G2970" t="s">
        <v>29</v>
      </c>
      <c r="H2970" s="5">
        <v>21793.54</v>
      </c>
      <c r="I2970" s="5">
        <v>21793.543699999998</v>
      </c>
      <c r="J2970" s="5">
        <v>-3.6999999974796E-3</v>
      </c>
      <c r="K2970" s="5">
        <v>21793.54</v>
      </c>
      <c r="L2970" s="5">
        <v>0</v>
      </c>
      <c r="M2970" t="str">
        <f>IF(ISERROR(VLOOKUP(A2970,'[1]Ecart validé'!$A:$A,1,FALSE)),Z2970,"Ecart Validé")</f>
        <v>valid</v>
      </c>
      <c r="R2970" t="s">
        <v>30</v>
      </c>
      <c r="X2970"/>
      <c r="Y2970"/>
      <c r="Z2970" t="s">
        <v>31</v>
      </c>
    </row>
    <row r="2971" spans="1:26" x14ac:dyDescent="0.3">
      <c r="A2971" t="s">
        <v>4214</v>
      </c>
      <c r="B2971" t="s">
        <v>3157</v>
      </c>
      <c r="C2971">
        <v>47192</v>
      </c>
      <c r="D2971" t="str">
        <f>+VLOOKUP(C2971,Param!K:L,2,FALSE)</f>
        <v>BLANCHISSERIE DIEUZY SAS</v>
      </c>
      <c r="E2971">
        <v>390030</v>
      </c>
      <c r="F2971" t="s">
        <v>33</v>
      </c>
      <c r="G2971" t="s">
        <v>29</v>
      </c>
      <c r="H2971" s="5">
        <v>6235.88</v>
      </c>
      <c r="I2971" s="5">
        <v>6235.8768</v>
      </c>
      <c r="J2971" s="5">
        <v>3.2000000001062199E-3</v>
      </c>
      <c r="K2971" s="5">
        <v>6235.88</v>
      </c>
      <c r="L2971" s="5">
        <v>0</v>
      </c>
      <c r="M2971" t="str">
        <f>IF(ISERROR(VLOOKUP(A2971,'[1]Ecart validé'!$A:$A,1,FALSE)),Z2971,"Ecart Validé")</f>
        <v>valid</v>
      </c>
      <c r="R2971" t="s">
        <v>30</v>
      </c>
      <c r="X2971"/>
      <c r="Y2971"/>
      <c r="Z2971" t="s">
        <v>31</v>
      </c>
    </row>
    <row r="2972" spans="1:26" x14ac:dyDescent="0.3">
      <c r="A2972" t="s">
        <v>4215</v>
      </c>
      <c r="B2972" t="s">
        <v>3157</v>
      </c>
      <c r="C2972">
        <v>47192</v>
      </c>
      <c r="D2972" t="str">
        <f>+VLOOKUP(C2972,Param!K:L,2,FALSE)</f>
        <v>BLANCHISSERIE DIEUZY SAS</v>
      </c>
      <c r="E2972">
        <v>390030</v>
      </c>
      <c r="F2972" t="s">
        <v>35</v>
      </c>
      <c r="G2972" t="s">
        <v>29</v>
      </c>
      <c r="H2972" s="5">
        <v>30360.78</v>
      </c>
      <c r="I2972" s="5">
        <v>30360.784800000001</v>
      </c>
      <c r="J2972" s="5">
        <v>-4.8000000024330802E-3</v>
      </c>
      <c r="K2972" s="5">
        <v>30360.78</v>
      </c>
      <c r="L2972" s="5">
        <v>0</v>
      </c>
      <c r="M2972" t="str">
        <f>IF(ISERROR(VLOOKUP(A2972,'[1]Ecart validé'!$A:$A,1,FALSE)),Z2972,"Ecart Validé")</f>
        <v>valid</v>
      </c>
      <c r="R2972" t="s">
        <v>30</v>
      </c>
      <c r="X2972"/>
      <c r="Y2972"/>
      <c r="Z2972" t="s">
        <v>31</v>
      </c>
    </row>
    <row r="2973" spans="1:26" x14ac:dyDescent="0.3">
      <c r="A2973" t="s">
        <v>4216</v>
      </c>
      <c r="B2973" t="s">
        <v>3157</v>
      </c>
      <c r="C2973">
        <v>47192</v>
      </c>
      <c r="D2973" t="str">
        <f>+VLOOKUP(C2973,Param!K:L,2,FALSE)</f>
        <v>BLANCHISSERIE DIEUZY SAS</v>
      </c>
      <c r="E2973">
        <v>390030</v>
      </c>
      <c r="F2973" t="s">
        <v>37</v>
      </c>
      <c r="G2973" t="s">
        <v>29</v>
      </c>
      <c r="H2973" s="5">
        <v>12742.84</v>
      </c>
      <c r="I2973" s="5">
        <v>12742.835800000001</v>
      </c>
      <c r="J2973" s="5">
        <v>4.1999999994004602E-3</v>
      </c>
      <c r="K2973" s="5">
        <v>12742.84</v>
      </c>
      <c r="L2973" s="5">
        <v>0</v>
      </c>
      <c r="M2973" t="str">
        <f>IF(ISERROR(VLOOKUP(A2973,'[1]Ecart validé'!$A:$A,1,FALSE)),Z2973,"Ecart Validé")</f>
        <v>valid</v>
      </c>
      <c r="R2973" t="s">
        <v>30</v>
      </c>
      <c r="X2973"/>
      <c r="Y2973"/>
      <c r="Z2973" t="s">
        <v>31</v>
      </c>
    </row>
    <row r="2974" spans="1:26" x14ac:dyDescent="0.3">
      <c r="A2974" t="s">
        <v>4217</v>
      </c>
      <c r="B2974" t="s">
        <v>3157</v>
      </c>
      <c r="C2974">
        <v>47193</v>
      </c>
      <c r="D2974" t="str">
        <f>+VLOOKUP(C2974,Param!K:L,2,FALSE)</f>
        <v>ADAPTEL</v>
      </c>
      <c r="E2974">
        <v>2380024</v>
      </c>
      <c r="F2974" t="s">
        <v>28</v>
      </c>
      <c r="G2974" t="s">
        <v>29</v>
      </c>
      <c r="H2974" s="5">
        <v>63146.36</v>
      </c>
      <c r="I2974" s="5">
        <v>63146.3554</v>
      </c>
      <c r="J2974" s="5">
        <v>4.6000000002095398E-3</v>
      </c>
      <c r="K2974" s="5">
        <v>63146.36</v>
      </c>
      <c r="L2974" s="5">
        <v>0</v>
      </c>
      <c r="M2974" t="str">
        <f>IF(ISERROR(VLOOKUP(A2974,'[1]Ecart validé'!$A:$A,1,FALSE)),Z2974,"Ecart Validé")</f>
        <v>valid</v>
      </c>
      <c r="R2974" t="s">
        <v>30</v>
      </c>
      <c r="X2974"/>
      <c r="Y2974"/>
      <c r="Z2974" t="s">
        <v>31</v>
      </c>
    </row>
    <row r="2975" spans="1:26" x14ac:dyDescent="0.3">
      <c r="A2975" t="s">
        <v>4218</v>
      </c>
      <c r="B2975" t="s">
        <v>3157</v>
      </c>
      <c r="C2975">
        <v>47193</v>
      </c>
      <c r="D2975" t="str">
        <f>+VLOOKUP(C2975,Param!K:L,2,FALSE)</f>
        <v>ADAPTEL</v>
      </c>
      <c r="E2975">
        <v>2380024</v>
      </c>
      <c r="F2975" t="s">
        <v>33</v>
      </c>
      <c r="G2975" t="s">
        <v>29</v>
      </c>
      <c r="H2975" s="5">
        <v>1377.17</v>
      </c>
      <c r="I2975" s="5">
        <v>1377.1661999999999</v>
      </c>
      <c r="J2975" s="5">
        <v>3.8000000001829899E-3</v>
      </c>
      <c r="K2975" s="5">
        <v>1377.17</v>
      </c>
      <c r="L2975" s="5">
        <v>0</v>
      </c>
      <c r="M2975" t="str">
        <f>IF(ISERROR(VLOOKUP(A2975,'[1]Ecart validé'!$A:$A,1,FALSE)),Z2975,"Ecart Validé")</f>
        <v>valid</v>
      </c>
      <c r="R2975" t="s">
        <v>30</v>
      </c>
      <c r="X2975"/>
      <c r="Y2975"/>
      <c r="Z2975" t="s">
        <v>31</v>
      </c>
    </row>
    <row r="2976" spans="1:26" x14ac:dyDescent="0.3">
      <c r="A2976" t="s">
        <v>4219</v>
      </c>
      <c r="B2976" t="s">
        <v>3157</v>
      </c>
      <c r="C2976">
        <v>47193</v>
      </c>
      <c r="D2976" t="str">
        <f>+VLOOKUP(C2976,Param!K:L,2,FALSE)</f>
        <v>ADAPTEL</v>
      </c>
      <c r="E2976">
        <v>2380024</v>
      </c>
      <c r="F2976" t="s">
        <v>35</v>
      </c>
      <c r="G2976" t="s">
        <v>29</v>
      </c>
      <c r="H2976" s="5">
        <v>4950.1400000000003</v>
      </c>
      <c r="I2976" s="5">
        <v>4950.1436000000003</v>
      </c>
      <c r="J2976" s="5">
        <v>-3.6000000000058199E-3</v>
      </c>
      <c r="K2976" s="5">
        <v>4950.1400000000003</v>
      </c>
      <c r="L2976" s="5">
        <v>0</v>
      </c>
      <c r="M2976" t="str">
        <f>IF(ISERROR(VLOOKUP(A2976,'[1]Ecart validé'!$A:$A,1,FALSE)),Z2976,"Ecart Validé")</f>
        <v>valid</v>
      </c>
      <c r="R2976" t="s">
        <v>30</v>
      </c>
      <c r="X2976"/>
      <c r="Y2976"/>
      <c r="Z2976" t="s">
        <v>31</v>
      </c>
    </row>
    <row r="2977" spans="1:26" x14ac:dyDescent="0.3">
      <c r="A2977" t="s">
        <v>4220</v>
      </c>
      <c r="B2977" t="s">
        <v>3157</v>
      </c>
      <c r="C2977">
        <v>47193</v>
      </c>
      <c r="D2977" t="str">
        <f>+VLOOKUP(C2977,Param!K:L,2,FALSE)</f>
        <v>ADAPTEL</v>
      </c>
      <c r="E2977">
        <v>2380024</v>
      </c>
      <c r="F2977" t="s">
        <v>37</v>
      </c>
      <c r="G2977" t="s">
        <v>29</v>
      </c>
      <c r="H2977" s="5">
        <v>1806.92</v>
      </c>
      <c r="I2977" s="5">
        <v>1806.9246000000001</v>
      </c>
      <c r="J2977" s="5">
        <v>-4.5999999999821696E-3</v>
      </c>
      <c r="K2977" s="5">
        <v>1806.92</v>
      </c>
      <c r="L2977" s="5">
        <v>0</v>
      </c>
      <c r="M2977" t="str">
        <f>IF(ISERROR(VLOOKUP(A2977,'[1]Ecart validé'!$A:$A,1,FALSE)),Z2977,"Ecart Validé")</f>
        <v>valid</v>
      </c>
      <c r="R2977" t="s">
        <v>30</v>
      </c>
      <c r="X2977"/>
      <c r="Y2977"/>
      <c r="Z2977" t="s">
        <v>31</v>
      </c>
    </row>
    <row r="2978" spans="1:26" x14ac:dyDescent="0.3">
      <c r="A2978" t="s">
        <v>4221</v>
      </c>
      <c r="B2978" t="s">
        <v>3157</v>
      </c>
      <c r="C2978">
        <v>47194</v>
      </c>
      <c r="D2978" t="str">
        <f>+VLOOKUP(C2978,Param!K:L,2,FALSE)</f>
        <v>TV GETAL</v>
      </c>
      <c r="E2978">
        <v>29257025</v>
      </c>
      <c r="F2978" t="s">
        <v>28</v>
      </c>
      <c r="G2978" t="s">
        <v>29</v>
      </c>
      <c r="H2978" s="5">
        <v>3516.24</v>
      </c>
      <c r="I2978" s="5">
        <v>3516.2404999999999</v>
      </c>
      <c r="J2978" s="5">
        <v>-5.0000000010186297E-4</v>
      </c>
      <c r="K2978" s="5">
        <v>3516.24</v>
      </c>
      <c r="L2978" s="5">
        <v>0</v>
      </c>
      <c r="M2978" t="str">
        <f>IF(ISERROR(VLOOKUP(A2978,'[1]Ecart validé'!$A:$A,1,FALSE)),Z2978,"Ecart Validé")</f>
        <v>valid</v>
      </c>
      <c r="R2978" t="s">
        <v>30</v>
      </c>
      <c r="X2978"/>
      <c r="Y2978"/>
      <c r="Z2978" t="s">
        <v>31</v>
      </c>
    </row>
    <row r="2979" spans="1:26" x14ac:dyDescent="0.3">
      <c r="A2979" t="s">
        <v>4222</v>
      </c>
      <c r="B2979" t="s">
        <v>3157</v>
      </c>
      <c r="C2979">
        <v>47194</v>
      </c>
      <c r="D2979" t="str">
        <f>+VLOOKUP(C2979,Param!K:L,2,FALSE)</f>
        <v>TV GETAL</v>
      </c>
      <c r="E2979">
        <v>29257025</v>
      </c>
      <c r="F2979" t="s">
        <v>33</v>
      </c>
      <c r="G2979" t="s">
        <v>29</v>
      </c>
      <c r="H2979" s="5">
        <v>2836.34</v>
      </c>
      <c r="I2979" s="5">
        <v>2836.3409999999999</v>
      </c>
      <c r="J2979" s="5">
        <v>-9.9999999974897903E-4</v>
      </c>
      <c r="K2979" s="5">
        <v>2836.34</v>
      </c>
      <c r="L2979" s="5">
        <v>0</v>
      </c>
      <c r="M2979" t="str">
        <f>IF(ISERROR(VLOOKUP(A2979,'[1]Ecart validé'!$A:$A,1,FALSE)),Z2979,"Ecart Validé")</f>
        <v>valid</v>
      </c>
      <c r="R2979" t="s">
        <v>30</v>
      </c>
      <c r="X2979"/>
      <c r="Y2979"/>
      <c r="Z2979" t="s">
        <v>31</v>
      </c>
    </row>
    <row r="2980" spans="1:26" x14ac:dyDescent="0.3">
      <c r="A2980" t="s">
        <v>4223</v>
      </c>
      <c r="B2980" t="s">
        <v>3157</v>
      </c>
      <c r="C2980">
        <v>47194</v>
      </c>
      <c r="D2980" t="str">
        <f>+VLOOKUP(C2980,Param!K:L,2,FALSE)</f>
        <v>TV GETAL</v>
      </c>
      <c r="E2980">
        <v>29257025</v>
      </c>
      <c r="F2980" t="s">
        <v>35</v>
      </c>
      <c r="G2980" t="s">
        <v>29</v>
      </c>
      <c r="H2980" s="5">
        <v>5672.99</v>
      </c>
      <c r="I2980" s="5">
        <v>5672.9904999999999</v>
      </c>
      <c r="J2980" s="5">
        <v>-5.0000000010186297E-4</v>
      </c>
      <c r="K2980" s="5">
        <v>5672.99</v>
      </c>
      <c r="L2980" s="5">
        <v>0</v>
      </c>
      <c r="M2980" t="str">
        <f>IF(ISERROR(VLOOKUP(A2980,'[1]Ecart validé'!$A:$A,1,FALSE)),Z2980,"Ecart Validé")</f>
        <v>valid</v>
      </c>
      <c r="R2980" t="s">
        <v>30</v>
      </c>
      <c r="X2980"/>
      <c r="Y2980"/>
      <c r="Z2980" t="s">
        <v>31</v>
      </c>
    </row>
    <row r="2981" spans="1:26" x14ac:dyDescent="0.3">
      <c r="A2981" t="s">
        <v>4224</v>
      </c>
      <c r="B2981" t="s">
        <v>3157</v>
      </c>
      <c r="C2981">
        <v>47194</v>
      </c>
      <c r="D2981" t="str">
        <f>+VLOOKUP(C2981,Param!K:L,2,FALSE)</f>
        <v>TV GETAL</v>
      </c>
      <c r="E2981">
        <v>29257025</v>
      </c>
      <c r="F2981" t="s">
        <v>37</v>
      </c>
      <c r="G2981" t="s">
        <v>29</v>
      </c>
      <c r="H2981" s="5">
        <v>9550.5499999999993</v>
      </c>
      <c r="I2981" s="5">
        <v>9550.5485000000008</v>
      </c>
      <c r="J2981" s="5">
        <v>1.4999999984865999E-3</v>
      </c>
      <c r="K2981" s="5">
        <v>9550.5499999999993</v>
      </c>
      <c r="L2981" s="5">
        <v>0</v>
      </c>
      <c r="M2981" t="str">
        <f>IF(ISERROR(VLOOKUP(A2981,'[1]Ecart validé'!$A:$A,1,FALSE)),Z2981,"Ecart Validé")</f>
        <v>valid</v>
      </c>
      <c r="R2981" t="s">
        <v>30</v>
      </c>
      <c r="X2981"/>
      <c r="Y2981"/>
      <c r="Z2981" t="s">
        <v>31</v>
      </c>
    </row>
    <row r="2982" spans="1:26" x14ac:dyDescent="0.3">
      <c r="A2982" t="s">
        <v>4225</v>
      </c>
      <c r="B2982" t="s">
        <v>3157</v>
      </c>
      <c r="C2982">
        <v>47195</v>
      </c>
      <c r="D2982" t="str">
        <f>+VLOOKUP(C2982,Param!K:L,2,FALSE)</f>
        <v>TEMPERIA MEDITERRANEE</v>
      </c>
      <c r="E2982" t="s">
        <v>4226</v>
      </c>
      <c r="F2982" t="s">
        <v>28</v>
      </c>
      <c r="G2982" t="s">
        <v>29</v>
      </c>
      <c r="H2982" s="5">
        <v>3766.35</v>
      </c>
      <c r="I2982" s="5">
        <v>3766.35</v>
      </c>
      <c r="J2982" s="5">
        <v>0</v>
      </c>
      <c r="K2982" s="5">
        <v>3766.35</v>
      </c>
      <c r="L2982" s="5">
        <v>0</v>
      </c>
      <c r="M2982" t="str">
        <f>IF(ISERROR(VLOOKUP(A2982,'[1]Ecart validé'!$A:$A,1,FALSE)),Z2982,"Ecart Validé")</f>
        <v>valid</v>
      </c>
      <c r="R2982" t="s">
        <v>30</v>
      </c>
      <c r="X2982"/>
      <c r="Y2982"/>
      <c r="Z2982" t="s">
        <v>31</v>
      </c>
    </row>
    <row r="2983" spans="1:26" x14ac:dyDescent="0.3">
      <c r="A2983" t="s">
        <v>4227</v>
      </c>
      <c r="B2983" t="s">
        <v>3157</v>
      </c>
      <c r="C2983">
        <v>47195</v>
      </c>
      <c r="D2983" t="str">
        <f>+VLOOKUP(C2983,Param!K:L,2,FALSE)</f>
        <v>TEMPERIA MEDITERRANEE</v>
      </c>
      <c r="E2983" t="s">
        <v>4226</v>
      </c>
      <c r="F2983" t="s">
        <v>37</v>
      </c>
      <c r="G2983" t="s">
        <v>29</v>
      </c>
      <c r="H2983" s="5">
        <v>3790.02</v>
      </c>
      <c r="I2983" s="5">
        <v>3790.02</v>
      </c>
      <c r="J2983" s="5">
        <v>0</v>
      </c>
      <c r="K2983" s="5">
        <v>3790.02</v>
      </c>
      <c r="L2983" s="5">
        <v>0</v>
      </c>
      <c r="M2983" t="str">
        <f>IF(ISERROR(VLOOKUP(A2983,'[1]Ecart validé'!$A:$A,1,FALSE)),Z2983,"Ecart Validé")</f>
        <v>valid</v>
      </c>
      <c r="R2983" t="s">
        <v>30</v>
      </c>
      <c r="S2983" t="s">
        <v>42</v>
      </c>
      <c r="X2983"/>
      <c r="Y2983"/>
      <c r="Z2983" t="s">
        <v>31</v>
      </c>
    </row>
    <row r="2984" spans="1:26" x14ac:dyDescent="0.3">
      <c r="A2984" t="s">
        <v>4228</v>
      </c>
      <c r="B2984" t="s">
        <v>3157</v>
      </c>
      <c r="C2984">
        <v>47195</v>
      </c>
      <c r="D2984" t="str">
        <f>+VLOOKUP(C2984,Param!K:L,2,FALSE)</f>
        <v>TEMPERIA MEDITERRANEE</v>
      </c>
      <c r="E2984" t="s">
        <v>4229</v>
      </c>
      <c r="F2984" t="s">
        <v>33</v>
      </c>
      <c r="G2984" t="s">
        <v>29</v>
      </c>
      <c r="H2984" s="5">
        <v>789.85</v>
      </c>
      <c r="I2984" s="5">
        <v>789.85</v>
      </c>
      <c r="J2984" s="5">
        <v>3.4106051316484799E-13</v>
      </c>
      <c r="K2984" s="5">
        <v>789.85</v>
      </c>
      <c r="L2984" s="5">
        <v>0</v>
      </c>
      <c r="M2984" t="str">
        <f>IF(ISERROR(VLOOKUP(A2984,'[1]Ecart validé'!$A:$A,1,FALSE)),Z2984,"Ecart Validé")</f>
        <v>valid</v>
      </c>
      <c r="R2984" t="s">
        <v>30</v>
      </c>
      <c r="X2984"/>
      <c r="Y2984"/>
      <c r="Z2984" t="s">
        <v>31</v>
      </c>
    </row>
    <row r="2985" spans="1:26" x14ac:dyDescent="0.3">
      <c r="A2985" t="s">
        <v>4230</v>
      </c>
      <c r="B2985" t="s">
        <v>3157</v>
      </c>
      <c r="C2985">
        <v>47195</v>
      </c>
      <c r="D2985" t="str">
        <f>+VLOOKUP(C2985,Param!K:L,2,FALSE)</f>
        <v>TEMPERIA MEDITERRANEE</v>
      </c>
      <c r="E2985" t="s">
        <v>4229</v>
      </c>
      <c r="F2985" t="s">
        <v>37</v>
      </c>
      <c r="G2985" t="s">
        <v>29</v>
      </c>
      <c r="H2985" s="5">
        <v>840.15</v>
      </c>
      <c r="I2985" s="5">
        <v>840.15</v>
      </c>
      <c r="J2985" s="5">
        <v>0</v>
      </c>
      <c r="K2985" s="5">
        <v>840.15</v>
      </c>
      <c r="L2985" s="5">
        <v>0</v>
      </c>
      <c r="M2985" t="str">
        <f>IF(ISERROR(VLOOKUP(A2985,'[1]Ecart validé'!$A:$A,1,FALSE)),Z2985,"Ecart Validé")</f>
        <v>valid</v>
      </c>
      <c r="R2985" t="s">
        <v>30</v>
      </c>
      <c r="X2985"/>
      <c r="Y2985"/>
      <c r="Z2985" t="s">
        <v>31</v>
      </c>
    </row>
    <row r="2986" spans="1:26" x14ac:dyDescent="0.3">
      <c r="A2986" t="s">
        <v>4231</v>
      </c>
      <c r="B2986" t="s">
        <v>3157</v>
      </c>
      <c r="C2986">
        <v>47203</v>
      </c>
      <c r="D2986" t="str">
        <f>+VLOOKUP(C2986,Param!K:L,2,FALSE)</f>
        <v>SDEZ SAS</v>
      </c>
      <c r="E2986">
        <v>26138065</v>
      </c>
      <c r="F2986" t="s">
        <v>28</v>
      </c>
      <c r="G2986" t="s">
        <v>29</v>
      </c>
      <c r="H2986" s="5">
        <v>30046.98</v>
      </c>
      <c r="I2986" s="5">
        <v>30046.974999999999</v>
      </c>
      <c r="J2986" s="5">
        <v>5.0000000010186297E-3</v>
      </c>
      <c r="K2986" s="5">
        <v>30046.98</v>
      </c>
      <c r="L2986" s="5">
        <v>0</v>
      </c>
      <c r="M2986" t="str">
        <f>IF(ISERROR(VLOOKUP(A2986,'[1]Ecart validé'!$A:$A,1,FALSE)),Z2986,"Ecart Validé")</f>
        <v>valid</v>
      </c>
      <c r="R2986" t="s">
        <v>30</v>
      </c>
      <c r="X2986"/>
      <c r="Y2986"/>
      <c r="Z2986" t="s">
        <v>31</v>
      </c>
    </row>
    <row r="2987" spans="1:26" x14ac:dyDescent="0.3">
      <c r="A2987" t="s">
        <v>4232</v>
      </c>
      <c r="B2987" t="s">
        <v>3157</v>
      </c>
      <c r="C2987">
        <v>47203</v>
      </c>
      <c r="D2987" t="str">
        <f>+VLOOKUP(C2987,Param!K:L,2,FALSE)</f>
        <v>SDEZ SAS</v>
      </c>
      <c r="E2987">
        <v>26138065</v>
      </c>
      <c r="F2987" t="s">
        <v>33</v>
      </c>
      <c r="G2987" t="s">
        <v>29</v>
      </c>
      <c r="H2987" s="5">
        <v>10104.15</v>
      </c>
      <c r="I2987" s="5">
        <v>10104.15</v>
      </c>
      <c r="J2987" s="5">
        <v>0</v>
      </c>
      <c r="K2987" s="5">
        <v>10104.15</v>
      </c>
      <c r="L2987" s="5">
        <v>0</v>
      </c>
      <c r="M2987" t="str">
        <f>IF(ISERROR(VLOOKUP(A2987,'[1]Ecart validé'!$A:$A,1,FALSE)),Z2987,"Ecart Validé")</f>
        <v>valid</v>
      </c>
      <c r="R2987" t="s">
        <v>30</v>
      </c>
      <c r="X2987"/>
      <c r="Y2987"/>
      <c r="Z2987" t="s">
        <v>31</v>
      </c>
    </row>
    <row r="2988" spans="1:26" x14ac:dyDescent="0.3">
      <c r="A2988" t="s">
        <v>4233</v>
      </c>
      <c r="B2988" t="s">
        <v>3157</v>
      </c>
      <c r="C2988">
        <v>47203</v>
      </c>
      <c r="D2988" t="str">
        <f>+VLOOKUP(C2988,Param!K:L,2,FALSE)</f>
        <v>SDEZ SAS</v>
      </c>
      <c r="E2988">
        <v>26138065</v>
      </c>
      <c r="F2988" t="s">
        <v>35</v>
      </c>
      <c r="G2988" t="s">
        <v>29</v>
      </c>
      <c r="H2988" s="5">
        <v>13104.6</v>
      </c>
      <c r="I2988" s="5">
        <v>13104.594999999999</v>
      </c>
      <c r="J2988" s="5">
        <v>5.0000000010186297E-3</v>
      </c>
      <c r="K2988" s="5">
        <v>13104.6</v>
      </c>
      <c r="L2988" s="5">
        <v>0</v>
      </c>
      <c r="M2988" t="str">
        <f>IF(ISERROR(VLOOKUP(A2988,'[1]Ecart validé'!$A:$A,1,FALSE)),Z2988,"Ecart Validé")</f>
        <v>valid</v>
      </c>
      <c r="R2988" t="s">
        <v>30</v>
      </c>
      <c r="X2988"/>
      <c r="Y2988"/>
      <c r="Z2988" t="s">
        <v>31</v>
      </c>
    </row>
    <row r="2989" spans="1:26" x14ac:dyDescent="0.3">
      <c r="A2989" t="s">
        <v>4234</v>
      </c>
      <c r="B2989" t="s">
        <v>3157</v>
      </c>
      <c r="C2989">
        <v>47203</v>
      </c>
      <c r="D2989" t="str">
        <f>+VLOOKUP(C2989,Param!K:L,2,FALSE)</f>
        <v>SDEZ SAS</v>
      </c>
      <c r="E2989">
        <v>26138065</v>
      </c>
      <c r="F2989" t="s">
        <v>37</v>
      </c>
      <c r="G2989" t="s">
        <v>29</v>
      </c>
      <c r="H2989" s="5">
        <v>18023.22</v>
      </c>
      <c r="I2989" s="5">
        <v>18023.215</v>
      </c>
      <c r="J2989" s="5">
        <v>5.0000000010186297E-3</v>
      </c>
      <c r="K2989" s="5">
        <v>18023.22</v>
      </c>
      <c r="L2989" s="5">
        <v>0</v>
      </c>
      <c r="M2989" t="str">
        <f>IF(ISERROR(VLOOKUP(A2989,'[1]Ecart validé'!$A:$A,1,FALSE)),Z2989,"Ecart Validé")</f>
        <v>valid</v>
      </c>
      <c r="R2989" t="s">
        <v>30</v>
      </c>
      <c r="X2989"/>
      <c r="Y2989"/>
      <c r="Z2989" t="s">
        <v>31</v>
      </c>
    </row>
    <row r="2990" spans="1:26" x14ac:dyDescent="0.3">
      <c r="A2990" t="s">
        <v>4235</v>
      </c>
      <c r="B2990" t="s">
        <v>3157</v>
      </c>
      <c r="C2990">
        <v>47211</v>
      </c>
      <c r="D2990" t="str">
        <f>+VLOOKUP(C2990,Param!K:L,2,FALSE)</f>
        <v>DECA FRANCE</v>
      </c>
      <c r="E2990">
        <v>210028954</v>
      </c>
      <c r="F2990" t="s">
        <v>28</v>
      </c>
      <c r="G2990" t="s">
        <v>29</v>
      </c>
      <c r="H2990" s="5">
        <v>2886.68</v>
      </c>
      <c r="I2990" s="5">
        <v>2886.6754999999998</v>
      </c>
      <c r="J2990" s="5">
        <v>4.5000000000072699E-3</v>
      </c>
      <c r="K2990" s="5">
        <v>2886.68</v>
      </c>
      <c r="L2990" s="5">
        <v>0</v>
      </c>
      <c r="M2990" t="str">
        <f>IF(ISERROR(VLOOKUP(A2990,'[1]Ecart validé'!$A:$A,1,FALSE)),Z2990,"Ecart Validé")</f>
        <v>valid</v>
      </c>
      <c r="R2990" t="s">
        <v>30</v>
      </c>
      <c r="X2990"/>
      <c r="Y2990"/>
      <c r="Z2990" t="s">
        <v>31</v>
      </c>
    </row>
    <row r="2991" spans="1:26" x14ac:dyDescent="0.3">
      <c r="A2991" t="s">
        <v>4236</v>
      </c>
      <c r="B2991" t="s">
        <v>3157</v>
      </c>
      <c r="C2991">
        <v>47211</v>
      </c>
      <c r="D2991" t="str">
        <f>+VLOOKUP(C2991,Param!K:L,2,FALSE)</f>
        <v>DECA FRANCE</v>
      </c>
      <c r="E2991">
        <v>210028954</v>
      </c>
      <c r="F2991" t="s">
        <v>33</v>
      </c>
      <c r="G2991" t="s">
        <v>29</v>
      </c>
      <c r="H2991" s="5">
        <v>330.68</v>
      </c>
      <c r="I2991" s="5">
        <v>330.67939999999999</v>
      </c>
      <c r="J2991" s="5">
        <v>6.0000000001991696E-4</v>
      </c>
      <c r="K2991" s="5">
        <v>330.68</v>
      </c>
      <c r="L2991" s="5">
        <v>0</v>
      </c>
      <c r="M2991" t="str">
        <f>IF(ISERROR(VLOOKUP(A2991,'[1]Ecart validé'!$A:$A,1,FALSE)),Z2991,"Ecart Validé")</f>
        <v>valid</v>
      </c>
      <c r="R2991" t="s">
        <v>30</v>
      </c>
      <c r="X2991"/>
      <c r="Y2991"/>
      <c r="Z2991" t="s">
        <v>31</v>
      </c>
    </row>
    <row r="2992" spans="1:26" x14ac:dyDescent="0.3">
      <c r="A2992" t="s">
        <v>4237</v>
      </c>
      <c r="B2992" t="s">
        <v>3157</v>
      </c>
      <c r="C2992">
        <v>47211</v>
      </c>
      <c r="D2992" t="str">
        <f>+VLOOKUP(C2992,Param!K:L,2,FALSE)</f>
        <v>DECA FRANCE</v>
      </c>
      <c r="E2992">
        <v>210028954</v>
      </c>
      <c r="F2992" t="s">
        <v>35</v>
      </c>
      <c r="G2992" t="s">
        <v>29</v>
      </c>
      <c r="H2992" s="5">
        <v>2495.79</v>
      </c>
      <c r="I2992" s="5">
        <v>2495.7936</v>
      </c>
      <c r="J2992" s="5">
        <v>-3.6000000000058199E-3</v>
      </c>
      <c r="K2992" s="5">
        <v>2495.79</v>
      </c>
      <c r="L2992" s="5">
        <v>0</v>
      </c>
      <c r="M2992" t="str">
        <f>IF(ISERROR(VLOOKUP(A2992,'[1]Ecart validé'!$A:$A,1,FALSE)),Z2992,"Ecart Validé")</f>
        <v>valid</v>
      </c>
      <c r="R2992" t="s">
        <v>30</v>
      </c>
      <c r="X2992"/>
      <c r="Y2992"/>
      <c r="Z2992" t="s">
        <v>31</v>
      </c>
    </row>
    <row r="2993" spans="1:26" x14ac:dyDescent="0.3">
      <c r="A2993" t="s">
        <v>4238</v>
      </c>
      <c r="B2993" t="s">
        <v>3157</v>
      </c>
      <c r="C2993">
        <v>47211</v>
      </c>
      <c r="D2993" t="str">
        <f>+VLOOKUP(C2993,Param!K:L,2,FALSE)</f>
        <v>DECA FRANCE</v>
      </c>
      <c r="E2993">
        <v>210028954</v>
      </c>
      <c r="F2993" t="s">
        <v>37</v>
      </c>
      <c r="G2993" t="s">
        <v>29</v>
      </c>
      <c r="H2993" s="5">
        <v>1181.92</v>
      </c>
      <c r="I2993" s="5">
        <v>1181.9218000000001</v>
      </c>
      <c r="J2993" s="5">
        <v>-1.8000000000029099E-3</v>
      </c>
      <c r="K2993" s="5">
        <v>1181.92</v>
      </c>
      <c r="L2993" s="5">
        <v>0</v>
      </c>
      <c r="M2993" t="str">
        <f>IF(ISERROR(VLOOKUP(A2993,'[1]Ecart validé'!$A:$A,1,FALSE)),Z2993,"Ecart Validé")</f>
        <v>valid</v>
      </c>
      <c r="R2993" t="s">
        <v>30</v>
      </c>
      <c r="X2993"/>
      <c r="Y2993"/>
      <c r="Z2993" t="s">
        <v>31</v>
      </c>
    </row>
    <row r="2994" spans="1:26" x14ac:dyDescent="0.3">
      <c r="A2994" t="s">
        <v>4239</v>
      </c>
      <c r="B2994" t="s">
        <v>3157</v>
      </c>
      <c r="C2994">
        <v>47215</v>
      </c>
      <c r="D2994" t="str">
        <f>+VLOOKUP(C2994,Param!K:L,2,FALSE)</f>
        <v>MC GESTION</v>
      </c>
      <c r="E2994">
        <v>18229014</v>
      </c>
      <c r="F2994" t="s">
        <v>28</v>
      </c>
      <c r="G2994" t="s">
        <v>29</v>
      </c>
      <c r="H2994" s="5">
        <v>217169.6</v>
      </c>
      <c r="I2994" s="5">
        <v>217169.568</v>
      </c>
      <c r="J2994" s="5">
        <v>3.2000000006519203E-2</v>
      </c>
      <c r="K2994" s="5">
        <v>217169.6</v>
      </c>
      <c r="L2994" s="5">
        <v>0</v>
      </c>
      <c r="M2994" t="str">
        <f>IF(ISERROR(VLOOKUP(A2994,'[1]Ecart validé'!$A:$A,1,FALSE)),Z2994,"Ecart Validé")</f>
        <v>valid</v>
      </c>
      <c r="R2994" t="s">
        <v>30</v>
      </c>
      <c r="X2994"/>
      <c r="Y2994"/>
      <c r="Z2994" t="s">
        <v>31</v>
      </c>
    </row>
    <row r="2995" spans="1:26" x14ac:dyDescent="0.3">
      <c r="A2995" t="s">
        <v>4240</v>
      </c>
      <c r="B2995" t="s">
        <v>3157</v>
      </c>
      <c r="C2995">
        <v>47215</v>
      </c>
      <c r="D2995" t="str">
        <f>+VLOOKUP(C2995,Param!K:L,2,FALSE)</f>
        <v>MC GESTION</v>
      </c>
      <c r="E2995">
        <v>18229014</v>
      </c>
      <c r="F2995" t="s">
        <v>33</v>
      </c>
      <c r="G2995" t="s">
        <v>29</v>
      </c>
      <c r="H2995" s="5">
        <v>25704.86</v>
      </c>
      <c r="I2995" s="5">
        <v>25704.861000000001</v>
      </c>
      <c r="J2995" s="5">
        <v>-1.0000000002037201E-3</v>
      </c>
      <c r="K2995" s="5">
        <v>25704.86</v>
      </c>
      <c r="L2995" s="5">
        <v>0</v>
      </c>
      <c r="M2995" t="str">
        <f>IF(ISERROR(VLOOKUP(A2995,'[1]Ecart validé'!$A:$A,1,FALSE)),Z2995,"Ecart Validé")</f>
        <v>valid</v>
      </c>
      <c r="R2995" t="s">
        <v>30</v>
      </c>
      <c r="X2995"/>
      <c r="Y2995"/>
      <c r="Z2995" t="s">
        <v>31</v>
      </c>
    </row>
    <row r="2996" spans="1:26" x14ac:dyDescent="0.3">
      <c r="A2996" t="s">
        <v>4241</v>
      </c>
      <c r="B2996" t="s">
        <v>3157</v>
      </c>
      <c r="C2996">
        <v>47215</v>
      </c>
      <c r="D2996" t="str">
        <f>+VLOOKUP(C2996,Param!K:L,2,FALSE)</f>
        <v>MC GESTION</v>
      </c>
      <c r="E2996">
        <v>18229014</v>
      </c>
      <c r="F2996" t="s">
        <v>35</v>
      </c>
      <c r="G2996" t="s">
        <v>29</v>
      </c>
      <c r="H2996" s="5">
        <v>131531.78</v>
      </c>
      <c r="I2996" s="5">
        <v>131531.77799999999</v>
      </c>
      <c r="J2996" s="5">
        <v>2.0000000076834099E-3</v>
      </c>
      <c r="K2996" s="5">
        <v>131531.78</v>
      </c>
      <c r="L2996" s="5">
        <v>0</v>
      </c>
      <c r="M2996" t="str">
        <f>IF(ISERROR(VLOOKUP(A2996,'[1]Ecart validé'!$A:$A,1,FALSE)),Z2996,"Ecart Validé")</f>
        <v>valid</v>
      </c>
      <c r="R2996" t="s">
        <v>30</v>
      </c>
      <c r="X2996"/>
      <c r="Y2996"/>
      <c r="Z2996" t="s">
        <v>31</v>
      </c>
    </row>
    <row r="2997" spans="1:26" x14ac:dyDescent="0.3">
      <c r="A2997" t="s">
        <v>4242</v>
      </c>
      <c r="B2997" t="s">
        <v>3157</v>
      </c>
      <c r="C2997">
        <v>47215</v>
      </c>
      <c r="D2997" t="str">
        <f>+VLOOKUP(C2997,Param!K:L,2,FALSE)</f>
        <v>MC GESTION</v>
      </c>
      <c r="E2997">
        <v>18229014</v>
      </c>
      <c r="F2997" t="s">
        <v>37</v>
      </c>
      <c r="G2997" t="s">
        <v>29</v>
      </c>
      <c r="H2997" s="5">
        <v>49398.76</v>
      </c>
      <c r="I2997" s="5">
        <v>49398.762000000002</v>
      </c>
      <c r="J2997" s="5">
        <v>-2.0000000004074502E-3</v>
      </c>
      <c r="K2997" s="5">
        <v>49398.76</v>
      </c>
      <c r="L2997" s="5">
        <v>0</v>
      </c>
      <c r="M2997" t="str">
        <f>IF(ISERROR(VLOOKUP(A2997,'[1]Ecart validé'!$A:$A,1,FALSE)),Z2997,"Ecart Validé")</f>
        <v>valid</v>
      </c>
      <c r="R2997" t="s">
        <v>30</v>
      </c>
      <c r="S2997" t="s">
        <v>60</v>
      </c>
      <c r="X2997"/>
      <c r="Y2997"/>
      <c r="Z2997" t="s">
        <v>31</v>
      </c>
    </row>
    <row r="2998" spans="1:26" x14ac:dyDescent="0.3">
      <c r="A2998" t="s">
        <v>4243</v>
      </c>
      <c r="B2998" t="s">
        <v>3157</v>
      </c>
      <c r="C2998">
        <v>47215</v>
      </c>
      <c r="D2998" t="str">
        <f>+VLOOKUP(C2998,Param!K:L,2,FALSE)</f>
        <v>MC GESTION</v>
      </c>
      <c r="E2998">
        <v>19221010</v>
      </c>
      <c r="F2998" t="s">
        <v>28</v>
      </c>
      <c r="G2998" t="s">
        <v>29</v>
      </c>
      <c r="H2998" s="5">
        <v>27598.65</v>
      </c>
      <c r="I2998" s="5">
        <v>27598.65</v>
      </c>
      <c r="J2998" s="5">
        <v>0</v>
      </c>
      <c r="K2998" s="5">
        <v>27598.65</v>
      </c>
      <c r="L2998" s="5">
        <v>0</v>
      </c>
      <c r="M2998" t="str">
        <f>IF(ISERROR(VLOOKUP(A2998,'[1]Ecart validé'!$A:$A,1,FALSE)),Z2998,"Ecart Validé")</f>
        <v>valid</v>
      </c>
      <c r="R2998" t="s">
        <v>30</v>
      </c>
      <c r="X2998"/>
      <c r="Y2998"/>
      <c r="Z2998" t="s">
        <v>31</v>
      </c>
    </row>
    <row r="2999" spans="1:26" x14ac:dyDescent="0.3">
      <c r="A2999" t="s">
        <v>4244</v>
      </c>
      <c r="B2999" t="s">
        <v>3157</v>
      </c>
      <c r="C2999">
        <v>47215</v>
      </c>
      <c r="D2999" t="str">
        <f>+VLOOKUP(C2999,Param!K:L,2,FALSE)</f>
        <v>MC GESTION</v>
      </c>
      <c r="E2999">
        <v>19221010</v>
      </c>
      <c r="F2999" t="s">
        <v>33</v>
      </c>
      <c r="G2999" t="s">
        <v>29</v>
      </c>
      <c r="H2999" s="5">
        <v>2383.66</v>
      </c>
      <c r="I2999" s="5">
        <v>2383.6550000000002</v>
      </c>
      <c r="J2999" s="5">
        <v>4.9999999996543903E-3</v>
      </c>
      <c r="K2999" s="5">
        <v>2383.66</v>
      </c>
      <c r="L2999" s="5">
        <v>0</v>
      </c>
      <c r="M2999" t="str">
        <f>IF(ISERROR(VLOOKUP(A2999,'[1]Ecart validé'!$A:$A,1,FALSE)),Z2999,"Ecart Validé")</f>
        <v>valid</v>
      </c>
      <c r="R2999" t="s">
        <v>30</v>
      </c>
      <c r="X2999"/>
      <c r="Y2999"/>
      <c r="Z2999" t="s">
        <v>31</v>
      </c>
    </row>
    <row r="3000" spans="1:26" x14ac:dyDescent="0.3">
      <c r="A3000" t="s">
        <v>4245</v>
      </c>
      <c r="B3000" t="s">
        <v>3157</v>
      </c>
      <c r="C3000">
        <v>47215</v>
      </c>
      <c r="D3000" t="str">
        <f>+VLOOKUP(C3000,Param!K:L,2,FALSE)</f>
        <v>MC GESTION</v>
      </c>
      <c r="E3000">
        <v>19221010</v>
      </c>
      <c r="F3000" t="s">
        <v>35</v>
      </c>
      <c r="G3000" t="s">
        <v>29</v>
      </c>
      <c r="H3000" s="5">
        <v>10774.69</v>
      </c>
      <c r="I3000" s="5">
        <v>10774.684999999999</v>
      </c>
      <c r="J3000" s="5">
        <v>5.0000000010186297E-3</v>
      </c>
      <c r="K3000" s="5">
        <v>10774.69</v>
      </c>
      <c r="L3000" s="5">
        <v>0</v>
      </c>
      <c r="M3000" t="str">
        <f>IF(ISERROR(VLOOKUP(A3000,'[1]Ecart validé'!$A:$A,1,FALSE)),Z3000,"Ecart Validé")</f>
        <v>valid</v>
      </c>
      <c r="R3000" t="s">
        <v>30</v>
      </c>
      <c r="X3000"/>
      <c r="Y3000"/>
      <c r="Z3000" t="s">
        <v>31</v>
      </c>
    </row>
    <row r="3001" spans="1:26" x14ac:dyDescent="0.3">
      <c r="A3001" t="s">
        <v>4246</v>
      </c>
      <c r="B3001" t="s">
        <v>3157</v>
      </c>
      <c r="C3001">
        <v>47215</v>
      </c>
      <c r="D3001" t="str">
        <f>+VLOOKUP(C3001,Param!K:L,2,FALSE)</f>
        <v>MC GESTION</v>
      </c>
      <c r="E3001">
        <v>19221010</v>
      </c>
      <c r="F3001" t="s">
        <v>37</v>
      </c>
      <c r="G3001" t="s">
        <v>29</v>
      </c>
      <c r="H3001" s="5">
        <v>4478.82</v>
      </c>
      <c r="I3001" s="5">
        <v>4478.82</v>
      </c>
      <c r="J3001" s="5">
        <v>0</v>
      </c>
      <c r="K3001" s="5">
        <v>4478.82</v>
      </c>
      <c r="L3001" s="5">
        <v>0</v>
      </c>
      <c r="M3001" t="str">
        <f>IF(ISERROR(VLOOKUP(A3001,'[1]Ecart validé'!$A:$A,1,FALSE)),Z3001,"Ecart Validé")</f>
        <v>valid</v>
      </c>
      <c r="R3001" t="s">
        <v>30</v>
      </c>
      <c r="X3001"/>
      <c r="Y3001"/>
      <c r="Z3001" t="s">
        <v>31</v>
      </c>
    </row>
    <row r="3002" spans="1:26" x14ac:dyDescent="0.3">
      <c r="A3002" t="s">
        <v>4247</v>
      </c>
      <c r="B3002" t="s">
        <v>3157</v>
      </c>
      <c r="C3002">
        <v>47239</v>
      </c>
      <c r="D3002" t="str">
        <f>+VLOOKUP(C3002,Param!K:L,2,FALSE)</f>
        <v>FRAMACO ENTREPRISE</v>
      </c>
      <c r="E3002">
        <v>109081058</v>
      </c>
      <c r="F3002" t="s">
        <v>28</v>
      </c>
      <c r="G3002" t="s">
        <v>29</v>
      </c>
      <c r="H3002" s="5">
        <v>165.18</v>
      </c>
      <c r="I3002" s="5">
        <v>165.18090000000001</v>
      </c>
      <c r="J3002" s="5">
        <v>-9.0000000000145497E-4</v>
      </c>
      <c r="K3002" s="5">
        <v>165.18090000000001</v>
      </c>
      <c r="L3002" s="5">
        <v>-9.0000000000145497E-4</v>
      </c>
      <c r="M3002" t="str">
        <f>IF(ISERROR(VLOOKUP(A3002,'[1]Ecart validé'!$A:$A,1,FALSE)),Z3002,"Ecart Validé")</f>
        <v>valid</v>
      </c>
      <c r="R3002" t="s">
        <v>30</v>
      </c>
      <c r="X3002"/>
      <c r="Y3002"/>
      <c r="Z3002" t="s">
        <v>31</v>
      </c>
    </row>
    <row r="3003" spans="1:26" x14ac:dyDescent="0.3">
      <c r="A3003" t="s">
        <v>4248</v>
      </c>
      <c r="B3003" t="s">
        <v>3157</v>
      </c>
      <c r="C3003">
        <v>47239</v>
      </c>
      <c r="D3003" t="str">
        <f>+VLOOKUP(C3003,Param!K:L,2,FALSE)</f>
        <v>FRAMACO ENTREPRISE</v>
      </c>
      <c r="E3003">
        <v>109081058</v>
      </c>
      <c r="F3003" t="s">
        <v>33</v>
      </c>
      <c r="G3003" t="s">
        <v>29</v>
      </c>
      <c r="H3003" s="5">
        <v>652.65</v>
      </c>
      <c r="I3003" s="5">
        <v>652.65239999999994</v>
      </c>
      <c r="J3003" s="5">
        <v>-2.3999999999659801E-3</v>
      </c>
      <c r="K3003" s="5">
        <v>652.65239999999994</v>
      </c>
      <c r="L3003" s="5">
        <v>-2.3999999999659801E-3</v>
      </c>
      <c r="M3003" t="str">
        <f>IF(ISERROR(VLOOKUP(A3003,'[1]Ecart validé'!$A:$A,1,FALSE)),Z3003,"Ecart Validé")</f>
        <v>valid</v>
      </c>
      <c r="R3003" t="s">
        <v>30</v>
      </c>
      <c r="X3003"/>
      <c r="Y3003"/>
      <c r="Z3003" t="s">
        <v>31</v>
      </c>
    </row>
    <row r="3004" spans="1:26" x14ac:dyDescent="0.3">
      <c r="A3004" t="s">
        <v>4249</v>
      </c>
      <c r="B3004" t="s">
        <v>3157</v>
      </c>
      <c r="C3004">
        <v>47239</v>
      </c>
      <c r="D3004" t="str">
        <f>+VLOOKUP(C3004,Param!K:L,2,FALSE)</f>
        <v>FRAMACO ENTREPRISE</v>
      </c>
      <c r="E3004">
        <v>109081058</v>
      </c>
      <c r="F3004" t="s">
        <v>35</v>
      </c>
      <c r="G3004" t="s">
        <v>29</v>
      </c>
      <c r="H3004" s="5">
        <v>114.57</v>
      </c>
      <c r="I3004" s="5">
        <v>114.5616</v>
      </c>
      <c r="J3004" s="5">
        <v>8.3999999999946305E-3</v>
      </c>
      <c r="K3004" s="5">
        <v>114.5616</v>
      </c>
      <c r="L3004" s="5">
        <v>8.3999999999946305E-3</v>
      </c>
      <c r="M3004" t="str">
        <f>IF(ISERROR(VLOOKUP(A3004,'[1]Ecart validé'!$A:$A,1,FALSE)),Z3004,"Ecart Validé")</f>
        <v>valid</v>
      </c>
      <c r="R3004" t="s">
        <v>30</v>
      </c>
      <c r="X3004"/>
      <c r="Y3004"/>
      <c r="Z3004" t="s">
        <v>31</v>
      </c>
    </row>
    <row r="3005" spans="1:26" x14ac:dyDescent="0.3">
      <c r="A3005" t="s">
        <v>4250</v>
      </c>
      <c r="B3005" t="s">
        <v>3157</v>
      </c>
      <c r="C3005">
        <v>47239</v>
      </c>
      <c r="D3005" t="str">
        <f>+VLOOKUP(C3005,Param!K:L,2,FALSE)</f>
        <v>FRAMACO ENTREPRISE</v>
      </c>
      <c r="E3005">
        <v>109081058</v>
      </c>
      <c r="F3005" t="s">
        <v>37</v>
      </c>
      <c r="G3005" t="s">
        <v>29</v>
      </c>
      <c r="H3005" s="5">
        <v>496.92</v>
      </c>
      <c r="I3005" s="5">
        <v>496.923</v>
      </c>
      <c r="J3005" s="5">
        <v>-2.9999999999858998E-3</v>
      </c>
      <c r="K3005" s="5">
        <v>496.923</v>
      </c>
      <c r="L3005" s="5">
        <v>-2.9999999999858998E-3</v>
      </c>
      <c r="M3005" t="str">
        <f>IF(ISERROR(VLOOKUP(A3005,'[1]Ecart validé'!$A:$A,1,FALSE)),Z3005,"Ecart Validé")</f>
        <v>valid</v>
      </c>
      <c r="R3005" t="s">
        <v>30</v>
      </c>
      <c r="X3005"/>
      <c r="Y3005"/>
      <c r="Z3005" t="s">
        <v>31</v>
      </c>
    </row>
    <row r="3006" spans="1:26" x14ac:dyDescent="0.3">
      <c r="A3006" t="s">
        <v>4251</v>
      </c>
      <c r="B3006" t="s">
        <v>3157</v>
      </c>
      <c r="C3006">
        <v>47271</v>
      </c>
      <c r="D3006" t="str">
        <f>+VLOOKUP(C3006,Param!K:L,2,FALSE)</f>
        <v>ALLIANCE PROJECT</v>
      </c>
      <c r="E3006">
        <v>2151624001</v>
      </c>
      <c r="F3006" t="s">
        <v>28</v>
      </c>
      <c r="G3006" t="s">
        <v>29</v>
      </c>
      <c r="H3006" s="5">
        <v>1030.8900000000001</v>
      </c>
      <c r="I3006" s="5">
        <v>1030.8900000000001</v>
      </c>
      <c r="J3006" s="5">
        <v>0</v>
      </c>
      <c r="K3006" s="5">
        <v>1030.8900000000001</v>
      </c>
      <c r="L3006" s="5">
        <v>0</v>
      </c>
      <c r="M3006" t="str">
        <f>IF(ISERROR(VLOOKUP(A3006,'[1]Ecart validé'!$A:$A,1,FALSE)),Z3006,"Ecart Validé")</f>
        <v>valid</v>
      </c>
      <c r="R3006" t="s">
        <v>30</v>
      </c>
      <c r="X3006"/>
      <c r="Y3006"/>
      <c r="Z3006" t="s">
        <v>31</v>
      </c>
    </row>
    <row r="3007" spans="1:26" x14ac:dyDescent="0.3">
      <c r="A3007" t="s">
        <v>4252</v>
      </c>
      <c r="B3007" t="s">
        <v>3157</v>
      </c>
      <c r="C3007">
        <v>47271</v>
      </c>
      <c r="D3007" t="str">
        <f>+VLOOKUP(C3007,Param!K:L,2,FALSE)</f>
        <v>ALLIANCE PROJECT</v>
      </c>
      <c r="E3007">
        <v>2151624001</v>
      </c>
      <c r="F3007" t="s">
        <v>33</v>
      </c>
      <c r="G3007" t="s">
        <v>29</v>
      </c>
      <c r="H3007" s="5">
        <v>212.7</v>
      </c>
      <c r="I3007" s="5">
        <v>212.7</v>
      </c>
      <c r="J3007" s="5">
        <v>0</v>
      </c>
      <c r="K3007" s="5">
        <v>212.7</v>
      </c>
      <c r="L3007" s="5">
        <v>0</v>
      </c>
      <c r="M3007" t="str">
        <f>IF(ISERROR(VLOOKUP(A3007,'[1]Ecart validé'!$A:$A,1,FALSE)),Z3007,"Ecart Validé")</f>
        <v>valid</v>
      </c>
      <c r="R3007" t="s">
        <v>30</v>
      </c>
      <c r="X3007"/>
      <c r="Y3007"/>
      <c r="Z3007" t="s">
        <v>31</v>
      </c>
    </row>
    <row r="3008" spans="1:26" x14ac:dyDescent="0.3">
      <c r="A3008" t="s">
        <v>4253</v>
      </c>
      <c r="B3008" t="s">
        <v>3157</v>
      </c>
      <c r="C3008">
        <v>47271</v>
      </c>
      <c r="D3008" t="str">
        <f>+VLOOKUP(C3008,Param!K:L,2,FALSE)</f>
        <v>ALLIANCE PROJECT</v>
      </c>
      <c r="E3008">
        <v>2151624001</v>
      </c>
      <c r="F3008" t="s">
        <v>35</v>
      </c>
      <c r="G3008" t="s">
        <v>29</v>
      </c>
      <c r="H3008" s="5">
        <v>2221.39</v>
      </c>
      <c r="I3008" s="5">
        <v>2221.3919999999998</v>
      </c>
      <c r="J3008" s="5">
        <v>-1.9999999999527002E-3</v>
      </c>
      <c r="K3008" s="5">
        <v>2221.39</v>
      </c>
      <c r="L3008" s="5">
        <v>0</v>
      </c>
      <c r="M3008" t="str">
        <f>IF(ISERROR(VLOOKUP(A3008,'[1]Ecart validé'!$A:$A,1,FALSE)),Z3008,"Ecart Validé")</f>
        <v>valid</v>
      </c>
      <c r="R3008" t="s">
        <v>30</v>
      </c>
      <c r="X3008"/>
      <c r="Y3008"/>
      <c r="Z3008" t="s">
        <v>31</v>
      </c>
    </row>
    <row r="3009" spans="1:26" x14ac:dyDescent="0.3">
      <c r="A3009" t="s">
        <v>4254</v>
      </c>
      <c r="B3009" t="s">
        <v>3157</v>
      </c>
      <c r="C3009">
        <v>47271</v>
      </c>
      <c r="D3009" t="str">
        <f>+VLOOKUP(C3009,Param!K:L,2,FALSE)</f>
        <v>ALLIANCE PROJECT</v>
      </c>
      <c r="E3009">
        <v>2151624001</v>
      </c>
      <c r="F3009" t="s">
        <v>37</v>
      </c>
      <c r="G3009" t="s">
        <v>29</v>
      </c>
      <c r="H3009" s="5">
        <v>847.28</v>
      </c>
      <c r="I3009" s="5">
        <v>847.27800000000002</v>
      </c>
      <c r="J3009" s="5">
        <v>1.9999999999527002E-3</v>
      </c>
      <c r="K3009" s="5">
        <v>847.28</v>
      </c>
      <c r="L3009" s="5">
        <v>0</v>
      </c>
      <c r="M3009" t="str">
        <f>IF(ISERROR(VLOOKUP(A3009,'[1]Ecart validé'!$A:$A,1,FALSE)),Z3009,"Ecart Validé")</f>
        <v>valid</v>
      </c>
      <c r="R3009" t="s">
        <v>30</v>
      </c>
      <c r="X3009"/>
      <c r="Y3009"/>
      <c r="Z3009" t="s">
        <v>31</v>
      </c>
    </row>
    <row r="3010" spans="1:26" x14ac:dyDescent="0.3">
      <c r="A3010" t="s">
        <v>4255</v>
      </c>
      <c r="B3010" t="s">
        <v>3157</v>
      </c>
      <c r="C3010">
        <v>47735</v>
      </c>
      <c r="D3010" t="str">
        <f>+VLOOKUP(C3010,Param!K:L,2,FALSE)</f>
        <v>AGENCE TERRONES ARCHITECTES INGENIEURS ASSOCIES</v>
      </c>
      <c r="E3010">
        <v>2160724717</v>
      </c>
      <c r="F3010" t="s">
        <v>28</v>
      </c>
      <c r="G3010" t="s">
        <v>29</v>
      </c>
      <c r="H3010" s="5">
        <v>330.39</v>
      </c>
      <c r="I3010" s="5">
        <v>330.39</v>
      </c>
      <c r="J3010" s="5">
        <v>0</v>
      </c>
      <c r="K3010" s="5">
        <v>330.39</v>
      </c>
      <c r="L3010" s="5">
        <v>0</v>
      </c>
      <c r="M3010" t="str">
        <f>IF(ISERROR(VLOOKUP(A3010,'[1]Ecart validé'!$A:$A,1,FALSE)),Z3010,"Ecart Validé")</f>
        <v>valid</v>
      </c>
      <c r="R3010" t="s">
        <v>30</v>
      </c>
      <c r="X3010"/>
      <c r="Y3010"/>
      <c r="Z3010" t="s">
        <v>31</v>
      </c>
    </row>
    <row r="3011" spans="1:26" x14ac:dyDescent="0.3">
      <c r="A3011" t="s">
        <v>4256</v>
      </c>
      <c r="B3011" t="s">
        <v>3157</v>
      </c>
      <c r="C3011">
        <v>47735</v>
      </c>
      <c r="D3011" t="str">
        <f>+VLOOKUP(C3011,Param!K:L,2,FALSE)</f>
        <v>AGENCE TERRONES ARCHITECTES INGENIEURS ASSOCIES</v>
      </c>
      <c r="E3011">
        <v>2160724717</v>
      </c>
      <c r="F3011" t="s">
        <v>33</v>
      </c>
      <c r="G3011" t="s">
        <v>29</v>
      </c>
      <c r="H3011" s="5">
        <v>1277.19</v>
      </c>
      <c r="I3011" s="5">
        <v>1277.19</v>
      </c>
      <c r="J3011" s="5">
        <v>0</v>
      </c>
      <c r="K3011" s="5">
        <v>1277.19</v>
      </c>
      <c r="L3011" s="5">
        <v>0</v>
      </c>
      <c r="M3011" t="str">
        <f>IF(ISERROR(VLOOKUP(A3011,'[1]Ecart validé'!$A:$A,1,FALSE)),Z3011,"Ecart Validé")</f>
        <v>valid</v>
      </c>
      <c r="R3011" t="s">
        <v>30</v>
      </c>
      <c r="X3011"/>
      <c r="Y3011"/>
      <c r="Z3011" t="s">
        <v>31</v>
      </c>
    </row>
    <row r="3012" spans="1:26" x14ac:dyDescent="0.3">
      <c r="A3012" t="s">
        <v>4257</v>
      </c>
      <c r="B3012" t="s">
        <v>3157</v>
      </c>
      <c r="C3012">
        <v>47735</v>
      </c>
      <c r="D3012" t="str">
        <f>+VLOOKUP(C3012,Param!K:L,2,FALSE)</f>
        <v>AGENCE TERRONES ARCHITECTES INGENIEURS ASSOCIES</v>
      </c>
      <c r="E3012">
        <v>2160724717</v>
      </c>
      <c r="F3012" t="s">
        <v>35</v>
      </c>
      <c r="G3012" t="s">
        <v>29</v>
      </c>
      <c r="H3012" s="5">
        <v>829.17</v>
      </c>
      <c r="I3012" s="5">
        <v>829.17</v>
      </c>
      <c r="J3012" s="5">
        <v>0</v>
      </c>
      <c r="K3012" s="5">
        <v>829.17</v>
      </c>
      <c r="L3012" s="5">
        <v>0</v>
      </c>
      <c r="M3012" t="str">
        <f>IF(ISERROR(VLOOKUP(A3012,'[1]Ecart validé'!$A:$A,1,FALSE)),Z3012,"Ecart Validé")</f>
        <v>valid</v>
      </c>
      <c r="R3012" t="s">
        <v>30</v>
      </c>
      <c r="X3012"/>
      <c r="Y3012"/>
      <c r="Z3012" t="s">
        <v>31</v>
      </c>
    </row>
    <row r="3013" spans="1:26" x14ac:dyDescent="0.3">
      <c r="A3013" t="s">
        <v>4258</v>
      </c>
      <c r="B3013" t="s">
        <v>3157</v>
      </c>
      <c r="C3013">
        <v>47735</v>
      </c>
      <c r="D3013" t="str">
        <f>+VLOOKUP(C3013,Param!K:L,2,FALSE)</f>
        <v>AGENCE TERRONES ARCHITECTES INGENIEURS ASSOCIES</v>
      </c>
      <c r="E3013">
        <v>2160724717</v>
      </c>
      <c r="F3013" t="s">
        <v>37</v>
      </c>
      <c r="G3013" t="s">
        <v>29</v>
      </c>
      <c r="H3013" s="5">
        <v>552.78</v>
      </c>
      <c r="I3013" s="5">
        <v>552.78</v>
      </c>
      <c r="J3013" s="5">
        <v>0</v>
      </c>
      <c r="K3013" s="5">
        <v>552.78</v>
      </c>
      <c r="L3013" s="5">
        <v>0</v>
      </c>
      <c r="M3013" t="str">
        <f>IF(ISERROR(VLOOKUP(A3013,'[1]Ecart validé'!$A:$A,1,FALSE)),Z3013,"Ecart Validé")</f>
        <v>valid</v>
      </c>
      <c r="R3013" t="s">
        <v>30</v>
      </c>
      <c r="X3013"/>
      <c r="Y3013"/>
      <c r="Z3013" t="s">
        <v>31</v>
      </c>
    </row>
    <row r="3014" spans="1:26" x14ac:dyDescent="0.3">
      <c r="A3014" t="s">
        <v>4259</v>
      </c>
      <c r="B3014" t="s">
        <v>3157</v>
      </c>
      <c r="C3014">
        <v>47887</v>
      </c>
      <c r="D3014" t="str">
        <f>+VLOOKUP(C3014,Param!K:L,2,FALSE)</f>
        <v>ENCLOS DE LA CROIX</v>
      </c>
      <c r="E3014">
        <v>1200506679</v>
      </c>
      <c r="F3014" t="s">
        <v>33</v>
      </c>
      <c r="G3014" t="s">
        <v>29</v>
      </c>
      <c r="H3014" s="5">
        <v>15.12</v>
      </c>
      <c r="I3014" s="5">
        <v>15.12</v>
      </c>
      <c r="J3014" s="5">
        <v>0</v>
      </c>
      <c r="K3014" s="5">
        <v>15.12</v>
      </c>
      <c r="L3014" s="5">
        <v>0</v>
      </c>
      <c r="M3014" t="str">
        <f>IF(ISERROR(VLOOKUP(A3014,'[1]Ecart validé'!$A:$A,1,FALSE)),Z3014,"Ecart Validé")</f>
        <v>valid</v>
      </c>
      <c r="R3014" t="s">
        <v>30</v>
      </c>
      <c r="X3014"/>
      <c r="Y3014"/>
      <c r="Z3014" t="s">
        <v>31</v>
      </c>
    </row>
    <row r="3015" spans="1:26" x14ac:dyDescent="0.3">
      <c r="A3015" t="s">
        <v>4260</v>
      </c>
      <c r="B3015" t="s">
        <v>3157</v>
      </c>
      <c r="C3015">
        <v>47887</v>
      </c>
      <c r="D3015" t="str">
        <f>+VLOOKUP(C3015,Param!K:L,2,FALSE)</f>
        <v>ENCLOS DE LA CROIX</v>
      </c>
      <c r="E3015">
        <v>1200506679</v>
      </c>
      <c r="F3015" t="s">
        <v>35</v>
      </c>
      <c r="G3015" t="s">
        <v>29</v>
      </c>
      <c r="H3015" s="5">
        <v>9.6999999999999993</v>
      </c>
      <c r="I3015" s="5">
        <v>9.702</v>
      </c>
      <c r="J3015" s="5">
        <v>-2.0000000000006601E-3</v>
      </c>
      <c r="K3015" s="5">
        <v>9.6999999999999993</v>
      </c>
      <c r="L3015" s="5">
        <v>0</v>
      </c>
      <c r="M3015" t="str">
        <f>IF(ISERROR(VLOOKUP(A3015,'[1]Ecart validé'!$A:$A,1,FALSE)),Z3015,"Ecart Validé")</f>
        <v>valid</v>
      </c>
      <c r="R3015" t="s">
        <v>30</v>
      </c>
      <c r="X3015"/>
      <c r="Y3015"/>
      <c r="Z3015" t="s">
        <v>31</v>
      </c>
    </row>
    <row r="3016" spans="1:26" x14ac:dyDescent="0.3">
      <c r="A3016" t="s">
        <v>4261</v>
      </c>
      <c r="B3016" t="s">
        <v>3157</v>
      </c>
      <c r="C3016">
        <v>47887</v>
      </c>
      <c r="D3016" t="str">
        <f>+VLOOKUP(C3016,Param!K:L,2,FALSE)</f>
        <v>ENCLOS DE LA CROIX</v>
      </c>
      <c r="E3016">
        <v>1200506679</v>
      </c>
      <c r="F3016" t="s">
        <v>37</v>
      </c>
      <c r="G3016" t="s">
        <v>29</v>
      </c>
      <c r="H3016" s="5">
        <v>4.43</v>
      </c>
      <c r="I3016" s="5">
        <v>4.4330999999999996</v>
      </c>
      <c r="J3016" s="5">
        <v>-3.0999999999998802E-3</v>
      </c>
      <c r="K3016" s="5">
        <v>4.43</v>
      </c>
      <c r="L3016" s="5">
        <v>0</v>
      </c>
      <c r="M3016" t="str">
        <f>IF(ISERROR(VLOOKUP(A3016,'[1]Ecart validé'!$A:$A,1,FALSE)),Z3016,"Ecart Validé")</f>
        <v>valid</v>
      </c>
      <c r="R3016" t="s">
        <v>30</v>
      </c>
      <c r="X3016"/>
      <c r="Y3016"/>
      <c r="Z3016" t="s">
        <v>31</v>
      </c>
    </row>
    <row r="3017" spans="1:26" x14ac:dyDescent="0.3">
      <c r="A3017" t="s">
        <v>4262</v>
      </c>
      <c r="B3017" t="s">
        <v>3157</v>
      </c>
      <c r="C3017">
        <v>47890</v>
      </c>
      <c r="D3017" t="str">
        <f>+VLOOKUP(C3017,Param!K:L,2,FALSE)</f>
        <v>FRESH FOOD VILLAGE</v>
      </c>
      <c r="E3017">
        <v>1190106150</v>
      </c>
      <c r="F3017" t="s">
        <v>37</v>
      </c>
      <c r="G3017" t="s">
        <v>29</v>
      </c>
      <c r="H3017" s="5">
        <v>35.81</v>
      </c>
      <c r="I3017" s="5">
        <v>35.812600000000003</v>
      </c>
      <c r="J3017" s="5">
        <v>-2.6000000000010398E-3</v>
      </c>
      <c r="K3017" s="5">
        <v>35.81</v>
      </c>
      <c r="L3017" s="5">
        <v>0</v>
      </c>
      <c r="M3017" t="str">
        <f>IF(ISERROR(VLOOKUP(A3017,'[1]Ecart validé'!$A:$A,1,FALSE)),Z3017,"Ecart Validé")</f>
        <v>valid</v>
      </c>
      <c r="R3017" t="s">
        <v>30</v>
      </c>
      <c r="X3017"/>
      <c r="Y3017"/>
      <c r="Z3017" t="s">
        <v>31</v>
      </c>
    </row>
    <row r="3018" spans="1:26" x14ac:dyDescent="0.3">
      <c r="A3018" t="s">
        <v>4263</v>
      </c>
      <c r="B3018" t="s">
        <v>3157</v>
      </c>
      <c r="C3018">
        <v>48053</v>
      </c>
      <c r="D3018" t="str">
        <f>+VLOOKUP(C3018,Param!K:L,2,FALSE)</f>
        <v>NAMIXIS</v>
      </c>
      <c r="E3018">
        <v>2130722477</v>
      </c>
      <c r="F3018" t="s">
        <v>28</v>
      </c>
      <c r="G3018" t="s">
        <v>29</v>
      </c>
      <c r="H3018" s="5">
        <v>769.7</v>
      </c>
      <c r="I3018" s="5">
        <v>769.69500000000005</v>
      </c>
      <c r="J3018" s="5">
        <v>4.9999999999954499E-3</v>
      </c>
      <c r="K3018" s="5">
        <v>769.7</v>
      </c>
      <c r="L3018" s="5">
        <v>0</v>
      </c>
      <c r="M3018" t="str">
        <f>IF(ISERROR(VLOOKUP(A3018,'[1]Ecart validé'!$A:$A,1,FALSE)),Z3018,"Ecart Validé")</f>
        <v>valid</v>
      </c>
      <c r="R3018" t="s">
        <v>30</v>
      </c>
      <c r="X3018"/>
      <c r="Y3018"/>
      <c r="Z3018" t="s">
        <v>31</v>
      </c>
    </row>
    <row r="3019" spans="1:26" x14ac:dyDescent="0.3">
      <c r="A3019" t="s">
        <v>4264</v>
      </c>
      <c r="B3019" t="s">
        <v>3157</v>
      </c>
      <c r="C3019">
        <v>48053</v>
      </c>
      <c r="D3019" t="str">
        <f>+VLOOKUP(C3019,Param!K:L,2,FALSE)</f>
        <v>NAMIXIS</v>
      </c>
      <c r="E3019">
        <v>2130722477</v>
      </c>
      <c r="F3019" t="s">
        <v>33</v>
      </c>
      <c r="G3019" t="s">
        <v>29</v>
      </c>
      <c r="H3019" s="5">
        <v>416.21</v>
      </c>
      <c r="I3019" s="5">
        <v>416.20499999999998</v>
      </c>
      <c r="J3019" s="5">
        <v>4.9999999999954499E-3</v>
      </c>
      <c r="K3019" s="5">
        <v>416.21</v>
      </c>
      <c r="L3019" s="5">
        <v>0</v>
      </c>
      <c r="M3019" t="str">
        <f>IF(ISERROR(VLOOKUP(A3019,'[1]Ecart validé'!$A:$A,1,FALSE)),Z3019,"Ecart Validé")</f>
        <v>valid</v>
      </c>
      <c r="R3019" t="s">
        <v>30</v>
      </c>
      <c r="X3019"/>
      <c r="Y3019"/>
      <c r="Z3019" t="s">
        <v>31</v>
      </c>
    </row>
    <row r="3020" spans="1:26" x14ac:dyDescent="0.3">
      <c r="A3020" t="s">
        <v>4265</v>
      </c>
      <c r="B3020" t="s">
        <v>3157</v>
      </c>
      <c r="C3020">
        <v>48053</v>
      </c>
      <c r="D3020" t="str">
        <f>+VLOOKUP(C3020,Param!K:L,2,FALSE)</f>
        <v>NAMIXIS</v>
      </c>
      <c r="E3020">
        <v>2130722477</v>
      </c>
      <c r="F3020" t="s">
        <v>35</v>
      </c>
      <c r="G3020" t="s">
        <v>29</v>
      </c>
      <c r="H3020" s="5">
        <v>203.61</v>
      </c>
      <c r="I3020" s="5">
        <v>203.61</v>
      </c>
      <c r="J3020" s="5">
        <v>0</v>
      </c>
      <c r="K3020" s="5">
        <v>203.61</v>
      </c>
      <c r="L3020" s="5">
        <v>0</v>
      </c>
      <c r="M3020" t="str">
        <f>IF(ISERROR(VLOOKUP(A3020,'[1]Ecart validé'!$A:$A,1,FALSE)),Z3020,"Ecart Validé")</f>
        <v>valid</v>
      </c>
      <c r="R3020" t="s">
        <v>30</v>
      </c>
      <c r="X3020"/>
      <c r="Y3020"/>
      <c r="Z3020" t="s">
        <v>31</v>
      </c>
    </row>
    <row r="3021" spans="1:26" x14ac:dyDescent="0.3">
      <c r="A3021" t="s">
        <v>4266</v>
      </c>
      <c r="B3021" t="s">
        <v>3157</v>
      </c>
      <c r="C3021">
        <v>48053</v>
      </c>
      <c r="D3021" t="str">
        <f>+VLOOKUP(C3021,Param!K:L,2,FALSE)</f>
        <v>NAMIXIS</v>
      </c>
      <c r="E3021">
        <v>2130722477</v>
      </c>
      <c r="F3021" t="s">
        <v>37</v>
      </c>
      <c r="G3021" t="s">
        <v>29</v>
      </c>
      <c r="H3021" s="5">
        <v>543.21</v>
      </c>
      <c r="I3021" s="5">
        <v>543.21</v>
      </c>
      <c r="J3021" s="5">
        <v>0</v>
      </c>
      <c r="K3021" s="5">
        <v>543.21</v>
      </c>
      <c r="L3021" s="5">
        <v>0</v>
      </c>
      <c r="M3021" t="str">
        <f>IF(ISERROR(VLOOKUP(A3021,'[1]Ecart validé'!$A:$A,1,FALSE)),Z3021,"Ecart Validé")</f>
        <v>valid</v>
      </c>
      <c r="R3021" t="s">
        <v>30</v>
      </c>
      <c r="X3021"/>
      <c r="Y3021"/>
      <c r="Z3021" t="s">
        <v>31</v>
      </c>
    </row>
    <row r="3022" spans="1:26" x14ac:dyDescent="0.3">
      <c r="A3022" t="s">
        <v>4267</v>
      </c>
      <c r="B3022" t="s">
        <v>3157</v>
      </c>
      <c r="C3022">
        <v>48335</v>
      </c>
      <c r="D3022" t="str">
        <f>+VLOOKUP(C3022,Param!K:L,2,FALSE)</f>
        <v>BUREAU ALPES CONTROLES</v>
      </c>
      <c r="E3022">
        <v>220206758</v>
      </c>
      <c r="F3022" t="s">
        <v>35</v>
      </c>
      <c r="G3022" t="s">
        <v>29</v>
      </c>
      <c r="H3022" s="5">
        <v>1509.99</v>
      </c>
      <c r="I3022" s="5">
        <v>1509.9860000000001</v>
      </c>
      <c r="J3022" s="5">
        <v>3.9999999999054099E-3</v>
      </c>
      <c r="K3022" s="5">
        <v>1509.99</v>
      </c>
      <c r="L3022" s="5">
        <v>0</v>
      </c>
      <c r="M3022" t="str">
        <f>IF(ISERROR(VLOOKUP(A3022,'[1]Ecart validé'!$A:$A,1,FALSE)),Z3022,"Ecart Validé")</f>
        <v>valid</v>
      </c>
      <c r="R3022" t="s">
        <v>30</v>
      </c>
      <c r="X3022"/>
      <c r="Y3022"/>
      <c r="Z3022" t="s">
        <v>31</v>
      </c>
    </row>
    <row r="3023" spans="1:26" x14ac:dyDescent="0.3">
      <c r="A3023" t="s">
        <v>4268</v>
      </c>
      <c r="B3023" t="s">
        <v>3157</v>
      </c>
      <c r="C3023">
        <v>48335</v>
      </c>
      <c r="D3023" t="str">
        <f>+VLOOKUP(C3023,Param!K:L,2,FALSE)</f>
        <v>BUREAU ALPES CONTROLES</v>
      </c>
      <c r="E3023">
        <v>220206758</v>
      </c>
      <c r="F3023" t="s">
        <v>37</v>
      </c>
      <c r="G3023" t="s">
        <v>29</v>
      </c>
      <c r="H3023" s="5">
        <v>2089.0100000000002</v>
      </c>
      <c r="I3023" s="5">
        <v>2089.0079999999998</v>
      </c>
      <c r="J3023" s="5">
        <v>2.0000000004074502E-3</v>
      </c>
      <c r="K3023" s="5">
        <v>2089.0100000000002</v>
      </c>
      <c r="L3023" s="5">
        <v>0</v>
      </c>
      <c r="M3023" t="str">
        <f>IF(ISERROR(VLOOKUP(A3023,'[1]Ecart validé'!$A:$A,1,FALSE)),Z3023,"Ecart Validé")</f>
        <v>valid</v>
      </c>
      <c r="R3023" t="s">
        <v>30</v>
      </c>
      <c r="X3023"/>
      <c r="Y3023"/>
      <c r="Z3023" t="s">
        <v>31</v>
      </c>
    </row>
    <row r="3024" spans="1:26" x14ac:dyDescent="0.3">
      <c r="A3024" t="s">
        <v>4269</v>
      </c>
      <c r="B3024" t="s">
        <v>3157</v>
      </c>
      <c r="C3024">
        <v>48706</v>
      </c>
      <c r="D3024" t="str">
        <f>+VLOOKUP(C3024,Param!K:L,2,FALSE)</f>
        <v>ALAIN MILLIAT</v>
      </c>
      <c r="E3024">
        <v>19217006</v>
      </c>
      <c r="F3024" t="s">
        <v>28</v>
      </c>
      <c r="G3024" t="s">
        <v>29</v>
      </c>
      <c r="H3024" s="5">
        <v>9680.26</v>
      </c>
      <c r="I3024" s="5">
        <v>9680.2620000000006</v>
      </c>
      <c r="J3024" s="5">
        <v>-2.0000000004074502E-3</v>
      </c>
      <c r="K3024" s="5">
        <v>9680.26</v>
      </c>
      <c r="L3024" s="5">
        <v>0</v>
      </c>
      <c r="M3024" t="str">
        <f>IF(ISERROR(VLOOKUP(A3024,'[1]Ecart validé'!$A:$A,1,FALSE)),Z3024,"Ecart Validé")</f>
        <v>valid</v>
      </c>
      <c r="R3024" t="s">
        <v>30</v>
      </c>
      <c r="X3024"/>
      <c r="Y3024"/>
      <c r="Z3024" t="s">
        <v>31</v>
      </c>
    </row>
    <row r="3025" spans="1:26" x14ac:dyDescent="0.3">
      <c r="A3025" t="s">
        <v>4270</v>
      </c>
      <c r="B3025" t="s">
        <v>3157</v>
      </c>
      <c r="C3025">
        <v>48706</v>
      </c>
      <c r="D3025" t="str">
        <f>+VLOOKUP(C3025,Param!K:L,2,FALSE)</f>
        <v>ALAIN MILLIAT</v>
      </c>
      <c r="E3025">
        <v>19217006</v>
      </c>
      <c r="F3025" t="s">
        <v>33</v>
      </c>
      <c r="G3025" t="s">
        <v>29</v>
      </c>
      <c r="H3025" s="5">
        <v>4462.68</v>
      </c>
      <c r="I3025" s="5">
        <v>4462.68</v>
      </c>
      <c r="J3025" s="5">
        <v>0</v>
      </c>
      <c r="K3025" s="5">
        <v>4462.68</v>
      </c>
      <c r="L3025" s="5">
        <v>0</v>
      </c>
      <c r="M3025" t="str">
        <f>IF(ISERROR(VLOOKUP(A3025,'[1]Ecart validé'!$A:$A,1,FALSE)),Z3025,"Ecart Validé")</f>
        <v>valid</v>
      </c>
      <c r="R3025" t="s">
        <v>30</v>
      </c>
      <c r="X3025"/>
      <c r="Y3025"/>
      <c r="Z3025" t="s">
        <v>31</v>
      </c>
    </row>
    <row r="3026" spans="1:26" x14ac:dyDescent="0.3">
      <c r="A3026" t="s">
        <v>4271</v>
      </c>
      <c r="B3026" t="s">
        <v>3157</v>
      </c>
      <c r="C3026">
        <v>48706</v>
      </c>
      <c r="D3026" t="str">
        <f>+VLOOKUP(C3026,Param!K:L,2,FALSE)</f>
        <v>ALAIN MILLIAT</v>
      </c>
      <c r="E3026">
        <v>19217006</v>
      </c>
      <c r="F3026" t="s">
        <v>35</v>
      </c>
      <c r="G3026" t="s">
        <v>29</v>
      </c>
      <c r="H3026" s="5">
        <v>12818.94</v>
      </c>
      <c r="I3026" s="5">
        <v>12818.944</v>
      </c>
      <c r="J3026" s="5">
        <v>-3.99999999899591E-3</v>
      </c>
      <c r="K3026" s="5">
        <v>12818.94</v>
      </c>
      <c r="L3026" s="5">
        <v>0</v>
      </c>
      <c r="M3026" t="str">
        <f>IF(ISERROR(VLOOKUP(A3026,'[1]Ecart validé'!$A:$A,1,FALSE)),Z3026,"Ecart Validé")</f>
        <v>valid</v>
      </c>
      <c r="R3026" t="s">
        <v>30</v>
      </c>
      <c r="X3026"/>
      <c r="Y3026"/>
      <c r="Z3026" t="s">
        <v>31</v>
      </c>
    </row>
    <row r="3027" spans="1:26" x14ac:dyDescent="0.3">
      <c r="A3027" t="s">
        <v>4272</v>
      </c>
      <c r="B3027" t="s">
        <v>3157</v>
      </c>
      <c r="C3027">
        <v>48706</v>
      </c>
      <c r="D3027" t="str">
        <f>+VLOOKUP(C3027,Param!K:L,2,FALSE)</f>
        <v>ALAIN MILLIAT</v>
      </c>
      <c r="E3027">
        <v>19217006</v>
      </c>
      <c r="F3027" t="s">
        <v>37</v>
      </c>
      <c r="G3027" t="s">
        <v>29</v>
      </c>
      <c r="H3027" s="5">
        <v>4072.82</v>
      </c>
      <c r="I3027" s="5">
        <v>4072.82</v>
      </c>
      <c r="J3027" s="5">
        <v>0</v>
      </c>
      <c r="K3027" s="5">
        <v>4072.82</v>
      </c>
      <c r="L3027" s="5">
        <v>0</v>
      </c>
      <c r="M3027" t="str">
        <f>IF(ISERROR(VLOOKUP(A3027,'[1]Ecart validé'!$A:$A,1,FALSE)),Z3027,"Ecart Validé")</f>
        <v>valid</v>
      </c>
      <c r="R3027" t="s">
        <v>30</v>
      </c>
      <c r="X3027"/>
      <c r="Y3027"/>
      <c r="Z3027" t="s">
        <v>31</v>
      </c>
    </row>
    <row r="3028" spans="1:26" x14ac:dyDescent="0.3">
      <c r="A3028" t="s">
        <v>4273</v>
      </c>
      <c r="B3028" t="s">
        <v>3157</v>
      </c>
      <c r="C3028">
        <v>48838</v>
      </c>
      <c r="D3028" t="str">
        <f>+VLOOKUP(C3028,Param!K:L,2,FALSE)</f>
        <v>GUILBERT PROPRETE</v>
      </c>
      <c r="E3028">
        <v>2170285130</v>
      </c>
      <c r="F3028" t="s">
        <v>28</v>
      </c>
      <c r="G3028" t="s">
        <v>29</v>
      </c>
      <c r="H3028" s="5">
        <v>6832.46</v>
      </c>
      <c r="I3028" s="5">
        <v>6832.4584999999997</v>
      </c>
      <c r="J3028" s="5">
        <v>1.50000000030559E-3</v>
      </c>
      <c r="K3028" s="5">
        <v>6832.46</v>
      </c>
      <c r="L3028" s="5">
        <v>0</v>
      </c>
      <c r="M3028" t="str">
        <f>IF(ISERROR(VLOOKUP(A3028,'[1]Ecart validé'!$A:$A,1,FALSE)),Z3028,"Ecart Validé")</f>
        <v>valid</v>
      </c>
      <c r="R3028" t="s">
        <v>30</v>
      </c>
      <c r="X3028"/>
      <c r="Y3028"/>
      <c r="Z3028" t="s">
        <v>31</v>
      </c>
    </row>
    <row r="3029" spans="1:26" x14ac:dyDescent="0.3">
      <c r="A3029" t="s">
        <v>4274</v>
      </c>
      <c r="B3029" t="s">
        <v>3157</v>
      </c>
      <c r="C3029">
        <v>48838</v>
      </c>
      <c r="D3029" t="str">
        <f>+VLOOKUP(C3029,Param!K:L,2,FALSE)</f>
        <v>GUILBERT PROPRETE</v>
      </c>
      <c r="E3029">
        <v>2170285130</v>
      </c>
      <c r="F3029" t="s">
        <v>33</v>
      </c>
      <c r="G3029" t="s">
        <v>29</v>
      </c>
      <c r="H3029" s="5">
        <v>1363.59</v>
      </c>
      <c r="I3029" s="5">
        <v>1363.5896</v>
      </c>
      <c r="J3029" s="5">
        <v>3.9999999989959103E-4</v>
      </c>
      <c r="K3029" s="5">
        <v>1363.59</v>
      </c>
      <c r="L3029" s="5">
        <v>0</v>
      </c>
      <c r="M3029" t="str">
        <f>IF(ISERROR(VLOOKUP(A3029,'[1]Ecart validé'!$A:$A,1,FALSE)),Z3029,"Ecart Validé")</f>
        <v>valid</v>
      </c>
      <c r="R3029" t="s">
        <v>30</v>
      </c>
      <c r="X3029"/>
      <c r="Y3029"/>
      <c r="Z3029" t="s">
        <v>31</v>
      </c>
    </row>
    <row r="3030" spans="1:26" x14ac:dyDescent="0.3">
      <c r="A3030" t="s">
        <v>4275</v>
      </c>
      <c r="B3030" t="s">
        <v>3157</v>
      </c>
      <c r="C3030">
        <v>48838</v>
      </c>
      <c r="D3030" t="str">
        <f>+VLOOKUP(C3030,Param!K:L,2,FALSE)</f>
        <v>GUILBERT PROPRETE</v>
      </c>
      <c r="E3030">
        <v>2170285130</v>
      </c>
      <c r="F3030" t="s">
        <v>35</v>
      </c>
      <c r="G3030" t="s">
        <v>29</v>
      </c>
      <c r="H3030" s="5">
        <v>6177.41</v>
      </c>
      <c r="I3030" s="5">
        <v>6177.4063999999998</v>
      </c>
      <c r="J3030" s="5">
        <v>3.6000000000058199E-3</v>
      </c>
      <c r="K3030" s="5">
        <v>6177.41</v>
      </c>
      <c r="L3030" s="5">
        <v>0</v>
      </c>
      <c r="M3030" t="str">
        <f>IF(ISERROR(VLOOKUP(A3030,'[1]Ecart validé'!$A:$A,1,FALSE)),Z3030,"Ecart Validé")</f>
        <v>valid</v>
      </c>
      <c r="R3030" t="s">
        <v>30</v>
      </c>
      <c r="X3030"/>
      <c r="Y3030"/>
      <c r="Z3030" t="s">
        <v>31</v>
      </c>
    </row>
    <row r="3031" spans="1:26" x14ac:dyDescent="0.3">
      <c r="A3031" t="s">
        <v>4276</v>
      </c>
      <c r="B3031" t="s">
        <v>3157</v>
      </c>
      <c r="C3031">
        <v>48838</v>
      </c>
      <c r="D3031" t="str">
        <f>+VLOOKUP(C3031,Param!K:L,2,FALSE)</f>
        <v>GUILBERT PROPRETE</v>
      </c>
      <c r="E3031">
        <v>2170285130</v>
      </c>
      <c r="F3031" t="s">
        <v>37</v>
      </c>
      <c r="G3031" t="s">
        <v>29</v>
      </c>
      <c r="H3031" s="5">
        <v>3138.62</v>
      </c>
      <c r="I3031" s="5">
        <v>3138.6239999999998</v>
      </c>
      <c r="J3031" s="5">
        <v>-3.9999999999054099E-3</v>
      </c>
      <c r="K3031" s="5">
        <v>3138.62</v>
      </c>
      <c r="L3031" s="5">
        <v>0</v>
      </c>
      <c r="M3031" t="str">
        <f>IF(ISERROR(VLOOKUP(A3031,'[1]Ecart validé'!$A:$A,1,FALSE)),Z3031,"Ecart Validé")</f>
        <v>valid</v>
      </c>
      <c r="R3031" t="s">
        <v>30</v>
      </c>
      <c r="X3031"/>
      <c r="Y3031"/>
      <c r="Z3031" t="s">
        <v>31</v>
      </c>
    </row>
    <row r="3032" spans="1:26" x14ac:dyDescent="0.3">
      <c r="A3032" t="s">
        <v>4277</v>
      </c>
      <c r="B3032" t="s">
        <v>3157</v>
      </c>
      <c r="C3032">
        <v>48981</v>
      </c>
      <c r="D3032" t="str">
        <f>+VLOOKUP(C3032,Param!K:L,2,FALSE)</f>
        <v>CIE FINANCIERE ST MARTORY - LA POULARDE</v>
      </c>
      <c r="E3032">
        <v>1200306838</v>
      </c>
      <c r="F3032" t="s">
        <v>37</v>
      </c>
      <c r="G3032" t="s">
        <v>29</v>
      </c>
      <c r="H3032" s="5">
        <v>203.13</v>
      </c>
      <c r="I3032" s="5">
        <v>203.13</v>
      </c>
      <c r="J3032" s="5">
        <v>0</v>
      </c>
      <c r="K3032" s="5">
        <v>203.13</v>
      </c>
      <c r="L3032" s="5">
        <v>0</v>
      </c>
      <c r="M3032" t="str">
        <f>IF(ISERROR(VLOOKUP(A3032,'[1]Ecart validé'!$A:$A,1,FALSE)),Z3032,"Ecart Validé")</f>
        <v>valid</v>
      </c>
      <c r="R3032" t="s">
        <v>30</v>
      </c>
      <c r="X3032"/>
      <c r="Y3032"/>
      <c r="Z3032" t="s">
        <v>31</v>
      </c>
    </row>
    <row r="3033" spans="1:26" x14ac:dyDescent="0.3">
      <c r="A3033" t="s">
        <v>4278</v>
      </c>
      <c r="B3033" t="s">
        <v>3157</v>
      </c>
      <c r="C3033">
        <v>49150</v>
      </c>
      <c r="D3033" t="str">
        <f>+VLOOKUP(C3033,Param!K:L,2,FALSE)</f>
        <v>BSSI CONSEILS</v>
      </c>
      <c r="E3033">
        <v>2130722474</v>
      </c>
      <c r="F3033" t="s">
        <v>28</v>
      </c>
      <c r="G3033" t="s">
        <v>29</v>
      </c>
      <c r="H3033" s="5">
        <v>91.5</v>
      </c>
      <c r="I3033" s="5">
        <v>91.5</v>
      </c>
      <c r="J3033" s="5">
        <v>0</v>
      </c>
      <c r="K3033" s="5">
        <v>91.5</v>
      </c>
      <c r="L3033" s="5">
        <v>0</v>
      </c>
      <c r="M3033" t="str">
        <f>IF(ISERROR(VLOOKUP(A3033,'[1]Ecart validé'!$A:$A,1,FALSE)),Z3033,"Ecart Validé")</f>
        <v>valid</v>
      </c>
      <c r="R3033" t="s">
        <v>30</v>
      </c>
      <c r="X3033"/>
      <c r="Y3033"/>
      <c r="Z3033" t="s">
        <v>31</v>
      </c>
    </row>
    <row r="3034" spans="1:26" x14ac:dyDescent="0.3">
      <c r="A3034" t="s">
        <v>4279</v>
      </c>
      <c r="B3034" t="s">
        <v>3157</v>
      </c>
      <c r="C3034">
        <v>49150</v>
      </c>
      <c r="D3034" t="str">
        <f>+VLOOKUP(C3034,Param!K:L,2,FALSE)</f>
        <v>BSSI CONSEILS</v>
      </c>
      <c r="E3034">
        <v>2130722474</v>
      </c>
      <c r="F3034" t="s">
        <v>33</v>
      </c>
      <c r="G3034" t="s">
        <v>29</v>
      </c>
      <c r="H3034" s="5">
        <v>22.26</v>
      </c>
      <c r="I3034" s="5">
        <v>22.26</v>
      </c>
      <c r="J3034" s="5">
        <v>0</v>
      </c>
      <c r="K3034" s="5">
        <v>22.26</v>
      </c>
      <c r="L3034" s="5">
        <v>0</v>
      </c>
      <c r="M3034" t="str">
        <f>IF(ISERROR(VLOOKUP(A3034,'[1]Ecart validé'!$A:$A,1,FALSE)),Z3034,"Ecart Validé")</f>
        <v>valid</v>
      </c>
      <c r="R3034" t="s">
        <v>30</v>
      </c>
      <c r="X3034"/>
      <c r="Y3034"/>
      <c r="Z3034" t="s">
        <v>31</v>
      </c>
    </row>
    <row r="3035" spans="1:26" x14ac:dyDescent="0.3">
      <c r="A3035" t="s">
        <v>4280</v>
      </c>
      <c r="B3035" t="s">
        <v>3157</v>
      </c>
      <c r="C3035">
        <v>49150</v>
      </c>
      <c r="D3035" t="str">
        <f>+VLOOKUP(C3035,Param!K:L,2,FALSE)</f>
        <v>BSSI CONSEILS</v>
      </c>
      <c r="E3035">
        <v>2130722474</v>
      </c>
      <c r="F3035" t="s">
        <v>35</v>
      </c>
      <c r="G3035" t="s">
        <v>29</v>
      </c>
      <c r="H3035" s="5">
        <v>123.62</v>
      </c>
      <c r="I3035" s="5">
        <v>123.61499999999999</v>
      </c>
      <c r="J3035" s="5">
        <v>5.0000000000096599E-3</v>
      </c>
      <c r="K3035" s="5">
        <v>123.62</v>
      </c>
      <c r="L3035" s="5">
        <v>0</v>
      </c>
      <c r="M3035" t="str">
        <f>IF(ISERROR(VLOOKUP(A3035,'[1]Ecart validé'!$A:$A,1,FALSE)),Z3035,"Ecart Validé")</f>
        <v>valid</v>
      </c>
      <c r="R3035" t="s">
        <v>30</v>
      </c>
      <c r="X3035"/>
      <c r="Y3035"/>
      <c r="Z3035" t="s">
        <v>31</v>
      </c>
    </row>
    <row r="3036" spans="1:26" x14ac:dyDescent="0.3">
      <c r="A3036" t="s">
        <v>4281</v>
      </c>
      <c r="B3036" t="s">
        <v>3157</v>
      </c>
      <c r="C3036">
        <v>49150</v>
      </c>
      <c r="D3036" t="str">
        <f>+VLOOKUP(C3036,Param!K:L,2,FALSE)</f>
        <v>BSSI CONSEILS</v>
      </c>
      <c r="E3036">
        <v>2130722474</v>
      </c>
      <c r="F3036" t="s">
        <v>37</v>
      </c>
      <c r="G3036" t="s">
        <v>29</v>
      </c>
      <c r="H3036" s="5">
        <v>48.96</v>
      </c>
      <c r="I3036" s="5">
        <v>48.96</v>
      </c>
      <c r="J3036" s="5">
        <v>0</v>
      </c>
      <c r="K3036" s="5">
        <v>48.96</v>
      </c>
      <c r="L3036" s="5">
        <v>0</v>
      </c>
      <c r="M3036" t="str">
        <f>IF(ISERROR(VLOOKUP(A3036,'[1]Ecart validé'!$A:$A,1,FALSE)),Z3036,"Ecart Validé")</f>
        <v>valid</v>
      </c>
      <c r="R3036" t="s">
        <v>30</v>
      </c>
      <c r="X3036"/>
      <c r="Y3036"/>
      <c r="Z3036" t="s">
        <v>31</v>
      </c>
    </row>
    <row r="3037" spans="1:26" x14ac:dyDescent="0.3">
      <c r="A3037" t="s">
        <v>4282</v>
      </c>
      <c r="B3037" t="s">
        <v>3157</v>
      </c>
      <c r="C3037">
        <v>49198</v>
      </c>
      <c r="D3037" t="str">
        <f>+VLOOKUP(C3037,Param!K:L,2,FALSE)</f>
        <v>DAMMANN FRERES</v>
      </c>
      <c r="E3037">
        <v>1181405755</v>
      </c>
      <c r="F3037" t="s">
        <v>28</v>
      </c>
      <c r="G3037" t="s">
        <v>29</v>
      </c>
      <c r="H3037" s="5">
        <v>1070.6199999999999</v>
      </c>
      <c r="I3037" s="5">
        <v>1070.6219000000001</v>
      </c>
      <c r="J3037" s="5">
        <v>-1.9000000002051801E-3</v>
      </c>
      <c r="K3037" s="5">
        <v>1070.6199999999999</v>
      </c>
      <c r="L3037" s="5">
        <v>0</v>
      </c>
      <c r="M3037" t="str">
        <f>IF(ISERROR(VLOOKUP(A3037,'[1]Ecart validé'!$A:$A,1,FALSE)),Z3037,"Ecart Validé")</f>
        <v>valid</v>
      </c>
      <c r="R3037" t="s">
        <v>30</v>
      </c>
      <c r="X3037"/>
      <c r="Y3037"/>
      <c r="Z3037" t="s">
        <v>31</v>
      </c>
    </row>
    <row r="3038" spans="1:26" x14ac:dyDescent="0.3">
      <c r="A3038" t="s">
        <v>4283</v>
      </c>
      <c r="B3038" t="s">
        <v>3157</v>
      </c>
      <c r="C3038">
        <v>49198</v>
      </c>
      <c r="D3038" t="str">
        <f>+VLOOKUP(C3038,Param!K:L,2,FALSE)</f>
        <v>DAMMANN FRERES</v>
      </c>
      <c r="E3038">
        <v>1181405755</v>
      </c>
      <c r="F3038" t="s">
        <v>33</v>
      </c>
      <c r="G3038" t="s">
        <v>29</v>
      </c>
      <c r="H3038" s="5">
        <v>42.17</v>
      </c>
      <c r="I3038" s="5">
        <v>42.1721</v>
      </c>
      <c r="J3038" s="5">
        <v>-2.0999999999986498E-3</v>
      </c>
      <c r="K3038" s="5">
        <v>42.17</v>
      </c>
      <c r="L3038" s="5">
        <v>0</v>
      </c>
      <c r="M3038" t="str">
        <f>IF(ISERROR(VLOOKUP(A3038,'[1]Ecart validé'!$A:$A,1,FALSE)),Z3038,"Ecart Validé")</f>
        <v>valid</v>
      </c>
      <c r="R3038" t="s">
        <v>30</v>
      </c>
      <c r="X3038"/>
      <c r="Y3038"/>
      <c r="Z3038" t="s">
        <v>31</v>
      </c>
    </row>
    <row r="3039" spans="1:26" x14ac:dyDescent="0.3">
      <c r="A3039" t="s">
        <v>4284</v>
      </c>
      <c r="B3039" t="s">
        <v>3157</v>
      </c>
      <c r="C3039">
        <v>49198</v>
      </c>
      <c r="D3039" t="str">
        <f>+VLOOKUP(C3039,Param!K:L,2,FALSE)</f>
        <v>DAMMANN FRERES</v>
      </c>
      <c r="E3039">
        <v>1181405755</v>
      </c>
      <c r="F3039" t="s">
        <v>35</v>
      </c>
      <c r="G3039" t="s">
        <v>29</v>
      </c>
      <c r="H3039" s="5">
        <v>654.44000000000005</v>
      </c>
      <c r="I3039" s="5">
        <v>654.44230000000005</v>
      </c>
      <c r="J3039" s="5">
        <v>-2.29999999999108E-3</v>
      </c>
      <c r="K3039" s="5">
        <v>654.44000000000005</v>
      </c>
      <c r="L3039" s="5">
        <v>0</v>
      </c>
      <c r="M3039" t="str">
        <f>IF(ISERROR(VLOOKUP(A3039,'[1]Ecart validé'!$A:$A,1,FALSE)),Z3039,"Ecart Validé")</f>
        <v>valid</v>
      </c>
      <c r="R3039" t="s">
        <v>30</v>
      </c>
      <c r="X3039"/>
      <c r="Y3039"/>
      <c r="Z3039" t="s">
        <v>31</v>
      </c>
    </row>
    <row r="3040" spans="1:26" x14ac:dyDescent="0.3">
      <c r="A3040" t="s">
        <v>4285</v>
      </c>
      <c r="B3040" t="s">
        <v>3157</v>
      </c>
      <c r="C3040">
        <v>49198</v>
      </c>
      <c r="D3040" t="str">
        <f>+VLOOKUP(C3040,Param!K:L,2,FALSE)</f>
        <v>DAMMANN FRERES</v>
      </c>
      <c r="E3040">
        <v>1181405755</v>
      </c>
      <c r="F3040" t="s">
        <v>37</v>
      </c>
      <c r="G3040" t="s">
        <v>29</v>
      </c>
      <c r="H3040" s="5">
        <v>262.05</v>
      </c>
      <c r="I3040" s="5">
        <v>262.04939999999999</v>
      </c>
      <c r="J3040" s="5">
        <v>6.0000000001991696E-4</v>
      </c>
      <c r="K3040" s="5">
        <v>262.05</v>
      </c>
      <c r="L3040" s="5">
        <v>0</v>
      </c>
      <c r="M3040" t="str">
        <f>IF(ISERROR(VLOOKUP(A3040,'[1]Ecart validé'!$A:$A,1,FALSE)),Z3040,"Ecart Validé")</f>
        <v>valid</v>
      </c>
      <c r="R3040" t="s">
        <v>30</v>
      </c>
      <c r="X3040"/>
      <c r="Y3040"/>
      <c r="Z3040" t="s">
        <v>31</v>
      </c>
    </row>
    <row r="3041" spans="1:26" x14ac:dyDescent="0.3">
      <c r="A3041" t="s">
        <v>4286</v>
      </c>
      <c r="B3041" t="s">
        <v>3157</v>
      </c>
      <c r="C3041">
        <v>49215</v>
      </c>
      <c r="D3041" t="str">
        <f>+VLOOKUP(C3041,Param!K:L,2,FALSE)</f>
        <v>SIPP</v>
      </c>
      <c r="E3041">
        <v>29263035</v>
      </c>
      <c r="F3041" t="s">
        <v>28</v>
      </c>
      <c r="G3041" t="s">
        <v>29</v>
      </c>
      <c r="H3041" s="5">
        <v>3885.22</v>
      </c>
      <c r="I3041" s="5">
        <v>3885.22</v>
      </c>
      <c r="J3041" s="5">
        <v>0</v>
      </c>
      <c r="K3041" s="5">
        <v>3885.22</v>
      </c>
      <c r="L3041" s="5">
        <v>0</v>
      </c>
      <c r="M3041" t="str">
        <f>IF(ISERROR(VLOOKUP(A3041,'[1]Ecart validé'!$A:$A,1,FALSE)),Z3041,"Ecart Validé")</f>
        <v>valid</v>
      </c>
      <c r="R3041" t="s">
        <v>30</v>
      </c>
      <c r="X3041"/>
      <c r="Y3041"/>
      <c r="Z3041" t="s">
        <v>31</v>
      </c>
    </row>
    <row r="3042" spans="1:26" x14ac:dyDescent="0.3">
      <c r="A3042" t="s">
        <v>4287</v>
      </c>
      <c r="B3042" t="s">
        <v>3157</v>
      </c>
      <c r="C3042">
        <v>49215</v>
      </c>
      <c r="D3042" t="str">
        <f>+VLOOKUP(C3042,Param!K:L,2,FALSE)</f>
        <v>SIPP</v>
      </c>
      <c r="E3042">
        <v>29263035</v>
      </c>
      <c r="F3042" t="s">
        <v>33</v>
      </c>
      <c r="G3042" t="s">
        <v>29</v>
      </c>
      <c r="H3042" s="5">
        <v>4477.66</v>
      </c>
      <c r="I3042" s="5">
        <v>4477.66</v>
      </c>
      <c r="J3042" s="5">
        <v>0</v>
      </c>
      <c r="K3042" s="5">
        <v>4477.66</v>
      </c>
      <c r="L3042" s="5">
        <v>0</v>
      </c>
      <c r="M3042" t="str">
        <f>IF(ISERROR(VLOOKUP(A3042,'[1]Ecart validé'!$A:$A,1,FALSE)),Z3042,"Ecart Validé")</f>
        <v>valid</v>
      </c>
      <c r="R3042" t="s">
        <v>30</v>
      </c>
      <c r="X3042"/>
      <c r="Y3042"/>
      <c r="Z3042" t="s">
        <v>31</v>
      </c>
    </row>
    <row r="3043" spans="1:26" x14ac:dyDescent="0.3">
      <c r="A3043" t="s">
        <v>4288</v>
      </c>
      <c r="B3043" t="s">
        <v>3157</v>
      </c>
      <c r="C3043">
        <v>49215</v>
      </c>
      <c r="D3043" t="str">
        <f>+VLOOKUP(C3043,Param!K:L,2,FALSE)</f>
        <v>SIPP</v>
      </c>
      <c r="E3043">
        <v>29263035</v>
      </c>
      <c r="F3043" t="s">
        <v>35</v>
      </c>
      <c r="G3043" t="s">
        <v>29</v>
      </c>
      <c r="H3043" s="5">
        <v>3753.78</v>
      </c>
      <c r="I3043" s="5">
        <v>3753.78</v>
      </c>
      <c r="J3043" s="5">
        <v>0</v>
      </c>
      <c r="K3043" s="5">
        <v>3753.78</v>
      </c>
      <c r="L3043" s="5">
        <v>0</v>
      </c>
      <c r="M3043" t="str">
        <f>IF(ISERROR(VLOOKUP(A3043,'[1]Ecart validé'!$A:$A,1,FALSE)),Z3043,"Ecart Validé")</f>
        <v>valid</v>
      </c>
      <c r="R3043" t="s">
        <v>30</v>
      </c>
      <c r="X3043"/>
      <c r="Y3043"/>
      <c r="Z3043" t="s">
        <v>31</v>
      </c>
    </row>
    <row r="3044" spans="1:26" x14ac:dyDescent="0.3">
      <c r="A3044" t="s">
        <v>4289</v>
      </c>
      <c r="B3044" t="s">
        <v>3157</v>
      </c>
      <c r="C3044">
        <v>49215</v>
      </c>
      <c r="D3044" t="str">
        <f>+VLOOKUP(C3044,Param!K:L,2,FALSE)</f>
        <v>SIPP</v>
      </c>
      <c r="E3044">
        <v>29263035</v>
      </c>
      <c r="F3044" t="s">
        <v>37</v>
      </c>
      <c r="G3044" t="s">
        <v>29</v>
      </c>
      <c r="H3044" s="5">
        <v>3628.1</v>
      </c>
      <c r="I3044" s="5">
        <v>3628.1</v>
      </c>
      <c r="J3044" s="5">
        <v>0</v>
      </c>
      <c r="K3044" s="5">
        <v>3628.1</v>
      </c>
      <c r="L3044" s="5">
        <v>0</v>
      </c>
      <c r="M3044" t="str">
        <f>IF(ISERROR(VLOOKUP(A3044,'[1]Ecart validé'!$A:$A,1,FALSE)),Z3044,"Ecart Validé")</f>
        <v>valid</v>
      </c>
      <c r="R3044" t="s">
        <v>30</v>
      </c>
      <c r="X3044"/>
      <c r="Y3044"/>
      <c r="Z3044" t="s">
        <v>31</v>
      </c>
    </row>
    <row r="3045" spans="1:26" x14ac:dyDescent="0.3">
      <c r="A3045" t="s">
        <v>4290</v>
      </c>
      <c r="B3045" t="s">
        <v>3157</v>
      </c>
      <c r="C3045">
        <v>49351</v>
      </c>
      <c r="D3045" t="str">
        <f>+VLOOKUP(C3045,Param!K:L,2,FALSE)</f>
        <v>SOGETREL</v>
      </c>
      <c r="E3045">
        <v>2110441026</v>
      </c>
      <c r="F3045" t="s">
        <v>28</v>
      </c>
      <c r="G3045" t="s">
        <v>29</v>
      </c>
      <c r="H3045" s="5">
        <v>2438.2399999999998</v>
      </c>
      <c r="I3045" s="5">
        <v>2438.2422000000001</v>
      </c>
      <c r="J3045" s="5">
        <v>-2.20000000035724E-3</v>
      </c>
      <c r="K3045" s="5">
        <v>2438.2399999999998</v>
      </c>
      <c r="L3045" s="5">
        <v>0</v>
      </c>
      <c r="M3045" t="str">
        <f>IF(ISERROR(VLOOKUP(A3045,'[1]Ecart validé'!$A:$A,1,FALSE)),Z3045,"Ecart Validé")</f>
        <v>valid</v>
      </c>
      <c r="R3045" t="s">
        <v>30</v>
      </c>
      <c r="X3045"/>
      <c r="Y3045"/>
      <c r="Z3045" t="s">
        <v>31</v>
      </c>
    </row>
    <row r="3046" spans="1:26" x14ac:dyDescent="0.3">
      <c r="A3046" t="s">
        <v>4291</v>
      </c>
      <c r="B3046" t="s">
        <v>3157</v>
      </c>
      <c r="C3046">
        <v>49351</v>
      </c>
      <c r="D3046" t="str">
        <f>+VLOOKUP(C3046,Param!K:L,2,FALSE)</f>
        <v>SOGETREL</v>
      </c>
      <c r="E3046">
        <v>2110441026</v>
      </c>
      <c r="F3046" t="s">
        <v>33</v>
      </c>
      <c r="G3046" t="s">
        <v>29</v>
      </c>
      <c r="H3046" s="5">
        <v>539.58000000000004</v>
      </c>
      <c r="I3046" s="5">
        <v>539.57849999999996</v>
      </c>
      <c r="J3046" s="5">
        <v>1.50000000007821E-3</v>
      </c>
      <c r="K3046" s="5">
        <v>539.58000000000004</v>
      </c>
      <c r="L3046" s="5">
        <v>0</v>
      </c>
      <c r="M3046" t="str">
        <f>IF(ISERROR(VLOOKUP(A3046,'[1]Ecart validé'!$A:$A,1,FALSE)),Z3046,"Ecart Validé")</f>
        <v>valid</v>
      </c>
      <c r="R3046" t="s">
        <v>30</v>
      </c>
      <c r="X3046"/>
      <c r="Y3046"/>
      <c r="Z3046" t="s">
        <v>31</v>
      </c>
    </row>
    <row r="3047" spans="1:26" x14ac:dyDescent="0.3">
      <c r="A3047" t="s">
        <v>4292</v>
      </c>
      <c r="B3047" t="s">
        <v>3157</v>
      </c>
      <c r="C3047">
        <v>49351</v>
      </c>
      <c r="D3047" t="str">
        <f>+VLOOKUP(C3047,Param!K:L,2,FALSE)</f>
        <v>SOGETREL</v>
      </c>
      <c r="E3047">
        <v>2110441026</v>
      </c>
      <c r="F3047" t="s">
        <v>37</v>
      </c>
      <c r="G3047" t="s">
        <v>29</v>
      </c>
      <c r="H3047" s="5">
        <v>1118.19</v>
      </c>
      <c r="I3047" s="5">
        <v>1118.1864</v>
      </c>
      <c r="J3047" s="5">
        <v>3.6000000000058199E-3</v>
      </c>
      <c r="K3047" s="5">
        <v>1118.19</v>
      </c>
      <c r="L3047" s="5">
        <v>0</v>
      </c>
      <c r="M3047" t="str">
        <f>IF(ISERROR(VLOOKUP(A3047,'[1]Ecart validé'!$A:$A,1,FALSE)),Z3047,"Ecart Validé")</f>
        <v>valid</v>
      </c>
      <c r="R3047" t="s">
        <v>30</v>
      </c>
      <c r="X3047"/>
      <c r="Y3047"/>
      <c r="Z3047" t="s">
        <v>31</v>
      </c>
    </row>
    <row r="3048" spans="1:26" x14ac:dyDescent="0.3">
      <c r="A3048" t="s">
        <v>4293</v>
      </c>
      <c r="B3048" t="s">
        <v>3157</v>
      </c>
      <c r="C3048">
        <v>49404</v>
      </c>
      <c r="D3048" t="str">
        <f>+VLOOKUP(C3048,Param!K:L,2,FALSE)</f>
        <v>CAPITAL SECURITE</v>
      </c>
      <c r="E3048">
        <v>210036934</v>
      </c>
      <c r="F3048" t="s">
        <v>28</v>
      </c>
      <c r="G3048" t="s">
        <v>29</v>
      </c>
      <c r="H3048" s="5">
        <v>9789.26</v>
      </c>
      <c r="I3048" s="5">
        <v>9789.26</v>
      </c>
      <c r="J3048" s="5">
        <v>0</v>
      </c>
      <c r="K3048" s="5">
        <v>9789.26</v>
      </c>
      <c r="L3048" s="5">
        <v>0</v>
      </c>
      <c r="M3048" t="str">
        <f>IF(ISERROR(VLOOKUP(A3048,'[1]Ecart validé'!$A:$A,1,FALSE)),Z3048,"Ecart Validé")</f>
        <v>valid</v>
      </c>
      <c r="R3048" t="s">
        <v>30</v>
      </c>
      <c r="X3048"/>
      <c r="Y3048"/>
      <c r="Z3048" t="s">
        <v>31</v>
      </c>
    </row>
    <row r="3049" spans="1:26" x14ac:dyDescent="0.3">
      <c r="A3049" t="s">
        <v>4294</v>
      </c>
      <c r="B3049" t="s">
        <v>3157</v>
      </c>
      <c r="C3049">
        <v>49404</v>
      </c>
      <c r="D3049" t="str">
        <f>+VLOOKUP(C3049,Param!K:L,2,FALSE)</f>
        <v>CAPITAL SECURITE</v>
      </c>
      <c r="E3049">
        <v>210036934</v>
      </c>
      <c r="F3049" t="s">
        <v>33</v>
      </c>
      <c r="G3049" t="s">
        <v>29</v>
      </c>
      <c r="H3049" s="5">
        <v>10862.48</v>
      </c>
      <c r="I3049" s="5">
        <v>10862.48</v>
      </c>
      <c r="J3049" s="5">
        <v>0</v>
      </c>
      <c r="K3049" s="5">
        <v>10862.48</v>
      </c>
      <c r="L3049" s="5">
        <v>0</v>
      </c>
      <c r="M3049" t="str">
        <f>IF(ISERROR(VLOOKUP(A3049,'[1]Ecart validé'!$A:$A,1,FALSE)),Z3049,"Ecart Validé")</f>
        <v>valid</v>
      </c>
      <c r="R3049" t="s">
        <v>30</v>
      </c>
      <c r="X3049"/>
      <c r="Y3049"/>
      <c r="Z3049" t="s">
        <v>31</v>
      </c>
    </row>
    <row r="3050" spans="1:26" x14ac:dyDescent="0.3">
      <c r="A3050" t="s">
        <v>4295</v>
      </c>
      <c r="B3050" t="s">
        <v>3157</v>
      </c>
      <c r="C3050">
        <v>49404</v>
      </c>
      <c r="D3050" t="str">
        <f>+VLOOKUP(C3050,Param!K:L,2,FALSE)</f>
        <v>CAPITAL SECURITE</v>
      </c>
      <c r="E3050">
        <v>210036934</v>
      </c>
      <c r="F3050" t="s">
        <v>35</v>
      </c>
      <c r="G3050" t="s">
        <v>29</v>
      </c>
      <c r="H3050" s="5">
        <v>8049.96</v>
      </c>
      <c r="I3050" s="5">
        <v>8049.96</v>
      </c>
      <c r="J3050" s="5">
        <v>0</v>
      </c>
      <c r="K3050" s="5">
        <v>8049.96</v>
      </c>
      <c r="L3050" s="5">
        <v>0</v>
      </c>
      <c r="M3050" t="str">
        <f>IF(ISERROR(VLOOKUP(A3050,'[1]Ecart validé'!$A:$A,1,FALSE)),Z3050,"Ecart Validé")</f>
        <v>valid</v>
      </c>
      <c r="R3050" t="s">
        <v>30</v>
      </c>
      <c r="X3050"/>
      <c r="Y3050"/>
      <c r="Z3050" t="s">
        <v>31</v>
      </c>
    </row>
    <row r="3051" spans="1:26" x14ac:dyDescent="0.3">
      <c r="A3051" t="s">
        <v>4296</v>
      </c>
      <c r="B3051" t="s">
        <v>3157</v>
      </c>
      <c r="C3051">
        <v>49404</v>
      </c>
      <c r="D3051" t="str">
        <f>+VLOOKUP(C3051,Param!K:L,2,FALSE)</f>
        <v>CAPITAL SECURITE</v>
      </c>
      <c r="E3051">
        <v>210036934</v>
      </c>
      <c r="F3051" t="s">
        <v>37</v>
      </c>
      <c r="G3051" t="s">
        <v>29</v>
      </c>
      <c r="H3051" s="5">
        <v>7098.8</v>
      </c>
      <c r="I3051" s="5">
        <v>7098.8</v>
      </c>
      <c r="J3051" s="5">
        <v>0</v>
      </c>
      <c r="K3051" s="5">
        <v>7098.8</v>
      </c>
      <c r="L3051" s="5">
        <v>0</v>
      </c>
      <c r="M3051" t="str">
        <f>IF(ISERROR(VLOOKUP(A3051,'[1]Ecart validé'!$A:$A,1,FALSE)),Z3051,"Ecart Validé")</f>
        <v>valid</v>
      </c>
      <c r="R3051" t="s">
        <v>30</v>
      </c>
      <c r="X3051"/>
      <c r="Y3051"/>
      <c r="Z3051" t="s">
        <v>31</v>
      </c>
    </row>
    <row r="3052" spans="1:26" x14ac:dyDescent="0.3">
      <c r="A3052" t="s">
        <v>4297</v>
      </c>
      <c r="B3052" t="s">
        <v>3157</v>
      </c>
      <c r="C3052">
        <v>49516</v>
      </c>
      <c r="D3052" t="str">
        <f>+VLOOKUP(C3052,Param!K:L,2,FALSE)</f>
        <v>UNIPROTECT HIGH SEC</v>
      </c>
      <c r="E3052">
        <v>110036186</v>
      </c>
      <c r="F3052" t="s">
        <v>28</v>
      </c>
      <c r="G3052" t="s">
        <v>29</v>
      </c>
      <c r="H3052" s="5">
        <v>11226.18</v>
      </c>
      <c r="I3052" s="5">
        <v>11226.186</v>
      </c>
      <c r="J3052" s="5">
        <v>-5.9999999994033697E-3</v>
      </c>
      <c r="K3052" s="5">
        <v>11226.18</v>
      </c>
      <c r="L3052" s="5">
        <v>0</v>
      </c>
      <c r="M3052" t="str">
        <f>IF(ISERROR(VLOOKUP(A3052,'[1]Ecart validé'!$A:$A,1,FALSE)),Z3052,"Ecart Validé")</f>
        <v>valid</v>
      </c>
      <c r="R3052" t="s">
        <v>30</v>
      </c>
      <c r="X3052"/>
      <c r="Y3052"/>
      <c r="Z3052" t="s">
        <v>31</v>
      </c>
    </row>
    <row r="3053" spans="1:26" x14ac:dyDescent="0.3">
      <c r="A3053" t="s">
        <v>4298</v>
      </c>
      <c r="B3053" t="s">
        <v>3157</v>
      </c>
      <c r="C3053">
        <v>49516</v>
      </c>
      <c r="D3053" t="str">
        <f>+VLOOKUP(C3053,Param!K:L,2,FALSE)</f>
        <v>UNIPROTECT HIGH SEC</v>
      </c>
      <c r="E3053">
        <v>110036186</v>
      </c>
      <c r="F3053" t="s">
        <v>33</v>
      </c>
      <c r="G3053" t="s">
        <v>29</v>
      </c>
      <c r="H3053" s="5">
        <v>7077.34</v>
      </c>
      <c r="I3053" s="5">
        <v>7077.3324000000002</v>
      </c>
      <c r="J3053" s="5">
        <v>7.5999999999112298E-3</v>
      </c>
      <c r="K3053" s="5">
        <v>7077.34</v>
      </c>
      <c r="L3053" s="5">
        <v>0</v>
      </c>
      <c r="M3053" t="str">
        <f>IF(ISERROR(VLOOKUP(A3053,'[1]Ecart validé'!$A:$A,1,FALSE)),Z3053,"Ecart Validé")</f>
        <v>valid</v>
      </c>
      <c r="R3053" t="s">
        <v>30</v>
      </c>
      <c r="X3053"/>
      <c r="Y3053"/>
      <c r="Z3053" t="s">
        <v>31</v>
      </c>
    </row>
    <row r="3054" spans="1:26" x14ac:dyDescent="0.3">
      <c r="A3054" t="s">
        <v>4299</v>
      </c>
      <c r="B3054" t="s">
        <v>3157</v>
      </c>
      <c r="C3054">
        <v>49516</v>
      </c>
      <c r="D3054" t="str">
        <f>+VLOOKUP(C3054,Param!K:L,2,FALSE)</f>
        <v>UNIPROTECT HIGH SEC</v>
      </c>
      <c r="E3054">
        <v>110036186</v>
      </c>
      <c r="F3054" t="s">
        <v>35</v>
      </c>
      <c r="G3054" t="s">
        <v>29</v>
      </c>
      <c r="H3054" s="5">
        <v>6615.46</v>
      </c>
      <c r="I3054" s="5">
        <v>6615.4687999999996</v>
      </c>
      <c r="J3054" s="5">
        <v>-8.79999999961E-3</v>
      </c>
      <c r="K3054" s="5">
        <v>6615.46</v>
      </c>
      <c r="L3054" s="5">
        <v>0</v>
      </c>
      <c r="M3054" t="str">
        <f>IF(ISERROR(VLOOKUP(A3054,'[1]Ecart validé'!$A:$A,1,FALSE)),Z3054,"Ecart Validé")</f>
        <v>valid</v>
      </c>
      <c r="R3054" t="s">
        <v>30</v>
      </c>
      <c r="X3054"/>
      <c r="Y3054"/>
      <c r="Z3054" t="s">
        <v>31</v>
      </c>
    </row>
    <row r="3055" spans="1:26" x14ac:dyDescent="0.3">
      <c r="A3055" t="s">
        <v>4300</v>
      </c>
      <c r="B3055" t="s">
        <v>3157</v>
      </c>
      <c r="C3055">
        <v>49516</v>
      </c>
      <c r="D3055" t="str">
        <f>+VLOOKUP(C3055,Param!K:L,2,FALSE)</f>
        <v>UNIPROTECT HIGH SEC</v>
      </c>
      <c r="E3055">
        <v>110036186</v>
      </c>
      <c r="F3055" t="s">
        <v>37</v>
      </c>
      <c r="G3055" t="s">
        <v>29</v>
      </c>
      <c r="H3055" s="5">
        <v>6541.8</v>
      </c>
      <c r="I3055" s="5">
        <v>6541.7921999999999</v>
      </c>
      <c r="J3055" s="5">
        <v>7.8000000003157696E-3</v>
      </c>
      <c r="K3055" s="5">
        <v>6541.8</v>
      </c>
      <c r="L3055" s="5">
        <v>0</v>
      </c>
      <c r="M3055" t="str">
        <f>IF(ISERROR(VLOOKUP(A3055,'[1]Ecart validé'!$A:$A,1,FALSE)),Z3055,"Ecart Validé")</f>
        <v>valid</v>
      </c>
      <c r="R3055" t="s">
        <v>30</v>
      </c>
      <c r="X3055"/>
      <c r="Y3055"/>
      <c r="Z3055" t="s">
        <v>31</v>
      </c>
    </row>
    <row r="3056" spans="1:26" ht="57.6" x14ac:dyDescent="0.3">
      <c r="A3056" t="s">
        <v>4301</v>
      </c>
      <c r="B3056" t="s">
        <v>3157</v>
      </c>
      <c r="C3056">
        <v>49822</v>
      </c>
      <c r="D3056" t="str">
        <f>+VLOOKUP(C3056,Param!K:L,2,FALSE)</f>
        <v>FAMILLE MICHAUD APICULTEURS</v>
      </c>
      <c r="E3056" t="s">
        <v>4302</v>
      </c>
      <c r="F3056" t="s">
        <v>51</v>
      </c>
      <c r="G3056" t="s">
        <v>29</v>
      </c>
      <c r="H3056" s="5">
        <v>61759.8</v>
      </c>
      <c r="I3056" s="5">
        <v>61759.7958</v>
      </c>
      <c r="J3056" s="5">
        <v>4.2000000030384399E-3</v>
      </c>
      <c r="K3056" s="5">
        <v>61759.8</v>
      </c>
      <c r="L3056" s="5">
        <v>0</v>
      </c>
      <c r="M3056" t="str">
        <f>IF(ISERROR(VLOOKUP(A3056,'[1]Ecart validé'!$A:$A,1,FALSE)),Z3056,"Ecart Validé")</f>
        <v>valid</v>
      </c>
      <c r="R3056" t="s">
        <v>30</v>
      </c>
      <c r="S3056" t="s">
        <v>42</v>
      </c>
      <c r="T3056" t="s">
        <v>257</v>
      </c>
      <c r="U3056" s="13" t="s">
        <v>4303</v>
      </c>
      <c r="V3056" t="s">
        <v>60</v>
      </c>
      <c r="W3056" t="s">
        <v>61</v>
      </c>
      <c r="X3056" t="s">
        <v>62</v>
      </c>
      <c r="Y3056" t="s">
        <v>62</v>
      </c>
      <c r="Z3056" t="s">
        <v>31</v>
      </c>
    </row>
    <row r="3057" spans="1:26" x14ac:dyDescent="0.3">
      <c r="A3057" t="s">
        <v>4304</v>
      </c>
      <c r="B3057" t="s">
        <v>3157</v>
      </c>
      <c r="C3057">
        <v>49831</v>
      </c>
      <c r="D3057" t="str">
        <f>+VLOOKUP(C3057,Param!K:L,2,FALSE)</f>
        <v>SNGST</v>
      </c>
      <c r="E3057">
        <v>210036308</v>
      </c>
      <c r="F3057" t="s">
        <v>28</v>
      </c>
      <c r="G3057" t="s">
        <v>29</v>
      </c>
      <c r="H3057" s="5">
        <v>8947.84</v>
      </c>
      <c r="I3057" s="5">
        <v>8947.8367999999991</v>
      </c>
      <c r="J3057" s="5">
        <v>3.2000000010157202E-3</v>
      </c>
      <c r="K3057" s="5">
        <v>8947.84</v>
      </c>
      <c r="L3057" s="5">
        <v>0</v>
      </c>
      <c r="M3057" t="str">
        <f>IF(ISERROR(VLOOKUP(A3057,'[1]Ecart validé'!$A:$A,1,FALSE)),Z3057,"Ecart Validé")</f>
        <v>valid</v>
      </c>
      <c r="R3057" t="s">
        <v>30</v>
      </c>
      <c r="X3057"/>
      <c r="Y3057"/>
      <c r="Z3057" t="s">
        <v>31</v>
      </c>
    </row>
    <row r="3058" spans="1:26" x14ac:dyDescent="0.3">
      <c r="A3058" t="s">
        <v>4305</v>
      </c>
      <c r="B3058" t="s">
        <v>3157</v>
      </c>
      <c r="C3058">
        <v>49831</v>
      </c>
      <c r="D3058" t="str">
        <f>+VLOOKUP(C3058,Param!K:L,2,FALSE)</f>
        <v>SNGST</v>
      </c>
      <c r="E3058">
        <v>210036308</v>
      </c>
      <c r="F3058" t="s">
        <v>33</v>
      </c>
      <c r="G3058" t="s">
        <v>29</v>
      </c>
      <c r="H3058" s="5">
        <v>11983.06</v>
      </c>
      <c r="I3058" s="5">
        <v>11983.056200000001</v>
      </c>
      <c r="J3058" s="5">
        <v>3.7999999985913698E-3</v>
      </c>
      <c r="K3058" s="5">
        <v>11983.06</v>
      </c>
      <c r="L3058" s="5">
        <v>0</v>
      </c>
      <c r="M3058" t="str">
        <f>IF(ISERROR(VLOOKUP(A3058,'[1]Ecart validé'!$A:$A,1,FALSE)),Z3058,"Ecart Validé")</f>
        <v>valid</v>
      </c>
      <c r="R3058" t="s">
        <v>30</v>
      </c>
      <c r="X3058"/>
      <c r="Y3058"/>
      <c r="Z3058" t="s">
        <v>31</v>
      </c>
    </row>
    <row r="3059" spans="1:26" x14ac:dyDescent="0.3">
      <c r="A3059" t="s">
        <v>4306</v>
      </c>
      <c r="B3059" t="s">
        <v>3157</v>
      </c>
      <c r="C3059">
        <v>49831</v>
      </c>
      <c r="D3059" t="str">
        <f>+VLOOKUP(C3059,Param!K:L,2,FALSE)</f>
        <v>SNGST</v>
      </c>
      <c r="E3059">
        <v>210036308</v>
      </c>
      <c r="F3059" t="s">
        <v>35</v>
      </c>
      <c r="G3059" t="s">
        <v>29</v>
      </c>
      <c r="H3059" s="5">
        <v>12090.7</v>
      </c>
      <c r="I3059" s="5">
        <v>12090.708000000001</v>
      </c>
      <c r="J3059" s="5">
        <v>-7.9999999998108199E-3</v>
      </c>
      <c r="K3059" s="5">
        <v>12090.7</v>
      </c>
      <c r="L3059" s="5">
        <v>0</v>
      </c>
      <c r="M3059" t="str">
        <f>IF(ISERROR(VLOOKUP(A3059,'[1]Ecart validé'!$A:$A,1,FALSE)),Z3059,"Ecart Validé")</f>
        <v>valid</v>
      </c>
      <c r="R3059" t="s">
        <v>30</v>
      </c>
      <c r="X3059"/>
      <c r="Y3059"/>
      <c r="Z3059" t="s">
        <v>31</v>
      </c>
    </row>
    <row r="3060" spans="1:26" x14ac:dyDescent="0.3">
      <c r="A3060" t="s">
        <v>4307</v>
      </c>
      <c r="B3060" t="s">
        <v>3157</v>
      </c>
      <c r="C3060">
        <v>49831</v>
      </c>
      <c r="D3060" t="str">
        <f>+VLOOKUP(C3060,Param!K:L,2,FALSE)</f>
        <v>SNGST</v>
      </c>
      <c r="E3060">
        <v>210036308</v>
      </c>
      <c r="F3060" t="s">
        <v>37</v>
      </c>
      <c r="G3060" t="s">
        <v>29</v>
      </c>
      <c r="H3060" s="5">
        <v>14378.66</v>
      </c>
      <c r="I3060" s="5">
        <v>14378.6592</v>
      </c>
      <c r="J3060" s="5">
        <v>7.9999999979918303E-4</v>
      </c>
      <c r="K3060" s="5">
        <v>14378.66</v>
      </c>
      <c r="L3060" s="5">
        <v>0</v>
      </c>
      <c r="M3060" t="str">
        <f>IF(ISERROR(VLOOKUP(A3060,'[1]Ecart validé'!$A:$A,1,FALSE)),Z3060,"Ecart Validé")</f>
        <v>valid</v>
      </c>
      <c r="R3060" t="s">
        <v>30</v>
      </c>
      <c r="X3060"/>
      <c r="Y3060"/>
      <c r="Z3060" t="s">
        <v>31</v>
      </c>
    </row>
    <row r="3061" spans="1:26" x14ac:dyDescent="0.3">
      <c r="A3061" t="s">
        <v>4308</v>
      </c>
      <c r="B3061" t="s">
        <v>3157</v>
      </c>
      <c r="C3061">
        <v>50771</v>
      </c>
      <c r="D3061" t="str">
        <f>+VLOOKUP(C3061,Param!K:L,2,FALSE)</f>
        <v>LE FROMAGER GASTRONOME</v>
      </c>
      <c r="E3061">
        <v>110007812</v>
      </c>
      <c r="F3061" t="s">
        <v>28</v>
      </c>
      <c r="G3061" t="s">
        <v>29</v>
      </c>
      <c r="H3061" s="5">
        <v>99.6</v>
      </c>
      <c r="I3061" s="5">
        <v>99.6</v>
      </c>
      <c r="J3061" s="5">
        <v>0</v>
      </c>
      <c r="K3061" s="5">
        <v>99.6</v>
      </c>
      <c r="L3061" s="5">
        <v>0</v>
      </c>
      <c r="M3061" t="str">
        <f>IF(ISERROR(VLOOKUP(A3061,'[1]Ecart validé'!$A:$A,1,FALSE)),Z3061,"Ecart Validé")</f>
        <v>valid</v>
      </c>
      <c r="R3061" t="s">
        <v>30</v>
      </c>
      <c r="X3061"/>
      <c r="Y3061"/>
      <c r="Z3061" t="s">
        <v>31</v>
      </c>
    </row>
    <row r="3062" spans="1:26" x14ac:dyDescent="0.3">
      <c r="A3062" t="s">
        <v>4309</v>
      </c>
      <c r="B3062" t="s">
        <v>3157</v>
      </c>
      <c r="C3062">
        <v>50771</v>
      </c>
      <c r="D3062" t="str">
        <f>+VLOOKUP(C3062,Param!K:L,2,FALSE)</f>
        <v>LE FROMAGER GASTRONOME</v>
      </c>
      <c r="E3062">
        <v>110007812</v>
      </c>
      <c r="F3062" t="s">
        <v>35</v>
      </c>
      <c r="G3062" t="s">
        <v>29</v>
      </c>
      <c r="H3062" s="5">
        <v>107.28</v>
      </c>
      <c r="I3062" s="5">
        <v>107.28</v>
      </c>
      <c r="J3062" s="5">
        <v>0</v>
      </c>
      <c r="K3062" s="5">
        <v>107.28</v>
      </c>
      <c r="L3062" s="5">
        <v>0</v>
      </c>
      <c r="M3062" t="str">
        <f>IF(ISERROR(VLOOKUP(A3062,'[1]Ecart validé'!$A:$A,1,FALSE)),Z3062,"Ecart Validé")</f>
        <v>valid</v>
      </c>
      <c r="R3062" t="s">
        <v>30</v>
      </c>
      <c r="X3062"/>
      <c r="Y3062"/>
      <c r="Z3062" t="s">
        <v>31</v>
      </c>
    </row>
    <row r="3063" spans="1:26" x14ac:dyDescent="0.3">
      <c r="A3063" t="s">
        <v>4310</v>
      </c>
      <c r="B3063" t="s">
        <v>3157</v>
      </c>
      <c r="C3063">
        <v>51028</v>
      </c>
      <c r="D3063" t="str">
        <f>+VLOOKUP(C3063,Param!K:L,2,FALSE)</f>
        <v>JEAN STALAVEN</v>
      </c>
      <c r="E3063">
        <v>18228003</v>
      </c>
      <c r="F3063" t="s">
        <v>28</v>
      </c>
      <c r="G3063" t="s">
        <v>29</v>
      </c>
      <c r="H3063" s="5">
        <v>1589.22</v>
      </c>
      <c r="I3063" s="5">
        <v>1589.22</v>
      </c>
      <c r="J3063" s="5">
        <v>0</v>
      </c>
      <c r="K3063" s="5">
        <v>1589.22</v>
      </c>
      <c r="L3063" s="5">
        <v>0</v>
      </c>
      <c r="M3063" t="str">
        <f>IF(ISERROR(VLOOKUP(A3063,'[1]Ecart validé'!$A:$A,1,FALSE)),Z3063,"Ecart Validé")</f>
        <v>valid</v>
      </c>
      <c r="R3063" t="s">
        <v>30</v>
      </c>
      <c r="X3063"/>
      <c r="Y3063"/>
      <c r="Z3063" t="s">
        <v>31</v>
      </c>
    </row>
    <row r="3064" spans="1:26" x14ac:dyDescent="0.3">
      <c r="A3064" t="s">
        <v>4311</v>
      </c>
      <c r="B3064" t="s">
        <v>3157</v>
      </c>
      <c r="C3064">
        <v>51028</v>
      </c>
      <c r="D3064" t="str">
        <f>+VLOOKUP(C3064,Param!K:L,2,FALSE)</f>
        <v>JEAN STALAVEN</v>
      </c>
      <c r="E3064">
        <v>18228003</v>
      </c>
      <c r="F3064" t="s">
        <v>33</v>
      </c>
      <c r="G3064" t="s">
        <v>29</v>
      </c>
      <c r="H3064" s="5">
        <v>27.84</v>
      </c>
      <c r="I3064" s="5">
        <v>27.84</v>
      </c>
      <c r="J3064" s="5">
        <v>0</v>
      </c>
      <c r="K3064" s="5">
        <v>27.84</v>
      </c>
      <c r="L3064" s="5">
        <v>0</v>
      </c>
      <c r="M3064" t="str">
        <f>IF(ISERROR(VLOOKUP(A3064,'[1]Ecart validé'!$A:$A,1,FALSE)),Z3064,"Ecart Validé")</f>
        <v>valid</v>
      </c>
      <c r="R3064" t="s">
        <v>30</v>
      </c>
      <c r="X3064"/>
      <c r="Y3064"/>
      <c r="Z3064" t="s">
        <v>31</v>
      </c>
    </row>
    <row r="3065" spans="1:26" x14ac:dyDescent="0.3">
      <c r="A3065" t="s">
        <v>4312</v>
      </c>
      <c r="B3065" t="s">
        <v>3157</v>
      </c>
      <c r="C3065">
        <v>51028</v>
      </c>
      <c r="D3065" t="str">
        <f>+VLOOKUP(C3065,Param!K:L,2,FALSE)</f>
        <v>JEAN STALAVEN</v>
      </c>
      <c r="E3065">
        <v>18228003</v>
      </c>
      <c r="F3065" t="s">
        <v>35</v>
      </c>
      <c r="G3065" t="s">
        <v>29</v>
      </c>
      <c r="H3065" s="5">
        <v>346.1</v>
      </c>
      <c r="I3065" s="5">
        <v>346.09679999999997</v>
      </c>
      <c r="J3065" s="5">
        <v>3.2000000000493799E-3</v>
      </c>
      <c r="K3065" s="5">
        <v>346.1</v>
      </c>
      <c r="L3065" s="5">
        <v>0</v>
      </c>
      <c r="M3065" t="str">
        <f>IF(ISERROR(VLOOKUP(A3065,'[1]Ecart validé'!$A:$A,1,FALSE)),Z3065,"Ecart Validé")</f>
        <v>valid</v>
      </c>
      <c r="R3065" t="s">
        <v>30</v>
      </c>
      <c r="X3065"/>
      <c r="Y3065"/>
      <c r="Z3065" t="s">
        <v>31</v>
      </c>
    </row>
    <row r="3066" spans="1:26" x14ac:dyDescent="0.3">
      <c r="A3066" t="s">
        <v>4313</v>
      </c>
      <c r="B3066" t="s">
        <v>3157</v>
      </c>
      <c r="C3066">
        <v>51028</v>
      </c>
      <c r="D3066" t="str">
        <f>+VLOOKUP(C3066,Param!K:L,2,FALSE)</f>
        <v>JEAN STALAVEN</v>
      </c>
      <c r="E3066">
        <v>18228003</v>
      </c>
      <c r="F3066" t="s">
        <v>37</v>
      </c>
      <c r="G3066" t="s">
        <v>29</v>
      </c>
      <c r="H3066" s="5">
        <v>197.52</v>
      </c>
      <c r="I3066" s="5">
        <v>197.52</v>
      </c>
      <c r="J3066" s="5">
        <v>0</v>
      </c>
      <c r="K3066" s="5">
        <v>197.52</v>
      </c>
      <c r="L3066" s="5">
        <v>0</v>
      </c>
      <c r="M3066" t="str">
        <f>IF(ISERROR(VLOOKUP(A3066,'[1]Ecart validé'!$A:$A,1,FALSE)),Z3066,"Ecart Validé")</f>
        <v>valid</v>
      </c>
      <c r="R3066" t="s">
        <v>30</v>
      </c>
      <c r="X3066"/>
      <c r="Y3066"/>
      <c r="Z3066" t="s">
        <v>31</v>
      </c>
    </row>
    <row r="3067" spans="1:26" x14ac:dyDescent="0.3">
      <c r="A3067" t="s">
        <v>4314</v>
      </c>
      <c r="B3067" t="s">
        <v>3157</v>
      </c>
      <c r="C3067">
        <v>51120</v>
      </c>
      <c r="D3067" t="str">
        <f>+VLOOKUP(C3067,Param!K:L,2,FALSE)</f>
        <v>ERI</v>
      </c>
      <c r="E3067">
        <v>26113046</v>
      </c>
      <c r="F3067" t="s">
        <v>28</v>
      </c>
      <c r="G3067" t="s">
        <v>29</v>
      </c>
      <c r="H3067" s="5">
        <v>4887.03</v>
      </c>
      <c r="I3067" s="5">
        <v>4887.0297</v>
      </c>
      <c r="J3067" s="5">
        <v>2.9999999969732E-4</v>
      </c>
      <c r="K3067" s="5">
        <v>4887.03</v>
      </c>
      <c r="L3067" s="5">
        <v>0</v>
      </c>
      <c r="M3067" t="str">
        <f>IF(ISERROR(VLOOKUP(A3067,'[1]Ecart validé'!$A:$A,1,FALSE)),Z3067,"Ecart Validé")</f>
        <v>valid</v>
      </c>
      <c r="R3067" t="s">
        <v>30</v>
      </c>
      <c r="X3067"/>
      <c r="Y3067"/>
      <c r="Z3067" t="s">
        <v>31</v>
      </c>
    </row>
    <row r="3068" spans="1:26" x14ac:dyDescent="0.3">
      <c r="A3068" t="s">
        <v>4315</v>
      </c>
      <c r="B3068" t="s">
        <v>3157</v>
      </c>
      <c r="C3068">
        <v>51120</v>
      </c>
      <c r="D3068" t="str">
        <f>+VLOOKUP(C3068,Param!K:L,2,FALSE)</f>
        <v>ERI</v>
      </c>
      <c r="E3068">
        <v>26113046</v>
      </c>
      <c r="F3068" t="s">
        <v>33</v>
      </c>
      <c r="G3068" t="s">
        <v>29</v>
      </c>
      <c r="H3068" s="5">
        <v>646.65</v>
      </c>
      <c r="I3068" s="5">
        <v>646.64940000000001</v>
      </c>
      <c r="J3068" s="5">
        <v>5.9999999996307397E-4</v>
      </c>
      <c r="K3068" s="5">
        <v>646.65</v>
      </c>
      <c r="L3068" s="5">
        <v>0</v>
      </c>
      <c r="M3068" t="str">
        <f>IF(ISERROR(VLOOKUP(A3068,'[1]Ecart validé'!$A:$A,1,FALSE)),Z3068,"Ecart Validé")</f>
        <v>valid</v>
      </c>
      <c r="R3068" t="s">
        <v>30</v>
      </c>
      <c r="X3068"/>
      <c r="Y3068"/>
      <c r="Z3068" t="s">
        <v>31</v>
      </c>
    </row>
    <row r="3069" spans="1:26" x14ac:dyDescent="0.3">
      <c r="A3069" t="s">
        <v>4316</v>
      </c>
      <c r="B3069" t="s">
        <v>3157</v>
      </c>
      <c r="C3069">
        <v>51120</v>
      </c>
      <c r="D3069" t="str">
        <f>+VLOOKUP(C3069,Param!K:L,2,FALSE)</f>
        <v>ERI</v>
      </c>
      <c r="E3069">
        <v>26113046</v>
      </c>
      <c r="F3069" t="s">
        <v>35</v>
      </c>
      <c r="G3069" t="s">
        <v>29</v>
      </c>
      <c r="H3069" s="5">
        <v>-1850.82</v>
      </c>
      <c r="I3069" s="5">
        <v>-1850.8068000000001</v>
      </c>
      <c r="J3069" s="5">
        <v>-1.31999999998697E-2</v>
      </c>
      <c r="K3069" s="5">
        <v>-1850.82</v>
      </c>
      <c r="L3069" s="5">
        <v>0</v>
      </c>
      <c r="M3069" t="str">
        <f>IF(ISERROR(VLOOKUP(A3069,'[1]Ecart validé'!$A:$A,1,FALSE)),Z3069,"Ecart Validé")</f>
        <v>valid</v>
      </c>
      <c r="R3069" t="s">
        <v>30</v>
      </c>
      <c r="X3069"/>
      <c r="Y3069"/>
      <c r="Z3069" t="s">
        <v>31</v>
      </c>
    </row>
    <row r="3070" spans="1:26" x14ac:dyDescent="0.3">
      <c r="A3070" t="s">
        <v>4317</v>
      </c>
      <c r="B3070" t="s">
        <v>3157</v>
      </c>
      <c r="C3070">
        <v>51120</v>
      </c>
      <c r="D3070" t="str">
        <f>+VLOOKUP(C3070,Param!K:L,2,FALSE)</f>
        <v>ERI</v>
      </c>
      <c r="E3070">
        <v>26113046</v>
      </c>
      <c r="F3070" t="s">
        <v>37</v>
      </c>
      <c r="G3070" t="s">
        <v>29</v>
      </c>
      <c r="H3070" s="5">
        <v>1414.05</v>
      </c>
      <c r="I3070" s="5">
        <v>1414.0599</v>
      </c>
      <c r="J3070" s="5">
        <v>-9.9000000000160002E-3</v>
      </c>
      <c r="K3070" s="5">
        <v>1414.05</v>
      </c>
      <c r="L3070" s="5">
        <v>0</v>
      </c>
      <c r="M3070" t="str">
        <f>IF(ISERROR(VLOOKUP(A3070,'[1]Ecart validé'!$A:$A,1,FALSE)),Z3070,"Ecart Validé")</f>
        <v>valid</v>
      </c>
      <c r="R3070" t="s">
        <v>30</v>
      </c>
      <c r="X3070"/>
      <c r="Y3070"/>
      <c r="Z3070" t="s">
        <v>31</v>
      </c>
    </row>
    <row r="3071" spans="1:26" x14ac:dyDescent="0.3">
      <c r="A3071" t="s">
        <v>4318</v>
      </c>
      <c r="B3071" t="s">
        <v>3157</v>
      </c>
      <c r="C3071">
        <v>51123</v>
      </c>
      <c r="D3071" t="str">
        <f>+VLOOKUP(C3071,Param!K:L,2,FALSE)</f>
        <v>ETUDES INSTALLATIONS ET MAINTENANCE INDUSTRIELLES (EIMI)</v>
      </c>
      <c r="E3071">
        <v>2205106829</v>
      </c>
      <c r="F3071" t="s">
        <v>33</v>
      </c>
      <c r="G3071" t="s">
        <v>29</v>
      </c>
      <c r="H3071" s="5">
        <v>571.96</v>
      </c>
      <c r="I3071" s="5">
        <v>571.95989999999995</v>
      </c>
      <c r="J3071" s="5">
        <v>1.00000000088584E-4</v>
      </c>
      <c r="K3071" s="5">
        <v>571.96</v>
      </c>
      <c r="L3071" s="5">
        <v>0</v>
      </c>
      <c r="M3071" t="str">
        <f>IF(ISERROR(VLOOKUP(A3071,'[1]Ecart validé'!$A:$A,1,FALSE)),Z3071,"Ecart Validé")</f>
        <v>valid</v>
      </c>
      <c r="R3071" t="s">
        <v>30</v>
      </c>
      <c r="X3071"/>
      <c r="Y3071"/>
      <c r="Z3071" t="s">
        <v>31</v>
      </c>
    </row>
    <row r="3072" spans="1:26" x14ac:dyDescent="0.3">
      <c r="A3072" t="s">
        <v>4319</v>
      </c>
      <c r="B3072" t="s">
        <v>3157</v>
      </c>
      <c r="C3072">
        <v>51123</v>
      </c>
      <c r="D3072" t="str">
        <f>+VLOOKUP(C3072,Param!K:L,2,FALSE)</f>
        <v>ETUDES INSTALLATIONS ET MAINTENANCE INDUSTRIELLES (EIMI)</v>
      </c>
      <c r="E3072">
        <v>2205106829</v>
      </c>
      <c r="F3072" t="s">
        <v>37</v>
      </c>
      <c r="G3072" t="s">
        <v>29</v>
      </c>
      <c r="H3072" s="5">
        <v>1313.18</v>
      </c>
      <c r="I3072" s="5">
        <v>1313.1756</v>
      </c>
      <c r="J3072" s="5">
        <v>4.4000000000323702E-3</v>
      </c>
      <c r="K3072" s="5">
        <v>1313.18</v>
      </c>
      <c r="L3072" s="5">
        <v>0</v>
      </c>
      <c r="M3072" t="str">
        <f>IF(ISERROR(VLOOKUP(A3072,'[1]Ecart validé'!$A:$A,1,FALSE)),Z3072,"Ecart Validé")</f>
        <v>valid</v>
      </c>
      <c r="R3072" t="s">
        <v>30</v>
      </c>
      <c r="X3072"/>
      <c r="Y3072"/>
      <c r="Z3072" t="s">
        <v>31</v>
      </c>
    </row>
    <row r="3073" spans="1:26" x14ac:dyDescent="0.3">
      <c r="A3073" t="s">
        <v>4320</v>
      </c>
      <c r="B3073" t="s">
        <v>3157</v>
      </c>
      <c r="C3073">
        <v>51397</v>
      </c>
      <c r="D3073" t="str">
        <f>+VLOOKUP(C3073,Param!K:L,2,FALSE)</f>
        <v>LACAZE ENERGIES</v>
      </c>
      <c r="E3073" t="s">
        <v>4321</v>
      </c>
      <c r="F3073" t="s">
        <v>51</v>
      </c>
      <c r="G3073" t="s">
        <v>29</v>
      </c>
      <c r="H3073" s="5">
        <v>770.79</v>
      </c>
      <c r="I3073" s="5">
        <v>770.79</v>
      </c>
      <c r="J3073" s="5">
        <v>0</v>
      </c>
      <c r="K3073" s="5">
        <v>770.79</v>
      </c>
      <c r="L3073" s="5">
        <v>0</v>
      </c>
      <c r="M3073" t="str">
        <f>IF(ISERROR(VLOOKUP(A3073,'[1]Ecart validé'!$A:$A,1,FALSE)),Z3073,"Ecart Validé")</f>
        <v>valid</v>
      </c>
      <c r="R3073" t="s">
        <v>30</v>
      </c>
      <c r="X3073"/>
      <c r="Y3073"/>
      <c r="Z3073" t="s">
        <v>31</v>
      </c>
    </row>
    <row r="3074" spans="1:26" x14ac:dyDescent="0.3">
      <c r="A3074" t="s">
        <v>4322</v>
      </c>
      <c r="B3074" t="s">
        <v>3157</v>
      </c>
      <c r="C3074">
        <v>51546</v>
      </c>
      <c r="D3074" t="str">
        <f>+VLOOKUP(C3074,Param!K:L,2,FALSE)</f>
        <v>CARGLASS</v>
      </c>
      <c r="E3074" t="s">
        <v>4323</v>
      </c>
      <c r="F3074" t="s">
        <v>51</v>
      </c>
      <c r="G3074" t="s">
        <v>29</v>
      </c>
      <c r="H3074" s="5">
        <v>3001.36</v>
      </c>
      <c r="I3074" s="5">
        <v>3001.3627999999999</v>
      </c>
      <c r="J3074" s="5">
        <v>-2.7999999997518898E-3</v>
      </c>
      <c r="K3074" s="5">
        <v>3001.36</v>
      </c>
      <c r="L3074" s="5">
        <v>0</v>
      </c>
      <c r="M3074" t="str">
        <f>IF(ISERROR(VLOOKUP(A3074,'[1]Ecart validé'!$A:$A,1,FALSE)),Z3074,"Ecart Validé")</f>
        <v>valid</v>
      </c>
      <c r="R3074" t="s">
        <v>30</v>
      </c>
      <c r="X3074"/>
      <c r="Y3074"/>
      <c r="Z3074" t="s">
        <v>31</v>
      </c>
    </row>
    <row r="3075" spans="1:26" x14ac:dyDescent="0.3">
      <c r="A3075" t="s">
        <v>4324</v>
      </c>
      <c r="B3075" t="s">
        <v>3157</v>
      </c>
      <c r="C3075">
        <v>51584</v>
      </c>
      <c r="D3075" t="str">
        <f>+VLOOKUP(C3075,Param!K:L,2,FALSE)</f>
        <v>KAVIARI</v>
      </c>
      <c r="E3075">
        <v>17221016</v>
      </c>
      <c r="F3075" t="s">
        <v>28</v>
      </c>
      <c r="G3075" t="s">
        <v>29</v>
      </c>
      <c r="H3075" s="5">
        <v>503.94</v>
      </c>
      <c r="I3075" s="5">
        <v>503.94</v>
      </c>
      <c r="J3075" s="5">
        <v>0</v>
      </c>
      <c r="K3075" s="5">
        <v>503.94</v>
      </c>
      <c r="L3075" s="5">
        <v>0</v>
      </c>
      <c r="M3075" t="str">
        <f>IF(ISERROR(VLOOKUP(A3075,'[1]Ecart validé'!$A:$A,1,FALSE)),Z3075,"Ecart Validé")</f>
        <v>valid</v>
      </c>
      <c r="R3075" t="s">
        <v>30</v>
      </c>
      <c r="X3075"/>
      <c r="Y3075"/>
      <c r="Z3075" t="s">
        <v>31</v>
      </c>
    </row>
    <row r="3076" spans="1:26" x14ac:dyDescent="0.3">
      <c r="A3076" t="s">
        <v>4325</v>
      </c>
      <c r="B3076" t="s">
        <v>3157</v>
      </c>
      <c r="C3076">
        <v>51584</v>
      </c>
      <c r="D3076" t="str">
        <f>+VLOOKUP(C3076,Param!K:L,2,FALSE)</f>
        <v>KAVIARI</v>
      </c>
      <c r="E3076">
        <v>17221016</v>
      </c>
      <c r="F3076" t="s">
        <v>33</v>
      </c>
      <c r="G3076" t="s">
        <v>29</v>
      </c>
      <c r="H3076" s="5">
        <v>84.96</v>
      </c>
      <c r="I3076" s="5">
        <v>84.96</v>
      </c>
      <c r="J3076" s="5">
        <v>0</v>
      </c>
      <c r="K3076" s="5">
        <v>84.96</v>
      </c>
      <c r="L3076" s="5">
        <v>0</v>
      </c>
      <c r="M3076" t="str">
        <f>IF(ISERROR(VLOOKUP(A3076,'[1]Ecart validé'!$A:$A,1,FALSE)),Z3076,"Ecart Validé")</f>
        <v>valid</v>
      </c>
      <c r="R3076" t="s">
        <v>30</v>
      </c>
      <c r="X3076"/>
      <c r="Y3076"/>
      <c r="Z3076" t="s">
        <v>31</v>
      </c>
    </row>
    <row r="3077" spans="1:26" x14ac:dyDescent="0.3">
      <c r="A3077" t="s">
        <v>4326</v>
      </c>
      <c r="B3077" t="s">
        <v>3157</v>
      </c>
      <c r="C3077">
        <v>51584</v>
      </c>
      <c r="D3077" t="str">
        <f>+VLOOKUP(C3077,Param!K:L,2,FALSE)</f>
        <v>KAVIARI</v>
      </c>
      <c r="E3077">
        <v>17221016</v>
      </c>
      <c r="F3077" t="s">
        <v>35</v>
      </c>
      <c r="G3077" t="s">
        <v>29</v>
      </c>
      <c r="H3077" s="5">
        <v>705.24</v>
      </c>
      <c r="I3077" s="5">
        <v>705.24</v>
      </c>
      <c r="J3077" s="5">
        <v>0</v>
      </c>
      <c r="K3077" s="5">
        <v>705.24</v>
      </c>
      <c r="L3077" s="5">
        <v>0</v>
      </c>
      <c r="M3077" t="str">
        <f>IF(ISERROR(VLOOKUP(A3077,'[1]Ecart validé'!$A:$A,1,FALSE)),Z3077,"Ecart Validé")</f>
        <v>valid</v>
      </c>
      <c r="R3077" t="s">
        <v>30</v>
      </c>
      <c r="X3077"/>
      <c r="Y3077"/>
      <c r="Z3077" t="s">
        <v>31</v>
      </c>
    </row>
    <row r="3078" spans="1:26" x14ac:dyDescent="0.3">
      <c r="A3078" t="s">
        <v>4327</v>
      </c>
      <c r="B3078" t="s">
        <v>3157</v>
      </c>
      <c r="C3078">
        <v>51584</v>
      </c>
      <c r="D3078" t="str">
        <f>+VLOOKUP(C3078,Param!K:L,2,FALSE)</f>
        <v>KAVIARI</v>
      </c>
      <c r="E3078">
        <v>17221016</v>
      </c>
      <c r="F3078" t="s">
        <v>37</v>
      </c>
      <c r="G3078" t="s">
        <v>29</v>
      </c>
      <c r="H3078" s="5">
        <v>227.58</v>
      </c>
      <c r="I3078" s="5">
        <v>227.58</v>
      </c>
      <c r="J3078" s="5">
        <v>0</v>
      </c>
      <c r="K3078" s="5">
        <v>227.58</v>
      </c>
      <c r="L3078" s="5">
        <v>0</v>
      </c>
      <c r="M3078" t="str">
        <f>IF(ISERROR(VLOOKUP(A3078,'[1]Ecart validé'!$A:$A,1,FALSE)),Z3078,"Ecart Validé")</f>
        <v>valid</v>
      </c>
      <c r="R3078" t="s">
        <v>30</v>
      </c>
      <c r="X3078"/>
      <c r="Y3078"/>
      <c r="Z3078" t="s">
        <v>31</v>
      </c>
    </row>
    <row r="3079" spans="1:26" x14ac:dyDescent="0.3">
      <c r="A3079" t="s">
        <v>4328</v>
      </c>
      <c r="B3079" t="s">
        <v>3157</v>
      </c>
      <c r="C3079">
        <v>51666</v>
      </c>
      <c r="D3079" t="str">
        <f>+VLOOKUP(C3079,Param!K:L,2,FALSE)</f>
        <v>MA.CO PRIMEURS</v>
      </c>
      <c r="E3079">
        <v>11180605800</v>
      </c>
      <c r="F3079" t="s">
        <v>28</v>
      </c>
      <c r="G3079" t="s">
        <v>29</v>
      </c>
      <c r="H3079" s="5">
        <v>1011.6</v>
      </c>
      <c r="I3079" s="5">
        <v>1011.6</v>
      </c>
      <c r="J3079" s="5">
        <v>0</v>
      </c>
      <c r="K3079" s="5">
        <v>1011.6</v>
      </c>
      <c r="L3079" s="5">
        <v>0</v>
      </c>
      <c r="M3079" t="str">
        <f>IF(ISERROR(VLOOKUP(A3079,'[1]Ecart validé'!$A:$A,1,FALSE)),Z3079,"Ecart Validé")</f>
        <v>valid</v>
      </c>
      <c r="R3079" t="s">
        <v>30</v>
      </c>
      <c r="X3079"/>
      <c r="Y3079"/>
      <c r="Z3079" t="s">
        <v>31</v>
      </c>
    </row>
    <row r="3080" spans="1:26" x14ac:dyDescent="0.3">
      <c r="A3080" t="s">
        <v>4329</v>
      </c>
      <c r="B3080" t="s">
        <v>3157</v>
      </c>
      <c r="C3080">
        <v>51666</v>
      </c>
      <c r="D3080" t="str">
        <f>+VLOOKUP(C3080,Param!K:L,2,FALSE)</f>
        <v>MA.CO PRIMEURS</v>
      </c>
      <c r="E3080">
        <v>11180605800</v>
      </c>
      <c r="F3080" t="s">
        <v>33</v>
      </c>
      <c r="G3080" t="s">
        <v>29</v>
      </c>
      <c r="H3080" s="5">
        <v>241.25</v>
      </c>
      <c r="I3080" s="5">
        <v>241.245</v>
      </c>
      <c r="J3080" s="5">
        <v>4.9999999999954499E-3</v>
      </c>
      <c r="K3080" s="5">
        <v>241.245</v>
      </c>
      <c r="L3080" s="5">
        <v>4.9999999999954499E-3</v>
      </c>
      <c r="M3080" t="str">
        <f>IF(ISERROR(VLOOKUP(A3080,'[1]Ecart validé'!$A:$A,1,FALSE)),Z3080,"Ecart Validé")</f>
        <v>valid</v>
      </c>
      <c r="R3080" t="s">
        <v>30</v>
      </c>
      <c r="X3080"/>
      <c r="Y3080"/>
      <c r="Z3080" t="s">
        <v>31</v>
      </c>
    </row>
    <row r="3081" spans="1:26" x14ac:dyDescent="0.3">
      <c r="A3081" t="s">
        <v>4330</v>
      </c>
      <c r="B3081" t="s">
        <v>3157</v>
      </c>
      <c r="C3081">
        <v>51666</v>
      </c>
      <c r="D3081" t="str">
        <f>+VLOOKUP(C3081,Param!K:L,2,FALSE)</f>
        <v>MA.CO PRIMEURS</v>
      </c>
      <c r="E3081">
        <v>11180605800</v>
      </c>
      <c r="F3081" t="s">
        <v>35</v>
      </c>
      <c r="G3081" t="s">
        <v>29</v>
      </c>
      <c r="H3081" s="5">
        <v>2688.9</v>
      </c>
      <c r="I3081" s="5">
        <v>2688.9</v>
      </c>
      <c r="J3081" s="5">
        <v>0</v>
      </c>
      <c r="K3081" s="5">
        <v>2688.9</v>
      </c>
      <c r="L3081" s="5">
        <v>0</v>
      </c>
      <c r="M3081" t="str">
        <f>IF(ISERROR(VLOOKUP(A3081,'[1]Ecart validé'!$A:$A,1,FALSE)),Z3081,"Ecart Validé")</f>
        <v>valid</v>
      </c>
      <c r="R3081" t="s">
        <v>30</v>
      </c>
      <c r="X3081"/>
      <c r="Y3081"/>
      <c r="Z3081" t="s">
        <v>31</v>
      </c>
    </row>
    <row r="3082" spans="1:26" x14ac:dyDescent="0.3">
      <c r="A3082" t="s">
        <v>4331</v>
      </c>
      <c r="B3082" t="s">
        <v>3157</v>
      </c>
      <c r="C3082">
        <v>51666</v>
      </c>
      <c r="D3082" t="str">
        <f>+VLOOKUP(C3082,Param!K:L,2,FALSE)</f>
        <v>MA.CO PRIMEURS</v>
      </c>
      <c r="E3082">
        <v>11180605800</v>
      </c>
      <c r="F3082" t="s">
        <v>37</v>
      </c>
      <c r="G3082" t="s">
        <v>29</v>
      </c>
      <c r="H3082" s="5">
        <v>273.98</v>
      </c>
      <c r="I3082" s="5">
        <v>273.97500000000002</v>
      </c>
      <c r="J3082" s="5">
        <v>4.9999999999954499E-3</v>
      </c>
      <c r="K3082" s="5">
        <v>273.97500000000002</v>
      </c>
      <c r="L3082" s="5">
        <v>4.9999999999954499E-3</v>
      </c>
      <c r="M3082" t="str">
        <f>IF(ISERROR(VLOOKUP(A3082,'[1]Ecart validé'!$A:$A,1,FALSE)),Z3082,"Ecart Validé")</f>
        <v>valid</v>
      </c>
      <c r="R3082" t="s">
        <v>30</v>
      </c>
      <c r="X3082"/>
      <c r="Y3082"/>
      <c r="Z3082" t="s">
        <v>31</v>
      </c>
    </row>
    <row r="3083" spans="1:26" x14ac:dyDescent="0.3">
      <c r="A3083" t="s">
        <v>4332</v>
      </c>
      <c r="B3083" t="s">
        <v>3157</v>
      </c>
      <c r="C3083">
        <v>51769</v>
      </c>
      <c r="D3083" t="str">
        <f>+VLOOKUP(C3083,Param!K:L,2,FALSE)</f>
        <v>REFRIGERATION FRANCE SAS</v>
      </c>
      <c r="E3083">
        <v>26147054</v>
      </c>
      <c r="F3083" t="s">
        <v>28</v>
      </c>
      <c r="G3083" t="s">
        <v>29</v>
      </c>
      <c r="H3083" s="5">
        <v>437.58</v>
      </c>
      <c r="I3083" s="5">
        <v>437.57220000000001</v>
      </c>
      <c r="J3083" s="5">
        <v>7.79999999997471E-3</v>
      </c>
      <c r="K3083" s="5">
        <v>437.58</v>
      </c>
      <c r="L3083" s="5">
        <v>0</v>
      </c>
      <c r="M3083" t="str">
        <f>IF(ISERROR(VLOOKUP(A3083,'[1]Ecart validé'!$A:$A,1,FALSE)),Z3083,"Ecart Validé")</f>
        <v>valid</v>
      </c>
      <c r="R3083" t="s">
        <v>30</v>
      </c>
      <c r="X3083"/>
      <c r="Y3083"/>
      <c r="Z3083" t="s">
        <v>31</v>
      </c>
    </row>
    <row r="3084" spans="1:26" x14ac:dyDescent="0.3">
      <c r="A3084" t="s">
        <v>4333</v>
      </c>
      <c r="B3084" t="s">
        <v>3157</v>
      </c>
      <c r="C3084">
        <v>51769</v>
      </c>
      <c r="D3084" t="str">
        <f>+VLOOKUP(C3084,Param!K:L,2,FALSE)</f>
        <v>REFRIGERATION FRANCE SAS</v>
      </c>
      <c r="E3084">
        <v>26147054</v>
      </c>
      <c r="F3084" t="s">
        <v>33</v>
      </c>
      <c r="G3084" t="s">
        <v>29</v>
      </c>
      <c r="H3084" s="5">
        <v>417.48</v>
      </c>
      <c r="I3084" s="5">
        <v>417.47879999999998</v>
      </c>
      <c r="J3084" s="5">
        <v>1.20000000003983E-3</v>
      </c>
      <c r="K3084" s="5">
        <v>417.48</v>
      </c>
      <c r="L3084" s="5">
        <v>0</v>
      </c>
      <c r="M3084" t="str">
        <f>IF(ISERROR(VLOOKUP(A3084,'[1]Ecart validé'!$A:$A,1,FALSE)),Z3084,"Ecart Validé")</f>
        <v>valid</v>
      </c>
      <c r="R3084" t="s">
        <v>30</v>
      </c>
      <c r="X3084"/>
      <c r="Y3084"/>
      <c r="Z3084" t="s">
        <v>31</v>
      </c>
    </row>
    <row r="3085" spans="1:26" x14ac:dyDescent="0.3">
      <c r="A3085" t="s">
        <v>4334</v>
      </c>
      <c r="B3085" t="s">
        <v>3157</v>
      </c>
      <c r="C3085">
        <v>51769</v>
      </c>
      <c r="D3085" t="str">
        <f>+VLOOKUP(C3085,Param!K:L,2,FALSE)</f>
        <v>REFRIGERATION FRANCE SAS</v>
      </c>
      <c r="E3085">
        <v>26147054</v>
      </c>
      <c r="F3085" t="s">
        <v>35</v>
      </c>
      <c r="G3085" t="s">
        <v>29</v>
      </c>
      <c r="H3085" s="5">
        <v>-47.13</v>
      </c>
      <c r="I3085" s="5">
        <v>-47.13</v>
      </c>
      <c r="J3085" s="5">
        <v>0</v>
      </c>
      <c r="K3085" s="5">
        <v>-47.13</v>
      </c>
      <c r="L3085" s="5">
        <v>0</v>
      </c>
      <c r="M3085" t="str">
        <f>IF(ISERROR(VLOOKUP(A3085,'[1]Ecart validé'!$A:$A,1,FALSE)),Z3085,"Ecart Validé")</f>
        <v>valid</v>
      </c>
      <c r="R3085" t="s">
        <v>30</v>
      </c>
      <c r="X3085"/>
      <c r="Y3085"/>
      <c r="Z3085" t="s">
        <v>31</v>
      </c>
    </row>
    <row r="3086" spans="1:26" x14ac:dyDescent="0.3">
      <c r="A3086" t="s">
        <v>4335</v>
      </c>
      <c r="B3086" t="s">
        <v>3157</v>
      </c>
      <c r="C3086">
        <v>51769</v>
      </c>
      <c r="D3086" t="str">
        <f>+VLOOKUP(C3086,Param!K:L,2,FALSE)</f>
        <v>REFRIGERATION FRANCE SAS</v>
      </c>
      <c r="E3086">
        <v>26147054</v>
      </c>
      <c r="F3086" t="s">
        <v>37</v>
      </c>
      <c r="G3086" t="s">
        <v>29</v>
      </c>
      <c r="H3086" s="5">
        <v>273.57</v>
      </c>
      <c r="I3086" s="5">
        <v>273.57</v>
      </c>
      <c r="J3086" s="5">
        <v>0</v>
      </c>
      <c r="K3086" s="5">
        <v>273.57</v>
      </c>
      <c r="L3086" s="5">
        <v>0</v>
      </c>
      <c r="M3086" t="str">
        <f>IF(ISERROR(VLOOKUP(A3086,'[1]Ecart validé'!$A:$A,1,FALSE)),Z3086,"Ecart Validé")</f>
        <v>valid</v>
      </c>
      <c r="R3086" t="s">
        <v>30</v>
      </c>
      <c r="X3086"/>
      <c r="Y3086"/>
      <c r="Z3086" t="s">
        <v>31</v>
      </c>
    </row>
    <row r="3087" spans="1:26" x14ac:dyDescent="0.3">
      <c r="A3087" t="s">
        <v>4336</v>
      </c>
      <c r="B3087" t="s">
        <v>3157</v>
      </c>
      <c r="C3087">
        <v>51769</v>
      </c>
      <c r="D3087" t="str">
        <f>+VLOOKUP(C3087,Param!K:L,2,FALSE)</f>
        <v>REFRIGERATION FRANCE SAS</v>
      </c>
      <c r="E3087" t="s">
        <v>4337</v>
      </c>
      <c r="F3087" t="s">
        <v>28</v>
      </c>
      <c r="G3087" t="s">
        <v>29</v>
      </c>
      <c r="H3087" s="5">
        <v>438.77</v>
      </c>
      <c r="I3087" s="5">
        <v>438.77</v>
      </c>
      <c r="J3087" s="5">
        <v>0</v>
      </c>
      <c r="K3087" s="5">
        <v>438.77</v>
      </c>
      <c r="L3087" s="5">
        <v>0</v>
      </c>
      <c r="M3087" t="str">
        <f>IF(ISERROR(VLOOKUP(A3087,'[1]Ecart validé'!$A:$A,1,FALSE)),Z3087,"Ecart Validé")</f>
        <v>valid</v>
      </c>
      <c r="R3087" t="s">
        <v>30</v>
      </c>
      <c r="X3087"/>
      <c r="Y3087"/>
      <c r="Z3087" t="s">
        <v>31</v>
      </c>
    </row>
    <row r="3088" spans="1:26" x14ac:dyDescent="0.3">
      <c r="A3088" t="s">
        <v>4338</v>
      </c>
      <c r="B3088" t="s">
        <v>3157</v>
      </c>
      <c r="C3088">
        <v>51769</v>
      </c>
      <c r="D3088" t="str">
        <f>+VLOOKUP(C3088,Param!K:L,2,FALSE)</f>
        <v>REFRIGERATION FRANCE SAS</v>
      </c>
      <c r="E3088" t="s">
        <v>4337</v>
      </c>
      <c r="F3088" t="s">
        <v>35</v>
      </c>
      <c r="G3088" t="s">
        <v>29</v>
      </c>
      <c r="H3088" s="5">
        <v>406.85</v>
      </c>
      <c r="I3088" s="5">
        <v>406.85</v>
      </c>
      <c r="J3088" s="5">
        <v>0</v>
      </c>
      <c r="K3088" s="5">
        <v>406.85</v>
      </c>
      <c r="L3088" s="5">
        <v>0</v>
      </c>
      <c r="M3088" t="str">
        <f>IF(ISERROR(VLOOKUP(A3088,'[1]Ecart validé'!$A:$A,1,FALSE)),Z3088,"Ecart Validé")</f>
        <v>valid</v>
      </c>
      <c r="R3088" t="s">
        <v>30</v>
      </c>
      <c r="X3088"/>
      <c r="Y3088"/>
      <c r="Z3088" t="s">
        <v>31</v>
      </c>
    </row>
    <row r="3089" spans="1:26" x14ac:dyDescent="0.3">
      <c r="A3089" t="s">
        <v>4339</v>
      </c>
      <c r="B3089" t="s">
        <v>3157</v>
      </c>
      <c r="C3089">
        <v>51769</v>
      </c>
      <c r="D3089" t="str">
        <f>+VLOOKUP(C3089,Param!K:L,2,FALSE)</f>
        <v>REFRIGERATION FRANCE SAS</v>
      </c>
      <c r="E3089" t="s">
        <v>4340</v>
      </c>
      <c r="F3089" t="s">
        <v>51</v>
      </c>
      <c r="G3089" t="s">
        <v>29</v>
      </c>
      <c r="H3089" s="5">
        <v>2239.85</v>
      </c>
      <c r="I3089" s="5">
        <v>2239.85</v>
      </c>
      <c r="J3089" s="5">
        <v>0</v>
      </c>
      <c r="K3089" s="5">
        <v>2239.85</v>
      </c>
      <c r="L3089" s="5">
        <v>0</v>
      </c>
      <c r="M3089" t="str">
        <f>IF(ISERROR(VLOOKUP(A3089,'[1]Ecart validé'!$A:$A,1,FALSE)),Z3089,"Ecart Validé")</f>
        <v>valid</v>
      </c>
      <c r="R3089" t="s">
        <v>30</v>
      </c>
      <c r="X3089"/>
      <c r="Y3089"/>
      <c r="Z3089" t="s">
        <v>31</v>
      </c>
    </row>
    <row r="3090" spans="1:26" x14ac:dyDescent="0.3">
      <c r="A3090" t="s">
        <v>4341</v>
      </c>
      <c r="B3090" t="s">
        <v>3157</v>
      </c>
      <c r="C3090">
        <v>51840</v>
      </c>
      <c r="D3090" t="str">
        <f>+VLOOKUP(C3090,Param!K:L,2,FALSE)</f>
        <v>LES 2 MARMOTTES</v>
      </c>
      <c r="E3090">
        <v>1201406649</v>
      </c>
      <c r="F3090" t="s">
        <v>35</v>
      </c>
      <c r="G3090" t="s">
        <v>29</v>
      </c>
      <c r="H3090" s="5">
        <v>6.75</v>
      </c>
      <c r="I3090" s="5">
        <v>6.75</v>
      </c>
      <c r="J3090" s="5">
        <v>0</v>
      </c>
      <c r="K3090" s="5">
        <v>6.75</v>
      </c>
      <c r="L3090" s="5">
        <v>0</v>
      </c>
      <c r="M3090" t="str">
        <f>IF(ISERROR(VLOOKUP(A3090,'[1]Ecart validé'!$A:$A,1,FALSE)),Z3090,"Ecart Validé")</f>
        <v>valid</v>
      </c>
      <c r="R3090" t="s">
        <v>30</v>
      </c>
      <c r="X3090"/>
      <c r="Y3090"/>
      <c r="Z3090" t="s">
        <v>31</v>
      </c>
    </row>
    <row r="3091" spans="1:26" x14ac:dyDescent="0.3">
      <c r="A3091" t="s">
        <v>4342</v>
      </c>
      <c r="B3091" t="s">
        <v>3157</v>
      </c>
      <c r="C3091">
        <v>51840</v>
      </c>
      <c r="D3091" t="str">
        <f>+VLOOKUP(C3091,Param!K:L,2,FALSE)</f>
        <v>LES 2 MARMOTTES</v>
      </c>
      <c r="E3091">
        <v>1201406649</v>
      </c>
      <c r="F3091" t="s">
        <v>37</v>
      </c>
      <c r="G3091" t="s">
        <v>29</v>
      </c>
      <c r="H3091" s="5">
        <v>7.05</v>
      </c>
      <c r="I3091" s="5">
        <v>7.05</v>
      </c>
      <c r="J3091" s="5">
        <v>0</v>
      </c>
      <c r="K3091" s="5">
        <v>7.05</v>
      </c>
      <c r="L3091" s="5">
        <v>0</v>
      </c>
      <c r="M3091" t="str">
        <f>IF(ISERROR(VLOOKUP(A3091,'[1]Ecart validé'!$A:$A,1,FALSE)),Z3091,"Ecart Validé")</f>
        <v>valid</v>
      </c>
      <c r="R3091" t="s">
        <v>30</v>
      </c>
      <c r="X3091"/>
      <c r="Y3091"/>
      <c r="Z3091" t="s">
        <v>31</v>
      </c>
    </row>
    <row r="3092" spans="1:26" x14ac:dyDescent="0.3">
      <c r="A3092" t="s">
        <v>4343</v>
      </c>
      <c r="B3092" t="s">
        <v>3157</v>
      </c>
      <c r="C3092">
        <v>51887</v>
      </c>
      <c r="D3092" t="str">
        <f>+VLOOKUP(C3092,Param!K:L,2,FALSE)</f>
        <v>ADCE - Ag Diagnotic Conseil Environnement</v>
      </c>
      <c r="E3092">
        <v>2187205703</v>
      </c>
      <c r="F3092" t="s">
        <v>28</v>
      </c>
      <c r="G3092" t="s">
        <v>29</v>
      </c>
      <c r="H3092" s="5">
        <v>2715.08</v>
      </c>
      <c r="I3092" s="5">
        <v>2715.0749999999998</v>
      </c>
      <c r="J3092" s="5">
        <v>5.0000000001091298E-3</v>
      </c>
      <c r="K3092" s="5">
        <v>2715.08</v>
      </c>
      <c r="L3092" s="5">
        <v>0</v>
      </c>
      <c r="M3092" t="str">
        <f>IF(ISERROR(VLOOKUP(A3092,'[1]Ecart validé'!$A:$A,1,FALSE)),Z3092,"Ecart Validé")</f>
        <v>valid</v>
      </c>
      <c r="R3092" t="s">
        <v>30</v>
      </c>
      <c r="X3092"/>
      <c r="Y3092"/>
      <c r="Z3092" t="s">
        <v>31</v>
      </c>
    </row>
    <row r="3093" spans="1:26" x14ac:dyDescent="0.3">
      <c r="A3093" t="s">
        <v>4344</v>
      </c>
      <c r="B3093" t="s">
        <v>3157</v>
      </c>
      <c r="C3093">
        <v>51887</v>
      </c>
      <c r="D3093" t="str">
        <f>+VLOOKUP(C3093,Param!K:L,2,FALSE)</f>
        <v>ADCE - Ag Diagnotic Conseil Environnement</v>
      </c>
      <c r="E3093">
        <v>2187205703</v>
      </c>
      <c r="F3093" t="s">
        <v>33</v>
      </c>
      <c r="G3093" t="s">
        <v>29</v>
      </c>
      <c r="H3093" s="5">
        <v>457.5</v>
      </c>
      <c r="I3093" s="5">
        <v>457.5</v>
      </c>
      <c r="J3093" s="5">
        <v>0</v>
      </c>
      <c r="K3093" s="5">
        <v>457.5</v>
      </c>
      <c r="L3093" s="5">
        <v>0</v>
      </c>
      <c r="M3093" t="str">
        <f>IF(ISERROR(VLOOKUP(A3093,'[1]Ecart validé'!$A:$A,1,FALSE)),Z3093,"Ecart Validé")</f>
        <v>valid</v>
      </c>
      <c r="R3093" t="s">
        <v>30</v>
      </c>
      <c r="X3093"/>
      <c r="Y3093"/>
      <c r="Z3093" t="s">
        <v>31</v>
      </c>
    </row>
    <row r="3094" spans="1:26" x14ac:dyDescent="0.3">
      <c r="A3094" t="s">
        <v>4345</v>
      </c>
      <c r="B3094" t="s">
        <v>3157</v>
      </c>
      <c r="C3094">
        <v>51887</v>
      </c>
      <c r="D3094" t="str">
        <f>+VLOOKUP(C3094,Param!K:L,2,FALSE)</f>
        <v>ADCE - Ag Diagnotic Conseil Environnement</v>
      </c>
      <c r="E3094">
        <v>2187205703</v>
      </c>
      <c r="F3094" t="s">
        <v>35</v>
      </c>
      <c r="G3094" t="s">
        <v>29</v>
      </c>
      <c r="H3094" s="5">
        <v>269.25</v>
      </c>
      <c r="I3094" s="5">
        <v>269.25</v>
      </c>
      <c r="J3094" s="5">
        <v>0</v>
      </c>
      <c r="K3094" s="5">
        <v>269.25</v>
      </c>
      <c r="L3094" s="5">
        <v>0</v>
      </c>
      <c r="M3094" t="str">
        <f>IF(ISERROR(VLOOKUP(A3094,'[1]Ecart validé'!$A:$A,1,FALSE)),Z3094,"Ecart Validé")</f>
        <v>valid</v>
      </c>
      <c r="R3094" t="s">
        <v>30</v>
      </c>
      <c r="X3094"/>
      <c r="Y3094"/>
      <c r="Z3094" t="s">
        <v>31</v>
      </c>
    </row>
    <row r="3095" spans="1:26" x14ac:dyDescent="0.3">
      <c r="A3095" t="s">
        <v>4346</v>
      </c>
      <c r="B3095" t="s">
        <v>3157</v>
      </c>
      <c r="C3095">
        <v>51887</v>
      </c>
      <c r="D3095" t="str">
        <f>+VLOOKUP(C3095,Param!K:L,2,FALSE)</f>
        <v>ADCE - Ag Diagnotic Conseil Environnement</v>
      </c>
      <c r="E3095">
        <v>2187205703</v>
      </c>
      <c r="F3095" t="s">
        <v>37</v>
      </c>
      <c r="G3095" t="s">
        <v>29</v>
      </c>
      <c r="H3095" s="5">
        <v>752.4</v>
      </c>
      <c r="I3095" s="5">
        <v>752.4</v>
      </c>
      <c r="J3095" s="5">
        <v>0</v>
      </c>
      <c r="K3095" s="5">
        <v>752.4</v>
      </c>
      <c r="L3095" s="5">
        <v>0</v>
      </c>
      <c r="M3095" t="str">
        <f>IF(ISERROR(VLOOKUP(A3095,'[1]Ecart validé'!$A:$A,1,FALSE)),Z3095,"Ecart Validé")</f>
        <v>valid</v>
      </c>
      <c r="R3095" t="s">
        <v>30</v>
      </c>
      <c r="X3095"/>
      <c r="Y3095"/>
      <c r="Z3095" t="s">
        <v>31</v>
      </c>
    </row>
    <row r="3096" spans="1:26" x14ac:dyDescent="0.3">
      <c r="A3096" t="s">
        <v>4347</v>
      </c>
      <c r="B3096" t="s">
        <v>3157</v>
      </c>
      <c r="C3096">
        <v>52051</v>
      </c>
      <c r="D3096" t="str">
        <f>+VLOOKUP(C3096,Param!K:L,2,FALSE)</f>
        <v>CASTEL FRERES</v>
      </c>
      <c r="E3096">
        <v>1190506021</v>
      </c>
      <c r="F3096" t="s">
        <v>28</v>
      </c>
      <c r="G3096" t="s">
        <v>29</v>
      </c>
      <c r="H3096" s="5">
        <v>523.95000000000005</v>
      </c>
      <c r="I3096" s="5">
        <v>523.95000000000005</v>
      </c>
      <c r="J3096" s="5">
        <v>0</v>
      </c>
      <c r="K3096" s="5">
        <v>523.95000000000005</v>
      </c>
      <c r="L3096" s="5">
        <v>0</v>
      </c>
      <c r="M3096" t="str">
        <f>IF(ISERROR(VLOOKUP(A3096,'[1]Ecart validé'!$A:$A,1,FALSE)),Z3096,"Ecart Validé")</f>
        <v>valid</v>
      </c>
      <c r="R3096" t="s">
        <v>30</v>
      </c>
      <c r="X3096"/>
      <c r="Y3096"/>
      <c r="Z3096" t="s">
        <v>31</v>
      </c>
    </row>
    <row r="3097" spans="1:26" x14ac:dyDescent="0.3">
      <c r="A3097" t="s">
        <v>4348</v>
      </c>
      <c r="B3097" t="s">
        <v>3157</v>
      </c>
      <c r="C3097">
        <v>52051</v>
      </c>
      <c r="D3097" t="str">
        <f>+VLOOKUP(C3097,Param!K:L,2,FALSE)</f>
        <v>CASTEL FRERES</v>
      </c>
      <c r="E3097">
        <v>1190506021</v>
      </c>
      <c r="F3097" t="s">
        <v>33</v>
      </c>
      <c r="G3097" t="s">
        <v>29</v>
      </c>
      <c r="H3097" s="5">
        <v>47.74</v>
      </c>
      <c r="I3097" s="5">
        <v>47.74</v>
      </c>
      <c r="J3097" s="5">
        <v>0</v>
      </c>
      <c r="K3097" s="5">
        <v>47.74</v>
      </c>
      <c r="L3097" s="5">
        <v>0</v>
      </c>
      <c r="M3097" t="str">
        <f>IF(ISERROR(VLOOKUP(A3097,'[1]Ecart validé'!$A:$A,1,FALSE)),Z3097,"Ecart Validé")</f>
        <v>valid</v>
      </c>
      <c r="R3097" t="s">
        <v>30</v>
      </c>
      <c r="X3097"/>
      <c r="Y3097"/>
      <c r="Z3097" t="s">
        <v>31</v>
      </c>
    </row>
    <row r="3098" spans="1:26" x14ac:dyDescent="0.3">
      <c r="A3098" t="s">
        <v>4349</v>
      </c>
      <c r="B3098" t="s">
        <v>3157</v>
      </c>
      <c r="C3098">
        <v>52051</v>
      </c>
      <c r="D3098" t="str">
        <f>+VLOOKUP(C3098,Param!K:L,2,FALSE)</f>
        <v>CASTEL FRERES</v>
      </c>
      <c r="E3098">
        <v>1190506021</v>
      </c>
      <c r="F3098" t="s">
        <v>35</v>
      </c>
      <c r="G3098" t="s">
        <v>29</v>
      </c>
      <c r="H3098" s="5">
        <v>310.24</v>
      </c>
      <c r="I3098" s="5">
        <v>310.24</v>
      </c>
      <c r="J3098" s="5">
        <v>0</v>
      </c>
      <c r="K3098" s="5">
        <v>310.24</v>
      </c>
      <c r="L3098" s="5">
        <v>0</v>
      </c>
      <c r="M3098" t="str">
        <f>IF(ISERROR(VLOOKUP(A3098,'[1]Ecart validé'!$A:$A,1,FALSE)),Z3098,"Ecart Validé")</f>
        <v>valid</v>
      </c>
      <c r="R3098" t="s">
        <v>30</v>
      </c>
      <c r="X3098"/>
      <c r="Y3098"/>
      <c r="Z3098" t="s">
        <v>31</v>
      </c>
    </row>
    <row r="3099" spans="1:26" x14ac:dyDescent="0.3">
      <c r="A3099" t="s">
        <v>4350</v>
      </c>
      <c r="B3099" t="s">
        <v>3157</v>
      </c>
      <c r="C3099">
        <v>52051</v>
      </c>
      <c r="D3099" t="str">
        <f>+VLOOKUP(C3099,Param!K:L,2,FALSE)</f>
        <v>CASTEL FRERES</v>
      </c>
      <c r="E3099">
        <v>1190506021</v>
      </c>
      <c r="F3099" t="s">
        <v>37</v>
      </c>
      <c r="G3099" t="s">
        <v>29</v>
      </c>
      <c r="H3099" s="5">
        <v>185.5</v>
      </c>
      <c r="I3099" s="5">
        <v>185.5</v>
      </c>
      <c r="J3099" s="5">
        <v>0</v>
      </c>
      <c r="K3099" s="5">
        <v>185.5</v>
      </c>
      <c r="L3099" s="5">
        <v>0</v>
      </c>
      <c r="M3099" t="str">
        <f>IF(ISERROR(VLOOKUP(A3099,'[1]Ecart validé'!$A:$A,1,FALSE)),Z3099,"Ecart Validé")</f>
        <v>valid</v>
      </c>
      <c r="R3099" t="s">
        <v>30</v>
      </c>
      <c r="X3099"/>
      <c r="Y3099"/>
      <c r="Z3099" t="s">
        <v>31</v>
      </c>
    </row>
    <row r="3100" spans="1:26" x14ac:dyDescent="0.3">
      <c r="A3100" t="s">
        <v>4351</v>
      </c>
      <c r="B3100" t="s">
        <v>3157</v>
      </c>
      <c r="C3100">
        <v>52160</v>
      </c>
      <c r="D3100" t="str">
        <f>+VLOOKUP(C3100,Param!K:L,2,FALSE)</f>
        <v>MEDIACOM CONCEPT INGENIERIE</v>
      </c>
      <c r="E3100">
        <v>2120721973</v>
      </c>
      <c r="F3100" t="s">
        <v>28</v>
      </c>
      <c r="G3100" t="s">
        <v>29</v>
      </c>
      <c r="H3100" s="5">
        <v>3745.22</v>
      </c>
      <c r="I3100" s="5">
        <v>3745.2195000000002</v>
      </c>
      <c r="J3100" s="5">
        <v>4.9999999964711595E-4</v>
      </c>
      <c r="K3100" s="5">
        <v>3745.22</v>
      </c>
      <c r="L3100" s="5">
        <v>0</v>
      </c>
      <c r="M3100" t="str">
        <f>IF(ISERROR(VLOOKUP(A3100,'[1]Ecart validé'!$A:$A,1,FALSE)),Z3100,"Ecart Validé")</f>
        <v>valid</v>
      </c>
      <c r="R3100" t="s">
        <v>30</v>
      </c>
      <c r="X3100"/>
      <c r="Y3100"/>
      <c r="Z3100" t="s">
        <v>31</v>
      </c>
    </row>
    <row r="3101" spans="1:26" x14ac:dyDescent="0.3">
      <c r="A3101" t="s">
        <v>4352</v>
      </c>
      <c r="B3101" t="s">
        <v>3157</v>
      </c>
      <c r="C3101">
        <v>52160</v>
      </c>
      <c r="D3101" t="str">
        <f>+VLOOKUP(C3101,Param!K:L,2,FALSE)</f>
        <v>MEDIACOM CONCEPT INGENIERIE</v>
      </c>
      <c r="E3101">
        <v>2120721973</v>
      </c>
      <c r="F3101" t="s">
        <v>33</v>
      </c>
      <c r="G3101" t="s">
        <v>29</v>
      </c>
      <c r="H3101" s="5">
        <v>1321.09</v>
      </c>
      <c r="I3101" s="5">
        <v>1321.0932</v>
      </c>
      <c r="J3101" s="5">
        <v>-3.2000000001062199E-3</v>
      </c>
      <c r="K3101" s="5">
        <v>1321.09</v>
      </c>
      <c r="L3101" s="5">
        <v>0</v>
      </c>
      <c r="M3101" t="str">
        <f>IF(ISERROR(VLOOKUP(A3101,'[1]Ecart validé'!$A:$A,1,FALSE)),Z3101,"Ecart Validé")</f>
        <v>valid</v>
      </c>
      <c r="R3101" t="s">
        <v>30</v>
      </c>
      <c r="X3101"/>
      <c r="Y3101"/>
      <c r="Z3101" t="s">
        <v>31</v>
      </c>
    </row>
    <row r="3102" spans="1:26" x14ac:dyDescent="0.3">
      <c r="A3102" t="s">
        <v>4353</v>
      </c>
      <c r="B3102" t="s">
        <v>3157</v>
      </c>
      <c r="C3102">
        <v>52160</v>
      </c>
      <c r="D3102" t="str">
        <f>+VLOOKUP(C3102,Param!K:L,2,FALSE)</f>
        <v>MEDIACOM CONCEPT INGENIERIE</v>
      </c>
      <c r="E3102">
        <v>2120721973</v>
      </c>
      <c r="F3102" t="s">
        <v>35</v>
      </c>
      <c r="G3102" t="s">
        <v>29</v>
      </c>
      <c r="H3102" s="5">
        <v>877.8</v>
      </c>
      <c r="I3102" s="5">
        <v>877.8</v>
      </c>
      <c r="J3102" s="5">
        <v>0</v>
      </c>
      <c r="K3102" s="5">
        <v>877.8</v>
      </c>
      <c r="L3102" s="5">
        <v>0</v>
      </c>
      <c r="M3102" t="str">
        <f>IF(ISERROR(VLOOKUP(A3102,'[1]Ecart validé'!$A:$A,1,FALSE)),Z3102,"Ecart Validé")</f>
        <v>valid</v>
      </c>
      <c r="R3102" t="s">
        <v>30</v>
      </c>
      <c r="X3102"/>
      <c r="Y3102"/>
      <c r="Z3102" t="s">
        <v>31</v>
      </c>
    </row>
    <row r="3103" spans="1:26" x14ac:dyDescent="0.3">
      <c r="A3103" t="s">
        <v>4354</v>
      </c>
      <c r="B3103" t="s">
        <v>3157</v>
      </c>
      <c r="C3103">
        <v>52160</v>
      </c>
      <c r="D3103" t="str">
        <f>+VLOOKUP(C3103,Param!K:L,2,FALSE)</f>
        <v>MEDIACOM CONCEPT INGENIERIE</v>
      </c>
      <c r="E3103">
        <v>2120721973</v>
      </c>
      <c r="F3103" t="s">
        <v>37</v>
      </c>
      <c r="G3103" t="s">
        <v>29</v>
      </c>
      <c r="H3103" s="5">
        <v>1935.27</v>
      </c>
      <c r="I3103" s="5">
        <v>1935.27</v>
      </c>
      <c r="J3103" s="5">
        <v>0</v>
      </c>
      <c r="K3103" s="5">
        <v>1935.27</v>
      </c>
      <c r="L3103" s="5">
        <v>0</v>
      </c>
      <c r="M3103" t="str">
        <f>IF(ISERROR(VLOOKUP(A3103,'[1]Ecart validé'!$A:$A,1,FALSE)),Z3103,"Ecart Validé")</f>
        <v>valid</v>
      </c>
      <c r="R3103" t="s">
        <v>30</v>
      </c>
      <c r="X3103"/>
      <c r="Y3103"/>
      <c r="Z3103" t="s">
        <v>31</v>
      </c>
    </row>
    <row r="3104" spans="1:26" x14ac:dyDescent="0.3">
      <c r="A3104" t="s">
        <v>4355</v>
      </c>
      <c r="B3104" t="s">
        <v>3157</v>
      </c>
      <c r="C3104">
        <v>52335</v>
      </c>
      <c r="D3104" t="str">
        <f>+VLOOKUP(C3104,Param!K:L,2,FALSE)</f>
        <v>ENTREPRISE CLUB S.A.</v>
      </c>
      <c r="E3104">
        <v>27280102</v>
      </c>
      <c r="F3104" t="s">
        <v>28</v>
      </c>
      <c r="G3104" t="s">
        <v>29</v>
      </c>
      <c r="H3104" s="5">
        <v>8272.56</v>
      </c>
      <c r="I3104" s="5">
        <v>8272.56</v>
      </c>
      <c r="J3104" s="5">
        <v>0</v>
      </c>
      <c r="K3104" s="5">
        <v>8272.56</v>
      </c>
      <c r="L3104" s="5">
        <v>0</v>
      </c>
      <c r="M3104" t="str">
        <f>IF(ISERROR(VLOOKUP(A3104,'[1]Ecart validé'!$A:$A,1,FALSE)),Z3104,"Ecart Validé")</f>
        <v>valid</v>
      </c>
      <c r="R3104" t="s">
        <v>30</v>
      </c>
      <c r="X3104"/>
      <c r="Y3104"/>
      <c r="Z3104" t="s">
        <v>31</v>
      </c>
    </row>
    <row r="3105" spans="1:26" x14ac:dyDescent="0.3">
      <c r="A3105" t="s">
        <v>4356</v>
      </c>
      <c r="B3105" t="s">
        <v>3157</v>
      </c>
      <c r="C3105">
        <v>52335</v>
      </c>
      <c r="D3105" t="str">
        <f>+VLOOKUP(C3105,Param!K:L,2,FALSE)</f>
        <v>ENTREPRISE CLUB S.A.</v>
      </c>
      <c r="E3105">
        <v>27280102</v>
      </c>
      <c r="F3105" t="s">
        <v>33</v>
      </c>
      <c r="G3105" t="s">
        <v>29</v>
      </c>
      <c r="H3105" s="5">
        <v>677.16</v>
      </c>
      <c r="I3105" s="5">
        <v>677.16</v>
      </c>
      <c r="J3105" s="5">
        <v>0</v>
      </c>
      <c r="K3105" s="5">
        <v>677.16</v>
      </c>
      <c r="L3105" s="5">
        <v>0</v>
      </c>
      <c r="M3105" t="str">
        <f>IF(ISERROR(VLOOKUP(A3105,'[1]Ecart validé'!$A:$A,1,FALSE)),Z3105,"Ecart Validé")</f>
        <v>valid</v>
      </c>
      <c r="R3105" t="s">
        <v>30</v>
      </c>
      <c r="X3105"/>
      <c r="Y3105"/>
      <c r="Z3105" t="s">
        <v>31</v>
      </c>
    </row>
    <row r="3106" spans="1:26" x14ac:dyDescent="0.3">
      <c r="A3106" t="s">
        <v>4357</v>
      </c>
      <c r="B3106" t="s">
        <v>3157</v>
      </c>
      <c r="C3106">
        <v>52335</v>
      </c>
      <c r="D3106" t="str">
        <f>+VLOOKUP(C3106,Param!K:L,2,FALSE)</f>
        <v>ENTREPRISE CLUB S.A.</v>
      </c>
      <c r="E3106">
        <v>27280102</v>
      </c>
      <c r="F3106" t="s">
        <v>35</v>
      </c>
      <c r="G3106" t="s">
        <v>29</v>
      </c>
      <c r="H3106" s="5">
        <v>7387.47</v>
      </c>
      <c r="I3106" s="5">
        <v>7387.47</v>
      </c>
      <c r="J3106" s="5">
        <v>0</v>
      </c>
      <c r="K3106" s="5">
        <v>7387.47</v>
      </c>
      <c r="L3106" s="5">
        <v>0</v>
      </c>
      <c r="M3106" t="str">
        <f>IF(ISERROR(VLOOKUP(A3106,'[1]Ecart validé'!$A:$A,1,FALSE)),Z3106,"Ecart Validé")</f>
        <v>valid</v>
      </c>
      <c r="R3106" t="s">
        <v>30</v>
      </c>
      <c r="X3106"/>
      <c r="Y3106"/>
      <c r="Z3106" t="s">
        <v>31</v>
      </c>
    </row>
    <row r="3107" spans="1:26" x14ac:dyDescent="0.3">
      <c r="A3107" t="s">
        <v>4358</v>
      </c>
      <c r="B3107" t="s">
        <v>3157</v>
      </c>
      <c r="C3107">
        <v>52335</v>
      </c>
      <c r="D3107" t="str">
        <f>+VLOOKUP(C3107,Param!K:L,2,FALSE)</f>
        <v>ENTREPRISE CLUB S.A.</v>
      </c>
      <c r="E3107">
        <v>27280102</v>
      </c>
      <c r="F3107" t="s">
        <v>37</v>
      </c>
      <c r="G3107" t="s">
        <v>29</v>
      </c>
      <c r="H3107" s="5">
        <v>13803.51</v>
      </c>
      <c r="I3107" s="5">
        <v>13803.510899999999</v>
      </c>
      <c r="J3107" s="5">
        <v>-8.9999999909195995E-4</v>
      </c>
      <c r="K3107" s="5">
        <v>13803.51</v>
      </c>
      <c r="L3107" s="5">
        <v>0</v>
      </c>
      <c r="M3107" t="str">
        <f>IF(ISERROR(VLOOKUP(A3107,'[1]Ecart validé'!$A:$A,1,FALSE)),Z3107,"Ecart Validé")</f>
        <v>valid</v>
      </c>
      <c r="R3107" t="s">
        <v>30</v>
      </c>
      <c r="X3107"/>
      <c r="Y3107"/>
      <c r="Z3107" t="s">
        <v>31</v>
      </c>
    </row>
    <row r="3108" spans="1:26" x14ac:dyDescent="0.3">
      <c r="A3108" t="s">
        <v>4359</v>
      </c>
      <c r="B3108" t="s">
        <v>3157</v>
      </c>
      <c r="C3108">
        <v>52395</v>
      </c>
      <c r="D3108" t="str">
        <f>+VLOOKUP(C3108,Param!K:L,2,FALSE)</f>
        <v>BLANCHISSERIE BOISSET</v>
      </c>
      <c r="E3108">
        <v>26138062</v>
      </c>
      <c r="F3108" t="s">
        <v>28</v>
      </c>
      <c r="G3108" t="s">
        <v>29</v>
      </c>
      <c r="H3108" s="5">
        <v>7525.81</v>
      </c>
      <c r="I3108" s="5">
        <v>7525.8050000000003</v>
      </c>
      <c r="J3108" s="5">
        <v>5.0000000001091298E-3</v>
      </c>
      <c r="K3108" s="5">
        <v>7525.81</v>
      </c>
      <c r="L3108" s="5">
        <v>0</v>
      </c>
      <c r="M3108" t="str">
        <f>IF(ISERROR(VLOOKUP(A3108,'[1]Ecart validé'!$A:$A,1,FALSE)),Z3108,"Ecart Validé")</f>
        <v>valid</v>
      </c>
      <c r="R3108" t="s">
        <v>30</v>
      </c>
      <c r="X3108"/>
      <c r="Y3108"/>
      <c r="Z3108" t="s">
        <v>31</v>
      </c>
    </row>
    <row r="3109" spans="1:26" x14ac:dyDescent="0.3">
      <c r="A3109" t="s">
        <v>4360</v>
      </c>
      <c r="B3109" t="s">
        <v>3157</v>
      </c>
      <c r="C3109">
        <v>52395</v>
      </c>
      <c r="D3109" t="str">
        <f>+VLOOKUP(C3109,Param!K:L,2,FALSE)</f>
        <v>BLANCHISSERIE BOISSET</v>
      </c>
      <c r="E3109">
        <v>26138062</v>
      </c>
      <c r="F3109" t="s">
        <v>33</v>
      </c>
      <c r="G3109" t="s">
        <v>29</v>
      </c>
      <c r="H3109" s="5">
        <v>1977.68</v>
      </c>
      <c r="I3109" s="5">
        <v>1977.675</v>
      </c>
      <c r="J3109" s="5">
        <v>5.0000000001091298E-3</v>
      </c>
      <c r="K3109" s="5">
        <v>1977.68</v>
      </c>
      <c r="L3109" s="5">
        <v>0</v>
      </c>
      <c r="M3109" t="str">
        <f>IF(ISERROR(VLOOKUP(A3109,'[1]Ecart validé'!$A:$A,1,FALSE)),Z3109,"Ecart Validé")</f>
        <v>valid</v>
      </c>
      <c r="R3109" t="s">
        <v>30</v>
      </c>
      <c r="X3109"/>
      <c r="Y3109"/>
      <c r="Z3109" t="s">
        <v>31</v>
      </c>
    </row>
    <row r="3110" spans="1:26" x14ac:dyDescent="0.3">
      <c r="A3110" t="s">
        <v>4361</v>
      </c>
      <c r="B3110" t="s">
        <v>3157</v>
      </c>
      <c r="C3110">
        <v>52395</v>
      </c>
      <c r="D3110" t="str">
        <f>+VLOOKUP(C3110,Param!K:L,2,FALSE)</f>
        <v>BLANCHISSERIE BOISSET</v>
      </c>
      <c r="E3110">
        <v>26138062</v>
      </c>
      <c r="F3110" t="s">
        <v>35</v>
      </c>
      <c r="G3110" t="s">
        <v>29</v>
      </c>
      <c r="H3110" s="5">
        <v>13413.8</v>
      </c>
      <c r="I3110" s="5">
        <v>13413.7971</v>
      </c>
      <c r="J3110" s="5">
        <v>2.8999999994994102E-3</v>
      </c>
      <c r="K3110" s="5">
        <v>13413.8</v>
      </c>
      <c r="L3110" s="5">
        <v>0</v>
      </c>
      <c r="M3110" t="str">
        <f>IF(ISERROR(VLOOKUP(A3110,'[1]Ecart validé'!$A:$A,1,FALSE)),Z3110,"Ecart Validé")</f>
        <v>valid</v>
      </c>
      <c r="R3110" t="s">
        <v>30</v>
      </c>
      <c r="X3110"/>
      <c r="Y3110"/>
      <c r="Z3110" t="s">
        <v>31</v>
      </c>
    </row>
    <row r="3111" spans="1:26" x14ac:dyDescent="0.3">
      <c r="A3111" t="s">
        <v>4362</v>
      </c>
      <c r="B3111" t="s">
        <v>3157</v>
      </c>
      <c r="C3111">
        <v>52395</v>
      </c>
      <c r="D3111" t="str">
        <f>+VLOOKUP(C3111,Param!K:L,2,FALSE)</f>
        <v>BLANCHISSERIE BOISSET</v>
      </c>
      <c r="E3111">
        <v>26138062</v>
      </c>
      <c r="F3111" t="s">
        <v>37</v>
      </c>
      <c r="G3111" t="s">
        <v>29</v>
      </c>
      <c r="H3111" s="5">
        <v>5571.65</v>
      </c>
      <c r="I3111" s="5">
        <v>5571.65</v>
      </c>
      <c r="J3111" s="5">
        <v>0</v>
      </c>
      <c r="K3111" s="5">
        <v>5571.65</v>
      </c>
      <c r="L3111" s="5">
        <v>0</v>
      </c>
      <c r="M3111" t="str">
        <f>IF(ISERROR(VLOOKUP(A3111,'[1]Ecart validé'!$A:$A,1,FALSE)),Z3111,"Ecart Validé")</f>
        <v>valid</v>
      </c>
      <c r="R3111" t="s">
        <v>30</v>
      </c>
      <c r="X3111"/>
      <c r="Y3111"/>
      <c r="Z3111" t="s">
        <v>31</v>
      </c>
    </row>
    <row r="3112" spans="1:26" x14ac:dyDescent="0.3">
      <c r="A3112" t="s">
        <v>4363</v>
      </c>
      <c r="B3112" t="s">
        <v>3157</v>
      </c>
      <c r="C3112">
        <v>52767</v>
      </c>
      <c r="D3112" t="str">
        <f>+VLOOKUP(C3112,Param!K:L,2,FALSE)</f>
        <v>G.S.D.I</v>
      </c>
      <c r="E3112">
        <v>2150374607</v>
      </c>
      <c r="F3112" t="s">
        <v>33</v>
      </c>
      <c r="G3112" t="s">
        <v>29</v>
      </c>
      <c r="H3112" s="5">
        <v>1188</v>
      </c>
      <c r="I3112" s="5">
        <v>1188</v>
      </c>
      <c r="J3112" s="5">
        <v>0</v>
      </c>
      <c r="K3112" s="5">
        <v>1188</v>
      </c>
      <c r="L3112" s="5">
        <v>0</v>
      </c>
      <c r="M3112" t="str">
        <f>IF(ISERROR(VLOOKUP(A3112,'[1]Ecart validé'!$A:$A,1,FALSE)),Z3112,"Ecart Validé")</f>
        <v>valid</v>
      </c>
      <c r="R3112" t="s">
        <v>30</v>
      </c>
      <c r="X3112"/>
      <c r="Y3112"/>
      <c r="Z3112" t="s">
        <v>31</v>
      </c>
    </row>
    <row r="3113" spans="1:26" x14ac:dyDescent="0.3">
      <c r="A3113" t="s">
        <v>4364</v>
      </c>
      <c r="B3113" t="s">
        <v>3157</v>
      </c>
      <c r="C3113">
        <v>52767</v>
      </c>
      <c r="D3113" t="str">
        <f>+VLOOKUP(C3113,Param!K:L,2,FALSE)</f>
        <v>G.S.D.I</v>
      </c>
      <c r="E3113">
        <v>2150374607</v>
      </c>
      <c r="F3113" t="s">
        <v>37</v>
      </c>
      <c r="G3113" t="s">
        <v>29</v>
      </c>
      <c r="H3113" s="5">
        <v>2539.98</v>
      </c>
      <c r="I3113" s="5">
        <v>2539.9823999999999</v>
      </c>
      <c r="J3113" s="5">
        <v>-2.3999999998522898E-3</v>
      </c>
      <c r="K3113" s="5">
        <v>2539.98</v>
      </c>
      <c r="L3113" s="5">
        <v>0</v>
      </c>
      <c r="M3113" t="str">
        <f>IF(ISERROR(VLOOKUP(A3113,'[1]Ecart validé'!$A:$A,1,FALSE)),Z3113,"Ecart Validé")</f>
        <v>valid</v>
      </c>
      <c r="R3113" t="s">
        <v>30</v>
      </c>
      <c r="X3113"/>
      <c r="Y3113"/>
      <c r="Z3113" t="s">
        <v>31</v>
      </c>
    </row>
    <row r="3114" spans="1:26" x14ac:dyDescent="0.3">
      <c r="A3114" t="s">
        <v>4365</v>
      </c>
      <c r="B3114" t="s">
        <v>3157</v>
      </c>
      <c r="C3114">
        <v>52797</v>
      </c>
      <c r="D3114" t="str">
        <f>+VLOOKUP(C3114,Param!K:L,2,FALSE)</f>
        <v>ADV</v>
      </c>
      <c r="E3114">
        <v>29280017</v>
      </c>
      <c r="F3114" t="s">
        <v>28</v>
      </c>
      <c r="G3114" t="s">
        <v>29</v>
      </c>
      <c r="H3114" s="5">
        <v>24145.89</v>
      </c>
      <c r="I3114" s="5">
        <v>24145.881300000001</v>
      </c>
      <c r="J3114" s="5">
        <v>8.6999999984982406E-3</v>
      </c>
      <c r="K3114" s="5">
        <v>24145.89</v>
      </c>
      <c r="L3114" s="5">
        <v>0</v>
      </c>
      <c r="M3114" t="str">
        <f>IF(ISERROR(VLOOKUP(A3114,'[1]Ecart validé'!$A:$A,1,FALSE)),Z3114,"Ecart Validé")</f>
        <v>valid</v>
      </c>
      <c r="R3114" t="s">
        <v>30</v>
      </c>
      <c r="X3114"/>
      <c r="Y3114"/>
      <c r="Z3114" t="s">
        <v>31</v>
      </c>
    </row>
    <row r="3115" spans="1:26" x14ac:dyDescent="0.3">
      <c r="A3115" t="s">
        <v>4366</v>
      </c>
      <c r="B3115" t="s">
        <v>3157</v>
      </c>
      <c r="C3115">
        <v>52797</v>
      </c>
      <c r="D3115" t="str">
        <f>+VLOOKUP(C3115,Param!K:L,2,FALSE)</f>
        <v>ADV</v>
      </c>
      <c r="E3115">
        <v>29280017</v>
      </c>
      <c r="F3115" t="s">
        <v>33</v>
      </c>
      <c r="G3115" t="s">
        <v>29</v>
      </c>
      <c r="H3115" s="5">
        <v>3162.75</v>
      </c>
      <c r="I3115" s="5">
        <v>3162.7368000000001</v>
      </c>
      <c r="J3115" s="5">
        <v>1.31999999998697E-2</v>
      </c>
      <c r="K3115" s="5">
        <v>3162.75</v>
      </c>
      <c r="L3115" s="5">
        <v>0</v>
      </c>
      <c r="M3115" t="str">
        <f>IF(ISERROR(VLOOKUP(A3115,'[1]Ecart validé'!$A:$A,1,FALSE)),Z3115,"Ecart Validé")</f>
        <v>valid</v>
      </c>
      <c r="R3115" t="s">
        <v>30</v>
      </c>
      <c r="X3115"/>
      <c r="Y3115"/>
      <c r="Z3115" t="s">
        <v>31</v>
      </c>
    </row>
    <row r="3116" spans="1:26" x14ac:dyDescent="0.3">
      <c r="A3116" t="s">
        <v>4367</v>
      </c>
      <c r="B3116" t="s">
        <v>3157</v>
      </c>
      <c r="C3116">
        <v>52797</v>
      </c>
      <c r="D3116" t="str">
        <f>+VLOOKUP(C3116,Param!K:L,2,FALSE)</f>
        <v>ADV</v>
      </c>
      <c r="E3116">
        <v>29280017</v>
      </c>
      <c r="F3116" t="s">
        <v>35</v>
      </c>
      <c r="G3116" t="s">
        <v>29</v>
      </c>
      <c r="H3116" s="5">
        <v>4440.99</v>
      </c>
      <c r="I3116" s="5">
        <v>4440.9960000000001</v>
      </c>
      <c r="J3116" s="5">
        <v>-6.0000000003128601E-3</v>
      </c>
      <c r="K3116" s="5">
        <v>4440.99</v>
      </c>
      <c r="L3116" s="5">
        <v>0</v>
      </c>
      <c r="M3116" t="str">
        <f>IF(ISERROR(VLOOKUP(A3116,'[1]Ecart validé'!$A:$A,1,FALSE)),Z3116,"Ecart Validé")</f>
        <v>valid</v>
      </c>
      <c r="R3116" t="s">
        <v>30</v>
      </c>
      <c r="X3116"/>
      <c r="Y3116"/>
      <c r="Z3116" t="s">
        <v>31</v>
      </c>
    </row>
    <row r="3117" spans="1:26" x14ac:dyDescent="0.3">
      <c r="A3117" t="s">
        <v>4368</v>
      </c>
      <c r="B3117" t="s">
        <v>3157</v>
      </c>
      <c r="C3117">
        <v>52797</v>
      </c>
      <c r="D3117" t="str">
        <f>+VLOOKUP(C3117,Param!K:L,2,FALSE)</f>
        <v>ADV</v>
      </c>
      <c r="E3117">
        <v>29280017</v>
      </c>
      <c r="F3117" t="s">
        <v>37</v>
      </c>
      <c r="G3117" t="s">
        <v>29</v>
      </c>
      <c r="H3117" s="5">
        <v>4352.9399999999996</v>
      </c>
      <c r="I3117" s="5">
        <v>4352.9457000000002</v>
      </c>
      <c r="J3117" s="5">
        <v>-5.7000000006155399E-3</v>
      </c>
      <c r="K3117" s="5">
        <v>4352.9399999999996</v>
      </c>
      <c r="L3117" s="5">
        <v>0</v>
      </c>
      <c r="M3117" t="str">
        <f>IF(ISERROR(VLOOKUP(A3117,'[1]Ecart validé'!$A:$A,1,FALSE)),Z3117,"Ecart Validé")</f>
        <v>valid</v>
      </c>
      <c r="R3117" t="s">
        <v>30</v>
      </c>
      <c r="X3117"/>
      <c r="Y3117"/>
      <c r="Z3117" t="s">
        <v>31</v>
      </c>
    </row>
    <row r="3118" spans="1:26" x14ac:dyDescent="0.3">
      <c r="A3118" t="s">
        <v>4369</v>
      </c>
      <c r="B3118" t="s">
        <v>3157</v>
      </c>
      <c r="C3118">
        <v>52824</v>
      </c>
      <c r="D3118" t="str">
        <f>+VLOOKUP(C3118,Param!K:L,2,FALSE)</f>
        <v>LMC GOURMET</v>
      </c>
      <c r="E3118" t="s">
        <v>4370</v>
      </c>
      <c r="F3118" t="s">
        <v>51</v>
      </c>
      <c r="G3118" t="s">
        <v>29</v>
      </c>
      <c r="H3118" s="5">
        <v>3072.84</v>
      </c>
      <c r="I3118" s="5">
        <v>3072.8398999999999</v>
      </c>
      <c r="J3118" s="5">
        <v>1.00000000202271E-4</v>
      </c>
      <c r="K3118" s="5">
        <v>3072.84</v>
      </c>
      <c r="L3118" s="5">
        <v>0</v>
      </c>
      <c r="M3118" t="str">
        <f>IF(ISERROR(VLOOKUP(A3118,'[1]Ecart validé'!$A:$A,1,FALSE)),Z3118,"Ecart Validé")</f>
        <v>valid</v>
      </c>
      <c r="R3118" t="s">
        <v>30</v>
      </c>
      <c r="X3118"/>
      <c r="Y3118"/>
      <c r="Z3118" t="s">
        <v>31</v>
      </c>
    </row>
    <row r="3119" spans="1:26" x14ac:dyDescent="0.3">
      <c r="A3119" t="s">
        <v>4371</v>
      </c>
      <c r="B3119" t="s">
        <v>3157</v>
      </c>
      <c r="C3119">
        <v>52900</v>
      </c>
      <c r="D3119" t="str">
        <f>+VLOOKUP(C3119,Param!K:L,2,FALSE)</f>
        <v>ENTREPRISE GENERALE DE MACONNERIE FREDERIC DIAS</v>
      </c>
      <c r="E3119">
        <v>2130542722</v>
      </c>
      <c r="F3119" t="s">
        <v>28</v>
      </c>
      <c r="G3119" t="s">
        <v>29</v>
      </c>
      <c r="H3119" s="5">
        <v>3701.76</v>
      </c>
      <c r="I3119" s="5">
        <v>3701.76</v>
      </c>
      <c r="J3119" s="5">
        <v>0</v>
      </c>
      <c r="K3119" s="5">
        <v>3701.76</v>
      </c>
      <c r="L3119" s="5">
        <v>0</v>
      </c>
      <c r="M3119" t="str">
        <f>IF(ISERROR(VLOOKUP(A3119,'[1]Ecart validé'!$A:$A,1,FALSE)),Z3119,"Ecart Validé")</f>
        <v>valid</v>
      </c>
      <c r="R3119" t="s">
        <v>30</v>
      </c>
      <c r="X3119"/>
      <c r="Y3119"/>
      <c r="Z3119" t="s">
        <v>31</v>
      </c>
    </row>
    <row r="3120" spans="1:26" x14ac:dyDescent="0.3">
      <c r="A3120" t="s">
        <v>4372</v>
      </c>
      <c r="B3120" t="s">
        <v>3157</v>
      </c>
      <c r="C3120">
        <v>52900</v>
      </c>
      <c r="D3120" t="str">
        <f>+VLOOKUP(C3120,Param!K:L,2,FALSE)</f>
        <v>ENTREPRISE GENERALE DE MACONNERIE FREDERIC DIAS</v>
      </c>
      <c r="E3120">
        <v>2130542722</v>
      </c>
      <c r="F3120" t="s">
        <v>33</v>
      </c>
      <c r="G3120" t="s">
        <v>29</v>
      </c>
      <c r="H3120" s="5">
        <v>698.55</v>
      </c>
      <c r="I3120" s="5">
        <v>698.55</v>
      </c>
      <c r="J3120" s="5">
        <v>0</v>
      </c>
      <c r="K3120" s="5">
        <v>698.55</v>
      </c>
      <c r="L3120" s="5">
        <v>0</v>
      </c>
      <c r="M3120" t="str">
        <f>IF(ISERROR(VLOOKUP(A3120,'[1]Ecart validé'!$A:$A,1,FALSE)),Z3120,"Ecart Validé")</f>
        <v>valid</v>
      </c>
      <c r="R3120" t="s">
        <v>30</v>
      </c>
      <c r="X3120"/>
      <c r="Y3120"/>
      <c r="Z3120" t="s">
        <v>31</v>
      </c>
    </row>
    <row r="3121" spans="1:26" x14ac:dyDescent="0.3">
      <c r="A3121" t="s">
        <v>4373</v>
      </c>
      <c r="B3121" t="s">
        <v>3157</v>
      </c>
      <c r="C3121">
        <v>52900</v>
      </c>
      <c r="D3121" t="str">
        <f>+VLOOKUP(C3121,Param!K:L,2,FALSE)</f>
        <v>ENTREPRISE GENERALE DE MACONNERIE FREDERIC DIAS</v>
      </c>
      <c r="E3121">
        <v>2130542722</v>
      </c>
      <c r="F3121" t="s">
        <v>35</v>
      </c>
      <c r="G3121" t="s">
        <v>29</v>
      </c>
      <c r="H3121" s="5">
        <v>2130.42</v>
      </c>
      <c r="I3121" s="5">
        <v>2130.42</v>
      </c>
      <c r="J3121" s="5">
        <v>0</v>
      </c>
      <c r="K3121" s="5">
        <v>2130.42</v>
      </c>
      <c r="L3121" s="5">
        <v>0</v>
      </c>
      <c r="M3121" t="str">
        <f>IF(ISERROR(VLOOKUP(A3121,'[1]Ecart validé'!$A:$A,1,FALSE)),Z3121,"Ecart Validé")</f>
        <v>valid</v>
      </c>
      <c r="R3121" t="s">
        <v>30</v>
      </c>
      <c r="X3121"/>
      <c r="Y3121"/>
      <c r="Z3121" t="s">
        <v>31</v>
      </c>
    </row>
    <row r="3122" spans="1:26" x14ac:dyDescent="0.3">
      <c r="A3122" t="s">
        <v>4374</v>
      </c>
      <c r="B3122" t="s">
        <v>3157</v>
      </c>
      <c r="C3122">
        <v>52900</v>
      </c>
      <c r="D3122" t="str">
        <f>+VLOOKUP(C3122,Param!K:L,2,FALSE)</f>
        <v>ENTREPRISE GENERALE DE MACONNERIE FREDERIC DIAS</v>
      </c>
      <c r="E3122">
        <v>2130542722</v>
      </c>
      <c r="F3122" t="s">
        <v>37</v>
      </c>
      <c r="G3122" t="s">
        <v>29</v>
      </c>
      <c r="H3122" s="5">
        <v>3146.64</v>
      </c>
      <c r="I3122" s="5">
        <v>3146.64</v>
      </c>
      <c r="J3122" s="5">
        <v>0</v>
      </c>
      <c r="K3122" s="5">
        <v>3146.64</v>
      </c>
      <c r="L3122" s="5">
        <v>0</v>
      </c>
      <c r="M3122" t="str">
        <f>IF(ISERROR(VLOOKUP(A3122,'[1]Ecart validé'!$A:$A,1,FALSE)),Z3122,"Ecart Validé")</f>
        <v>valid</v>
      </c>
      <c r="R3122" t="s">
        <v>30</v>
      </c>
      <c r="X3122"/>
      <c r="Y3122"/>
      <c r="Z3122" t="s">
        <v>31</v>
      </c>
    </row>
    <row r="3123" spans="1:26" x14ac:dyDescent="0.3">
      <c r="A3123" t="s">
        <v>4375</v>
      </c>
      <c r="B3123" t="s">
        <v>3157</v>
      </c>
      <c r="C3123">
        <v>52908</v>
      </c>
      <c r="D3123" t="str">
        <f>+VLOOKUP(C3123,Param!K:L,2,FALSE)</f>
        <v>LANCRY PROTECTION SECURITE (LPS)</v>
      </c>
      <c r="E3123">
        <v>27263042</v>
      </c>
      <c r="F3123" t="s">
        <v>28</v>
      </c>
      <c r="G3123" t="s">
        <v>29</v>
      </c>
      <c r="H3123" s="5">
        <v>2900.6</v>
      </c>
      <c r="I3123" s="5">
        <v>2900.6</v>
      </c>
      <c r="J3123" s="5">
        <v>0</v>
      </c>
      <c r="K3123" s="5">
        <v>2900.6</v>
      </c>
      <c r="L3123" s="5">
        <v>0</v>
      </c>
      <c r="M3123" t="str">
        <f>IF(ISERROR(VLOOKUP(A3123,'[1]Ecart validé'!$A:$A,1,FALSE)),Z3123,"Ecart Validé")</f>
        <v>valid</v>
      </c>
      <c r="R3123" t="s">
        <v>30</v>
      </c>
      <c r="X3123"/>
      <c r="Y3123"/>
      <c r="Z3123" t="s">
        <v>31</v>
      </c>
    </row>
    <row r="3124" spans="1:26" x14ac:dyDescent="0.3">
      <c r="A3124" t="s">
        <v>4376</v>
      </c>
      <c r="B3124" t="s">
        <v>3157</v>
      </c>
      <c r="C3124">
        <v>52908</v>
      </c>
      <c r="D3124" t="str">
        <f>+VLOOKUP(C3124,Param!K:L,2,FALSE)</f>
        <v>LANCRY PROTECTION SECURITE (LPS)</v>
      </c>
      <c r="E3124">
        <v>27263042</v>
      </c>
      <c r="F3124" t="s">
        <v>33</v>
      </c>
      <c r="G3124" t="s">
        <v>29</v>
      </c>
      <c r="H3124" s="5">
        <v>2688.98</v>
      </c>
      <c r="I3124" s="5">
        <v>2688.9888000000001</v>
      </c>
      <c r="J3124" s="5">
        <v>-8.8000000000647508E-3</v>
      </c>
      <c r="K3124" s="5">
        <v>2688.98</v>
      </c>
      <c r="L3124" s="5">
        <v>0</v>
      </c>
      <c r="M3124" t="str">
        <f>IF(ISERROR(VLOOKUP(A3124,'[1]Ecart validé'!$A:$A,1,FALSE)),Z3124,"Ecart Validé")</f>
        <v>valid</v>
      </c>
      <c r="R3124" t="s">
        <v>30</v>
      </c>
      <c r="X3124"/>
      <c r="Y3124"/>
      <c r="Z3124" t="s">
        <v>31</v>
      </c>
    </row>
    <row r="3125" spans="1:26" x14ac:dyDescent="0.3">
      <c r="A3125" t="s">
        <v>4377</v>
      </c>
      <c r="B3125" t="s">
        <v>3157</v>
      </c>
      <c r="C3125">
        <v>52908</v>
      </c>
      <c r="D3125" t="str">
        <f>+VLOOKUP(C3125,Param!K:L,2,FALSE)</f>
        <v>LANCRY PROTECTION SECURITE (LPS)</v>
      </c>
      <c r="E3125">
        <v>27263042</v>
      </c>
      <c r="F3125" t="s">
        <v>35</v>
      </c>
      <c r="G3125" t="s">
        <v>29</v>
      </c>
      <c r="H3125" s="5">
        <v>-225.5</v>
      </c>
      <c r="I3125" s="5">
        <v>-225.5</v>
      </c>
      <c r="J3125" s="5">
        <v>0</v>
      </c>
      <c r="K3125" s="5">
        <v>-225.5</v>
      </c>
      <c r="L3125" s="5">
        <v>0</v>
      </c>
      <c r="M3125" t="str">
        <f>IF(ISERROR(VLOOKUP(A3125,'[1]Ecart validé'!$A:$A,1,FALSE)),Z3125,"Ecart Validé")</f>
        <v>valid</v>
      </c>
      <c r="R3125" t="s">
        <v>30</v>
      </c>
      <c r="X3125"/>
      <c r="Y3125"/>
      <c r="Z3125" t="s">
        <v>31</v>
      </c>
    </row>
    <row r="3126" spans="1:26" x14ac:dyDescent="0.3">
      <c r="A3126" t="s">
        <v>4378</v>
      </c>
      <c r="B3126" t="s">
        <v>3157</v>
      </c>
      <c r="C3126">
        <v>52908</v>
      </c>
      <c r="D3126" t="str">
        <f>+VLOOKUP(C3126,Param!K:L,2,FALSE)</f>
        <v>LANCRY PROTECTION SECURITE (LPS)</v>
      </c>
      <c r="E3126">
        <v>27263042</v>
      </c>
      <c r="F3126" t="s">
        <v>37</v>
      </c>
      <c r="G3126" t="s">
        <v>29</v>
      </c>
      <c r="H3126" s="5">
        <v>2729.16</v>
      </c>
      <c r="I3126" s="5">
        <v>2729.1561999999999</v>
      </c>
      <c r="J3126" s="5">
        <v>3.7999999999556102E-3</v>
      </c>
      <c r="K3126" s="5">
        <v>2729.16</v>
      </c>
      <c r="L3126" s="5">
        <v>0</v>
      </c>
      <c r="M3126" t="str">
        <f>IF(ISERROR(VLOOKUP(A3126,'[1]Ecart validé'!$A:$A,1,FALSE)),Z3126,"Ecart Validé")</f>
        <v>valid</v>
      </c>
      <c r="R3126" t="s">
        <v>30</v>
      </c>
      <c r="X3126"/>
      <c r="Y3126"/>
      <c r="Z3126" t="s">
        <v>31</v>
      </c>
    </row>
    <row r="3127" spans="1:26" x14ac:dyDescent="0.3">
      <c r="A3127" t="s">
        <v>4379</v>
      </c>
      <c r="B3127" t="s">
        <v>3157</v>
      </c>
      <c r="C3127">
        <v>53183</v>
      </c>
      <c r="D3127" t="str">
        <f>+VLOOKUP(C3127,Param!K:L,2,FALSE)</f>
        <v>SAVEURS CRISTAL</v>
      </c>
      <c r="E3127" t="s">
        <v>4380</v>
      </c>
      <c r="F3127" t="s">
        <v>51</v>
      </c>
      <c r="G3127" t="s">
        <v>29</v>
      </c>
      <c r="H3127" s="5">
        <v>1335.8</v>
      </c>
      <c r="I3127" s="5">
        <v>1335.8000999999999</v>
      </c>
      <c r="J3127" s="5">
        <v>-9.9999999974897906E-5</v>
      </c>
      <c r="K3127" s="5">
        <v>1335.8</v>
      </c>
      <c r="L3127" s="5">
        <v>0</v>
      </c>
      <c r="M3127" t="str">
        <f>IF(ISERROR(VLOOKUP(A3127,'[1]Ecart validé'!$A:$A,1,FALSE)),Z3127,"Ecart Validé")</f>
        <v>valid</v>
      </c>
      <c r="R3127" t="s">
        <v>30</v>
      </c>
      <c r="X3127"/>
      <c r="Y3127"/>
      <c r="Z3127" t="s">
        <v>31</v>
      </c>
    </row>
    <row r="3128" spans="1:26" x14ac:dyDescent="0.3">
      <c r="A3128" t="s">
        <v>4381</v>
      </c>
      <c r="B3128" t="s">
        <v>3157</v>
      </c>
      <c r="C3128">
        <v>53193</v>
      </c>
      <c r="D3128" t="str">
        <f>+VLOOKUP(C3128,Param!K:L,2,FALSE)</f>
        <v>ADAPEI 70 /AE BLANCHISSERIE</v>
      </c>
      <c r="E3128">
        <v>2120052134</v>
      </c>
      <c r="F3128" t="s">
        <v>28</v>
      </c>
      <c r="G3128" t="s">
        <v>29</v>
      </c>
      <c r="H3128" s="5">
        <v>655.78</v>
      </c>
      <c r="I3128" s="5">
        <v>655.77650000000006</v>
      </c>
      <c r="J3128" s="5">
        <v>3.4999999999172299E-3</v>
      </c>
      <c r="K3128" s="5">
        <v>655.78</v>
      </c>
      <c r="L3128" s="5">
        <v>0</v>
      </c>
      <c r="M3128" t="str">
        <f>IF(ISERROR(VLOOKUP(A3128,'[1]Ecart validé'!$A:$A,1,FALSE)),Z3128,"Ecart Validé")</f>
        <v>valid</v>
      </c>
      <c r="R3128" t="s">
        <v>30</v>
      </c>
      <c r="X3128"/>
      <c r="Y3128"/>
      <c r="Z3128" t="s">
        <v>31</v>
      </c>
    </row>
    <row r="3129" spans="1:26" x14ac:dyDescent="0.3">
      <c r="A3129" t="s">
        <v>4382</v>
      </c>
      <c r="B3129" t="s">
        <v>3157</v>
      </c>
      <c r="C3129">
        <v>53193</v>
      </c>
      <c r="D3129" t="str">
        <f>+VLOOKUP(C3129,Param!K:L,2,FALSE)</f>
        <v>ADAPEI 70 /AE BLANCHISSERIE</v>
      </c>
      <c r="E3129">
        <v>2120052134</v>
      </c>
      <c r="F3129" t="s">
        <v>33</v>
      </c>
      <c r="G3129" t="s">
        <v>29</v>
      </c>
      <c r="H3129" s="5">
        <v>184.26</v>
      </c>
      <c r="I3129" s="5">
        <v>184.26070000000001</v>
      </c>
      <c r="J3129" s="5">
        <v>-7.0000000002323705E-4</v>
      </c>
      <c r="K3129" s="5">
        <v>184.26</v>
      </c>
      <c r="L3129" s="5">
        <v>0</v>
      </c>
      <c r="M3129" t="str">
        <f>IF(ISERROR(VLOOKUP(A3129,'[1]Ecart validé'!$A:$A,1,FALSE)),Z3129,"Ecart Validé")</f>
        <v>valid</v>
      </c>
      <c r="R3129" t="s">
        <v>30</v>
      </c>
      <c r="X3129"/>
      <c r="Y3129"/>
      <c r="Z3129" t="s">
        <v>31</v>
      </c>
    </row>
    <row r="3130" spans="1:26" x14ac:dyDescent="0.3">
      <c r="A3130" t="s">
        <v>4383</v>
      </c>
      <c r="B3130" t="s">
        <v>3157</v>
      </c>
      <c r="C3130">
        <v>53193</v>
      </c>
      <c r="D3130" t="str">
        <f>+VLOOKUP(C3130,Param!K:L,2,FALSE)</f>
        <v>ADAPEI 70 /AE BLANCHISSERIE</v>
      </c>
      <c r="E3130">
        <v>2120052134</v>
      </c>
      <c r="F3130" t="s">
        <v>35</v>
      </c>
      <c r="G3130" t="s">
        <v>29</v>
      </c>
      <c r="H3130" s="5">
        <v>771.16</v>
      </c>
      <c r="I3130" s="5">
        <v>771.15499999999997</v>
      </c>
      <c r="J3130" s="5">
        <v>4.9999999999954499E-3</v>
      </c>
      <c r="K3130" s="5">
        <v>771.16</v>
      </c>
      <c r="L3130" s="5">
        <v>0</v>
      </c>
      <c r="M3130" t="str">
        <f>IF(ISERROR(VLOOKUP(A3130,'[1]Ecart validé'!$A:$A,1,FALSE)),Z3130,"Ecart Validé")</f>
        <v>valid</v>
      </c>
      <c r="R3130" t="s">
        <v>30</v>
      </c>
      <c r="X3130"/>
      <c r="Y3130"/>
      <c r="Z3130" t="s">
        <v>31</v>
      </c>
    </row>
    <row r="3131" spans="1:26" x14ac:dyDescent="0.3">
      <c r="A3131" t="s">
        <v>4384</v>
      </c>
      <c r="B3131" t="s">
        <v>3157</v>
      </c>
      <c r="C3131">
        <v>53193</v>
      </c>
      <c r="D3131" t="str">
        <f>+VLOOKUP(C3131,Param!K:L,2,FALSE)</f>
        <v>ADAPEI 70 /AE BLANCHISSERIE</v>
      </c>
      <c r="E3131">
        <v>2120052134</v>
      </c>
      <c r="F3131" t="s">
        <v>37</v>
      </c>
      <c r="G3131" t="s">
        <v>29</v>
      </c>
      <c r="H3131" s="5">
        <v>514.26</v>
      </c>
      <c r="I3131" s="5">
        <v>514.25850000000003</v>
      </c>
      <c r="J3131" s="5">
        <v>1.4999999999645199E-3</v>
      </c>
      <c r="K3131" s="5">
        <v>514.26</v>
      </c>
      <c r="L3131" s="5">
        <v>0</v>
      </c>
      <c r="M3131" t="str">
        <f>IF(ISERROR(VLOOKUP(A3131,'[1]Ecart validé'!$A:$A,1,FALSE)),Z3131,"Ecart Validé")</f>
        <v>valid</v>
      </c>
      <c r="R3131" t="s">
        <v>30</v>
      </c>
      <c r="X3131"/>
      <c r="Y3131"/>
      <c r="Z3131" t="s">
        <v>31</v>
      </c>
    </row>
    <row r="3132" spans="1:26" x14ac:dyDescent="0.3">
      <c r="A3132" t="s">
        <v>4385</v>
      </c>
      <c r="B3132" t="s">
        <v>3157</v>
      </c>
      <c r="C3132">
        <v>53199</v>
      </c>
      <c r="D3132" t="str">
        <f>+VLOOKUP(C3132,Param!K:L,2,FALSE)</f>
        <v>GROUPE ETUDES TRAVAUX ET PILOTAGE</v>
      </c>
      <c r="E3132">
        <v>2177205329</v>
      </c>
      <c r="F3132" t="s">
        <v>28</v>
      </c>
      <c r="G3132" t="s">
        <v>29</v>
      </c>
      <c r="H3132" s="5">
        <v>4427.1000000000004</v>
      </c>
      <c r="I3132" s="5">
        <v>4427.1000000000004</v>
      </c>
      <c r="J3132" s="5">
        <v>0</v>
      </c>
      <c r="K3132" s="5">
        <v>4427.1000000000004</v>
      </c>
      <c r="L3132" s="5">
        <v>0</v>
      </c>
      <c r="M3132" t="str">
        <f>IF(ISERROR(VLOOKUP(A3132,'[1]Ecart validé'!$A:$A,1,FALSE)),Z3132,"Ecart Validé")</f>
        <v>valid</v>
      </c>
      <c r="R3132" t="s">
        <v>30</v>
      </c>
      <c r="X3132"/>
      <c r="Y3132"/>
      <c r="Z3132" t="s">
        <v>31</v>
      </c>
    </row>
    <row r="3133" spans="1:26" x14ac:dyDescent="0.3">
      <c r="A3133" t="s">
        <v>4386</v>
      </c>
      <c r="B3133" t="s">
        <v>3157</v>
      </c>
      <c r="C3133">
        <v>53199</v>
      </c>
      <c r="D3133" t="str">
        <f>+VLOOKUP(C3133,Param!K:L,2,FALSE)</f>
        <v>GROUPE ETUDES TRAVAUX ET PILOTAGE</v>
      </c>
      <c r="E3133">
        <v>2177205329</v>
      </c>
      <c r="F3133" t="s">
        <v>33</v>
      </c>
      <c r="G3133" t="s">
        <v>29</v>
      </c>
      <c r="H3133" s="5">
        <v>2458.8000000000002</v>
      </c>
      <c r="I3133" s="5">
        <v>2458.8000000000002</v>
      </c>
      <c r="J3133" s="5">
        <v>0</v>
      </c>
      <c r="K3133" s="5">
        <v>2458.8000000000002</v>
      </c>
      <c r="L3133" s="5">
        <v>0</v>
      </c>
      <c r="M3133" t="str">
        <f>IF(ISERROR(VLOOKUP(A3133,'[1]Ecart validé'!$A:$A,1,FALSE)),Z3133,"Ecart Validé")</f>
        <v>valid</v>
      </c>
      <c r="R3133" t="s">
        <v>30</v>
      </c>
      <c r="X3133"/>
      <c r="Y3133"/>
      <c r="Z3133" t="s">
        <v>31</v>
      </c>
    </row>
    <row r="3134" spans="1:26" x14ac:dyDescent="0.3">
      <c r="A3134" t="s">
        <v>4387</v>
      </c>
      <c r="B3134" t="s">
        <v>3157</v>
      </c>
      <c r="C3134">
        <v>53199</v>
      </c>
      <c r="D3134" t="str">
        <f>+VLOOKUP(C3134,Param!K:L,2,FALSE)</f>
        <v>GROUPE ETUDES TRAVAUX ET PILOTAGE</v>
      </c>
      <c r="E3134">
        <v>2177205329</v>
      </c>
      <c r="F3134" t="s">
        <v>35</v>
      </c>
      <c r="G3134" t="s">
        <v>29</v>
      </c>
      <c r="H3134" s="5">
        <v>3365.55</v>
      </c>
      <c r="I3134" s="5">
        <v>3365.55</v>
      </c>
      <c r="J3134" s="5">
        <v>0</v>
      </c>
      <c r="K3134" s="5">
        <v>3365.55</v>
      </c>
      <c r="L3134" s="5">
        <v>0</v>
      </c>
      <c r="M3134" t="str">
        <f>IF(ISERROR(VLOOKUP(A3134,'[1]Ecart validé'!$A:$A,1,FALSE)),Z3134,"Ecart Validé")</f>
        <v>valid</v>
      </c>
      <c r="R3134" t="s">
        <v>30</v>
      </c>
      <c r="X3134"/>
      <c r="Y3134"/>
      <c r="Z3134" t="s">
        <v>31</v>
      </c>
    </row>
    <row r="3135" spans="1:26" x14ac:dyDescent="0.3">
      <c r="A3135" t="s">
        <v>4388</v>
      </c>
      <c r="B3135" t="s">
        <v>3157</v>
      </c>
      <c r="C3135">
        <v>53199</v>
      </c>
      <c r="D3135" t="str">
        <f>+VLOOKUP(C3135,Param!K:L,2,FALSE)</f>
        <v>GROUPE ETUDES TRAVAUX ET PILOTAGE</v>
      </c>
      <c r="E3135">
        <v>2177205329</v>
      </c>
      <c r="F3135" t="s">
        <v>37</v>
      </c>
      <c r="G3135" t="s">
        <v>29</v>
      </c>
      <c r="H3135" s="5">
        <v>3655.2</v>
      </c>
      <c r="I3135" s="5">
        <v>3655.2</v>
      </c>
      <c r="J3135" s="5">
        <v>0</v>
      </c>
      <c r="K3135" s="5">
        <v>3655.2</v>
      </c>
      <c r="L3135" s="5">
        <v>0</v>
      </c>
      <c r="M3135" t="str">
        <f>IF(ISERROR(VLOOKUP(A3135,'[1]Ecart validé'!$A:$A,1,FALSE)),Z3135,"Ecart Validé")</f>
        <v>valid</v>
      </c>
      <c r="R3135" t="s">
        <v>30</v>
      </c>
      <c r="X3135"/>
      <c r="Y3135"/>
      <c r="Z3135" t="s">
        <v>31</v>
      </c>
    </row>
    <row r="3136" spans="1:26" x14ac:dyDescent="0.3">
      <c r="A3136" t="s">
        <v>4389</v>
      </c>
      <c r="B3136" t="s">
        <v>3157</v>
      </c>
      <c r="C3136">
        <v>53542</v>
      </c>
      <c r="D3136" t="str">
        <f>+VLOOKUP(C3136,Param!K:L,2,FALSE)</f>
        <v>CARNEIRO FRERES</v>
      </c>
      <c r="E3136">
        <v>2150544042</v>
      </c>
      <c r="F3136" t="s">
        <v>28</v>
      </c>
      <c r="G3136" t="s">
        <v>29</v>
      </c>
      <c r="H3136" s="5">
        <v>7584.81</v>
      </c>
      <c r="I3136" s="5">
        <v>7584.8060999999998</v>
      </c>
      <c r="J3136" s="5">
        <v>3.90000000061263E-3</v>
      </c>
      <c r="K3136" s="5">
        <v>7584.81</v>
      </c>
      <c r="L3136" s="5">
        <v>0</v>
      </c>
      <c r="M3136" t="str">
        <f>IF(ISERROR(VLOOKUP(A3136,'[1]Ecart validé'!$A:$A,1,FALSE)),Z3136,"Ecart Validé")</f>
        <v>valid</v>
      </c>
      <c r="R3136" t="s">
        <v>30</v>
      </c>
      <c r="X3136"/>
      <c r="Y3136"/>
      <c r="Z3136" t="s">
        <v>31</v>
      </c>
    </row>
    <row r="3137" spans="1:26" x14ac:dyDescent="0.3">
      <c r="A3137" t="s">
        <v>4390</v>
      </c>
      <c r="B3137" t="s">
        <v>3157</v>
      </c>
      <c r="C3137">
        <v>53542</v>
      </c>
      <c r="D3137" t="str">
        <f>+VLOOKUP(C3137,Param!K:L,2,FALSE)</f>
        <v>CARNEIRO FRERES</v>
      </c>
      <c r="E3137">
        <v>2150544042</v>
      </c>
      <c r="F3137" t="s">
        <v>33</v>
      </c>
      <c r="G3137" t="s">
        <v>29</v>
      </c>
      <c r="H3137" s="5">
        <v>1524.18</v>
      </c>
      <c r="I3137" s="5">
        <v>1524.18</v>
      </c>
      <c r="J3137" s="5">
        <v>0</v>
      </c>
      <c r="K3137" s="5">
        <v>1524.18</v>
      </c>
      <c r="L3137" s="5">
        <v>0</v>
      </c>
      <c r="M3137" t="str">
        <f>IF(ISERROR(VLOOKUP(A3137,'[1]Ecart validé'!$A:$A,1,FALSE)),Z3137,"Ecart Validé")</f>
        <v>valid</v>
      </c>
      <c r="R3137" t="s">
        <v>30</v>
      </c>
      <c r="X3137"/>
      <c r="Y3137"/>
      <c r="Z3137" t="s">
        <v>31</v>
      </c>
    </row>
    <row r="3138" spans="1:26" x14ac:dyDescent="0.3">
      <c r="A3138" t="s">
        <v>4391</v>
      </c>
      <c r="B3138" t="s">
        <v>3157</v>
      </c>
      <c r="C3138">
        <v>53542</v>
      </c>
      <c r="D3138" t="str">
        <f>+VLOOKUP(C3138,Param!K:L,2,FALSE)</f>
        <v>CARNEIRO FRERES</v>
      </c>
      <c r="E3138">
        <v>2150544042</v>
      </c>
      <c r="F3138" t="s">
        <v>35</v>
      </c>
      <c r="G3138" t="s">
        <v>29</v>
      </c>
      <c r="H3138" s="5">
        <v>4172.17</v>
      </c>
      <c r="I3138" s="5">
        <v>4172.1671999999999</v>
      </c>
      <c r="J3138" s="5">
        <v>2.8000000002066298E-3</v>
      </c>
      <c r="K3138" s="5">
        <v>4172.17</v>
      </c>
      <c r="L3138" s="5">
        <v>0</v>
      </c>
      <c r="M3138" t="str">
        <f>IF(ISERROR(VLOOKUP(A3138,'[1]Ecart validé'!$A:$A,1,FALSE)),Z3138,"Ecart Validé")</f>
        <v>valid</v>
      </c>
      <c r="R3138" t="s">
        <v>30</v>
      </c>
      <c r="X3138"/>
      <c r="Y3138"/>
      <c r="Z3138" t="s">
        <v>31</v>
      </c>
    </row>
    <row r="3139" spans="1:26" x14ac:dyDescent="0.3">
      <c r="A3139" t="s">
        <v>4392</v>
      </c>
      <c r="B3139" t="s">
        <v>3157</v>
      </c>
      <c r="C3139">
        <v>53542</v>
      </c>
      <c r="D3139" t="str">
        <f>+VLOOKUP(C3139,Param!K:L,2,FALSE)</f>
        <v>CARNEIRO FRERES</v>
      </c>
      <c r="E3139">
        <v>2150544042</v>
      </c>
      <c r="F3139" t="s">
        <v>37</v>
      </c>
      <c r="G3139" t="s">
        <v>29</v>
      </c>
      <c r="H3139" s="5">
        <v>3109.81</v>
      </c>
      <c r="I3139" s="5">
        <v>3109.8108000000002</v>
      </c>
      <c r="J3139" s="5">
        <v>-8.0000000025393005E-4</v>
      </c>
      <c r="K3139" s="5">
        <v>3109.81</v>
      </c>
      <c r="L3139" s="5">
        <v>0</v>
      </c>
      <c r="M3139" t="str">
        <f>IF(ISERROR(VLOOKUP(A3139,'[1]Ecart validé'!$A:$A,1,FALSE)),Z3139,"Ecart Validé")</f>
        <v>valid</v>
      </c>
      <c r="R3139" t="s">
        <v>30</v>
      </c>
      <c r="X3139"/>
      <c r="Y3139"/>
      <c r="Z3139" t="s">
        <v>31</v>
      </c>
    </row>
    <row r="3140" spans="1:26" x14ac:dyDescent="0.3">
      <c r="A3140" t="s">
        <v>4393</v>
      </c>
      <c r="B3140" t="s">
        <v>3157</v>
      </c>
      <c r="C3140">
        <v>53570</v>
      </c>
      <c r="D3140" t="str">
        <f>+VLOOKUP(C3140,Param!K:L,2,FALSE)</f>
        <v>FRIAL</v>
      </c>
      <c r="E3140" t="s">
        <v>4394</v>
      </c>
      <c r="F3140" t="s">
        <v>51</v>
      </c>
      <c r="G3140" t="s">
        <v>29</v>
      </c>
      <c r="H3140" s="5">
        <v>4402.55</v>
      </c>
      <c r="I3140" s="5">
        <v>4402.5499</v>
      </c>
      <c r="J3140" s="5">
        <v>1.00000000202271E-4</v>
      </c>
      <c r="K3140" s="5">
        <v>4402.55</v>
      </c>
      <c r="L3140" s="5">
        <v>0</v>
      </c>
      <c r="M3140" t="str">
        <f>IF(ISERROR(VLOOKUP(A3140,'[1]Ecart validé'!$A:$A,1,FALSE)),Z3140,"Ecart Validé")</f>
        <v>valid</v>
      </c>
      <c r="R3140" t="s">
        <v>30</v>
      </c>
      <c r="X3140"/>
      <c r="Y3140"/>
      <c r="Z3140" t="s">
        <v>31</v>
      </c>
    </row>
    <row r="3141" spans="1:26" x14ac:dyDescent="0.3">
      <c r="A3141" t="s">
        <v>4395</v>
      </c>
      <c r="B3141" t="s">
        <v>3157</v>
      </c>
      <c r="C3141">
        <v>53580</v>
      </c>
      <c r="D3141" t="str">
        <f>+VLOOKUP(C3141,Param!K:L,2,FALSE)</f>
        <v>LAGARDE ET MEREGNANI SAS</v>
      </c>
      <c r="E3141">
        <v>26113076</v>
      </c>
      <c r="F3141" t="s">
        <v>28</v>
      </c>
      <c r="G3141" t="s">
        <v>29</v>
      </c>
      <c r="H3141" s="5">
        <v>60274.38</v>
      </c>
      <c r="I3141" s="5">
        <v>60274.38</v>
      </c>
      <c r="J3141" s="5">
        <v>0</v>
      </c>
      <c r="K3141" s="5">
        <v>60274.38</v>
      </c>
      <c r="L3141" s="5">
        <v>0</v>
      </c>
      <c r="M3141" t="str">
        <f>IF(ISERROR(VLOOKUP(A3141,'[1]Ecart validé'!$A:$A,1,FALSE)),Z3141,"Ecart Validé")</f>
        <v>valid</v>
      </c>
      <c r="R3141" t="s">
        <v>30</v>
      </c>
      <c r="X3141"/>
      <c r="Y3141"/>
      <c r="Z3141" t="s">
        <v>31</v>
      </c>
    </row>
    <row r="3142" spans="1:26" x14ac:dyDescent="0.3">
      <c r="A3142" t="s">
        <v>4396</v>
      </c>
      <c r="B3142" t="s">
        <v>3157</v>
      </c>
      <c r="C3142">
        <v>53580</v>
      </c>
      <c r="D3142" t="str">
        <f>+VLOOKUP(C3142,Param!K:L,2,FALSE)</f>
        <v>LAGARDE ET MEREGNANI SAS</v>
      </c>
      <c r="E3142">
        <v>26113076</v>
      </c>
      <c r="F3142" t="s">
        <v>35</v>
      </c>
      <c r="G3142" t="s">
        <v>29</v>
      </c>
      <c r="H3142" s="5">
        <v>14020.86</v>
      </c>
      <c r="I3142" s="5">
        <v>14020.86</v>
      </c>
      <c r="J3142" s="5">
        <v>0</v>
      </c>
      <c r="K3142" s="5">
        <v>14020.86</v>
      </c>
      <c r="L3142" s="5">
        <v>0</v>
      </c>
      <c r="M3142" t="str">
        <f>IF(ISERROR(VLOOKUP(A3142,'[1]Ecart validé'!$A:$A,1,FALSE)),Z3142,"Ecart Validé")</f>
        <v>valid</v>
      </c>
      <c r="R3142" t="s">
        <v>30</v>
      </c>
      <c r="X3142"/>
      <c r="Y3142"/>
      <c r="Z3142" t="s">
        <v>31</v>
      </c>
    </row>
    <row r="3143" spans="1:26" x14ac:dyDescent="0.3">
      <c r="A3143" t="s">
        <v>4397</v>
      </c>
      <c r="B3143" t="s">
        <v>3157</v>
      </c>
      <c r="C3143">
        <v>53580</v>
      </c>
      <c r="D3143" t="str">
        <f>+VLOOKUP(C3143,Param!K:L,2,FALSE)</f>
        <v>LAGARDE ET MEREGNANI SAS</v>
      </c>
      <c r="E3143">
        <v>26113076</v>
      </c>
      <c r="F3143" t="s">
        <v>37</v>
      </c>
      <c r="G3143" t="s">
        <v>29</v>
      </c>
      <c r="H3143" s="5">
        <v>12039.06</v>
      </c>
      <c r="I3143" s="5">
        <v>12039.06</v>
      </c>
      <c r="J3143" s="5">
        <v>0</v>
      </c>
      <c r="K3143" s="5">
        <v>12039.06</v>
      </c>
      <c r="L3143" s="5">
        <v>0</v>
      </c>
      <c r="M3143" t="str">
        <f>IF(ISERROR(VLOOKUP(A3143,'[1]Ecart validé'!$A:$A,1,FALSE)),Z3143,"Ecart Validé")</f>
        <v>valid</v>
      </c>
      <c r="R3143" t="s">
        <v>30</v>
      </c>
      <c r="X3143"/>
      <c r="Y3143"/>
      <c r="Z3143" t="s">
        <v>31</v>
      </c>
    </row>
    <row r="3144" spans="1:26" x14ac:dyDescent="0.3">
      <c r="A3144" t="s">
        <v>4398</v>
      </c>
      <c r="B3144" t="s">
        <v>3157</v>
      </c>
      <c r="C3144">
        <v>53581</v>
      </c>
      <c r="D3144" t="str">
        <f>+VLOOKUP(C3144,Param!K:L,2,FALSE)</f>
        <v>FB SOLUTION</v>
      </c>
      <c r="E3144">
        <v>1557018</v>
      </c>
      <c r="F3144" t="s">
        <v>28</v>
      </c>
      <c r="G3144" t="s">
        <v>29</v>
      </c>
      <c r="H3144" s="5">
        <v>6242.78</v>
      </c>
      <c r="I3144" s="5">
        <v>6242.7757000000001</v>
      </c>
      <c r="J3144" s="5">
        <v>4.2999999996027301E-3</v>
      </c>
      <c r="K3144" s="5">
        <v>6242.78</v>
      </c>
      <c r="L3144" s="5">
        <v>0</v>
      </c>
      <c r="M3144" t="str">
        <f>IF(ISERROR(VLOOKUP(A3144,'[1]Ecart validé'!$A:$A,1,FALSE)),Z3144,"Ecart Validé")</f>
        <v>valid</v>
      </c>
      <c r="R3144" t="s">
        <v>30</v>
      </c>
      <c r="X3144"/>
      <c r="Y3144"/>
      <c r="Z3144" t="s">
        <v>31</v>
      </c>
    </row>
    <row r="3145" spans="1:26" x14ac:dyDescent="0.3">
      <c r="A3145" t="s">
        <v>4399</v>
      </c>
      <c r="B3145" t="s">
        <v>3157</v>
      </c>
      <c r="C3145">
        <v>53581</v>
      </c>
      <c r="D3145" t="str">
        <f>+VLOOKUP(C3145,Param!K:L,2,FALSE)</f>
        <v>FB SOLUTION</v>
      </c>
      <c r="E3145">
        <v>1557018</v>
      </c>
      <c r="F3145" t="s">
        <v>33</v>
      </c>
      <c r="G3145" t="s">
        <v>29</v>
      </c>
      <c r="H3145" s="5">
        <v>211.03</v>
      </c>
      <c r="I3145" s="5">
        <v>211.029</v>
      </c>
      <c r="J3145" s="5">
        <v>1.0000000000047701E-3</v>
      </c>
      <c r="K3145" s="5">
        <v>211.03</v>
      </c>
      <c r="L3145" s="5">
        <v>0</v>
      </c>
      <c r="M3145" t="str">
        <f>IF(ISERROR(VLOOKUP(A3145,'[1]Ecart validé'!$A:$A,1,FALSE)),Z3145,"Ecart Validé")</f>
        <v>valid</v>
      </c>
      <c r="R3145" t="s">
        <v>30</v>
      </c>
      <c r="X3145"/>
      <c r="Y3145"/>
      <c r="Z3145" t="s">
        <v>31</v>
      </c>
    </row>
    <row r="3146" spans="1:26" x14ac:dyDescent="0.3">
      <c r="A3146" t="s">
        <v>4400</v>
      </c>
      <c r="B3146" t="s">
        <v>3157</v>
      </c>
      <c r="C3146">
        <v>53581</v>
      </c>
      <c r="D3146" t="str">
        <f>+VLOOKUP(C3146,Param!K:L,2,FALSE)</f>
        <v>FB SOLUTION</v>
      </c>
      <c r="E3146">
        <v>1557018</v>
      </c>
      <c r="F3146" t="s">
        <v>35</v>
      </c>
      <c r="G3146" t="s">
        <v>29</v>
      </c>
      <c r="H3146" s="5">
        <v>376.18</v>
      </c>
      <c r="I3146" s="5">
        <v>376.17720000000003</v>
      </c>
      <c r="J3146" s="5">
        <v>2.7999999999792601E-3</v>
      </c>
      <c r="K3146" s="5">
        <v>376.18</v>
      </c>
      <c r="L3146" s="5">
        <v>0</v>
      </c>
      <c r="M3146" t="str">
        <f>IF(ISERROR(VLOOKUP(A3146,'[1]Ecart validé'!$A:$A,1,FALSE)),Z3146,"Ecart Validé")</f>
        <v>valid</v>
      </c>
      <c r="R3146" t="s">
        <v>30</v>
      </c>
      <c r="X3146"/>
      <c r="Y3146"/>
      <c r="Z3146" t="s">
        <v>31</v>
      </c>
    </row>
    <row r="3147" spans="1:26" x14ac:dyDescent="0.3">
      <c r="A3147" t="s">
        <v>4401</v>
      </c>
      <c r="B3147" t="s">
        <v>3157</v>
      </c>
      <c r="C3147">
        <v>53581</v>
      </c>
      <c r="D3147" t="str">
        <f>+VLOOKUP(C3147,Param!K:L,2,FALSE)</f>
        <v>FB SOLUTION</v>
      </c>
      <c r="E3147">
        <v>1557018</v>
      </c>
      <c r="F3147" t="s">
        <v>37</v>
      </c>
      <c r="G3147" t="s">
        <v>29</v>
      </c>
      <c r="H3147" s="5">
        <v>245.38</v>
      </c>
      <c r="I3147" s="5">
        <v>245.3759</v>
      </c>
      <c r="J3147" s="5">
        <v>4.0999999999939904E-3</v>
      </c>
      <c r="K3147" s="5">
        <v>245.38</v>
      </c>
      <c r="L3147" s="5">
        <v>0</v>
      </c>
      <c r="M3147" t="str">
        <f>IF(ISERROR(VLOOKUP(A3147,'[1]Ecart validé'!$A:$A,1,FALSE)),Z3147,"Ecart Validé")</f>
        <v>valid</v>
      </c>
      <c r="R3147" t="s">
        <v>30</v>
      </c>
      <c r="X3147"/>
      <c r="Y3147"/>
      <c r="Z3147" t="s">
        <v>31</v>
      </c>
    </row>
    <row r="3148" spans="1:26" x14ac:dyDescent="0.3">
      <c r="A3148" t="s">
        <v>4402</v>
      </c>
      <c r="B3148" t="s">
        <v>3157</v>
      </c>
      <c r="C3148">
        <v>53581</v>
      </c>
      <c r="D3148" t="str">
        <f>+VLOOKUP(C3148,Param!K:L,2,FALSE)</f>
        <v>FB SOLUTION</v>
      </c>
      <c r="E3148" t="s">
        <v>4403</v>
      </c>
      <c r="F3148" t="s">
        <v>51</v>
      </c>
      <c r="G3148" t="s">
        <v>29</v>
      </c>
      <c r="H3148" s="5">
        <v>4356.1000000000004</v>
      </c>
      <c r="I3148" s="5">
        <v>4356.1026000000002</v>
      </c>
      <c r="J3148" s="5">
        <v>-2.59999999980209E-3</v>
      </c>
      <c r="K3148" s="5">
        <v>4356.1000000000004</v>
      </c>
      <c r="L3148" s="5">
        <v>0</v>
      </c>
      <c r="M3148" t="str">
        <f>IF(ISERROR(VLOOKUP(A3148,'[1]Ecart validé'!$A:$A,1,FALSE)),Z3148,"Ecart Validé")</f>
        <v>valid</v>
      </c>
      <c r="R3148" t="s">
        <v>30</v>
      </c>
      <c r="X3148"/>
      <c r="Y3148"/>
      <c r="Z3148" t="s">
        <v>31</v>
      </c>
    </row>
    <row r="3149" spans="1:26" x14ac:dyDescent="0.3">
      <c r="A3149" t="s">
        <v>4404</v>
      </c>
      <c r="B3149" t="s">
        <v>3157</v>
      </c>
      <c r="C3149">
        <v>53611</v>
      </c>
      <c r="D3149" t="str">
        <f>+VLOOKUP(C3149,Param!K:L,2,FALSE)</f>
        <v>LE DELAS</v>
      </c>
      <c r="E3149">
        <v>1130142885</v>
      </c>
      <c r="F3149" t="s">
        <v>28</v>
      </c>
      <c r="G3149" t="s">
        <v>29</v>
      </c>
      <c r="H3149" s="5">
        <v>1679.45</v>
      </c>
      <c r="I3149" s="5">
        <v>1679.45</v>
      </c>
      <c r="J3149" s="5">
        <v>0</v>
      </c>
      <c r="K3149" s="5">
        <v>1679.45</v>
      </c>
      <c r="L3149" s="5">
        <v>0</v>
      </c>
      <c r="M3149" t="str">
        <f>IF(ISERROR(VLOOKUP(A3149,'[1]Ecart validé'!$A:$A,1,FALSE)),Z3149,"Ecart Validé")</f>
        <v>valid</v>
      </c>
      <c r="R3149" t="s">
        <v>30</v>
      </c>
      <c r="X3149"/>
      <c r="Y3149"/>
      <c r="Z3149" t="s">
        <v>31</v>
      </c>
    </row>
    <row r="3150" spans="1:26" x14ac:dyDescent="0.3">
      <c r="A3150" t="s">
        <v>4405</v>
      </c>
      <c r="B3150" t="s">
        <v>3157</v>
      </c>
      <c r="C3150">
        <v>53611</v>
      </c>
      <c r="D3150" t="str">
        <f>+VLOOKUP(C3150,Param!K:L,2,FALSE)</f>
        <v>LE DELAS</v>
      </c>
      <c r="E3150">
        <v>1130142885</v>
      </c>
      <c r="F3150" t="s">
        <v>33</v>
      </c>
      <c r="G3150" t="s">
        <v>29</v>
      </c>
      <c r="H3150" s="5">
        <v>5895.4</v>
      </c>
      <c r="I3150" s="5">
        <v>5895.4</v>
      </c>
      <c r="J3150" s="5">
        <v>0</v>
      </c>
      <c r="K3150" s="5">
        <v>5895.4</v>
      </c>
      <c r="L3150" s="5">
        <v>0</v>
      </c>
      <c r="M3150" t="str">
        <f>IF(ISERROR(VLOOKUP(A3150,'[1]Ecart validé'!$A:$A,1,FALSE)),Z3150,"Ecart Validé")</f>
        <v>valid</v>
      </c>
      <c r="R3150" t="s">
        <v>30</v>
      </c>
      <c r="X3150"/>
      <c r="Y3150"/>
      <c r="Z3150" t="s">
        <v>31</v>
      </c>
    </row>
    <row r="3151" spans="1:26" x14ac:dyDescent="0.3">
      <c r="A3151" t="s">
        <v>4406</v>
      </c>
      <c r="B3151" t="s">
        <v>3157</v>
      </c>
      <c r="C3151">
        <v>53611</v>
      </c>
      <c r="D3151" t="str">
        <f>+VLOOKUP(C3151,Param!K:L,2,FALSE)</f>
        <v>LE DELAS</v>
      </c>
      <c r="E3151">
        <v>1130142885</v>
      </c>
      <c r="F3151" t="s">
        <v>35</v>
      </c>
      <c r="G3151" t="s">
        <v>29</v>
      </c>
      <c r="H3151" s="5">
        <v>2906.35</v>
      </c>
      <c r="I3151" s="5">
        <v>2906.35</v>
      </c>
      <c r="J3151" s="5">
        <v>0</v>
      </c>
      <c r="K3151" s="5">
        <v>2906.35</v>
      </c>
      <c r="L3151" s="5">
        <v>0</v>
      </c>
      <c r="M3151" t="str">
        <f>IF(ISERROR(VLOOKUP(A3151,'[1]Ecart validé'!$A:$A,1,FALSE)),Z3151,"Ecart Validé")</f>
        <v>valid</v>
      </c>
      <c r="R3151" t="s">
        <v>30</v>
      </c>
      <c r="X3151"/>
      <c r="Y3151"/>
      <c r="Z3151" t="s">
        <v>31</v>
      </c>
    </row>
    <row r="3152" spans="1:26" x14ac:dyDescent="0.3">
      <c r="A3152" t="s">
        <v>4407</v>
      </c>
      <c r="B3152" t="s">
        <v>3157</v>
      </c>
      <c r="C3152">
        <v>53611</v>
      </c>
      <c r="D3152" t="str">
        <f>+VLOOKUP(C3152,Param!K:L,2,FALSE)</f>
        <v>LE DELAS</v>
      </c>
      <c r="E3152">
        <v>1130142885</v>
      </c>
      <c r="F3152" t="s">
        <v>37</v>
      </c>
      <c r="G3152" t="s">
        <v>29</v>
      </c>
      <c r="H3152" s="5">
        <v>2008.3</v>
      </c>
      <c r="I3152" s="5">
        <v>2008.3</v>
      </c>
      <c r="J3152" s="5">
        <v>0</v>
      </c>
      <c r="K3152" s="5">
        <v>2008.3</v>
      </c>
      <c r="L3152" s="5">
        <v>0</v>
      </c>
      <c r="M3152" t="str">
        <f>IF(ISERROR(VLOOKUP(A3152,'[1]Ecart validé'!$A:$A,1,FALSE)),Z3152,"Ecart Validé")</f>
        <v>valid</v>
      </c>
      <c r="R3152" t="s">
        <v>30</v>
      </c>
      <c r="X3152"/>
      <c r="Y3152"/>
      <c r="Z3152" t="s">
        <v>31</v>
      </c>
    </row>
    <row r="3153" spans="1:26" x14ac:dyDescent="0.3">
      <c r="A3153" t="s">
        <v>4408</v>
      </c>
      <c r="B3153" t="s">
        <v>3157</v>
      </c>
      <c r="C3153">
        <v>53627</v>
      </c>
      <c r="D3153" t="str">
        <f>+VLOOKUP(C3153,Param!K:L,2,FALSE)</f>
        <v>BOUYGUES ENERGIES &amp; SERVICES FM FRANCE - UC548X</v>
      </c>
      <c r="E3153">
        <v>211761473</v>
      </c>
      <c r="F3153" t="s">
        <v>28</v>
      </c>
      <c r="G3153" t="s">
        <v>29</v>
      </c>
      <c r="H3153" s="5">
        <v>139.93</v>
      </c>
      <c r="I3153" s="5">
        <v>139.9254</v>
      </c>
      <c r="J3153" s="5">
        <v>4.6000000000105904E-3</v>
      </c>
      <c r="K3153" s="5">
        <v>139.93</v>
      </c>
      <c r="L3153" s="5">
        <v>0</v>
      </c>
      <c r="M3153" t="str">
        <f>IF(ISERROR(VLOOKUP(A3153,'[1]Ecart validé'!$A:$A,1,FALSE)),Z3153,"Ecart Validé")</f>
        <v>valid</v>
      </c>
      <c r="R3153" t="s">
        <v>30</v>
      </c>
      <c r="X3153"/>
      <c r="Y3153"/>
      <c r="Z3153" t="s">
        <v>31</v>
      </c>
    </row>
    <row r="3154" spans="1:26" x14ac:dyDescent="0.3">
      <c r="A3154" t="s">
        <v>4409</v>
      </c>
      <c r="B3154" t="s">
        <v>3157</v>
      </c>
      <c r="C3154">
        <v>53627</v>
      </c>
      <c r="D3154" t="str">
        <f>+VLOOKUP(C3154,Param!K:L,2,FALSE)</f>
        <v>BOUYGUES ENERGIES &amp; SERVICES FM FRANCE - UC548X</v>
      </c>
      <c r="E3154">
        <v>211761473</v>
      </c>
      <c r="F3154" t="s">
        <v>33</v>
      </c>
      <c r="G3154" t="s">
        <v>29</v>
      </c>
      <c r="H3154" s="5">
        <v>139.93</v>
      </c>
      <c r="I3154" s="5">
        <v>139.9254</v>
      </c>
      <c r="J3154" s="5">
        <v>4.6000000000105904E-3</v>
      </c>
      <c r="K3154" s="5">
        <v>139.93</v>
      </c>
      <c r="L3154" s="5">
        <v>0</v>
      </c>
      <c r="M3154" t="str">
        <f>IF(ISERROR(VLOOKUP(A3154,'[1]Ecart validé'!$A:$A,1,FALSE)),Z3154,"Ecart Validé")</f>
        <v>valid</v>
      </c>
      <c r="R3154" t="s">
        <v>30</v>
      </c>
      <c r="X3154"/>
      <c r="Y3154"/>
      <c r="Z3154" t="s">
        <v>31</v>
      </c>
    </row>
    <row r="3155" spans="1:26" x14ac:dyDescent="0.3">
      <c r="A3155" t="s">
        <v>4410</v>
      </c>
      <c r="B3155" t="s">
        <v>3157</v>
      </c>
      <c r="C3155">
        <v>53627</v>
      </c>
      <c r="D3155" t="str">
        <f>+VLOOKUP(C3155,Param!K:L,2,FALSE)</f>
        <v>BOUYGUES ENERGIES &amp; SERVICES FM FRANCE - UC548X</v>
      </c>
      <c r="E3155">
        <v>211761473</v>
      </c>
      <c r="F3155" t="s">
        <v>35</v>
      </c>
      <c r="G3155" t="s">
        <v>29</v>
      </c>
      <c r="H3155" s="5">
        <v>139.93</v>
      </c>
      <c r="I3155" s="5">
        <v>139.9254</v>
      </c>
      <c r="J3155" s="5">
        <v>4.6000000000105904E-3</v>
      </c>
      <c r="K3155" s="5">
        <v>139.93</v>
      </c>
      <c r="L3155" s="5">
        <v>0</v>
      </c>
      <c r="M3155" t="str">
        <f>IF(ISERROR(VLOOKUP(A3155,'[1]Ecart validé'!$A:$A,1,FALSE)),Z3155,"Ecart Validé")</f>
        <v>valid</v>
      </c>
      <c r="R3155" t="s">
        <v>30</v>
      </c>
      <c r="X3155"/>
      <c r="Y3155"/>
      <c r="Z3155" t="s">
        <v>31</v>
      </c>
    </row>
    <row r="3156" spans="1:26" x14ac:dyDescent="0.3">
      <c r="A3156" t="s">
        <v>4411</v>
      </c>
      <c r="B3156" t="s">
        <v>3157</v>
      </c>
      <c r="C3156">
        <v>53810</v>
      </c>
      <c r="D3156" t="str">
        <f>+VLOOKUP(C3156,Param!K:L,2,FALSE)</f>
        <v>BERGAM'S</v>
      </c>
      <c r="E3156">
        <v>1110111484</v>
      </c>
      <c r="F3156" t="s">
        <v>28</v>
      </c>
      <c r="G3156" t="s">
        <v>29</v>
      </c>
      <c r="H3156" s="5">
        <v>8934.2199999999993</v>
      </c>
      <c r="I3156" s="5">
        <v>8934.2235999999994</v>
      </c>
      <c r="J3156" s="5">
        <v>-3.5999999981868301E-3</v>
      </c>
      <c r="K3156" s="5">
        <v>8934.2199999999993</v>
      </c>
      <c r="L3156" s="5">
        <v>0</v>
      </c>
      <c r="M3156" t="str">
        <f>IF(ISERROR(VLOOKUP(A3156,'[1]Ecart validé'!$A:$A,1,FALSE)),Z3156,"Ecart Validé")</f>
        <v>valid</v>
      </c>
      <c r="R3156" t="s">
        <v>30</v>
      </c>
      <c r="X3156"/>
      <c r="Y3156"/>
      <c r="Z3156" t="s">
        <v>31</v>
      </c>
    </row>
    <row r="3157" spans="1:26" x14ac:dyDescent="0.3">
      <c r="A3157" t="s">
        <v>4412</v>
      </c>
      <c r="B3157" t="s">
        <v>3157</v>
      </c>
      <c r="C3157">
        <v>53810</v>
      </c>
      <c r="D3157" t="str">
        <f>+VLOOKUP(C3157,Param!K:L,2,FALSE)</f>
        <v>BERGAM'S</v>
      </c>
      <c r="E3157">
        <v>1110111484</v>
      </c>
      <c r="F3157" t="s">
        <v>33</v>
      </c>
      <c r="G3157" t="s">
        <v>29</v>
      </c>
      <c r="H3157" s="5">
        <v>1352.08</v>
      </c>
      <c r="I3157" s="5">
        <v>1352.0812000000001</v>
      </c>
      <c r="J3157" s="5">
        <v>-1.2000000001535201E-3</v>
      </c>
      <c r="K3157" s="5">
        <v>1352.08</v>
      </c>
      <c r="L3157" s="5">
        <v>0</v>
      </c>
      <c r="M3157" t="str">
        <f>IF(ISERROR(VLOOKUP(A3157,'[1]Ecart validé'!$A:$A,1,FALSE)),Z3157,"Ecart Validé")</f>
        <v>valid</v>
      </c>
      <c r="R3157" t="s">
        <v>30</v>
      </c>
      <c r="X3157"/>
      <c r="Y3157"/>
      <c r="Z3157" t="s">
        <v>31</v>
      </c>
    </row>
    <row r="3158" spans="1:26" x14ac:dyDescent="0.3">
      <c r="A3158" t="s">
        <v>4413</v>
      </c>
      <c r="B3158" t="s">
        <v>3157</v>
      </c>
      <c r="C3158">
        <v>53810</v>
      </c>
      <c r="D3158" t="str">
        <f>+VLOOKUP(C3158,Param!K:L,2,FALSE)</f>
        <v>BERGAM'S</v>
      </c>
      <c r="E3158">
        <v>1110111484</v>
      </c>
      <c r="F3158" t="s">
        <v>35</v>
      </c>
      <c r="G3158" t="s">
        <v>29</v>
      </c>
      <c r="H3158" s="5">
        <v>4865.84</v>
      </c>
      <c r="I3158" s="5">
        <v>4865.8371999999999</v>
      </c>
      <c r="J3158" s="5">
        <v>2.8000000002066298E-3</v>
      </c>
      <c r="K3158" s="5">
        <v>4865.84</v>
      </c>
      <c r="L3158" s="5">
        <v>0</v>
      </c>
      <c r="M3158" t="str">
        <f>IF(ISERROR(VLOOKUP(A3158,'[1]Ecart validé'!$A:$A,1,FALSE)),Z3158,"Ecart Validé")</f>
        <v>valid</v>
      </c>
      <c r="R3158" t="s">
        <v>30</v>
      </c>
      <c r="X3158"/>
      <c r="Y3158"/>
      <c r="Z3158" t="s">
        <v>31</v>
      </c>
    </row>
    <row r="3159" spans="1:26" x14ac:dyDescent="0.3">
      <c r="A3159" t="s">
        <v>4414</v>
      </c>
      <c r="B3159" t="s">
        <v>3157</v>
      </c>
      <c r="C3159">
        <v>53810</v>
      </c>
      <c r="D3159" t="str">
        <f>+VLOOKUP(C3159,Param!K:L,2,FALSE)</f>
        <v>BERGAM'S</v>
      </c>
      <c r="E3159">
        <v>1110111484</v>
      </c>
      <c r="F3159" t="s">
        <v>37</v>
      </c>
      <c r="G3159" t="s">
        <v>29</v>
      </c>
      <c r="H3159" s="5">
        <v>3991.34</v>
      </c>
      <c r="I3159" s="5">
        <v>3991.3416000000002</v>
      </c>
      <c r="J3159" s="5">
        <v>-1.6000000000531099E-3</v>
      </c>
      <c r="K3159" s="5">
        <v>3991.34</v>
      </c>
      <c r="L3159" s="5">
        <v>0</v>
      </c>
      <c r="M3159" t="str">
        <f>IF(ISERROR(VLOOKUP(A3159,'[1]Ecart validé'!$A:$A,1,FALSE)),Z3159,"Ecart Validé")</f>
        <v>valid</v>
      </c>
      <c r="R3159" t="s">
        <v>30</v>
      </c>
      <c r="X3159"/>
      <c r="Y3159"/>
      <c r="Z3159" t="s">
        <v>31</v>
      </c>
    </row>
    <row r="3160" spans="1:26" x14ac:dyDescent="0.3">
      <c r="A3160" t="s">
        <v>4415</v>
      </c>
      <c r="B3160" t="s">
        <v>3157</v>
      </c>
      <c r="C3160">
        <v>53896</v>
      </c>
      <c r="D3160" t="str">
        <f>+VLOOKUP(C3160,Param!K:L,2,FALSE)</f>
        <v>BTP MANAGEMENT</v>
      </c>
      <c r="E3160">
        <v>2120721971</v>
      </c>
      <c r="F3160" t="s">
        <v>28</v>
      </c>
      <c r="G3160" t="s">
        <v>29</v>
      </c>
      <c r="H3160" s="5">
        <v>750</v>
      </c>
      <c r="I3160" s="5">
        <v>750</v>
      </c>
      <c r="J3160" s="5">
        <v>0</v>
      </c>
      <c r="K3160" s="5">
        <v>750</v>
      </c>
      <c r="L3160" s="5">
        <v>0</v>
      </c>
      <c r="M3160" t="str">
        <f>IF(ISERROR(VLOOKUP(A3160,'[1]Ecart validé'!$A:$A,1,FALSE)),Z3160,"Ecart Validé")</f>
        <v>valid</v>
      </c>
      <c r="R3160" t="s">
        <v>30</v>
      </c>
      <c r="X3160"/>
      <c r="Y3160"/>
      <c r="Z3160" t="s">
        <v>31</v>
      </c>
    </row>
    <row r="3161" spans="1:26" x14ac:dyDescent="0.3">
      <c r="A3161" t="s">
        <v>4416</v>
      </c>
      <c r="B3161" t="s">
        <v>3157</v>
      </c>
      <c r="C3161">
        <v>53896</v>
      </c>
      <c r="D3161" t="str">
        <f>+VLOOKUP(C3161,Param!K:L,2,FALSE)</f>
        <v>BTP MANAGEMENT</v>
      </c>
      <c r="E3161">
        <v>2120721971</v>
      </c>
      <c r="F3161" t="s">
        <v>35</v>
      </c>
      <c r="G3161" t="s">
        <v>29</v>
      </c>
      <c r="H3161" s="5">
        <v>99</v>
      </c>
      <c r="I3161" s="5">
        <v>99</v>
      </c>
      <c r="J3161" s="5">
        <v>0</v>
      </c>
      <c r="K3161" s="5">
        <v>99</v>
      </c>
      <c r="L3161" s="5">
        <v>0</v>
      </c>
      <c r="M3161" t="str">
        <f>IF(ISERROR(VLOOKUP(A3161,'[1]Ecart validé'!$A:$A,1,FALSE)),Z3161,"Ecart Validé")</f>
        <v>valid</v>
      </c>
      <c r="R3161" t="s">
        <v>30</v>
      </c>
      <c r="X3161"/>
      <c r="Y3161"/>
      <c r="Z3161" t="s">
        <v>31</v>
      </c>
    </row>
    <row r="3162" spans="1:26" x14ac:dyDescent="0.3">
      <c r="A3162" t="s">
        <v>4417</v>
      </c>
      <c r="B3162" t="s">
        <v>3157</v>
      </c>
      <c r="C3162">
        <v>53896</v>
      </c>
      <c r="D3162" t="str">
        <f>+VLOOKUP(C3162,Param!K:L,2,FALSE)</f>
        <v>BTP MANAGEMENT</v>
      </c>
      <c r="E3162">
        <v>2120721971</v>
      </c>
      <c r="F3162" t="s">
        <v>37</v>
      </c>
      <c r="G3162" t="s">
        <v>29</v>
      </c>
      <c r="H3162" s="5">
        <v>397.5</v>
      </c>
      <c r="I3162" s="5">
        <v>397.5</v>
      </c>
      <c r="J3162" s="5">
        <v>0</v>
      </c>
      <c r="K3162" s="5">
        <v>397.5</v>
      </c>
      <c r="L3162" s="5">
        <v>0</v>
      </c>
      <c r="M3162" t="str">
        <f>IF(ISERROR(VLOOKUP(A3162,'[1]Ecart validé'!$A:$A,1,FALSE)),Z3162,"Ecart Validé")</f>
        <v>valid</v>
      </c>
      <c r="R3162" t="s">
        <v>30</v>
      </c>
      <c r="X3162"/>
      <c r="Y3162"/>
      <c r="Z3162" t="s">
        <v>31</v>
      </c>
    </row>
    <row r="3163" spans="1:26" x14ac:dyDescent="0.3">
      <c r="A3163" t="s">
        <v>4418</v>
      </c>
      <c r="B3163" t="s">
        <v>3157</v>
      </c>
      <c r="C3163">
        <v>53927</v>
      </c>
      <c r="D3163" t="str">
        <f>+VLOOKUP(C3163,Param!K:L,2,FALSE)</f>
        <v>DETECT PRO SECURITE</v>
      </c>
      <c r="E3163" t="s">
        <v>4419</v>
      </c>
      <c r="F3163" t="s">
        <v>28</v>
      </c>
      <c r="G3163" t="s">
        <v>29</v>
      </c>
      <c r="H3163" s="5">
        <v>717.72</v>
      </c>
      <c r="I3163" s="5">
        <v>717.72199999999998</v>
      </c>
      <c r="J3163" s="5">
        <v>-1.9999999999527002E-3</v>
      </c>
      <c r="K3163" s="5">
        <v>717.72</v>
      </c>
      <c r="L3163" s="5">
        <v>0</v>
      </c>
      <c r="M3163" t="str">
        <f>IF(ISERROR(VLOOKUP(A3163,'[1]Ecart validé'!$A:$A,1,FALSE)),Z3163,"Ecart Validé")</f>
        <v>valid</v>
      </c>
      <c r="R3163" t="s">
        <v>30</v>
      </c>
      <c r="X3163"/>
      <c r="Y3163"/>
      <c r="Z3163" t="s">
        <v>31</v>
      </c>
    </row>
    <row r="3164" spans="1:26" x14ac:dyDescent="0.3">
      <c r="A3164" t="s">
        <v>4420</v>
      </c>
      <c r="B3164" t="s">
        <v>3157</v>
      </c>
      <c r="C3164">
        <v>53927</v>
      </c>
      <c r="D3164" t="str">
        <f>+VLOOKUP(C3164,Param!K:L,2,FALSE)</f>
        <v>DETECT PRO SECURITE</v>
      </c>
      <c r="E3164" t="s">
        <v>4419</v>
      </c>
      <c r="F3164" t="s">
        <v>33</v>
      </c>
      <c r="G3164" t="s">
        <v>29</v>
      </c>
      <c r="H3164" s="5">
        <v>647.63</v>
      </c>
      <c r="I3164" s="5">
        <v>647.62519999999995</v>
      </c>
      <c r="J3164" s="5">
        <v>4.8000000000456497E-3</v>
      </c>
      <c r="K3164" s="5">
        <v>647.63</v>
      </c>
      <c r="L3164" s="5">
        <v>0</v>
      </c>
      <c r="M3164" t="str">
        <f>IF(ISERROR(VLOOKUP(A3164,'[1]Ecart validé'!$A:$A,1,FALSE)),Z3164,"Ecart Validé")</f>
        <v>valid</v>
      </c>
      <c r="R3164" t="s">
        <v>30</v>
      </c>
      <c r="X3164"/>
      <c r="Y3164"/>
      <c r="Z3164" t="s">
        <v>31</v>
      </c>
    </row>
    <row r="3165" spans="1:26" x14ac:dyDescent="0.3">
      <c r="A3165" t="s">
        <v>4421</v>
      </c>
      <c r="B3165" t="s">
        <v>3157</v>
      </c>
      <c r="C3165">
        <v>53927</v>
      </c>
      <c r="D3165" t="str">
        <f>+VLOOKUP(C3165,Param!K:L,2,FALSE)</f>
        <v>DETECT PRO SECURITE</v>
      </c>
      <c r="E3165" t="s">
        <v>4419</v>
      </c>
      <c r="F3165" t="s">
        <v>35</v>
      </c>
      <c r="G3165" t="s">
        <v>29</v>
      </c>
      <c r="H3165" s="5">
        <v>1134.2</v>
      </c>
      <c r="I3165" s="5">
        <v>1134.1976</v>
      </c>
      <c r="J3165" s="5">
        <v>2.40000000007967E-3</v>
      </c>
      <c r="K3165" s="5">
        <v>1134.2</v>
      </c>
      <c r="L3165" s="5">
        <v>0</v>
      </c>
      <c r="M3165" t="str">
        <f>IF(ISERROR(VLOOKUP(A3165,'[1]Ecart validé'!$A:$A,1,FALSE)),Z3165,"Ecart Validé")</f>
        <v>valid</v>
      </c>
      <c r="R3165" t="s">
        <v>30</v>
      </c>
      <c r="X3165"/>
      <c r="Y3165"/>
      <c r="Z3165" t="s">
        <v>31</v>
      </c>
    </row>
    <row r="3166" spans="1:26" x14ac:dyDescent="0.3">
      <c r="A3166" t="s">
        <v>4422</v>
      </c>
      <c r="B3166" t="s">
        <v>3157</v>
      </c>
      <c r="C3166">
        <v>53927</v>
      </c>
      <c r="D3166" t="str">
        <f>+VLOOKUP(C3166,Param!K:L,2,FALSE)</f>
        <v>DETECT PRO SECURITE</v>
      </c>
      <c r="E3166" t="s">
        <v>4419</v>
      </c>
      <c r="F3166" t="s">
        <v>37</v>
      </c>
      <c r="G3166" t="s">
        <v>29</v>
      </c>
      <c r="H3166" s="5">
        <v>596.09</v>
      </c>
      <c r="I3166" s="5">
        <v>596.09</v>
      </c>
      <c r="J3166" s="5">
        <v>0</v>
      </c>
      <c r="K3166" s="5">
        <v>596.09</v>
      </c>
      <c r="L3166" s="5">
        <v>0</v>
      </c>
      <c r="M3166" t="str">
        <f>IF(ISERROR(VLOOKUP(A3166,'[1]Ecart validé'!$A:$A,1,FALSE)),Z3166,"Ecart Validé")</f>
        <v>valid</v>
      </c>
      <c r="R3166" t="s">
        <v>30</v>
      </c>
      <c r="X3166"/>
      <c r="Y3166"/>
      <c r="Z3166" t="s">
        <v>31</v>
      </c>
    </row>
    <row r="3167" spans="1:26" x14ac:dyDescent="0.3">
      <c r="A3167" t="s">
        <v>4423</v>
      </c>
      <c r="B3167" t="s">
        <v>3157</v>
      </c>
      <c r="C3167">
        <v>53927</v>
      </c>
      <c r="D3167" t="str">
        <f>+VLOOKUP(C3167,Param!K:L,2,FALSE)</f>
        <v>DETECT PRO SECURITE</v>
      </c>
      <c r="E3167" t="s">
        <v>4424</v>
      </c>
      <c r="F3167" t="s">
        <v>28</v>
      </c>
      <c r="G3167" t="s">
        <v>29</v>
      </c>
      <c r="H3167" s="5">
        <v>266</v>
      </c>
      <c r="I3167" s="5">
        <v>266</v>
      </c>
      <c r="J3167" s="5">
        <v>0</v>
      </c>
      <c r="K3167" s="5">
        <v>266</v>
      </c>
      <c r="L3167" s="5">
        <v>0</v>
      </c>
      <c r="M3167" t="str">
        <f>IF(ISERROR(VLOOKUP(A3167,'[1]Ecart validé'!$A:$A,1,FALSE)),Z3167,"Ecart Validé")</f>
        <v>valid</v>
      </c>
      <c r="R3167" t="s">
        <v>30</v>
      </c>
      <c r="X3167"/>
      <c r="Y3167"/>
      <c r="Z3167" t="s">
        <v>31</v>
      </c>
    </row>
    <row r="3168" spans="1:26" x14ac:dyDescent="0.3">
      <c r="A3168" t="s">
        <v>4425</v>
      </c>
      <c r="B3168" t="s">
        <v>3157</v>
      </c>
      <c r="C3168">
        <v>53927</v>
      </c>
      <c r="D3168" t="str">
        <f>+VLOOKUP(C3168,Param!K:L,2,FALSE)</f>
        <v>DETECT PRO SECURITE</v>
      </c>
      <c r="E3168" t="s">
        <v>4424</v>
      </c>
      <c r="F3168" t="s">
        <v>35</v>
      </c>
      <c r="G3168" t="s">
        <v>29</v>
      </c>
      <c r="H3168" s="5">
        <v>954.53</v>
      </c>
      <c r="I3168" s="5">
        <v>954.53120000000001</v>
      </c>
      <c r="J3168" s="5">
        <v>-1.20000000003983E-3</v>
      </c>
      <c r="K3168" s="5">
        <v>954.53</v>
      </c>
      <c r="L3168" s="5">
        <v>0</v>
      </c>
      <c r="M3168" t="str">
        <f>IF(ISERROR(VLOOKUP(A3168,'[1]Ecart validé'!$A:$A,1,FALSE)),Z3168,"Ecart Validé")</f>
        <v>valid</v>
      </c>
      <c r="R3168" t="s">
        <v>30</v>
      </c>
      <c r="X3168"/>
      <c r="Y3168"/>
      <c r="Z3168" t="s">
        <v>31</v>
      </c>
    </row>
    <row r="3169" spans="1:26" x14ac:dyDescent="0.3">
      <c r="A3169" t="s">
        <v>4426</v>
      </c>
      <c r="B3169" t="s">
        <v>3157</v>
      </c>
      <c r="C3169">
        <v>53927</v>
      </c>
      <c r="D3169" t="str">
        <f>+VLOOKUP(C3169,Param!K:L,2,FALSE)</f>
        <v>DETECT PRO SECURITE</v>
      </c>
      <c r="E3169" t="s">
        <v>4424</v>
      </c>
      <c r="F3169" t="s">
        <v>37</v>
      </c>
      <c r="G3169" t="s">
        <v>29</v>
      </c>
      <c r="H3169" s="5">
        <v>788.28</v>
      </c>
      <c r="I3169" s="5">
        <v>788.28240000000005</v>
      </c>
      <c r="J3169" s="5">
        <v>-2.40000000007967E-3</v>
      </c>
      <c r="K3169" s="5">
        <v>788.28</v>
      </c>
      <c r="L3169" s="5">
        <v>0</v>
      </c>
      <c r="M3169" t="str">
        <f>IF(ISERROR(VLOOKUP(A3169,'[1]Ecart validé'!$A:$A,1,FALSE)),Z3169,"Ecart Validé")</f>
        <v>valid</v>
      </c>
      <c r="R3169" t="s">
        <v>30</v>
      </c>
      <c r="S3169" t="s">
        <v>42</v>
      </c>
      <c r="X3169"/>
      <c r="Y3169"/>
      <c r="Z3169" t="s">
        <v>31</v>
      </c>
    </row>
    <row r="3170" spans="1:26" x14ac:dyDescent="0.3">
      <c r="A3170" t="s">
        <v>4427</v>
      </c>
      <c r="B3170" t="s">
        <v>3157</v>
      </c>
      <c r="C3170">
        <v>53989</v>
      </c>
      <c r="D3170" t="str">
        <f>+VLOOKUP(C3170,Param!K:L,2,FALSE)</f>
        <v>AARON PROTECTION SECURITE (A.P.S)</v>
      </c>
      <c r="E3170">
        <v>27263095</v>
      </c>
      <c r="F3170" t="s">
        <v>28</v>
      </c>
      <c r="G3170" t="s">
        <v>29</v>
      </c>
      <c r="H3170" s="5">
        <v>16269.48</v>
      </c>
      <c r="I3170" s="5">
        <v>16269.4882</v>
      </c>
      <c r="J3170" s="5">
        <v>-8.2000000002153597E-3</v>
      </c>
      <c r="K3170" s="5">
        <v>16269.48</v>
      </c>
      <c r="L3170" s="5">
        <v>0</v>
      </c>
      <c r="M3170" t="str">
        <f>IF(ISERROR(VLOOKUP(A3170,'[1]Ecart validé'!$A:$A,1,FALSE)),Z3170,"Ecart Validé")</f>
        <v>valid</v>
      </c>
      <c r="R3170" t="s">
        <v>30</v>
      </c>
      <c r="X3170"/>
      <c r="Y3170"/>
      <c r="Z3170" t="s">
        <v>31</v>
      </c>
    </row>
    <row r="3171" spans="1:26" x14ac:dyDescent="0.3">
      <c r="A3171" t="s">
        <v>4428</v>
      </c>
      <c r="B3171" t="s">
        <v>3157</v>
      </c>
      <c r="C3171">
        <v>53989</v>
      </c>
      <c r="D3171" t="str">
        <f>+VLOOKUP(C3171,Param!K:L,2,FALSE)</f>
        <v>AARON PROTECTION SECURITE (A.P.S)</v>
      </c>
      <c r="E3171">
        <v>27263095</v>
      </c>
      <c r="F3171" t="s">
        <v>33</v>
      </c>
      <c r="G3171" t="s">
        <v>29</v>
      </c>
      <c r="H3171" s="5">
        <v>16730.28</v>
      </c>
      <c r="I3171" s="5">
        <v>16730.2886</v>
      </c>
      <c r="J3171" s="5">
        <v>-8.6000000010244496E-3</v>
      </c>
      <c r="K3171" s="5">
        <v>16730.28</v>
      </c>
      <c r="L3171" s="5">
        <v>0</v>
      </c>
      <c r="M3171" t="str">
        <f>IF(ISERROR(VLOOKUP(A3171,'[1]Ecart validé'!$A:$A,1,FALSE)),Z3171,"Ecart Validé")</f>
        <v>valid</v>
      </c>
      <c r="R3171" t="s">
        <v>30</v>
      </c>
      <c r="X3171"/>
      <c r="Y3171"/>
      <c r="Z3171" t="s">
        <v>31</v>
      </c>
    </row>
    <row r="3172" spans="1:26" x14ac:dyDescent="0.3">
      <c r="A3172" t="s">
        <v>4429</v>
      </c>
      <c r="B3172" t="s">
        <v>3157</v>
      </c>
      <c r="C3172">
        <v>53989</v>
      </c>
      <c r="D3172" t="str">
        <f>+VLOOKUP(C3172,Param!K:L,2,FALSE)</f>
        <v>AARON PROTECTION SECURITE (A.P.S)</v>
      </c>
      <c r="E3172">
        <v>27263095</v>
      </c>
      <c r="F3172" t="s">
        <v>35</v>
      </c>
      <c r="G3172" t="s">
        <v>29</v>
      </c>
      <c r="H3172" s="5">
        <v>13047.5</v>
      </c>
      <c r="I3172" s="5">
        <v>13047.509400000001</v>
      </c>
      <c r="J3172" s="5">
        <v>-9.4000000008236297E-3</v>
      </c>
      <c r="K3172" s="5">
        <v>13047.5</v>
      </c>
      <c r="L3172" s="5">
        <v>0</v>
      </c>
      <c r="M3172" t="str">
        <f>IF(ISERROR(VLOOKUP(A3172,'[1]Ecart validé'!$A:$A,1,FALSE)),Z3172,"Ecart Validé")</f>
        <v>valid</v>
      </c>
      <c r="R3172" t="s">
        <v>30</v>
      </c>
      <c r="X3172"/>
      <c r="Y3172"/>
      <c r="Z3172" t="s">
        <v>31</v>
      </c>
    </row>
    <row r="3173" spans="1:26" x14ac:dyDescent="0.3">
      <c r="A3173" t="s">
        <v>4430</v>
      </c>
      <c r="B3173" t="s">
        <v>3157</v>
      </c>
      <c r="C3173">
        <v>53989</v>
      </c>
      <c r="D3173" t="str">
        <f>+VLOOKUP(C3173,Param!K:L,2,FALSE)</f>
        <v>AARON PROTECTION SECURITE (A.P.S)</v>
      </c>
      <c r="E3173">
        <v>27263095</v>
      </c>
      <c r="F3173" t="s">
        <v>37</v>
      </c>
      <c r="G3173" t="s">
        <v>29</v>
      </c>
      <c r="H3173" s="5">
        <v>14145.44</v>
      </c>
      <c r="I3173" s="5">
        <v>14145.441800000001</v>
      </c>
      <c r="J3173" s="5">
        <v>-1.8000000000029099E-3</v>
      </c>
      <c r="K3173" s="5">
        <v>14145.44</v>
      </c>
      <c r="L3173" s="5">
        <v>0</v>
      </c>
      <c r="M3173" t="str">
        <f>IF(ISERROR(VLOOKUP(A3173,'[1]Ecart validé'!$A:$A,1,FALSE)),Z3173,"Ecart Validé")</f>
        <v>valid</v>
      </c>
      <c r="R3173" t="s">
        <v>30</v>
      </c>
      <c r="X3173"/>
      <c r="Y3173"/>
      <c r="Z3173" t="s">
        <v>31</v>
      </c>
    </row>
    <row r="3174" spans="1:26" x14ac:dyDescent="0.3">
      <c r="A3174" t="s">
        <v>4431</v>
      </c>
      <c r="B3174" t="s">
        <v>3157</v>
      </c>
      <c r="C3174">
        <v>54224</v>
      </c>
      <c r="D3174" t="str">
        <f>+VLOOKUP(C3174,Param!K:L,2,FALSE)</f>
        <v>SAPS (SERVICE ACCUEIL PREVENTION SECURITE PRIVEE)</v>
      </c>
      <c r="E3174">
        <v>2203606654</v>
      </c>
      <c r="F3174" t="s">
        <v>28</v>
      </c>
      <c r="G3174" t="s">
        <v>29</v>
      </c>
      <c r="H3174" s="5">
        <v>353.22</v>
      </c>
      <c r="I3174" s="5">
        <v>353.22</v>
      </c>
      <c r="J3174" s="5">
        <v>0</v>
      </c>
      <c r="K3174" s="5">
        <v>353.22</v>
      </c>
      <c r="L3174" s="5">
        <v>0</v>
      </c>
      <c r="M3174" t="str">
        <f>IF(ISERROR(VLOOKUP(A3174,'[1]Ecart validé'!$A:$A,1,FALSE)),Z3174,"Ecart Validé")</f>
        <v>valid</v>
      </c>
      <c r="R3174" t="s">
        <v>30</v>
      </c>
      <c r="X3174"/>
      <c r="Y3174"/>
      <c r="Z3174" t="s">
        <v>31</v>
      </c>
    </row>
    <row r="3175" spans="1:26" x14ac:dyDescent="0.3">
      <c r="A3175" t="s">
        <v>4432</v>
      </c>
      <c r="B3175" t="s">
        <v>3157</v>
      </c>
      <c r="C3175">
        <v>54224</v>
      </c>
      <c r="D3175" t="str">
        <f>+VLOOKUP(C3175,Param!K:L,2,FALSE)</f>
        <v>SAPS (SERVICE ACCUEIL PREVENTION SECURITE PRIVEE)</v>
      </c>
      <c r="E3175">
        <v>2203606654</v>
      </c>
      <c r="F3175" t="s">
        <v>33</v>
      </c>
      <c r="G3175" t="s">
        <v>29</v>
      </c>
      <c r="H3175" s="5">
        <v>795.74</v>
      </c>
      <c r="I3175" s="5">
        <v>795.74</v>
      </c>
      <c r="J3175" s="5">
        <v>0</v>
      </c>
      <c r="K3175" s="5">
        <v>795.74</v>
      </c>
      <c r="L3175" s="5">
        <v>0</v>
      </c>
      <c r="M3175" t="str">
        <f>IF(ISERROR(VLOOKUP(A3175,'[1]Ecart validé'!$A:$A,1,FALSE)),Z3175,"Ecart Validé")</f>
        <v>valid</v>
      </c>
      <c r="R3175" t="s">
        <v>30</v>
      </c>
      <c r="X3175"/>
      <c r="Y3175"/>
      <c r="Z3175" t="s">
        <v>31</v>
      </c>
    </row>
    <row r="3176" spans="1:26" x14ac:dyDescent="0.3">
      <c r="A3176" t="s">
        <v>4433</v>
      </c>
      <c r="B3176" t="s">
        <v>3157</v>
      </c>
      <c r="C3176">
        <v>54224</v>
      </c>
      <c r="D3176" t="str">
        <f>+VLOOKUP(C3176,Param!K:L,2,FALSE)</f>
        <v>SAPS (SERVICE ACCUEIL PREVENTION SECURITE PRIVEE)</v>
      </c>
      <c r="E3176">
        <v>2203606654</v>
      </c>
      <c r="F3176" t="s">
        <v>35</v>
      </c>
      <c r="G3176" t="s">
        <v>29</v>
      </c>
      <c r="H3176" s="5">
        <v>426.23</v>
      </c>
      <c r="I3176" s="5">
        <v>426.22579999999999</v>
      </c>
      <c r="J3176" s="5">
        <v>4.20000000002573E-3</v>
      </c>
      <c r="K3176" s="5">
        <v>426.23</v>
      </c>
      <c r="L3176" s="5">
        <v>0</v>
      </c>
      <c r="M3176" t="str">
        <f>IF(ISERROR(VLOOKUP(A3176,'[1]Ecart validé'!$A:$A,1,FALSE)),Z3176,"Ecart Validé")</f>
        <v>valid</v>
      </c>
      <c r="R3176" t="s">
        <v>30</v>
      </c>
      <c r="X3176"/>
      <c r="Y3176"/>
      <c r="Z3176" t="s">
        <v>31</v>
      </c>
    </row>
    <row r="3177" spans="1:26" x14ac:dyDescent="0.3">
      <c r="A3177" t="s">
        <v>4434</v>
      </c>
      <c r="B3177" t="s">
        <v>3157</v>
      </c>
      <c r="C3177">
        <v>54224</v>
      </c>
      <c r="D3177" t="str">
        <f>+VLOOKUP(C3177,Param!K:L,2,FALSE)</f>
        <v>SAPS (SERVICE ACCUEIL PREVENTION SECURITE PRIVEE)</v>
      </c>
      <c r="E3177">
        <v>2203606654</v>
      </c>
      <c r="F3177" t="s">
        <v>37</v>
      </c>
      <c r="G3177" t="s">
        <v>29</v>
      </c>
      <c r="H3177" s="5">
        <v>430.18</v>
      </c>
      <c r="I3177" s="5">
        <v>430.18</v>
      </c>
      <c r="J3177" s="5">
        <v>0</v>
      </c>
      <c r="K3177" s="5">
        <v>430.18</v>
      </c>
      <c r="L3177" s="5">
        <v>0</v>
      </c>
      <c r="M3177" t="str">
        <f>IF(ISERROR(VLOOKUP(A3177,'[1]Ecart validé'!$A:$A,1,FALSE)),Z3177,"Ecart Validé")</f>
        <v>valid</v>
      </c>
      <c r="R3177" t="s">
        <v>30</v>
      </c>
      <c r="X3177"/>
      <c r="Y3177"/>
      <c r="Z3177" t="s">
        <v>31</v>
      </c>
    </row>
    <row r="3178" spans="1:26" x14ac:dyDescent="0.3">
      <c r="A3178" t="s">
        <v>4435</v>
      </c>
      <c r="B3178" t="s">
        <v>3157</v>
      </c>
      <c r="C3178">
        <v>54365</v>
      </c>
      <c r="D3178" t="str">
        <f>+VLOOKUP(C3178,Param!K:L,2,FALSE)</f>
        <v>ACELEC</v>
      </c>
      <c r="E3178">
        <v>29280038</v>
      </c>
      <c r="F3178" t="s">
        <v>28</v>
      </c>
      <c r="G3178" t="s">
        <v>29</v>
      </c>
      <c r="H3178" s="5">
        <v>18749.490000000002</v>
      </c>
      <c r="I3178" s="5">
        <v>18749.499599999999</v>
      </c>
      <c r="J3178" s="5">
        <v>-9.5999999975901994E-3</v>
      </c>
      <c r="K3178" s="5">
        <v>18749.490000000002</v>
      </c>
      <c r="L3178" s="5">
        <v>0</v>
      </c>
      <c r="M3178" t="str">
        <f>IF(ISERROR(VLOOKUP(A3178,'[1]Ecart validé'!$A:$A,1,FALSE)),Z3178,"Ecart Validé")</f>
        <v>valid</v>
      </c>
      <c r="R3178" t="s">
        <v>30</v>
      </c>
      <c r="X3178"/>
      <c r="Y3178"/>
      <c r="Z3178" t="s">
        <v>31</v>
      </c>
    </row>
    <row r="3179" spans="1:26" x14ac:dyDescent="0.3">
      <c r="A3179" t="s">
        <v>4436</v>
      </c>
      <c r="B3179" t="s">
        <v>3157</v>
      </c>
      <c r="C3179">
        <v>54365</v>
      </c>
      <c r="D3179" t="str">
        <f>+VLOOKUP(C3179,Param!K:L,2,FALSE)</f>
        <v>ACELEC</v>
      </c>
      <c r="E3179">
        <v>29280038</v>
      </c>
      <c r="F3179" t="s">
        <v>33</v>
      </c>
      <c r="G3179" t="s">
        <v>29</v>
      </c>
      <c r="H3179" s="5">
        <v>7767.15</v>
      </c>
      <c r="I3179" s="5">
        <v>7767.1460999999999</v>
      </c>
      <c r="J3179" s="5">
        <v>3.8999999997031401E-3</v>
      </c>
      <c r="K3179" s="5">
        <v>7767.15</v>
      </c>
      <c r="L3179" s="5">
        <v>0</v>
      </c>
      <c r="M3179" t="str">
        <f>IF(ISERROR(VLOOKUP(A3179,'[1]Ecart validé'!$A:$A,1,FALSE)),Z3179,"Ecart Validé")</f>
        <v>valid</v>
      </c>
      <c r="R3179" t="s">
        <v>30</v>
      </c>
      <c r="X3179"/>
      <c r="Y3179"/>
      <c r="Z3179" t="s">
        <v>31</v>
      </c>
    </row>
    <row r="3180" spans="1:26" x14ac:dyDescent="0.3">
      <c r="A3180" t="s">
        <v>4437</v>
      </c>
      <c r="B3180" t="s">
        <v>3157</v>
      </c>
      <c r="C3180">
        <v>54365</v>
      </c>
      <c r="D3180" t="str">
        <f>+VLOOKUP(C3180,Param!K:L,2,FALSE)</f>
        <v>ACELEC</v>
      </c>
      <c r="E3180">
        <v>29280038</v>
      </c>
      <c r="F3180" t="s">
        <v>35</v>
      </c>
      <c r="G3180" t="s">
        <v>29</v>
      </c>
      <c r="H3180" s="5">
        <v>1883.28</v>
      </c>
      <c r="I3180" s="5">
        <v>1883.2892999999999</v>
      </c>
      <c r="J3180" s="5">
        <v>-9.2999999999392405E-3</v>
      </c>
      <c r="K3180" s="5">
        <v>1883.28</v>
      </c>
      <c r="L3180" s="5">
        <v>0</v>
      </c>
      <c r="M3180" t="str">
        <f>IF(ISERROR(VLOOKUP(A3180,'[1]Ecart validé'!$A:$A,1,FALSE)),Z3180,"Ecart Validé")</f>
        <v>valid</v>
      </c>
      <c r="R3180" t="s">
        <v>30</v>
      </c>
      <c r="X3180"/>
      <c r="Y3180"/>
      <c r="Z3180" t="s">
        <v>31</v>
      </c>
    </row>
    <row r="3181" spans="1:26" x14ac:dyDescent="0.3">
      <c r="A3181" t="s">
        <v>4438</v>
      </c>
      <c r="B3181" t="s">
        <v>3157</v>
      </c>
      <c r="C3181">
        <v>54365</v>
      </c>
      <c r="D3181" t="str">
        <f>+VLOOKUP(C3181,Param!K:L,2,FALSE)</f>
        <v>ACELEC</v>
      </c>
      <c r="E3181">
        <v>29280038</v>
      </c>
      <c r="F3181" t="s">
        <v>37</v>
      </c>
      <c r="G3181" t="s">
        <v>29</v>
      </c>
      <c r="H3181" s="5">
        <v>3558.96</v>
      </c>
      <c r="I3181" s="5">
        <v>3558.9542999999999</v>
      </c>
      <c r="J3181" s="5">
        <v>5.70000000016079E-3</v>
      </c>
      <c r="K3181" s="5">
        <v>3558.96</v>
      </c>
      <c r="L3181" s="5">
        <v>0</v>
      </c>
      <c r="M3181" t="str">
        <f>IF(ISERROR(VLOOKUP(A3181,'[1]Ecart validé'!$A:$A,1,FALSE)),Z3181,"Ecart Validé")</f>
        <v>valid</v>
      </c>
      <c r="R3181" t="s">
        <v>30</v>
      </c>
      <c r="X3181"/>
      <c r="Y3181"/>
      <c r="Z3181" t="s">
        <v>31</v>
      </c>
    </row>
    <row r="3182" spans="1:26" x14ac:dyDescent="0.3">
      <c r="A3182" t="s">
        <v>4439</v>
      </c>
      <c r="B3182" t="s">
        <v>3157</v>
      </c>
      <c r="C3182">
        <v>54399</v>
      </c>
      <c r="D3182" t="str">
        <f>+VLOOKUP(C3182,Param!K:L,2,FALSE)</f>
        <v>BUREAU FLORE</v>
      </c>
      <c r="E3182">
        <v>26089039</v>
      </c>
      <c r="F3182" t="s">
        <v>28</v>
      </c>
      <c r="G3182" t="s">
        <v>29</v>
      </c>
      <c r="H3182" s="5">
        <v>692.7</v>
      </c>
      <c r="I3182" s="5">
        <v>692.7</v>
      </c>
      <c r="J3182" s="5">
        <v>0</v>
      </c>
      <c r="K3182" s="5">
        <v>692.7</v>
      </c>
      <c r="L3182" s="5">
        <v>0</v>
      </c>
      <c r="M3182" t="str">
        <f>IF(ISERROR(VLOOKUP(A3182,'[1]Ecart validé'!$A:$A,1,FALSE)),Z3182,"Ecart Validé")</f>
        <v>valid</v>
      </c>
      <c r="R3182" t="s">
        <v>30</v>
      </c>
      <c r="X3182"/>
      <c r="Y3182"/>
      <c r="Z3182" t="s">
        <v>31</v>
      </c>
    </row>
    <row r="3183" spans="1:26" x14ac:dyDescent="0.3">
      <c r="A3183" t="s">
        <v>4440</v>
      </c>
      <c r="B3183" t="s">
        <v>3157</v>
      </c>
      <c r="C3183">
        <v>54399</v>
      </c>
      <c r="D3183" t="str">
        <f>+VLOOKUP(C3183,Param!K:L,2,FALSE)</f>
        <v>BUREAU FLORE</v>
      </c>
      <c r="E3183">
        <v>26089039</v>
      </c>
      <c r="F3183" t="s">
        <v>33</v>
      </c>
      <c r="G3183" t="s">
        <v>29</v>
      </c>
      <c r="H3183" s="5">
        <v>93.16</v>
      </c>
      <c r="I3183" s="5">
        <v>93.161000000000001</v>
      </c>
      <c r="J3183" s="5">
        <v>-1.0000000000047701E-3</v>
      </c>
      <c r="K3183" s="5">
        <v>93.16</v>
      </c>
      <c r="L3183" s="5">
        <v>0</v>
      </c>
      <c r="M3183" t="str">
        <f>IF(ISERROR(VLOOKUP(A3183,'[1]Ecart validé'!$A:$A,1,FALSE)),Z3183,"Ecart Validé")</f>
        <v>valid</v>
      </c>
      <c r="R3183" t="s">
        <v>30</v>
      </c>
      <c r="X3183"/>
      <c r="Y3183"/>
      <c r="Z3183" t="s">
        <v>31</v>
      </c>
    </row>
    <row r="3184" spans="1:26" x14ac:dyDescent="0.3">
      <c r="A3184" t="s">
        <v>4441</v>
      </c>
      <c r="B3184" t="s">
        <v>3157</v>
      </c>
      <c r="C3184">
        <v>54399</v>
      </c>
      <c r="D3184" t="str">
        <f>+VLOOKUP(C3184,Param!K:L,2,FALSE)</f>
        <v>BUREAU FLORE</v>
      </c>
      <c r="E3184">
        <v>26089039</v>
      </c>
      <c r="F3184" t="s">
        <v>35</v>
      </c>
      <c r="G3184" t="s">
        <v>29</v>
      </c>
      <c r="H3184" s="5">
        <v>196</v>
      </c>
      <c r="I3184" s="5">
        <v>196</v>
      </c>
      <c r="J3184" s="5">
        <v>0</v>
      </c>
      <c r="K3184" s="5">
        <v>196</v>
      </c>
      <c r="L3184" s="5">
        <v>0</v>
      </c>
      <c r="M3184" t="str">
        <f>IF(ISERROR(VLOOKUP(A3184,'[1]Ecart validé'!$A:$A,1,FALSE)),Z3184,"Ecart Validé")</f>
        <v>valid</v>
      </c>
      <c r="R3184" t="s">
        <v>30</v>
      </c>
      <c r="X3184"/>
      <c r="Y3184"/>
      <c r="Z3184" t="s">
        <v>31</v>
      </c>
    </row>
    <row r="3185" spans="1:26" x14ac:dyDescent="0.3">
      <c r="A3185" t="s">
        <v>4442</v>
      </c>
      <c r="B3185" t="s">
        <v>3157</v>
      </c>
      <c r="C3185">
        <v>54595</v>
      </c>
      <c r="D3185" t="str">
        <f>+VLOOKUP(C3185,Param!K:L,2,FALSE)</f>
        <v>BALAS</v>
      </c>
      <c r="E3185">
        <v>26113020</v>
      </c>
      <c r="F3185" t="s">
        <v>28</v>
      </c>
      <c r="G3185" t="s">
        <v>29</v>
      </c>
      <c r="H3185" s="5">
        <v>390.8</v>
      </c>
      <c r="I3185" s="5">
        <v>390.7996</v>
      </c>
      <c r="J3185" s="5">
        <v>4.0000000001327803E-4</v>
      </c>
      <c r="K3185" s="5">
        <v>390.8</v>
      </c>
      <c r="L3185" s="5">
        <v>0</v>
      </c>
      <c r="M3185" t="str">
        <f>IF(ISERROR(VLOOKUP(A3185,'[1]Ecart validé'!$A:$A,1,FALSE)),Z3185,"Ecart Validé")</f>
        <v>valid</v>
      </c>
      <c r="R3185" t="s">
        <v>30</v>
      </c>
      <c r="X3185"/>
      <c r="Y3185"/>
      <c r="Z3185" t="s">
        <v>31</v>
      </c>
    </row>
    <row r="3186" spans="1:26" x14ac:dyDescent="0.3">
      <c r="A3186" t="s">
        <v>4443</v>
      </c>
      <c r="B3186" t="s">
        <v>3157</v>
      </c>
      <c r="C3186">
        <v>54595</v>
      </c>
      <c r="D3186" t="str">
        <f>+VLOOKUP(C3186,Param!K:L,2,FALSE)</f>
        <v>BALAS</v>
      </c>
      <c r="E3186">
        <v>26113020</v>
      </c>
      <c r="F3186" t="s">
        <v>33</v>
      </c>
      <c r="G3186" t="s">
        <v>29</v>
      </c>
      <c r="H3186" s="5">
        <v>498.76</v>
      </c>
      <c r="I3186" s="5">
        <v>498.76159999999999</v>
      </c>
      <c r="J3186" s="5">
        <v>-1.59999999999627E-3</v>
      </c>
      <c r="K3186" s="5">
        <v>498.76</v>
      </c>
      <c r="L3186" s="5">
        <v>0</v>
      </c>
      <c r="M3186" t="str">
        <f>IF(ISERROR(VLOOKUP(A3186,'[1]Ecart validé'!$A:$A,1,FALSE)),Z3186,"Ecart Validé")</f>
        <v>valid</v>
      </c>
      <c r="R3186" t="s">
        <v>30</v>
      </c>
      <c r="X3186"/>
      <c r="Y3186"/>
      <c r="Z3186" t="s">
        <v>31</v>
      </c>
    </row>
    <row r="3187" spans="1:26" x14ac:dyDescent="0.3">
      <c r="A3187" t="s">
        <v>4444</v>
      </c>
      <c r="B3187" t="s">
        <v>3157</v>
      </c>
      <c r="C3187">
        <v>54595</v>
      </c>
      <c r="D3187" t="str">
        <f>+VLOOKUP(C3187,Param!K:L,2,FALSE)</f>
        <v>BALAS</v>
      </c>
      <c r="E3187">
        <v>26113020</v>
      </c>
      <c r="F3187" t="s">
        <v>35</v>
      </c>
      <c r="G3187" t="s">
        <v>29</v>
      </c>
      <c r="H3187" s="5">
        <v>489.39</v>
      </c>
      <c r="I3187" s="5">
        <v>489.39060000000001</v>
      </c>
      <c r="J3187" s="5">
        <v>-6.0000000001991696E-4</v>
      </c>
      <c r="K3187" s="5">
        <v>489.39</v>
      </c>
      <c r="L3187" s="5">
        <v>0</v>
      </c>
      <c r="M3187" t="str">
        <f>IF(ISERROR(VLOOKUP(A3187,'[1]Ecart validé'!$A:$A,1,FALSE)),Z3187,"Ecart Validé")</f>
        <v>valid</v>
      </c>
      <c r="R3187" t="s">
        <v>30</v>
      </c>
      <c r="X3187"/>
      <c r="Y3187"/>
      <c r="Z3187" t="s">
        <v>31</v>
      </c>
    </row>
    <row r="3188" spans="1:26" x14ac:dyDescent="0.3">
      <c r="A3188" t="s">
        <v>4445</v>
      </c>
      <c r="B3188" t="s">
        <v>3157</v>
      </c>
      <c r="C3188">
        <v>54595</v>
      </c>
      <c r="D3188" t="str">
        <f>+VLOOKUP(C3188,Param!K:L,2,FALSE)</f>
        <v>BALAS</v>
      </c>
      <c r="E3188">
        <v>26113020</v>
      </c>
      <c r="F3188" t="s">
        <v>37</v>
      </c>
      <c r="G3188" t="s">
        <v>29</v>
      </c>
      <c r="H3188" s="5">
        <v>593.55999999999995</v>
      </c>
      <c r="I3188" s="5">
        <v>593.56309999999996</v>
      </c>
      <c r="J3188" s="5">
        <v>-3.1000000000176399E-3</v>
      </c>
      <c r="K3188" s="5">
        <v>593.55999999999995</v>
      </c>
      <c r="L3188" s="5">
        <v>0</v>
      </c>
      <c r="M3188" t="str">
        <f>IF(ISERROR(VLOOKUP(A3188,'[1]Ecart validé'!$A:$A,1,FALSE)),Z3188,"Ecart Validé")</f>
        <v>valid</v>
      </c>
      <c r="R3188" t="s">
        <v>30</v>
      </c>
      <c r="X3188"/>
      <c r="Y3188"/>
      <c r="Z3188" t="s">
        <v>31</v>
      </c>
    </row>
    <row r="3189" spans="1:26" x14ac:dyDescent="0.3">
      <c r="A3189" t="s">
        <v>4446</v>
      </c>
      <c r="B3189" t="s">
        <v>3157</v>
      </c>
      <c r="C3189">
        <v>54618</v>
      </c>
      <c r="D3189" t="str">
        <f>+VLOOKUP(C3189,Param!K:L,2,FALSE)</f>
        <v>INTEGRAL CONCEPT AUDIOVISUEL I.C.A</v>
      </c>
      <c r="E3189">
        <v>2150164020</v>
      </c>
      <c r="F3189" t="s">
        <v>28</v>
      </c>
      <c r="G3189" t="s">
        <v>29</v>
      </c>
      <c r="H3189" s="5">
        <v>3899.76</v>
      </c>
      <c r="I3189" s="5">
        <v>3899.7642000000001</v>
      </c>
      <c r="J3189" s="5">
        <v>-4.1999999998551998E-3</v>
      </c>
      <c r="K3189" s="5">
        <v>3899.76</v>
      </c>
      <c r="L3189" s="5">
        <v>0</v>
      </c>
      <c r="M3189" t="str">
        <f>IF(ISERROR(VLOOKUP(A3189,'[1]Ecart validé'!$A:$A,1,FALSE)),Z3189,"Ecart Validé")</f>
        <v>valid</v>
      </c>
      <c r="R3189" t="s">
        <v>30</v>
      </c>
      <c r="X3189"/>
      <c r="Y3189"/>
      <c r="Z3189" t="s">
        <v>31</v>
      </c>
    </row>
    <row r="3190" spans="1:26" x14ac:dyDescent="0.3">
      <c r="A3190" t="s">
        <v>4447</v>
      </c>
      <c r="B3190" t="s">
        <v>3157</v>
      </c>
      <c r="C3190">
        <v>54618</v>
      </c>
      <c r="D3190" t="str">
        <f>+VLOOKUP(C3190,Param!K:L,2,FALSE)</f>
        <v>INTEGRAL CONCEPT AUDIOVISUEL I.C.A</v>
      </c>
      <c r="E3190">
        <v>2150164020</v>
      </c>
      <c r="F3190" t="s">
        <v>33</v>
      </c>
      <c r="G3190" t="s">
        <v>29</v>
      </c>
      <c r="H3190" s="5">
        <v>1299.25</v>
      </c>
      <c r="I3190" s="5">
        <v>1299.2472</v>
      </c>
      <c r="J3190" s="5">
        <v>2.7999999999792601E-3</v>
      </c>
      <c r="K3190" s="5">
        <v>1299.25</v>
      </c>
      <c r="L3190" s="5">
        <v>0</v>
      </c>
      <c r="M3190" t="str">
        <f>IF(ISERROR(VLOOKUP(A3190,'[1]Ecart validé'!$A:$A,1,FALSE)),Z3190,"Ecart Validé")</f>
        <v>valid</v>
      </c>
      <c r="R3190" t="s">
        <v>30</v>
      </c>
      <c r="X3190"/>
      <c r="Y3190"/>
      <c r="Z3190" t="s">
        <v>31</v>
      </c>
    </row>
    <row r="3191" spans="1:26" x14ac:dyDescent="0.3">
      <c r="A3191" t="s">
        <v>4448</v>
      </c>
      <c r="B3191" t="s">
        <v>3157</v>
      </c>
      <c r="C3191">
        <v>54618</v>
      </c>
      <c r="D3191" t="str">
        <f>+VLOOKUP(C3191,Param!K:L,2,FALSE)</f>
        <v>INTEGRAL CONCEPT AUDIOVISUEL I.C.A</v>
      </c>
      <c r="E3191">
        <v>2150164020</v>
      </c>
      <c r="F3191" t="s">
        <v>35</v>
      </c>
      <c r="G3191" t="s">
        <v>29</v>
      </c>
      <c r="H3191" s="5">
        <v>2165.35</v>
      </c>
      <c r="I3191" s="5">
        <v>2165.3478</v>
      </c>
      <c r="J3191" s="5">
        <v>2.1999999999025E-3</v>
      </c>
      <c r="K3191" s="5">
        <v>2165.35</v>
      </c>
      <c r="L3191" s="5">
        <v>0</v>
      </c>
      <c r="M3191" t="str">
        <f>IF(ISERROR(VLOOKUP(A3191,'[1]Ecart validé'!$A:$A,1,FALSE)),Z3191,"Ecart Validé")</f>
        <v>valid</v>
      </c>
      <c r="R3191" t="s">
        <v>30</v>
      </c>
      <c r="X3191"/>
      <c r="Y3191"/>
      <c r="Z3191" t="s">
        <v>31</v>
      </c>
    </row>
    <row r="3192" spans="1:26" x14ac:dyDescent="0.3">
      <c r="A3192" t="s">
        <v>4449</v>
      </c>
      <c r="B3192" t="s">
        <v>3157</v>
      </c>
      <c r="C3192">
        <v>54618</v>
      </c>
      <c r="D3192" t="str">
        <f>+VLOOKUP(C3192,Param!K:L,2,FALSE)</f>
        <v>INTEGRAL CONCEPT AUDIOVISUEL I.C.A</v>
      </c>
      <c r="E3192">
        <v>2150164020</v>
      </c>
      <c r="F3192" t="s">
        <v>37</v>
      </c>
      <c r="G3192" t="s">
        <v>29</v>
      </c>
      <c r="H3192" s="5">
        <v>2487.2199999999998</v>
      </c>
      <c r="I3192" s="5">
        <v>2487.2157000000002</v>
      </c>
      <c r="J3192" s="5">
        <v>4.2999999996027301E-3</v>
      </c>
      <c r="K3192" s="5">
        <v>2487.2199999999998</v>
      </c>
      <c r="L3192" s="5">
        <v>0</v>
      </c>
      <c r="M3192" t="str">
        <f>IF(ISERROR(VLOOKUP(A3192,'[1]Ecart validé'!$A:$A,1,FALSE)),Z3192,"Ecart Validé")</f>
        <v>valid</v>
      </c>
      <c r="R3192" t="s">
        <v>30</v>
      </c>
      <c r="X3192"/>
      <c r="Y3192"/>
      <c r="Z3192" t="s">
        <v>31</v>
      </c>
    </row>
    <row r="3193" spans="1:26" x14ac:dyDescent="0.3">
      <c r="A3193" t="s">
        <v>4450</v>
      </c>
      <c r="B3193" t="s">
        <v>3157</v>
      </c>
      <c r="C3193">
        <v>54620</v>
      </c>
      <c r="D3193" t="str">
        <f>+VLOOKUP(C3193,Param!K:L,2,FALSE)</f>
        <v>BTM</v>
      </c>
      <c r="E3193">
        <v>211051128</v>
      </c>
      <c r="F3193" t="s">
        <v>28</v>
      </c>
      <c r="G3193" t="s">
        <v>29</v>
      </c>
      <c r="H3193" s="5">
        <v>3227.98</v>
      </c>
      <c r="I3193" s="5">
        <v>3227.98</v>
      </c>
      <c r="J3193" s="5">
        <v>0</v>
      </c>
      <c r="K3193" s="5">
        <v>3227.98</v>
      </c>
      <c r="L3193" s="5">
        <v>0</v>
      </c>
      <c r="M3193" t="str">
        <f>IF(ISERROR(VLOOKUP(A3193,'[1]Ecart validé'!$A:$A,1,FALSE)),Z3193,"Ecart Validé")</f>
        <v>valid</v>
      </c>
      <c r="R3193" t="s">
        <v>30</v>
      </c>
      <c r="X3193"/>
      <c r="Y3193"/>
      <c r="Z3193" t="s">
        <v>31</v>
      </c>
    </row>
    <row r="3194" spans="1:26" x14ac:dyDescent="0.3">
      <c r="A3194" t="s">
        <v>4451</v>
      </c>
      <c r="B3194" t="s">
        <v>3157</v>
      </c>
      <c r="C3194">
        <v>54620</v>
      </c>
      <c r="D3194" t="str">
        <f>+VLOOKUP(C3194,Param!K:L,2,FALSE)</f>
        <v>BTM</v>
      </c>
      <c r="E3194">
        <v>211051128</v>
      </c>
      <c r="F3194" t="s">
        <v>33</v>
      </c>
      <c r="G3194" t="s">
        <v>29</v>
      </c>
      <c r="H3194" s="5">
        <v>572.5</v>
      </c>
      <c r="I3194" s="5">
        <v>572.495</v>
      </c>
      <c r="J3194" s="5">
        <v>4.9999999999954499E-3</v>
      </c>
      <c r="K3194" s="5">
        <v>572.5</v>
      </c>
      <c r="L3194" s="5">
        <v>0</v>
      </c>
      <c r="M3194" t="str">
        <f>IF(ISERROR(VLOOKUP(A3194,'[1]Ecart validé'!$A:$A,1,FALSE)),Z3194,"Ecart Validé")</f>
        <v>valid</v>
      </c>
      <c r="R3194" t="s">
        <v>30</v>
      </c>
      <c r="X3194"/>
      <c r="Y3194"/>
      <c r="Z3194" t="s">
        <v>31</v>
      </c>
    </row>
    <row r="3195" spans="1:26" x14ac:dyDescent="0.3">
      <c r="A3195" t="s">
        <v>4452</v>
      </c>
      <c r="B3195" t="s">
        <v>3157</v>
      </c>
      <c r="C3195">
        <v>54620</v>
      </c>
      <c r="D3195" t="str">
        <f>+VLOOKUP(C3195,Param!K:L,2,FALSE)</f>
        <v>BTM</v>
      </c>
      <c r="E3195">
        <v>211051128</v>
      </c>
      <c r="F3195" t="s">
        <v>35</v>
      </c>
      <c r="G3195" t="s">
        <v>29</v>
      </c>
      <c r="H3195" s="5">
        <v>4233.04</v>
      </c>
      <c r="I3195" s="5">
        <v>4233.04</v>
      </c>
      <c r="J3195" s="5">
        <v>0</v>
      </c>
      <c r="K3195" s="5">
        <v>4233.04</v>
      </c>
      <c r="L3195" s="5">
        <v>0</v>
      </c>
      <c r="M3195" t="str">
        <f>IF(ISERROR(VLOOKUP(A3195,'[1]Ecart validé'!$A:$A,1,FALSE)),Z3195,"Ecart Validé")</f>
        <v>valid</v>
      </c>
      <c r="R3195" t="s">
        <v>30</v>
      </c>
      <c r="X3195"/>
      <c r="Y3195"/>
      <c r="Z3195" t="s">
        <v>31</v>
      </c>
    </row>
    <row r="3196" spans="1:26" x14ac:dyDescent="0.3">
      <c r="A3196" t="s">
        <v>4453</v>
      </c>
      <c r="B3196" t="s">
        <v>3157</v>
      </c>
      <c r="C3196">
        <v>54620</v>
      </c>
      <c r="D3196" t="str">
        <f>+VLOOKUP(C3196,Param!K:L,2,FALSE)</f>
        <v>BTM</v>
      </c>
      <c r="E3196">
        <v>211051128</v>
      </c>
      <c r="F3196" t="s">
        <v>37</v>
      </c>
      <c r="G3196" t="s">
        <v>29</v>
      </c>
      <c r="H3196" s="5">
        <v>2203.71</v>
      </c>
      <c r="I3196" s="5">
        <v>2203.7049999999999</v>
      </c>
      <c r="J3196" s="5">
        <v>5.0000000001091298E-3</v>
      </c>
      <c r="K3196" s="5">
        <v>2203.71</v>
      </c>
      <c r="L3196" s="5">
        <v>0</v>
      </c>
      <c r="M3196" t="str">
        <f>IF(ISERROR(VLOOKUP(A3196,'[1]Ecart validé'!$A:$A,1,FALSE)),Z3196,"Ecart Validé")</f>
        <v>valid</v>
      </c>
      <c r="R3196" t="s">
        <v>30</v>
      </c>
      <c r="X3196"/>
      <c r="Y3196"/>
      <c r="Z3196" t="s">
        <v>31</v>
      </c>
    </row>
    <row r="3197" spans="1:26" x14ac:dyDescent="0.3">
      <c r="A3197" t="s">
        <v>4454</v>
      </c>
      <c r="B3197" t="s">
        <v>3157</v>
      </c>
      <c r="C3197">
        <v>54644</v>
      </c>
      <c r="D3197" t="str">
        <f>+VLOOKUP(C3197,Param!K:L,2,FALSE)</f>
        <v>GRAPHIWARE</v>
      </c>
      <c r="E3197">
        <v>2120801806</v>
      </c>
      <c r="F3197" t="s">
        <v>28</v>
      </c>
      <c r="G3197" t="s">
        <v>29</v>
      </c>
      <c r="H3197" s="5">
        <v>15182.35</v>
      </c>
      <c r="I3197" s="5">
        <v>15182.3465</v>
      </c>
      <c r="J3197" s="5">
        <v>3.5000000007130399E-3</v>
      </c>
      <c r="K3197" s="5">
        <v>15182.35</v>
      </c>
      <c r="L3197" s="5">
        <v>0</v>
      </c>
      <c r="M3197" t="str">
        <f>IF(ISERROR(VLOOKUP(A3197,'[1]Ecart validé'!$A:$A,1,FALSE)),Z3197,"Ecart Validé")</f>
        <v>valid</v>
      </c>
      <c r="R3197" t="s">
        <v>30</v>
      </c>
      <c r="X3197"/>
      <c r="Y3197"/>
      <c r="Z3197" t="s">
        <v>31</v>
      </c>
    </row>
    <row r="3198" spans="1:26" x14ac:dyDescent="0.3">
      <c r="A3198" t="s">
        <v>4455</v>
      </c>
      <c r="B3198" t="s">
        <v>3157</v>
      </c>
      <c r="C3198">
        <v>54644</v>
      </c>
      <c r="D3198" t="str">
        <f>+VLOOKUP(C3198,Param!K:L,2,FALSE)</f>
        <v>GRAPHIWARE</v>
      </c>
      <c r="E3198">
        <v>2120801806</v>
      </c>
      <c r="F3198" t="s">
        <v>33</v>
      </c>
      <c r="G3198" t="s">
        <v>29</v>
      </c>
      <c r="H3198" s="5">
        <v>2127.0500000000002</v>
      </c>
      <c r="I3198" s="5">
        <v>2127.0479999999998</v>
      </c>
      <c r="J3198" s="5">
        <v>2.0000000004074502E-3</v>
      </c>
      <c r="K3198" s="5">
        <v>2127.0500000000002</v>
      </c>
      <c r="L3198" s="5">
        <v>0</v>
      </c>
      <c r="M3198" t="str">
        <f>IF(ISERROR(VLOOKUP(A3198,'[1]Ecart validé'!$A:$A,1,FALSE)),Z3198,"Ecart Validé")</f>
        <v>valid</v>
      </c>
      <c r="R3198" t="s">
        <v>30</v>
      </c>
      <c r="X3198"/>
      <c r="Y3198"/>
      <c r="Z3198" t="s">
        <v>31</v>
      </c>
    </row>
    <row r="3199" spans="1:26" x14ac:dyDescent="0.3">
      <c r="A3199" t="s">
        <v>4456</v>
      </c>
      <c r="B3199" t="s">
        <v>3157</v>
      </c>
      <c r="C3199">
        <v>54644</v>
      </c>
      <c r="D3199" t="str">
        <f>+VLOOKUP(C3199,Param!K:L,2,FALSE)</f>
        <v>GRAPHIWARE</v>
      </c>
      <c r="E3199">
        <v>2120801806</v>
      </c>
      <c r="F3199" t="s">
        <v>35</v>
      </c>
      <c r="G3199" t="s">
        <v>29</v>
      </c>
      <c r="H3199" s="5">
        <v>7009.71</v>
      </c>
      <c r="I3199" s="5">
        <v>7009.7098999999998</v>
      </c>
      <c r="J3199" s="5">
        <v>1.00000000202271E-4</v>
      </c>
      <c r="K3199" s="5">
        <v>7009.71</v>
      </c>
      <c r="L3199" s="5">
        <v>0</v>
      </c>
      <c r="M3199" t="str">
        <f>IF(ISERROR(VLOOKUP(A3199,'[1]Ecart validé'!$A:$A,1,FALSE)),Z3199,"Ecart Validé")</f>
        <v>valid</v>
      </c>
      <c r="R3199" t="s">
        <v>30</v>
      </c>
      <c r="X3199"/>
      <c r="Y3199"/>
      <c r="Z3199" t="s">
        <v>31</v>
      </c>
    </row>
    <row r="3200" spans="1:26" x14ac:dyDescent="0.3">
      <c r="A3200" t="s">
        <v>4457</v>
      </c>
      <c r="B3200" t="s">
        <v>3157</v>
      </c>
      <c r="C3200">
        <v>54644</v>
      </c>
      <c r="D3200" t="str">
        <f>+VLOOKUP(C3200,Param!K:L,2,FALSE)</f>
        <v>GRAPHIWARE</v>
      </c>
      <c r="E3200">
        <v>2120801806</v>
      </c>
      <c r="F3200" t="s">
        <v>37</v>
      </c>
      <c r="G3200" t="s">
        <v>29</v>
      </c>
      <c r="H3200" s="5">
        <v>3868.72</v>
      </c>
      <c r="I3200" s="5">
        <v>3868.7240000000002</v>
      </c>
      <c r="J3200" s="5">
        <v>-4.0000000003601599E-3</v>
      </c>
      <c r="K3200" s="5">
        <v>3868.72</v>
      </c>
      <c r="L3200" s="5">
        <v>0</v>
      </c>
      <c r="M3200" t="str">
        <f>IF(ISERROR(VLOOKUP(A3200,'[1]Ecart validé'!$A:$A,1,FALSE)),Z3200,"Ecart Validé")</f>
        <v>valid</v>
      </c>
      <c r="R3200" t="s">
        <v>30</v>
      </c>
      <c r="X3200"/>
      <c r="Y3200"/>
      <c r="Z3200" t="s">
        <v>31</v>
      </c>
    </row>
    <row r="3201" spans="1:26" x14ac:dyDescent="0.3">
      <c r="A3201" t="s">
        <v>4458</v>
      </c>
      <c r="B3201" t="s">
        <v>3157</v>
      </c>
      <c r="C3201">
        <v>54763</v>
      </c>
      <c r="D3201" t="str">
        <f>+VLOOKUP(C3201,Param!K:L,2,FALSE)</f>
        <v>ROBUR</v>
      </c>
      <c r="E3201">
        <v>2110411370</v>
      </c>
      <c r="F3201" t="s">
        <v>28</v>
      </c>
      <c r="G3201" t="s">
        <v>29</v>
      </c>
      <c r="H3201" s="5">
        <v>464.17</v>
      </c>
      <c r="I3201" s="5">
        <v>464.173</v>
      </c>
      <c r="J3201" s="5">
        <v>-2.9999999999858998E-3</v>
      </c>
      <c r="K3201" s="5">
        <v>464.17</v>
      </c>
      <c r="L3201" s="5">
        <v>0</v>
      </c>
      <c r="M3201" t="str">
        <f>IF(ISERROR(VLOOKUP(A3201,'[1]Ecart validé'!$A:$A,1,FALSE)),Z3201,"Ecart Validé")</f>
        <v>valid</v>
      </c>
      <c r="R3201" t="s">
        <v>30</v>
      </c>
      <c r="X3201"/>
      <c r="Y3201"/>
      <c r="Z3201" t="s">
        <v>31</v>
      </c>
    </row>
    <row r="3202" spans="1:26" x14ac:dyDescent="0.3">
      <c r="A3202" t="s">
        <v>4459</v>
      </c>
      <c r="B3202" t="s">
        <v>3157</v>
      </c>
      <c r="C3202">
        <v>54763</v>
      </c>
      <c r="D3202" t="str">
        <f>+VLOOKUP(C3202,Param!K:L,2,FALSE)</f>
        <v>ROBUR</v>
      </c>
      <c r="E3202">
        <v>2110411370</v>
      </c>
      <c r="F3202" t="s">
        <v>33</v>
      </c>
      <c r="G3202" t="s">
        <v>29</v>
      </c>
      <c r="H3202" s="5">
        <v>211</v>
      </c>
      <c r="I3202" s="5">
        <v>211.00299999999999</v>
      </c>
      <c r="J3202" s="5">
        <v>-2.9999999999858998E-3</v>
      </c>
      <c r="K3202" s="5">
        <v>211</v>
      </c>
      <c r="L3202" s="5">
        <v>0</v>
      </c>
      <c r="M3202" t="str">
        <f>IF(ISERROR(VLOOKUP(A3202,'[1]Ecart validé'!$A:$A,1,FALSE)),Z3202,"Ecart Validé")</f>
        <v>valid</v>
      </c>
      <c r="R3202" t="s">
        <v>30</v>
      </c>
      <c r="X3202"/>
      <c r="Y3202"/>
      <c r="Z3202" t="s">
        <v>31</v>
      </c>
    </row>
    <row r="3203" spans="1:26" x14ac:dyDescent="0.3">
      <c r="A3203" t="s">
        <v>4460</v>
      </c>
      <c r="B3203" t="s">
        <v>3157</v>
      </c>
      <c r="C3203">
        <v>54763</v>
      </c>
      <c r="D3203" t="str">
        <f>+VLOOKUP(C3203,Param!K:L,2,FALSE)</f>
        <v>ROBUR</v>
      </c>
      <c r="E3203">
        <v>2110411370</v>
      </c>
      <c r="F3203" t="s">
        <v>35</v>
      </c>
      <c r="G3203" t="s">
        <v>29</v>
      </c>
      <c r="H3203" s="5">
        <v>158.22</v>
      </c>
      <c r="I3203" s="5">
        <v>158.214</v>
      </c>
      <c r="J3203" s="5">
        <v>6.0000000000002196E-3</v>
      </c>
      <c r="K3203" s="5">
        <v>158.22</v>
      </c>
      <c r="L3203" s="5">
        <v>0</v>
      </c>
      <c r="M3203" t="str">
        <f>IF(ISERROR(VLOOKUP(A3203,'[1]Ecart validé'!$A:$A,1,FALSE)),Z3203,"Ecart Validé")</f>
        <v>valid</v>
      </c>
      <c r="R3203" t="s">
        <v>30</v>
      </c>
      <c r="X3203"/>
      <c r="Y3203"/>
      <c r="Z3203" t="s">
        <v>31</v>
      </c>
    </row>
    <row r="3204" spans="1:26" x14ac:dyDescent="0.3">
      <c r="A3204" t="s">
        <v>4461</v>
      </c>
      <c r="B3204" t="s">
        <v>3157</v>
      </c>
      <c r="C3204">
        <v>54763</v>
      </c>
      <c r="D3204" t="str">
        <f>+VLOOKUP(C3204,Param!K:L,2,FALSE)</f>
        <v>ROBUR</v>
      </c>
      <c r="E3204">
        <v>2110411370</v>
      </c>
      <c r="F3204" t="s">
        <v>37</v>
      </c>
      <c r="G3204" t="s">
        <v>29</v>
      </c>
      <c r="H3204" s="5">
        <v>75.069999999999993</v>
      </c>
      <c r="I3204" s="5">
        <v>75.064999999999998</v>
      </c>
      <c r="J3204" s="5">
        <v>4.9999999999954499E-3</v>
      </c>
      <c r="K3204" s="5">
        <v>75.069999999999993</v>
      </c>
      <c r="L3204" s="5">
        <v>0</v>
      </c>
      <c r="M3204" t="str">
        <f>IF(ISERROR(VLOOKUP(A3204,'[1]Ecart validé'!$A:$A,1,FALSE)),Z3204,"Ecart Validé")</f>
        <v>valid</v>
      </c>
      <c r="R3204" t="s">
        <v>30</v>
      </c>
      <c r="X3204"/>
      <c r="Y3204"/>
      <c r="Z3204" t="s">
        <v>31</v>
      </c>
    </row>
    <row r="3205" spans="1:26" x14ac:dyDescent="0.3">
      <c r="A3205" t="s">
        <v>4462</v>
      </c>
      <c r="B3205" t="s">
        <v>3157</v>
      </c>
      <c r="C3205">
        <v>55085</v>
      </c>
      <c r="D3205" t="str">
        <f>+VLOOKUP(C3205,Param!K:L,2,FALSE)</f>
        <v>NUANCE 3</v>
      </c>
      <c r="E3205">
        <v>27280103</v>
      </c>
      <c r="F3205" t="s">
        <v>28</v>
      </c>
      <c r="G3205" t="s">
        <v>29</v>
      </c>
      <c r="H3205" s="5">
        <v>9724.6200000000008</v>
      </c>
      <c r="I3205" s="5">
        <v>9724.6262999999999</v>
      </c>
      <c r="J3205" s="5">
        <v>-6.2999999991006899E-3</v>
      </c>
      <c r="K3205" s="5">
        <v>9724.6200000000008</v>
      </c>
      <c r="L3205" s="5">
        <v>0</v>
      </c>
      <c r="M3205" t="str">
        <f>IF(ISERROR(VLOOKUP(A3205,'[1]Ecart validé'!$A:$A,1,FALSE)),Z3205,"Ecart Validé")</f>
        <v>valid</v>
      </c>
      <c r="R3205" t="s">
        <v>30</v>
      </c>
      <c r="X3205"/>
      <c r="Y3205"/>
      <c r="Z3205" t="s">
        <v>31</v>
      </c>
    </row>
    <row r="3206" spans="1:26" x14ac:dyDescent="0.3">
      <c r="A3206" t="s">
        <v>4463</v>
      </c>
      <c r="B3206" t="s">
        <v>3157</v>
      </c>
      <c r="C3206">
        <v>55085</v>
      </c>
      <c r="D3206" t="str">
        <f>+VLOOKUP(C3206,Param!K:L,2,FALSE)</f>
        <v>NUANCE 3</v>
      </c>
      <c r="E3206">
        <v>27280103</v>
      </c>
      <c r="F3206" t="s">
        <v>33</v>
      </c>
      <c r="G3206" t="s">
        <v>29</v>
      </c>
      <c r="H3206" s="5">
        <v>960</v>
      </c>
      <c r="I3206" s="5">
        <v>960</v>
      </c>
      <c r="J3206" s="5">
        <v>0</v>
      </c>
      <c r="K3206" s="5">
        <v>960</v>
      </c>
      <c r="L3206" s="5">
        <v>0</v>
      </c>
      <c r="M3206" t="str">
        <f>IF(ISERROR(VLOOKUP(A3206,'[1]Ecart validé'!$A:$A,1,FALSE)),Z3206,"Ecart Validé")</f>
        <v>valid</v>
      </c>
      <c r="R3206" t="s">
        <v>30</v>
      </c>
      <c r="X3206"/>
      <c r="Y3206"/>
      <c r="Z3206" t="s">
        <v>31</v>
      </c>
    </row>
    <row r="3207" spans="1:26" x14ac:dyDescent="0.3">
      <c r="A3207" t="s">
        <v>4464</v>
      </c>
      <c r="B3207" t="s">
        <v>3157</v>
      </c>
      <c r="C3207">
        <v>55085</v>
      </c>
      <c r="D3207" t="str">
        <f>+VLOOKUP(C3207,Param!K:L,2,FALSE)</f>
        <v>NUANCE 3</v>
      </c>
      <c r="E3207">
        <v>27280103</v>
      </c>
      <c r="F3207" t="s">
        <v>35</v>
      </c>
      <c r="G3207" t="s">
        <v>29</v>
      </c>
      <c r="H3207" s="5">
        <v>479.31</v>
      </c>
      <c r="I3207" s="5">
        <v>479.31959999999998</v>
      </c>
      <c r="J3207" s="5">
        <v>-9.5999999999776195E-3</v>
      </c>
      <c r="K3207" s="5">
        <v>479.31</v>
      </c>
      <c r="L3207" s="5">
        <v>0</v>
      </c>
      <c r="M3207" t="str">
        <f>IF(ISERROR(VLOOKUP(A3207,'[1]Ecart validé'!$A:$A,1,FALSE)),Z3207,"Ecart Validé")</f>
        <v>valid</v>
      </c>
      <c r="R3207" t="s">
        <v>30</v>
      </c>
      <c r="X3207"/>
      <c r="Y3207"/>
      <c r="Z3207" t="s">
        <v>31</v>
      </c>
    </row>
    <row r="3208" spans="1:26" x14ac:dyDescent="0.3">
      <c r="A3208" t="s">
        <v>4465</v>
      </c>
      <c r="B3208" t="s">
        <v>3157</v>
      </c>
      <c r="C3208">
        <v>55085</v>
      </c>
      <c r="D3208" t="str">
        <f>+VLOOKUP(C3208,Param!K:L,2,FALSE)</f>
        <v>NUANCE 3</v>
      </c>
      <c r="E3208">
        <v>27280103</v>
      </c>
      <c r="F3208" t="s">
        <v>37</v>
      </c>
      <c r="G3208" t="s">
        <v>29</v>
      </c>
      <c r="H3208" s="5">
        <v>3141.87</v>
      </c>
      <c r="I3208" s="5">
        <v>3141.8766000000001</v>
      </c>
      <c r="J3208" s="5">
        <v>-6.6000000001622504E-3</v>
      </c>
      <c r="K3208" s="5">
        <v>3141.87</v>
      </c>
      <c r="L3208" s="5">
        <v>0</v>
      </c>
      <c r="M3208" t="str">
        <f>IF(ISERROR(VLOOKUP(A3208,'[1]Ecart validé'!$A:$A,1,FALSE)),Z3208,"Ecart Validé")</f>
        <v>valid</v>
      </c>
      <c r="R3208" t="s">
        <v>30</v>
      </c>
      <c r="X3208"/>
      <c r="Y3208"/>
      <c r="Z3208" t="s">
        <v>31</v>
      </c>
    </row>
    <row r="3209" spans="1:26" x14ac:dyDescent="0.3">
      <c r="A3209" t="s">
        <v>4466</v>
      </c>
      <c r="B3209" t="s">
        <v>3157</v>
      </c>
      <c r="C3209">
        <v>55478</v>
      </c>
      <c r="D3209" t="str">
        <f>+VLOOKUP(C3209,Param!K:L,2,FALSE)</f>
        <v>ETABLISSEMENTS LEBAILLY</v>
      </c>
      <c r="E3209">
        <v>16051059</v>
      </c>
      <c r="F3209" t="s">
        <v>28</v>
      </c>
      <c r="G3209" t="s">
        <v>29</v>
      </c>
      <c r="H3209" s="5">
        <v>5025.12</v>
      </c>
      <c r="I3209" s="5">
        <v>5025.1192000000001</v>
      </c>
      <c r="J3209" s="5">
        <v>7.9999999979918303E-4</v>
      </c>
      <c r="K3209" s="5">
        <v>5025.12</v>
      </c>
      <c r="L3209" s="5">
        <v>0</v>
      </c>
      <c r="M3209" t="str">
        <f>IF(ISERROR(VLOOKUP(A3209,'[1]Ecart validé'!$A:$A,1,FALSE)),Z3209,"Ecart Validé")</f>
        <v>valid</v>
      </c>
      <c r="R3209" t="s">
        <v>30</v>
      </c>
      <c r="X3209"/>
      <c r="Y3209"/>
      <c r="Z3209" t="s">
        <v>31</v>
      </c>
    </row>
    <row r="3210" spans="1:26" x14ac:dyDescent="0.3">
      <c r="A3210" t="s">
        <v>4467</v>
      </c>
      <c r="B3210" t="s">
        <v>3157</v>
      </c>
      <c r="C3210">
        <v>55478</v>
      </c>
      <c r="D3210" t="str">
        <f>+VLOOKUP(C3210,Param!K:L,2,FALSE)</f>
        <v>ETABLISSEMENTS LEBAILLY</v>
      </c>
      <c r="E3210">
        <v>16051059</v>
      </c>
      <c r="F3210" t="s">
        <v>33</v>
      </c>
      <c r="G3210" t="s">
        <v>29</v>
      </c>
      <c r="H3210" s="5">
        <v>2105.52</v>
      </c>
      <c r="I3210" s="5">
        <v>2105.5248000000001</v>
      </c>
      <c r="J3210" s="5">
        <v>-4.80000000015934E-3</v>
      </c>
      <c r="K3210" s="5">
        <v>2105.52</v>
      </c>
      <c r="L3210" s="5">
        <v>0</v>
      </c>
      <c r="M3210" t="str">
        <f>IF(ISERROR(VLOOKUP(A3210,'[1]Ecart validé'!$A:$A,1,FALSE)),Z3210,"Ecart Validé")</f>
        <v>valid</v>
      </c>
      <c r="R3210" t="s">
        <v>30</v>
      </c>
      <c r="X3210"/>
      <c r="Y3210"/>
      <c r="Z3210" t="s">
        <v>31</v>
      </c>
    </row>
    <row r="3211" spans="1:26" x14ac:dyDescent="0.3">
      <c r="A3211" t="s">
        <v>4468</v>
      </c>
      <c r="B3211" t="s">
        <v>3157</v>
      </c>
      <c r="C3211">
        <v>55478</v>
      </c>
      <c r="D3211" t="str">
        <f>+VLOOKUP(C3211,Param!K:L,2,FALSE)</f>
        <v>ETABLISSEMENTS LEBAILLY</v>
      </c>
      <c r="E3211">
        <v>16051059</v>
      </c>
      <c r="F3211" t="s">
        <v>35</v>
      </c>
      <c r="G3211" t="s">
        <v>29</v>
      </c>
      <c r="H3211" s="5">
        <v>8492.76</v>
      </c>
      <c r="I3211" s="5">
        <v>8492.7648000000008</v>
      </c>
      <c r="J3211" s="5">
        <v>-4.80000000061409E-3</v>
      </c>
      <c r="K3211" s="5">
        <v>8492.76</v>
      </c>
      <c r="L3211" s="5">
        <v>0</v>
      </c>
      <c r="M3211" t="str">
        <f>IF(ISERROR(VLOOKUP(A3211,'[1]Ecart validé'!$A:$A,1,FALSE)),Z3211,"Ecart Validé")</f>
        <v>valid</v>
      </c>
      <c r="R3211" t="s">
        <v>30</v>
      </c>
      <c r="X3211"/>
      <c r="Y3211"/>
      <c r="Z3211" t="s">
        <v>31</v>
      </c>
    </row>
    <row r="3212" spans="1:26" x14ac:dyDescent="0.3">
      <c r="A3212" t="s">
        <v>4469</v>
      </c>
      <c r="B3212" t="s">
        <v>3157</v>
      </c>
      <c r="C3212">
        <v>55478</v>
      </c>
      <c r="D3212" t="str">
        <f>+VLOOKUP(C3212,Param!K:L,2,FALSE)</f>
        <v>ETABLISSEMENTS LEBAILLY</v>
      </c>
      <c r="E3212">
        <v>16051059</v>
      </c>
      <c r="F3212" t="s">
        <v>37</v>
      </c>
      <c r="G3212" t="s">
        <v>29</v>
      </c>
      <c r="H3212" s="5">
        <v>1948.56</v>
      </c>
      <c r="I3212" s="5">
        <v>1948.5648000000001</v>
      </c>
      <c r="J3212" s="5">
        <v>-4.80000000015934E-3</v>
      </c>
      <c r="K3212" s="5">
        <v>1948.56</v>
      </c>
      <c r="L3212" s="5">
        <v>0</v>
      </c>
      <c r="M3212" t="str">
        <f>IF(ISERROR(VLOOKUP(A3212,'[1]Ecart validé'!$A:$A,1,FALSE)),Z3212,"Ecart Validé")</f>
        <v>valid</v>
      </c>
      <c r="R3212" t="s">
        <v>30</v>
      </c>
      <c r="X3212"/>
      <c r="Y3212"/>
      <c r="Z3212" t="s">
        <v>31</v>
      </c>
    </row>
    <row r="3213" spans="1:26" x14ac:dyDescent="0.3">
      <c r="A3213" t="s">
        <v>4470</v>
      </c>
      <c r="B3213" t="s">
        <v>3157</v>
      </c>
      <c r="C3213">
        <v>55523</v>
      </c>
      <c r="D3213" t="str">
        <f>+VLOOKUP(C3213,Param!K:L,2,FALSE)</f>
        <v>ENERCLIM</v>
      </c>
      <c r="E3213">
        <v>29280003</v>
      </c>
      <c r="F3213" t="s">
        <v>28</v>
      </c>
      <c r="G3213" t="s">
        <v>29</v>
      </c>
      <c r="H3213" s="5">
        <v>4909.1400000000003</v>
      </c>
      <c r="I3213" s="5">
        <v>4909.1342000000004</v>
      </c>
      <c r="J3213" s="5">
        <v>5.7999999999083203E-3</v>
      </c>
      <c r="K3213" s="5">
        <v>4909.1342000000004</v>
      </c>
      <c r="L3213" s="5">
        <v>5.7999999999083203E-3</v>
      </c>
      <c r="M3213" t="str">
        <f>IF(ISERROR(VLOOKUP(A3213,'[1]Ecart validé'!$A:$A,1,FALSE)),Z3213,"Ecart Validé")</f>
        <v>valid</v>
      </c>
      <c r="R3213" t="s">
        <v>30</v>
      </c>
      <c r="X3213"/>
      <c r="Y3213"/>
      <c r="Z3213" t="s">
        <v>31</v>
      </c>
    </row>
    <row r="3214" spans="1:26" x14ac:dyDescent="0.3">
      <c r="A3214" t="s">
        <v>4471</v>
      </c>
      <c r="B3214" t="s">
        <v>3157</v>
      </c>
      <c r="C3214">
        <v>55523</v>
      </c>
      <c r="D3214" t="str">
        <f>+VLOOKUP(C3214,Param!K:L,2,FALSE)</f>
        <v>ENERCLIM</v>
      </c>
      <c r="E3214">
        <v>29280003</v>
      </c>
      <c r="F3214" t="s">
        <v>33</v>
      </c>
      <c r="G3214" t="s">
        <v>29</v>
      </c>
      <c r="H3214" s="5">
        <v>5450.84</v>
      </c>
      <c r="I3214" s="5">
        <v>5450.8368</v>
      </c>
      <c r="J3214" s="5">
        <v>3.2000000001062199E-3</v>
      </c>
      <c r="K3214" s="5">
        <v>5450.8368</v>
      </c>
      <c r="L3214" s="5">
        <v>3.2000000001062199E-3</v>
      </c>
      <c r="M3214" t="str">
        <f>IF(ISERROR(VLOOKUP(A3214,'[1]Ecart validé'!$A:$A,1,FALSE)),Z3214,"Ecart Validé")</f>
        <v>valid</v>
      </c>
      <c r="R3214" t="s">
        <v>30</v>
      </c>
      <c r="X3214"/>
      <c r="Y3214"/>
      <c r="Z3214" t="s">
        <v>31</v>
      </c>
    </row>
    <row r="3215" spans="1:26" x14ac:dyDescent="0.3">
      <c r="A3215" t="s">
        <v>4472</v>
      </c>
      <c r="B3215" t="s">
        <v>3157</v>
      </c>
      <c r="C3215">
        <v>55523</v>
      </c>
      <c r="D3215" t="str">
        <f>+VLOOKUP(C3215,Param!K:L,2,FALSE)</f>
        <v>ENERCLIM</v>
      </c>
      <c r="E3215">
        <v>29280003</v>
      </c>
      <c r="F3215" t="s">
        <v>35</v>
      </c>
      <c r="G3215" t="s">
        <v>29</v>
      </c>
      <c r="H3215" s="5">
        <v>5543.16</v>
      </c>
      <c r="I3215" s="5">
        <v>5543.1674000000003</v>
      </c>
      <c r="J3215" s="5">
        <v>-7.4000000004161796E-3</v>
      </c>
      <c r="K3215" s="5">
        <v>5543.1674000000003</v>
      </c>
      <c r="L3215" s="5">
        <v>-7.4000000004161796E-3</v>
      </c>
      <c r="M3215" t="str">
        <f>IF(ISERROR(VLOOKUP(A3215,'[1]Ecart validé'!$A:$A,1,FALSE)),Z3215,"Ecart Validé")</f>
        <v>valid</v>
      </c>
      <c r="R3215" t="s">
        <v>30</v>
      </c>
      <c r="X3215"/>
      <c r="Y3215"/>
      <c r="Z3215" t="s">
        <v>31</v>
      </c>
    </row>
    <row r="3216" spans="1:26" x14ac:dyDescent="0.3">
      <c r="A3216" t="s">
        <v>4473</v>
      </c>
      <c r="B3216" t="s">
        <v>3157</v>
      </c>
      <c r="C3216">
        <v>55523</v>
      </c>
      <c r="D3216" t="str">
        <f>+VLOOKUP(C3216,Param!K:L,2,FALSE)</f>
        <v>ENERCLIM</v>
      </c>
      <c r="E3216">
        <v>29280003</v>
      </c>
      <c r="F3216" t="s">
        <v>37</v>
      </c>
      <c r="G3216" t="s">
        <v>29</v>
      </c>
      <c r="H3216" s="5">
        <v>6120.36</v>
      </c>
      <c r="I3216" s="5">
        <v>6120.3630000000003</v>
      </c>
      <c r="J3216" s="5">
        <v>-3.00000000061118E-3</v>
      </c>
      <c r="K3216" s="5">
        <v>6120.3630000000003</v>
      </c>
      <c r="L3216" s="5">
        <v>-3.00000000061118E-3</v>
      </c>
      <c r="M3216" t="str">
        <f>IF(ISERROR(VLOOKUP(A3216,'[1]Ecart validé'!$A:$A,1,FALSE)),Z3216,"Ecart Validé")</f>
        <v>valid</v>
      </c>
      <c r="R3216" t="s">
        <v>30</v>
      </c>
      <c r="X3216"/>
      <c r="Y3216"/>
      <c r="Z3216" t="s">
        <v>31</v>
      </c>
    </row>
    <row r="3217" spans="1:26" x14ac:dyDescent="0.3">
      <c r="A3217" t="s">
        <v>4474</v>
      </c>
      <c r="B3217" t="s">
        <v>3157</v>
      </c>
      <c r="C3217">
        <v>55525</v>
      </c>
      <c r="D3217" t="str">
        <f>+VLOOKUP(C3217,Param!K:L,2,FALSE)</f>
        <v>SEGAFREDO ZANETTI</v>
      </c>
      <c r="E3217" t="s">
        <v>4475</v>
      </c>
      <c r="F3217" t="s">
        <v>51</v>
      </c>
      <c r="G3217" t="s">
        <v>29</v>
      </c>
      <c r="H3217" s="5">
        <v>184518</v>
      </c>
      <c r="I3217" s="5">
        <v>184518.00949999999</v>
      </c>
      <c r="J3217" s="5">
        <v>-9.4999999855645001E-3</v>
      </c>
      <c r="K3217" s="5">
        <v>184518</v>
      </c>
      <c r="L3217" s="5">
        <v>0</v>
      </c>
      <c r="M3217" t="str">
        <f>IF(ISERROR(VLOOKUP(A3217,'[1]Ecart validé'!$A:$A,1,FALSE)),Z3217,"Ecart Validé")</f>
        <v>valid</v>
      </c>
      <c r="R3217" t="s">
        <v>30</v>
      </c>
      <c r="X3217"/>
      <c r="Y3217"/>
      <c r="Z3217" t="s">
        <v>31</v>
      </c>
    </row>
    <row r="3218" spans="1:26" x14ac:dyDescent="0.3">
      <c r="A3218" t="s">
        <v>4476</v>
      </c>
      <c r="B3218" t="s">
        <v>3157</v>
      </c>
      <c r="C3218">
        <v>55567</v>
      </c>
      <c r="D3218" t="str">
        <f>+VLOOKUP(C3218,Param!K:L,2,FALSE)</f>
        <v>MRG (MODERN RESTAURATION GESTION)</v>
      </c>
      <c r="E3218">
        <v>26315097</v>
      </c>
      <c r="F3218" t="s">
        <v>28</v>
      </c>
      <c r="G3218" t="s">
        <v>29</v>
      </c>
      <c r="H3218" s="5">
        <v>12932.31</v>
      </c>
      <c r="I3218" s="5">
        <v>12932.296200000001</v>
      </c>
      <c r="J3218" s="5">
        <v>1.37999999988096E-2</v>
      </c>
      <c r="K3218" s="5">
        <v>12932.31</v>
      </c>
      <c r="L3218" s="5">
        <v>0</v>
      </c>
      <c r="M3218" t="str">
        <f>IF(ISERROR(VLOOKUP(A3218,'[1]Ecart validé'!$A:$A,1,FALSE)),Z3218,"Ecart Validé")</f>
        <v>valid</v>
      </c>
      <c r="R3218" t="s">
        <v>30</v>
      </c>
      <c r="X3218"/>
      <c r="Y3218"/>
      <c r="Z3218" t="s">
        <v>31</v>
      </c>
    </row>
    <row r="3219" spans="1:26" x14ac:dyDescent="0.3">
      <c r="A3219" t="s">
        <v>4477</v>
      </c>
      <c r="B3219" t="s">
        <v>3157</v>
      </c>
      <c r="C3219">
        <v>55567</v>
      </c>
      <c r="D3219" t="str">
        <f>+VLOOKUP(C3219,Param!K:L,2,FALSE)</f>
        <v>MRG (MODERN RESTAURATION GESTION)</v>
      </c>
      <c r="E3219">
        <v>26315097</v>
      </c>
      <c r="F3219" t="s">
        <v>33</v>
      </c>
      <c r="G3219" t="s">
        <v>29</v>
      </c>
      <c r="H3219" s="5">
        <v>8849.16</v>
      </c>
      <c r="I3219" s="5">
        <v>8849.1507000000001</v>
      </c>
      <c r="J3219" s="5">
        <v>9.2999999997118703E-3</v>
      </c>
      <c r="K3219" s="5">
        <v>8849.16</v>
      </c>
      <c r="L3219" s="5">
        <v>0</v>
      </c>
      <c r="M3219" t="str">
        <f>IF(ISERROR(VLOOKUP(A3219,'[1]Ecart validé'!$A:$A,1,FALSE)),Z3219,"Ecart Validé")</f>
        <v>valid</v>
      </c>
      <c r="R3219" t="s">
        <v>30</v>
      </c>
      <c r="X3219"/>
      <c r="Y3219"/>
      <c r="Z3219" t="s">
        <v>31</v>
      </c>
    </row>
    <row r="3220" spans="1:26" x14ac:dyDescent="0.3">
      <c r="A3220" t="s">
        <v>4478</v>
      </c>
      <c r="B3220" t="s">
        <v>3157</v>
      </c>
      <c r="C3220">
        <v>55567</v>
      </c>
      <c r="D3220" t="str">
        <f>+VLOOKUP(C3220,Param!K:L,2,FALSE)</f>
        <v>MRG (MODERN RESTAURATION GESTION)</v>
      </c>
      <c r="E3220">
        <v>26315097</v>
      </c>
      <c r="F3220" t="s">
        <v>35</v>
      </c>
      <c r="G3220" t="s">
        <v>29</v>
      </c>
      <c r="H3220" s="5">
        <v>11966.22</v>
      </c>
      <c r="I3220" s="5">
        <v>11966.214900000001</v>
      </c>
      <c r="J3220" s="5">
        <v>5.0999999984924198E-3</v>
      </c>
      <c r="K3220" s="5">
        <v>11966.22</v>
      </c>
      <c r="L3220" s="5">
        <v>0</v>
      </c>
      <c r="M3220" t="str">
        <f>IF(ISERROR(VLOOKUP(A3220,'[1]Ecart validé'!$A:$A,1,FALSE)),Z3220,"Ecart Validé")</f>
        <v>valid</v>
      </c>
      <c r="R3220" t="s">
        <v>30</v>
      </c>
      <c r="X3220"/>
      <c r="Y3220"/>
      <c r="Z3220" t="s">
        <v>31</v>
      </c>
    </row>
    <row r="3221" spans="1:26" x14ac:dyDescent="0.3">
      <c r="A3221" t="s">
        <v>4479</v>
      </c>
      <c r="B3221" t="s">
        <v>3157</v>
      </c>
      <c r="C3221">
        <v>55567</v>
      </c>
      <c r="D3221" t="str">
        <f>+VLOOKUP(C3221,Param!K:L,2,FALSE)</f>
        <v>MRG (MODERN RESTAURATION GESTION)</v>
      </c>
      <c r="E3221">
        <v>26315097</v>
      </c>
      <c r="F3221" t="s">
        <v>37</v>
      </c>
      <c r="G3221" t="s">
        <v>29</v>
      </c>
      <c r="H3221" s="5">
        <v>21499.8</v>
      </c>
      <c r="I3221" s="5">
        <v>21499.7883</v>
      </c>
      <c r="J3221" s="5">
        <v>1.16999999991094E-2</v>
      </c>
      <c r="K3221" s="5">
        <v>21499.8</v>
      </c>
      <c r="L3221" s="5">
        <v>0</v>
      </c>
      <c r="M3221" t="str">
        <f>IF(ISERROR(VLOOKUP(A3221,'[1]Ecart validé'!$A:$A,1,FALSE)),Z3221,"Ecart Validé")</f>
        <v>valid</v>
      </c>
      <c r="R3221" t="s">
        <v>30</v>
      </c>
      <c r="X3221"/>
      <c r="Y3221"/>
      <c r="Z3221" t="s">
        <v>31</v>
      </c>
    </row>
    <row r="3222" spans="1:26" x14ac:dyDescent="0.3">
      <c r="A3222" t="s">
        <v>4480</v>
      </c>
      <c r="B3222" t="s">
        <v>3157</v>
      </c>
      <c r="C3222">
        <v>55658</v>
      </c>
      <c r="D3222" t="str">
        <f>+VLOOKUP(C3222,Param!K:L,2,FALSE)</f>
        <v>GENIE CLIMATIQUE DE L'EST</v>
      </c>
      <c r="E3222" t="s">
        <v>4481</v>
      </c>
      <c r="F3222" t="s">
        <v>28</v>
      </c>
      <c r="G3222" t="s">
        <v>29</v>
      </c>
      <c r="H3222" s="5">
        <v>363.63</v>
      </c>
      <c r="I3222" s="5">
        <v>363.63</v>
      </c>
      <c r="J3222" s="5">
        <v>0</v>
      </c>
      <c r="K3222" s="5">
        <v>363.63</v>
      </c>
      <c r="L3222" s="5">
        <v>0</v>
      </c>
      <c r="M3222" t="str">
        <f>IF(ISERROR(VLOOKUP(A3222,'[1]Ecart validé'!$A:$A,1,FALSE)),Z3222,"Ecart Validé")</f>
        <v>valid</v>
      </c>
      <c r="R3222" t="s">
        <v>30</v>
      </c>
      <c r="X3222"/>
      <c r="Y3222"/>
      <c r="Z3222" t="s">
        <v>31</v>
      </c>
    </row>
    <row r="3223" spans="1:26" x14ac:dyDescent="0.3">
      <c r="A3223" t="s">
        <v>4482</v>
      </c>
      <c r="B3223" t="s">
        <v>3157</v>
      </c>
      <c r="C3223">
        <v>55658</v>
      </c>
      <c r="D3223" t="str">
        <f>+VLOOKUP(C3223,Param!K:L,2,FALSE)</f>
        <v>GENIE CLIMATIQUE DE L'EST</v>
      </c>
      <c r="E3223" t="s">
        <v>4481</v>
      </c>
      <c r="F3223" t="s">
        <v>33</v>
      </c>
      <c r="G3223" t="s">
        <v>29</v>
      </c>
      <c r="H3223" s="5">
        <v>277.68</v>
      </c>
      <c r="I3223" s="5">
        <v>277.68</v>
      </c>
      <c r="J3223" s="5">
        <v>0</v>
      </c>
      <c r="K3223" s="5">
        <v>277.68</v>
      </c>
      <c r="L3223" s="5">
        <v>0</v>
      </c>
      <c r="M3223" t="str">
        <f>IF(ISERROR(VLOOKUP(A3223,'[1]Ecart validé'!$A:$A,1,FALSE)),Z3223,"Ecart Validé")</f>
        <v>valid</v>
      </c>
      <c r="R3223" t="s">
        <v>30</v>
      </c>
      <c r="X3223"/>
      <c r="Y3223"/>
      <c r="Z3223" t="s">
        <v>31</v>
      </c>
    </row>
    <row r="3224" spans="1:26" x14ac:dyDescent="0.3">
      <c r="A3224" t="s">
        <v>4483</v>
      </c>
      <c r="B3224" t="s">
        <v>3157</v>
      </c>
      <c r="C3224">
        <v>55658</v>
      </c>
      <c r="D3224" t="str">
        <f>+VLOOKUP(C3224,Param!K:L,2,FALSE)</f>
        <v>GENIE CLIMATIQUE DE L'EST</v>
      </c>
      <c r="E3224" t="s">
        <v>4481</v>
      </c>
      <c r="F3224" t="s">
        <v>35</v>
      </c>
      <c r="G3224" t="s">
        <v>29</v>
      </c>
      <c r="H3224" s="5">
        <v>412.65</v>
      </c>
      <c r="I3224" s="5">
        <v>412.65</v>
      </c>
      <c r="J3224" s="5">
        <v>0</v>
      </c>
      <c r="K3224" s="5">
        <v>412.65</v>
      </c>
      <c r="L3224" s="5">
        <v>0</v>
      </c>
      <c r="M3224" t="str">
        <f>IF(ISERROR(VLOOKUP(A3224,'[1]Ecart validé'!$A:$A,1,FALSE)),Z3224,"Ecart Validé")</f>
        <v>valid</v>
      </c>
      <c r="R3224" t="s">
        <v>30</v>
      </c>
      <c r="X3224"/>
      <c r="Y3224"/>
      <c r="Z3224" t="s">
        <v>31</v>
      </c>
    </row>
    <row r="3225" spans="1:26" x14ac:dyDescent="0.3">
      <c r="A3225" t="s">
        <v>4484</v>
      </c>
      <c r="B3225" t="s">
        <v>3157</v>
      </c>
      <c r="C3225">
        <v>55658</v>
      </c>
      <c r="D3225" t="str">
        <f>+VLOOKUP(C3225,Param!K:L,2,FALSE)</f>
        <v>GENIE CLIMATIQUE DE L'EST</v>
      </c>
      <c r="E3225" t="s">
        <v>4485</v>
      </c>
      <c r="F3225" t="s">
        <v>28</v>
      </c>
      <c r="G3225" t="s">
        <v>29</v>
      </c>
      <c r="H3225" s="5">
        <v>347.8</v>
      </c>
      <c r="I3225" s="5">
        <v>347.8</v>
      </c>
      <c r="J3225" s="5">
        <v>0</v>
      </c>
      <c r="K3225" s="5">
        <v>347.8</v>
      </c>
      <c r="L3225" s="5">
        <v>0</v>
      </c>
      <c r="M3225" t="str">
        <f>IF(ISERROR(VLOOKUP(A3225,'[1]Ecart validé'!$A:$A,1,FALSE)),Z3225,"Ecart Validé")</f>
        <v>valid</v>
      </c>
      <c r="R3225" t="s">
        <v>30</v>
      </c>
      <c r="X3225"/>
      <c r="Y3225"/>
      <c r="Z3225" t="s">
        <v>31</v>
      </c>
    </row>
    <row r="3226" spans="1:26" x14ac:dyDescent="0.3">
      <c r="A3226" t="s">
        <v>4486</v>
      </c>
      <c r="B3226" t="s">
        <v>3157</v>
      </c>
      <c r="C3226">
        <v>55658</v>
      </c>
      <c r="D3226" t="str">
        <f>+VLOOKUP(C3226,Param!K:L,2,FALSE)</f>
        <v>GENIE CLIMATIQUE DE L'EST</v>
      </c>
      <c r="E3226" t="s">
        <v>4485</v>
      </c>
      <c r="F3226" t="s">
        <v>33</v>
      </c>
      <c r="G3226" t="s">
        <v>29</v>
      </c>
      <c r="H3226" s="5">
        <v>109.6</v>
      </c>
      <c r="I3226" s="5">
        <v>109.6</v>
      </c>
      <c r="J3226" s="5">
        <v>0</v>
      </c>
      <c r="K3226" s="5">
        <v>109.6</v>
      </c>
      <c r="L3226" s="5">
        <v>0</v>
      </c>
      <c r="M3226" t="str">
        <f>IF(ISERROR(VLOOKUP(A3226,'[1]Ecart validé'!$A:$A,1,FALSE)),Z3226,"Ecart Validé")</f>
        <v>valid</v>
      </c>
      <c r="R3226" t="s">
        <v>30</v>
      </c>
      <c r="X3226"/>
      <c r="Y3226"/>
      <c r="Z3226" t="s">
        <v>31</v>
      </c>
    </row>
    <row r="3227" spans="1:26" x14ac:dyDescent="0.3">
      <c r="A3227" t="s">
        <v>4487</v>
      </c>
      <c r="B3227" t="s">
        <v>3157</v>
      </c>
      <c r="C3227">
        <v>55658</v>
      </c>
      <c r="D3227" t="str">
        <f>+VLOOKUP(C3227,Param!K:L,2,FALSE)</f>
        <v>GENIE CLIMATIQUE DE L'EST</v>
      </c>
      <c r="E3227" t="s">
        <v>4485</v>
      </c>
      <c r="F3227" t="s">
        <v>35</v>
      </c>
      <c r="G3227" t="s">
        <v>29</v>
      </c>
      <c r="H3227" s="5">
        <v>1136.45</v>
      </c>
      <c r="I3227" s="5">
        <v>1136.45</v>
      </c>
      <c r="J3227" s="5">
        <v>0</v>
      </c>
      <c r="K3227" s="5">
        <v>1136.45</v>
      </c>
      <c r="L3227" s="5">
        <v>0</v>
      </c>
      <c r="M3227" t="str">
        <f>IF(ISERROR(VLOOKUP(A3227,'[1]Ecart validé'!$A:$A,1,FALSE)),Z3227,"Ecart Validé")</f>
        <v>valid</v>
      </c>
      <c r="R3227" t="s">
        <v>30</v>
      </c>
      <c r="X3227"/>
      <c r="Y3227"/>
      <c r="Z3227" t="s">
        <v>31</v>
      </c>
    </row>
    <row r="3228" spans="1:26" x14ac:dyDescent="0.3">
      <c r="A3228" t="s">
        <v>4488</v>
      </c>
      <c r="B3228" t="s">
        <v>3157</v>
      </c>
      <c r="C3228">
        <v>55658</v>
      </c>
      <c r="D3228" t="str">
        <f>+VLOOKUP(C3228,Param!K:L,2,FALSE)</f>
        <v>GENIE CLIMATIQUE DE L'EST</v>
      </c>
      <c r="E3228" t="s">
        <v>4485</v>
      </c>
      <c r="F3228" t="s">
        <v>37</v>
      </c>
      <c r="G3228" t="s">
        <v>29</v>
      </c>
      <c r="H3228" s="5">
        <v>2410.56</v>
      </c>
      <c r="I3228" s="5">
        <v>2410.5619999999999</v>
      </c>
      <c r="J3228" s="5">
        <v>-1.9999999999527002E-3</v>
      </c>
      <c r="K3228" s="5">
        <v>2410.56</v>
      </c>
      <c r="L3228" s="5">
        <v>0</v>
      </c>
      <c r="M3228" t="str">
        <f>IF(ISERROR(VLOOKUP(A3228,'[1]Ecart validé'!$A:$A,1,FALSE)),Z3228,"Ecart Validé")</f>
        <v>valid</v>
      </c>
      <c r="R3228" t="s">
        <v>30</v>
      </c>
      <c r="X3228"/>
      <c r="Y3228"/>
      <c r="Z3228" t="s">
        <v>31</v>
      </c>
    </row>
    <row r="3229" spans="1:26" x14ac:dyDescent="0.3">
      <c r="A3229" t="s">
        <v>4489</v>
      </c>
      <c r="B3229" t="s">
        <v>3157</v>
      </c>
      <c r="C3229">
        <v>55829</v>
      </c>
      <c r="D3229" t="str">
        <f>+VLOOKUP(C3229,Param!K:L,2,FALSE)</f>
        <v>POMONA PASSION FROID</v>
      </c>
      <c r="E3229" t="s">
        <v>4490</v>
      </c>
      <c r="F3229" t="s">
        <v>28</v>
      </c>
      <c r="G3229" t="s">
        <v>29</v>
      </c>
      <c r="H3229" s="5">
        <v>104776.8</v>
      </c>
      <c r="I3229" s="5">
        <v>104776.8276</v>
      </c>
      <c r="J3229" s="5">
        <v>-2.7600000001257199E-2</v>
      </c>
      <c r="K3229" s="5">
        <v>104776.8</v>
      </c>
      <c r="L3229" s="5">
        <v>0</v>
      </c>
      <c r="M3229" t="str">
        <f>IF(ISERROR(VLOOKUP(A3229,'[1]Ecart validé'!$A:$A,1,FALSE)),Z3229,"Ecart Validé")</f>
        <v>valid</v>
      </c>
      <c r="R3229" t="s">
        <v>30</v>
      </c>
      <c r="X3229"/>
      <c r="Y3229"/>
      <c r="Z3229" t="s">
        <v>31</v>
      </c>
    </row>
    <row r="3230" spans="1:26" x14ac:dyDescent="0.3">
      <c r="A3230" t="s">
        <v>4491</v>
      </c>
      <c r="B3230" t="s">
        <v>3157</v>
      </c>
      <c r="C3230">
        <v>55829</v>
      </c>
      <c r="D3230" t="str">
        <f>+VLOOKUP(C3230,Param!K:L,2,FALSE)</f>
        <v>POMONA PASSION FROID</v>
      </c>
      <c r="E3230" t="s">
        <v>4490</v>
      </c>
      <c r="F3230" t="s">
        <v>33</v>
      </c>
      <c r="G3230" t="s">
        <v>29</v>
      </c>
      <c r="H3230" s="5">
        <v>5216.26</v>
      </c>
      <c r="I3230" s="5">
        <v>5216.2554</v>
      </c>
      <c r="J3230" s="5">
        <v>4.6000000002095398E-3</v>
      </c>
      <c r="K3230" s="5">
        <v>5216.26</v>
      </c>
      <c r="L3230" s="5">
        <v>0</v>
      </c>
      <c r="M3230" t="str">
        <f>IF(ISERROR(VLOOKUP(A3230,'[1]Ecart validé'!$A:$A,1,FALSE)),Z3230,"Ecart Validé")</f>
        <v>valid</v>
      </c>
      <c r="R3230" t="s">
        <v>30</v>
      </c>
      <c r="X3230"/>
      <c r="Y3230"/>
      <c r="Z3230" t="s">
        <v>31</v>
      </c>
    </row>
    <row r="3231" spans="1:26" x14ac:dyDescent="0.3">
      <c r="A3231" t="s">
        <v>4492</v>
      </c>
      <c r="B3231" t="s">
        <v>3157</v>
      </c>
      <c r="C3231">
        <v>55829</v>
      </c>
      <c r="D3231" t="str">
        <f>+VLOOKUP(C3231,Param!K:L,2,FALSE)</f>
        <v>POMONA PASSION FROID</v>
      </c>
      <c r="E3231" t="s">
        <v>4490</v>
      </c>
      <c r="F3231" t="s">
        <v>35</v>
      </c>
      <c r="G3231" t="s">
        <v>29</v>
      </c>
      <c r="H3231" s="5">
        <v>60946.41</v>
      </c>
      <c r="I3231" s="5">
        <v>60946.408799999997</v>
      </c>
      <c r="J3231" s="5">
        <v>1.20000000606523E-3</v>
      </c>
      <c r="K3231" s="5">
        <v>60946.41</v>
      </c>
      <c r="L3231" s="5">
        <v>0</v>
      </c>
      <c r="M3231" t="str">
        <f>IF(ISERROR(VLOOKUP(A3231,'[1]Ecart validé'!$A:$A,1,FALSE)),Z3231,"Ecart Validé")</f>
        <v>valid</v>
      </c>
      <c r="R3231" t="s">
        <v>30</v>
      </c>
      <c r="X3231"/>
      <c r="Y3231"/>
      <c r="Z3231" t="s">
        <v>31</v>
      </c>
    </row>
    <row r="3232" spans="1:26" x14ac:dyDescent="0.3">
      <c r="A3232" t="s">
        <v>4493</v>
      </c>
      <c r="B3232" t="s">
        <v>3157</v>
      </c>
      <c r="C3232">
        <v>55829</v>
      </c>
      <c r="D3232" t="str">
        <f>+VLOOKUP(C3232,Param!K:L,2,FALSE)</f>
        <v>POMONA PASSION FROID</v>
      </c>
      <c r="E3232" t="s">
        <v>4490</v>
      </c>
      <c r="F3232" t="s">
        <v>37</v>
      </c>
      <c r="G3232" t="s">
        <v>29</v>
      </c>
      <c r="H3232" s="5">
        <v>28732.02</v>
      </c>
      <c r="I3232" s="5">
        <v>28732.017599999999</v>
      </c>
      <c r="J3232" s="5">
        <v>2.4000000012165401E-3</v>
      </c>
      <c r="K3232" s="5">
        <v>28732.02</v>
      </c>
      <c r="L3232" s="5">
        <v>0</v>
      </c>
      <c r="M3232" t="str">
        <f>IF(ISERROR(VLOOKUP(A3232,'[1]Ecart validé'!$A:$A,1,FALSE)),Z3232,"Ecart Validé")</f>
        <v>valid</v>
      </c>
      <c r="R3232" t="s">
        <v>30</v>
      </c>
      <c r="X3232"/>
      <c r="Y3232"/>
      <c r="Z3232" t="s">
        <v>31</v>
      </c>
    </row>
    <row r="3233" spans="1:26" x14ac:dyDescent="0.3">
      <c r="A3233" t="s">
        <v>4494</v>
      </c>
      <c r="B3233" t="s">
        <v>3157</v>
      </c>
      <c r="C3233">
        <v>55829</v>
      </c>
      <c r="D3233" t="str">
        <f>+VLOOKUP(C3233,Param!K:L,2,FALSE)</f>
        <v>POMONA PASSION FROID</v>
      </c>
      <c r="E3233" t="s">
        <v>4495</v>
      </c>
      <c r="F3233" t="s">
        <v>28</v>
      </c>
      <c r="G3233" t="s">
        <v>29</v>
      </c>
      <c r="H3233" s="5">
        <v>550433</v>
      </c>
      <c r="I3233" s="5">
        <v>550432.95479999995</v>
      </c>
      <c r="J3233" s="5">
        <v>4.5200000051408999E-2</v>
      </c>
      <c r="K3233" s="5">
        <v>550433</v>
      </c>
      <c r="L3233" s="5">
        <v>0</v>
      </c>
      <c r="M3233" t="str">
        <f>IF(ISERROR(VLOOKUP(A3233,'[1]Ecart validé'!$A:$A,1,FALSE)),Z3233,"Ecart Validé")</f>
        <v>valid</v>
      </c>
      <c r="R3233" t="s">
        <v>30</v>
      </c>
      <c r="X3233"/>
      <c r="Y3233"/>
      <c r="Z3233" t="s">
        <v>31</v>
      </c>
    </row>
    <row r="3234" spans="1:26" x14ac:dyDescent="0.3">
      <c r="A3234" t="s">
        <v>4496</v>
      </c>
      <c r="B3234" t="s">
        <v>3157</v>
      </c>
      <c r="C3234">
        <v>55829</v>
      </c>
      <c r="D3234" t="str">
        <f>+VLOOKUP(C3234,Param!K:L,2,FALSE)</f>
        <v>POMONA PASSION FROID</v>
      </c>
      <c r="E3234" t="s">
        <v>4495</v>
      </c>
      <c r="F3234" t="s">
        <v>33</v>
      </c>
      <c r="G3234" t="s">
        <v>29</v>
      </c>
      <c r="H3234" s="5">
        <v>81938.720000000001</v>
      </c>
      <c r="I3234" s="5">
        <v>81938.728900000002</v>
      </c>
      <c r="J3234" s="5">
        <v>-8.9000000007217698E-3</v>
      </c>
      <c r="K3234" s="5">
        <v>81938.720000000001</v>
      </c>
      <c r="L3234" s="5">
        <v>0</v>
      </c>
      <c r="M3234" t="str">
        <f>IF(ISERROR(VLOOKUP(A3234,'[1]Ecart validé'!$A:$A,1,FALSE)),Z3234,"Ecart Validé")</f>
        <v>valid</v>
      </c>
      <c r="R3234" t="s">
        <v>30</v>
      </c>
      <c r="X3234"/>
      <c r="Y3234"/>
      <c r="Z3234" t="s">
        <v>31</v>
      </c>
    </row>
    <row r="3235" spans="1:26" ht="28.8" x14ac:dyDescent="0.3">
      <c r="A3235" t="s">
        <v>4497</v>
      </c>
      <c r="B3235" t="s">
        <v>3157</v>
      </c>
      <c r="C3235">
        <v>55829</v>
      </c>
      <c r="D3235" t="str">
        <f>+VLOOKUP(C3235,Param!K:L,2,FALSE)</f>
        <v>POMONA PASSION FROID</v>
      </c>
      <c r="E3235" t="s">
        <v>4495</v>
      </c>
      <c r="F3235" t="s">
        <v>35</v>
      </c>
      <c r="G3235" t="s">
        <v>29</v>
      </c>
      <c r="H3235" s="5">
        <v>428589.67</v>
      </c>
      <c r="I3235" s="5">
        <v>428589.65600000002</v>
      </c>
      <c r="J3235" s="5">
        <v>1.3999999966472301E-2</v>
      </c>
      <c r="K3235" s="5">
        <v>428589.67</v>
      </c>
      <c r="L3235" s="5">
        <v>0</v>
      </c>
      <c r="M3235" t="str">
        <f>IF(ISERROR(VLOOKUP(A3235,'[1]Ecart validé'!$A:$A,1,FALSE)),Z3235,"Ecart Validé")</f>
        <v>valid</v>
      </c>
      <c r="R3235" t="s">
        <v>30</v>
      </c>
      <c r="S3235" t="s">
        <v>42</v>
      </c>
      <c r="T3235" t="s">
        <v>325</v>
      </c>
      <c r="U3235" s="13" t="s">
        <v>4498</v>
      </c>
      <c r="V3235" t="s">
        <v>60</v>
      </c>
      <c r="X3235"/>
      <c r="Y3235"/>
      <c r="Z3235" t="s">
        <v>31</v>
      </c>
    </row>
    <row r="3236" spans="1:26" x14ac:dyDescent="0.3">
      <c r="A3236" t="s">
        <v>4499</v>
      </c>
      <c r="B3236" t="s">
        <v>3157</v>
      </c>
      <c r="C3236">
        <v>55829</v>
      </c>
      <c r="D3236" t="str">
        <f>+VLOOKUP(C3236,Param!K:L,2,FALSE)</f>
        <v>POMONA PASSION FROID</v>
      </c>
      <c r="E3236" t="s">
        <v>4495</v>
      </c>
      <c r="F3236" t="s">
        <v>37</v>
      </c>
      <c r="G3236" t="s">
        <v>29</v>
      </c>
      <c r="H3236" s="5">
        <v>201338.07</v>
      </c>
      <c r="I3236" s="5">
        <v>201338.068</v>
      </c>
      <c r="J3236" s="5">
        <v>2.0000000076834099E-3</v>
      </c>
      <c r="K3236" s="5">
        <v>201338.07</v>
      </c>
      <c r="L3236" s="5">
        <v>0</v>
      </c>
      <c r="M3236" t="str">
        <f>IF(ISERROR(VLOOKUP(A3236,'[1]Ecart validé'!$A:$A,1,FALSE)),Z3236,"Ecart Validé")</f>
        <v>valid</v>
      </c>
      <c r="R3236" t="s">
        <v>30</v>
      </c>
      <c r="X3236"/>
      <c r="Y3236"/>
      <c r="Z3236" t="s">
        <v>31</v>
      </c>
    </row>
    <row r="3237" spans="1:26" x14ac:dyDescent="0.3">
      <c r="A3237" t="s">
        <v>4500</v>
      </c>
      <c r="B3237" t="s">
        <v>3157</v>
      </c>
      <c r="C3237">
        <v>55829</v>
      </c>
      <c r="D3237" t="str">
        <f>+VLOOKUP(C3237,Param!K:L,2,FALSE)</f>
        <v>POMONA PASSION FROID</v>
      </c>
      <c r="E3237" t="s">
        <v>4501</v>
      </c>
      <c r="F3237" t="s">
        <v>28</v>
      </c>
      <c r="G3237" t="s">
        <v>29</v>
      </c>
      <c r="H3237" s="5">
        <v>3855.65</v>
      </c>
      <c r="I3237" s="5">
        <v>3855.6545999999998</v>
      </c>
      <c r="J3237" s="5">
        <v>-4.5999999997548002E-3</v>
      </c>
      <c r="K3237" s="5">
        <v>3855.65</v>
      </c>
      <c r="L3237" s="5">
        <v>0</v>
      </c>
      <c r="M3237" t="str">
        <f>IF(ISERROR(VLOOKUP(A3237,'[1]Ecart validé'!$A:$A,1,FALSE)),Z3237,"Ecart Validé")</f>
        <v>valid</v>
      </c>
      <c r="R3237" t="s">
        <v>30</v>
      </c>
      <c r="X3237"/>
      <c r="Y3237"/>
      <c r="Z3237" t="s">
        <v>31</v>
      </c>
    </row>
    <row r="3238" spans="1:26" x14ac:dyDescent="0.3">
      <c r="A3238" t="s">
        <v>4502</v>
      </c>
      <c r="B3238" t="s">
        <v>3157</v>
      </c>
      <c r="C3238">
        <v>55829</v>
      </c>
      <c r="D3238" t="str">
        <f>+VLOOKUP(C3238,Param!K:L,2,FALSE)</f>
        <v>POMONA PASSION FROID</v>
      </c>
      <c r="E3238" t="s">
        <v>4501</v>
      </c>
      <c r="F3238" t="s">
        <v>33</v>
      </c>
      <c r="G3238" t="s">
        <v>29</v>
      </c>
      <c r="H3238" s="5">
        <v>2196.73</v>
      </c>
      <c r="I3238" s="5">
        <v>2196.7307999999998</v>
      </c>
      <c r="J3238" s="5">
        <v>-7.9999999979918303E-4</v>
      </c>
      <c r="K3238" s="5">
        <v>2196.73</v>
      </c>
      <c r="L3238" s="5">
        <v>0</v>
      </c>
      <c r="M3238" t="str">
        <f>IF(ISERROR(VLOOKUP(A3238,'[1]Ecart validé'!$A:$A,1,FALSE)),Z3238,"Ecart Validé")</f>
        <v>valid</v>
      </c>
      <c r="R3238" t="s">
        <v>30</v>
      </c>
      <c r="X3238"/>
      <c r="Y3238"/>
      <c r="Z3238" t="s">
        <v>31</v>
      </c>
    </row>
    <row r="3239" spans="1:26" x14ac:dyDescent="0.3">
      <c r="A3239" t="s">
        <v>4503</v>
      </c>
      <c r="B3239" t="s">
        <v>3157</v>
      </c>
      <c r="C3239">
        <v>55829</v>
      </c>
      <c r="D3239" t="str">
        <f>+VLOOKUP(C3239,Param!K:L,2,FALSE)</f>
        <v>POMONA PASSION FROID</v>
      </c>
      <c r="E3239" t="s">
        <v>4501</v>
      </c>
      <c r="F3239" t="s">
        <v>35</v>
      </c>
      <c r="G3239" t="s">
        <v>29</v>
      </c>
      <c r="H3239" s="5">
        <v>7674.84</v>
      </c>
      <c r="I3239" s="5">
        <v>7674.8388000000004</v>
      </c>
      <c r="J3239" s="5">
        <v>1.1999999996987699E-3</v>
      </c>
      <c r="K3239" s="5">
        <v>7674.84</v>
      </c>
      <c r="L3239" s="5">
        <v>0</v>
      </c>
      <c r="M3239" t="str">
        <f>IF(ISERROR(VLOOKUP(A3239,'[1]Ecart validé'!$A:$A,1,FALSE)),Z3239,"Ecart Validé")</f>
        <v>valid</v>
      </c>
      <c r="R3239" t="s">
        <v>30</v>
      </c>
      <c r="X3239"/>
      <c r="Y3239"/>
      <c r="Z3239" t="s">
        <v>31</v>
      </c>
    </row>
    <row r="3240" spans="1:26" x14ac:dyDescent="0.3">
      <c r="A3240" t="s">
        <v>4504</v>
      </c>
      <c r="B3240" t="s">
        <v>3157</v>
      </c>
      <c r="C3240">
        <v>55829</v>
      </c>
      <c r="D3240" t="str">
        <f>+VLOOKUP(C3240,Param!K:L,2,FALSE)</f>
        <v>POMONA PASSION FROID</v>
      </c>
      <c r="E3240" t="s">
        <v>4501</v>
      </c>
      <c r="F3240" t="s">
        <v>37</v>
      </c>
      <c r="G3240" t="s">
        <v>29</v>
      </c>
      <c r="H3240" s="5">
        <v>3908.26</v>
      </c>
      <c r="I3240" s="5">
        <v>3908.2620000000002</v>
      </c>
      <c r="J3240" s="5">
        <v>-1.9999999999527002E-3</v>
      </c>
      <c r="K3240" s="5">
        <v>3908.26</v>
      </c>
      <c r="L3240" s="5">
        <v>0</v>
      </c>
      <c r="M3240" t="str">
        <f>IF(ISERROR(VLOOKUP(A3240,'[1]Ecart validé'!$A:$A,1,FALSE)),Z3240,"Ecart Validé")</f>
        <v>valid</v>
      </c>
      <c r="R3240" t="s">
        <v>30</v>
      </c>
      <c r="X3240"/>
      <c r="Y3240"/>
      <c r="Z3240" t="s">
        <v>31</v>
      </c>
    </row>
    <row r="3241" spans="1:26" x14ac:dyDescent="0.3">
      <c r="A3241" t="s">
        <v>4505</v>
      </c>
      <c r="B3241" t="s">
        <v>3157</v>
      </c>
      <c r="C3241">
        <v>55829</v>
      </c>
      <c r="D3241" t="str">
        <f>+VLOOKUP(C3241,Param!K:L,2,FALSE)</f>
        <v>POMONA PASSION FROID</v>
      </c>
      <c r="E3241" t="s">
        <v>4506</v>
      </c>
      <c r="F3241" t="s">
        <v>28</v>
      </c>
      <c r="G3241" t="s">
        <v>29</v>
      </c>
      <c r="H3241" s="5">
        <v>40710.85</v>
      </c>
      <c r="I3241" s="5">
        <v>40710.851999999999</v>
      </c>
      <c r="J3241" s="5">
        <v>-2.0000000004074502E-3</v>
      </c>
      <c r="K3241" s="5">
        <v>40710.85</v>
      </c>
      <c r="L3241" s="5">
        <v>0</v>
      </c>
      <c r="M3241" t="str">
        <f>IF(ISERROR(VLOOKUP(A3241,'[1]Ecart validé'!$A:$A,1,FALSE)),Z3241,"Ecart Validé")</f>
        <v>valid</v>
      </c>
      <c r="R3241" t="s">
        <v>30</v>
      </c>
      <c r="X3241"/>
      <c r="Y3241"/>
      <c r="Z3241" t="s">
        <v>31</v>
      </c>
    </row>
    <row r="3242" spans="1:26" x14ac:dyDescent="0.3">
      <c r="A3242" t="s">
        <v>4507</v>
      </c>
      <c r="B3242" t="s">
        <v>3157</v>
      </c>
      <c r="C3242">
        <v>55829</v>
      </c>
      <c r="D3242" t="str">
        <f>+VLOOKUP(C3242,Param!K:L,2,FALSE)</f>
        <v>POMONA PASSION FROID</v>
      </c>
      <c r="E3242" t="s">
        <v>4506</v>
      </c>
      <c r="F3242" t="s">
        <v>33</v>
      </c>
      <c r="G3242" t="s">
        <v>29</v>
      </c>
      <c r="H3242" s="5">
        <v>6783.9</v>
      </c>
      <c r="I3242" s="5">
        <v>6783.9040000000005</v>
      </c>
      <c r="J3242" s="5">
        <v>-4.0000000008149003E-3</v>
      </c>
      <c r="K3242" s="5">
        <v>6783.9</v>
      </c>
      <c r="L3242" s="5">
        <v>0</v>
      </c>
      <c r="M3242" t="str">
        <f>IF(ISERROR(VLOOKUP(A3242,'[1]Ecart validé'!$A:$A,1,FALSE)),Z3242,"Ecart Validé")</f>
        <v>valid</v>
      </c>
      <c r="R3242" t="s">
        <v>30</v>
      </c>
      <c r="X3242"/>
      <c r="Y3242"/>
      <c r="Z3242" t="s">
        <v>31</v>
      </c>
    </row>
    <row r="3243" spans="1:26" x14ac:dyDescent="0.3">
      <c r="A3243" t="s">
        <v>4508</v>
      </c>
      <c r="B3243" t="s">
        <v>3157</v>
      </c>
      <c r="C3243">
        <v>55829</v>
      </c>
      <c r="D3243" t="str">
        <f>+VLOOKUP(C3243,Param!K:L,2,FALSE)</f>
        <v>POMONA PASSION FROID</v>
      </c>
      <c r="E3243" t="s">
        <v>4506</v>
      </c>
      <c r="F3243" t="s">
        <v>35</v>
      </c>
      <c r="G3243" t="s">
        <v>29</v>
      </c>
      <c r="H3243" s="5">
        <v>32552.57</v>
      </c>
      <c r="I3243" s="5">
        <v>32552.574400000001</v>
      </c>
      <c r="J3243" s="5">
        <v>-4.4000000016239903E-3</v>
      </c>
      <c r="K3243" s="5">
        <v>32552.57</v>
      </c>
      <c r="L3243" s="5">
        <v>0</v>
      </c>
      <c r="M3243" t="str">
        <f>IF(ISERROR(VLOOKUP(A3243,'[1]Ecart validé'!$A:$A,1,FALSE)),Z3243,"Ecart Validé")</f>
        <v>valid</v>
      </c>
      <c r="R3243" t="s">
        <v>30</v>
      </c>
      <c r="T3243" s="19"/>
      <c r="X3243"/>
      <c r="Y3243"/>
      <c r="Z3243" t="s">
        <v>31</v>
      </c>
    </row>
    <row r="3244" spans="1:26" x14ac:dyDescent="0.3">
      <c r="A3244" t="s">
        <v>4509</v>
      </c>
      <c r="B3244" t="s">
        <v>3157</v>
      </c>
      <c r="C3244">
        <v>55829</v>
      </c>
      <c r="D3244" t="str">
        <f>+VLOOKUP(C3244,Param!K:L,2,FALSE)</f>
        <v>POMONA PASSION FROID</v>
      </c>
      <c r="E3244" t="s">
        <v>4506</v>
      </c>
      <c r="F3244" t="s">
        <v>37</v>
      </c>
      <c r="G3244" t="s">
        <v>29</v>
      </c>
      <c r="H3244" s="5">
        <v>14517.53</v>
      </c>
      <c r="I3244" s="5">
        <v>14517.5296</v>
      </c>
      <c r="J3244" s="5">
        <v>4.00000000809086E-4</v>
      </c>
      <c r="K3244" s="5">
        <v>14517.53</v>
      </c>
      <c r="L3244" s="5">
        <v>0</v>
      </c>
      <c r="M3244" t="str">
        <f>IF(ISERROR(VLOOKUP(A3244,'[1]Ecart validé'!$A:$A,1,FALSE)),Z3244,"Ecart Validé")</f>
        <v>valid</v>
      </c>
      <c r="R3244" t="s">
        <v>30</v>
      </c>
      <c r="X3244"/>
      <c r="Y3244"/>
      <c r="Z3244" t="s">
        <v>31</v>
      </c>
    </row>
    <row r="3245" spans="1:26" ht="43.2" x14ac:dyDescent="0.3">
      <c r="A3245" t="s">
        <v>4510</v>
      </c>
      <c r="B3245" t="s">
        <v>3157</v>
      </c>
      <c r="C3245">
        <v>55829</v>
      </c>
      <c r="D3245" t="str">
        <f>+VLOOKUP(C3245,Param!K:L,2,FALSE)</f>
        <v>POMONA PASSION FROID</v>
      </c>
      <c r="E3245" t="s">
        <v>4511</v>
      </c>
      <c r="F3245" t="s">
        <v>51</v>
      </c>
      <c r="G3245" t="s">
        <v>29</v>
      </c>
      <c r="H3245" s="5">
        <v>7773.25</v>
      </c>
      <c r="I3245" s="5">
        <v>7773.25</v>
      </c>
      <c r="J3245" s="5">
        <v>0</v>
      </c>
      <c r="K3245" s="5">
        <v>7773.25</v>
      </c>
      <c r="L3245" s="5">
        <v>0</v>
      </c>
      <c r="M3245" t="str">
        <f>IF(ISERROR(VLOOKUP(A3245,'[1]Ecart validé'!$A:$A,1,FALSE)),Z3245,"Ecart Validé")</f>
        <v>valid</v>
      </c>
      <c r="R3245" t="s">
        <v>30</v>
      </c>
      <c r="S3245" t="s">
        <v>42</v>
      </c>
      <c r="T3245" t="s">
        <v>257</v>
      </c>
      <c r="U3245" s="13" t="s">
        <v>4512</v>
      </c>
      <c r="V3245" t="s">
        <v>60</v>
      </c>
      <c r="W3245" t="s">
        <v>61</v>
      </c>
      <c r="X3245"/>
      <c r="Y3245"/>
      <c r="Z3245" t="s">
        <v>31</v>
      </c>
    </row>
    <row r="3246" spans="1:26" x14ac:dyDescent="0.3">
      <c r="A3246" t="s">
        <v>4513</v>
      </c>
      <c r="B3246" t="s">
        <v>3157</v>
      </c>
      <c r="C3246">
        <v>55834</v>
      </c>
      <c r="D3246" t="str">
        <f>+VLOOKUP(C3246,Param!K:L,2,FALSE)</f>
        <v>KREEK'S FRANCE ARACHIDES</v>
      </c>
      <c r="E3246" t="s">
        <v>4514</v>
      </c>
      <c r="F3246" t="s">
        <v>51</v>
      </c>
      <c r="G3246" t="s">
        <v>29</v>
      </c>
      <c r="H3246" s="5">
        <v>7609.16</v>
      </c>
      <c r="I3246" s="5">
        <v>7609.152</v>
      </c>
      <c r="J3246" s="5">
        <v>7.9999999998108199E-3</v>
      </c>
      <c r="K3246" s="5">
        <v>7609.16</v>
      </c>
      <c r="L3246" s="5">
        <v>0</v>
      </c>
      <c r="M3246" t="str">
        <f>IF(ISERROR(VLOOKUP(A3246,'[1]Ecart validé'!$A:$A,1,FALSE)),Z3246,"Ecart Validé")</f>
        <v>valid</v>
      </c>
      <c r="R3246" t="s">
        <v>30</v>
      </c>
      <c r="X3246"/>
      <c r="Y3246"/>
      <c r="Z3246" t="s">
        <v>31</v>
      </c>
    </row>
    <row r="3247" spans="1:26" x14ac:dyDescent="0.3">
      <c r="A3247" t="s">
        <v>4515</v>
      </c>
      <c r="B3247" t="s">
        <v>3157</v>
      </c>
      <c r="C3247">
        <v>55911</v>
      </c>
      <c r="D3247" t="str">
        <f>+VLOOKUP(C3247,Param!K:L,2,FALSE)</f>
        <v>ILLYCAFFEE FRANCE</v>
      </c>
      <c r="E3247">
        <v>1150144190</v>
      </c>
      <c r="F3247" t="s">
        <v>28</v>
      </c>
      <c r="G3247" t="s">
        <v>29</v>
      </c>
      <c r="H3247" s="5">
        <v>7114.52</v>
      </c>
      <c r="I3247" s="5">
        <v>7114.52</v>
      </c>
      <c r="J3247" s="5">
        <v>0</v>
      </c>
      <c r="K3247" s="5">
        <v>7114.52</v>
      </c>
      <c r="L3247" s="5">
        <v>0</v>
      </c>
      <c r="M3247" t="str">
        <f>IF(ISERROR(VLOOKUP(A3247,'[1]Ecart validé'!$A:$A,1,FALSE)),Z3247,"Ecart Validé")</f>
        <v>valid</v>
      </c>
      <c r="R3247" t="s">
        <v>30</v>
      </c>
      <c r="X3247"/>
      <c r="Y3247"/>
      <c r="Z3247" t="s">
        <v>31</v>
      </c>
    </row>
    <row r="3248" spans="1:26" x14ac:dyDescent="0.3">
      <c r="A3248" t="s">
        <v>4516</v>
      </c>
      <c r="B3248" t="s">
        <v>3157</v>
      </c>
      <c r="C3248">
        <v>55911</v>
      </c>
      <c r="D3248" t="str">
        <f>+VLOOKUP(C3248,Param!K:L,2,FALSE)</f>
        <v>ILLYCAFFEE FRANCE</v>
      </c>
      <c r="E3248">
        <v>1150144190</v>
      </c>
      <c r="F3248" t="s">
        <v>33</v>
      </c>
      <c r="G3248" t="s">
        <v>29</v>
      </c>
      <c r="H3248" s="5">
        <v>658.14</v>
      </c>
      <c r="I3248" s="5">
        <v>658.14</v>
      </c>
      <c r="J3248" s="5">
        <v>0</v>
      </c>
      <c r="K3248" s="5">
        <v>658.14</v>
      </c>
      <c r="L3248" s="5">
        <v>0</v>
      </c>
      <c r="M3248" t="str">
        <f>IF(ISERROR(VLOOKUP(A3248,'[1]Ecart validé'!$A:$A,1,FALSE)),Z3248,"Ecart Validé")</f>
        <v>valid</v>
      </c>
      <c r="R3248" t="s">
        <v>30</v>
      </c>
      <c r="X3248"/>
      <c r="Y3248"/>
      <c r="Z3248" t="s">
        <v>31</v>
      </c>
    </row>
    <row r="3249" spans="1:26" x14ac:dyDescent="0.3">
      <c r="A3249" t="s">
        <v>4517</v>
      </c>
      <c r="B3249" t="s">
        <v>3157</v>
      </c>
      <c r="C3249">
        <v>55911</v>
      </c>
      <c r="D3249" t="str">
        <f>+VLOOKUP(C3249,Param!K:L,2,FALSE)</f>
        <v>ILLYCAFFEE FRANCE</v>
      </c>
      <c r="E3249">
        <v>1150144190</v>
      </c>
      <c r="F3249" t="s">
        <v>35</v>
      </c>
      <c r="G3249" t="s">
        <v>29</v>
      </c>
      <c r="H3249" s="5">
        <v>5345.69</v>
      </c>
      <c r="I3249" s="5">
        <v>5345.69</v>
      </c>
      <c r="J3249" s="5">
        <v>0</v>
      </c>
      <c r="K3249" s="5">
        <v>5345.69</v>
      </c>
      <c r="L3249" s="5">
        <v>0</v>
      </c>
      <c r="M3249" t="str">
        <f>IF(ISERROR(VLOOKUP(A3249,'[1]Ecart validé'!$A:$A,1,FALSE)),Z3249,"Ecart Validé")</f>
        <v>valid</v>
      </c>
      <c r="R3249" t="s">
        <v>30</v>
      </c>
      <c r="X3249"/>
      <c r="Y3249"/>
      <c r="Z3249" t="s">
        <v>31</v>
      </c>
    </row>
    <row r="3250" spans="1:26" x14ac:dyDescent="0.3">
      <c r="A3250" t="s">
        <v>4518</v>
      </c>
      <c r="B3250" t="s">
        <v>3157</v>
      </c>
      <c r="C3250">
        <v>55911</v>
      </c>
      <c r="D3250" t="str">
        <f>+VLOOKUP(C3250,Param!K:L,2,FALSE)</f>
        <v>ILLYCAFFEE FRANCE</v>
      </c>
      <c r="E3250">
        <v>1150144190</v>
      </c>
      <c r="F3250" t="s">
        <v>37</v>
      </c>
      <c r="G3250" t="s">
        <v>29</v>
      </c>
      <c r="H3250" s="5">
        <v>2074.51999999999</v>
      </c>
      <c r="I3250" s="5">
        <v>2074.52</v>
      </c>
      <c r="J3250" s="5">
        <v>-1.3642420526593899E-12</v>
      </c>
      <c r="K3250" s="5">
        <v>2074.51999999999</v>
      </c>
      <c r="L3250" s="5">
        <v>0</v>
      </c>
      <c r="M3250" t="str">
        <f>IF(ISERROR(VLOOKUP(A3250,'[1]Ecart validé'!$A:$A,1,FALSE)),Z3250,"Ecart Validé")</f>
        <v>valid</v>
      </c>
      <c r="R3250" t="s">
        <v>30</v>
      </c>
      <c r="X3250"/>
      <c r="Y3250"/>
      <c r="Z3250" t="s">
        <v>31</v>
      </c>
    </row>
    <row r="3251" spans="1:26" x14ac:dyDescent="0.3">
      <c r="A3251" t="s">
        <v>4519</v>
      </c>
      <c r="B3251" t="s">
        <v>3157</v>
      </c>
      <c r="C3251">
        <v>55922</v>
      </c>
      <c r="D3251" t="str">
        <f>+VLOOKUP(C3251,Param!K:L,2,FALSE)</f>
        <v>V.I.C VENTE, INSTALLATION, CONTROLE</v>
      </c>
      <c r="E3251">
        <v>2130052637</v>
      </c>
      <c r="F3251" t="s">
        <v>28</v>
      </c>
      <c r="G3251" t="s">
        <v>29</v>
      </c>
      <c r="H3251" s="5">
        <v>1278.42</v>
      </c>
      <c r="I3251" s="5">
        <v>1278.4164000000001</v>
      </c>
      <c r="J3251" s="5">
        <v>3.6000000000058199E-3</v>
      </c>
      <c r="K3251" s="5">
        <v>1278.42</v>
      </c>
      <c r="L3251" s="5">
        <v>0</v>
      </c>
      <c r="M3251" t="str">
        <f>IF(ISERROR(VLOOKUP(A3251,'[1]Ecart validé'!$A:$A,1,FALSE)),Z3251,"Ecart Validé")</f>
        <v>valid</v>
      </c>
      <c r="R3251" t="s">
        <v>30</v>
      </c>
      <c r="X3251"/>
      <c r="Y3251"/>
      <c r="Z3251" t="s">
        <v>31</v>
      </c>
    </row>
    <row r="3252" spans="1:26" x14ac:dyDescent="0.3">
      <c r="A3252" t="s">
        <v>4520</v>
      </c>
      <c r="B3252" t="s">
        <v>3157</v>
      </c>
      <c r="C3252">
        <v>55922</v>
      </c>
      <c r="D3252" t="str">
        <f>+VLOOKUP(C3252,Param!K:L,2,FALSE)</f>
        <v>V.I.C VENTE, INSTALLATION, CONTROLE</v>
      </c>
      <c r="E3252">
        <v>2130052637</v>
      </c>
      <c r="F3252" t="s">
        <v>33</v>
      </c>
      <c r="G3252" t="s">
        <v>29</v>
      </c>
      <c r="H3252" s="5">
        <v>343.03</v>
      </c>
      <c r="I3252" s="5">
        <v>343.02839999999998</v>
      </c>
      <c r="J3252" s="5">
        <v>1.59999999999627E-3</v>
      </c>
      <c r="K3252" s="5">
        <v>343.03</v>
      </c>
      <c r="L3252" s="5">
        <v>0</v>
      </c>
      <c r="M3252" t="str">
        <f>IF(ISERROR(VLOOKUP(A3252,'[1]Ecart validé'!$A:$A,1,FALSE)),Z3252,"Ecart Validé")</f>
        <v>valid</v>
      </c>
      <c r="R3252" t="s">
        <v>30</v>
      </c>
      <c r="X3252"/>
      <c r="Y3252"/>
      <c r="Z3252" t="s">
        <v>31</v>
      </c>
    </row>
    <row r="3253" spans="1:26" x14ac:dyDescent="0.3">
      <c r="A3253" t="s">
        <v>4521</v>
      </c>
      <c r="B3253" t="s">
        <v>3157</v>
      </c>
      <c r="C3253">
        <v>55922</v>
      </c>
      <c r="D3253" t="str">
        <f>+VLOOKUP(C3253,Param!K:L,2,FALSE)</f>
        <v>V.I.C VENTE, INSTALLATION, CONTROLE</v>
      </c>
      <c r="E3253">
        <v>2130052637</v>
      </c>
      <c r="F3253" t="s">
        <v>35</v>
      </c>
      <c r="G3253" t="s">
        <v>29</v>
      </c>
      <c r="H3253" s="5">
        <v>325.3</v>
      </c>
      <c r="I3253" s="5">
        <v>325.30290000000002</v>
      </c>
      <c r="J3253" s="5">
        <v>-2.9000000000110001E-3</v>
      </c>
      <c r="K3253" s="5">
        <v>325.3</v>
      </c>
      <c r="L3253" s="5">
        <v>0</v>
      </c>
      <c r="M3253" t="str">
        <f>IF(ISERROR(VLOOKUP(A3253,'[1]Ecart validé'!$A:$A,1,FALSE)),Z3253,"Ecart Validé")</f>
        <v>valid</v>
      </c>
      <c r="R3253" t="s">
        <v>30</v>
      </c>
      <c r="X3253"/>
      <c r="Y3253"/>
      <c r="Z3253" t="s">
        <v>31</v>
      </c>
    </row>
    <row r="3254" spans="1:26" x14ac:dyDescent="0.3">
      <c r="A3254" t="s">
        <v>4522</v>
      </c>
      <c r="B3254" t="s">
        <v>3157</v>
      </c>
      <c r="C3254">
        <v>55922</v>
      </c>
      <c r="D3254" t="str">
        <f>+VLOOKUP(C3254,Param!K:L,2,FALSE)</f>
        <v>V.I.C VENTE, INSTALLATION, CONTROLE</v>
      </c>
      <c r="E3254">
        <v>2130052637</v>
      </c>
      <c r="F3254" t="s">
        <v>37</v>
      </c>
      <c r="G3254" t="s">
        <v>29</v>
      </c>
      <c r="H3254" s="5">
        <v>65.05</v>
      </c>
      <c r="I3254" s="5">
        <v>65.054400000000001</v>
      </c>
      <c r="J3254" s="5">
        <v>-4.4000000000039502E-3</v>
      </c>
      <c r="K3254" s="5">
        <v>65.05</v>
      </c>
      <c r="L3254" s="5">
        <v>0</v>
      </c>
      <c r="M3254" t="str">
        <f>IF(ISERROR(VLOOKUP(A3254,'[1]Ecart validé'!$A:$A,1,FALSE)),Z3254,"Ecart Validé")</f>
        <v>valid</v>
      </c>
      <c r="R3254" t="s">
        <v>30</v>
      </c>
      <c r="X3254"/>
      <c r="Y3254"/>
      <c r="Z3254" t="s">
        <v>31</v>
      </c>
    </row>
    <row r="3255" spans="1:26" x14ac:dyDescent="0.3">
      <c r="A3255" t="s">
        <v>4523</v>
      </c>
      <c r="B3255" t="s">
        <v>3157</v>
      </c>
      <c r="C3255">
        <v>56044</v>
      </c>
      <c r="D3255" t="str">
        <f>+VLOOKUP(C3255,Param!K:L,2,FALSE)</f>
        <v>SVS AUDIO</v>
      </c>
      <c r="E3255">
        <v>380004</v>
      </c>
      <c r="F3255" t="s">
        <v>28</v>
      </c>
      <c r="G3255" t="s">
        <v>29</v>
      </c>
      <c r="H3255" s="5">
        <v>1482.56</v>
      </c>
      <c r="I3255" s="5">
        <v>1482.5572999999999</v>
      </c>
      <c r="J3255" s="5">
        <v>2.7000000000043599E-3</v>
      </c>
      <c r="K3255" s="5">
        <v>1482.56</v>
      </c>
      <c r="L3255" s="5">
        <v>0</v>
      </c>
      <c r="M3255" t="str">
        <f>IF(ISERROR(VLOOKUP(A3255,'[1]Ecart validé'!$A:$A,1,FALSE)),Z3255,"Ecart Validé")</f>
        <v>valid</v>
      </c>
      <c r="R3255" t="s">
        <v>30</v>
      </c>
      <c r="X3255"/>
      <c r="Y3255"/>
      <c r="Z3255" t="s">
        <v>31</v>
      </c>
    </row>
    <row r="3256" spans="1:26" x14ac:dyDescent="0.3">
      <c r="A3256" t="s">
        <v>4524</v>
      </c>
      <c r="B3256" t="s">
        <v>3157</v>
      </c>
      <c r="C3256">
        <v>56044</v>
      </c>
      <c r="D3256" t="str">
        <f>+VLOOKUP(C3256,Param!K:L,2,FALSE)</f>
        <v>SVS AUDIO</v>
      </c>
      <c r="E3256">
        <v>380004</v>
      </c>
      <c r="F3256" t="s">
        <v>33</v>
      </c>
      <c r="G3256" t="s">
        <v>29</v>
      </c>
      <c r="H3256" s="5">
        <v>83.52</v>
      </c>
      <c r="I3256" s="5">
        <v>83.518799999999999</v>
      </c>
      <c r="J3256" s="5">
        <v>1.1999999999972001E-3</v>
      </c>
      <c r="K3256" s="5">
        <v>83.52</v>
      </c>
      <c r="L3256" s="5">
        <v>0</v>
      </c>
      <c r="M3256" t="str">
        <f>IF(ISERROR(VLOOKUP(A3256,'[1]Ecart validé'!$A:$A,1,FALSE)),Z3256,"Ecart Validé")</f>
        <v>valid</v>
      </c>
      <c r="R3256" t="s">
        <v>30</v>
      </c>
      <c r="X3256"/>
      <c r="Y3256"/>
      <c r="Z3256" t="s">
        <v>31</v>
      </c>
    </row>
    <row r="3257" spans="1:26" x14ac:dyDescent="0.3">
      <c r="A3257" t="s">
        <v>4525</v>
      </c>
      <c r="B3257" t="s">
        <v>3157</v>
      </c>
      <c r="C3257">
        <v>56044</v>
      </c>
      <c r="D3257" t="str">
        <f>+VLOOKUP(C3257,Param!K:L,2,FALSE)</f>
        <v>SVS AUDIO</v>
      </c>
      <c r="E3257">
        <v>380004</v>
      </c>
      <c r="F3257" t="s">
        <v>35</v>
      </c>
      <c r="G3257" t="s">
        <v>29</v>
      </c>
      <c r="H3257" s="5">
        <v>627.5</v>
      </c>
      <c r="I3257" s="5">
        <v>627.50369999999998</v>
      </c>
      <c r="J3257" s="5">
        <v>-3.69999999998071E-3</v>
      </c>
      <c r="K3257" s="5">
        <v>627.5</v>
      </c>
      <c r="L3257" s="5">
        <v>0</v>
      </c>
      <c r="M3257" t="str">
        <f>IF(ISERROR(VLOOKUP(A3257,'[1]Ecart validé'!$A:$A,1,FALSE)),Z3257,"Ecart Validé")</f>
        <v>valid</v>
      </c>
      <c r="R3257" t="s">
        <v>30</v>
      </c>
      <c r="X3257"/>
      <c r="Y3257"/>
      <c r="Z3257" t="s">
        <v>31</v>
      </c>
    </row>
    <row r="3258" spans="1:26" x14ac:dyDescent="0.3">
      <c r="A3258" t="s">
        <v>4526</v>
      </c>
      <c r="B3258" t="s">
        <v>3157</v>
      </c>
      <c r="C3258">
        <v>56044</v>
      </c>
      <c r="D3258" t="str">
        <f>+VLOOKUP(C3258,Param!K:L,2,FALSE)</f>
        <v>SVS AUDIO</v>
      </c>
      <c r="E3258">
        <v>380004</v>
      </c>
      <c r="F3258" t="s">
        <v>37</v>
      </c>
      <c r="G3258" t="s">
        <v>29</v>
      </c>
      <c r="H3258" s="5">
        <v>398.86</v>
      </c>
      <c r="I3258" s="5">
        <v>398.86110000000002</v>
      </c>
      <c r="J3258" s="5">
        <v>-1.1000000000080899E-3</v>
      </c>
      <c r="K3258" s="5">
        <v>398.86</v>
      </c>
      <c r="L3258" s="5">
        <v>0</v>
      </c>
      <c r="M3258" t="str">
        <f>IF(ISERROR(VLOOKUP(A3258,'[1]Ecart validé'!$A:$A,1,FALSE)),Z3258,"Ecart Validé")</f>
        <v>valid</v>
      </c>
      <c r="R3258" t="s">
        <v>30</v>
      </c>
      <c r="X3258"/>
      <c r="Y3258"/>
      <c r="Z3258" t="s">
        <v>31</v>
      </c>
    </row>
    <row r="3259" spans="1:26" x14ac:dyDescent="0.3">
      <c r="A3259" t="s">
        <v>4527</v>
      </c>
      <c r="B3259" t="s">
        <v>3157</v>
      </c>
      <c r="C3259">
        <v>56292</v>
      </c>
      <c r="D3259" t="str">
        <f>+VLOOKUP(C3259,Param!K:L,2,FALSE)</f>
        <v>LOIRE CHAUFFAGE RENOVATION</v>
      </c>
      <c r="E3259">
        <v>2150514147</v>
      </c>
      <c r="F3259" t="s">
        <v>28</v>
      </c>
      <c r="G3259" t="s">
        <v>29</v>
      </c>
      <c r="H3259" s="5">
        <v>365.01</v>
      </c>
      <c r="I3259" s="5">
        <v>365.01</v>
      </c>
      <c r="J3259" s="5">
        <v>0</v>
      </c>
      <c r="K3259" s="5">
        <v>365.01</v>
      </c>
      <c r="L3259" s="5">
        <v>0</v>
      </c>
      <c r="M3259" t="str">
        <f>IF(ISERROR(VLOOKUP(A3259,'[1]Ecart validé'!$A:$A,1,FALSE)),Z3259,"Ecart Validé")</f>
        <v>valid</v>
      </c>
      <c r="R3259" t="s">
        <v>30</v>
      </c>
      <c r="X3259"/>
      <c r="Y3259"/>
      <c r="Z3259" t="s">
        <v>31</v>
      </c>
    </row>
    <row r="3260" spans="1:26" x14ac:dyDescent="0.3">
      <c r="A3260" t="s">
        <v>4528</v>
      </c>
      <c r="B3260" t="s">
        <v>3157</v>
      </c>
      <c r="C3260">
        <v>56292</v>
      </c>
      <c r="D3260" t="str">
        <f>+VLOOKUP(C3260,Param!K:L,2,FALSE)</f>
        <v>LOIRE CHAUFFAGE RENOVATION</v>
      </c>
      <c r="E3260">
        <v>2150514147</v>
      </c>
      <c r="F3260" t="s">
        <v>33</v>
      </c>
      <c r="G3260" t="s">
        <v>29</v>
      </c>
      <c r="H3260" s="5">
        <v>64.5</v>
      </c>
      <c r="I3260" s="5">
        <v>64.5</v>
      </c>
      <c r="J3260" s="5">
        <v>0</v>
      </c>
      <c r="K3260" s="5">
        <v>64.5</v>
      </c>
      <c r="L3260" s="5">
        <v>0</v>
      </c>
      <c r="M3260" t="str">
        <f>IF(ISERROR(VLOOKUP(A3260,'[1]Ecart validé'!$A:$A,1,FALSE)),Z3260,"Ecart Validé")</f>
        <v>valid</v>
      </c>
      <c r="R3260" t="s">
        <v>30</v>
      </c>
      <c r="X3260"/>
      <c r="Y3260"/>
      <c r="Z3260" t="s">
        <v>31</v>
      </c>
    </row>
    <row r="3261" spans="1:26" x14ac:dyDescent="0.3">
      <c r="A3261" t="s">
        <v>4529</v>
      </c>
      <c r="B3261" t="s">
        <v>3157</v>
      </c>
      <c r="C3261">
        <v>56292</v>
      </c>
      <c r="D3261" t="str">
        <f>+VLOOKUP(C3261,Param!K:L,2,FALSE)</f>
        <v>LOIRE CHAUFFAGE RENOVATION</v>
      </c>
      <c r="E3261">
        <v>2150514147</v>
      </c>
      <c r="F3261" t="s">
        <v>35</v>
      </c>
      <c r="G3261" t="s">
        <v>29</v>
      </c>
      <c r="H3261" s="5">
        <v>737.61</v>
      </c>
      <c r="I3261" s="5">
        <v>737.61</v>
      </c>
      <c r="J3261" s="5">
        <v>0</v>
      </c>
      <c r="K3261" s="5">
        <v>737.61</v>
      </c>
      <c r="L3261" s="5">
        <v>0</v>
      </c>
      <c r="M3261" t="str">
        <f>IF(ISERROR(VLOOKUP(A3261,'[1]Ecart validé'!$A:$A,1,FALSE)),Z3261,"Ecart Validé")</f>
        <v>valid</v>
      </c>
      <c r="R3261" t="s">
        <v>30</v>
      </c>
      <c r="X3261"/>
      <c r="Y3261"/>
      <c r="Z3261" t="s">
        <v>31</v>
      </c>
    </row>
    <row r="3262" spans="1:26" x14ac:dyDescent="0.3">
      <c r="A3262" t="s">
        <v>4530</v>
      </c>
      <c r="B3262" t="s">
        <v>3157</v>
      </c>
      <c r="C3262">
        <v>56292</v>
      </c>
      <c r="D3262" t="str">
        <f>+VLOOKUP(C3262,Param!K:L,2,FALSE)</f>
        <v>LOIRE CHAUFFAGE RENOVATION</v>
      </c>
      <c r="E3262">
        <v>2150514147</v>
      </c>
      <c r="F3262" t="s">
        <v>37</v>
      </c>
      <c r="G3262" t="s">
        <v>29</v>
      </c>
      <c r="H3262" s="5">
        <v>229.95</v>
      </c>
      <c r="I3262" s="5">
        <v>229.953</v>
      </c>
      <c r="J3262" s="5">
        <v>-3.0000000000143202E-3</v>
      </c>
      <c r="K3262" s="5">
        <v>229.95</v>
      </c>
      <c r="L3262" s="5">
        <v>0</v>
      </c>
      <c r="M3262" t="str">
        <f>IF(ISERROR(VLOOKUP(A3262,'[1]Ecart validé'!$A:$A,1,FALSE)),Z3262,"Ecart Validé")</f>
        <v>valid</v>
      </c>
      <c r="R3262" t="s">
        <v>30</v>
      </c>
      <c r="X3262"/>
      <c r="Y3262"/>
      <c r="Z3262" t="s">
        <v>31</v>
      </c>
    </row>
    <row r="3263" spans="1:26" x14ac:dyDescent="0.3">
      <c r="A3263" t="s">
        <v>4531</v>
      </c>
      <c r="B3263" t="s">
        <v>3157</v>
      </c>
      <c r="C3263">
        <v>56369</v>
      </c>
      <c r="D3263" t="str">
        <f>+VLOOKUP(C3263,Param!K:L,2,FALSE)</f>
        <v>ECONOCOM FRANCE</v>
      </c>
      <c r="E3263" t="s">
        <v>4532</v>
      </c>
      <c r="F3263" t="s">
        <v>51</v>
      </c>
      <c r="G3263" t="s">
        <v>29</v>
      </c>
      <c r="H3263" s="5">
        <v>19806.5</v>
      </c>
      <c r="I3263" s="5">
        <v>19806.5</v>
      </c>
      <c r="J3263" s="5">
        <v>0</v>
      </c>
      <c r="K3263" s="5">
        <v>19806.5</v>
      </c>
      <c r="L3263" s="5">
        <v>0</v>
      </c>
      <c r="M3263" t="str">
        <f>IF(ISERROR(VLOOKUP(A3263,'[1]Ecart validé'!$A:$A,1,FALSE)),Z3263,"Ecart Validé")</f>
        <v>valid</v>
      </c>
      <c r="R3263" t="s">
        <v>30</v>
      </c>
      <c r="X3263"/>
      <c r="Y3263"/>
      <c r="Z3263" t="s">
        <v>31</v>
      </c>
    </row>
    <row r="3264" spans="1:26" x14ac:dyDescent="0.3">
      <c r="A3264" t="s">
        <v>4533</v>
      </c>
      <c r="B3264" t="s">
        <v>3157</v>
      </c>
      <c r="C3264">
        <v>56372</v>
      </c>
      <c r="D3264" t="str">
        <f>+VLOOKUP(C3264,Param!K:L,2,FALSE)</f>
        <v>PAYSAGES REIGNIER</v>
      </c>
      <c r="E3264">
        <v>2130302743</v>
      </c>
      <c r="F3264" t="s">
        <v>28</v>
      </c>
      <c r="G3264" t="s">
        <v>29</v>
      </c>
      <c r="H3264" s="5">
        <v>1590.85</v>
      </c>
      <c r="I3264" s="5">
        <v>1590.8510000000001</v>
      </c>
      <c r="J3264" s="5">
        <v>-1.0000000002037201E-3</v>
      </c>
      <c r="K3264" s="5">
        <v>1590.85</v>
      </c>
      <c r="L3264" s="5">
        <v>0</v>
      </c>
      <c r="M3264" t="str">
        <f>IF(ISERROR(VLOOKUP(A3264,'[1]Ecart validé'!$A:$A,1,FALSE)),Z3264,"Ecart Validé")</f>
        <v>valid</v>
      </c>
      <c r="R3264" t="s">
        <v>30</v>
      </c>
      <c r="X3264"/>
      <c r="Y3264"/>
      <c r="Z3264" t="s">
        <v>31</v>
      </c>
    </row>
    <row r="3265" spans="1:26" x14ac:dyDescent="0.3">
      <c r="A3265" t="s">
        <v>4534</v>
      </c>
      <c r="B3265" t="s">
        <v>3157</v>
      </c>
      <c r="C3265">
        <v>56372</v>
      </c>
      <c r="D3265" t="str">
        <f>+VLOOKUP(C3265,Param!K:L,2,FALSE)</f>
        <v>PAYSAGES REIGNIER</v>
      </c>
      <c r="E3265">
        <v>2130302743</v>
      </c>
      <c r="F3265" t="s">
        <v>33</v>
      </c>
      <c r="G3265" t="s">
        <v>29</v>
      </c>
      <c r="H3265" s="5">
        <v>779.45</v>
      </c>
      <c r="I3265" s="5">
        <v>779.45</v>
      </c>
      <c r="J3265" s="5">
        <v>0</v>
      </c>
      <c r="K3265" s="5">
        <v>779.45</v>
      </c>
      <c r="L3265" s="5">
        <v>0</v>
      </c>
      <c r="M3265" t="str">
        <f>IF(ISERROR(VLOOKUP(A3265,'[1]Ecart validé'!$A:$A,1,FALSE)),Z3265,"Ecart Validé")</f>
        <v>valid</v>
      </c>
      <c r="R3265" t="s">
        <v>30</v>
      </c>
      <c r="X3265"/>
      <c r="Y3265"/>
      <c r="Z3265" t="s">
        <v>31</v>
      </c>
    </row>
    <row r="3266" spans="1:26" x14ac:dyDescent="0.3">
      <c r="A3266" t="s">
        <v>4535</v>
      </c>
      <c r="B3266" t="s">
        <v>3157</v>
      </c>
      <c r="C3266">
        <v>56372</v>
      </c>
      <c r="D3266" t="str">
        <f>+VLOOKUP(C3266,Param!K:L,2,FALSE)</f>
        <v>PAYSAGES REIGNIER</v>
      </c>
      <c r="E3266">
        <v>2130302743</v>
      </c>
      <c r="F3266" t="s">
        <v>35</v>
      </c>
      <c r="G3266" t="s">
        <v>29</v>
      </c>
      <c r="H3266" s="5">
        <v>559.86</v>
      </c>
      <c r="I3266" s="5">
        <v>559.86400000000003</v>
      </c>
      <c r="J3266" s="5">
        <v>-4.0000000000190898E-3</v>
      </c>
      <c r="K3266" s="5">
        <v>559.86</v>
      </c>
      <c r="L3266" s="5">
        <v>0</v>
      </c>
      <c r="M3266" t="str">
        <f>IF(ISERROR(VLOOKUP(A3266,'[1]Ecart validé'!$A:$A,1,FALSE)),Z3266,"Ecart Validé")</f>
        <v>valid</v>
      </c>
      <c r="R3266" t="s">
        <v>30</v>
      </c>
      <c r="X3266"/>
      <c r="Y3266"/>
      <c r="Z3266" t="s">
        <v>31</v>
      </c>
    </row>
    <row r="3267" spans="1:26" x14ac:dyDescent="0.3">
      <c r="A3267" t="s">
        <v>4536</v>
      </c>
      <c r="B3267" t="s">
        <v>3157</v>
      </c>
      <c r="C3267">
        <v>56372</v>
      </c>
      <c r="D3267" t="str">
        <f>+VLOOKUP(C3267,Param!K:L,2,FALSE)</f>
        <v>PAYSAGES REIGNIER</v>
      </c>
      <c r="E3267">
        <v>2130302743</v>
      </c>
      <c r="F3267" t="s">
        <v>37</v>
      </c>
      <c r="G3267" t="s">
        <v>29</v>
      </c>
      <c r="H3267" s="5">
        <v>379.41</v>
      </c>
      <c r="I3267" s="5">
        <v>379.40750000000003</v>
      </c>
      <c r="J3267" s="5">
        <v>2.4999999999977202E-3</v>
      </c>
      <c r="K3267" s="5">
        <v>379.41</v>
      </c>
      <c r="L3267" s="5">
        <v>0</v>
      </c>
      <c r="M3267" t="str">
        <f>IF(ISERROR(VLOOKUP(A3267,'[1]Ecart validé'!$A:$A,1,FALSE)),Z3267,"Ecart Validé")</f>
        <v>valid</v>
      </c>
      <c r="R3267" t="s">
        <v>30</v>
      </c>
      <c r="X3267"/>
      <c r="Y3267"/>
      <c r="Z3267" t="s">
        <v>31</v>
      </c>
    </row>
    <row r="3268" spans="1:26" x14ac:dyDescent="0.3">
      <c r="A3268" t="s">
        <v>4537</v>
      </c>
      <c r="B3268" t="s">
        <v>3157</v>
      </c>
      <c r="C3268">
        <v>56413</v>
      </c>
      <c r="D3268" t="str">
        <f>+VLOOKUP(C3268,Param!K:L,2,FALSE)</f>
        <v>PAR-S-ON ASSISTANCE</v>
      </c>
      <c r="E3268">
        <v>2140193475</v>
      </c>
      <c r="F3268" t="s">
        <v>28</v>
      </c>
      <c r="G3268" t="s">
        <v>29</v>
      </c>
      <c r="H3268" s="5">
        <v>1520.68</v>
      </c>
      <c r="I3268" s="5">
        <v>1520.682</v>
      </c>
      <c r="J3268" s="5">
        <v>-1.9999999999527002E-3</v>
      </c>
      <c r="K3268" s="5">
        <v>1520.68</v>
      </c>
      <c r="L3268" s="5">
        <v>0</v>
      </c>
      <c r="M3268" t="str">
        <f>IF(ISERROR(VLOOKUP(A3268,'[1]Ecart validé'!$A:$A,1,FALSE)),Z3268,"Ecart Validé")</f>
        <v>valid</v>
      </c>
      <c r="R3268" t="s">
        <v>30</v>
      </c>
      <c r="X3268"/>
      <c r="Y3268"/>
      <c r="Z3268" t="s">
        <v>31</v>
      </c>
    </row>
    <row r="3269" spans="1:26" x14ac:dyDescent="0.3">
      <c r="A3269" t="s">
        <v>4538</v>
      </c>
      <c r="B3269" t="s">
        <v>3157</v>
      </c>
      <c r="C3269">
        <v>56413</v>
      </c>
      <c r="D3269" t="str">
        <f>+VLOOKUP(C3269,Param!K:L,2,FALSE)</f>
        <v>PAR-S-ON ASSISTANCE</v>
      </c>
      <c r="E3269">
        <v>2140193475</v>
      </c>
      <c r="F3269" t="s">
        <v>33</v>
      </c>
      <c r="G3269" t="s">
        <v>29</v>
      </c>
      <c r="H3269" s="5">
        <v>464.07</v>
      </c>
      <c r="I3269" s="5">
        <v>464.07220000000001</v>
      </c>
      <c r="J3269" s="5">
        <v>-2.2000000000161799E-3</v>
      </c>
      <c r="K3269" s="5">
        <v>464.07</v>
      </c>
      <c r="L3269" s="5">
        <v>0</v>
      </c>
      <c r="M3269" t="str">
        <f>IF(ISERROR(VLOOKUP(A3269,'[1]Ecart validé'!$A:$A,1,FALSE)),Z3269,"Ecart Validé")</f>
        <v>valid</v>
      </c>
      <c r="R3269" t="s">
        <v>30</v>
      </c>
      <c r="X3269"/>
      <c r="Y3269"/>
      <c r="Z3269" t="s">
        <v>31</v>
      </c>
    </row>
    <row r="3270" spans="1:26" x14ac:dyDescent="0.3">
      <c r="A3270" t="s">
        <v>4539</v>
      </c>
      <c r="B3270" t="s">
        <v>3157</v>
      </c>
      <c r="C3270">
        <v>56413</v>
      </c>
      <c r="D3270" t="str">
        <f>+VLOOKUP(C3270,Param!K:L,2,FALSE)</f>
        <v>PAR-S-ON ASSISTANCE</v>
      </c>
      <c r="E3270">
        <v>2140193475</v>
      </c>
      <c r="F3270" t="s">
        <v>35</v>
      </c>
      <c r="G3270" t="s">
        <v>29</v>
      </c>
      <c r="H3270" s="5">
        <v>716.8</v>
      </c>
      <c r="I3270" s="5">
        <v>716.79600000000005</v>
      </c>
      <c r="J3270" s="5">
        <v>3.9999999999054099E-3</v>
      </c>
      <c r="K3270" s="5">
        <v>716.8</v>
      </c>
      <c r="L3270" s="5">
        <v>0</v>
      </c>
      <c r="M3270" t="str">
        <f>IF(ISERROR(VLOOKUP(A3270,'[1]Ecart validé'!$A:$A,1,FALSE)),Z3270,"Ecart Validé")</f>
        <v>valid</v>
      </c>
      <c r="R3270" t="s">
        <v>30</v>
      </c>
      <c r="X3270"/>
      <c r="Y3270"/>
      <c r="Z3270" t="s">
        <v>31</v>
      </c>
    </row>
    <row r="3271" spans="1:26" x14ac:dyDescent="0.3">
      <c r="A3271" t="s">
        <v>4540</v>
      </c>
      <c r="B3271" t="s">
        <v>3157</v>
      </c>
      <c r="C3271">
        <v>56413</v>
      </c>
      <c r="D3271" t="str">
        <f>+VLOOKUP(C3271,Param!K:L,2,FALSE)</f>
        <v>PAR-S-ON ASSISTANCE</v>
      </c>
      <c r="E3271">
        <v>2140193475</v>
      </c>
      <c r="F3271" t="s">
        <v>37</v>
      </c>
      <c r="G3271" t="s">
        <v>29</v>
      </c>
      <c r="H3271" s="5">
        <v>561.16</v>
      </c>
      <c r="I3271" s="5">
        <v>561.1644</v>
      </c>
      <c r="J3271" s="5">
        <v>-4.4000000000323702E-3</v>
      </c>
      <c r="K3271" s="5">
        <v>561.16</v>
      </c>
      <c r="L3271" s="5">
        <v>0</v>
      </c>
      <c r="M3271" t="str">
        <f>IF(ISERROR(VLOOKUP(A3271,'[1]Ecart validé'!$A:$A,1,FALSE)),Z3271,"Ecart Validé")</f>
        <v>valid</v>
      </c>
      <c r="R3271" t="s">
        <v>30</v>
      </c>
      <c r="X3271"/>
      <c r="Y3271"/>
      <c r="Z3271" t="s">
        <v>31</v>
      </c>
    </row>
    <row r="3272" spans="1:26" x14ac:dyDescent="0.3">
      <c r="A3272" t="s">
        <v>4541</v>
      </c>
      <c r="B3272" t="s">
        <v>3157</v>
      </c>
      <c r="C3272">
        <v>56434</v>
      </c>
      <c r="D3272" t="str">
        <f>+VLOOKUP(C3272,Param!K:L,2,FALSE)</f>
        <v>PERTUIS FROID</v>
      </c>
      <c r="E3272">
        <v>27315010</v>
      </c>
      <c r="F3272" t="s">
        <v>28</v>
      </c>
      <c r="G3272" t="s">
        <v>29</v>
      </c>
      <c r="H3272" s="5">
        <v>107.82</v>
      </c>
      <c r="I3272" s="5">
        <v>107.80800000000001</v>
      </c>
      <c r="J3272" s="5">
        <v>1.1999999999986201E-2</v>
      </c>
      <c r="K3272" s="5">
        <v>107.82</v>
      </c>
      <c r="L3272" s="5">
        <v>0</v>
      </c>
      <c r="M3272" t="str">
        <f>IF(ISERROR(VLOOKUP(A3272,'[1]Ecart validé'!$A:$A,1,FALSE)),Z3272,"Ecart Validé")</f>
        <v>valid</v>
      </c>
      <c r="R3272" t="s">
        <v>30</v>
      </c>
      <c r="X3272"/>
      <c r="Y3272"/>
      <c r="Z3272" t="s">
        <v>31</v>
      </c>
    </row>
    <row r="3273" spans="1:26" x14ac:dyDescent="0.3">
      <c r="A3273" t="s">
        <v>4542</v>
      </c>
      <c r="B3273" t="s">
        <v>3157</v>
      </c>
      <c r="C3273">
        <v>56434</v>
      </c>
      <c r="D3273" t="str">
        <f>+VLOOKUP(C3273,Param!K:L,2,FALSE)</f>
        <v>PERTUIS FROID</v>
      </c>
      <c r="E3273">
        <v>27315010</v>
      </c>
      <c r="F3273" t="s">
        <v>33</v>
      </c>
      <c r="G3273" t="s">
        <v>29</v>
      </c>
      <c r="H3273" s="5">
        <v>18</v>
      </c>
      <c r="I3273" s="5">
        <v>18.0108</v>
      </c>
      <c r="J3273" s="5">
        <v>-1.07999999999996E-2</v>
      </c>
      <c r="K3273" s="5">
        <v>18</v>
      </c>
      <c r="L3273" s="5">
        <v>0</v>
      </c>
      <c r="M3273" t="str">
        <f>IF(ISERROR(VLOOKUP(A3273,'[1]Ecart validé'!$A:$A,1,FALSE)),Z3273,"Ecart Validé")</f>
        <v>valid</v>
      </c>
      <c r="R3273" t="s">
        <v>30</v>
      </c>
      <c r="X3273"/>
      <c r="Y3273"/>
      <c r="Z3273" t="s">
        <v>31</v>
      </c>
    </row>
    <row r="3274" spans="1:26" x14ac:dyDescent="0.3">
      <c r="A3274" t="s">
        <v>4543</v>
      </c>
      <c r="B3274" t="s">
        <v>3157</v>
      </c>
      <c r="C3274">
        <v>56434</v>
      </c>
      <c r="D3274" t="str">
        <f>+VLOOKUP(C3274,Param!K:L,2,FALSE)</f>
        <v>PERTUIS FROID</v>
      </c>
      <c r="E3274">
        <v>27315010</v>
      </c>
      <c r="F3274" t="s">
        <v>35</v>
      </c>
      <c r="G3274" t="s">
        <v>29</v>
      </c>
      <c r="H3274" s="5">
        <v>42.18</v>
      </c>
      <c r="I3274" s="5">
        <v>42.186900000000001</v>
      </c>
      <c r="J3274" s="5">
        <v>-6.90000000000168E-3</v>
      </c>
      <c r="K3274" s="5">
        <v>42.18</v>
      </c>
      <c r="L3274" s="5">
        <v>0</v>
      </c>
      <c r="M3274" t="str">
        <f>IF(ISERROR(VLOOKUP(A3274,'[1]Ecart validé'!$A:$A,1,FALSE)),Z3274,"Ecart Validé")</f>
        <v>valid</v>
      </c>
      <c r="R3274" t="s">
        <v>30</v>
      </c>
      <c r="X3274"/>
      <c r="Y3274"/>
      <c r="Z3274" t="s">
        <v>31</v>
      </c>
    </row>
    <row r="3275" spans="1:26" x14ac:dyDescent="0.3">
      <c r="A3275" t="s">
        <v>4544</v>
      </c>
      <c r="B3275" t="s">
        <v>3157</v>
      </c>
      <c r="C3275">
        <v>56434</v>
      </c>
      <c r="D3275" t="str">
        <f>+VLOOKUP(C3275,Param!K:L,2,FALSE)</f>
        <v>PERTUIS FROID</v>
      </c>
      <c r="E3275">
        <v>27315010</v>
      </c>
      <c r="F3275" t="s">
        <v>37</v>
      </c>
      <c r="G3275" t="s">
        <v>29</v>
      </c>
      <c r="H3275" s="5">
        <v>210.63</v>
      </c>
      <c r="I3275" s="5">
        <v>210.6414</v>
      </c>
      <c r="J3275" s="5">
        <v>-1.14000000000089E-2</v>
      </c>
      <c r="K3275" s="5">
        <v>210.63</v>
      </c>
      <c r="L3275" s="5">
        <v>0</v>
      </c>
      <c r="M3275" t="str">
        <f>IF(ISERROR(VLOOKUP(A3275,'[1]Ecart validé'!$A:$A,1,FALSE)),Z3275,"Ecart Validé")</f>
        <v>valid</v>
      </c>
      <c r="R3275" t="s">
        <v>30</v>
      </c>
      <c r="X3275"/>
      <c r="Y3275"/>
      <c r="Z3275" t="s">
        <v>31</v>
      </c>
    </row>
    <row r="3276" spans="1:26" x14ac:dyDescent="0.3">
      <c r="A3276" t="s">
        <v>4545</v>
      </c>
      <c r="B3276" t="s">
        <v>3157</v>
      </c>
      <c r="C3276">
        <v>56455</v>
      </c>
      <c r="D3276" t="str">
        <f>+VLOOKUP(C3276,Param!K:L,2,FALSE)</f>
        <v>SPH - GERARD BERTRAND</v>
      </c>
      <c r="E3276">
        <v>1253027</v>
      </c>
      <c r="F3276" t="s">
        <v>28</v>
      </c>
      <c r="G3276" t="s">
        <v>29</v>
      </c>
      <c r="H3276" s="5">
        <v>226.02</v>
      </c>
      <c r="I3276" s="5">
        <v>226.02</v>
      </c>
      <c r="J3276" s="5">
        <v>0</v>
      </c>
      <c r="K3276" s="5">
        <v>226.02</v>
      </c>
      <c r="L3276" s="5">
        <v>0</v>
      </c>
      <c r="M3276" t="str">
        <f>IF(ISERROR(VLOOKUP(A3276,'[1]Ecart validé'!$A:$A,1,FALSE)),Z3276,"Ecart Validé")</f>
        <v>valid</v>
      </c>
      <c r="R3276" t="s">
        <v>30</v>
      </c>
      <c r="X3276"/>
      <c r="Y3276"/>
      <c r="Z3276" t="s">
        <v>31</v>
      </c>
    </row>
    <row r="3277" spans="1:26" x14ac:dyDescent="0.3">
      <c r="A3277" t="s">
        <v>4546</v>
      </c>
      <c r="B3277" t="s">
        <v>3157</v>
      </c>
      <c r="C3277">
        <v>56455</v>
      </c>
      <c r="D3277" t="str">
        <f>+VLOOKUP(C3277,Param!K:L,2,FALSE)</f>
        <v>SPH - GERARD BERTRAND</v>
      </c>
      <c r="E3277">
        <v>1253027</v>
      </c>
      <c r="F3277" t="s">
        <v>33</v>
      </c>
      <c r="G3277" t="s">
        <v>29</v>
      </c>
      <c r="H3277" s="5">
        <v>106.2</v>
      </c>
      <c r="I3277" s="5">
        <v>106.2</v>
      </c>
      <c r="J3277" s="5">
        <v>0</v>
      </c>
      <c r="K3277" s="5">
        <v>106.2</v>
      </c>
      <c r="L3277" s="5">
        <v>0</v>
      </c>
      <c r="M3277" t="str">
        <f>IF(ISERROR(VLOOKUP(A3277,'[1]Ecart validé'!$A:$A,1,FALSE)),Z3277,"Ecart Validé")</f>
        <v>valid</v>
      </c>
      <c r="R3277" t="s">
        <v>30</v>
      </c>
      <c r="X3277"/>
      <c r="Y3277"/>
      <c r="Z3277" t="s">
        <v>31</v>
      </c>
    </row>
    <row r="3278" spans="1:26" x14ac:dyDescent="0.3">
      <c r="A3278" t="s">
        <v>4547</v>
      </c>
      <c r="B3278" t="s">
        <v>3157</v>
      </c>
      <c r="C3278">
        <v>56455</v>
      </c>
      <c r="D3278" t="str">
        <f>+VLOOKUP(C3278,Param!K:L,2,FALSE)</f>
        <v>SPH - GERARD BERTRAND</v>
      </c>
      <c r="E3278">
        <v>1253027</v>
      </c>
      <c r="F3278" t="s">
        <v>35</v>
      </c>
      <c r="G3278" t="s">
        <v>29</v>
      </c>
      <c r="H3278" s="5">
        <v>449.46</v>
      </c>
      <c r="I3278" s="5">
        <v>449.46</v>
      </c>
      <c r="J3278" s="5">
        <v>0</v>
      </c>
      <c r="K3278" s="5">
        <v>449.46</v>
      </c>
      <c r="L3278" s="5">
        <v>0</v>
      </c>
      <c r="M3278" t="str">
        <f>IF(ISERROR(VLOOKUP(A3278,'[1]Ecart validé'!$A:$A,1,FALSE)),Z3278,"Ecart Validé")</f>
        <v>valid</v>
      </c>
      <c r="R3278" t="s">
        <v>30</v>
      </c>
      <c r="X3278"/>
      <c r="Y3278"/>
      <c r="Z3278" t="s">
        <v>31</v>
      </c>
    </row>
    <row r="3279" spans="1:26" x14ac:dyDescent="0.3">
      <c r="A3279" t="s">
        <v>4548</v>
      </c>
      <c r="B3279" t="s">
        <v>3157</v>
      </c>
      <c r="C3279">
        <v>56455</v>
      </c>
      <c r="D3279" t="str">
        <f>+VLOOKUP(C3279,Param!K:L,2,FALSE)</f>
        <v>SPH - GERARD BERTRAND</v>
      </c>
      <c r="E3279">
        <v>1253027</v>
      </c>
      <c r="F3279" t="s">
        <v>37</v>
      </c>
      <c r="G3279" t="s">
        <v>29</v>
      </c>
      <c r="H3279" s="5">
        <v>63.12</v>
      </c>
      <c r="I3279" s="5">
        <v>63.12</v>
      </c>
      <c r="J3279" s="5">
        <v>0</v>
      </c>
      <c r="K3279" s="5">
        <v>63.12</v>
      </c>
      <c r="L3279" s="5">
        <v>0</v>
      </c>
      <c r="M3279" t="str">
        <f>IF(ISERROR(VLOOKUP(A3279,'[1]Ecart validé'!$A:$A,1,FALSE)),Z3279,"Ecart Validé")</f>
        <v>valid</v>
      </c>
      <c r="R3279" t="s">
        <v>30</v>
      </c>
      <c r="X3279"/>
      <c r="Y3279"/>
      <c r="Z3279" t="s">
        <v>31</v>
      </c>
    </row>
    <row r="3280" spans="1:26" x14ac:dyDescent="0.3">
      <c r="A3280" t="s">
        <v>4549</v>
      </c>
      <c r="B3280" t="s">
        <v>3157</v>
      </c>
      <c r="C3280">
        <v>56494</v>
      </c>
      <c r="D3280" t="str">
        <f>+VLOOKUP(C3280,Param!K:L,2,FALSE)</f>
        <v>LE COQ ST HONORE - SVPA</v>
      </c>
      <c r="E3280">
        <v>8014</v>
      </c>
      <c r="F3280" t="s">
        <v>28</v>
      </c>
      <c r="G3280" t="s">
        <v>29</v>
      </c>
      <c r="H3280" s="5">
        <v>4562.83</v>
      </c>
      <c r="I3280" s="5">
        <v>4562.8324000000002</v>
      </c>
      <c r="J3280" s="5">
        <v>-2.4000000003070402E-3</v>
      </c>
      <c r="K3280" s="5">
        <v>4562.83</v>
      </c>
      <c r="L3280" s="5">
        <v>0</v>
      </c>
      <c r="M3280" t="str">
        <f>IF(ISERROR(VLOOKUP(A3280,'[1]Ecart validé'!$A:$A,1,FALSE)),Z3280,"Ecart Validé")</f>
        <v>valid</v>
      </c>
      <c r="R3280" t="s">
        <v>30</v>
      </c>
      <c r="X3280"/>
      <c r="Y3280"/>
      <c r="Z3280" t="s">
        <v>31</v>
      </c>
    </row>
    <row r="3281" spans="1:26" x14ac:dyDescent="0.3">
      <c r="A3281" t="s">
        <v>4550</v>
      </c>
      <c r="B3281" t="s">
        <v>3157</v>
      </c>
      <c r="C3281">
        <v>56494</v>
      </c>
      <c r="D3281" t="str">
        <f>+VLOOKUP(C3281,Param!K:L,2,FALSE)</f>
        <v>LE COQ ST HONORE - SVPA</v>
      </c>
      <c r="E3281">
        <v>8014</v>
      </c>
      <c r="F3281" t="s">
        <v>33</v>
      </c>
      <c r="G3281" t="s">
        <v>29</v>
      </c>
      <c r="H3281" s="5">
        <v>987.57</v>
      </c>
      <c r="I3281" s="5">
        <v>987.56560000000002</v>
      </c>
      <c r="J3281" s="5">
        <v>4.4000000000323702E-3</v>
      </c>
      <c r="K3281" s="5">
        <v>987.57</v>
      </c>
      <c r="L3281" s="5">
        <v>0</v>
      </c>
      <c r="M3281" t="str">
        <f>IF(ISERROR(VLOOKUP(A3281,'[1]Ecart validé'!$A:$A,1,FALSE)),Z3281,"Ecart Validé")</f>
        <v>valid</v>
      </c>
      <c r="R3281" t="s">
        <v>30</v>
      </c>
      <c r="X3281"/>
      <c r="Y3281"/>
      <c r="Z3281" t="s">
        <v>31</v>
      </c>
    </row>
    <row r="3282" spans="1:26" x14ac:dyDescent="0.3">
      <c r="A3282" t="s">
        <v>4551</v>
      </c>
      <c r="B3282" t="s">
        <v>3157</v>
      </c>
      <c r="C3282">
        <v>56494</v>
      </c>
      <c r="D3282" t="str">
        <f>+VLOOKUP(C3282,Param!K:L,2,FALSE)</f>
        <v>LE COQ ST HONORE - SVPA</v>
      </c>
      <c r="E3282">
        <v>8014</v>
      </c>
      <c r="F3282" t="s">
        <v>35</v>
      </c>
      <c r="G3282" t="s">
        <v>29</v>
      </c>
      <c r="H3282" s="5">
        <v>1609.72</v>
      </c>
      <c r="I3282" s="5">
        <v>1609.7207000000001</v>
      </c>
      <c r="J3282" s="5">
        <v>-7.0000000005165897E-4</v>
      </c>
      <c r="K3282" s="5">
        <v>1609.72</v>
      </c>
      <c r="L3282" s="5">
        <v>0</v>
      </c>
      <c r="M3282" t="str">
        <f>IF(ISERROR(VLOOKUP(A3282,'[1]Ecart validé'!$A:$A,1,FALSE)),Z3282,"Ecart Validé")</f>
        <v>valid</v>
      </c>
      <c r="R3282" t="s">
        <v>30</v>
      </c>
      <c r="X3282"/>
      <c r="Y3282"/>
      <c r="Z3282" t="s">
        <v>31</v>
      </c>
    </row>
    <row r="3283" spans="1:26" x14ac:dyDescent="0.3">
      <c r="A3283" t="s">
        <v>4552</v>
      </c>
      <c r="B3283" t="s">
        <v>3157</v>
      </c>
      <c r="C3283">
        <v>56494</v>
      </c>
      <c r="D3283" t="str">
        <f>+VLOOKUP(C3283,Param!K:L,2,FALSE)</f>
        <v>LE COQ ST HONORE - SVPA</v>
      </c>
      <c r="E3283">
        <v>8014</v>
      </c>
      <c r="F3283" t="s">
        <v>37</v>
      </c>
      <c r="G3283" t="s">
        <v>29</v>
      </c>
      <c r="H3283" s="5">
        <v>953.84</v>
      </c>
      <c r="I3283" s="5">
        <v>953.83540000000005</v>
      </c>
      <c r="J3283" s="5">
        <v>4.5999999999821696E-3</v>
      </c>
      <c r="K3283" s="5">
        <v>953.84</v>
      </c>
      <c r="L3283" s="5">
        <v>0</v>
      </c>
      <c r="M3283" t="str">
        <f>IF(ISERROR(VLOOKUP(A3283,'[1]Ecart validé'!$A:$A,1,FALSE)),Z3283,"Ecart Validé")</f>
        <v>valid</v>
      </c>
      <c r="R3283" t="s">
        <v>30</v>
      </c>
      <c r="X3283"/>
      <c r="Y3283"/>
      <c r="Z3283" t="s">
        <v>31</v>
      </c>
    </row>
    <row r="3284" spans="1:26" x14ac:dyDescent="0.3">
      <c r="A3284" t="s">
        <v>4553</v>
      </c>
      <c r="B3284" t="s">
        <v>3157</v>
      </c>
      <c r="C3284">
        <v>56501</v>
      </c>
      <c r="D3284" t="str">
        <f>+VLOOKUP(C3284,Param!K:L,2,FALSE)</f>
        <v>SOTREBAT</v>
      </c>
      <c r="E3284">
        <v>550003</v>
      </c>
      <c r="F3284" t="s">
        <v>28</v>
      </c>
      <c r="G3284" t="s">
        <v>29</v>
      </c>
      <c r="H3284" s="5">
        <v>319.2</v>
      </c>
      <c r="I3284" s="5">
        <v>319.19729999999998</v>
      </c>
      <c r="J3284" s="5">
        <v>2.7000000000043599E-3</v>
      </c>
      <c r="K3284" s="5">
        <v>319.2</v>
      </c>
      <c r="L3284" s="5">
        <v>0</v>
      </c>
      <c r="M3284" t="str">
        <f>IF(ISERROR(VLOOKUP(A3284,'[1]Ecart validé'!$A:$A,1,FALSE)),Z3284,"Ecart Validé")</f>
        <v>valid</v>
      </c>
      <c r="R3284" t="s">
        <v>30</v>
      </c>
      <c r="X3284"/>
      <c r="Y3284"/>
      <c r="Z3284" t="s">
        <v>31</v>
      </c>
    </row>
    <row r="3285" spans="1:26" x14ac:dyDescent="0.3">
      <c r="A3285" t="s">
        <v>4554</v>
      </c>
      <c r="B3285" t="s">
        <v>3157</v>
      </c>
      <c r="C3285">
        <v>56501</v>
      </c>
      <c r="D3285" t="str">
        <f>+VLOOKUP(C3285,Param!K:L,2,FALSE)</f>
        <v>SOTREBAT</v>
      </c>
      <c r="E3285">
        <v>550003</v>
      </c>
      <c r="F3285" t="s">
        <v>33</v>
      </c>
      <c r="G3285" t="s">
        <v>29</v>
      </c>
      <c r="H3285" s="5">
        <v>159.87</v>
      </c>
      <c r="I3285" s="5">
        <v>159.864</v>
      </c>
      <c r="J3285" s="5">
        <v>6.0000000000002196E-3</v>
      </c>
      <c r="K3285" s="5">
        <v>159.87</v>
      </c>
      <c r="L3285" s="5">
        <v>0</v>
      </c>
      <c r="M3285" t="str">
        <f>IF(ISERROR(VLOOKUP(A3285,'[1]Ecart validé'!$A:$A,1,FALSE)),Z3285,"Ecart Validé")</f>
        <v>valid</v>
      </c>
      <c r="R3285" t="s">
        <v>30</v>
      </c>
      <c r="X3285"/>
      <c r="Y3285"/>
      <c r="Z3285" t="s">
        <v>31</v>
      </c>
    </row>
    <row r="3286" spans="1:26" x14ac:dyDescent="0.3">
      <c r="A3286" t="s">
        <v>4555</v>
      </c>
      <c r="B3286" t="s">
        <v>3157</v>
      </c>
      <c r="C3286">
        <v>56501</v>
      </c>
      <c r="D3286" t="str">
        <f>+VLOOKUP(C3286,Param!K:L,2,FALSE)</f>
        <v>SOTREBAT</v>
      </c>
      <c r="E3286">
        <v>550003</v>
      </c>
      <c r="F3286" t="s">
        <v>35</v>
      </c>
      <c r="G3286" t="s">
        <v>29</v>
      </c>
      <c r="H3286" s="5">
        <v>25.68</v>
      </c>
      <c r="I3286" s="5">
        <v>25.68</v>
      </c>
      <c r="J3286" s="5">
        <v>0</v>
      </c>
      <c r="K3286" s="5">
        <v>25.68</v>
      </c>
      <c r="L3286" s="5">
        <v>0</v>
      </c>
      <c r="M3286" t="str">
        <f>IF(ISERROR(VLOOKUP(A3286,'[1]Ecart validé'!$A:$A,1,FALSE)),Z3286,"Ecart Validé")</f>
        <v>valid</v>
      </c>
      <c r="R3286" t="s">
        <v>30</v>
      </c>
      <c r="X3286"/>
      <c r="Y3286"/>
      <c r="Z3286" t="s">
        <v>31</v>
      </c>
    </row>
    <row r="3287" spans="1:26" x14ac:dyDescent="0.3">
      <c r="A3287" t="s">
        <v>4556</v>
      </c>
      <c r="B3287" t="s">
        <v>3157</v>
      </c>
      <c r="C3287">
        <v>56501</v>
      </c>
      <c r="D3287" t="str">
        <f>+VLOOKUP(C3287,Param!K:L,2,FALSE)</f>
        <v>SOTREBAT</v>
      </c>
      <c r="E3287">
        <v>550003</v>
      </c>
      <c r="F3287" t="s">
        <v>37</v>
      </c>
      <c r="G3287" t="s">
        <v>29</v>
      </c>
      <c r="H3287" s="5">
        <v>202.29</v>
      </c>
      <c r="I3287" s="5">
        <v>202.29990000000001</v>
      </c>
      <c r="J3287" s="5">
        <v>-9.9000000000160002E-3</v>
      </c>
      <c r="K3287" s="5">
        <v>202.29</v>
      </c>
      <c r="L3287" s="5">
        <v>0</v>
      </c>
      <c r="M3287" t="str">
        <f>IF(ISERROR(VLOOKUP(A3287,'[1]Ecart validé'!$A:$A,1,FALSE)),Z3287,"Ecart Validé")</f>
        <v>valid</v>
      </c>
      <c r="R3287" t="s">
        <v>30</v>
      </c>
      <c r="X3287"/>
      <c r="Y3287"/>
      <c r="Z3287" t="s">
        <v>31</v>
      </c>
    </row>
    <row r="3288" spans="1:26" x14ac:dyDescent="0.3">
      <c r="A3288" t="s">
        <v>4557</v>
      </c>
      <c r="B3288" t="s">
        <v>3157</v>
      </c>
      <c r="C3288">
        <v>56509</v>
      </c>
      <c r="D3288" t="str">
        <f>+VLOOKUP(C3288,Param!K:L,2,FALSE)</f>
        <v>RUNGIEST</v>
      </c>
      <c r="E3288">
        <v>11025</v>
      </c>
      <c r="F3288" t="s">
        <v>28</v>
      </c>
      <c r="G3288" t="s">
        <v>29</v>
      </c>
      <c r="H3288" s="5">
        <v>1993.85</v>
      </c>
      <c r="I3288" s="5">
        <v>1993.845</v>
      </c>
      <c r="J3288" s="5">
        <v>4.9999999998817596E-3</v>
      </c>
      <c r="K3288" s="5">
        <v>1993.85</v>
      </c>
      <c r="L3288" s="5">
        <v>0</v>
      </c>
      <c r="M3288" t="str">
        <f>IF(ISERROR(VLOOKUP(A3288,'[1]Ecart validé'!$A:$A,1,FALSE)),Z3288,"Ecart Validé")</f>
        <v>valid</v>
      </c>
      <c r="R3288" t="s">
        <v>30</v>
      </c>
      <c r="X3288"/>
      <c r="Y3288"/>
      <c r="Z3288" t="s">
        <v>31</v>
      </c>
    </row>
    <row r="3289" spans="1:26" x14ac:dyDescent="0.3">
      <c r="A3289" t="s">
        <v>4558</v>
      </c>
      <c r="B3289" t="s">
        <v>3157</v>
      </c>
      <c r="C3289">
        <v>56509</v>
      </c>
      <c r="D3289" t="str">
        <f>+VLOOKUP(C3289,Param!K:L,2,FALSE)</f>
        <v>RUNGIEST</v>
      </c>
      <c r="E3289">
        <v>11025</v>
      </c>
      <c r="F3289" t="s">
        <v>33</v>
      </c>
      <c r="G3289" t="s">
        <v>29</v>
      </c>
      <c r="H3289" s="5">
        <v>286.70999999999998</v>
      </c>
      <c r="I3289" s="5">
        <v>286.70499999999998</v>
      </c>
      <c r="J3289" s="5">
        <v>4.9999999999954499E-3</v>
      </c>
      <c r="K3289" s="5">
        <v>286.70999999999998</v>
      </c>
      <c r="L3289" s="5">
        <v>0</v>
      </c>
      <c r="M3289" t="str">
        <f>IF(ISERROR(VLOOKUP(A3289,'[1]Ecart validé'!$A:$A,1,FALSE)),Z3289,"Ecart Validé")</f>
        <v>valid</v>
      </c>
      <c r="R3289" t="s">
        <v>30</v>
      </c>
      <c r="X3289"/>
      <c r="Y3289"/>
      <c r="Z3289" t="s">
        <v>31</v>
      </c>
    </row>
    <row r="3290" spans="1:26" x14ac:dyDescent="0.3">
      <c r="A3290" t="s">
        <v>4559</v>
      </c>
      <c r="B3290" t="s">
        <v>3157</v>
      </c>
      <c r="C3290">
        <v>56509</v>
      </c>
      <c r="D3290" t="str">
        <f>+VLOOKUP(C3290,Param!K:L,2,FALSE)</f>
        <v>RUNGIEST</v>
      </c>
      <c r="E3290">
        <v>11025</v>
      </c>
      <c r="F3290" t="s">
        <v>35</v>
      </c>
      <c r="G3290" t="s">
        <v>29</v>
      </c>
      <c r="H3290" s="5">
        <v>2363.6799999999998</v>
      </c>
      <c r="I3290" s="5">
        <v>2363.6799999999998</v>
      </c>
      <c r="J3290" s="5">
        <v>0</v>
      </c>
      <c r="K3290" s="5">
        <v>2363.6799999999998</v>
      </c>
      <c r="L3290" s="5">
        <v>0</v>
      </c>
      <c r="M3290" t="str">
        <f>IF(ISERROR(VLOOKUP(A3290,'[1]Ecart validé'!$A:$A,1,FALSE)),Z3290,"Ecart Validé")</f>
        <v>valid</v>
      </c>
      <c r="R3290" t="s">
        <v>30</v>
      </c>
      <c r="X3290"/>
      <c r="Y3290"/>
      <c r="Z3290" t="s">
        <v>31</v>
      </c>
    </row>
    <row r="3291" spans="1:26" x14ac:dyDescent="0.3">
      <c r="A3291" t="s">
        <v>4560</v>
      </c>
      <c r="B3291" t="s">
        <v>3157</v>
      </c>
      <c r="C3291">
        <v>56509</v>
      </c>
      <c r="D3291" t="str">
        <f>+VLOOKUP(C3291,Param!K:L,2,FALSE)</f>
        <v>RUNGIEST</v>
      </c>
      <c r="E3291">
        <v>11025</v>
      </c>
      <c r="F3291" t="s">
        <v>37</v>
      </c>
      <c r="G3291" t="s">
        <v>29</v>
      </c>
      <c r="H3291" s="5">
        <v>883.75</v>
      </c>
      <c r="I3291" s="5">
        <v>883.745</v>
      </c>
      <c r="J3291" s="5">
        <v>4.9999999999954499E-3</v>
      </c>
      <c r="K3291" s="5">
        <v>883.75</v>
      </c>
      <c r="L3291" s="5">
        <v>0</v>
      </c>
      <c r="M3291" t="str">
        <f>IF(ISERROR(VLOOKUP(A3291,'[1]Ecart validé'!$A:$A,1,FALSE)),Z3291,"Ecart Validé")</f>
        <v>valid</v>
      </c>
      <c r="R3291" t="s">
        <v>30</v>
      </c>
      <c r="X3291"/>
      <c r="Y3291"/>
      <c r="Z3291" t="s">
        <v>31</v>
      </c>
    </row>
    <row r="3292" spans="1:26" x14ac:dyDescent="0.3">
      <c r="A3292" t="s">
        <v>4561</v>
      </c>
      <c r="B3292" t="s">
        <v>3157</v>
      </c>
      <c r="C3292">
        <v>56532</v>
      </c>
      <c r="D3292" t="str">
        <f>+VLOOKUP(C3292,Param!K:L,2,FALSE)</f>
        <v>PERNOD SA</v>
      </c>
      <c r="E3292" t="s">
        <v>4562</v>
      </c>
      <c r="F3292" t="s">
        <v>51</v>
      </c>
      <c r="G3292" t="s">
        <v>29</v>
      </c>
      <c r="H3292" s="5">
        <v>10998.18</v>
      </c>
      <c r="I3292" s="5">
        <v>10998.18</v>
      </c>
      <c r="J3292" s="5">
        <v>0</v>
      </c>
      <c r="K3292" s="5">
        <v>10998.18</v>
      </c>
      <c r="L3292" s="5">
        <v>0</v>
      </c>
      <c r="M3292" t="str">
        <f>IF(ISERROR(VLOOKUP(A3292,'[1]Ecart validé'!$A:$A,1,FALSE)),Z3292,"Ecart Validé")</f>
        <v>valid</v>
      </c>
      <c r="R3292" t="s">
        <v>30</v>
      </c>
      <c r="X3292"/>
      <c r="Y3292"/>
      <c r="Z3292" t="s">
        <v>31</v>
      </c>
    </row>
    <row r="3293" spans="1:26" x14ac:dyDescent="0.3">
      <c r="A3293" t="s">
        <v>4563</v>
      </c>
      <c r="B3293" t="s">
        <v>3157</v>
      </c>
      <c r="C3293">
        <v>56532</v>
      </c>
      <c r="D3293" t="str">
        <f>+VLOOKUP(C3293,Param!K:L,2,FALSE)</f>
        <v>PERNOD SA</v>
      </c>
      <c r="E3293" t="s">
        <v>4564</v>
      </c>
      <c r="F3293" t="s">
        <v>51</v>
      </c>
      <c r="G3293" t="s">
        <v>29</v>
      </c>
      <c r="H3293" s="5">
        <v>1653.9</v>
      </c>
      <c r="I3293" s="5">
        <v>1653.9</v>
      </c>
      <c r="J3293" s="5">
        <v>0</v>
      </c>
      <c r="K3293" s="5">
        <v>1653.9</v>
      </c>
      <c r="L3293" s="5">
        <v>0</v>
      </c>
      <c r="M3293" t="str">
        <f>IF(ISERROR(VLOOKUP(A3293,'[1]Ecart validé'!$A:$A,1,FALSE)),Z3293,"Ecart Validé")</f>
        <v>valid</v>
      </c>
      <c r="R3293" t="s">
        <v>30</v>
      </c>
      <c r="X3293"/>
      <c r="Y3293"/>
      <c r="Z3293" t="s">
        <v>31</v>
      </c>
    </row>
    <row r="3294" spans="1:26" x14ac:dyDescent="0.3">
      <c r="A3294" t="s">
        <v>4565</v>
      </c>
      <c r="B3294" t="s">
        <v>3157</v>
      </c>
      <c r="C3294">
        <v>56532</v>
      </c>
      <c r="D3294" t="str">
        <f>+VLOOKUP(C3294,Param!K:L,2,FALSE)</f>
        <v>PERNOD SA</v>
      </c>
      <c r="E3294">
        <v>16053048</v>
      </c>
      <c r="F3294" t="s">
        <v>33</v>
      </c>
      <c r="G3294" t="s">
        <v>29</v>
      </c>
      <c r="H3294" s="5">
        <v>204.4</v>
      </c>
      <c r="I3294" s="5">
        <v>204.40350000000001</v>
      </c>
      <c r="J3294" s="5">
        <v>-3.5000000000024998E-3</v>
      </c>
      <c r="K3294" s="5">
        <v>204.4</v>
      </c>
      <c r="L3294" s="5">
        <v>0</v>
      </c>
      <c r="M3294" t="str">
        <f>IF(ISERROR(VLOOKUP(A3294,'[1]Ecart validé'!$A:$A,1,FALSE)),Z3294,"Ecart Validé")</f>
        <v>valid</v>
      </c>
      <c r="R3294" t="s">
        <v>30</v>
      </c>
      <c r="X3294"/>
      <c r="Y3294"/>
      <c r="Z3294" t="s">
        <v>31</v>
      </c>
    </row>
    <row r="3295" spans="1:26" x14ac:dyDescent="0.3">
      <c r="A3295" t="s">
        <v>4566</v>
      </c>
      <c r="B3295" t="s">
        <v>3157</v>
      </c>
      <c r="C3295">
        <v>56566</v>
      </c>
      <c r="D3295" t="str">
        <f>+VLOOKUP(C3295,Param!K:L,2,FALSE)</f>
        <v>LE FROID MEDITERRANEEN</v>
      </c>
      <c r="E3295">
        <v>2205106589</v>
      </c>
      <c r="F3295" t="s">
        <v>28</v>
      </c>
      <c r="G3295" t="s">
        <v>29</v>
      </c>
      <c r="H3295" s="5">
        <v>11653.9</v>
      </c>
      <c r="I3295" s="5">
        <v>11653.9017</v>
      </c>
      <c r="J3295" s="5">
        <v>-1.70000000071013E-3</v>
      </c>
      <c r="K3295" s="5">
        <v>11653.9</v>
      </c>
      <c r="L3295" s="5">
        <v>0</v>
      </c>
      <c r="M3295" t="str">
        <f>IF(ISERROR(VLOOKUP(A3295,'[1]Ecart validé'!$A:$A,1,FALSE)),Z3295,"Ecart Validé")</f>
        <v>valid</v>
      </c>
      <c r="R3295" t="s">
        <v>30</v>
      </c>
      <c r="X3295"/>
      <c r="Y3295"/>
      <c r="Z3295" t="s">
        <v>31</v>
      </c>
    </row>
    <row r="3296" spans="1:26" x14ac:dyDescent="0.3">
      <c r="A3296" t="s">
        <v>4567</v>
      </c>
      <c r="B3296" t="s">
        <v>3157</v>
      </c>
      <c r="C3296">
        <v>56566</v>
      </c>
      <c r="D3296" t="str">
        <f>+VLOOKUP(C3296,Param!K:L,2,FALSE)</f>
        <v>LE FROID MEDITERRANEEN</v>
      </c>
      <c r="E3296">
        <v>2205106589</v>
      </c>
      <c r="F3296" t="s">
        <v>33</v>
      </c>
      <c r="G3296" t="s">
        <v>29</v>
      </c>
      <c r="H3296" s="5">
        <v>2940.61</v>
      </c>
      <c r="I3296" s="5">
        <v>2940.6107999999999</v>
      </c>
      <c r="J3296" s="5">
        <v>-7.9999999979918303E-4</v>
      </c>
      <c r="K3296" s="5">
        <v>2940.61</v>
      </c>
      <c r="L3296" s="5">
        <v>0</v>
      </c>
      <c r="M3296" t="str">
        <f>IF(ISERROR(VLOOKUP(A3296,'[1]Ecart validé'!$A:$A,1,FALSE)),Z3296,"Ecart Validé")</f>
        <v>valid</v>
      </c>
      <c r="R3296" t="s">
        <v>30</v>
      </c>
      <c r="X3296"/>
      <c r="Y3296"/>
      <c r="Z3296" t="s">
        <v>31</v>
      </c>
    </row>
    <row r="3297" spans="1:26" x14ac:dyDescent="0.3">
      <c r="A3297" t="s">
        <v>4568</v>
      </c>
      <c r="B3297" t="s">
        <v>3157</v>
      </c>
      <c r="C3297">
        <v>56566</v>
      </c>
      <c r="D3297" t="str">
        <f>+VLOOKUP(C3297,Param!K:L,2,FALSE)</f>
        <v>LE FROID MEDITERRANEEN</v>
      </c>
      <c r="E3297">
        <v>2205106589</v>
      </c>
      <c r="F3297" t="s">
        <v>35</v>
      </c>
      <c r="G3297" t="s">
        <v>29</v>
      </c>
      <c r="H3297" s="5">
        <v>4503.1099999999997</v>
      </c>
      <c r="I3297" s="5">
        <v>4503.1125000000002</v>
      </c>
      <c r="J3297" s="5">
        <v>-2.5000000005093101E-3</v>
      </c>
      <c r="K3297" s="5">
        <v>4503.1099999999997</v>
      </c>
      <c r="L3297" s="5">
        <v>0</v>
      </c>
      <c r="M3297" t="str">
        <f>IF(ISERROR(VLOOKUP(A3297,'[1]Ecart validé'!$A:$A,1,FALSE)),Z3297,"Ecart Validé")</f>
        <v>valid</v>
      </c>
      <c r="R3297" t="s">
        <v>30</v>
      </c>
      <c r="X3297"/>
      <c r="Y3297"/>
      <c r="Z3297" t="s">
        <v>31</v>
      </c>
    </row>
    <row r="3298" spans="1:26" x14ac:dyDescent="0.3">
      <c r="A3298" t="s">
        <v>4569</v>
      </c>
      <c r="B3298" t="s">
        <v>3157</v>
      </c>
      <c r="C3298">
        <v>56566</v>
      </c>
      <c r="D3298" t="str">
        <f>+VLOOKUP(C3298,Param!K:L,2,FALSE)</f>
        <v>LE FROID MEDITERRANEEN</v>
      </c>
      <c r="E3298">
        <v>2205106589</v>
      </c>
      <c r="F3298" t="s">
        <v>37</v>
      </c>
      <c r="G3298" t="s">
        <v>29</v>
      </c>
      <c r="H3298" s="5">
        <v>3449.72</v>
      </c>
      <c r="I3298" s="5">
        <v>3449.7197999999999</v>
      </c>
      <c r="J3298" s="5">
        <v>1.99999999949795E-4</v>
      </c>
      <c r="K3298" s="5">
        <v>3449.72</v>
      </c>
      <c r="L3298" s="5">
        <v>0</v>
      </c>
      <c r="M3298" t="str">
        <f>IF(ISERROR(VLOOKUP(A3298,'[1]Ecart validé'!$A:$A,1,FALSE)),Z3298,"Ecart Validé")</f>
        <v>valid</v>
      </c>
      <c r="R3298" t="s">
        <v>30</v>
      </c>
      <c r="S3298" t="s">
        <v>60</v>
      </c>
      <c r="X3298"/>
      <c r="Y3298"/>
      <c r="Z3298" t="s">
        <v>31</v>
      </c>
    </row>
    <row r="3299" spans="1:26" x14ac:dyDescent="0.3">
      <c r="A3299" t="s">
        <v>4570</v>
      </c>
      <c r="B3299" t="s">
        <v>3157</v>
      </c>
      <c r="C3299">
        <v>56566</v>
      </c>
      <c r="D3299" t="str">
        <f>+VLOOKUP(C3299,Param!K:L,2,FALSE)</f>
        <v>LE FROID MEDITERRANEEN</v>
      </c>
      <c r="E3299" t="s">
        <v>4571</v>
      </c>
      <c r="F3299" t="s">
        <v>28</v>
      </c>
      <c r="G3299" t="s">
        <v>29</v>
      </c>
      <c r="H3299" s="5">
        <v>996.62</v>
      </c>
      <c r="I3299" s="5">
        <v>996.62099999999998</v>
      </c>
      <c r="J3299" s="5">
        <v>-9.9999999997635292E-4</v>
      </c>
      <c r="K3299" s="5">
        <v>996.62</v>
      </c>
      <c r="L3299" s="5">
        <v>0</v>
      </c>
      <c r="M3299" t="str">
        <f>IF(ISERROR(VLOOKUP(A3299,'[1]Ecart validé'!$A:$A,1,FALSE)),Z3299,"Ecart Validé")</f>
        <v>valid</v>
      </c>
      <c r="R3299" t="s">
        <v>30</v>
      </c>
      <c r="X3299"/>
      <c r="Y3299"/>
      <c r="Z3299" t="s">
        <v>31</v>
      </c>
    </row>
    <row r="3300" spans="1:26" x14ac:dyDescent="0.3">
      <c r="A3300" t="s">
        <v>4572</v>
      </c>
      <c r="B3300" t="s">
        <v>3157</v>
      </c>
      <c r="C3300">
        <v>56566</v>
      </c>
      <c r="D3300" t="str">
        <f>+VLOOKUP(C3300,Param!K:L,2,FALSE)</f>
        <v>LE FROID MEDITERRANEEN</v>
      </c>
      <c r="E3300" t="s">
        <v>4571</v>
      </c>
      <c r="F3300" t="s">
        <v>33</v>
      </c>
      <c r="G3300" t="s">
        <v>29</v>
      </c>
      <c r="H3300" s="5">
        <v>2556.88</v>
      </c>
      <c r="I3300" s="5">
        <v>2556.8805000000002</v>
      </c>
      <c r="J3300" s="5">
        <v>-5.0000000010186297E-4</v>
      </c>
      <c r="K3300" s="5">
        <v>2556.88</v>
      </c>
      <c r="L3300" s="5">
        <v>0</v>
      </c>
      <c r="M3300" t="str">
        <f>IF(ISERROR(VLOOKUP(A3300,'[1]Ecart validé'!$A:$A,1,FALSE)),Z3300,"Ecart Validé")</f>
        <v>valid</v>
      </c>
      <c r="R3300" t="s">
        <v>30</v>
      </c>
      <c r="X3300"/>
      <c r="Y3300"/>
      <c r="Z3300" t="s">
        <v>31</v>
      </c>
    </row>
    <row r="3301" spans="1:26" x14ac:dyDescent="0.3">
      <c r="A3301" t="s">
        <v>4573</v>
      </c>
      <c r="B3301" t="s">
        <v>3157</v>
      </c>
      <c r="C3301">
        <v>56566</v>
      </c>
      <c r="D3301" t="str">
        <f>+VLOOKUP(C3301,Param!K:L,2,FALSE)</f>
        <v>LE FROID MEDITERRANEEN</v>
      </c>
      <c r="E3301" t="s">
        <v>4571</v>
      </c>
      <c r="F3301" t="s">
        <v>35</v>
      </c>
      <c r="G3301" t="s">
        <v>29</v>
      </c>
      <c r="H3301" s="5">
        <v>5761.23</v>
      </c>
      <c r="I3301" s="5">
        <v>5761.2269999999999</v>
      </c>
      <c r="J3301" s="5">
        <v>2.9999999997016801E-3</v>
      </c>
      <c r="K3301" s="5">
        <v>5761.23</v>
      </c>
      <c r="L3301" s="5">
        <v>0</v>
      </c>
      <c r="M3301" t="str">
        <f>IF(ISERROR(VLOOKUP(A3301,'[1]Ecart validé'!$A:$A,1,FALSE)),Z3301,"Ecart Validé")</f>
        <v>valid</v>
      </c>
      <c r="R3301" t="s">
        <v>30</v>
      </c>
      <c r="X3301"/>
      <c r="Y3301"/>
      <c r="Z3301" t="s">
        <v>31</v>
      </c>
    </row>
    <row r="3302" spans="1:26" x14ac:dyDescent="0.3">
      <c r="A3302" t="s">
        <v>4574</v>
      </c>
      <c r="B3302" t="s">
        <v>3157</v>
      </c>
      <c r="C3302">
        <v>56566</v>
      </c>
      <c r="D3302" t="str">
        <f>+VLOOKUP(C3302,Param!K:L,2,FALSE)</f>
        <v>LE FROID MEDITERRANEEN</v>
      </c>
      <c r="E3302" t="s">
        <v>4571</v>
      </c>
      <c r="F3302" t="s">
        <v>37</v>
      </c>
      <c r="G3302" t="s">
        <v>29</v>
      </c>
      <c r="H3302" s="5">
        <v>6048.05</v>
      </c>
      <c r="I3302" s="5">
        <v>6048.0484999999999</v>
      </c>
      <c r="J3302" s="5">
        <v>1.50000000030559E-3</v>
      </c>
      <c r="K3302" s="5">
        <v>6048.05</v>
      </c>
      <c r="L3302" s="5">
        <v>0</v>
      </c>
      <c r="M3302" t="str">
        <f>IF(ISERROR(VLOOKUP(A3302,'[1]Ecart validé'!$A:$A,1,FALSE)),Z3302,"Ecart Validé")</f>
        <v>valid</v>
      </c>
      <c r="R3302" t="s">
        <v>30</v>
      </c>
      <c r="X3302"/>
      <c r="Y3302"/>
      <c r="Z3302" t="s">
        <v>31</v>
      </c>
    </row>
    <row r="3303" spans="1:26" x14ac:dyDescent="0.3">
      <c r="A3303" t="s">
        <v>4575</v>
      </c>
      <c r="B3303" t="s">
        <v>3157</v>
      </c>
      <c r="C3303">
        <v>56625</v>
      </c>
      <c r="D3303" t="str">
        <f>+VLOOKUP(C3303,Param!K:L,2,FALSE)</f>
        <v>2H ENERGY</v>
      </c>
      <c r="E3303">
        <v>2130052595</v>
      </c>
      <c r="F3303" t="s">
        <v>28</v>
      </c>
      <c r="G3303" t="s">
        <v>29</v>
      </c>
      <c r="H3303" s="5">
        <v>104.16</v>
      </c>
      <c r="I3303" s="5">
        <v>104.15730000000001</v>
      </c>
      <c r="J3303" s="5">
        <v>2.6999999999901499E-3</v>
      </c>
      <c r="K3303" s="5">
        <v>104.16</v>
      </c>
      <c r="L3303" s="5">
        <v>0</v>
      </c>
      <c r="M3303" t="str">
        <f>IF(ISERROR(VLOOKUP(A3303,'[1]Ecart validé'!$A:$A,1,FALSE)),Z3303,"Ecart Validé")</f>
        <v>valid</v>
      </c>
      <c r="R3303" t="s">
        <v>30</v>
      </c>
      <c r="X3303"/>
      <c r="Y3303"/>
      <c r="Z3303" t="s">
        <v>31</v>
      </c>
    </row>
    <row r="3304" spans="1:26" x14ac:dyDescent="0.3">
      <c r="A3304" t="s">
        <v>4576</v>
      </c>
      <c r="B3304" t="s">
        <v>3157</v>
      </c>
      <c r="C3304">
        <v>56625</v>
      </c>
      <c r="D3304" t="str">
        <f>+VLOOKUP(C3304,Param!K:L,2,FALSE)</f>
        <v>2H ENERGY</v>
      </c>
      <c r="E3304">
        <v>2130052595</v>
      </c>
      <c r="F3304" t="s">
        <v>33</v>
      </c>
      <c r="G3304" t="s">
        <v>29</v>
      </c>
      <c r="H3304" s="5">
        <v>33.67</v>
      </c>
      <c r="I3304" s="5">
        <v>33.6738</v>
      </c>
      <c r="J3304" s="5">
        <v>-3.7999999999982401E-3</v>
      </c>
      <c r="K3304" s="5">
        <v>33.67</v>
      </c>
      <c r="L3304" s="5">
        <v>0</v>
      </c>
      <c r="M3304" t="str">
        <f>IF(ISERROR(VLOOKUP(A3304,'[1]Ecart validé'!$A:$A,1,FALSE)),Z3304,"Ecart Validé")</f>
        <v>valid</v>
      </c>
      <c r="R3304" t="s">
        <v>30</v>
      </c>
      <c r="X3304"/>
      <c r="Y3304"/>
      <c r="Z3304" t="s">
        <v>31</v>
      </c>
    </row>
    <row r="3305" spans="1:26" x14ac:dyDescent="0.3">
      <c r="A3305" t="s">
        <v>4577</v>
      </c>
      <c r="B3305" t="s">
        <v>3157</v>
      </c>
      <c r="C3305">
        <v>56625</v>
      </c>
      <c r="D3305" t="str">
        <f>+VLOOKUP(C3305,Param!K:L,2,FALSE)</f>
        <v>2H ENERGY</v>
      </c>
      <c r="E3305">
        <v>2130052595</v>
      </c>
      <c r="F3305" t="s">
        <v>35</v>
      </c>
      <c r="G3305" t="s">
        <v>29</v>
      </c>
      <c r="H3305" s="5">
        <v>193.94</v>
      </c>
      <c r="I3305" s="5">
        <v>193.9383</v>
      </c>
      <c r="J3305" s="5">
        <v>1.6999999999995901E-3</v>
      </c>
      <c r="K3305" s="5">
        <v>193.94</v>
      </c>
      <c r="L3305" s="5">
        <v>0</v>
      </c>
      <c r="M3305" t="str">
        <f>IF(ISERROR(VLOOKUP(A3305,'[1]Ecart validé'!$A:$A,1,FALSE)),Z3305,"Ecart Validé")</f>
        <v>valid</v>
      </c>
      <c r="R3305" t="s">
        <v>30</v>
      </c>
      <c r="X3305"/>
      <c r="Y3305"/>
      <c r="Z3305" t="s">
        <v>31</v>
      </c>
    </row>
    <row r="3306" spans="1:26" x14ac:dyDescent="0.3">
      <c r="A3306" t="s">
        <v>4578</v>
      </c>
      <c r="B3306" t="s">
        <v>3157</v>
      </c>
      <c r="C3306">
        <v>56625</v>
      </c>
      <c r="D3306" t="str">
        <f>+VLOOKUP(C3306,Param!K:L,2,FALSE)</f>
        <v>2H ENERGY</v>
      </c>
      <c r="E3306">
        <v>2130052595</v>
      </c>
      <c r="F3306" t="s">
        <v>37</v>
      </c>
      <c r="G3306" t="s">
        <v>29</v>
      </c>
      <c r="H3306" s="5">
        <v>142.91999999999999</v>
      </c>
      <c r="I3306" s="5">
        <v>142.91759999999999</v>
      </c>
      <c r="J3306" s="5">
        <v>2.3999999999944001E-3</v>
      </c>
      <c r="K3306" s="5">
        <v>142.91999999999999</v>
      </c>
      <c r="L3306" s="5">
        <v>0</v>
      </c>
      <c r="M3306" t="str">
        <f>IF(ISERROR(VLOOKUP(A3306,'[1]Ecart validé'!$A:$A,1,FALSE)),Z3306,"Ecart Validé")</f>
        <v>valid</v>
      </c>
      <c r="R3306" t="s">
        <v>30</v>
      </c>
      <c r="X3306"/>
      <c r="Y3306"/>
      <c r="Z3306" t="s">
        <v>31</v>
      </c>
    </row>
    <row r="3307" spans="1:26" x14ac:dyDescent="0.3">
      <c r="A3307" t="s">
        <v>4579</v>
      </c>
      <c r="B3307" t="s">
        <v>3157</v>
      </c>
      <c r="C3307">
        <v>56654</v>
      </c>
      <c r="D3307" t="str">
        <f>+VLOOKUP(C3307,Param!K:L,2,FALSE)</f>
        <v>BRETZLS MORICETTES MFP POULAILLON</v>
      </c>
      <c r="E3307" t="s">
        <v>4580</v>
      </c>
      <c r="F3307" t="s">
        <v>51</v>
      </c>
      <c r="G3307" t="s">
        <v>29</v>
      </c>
      <c r="H3307" s="5">
        <v>920.46</v>
      </c>
      <c r="I3307" s="5">
        <v>920.46019999999999</v>
      </c>
      <c r="J3307" s="5">
        <v>-1.99999999949795E-4</v>
      </c>
      <c r="K3307" s="5">
        <v>920.46</v>
      </c>
      <c r="L3307" s="5">
        <v>0</v>
      </c>
      <c r="M3307" t="str">
        <f>IF(ISERROR(VLOOKUP(A3307,'[1]Ecart validé'!$A:$A,1,FALSE)),Z3307,"Ecart Validé")</f>
        <v>valid</v>
      </c>
      <c r="R3307" t="s">
        <v>30</v>
      </c>
      <c r="X3307"/>
      <c r="Y3307"/>
      <c r="Z3307" t="s">
        <v>31</v>
      </c>
    </row>
    <row r="3308" spans="1:26" x14ac:dyDescent="0.3">
      <c r="A3308" t="s">
        <v>4581</v>
      </c>
      <c r="B3308" t="s">
        <v>3157</v>
      </c>
      <c r="C3308">
        <v>56684</v>
      </c>
      <c r="D3308" t="str">
        <f>+VLOOKUP(C3308,Param!K:L,2,FALSE)</f>
        <v>COCA COLA EUROPEAN PARTNERS FRANCE</v>
      </c>
      <c r="E3308" t="s">
        <v>4582</v>
      </c>
      <c r="F3308" t="s">
        <v>51</v>
      </c>
      <c r="G3308" t="s">
        <v>29</v>
      </c>
      <c r="H3308" s="5">
        <v>27222.866699999999</v>
      </c>
      <c r="I3308" s="5">
        <v>27222.866699999999</v>
      </c>
      <c r="J3308" s="5">
        <v>0</v>
      </c>
      <c r="K3308" s="5">
        <v>27222.866699999999</v>
      </c>
      <c r="L3308" s="5">
        <v>0</v>
      </c>
      <c r="M3308" t="str">
        <f>IF(ISERROR(VLOOKUP(A3308,'[1]Ecart validé'!$A:$A,1,FALSE)),Z3308,"Ecart Validé")</f>
        <v>valid</v>
      </c>
      <c r="R3308" t="s">
        <v>30</v>
      </c>
      <c r="X3308"/>
      <c r="Y3308"/>
      <c r="Z3308" t="s">
        <v>31</v>
      </c>
    </row>
    <row r="3309" spans="1:26" x14ac:dyDescent="0.3">
      <c r="A3309" t="s">
        <v>4583</v>
      </c>
      <c r="B3309" t="s">
        <v>3157</v>
      </c>
      <c r="C3309">
        <v>56684</v>
      </c>
      <c r="D3309" t="str">
        <f>+VLOOKUP(C3309,Param!K:L,2,FALSE)</f>
        <v>COCA COLA EUROPEAN PARTNERS FRANCE</v>
      </c>
      <c r="E3309" t="s">
        <v>4584</v>
      </c>
      <c r="F3309" t="s">
        <v>51</v>
      </c>
      <c r="G3309" t="s">
        <v>29</v>
      </c>
      <c r="H3309" s="5">
        <v>30265.486099999998</v>
      </c>
      <c r="I3309" s="5">
        <v>30265.486099999998</v>
      </c>
      <c r="J3309" s="5">
        <v>0</v>
      </c>
      <c r="K3309" s="5">
        <v>30265.486099999998</v>
      </c>
      <c r="L3309" s="5">
        <v>0</v>
      </c>
      <c r="M3309" t="str">
        <f>IF(ISERROR(VLOOKUP(A3309,'[1]Ecart validé'!$A:$A,1,FALSE)),Z3309,"Ecart Validé")</f>
        <v>valid</v>
      </c>
      <c r="R3309" t="s">
        <v>30</v>
      </c>
      <c r="X3309"/>
      <c r="Y3309"/>
      <c r="Z3309" t="s">
        <v>31</v>
      </c>
    </row>
    <row r="3310" spans="1:26" x14ac:dyDescent="0.3">
      <c r="A3310" t="s">
        <v>4585</v>
      </c>
      <c r="B3310" t="s">
        <v>3157</v>
      </c>
      <c r="C3310">
        <v>56684</v>
      </c>
      <c r="D3310" t="str">
        <f>+VLOOKUP(C3310,Param!K:L,2,FALSE)</f>
        <v>COCA COLA EUROPEAN PARTNERS FRANCE</v>
      </c>
      <c r="E3310" t="s">
        <v>4586</v>
      </c>
      <c r="F3310" t="s">
        <v>51</v>
      </c>
      <c r="G3310" t="s">
        <v>29</v>
      </c>
      <c r="H3310" s="5">
        <v>2685</v>
      </c>
      <c r="I3310" s="5">
        <v>2685</v>
      </c>
      <c r="J3310" s="5">
        <v>0</v>
      </c>
      <c r="K3310" s="5">
        <v>2685</v>
      </c>
      <c r="L3310" s="5">
        <v>0</v>
      </c>
      <c r="M3310" t="str">
        <f>IF(ISERROR(VLOOKUP(A3310,'[1]Ecart validé'!$A:$A,1,FALSE)),Z3310,"Ecart Validé")</f>
        <v>valid</v>
      </c>
      <c r="R3310" t="s">
        <v>30</v>
      </c>
      <c r="X3310"/>
      <c r="Y3310"/>
      <c r="Z3310" t="s">
        <v>31</v>
      </c>
    </row>
    <row r="3311" spans="1:26" x14ac:dyDescent="0.3">
      <c r="A3311" t="s">
        <v>4587</v>
      </c>
      <c r="B3311" t="s">
        <v>3157</v>
      </c>
      <c r="C3311">
        <v>56684</v>
      </c>
      <c r="D3311" t="str">
        <f>+VLOOKUP(C3311,Param!K:L,2,FALSE)</f>
        <v>COCA COLA EUROPEAN PARTNERS FRANCE</v>
      </c>
      <c r="E3311" t="s">
        <v>4588</v>
      </c>
      <c r="F3311" t="s">
        <v>51</v>
      </c>
      <c r="G3311" t="s">
        <v>29</v>
      </c>
      <c r="H3311" s="5">
        <v>8301.3394000000008</v>
      </c>
      <c r="I3311" s="5">
        <v>8301.3394000000008</v>
      </c>
      <c r="J3311" s="5">
        <v>0</v>
      </c>
      <c r="K3311" s="5">
        <v>8301.3394000000008</v>
      </c>
      <c r="L3311" s="5">
        <v>0</v>
      </c>
      <c r="M3311" t="str">
        <f>IF(ISERROR(VLOOKUP(A3311,'[1]Ecart validé'!$A:$A,1,FALSE)),Z3311,"Ecart Validé")</f>
        <v>valid</v>
      </c>
      <c r="R3311" t="s">
        <v>30</v>
      </c>
      <c r="X3311"/>
      <c r="Y3311"/>
      <c r="Z3311" t="s">
        <v>31</v>
      </c>
    </row>
    <row r="3312" spans="1:26" ht="43.2" x14ac:dyDescent="0.3">
      <c r="A3312" t="s">
        <v>4589</v>
      </c>
      <c r="B3312" t="s">
        <v>3157</v>
      </c>
      <c r="C3312">
        <v>56684</v>
      </c>
      <c r="D3312" t="str">
        <f>+VLOOKUP(C3312,Param!K:L,2,FALSE)</f>
        <v>COCA COLA EUROPEAN PARTNERS FRANCE</v>
      </c>
      <c r="E3312" t="s">
        <v>4590</v>
      </c>
      <c r="F3312" t="s">
        <v>51</v>
      </c>
      <c r="G3312" t="s">
        <v>29</v>
      </c>
      <c r="H3312" s="5">
        <v>101088.00840000001</v>
      </c>
      <c r="I3312" s="5">
        <v>101088.00840000001</v>
      </c>
      <c r="J3312" s="5">
        <v>0</v>
      </c>
      <c r="K3312" s="5">
        <v>101088.00840000001</v>
      </c>
      <c r="L3312" s="5">
        <v>0</v>
      </c>
      <c r="M3312" t="str">
        <f>IF(ISERROR(VLOOKUP(A3312,'[1]Ecart validé'!$A:$A,1,FALSE)),Z3312,"Ecart Validé")</f>
        <v>valid</v>
      </c>
      <c r="R3312" t="s">
        <v>30</v>
      </c>
      <c r="S3312" t="s">
        <v>42</v>
      </c>
      <c r="T3312" t="s">
        <v>257</v>
      </c>
      <c r="U3312" s="13" t="s">
        <v>4591</v>
      </c>
      <c r="V3312" t="s">
        <v>60</v>
      </c>
      <c r="W3312" t="s">
        <v>61</v>
      </c>
      <c r="X3312"/>
      <c r="Y3312"/>
      <c r="Z3312" t="s">
        <v>31</v>
      </c>
    </row>
    <row r="3313" spans="1:26" x14ac:dyDescent="0.3">
      <c r="A3313" t="s">
        <v>4592</v>
      </c>
      <c r="B3313" t="s">
        <v>3157</v>
      </c>
      <c r="C3313">
        <v>56684</v>
      </c>
      <c r="D3313" t="str">
        <f>+VLOOKUP(C3313,Param!K:L,2,FALSE)</f>
        <v>COCA COLA EUROPEAN PARTNERS FRANCE</v>
      </c>
      <c r="E3313" t="s">
        <v>4593</v>
      </c>
      <c r="F3313" t="s">
        <v>51</v>
      </c>
      <c r="G3313" t="s">
        <v>29</v>
      </c>
      <c r="H3313" s="5">
        <v>13363.381799999999</v>
      </c>
      <c r="I3313" s="5">
        <v>13363.381799999999</v>
      </c>
      <c r="J3313" s="5">
        <v>0</v>
      </c>
      <c r="K3313" s="5">
        <v>13363.381799999999</v>
      </c>
      <c r="L3313" s="5">
        <v>0</v>
      </c>
      <c r="M3313" t="str">
        <f>IF(ISERROR(VLOOKUP(A3313,'[1]Ecart validé'!$A:$A,1,FALSE)),Z3313,"Ecart Validé")</f>
        <v>valid</v>
      </c>
      <c r="R3313" t="s">
        <v>30</v>
      </c>
      <c r="X3313"/>
      <c r="Y3313"/>
      <c r="Z3313" t="s">
        <v>31</v>
      </c>
    </row>
    <row r="3314" spans="1:26" x14ac:dyDescent="0.3">
      <c r="A3314" t="s">
        <v>4594</v>
      </c>
      <c r="B3314" t="s">
        <v>3157</v>
      </c>
      <c r="C3314">
        <v>56701</v>
      </c>
      <c r="D3314" t="str">
        <f>+VLOOKUP(C3314,Param!K:L,2,FALSE)</f>
        <v>KOCI ELECTRICITE</v>
      </c>
      <c r="E3314">
        <v>2140543267</v>
      </c>
      <c r="F3314" t="s">
        <v>28</v>
      </c>
      <c r="G3314" t="s">
        <v>29</v>
      </c>
      <c r="H3314" s="5">
        <v>730.62</v>
      </c>
      <c r="I3314" s="5">
        <v>730.62300000000005</v>
      </c>
      <c r="J3314" s="5">
        <v>-3.0000000000427402E-3</v>
      </c>
      <c r="K3314" s="5">
        <v>730.62</v>
      </c>
      <c r="L3314" s="5">
        <v>0</v>
      </c>
      <c r="M3314" t="str">
        <f>IF(ISERROR(VLOOKUP(A3314,'[1]Ecart validé'!$A:$A,1,FALSE)),Z3314,"Ecart Validé")</f>
        <v>valid</v>
      </c>
      <c r="R3314" t="s">
        <v>30</v>
      </c>
      <c r="X3314"/>
      <c r="Y3314"/>
      <c r="Z3314" t="s">
        <v>31</v>
      </c>
    </row>
    <row r="3315" spans="1:26" x14ac:dyDescent="0.3">
      <c r="A3315" t="s">
        <v>4595</v>
      </c>
      <c r="B3315" t="s">
        <v>3157</v>
      </c>
      <c r="C3315">
        <v>56701</v>
      </c>
      <c r="D3315" t="str">
        <f>+VLOOKUP(C3315,Param!K:L,2,FALSE)</f>
        <v>KOCI ELECTRICITE</v>
      </c>
      <c r="E3315">
        <v>2140543267</v>
      </c>
      <c r="F3315" t="s">
        <v>33</v>
      </c>
      <c r="G3315" t="s">
        <v>29</v>
      </c>
      <c r="H3315" s="5">
        <v>17.66</v>
      </c>
      <c r="I3315" s="5">
        <v>17.658000000000001</v>
      </c>
      <c r="J3315" s="5">
        <v>1.9999999999988898E-3</v>
      </c>
      <c r="K3315" s="5">
        <v>17.66</v>
      </c>
      <c r="L3315" s="5">
        <v>0</v>
      </c>
      <c r="M3315" t="str">
        <f>IF(ISERROR(VLOOKUP(A3315,'[1]Ecart validé'!$A:$A,1,FALSE)),Z3315,"Ecart Validé")</f>
        <v>valid</v>
      </c>
      <c r="R3315" t="s">
        <v>30</v>
      </c>
      <c r="X3315"/>
      <c r="Y3315"/>
      <c r="Z3315" t="s">
        <v>31</v>
      </c>
    </row>
    <row r="3316" spans="1:26" x14ac:dyDescent="0.3">
      <c r="A3316" t="s">
        <v>4596</v>
      </c>
      <c r="B3316" t="s">
        <v>3157</v>
      </c>
      <c r="C3316">
        <v>56701</v>
      </c>
      <c r="D3316" t="str">
        <f>+VLOOKUP(C3316,Param!K:L,2,FALSE)</f>
        <v>KOCI ELECTRICITE</v>
      </c>
      <c r="E3316">
        <v>2140543267</v>
      </c>
      <c r="F3316" t="s">
        <v>35</v>
      </c>
      <c r="G3316" t="s">
        <v>29</v>
      </c>
      <c r="H3316" s="5">
        <v>164.26</v>
      </c>
      <c r="I3316" s="5">
        <v>164.262</v>
      </c>
      <c r="J3316" s="5">
        <v>-2.0000000000095402E-3</v>
      </c>
      <c r="K3316" s="5">
        <v>164.26</v>
      </c>
      <c r="L3316" s="5">
        <v>0</v>
      </c>
      <c r="M3316" t="str">
        <f>IF(ISERROR(VLOOKUP(A3316,'[1]Ecart validé'!$A:$A,1,FALSE)),Z3316,"Ecart Validé")</f>
        <v>valid</v>
      </c>
      <c r="R3316" t="s">
        <v>30</v>
      </c>
      <c r="X3316"/>
      <c r="Y3316"/>
      <c r="Z3316" t="s">
        <v>31</v>
      </c>
    </row>
    <row r="3317" spans="1:26" x14ac:dyDescent="0.3">
      <c r="A3317" t="s">
        <v>4597</v>
      </c>
      <c r="B3317" t="s">
        <v>3157</v>
      </c>
      <c r="C3317">
        <v>56701</v>
      </c>
      <c r="D3317" t="str">
        <f>+VLOOKUP(C3317,Param!K:L,2,FALSE)</f>
        <v>KOCI ELECTRICITE</v>
      </c>
      <c r="E3317">
        <v>2140543267</v>
      </c>
      <c r="F3317" t="s">
        <v>37</v>
      </c>
      <c r="G3317" t="s">
        <v>29</v>
      </c>
      <c r="H3317" s="5">
        <v>733.35</v>
      </c>
      <c r="I3317" s="5">
        <v>733.34879999999998</v>
      </c>
      <c r="J3317" s="5">
        <v>1.20000000003983E-3</v>
      </c>
      <c r="K3317" s="5">
        <v>733.35</v>
      </c>
      <c r="L3317" s="5">
        <v>0</v>
      </c>
      <c r="M3317" t="str">
        <f>IF(ISERROR(VLOOKUP(A3317,'[1]Ecart validé'!$A:$A,1,FALSE)),Z3317,"Ecart Validé")</f>
        <v>valid</v>
      </c>
      <c r="R3317" t="s">
        <v>30</v>
      </c>
      <c r="X3317"/>
      <c r="Y3317"/>
      <c r="Z3317" t="s">
        <v>31</v>
      </c>
    </row>
    <row r="3318" spans="1:26" x14ac:dyDescent="0.3">
      <c r="A3318" t="s">
        <v>4598</v>
      </c>
      <c r="B3318" t="s">
        <v>3157</v>
      </c>
      <c r="C3318">
        <v>56916</v>
      </c>
      <c r="D3318" t="str">
        <f>+VLOOKUP(C3318,Param!K:L,2,FALSE)</f>
        <v>RM MAREE</v>
      </c>
      <c r="E3318">
        <v>11006</v>
      </c>
      <c r="F3318" t="s">
        <v>28</v>
      </c>
      <c r="G3318" t="s">
        <v>29</v>
      </c>
      <c r="H3318" s="5">
        <v>4118.95</v>
      </c>
      <c r="I3318" s="5">
        <v>4118.9538000000002</v>
      </c>
      <c r="J3318" s="5">
        <v>-3.8000000004103601E-3</v>
      </c>
      <c r="K3318" s="5">
        <v>4118.95</v>
      </c>
      <c r="L3318" s="5">
        <v>0</v>
      </c>
      <c r="M3318" t="str">
        <f>IF(ISERROR(VLOOKUP(A3318,'[1]Ecart validé'!$A:$A,1,FALSE)),Z3318,"Ecart Validé")</f>
        <v>valid</v>
      </c>
      <c r="R3318" t="s">
        <v>30</v>
      </c>
      <c r="X3318"/>
      <c r="Y3318"/>
      <c r="Z3318" t="s">
        <v>31</v>
      </c>
    </row>
    <row r="3319" spans="1:26" x14ac:dyDescent="0.3">
      <c r="A3319" t="s">
        <v>4599</v>
      </c>
      <c r="B3319" t="s">
        <v>3157</v>
      </c>
      <c r="C3319">
        <v>56916</v>
      </c>
      <c r="D3319" t="str">
        <f>+VLOOKUP(C3319,Param!K:L,2,FALSE)</f>
        <v>RM MAREE</v>
      </c>
      <c r="E3319">
        <v>11006</v>
      </c>
      <c r="F3319" t="s">
        <v>33</v>
      </c>
      <c r="G3319" t="s">
        <v>29</v>
      </c>
      <c r="H3319" s="5">
        <v>773.69</v>
      </c>
      <c r="I3319" s="5">
        <v>773.69370000000004</v>
      </c>
      <c r="J3319" s="5">
        <v>-3.69999999998071E-3</v>
      </c>
      <c r="K3319" s="5">
        <v>773.69</v>
      </c>
      <c r="L3319" s="5">
        <v>0</v>
      </c>
      <c r="M3319" t="str">
        <f>IF(ISERROR(VLOOKUP(A3319,'[1]Ecart validé'!$A:$A,1,FALSE)),Z3319,"Ecart Validé")</f>
        <v>valid</v>
      </c>
      <c r="R3319" t="s">
        <v>30</v>
      </c>
      <c r="X3319"/>
      <c r="Y3319"/>
      <c r="Z3319" t="s">
        <v>31</v>
      </c>
    </row>
    <row r="3320" spans="1:26" x14ac:dyDescent="0.3">
      <c r="A3320" t="s">
        <v>4600</v>
      </c>
      <c r="B3320" t="s">
        <v>3157</v>
      </c>
      <c r="C3320">
        <v>56916</v>
      </c>
      <c r="D3320" t="str">
        <f>+VLOOKUP(C3320,Param!K:L,2,FALSE)</f>
        <v>RM MAREE</v>
      </c>
      <c r="E3320">
        <v>11006</v>
      </c>
      <c r="F3320" t="s">
        <v>35</v>
      </c>
      <c r="G3320" t="s">
        <v>29</v>
      </c>
      <c r="H3320" s="5">
        <v>7146.14</v>
      </c>
      <c r="I3320" s="5">
        <v>7146.1361999999999</v>
      </c>
      <c r="J3320" s="5">
        <v>3.8000000004103601E-3</v>
      </c>
      <c r="K3320" s="5">
        <v>7146.14</v>
      </c>
      <c r="L3320" s="5">
        <v>0</v>
      </c>
      <c r="M3320" t="str">
        <f>IF(ISERROR(VLOOKUP(A3320,'[1]Ecart validé'!$A:$A,1,FALSE)),Z3320,"Ecart Validé")</f>
        <v>valid</v>
      </c>
      <c r="R3320" t="s">
        <v>30</v>
      </c>
      <c r="X3320"/>
      <c r="Y3320"/>
      <c r="Z3320" t="s">
        <v>31</v>
      </c>
    </row>
    <row r="3321" spans="1:26" x14ac:dyDescent="0.3">
      <c r="A3321" t="s">
        <v>4601</v>
      </c>
      <c r="B3321" t="s">
        <v>3157</v>
      </c>
      <c r="C3321">
        <v>56916</v>
      </c>
      <c r="D3321" t="str">
        <f>+VLOOKUP(C3321,Param!K:L,2,FALSE)</f>
        <v>RM MAREE</v>
      </c>
      <c r="E3321">
        <v>11006</v>
      </c>
      <c r="F3321" t="s">
        <v>37</v>
      </c>
      <c r="G3321" t="s">
        <v>29</v>
      </c>
      <c r="H3321" s="5">
        <v>2009.99</v>
      </c>
      <c r="I3321" s="5">
        <v>2009.9917</v>
      </c>
      <c r="J3321" s="5">
        <v>-1.7000000000280101E-3</v>
      </c>
      <c r="K3321" s="5">
        <v>2009.99</v>
      </c>
      <c r="L3321" s="5">
        <v>0</v>
      </c>
      <c r="M3321" t="str">
        <f>IF(ISERROR(VLOOKUP(A3321,'[1]Ecart validé'!$A:$A,1,FALSE)),Z3321,"Ecart Validé")</f>
        <v>valid</v>
      </c>
      <c r="R3321" t="s">
        <v>30</v>
      </c>
      <c r="X3321"/>
      <c r="Y3321"/>
      <c r="Z3321" t="s">
        <v>31</v>
      </c>
    </row>
    <row r="3322" spans="1:26" x14ac:dyDescent="0.3">
      <c r="A3322" t="s">
        <v>4602</v>
      </c>
      <c r="B3322" t="s">
        <v>3157</v>
      </c>
      <c r="C3322">
        <v>56972</v>
      </c>
      <c r="D3322" t="str">
        <f>+VLOOKUP(C3322,Param!K:L,2,FALSE)</f>
        <v>LES GRANDS CHAIS DE FRANCE</v>
      </c>
      <c r="E3322" t="s">
        <v>4603</v>
      </c>
      <c r="F3322" t="s">
        <v>51</v>
      </c>
      <c r="G3322" t="s">
        <v>29</v>
      </c>
      <c r="H3322" s="5">
        <v>1327.33</v>
      </c>
      <c r="I3322" s="5">
        <v>1327.329</v>
      </c>
      <c r="J3322" s="5">
        <v>9.9999999997635292E-4</v>
      </c>
      <c r="K3322" s="5">
        <v>1327.33</v>
      </c>
      <c r="L3322" s="5">
        <v>0</v>
      </c>
      <c r="M3322" t="str">
        <f>IF(ISERROR(VLOOKUP(A3322,'[1]Ecart validé'!$A:$A,1,FALSE)),Z3322,"Ecart Validé")</f>
        <v>valid</v>
      </c>
      <c r="R3322" t="s">
        <v>30</v>
      </c>
      <c r="X3322"/>
      <c r="Y3322"/>
      <c r="Z3322" t="s">
        <v>31</v>
      </c>
    </row>
    <row r="3323" spans="1:26" x14ac:dyDescent="0.3">
      <c r="A3323" t="s">
        <v>4604</v>
      </c>
      <c r="B3323" t="s">
        <v>3157</v>
      </c>
      <c r="C3323">
        <v>56972</v>
      </c>
      <c r="D3323" t="str">
        <f>+VLOOKUP(C3323,Param!K:L,2,FALSE)</f>
        <v>LES GRANDS CHAIS DE FRANCE</v>
      </c>
      <c r="E3323" t="s">
        <v>4605</v>
      </c>
      <c r="F3323" t="s">
        <v>51</v>
      </c>
      <c r="G3323" t="s">
        <v>29</v>
      </c>
      <c r="H3323" s="5">
        <v>346.47</v>
      </c>
      <c r="I3323" s="5">
        <v>346.47300000000001</v>
      </c>
      <c r="J3323" s="5">
        <v>-2.9999999999858998E-3</v>
      </c>
      <c r="K3323" s="5">
        <v>346.47</v>
      </c>
      <c r="L3323" s="5">
        <v>0</v>
      </c>
      <c r="M3323" t="str">
        <f>IF(ISERROR(VLOOKUP(A3323,'[1]Ecart validé'!$A:$A,1,FALSE)),Z3323,"Ecart Validé")</f>
        <v>valid</v>
      </c>
      <c r="R3323" t="s">
        <v>30</v>
      </c>
      <c r="X3323"/>
      <c r="Y3323"/>
      <c r="Z3323" t="s">
        <v>31</v>
      </c>
    </row>
    <row r="3324" spans="1:26" x14ac:dyDescent="0.3">
      <c r="A3324" t="s">
        <v>4606</v>
      </c>
      <c r="B3324" t="s">
        <v>3157</v>
      </c>
      <c r="C3324">
        <v>57077</v>
      </c>
      <c r="D3324" t="str">
        <f>+VLOOKUP(C3324,Param!K:L,2,FALSE)</f>
        <v>LA PROVENCALE - BLANCHISSAGE INDUSTRIELLE</v>
      </c>
      <c r="E3324">
        <v>390104</v>
      </c>
      <c r="F3324" t="s">
        <v>28</v>
      </c>
      <c r="G3324" t="s">
        <v>29</v>
      </c>
      <c r="H3324" s="5">
        <v>8773.0400000000009</v>
      </c>
      <c r="I3324" s="5">
        <v>8773.0442000000003</v>
      </c>
      <c r="J3324" s="5">
        <v>-4.1999999994004602E-3</v>
      </c>
      <c r="K3324" s="5">
        <v>8773.0400000000009</v>
      </c>
      <c r="L3324" s="5">
        <v>0</v>
      </c>
      <c r="M3324" t="str">
        <f>IF(ISERROR(VLOOKUP(A3324,'[1]Ecart validé'!$A:$A,1,FALSE)),Z3324,"Ecart Validé")</f>
        <v>valid</v>
      </c>
      <c r="R3324" t="s">
        <v>30</v>
      </c>
      <c r="X3324"/>
      <c r="Y3324"/>
      <c r="Z3324" t="s">
        <v>31</v>
      </c>
    </row>
    <row r="3325" spans="1:26" x14ac:dyDescent="0.3">
      <c r="A3325" t="s">
        <v>4607</v>
      </c>
      <c r="B3325" t="s">
        <v>3157</v>
      </c>
      <c r="C3325">
        <v>57077</v>
      </c>
      <c r="D3325" t="str">
        <f>+VLOOKUP(C3325,Param!K:L,2,FALSE)</f>
        <v>LA PROVENCALE - BLANCHISSAGE INDUSTRIELLE</v>
      </c>
      <c r="E3325">
        <v>390104</v>
      </c>
      <c r="F3325" t="s">
        <v>33</v>
      </c>
      <c r="G3325" t="s">
        <v>29</v>
      </c>
      <c r="H3325" s="5">
        <v>1868.58</v>
      </c>
      <c r="I3325" s="5">
        <v>1868.5871999999999</v>
      </c>
      <c r="J3325" s="5">
        <v>-7.2000000000116398E-3</v>
      </c>
      <c r="K3325" s="5">
        <v>1868.58</v>
      </c>
      <c r="L3325" s="5">
        <v>0</v>
      </c>
      <c r="M3325" t="str">
        <f>IF(ISERROR(VLOOKUP(A3325,'[1]Ecart validé'!$A:$A,1,FALSE)),Z3325,"Ecart Validé")</f>
        <v>valid</v>
      </c>
      <c r="R3325" t="s">
        <v>30</v>
      </c>
      <c r="X3325"/>
      <c r="Y3325"/>
      <c r="Z3325" t="s">
        <v>31</v>
      </c>
    </row>
    <row r="3326" spans="1:26" x14ac:dyDescent="0.3">
      <c r="A3326" t="s">
        <v>4608</v>
      </c>
      <c r="B3326" t="s">
        <v>3157</v>
      </c>
      <c r="C3326">
        <v>57077</v>
      </c>
      <c r="D3326" t="str">
        <f>+VLOOKUP(C3326,Param!K:L,2,FALSE)</f>
        <v>LA PROVENCALE - BLANCHISSAGE INDUSTRIELLE</v>
      </c>
      <c r="E3326">
        <v>390104</v>
      </c>
      <c r="F3326" t="s">
        <v>35</v>
      </c>
      <c r="G3326" t="s">
        <v>29</v>
      </c>
      <c r="H3326" s="5">
        <v>13927.2</v>
      </c>
      <c r="I3326" s="5">
        <v>13927.2024</v>
      </c>
      <c r="J3326" s="5">
        <v>-2.3999999993975498E-3</v>
      </c>
      <c r="K3326" s="5">
        <v>13927.2</v>
      </c>
      <c r="L3326" s="5">
        <v>0</v>
      </c>
      <c r="M3326" t="str">
        <f>IF(ISERROR(VLOOKUP(A3326,'[1]Ecart validé'!$A:$A,1,FALSE)),Z3326,"Ecart Validé")</f>
        <v>valid</v>
      </c>
      <c r="R3326" t="s">
        <v>30</v>
      </c>
      <c r="X3326"/>
      <c r="Y3326"/>
      <c r="Z3326" t="s">
        <v>31</v>
      </c>
    </row>
    <row r="3327" spans="1:26" x14ac:dyDescent="0.3">
      <c r="A3327" t="s">
        <v>4609</v>
      </c>
      <c r="B3327" t="s">
        <v>3157</v>
      </c>
      <c r="C3327">
        <v>57077</v>
      </c>
      <c r="D3327" t="str">
        <f>+VLOOKUP(C3327,Param!K:L,2,FALSE)</f>
        <v>LA PROVENCALE - BLANCHISSAGE INDUSTRIELLE</v>
      </c>
      <c r="E3327">
        <v>390104</v>
      </c>
      <c r="F3327" t="s">
        <v>37</v>
      </c>
      <c r="G3327" t="s">
        <v>29</v>
      </c>
      <c r="H3327" s="5">
        <v>3259.74</v>
      </c>
      <c r="I3327" s="5">
        <v>3259.7284</v>
      </c>
      <c r="J3327" s="5">
        <v>1.1599999999816601E-2</v>
      </c>
      <c r="K3327" s="5">
        <v>3259.74</v>
      </c>
      <c r="L3327" s="5">
        <v>0</v>
      </c>
      <c r="M3327" t="str">
        <f>IF(ISERROR(VLOOKUP(A3327,'[1]Ecart validé'!$A:$A,1,FALSE)),Z3327,"Ecart Validé")</f>
        <v>valid</v>
      </c>
      <c r="R3327" t="s">
        <v>30</v>
      </c>
      <c r="X3327"/>
      <c r="Y3327"/>
      <c r="Z3327" t="s">
        <v>31</v>
      </c>
    </row>
    <row r="3328" spans="1:26" x14ac:dyDescent="0.3">
      <c r="A3328" t="s">
        <v>4610</v>
      </c>
      <c r="B3328" t="s">
        <v>3157</v>
      </c>
      <c r="C3328">
        <v>57088</v>
      </c>
      <c r="D3328" t="str">
        <f>+VLOOKUP(C3328,Param!K:L,2,FALSE)</f>
        <v>ATELIERS VERCHERE</v>
      </c>
      <c r="E3328">
        <v>2489061</v>
      </c>
      <c r="F3328" t="s">
        <v>28</v>
      </c>
      <c r="G3328" t="s">
        <v>29</v>
      </c>
      <c r="H3328" s="5">
        <v>2575.3000000000002</v>
      </c>
      <c r="I3328" s="5">
        <v>2575.3000000000002</v>
      </c>
      <c r="J3328" s="5">
        <v>0</v>
      </c>
      <c r="K3328" s="5">
        <v>2575.3000000000002</v>
      </c>
      <c r="L3328" s="5">
        <v>0</v>
      </c>
      <c r="M3328" t="str">
        <f>IF(ISERROR(VLOOKUP(A3328,'[1]Ecart validé'!$A:$A,1,FALSE)),Z3328,"Ecart Validé")</f>
        <v>valid</v>
      </c>
      <c r="R3328" t="s">
        <v>30</v>
      </c>
      <c r="X3328"/>
      <c r="Y3328"/>
      <c r="Z3328" t="s">
        <v>31</v>
      </c>
    </row>
    <row r="3329" spans="1:26" x14ac:dyDescent="0.3">
      <c r="A3329" t="s">
        <v>4611</v>
      </c>
      <c r="B3329" t="s">
        <v>3157</v>
      </c>
      <c r="C3329">
        <v>57088</v>
      </c>
      <c r="D3329" t="str">
        <f>+VLOOKUP(C3329,Param!K:L,2,FALSE)</f>
        <v>ATELIERS VERCHERE</v>
      </c>
      <c r="E3329">
        <v>2489061</v>
      </c>
      <c r="F3329" t="s">
        <v>33</v>
      </c>
      <c r="G3329" t="s">
        <v>29</v>
      </c>
      <c r="H3329" s="5">
        <v>275.25</v>
      </c>
      <c r="I3329" s="5">
        <v>275.25</v>
      </c>
      <c r="J3329" s="5">
        <v>0</v>
      </c>
      <c r="K3329" s="5">
        <v>275.25</v>
      </c>
      <c r="L3329" s="5">
        <v>0</v>
      </c>
      <c r="M3329" t="str">
        <f>IF(ISERROR(VLOOKUP(A3329,'[1]Ecart validé'!$A:$A,1,FALSE)),Z3329,"Ecart Validé")</f>
        <v>valid</v>
      </c>
      <c r="R3329" t="s">
        <v>30</v>
      </c>
      <c r="X3329"/>
      <c r="Y3329"/>
      <c r="Z3329" t="s">
        <v>31</v>
      </c>
    </row>
    <row r="3330" spans="1:26" x14ac:dyDescent="0.3">
      <c r="A3330" t="s">
        <v>4612</v>
      </c>
      <c r="B3330" t="s">
        <v>3157</v>
      </c>
      <c r="C3330">
        <v>57088</v>
      </c>
      <c r="D3330" t="str">
        <f>+VLOOKUP(C3330,Param!K:L,2,FALSE)</f>
        <v>ATELIERS VERCHERE</v>
      </c>
      <c r="E3330">
        <v>2489061</v>
      </c>
      <c r="F3330" t="s">
        <v>35</v>
      </c>
      <c r="G3330" t="s">
        <v>29</v>
      </c>
      <c r="H3330" s="5">
        <v>690.1</v>
      </c>
      <c r="I3330" s="5">
        <v>690.1</v>
      </c>
      <c r="J3330" s="5">
        <v>0</v>
      </c>
      <c r="K3330" s="5">
        <v>690.1</v>
      </c>
      <c r="L3330" s="5">
        <v>0</v>
      </c>
      <c r="M3330" t="str">
        <f>IF(ISERROR(VLOOKUP(A3330,'[1]Ecart validé'!$A:$A,1,FALSE)),Z3330,"Ecart Validé")</f>
        <v>valid</v>
      </c>
      <c r="R3330" t="s">
        <v>30</v>
      </c>
      <c r="X3330"/>
      <c r="Y3330"/>
      <c r="Z3330" t="s">
        <v>31</v>
      </c>
    </row>
    <row r="3331" spans="1:26" x14ac:dyDescent="0.3">
      <c r="A3331" t="s">
        <v>4613</v>
      </c>
      <c r="B3331" t="s">
        <v>3157</v>
      </c>
      <c r="C3331">
        <v>57088</v>
      </c>
      <c r="D3331" t="str">
        <f>+VLOOKUP(C3331,Param!K:L,2,FALSE)</f>
        <v>ATELIERS VERCHERE</v>
      </c>
      <c r="E3331">
        <v>2489061</v>
      </c>
      <c r="F3331" t="s">
        <v>37</v>
      </c>
      <c r="G3331" t="s">
        <v>29</v>
      </c>
      <c r="H3331" s="5">
        <v>1527.05</v>
      </c>
      <c r="I3331" s="5">
        <v>1527.05</v>
      </c>
      <c r="J3331" s="5">
        <v>0</v>
      </c>
      <c r="K3331" s="5">
        <v>1527.05</v>
      </c>
      <c r="L3331" s="5">
        <v>0</v>
      </c>
      <c r="M3331" t="str">
        <f>IF(ISERROR(VLOOKUP(A3331,'[1]Ecart validé'!$A:$A,1,FALSE)),Z3331,"Ecart Validé")</f>
        <v>valid</v>
      </c>
      <c r="R3331" t="s">
        <v>30</v>
      </c>
      <c r="X3331"/>
      <c r="Y3331"/>
      <c r="Z3331" t="s">
        <v>31</v>
      </c>
    </row>
    <row r="3332" spans="1:26" x14ac:dyDescent="0.3">
      <c r="A3332" t="s">
        <v>4614</v>
      </c>
      <c r="B3332" t="s">
        <v>3157</v>
      </c>
      <c r="C3332">
        <v>57095</v>
      </c>
      <c r="D3332" t="str">
        <f>+VLOOKUP(C3332,Param!K:L,2,FALSE)</f>
        <v>MARINA SEA FOOD</v>
      </c>
      <c r="E3332">
        <v>110008700</v>
      </c>
      <c r="F3332" t="s">
        <v>28</v>
      </c>
      <c r="G3332" t="s">
        <v>29</v>
      </c>
      <c r="H3332" s="5">
        <v>10735.41</v>
      </c>
      <c r="I3332" s="5">
        <v>10735.41</v>
      </c>
      <c r="J3332" s="5">
        <v>0</v>
      </c>
      <c r="K3332" s="5">
        <v>10735.41</v>
      </c>
      <c r="L3332" s="5">
        <v>0</v>
      </c>
      <c r="M3332" t="str">
        <f>IF(ISERROR(VLOOKUP(A3332,'[1]Ecart validé'!$A:$A,1,FALSE)),Z3332,"Ecart Validé")</f>
        <v>valid</v>
      </c>
      <c r="R3332" t="s">
        <v>30</v>
      </c>
      <c r="X3332"/>
      <c r="Y3332"/>
      <c r="Z3332" t="s">
        <v>31</v>
      </c>
    </row>
    <row r="3333" spans="1:26" x14ac:dyDescent="0.3">
      <c r="A3333" t="s">
        <v>4615</v>
      </c>
      <c r="B3333" t="s">
        <v>3157</v>
      </c>
      <c r="C3333">
        <v>57095</v>
      </c>
      <c r="D3333" t="str">
        <f>+VLOOKUP(C3333,Param!K:L,2,FALSE)</f>
        <v>MARINA SEA FOOD</v>
      </c>
      <c r="E3333">
        <v>110008700</v>
      </c>
      <c r="F3333" t="s">
        <v>33</v>
      </c>
      <c r="G3333" t="s">
        <v>29</v>
      </c>
      <c r="H3333" s="5">
        <v>1170.33</v>
      </c>
      <c r="I3333" s="5">
        <v>1170.33</v>
      </c>
      <c r="J3333" s="5">
        <v>0</v>
      </c>
      <c r="K3333" s="5">
        <v>1170.33</v>
      </c>
      <c r="L3333" s="5">
        <v>0</v>
      </c>
      <c r="M3333" t="str">
        <f>IF(ISERROR(VLOOKUP(A3333,'[1]Ecart validé'!$A:$A,1,FALSE)),Z3333,"Ecart Validé")</f>
        <v>valid</v>
      </c>
      <c r="R3333" t="s">
        <v>30</v>
      </c>
      <c r="X3333"/>
      <c r="Y3333"/>
      <c r="Z3333" t="s">
        <v>31</v>
      </c>
    </row>
    <row r="3334" spans="1:26" x14ac:dyDescent="0.3">
      <c r="A3334" t="s">
        <v>4616</v>
      </c>
      <c r="B3334" t="s">
        <v>3157</v>
      </c>
      <c r="C3334">
        <v>57095</v>
      </c>
      <c r="D3334" t="str">
        <f>+VLOOKUP(C3334,Param!K:L,2,FALSE)</f>
        <v>MARINA SEA FOOD</v>
      </c>
      <c r="E3334">
        <v>110008700</v>
      </c>
      <c r="F3334" t="s">
        <v>35</v>
      </c>
      <c r="G3334" t="s">
        <v>29</v>
      </c>
      <c r="H3334" s="5">
        <v>7085.05</v>
      </c>
      <c r="I3334" s="5">
        <v>7085.05</v>
      </c>
      <c r="J3334" s="5">
        <v>0</v>
      </c>
      <c r="K3334" s="5">
        <v>7085.05</v>
      </c>
      <c r="L3334" s="5">
        <v>0</v>
      </c>
      <c r="M3334" t="str">
        <f>IF(ISERROR(VLOOKUP(A3334,'[1]Ecart validé'!$A:$A,1,FALSE)),Z3334,"Ecart Validé")</f>
        <v>valid</v>
      </c>
      <c r="R3334" t="s">
        <v>30</v>
      </c>
      <c r="X3334"/>
      <c r="Y3334"/>
      <c r="Z3334" t="s">
        <v>31</v>
      </c>
    </row>
    <row r="3335" spans="1:26" x14ac:dyDescent="0.3">
      <c r="A3335" t="s">
        <v>4617</v>
      </c>
      <c r="B3335" t="s">
        <v>3157</v>
      </c>
      <c r="C3335">
        <v>57095</v>
      </c>
      <c r="D3335" t="str">
        <f>+VLOOKUP(C3335,Param!K:L,2,FALSE)</f>
        <v>MARINA SEA FOOD</v>
      </c>
      <c r="E3335">
        <v>110008700</v>
      </c>
      <c r="F3335" t="s">
        <v>37</v>
      </c>
      <c r="G3335" t="s">
        <v>29</v>
      </c>
      <c r="H3335" s="5">
        <v>2444.61</v>
      </c>
      <c r="I3335" s="5">
        <v>2444.61</v>
      </c>
      <c r="J3335" s="5">
        <v>0</v>
      </c>
      <c r="K3335" s="5">
        <v>2444.61</v>
      </c>
      <c r="L3335" s="5">
        <v>0</v>
      </c>
      <c r="M3335" t="str">
        <f>IF(ISERROR(VLOOKUP(A3335,'[1]Ecart validé'!$A:$A,1,FALSE)),Z3335,"Ecart Validé")</f>
        <v>valid</v>
      </c>
      <c r="R3335" t="s">
        <v>30</v>
      </c>
      <c r="X3335"/>
      <c r="Y3335"/>
      <c r="Z3335" t="s">
        <v>31</v>
      </c>
    </row>
    <row r="3336" spans="1:26" x14ac:dyDescent="0.3">
      <c r="A3336" t="s">
        <v>4618</v>
      </c>
      <c r="B3336" t="s">
        <v>3157</v>
      </c>
      <c r="C3336">
        <v>57095</v>
      </c>
      <c r="D3336" t="str">
        <f>+VLOOKUP(C3336,Param!K:L,2,FALSE)</f>
        <v>MARINA SEA FOOD</v>
      </c>
      <c r="E3336" t="s">
        <v>4619</v>
      </c>
      <c r="F3336" t="s">
        <v>51</v>
      </c>
      <c r="G3336" t="s">
        <v>29</v>
      </c>
      <c r="H3336" s="5">
        <v>659.2</v>
      </c>
      <c r="I3336" s="5">
        <v>659.20050000000003</v>
      </c>
      <c r="J3336" s="5">
        <v>-4.9999999998817603E-4</v>
      </c>
      <c r="K3336" s="5">
        <v>659.2</v>
      </c>
      <c r="L3336" s="5">
        <v>0</v>
      </c>
      <c r="M3336" t="str">
        <f>IF(ISERROR(VLOOKUP(A3336,'[1]Ecart validé'!$A:$A,1,FALSE)),Z3336,"Ecart Validé")</f>
        <v>valid</v>
      </c>
      <c r="R3336" t="s">
        <v>30</v>
      </c>
      <c r="X3336"/>
      <c r="Y3336"/>
      <c r="Z3336" t="s">
        <v>31</v>
      </c>
    </row>
    <row r="3337" spans="1:26" x14ac:dyDescent="0.3">
      <c r="A3337" t="s">
        <v>4620</v>
      </c>
      <c r="B3337" t="s">
        <v>3157</v>
      </c>
      <c r="C3337">
        <v>57280</v>
      </c>
      <c r="D3337" t="str">
        <f>+VLOOKUP(C3337,Param!K:L,2,FALSE)</f>
        <v>DECO ADER</v>
      </c>
      <c r="E3337">
        <v>2140373433</v>
      </c>
      <c r="F3337" t="s">
        <v>28</v>
      </c>
      <c r="G3337" t="s">
        <v>29</v>
      </c>
      <c r="H3337" s="5">
        <v>11689.84</v>
      </c>
      <c r="I3337" s="5">
        <v>11689.8424</v>
      </c>
      <c r="J3337" s="5">
        <v>-2.3999999993975498E-3</v>
      </c>
      <c r="K3337" s="5">
        <v>11689.84</v>
      </c>
      <c r="L3337" s="5">
        <v>0</v>
      </c>
      <c r="M3337" t="str">
        <f>IF(ISERROR(VLOOKUP(A3337,'[1]Ecart validé'!$A:$A,1,FALSE)),Z3337,"Ecart Validé")</f>
        <v>valid</v>
      </c>
      <c r="R3337" t="s">
        <v>30</v>
      </c>
      <c r="X3337"/>
      <c r="Y3337"/>
      <c r="Z3337" t="s">
        <v>31</v>
      </c>
    </row>
    <row r="3338" spans="1:26" x14ac:dyDescent="0.3">
      <c r="A3338" t="s">
        <v>4621</v>
      </c>
      <c r="B3338" t="s">
        <v>3157</v>
      </c>
      <c r="C3338">
        <v>57280</v>
      </c>
      <c r="D3338" t="str">
        <f>+VLOOKUP(C3338,Param!K:L,2,FALSE)</f>
        <v>DECO ADER</v>
      </c>
      <c r="E3338">
        <v>2140373433</v>
      </c>
      <c r="F3338" t="s">
        <v>33</v>
      </c>
      <c r="G3338" t="s">
        <v>29</v>
      </c>
      <c r="H3338" s="5">
        <v>23793.87</v>
      </c>
      <c r="I3338" s="5">
        <v>23793.8704</v>
      </c>
      <c r="J3338" s="5">
        <v>-4.00000000809086E-4</v>
      </c>
      <c r="K3338" s="5">
        <v>23793.87</v>
      </c>
      <c r="L3338" s="5">
        <v>0</v>
      </c>
      <c r="M3338" t="str">
        <f>IF(ISERROR(VLOOKUP(A3338,'[1]Ecart validé'!$A:$A,1,FALSE)),Z3338,"Ecart Validé")</f>
        <v>valid</v>
      </c>
      <c r="R3338" t="s">
        <v>30</v>
      </c>
      <c r="X3338"/>
      <c r="Y3338"/>
      <c r="Z3338" t="s">
        <v>31</v>
      </c>
    </row>
    <row r="3339" spans="1:26" x14ac:dyDescent="0.3">
      <c r="A3339" t="s">
        <v>4622</v>
      </c>
      <c r="B3339" t="s">
        <v>3157</v>
      </c>
      <c r="C3339">
        <v>57280</v>
      </c>
      <c r="D3339" t="str">
        <f>+VLOOKUP(C3339,Param!K:L,2,FALSE)</f>
        <v>DECO ADER</v>
      </c>
      <c r="E3339">
        <v>2140373433</v>
      </c>
      <c r="F3339" t="s">
        <v>35</v>
      </c>
      <c r="G3339" t="s">
        <v>29</v>
      </c>
      <c r="H3339" s="5">
        <v>11601.18</v>
      </c>
      <c r="I3339" s="5">
        <v>11601.178400000001</v>
      </c>
      <c r="J3339" s="5">
        <v>1.59999999959836E-3</v>
      </c>
      <c r="K3339" s="5">
        <v>11601.18</v>
      </c>
      <c r="L3339" s="5">
        <v>0</v>
      </c>
      <c r="M3339" t="str">
        <f>IF(ISERROR(VLOOKUP(A3339,'[1]Ecart validé'!$A:$A,1,FALSE)),Z3339,"Ecart Validé")</f>
        <v>valid</v>
      </c>
      <c r="R3339" t="s">
        <v>30</v>
      </c>
      <c r="X3339"/>
      <c r="Y3339"/>
      <c r="Z3339" t="s">
        <v>31</v>
      </c>
    </row>
    <row r="3340" spans="1:26" x14ac:dyDescent="0.3">
      <c r="A3340" t="s">
        <v>4623</v>
      </c>
      <c r="B3340" t="s">
        <v>3157</v>
      </c>
      <c r="C3340">
        <v>57280</v>
      </c>
      <c r="D3340" t="str">
        <f>+VLOOKUP(C3340,Param!K:L,2,FALSE)</f>
        <v>DECO ADER</v>
      </c>
      <c r="E3340">
        <v>2140373433</v>
      </c>
      <c r="F3340" t="s">
        <v>37</v>
      </c>
      <c r="G3340" t="s">
        <v>29</v>
      </c>
      <c r="H3340" s="5">
        <v>4288.09</v>
      </c>
      <c r="I3340" s="5">
        <v>4288.0856000000003</v>
      </c>
      <c r="J3340" s="5">
        <v>4.399999999805E-3</v>
      </c>
      <c r="K3340" s="5">
        <v>4288.09</v>
      </c>
      <c r="L3340" s="5">
        <v>0</v>
      </c>
      <c r="M3340" t="str">
        <f>IF(ISERROR(VLOOKUP(A3340,'[1]Ecart validé'!$A:$A,1,FALSE)),Z3340,"Ecart Validé")</f>
        <v>valid</v>
      </c>
      <c r="R3340" t="s">
        <v>30</v>
      </c>
      <c r="X3340"/>
      <c r="Y3340"/>
      <c r="Z3340" t="s">
        <v>31</v>
      </c>
    </row>
    <row r="3341" spans="1:26" x14ac:dyDescent="0.3">
      <c r="A3341" t="s">
        <v>4624</v>
      </c>
      <c r="B3341" t="s">
        <v>3157</v>
      </c>
      <c r="C3341">
        <v>57312</v>
      </c>
      <c r="D3341" t="str">
        <f>+VLOOKUP(C3341,Param!K:L,2,FALSE)</f>
        <v>AMBIUS EIM660</v>
      </c>
      <c r="E3341">
        <v>2489060</v>
      </c>
      <c r="F3341" t="s">
        <v>28</v>
      </c>
      <c r="G3341" t="s">
        <v>29</v>
      </c>
      <c r="H3341" s="5">
        <v>6036</v>
      </c>
      <c r="I3341" s="5">
        <v>6035.9960000000001</v>
      </c>
      <c r="J3341" s="5">
        <v>3.9999999999054099E-3</v>
      </c>
      <c r="K3341" s="5">
        <v>6036</v>
      </c>
      <c r="L3341" s="5">
        <v>0</v>
      </c>
      <c r="M3341" t="str">
        <f>IF(ISERROR(VLOOKUP(A3341,'[1]Ecart validé'!$A:$A,1,FALSE)),Z3341,"Ecart Validé")</f>
        <v>valid</v>
      </c>
      <c r="R3341" t="s">
        <v>30</v>
      </c>
      <c r="X3341"/>
      <c r="Y3341"/>
      <c r="Z3341" t="s">
        <v>31</v>
      </c>
    </row>
    <row r="3342" spans="1:26" x14ac:dyDescent="0.3">
      <c r="A3342" t="s">
        <v>4625</v>
      </c>
      <c r="B3342" t="s">
        <v>3157</v>
      </c>
      <c r="C3342">
        <v>57312</v>
      </c>
      <c r="D3342" t="str">
        <f>+VLOOKUP(C3342,Param!K:L,2,FALSE)</f>
        <v>AMBIUS EIM660</v>
      </c>
      <c r="E3342">
        <v>2489060</v>
      </c>
      <c r="F3342" t="s">
        <v>33</v>
      </c>
      <c r="G3342" t="s">
        <v>29</v>
      </c>
      <c r="H3342" s="5">
        <v>5171.71</v>
      </c>
      <c r="I3342" s="5">
        <v>5171.7060000000001</v>
      </c>
      <c r="J3342" s="5">
        <v>3.9999999999054099E-3</v>
      </c>
      <c r="K3342" s="5">
        <v>5171.71</v>
      </c>
      <c r="L3342" s="5">
        <v>0</v>
      </c>
      <c r="M3342" t="str">
        <f>IF(ISERROR(VLOOKUP(A3342,'[1]Ecart validé'!$A:$A,1,FALSE)),Z3342,"Ecart Validé")</f>
        <v>valid</v>
      </c>
      <c r="R3342" t="s">
        <v>30</v>
      </c>
      <c r="X3342"/>
      <c r="Y3342"/>
      <c r="Z3342" t="s">
        <v>31</v>
      </c>
    </row>
    <row r="3343" spans="1:26" x14ac:dyDescent="0.3">
      <c r="A3343" t="s">
        <v>4626</v>
      </c>
      <c r="B3343" t="s">
        <v>3157</v>
      </c>
      <c r="C3343">
        <v>57312</v>
      </c>
      <c r="D3343" t="str">
        <f>+VLOOKUP(C3343,Param!K:L,2,FALSE)</f>
        <v>AMBIUS EIM660</v>
      </c>
      <c r="E3343">
        <v>2489060</v>
      </c>
      <c r="F3343" t="s">
        <v>35</v>
      </c>
      <c r="G3343" t="s">
        <v>29</v>
      </c>
      <c r="H3343" s="5">
        <v>5178.97</v>
      </c>
      <c r="I3343" s="5">
        <v>5178.9690000000001</v>
      </c>
      <c r="J3343" s="5">
        <v>1.0000000002037201E-3</v>
      </c>
      <c r="K3343" s="5">
        <v>5178.97</v>
      </c>
      <c r="L3343" s="5">
        <v>0</v>
      </c>
      <c r="M3343" t="str">
        <f>IF(ISERROR(VLOOKUP(A3343,'[1]Ecart validé'!$A:$A,1,FALSE)),Z3343,"Ecart Validé")</f>
        <v>valid</v>
      </c>
      <c r="R3343" t="s">
        <v>30</v>
      </c>
      <c r="X3343"/>
      <c r="Y3343"/>
      <c r="Z3343" t="s">
        <v>31</v>
      </c>
    </row>
    <row r="3344" spans="1:26" x14ac:dyDescent="0.3">
      <c r="A3344" t="s">
        <v>4627</v>
      </c>
      <c r="B3344" t="s">
        <v>3157</v>
      </c>
      <c r="C3344">
        <v>57312</v>
      </c>
      <c r="D3344" t="str">
        <f>+VLOOKUP(C3344,Param!K:L,2,FALSE)</f>
        <v>AMBIUS EIM660</v>
      </c>
      <c r="E3344">
        <v>2489060</v>
      </c>
      <c r="F3344" t="s">
        <v>37</v>
      </c>
      <c r="G3344" t="s">
        <v>29</v>
      </c>
      <c r="H3344" s="5">
        <v>5205.37</v>
      </c>
      <c r="I3344" s="5">
        <v>5205.3670000000002</v>
      </c>
      <c r="J3344" s="5">
        <v>2.9999999997016801E-3</v>
      </c>
      <c r="K3344" s="5">
        <v>5205.37</v>
      </c>
      <c r="L3344" s="5">
        <v>0</v>
      </c>
      <c r="M3344" t="str">
        <f>IF(ISERROR(VLOOKUP(A3344,'[1]Ecart validé'!$A:$A,1,FALSE)),Z3344,"Ecart Validé")</f>
        <v>valid</v>
      </c>
      <c r="R3344" t="s">
        <v>30</v>
      </c>
      <c r="X3344"/>
      <c r="Y3344"/>
      <c r="Z3344" t="s">
        <v>31</v>
      </c>
    </row>
    <row r="3345" spans="1:26" x14ac:dyDescent="0.3">
      <c r="A3345" t="s">
        <v>4628</v>
      </c>
      <c r="B3345" t="s">
        <v>3157</v>
      </c>
      <c r="C3345">
        <v>57319</v>
      </c>
      <c r="D3345" t="str">
        <f>+VLOOKUP(C3345,Param!K:L,2,FALSE)</f>
        <v>S.A.M.(SOCIETE ARTISANALE DE MENUISERIE)</v>
      </c>
      <c r="E3345">
        <v>900085</v>
      </c>
      <c r="F3345" t="s">
        <v>28</v>
      </c>
      <c r="G3345" t="s">
        <v>29</v>
      </c>
      <c r="H3345" s="5">
        <v>2641.91</v>
      </c>
      <c r="I3345" s="5">
        <v>2641.9</v>
      </c>
      <c r="J3345" s="5">
        <v>9.9999999997635296E-3</v>
      </c>
      <c r="K3345" s="5">
        <v>2641.91</v>
      </c>
      <c r="L3345" s="5">
        <v>0</v>
      </c>
      <c r="M3345" t="str">
        <f>IF(ISERROR(VLOOKUP(A3345,'[1]Ecart validé'!$A:$A,1,FALSE)),Z3345,"Ecart Validé")</f>
        <v>valid</v>
      </c>
      <c r="R3345" t="s">
        <v>30</v>
      </c>
      <c r="X3345"/>
      <c r="Y3345"/>
      <c r="Z3345" t="s">
        <v>31</v>
      </c>
    </row>
    <row r="3346" spans="1:26" x14ac:dyDescent="0.3">
      <c r="A3346" t="s">
        <v>4629</v>
      </c>
      <c r="B3346" t="s">
        <v>3157</v>
      </c>
      <c r="C3346">
        <v>57319</v>
      </c>
      <c r="D3346" t="str">
        <f>+VLOOKUP(C3346,Param!K:L,2,FALSE)</f>
        <v>S.A.M.(SOCIETE ARTISANALE DE MENUISERIE)</v>
      </c>
      <c r="E3346">
        <v>900085</v>
      </c>
      <c r="F3346" t="s">
        <v>33</v>
      </c>
      <c r="G3346" t="s">
        <v>29</v>
      </c>
      <c r="H3346" s="5">
        <v>1380.33</v>
      </c>
      <c r="I3346" s="5">
        <v>1380.338</v>
      </c>
      <c r="J3346" s="5">
        <v>-8.0000000000381901E-3</v>
      </c>
      <c r="K3346" s="5">
        <v>1380.33</v>
      </c>
      <c r="L3346" s="5">
        <v>0</v>
      </c>
      <c r="M3346" t="str">
        <f>IF(ISERROR(VLOOKUP(A3346,'[1]Ecart validé'!$A:$A,1,FALSE)),Z3346,"Ecart Validé")</f>
        <v>valid</v>
      </c>
      <c r="R3346" t="s">
        <v>30</v>
      </c>
      <c r="X3346"/>
      <c r="Y3346"/>
      <c r="Z3346" t="s">
        <v>31</v>
      </c>
    </row>
    <row r="3347" spans="1:26" x14ac:dyDescent="0.3">
      <c r="A3347" t="s">
        <v>4630</v>
      </c>
      <c r="B3347" t="s">
        <v>3157</v>
      </c>
      <c r="C3347">
        <v>57319</v>
      </c>
      <c r="D3347" t="str">
        <f>+VLOOKUP(C3347,Param!K:L,2,FALSE)</f>
        <v>S.A.M.(SOCIETE ARTISANALE DE MENUISERIE)</v>
      </c>
      <c r="E3347">
        <v>900085</v>
      </c>
      <c r="F3347" t="s">
        <v>35</v>
      </c>
      <c r="G3347" t="s">
        <v>29</v>
      </c>
      <c r="H3347" s="5">
        <v>668.44</v>
      </c>
      <c r="I3347" s="5">
        <v>668.44399999999996</v>
      </c>
      <c r="J3347" s="5">
        <v>-3.9999999999054099E-3</v>
      </c>
      <c r="K3347" s="5">
        <v>668.44</v>
      </c>
      <c r="L3347" s="5">
        <v>0</v>
      </c>
      <c r="M3347" t="str">
        <f>IF(ISERROR(VLOOKUP(A3347,'[1]Ecart validé'!$A:$A,1,FALSE)),Z3347,"Ecart Validé")</f>
        <v>valid</v>
      </c>
      <c r="R3347" t="s">
        <v>30</v>
      </c>
      <c r="X3347"/>
      <c r="Y3347"/>
      <c r="Z3347" t="s">
        <v>31</v>
      </c>
    </row>
    <row r="3348" spans="1:26" x14ac:dyDescent="0.3">
      <c r="A3348" t="s">
        <v>4631</v>
      </c>
      <c r="B3348" t="s">
        <v>3157</v>
      </c>
      <c r="C3348">
        <v>57327</v>
      </c>
      <c r="D3348" t="str">
        <f>+VLOOKUP(C3348,Param!K:L,2,FALSE)</f>
        <v>LE BORVO</v>
      </c>
      <c r="E3348">
        <v>12007</v>
      </c>
      <c r="F3348" t="s">
        <v>28</v>
      </c>
      <c r="G3348" t="s">
        <v>29</v>
      </c>
      <c r="H3348" s="5">
        <v>1820.6</v>
      </c>
      <c r="I3348" s="5">
        <v>1820.6</v>
      </c>
      <c r="J3348" s="5">
        <v>0</v>
      </c>
      <c r="K3348" s="5">
        <v>1820.6</v>
      </c>
      <c r="L3348" s="5">
        <v>0</v>
      </c>
      <c r="M3348" t="str">
        <f>IF(ISERROR(VLOOKUP(A3348,'[1]Ecart validé'!$A:$A,1,FALSE)),Z3348,"Ecart Validé")</f>
        <v>valid</v>
      </c>
      <c r="R3348" t="s">
        <v>30</v>
      </c>
      <c r="X3348"/>
      <c r="Y3348"/>
      <c r="Z3348" t="s">
        <v>31</v>
      </c>
    </row>
    <row r="3349" spans="1:26" x14ac:dyDescent="0.3">
      <c r="A3349" t="s">
        <v>4632</v>
      </c>
      <c r="B3349" t="s">
        <v>3157</v>
      </c>
      <c r="C3349">
        <v>57327</v>
      </c>
      <c r="D3349" t="str">
        <f>+VLOOKUP(C3349,Param!K:L,2,FALSE)</f>
        <v>LE BORVO</v>
      </c>
      <c r="E3349">
        <v>12007</v>
      </c>
      <c r="F3349" t="s">
        <v>33</v>
      </c>
      <c r="G3349" t="s">
        <v>29</v>
      </c>
      <c r="H3349" s="5">
        <v>683.9</v>
      </c>
      <c r="I3349" s="5">
        <v>683.9</v>
      </c>
      <c r="J3349" s="5">
        <v>0</v>
      </c>
      <c r="K3349" s="5">
        <v>683.9</v>
      </c>
      <c r="L3349" s="5">
        <v>0</v>
      </c>
      <c r="M3349" t="str">
        <f>IF(ISERROR(VLOOKUP(A3349,'[1]Ecart validé'!$A:$A,1,FALSE)),Z3349,"Ecart Validé")</f>
        <v>valid</v>
      </c>
      <c r="R3349" t="s">
        <v>30</v>
      </c>
      <c r="X3349"/>
      <c r="Y3349"/>
      <c r="Z3349" t="s">
        <v>31</v>
      </c>
    </row>
    <row r="3350" spans="1:26" x14ac:dyDescent="0.3">
      <c r="A3350" t="s">
        <v>4633</v>
      </c>
      <c r="B3350" t="s">
        <v>3157</v>
      </c>
      <c r="C3350">
        <v>57327</v>
      </c>
      <c r="D3350" t="str">
        <f>+VLOOKUP(C3350,Param!K:L,2,FALSE)</f>
        <v>LE BORVO</v>
      </c>
      <c r="E3350">
        <v>12007</v>
      </c>
      <c r="F3350" t="s">
        <v>35</v>
      </c>
      <c r="G3350" t="s">
        <v>29</v>
      </c>
      <c r="H3350" s="5">
        <v>1257.5</v>
      </c>
      <c r="I3350" s="5">
        <v>1257.5</v>
      </c>
      <c r="J3350" s="5">
        <v>0</v>
      </c>
      <c r="K3350" s="5">
        <v>1257.5</v>
      </c>
      <c r="L3350" s="5">
        <v>0</v>
      </c>
      <c r="M3350" t="str">
        <f>IF(ISERROR(VLOOKUP(A3350,'[1]Ecart validé'!$A:$A,1,FALSE)),Z3350,"Ecart Validé")</f>
        <v>valid</v>
      </c>
      <c r="R3350" t="s">
        <v>30</v>
      </c>
      <c r="X3350"/>
      <c r="Y3350"/>
      <c r="Z3350" t="s">
        <v>31</v>
      </c>
    </row>
    <row r="3351" spans="1:26" x14ac:dyDescent="0.3">
      <c r="A3351" t="s">
        <v>4634</v>
      </c>
      <c r="B3351" t="s">
        <v>3157</v>
      </c>
      <c r="C3351">
        <v>57327</v>
      </c>
      <c r="D3351" t="str">
        <f>+VLOOKUP(C3351,Param!K:L,2,FALSE)</f>
        <v>LE BORVO</v>
      </c>
      <c r="E3351">
        <v>12007</v>
      </c>
      <c r="F3351" t="s">
        <v>37</v>
      </c>
      <c r="G3351" t="s">
        <v>29</v>
      </c>
      <c r="H3351" s="5">
        <v>603.75</v>
      </c>
      <c r="I3351" s="5">
        <v>603.75</v>
      </c>
      <c r="J3351" s="5">
        <v>0</v>
      </c>
      <c r="K3351" s="5">
        <v>603.75</v>
      </c>
      <c r="L3351" s="5">
        <v>0</v>
      </c>
      <c r="M3351" t="str">
        <f>IF(ISERROR(VLOOKUP(A3351,'[1]Ecart validé'!$A:$A,1,FALSE)),Z3351,"Ecart Validé")</f>
        <v>valid</v>
      </c>
      <c r="R3351" t="s">
        <v>30</v>
      </c>
      <c r="X3351"/>
      <c r="Y3351"/>
      <c r="Z3351" t="s">
        <v>31</v>
      </c>
    </row>
    <row r="3352" spans="1:26" x14ac:dyDescent="0.3">
      <c r="A3352" t="s">
        <v>4635</v>
      </c>
      <c r="B3352" t="s">
        <v>3157</v>
      </c>
      <c r="C3352">
        <v>57345</v>
      </c>
      <c r="D3352" t="str">
        <f>+VLOOKUP(C3352,Param!K:L,2,FALSE)</f>
        <v>ROBIN ENTREPRISE</v>
      </c>
      <c r="E3352">
        <v>210054307</v>
      </c>
      <c r="F3352" t="s">
        <v>28</v>
      </c>
      <c r="G3352" t="s">
        <v>29</v>
      </c>
      <c r="H3352" s="5">
        <v>1588.5</v>
      </c>
      <c r="I3352" s="5">
        <v>1588.5</v>
      </c>
      <c r="J3352" s="5">
        <v>0</v>
      </c>
      <c r="K3352" s="5">
        <v>1588.5</v>
      </c>
      <c r="L3352" s="5">
        <v>0</v>
      </c>
      <c r="M3352" t="str">
        <f>IF(ISERROR(VLOOKUP(A3352,'[1]Ecart validé'!$A:$A,1,FALSE)),Z3352,"Ecart Validé")</f>
        <v>valid</v>
      </c>
      <c r="R3352" t="s">
        <v>30</v>
      </c>
      <c r="X3352"/>
      <c r="Y3352"/>
      <c r="Z3352" t="s">
        <v>31</v>
      </c>
    </row>
    <row r="3353" spans="1:26" x14ac:dyDescent="0.3">
      <c r="A3353" t="s">
        <v>4636</v>
      </c>
      <c r="B3353" t="s">
        <v>3157</v>
      </c>
      <c r="C3353">
        <v>57345</v>
      </c>
      <c r="D3353" t="str">
        <f>+VLOOKUP(C3353,Param!K:L,2,FALSE)</f>
        <v>ROBIN ENTREPRISE</v>
      </c>
      <c r="E3353">
        <v>210054307</v>
      </c>
      <c r="F3353" t="s">
        <v>33</v>
      </c>
      <c r="G3353" t="s">
        <v>29</v>
      </c>
      <c r="H3353" s="5">
        <v>2380.92</v>
      </c>
      <c r="I3353" s="5">
        <v>2380.9097999999999</v>
      </c>
      <c r="J3353" s="5">
        <v>1.0200000000168E-2</v>
      </c>
      <c r="K3353" s="5">
        <v>2380.92</v>
      </c>
      <c r="L3353" s="5">
        <v>0</v>
      </c>
      <c r="M3353" t="str">
        <f>IF(ISERROR(VLOOKUP(A3353,'[1]Ecart validé'!$A:$A,1,FALSE)),Z3353,"Ecart Validé")</f>
        <v>valid</v>
      </c>
      <c r="R3353" t="s">
        <v>30</v>
      </c>
      <c r="X3353"/>
      <c r="Y3353"/>
      <c r="Z3353" t="s">
        <v>31</v>
      </c>
    </row>
    <row r="3354" spans="1:26" x14ac:dyDescent="0.3">
      <c r="A3354" t="s">
        <v>4637</v>
      </c>
      <c r="B3354" t="s">
        <v>3157</v>
      </c>
      <c r="C3354">
        <v>57345</v>
      </c>
      <c r="D3354" t="str">
        <f>+VLOOKUP(C3354,Param!K:L,2,FALSE)</f>
        <v>ROBIN ENTREPRISE</v>
      </c>
      <c r="E3354">
        <v>210054307</v>
      </c>
      <c r="F3354" t="s">
        <v>35</v>
      </c>
      <c r="G3354" t="s">
        <v>29</v>
      </c>
      <c r="H3354" s="5">
        <v>2714.43</v>
      </c>
      <c r="I3354" s="5">
        <v>2714.4378000000002</v>
      </c>
      <c r="J3354" s="5">
        <v>-7.8000000003157696E-3</v>
      </c>
      <c r="K3354" s="5">
        <v>2714.43</v>
      </c>
      <c r="L3354" s="5">
        <v>0</v>
      </c>
      <c r="M3354" t="str">
        <f>IF(ISERROR(VLOOKUP(A3354,'[1]Ecart validé'!$A:$A,1,FALSE)),Z3354,"Ecart Validé")</f>
        <v>valid</v>
      </c>
      <c r="R3354" t="s">
        <v>30</v>
      </c>
      <c r="X3354"/>
      <c r="Y3354"/>
      <c r="Z3354" t="s">
        <v>31</v>
      </c>
    </row>
    <row r="3355" spans="1:26" x14ac:dyDescent="0.3">
      <c r="A3355" t="s">
        <v>4638</v>
      </c>
      <c r="B3355" t="s">
        <v>3157</v>
      </c>
      <c r="C3355">
        <v>57345</v>
      </c>
      <c r="D3355" t="str">
        <f>+VLOOKUP(C3355,Param!K:L,2,FALSE)</f>
        <v>ROBIN ENTREPRISE</v>
      </c>
      <c r="E3355">
        <v>210054307</v>
      </c>
      <c r="F3355" t="s">
        <v>37</v>
      </c>
      <c r="G3355" t="s">
        <v>29</v>
      </c>
      <c r="H3355" s="5">
        <v>545.91</v>
      </c>
      <c r="I3355" s="5">
        <v>545.92200000000003</v>
      </c>
      <c r="J3355" s="5">
        <v>-1.2000000000057199E-2</v>
      </c>
      <c r="K3355" s="5">
        <v>545.91</v>
      </c>
      <c r="L3355" s="5">
        <v>0</v>
      </c>
      <c r="M3355" t="str">
        <f>IF(ISERROR(VLOOKUP(A3355,'[1]Ecart validé'!$A:$A,1,FALSE)),Z3355,"Ecart Validé")</f>
        <v>valid</v>
      </c>
      <c r="R3355" t="s">
        <v>30</v>
      </c>
      <c r="X3355"/>
      <c r="Y3355"/>
      <c r="Z3355" t="s">
        <v>31</v>
      </c>
    </row>
    <row r="3356" spans="1:26" x14ac:dyDescent="0.3">
      <c r="A3356" t="s">
        <v>4639</v>
      </c>
      <c r="B3356" t="s">
        <v>3157</v>
      </c>
      <c r="C3356">
        <v>57411</v>
      </c>
      <c r="D3356" t="str">
        <f>+VLOOKUP(C3356,Param!K:L,2,FALSE)</f>
        <v>SOC VESCOM FRANCE</v>
      </c>
      <c r="E3356">
        <v>2160705043</v>
      </c>
      <c r="F3356" t="s">
        <v>28</v>
      </c>
      <c r="G3356" t="s">
        <v>29</v>
      </c>
      <c r="H3356" s="5">
        <v>4015.15</v>
      </c>
      <c r="I3356" s="5">
        <v>4015.1464999999998</v>
      </c>
      <c r="J3356" s="5">
        <v>3.50000000025829E-3</v>
      </c>
      <c r="K3356" s="5">
        <v>4015.15</v>
      </c>
      <c r="L3356" s="5">
        <v>0</v>
      </c>
      <c r="M3356" t="str">
        <f>IF(ISERROR(VLOOKUP(A3356,'[1]Ecart validé'!$A:$A,1,FALSE)),Z3356,"Ecart Validé")</f>
        <v>valid</v>
      </c>
      <c r="R3356" t="s">
        <v>30</v>
      </c>
      <c r="X3356"/>
      <c r="Y3356"/>
      <c r="Z3356" t="s">
        <v>31</v>
      </c>
    </row>
    <row r="3357" spans="1:26" x14ac:dyDescent="0.3">
      <c r="A3357" t="s">
        <v>4640</v>
      </c>
      <c r="B3357" t="s">
        <v>3157</v>
      </c>
      <c r="C3357">
        <v>57411</v>
      </c>
      <c r="D3357" t="str">
        <f>+VLOOKUP(C3357,Param!K:L,2,FALSE)</f>
        <v>SOC VESCOM FRANCE</v>
      </c>
      <c r="E3357">
        <v>2160705043</v>
      </c>
      <c r="F3357" t="s">
        <v>33</v>
      </c>
      <c r="G3357" t="s">
        <v>29</v>
      </c>
      <c r="H3357" s="5">
        <v>1588.16</v>
      </c>
      <c r="I3357" s="5">
        <v>1588.1569999999999</v>
      </c>
      <c r="J3357" s="5">
        <v>3.0000000001564301E-3</v>
      </c>
      <c r="K3357" s="5">
        <v>1588.16</v>
      </c>
      <c r="L3357" s="5">
        <v>0</v>
      </c>
      <c r="M3357" t="str">
        <f>IF(ISERROR(VLOOKUP(A3357,'[1]Ecart validé'!$A:$A,1,FALSE)),Z3357,"Ecart Validé")</f>
        <v>valid</v>
      </c>
      <c r="R3357" t="s">
        <v>30</v>
      </c>
      <c r="X3357"/>
      <c r="Y3357"/>
      <c r="Z3357" t="s">
        <v>31</v>
      </c>
    </row>
    <row r="3358" spans="1:26" x14ac:dyDescent="0.3">
      <c r="A3358" t="s">
        <v>4641</v>
      </c>
      <c r="B3358" t="s">
        <v>3157</v>
      </c>
      <c r="C3358">
        <v>57411</v>
      </c>
      <c r="D3358" t="str">
        <f>+VLOOKUP(C3358,Param!K:L,2,FALSE)</f>
        <v>SOC VESCOM FRANCE</v>
      </c>
      <c r="E3358">
        <v>2160705043</v>
      </c>
      <c r="F3358" t="s">
        <v>35</v>
      </c>
      <c r="G3358" t="s">
        <v>29</v>
      </c>
      <c r="H3358" s="5">
        <v>968.13</v>
      </c>
      <c r="I3358" s="5">
        <v>968.13199999999995</v>
      </c>
      <c r="J3358" s="5">
        <v>-1.9999999999527002E-3</v>
      </c>
      <c r="K3358" s="5">
        <v>968.13</v>
      </c>
      <c r="L3358" s="5">
        <v>0</v>
      </c>
      <c r="M3358" t="str">
        <f>IF(ISERROR(VLOOKUP(A3358,'[1]Ecart validé'!$A:$A,1,FALSE)),Z3358,"Ecart Validé")</f>
        <v>valid</v>
      </c>
      <c r="R3358" t="s">
        <v>30</v>
      </c>
      <c r="X3358"/>
      <c r="Y3358"/>
      <c r="Z3358" t="s">
        <v>31</v>
      </c>
    </row>
    <row r="3359" spans="1:26" x14ac:dyDescent="0.3">
      <c r="A3359" t="s">
        <v>4642</v>
      </c>
      <c r="B3359" t="s">
        <v>3157</v>
      </c>
      <c r="C3359">
        <v>57411</v>
      </c>
      <c r="D3359" t="str">
        <f>+VLOOKUP(C3359,Param!K:L,2,FALSE)</f>
        <v>SOC VESCOM FRANCE</v>
      </c>
      <c r="E3359">
        <v>2160705043</v>
      </c>
      <c r="F3359" t="s">
        <v>37</v>
      </c>
      <c r="G3359" t="s">
        <v>29</v>
      </c>
      <c r="H3359" s="5">
        <v>1787.47</v>
      </c>
      <c r="I3359" s="5">
        <v>1787.4735000000001</v>
      </c>
      <c r="J3359" s="5">
        <v>-3.5000000000309198E-3</v>
      </c>
      <c r="K3359" s="5">
        <v>1787.47</v>
      </c>
      <c r="L3359" s="5">
        <v>0</v>
      </c>
      <c r="M3359" t="str">
        <f>IF(ISERROR(VLOOKUP(A3359,'[1]Ecart validé'!$A:$A,1,FALSE)),Z3359,"Ecart Validé")</f>
        <v>valid</v>
      </c>
      <c r="R3359" t="s">
        <v>30</v>
      </c>
      <c r="X3359"/>
      <c r="Y3359"/>
      <c r="Z3359" t="s">
        <v>31</v>
      </c>
    </row>
    <row r="3360" spans="1:26" x14ac:dyDescent="0.3">
      <c r="A3360" t="s">
        <v>4643</v>
      </c>
      <c r="B3360" t="s">
        <v>3157</v>
      </c>
      <c r="C3360">
        <v>57434</v>
      </c>
      <c r="D3360" t="str">
        <f>+VLOOKUP(C3360,Param!K:L,2,FALSE)</f>
        <v>BANGUI</v>
      </c>
      <c r="E3360">
        <v>2150544443</v>
      </c>
      <c r="F3360" t="s">
        <v>28</v>
      </c>
      <c r="G3360" t="s">
        <v>29</v>
      </c>
      <c r="H3360" s="5">
        <v>32165.18</v>
      </c>
      <c r="I3360" s="5">
        <v>32165.178</v>
      </c>
      <c r="J3360" s="5">
        <v>2.0000000004074502E-3</v>
      </c>
      <c r="K3360" s="5">
        <v>32165.178</v>
      </c>
      <c r="L3360" s="5">
        <v>2.0000000004074502E-3</v>
      </c>
      <c r="M3360" t="str">
        <f>IF(ISERROR(VLOOKUP(A3360,'[1]Ecart validé'!$A:$A,1,FALSE)),Z3360,"Ecart Validé")</f>
        <v>valid</v>
      </c>
      <c r="R3360" t="s">
        <v>30</v>
      </c>
      <c r="X3360"/>
      <c r="Y3360"/>
      <c r="Z3360" t="s">
        <v>31</v>
      </c>
    </row>
    <row r="3361" spans="1:26" x14ac:dyDescent="0.3">
      <c r="A3361" t="s">
        <v>4644</v>
      </c>
      <c r="B3361" t="s">
        <v>3157</v>
      </c>
      <c r="C3361">
        <v>57434</v>
      </c>
      <c r="D3361" t="str">
        <f>+VLOOKUP(C3361,Param!K:L,2,FALSE)</f>
        <v>BANGUI</v>
      </c>
      <c r="E3361">
        <v>2150544443</v>
      </c>
      <c r="F3361" t="s">
        <v>33</v>
      </c>
      <c r="G3361" t="s">
        <v>29</v>
      </c>
      <c r="H3361" s="5">
        <v>3510</v>
      </c>
      <c r="I3361" s="5">
        <v>3510</v>
      </c>
      <c r="J3361" s="5">
        <v>0</v>
      </c>
      <c r="K3361" s="5">
        <v>3510</v>
      </c>
      <c r="L3361" s="5">
        <v>0</v>
      </c>
      <c r="M3361" t="str">
        <f>IF(ISERROR(VLOOKUP(A3361,'[1]Ecart validé'!$A:$A,1,FALSE)),Z3361,"Ecart Validé")</f>
        <v>valid</v>
      </c>
      <c r="R3361" t="s">
        <v>30</v>
      </c>
      <c r="X3361"/>
      <c r="Y3361"/>
      <c r="Z3361" t="s">
        <v>31</v>
      </c>
    </row>
    <row r="3362" spans="1:26" x14ac:dyDescent="0.3">
      <c r="A3362" t="s">
        <v>4645</v>
      </c>
      <c r="B3362" t="s">
        <v>3157</v>
      </c>
      <c r="C3362">
        <v>57434</v>
      </c>
      <c r="D3362" t="str">
        <f>+VLOOKUP(C3362,Param!K:L,2,FALSE)</f>
        <v>BANGUI</v>
      </c>
      <c r="E3362">
        <v>2150544443</v>
      </c>
      <c r="F3362" t="s">
        <v>35</v>
      </c>
      <c r="G3362" t="s">
        <v>29</v>
      </c>
      <c r="H3362" s="5">
        <v>5757.5</v>
      </c>
      <c r="I3362" s="5">
        <v>5757.4970999999996</v>
      </c>
      <c r="J3362" s="5">
        <v>2.9000000004089001E-3</v>
      </c>
      <c r="K3362" s="5">
        <v>5757.4970999999996</v>
      </c>
      <c r="L3362" s="5">
        <v>2.9000000004089001E-3</v>
      </c>
      <c r="M3362" t="str">
        <f>IF(ISERROR(VLOOKUP(A3362,'[1]Ecart validé'!$A:$A,1,FALSE)),Z3362,"Ecart Validé")</f>
        <v>valid</v>
      </c>
      <c r="R3362" t="s">
        <v>30</v>
      </c>
      <c r="X3362"/>
      <c r="Y3362"/>
      <c r="Z3362" t="s">
        <v>31</v>
      </c>
    </row>
    <row r="3363" spans="1:26" x14ac:dyDescent="0.3">
      <c r="A3363" t="s">
        <v>4646</v>
      </c>
      <c r="B3363" t="s">
        <v>3157</v>
      </c>
      <c r="C3363">
        <v>57434</v>
      </c>
      <c r="D3363" t="str">
        <f>+VLOOKUP(C3363,Param!K:L,2,FALSE)</f>
        <v>BANGUI</v>
      </c>
      <c r="E3363">
        <v>2150544443</v>
      </c>
      <c r="F3363" t="s">
        <v>37</v>
      </c>
      <c r="G3363" t="s">
        <v>29</v>
      </c>
      <c r="H3363" s="5">
        <v>4151.04</v>
      </c>
      <c r="I3363" s="5">
        <v>4151.0424000000003</v>
      </c>
      <c r="J3363" s="5">
        <v>-2.4000000003070402E-3</v>
      </c>
      <c r="K3363" s="5">
        <v>4151.0424000000003</v>
      </c>
      <c r="L3363" s="5">
        <v>-2.4000000003070402E-3</v>
      </c>
      <c r="M3363" t="str">
        <f>IF(ISERROR(VLOOKUP(A3363,'[1]Ecart validé'!$A:$A,1,FALSE)),Z3363,"Ecart Validé")</f>
        <v>valid</v>
      </c>
      <c r="R3363" t="s">
        <v>30</v>
      </c>
      <c r="X3363"/>
      <c r="Y3363"/>
      <c r="Z3363" t="s">
        <v>31</v>
      </c>
    </row>
    <row r="3364" spans="1:26" x14ac:dyDescent="0.3">
      <c r="A3364" t="s">
        <v>4647</v>
      </c>
      <c r="B3364" t="s">
        <v>3157</v>
      </c>
      <c r="C3364">
        <v>57472</v>
      </c>
      <c r="D3364" t="str">
        <f>+VLOOKUP(C3364,Param!K:L,2,FALSE)</f>
        <v>FAVRE A</v>
      </c>
      <c r="E3364">
        <v>2160544713</v>
      </c>
      <c r="F3364" t="s">
        <v>33</v>
      </c>
      <c r="G3364" t="s">
        <v>29</v>
      </c>
      <c r="H3364" s="5">
        <v>15.69</v>
      </c>
      <c r="I3364" s="5">
        <v>15.69</v>
      </c>
      <c r="J3364" s="5">
        <v>0</v>
      </c>
      <c r="K3364" s="5">
        <v>15.69</v>
      </c>
      <c r="L3364" s="5">
        <v>0</v>
      </c>
      <c r="M3364" t="str">
        <f>IF(ISERROR(VLOOKUP(A3364,'[1]Ecart validé'!$A:$A,1,FALSE)),Z3364,"Ecart Validé")</f>
        <v>valid</v>
      </c>
      <c r="R3364" t="s">
        <v>30</v>
      </c>
      <c r="X3364"/>
      <c r="Y3364"/>
      <c r="Z3364" t="s">
        <v>31</v>
      </c>
    </row>
    <row r="3365" spans="1:26" x14ac:dyDescent="0.3">
      <c r="A3365" t="s">
        <v>4648</v>
      </c>
      <c r="B3365" t="s">
        <v>3157</v>
      </c>
      <c r="C3365">
        <v>57472</v>
      </c>
      <c r="D3365" t="str">
        <f>+VLOOKUP(C3365,Param!K:L,2,FALSE)</f>
        <v>FAVRE A</v>
      </c>
      <c r="E3365">
        <v>2160544713</v>
      </c>
      <c r="F3365" t="s">
        <v>35</v>
      </c>
      <c r="G3365" t="s">
        <v>29</v>
      </c>
      <c r="H3365" s="5">
        <v>16.03</v>
      </c>
      <c r="I3365" s="5">
        <v>16.030799999999999</v>
      </c>
      <c r="J3365" s="5">
        <v>-7.9999999999813499E-4</v>
      </c>
      <c r="K3365" s="5">
        <v>16.03</v>
      </c>
      <c r="L3365" s="5">
        <v>0</v>
      </c>
      <c r="M3365" t="str">
        <f>IF(ISERROR(VLOOKUP(A3365,'[1]Ecart validé'!$A:$A,1,FALSE)),Z3365,"Ecart Validé")</f>
        <v>valid</v>
      </c>
      <c r="R3365" t="s">
        <v>30</v>
      </c>
      <c r="X3365"/>
      <c r="Y3365"/>
      <c r="Z3365" t="s">
        <v>31</v>
      </c>
    </row>
    <row r="3366" spans="1:26" x14ac:dyDescent="0.3">
      <c r="A3366" t="s">
        <v>4649</v>
      </c>
      <c r="B3366" t="s">
        <v>3157</v>
      </c>
      <c r="C3366">
        <v>57487</v>
      </c>
      <c r="D3366" t="str">
        <f>+VLOOKUP(C3366,Param!K:L,2,FALSE)</f>
        <v>BALICCO</v>
      </c>
      <c r="E3366">
        <v>1140063139</v>
      </c>
      <c r="F3366" t="s">
        <v>28</v>
      </c>
      <c r="G3366" t="s">
        <v>29</v>
      </c>
      <c r="H3366" s="5">
        <v>28415.38</v>
      </c>
      <c r="I3366" s="5">
        <v>28415.375</v>
      </c>
      <c r="J3366" s="5">
        <v>5.0000000010186297E-3</v>
      </c>
      <c r="K3366" s="5">
        <v>28415.38</v>
      </c>
      <c r="L3366" s="5">
        <v>0</v>
      </c>
      <c r="M3366" t="str">
        <f>IF(ISERROR(VLOOKUP(A3366,'[1]Ecart validé'!$A:$A,1,FALSE)),Z3366,"Ecart Validé")</f>
        <v>valid</v>
      </c>
      <c r="R3366" t="s">
        <v>30</v>
      </c>
      <c r="X3366"/>
      <c r="Y3366"/>
      <c r="Z3366" t="s">
        <v>31</v>
      </c>
    </row>
    <row r="3367" spans="1:26" x14ac:dyDescent="0.3">
      <c r="A3367" t="s">
        <v>4650</v>
      </c>
      <c r="B3367" t="s">
        <v>3157</v>
      </c>
      <c r="C3367">
        <v>57487</v>
      </c>
      <c r="D3367" t="str">
        <f>+VLOOKUP(C3367,Param!K:L,2,FALSE)</f>
        <v>BALICCO</v>
      </c>
      <c r="E3367">
        <v>1140063139</v>
      </c>
      <c r="F3367" t="s">
        <v>33</v>
      </c>
      <c r="G3367" t="s">
        <v>29</v>
      </c>
      <c r="H3367" s="5">
        <v>9375.8799999999992</v>
      </c>
      <c r="I3367" s="5">
        <v>9375.875</v>
      </c>
      <c r="J3367" s="5">
        <v>4.9999999991996403E-3</v>
      </c>
      <c r="K3367" s="5">
        <v>9375.8799999999992</v>
      </c>
      <c r="L3367" s="5">
        <v>0</v>
      </c>
      <c r="M3367" t="str">
        <f>IF(ISERROR(VLOOKUP(A3367,'[1]Ecart validé'!$A:$A,1,FALSE)),Z3367,"Ecart Validé")</f>
        <v>valid</v>
      </c>
      <c r="R3367" t="s">
        <v>30</v>
      </c>
      <c r="X3367"/>
      <c r="Y3367"/>
      <c r="Z3367" t="s">
        <v>31</v>
      </c>
    </row>
    <row r="3368" spans="1:26" x14ac:dyDescent="0.3">
      <c r="A3368" t="s">
        <v>4651</v>
      </c>
      <c r="B3368" t="s">
        <v>3157</v>
      </c>
      <c r="C3368">
        <v>57487</v>
      </c>
      <c r="D3368" t="str">
        <f>+VLOOKUP(C3368,Param!K:L,2,FALSE)</f>
        <v>BALICCO</v>
      </c>
      <c r="E3368">
        <v>1140063139</v>
      </c>
      <c r="F3368" t="s">
        <v>35</v>
      </c>
      <c r="G3368" t="s">
        <v>29</v>
      </c>
      <c r="H3368" s="5">
        <v>60444.63</v>
      </c>
      <c r="I3368" s="5">
        <v>60444.625</v>
      </c>
      <c r="J3368" s="5">
        <v>4.9999999973806501E-3</v>
      </c>
      <c r="K3368" s="5">
        <v>60444.63</v>
      </c>
      <c r="L3368" s="5">
        <v>0</v>
      </c>
      <c r="M3368" t="str">
        <f>IF(ISERROR(VLOOKUP(A3368,'[1]Ecart validé'!$A:$A,1,FALSE)),Z3368,"Ecart Validé")</f>
        <v>valid</v>
      </c>
      <c r="R3368" t="s">
        <v>30</v>
      </c>
      <c r="X3368"/>
      <c r="Y3368"/>
      <c r="Z3368" t="s">
        <v>31</v>
      </c>
    </row>
    <row r="3369" spans="1:26" x14ac:dyDescent="0.3">
      <c r="A3369" t="s">
        <v>4652</v>
      </c>
      <c r="B3369" t="s">
        <v>3157</v>
      </c>
      <c r="C3369">
        <v>57487</v>
      </c>
      <c r="D3369" t="str">
        <f>+VLOOKUP(C3369,Param!K:L,2,FALSE)</f>
        <v>BALICCO</v>
      </c>
      <c r="E3369">
        <v>1140063139</v>
      </c>
      <c r="F3369" t="s">
        <v>37</v>
      </c>
      <c r="G3369" t="s">
        <v>29</v>
      </c>
      <c r="H3369" s="5">
        <v>12866.75</v>
      </c>
      <c r="I3369" s="5">
        <v>12866.75</v>
      </c>
      <c r="J3369" s="5">
        <v>0</v>
      </c>
      <c r="K3369" s="5">
        <v>12866.75</v>
      </c>
      <c r="L3369" s="5">
        <v>0</v>
      </c>
      <c r="M3369" t="str">
        <f>IF(ISERROR(VLOOKUP(A3369,'[1]Ecart validé'!$A:$A,1,FALSE)),Z3369,"Ecart Validé")</f>
        <v>valid</v>
      </c>
      <c r="R3369" t="s">
        <v>30</v>
      </c>
      <c r="X3369"/>
      <c r="Y3369"/>
      <c r="Z3369" t="s">
        <v>31</v>
      </c>
    </row>
    <row r="3370" spans="1:26" x14ac:dyDescent="0.3">
      <c r="A3370" t="s">
        <v>4653</v>
      </c>
      <c r="B3370" t="s">
        <v>3157</v>
      </c>
      <c r="C3370">
        <v>57497</v>
      </c>
      <c r="D3370" t="str">
        <f>+VLOOKUP(C3370,Param!K:L,2,FALSE)</f>
        <v>LAUBADE ET DOMAINES ASSOCIES (L.E.D.A)</v>
      </c>
      <c r="E3370" t="s">
        <v>4654</v>
      </c>
      <c r="F3370" t="s">
        <v>51</v>
      </c>
      <c r="G3370" t="s">
        <v>29</v>
      </c>
      <c r="H3370" s="5">
        <v>956.73</v>
      </c>
      <c r="I3370" s="5">
        <v>956.72519999999997</v>
      </c>
      <c r="J3370" s="5">
        <v>4.8000000000456497E-3</v>
      </c>
      <c r="K3370" s="5">
        <v>956.73</v>
      </c>
      <c r="L3370" s="5">
        <v>0</v>
      </c>
      <c r="M3370" t="str">
        <f>IF(ISERROR(VLOOKUP(A3370,'[1]Ecart validé'!$A:$A,1,FALSE)),Z3370,"Ecart Validé")</f>
        <v>valid</v>
      </c>
      <c r="R3370" t="s">
        <v>30</v>
      </c>
      <c r="X3370"/>
      <c r="Y3370"/>
      <c r="Z3370" t="s">
        <v>31</v>
      </c>
    </row>
    <row r="3371" spans="1:26" x14ac:dyDescent="0.3">
      <c r="A3371" t="s">
        <v>4655</v>
      </c>
      <c r="B3371" t="s">
        <v>3157</v>
      </c>
      <c r="C3371">
        <v>57563</v>
      </c>
      <c r="D3371" t="str">
        <f>+VLOOKUP(C3371,Param!K:L,2,FALSE)</f>
        <v>LA CREILLOISE DE PANIFICATION</v>
      </c>
      <c r="E3371">
        <v>14047</v>
      </c>
      <c r="F3371" t="s">
        <v>28</v>
      </c>
      <c r="G3371" t="s">
        <v>29</v>
      </c>
      <c r="H3371" s="5">
        <v>2072.2800000000002</v>
      </c>
      <c r="I3371" s="5">
        <v>2072.2750999999998</v>
      </c>
      <c r="J3371" s="5">
        <v>4.9000000003616099E-3</v>
      </c>
      <c r="K3371" s="5">
        <v>2072.2800000000002</v>
      </c>
      <c r="L3371" s="5">
        <v>0</v>
      </c>
      <c r="M3371" t="str">
        <f>IF(ISERROR(VLOOKUP(A3371,'[1]Ecart validé'!$A:$A,1,FALSE)),Z3371,"Ecart Validé")</f>
        <v>valid</v>
      </c>
      <c r="R3371" t="s">
        <v>30</v>
      </c>
      <c r="X3371"/>
      <c r="Y3371"/>
      <c r="Z3371" t="s">
        <v>31</v>
      </c>
    </row>
    <row r="3372" spans="1:26" x14ac:dyDescent="0.3">
      <c r="A3372" t="s">
        <v>4656</v>
      </c>
      <c r="B3372" t="s">
        <v>3157</v>
      </c>
      <c r="C3372">
        <v>57563</v>
      </c>
      <c r="D3372" t="str">
        <f>+VLOOKUP(C3372,Param!K:L,2,FALSE)</f>
        <v>LA CREILLOISE DE PANIFICATION</v>
      </c>
      <c r="E3372">
        <v>14047</v>
      </c>
      <c r="F3372" t="s">
        <v>33</v>
      </c>
      <c r="G3372" t="s">
        <v>29</v>
      </c>
      <c r="H3372" s="5">
        <v>299.32</v>
      </c>
      <c r="I3372" s="5">
        <v>299.32209999999998</v>
      </c>
      <c r="J3372" s="5">
        <v>-2.0999999999844398E-3</v>
      </c>
      <c r="K3372" s="5">
        <v>299.32</v>
      </c>
      <c r="L3372" s="5">
        <v>0</v>
      </c>
      <c r="M3372" t="str">
        <f>IF(ISERROR(VLOOKUP(A3372,'[1]Ecart validé'!$A:$A,1,FALSE)),Z3372,"Ecart Validé")</f>
        <v>valid</v>
      </c>
      <c r="R3372" t="s">
        <v>30</v>
      </c>
      <c r="X3372"/>
      <c r="Y3372"/>
      <c r="Z3372" t="s">
        <v>31</v>
      </c>
    </row>
    <row r="3373" spans="1:26" x14ac:dyDescent="0.3">
      <c r="A3373" t="s">
        <v>4657</v>
      </c>
      <c r="B3373" t="s">
        <v>3157</v>
      </c>
      <c r="C3373">
        <v>57563</v>
      </c>
      <c r="D3373" t="str">
        <f>+VLOOKUP(C3373,Param!K:L,2,FALSE)</f>
        <v>LA CREILLOISE DE PANIFICATION</v>
      </c>
      <c r="E3373">
        <v>14047</v>
      </c>
      <c r="F3373" t="s">
        <v>35</v>
      </c>
      <c r="G3373" t="s">
        <v>29</v>
      </c>
      <c r="H3373" s="5">
        <v>3099.66</v>
      </c>
      <c r="I3373" s="5">
        <v>3099.6588000000002</v>
      </c>
      <c r="J3373" s="5">
        <v>1.1999999996987699E-3</v>
      </c>
      <c r="K3373" s="5">
        <v>3099.66</v>
      </c>
      <c r="L3373" s="5">
        <v>0</v>
      </c>
      <c r="M3373" t="str">
        <f>IF(ISERROR(VLOOKUP(A3373,'[1]Ecart validé'!$A:$A,1,FALSE)),Z3373,"Ecart Validé")</f>
        <v>valid</v>
      </c>
      <c r="R3373" t="s">
        <v>30</v>
      </c>
      <c r="X3373"/>
      <c r="Y3373"/>
      <c r="Z3373" t="s">
        <v>31</v>
      </c>
    </row>
    <row r="3374" spans="1:26" x14ac:dyDescent="0.3">
      <c r="A3374" t="s">
        <v>4658</v>
      </c>
      <c r="B3374" t="s">
        <v>3157</v>
      </c>
      <c r="C3374">
        <v>57563</v>
      </c>
      <c r="D3374" t="str">
        <f>+VLOOKUP(C3374,Param!K:L,2,FALSE)</f>
        <v>LA CREILLOISE DE PANIFICATION</v>
      </c>
      <c r="E3374">
        <v>14047</v>
      </c>
      <c r="F3374" t="s">
        <v>37</v>
      </c>
      <c r="G3374" t="s">
        <v>29</v>
      </c>
      <c r="H3374" s="5">
        <v>680.68</v>
      </c>
      <c r="I3374" s="5">
        <v>680.68140000000005</v>
      </c>
      <c r="J3374" s="5">
        <v>-1.4000000001033099E-3</v>
      </c>
      <c r="K3374" s="5">
        <v>680.68</v>
      </c>
      <c r="L3374" s="5">
        <v>0</v>
      </c>
      <c r="M3374" t="str">
        <f>IF(ISERROR(VLOOKUP(A3374,'[1]Ecart validé'!$A:$A,1,FALSE)),Z3374,"Ecart Validé")</f>
        <v>valid</v>
      </c>
      <c r="R3374" t="s">
        <v>30</v>
      </c>
      <c r="X3374"/>
      <c r="Y3374"/>
      <c r="Z3374" t="s">
        <v>31</v>
      </c>
    </row>
    <row r="3375" spans="1:26" x14ac:dyDescent="0.3">
      <c r="A3375" t="s">
        <v>4659</v>
      </c>
      <c r="B3375" t="s">
        <v>3157</v>
      </c>
      <c r="C3375">
        <v>57592</v>
      </c>
      <c r="D3375" t="str">
        <f>+VLOOKUP(C3375,Param!K:L,2,FALSE)</f>
        <v>BLANCHISSERIE INDUSTRIELLE CATALANE</v>
      </c>
      <c r="E3375">
        <v>390011</v>
      </c>
      <c r="F3375" t="s">
        <v>28</v>
      </c>
      <c r="G3375" t="s">
        <v>29</v>
      </c>
      <c r="H3375" s="5">
        <v>10907.52</v>
      </c>
      <c r="I3375" s="5">
        <v>10907.522999999999</v>
      </c>
      <c r="J3375" s="5">
        <v>-2.9999999987921902E-3</v>
      </c>
      <c r="K3375" s="5">
        <v>10907.52</v>
      </c>
      <c r="L3375" s="5">
        <v>0</v>
      </c>
      <c r="M3375" t="str">
        <f>IF(ISERROR(VLOOKUP(A3375,'[1]Ecart validé'!$A:$A,1,FALSE)),Z3375,"Ecart Validé")</f>
        <v>valid</v>
      </c>
      <c r="R3375" t="s">
        <v>30</v>
      </c>
      <c r="X3375"/>
      <c r="Y3375"/>
      <c r="Z3375" t="s">
        <v>31</v>
      </c>
    </row>
    <row r="3376" spans="1:26" x14ac:dyDescent="0.3">
      <c r="A3376" t="s">
        <v>4660</v>
      </c>
      <c r="B3376" t="s">
        <v>3157</v>
      </c>
      <c r="C3376">
        <v>57592</v>
      </c>
      <c r="D3376" t="str">
        <f>+VLOOKUP(C3376,Param!K:L,2,FALSE)</f>
        <v>BLANCHISSERIE INDUSTRIELLE CATALANE</v>
      </c>
      <c r="E3376">
        <v>390011</v>
      </c>
      <c r="F3376" t="s">
        <v>33</v>
      </c>
      <c r="G3376" t="s">
        <v>29</v>
      </c>
      <c r="H3376" s="5">
        <v>2603.3000000000002</v>
      </c>
      <c r="I3376" s="5">
        <v>2603.3040000000001</v>
      </c>
      <c r="J3376" s="5">
        <v>-3.9999999999054099E-3</v>
      </c>
      <c r="K3376" s="5">
        <v>2603.3000000000002</v>
      </c>
      <c r="L3376" s="5">
        <v>0</v>
      </c>
      <c r="M3376" t="str">
        <f>IF(ISERROR(VLOOKUP(A3376,'[1]Ecart validé'!$A:$A,1,FALSE)),Z3376,"Ecart Validé")</f>
        <v>valid</v>
      </c>
      <c r="R3376" t="s">
        <v>30</v>
      </c>
      <c r="X3376"/>
      <c r="Y3376"/>
      <c r="Z3376" t="s">
        <v>31</v>
      </c>
    </row>
    <row r="3377" spans="1:26" x14ac:dyDescent="0.3">
      <c r="A3377" t="s">
        <v>4661</v>
      </c>
      <c r="B3377" t="s">
        <v>3157</v>
      </c>
      <c r="C3377">
        <v>57592</v>
      </c>
      <c r="D3377" t="str">
        <f>+VLOOKUP(C3377,Param!K:L,2,FALSE)</f>
        <v>BLANCHISSERIE INDUSTRIELLE CATALANE</v>
      </c>
      <c r="E3377">
        <v>390011</v>
      </c>
      <c r="F3377" t="s">
        <v>35</v>
      </c>
      <c r="G3377" t="s">
        <v>29</v>
      </c>
      <c r="H3377" s="5">
        <v>15793.01</v>
      </c>
      <c r="I3377" s="5">
        <v>15793.008</v>
      </c>
      <c r="J3377" s="5">
        <v>2.0000000004074502E-3</v>
      </c>
      <c r="K3377" s="5">
        <v>15793.01</v>
      </c>
      <c r="L3377" s="5">
        <v>0</v>
      </c>
      <c r="M3377" t="str">
        <f>IF(ISERROR(VLOOKUP(A3377,'[1]Ecart validé'!$A:$A,1,FALSE)),Z3377,"Ecart Validé")</f>
        <v>valid</v>
      </c>
      <c r="R3377" t="s">
        <v>30</v>
      </c>
      <c r="X3377"/>
      <c r="Y3377"/>
      <c r="Z3377" t="s">
        <v>31</v>
      </c>
    </row>
    <row r="3378" spans="1:26" x14ac:dyDescent="0.3">
      <c r="A3378" t="s">
        <v>4662</v>
      </c>
      <c r="B3378" t="s">
        <v>3157</v>
      </c>
      <c r="C3378">
        <v>57592</v>
      </c>
      <c r="D3378" t="str">
        <f>+VLOOKUP(C3378,Param!K:L,2,FALSE)</f>
        <v>BLANCHISSERIE INDUSTRIELLE CATALANE</v>
      </c>
      <c r="E3378">
        <v>390011</v>
      </c>
      <c r="F3378" t="s">
        <v>37</v>
      </c>
      <c r="G3378" t="s">
        <v>29</v>
      </c>
      <c r="H3378" s="5">
        <v>6897.46</v>
      </c>
      <c r="I3378" s="5">
        <v>6897.4620000000004</v>
      </c>
      <c r="J3378" s="5">
        <v>-2.0000000004074502E-3</v>
      </c>
      <c r="K3378" s="5">
        <v>6897.46</v>
      </c>
      <c r="L3378" s="5">
        <v>0</v>
      </c>
      <c r="M3378" t="str">
        <f>IF(ISERROR(VLOOKUP(A3378,'[1]Ecart validé'!$A:$A,1,FALSE)),Z3378,"Ecart Validé")</f>
        <v>valid</v>
      </c>
      <c r="R3378" t="s">
        <v>30</v>
      </c>
      <c r="X3378"/>
      <c r="Y3378"/>
      <c r="Z3378" t="s">
        <v>31</v>
      </c>
    </row>
    <row r="3379" spans="1:26" x14ac:dyDescent="0.3">
      <c r="A3379" t="s">
        <v>4663</v>
      </c>
      <c r="B3379" t="s">
        <v>3157</v>
      </c>
      <c r="C3379">
        <v>57595</v>
      </c>
      <c r="D3379" t="str">
        <f>+VLOOKUP(C3379,Param!K:L,2,FALSE)</f>
        <v>CASTILLO</v>
      </c>
      <c r="E3379">
        <v>2160544714</v>
      </c>
      <c r="F3379" t="s">
        <v>28</v>
      </c>
      <c r="G3379" t="s">
        <v>29</v>
      </c>
      <c r="H3379" s="5">
        <v>21300.31</v>
      </c>
      <c r="I3379" s="5">
        <v>21300.307199999999</v>
      </c>
      <c r="J3379" s="5">
        <v>2.8000000020256201E-3</v>
      </c>
      <c r="K3379" s="5">
        <v>21300.31</v>
      </c>
      <c r="L3379" s="5">
        <v>0</v>
      </c>
      <c r="M3379" t="str">
        <f>IF(ISERROR(VLOOKUP(A3379,'[1]Ecart validé'!$A:$A,1,FALSE)),Z3379,"Ecart Validé")</f>
        <v>valid</v>
      </c>
      <c r="R3379" t="s">
        <v>30</v>
      </c>
      <c r="X3379"/>
      <c r="Y3379"/>
      <c r="Z3379" t="s">
        <v>31</v>
      </c>
    </row>
    <row r="3380" spans="1:26" x14ac:dyDescent="0.3">
      <c r="A3380" t="s">
        <v>4664</v>
      </c>
      <c r="B3380" t="s">
        <v>3157</v>
      </c>
      <c r="C3380">
        <v>57595</v>
      </c>
      <c r="D3380" t="str">
        <f>+VLOOKUP(C3380,Param!K:L,2,FALSE)</f>
        <v>CASTILLO</v>
      </c>
      <c r="E3380">
        <v>2160544714</v>
      </c>
      <c r="F3380" t="s">
        <v>33</v>
      </c>
      <c r="G3380" t="s">
        <v>29</v>
      </c>
      <c r="H3380" s="5">
        <v>10714.58</v>
      </c>
      <c r="I3380" s="5">
        <v>10714.5771</v>
      </c>
      <c r="J3380" s="5">
        <v>2.8999999994994102E-3</v>
      </c>
      <c r="K3380" s="5">
        <v>10714.58</v>
      </c>
      <c r="L3380" s="5">
        <v>0</v>
      </c>
      <c r="M3380" t="str">
        <f>IF(ISERROR(VLOOKUP(A3380,'[1]Ecart validé'!$A:$A,1,FALSE)),Z3380,"Ecart Validé")</f>
        <v>valid</v>
      </c>
      <c r="R3380" t="s">
        <v>30</v>
      </c>
      <c r="X3380"/>
      <c r="Y3380"/>
      <c r="Z3380" t="s">
        <v>31</v>
      </c>
    </row>
    <row r="3381" spans="1:26" x14ac:dyDescent="0.3">
      <c r="A3381" t="s">
        <v>4665</v>
      </c>
      <c r="B3381" t="s">
        <v>3157</v>
      </c>
      <c r="C3381">
        <v>57595</v>
      </c>
      <c r="D3381" t="str">
        <f>+VLOOKUP(C3381,Param!K:L,2,FALSE)</f>
        <v>CASTILLO</v>
      </c>
      <c r="E3381">
        <v>2160544714</v>
      </c>
      <c r="F3381" t="s">
        <v>35</v>
      </c>
      <c r="G3381" t="s">
        <v>29</v>
      </c>
      <c r="H3381" s="5">
        <v>8570.1299999999992</v>
      </c>
      <c r="I3381" s="5">
        <v>8570.1327000000001</v>
      </c>
      <c r="J3381" s="5">
        <v>-2.7000000009138598E-3</v>
      </c>
      <c r="K3381" s="5">
        <v>8570.1299999999992</v>
      </c>
      <c r="L3381" s="5">
        <v>0</v>
      </c>
      <c r="M3381" t="str">
        <f>IF(ISERROR(VLOOKUP(A3381,'[1]Ecart validé'!$A:$A,1,FALSE)),Z3381,"Ecart Validé")</f>
        <v>valid</v>
      </c>
      <c r="R3381" t="s">
        <v>30</v>
      </c>
      <c r="X3381"/>
      <c r="Y3381"/>
      <c r="Z3381" t="s">
        <v>31</v>
      </c>
    </row>
    <row r="3382" spans="1:26" x14ac:dyDescent="0.3">
      <c r="A3382" t="s">
        <v>4666</v>
      </c>
      <c r="B3382" t="s">
        <v>3157</v>
      </c>
      <c r="C3382">
        <v>57595</v>
      </c>
      <c r="D3382" t="str">
        <f>+VLOOKUP(C3382,Param!K:L,2,FALSE)</f>
        <v>CASTILLO</v>
      </c>
      <c r="E3382">
        <v>2160544714</v>
      </c>
      <c r="F3382" t="s">
        <v>37</v>
      </c>
      <c r="G3382" t="s">
        <v>29</v>
      </c>
      <c r="H3382" s="5">
        <v>3505.42</v>
      </c>
      <c r="I3382" s="5">
        <v>3505.4180999999999</v>
      </c>
      <c r="J3382" s="5">
        <v>1.9000000002051801E-3</v>
      </c>
      <c r="K3382" s="5">
        <v>3505.42</v>
      </c>
      <c r="L3382" s="5">
        <v>0</v>
      </c>
      <c r="M3382" t="str">
        <f>IF(ISERROR(VLOOKUP(A3382,'[1]Ecart validé'!$A:$A,1,FALSE)),Z3382,"Ecart Validé")</f>
        <v>valid</v>
      </c>
      <c r="R3382" t="s">
        <v>30</v>
      </c>
      <c r="X3382"/>
      <c r="Y3382"/>
      <c r="Z3382" t="s">
        <v>31</v>
      </c>
    </row>
    <row r="3383" spans="1:26" x14ac:dyDescent="0.3">
      <c r="A3383" t="s">
        <v>4667</v>
      </c>
      <c r="B3383" t="s">
        <v>3157</v>
      </c>
      <c r="C3383">
        <v>57651</v>
      </c>
      <c r="D3383" t="str">
        <f>+VLOOKUP(C3383,Param!K:L,2,FALSE)</f>
        <v>SDV LES MARCHES DU MONDE</v>
      </c>
      <c r="E3383">
        <v>1190106343</v>
      </c>
      <c r="F3383" t="s">
        <v>28</v>
      </c>
      <c r="G3383" t="s">
        <v>29</v>
      </c>
      <c r="H3383" s="5">
        <v>890.39</v>
      </c>
      <c r="I3383" s="5">
        <v>890.38499999999999</v>
      </c>
      <c r="J3383" s="5">
        <v>4.9999999999954499E-3</v>
      </c>
      <c r="K3383" s="5">
        <v>890.39</v>
      </c>
      <c r="L3383" s="5">
        <v>0</v>
      </c>
      <c r="M3383" t="str">
        <f>IF(ISERROR(VLOOKUP(A3383,'[1]Ecart validé'!$A:$A,1,FALSE)),Z3383,"Ecart Validé")</f>
        <v>valid</v>
      </c>
      <c r="R3383" t="s">
        <v>30</v>
      </c>
      <c r="X3383"/>
      <c r="Y3383"/>
      <c r="Z3383" t="s">
        <v>31</v>
      </c>
    </row>
    <row r="3384" spans="1:26" x14ac:dyDescent="0.3">
      <c r="A3384" t="s">
        <v>4668</v>
      </c>
      <c r="B3384" t="s">
        <v>3157</v>
      </c>
      <c r="C3384">
        <v>57651</v>
      </c>
      <c r="D3384" t="str">
        <f>+VLOOKUP(C3384,Param!K:L,2,FALSE)</f>
        <v>SDV LES MARCHES DU MONDE</v>
      </c>
      <c r="E3384">
        <v>1190106343</v>
      </c>
      <c r="F3384" t="s">
        <v>33</v>
      </c>
      <c r="G3384" t="s">
        <v>29</v>
      </c>
      <c r="H3384" s="5">
        <v>90.15</v>
      </c>
      <c r="I3384" s="5">
        <v>90.146000000000001</v>
      </c>
      <c r="J3384" s="5">
        <v>4.0000000000048799E-3</v>
      </c>
      <c r="K3384" s="5">
        <v>90.15</v>
      </c>
      <c r="L3384" s="5">
        <v>0</v>
      </c>
      <c r="M3384" t="str">
        <f>IF(ISERROR(VLOOKUP(A3384,'[1]Ecart validé'!$A:$A,1,FALSE)),Z3384,"Ecart Validé")</f>
        <v>valid</v>
      </c>
      <c r="R3384" t="s">
        <v>30</v>
      </c>
      <c r="X3384"/>
      <c r="Y3384"/>
      <c r="Z3384" t="s">
        <v>31</v>
      </c>
    </row>
    <row r="3385" spans="1:26" x14ac:dyDescent="0.3">
      <c r="A3385" t="s">
        <v>4669</v>
      </c>
      <c r="B3385" t="s">
        <v>3157</v>
      </c>
      <c r="C3385">
        <v>57651</v>
      </c>
      <c r="D3385" t="str">
        <f>+VLOOKUP(C3385,Param!K:L,2,FALSE)</f>
        <v>SDV LES MARCHES DU MONDE</v>
      </c>
      <c r="E3385">
        <v>1190106343</v>
      </c>
      <c r="F3385" t="s">
        <v>35</v>
      </c>
      <c r="G3385" t="s">
        <v>29</v>
      </c>
      <c r="H3385" s="5">
        <v>641.53</v>
      </c>
      <c r="I3385" s="5">
        <v>641.52549999999997</v>
      </c>
      <c r="J3385" s="5">
        <v>4.5000000000072699E-3</v>
      </c>
      <c r="K3385" s="5">
        <v>641.53</v>
      </c>
      <c r="L3385" s="5">
        <v>0</v>
      </c>
      <c r="M3385" t="str">
        <f>IF(ISERROR(VLOOKUP(A3385,'[1]Ecart validé'!$A:$A,1,FALSE)),Z3385,"Ecart Validé")</f>
        <v>valid</v>
      </c>
      <c r="R3385" t="s">
        <v>30</v>
      </c>
      <c r="X3385"/>
      <c r="Y3385"/>
      <c r="Z3385" t="s">
        <v>31</v>
      </c>
    </row>
    <row r="3386" spans="1:26" x14ac:dyDescent="0.3">
      <c r="A3386" t="s">
        <v>4670</v>
      </c>
      <c r="B3386" t="s">
        <v>3157</v>
      </c>
      <c r="C3386">
        <v>57651</v>
      </c>
      <c r="D3386" t="str">
        <f>+VLOOKUP(C3386,Param!K:L,2,FALSE)</f>
        <v>SDV LES MARCHES DU MONDE</v>
      </c>
      <c r="E3386">
        <v>1190106343</v>
      </c>
      <c r="F3386" t="s">
        <v>37</v>
      </c>
      <c r="G3386" t="s">
        <v>29</v>
      </c>
      <c r="H3386" s="5">
        <v>126.57</v>
      </c>
      <c r="I3386" s="5">
        <v>126.569</v>
      </c>
      <c r="J3386" s="5">
        <v>9.9999999999056399E-4</v>
      </c>
      <c r="K3386" s="5">
        <v>126.57</v>
      </c>
      <c r="L3386" s="5">
        <v>0</v>
      </c>
      <c r="M3386" t="str">
        <f>IF(ISERROR(VLOOKUP(A3386,'[1]Ecart validé'!$A:$A,1,FALSE)),Z3386,"Ecart Validé")</f>
        <v>valid</v>
      </c>
      <c r="R3386" t="s">
        <v>30</v>
      </c>
      <c r="X3386"/>
      <c r="Y3386"/>
      <c r="Z3386" t="s">
        <v>31</v>
      </c>
    </row>
    <row r="3387" spans="1:26" x14ac:dyDescent="0.3">
      <c r="A3387" t="s">
        <v>4671</v>
      </c>
      <c r="B3387" t="s">
        <v>3157</v>
      </c>
      <c r="C3387">
        <v>57691</v>
      </c>
      <c r="D3387" t="str">
        <f>+VLOOKUP(C3387,Param!K:L,2,FALSE)</f>
        <v>MACCY COAST'N COUNTRY</v>
      </c>
      <c r="E3387">
        <v>700060</v>
      </c>
      <c r="F3387" t="s">
        <v>28</v>
      </c>
      <c r="G3387" t="s">
        <v>29</v>
      </c>
      <c r="H3387" s="5">
        <v>3589.25</v>
      </c>
      <c r="I3387" s="5">
        <v>3589.252</v>
      </c>
      <c r="J3387" s="5">
        <v>-1.9999999999527002E-3</v>
      </c>
      <c r="K3387" s="5">
        <v>3589.25</v>
      </c>
      <c r="L3387" s="5">
        <v>0</v>
      </c>
      <c r="M3387" t="str">
        <f>IF(ISERROR(VLOOKUP(A3387,'[1]Ecart validé'!$A:$A,1,FALSE)),Z3387,"Ecart Validé")</f>
        <v>valid</v>
      </c>
      <c r="R3387" t="s">
        <v>30</v>
      </c>
      <c r="X3387"/>
      <c r="Y3387"/>
      <c r="Z3387" t="s">
        <v>31</v>
      </c>
    </row>
    <row r="3388" spans="1:26" x14ac:dyDescent="0.3">
      <c r="A3388" t="s">
        <v>4672</v>
      </c>
      <c r="B3388" t="s">
        <v>3157</v>
      </c>
      <c r="C3388">
        <v>57691</v>
      </c>
      <c r="D3388" t="str">
        <f>+VLOOKUP(C3388,Param!K:L,2,FALSE)</f>
        <v>MACCY COAST'N COUNTRY</v>
      </c>
      <c r="E3388">
        <v>700060</v>
      </c>
      <c r="F3388" t="s">
        <v>33</v>
      </c>
      <c r="G3388" t="s">
        <v>29</v>
      </c>
      <c r="H3388" s="5">
        <v>493.28</v>
      </c>
      <c r="I3388" s="5">
        <v>493.27449999999999</v>
      </c>
      <c r="J3388" s="5">
        <v>5.4999999999836204E-3</v>
      </c>
      <c r="K3388" s="5">
        <v>493.28</v>
      </c>
      <c r="L3388" s="5">
        <v>0</v>
      </c>
      <c r="M3388" t="str">
        <f>IF(ISERROR(VLOOKUP(A3388,'[1]Ecart validé'!$A:$A,1,FALSE)),Z3388,"Ecart Validé")</f>
        <v>valid</v>
      </c>
      <c r="R3388" t="s">
        <v>30</v>
      </c>
      <c r="X3388"/>
      <c r="Y3388"/>
      <c r="Z3388" t="s">
        <v>31</v>
      </c>
    </row>
    <row r="3389" spans="1:26" x14ac:dyDescent="0.3">
      <c r="A3389" t="s">
        <v>4673</v>
      </c>
      <c r="B3389" t="s">
        <v>3157</v>
      </c>
      <c r="C3389">
        <v>57691</v>
      </c>
      <c r="D3389" t="str">
        <f>+VLOOKUP(C3389,Param!K:L,2,FALSE)</f>
        <v>MACCY COAST'N COUNTRY</v>
      </c>
      <c r="E3389">
        <v>700060</v>
      </c>
      <c r="F3389" t="s">
        <v>35</v>
      </c>
      <c r="G3389" t="s">
        <v>29</v>
      </c>
      <c r="H3389" s="5">
        <v>3941.45</v>
      </c>
      <c r="I3389" s="5">
        <v>3941.4540000000002</v>
      </c>
      <c r="J3389" s="5">
        <v>-4.0000000003601599E-3</v>
      </c>
      <c r="K3389" s="5">
        <v>3941.45</v>
      </c>
      <c r="L3389" s="5">
        <v>0</v>
      </c>
      <c r="M3389" t="str">
        <f>IF(ISERROR(VLOOKUP(A3389,'[1]Ecart validé'!$A:$A,1,FALSE)),Z3389,"Ecart Validé")</f>
        <v>valid</v>
      </c>
      <c r="R3389" t="s">
        <v>30</v>
      </c>
      <c r="X3389"/>
      <c r="Y3389"/>
      <c r="Z3389" t="s">
        <v>31</v>
      </c>
    </row>
    <row r="3390" spans="1:26" x14ac:dyDescent="0.3">
      <c r="A3390" t="s">
        <v>4674</v>
      </c>
      <c r="B3390" t="s">
        <v>3157</v>
      </c>
      <c r="C3390">
        <v>57691</v>
      </c>
      <c r="D3390" t="str">
        <f>+VLOOKUP(C3390,Param!K:L,2,FALSE)</f>
        <v>MACCY COAST'N COUNTRY</v>
      </c>
      <c r="E3390">
        <v>700060</v>
      </c>
      <c r="F3390" t="s">
        <v>37</v>
      </c>
      <c r="G3390" t="s">
        <v>29</v>
      </c>
      <c r="H3390" s="5">
        <v>2582.42</v>
      </c>
      <c r="I3390" s="5">
        <v>2582.4214999999999</v>
      </c>
      <c r="J3390" s="5">
        <v>-1.49999999985084E-3</v>
      </c>
      <c r="K3390" s="5">
        <v>2582.42</v>
      </c>
      <c r="L3390" s="5">
        <v>0</v>
      </c>
      <c r="M3390" t="str">
        <f>IF(ISERROR(VLOOKUP(A3390,'[1]Ecart validé'!$A:$A,1,FALSE)),Z3390,"Ecart Validé")</f>
        <v>valid</v>
      </c>
      <c r="R3390" t="s">
        <v>30</v>
      </c>
      <c r="X3390"/>
      <c r="Y3390"/>
      <c r="Z3390" t="s">
        <v>31</v>
      </c>
    </row>
    <row r="3391" spans="1:26" x14ac:dyDescent="0.3">
      <c r="A3391" t="s">
        <v>4675</v>
      </c>
      <c r="B3391" t="s">
        <v>3157</v>
      </c>
      <c r="C3391">
        <v>57699</v>
      </c>
      <c r="D3391" t="str">
        <f>+VLOOKUP(C3391,Param!K:L,2,FALSE)</f>
        <v>SEMAER</v>
      </c>
      <c r="E3391">
        <v>2130182702</v>
      </c>
      <c r="F3391" t="s">
        <v>33</v>
      </c>
      <c r="G3391" t="s">
        <v>29</v>
      </c>
      <c r="H3391" s="5">
        <v>314.55</v>
      </c>
      <c r="I3391" s="5">
        <v>314.55399999999997</v>
      </c>
      <c r="J3391" s="5">
        <v>-3.9999999999622499E-3</v>
      </c>
      <c r="K3391" s="5">
        <v>314.55</v>
      </c>
      <c r="L3391" s="5">
        <v>0</v>
      </c>
      <c r="M3391" t="str">
        <f>IF(ISERROR(VLOOKUP(A3391,'[1]Ecart validé'!$A:$A,1,FALSE)),Z3391,"Ecart Validé")</f>
        <v>valid</v>
      </c>
      <c r="R3391" t="s">
        <v>30</v>
      </c>
      <c r="X3391"/>
      <c r="Y3391"/>
      <c r="Z3391" t="s">
        <v>31</v>
      </c>
    </row>
    <row r="3392" spans="1:26" x14ac:dyDescent="0.3">
      <c r="A3392" t="s">
        <v>4676</v>
      </c>
      <c r="B3392" t="s">
        <v>3157</v>
      </c>
      <c r="C3392">
        <v>57699</v>
      </c>
      <c r="D3392" t="str">
        <f>+VLOOKUP(C3392,Param!K:L,2,FALSE)</f>
        <v>SEMAER</v>
      </c>
      <c r="E3392">
        <v>2130182702</v>
      </c>
      <c r="F3392" t="s">
        <v>35</v>
      </c>
      <c r="G3392" t="s">
        <v>29</v>
      </c>
      <c r="H3392" s="5">
        <v>488.08</v>
      </c>
      <c r="I3392" s="5">
        <v>488.07760000000002</v>
      </c>
      <c r="J3392" s="5">
        <v>2.3999999999659801E-3</v>
      </c>
      <c r="K3392" s="5">
        <v>488.08</v>
      </c>
      <c r="L3392" s="5">
        <v>0</v>
      </c>
      <c r="M3392" t="str">
        <f>IF(ISERROR(VLOOKUP(A3392,'[1]Ecart validé'!$A:$A,1,FALSE)),Z3392,"Ecart Validé")</f>
        <v>valid</v>
      </c>
      <c r="R3392" t="s">
        <v>30</v>
      </c>
      <c r="X3392"/>
      <c r="Y3392"/>
      <c r="Z3392" t="s">
        <v>31</v>
      </c>
    </row>
    <row r="3393" spans="1:26" x14ac:dyDescent="0.3">
      <c r="A3393" t="s">
        <v>4677</v>
      </c>
      <c r="B3393" t="s">
        <v>3157</v>
      </c>
      <c r="C3393">
        <v>57699</v>
      </c>
      <c r="D3393" t="str">
        <f>+VLOOKUP(C3393,Param!K:L,2,FALSE)</f>
        <v>SEMAER</v>
      </c>
      <c r="E3393">
        <v>2130182702</v>
      </c>
      <c r="F3393" t="s">
        <v>37</v>
      </c>
      <c r="G3393" t="s">
        <v>29</v>
      </c>
      <c r="H3393" s="5">
        <v>353.79</v>
      </c>
      <c r="I3393" s="5">
        <v>353.79079999999999</v>
      </c>
      <c r="J3393" s="5">
        <v>-7.9999999996971296E-4</v>
      </c>
      <c r="K3393" s="5">
        <v>353.79</v>
      </c>
      <c r="L3393" s="5">
        <v>0</v>
      </c>
      <c r="M3393" t="str">
        <f>IF(ISERROR(VLOOKUP(A3393,'[1]Ecart validé'!$A:$A,1,FALSE)),Z3393,"Ecart Validé")</f>
        <v>valid</v>
      </c>
      <c r="R3393" t="s">
        <v>30</v>
      </c>
      <c r="X3393"/>
      <c r="Y3393"/>
      <c r="Z3393" t="s">
        <v>31</v>
      </c>
    </row>
    <row r="3394" spans="1:26" x14ac:dyDescent="0.3">
      <c r="A3394" t="s">
        <v>4678</v>
      </c>
      <c r="B3394" t="s">
        <v>3157</v>
      </c>
      <c r="C3394">
        <v>57704</v>
      </c>
      <c r="D3394" t="str">
        <f>+VLOOKUP(C3394,Param!K:L,2,FALSE)</f>
        <v>CAFE RICHARD</v>
      </c>
      <c r="E3394">
        <v>1191006465</v>
      </c>
      <c r="F3394" t="s">
        <v>28</v>
      </c>
      <c r="G3394" t="s">
        <v>29</v>
      </c>
      <c r="H3394" s="5">
        <v>2091.02</v>
      </c>
      <c r="I3394" s="5">
        <v>1080.6959999999999</v>
      </c>
      <c r="J3394" s="5">
        <v>1010.324</v>
      </c>
      <c r="K3394" s="5">
        <v>1080.6959999999999</v>
      </c>
      <c r="L3394" s="5">
        <v>1010.324</v>
      </c>
      <c r="M3394" t="str">
        <f>IF(ISERROR(VLOOKUP(A3394,'[1]Ecart validé'!$A:$A,1,FALSE)),Z3394,"Ecart Validé")</f>
        <v>Ecart Validé</v>
      </c>
      <c r="N3394" t="s">
        <v>4679</v>
      </c>
      <c r="O3394" t="s">
        <v>4680</v>
      </c>
      <c r="P3394" t="s">
        <v>215</v>
      </c>
      <c r="Q3394" t="s">
        <v>4681</v>
      </c>
      <c r="R3394" t="s">
        <v>30</v>
      </c>
      <c r="S3394" t="s">
        <v>60</v>
      </c>
      <c r="X3394"/>
      <c r="Y3394"/>
      <c r="Z3394" t="s">
        <v>88</v>
      </c>
    </row>
    <row r="3395" spans="1:26" x14ac:dyDescent="0.3">
      <c r="A3395" t="s">
        <v>4682</v>
      </c>
      <c r="B3395" t="s">
        <v>3157</v>
      </c>
      <c r="C3395">
        <v>57704</v>
      </c>
      <c r="D3395" t="str">
        <f>+VLOOKUP(C3395,Param!K:L,2,FALSE)</f>
        <v>CAFE RICHARD</v>
      </c>
      <c r="E3395">
        <v>1191006465</v>
      </c>
      <c r="F3395" t="s">
        <v>33</v>
      </c>
      <c r="G3395" t="s">
        <v>29</v>
      </c>
      <c r="H3395" s="5">
        <v>-787.93</v>
      </c>
      <c r="I3395" s="5">
        <v>222.38339999999999</v>
      </c>
      <c r="J3395" s="5">
        <v>-1010.3134</v>
      </c>
      <c r="K3395" s="5">
        <v>222.38339999999999</v>
      </c>
      <c r="L3395" s="5">
        <v>-1010.3134</v>
      </c>
      <c r="M3395" t="str">
        <f>IF(ISERROR(VLOOKUP(A3395,'[1]Ecart validé'!$A:$A,1,FALSE)),Z3395,"Ecart Validé")</f>
        <v>Ecart Validé</v>
      </c>
      <c r="N3395" t="s">
        <v>4683</v>
      </c>
      <c r="O3395" t="s">
        <v>4684</v>
      </c>
      <c r="P3395" t="s">
        <v>215</v>
      </c>
      <c r="Q3395" t="s">
        <v>4685</v>
      </c>
      <c r="R3395" t="s">
        <v>30</v>
      </c>
      <c r="S3395" t="s">
        <v>60</v>
      </c>
      <c r="X3395"/>
      <c r="Y3395"/>
      <c r="Z3395" t="s">
        <v>88</v>
      </c>
    </row>
    <row r="3396" spans="1:26" x14ac:dyDescent="0.3">
      <c r="A3396" t="s">
        <v>4686</v>
      </c>
      <c r="B3396" t="s">
        <v>3157</v>
      </c>
      <c r="C3396">
        <v>57704</v>
      </c>
      <c r="D3396" t="str">
        <f>+VLOOKUP(C3396,Param!K:L,2,FALSE)</f>
        <v>CAFE RICHARD</v>
      </c>
      <c r="E3396">
        <v>1191006465</v>
      </c>
      <c r="F3396" t="s">
        <v>35</v>
      </c>
      <c r="G3396" t="s">
        <v>29</v>
      </c>
      <c r="H3396" s="5">
        <v>1035.58</v>
      </c>
      <c r="I3396" s="5">
        <v>1035.5712000000001</v>
      </c>
      <c r="J3396" s="5">
        <v>8.7999999998373806E-3</v>
      </c>
      <c r="K3396" s="5">
        <v>1035.5712000000001</v>
      </c>
      <c r="L3396" s="5">
        <v>8.7999999998373806E-3</v>
      </c>
      <c r="M3396" t="str">
        <f>IF(ISERROR(VLOOKUP(A3396,'[1]Ecart validé'!$A:$A,1,FALSE)),Z3396,"Ecart Validé")</f>
        <v>valid</v>
      </c>
      <c r="R3396" t="s">
        <v>30</v>
      </c>
      <c r="X3396"/>
      <c r="Y3396"/>
      <c r="Z3396" t="s">
        <v>31</v>
      </c>
    </row>
    <row r="3397" spans="1:26" x14ac:dyDescent="0.3">
      <c r="A3397" t="s">
        <v>4687</v>
      </c>
      <c r="B3397" t="s">
        <v>3157</v>
      </c>
      <c r="C3397">
        <v>57704</v>
      </c>
      <c r="D3397" t="str">
        <f>+VLOOKUP(C3397,Param!K:L,2,FALSE)</f>
        <v>CAFE RICHARD</v>
      </c>
      <c r="E3397">
        <v>1191006465</v>
      </c>
      <c r="F3397" t="s">
        <v>37</v>
      </c>
      <c r="G3397" t="s">
        <v>29</v>
      </c>
      <c r="H3397" s="5">
        <v>516.45999999999901</v>
      </c>
      <c r="I3397" s="5">
        <v>516.45719999999994</v>
      </c>
      <c r="J3397" s="5">
        <v>2.7999999996382E-3</v>
      </c>
      <c r="K3397" s="5">
        <v>516.45719999999994</v>
      </c>
      <c r="L3397" s="5">
        <v>2.7999999996382E-3</v>
      </c>
      <c r="M3397" t="str">
        <f>IF(ISERROR(VLOOKUP(A3397,'[1]Ecart validé'!$A:$A,1,FALSE)),Z3397,"Ecart Validé")</f>
        <v>valid</v>
      </c>
      <c r="R3397" t="s">
        <v>30</v>
      </c>
      <c r="X3397"/>
      <c r="Y3397"/>
      <c r="Z3397" t="s">
        <v>31</v>
      </c>
    </row>
    <row r="3398" spans="1:26" x14ac:dyDescent="0.3">
      <c r="A3398" t="s">
        <v>4688</v>
      </c>
      <c r="B3398" t="s">
        <v>3157</v>
      </c>
      <c r="C3398">
        <v>57713</v>
      </c>
      <c r="D3398" t="str">
        <f>+VLOOKUP(C3398,Param!K:L,2,FALSE)</f>
        <v>G.C.E.B. (GERARD CEBERIO ENVELOPPE DU BATIMENT)</v>
      </c>
      <c r="E3398">
        <v>410001</v>
      </c>
      <c r="F3398" t="s">
        <v>28</v>
      </c>
      <c r="G3398" t="s">
        <v>29</v>
      </c>
      <c r="H3398" s="5">
        <v>2245.6799999999998</v>
      </c>
      <c r="I3398" s="5">
        <v>2245.6794</v>
      </c>
      <c r="J3398" s="5">
        <v>5.9999999984938703E-4</v>
      </c>
      <c r="K3398" s="5">
        <v>2245.6799999999998</v>
      </c>
      <c r="L3398" s="5">
        <v>0</v>
      </c>
      <c r="M3398" t="str">
        <f>IF(ISERROR(VLOOKUP(A3398,'[1]Ecart validé'!$A:$A,1,FALSE)),Z3398,"Ecart Validé")</f>
        <v>valid</v>
      </c>
      <c r="R3398" t="s">
        <v>30</v>
      </c>
      <c r="X3398"/>
      <c r="Y3398"/>
      <c r="Z3398" t="s">
        <v>31</v>
      </c>
    </row>
    <row r="3399" spans="1:26" x14ac:dyDescent="0.3">
      <c r="A3399" t="s">
        <v>4689</v>
      </c>
      <c r="B3399" t="s">
        <v>3157</v>
      </c>
      <c r="C3399">
        <v>57713</v>
      </c>
      <c r="D3399" t="str">
        <f>+VLOOKUP(C3399,Param!K:L,2,FALSE)</f>
        <v>G.C.E.B. (GERARD CEBERIO ENVELOPPE DU BATIMENT)</v>
      </c>
      <c r="E3399">
        <v>410001</v>
      </c>
      <c r="F3399" t="s">
        <v>35</v>
      </c>
      <c r="G3399" t="s">
        <v>29</v>
      </c>
      <c r="H3399" s="5">
        <v>328.05</v>
      </c>
      <c r="I3399" s="5">
        <v>328.03530000000001</v>
      </c>
      <c r="J3399" s="5">
        <v>1.47000000000048E-2</v>
      </c>
      <c r="K3399" s="5">
        <v>328.05</v>
      </c>
      <c r="L3399" s="5">
        <v>0</v>
      </c>
      <c r="M3399" t="str">
        <f>IF(ISERROR(VLOOKUP(A3399,'[1]Ecart validé'!$A:$A,1,FALSE)),Z3399,"Ecart Validé")</f>
        <v>valid</v>
      </c>
      <c r="R3399" t="s">
        <v>30</v>
      </c>
      <c r="X3399"/>
      <c r="Y3399"/>
      <c r="Z3399" t="s">
        <v>31</v>
      </c>
    </row>
    <row r="3400" spans="1:26" x14ac:dyDescent="0.3">
      <c r="A3400" t="s">
        <v>4690</v>
      </c>
      <c r="B3400" t="s">
        <v>3157</v>
      </c>
      <c r="C3400">
        <v>57713</v>
      </c>
      <c r="D3400" t="str">
        <f>+VLOOKUP(C3400,Param!K:L,2,FALSE)</f>
        <v>G.C.E.B. (GERARD CEBERIO ENVELOPPE DU BATIMENT)</v>
      </c>
      <c r="E3400">
        <v>410001</v>
      </c>
      <c r="F3400" t="s">
        <v>37</v>
      </c>
      <c r="G3400" t="s">
        <v>29</v>
      </c>
      <c r="H3400" s="5">
        <v>191.22</v>
      </c>
      <c r="I3400" s="5">
        <v>191.22</v>
      </c>
      <c r="J3400" s="5">
        <v>0</v>
      </c>
      <c r="K3400" s="5">
        <v>191.22</v>
      </c>
      <c r="L3400" s="5">
        <v>0</v>
      </c>
      <c r="M3400" t="str">
        <f>IF(ISERROR(VLOOKUP(A3400,'[1]Ecart validé'!$A:$A,1,FALSE)),Z3400,"Ecart Validé")</f>
        <v>valid</v>
      </c>
      <c r="R3400" t="s">
        <v>30</v>
      </c>
      <c r="X3400"/>
      <c r="Y3400"/>
      <c r="Z3400" t="s">
        <v>31</v>
      </c>
    </row>
    <row r="3401" spans="1:26" x14ac:dyDescent="0.3">
      <c r="A3401" t="s">
        <v>4691</v>
      </c>
      <c r="B3401" t="s">
        <v>3157</v>
      </c>
      <c r="C3401">
        <v>57732</v>
      </c>
      <c r="D3401" t="str">
        <f>+VLOOKUP(C3401,Param!K:L,2,FALSE)</f>
        <v>LAVAZZA PROFESSIONAL FRANCE</v>
      </c>
      <c r="E3401">
        <v>19035</v>
      </c>
      <c r="F3401" t="s">
        <v>28</v>
      </c>
      <c r="G3401" t="s">
        <v>29</v>
      </c>
      <c r="H3401" s="5">
        <v>4818.29</v>
      </c>
      <c r="I3401" s="5">
        <v>4692.8834999999999</v>
      </c>
      <c r="J3401" s="5">
        <v>125.40649999999999</v>
      </c>
      <c r="K3401" s="5">
        <v>4692.8834999999999</v>
      </c>
      <c r="L3401" s="5">
        <v>125.40649999999999</v>
      </c>
      <c r="M3401" t="str">
        <f>IF(ISERROR(VLOOKUP(A3401,'[1]Ecart validé'!$A:$A,1,FALSE)),Z3401,"Ecart Validé")</f>
        <v>Ecart Validé</v>
      </c>
      <c r="N3401" t="s">
        <v>4692</v>
      </c>
      <c r="O3401" t="s">
        <v>4693</v>
      </c>
      <c r="P3401" t="s">
        <v>215</v>
      </c>
      <c r="Q3401" t="s">
        <v>4694</v>
      </c>
      <c r="R3401" t="s">
        <v>30</v>
      </c>
      <c r="S3401" t="s">
        <v>60</v>
      </c>
      <c r="X3401"/>
      <c r="Y3401"/>
      <c r="Z3401" t="s">
        <v>88</v>
      </c>
    </row>
    <row r="3402" spans="1:26" x14ac:dyDescent="0.3">
      <c r="A3402" t="s">
        <v>4695</v>
      </c>
      <c r="B3402" t="s">
        <v>3157</v>
      </c>
      <c r="C3402">
        <v>57732</v>
      </c>
      <c r="D3402" t="str">
        <f>+VLOOKUP(C3402,Param!K:L,2,FALSE)</f>
        <v>LAVAZZA PROFESSIONAL FRANCE</v>
      </c>
      <c r="E3402">
        <v>19035</v>
      </c>
      <c r="F3402" t="s">
        <v>33</v>
      </c>
      <c r="G3402" t="s">
        <v>29</v>
      </c>
      <c r="H3402" s="5">
        <v>1134.6199999999999</v>
      </c>
      <c r="I3402" s="5">
        <v>1260.029</v>
      </c>
      <c r="J3402" s="5">
        <v>-125.40900000000001</v>
      </c>
      <c r="K3402" s="5">
        <v>1260.029</v>
      </c>
      <c r="L3402" s="5">
        <v>-125.40900000000001</v>
      </c>
      <c r="M3402" t="str">
        <f>IF(ISERROR(VLOOKUP(A3402,'[1]Ecart validé'!$A:$A,1,FALSE)),Z3402,"Ecart Validé")</f>
        <v>Ecart Validé</v>
      </c>
      <c r="N3402" t="s">
        <v>4696</v>
      </c>
      <c r="O3402" t="s">
        <v>4697</v>
      </c>
      <c r="P3402" t="s">
        <v>215</v>
      </c>
      <c r="Q3402" t="s">
        <v>4698</v>
      </c>
      <c r="R3402" t="s">
        <v>30</v>
      </c>
      <c r="S3402" t="s">
        <v>60</v>
      </c>
      <c r="X3402"/>
      <c r="Y3402"/>
      <c r="Z3402" t="s">
        <v>88</v>
      </c>
    </row>
    <row r="3403" spans="1:26" x14ac:dyDescent="0.3">
      <c r="A3403" t="s">
        <v>4699</v>
      </c>
      <c r="B3403" t="s">
        <v>3157</v>
      </c>
      <c r="C3403">
        <v>57732</v>
      </c>
      <c r="D3403" t="str">
        <f>+VLOOKUP(C3403,Param!K:L,2,FALSE)</f>
        <v>LAVAZZA PROFESSIONAL FRANCE</v>
      </c>
      <c r="E3403">
        <v>19035</v>
      </c>
      <c r="F3403" t="s">
        <v>35</v>
      </c>
      <c r="G3403" t="s">
        <v>29</v>
      </c>
      <c r="H3403" s="5">
        <v>5070</v>
      </c>
      <c r="I3403" s="5">
        <v>5070.0020000000004</v>
      </c>
      <c r="J3403" s="5">
        <v>-2.0000000004074502E-3</v>
      </c>
      <c r="K3403" s="5">
        <v>5070.0020000000004</v>
      </c>
      <c r="L3403" s="5">
        <v>-2.0000000004074502E-3</v>
      </c>
      <c r="M3403" t="str">
        <f>IF(ISERROR(VLOOKUP(A3403,'[1]Ecart validé'!$A:$A,1,FALSE)),Z3403,"Ecart Validé")</f>
        <v>valid</v>
      </c>
      <c r="R3403" t="s">
        <v>30</v>
      </c>
      <c r="X3403"/>
      <c r="Y3403"/>
      <c r="Z3403" t="s">
        <v>31</v>
      </c>
    </row>
    <row r="3404" spans="1:26" x14ac:dyDescent="0.3">
      <c r="A3404" t="s">
        <v>4700</v>
      </c>
      <c r="B3404" t="s">
        <v>3157</v>
      </c>
      <c r="C3404">
        <v>57732</v>
      </c>
      <c r="D3404" t="str">
        <f>+VLOOKUP(C3404,Param!K:L,2,FALSE)</f>
        <v>LAVAZZA PROFESSIONAL FRANCE</v>
      </c>
      <c r="E3404">
        <v>19035</v>
      </c>
      <c r="F3404" t="s">
        <v>37</v>
      </c>
      <c r="G3404" t="s">
        <v>29</v>
      </c>
      <c r="H3404" s="5">
        <v>1497.16</v>
      </c>
      <c r="I3404" s="5">
        <v>1497.162</v>
      </c>
      <c r="J3404" s="5">
        <v>-1.9999999999527002E-3</v>
      </c>
      <c r="K3404" s="5">
        <v>1497.162</v>
      </c>
      <c r="L3404" s="5">
        <v>-1.9999999999527002E-3</v>
      </c>
      <c r="M3404" t="str">
        <f>IF(ISERROR(VLOOKUP(A3404,'[1]Ecart validé'!$A:$A,1,FALSE)),Z3404,"Ecart Validé")</f>
        <v>valid</v>
      </c>
      <c r="R3404" t="s">
        <v>30</v>
      </c>
      <c r="X3404"/>
      <c r="Y3404"/>
      <c r="Z3404" t="s">
        <v>31</v>
      </c>
    </row>
    <row r="3405" spans="1:26" x14ac:dyDescent="0.3">
      <c r="A3405" t="s">
        <v>4701</v>
      </c>
      <c r="B3405" t="s">
        <v>3157</v>
      </c>
      <c r="C3405">
        <v>57732</v>
      </c>
      <c r="D3405" t="str">
        <f>+VLOOKUP(C3405,Param!K:L,2,FALSE)</f>
        <v>LAVAZZA PROFESSIONAL FRANCE</v>
      </c>
      <c r="E3405">
        <v>670002</v>
      </c>
      <c r="F3405" t="s">
        <v>35</v>
      </c>
      <c r="G3405" t="s">
        <v>29</v>
      </c>
      <c r="H3405" s="5">
        <v>618.1</v>
      </c>
      <c r="I3405" s="5">
        <v>618.1</v>
      </c>
      <c r="J3405" s="5">
        <v>0</v>
      </c>
      <c r="K3405" s="5">
        <v>618.1</v>
      </c>
      <c r="L3405" s="5">
        <v>0</v>
      </c>
      <c r="M3405" t="str">
        <f>IF(ISERROR(VLOOKUP(A3405,'[1]Ecart validé'!$A:$A,1,FALSE)),Z3405,"Ecart Validé")</f>
        <v>valid</v>
      </c>
      <c r="R3405" t="s">
        <v>30</v>
      </c>
      <c r="X3405"/>
      <c r="Y3405"/>
      <c r="Z3405" t="s">
        <v>31</v>
      </c>
    </row>
    <row r="3406" spans="1:26" x14ac:dyDescent="0.3">
      <c r="A3406" t="s">
        <v>4702</v>
      </c>
      <c r="B3406" t="s">
        <v>3157</v>
      </c>
      <c r="C3406">
        <v>57732</v>
      </c>
      <c r="D3406" t="str">
        <f>+VLOOKUP(C3406,Param!K:L,2,FALSE)</f>
        <v>LAVAZZA PROFESSIONAL FRANCE</v>
      </c>
      <c r="E3406">
        <v>670002</v>
      </c>
      <c r="F3406" t="s">
        <v>37</v>
      </c>
      <c r="G3406" t="s">
        <v>29</v>
      </c>
      <c r="H3406" s="5">
        <v>726.3</v>
      </c>
      <c r="I3406" s="5">
        <v>726.3</v>
      </c>
      <c r="J3406" s="5">
        <v>0</v>
      </c>
      <c r="K3406" s="5">
        <v>726.3</v>
      </c>
      <c r="L3406" s="5">
        <v>0</v>
      </c>
      <c r="M3406" t="str">
        <f>IF(ISERROR(VLOOKUP(A3406,'[1]Ecart validé'!$A:$A,1,FALSE)),Z3406,"Ecart Validé")</f>
        <v>valid</v>
      </c>
      <c r="R3406" t="s">
        <v>30</v>
      </c>
      <c r="X3406"/>
      <c r="Y3406"/>
      <c r="Z3406" t="s">
        <v>31</v>
      </c>
    </row>
    <row r="3407" spans="1:26" x14ac:dyDescent="0.3">
      <c r="A3407" t="s">
        <v>4703</v>
      </c>
      <c r="B3407" t="s">
        <v>3157</v>
      </c>
      <c r="C3407">
        <v>57737</v>
      </c>
      <c r="D3407" t="str">
        <f>+VLOOKUP(C3407,Param!K:L,2,FALSE)</f>
        <v>LMC EUROCOLD</v>
      </c>
      <c r="E3407">
        <v>27315040</v>
      </c>
      <c r="F3407" t="s">
        <v>28</v>
      </c>
      <c r="G3407" t="s">
        <v>29</v>
      </c>
      <c r="H3407" s="5">
        <v>59.7</v>
      </c>
      <c r="I3407" s="5">
        <v>59.7</v>
      </c>
      <c r="J3407" s="5">
        <v>0</v>
      </c>
      <c r="K3407" s="5">
        <v>59.7</v>
      </c>
      <c r="L3407" s="5">
        <v>0</v>
      </c>
      <c r="M3407" t="str">
        <f>IF(ISERROR(VLOOKUP(A3407,'[1]Ecart validé'!$A:$A,1,FALSE)),Z3407,"Ecart Validé")</f>
        <v>valid</v>
      </c>
      <c r="R3407" t="s">
        <v>30</v>
      </c>
      <c r="X3407"/>
      <c r="Y3407"/>
      <c r="Z3407" t="s">
        <v>31</v>
      </c>
    </row>
    <row r="3408" spans="1:26" x14ac:dyDescent="0.3">
      <c r="A3408" t="s">
        <v>4704</v>
      </c>
      <c r="B3408" t="s">
        <v>3157</v>
      </c>
      <c r="C3408">
        <v>57737</v>
      </c>
      <c r="D3408" t="str">
        <f>+VLOOKUP(C3408,Param!K:L,2,FALSE)</f>
        <v>LMC EUROCOLD</v>
      </c>
      <c r="E3408">
        <v>27315040</v>
      </c>
      <c r="F3408" t="s">
        <v>35</v>
      </c>
      <c r="G3408" t="s">
        <v>29</v>
      </c>
      <c r="H3408" s="5">
        <v>59.7</v>
      </c>
      <c r="I3408" s="5">
        <v>59.7</v>
      </c>
      <c r="J3408" s="5">
        <v>0</v>
      </c>
      <c r="K3408" s="5">
        <v>59.7</v>
      </c>
      <c r="L3408" s="5">
        <v>0</v>
      </c>
      <c r="M3408" t="str">
        <f>IF(ISERROR(VLOOKUP(A3408,'[1]Ecart validé'!$A:$A,1,FALSE)),Z3408,"Ecart Validé")</f>
        <v>valid</v>
      </c>
      <c r="R3408" t="s">
        <v>30</v>
      </c>
      <c r="X3408"/>
      <c r="Y3408"/>
      <c r="Z3408" t="s">
        <v>31</v>
      </c>
    </row>
    <row r="3409" spans="1:26" x14ac:dyDescent="0.3">
      <c r="A3409" t="s">
        <v>4705</v>
      </c>
      <c r="B3409" t="s">
        <v>3157</v>
      </c>
      <c r="C3409">
        <v>57737</v>
      </c>
      <c r="D3409" t="str">
        <f>+VLOOKUP(C3409,Param!K:L,2,FALSE)</f>
        <v>LMC EUROCOLD</v>
      </c>
      <c r="E3409">
        <v>27315040</v>
      </c>
      <c r="F3409" t="s">
        <v>37</v>
      </c>
      <c r="G3409" t="s">
        <v>29</v>
      </c>
      <c r="H3409" s="5">
        <v>-8.6999999999999993</v>
      </c>
      <c r="I3409" s="5">
        <v>-8.6999999999999993</v>
      </c>
      <c r="J3409" s="5">
        <v>0</v>
      </c>
      <c r="K3409" s="5">
        <v>-8.6999999999999993</v>
      </c>
      <c r="L3409" s="5">
        <v>0</v>
      </c>
      <c r="M3409" t="str">
        <f>IF(ISERROR(VLOOKUP(A3409,'[1]Ecart validé'!$A:$A,1,FALSE)),Z3409,"Ecart Validé")</f>
        <v>valid</v>
      </c>
      <c r="R3409" t="s">
        <v>30</v>
      </c>
      <c r="X3409"/>
      <c r="Y3409"/>
      <c r="Z3409" t="s">
        <v>31</v>
      </c>
    </row>
    <row r="3410" spans="1:26" x14ac:dyDescent="0.3">
      <c r="A3410" t="s">
        <v>4706</v>
      </c>
      <c r="B3410" t="s">
        <v>3157</v>
      </c>
      <c r="C3410">
        <v>57760</v>
      </c>
      <c r="D3410" t="str">
        <f>+VLOOKUP(C3410,Param!K:L,2,FALSE)</f>
        <v>FROID CHAUD SERVICE</v>
      </c>
      <c r="E3410">
        <v>570017</v>
      </c>
      <c r="F3410" t="s">
        <v>28</v>
      </c>
      <c r="G3410" t="s">
        <v>29</v>
      </c>
      <c r="H3410" s="5">
        <v>3981.03</v>
      </c>
      <c r="I3410" s="5">
        <v>3981.0261</v>
      </c>
      <c r="J3410" s="5">
        <v>3.90000000015788E-3</v>
      </c>
      <c r="K3410" s="5">
        <v>3981.03</v>
      </c>
      <c r="L3410" s="5">
        <v>0</v>
      </c>
      <c r="M3410" t="str">
        <f>IF(ISERROR(VLOOKUP(A3410,'[1]Ecart validé'!$A:$A,1,FALSE)),Z3410,"Ecart Validé")</f>
        <v>valid</v>
      </c>
      <c r="R3410" t="s">
        <v>30</v>
      </c>
      <c r="X3410"/>
      <c r="Y3410"/>
      <c r="Z3410" t="s">
        <v>31</v>
      </c>
    </row>
    <row r="3411" spans="1:26" x14ac:dyDescent="0.3">
      <c r="A3411" t="s">
        <v>4707</v>
      </c>
      <c r="B3411" t="s">
        <v>3157</v>
      </c>
      <c r="C3411">
        <v>57760</v>
      </c>
      <c r="D3411" t="str">
        <f>+VLOOKUP(C3411,Param!K:L,2,FALSE)</f>
        <v>FROID CHAUD SERVICE</v>
      </c>
      <c r="E3411">
        <v>570017</v>
      </c>
      <c r="F3411" t="s">
        <v>33</v>
      </c>
      <c r="G3411" t="s">
        <v>29</v>
      </c>
      <c r="H3411" s="5">
        <v>3215.58</v>
      </c>
      <c r="I3411" s="5">
        <v>3215.5832999999998</v>
      </c>
      <c r="J3411" s="5">
        <v>-3.2999999998537502E-3</v>
      </c>
      <c r="K3411" s="5">
        <v>3215.58</v>
      </c>
      <c r="L3411" s="5">
        <v>0</v>
      </c>
      <c r="M3411" t="str">
        <f>IF(ISERROR(VLOOKUP(A3411,'[1]Ecart validé'!$A:$A,1,FALSE)),Z3411,"Ecart Validé")</f>
        <v>valid</v>
      </c>
      <c r="R3411" t="s">
        <v>30</v>
      </c>
      <c r="X3411"/>
      <c r="Y3411"/>
      <c r="Z3411" t="s">
        <v>31</v>
      </c>
    </row>
    <row r="3412" spans="1:26" x14ac:dyDescent="0.3">
      <c r="A3412" t="s">
        <v>4708</v>
      </c>
      <c r="B3412" t="s">
        <v>3157</v>
      </c>
      <c r="C3412">
        <v>57760</v>
      </c>
      <c r="D3412" t="str">
        <f>+VLOOKUP(C3412,Param!K:L,2,FALSE)</f>
        <v>FROID CHAUD SERVICE</v>
      </c>
      <c r="E3412">
        <v>570017</v>
      </c>
      <c r="F3412" t="s">
        <v>35</v>
      </c>
      <c r="G3412" t="s">
        <v>29</v>
      </c>
      <c r="H3412" s="5">
        <v>4138.92</v>
      </c>
      <c r="I3412" s="5">
        <v>4138.9202999999998</v>
      </c>
      <c r="J3412" s="5">
        <v>-2.9999999969732E-4</v>
      </c>
      <c r="K3412" s="5">
        <v>4138.92</v>
      </c>
      <c r="L3412" s="5">
        <v>0</v>
      </c>
      <c r="M3412" t="str">
        <f>IF(ISERROR(VLOOKUP(A3412,'[1]Ecart validé'!$A:$A,1,FALSE)),Z3412,"Ecart Validé")</f>
        <v>valid</v>
      </c>
      <c r="R3412" t="s">
        <v>30</v>
      </c>
      <c r="X3412"/>
      <c r="Y3412"/>
      <c r="Z3412" t="s">
        <v>31</v>
      </c>
    </row>
    <row r="3413" spans="1:26" x14ac:dyDescent="0.3">
      <c r="A3413" t="s">
        <v>4709</v>
      </c>
      <c r="B3413" t="s">
        <v>3157</v>
      </c>
      <c r="C3413">
        <v>57760</v>
      </c>
      <c r="D3413" t="str">
        <f>+VLOOKUP(C3413,Param!K:L,2,FALSE)</f>
        <v>FROID CHAUD SERVICE</v>
      </c>
      <c r="E3413">
        <v>570017</v>
      </c>
      <c r="F3413" t="s">
        <v>37</v>
      </c>
      <c r="G3413" t="s">
        <v>29</v>
      </c>
      <c r="H3413" s="5">
        <v>1631.19</v>
      </c>
      <c r="I3413" s="5">
        <v>1631.1984</v>
      </c>
      <c r="J3413" s="5">
        <v>-8.3999999999377906E-3</v>
      </c>
      <c r="K3413" s="5">
        <v>1631.19</v>
      </c>
      <c r="L3413" s="5">
        <v>0</v>
      </c>
      <c r="M3413" t="str">
        <f>IF(ISERROR(VLOOKUP(A3413,'[1]Ecart validé'!$A:$A,1,FALSE)),Z3413,"Ecart Validé")</f>
        <v>valid</v>
      </c>
      <c r="R3413" t="s">
        <v>30</v>
      </c>
      <c r="X3413"/>
      <c r="Y3413"/>
      <c r="Z3413" t="s">
        <v>31</v>
      </c>
    </row>
    <row r="3414" spans="1:26" x14ac:dyDescent="0.3">
      <c r="A3414" t="s">
        <v>4710</v>
      </c>
      <c r="B3414" t="s">
        <v>3157</v>
      </c>
      <c r="C3414">
        <v>57772</v>
      </c>
      <c r="D3414" t="str">
        <f>+VLOOKUP(C3414,Param!K:L,2,FALSE)</f>
        <v>GUYOT</v>
      </c>
      <c r="E3414">
        <v>21016</v>
      </c>
      <c r="F3414" t="s">
        <v>28</v>
      </c>
      <c r="G3414" t="s">
        <v>29</v>
      </c>
      <c r="H3414" s="5">
        <v>2228.91</v>
      </c>
      <c r="I3414" s="5">
        <v>2228.9126999999999</v>
      </c>
      <c r="J3414" s="5">
        <v>-2.7000000000043599E-3</v>
      </c>
      <c r="K3414" s="5">
        <v>2228.91</v>
      </c>
      <c r="L3414" s="5">
        <v>0</v>
      </c>
      <c r="M3414" t="str">
        <f>IF(ISERROR(VLOOKUP(A3414,'[1]Ecart validé'!$A:$A,1,FALSE)),Z3414,"Ecart Validé")</f>
        <v>valid</v>
      </c>
      <c r="R3414" t="s">
        <v>30</v>
      </c>
      <c r="X3414"/>
      <c r="Y3414"/>
      <c r="Z3414" t="s">
        <v>31</v>
      </c>
    </row>
    <row r="3415" spans="1:26" x14ac:dyDescent="0.3">
      <c r="A3415" t="s">
        <v>4711</v>
      </c>
      <c r="B3415" t="s">
        <v>3157</v>
      </c>
      <c r="C3415">
        <v>57772</v>
      </c>
      <c r="D3415" t="str">
        <f>+VLOOKUP(C3415,Param!K:L,2,FALSE)</f>
        <v>GUYOT</v>
      </c>
      <c r="E3415">
        <v>21016</v>
      </c>
      <c r="F3415" t="s">
        <v>33</v>
      </c>
      <c r="G3415" t="s">
        <v>29</v>
      </c>
      <c r="H3415" s="5">
        <v>236.99</v>
      </c>
      <c r="I3415" s="5">
        <v>236.9906</v>
      </c>
      <c r="J3415" s="5">
        <v>-5.9999999999149601E-4</v>
      </c>
      <c r="K3415" s="5">
        <v>236.99</v>
      </c>
      <c r="L3415" s="5">
        <v>0</v>
      </c>
      <c r="M3415" t="str">
        <f>IF(ISERROR(VLOOKUP(A3415,'[1]Ecart validé'!$A:$A,1,FALSE)),Z3415,"Ecart Validé")</f>
        <v>valid</v>
      </c>
      <c r="R3415" t="s">
        <v>30</v>
      </c>
      <c r="X3415"/>
      <c r="Y3415"/>
      <c r="Z3415" t="s">
        <v>31</v>
      </c>
    </row>
    <row r="3416" spans="1:26" x14ac:dyDescent="0.3">
      <c r="A3416" t="s">
        <v>4712</v>
      </c>
      <c r="B3416" t="s">
        <v>3157</v>
      </c>
      <c r="C3416">
        <v>57772</v>
      </c>
      <c r="D3416" t="str">
        <f>+VLOOKUP(C3416,Param!K:L,2,FALSE)</f>
        <v>GUYOT</v>
      </c>
      <c r="E3416">
        <v>21016</v>
      </c>
      <c r="F3416" t="s">
        <v>35</v>
      </c>
      <c r="G3416" t="s">
        <v>29</v>
      </c>
      <c r="H3416" s="5">
        <v>1540.14</v>
      </c>
      <c r="I3416" s="5">
        <v>1540.14</v>
      </c>
      <c r="J3416" s="5">
        <v>0</v>
      </c>
      <c r="K3416" s="5">
        <v>1540.14</v>
      </c>
      <c r="L3416" s="5">
        <v>0</v>
      </c>
      <c r="M3416" t="str">
        <f>IF(ISERROR(VLOOKUP(A3416,'[1]Ecart validé'!$A:$A,1,FALSE)),Z3416,"Ecart Validé")</f>
        <v>valid</v>
      </c>
      <c r="R3416" t="s">
        <v>30</v>
      </c>
      <c r="X3416"/>
      <c r="Y3416"/>
      <c r="Z3416" t="s">
        <v>31</v>
      </c>
    </row>
    <row r="3417" spans="1:26" x14ac:dyDescent="0.3">
      <c r="A3417" t="s">
        <v>4713</v>
      </c>
      <c r="B3417" t="s">
        <v>3157</v>
      </c>
      <c r="C3417">
        <v>57772</v>
      </c>
      <c r="D3417" t="str">
        <f>+VLOOKUP(C3417,Param!K:L,2,FALSE)</f>
        <v>GUYOT</v>
      </c>
      <c r="E3417">
        <v>21016</v>
      </c>
      <c r="F3417" t="s">
        <v>37</v>
      </c>
      <c r="G3417" t="s">
        <v>29</v>
      </c>
      <c r="H3417" s="5">
        <v>604.66</v>
      </c>
      <c r="I3417" s="5">
        <v>604.66</v>
      </c>
      <c r="J3417" s="5">
        <v>0</v>
      </c>
      <c r="K3417" s="5">
        <v>604.66</v>
      </c>
      <c r="L3417" s="5">
        <v>0</v>
      </c>
      <c r="M3417" t="str">
        <f>IF(ISERROR(VLOOKUP(A3417,'[1]Ecart validé'!$A:$A,1,FALSE)),Z3417,"Ecart Validé")</f>
        <v>valid</v>
      </c>
      <c r="R3417" t="s">
        <v>30</v>
      </c>
      <c r="X3417"/>
      <c r="Y3417"/>
      <c r="Z3417" t="s">
        <v>31</v>
      </c>
    </row>
    <row r="3418" spans="1:26" x14ac:dyDescent="0.3">
      <c r="A3418" t="s">
        <v>4714</v>
      </c>
      <c r="B3418" t="s">
        <v>3157</v>
      </c>
      <c r="C3418">
        <v>57775</v>
      </c>
      <c r="D3418" t="str">
        <f>+VLOOKUP(C3418,Param!K:L,2,FALSE)</f>
        <v>IDEX ENERGIES</v>
      </c>
      <c r="E3418" t="s">
        <v>4715</v>
      </c>
      <c r="F3418" t="s">
        <v>35</v>
      </c>
      <c r="G3418" t="s">
        <v>29</v>
      </c>
      <c r="H3418" s="5">
        <v>16762.37</v>
      </c>
      <c r="I3418" s="5">
        <v>16762.368999999999</v>
      </c>
      <c r="J3418" s="5">
        <v>1.0000000002037201E-3</v>
      </c>
      <c r="K3418" s="5">
        <v>16762.37</v>
      </c>
      <c r="L3418" s="5">
        <v>0</v>
      </c>
      <c r="M3418" t="str">
        <f>IF(ISERROR(VLOOKUP(A3418,'[1]Ecart validé'!$A:$A,1,FALSE)),Z3418,"Ecart Validé")</f>
        <v>valid</v>
      </c>
      <c r="R3418" t="s">
        <v>30</v>
      </c>
      <c r="X3418"/>
      <c r="Y3418"/>
      <c r="Z3418" t="s">
        <v>31</v>
      </c>
    </row>
    <row r="3419" spans="1:26" x14ac:dyDescent="0.3">
      <c r="A3419" t="s">
        <v>4716</v>
      </c>
      <c r="B3419" t="s">
        <v>3157</v>
      </c>
      <c r="C3419">
        <v>57775</v>
      </c>
      <c r="D3419" t="str">
        <f>+VLOOKUP(C3419,Param!K:L,2,FALSE)</f>
        <v>IDEX ENERGIES</v>
      </c>
      <c r="E3419" t="s">
        <v>4715</v>
      </c>
      <c r="F3419" t="s">
        <v>37</v>
      </c>
      <c r="G3419" t="s">
        <v>29</v>
      </c>
      <c r="H3419" s="5">
        <v>16994.419999999998</v>
      </c>
      <c r="I3419" s="5">
        <v>16994.424500000001</v>
      </c>
      <c r="J3419" s="5">
        <v>-4.5000000027357601E-3</v>
      </c>
      <c r="K3419" s="5">
        <v>16994.419999999998</v>
      </c>
      <c r="L3419" s="5">
        <v>0</v>
      </c>
      <c r="M3419" t="str">
        <f>IF(ISERROR(VLOOKUP(A3419,'[1]Ecart validé'!$A:$A,1,FALSE)),Z3419,"Ecart Validé")</f>
        <v>valid</v>
      </c>
      <c r="R3419" t="s">
        <v>30</v>
      </c>
      <c r="X3419"/>
      <c r="Y3419"/>
      <c r="Z3419" t="s">
        <v>31</v>
      </c>
    </row>
    <row r="3420" spans="1:26" x14ac:dyDescent="0.3">
      <c r="A3420" t="s">
        <v>4717</v>
      </c>
      <c r="B3420" t="s">
        <v>3157</v>
      </c>
      <c r="C3420">
        <v>57775</v>
      </c>
      <c r="D3420" t="str">
        <f>+VLOOKUP(C3420,Param!K:L,2,FALSE)</f>
        <v>IDEX ENERGIES</v>
      </c>
      <c r="E3420" t="s">
        <v>4718</v>
      </c>
      <c r="F3420" t="s">
        <v>28</v>
      </c>
      <c r="G3420" t="s">
        <v>29</v>
      </c>
      <c r="H3420" s="5">
        <v>21157.362999999899</v>
      </c>
      <c r="I3420" s="5">
        <v>21157.360499999999</v>
      </c>
      <c r="J3420" s="5">
        <v>2.4999999950523401E-3</v>
      </c>
      <c r="K3420" s="5">
        <v>21157.362999999899</v>
      </c>
      <c r="L3420" s="5">
        <v>0</v>
      </c>
      <c r="M3420" t="str">
        <f>IF(ISERROR(VLOOKUP(A3420,'[1]Ecart validé'!$A:$A,1,FALSE)),Z3420,"Ecart Validé")</f>
        <v>valid</v>
      </c>
      <c r="R3420" t="s">
        <v>30</v>
      </c>
      <c r="X3420"/>
      <c r="Y3420"/>
      <c r="Z3420" t="s">
        <v>31</v>
      </c>
    </row>
    <row r="3421" spans="1:26" x14ac:dyDescent="0.3">
      <c r="A3421" t="s">
        <v>4719</v>
      </c>
      <c r="B3421" t="s">
        <v>3157</v>
      </c>
      <c r="C3421">
        <v>57775</v>
      </c>
      <c r="D3421" t="str">
        <f>+VLOOKUP(C3421,Param!K:L,2,FALSE)</f>
        <v>IDEX ENERGIES</v>
      </c>
      <c r="E3421" t="s">
        <v>4718</v>
      </c>
      <c r="F3421" t="s">
        <v>33</v>
      </c>
      <c r="G3421" t="s">
        <v>29</v>
      </c>
      <c r="H3421" s="5">
        <v>20816.616999999998</v>
      </c>
      <c r="I3421" s="5">
        <v>20816.616999999998</v>
      </c>
      <c r="J3421" s="5">
        <v>7.2759576141834202E-12</v>
      </c>
      <c r="K3421" s="5">
        <v>20816.616999999998</v>
      </c>
      <c r="L3421" s="5">
        <v>0</v>
      </c>
      <c r="M3421" t="str">
        <f>IF(ISERROR(VLOOKUP(A3421,'[1]Ecart validé'!$A:$A,1,FALSE)),Z3421,"Ecart Validé")</f>
        <v>valid</v>
      </c>
      <c r="R3421" t="s">
        <v>30</v>
      </c>
      <c r="X3421"/>
      <c r="Y3421"/>
      <c r="Z3421" t="s">
        <v>31</v>
      </c>
    </row>
    <row r="3422" spans="1:26" x14ac:dyDescent="0.3">
      <c r="A3422" t="s">
        <v>4720</v>
      </c>
      <c r="B3422" t="s">
        <v>3157</v>
      </c>
      <c r="C3422">
        <v>57778</v>
      </c>
      <c r="D3422" t="str">
        <f>+VLOOKUP(C3422,Param!K:L,2,FALSE)</f>
        <v>USEO ( ex I.P.I.)</v>
      </c>
      <c r="E3422" t="s">
        <v>4721</v>
      </c>
      <c r="F3422" t="s">
        <v>51</v>
      </c>
      <c r="G3422" t="s">
        <v>29</v>
      </c>
      <c r="H3422" s="5">
        <v>60070.400000000001</v>
      </c>
      <c r="I3422" s="5">
        <v>60070.400000000001</v>
      </c>
      <c r="J3422" s="5">
        <v>0</v>
      </c>
      <c r="K3422" s="5">
        <v>60070.400000000001</v>
      </c>
      <c r="L3422" s="5">
        <v>0</v>
      </c>
      <c r="M3422" t="str">
        <f>IF(ISERROR(VLOOKUP(A3422,'[1]Ecart validé'!$A:$A,1,FALSE)),Z3422,"Ecart Validé")</f>
        <v>valid</v>
      </c>
      <c r="R3422" t="s">
        <v>30</v>
      </c>
      <c r="X3422"/>
      <c r="Y3422"/>
      <c r="Z3422" t="s">
        <v>31</v>
      </c>
    </row>
    <row r="3423" spans="1:26" x14ac:dyDescent="0.3">
      <c r="A3423" t="s">
        <v>4722</v>
      </c>
      <c r="B3423" t="s">
        <v>3157</v>
      </c>
      <c r="C3423">
        <v>57791</v>
      </c>
      <c r="D3423" t="str">
        <f>+VLOOKUP(C3423,Param!K:L,2,FALSE)</f>
        <v>CABINET BLEUSE</v>
      </c>
      <c r="E3423">
        <v>2160724833</v>
      </c>
      <c r="F3423" t="s">
        <v>28</v>
      </c>
      <c r="G3423" t="s">
        <v>29</v>
      </c>
      <c r="H3423" s="5">
        <v>513</v>
      </c>
      <c r="I3423" s="5">
        <v>513</v>
      </c>
      <c r="J3423" s="5">
        <v>0</v>
      </c>
      <c r="K3423" s="5">
        <v>513</v>
      </c>
      <c r="L3423" s="5">
        <v>0</v>
      </c>
      <c r="M3423" t="str">
        <f>IF(ISERROR(VLOOKUP(A3423,'[1]Ecart validé'!$A:$A,1,FALSE)),Z3423,"Ecart Validé")</f>
        <v>valid</v>
      </c>
      <c r="R3423" t="s">
        <v>30</v>
      </c>
      <c r="X3423"/>
      <c r="Y3423"/>
      <c r="Z3423" t="s">
        <v>31</v>
      </c>
    </row>
    <row r="3424" spans="1:26" x14ac:dyDescent="0.3">
      <c r="A3424" t="s">
        <v>4723</v>
      </c>
      <c r="B3424" t="s">
        <v>3157</v>
      </c>
      <c r="C3424">
        <v>57791</v>
      </c>
      <c r="D3424" t="str">
        <f>+VLOOKUP(C3424,Param!K:L,2,FALSE)</f>
        <v>CABINET BLEUSE</v>
      </c>
      <c r="E3424">
        <v>2160724833</v>
      </c>
      <c r="F3424" t="s">
        <v>35</v>
      </c>
      <c r="G3424" t="s">
        <v>29</v>
      </c>
      <c r="H3424" s="5">
        <v>60.75</v>
      </c>
      <c r="I3424" s="5">
        <v>60.75</v>
      </c>
      <c r="J3424" s="5">
        <v>0</v>
      </c>
      <c r="K3424" s="5">
        <v>60.75</v>
      </c>
      <c r="L3424" s="5">
        <v>0</v>
      </c>
      <c r="M3424" t="str">
        <f>IF(ISERROR(VLOOKUP(A3424,'[1]Ecart validé'!$A:$A,1,FALSE)),Z3424,"Ecart Validé")</f>
        <v>valid</v>
      </c>
      <c r="R3424" t="s">
        <v>30</v>
      </c>
      <c r="X3424"/>
      <c r="Y3424"/>
      <c r="Z3424" t="s">
        <v>31</v>
      </c>
    </row>
    <row r="3425" spans="1:26" x14ac:dyDescent="0.3">
      <c r="A3425" t="s">
        <v>4724</v>
      </c>
      <c r="B3425" t="s">
        <v>3157</v>
      </c>
      <c r="C3425">
        <v>57791</v>
      </c>
      <c r="D3425" t="str">
        <f>+VLOOKUP(C3425,Param!K:L,2,FALSE)</f>
        <v>CABINET BLEUSE</v>
      </c>
      <c r="E3425">
        <v>2160724833</v>
      </c>
      <c r="F3425" t="s">
        <v>37</v>
      </c>
      <c r="G3425" t="s">
        <v>29</v>
      </c>
      <c r="H3425" s="5">
        <v>219.75</v>
      </c>
      <c r="I3425" s="5">
        <v>219.75</v>
      </c>
      <c r="J3425" s="5">
        <v>0</v>
      </c>
      <c r="K3425" s="5">
        <v>219.75</v>
      </c>
      <c r="L3425" s="5">
        <v>0</v>
      </c>
      <c r="M3425" t="str">
        <f>IF(ISERROR(VLOOKUP(A3425,'[1]Ecart validé'!$A:$A,1,FALSE)),Z3425,"Ecart Validé")</f>
        <v>valid</v>
      </c>
      <c r="R3425" t="s">
        <v>30</v>
      </c>
      <c r="X3425"/>
      <c r="Y3425"/>
      <c r="Z3425" t="s">
        <v>31</v>
      </c>
    </row>
    <row r="3426" spans="1:26" x14ac:dyDescent="0.3">
      <c r="A3426" t="s">
        <v>4725</v>
      </c>
      <c r="B3426" t="s">
        <v>3157</v>
      </c>
      <c r="C3426">
        <v>57811</v>
      </c>
      <c r="D3426" t="str">
        <f>+VLOOKUP(C3426,Param!K:L,2,FALSE)</f>
        <v>QUARANTE SIX (ex:ELECTROGELOZ IVRY)</v>
      </c>
      <c r="E3426">
        <v>2160484941</v>
      </c>
      <c r="F3426" t="s">
        <v>37</v>
      </c>
      <c r="G3426" t="s">
        <v>29</v>
      </c>
      <c r="H3426" s="5">
        <v>1374.62</v>
      </c>
      <c r="I3426" s="5">
        <v>1374.62</v>
      </c>
      <c r="J3426" s="5">
        <v>0</v>
      </c>
      <c r="K3426" s="5">
        <v>1374.62</v>
      </c>
      <c r="L3426" s="5">
        <v>0</v>
      </c>
      <c r="M3426" t="str">
        <f>IF(ISERROR(VLOOKUP(A3426,'[1]Ecart validé'!$A:$A,1,FALSE)),Z3426,"Ecart Validé")</f>
        <v>valid</v>
      </c>
      <c r="R3426" t="s">
        <v>30</v>
      </c>
      <c r="X3426"/>
      <c r="Y3426"/>
      <c r="Z3426" t="s">
        <v>31</v>
      </c>
    </row>
    <row r="3427" spans="1:26" x14ac:dyDescent="0.3">
      <c r="A3427" t="s">
        <v>4726</v>
      </c>
      <c r="B3427" t="s">
        <v>3157</v>
      </c>
      <c r="C3427">
        <v>57814</v>
      </c>
      <c r="D3427" t="str">
        <f>+VLOOKUP(C3427,Param!K:L,2,FALSE)</f>
        <v>ETANDEX</v>
      </c>
      <c r="E3427">
        <v>2120541759</v>
      </c>
      <c r="F3427" t="s">
        <v>28</v>
      </c>
      <c r="G3427" t="s">
        <v>29</v>
      </c>
      <c r="H3427" s="5">
        <v>3266.01</v>
      </c>
      <c r="I3427" s="5">
        <v>3266.01</v>
      </c>
      <c r="J3427" s="5">
        <v>0</v>
      </c>
      <c r="K3427" s="5">
        <v>3266.01</v>
      </c>
      <c r="L3427" s="5">
        <v>0</v>
      </c>
      <c r="M3427" t="str">
        <f>IF(ISERROR(VLOOKUP(A3427,'[1]Ecart validé'!$A:$A,1,FALSE)),Z3427,"Ecart Validé")</f>
        <v>valid</v>
      </c>
      <c r="R3427" t="s">
        <v>30</v>
      </c>
      <c r="X3427"/>
      <c r="Y3427"/>
      <c r="Z3427" t="s">
        <v>31</v>
      </c>
    </row>
    <row r="3428" spans="1:26" x14ac:dyDescent="0.3">
      <c r="A3428" t="s">
        <v>4727</v>
      </c>
      <c r="B3428" t="s">
        <v>3157</v>
      </c>
      <c r="C3428">
        <v>57814</v>
      </c>
      <c r="D3428" t="str">
        <f>+VLOOKUP(C3428,Param!K:L,2,FALSE)</f>
        <v>ETANDEX</v>
      </c>
      <c r="E3428">
        <v>2120541759</v>
      </c>
      <c r="F3428" t="s">
        <v>33</v>
      </c>
      <c r="G3428" t="s">
        <v>29</v>
      </c>
      <c r="H3428" s="5">
        <v>484.56</v>
      </c>
      <c r="I3428" s="5">
        <v>484.56060000000002</v>
      </c>
      <c r="J3428" s="5">
        <v>-6.0000000001991696E-4</v>
      </c>
      <c r="K3428" s="5">
        <v>484.56</v>
      </c>
      <c r="L3428" s="5">
        <v>0</v>
      </c>
      <c r="M3428" t="str">
        <f>IF(ISERROR(VLOOKUP(A3428,'[1]Ecart validé'!$A:$A,1,FALSE)),Z3428,"Ecart Validé")</f>
        <v>valid</v>
      </c>
      <c r="R3428" t="s">
        <v>30</v>
      </c>
      <c r="X3428"/>
      <c r="Y3428"/>
      <c r="Z3428" t="s">
        <v>31</v>
      </c>
    </row>
    <row r="3429" spans="1:26" x14ac:dyDescent="0.3">
      <c r="A3429" t="s">
        <v>4728</v>
      </c>
      <c r="B3429" t="s">
        <v>3157</v>
      </c>
      <c r="C3429">
        <v>57814</v>
      </c>
      <c r="D3429" t="str">
        <f>+VLOOKUP(C3429,Param!K:L,2,FALSE)</f>
        <v>ETANDEX</v>
      </c>
      <c r="E3429">
        <v>2120541759</v>
      </c>
      <c r="F3429" t="s">
        <v>35</v>
      </c>
      <c r="G3429" t="s">
        <v>29</v>
      </c>
      <c r="H3429" s="5">
        <v>2928.68</v>
      </c>
      <c r="I3429" s="5">
        <v>2928.6833999999999</v>
      </c>
      <c r="J3429" s="5">
        <v>-3.4000000000560201E-3</v>
      </c>
      <c r="K3429" s="5">
        <v>2928.68</v>
      </c>
      <c r="L3429" s="5">
        <v>0</v>
      </c>
      <c r="M3429" t="str">
        <f>IF(ISERROR(VLOOKUP(A3429,'[1]Ecart validé'!$A:$A,1,FALSE)),Z3429,"Ecart Validé")</f>
        <v>valid</v>
      </c>
      <c r="R3429" t="s">
        <v>30</v>
      </c>
      <c r="X3429"/>
      <c r="Y3429"/>
      <c r="Z3429" t="s">
        <v>31</v>
      </c>
    </row>
    <row r="3430" spans="1:26" x14ac:dyDescent="0.3">
      <c r="A3430" t="s">
        <v>4729</v>
      </c>
      <c r="B3430" t="s">
        <v>3157</v>
      </c>
      <c r="C3430">
        <v>57814</v>
      </c>
      <c r="D3430" t="str">
        <f>+VLOOKUP(C3430,Param!K:L,2,FALSE)</f>
        <v>ETANDEX</v>
      </c>
      <c r="E3430">
        <v>2120541759</v>
      </c>
      <c r="F3430" t="s">
        <v>37</v>
      </c>
      <c r="G3430" t="s">
        <v>29</v>
      </c>
      <c r="H3430" s="5">
        <v>1225.78</v>
      </c>
      <c r="I3430" s="5">
        <v>1225.7832000000001</v>
      </c>
      <c r="J3430" s="5">
        <v>-3.2000000001062199E-3</v>
      </c>
      <c r="K3430" s="5">
        <v>1225.78</v>
      </c>
      <c r="L3430" s="5">
        <v>0</v>
      </c>
      <c r="M3430" t="str">
        <f>IF(ISERROR(VLOOKUP(A3430,'[1]Ecart validé'!$A:$A,1,FALSE)),Z3430,"Ecart Validé")</f>
        <v>valid</v>
      </c>
      <c r="R3430" t="s">
        <v>30</v>
      </c>
      <c r="X3430"/>
      <c r="Y3430"/>
      <c r="Z3430" t="s">
        <v>31</v>
      </c>
    </row>
    <row r="3431" spans="1:26" x14ac:dyDescent="0.3">
      <c r="A3431" t="s">
        <v>4730</v>
      </c>
      <c r="B3431" t="s">
        <v>3157</v>
      </c>
      <c r="C3431">
        <v>57818</v>
      </c>
      <c r="D3431" t="str">
        <f>+VLOOKUP(C3431,Param!K:L,2,FALSE)</f>
        <v>FIRST FAST FODD (FIRSTPACK)</v>
      </c>
      <c r="E3431">
        <v>2193106193</v>
      </c>
      <c r="F3431" t="s">
        <v>33</v>
      </c>
      <c r="G3431" t="s">
        <v>29</v>
      </c>
      <c r="H3431" s="5">
        <v>129.13</v>
      </c>
      <c r="I3431" s="5">
        <v>129.12700000000001</v>
      </c>
      <c r="J3431" s="5">
        <v>2.9999999999858998E-3</v>
      </c>
      <c r="K3431" s="5">
        <v>129.13</v>
      </c>
      <c r="L3431" s="5">
        <v>0</v>
      </c>
      <c r="M3431" t="str">
        <f>IF(ISERROR(VLOOKUP(A3431,'[1]Ecart validé'!$A:$A,1,FALSE)),Z3431,"Ecart Validé")</f>
        <v>valid</v>
      </c>
      <c r="R3431" t="s">
        <v>30</v>
      </c>
      <c r="X3431"/>
      <c r="Y3431"/>
      <c r="Z3431" t="s">
        <v>31</v>
      </c>
    </row>
    <row r="3432" spans="1:26" x14ac:dyDescent="0.3">
      <c r="A3432" t="s">
        <v>4731</v>
      </c>
      <c r="B3432" t="s">
        <v>3157</v>
      </c>
      <c r="C3432">
        <v>57818</v>
      </c>
      <c r="D3432" t="str">
        <f>+VLOOKUP(C3432,Param!K:L,2,FALSE)</f>
        <v>FIRST FAST FODD (FIRSTPACK)</v>
      </c>
      <c r="E3432">
        <v>2193106193</v>
      </c>
      <c r="F3432" t="s">
        <v>35</v>
      </c>
      <c r="G3432" t="s">
        <v>29</v>
      </c>
      <c r="H3432" s="5">
        <v>924.12</v>
      </c>
      <c r="I3432" s="5">
        <v>924.11800000000005</v>
      </c>
      <c r="J3432" s="5">
        <v>1.9999999999527002E-3</v>
      </c>
      <c r="K3432" s="5">
        <v>924.12</v>
      </c>
      <c r="L3432" s="5">
        <v>0</v>
      </c>
      <c r="M3432" t="str">
        <f>IF(ISERROR(VLOOKUP(A3432,'[1]Ecart validé'!$A:$A,1,FALSE)),Z3432,"Ecart Validé")</f>
        <v>valid</v>
      </c>
      <c r="R3432" t="s">
        <v>30</v>
      </c>
      <c r="X3432"/>
      <c r="Y3432"/>
      <c r="Z3432" t="s">
        <v>31</v>
      </c>
    </row>
    <row r="3433" spans="1:26" x14ac:dyDescent="0.3">
      <c r="A3433" t="s">
        <v>4732</v>
      </c>
      <c r="B3433" t="s">
        <v>3157</v>
      </c>
      <c r="C3433">
        <v>57818</v>
      </c>
      <c r="D3433" t="str">
        <f>+VLOOKUP(C3433,Param!K:L,2,FALSE)</f>
        <v>FIRST FAST FODD (FIRSTPACK)</v>
      </c>
      <c r="E3433">
        <v>2193106193</v>
      </c>
      <c r="F3433" t="s">
        <v>37</v>
      </c>
      <c r="G3433" t="s">
        <v>29</v>
      </c>
      <c r="H3433" s="5">
        <v>306.33999999999997</v>
      </c>
      <c r="I3433" s="5">
        <v>306.33699999999999</v>
      </c>
      <c r="J3433" s="5">
        <v>2.9999999999858998E-3</v>
      </c>
      <c r="K3433" s="5">
        <v>306.33999999999997</v>
      </c>
      <c r="L3433" s="5">
        <v>0</v>
      </c>
      <c r="M3433" t="str">
        <f>IF(ISERROR(VLOOKUP(A3433,'[1]Ecart validé'!$A:$A,1,FALSE)),Z3433,"Ecart Validé")</f>
        <v>valid</v>
      </c>
      <c r="R3433" t="s">
        <v>30</v>
      </c>
      <c r="X3433"/>
      <c r="Y3433"/>
      <c r="Z3433" t="s">
        <v>31</v>
      </c>
    </row>
    <row r="3434" spans="1:26" x14ac:dyDescent="0.3">
      <c r="A3434" t="s">
        <v>4733</v>
      </c>
      <c r="B3434" t="s">
        <v>3157</v>
      </c>
      <c r="C3434">
        <v>57820</v>
      </c>
      <c r="D3434" t="str">
        <f>+VLOOKUP(C3434,Param!K:L,2,FALSE)</f>
        <v>PROCHIMA</v>
      </c>
      <c r="E3434">
        <v>29302039</v>
      </c>
      <c r="F3434" t="s">
        <v>28</v>
      </c>
      <c r="G3434" t="s">
        <v>29</v>
      </c>
      <c r="H3434" s="5">
        <v>1175.93</v>
      </c>
      <c r="I3434" s="5">
        <v>1175.9290000000001</v>
      </c>
      <c r="J3434" s="5">
        <v>9.9999999997635292E-4</v>
      </c>
      <c r="K3434" s="5">
        <v>1175.93</v>
      </c>
      <c r="L3434" s="5">
        <v>0</v>
      </c>
      <c r="M3434" t="str">
        <f>IF(ISERROR(VLOOKUP(A3434,'[1]Ecart validé'!$A:$A,1,FALSE)),Z3434,"Ecart Validé")</f>
        <v>valid</v>
      </c>
      <c r="R3434" t="s">
        <v>30</v>
      </c>
      <c r="X3434"/>
      <c r="Y3434"/>
      <c r="Z3434" t="s">
        <v>31</v>
      </c>
    </row>
    <row r="3435" spans="1:26" x14ac:dyDescent="0.3">
      <c r="A3435" t="s">
        <v>4734</v>
      </c>
      <c r="B3435" t="s">
        <v>3157</v>
      </c>
      <c r="C3435">
        <v>57820</v>
      </c>
      <c r="D3435" t="str">
        <f>+VLOOKUP(C3435,Param!K:L,2,FALSE)</f>
        <v>PROCHIMA</v>
      </c>
      <c r="E3435">
        <v>29302039</v>
      </c>
      <c r="F3435" t="s">
        <v>33</v>
      </c>
      <c r="G3435" t="s">
        <v>29</v>
      </c>
      <c r="H3435" s="5">
        <v>485.42</v>
      </c>
      <c r="I3435" s="5">
        <v>485.41250000000002</v>
      </c>
      <c r="J3435" s="5">
        <v>7.4999999999931701E-3</v>
      </c>
      <c r="K3435" s="5">
        <v>485.42</v>
      </c>
      <c r="L3435" s="5">
        <v>0</v>
      </c>
      <c r="M3435" t="str">
        <f>IF(ISERROR(VLOOKUP(A3435,'[1]Ecart validé'!$A:$A,1,FALSE)),Z3435,"Ecart Validé")</f>
        <v>valid</v>
      </c>
      <c r="R3435" t="s">
        <v>30</v>
      </c>
      <c r="X3435"/>
      <c r="Y3435"/>
      <c r="Z3435" t="s">
        <v>31</v>
      </c>
    </row>
    <row r="3436" spans="1:26" x14ac:dyDescent="0.3">
      <c r="A3436" t="s">
        <v>4735</v>
      </c>
      <c r="B3436" t="s">
        <v>3157</v>
      </c>
      <c r="C3436">
        <v>57820</v>
      </c>
      <c r="D3436" t="str">
        <f>+VLOOKUP(C3436,Param!K:L,2,FALSE)</f>
        <v>PROCHIMA</v>
      </c>
      <c r="E3436">
        <v>29302039</v>
      </c>
      <c r="F3436" t="s">
        <v>35</v>
      </c>
      <c r="G3436" t="s">
        <v>29</v>
      </c>
      <c r="H3436" s="5">
        <v>996.53</v>
      </c>
      <c r="I3436" s="5">
        <v>996.52650000000006</v>
      </c>
      <c r="J3436" s="5">
        <v>3.4999999999172299E-3</v>
      </c>
      <c r="K3436" s="5">
        <v>996.53</v>
      </c>
      <c r="L3436" s="5">
        <v>0</v>
      </c>
      <c r="M3436" t="str">
        <f>IF(ISERROR(VLOOKUP(A3436,'[1]Ecart validé'!$A:$A,1,FALSE)),Z3436,"Ecart Validé")</f>
        <v>valid</v>
      </c>
      <c r="R3436" t="s">
        <v>30</v>
      </c>
      <c r="X3436"/>
      <c r="Y3436"/>
      <c r="Z3436" t="s">
        <v>31</v>
      </c>
    </row>
    <row r="3437" spans="1:26" x14ac:dyDescent="0.3">
      <c r="A3437" t="s">
        <v>4736</v>
      </c>
      <c r="B3437" t="s">
        <v>3157</v>
      </c>
      <c r="C3437">
        <v>57820</v>
      </c>
      <c r="D3437" t="str">
        <f>+VLOOKUP(C3437,Param!K:L,2,FALSE)</f>
        <v>PROCHIMA</v>
      </c>
      <c r="E3437">
        <v>29302039</v>
      </c>
      <c r="F3437" t="s">
        <v>37</v>
      </c>
      <c r="G3437" t="s">
        <v>29</v>
      </c>
      <c r="H3437" s="5">
        <v>819.24</v>
      </c>
      <c r="I3437" s="5">
        <v>819.24</v>
      </c>
      <c r="J3437" s="5">
        <v>0</v>
      </c>
      <c r="K3437" s="5">
        <v>819.24</v>
      </c>
      <c r="L3437" s="5">
        <v>0</v>
      </c>
      <c r="M3437" t="str">
        <f>IF(ISERROR(VLOOKUP(A3437,'[1]Ecart validé'!$A:$A,1,FALSE)),Z3437,"Ecart Validé")</f>
        <v>valid</v>
      </c>
      <c r="R3437" t="s">
        <v>30</v>
      </c>
      <c r="X3437"/>
      <c r="Y3437"/>
      <c r="Z3437" t="s">
        <v>31</v>
      </c>
    </row>
    <row r="3438" spans="1:26" x14ac:dyDescent="0.3">
      <c r="A3438" t="s">
        <v>4737</v>
      </c>
      <c r="B3438" t="s">
        <v>3157</v>
      </c>
      <c r="C3438">
        <v>57838</v>
      </c>
      <c r="D3438" t="str">
        <f>+VLOOKUP(C3438,Param!K:L,2,FALSE)</f>
        <v>AQUILA</v>
      </c>
      <c r="E3438">
        <v>27263096</v>
      </c>
      <c r="F3438" t="s">
        <v>28</v>
      </c>
      <c r="G3438" t="s">
        <v>29</v>
      </c>
      <c r="H3438" s="5">
        <v>1618.78</v>
      </c>
      <c r="I3438" s="5">
        <v>1618.7855999999999</v>
      </c>
      <c r="J3438" s="5">
        <v>-5.5999999999585201E-3</v>
      </c>
      <c r="K3438" s="5">
        <v>1618.78</v>
      </c>
      <c r="L3438" s="5">
        <v>0</v>
      </c>
      <c r="M3438" t="str">
        <f>IF(ISERROR(VLOOKUP(A3438,'[1]Ecart validé'!$A:$A,1,FALSE)),Z3438,"Ecart Validé")</f>
        <v>valid</v>
      </c>
      <c r="R3438" t="s">
        <v>30</v>
      </c>
      <c r="X3438"/>
      <c r="Y3438"/>
      <c r="Z3438" t="s">
        <v>31</v>
      </c>
    </row>
    <row r="3439" spans="1:26" x14ac:dyDescent="0.3">
      <c r="A3439" t="s">
        <v>4738</v>
      </c>
      <c r="B3439" t="s">
        <v>3157</v>
      </c>
      <c r="C3439">
        <v>57838</v>
      </c>
      <c r="D3439" t="str">
        <f>+VLOOKUP(C3439,Param!K:L,2,FALSE)</f>
        <v>AQUILA</v>
      </c>
      <c r="E3439">
        <v>27263096</v>
      </c>
      <c r="F3439" t="s">
        <v>33</v>
      </c>
      <c r="G3439" t="s">
        <v>29</v>
      </c>
      <c r="H3439" s="5">
        <v>2980.18</v>
      </c>
      <c r="I3439" s="5">
        <v>2980.1855999999998</v>
      </c>
      <c r="J3439" s="5">
        <v>-5.5999999999585201E-3</v>
      </c>
      <c r="K3439" s="5">
        <v>2980.18</v>
      </c>
      <c r="L3439" s="5">
        <v>0</v>
      </c>
      <c r="M3439" t="str">
        <f>IF(ISERROR(VLOOKUP(A3439,'[1]Ecart validé'!$A:$A,1,FALSE)),Z3439,"Ecart Validé")</f>
        <v>valid</v>
      </c>
      <c r="R3439" t="s">
        <v>30</v>
      </c>
      <c r="X3439"/>
      <c r="Y3439"/>
      <c r="Z3439" t="s">
        <v>31</v>
      </c>
    </row>
    <row r="3440" spans="1:26" x14ac:dyDescent="0.3">
      <c r="A3440" t="s">
        <v>4739</v>
      </c>
      <c r="B3440" t="s">
        <v>3157</v>
      </c>
      <c r="C3440">
        <v>57838</v>
      </c>
      <c r="D3440" t="str">
        <f>+VLOOKUP(C3440,Param!K:L,2,FALSE)</f>
        <v>AQUILA</v>
      </c>
      <c r="E3440">
        <v>27263096</v>
      </c>
      <c r="F3440" t="s">
        <v>35</v>
      </c>
      <c r="G3440" t="s">
        <v>29</v>
      </c>
      <c r="H3440" s="5">
        <v>2246.98</v>
      </c>
      <c r="I3440" s="5">
        <v>2246.98</v>
      </c>
      <c r="J3440" s="5">
        <v>0</v>
      </c>
      <c r="K3440" s="5">
        <v>2246.98</v>
      </c>
      <c r="L3440" s="5">
        <v>0</v>
      </c>
      <c r="M3440" t="str">
        <f>IF(ISERROR(VLOOKUP(A3440,'[1]Ecart validé'!$A:$A,1,FALSE)),Z3440,"Ecart Validé")</f>
        <v>valid</v>
      </c>
      <c r="R3440" t="s">
        <v>30</v>
      </c>
      <c r="X3440"/>
      <c r="Y3440"/>
      <c r="Z3440" t="s">
        <v>31</v>
      </c>
    </row>
    <row r="3441" spans="1:26" x14ac:dyDescent="0.3">
      <c r="A3441" t="s">
        <v>4740</v>
      </c>
      <c r="B3441" t="s">
        <v>3157</v>
      </c>
      <c r="C3441">
        <v>57838</v>
      </c>
      <c r="D3441" t="str">
        <f>+VLOOKUP(C3441,Param!K:L,2,FALSE)</f>
        <v>AQUILA</v>
      </c>
      <c r="E3441">
        <v>27263096</v>
      </c>
      <c r="F3441" t="s">
        <v>37</v>
      </c>
      <c r="G3441" t="s">
        <v>29</v>
      </c>
      <c r="H3441" s="5">
        <v>1033.2</v>
      </c>
      <c r="I3441" s="5">
        <v>1033.1908000000001</v>
      </c>
      <c r="J3441" s="5">
        <v>9.1999999999643391E-3</v>
      </c>
      <c r="K3441" s="5">
        <v>1033.2</v>
      </c>
      <c r="L3441" s="5">
        <v>0</v>
      </c>
      <c r="M3441" t="str">
        <f>IF(ISERROR(VLOOKUP(A3441,'[1]Ecart validé'!$A:$A,1,FALSE)),Z3441,"Ecart Validé")</f>
        <v>valid</v>
      </c>
      <c r="R3441" t="s">
        <v>30</v>
      </c>
      <c r="X3441"/>
      <c r="Y3441"/>
      <c r="Z3441" t="s">
        <v>31</v>
      </c>
    </row>
    <row r="3442" spans="1:26" x14ac:dyDescent="0.3">
      <c r="A3442" t="s">
        <v>4741</v>
      </c>
      <c r="B3442" t="s">
        <v>3157</v>
      </c>
      <c r="C3442">
        <v>57839</v>
      </c>
      <c r="D3442" t="str">
        <f>+VLOOKUP(C3442,Param!K:L,2,FALSE)</f>
        <v>ARCHIMEST</v>
      </c>
      <c r="E3442">
        <v>26068093</v>
      </c>
      <c r="F3442" t="s">
        <v>33</v>
      </c>
      <c r="G3442" t="s">
        <v>29</v>
      </c>
      <c r="H3442" s="5">
        <v>11897.61</v>
      </c>
      <c r="I3442" s="5">
        <v>11897.607599999999</v>
      </c>
      <c r="J3442" s="5">
        <v>2.4000000012165401E-3</v>
      </c>
      <c r="K3442" s="5">
        <v>11897.61</v>
      </c>
      <c r="L3442" s="5">
        <v>0</v>
      </c>
      <c r="M3442" t="str">
        <f>IF(ISERROR(VLOOKUP(A3442,'[1]Ecart validé'!$A:$A,1,FALSE)),Z3442,"Ecart Validé")</f>
        <v>valid</v>
      </c>
      <c r="R3442" t="s">
        <v>30</v>
      </c>
      <c r="X3442"/>
      <c r="Y3442"/>
      <c r="Z3442" t="s">
        <v>31</v>
      </c>
    </row>
    <row r="3443" spans="1:26" x14ac:dyDescent="0.3">
      <c r="A3443" t="s">
        <v>4742</v>
      </c>
      <c r="B3443" t="s">
        <v>3157</v>
      </c>
      <c r="C3443">
        <v>57839</v>
      </c>
      <c r="D3443" t="str">
        <f>+VLOOKUP(C3443,Param!K:L,2,FALSE)</f>
        <v>ARCHIMEST</v>
      </c>
      <c r="E3443">
        <v>26068093</v>
      </c>
      <c r="F3443" t="s">
        <v>35</v>
      </c>
      <c r="G3443" t="s">
        <v>29</v>
      </c>
      <c r="H3443" s="5">
        <v>15.48</v>
      </c>
      <c r="I3443" s="5">
        <v>15.48</v>
      </c>
      <c r="J3443" s="5">
        <v>0</v>
      </c>
      <c r="K3443" s="5">
        <v>15.48</v>
      </c>
      <c r="L3443" s="5">
        <v>0</v>
      </c>
      <c r="M3443" t="str">
        <f>IF(ISERROR(VLOOKUP(A3443,'[1]Ecart validé'!$A:$A,1,FALSE)),Z3443,"Ecart Validé")</f>
        <v>valid</v>
      </c>
      <c r="R3443" t="s">
        <v>30</v>
      </c>
      <c r="X3443"/>
      <c r="Y3443"/>
      <c r="Z3443" t="s">
        <v>31</v>
      </c>
    </row>
    <row r="3444" spans="1:26" x14ac:dyDescent="0.3">
      <c r="A3444" t="s">
        <v>4743</v>
      </c>
      <c r="B3444" t="s">
        <v>3157</v>
      </c>
      <c r="C3444">
        <v>57839</v>
      </c>
      <c r="D3444" t="str">
        <f>+VLOOKUP(C3444,Param!K:L,2,FALSE)</f>
        <v>ARCHIMEST</v>
      </c>
      <c r="E3444">
        <v>26068093</v>
      </c>
      <c r="F3444" t="s">
        <v>37</v>
      </c>
      <c r="G3444" t="s">
        <v>29</v>
      </c>
      <c r="H3444" s="5">
        <v>126.85</v>
      </c>
      <c r="I3444" s="5">
        <v>126.8496</v>
      </c>
      <c r="J3444" s="5">
        <v>3.9999999999906701E-4</v>
      </c>
      <c r="K3444" s="5">
        <v>126.85</v>
      </c>
      <c r="L3444" s="5">
        <v>0</v>
      </c>
      <c r="M3444" t="str">
        <f>IF(ISERROR(VLOOKUP(A3444,'[1]Ecart validé'!$A:$A,1,FALSE)),Z3444,"Ecart Validé")</f>
        <v>valid</v>
      </c>
      <c r="R3444" t="s">
        <v>30</v>
      </c>
      <c r="X3444"/>
      <c r="Y3444"/>
      <c r="Z3444" t="s">
        <v>31</v>
      </c>
    </row>
    <row r="3445" spans="1:26" x14ac:dyDescent="0.3">
      <c r="A3445" t="s">
        <v>4744</v>
      </c>
      <c r="B3445" t="s">
        <v>3157</v>
      </c>
      <c r="C3445">
        <v>57864</v>
      </c>
      <c r="D3445" t="str">
        <f>+VLOOKUP(C3445,Param!K:L,2,FALSE)</f>
        <v>LOCATEX</v>
      </c>
      <c r="E3445">
        <v>390050</v>
      </c>
      <c r="F3445" t="s">
        <v>28</v>
      </c>
      <c r="G3445" t="s">
        <v>29</v>
      </c>
      <c r="H3445" s="5">
        <v>10577.66</v>
      </c>
      <c r="I3445" s="5">
        <v>10577.6567</v>
      </c>
      <c r="J3445" s="5">
        <v>3.3000000003085002E-3</v>
      </c>
      <c r="K3445" s="5">
        <v>10577.66</v>
      </c>
      <c r="L3445" s="5">
        <v>0</v>
      </c>
      <c r="M3445" t="str">
        <f>IF(ISERROR(VLOOKUP(A3445,'[1]Ecart validé'!$A:$A,1,FALSE)),Z3445,"Ecart Validé")</f>
        <v>valid</v>
      </c>
      <c r="R3445" t="s">
        <v>30</v>
      </c>
      <c r="X3445"/>
      <c r="Y3445"/>
      <c r="Z3445" t="s">
        <v>31</v>
      </c>
    </row>
    <row r="3446" spans="1:26" x14ac:dyDescent="0.3">
      <c r="A3446" t="s">
        <v>4745</v>
      </c>
      <c r="B3446" t="s">
        <v>3157</v>
      </c>
      <c r="C3446">
        <v>57864</v>
      </c>
      <c r="D3446" t="str">
        <f>+VLOOKUP(C3446,Param!K:L,2,FALSE)</f>
        <v>LOCATEX</v>
      </c>
      <c r="E3446">
        <v>390050</v>
      </c>
      <c r="F3446" t="s">
        <v>33</v>
      </c>
      <c r="G3446" t="s">
        <v>29</v>
      </c>
      <c r="H3446" s="5">
        <v>2118.62</v>
      </c>
      <c r="I3446" s="5">
        <v>2118.6206000000002</v>
      </c>
      <c r="J3446" s="5">
        <v>-6.0000000030413503E-4</v>
      </c>
      <c r="K3446" s="5">
        <v>2118.62</v>
      </c>
      <c r="L3446" s="5">
        <v>0</v>
      </c>
      <c r="M3446" t="str">
        <f>IF(ISERROR(VLOOKUP(A3446,'[1]Ecart validé'!$A:$A,1,FALSE)),Z3446,"Ecart Validé")</f>
        <v>valid</v>
      </c>
      <c r="R3446" t="s">
        <v>30</v>
      </c>
      <c r="X3446"/>
      <c r="Y3446"/>
      <c r="Z3446" t="s">
        <v>31</v>
      </c>
    </row>
    <row r="3447" spans="1:26" x14ac:dyDescent="0.3">
      <c r="A3447" t="s">
        <v>4746</v>
      </c>
      <c r="B3447" t="s">
        <v>3157</v>
      </c>
      <c r="C3447">
        <v>57864</v>
      </c>
      <c r="D3447" t="str">
        <f>+VLOOKUP(C3447,Param!K:L,2,FALSE)</f>
        <v>LOCATEX</v>
      </c>
      <c r="E3447">
        <v>390050</v>
      </c>
      <c r="F3447" t="s">
        <v>35</v>
      </c>
      <c r="G3447" t="s">
        <v>29</v>
      </c>
      <c r="H3447" s="5">
        <v>13246.53</v>
      </c>
      <c r="I3447" s="5">
        <v>13246.528700000001</v>
      </c>
      <c r="J3447" s="5">
        <v>1.29999999990104E-3</v>
      </c>
      <c r="K3447" s="5">
        <v>13246.53</v>
      </c>
      <c r="L3447" s="5">
        <v>0</v>
      </c>
      <c r="M3447" t="str">
        <f>IF(ISERROR(VLOOKUP(A3447,'[1]Ecart validé'!$A:$A,1,FALSE)),Z3447,"Ecart Validé")</f>
        <v>valid</v>
      </c>
      <c r="R3447" t="s">
        <v>30</v>
      </c>
      <c r="X3447"/>
      <c r="Y3447"/>
      <c r="Z3447" t="s">
        <v>31</v>
      </c>
    </row>
    <row r="3448" spans="1:26" x14ac:dyDescent="0.3">
      <c r="A3448" t="s">
        <v>4747</v>
      </c>
      <c r="B3448" t="s">
        <v>3157</v>
      </c>
      <c r="C3448">
        <v>57864</v>
      </c>
      <c r="D3448" t="str">
        <f>+VLOOKUP(C3448,Param!K:L,2,FALSE)</f>
        <v>LOCATEX</v>
      </c>
      <c r="E3448">
        <v>390050</v>
      </c>
      <c r="F3448" t="s">
        <v>37</v>
      </c>
      <c r="G3448" t="s">
        <v>29</v>
      </c>
      <c r="H3448" s="5">
        <v>6345.31</v>
      </c>
      <c r="I3448" s="5">
        <v>6345.3065999999999</v>
      </c>
      <c r="J3448" s="5">
        <v>3.4000000005107701E-3</v>
      </c>
      <c r="K3448" s="5">
        <v>6345.31</v>
      </c>
      <c r="L3448" s="5">
        <v>0</v>
      </c>
      <c r="M3448" t="str">
        <f>IF(ISERROR(VLOOKUP(A3448,'[1]Ecart validé'!$A:$A,1,FALSE)),Z3448,"Ecart Validé")</f>
        <v>valid</v>
      </c>
      <c r="R3448" t="s">
        <v>30</v>
      </c>
      <c r="X3448"/>
      <c r="Y3448"/>
      <c r="Z3448" t="s">
        <v>31</v>
      </c>
    </row>
    <row r="3449" spans="1:26" x14ac:dyDescent="0.3">
      <c r="A3449" t="s">
        <v>4748</v>
      </c>
      <c r="B3449" t="s">
        <v>3157</v>
      </c>
      <c r="C3449">
        <v>57952</v>
      </c>
      <c r="D3449" t="str">
        <f>+VLOOKUP(C3449,Param!K:L,2,FALSE)</f>
        <v>ETABLISSEMENTS DUGAS</v>
      </c>
      <c r="E3449">
        <v>1150054231</v>
      </c>
      <c r="F3449" t="s">
        <v>28</v>
      </c>
      <c r="G3449" t="s">
        <v>29</v>
      </c>
      <c r="H3449" s="5">
        <v>470.16</v>
      </c>
      <c r="I3449" s="5">
        <v>470.16399999999999</v>
      </c>
      <c r="J3449" s="5">
        <v>-3.9999999999622499E-3</v>
      </c>
      <c r="K3449" s="5">
        <v>470.16</v>
      </c>
      <c r="L3449" s="5">
        <v>0</v>
      </c>
      <c r="M3449" t="str">
        <f>IF(ISERROR(VLOOKUP(A3449,'[1]Ecart validé'!$A:$A,1,FALSE)),Z3449,"Ecart Validé")</f>
        <v>valid</v>
      </c>
      <c r="R3449" t="s">
        <v>30</v>
      </c>
      <c r="X3449"/>
      <c r="Y3449"/>
      <c r="Z3449" t="s">
        <v>31</v>
      </c>
    </row>
    <row r="3450" spans="1:26" x14ac:dyDescent="0.3">
      <c r="A3450" t="s">
        <v>4749</v>
      </c>
      <c r="B3450" t="s">
        <v>3157</v>
      </c>
      <c r="C3450">
        <v>57952</v>
      </c>
      <c r="D3450" t="str">
        <f>+VLOOKUP(C3450,Param!K:L,2,FALSE)</f>
        <v>ETABLISSEMENTS DUGAS</v>
      </c>
      <c r="E3450">
        <v>1150054231</v>
      </c>
      <c r="F3450" t="s">
        <v>33</v>
      </c>
      <c r="G3450" t="s">
        <v>29</v>
      </c>
      <c r="H3450" s="5">
        <v>9.1199999999999992</v>
      </c>
      <c r="I3450" s="5">
        <v>9.1244999999999994</v>
      </c>
      <c r="J3450" s="5">
        <v>-4.5000000000001697E-3</v>
      </c>
      <c r="K3450" s="5">
        <v>9.1199999999999992</v>
      </c>
      <c r="L3450" s="5">
        <v>0</v>
      </c>
      <c r="M3450" t="str">
        <f>IF(ISERROR(VLOOKUP(A3450,'[1]Ecart validé'!$A:$A,1,FALSE)),Z3450,"Ecart Validé")</f>
        <v>valid</v>
      </c>
      <c r="R3450" t="s">
        <v>30</v>
      </c>
      <c r="X3450"/>
      <c r="Y3450"/>
      <c r="Z3450" t="s">
        <v>31</v>
      </c>
    </row>
    <row r="3451" spans="1:26" x14ac:dyDescent="0.3">
      <c r="A3451" t="s">
        <v>4750</v>
      </c>
      <c r="B3451" t="s">
        <v>3157</v>
      </c>
      <c r="C3451">
        <v>57952</v>
      </c>
      <c r="D3451" t="str">
        <f>+VLOOKUP(C3451,Param!K:L,2,FALSE)</f>
        <v>ETABLISSEMENTS DUGAS</v>
      </c>
      <c r="E3451">
        <v>1150054231</v>
      </c>
      <c r="F3451" t="s">
        <v>35</v>
      </c>
      <c r="G3451" t="s">
        <v>29</v>
      </c>
      <c r="H3451" s="5">
        <v>366.6</v>
      </c>
      <c r="I3451" s="5">
        <v>366.60199999999998</v>
      </c>
      <c r="J3451" s="5">
        <v>-1.9999999999527002E-3</v>
      </c>
      <c r="K3451" s="5">
        <v>366.6</v>
      </c>
      <c r="L3451" s="5">
        <v>0</v>
      </c>
      <c r="M3451" t="str">
        <f>IF(ISERROR(VLOOKUP(A3451,'[1]Ecart validé'!$A:$A,1,FALSE)),Z3451,"Ecart Validé")</f>
        <v>valid</v>
      </c>
      <c r="R3451" t="s">
        <v>30</v>
      </c>
      <c r="X3451"/>
      <c r="Y3451"/>
      <c r="Z3451" t="s">
        <v>31</v>
      </c>
    </row>
    <row r="3452" spans="1:26" x14ac:dyDescent="0.3">
      <c r="A3452" t="s">
        <v>4751</v>
      </c>
      <c r="B3452" t="s">
        <v>3157</v>
      </c>
      <c r="C3452">
        <v>57952</v>
      </c>
      <c r="D3452" t="str">
        <f>+VLOOKUP(C3452,Param!K:L,2,FALSE)</f>
        <v>ETABLISSEMENTS DUGAS</v>
      </c>
      <c r="E3452">
        <v>1150054231</v>
      </c>
      <c r="F3452" t="s">
        <v>37</v>
      </c>
      <c r="G3452" t="s">
        <v>29</v>
      </c>
      <c r="H3452" s="5">
        <v>73.88</v>
      </c>
      <c r="I3452" s="5">
        <v>73.879000000000005</v>
      </c>
      <c r="J3452" s="5">
        <v>9.9999999999056399E-4</v>
      </c>
      <c r="K3452" s="5">
        <v>73.88</v>
      </c>
      <c r="L3452" s="5">
        <v>0</v>
      </c>
      <c r="M3452" t="str">
        <f>IF(ISERROR(VLOOKUP(A3452,'[1]Ecart validé'!$A:$A,1,FALSE)),Z3452,"Ecart Validé")</f>
        <v>valid</v>
      </c>
      <c r="R3452" t="s">
        <v>30</v>
      </c>
      <c r="X3452"/>
      <c r="Y3452"/>
      <c r="Z3452" t="s">
        <v>31</v>
      </c>
    </row>
    <row r="3453" spans="1:26" x14ac:dyDescent="0.3">
      <c r="A3453" t="s">
        <v>4752</v>
      </c>
      <c r="B3453" t="s">
        <v>3157</v>
      </c>
      <c r="C3453">
        <v>57952</v>
      </c>
      <c r="D3453" t="str">
        <f>+VLOOKUP(C3453,Param!K:L,2,FALSE)</f>
        <v>ETABLISSEMENTS DUGAS</v>
      </c>
      <c r="E3453" t="s">
        <v>4753</v>
      </c>
      <c r="F3453" t="s">
        <v>51</v>
      </c>
      <c r="G3453" t="s">
        <v>29</v>
      </c>
      <c r="H3453" s="5">
        <v>1963.37</v>
      </c>
      <c r="I3453" s="5">
        <v>1963.3712</v>
      </c>
      <c r="J3453" s="5">
        <v>-1.2000000001535201E-3</v>
      </c>
      <c r="K3453" s="5">
        <v>1963.37</v>
      </c>
      <c r="L3453" s="5">
        <v>0</v>
      </c>
      <c r="M3453" t="str">
        <f>IF(ISERROR(VLOOKUP(A3453,'[1]Ecart validé'!$A:$A,1,FALSE)),Z3453,"Ecart Validé")</f>
        <v>valid</v>
      </c>
      <c r="R3453" t="s">
        <v>30</v>
      </c>
      <c r="X3453"/>
      <c r="Y3453"/>
      <c r="Z3453" t="s">
        <v>31</v>
      </c>
    </row>
    <row r="3454" spans="1:26" x14ac:dyDescent="0.3">
      <c r="A3454" t="s">
        <v>4754</v>
      </c>
      <c r="B3454" t="s">
        <v>3157</v>
      </c>
      <c r="C3454">
        <v>57952</v>
      </c>
      <c r="D3454" t="str">
        <f>+VLOOKUP(C3454,Param!K:L,2,FALSE)</f>
        <v>ETABLISSEMENTS DUGAS</v>
      </c>
      <c r="E3454" t="s">
        <v>4755</v>
      </c>
      <c r="F3454" t="s">
        <v>51</v>
      </c>
      <c r="G3454" t="s">
        <v>29</v>
      </c>
      <c r="H3454" s="5">
        <v>121.67</v>
      </c>
      <c r="I3454" s="5">
        <v>121.66800000000001</v>
      </c>
      <c r="J3454" s="5">
        <v>1.9999999999953302E-3</v>
      </c>
      <c r="K3454" s="5">
        <v>121.67</v>
      </c>
      <c r="L3454" s="5">
        <v>0</v>
      </c>
      <c r="M3454" t="str">
        <f>IF(ISERROR(VLOOKUP(A3454,'[1]Ecart validé'!$A:$A,1,FALSE)),Z3454,"Ecart Validé")</f>
        <v>valid</v>
      </c>
      <c r="R3454" t="s">
        <v>30</v>
      </c>
      <c r="X3454"/>
      <c r="Y3454"/>
      <c r="Z3454" t="s">
        <v>31</v>
      </c>
    </row>
    <row r="3455" spans="1:26" x14ac:dyDescent="0.3">
      <c r="A3455" t="s">
        <v>4756</v>
      </c>
      <c r="B3455" t="s">
        <v>3157</v>
      </c>
      <c r="C3455">
        <v>57952</v>
      </c>
      <c r="D3455" t="str">
        <f>+VLOOKUP(C3455,Param!K:L,2,FALSE)</f>
        <v>ETABLISSEMENTS DUGAS</v>
      </c>
      <c r="E3455" t="s">
        <v>4757</v>
      </c>
      <c r="F3455" t="s">
        <v>51</v>
      </c>
      <c r="G3455" t="s">
        <v>29</v>
      </c>
      <c r="H3455" s="5">
        <v>777.8</v>
      </c>
      <c r="I3455" s="5">
        <v>777.8</v>
      </c>
      <c r="J3455" s="5">
        <v>0</v>
      </c>
      <c r="K3455" s="5">
        <v>777.8</v>
      </c>
      <c r="L3455" s="5">
        <v>0</v>
      </c>
      <c r="M3455" t="str">
        <f>IF(ISERROR(VLOOKUP(A3455,'[1]Ecart validé'!$A:$A,1,FALSE)),Z3455,"Ecart Validé")</f>
        <v>valid</v>
      </c>
      <c r="R3455" t="s">
        <v>30</v>
      </c>
      <c r="X3455"/>
      <c r="Y3455"/>
      <c r="Z3455" t="s">
        <v>31</v>
      </c>
    </row>
    <row r="3456" spans="1:26" x14ac:dyDescent="0.3">
      <c r="A3456" t="s">
        <v>4758</v>
      </c>
      <c r="B3456" t="s">
        <v>3157</v>
      </c>
      <c r="C3456">
        <v>58005</v>
      </c>
      <c r="D3456" t="str">
        <f>+VLOOKUP(C3456,Param!K:L,2,FALSE)</f>
        <v>FESTINS DE SOLOGNE</v>
      </c>
      <c r="E3456" t="s">
        <v>4759</v>
      </c>
      <c r="F3456" t="s">
        <v>51</v>
      </c>
      <c r="G3456" t="s">
        <v>29</v>
      </c>
      <c r="H3456" s="5">
        <v>1207.74</v>
      </c>
      <c r="I3456" s="5">
        <v>1207.7401</v>
      </c>
      <c r="J3456" s="5">
        <v>-9.9999999974897906E-5</v>
      </c>
      <c r="K3456" s="5">
        <v>1207.74</v>
      </c>
      <c r="L3456" s="5">
        <v>0</v>
      </c>
      <c r="M3456" t="str">
        <f>IF(ISERROR(VLOOKUP(A3456,'[1]Ecart validé'!$A:$A,1,FALSE)),Z3456,"Ecart Validé")</f>
        <v>valid</v>
      </c>
      <c r="R3456" t="s">
        <v>30</v>
      </c>
      <c r="X3456"/>
      <c r="Y3456"/>
      <c r="Z3456" t="s">
        <v>31</v>
      </c>
    </row>
    <row r="3457" spans="1:26" x14ac:dyDescent="0.3">
      <c r="A3457" t="s">
        <v>4760</v>
      </c>
      <c r="B3457" t="s">
        <v>3157</v>
      </c>
      <c r="C3457">
        <v>58026</v>
      </c>
      <c r="D3457" t="str">
        <f>+VLOOKUP(C3457,Param!K:L,2,FALSE)</f>
        <v>BLANCHISSERIE MORELLON</v>
      </c>
      <c r="E3457">
        <v>2438047</v>
      </c>
      <c r="F3457" t="s">
        <v>28</v>
      </c>
      <c r="G3457" t="s">
        <v>29</v>
      </c>
      <c r="H3457" s="5">
        <v>4670.71</v>
      </c>
      <c r="I3457" s="5">
        <v>4670.7115000000003</v>
      </c>
      <c r="J3457" s="5">
        <v>-1.50000000030559E-3</v>
      </c>
      <c r="K3457" s="5">
        <v>4670.71</v>
      </c>
      <c r="L3457" s="5">
        <v>0</v>
      </c>
      <c r="M3457" t="str">
        <f>IF(ISERROR(VLOOKUP(A3457,'[1]Ecart validé'!$A:$A,1,FALSE)),Z3457,"Ecart Validé")</f>
        <v>valid</v>
      </c>
      <c r="R3457" t="s">
        <v>30</v>
      </c>
      <c r="X3457"/>
      <c r="Y3457"/>
      <c r="Z3457" t="s">
        <v>31</v>
      </c>
    </row>
    <row r="3458" spans="1:26" x14ac:dyDescent="0.3">
      <c r="A3458" t="s">
        <v>4761</v>
      </c>
      <c r="B3458" t="s">
        <v>3157</v>
      </c>
      <c r="C3458">
        <v>58026</v>
      </c>
      <c r="D3458" t="str">
        <f>+VLOOKUP(C3458,Param!K:L,2,FALSE)</f>
        <v>BLANCHISSERIE MORELLON</v>
      </c>
      <c r="E3458">
        <v>2438047</v>
      </c>
      <c r="F3458" t="s">
        <v>33</v>
      </c>
      <c r="G3458" t="s">
        <v>29</v>
      </c>
      <c r="H3458" s="5">
        <v>505.24</v>
      </c>
      <c r="I3458" s="5">
        <v>505.23840000000001</v>
      </c>
      <c r="J3458" s="5">
        <v>1.59999999999627E-3</v>
      </c>
      <c r="K3458" s="5">
        <v>505.24</v>
      </c>
      <c r="L3458" s="5">
        <v>0</v>
      </c>
      <c r="M3458" t="str">
        <f>IF(ISERROR(VLOOKUP(A3458,'[1]Ecart validé'!$A:$A,1,FALSE)),Z3458,"Ecart Validé")</f>
        <v>valid</v>
      </c>
      <c r="R3458" t="s">
        <v>30</v>
      </c>
      <c r="X3458"/>
      <c r="Y3458"/>
      <c r="Z3458" t="s">
        <v>31</v>
      </c>
    </row>
    <row r="3459" spans="1:26" x14ac:dyDescent="0.3">
      <c r="A3459" t="s">
        <v>4762</v>
      </c>
      <c r="B3459" t="s">
        <v>3157</v>
      </c>
      <c r="C3459">
        <v>58026</v>
      </c>
      <c r="D3459" t="str">
        <f>+VLOOKUP(C3459,Param!K:L,2,FALSE)</f>
        <v>BLANCHISSERIE MORELLON</v>
      </c>
      <c r="E3459">
        <v>2438047</v>
      </c>
      <c r="F3459" t="s">
        <v>35</v>
      </c>
      <c r="G3459" t="s">
        <v>29</v>
      </c>
      <c r="H3459" s="5">
        <v>5345.28</v>
      </c>
      <c r="I3459" s="5">
        <v>5345.2820000000002</v>
      </c>
      <c r="J3459" s="5">
        <v>-2.0000000004074502E-3</v>
      </c>
      <c r="K3459" s="5">
        <v>5345.28</v>
      </c>
      <c r="L3459" s="5">
        <v>0</v>
      </c>
      <c r="M3459" t="str">
        <f>IF(ISERROR(VLOOKUP(A3459,'[1]Ecart validé'!$A:$A,1,FALSE)),Z3459,"Ecart Validé")</f>
        <v>valid</v>
      </c>
      <c r="R3459" t="s">
        <v>30</v>
      </c>
      <c r="X3459"/>
      <c r="Y3459"/>
      <c r="Z3459" t="s">
        <v>31</v>
      </c>
    </row>
    <row r="3460" spans="1:26" x14ac:dyDescent="0.3">
      <c r="A3460" t="s">
        <v>4763</v>
      </c>
      <c r="B3460" t="s">
        <v>3157</v>
      </c>
      <c r="C3460">
        <v>58026</v>
      </c>
      <c r="D3460" t="str">
        <f>+VLOOKUP(C3460,Param!K:L,2,FALSE)</f>
        <v>BLANCHISSERIE MORELLON</v>
      </c>
      <c r="E3460">
        <v>2438047</v>
      </c>
      <c r="F3460" t="s">
        <v>37</v>
      </c>
      <c r="G3460" t="s">
        <v>29</v>
      </c>
      <c r="H3460" s="5">
        <v>1933.12</v>
      </c>
      <c r="I3460" s="5">
        <v>1933.1220000000001</v>
      </c>
      <c r="J3460" s="5">
        <v>-2.00000000018008E-3</v>
      </c>
      <c r="K3460" s="5">
        <v>1933.12</v>
      </c>
      <c r="L3460" s="5">
        <v>0</v>
      </c>
      <c r="M3460" t="str">
        <f>IF(ISERROR(VLOOKUP(A3460,'[1]Ecart validé'!$A:$A,1,FALSE)),Z3460,"Ecart Validé")</f>
        <v>valid</v>
      </c>
      <c r="R3460" t="s">
        <v>30</v>
      </c>
      <c r="X3460"/>
      <c r="Y3460"/>
      <c r="Z3460" t="s">
        <v>31</v>
      </c>
    </row>
    <row r="3461" spans="1:26" x14ac:dyDescent="0.3">
      <c r="A3461" t="s">
        <v>4764</v>
      </c>
      <c r="B3461" t="s">
        <v>3157</v>
      </c>
      <c r="C3461">
        <v>58066</v>
      </c>
      <c r="D3461" t="str">
        <f>+VLOOKUP(C3461,Param!K:L,2,FALSE)</f>
        <v>VEOLIA WATER STI</v>
      </c>
      <c r="E3461">
        <v>2110791339</v>
      </c>
      <c r="F3461" t="s">
        <v>28</v>
      </c>
      <c r="G3461" t="s">
        <v>29</v>
      </c>
      <c r="H3461" s="5">
        <v>1368.03</v>
      </c>
      <c r="I3461" s="5">
        <v>1368.037</v>
      </c>
      <c r="J3461" s="5">
        <v>-7.0000000000618396E-3</v>
      </c>
      <c r="K3461" s="5">
        <v>1368.03</v>
      </c>
      <c r="L3461" s="5">
        <v>0</v>
      </c>
      <c r="M3461" t="str">
        <f>IF(ISERROR(VLOOKUP(A3461,'[1]Ecart validé'!$A:$A,1,FALSE)),Z3461,"Ecart Validé")</f>
        <v>valid</v>
      </c>
      <c r="R3461" t="s">
        <v>30</v>
      </c>
      <c r="X3461"/>
      <c r="Y3461"/>
      <c r="Z3461" t="s">
        <v>31</v>
      </c>
    </row>
    <row r="3462" spans="1:26" x14ac:dyDescent="0.3">
      <c r="A3462" t="s">
        <v>4765</v>
      </c>
      <c r="B3462" t="s">
        <v>3157</v>
      </c>
      <c r="C3462">
        <v>58066</v>
      </c>
      <c r="D3462" t="str">
        <f>+VLOOKUP(C3462,Param!K:L,2,FALSE)</f>
        <v>VEOLIA WATER STI</v>
      </c>
      <c r="E3462">
        <v>2110791339</v>
      </c>
      <c r="F3462" t="s">
        <v>33</v>
      </c>
      <c r="G3462" t="s">
        <v>29</v>
      </c>
      <c r="H3462" s="5">
        <v>1057.4000000000001</v>
      </c>
      <c r="I3462" s="5">
        <v>1057.402</v>
      </c>
      <c r="J3462" s="5">
        <v>-1.9999999999527002E-3</v>
      </c>
      <c r="K3462" s="5">
        <v>1057.4000000000001</v>
      </c>
      <c r="L3462" s="5">
        <v>0</v>
      </c>
      <c r="M3462" t="str">
        <f>IF(ISERROR(VLOOKUP(A3462,'[1]Ecart validé'!$A:$A,1,FALSE)),Z3462,"Ecart Validé")</f>
        <v>valid</v>
      </c>
      <c r="R3462" t="s">
        <v>30</v>
      </c>
      <c r="X3462"/>
      <c r="Y3462"/>
      <c r="Z3462" t="s">
        <v>31</v>
      </c>
    </row>
    <row r="3463" spans="1:26" x14ac:dyDescent="0.3">
      <c r="A3463" t="s">
        <v>4766</v>
      </c>
      <c r="B3463" t="s">
        <v>3157</v>
      </c>
      <c r="C3463">
        <v>58066</v>
      </c>
      <c r="D3463" t="str">
        <f>+VLOOKUP(C3463,Param!K:L,2,FALSE)</f>
        <v>VEOLIA WATER STI</v>
      </c>
      <c r="E3463">
        <v>2110791339</v>
      </c>
      <c r="F3463" t="s">
        <v>35</v>
      </c>
      <c r="G3463" t="s">
        <v>29</v>
      </c>
      <c r="H3463" s="5">
        <v>1974.68</v>
      </c>
      <c r="I3463" s="5">
        <v>1974.6859999999999</v>
      </c>
      <c r="J3463" s="5">
        <v>-5.9999999998581102E-3</v>
      </c>
      <c r="K3463" s="5">
        <v>1974.68</v>
      </c>
      <c r="L3463" s="5">
        <v>0</v>
      </c>
      <c r="M3463" t="str">
        <f>IF(ISERROR(VLOOKUP(A3463,'[1]Ecart validé'!$A:$A,1,FALSE)),Z3463,"Ecart Validé")</f>
        <v>valid</v>
      </c>
      <c r="R3463" t="s">
        <v>30</v>
      </c>
      <c r="X3463"/>
      <c r="Y3463"/>
      <c r="Z3463" t="s">
        <v>31</v>
      </c>
    </row>
    <row r="3464" spans="1:26" x14ac:dyDescent="0.3">
      <c r="A3464" t="s">
        <v>4767</v>
      </c>
      <c r="B3464" t="s">
        <v>3157</v>
      </c>
      <c r="C3464">
        <v>58066</v>
      </c>
      <c r="D3464" t="str">
        <f>+VLOOKUP(C3464,Param!K:L,2,FALSE)</f>
        <v>VEOLIA WATER STI</v>
      </c>
      <c r="E3464">
        <v>2110791339</v>
      </c>
      <c r="F3464" t="s">
        <v>37</v>
      </c>
      <c r="G3464" t="s">
        <v>29</v>
      </c>
      <c r="H3464" s="5">
        <v>2107.13</v>
      </c>
      <c r="I3464" s="5">
        <v>2107.1260000000002</v>
      </c>
      <c r="J3464" s="5">
        <v>3.9999999999054099E-3</v>
      </c>
      <c r="K3464" s="5">
        <v>2107.13</v>
      </c>
      <c r="L3464" s="5">
        <v>0</v>
      </c>
      <c r="M3464" t="str">
        <f>IF(ISERROR(VLOOKUP(A3464,'[1]Ecart validé'!$A:$A,1,FALSE)),Z3464,"Ecart Validé")</f>
        <v>valid</v>
      </c>
      <c r="R3464" t="s">
        <v>30</v>
      </c>
      <c r="X3464"/>
      <c r="Y3464"/>
      <c r="Z3464" t="s">
        <v>31</v>
      </c>
    </row>
    <row r="3465" spans="1:26" x14ac:dyDescent="0.3">
      <c r="A3465" t="s">
        <v>4768</v>
      </c>
      <c r="B3465" t="s">
        <v>3157</v>
      </c>
      <c r="C3465">
        <v>58107</v>
      </c>
      <c r="D3465" t="str">
        <f>+VLOOKUP(C3465,Param!K:L,2,FALSE)</f>
        <v>S.T.L. RENOVATION</v>
      </c>
      <c r="E3465">
        <v>520004</v>
      </c>
      <c r="F3465" t="s">
        <v>28</v>
      </c>
      <c r="G3465" t="s">
        <v>29</v>
      </c>
      <c r="H3465" s="5">
        <v>43339.87</v>
      </c>
      <c r="I3465" s="5">
        <v>43339.869299999998</v>
      </c>
      <c r="J3465" s="5">
        <v>7.0000000414438502E-4</v>
      </c>
      <c r="K3465" s="5">
        <v>43339.87</v>
      </c>
      <c r="L3465" s="5">
        <v>0</v>
      </c>
      <c r="M3465" t="str">
        <f>IF(ISERROR(VLOOKUP(A3465,'[1]Ecart validé'!$A:$A,1,FALSE)),Z3465,"Ecart Validé")</f>
        <v>valid</v>
      </c>
      <c r="R3465" t="s">
        <v>30</v>
      </c>
      <c r="X3465"/>
      <c r="Y3465"/>
      <c r="Z3465" t="s">
        <v>31</v>
      </c>
    </row>
    <row r="3466" spans="1:26" x14ac:dyDescent="0.3">
      <c r="A3466" t="s">
        <v>4769</v>
      </c>
      <c r="B3466" t="s">
        <v>3157</v>
      </c>
      <c r="C3466">
        <v>58107</v>
      </c>
      <c r="D3466" t="str">
        <f>+VLOOKUP(C3466,Param!K:L,2,FALSE)</f>
        <v>S.T.L. RENOVATION</v>
      </c>
      <c r="E3466">
        <v>520004</v>
      </c>
      <c r="F3466" t="s">
        <v>33</v>
      </c>
      <c r="G3466" t="s">
        <v>29</v>
      </c>
      <c r="H3466" s="5">
        <v>12262.11</v>
      </c>
      <c r="I3466" s="5">
        <v>12262.1124</v>
      </c>
      <c r="J3466" s="5">
        <v>-2.3999999993975498E-3</v>
      </c>
      <c r="K3466" s="5">
        <v>12262.11</v>
      </c>
      <c r="L3466" s="5">
        <v>0</v>
      </c>
      <c r="M3466" t="str">
        <f>IF(ISERROR(VLOOKUP(A3466,'[1]Ecart validé'!$A:$A,1,FALSE)),Z3466,"Ecart Validé")</f>
        <v>valid</v>
      </c>
      <c r="R3466" t="s">
        <v>30</v>
      </c>
      <c r="X3466"/>
      <c r="Y3466"/>
      <c r="Z3466" t="s">
        <v>31</v>
      </c>
    </row>
    <row r="3467" spans="1:26" x14ac:dyDescent="0.3">
      <c r="A3467" t="s">
        <v>4770</v>
      </c>
      <c r="B3467" t="s">
        <v>3157</v>
      </c>
      <c r="C3467">
        <v>58107</v>
      </c>
      <c r="D3467" t="str">
        <f>+VLOOKUP(C3467,Param!K:L,2,FALSE)</f>
        <v>S.T.L. RENOVATION</v>
      </c>
      <c r="E3467">
        <v>520004</v>
      </c>
      <c r="F3467" t="s">
        <v>35</v>
      </c>
      <c r="G3467" t="s">
        <v>29</v>
      </c>
      <c r="H3467" s="5">
        <v>18621.400000000001</v>
      </c>
      <c r="I3467" s="5">
        <v>18621.399000000001</v>
      </c>
      <c r="J3467" s="5">
        <v>1.0000000002037201E-3</v>
      </c>
      <c r="K3467" s="5">
        <v>18621.400000000001</v>
      </c>
      <c r="L3467" s="5">
        <v>0</v>
      </c>
      <c r="M3467" t="str">
        <f>IF(ISERROR(VLOOKUP(A3467,'[1]Ecart validé'!$A:$A,1,FALSE)),Z3467,"Ecart Validé")</f>
        <v>valid</v>
      </c>
      <c r="R3467" t="s">
        <v>30</v>
      </c>
      <c r="X3467"/>
      <c r="Y3467"/>
      <c r="Z3467" t="s">
        <v>31</v>
      </c>
    </row>
    <row r="3468" spans="1:26" x14ac:dyDescent="0.3">
      <c r="A3468" t="s">
        <v>4771</v>
      </c>
      <c r="B3468" t="s">
        <v>3157</v>
      </c>
      <c r="C3468">
        <v>58107</v>
      </c>
      <c r="D3468" t="str">
        <f>+VLOOKUP(C3468,Param!K:L,2,FALSE)</f>
        <v>S.T.L. RENOVATION</v>
      </c>
      <c r="E3468">
        <v>520004</v>
      </c>
      <c r="F3468" t="s">
        <v>37</v>
      </c>
      <c r="G3468" t="s">
        <v>29</v>
      </c>
      <c r="H3468" s="5">
        <v>16862.759999999998</v>
      </c>
      <c r="I3468" s="5">
        <v>16862.7552</v>
      </c>
      <c r="J3468" s="5">
        <v>4.7999999987950997E-3</v>
      </c>
      <c r="K3468" s="5">
        <v>16862.759999999998</v>
      </c>
      <c r="L3468" s="5">
        <v>0</v>
      </c>
      <c r="M3468" t="str">
        <f>IF(ISERROR(VLOOKUP(A3468,'[1]Ecart validé'!$A:$A,1,FALSE)),Z3468,"Ecart Validé")</f>
        <v>valid</v>
      </c>
      <c r="R3468" t="s">
        <v>30</v>
      </c>
      <c r="X3468"/>
      <c r="Y3468"/>
      <c r="Z3468" t="s">
        <v>31</v>
      </c>
    </row>
    <row r="3469" spans="1:26" x14ac:dyDescent="0.3">
      <c r="A3469" t="s">
        <v>4772</v>
      </c>
      <c r="B3469" t="s">
        <v>3157</v>
      </c>
      <c r="C3469">
        <v>58122</v>
      </c>
      <c r="D3469" t="str">
        <f>+VLOOKUP(C3469,Param!K:L,2,FALSE)</f>
        <v>NICOLARDOT</v>
      </c>
      <c r="E3469">
        <v>28270002</v>
      </c>
      <c r="F3469" t="s">
        <v>35</v>
      </c>
      <c r="G3469" t="s">
        <v>29</v>
      </c>
      <c r="H3469" s="5">
        <v>16237.79</v>
      </c>
      <c r="I3469" s="5">
        <v>16237.787200000001</v>
      </c>
      <c r="J3469" s="5">
        <v>2.8000000002066298E-3</v>
      </c>
      <c r="K3469" s="5">
        <v>16237.79</v>
      </c>
      <c r="L3469" s="5">
        <v>0</v>
      </c>
      <c r="M3469" t="str">
        <f>IF(ISERROR(VLOOKUP(A3469,'[1]Ecart validé'!$A:$A,1,FALSE)),Z3469,"Ecart Validé")</f>
        <v>valid</v>
      </c>
      <c r="R3469" t="s">
        <v>30</v>
      </c>
      <c r="X3469"/>
      <c r="Y3469"/>
      <c r="Z3469" t="s">
        <v>31</v>
      </c>
    </row>
    <row r="3470" spans="1:26" x14ac:dyDescent="0.3">
      <c r="A3470" t="s">
        <v>4773</v>
      </c>
      <c r="B3470" t="s">
        <v>3157</v>
      </c>
      <c r="C3470">
        <v>58122</v>
      </c>
      <c r="D3470" t="str">
        <f>+VLOOKUP(C3470,Param!K:L,2,FALSE)</f>
        <v>NICOLARDOT</v>
      </c>
      <c r="E3470">
        <v>28270002</v>
      </c>
      <c r="F3470" t="s">
        <v>37</v>
      </c>
      <c r="G3470" t="s">
        <v>29</v>
      </c>
      <c r="H3470" s="5">
        <v>6703.12</v>
      </c>
      <c r="I3470" s="5">
        <v>6703.1167999999998</v>
      </c>
      <c r="J3470" s="5">
        <v>3.2000000001062199E-3</v>
      </c>
      <c r="K3470" s="5">
        <v>6703.12</v>
      </c>
      <c r="L3470" s="5">
        <v>0</v>
      </c>
      <c r="M3470" t="str">
        <f>IF(ISERROR(VLOOKUP(A3470,'[1]Ecart validé'!$A:$A,1,FALSE)),Z3470,"Ecart Validé")</f>
        <v>valid</v>
      </c>
      <c r="R3470" t="s">
        <v>30</v>
      </c>
      <c r="X3470"/>
      <c r="Y3470"/>
      <c r="Z3470" t="s">
        <v>31</v>
      </c>
    </row>
    <row r="3471" spans="1:26" x14ac:dyDescent="0.3">
      <c r="A3471" t="s">
        <v>4774</v>
      </c>
      <c r="B3471" t="s">
        <v>3157</v>
      </c>
      <c r="C3471">
        <v>58145</v>
      </c>
      <c r="D3471" t="str">
        <f>+VLOOKUP(C3471,Param!K:L,2,FALSE)</f>
        <v>TIBERODE</v>
      </c>
      <c r="E3471">
        <v>900052</v>
      </c>
      <c r="F3471" t="s">
        <v>28</v>
      </c>
      <c r="G3471" t="s">
        <v>29</v>
      </c>
      <c r="H3471" s="5">
        <v>7020.34</v>
      </c>
      <c r="I3471" s="5">
        <v>7020.3389999999999</v>
      </c>
      <c r="J3471" s="5">
        <v>1.0000000002037201E-3</v>
      </c>
      <c r="K3471" s="5">
        <v>7020.34</v>
      </c>
      <c r="L3471" s="5">
        <v>0</v>
      </c>
      <c r="M3471" t="str">
        <f>IF(ISERROR(VLOOKUP(A3471,'[1]Ecart validé'!$A:$A,1,FALSE)),Z3471,"Ecart Validé")</f>
        <v>valid</v>
      </c>
      <c r="R3471" t="s">
        <v>30</v>
      </c>
      <c r="X3471"/>
      <c r="Y3471"/>
      <c r="Z3471" t="s">
        <v>31</v>
      </c>
    </row>
    <row r="3472" spans="1:26" x14ac:dyDescent="0.3">
      <c r="A3472" t="s">
        <v>4775</v>
      </c>
      <c r="B3472" t="s">
        <v>3157</v>
      </c>
      <c r="C3472">
        <v>58145</v>
      </c>
      <c r="D3472" t="str">
        <f>+VLOOKUP(C3472,Param!K:L,2,FALSE)</f>
        <v>TIBERODE</v>
      </c>
      <c r="E3472">
        <v>900052</v>
      </c>
      <c r="F3472" t="s">
        <v>33</v>
      </c>
      <c r="G3472" t="s">
        <v>29</v>
      </c>
      <c r="H3472" s="5">
        <v>5830.06</v>
      </c>
      <c r="I3472" s="5">
        <v>5830.0680000000002</v>
      </c>
      <c r="J3472" s="5">
        <v>-7.9999999998108199E-3</v>
      </c>
      <c r="K3472" s="5">
        <v>5830.06</v>
      </c>
      <c r="L3472" s="5">
        <v>0</v>
      </c>
      <c r="M3472" t="str">
        <f>IF(ISERROR(VLOOKUP(A3472,'[1]Ecart validé'!$A:$A,1,FALSE)),Z3472,"Ecart Validé")</f>
        <v>valid</v>
      </c>
      <c r="R3472" t="s">
        <v>30</v>
      </c>
      <c r="X3472"/>
      <c r="Y3472"/>
      <c r="Z3472" t="s">
        <v>31</v>
      </c>
    </row>
    <row r="3473" spans="1:26" x14ac:dyDescent="0.3">
      <c r="A3473" t="s">
        <v>4776</v>
      </c>
      <c r="B3473" t="s">
        <v>3157</v>
      </c>
      <c r="C3473">
        <v>58145</v>
      </c>
      <c r="D3473" t="str">
        <f>+VLOOKUP(C3473,Param!K:L,2,FALSE)</f>
        <v>TIBERODE</v>
      </c>
      <c r="E3473">
        <v>900052</v>
      </c>
      <c r="F3473" t="s">
        <v>35</v>
      </c>
      <c r="G3473" t="s">
        <v>29</v>
      </c>
      <c r="H3473" s="5">
        <v>9535.2099999999991</v>
      </c>
      <c r="I3473" s="5">
        <v>9535.2235000000001</v>
      </c>
      <c r="J3473" s="5">
        <v>-1.35000000009313E-2</v>
      </c>
      <c r="K3473" s="5">
        <v>9535.2099999999991</v>
      </c>
      <c r="L3473" s="5">
        <v>0</v>
      </c>
      <c r="M3473" t="str">
        <f>IF(ISERROR(VLOOKUP(A3473,'[1]Ecart validé'!$A:$A,1,FALSE)),Z3473,"Ecart Validé")</f>
        <v>valid</v>
      </c>
      <c r="R3473" t="s">
        <v>30</v>
      </c>
      <c r="X3473"/>
      <c r="Y3473"/>
      <c r="Z3473" t="s">
        <v>31</v>
      </c>
    </row>
    <row r="3474" spans="1:26" x14ac:dyDescent="0.3">
      <c r="A3474" t="s">
        <v>4777</v>
      </c>
      <c r="B3474" t="s">
        <v>3157</v>
      </c>
      <c r="C3474">
        <v>58145</v>
      </c>
      <c r="D3474" t="str">
        <f>+VLOOKUP(C3474,Param!K:L,2,FALSE)</f>
        <v>TIBERODE</v>
      </c>
      <c r="E3474">
        <v>900052</v>
      </c>
      <c r="F3474" t="s">
        <v>37</v>
      </c>
      <c r="G3474" t="s">
        <v>29</v>
      </c>
      <c r="H3474" s="5">
        <v>10068.41</v>
      </c>
      <c r="I3474" s="5">
        <v>10068.4205</v>
      </c>
      <c r="J3474" s="5">
        <v>-1.0500000000320101E-2</v>
      </c>
      <c r="K3474" s="5">
        <v>10068.41</v>
      </c>
      <c r="L3474" s="5">
        <v>0</v>
      </c>
      <c r="M3474" t="str">
        <f>IF(ISERROR(VLOOKUP(A3474,'[1]Ecart validé'!$A:$A,1,FALSE)),Z3474,"Ecart Validé")</f>
        <v>valid</v>
      </c>
      <c r="R3474" t="s">
        <v>30</v>
      </c>
      <c r="X3474"/>
      <c r="Y3474"/>
      <c r="Z3474" t="s">
        <v>31</v>
      </c>
    </row>
    <row r="3475" spans="1:26" x14ac:dyDescent="0.3">
      <c r="A3475" t="s">
        <v>4778</v>
      </c>
      <c r="B3475" t="s">
        <v>3157</v>
      </c>
      <c r="C3475">
        <v>58161</v>
      </c>
      <c r="D3475" t="str">
        <f>+VLOOKUP(C3475,Param!K:L,2,FALSE)</f>
        <v>COUP DE PATES SAS</v>
      </c>
      <c r="E3475">
        <v>1120152007</v>
      </c>
      <c r="F3475" t="s">
        <v>28</v>
      </c>
      <c r="G3475" t="s">
        <v>29</v>
      </c>
      <c r="H3475" s="5">
        <v>71345.38</v>
      </c>
      <c r="I3475" s="5">
        <v>71345.384399999995</v>
      </c>
      <c r="J3475" s="5">
        <v>-4.3999999907100504E-3</v>
      </c>
      <c r="K3475" s="5">
        <v>71345.38</v>
      </c>
      <c r="L3475" s="5">
        <v>0</v>
      </c>
      <c r="M3475" t="str">
        <f>IF(ISERROR(VLOOKUP(A3475,'[1]Ecart validé'!$A:$A,1,FALSE)),Z3475,"Ecart Validé")</f>
        <v>valid</v>
      </c>
      <c r="R3475" t="s">
        <v>30</v>
      </c>
      <c r="X3475"/>
      <c r="Y3475"/>
      <c r="Z3475" t="s">
        <v>31</v>
      </c>
    </row>
    <row r="3476" spans="1:26" x14ac:dyDescent="0.3">
      <c r="A3476" t="s">
        <v>4779</v>
      </c>
      <c r="B3476" t="s">
        <v>3157</v>
      </c>
      <c r="C3476">
        <v>58161</v>
      </c>
      <c r="D3476" t="str">
        <f>+VLOOKUP(C3476,Param!K:L,2,FALSE)</f>
        <v>COUP DE PATES SAS</v>
      </c>
      <c r="E3476">
        <v>1120152007</v>
      </c>
      <c r="F3476" t="s">
        <v>33</v>
      </c>
      <c r="G3476" t="s">
        <v>29</v>
      </c>
      <c r="H3476" s="5">
        <v>7282.6</v>
      </c>
      <c r="I3476" s="5">
        <v>7282.6019999999999</v>
      </c>
      <c r="J3476" s="5">
        <v>-1.9999999994979498E-3</v>
      </c>
      <c r="K3476" s="5">
        <v>7282.6</v>
      </c>
      <c r="L3476" s="5">
        <v>0</v>
      </c>
      <c r="M3476" t="str">
        <f>IF(ISERROR(VLOOKUP(A3476,'[1]Ecart validé'!$A:$A,1,FALSE)),Z3476,"Ecart Validé")</f>
        <v>valid</v>
      </c>
      <c r="R3476" t="s">
        <v>30</v>
      </c>
      <c r="X3476"/>
      <c r="Y3476"/>
      <c r="Z3476" t="s">
        <v>31</v>
      </c>
    </row>
    <row r="3477" spans="1:26" x14ac:dyDescent="0.3">
      <c r="A3477" t="s">
        <v>4780</v>
      </c>
      <c r="B3477" t="s">
        <v>3157</v>
      </c>
      <c r="C3477">
        <v>58161</v>
      </c>
      <c r="D3477" t="str">
        <f>+VLOOKUP(C3477,Param!K:L,2,FALSE)</f>
        <v>COUP DE PATES SAS</v>
      </c>
      <c r="E3477">
        <v>1120152007</v>
      </c>
      <c r="F3477" t="s">
        <v>35</v>
      </c>
      <c r="G3477" t="s">
        <v>29</v>
      </c>
      <c r="H3477" s="5">
        <v>40872.15</v>
      </c>
      <c r="I3477" s="5">
        <v>40872.146999999997</v>
      </c>
      <c r="J3477" s="5">
        <v>3.0000000042491501E-3</v>
      </c>
      <c r="K3477" s="5">
        <v>40872.15</v>
      </c>
      <c r="L3477" s="5">
        <v>0</v>
      </c>
      <c r="M3477" t="str">
        <f>IF(ISERROR(VLOOKUP(A3477,'[1]Ecart validé'!$A:$A,1,FALSE)),Z3477,"Ecart Validé")</f>
        <v>valid</v>
      </c>
      <c r="R3477" t="s">
        <v>30</v>
      </c>
      <c r="X3477"/>
      <c r="Y3477"/>
      <c r="Z3477" t="s">
        <v>31</v>
      </c>
    </row>
    <row r="3478" spans="1:26" x14ac:dyDescent="0.3">
      <c r="A3478" t="s">
        <v>4781</v>
      </c>
      <c r="B3478" t="s">
        <v>3157</v>
      </c>
      <c r="C3478">
        <v>58161</v>
      </c>
      <c r="D3478" t="str">
        <f>+VLOOKUP(C3478,Param!K:L,2,FALSE)</f>
        <v>COUP DE PATES SAS</v>
      </c>
      <c r="E3478">
        <v>1120152007</v>
      </c>
      <c r="F3478" t="s">
        <v>37</v>
      </c>
      <c r="G3478" t="s">
        <v>29</v>
      </c>
      <c r="H3478" s="5">
        <v>15412.18</v>
      </c>
      <c r="I3478" s="5">
        <v>15412.1844</v>
      </c>
      <c r="J3478" s="5">
        <v>-4.399999999805E-3</v>
      </c>
      <c r="K3478" s="5">
        <v>15412.18</v>
      </c>
      <c r="L3478" s="5">
        <v>0</v>
      </c>
      <c r="M3478" t="str">
        <f>IF(ISERROR(VLOOKUP(A3478,'[1]Ecart validé'!$A:$A,1,FALSE)),Z3478,"Ecart Validé")</f>
        <v>valid</v>
      </c>
      <c r="R3478" t="s">
        <v>30</v>
      </c>
      <c r="X3478"/>
      <c r="Y3478"/>
      <c r="Z3478" t="s">
        <v>31</v>
      </c>
    </row>
    <row r="3479" spans="1:26" x14ac:dyDescent="0.3">
      <c r="A3479" t="s">
        <v>4782</v>
      </c>
      <c r="B3479" t="s">
        <v>3157</v>
      </c>
      <c r="C3479">
        <v>58179</v>
      </c>
      <c r="D3479" t="str">
        <f>+VLOOKUP(C3479,Param!K:L,2,FALSE)</f>
        <v>BORIE MANOUX</v>
      </c>
      <c r="E3479">
        <v>1190505927</v>
      </c>
      <c r="F3479" t="s">
        <v>28</v>
      </c>
      <c r="G3479" t="s">
        <v>29</v>
      </c>
      <c r="H3479" s="5">
        <v>41.28</v>
      </c>
      <c r="I3479" s="5">
        <v>41.281799999999997</v>
      </c>
      <c r="J3479" s="5">
        <v>-1.7999999999958E-3</v>
      </c>
      <c r="K3479" s="5">
        <v>41.28</v>
      </c>
      <c r="L3479" s="5">
        <v>0</v>
      </c>
      <c r="M3479" t="str">
        <f>IF(ISERROR(VLOOKUP(A3479,'[1]Ecart validé'!$A:$A,1,FALSE)),Z3479,"Ecart Validé")</f>
        <v>valid</v>
      </c>
      <c r="R3479" t="s">
        <v>30</v>
      </c>
      <c r="X3479"/>
      <c r="Y3479"/>
      <c r="Z3479" t="s">
        <v>31</v>
      </c>
    </row>
    <row r="3480" spans="1:26" x14ac:dyDescent="0.3">
      <c r="A3480" t="s">
        <v>4783</v>
      </c>
      <c r="B3480" t="s">
        <v>3157</v>
      </c>
      <c r="C3480">
        <v>58179</v>
      </c>
      <c r="D3480" t="str">
        <f>+VLOOKUP(C3480,Param!K:L,2,FALSE)</f>
        <v>BORIE MANOUX</v>
      </c>
      <c r="E3480">
        <v>1190505927</v>
      </c>
      <c r="F3480" t="s">
        <v>33</v>
      </c>
      <c r="G3480" t="s">
        <v>29</v>
      </c>
      <c r="H3480" s="5">
        <v>56.3</v>
      </c>
      <c r="I3480" s="5">
        <v>56.296799999999998</v>
      </c>
      <c r="J3480" s="5">
        <v>3.1999999999996402E-3</v>
      </c>
      <c r="K3480" s="5">
        <v>56.3</v>
      </c>
      <c r="L3480" s="5">
        <v>0</v>
      </c>
      <c r="M3480" t="str">
        <f>IF(ISERROR(VLOOKUP(A3480,'[1]Ecart validé'!$A:$A,1,FALSE)),Z3480,"Ecart Validé")</f>
        <v>valid</v>
      </c>
      <c r="R3480" t="s">
        <v>30</v>
      </c>
      <c r="X3480"/>
      <c r="Y3480"/>
      <c r="Z3480" t="s">
        <v>31</v>
      </c>
    </row>
    <row r="3481" spans="1:26" x14ac:dyDescent="0.3">
      <c r="A3481" t="s">
        <v>4784</v>
      </c>
      <c r="B3481" t="s">
        <v>3157</v>
      </c>
      <c r="C3481">
        <v>58179</v>
      </c>
      <c r="D3481" t="str">
        <f>+VLOOKUP(C3481,Param!K:L,2,FALSE)</f>
        <v>BORIE MANOUX</v>
      </c>
      <c r="E3481">
        <v>1190505927</v>
      </c>
      <c r="F3481" t="s">
        <v>35</v>
      </c>
      <c r="G3481" t="s">
        <v>29</v>
      </c>
      <c r="H3481" s="5">
        <v>153.88999999999999</v>
      </c>
      <c r="I3481" s="5">
        <v>153.89009999999999</v>
      </c>
      <c r="J3481" s="5">
        <v>-1.0000000000331901E-4</v>
      </c>
      <c r="K3481" s="5">
        <v>153.88999999999999</v>
      </c>
      <c r="L3481" s="5">
        <v>0</v>
      </c>
      <c r="M3481" t="str">
        <f>IF(ISERROR(VLOOKUP(A3481,'[1]Ecart validé'!$A:$A,1,FALSE)),Z3481,"Ecart Validé")</f>
        <v>valid</v>
      </c>
      <c r="R3481" t="s">
        <v>30</v>
      </c>
      <c r="X3481"/>
      <c r="Y3481"/>
      <c r="Z3481" t="s">
        <v>31</v>
      </c>
    </row>
    <row r="3482" spans="1:26" x14ac:dyDescent="0.3">
      <c r="A3482" t="s">
        <v>4785</v>
      </c>
      <c r="B3482" t="s">
        <v>3157</v>
      </c>
      <c r="C3482">
        <v>58179</v>
      </c>
      <c r="D3482" t="str">
        <f>+VLOOKUP(C3482,Param!K:L,2,FALSE)</f>
        <v>BORIE MANOUX</v>
      </c>
      <c r="E3482">
        <v>1190505927</v>
      </c>
      <c r="F3482" t="s">
        <v>37</v>
      </c>
      <c r="G3482" t="s">
        <v>29</v>
      </c>
      <c r="H3482" s="5">
        <v>124.82</v>
      </c>
      <c r="I3482" s="5">
        <v>124.824</v>
      </c>
      <c r="J3482" s="5">
        <v>-4.0000000000048799E-3</v>
      </c>
      <c r="K3482" s="5">
        <v>124.82</v>
      </c>
      <c r="L3482" s="5">
        <v>0</v>
      </c>
      <c r="M3482" t="str">
        <f>IF(ISERROR(VLOOKUP(A3482,'[1]Ecart validé'!$A:$A,1,FALSE)),Z3482,"Ecart Validé")</f>
        <v>valid</v>
      </c>
      <c r="R3482" t="s">
        <v>30</v>
      </c>
      <c r="X3482"/>
      <c r="Y3482"/>
      <c r="Z3482" t="s">
        <v>31</v>
      </c>
    </row>
    <row r="3483" spans="1:26" x14ac:dyDescent="0.3">
      <c r="A3483" t="s">
        <v>4786</v>
      </c>
      <c r="B3483" t="s">
        <v>3157</v>
      </c>
      <c r="C3483">
        <v>58185</v>
      </c>
      <c r="D3483" t="str">
        <f>+VLOOKUP(C3483,Param!K:L,2,FALSE)</f>
        <v>PANIFICATION MODERNE</v>
      </c>
      <c r="E3483">
        <v>14112</v>
      </c>
      <c r="F3483" t="s">
        <v>28</v>
      </c>
      <c r="G3483" t="s">
        <v>29</v>
      </c>
      <c r="H3483" s="5">
        <v>10910.96</v>
      </c>
      <c r="I3483" s="5">
        <v>10910.9637</v>
      </c>
      <c r="J3483" s="5">
        <v>-3.7000000011175802E-3</v>
      </c>
      <c r="K3483" s="5">
        <v>10910.96</v>
      </c>
      <c r="L3483" s="5">
        <v>0</v>
      </c>
      <c r="M3483" t="str">
        <f>IF(ISERROR(VLOOKUP(A3483,'[1]Ecart validé'!$A:$A,1,FALSE)),Z3483,"Ecart Validé")</f>
        <v>valid</v>
      </c>
      <c r="R3483" t="s">
        <v>30</v>
      </c>
      <c r="X3483"/>
      <c r="Y3483"/>
      <c r="Z3483" t="s">
        <v>31</v>
      </c>
    </row>
    <row r="3484" spans="1:26" x14ac:dyDescent="0.3">
      <c r="A3484" t="s">
        <v>4787</v>
      </c>
      <c r="B3484" t="s">
        <v>3157</v>
      </c>
      <c r="C3484">
        <v>58185</v>
      </c>
      <c r="D3484" t="str">
        <f>+VLOOKUP(C3484,Param!K:L,2,FALSE)</f>
        <v>PANIFICATION MODERNE</v>
      </c>
      <c r="E3484">
        <v>14112</v>
      </c>
      <c r="F3484" t="s">
        <v>33</v>
      </c>
      <c r="G3484" t="s">
        <v>29</v>
      </c>
      <c r="H3484" s="5">
        <v>223.55</v>
      </c>
      <c r="I3484" s="5">
        <v>223.54570000000001</v>
      </c>
      <c r="J3484" s="5">
        <v>4.3000000000006297E-3</v>
      </c>
      <c r="K3484" s="5">
        <v>223.55</v>
      </c>
      <c r="L3484" s="5">
        <v>0</v>
      </c>
      <c r="M3484" t="str">
        <f>IF(ISERROR(VLOOKUP(A3484,'[1]Ecart validé'!$A:$A,1,FALSE)),Z3484,"Ecart Validé")</f>
        <v>valid</v>
      </c>
      <c r="R3484" t="s">
        <v>30</v>
      </c>
      <c r="X3484"/>
      <c r="Y3484"/>
      <c r="Z3484" t="s">
        <v>31</v>
      </c>
    </row>
    <row r="3485" spans="1:26" x14ac:dyDescent="0.3">
      <c r="A3485" t="s">
        <v>4788</v>
      </c>
      <c r="B3485" t="s">
        <v>3157</v>
      </c>
      <c r="C3485">
        <v>58185</v>
      </c>
      <c r="D3485" t="str">
        <f>+VLOOKUP(C3485,Param!K:L,2,FALSE)</f>
        <v>PANIFICATION MODERNE</v>
      </c>
      <c r="E3485">
        <v>14112</v>
      </c>
      <c r="F3485" t="s">
        <v>35</v>
      </c>
      <c r="G3485" t="s">
        <v>29</v>
      </c>
      <c r="H3485" s="5">
        <v>1873.53</v>
      </c>
      <c r="I3485" s="5">
        <v>1873.529</v>
      </c>
      <c r="J3485" s="5">
        <v>9.9999999997635292E-4</v>
      </c>
      <c r="K3485" s="5">
        <v>1873.53</v>
      </c>
      <c r="L3485" s="5">
        <v>0</v>
      </c>
      <c r="M3485" t="str">
        <f>IF(ISERROR(VLOOKUP(A3485,'[1]Ecart validé'!$A:$A,1,FALSE)),Z3485,"Ecart Validé")</f>
        <v>valid</v>
      </c>
      <c r="R3485" t="s">
        <v>30</v>
      </c>
      <c r="X3485"/>
      <c r="Y3485"/>
      <c r="Z3485" t="s">
        <v>31</v>
      </c>
    </row>
    <row r="3486" spans="1:26" x14ac:dyDescent="0.3">
      <c r="A3486" t="s">
        <v>4789</v>
      </c>
      <c r="B3486" t="s">
        <v>3157</v>
      </c>
      <c r="C3486">
        <v>58185</v>
      </c>
      <c r="D3486" t="str">
        <f>+VLOOKUP(C3486,Param!K:L,2,FALSE)</f>
        <v>PANIFICATION MODERNE</v>
      </c>
      <c r="E3486">
        <v>14112</v>
      </c>
      <c r="F3486" t="s">
        <v>37</v>
      </c>
      <c r="G3486" t="s">
        <v>29</v>
      </c>
      <c r="H3486" s="5">
        <v>927.44</v>
      </c>
      <c r="I3486" s="5">
        <v>927.44119999999998</v>
      </c>
      <c r="J3486" s="5">
        <v>-1.1999999999261399E-3</v>
      </c>
      <c r="K3486" s="5">
        <v>927.44</v>
      </c>
      <c r="L3486" s="5">
        <v>0</v>
      </c>
      <c r="M3486" t="str">
        <f>IF(ISERROR(VLOOKUP(A3486,'[1]Ecart validé'!$A:$A,1,FALSE)),Z3486,"Ecart Validé")</f>
        <v>valid</v>
      </c>
      <c r="R3486" t="s">
        <v>30</v>
      </c>
      <c r="X3486"/>
      <c r="Y3486"/>
      <c r="Z3486" t="s">
        <v>31</v>
      </c>
    </row>
    <row r="3487" spans="1:26" x14ac:dyDescent="0.3">
      <c r="A3487" t="s">
        <v>4790</v>
      </c>
      <c r="B3487" t="s">
        <v>3157</v>
      </c>
      <c r="C3487">
        <v>58200</v>
      </c>
      <c r="D3487" t="str">
        <f>+VLOOKUP(C3487,Param!K:L,2,FALSE)</f>
        <v>PANI FRANCE (GAVELLE ASSOCIES)</v>
      </c>
      <c r="E3487">
        <v>17222005</v>
      </c>
      <c r="F3487" t="s">
        <v>28</v>
      </c>
      <c r="G3487" t="s">
        <v>29</v>
      </c>
      <c r="H3487" s="5">
        <v>6775.77</v>
      </c>
      <c r="I3487" s="5">
        <v>6775.7703000000001</v>
      </c>
      <c r="J3487" s="5">
        <v>-2.9999999969732E-4</v>
      </c>
      <c r="K3487" s="5">
        <v>6775.77</v>
      </c>
      <c r="L3487" s="5">
        <v>0</v>
      </c>
      <c r="M3487" t="str">
        <f>IF(ISERROR(VLOOKUP(A3487,'[1]Ecart validé'!$A:$A,1,FALSE)),Z3487,"Ecart Validé")</f>
        <v>valid</v>
      </c>
      <c r="R3487" t="s">
        <v>30</v>
      </c>
      <c r="X3487"/>
      <c r="Y3487"/>
      <c r="Z3487" t="s">
        <v>31</v>
      </c>
    </row>
    <row r="3488" spans="1:26" x14ac:dyDescent="0.3">
      <c r="A3488" t="s">
        <v>4791</v>
      </c>
      <c r="B3488" t="s">
        <v>3157</v>
      </c>
      <c r="C3488">
        <v>58200</v>
      </c>
      <c r="D3488" t="str">
        <f>+VLOOKUP(C3488,Param!K:L,2,FALSE)</f>
        <v>PANI FRANCE (GAVELLE ASSOCIES)</v>
      </c>
      <c r="E3488">
        <v>17222005</v>
      </c>
      <c r="F3488" t="s">
        <v>33</v>
      </c>
      <c r="G3488" t="s">
        <v>29</v>
      </c>
      <c r="H3488" s="5">
        <v>295.64999999999998</v>
      </c>
      <c r="I3488" s="5">
        <v>295.64850000000001</v>
      </c>
      <c r="J3488" s="5">
        <v>1.4999999999645199E-3</v>
      </c>
      <c r="K3488" s="5">
        <v>295.64999999999998</v>
      </c>
      <c r="L3488" s="5">
        <v>0</v>
      </c>
      <c r="M3488" t="str">
        <f>IF(ISERROR(VLOOKUP(A3488,'[1]Ecart validé'!$A:$A,1,FALSE)),Z3488,"Ecart Validé")</f>
        <v>valid</v>
      </c>
      <c r="R3488" t="s">
        <v>30</v>
      </c>
      <c r="X3488"/>
      <c r="Y3488"/>
      <c r="Z3488" t="s">
        <v>31</v>
      </c>
    </row>
    <row r="3489" spans="1:26" x14ac:dyDescent="0.3">
      <c r="A3489" t="s">
        <v>4792</v>
      </c>
      <c r="B3489" t="s">
        <v>3157</v>
      </c>
      <c r="C3489">
        <v>58200</v>
      </c>
      <c r="D3489" t="str">
        <f>+VLOOKUP(C3489,Param!K:L,2,FALSE)</f>
        <v>PANI FRANCE (GAVELLE ASSOCIES)</v>
      </c>
      <c r="E3489">
        <v>17222005</v>
      </c>
      <c r="F3489" t="s">
        <v>35</v>
      </c>
      <c r="G3489" t="s">
        <v>29</v>
      </c>
      <c r="H3489" s="5">
        <v>2420.31</v>
      </c>
      <c r="I3489" s="5">
        <v>2420.3074000000001</v>
      </c>
      <c r="J3489" s="5">
        <v>2.59999999980209E-3</v>
      </c>
      <c r="K3489" s="5">
        <v>2420.31</v>
      </c>
      <c r="L3489" s="5">
        <v>0</v>
      </c>
      <c r="M3489" t="str">
        <f>IF(ISERROR(VLOOKUP(A3489,'[1]Ecart validé'!$A:$A,1,FALSE)),Z3489,"Ecart Validé")</f>
        <v>valid</v>
      </c>
      <c r="R3489" t="s">
        <v>30</v>
      </c>
      <c r="X3489"/>
      <c r="Y3489"/>
      <c r="Z3489" t="s">
        <v>31</v>
      </c>
    </row>
    <row r="3490" spans="1:26" x14ac:dyDescent="0.3">
      <c r="A3490" t="s">
        <v>4793</v>
      </c>
      <c r="B3490" t="s">
        <v>3157</v>
      </c>
      <c r="C3490">
        <v>58200</v>
      </c>
      <c r="D3490" t="str">
        <f>+VLOOKUP(C3490,Param!K:L,2,FALSE)</f>
        <v>PANI FRANCE (GAVELLE ASSOCIES)</v>
      </c>
      <c r="E3490">
        <v>17222005</v>
      </c>
      <c r="F3490" t="s">
        <v>37</v>
      </c>
      <c r="G3490" t="s">
        <v>29</v>
      </c>
      <c r="H3490" s="5">
        <v>1288.5</v>
      </c>
      <c r="I3490" s="5">
        <v>1288.4963</v>
      </c>
      <c r="J3490" s="5">
        <v>3.69999999998071E-3</v>
      </c>
      <c r="K3490" s="5">
        <v>1288.5</v>
      </c>
      <c r="L3490" s="5">
        <v>0</v>
      </c>
      <c r="M3490" t="str">
        <f>IF(ISERROR(VLOOKUP(A3490,'[1]Ecart validé'!$A:$A,1,FALSE)),Z3490,"Ecart Validé")</f>
        <v>valid</v>
      </c>
      <c r="R3490" t="s">
        <v>30</v>
      </c>
      <c r="X3490"/>
      <c r="Y3490"/>
      <c r="Z3490" t="s">
        <v>31</v>
      </c>
    </row>
    <row r="3491" spans="1:26" x14ac:dyDescent="0.3">
      <c r="A3491" t="s">
        <v>4794</v>
      </c>
      <c r="B3491" t="s">
        <v>3157</v>
      </c>
      <c r="C3491">
        <v>58208</v>
      </c>
      <c r="D3491" t="str">
        <f>+VLOOKUP(C3491,Param!K:L,2,FALSE)</f>
        <v>SAE DE SOCODIS</v>
      </c>
      <c r="E3491">
        <v>20103</v>
      </c>
      <c r="F3491" t="s">
        <v>28</v>
      </c>
      <c r="G3491" t="s">
        <v>29</v>
      </c>
      <c r="H3491" s="5">
        <v>37254.36</v>
      </c>
      <c r="I3491" s="5">
        <v>37254.355199999998</v>
      </c>
      <c r="J3491" s="5">
        <v>4.8000000024330802E-3</v>
      </c>
      <c r="K3491" s="5">
        <v>37254.36</v>
      </c>
      <c r="L3491" s="5">
        <v>0</v>
      </c>
      <c r="M3491" t="str">
        <f>IF(ISERROR(VLOOKUP(A3491,'[1]Ecart validé'!$A:$A,1,FALSE)),Z3491,"Ecart Validé")</f>
        <v>valid</v>
      </c>
      <c r="R3491" t="s">
        <v>30</v>
      </c>
      <c r="X3491"/>
      <c r="Y3491"/>
      <c r="Z3491" t="s">
        <v>31</v>
      </c>
    </row>
    <row r="3492" spans="1:26" x14ac:dyDescent="0.3">
      <c r="A3492" t="s">
        <v>4795</v>
      </c>
      <c r="B3492" t="s">
        <v>3157</v>
      </c>
      <c r="C3492">
        <v>58208</v>
      </c>
      <c r="D3492" t="str">
        <f>+VLOOKUP(C3492,Param!K:L,2,FALSE)</f>
        <v>SAE DE SOCODIS</v>
      </c>
      <c r="E3492">
        <v>20103</v>
      </c>
      <c r="F3492" t="s">
        <v>33</v>
      </c>
      <c r="G3492" t="s">
        <v>29</v>
      </c>
      <c r="H3492" s="5">
        <v>2953.33</v>
      </c>
      <c r="I3492" s="5">
        <v>2953.3328999999999</v>
      </c>
      <c r="J3492" s="5">
        <v>-2.8999999999541602E-3</v>
      </c>
      <c r="K3492" s="5">
        <v>2953.33</v>
      </c>
      <c r="L3492" s="5">
        <v>0</v>
      </c>
      <c r="M3492" t="str">
        <f>IF(ISERROR(VLOOKUP(A3492,'[1]Ecart validé'!$A:$A,1,FALSE)),Z3492,"Ecart Validé")</f>
        <v>valid</v>
      </c>
      <c r="R3492" t="s">
        <v>30</v>
      </c>
      <c r="X3492"/>
      <c r="Y3492"/>
      <c r="Z3492" t="s">
        <v>31</v>
      </c>
    </row>
    <row r="3493" spans="1:26" x14ac:dyDescent="0.3">
      <c r="A3493" t="s">
        <v>4796</v>
      </c>
      <c r="B3493" t="s">
        <v>3157</v>
      </c>
      <c r="C3493">
        <v>58208</v>
      </c>
      <c r="D3493" t="str">
        <f>+VLOOKUP(C3493,Param!K:L,2,FALSE)</f>
        <v>SAE DE SOCODIS</v>
      </c>
      <c r="E3493">
        <v>20103</v>
      </c>
      <c r="F3493" t="s">
        <v>35</v>
      </c>
      <c r="G3493" t="s">
        <v>29</v>
      </c>
      <c r="H3493" s="5">
        <v>17662.400000000001</v>
      </c>
      <c r="I3493" s="5">
        <v>17662.396499999999</v>
      </c>
      <c r="J3493" s="5">
        <v>3.5000000025320302E-3</v>
      </c>
      <c r="K3493" s="5">
        <v>17662.400000000001</v>
      </c>
      <c r="L3493" s="5">
        <v>0</v>
      </c>
      <c r="M3493" t="str">
        <f>IF(ISERROR(VLOOKUP(A3493,'[1]Ecart validé'!$A:$A,1,FALSE)),Z3493,"Ecart Validé")</f>
        <v>valid</v>
      </c>
      <c r="R3493" t="s">
        <v>30</v>
      </c>
      <c r="X3493"/>
      <c r="Y3493"/>
      <c r="Z3493" t="s">
        <v>31</v>
      </c>
    </row>
    <row r="3494" spans="1:26" x14ac:dyDescent="0.3">
      <c r="A3494" t="s">
        <v>4797</v>
      </c>
      <c r="B3494" t="s">
        <v>3157</v>
      </c>
      <c r="C3494">
        <v>58208</v>
      </c>
      <c r="D3494" t="str">
        <f>+VLOOKUP(C3494,Param!K:L,2,FALSE)</f>
        <v>SAE DE SOCODIS</v>
      </c>
      <c r="E3494">
        <v>20103</v>
      </c>
      <c r="F3494" t="s">
        <v>37</v>
      </c>
      <c r="G3494" t="s">
        <v>29</v>
      </c>
      <c r="H3494" s="5">
        <v>6701.71</v>
      </c>
      <c r="I3494" s="5">
        <v>6701.7078000000001</v>
      </c>
      <c r="J3494" s="5">
        <v>2.1999999999025E-3</v>
      </c>
      <c r="K3494" s="5">
        <v>6701.71</v>
      </c>
      <c r="L3494" s="5">
        <v>0</v>
      </c>
      <c r="M3494" t="str">
        <f>IF(ISERROR(VLOOKUP(A3494,'[1]Ecart validé'!$A:$A,1,FALSE)),Z3494,"Ecart Validé")</f>
        <v>valid</v>
      </c>
      <c r="R3494" t="s">
        <v>30</v>
      </c>
      <c r="X3494"/>
      <c r="Y3494"/>
      <c r="Z3494" t="s">
        <v>31</v>
      </c>
    </row>
    <row r="3495" spans="1:26" x14ac:dyDescent="0.3">
      <c r="A3495" t="s">
        <v>4798</v>
      </c>
      <c r="B3495" t="s">
        <v>3157</v>
      </c>
      <c r="C3495">
        <v>58235</v>
      </c>
      <c r="D3495" t="str">
        <f>+VLOOKUP(C3495,Param!K:L,2,FALSE)</f>
        <v>SOBIS</v>
      </c>
      <c r="E3495">
        <v>2150514341</v>
      </c>
      <c r="F3495" t="s">
        <v>28</v>
      </c>
      <c r="G3495" t="s">
        <v>29</v>
      </c>
      <c r="H3495" s="5">
        <v>1777.35</v>
      </c>
      <c r="I3495" s="5">
        <v>1777.3515</v>
      </c>
      <c r="J3495" s="5">
        <v>-1.50000000007821E-3</v>
      </c>
      <c r="K3495" s="5">
        <v>1777.35</v>
      </c>
      <c r="L3495" s="5">
        <v>0</v>
      </c>
      <c r="M3495" t="str">
        <f>IF(ISERROR(VLOOKUP(A3495,'[1]Ecart validé'!$A:$A,1,FALSE)),Z3495,"Ecart Validé")</f>
        <v>valid</v>
      </c>
      <c r="R3495" t="s">
        <v>30</v>
      </c>
      <c r="X3495"/>
      <c r="Y3495"/>
      <c r="Z3495" t="s">
        <v>31</v>
      </c>
    </row>
    <row r="3496" spans="1:26" x14ac:dyDescent="0.3">
      <c r="A3496" t="s">
        <v>4799</v>
      </c>
      <c r="B3496" t="s">
        <v>3157</v>
      </c>
      <c r="C3496">
        <v>58235</v>
      </c>
      <c r="D3496" t="str">
        <f>+VLOOKUP(C3496,Param!K:L,2,FALSE)</f>
        <v>SOBIS</v>
      </c>
      <c r="E3496">
        <v>2150514341</v>
      </c>
      <c r="F3496" t="s">
        <v>33</v>
      </c>
      <c r="G3496" t="s">
        <v>29</v>
      </c>
      <c r="H3496" s="5">
        <v>519.29</v>
      </c>
      <c r="I3496" s="5">
        <v>519.29399999999998</v>
      </c>
      <c r="J3496" s="5">
        <v>-4.0000000000190898E-3</v>
      </c>
      <c r="K3496" s="5">
        <v>519.29</v>
      </c>
      <c r="L3496" s="5">
        <v>0</v>
      </c>
      <c r="M3496" t="str">
        <f>IF(ISERROR(VLOOKUP(A3496,'[1]Ecart validé'!$A:$A,1,FALSE)),Z3496,"Ecart Validé")</f>
        <v>valid</v>
      </c>
      <c r="R3496" t="s">
        <v>30</v>
      </c>
      <c r="X3496"/>
      <c r="Y3496"/>
      <c r="Z3496" t="s">
        <v>31</v>
      </c>
    </row>
    <row r="3497" spans="1:26" x14ac:dyDescent="0.3">
      <c r="A3497" t="s">
        <v>4800</v>
      </c>
      <c r="B3497" t="s">
        <v>3157</v>
      </c>
      <c r="C3497">
        <v>58235</v>
      </c>
      <c r="D3497" t="str">
        <f>+VLOOKUP(C3497,Param!K:L,2,FALSE)</f>
        <v>SOBIS</v>
      </c>
      <c r="E3497">
        <v>2150514341</v>
      </c>
      <c r="F3497" t="s">
        <v>35</v>
      </c>
      <c r="G3497" t="s">
        <v>29</v>
      </c>
      <c r="H3497" s="5">
        <v>96.6</v>
      </c>
      <c r="I3497" s="5">
        <v>96.6</v>
      </c>
      <c r="J3497" s="5">
        <v>0</v>
      </c>
      <c r="K3497" s="5">
        <v>96.6</v>
      </c>
      <c r="L3497" s="5">
        <v>0</v>
      </c>
      <c r="M3497" t="str">
        <f>IF(ISERROR(VLOOKUP(A3497,'[1]Ecart validé'!$A:$A,1,FALSE)),Z3497,"Ecart Validé")</f>
        <v>valid</v>
      </c>
      <c r="R3497" t="s">
        <v>30</v>
      </c>
      <c r="X3497"/>
      <c r="Y3497"/>
      <c r="Z3497" t="s">
        <v>31</v>
      </c>
    </row>
    <row r="3498" spans="1:26" x14ac:dyDescent="0.3">
      <c r="A3498" t="s">
        <v>4801</v>
      </c>
      <c r="B3498" t="s">
        <v>3157</v>
      </c>
      <c r="C3498">
        <v>58235</v>
      </c>
      <c r="D3498" t="str">
        <f>+VLOOKUP(C3498,Param!K:L,2,FALSE)</f>
        <v>SOBIS</v>
      </c>
      <c r="E3498">
        <v>2150514341</v>
      </c>
      <c r="F3498" t="s">
        <v>37</v>
      </c>
      <c r="G3498" t="s">
        <v>29</v>
      </c>
      <c r="H3498" s="5">
        <v>481.05</v>
      </c>
      <c r="I3498" s="5">
        <v>481.05</v>
      </c>
      <c r="J3498" s="5">
        <v>0</v>
      </c>
      <c r="K3498" s="5">
        <v>481.05</v>
      </c>
      <c r="L3498" s="5">
        <v>0</v>
      </c>
      <c r="M3498" t="str">
        <f>IF(ISERROR(VLOOKUP(A3498,'[1]Ecart validé'!$A:$A,1,FALSE)),Z3498,"Ecart Validé")</f>
        <v>valid</v>
      </c>
      <c r="R3498" t="s">
        <v>30</v>
      </c>
      <c r="X3498"/>
      <c r="Y3498"/>
      <c r="Z3498" t="s">
        <v>31</v>
      </c>
    </row>
    <row r="3499" spans="1:26" x14ac:dyDescent="0.3">
      <c r="A3499" t="s">
        <v>4802</v>
      </c>
      <c r="B3499" t="s">
        <v>3157</v>
      </c>
      <c r="C3499">
        <v>58255</v>
      </c>
      <c r="D3499" t="str">
        <f>+VLOOKUP(C3499,Param!K:L,2,FALSE)</f>
        <v>ELECTROLUX PROFESSIONNEL</v>
      </c>
      <c r="E3499" t="s">
        <v>4803</v>
      </c>
      <c r="F3499" t="s">
        <v>51</v>
      </c>
      <c r="G3499" t="s">
        <v>29</v>
      </c>
      <c r="H3499" s="5">
        <v>37107.449999999997</v>
      </c>
      <c r="I3499" s="5">
        <v>37107.449999999997</v>
      </c>
      <c r="J3499" s="5">
        <v>0</v>
      </c>
      <c r="K3499" s="5">
        <v>37107.449999999997</v>
      </c>
      <c r="L3499" s="5">
        <v>0</v>
      </c>
      <c r="M3499" t="str">
        <f>IF(ISERROR(VLOOKUP(A3499,'[1]Ecart validé'!$A:$A,1,FALSE)),Z3499,"Ecart Validé")</f>
        <v>valid</v>
      </c>
      <c r="R3499" t="s">
        <v>30</v>
      </c>
      <c r="X3499"/>
      <c r="Y3499"/>
      <c r="Z3499" t="s">
        <v>31</v>
      </c>
    </row>
    <row r="3500" spans="1:26" x14ac:dyDescent="0.3">
      <c r="A3500" t="s">
        <v>4804</v>
      </c>
      <c r="B3500" t="s">
        <v>3157</v>
      </c>
      <c r="C3500">
        <v>58269</v>
      </c>
      <c r="D3500" t="str">
        <f>+VLOOKUP(C3500,Param!K:L,2,FALSE)</f>
        <v>C.F.D (CAMPARI FRANCE DISTRIBUTION)</v>
      </c>
      <c r="E3500">
        <v>1453007</v>
      </c>
      <c r="F3500" t="s">
        <v>28</v>
      </c>
      <c r="G3500" t="s">
        <v>29</v>
      </c>
      <c r="H3500" s="5">
        <v>2296.56</v>
      </c>
      <c r="I3500" s="5">
        <v>2296.56</v>
      </c>
      <c r="J3500" s="5">
        <v>0</v>
      </c>
      <c r="K3500" s="5">
        <v>2296.56</v>
      </c>
      <c r="L3500" s="5">
        <v>0</v>
      </c>
      <c r="M3500" t="str">
        <f>IF(ISERROR(VLOOKUP(A3500,'[1]Ecart validé'!$A:$A,1,FALSE)),Z3500,"Ecart Validé")</f>
        <v>valid</v>
      </c>
      <c r="R3500" t="s">
        <v>30</v>
      </c>
      <c r="X3500"/>
      <c r="Y3500"/>
      <c r="Z3500" t="s">
        <v>31</v>
      </c>
    </row>
    <row r="3501" spans="1:26" x14ac:dyDescent="0.3">
      <c r="A3501" t="s">
        <v>4805</v>
      </c>
      <c r="B3501" t="s">
        <v>3157</v>
      </c>
      <c r="C3501">
        <v>58269</v>
      </c>
      <c r="D3501" t="str">
        <f>+VLOOKUP(C3501,Param!K:L,2,FALSE)</f>
        <v>C.F.D (CAMPARI FRANCE DISTRIBUTION)</v>
      </c>
      <c r="E3501">
        <v>1453007</v>
      </c>
      <c r="F3501" t="s">
        <v>33</v>
      </c>
      <c r="G3501" t="s">
        <v>29</v>
      </c>
      <c r="H3501" s="5">
        <v>314.19</v>
      </c>
      <c r="I3501" s="5">
        <v>314.19439999999997</v>
      </c>
      <c r="J3501" s="5">
        <v>-4.3999999999755303E-3</v>
      </c>
      <c r="K3501" s="5">
        <v>314.19</v>
      </c>
      <c r="L3501" s="5">
        <v>0</v>
      </c>
      <c r="M3501" t="str">
        <f>IF(ISERROR(VLOOKUP(A3501,'[1]Ecart validé'!$A:$A,1,FALSE)),Z3501,"Ecart Validé")</f>
        <v>valid</v>
      </c>
      <c r="R3501" t="s">
        <v>30</v>
      </c>
      <c r="X3501"/>
      <c r="Y3501"/>
      <c r="Z3501" t="s">
        <v>31</v>
      </c>
    </row>
    <row r="3502" spans="1:26" x14ac:dyDescent="0.3">
      <c r="A3502" t="s">
        <v>4806</v>
      </c>
      <c r="B3502" t="s">
        <v>3157</v>
      </c>
      <c r="C3502">
        <v>58269</v>
      </c>
      <c r="D3502" t="str">
        <f>+VLOOKUP(C3502,Param!K:L,2,FALSE)</f>
        <v>C.F.D (CAMPARI FRANCE DISTRIBUTION)</v>
      </c>
      <c r="E3502">
        <v>1453007</v>
      </c>
      <c r="F3502" t="s">
        <v>35</v>
      </c>
      <c r="G3502" t="s">
        <v>29</v>
      </c>
      <c r="H3502" s="5">
        <v>2180.64</v>
      </c>
      <c r="I3502" s="5">
        <v>2180.64</v>
      </c>
      <c r="J3502" s="5">
        <v>0</v>
      </c>
      <c r="K3502" s="5">
        <v>2180.64</v>
      </c>
      <c r="L3502" s="5">
        <v>0</v>
      </c>
      <c r="M3502" t="str">
        <f>IF(ISERROR(VLOOKUP(A3502,'[1]Ecart validé'!$A:$A,1,FALSE)),Z3502,"Ecart Validé")</f>
        <v>valid</v>
      </c>
      <c r="R3502" t="s">
        <v>30</v>
      </c>
      <c r="X3502"/>
      <c r="Y3502"/>
      <c r="Z3502" t="s">
        <v>31</v>
      </c>
    </row>
    <row r="3503" spans="1:26" x14ac:dyDescent="0.3">
      <c r="A3503" t="s">
        <v>4807</v>
      </c>
      <c r="B3503" t="s">
        <v>3157</v>
      </c>
      <c r="C3503">
        <v>58269</v>
      </c>
      <c r="D3503" t="str">
        <f>+VLOOKUP(C3503,Param!K:L,2,FALSE)</f>
        <v>C.F.D (CAMPARI FRANCE DISTRIBUTION)</v>
      </c>
      <c r="E3503">
        <v>1453007</v>
      </c>
      <c r="F3503" t="s">
        <v>37</v>
      </c>
      <c r="G3503" t="s">
        <v>29</v>
      </c>
      <c r="H3503" s="5">
        <v>661.92</v>
      </c>
      <c r="I3503" s="5">
        <v>661.92</v>
      </c>
      <c r="J3503" s="5">
        <v>0</v>
      </c>
      <c r="K3503" s="5">
        <v>661.92</v>
      </c>
      <c r="L3503" s="5">
        <v>0</v>
      </c>
      <c r="M3503" t="str">
        <f>IF(ISERROR(VLOOKUP(A3503,'[1]Ecart validé'!$A:$A,1,FALSE)),Z3503,"Ecart Validé")</f>
        <v>valid</v>
      </c>
      <c r="R3503" t="s">
        <v>30</v>
      </c>
      <c r="X3503"/>
      <c r="Y3503"/>
      <c r="Z3503" t="s">
        <v>31</v>
      </c>
    </row>
    <row r="3504" spans="1:26" x14ac:dyDescent="0.3">
      <c r="A3504" t="s">
        <v>4808</v>
      </c>
      <c r="B3504" t="s">
        <v>3157</v>
      </c>
      <c r="C3504">
        <v>58269</v>
      </c>
      <c r="D3504" t="str">
        <f>+VLOOKUP(C3504,Param!K:L,2,FALSE)</f>
        <v>C.F.D (CAMPARI FRANCE DISTRIBUTION)</v>
      </c>
      <c r="E3504" t="s">
        <v>4809</v>
      </c>
      <c r="F3504" t="s">
        <v>51</v>
      </c>
      <c r="G3504" t="s">
        <v>29</v>
      </c>
      <c r="H3504" s="5">
        <v>8878.1</v>
      </c>
      <c r="I3504" s="5">
        <v>8878.0974999999999</v>
      </c>
      <c r="J3504" s="5">
        <v>2.5000000005093101E-3</v>
      </c>
      <c r="K3504" s="5">
        <v>8878.1</v>
      </c>
      <c r="L3504" s="5">
        <v>0</v>
      </c>
      <c r="M3504" t="str">
        <f>IF(ISERROR(VLOOKUP(A3504,'[1]Ecart validé'!$A:$A,1,FALSE)),Z3504,"Ecart Validé")</f>
        <v>valid</v>
      </c>
      <c r="R3504" t="s">
        <v>30</v>
      </c>
      <c r="X3504"/>
      <c r="Y3504"/>
      <c r="Z3504" t="s">
        <v>31</v>
      </c>
    </row>
    <row r="3505" spans="1:26" x14ac:dyDescent="0.3">
      <c r="A3505" t="s">
        <v>4810</v>
      </c>
      <c r="B3505" t="s">
        <v>3157</v>
      </c>
      <c r="C3505">
        <v>58269</v>
      </c>
      <c r="D3505" t="str">
        <f>+VLOOKUP(C3505,Param!K:L,2,FALSE)</f>
        <v>C.F.D (CAMPARI FRANCE DISTRIBUTION)</v>
      </c>
      <c r="E3505" t="s">
        <v>4811</v>
      </c>
      <c r="F3505" t="s">
        <v>51</v>
      </c>
      <c r="G3505" t="s">
        <v>29</v>
      </c>
      <c r="H3505" s="5">
        <v>1692.25</v>
      </c>
      <c r="I3505" s="5">
        <v>1692.2487000000001</v>
      </c>
      <c r="J3505" s="5">
        <v>1.29999999990104E-3</v>
      </c>
      <c r="K3505" s="5">
        <v>1692.25</v>
      </c>
      <c r="L3505" s="5">
        <v>0</v>
      </c>
      <c r="M3505" t="str">
        <f>IF(ISERROR(VLOOKUP(A3505,'[1]Ecart validé'!$A:$A,1,FALSE)),Z3505,"Ecart Validé")</f>
        <v>valid</v>
      </c>
      <c r="R3505" t="s">
        <v>30</v>
      </c>
      <c r="X3505"/>
      <c r="Y3505"/>
      <c r="Z3505" t="s">
        <v>31</v>
      </c>
    </row>
    <row r="3506" spans="1:26" x14ac:dyDescent="0.3">
      <c r="A3506" t="s">
        <v>4812</v>
      </c>
      <c r="B3506" t="s">
        <v>3157</v>
      </c>
      <c r="C3506">
        <v>58272</v>
      </c>
      <c r="D3506" t="str">
        <f>+VLOOKUP(C3506,Param!K:L,2,FALSE)</f>
        <v>ETABLISSEMENTS BEILLEVAIRE</v>
      </c>
      <c r="E3506">
        <v>1130072480</v>
      </c>
      <c r="F3506" t="s">
        <v>28</v>
      </c>
      <c r="G3506" t="s">
        <v>29</v>
      </c>
      <c r="H3506" s="5">
        <v>9494.3700000000008</v>
      </c>
      <c r="I3506" s="5">
        <v>9494.366</v>
      </c>
      <c r="J3506" s="5">
        <v>4.0000000008149003E-3</v>
      </c>
      <c r="K3506" s="5">
        <v>9494.3700000000008</v>
      </c>
      <c r="L3506" s="5">
        <v>0</v>
      </c>
      <c r="M3506" t="str">
        <f>IF(ISERROR(VLOOKUP(A3506,'[1]Ecart validé'!$A:$A,1,FALSE)),Z3506,"Ecart Validé")</f>
        <v>valid</v>
      </c>
      <c r="R3506" t="s">
        <v>30</v>
      </c>
      <c r="X3506"/>
      <c r="Y3506"/>
      <c r="Z3506" t="s">
        <v>31</v>
      </c>
    </row>
    <row r="3507" spans="1:26" x14ac:dyDescent="0.3">
      <c r="A3507" t="s">
        <v>4813</v>
      </c>
      <c r="B3507" t="s">
        <v>3157</v>
      </c>
      <c r="C3507">
        <v>58272</v>
      </c>
      <c r="D3507" t="str">
        <f>+VLOOKUP(C3507,Param!K:L,2,FALSE)</f>
        <v>ETABLISSEMENTS BEILLEVAIRE</v>
      </c>
      <c r="E3507">
        <v>1130072480</v>
      </c>
      <c r="F3507" t="s">
        <v>33</v>
      </c>
      <c r="G3507" t="s">
        <v>29</v>
      </c>
      <c r="H3507" s="5">
        <v>2628.67</v>
      </c>
      <c r="I3507" s="5">
        <v>2628.6729999999998</v>
      </c>
      <c r="J3507" s="5">
        <v>-2.9999999997016801E-3</v>
      </c>
      <c r="K3507" s="5">
        <v>2628.67</v>
      </c>
      <c r="L3507" s="5">
        <v>0</v>
      </c>
      <c r="M3507" t="str">
        <f>IF(ISERROR(VLOOKUP(A3507,'[1]Ecart validé'!$A:$A,1,FALSE)),Z3507,"Ecart Validé")</f>
        <v>valid</v>
      </c>
      <c r="R3507" t="s">
        <v>30</v>
      </c>
      <c r="X3507"/>
      <c r="Y3507"/>
      <c r="Z3507" t="s">
        <v>31</v>
      </c>
    </row>
    <row r="3508" spans="1:26" x14ac:dyDescent="0.3">
      <c r="A3508" t="s">
        <v>4814</v>
      </c>
      <c r="B3508" t="s">
        <v>3157</v>
      </c>
      <c r="C3508">
        <v>58272</v>
      </c>
      <c r="D3508" t="str">
        <f>+VLOOKUP(C3508,Param!K:L,2,FALSE)</f>
        <v>ETABLISSEMENTS BEILLEVAIRE</v>
      </c>
      <c r="E3508">
        <v>1130072480</v>
      </c>
      <c r="F3508" t="s">
        <v>35</v>
      </c>
      <c r="G3508" t="s">
        <v>29</v>
      </c>
      <c r="H3508" s="5">
        <v>16718.03</v>
      </c>
      <c r="I3508" s="5">
        <v>16718.025000000001</v>
      </c>
      <c r="J3508" s="5">
        <v>4.9999999973806501E-3</v>
      </c>
      <c r="K3508" s="5">
        <v>16718.03</v>
      </c>
      <c r="L3508" s="5">
        <v>0</v>
      </c>
      <c r="M3508" t="str">
        <f>IF(ISERROR(VLOOKUP(A3508,'[1]Ecart validé'!$A:$A,1,FALSE)),Z3508,"Ecart Validé")</f>
        <v>valid</v>
      </c>
      <c r="R3508" t="s">
        <v>30</v>
      </c>
      <c r="X3508"/>
      <c r="Y3508"/>
      <c r="Z3508" t="s">
        <v>31</v>
      </c>
    </row>
    <row r="3509" spans="1:26" x14ac:dyDescent="0.3">
      <c r="A3509" t="s">
        <v>4815</v>
      </c>
      <c r="B3509" t="s">
        <v>3157</v>
      </c>
      <c r="C3509">
        <v>58272</v>
      </c>
      <c r="D3509" t="str">
        <f>+VLOOKUP(C3509,Param!K:L,2,FALSE)</f>
        <v>ETABLISSEMENTS BEILLEVAIRE</v>
      </c>
      <c r="E3509">
        <v>1130072480</v>
      </c>
      <c r="F3509" t="s">
        <v>37</v>
      </c>
      <c r="G3509" t="s">
        <v>29</v>
      </c>
      <c r="H3509" s="5">
        <v>5881.62</v>
      </c>
      <c r="I3509" s="5">
        <v>5881.616</v>
      </c>
      <c r="J3509" s="5">
        <v>3.9999999999054099E-3</v>
      </c>
      <c r="K3509" s="5">
        <v>5881.62</v>
      </c>
      <c r="L3509" s="5">
        <v>0</v>
      </c>
      <c r="M3509" t="str">
        <f>IF(ISERROR(VLOOKUP(A3509,'[1]Ecart validé'!$A:$A,1,FALSE)),Z3509,"Ecart Validé")</f>
        <v>valid</v>
      </c>
      <c r="R3509" t="s">
        <v>30</v>
      </c>
      <c r="X3509"/>
      <c r="Y3509"/>
      <c r="Z3509" t="s">
        <v>31</v>
      </c>
    </row>
    <row r="3510" spans="1:26" x14ac:dyDescent="0.3">
      <c r="A3510" t="s">
        <v>4816</v>
      </c>
      <c r="B3510" t="s">
        <v>3157</v>
      </c>
      <c r="C3510">
        <v>58281</v>
      </c>
      <c r="D3510" t="str">
        <f>+VLOOKUP(C3510,Param!K:L,2,FALSE)</f>
        <v>BOUYGUES TELECOM</v>
      </c>
      <c r="E3510" t="s">
        <v>4817</v>
      </c>
      <c r="F3510" t="s">
        <v>51</v>
      </c>
      <c r="G3510" t="s">
        <v>29</v>
      </c>
      <c r="H3510" s="5">
        <v>7281.53</v>
      </c>
      <c r="I3510" s="5">
        <v>7281.5288</v>
      </c>
      <c r="J3510" s="5">
        <v>1.1999999996987699E-3</v>
      </c>
      <c r="K3510" s="5">
        <v>7281.53</v>
      </c>
      <c r="L3510" s="5">
        <v>0</v>
      </c>
      <c r="M3510" t="str">
        <f>IF(ISERROR(VLOOKUP(A3510,'[1]Ecart validé'!$A:$A,1,FALSE)),Z3510,"Ecart Validé")</f>
        <v>valid</v>
      </c>
      <c r="R3510" t="s">
        <v>30</v>
      </c>
      <c r="X3510"/>
      <c r="Y3510"/>
      <c r="Z3510" t="s">
        <v>31</v>
      </c>
    </row>
    <row r="3511" spans="1:26" x14ac:dyDescent="0.3">
      <c r="A3511" t="s">
        <v>4818</v>
      </c>
      <c r="B3511" t="s">
        <v>3157</v>
      </c>
      <c r="C3511">
        <v>58281</v>
      </c>
      <c r="D3511" t="str">
        <f>+VLOOKUP(C3511,Param!K:L,2,FALSE)</f>
        <v>BOUYGUES TELECOM</v>
      </c>
      <c r="E3511" t="s">
        <v>4819</v>
      </c>
      <c r="F3511" t="s">
        <v>51</v>
      </c>
      <c r="G3511" t="s">
        <v>29</v>
      </c>
      <c r="H3511" s="5">
        <v>188585.81</v>
      </c>
      <c r="I3511" s="5">
        <v>188585.8144</v>
      </c>
      <c r="J3511" s="5">
        <v>-4.4000000052619699E-3</v>
      </c>
      <c r="K3511" s="5">
        <v>188585.81</v>
      </c>
      <c r="L3511" s="5">
        <v>0</v>
      </c>
      <c r="M3511" t="str">
        <f>IF(ISERROR(VLOOKUP(A3511,'[1]Ecart validé'!$A:$A,1,FALSE)),Z3511,"Ecart Validé")</f>
        <v>valid</v>
      </c>
      <c r="R3511" t="s">
        <v>30</v>
      </c>
      <c r="X3511"/>
      <c r="Y3511"/>
      <c r="Z3511" t="s">
        <v>31</v>
      </c>
    </row>
    <row r="3512" spans="1:26" x14ac:dyDescent="0.3">
      <c r="A3512" t="s">
        <v>4820</v>
      </c>
      <c r="B3512" t="s">
        <v>3157</v>
      </c>
      <c r="C3512">
        <v>58281</v>
      </c>
      <c r="D3512" t="str">
        <f>+VLOOKUP(C3512,Param!K:L,2,FALSE)</f>
        <v>BOUYGUES TELECOM</v>
      </c>
      <c r="E3512" t="s">
        <v>4821</v>
      </c>
      <c r="F3512" t="s">
        <v>51</v>
      </c>
      <c r="G3512" t="s">
        <v>29</v>
      </c>
      <c r="H3512" s="5">
        <v>254.65</v>
      </c>
      <c r="I3512" s="5">
        <v>254.65440000000001</v>
      </c>
      <c r="J3512" s="5">
        <v>-4.4000000000039502E-3</v>
      </c>
      <c r="K3512" s="5">
        <v>254.65</v>
      </c>
      <c r="L3512" s="5">
        <v>0</v>
      </c>
      <c r="M3512" t="str">
        <f>IF(ISERROR(VLOOKUP(A3512,'[1]Ecart validé'!$A:$A,1,FALSE)),Z3512,"Ecart Validé")</f>
        <v>valid</v>
      </c>
      <c r="R3512" t="s">
        <v>30</v>
      </c>
      <c r="X3512"/>
      <c r="Y3512"/>
      <c r="Z3512" t="s">
        <v>31</v>
      </c>
    </row>
    <row r="3513" spans="1:26" x14ac:dyDescent="0.3">
      <c r="A3513" t="s">
        <v>4822</v>
      </c>
      <c r="B3513" t="s">
        <v>3157</v>
      </c>
      <c r="C3513">
        <v>58310</v>
      </c>
      <c r="D3513" t="str">
        <f>+VLOOKUP(C3513,Param!K:L,2,FALSE)</f>
        <v>ANTHES</v>
      </c>
      <c r="E3513">
        <v>1170075225</v>
      </c>
      <c r="F3513" t="s">
        <v>28</v>
      </c>
      <c r="G3513" t="s">
        <v>29</v>
      </c>
      <c r="H3513" s="5">
        <v>25592.54</v>
      </c>
      <c r="I3513" s="5">
        <v>25592.544900000001</v>
      </c>
      <c r="J3513" s="5">
        <v>-4.8999999999068599E-3</v>
      </c>
      <c r="K3513" s="5">
        <v>25592.54</v>
      </c>
      <c r="L3513" s="5">
        <v>0</v>
      </c>
      <c r="M3513" t="str">
        <f>IF(ISERROR(VLOOKUP(A3513,'[1]Ecart validé'!$A:$A,1,FALSE)),Z3513,"Ecart Validé")</f>
        <v>valid</v>
      </c>
      <c r="R3513" t="s">
        <v>30</v>
      </c>
      <c r="X3513"/>
      <c r="Y3513"/>
      <c r="Z3513" t="s">
        <v>31</v>
      </c>
    </row>
    <row r="3514" spans="1:26" x14ac:dyDescent="0.3">
      <c r="A3514" t="s">
        <v>4823</v>
      </c>
      <c r="B3514" t="s">
        <v>3157</v>
      </c>
      <c r="C3514">
        <v>58310</v>
      </c>
      <c r="D3514" t="str">
        <f>+VLOOKUP(C3514,Param!K:L,2,FALSE)</f>
        <v>ANTHES</v>
      </c>
      <c r="E3514">
        <v>1170075225</v>
      </c>
      <c r="F3514" t="s">
        <v>33</v>
      </c>
      <c r="G3514" t="s">
        <v>29</v>
      </c>
      <c r="H3514" s="5">
        <v>2501.2800000000002</v>
      </c>
      <c r="I3514" s="5">
        <v>2501.2845000000002</v>
      </c>
      <c r="J3514" s="5">
        <v>-4.5000000000072699E-3</v>
      </c>
      <c r="K3514" s="5">
        <v>2501.2800000000002</v>
      </c>
      <c r="L3514" s="5">
        <v>0</v>
      </c>
      <c r="M3514" t="str">
        <f>IF(ISERROR(VLOOKUP(A3514,'[1]Ecart validé'!$A:$A,1,FALSE)),Z3514,"Ecart Validé")</f>
        <v>valid</v>
      </c>
      <c r="R3514" t="s">
        <v>30</v>
      </c>
      <c r="X3514"/>
      <c r="Y3514"/>
      <c r="Z3514" t="s">
        <v>31</v>
      </c>
    </row>
    <row r="3515" spans="1:26" x14ac:dyDescent="0.3">
      <c r="A3515" t="s">
        <v>4824</v>
      </c>
      <c r="B3515" t="s">
        <v>3157</v>
      </c>
      <c r="C3515">
        <v>58310</v>
      </c>
      <c r="D3515" t="str">
        <f>+VLOOKUP(C3515,Param!K:L,2,FALSE)</f>
        <v>ANTHES</v>
      </c>
      <c r="E3515">
        <v>1170075225</v>
      </c>
      <c r="F3515" t="s">
        <v>35</v>
      </c>
      <c r="G3515" t="s">
        <v>29</v>
      </c>
      <c r="H3515" s="5">
        <v>12045.75</v>
      </c>
      <c r="I3515" s="5">
        <v>12045.751200000001</v>
      </c>
      <c r="J3515" s="5">
        <v>-1.2000000006082701E-3</v>
      </c>
      <c r="K3515" s="5">
        <v>12045.75</v>
      </c>
      <c r="L3515" s="5">
        <v>0</v>
      </c>
      <c r="M3515" t="str">
        <f>IF(ISERROR(VLOOKUP(A3515,'[1]Ecart validé'!$A:$A,1,FALSE)),Z3515,"Ecart Validé")</f>
        <v>valid</v>
      </c>
      <c r="R3515" t="s">
        <v>30</v>
      </c>
      <c r="X3515"/>
      <c r="Y3515"/>
      <c r="Z3515" t="s">
        <v>31</v>
      </c>
    </row>
    <row r="3516" spans="1:26" x14ac:dyDescent="0.3">
      <c r="A3516" t="s">
        <v>4825</v>
      </c>
      <c r="B3516" t="s">
        <v>3157</v>
      </c>
      <c r="C3516">
        <v>58310</v>
      </c>
      <c r="D3516" t="str">
        <f>+VLOOKUP(C3516,Param!K:L,2,FALSE)</f>
        <v>ANTHES</v>
      </c>
      <c r="E3516">
        <v>1170075225</v>
      </c>
      <c r="F3516" t="s">
        <v>37</v>
      </c>
      <c r="G3516" t="s">
        <v>29</v>
      </c>
      <c r="H3516" s="5">
        <v>7533.79</v>
      </c>
      <c r="I3516" s="5">
        <v>7533.7875000000004</v>
      </c>
      <c r="J3516" s="5">
        <v>2.4999999995998202E-3</v>
      </c>
      <c r="K3516" s="5">
        <v>7533.79</v>
      </c>
      <c r="L3516" s="5">
        <v>0</v>
      </c>
      <c r="M3516" t="str">
        <f>IF(ISERROR(VLOOKUP(A3516,'[1]Ecart validé'!$A:$A,1,FALSE)),Z3516,"Ecart Validé")</f>
        <v>valid</v>
      </c>
      <c r="R3516" t="s">
        <v>30</v>
      </c>
      <c r="X3516"/>
      <c r="Y3516"/>
      <c r="Z3516" t="s">
        <v>31</v>
      </c>
    </row>
    <row r="3517" spans="1:26" x14ac:dyDescent="0.3">
      <c r="A3517" t="s">
        <v>4826</v>
      </c>
      <c r="B3517" t="s">
        <v>3157</v>
      </c>
      <c r="C3517">
        <v>58322</v>
      </c>
      <c r="D3517" t="str">
        <f>+VLOOKUP(C3517,Param!K:L,2,FALSE)</f>
        <v>IDVERDE</v>
      </c>
      <c r="E3517">
        <v>2140303476</v>
      </c>
      <c r="F3517" t="s">
        <v>33</v>
      </c>
      <c r="G3517" t="s">
        <v>29</v>
      </c>
      <c r="H3517" s="5">
        <v>2135.94</v>
      </c>
      <c r="I3517" s="5">
        <v>2135.94</v>
      </c>
      <c r="J3517" s="5">
        <v>0</v>
      </c>
      <c r="K3517" s="5">
        <v>2135.94</v>
      </c>
      <c r="L3517" s="5">
        <v>0</v>
      </c>
      <c r="M3517" t="str">
        <f>IF(ISERROR(VLOOKUP(A3517,'[1]Ecart validé'!$A:$A,1,FALSE)),Z3517,"Ecart Validé")</f>
        <v>valid</v>
      </c>
      <c r="R3517" t="s">
        <v>30</v>
      </c>
      <c r="X3517"/>
      <c r="Y3517"/>
      <c r="Z3517" t="s">
        <v>31</v>
      </c>
    </row>
    <row r="3518" spans="1:26" x14ac:dyDescent="0.3">
      <c r="A3518" t="s">
        <v>4827</v>
      </c>
      <c r="B3518" t="s">
        <v>3157</v>
      </c>
      <c r="C3518">
        <v>58322</v>
      </c>
      <c r="D3518" t="str">
        <f>+VLOOKUP(C3518,Param!K:L,2,FALSE)</f>
        <v>IDVERDE</v>
      </c>
      <c r="E3518">
        <v>2140303476</v>
      </c>
      <c r="F3518" t="s">
        <v>35</v>
      </c>
      <c r="G3518" t="s">
        <v>29</v>
      </c>
      <c r="H3518" s="5">
        <v>1068.24</v>
      </c>
      <c r="I3518" s="5">
        <v>1068.24</v>
      </c>
      <c r="J3518" s="5">
        <v>0</v>
      </c>
      <c r="K3518" s="5">
        <v>1068.24</v>
      </c>
      <c r="L3518" s="5">
        <v>0</v>
      </c>
      <c r="M3518" t="str">
        <f>IF(ISERROR(VLOOKUP(A3518,'[1]Ecart validé'!$A:$A,1,FALSE)),Z3518,"Ecart Validé")</f>
        <v>valid</v>
      </c>
      <c r="R3518" t="s">
        <v>30</v>
      </c>
      <c r="X3518"/>
      <c r="Y3518"/>
      <c r="Z3518" t="s">
        <v>31</v>
      </c>
    </row>
    <row r="3519" spans="1:26" x14ac:dyDescent="0.3">
      <c r="A3519" t="s">
        <v>4828</v>
      </c>
      <c r="B3519" t="s">
        <v>3157</v>
      </c>
      <c r="C3519">
        <v>58322</v>
      </c>
      <c r="D3519" t="str">
        <f>+VLOOKUP(C3519,Param!K:L,2,FALSE)</f>
        <v>IDVERDE</v>
      </c>
      <c r="E3519">
        <v>2140303476</v>
      </c>
      <c r="F3519" t="s">
        <v>37</v>
      </c>
      <c r="G3519" t="s">
        <v>29</v>
      </c>
      <c r="H3519" s="5">
        <v>1068.24</v>
      </c>
      <c r="I3519" s="5">
        <v>1068.24</v>
      </c>
      <c r="J3519" s="5">
        <v>0</v>
      </c>
      <c r="K3519" s="5">
        <v>1068.24</v>
      </c>
      <c r="L3519" s="5">
        <v>0</v>
      </c>
      <c r="M3519" t="str">
        <f>IF(ISERROR(VLOOKUP(A3519,'[1]Ecart validé'!$A:$A,1,FALSE)),Z3519,"Ecart Validé")</f>
        <v>valid</v>
      </c>
      <c r="R3519" t="s">
        <v>30</v>
      </c>
      <c r="X3519"/>
      <c r="Y3519"/>
      <c r="Z3519" t="s">
        <v>31</v>
      </c>
    </row>
    <row r="3520" spans="1:26" x14ac:dyDescent="0.3">
      <c r="A3520" t="s">
        <v>4829</v>
      </c>
      <c r="B3520" t="s">
        <v>3157</v>
      </c>
      <c r="C3520">
        <v>58333</v>
      </c>
      <c r="D3520" t="str">
        <f>+VLOOKUP(C3520,Param!K:L,2,FALSE)</f>
        <v>MARIANNE SARL</v>
      </c>
      <c r="E3520">
        <v>2489083</v>
      </c>
      <c r="F3520" t="s">
        <v>28</v>
      </c>
      <c r="G3520" t="s">
        <v>29</v>
      </c>
      <c r="H3520" s="5">
        <v>809.61</v>
      </c>
      <c r="I3520" s="5">
        <v>809.62139999999999</v>
      </c>
      <c r="J3520" s="5">
        <v>-1.13999999999805E-2</v>
      </c>
      <c r="K3520" s="5">
        <v>809.61</v>
      </c>
      <c r="L3520" s="5">
        <v>0</v>
      </c>
      <c r="M3520" t="str">
        <f>IF(ISERROR(VLOOKUP(A3520,'[1]Ecart validé'!$A:$A,1,FALSE)),Z3520,"Ecart Validé")</f>
        <v>valid</v>
      </c>
      <c r="R3520" t="s">
        <v>30</v>
      </c>
      <c r="X3520"/>
      <c r="Y3520"/>
      <c r="Z3520" t="s">
        <v>31</v>
      </c>
    </row>
    <row r="3521" spans="1:26" x14ac:dyDescent="0.3">
      <c r="A3521" t="s">
        <v>4830</v>
      </c>
      <c r="B3521" t="s">
        <v>3157</v>
      </c>
      <c r="C3521">
        <v>58333</v>
      </c>
      <c r="D3521" t="str">
        <f>+VLOOKUP(C3521,Param!K:L,2,FALSE)</f>
        <v>MARIANNE SARL</v>
      </c>
      <c r="E3521">
        <v>2489083</v>
      </c>
      <c r="F3521" t="s">
        <v>33</v>
      </c>
      <c r="G3521" t="s">
        <v>29</v>
      </c>
      <c r="H3521" s="5">
        <v>161.69</v>
      </c>
      <c r="I3521" s="5">
        <v>161.6866</v>
      </c>
      <c r="J3521" s="5">
        <v>3.3999999999991802E-3</v>
      </c>
      <c r="K3521" s="5">
        <v>161.69</v>
      </c>
      <c r="L3521" s="5">
        <v>0</v>
      </c>
      <c r="M3521" t="str">
        <f>IF(ISERROR(VLOOKUP(A3521,'[1]Ecart validé'!$A:$A,1,FALSE)),Z3521,"Ecart Validé")</f>
        <v>valid</v>
      </c>
      <c r="R3521" t="s">
        <v>30</v>
      </c>
      <c r="X3521"/>
      <c r="Y3521"/>
      <c r="Z3521" t="s">
        <v>31</v>
      </c>
    </row>
    <row r="3522" spans="1:26" x14ac:dyDescent="0.3">
      <c r="A3522" t="s">
        <v>4831</v>
      </c>
      <c r="B3522" t="s">
        <v>3157</v>
      </c>
      <c r="C3522">
        <v>58333</v>
      </c>
      <c r="D3522" t="str">
        <f>+VLOOKUP(C3522,Param!K:L,2,FALSE)</f>
        <v>MARIANNE SARL</v>
      </c>
      <c r="E3522">
        <v>2489083</v>
      </c>
      <c r="F3522" t="s">
        <v>35</v>
      </c>
      <c r="G3522" t="s">
        <v>29</v>
      </c>
      <c r="H3522" s="5">
        <v>440.19</v>
      </c>
      <c r="I3522" s="5">
        <v>440.18040000000002</v>
      </c>
      <c r="J3522" s="5">
        <v>9.5999999999776195E-3</v>
      </c>
      <c r="K3522" s="5">
        <v>440.19</v>
      </c>
      <c r="L3522" s="5">
        <v>0</v>
      </c>
      <c r="M3522" t="str">
        <f>IF(ISERROR(VLOOKUP(A3522,'[1]Ecart validé'!$A:$A,1,FALSE)),Z3522,"Ecart Validé")</f>
        <v>valid</v>
      </c>
      <c r="R3522" t="s">
        <v>30</v>
      </c>
      <c r="X3522"/>
      <c r="Y3522"/>
      <c r="Z3522" t="s">
        <v>31</v>
      </c>
    </row>
    <row r="3523" spans="1:26" x14ac:dyDescent="0.3">
      <c r="A3523" t="s">
        <v>4832</v>
      </c>
      <c r="B3523" t="s">
        <v>3157</v>
      </c>
      <c r="C3523">
        <v>58333</v>
      </c>
      <c r="D3523" t="str">
        <f>+VLOOKUP(C3523,Param!K:L,2,FALSE)</f>
        <v>MARIANNE SARL</v>
      </c>
      <c r="E3523">
        <v>2489083</v>
      </c>
      <c r="F3523" t="s">
        <v>37</v>
      </c>
      <c r="G3523" t="s">
        <v>29</v>
      </c>
      <c r="H3523" s="5">
        <v>555.4</v>
      </c>
      <c r="I3523" s="5">
        <v>555.40260000000001</v>
      </c>
      <c r="J3523" s="5">
        <v>-2.6000000000294598E-3</v>
      </c>
      <c r="K3523" s="5">
        <v>555.4</v>
      </c>
      <c r="L3523" s="5">
        <v>0</v>
      </c>
      <c r="M3523" t="str">
        <f>IF(ISERROR(VLOOKUP(A3523,'[1]Ecart validé'!$A:$A,1,FALSE)),Z3523,"Ecart Validé")</f>
        <v>valid</v>
      </c>
      <c r="R3523" t="s">
        <v>30</v>
      </c>
      <c r="X3523"/>
      <c r="Y3523"/>
      <c r="Z3523" t="s">
        <v>31</v>
      </c>
    </row>
    <row r="3524" spans="1:26" x14ac:dyDescent="0.3">
      <c r="A3524" t="s">
        <v>4833</v>
      </c>
      <c r="B3524" t="s">
        <v>3157</v>
      </c>
      <c r="C3524">
        <v>58367</v>
      </c>
      <c r="D3524" t="str">
        <f>+VLOOKUP(C3524,Param!K:L,2,FALSE)</f>
        <v>LE JOINT DUAL</v>
      </c>
      <c r="E3524">
        <v>2140633138</v>
      </c>
      <c r="F3524" t="s">
        <v>28</v>
      </c>
      <c r="G3524" t="s">
        <v>29</v>
      </c>
      <c r="H3524" s="5">
        <v>661.74</v>
      </c>
      <c r="I3524" s="5">
        <v>661.74</v>
      </c>
      <c r="J3524" s="5">
        <v>0</v>
      </c>
      <c r="K3524" s="5">
        <v>661.74</v>
      </c>
      <c r="L3524" s="5">
        <v>0</v>
      </c>
      <c r="M3524" t="str">
        <f>IF(ISERROR(VLOOKUP(A3524,'[1]Ecart validé'!$A:$A,1,FALSE)),Z3524,"Ecart Validé")</f>
        <v>valid</v>
      </c>
      <c r="R3524" t="s">
        <v>30</v>
      </c>
      <c r="X3524"/>
      <c r="Y3524"/>
      <c r="Z3524" t="s">
        <v>31</v>
      </c>
    </row>
    <row r="3525" spans="1:26" x14ac:dyDescent="0.3">
      <c r="A3525" t="s">
        <v>4834</v>
      </c>
      <c r="B3525" t="s">
        <v>3157</v>
      </c>
      <c r="C3525">
        <v>58367</v>
      </c>
      <c r="D3525" t="str">
        <f>+VLOOKUP(C3525,Param!K:L,2,FALSE)</f>
        <v>LE JOINT DUAL</v>
      </c>
      <c r="E3525">
        <v>2140633138</v>
      </c>
      <c r="F3525" t="s">
        <v>33</v>
      </c>
      <c r="G3525" t="s">
        <v>29</v>
      </c>
      <c r="H3525" s="5">
        <v>19.649999999999999</v>
      </c>
      <c r="I3525" s="5">
        <v>19.649999999999999</v>
      </c>
      <c r="J3525" s="5">
        <v>0</v>
      </c>
      <c r="K3525" s="5">
        <v>19.649999999999999</v>
      </c>
      <c r="L3525" s="5">
        <v>0</v>
      </c>
      <c r="M3525" t="str">
        <f>IF(ISERROR(VLOOKUP(A3525,'[1]Ecart validé'!$A:$A,1,FALSE)),Z3525,"Ecart Validé")</f>
        <v>valid</v>
      </c>
      <c r="R3525" t="s">
        <v>30</v>
      </c>
      <c r="X3525"/>
      <c r="Y3525"/>
      <c r="Z3525" t="s">
        <v>31</v>
      </c>
    </row>
    <row r="3526" spans="1:26" x14ac:dyDescent="0.3">
      <c r="A3526" t="s">
        <v>4835</v>
      </c>
      <c r="B3526" t="s">
        <v>3157</v>
      </c>
      <c r="C3526">
        <v>58367</v>
      </c>
      <c r="D3526" t="str">
        <f>+VLOOKUP(C3526,Param!K:L,2,FALSE)</f>
        <v>LE JOINT DUAL</v>
      </c>
      <c r="E3526">
        <v>2140633138</v>
      </c>
      <c r="F3526" t="s">
        <v>35</v>
      </c>
      <c r="G3526" t="s">
        <v>29</v>
      </c>
      <c r="H3526" s="5">
        <v>269.73</v>
      </c>
      <c r="I3526" s="5">
        <v>269.73</v>
      </c>
      <c r="J3526" s="5">
        <v>0</v>
      </c>
      <c r="K3526" s="5">
        <v>269.73</v>
      </c>
      <c r="L3526" s="5">
        <v>0</v>
      </c>
      <c r="M3526" t="str">
        <f>IF(ISERROR(VLOOKUP(A3526,'[1]Ecart validé'!$A:$A,1,FALSE)),Z3526,"Ecart Validé")</f>
        <v>valid</v>
      </c>
      <c r="R3526" t="s">
        <v>30</v>
      </c>
      <c r="X3526"/>
      <c r="Y3526"/>
      <c r="Z3526" t="s">
        <v>31</v>
      </c>
    </row>
    <row r="3527" spans="1:26" x14ac:dyDescent="0.3">
      <c r="A3527" t="s">
        <v>4836</v>
      </c>
      <c r="B3527" t="s">
        <v>3157</v>
      </c>
      <c r="C3527">
        <v>58384</v>
      </c>
      <c r="D3527" t="str">
        <f>+VLOOKUP(C3527,Param!K:L,2,FALSE)</f>
        <v>ROUGIE BIZAC INTERNATIONAL - EURALIS GASTRONOMIE</v>
      </c>
      <c r="E3527">
        <v>5004</v>
      </c>
      <c r="F3527" t="s">
        <v>28</v>
      </c>
      <c r="G3527" t="s">
        <v>29</v>
      </c>
      <c r="H3527" s="5">
        <v>115.43</v>
      </c>
      <c r="I3527" s="5">
        <v>115.4342</v>
      </c>
      <c r="J3527" s="5">
        <v>-4.1999999999973101E-3</v>
      </c>
      <c r="K3527" s="5">
        <v>115.43</v>
      </c>
      <c r="L3527" s="5">
        <v>0</v>
      </c>
      <c r="M3527" t="str">
        <f>IF(ISERROR(VLOOKUP(A3527,'[1]Ecart validé'!$A:$A,1,FALSE)),Z3527,"Ecart Validé")</f>
        <v>valid</v>
      </c>
      <c r="R3527" t="s">
        <v>30</v>
      </c>
      <c r="X3527"/>
      <c r="Y3527"/>
      <c r="Z3527" t="s">
        <v>31</v>
      </c>
    </row>
    <row r="3528" spans="1:26" x14ac:dyDescent="0.3">
      <c r="A3528" t="s">
        <v>4837</v>
      </c>
      <c r="B3528" t="s">
        <v>3157</v>
      </c>
      <c r="C3528">
        <v>58384</v>
      </c>
      <c r="D3528" t="str">
        <f>+VLOOKUP(C3528,Param!K:L,2,FALSE)</f>
        <v>ROUGIE BIZAC INTERNATIONAL - EURALIS GASTRONOMIE</v>
      </c>
      <c r="E3528">
        <v>5004</v>
      </c>
      <c r="F3528" t="s">
        <v>35</v>
      </c>
      <c r="G3528" t="s">
        <v>29</v>
      </c>
      <c r="H3528" s="5">
        <v>12.29</v>
      </c>
      <c r="I3528" s="5">
        <v>12.285</v>
      </c>
      <c r="J3528" s="5">
        <v>4.999999999999E-3</v>
      </c>
      <c r="K3528" s="5">
        <v>12.29</v>
      </c>
      <c r="L3528" s="5">
        <v>0</v>
      </c>
      <c r="M3528" t="str">
        <f>IF(ISERROR(VLOOKUP(A3528,'[1]Ecart validé'!$A:$A,1,FALSE)),Z3528,"Ecart Validé")</f>
        <v>valid</v>
      </c>
      <c r="R3528" t="s">
        <v>30</v>
      </c>
      <c r="X3528"/>
      <c r="Y3528"/>
      <c r="Z3528" t="s">
        <v>31</v>
      </c>
    </row>
    <row r="3529" spans="1:26" x14ac:dyDescent="0.3">
      <c r="A3529" t="s">
        <v>4838</v>
      </c>
      <c r="B3529" t="s">
        <v>3157</v>
      </c>
      <c r="C3529">
        <v>58384</v>
      </c>
      <c r="D3529" t="str">
        <f>+VLOOKUP(C3529,Param!K:L,2,FALSE)</f>
        <v>ROUGIE BIZAC INTERNATIONAL - EURALIS GASTRONOMIE</v>
      </c>
      <c r="E3529">
        <v>5004</v>
      </c>
      <c r="F3529" t="s">
        <v>37</v>
      </c>
      <c r="G3529" t="s">
        <v>29</v>
      </c>
      <c r="H3529" s="5">
        <v>73.58</v>
      </c>
      <c r="I3529" s="5">
        <v>73.581199999999995</v>
      </c>
      <c r="J3529" s="5">
        <v>-1.1999999999972001E-3</v>
      </c>
      <c r="K3529" s="5">
        <v>73.58</v>
      </c>
      <c r="L3529" s="5">
        <v>0</v>
      </c>
      <c r="M3529" t="str">
        <f>IF(ISERROR(VLOOKUP(A3529,'[1]Ecart validé'!$A:$A,1,FALSE)),Z3529,"Ecart Validé")</f>
        <v>valid</v>
      </c>
      <c r="R3529" t="s">
        <v>30</v>
      </c>
      <c r="X3529"/>
      <c r="Y3529"/>
      <c r="Z3529" t="s">
        <v>31</v>
      </c>
    </row>
    <row r="3530" spans="1:26" x14ac:dyDescent="0.3">
      <c r="A3530" t="s">
        <v>4839</v>
      </c>
      <c r="B3530" t="s">
        <v>3157</v>
      </c>
      <c r="C3530">
        <v>58384</v>
      </c>
      <c r="D3530" t="str">
        <f>+VLOOKUP(C3530,Param!K:L,2,FALSE)</f>
        <v>ROUGIE BIZAC INTERNATIONAL - EURALIS GASTRONOMIE</v>
      </c>
      <c r="E3530" t="s">
        <v>4840</v>
      </c>
      <c r="F3530" t="s">
        <v>51</v>
      </c>
      <c r="G3530" t="s">
        <v>29</v>
      </c>
      <c r="H3530" s="5">
        <v>31534.880000000001</v>
      </c>
      <c r="I3530" s="5">
        <v>31534.8822</v>
      </c>
      <c r="J3530" s="5">
        <v>-2.1999999989930001E-3</v>
      </c>
      <c r="K3530" s="5">
        <v>31534.880000000001</v>
      </c>
      <c r="L3530" s="5">
        <v>0</v>
      </c>
      <c r="M3530" t="str">
        <f>IF(ISERROR(VLOOKUP(A3530,'[1]Ecart validé'!$A:$A,1,FALSE)),Z3530,"Ecart Validé")</f>
        <v>valid</v>
      </c>
      <c r="R3530" t="s">
        <v>30</v>
      </c>
      <c r="X3530"/>
      <c r="Y3530"/>
      <c r="Z3530" t="s">
        <v>31</v>
      </c>
    </row>
    <row r="3531" spans="1:26" x14ac:dyDescent="0.3">
      <c r="A3531" t="s">
        <v>4841</v>
      </c>
      <c r="B3531" t="s">
        <v>3157</v>
      </c>
      <c r="C3531">
        <v>58388</v>
      </c>
      <c r="D3531" t="str">
        <f>+VLOOKUP(C3531,Param!K:L,2,FALSE)</f>
        <v>FELIX POTIN COTE D'AZUR</v>
      </c>
      <c r="E3531">
        <v>1130142859</v>
      </c>
      <c r="F3531" t="s">
        <v>28</v>
      </c>
      <c r="G3531" t="s">
        <v>29</v>
      </c>
      <c r="H3531" s="5">
        <v>21403.8</v>
      </c>
      <c r="I3531" s="5">
        <v>21403.8</v>
      </c>
      <c r="J3531" s="5">
        <v>0</v>
      </c>
      <c r="K3531" s="5">
        <v>21403.8</v>
      </c>
      <c r="L3531" s="5">
        <v>0</v>
      </c>
      <c r="M3531" t="str">
        <f>IF(ISERROR(VLOOKUP(A3531,'[1]Ecart validé'!$A:$A,1,FALSE)),Z3531,"Ecart Validé")</f>
        <v>valid</v>
      </c>
      <c r="R3531" t="s">
        <v>30</v>
      </c>
      <c r="X3531"/>
      <c r="Y3531"/>
      <c r="Z3531" t="s">
        <v>31</v>
      </c>
    </row>
    <row r="3532" spans="1:26" x14ac:dyDescent="0.3">
      <c r="A3532" t="s">
        <v>4842</v>
      </c>
      <c r="B3532" t="s">
        <v>3157</v>
      </c>
      <c r="C3532">
        <v>58388</v>
      </c>
      <c r="D3532" t="str">
        <f>+VLOOKUP(C3532,Param!K:L,2,FALSE)</f>
        <v>FELIX POTIN COTE D'AZUR</v>
      </c>
      <c r="E3532">
        <v>1130142859</v>
      </c>
      <c r="F3532" t="s">
        <v>33</v>
      </c>
      <c r="G3532" t="s">
        <v>29</v>
      </c>
      <c r="H3532" s="5">
        <v>6346.23</v>
      </c>
      <c r="I3532" s="5">
        <v>6346.23</v>
      </c>
      <c r="J3532" s="5">
        <v>0</v>
      </c>
      <c r="K3532" s="5">
        <v>6346.23</v>
      </c>
      <c r="L3532" s="5">
        <v>0</v>
      </c>
      <c r="M3532" t="str">
        <f>IF(ISERROR(VLOOKUP(A3532,'[1]Ecart validé'!$A:$A,1,FALSE)),Z3532,"Ecart Validé")</f>
        <v>valid</v>
      </c>
      <c r="R3532" t="s">
        <v>30</v>
      </c>
      <c r="X3532"/>
      <c r="Y3532"/>
      <c r="Z3532" t="s">
        <v>31</v>
      </c>
    </row>
    <row r="3533" spans="1:26" x14ac:dyDescent="0.3">
      <c r="A3533" t="s">
        <v>4843</v>
      </c>
      <c r="B3533" t="s">
        <v>3157</v>
      </c>
      <c r="C3533">
        <v>58388</v>
      </c>
      <c r="D3533" t="str">
        <f>+VLOOKUP(C3533,Param!K:L,2,FALSE)</f>
        <v>FELIX POTIN COTE D'AZUR</v>
      </c>
      <c r="E3533">
        <v>1130142859</v>
      </c>
      <c r="F3533" t="s">
        <v>35</v>
      </c>
      <c r="G3533" t="s">
        <v>29</v>
      </c>
      <c r="H3533" s="5">
        <v>47835.7</v>
      </c>
      <c r="I3533" s="5">
        <v>47835.7</v>
      </c>
      <c r="J3533" s="5">
        <v>0</v>
      </c>
      <c r="K3533" s="5">
        <v>47835.7</v>
      </c>
      <c r="L3533" s="5">
        <v>0</v>
      </c>
      <c r="M3533" t="str">
        <f>IF(ISERROR(VLOOKUP(A3533,'[1]Ecart validé'!$A:$A,1,FALSE)),Z3533,"Ecart Validé")</f>
        <v>valid</v>
      </c>
      <c r="R3533" t="s">
        <v>30</v>
      </c>
      <c r="X3533"/>
      <c r="Y3533"/>
      <c r="Z3533" t="s">
        <v>31</v>
      </c>
    </row>
    <row r="3534" spans="1:26" x14ac:dyDescent="0.3">
      <c r="A3534" t="s">
        <v>4844</v>
      </c>
      <c r="B3534" t="s">
        <v>3157</v>
      </c>
      <c r="C3534">
        <v>58388</v>
      </c>
      <c r="D3534" t="str">
        <f>+VLOOKUP(C3534,Param!K:L,2,FALSE)</f>
        <v>FELIX POTIN COTE D'AZUR</v>
      </c>
      <c r="E3534">
        <v>1130142859</v>
      </c>
      <c r="F3534" t="s">
        <v>37</v>
      </c>
      <c r="G3534" t="s">
        <v>29</v>
      </c>
      <c r="H3534" s="5">
        <v>10087.31</v>
      </c>
      <c r="I3534" s="5">
        <v>10087.3058</v>
      </c>
      <c r="J3534" s="5">
        <v>4.1999999994004602E-3</v>
      </c>
      <c r="K3534" s="5">
        <v>10087.31</v>
      </c>
      <c r="L3534" s="5">
        <v>0</v>
      </c>
      <c r="M3534" t="str">
        <f>IF(ISERROR(VLOOKUP(A3534,'[1]Ecart validé'!$A:$A,1,FALSE)),Z3534,"Ecart Validé")</f>
        <v>valid</v>
      </c>
      <c r="R3534" t="s">
        <v>30</v>
      </c>
      <c r="X3534"/>
      <c r="Y3534"/>
      <c r="Z3534" t="s">
        <v>31</v>
      </c>
    </row>
    <row r="3535" spans="1:26" x14ac:dyDescent="0.3">
      <c r="A3535" t="s">
        <v>4845</v>
      </c>
      <c r="B3535" t="s">
        <v>3157</v>
      </c>
      <c r="C3535">
        <v>58393</v>
      </c>
      <c r="D3535" t="str">
        <f>+VLOOKUP(C3535,Param!K:L,2,FALSE)</f>
        <v>L'ADP (L'ASSOCIATION DES PRODUCTEURS)</v>
      </c>
      <c r="E3535">
        <v>2002</v>
      </c>
      <c r="F3535" t="s">
        <v>28</v>
      </c>
      <c r="G3535" t="s">
        <v>29</v>
      </c>
      <c r="H3535" s="5">
        <v>712.23</v>
      </c>
      <c r="I3535" s="5">
        <v>712.22940000000006</v>
      </c>
      <c r="J3535" s="5">
        <v>5.9999999996307397E-4</v>
      </c>
      <c r="K3535" s="5">
        <v>712.23</v>
      </c>
      <c r="L3535" s="5">
        <v>0</v>
      </c>
      <c r="M3535" t="str">
        <f>IF(ISERROR(VLOOKUP(A3535,'[1]Ecart validé'!$A:$A,1,FALSE)),Z3535,"Ecart Validé")</f>
        <v>valid</v>
      </c>
      <c r="R3535" t="s">
        <v>30</v>
      </c>
      <c r="X3535"/>
      <c r="Y3535"/>
      <c r="Z3535" t="s">
        <v>31</v>
      </c>
    </row>
    <row r="3536" spans="1:26" x14ac:dyDescent="0.3">
      <c r="A3536" t="s">
        <v>4846</v>
      </c>
      <c r="B3536" t="s">
        <v>3157</v>
      </c>
      <c r="C3536">
        <v>58393</v>
      </c>
      <c r="D3536" t="str">
        <f>+VLOOKUP(C3536,Param!K:L,2,FALSE)</f>
        <v>L'ADP (L'ASSOCIATION DES PRODUCTEURS)</v>
      </c>
      <c r="E3536">
        <v>2002</v>
      </c>
      <c r="F3536" t="s">
        <v>33</v>
      </c>
      <c r="G3536" t="s">
        <v>29</v>
      </c>
      <c r="H3536" s="5">
        <v>48.94</v>
      </c>
      <c r="I3536" s="5">
        <v>48.936599999999999</v>
      </c>
      <c r="J3536" s="5">
        <v>3.3999999999991802E-3</v>
      </c>
      <c r="K3536" s="5">
        <v>48.94</v>
      </c>
      <c r="L3536" s="5">
        <v>0</v>
      </c>
      <c r="M3536" t="str">
        <f>IF(ISERROR(VLOOKUP(A3536,'[1]Ecart validé'!$A:$A,1,FALSE)),Z3536,"Ecart Validé")</f>
        <v>valid</v>
      </c>
      <c r="R3536" t="s">
        <v>30</v>
      </c>
      <c r="X3536"/>
      <c r="Y3536"/>
      <c r="Z3536" t="s">
        <v>31</v>
      </c>
    </row>
    <row r="3537" spans="1:26" x14ac:dyDescent="0.3">
      <c r="A3537" t="s">
        <v>4847</v>
      </c>
      <c r="B3537" t="s">
        <v>3157</v>
      </c>
      <c r="C3537">
        <v>58393</v>
      </c>
      <c r="D3537" t="str">
        <f>+VLOOKUP(C3537,Param!K:L,2,FALSE)</f>
        <v>L'ADP (L'ASSOCIATION DES PRODUCTEURS)</v>
      </c>
      <c r="E3537">
        <v>2002</v>
      </c>
      <c r="F3537" t="s">
        <v>35</v>
      </c>
      <c r="G3537" t="s">
        <v>29</v>
      </c>
      <c r="H3537" s="5">
        <v>327.75</v>
      </c>
      <c r="I3537" s="5">
        <v>327.75119999999998</v>
      </c>
      <c r="J3537" s="5">
        <v>-1.1999999999829901E-3</v>
      </c>
      <c r="K3537" s="5">
        <v>327.75</v>
      </c>
      <c r="L3537" s="5">
        <v>0</v>
      </c>
      <c r="M3537" t="str">
        <f>IF(ISERROR(VLOOKUP(A3537,'[1]Ecart validé'!$A:$A,1,FALSE)),Z3537,"Ecart Validé")</f>
        <v>valid</v>
      </c>
      <c r="R3537" t="s">
        <v>30</v>
      </c>
      <c r="X3537"/>
      <c r="Y3537"/>
      <c r="Z3537" t="s">
        <v>31</v>
      </c>
    </row>
    <row r="3538" spans="1:26" x14ac:dyDescent="0.3">
      <c r="A3538" t="s">
        <v>4848</v>
      </c>
      <c r="B3538" t="s">
        <v>3157</v>
      </c>
      <c r="C3538">
        <v>58393</v>
      </c>
      <c r="D3538" t="str">
        <f>+VLOOKUP(C3538,Param!K:L,2,FALSE)</f>
        <v>L'ADP (L'ASSOCIATION DES PRODUCTEURS)</v>
      </c>
      <c r="E3538">
        <v>2002</v>
      </c>
      <c r="F3538" t="s">
        <v>37</v>
      </c>
      <c r="G3538" t="s">
        <v>29</v>
      </c>
      <c r="H3538" s="5">
        <v>157.31</v>
      </c>
      <c r="I3538" s="5">
        <v>157.3056</v>
      </c>
      <c r="J3538" s="5">
        <v>4.4000000000039502E-3</v>
      </c>
      <c r="K3538" s="5">
        <v>157.31</v>
      </c>
      <c r="L3538" s="5">
        <v>0</v>
      </c>
      <c r="M3538" t="str">
        <f>IF(ISERROR(VLOOKUP(A3538,'[1]Ecart validé'!$A:$A,1,FALSE)),Z3538,"Ecart Validé")</f>
        <v>valid</v>
      </c>
      <c r="R3538" t="s">
        <v>30</v>
      </c>
      <c r="X3538"/>
      <c r="Y3538"/>
      <c r="Z3538" t="s">
        <v>31</v>
      </c>
    </row>
    <row r="3539" spans="1:26" x14ac:dyDescent="0.3">
      <c r="A3539" t="s">
        <v>4849</v>
      </c>
      <c r="B3539" t="s">
        <v>3157</v>
      </c>
      <c r="C3539">
        <v>58400</v>
      </c>
      <c r="D3539" t="str">
        <f>+VLOOKUP(C3539,Param!K:L,2,FALSE)</f>
        <v>CHAMPAGNE LOUIS ROEDERER</v>
      </c>
      <c r="E3539">
        <v>1190505949</v>
      </c>
      <c r="F3539" t="s">
        <v>28</v>
      </c>
      <c r="G3539" t="s">
        <v>29</v>
      </c>
      <c r="H3539" s="5">
        <v>217.92</v>
      </c>
      <c r="I3539" s="5">
        <v>217.917</v>
      </c>
      <c r="J3539" s="5">
        <v>2.9999999999858998E-3</v>
      </c>
      <c r="K3539" s="5">
        <v>217.92</v>
      </c>
      <c r="L3539" s="5">
        <v>0</v>
      </c>
      <c r="M3539" t="str">
        <f>IF(ISERROR(VLOOKUP(A3539,'[1]Ecart validé'!$A:$A,1,FALSE)),Z3539,"Ecart Validé")</f>
        <v>valid</v>
      </c>
      <c r="R3539" t="s">
        <v>30</v>
      </c>
      <c r="X3539"/>
      <c r="Y3539"/>
      <c r="Z3539" t="s">
        <v>31</v>
      </c>
    </row>
    <row r="3540" spans="1:26" x14ac:dyDescent="0.3">
      <c r="A3540" t="s">
        <v>4850</v>
      </c>
      <c r="B3540" t="s">
        <v>3157</v>
      </c>
      <c r="C3540">
        <v>58400</v>
      </c>
      <c r="D3540" t="str">
        <f>+VLOOKUP(C3540,Param!K:L,2,FALSE)</f>
        <v>CHAMPAGNE LOUIS ROEDERER</v>
      </c>
      <c r="E3540">
        <v>1190505949</v>
      </c>
      <c r="F3540" t="s">
        <v>33</v>
      </c>
      <c r="G3540" t="s">
        <v>29</v>
      </c>
      <c r="H3540" s="5">
        <v>179.28</v>
      </c>
      <c r="I3540" s="5">
        <v>179.28399999999999</v>
      </c>
      <c r="J3540" s="5">
        <v>-3.9999999999906699E-3</v>
      </c>
      <c r="K3540" s="5">
        <v>179.28</v>
      </c>
      <c r="L3540" s="5">
        <v>0</v>
      </c>
      <c r="M3540" t="str">
        <f>IF(ISERROR(VLOOKUP(A3540,'[1]Ecart validé'!$A:$A,1,FALSE)),Z3540,"Ecart Validé")</f>
        <v>valid</v>
      </c>
      <c r="R3540" t="s">
        <v>30</v>
      </c>
      <c r="X3540"/>
      <c r="Y3540"/>
      <c r="Z3540" t="s">
        <v>31</v>
      </c>
    </row>
    <row r="3541" spans="1:26" x14ac:dyDescent="0.3">
      <c r="A3541" t="s">
        <v>4851</v>
      </c>
      <c r="B3541" t="s">
        <v>3157</v>
      </c>
      <c r="C3541">
        <v>58400</v>
      </c>
      <c r="D3541" t="str">
        <f>+VLOOKUP(C3541,Param!K:L,2,FALSE)</f>
        <v>CHAMPAGNE LOUIS ROEDERER</v>
      </c>
      <c r="E3541">
        <v>1190505949</v>
      </c>
      <c r="F3541" t="s">
        <v>35</v>
      </c>
      <c r="G3541" t="s">
        <v>29</v>
      </c>
      <c r="H3541" s="5">
        <v>388.84</v>
      </c>
      <c r="I3541" s="5">
        <v>388.84300000000002</v>
      </c>
      <c r="J3541" s="5">
        <v>-3.0000000000427402E-3</v>
      </c>
      <c r="K3541" s="5">
        <v>388.84</v>
      </c>
      <c r="L3541" s="5">
        <v>0</v>
      </c>
      <c r="M3541" t="str">
        <f>IF(ISERROR(VLOOKUP(A3541,'[1]Ecart validé'!$A:$A,1,FALSE)),Z3541,"Ecart Validé")</f>
        <v>valid</v>
      </c>
      <c r="R3541" t="s">
        <v>30</v>
      </c>
      <c r="X3541"/>
      <c r="Y3541"/>
      <c r="Z3541" t="s">
        <v>31</v>
      </c>
    </row>
    <row r="3542" spans="1:26" x14ac:dyDescent="0.3">
      <c r="A3542" t="s">
        <v>4852</v>
      </c>
      <c r="B3542" t="s">
        <v>3157</v>
      </c>
      <c r="C3542">
        <v>58400</v>
      </c>
      <c r="D3542" t="str">
        <f>+VLOOKUP(C3542,Param!K:L,2,FALSE)</f>
        <v>CHAMPAGNE LOUIS ROEDERER</v>
      </c>
      <c r="E3542">
        <v>1190505949</v>
      </c>
      <c r="F3542" t="s">
        <v>37</v>
      </c>
      <c r="G3542" t="s">
        <v>29</v>
      </c>
      <c r="H3542" s="5">
        <v>192.33</v>
      </c>
      <c r="I3542" s="5">
        <v>192.32499999999999</v>
      </c>
      <c r="J3542" s="5">
        <v>5.0000000000238699E-3</v>
      </c>
      <c r="K3542" s="5">
        <v>192.33</v>
      </c>
      <c r="L3542" s="5">
        <v>0</v>
      </c>
      <c r="M3542" t="str">
        <f>IF(ISERROR(VLOOKUP(A3542,'[1]Ecart validé'!$A:$A,1,FALSE)),Z3542,"Ecart Validé")</f>
        <v>valid</v>
      </c>
      <c r="R3542" t="s">
        <v>30</v>
      </c>
      <c r="X3542"/>
      <c r="Y3542"/>
      <c r="Z3542" t="s">
        <v>31</v>
      </c>
    </row>
    <row r="3543" spans="1:26" x14ac:dyDescent="0.3">
      <c r="A3543" t="s">
        <v>4853</v>
      </c>
      <c r="B3543" t="s">
        <v>3157</v>
      </c>
      <c r="C3543">
        <v>58402</v>
      </c>
      <c r="D3543" t="str">
        <f>+VLOOKUP(C3543,Param!K:L,2,FALSE)</f>
        <v>MAISON GARCIA</v>
      </c>
      <c r="E3543">
        <v>17225009</v>
      </c>
      <c r="F3543" t="s">
        <v>28</v>
      </c>
      <c r="G3543" t="s">
        <v>29</v>
      </c>
      <c r="H3543" s="5">
        <v>1923.04</v>
      </c>
      <c r="I3543" s="5">
        <v>1923.04</v>
      </c>
      <c r="J3543" s="5">
        <v>0</v>
      </c>
      <c r="K3543" s="5">
        <v>1923.04</v>
      </c>
      <c r="L3543" s="5">
        <v>0</v>
      </c>
      <c r="M3543" t="str">
        <f>IF(ISERROR(VLOOKUP(A3543,'[1]Ecart validé'!$A:$A,1,FALSE)),Z3543,"Ecart Validé")</f>
        <v>valid</v>
      </c>
      <c r="R3543" t="s">
        <v>30</v>
      </c>
      <c r="X3543"/>
      <c r="Y3543"/>
      <c r="Z3543" t="s">
        <v>31</v>
      </c>
    </row>
    <row r="3544" spans="1:26" x14ac:dyDescent="0.3">
      <c r="A3544" t="s">
        <v>4854</v>
      </c>
      <c r="B3544" t="s">
        <v>3157</v>
      </c>
      <c r="C3544">
        <v>58402</v>
      </c>
      <c r="D3544" t="str">
        <f>+VLOOKUP(C3544,Param!K:L,2,FALSE)</f>
        <v>MAISON GARCIA</v>
      </c>
      <c r="E3544">
        <v>17225009</v>
      </c>
      <c r="F3544" t="s">
        <v>33</v>
      </c>
      <c r="G3544" t="s">
        <v>29</v>
      </c>
      <c r="H3544" s="5">
        <v>473.28</v>
      </c>
      <c r="I3544" s="5">
        <v>473.28</v>
      </c>
      <c r="J3544" s="5">
        <v>0</v>
      </c>
      <c r="K3544" s="5">
        <v>473.28</v>
      </c>
      <c r="L3544" s="5">
        <v>0</v>
      </c>
      <c r="M3544" t="str">
        <f>IF(ISERROR(VLOOKUP(A3544,'[1]Ecart validé'!$A:$A,1,FALSE)),Z3544,"Ecart Validé")</f>
        <v>valid</v>
      </c>
      <c r="R3544" t="s">
        <v>30</v>
      </c>
      <c r="X3544"/>
      <c r="Y3544"/>
      <c r="Z3544" t="s">
        <v>31</v>
      </c>
    </row>
    <row r="3545" spans="1:26" x14ac:dyDescent="0.3">
      <c r="A3545" t="s">
        <v>4855</v>
      </c>
      <c r="B3545" t="s">
        <v>3157</v>
      </c>
      <c r="C3545">
        <v>58402</v>
      </c>
      <c r="D3545" t="str">
        <f>+VLOOKUP(C3545,Param!K:L,2,FALSE)</f>
        <v>MAISON GARCIA</v>
      </c>
      <c r="E3545">
        <v>17225009</v>
      </c>
      <c r="F3545" t="s">
        <v>35</v>
      </c>
      <c r="G3545" t="s">
        <v>29</v>
      </c>
      <c r="H3545" s="5">
        <v>2019.57</v>
      </c>
      <c r="I3545" s="5">
        <v>2019.5672</v>
      </c>
      <c r="J3545" s="5">
        <v>2.7999999999792601E-3</v>
      </c>
      <c r="K3545" s="5">
        <v>2019.57</v>
      </c>
      <c r="L3545" s="5">
        <v>0</v>
      </c>
      <c r="M3545" t="str">
        <f>IF(ISERROR(VLOOKUP(A3545,'[1]Ecart validé'!$A:$A,1,FALSE)),Z3545,"Ecart Validé")</f>
        <v>valid</v>
      </c>
      <c r="R3545" t="s">
        <v>30</v>
      </c>
      <c r="X3545"/>
      <c r="Y3545"/>
      <c r="Z3545" t="s">
        <v>31</v>
      </c>
    </row>
    <row r="3546" spans="1:26" x14ac:dyDescent="0.3">
      <c r="A3546" t="s">
        <v>4856</v>
      </c>
      <c r="B3546" t="s">
        <v>3157</v>
      </c>
      <c r="C3546">
        <v>58402</v>
      </c>
      <c r="D3546" t="str">
        <f>+VLOOKUP(C3546,Param!K:L,2,FALSE)</f>
        <v>MAISON GARCIA</v>
      </c>
      <c r="E3546">
        <v>17225009</v>
      </c>
      <c r="F3546" t="s">
        <v>37</v>
      </c>
      <c r="G3546" t="s">
        <v>29</v>
      </c>
      <c r="H3546" s="5">
        <v>471.88</v>
      </c>
      <c r="I3546" s="5">
        <v>471.88240000000002</v>
      </c>
      <c r="J3546" s="5">
        <v>-2.4000000000228201E-3</v>
      </c>
      <c r="K3546" s="5">
        <v>471.88</v>
      </c>
      <c r="L3546" s="5">
        <v>0</v>
      </c>
      <c r="M3546" t="str">
        <f>IF(ISERROR(VLOOKUP(A3546,'[1]Ecart validé'!$A:$A,1,FALSE)),Z3546,"Ecart Validé")</f>
        <v>valid</v>
      </c>
      <c r="R3546" t="s">
        <v>30</v>
      </c>
      <c r="X3546"/>
      <c r="Y3546"/>
      <c r="Z3546" t="s">
        <v>31</v>
      </c>
    </row>
    <row r="3547" spans="1:26" x14ac:dyDescent="0.3">
      <c r="A3547" t="s">
        <v>4857</v>
      </c>
      <c r="B3547" t="s">
        <v>3157</v>
      </c>
      <c r="C3547">
        <v>58407</v>
      </c>
      <c r="D3547" t="str">
        <f>+VLOOKUP(C3547,Param!K:L,2,FALSE)</f>
        <v>TRANSGOURMET SEAFOOD</v>
      </c>
      <c r="E3547">
        <v>1130082479</v>
      </c>
      <c r="F3547" t="s">
        <v>28</v>
      </c>
      <c r="G3547" t="s">
        <v>29</v>
      </c>
      <c r="H3547" s="5">
        <v>27921.61</v>
      </c>
      <c r="I3547" s="5">
        <v>27921.607899999999</v>
      </c>
      <c r="J3547" s="5">
        <v>2.1000000015192199E-3</v>
      </c>
      <c r="K3547" s="5">
        <v>27921.61</v>
      </c>
      <c r="L3547" s="5">
        <v>0</v>
      </c>
      <c r="M3547" t="str">
        <f>IF(ISERROR(VLOOKUP(A3547,'[1]Ecart validé'!$A:$A,1,FALSE)),Z3547,"Ecart Validé")</f>
        <v>valid</v>
      </c>
      <c r="R3547" t="s">
        <v>30</v>
      </c>
      <c r="X3547"/>
      <c r="Y3547"/>
      <c r="Z3547" t="s">
        <v>31</v>
      </c>
    </row>
    <row r="3548" spans="1:26" x14ac:dyDescent="0.3">
      <c r="A3548" t="s">
        <v>4858</v>
      </c>
      <c r="B3548" t="s">
        <v>3157</v>
      </c>
      <c r="C3548">
        <v>58407</v>
      </c>
      <c r="D3548" t="str">
        <f>+VLOOKUP(C3548,Param!K:L,2,FALSE)</f>
        <v>TRANSGOURMET SEAFOOD</v>
      </c>
      <c r="E3548">
        <v>1130082479</v>
      </c>
      <c r="F3548" t="s">
        <v>33</v>
      </c>
      <c r="G3548" t="s">
        <v>29</v>
      </c>
      <c r="H3548" s="5">
        <v>3331.05</v>
      </c>
      <c r="I3548" s="5">
        <v>3331.0470999999998</v>
      </c>
      <c r="J3548" s="5">
        <v>2.9000000004089001E-3</v>
      </c>
      <c r="K3548" s="5">
        <v>3331.05</v>
      </c>
      <c r="L3548" s="5">
        <v>0</v>
      </c>
      <c r="M3548" t="str">
        <f>IF(ISERROR(VLOOKUP(A3548,'[1]Ecart validé'!$A:$A,1,FALSE)),Z3548,"Ecart Validé")</f>
        <v>valid</v>
      </c>
      <c r="R3548" t="s">
        <v>30</v>
      </c>
      <c r="X3548"/>
      <c r="Y3548"/>
      <c r="Z3548" t="s">
        <v>31</v>
      </c>
    </row>
    <row r="3549" spans="1:26" x14ac:dyDescent="0.3">
      <c r="A3549" t="s">
        <v>4859</v>
      </c>
      <c r="B3549" t="s">
        <v>3157</v>
      </c>
      <c r="C3549">
        <v>58407</v>
      </c>
      <c r="D3549" t="str">
        <f>+VLOOKUP(C3549,Param!K:L,2,FALSE)</f>
        <v>TRANSGOURMET SEAFOOD</v>
      </c>
      <c r="E3549">
        <v>1130082479</v>
      </c>
      <c r="F3549" t="s">
        <v>35</v>
      </c>
      <c r="G3549" t="s">
        <v>29</v>
      </c>
      <c r="H3549" s="5">
        <v>18322.830000000002</v>
      </c>
      <c r="I3549" s="5">
        <v>18322.832900000001</v>
      </c>
      <c r="J3549" s="5">
        <v>-2.8999999994994102E-3</v>
      </c>
      <c r="K3549" s="5">
        <v>18322.830000000002</v>
      </c>
      <c r="L3549" s="5">
        <v>0</v>
      </c>
      <c r="M3549" t="str">
        <f>IF(ISERROR(VLOOKUP(A3549,'[1]Ecart validé'!$A:$A,1,FALSE)),Z3549,"Ecart Validé")</f>
        <v>valid</v>
      </c>
      <c r="R3549" t="s">
        <v>30</v>
      </c>
      <c r="X3549"/>
      <c r="Y3549"/>
      <c r="Z3549" t="s">
        <v>31</v>
      </c>
    </row>
    <row r="3550" spans="1:26" x14ac:dyDescent="0.3">
      <c r="A3550" t="s">
        <v>4860</v>
      </c>
      <c r="B3550" t="s">
        <v>3157</v>
      </c>
      <c r="C3550">
        <v>58407</v>
      </c>
      <c r="D3550" t="str">
        <f>+VLOOKUP(C3550,Param!K:L,2,FALSE)</f>
        <v>TRANSGOURMET SEAFOOD</v>
      </c>
      <c r="E3550">
        <v>1130082479</v>
      </c>
      <c r="F3550" t="s">
        <v>37</v>
      </c>
      <c r="G3550" t="s">
        <v>29</v>
      </c>
      <c r="H3550" s="5">
        <v>5877.78</v>
      </c>
      <c r="I3550" s="5">
        <v>5877.7754000000004</v>
      </c>
      <c r="J3550" s="5">
        <v>4.5999999993000503E-3</v>
      </c>
      <c r="K3550" s="5">
        <v>5877.78</v>
      </c>
      <c r="L3550" s="5">
        <v>0</v>
      </c>
      <c r="M3550" t="str">
        <f>IF(ISERROR(VLOOKUP(A3550,'[1]Ecart validé'!$A:$A,1,FALSE)),Z3550,"Ecart Validé")</f>
        <v>valid</v>
      </c>
      <c r="R3550" t="s">
        <v>30</v>
      </c>
      <c r="X3550"/>
      <c r="Y3550"/>
      <c r="Z3550" t="s">
        <v>31</v>
      </c>
    </row>
    <row r="3551" spans="1:26" x14ac:dyDescent="0.3">
      <c r="A3551" t="s">
        <v>4861</v>
      </c>
      <c r="B3551" t="s">
        <v>3157</v>
      </c>
      <c r="C3551">
        <v>58409</v>
      </c>
      <c r="D3551" t="str">
        <f>+VLOOKUP(C3551,Param!K:L,2,FALSE)</f>
        <v>DUNI</v>
      </c>
      <c r="E3551" t="s">
        <v>4862</v>
      </c>
      <c r="F3551" t="s">
        <v>51</v>
      </c>
      <c r="G3551" t="s">
        <v>29</v>
      </c>
      <c r="H3551" s="5">
        <v>-6406.86</v>
      </c>
      <c r="I3551" s="5">
        <v>-6406.8434999999999</v>
      </c>
      <c r="J3551" s="5">
        <v>-1.6500000000633001E-2</v>
      </c>
      <c r="K3551" s="5">
        <v>-6406.86</v>
      </c>
      <c r="L3551" s="5">
        <v>0</v>
      </c>
      <c r="M3551" t="str">
        <f>IF(ISERROR(VLOOKUP(A3551,'[1]Ecart validé'!$A:$A,1,FALSE)),Z3551,"Ecart Validé")</f>
        <v>valid</v>
      </c>
      <c r="R3551" t="s">
        <v>30</v>
      </c>
      <c r="X3551"/>
      <c r="Y3551"/>
      <c r="Z3551" t="s">
        <v>31</v>
      </c>
    </row>
    <row r="3552" spans="1:26" x14ac:dyDescent="0.3">
      <c r="A3552" t="s">
        <v>4863</v>
      </c>
      <c r="B3552" t="s">
        <v>3157</v>
      </c>
      <c r="C3552">
        <v>58409</v>
      </c>
      <c r="D3552" t="str">
        <f>+VLOOKUP(C3552,Param!K:L,2,FALSE)</f>
        <v>DUNI</v>
      </c>
      <c r="E3552" t="s">
        <v>4864</v>
      </c>
      <c r="F3552" t="s">
        <v>51</v>
      </c>
      <c r="G3552" t="s">
        <v>29</v>
      </c>
      <c r="H3552" s="5">
        <v>3985.51</v>
      </c>
      <c r="I3552" s="5">
        <v>3985.5070000000001</v>
      </c>
      <c r="J3552" s="5">
        <v>3.0000000001564301E-3</v>
      </c>
      <c r="K3552" s="5">
        <v>3985.51</v>
      </c>
      <c r="L3552" s="5">
        <v>0</v>
      </c>
      <c r="M3552" t="str">
        <f>IF(ISERROR(VLOOKUP(A3552,'[1]Ecart validé'!$A:$A,1,FALSE)),Z3552,"Ecart Validé")</f>
        <v>valid</v>
      </c>
      <c r="R3552" t="s">
        <v>30</v>
      </c>
      <c r="X3552"/>
      <c r="Y3552"/>
      <c r="Z3552" t="s">
        <v>31</v>
      </c>
    </row>
    <row r="3553" spans="1:26" x14ac:dyDescent="0.3">
      <c r="A3553" t="s">
        <v>4865</v>
      </c>
      <c r="B3553" t="s">
        <v>3157</v>
      </c>
      <c r="C3553">
        <v>58413</v>
      </c>
      <c r="D3553" t="str">
        <f>+VLOOKUP(C3553,Param!K:L,2,FALSE)</f>
        <v>ERIS</v>
      </c>
      <c r="E3553" t="s">
        <v>4866</v>
      </c>
      <c r="F3553" t="s">
        <v>28</v>
      </c>
      <c r="G3553" t="s">
        <v>29</v>
      </c>
      <c r="H3553" s="5">
        <v>7145.44</v>
      </c>
      <c r="I3553" s="5">
        <v>7145.44</v>
      </c>
      <c r="J3553" s="5">
        <v>0</v>
      </c>
      <c r="K3553" s="5">
        <v>7145.44</v>
      </c>
      <c r="L3553" s="5">
        <v>0</v>
      </c>
      <c r="M3553" t="str">
        <f>IF(ISERROR(VLOOKUP(A3553,'[1]Ecart validé'!$A:$A,1,FALSE)),Z3553,"Ecart Validé")</f>
        <v>valid</v>
      </c>
      <c r="R3553" t="s">
        <v>30</v>
      </c>
      <c r="X3553"/>
      <c r="Y3553"/>
      <c r="Z3553" t="s">
        <v>31</v>
      </c>
    </row>
    <row r="3554" spans="1:26" x14ac:dyDescent="0.3">
      <c r="A3554" t="s">
        <v>4867</v>
      </c>
      <c r="B3554" t="s">
        <v>3157</v>
      </c>
      <c r="C3554">
        <v>58413</v>
      </c>
      <c r="D3554" t="str">
        <f>+VLOOKUP(C3554,Param!K:L,2,FALSE)</f>
        <v>ERIS</v>
      </c>
      <c r="E3554" t="s">
        <v>4866</v>
      </c>
      <c r="F3554" t="s">
        <v>33</v>
      </c>
      <c r="G3554" t="s">
        <v>29</v>
      </c>
      <c r="H3554" s="5">
        <v>1017.32</v>
      </c>
      <c r="I3554" s="5">
        <v>1017.32</v>
      </c>
      <c r="J3554" s="5">
        <v>0</v>
      </c>
      <c r="K3554" s="5">
        <v>1017.32</v>
      </c>
      <c r="L3554" s="5">
        <v>0</v>
      </c>
      <c r="M3554" t="str">
        <f>IF(ISERROR(VLOOKUP(A3554,'[1]Ecart validé'!$A:$A,1,FALSE)),Z3554,"Ecart Validé")</f>
        <v>valid</v>
      </c>
      <c r="R3554" t="s">
        <v>30</v>
      </c>
      <c r="X3554"/>
      <c r="Y3554"/>
      <c r="Z3554" t="s">
        <v>31</v>
      </c>
    </row>
    <row r="3555" spans="1:26" x14ac:dyDescent="0.3">
      <c r="A3555" t="s">
        <v>4868</v>
      </c>
      <c r="B3555" t="s">
        <v>3157</v>
      </c>
      <c r="C3555">
        <v>58413</v>
      </c>
      <c r="D3555" t="str">
        <f>+VLOOKUP(C3555,Param!K:L,2,FALSE)</f>
        <v>ERIS</v>
      </c>
      <c r="E3555" t="s">
        <v>4866</v>
      </c>
      <c r="F3555" t="s">
        <v>35</v>
      </c>
      <c r="G3555" t="s">
        <v>29</v>
      </c>
      <c r="H3555" s="5">
        <v>4178</v>
      </c>
      <c r="I3555" s="5">
        <v>4178</v>
      </c>
      <c r="J3555" s="5">
        <v>0</v>
      </c>
      <c r="K3555" s="5">
        <v>4178</v>
      </c>
      <c r="L3555" s="5">
        <v>0</v>
      </c>
      <c r="M3555" t="str">
        <f>IF(ISERROR(VLOOKUP(A3555,'[1]Ecart validé'!$A:$A,1,FALSE)),Z3555,"Ecart Validé")</f>
        <v>valid</v>
      </c>
      <c r="R3555" t="s">
        <v>30</v>
      </c>
      <c r="X3555"/>
      <c r="Y3555"/>
      <c r="Z3555" t="s">
        <v>31</v>
      </c>
    </row>
    <row r="3556" spans="1:26" x14ac:dyDescent="0.3">
      <c r="A3556" t="s">
        <v>4869</v>
      </c>
      <c r="B3556" t="s">
        <v>3157</v>
      </c>
      <c r="C3556">
        <v>58413</v>
      </c>
      <c r="D3556" t="str">
        <f>+VLOOKUP(C3556,Param!K:L,2,FALSE)</f>
        <v>ERIS</v>
      </c>
      <c r="E3556" t="s">
        <v>4870</v>
      </c>
      <c r="F3556" t="s">
        <v>28</v>
      </c>
      <c r="G3556" t="s">
        <v>29</v>
      </c>
      <c r="H3556" s="5">
        <v>4517.88</v>
      </c>
      <c r="I3556" s="5">
        <v>4517.88</v>
      </c>
      <c r="J3556" s="5">
        <v>0</v>
      </c>
      <c r="K3556" s="5">
        <v>4517.88</v>
      </c>
      <c r="L3556" s="5">
        <v>0</v>
      </c>
      <c r="M3556" t="str">
        <f>IF(ISERROR(VLOOKUP(A3556,'[1]Ecart validé'!$A:$A,1,FALSE)),Z3556,"Ecart Validé")</f>
        <v>valid</v>
      </c>
      <c r="R3556" t="s">
        <v>30</v>
      </c>
      <c r="X3556"/>
      <c r="Y3556"/>
      <c r="Z3556" t="s">
        <v>31</v>
      </c>
    </row>
    <row r="3557" spans="1:26" x14ac:dyDescent="0.3">
      <c r="A3557" t="s">
        <v>4871</v>
      </c>
      <c r="B3557" t="s">
        <v>3157</v>
      </c>
      <c r="C3557">
        <v>58413</v>
      </c>
      <c r="D3557" t="str">
        <f>+VLOOKUP(C3557,Param!K:L,2,FALSE)</f>
        <v>ERIS</v>
      </c>
      <c r="E3557" t="s">
        <v>4870</v>
      </c>
      <c r="F3557" t="s">
        <v>33</v>
      </c>
      <c r="G3557" t="s">
        <v>29</v>
      </c>
      <c r="H3557" s="5">
        <v>1936.84</v>
      </c>
      <c r="I3557" s="5">
        <v>1936.84</v>
      </c>
      <c r="J3557" s="5">
        <v>0</v>
      </c>
      <c r="K3557" s="5">
        <v>1936.84</v>
      </c>
      <c r="L3557" s="5">
        <v>0</v>
      </c>
      <c r="M3557" t="str">
        <f>IF(ISERROR(VLOOKUP(A3557,'[1]Ecart validé'!$A:$A,1,FALSE)),Z3557,"Ecart Validé")</f>
        <v>valid</v>
      </c>
      <c r="R3557" t="s">
        <v>30</v>
      </c>
      <c r="X3557"/>
      <c r="Y3557"/>
      <c r="Z3557" t="s">
        <v>31</v>
      </c>
    </row>
    <row r="3558" spans="1:26" x14ac:dyDescent="0.3">
      <c r="A3558" t="s">
        <v>4872</v>
      </c>
      <c r="B3558" t="s">
        <v>3157</v>
      </c>
      <c r="C3558">
        <v>58413</v>
      </c>
      <c r="D3558" t="str">
        <f>+VLOOKUP(C3558,Param!K:L,2,FALSE)</f>
        <v>ERIS</v>
      </c>
      <c r="E3558" t="s">
        <v>4870</v>
      </c>
      <c r="F3558" t="s">
        <v>35</v>
      </c>
      <c r="G3558" t="s">
        <v>29</v>
      </c>
      <c r="H3558" s="5">
        <v>1774.6</v>
      </c>
      <c r="I3558" s="5">
        <v>1774.6</v>
      </c>
      <c r="J3558" s="5">
        <v>0</v>
      </c>
      <c r="K3558" s="5">
        <v>1774.6</v>
      </c>
      <c r="L3558" s="5">
        <v>0</v>
      </c>
      <c r="M3558" t="str">
        <f>IF(ISERROR(VLOOKUP(A3558,'[1]Ecart validé'!$A:$A,1,FALSE)),Z3558,"Ecart Validé")</f>
        <v>valid</v>
      </c>
      <c r="R3558" t="s">
        <v>30</v>
      </c>
      <c r="X3558"/>
      <c r="Y3558"/>
      <c r="Z3558" t="s">
        <v>31</v>
      </c>
    </row>
    <row r="3559" spans="1:26" x14ac:dyDescent="0.3">
      <c r="A3559" t="s">
        <v>4873</v>
      </c>
      <c r="B3559" t="s">
        <v>3157</v>
      </c>
      <c r="C3559">
        <v>58413</v>
      </c>
      <c r="D3559" t="str">
        <f>+VLOOKUP(C3559,Param!K:L,2,FALSE)</f>
        <v>ERIS</v>
      </c>
      <c r="E3559" t="s">
        <v>4870</v>
      </c>
      <c r="F3559" t="s">
        <v>37</v>
      </c>
      <c r="G3559" t="s">
        <v>29</v>
      </c>
      <c r="H3559" s="5">
        <v>16420.34</v>
      </c>
      <c r="I3559" s="5">
        <v>16420.337599999999</v>
      </c>
      <c r="J3559" s="5">
        <v>2.4000000012165401E-3</v>
      </c>
      <c r="K3559" s="5">
        <v>16420.337599999999</v>
      </c>
      <c r="L3559" s="5">
        <v>2.4000000012165401E-3</v>
      </c>
      <c r="M3559" t="str">
        <f>IF(ISERROR(VLOOKUP(A3559,'[1]Ecart validé'!$A:$A,1,FALSE)),Z3559,"Ecart Validé")</f>
        <v>valid</v>
      </c>
      <c r="R3559" t="s">
        <v>30</v>
      </c>
      <c r="X3559"/>
      <c r="Y3559"/>
      <c r="Z3559" t="s">
        <v>31</v>
      </c>
    </row>
    <row r="3560" spans="1:26" x14ac:dyDescent="0.3">
      <c r="A3560" t="s">
        <v>4874</v>
      </c>
      <c r="B3560" t="s">
        <v>3157</v>
      </c>
      <c r="C3560">
        <v>58485</v>
      </c>
      <c r="D3560" t="str">
        <f>+VLOOKUP(C3560,Param!K:L,2,FALSE)</f>
        <v>LES VINS GEORGES DUBOEUF</v>
      </c>
      <c r="E3560">
        <v>21075</v>
      </c>
      <c r="F3560" t="s">
        <v>28</v>
      </c>
      <c r="G3560" t="s">
        <v>29</v>
      </c>
      <c r="H3560" s="5">
        <v>178.72</v>
      </c>
      <c r="I3560" s="5">
        <v>178.72</v>
      </c>
      <c r="J3560" s="5">
        <v>0</v>
      </c>
      <c r="K3560" s="5">
        <v>178.72</v>
      </c>
      <c r="L3560" s="5">
        <v>0</v>
      </c>
      <c r="M3560" t="str">
        <f>IF(ISERROR(VLOOKUP(A3560,'[1]Ecart validé'!$A:$A,1,FALSE)),Z3560,"Ecart Validé")</f>
        <v>valid</v>
      </c>
      <c r="R3560" t="s">
        <v>30</v>
      </c>
      <c r="X3560"/>
      <c r="Y3560"/>
      <c r="Z3560" t="s">
        <v>31</v>
      </c>
    </row>
    <row r="3561" spans="1:26" x14ac:dyDescent="0.3">
      <c r="A3561" t="s">
        <v>4875</v>
      </c>
      <c r="B3561" t="s">
        <v>3157</v>
      </c>
      <c r="C3561">
        <v>58485</v>
      </c>
      <c r="D3561" t="str">
        <f>+VLOOKUP(C3561,Param!K:L,2,FALSE)</f>
        <v>LES VINS GEORGES DUBOEUF</v>
      </c>
      <c r="E3561">
        <v>21075</v>
      </c>
      <c r="F3561" t="s">
        <v>33</v>
      </c>
      <c r="G3561" t="s">
        <v>29</v>
      </c>
      <c r="H3561" s="5">
        <v>14.68</v>
      </c>
      <c r="I3561" s="5">
        <v>14.68</v>
      </c>
      <c r="J3561" s="5">
        <v>0</v>
      </c>
      <c r="K3561" s="5">
        <v>14.68</v>
      </c>
      <c r="L3561" s="5">
        <v>0</v>
      </c>
      <c r="M3561" t="str">
        <f>IF(ISERROR(VLOOKUP(A3561,'[1]Ecart validé'!$A:$A,1,FALSE)),Z3561,"Ecart Validé")</f>
        <v>valid</v>
      </c>
      <c r="R3561" t="s">
        <v>30</v>
      </c>
      <c r="X3561"/>
      <c r="Y3561"/>
      <c r="Z3561" t="s">
        <v>31</v>
      </c>
    </row>
    <row r="3562" spans="1:26" x14ac:dyDescent="0.3">
      <c r="A3562" t="s">
        <v>4876</v>
      </c>
      <c r="B3562" t="s">
        <v>3157</v>
      </c>
      <c r="C3562">
        <v>58485</v>
      </c>
      <c r="D3562" t="str">
        <f>+VLOOKUP(C3562,Param!K:L,2,FALSE)</f>
        <v>LES VINS GEORGES DUBOEUF</v>
      </c>
      <c r="E3562">
        <v>21075</v>
      </c>
      <c r="F3562" t="s">
        <v>35</v>
      </c>
      <c r="G3562" t="s">
        <v>29</v>
      </c>
      <c r="H3562" s="5">
        <v>115.26</v>
      </c>
      <c r="I3562" s="5">
        <v>115.2552</v>
      </c>
      <c r="J3562" s="5">
        <v>4.8000000000030197E-3</v>
      </c>
      <c r="K3562" s="5">
        <v>115.26</v>
      </c>
      <c r="L3562" s="5">
        <v>0</v>
      </c>
      <c r="M3562" t="str">
        <f>IF(ISERROR(VLOOKUP(A3562,'[1]Ecart validé'!$A:$A,1,FALSE)),Z3562,"Ecart Validé")</f>
        <v>valid</v>
      </c>
      <c r="R3562" t="s">
        <v>30</v>
      </c>
      <c r="X3562"/>
      <c r="Y3562"/>
      <c r="Z3562" t="s">
        <v>31</v>
      </c>
    </row>
    <row r="3563" spans="1:26" x14ac:dyDescent="0.3">
      <c r="A3563" t="s">
        <v>4877</v>
      </c>
      <c r="B3563" t="s">
        <v>3157</v>
      </c>
      <c r="C3563">
        <v>58485</v>
      </c>
      <c r="D3563" t="str">
        <f>+VLOOKUP(C3563,Param!K:L,2,FALSE)</f>
        <v>LES VINS GEORGES DUBOEUF</v>
      </c>
      <c r="E3563">
        <v>21075</v>
      </c>
      <c r="F3563" t="s">
        <v>37</v>
      </c>
      <c r="G3563" t="s">
        <v>29</v>
      </c>
      <c r="H3563" s="5">
        <v>54.75</v>
      </c>
      <c r="I3563" s="5">
        <v>54.748800000000003</v>
      </c>
      <c r="J3563" s="5">
        <v>1.1999999999972001E-3</v>
      </c>
      <c r="K3563" s="5">
        <v>54.75</v>
      </c>
      <c r="L3563" s="5">
        <v>0</v>
      </c>
      <c r="M3563" t="str">
        <f>IF(ISERROR(VLOOKUP(A3563,'[1]Ecart validé'!$A:$A,1,FALSE)),Z3563,"Ecart Validé")</f>
        <v>valid</v>
      </c>
      <c r="R3563" t="s">
        <v>30</v>
      </c>
      <c r="X3563"/>
      <c r="Y3563"/>
      <c r="Z3563" t="s">
        <v>31</v>
      </c>
    </row>
    <row r="3564" spans="1:26" x14ac:dyDescent="0.3">
      <c r="A3564" t="s">
        <v>4878</v>
      </c>
      <c r="B3564" t="s">
        <v>3157</v>
      </c>
      <c r="C3564">
        <v>58521</v>
      </c>
      <c r="D3564" t="str">
        <f>+VLOOKUP(C3564,Param!K:L,2,FALSE)</f>
        <v>DISTRIBUTION SANITAIRE CHAUFFAGE (DSC)</v>
      </c>
      <c r="E3564">
        <v>320104</v>
      </c>
      <c r="F3564" t="s">
        <v>28</v>
      </c>
      <c r="G3564" t="s">
        <v>29</v>
      </c>
      <c r="H3564" s="5">
        <v>11546.44</v>
      </c>
      <c r="I3564" s="5">
        <v>11546.434999999999</v>
      </c>
      <c r="J3564" s="5">
        <v>5.0000000010186297E-3</v>
      </c>
      <c r="K3564" s="5">
        <v>11546.44</v>
      </c>
      <c r="L3564" s="5">
        <v>0</v>
      </c>
      <c r="M3564" t="str">
        <f>IF(ISERROR(VLOOKUP(A3564,'[1]Ecart validé'!$A:$A,1,FALSE)),Z3564,"Ecart Validé")</f>
        <v>valid</v>
      </c>
      <c r="R3564" t="s">
        <v>30</v>
      </c>
      <c r="X3564"/>
      <c r="Y3564"/>
      <c r="Z3564" t="s">
        <v>31</v>
      </c>
    </row>
    <row r="3565" spans="1:26" x14ac:dyDescent="0.3">
      <c r="A3565" t="s">
        <v>4879</v>
      </c>
      <c r="B3565" t="s">
        <v>3157</v>
      </c>
      <c r="C3565">
        <v>58521</v>
      </c>
      <c r="D3565" t="str">
        <f>+VLOOKUP(C3565,Param!K:L,2,FALSE)</f>
        <v>DISTRIBUTION SANITAIRE CHAUFFAGE (DSC)</v>
      </c>
      <c r="E3565">
        <v>320104</v>
      </c>
      <c r="F3565" t="s">
        <v>33</v>
      </c>
      <c r="G3565" t="s">
        <v>29</v>
      </c>
      <c r="H3565" s="5">
        <v>3940.85</v>
      </c>
      <c r="I3565" s="5">
        <v>3940.85</v>
      </c>
      <c r="J3565" s="5">
        <v>0</v>
      </c>
      <c r="K3565" s="5">
        <v>3940.85</v>
      </c>
      <c r="L3565" s="5">
        <v>0</v>
      </c>
      <c r="M3565" t="str">
        <f>IF(ISERROR(VLOOKUP(A3565,'[1]Ecart validé'!$A:$A,1,FALSE)),Z3565,"Ecart Validé")</f>
        <v>valid</v>
      </c>
      <c r="R3565" t="s">
        <v>30</v>
      </c>
      <c r="X3565"/>
      <c r="Y3565"/>
      <c r="Z3565" t="s">
        <v>31</v>
      </c>
    </row>
    <row r="3566" spans="1:26" x14ac:dyDescent="0.3">
      <c r="A3566" t="s">
        <v>4880</v>
      </c>
      <c r="B3566" t="s">
        <v>3157</v>
      </c>
      <c r="C3566">
        <v>58521</v>
      </c>
      <c r="D3566" t="str">
        <f>+VLOOKUP(C3566,Param!K:L,2,FALSE)</f>
        <v>DISTRIBUTION SANITAIRE CHAUFFAGE (DSC)</v>
      </c>
      <c r="E3566">
        <v>320104</v>
      </c>
      <c r="F3566" t="s">
        <v>35</v>
      </c>
      <c r="G3566" t="s">
        <v>29</v>
      </c>
      <c r="H3566" s="5">
        <v>6354.1</v>
      </c>
      <c r="I3566" s="5">
        <v>6354.0974999999999</v>
      </c>
      <c r="J3566" s="5">
        <v>2.5000000005093101E-3</v>
      </c>
      <c r="K3566" s="5">
        <v>6354.1</v>
      </c>
      <c r="L3566" s="5">
        <v>0</v>
      </c>
      <c r="M3566" t="str">
        <f>IF(ISERROR(VLOOKUP(A3566,'[1]Ecart validé'!$A:$A,1,FALSE)),Z3566,"Ecart Validé")</f>
        <v>valid</v>
      </c>
      <c r="R3566" t="s">
        <v>30</v>
      </c>
      <c r="X3566"/>
      <c r="Y3566"/>
      <c r="Z3566" t="s">
        <v>31</v>
      </c>
    </row>
    <row r="3567" spans="1:26" x14ac:dyDescent="0.3">
      <c r="A3567" t="s">
        <v>4881</v>
      </c>
      <c r="B3567" t="s">
        <v>3157</v>
      </c>
      <c r="C3567">
        <v>58521</v>
      </c>
      <c r="D3567" t="str">
        <f>+VLOOKUP(C3567,Param!K:L,2,FALSE)</f>
        <v>DISTRIBUTION SANITAIRE CHAUFFAGE (DSC)</v>
      </c>
      <c r="E3567">
        <v>320104</v>
      </c>
      <c r="F3567" t="s">
        <v>37</v>
      </c>
      <c r="G3567" t="s">
        <v>29</v>
      </c>
      <c r="H3567" s="5">
        <v>6925.14</v>
      </c>
      <c r="I3567" s="5">
        <v>6925.1424999999999</v>
      </c>
      <c r="J3567" s="5">
        <v>-2.4999999995998202E-3</v>
      </c>
      <c r="K3567" s="5">
        <v>6925.14</v>
      </c>
      <c r="L3567" s="5">
        <v>0</v>
      </c>
      <c r="M3567" t="str">
        <f>IF(ISERROR(VLOOKUP(A3567,'[1]Ecart validé'!$A:$A,1,FALSE)),Z3567,"Ecart Validé")</f>
        <v>valid</v>
      </c>
      <c r="R3567" t="s">
        <v>30</v>
      </c>
      <c r="X3567"/>
      <c r="Y3567"/>
      <c r="Z3567" t="s">
        <v>31</v>
      </c>
    </row>
    <row r="3568" spans="1:26" x14ac:dyDescent="0.3">
      <c r="A3568" t="s">
        <v>4882</v>
      </c>
      <c r="B3568" t="s">
        <v>3157</v>
      </c>
      <c r="C3568">
        <v>58533</v>
      </c>
      <c r="D3568" t="str">
        <f>+VLOOKUP(C3568,Param!K:L,2,FALSE)</f>
        <v>MAISON SICHEL</v>
      </c>
      <c r="E3568">
        <v>21047</v>
      </c>
      <c r="F3568" t="s">
        <v>28</v>
      </c>
      <c r="G3568" t="s">
        <v>29</v>
      </c>
      <c r="H3568" s="5">
        <v>269.29000000000002</v>
      </c>
      <c r="I3568" s="5">
        <v>269.29000000000002</v>
      </c>
      <c r="J3568" s="5">
        <v>0</v>
      </c>
      <c r="K3568" s="5">
        <v>269.29000000000002</v>
      </c>
      <c r="L3568" s="5">
        <v>0</v>
      </c>
      <c r="M3568" t="str">
        <f>IF(ISERROR(VLOOKUP(A3568,'[1]Ecart validé'!$A:$A,1,FALSE)),Z3568,"Ecart Validé")</f>
        <v>valid</v>
      </c>
      <c r="R3568" t="s">
        <v>30</v>
      </c>
      <c r="X3568"/>
      <c r="Y3568"/>
      <c r="Z3568" t="s">
        <v>31</v>
      </c>
    </row>
    <row r="3569" spans="1:26" x14ac:dyDescent="0.3">
      <c r="A3569" t="s">
        <v>4883</v>
      </c>
      <c r="B3569" t="s">
        <v>3157</v>
      </c>
      <c r="C3569">
        <v>58533</v>
      </c>
      <c r="D3569" t="str">
        <f>+VLOOKUP(C3569,Param!K:L,2,FALSE)</f>
        <v>MAISON SICHEL</v>
      </c>
      <c r="E3569">
        <v>21047</v>
      </c>
      <c r="F3569" t="s">
        <v>35</v>
      </c>
      <c r="G3569" t="s">
        <v>29</v>
      </c>
      <c r="H3569" s="5">
        <v>270.73</v>
      </c>
      <c r="I3569" s="5">
        <v>270.7278</v>
      </c>
      <c r="J3569" s="5">
        <v>2.2000000000161799E-3</v>
      </c>
      <c r="K3569" s="5">
        <v>270.73</v>
      </c>
      <c r="L3569" s="5">
        <v>0</v>
      </c>
      <c r="M3569" t="str">
        <f>IF(ISERROR(VLOOKUP(A3569,'[1]Ecart validé'!$A:$A,1,FALSE)),Z3569,"Ecart Validé")</f>
        <v>valid</v>
      </c>
      <c r="R3569" t="s">
        <v>30</v>
      </c>
      <c r="X3569"/>
      <c r="Y3569"/>
      <c r="Z3569" t="s">
        <v>31</v>
      </c>
    </row>
    <row r="3570" spans="1:26" x14ac:dyDescent="0.3">
      <c r="A3570" t="s">
        <v>4884</v>
      </c>
      <c r="B3570" t="s">
        <v>3157</v>
      </c>
      <c r="C3570">
        <v>58533</v>
      </c>
      <c r="D3570" t="str">
        <f>+VLOOKUP(C3570,Param!K:L,2,FALSE)</f>
        <v>MAISON SICHEL</v>
      </c>
      <c r="E3570">
        <v>21047</v>
      </c>
      <c r="F3570" t="s">
        <v>37</v>
      </c>
      <c r="G3570" t="s">
        <v>29</v>
      </c>
      <c r="H3570" s="5">
        <v>30.55</v>
      </c>
      <c r="I3570" s="5">
        <v>30.550799999999999</v>
      </c>
      <c r="J3570" s="5">
        <v>-7.9999999999813499E-4</v>
      </c>
      <c r="K3570" s="5">
        <v>30.55</v>
      </c>
      <c r="L3570" s="5">
        <v>0</v>
      </c>
      <c r="M3570" t="str">
        <f>IF(ISERROR(VLOOKUP(A3570,'[1]Ecart validé'!$A:$A,1,FALSE)),Z3570,"Ecart Validé")</f>
        <v>valid</v>
      </c>
      <c r="R3570" t="s">
        <v>30</v>
      </c>
      <c r="X3570"/>
      <c r="Y3570"/>
      <c r="Z3570" t="s">
        <v>31</v>
      </c>
    </row>
    <row r="3571" spans="1:26" x14ac:dyDescent="0.3">
      <c r="A3571" t="s">
        <v>4885</v>
      </c>
      <c r="B3571" t="s">
        <v>3157</v>
      </c>
      <c r="C3571">
        <v>58555</v>
      </c>
      <c r="D3571" t="str">
        <f>+VLOOKUP(C3571,Param!K:L,2,FALSE)</f>
        <v>IMAGINE SOFT</v>
      </c>
      <c r="E3571">
        <v>2140763973</v>
      </c>
      <c r="F3571" t="s">
        <v>28</v>
      </c>
      <c r="G3571" t="s">
        <v>29</v>
      </c>
      <c r="H3571" s="5">
        <v>1380.48</v>
      </c>
      <c r="I3571" s="5">
        <v>1380.48</v>
      </c>
      <c r="J3571" s="5">
        <v>0</v>
      </c>
      <c r="K3571" s="5">
        <v>1380.48</v>
      </c>
      <c r="L3571" s="5">
        <v>0</v>
      </c>
      <c r="M3571" t="str">
        <f>IF(ISERROR(VLOOKUP(A3571,'[1]Ecart validé'!$A:$A,1,FALSE)),Z3571,"Ecart Validé")</f>
        <v>valid</v>
      </c>
      <c r="R3571" t="s">
        <v>30</v>
      </c>
      <c r="X3571"/>
      <c r="Y3571"/>
      <c r="Z3571" t="s">
        <v>31</v>
      </c>
    </row>
    <row r="3572" spans="1:26" x14ac:dyDescent="0.3">
      <c r="A3572" t="s">
        <v>4886</v>
      </c>
      <c r="B3572" t="s">
        <v>3157</v>
      </c>
      <c r="C3572">
        <v>58555</v>
      </c>
      <c r="D3572" t="str">
        <f>+VLOOKUP(C3572,Param!K:L,2,FALSE)</f>
        <v>IMAGINE SOFT</v>
      </c>
      <c r="E3572">
        <v>2140763973</v>
      </c>
      <c r="F3572" t="s">
        <v>33</v>
      </c>
      <c r="G3572" t="s">
        <v>29</v>
      </c>
      <c r="H3572" s="5">
        <v>3199.5</v>
      </c>
      <c r="I3572" s="5">
        <v>3199.5</v>
      </c>
      <c r="J3572" s="5">
        <v>0</v>
      </c>
      <c r="K3572" s="5">
        <v>3199.5</v>
      </c>
      <c r="L3572" s="5">
        <v>0</v>
      </c>
      <c r="M3572" t="str">
        <f>IF(ISERROR(VLOOKUP(A3572,'[1]Ecart validé'!$A:$A,1,FALSE)),Z3572,"Ecart Validé")</f>
        <v>valid</v>
      </c>
      <c r="R3572" t="s">
        <v>30</v>
      </c>
      <c r="X3572"/>
      <c r="Y3572"/>
      <c r="Z3572" t="s">
        <v>31</v>
      </c>
    </row>
    <row r="3573" spans="1:26" x14ac:dyDescent="0.3">
      <c r="A3573" t="s">
        <v>4887</v>
      </c>
      <c r="B3573" t="s">
        <v>3157</v>
      </c>
      <c r="C3573">
        <v>58555</v>
      </c>
      <c r="D3573" t="str">
        <f>+VLOOKUP(C3573,Param!K:L,2,FALSE)</f>
        <v>IMAGINE SOFT</v>
      </c>
      <c r="E3573">
        <v>2140763973</v>
      </c>
      <c r="F3573" t="s">
        <v>35</v>
      </c>
      <c r="G3573" t="s">
        <v>29</v>
      </c>
      <c r="H3573" s="5">
        <v>822.96</v>
      </c>
      <c r="I3573" s="5">
        <v>822.96</v>
      </c>
      <c r="J3573" s="5">
        <v>0</v>
      </c>
      <c r="K3573" s="5">
        <v>822.96</v>
      </c>
      <c r="L3573" s="5">
        <v>0</v>
      </c>
      <c r="M3573" t="str">
        <f>IF(ISERROR(VLOOKUP(A3573,'[1]Ecart validé'!$A:$A,1,FALSE)),Z3573,"Ecart Validé")</f>
        <v>valid</v>
      </c>
      <c r="R3573" t="s">
        <v>30</v>
      </c>
      <c r="X3573"/>
      <c r="Y3573"/>
      <c r="Z3573" t="s">
        <v>31</v>
      </c>
    </row>
    <row r="3574" spans="1:26" x14ac:dyDescent="0.3">
      <c r="A3574" t="s">
        <v>4888</v>
      </c>
      <c r="B3574" t="s">
        <v>3157</v>
      </c>
      <c r="C3574">
        <v>58555</v>
      </c>
      <c r="D3574" t="str">
        <f>+VLOOKUP(C3574,Param!K:L,2,FALSE)</f>
        <v>IMAGINE SOFT</v>
      </c>
      <c r="E3574">
        <v>2140763973</v>
      </c>
      <c r="F3574" t="s">
        <v>37</v>
      </c>
      <c r="G3574" t="s">
        <v>29</v>
      </c>
      <c r="H3574" s="5">
        <v>594</v>
      </c>
      <c r="I3574" s="5">
        <v>594</v>
      </c>
      <c r="J3574" s="5">
        <v>0</v>
      </c>
      <c r="K3574" s="5">
        <v>594</v>
      </c>
      <c r="L3574" s="5">
        <v>0</v>
      </c>
      <c r="M3574" t="str">
        <f>IF(ISERROR(VLOOKUP(A3574,'[1]Ecart validé'!$A:$A,1,FALSE)),Z3574,"Ecart Validé")</f>
        <v>valid</v>
      </c>
      <c r="R3574" t="s">
        <v>30</v>
      </c>
      <c r="X3574"/>
      <c r="Y3574"/>
      <c r="Z3574" t="s">
        <v>31</v>
      </c>
    </row>
    <row r="3575" spans="1:26" x14ac:dyDescent="0.3">
      <c r="A3575" t="s">
        <v>4889</v>
      </c>
      <c r="B3575" t="s">
        <v>3157</v>
      </c>
      <c r="C3575">
        <v>58562</v>
      </c>
      <c r="D3575" t="str">
        <f>+VLOOKUP(C3575,Param!K:L,2,FALSE)</f>
        <v>IMAGINE CONCEPT INTERIEUR</v>
      </c>
      <c r="E3575">
        <v>28313083</v>
      </c>
      <c r="F3575" t="s">
        <v>28</v>
      </c>
      <c r="G3575" t="s">
        <v>29</v>
      </c>
      <c r="H3575" s="5">
        <v>4092.55</v>
      </c>
      <c r="I3575" s="5">
        <v>4092.55</v>
      </c>
      <c r="J3575" s="5">
        <v>0</v>
      </c>
      <c r="K3575" s="5">
        <v>4092.55</v>
      </c>
      <c r="L3575" s="5">
        <v>0</v>
      </c>
      <c r="M3575" t="str">
        <f>IF(ISERROR(VLOOKUP(A3575,'[1]Ecart validé'!$A:$A,1,FALSE)),Z3575,"Ecart Validé")</f>
        <v>valid</v>
      </c>
      <c r="R3575" t="s">
        <v>30</v>
      </c>
      <c r="X3575"/>
      <c r="Y3575"/>
      <c r="Z3575" t="s">
        <v>31</v>
      </c>
    </row>
    <row r="3576" spans="1:26" x14ac:dyDescent="0.3">
      <c r="A3576" t="s">
        <v>4890</v>
      </c>
      <c r="B3576" t="s">
        <v>3157</v>
      </c>
      <c r="C3576">
        <v>58562</v>
      </c>
      <c r="D3576" t="str">
        <f>+VLOOKUP(C3576,Param!K:L,2,FALSE)</f>
        <v>IMAGINE CONCEPT INTERIEUR</v>
      </c>
      <c r="E3576">
        <v>28313083</v>
      </c>
      <c r="F3576" t="s">
        <v>33</v>
      </c>
      <c r="G3576" t="s">
        <v>29</v>
      </c>
      <c r="H3576" s="5">
        <v>6053.05</v>
      </c>
      <c r="I3576" s="5">
        <v>6053.05</v>
      </c>
      <c r="J3576" s="5">
        <v>0</v>
      </c>
      <c r="K3576" s="5">
        <v>6053.05</v>
      </c>
      <c r="L3576" s="5">
        <v>0</v>
      </c>
      <c r="M3576" t="str">
        <f>IF(ISERROR(VLOOKUP(A3576,'[1]Ecart validé'!$A:$A,1,FALSE)),Z3576,"Ecart Validé")</f>
        <v>valid</v>
      </c>
      <c r="R3576" t="s">
        <v>30</v>
      </c>
      <c r="X3576"/>
      <c r="Y3576"/>
      <c r="Z3576" t="s">
        <v>31</v>
      </c>
    </row>
    <row r="3577" spans="1:26" x14ac:dyDescent="0.3">
      <c r="A3577" t="s">
        <v>4891</v>
      </c>
      <c r="B3577" t="s">
        <v>3157</v>
      </c>
      <c r="C3577">
        <v>58562</v>
      </c>
      <c r="D3577" t="str">
        <f>+VLOOKUP(C3577,Param!K:L,2,FALSE)</f>
        <v>IMAGINE CONCEPT INTERIEUR</v>
      </c>
      <c r="E3577">
        <v>28313083</v>
      </c>
      <c r="F3577" t="s">
        <v>35</v>
      </c>
      <c r="G3577" t="s">
        <v>29</v>
      </c>
      <c r="H3577" s="5">
        <v>1451.85</v>
      </c>
      <c r="I3577" s="5">
        <v>1451.85</v>
      </c>
      <c r="J3577" s="5">
        <v>0</v>
      </c>
      <c r="K3577" s="5">
        <v>1451.85</v>
      </c>
      <c r="L3577" s="5">
        <v>0</v>
      </c>
      <c r="M3577" t="str">
        <f>IF(ISERROR(VLOOKUP(A3577,'[1]Ecart validé'!$A:$A,1,FALSE)),Z3577,"Ecart Validé")</f>
        <v>valid</v>
      </c>
      <c r="R3577" t="s">
        <v>30</v>
      </c>
      <c r="X3577"/>
      <c r="Y3577"/>
      <c r="Z3577" t="s">
        <v>31</v>
      </c>
    </row>
    <row r="3578" spans="1:26" x14ac:dyDescent="0.3">
      <c r="A3578" t="s">
        <v>4892</v>
      </c>
      <c r="B3578" t="s">
        <v>3157</v>
      </c>
      <c r="C3578">
        <v>58562</v>
      </c>
      <c r="D3578" t="str">
        <f>+VLOOKUP(C3578,Param!K:L,2,FALSE)</f>
        <v>IMAGINE CONCEPT INTERIEUR</v>
      </c>
      <c r="E3578">
        <v>28313083</v>
      </c>
      <c r="F3578" t="s">
        <v>37</v>
      </c>
      <c r="G3578" t="s">
        <v>29</v>
      </c>
      <c r="H3578" s="5">
        <v>1178.3</v>
      </c>
      <c r="I3578" s="5">
        <v>1178.3</v>
      </c>
      <c r="J3578" s="5">
        <v>0</v>
      </c>
      <c r="K3578" s="5">
        <v>1178.3</v>
      </c>
      <c r="L3578" s="5">
        <v>0</v>
      </c>
      <c r="M3578" t="str">
        <f>IF(ISERROR(VLOOKUP(A3578,'[1]Ecart validé'!$A:$A,1,FALSE)),Z3578,"Ecart Validé")</f>
        <v>valid</v>
      </c>
      <c r="R3578" t="s">
        <v>30</v>
      </c>
      <c r="X3578"/>
      <c r="Y3578"/>
      <c r="Z3578" t="s">
        <v>31</v>
      </c>
    </row>
    <row r="3579" spans="1:26" x14ac:dyDescent="0.3">
      <c r="A3579" t="s">
        <v>4893</v>
      </c>
      <c r="B3579" t="s">
        <v>3157</v>
      </c>
      <c r="C3579">
        <v>58821</v>
      </c>
      <c r="D3579" t="str">
        <f>+VLOOKUP(C3579,Param!K:L,2,FALSE)</f>
        <v>HERRMANN SA</v>
      </c>
      <c r="E3579">
        <v>5009</v>
      </c>
      <c r="F3579" t="s">
        <v>28</v>
      </c>
      <c r="G3579" t="s">
        <v>29</v>
      </c>
      <c r="H3579" s="5">
        <v>485.05</v>
      </c>
      <c r="I3579" s="5">
        <v>485.0496</v>
      </c>
      <c r="J3579" s="5">
        <v>4.0000000001327803E-4</v>
      </c>
      <c r="K3579" s="5">
        <v>485.05</v>
      </c>
      <c r="L3579" s="5">
        <v>0</v>
      </c>
      <c r="M3579" t="str">
        <f>IF(ISERROR(VLOOKUP(A3579,'[1]Ecart validé'!$A:$A,1,FALSE)),Z3579,"Ecart Validé")</f>
        <v>valid</v>
      </c>
      <c r="R3579" t="s">
        <v>30</v>
      </c>
      <c r="X3579"/>
      <c r="Y3579"/>
      <c r="Z3579" t="s">
        <v>31</v>
      </c>
    </row>
    <row r="3580" spans="1:26" x14ac:dyDescent="0.3">
      <c r="A3580" t="s">
        <v>4894</v>
      </c>
      <c r="B3580" t="s">
        <v>3157</v>
      </c>
      <c r="C3580">
        <v>58821</v>
      </c>
      <c r="D3580" t="str">
        <f>+VLOOKUP(C3580,Param!K:L,2,FALSE)</f>
        <v>HERRMANN SA</v>
      </c>
      <c r="E3580">
        <v>5009</v>
      </c>
      <c r="F3580" t="s">
        <v>33</v>
      </c>
      <c r="G3580" t="s">
        <v>29</v>
      </c>
      <c r="H3580" s="5">
        <v>118.85</v>
      </c>
      <c r="I3580" s="5">
        <v>118.8502</v>
      </c>
      <c r="J3580" s="5">
        <v>-2.0000000000663901E-4</v>
      </c>
      <c r="K3580" s="5">
        <v>118.85</v>
      </c>
      <c r="L3580" s="5">
        <v>0</v>
      </c>
      <c r="M3580" t="str">
        <f>IF(ISERROR(VLOOKUP(A3580,'[1]Ecart validé'!$A:$A,1,FALSE)),Z3580,"Ecart Validé")</f>
        <v>valid</v>
      </c>
      <c r="R3580" t="s">
        <v>30</v>
      </c>
      <c r="X3580"/>
      <c r="Y3580"/>
      <c r="Z3580" t="s">
        <v>31</v>
      </c>
    </row>
    <row r="3581" spans="1:26" x14ac:dyDescent="0.3">
      <c r="A3581" t="s">
        <v>4895</v>
      </c>
      <c r="B3581" t="s">
        <v>3157</v>
      </c>
      <c r="C3581">
        <v>58821</v>
      </c>
      <c r="D3581" t="str">
        <f>+VLOOKUP(C3581,Param!K:L,2,FALSE)</f>
        <v>HERRMANN SA</v>
      </c>
      <c r="E3581">
        <v>5009</v>
      </c>
      <c r="F3581" t="s">
        <v>35</v>
      </c>
      <c r="G3581" t="s">
        <v>29</v>
      </c>
      <c r="H3581" s="5">
        <v>452.4</v>
      </c>
      <c r="I3581" s="5">
        <v>452.3974</v>
      </c>
      <c r="J3581" s="5">
        <v>2.5999999999726199E-3</v>
      </c>
      <c r="K3581" s="5">
        <v>452.4</v>
      </c>
      <c r="L3581" s="5">
        <v>0</v>
      </c>
      <c r="M3581" t="str">
        <f>IF(ISERROR(VLOOKUP(A3581,'[1]Ecart validé'!$A:$A,1,FALSE)),Z3581,"Ecart Validé")</f>
        <v>valid</v>
      </c>
      <c r="R3581" t="s">
        <v>30</v>
      </c>
      <c r="X3581"/>
      <c r="Y3581"/>
      <c r="Z3581" t="s">
        <v>31</v>
      </c>
    </row>
    <row r="3582" spans="1:26" x14ac:dyDescent="0.3">
      <c r="A3582" t="s">
        <v>4896</v>
      </c>
      <c r="B3582" t="s">
        <v>3157</v>
      </c>
      <c r="C3582">
        <v>58821</v>
      </c>
      <c r="D3582" t="str">
        <f>+VLOOKUP(C3582,Param!K:L,2,FALSE)</f>
        <v>HERRMANN SA</v>
      </c>
      <c r="E3582">
        <v>5009</v>
      </c>
      <c r="F3582" t="s">
        <v>37</v>
      </c>
      <c r="G3582" t="s">
        <v>29</v>
      </c>
      <c r="H3582" s="5">
        <v>90.51</v>
      </c>
      <c r="I3582" s="5">
        <v>90.51</v>
      </c>
      <c r="J3582" s="5">
        <v>0</v>
      </c>
      <c r="K3582" s="5">
        <v>90.51</v>
      </c>
      <c r="L3582" s="5">
        <v>0</v>
      </c>
      <c r="M3582" t="str">
        <f>IF(ISERROR(VLOOKUP(A3582,'[1]Ecart validé'!$A:$A,1,FALSE)),Z3582,"Ecart Validé")</f>
        <v>valid</v>
      </c>
      <c r="R3582" t="s">
        <v>30</v>
      </c>
      <c r="X3582"/>
      <c r="Y3582"/>
      <c r="Z3582" t="s">
        <v>31</v>
      </c>
    </row>
    <row r="3583" spans="1:26" x14ac:dyDescent="0.3">
      <c r="A3583" t="s">
        <v>4897</v>
      </c>
      <c r="B3583" t="s">
        <v>3157</v>
      </c>
      <c r="C3583">
        <v>58913</v>
      </c>
      <c r="D3583" t="str">
        <f>+VLOOKUP(C3583,Param!K:L,2,FALSE)</f>
        <v>LE PALAIS DES THES</v>
      </c>
      <c r="E3583" t="s">
        <v>4898</v>
      </c>
      <c r="F3583" t="s">
        <v>51</v>
      </c>
      <c r="G3583" t="s">
        <v>29</v>
      </c>
      <c r="H3583" s="5">
        <v>38057.620000000003</v>
      </c>
      <c r="I3583" s="5">
        <v>38057.620600000002</v>
      </c>
      <c r="J3583" s="5">
        <v>-5.9999999939464E-4</v>
      </c>
      <c r="K3583" s="5">
        <v>38057.620000000003</v>
      </c>
      <c r="L3583" s="5">
        <v>0</v>
      </c>
      <c r="M3583" t="str">
        <f>IF(ISERROR(VLOOKUP(A3583,'[1]Ecart validé'!$A:$A,1,FALSE)),Z3583,"Ecart Validé")</f>
        <v>valid</v>
      </c>
      <c r="R3583" t="s">
        <v>30</v>
      </c>
      <c r="X3583"/>
      <c r="Y3583"/>
      <c r="Z3583" t="s">
        <v>31</v>
      </c>
    </row>
    <row r="3584" spans="1:26" x14ac:dyDescent="0.3">
      <c r="A3584" t="s">
        <v>4899</v>
      </c>
      <c r="B3584" t="s">
        <v>3157</v>
      </c>
      <c r="C3584">
        <v>58933</v>
      </c>
      <c r="D3584" t="str">
        <f>+VLOOKUP(C3584,Param!K:L,2,FALSE)</f>
        <v>LA COSTE DISTRIBUTION</v>
      </c>
      <c r="E3584">
        <v>1190506325</v>
      </c>
      <c r="F3584" t="s">
        <v>28</v>
      </c>
      <c r="G3584" t="s">
        <v>29</v>
      </c>
      <c r="H3584" s="5">
        <v>226.28</v>
      </c>
      <c r="I3584" s="5">
        <v>226.2834</v>
      </c>
      <c r="J3584" s="5">
        <v>-3.3999999999991802E-3</v>
      </c>
      <c r="K3584" s="5">
        <v>226.28</v>
      </c>
      <c r="L3584" s="5">
        <v>0</v>
      </c>
      <c r="M3584" t="str">
        <f>IF(ISERROR(VLOOKUP(A3584,'[1]Ecart validé'!$A:$A,1,FALSE)),Z3584,"Ecart Validé")</f>
        <v>valid</v>
      </c>
      <c r="R3584" t="s">
        <v>30</v>
      </c>
      <c r="X3584"/>
      <c r="Y3584"/>
      <c r="Z3584" t="s">
        <v>31</v>
      </c>
    </row>
    <row r="3585" spans="1:26" x14ac:dyDescent="0.3">
      <c r="A3585" t="s">
        <v>4900</v>
      </c>
      <c r="B3585" t="s">
        <v>3157</v>
      </c>
      <c r="C3585">
        <v>58933</v>
      </c>
      <c r="D3585" t="str">
        <f>+VLOOKUP(C3585,Param!K:L,2,FALSE)</f>
        <v>LA COSTE DISTRIBUTION</v>
      </c>
      <c r="E3585">
        <v>1190506325</v>
      </c>
      <c r="F3585" t="s">
        <v>33</v>
      </c>
      <c r="G3585" t="s">
        <v>29</v>
      </c>
      <c r="H3585" s="5">
        <v>136.53</v>
      </c>
      <c r="I3585" s="5">
        <v>136.5301</v>
      </c>
      <c r="J3585" s="5">
        <v>-1.0000000000331901E-4</v>
      </c>
      <c r="K3585" s="5">
        <v>136.53</v>
      </c>
      <c r="L3585" s="5">
        <v>0</v>
      </c>
      <c r="M3585" t="str">
        <f>IF(ISERROR(VLOOKUP(A3585,'[1]Ecart validé'!$A:$A,1,FALSE)),Z3585,"Ecart Validé")</f>
        <v>valid</v>
      </c>
      <c r="R3585" t="s">
        <v>30</v>
      </c>
      <c r="X3585"/>
      <c r="Y3585"/>
      <c r="Z3585" t="s">
        <v>31</v>
      </c>
    </row>
    <row r="3586" spans="1:26" x14ac:dyDescent="0.3">
      <c r="A3586" t="s">
        <v>4901</v>
      </c>
      <c r="B3586" t="s">
        <v>3157</v>
      </c>
      <c r="C3586">
        <v>58933</v>
      </c>
      <c r="D3586" t="str">
        <f>+VLOOKUP(C3586,Param!K:L,2,FALSE)</f>
        <v>LA COSTE DISTRIBUTION</v>
      </c>
      <c r="E3586">
        <v>1190506325</v>
      </c>
      <c r="F3586" t="s">
        <v>35</v>
      </c>
      <c r="G3586" t="s">
        <v>29</v>
      </c>
      <c r="H3586" s="5">
        <v>693.57</v>
      </c>
      <c r="I3586" s="5">
        <v>693.56629999999996</v>
      </c>
      <c r="J3586" s="5">
        <v>3.7000000000943999E-3</v>
      </c>
      <c r="K3586" s="5">
        <v>693.57</v>
      </c>
      <c r="L3586" s="5">
        <v>0</v>
      </c>
      <c r="M3586" t="str">
        <f>IF(ISERROR(VLOOKUP(A3586,'[1]Ecart validé'!$A:$A,1,FALSE)),Z3586,"Ecart Validé")</f>
        <v>valid</v>
      </c>
      <c r="R3586" t="s">
        <v>30</v>
      </c>
      <c r="X3586"/>
      <c r="Y3586"/>
      <c r="Z3586" t="s">
        <v>31</v>
      </c>
    </row>
    <row r="3587" spans="1:26" x14ac:dyDescent="0.3">
      <c r="A3587" t="s">
        <v>4902</v>
      </c>
      <c r="B3587" t="s">
        <v>3157</v>
      </c>
      <c r="C3587">
        <v>58933</v>
      </c>
      <c r="D3587" t="str">
        <f>+VLOOKUP(C3587,Param!K:L,2,FALSE)</f>
        <v>LA COSTE DISTRIBUTION</v>
      </c>
      <c r="E3587">
        <v>1190506325</v>
      </c>
      <c r="F3587" t="s">
        <v>37</v>
      </c>
      <c r="G3587" t="s">
        <v>29</v>
      </c>
      <c r="H3587" s="5">
        <v>21.01</v>
      </c>
      <c r="I3587" s="5">
        <v>21.011199999999999</v>
      </c>
      <c r="J3587" s="5">
        <v>-1.1999999999972001E-3</v>
      </c>
      <c r="K3587" s="5">
        <v>21.01</v>
      </c>
      <c r="L3587" s="5">
        <v>0</v>
      </c>
      <c r="M3587" t="str">
        <f>IF(ISERROR(VLOOKUP(A3587,'[1]Ecart validé'!$A:$A,1,FALSE)),Z3587,"Ecart Validé")</f>
        <v>valid</v>
      </c>
      <c r="R3587" t="s">
        <v>30</v>
      </c>
      <c r="X3587"/>
      <c r="Y3587"/>
      <c r="Z3587" t="s">
        <v>31</v>
      </c>
    </row>
    <row r="3588" spans="1:26" x14ac:dyDescent="0.3">
      <c r="A3588" t="s">
        <v>4903</v>
      </c>
      <c r="B3588" t="s">
        <v>3157</v>
      </c>
      <c r="C3588">
        <v>59871</v>
      </c>
      <c r="D3588" t="str">
        <f>+VLOOKUP(C3588,Param!K:L,2,FALSE)</f>
        <v>AKTUEL</v>
      </c>
      <c r="E3588">
        <v>211801218</v>
      </c>
      <c r="F3588" t="s">
        <v>28</v>
      </c>
      <c r="G3588" t="s">
        <v>29</v>
      </c>
      <c r="H3588" s="5">
        <v>2139.85</v>
      </c>
      <c r="I3588" s="5">
        <v>2139.8510999999999</v>
      </c>
      <c r="J3588" s="5">
        <v>-1.09999999995125E-3</v>
      </c>
      <c r="K3588" s="5">
        <v>2139.85</v>
      </c>
      <c r="L3588" s="5">
        <v>0</v>
      </c>
      <c r="M3588" t="str">
        <f>IF(ISERROR(VLOOKUP(A3588,'[1]Ecart validé'!$A:$A,1,FALSE)),Z3588,"Ecart Validé")</f>
        <v>valid</v>
      </c>
      <c r="R3588" t="s">
        <v>30</v>
      </c>
      <c r="X3588"/>
      <c r="Y3588"/>
      <c r="Z3588" t="s">
        <v>31</v>
      </c>
    </row>
    <row r="3589" spans="1:26" x14ac:dyDescent="0.3">
      <c r="A3589" t="s">
        <v>4904</v>
      </c>
      <c r="B3589" t="s">
        <v>3157</v>
      </c>
      <c r="C3589">
        <v>59871</v>
      </c>
      <c r="D3589" t="str">
        <f>+VLOOKUP(C3589,Param!K:L,2,FALSE)</f>
        <v>AKTUEL</v>
      </c>
      <c r="E3589">
        <v>211801218</v>
      </c>
      <c r="F3589" t="s">
        <v>33</v>
      </c>
      <c r="G3589" t="s">
        <v>29</v>
      </c>
      <c r="H3589" s="5">
        <v>-8.25</v>
      </c>
      <c r="I3589" s="5">
        <v>-8.2469999999999999</v>
      </c>
      <c r="J3589" s="5">
        <v>-3.0000000000001098E-3</v>
      </c>
      <c r="K3589" s="5">
        <v>-8.25</v>
      </c>
      <c r="L3589" s="5">
        <v>0</v>
      </c>
      <c r="M3589" t="str">
        <f>IF(ISERROR(VLOOKUP(A3589,'[1]Ecart validé'!$A:$A,1,FALSE)),Z3589,"Ecart Validé")</f>
        <v>valid</v>
      </c>
      <c r="R3589" t="s">
        <v>30</v>
      </c>
      <c r="X3589"/>
      <c r="Y3589"/>
      <c r="Z3589" t="s">
        <v>31</v>
      </c>
    </row>
    <row r="3590" spans="1:26" x14ac:dyDescent="0.3">
      <c r="A3590" t="s">
        <v>4905</v>
      </c>
      <c r="B3590" t="s">
        <v>3157</v>
      </c>
      <c r="C3590">
        <v>59871</v>
      </c>
      <c r="D3590" t="str">
        <f>+VLOOKUP(C3590,Param!K:L,2,FALSE)</f>
        <v>AKTUEL</v>
      </c>
      <c r="E3590">
        <v>211801218</v>
      </c>
      <c r="F3590" t="s">
        <v>35</v>
      </c>
      <c r="G3590" t="s">
        <v>29</v>
      </c>
      <c r="H3590" s="5">
        <v>298.52</v>
      </c>
      <c r="I3590" s="5">
        <v>298.51499999999999</v>
      </c>
      <c r="J3590" s="5">
        <v>4.9999999999954499E-3</v>
      </c>
      <c r="K3590" s="5">
        <v>298.52</v>
      </c>
      <c r="L3590" s="5">
        <v>0</v>
      </c>
      <c r="M3590" t="str">
        <f>IF(ISERROR(VLOOKUP(A3590,'[1]Ecart validé'!$A:$A,1,FALSE)),Z3590,"Ecart Validé")</f>
        <v>valid</v>
      </c>
      <c r="R3590" t="s">
        <v>30</v>
      </c>
      <c r="X3590"/>
      <c r="Y3590"/>
      <c r="Z3590" t="s">
        <v>31</v>
      </c>
    </row>
    <row r="3591" spans="1:26" x14ac:dyDescent="0.3">
      <c r="A3591" t="s">
        <v>4906</v>
      </c>
      <c r="B3591" t="s">
        <v>3157</v>
      </c>
      <c r="C3591">
        <v>59871</v>
      </c>
      <c r="D3591" t="str">
        <f>+VLOOKUP(C3591,Param!K:L,2,FALSE)</f>
        <v>AKTUEL</v>
      </c>
      <c r="E3591">
        <v>211801218</v>
      </c>
      <c r="F3591" t="s">
        <v>37</v>
      </c>
      <c r="G3591" t="s">
        <v>29</v>
      </c>
      <c r="H3591" s="5">
        <v>-229.98</v>
      </c>
      <c r="I3591" s="5">
        <v>-229.98060000000001</v>
      </c>
      <c r="J3591" s="5">
        <v>6.0000000001991696E-4</v>
      </c>
      <c r="K3591" s="5">
        <v>-229.98</v>
      </c>
      <c r="L3591" s="5">
        <v>0</v>
      </c>
      <c r="M3591" t="str">
        <f>IF(ISERROR(VLOOKUP(A3591,'[1]Ecart validé'!$A:$A,1,FALSE)),Z3591,"Ecart Validé")</f>
        <v>valid</v>
      </c>
      <c r="R3591" t="s">
        <v>30</v>
      </c>
      <c r="X3591"/>
      <c r="Y3591"/>
      <c r="Z3591" t="s">
        <v>31</v>
      </c>
    </row>
    <row r="3592" spans="1:26" x14ac:dyDescent="0.3">
      <c r="A3592" t="s">
        <v>4907</v>
      </c>
      <c r="B3592" t="s">
        <v>3157</v>
      </c>
      <c r="C3592">
        <v>59998</v>
      </c>
      <c r="D3592" t="str">
        <f>+VLOOKUP(C3592,Param!K:L,2,FALSE)</f>
        <v>NESTLE FRANCE</v>
      </c>
      <c r="E3592" t="s">
        <v>4908</v>
      </c>
      <c r="F3592" t="s">
        <v>51</v>
      </c>
      <c r="G3592" t="s">
        <v>29</v>
      </c>
      <c r="H3592" s="5">
        <v>5450.85</v>
      </c>
      <c r="I3592" s="5">
        <v>5450.9324999999999</v>
      </c>
      <c r="J3592" s="5">
        <v>-8.2499999999526993E-2</v>
      </c>
      <c r="K3592" s="5">
        <v>5450.85</v>
      </c>
      <c r="L3592" s="5">
        <v>0</v>
      </c>
      <c r="M3592" t="str">
        <f>IF(ISERROR(VLOOKUP(A3592,'[1]Ecart validé'!$A:$A,1,FALSE)),Z3592,"Ecart Validé")</f>
        <v>valid</v>
      </c>
      <c r="R3592" t="s">
        <v>30</v>
      </c>
      <c r="T3592" s="19"/>
      <c r="X3592"/>
      <c r="Y3592"/>
      <c r="Z3592" t="s">
        <v>31</v>
      </c>
    </row>
    <row r="3593" spans="1:26" ht="43.2" x14ac:dyDescent="0.3">
      <c r="A3593" t="s">
        <v>4909</v>
      </c>
      <c r="B3593" t="s">
        <v>3157</v>
      </c>
      <c r="C3593">
        <v>59998</v>
      </c>
      <c r="D3593" t="str">
        <f>+VLOOKUP(C3593,Param!K:L,2,FALSE)</f>
        <v>NESTLE FRANCE</v>
      </c>
      <c r="E3593" t="s">
        <v>4910</v>
      </c>
      <c r="F3593" t="s">
        <v>51</v>
      </c>
      <c r="G3593" t="s">
        <v>29</v>
      </c>
      <c r="H3593" s="5">
        <v>66822.73</v>
      </c>
      <c r="I3593" s="5">
        <v>66822.729699999996</v>
      </c>
      <c r="J3593" s="5">
        <v>2.9999999969732E-4</v>
      </c>
      <c r="K3593" s="5">
        <v>66822.73</v>
      </c>
      <c r="L3593" s="5">
        <v>0</v>
      </c>
      <c r="M3593" t="str">
        <f>IF(ISERROR(VLOOKUP(A3593,'[1]Ecart validé'!$A:$A,1,FALSE)),Z3593,"Ecart Validé")</f>
        <v>valid</v>
      </c>
      <c r="R3593" t="s">
        <v>30</v>
      </c>
      <c r="S3593" t="s">
        <v>42</v>
      </c>
      <c r="T3593" t="s">
        <v>257</v>
      </c>
      <c r="U3593" s="13" t="s">
        <v>4911</v>
      </c>
      <c r="V3593" t="s">
        <v>60</v>
      </c>
      <c r="W3593" t="s">
        <v>61</v>
      </c>
      <c r="X3593"/>
      <c r="Y3593"/>
      <c r="Z3593" t="s">
        <v>31</v>
      </c>
    </row>
    <row r="3594" spans="1:26" ht="43.2" x14ac:dyDescent="0.3">
      <c r="A3594" t="s">
        <v>4912</v>
      </c>
      <c r="B3594" t="s">
        <v>3157</v>
      </c>
      <c r="C3594">
        <v>59998</v>
      </c>
      <c r="D3594" t="str">
        <f>+VLOOKUP(C3594,Param!K:L,2,FALSE)</f>
        <v>NESTLE FRANCE</v>
      </c>
      <c r="E3594" t="s">
        <v>4913</v>
      </c>
      <c r="F3594" t="s">
        <v>51</v>
      </c>
      <c r="G3594" t="s">
        <v>29</v>
      </c>
      <c r="H3594" s="5">
        <v>19497.849999999999</v>
      </c>
      <c r="I3594" s="5">
        <v>19497.8465</v>
      </c>
      <c r="J3594" s="5">
        <v>3.4999999988940501E-3</v>
      </c>
      <c r="K3594" s="5">
        <v>19497.849999999999</v>
      </c>
      <c r="L3594" s="5">
        <v>0</v>
      </c>
      <c r="M3594" t="str">
        <f>IF(ISERROR(VLOOKUP(A3594,'[1]Ecart validé'!$A:$A,1,FALSE)),Z3594,"Ecart Validé")</f>
        <v>valid</v>
      </c>
      <c r="R3594" t="s">
        <v>30</v>
      </c>
      <c r="S3594" t="s">
        <v>42</v>
      </c>
      <c r="T3594" t="s">
        <v>257</v>
      </c>
      <c r="U3594" s="13" t="s">
        <v>4914</v>
      </c>
      <c r="V3594" t="s">
        <v>60</v>
      </c>
      <c r="W3594" t="s">
        <v>61</v>
      </c>
      <c r="X3594"/>
      <c r="Y3594"/>
      <c r="Z3594" t="s">
        <v>31</v>
      </c>
    </row>
    <row r="3595" spans="1:26" x14ac:dyDescent="0.3">
      <c r="A3595" t="s">
        <v>4915</v>
      </c>
      <c r="B3595" t="s">
        <v>3157</v>
      </c>
      <c r="C3595">
        <v>60539</v>
      </c>
      <c r="D3595" t="str">
        <f>+VLOOKUP(C3595,Param!K:L,2,FALSE)</f>
        <v>ETABLESSEMENTS MICHEL VIAUD</v>
      </c>
      <c r="E3595">
        <v>2160784882</v>
      </c>
      <c r="F3595" t="s">
        <v>28</v>
      </c>
      <c r="G3595" t="s">
        <v>29</v>
      </c>
      <c r="H3595" s="5">
        <v>4131.32</v>
      </c>
      <c r="I3595" s="5">
        <v>4131.3216000000002</v>
      </c>
      <c r="J3595" s="5">
        <v>-1.6000000005078601E-3</v>
      </c>
      <c r="K3595" s="5">
        <v>4131.32</v>
      </c>
      <c r="L3595" s="5">
        <v>0</v>
      </c>
      <c r="M3595" t="str">
        <f>IF(ISERROR(VLOOKUP(A3595,'[1]Ecart validé'!$A:$A,1,FALSE)),Z3595,"Ecart Validé")</f>
        <v>valid</v>
      </c>
      <c r="R3595" t="s">
        <v>30</v>
      </c>
      <c r="X3595"/>
      <c r="Y3595"/>
      <c r="Z3595" t="s">
        <v>31</v>
      </c>
    </row>
    <row r="3596" spans="1:26" x14ac:dyDescent="0.3">
      <c r="A3596" t="s">
        <v>4916</v>
      </c>
      <c r="B3596" t="s">
        <v>3157</v>
      </c>
      <c r="C3596">
        <v>60539</v>
      </c>
      <c r="D3596" t="str">
        <f>+VLOOKUP(C3596,Param!K:L,2,FALSE)</f>
        <v>ETABLESSEMENTS MICHEL VIAUD</v>
      </c>
      <c r="E3596">
        <v>2160784882</v>
      </c>
      <c r="F3596" t="s">
        <v>35</v>
      </c>
      <c r="G3596" t="s">
        <v>29</v>
      </c>
      <c r="H3596" s="5">
        <v>1554.01</v>
      </c>
      <c r="I3596" s="5">
        <v>1554.0114000000001</v>
      </c>
      <c r="J3596" s="5">
        <v>-1.4000000001033099E-3</v>
      </c>
      <c r="K3596" s="5">
        <v>1554.01</v>
      </c>
      <c r="L3596" s="5">
        <v>0</v>
      </c>
      <c r="M3596" t="str">
        <f>IF(ISERROR(VLOOKUP(A3596,'[1]Ecart validé'!$A:$A,1,FALSE)),Z3596,"Ecart Validé")</f>
        <v>valid</v>
      </c>
      <c r="R3596" t="s">
        <v>30</v>
      </c>
      <c r="X3596"/>
      <c r="Y3596"/>
      <c r="Z3596" t="s">
        <v>31</v>
      </c>
    </row>
    <row r="3597" spans="1:26" x14ac:dyDescent="0.3">
      <c r="A3597" t="s">
        <v>4917</v>
      </c>
      <c r="B3597" t="s">
        <v>3157</v>
      </c>
      <c r="C3597">
        <v>60539</v>
      </c>
      <c r="D3597" t="str">
        <f>+VLOOKUP(C3597,Param!K:L,2,FALSE)</f>
        <v>ETABLESSEMENTS MICHEL VIAUD</v>
      </c>
      <c r="E3597">
        <v>2160784882</v>
      </c>
      <c r="F3597" t="s">
        <v>37</v>
      </c>
      <c r="G3597" t="s">
        <v>29</v>
      </c>
      <c r="H3597" s="5">
        <v>2355.2800000000002</v>
      </c>
      <c r="I3597" s="5">
        <v>2355.2759999999998</v>
      </c>
      <c r="J3597" s="5">
        <v>4.0000000003601599E-3</v>
      </c>
      <c r="K3597" s="5">
        <v>2355.2800000000002</v>
      </c>
      <c r="L3597" s="5">
        <v>0</v>
      </c>
      <c r="M3597" t="str">
        <f>IF(ISERROR(VLOOKUP(A3597,'[1]Ecart validé'!$A:$A,1,FALSE)),Z3597,"Ecart Validé")</f>
        <v>valid</v>
      </c>
      <c r="R3597" t="s">
        <v>30</v>
      </c>
      <c r="X3597"/>
      <c r="Y3597"/>
      <c r="Z3597" t="s">
        <v>31</v>
      </c>
    </row>
    <row r="3598" spans="1:26" x14ac:dyDescent="0.3">
      <c r="A3598" t="s">
        <v>4918</v>
      </c>
      <c r="B3598" t="s">
        <v>3157</v>
      </c>
      <c r="C3598">
        <v>60720</v>
      </c>
      <c r="D3598" t="str">
        <f>+VLOOKUP(C3598,Param!K:L,2,FALSE)</f>
        <v>ALTERFOOD</v>
      </c>
      <c r="E3598">
        <v>1190405898</v>
      </c>
      <c r="F3598" t="s">
        <v>28</v>
      </c>
      <c r="G3598" t="s">
        <v>29</v>
      </c>
      <c r="H3598" s="5">
        <v>78.47</v>
      </c>
      <c r="I3598" s="5">
        <v>78.466200000000001</v>
      </c>
      <c r="J3598" s="5">
        <v>3.7999999999982401E-3</v>
      </c>
      <c r="K3598" s="5">
        <v>78.47</v>
      </c>
      <c r="L3598" s="5">
        <v>0</v>
      </c>
      <c r="M3598" t="str">
        <f>IF(ISERROR(VLOOKUP(A3598,'[1]Ecart validé'!$A:$A,1,FALSE)),Z3598,"Ecart Validé")</f>
        <v>valid</v>
      </c>
      <c r="R3598" t="s">
        <v>30</v>
      </c>
      <c r="X3598"/>
      <c r="Y3598"/>
      <c r="Z3598" t="s">
        <v>31</v>
      </c>
    </row>
    <row r="3599" spans="1:26" x14ac:dyDescent="0.3">
      <c r="A3599" t="s">
        <v>4919</v>
      </c>
      <c r="B3599" t="s">
        <v>3157</v>
      </c>
      <c r="C3599">
        <v>60720</v>
      </c>
      <c r="D3599" t="str">
        <f>+VLOOKUP(C3599,Param!K:L,2,FALSE)</f>
        <v>ALTERFOOD</v>
      </c>
      <c r="E3599">
        <v>1190405898</v>
      </c>
      <c r="F3599" t="s">
        <v>33</v>
      </c>
      <c r="G3599" t="s">
        <v>29</v>
      </c>
      <c r="H3599" s="5">
        <v>77.67</v>
      </c>
      <c r="I3599" s="5">
        <v>77.667000000000002</v>
      </c>
      <c r="J3599" s="5">
        <v>3.0000000000001098E-3</v>
      </c>
      <c r="K3599" s="5">
        <v>77.67</v>
      </c>
      <c r="L3599" s="5">
        <v>0</v>
      </c>
      <c r="M3599" t="str">
        <f>IF(ISERROR(VLOOKUP(A3599,'[1]Ecart validé'!$A:$A,1,FALSE)),Z3599,"Ecart Validé")</f>
        <v>valid</v>
      </c>
      <c r="R3599" t="s">
        <v>30</v>
      </c>
      <c r="X3599"/>
      <c r="Y3599"/>
      <c r="Z3599" t="s">
        <v>31</v>
      </c>
    </row>
    <row r="3600" spans="1:26" x14ac:dyDescent="0.3">
      <c r="A3600" t="s">
        <v>4920</v>
      </c>
      <c r="B3600" t="s">
        <v>3157</v>
      </c>
      <c r="C3600">
        <v>60720</v>
      </c>
      <c r="D3600" t="str">
        <f>+VLOOKUP(C3600,Param!K:L,2,FALSE)</f>
        <v>ALTERFOOD</v>
      </c>
      <c r="E3600">
        <v>1190405898</v>
      </c>
      <c r="F3600" t="s">
        <v>35</v>
      </c>
      <c r="G3600" t="s">
        <v>29</v>
      </c>
      <c r="H3600" s="5">
        <v>733.93</v>
      </c>
      <c r="I3600" s="5">
        <v>733.93259999999998</v>
      </c>
      <c r="J3600" s="5">
        <v>-2.6000000000294598E-3</v>
      </c>
      <c r="K3600" s="5">
        <v>733.93</v>
      </c>
      <c r="L3600" s="5">
        <v>0</v>
      </c>
      <c r="M3600" t="str">
        <f>IF(ISERROR(VLOOKUP(A3600,'[1]Ecart validé'!$A:$A,1,FALSE)),Z3600,"Ecart Validé")</f>
        <v>valid</v>
      </c>
      <c r="R3600" t="s">
        <v>30</v>
      </c>
      <c r="X3600"/>
      <c r="Y3600"/>
      <c r="Z3600" t="s">
        <v>31</v>
      </c>
    </row>
    <row r="3601" spans="1:26" x14ac:dyDescent="0.3">
      <c r="A3601" t="s">
        <v>4921</v>
      </c>
      <c r="B3601" t="s">
        <v>3157</v>
      </c>
      <c r="C3601">
        <v>60720</v>
      </c>
      <c r="D3601" t="str">
        <f>+VLOOKUP(C3601,Param!K:L,2,FALSE)</f>
        <v>ALTERFOOD</v>
      </c>
      <c r="E3601">
        <v>1190405898</v>
      </c>
      <c r="F3601" t="s">
        <v>37</v>
      </c>
      <c r="G3601" t="s">
        <v>29</v>
      </c>
      <c r="H3601" s="5">
        <v>286.44</v>
      </c>
      <c r="I3601" s="5">
        <v>286.44479999999999</v>
      </c>
      <c r="J3601" s="5">
        <v>-4.7999999999888097E-3</v>
      </c>
      <c r="K3601" s="5">
        <v>286.44</v>
      </c>
      <c r="L3601" s="5">
        <v>0</v>
      </c>
      <c r="M3601" t="str">
        <f>IF(ISERROR(VLOOKUP(A3601,'[1]Ecart validé'!$A:$A,1,FALSE)),Z3601,"Ecart Validé")</f>
        <v>valid</v>
      </c>
      <c r="R3601" t="s">
        <v>30</v>
      </c>
      <c r="X3601"/>
      <c r="Y3601"/>
      <c r="Z3601" t="s">
        <v>31</v>
      </c>
    </row>
    <row r="3602" spans="1:26" x14ac:dyDescent="0.3">
      <c r="A3602" t="s">
        <v>4922</v>
      </c>
      <c r="B3602" t="s">
        <v>3157</v>
      </c>
      <c r="C3602">
        <v>61076</v>
      </c>
      <c r="D3602" t="str">
        <f>+VLOOKUP(C3602,Param!K:L,2,FALSE)</f>
        <v>SCAL (SOCIETE DES CONCEPT ALIMENTAIRES)</v>
      </c>
      <c r="E3602">
        <v>110014699</v>
      </c>
      <c r="F3602" t="s">
        <v>28</v>
      </c>
      <c r="G3602" t="s">
        <v>29</v>
      </c>
      <c r="H3602" s="5">
        <v>1412.61</v>
      </c>
      <c r="I3602" s="5">
        <v>1412.6090999999999</v>
      </c>
      <c r="J3602" s="5">
        <v>9.0000000000145497E-4</v>
      </c>
      <c r="K3602" s="5">
        <v>1412.61</v>
      </c>
      <c r="L3602" s="5">
        <v>0</v>
      </c>
      <c r="M3602" t="str">
        <f>IF(ISERROR(VLOOKUP(A3602,'[1]Ecart validé'!$A:$A,1,FALSE)),Z3602,"Ecart Validé")</f>
        <v>valid</v>
      </c>
      <c r="R3602" t="s">
        <v>30</v>
      </c>
      <c r="X3602"/>
      <c r="Y3602"/>
      <c r="Z3602" t="s">
        <v>31</v>
      </c>
    </row>
    <row r="3603" spans="1:26" x14ac:dyDescent="0.3">
      <c r="A3603" t="s">
        <v>4923</v>
      </c>
      <c r="B3603" t="s">
        <v>3157</v>
      </c>
      <c r="C3603">
        <v>61076</v>
      </c>
      <c r="D3603" t="str">
        <f>+VLOOKUP(C3603,Param!K:L,2,FALSE)</f>
        <v>SCAL (SOCIETE DES CONCEPT ALIMENTAIRES)</v>
      </c>
      <c r="E3603">
        <v>110014699</v>
      </c>
      <c r="F3603" t="s">
        <v>33</v>
      </c>
      <c r="G3603" t="s">
        <v>29</v>
      </c>
      <c r="H3603" s="5">
        <v>721.98</v>
      </c>
      <c r="I3603" s="5">
        <v>721.97760000000005</v>
      </c>
      <c r="J3603" s="5">
        <v>2.3999999999659801E-3</v>
      </c>
      <c r="K3603" s="5">
        <v>721.98</v>
      </c>
      <c r="L3603" s="5">
        <v>0</v>
      </c>
      <c r="M3603" t="str">
        <f>IF(ISERROR(VLOOKUP(A3603,'[1]Ecart validé'!$A:$A,1,FALSE)),Z3603,"Ecart Validé")</f>
        <v>valid</v>
      </c>
      <c r="R3603" t="s">
        <v>30</v>
      </c>
      <c r="X3603"/>
      <c r="Y3603"/>
      <c r="Z3603" t="s">
        <v>31</v>
      </c>
    </row>
    <row r="3604" spans="1:26" x14ac:dyDescent="0.3">
      <c r="A3604" t="s">
        <v>4924</v>
      </c>
      <c r="B3604" t="s">
        <v>3157</v>
      </c>
      <c r="C3604">
        <v>61076</v>
      </c>
      <c r="D3604" t="str">
        <f>+VLOOKUP(C3604,Param!K:L,2,FALSE)</f>
        <v>SCAL (SOCIETE DES CONCEPT ALIMENTAIRES)</v>
      </c>
      <c r="E3604">
        <v>110014699</v>
      </c>
      <c r="F3604" t="s">
        <v>35</v>
      </c>
      <c r="G3604" t="s">
        <v>29</v>
      </c>
      <c r="H3604" s="5">
        <v>1158.8</v>
      </c>
      <c r="I3604" s="5">
        <v>1158.8004000000001</v>
      </c>
      <c r="J3604" s="5">
        <v>-4.0000000012696503E-4</v>
      </c>
      <c r="K3604" s="5">
        <v>1158.8</v>
      </c>
      <c r="L3604" s="5">
        <v>0</v>
      </c>
      <c r="M3604" t="str">
        <f>IF(ISERROR(VLOOKUP(A3604,'[1]Ecart validé'!$A:$A,1,FALSE)),Z3604,"Ecart Validé")</f>
        <v>valid</v>
      </c>
      <c r="R3604" t="s">
        <v>30</v>
      </c>
      <c r="X3604"/>
      <c r="Y3604"/>
      <c r="Z3604" t="s">
        <v>31</v>
      </c>
    </row>
    <row r="3605" spans="1:26" x14ac:dyDescent="0.3">
      <c r="A3605" t="s">
        <v>4925</v>
      </c>
      <c r="B3605" t="s">
        <v>3157</v>
      </c>
      <c r="C3605">
        <v>61076</v>
      </c>
      <c r="D3605" t="str">
        <f>+VLOOKUP(C3605,Param!K:L,2,FALSE)</f>
        <v>SCAL (SOCIETE DES CONCEPT ALIMENTAIRES)</v>
      </c>
      <c r="E3605">
        <v>110014699</v>
      </c>
      <c r="F3605" t="s">
        <v>37</v>
      </c>
      <c r="G3605" t="s">
        <v>29</v>
      </c>
      <c r="H3605" s="5">
        <v>883.75</v>
      </c>
      <c r="I3605" s="5">
        <v>883.74630000000002</v>
      </c>
      <c r="J3605" s="5">
        <v>3.69999999998071E-3</v>
      </c>
      <c r="K3605" s="5">
        <v>883.75</v>
      </c>
      <c r="L3605" s="5">
        <v>0</v>
      </c>
      <c r="M3605" t="str">
        <f>IF(ISERROR(VLOOKUP(A3605,'[1]Ecart validé'!$A:$A,1,FALSE)),Z3605,"Ecart Validé")</f>
        <v>valid</v>
      </c>
      <c r="R3605" t="s">
        <v>30</v>
      </c>
      <c r="X3605"/>
      <c r="Y3605"/>
      <c r="Z3605" t="s">
        <v>31</v>
      </c>
    </row>
    <row r="3606" spans="1:26" x14ac:dyDescent="0.3">
      <c r="A3606" t="s">
        <v>4926</v>
      </c>
      <c r="B3606" t="s">
        <v>3157</v>
      </c>
      <c r="C3606">
        <v>61366</v>
      </c>
      <c r="D3606" t="str">
        <f>+VLOOKUP(C3606,Param!K:L,2,FALSE)</f>
        <v>ARTALYS</v>
      </c>
      <c r="E3606" t="s">
        <v>4927</v>
      </c>
      <c r="F3606" t="s">
        <v>33</v>
      </c>
      <c r="G3606" t="s">
        <v>29</v>
      </c>
      <c r="H3606" s="5">
        <v>7.79</v>
      </c>
      <c r="I3606" s="5">
        <v>7.7948000000000004</v>
      </c>
      <c r="J3606" s="5">
        <v>-4.80000000000035E-3</v>
      </c>
      <c r="K3606" s="5">
        <v>7.79</v>
      </c>
      <c r="L3606" s="5">
        <v>0</v>
      </c>
      <c r="M3606" t="str">
        <f>IF(ISERROR(VLOOKUP(A3606,'[1]Ecart validé'!$A:$A,1,FALSE)),Z3606,"Ecart Validé")</f>
        <v>valid</v>
      </c>
      <c r="R3606" t="s">
        <v>30</v>
      </c>
      <c r="X3606"/>
      <c r="Y3606"/>
      <c r="Z3606" t="s">
        <v>31</v>
      </c>
    </row>
    <row r="3607" spans="1:26" x14ac:dyDescent="0.3">
      <c r="A3607" t="s">
        <v>4928</v>
      </c>
      <c r="B3607" t="s">
        <v>3157</v>
      </c>
      <c r="C3607">
        <v>61366</v>
      </c>
      <c r="D3607" t="str">
        <f>+VLOOKUP(C3607,Param!K:L,2,FALSE)</f>
        <v>ARTALYS</v>
      </c>
      <c r="E3607" t="s">
        <v>4927</v>
      </c>
      <c r="F3607" t="s">
        <v>35</v>
      </c>
      <c r="G3607" t="s">
        <v>29</v>
      </c>
      <c r="H3607" s="5">
        <v>1115.4100000000001</v>
      </c>
      <c r="I3607" s="5">
        <v>1115.4056</v>
      </c>
      <c r="J3607" s="5">
        <v>4.4000000000323702E-3</v>
      </c>
      <c r="K3607" s="5">
        <v>1115.4100000000001</v>
      </c>
      <c r="L3607" s="5">
        <v>0</v>
      </c>
      <c r="M3607" t="str">
        <f>IF(ISERROR(VLOOKUP(A3607,'[1]Ecart validé'!$A:$A,1,FALSE)),Z3607,"Ecart Validé")</f>
        <v>valid</v>
      </c>
      <c r="R3607" t="s">
        <v>30</v>
      </c>
      <c r="X3607"/>
      <c r="Y3607"/>
      <c r="Z3607" t="s">
        <v>31</v>
      </c>
    </row>
    <row r="3608" spans="1:26" x14ac:dyDescent="0.3">
      <c r="A3608" t="s">
        <v>4929</v>
      </c>
      <c r="B3608" t="s">
        <v>3157</v>
      </c>
      <c r="C3608">
        <v>61366</v>
      </c>
      <c r="D3608" t="str">
        <f>+VLOOKUP(C3608,Param!K:L,2,FALSE)</f>
        <v>ARTALYS</v>
      </c>
      <c r="E3608" t="s">
        <v>4927</v>
      </c>
      <c r="F3608" t="s">
        <v>37</v>
      </c>
      <c r="G3608" t="s">
        <v>29</v>
      </c>
      <c r="H3608" s="5">
        <v>1165.4000000000001</v>
      </c>
      <c r="I3608" s="5">
        <v>1165.4048</v>
      </c>
      <c r="J3608" s="5">
        <v>-4.7999999999319698E-3</v>
      </c>
      <c r="K3608" s="5">
        <v>1165.4000000000001</v>
      </c>
      <c r="L3608" s="5">
        <v>0</v>
      </c>
      <c r="M3608" t="str">
        <f>IF(ISERROR(VLOOKUP(A3608,'[1]Ecart validé'!$A:$A,1,FALSE)),Z3608,"Ecart Validé")</f>
        <v>valid</v>
      </c>
      <c r="R3608" t="s">
        <v>30</v>
      </c>
      <c r="X3608"/>
      <c r="Y3608"/>
      <c r="Z3608" t="s">
        <v>31</v>
      </c>
    </row>
    <row r="3609" spans="1:26" x14ac:dyDescent="0.3">
      <c r="A3609" t="s">
        <v>4930</v>
      </c>
      <c r="B3609" t="s">
        <v>3157</v>
      </c>
      <c r="C3609">
        <v>61366</v>
      </c>
      <c r="D3609" t="str">
        <f>+VLOOKUP(C3609,Param!K:L,2,FALSE)</f>
        <v>ARTALYS</v>
      </c>
      <c r="E3609" t="s">
        <v>4931</v>
      </c>
      <c r="F3609" t="s">
        <v>51</v>
      </c>
      <c r="G3609" t="s">
        <v>29</v>
      </c>
      <c r="H3609" s="5">
        <v>2377.87</v>
      </c>
      <c r="I3609" s="5">
        <v>2377.8744000000002</v>
      </c>
      <c r="J3609" s="5">
        <v>-4.40000000025975E-3</v>
      </c>
      <c r="K3609" s="5">
        <v>2377.87</v>
      </c>
      <c r="L3609" s="5">
        <v>0</v>
      </c>
      <c r="M3609" t="str">
        <f>IF(ISERROR(VLOOKUP(A3609,'[1]Ecart validé'!$A:$A,1,FALSE)),Z3609,"Ecart Validé")</f>
        <v>valid</v>
      </c>
      <c r="R3609" t="s">
        <v>30</v>
      </c>
      <c r="S3609" t="s">
        <v>45</v>
      </c>
      <c r="V3609" t="s">
        <v>60</v>
      </c>
      <c r="W3609" t="s">
        <v>61</v>
      </c>
      <c r="X3609"/>
      <c r="Y3609"/>
      <c r="Z3609" t="s">
        <v>31</v>
      </c>
    </row>
    <row r="3610" spans="1:26" x14ac:dyDescent="0.3">
      <c r="A3610" t="s">
        <v>4932</v>
      </c>
      <c r="B3610" t="s">
        <v>3157</v>
      </c>
      <c r="C3610">
        <v>61384</v>
      </c>
      <c r="D3610" t="str">
        <f>+VLOOKUP(C3610,Param!K:L,2,FALSE)</f>
        <v>ORIENTIS GOURMET</v>
      </c>
      <c r="E3610">
        <v>1120141782</v>
      </c>
      <c r="F3610" t="s">
        <v>28</v>
      </c>
      <c r="G3610" t="s">
        <v>29</v>
      </c>
      <c r="H3610" s="5">
        <v>348.33</v>
      </c>
      <c r="I3610" s="5">
        <v>348.33440000000002</v>
      </c>
      <c r="J3610" s="5">
        <v>-4.4000000000323702E-3</v>
      </c>
      <c r="K3610" s="5">
        <v>348.33</v>
      </c>
      <c r="L3610" s="5">
        <v>0</v>
      </c>
      <c r="M3610" t="str">
        <f>IF(ISERROR(VLOOKUP(A3610,'[1]Ecart validé'!$A:$A,1,FALSE)),Z3610,"Ecart Validé")</f>
        <v>valid</v>
      </c>
      <c r="R3610" t="s">
        <v>30</v>
      </c>
      <c r="X3610"/>
      <c r="Y3610"/>
      <c r="Z3610" t="s">
        <v>31</v>
      </c>
    </row>
    <row r="3611" spans="1:26" x14ac:dyDescent="0.3">
      <c r="A3611" t="s">
        <v>4933</v>
      </c>
      <c r="B3611" t="s">
        <v>3157</v>
      </c>
      <c r="C3611">
        <v>61384</v>
      </c>
      <c r="D3611" t="str">
        <f>+VLOOKUP(C3611,Param!K:L,2,FALSE)</f>
        <v>ORIENTIS GOURMET</v>
      </c>
      <c r="E3611">
        <v>1120141782</v>
      </c>
      <c r="F3611" t="s">
        <v>33</v>
      </c>
      <c r="G3611" t="s">
        <v>29</v>
      </c>
      <c r="H3611" s="5">
        <v>67.77</v>
      </c>
      <c r="I3611" s="5">
        <v>67.773200000000003</v>
      </c>
      <c r="J3611" s="5">
        <v>-3.20000000000675E-3</v>
      </c>
      <c r="K3611" s="5">
        <v>67.77</v>
      </c>
      <c r="L3611" s="5">
        <v>0</v>
      </c>
      <c r="M3611" t="str">
        <f>IF(ISERROR(VLOOKUP(A3611,'[1]Ecart validé'!$A:$A,1,FALSE)),Z3611,"Ecart Validé")</f>
        <v>valid</v>
      </c>
      <c r="R3611" t="s">
        <v>30</v>
      </c>
      <c r="X3611"/>
      <c r="Y3611"/>
      <c r="Z3611" t="s">
        <v>31</v>
      </c>
    </row>
    <row r="3612" spans="1:26" x14ac:dyDescent="0.3">
      <c r="A3612" t="s">
        <v>4934</v>
      </c>
      <c r="B3612" t="s">
        <v>3157</v>
      </c>
      <c r="C3612">
        <v>61384</v>
      </c>
      <c r="D3612" t="str">
        <f>+VLOOKUP(C3612,Param!K:L,2,FALSE)</f>
        <v>ORIENTIS GOURMET</v>
      </c>
      <c r="E3612">
        <v>1120141782</v>
      </c>
      <c r="F3612" t="s">
        <v>35</v>
      </c>
      <c r="G3612" t="s">
        <v>29</v>
      </c>
      <c r="H3612" s="5">
        <v>186.4</v>
      </c>
      <c r="I3612" s="5">
        <v>186.4008</v>
      </c>
      <c r="J3612" s="5">
        <v>-7.9999999999813499E-4</v>
      </c>
      <c r="K3612" s="5">
        <v>186.4</v>
      </c>
      <c r="L3612" s="5">
        <v>0</v>
      </c>
      <c r="M3612" t="str">
        <f>IF(ISERROR(VLOOKUP(A3612,'[1]Ecart validé'!$A:$A,1,FALSE)),Z3612,"Ecart Validé")</f>
        <v>valid</v>
      </c>
      <c r="R3612" t="s">
        <v>30</v>
      </c>
      <c r="X3612"/>
      <c r="Y3612"/>
      <c r="Z3612" t="s">
        <v>31</v>
      </c>
    </row>
    <row r="3613" spans="1:26" x14ac:dyDescent="0.3">
      <c r="A3613" t="s">
        <v>4935</v>
      </c>
      <c r="B3613" t="s">
        <v>3157</v>
      </c>
      <c r="C3613">
        <v>61384</v>
      </c>
      <c r="D3613" t="str">
        <f>+VLOOKUP(C3613,Param!K:L,2,FALSE)</f>
        <v>ORIENTIS GOURMET</v>
      </c>
      <c r="E3613">
        <v>1120141782</v>
      </c>
      <c r="F3613" t="s">
        <v>37</v>
      </c>
      <c r="G3613" t="s">
        <v>29</v>
      </c>
      <c r="H3613" s="5">
        <v>128.37</v>
      </c>
      <c r="I3613" s="5">
        <v>128.37440000000001</v>
      </c>
      <c r="J3613" s="5">
        <v>-4.4000000000039502E-3</v>
      </c>
      <c r="K3613" s="5">
        <v>128.37</v>
      </c>
      <c r="L3613" s="5">
        <v>0</v>
      </c>
      <c r="M3613" t="str">
        <f>IF(ISERROR(VLOOKUP(A3613,'[1]Ecart validé'!$A:$A,1,FALSE)),Z3613,"Ecart Validé")</f>
        <v>valid</v>
      </c>
      <c r="R3613" t="s">
        <v>30</v>
      </c>
      <c r="X3613"/>
      <c r="Y3613"/>
      <c r="Z3613" t="s">
        <v>31</v>
      </c>
    </row>
    <row r="3614" spans="1:26" x14ac:dyDescent="0.3">
      <c r="A3614" t="s">
        <v>4936</v>
      </c>
      <c r="B3614" t="s">
        <v>3157</v>
      </c>
      <c r="C3614">
        <v>61384</v>
      </c>
      <c r="D3614" t="str">
        <f>+VLOOKUP(C3614,Param!K:L,2,FALSE)</f>
        <v>ORIENTIS GOURMET</v>
      </c>
      <c r="E3614" t="s">
        <v>4937</v>
      </c>
      <c r="F3614" t="s">
        <v>51</v>
      </c>
      <c r="G3614" t="s">
        <v>29</v>
      </c>
      <c r="H3614" s="5">
        <v>7500.24</v>
      </c>
      <c r="I3614" s="5">
        <v>7500.2416000000003</v>
      </c>
      <c r="J3614" s="5">
        <v>-1.6000000005078601E-3</v>
      </c>
      <c r="K3614" s="5">
        <v>7500.24</v>
      </c>
      <c r="L3614" s="5">
        <v>0</v>
      </c>
      <c r="M3614" t="str">
        <f>IF(ISERROR(VLOOKUP(A3614,'[1]Ecart validé'!$A:$A,1,FALSE)),Z3614,"Ecart Validé")</f>
        <v>valid</v>
      </c>
      <c r="R3614" t="s">
        <v>30</v>
      </c>
      <c r="X3614"/>
      <c r="Y3614"/>
      <c r="Z3614" t="s">
        <v>31</v>
      </c>
    </row>
    <row r="3615" spans="1:26" x14ac:dyDescent="0.3">
      <c r="A3615" t="s">
        <v>4938</v>
      </c>
      <c r="B3615" t="s">
        <v>3157</v>
      </c>
      <c r="C3615">
        <v>61441</v>
      </c>
      <c r="D3615" t="str">
        <f>+VLOOKUP(C3615,Param!K:L,2,FALSE)</f>
        <v>AMPLITUDE</v>
      </c>
      <c r="E3615">
        <v>1150543999</v>
      </c>
      <c r="F3615" t="s">
        <v>28</v>
      </c>
      <c r="G3615" t="s">
        <v>29</v>
      </c>
      <c r="H3615" s="5">
        <v>1393.78</v>
      </c>
      <c r="I3615" s="5">
        <v>1393.7835</v>
      </c>
      <c r="J3615" s="5">
        <v>-3.5000000000309198E-3</v>
      </c>
      <c r="K3615" s="5">
        <v>1393.78</v>
      </c>
      <c r="L3615" s="5">
        <v>0</v>
      </c>
      <c r="M3615" t="str">
        <f>IF(ISERROR(VLOOKUP(A3615,'[1]Ecart validé'!$A:$A,1,FALSE)),Z3615,"Ecart Validé")</f>
        <v>valid</v>
      </c>
      <c r="R3615" t="s">
        <v>30</v>
      </c>
      <c r="X3615"/>
      <c r="Y3615"/>
      <c r="Z3615" t="s">
        <v>31</v>
      </c>
    </row>
    <row r="3616" spans="1:26" x14ac:dyDescent="0.3">
      <c r="A3616" t="s">
        <v>4939</v>
      </c>
      <c r="B3616" t="s">
        <v>3157</v>
      </c>
      <c r="C3616">
        <v>61441</v>
      </c>
      <c r="D3616" t="str">
        <f>+VLOOKUP(C3616,Param!K:L,2,FALSE)</f>
        <v>AMPLITUDE</v>
      </c>
      <c r="E3616">
        <v>1150543999</v>
      </c>
      <c r="F3616" t="s">
        <v>33</v>
      </c>
      <c r="G3616" t="s">
        <v>29</v>
      </c>
      <c r="H3616" s="5">
        <v>307.8</v>
      </c>
      <c r="I3616" s="5">
        <v>307.8</v>
      </c>
      <c r="J3616" s="5">
        <v>0</v>
      </c>
      <c r="K3616" s="5">
        <v>307.8</v>
      </c>
      <c r="L3616" s="5">
        <v>0</v>
      </c>
      <c r="M3616" t="str">
        <f>IF(ISERROR(VLOOKUP(A3616,'[1]Ecart validé'!$A:$A,1,FALSE)),Z3616,"Ecart Validé")</f>
        <v>valid</v>
      </c>
      <c r="R3616" t="s">
        <v>30</v>
      </c>
      <c r="X3616"/>
      <c r="Y3616"/>
      <c r="Z3616" t="s">
        <v>31</v>
      </c>
    </row>
    <row r="3617" spans="1:26" x14ac:dyDescent="0.3">
      <c r="A3617" t="s">
        <v>4940</v>
      </c>
      <c r="B3617" t="s">
        <v>3157</v>
      </c>
      <c r="C3617">
        <v>61441</v>
      </c>
      <c r="D3617" t="str">
        <f>+VLOOKUP(C3617,Param!K:L,2,FALSE)</f>
        <v>AMPLITUDE</v>
      </c>
      <c r="E3617">
        <v>1150543999</v>
      </c>
      <c r="F3617" t="s">
        <v>35</v>
      </c>
      <c r="G3617" t="s">
        <v>29</v>
      </c>
      <c r="H3617" s="5">
        <v>117</v>
      </c>
      <c r="I3617" s="5">
        <v>117</v>
      </c>
      <c r="J3617" s="5">
        <v>0</v>
      </c>
      <c r="K3617" s="5">
        <v>117</v>
      </c>
      <c r="L3617" s="5">
        <v>0</v>
      </c>
      <c r="M3617" t="str">
        <f>IF(ISERROR(VLOOKUP(A3617,'[1]Ecart validé'!$A:$A,1,FALSE)),Z3617,"Ecart Validé")</f>
        <v>valid</v>
      </c>
      <c r="R3617" t="s">
        <v>30</v>
      </c>
      <c r="X3617"/>
      <c r="Y3617"/>
      <c r="Z3617" t="s">
        <v>31</v>
      </c>
    </row>
    <row r="3618" spans="1:26" x14ac:dyDescent="0.3">
      <c r="A3618" t="s">
        <v>4941</v>
      </c>
      <c r="B3618" t="s">
        <v>3157</v>
      </c>
      <c r="C3618">
        <v>61441</v>
      </c>
      <c r="D3618" t="str">
        <f>+VLOOKUP(C3618,Param!K:L,2,FALSE)</f>
        <v>AMPLITUDE</v>
      </c>
      <c r="E3618">
        <v>1150543999</v>
      </c>
      <c r="F3618" t="s">
        <v>37</v>
      </c>
      <c r="G3618" t="s">
        <v>29</v>
      </c>
      <c r="H3618" s="5">
        <v>194.14</v>
      </c>
      <c r="I3618" s="5">
        <v>194.142</v>
      </c>
      <c r="J3618" s="5">
        <v>-2.0000000000095402E-3</v>
      </c>
      <c r="K3618" s="5">
        <v>194.14</v>
      </c>
      <c r="L3618" s="5">
        <v>0</v>
      </c>
      <c r="M3618" t="str">
        <f>IF(ISERROR(VLOOKUP(A3618,'[1]Ecart validé'!$A:$A,1,FALSE)),Z3618,"Ecart Validé")</f>
        <v>valid</v>
      </c>
      <c r="R3618" t="s">
        <v>30</v>
      </c>
      <c r="X3618"/>
      <c r="Y3618"/>
      <c r="Z3618" t="s">
        <v>31</v>
      </c>
    </row>
    <row r="3619" spans="1:26" x14ac:dyDescent="0.3">
      <c r="A3619" t="s">
        <v>4942</v>
      </c>
      <c r="B3619" t="s">
        <v>3157</v>
      </c>
      <c r="C3619">
        <v>61543</v>
      </c>
      <c r="D3619" t="str">
        <f>+VLOOKUP(C3619,Param!K:L,2,FALSE)</f>
        <v>NOUVELLE SOCIETE MANIERE</v>
      </c>
      <c r="E3619">
        <v>26089090</v>
      </c>
      <c r="F3619" t="s">
        <v>28</v>
      </c>
      <c r="G3619" t="s">
        <v>29</v>
      </c>
      <c r="H3619" s="5">
        <v>167.04</v>
      </c>
      <c r="I3619" s="5">
        <v>167.03800000000001</v>
      </c>
      <c r="J3619" s="5">
        <v>1.9999999999811202E-3</v>
      </c>
      <c r="K3619" s="5">
        <v>167.04</v>
      </c>
      <c r="L3619" s="5">
        <v>0</v>
      </c>
      <c r="M3619" t="str">
        <f>IF(ISERROR(VLOOKUP(A3619,'[1]Ecart validé'!$A:$A,1,FALSE)),Z3619,"Ecart Validé")</f>
        <v>valid</v>
      </c>
      <c r="R3619" t="s">
        <v>30</v>
      </c>
      <c r="X3619"/>
      <c r="Y3619"/>
      <c r="Z3619" t="s">
        <v>31</v>
      </c>
    </row>
    <row r="3620" spans="1:26" x14ac:dyDescent="0.3">
      <c r="A3620" t="s">
        <v>4943</v>
      </c>
      <c r="B3620" t="s">
        <v>3157</v>
      </c>
      <c r="C3620">
        <v>61543</v>
      </c>
      <c r="D3620" t="str">
        <f>+VLOOKUP(C3620,Param!K:L,2,FALSE)</f>
        <v>NOUVELLE SOCIETE MANIERE</v>
      </c>
      <c r="E3620">
        <v>26089090</v>
      </c>
      <c r="F3620" t="s">
        <v>33</v>
      </c>
      <c r="G3620" t="s">
        <v>29</v>
      </c>
      <c r="H3620" s="5">
        <v>31.2</v>
      </c>
      <c r="I3620" s="5">
        <v>31.204000000000001</v>
      </c>
      <c r="J3620" s="5">
        <v>-4.0000000000013297E-3</v>
      </c>
      <c r="K3620" s="5">
        <v>31.2</v>
      </c>
      <c r="L3620" s="5">
        <v>0</v>
      </c>
      <c r="M3620" t="str">
        <f>IF(ISERROR(VLOOKUP(A3620,'[1]Ecart validé'!$A:$A,1,FALSE)),Z3620,"Ecart Validé")</f>
        <v>valid</v>
      </c>
      <c r="R3620" t="s">
        <v>30</v>
      </c>
      <c r="X3620"/>
      <c r="Y3620"/>
      <c r="Z3620" t="s">
        <v>31</v>
      </c>
    </row>
    <row r="3621" spans="1:26" x14ac:dyDescent="0.3">
      <c r="A3621" t="s">
        <v>4944</v>
      </c>
      <c r="B3621" t="s">
        <v>3157</v>
      </c>
      <c r="C3621">
        <v>61543</v>
      </c>
      <c r="D3621" t="str">
        <f>+VLOOKUP(C3621,Param!K:L,2,FALSE)</f>
        <v>NOUVELLE SOCIETE MANIERE</v>
      </c>
      <c r="E3621">
        <v>26089090</v>
      </c>
      <c r="F3621" t="s">
        <v>35</v>
      </c>
      <c r="G3621" t="s">
        <v>29</v>
      </c>
      <c r="H3621" s="5">
        <v>27.6</v>
      </c>
      <c r="I3621" s="5">
        <v>27.609000000000002</v>
      </c>
      <c r="J3621" s="5">
        <v>-9.0000000000003393E-3</v>
      </c>
      <c r="K3621" s="5">
        <v>27.6</v>
      </c>
      <c r="L3621" s="5">
        <v>0</v>
      </c>
      <c r="M3621" t="str">
        <f>IF(ISERROR(VLOOKUP(A3621,'[1]Ecart validé'!$A:$A,1,FALSE)),Z3621,"Ecart Validé")</f>
        <v>valid</v>
      </c>
      <c r="R3621" t="s">
        <v>30</v>
      </c>
      <c r="X3621"/>
      <c r="Y3621"/>
      <c r="Z3621" t="s">
        <v>31</v>
      </c>
    </row>
    <row r="3622" spans="1:26" x14ac:dyDescent="0.3">
      <c r="A3622" t="s">
        <v>4945</v>
      </c>
      <c r="B3622" t="s">
        <v>3157</v>
      </c>
      <c r="C3622">
        <v>61543</v>
      </c>
      <c r="D3622" t="str">
        <f>+VLOOKUP(C3622,Param!K:L,2,FALSE)</f>
        <v>NOUVELLE SOCIETE MANIERE</v>
      </c>
      <c r="E3622">
        <v>26089090</v>
      </c>
      <c r="F3622" t="s">
        <v>37</v>
      </c>
      <c r="G3622" t="s">
        <v>29</v>
      </c>
      <c r="H3622" s="5">
        <v>12</v>
      </c>
      <c r="I3622" s="5">
        <v>12</v>
      </c>
      <c r="J3622" s="5">
        <v>0</v>
      </c>
      <c r="K3622" s="5">
        <v>12</v>
      </c>
      <c r="L3622" s="5">
        <v>0</v>
      </c>
      <c r="M3622" t="str">
        <f>IF(ISERROR(VLOOKUP(A3622,'[1]Ecart validé'!$A:$A,1,FALSE)),Z3622,"Ecart Validé")</f>
        <v>valid</v>
      </c>
      <c r="R3622" t="s">
        <v>30</v>
      </c>
      <c r="X3622"/>
      <c r="Y3622"/>
      <c r="Z3622" t="s">
        <v>31</v>
      </c>
    </row>
    <row r="3623" spans="1:26" x14ac:dyDescent="0.3">
      <c r="A3623" t="s">
        <v>4946</v>
      </c>
      <c r="B3623" t="s">
        <v>3157</v>
      </c>
      <c r="C3623">
        <v>61568</v>
      </c>
      <c r="D3623" t="str">
        <f>+VLOOKUP(C3623,Param!K:L,2,FALSE)</f>
        <v>PLOMBERIE CHAUFFAGE VENTILATION ENTRETIEN (PCVE)</v>
      </c>
      <c r="E3623">
        <v>28280078</v>
      </c>
      <c r="F3623" t="s">
        <v>28</v>
      </c>
      <c r="G3623" t="s">
        <v>29</v>
      </c>
      <c r="H3623" s="5">
        <v>15499.58</v>
      </c>
      <c r="I3623" s="5">
        <v>15499.5784</v>
      </c>
      <c r="J3623" s="5">
        <v>1.59999999959836E-3</v>
      </c>
      <c r="K3623" s="5">
        <v>15499.58</v>
      </c>
      <c r="L3623" s="5">
        <v>0</v>
      </c>
      <c r="M3623" t="str">
        <f>IF(ISERROR(VLOOKUP(A3623,'[1]Ecart validé'!$A:$A,1,FALSE)),Z3623,"Ecart Validé")</f>
        <v>valid</v>
      </c>
      <c r="R3623" t="s">
        <v>30</v>
      </c>
      <c r="X3623"/>
      <c r="Y3623"/>
      <c r="Z3623" t="s">
        <v>31</v>
      </c>
    </row>
    <row r="3624" spans="1:26" x14ac:dyDescent="0.3">
      <c r="A3624" t="s">
        <v>4947</v>
      </c>
      <c r="B3624" t="s">
        <v>3157</v>
      </c>
      <c r="C3624">
        <v>61568</v>
      </c>
      <c r="D3624" t="str">
        <f>+VLOOKUP(C3624,Param!K:L,2,FALSE)</f>
        <v>PLOMBERIE CHAUFFAGE VENTILATION ENTRETIEN (PCVE)</v>
      </c>
      <c r="E3624">
        <v>28280078</v>
      </c>
      <c r="F3624" t="s">
        <v>33</v>
      </c>
      <c r="G3624" t="s">
        <v>29</v>
      </c>
      <c r="H3624" s="5">
        <v>11388.44</v>
      </c>
      <c r="I3624" s="5">
        <v>11388.4324</v>
      </c>
      <c r="J3624" s="5">
        <v>7.6000000008207202E-3</v>
      </c>
      <c r="K3624" s="5">
        <v>11388.44</v>
      </c>
      <c r="L3624" s="5">
        <v>0</v>
      </c>
      <c r="M3624" t="str">
        <f>IF(ISERROR(VLOOKUP(A3624,'[1]Ecart validé'!$A:$A,1,FALSE)),Z3624,"Ecart Validé")</f>
        <v>valid</v>
      </c>
      <c r="R3624" t="s">
        <v>30</v>
      </c>
      <c r="X3624"/>
      <c r="Y3624"/>
      <c r="Z3624" t="s">
        <v>31</v>
      </c>
    </row>
    <row r="3625" spans="1:26" x14ac:dyDescent="0.3">
      <c r="A3625" t="s">
        <v>4948</v>
      </c>
      <c r="B3625" t="s">
        <v>3157</v>
      </c>
      <c r="C3625">
        <v>61568</v>
      </c>
      <c r="D3625" t="str">
        <f>+VLOOKUP(C3625,Param!K:L,2,FALSE)</f>
        <v>PLOMBERIE CHAUFFAGE VENTILATION ENTRETIEN (PCVE)</v>
      </c>
      <c r="E3625">
        <v>28280078</v>
      </c>
      <c r="F3625" t="s">
        <v>35</v>
      </c>
      <c r="G3625" t="s">
        <v>29</v>
      </c>
      <c r="H3625" s="5">
        <v>7456.8</v>
      </c>
      <c r="I3625" s="5">
        <v>7456.7983999999997</v>
      </c>
      <c r="J3625" s="5">
        <v>1.6000000005078601E-3</v>
      </c>
      <c r="K3625" s="5">
        <v>7456.8</v>
      </c>
      <c r="L3625" s="5">
        <v>0</v>
      </c>
      <c r="M3625" t="str">
        <f>IF(ISERROR(VLOOKUP(A3625,'[1]Ecart validé'!$A:$A,1,FALSE)),Z3625,"Ecart Validé")</f>
        <v>valid</v>
      </c>
      <c r="R3625" t="s">
        <v>30</v>
      </c>
      <c r="X3625"/>
      <c r="Y3625"/>
      <c r="Z3625" t="s">
        <v>31</v>
      </c>
    </row>
    <row r="3626" spans="1:26" x14ac:dyDescent="0.3">
      <c r="A3626" t="s">
        <v>4949</v>
      </c>
      <c r="B3626" t="s">
        <v>3157</v>
      </c>
      <c r="C3626">
        <v>61568</v>
      </c>
      <c r="D3626" t="str">
        <f>+VLOOKUP(C3626,Param!K:L,2,FALSE)</f>
        <v>PLOMBERIE CHAUFFAGE VENTILATION ENTRETIEN (PCVE)</v>
      </c>
      <c r="E3626">
        <v>28280078</v>
      </c>
      <c r="F3626" t="s">
        <v>37</v>
      </c>
      <c r="G3626" t="s">
        <v>29</v>
      </c>
      <c r="H3626" s="5">
        <v>3873.46</v>
      </c>
      <c r="I3626" s="5">
        <v>3873.4546</v>
      </c>
      <c r="J3626" s="5">
        <v>5.4000000000087303E-3</v>
      </c>
      <c r="K3626" s="5">
        <v>3873.46</v>
      </c>
      <c r="L3626" s="5">
        <v>0</v>
      </c>
      <c r="M3626" t="str">
        <f>IF(ISERROR(VLOOKUP(A3626,'[1]Ecart validé'!$A:$A,1,FALSE)),Z3626,"Ecart Validé")</f>
        <v>valid</v>
      </c>
      <c r="R3626" t="s">
        <v>30</v>
      </c>
      <c r="X3626"/>
      <c r="Y3626"/>
      <c r="Z3626" t="s">
        <v>31</v>
      </c>
    </row>
    <row r="3627" spans="1:26" x14ac:dyDescent="0.3">
      <c r="A3627" t="s">
        <v>4950</v>
      </c>
      <c r="B3627" t="s">
        <v>3157</v>
      </c>
      <c r="C3627">
        <v>61698</v>
      </c>
      <c r="D3627" t="str">
        <f>+VLOOKUP(C3627,Param!K:L,2,FALSE)</f>
        <v>KOOKABARRA</v>
      </c>
      <c r="E3627">
        <v>1170015183</v>
      </c>
      <c r="F3627" t="s">
        <v>28</v>
      </c>
      <c r="G3627" t="s">
        <v>29</v>
      </c>
      <c r="H3627" s="5">
        <v>9613.56</v>
      </c>
      <c r="I3627" s="5">
        <v>9613.5625</v>
      </c>
      <c r="J3627" s="5">
        <v>-2.5000000005093101E-3</v>
      </c>
      <c r="K3627" s="5">
        <v>9613.56</v>
      </c>
      <c r="L3627" s="5">
        <v>0</v>
      </c>
      <c r="M3627" t="str">
        <f>IF(ISERROR(VLOOKUP(A3627,'[1]Ecart validé'!$A:$A,1,FALSE)),Z3627,"Ecart Validé")</f>
        <v>valid</v>
      </c>
      <c r="R3627" t="s">
        <v>30</v>
      </c>
      <c r="X3627"/>
      <c r="Y3627"/>
      <c r="Z3627" t="s">
        <v>31</v>
      </c>
    </row>
    <row r="3628" spans="1:26" x14ac:dyDescent="0.3">
      <c r="A3628" t="s">
        <v>4951</v>
      </c>
      <c r="B3628" t="s">
        <v>3157</v>
      </c>
      <c r="C3628">
        <v>61698</v>
      </c>
      <c r="D3628" t="str">
        <f>+VLOOKUP(C3628,Param!K:L,2,FALSE)</f>
        <v>KOOKABARRA</v>
      </c>
      <c r="E3628">
        <v>1170015183</v>
      </c>
      <c r="F3628" t="s">
        <v>33</v>
      </c>
      <c r="G3628" t="s">
        <v>29</v>
      </c>
      <c r="H3628" s="5">
        <v>3611.47</v>
      </c>
      <c r="I3628" s="5">
        <v>3611.4659999999999</v>
      </c>
      <c r="J3628" s="5">
        <v>3.9999999999054099E-3</v>
      </c>
      <c r="K3628" s="5">
        <v>3611.47</v>
      </c>
      <c r="L3628" s="5">
        <v>0</v>
      </c>
      <c r="M3628" t="str">
        <f>IF(ISERROR(VLOOKUP(A3628,'[1]Ecart validé'!$A:$A,1,FALSE)),Z3628,"Ecart Validé")</f>
        <v>valid</v>
      </c>
      <c r="R3628" t="s">
        <v>30</v>
      </c>
      <c r="X3628"/>
      <c r="Y3628"/>
      <c r="Z3628" t="s">
        <v>31</v>
      </c>
    </row>
    <row r="3629" spans="1:26" x14ac:dyDescent="0.3">
      <c r="A3629" t="s">
        <v>4952</v>
      </c>
      <c r="B3629" t="s">
        <v>3157</v>
      </c>
      <c r="C3629">
        <v>61698</v>
      </c>
      <c r="D3629" t="str">
        <f>+VLOOKUP(C3629,Param!K:L,2,FALSE)</f>
        <v>KOOKABARRA</v>
      </c>
      <c r="E3629">
        <v>1170015183</v>
      </c>
      <c r="F3629" t="s">
        <v>35</v>
      </c>
      <c r="G3629" t="s">
        <v>29</v>
      </c>
      <c r="H3629" s="5">
        <v>19312.13</v>
      </c>
      <c r="I3629" s="5">
        <v>19312.134999999998</v>
      </c>
      <c r="J3629" s="5">
        <v>-4.9999999973806501E-3</v>
      </c>
      <c r="K3629" s="5">
        <v>19312.13</v>
      </c>
      <c r="L3629" s="5">
        <v>0</v>
      </c>
      <c r="M3629" t="str">
        <f>IF(ISERROR(VLOOKUP(A3629,'[1]Ecart validé'!$A:$A,1,FALSE)),Z3629,"Ecart Validé")</f>
        <v>valid</v>
      </c>
      <c r="R3629" t="s">
        <v>30</v>
      </c>
      <c r="X3629"/>
      <c r="Y3629"/>
      <c r="Z3629" t="s">
        <v>31</v>
      </c>
    </row>
    <row r="3630" spans="1:26" x14ac:dyDescent="0.3">
      <c r="A3630" t="s">
        <v>4953</v>
      </c>
      <c r="B3630" t="s">
        <v>3157</v>
      </c>
      <c r="C3630">
        <v>61698</v>
      </c>
      <c r="D3630" t="str">
        <f>+VLOOKUP(C3630,Param!K:L,2,FALSE)</f>
        <v>KOOKABARRA</v>
      </c>
      <c r="E3630">
        <v>1170015183</v>
      </c>
      <c r="F3630" t="s">
        <v>37</v>
      </c>
      <c r="G3630" t="s">
        <v>29</v>
      </c>
      <c r="H3630" s="5">
        <v>4969.8500000000004</v>
      </c>
      <c r="I3630" s="5">
        <v>4969.8482000000004</v>
      </c>
      <c r="J3630" s="5">
        <v>1.8000000000029099E-3</v>
      </c>
      <c r="K3630" s="5">
        <v>4969.8500000000004</v>
      </c>
      <c r="L3630" s="5">
        <v>0</v>
      </c>
      <c r="M3630" t="str">
        <f>IF(ISERROR(VLOOKUP(A3630,'[1]Ecart validé'!$A:$A,1,FALSE)),Z3630,"Ecart Validé")</f>
        <v>valid</v>
      </c>
      <c r="R3630" t="s">
        <v>30</v>
      </c>
      <c r="X3630"/>
      <c r="Y3630"/>
      <c r="Z3630" t="s">
        <v>31</v>
      </c>
    </row>
    <row r="3631" spans="1:26" x14ac:dyDescent="0.3">
      <c r="A3631" t="s">
        <v>4954</v>
      </c>
      <c r="B3631" t="s">
        <v>3157</v>
      </c>
      <c r="C3631">
        <v>61812</v>
      </c>
      <c r="D3631" t="str">
        <f>+VLOOKUP(C3631,Param!K:L,2,FALSE)</f>
        <v>IRIDIS</v>
      </c>
      <c r="E3631">
        <v>212811577</v>
      </c>
      <c r="F3631" t="s">
        <v>28</v>
      </c>
      <c r="G3631" t="s">
        <v>29</v>
      </c>
      <c r="H3631" s="5">
        <v>95.07</v>
      </c>
      <c r="I3631" s="5">
        <v>95.071200000000005</v>
      </c>
      <c r="J3631" s="5">
        <v>-1.20000000001141E-3</v>
      </c>
      <c r="K3631" s="5">
        <v>95.07</v>
      </c>
      <c r="L3631" s="5">
        <v>0</v>
      </c>
      <c r="M3631" t="str">
        <f>IF(ISERROR(VLOOKUP(A3631,'[1]Ecart validé'!$A:$A,1,FALSE)),Z3631,"Ecart Validé")</f>
        <v>valid</v>
      </c>
      <c r="R3631" t="s">
        <v>30</v>
      </c>
      <c r="X3631"/>
      <c r="Y3631"/>
      <c r="Z3631" t="s">
        <v>31</v>
      </c>
    </row>
    <row r="3632" spans="1:26" x14ac:dyDescent="0.3">
      <c r="A3632" t="s">
        <v>4955</v>
      </c>
      <c r="B3632" t="s">
        <v>3157</v>
      </c>
      <c r="C3632">
        <v>61812</v>
      </c>
      <c r="D3632" t="str">
        <f>+VLOOKUP(C3632,Param!K:L,2,FALSE)</f>
        <v>IRIDIS</v>
      </c>
      <c r="E3632">
        <v>212811577</v>
      </c>
      <c r="F3632" t="s">
        <v>33</v>
      </c>
      <c r="G3632" t="s">
        <v>29</v>
      </c>
      <c r="H3632" s="5">
        <v>362.72</v>
      </c>
      <c r="I3632" s="5">
        <v>362.72399999999999</v>
      </c>
      <c r="J3632" s="5">
        <v>-3.9999999999622499E-3</v>
      </c>
      <c r="K3632" s="5">
        <v>362.72</v>
      </c>
      <c r="L3632" s="5">
        <v>0</v>
      </c>
      <c r="M3632" t="str">
        <f>IF(ISERROR(VLOOKUP(A3632,'[1]Ecart validé'!$A:$A,1,FALSE)),Z3632,"Ecart Validé")</f>
        <v>valid</v>
      </c>
      <c r="R3632" t="s">
        <v>30</v>
      </c>
      <c r="X3632"/>
      <c r="Y3632"/>
      <c r="Z3632" t="s">
        <v>31</v>
      </c>
    </row>
    <row r="3633" spans="1:26" x14ac:dyDescent="0.3">
      <c r="A3633" t="s">
        <v>4956</v>
      </c>
      <c r="B3633" t="s">
        <v>3157</v>
      </c>
      <c r="C3633">
        <v>61812</v>
      </c>
      <c r="D3633" t="str">
        <f>+VLOOKUP(C3633,Param!K:L,2,FALSE)</f>
        <v>IRIDIS</v>
      </c>
      <c r="E3633">
        <v>212811577</v>
      </c>
      <c r="F3633" t="s">
        <v>35</v>
      </c>
      <c r="G3633" t="s">
        <v>29</v>
      </c>
      <c r="H3633" s="5">
        <v>267.64999999999998</v>
      </c>
      <c r="I3633" s="5">
        <v>267.65280000000001</v>
      </c>
      <c r="J3633" s="5">
        <v>-2.8000000000361E-3</v>
      </c>
      <c r="K3633" s="5">
        <v>267.64999999999998</v>
      </c>
      <c r="L3633" s="5">
        <v>0</v>
      </c>
      <c r="M3633" t="str">
        <f>IF(ISERROR(VLOOKUP(A3633,'[1]Ecart validé'!$A:$A,1,FALSE)),Z3633,"Ecart Validé")</f>
        <v>valid</v>
      </c>
      <c r="R3633" t="s">
        <v>30</v>
      </c>
      <c r="X3633"/>
      <c r="Y3633"/>
      <c r="Z3633" t="s">
        <v>31</v>
      </c>
    </row>
    <row r="3634" spans="1:26" x14ac:dyDescent="0.3">
      <c r="A3634" t="s">
        <v>4957</v>
      </c>
      <c r="B3634" t="s">
        <v>3157</v>
      </c>
      <c r="C3634">
        <v>62103</v>
      </c>
      <c r="D3634" t="str">
        <f>+VLOOKUP(C3634,Param!K:L,2,FALSE)</f>
        <v>QUALLEO ENVIRONNEMENT</v>
      </c>
      <c r="E3634">
        <v>2110791340</v>
      </c>
      <c r="F3634" t="s">
        <v>28</v>
      </c>
      <c r="G3634" t="s">
        <v>29</v>
      </c>
      <c r="H3634" s="5">
        <v>1002.49</v>
      </c>
      <c r="I3634" s="5">
        <v>1002.4875</v>
      </c>
      <c r="J3634" s="5">
        <v>2.5000000000545601E-3</v>
      </c>
      <c r="K3634" s="5">
        <v>1002.49</v>
      </c>
      <c r="L3634" s="5">
        <v>0</v>
      </c>
      <c r="M3634" t="str">
        <f>IF(ISERROR(VLOOKUP(A3634,'[1]Ecart validé'!$A:$A,1,FALSE)),Z3634,"Ecart Validé")</f>
        <v>valid</v>
      </c>
      <c r="R3634" t="s">
        <v>30</v>
      </c>
      <c r="X3634"/>
      <c r="Y3634"/>
      <c r="Z3634" t="s">
        <v>31</v>
      </c>
    </row>
    <row r="3635" spans="1:26" x14ac:dyDescent="0.3">
      <c r="A3635" t="s">
        <v>4958</v>
      </c>
      <c r="B3635" t="s">
        <v>3157</v>
      </c>
      <c r="C3635">
        <v>62103</v>
      </c>
      <c r="D3635" t="str">
        <f>+VLOOKUP(C3635,Param!K:L,2,FALSE)</f>
        <v>QUALLEO ENVIRONNEMENT</v>
      </c>
      <c r="E3635">
        <v>2110791340</v>
      </c>
      <c r="F3635" t="s">
        <v>33</v>
      </c>
      <c r="G3635" t="s">
        <v>29</v>
      </c>
      <c r="H3635" s="5">
        <v>897.21</v>
      </c>
      <c r="I3635" s="5">
        <v>897.21100000000001</v>
      </c>
      <c r="J3635" s="5">
        <v>-9.9999999997635292E-4</v>
      </c>
      <c r="K3635" s="5">
        <v>897.21</v>
      </c>
      <c r="L3635" s="5">
        <v>0</v>
      </c>
      <c r="M3635" t="str">
        <f>IF(ISERROR(VLOOKUP(A3635,'[1]Ecart validé'!$A:$A,1,FALSE)),Z3635,"Ecart Validé")</f>
        <v>valid</v>
      </c>
      <c r="R3635" t="s">
        <v>30</v>
      </c>
      <c r="X3635"/>
      <c r="Y3635"/>
      <c r="Z3635" t="s">
        <v>31</v>
      </c>
    </row>
    <row r="3636" spans="1:26" x14ac:dyDescent="0.3">
      <c r="A3636" t="s">
        <v>4959</v>
      </c>
      <c r="B3636" t="s">
        <v>3157</v>
      </c>
      <c r="C3636">
        <v>62103</v>
      </c>
      <c r="D3636" t="str">
        <f>+VLOOKUP(C3636,Param!K:L,2,FALSE)</f>
        <v>QUALLEO ENVIRONNEMENT</v>
      </c>
      <c r="E3636">
        <v>2110791340</v>
      </c>
      <c r="F3636" t="s">
        <v>35</v>
      </c>
      <c r="G3636" t="s">
        <v>29</v>
      </c>
      <c r="H3636" s="5">
        <v>1258.6500000000001</v>
      </c>
      <c r="I3636" s="5">
        <v>1258.6569999999999</v>
      </c>
      <c r="J3636" s="5">
        <v>-6.9999999998344702E-3</v>
      </c>
      <c r="K3636" s="5">
        <v>1258.6500000000001</v>
      </c>
      <c r="L3636" s="5">
        <v>0</v>
      </c>
      <c r="M3636" t="str">
        <f>IF(ISERROR(VLOOKUP(A3636,'[1]Ecart validé'!$A:$A,1,FALSE)),Z3636,"Ecart Validé")</f>
        <v>valid</v>
      </c>
      <c r="R3636" t="s">
        <v>30</v>
      </c>
      <c r="X3636"/>
      <c r="Y3636"/>
      <c r="Z3636" t="s">
        <v>31</v>
      </c>
    </row>
    <row r="3637" spans="1:26" x14ac:dyDescent="0.3">
      <c r="A3637" t="s">
        <v>4960</v>
      </c>
      <c r="B3637" t="s">
        <v>3157</v>
      </c>
      <c r="C3637">
        <v>62103</v>
      </c>
      <c r="D3637" t="str">
        <f>+VLOOKUP(C3637,Param!K:L,2,FALSE)</f>
        <v>QUALLEO ENVIRONNEMENT</v>
      </c>
      <c r="E3637">
        <v>2110791340</v>
      </c>
      <c r="F3637" t="s">
        <v>37</v>
      </c>
      <c r="G3637" t="s">
        <v>29</v>
      </c>
      <c r="H3637" s="5">
        <v>1636.82</v>
      </c>
      <c r="I3637" s="5">
        <v>1636.8145</v>
      </c>
      <c r="J3637" s="5">
        <v>5.4999999999836204E-3</v>
      </c>
      <c r="K3637" s="5">
        <v>1636.82</v>
      </c>
      <c r="L3637" s="5">
        <v>0</v>
      </c>
      <c r="M3637" t="str">
        <f>IF(ISERROR(VLOOKUP(A3637,'[1]Ecart validé'!$A:$A,1,FALSE)),Z3637,"Ecart Validé")</f>
        <v>valid</v>
      </c>
      <c r="R3637" t="s">
        <v>30</v>
      </c>
      <c r="X3637"/>
      <c r="Y3637"/>
      <c r="Z3637" t="s">
        <v>31</v>
      </c>
    </row>
    <row r="3638" spans="1:26" x14ac:dyDescent="0.3">
      <c r="A3638" t="s">
        <v>4961</v>
      </c>
      <c r="B3638" t="s">
        <v>3157</v>
      </c>
      <c r="C3638">
        <v>62415</v>
      </c>
      <c r="D3638" t="str">
        <f>+VLOOKUP(C3638,Param!K:L,2,FALSE)</f>
        <v>ACORUS</v>
      </c>
      <c r="E3638">
        <v>210054881</v>
      </c>
      <c r="F3638" t="s">
        <v>28</v>
      </c>
      <c r="G3638" t="s">
        <v>29</v>
      </c>
      <c r="H3638" s="5">
        <v>24375.15</v>
      </c>
      <c r="I3638" s="5">
        <v>24375.15</v>
      </c>
      <c r="J3638" s="5">
        <v>0</v>
      </c>
      <c r="K3638" s="5">
        <v>24375.15</v>
      </c>
      <c r="L3638" s="5">
        <v>0</v>
      </c>
      <c r="M3638" t="str">
        <f>IF(ISERROR(VLOOKUP(A3638,'[1]Ecart validé'!$A:$A,1,FALSE)),Z3638,"Ecart Validé")</f>
        <v>valid</v>
      </c>
      <c r="R3638" t="s">
        <v>30</v>
      </c>
      <c r="X3638"/>
      <c r="Y3638"/>
      <c r="Z3638" t="s">
        <v>31</v>
      </c>
    </row>
    <row r="3639" spans="1:26" x14ac:dyDescent="0.3">
      <c r="A3639" t="s">
        <v>4962</v>
      </c>
      <c r="B3639" t="s">
        <v>3157</v>
      </c>
      <c r="C3639">
        <v>62415</v>
      </c>
      <c r="D3639" t="str">
        <f>+VLOOKUP(C3639,Param!K:L,2,FALSE)</f>
        <v>ACORUS</v>
      </c>
      <c r="E3639">
        <v>210054881</v>
      </c>
      <c r="F3639" t="s">
        <v>33</v>
      </c>
      <c r="G3639" t="s">
        <v>29</v>
      </c>
      <c r="H3639" s="5">
        <v>4043.58</v>
      </c>
      <c r="I3639" s="5">
        <v>4043.5736999999999</v>
      </c>
      <c r="J3639" s="5">
        <v>6.3000000000101803E-3</v>
      </c>
      <c r="K3639" s="5">
        <v>4043.58</v>
      </c>
      <c r="L3639" s="5">
        <v>0</v>
      </c>
      <c r="M3639" t="str">
        <f>IF(ISERROR(VLOOKUP(A3639,'[1]Ecart validé'!$A:$A,1,FALSE)),Z3639,"Ecart Validé")</f>
        <v>valid</v>
      </c>
      <c r="R3639" t="s">
        <v>30</v>
      </c>
      <c r="X3639"/>
      <c r="Y3639"/>
      <c r="Z3639" t="s">
        <v>31</v>
      </c>
    </row>
    <row r="3640" spans="1:26" x14ac:dyDescent="0.3">
      <c r="A3640" t="s">
        <v>4963</v>
      </c>
      <c r="B3640" t="s">
        <v>3157</v>
      </c>
      <c r="C3640">
        <v>62415</v>
      </c>
      <c r="D3640" t="str">
        <f>+VLOOKUP(C3640,Param!K:L,2,FALSE)</f>
        <v>ACORUS</v>
      </c>
      <c r="E3640">
        <v>210054881</v>
      </c>
      <c r="F3640" t="s">
        <v>35</v>
      </c>
      <c r="G3640" t="s">
        <v>29</v>
      </c>
      <c r="H3640" s="5">
        <v>10193.549999999999</v>
      </c>
      <c r="I3640" s="5">
        <v>10193.549999999999</v>
      </c>
      <c r="J3640" s="5">
        <v>0</v>
      </c>
      <c r="K3640" s="5">
        <v>10193.549999999999</v>
      </c>
      <c r="L3640" s="5">
        <v>0</v>
      </c>
      <c r="M3640" t="str">
        <f>IF(ISERROR(VLOOKUP(A3640,'[1]Ecart validé'!$A:$A,1,FALSE)),Z3640,"Ecart Validé")</f>
        <v>valid</v>
      </c>
      <c r="R3640" t="s">
        <v>30</v>
      </c>
      <c r="X3640"/>
      <c r="Y3640"/>
      <c r="Z3640" t="s">
        <v>31</v>
      </c>
    </row>
    <row r="3641" spans="1:26" x14ac:dyDescent="0.3">
      <c r="A3641" t="s">
        <v>4964</v>
      </c>
      <c r="B3641" t="s">
        <v>3157</v>
      </c>
      <c r="C3641">
        <v>62415</v>
      </c>
      <c r="D3641" t="str">
        <f>+VLOOKUP(C3641,Param!K:L,2,FALSE)</f>
        <v>ACORUS</v>
      </c>
      <c r="E3641">
        <v>210054881</v>
      </c>
      <c r="F3641" t="s">
        <v>37</v>
      </c>
      <c r="G3641" t="s">
        <v>29</v>
      </c>
      <c r="H3641" s="5">
        <v>9281.07</v>
      </c>
      <c r="I3641" s="5">
        <v>9281.07</v>
      </c>
      <c r="J3641" s="5">
        <v>0</v>
      </c>
      <c r="K3641" s="5">
        <v>9281.07</v>
      </c>
      <c r="L3641" s="5">
        <v>0</v>
      </c>
      <c r="M3641" t="str">
        <f>IF(ISERROR(VLOOKUP(A3641,'[1]Ecart validé'!$A:$A,1,FALSE)),Z3641,"Ecart Validé")</f>
        <v>valid</v>
      </c>
      <c r="R3641" t="s">
        <v>30</v>
      </c>
      <c r="X3641"/>
      <c r="Y3641"/>
      <c r="Z3641" t="s">
        <v>31</v>
      </c>
    </row>
    <row r="3642" spans="1:26" x14ac:dyDescent="0.3">
      <c r="A3642" t="s">
        <v>4965</v>
      </c>
      <c r="B3642" t="s">
        <v>3157</v>
      </c>
      <c r="C3642">
        <v>62947</v>
      </c>
      <c r="D3642" t="str">
        <f>+VLOOKUP(C3642,Param!K:L,2,FALSE)</f>
        <v>SOTOCO SAS</v>
      </c>
      <c r="E3642">
        <v>1547055</v>
      </c>
      <c r="F3642" t="s">
        <v>28</v>
      </c>
      <c r="G3642" t="s">
        <v>29</v>
      </c>
      <c r="H3642" s="5">
        <v>28.96</v>
      </c>
      <c r="I3642" s="5">
        <v>28.959</v>
      </c>
      <c r="J3642" s="5">
        <v>1.00000000000122E-3</v>
      </c>
      <c r="K3642" s="5">
        <v>28.96</v>
      </c>
      <c r="L3642" s="5">
        <v>0</v>
      </c>
      <c r="M3642" t="str">
        <f>IF(ISERROR(VLOOKUP(A3642,'[1]Ecart validé'!$A:$A,1,FALSE)),Z3642,"Ecart Validé")</f>
        <v>valid</v>
      </c>
      <c r="R3642" t="s">
        <v>30</v>
      </c>
      <c r="X3642"/>
      <c r="Y3642"/>
      <c r="Z3642" t="s">
        <v>31</v>
      </c>
    </row>
    <row r="3643" spans="1:26" x14ac:dyDescent="0.3">
      <c r="A3643" t="s">
        <v>4966</v>
      </c>
      <c r="B3643" t="s">
        <v>3157</v>
      </c>
      <c r="C3643">
        <v>62947</v>
      </c>
      <c r="D3643" t="str">
        <f>+VLOOKUP(C3643,Param!K:L,2,FALSE)</f>
        <v>SOTOCO SAS</v>
      </c>
      <c r="E3643">
        <v>1547055</v>
      </c>
      <c r="F3643" t="s">
        <v>33</v>
      </c>
      <c r="G3643" t="s">
        <v>29</v>
      </c>
      <c r="H3643" s="5">
        <v>24.62</v>
      </c>
      <c r="I3643" s="5">
        <v>24.619</v>
      </c>
      <c r="J3643" s="5">
        <v>1.00000000000122E-3</v>
      </c>
      <c r="K3643" s="5">
        <v>24.62</v>
      </c>
      <c r="L3643" s="5">
        <v>0</v>
      </c>
      <c r="M3643" t="str">
        <f>IF(ISERROR(VLOOKUP(A3643,'[1]Ecart validé'!$A:$A,1,FALSE)),Z3643,"Ecart Validé")</f>
        <v>valid</v>
      </c>
      <c r="R3643" t="s">
        <v>30</v>
      </c>
      <c r="X3643"/>
      <c r="Y3643"/>
      <c r="Z3643" t="s">
        <v>31</v>
      </c>
    </row>
    <row r="3644" spans="1:26" x14ac:dyDescent="0.3">
      <c r="A3644" t="s">
        <v>4967</v>
      </c>
      <c r="B3644" t="s">
        <v>3157</v>
      </c>
      <c r="C3644">
        <v>62947</v>
      </c>
      <c r="D3644" t="str">
        <f>+VLOOKUP(C3644,Param!K:L,2,FALSE)</f>
        <v>SOTOCO SAS</v>
      </c>
      <c r="E3644">
        <v>1547055</v>
      </c>
      <c r="F3644" t="s">
        <v>35</v>
      </c>
      <c r="G3644" t="s">
        <v>29</v>
      </c>
      <c r="H3644" s="5">
        <v>35.36</v>
      </c>
      <c r="I3644" s="5">
        <v>35.353499999999997</v>
      </c>
      <c r="J3644" s="5">
        <v>6.5000000000026096E-3</v>
      </c>
      <c r="K3644" s="5">
        <v>35.36</v>
      </c>
      <c r="L3644" s="5">
        <v>0</v>
      </c>
      <c r="M3644" t="str">
        <f>IF(ISERROR(VLOOKUP(A3644,'[1]Ecart validé'!$A:$A,1,FALSE)),Z3644,"Ecart Validé")</f>
        <v>valid</v>
      </c>
      <c r="R3644" t="s">
        <v>30</v>
      </c>
      <c r="X3644"/>
      <c r="Y3644"/>
      <c r="Z3644" t="s">
        <v>31</v>
      </c>
    </row>
    <row r="3645" spans="1:26" x14ac:dyDescent="0.3">
      <c r="A3645" t="s">
        <v>4968</v>
      </c>
      <c r="B3645" t="s">
        <v>3157</v>
      </c>
      <c r="C3645">
        <v>62947</v>
      </c>
      <c r="D3645" t="str">
        <f>+VLOOKUP(C3645,Param!K:L,2,FALSE)</f>
        <v>SOTOCO SAS</v>
      </c>
      <c r="E3645">
        <v>1547055</v>
      </c>
      <c r="F3645" t="s">
        <v>37</v>
      </c>
      <c r="G3645" t="s">
        <v>29</v>
      </c>
      <c r="H3645" s="5">
        <v>25.55</v>
      </c>
      <c r="I3645" s="5">
        <v>25.55</v>
      </c>
      <c r="J3645" s="5">
        <v>0</v>
      </c>
      <c r="K3645" s="5">
        <v>25.55</v>
      </c>
      <c r="L3645" s="5">
        <v>0</v>
      </c>
      <c r="M3645" t="str">
        <f>IF(ISERROR(VLOOKUP(A3645,'[1]Ecart validé'!$A:$A,1,FALSE)),Z3645,"Ecart Validé")</f>
        <v>valid</v>
      </c>
      <c r="R3645" t="s">
        <v>30</v>
      </c>
      <c r="X3645"/>
      <c r="Y3645"/>
      <c r="Z3645" t="s">
        <v>31</v>
      </c>
    </row>
    <row r="3646" spans="1:26" x14ac:dyDescent="0.3">
      <c r="A3646" t="s">
        <v>4969</v>
      </c>
      <c r="B3646" t="s">
        <v>3157</v>
      </c>
      <c r="C3646">
        <v>63701</v>
      </c>
      <c r="D3646" t="str">
        <f>+VLOOKUP(C3646,Param!K:L,2,FALSE)</f>
        <v>TRADIBAT</v>
      </c>
      <c r="E3646">
        <v>2140543932</v>
      </c>
      <c r="F3646" t="s">
        <v>28</v>
      </c>
      <c r="G3646" t="s">
        <v>29</v>
      </c>
      <c r="H3646" s="5">
        <v>3851.31</v>
      </c>
      <c r="I3646" s="5">
        <v>3851.3112000000001</v>
      </c>
      <c r="J3646" s="5">
        <v>-1.2000000001535201E-3</v>
      </c>
      <c r="K3646" s="5">
        <v>3851.31</v>
      </c>
      <c r="L3646" s="5">
        <v>0</v>
      </c>
      <c r="M3646" t="str">
        <f>IF(ISERROR(VLOOKUP(A3646,'[1]Ecart validé'!$A:$A,1,FALSE)),Z3646,"Ecart Validé")</f>
        <v>valid</v>
      </c>
      <c r="R3646" t="s">
        <v>30</v>
      </c>
      <c r="X3646"/>
      <c r="Y3646"/>
      <c r="Z3646" t="s">
        <v>31</v>
      </c>
    </row>
    <row r="3647" spans="1:26" x14ac:dyDescent="0.3">
      <c r="A3647" t="s">
        <v>4970</v>
      </c>
      <c r="B3647" t="s">
        <v>3157</v>
      </c>
      <c r="C3647">
        <v>63701</v>
      </c>
      <c r="D3647" t="str">
        <f>+VLOOKUP(C3647,Param!K:L,2,FALSE)</f>
        <v>TRADIBAT</v>
      </c>
      <c r="E3647">
        <v>2140543932</v>
      </c>
      <c r="F3647" t="s">
        <v>33</v>
      </c>
      <c r="G3647" t="s">
        <v>29</v>
      </c>
      <c r="H3647" s="5">
        <v>2471.62</v>
      </c>
      <c r="I3647" s="5">
        <v>2471.6199000000001</v>
      </c>
      <c r="J3647" s="5">
        <v>9.9999999747524203E-5</v>
      </c>
      <c r="K3647" s="5">
        <v>2471.62</v>
      </c>
      <c r="L3647" s="5">
        <v>0</v>
      </c>
      <c r="M3647" t="str">
        <f>IF(ISERROR(VLOOKUP(A3647,'[1]Ecart validé'!$A:$A,1,FALSE)),Z3647,"Ecart Validé")</f>
        <v>valid</v>
      </c>
      <c r="R3647" t="s">
        <v>30</v>
      </c>
      <c r="X3647"/>
      <c r="Y3647"/>
      <c r="Z3647" t="s">
        <v>31</v>
      </c>
    </row>
    <row r="3648" spans="1:26" x14ac:dyDescent="0.3">
      <c r="A3648" t="s">
        <v>4971</v>
      </c>
      <c r="B3648" t="s">
        <v>3157</v>
      </c>
      <c r="C3648">
        <v>63701</v>
      </c>
      <c r="D3648" t="str">
        <f>+VLOOKUP(C3648,Param!K:L,2,FALSE)</f>
        <v>TRADIBAT</v>
      </c>
      <c r="E3648">
        <v>2140543932</v>
      </c>
      <c r="F3648" t="s">
        <v>35</v>
      </c>
      <c r="G3648" t="s">
        <v>29</v>
      </c>
      <c r="H3648" s="5">
        <v>2560.65</v>
      </c>
      <c r="I3648" s="5">
        <v>2560.6541999999999</v>
      </c>
      <c r="J3648" s="5">
        <v>-4.1999999998551998E-3</v>
      </c>
      <c r="K3648" s="5">
        <v>2560.65</v>
      </c>
      <c r="L3648" s="5">
        <v>0</v>
      </c>
      <c r="M3648" t="str">
        <f>IF(ISERROR(VLOOKUP(A3648,'[1]Ecart validé'!$A:$A,1,FALSE)),Z3648,"Ecart Validé")</f>
        <v>valid</v>
      </c>
      <c r="R3648" t="s">
        <v>30</v>
      </c>
      <c r="X3648"/>
      <c r="Y3648"/>
      <c r="Z3648" t="s">
        <v>31</v>
      </c>
    </row>
    <row r="3649" spans="1:26" x14ac:dyDescent="0.3">
      <c r="A3649" t="s">
        <v>4972</v>
      </c>
      <c r="B3649" t="s">
        <v>3157</v>
      </c>
      <c r="C3649">
        <v>63701</v>
      </c>
      <c r="D3649" t="str">
        <f>+VLOOKUP(C3649,Param!K:L,2,FALSE)</f>
        <v>TRADIBAT</v>
      </c>
      <c r="E3649">
        <v>2140543932</v>
      </c>
      <c r="F3649" t="s">
        <v>37</v>
      </c>
      <c r="G3649" t="s">
        <v>29</v>
      </c>
      <c r="H3649" s="5">
        <v>3410.19</v>
      </c>
      <c r="I3649" s="5">
        <v>3410.1921000000002</v>
      </c>
      <c r="J3649" s="5">
        <v>-2.1000000001549701E-3</v>
      </c>
      <c r="K3649" s="5">
        <v>3410.19</v>
      </c>
      <c r="L3649" s="5">
        <v>0</v>
      </c>
      <c r="M3649" t="str">
        <f>IF(ISERROR(VLOOKUP(A3649,'[1]Ecart validé'!$A:$A,1,FALSE)),Z3649,"Ecart Validé")</f>
        <v>valid</v>
      </c>
      <c r="R3649" t="s">
        <v>30</v>
      </c>
      <c r="X3649"/>
      <c r="Y3649"/>
      <c r="Z3649" t="s">
        <v>31</v>
      </c>
    </row>
    <row r="3650" spans="1:26" x14ac:dyDescent="0.3">
      <c r="A3650" t="s">
        <v>4973</v>
      </c>
      <c r="B3650" t="s">
        <v>3157</v>
      </c>
      <c r="C3650">
        <v>63862</v>
      </c>
      <c r="D3650" t="str">
        <f>+VLOOKUP(C3650,Param!K:L,2,FALSE)</f>
        <v>MAINTENANCE TECHNIQUE OPTIMISEE</v>
      </c>
      <c r="E3650">
        <v>2130542680</v>
      </c>
      <c r="F3650" t="s">
        <v>35</v>
      </c>
      <c r="G3650" t="s">
        <v>29</v>
      </c>
      <c r="H3650" s="5">
        <v>893.04</v>
      </c>
      <c r="I3650" s="5">
        <v>893.04</v>
      </c>
      <c r="J3650" s="5">
        <v>0</v>
      </c>
      <c r="K3650" s="5">
        <v>893.04</v>
      </c>
      <c r="L3650" s="5">
        <v>0</v>
      </c>
      <c r="M3650" t="str">
        <f>IF(ISERROR(VLOOKUP(A3650,'[1]Ecart validé'!$A:$A,1,FALSE)),Z3650,"Ecart Validé")</f>
        <v>valid</v>
      </c>
      <c r="R3650" t="s">
        <v>30</v>
      </c>
      <c r="X3650"/>
      <c r="Y3650"/>
      <c r="Z3650" t="s">
        <v>31</v>
      </c>
    </row>
    <row r="3651" spans="1:26" x14ac:dyDescent="0.3">
      <c r="A3651" t="s">
        <v>4974</v>
      </c>
      <c r="B3651" t="s">
        <v>3157</v>
      </c>
      <c r="C3651">
        <v>63862</v>
      </c>
      <c r="D3651" t="str">
        <f>+VLOOKUP(C3651,Param!K:L,2,FALSE)</f>
        <v>MAINTENANCE TECHNIQUE OPTIMISEE</v>
      </c>
      <c r="E3651">
        <v>2130542680</v>
      </c>
      <c r="F3651" t="s">
        <v>37</v>
      </c>
      <c r="G3651" t="s">
        <v>29</v>
      </c>
      <c r="H3651" s="5">
        <v>85.98</v>
      </c>
      <c r="I3651" s="5">
        <v>85.984800000000007</v>
      </c>
      <c r="J3651" s="5">
        <v>-4.8000000000030197E-3</v>
      </c>
      <c r="K3651" s="5">
        <v>85.98</v>
      </c>
      <c r="L3651" s="5">
        <v>0</v>
      </c>
      <c r="M3651" t="str">
        <f>IF(ISERROR(VLOOKUP(A3651,'[1]Ecart validé'!$A:$A,1,FALSE)),Z3651,"Ecart Validé")</f>
        <v>valid</v>
      </c>
      <c r="R3651" t="s">
        <v>30</v>
      </c>
      <c r="X3651"/>
      <c r="Y3651"/>
      <c r="Z3651" t="s">
        <v>31</v>
      </c>
    </row>
    <row r="3652" spans="1:26" x14ac:dyDescent="0.3">
      <c r="A3652" t="s">
        <v>4975</v>
      </c>
      <c r="B3652" t="s">
        <v>3157</v>
      </c>
      <c r="C3652">
        <v>64759</v>
      </c>
      <c r="D3652" t="str">
        <f>+VLOOKUP(C3652,Param!K:L,2,FALSE)</f>
        <v>SDEL TERTIAIRE</v>
      </c>
      <c r="E3652">
        <v>212541653</v>
      </c>
      <c r="F3652" t="s">
        <v>28</v>
      </c>
      <c r="G3652" t="s">
        <v>29</v>
      </c>
      <c r="H3652" s="5">
        <v>9690.9</v>
      </c>
      <c r="I3652" s="5">
        <v>9690.9</v>
      </c>
      <c r="J3652" s="5">
        <v>0</v>
      </c>
      <c r="K3652" s="5">
        <v>9690.9</v>
      </c>
      <c r="L3652" s="5">
        <v>0</v>
      </c>
      <c r="M3652" t="str">
        <f>IF(ISERROR(VLOOKUP(A3652,'[1]Ecart validé'!$A:$A,1,FALSE)),Z3652,"Ecart Validé")</f>
        <v>valid</v>
      </c>
      <c r="R3652" t="s">
        <v>30</v>
      </c>
      <c r="X3652"/>
      <c r="Y3652"/>
      <c r="Z3652" t="s">
        <v>31</v>
      </c>
    </row>
    <row r="3653" spans="1:26" x14ac:dyDescent="0.3">
      <c r="A3653" t="s">
        <v>4976</v>
      </c>
      <c r="B3653" t="s">
        <v>3157</v>
      </c>
      <c r="C3653">
        <v>64759</v>
      </c>
      <c r="D3653" t="str">
        <f>+VLOOKUP(C3653,Param!K:L,2,FALSE)</f>
        <v>SDEL TERTIAIRE</v>
      </c>
      <c r="E3653">
        <v>212541653</v>
      </c>
      <c r="F3653" t="s">
        <v>33</v>
      </c>
      <c r="G3653" t="s">
        <v>29</v>
      </c>
      <c r="H3653" s="5">
        <v>2031.34</v>
      </c>
      <c r="I3653" s="5">
        <v>2031.3393000000001</v>
      </c>
      <c r="J3653" s="5">
        <v>6.9999999982428497E-4</v>
      </c>
      <c r="K3653" s="5">
        <v>2031.34</v>
      </c>
      <c r="L3653" s="5">
        <v>0</v>
      </c>
      <c r="M3653" t="str">
        <f>IF(ISERROR(VLOOKUP(A3653,'[1]Ecart validé'!$A:$A,1,FALSE)),Z3653,"Ecart Validé")</f>
        <v>valid</v>
      </c>
      <c r="R3653" t="s">
        <v>30</v>
      </c>
      <c r="X3653"/>
      <c r="Y3653"/>
      <c r="Z3653" t="s">
        <v>31</v>
      </c>
    </row>
    <row r="3654" spans="1:26" x14ac:dyDescent="0.3">
      <c r="A3654" t="s">
        <v>4977</v>
      </c>
      <c r="B3654" t="s">
        <v>3157</v>
      </c>
      <c r="C3654">
        <v>64759</v>
      </c>
      <c r="D3654" t="str">
        <f>+VLOOKUP(C3654,Param!K:L,2,FALSE)</f>
        <v>SDEL TERTIAIRE</v>
      </c>
      <c r="E3654">
        <v>212541653</v>
      </c>
      <c r="F3654" t="s">
        <v>35</v>
      </c>
      <c r="G3654" t="s">
        <v>29</v>
      </c>
      <c r="H3654" s="5">
        <v>1436.43</v>
      </c>
      <c r="I3654" s="5">
        <v>1436.4339</v>
      </c>
      <c r="J3654" s="5">
        <v>-3.8999999999305098E-3</v>
      </c>
      <c r="K3654" s="5">
        <v>1436.43</v>
      </c>
      <c r="L3654" s="5">
        <v>0</v>
      </c>
      <c r="M3654" t="str">
        <f>IF(ISERROR(VLOOKUP(A3654,'[1]Ecart validé'!$A:$A,1,FALSE)),Z3654,"Ecart Validé")</f>
        <v>valid</v>
      </c>
      <c r="R3654" t="s">
        <v>30</v>
      </c>
      <c r="X3654"/>
      <c r="Y3654"/>
      <c r="Z3654" t="s">
        <v>31</v>
      </c>
    </row>
    <row r="3655" spans="1:26" x14ac:dyDescent="0.3">
      <c r="A3655" t="s">
        <v>4978</v>
      </c>
      <c r="B3655" t="s">
        <v>3157</v>
      </c>
      <c r="C3655">
        <v>64759</v>
      </c>
      <c r="D3655" t="str">
        <f>+VLOOKUP(C3655,Param!K:L,2,FALSE)</f>
        <v>SDEL TERTIAIRE</v>
      </c>
      <c r="E3655">
        <v>212541653</v>
      </c>
      <c r="F3655" t="s">
        <v>37</v>
      </c>
      <c r="G3655" t="s">
        <v>29</v>
      </c>
      <c r="H3655" s="5">
        <v>2369.13</v>
      </c>
      <c r="I3655" s="5">
        <v>2369.13</v>
      </c>
      <c r="J3655" s="5">
        <v>0</v>
      </c>
      <c r="K3655" s="5">
        <v>2369.13</v>
      </c>
      <c r="L3655" s="5">
        <v>0</v>
      </c>
      <c r="M3655" t="str">
        <f>IF(ISERROR(VLOOKUP(A3655,'[1]Ecart validé'!$A:$A,1,FALSE)),Z3655,"Ecart Validé")</f>
        <v>valid</v>
      </c>
      <c r="R3655" t="s">
        <v>30</v>
      </c>
      <c r="X3655"/>
      <c r="Y3655"/>
      <c r="Z3655" t="s">
        <v>31</v>
      </c>
    </row>
    <row r="3656" spans="1:26" x14ac:dyDescent="0.3">
      <c r="A3656" t="s">
        <v>4979</v>
      </c>
      <c r="B3656" t="s">
        <v>3157</v>
      </c>
      <c r="C3656">
        <v>65081</v>
      </c>
      <c r="D3656" t="str">
        <f>+VLOOKUP(C3656,Param!K:L,2,FALSE)</f>
        <v>BLANCHISSERIE CHALONNAISE</v>
      </c>
      <c r="E3656">
        <v>2130052884</v>
      </c>
      <c r="F3656" t="s">
        <v>28</v>
      </c>
      <c r="G3656" t="s">
        <v>29</v>
      </c>
      <c r="H3656" s="5">
        <v>4385.72</v>
      </c>
      <c r="I3656" s="5">
        <v>4385.7199000000001</v>
      </c>
      <c r="J3656" s="5">
        <v>1.00000000202271E-4</v>
      </c>
      <c r="K3656" s="5">
        <v>4385.72</v>
      </c>
      <c r="L3656" s="5">
        <v>0</v>
      </c>
      <c r="M3656" t="str">
        <f>IF(ISERROR(VLOOKUP(A3656,'[1]Ecart validé'!$A:$A,1,FALSE)),Z3656,"Ecart Validé")</f>
        <v>valid</v>
      </c>
      <c r="R3656" t="s">
        <v>30</v>
      </c>
      <c r="X3656"/>
      <c r="Y3656"/>
      <c r="Z3656" t="s">
        <v>31</v>
      </c>
    </row>
    <row r="3657" spans="1:26" x14ac:dyDescent="0.3">
      <c r="A3657" t="s">
        <v>4980</v>
      </c>
      <c r="B3657" t="s">
        <v>3157</v>
      </c>
      <c r="C3657">
        <v>65081</v>
      </c>
      <c r="D3657" t="str">
        <f>+VLOOKUP(C3657,Param!K:L,2,FALSE)</f>
        <v>BLANCHISSERIE CHALONNAISE</v>
      </c>
      <c r="E3657">
        <v>2130052884</v>
      </c>
      <c r="F3657" t="s">
        <v>33</v>
      </c>
      <c r="G3657" t="s">
        <v>29</v>
      </c>
      <c r="H3657" s="5">
        <v>422.25</v>
      </c>
      <c r="I3657" s="5">
        <v>422.25189999999998</v>
      </c>
      <c r="J3657" s="5">
        <v>-1.8999999999778001E-3</v>
      </c>
      <c r="K3657" s="5">
        <v>422.25</v>
      </c>
      <c r="L3657" s="5">
        <v>0</v>
      </c>
      <c r="M3657" t="str">
        <f>IF(ISERROR(VLOOKUP(A3657,'[1]Ecart validé'!$A:$A,1,FALSE)),Z3657,"Ecart Validé")</f>
        <v>valid</v>
      </c>
      <c r="R3657" t="s">
        <v>30</v>
      </c>
      <c r="X3657"/>
      <c r="Y3657"/>
      <c r="Z3657" t="s">
        <v>31</v>
      </c>
    </row>
    <row r="3658" spans="1:26" x14ac:dyDescent="0.3">
      <c r="A3658" t="s">
        <v>4981</v>
      </c>
      <c r="B3658" t="s">
        <v>3157</v>
      </c>
      <c r="C3658">
        <v>65081</v>
      </c>
      <c r="D3658" t="str">
        <f>+VLOOKUP(C3658,Param!K:L,2,FALSE)</f>
        <v>BLANCHISSERIE CHALONNAISE</v>
      </c>
      <c r="E3658">
        <v>2130052884</v>
      </c>
      <c r="F3658" t="s">
        <v>35</v>
      </c>
      <c r="G3658" t="s">
        <v>29</v>
      </c>
      <c r="H3658" s="5">
        <v>4957.6499999999996</v>
      </c>
      <c r="I3658" s="5">
        <v>4957.6450000000004</v>
      </c>
      <c r="J3658" s="5">
        <v>4.9999999991996403E-3</v>
      </c>
      <c r="K3658" s="5">
        <v>4957.6499999999996</v>
      </c>
      <c r="L3658" s="5">
        <v>0</v>
      </c>
      <c r="M3658" t="str">
        <f>IF(ISERROR(VLOOKUP(A3658,'[1]Ecart validé'!$A:$A,1,FALSE)),Z3658,"Ecart Validé")</f>
        <v>valid</v>
      </c>
      <c r="R3658" t="s">
        <v>30</v>
      </c>
      <c r="X3658"/>
      <c r="Y3658"/>
      <c r="Z3658" t="s">
        <v>31</v>
      </c>
    </row>
    <row r="3659" spans="1:26" x14ac:dyDescent="0.3">
      <c r="A3659" t="s">
        <v>4982</v>
      </c>
      <c r="B3659" t="s">
        <v>3157</v>
      </c>
      <c r="C3659">
        <v>65081</v>
      </c>
      <c r="D3659" t="str">
        <f>+VLOOKUP(C3659,Param!K:L,2,FALSE)</f>
        <v>BLANCHISSERIE CHALONNAISE</v>
      </c>
      <c r="E3659">
        <v>2130052884</v>
      </c>
      <c r="F3659" t="s">
        <v>37</v>
      </c>
      <c r="G3659" t="s">
        <v>29</v>
      </c>
      <c r="H3659" s="5">
        <v>1670.31</v>
      </c>
      <c r="I3659" s="5">
        <v>1670.3050000000001</v>
      </c>
      <c r="J3659" s="5">
        <v>4.9999999998817596E-3</v>
      </c>
      <c r="K3659" s="5">
        <v>1670.31</v>
      </c>
      <c r="L3659" s="5">
        <v>0</v>
      </c>
      <c r="M3659" t="str">
        <f>IF(ISERROR(VLOOKUP(A3659,'[1]Ecart validé'!$A:$A,1,FALSE)),Z3659,"Ecart Validé")</f>
        <v>valid</v>
      </c>
      <c r="R3659" t="s">
        <v>30</v>
      </c>
      <c r="X3659"/>
      <c r="Y3659"/>
      <c r="Z3659" t="s">
        <v>31</v>
      </c>
    </row>
    <row r="3660" spans="1:26" x14ac:dyDescent="0.3">
      <c r="A3660" t="s">
        <v>4983</v>
      </c>
      <c r="B3660" t="s">
        <v>3157</v>
      </c>
      <c r="C3660">
        <v>65097</v>
      </c>
      <c r="D3660" t="str">
        <f>+VLOOKUP(C3660,Param!K:L,2,FALSE)</f>
        <v>BLANCHISSERIE VAL NEIGE</v>
      </c>
      <c r="E3660">
        <v>390093</v>
      </c>
      <c r="F3660" t="s">
        <v>28</v>
      </c>
      <c r="G3660" t="s">
        <v>29</v>
      </c>
      <c r="H3660" s="5">
        <v>877.84</v>
      </c>
      <c r="I3660" s="5">
        <v>877.83500000000004</v>
      </c>
      <c r="J3660" s="5">
        <v>4.9999999999954499E-3</v>
      </c>
      <c r="K3660" s="5">
        <v>877.84</v>
      </c>
      <c r="L3660" s="5">
        <v>0</v>
      </c>
      <c r="M3660" t="str">
        <f>IF(ISERROR(VLOOKUP(A3660,'[1]Ecart validé'!$A:$A,1,FALSE)),Z3660,"Ecart Validé")</f>
        <v>valid</v>
      </c>
      <c r="R3660" t="s">
        <v>30</v>
      </c>
      <c r="X3660"/>
      <c r="Y3660"/>
      <c r="Z3660" t="s">
        <v>31</v>
      </c>
    </row>
    <row r="3661" spans="1:26" x14ac:dyDescent="0.3">
      <c r="A3661" t="s">
        <v>4984</v>
      </c>
      <c r="B3661" t="s">
        <v>3157</v>
      </c>
      <c r="C3661">
        <v>65097</v>
      </c>
      <c r="D3661" t="str">
        <f>+VLOOKUP(C3661,Param!K:L,2,FALSE)</f>
        <v>BLANCHISSERIE VAL NEIGE</v>
      </c>
      <c r="E3661">
        <v>390093</v>
      </c>
      <c r="F3661" t="s">
        <v>33</v>
      </c>
      <c r="G3661" t="s">
        <v>29</v>
      </c>
      <c r="H3661" s="5">
        <v>289.83999999999997</v>
      </c>
      <c r="I3661" s="5">
        <v>289.83499999999998</v>
      </c>
      <c r="J3661" s="5">
        <v>4.9999999999954499E-3</v>
      </c>
      <c r="K3661" s="5">
        <v>289.83999999999997</v>
      </c>
      <c r="L3661" s="5">
        <v>0</v>
      </c>
      <c r="M3661" t="str">
        <f>IF(ISERROR(VLOOKUP(A3661,'[1]Ecart validé'!$A:$A,1,FALSE)),Z3661,"Ecart Validé")</f>
        <v>valid</v>
      </c>
      <c r="R3661" t="s">
        <v>30</v>
      </c>
      <c r="X3661"/>
      <c r="Y3661"/>
      <c r="Z3661" t="s">
        <v>31</v>
      </c>
    </row>
    <row r="3662" spans="1:26" x14ac:dyDescent="0.3">
      <c r="A3662" t="s">
        <v>4985</v>
      </c>
      <c r="B3662" t="s">
        <v>3157</v>
      </c>
      <c r="C3662">
        <v>65097</v>
      </c>
      <c r="D3662" t="str">
        <f>+VLOOKUP(C3662,Param!K:L,2,FALSE)</f>
        <v>BLANCHISSERIE VAL NEIGE</v>
      </c>
      <c r="E3662">
        <v>390093</v>
      </c>
      <c r="F3662" t="s">
        <v>35</v>
      </c>
      <c r="G3662" t="s">
        <v>29</v>
      </c>
      <c r="H3662" s="5">
        <v>848.6</v>
      </c>
      <c r="I3662" s="5">
        <v>848.60479999999995</v>
      </c>
      <c r="J3662" s="5">
        <v>-4.7999999999319698E-3</v>
      </c>
      <c r="K3662" s="5">
        <v>848.6</v>
      </c>
      <c r="L3662" s="5">
        <v>0</v>
      </c>
      <c r="M3662" t="str">
        <f>IF(ISERROR(VLOOKUP(A3662,'[1]Ecart validé'!$A:$A,1,FALSE)),Z3662,"Ecart Validé")</f>
        <v>valid</v>
      </c>
      <c r="R3662" t="s">
        <v>30</v>
      </c>
      <c r="X3662"/>
      <c r="Y3662"/>
      <c r="Z3662" t="s">
        <v>31</v>
      </c>
    </row>
    <row r="3663" spans="1:26" x14ac:dyDescent="0.3">
      <c r="A3663" t="s">
        <v>4986</v>
      </c>
      <c r="B3663" t="s">
        <v>3157</v>
      </c>
      <c r="C3663">
        <v>65097</v>
      </c>
      <c r="D3663" t="str">
        <f>+VLOOKUP(C3663,Param!K:L,2,FALSE)</f>
        <v>BLANCHISSERIE VAL NEIGE</v>
      </c>
      <c r="E3663">
        <v>390093</v>
      </c>
      <c r="F3663" t="s">
        <v>37</v>
      </c>
      <c r="G3663" t="s">
        <v>29</v>
      </c>
      <c r="H3663" s="5">
        <v>594.13</v>
      </c>
      <c r="I3663" s="5">
        <v>594.125</v>
      </c>
      <c r="J3663" s="5">
        <v>4.9999999999954499E-3</v>
      </c>
      <c r="K3663" s="5">
        <v>594.13</v>
      </c>
      <c r="L3663" s="5">
        <v>0</v>
      </c>
      <c r="M3663" t="str">
        <f>IF(ISERROR(VLOOKUP(A3663,'[1]Ecart validé'!$A:$A,1,FALSE)),Z3663,"Ecart Validé")</f>
        <v>valid</v>
      </c>
      <c r="R3663" t="s">
        <v>30</v>
      </c>
      <c r="X3663"/>
      <c r="Y3663"/>
      <c r="Z3663" t="s">
        <v>31</v>
      </c>
    </row>
    <row r="3664" spans="1:26" x14ac:dyDescent="0.3">
      <c r="A3664" t="s">
        <v>4987</v>
      </c>
      <c r="B3664" t="s">
        <v>3157</v>
      </c>
      <c r="C3664">
        <v>65143</v>
      </c>
      <c r="D3664" t="str">
        <f>+VLOOKUP(C3664,Param!K:L,2,FALSE)</f>
        <v>BLANCHISSERIE DU MAINE</v>
      </c>
      <c r="E3664">
        <v>27306043</v>
      </c>
      <c r="F3664" t="s">
        <v>28</v>
      </c>
      <c r="G3664" t="s">
        <v>29</v>
      </c>
      <c r="H3664" s="5">
        <v>8845.91</v>
      </c>
      <c r="I3664" s="5">
        <v>8845.9130000000005</v>
      </c>
      <c r="J3664" s="5">
        <v>-3.00000000061118E-3</v>
      </c>
      <c r="K3664" s="5">
        <v>8845.91</v>
      </c>
      <c r="L3664" s="5">
        <v>0</v>
      </c>
      <c r="M3664" t="str">
        <f>IF(ISERROR(VLOOKUP(A3664,'[1]Ecart validé'!$A:$A,1,FALSE)),Z3664,"Ecart Validé")</f>
        <v>valid</v>
      </c>
      <c r="R3664" t="s">
        <v>30</v>
      </c>
      <c r="X3664"/>
      <c r="Y3664"/>
      <c r="Z3664" t="s">
        <v>31</v>
      </c>
    </row>
    <row r="3665" spans="1:26" x14ac:dyDescent="0.3">
      <c r="A3665" t="s">
        <v>4988</v>
      </c>
      <c r="B3665" t="s">
        <v>3157</v>
      </c>
      <c r="C3665">
        <v>65143</v>
      </c>
      <c r="D3665" t="str">
        <f>+VLOOKUP(C3665,Param!K:L,2,FALSE)</f>
        <v>BLANCHISSERIE DU MAINE</v>
      </c>
      <c r="E3665">
        <v>27306043</v>
      </c>
      <c r="F3665" t="s">
        <v>33</v>
      </c>
      <c r="G3665" t="s">
        <v>29</v>
      </c>
      <c r="H3665" s="5">
        <v>1770.28</v>
      </c>
      <c r="I3665" s="5">
        <v>1770.2764999999999</v>
      </c>
      <c r="J3665" s="5">
        <v>3.5000000000309198E-3</v>
      </c>
      <c r="K3665" s="5">
        <v>1770.28</v>
      </c>
      <c r="L3665" s="5">
        <v>0</v>
      </c>
      <c r="M3665" t="str">
        <f>IF(ISERROR(VLOOKUP(A3665,'[1]Ecart validé'!$A:$A,1,FALSE)),Z3665,"Ecart Validé")</f>
        <v>valid</v>
      </c>
      <c r="R3665" t="s">
        <v>30</v>
      </c>
      <c r="X3665"/>
      <c r="Y3665"/>
      <c r="Z3665" t="s">
        <v>31</v>
      </c>
    </row>
    <row r="3666" spans="1:26" x14ac:dyDescent="0.3">
      <c r="A3666" t="s">
        <v>4989</v>
      </c>
      <c r="B3666" t="s">
        <v>3157</v>
      </c>
      <c r="C3666">
        <v>65143</v>
      </c>
      <c r="D3666" t="str">
        <f>+VLOOKUP(C3666,Param!K:L,2,FALSE)</f>
        <v>BLANCHISSERIE DU MAINE</v>
      </c>
      <c r="E3666">
        <v>27306043</v>
      </c>
      <c r="F3666" t="s">
        <v>35</v>
      </c>
      <c r="G3666" t="s">
        <v>29</v>
      </c>
      <c r="H3666" s="5">
        <v>10280.959999999999</v>
      </c>
      <c r="I3666" s="5">
        <v>10280.9604</v>
      </c>
      <c r="J3666" s="5">
        <v>-4.00000000809086E-4</v>
      </c>
      <c r="K3666" s="5">
        <v>10280.959999999999</v>
      </c>
      <c r="L3666" s="5">
        <v>0</v>
      </c>
      <c r="M3666" t="str">
        <f>IF(ISERROR(VLOOKUP(A3666,'[1]Ecart validé'!$A:$A,1,FALSE)),Z3666,"Ecart Validé")</f>
        <v>valid</v>
      </c>
      <c r="R3666" t="s">
        <v>30</v>
      </c>
      <c r="X3666"/>
      <c r="Y3666"/>
      <c r="Z3666" t="s">
        <v>31</v>
      </c>
    </row>
    <row r="3667" spans="1:26" x14ac:dyDescent="0.3">
      <c r="A3667" t="s">
        <v>4990</v>
      </c>
      <c r="B3667" t="s">
        <v>3157</v>
      </c>
      <c r="C3667">
        <v>65143</v>
      </c>
      <c r="D3667" t="str">
        <f>+VLOOKUP(C3667,Param!K:L,2,FALSE)</f>
        <v>BLANCHISSERIE DU MAINE</v>
      </c>
      <c r="E3667">
        <v>27306043</v>
      </c>
      <c r="F3667" t="s">
        <v>37</v>
      </c>
      <c r="G3667" t="s">
        <v>29</v>
      </c>
      <c r="H3667" s="5">
        <v>5478.47</v>
      </c>
      <c r="I3667" s="5">
        <v>5478.4718000000003</v>
      </c>
      <c r="J3667" s="5">
        <v>-1.8000000000029099E-3</v>
      </c>
      <c r="K3667" s="5">
        <v>5478.47</v>
      </c>
      <c r="L3667" s="5">
        <v>0</v>
      </c>
      <c r="M3667" t="str">
        <f>IF(ISERROR(VLOOKUP(A3667,'[1]Ecart validé'!$A:$A,1,FALSE)),Z3667,"Ecart Validé")</f>
        <v>valid</v>
      </c>
      <c r="R3667" t="s">
        <v>30</v>
      </c>
      <c r="X3667"/>
      <c r="Y3667"/>
      <c r="Z3667" t="s">
        <v>31</v>
      </c>
    </row>
    <row r="3668" spans="1:26" x14ac:dyDescent="0.3">
      <c r="A3668" t="s">
        <v>4991</v>
      </c>
      <c r="B3668" t="s">
        <v>3157</v>
      </c>
      <c r="C3668">
        <v>65290</v>
      </c>
      <c r="D3668" t="str">
        <f>+VLOOKUP(C3668,Param!K:L,2,FALSE)</f>
        <v>ROYAL SERVICE</v>
      </c>
      <c r="E3668">
        <v>390077</v>
      </c>
      <c r="F3668" t="s">
        <v>28</v>
      </c>
      <c r="G3668" t="s">
        <v>29</v>
      </c>
      <c r="H3668" s="5">
        <v>5096.68</v>
      </c>
      <c r="I3668" s="5">
        <v>5096.6754000000001</v>
      </c>
      <c r="J3668" s="5">
        <v>4.6000000002095398E-3</v>
      </c>
      <c r="K3668" s="5">
        <v>5096.68</v>
      </c>
      <c r="L3668" s="5">
        <v>0</v>
      </c>
      <c r="M3668" t="str">
        <f>IF(ISERROR(VLOOKUP(A3668,'[1]Ecart validé'!$A:$A,1,FALSE)),Z3668,"Ecart Validé")</f>
        <v>valid</v>
      </c>
      <c r="R3668" t="s">
        <v>30</v>
      </c>
      <c r="X3668"/>
      <c r="Y3668"/>
      <c r="Z3668" t="s">
        <v>31</v>
      </c>
    </row>
    <row r="3669" spans="1:26" x14ac:dyDescent="0.3">
      <c r="A3669" t="s">
        <v>4992</v>
      </c>
      <c r="B3669" t="s">
        <v>3157</v>
      </c>
      <c r="C3669">
        <v>65290</v>
      </c>
      <c r="D3669" t="str">
        <f>+VLOOKUP(C3669,Param!K:L,2,FALSE)</f>
        <v>ROYAL SERVICE</v>
      </c>
      <c r="E3669">
        <v>390077</v>
      </c>
      <c r="F3669" t="s">
        <v>33</v>
      </c>
      <c r="G3669" t="s">
        <v>29</v>
      </c>
      <c r="H3669" s="5">
        <v>1125.6300000000001</v>
      </c>
      <c r="I3669" s="5">
        <v>1125.6342999999999</v>
      </c>
      <c r="J3669" s="5">
        <v>-4.2999999998301003E-3</v>
      </c>
      <c r="K3669" s="5">
        <v>1125.6300000000001</v>
      </c>
      <c r="L3669" s="5">
        <v>0</v>
      </c>
      <c r="M3669" t="str">
        <f>IF(ISERROR(VLOOKUP(A3669,'[1]Ecart validé'!$A:$A,1,FALSE)),Z3669,"Ecart Validé")</f>
        <v>valid</v>
      </c>
      <c r="R3669" t="s">
        <v>30</v>
      </c>
      <c r="X3669"/>
      <c r="Y3669"/>
      <c r="Z3669" t="s">
        <v>31</v>
      </c>
    </row>
    <row r="3670" spans="1:26" x14ac:dyDescent="0.3">
      <c r="A3670" t="s">
        <v>4993</v>
      </c>
      <c r="B3670" t="s">
        <v>3157</v>
      </c>
      <c r="C3670">
        <v>65290</v>
      </c>
      <c r="D3670" t="str">
        <f>+VLOOKUP(C3670,Param!K:L,2,FALSE)</f>
        <v>ROYAL SERVICE</v>
      </c>
      <c r="E3670">
        <v>390077</v>
      </c>
      <c r="F3670" t="s">
        <v>35</v>
      </c>
      <c r="G3670" t="s">
        <v>29</v>
      </c>
      <c r="H3670" s="5">
        <v>3499.32</v>
      </c>
      <c r="I3670" s="5">
        <v>3499.3263000000002</v>
      </c>
      <c r="J3670" s="5">
        <v>-6.3000000000101803E-3</v>
      </c>
      <c r="K3670" s="5">
        <v>3499.32</v>
      </c>
      <c r="L3670" s="5">
        <v>0</v>
      </c>
      <c r="M3670" t="str">
        <f>IF(ISERROR(VLOOKUP(A3670,'[1]Ecart validé'!$A:$A,1,FALSE)),Z3670,"Ecart Validé")</f>
        <v>valid</v>
      </c>
      <c r="R3670" t="s">
        <v>30</v>
      </c>
      <c r="X3670"/>
      <c r="Y3670"/>
      <c r="Z3670" t="s">
        <v>31</v>
      </c>
    </row>
    <row r="3671" spans="1:26" x14ac:dyDescent="0.3">
      <c r="A3671" t="s">
        <v>4994</v>
      </c>
      <c r="B3671" t="s">
        <v>3157</v>
      </c>
      <c r="C3671">
        <v>65290</v>
      </c>
      <c r="D3671" t="str">
        <f>+VLOOKUP(C3671,Param!K:L,2,FALSE)</f>
        <v>ROYAL SERVICE</v>
      </c>
      <c r="E3671">
        <v>390077</v>
      </c>
      <c r="F3671" t="s">
        <v>37</v>
      </c>
      <c r="G3671" t="s">
        <v>29</v>
      </c>
      <c r="H3671" s="5">
        <v>2396.42</v>
      </c>
      <c r="I3671" s="5">
        <v>2396.4214000000002</v>
      </c>
      <c r="J3671" s="5">
        <v>-1.4000000001033099E-3</v>
      </c>
      <c r="K3671" s="5">
        <v>2396.42</v>
      </c>
      <c r="L3671" s="5">
        <v>0</v>
      </c>
      <c r="M3671" t="str">
        <f>IF(ISERROR(VLOOKUP(A3671,'[1]Ecart validé'!$A:$A,1,FALSE)),Z3671,"Ecart Validé")</f>
        <v>valid</v>
      </c>
      <c r="R3671" t="s">
        <v>30</v>
      </c>
      <c r="X3671"/>
      <c r="Y3671"/>
      <c r="Z3671" t="s">
        <v>31</v>
      </c>
    </row>
    <row r="3672" spans="1:26" x14ac:dyDescent="0.3">
      <c r="A3672" t="s">
        <v>4995</v>
      </c>
      <c r="B3672" t="s">
        <v>3157</v>
      </c>
      <c r="C3672">
        <v>65626</v>
      </c>
      <c r="D3672" t="str">
        <f>+VLOOKUP(C3672,Param!K:L,2,FALSE)</f>
        <v>BLANCHISSERIE LINGENET</v>
      </c>
      <c r="E3672">
        <v>390073</v>
      </c>
      <c r="F3672" t="s">
        <v>28</v>
      </c>
      <c r="G3672" t="s">
        <v>29</v>
      </c>
      <c r="H3672" s="5">
        <v>1635.17</v>
      </c>
      <c r="I3672" s="5">
        <v>1635.165</v>
      </c>
      <c r="J3672" s="5">
        <v>5.0000000001091298E-3</v>
      </c>
      <c r="K3672" s="5">
        <v>1635.17</v>
      </c>
      <c r="L3672" s="5">
        <v>0</v>
      </c>
      <c r="M3672" t="str">
        <f>IF(ISERROR(VLOOKUP(A3672,'[1]Ecart validé'!$A:$A,1,FALSE)),Z3672,"Ecart Validé")</f>
        <v>valid</v>
      </c>
      <c r="R3672" t="s">
        <v>30</v>
      </c>
      <c r="X3672"/>
      <c r="Y3672"/>
      <c r="Z3672" t="s">
        <v>31</v>
      </c>
    </row>
    <row r="3673" spans="1:26" x14ac:dyDescent="0.3">
      <c r="A3673" t="s">
        <v>4996</v>
      </c>
      <c r="B3673" t="s">
        <v>3157</v>
      </c>
      <c r="C3673">
        <v>65626</v>
      </c>
      <c r="D3673" t="str">
        <f>+VLOOKUP(C3673,Param!K:L,2,FALSE)</f>
        <v>BLANCHISSERIE LINGENET</v>
      </c>
      <c r="E3673">
        <v>390073</v>
      </c>
      <c r="F3673" t="s">
        <v>33</v>
      </c>
      <c r="G3673" t="s">
        <v>29</v>
      </c>
      <c r="H3673" s="5">
        <v>329.25</v>
      </c>
      <c r="I3673" s="5">
        <v>329.245</v>
      </c>
      <c r="J3673" s="5">
        <v>4.9999999999954499E-3</v>
      </c>
      <c r="K3673" s="5">
        <v>329.25</v>
      </c>
      <c r="L3673" s="5">
        <v>0</v>
      </c>
      <c r="M3673" t="str">
        <f>IF(ISERROR(VLOOKUP(A3673,'[1]Ecart validé'!$A:$A,1,FALSE)),Z3673,"Ecart Validé")</f>
        <v>valid</v>
      </c>
      <c r="R3673" t="s">
        <v>30</v>
      </c>
      <c r="X3673"/>
      <c r="Y3673"/>
      <c r="Z3673" t="s">
        <v>31</v>
      </c>
    </row>
    <row r="3674" spans="1:26" x14ac:dyDescent="0.3">
      <c r="A3674" t="s">
        <v>4997</v>
      </c>
      <c r="B3674" t="s">
        <v>3157</v>
      </c>
      <c r="C3674">
        <v>65626</v>
      </c>
      <c r="D3674" t="str">
        <f>+VLOOKUP(C3674,Param!K:L,2,FALSE)</f>
        <v>BLANCHISSERIE LINGENET</v>
      </c>
      <c r="E3674">
        <v>390073</v>
      </c>
      <c r="F3674" t="s">
        <v>35</v>
      </c>
      <c r="G3674" t="s">
        <v>29</v>
      </c>
      <c r="H3674" s="5">
        <v>2116.4899999999998</v>
      </c>
      <c r="I3674" s="5">
        <v>2116.4850000000001</v>
      </c>
      <c r="J3674" s="5">
        <v>4.9999999996543903E-3</v>
      </c>
      <c r="K3674" s="5">
        <v>2116.4899999999998</v>
      </c>
      <c r="L3674" s="5">
        <v>0</v>
      </c>
      <c r="M3674" t="str">
        <f>IF(ISERROR(VLOOKUP(A3674,'[1]Ecart validé'!$A:$A,1,FALSE)),Z3674,"Ecart Validé")</f>
        <v>valid</v>
      </c>
      <c r="R3674" t="s">
        <v>30</v>
      </c>
      <c r="X3674"/>
      <c r="Y3674"/>
      <c r="Z3674" t="s">
        <v>31</v>
      </c>
    </row>
    <row r="3675" spans="1:26" x14ac:dyDescent="0.3">
      <c r="A3675" t="s">
        <v>4998</v>
      </c>
      <c r="B3675" t="s">
        <v>3157</v>
      </c>
      <c r="C3675">
        <v>65626</v>
      </c>
      <c r="D3675" t="str">
        <f>+VLOOKUP(C3675,Param!K:L,2,FALSE)</f>
        <v>BLANCHISSERIE LINGENET</v>
      </c>
      <c r="E3675">
        <v>390073</v>
      </c>
      <c r="F3675" t="s">
        <v>37</v>
      </c>
      <c r="G3675" t="s">
        <v>29</v>
      </c>
      <c r="H3675" s="5">
        <v>931.11</v>
      </c>
      <c r="I3675" s="5">
        <v>931.10500000000002</v>
      </c>
      <c r="J3675" s="5">
        <v>4.9999999999954499E-3</v>
      </c>
      <c r="K3675" s="5">
        <v>931.11</v>
      </c>
      <c r="L3675" s="5">
        <v>0</v>
      </c>
      <c r="M3675" t="str">
        <f>IF(ISERROR(VLOOKUP(A3675,'[1]Ecart validé'!$A:$A,1,FALSE)),Z3675,"Ecart Validé")</f>
        <v>valid</v>
      </c>
      <c r="R3675" t="s">
        <v>30</v>
      </c>
      <c r="X3675"/>
      <c r="Y3675"/>
      <c r="Z3675" t="s">
        <v>31</v>
      </c>
    </row>
    <row r="3676" spans="1:26" x14ac:dyDescent="0.3">
      <c r="A3676" t="s">
        <v>4999</v>
      </c>
      <c r="B3676" t="s">
        <v>3157</v>
      </c>
      <c r="C3676">
        <v>65627</v>
      </c>
      <c r="D3676" t="str">
        <f>+VLOOKUP(C3676,Param!K:L,2,FALSE)</f>
        <v>A.L.R. ASSOCIATION DE LA ROCHE</v>
      </c>
      <c r="E3676">
        <v>390083</v>
      </c>
      <c r="F3676" t="s">
        <v>28</v>
      </c>
      <c r="G3676" t="s">
        <v>29</v>
      </c>
      <c r="H3676" s="5">
        <v>550.49</v>
      </c>
      <c r="I3676" s="5">
        <v>550.49159999999995</v>
      </c>
      <c r="J3676" s="5">
        <v>-1.5999999999394201E-3</v>
      </c>
      <c r="K3676" s="5">
        <v>550.49</v>
      </c>
      <c r="L3676" s="5">
        <v>0</v>
      </c>
      <c r="M3676" t="str">
        <f>IF(ISERROR(VLOOKUP(A3676,'[1]Ecart validé'!$A:$A,1,FALSE)),Z3676,"Ecart Validé")</f>
        <v>valid</v>
      </c>
      <c r="R3676" t="s">
        <v>30</v>
      </c>
      <c r="X3676"/>
      <c r="Y3676"/>
      <c r="Z3676" t="s">
        <v>31</v>
      </c>
    </row>
    <row r="3677" spans="1:26" x14ac:dyDescent="0.3">
      <c r="A3677" t="s">
        <v>5000</v>
      </c>
      <c r="B3677" t="s">
        <v>3157</v>
      </c>
      <c r="C3677">
        <v>65627</v>
      </c>
      <c r="D3677" t="str">
        <f>+VLOOKUP(C3677,Param!K:L,2,FALSE)</f>
        <v>A.L.R. ASSOCIATION DE LA ROCHE</v>
      </c>
      <c r="E3677">
        <v>390083</v>
      </c>
      <c r="F3677" t="s">
        <v>33</v>
      </c>
      <c r="G3677" t="s">
        <v>29</v>
      </c>
      <c r="H3677" s="5">
        <v>113.87</v>
      </c>
      <c r="I3677" s="5">
        <v>113.8674</v>
      </c>
      <c r="J3677" s="5">
        <v>2.6000000000010398E-3</v>
      </c>
      <c r="K3677" s="5">
        <v>113.87</v>
      </c>
      <c r="L3677" s="5">
        <v>0</v>
      </c>
      <c r="M3677" t="str">
        <f>IF(ISERROR(VLOOKUP(A3677,'[1]Ecart validé'!$A:$A,1,FALSE)),Z3677,"Ecart Validé")</f>
        <v>valid</v>
      </c>
      <c r="R3677" t="s">
        <v>30</v>
      </c>
      <c r="X3677"/>
      <c r="Y3677"/>
      <c r="Z3677" t="s">
        <v>31</v>
      </c>
    </row>
    <row r="3678" spans="1:26" x14ac:dyDescent="0.3">
      <c r="A3678" t="s">
        <v>5001</v>
      </c>
      <c r="B3678" t="s">
        <v>3157</v>
      </c>
      <c r="C3678">
        <v>65627</v>
      </c>
      <c r="D3678" t="str">
        <f>+VLOOKUP(C3678,Param!K:L,2,FALSE)</f>
        <v>A.L.R. ASSOCIATION DE LA ROCHE</v>
      </c>
      <c r="E3678">
        <v>390083</v>
      </c>
      <c r="F3678" t="s">
        <v>35</v>
      </c>
      <c r="G3678" t="s">
        <v>29</v>
      </c>
      <c r="H3678" s="5">
        <v>476.42</v>
      </c>
      <c r="I3678" s="5">
        <v>476.41800000000001</v>
      </c>
      <c r="J3678" s="5">
        <v>2.0000000000095402E-3</v>
      </c>
      <c r="K3678" s="5">
        <v>476.42</v>
      </c>
      <c r="L3678" s="5">
        <v>0</v>
      </c>
      <c r="M3678" t="str">
        <f>IF(ISERROR(VLOOKUP(A3678,'[1]Ecart validé'!$A:$A,1,FALSE)),Z3678,"Ecart Validé")</f>
        <v>valid</v>
      </c>
      <c r="R3678" t="s">
        <v>30</v>
      </c>
      <c r="X3678"/>
      <c r="Y3678"/>
      <c r="Z3678" t="s">
        <v>31</v>
      </c>
    </row>
    <row r="3679" spans="1:26" x14ac:dyDescent="0.3">
      <c r="A3679" t="s">
        <v>5002</v>
      </c>
      <c r="B3679" t="s">
        <v>3157</v>
      </c>
      <c r="C3679">
        <v>65627</v>
      </c>
      <c r="D3679" t="str">
        <f>+VLOOKUP(C3679,Param!K:L,2,FALSE)</f>
        <v>A.L.R. ASSOCIATION DE LA ROCHE</v>
      </c>
      <c r="E3679">
        <v>390083</v>
      </c>
      <c r="F3679" t="s">
        <v>37</v>
      </c>
      <c r="G3679" t="s">
        <v>29</v>
      </c>
      <c r="H3679" s="5">
        <v>217.49</v>
      </c>
      <c r="I3679" s="5">
        <v>217.48830000000001</v>
      </c>
      <c r="J3679" s="5">
        <v>1.6999999999995901E-3</v>
      </c>
      <c r="K3679" s="5">
        <v>217.49</v>
      </c>
      <c r="L3679" s="5">
        <v>0</v>
      </c>
      <c r="M3679" t="str">
        <f>IF(ISERROR(VLOOKUP(A3679,'[1]Ecart validé'!$A:$A,1,FALSE)),Z3679,"Ecart Validé")</f>
        <v>valid</v>
      </c>
      <c r="R3679" t="s">
        <v>30</v>
      </c>
      <c r="X3679"/>
      <c r="Y3679"/>
      <c r="Z3679" t="s">
        <v>31</v>
      </c>
    </row>
    <row r="3680" spans="1:26" x14ac:dyDescent="0.3">
      <c r="A3680" t="s">
        <v>5003</v>
      </c>
      <c r="B3680" t="s">
        <v>3157</v>
      </c>
      <c r="C3680">
        <v>65782</v>
      </c>
      <c r="D3680" t="str">
        <f>+VLOOKUP(C3680,Param!K:L,2,FALSE)</f>
        <v>SOLINEST</v>
      </c>
      <c r="E3680" t="s">
        <v>5004</v>
      </c>
      <c r="F3680" t="s">
        <v>51</v>
      </c>
      <c r="G3680" t="s">
        <v>29</v>
      </c>
      <c r="H3680" s="5">
        <v>2518.79</v>
      </c>
      <c r="I3680" s="5">
        <v>2518.79</v>
      </c>
      <c r="J3680" s="5">
        <v>0</v>
      </c>
      <c r="K3680" s="5">
        <v>2518.79</v>
      </c>
      <c r="L3680" s="5">
        <v>0</v>
      </c>
      <c r="M3680" t="str">
        <f>IF(ISERROR(VLOOKUP(A3680,'[1]Ecart validé'!$A:$A,1,FALSE)),Z3680,"Ecart Validé")</f>
        <v>valid</v>
      </c>
      <c r="R3680" t="s">
        <v>30</v>
      </c>
      <c r="X3680"/>
      <c r="Y3680"/>
      <c r="Z3680" t="s">
        <v>31</v>
      </c>
    </row>
    <row r="3681" spans="1:26" x14ac:dyDescent="0.3">
      <c r="A3681" t="s">
        <v>5005</v>
      </c>
      <c r="B3681" t="s">
        <v>3157</v>
      </c>
      <c r="C3681">
        <v>65813</v>
      </c>
      <c r="D3681" t="str">
        <f>+VLOOKUP(C3681,Param!K:L,2,FALSE)</f>
        <v>BLANCHISSERIE LAVOX BLN</v>
      </c>
      <c r="E3681">
        <v>390079</v>
      </c>
      <c r="F3681" t="s">
        <v>28</v>
      </c>
      <c r="G3681" t="s">
        <v>29</v>
      </c>
      <c r="H3681" s="5">
        <v>9130.15</v>
      </c>
      <c r="I3681" s="5">
        <v>9130.1507000000001</v>
      </c>
      <c r="J3681" s="5">
        <v>-7.00000000506406E-4</v>
      </c>
      <c r="K3681" s="5">
        <v>9130.15</v>
      </c>
      <c r="L3681" s="5">
        <v>0</v>
      </c>
      <c r="M3681" t="str">
        <f>IF(ISERROR(VLOOKUP(A3681,'[1]Ecart validé'!$A:$A,1,FALSE)),Z3681,"Ecart Validé")</f>
        <v>valid</v>
      </c>
      <c r="R3681" t="s">
        <v>30</v>
      </c>
      <c r="X3681"/>
      <c r="Y3681"/>
      <c r="Z3681" t="s">
        <v>31</v>
      </c>
    </row>
    <row r="3682" spans="1:26" x14ac:dyDescent="0.3">
      <c r="A3682" t="s">
        <v>5006</v>
      </c>
      <c r="B3682" t="s">
        <v>3157</v>
      </c>
      <c r="C3682">
        <v>65813</v>
      </c>
      <c r="D3682" t="str">
        <f>+VLOOKUP(C3682,Param!K:L,2,FALSE)</f>
        <v>BLANCHISSERIE LAVOX BLN</v>
      </c>
      <c r="E3682">
        <v>390079</v>
      </c>
      <c r="F3682" t="s">
        <v>33</v>
      </c>
      <c r="G3682" t="s">
        <v>29</v>
      </c>
      <c r="H3682" s="5">
        <v>1940.11</v>
      </c>
      <c r="I3682" s="5">
        <v>1940.1123</v>
      </c>
      <c r="J3682" s="5">
        <v>-2.3000000001047699E-3</v>
      </c>
      <c r="K3682" s="5">
        <v>1940.11</v>
      </c>
      <c r="L3682" s="5">
        <v>0</v>
      </c>
      <c r="M3682" t="str">
        <f>IF(ISERROR(VLOOKUP(A3682,'[1]Ecart validé'!$A:$A,1,FALSE)),Z3682,"Ecart Validé")</f>
        <v>valid</v>
      </c>
      <c r="R3682" t="s">
        <v>30</v>
      </c>
      <c r="X3682"/>
      <c r="Y3682"/>
      <c r="Z3682" t="s">
        <v>31</v>
      </c>
    </row>
    <row r="3683" spans="1:26" x14ac:dyDescent="0.3">
      <c r="A3683" t="s">
        <v>5007</v>
      </c>
      <c r="B3683" t="s">
        <v>3157</v>
      </c>
      <c r="C3683">
        <v>65813</v>
      </c>
      <c r="D3683" t="str">
        <f>+VLOOKUP(C3683,Param!K:L,2,FALSE)</f>
        <v>BLANCHISSERIE LAVOX BLN</v>
      </c>
      <c r="E3683">
        <v>390079</v>
      </c>
      <c r="F3683" t="s">
        <v>35</v>
      </c>
      <c r="G3683" t="s">
        <v>29</v>
      </c>
      <c r="H3683" s="5">
        <v>13692.1</v>
      </c>
      <c r="I3683" s="5">
        <v>13692.098599999999</v>
      </c>
      <c r="J3683" s="5">
        <v>1.40000000101281E-3</v>
      </c>
      <c r="K3683" s="5">
        <v>13692.1</v>
      </c>
      <c r="L3683" s="5">
        <v>0</v>
      </c>
      <c r="M3683" t="str">
        <f>IF(ISERROR(VLOOKUP(A3683,'[1]Ecart validé'!$A:$A,1,FALSE)),Z3683,"Ecart Validé")</f>
        <v>valid</v>
      </c>
      <c r="R3683" t="s">
        <v>30</v>
      </c>
      <c r="X3683"/>
      <c r="Y3683"/>
      <c r="Z3683" t="s">
        <v>31</v>
      </c>
    </row>
    <row r="3684" spans="1:26" x14ac:dyDescent="0.3">
      <c r="A3684" t="s">
        <v>5008</v>
      </c>
      <c r="B3684" t="s">
        <v>3157</v>
      </c>
      <c r="C3684">
        <v>65813</v>
      </c>
      <c r="D3684" t="str">
        <f>+VLOOKUP(C3684,Param!K:L,2,FALSE)</f>
        <v>BLANCHISSERIE LAVOX BLN</v>
      </c>
      <c r="E3684">
        <v>390079</v>
      </c>
      <c r="F3684" t="s">
        <v>37</v>
      </c>
      <c r="G3684" t="s">
        <v>29</v>
      </c>
      <c r="H3684" s="5">
        <v>6899.79</v>
      </c>
      <c r="I3684" s="5">
        <v>6899.7923000000001</v>
      </c>
      <c r="J3684" s="5">
        <v>-2.3000000001047699E-3</v>
      </c>
      <c r="K3684" s="5">
        <v>6899.79</v>
      </c>
      <c r="L3684" s="5">
        <v>0</v>
      </c>
      <c r="M3684" t="str">
        <f>IF(ISERROR(VLOOKUP(A3684,'[1]Ecart validé'!$A:$A,1,FALSE)),Z3684,"Ecart Validé")</f>
        <v>valid</v>
      </c>
      <c r="R3684" t="s">
        <v>30</v>
      </c>
      <c r="X3684"/>
      <c r="Y3684"/>
      <c r="Z3684" t="s">
        <v>31</v>
      </c>
    </row>
    <row r="3685" spans="1:26" x14ac:dyDescent="0.3">
      <c r="A3685" t="s">
        <v>5009</v>
      </c>
      <c r="B3685" t="s">
        <v>3157</v>
      </c>
      <c r="C3685">
        <v>65826</v>
      </c>
      <c r="D3685" t="str">
        <f>+VLOOKUP(C3685,Param!K:L,2,FALSE)</f>
        <v>ATO PEINTURE</v>
      </c>
      <c r="E3685">
        <v>28280062</v>
      </c>
      <c r="F3685" t="s">
        <v>28</v>
      </c>
      <c r="G3685" t="s">
        <v>29</v>
      </c>
      <c r="H3685" s="5">
        <v>5437.65</v>
      </c>
      <c r="I3685" s="5">
        <v>5437.65</v>
      </c>
      <c r="J3685" s="5">
        <v>0</v>
      </c>
      <c r="K3685" s="5">
        <v>5437.65</v>
      </c>
      <c r="L3685" s="5">
        <v>0</v>
      </c>
      <c r="M3685" t="str">
        <f>IF(ISERROR(VLOOKUP(A3685,'[1]Ecart validé'!$A:$A,1,FALSE)),Z3685,"Ecart Validé")</f>
        <v>valid</v>
      </c>
      <c r="R3685" t="s">
        <v>30</v>
      </c>
      <c r="X3685"/>
      <c r="Y3685"/>
      <c r="Z3685" t="s">
        <v>31</v>
      </c>
    </row>
    <row r="3686" spans="1:26" x14ac:dyDescent="0.3">
      <c r="A3686" t="s">
        <v>5010</v>
      </c>
      <c r="B3686" t="s">
        <v>3157</v>
      </c>
      <c r="C3686">
        <v>65826</v>
      </c>
      <c r="D3686" t="str">
        <f>+VLOOKUP(C3686,Param!K:L,2,FALSE)</f>
        <v>ATO PEINTURE</v>
      </c>
      <c r="E3686">
        <v>28280062</v>
      </c>
      <c r="F3686" t="s">
        <v>33</v>
      </c>
      <c r="G3686" t="s">
        <v>29</v>
      </c>
      <c r="H3686" s="5">
        <v>727.83</v>
      </c>
      <c r="I3686" s="5">
        <v>727.83</v>
      </c>
      <c r="J3686" s="5">
        <v>0</v>
      </c>
      <c r="K3686" s="5">
        <v>727.83</v>
      </c>
      <c r="L3686" s="5">
        <v>0</v>
      </c>
      <c r="M3686" t="str">
        <f>IF(ISERROR(VLOOKUP(A3686,'[1]Ecart validé'!$A:$A,1,FALSE)),Z3686,"Ecart Validé")</f>
        <v>valid</v>
      </c>
      <c r="R3686" t="s">
        <v>30</v>
      </c>
      <c r="X3686"/>
      <c r="Y3686"/>
      <c r="Z3686" t="s">
        <v>31</v>
      </c>
    </row>
    <row r="3687" spans="1:26" x14ac:dyDescent="0.3">
      <c r="A3687" t="s">
        <v>5011</v>
      </c>
      <c r="B3687" t="s">
        <v>3157</v>
      </c>
      <c r="C3687">
        <v>65826</v>
      </c>
      <c r="D3687" t="str">
        <f>+VLOOKUP(C3687,Param!K:L,2,FALSE)</f>
        <v>ATO PEINTURE</v>
      </c>
      <c r="E3687">
        <v>28280062</v>
      </c>
      <c r="F3687" t="s">
        <v>35</v>
      </c>
      <c r="G3687" t="s">
        <v>29</v>
      </c>
      <c r="H3687" s="5">
        <v>1731.78</v>
      </c>
      <c r="I3687" s="5">
        <v>1731.78</v>
      </c>
      <c r="J3687" s="5">
        <v>0</v>
      </c>
      <c r="K3687" s="5">
        <v>1731.78</v>
      </c>
      <c r="L3687" s="5">
        <v>0</v>
      </c>
      <c r="M3687" t="str">
        <f>IF(ISERROR(VLOOKUP(A3687,'[1]Ecart validé'!$A:$A,1,FALSE)),Z3687,"Ecart Validé")</f>
        <v>valid</v>
      </c>
      <c r="R3687" t="s">
        <v>30</v>
      </c>
      <c r="X3687"/>
      <c r="Y3687"/>
      <c r="Z3687" t="s">
        <v>31</v>
      </c>
    </row>
    <row r="3688" spans="1:26" x14ac:dyDescent="0.3">
      <c r="A3688" t="s">
        <v>5012</v>
      </c>
      <c r="B3688" t="s">
        <v>3157</v>
      </c>
      <c r="C3688">
        <v>65826</v>
      </c>
      <c r="D3688" t="str">
        <f>+VLOOKUP(C3688,Param!K:L,2,FALSE)</f>
        <v>ATO PEINTURE</v>
      </c>
      <c r="E3688">
        <v>28280062</v>
      </c>
      <c r="F3688" t="s">
        <v>37</v>
      </c>
      <c r="G3688" t="s">
        <v>29</v>
      </c>
      <c r="H3688" s="5">
        <v>285.99</v>
      </c>
      <c r="I3688" s="5">
        <v>285.99</v>
      </c>
      <c r="J3688" s="5">
        <v>0</v>
      </c>
      <c r="K3688" s="5">
        <v>285.99</v>
      </c>
      <c r="L3688" s="5">
        <v>0</v>
      </c>
      <c r="M3688" t="str">
        <f>IF(ISERROR(VLOOKUP(A3688,'[1]Ecart validé'!$A:$A,1,FALSE)),Z3688,"Ecart Validé")</f>
        <v>valid</v>
      </c>
      <c r="R3688" t="s">
        <v>30</v>
      </c>
      <c r="X3688"/>
      <c r="Y3688"/>
      <c r="Z3688" t="s">
        <v>31</v>
      </c>
    </row>
    <row r="3689" spans="1:26" x14ac:dyDescent="0.3">
      <c r="A3689" t="s">
        <v>5013</v>
      </c>
      <c r="B3689" t="s">
        <v>3157</v>
      </c>
      <c r="C3689">
        <v>66255</v>
      </c>
      <c r="D3689" t="str">
        <f>+VLOOKUP(C3689,Param!K:L,2,FALSE)</f>
        <v>CONSEIL ETUDES &amp; INSTALLATIONS DE SYSTEMES DE SECURITE SUD-EST (CEISS SUD EST)</v>
      </c>
      <c r="E3689" t="s">
        <v>5014</v>
      </c>
      <c r="F3689" t="s">
        <v>28</v>
      </c>
      <c r="G3689" t="s">
        <v>29</v>
      </c>
      <c r="H3689" s="5">
        <v>441</v>
      </c>
      <c r="I3689" s="5">
        <v>441</v>
      </c>
      <c r="J3689" s="5">
        <v>0</v>
      </c>
      <c r="K3689" s="5">
        <v>441</v>
      </c>
      <c r="L3689" s="5">
        <v>0</v>
      </c>
      <c r="M3689" t="str">
        <f>IF(ISERROR(VLOOKUP(A3689,'[1]Ecart validé'!$A:$A,1,FALSE)),Z3689,"Ecart Validé")</f>
        <v>valid</v>
      </c>
      <c r="R3689" t="s">
        <v>30</v>
      </c>
      <c r="X3689"/>
      <c r="Y3689"/>
      <c r="Z3689" t="s">
        <v>31</v>
      </c>
    </row>
    <row r="3690" spans="1:26" x14ac:dyDescent="0.3">
      <c r="A3690" t="s">
        <v>5015</v>
      </c>
      <c r="B3690" t="s">
        <v>3157</v>
      </c>
      <c r="C3690">
        <v>66255</v>
      </c>
      <c r="D3690" t="str">
        <f>+VLOOKUP(C3690,Param!K:L,2,FALSE)</f>
        <v>CONSEIL ETUDES &amp; INSTALLATIONS DE SYSTEMES DE SECURITE SUD-EST (CEISS SUD EST)</v>
      </c>
      <c r="E3690" t="s">
        <v>5014</v>
      </c>
      <c r="F3690" t="s">
        <v>33</v>
      </c>
      <c r="G3690" t="s">
        <v>29</v>
      </c>
      <c r="H3690" s="5">
        <v>140</v>
      </c>
      <c r="I3690" s="5">
        <v>140</v>
      </c>
      <c r="J3690" s="5">
        <v>0</v>
      </c>
      <c r="K3690" s="5">
        <v>140</v>
      </c>
      <c r="L3690" s="5">
        <v>0</v>
      </c>
      <c r="M3690" t="str">
        <f>IF(ISERROR(VLOOKUP(A3690,'[1]Ecart validé'!$A:$A,1,FALSE)),Z3690,"Ecart Validé")</f>
        <v>valid</v>
      </c>
      <c r="R3690" t="s">
        <v>30</v>
      </c>
      <c r="X3690"/>
      <c r="Y3690"/>
      <c r="Z3690" t="s">
        <v>31</v>
      </c>
    </row>
    <row r="3691" spans="1:26" x14ac:dyDescent="0.3">
      <c r="A3691" t="s">
        <v>5016</v>
      </c>
      <c r="B3691" t="s">
        <v>3157</v>
      </c>
      <c r="C3691">
        <v>66255</v>
      </c>
      <c r="D3691" t="str">
        <f>+VLOOKUP(C3691,Param!K:L,2,FALSE)</f>
        <v>CONSEIL ETUDES &amp; INSTALLATIONS DE SYSTEMES DE SECURITE SUD-EST (CEISS SUD EST)</v>
      </c>
      <c r="E3691" t="s">
        <v>5014</v>
      </c>
      <c r="F3691" t="s">
        <v>35</v>
      </c>
      <c r="G3691" t="s">
        <v>29</v>
      </c>
      <c r="H3691" s="5">
        <v>139.24</v>
      </c>
      <c r="I3691" s="5">
        <v>139.24</v>
      </c>
      <c r="J3691" s="5">
        <v>0</v>
      </c>
      <c r="K3691" s="5">
        <v>139.24</v>
      </c>
      <c r="L3691" s="5">
        <v>0</v>
      </c>
      <c r="M3691" t="str">
        <f>IF(ISERROR(VLOOKUP(A3691,'[1]Ecart validé'!$A:$A,1,FALSE)),Z3691,"Ecart Validé")</f>
        <v>valid</v>
      </c>
      <c r="R3691" t="s">
        <v>30</v>
      </c>
      <c r="X3691"/>
      <c r="Y3691"/>
      <c r="Z3691" t="s">
        <v>31</v>
      </c>
    </row>
    <row r="3692" spans="1:26" x14ac:dyDescent="0.3">
      <c r="A3692" t="s">
        <v>5017</v>
      </c>
      <c r="B3692" t="s">
        <v>3157</v>
      </c>
      <c r="C3692">
        <v>66255</v>
      </c>
      <c r="D3692" t="str">
        <f>+VLOOKUP(C3692,Param!K:L,2,FALSE)</f>
        <v>CONSEIL ETUDES &amp; INSTALLATIONS DE SYSTEMES DE SECURITE SUD-EST (CEISS SUD EST)</v>
      </c>
      <c r="E3692" t="s">
        <v>5018</v>
      </c>
      <c r="F3692" t="s">
        <v>33</v>
      </c>
      <c r="G3692" t="s">
        <v>29</v>
      </c>
      <c r="H3692" s="5">
        <v>352.32</v>
      </c>
      <c r="I3692" s="5">
        <v>352.32</v>
      </c>
      <c r="J3692" s="5">
        <v>0</v>
      </c>
      <c r="K3692" s="5">
        <v>352.32</v>
      </c>
      <c r="L3692" s="5">
        <v>0</v>
      </c>
      <c r="M3692" t="str">
        <f>IF(ISERROR(VLOOKUP(A3692,'[1]Ecart validé'!$A:$A,1,FALSE)),Z3692,"Ecart Validé")</f>
        <v>valid</v>
      </c>
      <c r="R3692" t="s">
        <v>30</v>
      </c>
      <c r="X3692"/>
      <c r="Y3692"/>
      <c r="Z3692" t="s">
        <v>31</v>
      </c>
    </row>
    <row r="3693" spans="1:26" x14ac:dyDescent="0.3">
      <c r="A3693" t="s">
        <v>5019</v>
      </c>
      <c r="B3693" t="s">
        <v>3157</v>
      </c>
      <c r="C3693">
        <v>66255</v>
      </c>
      <c r="D3693" t="str">
        <f>+VLOOKUP(C3693,Param!K:L,2,FALSE)</f>
        <v>CONSEIL ETUDES &amp; INSTALLATIONS DE SYSTEMES DE SECURITE SUD-EST (CEISS SUD EST)</v>
      </c>
      <c r="E3693" t="s">
        <v>5018</v>
      </c>
      <c r="F3693" t="s">
        <v>35</v>
      </c>
      <c r="G3693" t="s">
        <v>29</v>
      </c>
      <c r="H3693" s="5">
        <v>512.28</v>
      </c>
      <c r="I3693" s="5">
        <v>512.28</v>
      </c>
      <c r="J3693" s="5">
        <v>0</v>
      </c>
      <c r="K3693" s="5">
        <v>512.28</v>
      </c>
      <c r="L3693" s="5">
        <v>0</v>
      </c>
      <c r="M3693" t="str">
        <f>IF(ISERROR(VLOOKUP(A3693,'[1]Ecart validé'!$A:$A,1,FALSE)),Z3693,"Ecart Validé")</f>
        <v>valid</v>
      </c>
      <c r="R3693" t="s">
        <v>30</v>
      </c>
      <c r="X3693"/>
      <c r="Y3693"/>
      <c r="Z3693" t="s">
        <v>31</v>
      </c>
    </row>
    <row r="3694" spans="1:26" x14ac:dyDescent="0.3">
      <c r="A3694" t="s">
        <v>5020</v>
      </c>
      <c r="B3694" t="s">
        <v>3157</v>
      </c>
      <c r="C3694">
        <v>66255</v>
      </c>
      <c r="D3694" t="str">
        <f>+VLOOKUP(C3694,Param!K:L,2,FALSE)</f>
        <v>CONSEIL ETUDES &amp; INSTALLATIONS DE SYSTEMES DE SECURITE SUD-EST (CEISS SUD EST)</v>
      </c>
      <c r="E3694" t="s">
        <v>5018</v>
      </c>
      <c r="F3694" t="s">
        <v>37</v>
      </c>
      <c r="G3694" t="s">
        <v>29</v>
      </c>
      <c r="H3694" s="5">
        <v>350.04</v>
      </c>
      <c r="I3694" s="5">
        <v>350.04</v>
      </c>
      <c r="J3694" s="5">
        <v>0</v>
      </c>
      <c r="K3694" s="5">
        <v>350.04</v>
      </c>
      <c r="L3694" s="5">
        <v>0</v>
      </c>
      <c r="M3694" t="str">
        <f>IF(ISERROR(VLOOKUP(A3694,'[1]Ecart validé'!$A:$A,1,FALSE)),Z3694,"Ecart Validé")</f>
        <v>valid</v>
      </c>
      <c r="R3694" t="s">
        <v>30</v>
      </c>
      <c r="X3694"/>
      <c r="Y3694"/>
      <c r="Z3694" t="s">
        <v>31</v>
      </c>
    </row>
    <row r="3695" spans="1:26" x14ac:dyDescent="0.3">
      <c r="A3695" t="s">
        <v>5021</v>
      </c>
      <c r="B3695" t="s">
        <v>3157</v>
      </c>
      <c r="C3695">
        <v>66501</v>
      </c>
      <c r="D3695" t="str">
        <f>+VLOOKUP(C3695,Param!K:L,2,FALSE)</f>
        <v>BLANCHISSERIE MIDI PYRENNEES</v>
      </c>
      <c r="E3695">
        <v>28306067</v>
      </c>
      <c r="F3695" t="s">
        <v>28</v>
      </c>
      <c r="G3695" t="s">
        <v>29</v>
      </c>
      <c r="H3695" s="5">
        <v>3920.66</v>
      </c>
      <c r="I3695" s="5">
        <v>3920.6646000000001</v>
      </c>
      <c r="J3695" s="5">
        <v>-4.6000000002095398E-3</v>
      </c>
      <c r="K3695" s="5">
        <v>3920.66</v>
      </c>
      <c r="L3695" s="5">
        <v>0</v>
      </c>
      <c r="M3695" t="str">
        <f>IF(ISERROR(VLOOKUP(A3695,'[1]Ecart validé'!$A:$A,1,FALSE)),Z3695,"Ecart Validé")</f>
        <v>valid</v>
      </c>
      <c r="R3695" t="s">
        <v>30</v>
      </c>
      <c r="X3695"/>
      <c r="Y3695"/>
      <c r="Z3695" t="s">
        <v>31</v>
      </c>
    </row>
    <row r="3696" spans="1:26" x14ac:dyDescent="0.3">
      <c r="A3696" t="s">
        <v>5022</v>
      </c>
      <c r="B3696" t="s">
        <v>3157</v>
      </c>
      <c r="C3696">
        <v>66501</v>
      </c>
      <c r="D3696" t="str">
        <f>+VLOOKUP(C3696,Param!K:L,2,FALSE)</f>
        <v>BLANCHISSERIE MIDI PYRENNEES</v>
      </c>
      <c r="E3696">
        <v>28306067</v>
      </c>
      <c r="F3696" t="s">
        <v>33</v>
      </c>
      <c r="G3696" t="s">
        <v>29</v>
      </c>
      <c r="H3696" s="5">
        <v>1530.47</v>
      </c>
      <c r="I3696" s="5">
        <v>1530.4743000000001</v>
      </c>
      <c r="J3696" s="5">
        <v>-4.3000000000574801E-3</v>
      </c>
      <c r="K3696" s="5">
        <v>1530.47</v>
      </c>
      <c r="L3696" s="5">
        <v>0</v>
      </c>
      <c r="M3696" t="str">
        <f>IF(ISERROR(VLOOKUP(A3696,'[1]Ecart validé'!$A:$A,1,FALSE)),Z3696,"Ecart Validé")</f>
        <v>valid</v>
      </c>
      <c r="R3696" t="s">
        <v>30</v>
      </c>
      <c r="X3696"/>
      <c r="Y3696"/>
      <c r="Z3696" t="s">
        <v>31</v>
      </c>
    </row>
    <row r="3697" spans="1:26" x14ac:dyDescent="0.3">
      <c r="A3697" t="s">
        <v>5023</v>
      </c>
      <c r="B3697" t="s">
        <v>3157</v>
      </c>
      <c r="C3697">
        <v>66501</v>
      </c>
      <c r="D3697" t="str">
        <f>+VLOOKUP(C3697,Param!K:L,2,FALSE)</f>
        <v>BLANCHISSERIE MIDI PYRENNEES</v>
      </c>
      <c r="E3697">
        <v>28306067</v>
      </c>
      <c r="F3697" t="s">
        <v>35</v>
      </c>
      <c r="G3697" t="s">
        <v>29</v>
      </c>
      <c r="H3697" s="5">
        <v>8043.95</v>
      </c>
      <c r="I3697" s="5">
        <v>8043.9476999999997</v>
      </c>
      <c r="J3697" s="5">
        <v>2.3000000001047699E-3</v>
      </c>
      <c r="K3697" s="5">
        <v>8043.95</v>
      </c>
      <c r="L3697" s="5">
        <v>0</v>
      </c>
      <c r="M3697" t="str">
        <f>IF(ISERROR(VLOOKUP(A3697,'[1]Ecart validé'!$A:$A,1,FALSE)),Z3697,"Ecart Validé")</f>
        <v>valid</v>
      </c>
      <c r="R3697" t="s">
        <v>30</v>
      </c>
      <c r="X3697"/>
      <c r="Y3697"/>
      <c r="Z3697" t="s">
        <v>31</v>
      </c>
    </row>
    <row r="3698" spans="1:26" x14ac:dyDescent="0.3">
      <c r="A3698" t="s">
        <v>5024</v>
      </c>
      <c r="B3698" t="s">
        <v>3157</v>
      </c>
      <c r="C3698">
        <v>66501</v>
      </c>
      <c r="D3698" t="str">
        <f>+VLOOKUP(C3698,Param!K:L,2,FALSE)</f>
        <v>BLANCHISSERIE MIDI PYRENNEES</v>
      </c>
      <c r="E3698">
        <v>28306067</v>
      </c>
      <c r="F3698" t="s">
        <v>37</v>
      </c>
      <c r="G3698" t="s">
        <v>29</v>
      </c>
      <c r="H3698" s="5">
        <v>2603.5700000000002</v>
      </c>
      <c r="I3698" s="5">
        <v>2603.5691000000002</v>
      </c>
      <c r="J3698" s="5">
        <v>9.0000000000145497E-4</v>
      </c>
      <c r="K3698" s="5">
        <v>2603.5700000000002</v>
      </c>
      <c r="L3698" s="5">
        <v>0</v>
      </c>
      <c r="M3698" t="str">
        <f>IF(ISERROR(VLOOKUP(A3698,'[1]Ecart validé'!$A:$A,1,FALSE)),Z3698,"Ecart Validé")</f>
        <v>valid</v>
      </c>
      <c r="R3698" t="s">
        <v>30</v>
      </c>
      <c r="X3698"/>
      <c r="Y3698"/>
      <c r="Z3698" t="s">
        <v>31</v>
      </c>
    </row>
    <row r="3699" spans="1:26" x14ac:dyDescent="0.3">
      <c r="A3699" t="s">
        <v>5025</v>
      </c>
      <c r="B3699" t="s">
        <v>3157</v>
      </c>
      <c r="C3699">
        <v>66914</v>
      </c>
      <c r="D3699" t="str">
        <f>+VLOOKUP(C3699,Param!K:L,2,FALSE)</f>
        <v>LE PALAIS DES SAVEURS</v>
      </c>
      <c r="E3699" t="s">
        <v>5026</v>
      </c>
      <c r="F3699" t="s">
        <v>51</v>
      </c>
      <c r="G3699" t="s">
        <v>29</v>
      </c>
      <c r="H3699" s="5">
        <v>47373.82</v>
      </c>
      <c r="I3699" s="5">
        <v>47373.816899999998</v>
      </c>
      <c r="J3699" s="5">
        <v>3.1000000017229398E-3</v>
      </c>
      <c r="K3699" s="5">
        <v>47373.82</v>
      </c>
      <c r="L3699" s="5">
        <v>0</v>
      </c>
      <c r="M3699" t="str">
        <f>IF(ISERROR(VLOOKUP(A3699,'[1]Ecart validé'!$A:$A,1,FALSE)),Z3699,"Ecart Validé")</f>
        <v>valid</v>
      </c>
      <c r="R3699" t="s">
        <v>30</v>
      </c>
      <c r="X3699"/>
      <c r="Y3699"/>
      <c r="Z3699" t="s">
        <v>31</v>
      </c>
    </row>
    <row r="3700" spans="1:26" x14ac:dyDescent="0.3">
      <c r="A3700" t="s">
        <v>5027</v>
      </c>
      <c r="B3700" t="s">
        <v>3157</v>
      </c>
      <c r="C3700">
        <v>67414</v>
      </c>
      <c r="D3700" t="str">
        <f>+VLOOKUP(C3700,Param!K:L,2,FALSE)</f>
        <v>SAINT GOBAIN GLASS SOLUTION GRAND OUEST</v>
      </c>
      <c r="E3700">
        <v>2140673707</v>
      </c>
      <c r="F3700" t="s">
        <v>28</v>
      </c>
      <c r="G3700" t="s">
        <v>29</v>
      </c>
      <c r="H3700" s="5">
        <v>1099.17</v>
      </c>
      <c r="I3700" s="5">
        <v>1099.17</v>
      </c>
      <c r="J3700" s="5">
        <v>0</v>
      </c>
      <c r="K3700" s="5">
        <v>1099.17</v>
      </c>
      <c r="L3700" s="5">
        <v>0</v>
      </c>
      <c r="M3700" t="str">
        <f>IF(ISERROR(VLOOKUP(A3700,'[1]Ecart validé'!$A:$A,1,FALSE)),Z3700,"Ecart Validé")</f>
        <v>valid</v>
      </c>
      <c r="R3700" t="s">
        <v>30</v>
      </c>
      <c r="X3700"/>
      <c r="Y3700"/>
      <c r="Z3700" t="s">
        <v>31</v>
      </c>
    </row>
    <row r="3701" spans="1:26" x14ac:dyDescent="0.3">
      <c r="A3701" t="s">
        <v>5028</v>
      </c>
      <c r="B3701" t="s">
        <v>3157</v>
      </c>
      <c r="C3701">
        <v>67414</v>
      </c>
      <c r="D3701" t="str">
        <f>+VLOOKUP(C3701,Param!K:L,2,FALSE)</f>
        <v>SAINT GOBAIN GLASS SOLUTION GRAND OUEST</v>
      </c>
      <c r="E3701">
        <v>2140673707</v>
      </c>
      <c r="F3701" t="s">
        <v>33</v>
      </c>
      <c r="G3701" t="s">
        <v>29</v>
      </c>
      <c r="H3701" s="5">
        <v>8875.0400000000009</v>
      </c>
      <c r="I3701" s="5">
        <v>8875.0424999999996</v>
      </c>
      <c r="J3701" s="5">
        <v>-2.4999999986903198E-3</v>
      </c>
      <c r="K3701" s="5">
        <v>8875.0400000000009</v>
      </c>
      <c r="L3701" s="5">
        <v>0</v>
      </c>
      <c r="M3701" t="str">
        <f>IF(ISERROR(VLOOKUP(A3701,'[1]Ecart validé'!$A:$A,1,FALSE)),Z3701,"Ecart Validé")</f>
        <v>valid</v>
      </c>
      <c r="R3701" t="s">
        <v>30</v>
      </c>
      <c r="X3701"/>
      <c r="Y3701"/>
      <c r="Z3701" t="s">
        <v>31</v>
      </c>
    </row>
    <row r="3702" spans="1:26" x14ac:dyDescent="0.3">
      <c r="A3702" t="s">
        <v>5029</v>
      </c>
      <c r="B3702" t="s">
        <v>3157</v>
      </c>
      <c r="C3702">
        <v>67414</v>
      </c>
      <c r="D3702" t="str">
        <f>+VLOOKUP(C3702,Param!K:L,2,FALSE)</f>
        <v>SAINT GOBAIN GLASS SOLUTION GRAND OUEST</v>
      </c>
      <c r="E3702">
        <v>2140673707</v>
      </c>
      <c r="F3702" t="s">
        <v>35</v>
      </c>
      <c r="G3702" t="s">
        <v>29</v>
      </c>
      <c r="H3702" s="5">
        <v>4840.54</v>
      </c>
      <c r="I3702" s="5">
        <v>4840.5375000000004</v>
      </c>
      <c r="J3702" s="5">
        <v>2.4999999995998202E-3</v>
      </c>
      <c r="K3702" s="5">
        <v>4840.54</v>
      </c>
      <c r="L3702" s="5">
        <v>0</v>
      </c>
      <c r="M3702" t="str">
        <f>IF(ISERROR(VLOOKUP(A3702,'[1]Ecart validé'!$A:$A,1,FALSE)),Z3702,"Ecart Validé")</f>
        <v>valid</v>
      </c>
      <c r="R3702" t="s">
        <v>30</v>
      </c>
      <c r="X3702"/>
      <c r="Y3702"/>
      <c r="Z3702" t="s">
        <v>31</v>
      </c>
    </row>
    <row r="3703" spans="1:26" x14ac:dyDescent="0.3">
      <c r="A3703" t="s">
        <v>5030</v>
      </c>
      <c r="B3703" t="s">
        <v>3157</v>
      </c>
      <c r="C3703">
        <v>67414</v>
      </c>
      <c r="D3703" t="str">
        <f>+VLOOKUP(C3703,Param!K:L,2,FALSE)</f>
        <v>SAINT GOBAIN GLASS SOLUTION GRAND OUEST</v>
      </c>
      <c r="E3703">
        <v>2140673707</v>
      </c>
      <c r="F3703" t="s">
        <v>37</v>
      </c>
      <c r="G3703" t="s">
        <v>29</v>
      </c>
      <c r="H3703" s="5">
        <v>8551.15</v>
      </c>
      <c r="I3703" s="5">
        <v>8551.152</v>
      </c>
      <c r="J3703" s="5">
        <v>-2.0000000004074502E-3</v>
      </c>
      <c r="K3703" s="5">
        <v>8551.15</v>
      </c>
      <c r="L3703" s="5">
        <v>0</v>
      </c>
      <c r="M3703" t="str">
        <f>IF(ISERROR(VLOOKUP(A3703,'[1]Ecart validé'!$A:$A,1,FALSE)),Z3703,"Ecart Validé")</f>
        <v>valid</v>
      </c>
      <c r="R3703" t="s">
        <v>30</v>
      </c>
      <c r="X3703"/>
      <c r="Y3703"/>
      <c r="Z3703" t="s">
        <v>31</v>
      </c>
    </row>
    <row r="3704" spans="1:26" x14ac:dyDescent="0.3">
      <c r="A3704" t="s">
        <v>5031</v>
      </c>
      <c r="B3704" t="s">
        <v>3157</v>
      </c>
      <c r="C3704">
        <v>67646</v>
      </c>
      <c r="D3704" t="str">
        <f>+VLOOKUP(C3704,Param!K:L,2,FALSE)</f>
        <v>INEO DIGITAL (COFELY INEO)</v>
      </c>
      <c r="E3704">
        <v>2150594300</v>
      </c>
      <c r="F3704" t="s">
        <v>28</v>
      </c>
      <c r="G3704" t="s">
        <v>29</v>
      </c>
      <c r="H3704" s="5">
        <v>581.41</v>
      </c>
      <c r="I3704" s="5">
        <v>581.41470000000004</v>
      </c>
      <c r="J3704" s="5">
        <v>-4.70000000007075E-3</v>
      </c>
      <c r="K3704" s="5">
        <v>581.41</v>
      </c>
      <c r="L3704" s="5">
        <v>0</v>
      </c>
      <c r="M3704" t="str">
        <f>IF(ISERROR(VLOOKUP(A3704,'[1]Ecart validé'!$A:$A,1,FALSE)),Z3704,"Ecart Validé")</f>
        <v>valid</v>
      </c>
      <c r="R3704" t="s">
        <v>30</v>
      </c>
      <c r="X3704"/>
      <c r="Y3704"/>
      <c r="Z3704" t="s">
        <v>31</v>
      </c>
    </row>
    <row r="3705" spans="1:26" x14ac:dyDescent="0.3">
      <c r="A3705" t="s">
        <v>5032</v>
      </c>
      <c r="B3705" t="s">
        <v>3157</v>
      </c>
      <c r="C3705">
        <v>67646</v>
      </c>
      <c r="D3705" t="str">
        <f>+VLOOKUP(C3705,Param!K:L,2,FALSE)</f>
        <v>INEO DIGITAL (COFELY INEO)</v>
      </c>
      <c r="E3705">
        <v>2150594300</v>
      </c>
      <c r="F3705" t="s">
        <v>33</v>
      </c>
      <c r="G3705" t="s">
        <v>29</v>
      </c>
      <c r="H3705" s="5">
        <v>99.77</v>
      </c>
      <c r="I3705" s="5">
        <v>99.769800000000004</v>
      </c>
      <c r="J3705" s="5">
        <v>1.99999999992428E-4</v>
      </c>
      <c r="K3705" s="5">
        <v>99.77</v>
      </c>
      <c r="L3705" s="5">
        <v>0</v>
      </c>
      <c r="M3705" t="str">
        <f>IF(ISERROR(VLOOKUP(A3705,'[1]Ecart validé'!$A:$A,1,FALSE)),Z3705,"Ecart Validé")</f>
        <v>valid</v>
      </c>
      <c r="R3705" t="s">
        <v>30</v>
      </c>
      <c r="X3705"/>
      <c r="Y3705"/>
      <c r="Z3705" t="s">
        <v>31</v>
      </c>
    </row>
    <row r="3706" spans="1:26" x14ac:dyDescent="0.3">
      <c r="A3706" t="s">
        <v>5033</v>
      </c>
      <c r="B3706" t="s">
        <v>3157</v>
      </c>
      <c r="C3706">
        <v>67646</v>
      </c>
      <c r="D3706" t="str">
        <f>+VLOOKUP(C3706,Param!K:L,2,FALSE)</f>
        <v>INEO DIGITAL (COFELY INEO)</v>
      </c>
      <c r="E3706">
        <v>2150594300</v>
      </c>
      <c r="F3706" t="s">
        <v>35</v>
      </c>
      <c r="G3706" t="s">
        <v>29</v>
      </c>
      <c r="H3706" s="5">
        <v>53.2</v>
      </c>
      <c r="I3706" s="5">
        <v>53.200499999999998</v>
      </c>
      <c r="J3706" s="5">
        <v>-4.99999999995282E-4</v>
      </c>
      <c r="K3706" s="5">
        <v>53.2</v>
      </c>
      <c r="L3706" s="5">
        <v>0</v>
      </c>
      <c r="M3706" t="str">
        <f>IF(ISERROR(VLOOKUP(A3706,'[1]Ecart validé'!$A:$A,1,FALSE)),Z3706,"Ecart Validé")</f>
        <v>valid</v>
      </c>
      <c r="R3706" t="s">
        <v>30</v>
      </c>
      <c r="X3706"/>
      <c r="Y3706"/>
      <c r="Z3706" t="s">
        <v>31</v>
      </c>
    </row>
    <row r="3707" spans="1:26" x14ac:dyDescent="0.3">
      <c r="A3707" t="s">
        <v>5034</v>
      </c>
      <c r="B3707" t="s">
        <v>3157</v>
      </c>
      <c r="C3707">
        <v>67646</v>
      </c>
      <c r="D3707" t="str">
        <f>+VLOOKUP(C3707,Param!K:L,2,FALSE)</f>
        <v>INEO DIGITAL (COFELY INEO)</v>
      </c>
      <c r="E3707">
        <v>2150594300</v>
      </c>
      <c r="F3707" t="s">
        <v>37</v>
      </c>
      <c r="G3707" t="s">
        <v>29</v>
      </c>
      <c r="H3707" s="5">
        <v>1243.33</v>
      </c>
      <c r="I3707" s="5">
        <v>1243.3347000000001</v>
      </c>
      <c r="J3707" s="5">
        <v>-4.7000000001844403E-3</v>
      </c>
      <c r="K3707" s="5">
        <v>1243.33</v>
      </c>
      <c r="L3707" s="5">
        <v>0</v>
      </c>
      <c r="M3707" t="str">
        <f>IF(ISERROR(VLOOKUP(A3707,'[1]Ecart validé'!$A:$A,1,FALSE)),Z3707,"Ecart Validé")</f>
        <v>valid</v>
      </c>
      <c r="R3707" t="s">
        <v>30</v>
      </c>
      <c r="X3707"/>
      <c r="Y3707"/>
      <c r="Z3707" t="s">
        <v>31</v>
      </c>
    </row>
    <row r="3708" spans="1:26" x14ac:dyDescent="0.3">
      <c r="A3708" t="s">
        <v>5035</v>
      </c>
      <c r="B3708" t="s">
        <v>3157</v>
      </c>
      <c r="C3708">
        <v>68861</v>
      </c>
      <c r="D3708" t="str">
        <f>+VLOOKUP(C3708,Param!K:L,2,FALSE)</f>
        <v>ITAL PASSION</v>
      </c>
      <c r="E3708" t="s">
        <v>5036</v>
      </c>
      <c r="F3708" t="s">
        <v>51</v>
      </c>
      <c r="G3708" t="s">
        <v>29</v>
      </c>
      <c r="H3708" s="5">
        <v>6613.22</v>
      </c>
      <c r="I3708" s="5">
        <v>6613.2191999999995</v>
      </c>
      <c r="J3708" s="5">
        <v>8.0000000070867795E-4</v>
      </c>
      <c r="K3708" s="5">
        <v>6613.22</v>
      </c>
      <c r="L3708" s="5">
        <v>0</v>
      </c>
      <c r="M3708" t="str">
        <f>IF(ISERROR(VLOOKUP(A3708,'[1]Ecart validé'!$A:$A,1,FALSE)),Z3708,"Ecart Validé")</f>
        <v>valid</v>
      </c>
      <c r="R3708" t="s">
        <v>30</v>
      </c>
      <c r="X3708"/>
      <c r="Y3708"/>
      <c r="Z3708" t="s">
        <v>31</v>
      </c>
    </row>
    <row r="3709" spans="1:26" x14ac:dyDescent="0.3">
      <c r="A3709" t="s">
        <v>5037</v>
      </c>
      <c r="B3709" t="s">
        <v>3157</v>
      </c>
      <c r="C3709">
        <v>69231</v>
      </c>
      <c r="D3709" t="str">
        <f>+VLOOKUP(C3709,Param!K:L,2,FALSE)</f>
        <v>SOGEPARK</v>
      </c>
      <c r="E3709">
        <v>110028185</v>
      </c>
      <c r="F3709" t="s">
        <v>28</v>
      </c>
      <c r="G3709" t="s">
        <v>29</v>
      </c>
      <c r="H3709" s="5">
        <v>52249.36</v>
      </c>
      <c r="I3709" s="5">
        <v>52249.351499999997</v>
      </c>
      <c r="J3709" s="5">
        <v>8.5000000035506604E-3</v>
      </c>
      <c r="K3709" s="5">
        <v>52249.36</v>
      </c>
      <c r="L3709" s="5">
        <v>0</v>
      </c>
      <c r="M3709" t="str">
        <f>IF(ISERROR(VLOOKUP(A3709,'[1]Ecart validé'!$A:$A,1,FALSE)),Z3709,"Ecart Validé")</f>
        <v>valid</v>
      </c>
      <c r="R3709" t="s">
        <v>30</v>
      </c>
      <c r="X3709"/>
      <c r="Y3709"/>
      <c r="Z3709" t="s">
        <v>31</v>
      </c>
    </row>
    <row r="3710" spans="1:26" x14ac:dyDescent="0.3">
      <c r="A3710" t="s">
        <v>5038</v>
      </c>
      <c r="B3710" t="s">
        <v>3157</v>
      </c>
      <c r="C3710">
        <v>69231</v>
      </c>
      <c r="D3710" t="str">
        <f>+VLOOKUP(C3710,Param!K:L,2,FALSE)</f>
        <v>SOGEPARK</v>
      </c>
      <c r="E3710">
        <v>110028185</v>
      </c>
      <c r="F3710" t="s">
        <v>33</v>
      </c>
      <c r="G3710" t="s">
        <v>29</v>
      </c>
      <c r="H3710" s="5">
        <v>5062.1400000000003</v>
      </c>
      <c r="I3710" s="5">
        <v>5062.1423000000004</v>
      </c>
      <c r="J3710" s="5">
        <v>-2.3000000001047699E-3</v>
      </c>
      <c r="K3710" s="5">
        <v>5062.1400000000003</v>
      </c>
      <c r="L3710" s="5">
        <v>0</v>
      </c>
      <c r="M3710" t="str">
        <f>IF(ISERROR(VLOOKUP(A3710,'[1]Ecart validé'!$A:$A,1,FALSE)),Z3710,"Ecart Validé")</f>
        <v>valid</v>
      </c>
      <c r="R3710" t="s">
        <v>30</v>
      </c>
      <c r="X3710"/>
      <c r="Y3710"/>
      <c r="Z3710" t="s">
        <v>31</v>
      </c>
    </row>
    <row r="3711" spans="1:26" x14ac:dyDescent="0.3">
      <c r="A3711" t="s">
        <v>5039</v>
      </c>
      <c r="B3711" t="s">
        <v>3157</v>
      </c>
      <c r="C3711">
        <v>69231</v>
      </c>
      <c r="D3711" t="str">
        <f>+VLOOKUP(C3711,Param!K:L,2,FALSE)</f>
        <v>SOGEPARK</v>
      </c>
      <c r="E3711">
        <v>110028185</v>
      </c>
      <c r="F3711" t="s">
        <v>35</v>
      </c>
      <c r="G3711" t="s">
        <v>29</v>
      </c>
      <c r="H3711" s="5">
        <v>27821.01</v>
      </c>
      <c r="I3711" s="5">
        <v>27821.011999999999</v>
      </c>
      <c r="J3711" s="5">
        <v>-2.0000000004074502E-3</v>
      </c>
      <c r="K3711" s="5">
        <v>27821.01</v>
      </c>
      <c r="L3711" s="5">
        <v>0</v>
      </c>
      <c r="M3711" t="str">
        <f>IF(ISERROR(VLOOKUP(A3711,'[1]Ecart validé'!$A:$A,1,FALSE)),Z3711,"Ecart Validé")</f>
        <v>valid</v>
      </c>
      <c r="R3711" t="s">
        <v>30</v>
      </c>
      <c r="X3711"/>
      <c r="Y3711"/>
      <c r="Z3711" t="s">
        <v>31</v>
      </c>
    </row>
    <row r="3712" spans="1:26" x14ac:dyDescent="0.3">
      <c r="A3712" t="s">
        <v>5040</v>
      </c>
      <c r="B3712" t="s">
        <v>3157</v>
      </c>
      <c r="C3712">
        <v>69231</v>
      </c>
      <c r="D3712" t="str">
        <f>+VLOOKUP(C3712,Param!K:L,2,FALSE)</f>
        <v>SOGEPARK</v>
      </c>
      <c r="E3712">
        <v>110028185</v>
      </c>
      <c r="F3712" t="s">
        <v>37</v>
      </c>
      <c r="G3712" t="s">
        <v>29</v>
      </c>
      <c r="H3712" s="5">
        <v>18448.5</v>
      </c>
      <c r="I3712" s="5">
        <v>18448.505000000001</v>
      </c>
      <c r="J3712" s="5">
        <v>-5.0000000010186297E-3</v>
      </c>
      <c r="K3712" s="5">
        <v>18448.5</v>
      </c>
      <c r="L3712" s="5">
        <v>0</v>
      </c>
      <c r="M3712" t="str">
        <f>IF(ISERROR(VLOOKUP(A3712,'[1]Ecart validé'!$A:$A,1,FALSE)),Z3712,"Ecart Validé")</f>
        <v>valid</v>
      </c>
      <c r="R3712" t="s">
        <v>30</v>
      </c>
      <c r="X3712"/>
      <c r="Y3712"/>
      <c r="Z3712" t="s">
        <v>31</v>
      </c>
    </row>
    <row r="3713" spans="1:26" x14ac:dyDescent="0.3">
      <c r="A3713" t="s">
        <v>5041</v>
      </c>
      <c r="B3713" t="s">
        <v>3157</v>
      </c>
      <c r="C3713">
        <v>69875</v>
      </c>
      <c r="D3713" t="str">
        <f>+VLOOKUP(C3713,Param!K:L,2,FALSE)</f>
        <v>ARPEI - ESAT PIERRE BOREL</v>
      </c>
      <c r="E3713">
        <v>1140303032</v>
      </c>
      <c r="F3713" t="s">
        <v>28</v>
      </c>
      <c r="G3713" t="s">
        <v>29</v>
      </c>
      <c r="H3713" s="5">
        <v>62.18</v>
      </c>
      <c r="I3713" s="5">
        <v>62.176000000000002</v>
      </c>
      <c r="J3713" s="5">
        <v>3.9999999999977796E-3</v>
      </c>
      <c r="K3713" s="5">
        <v>62.18</v>
      </c>
      <c r="L3713" s="5">
        <v>0</v>
      </c>
      <c r="M3713" t="str">
        <f>IF(ISERROR(VLOOKUP(A3713,'[1]Ecart validé'!$A:$A,1,FALSE)),Z3713,"Ecart Validé")</f>
        <v>valid</v>
      </c>
      <c r="R3713" t="s">
        <v>30</v>
      </c>
      <c r="X3713"/>
      <c r="Y3713"/>
      <c r="Z3713" t="s">
        <v>31</v>
      </c>
    </row>
    <row r="3714" spans="1:26" x14ac:dyDescent="0.3">
      <c r="A3714" t="s">
        <v>5042</v>
      </c>
      <c r="B3714" t="s">
        <v>3157</v>
      </c>
      <c r="C3714">
        <v>69875</v>
      </c>
      <c r="D3714" t="str">
        <f>+VLOOKUP(C3714,Param!K:L,2,FALSE)</f>
        <v>ARPEI - ESAT PIERRE BOREL</v>
      </c>
      <c r="E3714">
        <v>1140303032</v>
      </c>
      <c r="F3714" t="s">
        <v>33</v>
      </c>
      <c r="G3714" t="s">
        <v>29</v>
      </c>
      <c r="H3714" s="5">
        <v>29.25</v>
      </c>
      <c r="I3714" s="5">
        <v>29.25</v>
      </c>
      <c r="J3714" s="5">
        <v>0</v>
      </c>
      <c r="K3714" s="5">
        <v>29.25</v>
      </c>
      <c r="L3714" s="5">
        <v>0</v>
      </c>
      <c r="M3714" t="str">
        <f>IF(ISERROR(VLOOKUP(A3714,'[1]Ecart validé'!$A:$A,1,FALSE)),Z3714,"Ecart Validé")</f>
        <v>valid</v>
      </c>
      <c r="R3714" t="s">
        <v>30</v>
      </c>
      <c r="X3714"/>
      <c r="Y3714"/>
      <c r="Z3714" t="s">
        <v>31</v>
      </c>
    </row>
    <row r="3715" spans="1:26" x14ac:dyDescent="0.3">
      <c r="A3715" t="s">
        <v>5043</v>
      </c>
      <c r="B3715" t="s">
        <v>3157</v>
      </c>
      <c r="C3715">
        <v>69875</v>
      </c>
      <c r="D3715" t="str">
        <f>+VLOOKUP(C3715,Param!K:L,2,FALSE)</f>
        <v>ARPEI - ESAT PIERRE BOREL</v>
      </c>
      <c r="E3715">
        <v>1140303032</v>
      </c>
      <c r="F3715" t="s">
        <v>35</v>
      </c>
      <c r="G3715" t="s">
        <v>29</v>
      </c>
      <c r="H3715" s="5">
        <v>117</v>
      </c>
      <c r="I3715" s="5">
        <v>117</v>
      </c>
      <c r="J3715" s="5">
        <v>0</v>
      </c>
      <c r="K3715" s="5">
        <v>117</v>
      </c>
      <c r="L3715" s="5">
        <v>0</v>
      </c>
      <c r="M3715" t="str">
        <f>IF(ISERROR(VLOOKUP(A3715,'[1]Ecart validé'!$A:$A,1,FALSE)),Z3715,"Ecart Validé")</f>
        <v>valid</v>
      </c>
      <c r="R3715" t="s">
        <v>30</v>
      </c>
      <c r="X3715"/>
      <c r="Y3715"/>
      <c r="Z3715" t="s">
        <v>31</v>
      </c>
    </row>
    <row r="3716" spans="1:26" x14ac:dyDescent="0.3">
      <c r="A3716" t="s">
        <v>5044</v>
      </c>
      <c r="B3716" t="s">
        <v>3157</v>
      </c>
      <c r="C3716">
        <v>69875</v>
      </c>
      <c r="D3716" t="str">
        <f>+VLOOKUP(C3716,Param!K:L,2,FALSE)</f>
        <v>ARPEI - ESAT PIERRE BOREL</v>
      </c>
      <c r="E3716">
        <v>1140303032</v>
      </c>
      <c r="F3716" t="s">
        <v>37</v>
      </c>
      <c r="G3716" t="s">
        <v>29</v>
      </c>
      <c r="H3716" s="5">
        <v>39</v>
      </c>
      <c r="I3716" s="5">
        <v>39</v>
      </c>
      <c r="J3716" s="5">
        <v>0</v>
      </c>
      <c r="K3716" s="5">
        <v>39</v>
      </c>
      <c r="L3716" s="5">
        <v>0</v>
      </c>
      <c r="M3716" t="str">
        <f>IF(ISERROR(VLOOKUP(A3716,'[1]Ecart validé'!$A:$A,1,FALSE)),Z3716,"Ecart Validé")</f>
        <v>valid</v>
      </c>
      <c r="R3716" t="s">
        <v>30</v>
      </c>
      <c r="X3716"/>
      <c r="Y3716"/>
      <c r="Z3716" t="s">
        <v>31</v>
      </c>
    </row>
    <row r="3717" spans="1:26" x14ac:dyDescent="0.3">
      <c r="A3717" t="s">
        <v>5045</v>
      </c>
      <c r="B3717" t="s">
        <v>3157</v>
      </c>
      <c r="C3717">
        <v>70524</v>
      </c>
      <c r="D3717" t="str">
        <f>+VLOOKUP(C3717,Param!K:L,2,FALSE)</f>
        <v>HOPSCOTCH SYSTEME EUROPE LTD</v>
      </c>
      <c r="E3717" t="s">
        <v>5046</v>
      </c>
      <c r="F3717" t="s">
        <v>51</v>
      </c>
      <c r="G3717" t="s">
        <v>29</v>
      </c>
      <c r="H3717" s="5">
        <v>555</v>
      </c>
      <c r="I3717" s="5">
        <v>555</v>
      </c>
      <c r="J3717" s="5">
        <v>0</v>
      </c>
      <c r="K3717" s="5">
        <v>555</v>
      </c>
      <c r="L3717" s="5">
        <v>0</v>
      </c>
      <c r="M3717" t="str">
        <f>IF(ISERROR(VLOOKUP(A3717,'[1]Ecart validé'!$A:$A,1,FALSE)),Z3717,"Ecart Validé")</f>
        <v>valid</v>
      </c>
      <c r="R3717" t="s">
        <v>30</v>
      </c>
      <c r="X3717"/>
      <c r="Y3717"/>
      <c r="Z3717" t="s">
        <v>31</v>
      </c>
    </row>
    <row r="3718" spans="1:26" x14ac:dyDescent="0.3">
      <c r="A3718" t="s">
        <v>5047</v>
      </c>
      <c r="B3718" t="s">
        <v>3157</v>
      </c>
      <c r="C3718">
        <v>70546</v>
      </c>
      <c r="D3718" t="str">
        <f>+VLOOKUP(C3718,Param!K:L,2,FALSE)</f>
        <v>ROUSSEAU</v>
      </c>
      <c r="E3718">
        <v>212771695</v>
      </c>
      <c r="F3718" t="s">
        <v>28</v>
      </c>
      <c r="G3718" t="s">
        <v>29</v>
      </c>
      <c r="H3718" s="5">
        <v>1559.34</v>
      </c>
      <c r="I3718" s="5">
        <v>1559.3424</v>
      </c>
      <c r="J3718" s="5">
        <v>-2.40000000007967E-3</v>
      </c>
      <c r="K3718" s="5">
        <v>1559.34</v>
      </c>
      <c r="L3718" s="5">
        <v>0</v>
      </c>
      <c r="M3718" t="str">
        <f>IF(ISERROR(VLOOKUP(A3718,'[1]Ecart validé'!$A:$A,1,FALSE)),Z3718,"Ecart Validé")</f>
        <v>valid</v>
      </c>
      <c r="R3718" t="s">
        <v>30</v>
      </c>
      <c r="X3718"/>
      <c r="Y3718"/>
      <c r="Z3718" t="s">
        <v>31</v>
      </c>
    </row>
    <row r="3719" spans="1:26" x14ac:dyDescent="0.3">
      <c r="A3719" t="s">
        <v>5048</v>
      </c>
      <c r="B3719" t="s">
        <v>3157</v>
      </c>
      <c r="C3719">
        <v>70546</v>
      </c>
      <c r="D3719" t="str">
        <f>+VLOOKUP(C3719,Param!K:L,2,FALSE)</f>
        <v>ROUSSEAU</v>
      </c>
      <c r="E3719">
        <v>212771695</v>
      </c>
      <c r="F3719" t="s">
        <v>33</v>
      </c>
      <c r="G3719" t="s">
        <v>29</v>
      </c>
      <c r="H3719" s="5">
        <v>791.45</v>
      </c>
      <c r="I3719" s="5">
        <v>791.44500000000005</v>
      </c>
      <c r="J3719" s="5">
        <v>4.9999999999954499E-3</v>
      </c>
      <c r="K3719" s="5">
        <v>791.45</v>
      </c>
      <c r="L3719" s="5">
        <v>0</v>
      </c>
      <c r="M3719" t="str">
        <f>IF(ISERROR(VLOOKUP(A3719,'[1]Ecart validé'!$A:$A,1,FALSE)),Z3719,"Ecart Validé")</f>
        <v>valid</v>
      </c>
      <c r="R3719" t="s">
        <v>30</v>
      </c>
      <c r="X3719"/>
      <c r="Y3719"/>
      <c r="Z3719" t="s">
        <v>31</v>
      </c>
    </row>
    <row r="3720" spans="1:26" x14ac:dyDescent="0.3">
      <c r="A3720" t="s">
        <v>5049</v>
      </c>
      <c r="B3720" t="s">
        <v>3157</v>
      </c>
      <c r="C3720">
        <v>70546</v>
      </c>
      <c r="D3720" t="str">
        <f>+VLOOKUP(C3720,Param!K:L,2,FALSE)</f>
        <v>ROUSSEAU</v>
      </c>
      <c r="E3720">
        <v>212771695</v>
      </c>
      <c r="F3720" t="s">
        <v>35</v>
      </c>
      <c r="G3720" t="s">
        <v>29</v>
      </c>
      <c r="H3720" s="5">
        <v>1075.56</v>
      </c>
      <c r="I3720" s="5">
        <v>1075.5563999999999</v>
      </c>
      <c r="J3720" s="5">
        <v>3.6000000000058199E-3</v>
      </c>
      <c r="K3720" s="5">
        <v>1075.56</v>
      </c>
      <c r="L3720" s="5">
        <v>0</v>
      </c>
      <c r="M3720" t="str">
        <f>IF(ISERROR(VLOOKUP(A3720,'[1]Ecart validé'!$A:$A,1,FALSE)),Z3720,"Ecart Validé")</f>
        <v>valid</v>
      </c>
      <c r="R3720" t="s">
        <v>30</v>
      </c>
      <c r="X3720"/>
      <c r="Y3720"/>
      <c r="Z3720" t="s">
        <v>31</v>
      </c>
    </row>
    <row r="3721" spans="1:26" x14ac:dyDescent="0.3">
      <c r="A3721" t="s">
        <v>5050</v>
      </c>
      <c r="B3721" t="s">
        <v>3157</v>
      </c>
      <c r="C3721">
        <v>70546</v>
      </c>
      <c r="D3721" t="str">
        <f>+VLOOKUP(C3721,Param!K:L,2,FALSE)</f>
        <v>ROUSSEAU</v>
      </c>
      <c r="E3721">
        <v>212771695</v>
      </c>
      <c r="F3721" t="s">
        <v>37</v>
      </c>
      <c r="G3721" t="s">
        <v>29</v>
      </c>
      <c r="H3721" s="5">
        <v>3487.28</v>
      </c>
      <c r="I3721" s="5">
        <v>3487.2779999999998</v>
      </c>
      <c r="J3721" s="5">
        <v>2.0000000004074502E-3</v>
      </c>
      <c r="K3721" s="5">
        <v>3487.28</v>
      </c>
      <c r="L3721" s="5">
        <v>0</v>
      </c>
      <c r="M3721" t="str">
        <f>IF(ISERROR(VLOOKUP(A3721,'[1]Ecart validé'!$A:$A,1,FALSE)),Z3721,"Ecart Validé")</f>
        <v>valid</v>
      </c>
      <c r="R3721" t="s">
        <v>30</v>
      </c>
      <c r="X3721"/>
      <c r="Y3721"/>
      <c r="Z3721" t="s">
        <v>31</v>
      </c>
    </row>
    <row r="3722" spans="1:26" x14ac:dyDescent="0.3">
      <c r="A3722" t="s">
        <v>5051</v>
      </c>
      <c r="B3722" t="s">
        <v>3157</v>
      </c>
      <c r="C3722">
        <v>71090</v>
      </c>
      <c r="D3722" t="str">
        <f>+VLOOKUP(C3722,Param!K:L,2,FALSE)</f>
        <v>MYCONNECTING</v>
      </c>
      <c r="E3722" t="s">
        <v>5052</v>
      </c>
      <c r="F3722" t="s">
        <v>51</v>
      </c>
      <c r="G3722" t="s">
        <v>29</v>
      </c>
      <c r="H3722" s="5">
        <v>1089.46</v>
      </c>
      <c r="I3722" s="5">
        <v>1089.462</v>
      </c>
      <c r="J3722" s="5">
        <v>-1.9999999999527002E-3</v>
      </c>
      <c r="K3722" s="5">
        <v>1089.46</v>
      </c>
      <c r="L3722" s="5">
        <v>0</v>
      </c>
      <c r="M3722" t="str">
        <f>IF(ISERROR(VLOOKUP(A3722,'[1]Ecart validé'!$A:$A,1,FALSE)),Z3722,"Ecart Validé")</f>
        <v>valid</v>
      </c>
      <c r="R3722" t="s">
        <v>30</v>
      </c>
      <c r="X3722"/>
      <c r="Y3722"/>
      <c r="Z3722" t="s">
        <v>31</v>
      </c>
    </row>
    <row r="3723" spans="1:26" x14ac:dyDescent="0.3">
      <c r="A3723" t="s">
        <v>5053</v>
      </c>
      <c r="B3723" t="s">
        <v>3157</v>
      </c>
      <c r="C3723">
        <v>71767</v>
      </c>
      <c r="D3723" t="str">
        <f>+VLOOKUP(C3723,Param!K:L,2,FALSE)</f>
        <v>GIPEO</v>
      </c>
      <c r="E3723">
        <v>2185405776</v>
      </c>
      <c r="F3723" t="s">
        <v>28</v>
      </c>
      <c r="G3723" t="s">
        <v>29</v>
      </c>
      <c r="H3723" s="5">
        <v>348.64</v>
      </c>
      <c r="I3723" s="5">
        <v>348.63630000000001</v>
      </c>
      <c r="J3723" s="5">
        <v>3.69999999998071E-3</v>
      </c>
      <c r="K3723" s="5">
        <v>348.64</v>
      </c>
      <c r="L3723" s="5">
        <v>0</v>
      </c>
      <c r="M3723" t="str">
        <f>IF(ISERROR(VLOOKUP(A3723,'[1]Ecart validé'!$A:$A,1,FALSE)),Z3723,"Ecart Validé")</f>
        <v>valid</v>
      </c>
      <c r="R3723" t="s">
        <v>30</v>
      </c>
      <c r="X3723"/>
      <c r="Y3723"/>
      <c r="Z3723" t="s">
        <v>31</v>
      </c>
    </row>
    <row r="3724" spans="1:26" x14ac:dyDescent="0.3">
      <c r="A3724" t="s">
        <v>5054</v>
      </c>
      <c r="B3724" t="s">
        <v>3157</v>
      </c>
      <c r="C3724">
        <v>71767</v>
      </c>
      <c r="D3724" t="str">
        <f>+VLOOKUP(C3724,Param!K:L,2,FALSE)</f>
        <v>GIPEO</v>
      </c>
      <c r="E3724">
        <v>2185405776</v>
      </c>
      <c r="F3724" t="s">
        <v>35</v>
      </c>
      <c r="G3724" t="s">
        <v>29</v>
      </c>
      <c r="H3724" s="5">
        <v>359.15</v>
      </c>
      <c r="I3724" s="5">
        <v>359.15249999999997</v>
      </c>
      <c r="J3724" s="5">
        <v>-2.4999999999977202E-3</v>
      </c>
      <c r="K3724" s="5">
        <v>359.15</v>
      </c>
      <c r="L3724" s="5">
        <v>0</v>
      </c>
      <c r="M3724" t="str">
        <f>IF(ISERROR(VLOOKUP(A3724,'[1]Ecart validé'!$A:$A,1,FALSE)),Z3724,"Ecart Validé")</f>
        <v>valid</v>
      </c>
      <c r="R3724" t="s">
        <v>30</v>
      </c>
      <c r="X3724"/>
      <c r="Y3724"/>
      <c r="Z3724" t="s">
        <v>31</v>
      </c>
    </row>
    <row r="3725" spans="1:26" x14ac:dyDescent="0.3">
      <c r="A3725" t="s">
        <v>5055</v>
      </c>
      <c r="B3725" t="s">
        <v>3157</v>
      </c>
      <c r="C3725">
        <v>72200</v>
      </c>
      <c r="D3725" t="str">
        <f>+VLOOKUP(C3725,Param!K:L,2,FALSE)</f>
        <v>GROUPE MATFER BOURGEAT</v>
      </c>
      <c r="E3725">
        <v>28314046</v>
      </c>
      <c r="F3725" t="s">
        <v>28</v>
      </c>
      <c r="G3725" t="s">
        <v>29</v>
      </c>
      <c r="H3725" s="5">
        <v>10214.459999999999</v>
      </c>
      <c r="I3725" s="5">
        <v>10214.4602</v>
      </c>
      <c r="J3725" s="5">
        <v>-2.00000000404543E-4</v>
      </c>
      <c r="K3725" s="5">
        <v>10214.459999999999</v>
      </c>
      <c r="L3725" s="5">
        <v>0</v>
      </c>
      <c r="M3725" t="str">
        <f>IF(ISERROR(VLOOKUP(A3725,'[1]Ecart validé'!$A:$A,1,FALSE)),Z3725,"Ecart Validé")</f>
        <v>valid</v>
      </c>
      <c r="R3725" t="s">
        <v>30</v>
      </c>
      <c r="X3725"/>
      <c r="Y3725"/>
      <c r="Z3725" t="s">
        <v>31</v>
      </c>
    </row>
    <row r="3726" spans="1:26" x14ac:dyDescent="0.3">
      <c r="A3726" t="s">
        <v>5056</v>
      </c>
      <c r="B3726" t="s">
        <v>3157</v>
      </c>
      <c r="C3726">
        <v>72200</v>
      </c>
      <c r="D3726" t="str">
        <f>+VLOOKUP(C3726,Param!K:L,2,FALSE)</f>
        <v>GROUPE MATFER BOURGEAT</v>
      </c>
      <c r="E3726">
        <v>28314046</v>
      </c>
      <c r="F3726" t="s">
        <v>33</v>
      </c>
      <c r="G3726" t="s">
        <v>29</v>
      </c>
      <c r="H3726" s="5">
        <v>5172.8900000000003</v>
      </c>
      <c r="I3726" s="5">
        <v>5172.8873000000003</v>
      </c>
      <c r="J3726" s="5">
        <v>2.7000000000043599E-3</v>
      </c>
      <c r="K3726" s="5">
        <v>5172.8900000000003</v>
      </c>
      <c r="L3726" s="5">
        <v>0</v>
      </c>
      <c r="M3726" t="str">
        <f>IF(ISERROR(VLOOKUP(A3726,'[1]Ecart validé'!$A:$A,1,FALSE)),Z3726,"Ecart Validé")</f>
        <v>valid</v>
      </c>
      <c r="R3726" t="s">
        <v>30</v>
      </c>
      <c r="X3726"/>
      <c r="Y3726"/>
      <c r="Z3726" t="s">
        <v>31</v>
      </c>
    </row>
    <row r="3727" spans="1:26" x14ac:dyDescent="0.3">
      <c r="A3727" t="s">
        <v>5057</v>
      </c>
      <c r="B3727" t="s">
        <v>3157</v>
      </c>
      <c r="C3727">
        <v>72200</v>
      </c>
      <c r="D3727" t="str">
        <f>+VLOOKUP(C3727,Param!K:L,2,FALSE)</f>
        <v>GROUPE MATFER BOURGEAT</v>
      </c>
      <c r="E3727">
        <v>28314046</v>
      </c>
      <c r="F3727" t="s">
        <v>35</v>
      </c>
      <c r="G3727" t="s">
        <v>29</v>
      </c>
      <c r="H3727" s="5">
        <v>8812.16</v>
      </c>
      <c r="I3727" s="5">
        <v>8812.1543999999994</v>
      </c>
      <c r="J3727" s="5">
        <v>5.6000000004132701E-3</v>
      </c>
      <c r="K3727" s="5">
        <v>8812.16</v>
      </c>
      <c r="L3727" s="5">
        <v>0</v>
      </c>
      <c r="M3727" t="str">
        <f>IF(ISERROR(VLOOKUP(A3727,'[1]Ecart validé'!$A:$A,1,FALSE)),Z3727,"Ecart Validé")</f>
        <v>valid</v>
      </c>
      <c r="R3727" t="s">
        <v>30</v>
      </c>
      <c r="X3727"/>
      <c r="Y3727"/>
      <c r="Z3727" t="s">
        <v>31</v>
      </c>
    </row>
    <row r="3728" spans="1:26" x14ac:dyDescent="0.3">
      <c r="A3728" t="s">
        <v>5058</v>
      </c>
      <c r="B3728" t="s">
        <v>3157</v>
      </c>
      <c r="C3728">
        <v>72200</v>
      </c>
      <c r="D3728" t="str">
        <f>+VLOOKUP(C3728,Param!K:L,2,FALSE)</f>
        <v>GROUPE MATFER BOURGEAT</v>
      </c>
      <c r="E3728">
        <v>28314046</v>
      </c>
      <c r="F3728" t="s">
        <v>37</v>
      </c>
      <c r="G3728" t="s">
        <v>29</v>
      </c>
      <c r="H3728" s="5">
        <v>3688.41</v>
      </c>
      <c r="I3728" s="5">
        <v>3688.4092000000001</v>
      </c>
      <c r="J3728" s="5">
        <v>7.9999999979918303E-4</v>
      </c>
      <c r="K3728" s="5">
        <v>3688.41</v>
      </c>
      <c r="L3728" s="5">
        <v>0</v>
      </c>
      <c r="M3728" t="str">
        <f>IF(ISERROR(VLOOKUP(A3728,'[1]Ecart validé'!$A:$A,1,FALSE)),Z3728,"Ecart Validé")</f>
        <v>valid</v>
      </c>
      <c r="R3728" t="s">
        <v>30</v>
      </c>
      <c r="X3728"/>
      <c r="Y3728"/>
      <c r="Z3728" t="s">
        <v>31</v>
      </c>
    </row>
    <row r="3729" spans="1:26" x14ac:dyDescent="0.3">
      <c r="A3729" t="s">
        <v>5059</v>
      </c>
      <c r="B3729" t="s">
        <v>3157</v>
      </c>
      <c r="C3729">
        <v>75859</v>
      </c>
      <c r="D3729" t="str">
        <f>+VLOOKUP(C3729,Param!K:L,2,FALSE)</f>
        <v>RAMERY BATIMENT</v>
      </c>
      <c r="E3729" t="s">
        <v>5060</v>
      </c>
      <c r="F3729" t="s">
        <v>28</v>
      </c>
      <c r="G3729" t="s">
        <v>29</v>
      </c>
      <c r="H3729" s="5">
        <v>-3940.09</v>
      </c>
      <c r="I3729" s="5">
        <v>-3940.0938999999998</v>
      </c>
      <c r="J3729" s="5">
        <v>3.8999999987936402E-3</v>
      </c>
      <c r="K3729" s="5">
        <v>-3940.09</v>
      </c>
      <c r="L3729" s="5">
        <v>0</v>
      </c>
      <c r="M3729" t="str">
        <f>IF(ISERROR(VLOOKUP(A3729,'[1]Ecart validé'!$A:$A,1,FALSE)),Z3729,"Ecart Validé")</f>
        <v>valid</v>
      </c>
      <c r="R3729" t="s">
        <v>30</v>
      </c>
      <c r="X3729"/>
      <c r="Y3729"/>
      <c r="Z3729" t="s">
        <v>31</v>
      </c>
    </row>
    <row r="3730" spans="1:26" x14ac:dyDescent="0.3">
      <c r="A3730" t="s">
        <v>5061</v>
      </c>
      <c r="B3730" t="s">
        <v>3157</v>
      </c>
      <c r="C3730">
        <v>75859</v>
      </c>
      <c r="D3730" t="str">
        <f>+VLOOKUP(C3730,Param!K:L,2,FALSE)</f>
        <v>RAMERY BATIMENT</v>
      </c>
      <c r="E3730" t="s">
        <v>5060</v>
      </c>
      <c r="F3730" t="s">
        <v>33</v>
      </c>
      <c r="G3730" t="s">
        <v>29</v>
      </c>
      <c r="H3730" s="5">
        <v>5394.05</v>
      </c>
      <c r="I3730" s="5">
        <v>5394.0603000000001</v>
      </c>
      <c r="J3730" s="5">
        <v>-1.02999999999155E-2</v>
      </c>
      <c r="K3730" s="5">
        <v>5394.05</v>
      </c>
      <c r="L3730" s="5">
        <v>0</v>
      </c>
      <c r="M3730" t="str">
        <f>IF(ISERROR(VLOOKUP(A3730,'[1]Ecart validé'!$A:$A,1,FALSE)),Z3730,"Ecart Validé")</f>
        <v>valid</v>
      </c>
      <c r="R3730" t="s">
        <v>30</v>
      </c>
      <c r="X3730"/>
      <c r="Y3730"/>
      <c r="Z3730" t="s">
        <v>31</v>
      </c>
    </row>
    <row r="3731" spans="1:26" x14ac:dyDescent="0.3">
      <c r="A3731" t="s">
        <v>5062</v>
      </c>
      <c r="B3731" t="s">
        <v>3157</v>
      </c>
      <c r="C3731">
        <v>75859</v>
      </c>
      <c r="D3731" t="str">
        <f>+VLOOKUP(C3731,Param!K:L,2,FALSE)</f>
        <v>RAMERY BATIMENT</v>
      </c>
      <c r="E3731" t="s">
        <v>5060</v>
      </c>
      <c r="F3731" t="s">
        <v>35</v>
      </c>
      <c r="G3731" t="s">
        <v>29</v>
      </c>
      <c r="H3731" s="5">
        <v>3031.78</v>
      </c>
      <c r="I3731" s="5">
        <v>3031.7770999999998</v>
      </c>
      <c r="J3731" s="5">
        <v>2.9000000004089001E-3</v>
      </c>
      <c r="K3731" s="5">
        <v>3031.78</v>
      </c>
      <c r="L3731" s="5">
        <v>0</v>
      </c>
      <c r="M3731" t="str">
        <f>IF(ISERROR(VLOOKUP(A3731,'[1]Ecart validé'!$A:$A,1,FALSE)),Z3731,"Ecart Validé")</f>
        <v>valid</v>
      </c>
      <c r="R3731" t="s">
        <v>30</v>
      </c>
      <c r="X3731"/>
      <c r="Y3731"/>
      <c r="Z3731" t="s">
        <v>31</v>
      </c>
    </row>
    <row r="3732" spans="1:26" x14ac:dyDescent="0.3">
      <c r="A3732" t="s">
        <v>5063</v>
      </c>
      <c r="B3732" t="s">
        <v>3157</v>
      </c>
      <c r="C3732">
        <v>76151</v>
      </c>
      <c r="D3732" t="str">
        <f>+VLOOKUP(C3732,Param!K:L,2,FALSE)</f>
        <v>HALTYS</v>
      </c>
      <c r="E3732">
        <v>2183305575</v>
      </c>
      <c r="F3732" t="s">
        <v>28</v>
      </c>
      <c r="G3732" t="s">
        <v>29</v>
      </c>
      <c r="H3732" s="5">
        <v>1204.79</v>
      </c>
      <c r="I3732" s="5">
        <v>1204.7888</v>
      </c>
      <c r="J3732" s="5">
        <v>1.1999999999261399E-3</v>
      </c>
      <c r="K3732" s="5">
        <v>1204.79</v>
      </c>
      <c r="L3732" s="5">
        <v>0</v>
      </c>
      <c r="M3732" t="str">
        <f>IF(ISERROR(VLOOKUP(A3732,'[1]Ecart validé'!$A:$A,1,FALSE)),Z3732,"Ecart Validé")</f>
        <v>valid</v>
      </c>
      <c r="R3732" t="s">
        <v>30</v>
      </c>
      <c r="X3732"/>
      <c r="Y3732"/>
      <c r="Z3732" t="s">
        <v>31</v>
      </c>
    </row>
    <row r="3733" spans="1:26" x14ac:dyDescent="0.3">
      <c r="A3733" t="s">
        <v>5064</v>
      </c>
      <c r="B3733" t="s">
        <v>3157</v>
      </c>
      <c r="C3733">
        <v>76151</v>
      </c>
      <c r="D3733" t="str">
        <f>+VLOOKUP(C3733,Param!K:L,2,FALSE)</f>
        <v>HALTYS</v>
      </c>
      <c r="E3733">
        <v>2183305575</v>
      </c>
      <c r="F3733" t="s">
        <v>33</v>
      </c>
      <c r="G3733" t="s">
        <v>29</v>
      </c>
      <c r="H3733" s="5">
        <v>420.8</v>
      </c>
      <c r="I3733" s="5">
        <v>420.79599999999999</v>
      </c>
      <c r="J3733" s="5">
        <v>4.0000000000190898E-3</v>
      </c>
      <c r="K3733" s="5">
        <v>420.8</v>
      </c>
      <c r="L3733" s="5">
        <v>0</v>
      </c>
      <c r="M3733" t="str">
        <f>IF(ISERROR(VLOOKUP(A3733,'[1]Ecart validé'!$A:$A,1,FALSE)),Z3733,"Ecart Validé")</f>
        <v>valid</v>
      </c>
      <c r="R3733" t="s">
        <v>30</v>
      </c>
      <c r="X3733"/>
      <c r="Y3733"/>
      <c r="Z3733" t="s">
        <v>31</v>
      </c>
    </row>
    <row r="3734" spans="1:26" x14ac:dyDescent="0.3">
      <c r="A3734" t="s">
        <v>5065</v>
      </c>
      <c r="B3734" t="s">
        <v>3157</v>
      </c>
      <c r="C3734">
        <v>76151</v>
      </c>
      <c r="D3734" t="str">
        <f>+VLOOKUP(C3734,Param!K:L,2,FALSE)</f>
        <v>HALTYS</v>
      </c>
      <c r="E3734">
        <v>2183305575</v>
      </c>
      <c r="F3734" t="s">
        <v>35</v>
      </c>
      <c r="G3734" t="s">
        <v>29</v>
      </c>
      <c r="H3734" s="5">
        <v>2707.76</v>
      </c>
      <c r="I3734" s="5">
        <v>2707.76</v>
      </c>
      <c r="J3734" s="5">
        <v>0</v>
      </c>
      <c r="K3734" s="5">
        <v>2707.76</v>
      </c>
      <c r="L3734" s="5">
        <v>0</v>
      </c>
      <c r="M3734" t="str">
        <f>IF(ISERROR(VLOOKUP(A3734,'[1]Ecart validé'!$A:$A,1,FALSE)),Z3734,"Ecart Validé")</f>
        <v>valid</v>
      </c>
      <c r="R3734" t="s">
        <v>30</v>
      </c>
      <c r="X3734"/>
      <c r="Y3734"/>
      <c r="Z3734" t="s">
        <v>31</v>
      </c>
    </row>
    <row r="3735" spans="1:26" x14ac:dyDescent="0.3">
      <c r="A3735" t="s">
        <v>5066</v>
      </c>
      <c r="B3735" t="s">
        <v>3157</v>
      </c>
      <c r="C3735">
        <v>76151</v>
      </c>
      <c r="D3735" t="str">
        <f>+VLOOKUP(C3735,Param!K:L,2,FALSE)</f>
        <v>HALTYS</v>
      </c>
      <c r="E3735">
        <v>2183305575</v>
      </c>
      <c r="F3735" t="s">
        <v>37</v>
      </c>
      <c r="G3735" t="s">
        <v>29</v>
      </c>
      <c r="H3735" s="5">
        <v>1842.56</v>
      </c>
      <c r="I3735" s="5">
        <v>1842.56</v>
      </c>
      <c r="J3735" s="5">
        <v>0</v>
      </c>
      <c r="K3735" s="5">
        <v>1842.56</v>
      </c>
      <c r="L3735" s="5">
        <v>0</v>
      </c>
      <c r="M3735" t="str">
        <f>IF(ISERROR(VLOOKUP(A3735,'[1]Ecart validé'!$A:$A,1,FALSE)),Z3735,"Ecart Validé")</f>
        <v>valid</v>
      </c>
      <c r="R3735" t="s">
        <v>30</v>
      </c>
      <c r="X3735"/>
      <c r="Y3735"/>
      <c r="Z3735" t="s">
        <v>31</v>
      </c>
    </row>
    <row r="3736" spans="1:26" x14ac:dyDescent="0.3">
      <c r="A3736" t="s">
        <v>5067</v>
      </c>
      <c r="B3736" t="s">
        <v>3157</v>
      </c>
      <c r="C3736">
        <v>76606</v>
      </c>
      <c r="D3736" t="str">
        <f>+VLOOKUP(C3736,Param!K:L,2,FALSE)</f>
        <v>CARLIMPEX SA</v>
      </c>
      <c r="E3736" t="s">
        <v>5068</v>
      </c>
      <c r="F3736" t="s">
        <v>51</v>
      </c>
      <c r="G3736" t="s">
        <v>29</v>
      </c>
      <c r="H3736" s="5">
        <v>38555.589999999997</v>
      </c>
      <c r="I3736" s="5">
        <v>38555.598100000003</v>
      </c>
      <c r="J3736" s="5">
        <v>-8.1000000063795596E-3</v>
      </c>
      <c r="K3736" s="5">
        <v>38555.589999999997</v>
      </c>
      <c r="L3736" s="5">
        <v>0</v>
      </c>
      <c r="M3736" t="str">
        <f>IF(ISERROR(VLOOKUP(A3736,'[1]Ecart validé'!$A:$A,1,FALSE)),Z3736,"Ecart Validé")</f>
        <v>valid</v>
      </c>
      <c r="R3736" t="s">
        <v>30</v>
      </c>
      <c r="X3736"/>
      <c r="Y3736"/>
      <c r="Z3736" t="s">
        <v>31</v>
      </c>
    </row>
    <row r="3737" spans="1:26" x14ac:dyDescent="0.3">
      <c r="A3737" t="s">
        <v>5069</v>
      </c>
      <c r="B3737" t="s">
        <v>3157</v>
      </c>
      <c r="C3737">
        <v>76686</v>
      </c>
      <c r="D3737" t="str">
        <f>+VLOOKUP(C3737,Param!K:L,2,FALSE)</f>
        <v>ACTEM'OTEL</v>
      </c>
      <c r="E3737">
        <v>2150514342</v>
      </c>
      <c r="F3737" t="s">
        <v>28</v>
      </c>
      <c r="G3737" t="s">
        <v>29</v>
      </c>
      <c r="H3737" s="5">
        <v>2558.0700000000002</v>
      </c>
      <c r="I3737" s="5">
        <v>2558.0650000000001</v>
      </c>
      <c r="J3737" s="5">
        <v>5.0000000001091298E-3</v>
      </c>
      <c r="K3737" s="5">
        <v>2558.0700000000002</v>
      </c>
      <c r="L3737" s="5">
        <v>0</v>
      </c>
      <c r="M3737" t="str">
        <f>IF(ISERROR(VLOOKUP(A3737,'[1]Ecart validé'!$A:$A,1,FALSE)),Z3737,"Ecart Validé")</f>
        <v>valid</v>
      </c>
      <c r="R3737" t="s">
        <v>30</v>
      </c>
      <c r="X3737"/>
      <c r="Y3737"/>
      <c r="Z3737" t="s">
        <v>31</v>
      </c>
    </row>
    <row r="3738" spans="1:26" x14ac:dyDescent="0.3">
      <c r="A3738" t="s">
        <v>5070</v>
      </c>
      <c r="B3738" t="s">
        <v>3157</v>
      </c>
      <c r="C3738">
        <v>76686</v>
      </c>
      <c r="D3738" t="str">
        <f>+VLOOKUP(C3738,Param!K:L,2,FALSE)</f>
        <v>ACTEM'OTEL</v>
      </c>
      <c r="E3738">
        <v>2150514342</v>
      </c>
      <c r="F3738" t="s">
        <v>33</v>
      </c>
      <c r="G3738" t="s">
        <v>29</v>
      </c>
      <c r="H3738" s="5">
        <v>1653.48</v>
      </c>
      <c r="I3738" s="5">
        <v>1653.48</v>
      </c>
      <c r="J3738" s="5">
        <v>0</v>
      </c>
      <c r="K3738" s="5">
        <v>1653.48</v>
      </c>
      <c r="L3738" s="5">
        <v>0</v>
      </c>
      <c r="M3738" t="str">
        <f>IF(ISERROR(VLOOKUP(A3738,'[1]Ecart validé'!$A:$A,1,FALSE)),Z3738,"Ecart Validé")</f>
        <v>valid</v>
      </c>
      <c r="R3738" t="s">
        <v>30</v>
      </c>
      <c r="X3738"/>
      <c r="Y3738"/>
      <c r="Z3738" t="s">
        <v>31</v>
      </c>
    </row>
    <row r="3739" spans="1:26" x14ac:dyDescent="0.3">
      <c r="A3739" t="s">
        <v>5071</v>
      </c>
      <c r="B3739" t="s">
        <v>3157</v>
      </c>
      <c r="C3739">
        <v>76686</v>
      </c>
      <c r="D3739" t="str">
        <f>+VLOOKUP(C3739,Param!K:L,2,FALSE)</f>
        <v>ACTEM'OTEL</v>
      </c>
      <c r="E3739">
        <v>2150514342</v>
      </c>
      <c r="F3739" t="s">
        <v>35</v>
      </c>
      <c r="G3739" t="s">
        <v>29</v>
      </c>
      <c r="H3739" s="5">
        <v>1774.88</v>
      </c>
      <c r="I3739" s="5">
        <v>1774.875</v>
      </c>
      <c r="J3739" s="5">
        <v>5.0000000001091298E-3</v>
      </c>
      <c r="K3739" s="5">
        <v>1774.88</v>
      </c>
      <c r="L3739" s="5">
        <v>0</v>
      </c>
      <c r="M3739" t="str">
        <f>IF(ISERROR(VLOOKUP(A3739,'[1]Ecart validé'!$A:$A,1,FALSE)),Z3739,"Ecart Validé")</f>
        <v>valid</v>
      </c>
      <c r="R3739" t="s">
        <v>30</v>
      </c>
      <c r="X3739"/>
      <c r="Y3739"/>
      <c r="Z3739" t="s">
        <v>31</v>
      </c>
    </row>
    <row r="3740" spans="1:26" x14ac:dyDescent="0.3">
      <c r="A3740" t="s">
        <v>5072</v>
      </c>
      <c r="B3740" t="s">
        <v>3157</v>
      </c>
      <c r="C3740">
        <v>76686</v>
      </c>
      <c r="D3740" t="str">
        <f>+VLOOKUP(C3740,Param!K:L,2,FALSE)</f>
        <v>ACTEM'OTEL</v>
      </c>
      <c r="E3740">
        <v>2150514342</v>
      </c>
      <c r="F3740" t="s">
        <v>37</v>
      </c>
      <c r="G3740" t="s">
        <v>29</v>
      </c>
      <c r="H3740" s="5">
        <v>2506.04</v>
      </c>
      <c r="I3740" s="5">
        <v>2506.0410000000002</v>
      </c>
      <c r="J3740" s="5">
        <v>-1.0000000002037201E-3</v>
      </c>
      <c r="K3740" s="5">
        <v>2506.04</v>
      </c>
      <c r="L3740" s="5">
        <v>0</v>
      </c>
      <c r="M3740" t="str">
        <f>IF(ISERROR(VLOOKUP(A3740,'[1]Ecart validé'!$A:$A,1,FALSE)),Z3740,"Ecart Validé")</f>
        <v>valid</v>
      </c>
      <c r="R3740" t="s">
        <v>30</v>
      </c>
      <c r="X3740"/>
      <c r="Y3740"/>
      <c r="Z3740" t="s">
        <v>31</v>
      </c>
    </row>
    <row r="3741" spans="1:26" x14ac:dyDescent="0.3">
      <c r="A3741" t="s">
        <v>5073</v>
      </c>
      <c r="B3741" t="s">
        <v>3157</v>
      </c>
      <c r="C3741">
        <v>76686</v>
      </c>
      <c r="D3741" t="str">
        <f>+VLOOKUP(C3741,Param!K:L,2,FALSE)</f>
        <v>ACTEM'OTEL</v>
      </c>
      <c r="E3741">
        <v>2150514343</v>
      </c>
      <c r="F3741" t="s">
        <v>28</v>
      </c>
      <c r="G3741" t="s">
        <v>29</v>
      </c>
      <c r="H3741" s="5">
        <v>2154.31</v>
      </c>
      <c r="I3741" s="5">
        <v>2154.308</v>
      </c>
      <c r="J3741" s="5">
        <v>1.9999999999527002E-3</v>
      </c>
      <c r="K3741" s="5">
        <v>2154.31</v>
      </c>
      <c r="L3741" s="5">
        <v>0</v>
      </c>
      <c r="M3741" t="str">
        <f>IF(ISERROR(VLOOKUP(A3741,'[1]Ecart validé'!$A:$A,1,FALSE)),Z3741,"Ecart Validé")</f>
        <v>valid</v>
      </c>
      <c r="R3741" t="s">
        <v>30</v>
      </c>
      <c r="X3741"/>
      <c r="Y3741"/>
      <c r="Z3741" t="s">
        <v>31</v>
      </c>
    </row>
    <row r="3742" spans="1:26" x14ac:dyDescent="0.3">
      <c r="A3742" t="s">
        <v>5074</v>
      </c>
      <c r="B3742" t="s">
        <v>3157</v>
      </c>
      <c r="C3742">
        <v>76686</v>
      </c>
      <c r="D3742" t="str">
        <f>+VLOOKUP(C3742,Param!K:L,2,FALSE)</f>
        <v>ACTEM'OTEL</v>
      </c>
      <c r="E3742">
        <v>2150514343</v>
      </c>
      <c r="F3742" t="s">
        <v>33</v>
      </c>
      <c r="G3742" t="s">
        <v>29</v>
      </c>
      <c r="H3742" s="5">
        <v>2886.35</v>
      </c>
      <c r="I3742" s="5">
        <v>2886.35</v>
      </c>
      <c r="J3742" s="5">
        <v>0</v>
      </c>
      <c r="K3742" s="5">
        <v>2886.35</v>
      </c>
      <c r="L3742" s="5">
        <v>0</v>
      </c>
      <c r="M3742" t="str">
        <f>IF(ISERROR(VLOOKUP(A3742,'[1]Ecart validé'!$A:$A,1,FALSE)),Z3742,"Ecart Validé")</f>
        <v>valid</v>
      </c>
      <c r="R3742" t="s">
        <v>30</v>
      </c>
      <c r="X3742"/>
      <c r="Y3742"/>
      <c r="Z3742" t="s">
        <v>31</v>
      </c>
    </row>
    <row r="3743" spans="1:26" x14ac:dyDescent="0.3">
      <c r="A3743" t="s">
        <v>5075</v>
      </c>
      <c r="B3743" t="s">
        <v>3157</v>
      </c>
      <c r="C3743">
        <v>76686</v>
      </c>
      <c r="D3743" t="str">
        <f>+VLOOKUP(C3743,Param!K:L,2,FALSE)</f>
        <v>ACTEM'OTEL</v>
      </c>
      <c r="E3743">
        <v>2150514343</v>
      </c>
      <c r="F3743" t="s">
        <v>35</v>
      </c>
      <c r="G3743" t="s">
        <v>29</v>
      </c>
      <c r="H3743" s="5">
        <v>2408.23</v>
      </c>
      <c r="I3743" s="5">
        <v>2408.2323999999999</v>
      </c>
      <c r="J3743" s="5">
        <v>-2.3999999998522898E-3</v>
      </c>
      <c r="K3743" s="5">
        <v>2408.23</v>
      </c>
      <c r="L3743" s="5">
        <v>0</v>
      </c>
      <c r="M3743" t="str">
        <f>IF(ISERROR(VLOOKUP(A3743,'[1]Ecart validé'!$A:$A,1,FALSE)),Z3743,"Ecart Validé")</f>
        <v>valid</v>
      </c>
      <c r="R3743" t="s">
        <v>30</v>
      </c>
      <c r="X3743"/>
      <c r="Y3743"/>
      <c r="Z3743" t="s">
        <v>31</v>
      </c>
    </row>
    <row r="3744" spans="1:26" x14ac:dyDescent="0.3">
      <c r="A3744" t="s">
        <v>5076</v>
      </c>
      <c r="B3744" t="s">
        <v>3157</v>
      </c>
      <c r="C3744">
        <v>76686</v>
      </c>
      <c r="D3744" t="str">
        <f>+VLOOKUP(C3744,Param!K:L,2,FALSE)</f>
        <v>ACTEM'OTEL</v>
      </c>
      <c r="E3744">
        <v>2150514343</v>
      </c>
      <c r="F3744" t="s">
        <v>37</v>
      </c>
      <c r="G3744" t="s">
        <v>29</v>
      </c>
      <c r="H3744" s="5">
        <v>2318.36</v>
      </c>
      <c r="I3744" s="5">
        <v>2318.355</v>
      </c>
      <c r="J3744" s="5">
        <v>5.0000000001091298E-3</v>
      </c>
      <c r="K3744" s="5">
        <v>2318.36</v>
      </c>
      <c r="L3744" s="5">
        <v>0</v>
      </c>
      <c r="M3744" t="str">
        <f>IF(ISERROR(VLOOKUP(A3744,'[1]Ecart validé'!$A:$A,1,FALSE)),Z3744,"Ecart Validé")</f>
        <v>valid</v>
      </c>
      <c r="R3744" t="s">
        <v>30</v>
      </c>
      <c r="X3744"/>
      <c r="Y3744"/>
      <c r="Z3744" t="s">
        <v>31</v>
      </c>
    </row>
    <row r="3745" spans="1:26" x14ac:dyDescent="0.3">
      <c r="A3745" t="s">
        <v>5077</v>
      </c>
      <c r="B3745" t="s">
        <v>3157</v>
      </c>
      <c r="C3745">
        <v>76842</v>
      </c>
      <c r="D3745" t="str">
        <f>+VLOOKUP(C3745,Param!K:L,2,FALSE)</f>
        <v>SOBREVAL</v>
      </c>
      <c r="E3745" t="s">
        <v>5078</v>
      </c>
      <c r="F3745" t="s">
        <v>51</v>
      </c>
      <c r="G3745" t="s">
        <v>29</v>
      </c>
      <c r="H3745" s="5">
        <v>1164.6400000000001</v>
      </c>
      <c r="I3745" s="5">
        <v>1164.6396</v>
      </c>
      <c r="J3745" s="5">
        <v>4.0000000012696503E-4</v>
      </c>
      <c r="K3745" s="5">
        <v>1164.6400000000001</v>
      </c>
      <c r="L3745" s="5">
        <v>0</v>
      </c>
      <c r="M3745" t="str">
        <f>IF(ISERROR(VLOOKUP(A3745,'[1]Ecart validé'!$A:$A,1,FALSE)),Z3745,"Ecart Validé")</f>
        <v>valid</v>
      </c>
      <c r="R3745" t="s">
        <v>30</v>
      </c>
      <c r="X3745"/>
      <c r="Y3745"/>
      <c r="Z3745" t="s">
        <v>31</v>
      </c>
    </row>
    <row r="3746" spans="1:26" x14ac:dyDescent="0.3">
      <c r="A3746" t="s">
        <v>5079</v>
      </c>
      <c r="B3746" t="s">
        <v>3157</v>
      </c>
      <c r="C3746">
        <v>77167</v>
      </c>
      <c r="D3746" t="str">
        <f>+VLOOKUP(C3746,Param!K:L,2,FALSE)</f>
        <v>ARC FRANCE</v>
      </c>
      <c r="E3746" t="s">
        <v>5080</v>
      </c>
      <c r="F3746" t="s">
        <v>51</v>
      </c>
      <c r="G3746" t="s">
        <v>29</v>
      </c>
      <c r="H3746" s="5">
        <v>2587.86</v>
      </c>
      <c r="I3746" s="5">
        <v>2587.8645000000001</v>
      </c>
      <c r="J3746" s="5">
        <v>-4.5000000000072699E-3</v>
      </c>
      <c r="K3746" s="5">
        <v>2587.86</v>
      </c>
      <c r="L3746" s="5">
        <v>0</v>
      </c>
      <c r="M3746" t="str">
        <f>IF(ISERROR(VLOOKUP(A3746,'[1]Ecart validé'!$A:$A,1,FALSE)),Z3746,"Ecart Validé")</f>
        <v>valid</v>
      </c>
      <c r="R3746" t="s">
        <v>30</v>
      </c>
      <c r="X3746"/>
      <c r="Y3746"/>
      <c r="Z3746" t="s">
        <v>31</v>
      </c>
    </row>
    <row r="3747" spans="1:26" x14ac:dyDescent="0.3">
      <c r="A3747" t="s">
        <v>5081</v>
      </c>
      <c r="B3747" t="s">
        <v>3157</v>
      </c>
      <c r="C3747">
        <v>77629</v>
      </c>
      <c r="D3747" t="str">
        <f>+VLOOKUP(C3747,Param!K:L,2,FALSE)</f>
        <v>CAMFIL</v>
      </c>
      <c r="E3747">
        <v>2510008</v>
      </c>
      <c r="F3747" t="s">
        <v>28</v>
      </c>
      <c r="G3747" t="s">
        <v>29</v>
      </c>
      <c r="H3747" s="5">
        <v>2218.33</v>
      </c>
      <c r="I3747" s="5">
        <v>2218.3380000000002</v>
      </c>
      <c r="J3747" s="5">
        <v>-8.0000000002655707E-3</v>
      </c>
      <c r="K3747" s="5">
        <v>2218.33</v>
      </c>
      <c r="L3747" s="5">
        <v>0</v>
      </c>
      <c r="M3747" t="str">
        <f>IF(ISERROR(VLOOKUP(A3747,'[1]Ecart validé'!$A:$A,1,FALSE)),Z3747,"Ecart Validé")</f>
        <v>valid</v>
      </c>
      <c r="R3747" t="s">
        <v>30</v>
      </c>
      <c r="X3747"/>
      <c r="Y3747"/>
      <c r="Z3747" t="s">
        <v>31</v>
      </c>
    </row>
    <row r="3748" spans="1:26" x14ac:dyDescent="0.3">
      <c r="A3748" t="s">
        <v>5082</v>
      </c>
      <c r="B3748" t="s">
        <v>3157</v>
      </c>
      <c r="C3748">
        <v>77629</v>
      </c>
      <c r="D3748" t="str">
        <f>+VLOOKUP(C3748,Param!K:L,2,FALSE)</f>
        <v>CAMFIL</v>
      </c>
      <c r="E3748">
        <v>2510008</v>
      </c>
      <c r="F3748" t="s">
        <v>33</v>
      </c>
      <c r="G3748" t="s">
        <v>29</v>
      </c>
      <c r="H3748" s="5">
        <v>1789.98</v>
      </c>
      <c r="I3748" s="5">
        <v>1789.9926</v>
      </c>
      <c r="J3748" s="5">
        <v>-1.26000000000203E-2</v>
      </c>
      <c r="K3748" s="5">
        <v>1789.98</v>
      </c>
      <c r="L3748" s="5">
        <v>0</v>
      </c>
      <c r="M3748" t="str">
        <f>IF(ISERROR(VLOOKUP(A3748,'[1]Ecart validé'!$A:$A,1,FALSE)),Z3748,"Ecart Validé")</f>
        <v>valid</v>
      </c>
      <c r="R3748" t="s">
        <v>30</v>
      </c>
      <c r="X3748"/>
      <c r="Y3748"/>
      <c r="Z3748" t="s">
        <v>31</v>
      </c>
    </row>
    <row r="3749" spans="1:26" x14ac:dyDescent="0.3">
      <c r="A3749" t="s">
        <v>5083</v>
      </c>
      <c r="B3749" t="s">
        <v>3157</v>
      </c>
      <c r="C3749">
        <v>77629</v>
      </c>
      <c r="D3749" t="str">
        <f>+VLOOKUP(C3749,Param!K:L,2,FALSE)</f>
        <v>CAMFIL</v>
      </c>
      <c r="E3749">
        <v>2510008</v>
      </c>
      <c r="F3749" t="s">
        <v>35</v>
      </c>
      <c r="G3749" t="s">
        <v>29</v>
      </c>
      <c r="H3749" s="5">
        <v>2575.85</v>
      </c>
      <c r="I3749" s="5">
        <v>2575.8312000000001</v>
      </c>
      <c r="J3749" s="5">
        <v>1.8799999999828201E-2</v>
      </c>
      <c r="K3749" s="5">
        <v>2575.85</v>
      </c>
      <c r="L3749" s="5">
        <v>0</v>
      </c>
      <c r="M3749" t="str">
        <f>IF(ISERROR(VLOOKUP(A3749,'[1]Ecart validé'!$A:$A,1,FALSE)),Z3749,"Ecart Validé")</f>
        <v>valid</v>
      </c>
      <c r="R3749" t="s">
        <v>30</v>
      </c>
      <c r="X3749"/>
      <c r="Y3749"/>
      <c r="Z3749" t="s">
        <v>31</v>
      </c>
    </row>
    <row r="3750" spans="1:26" x14ac:dyDescent="0.3">
      <c r="A3750" t="s">
        <v>5084</v>
      </c>
      <c r="B3750" t="s">
        <v>3157</v>
      </c>
      <c r="C3750">
        <v>77629</v>
      </c>
      <c r="D3750" t="str">
        <f>+VLOOKUP(C3750,Param!K:L,2,FALSE)</f>
        <v>CAMFIL</v>
      </c>
      <c r="E3750">
        <v>2510008</v>
      </c>
      <c r="F3750" t="s">
        <v>37</v>
      </c>
      <c r="G3750" t="s">
        <v>29</v>
      </c>
      <c r="H3750" s="5">
        <v>1345.98</v>
      </c>
      <c r="I3750" s="5">
        <v>1345.9931999999999</v>
      </c>
      <c r="J3750" s="5">
        <v>-1.31999999998697E-2</v>
      </c>
      <c r="K3750" s="5">
        <v>1345.98</v>
      </c>
      <c r="L3750" s="5">
        <v>0</v>
      </c>
      <c r="M3750" t="str">
        <f>IF(ISERROR(VLOOKUP(A3750,'[1]Ecart validé'!$A:$A,1,FALSE)),Z3750,"Ecart Validé")</f>
        <v>valid</v>
      </c>
      <c r="R3750" t="s">
        <v>30</v>
      </c>
      <c r="X3750"/>
      <c r="Y3750"/>
      <c r="Z3750" t="s">
        <v>31</v>
      </c>
    </row>
    <row r="3751" spans="1:26" x14ac:dyDescent="0.3">
      <c r="A3751" t="s">
        <v>5085</v>
      </c>
      <c r="B3751" t="s">
        <v>3157</v>
      </c>
      <c r="C3751">
        <v>79355</v>
      </c>
      <c r="D3751" t="str">
        <f>+VLOOKUP(C3751,Param!K:L,2,FALSE)</f>
        <v>DAUPHIBLANC FINANCE</v>
      </c>
      <c r="E3751">
        <v>2538053</v>
      </c>
      <c r="F3751" t="s">
        <v>28</v>
      </c>
      <c r="G3751" t="s">
        <v>29</v>
      </c>
      <c r="H3751" s="5">
        <v>33151.089999999997</v>
      </c>
      <c r="I3751" s="5">
        <v>33151.087299999999</v>
      </c>
      <c r="J3751" s="5">
        <v>2.6999999972758802E-3</v>
      </c>
      <c r="K3751" s="5">
        <v>33151.089999999997</v>
      </c>
      <c r="L3751" s="5">
        <v>0</v>
      </c>
      <c r="M3751" t="str">
        <f>IF(ISERROR(VLOOKUP(A3751,'[1]Ecart validé'!$A:$A,1,FALSE)),Z3751,"Ecart Validé")</f>
        <v>valid</v>
      </c>
      <c r="R3751" t="s">
        <v>30</v>
      </c>
      <c r="X3751"/>
      <c r="Y3751"/>
      <c r="Z3751" t="s">
        <v>31</v>
      </c>
    </row>
    <row r="3752" spans="1:26" x14ac:dyDescent="0.3">
      <c r="A3752" t="s">
        <v>5086</v>
      </c>
      <c r="B3752" t="s">
        <v>3157</v>
      </c>
      <c r="C3752">
        <v>79355</v>
      </c>
      <c r="D3752" t="str">
        <f>+VLOOKUP(C3752,Param!K:L,2,FALSE)</f>
        <v>DAUPHIBLANC FINANCE</v>
      </c>
      <c r="E3752">
        <v>2538053</v>
      </c>
      <c r="F3752" t="s">
        <v>33</v>
      </c>
      <c r="G3752" t="s">
        <v>29</v>
      </c>
      <c r="H3752" s="5">
        <v>5577.81</v>
      </c>
      <c r="I3752" s="5">
        <v>5577.8077000000003</v>
      </c>
      <c r="J3752" s="5">
        <v>2.3000000001047699E-3</v>
      </c>
      <c r="K3752" s="5">
        <v>5577.81</v>
      </c>
      <c r="L3752" s="5">
        <v>0</v>
      </c>
      <c r="M3752" t="str">
        <f>IF(ISERROR(VLOOKUP(A3752,'[1]Ecart validé'!$A:$A,1,FALSE)),Z3752,"Ecart Validé")</f>
        <v>valid</v>
      </c>
      <c r="R3752" t="s">
        <v>30</v>
      </c>
      <c r="X3752"/>
      <c r="Y3752"/>
      <c r="Z3752" t="s">
        <v>31</v>
      </c>
    </row>
    <row r="3753" spans="1:26" x14ac:dyDescent="0.3">
      <c r="A3753" t="s">
        <v>5087</v>
      </c>
      <c r="B3753" t="s">
        <v>3157</v>
      </c>
      <c r="C3753">
        <v>79355</v>
      </c>
      <c r="D3753" t="str">
        <f>+VLOOKUP(C3753,Param!K:L,2,FALSE)</f>
        <v>DAUPHIBLANC FINANCE</v>
      </c>
      <c r="E3753">
        <v>2538053</v>
      </c>
      <c r="F3753" t="s">
        <v>35</v>
      </c>
      <c r="G3753" t="s">
        <v>29</v>
      </c>
      <c r="H3753" s="5">
        <v>39746.729999999901</v>
      </c>
      <c r="I3753" s="5">
        <v>39746.729700000004</v>
      </c>
      <c r="J3753" s="5">
        <v>2.9999999242136201E-4</v>
      </c>
      <c r="K3753" s="5">
        <v>39746.729999999901</v>
      </c>
      <c r="L3753" s="5">
        <v>0</v>
      </c>
      <c r="M3753" t="str">
        <f>IF(ISERROR(VLOOKUP(A3753,'[1]Ecart validé'!$A:$A,1,FALSE)),Z3753,"Ecart Validé")</f>
        <v>valid</v>
      </c>
      <c r="R3753" t="s">
        <v>30</v>
      </c>
      <c r="X3753"/>
      <c r="Y3753"/>
      <c r="Z3753" t="s">
        <v>31</v>
      </c>
    </row>
    <row r="3754" spans="1:26" x14ac:dyDescent="0.3">
      <c r="A3754" t="s">
        <v>5088</v>
      </c>
      <c r="B3754" t="s">
        <v>3157</v>
      </c>
      <c r="C3754">
        <v>79355</v>
      </c>
      <c r="D3754" t="str">
        <f>+VLOOKUP(C3754,Param!K:L,2,FALSE)</f>
        <v>DAUPHIBLANC FINANCE</v>
      </c>
      <c r="E3754">
        <v>2538053</v>
      </c>
      <c r="F3754" t="s">
        <v>37</v>
      </c>
      <c r="G3754" t="s">
        <v>29</v>
      </c>
      <c r="H3754" s="5">
        <v>17231.43</v>
      </c>
      <c r="I3754" s="5">
        <v>17231.426800000001</v>
      </c>
      <c r="J3754" s="5">
        <v>3.1999999991967299E-3</v>
      </c>
      <c r="K3754" s="5">
        <v>17231.43</v>
      </c>
      <c r="L3754" s="5">
        <v>0</v>
      </c>
      <c r="M3754" t="str">
        <f>IF(ISERROR(VLOOKUP(A3754,'[1]Ecart validé'!$A:$A,1,FALSE)),Z3754,"Ecart Validé")</f>
        <v>valid</v>
      </c>
      <c r="R3754" t="s">
        <v>30</v>
      </c>
      <c r="X3754"/>
      <c r="Y3754"/>
      <c r="Z3754" t="s">
        <v>31</v>
      </c>
    </row>
    <row r="3755" spans="1:26" ht="28.8" x14ac:dyDescent="0.3">
      <c r="A3755" t="s">
        <v>5089</v>
      </c>
      <c r="B3755" t="s">
        <v>3157</v>
      </c>
      <c r="C3755">
        <v>79449</v>
      </c>
      <c r="D3755" t="str">
        <f>+VLOOKUP(C3755,Param!K:L,2,FALSE)</f>
        <v>ANDROS FRANCE SNC</v>
      </c>
      <c r="E3755" t="s">
        <v>5090</v>
      </c>
      <c r="F3755" t="s">
        <v>51</v>
      </c>
      <c r="G3755" t="s">
        <v>29</v>
      </c>
      <c r="H3755" s="5">
        <v>155803.20000000001</v>
      </c>
      <c r="I3755" s="5">
        <v>155807.20939999999</v>
      </c>
      <c r="J3755" s="5">
        <v>-4.0093999999808103</v>
      </c>
      <c r="K3755" s="5">
        <v>155807.20939999999</v>
      </c>
      <c r="L3755" s="5">
        <v>-4.0093999999808103</v>
      </c>
      <c r="M3755" t="str">
        <f>IF(ISERROR(VLOOKUP(A3755,'[1]Ecart validé'!$A:$A,1,FALSE)),Z3755,"Ecart Validé")</f>
        <v>Ecart Validé</v>
      </c>
      <c r="N3755" t="s">
        <v>5091</v>
      </c>
      <c r="O3755" t="s">
        <v>5092</v>
      </c>
      <c r="P3755" t="s">
        <v>85</v>
      </c>
      <c r="Q3755" t="s">
        <v>5093</v>
      </c>
      <c r="R3755" t="s">
        <v>30</v>
      </c>
      <c r="S3755" t="s">
        <v>42</v>
      </c>
      <c r="T3755" t="s">
        <v>257</v>
      </c>
      <c r="U3755" s="13" t="s">
        <v>5094</v>
      </c>
      <c r="V3755" t="s">
        <v>45</v>
      </c>
      <c r="X3755" t="s">
        <v>458</v>
      </c>
      <c r="Y3755" t="s">
        <v>458</v>
      </c>
      <c r="Z3755" t="s">
        <v>88</v>
      </c>
    </row>
    <row r="3756" spans="1:26" x14ac:dyDescent="0.3">
      <c r="A3756" t="s">
        <v>5095</v>
      </c>
      <c r="B3756" t="s">
        <v>3157</v>
      </c>
      <c r="C3756">
        <v>79604</v>
      </c>
      <c r="D3756" t="str">
        <f>+VLOOKUP(C3756,Param!K:L,2,FALSE)</f>
        <v>ARTELIA BATIMENT &amp; INDUSTRIE</v>
      </c>
      <c r="E3756">
        <v>212721530</v>
      </c>
      <c r="F3756" t="s">
        <v>28</v>
      </c>
      <c r="G3756" t="s">
        <v>29</v>
      </c>
      <c r="H3756" s="5">
        <v>957.51</v>
      </c>
      <c r="I3756" s="5">
        <v>957.50969999999995</v>
      </c>
      <c r="J3756" s="5">
        <v>3.0000000003838003E-4</v>
      </c>
      <c r="K3756" s="5">
        <v>957.51</v>
      </c>
      <c r="L3756" s="5">
        <v>0</v>
      </c>
      <c r="M3756" t="str">
        <f>IF(ISERROR(VLOOKUP(A3756,'[1]Ecart validé'!$A:$A,1,FALSE)),Z3756,"Ecart Validé")</f>
        <v>valid</v>
      </c>
      <c r="R3756" t="s">
        <v>30</v>
      </c>
      <c r="X3756"/>
      <c r="Y3756"/>
      <c r="Z3756" t="s">
        <v>31</v>
      </c>
    </row>
    <row r="3757" spans="1:26" x14ac:dyDescent="0.3">
      <c r="A3757" t="s">
        <v>5096</v>
      </c>
      <c r="B3757" t="s">
        <v>3157</v>
      </c>
      <c r="C3757">
        <v>79604</v>
      </c>
      <c r="D3757" t="str">
        <f>+VLOOKUP(C3757,Param!K:L,2,FALSE)</f>
        <v>ARTELIA BATIMENT &amp; INDUSTRIE</v>
      </c>
      <c r="E3757">
        <v>212721530</v>
      </c>
      <c r="F3757" t="s">
        <v>33</v>
      </c>
      <c r="G3757" t="s">
        <v>29</v>
      </c>
      <c r="H3757" s="5">
        <v>917.02</v>
      </c>
      <c r="I3757" s="5">
        <v>917.02200000000005</v>
      </c>
      <c r="J3757" s="5">
        <v>-2.0000000000663901E-3</v>
      </c>
      <c r="K3757" s="5">
        <v>917.02</v>
      </c>
      <c r="L3757" s="5">
        <v>0</v>
      </c>
      <c r="M3757" t="str">
        <f>IF(ISERROR(VLOOKUP(A3757,'[1]Ecart validé'!$A:$A,1,FALSE)),Z3757,"Ecart Validé")</f>
        <v>valid</v>
      </c>
      <c r="R3757" t="s">
        <v>30</v>
      </c>
      <c r="X3757"/>
      <c r="Y3757"/>
      <c r="Z3757" t="s">
        <v>31</v>
      </c>
    </row>
    <row r="3758" spans="1:26" x14ac:dyDescent="0.3">
      <c r="A3758" t="s">
        <v>5097</v>
      </c>
      <c r="B3758" t="s">
        <v>3157</v>
      </c>
      <c r="C3758">
        <v>79604</v>
      </c>
      <c r="D3758" t="str">
        <f>+VLOOKUP(C3758,Param!K:L,2,FALSE)</f>
        <v>ARTELIA BATIMENT &amp; INDUSTRIE</v>
      </c>
      <c r="E3758">
        <v>212721530</v>
      </c>
      <c r="F3758" t="s">
        <v>35</v>
      </c>
      <c r="G3758" t="s">
        <v>29</v>
      </c>
      <c r="H3758" s="5">
        <v>104.4</v>
      </c>
      <c r="I3758" s="5">
        <v>104.4</v>
      </c>
      <c r="J3758" s="5">
        <v>0</v>
      </c>
      <c r="K3758" s="5">
        <v>104.4</v>
      </c>
      <c r="L3758" s="5">
        <v>0</v>
      </c>
      <c r="M3758" t="str">
        <f>IF(ISERROR(VLOOKUP(A3758,'[1]Ecart validé'!$A:$A,1,FALSE)),Z3758,"Ecart Validé")</f>
        <v>valid</v>
      </c>
      <c r="R3758" t="s">
        <v>30</v>
      </c>
      <c r="X3758"/>
      <c r="Y3758"/>
      <c r="Z3758" t="s">
        <v>31</v>
      </c>
    </row>
    <row r="3759" spans="1:26" x14ac:dyDescent="0.3">
      <c r="A3759" t="s">
        <v>5098</v>
      </c>
      <c r="B3759" t="s">
        <v>3157</v>
      </c>
      <c r="C3759">
        <v>79604</v>
      </c>
      <c r="D3759" t="str">
        <f>+VLOOKUP(C3759,Param!K:L,2,FALSE)</f>
        <v>ARTELIA BATIMENT &amp; INDUSTRIE</v>
      </c>
      <c r="E3759">
        <v>212721530</v>
      </c>
      <c r="F3759" t="s">
        <v>37</v>
      </c>
      <c r="G3759" t="s">
        <v>29</v>
      </c>
      <c r="H3759" s="5">
        <v>755.21</v>
      </c>
      <c r="I3759" s="5">
        <v>755.20770000000005</v>
      </c>
      <c r="J3759" s="5">
        <v>2.29999999999108E-3</v>
      </c>
      <c r="K3759" s="5">
        <v>755.21</v>
      </c>
      <c r="L3759" s="5">
        <v>0</v>
      </c>
      <c r="M3759" t="str">
        <f>IF(ISERROR(VLOOKUP(A3759,'[1]Ecart validé'!$A:$A,1,FALSE)),Z3759,"Ecart Validé")</f>
        <v>valid</v>
      </c>
      <c r="R3759" t="s">
        <v>30</v>
      </c>
      <c r="X3759"/>
      <c r="Y3759"/>
      <c r="Z3759" t="s">
        <v>31</v>
      </c>
    </row>
    <row r="3760" spans="1:26" ht="57.6" x14ac:dyDescent="0.3">
      <c r="A3760" t="s">
        <v>5099</v>
      </c>
      <c r="B3760" t="s">
        <v>3157</v>
      </c>
      <c r="C3760">
        <v>79788</v>
      </c>
      <c r="D3760" t="str">
        <f>+VLOOKUP(C3760,Param!K:L,2,FALSE)</f>
        <v>AUTOMOBILES PEUGEOT</v>
      </c>
      <c r="E3760" t="s">
        <v>5100</v>
      </c>
      <c r="F3760" t="s">
        <v>51</v>
      </c>
      <c r="G3760" t="s">
        <v>29</v>
      </c>
      <c r="H3760" s="5">
        <v>80400</v>
      </c>
      <c r="I3760" s="5">
        <v>80400</v>
      </c>
      <c r="J3760" s="5">
        <v>0</v>
      </c>
      <c r="K3760" s="5">
        <v>80400</v>
      </c>
      <c r="L3760" s="5">
        <v>0</v>
      </c>
      <c r="M3760" t="str">
        <f>IF(ISERROR(VLOOKUP(A3760,'[1]Ecart validé'!$A:$A,1,FALSE)),Z3760,"Ecart Validé")</f>
        <v>valid</v>
      </c>
      <c r="R3760" t="s">
        <v>30</v>
      </c>
      <c r="S3760" t="s">
        <v>42</v>
      </c>
      <c r="T3760" t="s">
        <v>257</v>
      </c>
      <c r="U3760" s="13" t="s">
        <v>5101</v>
      </c>
      <c r="V3760" t="s">
        <v>45</v>
      </c>
      <c r="W3760" t="s">
        <v>46</v>
      </c>
      <c r="X3760" t="s">
        <v>2444</v>
      </c>
      <c r="Y3760" t="s">
        <v>2444</v>
      </c>
      <c r="Z3760" t="s">
        <v>31</v>
      </c>
    </row>
    <row r="3761" spans="1:26" x14ac:dyDescent="0.3">
      <c r="A3761" t="s">
        <v>5102</v>
      </c>
      <c r="B3761" t="s">
        <v>3157</v>
      </c>
      <c r="C3761">
        <v>79831</v>
      </c>
      <c r="D3761" t="str">
        <f>+VLOOKUP(C3761,Param!K:L,2,FALSE)</f>
        <v>BLANCHISSERIE DE LA COTE D'EMERAUDE</v>
      </c>
      <c r="E3761">
        <v>27306022</v>
      </c>
      <c r="F3761" t="s">
        <v>28</v>
      </c>
      <c r="G3761" t="s">
        <v>29</v>
      </c>
      <c r="H3761" s="5">
        <v>6605.79</v>
      </c>
      <c r="I3761" s="5">
        <v>6605.7870000000003</v>
      </c>
      <c r="J3761" s="5">
        <v>2.9999999997016801E-3</v>
      </c>
      <c r="K3761" s="5">
        <v>6605.79</v>
      </c>
      <c r="L3761" s="5">
        <v>0</v>
      </c>
      <c r="M3761" t="str">
        <f>IF(ISERROR(VLOOKUP(A3761,'[1]Ecart validé'!$A:$A,1,FALSE)),Z3761,"Ecart Validé")</f>
        <v>valid</v>
      </c>
      <c r="R3761" t="s">
        <v>30</v>
      </c>
      <c r="X3761"/>
      <c r="Y3761"/>
      <c r="Z3761" t="s">
        <v>31</v>
      </c>
    </row>
    <row r="3762" spans="1:26" x14ac:dyDescent="0.3">
      <c r="A3762" t="s">
        <v>5103</v>
      </c>
      <c r="B3762" t="s">
        <v>3157</v>
      </c>
      <c r="C3762">
        <v>79831</v>
      </c>
      <c r="D3762" t="str">
        <f>+VLOOKUP(C3762,Param!K:L,2,FALSE)</f>
        <v>BLANCHISSERIE DE LA COTE D'EMERAUDE</v>
      </c>
      <c r="E3762">
        <v>27306022</v>
      </c>
      <c r="F3762" t="s">
        <v>33</v>
      </c>
      <c r="G3762" t="s">
        <v>29</v>
      </c>
      <c r="H3762" s="5">
        <v>1522.31</v>
      </c>
      <c r="I3762" s="5">
        <v>1522.3127999999999</v>
      </c>
      <c r="J3762" s="5">
        <v>-2.7999999999792601E-3</v>
      </c>
      <c r="K3762" s="5">
        <v>1522.31</v>
      </c>
      <c r="L3762" s="5">
        <v>0</v>
      </c>
      <c r="M3762" t="str">
        <f>IF(ISERROR(VLOOKUP(A3762,'[1]Ecart validé'!$A:$A,1,FALSE)),Z3762,"Ecart Validé")</f>
        <v>valid</v>
      </c>
      <c r="R3762" t="s">
        <v>30</v>
      </c>
      <c r="X3762"/>
      <c r="Y3762"/>
      <c r="Z3762" t="s">
        <v>31</v>
      </c>
    </row>
    <row r="3763" spans="1:26" x14ac:dyDescent="0.3">
      <c r="A3763" t="s">
        <v>5104</v>
      </c>
      <c r="B3763" t="s">
        <v>3157</v>
      </c>
      <c r="C3763">
        <v>79831</v>
      </c>
      <c r="D3763" t="str">
        <f>+VLOOKUP(C3763,Param!K:L,2,FALSE)</f>
        <v>BLANCHISSERIE DE LA COTE D'EMERAUDE</v>
      </c>
      <c r="E3763">
        <v>27306022</v>
      </c>
      <c r="F3763" t="s">
        <v>35</v>
      </c>
      <c r="G3763" t="s">
        <v>29</v>
      </c>
      <c r="H3763" s="5">
        <v>9204.9</v>
      </c>
      <c r="I3763" s="5">
        <v>9204.8960999999999</v>
      </c>
      <c r="J3763" s="5">
        <v>3.8999999997031401E-3</v>
      </c>
      <c r="K3763" s="5">
        <v>9204.9</v>
      </c>
      <c r="L3763" s="5">
        <v>0</v>
      </c>
      <c r="M3763" t="str">
        <f>IF(ISERROR(VLOOKUP(A3763,'[1]Ecart validé'!$A:$A,1,FALSE)),Z3763,"Ecart Validé")</f>
        <v>valid</v>
      </c>
      <c r="R3763" t="s">
        <v>30</v>
      </c>
      <c r="X3763"/>
      <c r="Y3763"/>
      <c r="Z3763" t="s">
        <v>31</v>
      </c>
    </row>
    <row r="3764" spans="1:26" x14ac:dyDescent="0.3">
      <c r="A3764" t="s">
        <v>5105</v>
      </c>
      <c r="B3764" t="s">
        <v>3157</v>
      </c>
      <c r="C3764">
        <v>79831</v>
      </c>
      <c r="D3764" t="str">
        <f>+VLOOKUP(C3764,Param!K:L,2,FALSE)</f>
        <v>BLANCHISSERIE DE LA COTE D'EMERAUDE</v>
      </c>
      <c r="E3764">
        <v>27306022</v>
      </c>
      <c r="F3764" t="s">
        <v>37</v>
      </c>
      <c r="G3764" t="s">
        <v>29</v>
      </c>
      <c r="H3764" s="5">
        <v>4323.8</v>
      </c>
      <c r="I3764" s="5">
        <v>4323.8017</v>
      </c>
      <c r="J3764" s="5">
        <v>-1.6999999998006301E-3</v>
      </c>
      <c r="K3764" s="5">
        <v>4323.8</v>
      </c>
      <c r="L3764" s="5">
        <v>0</v>
      </c>
      <c r="M3764" t="str">
        <f>IF(ISERROR(VLOOKUP(A3764,'[1]Ecart validé'!$A:$A,1,FALSE)),Z3764,"Ecart Validé")</f>
        <v>valid</v>
      </c>
      <c r="R3764" t="s">
        <v>30</v>
      </c>
      <c r="X3764"/>
      <c r="Y3764"/>
      <c r="Z3764" t="s">
        <v>31</v>
      </c>
    </row>
    <row r="3765" spans="1:26" x14ac:dyDescent="0.3">
      <c r="A3765" t="s">
        <v>5106</v>
      </c>
      <c r="B3765" t="s">
        <v>3157</v>
      </c>
      <c r="C3765">
        <v>79845</v>
      </c>
      <c r="D3765" t="str">
        <f>+VLOOKUP(C3765,Param!K:L,2,FALSE)</f>
        <v>COOKIE CREATIONS SAS</v>
      </c>
      <c r="E3765" t="s">
        <v>5107</v>
      </c>
      <c r="F3765" t="s">
        <v>51</v>
      </c>
      <c r="G3765" t="s">
        <v>29</v>
      </c>
      <c r="H3765" s="5">
        <v>1100.6400000000001</v>
      </c>
      <c r="I3765" s="5">
        <v>1100.6397999999999</v>
      </c>
      <c r="J3765" s="5">
        <v>2.00000000177169E-4</v>
      </c>
      <c r="K3765" s="5">
        <v>1100.6400000000001</v>
      </c>
      <c r="L3765" s="5">
        <v>0</v>
      </c>
      <c r="M3765" t="str">
        <f>IF(ISERROR(VLOOKUP(A3765,'[1]Ecart validé'!$A:$A,1,FALSE)),Z3765,"Ecart Validé")</f>
        <v>valid</v>
      </c>
      <c r="R3765" t="s">
        <v>30</v>
      </c>
      <c r="X3765"/>
      <c r="Y3765"/>
      <c r="Z3765" t="s">
        <v>31</v>
      </c>
    </row>
    <row r="3766" spans="1:26" x14ac:dyDescent="0.3">
      <c r="A3766" t="s">
        <v>5108</v>
      </c>
      <c r="B3766" t="s">
        <v>3157</v>
      </c>
      <c r="C3766">
        <v>79868</v>
      </c>
      <c r="D3766" t="str">
        <f>+VLOOKUP(C3766,Param!K:L,2,FALSE)</f>
        <v>FREE MOBILE</v>
      </c>
      <c r="E3766" t="s">
        <v>5109</v>
      </c>
      <c r="F3766" t="s">
        <v>51</v>
      </c>
      <c r="G3766" t="s">
        <v>29</v>
      </c>
      <c r="H3766" s="5">
        <v>8622.4</v>
      </c>
      <c r="I3766" s="5">
        <v>8622.4</v>
      </c>
      <c r="J3766" s="5">
        <v>0</v>
      </c>
      <c r="K3766" s="5">
        <v>8622.4</v>
      </c>
      <c r="L3766" s="5">
        <v>0</v>
      </c>
      <c r="M3766" t="str">
        <f>IF(ISERROR(VLOOKUP(A3766,'[1]Ecart validé'!$A:$A,1,FALSE)),Z3766,"Ecart Validé")</f>
        <v>valid</v>
      </c>
      <c r="R3766" t="s">
        <v>30</v>
      </c>
      <c r="X3766"/>
      <c r="Y3766"/>
      <c r="Z3766" t="s">
        <v>31</v>
      </c>
    </row>
    <row r="3767" spans="1:26" x14ac:dyDescent="0.3">
      <c r="A3767" t="s">
        <v>5110</v>
      </c>
      <c r="B3767" t="s">
        <v>3157</v>
      </c>
      <c r="C3767">
        <v>79911</v>
      </c>
      <c r="D3767" t="str">
        <f>+VLOOKUP(C3767,Param!K:L,2,FALSE)</f>
        <v>HUHTAMAKI FOODSERVICE FRANCE SAS</v>
      </c>
      <c r="E3767" t="s">
        <v>5111</v>
      </c>
      <c r="F3767" t="s">
        <v>51</v>
      </c>
      <c r="G3767" t="s">
        <v>29</v>
      </c>
      <c r="H3767" s="5">
        <v>21185.45</v>
      </c>
      <c r="I3767" s="5">
        <v>21185.4503</v>
      </c>
      <c r="J3767" s="5">
        <v>-2.9999999969732E-4</v>
      </c>
      <c r="K3767" s="5">
        <v>21185.45</v>
      </c>
      <c r="L3767" s="5">
        <v>0</v>
      </c>
      <c r="M3767" t="str">
        <f>IF(ISERROR(VLOOKUP(A3767,'[1]Ecart validé'!$A:$A,1,FALSE)),Z3767,"Ecart Validé")</f>
        <v>valid</v>
      </c>
      <c r="R3767" t="s">
        <v>30</v>
      </c>
      <c r="X3767"/>
      <c r="Y3767"/>
      <c r="Z3767" t="s">
        <v>31</v>
      </c>
    </row>
    <row r="3768" spans="1:26" x14ac:dyDescent="0.3">
      <c r="A3768" t="s">
        <v>5112</v>
      </c>
      <c r="B3768" t="s">
        <v>3157</v>
      </c>
      <c r="C3768">
        <v>79913</v>
      </c>
      <c r="D3768" t="str">
        <f>+VLOOKUP(C3768,Param!K:L,2,FALSE)</f>
        <v>KAMI</v>
      </c>
      <c r="E3768">
        <v>210041375</v>
      </c>
      <c r="F3768" t="s">
        <v>28</v>
      </c>
      <c r="G3768" t="s">
        <v>29</v>
      </c>
      <c r="H3768" s="5">
        <v>707.95</v>
      </c>
      <c r="I3768" s="5">
        <v>707.952</v>
      </c>
      <c r="J3768" s="5">
        <v>-1.9999999999527002E-3</v>
      </c>
      <c r="K3768" s="5">
        <v>707.95</v>
      </c>
      <c r="L3768" s="5">
        <v>0</v>
      </c>
      <c r="M3768" t="str">
        <f>IF(ISERROR(VLOOKUP(A3768,'[1]Ecart validé'!$A:$A,1,FALSE)),Z3768,"Ecart Validé")</f>
        <v>valid</v>
      </c>
      <c r="R3768" t="s">
        <v>30</v>
      </c>
      <c r="X3768"/>
      <c r="Y3768"/>
      <c r="Z3768" t="s">
        <v>31</v>
      </c>
    </row>
    <row r="3769" spans="1:26" x14ac:dyDescent="0.3">
      <c r="A3769" t="s">
        <v>5113</v>
      </c>
      <c r="B3769" t="s">
        <v>3157</v>
      </c>
      <c r="C3769">
        <v>79913</v>
      </c>
      <c r="D3769" t="str">
        <f>+VLOOKUP(C3769,Param!K:L,2,FALSE)</f>
        <v>KAMI</v>
      </c>
      <c r="E3769">
        <v>210041375</v>
      </c>
      <c r="F3769" t="s">
        <v>33</v>
      </c>
      <c r="G3769" t="s">
        <v>29</v>
      </c>
      <c r="H3769" s="5">
        <v>287.64</v>
      </c>
      <c r="I3769" s="5">
        <v>287.64</v>
      </c>
      <c r="J3769" s="5">
        <v>0</v>
      </c>
      <c r="K3769" s="5">
        <v>287.64</v>
      </c>
      <c r="L3769" s="5">
        <v>0</v>
      </c>
      <c r="M3769" t="str">
        <f>IF(ISERROR(VLOOKUP(A3769,'[1]Ecart validé'!$A:$A,1,FALSE)),Z3769,"Ecart Validé")</f>
        <v>valid</v>
      </c>
      <c r="R3769" t="s">
        <v>30</v>
      </c>
      <c r="X3769"/>
      <c r="Y3769"/>
      <c r="Z3769" t="s">
        <v>31</v>
      </c>
    </row>
    <row r="3770" spans="1:26" x14ac:dyDescent="0.3">
      <c r="A3770" t="s">
        <v>5114</v>
      </c>
      <c r="B3770" t="s">
        <v>3157</v>
      </c>
      <c r="C3770">
        <v>79913</v>
      </c>
      <c r="D3770" t="str">
        <f>+VLOOKUP(C3770,Param!K:L,2,FALSE)</f>
        <v>KAMI</v>
      </c>
      <c r="E3770">
        <v>210041375</v>
      </c>
      <c r="F3770" t="s">
        <v>35</v>
      </c>
      <c r="G3770" t="s">
        <v>29</v>
      </c>
      <c r="H3770" s="5">
        <v>99.36</v>
      </c>
      <c r="I3770" s="5">
        <v>99.36</v>
      </c>
      <c r="J3770" s="5">
        <v>0</v>
      </c>
      <c r="K3770" s="5">
        <v>99.36</v>
      </c>
      <c r="L3770" s="5">
        <v>0</v>
      </c>
      <c r="M3770" t="str">
        <f>IF(ISERROR(VLOOKUP(A3770,'[1]Ecart validé'!$A:$A,1,FALSE)),Z3770,"Ecart Validé")</f>
        <v>valid</v>
      </c>
      <c r="R3770" t="s">
        <v>30</v>
      </c>
      <c r="X3770"/>
      <c r="Y3770"/>
      <c r="Z3770" t="s">
        <v>31</v>
      </c>
    </row>
    <row r="3771" spans="1:26" x14ac:dyDescent="0.3">
      <c r="A3771" t="s">
        <v>5115</v>
      </c>
      <c r="B3771" t="s">
        <v>3157</v>
      </c>
      <c r="C3771">
        <v>79913</v>
      </c>
      <c r="D3771" t="str">
        <f>+VLOOKUP(C3771,Param!K:L,2,FALSE)</f>
        <v>KAMI</v>
      </c>
      <c r="E3771">
        <v>210041375</v>
      </c>
      <c r="F3771" t="s">
        <v>37</v>
      </c>
      <c r="G3771" t="s">
        <v>29</v>
      </c>
      <c r="H3771" s="5">
        <v>247.87</v>
      </c>
      <c r="I3771" s="5">
        <v>247.86</v>
      </c>
      <c r="J3771" s="5">
        <v>9.9999999999908998E-3</v>
      </c>
      <c r="K3771" s="5">
        <v>247.87</v>
      </c>
      <c r="L3771" s="5">
        <v>0</v>
      </c>
      <c r="M3771" t="str">
        <f>IF(ISERROR(VLOOKUP(A3771,'[1]Ecart validé'!$A:$A,1,FALSE)),Z3771,"Ecart Validé")</f>
        <v>valid</v>
      </c>
      <c r="R3771" t="s">
        <v>30</v>
      </c>
      <c r="X3771"/>
      <c r="Y3771"/>
      <c r="Z3771" t="s">
        <v>31</v>
      </c>
    </row>
    <row r="3772" spans="1:26" ht="86.4" x14ac:dyDescent="0.3">
      <c r="A3772" t="s">
        <v>5116</v>
      </c>
      <c r="B3772" t="s">
        <v>3157</v>
      </c>
      <c r="C3772">
        <v>80408</v>
      </c>
      <c r="D3772" t="str">
        <f>+VLOOKUP(C3772,Param!K:L,2,FALSE)</f>
        <v>OVOTEAM</v>
      </c>
      <c r="E3772" t="s">
        <v>5117</v>
      </c>
      <c r="F3772" t="s">
        <v>51</v>
      </c>
      <c r="G3772" t="s">
        <v>29</v>
      </c>
      <c r="H3772" s="5">
        <v>98608.983999999997</v>
      </c>
      <c r="I3772" s="5">
        <v>98608.962799999994</v>
      </c>
      <c r="J3772" s="5">
        <v>2.12000000028638E-2</v>
      </c>
      <c r="K3772" s="5">
        <v>98608.983999999997</v>
      </c>
      <c r="L3772" s="5">
        <v>0</v>
      </c>
      <c r="M3772" t="str">
        <f>IF(ISERROR(VLOOKUP(A3772,'[1]Ecart validé'!$A:$A,1,FALSE)),Z3772,"Ecart Validé")</f>
        <v>valid</v>
      </c>
      <c r="R3772" t="s">
        <v>30</v>
      </c>
      <c r="S3772" t="s">
        <v>42</v>
      </c>
      <c r="T3772" t="s">
        <v>43</v>
      </c>
      <c r="U3772" s="13" t="s">
        <v>5118</v>
      </c>
      <c r="V3772" t="s">
        <v>60</v>
      </c>
      <c r="W3772" t="s">
        <v>61</v>
      </c>
      <c r="X3772"/>
      <c r="Y3772"/>
      <c r="Z3772" t="s">
        <v>31</v>
      </c>
    </row>
    <row r="3773" spans="1:26" ht="43.2" x14ac:dyDescent="0.3">
      <c r="A3773" t="s">
        <v>5119</v>
      </c>
      <c r="B3773" t="s">
        <v>3157</v>
      </c>
      <c r="C3773">
        <v>80414</v>
      </c>
      <c r="D3773" t="str">
        <f>+VLOOKUP(C3773,Param!K:L,2,FALSE)</f>
        <v>LAITERIES HUBERT TRIBALLAT (RIANS)</v>
      </c>
      <c r="E3773" t="s">
        <v>5120</v>
      </c>
      <c r="F3773" t="s">
        <v>51</v>
      </c>
      <c r="G3773" t="s">
        <v>29</v>
      </c>
      <c r="H3773" s="5">
        <v>5958.29</v>
      </c>
      <c r="I3773" s="5">
        <v>5958.2934999999998</v>
      </c>
      <c r="J3773" s="5">
        <v>-3.49999999980354E-3</v>
      </c>
      <c r="K3773" s="5">
        <v>5958.29</v>
      </c>
      <c r="L3773" s="5">
        <v>0</v>
      </c>
      <c r="M3773" t="str">
        <f>IF(ISERROR(VLOOKUP(A3773,'[1]Ecart validé'!$A:$A,1,FALSE)),Z3773,"Ecart Validé")</f>
        <v>valid</v>
      </c>
      <c r="R3773" t="s">
        <v>30</v>
      </c>
      <c r="S3773" t="s">
        <v>42</v>
      </c>
      <c r="T3773" t="s">
        <v>257</v>
      </c>
      <c r="U3773" s="13" t="s">
        <v>5121</v>
      </c>
      <c r="V3773" t="s">
        <v>60</v>
      </c>
      <c r="W3773" t="s">
        <v>61</v>
      </c>
      <c r="X3773"/>
      <c r="Y3773"/>
      <c r="Z3773" t="s">
        <v>31</v>
      </c>
    </row>
    <row r="3774" spans="1:26" x14ac:dyDescent="0.3">
      <c r="A3774" t="s">
        <v>5122</v>
      </c>
      <c r="B3774" t="s">
        <v>3157</v>
      </c>
      <c r="C3774">
        <v>80417</v>
      </c>
      <c r="D3774" t="str">
        <f>+VLOOKUP(C3774,Param!K:L,2,FALSE)</f>
        <v>FRUITS ROUGES &amp; CO</v>
      </c>
      <c r="E3774" t="s">
        <v>5123</v>
      </c>
      <c r="F3774" t="s">
        <v>51</v>
      </c>
      <c r="G3774" t="s">
        <v>29</v>
      </c>
      <c r="H3774" s="5">
        <v>1439.99999999999</v>
      </c>
      <c r="I3774" s="5">
        <v>1439.992</v>
      </c>
      <c r="J3774" s="5">
        <v>7.9999999998108199E-3</v>
      </c>
      <c r="K3774" s="5">
        <v>1439.99999999999</v>
      </c>
      <c r="L3774" s="5">
        <v>0</v>
      </c>
      <c r="M3774" t="str">
        <f>IF(ISERROR(VLOOKUP(A3774,'[1]Ecart validé'!$A:$A,1,FALSE)),Z3774,"Ecart Validé")</f>
        <v>valid</v>
      </c>
      <c r="R3774" t="s">
        <v>30</v>
      </c>
      <c r="X3774"/>
      <c r="Y3774"/>
      <c r="Z3774" t="s">
        <v>31</v>
      </c>
    </row>
    <row r="3775" spans="1:26" ht="28.8" x14ac:dyDescent="0.3">
      <c r="A3775" t="s">
        <v>5124</v>
      </c>
      <c r="B3775" t="s">
        <v>3157</v>
      </c>
      <c r="C3775">
        <v>80429</v>
      </c>
      <c r="D3775" t="str">
        <f>+VLOOKUP(C3775,Param!K:L,2,FALSE)</f>
        <v xml:space="preserve">GROUPE LACTALIS FOOD SERVICES FRANCE </v>
      </c>
      <c r="E3775" t="s">
        <v>5125</v>
      </c>
      <c r="F3775" t="s">
        <v>51</v>
      </c>
      <c r="G3775" t="s">
        <v>29</v>
      </c>
      <c r="H3775" s="5">
        <v>177516.73</v>
      </c>
      <c r="I3775" s="5">
        <v>177516.73050000001</v>
      </c>
      <c r="J3775" s="5">
        <v>-4.9999999464489498E-4</v>
      </c>
      <c r="K3775" s="5">
        <v>177516.73</v>
      </c>
      <c r="L3775" s="5">
        <v>0</v>
      </c>
      <c r="M3775" t="str">
        <f>IF(ISERROR(VLOOKUP(A3775,'[1]Ecart validé'!$A:$A,1,FALSE)),Z3775,"Ecart Validé")</f>
        <v>valid</v>
      </c>
      <c r="R3775" t="s">
        <v>30</v>
      </c>
      <c r="S3775" t="s">
        <v>42</v>
      </c>
      <c r="T3775" t="s">
        <v>257</v>
      </c>
      <c r="U3775" s="13" t="s">
        <v>5126</v>
      </c>
      <c r="V3775" t="s">
        <v>60</v>
      </c>
      <c r="W3775" t="s">
        <v>61</v>
      </c>
      <c r="X3775"/>
      <c r="Y3775"/>
      <c r="Z3775" t="s">
        <v>31</v>
      </c>
    </row>
    <row r="3776" spans="1:26" x14ac:dyDescent="0.3">
      <c r="A3776" t="s">
        <v>5127</v>
      </c>
      <c r="B3776" t="s">
        <v>3157</v>
      </c>
      <c r="C3776">
        <v>80461</v>
      </c>
      <c r="D3776" t="str">
        <f>+VLOOKUP(C3776,Param!K:L,2,FALSE)</f>
        <v>ALTHO</v>
      </c>
      <c r="E3776" t="s">
        <v>5128</v>
      </c>
      <c r="F3776" t="s">
        <v>51</v>
      </c>
      <c r="G3776" t="s">
        <v>29</v>
      </c>
      <c r="H3776" s="5">
        <v>581.89999999999895</v>
      </c>
      <c r="I3776" s="5">
        <v>581.8999</v>
      </c>
      <c r="J3776" s="5">
        <v>9.9999999633837406E-5</v>
      </c>
      <c r="K3776" s="5">
        <v>581.89999999999895</v>
      </c>
      <c r="L3776" s="5">
        <v>0</v>
      </c>
      <c r="M3776" t="str">
        <f>IF(ISERROR(VLOOKUP(A3776,'[1]Ecart validé'!$A:$A,1,FALSE)),Z3776,"Ecart Validé")</f>
        <v>valid</v>
      </c>
      <c r="R3776" t="s">
        <v>30</v>
      </c>
      <c r="X3776"/>
      <c r="Y3776"/>
      <c r="Z3776" t="s">
        <v>31</v>
      </c>
    </row>
    <row r="3777" spans="1:26" x14ac:dyDescent="0.3">
      <c r="A3777" t="s">
        <v>5129</v>
      </c>
      <c r="B3777" t="s">
        <v>3157</v>
      </c>
      <c r="C3777">
        <v>80464</v>
      </c>
      <c r="D3777" t="str">
        <f>+VLOOKUP(C3777,Param!K:L,2,FALSE)</f>
        <v>RERO</v>
      </c>
      <c r="E3777" t="s">
        <v>5130</v>
      </c>
      <c r="F3777" t="s">
        <v>51</v>
      </c>
      <c r="G3777" t="s">
        <v>29</v>
      </c>
      <c r="H3777" s="5">
        <v>27124.32</v>
      </c>
      <c r="I3777" s="5">
        <v>27124.319200000002</v>
      </c>
      <c r="J3777" s="5">
        <v>7.9999999798019395E-4</v>
      </c>
      <c r="K3777" s="5">
        <v>27124.32</v>
      </c>
      <c r="L3777" s="5">
        <v>0</v>
      </c>
      <c r="M3777" t="str">
        <f>IF(ISERROR(VLOOKUP(A3777,'[1]Ecart validé'!$A:$A,1,FALSE)),Z3777,"Ecart Validé")</f>
        <v>valid</v>
      </c>
      <c r="R3777" t="s">
        <v>30</v>
      </c>
      <c r="X3777"/>
      <c r="Y3777"/>
      <c r="Z3777" t="s">
        <v>31</v>
      </c>
    </row>
    <row r="3778" spans="1:26" ht="86.4" x14ac:dyDescent="0.3">
      <c r="A3778" t="s">
        <v>5131</v>
      </c>
      <c r="B3778" t="s">
        <v>3157</v>
      </c>
      <c r="C3778">
        <v>80857</v>
      </c>
      <c r="D3778" t="str">
        <f>+VLOOKUP(C3778,Param!K:L,2,FALSE)</f>
        <v>BARILLA FRANCE</v>
      </c>
      <c r="E3778" t="s">
        <v>5132</v>
      </c>
      <c r="F3778" t="s">
        <v>51</v>
      </c>
      <c r="G3778" t="s">
        <v>29</v>
      </c>
      <c r="H3778" s="5">
        <v>40685.019999999997</v>
      </c>
      <c r="I3778" s="5">
        <v>40685.025600000001</v>
      </c>
      <c r="J3778" s="5">
        <v>-5.6000000040512497E-3</v>
      </c>
      <c r="K3778" s="5">
        <v>40685.019999999997</v>
      </c>
      <c r="L3778" s="5">
        <v>0</v>
      </c>
      <c r="M3778" t="str">
        <f>IF(ISERROR(VLOOKUP(A3778,'[1]Ecart validé'!$A:$A,1,FALSE)),Z3778,"Ecart Validé")</f>
        <v>valid</v>
      </c>
      <c r="R3778" t="s">
        <v>30</v>
      </c>
      <c r="S3778" t="s">
        <v>42</v>
      </c>
      <c r="T3778" t="s">
        <v>257</v>
      </c>
      <c r="U3778" s="13" t="s">
        <v>5133</v>
      </c>
      <c r="V3778" t="s">
        <v>60</v>
      </c>
      <c r="W3778" t="s">
        <v>61</v>
      </c>
      <c r="X3778"/>
      <c r="Y3778"/>
      <c r="Z3778" t="s">
        <v>31</v>
      </c>
    </row>
    <row r="3779" spans="1:26" ht="86.4" x14ac:dyDescent="0.3">
      <c r="A3779" t="s">
        <v>5134</v>
      </c>
      <c r="B3779" t="s">
        <v>3157</v>
      </c>
      <c r="C3779">
        <v>80874</v>
      </c>
      <c r="D3779" t="str">
        <f>+VLOOKUP(C3779,Param!K:L,2,FALSE)</f>
        <v>DANONE</v>
      </c>
      <c r="E3779" t="s">
        <v>5135</v>
      </c>
      <c r="F3779" t="s">
        <v>51</v>
      </c>
      <c r="G3779" t="s">
        <v>29</v>
      </c>
      <c r="H3779" s="5">
        <v>219605.37</v>
      </c>
      <c r="I3779" s="5">
        <v>219605.36799999999</v>
      </c>
      <c r="J3779" s="5">
        <v>2.0000000076834099E-3</v>
      </c>
      <c r="K3779" s="5">
        <v>219605.37</v>
      </c>
      <c r="L3779" s="5">
        <v>0</v>
      </c>
      <c r="M3779" t="str">
        <f>IF(ISERROR(VLOOKUP(A3779,'[1]Ecart validé'!$A:$A,1,FALSE)),Z3779,"Ecart Validé")</f>
        <v>valid</v>
      </c>
      <c r="R3779" t="s">
        <v>30</v>
      </c>
      <c r="S3779" t="s">
        <v>42</v>
      </c>
      <c r="T3779" t="s">
        <v>257</v>
      </c>
      <c r="U3779" s="13" t="s">
        <v>5136</v>
      </c>
      <c r="V3779" t="s">
        <v>60</v>
      </c>
      <c r="W3779" t="s">
        <v>61</v>
      </c>
      <c r="X3779"/>
      <c r="Y3779"/>
      <c r="Z3779" t="s">
        <v>31</v>
      </c>
    </row>
    <row r="3780" spans="1:26" ht="86.4" x14ac:dyDescent="0.3">
      <c r="A3780" t="s">
        <v>5137</v>
      </c>
      <c r="B3780" t="s">
        <v>3157</v>
      </c>
      <c r="C3780">
        <v>80920</v>
      </c>
      <c r="D3780" t="str">
        <f>+VLOOKUP(C3780,Param!K:L,2,FALSE)</f>
        <v>MARS PF FRANCE</v>
      </c>
      <c r="E3780" t="s">
        <v>5138</v>
      </c>
      <c r="F3780" t="s">
        <v>51</v>
      </c>
      <c r="G3780" t="s">
        <v>29</v>
      </c>
      <c r="H3780" s="5">
        <v>2718.2201999999902</v>
      </c>
      <c r="I3780" s="5">
        <v>2718.2204000000002</v>
      </c>
      <c r="J3780" s="5">
        <v>-2.00000000404543E-4</v>
      </c>
      <c r="K3780" s="5">
        <v>2718.2201999999902</v>
      </c>
      <c r="L3780" s="5">
        <v>0</v>
      </c>
      <c r="M3780" t="str">
        <f>IF(ISERROR(VLOOKUP(A3780,'[1]Ecart validé'!$A:$A,1,FALSE)),Z3780,"Ecart Validé")</f>
        <v>valid</v>
      </c>
      <c r="R3780" t="s">
        <v>30</v>
      </c>
      <c r="S3780" t="s">
        <v>42</v>
      </c>
      <c r="T3780" t="s">
        <v>257</v>
      </c>
      <c r="U3780" s="13" t="s">
        <v>5133</v>
      </c>
      <c r="V3780" t="s">
        <v>60</v>
      </c>
      <c r="W3780" t="s">
        <v>61</v>
      </c>
      <c r="X3780"/>
      <c r="Y3780"/>
      <c r="Z3780" t="s">
        <v>31</v>
      </c>
    </row>
    <row r="3781" spans="1:26" x14ac:dyDescent="0.3">
      <c r="A3781" t="s">
        <v>5139</v>
      </c>
      <c r="B3781" t="s">
        <v>3157</v>
      </c>
      <c r="C3781">
        <v>82014</v>
      </c>
      <c r="D3781" t="str">
        <f>+VLOOKUP(C3781,Param!K:L,2,FALSE)</f>
        <v>ANTEOL</v>
      </c>
      <c r="E3781">
        <v>2140543809</v>
      </c>
      <c r="F3781" t="s">
        <v>28</v>
      </c>
      <c r="G3781" t="s">
        <v>29</v>
      </c>
      <c r="H3781" s="5">
        <v>4013.42</v>
      </c>
      <c r="I3781" s="5">
        <v>4013.4205000000002</v>
      </c>
      <c r="J3781" s="5">
        <v>-5.0000000010186297E-4</v>
      </c>
      <c r="K3781" s="5">
        <v>4013.42</v>
      </c>
      <c r="L3781" s="5">
        <v>0</v>
      </c>
      <c r="M3781" t="str">
        <f>IF(ISERROR(VLOOKUP(A3781,'[1]Ecart validé'!$A:$A,1,FALSE)),Z3781,"Ecart Validé")</f>
        <v>valid</v>
      </c>
      <c r="R3781" t="s">
        <v>30</v>
      </c>
      <c r="X3781"/>
      <c r="Y3781"/>
      <c r="Z3781" t="s">
        <v>31</v>
      </c>
    </row>
    <row r="3782" spans="1:26" x14ac:dyDescent="0.3">
      <c r="A3782" t="s">
        <v>5140</v>
      </c>
      <c r="B3782" t="s">
        <v>3157</v>
      </c>
      <c r="C3782">
        <v>82014</v>
      </c>
      <c r="D3782" t="str">
        <f>+VLOOKUP(C3782,Param!K:L,2,FALSE)</f>
        <v>ANTEOL</v>
      </c>
      <c r="E3782">
        <v>2140543809</v>
      </c>
      <c r="F3782" t="s">
        <v>35</v>
      </c>
      <c r="G3782" t="s">
        <v>29</v>
      </c>
      <c r="H3782" s="5">
        <v>1247.9100000000001</v>
      </c>
      <c r="I3782" s="5">
        <v>1247.9085</v>
      </c>
      <c r="J3782" s="5">
        <v>1.50000000007821E-3</v>
      </c>
      <c r="K3782" s="5">
        <v>1247.9100000000001</v>
      </c>
      <c r="L3782" s="5">
        <v>0</v>
      </c>
      <c r="M3782" t="str">
        <f>IF(ISERROR(VLOOKUP(A3782,'[1]Ecart validé'!$A:$A,1,FALSE)),Z3782,"Ecart Validé")</f>
        <v>valid</v>
      </c>
      <c r="R3782" t="s">
        <v>30</v>
      </c>
      <c r="X3782"/>
      <c r="Y3782"/>
      <c r="Z3782" t="s">
        <v>31</v>
      </c>
    </row>
    <row r="3783" spans="1:26" x14ac:dyDescent="0.3">
      <c r="A3783" t="s">
        <v>5141</v>
      </c>
      <c r="B3783" t="s">
        <v>3157</v>
      </c>
      <c r="C3783">
        <v>82014</v>
      </c>
      <c r="D3783" t="str">
        <f>+VLOOKUP(C3783,Param!K:L,2,FALSE)</f>
        <v>ANTEOL</v>
      </c>
      <c r="E3783">
        <v>2140543809</v>
      </c>
      <c r="F3783" t="s">
        <v>37</v>
      </c>
      <c r="G3783" t="s">
        <v>29</v>
      </c>
      <c r="H3783" s="5">
        <v>2368.2399999999998</v>
      </c>
      <c r="I3783" s="5">
        <v>2368.2420000000002</v>
      </c>
      <c r="J3783" s="5">
        <v>-2.0000000004074502E-3</v>
      </c>
      <c r="K3783" s="5">
        <v>2368.2399999999998</v>
      </c>
      <c r="L3783" s="5">
        <v>0</v>
      </c>
      <c r="M3783" t="str">
        <f>IF(ISERROR(VLOOKUP(A3783,'[1]Ecart validé'!$A:$A,1,FALSE)),Z3783,"Ecart Validé")</f>
        <v>valid</v>
      </c>
      <c r="R3783" t="s">
        <v>30</v>
      </c>
      <c r="X3783"/>
      <c r="Y3783"/>
      <c r="Z3783" t="s">
        <v>31</v>
      </c>
    </row>
    <row r="3784" spans="1:26" x14ac:dyDescent="0.3">
      <c r="A3784" t="s">
        <v>5142</v>
      </c>
      <c r="B3784" t="s">
        <v>3157</v>
      </c>
      <c r="C3784">
        <v>82670</v>
      </c>
      <c r="D3784" t="str">
        <f>+VLOOKUP(C3784,Param!K:L,2,FALSE)</f>
        <v>OORIA</v>
      </c>
      <c r="E3784">
        <v>2160334794</v>
      </c>
      <c r="F3784" t="s">
        <v>28</v>
      </c>
      <c r="G3784" t="s">
        <v>29</v>
      </c>
      <c r="H3784" s="5">
        <v>1275.2</v>
      </c>
      <c r="I3784" s="5">
        <v>1275.1965</v>
      </c>
      <c r="J3784" s="5">
        <v>3.5000000000309198E-3</v>
      </c>
      <c r="K3784" s="5">
        <v>1275.2</v>
      </c>
      <c r="L3784" s="5">
        <v>0</v>
      </c>
      <c r="M3784" t="str">
        <f>IF(ISERROR(VLOOKUP(A3784,'[1]Ecart validé'!$A:$A,1,FALSE)),Z3784,"Ecart Validé")</f>
        <v>valid</v>
      </c>
      <c r="R3784" t="s">
        <v>30</v>
      </c>
      <c r="X3784"/>
      <c r="Y3784"/>
      <c r="Z3784" t="s">
        <v>31</v>
      </c>
    </row>
    <row r="3785" spans="1:26" x14ac:dyDescent="0.3">
      <c r="A3785" t="s">
        <v>5143</v>
      </c>
      <c r="B3785" t="s">
        <v>3157</v>
      </c>
      <c r="C3785">
        <v>82670</v>
      </c>
      <c r="D3785" t="str">
        <f>+VLOOKUP(C3785,Param!K:L,2,FALSE)</f>
        <v>OORIA</v>
      </c>
      <c r="E3785">
        <v>2160334794</v>
      </c>
      <c r="F3785" t="s">
        <v>33</v>
      </c>
      <c r="G3785" t="s">
        <v>29</v>
      </c>
      <c r="H3785" s="5">
        <v>1700.06</v>
      </c>
      <c r="I3785" s="5">
        <v>1700.0577000000001</v>
      </c>
      <c r="J3785" s="5">
        <v>2.2999999998774001E-3</v>
      </c>
      <c r="K3785" s="5">
        <v>1700.06</v>
      </c>
      <c r="L3785" s="5">
        <v>0</v>
      </c>
      <c r="M3785" t="str">
        <f>IF(ISERROR(VLOOKUP(A3785,'[1]Ecart validé'!$A:$A,1,FALSE)),Z3785,"Ecart Validé")</f>
        <v>valid</v>
      </c>
      <c r="R3785" t="s">
        <v>30</v>
      </c>
      <c r="X3785"/>
      <c r="Y3785"/>
      <c r="Z3785" t="s">
        <v>31</v>
      </c>
    </row>
    <row r="3786" spans="1:26" x14ac:dyDescent="0.3">
      <c r="A3786" t="s">
        <v>5144</v>
      </c>
      <c r="B3786" t="s">
        <v>3157</v>
      </c>
      <c r="C3786">
        <v>82670</v>
      </c>
      <c r="D3786" t="str">
        <f>+VLOOKUP(C3786,Param!K:L,2,FALSE)</f>
        <v>OORIA</v>
      </c>
      <c r="E3786">
        <v>2160334794</v>
      </c>
      <c r="F3786" t="s">
        <v>35</v>
      </c>
      <c r="G3786" t="s">
        <v>29</v>
      </c>
      <c r="H3786" s="5">
        <v>2367.0300000000002</v>
      </c>
      <c r="I3786" s="5">
        <v>2367.0306</v>
      </c>
      <c r="J3786" s="5">
        <v>-5.9999999984938703E-4</v>
      </c>
      <c r="K3786" s="5">
        <v>2367.0300000000002</v>
      </c>
      <c r="L3786" s="5">
        <v>0</v>
      </c>
      <c r="M3786" t="str">
        <f>IF(ISERROR(VLOOKUP(A3786,'[1]Ecart validé'!$A:$A,1,FALSE)),Z3786,"Ecart Validé")</f>
        <v>valid</v>
      </c>
      <c r="R3786" t="s">
        <v>30</v>
      </c>
      <c r="X3786"/>
      <c r="Y3786"/>
      <c r="Z3786" t="s">
        <v>31</v>
      </c>
    </row>
    <row r="3787" spans="1:26" x14ac:dyDescent="0.3">
      <c r="A3787" t="s">
        <v>5145</v>
      </c>
      <c r="B3787" t="s">
        <v>3157</v>
      </c>
      <c r="C3787">
        <v>82670</v>
      </c>
      <c r="D3787" t="str">
        <f>+VLOOKUP(C3787,Param!K:L,2,FALSE)</f>
        <v>OORIA</v>
      </c>
      <c r="E3787">
        <v>2160334794</v>
      </c>
      <c r="F3787" t="s">
        <v>37</v>
      </c>
      <c r="G3787" t="s">
        <v>29</v>
      </c>
      <c r="H3787" s="5">
        <v>476.59</v>
      </c>
      <c r="I3787" s="5">
        <v>476.59050000000002</v>
      </c>
      <c r="J3787" s="5">
        <v>-5.0000000004501999E-4</v>
      </c>
      <c r="K3787" s="5">
        <v>476.59</v>
      </c>
      <c r="L3787" s="5">
        <v>0</v>
      </c>
      <c r="M3787" t="str">
        <f>IF(ISERROR(VLOOKUP(A3787,'[1]Ecart validé'!$A:$A,1,FALSE)),Z3787,"Ecart Validé")</f>
        <v>valid</v>
      </c>
      <c r="R3787" t="s">
        <v>30</v>
      </c>
      <c r="X3787"/>
      <c r="Y3787"/>
      <c r="Z3787" t="s">
        <v>31</v>
      </c>
    </row>
    <row r="3788" spans="1:26" x14ac:dyDescent="0.3">
      <c r="A3788" t="s">
        <v>5146</v>
      </c>
      <c r="B3788" t="s">
        <v>3157</v>
      </c>
      <c r="C3788">
        <v>84341</v>
      </c>
      <c r="D3788" t="str">
        <f>+VLOOKUP(C3788,Param!K:L,2,FALSE)</f>
        <v>SEV ENSEIGNES</v>
      </c>
      <c r="E3788">
        <v>2120771736</v>
      </c>
      <c r="F3788" t="s">
        <v>28</v>
      </c>
      <c r="G3788" t="s">
        <v>29</v>
      </c>
      <c r="H3788" s="5">
        <v>2476.6799999999998</v>
      </c>
      <c r="I3788" s="5">
        <v>2476.6812</v>
      </c>
      <c r="J3788" s="5">
        <v>-1.2000000001535201E-3</v>
      </c>
      <c r="K3788" s="5">
        <v>2476.6799999999998</v>
      </c>
      <c r="L3788" s="5">
        <v>0</v>
      </c>
      <c r="M3788" t="str">
        <f>IF(ISERROR(VLOOKUP(A3788,'[1]Ecart validé'!$A:$A,1,FALSE)),Z3788,"Ecart Validé")</f>
        <v>valid</v>
      </c>
      <c r="R3788" t="s">
        <v>30</v>
      </c>
      <c r="X3788"/>
      <c r="Y3788"/>
      <c r="Z3788" t="s">
        <v>31</v>
      </c>
    </row>
    <row r="3789" spans="1:26" x14ac:dyDescent="0.3">
      <c r="A3789" t="s">
        <v>5147</v>
      </c>
      <c r="B3789" t="s">
        <v>3157</v>
      </c>
      <c r="C3789">
        <v>84341</v>
      </c>
      <c r="D3789" t="str">
        <f>+VLOOKUP(C3789,Param!K:L,2,FALSE)</f>
        <v>SEV ENSEIGNES</v>
      </c>
      <c r="E3789">
        <v>2120771736</v>
      </c>
      <c r="F3789" t="s">
        <v>33</v>
      </c>
      <c r="G3789" t="s">
        <v>29</v>
      </c>
      <c r="H3789" s="5">
        <v>694.95</v>
      </c>
      <c r="I3789" s="5">
        <v>694.94640000000004</v>
      </c>
      <c r="J3789" s="5">
        <v>3.6000000000058199E-3</v>
      </c>
      <c r="K3789" s="5">
        <v>694.95</v>
      </c>
      <c r="L3789" s="5">
        <v>0</v>
      </c>
      <c r="M3789" t="str">
        <f>IF(ISERROR(VLOOKUP(A3789,'[1]Ecart validé'!$A:$A,1,FALSE)),Z3789,"Ecart Validé")</f>
        <v>valid</v>
      </c>
      <c r="R3789" t="s">
        <v>30</v>
      </c>
      <c r="X3789"/>
      <c r="Y3789"/>
      <c r="Z3789" t="s">
        <v>31</v>
      </c>
    </row>
    <row r="3790" spans="1:26" x14ac:dyDescent="0.3">
      <c r="A3790" t="s">
        <v>5148</v>
      </c>
      <c r="B3790" t="s">
        <v>3157</v>
      </c>
      <c r="C3790">
        <v>84341</v>
      </c>
      <c r="D3790" t="str">
        <f>+VLOOKUP(C3790,Param!K:L,2,FALSE)</f>
        <v>SEV ENSEIGNES</v>
      </c>
      <c r="E3790">
        <v>2120771736</v>
      </c>
      <c r="F3790" t="s">
        <v>35</v>
      </c>
      <c r="G3790" t="s">
        <v>29</v>
      </c>
      <c r="H3790" s="5">
        <v>2781.96</v>
      </c>
      <c r="I3790" s="5">
        <v>2781.9648000000002</v>
      </c>
      <c r="J3790" s="5">
        <v>-4.80000000015934E-3</v>
      </c>
      <c r="K3790" s="5">
        <v>2781.96</v>
      </c>
      <c r="L3790" s="5">
        <v>0</v>
      </c>
      <c r="M3790" t="str">
        <f>IF(ISERROR(VLOOKUP(A3790,'[1]Ecart validé'!$A:$A,1,FALSE)),Z3790,"Ecart Validé")</f>
        <v>valid</v>
      </c>
      <c r="R3790" t="s">
        <v>30</v>
      </c>
      <c r="X3790"/>
      <c r="Y3790"/>
      <c r="Z3790" t="s">
        <v>31</v>
      </c>
    </row>
    <row r="3791" spans="1:26" x14ac:dyDescent="0.3">
      <c r="A3791" t="s">
        <v>5149</v>
      </c>
      <c r="B3791" t="s">
        <v>3157</v>
      </c>
      <c r="C3791">
        <v>84341</v>
      </c>
      <c r="D3791" t="str">
        <f>+VLOOKUP(C3791,Param!K:L,2,FALSE)</f>
        <v>SEV ENSEIGNES</v>
      </c>
      <c r="E3791">
        <v>2120771736</v>
      </c>
      <c r="F3791" t="s">
        <v>37</v>
      </c>
      <c r="G3791" t="s">
        <v>29</v>
      </c>
      <c r="H3791" s="5">
        <v>1390.76</v>
      </c>
      <c r="I3791" s="5">
        <v>1390.7585999999999</v>
      </c>
      <c r="J3791" s="5">
        <v>1.4000000001033099E-3</v>
      </c>
      <c r="K3791" s="5">
        <v>1390.76</v>
      </c>
      <c r="L3791" s="5">
        <v>0</v>
      </c>
      <c r="M3791" t="str">
        <f>IF(ISERROR(VLOOKUP(A3791,'[1]Ecart validé'!$A:$A,1,FALSE)),Z3791,"Ecart Validé")</f>
        <v>valid</v>
      </c>
      <c r="R3791" t="s">
        <v>30</v>
      </c>
      <c r="X3791"/>
      <c r="Y3791"/>
      <c r="Z3791" t="s">
        <v>31</v>
      </c>
    </row>
    <row r="3792" spans="1:26" x14ac:dyDescent="0.3">
      <c r="A3792" t="s">
        <v>5150</v>
      </c>
      <c r="B3792" t="s">
        <v>3157</v>
      </c>
      <c r="C3792">
        <v>84572</v>
      </c>
      <c r="D3792" t="str">
        <f>+VLOOKUP(C3792,Param!K:L,2,FALSE)</f>
        <v>AMBROSI EMMI FRANCE</v>
      </c>
      <c r="E3792" t="s">
        <v>5151</v>
      </c>
      <c r="F3792" t="s">
        <v>51</v>
      </c>
      <c r="G3792" t="s">
        <v>29</v>
      </c>
      <c r="H3792" s="5">
        <v>3926.7</v>
      </c>
      <c r="I3792" s="5">
        <v>3926.7</v>
      </c>
      <c r="J3792" s="5">
        <v>0</v>
      </c>
      <c r="K3792" s="5">
        <v>3926.7</v>
      </c>
      <c r="L3792" s="5">
        <v>0</v>
      </c>
      <c r="M3792" t="str">
        <f>IF(ISERROR(VLOOKUP(A3792,'[1]Ecart validé'!$A:$A,1,FALSE)),Z3792,"Ecart Validé")</f>
        <v>valid</v>
      </c>
      <c r="R3792" t="s">
        <v>30</v>
      </c>
      <c r="X3792"/>
      <c r="Y3792"/>
      <c r="Z3792" t="s">
        <v>31</v>
      </c>
    </row>
    <row r="3793" spans="1:26" x14ac:dyDescent="0.3">
      <c r="A3793" t="s">
        <v>5152</v>
      </c>
      <c r="B3793" t="s">
        <v>3157</v>
      </c>
      <c r="C3793">
        <v>84574</v>
      </c>
      <c r="D3793" t="str">
        <f>+VLOOKUP(C3793,Param!K:L,2,FALSE)</f>
        <v>GALLIANCE VOLAILLE FRAICHE</v>
      </c>
      <c r="E3793" t="s">
        <v>5153</v>
      </c>
      <c r="F3793" t="s">
        <v>51</v>
      </c>
      <c r="G3793" t="s">
        <v>29</v>
      </c>
      <c r="H3793" s="5">
        <v>3815.7</v>
      </c>
      <c r="I3793" s="5">
        <v>3815.7</v>
      </c>
      <c r="J3793" s="5">
        <v>0</v>
      </c>
      <c r="K3793" s="5">
        <v>3815.7</v>
      </c>
      <c r="L3793" s="5">
        <v>0</v>
      </c>
      <c r="M3793" t="str">
        <f>IF(ISERROR(VLOOKUP(A3793,'[1]Ecart validé'!$A:$A,1,FALSE)),Z3793,"Ecart Validé")</f>
        <v>valid</v>
      </c>
      <c r="R3793" t="s">
        <v>30</v>
      </c>
      <c r="X3793"/>
      <c r="Y3793"/>
      <c r="Z3793" t="s">
        <v>31</v>
      </c>
    </row>
    <row r="3794" spans="1:26" x14ac:dyDescent="0.3">
      <c r="A3794" t="s">
        <v>5154</v>
      </c>
      <c r="B3794" t="s">
        <v>3157</v>
      </c>
      <c r="C3794">
        <v>84575</v>
      </c>
      <c r="D3794" t="str">
        <f>+VLOOKUP(C3794,Param!K:L,2,FALSE)</f>
        <v>POMONE</v>
      </c>
      <c r="E3794" t="s">
        <v>5155</v>
      </c>
      <c r="F3794" t="s">
        <v>51</v>
      </c>
      <c r="G3794" t="s">
        <v>29</v>
      </c>
      <c r="H3794" s="5">
        <v>2798.36</v>
      </c>
      <c r="I3794" s="5">
        <v>2798.36</v>
      </c>
      <c r="J3794" s="5">
        <v>0</v>
      </c>
      <c r="K3794" s="5">
        <v>2798.36</v>
      </c>
      <c r="L3794" s="5">
        <v>0</v>
      </c>
      <c r="M3794" t="str">
        <f>IF(ISERROR(VLOOKUP(A3794,'[1]Ecart validé'!$A:$A,1,FALSE)),Z3794,"Ecart Validé")</f>
        <v>valid</v>
      </c>
      <c r="R3794" t="s">
        <v>30</v>
      </c>
      <c r="X3794"/>
      <c r="Y3794"/>
      <c r="Z3794" t="s">
        <v>31</v>
      </c>
    </row>
    <row r="3795" spans="1:26" x14ac:dyDescent="0.3">
      <c r="A3795" t="s">
        <v>5156</v>
      </c>
      <c r="B3795" t="s">
        <v>3157</v>
      </c>
      <c r="C3795">
        <v>84576</v>
      </c>
      <c r="D3795" t="str">
        <f>+VLOOKUP(C3795,Param!K:L,2,FALSE)</f>
        <v>AZUR LINGE SERVICE</v>
      </c>
      <c r="E3795">
        <v>212051551</v>
      </c>
      <c r="F3795" t="s">
        <v>28</v>
      </c>
      <c r="G3795" t="s">
        <v>29</v>
      </c>
      <c r="H3795" s="5">
        <v>1890.54</v>
      </c>
      <c r="I3795" s="5">
        <v>1890.538</v>
      </c>
      <c r="J3795" s="5">
        <v>1.9999999999527002E-3</v>
      </c>
      <c r="K3795" s="5">
        <v>1890.54</v>
      </c>
      <c r="L3795" s="5">
        <v>0</v>
      </c>
      <c r="M3795" t="str">
        <f>IF(ISERROR(VLOOKUP(A3795,'[1]Ecart validé'!$A:$A,1,FALSE)),Z3795,"Ecart Validé")</f>
        <v>valid</v>
      </c>
      <c r="R3795" t="s">
        <v>30</v>
      </c>
      <c r="X3795"/>
      <c r="Y3795"/>
      <c r="Z3795" t="s">
        <v>31</v>
      </c>
    </row>
    <row r="3796" spans="1:26" x14ac:dyDescent="0.3">
      <c r="A3796" t="s">
        <v>5157</v>
      </c>
      <c r="B3796" t="s">
        <v>3157</v>
      </c>
      <c r="C3796">
        <v>84576</v>
      </c>
      <c r="D3796" t="str">
        <f>+VLOOKUP(C3796,Param!K:L,2,FALSE)</f>
        <v>AZUR LINGE SERVICE</v>
      </c>
      <c r="E3796">
        <v>212051551</v>
      </c>
      <c r="F3796" t="s">
        <v>33</v>
      </c>
      <c r="G3796" t="s">
        <v>29</v>
      </c>
      <c r="H3796" s="5">
        <v>98.61</v>
      </c>
      <c r="I3796" s="5">
        <v>98.61</v>
      </c>
      <c r="J3796" s="5">
        <v>0</v>
      </c>
      <c r="K3796" s="5">
        <v>98.61</v>
      </c>
      <c r="L3796" s="5">
        <v>0</v>
      </c>
      <c r="M3796" t="str">
        <f>IF(ISERROR(VLOOKUP(A3796,'[1]Ecart validé'!$A:$A,1,FALSE)),Z3796,"Ecart Validé")</f>
        <v>valid</v>
      </c>
      <c r="R3796" t="s">
        <v>30</v>
      </c>
      <c r="X3796"/>
      <c r="Y3796"/>
      <c r="Z3796" t="s">
        <v>31</v>
      </c>
    </row>
    <row r="3797" spans="1:26" x14ac:dyDescent="0.3">
      <c r="A3797" t="s">
        <v>5158</v>
      </c>
      <c r="B3797" t="s">
        <v>3157</v>
      </c>
      <c r="C3797">
        <v>84576</v>
      </c>
      <c r="D3797" t="str">
        <f>+VLOOKUP(C3797,Param!K:L,2,FALSE)</f>
        <v>AZUR LINGE SERVICE</v>
      </c>
      <c r="E3797">
        <v>212051551</v>
      </c>
      <c r="F3797" t="s">
        <v>35</v>
      </c>
      <c r="G3797" t="s">
        <v>29</v>
      </c>
      <c r="H3797" s="5">
        <v>4559.8900000000003</v>
      </c>
      <c r="I3797" s="5">
        <v>4559.8860000000004</v>
      </c>
      <c r="J3797" s="5">
        <v>3.9999999999054099E-3</v>
      </c>
      <c r="K3797" s="5">
        <v>4559.8900000000003</v>
      </c>
      <c r="L3797" s="5">
        <v>0</v>
      </c>
      <c r="M3797" t="str">
        <f>IF(ISERROR(VLOOKUP(A3797,'[1]Ecart validé'!$A:$A,1,FALSE)),Z3797,"Ecart Validé")</f>
        <v>valid</v>
      </c>
      <c r="R3797" t="s">
        <v>30</v>
      </c>
      <c r="X3797"/>
      <c r="Y3797"/>
      <c r="Z3797" t="s">
        <v>31</v>
      </c>
    </row>
    <row r="3798" spans="1:26" x14ac:dyDescent="0.3">
      <c r="A3798" t="s">
        <v>5159</v>
      </c>
      <c r="B3798" t="s">
        <v>3157</v>
      </c>
      <c r="C3798">
        <v>84576</v>
      </c>
      <c r="D3798" t="str">
        <f>+VLOOKUP(C3798,Param!K:L,2,FALSE)</f>
        <v>AZUR LINGE SERVICE</v>
      </c>
      <c r="E3798">
        <v>212051551</v>
      </c>
      <c r="F3798" t="s">
        <v>37</v>
      </c>
      <c r="G3798" t="s">
        <v>29</v>
      </c>
      <c r="H3798" s="5">
        <v>439.2</v>
      </c>
      <c r="I3798" s="5">
        <v>439.20400000000001</v>
      </c>
      <c r="J3798" s="5">
        <v>-4.0000000000190898E-3</v>
      </c>
      <c r="K3798" s="5">
        <v>439.2</v>
      </c>
      <c r="L3798" s="5">
        <v>0</v>
      </c>
      <c r="M3798" t="str">
        <f>IF(ISERROR(VLOOKUP(A3798,'[1]Ecart validé'!$A:$A,1,FALSE)),Z3798,"Ecart Validé")</f>
        <v>valid</v>
      </c>
      <c r="R3798" t="s">
        <v>30</v>
      </c>
      <c r="X3798"/>
      <c r="Y3798"/>
      <c r="Z3798" t="s">
        <v>31</v>
      </c>
    </row>
    <row r="3799" spans="1:26" x14ac:dyDescent="0.3">
      <c r="A3799" t="s">
        <v>5160</v>
      </c>
      <c r="B3799" t="s">
        <v>3157</v>
      </c>
      <c r="C3799">
        <v>90196</v>
      </c>
      <c r="D3799" t="str">
        <f>+VLOOKUP(C3799,Param!K:L,2,FALSE)</f>
        <v>FRESHPACK</v>
      </c>
      <c r="E3799" t="s">
        <v>5161</v>
      </c>
      <c r="F3799" t="s">
        <v>51</v>
      </c>
      <c r="G3799" t="s">
        <v>29</v>
      </c>
      <c r="H3799" s="5">
        <v>514.84</v>
      </c>
      <c r="I3799" s="5">
        <v>514.83960000000002</v>
      </c>
      <c r="J3799" s="5">
        <v>4.0000000001327803E-4</v>
      </c>
      <c r="K3799" s="5">
        <v>514.84</v>
      </c>
      <c r="L3799" s="5">
        <v>0</v>
      </c>
      <c r="M3799" t="str">
        <f>IF(ISERROR(VLOOKUP(A3799,'[1]Ecart validé'!$A:$A,1,FALSE)),Z3799,"Ecart Validé")</f>
        <v>valid</v>
      </c>
      <c r="R3799" t="s">
        <v>30</v>
      </c>
      <c r="X3799"/>
      <c r="Y3799"/>
      <c r="Z3799" t="s">
        <v>31</v>
      </c>
    </row>
    <row r="3800" spans="1:26" x14ac:dyDescent="0.3">
      <c r="A3800" t="s">
        <v>5162</v>
      </c>
      <c r="B3800" t="s">
        <v>3157</v>
      </c>
      <c r="C3800">
        <v>90198</v>
      </c>
      <c r="D3800" t="str">
        <f>+VLOOKUP(C3800,Param!K:L,2,FALSE)</f>
        <v>GASTROMER</v>
      </c>
      <c r="E3800" t="s">
        <v>5163</v>
      </c>
      <c r="F3800" t="s">
        <v>51</v>
      </c>
      <c r="G3800" t="s">
        <v>29</v>
      </c>
      <c r="H3800" s="5">
        <v>738.25</v>
      </c>
      <c r="I3800" s="5">
        <v>738.24980000000005</v>
      </c>
      <c r="J3800" s="5">
        <v>1.99999999949795E-4</v>
      </c>
      <c r="K3800" s="5">
        <v>738.25</v>
      </c>
      <c r="L3800" s="5">
        <v>0</v>
      </c>
      <c r="M3800" t="str">
        <f>IF(ISERROR(VLOOKUP(A3800,'[1]Ecart validé'!$A:$A,1,FALSE)),Z3800,"Ecart Validé")</f>
        <v>valid</v>
      </c>
      <c r="R3800" t="s">
        <v>30</v>
      </c>
      <c r="X3800"/>
      <c r="Y3800"/>
      <c r="Z3800" t="s">
        <v>31</v>
      </c>
    </row>
    <row r="3801" spans="1:26" x14ac:dyDescent="0.3">
      <c r="A3801" t="s">
        <v>5164</v>
      </c>
      <c r="B3801" t="s">
        <v>3157</v>
      </c>
      <c r="C3801">
        <v>91574</v>
      </c>
      <c r="D3801" t="str">
        <f>+VLOOKUP(C3801,Param!K:L,2,FALSE)</f>
        <v>HS INDUSTRIES SPRL</v>
      </c>
      <c r="E3801">
        <v>2120051830</v>
      </c>
      <c r="F3801" t="s">
        <v>28</v>
      </c>
      <c r="G3801" t="s">
        <v>29</v>
      </c>
      <c r="H3801" s="5">
        <v>4954.22</v>
      </c>
      <c r="I3801" s="5">
        <v>4954.2203</v>
      </c>
      <c r="J3801" s="5">
        <v>-2.9999999969732E-4</v>
      </c>
      <c r="K3801" s="5">
        <v>4954.22</v>
      </c>
      <c r="L3801" s="5">
        <v>0</v>
      </c>
      <c r="M3801" t="str">
        <f>IF(ISERROR(VLOOKUP(A3801,'[1]Ecart validé'!$A:$A,1,FALSE)),Z3801,"Ecart Validé")</f>
        <v>valid</v>
      </c>
      <c r="R3801" t="s">
        <v>30</v>
      </c>
      <c r="X3801"/>
      <c r="Y3801"/>
      <c r="Z3801" t="s">
        <v>31</v>
      </c>
    </row>
    <row r="3802" spans="1:26" x14ac:dyDescent="0.3">
      <c r="A3802" t="s">
        <v>5165</v>
      </c>
      <c r="B3802" t="s">
        <v>3157</v>
      </c>
      <c r="C3802">
        <v>91574</v>
      </c>
      <c r="D3802" t="str">
        <f>+VLOOKUP(C3802,Param!K:L,2,FALSE)</f>
        <v>HS INDUSTRIES SPRL</v>
      </c>
      <c r="E3802">
        <v>2120051830</v>
      </c>
      <c r="F3802" t="s">
        <v>33</v>
      </c>
      <c r="G3802" t="s">
        <v>29</v>
      </c>
      <c r="H3802" s="5">
        <v>1827.37</v>
      </c>
      <c r="I3802" s="5">
        <v>1827.3677</v>
      </c>
      <c r="J3802" s="5">
        <v>2.2999999998774001E-3</v>
      </c>
      <c r="K3802" s="5">
        <v>1827.37</v>
      </c>
      <c r="L3802" s="5">
        <v>0</v>
      </c>
      <c r="M3802" t="str">
        <f>IF(ISERROR(VLOOKUP(A3802,'[1]Ecart validé'!$A:$A,1,FALSE)),Z3802,"Ecart Validé")</f>
        <v>valid</v>
      </c>
      <c r="R3802" t="s">
        <v>30</v>
      </c>
      <c r="X3802"/>
      <c r="Y3802"/>
      <c r="Z3802" t="s">
        <v>31</v>
      </c>
    </row>
    <row r="3803" spans="1:26" x14ac:dyDescent="0.3">
      <c r="A3803" t="s">
        <v>5166</v>
      </c>
      <c r="B3803" t="s">
        <v>3157</v>
      </c>
      <c r="C3803">
        <v>91574</v>
      </c>
      <c r="D3803" t="str">
        <f>+VLOOKUP(C3803,Param!K:L,2,FALSE)</f>
        <v>HS INDUSTRIES SPRL</v>
      </c>
      <c r="E3803">
        <v>2120051830</v>
      </c>
      <c r="F3803" t="s">
        <v>35</v>
      </c>
      <c r="G3803" t="s">
        <v>29</v>
      </c>
      <c r="H3803" s="5">
        <v>7695.25</v>
      </c>
      <c r="I3803" s="5">
        <v>7695.2523000000001</v>
      </c>
      <c r="J3803" s="5">
        <v>-2.3000000001047699E-3</v>
      </c>
      <c r="K3803" s="5">
        <v>7695.25</v>
      </c>
      <c r="L3803" s="5">
        <v>0</v>
      </c>
      <c r="M3803" t="str">
        <f>IF(ISERROR(VLOOKUP(A3803,'[1]Ecart validé'!$A:$A,1,FALSE)),Z3803,"Ecart Validé")</f>
        <v>valid</v>
      </c>
      <c r="R3803" t="s">
        <v>30</v>
      </c>
      <c r="X3803"/>
      <c r="Y3803"/>
      <c r="Z3803" t="s">
        <v>31</v>
      </c>
    </row>
    <row r="3804" spans="1:26" x14ac:dyDescent="0.3">
      <c r="A3804" t="s">
        <v>5167</v>
      </c>
      <c r="B3804" t="s">
        <v>3157</v>
      </c>
      <c r="C3804">
        <v>91574</v>
      </c>
      <c r="D3804" t="str">
        <f>+VLOOKUP(C3804,Param!K:L,2,FALSE)</f>
        <v>HS INDUSTRIES SPRL</v>
      </c>
      <c r="E3804">
        <v>2120051830</v>
      </c>
      <c r="F3804" t="s">
        <v>37</v>
      </c>
      <c r="G3804" t="s">
        <v>29</v>
      </c>
      <c r="H3804" s="5">
        <v>4880.3500000000004</v>
      </c>
      <c r="I3804" s="5">
        <v>4880.3458000000001</v>
      </c>
      <c r="J3804" s="5">
        <v>4.2000000003099497E-3</v>
      </c>
      <c r="K3804" s="5">
        <v>4880.3500000000004</v>
      </c>
      <c r="L3804" s="5">
        <v>0</v>
      </c>
      <c r="M3804" t="str">
        <f>IF(ISERROR(VLOOKUP(A3804,'[1]Ecart validé'!$A:$A,1,FALSE)),Z3804,"Ecart Validé")</f>
        <v>valid</v>
      </c>
      <c r="R3804" t="s">
        <v>30</v>
      </c>
      <c r="X3804"/>
      <c r="Y3804"/>
      <c r="Z3804" t="s">
        <v>31</v>
      </c>
    </row>
    <row r="3805" spans="1:26" x14ac:dyDescent="0.3">
      <c r="A3805" t="s">
        <v>5168</v>
      </c>
      <c r="B3805" t="s">
        <v>3157</v>
      </c>
      <c r="C3805">
        <v>91918</v>
      </c>
      <c r="D3805" t="str">
        <f>+VLOOKUP(C3805,Param!K:L,2,FALSE)</f>
        <v>EKIBIO</v>
      </c>
      <c r="E3805">
        <v>1190106326</v>
      </c>
      <c r="F3805" t="s">
        <v>35</v>
      </c>
      <c r="G3805" t="s">
        <v>29</v>
      </c>
      <c r="H3805" s="5">
        <v>22.18</v>
      </c>
      <c r="I3805" s="5">
        <v>22.175999999999998</v>
      </c>
      <c r="J3805" s="5">
        <v>4.0000000000013297E-3</v>
      </c>
      <c r="K3805" s="5">
        <v>22.18</v>
      </c>
      <c r="L3805" s="5">
        <v>0</v>
      </c>
      <c r="M3805" t="str">
        <f>IF(ISERROR(VLOOKUP(A3805,'[1]Ecart validé'!$A:$A,1,FALSE)),Z3805,"Ecart Validé")</f>
        <v>valid</v>
      </c>
      <c r="R3805" t="s">
        <v>30</v>
      </c>
      <c r="X3805"/>
      <c r="Y3805"/>
      <c r="Z3805" t="s">
        <v>31</v>
      </c>
    </row>
    <row r="3806" spans="1:26" x14ac:dyDescent="0.3">
      <c r="A3806" t="s">
        <v>5169</v>
      </c>
      <c r="B3806" t="s">
        <v>3157</v>
      </c>
      <c r="C3806">
        <v>91918</v>
      </c>
      <c r="D3806" t="str">
        <f>+VLOOKUP(C3806,Param!K:L,2,FALSE)</f>
        <v>EKIBIO</v>
      </c>
      <c r="E3806">
        <v>1190106326</v>
      </c>
      <c r="F3806" t="s">
        <v>37</v>
      </c>
      <c r="G3806" t="s">
        <v>29</v>
      </c>
      <c r="H3806" s="5">
        <v>23.3</v>
      </c>
      <c r="I3806" s="5">
        <v>23.2956</v>
      </c>
      <c r="J3806" s="5">
        <v>4.4000000000004001E-3</v>
      </c>
      <c r="K3806" s="5">
        <v>23.3</v>
      </c>
      <c r="L3806" s="5">
        <v>0</v>
      </c>
      <c r="M3806" t="str">
        <f>IF(ISERROR(VLOOKUP(A3806,'[1]Ecart validé'!$A:$A,1,FALSE)),Z3806,"Ecart Validé")</f>
        <v>valid</v>
      </c>
      <c r="R3806" t="s">
        <v>30</v>
      </c>
      <c r="X3806"/>
      <c r="Y3806"/>
      <c r="Z3806" t="s">
        <v>31</v>
      </c>
    </row>
    <row r="3807" spans="1:26" x14ac:dyDescent="0.3">
      <c r="A3807" t="s">
        <v>5170</v>
      </c>
      <c r="B3807" t="s">
        <v>3157</v>
      </c>
      <c r="C3807">
        <v>94368</v>
      </c>
      <c r="D3807" t="str">
        <f>+VLOOKUP(C3807,Param!K:L,2,FALSE)</f>
        <v>BLANCHISSERIE BASSE MEUSE</v>
      </c>
      <c r="E3807">
        <v>2140053098</v>
      </c>
      <c r="F3807" t="s">
        <v>28</v>
      </c>
      <c r="G3807" t="s">
        <v>29</v>
      </c>
      <c r="H3807" s="5">
        <v>1420.39</v>
      </c>
      <c r="I3807" s="5">
        <v>1420.3911000000001</v>
      </c>
      <c r="J3807" s="5">
        <v>-1.09999999995125E-3</v>
      </c>
      <c r="K3807" s="5">
        <v>1420.39</v>
      </c>
      <c r="L3807" s="5">
        <v>0</v>
      </c>
      <c r="M3807" t="str">
        <f>IF(ISERROR(VLOOKUP(A3807,'[1]Ecart validé'!$A:$A,1,FALSE)),Z3807,"Ecart Validé")</f>
        <v>valid</v>
      </c>
      <c r="R3807" t="s">
        <v>30</v>
      </c>
      <c r="X3807"/>
      <c r="Y3807"/>
      <c r="Z3807" t="s">
        <v>31</v>
      </c>
    </row>
    <row r="3808" spans="1:26" x14ac:dyDescent="0.3">
      <c r="A3808" t="s">
        <v>5171</v>
      </c>
      <c r="B3808" t="s">
        <v>3157</v>
      </c>
      <c r="C3808">
        <v>94368</v>
      </c>
      <c r="D3808" t="str">
        <f>+VLOOKUP(C3808,Param!K:L,2,FALSE)</f>
        <v>BLANCHISSERIE BASSE MEUSE</v>
      </c>
      <c r="E3808">
        <v>2140053098</v>
      </c>
      <c r="F3808" t="s">
        <v>33</v>
      </c>
      <c r="G3808" t="s">
        <v>29</v>
      </c>
      <c r="H3808" s="5">
        <v>294.2</v>
      </c>
      <c r="I3808" s="5">
        <v>294.20159999999998</v>
      </c>
      <c r="J3808" s="5">
        <v>-1.59999999999627E-3</v>
      </c>
      <c r="K3808" s="5">
        <v>294.2</v>
      </c>
      <c r="L3808" s="5">
        <v>0</v>
      </c>
      <c r="M3808" t="str">
        <f>IF(ISERROR(VLOOKUP(A3808,'[1]Ecart validé'!$A:$A,1,FALSE)),Z3808,"Ecart Validé")</f>
        <v>valid</v>
      </c>
      <c r="R3808" t="s">
        <v>30</v>
      </c>
      <c r="X3808"/>
      <c r="Y3808"/>
      <c r="Z3808" t="s">
        <v>31</v>
      </c>
    </row>
    <row r="3809" spans="1:26" x14ac:dyDescent="0.3">
      <c r="A3809" t="s">
        <v>5172</v>
      </c>
      <c r="B3809" t="s">
        <v>3157</v>
      </c>
      <c r="C3809">
        <v>94368</v>
      </c>
      <c r="D3809" t="str">
        <f>+VLOOKUP(C3809,Param!K:L,2,FALSE)</f>
        <v>BLANCHISSERIE BASSE MEUSE</v>
      </c>
      <c r="E3809">
        <v>2140053098</v>
      </c>
      <c r="F3809" t="s">
        <v>35</v>
      </c>
      <c r="G3809" t="s">
        <v>29</v>
      </c>
      <c r="H3809" s="5">
        <v>1055.93</v>
      </c>
      <c r="I3809" s="5">
        <v>1055.9283</v>
      </c>
      <c r="J3809" s="5">
        <v>1.7000000000280101E-3</v>
      </c>
      <c r="K3809" s="5">
        <v>1055.93</v>
      </c>
      <c r="L3809" s="5">
        <v>0</v>
      </c>
      <c r="M3809" t="str">
        <f>IF(ISERROR(VLOOKUP(A3809,'[1]Ecart validé'!$A:$A,1,FALSE)),Z3809,"Ecart Validé")</f>
        <v>valid</v>
      </c>
      <c r="R3809" t="s">
        <v>30</v>
      </c>
      <c r="X3809"/>
      <c r="Y3809"/>
      <c r="Z3809" t="s">
        <v>31</v>
      </c>
    </row>
    <row r="3810" spans="1:26" x14ac:dyDescent="0.3">
      <c r="A3810" t="s">
        <v>5173</v>
      </c>
      <c r="B3810" t="s">
        <v>3157</v>
      </c>
      <c r="C3810">
        <v>94368</v>
      </c>
      <c r="D3810" t="str">
        <f>+VLOOKUP(C3810,Param!K:L,2,FALSE)</f>
        <v>BLANCHISSERIE BASSE MEUSE</v>
      </c>
      <c r="E3810">
        <v>2140053098</v>
      </c>
      <c r="F3810" t="s">
        <v>37</v>
      </c>
      <c r="G3810" t="s">
        <v>29</v>
      </c>
      <c r="H3810" s="5">
        <v>908.71</v>
      </c>
      <c r="I3810" s="5">
        <v>908.70929999999998</v>
      </c>
      <c r="J3810" s="5">
        <v>7.0000000005165897E-4</v>
      </c>
      <c r="K3810" s="5">
        <v>908.71</v>
      </c>
      <c r="L3810" s="5">
        <v>0</v>
      </c>
      <c r="M3810" t="str">
        <f>IF(ISERROR(VLOOKUP(A3810,'[1]Ecart validé'!$A:$A,1,FALSE)),Z3810,"Ecart Validé")</f>
        <v>valid</v>
      </c>
      <c r="R3810" t="s">
        <v>30</v>
      </c>
      <c r="X3810"/>
      <c r="Y3810"/>
      <c r="Z3810" t="s">
        <v>31</v>
      </c>
    </row>
    <row r="3811" spans="1:26" x14ac:dyDescent="0.3">
      <c r="A3811" t="s">
        <v>5174</v>
      </c>
      <c r="B3811" t="s">
        <v>3157</v>
      </c>
      <c r="C3811">
        <v>95003</v>
      </c>
      <c r="D3811" t="str">
        <f>+VLOOKUP(C3811,Param!K:L,2,FALSE)</f>
        <v>BOCO</v>
      </c>
      <c r="E3811">
        <v>1181505837</v>
      </c>
      <c r="F3811" t="s">
        <v>28</v>
      </c>
      <c r="G3811" t="s">
        <v>29</v>
      </c>
      <c r="H3811" s="5">
        <v>4334.08</v>
      </c>
      <c r="I3811" s="5">
        <v>4334.08</v>
      </c>
      <c r="J3811" s="5">
        <v>0</v>
      </c>
      <c r="K3811" s="5">
        <v>4334.08</v>
      </c>
      <c r="L3811" s="5">
        <v>0</v>
      </c>
      <c r="M3811" t="str">
        <f>IF(ISERROR(VLOOKUP(A3811,'[1]Ecart validé'!$A:$A,1,FALSE)),Z3811,"Ecart Validé")</f>
        <v>valid</v>
      </c>
      <c r="R3811" t="s">
        <v>30</v>
      </c>
      <c r="X3811"/>
      <c r="Y3811"/>
      <c r="Z3811" t="s">
        <v>31</v>
      </c>
    </row>
    <row r="3812" spans="1:26" x14ac:dyDescent="0.3">
      <c r="A3812" t="s">
        <v>5175</v>
      </c>
      <c r="B3812" t="s">
        <v>3157</v>
      </c>
      <c r="C3812">
        <v>95003</v>
      </c>
      <c r="D3812" t="str">
        <f>+VLOOKUP(C3812,Param!K:L,2,FALSE)</f>
        <v>BOCO</v>
      </c>
      <c r="E3812">
        <v>1181505837</v>
      </c>
      <c r="F3812" t="s">
        <v>33</v>
      </c>
      <c r="G3812" t="s">
        <v>29</v>
      </c>
      <c r="H3812" s="5">
        <v>7786.14</v>
      </c>
      <c r="I3812" s="5">
        <v>7786.1360000000004</v>
      </c>
      <c r="J3812" s="5">
        <v>3.9999999999054099E-3</v>
      </c>
      <c r="K3812" s="5">
        <v>7786.14</v>
      </c>
      <c r="L3812" s="5">
        <v>0</v>
      </c>
      <c r="M3812" t="str">
        <f>IF(ISERROR(VLOOKUP(A3812,'[1]Ecart validé'!$A:$A,1,FALSE)),Z3812,"Ecart Validé")</f>
        <v>valid</v>
      </c>
      <c r="R3812" t="s">
        <v>30</v>
      </c>
      <c r="X3812"/>
      <c r="Y3812"/>
      <c r="Z3812" t="s">
        <v>31</v>
      </c>
    </row>
    <row r="3813" spans="1:26" x14ac:dyDescent="0.3">
      <c r="A3813" t="s">
        <v>5176</v>
      </c>
      <c r="B3813" t="s">
        <v>3157</v>
      </c>
      <c r="C3813">
        <v>95003</v>
      </c>
      <c r="D3813" t="str">
        <f>+VLOOKUP(C3813,Param!K:L,2,FALSE)</f>
        <v>BOCO</v>
      </c>
      <c r="E3813">
        <v>1181505837</v>
      </c>
      <c r="F3813" t="s">
        <v>35</v>
      </c>
      <c r="G3813" t="s">
        <v>29</v>
      </c>
      <c r="H3813" s="5">
        <v>4924.3100000000004</v>
      </c>
      <c r="I3813" s="5">
        <v>4924.3104000000003</v>
      </c>
      <c r="J3813" s="5">
        <v>-3.9999999989959103E-4</v>
      </c>
      <c r="K3813" s="5">
        <v>4924.3100000000004</v>
      </c>
      <c r="L3813" s="5">
        <v>0</v>
      </c>
      <c r="M3813" t="str">
        <f>IF(ISERROR(VLOOKUP(A3813,'[1]Ecart validé'!$A:$A,1,FALSE)),Z3813,"Ecart Validé")</f>
        <v>valid</v>
      </c>
      <c r="R3813" t="s">
        <v>30</v>
      </c>
      <c r="X3813"/>
      <c r="Y3813"/>
      <c r="Z3813" t="s">
        <v>31</v>
      </c>
    </row>
    <row r="3814" spans="1:26" x14ac:dyDescent="0.3">
      <c r="A3814" t="s">
        <v>5177</v>
      </c>
      <c r="B3814" t="s">
        <v>3157</v>
      </c>
      <c r="C3814">
        <v>95003</v>
      </c>
      <c r="D3814" t="str">
        <f>+VLOOKUP(C3814,Param!K:L,2,FALSE)</f>
        <v>BOCO</v>
      </c>
      <c r="E3814">
        <v>1181505837</v>
      </c>
      <c r="F3814" t="s">
        <v>37</v>
      </c>
      <c r="G3814" t="s">
        <v>29</v>
      </c>
      <c r="H3814" s="5">
        <v>10605.68</v>
      </c>
      <c r="I3814" s="5">
        <v>10605.68</v>
      </c>
      <c r="J3814" s="5">
        <v>0</v>
      </c>
      <c r="K3814" s="5">
        <v>10605.68</v>
      </c>
      <c r="L3814" s="5">
        <v>0</v>
      </c>
      <c r="M3814" t="str">
        <f>IF(ISERROR(VLOOKUP(A3814,'[1]Ecart validé'!$A:$A,1,FALSE)),Z3814,"Ecart Validé")</f>
        <v>valid</v>
      </c>
      <c r="R3814" t="s">
        <v>30</v>
      </c>
      <c r="X3814"/>
      <c r="Y3814"/>
      <c r="Z3814" t="s">
        <v>31</v>
      </c>
    </row>
    <row r="3815" spans="1:26" ht="86.4" x14ac:dyDescent="0.3">
      <c r="A3815" t="s">
        <v>5178</v>
      </c>
      <c r="B3815" t="s">
        <v>3157</v>
      </c>
      <c r="C3815">
        <v>95240</v>
      </c>
      <c r="D3815" t="str">
        <f>+VLOOKUP(C3815,Param!K:L,2,FALSE)</f>
        <v>KELLOGG'S PRODUITS ALIMENTAIRES</v>
      </c>
      <c r="E3815" t="s">
        <v>5179</v>
      </c>
      <c r="F3815" t="s">
        <v>51</v>
      </c>
      <c r="G3815" t="s">
        <v>29</v>
      </c>
      <c r="H3815" s="5">
        <v>75540.3</v>
      </c>
      <c r="I3815" s="5">
        <v>75540.300199999998</v>
      </c>
      <c r="J3815" s="5">
        <v>-1.9999999494757501E-4</v>
      </c>
      <c r="K3815" s="5">
        <v>75540.3</v>
      </c>
      <c r="L3815" s="5">
        <v>0</v>
      </c>
      <c r="M3815" t="str">
        <f>IF(ISERROR(VLOOKUP(A3815,'[1]Ecart validé'!$A:$A,1,FALSE)),Z3815,"Ecart Validé")</f>
        <v>valid</v>
      </c>
      <c r="R3815" t="s">
        <v>30</v>
      </c>
      <c r="S3815" t="s">
        <v>42</v>
      </c>
      <c r="T3815" t="s">
        <v>257</v>
      </c>
      <c r="U3815" s="13" t="s">
        <v>5133</v>
      </c>
      <c r="V3815" t="s">
        <v>60</v>
      </c>
      <c r="W3815" t="s">
        <v>61</v>
      </c>
      <c r="X3815"/>
      <c r="Y3815"/>
      <c r="Z3815" t="s">
        <v>31</v>
      </c>
    </row>
    <row r="3816" spans="1:26" x14ac:dyDescent="0.3">
      <c r="A3816" t="s">
        <v>5180</v>
      </c>
      <c r="B3816" t="s">
        <v>3157</v>
      </c>
      <c r="C3816">
        <v>96489</v>
      </c>
      <c r="D3816" t="str">
        <f>+VLOOKUP(C3816,Param!K:L,2,FALSE)</f>
        <v>LA PASSION DES TERROIRS</v>
      </c>
      <c r="E3816">
        <v>1150054362</v>
      </c>
      <c r="F3816" t="s">
        <v>28</v>
      </c>
      <c r="G3816" t="s">
        <v>29</v>
      </c>
      <c r="H3816" s="5">
        <v>1762.95</v>
      </c>
      <c r="I3816" s="5">
        <v>1762.9459999999999</v>
      </c>
      <c r="J3816" s="5">
        <v>4.0000000001327802E-3</v>
      </c>
      <c r="K3816" s="5">
        <v>1762.95</v>
      </c>
      <c r="L3816" s="5">
        <v>0</v>
      </c>
      <c r="M3816" t="str">
        <f>IF(ISERROR(VLOOKUP(A3816,'[1]Ecart validé'!$A:$A,1,FALSE)),Z3816,"Ecart Validé")</f>
        <v>valid</v>
      </c>
      <c r="R3816" t="s">
        <v>30</v>
      </c>
      <c r="X3816"/>
      <c r="Y3816"/>
      <c r="Z3816" t="s">
        <v>31</v>
      </c>
    </row>
    <row r="3817" spans="1:26" x14ac:dyDescent="0.3">
      <c r="A3817" t="s">
        <v>5181</v>
      </c>
      <c r="B3817" t="s">
        <v>3157</v>
      </c>
      <c r="C3817">
        <v>96489</v>
      </c>
      <c r="D3817" t="str">
        <f>+VLOOKUP(C3817,Param!K:L,2,FALSE)</f>
        <v>LA PASSION DES TERROIRS</v>
      </c>
      <c r="E3817">
        <v>1150054362</v>
      </c>
      <c r="F3817" t="s">
        <v>33</v>
      </c>
      <c r="G3817" t="s">
        <v>29</v>
      </c>
      <c r="H3817" s="5">
        <v>94.69</v>
      </c>
      <c r="I3817" s="5">
        <v>94.686000000000007</v>
      </c>
      <c r="J3817" s="5">
        <v>3.9999999999906699E-3</v>
      </c>
      <c r="K3817" s="5">
        <v>94.69</v>
      </c>
      <c r="L3817" s="5">
        <v>0</v>
      </c>
      <c r="M3817" t="str">
        <f>IF(ISERROR(VLOOKUP(A3817,'[1]Ecart validé'!$A:$A,1,FALSE)),Z3817,"Ecart Validé")</f>
        <v>valid</v>
      </c>
      <c r="R3817" t="s">
        <v>30</v>
      </c>
      <c r="X3817"/>
      <c r="Y3817"/>
      <c r="Z3817" t="s">
        <v>31</v>
      </c>
    </row>
    <row r="3818" spans="1:26" x14ac:dyDescent="0.3">
      <c r="A3818" t="s">
        <v>5182</v>
      </c>
      <c r="B3818" t="s">
        <v>3157</v>
      </c>
      <c r="C3818">
        <v>96489</v>
      </c>
      <c r="D3818" t="str">
        <f>+VLOOKUP(C3818,Param!K:L,2,FALSE)</f>
        <v>LA PASSION DES TERROIRS</v>
      </c>
      <c r="E3818">
        <v>1150054362</v>
      </c>
      <c r="F3818" t="s">
        <v>35</v>
      </c>
      <c r="G3818" t="s">
        <v>29</v>
      </c>
      <c r="H3818" s="5">
        <v>432.74</v>
      </c>
      <c r="I3818" s="5">
        <v>432.74400000000003</v>
      </c>
      <c r="J3818" s="5">
        <v>-4.0000000000190898E-3</v>
      </c>
      <c r="K3818" s="5">
        <v>432.74</v>
      </c>
      <c r="L3818" s="5">
        <v>0</v>
      </c>
      <c r="M3818" t="str">
        <f>IF(ISERROR(VLOOKUP(A3818,'[1]Ecart validé'!$A:$A,1,FALSE)),Z3818,"Ecart Validé")</f>
        <v>valid</v>
      </c>
      <c r="R3818" t="s">
        <v>30</v>
      </c>
      <c r="X3818"/>
      <c r="Y3818"/>
      <c r="Z3818" t="s">
        <v>31</v>
      </c>
    </row>
    <row r="3819" spans="1:26" x14ac:dyDescent="0.3">
      <c r="A3819" t="s">
        <v>5183</v>
      </c>
      <c r="B3819" t="s">
        <v>3157</v>
      </c>
      <c r="C3819">
        <v>96489</v>
      </c>
      <c r="D3819" t="str">
        <f>+VLOOKUP(C3819,Param!K:L,2,FALSE)</f>
        <v>LA PASSION DES TERROIRS</v>
      </c>
      <c r="E3819">
        <v>1150054362</v>
      </c>
      <c r="F3819" t="s">
        <v>37</v>
      </c>
      <c r="G3819" t="s">
        <v>29</v>
      </c>
      <c r="H3819" s="5">
        <v>209.36</v>
      </c>
      <c r="I3819" s="5">
        <v>209.358</v>
      </c>
      <c r="J3819" s="5">
        <v>2.0000000000095402E-3</v>
      </c>
      <c r="K3819" s="5">
        <v>209.36</v>
      </c>
      <c r="L3819" s="5">
        <v>0</v>
      </c>
      <c r="M3819" t="str">
        <f>IF(ISERROR(VLOOKUP(A3819,'[1]Ecart validé'!$A:$A,1,FALSE)),Z3819,"Ecart Validé")</f>
        <v>valid</v>
      </c>
      <c r="R3819" t="s">
        <v>30</v>
      </c>
      <c r="X3819"/>
      <c r="Y3819"/>
      <c r="Z3819" t="s">
        <v>31</v>
      </c>
    </row>
    <row r="3820" spans="1:26" x14ac:dyDescent="0.3">
      <c r="A3820" t="s">
        <v>5184</v>
      </c>
      <c r="B3820" t="s">
        <v>3157</v>
      </c>
      <c r="C3820">
        <v>96821</v>
      </c>
      <c r="D3820" t="str">
        <f>+VLOOKUP(C3820,Param!K:L,2,FALSE)</f>
        <v>ARCHITECTURE TECHNIQUE ET COORDINATION 29 (ATC 29)</v>
      </c>
      <c r="E3820">
        <v>2120721970</v>
      </c>
      <c r="F3820" t="s">
        <v>28</v>
      </c>
      <c r="G3820" t="s">
        <v>29</v>
      </c>
      <c r="H3820" s="5">
        <v>239.29</v>
      </c>
      <c r="I3820" s="5">
        <v>239.28749999999999</v>
      </c>
      <c r="J3820" s="5">
        <v>2.4999999999977202E-3</v>
      </c>
      <c r="K3820" s="5">
        <v>239.29</v>
      </c>
      <c r="L3820" s="5">
        <v>0</v>
      </c>
      <c r="M3820" t="str">
        <f>IF(ISERROR(VLOOKUP(A3820,'[1]Ecart validé'!$A:$A,1,FALSE)),Z3820,"Ecart Validé")</f>
        <v>valid</v>
      </c>
      <c r="R3820" t="s">
        <v>30</v>
      </c>
      <c r="X3820"/>
      <c r="Y3820"/>
      <c r="Z3820" t="s">
        <v>31</v>
      </c>
    </row>
    <row r="3821" spans="1:26" x14ac:dyDescent="0.3">
      <c r="A3821" t="s">
        <v>5185</v>
      </c>
      <c r="B3821" t="s">
        <v>3157</v>
      </c>
      <c r="C3821">
        <v>96821</v>
      </c>
      <c r="D3821" t="str">
        <f>+VLOOKUP(C3821,Param!K:L,2,FALSE)</f>
        <v>ARCHITECTURE TECHNIQUE ET COORDINATION 29 (ATC 29)</v>
      </c>
      <c r="E3821">
        <v>2120721970</v>
      </c>
      <c r="F3821" t="s">
        <v>37</v>
      </c>
      <c r="G3821" t="s">
        <v>29</v>
      </c>
      <c r="H3821" s="5">
        <v>239.29</v>
      </c>
      <c r="I3821" s="5">
        <v>239.28749999999999</v>
      </c>
      <c r="J3821" s="5">
        <v>2.4999999999977202E-3</v>
      </c>
      <c r="K3821" s="5">
        <v>239.29</v>
      </c>
      <c r="L3821" s="5">
        <v>0</v>
      </c>
      <c r="M3821" t="str">
        <f>IF(ISERROR(VLOOKUP(A3821,'[1]Ecart validé'!$A:$A,1,FALSE)),Z3821,"Ecart Validé")</f>
        <v>valid</v>
      </c>
      <c r="R3821" t="s">
        <v>30</v>
      </c>
      <c r="X3821"/>
      <c r="Y3821"/>
      <c r="Z3821" t="s">
        <v>31</v>
      </c>
    </row>
    <row r="3822" spans="1:26" x14ac:dyDescent="0.3">
      <c r="A3822" t="s">
        <v>5186</v>
      </c>
      <c r="B3822" t="s">
        <v>3157</v>
      </c>
      <c r="C3822">
        <v>97139</v>
      </c>
      <c r="D3822" t="str">
        <f>+VLOOKUP(C3822,Param!K:L,2,FALSE)</f>
        <v>ELAN</v>
      </c>
      <c r="E3822">
        <v>2120721972</v>
      </c>
      <c r="F3822" t="s">
        <v>28</v>
      </c>
      <c r="G3822" t="s">
        <v>29</v>
      </c>
      <c r="H3822" s="5">
        <v>1765.32</v>
      </c>
      <c r="I3822" s="5">
        <v>1765.32</v>
      </c>
      <c r="J3822" s="5">
        <v>0</v>
      </c>
      <c r="K3822" s="5">
        <v>1765.32</v>
      </c>
      <c r="L3822" s="5">
        <v>0</v>
      </c>
      <c r="M3822" t="str">
        <f>IF(ISERROR(VLOOKUP(A3822,'[1]Ecart validé'!$A:$A,1,FALSE)),Z3822,"Ecart Validé")</f>
        <v>valid</v>
      </c>
      <c r="R3822" t="s">
        <v>30</v>
      </c>
      <c r="X3822"/>
      <c r="Y3822"/>
      <c r="Z3822" t="s">
        <v>31</v>
      </c>
    </row>
    <row r="3823" spans="1:26" x14ac:dyDescent="0.3">
      <c r="A3823" t="s">
        <v>5187</v>
      </c>
      <c r="B3823" t="s">
        <v>3157</v>
      </c>
      <c r="C3823">
        <v>97139</v>
      </c>
      <c r="D3823" t="str">
        <f>+VLOOKUP(C3823,Param!K:L,2,FALSE)</f>
        <v>ELAN</v>
      </c>
      <c r="E3823">
        <v>2120721972</v>
      </c>
      <c r="F3823" t="s">
        <v>33</v>
      </c>
      <c r="G3823" t="s">
        <v>29</v>
      </c>
      <c r="H3823" s="5">
        <v>1143.01</v>
      </c>
      <c r="I3823" s="5">
        <v>1143.0060000000001</v>
      </c>
      <c r="J3823" s="5">
        <v>3.9999999999054099E-3</v>
      </c>
      <c r="K3823" s="5">
        <v>1143.01</v>
      </c>
      <c r="L3823" s="5">
        <v>0</v>
      </c>
      <c r="M3823" t="str">
        <f>IF(ISERROR(VLOOKUP(A3823,'[1]Ecart validé'!$A:$A,1,FALSE)),Z3823,"Ecart Validé")</f>
        <v>valid</v>
      </c>
      <c r="R3823" t="s">
        <v>30</v>
      </c>
      <c r="X3823"/>
      <c r="Y3823"/>
      <c r="Z3823" t="s">
        <v>31</v>
      </c>
    </row>
    <row r="3824" spans="1:26" x14ac:dyDescent="0.3">
      <c r="A3824" t="s">
        <v>5188</v>
      </c>
      <c r="B3824" t="s">
        <v>3157</v>
      </c>
      <c r="C3824">
        <v>97139</v>
      </c>
      <c r="D3824" t="str">
        <f>+VLOOKUP(C3824,Param!K:L,2,FALSE)</f>
        <v>ELAN</v>
      </c>
      <c r="E3824">
        <v>2120721972</v>
      </c>
      <c r="F3824" t="s">
        <v>35</v>
      </c>
      <c r="G3824" t="s">
        <v>29</v>
      </c>
      <c r="H3824" s="5">
        <v>927.5</v>
      </c>
      <c r="I3824" s="5">
        <v>927.495</v>
      </c>
      <c r="J3824" s="5">
        <v>4.9999999999954499E-3</v>
      </c>
      <c r="K3824" s="5">
        <v>927.5</v>
      </c>
      <c r="L3824" s="5">
        <v>0</v>
      </c>
      <c r="M3824" t="str">
        <f>IF(ISERROR(VLOOKUP(A3824,'[1]Ecart validé'!$A:$A,1,FALSE)),Z3824,"Ecart Validé")</f>
        <v>valid</v>
      </c>
      <c r="R3824" t="s">
        <v>30</v>
      </c>
      <c r="X3824"/>
      <c r="Y3824"/>
      <c r="Z3824" t="s">
        <v>31</v>
      </c>
    </row>
    <row r="3825" spans="1:26" x14ac:dyDescent="0.3">
      <c r="A3825" t="s">
        <v>5189</v>
      </c>
      <c r="B3825" t="s">
        <v>3157</v>
      </c>
      <c r="C3825">
        <v>97561</v>
      </c>
      <c r="D3825" t="str">
        <f>+VLOOKUP(C3825,Param!K:L,2,FALSE)</f>
        <v>SCHINDLER MANAGEMENT</v>
      </c>
      <c r="E3825">
        <v>2120451828</v>
      </c>
      <c r="F3825" t="s">
        <v>33</v>
      </c>
      <c r="G3825" t="s">
        <v>29</v>
      </c>
      <c r="H3825" s="5">
        <v>1106.78</v>
      </c>
      <c r="I3825" s="5">
        <v>1106.7834</v>
      </c>
      <c r="J3825" s="5">
        <v>-3.4000000000560201E-3</v>
      </c>
      <c r="K3825" s="5">
        <v>1106.78</v>
      </c>
      <c r="L3825" s="5">
        <v>0</v>
      </c>
      <c r="M3825" t="str">
        <f>IF(ISERROR(VLOOKUP(A3825,'[1]Ecart validé'!$A:$A,1,FALSE)),Z3825,"Ecart Validé")</f>
        <v>valid</v>
      </c>
      <c r="R3825" t="s">
        <v>30</v>
      </c>
      <c r="X3825"/>
      <c r="Y3825"/>
      <c r="Z3825" t="s">
        <v>31</v>
      </c>
    </row>
    <row r="3826" spans="1:26" x14ac:dyDescent="0.3">
      <c r="A3826" t="s">
        <v>5190</v>
      </c>
      <c r="B3826" t="s">
        <v>3157</v>
      </c>
      <c r="C3826">
        <v>97561</v>
      </c>
      <c r="D3826" t="str">
        <f>+VLOOKUP(C3826,Param!K:L,2,FALSE)</f>
        <v>SCHINDLER MANAGEMENT</v>
      </c>
      <c r="E3826">
        <v>2120451828</v>
      </c>
      <c r="F3826" t="s">
        <v>35</v>
      </c>
      <c r="G3826" t="s">
        <v>29</v>
      </c>
      <c r="H3826" s="5">
        <v>417.62</v>
      </c>
      <c r="I3826" s="5">
        <v>417.62</v>
      </c>
      <c r="J3826" s="5">
        <v>0</v>
      </c>
      <c r="K3826" s="5">
        <v>417.62</v>
      </c>
      <c r="L3826" s="5">
        <v>0</v>
      </c>
      <c r="M3826" t="str">
        <f>IF(ISERROR(VLOOKUP(A3826,'[1]Ecart validé'!$A:$A,1,FALSE)),Z3826,"Ecart Validé")</f>
        <v>valid</v>
      </c>
      <c r="R3826" t="s">
        <v>30</v>
      </c>
      <c r="X3826"/>
      <c r="Y3826"/>
      <c r="Z3826" t="s">
        <v>31</v>
      </c>
    </row>
    <row r="3827" spans="1:26" x14ac:dyDescent="0.3">
      <c r="A3827" t="s">
        <v>5191</v>
      </c>
      <c r="B3827" t="s">
        <v>3157</v>
      </c>
      <c r="C3827">
        <v>97590</v>
      </c>
      <c r="D3827" t="str">
        <f>+VLOOKUP(C3827,Param!K:L,2,FALSE)</f>
        <v>AGENCY STORE AND BUILDING (ASB)</v>
      </c>
      <c r="E3827">
        <v>2107201969</v>
      </c>
      <c r="F3827" t="s">
        <v>28</v>
      </c>
      <c r="G3827" t="s">
        <v>29</v>
      </c>
      <c r="H3827" s="5">
        <v>5679.21</v>
      </c>
      <c r="I3827" s="5">
        <v>5679.21</v>
      </c>
      <c r="J3827" s="5">
        <v>0</v>
      </c>
      <c r="K3827" s="5">
        <v>5679.21</v>
      </c>
      <c r="L3827" s="5">
        <v>0</v>
      </c>
      <c r="M3827" t="str">
        <f>IF(ISERROR(VLOOKUP(A3827,'[1]Ecart validé'!$A:$A,1,FALSE)),Z3827,"Ecart Validé")</f>
        <v>valid</v>
      </c>
      <c r="R3827" t="s">
        <v>30</v>
      </c>
      <c r="X3827"/>
      <c r="Y3827"/>
      <c r="Z3827" t="s">
        <v>31</v>
      </c>
    </row>
    <row r="3828" spans="1:26" x14ac:dyDescent="0.3">
      <c r="A3828" t="s">
        <v>5192</v>
      </c>
      <c r="B3828" t="s">
        <v>3157</v>
      </c>
      <c r="C3828">
        <v>97590</v>
      </c>
      <c r="D3828" t="str">
        <f>+VLOOKUP(C3828,Param!K:L,2,FALSE)</f>
        <v>AGENCY STORE AND BUILDING (ASB)</v>
      </c>
      <c r="E3828">
        <v>2107201969</v>
      </c>
      <c r="F3828" t="s">
        <v>33</v>
      </c>
      <c r="G3828" t="s">
        <v>29</v>
      </c>
      <c r="H3828" s="5">
        <v>602.25</v>
      </c>
      <c r="I3828" s="5">
        <v>602.25</v>
      </c>
      <c r="J3828" s="5">
        <v>0</v>
      </c>
      <c r="K3828" s="5">
        <v>602.25</v>
      </c>
      <c r="L3828" s="5">
        <v>0</v>
      </c>
      <c r="M3828" t="str">
        <f>IF(ISERROR(VLOOKUP(A3828,'[1]Ecart validé'!$A:$A,1,FALSE)),Z3828,"Ecart Validé")</f>
        <v>valid</v>
      </c>
      <c r="R3828" t="s">
        <v>30</v>
      </c>
      <c r="X3828"/>
      <c r="Y3828"/>
      <c r="Z3828" t="s">
        <v>31</v>
      </c>
    </row>
    <row r="3829" spans="1:26" x14ac:dyDescent="0.3">
      <c r="A3829" t="s">
        <v>5193</v>
      </c>
      <c r="B3829" t="s">
        <v>3157</v>
      </c>
      <c r="C3829">
        <v>97590</v>
      </c>
      <c r="D3829" t="str">
        <f>+VLOOKUP(C3829,Param!K:L,2,FALSE)</f>
        <v>AGENCY STORE AND BUILDING (ASB)</v>
      </c>
      <c r="E3829">
        <v>2107201969</v>
      </c>
      <c r="F3829" t="s">
        <v>35</v>
      </c>
      <c r="G3829" t="s">
        <v>29</v>
      </c>
      <c r="H3829" s="5">
        <v>960.3</v>
      </c>
      <c r="I3829" s="5">
        <v>960.3</v>
      </c>
      <c r="J3829" s="5">
        <v>0</v>
      </c>
      <c r="K3829" s="5">
        <v>960.3</v>
      </c>
      <c r="L3829" s="5">
        <v>0</v>
      </c>
      <c r="M3829" t="str">
        <f>IF(ISERROR(VLOOKUP(A3829,'[1]Ecart validé'!$A:$A,1,FALSE)),Z3829,"Ecart Validé")</f>
        <v>valid</v>
      </c>
      <c r="R3829" t="s">
        <v>30</v>
      </c>
      <c r="X3829"/>
      <c r="Y3829"/>
      <c r="Z3829" t="s">
        <v>31</v>
      </c>
    </row>
    <row r="3830" spans="1:26" x14ac:dyDescent="0.3">
      <c r="A3830" t="s">
        <v>5194</v>
      </c>
      <c r="B3830" t="s">
        <v>3157</v>
      </c>
      <c r="C3830">
        <v>97590</v>
      </c>
      <c r="D3830" t="str">
        <f>+VLOOKUP(C3830,Param!K:L,2,FALSE)</f>
        <v>AGENCY STORE AND BUILDING (ASB)</v>
      </c>
      <c r="E3830">
        <v>2107201969</v>
      </c>
      <c r="F3830" t="s">
        <v>37</v>
      </c>
      <c r="G3830" t="s">
        <v>29</v>
      </c>
      <c r="H3830" s="5">
        <v>108.12</v>
      </c>
      <c r="I3830" s="5">
        <v>108.12</v>
      </c>
      <c r="J3830" s="5">
        <v>0</v>
      </c>
      <c r="K3830" s="5">
        <v>108.12</v>
      </c>
      <c r="L3830" s="5">
        <v>0</v>
      </c>
      <c r="M3830" t="str">
        <f>IF(ISERROR(VLOOKUP(A3830,'[1]Ecart validé'!$A:$A,1,FALSE)),Z3830,"Ecart Validé")</f>
        <v>valid</v>
      </c>
      <c r="R3830" t="s">
        <v>30</v>
      </c>
      <c r="X3830"/>
      <c r="Y3830"/>
      <c r="Z3830" t="s">
        <v>31</v>
      </c>
    </row>
    <row r="3831" spans="1:26" x14ac:dyDescent="0.3">
      <c r="A3831" t="s">
        <v>5195</v>
      </c>
      <c r="B3831" t="s">
        <v>3157</v>
      </c>
      <c r="C3831">
        <v>98576</v>
      </c>
      <c r="D3831" t="str">
        <f>+VLOOKUP(C3831,Param!K:L,2,FALSE)</f>
        <v>ROMI LAUNDRY SERVICES</v>
      </c>
      <c r="E3831">
        <v>2130052299</v>
      </c>
      <c r="F3831" t="s">
        <v>28</v>
      </c>
      <c r="G3831" t="s">
        <v>29</v>
      </c>
      <c r="H3831" s="5">
        <v>2939.07</v>
      </c>
      <c r="I3831" s="5">
        <v>2939.0718000000002</v>
      </c>
      <c r="J3831" s="5">
        <v>-1.8000000000029099E-3</v>
      </c>
      <c r="K3831" s="5">
        <v>2939.07</v>
      </c>
      <c r="L3831" s="5">
        <v>0</v>
      </c>
      <c r="M3831" t="str">
        <f>IF(ISERROR(VLOOKUP(A3831,'[1]Ecart validé'!$A:$A,1,FALSE)),Z3831,"Ecart Validé")</f>
        <v>valid</v>
      </c>
      <c r="R3831" t="s">
        <v>30</v>
      </c>
      <c r="X3831"/>
      <c r="Y3831"/>
      <c r="Z3831" t="s">
        <v>31</v>
      </c>
    </row>
    <row r="3832" spans="1:26" x14ac:dyDescent="0.3">
      <c r="A3832" t="s">
        <v>5196</v>
      </c>
      <c r="B3832" t="s">
        <v>3157</v>
      </c>
      <c r="C3832">
        <v>99076</v>
      </c>
      <c r="D3832" t="str">
        <f>+VLOOKUP(C3832,Param!K:L,2,FALSE)</f>
        <v>OX'BRIDGE</v>
      </c>
      <c r="E3832" t="s">
        <v>5197</v>
      </c>
      <c r="F3832" t="s">
        <v>37</v>
      </c>
      <c r="G3832" t="s">
        <v>29</v>
      </c>
      <c r="H3832" s="5">
        <v>14366.68</v>
      </c>
      <c r="I3832" s="5">
        <v>14366.684999999999</v>
      </c>
      <c r="J3832" s="5">
        <v>-4.9999999991996403E-3</v>
      </c>
      <c r="K3832" s="5">
        <v>14366.68</v>
      </c>
      <c r="L3832" s="5">
        <v>0</v>
      </c>
      <c r="M3832" t="str">
        <f>IF(ISERROR(VLOOKUP(A3832,'[1]Ecart validé'!$A:$A,1,FALSE)),Z3832,"Ecart Validé")</f>
        <v>valid</v>
      </c>
      <c r="R3832" t="s">
        <v>30</v>
      </c>
      <c r="X3832"/>
      <c r="Y3832"/>
      <c r="Z3832" t="s">
        <v>31</v>
      </c>
    </row>
    <row r="3833" spans="1:26" x14ac:dyDescent="0.3">
      <c r="A3833" t="s">
        <v>5198</v>
      </c>
      <c r="B3833" t="s">
        <v>3157</v>
      </c>
      <c r="C3833">
        <v>99076</v>
      </c>
      <c r="D3833" t="str">
        <f>+VLOOKUP(C3833,Param!K:L,2,FALSE)</f>
        <v>OX'BRIDGE</v>
      </c>
      <c r="E3833" t="s">
        <v>5199</v>
      </c>
      <c r="F3833" t="s">
        <v>51</v>
      </c>
      <c r="G3833" t="s">
        <v>29</v>
      </c>
      <c r="H3833" s="5">
        <v>810.85</v>
      </c>
      <c r="I3833" s="5">
        <v>810.84490000000005</v>
      </c>
      <c r="J3833" s="5">
        <v>5.0999999999703496E-3</v>
      </c>
      <c r="K3833" s="5">
        <v>810.85</v>
      </c>
      <c r="L3833" s="5">
        <v>0</v>
      </c>
      <c r="M3833" t="str">
        <f>IF(ISERROR(VLOOKUP(A3833,'[1]Ecart validé'!$A:$A,1,FALSE)),Z3833,"Ecart Validé")</f>
        <v>valid</v>
      </c>
      <c r="R3833" t="s">
        <v>30</v>
      </c>
      <c r="X3833"/>
      <c r="Y3833"/>
      <c r="Z3833" t="s">
        <v>31</v>
      </c>
    </row>
    <row r="3834" spans="1:26" x14ac:dyDescent="0.3">
      <c r="A3834" t="s">
        <v>5200</v>
      </c>
      <c r="B3834" t="s">
        <v>3157</v>
      </c>
      <c r="C3834">
        <v>99082</v>
      </c>
      <c r="D3834" t="str">
        <f>+VLOOKUP(C3834,Param!K:L,2,FALSE)</f>
        <v>HUGO et VICTOR</v>
      </c>
      <c r="E3834">
        <v>1191306025</v>
      </c>
      <c r="F3834" t="s">
        <v>28</v>
      </c>
      <c r="G3834" t="s">
        <v>29</v>
      </c>
      <c r="H3834" s="5">
        <v>1318.45</v>
      </c>
      <c r="I3834" s="5">
        <v>1318.45</v>
      </c>
      <c r="J3834" s="5">
        <v>0</v>
      </c>
      <c r="K3834" s="5">
        <v>1318.45</v>
      </c>
      <c r="L3834" s="5">
        <v>0</v>
      </c>
      <c r="M3834" t="str">
        <f>IF(ISERROR(VLOOKUP(A3834,'[1]Ecart validé'!$A:$A,1,FALSE)),Z3834,"Ecart Validé")</f>
        <v>valid</v>
      </c>
      <c r="R3834" t="s">
        <v>30</v>
      </c>
      <c r="X3834"/>
      <c r="Y3834"/>
      <c r="Z3834" t="s">
        <v>31</v>
      </c>
    </row>
    <row r="3835" spans="1:26" x14ac:dyDescent="0.3">
      <c r="A3835" t="s">
        <v>5201</v>
      </c>
      <c r="B3835" t="s">
        <v>3157</v>
      </c>
      <c r="C3835">
        <v>99082</v>
      </c>
      <c r="D3835" t="str">
        <f>+VLOOKUP(C3835,Param!K:L,2,FALSE)</f>
        <v>HUGO et VICTOR</v>
      </c>
      <c r="E3835">
        <v>1191306025</v>
      </c>
      <c r="F3835" t="s">
        <v>33</v>
      </c>
      <c r="G3835" t="s">
        <v>29</v>
      </c>
      <c r="H3835" s="5">
        <v>294.26</v>
      </c>
      <c r="I3835" s="5">
        <v>294.26299999999998</v>
      </c>
      <c r="J3835" s="5">
        <v>-2.9999999999858998E-3</v>
      </c>
      <c r="K3835" s="5">
        <v>294.26</v>
      </c>
      <c r="L3835" s="5">
        <v>0</v>
      </c>
      <c r="M3835" t="str">
        <f>IF(ISERROR(VLOOKUP(A3835,'[1]Ecart validé'!$A:$A,1,FALSE)),Z3835,"Ecart Validé")</f>
        <v>valid</v>
      </c>
      <c r="R3835" t="s">
        <v>30</v>
      </c>
      <c r="X3835"/>
      <c r="Y3835"/>
      <c r="Z3835" t="s">
        <v>31</v>
      </c>
    </row>
    <row r="3836" spans="1:26" x14ac:dyDescent="0.3">
      <c r="A3836" t="s">
        <v>5202</v>
      </c>
      <c r="B3836" t="s">
        <v>3157</v>
      </c>
      <c r="C3836">
        <v>99082</v>
      </c>
      <c r="D3836" t="str">
        <f>+VLOOKUP(C3836,Param!K:L,2,FALSE)</f>
        <v>HUGO et VICTOR</v>
      </c>
      <c r="E3836">
        <v>1191306025</v>
      </c>
      <c r="F3836" t="s">
        <v>35</v>
      </c>
      <c r="G3836" t="s">
        <v>29</v>
      </c>
      <c r="H3836" s="5">
        <v>853.05</v>
      </c>
      <c r="I3836" s="5">
        <v>853.05</v>
      </c>
      <c r="J3836" s="5">
        <v>0</v>
      </c>
      <c r="K3836" s="5">
        <v>853.05</v>
      </c>
      <c r="L3836" s="5">
        <v>0</v>
      </c>
      <c r="M3836" t="str">
        <f>IF(ISERROR(VLOOKUP(A3836,'[1]Ecart validé'!$A:$A,1,FALSE)),Z3836,"Ecart Validé")</f>
        <v>valid</v>
      </c>
      <c r="R3836" t="s">
        <v>30</v>
      </c>
      <c r="X3836"/>
      <c r="Y3836"/>
      <c r="Z3836" t="s">
        <v>31</v>
      </c>
    </row>
    <row r="3837" spans="1:26" x14ac:dyDescent="0.3">
      <c r="A3837" t="s">
        <v>5203</v>
      </c>
      <c r="B3837" t="s">
        <v>3157</v>
      </c>
      <c r="C3837">
        <v>99082</v>
      </c>
      <c r="D3837" t="str">
        <f>+VLOOKUP(C3837,Param!K:L,2,FALSE)</f>
        <v>HUGO et VICTOR</v>
      </c>
      <c r="E3837">
        <v>1191306025</v>
      </c>
      <c r="F3837" t="s">
        <v>37</v>
      </c>
      <c r="G3837" t="s">
        <v>29</v>
      </c>
      <c r="H3837" s="5">
        <v>191.94</v>
      </c>
      <c r="I3837" s="5">
        <v>191.9425</v>
      </c>
      <c r="J3837" s="5">
        <v>-2.4999999999977202E-3</v>
      </c>
      <c r="K3837" s="5">
        <v>191.94</v>
      </c>
      <c r="L3837" s="5">
        <v>0</v>
      </c>
      <c r="M3837" t="str">
        <f>IF(ISERROR(VLOOKUP(A3837,'[1]Ecart validé'!$A:$A,1,FALSE)),Z3837,"Ecart Validé")</f>
        <v>valid</v>
      </c>
      <c r="R3837" t="s">
        <v>30</v>
      </c>
      <c r="X3837"/>
      <c r="Y3837"/>
      <c r="Z3837" t="s">
        <v>31</v>
      </c>
    </row>
    <row r="3838" spans="1:26" x14ac:dyDescent="0.3">
      <c r="A3838" t="s">
        <v>5204</v>
      </c>
      <c r="B3838" t="s">
        <v>3157</v>
      </c>
      <c r="C3838">
        <v>100889</v>
      </c>
      <c r="D3838" t="str">
        <f>+VLOOKUP(C3838,Param!K:L,2,FALSE)</f>
        <v>PROVALP3D</v>
      </c>
      <c r="E3838">
        <v>1181205425</v>
      </c>
      <c r="F3838" t="s">
        <v>28</v>
      </c>
      <c r="G3838" t="s">
        <v>29</v>
      </c>
      <c r="H3838" s="5">
        <v>2741.97</v>
      </c>
      <c r="I3838" s="5">
        <v>2741.97</v>
      </c>
      <c r="J3838" s="5">
        <v>0</v>
      </c>
      <c r="K3838" s="5">
        <v>2741.97</v>
      </c>
      <c r="L3838" s="5">
        <v>0</v>
      </c>
      <c r="M3838" t="str">
        <f>IF(ISERROR(VLOOKUP(A3838,'[1]Ecart validé'!$A:$A,1,FALSE)),Z3838,"Ecart Validé")</f>
        <v>valid</v>
      </c>
      <c r="R3838" t="s">
        <v>30</v>
      </c>
      <c r="X3838"/>
      <c r="Y3838"/>
      <c r="Z3838" t="s">
        <v>31</v>
      </c>
    </row>
    <row r="3839" spans="1:26" x14ac:dyDescent="0.3">
      <c r="A3839" t="s">
        <v>5205</v>
      </c>
      <c r="B3839" t="s">
        <v>3157</v>
      </c>
      <c r="C3839">
        <v>100889</v>
      </c>
      <c r="D3839" t="str">
        <f>+VLOOKUP(C3839,Param!K:L,2,FALSE)</f>
        <v>PROVALP3D</v>
      </c>
      <c r="E3839">
        <v>1181205425</v>
      </c>
      <c r="F3839" t="s">
        <v>33</v>
      </c>
      <c r="G3839" t="s">
        <v>29</v>
      </c>
      <c r="H3839" s="5">
        <v>1862</v>
      </c>
      <c r="I3839" s="5">
        <v>1862.0035</v>
      </c>
      <c r="J3839" s="5">
        <v>-3.5000000000309198E-3</v>
      </c>
      <c r="K3839" s="5">
        <v>1862</v>
      </c>
      <c r="L3839" s="5">
        <v>0</v>
      </c>
      <c r="M3839" t="str">
        <f>IF(ISERROR(VLOOKUP(A3839,'[1]Ecart validé'!$A:$A,1,FALSE)),Z3839,"Ecart Validé")</f>
        <v>valid</v>
      </c>
      <c r="R3839" t="s">
        <v>30</v>
      </c>
      <c r="X3839"/>
      <c r="Y3839"/>
      <c r="Z3839" t="s">
        <v>31</v>
      </c>
    </row>
    <row r="3840" spans="1:26" x14ac:dyDescent="0.3">
      <c r="A3840" t="s">
        <v>5206</v>
      </c>
      <c r="B3840" t="s">
        <v>3157</v>
      </c>
      <c r="C3840">
        <v>100889</v>
      </c>
      <c r="D3840" t="str">
        <f>+VLOOKUP(C3840,Param!K:L,2,FALSE)</f>
        <v>PROVALP3D</v>
      </c>
      <c r="E3840">
        <v>1181205425</v>
      </c>
      <c r="F3840" t="s">
        <v>35</v>
      </c>
      <c r="G3840" t="s">
        <v>29</v>
      </c>
      <c r="H3840" s="5">
        <v>1662.29</v>
      </c>
      <c r="I3840" s="5">
        <v>1662.29</v>
      </c>
      <c r="J3840" s="5">
        <v>0</v>
      </c>
      <c r="K3840" s="5">
        <v>1662.29</v>
      </c>
      <c r="L3840" s="5">
        <v>0</v>
      </c>
      <c r="M3840" t="str">
        <f>IF(ISERROR(VLOOKUP(A3840,'[1]Ecart validé'!$A:$A,1,FALSE)),Z3840,"Ecart Validé")</f>
        <v>valid</v>
      </c>
      <c r="R3840" t="s">
        <v>30</v>
      </c>
      <c r="X3840"/>
      <c r="Y3840"/>
      <c r="Z3840" t="s">
        <v>31</v>
      </c>
    </row>
    <row r="3841" spans="1:26" x14ac:dyDescent="0.3">
      <c r="A3841" t="s">
        <v>5207</v>
      </c>
      <c r="B3841" t="s">
        <v>3157</v>
      </c>
      <c r="C3841">
        <v>100889</v>
      </c>
      <c r="D3841" t="str">
        <f>+VLOOKUP(C3841,Param!K:L,2,FALSE)</f>
        <v>PROVALP3D</v>
      </c>
      <c r="E3841">
        <v>1181205425</v>
      </c>
      <c r="F3841" t="s">
        <v>37</v>
      </c>
      <c r="G3841" t="s">
        <v>29</v>
      </c>
      <c r="H3841" s="5">
        <v>3611.4</v>
      </c>
      <c r="I3841" s="5">
        <v>3611.4014999999999</v>
      </c>
      <c r="J3841" s="5">
        <v>-1.49999999985084E-3</v>
      </c>
      <c r="K3841" s="5">
        <v>3611.4</v>
      </c>
      <c r="L3841" s="5">
        <v>0</v>
      </c>
      <c r="M3841" t="str">
        <f>IF(ISERROR(VLOOKUP(A3841,'[1]Ecart validé'!$A:$A,1,FALSE)),Z3841,"Ecart Validé")</f>
        <v>valid</v>
      </c>
      <c r="R3841" t="s">
        <v>30</v>
      </c>
      <c r="X3841"/>
      <c r="Y3841"/>
      <c r="Z3841" t="s">
        <v>31</v>
      </c>
    </row>
    <row r="3842" spans="1:26" ht="57.6" x14ac:dyDescent="0.3">
      <c r="A3842" t="s">
        <v>5208</v>
      </c>
      <c r="B3842" t="s">
        <v>3157</v>
      </c>
      <c r="C3842">
        <v>100930</v>
      </c>
      <c r="D3842" t="str">
        <f>+VLOOKUP(C3842,Param!K:L,2,FALSE)</f>
        <v>METIN SERVICE AUTOMOBILE</v>
      </c>
      <c r="E3842" t="s">
        <v>5209</v>
      </c>
      <c r="F3842" t="s">
        <v>51</v>
      </c>
      <c r="G3842" t="s">
        <v>29</v>
      </c>
      <c r="H3842" s="5">
        <v>6000</v>
      </c>
      <c r="I3842" s="5">
        <v>6000</v>
      </c>
      <c r="J3842" s="5">
        <v>0</v>
      </c>
      <c r="K3842" s="5">
        <v>6000</v>
      </c>
      <c r="L3842" s="5">
        <v>0</v>
      </c>
      <c r="M3842" t="str">
        <f>IF(ISERROR(VLOOKUP(A3842,'[1]Ecart validé'!$A:$A,1,FALSE)),Z3842,"Ecart Validé")</f>
        <v>valid</v>
      </c>
      <c r="R3842" t="s">
        <v>30</v>
      </c>
      <c r="S3842" t="s">
        <v>42</v>
      </c>
      <c r="T3842" t="s">
        <v>325</v>
      </c>
      <c r="U3842" s="48" t="s">
        <v>5210</v>
      </c>
      <c r="V3842" t="s">
        <v>60</v>
      </c>
      <c r="W3842" t="s">
        <v>3214</v>
      </c>
      <c r="X3842" t="s">
        <v>2444</v>
      </c>
      <c r="Y3842" t="s">
        <v>2444</v>
      </c>
      <c r="Z3842" t="s">
        <v>31</v>
      </c>
    </row>
    <row r="3843" spans="1:26" x14ac:dyDescent="0.3">
      <c r="A3843" t="s">
        <v>5211</v>
      </c>
      <c r="B3843" t="s">
        <v>3157</v>
      </c>
      <c r="C3843">
        <v>102080</v>
      </c>
      <c r="D3843" t="str">
        <f>+VLOOKUP(C3843,Param!K:L,2,FALSE)</f>
        <v>GFL SA</v>
      </c>
      <c r="E3843" t="s">
        <v>5212</v>
      </c>
      <c r="F3843" t="s">
        <v>51</v>
      </c>
      <c r="G3843" t="s">
        <v>29</v>
      </c>
      <c r="H3843" s="5">
        <v>311.79000000000002</v>
      </c>
      <c r="I3843" s="5">
        <v>311.78699999999998</v>
      </c>
      <c r="J3843" s="5">
        <v>3.0000000000427402E-3</v>
      </c>
      <c r="K3843" s="5">
        <v>311.79000000000002</v>
      </c>
      <c r="L3843" s="5">
        <v>0</v>
      </c>
      <c r="M3843" t="str">
        <f>IF(ISERROR(VLOOKUP(A3843,'[1]Ecart validé'!$A:$A,1,FALSE)),Z3843,"Ecart Validé")</f>
        <v>valid</v>
      </c>
      <c r="R3843" t="s">
        <v>30</v>
      </c>
      <c r="X3843"/>
      <c r="Y3843"/>
      <c r="Z3843" t="s">
        <v>31</v>
      </c>
    </row>
    <row r="3844" spans="1:26" x14ac:dyDescent="0.3">
      <c r="A3844" t="s">
        <v>5213</v>
      </c>
      <c r="B3844" t="s">
        <v>3157</v>
      </c>
      <c r="C3844">
        <v>102080</v>
      </c>
      <c r="D3844" t="str">
        <f>+VLOOKUP(C3844,Param!K:L,2,FALSE)</f>
        <v>GFL SA</v>
      </c>
      <c r="E3844" t="s">
        <v>5214</v>
      </c>
      <c r="F3844" t="s">
        <v>51</v>
      </c>
      <c r="G3844" t="s">
        <v>29</v>
      </c>
      <c r="H3844" s="5">
        <v>13649.58</v>
      </c>
      <c r="I3844" s="5">
        <v>13649.5849</v>
      </c>
      <c r="J3844" s="5">
        <v>-4.8999999999068599E-3</v>
      </c>
      <c r="K3844" s="5">
        <v>13649.58</v>
      </c>
      <c r="L3844" s="5">
        <v>0</v>
      </c>
      <c r="M3844" t="str">
        <f>IF(ISERROR(VLOOKUP(A3844,'[1]Ecart validé'!$A:$A,1,FALSE)),Z3844,"Ecart Validé")</f>
        <v>valid</v>
      </c>
      <c r="R3844" t="s">
        <v>30</v>
      </c>
      <c r="X3844"/>
      <c r="Y3844"/>
      <c r="Z3844" t="s">
        <v>31</v>
      </c>
    </row>
    <row r="3845" spans="1:26" x14ac:dyDescent="0.3">
      <c r="A3845" t="s">
        <v>5215</v>
      </c>
      <c r="B3845" t="s">
        <v>3157</v>
      </c>
      <c r="C3845">
        <v>102080</v>
      </c>
      <c r="D3845" t="str">
        <f>+VLOOKUP(C3845,Param!K:L,2,FALSE)</f>
        <v>GFL SA</v>
      </c>
      <c r="E3845" t="s">
        <v>5216</v>
      </c>
      <c r="F3845" t="s">
        <v>51</v>
      </c>
      <c r="G3845" t="s">
        <v>29</v>
      </c>
      <c r="H3845" s="5">
        <v>11210.63</v>
      </c>
      <c r="I3845" s="5">
        <v>11210.630499999999</v>
      </c>
      <c r="J3845" s="5">
        <v>-5.0000000010186297E-4</v>
      </c>
      <c r="K3845" s="5">
        <v>11210.63</v>
      </c>
      <c r="L3845" s="5">
        <v>0</v>
      </c>
      <c r="M3845" t="str">
        <f>IF(ISERROR(VLOOKUP(A3845,'[1]Ecart validé'!$A:$A,1,FALSE)),Z3845,"Ecart Validé")</f>
        <v>valid</v>
      </c>
      <c r="R3845" t="s">
        <v>30</v>
      </c>
      <c r="X3845"/>
      <c r="Y3845"/>
      <c r="Z3845" t="s">
        <v>31</v>
      </c>
    </row>
    <row r="3846" spans="1:26" x14ac:dyDescent="0.3">
      <c r="A3846" t="s">
        <v>5217</v>
      </c>
      <c r="B3846" t="s">
        <v>3157</v>
      </c>
      <c r="C3846">
        <v>102080</v>
      </c>
      <c r="D3846" t="str">
        <f>+VLOOKUP(C3846,Param!K:L,2,FALSE)</f>
        <v>GFL SA</v>
      </c>
      <c r="E3846" t="s">
        <v>5218</v>
      </c>
      <c r="F3846" t="s">
        <v>51</v>
      </c>
      <c r="G3846" t="s">
        <v>29</v>
      </c>
      <c r="H3846" s="5">
        <v>26048.83</v>
      </c>
      <c r="I3846" s="5">
        <v>26048.833500000001</v>
      </c>
      <c r="J3846" s="5">
        <v>-3.4999999988940501E-3</v>
      </c>
      <c r="K3846" s="5">
        <v>26048.83</v>
      </c>
      <c r="L3846" s="5">
        <v>0</v>
      </c>
      <c r="M3846" t="str">
        <f>IF(ISERROR(VLOOKUP(A3846,'[1]Ecart validé'!$A:$A,1,FALSE)),Z3846,"Ecart Validé")</f>
        <v>valid</v>
      </c>
      <c r="R3846" t="s">
        <v>30</v>
      </c>
      <c r="X3846"/>
      <c r="Y3846"/>
      <c r="Z3846" t="s">
        <v>31</v>
      </c>
    </row>
    <row r="3847" spans="1:26" x14ac:dyDescent="0.3">
      <c r="A3847" t="s">
        <v>5219</v>
      </c>
      <c r="B3847" t="s">
        <v>3157</v>
      </c>
      <c r="C3847">
        <v>102080</v>
      </c>
      <c r="D3847" t="str">
        <f>+VLOOKUP(C3847,Param!K:L,2,FALSE)</f>
        <v>GFL SA</v>
      </c>
      <c r="E3847" t="s">
        <v>5220</v>
      </c>
      <c r="F3847" t="s">
        <v>51</v>
      </c>
      <c r="G3847" t="s">
        <v>29</v>
      </c>
      <c r="H3847" s="5">
        <v>298.27</v>
      </c>
      <c r="I3847" s="5">
        <v>298.26839999999999</v>
      </c>
      <c r="J3847" s="5">
        <v>1.59999999999627E-3</v>
      </c>
      <c r="K3847" s="5">
        <v>298.27</v>
      </c>
      <c r="L3847" s="5">
        <v>0</v>
      </c>
      <c r="M3847" t="str">
        <f>IF(ISERROR(VLOOKUP(A3847,'[1]Ecart validé'!$A:$A,1,FALSE)),Z3847,"Ecart Validé")</f>
        <v>valid</v>
      </c>
      <c r="R3847" t="s">
        <v>30</v>
      </c>
      <c r="X3847"/>
      <c r="Y3847"/>
      <c r="Z3847" t="s">
        <v>31</v>
      </c>
    </row>
    <row r="3848" spans="1:26" x14ac:dyDescent="0.3">
      <c r="A3848" t="s">
        <v>5221</v>
      </c>
      <c r="B3848" t="s">
        <v>3157</v>
      </c>
      <c r="C3848">
        <v>102600</v>
      </c>
      <c r="D3848" t="str">
        <f>+VLOOKUP(C3848,Param!K:L,2,FALSE)</f>
        <v>ATF GAIA</v>
      </c>
      <c r="E3848">
        <v>2170185122</v>
      </c>
      <c r="F3848" t="s">
        <v>28</v>
      </c>
      <c r="G3848" t="s">
        <v>29</v>
      </c>
      <c r="H3848" s="5">
        <v>317.39999999999998</v>
      </c>
      <c r="I3848" s="5">
        <v>317.39999999999998</v>
      </c>
      <c r="J3848" s="5">
        <v>0</v>
      </c>
      <c r="K3848" s="5">
        <v>317.39999999999998</v>
      </c>
      <c r="L3848" s="5">
        <v>0</v>
      </c>
      <c r="M3848" t="str">
        <f>IF(ISERROR(VLOOKUP(A3848,'[1]Ecart validé'!$A:$A,1,FALSE)),Z3848,"Ecart Validé")</f>
        <v>valid</v>
      </c>
      <c r="R3848" t="s">
        <v>30</v>
      </c>
      <c r="X3848"/>
      <c r="Y3848"/>
      <c r="Z3848" t="s">
        <v>31</v>
      </c>
    </row>
    <row r="3849" spans="1:26" x14ac:dyDescent="0.3">
      <c r="A3849" t="s">
        <v>5222</v>
      </c>
      <c r="B3849" t="s">
        <v>3157</v>
      </c>
      <c r="C3849">
        <v>102600</v>
      </c>
      <c r="D3849" t="str">
        <f>+VLOOKUP(C3849,Param!K:L,2,FALSE)</f>
        <v>ATF GAIA</v>
      </c>
      <c r="E3849">
        <v>2170185122</v>
      </c>
      <c r="F3849" t="s">
        <v>33</v>
      </c>
      <c r="G3849" t="s">
        <v>29</v>
      </c>
      <c r="H3849" s="5">
        <v>120</v>
      </c>
      <c r="I3849" s="5">
        <v>120</v>
      </c>
      <c r="J3849" s="5">
        <v>0</v>
      </c>
      <c r="K3849" s="5">
        <v>120</v>
      </c>
      <c r="L3849" s="5">
        <v>0</v>
      </c>
      <c r="M3849" t="str">
        <f>IF(ISERROR(VLOOKUP(A3849,'[1]Ecart validé'!$A:$A,1,FALSE)),Z3849,"Ecart Validé")</f>
        <v>valid</v>
      </c>
      <c r="R3849" t="s">
        <v>30</v>
      </c>
      <c r="X3849"/>
      <c r="Y3849"/>
      <c r="Z3849" t="s">
        <v>31</v>
      </c>
    </row>
    <row r="3850" spans="1:26" x14ac:dyDescent="0.3">
      <c r="A3850" t="s">
        <v>5223</v>
      </c>
      <c r="B3850" t="s">
        <v>3157</v>
      </c>
      <c r="C3850">
        <v>102600</v>
      </c>
      <c r="D3850" t="str">
        <f>+VLOOKUP(C3850,Param!K:L,2,FALSE)</f>
        <v>ATF GAIA</v>
      </c>
      <c r="E3850">
        <v>2170185122</v>
      </c>
      <c r="F3850" t="s">
        <v>37</v>
      </c>
      <c r="G3850" t="s">
        <v>29</v>
      </c>
      <c r="H3850" s="5">
        <v>83.4</v>
      </c>
      <c r="I3850" s="5">
        <v>83.4</v>
      </c>
      <c r="J3850" s="5">
        <v>0</v>
      </c>
      <c r="K3850" s="5">
        <v>83.4</v>
      </c>
      <c r="L3850" s="5">
        <v>0</v>
      </c>
      <c r="M3850" t="str">
        <f>IF(ISERROR(VLOOKUP(A3850,'[1]Ecart validé'!$A:$A,1,FALSE)),Z3850,"Ecart Validé")</f>
        <v>valid</v>
      </c>
      <c r="R3850" t="s">
        <v>30</v>
      </c>
      <c r="X3850"/>
      <c r="Y3850"/>
      <c r="Z3850" t="s">
        <v>31</v>
      </c>
    </row>
    <row r="3851" spans="1:26" x14ac:dyDescent="0.3">
      <c r="A3851" t="s">
        <v>5224</v>
      </c>
      <c r="B3851" t="s">
        <v>3157</v>
      </c>
      <c r="C3851">
        <v>105634</v>
      </c>
      <c r="D3851" t="str">
        <f>+VLOOKUP(C3851,Param!K:L,2,FALSE)</f>
        <v>DINOVIA</v>
      </c>
      <c r="E3851">
        <v>2203106781</v>
      </c>
      <c r="F3851" t="s">
        <v>37</v>
      </c>
      <c r="G3851" t="s">
        <v>29</v>
      </c>
      <c r="H3851" s="5">
        <v>33.11</v>
      </c>
      <c r="I3851" s="5">
        <v>33.109499999999997</v>
      </c>
      <c r="J3851" s="5">
        <v>5.0000000000238699E-4</v>
      </c>
      <c r="K3851" s="5">
        <v>33.11</v>
      </c>
      <c r="L3851" s="5">
        <v>0</v>
      </c>
      <c r="M3851" t="str">
        <f>IF(ISERROR(VLOOKUP(A3851,'[1]Ecart validé'!$A:$A,1,FALSE)),Z3851,"Ecart Validé")</f>
        <v>valid</v>
      </c>
      <c r="R3851" t="s">
        <v>30</v>
      </c>
      <c r="X3851"/>
      <c r="Y3851"/>
      <c r="Z3851" t="s">
        <v>31</v>
      </c>
    </row>
    <row r="3852" spans="1:26" x14ac:dyDescent="0.3">
      <c r="A3852" t="s">
        <v>5225</v>
      </c>
      <c r="B3852" t="s">
        <v>3157</v>
      </c>
      <c r="C3852">
        <v>105676</v>
      </c>
      <c r="D3852" t="str">
        <f>+VLOOKUP(C3852,Param!K:L,2,FALSE)</f>
        <v>SOCIETE EUROPENNE DE PRODUITS ALIMENTAIRES (SEPAL)</v>
      </c>
      <c r="E3852" t="s">
        <v>5226</v>
      </c>
      <c r="F3852" t="s">
        <v>51</v>
      </c>
      <c r="G3852" t="s">
        <v>29</v>
      </c>
      <c r="H3852" s="5">
        <v>20783.22</v>
      </c>
      <c r="I3852" s="5">
        <v>20783.22</v>
      </c>
      <c r="J3852" s="5">
        <v>0</v>
      </c>
      <c r="K3852" s="5">
        <v>20783.22</v>
      </c>
      <c r="L3852" s="5">
        <v>0</v>
      </c>
      <c r="M3852" t="str">
        <f>IF(ISERROR(VLOOKUP(A3852,'[1]Ecart validé'!$A:$A,1,FALSE)),Z3852,"Ecart Validé")</f>
        <v>valid</v>
      </c>
      <c r="R3852" t="s">
        <v>30</v>
      </c>
      <c r="X3852"/>
      <c r="Y3852"/>
      <c r="Z3852" t="s">
        <v>31</v>
      </c>
    </row>
    <row r="3853" spans="1:26" x14ac:dyDescent="0.3">
      <c r="A3853" t="s">
        <v>5227</v>
      </c>
      <c r="B3853" t="s">
        <v>3157</v>
      </c>
      <c r="C3853">
        <v>105921</v>
      </c>
      <c r="D3853" t="str">
        <f>+VLOOKUP(C3853,Param!K:L,2,FALSE)</f>
        <v>MAISON ALBERT BICHOT</v>
      </c>
      <c r="E3853">
        <v>1130052814</v>
      </c>
      <c r="F3853" t="s">
        <v>28</v>
      </c>
      <c r="G3853" t="s">
        <v>29</v>
      </c>
      <c r="H3853" s="5">
        <v>825.45</v>
      </c>
      <c r="I3853" s="5">
        <v>825.45</v>
      </c>
      <c r="J3853" s="5">
        <v>0</v>
      </c>
      <c r="K3853" s="5">
        <v>825.45</v>
      </c>
      <c r="L3853" s="5">
        <v>0</v>
      </c>
      <c r="M3853" t="str">
        <f>IF(ISERROR(VLOOKUP(A3853,'[1]Ecart validé'!$A:$A,1,FALSE)),Z3853,"Ecart Validé")</f>
        <v>valid</v>
      </c>
      <c r="R3853" t="s">
        <v>30</v>
      </c>
      <c r="X3853"/>
      <c r="Y3853"/>
      <c r="Z3853" t="s">
        <v>31</v>
      </c>
    </row>
    <row r="3854" spans="1:26" x14ac:dyDescent="0.3">
      <c r="A3854" t="s">
        <v>5228</v>
      </c>
      <c r="B3854" t="s">
        <v>3157</v>
      </c>
      <c r="C3854">
        <v>105921</v>
      </c>
      <c r="D3854" t="str">
        <f>+VLOOKUP(C3854,Param!K:L,2,FALSE)</f>
        <v>MAISON ALBERT BICHOT</v>
      </c>
      <c r="E3854">
        <v>1130052814</v>
      </c>
      <c r="F3854" t="s">
        <v>33</v>
      </c>
      <c r="G3854" t="s">
        <v>29</v>
      </c>
      <c r="H3854" s="5">
        <v>83.5</v>
      </c>
      <c r="I3854" s="5">
        <v>83.5</v>
      </c>
      <c r="J3854" s="5">
        <v>0</v>
      </c>
      <c r="K3854" s="5">
        <v>83.5</v>
      </c>
      <c r="L3854" s="5">
        <v>0</v>
      </c>
      <c r="M3854" t="str">
        <f>IF(ISERROR(VLOOKUP(A3854,'[1]Ecart validé'!$A:$A,1,FALSE)),Z3854,"Ecart Validé")</f>
        <v>valid</v>
      </c>
      <c r="R3854" t="s">
        <v>30</v>
      </c>
      <c r="X3854"/>
      <c r="Y3854"/>
      <c r="Z3854" t="s">
        <v>31</v>
      </c>
    </row>
    <row r="3855" spans="1:26" x14ac:dyDescent="0.3">
      <c r="A3855" t="s">
        <v>5229</v>
      </c>
      <c r="B3855" t="s">
        <v>3157</v>
      </c>
      <c r="C3855">
        <v>105921</v>
      </c>
      <c r="D3855" t="str">
        <f>+VLOOKUP(C3855,Param!K:L,2,FALSE)</f>
        <v>MAISON ALBERT BICHOT</v>
      </c>
      <c r="E3855">
        <v>1130052814</v>
      </c>
      <c r="F3855" t="s">
        <v>35</v>
      </c>
      <c r="G3855" t="s">
        <v>29</v>
      </c>
      <c r="H3855" s="5">
        <v>857.6</v>
      </c>
      <c r="I3855" s="5">
        <v>857.6</v>
      </c>
      <c r="J3855" s="5">
        <v>0</v>
      </c>
      <c r="K3855" s="5">
        <v>857.6</v>
      </c>
      <c r="L3855" s="5">
        <v>0</v>
      </c>
      <c r="M3855" t="str">
        <f>IF(ISERROR(VLOOKUP(A3855,'[1]Ecart validé'!$A:$A,1,FALSE)),Z3855,"Ecart Validé")</f>
        <v>valid</v>
      </c>
      <c r="R3855" t="s">
        <v>30</v>
      </c>
      <c r="X3855"/>
      <c r="Y3855"/>
      <c r="Z3855" t="s">
        <v>31</v>
      </c>
    </row>
    <row r="3856" spans="1:26" x14ac:dyDescent="0.3">
      <c r="A3856" t="s">
        <v>5230</v>
      </c>
      <c r="B3856" t="s">
        <v>3157</v>
      </c>
      <c r="C3856">
        <v>105921</v>
      </c>
      <c r="D3856" t="str">
        <f>+VLOOKUP(C3856,Param!K:L,2,FALSE)</f>
        <v>MAISON ALBERT BICHOT</v>
      </c>
      <c r="E3856">
        <v>1130052814</v>
      </c>
      <c r="F3856" t="s">
        <v>37</v>
      </c>
      <c r="G3856" t="s">
        <v>29</v>
      </c>
      <c r="H3856" s="5">
        <v>195.15</v>
      </c>
      <c r="I3856" s="5">
        <v>195.15</v>
      </c>
      <c r="J3856" s="5">
        <v>0</v>
      </c>
      <c r="K3856" s="5">
        <v>195.15</v>
      </c>
      <c r="L3856" s="5">
        <v>0</v>
      </c>
      <c r="M3856" t="str">
        <f>IF(ISERROR(VLOOKUP(A3856,'[1]Ecart validé'!$A:$A,1,FALSE)),Z3856,"Ecart Validé")</f>
        <v>valid</v>
      </c>
      <c r="R3856" t="s">
        <v>30</v>
      </c>
      <c r="X3856"/>
      <c r="Y3856"/>
      <c r="Z3856" t="s">
        <v>31</v>
      </c>
    </row>
    <row r="3857" spans="1:26" x14ac:dyDescent="0.3">
      <c r="A3857" t="s">
        <v>5231</v>
      </c>
      <c r="B3857" t="s">
        <v>3157</v>
      </c>
      <c r="C3857">
        <v>107142</v>
      </c>
      <c r="D3857" t="str">
        <f>+VLOOKUP(C3857,Param!K:L,2,FALSE)</f>
        <v>CHRISTIAN SANTONI</v>
      </c>
      <c r="E3857">
        <v>2140542990</v>
      </c>
      <c r="F3857" t="s">
        <v>28</v>
      </c>
      <c r="G3857" t="s">
        <v>29</v>
      </c>
      <c r="H3857" s="5">
        <v>954.56</v>
      </c>
      <c r="I3857" s="5">
        <v>954.55619999999999</v>
      </c>
      <c r="J3857" s="5">
        <v>3.7999999999556102E-3</v>
      </c>
      <c r="K3857" s="5">
        <v>954.56</v>
      </c>
      <c r="L3857" s="5">
        <v>0</v>
      </c>
      <c r="M3857" t="str">
        <f>IF(ISERROR(VLOOKUP(A3857,'[1]Ecart validé'!$A:$A,1,FALSE)),Z3857,"Ecart Validé")</f>
        <v>valid</v>
      </c>
      <c r="R3857" t="s">
        <v>30</v>
      </c>
      <c r="X3857"/>
      <c r="Y3857"/>
      <c r="Z3857" t="s">
        <v>31</v>
      </c>
    </row>
    <row r="3858" spans="1:26" x14ac:dyDescent="0.3">
      <c r="A3858" t="s">
        <v>5232</v>
      </c>
      <c r="B3858" t="s">
        <v>3157</v>
      </c>
      <c r="C3858">
        <v>107142</v>
      </c>
      <c r="D3858" t="str">
        <f>+VLOOKUP(C3858,Param!K:L,2,FALSE)</f>
        <v>CHRISTIAN SANTONI</v>
      </c>
      <c r="E3858">
        <v>2140542990</v>
      </c>
      <c r="F3858" t="s">
        <v>35</v>
      </c>
      <c r="G3858" t="s">
        <v>29</v>
      </c>
      <c r="H3858" s="5">
        <v>108.89</v>
      </c>
      <c r="I3858" s="5">
        <v>108.8916</v>
      </c>
      <c r="J3858" s="5">
        <v>-1.59999999999627E-3</v>
      </c>
      <c r="K3858" s="5">
        <v>108.89</v>
      </c>
      <c r="L3858" s="5">
        <v>0</v>
      </c>
      <c r="M3858" t="str">
        <f>IF(ISERROR(VLOOKUP(A3858,'[1]Ecart validé'!$A:$A,1,FALSE)),Z3858,"Ecart Validé")</f>
        <v>valid</v>
      </c>
      <c r="R3858" t="s">
        <v>30</v>
      </c>
      <c r="X3858"/>
      <c r="Y3858"/>
      <c r="Z3858" t="s">
        <v>31</v>
      </c>
    </row>
    <row r="3859" spans="1:26" x14ac:dyDescent="0.3">
      <c r="A3859" t="s">
        <v>5233</v>
      </c>
      <c r="B3859" t="s">
        <v>3157</v>
      </c>
      <c r="C3859">
        <v>107855</v>
      </c>
      <c r="D3859" t="str">
        <f>+VLOOKUP(C3859,Param!K:L,2,FALSE)</f>
        <v>CREA2F</v>
      </c>
      <c r="E3859">
        <v>2196605884</v>
      </c>
      <c r="F3859" t="s">
        <v>28</v>
      </c>
      <c r="G3859" t="s">
        <v>29</v>
      </c>
      <c r="H3859" s="5">
        <v>2.15</v>
      </c>
      <c r="I3859" s="5">
        <v>2.15</v>
      </c>
      <c r="J3859" s="5">
        <v>0</v>
      </c>
      <c r="K3859" s="5">
        <v>2.15</v>
      </c>
      <c r="L3859" s="5">
        <v>0</v>
      </c>
      <c r="M3859" t="str">
        <f>IF(ISERROR(VLOOKUP(A3859,'[1]Ecart validé'!$A:$A,1,FALSE)),Z3859,"Ecart Validé")</f>
        <v>valid</v>
      </c>
      <c r="R3859" t="s">
        <v>30</v>
      </c>
      <c r="X3859"/>
      <c r="Y3859"/>
      <c r="Z3859" t="s">
        <v>31</v>
      </c>
    </row>
    <row r="3860" spans="1:26" x14ac:dyDescent="0.3">
      <c r="A3860" t="s">
        <v>5234</v>
      </c>
      <c r="B3860" t="s">
        <v>3157</v>
      </c>
      <c r="C3860">
        <v>107855</v>
      </c>
      <c r="D3860" t="str">
        <f>+VLOOKUP(C3860,Param!K:L,2,FALSE)</f>
        <v>CREA2F</v>
      </c>
      <c r="E3860">
        <v>2196605884</v>
      </c>
      <c r="F3860" t="s">
        <v>35</v>
      </c>
      <c r="G3860" t="s">
        <v>29</v>
      </c>
      <c r="H3860" s="5">
        <v>75.14</v>
      </c>
      <c r="I3860" s="5">
        <v>75.137</v>
      </c>
      <c r="J3860" s="5">
        <v>3.0000000000001098E-3</v>
      </c>
      <c r="K3860" s="5">
        <v>75.14</v>
      </c>
      <c r="L3860" s="5">
        <v>0</v>
      </c>
      <c r="M3860" t="str">
        <f>IF(ISERROR(VLOOKUP(A3860,'[1]Ecart validé'!$A:$A,1,FALSE)),Z3860,"Ecart Validé")</f>
        <v>valid</v>
      </c>
      <c r="R3860" t="s">
        <v>30</v>
      </c>
      <c r="X3860"/>
      <c r="Y3860"/>
      <c r="Z3860" t="s">
        <v>31</v>
      </c>
    </row>
    <row r="3861" spans="1:26" x14ac:dyDescent="0.3">
      <c r="A3861" t="s">
        <v>5235</v>
      </c>
      <c r="B3861" t="s">
        <v>3157</v>
      </c>
      <c r="C3861">
        <v>107855</v>
      </c>
      <c r="D3861" t="str">
        <f>+VLOOKUP(C3861,Param!K:L,2,FALSE)</f>
        <v>CREA2F</v>
      </c>
      <c r="E3861">
        <v>2196605884</v>
      </c>
      <c r="F3861" t="s">
        <v>37</v>
      </c>
      <c r="G3861" t="s">
        <v>29</v>
      </c>
      <c r="H3861" s="5">
        <v>90</v>
      </c>
      <c r="I3861" s="5">
        <v>90</v>
      </c>
      <c r="J3861" s="5">
        <v>0</v>
      </c>
      <c r="K3861" s="5">
        <v>90</v>
      </c>
      <c r="L3861" s="5">
        <v>0</v>
      </c>
      <c r="M3861" t="str">
        <f>IF(ISERROR(VLOOKUP(A3861,'[1]Ecart validé'!$A:$A,1,FALSE)),Z3861,"Ecart Validé")</f>
        <v>valid</v>
      </c>
      <c r="R3861" t="s">
        <v>30</v>
      </c>
      <c r="X3861"/>
      <c r="Y3861"/>
      <c r="Z3861" t="s">
        <v>31</v>
      </c>
    </row>
    <row r="3862" spans="1:26" x14ac:dyDescent="0.3">
      <c r="A3862" t="s">
        <v>5236</v>
      </c>
      <c r="B3862" t="s">
        <v>3157</v>
      </c>
      <c r="C3862">
        <v>108523</v>
      </c>
      <c r="D3862" t="str">
        <f>+VLOOKUP(C3862,Param!K:L,2,FALSE)</f>
        <v>LA TARTE TROPEZIENNE</v>
      </c>
      <c r="E3862" t="s">
        <v>5237</v>
      </c>
      <c r="F3862" t="s">
        <v>51</v>
      </c>
      <c r="G3862" t="s">
        <v>29</v>
      </c>
      <c r="H3862" s="5">
        <v>468.96</v>
      </c>
      <c r="I3862" s="5">
        <v>468.9599</v>
      </c>
      <c r="J3862" s="5">
        <v>9.9999999974897906E-5</v>
      </c>
      <c r="K3862" s="5">
        <v>468.96</v>
      </c>
      <c r="L3862" s="5">
        <v>0</v>
      </c>
      <c r="M3862" t="str">
        <f>IF(ISERROR(VLOOKUP(A3862,'[1]Ecart validé'!$A:$A,1,FALSE)),Z3862,"Ecart Validé")</f>
        <v>valid</v>
      </c>
      <c r="R3862" t="s">
        <v>30</v>
      </c>
      <c r="X3862"/>
      <c r="Y3862"/>
      <c r="Z3862" t="s">
        <v>31</v>
      </c>
    </row>
    <row r="3863" spans="1:26" x14ac:dyDescent="0.3">
      <c r="A3863" t="s">
        <v>5238</v>
      </c>
      <c r="B3863" t="s">
        <v>3157</v>
      </c>
      <c r="C3863">
        <v>108838</v>
      </c>
      <c r="D3863" t="str">
        <f>+VLOOKUP(C3863,Param!K:L,2,FALSE)</f>
        <v>METZGER FRERES</v>
      </c>
      <c r="E3863">
        <v>1140033097</v>
      </c>
      <c r="F3863" t="s">
        <v>28</v>
      </c>
      <c r="G3863" t="s">
        <v>29</v>
      </c>
      <c r="H3863" s="5">
        <v>39704.26</v>
      </c>
      <c r="I3863" s="5">
        <v>39704.260799999996</v>
      </c>
      <c r="J3863" s="5">
        <v>-7.9999999434221503E-4</v>
      </c>
      <c r="K3863" s="5">
        <v>39704.26</v>
      </c>
      <c r="L3863" s="5">
        <v>0</v>
      </c>
      <c r="M3863" t="str">
        <f>IF(ISERROR(VLOOKUP(A3863,'[1]Ecart validé'!$A:$A,1,FALSE)),Z3863,"Ecart Validé")</f>
        <v>valid</v>
      </c>
      <c r="R3863" t="s">
        <v>30</v>
      </c>
      <c r="X3863"/>
      <c r="Y3863"/>
      <c r="Z3863" t="s">
        <v>31</v>
      </c>
    </row>
    <row r="3864" spans="1:26" x14ac:dyDescent="0.3">
      <c r="A3864" t="s">
        <v>5239</v>
      </c>
      <c r="B3864" t="s">
        <v>3157</v>
      </c>
      <c r="C3864">
        <v>108838</v>
      </c>
      <c r="D3864" t="str">
        <f>+VLOOKUP(C3864,Param!K:L,2,FALSE)</f>
        <v>METZGER FRERES</v>
      </c>
      <c r="E3864">
        <v>1140033097</v>
      </c>
      <c r="F3864" t="s">
        <v>33</v>
      </c>
      <c r="G3864" t="s">
        <v>29</v>
      </c>
      <c r="H3864" s="5">
        <v>4916.8</v>
      </c>
      <c r="I3864" s="5">
        <v>4916.8</v>
      </c>
      <c r="J3864" s="5">
        <v>0</v>
      </c>
      <c r="K3864" s="5">
        <v>4916.8</v>
      </c>
      <c r="L3864" s="5">
        <v>0</v>
      </c>
      <c r="M3864" t="str">
        <f>IF(ISERROR(VLOOKUP(A3864,'[1]Ecart validé'!$A:$A,1,FALSE)),Z3864,"Ecart Validé")</f>
        <v>valid</v>
      </c>
      <c r="R3864" t="s">
        <v>30</v>
      </c>
      <c r="X3864"/>
      <c r="Y3864"/>
      <c r="Z3864" t="s">
        <v>31</v>
      </c>
    </row>
    <row r="3865" spans="1:26" x14ac:dyDescent="0.3">
      <c r="A3865" t="s">
        <v>5240</v>
      </c>
      <c r="B3865" t="s">
        <v>3157</v>
      </c>
      <c r="C3865">
        <v>108838</v>
      </c>
      <c r="D3865" t="str">
        <f>+VLOOKUP(C3865,Param!K:L,2,FALSE)</f>
        <v>METZGER FRERES</v>
      </c>
      <c r="E3865">
        <v>1140033097</v>
      </c>
      <c r="F3865" t="s">
        <v>35</v>
      </c>
      <c r="G3865" t="s">
        <v>29</v>
      </c>
      <c r="H3865" s="5">
        <v>21929.16</v>
      </c>
      <c r="I3865" s="5">
        <v>21929.16</v>
      </c>
      <c r="J3865" s="5">
        <v>0</v>
      </c>
      <c r="K3865" s="5">
        <v>21929.16</v>
      </c>
      <c r="L3865" s="5">
        <v>0</v>
      </c>
      <c r="M3865" t="str">
        <f>IF(ISERROR(VLOOKUP(A3865,'[1]Ecart validé'!$A:$A,1,FALSE)),Z3865,"Ecart Validé")</f>
        <v>valid</v>
      </c>
      <c r="R3865" t="s">
        <v>30</v>
      </c>
      <c r="X3865"/>
      <c r="Y3865"/>
      <c r="Z3865" t="s">
        <v>31</v>
      </c>
    </row>
    <row r="3866" spans="1:26" x14ac:dyDescent="0.3">
      <c r="A3866" t="s">
        <v>5241</v>
      </c>
      <c r="B3866" t="s">
        <v>3157</v>
      </c>
      <c r="C3866">
        <v>108838</v>
      </c>
      <c r="D3866" t="str">
        <f>+VLOOKUP(C3866,Param!K:L,2,FALSE)</f>
        <v>METZGER FRERES</v>
      </c>
      <c r="E3866">
        <v>1140033097</v>
      </c>
      <c r="F3866" t="s">
        <v>37</v>
      </c>
      <c r="G3866" t="s">
        <v>29</v>
      </c>
      <c r="H3866" s="5">
        <v>7947.49</v>
      </c>
      <c r="I3866" s="5">
        <v>7947.4920000000002</v>
      </c>
      <c r="J3866" s="5">
        <v>-2.0000000004074502E-3</v>
      </c>
      <c r="K3866" s="5">
        <v>7947.49</v>
      </c>
      <c r="L3866" s="5">
        <v>0</v>
      </c>
      <c r="M3866" t="str">
        <f>IF(ISERROR(VLOOKUP(A3866,'[1]Ecart validé'!$A:$A,1,FALSE)),Z3866,"Ecart Validé")</f>
        <v>valid</v>
      </c>
      <c r="R3866" t="s">
        <v>30</v>
      </c>
      <c r="X3866"/>
      <c r="Y3866"/>
      <c r="Z3866" t="s">
        <v>31</v>
      </c>
    </row>
    <row r="3867" spans="1:26" x14ac:dyDescent="0.3">
      <c r="A3867" t="s">
        <v>5242</v>
      </c>
      <c r="B3867" t="s">
        <v>3157</v>
      </c>
      <c r="C3867">
        <v>109154</v>
      </c>
      <c r="D3867" t="str">
        <f>+VLOOKUP(C3867,Param!K:L,2,FALSE)</f>
        <v>LACHETEAU SAS</v>
      </c>
      <c r="E3867">
        <v>16053050</v>
      </c>
      <c r="F3867" t="s">
        <v>28</v>
      </c>
      <c r="G3867" t="s">
        <v>29</v>
      </c>
      <c r="H3867" s="5">
        <v>3253.62</v>
      </c>
      <c r="I3867" s="5">
        <v>3253.62</v>
      </c>
      <c r="J3867" s="5">
        <v>0</v>
      </c>
      <c r="K3867" s="5">
        <v>3253.62</v>
      </c>
      <c r="L3867" s="5">
        <v>0</v>
      </c>
      <c r="M3867" t="str">
        <f>IF(ISERROR(VLOOKUP(A3867,'[1]Ecart validé'!$A:$A,1,FALSE)),Z3867,"Ecart Validé")</f>
        <v>valid</v>
      </c>
      <c r="R3867" t="s">
        <v>30</v>
      </c>
      <c r="X3867"/>
      <c r="Y3867"/>
      <c r="Z3867" t="s">
        <v>31</v>
      </c>
    </row>
    <row r="3868" spans="1:26" x14ac:dyDescent="0.3">
      <c r="A3868" t="s">
        <v>5243</v>
      </c>
      <c r="B3868" t="s">
        <v>3157</v>
      </c>
      <c r="C3868">
        <v>109154</v>
      </c>
      <c r="D3868" t="str">
        <f>+VLOOKUP(C3868,Param!K:L,2,FALSE)</f>
        <v>LACHETEAU SAS</v>
      </c>
      <c r="E3868">
        <v>16053050</v>
      </c>
      <c r="F3868" t="s">
        <v>33</v>
      </c>
      <c r="G3868" t="s">
        <v>29</v>
      </c>
      <c r="H3868" s="5">
        <v>448.86</v>
      </c>
      <c r="I3868" s="5">
        <v>448.86</v>
      </c>
      <c r="J3868" s="5">
        <v>0</v>
      </c>
      <c r="K3868" s="5">
        <v>448.86</v>
      </c>
      <c r="L3868" s="5">
        <v>0</v>
      </c>
      <c r="M3868" t="str">
        <f>IF(ISERROR(VLOOKUP(A3868,'[1]Ecart validé'!$A:$A,1,FALSE)),Z3868,"Ecart Validé")</f>
        <v>valid</v>
      </c>
      <c r="R3868" t="s">
        <v>30</v>
      </c>
      <c r="X3868"/>
      <c r="Y3868"/>
      <c r="Z3868" t="s">
        <v>31</v>
      </c>
    </row>
    <row r="3869" spans="1:26" x14ac:dyDescent="0.3">
      <c r="A3869" t="s">
        <v>5244</v>
      </c>
      <c r="B3869" t="s">
        <v>3157</v>
      </c>
      <c r="C3869">
        <v>109154</v>
      </c>
      <c r="D3869" t="str">
        <f>+VLOOKUP(C3869,Param!K:L,2,FALSE)</f>
        <v>LACHETEAU SAS</v>
      </c>
      <c r="E3869">
        <v>16053050</v>
      </c>
      <c r="F3869" t="s">
        <v>35</v>
      </c>
      <c r="G3869" t="s">
        <v>29</v>
      </c>
      <c r="H3869" s="5">
        <v>3815.4</v>
      </c>
      <c r="I3869" s="5">
        <v>3815.4</v>
      </c>
      <c r="J3869" s="5">
        <v>0</v>
      </c>
      <c r="K3869" s="5">
        <v>3815.4</v>
      </c>
      <c r="L3869" s="5">
        <v>0</v>
      </c>
      <c r="M3869" t="str">
        <f>IF(ISERROR(VLOOKUP(A3869,'[1]Ecart validé'!$A:$A,1,FALSE)),Z3869,"Ecart Validé")</f>
        <v>valid</v>
      </c>
      <c r="R3869" t="s">
        <v>30</v>
      </c>
      <c r="X3869"/>
      <c r="Y3869"/>
      <c r="Z3869" t="s">
        <v>31</v>
      </c>
    </row>
    <row r="3870" spans="1:26" x14ac:dyDescent="0.3">
      <c r="A3870" t="s">
        <v>5245</v>
      </c>
      <c r="B3870" t="s">
        <v>3157</v>
      </c>
      <c r="C3870">
        <v>109154</v>
      </c>
      <c r="D3870" t="str">
        <f>+VLOOKUP(C3870,Param!K:L,2,FALSE)</f>
        <v>LACHETEAU SAS</v>
      </c>
      <c r="E3870">
        <v>16053050</v>
      </c>
      <c r="F3870" t="s">
        <v>37</v>
      </c>
      <c r="G3870" t="s">
        <v>29</v>
      </c>
      <c r="H3870" s="5">
        <v>770.7</v>
      </c>
      <c r="I3870" s="5">
        <v>770.7</v>
      </c>
      <c r="J3870" s="5">
        <v>0</v>
      </c>
      <c r="K3870" s="5">
        <v>770.7</v>
      </c>
      <c r="L3870" s="5">
        <v>0</v>
      </c>
      <c r="M3870" t="str">
        <f>IF(ISERROR(VLOOKUP(A3870,'[1]Ecart validé'!$A:$A,1,FALSE)),Z3870,"Ecart Validé")</f>
        <v>valid</v>
      </c>
      <c r="R3870" t="s">
        <v>30</v>
      </c>
      <c r="X3870"/>
      <c r="Y3870"/>
      <c r="Z3870" t="s">
        <v>31</v>
      </c>
    </row>
    <row r="3871" spans="1:26" x14ac:dyDescent="0.3">
      <c r="A3871" t="s">
        <v>5246</v>
      </c>
      <c r="B3871" t="s">
        <v>3157</v>
      </c>
      <c r="C3871">
        <v>110238</v>
      </c>
      <c r="D3871" t="str">
        <f>+VLOOKUP(C3871,Param!K:L,2,FALSE)</f>
        <v>TOP MEDITERRANEE</v>
      </c>
      <c r="E3871">
        <v>1140083265</v>
      </c>
      <c r="F3871" t="s">
        <v>28</v>
      </c>
      <c r="G3871" t="s">
        <v>29</v>
      </c>
      <c r="H3871" s="5">
        <v>5523.26</v>
      </c>
      <c r="I3871" s="5">
        <v>5523.2642999999998</v>
      </c>
      <c r="J3871" s="5">
        <v>-4.2999999996027301E-3</v>
      </c>
      <c r="K3871" s="5">
        <v>5523.26</v>
      </c>
      <c r="L3871" s="5">
        <v>0</v>
      </c>
      <c r="M3871" t="str">
        <f>IF(ISERROR(VLOOKUP(A3871,'[1]Ecart validé'!$A:$A,1,FALSE)),Z3871,"Ecart Validé")</f>
        <v>valid</v>
      </c>
      <c r="R3871" t="s">
        <v>30</v>
      </c>
      <c r="X3871"/>
      <c r="Y3871"/>
      <c r="Z3871" t="s">
        <v>31</v>
      </c>
    </row>
    <row r="3872" spans="1:26" x14ac:dyDescent="0.3">
      <c r="A3872" t="s">
        <v>5247</v>
      </c>
      <c r="B3872" t="s">
        <v>3157</v>
      </c>
      <c r="C3872">
        <v>110238</v>
      </c>
      <c r="D3872" t="str">
        <f>+VLOOKUP(C3872,Param!K:L,2,FALSE)</f>
        <v>TOP MEDITERRANEE</v>
      </c>
      <c r="E3872">
        <v>1140083265</v>
      </c>
      <c r="F3872" t="s">
        <v>33</v>
      </c>
      <c r="G3872" t="s">
        <v>29</v>
      </c>
      <c r="H3872" s="5">
        <v>1242.8900000000001</v>
      </c>
      <c r="I3872" s="5">
        <v>1242.8851999999999</v>
      </c>
      <c r="J3872" s="5">
        <v>4.80000000015934E-3</v>
      </c>
      <c r="K3872" s="5">
        <v>1242.8900000000001</v>
      </c>
      <c r="L3872" s="5">
        <v>0</v>
      </c>
      <c r="M3872" t="str">
        <f>IF(ISERROR(VLOOKUP(A3872,'[1]Ecart validé'!$A:$A,1,FALSE)),Z3872,"Ecart Validé")</f>
        <v>valid</v>
      </c>
      <c r="R3872" t="s">
        <v>30</v>
      </c>
      <c r="X3872"/>
      <c r="Y3872"/>
      <c r="Z3872" t="s">
        <v>31</v>
      </c>
    </row>
    <row r="3873" spans="1:26" x14ac:dyDescent="0.3">
      <c r="A3873" t="s">
        <v>5248</v>
      </c>
      <c r="B3873" t="s">
        <v>3157</v>
      </c>
      <c r="C3873">
        <v>110238</v>
      </c>
      <c r="D3873" t="str">
        <f>+VLOOKUP(C3873,Param!K:L,2,FALSE)</f>
        <v>TOP MEDITERRANEE</v>
      </c>
      <c r="E3873">
        <v>1140083265</v>
      </c>
      <c r="F3873" t="s">
        <v>35</v>
      </c>
      <c r="G3873" t="s">
        <v>29</v>
      </c>
      <c r="H3873" s="5">
        <v>9503.43</v>
      </c>
      <c r="I3873" s="5">
        <v>9503.4249999999993</v>
      </c>
      <c r="J3873" s="5">
        <v>5.0000000010186297E-3</v>
      </c>
      <c r="K3873" s="5">
        <v>9503.43</v>
      </c>
      <c r="L3873" s="5">
        <v>0</v>
      </c>
      <c r="M3873" t="str">
        <f>IF(ISERROR(VLOOKUP(A3873,'[1]Ecart validé'!$A:$A,1,FALSE)),Z3873,"Ecart Validé")</f>
        <v>valid</v>
      </c>
      <c r="R3873" t="s">
        <v>30</v>
      </c>
      <c r="X3873"/>
      <c r="Y3873"/>
      <c r="Z3873" t="s">
        <v>31</v>
      </c>
    </row>
    <row r="3874" spans="1:26" x14ac:dyDescent="0.3">
      <c r="A3874" t="s">
        <v>5249</v>
      </c>
      <c r="B3874" t="s">
        <v>3157</v>
      </c>
      <c r="C3874">
        <v>110238</v>
      </c>
      <c r="D3874" t="str">
        <f>+VLOOKUP(C3874,Param!K:L,2,FALSE)</f>
        <v>TOP MEDITERRANEE</v>
      </c>
      <c r="E3874">
        <v>1140083265</v>
      </c>
      <c r="F3874" t="s">
        <v>37</v>
      </c>
      <c r="G3874" t="s">
        <v>29</v>
      </c>
      <c r="H3874" s="5">
        <v>1342.22</v>
      </c>
      <c r="I3874" s="5">
        <v>1342.2204999999999</v>
      </c>
      <c r="J3874" s="5">
        <v>-4.9999999987448897E-4</v>
      </c>
      <c r="K3874" s="5">
        <v>1342.22</v>
      </c>
      <c r="L3874" s="5">
        <v>0</v>
      </c>
      <c r="M3874" t="str">
        <f>IF(ISERROR(VLOOKUP(A3874,'[1]Ecart validé'!$A:$A,1,FALSE)),Z3874,"Ecart Validé")</f>
        <v>valid</v>
      </c>
      <c r="R3874" t="s">
        <v>30</v>
      </c>
      <c r="X3874"/>
      <c r="Y3874"/>
      <c r="Z3874" t="s">
        <v>31</v>
      </c>
    </row>
    <row r="3875" spans="1:26" x14ac:dyDescent="0.3">
      <c r="A3875" t="s">
        <v>5250</v>
      </c>
      <c r="B3875" t="s">
        <v>3157</v>
      </c>
      <c r="C3875">
        <v>110418</v>
      </c>
      <c r="D3875" t="str">
        <f>+VLOOKUP(C3875,Param!K:L,2,FALSE)</f>
        <v>SOCIETE DE ETS BOUGRO - SODEBO</v>
      </c>
      <c r="E3875">
        <v>1130112574</v>
      </c>
      <c r="F3875" t="s">
        <v>28</v>
      </c>
      <c r="G3875" t="s">
        <v>29</v>
      </c>
      <c r="H3875" s="5">
        <v>848.62</v>
      </c>
      <c r="I3875" s="5">
        <v>848.62</v>
      </c>
      <c r="J3875" s="5">
        <v>0</v>
      </c>
      <c r="K3875" s="5">
        <v>848.62</v>
      </c>
      <c r="L3875" s="5">
        <v>0</v>
      </c>
      <c r="M3875" t="str">
        <f>IF(ISERROR(VLOOKUP(A3875,'[1]Ecart validé'!$A:$A,1,FALSE)),Z3875,"Ecart Validé")</f>
        <v>valid</v>
      </c>
      <c r="R3875" t="s">
        <v>30</v>
      </c>
      <c r="X3875"/>
      <c r="Y3875"/>
      <c r="Z3875" t="s">
        <v>31</v>
      </c>
    </row>
    <row r="3876" spans="1:26" x14ac:dyDescent="0.3">
      <c r="A3876" t="s">
        <v>5251</v>
      </c>
      <c r="B3876" t="s">
        <v>3157</v>
      </c>
      <c r="C3876">
        <v>110418</v>
      </c>
      <c r="D3876" t="str">
        <f>+VLOOKUP(C3876,Param!K:L,2,FALSE)</f>
        <v>SOCIETE DE ETS BOUGRO - SODEBO</v>
      </c>
      <c r="E3876">
        <v>1130112574</v>
      </c>
      <c r="F3876" t="s">
        <v>33</v>
      </c>
      <c r="G3876" t="s">
        <v>29</v>
      </c>
      <c r="H3876" s="5">
        <v>134.04</v>
      </c>
      <c r="I3876" s="5">
        <v>134.0352</v>
      </c>
      <c r="J3876" s="5">
        <v>4.7999999999888097E-3</v>
      </c>
      <c r="K3876" s="5">
        <v>134.04</v>
      </c>
      <c r="L3876" s="5">
        <v>0</v>
      </c>
      <c r="M3876" t="str">
        <f>IF(ISERROR(VLOOKUP(A3876,'[1]Ecart validé'!$A:$A,1,FALSE)),Z3876,"Ecart Validé")</f>
        <v>valid</v>
      </c>
      <c r="R3876" t="s">
        <v>30</v>
      </c>
      <c r="X3876"/>
      <c r="Y3876"/>
      <c r="Z3876" t="s">
        <v>31</v>
      </c>
    </row>
    <row r="3877" spans="1:26" x14ac:dyDescent="0.3">
      <c r="A3877" t="s">
        <v>5252</v>
      </c>
      <c r="B3877" t="s">
        <v>3157</v>
      </c>
      <c r="C3877">
        <v>110418</v>
      </c>
      <c r="D3877" t="str">
        <f>+VLOOKUP(C3877,Param!K:L,2,FALSE)</f>
        <v>SOCIETE DE ETS BOUGRO - SODEBO</v>
      </c>
      <c r="E3877">
        <v>1130112574</v>
      </c>
      <c r="F3877" t="s">
        <v>35</v>
      </c>
      <c r="G3877" t="s">
        <v>29</v>
      </c>
      <c r="H3877" s="5">
        <v>584.86</v>
      </c>
      <c r="I3877" s="5">
        <v>584.85919999999999</v>
      </c>
      <c r="J3877" s="5">
        <v>8.0000000002655703E-4</v>
      </c>
      <c r="K3877" s="5">
        <v>584.86</v>
      </c>
      <c r="L3877" s="5">
        <v>0</v>
      </c>
      <c r="M3877" t="str">
        <f>IF(ISERROR(VLOOKUP(A3877,'[1]Ecart validé'!$A:$A,1,FALSE)),Z3877,"Ecart Validé")</f>
        <v>valid</v>
      </c>
      <c r="R3877" t="s">
        <v>30</v>
      </c>
      <c r="X3877"/>
      <c r="Y3877"/>
      <c r="Z3877" t="s">
        <v>31</v>
      </c>
    </row>
    <row r="3878" spans="1:26" x14ac:dyDescent="0.3">
      <c r="A3878" t="s">
        <v>5253</v>
      </c>
      <c r="B3878" t="s">
        <v>3157</v>
      </c>
      <c r="C3878">
        <v>110418</v>
      </c>
      <c r="D3878" t="str">
        <f>+VLOOKUP(C3878,Param!K:L,2,FALSE)</f>
        <v>SOCIETE DE ETS BOUGRO - SODEBO</v>
      </c>
      <c r="E3878">
        <v>1130112574</v>
      </c>
      <c r="F3878" t="s">
        <v>37</v>
      </c>
      <c r="G3878" t="s">
        <v>29</v>
      </c>
      <c r="H3878" s="5">
        <v>356.39</v>
      </c>
      <c r="I3878" s="5">
        <v>356.38959999999997</v>
      </c>
      <c r="J3878" s="5">
        <v>4.0000000001327803E-4</v>
      </c>
      <c r="K3878" s="5">
        <v>356.39</v>
      </c>
      <c r="L3878" s="5">
        <v>0</v>
      </c>
      <c r="M3878" t="str">
        <f>IF(ISERROR(VLOOKUP(A3878,'[1]Ecart validé'!$A:$A,1,FALSE)),Z3878,"Ecart Validé")</f>
        <v>valid</v>
      </c>
      <c r="R3878" t="s">
        <v>30</v>
      </c>
      <c r="X3878"/>
      <c r="Y3878"/>
      <c r="Z3878" t="s">
        <v>31</v>
      </c>
    </row>
    <row r="3879" spans="1:26" x14ac:dyDescent="0.3">
      <c r="A3879" t="s">
        <v>5254</v>
      </c>
      <c r="B3879" t="s">
        <v>3157</v>
      </c>
      <c r="C3879">
        <v>110633</v>
      </c>
      <c r="D3879" t="str">
        <f>+VLOOKUP(C3879,Param!K:L,2,FALSE)</f>
        <v>SAMSIC SECURITE</v>
      </c>
      <c r="E3879">
        <v>2130362492</v>
      </c>
      <c r="F3879" t="s">
        <v>28</v>
      </c>
      <c r="G3879" t="s">
        <v>29</v>
      </c>
      <c r="H3879" s="5">
        <v>320.94</v>
      </c>
      <c r="I3879" s="5">
        <v>320.93560000000002</v>
      </c>
      <c r="J3879" s="5">
        <v>4.3999999999755303E-3</v>
      </c>
      <c r="K3879" s="5">
        <v>320.94</v>
      </c>
      <c r="L3879" s="5">
        <v>0</v>
      </c>
      <c r="M3879" t="str">
        <f>IF(ISERROR(VLOOKUP(A3879,'[1]Ecart validé'!$A:$A,1,FALSE)),Z3879,"Ecart Validé")</f>
        <v>valid</v>
      </c>
      <c r="R3879" t="s">
        <v>30</v>
      </c>
      <c r="X3879"/>
      <c r="Y3879"/>
      <c r="Z3879" t="s">
        <v>31</v>
      </c>
    </row>
    <row r="3880" spans="1:26" x14ac:dyDescent="0.3">
      <c r="A3880" t="s">
        <v>5255</v>
      </c>
      <c r="B3880" t="s">
        <v>3157</v>
      </c>
      <c r="C3880">
        <v>110633</v>
      </c>
      <c r="D3880" t="str">
        <f>+VLOOKUP(C3880,Param!K:L,2,FALSE)</f>
        <v>SAMSIC SECURITE</v>
      </c>
      <c r="E3880">
        <v>2130362492</v>
      </c>
      <c r="F3880" t="s">
        <v>33</v>
      </c>
      <c r="G3880" t="s">
        <v>29</v>
      </c>
      <c r="H3880" s="5">
        <v>965.64</v>
      </c>
      <c r="I3880" s="5">
        <v>965.64</v>
      </c>
      <c r="J3880" s="5">
        <v>0</v>
      </c>
      <c r="K3880" s="5">
        <v>965.64</v>
      </c>
      <c r="L3880" s="5">
        <v>0</v>
      </c>
      <c r="M3880" t="str">
        <f>IF(ISERROR(VLOOKUP(A3880,'[1]Ecart validé'!$A:$A,1,FALSE)),Z3880,"Ecart Validé")</f>
        <v>valid</v>
      </c>
      <c r="R3880" t="s">
        <v>30</v>
      </c>
      <c r="X3880"/>
      <c r="Y3880"/>
      <c r="Z3880" t="s">
        <v>31</v>
      </c>
    </row>
    <row r="3881" spans="1:26" x14ac:dyDescent="0.3">
      <c r="A3881" t="s">
        <v>5256</v>
      </c>
      <c r="B3881" t="s">
        <v>3157</v>
      </c>
      <c r="C3881">
        <v>110633</v>
      </c>
      <c r="D3881" t="str">
        <f>+VLOOKUP(C3881,Param!K:L,2,FALSE)</f>
        <v>SAMSIC SECURITE</v>
      </c>
      <c r="E3881">
        <v>2130362492</v>
      </c>
      <c r="F3881" t="s">
        <v>35</v>
      </c>
      <c r="G3881" t="s">
        <v>29</v>
      </c>
      <c r="H3881" s="5">
        <v>947.64</v>
      </c>
      <c r="I3881" s="5">
        <v>947.64</v>
      </c>
      <c r="J3881" s="5">
        <v>0</v>
      </c>
      <c r="K3881" s="5">
        <v>947.64</v>
      </c>
      <c r="L3881" s="5">
        <v>0</v>
      </c>
      <c r="M3881" t="str">
        <f>IF(ISERROR(VLOOKUP(A3881,'[1]Ecart validé'!$A:$A,1,FALSE)),Z3881,"Ecart Validé")</f>
        <v>valid</v>
      </c>
      <c r="R3881" t="s">
        <v>30</v>
      </c>
      <c r="X3881"/>
      <c r="Y3881"/>
      <c r="Z3881" t="s">
        <v>31</v>
      </c>
    </row>
    <row r="3882" spans="1:26" x14ac:dyDescent="0.3">
      <c r="A3882" t="s">
        <v>5257</v>
      </c>
      <c r="B3882" t="s">
        <v>3157</v>
      </c>
      <c r="C3882">
        <v>110633</v>
      </c>
      <c r="D3882" t="str">
        <f>+VLOOKUP(C3882,Param!K:L,2,FALSE)</f>
        <v>SAMSIC SECURITE</v>
      </c>
      <c r="E3882">
        <v>2130362492</v>
      </c>
      <c r="F3882" t="s">
        <v>37</v>
      </c>
      <c r="G3882" t="s">
        <v>29</v>
      </c>
      <c r="H3882" s="5">
        <v>965.64</v>
      </c>
      <c r="I3882" s="5">
        <v>965.64</v>
      </c>
      <c r="J3882" s="5">
        <v>0</v>
      </c>
      <c r="K3882" s="5">
        <v>965.64</v>
      </c>
      <c r="L3882" s="5">
        <v>0</v>
      </c>
      <c r="M3882" t="str">
        <f>IF(ISERROR(VLOOKUP(A3882,'[1]Ecart validé'!$A:$A,1,FALSE)),Z3882,"Ecart Validé")</f>
        <v>valid</v>
      </c>
      <c r="R3882" t="s">
        <v>30</v>
      </c>
      <c r="X3882"/>
      <c r="Y3882"/>
      <c r="Z3882" t="s">
        <v>31</v>
      </c>
    </row>
    <row r="3883" spans="1:26" x14ac:dyDescent="0.3">
      <c r="A3883" t="s">
        <v>5258</v>
      </c>
      <c r="B3883" t="s">
        <v>3157</v>
      </c>
      <c r="C3883">
        <v>110634</v>
      </c>
      <c r="D3883" t="str">
        <f>+VLOOKUP(C3883,Param!K:L,2,FALSE)</f>
        <v>MICHEL ET AUGUSTIN</v>
      </c>
      <c r="E3883" t="s">
        <v>5259</v>
      </c>
      <c r="F3883" t="s">
        <v>51</v>
      </c>
      <c r="G3883" t="s">
        <v>29</v>
      </c>
      <c r="H3883" s="5">
        <v>1553.41</v>
      </c>
      <c r="I3883" s="5">
        <v>1553.4121</v>
      </c>
      <c r="J3883" s="5">
        <v>-2.0999999999275999E-3</v>
      </c>
      <c r="K3883" s="5">
        <v>1553.41</v>
      </c>
      <c r="L3883" s="5">
        <v>0</v>
      </c>
      <c r="M3883" t="str">
        <f>IF(ISERROR(VLOOKUP(A3883,'[1]Ecart validé'!$A:$A,1,FALSE)),Z3883,"Ecart Validé")</f>
        <v>valid</v>
      </c>
      <c r="R3883" t="s">
        <v>30</v>
      </c>
      <c r="X3883"/>
      <c r="Y3883"/>
      <c r="Z3883" t="s">
        <v>31</v>
      </c>
    </row>
    <row r="3884" spans="1:26" x14ac:dyDescent="0.3">
      <c r="A3884" t="s">
        <v>5260</v>
      </c>
      <c r="B3884" t="s">
        <v>3157</v>
      </c>
      <c r="C3884">
        <v>110674</v>
      </c>
      <c r="D3884" t="str">
        <f>+VLOOKUP(C3884,Param!K:L,2,FALSE)</f>
        <v>OMS SYNERGIE GROUP</v>
      </c>
      <c r="E3884">
        <v>2130282411</v>
      </c>
      <c r="F3884" t="s">
        <v>28</v>
      </c>
      <c r="G3884" t="s">
        <v>29</v>
      </c>
      <c r="H3884" s="5">
        <v>51014.83</v>
      </c>
      <c r="I3884" s="5">
        <v>51014.833700000003</v>
      </c>
      <c r="J3884" s="5">
        <v>-3.7000000011175802E-3</v>
      </c>
      <c r="K3884" s="5">
        <v>51014.83</v>
      </c>
      <c r="L3884" s="5">
        <v>0</v>
      </c>
      <c r="M3884" t="str">
        <f>IF(ISERROR(VLOOKUP(A3884,'[1]Ecart validé'!$A:$A,1,FALSE)),Z3884,"Ecart Validé")</f>
        <v>valid</v>
      </c>
      <c r="R3884" t="s">
        <v>30</v>
      </c>
      <c r="X3884"/>
      <c r="Y3884"/>
      <c r="Z3884" t="s">
        <v>31</v>
      </c>
    </row>
    <row r="3885" spans="1:26" x14ac:dyDescent="0.3">
      <c r="A3885" t="s">
        <v>5261</v>
      </c>
      <c r="B3885" t="s">
        <v>3157</v>
      </c>
      <c r="C3885">
        <v>110674</v>
      </c>
      <c r="D3885" t="str">
        <f>+VLOOKUP(C3885,Param!K:L,2,FALSE)</f>
        <v>OMS SYNERGIE GROUP</v>
      </c>
      <c r="E3885">
        <v>2130282411</v>
      </c>
      <c r="F3885" t="s">
        <v>33</v>
      </c>
      <c r="G3885" t="s">
        <v>29</v>
      </c>
      <c r="H3885" s="5">
        <v>3204.76</v>
      </c>
      <c r="I3885" s="5">
        <v>3204.7599</v>
      </c>
      <c r="J3885" s="5">
        <v>1.00000000202271E-4</v>
      </c>
      <c r="K3885" s="5">
        <v>3204.76</v>
      </c>
      <c r="L3885" s="5">
        <v>0</v>
      </c>
      <c r="M3885" t="str">
        <f>IF(ISERROR(VLOOKUP(A3885,'[1]Ecart validé'!$A:$A,1,FALSE)),Z3885,"Ecart Validé")</f>
        <v>valid</v>
      </c>
      <c r="R3885" t="s">
        <v>30</v>
      </c>
      <c r="X3885"/>
      <c r="Y3885"/>
      <c r="Z3885" t="s">
        <v>31</v>
      </c>
    </row>
    <row r="3886" spans="1:26" x14ac:dyDescent="0.3">
      <c r="A3886" t="s">
        <v>5262</v>
      </c>
      <c r="B3886" t="s">
        <v>3157</v>
      </c>
      <c r="C3886">
        <v>110674</v>
      </c>
      <c r="D3886" t="str">
        <f>+VLOOKUP(C3886,Param!K:L,2,FALSE)</f>
        <v>OMS SYNERGIE GROUP</v>
      </c>
      <c r="E3886">
        <v>2130282411</v>
      </c>
      <c r="F3886" t="s">
        <v>35</v>
      </c>
      <c r="G3886" t="s">
        <v>29</v>
      </c>
      <c r="H3886" s="5">
        <v>17461.599999999999</v>
      </c>
      <c r="I3886" s="5">
        <v>17461.598000000002</v>
      </c>
      <c r="J3886" s="5">
        <v>1.99999999676947E-3</v>
      </c>
      <c r="K3886" s="5">
        <v>17461.599999999999</v>
      </c>
      <c r="L3886" s="5">
        <v>0</v>
      </c>
      <c r="M3886" t="str">
        <f>IF(ISERROR(VLOOKUP(A3886,'[1]Ecart validé'!$A:$A,1,FALSE)),Z3886,"Ecart Validé")</f>
        <v>valid</v>
      </c>
      <c r="R3886" t="s">
        <v>30</v>
      </c>
      <c r="X3886"/>
      <c r="Y3886"/>
      <c r="Z3886" t="s">
        <v>31</v>
      </c>
    </row>
    <row r="3887" spans="1:26" x14ac:dyDescent="0.3">
      <c r="A3887" t="s">
        <v>5263</v>
      </c>
      <c r="B3887" t="s">
        <v>3157</v>
      </c>
      <c r="C3887">
        <v>110674</v>
      </c>
      <c r="D3887" t="str">
        <f>+VLOOKUP(C3887,Param!K:L,2,FALSE)</f>
        <v>OMS SYNERGIE GROUP</v>
      </c>
      <c r="E3887">
        <v>2130282411</v>
      </c>
      <c r="F3887" t="s">
        <v>37</v>
      </c>
      <c r="G3887" t="s">
        <v>29</v>
      </c>
      <c r="H3887" s="5">
        <v>18688.02</v>
      </c>
      <c r="I3887" s="5">
        <v>18688.018</v>
      </c>
      <c r="J3887" s="5">
        <v>2.0000000004074502E-3</v>
      </c>
      <c r="K3887" s="5">
        <v>18688.02</v>
      </c>
      <c r="L3887" s="5">
        <v>0</v>
      </c>
      <c r="M3887" t="str">
        <f>IF(ISERROR(VLOOKUP(A3887,'[1]Ecart validé'!$A:$A,1,FALSE)),Z3887,"Ecart Validé")</f>
        <v>valid</v>
      </c>
      <c r="R3887" t="s">
        <v>30</v>
      </c>
      <c r="X3887"/>
      <c r="Y3887"/>
      <c r="Z3887" t="s">
        <v>31</v>
      </c>
    </row>
    <row r="3888" spans="1:26" x14ac:dyDescent="0.3">
      <c r="A3888" t="s">
        <v>5264</v>
      </c>
      <c r="B3888" t="s">
        <v>3157</v>
      </c>
      <c r="C3888">
        <v>110685</v>
      </c>
      <c r="D3888" t="str">
        <f>+VLOOKUP(C3888,Param!K:L,2,FALSE)</f>
        <v>SAMSIC RH</v>
      </c>
      <c r="E3888" t="s">
        <v>5265</v>
      </c>
      <c r="F3888" t="s">
        <v>28</v>
      </c>
      <c r="G3888" t="s">
        <v>29</v>
      </c>
      <c r="H3888" s="5">
        <v>3707.26</v>
      </c>
      <c r="I3888" s="5">
        <v>3707.2613000000001</v>
      </c>
      <c r="J3888" s="5">
        <v>-1.29999999990104E-3</v>
      </c>
      <c r="K3888" s="5">
        <v>3707.26</v>
      </c>
      <c r="L3888" s="5">
        <v>0</v>
      </c>
      <c r="M3888" t="str">
        <f>IF(ISERROR(VLOOKUP(A3888,'[1]Ecart validé'!$A:$A,1,FALSE)),Z3888,"Ecart Validé")</f>
        <v>valid</v>
      </c>
      <c r="R3888" t="s">
        <v>30</v>
      </c>
      <c r="X3888"/>
      <c r="Y3888"/>
      <c r="Z3888" t="s">
        <v>31</v>
      </c>
    </row>
    <row r="3889" spans="1:26" x14ac:dyDescent="0.3">
      <c r="A3889" t="s">
        <v>5266</v>
      </c>
      <c r="B3889" t="s">
        <v>3157</v>
      </c>
      <c r="C3889">
        <v>110685</v>
      </c>
      <c r="D3889" t="str">
        <f>+VLOOKUP(C3889,Param!K:L,2,FALSE)</f>
        <v>SAMSIC RH</v>
      </c>
      <c r="E3889" t="s">
        <v>5265</v>
      </c>
      <c r="F3889" t="s">
        <v>33</v>
      </c>
      <c r="G3889" t="s">
        <v>29</v>
      </c>
      <c r="H3889" s="5">
        <v>289.48</v>
      </c>
      <c r="I3889" s="5">
        <v>289.47820000000002</v>
      </c>
      <c r="J3889" s="5">
        <v>1.8000000000029099E-3</v>
      </c>
      <c r="K3889" s="5">
        <v>289.48</v>
      </c>
      <c r="L3889" s="5">
        <v>0</v>
      </c>
      <c r="M3889" t="str">
        <f>IF(ISERROR(VLOOKUP(A3889,'[1]Ecart validé'!$A:$A,1,FALSE)),Z3889,"Ecart Validé")</f>
        <v>valid</v>
      </c>
      <c r="R3889" t="s">
        <v>30</v>
      </c>
      <c r="X3889"/>
      <c r="Y3889"/>
      <c r="Z3889" t="s">
        <v>31</v>
      </c>
    </row>
    <row r="3890" spans="1:26" x14ac:dyDescent="0.3">
      <c r="A3890" t="s">
        <v>5267</v>
      </c>
      <c r="B3890" t="s">
        <v>3157</v>
      </c>
      <c r="C3890">
        <v>110685</v>
      </c>
      <c r="D3890" t="str">
        <f>+VLOOKUP(C3890,Param!K:L,2,FALSE)</f>
        <v>SAMSIC RH</v>
      </c>
      <c r="E3890" t="s">
        <v>5265</v>
      </c>
      <c r="F3890" t="s">
        <v>35</v>
      </c>
      <c r="G3890" t="s">
        <v>29</v>
      </c>
      <c r="H3890" s="5">
        <v>3319.64</v>
      </c>
      <c r="I3890" s="5">
        <v>3319.6415999999999</v>
      </c>
      <c r="J3890" s="5">
        <v>-1.6000000000531099E-3</v>
      </c>
      <c r="K3890" s="5">
        <v>3319.64</v>
      </c>
      <c r="L3890" s="5">
        <v>0</v>
      </c>
      <c r="M3890" t="str">
        <f>IF(ISERROR(VLOOKUP(A3890,'[1]Ecart validé'!$A:$A,1,FALSE)),Z3890,"Ecart Validé")</f>
        <v>valid</v>
      </c>
      <c r="R3890" t="s">
        <v>30</v>
      </c>
      <c r="X3890"/>
      <c r="Y3890"/>
      <c r="Z3890" t="s">
        <v>31</v>
      </c>
    </row>
    <row r="3891" spans="1:26" x14ac:dyDescent="0.3">
      <c r="A3891" t="s">
        <v>5268</v>
      </c>
      <c r="B3891" t="s">
        <v>3157</v>
      </c>
      <c r="C3891">
        <v>110685</v>
      </c>
      <c r="D3891" t="str">
        <f>+VLOOKUP(C3891,Param!K:L,2,FALSE)</f>
        <v>SAMSIC RH</v>
      </c>
      <c r="E3891" t="s">
        <v>5265</v>
      </c>
      <c r="F3891" t="s">
        <v>37</v>
      </c>
      <c r="G3891" t="s">
        <v>29</v>
      </c>
      <c r="H3891" s="5">
        <v>470.77</v>
      </c>
      <c r="I3891" s="5">
        <v>470.76990000000001</v>
      </c>
      <c r="J3891" s="5">
        <v>9.9999999974897906E-5</v>
      </c>
      <c r="K3891" s="5">
        <v>470.77</v>
      </c>
      <c r="L3891" s="5">
        <v>0</v>
      </c>
      <c r="M3891" t="str">
        <f>IF(ISERROR(VLOOKUP(A3891,'[1]Ecart validé'!$A:$A,1,FALSE)),Z3891,"Ecart Validé")</f>
        <v>valid</v>
      </c>
      <c r="R3891" t="s">
        <v>30</v>
      </c>
      <c r="X3891"/>
      <c r="Y3891"/>
      <c r="Z3891" t="s">
        <v>31</v>
      </c>
    </row>
    <row r="3892" spans="1:26" x14ac:dyDescent="0.3">
      <c r="A3892" t="s">
        <v>5269</v>
      </c>
      <c r="B3892" t="s">
        <v>3157</v>
      </c>
      <c r="C3892">
        <v>113597</v>
      </c>
      <c r="D3892" t="str">
        <f>+VLOOKUP(C3892,Param!K:L,2,FALSE)</f>
        <v>SARP GRANDS COMPTES</v>
      </c>
      <c r="E3892">
        <v>27255023</v>
      </c>
      <c r="F3892" t="s">
        <v>28</v>
      </c>
      <c r="G3892" t="s">
        <v>29</v>
      </c>
      <c r="H3892" s="5">
        <v>4064.08</v>
      </c>
      <c r="I3892" s="5">
        <v>4064.0724</v>
      </c>
      <c r="J3892" s="5">
        <v>7.5999999999112298E-3</v>
      </c>
      <c r="K3892" s="5">
        <v>4064.08</v>
      </c>
      <c r="L3892" s="5">
        <v>0</v>
      </c>
      <c r="M3892" t="str">
        <f>IF(ISERROR(VLOOKUP(A3892,'[1]Ecart validé'!$A:$A,1,FALSE)),Z3892,"Ecart Validé")</f>
        <v>valid</v>
      </c>
      <c r="R3892" t="s">
        <v>30</v>
      </c>
      <c r="X3892"/>
      <c r="Y3892"/>
      <c r="Z3892" t="s">
        <v>31</v>
      </c>
    </row>
    <row r="3893" spans="1:26" x14ac:dyDescent="0.3">
      <c r="A3893" t="s">
        <v>5270</v>
      </c>
      <c r="B3893" t="s">
        <v>3157</v>
      </c>
      <c r="C3893">
        <v>113597</v>
      </c>
      <c r="D3893" t="str">
        <f>+VLOOKUP(C3893,Param!K:L,2,FALSE)</f>
        <v>SARP GRANDS COMPTES</v>
      </c>
      <c r="E3893">
        <v>27255023</v>
      </c>
      <c r="F3893" t="s">
        <v>33</v>
      </c>
      <c r="G3893" t="s">
        <v>29</v>
      </c>
      <c r="H3893" s="5">
        <v>1204.04</v>
      </c>
      <c r="I3893" s="5">
        <v>1204.0404000000001</v>
      </c>
      <c r="J3893" s="5">
        <v>-4.0000000012696503E-4</v>
      </c>
      <c r="K3893" s="5">
        <v>1204.04</v>
      </c>
      <c r="L3893" s="5">
        <v>0</v>
      </c>
      <c r="M3893" t="str">
        <f>IF(ISERROR(VLOOKUP(A3893,'[1]Ecart validé'!$A:$A,1,FALSE)),Z3893,"Ecart Validé")</f>
        <v>valid</v>
      </c>
      <c r="R3893" t="s">
        <v>30</v>
      </c>
      <c r="X3893"/>
      <c r="Y3893"/>
      <c r="Z3893" t="s">
        <v>31</v>
      </c>
    </row>
    <row r="3894" spans="1:26" x14ac:dyDescent="0.3">
      <c r="A3894" t="s">
        <v>5271</v>
      </c>
      <c r="B3894" t="s">
        <v>3157</v>
      </c>
      <c r="C3894">
        <v>113597</v>
      </c>
      <c r="D3894" t="str">
        <f>+VLOOKUP(C3894,Param!K:L,2,FALSE)</f>
        <v>SARP GRANDS COMPTES</v>
      </c>
      <c r="E3894">
        <v>27255023</v>
      </c>
      <c r="F3894" t="s">
        <v>35</v>
      </c>
      <c r="G3894" t="s">
        <v>29</v>
      </c>
      <c r="H3894" s="5">
        <v>2403.6</v>
      </c>
      <c r="I3894" s="5">
        <v>2403.5931999999998</v>
      </c>
      <c r="J3894" s="5">
        <v>6.8000000001120497E-3</v>
      </c>
      <c r="K3894" s="5">
        <v>2403.6</v>
      </c>
      <c r="L3894" s="5">
        <v>0</v>
      </c>
      <c r="M3894" t="str">
        <f>IF(ISERROR(VLOOKUP(A3894,'[1]Ecart validé'!$A:$A,1,FALSE)),Z3894,"Ecart Validé")</f>
        <v>valid</v>
      </c>
      <c r="R3894" t="s">
        <v>30</v>
      </c>
      <c r="X3894"/>
      <c r="Y3894"/>
      <c r="Z3894" t="s">
        <v>31</v>
      </c>
    </row>
    <row r="3895" spans="1:26" x14ac:dyDescent="0.3">
      <c r="A3895" t="s">
        <v>5272</v>
      </c>
      <c r="B3895" t="s">
        <v>3157</v>
      </c>
      <c r="C3895">
        <v>113597</v>
      </c>
      <c r="D3895" t="str">
        <f>+VLOOKUP(C3895,Param!K:L,2,FALSE)</f>
        <v>SARP GRANDS COMPTES</v>
      </c>
      <c r="E3895">
        <v>27255023</v>
      </c>
      <c r="F3895" t="s">
        <v>37</v>
      </c>
      <c r="G3895" t="s">
        <v>29</v>
      </c>
      <c r="H3895" s="5">
        <v>1886.78</v>
      </c>
      <c r="I3895" s="5">
        <v>1886.78</v>
      </c>
      <c r="J3895" s="5">
        <v>0</v>
      </c>
      <c r="K3895" s="5">
        <v>1886.78</v>
      </c>
      <c r="L3895" s="5">
        <v>0</v>
      </c>
      <c r="M3895" t="str">
        <f>IF(ISERROR(VLOOKUP(A3895,'[1]Ecart validé'!$A:$A,1,FALSE)),Z3895,"Ecart Validé")</f>
        <v>valid</v>
      </c>
      <c r="R3895" t="s">
        <v>30</v>
      </c>
      <c r="X3895"/>
      <c r="Y3895"/>
      <c r="Z3895" t="s">
        <v>31</v>
      </c>
    </row>
    <row r="3896" spans="1:26" x14ac:dyDescent="0.3">
      <c r="A3896" t="s">
        <v>5273</v>
      </c>
      <c r="B3896" t="s">
        <v>3157</v>
      </c>
      <c r="C3896">
        <v>114226</v>
      </c>
      <c r="D3896" t="str">
        <f>+VLOOKUP(C3896,Param!K:L,2,FALSE)</f>
        <v>STANLEY SECURITE FRANCE</v>
      </c>
      <c r="E3896">
        <v>27271013</v>
      </c>
      <c r="F3896" t="s">
        <v>28</v>
      </c>
      <c r="G3896" t="s">
        <v>29</v>
      </c>
      <c r="H3896" s="5">
        <v>17163.78</v>
      </c>
      <c r="I3896" s="5">
        <v>17163.7755</v>
      </c>
      <c r="J3896" s="5">
        <v>4.4999999990977804E-3</v>
      </c>
      <c r="K3896" s="5">
        <v>17163.78</v>
      </c>
      <c r="L3896" s="5">
        <v>0</v>
      </c>
      <c r="M3896" t="str">
        <f>IF(ISERROR(VLOOKUP(A3896,'[1]Ecart validé'!$A:$A,1,FALSE)),Z3896,"Ecart Validé")</f>
        <v>valid</v>
      </c>
      <c r="R3896" t="s">
        <v>30</v>
      </c>
      <c r="X3896"/>
      <c r="Y3896"/>
      <c r="Z3896" t="s">
        <v>31</v>
      </c>
    </row>
    <row r="3897" spans="1:26" x14ac:dyDescent="0.3">
      <c r="A3897" t="s">
        <v>5274</v>
      </c>
      <c r="B3897" t="s">
        <v>3157</v>
      </c>
      <c r="C3897">
        <v>114226</v>
      </c>
      <c r="D3897" t="str">
        <f>+VLOOKUP(C3897,Param!K:L,2,FALSE)</f>
        <v>STANLEY SECURITE FRANCE</v>
      </c>
      <c r="E3897">
        <v>27271013</v>
      </c>
      <c r="F3897" t="s">
        <v>33</v>
      </c>
      <c r="G3897" t="s">
        <v>29</v>
      </c>
      <c r="H3897" s="5">
        <v>13389.21</v>
      </c>
      <c r="I3897" s="5">
        <v>13389.209500000001</v>
      </c>
      <c r="J3897" s="5">
        <v>4.99999998282874E-4</v>
      </c>
      <c r="K3897" s="5">
        <v>13389.21</v>
      </c>
      <c r="L3897" s="5">
        <v>0</v>
      </c>
      <c r="M3897" t="str">
        <f>IF(ISERROR(VLOOKUP(A3897,'[1]Ecart validé'!$A:$A,1,FALSE)),Z3897,"Ecart Validé")</f>
        <v>valid</v>
      </c>
      <c r="R3897" t="s">
        <v>30</v>
      </c>
      <c r="X3897"/>
      <c r="Y3897"/>
      <c r="Z3897" t="s">
        <v>31</v>
      </c>
    </row>
    <row r="3898" spans="1:26" x14ac:dyDescent="0.3">
      <c r="A3898" t="s">
        <v>5275</v>
      </c>
      <c r="B3898" t="s">
        <v>3157</v>
      </c>
      <c r="C3898">
        <v>114226</v>
      </c>
      <c r="D3898" t="str">
        <f>+VLOOKUP(C3898,Param!K:L,2,FALSE)</f>
        <v>STANLEY SECURITE FRANCE</v>
      </c>
      <c r="E3898">
        <v>27271013</v>
      </c>
      <c r="F3898" t="s">
        <v>35</v>
      </c>
      <c r="G3898" t="s">
        <v>29</v>
      </c>
      <c r="H3898" s="5">
        <v>14559.59</v>
      </c>
      <c r="I3898" s="5">
        <v>14559.587</v>
      </c>
      <c r="J3898" s="5">
        <v>3.00000000061118E-3</v>
      </c>
      <c r="K3898" s="5">
        <v>14559.59</v>
      </c>
      <c r="L3898" s="5">
        <v>0</v>
      </c>
      <c r="M3898" t="str">
        <f>IF(ISERROR(VLOOKUP(A3898,'[1]Ecart validé'!$A:$A,1,FALSE)),Z3898,"Ecart Validé")</f>
        <v>valid</v>
      </c>
      <c r="R3898" t="s">
        <v>30</v>
      </c>
      <c r="X3898"/>
      <c r="Y3898"/>
      <c r="Z3898" t="s">
        <v>31</v>
      </c>
    </row>
    <row r="3899" spans="1:26" x14ac:dyDescent="0.3">
      <c r="A3899" t="s">
        <v>5276</v>
      </c>
      <c r="B3899" t="s">
        <v>3157</v>
      </c>
      <c r="C3899">
        <v>114226</v>
      </c>
      <c r="D3899" t="str">
        <f>+VLOOKUP(C3899,Param!K:L,2,FALSE)</f>
        <v>STANLEY SECURITE FRANCE</v>
      </c>
      <c r="E3899">
        <v>27271013</v>
      </c>
      <c r="F3899" t="s">
        <v>37</v>
      </c>
      <c r="G3899" t="s">
        <v>29</v>
      </c>
      <c r="H3899" s="5">
        <v>12723.83</v>
      </c>
      <c r="I3899" s="5">
        <v>12723.827499999999</v>
      </c>
      <c r="J3899" s="5">
        <v>2.5000000005093101E-3</v>
      </c>
      <c r="K3899" s="5">
        <v>12723.83</v>
      </c>
      <c r="L3899" s="5">
        <v>0</v>
      </c>
      <c r="M3899" t="str">
        <f>IF(ISERROR(VLOOKUP(A3899,'[1]Ecart validé'!$A:$A,1,FALSE)),Z3899,"Ecart Validé")</f>
        <v>valid</v>
      </c>
      <c r="R3899" t="s">
        <v>30</v>
      </c>
      <c r="X3899"/>
      <c r="Y3899"/>
      <c r="Z3899" t="s">
        <v>31</v>
      </c>
    </row>
    <row r="3900" spans="1:26" x14ac:dyDescent="0.3">
      <c r="A3900" t="s">
        <v>5277</v>
      </c>
      <c r="B3900" t="s">
        <v>3157</v>
      </c>
      <c r="C3900">
        <v>114558</v>
      </c>
      <c r="D3900" t="str">
        <f>+VLOOKUP(C3900,Param!K:L,2,FALSE)</f>
        <v>WIFIRST</v>
      </c>
      <c r="E3900">
        <v>2130592514</v>
      </c>
      <c r="F3900" t="s">
        <v>28</v>
      </c>
      <c r="G3900" t="s">
        <v>29</v>
      </c>
      <c r="H3900" s="5">
        <v>12836.15</v>
      </c>
      <c r="I3900" s="5">
        <v>12836.154399999999</v>
      </c>
      <c r="J3900" s="5">
        <v>-4.399999999805E-3</v>
      </c>
      <c r="K3900" s="5">
        <v>12836.15</v>
      </c>
      <c r="L3900" s="5">
        <v>0</v>
      </c>
      <c r="M3900" t="str">
        <f>IF(ISERROR(VLOOKUP(A3900,'[1]Ecart validé'!$A:$A,1,FALSE)),Z3900,"Ecart Validé")</f>
        <v>valid</v>
      </c>
      <c r="R3900" t="s">
        <v>30</v>
      </c>
      <c r="X3900"/>
      <c r="Y3900"/>
      <c r="Z3900" t="s">
        <v>31</v>
      </c>
    </row>
    <row r="3901" spans="1:26" x14ac:dyDescent="0.3">
      <c r="A3901" t="s">
        <v>5278</v>
      </c>
      <c r="B3901" t="s">
        <v>3157</v>
      </c>
      <c r="C3901">
        <v>114558</v>
      </c>
      <c r="D3901" t="str">
        <f>+VLOOKUP(C3901,Param!K:L,2,FALSE)</f>
        <v>WIFIRST</v>
      </c>
      <c r="E3901">
        <v>2130592514</v>
      </c>
      <c r="F3901" t="s">
        <v>33</v>
      </c>
      <c r="G3901" t="s">
        <v>29</v>
      </c>
      <c r="H3901" s="5">
        <v>11631.06</v>
      </c>
      <c r="I3901" s="5">
        <v>11631.0648</v>
      </c>
      <c r="J3901" s="5">
        <v>-4.80000000061409E-3</v>
      </c>
      <c r="K3901" s="5">
        <v>11631.06</v>
      </c>
      <c r="L3901" s="5">
        <v>0</v>
      </c>
      <c r="M3901" t="str">
        <f>IF(ISERROR(VLOOKUP(A3901,'[1]Ecart validé'!$A:$A,1,FALSE)),Z3901,"Ecart Validé")</f>
        <v>valid</v>
      </c>
      <c r="R3901" t="s">
        <v>30</v>
      </c>
      <c r="X3901"/>
      <c r="Y3901"/>
      <c r="Z3901" t="s">
        <v>31</v>
      </c>
    </row>
    <row r="3902" spans="1:26" x14ac:dyDescent="0.3">
      <c r="A3902" t="s">
        <v>5279</v>
      </c>
      <c r="B3902" t="s">
        <v>3157</v>
      </c>
      <c r="C3902">
        <v>114558</v>
      </c>
      <c r="D3902" t="str">
        <f>+VLOOKUP(C3902,Param!K:L,2,FALSE)</f>
        <v>WIFIRST</v>
      </c>
      <c r="E3902">
        <v>2130592514</v>
      </c>
      <c r="F3902" t="s">
        <v>35</v>
      </c>
      <c r="G3902" t="s">
        <v>29</v>
      </c>
      <c r="H3902" s="5">
        <v>39940.53</v>
      </c>
      <c r="I3902" s="5">
        <v>39940.5268</v>
      </c>
      <c r="J3902" s="5">
        <v>3.1999999991967299E-3</v>
      </c>
      <c r="K3902" s="5">
        <v>39940.53</v>
      </c>
      <c r="L3902" s="5">
        <v>0</v>
      </c>
      <c r="M3902" t="str">
        <f>IF(ISERROR(VLOOKUP(A3902,'[1]Ecart validé'!$A:$A,1,FALSE)),Z3902,"Ecart Validé")</f>
        <v>valid</v>
      </c>
      <c r="R3902" t="s">
        <v>30</v>
      </c>
      <c r="X3902"/>
      <c r="Y3902"/>
      <c r="Z3902" t="s">
        <v>31</v>
      </c>
    </row>
    <row r="3903" spans="1:26" x14ac:dyDescent="0.3">
      <c r="A3903" t="s">
        <v>5280</v>
      </c>
      <c r="B3903" t="s">
        <v>3157</v>
      </c>
      <c r="C3903">
        <v>114558</v>
      </c>
      <c r="D3903" t="str">
        <f>+VLOOKUP(C3903,Param!K:L,2,FALSE)</f>
        <v>WIFIRST</v>
      </c>
      <c r="E3903">
        <v>2130592514</v>
      </c>
      <c r="F3903" t="s">
        <v>37</v>
      </c>
      <c r="G3903" t="s">
        <v>29</v>
      </c>
      <c r="H3903" s="5">
        <v>16908.490000000002</v>
      </c>
      <c r="I3903" s="5">
        <v>16908.4872</v>
      </c>
      <c r="J3903" s="5">
        <v>2.8000000020256201E-3</v>
      </c>
      <c r="K3903" s="5">
        <v>16908.490000000002</v>
      </c>
      <c r="L3903" s="5">
        <v>0</v>
      </c>
      <c r="M3903" t="str">
        <f>IF(ISERROR(VLOOKUP(A3903,'[1]Ecart validé'!$A:$A,1,FALSE)),Z3903,"Ecart Validé")</f>
        <v>valid</v>
      </c>
      <c r="R3903" t="s">
        <v>30</v>
      </c>
      <c r="X3903"/>
      <c r="Y3903"/>
      <c r="Z3903" t="s">
        <v>31</v>
      </c>
    </row>
    <row r="3904" spans="1:26" x14ac:dyDescent="0.3">
      <c r="A3904" t="s">
        <v>5281</v>
      </c>
      <c r="B3904" t="s">
        <v>3157</v>
      </c>
      <c r="C3904">
        <v>114558</v>
      </c>
      <c r="D3904" t="str">
        <f>+VLOOKUP(C3904,Param!K:L,2,FALSE)</f>
        <v>WIFIRST</v>
      </c>
      <c r="E3904">
        <v>2170595121</v>
      </c>
      <c r="F3904" t="s">
        <v>28</v>
      </c>
      <c r="G3904" t="s">
        <v>29</v>
      </c>
      <c r="H3904" s="5">
        <v>41608.93</v>
      </c>
      <c r="I3904" s="5">
        <v>41608.932399999998</v>
      </c>
      <c r="J3904" s="5">
        <v>-2.39999999757856E-3</v>
      </c>
      <c r="K3904" s="5">
        <v>41608.93</v>
      </c>
      <c r="L3904" s="5">
        <v>0</v>
      </c>
      <c r="M3904" t="str">
        <f>IF(ISERROR(VLOOKUP(A3904,'[1]Ecart validé'!$A:$A,1,FALSE)),Z3904,"Ecart Validé")</f>
        <v>valid</v>
      </c>
      <c r="R3904" t="s">
        <v>30</v>
      </c>
      <c r="X3904"/>
      <c r="Y3904"/>
      <c r="Z3904" t="s">
        <v>31</v>
      </c>
    </row>
    <row r="3905" spans="1:26" x14ac:dyDescent="0.3">
      <c r="A3905" t="s">
        <v>5282</v>
      </c>
      <c r="B3905" t="s">
        <v>3157</v>
      </c>
      <c r="C3905">
        <v>114558</v>
      </c>
      <c r="D3905" t="str">
        <f>+VLOOKUP(C3905,Param!K:L,2,FALSE)</f>
        <v>WIFIRST</v>
      </c>
      <c r="E3905">
        <v>2170595121</v>
      </c>
      <c r="F3905" t="s">
        <v>33</v>
      </c>
      <c r="G3905" t="s">
        <v>29</v>
      </c>
      <c r="H3905" s="5">
        <v>52508.4</v>
      </c>
      <c r="I3905" s="5">
        <v>52508.398399999998</v>
      </c>
      <c r="J3905" s="5">
        <v>1.6000000032363401E-3</v>
      </c>
      <c r="K3905" s="5">
        <v>52508.4</v>
      </c>
      <c r="L3905" s="5">
        <v>0</v>
      </c>
      <c r="M3905" t="str">
        <f>IF(ISERROR(VLOOKUP(A3905,'[1]Ecart validé'!$A:$A,1,FALSE)),Z3905,"Ecart Validé")</f>
        <v>valid</v>
      </c>
      <c r="R3905" t="s">
        <v>30</v>
      </c>
      <c r="X3905"/>
      <c r="Y3905"/>
      <c r="Z3905" t="s">
        <v>31</v>
      </c>
    </row>
    <row r="3906" spans="1:26" x14ac:dyDescent="0.3">
      <c r="A3906" t="s">
        <v>5283</v>
      </c>
      <c r="B3906" t="s">
        <v>3157</v>
      </c>
      <c r="C3906">
        <v>114558</v>
      </c>
      <c r="D3906" t="str">
        <f>+VLOOKUP(C3906,Param!K:L,2,FALSE)</f>
        <v>WIFIRST</v>
      </c>
      <c r="E3906">
        <v>2170595121</v>
      </c>
      <c r="F3906" t="s">
        <v>35</v>
      </c>
      <c r="G3906" t="s">
        <v>29</v>
      </c>
      <c r="H3906" s="5">
        <v>28046.33</v>
      </c>
      <c r="I3906" s="5">
        <v>28046.331600000001</v>
      </c>
      <c r="J3906" s="5">
        <v>-1.59999999959836E-3</v>
      </c>
      <c r="K3906" s="5">
        <v>28046.33</v>
      </c>
      <c r="L3906" s="5">
        <v>0</v>
      </c>
      <c r="M3906" t="str">
        <f>IF(ISERROR(VLOOKUP(A3906,'[1]Ecart validé'!$A:$A,1,FALSE)),Z3906,"Ecart Validé")</f>
        <v>valid</v>
      </c>
      <c r="R3906" t="s">
        <v>30</v>
      </c>
      <c r="X3906"/>
      <c r="Y3906"/>
      <c r="Z3906" t="s">
        <v>31</v>
      </c>
    </row>
    <row r="3907" spans="1:26" x14ac:dyDescent="0.3">
      <c r="A3907" t="s">
        <v>5284</v>
      </c>
      <c r="B3907" t="s">
        <v>3157</v>
      </c>
      <c r="C3907">
        <v>114558</v>
      </c>
      <c r="D3907" t="str">
        <f>+VLOOKUP(C3907,Param!K:L,2,FALSE)</f>
        <v>WIFIRST</v>
      </c>
      <c r="E3907">
        <v>2170595121</v>
      </c>
      <c r="F3907" t="s">
        <v>37</v>
      </c>
      <c r="G3907" t="s">
        <v>29</v>
      </c>
      <c r="H3907" s="5">
        <v>53146.03</v>
      </c>
      <c r="I3907" s="5">
        <v>53146.031600000002</v>
      </c>
      <c r="J3907" s="5">
        <v>-1.6000000032363401E-3</v>
      </c>
      <c r="K3907" s="5">
        <v>53146.03</v>
      </c>
      <c r="L3907" s="5">
        <v>0</v>
      </c>
      <c r="M3907" t="str">
        <f>IF(ISERROR(VLOOKUP(A3907,'[1]Ecart validé'!$A:$A,1,FALSE)),Z3907,"Ecart Validé")</f>
        <v>valid</v>
      </c>
      <c r="R3907" t="s">
        <v>30</v>
      </c>
      <c r="X3907"/>
      <c r="Y3907"/>
      <c r="Z3907" t="s">
        <v>31</v>
      </c>
    </row>
    <row r="3908" spans="1:26" x14ac:dyDescent="0.3">
      <c r="A3908" t="s">
        <v>5285</v>
      </c>
      <c r="B3908" t="s">
        <v>3157</v>
      </c>
      <c r="C3908">
        <v>115081</v>
      </c>
      <c r="D3908" t="str">
        <f>+VLOOKUP(C3908,Param!K:L,2,FALSE)</f>
        <v>TAITTINGER CCVC</v>
      </c>
      <c r="E3908">
        <v>19218008</v>
      </c>
      <c r="F3908" t="s">
        <v>28</v>
      </c>
      <c r="G3908" t="s">
        <v>29</v>
      </c>
      <c r="H3908" s="5">
        <v>5105.1000000000004</v>
      </c>
      <c r="I3908" s="5">
        <v>5105.1000000000004</v>
      </c>
      <c r="J3908" s="5">
        <v>0</v>
      </c>
      <c r="K3908" s="5">
        <v>5105.1000000000004</v>
      </c>
      <c r="L3908" s="5">
        <v>0</v>
      </c>
      <c r="M3908" t="str">
        <f>IF(ISERROR(VLOOKUP(A3908,'[1]Ecart validé'!$A:$A,1,FALSE)),Z3908,"Ecart Validé")</f>
        <v>valid</v>
      </c>
      <c r="R3908" t="s">
        <v>30</v>
      </c>
      <c r="X3908"/>
      <c r="Y3908"/>
      <c r="Z3908" t="s">
        <v>31</v>
      </c>
    </row>
    <row r="3909" spans="1:26" x14ac:dyDescent="0.3">
      <c r="A3909" t="s">
        <v>5286</v>
      </c>
      <c r="B3909" t="s">
        <v>3157</v>
      </c>
      <c r="C3909">
        <v>115081</v>
      </c>
      <c r="D3909" t="str">
        <f>+VLOOKUP(C3909,Param!K:L,2,FALSE)</f>
        <v>TAITTINGER CCVC</v>
      </c>
      <c r="E3909">
        <v>19218008</v>
      </c>
      <c r="F3909" t="s">
        <v>33</v>
      </c>
      <c r="G3909" t="s">
        <v>29</v>
      </c>
      <c r="H3909" s="5">
        <v>535.08000000000004</v>
      </c>
      <c r="I3909" s="5">
        <v>535.08000000000004</v>
      </c>
      <c r="J3909" s="5">
        <v>0</v>
      </c>
      <c r="K3909" s="5">
        <v>535.08000000000004</v>
      </c>
      <c r="L3909" s="5">
        <v>0</v>
      </c>
      <c r="M3909" t="str">
        <f>IF(ISERROR(VLOOKUP(A3909,'[1]Ecart validé'!$A:$A,1,FALSE)),Z3909,"Ecart Validé")</f>
        <v>valid</v>
      </c>
      <c r="R3909" t="s">
        <v>30</v>
      </c>
      <c r="X3909"/>
      <c r="Y3909"/>
      <c r="Z3909" t="s">
        <v>31</v>
      </c>
    </row>
    <row r="3910" spans="1:26" x14ac:dyDescent="0.3">
      <c r="A3910" t="s">
        <v>5287</v>
      </c>
      <c r="B3910" t="s">
        <v>3157</v>
      </c>
      <c r="C3910">
        <v>115081</v>
      </c>
      <c r="D3910" t="str">
        <f>+VLOOKUP(C3910,Param!K:L,2,FALSE)</f>
        <v>TAITTINGER CCVC</v>
      </c>
      <c r="E3910">
        <v>19218008</v>
      </c>
      <c r="F3910" t="s">
        <v>35</v>
      </c>
      <c r="G3910" t="s">
        <v>29</v>
      </c>
      <c r="H3910" s="5">
        <v>4141.67</v>
      </c>
      <c r="I3910" s="5">
        <v>4141.67</v>
      </c>
      <c r="J3910" s="5">
        <v>0</v>
      </c>
      <c r="K3910" s="5">
        <v>4141.67</v>
      </c>
      <c r="L3910" s="5">
        <v>0</v>
      </c>
      <c r="M3910" t="str">
        <f>IF(ISERROR(VLOOKUP(A3910,'[1]Ecart validé'!$A:$A,1,FALSE)),Z3910,"Ecart Validé")</f>
        <v>valid</v>
      </c>
      <c r="R3910" t="s">
        <v>30</v>
      </c>
      <c r="X3910"/>
      <c r="Y3910"/>
      <c r="Z3910" t="s">
        <v>31</v>
      </c>
    </row>
    <row r="3911" spans="1:26" x14ac:dyDescent="0.3">
      <c r="A3911" t="s">
        <v>5288</v>
      </c>
      <c r="B3911" t="s">
        <v>3157</v>
      </c>
      <c r="C3911">
        <v>115081</v>
      </c>
      <c r="D3911" t="str">
        <f>+VLOOKUP(C3911,Param!K:L,2,FALSE)</f>
        <v>TAITTINGER CCVC</v>
      </c>
      <c r="E3911">
        <v>19218008</v>
      </c>
      <c r="F3911" t="s">
        <v>37</v>
      </c>
      <c r="G3911" t="s">
        <v>29</v>
      </c>
      <c r="H3911" s="5">
        <v>2874.56</v>
      </c>
      <c r="I3911" s="5">
        <v>2874.56</v>
      </c>
      <c r="J3911" s="5">
        <v>0</v>
      </c>
      <c r="K3911" s="5">
        <v>2874.56</v>
      </c>
      <c r="L3911" s="5">
        <v>0</v>
      </c>
      <c r="M3911" t="str">
        <f>IF(ISERROR(VLOOKUP(A3911,'[1]Ecart validé'!$A:$A,1,FALSE)),Z3911,"Ecart Validé")</f>
        <v>valid</v>
      </c>
      <c r="R3911" t="s">
        <v>30</v>
      </c>
      <c r="X3911"/>
      <c r="Y3911"/>
      <c r="Z3911" t="s">
        <v>31</v>
      </c>
    </row>
    <row r="3912" spans="1:26" x14ac:dyDescent="0.3">
      <c r="A3912" t="s">
        <v>5289</v>
      </c>
      <c r="B3912" t="s">
        <v>3157</v>
      </c>
      <c r="C3912">
        <v>115081</v>
      </c>
      <c r="D3912" t="str">
        <f>+VLOOKUP(C3912,Param!K:L,2,FALSE)</f>
        <v>TAITTINGER CCVC</v>
      </c>
      <c r="E3912" t="s">
        <v>5290</v>
      </c>
      <c r="F3912" t="s">
        <v>51</v>
      </c>
      <c r="G3912" t="s">
        <v>29</v>
      </c>
      <c r="H3912" s="5">
        <v>5036.8500000000004</v>
      </c>
      <c r="I3912" s="5">
        <v>5036.8500000000004</v>
      </c>
      <c r="J3912" s="5">
        <v>0</v>
      </c>
      <c r="K3912" s="5">
        <v>5036.8500000000004</v>
      </c>
      <c r="L3912" s="5">
        <v>0</v>
      </c>
      <c r="M3912" t="str">
        <f>IF(ISERROR(VLOOKUP(A3912,'[1]Ecart validé'!$A:$A,1,FALSE)),Z3912,"Ecart Validé")</f>
        <v>valid</v>
      </c>
      <c r="R3912" t="s">
        <v>30</v>
      </c>
      <c r="X3912"/>
      <c r="Y3912"/>
      <c r="Z3912" t="s">
        <v>31</v>
      </c>
    </row>
    <row r="3913" spans="1:26" ht="86.4" x14ac:dyDescent="0.3">
      <c r="A3913" t="s">
        <v>5291</v>
      </c>
      <c r="B3913" t="s">
        <v>3157</v>
      </c>
      <c r="C3913">
        <v>115147</v>
      </c>
      <c r="D3913" t="str">
        <f>+VLOOKUP(C3913,Param!K:L,2,FALSE)</f>
        <v>MC CORMICK FRANCE</v>
      </c>
      <c r="E3913" t="s">
        <v>5292</v>
      </c>
      <c r="F3913" t="s">
        <v>51</v>
      </c>
      <c r="G3913" t="s">
        <v>29</v>
      </c>
      <c r="H3913" s="5">
        <v>8359.2199999999993</v>
      </c>
      <c r="I3913" s="5">
        <v>8359.2149000000009</v>
      </c>
      <c r="J3913" s="5">
        <v>5.0999999984924198E-3</v>
      </c>
      <c r="K3913" s="5">
        <v>8359.2199999999993</v>
      </c>
      <c r="L3913" s="5">
        <v>0</v>
      </c>
      <c r="M3913" t="str">
        <f>IF(ISERROR(VLOOKUP(A3913,'[1]Ecart validé'!$A:$A,1,FALSE)),Z3913,"Ecart Validé")</f>
        <v>valid</v>
      </c>
      <c r="R3913" t="s">
        <v>30</v>
      </c>
      <c r="S3913" t="s">
        <v>42</v>
      </c>
      <c r="T3913" t="s">
        <v>257</v>
      </c>
      <c r="U3913" s="13" t="s">
        <v>5133</v>
      </c>
      <c r="V3913" t="s">
        <v>60</v>
      </c>
      <c r="W3913" t="s">
        <v>61</v>
      </c>
      <c r="X3913"/>
      <c r="Y3913"/>
      <c r="Z3913" t="s">
        <v>31</v>
      </c>
    </row>
    <row r="3914" spans="1:26" x14ac:dyDescent="0.3">
      <c r="A3914" t="s">
        <v>5293</v>
      </c>
      <c r="B3914" t="s">
        <v>3157</v>
      </c>
      <c r="C3914">
        <v>115228</v>
      </c>
      <c r="D3914" t="str">
        <f>+VLOOKUP(C3914,Param!K:L,2,FALSE)</f>
        <v>ESPRI RESTAURATION</v>
      </c>
      <c r="E3914" t="s">
        <v>5294</v>
      </c>
      <c r="F3914" t="s">
        <v>51</v>
      </c>
      <c r="G3914" t="s">
        <v>29</v>
      </c>
      <c r="H3914" s="5">
        <v>524.76</v>
      </c>
      <c r="I3914" s="5">
        <v>524.76</v>
      </c>
      <c r="J3914" s="5">
        <v>0</v>
      </c>
      <c r="K3914" s="5">
        <v>524.76</v>
      </c>
      <c r="L3914" s="5">
        <v>0</v>
      </c>
      <c r="M3914" t="str">
        <f>IF(ISERROR(VLOOKUP(A3914,'[1]Ecart validé'!$A:$A,1,FALSE)),Z3914,"Ecart Validé")</f>
        <v>valid</v>
      </c>
      <c r="R3914" t="s">
        <v>30</v>
      </c>
      <c r="X3914"/>
      <c r="Y3914"/>
      <c r="Z3914" t="s">
        <v>31</v>
      </c>
    </row>
    <row r="3915" spans="1:26" ht="43.2" x14ac:dyDescent="0.3">
      <c r="A3915" t="s">
        <v>5295</v>
      </c>
      <c r="B3915" t="s">
        <v>3157</v>
      </c>
      <c r="C3915">
        <v>115328</v>
      </c>
      <c r="D3915" t="str">
        <f>+VLOOKUP(C3915,Param!K:L,2,FALSE)</f>
        <v>SAS VALADE</v>
      </c>
      <c r="E3915" t="s">
        <v>5296</v>
      </c>
      <c r="F3915" t="s">
        <v>51</v>
      </c>
      <c r="G3915" t="s">
        <v>29</v>
      </c>
      <c r="H3915" s="5">
        <v>11548.79</v>
      </c>
      <c r="I3915" s="5">
        <v>11548.794900000001</v>
      </c>
      <c r="J3915" s="5">
        <v>-4.8999999999068599E-3</v>
      </c>
      <c r="K3915" s="5">
        <v>11548.79</v>
      </c>
      <c r="L3915" s="5">
        <v>0</v>
      </c>
      <c r="M3915" t="str">
        <f>IF(ISERROR(VLOOKUP(A3915,'[1]Ecart validé'!$A:$A,1,FALSE)),Z3915,"Ecart Validé")</f>
        <v>valid</v>
      </c>
      <c r="R3915" t="s">
        <v>30</v>
      </c>
      <c r="S3915" t="s">
        <v>42</v>
      </c>
      <c r="T3915" t="s">
        <v>257</v>
      </c>
      <c r="U3915" s="13" t="s">
        <v>5297</v>
      </c>
      <c r="V3915" t="s">
        <v>60</v>
      </c>
      <c r="W3915" t="s">
        <v>61</v>
      </c>
      <c r="X3915"/>
      <c r="Y3915"/>
      <c r="Z3915" t="s">
        <v>31</v>
      </c>
    </row>
    <row r="3916" spans="1:26" x14ac:dyDescent="0.3">
      <c r="A3916" t="s">
        <v>5298</v>
      </c>
      <c r="B3916" t="s">
        <v>3157</v>
      </c>
      <c r="C3916">
        <v>115384</v>
      </c>
      <c r="D3916" t="str">
        <f>+VLOOKUP(C3916,Param!K:L,2,FALSE)</f>
        <v>S.A.E.M.E(SA DES EAUX MINERALES D'EVIAN)</v>
      </c>
      <c r="E3916" t="s">
        <v>5299</v>
      </c>
      <c r="F3916" t="s">
        <v>51</v>
      </c>
      <c r="G3916" t="s">
        <v>29</v>
      </c>
      <c r="H3916" s="5">
        <v>9958.5</v>
      </c>
      <c r="I3916" s="5">
        <v>9958.5</v>
      </c>
      <c r="J3916" s="5">
        <v>0</v>
      </c>
      <c r="K3916" s="5">
        <v>9958.5</v>
      </c>
      <c r="L3916" s="5">
        <v>0</v>
      </c>
      <c r="M3916" t="str">
        <f>IF(ISERROR(VLOOKUP(A3916,'[1]Ecart validé'!$A:$A,1,FALSE)),Z3916,"Ecart Validé")</f>
        <v>valid</v>
      </c>
      <c r="R3916" t="s">
        <v>30</v>
      </c>
      <c r="X3916"/>
      <c r="Y3916"/>
      <c r="Z3916" t="s">
        <v>31</v>
      </c>
    </row>
    <row r="3917" spans="1:26" x14ac:dyDescent="0.3">
      <c r="A3917" t="s">
        <v>5300</v>
      </c>
      <c r="B3917" t="s">
        <v>3157</v>
      </c>
      <c r="C3917">
        <v>115384</v>
      </c>
      <c r="D3917" t="str">
        <f>+VLOOKUP(C3917,Param!K:L,2,FALSE)</f>
        <v>S.A.E.M.E(SA DES EAUX MINERALES D'EVIAN)</v>
      </c>
      <c r="E3917" t="s">
        <v>5301</v>
      </c>
      <c r="F3917" t="s">
        <v>51</v>
      </c>
      <c r="G3917" t="s">
        <v>29</v>
      </c>
      <c r="H3917" s="5">
        <v>300106.40500000003</v>
      </c>
      <c r="I3917" s="5">
        <v>300106.40500000003</v>
      </c>
      <c r="J3917" s="5">
        <v>0</v>
      </c>
      <c r="K3917" s="5">
        <v>300106.40500000003</v>
      </c>
      <c r="L3917" s="5">
        <v>0</v>
      </c>
      <c r="M3917" t="str">
        <f>IF(ISERROR(VLOOKUP(A3917,'[1]Ecart validé'!$A:$A,1,FALSE)),Z3917,"Ecart Validé")</f>
        <v>valid</v>
      </c>
      <c r="R3917" t="s">
        <v>30</v>
      </c>
      <c r="X3917"/>
      <c r="Y3917"/>
      <c r="Z3917" t="s">
        <v>31</v>
      </c>
    </row>
    <row r="3918" spans="1:26" x14ac:dyDescent="0.3">
      <c r="A3918" t="s">
        <v>5302</v>
      </c>
      <c r="B3918" t="s">
        <v>3157</v>
      </c>
      <c r="C3918">
        <v>115384</v>
      </c>
      <c r="D3918" t="str">
        <f>+VLOOKUP(C3918,Param!K:L,2,FALSE)</f>
        <v>S.A.E.M.E(SA DES EAUX MINERALES D'EVIAN)</v>
      </c>
      <c r="E3918" t="s">
        <v>5303</v>
      </c>
      <c r="F3918" t="s">
        <v>51</v>
      </c>
      <c r="G3918" t="s">
        <v>29</v>
      </c>
      <c r="H3918" s="5">
        <v>13736.375</v>
      </c>
      <c r="I3918" s="5">
        <v>13736.375</v>
      </c>
      <c r="J3918" s="5">
        <v>0</v>
      </c>
      <c r="K3918" s="5">
        <v>13736.375</v>
      </c>
      <c r="L3918" s="5">
        <v>0</v>
      </c>
      <c r="M3918" t="str">
        <f>IF(ISERROR(VLOOKUP(A3918,'[1]Ecart validé'!$A:$A,1,FALSE)),Z3918,"Ecart Validé")</f>
        <v>valid</v>
      </c>
      <c r="R3918" t="s">
        <v>30</v>
      </c>
      <c r="X3918"/>
      <c r="Y3918"/>
      <c r="Z3918" t="s">
        <v>31</v>
      </c>
    </row>
    <row r="3919" spans="1:26" x14ac:dyDescent="0.3">
      <c r="A3919" t="s">
        <v>5304</v>
      </c>
      <c r="B3919" t="s">
        <v>3157</v>
      </c>
      <c r="C3919">
        <v>115384</v>
      </c>
      <c r="D3919" t="str">
        <f>+VLOOKUP(C3919,Param!K:L,2,FALSE)</f>
        <v>S.A.E.M.E(SA DES EAUX MINERALES D'EVIAN)</v>
      </c>
      <c r="E3919" t="s">
        <v>5305</v>
      </c>
      <c r="F3919" t="s">
        <v>51</v>
      </c>
      <c r="G3919" t="s">
        <v>29</v>
      </c>
      <c r="H3919" s="5">
        <v>898811.08</v>
      </c>
      <c r="I3919" s="5">
        <v>898811.08</v>
      </c>
      <c r="J3919" s="5">
        <v>0</v>
      </c>
      <c r="K3919" s="5">
        <v>898811.08</v>
      </c>
      <c r="L3919" s="5">
        <v>0</v>
      </c>
      <c r="M3919" t="str">
        <f>IF(ISERROR(VLOOKUP(A3919,'[1]Ecart validé'!$A:$A,1,FALSE)),Z3919,"Ecart Validé")</f>
        <v>valid</v>
      </c>
      <c r="R3919" t="s">
        <v>30</v>
      </c>
      <c r="X3919"/>
      <c r="Y3919"/>
      <c r="Z3919" t="s">
        <v>31</v>
      </c>
    </row>
    <row r="3920" spans="1:26" x14ac:dyDescent="0.3">
      <c r="A3920" t="s">
        <v>5306</v>
      </c>
      <c r="B3920" t="s">
        <v>3157</v>
      </c>
      <c r="C3920">
        <v>115384</v>
      </c>
      <c r="D3920" t="str">
        <f>+VLOOKUP(C3920,Param!K:L,2,FALSE)</f>
        <v>S.A.E.M.E(SA DES EAUX MINERALES D'EVIAN)</v>
      </c>
      <c r="E3920" t="s">
        <v>5307</v>
      </c>
      <c r="F3920" t="s">
        <v>51</v>
      </c>
      <c r="G3920" t="s">
        <v>29</v>
      </c>
      <c r="H3920" s="5">
        <v>206205.94500000001</v>
      </c>
      <c r="I3920" s="5">
        <v>206205.94500000001</v>
      </c>
      <c r="J3920" s="5">
        <v>0</v>
      </c>
      <c r="K3920" s="5">
        <v>206205.94500000001</v>
      </c>
      <c r="L3920" s="5">
        <v>0</v>
      </c>
      <c r="M3920" t="str">
        <f>IF(ISERROR(VLOOKUP(A3920,'[1]Ecart validé'!$A:$A,1,FALSE)),Z3920,"Ecart Validé")</f>
        <v>valid</v>
      </c>
      <c r="R3920" t="s">
        <v>30</v>
      </c>
      <c r="X3920"/>
      <c r="Y3920"/>
      <c r="Z3920" t="s">
        <v>31</v>
      </c>
    </row>
    <row r="3921" spans="1:26" x14ac:dyDescent="0.3">
      <c r="A3921" t="s">
        <v>5308</v>
      </c>
      <c r="B3921" t="s">
        <v>3157</v>
      </c>
      <c r="C3921">
        <v>115414</v>
      </c>
      <c r="D3921" t="str">
        <f>+VLOOKUP(C3921,Param!K:L,2,FALSE)</f>
        <v>ORANGINA SCHWEPPES</v>
      </c>
      <c r="E3921" t="s">
        <v>5309</v>
      </c>
      <c r="F3921" t="s">
        <v>51</v>
      </c>
      <c r="G3921" t="s">
        <v>29</v>
      </c>
      <c r="H3921" s="5">
        <v>11371.2</v>
      </c>
      <c r="I3921" s="5">
        <v>11371.2</v>
      </c>
      <c r="J3921" s="5">
        <v>0</v>
      </c>
      <c r="K3921" s="5">
        <v>11371.2</v>
      </c>
      <c r="L3921" s="5">
        <v>0</v>
      </c>
      <c r="M3921" t="str">
        <f>IF(ISERROR(VLOOKUP(A3921,'[1]Ecart validé'!$A:$A,1,FALSE)),Z3921,"Ecart Validé")</f>
        <v>valid</v>
      </c>
      <c r="R3921" t="s">
        <v>30</v>
      </c>
      <c r="X3921"/>
      <c r="Y3921"/>
      <c r="Z3921" t="s">
        <v>31</v>
      </c>
    </row>
    <row r="3922" spans="1:26" x14ac:dyDescent="0.3">
      <c r="A3922" t="s">
        <v>5310</v>
      </c>
      <c r="B3922" t="s">
        <v>3157</v>
      </c>
      <c r="C3922">
        <v>115414</v>
      </c>
      <c r="D3922" t="str">
        <f>+VLOOKUP(C3922,Param!K:L,2,FALSE)</f>
        <v>ORANGINA SCHWEPPES</v>
      </c>
      <c r="E3922" t="s">
        <v>5311</v>
      </c>
      <c r="F3922" t="s">
        <v>51</v>
      </c>
      <c r="G3922" t="s">
        <v>29</v>
      </c>
      <c r="H3922" s="5">
        <v>17646</v>
      </c>
      <c r="I3922" s="5">
        <v>17646</v>
      </c>
      <c r="J3922" s="5">
        <v>0</v>
      </c>
      <c r="K3922" s="5">
        <v>17646</v>
      </c>
      <c r="L3922" s="5">
        <v>0</v>
      </c>
      <c r="M3922" t="str">
        <f>IF(ISERROR(VLOOKUP(A3922,'[1]Ecart validé'!$A:$A,1,FALSE)),Z3922,"Ecart Validé")</f>
        <v>valid</v>
      </c>
      <c r="R3922" t="s">
        <v>30</v>
      </c>
      <c r="X3922"/>
      <c r="Y3922"/>
      <c r="Z3922" t="s">
        <v>31</v>
      </c>
    </row>
    <row r="3923" spans="1:26" x14ac:dyDescent="0.3">
      <c r="A3923" t="s">
        <v>5312</v>
      </c>
      <c r="B3923" t="s">
        <v>3157</v>
      </c>
      <c r="C3923">
        <v>115414</v>
      </c>
      <c r="D3923" t="str">
        <f>+VLOOKUP(C3923,Param!K:L,2,FALSE)</f>
        <v>ORANGINA SCHWEPPES</v>
      </c>
      <c r="E3923" t="s">
        <v>5313</v>
      </c>
      <c r="F3923" t="s">
        <v>51</v>
      </c>
      <c r="G3923" t="s">
        <v>29</v>
      </c>
      <c r="H3923" s="5">
        <v>26187.870199999899</v>
      </c>
      <c r="I3923" s="5">
        <v>26187.870200000001</v>
      </c>
      <c r="J3923" s="5">
        <v>-3.6379788070917101E-12</v>
      </c>
      <c r="K3923" s="5">
        <v>26187.870199999899</v>
      </c>
      <c r="L3923" s="5">
        <v>0</v>
      </c>
      <c r="M3923" t="str">
        <f>IF(ISERROR(VLOOKUP(A3923,'[1]Ecart validé'!$A:$A,1,FALSE)),Z3923,"Ecart Validé")</f>
        <v>valid</v>
      </c>
      <c r="R3923" t="s">
        <v>30</v>
      </c>
      <c r="X3923"/>
      <c r="Y3923"/>
      <c r="Z3923" t="s">
        <v>31</v>
      </c>
    </row>
    <row r="3924" spans="1:26" x14ac:dyDescent="0.3">
      <c r="A3924" t="s">
        <v>5314</v>
      </c>
      <c r="B3924" t="s">
        <v>3157</v>
      </c>
      <c r="C3924">
        <v>115414</v>
      </c>
      <c r="D3924" t="str">
        <f>+VLOOKUP(C3924,Param!K:L,2,FALSE)</f>
        <v>ORANGINA SCHWEPPES</v>
      </c>
      <c r="E3924" t="s">
        <v>5315</v>
      </c>
      <c r="F3924" t="s">
        <v>51</v>
      </c>
      <c r="G3924" t="s">
        <v>29</v>
      </c>
      <c r="H3924" s="5">
        <v>8934.5673000000006</v>
      </c>
      <c r="I3924" s="5">
        <v>8934.5673000000006</v>
      </c>
      <c r="J3924" s="5">
        <v>0</v>
      </c>
      <c r="K3924" s="5">
        <v>8934.5673000000006</v>
      </c>
      <c r="L3924" s="5">
        <v>0</v>
      </c>
      <c r="M3924" t="str">
        <f>IF(ISERROR(VLOOKUP(A3924,'[1]Ecart validé'!$A:$A,1,FALSE)),Z3924,"Ecart Validé")</f>
        <v>valid</v>
      </c>
      <c r="R3924" t="s">
        <v>30</v>
      </c>
      <c r="X3924"/>
      <c r="Y3924"/>
      <c r="Z3924" t="s">
        <v>31</v>
      </c>
    </row>
    <row r="3925" spans="1:26" x14ac:dyDescent="0.3">
      <c r="A3925" t="s">
        <v>5316</v>
      </c>
      <c r="B3925" t="s">
        <v>3157</v>
      </c>
      <c r="C3925">
        <v>115414</v>
      </c>
      <c r="D3925" t="str">
        <f>+VLOOKUP(C3925,Param!K:L,2,FALSE)</f>
        <v>ORANGINA SCHWEPPES</v>
      </c>
      <c r="E3925" t="s">
        <v>5317</v>
      </c>
      <c r="F3925" t="s">
        <v>51</v>
      </c>
      <c r="G3925" t="s">
        <v>29</v>
      </c>
      <c r="H3925" s="5">
        <v>67828.285999999993</v>
      </c>
      <c r="I3925" s="5">
        <v>67828.285999999993</v>
      </c>
      <c r="J3925" s="5">
        <v>0</v>
      </c>
      <c r="K3925" s="5">
        <v>67828.285999999993</v>
      </c>
      <c r="L3925" s="5">
        <v>0</v>
      </c>
      <c r="M3925" t="str">
        <f>IF(ISERROR(VLOOKUP(A3925,'[1]Ecart validé'!$A:$A,1,FALSE)),Z3925,"Ecart Validé")</f>
        <v>valid</v>
      </c>
      <c r="R3925" t="s">
        <v>30</v>
      </c>
      <c r="X3925"/>
      <c r="Y3925"/>
      <c r="Z3925" t="s">
        <v>31</v>
      </c>
    </row>
    <row r="3926" spans="1:26" x14ac:dyDescent="0.3">
      <c r="A3926" t="s">
        <v>5318</v>
      </c>
      <c r="B3926" t="s">
        <v>3157</v>
      </c>
      <c r="C3926">
        <v>115414</v>
      </c>
      <c r="D3926" t="str">
        <f>+VLOOKUP(C3926,Param!K:L,2,FALSE)</f>
        <v>ORANGINA SCHWEPPES</v>
      </c>
      <c r="E3926" t="s">
        <v>5319</v>
      </c>
      <c r="F3926" t="s">
        <v>51</v>
      </c>
      <c r="G3926" t="s">
        <v>29</v>
      </c>
      <c r="H3926" s="5">
        <v>8113.4052000000001</v>
      </c>
      <c r="I3926" s="5">
        <v>8113.1036000000004</v>
      </c>
      <c r="J3926" s="5">
        <v>0.30160000000068898</v>
      </c>
      <c r="K3926" s="5">
        <v>8113.4052000000001</v>
      </c>
      <c r="L3926" s="5">
        <v>0</v>
      </c>
      <c r="M3926" t="str">
        <f>IF(ISERROR(VLOOKUP(A3926,'[1]Ecart validé'!$A:$A,1,FALSE)),Z3926,"Ecart Validé")</f>
        <v>valid</v>
      </c>
      <c r="R3926" t="s">
        <v>30</v>
      </c>
      <c r="X3926"/>
      <c r="Y3926"/>
      <c r="Z3926" t="s">
        <v>31</v>
      </c>
    </row>
    <row r="3927" spans="1:26" x14ac:dyDescent="0.3">
      <c r="A3927" t="s">
        <v>5320</v>
      </c>
      <c r="B3927" t="s">
        <v>3157</v>
      </c>
      <c r="C3927">
        <v>115414</v>
      </c>
      <c r="D3927" t="str">
        <f>+VLOOKUP(C3927,Param!K:L,2,FALSE)</f>
        <v>ORANGINA SCHWEPPES</v>
      </c>
      <c r="E3927" t="s">
        <v>5321</v>
      </c>
      <c r="F3927" t="s">
        <v>51</v>
      </c>
      <c r="G3927" t="s">
        <v>29</v>
      </c>
      <c r="H3927" s="5">
        <v>1624.2</v>
      </c>
      <c r="I3927" s="5">
        <v>1624.2</v>
      </c>
      <c r="J3927" s="5">
        <v>0</v>
      </c>
      <c r="K3927" s="5">
        <v>1624.2</v>
      </c>
      <c r="L3927" s="5">
        <v>0</v>
      </c>
      <c r="M3927" t="str">
        <f>IF(ISERROR(VLOOKUP(A3927,'[1]Ecart validé'!$A:$A,1,FALSE)),Z3927,"Ecart Validé")</f>
        <v>valid</v>
      </c>
      <c r="R3927" t="s">
        <v>30</v>
      </c>
      <c r="X3927"/>
      <c r="Y3927"/>
      <c r="Z3927" t="s">
        <v>31</v>
      </c>
    </row>
    <row r="3928" spans="1:26" x14ac:dyDescent="0.3">
      <c r="A3928" t="s">
        <v>5322</v>
      </c>
      <c r="B3928" t="s">
        <v>3157</v>
      </c>
      <c r="C3928">
        <v>115476</v>
      </c>
      <c r="D3928" t="str">
        <f>+VLOOKUP(C3928,Param!K:L,2,FALSE)</f>
        <v>JACQUET BROSSARD DISTRIBUTION</v>
      </c>
      <c r="E3928" t="s">
        <v>5323</v>
      </c>
      <c r="F3928" t="s">
        <v>51</v>
      </c>
      <c r="G3928" t="s">
        <v>29</v>
      </c>
      <c r="H3928" s="5">
        <v>3696.54</v>
      </c>
      <c r="I3928" s="5">
        <v>3696.5401000000002</v>
      </c>
      <c r="J3928" s="5">
        <v>-1.00000000202271E-4</v>
      </c>
      <c r="K3928" s="5">
        <v>3696.54</v>
      </c>
      <c r="L3928" s="5">
        <v>0</v>
      </c>
      <c r="M3928" t="str">
        <f>IF(ISERROR(VLOOKUP(A3928,'[1]Ecart validé'!$A:$A,1,FALSE)),Z3928,"Ecart Validé")</f>
        <v>valid</v>
      </c>
      <c r="R3928" t="s">
        <v>30</v>
      </c>
      <c r="X3928"/>
      <c r="Y3928"/>
      <c r="Z3928" t="s">
        <v>31</v>
      </c>
    </row>
    <row r="3929" spans="1:26" x14ac:dyDescent="0.3">
      <c r="A3929" t="s">
        <v>5324</v>
      </c>
      <c r="B3929" t="s">
        <v>3157</v>
      </c>
      <c r="C3929">
        <v>115478</v>
      </c>
      <c r="D3929" t="str">
        <f>+VLOOKUP(C3929,Param!K:L,2,FALSE)</f>
        <v>LE MONDE DES CREPES</v>
      </c>
      <c r="E3929" t="s">
        <v>5325</v>
      </c>
      <c r="F3929" t="s">
        <v>51</v>
      </c>
      <c r="G3929" t="s">
        <v>29</v>
      </c>
      <c r="H3929" s="5">
        <v>29431.919999999998</v>
      </c>
      <c r="I3929" s="5">
        <v>29431.919999999998</v>
      </c>
      <c r="J3929" s="5">
        <v>0</v>
      </c>
      <c r="K3929" s="5">
        <v>29431.919999999998</v>
      </c>
      <c r="L3929" s="5">
        <v>0</v>
      </c>
      <c r="M3929" t="str">
        <f>IF(ISERROR(VLOOKUP(A3929,'[1]Ecart validé'!$A:$A,1,FALSE)),Z3929,"Ecart Validé")</f>
        <v>valid</v>
      </c>
      <c r="R3929" t="s">
        <v>30</v>
      </c>
      <c r="X3929"/>
      <c r="Y3929"/>
      <c r="Z3929" t="s">
        <v>31</v>
      </c>
    </row>
    <row r="3930" spans="1:26" x14ac:dyDescent="0.3">
      <c r="A3930" t="s">
        <v>5326</v>
      </c>
      <c r="B3930" t="s">
        <v>3157</v>
      </c>
      <c r="C3930">
        <v>115495</v>
      </c>
      <c r="D3930" t="str">
        <f>+VLOOKUP(C3930,Param!K:L,2,FALSE)</f>
        <v>MAISON BONCOLAC</v>
      </c>
      <c r="E3930" t="s">
        <v>5327</v>
      </c>
      <c r="F3930" t="s">
        <v>51</v>
      </c>
      <c r="G3930" t="s">
        <v>29</v>
      </c>
      <c r="H3930" s="5">
        <v>1522.86</v>
      </c>
      <c r="I3930" s="5">
        <v>1522.86</v>
      </c>
      <c r="J3930" s="5">
        <v>0</v>
      </c>
      <c r="K3930" s="5">
        <v>1522.86</v>
      </c>
      <c r="L3930" s="5">
        <v>0</v>
      </c>
      <c r="M3930" t="str">
        <f>IF(ISERROR(VLOOKUP(A3930,'[1]Ecart validé'!$A:$A,1,FALSE)),Z3930,"Ecart Validé")</f>
        <v>valid</v>
      </c>
      <c r="R3930" t="s">
        <v>30</v>
      </c>
      <c r="X3930"/>
      <c r="Y3930"/>
      <c r="Z3930" t="s">
        <v>31</v>
      </c>
    </row>
    <row r="3931" spans="1:26" x14ac:dyDescent="0.3">
      <c r="A3931" t="s">
        <v>5328</v>
      </c>
      <c r="B3931" t="s">
        <v>3157</v>
      </c>
      <c r="C3931">
        <v>115526</v>
      </c>
      <c r="D3931" t="str">
        <f>+VLOOKUP(C3931,Param!K:L,2,FALSE)</f>
        <v>TRAITEUR DE PARIS DISTRIBUTION</v>
      </c>
      <c r="E3931" t="s">
        <v>5329</v>
      </c>
      <c r="F3931" t="s">
        <v>51</v>
      </c>
      <c r="G3931" t="s">
        <v>29</v>
      </c>
      <c r="H3931" s="5">
        <v>808.02</v>
      </c>
      <c r="I3931" s="5">
        <v>808.02</v>
      </c>
      <c r="J3931" s="5">
        <v>0</v>
      </c>
      <c r="K3931" s="5">
        <v>808.02</v>
      </c>
      <c r="L3931" s="5">
        <v>0</v>
      </c>
      <c r="M3931" t="str">
        <f>IF(ISERROR(VLOOKUP(A3931,'[1]Ecart validé'!$A:$A,1,FALSE)),Z3931,"Ecart Validé")</f>
        <v>valid</v>
      </c>
      <c r="R3931" t="s">
        <v>30</v>
      </c>
      <c r="X3931"/>
      <c r="Y3931"/>
      <c r="Z3931" t="s">
        <v>31</v>
      </c>
    </row>
    <row r="3932" spans="1:26" x14ac:dyDescent="0.3">
      <c r="A3932" t="s">
        <v>5330</v>
      </c>
      <c r="B3932" t="s">
        <v>3157</v>
      </c>
      <c r="C3932">
        <v>115631</v>
      </c>
      <c r="D3932" t="str">
        <f>+VLOOKUP(C3932,Param!K:L,2,FALSE)</f>
        <v>AQUITAINE SPECIALITES</v>
      </c>
      <c r="E3932" t="s">
        <v>5331</v>
      </c>
      <c r="F3932" t="s">
        <v>51</v>
      </c>
      <c r="G3932" t="s">
        <v>29</v>
      </c>
      <c r="H3932" s="5">
        <v>355.08</v>
      </c>
      <c r="I3932" s="5">
        <v>355.08</v>
      </c>
      <c r="J3932" s="5">
        <v>0</v>
      </c>
      <c r="K3932" s="5">
        <v>355.08</v>
      </c>
      <c r="L3932" s="5">
        <v>0</v>
      </c>
      <c r="M3932" t="str">
        <f>IF(ISERROR(VLOOKUP(A3932,'[1]Ecart validé'!$A:$A,1,FALSE)),Z3932,"Ecart Validé")</f>
        <v>valid</v>
      </c>
      <c r="R3932" t="s">
        <v>30</v>
      </c>
      <c r="X3932"/>
      <c r="Y3932"/>
      <c r="Z3932" t="s">
        <v>31</v>
      </c>
    </row>
    <row r="3933" spans="1:26" x14ac:dyDescent="0.3">
      <c r="A3933" t="s">
        <v>5332</v>
      </c>
      <c r="B3933" t="s">
        <v>3157</v>
      </c>
      <c r="C3933">
        <v>115777</v>
      </c>
      <c r="D3933" t="str">
        <f>+VLOOKUP(C3933,Param!K:L,2,FALSE)</f>
        <v>SAINT MICHEL BISCUITS</v>
      </c>
      <c r="E3933" t="s">
        <v>5333</v>
      </c>
      <c r="F3933" t="s">
        <v>51</v>
      </c>
      <c r="G3933" t="s">
        <v>29</v>
      </c>
      <c r="H3933" s="5">
        <v>13092.31</v>
      </c>
      <c r="I3933" s="5">
        <v>13092.312</v>
      </c>
      <c r="J3933" s="5">
        <v>-2.0000000004074502E-3</v>
      </c>
      <c r="K3933" s="5">
        <v>13092.31</v>
      </c>
      <c r="L3933" s="5">
        <v>0</v>
      </c>
      <c r="M3933" t="str">
        <f>IF(ISERROR(VLOOKUP(A3933,'[1]Ecart validé'!$A:$A,1,FALSE)),Z3933,"Ecart Validé")</f>
        <v>valid</v>
      </c>
      <c r="R3933" t="s">
        <v>30</v>
      </c>
      <c r="X3933"/>
      <c r="Y3933"/>
      <c r="Z3933" t="s">
        <v>31</v>
      </c>
    </row>
    <row r="3934" spans="1:26" x14ac:dyDescent="0.3">
      <c r="A3934" t="s">
        <v>5334</v>
      </c>
      <c r="B3934" t="s">
        <v>3157</v>
      </c>
      <c r="C3934">
        <v>115777</v>
      </c>
      <c r="D3934" t="str">
        <f>+VLOOKUP(C3934,Param!K:L,2,FALSE)</f>
        <v>SAINT MICHEL BISCUITS</v>
      </c>
      <c r="E3934" t="s">
        <v>5335</v>
      </c>
      <c r="F3934" t="s">
        <v>51</v>
      </c>
      <c r="G3934" t="s">
        <v>29</v>
      </c>
      <c r="H3934" s="5">
        <v>33621.120000000003</v>
      </c>
      <c r="I3934" s="5">
        <v>33621.121200000001</v>
      </c>
      <c r="J3934" s="5">
        <v>-1.19999999878928E-3</v>
      </c>
      <c r="K3934" s="5">
        <v>33621.120000000003</v>
      </c>
      <c r="L3934" s="5">
        <v>0</v>
      </c>
      <c r="M3934" t="str">
        <f>IF(ISERROR(VLOOKUP(A3934,'[1]Ecart validé'!$A:$A,1,FALSE)),Z3934,"Ecart Validé")</f>
        <v>valid</v>
      </c>
      <c r="R3934" t="s">
        <v>30</v>
      </c>
      <c r="X3934"/>
      <c r="Y3934"/>
      <c r="Z3934" t="s">
        <v>31</v>
      </c>
    </row>
    <row r="3935" spans="1:26" x14ac:dyDescent="0.3">
      <c r="A3935" t="s">
        <v>5336</v>
      </c>
      <c r="B3935" t="s">
        <v>3157</v>
      </c>
      <c r="C3935">
        <v>116046</v>
      </c>
      <c r="D3935" t="str">
        <f>+VLOOKUP(C3935,Param!K:L,2,FALSE)</f>
        <v>Hilcona AG</v>
      </c>
      <c r="E3935" t="s">
        <v>5337</v>
      </c>
      <c r="F3935" t="s">
        <v>51</v>
      </c>
      <c r="G3935" t="s">
        <v>29</v>
      </c>
      <c r="H3935" s="5">
        <v>16059.3</v>
      </c>
      <c r="I3935" s="5">
        <v>16059.300300000001</v>
      </c>
      <c r="J3935" s="5">
        <v>-3.0000000151630902E-4</v>
      </c>
      <c r="K3935" s="5">
        <v>16059.3</v>
      </c>
      <c r="L3935" s="5">
        <v>0</v>
      </c>
      <c r="M3935" t="str">
        <f>IF(ISERROR(VLOOKUP(A3935,'[1]Ecart validé'!$A:$A,1,FALSE)),Z3935,"Ecart Validé")</f>
        <v>valid</v>
      </c>
      <c r="R3935" t="s">
        <v>30</v>
      </c>
      <c r="X3935"/>
      <c r="Y3935"/>
      <c r="Z3935" t="s">
        <v>31</v>
      </c>
    </row>
    <row r="3936" spans="1:26" x14ac:dyDescent="0.3">
      <c r="A3936" t="s">
        <v>5338</v>
      </c>
      <c r="B3936" t="s">
        <v>3157</v>
      </c>
      <c r="C3936">
        <v>116164</v>
      </c>
      <c r="D3936" t="str">
        <f>+VLOOKUP(C3936,Param!K:L,2,FALSE)</f>
        <v>HEINEKEN ENTREPRISE</v>
      </c>
      <c r="E3936" t="s">
        <v>5339</v>
      </c>
      <c r="F3936" t="s">
        <v>51</v>
      </c>
      <c r="G3936" t="s">
        <v>29</v>
      </c>
      <c r="H3936" s="5">
        <v>3815.4222</v>
      </c>
      <c r="I3936" s="5">
        <v>3815.4119999999998</v>
      </c>
      <c r="J3936" s="5">
        <v>1.0200000000168E-2</v>
      </c>
      <c r="K3936" s="5">
        <v>3815.4222</v>
      </c>
      <c r="L3936" s="5">
        <v>0</v>
      </c>
      <c r="M3936" t="str">
        <f>IF(ISERROR(VLOOKUP(A3936,'[1]Ecart validé'!$A:$A,1,FALSE)),Z3936,"Ecart Validé")</f>
        <v>valid</v>
      </c>
      <c r="R3936" t="s">
        <v>30</v>
      </c>
      <c r="X3936"/>
      <c r="Y3936"/>
      <c r="Z3936" t="s">
        <v>31</v>
      </c>
    </row>
    <row r="3937" spans="1:26" x14ac:dyDescent="0.3">
      <c r="A3937" t="s">
        <v>5340</v>
      </c>
      <c r="B3937" t="s">
        <v>3157</v>
      </c>
      <c r="C3937">
        <v>116164</v>
      </c>
      <c r="D3937" t="str">
        <f>+VLOOKUP(C3937,Param!K:L,2,FALSE)</f>
        <v>HEINEKEN ENTREPRISE</v>
      </c>
      <c r="E3937" t="s">
        <v>5341</v>
      </c>
      <c r="F3937" t="s">
        <v>51</v>
      </c>
      <c r="G3937" t="s">
        <v>29</v>
      </c>
      <c r="H3937" s="5">
        <v>101388.7893</v>
      </c>
      <c r="I3937" s="5">
        <v>101388.811</v>
      </c>
      <c r="J3937" s="5">
        <v>-2.1699999997508702E-2</v>
      </c>
      <c r="K3937" s="5">
        <v>101388.7893</v>
      </c>
      <c r="L3937" s="5">
        <v>0</v>
      </c>
      <c r="M3937" t="str">
        <f>IF(ISERROR(VLOOKUP(A3937,'[1]Ecart validé'!$A:$A,1,FALSE)),Z3937,"Ecart Validé")</f>
        <v>valid</v>
      </c>
      <c r="R3937" t="s">
        <v>30</v>
      </c>
      <c r="X3937"/>
      <c r="Y3937"/>
      <c r="Z3937" t="s">
        <v>31</v>
      </c>
    </row>
    <row r="3938" spans="1:26" ht="158.4" x14ac:dyDescent="0.3">
      <c r="A3938" t="s">
        <v>5342</v>
      </c>
      <c r="B3938" t="s">
        <v>3157</v>
      </c>
      <c r="C3938">
        <v>116164</v>
      </c>
      <c r="D3938" t="str">
        <f>+VLOOKUP(C3938,Param!K:L,2,FALSE)</f>
        <v>HEINEKEN ENTREPRISE</v>
      </c>
      <c r="E3938" t="s">
        <v>5343</v>
      </c>
      <c r="F3938" t="s">
        <v>51</v>
      </c>
      <c r="G3938" t="s">
        <v>29</v>
      </c>
      <c r="H3938" s="5">
        <v>513924.70110000001</v>
      </c>
      <c r="I3938" s="5">
        <v>513925.40500000003</v>
      </c>
      <c r="J3938" s="5">
        <v>-0.70390000002225805</v>
      </c>
      <c r="K3938" s="5">
        <v>513924.70110000001</v>
      </c>
      <c r="L3938" s="5">
        <v>0</v>
      </c>
      <c r="M3938" t="str">
        <f>IF(ISERROR(VLOOKUP(A3938,'[1]Ecart validé'!$A:$A,1,FALSE)),Z3938,"Ecart Validé")</f>
        <v>valid</v>
      </c>
      <c r="R3938" t="s">
        <v>30</v>
      </c>
      <c r="S3938" t="s">
        <v>42</v>
      </c>
      <c r="T3938" t="s">
        <v>43</v>
      </c>
      <c r="U3938" s="13" t="s">
        <v>5344</v>
      </c>
      <c r="V3938" t="s">
        <v>42</v>
      </c>
      <c r="X3938" t="s">
        <v>993</v>
      </c>
      <c r="Y3938" t="s">
        <v>993</v>
      </c>
      <c r="Z3938" t="s">
        <v>31</v>
      </c>
    </row>
    <row r="3939" spans="1:26" x14ac:dyDescent="0.3">
      <c r="A3939" t="s">
        <v>5345</v>
      </c>
      <c r="B3939" t="s">
        <v>3157</v>
      </c>
      <c r="C3939">
        <v>116164</v>
      </c>
      <c r="D3939" t="str">
        <f>+VLOOKUP(C3939,Param!K:L,2,FALSE)</f>
        <v>HEINEKEN ENTREPRISE</v>
      </c>
      <c r="E3939" t="s">
        <v>5346</v>
      </c>
      <c r="F3939" t="s">
        <v>51</v>
      </c>
      <c r="G3939" t="s">
        <v>29</v>
      </c>
      <c r="H3939" s="5">
        <v>65802.437999999995</v>
      </c>
      <c r="I3939" s="5">
        <v>65802.425000000003</v>
      </c>
      <c r="J3939" s="5">
        <v>1.29999999917345E-2</v>
      </c>
      <c r="K3939" s="5">
        <v>65802.437999999995</v>
      </c>
      <c r="L3939" s="5">
        <v>0</v>
      </c>
      <c r="M3939" t="str">
        <f>IF(ISERROR(VLOOKUP(A3939,'[1]Ecart validé'!$A:$A,1,FALSE)),Z3939,"Ecart Validé")</f>
        <v>valid</v>
      </c>
      <c r="R3939" t="s">
        <v>30</v>
      </c>
      <c r="X3939"/>
      <c r="Y3939"/>
      <c r="Z3939" t="s">
        <v>31</v>
      </c>
    </row>
    <row r="3940" spans="1:26" x14ac:dyDescent="0.3">
      <c r="A3940" t="s">
        <v>5347</v>
      </c>
      <c r="B3940" t="s">
        <v>3157</v>
      </c>
      <c r="C3940">
        <v>116164</v>
      </c>
      <c r="D3940" t="str">
        <f>+VLOOKUP(C3940,Param!K:L,2,FALSE)</f>
        <v>HEINEKEN ENTREPRISE</v>
      </c>
      <c r="E3940" t="s">
        <v>5348</v>
      </c>
      <c r="F3940" t="s">
        <v>51</v>
      </c>
      <c r="G3940" t="s">
        <v>29</v>
      </c>
      <c r="H3940" s="5">
        <v>43162.29</v>
      </c>
      <c r="I3940" s="5">
        <v>43162.294000000002</v>
      </c>
      <c r="J3940" s="5">
        <v>-4.0000000008149003E-3</v>
      </c>
      <c r="K3940" s="5">
        <v>43162.29</v>
      </c>
      <c r="L3940" s="5">
        <v>0</v>
      </c>
      <c r="M3940" t="str">
        <f>IF(ISERROR(VLOOKUP(A3940,'[1]Ecart validé'!$A:$A,1,FALSE)),Z3940,"Ecart Validé")</f>
        <v>valid</v>
      </c>
      <c r="R3940" t="s">
        <v>30</v>
      </c>
      <c r="X3940"/>
      <c r="Y3940"/>
      <c r="Z3940" t="s">
        <v>31</v>
      </c>
    </row>
    <row r="3941" spans="1:26" x14ac:dyDescent="0.3">
      <c r="A3941" t="s">
        <v>5349</v>
      </c>
      <c r="B3941" t="s">
        <v>3157</v>
      </c>
      <c r="C3941">
        <v>116164</v>
      </c>
      <c r="D3941" t="str">
        <f>+VLOOKUP(C3941,Param!K:L,2,FALSE)</f>
        <v>HEINEKEN ENTREPRISE</v>
      </c>
      <c r="E3941" t="s">
        <v>5350</v>
      </c>
      <c r="F3941" t="s">
        <v>51</v>
      </c>
      <c r="G3941" t="s">
        <v>29</v>
      </c>
      <c r="H3941" s="5">
        <v>40748.856200000002</v>
      </c>
      <c r="I3941" s="5">
        <v>40748.858800000002</v>
      </c>
      <c r="J3941" s="5">
        <v>-2.59999999980209E-3</v>
      </c>
      <c r="K3941" s="5">
        <v>40748.856200000002</v>
      </c>
      <c r="L3941" s="5">
        <v>0</v>
      </c>
      <c r="M3941" t="str">
        <f>IF(ISERROR(VLOOKUP(A3941,'[1]Ecart validé'!$A:$A,1,FALSE)),Z3941,"Ecart Validé")</f>
        <v>valid</v>
      </c>
      <c r="R3941" t="s">
        <v>30</v>
      </c>
      <c r="X3941"/>
      <c r="Y3941"/>
      <c r="Z3941" t="s">
        <v>31</v>
      </c>
    </row>
    <row r="3942" spans="1:26" x14ac:dyDescent="0.3">
      <c r="A3942" t="s">
        <v>5351</v>
      </c>
      <c r="B3942" t="s">
        <v>3157</v>
      </c>
      <c r="C3942">
        <v>117266</v>
      </c>
      <c r="D3942" t="str">
        <f>+VLOOKUP(C3942,Param!K:L,2,FALSE)</f>
        <v>DELPEYRAT SAS</v>
      </c>
      <c r="E3942" t="s">
        <v>5352</v>
      </c>
      <c r="F3942" t="s">
        <v>51</v>
      </c>
      <c r="G3942" t="s">
        <v>29</v>
      </c>
      <c r="H3942" s="5">
        <v>762.06</v>
      </c>
      <c r="I3942" s="5">
        <v>762.06</v>
      </c>
      <c r="J3942" s="5">
        <v>0</v>
      </c>
      <c r="K3942" s="5">
        <v>762.06</v>
      </c>
      <c r="L3942" s="5">
        <v>0</v>
      </c>
      <c r="M3942" t="str">
        <f>IF(ISERROR(VLOOKUP(A3942,'[1]Ecart validé'!$A:$A,1,FALSE)),Z3942,"Ecart Validé")</f>
        <v>valid</v>
      </c>
      <c r="R3942" t="s">
        <v>30</v>
      </c>
      <c r="X3942"/>
      <c r="Y3942"/>
      <c r="Z3942" t="s">
        <v>31</v>
      </c>
    </row>
    <row r="3943" spans="1:26" x14ac:dyDescent="0.3">
      <c r="A3943" t="s">
        <v>5353</v>
      </c>
      <c r="B3943" t="s">
        <v>3157</v>
      </c>
      <c r="C3943">
        <v>117489</v>
      </c>
      <c r="D3943" t="str">
        <f>+VLOOKUP(C3943,Param!K:L,2,FALSE)</f>
        <v>DORMAKABA</v>
      </c>
      <c r="E3943">
        <v>2311033</v>
      </c>
      <c r="F3943" t="s">
        <v>28</v>
      </c>
      <c r="G3943" t="s">
        <v>29</v>
      </c>
      <c r="H3943" s="5">
        <v>36017.94</v>
      </c>
      <c r="I3943" s="5">
        <v>36017.936099999999</v>
      </c>
      <c r="J3943" s="5">
        <v>3.9000000033411102E-3</v>
      </c>
      <c r="K3943" s="5">
        <v>36017.94</v>
      </c>
      <c r="L3943" s="5">
        <v>0</v>
      </c>
      <c r="M3943" t="str">
        <f>IF(ISERROR(VLOOKUP(A3943,'[1]Ecart validé'!$A:$A,1,FALSE)),Z3943,"Ecart Validé")</f>
        <v>valid</v>
      </c>
      <c r="R3943" t="s">
        <v>30</v>
      </c>
      <c r="X3943"/>
      <c r="Y3943"/>
      <c r="Z3943" t="s">
        <v>31</v>
      </c>
    </row>
    <row r="3944" spans="1:26" x14ac:dyDescent="0.3">
      <c r="A3944" t="s">
        <v>5354</v>
      </c>
      <c r="B3944" t="s">
        <v>3157</v>
      </c>
      <c r="C3944">
        <v>117489</v>
      </c>
      <c r="D3944" t="str">
        <f>+VLOOKUP(C3944,Param!K:L,2,FALSE)</f>
        <v>DORMAKABA</v>
      </c>
      <c r="E3944">
        <v>2311033</v>
      </c>
      <c r="F3944" t="s">
        <v>33</v>
      </c>
      <c r="G3944" t="s">
        <v>29</v>
      </c>
      <c r="H3944" s="5">
        <v>4204.47</v>
      </c>
      <c r="I3944" s="5">
        <v>4204.4768999999997</v>
      </c>
      <c r="J3944" s="5">
        <v>-6.8999999994048197E-3</v>
      </c>
      <c r="K3944" s="5">
        <v>4204.47</v>
      </c>
      <c r="L3944" s="5">
        <v>0</v>
      </c>
      <c r="M3944" t="str">
        <f>IF(ISERROR(VLOOKUP(A3944,'[1]Ecart validé'!$A:$A,1,FALSE)),Z3944,"Ecart Validé")</f>
        <v>valid</v>
      </c>
      <c r="R3944" t="s">
        <v>30</v>
      </c>
      <c r="X3944"/>
      <c r="Y3944"/>
      <c r="Z3944" t="s">
        <v>31</v>
      </c>
    </row>
    <row r="3945" spans="1:26" x14ac:dyDescent="0.3">
      <c r="A3945" t="s">
        <v>5355</v>
      </c>
      <c r="B3945" t="s">
        <v>3157</v>
      </c>
      <c r="C3945">
        <v>117489</v>
      </c>
      <c r="D3945" t="str">
        <f>+VLOOKUP(C3945,Param!K:L,2,FALSE)</f>
        <v>DORMAKABA</v>
      </c>
      <c r="E3945">
        <v>2311033</v>
      </c>
      <c r="F3945" t="s">
        <v>35</v>
      </c>
      <c r="G3945" t="s">
        <v>29</v>
      </c>
      <c r="H3945" s="5">
        <v>27037.62</v>
      </c>
      <c r="I3945" s="5">
        <v>27037.6296</v>
      </c>
      <c r="J3945" s="5">
        <v>-9.6000000012281799E-3</v>
      </c>
      <c r="K3945" s="5">
        <v>27037.62</v>
      </c>
      <c r="L3945" s="5">
        <v>0</v>
      </c>
      <c r="M3945" t="str">
        <f>IF(ISERROR(VLOOKUP(A3945,'[1]Ecart validé'!$A:$A,1,FALSE)),Z3945,"Ecart Validé")</f>
        <v>valid</v>
      </c>
      <c r="R3945" t="s">
        <v>30</v>
      </c>
      <c r="X3945"/>
      <c r="Y3945"/>
      <c r="Z3945" t="s">
        <v>31</v>
      </c>
    </row>
    <row r="3946" spans="1:26" x14ac:dyDescent="0.3">
      <c r="A3946" t="s">
        <v>5356</v>
      </c>
      <c r="B3946" t="s">
        <v>3157</v>
      </c>
      <c r="C3946">
        <v>117489</v>
      </c>
      <c r="D3946" t="str">
        <f>+VLOOKUP(C3946,Param!K:L,2,FALSE)</f>
        <v>DORMAKABA</v>
      </c>
      <c r="E3946">
        <v>2311033</v>
      </c>
      <c r="F3946" t="s">
        <v>37</v>
      </c>
      <c r="G3946" t="s">
        <v>29</v>
      </c>
      <c r="H3946" s="5">
        <v>5627.19</v>
      </c>
      <c r="I3946" s="5">
        <v>5627.1858000000002</v>
      </c>
      <c r="J3946" s="5">
        <v>4.1999999994004602E-3</v>
      </c>
      <c r="K3946" s="5">
        <v>5627.19</v>
      </c>
      <c r="L3946" s="5">
        <v>0</v>
      </c>
      <c r="M3946" t="str">
        <f>IF(ISERROR(VLOOKUP(A3946,'[1]Ecart validé'!$A:$A,1,FALSE)),Z3946,"Ecart Validé")</f>
        <v>valid</v>
      </c>
      <c r="R3946" t="s">
        <v>30</v>
      </c>
      <c r="X3946"/>
      <c r="Y3946"/>
      <c r="Z3946" t="s">
        <v>31</v>
      </c>
    </row>
    <row r="3947" spans="1:26" x14ac:dyDescent="0.3">
      <c r="A3947" t="s">
        <v>5357</v>
      </c>
      <c r="B3947" t="s">
        <v>3157</v>
      </c>
      <c r="C3947">
        <v>118287</v>
      </c>
      <c r="D3947" t="str">
        <f>+VLOOKUP(C3947,Param!K:L,2,FALSE)</f>
        <v>FADI PRESTIGE</v>
      </c>
      <c r="E3947">
        <v>1130032534</v>
      </c>
      <c r="F3947" t="s">
        <v>28</v>
      </c>
      <c r="G3947" t="s">
        <v>29</v>
      </c>
      <c r="H3947" s="5">
        <v>2668.66</v>
      </c>
      <c r="I3947" s="5">
        <v>2668.6595000000002</v>
      </c>
      <c r="J3947" s="5">
        <v>4.9999999964711595E-4</v>
      </c>
      <c r="K3947" s="5">
        <v>2668.66</v>
      </c>
      <c r="L3947" s="5">
        <v>0</v>
      </c>
      <c r="M3947" t="str">
        <f>IF(ISERROR(VLOOKUP(A3947,'[1]Ecart validé'!$A:$A,1,FALSE)),Z3947,"Ecart Validé")</f>
        <v>valid</v>
      </c>
      <c r="R3947" t="s">
        <v>30</v>
      </c>
      <c r="X3947"/>
      <c r="Y3947"/>
      <c r="Z3947" t="s">
        <v>31</v>
      </c>
    </row>
    <row r="3948" spans="1:26" x14ac:dyDescent="0.3">
      <c r="A3948" t="s">
        <v>5358</v>
      </c>
      <c r="B3948" t="s">
        <v>3157</v>
      </c>
      <c r="C3948">
        <v>118287</v>
      </c>
      <c r="D3948" t="str">
        <f>+VLOOKUP(C3948,Param!K:L,2,FALSE)</f>
        <v>FADI PRESTIGE</v>
      </c>
      <c r="E3948">
        <v>1130032534</v>
      </c>
      <c r="F3948" t="s">
        <v>35</v>
      </c>
      <c r="G3948" t="s">
        <v>29</v>
      </c>
      <c r="H3948" s="5">
        <v>2234.5</v>
      </c>
      <c r="I3948" s="5">
        <v>2234.5047</v>
      </c>
      <c r="J3948" s="5">
        <v>-4.6999999999570701E-3</v>
      </c>
      <c r="K3948" s="5">
        <v>2234.5</v>
      </c>
      <c r="L3948" s="5">
        <v>0</v>
      </c>
      <c r="M3948" t="str">
        <f>IF(ISERROR(VLOOKUP(A3948,'[1]Ecart validé'!$A:$A,1,FALSE)),Z3948,"Ecart Validé")</f>
        <v>valid</v>
      </c>
      <c r="R3948" t="s">
        <v>30</v>
      </c>
      <c r="X3948"/>
      <c r="Y3948"/>
      <c r="Z3948" t="s">
        <v>31</v>
      </c>
    </row>
    <row r="3949" spans="1:26" x14ac:dyDescent="0.3">
      <c r="A3949" t="s">
        <v>5359</v>
      </c>
      <c r="B3949" t="s">
        <v>3157</v>
      </c>
      <c r="C3949">
        <v>118343</v>
      </c>
      <c r="D3949" t="str">
        <f>+VLOOKUP(C3949,Param!K:L,2,FALSE)</f>
        <v>CITE MARINE</v>
      </c>
      <c r="E3949" t="s">
        <v>5360</v>
      </c>
      <c r="F3949" t="s">
        <v>51</v>
      </c>
      <c r="G3949" t="s">
        <v>29</v>
      </c>
      <c r="H3949" s="5">
        <v>1362.92</v>
      </c>
      <c r="I3949" s="5">
        <v>1362.9201</v>
      </c>
      <c r="J3949" s="5">
        <v>-9.9999999974897906E-5</v>
      </c>
      <c r="K3949" s="5">
        <v>1362.92</v>
      </c>
      <c r="L3949" s="5">
        <v>0</v>
      </c>
      <c r="M3949" t="str">
        <f>IF(ISERROR(VLOOKUP(A3949,'[1]Ecart validé'!$A:$A,1,FALSE)),Z3949,"Ecart Validé")</f>
        <v>valid</v>
      </c>
      <c r="R3949" t="s">
        <v>30</v>
      </c>
      <c r="X3949"/>
      <c r="Y3949"/>
      <c r="Z3949" t="s">
        <v>31</v>
      </c>
    </row>
    <row r="3950" spans="1:26" x14ac:dyDescent="0.3">
      <c r="A3950" t="s">
        <v>5361</v>
      </c>
      <c r="B3950" t="s">
        <v>3157</v>
      </c>
      <c r="C3950">
        <v>118349</v>
      </c>
      <c r="D3950" t="str">
        <f>+VLOOKUP(C3950,Param!K:L,2,FALSE)</f>
        <v>FOOD PLUS</v>
      </c>
      <c r="E3950" t="s">
        <v>5362</v>
      </c>
      <c r="F3950" t="s">
        <v>51</v>
      </c>
      <c r="G3950" t="s">
        <v>29</v>
      </c>
      <c r="H3950" s="5">
        <v>3161.6</v>
      </c>
      <c r="I3950" s="5">
        <v>3161.5997000000002</v>
      </c>
      <c r="J3950" s="5">
        <v>2.9999999969732E-4</v>
      </c>
      <c r="K3950" s="5">
        <v>3161.6</v>
      </c>
      <c r="L3950" s="5">
        <v>0</v>
      </c>
      <c r="M3950" t="str">
        <f>IF(ISERROR(VLOOKUP(A3950,'[1]Ecart validé'!$A:$A,1,FALSE)),Z3950,"Ecart Validé")</f>
        <v>valid</v>
      </c>
      <c r="R3950" t="s">
        <v>30</v>
      </c>
      <c r="X3950"/>
      <c r="Y3950"/>
      <c r="Z3950" t="s">
        <v>31</v>
      </c>
    </row>
    <row r="3951" spans="1:26" x14ac:dyDescent="0.3">
      <c r="A3951" t="s">
        <v>5363</v>
      </c>
      <c r="B3951" t="s">
        <v>3157</v>
      </c>
      <c r="C3951">
        <v>118351</v>
      </c>
      <c r="D3951" t="str">
        <f>+VLOOKUP(C3951,Param!K:L,2,FALSE)</f>
        <v>ETABLISSEMENT FAVRICHON ET VIGNON</v>
      </c>
      <c r="E3951" t="s">
        <v>5364</v>
      </c>
      <c r="F3951" t="s">
        <v>51</v>
      </c>
      <c r="G3951" t="s">
        <v>29</v>
      </c>
      <c r="H3951" s="5">
        <v>9086</v>
      </c>
      <c r="I3951" s="5">
        <v>9086.0010000000002</v>
      </c>
      <c r="J3951" s="5">
        <v>-1.0000000002037201E-3</v>
      </c>
      <c r="K3951" s="5">
        <v>9086</v>
      </c>
      <c r="L3951" s="5">
        <v>0</v>
      </c>
      <c r="M3951" t="str">
        <f>IF(ISERROR(VLOOKUP(A3951,'[1]Ecart validé'!$A:$A,1,FALSE)),Z3951,"Ecart Validé")</f>
        <v>valid</v>
      </c>
      <c r="R3951" t="s">
        <v>30</v>
      </c>
      <c r="X3951"/>
      <c r="Y3951"/>
      <c r="Z3951" t="s">
        <v>31</v>
      </c>
    </row>
    <row r="3952" spans="1:26" ht="43.2" x14ac:dyDescent="0.3">
      <c r="A3952" t="s">
        <v>5365</v>
      </c>
      <c r="B3952" t="s">
        <v>3157</v>
      </c>
      <c r="C3952">
        <v>118354</v>
      </c>
      <c r="D3952" t="str">
        <f>+VLOOKUP(C3952,Param!K:L,2,FALSE)</f>
        <v>SAVENCIA FROMAGE &amp; DAIRY FOODSERVICE</v>
      </c>
      <c r="E3952" t="s">
        <v>5366</v>
      </c>
      <c r="F3952" t="s">
        <v>51</v>
      </c>
      <c r="G3952" t="s">
        <v>29</v>
      </c>
      <c r="H3952" s="5">
        <v>34176.618399999999</v>
      </c>
      <c r="I3952" s="5">
        <v>34176.689599999998</v>
      </c>
      <c r="J3952" s="5">
        <v>-7.1199999998498201E-2</v>
      </c>
      <c r="K3952" s="5">
        <v>34176.618399999999</v>
      </c>
      <c r="L3952" s="5">
        <v>0</v>
      </c>
      <c r="M3952" t="str">
        <f>IF(ISERROR(VLOOKUP(A3952,'[1]Ecart validé'!$A:$A,1,FALSE)),Z3952,"Ecart Validé")</f>
        <v>valid</v>
      </c>
      <c r="R3952" t="s">
        <v>30</v>
      </c>
      <c r="S3952" t="s">
        <v>42</v>
      </c>
      <c r="T3952" t="s">
        <v>257</v>
      </c>
      <c r="U3952" s="13" t="s">
        <v>5297</v>
      </c>
      <c r="V3952" t="s">
        <v>60</v>
      </c>
      <c r="W3952" t="s">
        <v>61</v>
      </c>
      <c r="X3952"/>
      <c r="Y3952"/>
      <c r="Z3952" t="s">
        <v>31</v>
      </c>
    </row>
    <row r="3953" spans="1:26" x14ac:dyDescent="0.3">
      <c r="A3953" t="s">
        <v>5367</v>
      </c>
      <c r="B3953" t="s">
        <v>3157</v>
      </c>
      <c r="C3953">
        <v>118633</v>
      </c>
      <c r="D3953" t="str">
        <f>+VLOOKUP(C3953,Param!K:L,2,FALSE)</f>
        <v>LOUVRE LINGE LOCATION</v>
      </c>
      <c r="E3953">
        <v>390001</v>
      </c>
      <c r="F3953" t="s">
        <v>28</v>
      </c>
      <c r="G3953" t="s">
        <v>29</v>
      </c>
      <c r="H3953" s="5">
        <v>9180.9599999999991</v>
      </c>
      <c r="I3953" s="5">
        <v>9180.9573999999993</v>
      </c>
      <c r="J3953" s="5">
        <v>2.59999999980209E-3</v>
      </c>
      <c r="K3953" s="5">
        <v>9180.9599999999991</v>
      </c>
      <c r="L3953" s="5">
        <v>0</v>
      </c>
      <c r="M3953" t="str">
        <f>IF(ISERROR(VLOOKUP(A3953,'[1]Ecart validé'!$A:$A,1,FALSE)),Z3953,"Ecart Validé")</f>
        <v>valid</v>
      </c>
      <c r="R3953" t="s">
        <v>30</v>
      </c>
      <c r="X3953"/>
      <c r="Y3953"/>
      <c r="Z3953" t="s">
        <v>31</v>
      </c>
    </row>
    <row r="3954" spans="1:26" x14ac:dyDescent="0.3">
      <c r="A3954" t="s">
        <v>5368</v>
      </c>
      <c r="B3954" t="s">
        <v>3157</v>
      </c>
      <c r="C3954">
        <v>118633</v>
      </c>
      <c r="D3954" t="str">
        <f>+VLOOKUP(C3954,Param!K:L,2,FALSE)</f>
        <v>LOUVRE LINGE LOCATION</v>
      </c>
      <c r="E3954">
        <v>390001</v>
      </c>
      <c r="F3954" t="s">
        <v>33</v>
      </c>
      <c r="G3954" t="s">
        <v>29</v>
      </c>
      <c r="H3954" s="5">
        <v>647.52</v>
      </c>
      <c r="I3954" s="5">
        <v>647.52269999999999</v>
      </c>
      <c r="J3954" s="5">
        <v>-2.7000000000043599E-3</v>
      </c>
      <c r="K3954" s="5">
        <v>647.52</v>
      </c>
      <c r="L3954" s="5">
        <v>0</v>
      </c>
      <c r="M3954" t="str">
        <f>IF(ISERROR(VLOOKUP(A3954,'[1]Ecart validé'!$A:$A,1,FALSE)),Z3954,"Ecart Validé")</f>
        <v>valid</v>
      </c>
      <c r="R3954" t="s">
        <v>30</v>
      </c>
      <c r="X3954"/>
      <c r="Y3954"/>
      <c r="Z3954" t="s">
        <v>31</v>
      </c>
    </row>
    <row r="3955" spans="1:26" x14ac:dyDescent="0.3">
      <c r="A3955" t="s">
        <v>5369</v>
      </c>
      <c r="B3955" t="s">
        <v>3157</v>
      </c>
      <c r="C3955">
        <v>118633</v>
      </c>
      <c r="D3955" t="str">
        <f>+VLOOKUP(C3955,Param!K:L,2,FALSE)</f>
        <v>LOUVRE LINGE LOCATION</v>
      </c>
      <c r="E3955">
        <v>390001</v>
      </c>
      <c r="F3955" t="s">
        <v>35</v>
      </c>
      <c r="G3955" t="s">
        <v>29</v>
      </c>
      <c r="H3955" s="5">
        <v>4424.9399999999996</v>
      </c>
      <c r="I3955" s="5">
        <v>4424.9436999999998</v>
      </c>
      <c r="J3955" s="5">
        <v>-3.7000000002080898E-3</v>
      </c>
      <c r="K3955" s="5">
        <v>4424.9399999999996</v>
      </c>
      <c r="L3955" s="5">
        <v>0</v>
      </c>
      <c r="M3955" t="str">
        <f>IF(ISERROR(VLOOKUP(A3955,'[1]Ecart validé'!$A:$A,1,FALSE)),Z3955,"Ecart Validé")</f>
        <v>valid</v>
      </c>
      <c r="R3955" t="s">
        <v>30</v>
      </c>
      <c r="X3955"/>
      <c r="Y3955"/>
      <c r="Z3955" t="s">
        <v>31</v>
      </c>
    </row>
    <row r="3956" spans="1:26" x14ac:dyDescent="0.3">
      <c r="A3956" t="s">
        <v>5370</v>
      </c>
      <c r="B3956" t="s">
        <v>3157</v>
      </c>
      <c r="C3956">
        <v>118633</v>
      </c>
      <c r="D3956" t="str">
        <f>+VLOOKUP(C3956,Param!K:L,2,FALSE)</f>
        <v>LOUVRE LINGE LOCATION</v>
      </c>
      <c r="E3956">
        <v>390001</v>
      </c>
      <c r="F3956" t="s">
        <v>37</v>
      </c>
      <c r="G3956" t="s">
        <v>29</v>
      </c>
      <c r="H3956" s="5">
        <v>2317.17</v>
      </c>
      <c r="I3956" s="5">
        <v>2317.1743000000001</v>
      </c>
      <c r="J3956" s="5">
        <v>-4.3000000000574801E-3</v>
      </c>
      <c r="K3956" s="5">
        <v>2317.17</v>
      </c>
      <c r="L3956" s="5">
        <v>0</v>
      </c>
      <c r="M3956" t="str">
        <f>IF(ISERROR(VLOOKUP(A3956,'[1]Ecart validé'!$A:$A,1,FALSE)),Z3956,"Ecart Validé")</f>
        <v>valid</v>
      </c>
      <c r="R3956" t="s">
        <v>30</v>
      </c>
      <c r="X3956"/>
      <c r="Y3956"/>
      <c r="Z3956" t="s">
        <v>31</v>
      </c>
    </row>
    <row r="3957" spans="1:26" x14ac:dyDescent="0.3">
      <c r="A3957" t="s">
        <v>5371</v>
      </c>
      <c r="B3957" t="s">
        <v>3157</v>
      </c>
      <c r="C3957">
        <v>119282</v>
      </c>
      <c r="D3957" t="str">
        <f>+VLOOKUP(C3957,Param!K:L,2,FALSE)</f>
        <v>AMERICAN DESSERTS</v>
      </c>
      <c r="E3957" t="s">
        <v>5372</v>
      </c>
      <c r="F3957" t="s">
        <v>51</v>
      </c>
      <c r="G3957" t="s">
        <v>29</v>
      </c>
      <c r="H3957" s="5">
        <v>408.39</v>
      </c>
      <c r="I3957" s="5">
        <v>408.38990000000001</v>
      </c>
      <c r="J3957" s="5">
        <v>9.9999999974897906E-5</v>
      </c>
      <c r="K3957" s="5">
        <v>408.39</v>
      </c>
      <c r="L3957" s="5">
        <v>0</v>
      </c>
      <c r="M3957" t="str">
        <f>IF(ISERROR(VLOOKUP(A3957,'[1]Ecart validé'!$A:$A,1,FALSE)),Z3957,"Ecart Validé")</f>
        <v>valid</v>
      </c>
      <c r="R3957" t="s">
        <v>30</v>
      </c>
      <c r="X3957"/>
      <c r="Y3957"/>
      <c r="Z3957" t="s">
        <v>31</v>
      </c>
    </row>
    <row r="3958" spans="1:26" x14ac:dyDescent="0.3">
      <c r="A3958" t="s">
        <v>5373</v>
      </c>
      <c r="B3958" t="s">
        <v>3157</v>
      </c>
      <c r="C3958">
        <v>119290</v>
      </c>
      <c r="D3958" t="str">
        <f>+VLOOKUP(C3958,Param!K:L,2,FALSE)</f>
        <v>BLANCHISSERIE DE SAINT CHERON</v>
      </c>
      <c r="E3958">
        <v>2130052742</v>
      </c>
      <c r="F3958" t="s">
        <v>28</v>
      </c>
      <c r="G3958" t="s">
        <v>29</v>
      </c>
      <c r="H3958" s="5">
        <v>5069.68</v>
      </c>
      <c r="I3958" s="5">
        <v>5069.68</v>
      </c>
      <c r="J3958" s="5">
        <v>0</v>
      </c>
      <c r="K3958" s="5">
        <v>5069.68</v>
      </c>
      <c r="L3958" s="5">
        <v>0</v>
      </c>
      <c r="M3958" t="str">
        <f>IF(ISERROR(VLOOKUP(A3958,'[1]Ecart validé'!$A:$A,1,FALSE)),Z3958,"Ecart Validé")</f>
        <v>valid</v>
      </c>
      <c r="R3958" t="s">
        <v>30</v>
      </c>
      <c r="X3958"/>
      <c r="Y3958"/>
      <c r="Z3958" t="s">
        <v>31</v>
      </c>
    </row>
    <row r="3959" spans="1:26" x14ac:dyDescent="0.3">
      <c r="A3959" t="s">
        <v>5374</v>
      </c>
      <c r="B3959" t="s">
        <v>3157</v>
      </c>
      <c r="C3959">
        <v>119290</v>
      </c>
      <c r="D3959" t="str">
        <f>+VLOOKUP(C3959,Param!K:L,2,FALSE)</f>
        <v>BLANCHISSERIE DE SAINT CHERON</v>
      </c>
      <c r="E3959">
        <v>2130052742</v>
      </c>
      <c r="F3959" t="s">
        <v>33</v>
      </c>
      <c r="G3959" t="s">
        <v>29</v>
      </c>
      <c r="H3959" s="5">
        <v>166.01</v>
      </c>
      <c r="I3959" s="5">
        <v>166.005</v>
      </c>
      <c r="J3959" s="5">
        <v>4.9999999999954499E-3</v>
      </c>
      <c r="K3959" s="5">
        <v>166.01</v>
      </c>
      <c r="L3959" s="5">
        <v>0</v>
      </c>
      <c r="M3959" t="str">
        <f>IF(ISERROR(VLOOKUP(A3959,'[1]Ecart validé'!$A:$A,1,FALSE)),Z3959,"Ecart Validé")</f>
        <v>valid</v>
      </c>
      <c r="R3959" t="s">
        <v>30</v>
      </c>
      <c r="X3959"/>
      <c r="Y3959"/>
      <c r="Z3959" t="s">
        <v>31</v>
      </c>
    </row>
    <row r="3960" spans="1:26" x14ac:dyDescent="0.3">
      <c r="A3960" t="s">
        <v>5375</v>
      </c>
      <c r="B3960" t="s">
        <v>3157</v>
      </c>
      <c r="C3960">
        <v>119290</v>
      </c>
      <c r="D3960" t="str">
        <f>+VLOOKUP(C3960,Param!K:L,2,FALSE)</f>
        <v>BLANCHISSERIE DE SAINT CHERON</v>
      </c>
      <c r="E3960">
        <v>2130052742</v>
      </c>
      <c r="F3960" t="s">
        <v>35</v>
      </c>
      <c r="G3960" t="s">
        <v>29</v>
      </c>
      <c r="H3960" s="5">
        <v>3024.46</v>
      </c>
      <c r="I3960" s="5">
        <v>3024.4549999999999</v>
      </c>
      <c r="J3960" s="5">
        <v>5.0000000001091298E-3</v>
      </c>
      <c r="K3960" s="5">
        <v>3024.46</v>
      </c>
      <c r="L3960" s="5">
        <v>0</v>
      </c>
      <c r="M3960" t="str">
        <f>IF(ISERROR(VLOOKUP(A3960,'[1]Ecart validé'!$A:$A,1,FALSE)),Z3960,"Ecart Validé")</f>
        <v>valid</v>
      </c>
      <c r="R3960" t="s">
        <v>30</v>
      </c>
      <c r="X3960"/>
      <c r="Y3960"/>
      <c r="Z3960" t="s">
        <v>31</v>
      </c>
    </row>
    <row r="3961" spans="1:26" x14ac:dyDescent="0.3">
      <c r="A3961" t="s">
        <v>5376</v>
      </c>
      <c r="B3961" t="s">
        <v>3157</v>
      </c>
      <c r="C3961">
        <v>119290</v>
      </c>
      <c r="D3961" t="str">
        <f>+VLOOKUP(C3961,Param!K:L,2,FALSE)</f>
        <v>BLANCHISSERIE DE SAINT CHERON</v>
      </c>
      <c r="E3961">
        <v>2130052742</v>
      </c>
      <c r="F3961" t="s">
        <v>37</v>
      </c>
      <c r="G3961" t="s">
        <v>29</v>
      </c>
      <c r="H3961" s="5">
        <v>2492.81</v>
      </c>
      <c r="I3961" s="5">
        <v>2492.8049999999998</v>
      </c>
      <c r="J3961" s="5">
        <v>5.0000000001091298E-3</v>
      </c>
      <c r="K3961" s="5">
        <v>2492.81</v>
      </c>
      <c r="L3961" s="5">
        <v>0</v>
      </c>
      <c r="M3961" t="str">
        <f>IF(ISERROR(VLOOKUP(A3961,'[1]Ecart validé'!$A:$A,1,FALSE)),Z3961,"Ecart Validé")</f>
        <v>valid</v>
      </c>
      <c r="R3961" t="s">
        <v>30</v>
      </c>
      <c r="X3961"/>
      <c r="Y3961"/>
      <c r="Z3961" t="s">
        <v>31</v>
      </c>
    </row>
    <row r="3962" spans="1:26" x14ac:dyDescent="0.3">
      <c r="A3962" t="s">
        <v>5377</v>
      </c>
      <c r="B3962" t="s">
        <v>3157</v>
      </c>
      <c r="C3962">
        <v>120229</v>
      </c>
      <c r="D3962" t="str">
        <f>+VLOOKUP(C3962,Param!K:L,2,FALSE)</f>
        <v>ADVINEO</v>
      </c>
      <c r="E3962">
        <v>2198105948</v>
      </c>
      <c r="F3962" t="s">
        <v>28</v>
      </c>
      <c r="G3962" t="s">
        <v>29</v>
      </c>
      <c r="H3962" s="5">
        <v>267.52</v>
      </c>
      <c r="I3962" s="5">
        <v>267.52</v>
      </c>
      <c r="J3962" s="5">
        <v>0</v>
      </c>
      <c r="K3962" s="5">
        <v>267.52</v>
      </c>
      <c r="L3962" s="5">
        <v>0</v>
      </c>
      <c r="M3962" t="str">
        <f>IF(ISERROR(VLOOKUP(A3962,'[1]Ecart validé'!$A:$A,1,FALSE)),Z3962,"Ecart Validé")</f>
        <v>valid</v>
      </c>
      <c r="R3962" t="s">
        <v>30</v>
      </c>
      <c r="X3962"/>
      <c r="Y3962"/>
      <c r="Z3962" t="s">
        <v>31</v>
      </c>
    </row>
    <row r="3963" spans="1:26" x14ac:dyDescent="0.3">
      <c r="A3963" t="s">
        <v>5378</v>
      </c>
      <c r="B3963" t="s">
        <v>3157</v>
      </c>
      <c r="C3963">
        <v>120229</v>
      </c>
      <c r="D3963" t="str">
        <f>+VLOOKUP(C3963,Param!K:L,2,FALSE)</f>
        <v>ADVINEO</v>
      </c>
      <c r="E3963">
        <v>2198105948</v>
      </c>
      <c r="F3963" t="s">
        <v>35</v>
      </c>
      <c r="G3963" t="s">
        <v>29</v>
      </c>
      <c r="H3963" s="5">
        <v>74.31</v>
      </c>
      <c r="I3963" s="5">
        <v>74.305000000000007</v>
      </c>
      <c r="J3963" s="5">
        <v>4.9999999999954499E-3</v>
      </c>
      <c r="K3963" s="5">
        <v>74.31</v>
      </c>
      <c r="L3963" s="5">
        <v>0</v>
      </c>
      <c r="M3963" t="str">
        <f>IF(ISERROR(VLOOKUP(A3963,'[1]Ecart validé'!$A:$A,1,FALSE)),Z3963,"Ecart Validé")</f>
        <v>valid</v>
      </c>
      <c r="R3963" t="s">
        <v>30</v>
      </c>
      <c r="X3963"/>
      <c r="Y3963"/>
      <c r="Z3963" t="s">
        <v>31</v>
      </c>
    </row>
    <row r="3964" spans="1:26" x14ac:dyDescent="0.3">
      <c r="A3964" t="s">
        <v>5379</v>
      </c>
      <c r="B3964" t="s">
        <v>3157</v>
      </c>
      <c r="C3964">
        <v>122462</v>
      </c>
      <c r="D3964" t="str">
        <f>+VLOOKUP(C3964,Param!K:L,2,FALSE)</f>
        <v>SOLANE</v>
      </c>
      <c r="E3964" t="s">
        <v>5380</v>
      </c>
      <c r="F3964" t="s">
        <v>51</v>
      </c>
      <c r="G3964" t="s">
        <v>29</v>
      </c>
      <c r="H3964" s="5">
        <v>7965.66</v>
      </c>
      <c r="I3964" s="5">
        <v>7965.66</v>
      </c>
      <c r="J3964" s="5">
        <v>0</v>
      </c>
      <c r="K3964" s="5">
        <v>7965.66</v>
      </c>
      <c r="L3964" s="5">
        <v>0</v>
      </c>
      <c r="M3964" t="str">
        <f>IF(ISERROR(VLOOKUP(A3964,'[1]Ecart validé'!$A:$A,1,FALSE)),Z3964,"Ecart Validé")</f>
        <v>valid</v>
      </c>
      <c r="R3964" t="s">
        <v>30</v>
      </c>
      <c r="X3964"/>
      <c r="Y3964"/>
      <c r="Z3964" t="s">
        <v>31</v>
      </c>
    </row>
    <row r="3965" spans="1:26" x14ac:dyDescent="0.3">
      <c r="A3965" t="s">
        <v>5381</v>
      </c>
      <c r="B3965" t="s">
        <v>3157</v>
      </c>
      <c r="C3965">
        <v>122470</v>
      </c>
      <c r="D3965" t="str">
        <f>+VLOOKUP(C3965,Param!K:L,2,FALSE)</f>
        <v>GROUPE ACCELIS</v>
      </c>
      <c r="E3965">
        <v>2130282886</v>
      </c>
      <c r="F3965" t="s">
        <v>28</v>
      </c>
      <c r="G3965" t="s">
        <v>29</v>
      </c>
      <c r="H3965" s="5">
        <v>100228.8</v>
      </c>
      <c r="I3965" s="5">
        <v>100228.7895</v>
      </c>
      <c r="J3965" s="5">
        <v>1.05000000039581E-2</v>
      </c>
      <c r="K3965" s="5">
        <v>100228.8</v>
      </c>
      <c r="L3965" s="5">
        <v>0</v>
      </c>
      <c r="M3965" t="str">
        <f>IF(ISERROR(VLOOKUP(A3965,'[1]Ecart validé'!$A:$A,1,FALSE)),Z3965,"Ecart Validé")</f>
        <v>valid</v>
      </c>
      <c r="R3965" t="s">
        <v>30</v>
      </c>
      <c r="X3965"/>
      <c r="Y3965"/>
      <c r="Z3965" t="s">
        <v>31</v>
      </c>
    </row>
    <row r="3966" spans="1:26" x14ac:dyDescent="0.3">
      <c r="A3966" t="s">
        <v>5382</v>
      </c>
      <c r="B3966" t="s">
        <v>3157</v>
      </c>
      <c r="C3966">
        <v>122470</v>
      </c>
      <c r="D3966" t="str">
        <f>+VLOOKUP(C3966,Param!K:L,2,FALSE)</f>
        <v>GROUPE ACCELIS</v>
      </c>
      <c r="E3966">
        <v>2130282886</v>
      </c>
      <c r="F3966" t="s">
        <v>33</v>
      </c>
      <c r="G3966" t="s">
        <v>29</v>
      </c>
      <c r="H3966" s="5">
        <v>13505.25</v>
      </c>
      <c r="I3966" s="5">
        <v>13505.2454</v>
      </c>
      <c r="J3966" s="5">
        <v>4.6000000002095398E-3</v>
      </c>
      <c r="K3966" s="5">
        <v>13505.25</v>
      </c>
      <c r="L3966" s="5">
        <v>0</v>
      </c>
      <c r="M3966" t="str">
        <f>IF(ISERROR(VLOOKUP(A3966,'[1]Ecart validé'!$A:$A,1,FALSE)),Z3966,"Ecart Validé")</f>
        <v>valid</v>
      </c>
      <c r="R3966" t="s">
        <v>30</v>
      </c>
      <c r="X3966"/>
      <c r="Y3966"/>
      <c r="Z3966" t="s">
        <v>31</v>
      </c>
    </row>
    <row r="3967" spans="1:26" x14ac:dyDescent="0.3">
      <c r="A3967" t="s">
        <v>5383</v>
      </c>
      <c r="B3967" t="s">
        <v>3157</v>
      </c>
      <c r="C3967">
        <v>122470</v>
      </c>
      <c r="D3967" t="str">
        <f>+VLOOKUP(C3967,Param!K:L,2,FALSE)</f>
        <v>GROUPE ACCELIS</v>
      </c>
      <c r="E3967">
        <v>2130282886</v>
      </c>
      <c r="F3967" t="s">
        <v>35</v>
      </c>
      <c r="G3967" t="s">
        <v>29</v>
      </c>
      <c r="H3967" s="5">
        <v>57122.83</v>
      </c>
      <c r="I3967" s="5">
        <v>57122.830099999999</v>
      </c>
      <c r="J3967" s="5">
        <v>-9.9999997473787503E-5</v>
      </c>
      <c r="K3967" s="5">
        <v>57122.83</v>
      </c>
      <c r="L3967" s="5">
        <v>0</v>
      </c>
      <c r="M3967" t="str">
        <f>IF(ISERROR(VLOOKUP(A3967,'[1]Ecart validé'!$A:$A,1,FALSE)),Z3967,"Ecart Validé")</f>
        <v>valid</v>
      </c>
      <c r="R3967" t="s">
        <v>30</v>
      </c>
      <c r="X3967"/>
      <c r="Y3967"/>
      <c r="Z3967" t="s">
        <v>31</v>
      </c>
    </row>
    <row r="3968" spans="1:26" x14ac:dyDescent="0.3">
      <c r="A3968" t="s">
        <v>5384</v>
      </c>
      <c r="B3968" t="s">
        <v>3157</v>
      </c>
      <c r="C3968">
        <v>122470</v>
      </c>
      <c r="D3968" t="str">
        <f>+VLOOKUP(C3968,Param!K:L,2,FALSE)</f>
        <v>GROUPE ACCELIS</v>
      </c>
      <c r="E3968">
        <v>2130282886</v>
      </c>
      <c r="F3968" t="s">
        <v>37</v>
      </c>
      <c r="G3968" t="s">
        <v>29</v>
      </c>
      <c r="H3968" s="5">
        <v>42531.17</v>
      </c>
      <c r="I3968" s="5">
        <v>42531.171000000002</v>
      </c>
      <c r="J3968" s="5">
        <v>-1.0000000038417E-3</v>
      </c>
      <c r="K3968" s="5">
        <v>42531.17</v>
      </c>
      <c r="L3968" s="5">
        <v>0</v>
      </c>
      <c r="M3968" t="str">
        <f>IF(ISERROR(VLOOKUP(A3968,'[1]Ecart validé'!$A:$A,1,FALSE)),Z3968,"Ecart Validé")</f>
        <v>valid</v>
      </c>
      <c r="R3968" t="s">
        <v>30</v>
      </c>
      <c r="X3968"/>
      <c r="Y3968"/>
      <c r="Z3968" t="s">
        <v>31</v>
      </c>
    </row>
    <row r="3969" spans="1:26" x14ac:dyDescent="0.3">
      <c r="A3969" t="s">
        <v>5385</v>
      </c>
      <c r="B3969" t="s">
        <v>3157</v>
      </c>
      <c r="C3969">
        <v>123182</v>
      </c>
      <c r="D3969" t="str">
        <f>+VLOOKUP(C3969,Param!K:L,2,FALSE)</f>
        <v>DISTRIBOISSONS</v>
      </c>
      <c r="E3969">
        <v>2130042860</v>
      </c>
      <c r="F3969" t="s">
        <v>28</v>
      </c>
      <c r="G3969" t="s">
        <v>29</v>
      </c>
      <c r="H3969" s="5">
        <v>42573.52</v>
      </c>
      <c r="I3969" s="5">
        <v>42573.520400000001</v>
      </c>
      <c r="J3969" s="5">
        <v>-4.0000000444706502E-4</v>
      </c>
      <c r="K3969" s="5">
        <v>42573.52</v>
      </c>
      <c r="L3969" s="5">
        <v>0</v>
      </c>
      <c r="M3969" t="str">
        <f>IF(ISERROR(VLOOKUP(A3969,'[1]Ecart validé'!$A:$A,1,FALSE)),Z3969,"Ecart Validé")</f>
        <v>valid</v>
      </c>
      <c r="R3969" t="s">
        <v>30</v>
      </c>
      <c r="X3969"/>
      <c r="Y3969"/>
      <c r="Z3969" t="s">
        <v>31</v>
      </c>
    </row>
    <row r="3970" spans="1:26" x14ac:dyDescent="0.3">
      <c r="A3970" t="s">
        <v>5386</v>
      </c>
      <c r="B3970" t="s">
        <v>3157</v>
      </c>
      <c r="C3970">
        <v>123182</v>
      </c>
      <c r="D3970" t="str">
        <f>+VLOOKUP(C3970,Param!K:L,2,FALSE)</f>
        <v>DISTRIBOISSONS</v>
      </c>
      <c r="E3970">
        <v>2130042860</v>
      </c>
      <c r="F3970" t="s">
        <v>33</v>
      </c>
      <c r="G3970" t="s">
        <v>29</v>
      </c>
      <c r="H3970" s="5">
        <v>6092.41</v>
      </c>
      <c r="I3970" s="5">
        <v>6092.4135999999999</v>
      </c>
      <c r="J3970" s="5">
        <v>-3.6000000000058199E-3</v>
      </c>
      <c r="K3970" s="5">
        <v>6092.41</v>
      </c>
      <c r="L3970" s="5">
        <v>0</v>
      </c>
      <c r="M3970" t="str">
        <f>IF(ISERROR(VLOOKUP(A3970,'[1]Ecart validé'!$A:$A,1,FALSE)),Z3970,"Ecart Validé")</f>
        <v>valid</v>
      </c>
      <c r="R3970" t="s">
        <v>30</v>
      </c>
      <c r="X3970"/>
      <c r="Y3970"/>
      <c r="Z3970" t="s">
        <v>31</v>
      </c>
    </row>
    <row r="3971" spans="1:26" x14ac:dyDescent="0.3">
      <c r="A3971" t="s">
        <v>5387</v>
      </c>
      <c r="B3971" t="s">
        <v>3157</v>
      </c>
      <c r="C3971">
        <v>123182</v>
      </c>
      <c r="D3971" t="str">
        <f>+VLOOKUP(C3971,Param!K:L,2,FALSE)</f>
        <v>DISTRIBOISSONS</v>
      </c>
      <c r="E3971">
        <v>2130042860</v>
      </c>
      <c r="F3971" t="s">
        <v>35</v>
      </c>
      <c r="G3971" t="s">
        <v>29</v>
      </c>
      <c r="H3971" s="5">
        <v>47781.38</v>
      </c>
      <c r="I3971" s="5">
        <v>47781.377999999997</v>
      </c>
      <c r="J3971" s="5">
        <v>2.0000000004074502E-3</v>
      </c>
      <c r="K3971" s="5">
        <v>47781.38</v>
      </c>
      <c r="L3971" s="5">
        <v>0</v>
      </c>
      <c r="M3971" t="str">
        <f>IF(ISERROR(VLOOKUP(A3971,'[1]Ecart validé'!$A:$A,1,FALSE)),Z3971,"Ecart Validé")</f>
        <v>valid</v>
      </c>
      <c r="R3971" t="s">
        <v>30</v>
      </c>
      <c r="X3971"/>
      <c r="Y3971"/>
      <c r="Z3971" t="s">
        <v>31</v>
      </c>
    </row>
    <row r="3972" spans="1:26" x14ac:dyDescent="0.3">
      <c r="A3972" t="s">
        <v>5388</v>
      </c>
      <c r="B3972" t="s">
        <v>3157</v>
      </c>
      <c r="C3972">
        <v>123182</v>
      </c>
      <c r="D3972" t="str">
        <f>+VLOOKUP(C3972,Param!K:L,2,FALSE)</f>
        <v>DISTRIBOISSONS</v>
      </c>
      <c r="E3972">
        <v>2130042860</v>
      </c>
      <c r="F3972" t="s">
        <v>37</v>
      </c>
      <c r="G3972" t="s">
        <v>29</v>
      </c>
      <c r="H3972" s="5">
        <v>15468.85</v>
      </c>
      <c r="I3972" s="5">
        <v>15468.849</v>
      </c>
      <c r="J3972" s="5">
        <v>1.0000000002037201E-3</v>
      </c>
      <c r="K3972" s="5">
        <v>15468.85</v>
      </c>
      <c r="L3972" s="5">
        <v>0</v>
      </c>
      <c r="M3972" t="str">
        <f>IF(ISERROR(VLOOKUP(A3972,'[1]Ecart validé'!$A:$A,1,FALSE)),Z3972,"Ecart Validé")</f>
        <v>valid</v>
      </c>
      <c r="R3972" t="s">
        <v>30</v>
      </c>
      <c r="X3972"/>
      <c r="Y3972"/>
      <c r="Z3972" t="s">
        <v>31</v>
      </c>
    </row>
    <row r="3973" spans="1:26" x14ac:dyDescent="0.3">
      <c r="A3973" t="s">
        <v>5389</v>
      </c>
      <c r="B3973" t="s">
        <v>3157</v>
      </c>
      <c r="C3973">
        <v>160710</v>
      </c>
      <c r="D3973" t="str">
        <f>+VLOOKUP(C3973,Param!K:L,2,FALSE)</f>
        <v>CABIOLA</v>
      </c>
      <c r="E3973">
        <v>2184105581</v>
      </c>
      <c r="F3973" t="s">
        <v>28</v>
      </c>
      <c r="G3973" t="s">
        <v>29</v>
      </c>
      <c r="H3973" s="5">
        <v>1283.79</v>
      </c>
      <c r="I3973" s="5">
        <v>1283.7935</v>
      </c>
      <c r="J3973" s="5">
        <v>-3.5000000000309198E-3</v>
      </c>
      <c r="K3973" s="5">
        <v>1283.79</v>
      </c>
      <c r="L3973" s="5">
        <v>0</v>
      </c>
      <c r="M3973" t="str">
        <f>IF(ISERROR(VLOOKUP(A3973,'[1]Ecart validé'!$A:$A,1,FALSE)),Z3973,"Ecart Validé")</f>
        <v>valid</v>
      </c>
      <c r="R3973" t="s">
        <v>30</v>
      </c>
      <c r="X3973"/>
      <c r="Y3973"/>
      <c r="Z3973" t="s">
        <v>31</v>
      </c>
    </row>
    <row r="3974" spans="1:26" x14ac:dyDescent="0.3">
      <c r="A3974" t="s">
        <v>5390</v>
      </c>
      <c r="B3974" t="s">
        <v>3157</v>
      </c>
      <c r="C3974">
        <v>160710</v>
      </c>
      <c r="D3974" t="str">
        <f>+VLOOKUP(C3974,Param!K:L,2,FALSE)</f>
        <v>CABIOLA</v>
      </c>
      <c r="E3974">
        <v>2184105581</v>
      </c>
      <c r="F3974" t="s">
        <v>33</v>
      </c>
      <c r="G3974" t="s">
        <v>29</v>
      </c>
      <c r="H3974" s="5">
        <v>354.26</v>
      </c>
      <c r="I3974" s="5">
        <v>354.25900000000001</v>
      </c>
      <c r="J3974" s="5">
        <v>9.9999999997635292E-4</v>
      </c>
      <c r="K3974" s="5">
        <v>354.26</v>
      </c>
      <c r="L3974" s="5">
        <v>0</v>
      </c>
      <c r="M3974" t="str">
        <f>IF(ISERROR(VLOOKUP(A3974,'[1]Ecart validé'!$A:$A,1,FALSE)),Z3974,"Ecart Validé")</f>
        <v>valid</v>
      </c>
      <c r="R3974" t="s">
        <v>30</v>
      </c>
      <c r="X3974"/>
      <c r="Y3974"/>
      <c r="Z3974" t="s">
        <v>31</v>
      </c>
    </row>
    <row r="3975" spans="1:26" x14ac:dyDescent="0.3">
      <c r="A3975" t="s">
        <v>5391</v>
      </c>
      <c r="B3975" t="s">
        <v>3157</v>
      </c>
      <c r="C3975">
        <v>160710</v>
      </c>
      <c r="D3975" t="str">
        <f>+VLOOKUP(C3975,Param!K:L,2,FALSE)</f>
        <v>CABIOLA</v>
      </c>
      <c r="E3975">
        <v>2184105581</v>
      </c>
      <c r="F3975" t="s">
        <v>35</v>
      </c>
      <c r="G3975" t="s">
        <v>29</v>
      </c>
      <c r="H3975" s="5">
        <v>1487.7</v>
      </c>
      <c r="I3975" s="5">
        <v>1487.6985</v>
      </c>
      <c r="J3975" s="5">
        <v>1.50000000007821E-3</v>
      </c>
      <c r="K3975" s="5">
        <v>1487.7</v>
      </c>
      <c r="L3975" s="5">
        <v>0</v>
      </c>
      <c r="M3975" t="str">
        <f>IF(ISERROR(VLOOKUP(A3975,'[1]Ecart validé'!$A:$A,1,FALSE)),Z3975,"Ecart Validé")</f>
        <v>valid</v>
      </c>
      <c r="R3975" t="s">
        <v>30</v>
      </c>
      <c r="X3975"/>
      <c r="Y3975"/>
      <c r="Z3975" t="s">
        <v>31</v>
      </c>
    </row>
    <row r="3976" spans="1:26" x14ac:dyDescent="0.3">
      <c r="A3976" t="s">
        <v>5392</v>
      </c>
      <c r="B3976" t="s">
        <v>3157</v>
      </c>
      <c r="C3976">
        <v>160710</v>
      </c>
      <c r="D3976" t="str">
        <f>+VLOOKUP(C3976,Param!K:L,2,FALSE)</f>
        <v>CABIOLA</v>
      </c>
      <c r="E3976">
        <v>2184105581</v>
      </c>
      <c r="F3976" t="s">
        <v>37</v>
      </c>
      <c r="G3976" t="s">
        <v>29</v>
      </c>
      <c r="H3976" s="5">
        <v>-299.31</v>
      </c>
      <c r="I3976" s="5">
        <v>-299.303</v>
      </c>
      <c r="J3976" s="5">
        <v>-7.0000000000049996E-3</v>
      </c>
      <c r="K3976" s="5">
        <v>-299.31</v>
      </c>
      <c r="L3976" s="5">
        <v>0</v>
      </c>
      <c r="M3976" t="str">
        <f>IF(ISERROR(VLOOKUP(A3976,'[1]Ecart validé'!$A:$A,1,FALSE)),Z3976,"Ecart Validé")</f>
        <v>valid</v>
      </c>
      <c r="R3976" t="s">
        <v>30</v>
      </c>
      <c r="X3976"/>
      <c r="Y3976"/>
      <c r="Z3976" t="s">
        <v>31</v>
      </c>
    </row>
    <row r="3977" spans="1:26" x14ac:dyDescent="0.3">
      <c r="A3977" t="s">
        <v>5393</v>
      </c>
      <c r="B3977" t="s">
        <v>3157</v>
      </c>
      <c r="C3977">
        <v>160710</v>
      </c>
      <c r="D3977" t="str">
        <f>+VLOOKUP(C3977,Param!K:L,2,FALSE)</f>
        <v>CABIOLA</v>
      </c>
      <c r="E3977" t="s">
        <v>5394</v>
      </c>
      <c r="F3977" t="s">
        <v>51</v>
      </c>
      <c r="G3977" t="s">
        <v>29</v>
      </c>
      <c r="H3977" s="5">
        <v>-261.89999999999998</v>
      </c>
      <c r="I3977" s="5">
        <v>-261.93150000000003</v>
      </c>
      <c r="J3977" s="5">
        <v>3.1499999999937203E-2</v>
      </c>
      <c r="K3977" s="5">
        <v>-261.89999999999998</v>
      </c>
      <c r="L3977" s="5">
        <v>0</v>
      </c>
      <c r="M3977" t="str">
        <f>IF(ISERROR(VLOOKUP(A3977,'[1]Ecart validé'!$A:$A,1,FALSE)),Z3977,"Ecart Validé")</f>
        <v>valid</v>
      </c>
      <c r="R3977" t="s">
        <v>30</v>
      </c>
      <c r="X3977"/>
      <c r="Y3977"/>
      <c r="Z3977" t="s">
        <v>31</v>
      </c>
    </row>
    <row r="3978" spans="1:26" x14ac:dyDescent="0.3">
      <c r="A3978" t="s">
        <v>5395</v>
      </c>
      <c r="B3978" t="s">
        <v>3157</v>
      </c>
      <c r="C3978">
        <v>166940</v>
      </c>
      <c r="D3978" t="str">
        <f>+VLOOKUP(C3978,Param!K:L,2,FALSE)</f>
        <v>GROUPE CANAL +</v>
      </c>
      <c r="E3978">
        <v>29236022</v>
      </c>
      <c r="F3978" t="s">
        <v>28</v>
      </c>
      <c r="G3978" t="s">
        <v>29</v>
      </c>
      <c r="H3978" s="5">
        <v>42604.11</v>
      </c>
      <c r="I3978" s="5">
        <v>42604.104299999999</v>
      </c>
      <c r="J3978" s="5">
        <v>5.7000000015250398E-3</v>
      </c>
      <c r="K3978" s="5">
        <v>42604.104299999999</v>
      </c>
      <c r="L3978" s="5">
        <v>5.7000000015250398E-3</v>
      </c>
      <c r="M3978" t="str">
        <f>IF(ISERROR(VLOOKUP(A3978,'[1]Ecart validé'!$A:$A,1,FALSE)),Z3978,"Ecart Validé")</f>
        <v>valid</v>
      </c>
      <c r="R3978" t="s">
        <v>30</v>
      </c>
      <c r="X3978"/>
      <c r="Y3978"/>
      <c r="Z3978" t="s">
        <v>31</v>
      </c>
    </row>
    <row r="3979" spans="1:26" x14ac:dyDescent="0.3">
      <c r="A3979" t="s">
        <v>5396</v>
      </c>
      <c r="B3979" t="s">
        <v>3157</v>
      </c>
      <c r="C3979">
        <v>166940</v>
      </c>
      <c r="D3979" t="str">
        <f>+VLOOKUP(C3979,Param!K:L,2,FALSE)</f>
        <v>GROUPE CANAL +</v>
      </c>
      <c r="E3979">
        <v>29236022</v>
      </c>
      <c r="F3979" t="s">
        <v>33</v>
      </c>
      <c r="G3979" t="s">
        <v>29</v>
      </c>
      <c r="H3979" s="5">
        <v>15881.88</v>
      </c>
      <c r="I3979" s="5">
        <v>15881.8768</v>
      </c>
      <c r="J3979" s="5">
        <v>3.1999999991967299E-3</v>
      </c>
      <c r="K3979" s="5">
        <v>15881.8768</v>
      </c>
      <c r="L3979" s="5">
        <v>3.1999999991967299E-3</v>
      </c>
      <c r="M3979" t="str">
        <f>IF(ISERROR(VLOOKUP(A3979,'[1]Ecart validé'!$A:$A,1,FALSE)),Z3979,"Ecart Validé")</f>
        <v>valid</v>
      </c>
      <c r="R3979" t="s">
        <v>30</v>
      </c>
      <c r="X3979"/>
      <c r="Y3979"/>
      <c r="Z3979" t="s">
        <v>31</v>
      </c>
    </row>
    <row r="3980" spans="1:26" x14ac:dyDescent="0.3">
      <c r="A3980" t="s">
        <v>5397</v>
      </c>
      <c r="B3980" t="s">
        <v>3157</v>
      </c>
      <c r="C3980">
        <v>166940</v>
      </c>
      <c r="D3980" t="str">
        <f>+VLOOKUP(C3980,Param!K:L,2,FALSE)</f>
        <v>GROUPE CANAL +</v>
      </c>
      <c r="E3980">
        <v>29236022</v>
      </c>
      <c r="F3980" t="s">
        <v>35</v>
      </c>
      <c r="G3980" t="s">
        <v>29</v>
      </c>
      <c r="H3980" s="5">
        <v>41024.32</v>
      </c>
      <c r="I3980" s="5">
        <v>41024.3243</v>
      </c>
      <c r="J3980" s="5">
        <v>-4.3000000005122196E-3</v>
      </c>
      <c r="K3980" s="5">
        <v>41024.3243</v>
      </c>
      <c r="L3980" s="5">
        <v>-4.3000000005122196E-3</v>
      </c>
      <c r="M3980" t="str">
        <f>IF(ISERROR(VLOOKUP(A3980,'[1]Ecart validé'!$A:$A,1,FALSE)),Z3980,"Ecart Validé")</f>
        <v>valid</v>
      </c>
      <c r="R3980" t="s">
        <v>30</v>
      </c>
      <c r="X3980"/>
      <c r="Y3980"/>
      <c r="Z3980" t="s">
        <v>31</v>
      </c>
    </row>
    <row r="3981" spans="1:26" x14ac:dyDescent="0.3">
      <c r="A3981" t="s">
        <v>5398</v>
      </c>
      <c r="B3981" t="s">
        <v>3157</v>
      </c>
      <c r="C3981">
        <v>166940</v>
      </c>
      <c r="D3981" t="str">
        <f>+VLOOKUP(C3981,Param!K:L,2,FALSE)</f>
        <v>GROUPE CANAL +</v>
      </c>
      <c r="E3981">
        <v>29236022</v>
      </c>
      <c r="F3981" t="s">
        <v>37</v>
      </c>
      <c r="G3981" t="s">
        <v>29</v>
      </c>
      <c r="H3981" s="5">
        <v>40837.800000000003</v>
      </c>
      <c r="I3981" s="5">
        <v>40837.797200000001</v>
      </c>
      <c r="J3981" s="5">
        <v>2.8000000020256201E-3</v>
      </c>
      <c r="K3981" s="5">
        <v>40837.797200000001</v>
      </c>
      <c r="L3981" s="5">
        <v>2.8000000020256201E-3</v>
      </c>
      <c r="M3981" t="str">
        <f>IF(ISERROR(VLOOKUP(A3981,'[1]Ecart validé'!$A:$A,1,FALSE)),Z3981,"Ecart Validé")</f>
        <v>valid</v>
      </c>
      <c r="R3981" t="s">
        <v>30</v>
      </c>
      <c r="X3981"/>
      <c r="Y3981"/>
      <c r="Z3981" t="s">
        <v>31</v>
      </c>
    </row>
    <row r="3982" spans="1:26" x14ac:dyDescent="0.3">
      <c r="A3982" t="s">
        <v>5399</v>
      </c>
      <c r="B3982" t="s">
        <v>3157</v>
      </c>
      <c r="C3982">
        <v>167445</v>
      </c>
      <c r="D3982" t="str">
        <f>+VLOOKUP(C3982,Param!K:L,2,FALSE)</f>
        <v>STENGER WAFFELN GMBH</v>
      </c>
      <c r="E3982" t="s">
        <v>5400</v>
      </c>
      <c r="F3982" t="s">
        <v>51</v>
      </c>
      <c r="G3982" t="s">
        <v>29</v>
      </c>
      <c r="H3982" s="5">
        <v>1565.36</v>
      </c>
      <c r="I3982" s="5">
        <v>1565.3602000000001</v>
      </c>
      <c r="J3982" s="5">
        <v>-2.00000000177169E-4</v>
      </c>
      <c r="K3982" s="5">
        <v>1565.36</v>
      </c>
      <c r="L3982" s="5">
        <v>0</v>
      </c>
      <c r="M3982" t="str">
        <f>IF(ISERROR(VLOOKUP(A3982,'[1]Ecart validé'!$A:$A,1,FALSE)),Z3982,"Ecart Validé")</f>
        <v>valid</v>
      </c>
      <c r="R3982" t="s">
        <v>30</v>
      </c>
      <c r="X3982"/>
      <c r="Y3982"/>
      <c r="Z3982" t="s">
        <v>31</v>
      </c>
    </row>
    <row r="3983" spans="1:26" x14ac:dyDescent="0.3">
      <c r="A3983" t="s">
        <v>5401</v>
      </c>
      <c r="B3983" t="s">
        <v>3157</v>
      </c>
      <c r="C3983">
        <v>176184</v>
      </c>
      <c r="D3983" t="str">
        <f>+VLOOKUP(C3983,Param!K:L,2,FALSE)</f>
        <v>ARCHITECTONIE</v>
      </c>
      <c r="E3983">
        <v>2197206447</v>
      </c>
      <c r="F3983" t="s">
        <v>28</v>
      </c>
      <c r="G3983" t="s">
        <v>29</v>
      </c>
      <c r="H3983" s="5">
        <v>390.48</v>
      </c>
      <c r="I3983" s="5">
        <v>390.48</v>
      </c>
      <c r="J3983" s="5">
        <v>0</v>
      </c>
      <c r="K3983" s="5">
        <v>390.48</v>
      </c>
      <c r="L3983" s="5">
        <v>0</v>
      </c>
      <c r="M3983" t="str">
        <f>IF(ISERROR(VLOOKUP(A3983,'[1]Ecart validé'!$A:$A,1,FALSE)),Z3983,"Ecart Validé")</f>
        <v>valid</v>
      </c>
      <c r="R3983" t="s">
        <v>30</v>
      </c>
      <c r="X3983"/>
      <c r="Y3983"/>
      <c r="Z3983" t="s">
        <v>31</v>
      </c>
    </row>
    <row r="3984" spans="1:26" x14ac:dyDescent="0.3">
      <c r="A3984" t="s">
        <v>5402</v>
      </c>
      <c r="B3984" t="s">
        <v>3157</v>
      </c>
      <c r="C3984">
        <v>176184</v>
      </c>
      <c r="D3984" t="str">
        <f>+VLOOKUP(C3984,Param!K:L,2,FALSE)</f>
        <v>ARCHITECTONIE</v>
      </c>
      <c r="E3984">
        <v>2197206447</v>
      </c>
      <c r="F3984" t="s">
        <v>33</v>
      </c>
      <c r="G3984" t="s">
        <v>29</v>
      </c>
      <c r="H3984" s="5">
        <v>352.92</v>
      </c>
      <c r="I3984" s="5">
        <v>352.92</v>
      </c>
      <c r="J3984" s="5">
        <v>0</v>
      </c>
      <c r="K3984" s="5">
        <v>352.92</v>
      </c>
      <c r="L3984" s="5">
        <v>0</v>
      </c>
      <c r="M3984" t="str">
        <f>IF(ISERROR(VLOOKUP(A3984,'[1]Ecart validé'!$A:$A,1,FALSE)),Z3984,"Ecart Validé")</f>
        <v>valid</v>
      </c>
      <c r="R3984" t="s">
        <v>30</v>
      </c>
      <c r="T3984" s="19"/>
      <c r="X3984"/>
      <c r="Y3984"/>
      <c r="Z3984" t="s">
        <v>31</v>
      </c>
    </row>
    <row r="3985" spans="1:26" x14ac:dyDescent="0.3">
      <c r="A3985" t="s">
        <v>5403</v>
      </c>
      <c r="B3985" t="s">
        <v>3157</v>
      </c>
      <c r="C3985">
        <v>176184</v>
      </c>
      <c r="D3985" t="str">
        <f>+VLOOKUP(C3985,Param!K:L,2,FALSE)</f>
        <v>ARCHITECTONIE</v>
      </c>
      <c r="E3985">
        <v>2197206447</v>
      </c>
      <c r="F3985" t="s">
        <v>35</v>
      </c>
      <c r="G3985" t="s">
        <v>29</v>
      </c>
      <c r="H3985" s="5">
        <v>145.32</v>
      </c>
      <c r="I3985" s="5">
        <v>145.32</v>
      </c>
      <c r="J3985" s="5">
        <v>0</v>
      </c>
      <c r="K3985" s="5">
        <v>145.32</v>
      </c>
      <c r="L3985" s="5">
        <v>0</v>
      </c>
      <c r="M3985" t="str">
        <f>IF(ISERROR(VLOOKUP(A3985,'[1]Ecart validé'!$A:$A,1,FALSE)),Z3985,"Ecart Validé")</f>
        <v>valid</v>
      </c>
      <c r="R3985" t="s">
        <v>30</v>
      </c>
      <c r="X3985"/>
      <c r="Y3985"/>
      <c r="Z3985" t="s">
        <v>31</v>
      </c>
    </row>
    <row r="3986" spans="1:26" ht="43.2" x14ac:dyDescent="0.3">
      <c r="A3986" t="s">
        <v>5404</v>
      </c>
      <c r="B3986" t="s">
        <v>3157</v>
      </c>
      <c r="C3986">
        <v>179309</v>
      </c>
      <c r="D3986" t="str">
        <f>+VLOOKUP(C3986,Param!K:L,2,FALSE)</f>
        <v>ESSITY FRANCE</v>
      </c>
      <c r="E3986" t="s">
        <v>5405</v>
      </c>
      <c r="F3986" t="s">
        <v>51</v>
      </c>
      <c r="G3986" t="s">
        <v>29</v>
      </c>
      <c r="H3986" s="5">
        <v>216131.28</v>
      </c>
      <c r="I3986" s="5">
        <v>216131.27369999999</v>
      </c>
      <c r="J3986" s="5">
        <v>6.30000000819563E-3</v>
      </c>
      <c r="K3986" s="5">
        <v>216131.28</v>
      </c>
      <c r="L3986" s="5">
        <v>0</v>
      </c>
      <c r="M3986" t="str">
        <f>IF(ISERROR(VLOOKUP(A3986,'[1]Ecart validé'!$A:$A,1,FALSE)),Z3986,"Ecart Validé")</f>
        <v>valid</v>
      </c>
      <c r="R3986" t="s">
        <v>30</v>
      </c>
      <c r="S3986" t="s">
        <v>42</v>
      </c>
      <c r="T3986" t="s">
        <v>257</v>
      </c>
      <c r="U3986" s="13" t="s">
        <v>5297</v>
      </c>
      <c r="V3986" t="s">
        <v>60</v>
      </c>
      <c r="W3986" t="s">
        <v>61</v>
      </c>
      <c r="X3986"/>
      <c r="Y3986"/>
      <c r="Z3986" t="s">
        <v>31</v>
      </c>
    </row>
    <row r="3987" spans="1:26" x14ac:dyDescent="0.3">
      <c r="A3987" t="s">
        <v>5406</v>
      </c>
      <c r="B3987" t="s">
        <v>3157</v>
      </c>
      <c r="C3987">
        <v>181104</v>
      </c>
      <c r="D3987" t="str">
        <f>+VLOOKUP(C3987,Param!K:L,2,FALSE)</f>
        <v>MARKETING CREATION</v>
      </c>
      <c r="E3987">
        <v>2182205661</v>
      </c>
      <c r="F3987" t="s">
        <v>28</v>
      </c>
      <c r="G3987" t="s">
        <v>29</v>
      </c>
      <c r="H3987" s="5">
        <v>1990.66</v>
      </c>
      <c r="I3987" s="5">
        <v>1990.662</v>
      </c>
      <c r="J3987" s="5">
        <v>-1.9999999999527002E-3</v>
      </c>
      <c r="K3987" s="5">
        <v>1990.66</v>
      </c>
      <c r="L3987" s="5">
        <v>0</v>
      </c>
      <c r="M3987" t="str">
        <f>IF(ISERROR(VLOOKUP(A3987,'[1]Ecart validé'!$A:$A,1,FALSE)),Z3987,"Ecart Validé")</f>
        <v>valid</v>
      </c>
      <c r="R3987" t="s">
        <v>30</v>
      </c>
      <c r="X3987"/>
      <c r="Y3987"/>
      <c r="Z3987" t="s">
        <v>31</v>
      </c>
    </row>
    <row r="3988" spans="1:26" x14ac:dyDescent="0.3">
      <c r="A3988" t="s">
        <v>5407</v>
      </c>
      <c r="B3988" t="s">
        <v>3157</v>
      </c>
      <c r="C3988">
        <v>181104</v>
      </c>
      <c r="D3988" t="str">
        <f>+VLOOKUP(C3988,Param!K:L,2,FALSE)</f>
        <v>MARKETING CREATION</v>
      </c>
      <c r="E3988">
        <v>2182205661</v>
      </c>
      <c r="F3988" t="s">
        <v>33</v>
      </c>
      <c r="G3988" t="s">
        <v>29</v>
      </c>
      <c r="H3988" s="5">
        <v>793.82</v>
      </c>
      <c r="I3988" s="5">
        <v>793.82399999999996</v>
      </c>
      <c r="J3988" s="5">
        <v>-3.9999999999054099E-3</v>
      </c>
      <c r="K3988" s="5">
        <v>793.82</v>
      </c>
      <c r="L3988" s="5">
        <v>0</v>
      </c>
      <c r="M3988" t="str">
        <f>IF(ISERROR(VLOOKUP(A3988,'[1]Ecart validé'!$A:$A,1,FALSE)),Z3988,"Ecart Validé")</f>
        <v>valid</v>
      </c>
      <c r="R3988" t="s">
        <v>30</v>
      </c>
      <c r="X3988"/>
      <c r="Y3988"/>
      <c r="Z3988" t="s">
        <v>31</v>
      </c>
    </row>
    <row r="3989" spans="1:26" x14ac:dyDescent="0.3">
      <c r="A3989" t="s">
        <v>5408</v>
      </c>
      <c r="B3989" t="s">
        <v>3157</v>
      </c>
      <c r="C3989">
        <v>181104</v>
      </c>
      <c r="D3989" t="str">
        <f>+VLOOKUP(C3989,Param!K:L,2,FALSE)</f>
        <v>MARKETING CREATION</v>
      </c>
      <c r="E3989">
        <v>2182205661</v>
      </c>
      <c r="F3989" t="s">
        <v>35</v>
      </c>
      <c r="G3989" t="s">
        <v>29</v>
      </c>
      <c r="H3989" s="5">
        <v>2121.7800000000002</v>
      </c>
      <c r="I3989" s="5">
        <v>2121.7775999999999</v>
      </c>
      <c r="J3989" s="5">
        <v>2.4000000003070402E-3</v>
      </c>
      <c r="K3989" s="5">
        <v>2121.7800000000002</v>
      </c>
      <c r="L3989" s="5">
        <v>0</v>
      </c>
      <c r="M3989" t="str">
        <f>IF(ISERROR(VLOOKUP(A3989,'[1]Ecart validé'!$A:$A,1,FALSE)),Z3989,"Ecart Validé")</f>
        <v>valid</v>
      </c>
      <c r="R3989" t="s">
        <v>30</v>
      </c>
      <c r="X3989"/>
      <c r="Y3989"/>
      <c r="Z3989" t="s">
        <v>31</v>
      </c>
    </row>
    <row r="3990" spans="1:26" x14ac:dyDescent="0.3">
      <c r="A3990" t="s">
        <v>5409</v>
      </c>
      <c r="B3990" t="s">
        <v>3157</v>
      </c>
      <c r="C3990">
        <v>181104</v>
      </c>
      <c r="D3990" t="str">
        <f>+VLOOKUP(C3990,Param!K:L,2,FALSE)</f>
        <v>MARKETING CREATION</v>
      </c>
      <c r="E3990">
        <v>2182205661</v>
      </c>
      <c r="F3990" t="s">
        <v>37</v>
      </c>
      <c r="G3990" t="s">
        <v>29</v>
      </c>
      <c r="H3990" s="5">
        <v>605.92999999999995</v>
      </c>
      <c r="I3990" s="5">
        <v>605.93399999999997</v>
      </c>
      <c r="J3990" s="5">
        <v>-4.0000000000190898E-3</v>
      </c>
      <c r="K3990" s="5">
        <v>605.92999999999995</v>
      </c>
      <c r="L3990" s="5">
        <v>0</v>
      </c>
      <c r="M3990" t="str">
        <f>IF(ISERROR(VLOOKUP(A3990,'[1]Ecart validé'!$A:$A,1,FALSE)),Z3990,"Ecart Validé")</f>
        <v>valid</v>
      </c>
      <c r="R3990" t="s">
        <v>30</v>
      </c>
      <c r="X3990"/>
      <c r="Y3990"/>
      <c r="Z3990" t="s">
        <v>31</v>
      </c>
    </row>
    <row r="3991" spans="1:26" x14ac:dyDescent="0.3">
      <c r="A3991" t="s">
        <v>5410</v>
      </c>
      <c r="B3991" t="s">
        <v>3157</v>
      </c>
      <c r="C3991">
        <v>181580</v>
      </c>
      <c r="D3991" t="str">
        <f>+VLOOKUP(C3991,Param!K:L,2,FALSE)</f>
        <v>LAPLACE LE CHEMIN DE LA PROPRIETE</v>
      </c>
      <c r="E3991">
        <v>1140053242</v>
      </c>
      <c r="F3991" t="s">
        <v>28</v>
      </c>
      <c r="G3991" t="s">
        <v>29</v>
      </c>
      <c r="H3991" s="5">
        <v>16298.68</v>
      </c>
      <c r="I3991" s="5">
        <v>16298.676100000001</v>
      </c>
      <c r="J3991" s="5">
        <v>3.8999999997031401E-3</v>
      </c>
      <c r="K3991" s="5">
        <v>16298.68</v>
      </c>
      <c r="L3991" s="5">
        <v>0</v>
      </c>
      <c r="M3991" t="str">
        <f>IF(ISERROR(VLOOKUP(A3991,'[1]Ecart validé'!$A:$A,1,FALSE)),Z3991,"Ecart Validé")</f>
        <v>valid</v>
      </c>
      <c r="R3991" t="s">
        <v>30</v>
      </c>
      <c r="X3991"/>
      <c r="Y3991"/>
      <c r="Z3991" t="s">
        <v>31</v>
      </c>
    </row>
    <row r="3992" spans="1:26" x14ac:dyDescent="0.3">
      <c r="A3992" t="s">
        <v>5411</v>
      </c>
      <c r="B3992" t="s">
        <v>3157</v>
      </c>
      <c r="C3992">
        <v>181580</v>
      </c>
      <c r="D3992" t="str">
        <f>+VLOOKUP(C3992,Param!K:L,2,FALSE)</f>
        <v>LAPLACE LE CHEMIN DE LA PROPRIETE</v>
      </c>
      <c r="E3992">
        <v>1140053242</v>
      </c>
      <c r="F3992" t="s">
        <v>33</v>
      </c>
      <c r="G3992" t="s">
        <v>29</v>
      </c>
      <c r="H3992" s="5">
        <v>2602.2800000000002</v>
      </c>
      <c r="I3992" s="5">
        <v>2602.2752</v>
      </c>
      <c r="J3992" s="5">
        <v>4.80000000015934E-3</v>
      </c>
      <c r="K3992" s="5">
        <v>2602.2800000000002</v>
      </c>
      <c r="L3992" s="5">
        <v>0</v>
      </c>
      <c r="M3992" t="str">
        <f>IF(ISERROR(VLOOKUP(A3992,'[1]Ecart validé'!$A:$A,1,FALSE)),Z3992,"Ecart Validé")</f>
        <v>valid</v>
      </c>
      <c r="R3992" t="s">
        <v>30</v>
      </c>
      <c r="X3992"/>
      <c r="Y3992"/>
      <c r="Z3992" t="s">
        <v>31</v>
      </c>
    </row>
    <row r="3993" spans="1:26" x14ac:dyDescent="0.3">
      <c r="A3993" t="s">
        <v>5412</v>
      </c>
      <c r="B3993" t="s">
        <v>3157</v>
      </c>
      <c r="C3993">
        <v>181580</v>
      </c>
      <c r="D3993" t="str">
        <f>+VLOOKUP(C3993,Param!K:L,2,FALSE)</f>
        <v>LAPLACE LE CHEMIN DE LA PROPRIETE</v>
      </c>
      <c r="E3993">
        <v>1140053242</v>
      </c>
      <c r="F3993" t="s">
        <v>35</v>
      </c>
      <c r="G3993" t="s">
        <v>29</v>
      </c>
      <c r="H3993" s="5">
        <v>13603.48</v>
      </c>
      <c r="I3993" s="5">
        <v>13603.4815</v>
      </c>
      <c r="J3993" s="5">
        <v>-1.50000000030559E-3</v>
      </c>
      <c r="K3993" s="5">
        <v>13603.48</v>
      </c>
      <c r="L3993" s="5">
        <v>0</v>
      </c>
      <c r="M3993" t="str">
        <f>IF(ISERROR(VLOOKUP(A3993,'[1]Ecart validé'!$A:$A,1,FALSE)),Z3993,"Ecart Validé")</f>
        <v>valid</v>
      </c>
      <c r="R3993" t="s">
        <v>30</v>
      </c>
      <c r="X3993"/>
      <c r="Y3993"/>
      <c r="Z3993" t="s">
        <v>31</v>
      </c>
    </row>
    <row r="3994" spans="1:26" x14ac:dyDescent="0.3">
      <c r="A3994" t="s">
        <v>5413</v>
      </c>
      <c r="B3994" t="s">
        <v>3157</v>
      </c>
      <c r="C3994">
        <v>181580</v>
      </c>
      <c r="D3994" t="str">
        <f>+VLOOKUP(C3994,Param!K:L,2,FALSE)</f>
        <v>LAPLACE LE CHEMIN DE LA PROPRIETE</v>
      </c>
      <c r="E3994">
        <v>1140053242</v>
      </c>
      <c r="F3994" t="s">
        <v>37</v>
      </c>
      <c r="G3994" t="s">
        <v>29</v>
      </c>
      <c r="H3994" s="5">
        <v>3773.9</v>
      </c>
      <c r="I3994" s="5">
        <v>3773.9023000000002</v>
      </c>
      <c r="J3994" s="5">
        <v>-2.3000000001047699E-3</v>
      </c>
      <c r="K3994" s="5">
        <v>3773.9</v>
      </c>
      <c r="L3994" s="5">
        <v>0</v>
      </c>
      <c r="M3994" t="str">
        <f>IF(ISERROR(VLOOKUP(A3994,'[1]Ecart validé'!$A:$A,1,FALSE)),Z3994,"Ecart Validé")</f>
        <v>valid</v>
      </c>
      <c r="R3994" t="s">
        <v>30</v>
      </c>
      <c r="X3994"/>
      <c r="Y3994"/>
      <c r="Z3994" t="s">
        <v>31</v>
      </c>
    </row>
    <row r="3995" spans="1:26" x14ac:dyDescent="0.3">
      <c r="A3995" t="s">
        <v>5414</v>
      </c>
      <c r="B3995" t="s">
        <v>3157</v>
      </c>
      <c r="C3995">
        <v>182876</v>
      </c>
      <c r="D3995" t="str">
        <f>+VLOOKUP(C3995,Param!K:L,2,FALSE)</f>
        <v>ENTREPRISE VILLEMONTEIL</v>
      </c>
      <c r="E3995">
        <v>110054214</v>
      </c>
      <c r="F3995" t="s">
        <v>28</v>
      </c>
      <c r="G3995" t="s">
        <v>29</v>
      </c>
      <c r="H3995" s="5">
        <v>6066</v>
      </c>
      <c r="I3995" s="5">
        <v>6066</v>
      </c>
      <c r="J3995" s="5">
        <v>0</v>
      </c>
      <c r="K3995" s="5">
        <v>6066</v>
      </c>
      <c r="L3995" s="5">
        <v>0</v>
      </c>
      <c r="M3995" t="str">
        <f>IF(ISERROR(VLOOKUP(A3995,'[1]Ecart validé'!$A:$A,1,FALSE)),Z3995,"Ecart Validé")</f>
        <v>valid</v>
      </c>
      <c r="R3995" t="s">
        <v>30</v>
      </c>
      <c r="X3995"/>
      <c r="Y3995"/>
      <c r="Z3995" t="s">
        <v>31</v>
      </c>
    </row>
    <row r="3996" spans="1:26" x14ac:dyDescent="0.3">
      <c r="A3996" t="s">
        <v>5415</v>
      </c>
      <c r="B3996" t="s">
        <v>3157</v>
      </c>
      <c r="C3996">
        <v>182876</v>
      </c>
      <c r="D3996" t="str">
        <f>+VLOOKUP(C3996,Param!K:L,2,FALSE)</f>
        <v>ENTREPRISE VILLEMONTEIL</v>
      </c>
      <c r="E3996">
        <v>110054214</v>
      </c>
      <c r="F3996" t="s">
        <v>33</v>
      </c>
      <c r="G3996" t="s">
        <v>29</v>
      </c>
      <c r="H3996" s="5">
        <v>9086.49</v>
      </c>
      <c r="I3996" s="5">
        <v>9086.49</v>
      </c>
      <c r="J3996" s="5">
        <v>0</v>
      </c>
      <c r="K3996" s="5">
        <v>9086.49</v>
      </c>
      <c r="L3996" s="5">
        <v>0</v>
      </c>
      <c r="M3996" t="str">
        <f>IF(ISERROR(VLOOKUP(A3996,'[1]Ecart validé'!$A:$A,1,FALSE)),Z3996,"Ecart Validé")</f>
        <v>valid</v>
      </c>
      <c r="R3996" t="s">
        <v>30</v>
      </c>
      <c r="X3996"/>
      <c r="Y3996"/>
      <c r="Z3996" t="s">
        <v>31</v>
      </c>
    </row>
    <row r="3997" spans="1:26" x14ac:dyDescent="0.3">
      <c r="A3997" t="s">
        <v>5416</v>
      </c>
      <c r="B3997" t="s">
        <v>3157</v>
      </c>
      <c r="C3997">
        <v>182876</v>
      </c>
      <c r="D3997" t="str">
        <f>+VLOOKUP(C3997,Param!K:L,2,FALSE)</f>
        <v>ENTREPRISE VILLEMONTEIL</v>
      </c>
      <c r="E3997">
        <v>110054214</v>
      </c>
      <c r="F3997" t="s">
        <v>35</v>
      </c>
      <c r="G3997" t="s">
        <v>29</v>
      </c>
      <c r="H3997" s="5">
        <v>7800.03</v>
      </c>
      <c r="I3997" s="5">
        <v>7800.03</v>
      </c>
      <c r="J3997" s="5">
        <v>0</v>
      </c>
      <c r="K3997" s="5">
        <v>7800.03</v>
      </c>
      <c r="L3997" s="5">
        <v>0</v>
      </c>
      <c r="M3997" t="str">
        <f>IF(ISERROR(VLOOKUP(A3997,'[1]Ecart validé'!$A:$A,1,FALSE)),Z3997,"Ecart Validé")</f>
        <v>valid</v>
      </c>
      <c r="R3997" t="s">
        <v>30</v>
      </c>
      <c r="X3997"/>
      <c r="Y3997"/>
      <c r="Z3997" t="s">
        <v>31</v>
      </c>
    </row>
    <row r="3998" spans="1:26" x14ac:dyDescent="0.3">
      <c r="A3998" t="s">
        <v>5417</v>
      </c>
      <c r="B3998" t="s">
        <v>3157</v>
      </c>
      <c r="C3998">
        <v>182876</v>
      </c>
      <c r="D3998" t="str">
        <f>+VLOOKUP(C3998,Param!K:L,2,FALSE)</f>
        <v>ENTREPRISE VILLEMONTEIL</v>
      </c>
      <c r="E3998">
        <v>110054214</v>
      </c>
      <c r="F3998" t="s">
        <v>37</v>
      </c>
      <c r="G3998" t="s">
        <v>29</v>
      </c>
      <c r="H3998" s="5">
        <v>5417.07</v>
      </c>
      <c r="I3998" s="5">
        <v>5417.07</v>
      </c>
      <c r="J3998" s="5">
        <v>0</v>
      </c>
      <c r="K3998" s="5">
        <v>5417.07</v>
      </c>
      <c r="L3998" s="5">
        <v>0</v>
      </c>
      <c r="M3998" t="str">
        <f>IF(ISERROR(VLOOKUP(A3998,'[1]Ecart validé'!$A:$A,1,FALSE)),Z3998,"Ecart Validé")</f>
        <v>valid</v>
      </c>
      <c r="R3998" t="s">
        <v>30</v>
      </c>
      <c r="X3998"/>
      <c r="Y3998"/>
      <c r="Z3998" t="s">
        <v>31</v>
      </c>
    </row>
    <row r="3999" spans="1:26" x14ac:dyDescent="0.3">
      <c r="A3999" t="s">
        <v>5418</v>
      </c>
      <c r="B3999" t="s">
        <v>3157</v>
      </c>
      <c r="C3999">
        <v>182899</v>
      </c>
      <c r="D3999" t="str">
        <f>+VLOOKUP(C3999,Param!K:L,2,FALSE)</f>
        <v>COMPTOIR DES GRANDES MARQUES</v>
      </c>
      <c r="E3999">
        <v>119505885</v>
      </c>
      <c r="F3999" t="s">
        <v>28</v>
      </c>
      <c r="G3999" t="s">
        <v>29</v>
      </c>
      <c r="H3999" s="5">
        <v>192.85</v>
      </c>
      <c r="I3999" s="5">
        <v>192.85</v>
      </c>
      <c r="J3999" s="5">
        <v>0</v>
      </c>
      <c r="K3999" s="5">
        <v>192.85</v>
      </c>
      <c r="L3999" s="5">
        <v>0</v>
      </c>
      <c r="M3999" t="str">
        <f>IF(ISERROR(VLOOKUP(A3999,'[1]Ecart validé'!$A:$A,1,FALSE)),Z3999,"Ecart Validé")</f>
        <v>valid</v>
      </c>
      <c r="R3999" t="s">
        <v>30</v>
      </c>
      <c r="X3999"/>
      <c r="Y3999"/>
      <c r="Z3999" t="s">
        <v>31</v>
      </c>
    </row>
    <row r="4000" spans="1:26" x14ac:dyDescent="0.3">
      <c r="A4000" t="s">
        <v>5419</v>
      </c>
      <c r="B4000" t="s">
        <v>3157</v>
      </c>
      <c r="C4000">
        <v>182899</v>
      </c>
      <c r="D4000" t="str">
        <f>+VLOOKUP(C4000,Param!K:L,2,FALSE)</f>
        <v>COMPTOIR DES GRANDES MARQUES</v>
      </c>
      <c r="E4000">
        <v>119505885</v>
      </c>
      <c r="F4000" t="s">
        <v>35</v>
      </c>
      <c r="G4000" t="s">
        <v>29</v>
      </c>
      <c r="H4000" s="5">
        <v>130.93</v>
      </c>
      <c r="I4000" s="5">
        <v>130.9308</v>
      </c>
      <c r="J4000" s="5">
        <v>-7.9999999999813499E-4</v>
      </c>
      <c r="K4000" s="5">
        <v>130.93</v>
      </c>
      <c r="L4000" s="5">
        <v>0</v>
      </c>
      <c r="M4000" t="str">
        <f>IF(ISERROR(VLOOKUP(A4000,'[1]Ecart validé'!$A:$A,1,FALSE)),Z4000,"Ecart Validé")</f>
        <v>valid</v>
      </c>
      <c r="R4000" t="s">
        <v>30</v>
      </c>
      <c r="X4000"/>
      <c r="Y4000"/>
      <c r="Z4000" t="s">
        <v>31</v>
      </c>
    </row>
    <row r="4001" spans="1:26" x14ac:dyDescent="0.3">
      <c r="A4001" t="s">
        <v>5420</v>
      </c>
      <c r="B4001" t="s">
        <v>3157</v>
      </c>
      <c r="C4001">
        <v>182899</v>
      </c>
      <c r="D4001" t="str">
        <f>+VLOOKUP(C4001,Param!K:L,2,FALSE)</f>
        <v>COMPTOIR DES GRANDES MARQUES</v>
      </c>
      <c r="E4001">
        <v>119505885</v>
      </c>
      <c r="F4001" t="s">
        <v>37</v>
      </c>
      <c r="G4001" t="s">
        <v>29</v>
      </c>
      <c r="H4001" s="5">
        <v>62.86</v>
      </c>
      <c r="I4001" s="5">
        <v>62.860700000000001</v>
      </c>
      <c r="J4001" s="5">
        <v>-7.0000000000192098E-4</v>
      </c>
      <c r="K4001" s="5">
        <v>62.86</v>
      </c>
      <c r="L4001" s="5">
        <v>0</v>
      </c>
      <c r="M4001" t="str">
        <f>IF(ISERROR(VLOOKUP(A4001,'[1]Ecart validé'!$A:$A,1,FALSE)),Z4001,"Ecart Validé")</f>
        <v>valid</v>
      </c>
      <c r="R4001" t="s">
        <v>30</v>
      </c>
      <c r="X4001"/>
      <c r="Y4001"/>
      <c r="Z4001" t="s">
        <v>31</v>
      </c>
    </row>
    <row r="4002" spans="1:26" x14ac:dyDescent="0.3">
      <c r="A4002" t="s">
        <v>5421</v>
      </c>
      <c r="B4002" t="s">
        <v>3157</v>
      </c>
      <c r="C4002">
        <v>183207</v>
      </c>
      <c r="D4002" t="str">
        <f>+VLOOKUP(C4002,Param!K:L,2,FALSE)</f>
        <v>TRI-O</v>
      </c>
      <c r="E4002">
        <v>2160184796</v>
      </c>
      <c r="F4002" t="s">
        <v>28</v>
      </c>
      <c r="G4002" t="s">
        <v>29</v>
      </c>
      <c r="H4002" s="5">
        <v>308.62</v>
      </c>
      <c r="I4002" s="5">
        <v>308.61680000000001</v>
      </c>
      <c r="J4002" s="5">
        <v>3.19999999999254E-3</v>
      </c>
      <c r="K4002" s="5">
        <v>308.62</v>
      </c>
      <c r="L4002" s="5">
        <v>0</v>
      </c>
      <c r="M4002" t="str">
        <f>IF(ISERROR(VLOOKUP(A4002,'[1]Ecart validé'!$A:$A,1,FALSE)),Z4002,"Ecart Validé")</f>
        <v>valid</v>
      </c>
      <c r="R4002" t="s">
        <v>30</v>
      </c>
      <c r="X4002"/>
      <c r="Y4002"/>
      <c r="Z4002" t="s">
        <v>31</v>
      </c>
    </row>
    <row r="4003" spans="1:26" x14ac:dyDescent="0.3">
      <c r="A4003" t="s">
        <v>5422</v>
      </c>
      <c r="B4003" t="s">
        <v>3157</v>
      </c>
      <c r="C4003">
        <v>183207</v>
      </c>
      <c r="D4003" t="str">
        <f>+VLOOKUP(C4003,Param!K:L,2,FALSE)</f>
        <v>TRI-O</v>
      </c>
      <c r="E4003">
        <v>2160184796</v>
      </c>
      <c r="F4003" t="s">
        <v>33</v>
      </c>
      <c r="G4003" t="s">
        <v>29</v>
      </c>
      <c r="H4003" s="5">
        <v>207.87</v>
      </c>
      <c r="I4003" s="5">
        <v>207.86879999999999</v>
      </c>
      <c r="J4003" s="5">
        <v>1.20000000001141E-3</v>
      </c>
      <c r="K4003" s="5">
        <v>207.87</v>
      </c>
      <c r="L4003" s="5">
        <v>0</v>
      </c>
      <c r="M4003" t="str">
        <f>IF(ISERROR(VLOOKUP(A4003,'[1]Ecart validé'!$A:$A,1,FALSE)),Z4003,"Ecart Validé")</f>
        <v>valid</v>
      </c>
      <c r="R4003" t="s">
        <v>30</v>
      </c>
      <c r="X4003"/>
      <c r="Y4003"/>
      <c r="Z4003" t="s">
        <v>31</v>
      </c>
    </row>
    <row r="4004" spans="1:26" x14ac:dyDescent="0.3">
      <c r="A4004" t="s">
        <v>5423</v>
      </c>
      <c r="B4004" t="s">
        <v>3157</v>
      </c>
      <c r="C4004">
        <v>183207</v>
      </c>
      <c r="D4004" t="str">
        <f>+VLOOKUP(C4004,Param!K:L,2,FALSE)</f>
        <v>TRI-O</v>
      </c>
      <c r="E4004">
        <v>2160184796</v>
      </c>
      <c r="F4004" t="s">
        <v>35</v>
      </c>
      <c r="G4004" t="s">
        <v>29</v>
      </c>
      <c r="H4004" s="5">
        <v>649.25</v>
      </c>
      <c r="I4004" s="5">
        <v>649.24519999999995</v>
      </c>
      <c r="J4004" s="5">
        <v>4.8000000000456497E-3</v>
      </c>
      <c r="K4004" s="5">
        <v>649.25</v>
      </c>
      <c r="L4004" s="5">
        <v>0</v>
      </c>
      <c r="M4004" t="str">
        <f>IF(ISERROR(VLOOKUP(A4004,'[1]Ecart validé'!$A:$A,1,FALSE)),Z4004,"Ecart Validé")</f>
        <v>valid</v>
      </c>
      <c r="R4004" t="s">
        <v>30</v>
      </c>
      <c r="X4004"/>
      <c r="Y4004"/>
      <c r="Z4004" t="s">
        <v>31</v>
      </c>
    </row>
    <row r="4005" spans="1:26" x14ac:dyDescent="0.3">
      <c r="A4005" t="s">
        <v>5424</v>
      </c>
      <c r="B4005" t="s">
        <v>3157</v>
      </c>
      <c r="C4005">
        <v>183207</v>
      </c>
      <c r="D4005" t="str">
        <f>+VLOOKUP(C4005,Param!K:L,2,FALSE)</f>
        <v>TRI-O</v>
      </c>
      <c r="E4005">
        <v>2160184796</v>
      </c>
      <c r="F4005" t="s">
        <v>37</v>
      </c>
      <c r="G4005" t="s">
        <v>29</v>
      </c>
      <c r="H4005" s="5">
        <v>472.49</v>
      </c>
      <c r="I4005" s="5">
        <v>472.4896</v>
      </c>
      <c r="J4005" s="5">
        <v>4.0000000001327803E-4</v>
      </c>
      <c r="K4005" s="5">
        <v>472.49</v>
      </c>
      <c r="L4005" s="5">
        <v>0</v>
      </c>
      <c r="M4005" t="str">
        <f>IF(ISERROR(VLOOKUP(A4005,'[1]Ecart validé'!$A:$A,1,FALSE)),Z4005,"Ecart Validé")</f>
        <v>valid</v>
      </c>
      <c r="R4005" t="s">
        <v>30</v>
      </c>
      <c r="X4005"/>
      <c r="Y4005"/>
      <c r="Z4005" t="s">
        <v>31</v>
      </c>
    </row>
    <row r="4006" spans="1:26" x14ac:dyDescent="0.3">
      <c r="A4006" t="s">
        <v>5425</v>
      </c>
      <c r="B4006" t="s">
        <v>3157</v>
      </c>
      <c r="C4006">
        <v>184416</v>
      </c>
      <c r="D4006" t="str">
        <f>+VLOOKUP(C4006,Param!K:L,2,FALSE)</f>
        <v>SIETECH</v>
      </c>
      <c r="E4006">
        <v>2140543560</v>
      </c>
      <c r="F4006" t="s">
        <v>28</v>
      </c>
      <c r="G4006" t="s">
        <v>29</v>
      </c>
      <c r="H4006" s="5">
        <v>8055.03</v>
      </c>
      <c r="I4006" s="5">
        <v>8055.027</v>
      </c>
      <c r="J4006" s="5">
        <v>2.9999999997016801E-3</v>
      </c>
      <c r="K4006" s="5">
        <v>8055.03</v>
      </c>
      <c r="L4006" s="5">
        <v>0</v>
      </c>
      <c r="M4006" t="str">
        <f>IF(ISERROR(VLOOKUP(A4006,'[1]Ecart validé'!$A:$A,1,FALSE)),Z4006,"Ecart Validé")</f>
        <v>valid</v>
      </c>
      <c r="R4006" t="s">
        <v>30</v>
      </c>
      <c r="X4006"/>
      <c r="Y4006"/>
      <c r="Z4006" t="s">
        <v>31</v>
      </c>
    </row>
    <row r="4007" spans="1:26" x14ac:dyDescent="0.3">
      <c r="A4007" t="s">
        <v>5426</v>
      </c>
      <c r="B4007" t="s">
        <v>3157</v>
      </c>
      <c r="C4007">
        <v>184416</v>
      </c>
      <c r="D4007" t="str">
        <f>+VLOOKUP(C4007,Param!K:L,2,FALSE)</f>
        <v>SIETECH</v>
      </c>
      <c r="E4007">
        <v>2140543560</v>
      </c>
      <c r="F4007" t="s">
        <v>33</v>
      </c>
      <c r="G4007" t="s">
        <v>29</v>
      </c>
      <c r="H4007" s="5">
        <v>3306.44</v>
      </c>
      <c r="I4007" s="5">
        <v>3306.4376999999999</v>
      </c>
      <c r="J4007" s="5">
        <v>2.3000000001047699E-3</v>
      </c>
      <c r="K4007" s="5">
        <v>3306.44</v>
      </c>
      <c r="L4007" s="5">
        <v>0</v>
      </c>
      <c r="M4007" t="str">
        <f>IF(ISERROR(VLOOKUP(A4007,'[1]Ecart validé'!$A:$A,1,FALSE)),Z4007,"Ecart Validé")</f>
        <v>valid</v>
      </c>
      <c r="R4007" t="s">
        <v>30</v>
      </c>
      <c r="X4007"/>
      <c r="Y4007"/>
      <c r="Z4007" t="s">
        <v>31</v>
      </c>
    </row>
    <row r="4008" spans="1:26" x14ac:dyDescent="0.3">
      <c r="A4008" t="s">
        <v>5427</v>
      </c>
      <c r="B4008" t="s">
        <v>3157</v>
      </c>
      <c r="C4008">
        <v>184416</v>
      </c>
      <c r="D4008" t="str">
        <f>+VLOOKUP(C4008,Param!K:L,2,FALSE)</f>
        <v>SIETECH</v>
      </c>
      <c r="E4008">
        <v>2140543560</v>
      </c>
      <c r="F4008" t="s">
        <v>35</v>
      </c>
      <c r="G4008" t="s">
        <v>29</v>
      </c>
      <c r="H4008" s="5">
        <v>7974.37</v>
      </c>
      <c r="I4008" s="5">
        <v>7974.3651</v>
      </c>
      <c r="J4008" s="5">
        <v>4.8999999999068599E-3</v>
      </c>
      <c r="K4008" s="5">
        <v>7974.37</v>
      </c>
      <c r="L4008" s="5">
        <v>0</v>
      </c>
      <c r="M4008" t="str">
        <f>IF(ISERROR(VLOOKUP(A4008,'[1]Ecart validé'!$A:$A,1,FALSE)),Z4008,"Ecart Validé")</f>
        <v>valid</v>
      </c>
      <c r="R4008" t="s">
        <v>30</v>
      </c>
      <c r="X4008"/>
      <c r="Y4008"/>
      <c r="Z4008" t="s">
        <v>31</v>
      </c>
    </row>
    <row r="4009" spans="1:26" x14ac:dyDescent="0.3">
      <c r="A4009" t="s">
        <v>5428</v>
      </c>
      <c r="B4009" t="s">
        <v>3157</v>
      </c>
      <c r="C4009">
        <v>184416</v>
      </c>
      <c r="D4009" t="str">
        <f>+VLOOKUP(C4009,Param!K:L,2,FALSE)</f>
        <v>SIETECH</v>
      </c>
      <c r="E4009">
        <v>2140543560</v>
      </c>
      <c r="F4009" t="s">
        <v>37</v>
      </c>
      <c r="G4009" t="s">
        <v>29</v>
      </c>
      <c r="H4009" s="5">
        <v>8627.35</v>
      </c>
      <c r="I4009" s="5">
        <v>8627.3546999999999</v>
      </c>
      <c r="J4009" s="5">
        <v>-4.6999999995023202E-3</v>
      </c>
      <c r="K4009" s="5">
        <v>8627.35</v>
      </c>
      <c r="L4009" s="5">
        <v>0</v>
      </c>
      <c r="M4009" t="str">
        <f>IF(ISERROR(VLOOKUP(A4009,'[1]Ecart validé'!$A:$A,1,FALSE)),Z4009,"Ecart Validé")</f>
        <v>valid</v>
      </c>
      <c r="R4009" t="s">
        <v>30</v>
      </c>
      <c r="X4009"/>
      <c r="Y4009"/>
      <c r="Z4009" t="s">
        <v>31</v>
      </c>
    </row>
    <row r="4010" spans="1:26" x14ac:dyDescent="0.3">
      <c r="A4010" t="s">
        <v>5429</v>
      </c>
      <c r="B4010" t="s">
        <v>3157</v>
      </c>
      <c r="C4010">
        <v>184804</v>
      </c>
      <c r="D4010" t="str">
        <f>+VLOOKUP(C4010,Param!K:L,2,FALSE)</f>
        <v>BROWN FORMAN</v>
      </c>
      <c r="E4010" t="s">
        <v>5430</v>
      </c>
      <c r="F4010" t="s">
        <v>51</v>
      </c>
      <c r="G4010" t="s">
        <v>29</v>
      </c>
      <c r="H4010" s="5">
        <v>6914.6</v>
      </c>
      <c r="I4010" s="5">
        <v>6914.6010999999999</v>
      </c>
      <c r="J4010" s="5">
        <v>-1.0999999994965E-3</v>
      </c>
      <c r="K4010" s="5">
        <v>6914.6</v>
      </c>
      <c r="L4010" s="5">
        <v>0</v>
      </c>
      <c r="M4010" t="str">
        <f>IF(ISERROR(VLOOKUP(A4010,'[1]Ecart validé'!$A:$A,1,FALSE)),Z4010,"Ecart Validé")</f>
        <v>valid</v>
      </c>
      <c r="R4010" t="s">
        <v>30</v>
      </c>
      <c r="X4010"/>
      <c r="Y4010"/>
      <c r="Z4010" t="s">
        <v>31</v>
      </c>
    </row>
    <row r="4011" spans="1:26" x14ac:dyDescent="0.3">
      <c r="A4011" t="s">
        <v>5431</v>
      </c>
      <c r="B4011" t="s">
        <v>3157</v>
      </c>
      <c r="C4011">
        <v>184804</v>
      </c>
      <c r="D4011" t="str">
        <f>+VLOOKUP(C4011,Param!K:L,2,FALSE)</f>
        <v>BROWN FORMAN</v>
      </c>
      <c r="E4011" t="s">
        <v>5432</v>
      </c>
      <c r="F4011" t="s">
        <v>51</v>
      </c>
      <c r="G4011" t="s">
        <v>29</v>
      </c>
      <c r="H4011" s="5">
        <v>1244.6300000000001</v>
      </c>
      <c r="I4011" s="5">
        <v>1244.6247000000001</v>
      </c>
      <c r="J4011" s="5">
        <v>5.3000000000338297E-3</v>
      </c>
      <c r="K4011" s="5">
        <v>1244.6300000000001</v>
      </c>
      <c r="L4011" s="5">
        <v>0</v>
      </c>
      <c r="M4011" t="str">
        <f>IF(ISERROR(VLOOKUP(A4011,'[1]Ecart validé'!$A:$A,1,FALSE)),Z4011,"Ecart Validé")</f>
        <v>valid</v>
      </c>
      <c r="R4011" t="s">
        <v>30</v>
      </c>
      <c r="X4011"/>
      <c r="Y4011"/>
      <c r="Z4011" t="s">
        <v>31</v>
      </c>
    </row>
    <row r="4012" spans="1:26" x14ac:dyDescent="0.3">
      <c r="A4012" t="s">
        <v>5433</v>
      </c>
      <c r="B4012" t="s">
        <v>3157</v>
      </c>
      <c r="C4012">
        <v>184806</v>
      </c>
      <c r="D4012" t="str">
        <f>+VLOOKUP(C4012,Param!K:L,2,FALSE)</f>
        <v>FELIX POTIN MONACO</v>
      </c>
      <c r="E4012">
        <v>1140143269</v>
      </c>
      <c r="F4012" t="s">
        <v>28</v>
      </c>
      <c r="G4012" t="s">
        <v>29</v>
      </c>
      <c r="H4012" s="5">
        <v>6142.51</v>
      </c>
      <c r="I4012" s="5">
        <v>6142.51</v>
      </c>
      <c r="J4012" s="5">
        <v>0</v>
      </c>
      <c r="K4012" s="5">
        <v>6142.51</v>
      </c>
      <c r="L4012" s="5">
        <v>0</v>
      </c>
      <c r="M4012" t="str">
        <f>IF(ISERROR(VLOOKUP(A4012,'[1]Ecart validé'!$A:$A,1,FALSE)),Z4012,"Ecart Validé")</f>
        <v>valid</v>
      </c>
      <c r="R4012" t="s">
        <v>30</v>
      </c>
      <c r="X4012"/>
      <c r="Y4012"/>
      <c r="Z4012" t="s">
        <v>31</v>
      </c>
    </row>
    <row r="4013" spans="1:26" x14ac:dyDescent="0.3">
      <c r="A4013" t="s">
        <v>5434</v>
      </c>
      <c r="B4013" t="s">
        <v>3157</v>
      </c>
      <c r="C4013">
        <v>184806</v>
      </c>
      <c r="D4013" t="str">
        <f>+VLOOKUP(C4013,Param!K:L,2,FALSE)</f>
        <v>FELIX POTIN MONACO</v>
      </c>
      <c r="E4013">
        <v>1140143269</v>
      </c>
      <c r="F4013" t="s">
        <v>33</v>
      </c>
      <c r="G4013" t="s">
        <v>29</v>
      </c>
      <c r="H4013" s="5">
        <v>834.9</v>
      </c>
      <c r="I4013" s="5">
        <v>834.9</v>
      </c>
      <c r="J4013" s="5">
        <v>0</v>
      </c>
      <c r="K4013" s="5">
        <v>834.9</v>
      </c>
      <c r="L4013" s="5">
        <v>0</v>
      </c>
      <c r="M4013" t="str">
        <f>IF(ISERROR(VLOOKUP(A4013,'[1]Ecart validé'!$A:$A,1,FALSE)),Z4013,"Ecart Validé")</f>
        <v>valid</v>
      </c>
      <c r="R4013" t="s">
        <v>30</v>
      </c>
      <c r="X4013"/>
      <c r="Y4013"/>
      <c r="Z4013" t="s">
        <v>31</v>
      </c>
    </row>
    <row r="4014" spans="1:26" x14ac:dyDescent="0.3">
      <c r="A4014" t="s">
        <v>5435</v>
      </c>
      <c r="B4014" t="s">
        <v>3157</v>
      </c>
      <c r="C4014">
        <v>184806</v>
      </c>
      <c r="D4014" t="str">
        <f>+VLOOKUP(C4014,Param!K:L,2,FALSE)</f>
        <v>FELIX POTIN MONACO</v>
      </c>
      <c r="E4014">
        <v>1140143269</v>
      </c>
      <c r="F4014" t="s">
        <v>35</v>
      </c>
      <c r="G4014" t="s">
        <v>29</v>
      </c>
      <c r="H4014" s="5">
        <v>3311.99</v>
      </c>
      <c r="I4014" s="5">
        <v>3311.99</v>
      </c>
      <c r="J4014" s="5">
        <v>0</v>
      </c>
      <c r="K4014" s="5">
        <v>3311.99</v>
      </c>
      <c r="L4014" s="5">
        <v>0</v>
      </c>
      <c r="M4014" t="str">
        <f>IF(ISERROR(VLOOKUP(A4014,'[1]Ecart validé'!$A:$A,1,FALSE)),Z4014,"Ecart Validé")</f>
        <v>valid</v>
      </c>
      <c r="R4014" t="s">
        <v>30</v>
      </c>
      <c r="X4014"/>
      <c r="Y4014"/>
      <c r="Z4014" t="s">
        <v>31</v>
      </c>
    </row>
    <row r="4015" spans="1:26" x14ac:dyDescent="0.3">
      <c r="A4015" t="s">
        <v>5436</v>
      </c>
      <c r="B4015" t="s">
        <v>3157</v>
      </c>
      <c r="C4015">
        <v>184806</v>
      </c>
      <c r="D4015" t="str">
        <f>+VLOOKUP(C4015,Param!K:L,2,FALSE)</f>
        <v>FELIX POTIN MONACO</v>
      </c>
      <c r="E4015">
        <v>1140143269</v>
      </c>
      <c r="F4015" t="s">
        <v>37</v>
      </c>
      <c r="G4015" t="s">
        <v>29</v>
      </c>
      <c r="H4015" s="5">
        <v>2238.5700000000002</v>
      </c>
      <c r="I4015" s="5">
        <v>2238.5736999999999</v>
      </c>
      <c r="J4015" s="5">
        <v>-3.6999999997533398E-3</v>
      </c>
      <c r="K4015" s="5">
        <v>2238.5700000000002</v>
      </c>
      <c r="L4015" s="5">
        <v>0</v>
      </c>
      <c r="M4015" t="str">
        <f>IF(ISERROR(VLOOKUP(A4015,'[1]Ecart validé'!$A:$A,1,FALSE)),Z4015,"Ecart Validé")</f>
        <v>valid</v>
      </c>
      <c r="R4015" t="s">
        <v>30</v>
      </c>
      <c r="X4015"/>
      <c r="Y4015"/>
      <c r="Z4015" t="s">
        <v>31</v>
      </c>
    </row>
    <row r="4016" spans="1:26" ht="43.2" x14ac:dyDescent="0.3">
      <c r="A4016" t="s">
        <v>5437</v>
      </c>
      <c r="B4016" t="s">
        <v>3157</v>
      </c>
      <c r="C4016">
        <v>184909</v>
      </c>
      <c r="D4016" t="str">
        <f>+VLOOKUP(C4016,Param!K:L,2,FALSE)</f>
        <v>BONDUELLE EUROPE LONG LIFE</v>
      </c>
      <c r="E4016" t="s">
        <v>5438</v>
      </c>
      <c r="F4016" t="s">
        <v>51</v>
      </c>
      <c r="G4016" t="s">
        <v>29</v>
      </c>
      <c r="H4016" s="5">
        <v>3637.8186000000001</v>
      </c>
      <c r="I4016" s="5">
        <v>3637.8184999999999</v>
      </c>
      <c r="J4016" s="5">
        <v>1.00000000657018E-4</v>
      </c>
      <c r="K4016" s="5">
        <v>3637.8186000000001</v>
      </c>
      <c r="L4016" s="5">
        <v>0</v>
      </c>
      <c r="M4016" t="str">
        <f>IF(ISERROR(VLOOKUP(A4016,'[1]Ecart validé'!$A:$A,1,FALSE)),Z4016,"Ecart Validé")</f>
        <v>valid</v>
      </c>
      <c r="R4016" t="s">
        <v>30</v>
      </c>
      <c r="S4016" t="s">
        <v>42</v>
      </c>
      <c r="T4016" t="s">
        <v>257</v>
      </c>
      <c r="U4016" s="13" t="s">
        <v>5297</v>
      </c>
      <c r="V4016" t="s">
        <v>60</v>
      </c>
      <c r="W4016" t="s">
        <v>61</v>
      </c>
      <c r="X4016"/>
      <c r="Y4016"/>
      <c r="Z4016" t="s">
        <v>31</v>
      </c>
    </row>
    <row r="4017" spans="1:26" x14ac:dyDescent="0.3">
      <c r="A4017" t="s">
        <v>5439</v>
      </c>
      <c r="B4017" t="s">
        <v>3157</v>
      </c>
      <c r="C4017">
        <v>185209</v>
      </c>
      <c r="D4017" t="str">
        <f>+VLOOKUP(C4017,Param!K:L,2,FALSE)</f>
        <v>JARDINS ET PAYSAGES DE FRANCE</v>
      </c>
      <c r="E4017">
        <v>2160304936</v>
      </c>
      <c r="F4017" t="s">
        <v>28</v>
      </c>
      <c r="G4017" t="s">
        <v>29</v>
      </c>
      <c r="H4017" s="5">
        <v>3917.18</v>
      </c>
      <c r="I4017" s="5">
        <v>3917.1754999999998</v>
      </c>
      <c r="J4017" s="5">
        <v>4.5000000000072699E-3</v>
      </c>
      <c r="K4017" s="5">
        <v>3917.18</v>
      </c>
      <c r="L4017" s="5">
        <v>0</v>
      </c>
      <c r="M4017" t="str">
        <f>IF(ISERROR(VLOOKUP(A4017,'[1]Ecart validé'!$A:$A,1,FALSE)),Z4017,"Ecart Validé")</f>
        <v>valid</v>
      </c>
      <c r="R4017" t="s">
        <v>30</v>
      </c>
      <c r="X4017"/>
      <c r="Y4017"/>
      <c r="Z4017" t="s">
        <v>31</v>
      </c>
    </row>
    <row r="4018" spans="1:26" x14ac:dyDescent="0.3">
      <c r="A4018" t="s">
        <v>5440</v>
      </c>
      <c r="B4018" t="s">
        <v>3157</v>
      </c>
      <c r="C4018">
        <v>185209</v>
      </c>
      <c r="D4018" t="str">
        <f>+VLOOKUP(C4018,Param!K:L,2,FALSE)</f>
        <v>JARDINS ET PAYSAGES DE FRANCE</v>
      </c>
      <c r="E4018">
        <v>2160304936</v>
      </c>
      <c r="F4018" t="s">
        <v>33</v>
      </c>
      <c r="G4018" t="s">
        <v>29</v>
      </c>
      <c r="H4018" s="5">
        <v>3959.92</v>
      </c>
      <c r="I4018" s="5">
        <v>3959.9195</v>
      </c>
      <c r="J4018" s="5">
        <v>5.0000000010186297E-4</v>
      </c>
      <c r="K4018" s="5">
        <v>3959.92</v>
      </c>
      <c r="L4018" s="5">
        <v>0</v>
      </c>
      <c r="M4018" t="str">
        <f>IF(ISERROR(VLOOKUP(A4018,'[1]Ecart validé'!$A:$A,1,FALSE)),Z4018,"Ecart Validé")</f>
        <v>valid</v>
      </c>
      <c r="R4018" t="s">
        <v>30</v>
      </c>
      <c r="X4018"/>
      <c r="Y4018"/>
      <c r="Z4018" t="s">
        <v>31</v>
      </c>
    </row>
    <row r="4019" spans="1:26" x14ac:dyDescent="0.3">
      <c r="A4019" t="s">
        <v>5441</v>
      </c>
      <c r="B4019" t="s">
        <v>3157</v>
      </c>
      <c r="C4019">
        <v>185209</v>
      </c>
      <c r="D4019" t="str">
        <f>+VLOOKUP(C4019,Param!K:L,2,FALSE)</f>
        <v>JARDINS ET PAYSAGES DE FRANCE</v>
      </c>
      <c r="E4019">
        <v>2160304936</v>
      </c>
      <c r="F4019" t="s">
        <v>35</v>
      </c>
      <c r="G4019" t="s">
        <v>29</v>
      </c>
      <c r="H4019" s="5">
        <v>3408.02</v>
      </c>
      <c r="I4019" s="5">
        <v>3408.0194999999999</v>
      </c>
      <c r="J4019" s="5">
        <v>5.0000000010186297E-4</v>
      </c>
      <c r="K4019" s="5">
        <v>3408.02</v>
      </c>
      <c r="L4019" s="5">
        <v>0</v>
      </c>
      <c r="M4019" t="str">
        <f>IF(ISERROR(VLOOKUP(A4019,'[1]Ecart validé'!$A:$A,1,FALSE)),Z4019,"Ecart Validé")</f>
        <v>valid</v>
      </c>
      <c r="R4019" t="s">
        <v>30</v>
      </c>
      <c r="X4019"/>
      <c r="Y4019"/>
      <c r="Z4019" t="s">
        <v>31</v>
      </c>
    </row>
    <row r="4020" spans="1:26" x14ac:dyDescent="0.3">
      <c r="A4020" t="s">
        <v>5442</v>
      </c>
      <c r="B4020" t="s">
        <v>3157</v>
      </c>
      <c r="C4020">
        <v>185209</v>
      </c>
      <c r="D4020" t="str">
        <f>+VLOOKUP(C4020,Param!K:L,2,FALSE)</f>
        <v>JARDINS ET PAYSAGES DE FRANCE</v>
      </c>
      <c r="E4020">
        <v>2160304936</v>
      </c>
      <c r="F4020" t="s">
        <v>37</v>
      </c>
      <c r="G4020" t="s">
        <v>29</v>
      </c>
      <c r="H4020" s="5">
        <v>2545.5300000000002</v>
      </c>
      <c r="I4020" s="5">
        <v>2545.5295000000001</v>
      </c>
      <c r="J4020" s="5">
        <v>5.0000000010186297E-4</v>
      </c>
      <c r="K4020" s="5">
        <v>2545.5300000000002</v>
      </c>
      <c r="L4020" s="5">
        <v>0</v>
      </c>
      <c r="M4020" t="str">
        <f>IF(ISERROR(VLOOKUP(A4020,'[1]Ecart validé'!$A:$A,1,FALSE)),Z4020,"Ecart Validé")</f>
        <v>valid</v>
      </c>
      <c r="R4020" t="s">
        <v>30</v>
      </c>
      <c r="X4020"/>
      <c r="Y4020"/>
      <c r="Z4020" t="s">
        <v>31</v>
      </c>
    </row>
    <row r="4021" spans="1:26" x14ac:dyDescent="0.3">
      <c r="A4021" t="s">
        <v>5443</v>
      </c>
      <c r="B4021" t="s">
        <v>3157</v>
      </c>
      <c r="C4021">
        <v>185579</v>
      </c>
      <c r="D4021" t="str">
        <f>+VLOOKUP(C4021,Param!K:L,2,FALSE)</f>
        <v>PATISSERIES GOURMANDES</v>
      </c>
      <c r="E4021" t="s">
        <v>5444</v>
      </c>
      <c r="F4021" t="s">
        <v>51</v>
      </c>
      <c r="G4021" t="s">
        <v>29</v>
      </c>
      <c r="H4021" s="5">
        <v>9421.7199999999993</v>
      </c>
      <c r="I4021" s="5">
        <v>9421.7199999999993</v>
      </c>
      <c r="J4021" s="5">
        <v>0</v>
      </c>
      <c r="K4021" s="5">
        <v>9421.7199999999993</v>
      </c>
      <c r="L4021" s="5">
        <v>0</v>
      </c>
      <c r="M4021" t="str">
        <f>IF(ISERROR(VLOOKUP(A4021,'[1]Ecart validé'!$A:$A,1,FALSE)),Z4021,"Ecart Validé")</f>
        <v>valid</v>
      </c>
      <c r="R4021" t="s">
        <v>30</v>
      </c>
      <c r="X4021"/>
      <c r="Y4021"/>
      <c r="Z4021" t="s">
        <v>31</v>
      </c>
    </row>
    <row r="4022" spans="1:26" x14ac:dyDescent="0.3">
      <c r="A4022" t="s">
        <v>5445</v>
      </c>
      <c r="B4022" t="s">
        <v>3157</v>
      </c>
      <c r="C4022">
        <v>186602</v>
      </c>
      <c r="D4022" t="str">
        <f>+VLOOKUP(C4022,Param!K:L,2,FALSE)</f>
        <v>MULTI CONSEILS SECURITE</v>
      </c>
      <c r="E4022">
        <v>2170365181</v>
      </c>
      <c r="F4022" t="s">
        <v>28</v>
      </c>
      <c r="G4022" t="s">
        <v>29</v>
      </c>
      <c r="H4022" s="5">
        <v>3382.73</v>
      </c>
      <c r="I4022" s="5">
        <v>3382.7284</v>
      </c>
      <c r="J4022" s="5">
        <v>1.6000000000531099E-3</v>
      </c>
      <c r="K4022" s="5">
        <v>3382.73</v>
      </c>
      <c r="L4022" s="5">
        <v>0</v>
      </c>
      <c r="M4022" t="str">
        <f>IF(ISERROR(VLOOKUP(A4022,'[1]Ecart validé'!$A:$A,1,FALSE)),Z4022,"Ecart Validé")</f>
        <v>valid</v>
      </c>
      <c r="R4022" t="s">
        <v>30</v>
      </c>
      <c r="X4022"/>
      <c r="Y4022"/>
      <c r="Z4022" t="s">
        <v>31</v>
      </c>
    </row>
    <row r="4023" spans="1:26" x14ac:dyDescent="0.3">
      <c r="A4023" t="s">
        <v>5446</v>
      </c>
      <c r="B4023" t="s">
        <v>3157</v>
      </c>
      <c r="C4023">
        <v>186602</v>
      </c>
      <c r="D4023" t="str">
        <f>+VLOOKUP(C4023,Param!K:L,2,FALSE)</f>
        <v>MULTI CONSEILS SECURITE</v>
      </c>
      <c r="E4023">
        <v>2170365181</v>
      </c>
      <c r="F4023" t="s">
        <v>33</v>
      </c>
      <c r="G4023" t="s">
        <v>29</v>
      </c>
      <c r="H4023" s="5">
        <v>3541.84</v>
      </c>
      <c r="I4023" s="5">
        <v>3541.8413999999998</v>
      </c>
      <c r="J4023" s="5">
        <v>-1.3999999996485699E-3</v>
      </c>
      <c r="K4023" s="5">
        <v>3541.84</v>
      </c>
      <c r="L4023" s="5">
        <v>0</v>
      </c>
      <c r="M4023" t="str">
        <f>IF(ISERROR(VLOOKUP(A4023,'[1]Ecart validé'!$A:$A,1,FALSE)),Z4023,"Ecart Validé")</f>
        <v>valid</v>
      </c>
      <c r="R4023" t="s">
        <v>30</v>
      </c>
      <c r="X4023"/>
      <c r="Y4023"/>
      <c r="Z4023" t="s">
        <v>31</v>
      </c>
    </row>
    <row r="4024" spans="1:26" x14ac:dyDescent="0.3">
      <c r="A4024" t="s">
        <v>5447</v>
      </c>
      <c r="B4024" t="s">
        <v>3157</v>
      </c>
      <c r="C4024">
        <v>186602</v>
      </c>
      <c r="D4024" t="str">
        <f>+VLOOKUP(C4024,Param!K:L,2,FALSE)</f>
        <v>MULTI CONSEILS SECURITE</v>
      </c>
      <c r="E4024">
        <v>2170365181</v>
      </c>
      <c r="F4024" t="s">
        <v>35</v>
      </c>
      <c r="G4024" t="s">
        <v>29</v>
      </c>
      <c r="H4024" s="5">
        <v>2688.06</v>
      </c>
      <c r="I4024" s="5">
        <v>2688.0648000000001</v>
      </c>
      <c r="J4024" s="5">
        <v>-4.80000000015934E-3</v>
      </c>
      <c r="K4024" s="5">
        <v>2688.06</v>
      </c>
      <c r="L4024" s="5">
        <v>0</v>
      </c>
      <c r="M4024" t="str">
        <f>IF(ISERROR(VLOOKUP(A4024,'[1]Ecart validé'!$A:$A,1,FALSE)),Z4024,"Ecart Validé")</f>
        <v>valid</v>
      </c>
      <c r="R4024" t="s">
        <v>30</v>
      </c>
      <c r="X4024"/>
      <c r="Y4024"/>
      <c r="Z4024" t="s">
        <v>31</v>
      </c>
    </row>
    <row r="4025" spans="1:26" x14ac:dyDescent="0.3">
      <c r="A4025" t="s">
        <v>5448</v>
      </c>
      <c r="B4025" t="s">
        <v>3157</v>
      </c>
      <c r="C4025">
        <v>186602</v>
      </c>
      <c r="D4025" t="str">
        <f>+VLOOKUP(C4025,Param!K:L,2,FALSE)</f>
        <v>MULTI CONSEILS SECURITE</v>
      </c>
      <c r="E4025">
        <v>2170365181</v>
      </c>
      <c r="F4025" t="s">
        <v>37</v>
      </c>
      <c r="G4025" t="s">
        <v>29</v>
      </c>
      <c r="H4025" s="5">
        <v>3230.48</v>
      </c>
      <c r="I4025" s="5">
        <v>3230.4784</v>
      </c>
      <c r="J4025" s="5">
        <v>1.6000000000531099E-3</v>
      </c>
      <c r="K4025" s="5">
        <v>3230.48</v>
      </c>
      <c r="L4025" s="5">
        <v>0</v>
      </c>
      <c r="M4025" t="str">
        <f>IF(ISERROR(VLOOKUP(A4025,'[1]Ecart validé'!$A:$A,1,FALSE)),Z4025,"Ecart Validé")</f>
        <v>valid</v>
      </c>
      <c r="R4025" t="s">
        <v>30</v>
      </c>
      <c r="X4025"/>
      <c r="Y4025"/>
      <c r="Z4025" t="s">
        <v>31</v>
      </c>
    </row>
    <row r="4026" spans="1:26" x14ac:dyDescent="0.3">
      <c r="A4026" t="s">
        <v>5449</v>
      </c>
      <c r="B4026" t="s">
        <v>3157</v>
      </c>
      <c r="C4026">
        <v>186678</v>
      </c>
      <c r="D4026" t="str">
        <f>+VLOOKUP(C4026,Param!K:L,2,FALSE)</f>
        <v>CLESTRA HAUSERMAN</v>
      </c>
      <c r="E4026">
        <v>2150544408</v>
      </c>
      <c r="F4026" t="s">
        <v>28</v>
      </c>
      <c r="G4026" t="s">
        <v>29</v>
      </c>
      <c r="H4026" s="5">
        <v>116.48</v>
      </c>
      <c r="I4026" s="5">
        <v>116.4849</v>
      </c>
      <c r="J4026" s="5">
        <v>-4.8999999999921303E-3</v>
      </c>
      <c r="K4026" s="5">
        <v>116.48</v>
      </c>
      <c r="L4026" s="5">
        <v>0</v>
      </c>
      <c r="M4026" t="str">
        <f>IF(ISERROR(VLOOKUP(A4026,'[1]Ecart validé'!$A:$A,1,FALSE)),Z4026,"Ecart Validé")</f>
        <v>valid</v>
      </c>
      <c r="R4026" t="s">
        <v>30</v>
      </c>
      <c r="X4026"/>
      <c r="Y4026"/>
      <c r="Z4026" t="s">
        <v>31</v>
      </c>
    </row>
    <row r="4027" spans="1:26" x14ac:dyDescent="0.3">
      <c r="A4027" t="s">
        <v>5450</v>
      </c>
      <c r="B4027" t="s">
        <v>3157</v>
      </c>
      <c r="C4027">
        <v>186678</v>
      </c>
      <c r="D4027" t="str">
        <f>+VLOOKUP(C4027,Param!K:L,2,FALSE)</f>
        <v>CLESTRA HAUSERMAN</v>
      </c>
      <c r="E4027">
        <v>2150544408</v>
      </c>
      <c r="F4027" t="s">
        <v>35</v>
      </c>
      <c r="G4027" t="s">
        <v>29</v>
      </c>
      <c r="H4027" s="5">
        <v>123.96</v>
      </c>
      <c r="I4027" s="5">
        <v>123.95610000000001</v>
      </c>
      <c r="J4027" s="5">
        <v>3.8999999999873498E-3</v>
      </c>
      <c r="K4027" s="5">
        <v>123.96</v>
      </c>
      <c r="L4027" s="5">
        <v>0</v>
      </c>
      <c r="M4027" t="str">
        <f>IF(ISERROR(VLOOKUP(A4027,'[1]Ecart validé'!$A:$A,1,FALSE)),Z4027,"Ecart Validé")</f>
        <v>valid</v>
      </c>
      <c r="R4027" t="s">
        <v>30</v>
      </c>
      <c r="X4027"/>
      <c r="Y4027"/>
      <c r="Z4027" t="s">
        <v>31</v>
      </c>
    </row>
    <row r="4028" spans="1:26" x14ac:dyDescent="0.3">
      <c r="A4028" t="s">
        <v>5451</v>
      </c>
      <c r="B4028" t="s">
        <v>3157</v>
      </c>
      <c r="C4028">
        <v>186678</v>
      </c>
      <c r="D4028" t="str">
        <f>+VLOOKUP(C4028,Param!K:L,2,FALSE)</f>
        <v>CLESTRA HAUSERMAN</v>
      </c>
      <c r="E4028">
        <v>2150544408</v>
      </c>
      <c r="F4028" t="s">
        <v>37</v>
      </c>
      <c r="G4028" t="s">
        <v>29</v>
      </c>
      <c r="H4028" s="5">
        <v>86.49</v>
      </c>
      <c r="I4028" s="5">
        <v>86.49</v>
      </c>
      <c r="J4028" s="5">
        <v>0</v>
      </c>
      <c r="K4028" s="5">
        <v>86.49</v>
      </c>
      <c r="L4028" s="5">
        <v>0</v>
      </c>
      <c r="M4028" t="str">
        <f>IF(ISERROR(VLOOKUP(A4028,'[1]Ecart validé'!$A:$A,1,FALSE)),Z4028,"Ecart Validé")</f>
        <v>valid</v>
      </c>
      <c r="R4028" t="s">
        <v>30</v>
      </c>
      <c r="X4028"/>
      <c r="Y4028"/>
      <c r="Z4028" t="s">
        <v>31</v>
      </c>
    </row>
    <row r="4029" spans="1:26" x14ac:dyDescent="0.3">
      <c r="A4029" t="s">
        <v>5452</v>
      </c>
      <c r="B4029" t="s">
        <v>3157</v>
      </c>
      <c r="C4029">
        <v>188473</v>
      </c>
      <c r="D4029" t="str">
        <f>+VLOOKUP(C4029,Param!K:L,2,FALSE)</f>
        <v>CEPIAA SAS</v>
      </c>
      <c r="E4029">
        <v>2187205701</v>
      </c>
      <c r="F4029" t="s">
        <v>28</v>
      </c>
      <c r="G4029" t="s">
        <v>29</v>
      </c>
      <c r="H4029" s="5">
        <v>1025.76</v>
      </c>
      <c r="I4029" s="5">
        <v>1025.76</v>
      </c>
      <c r="J4029" s="5">
        <v>0</v>
      </c>
      <c r="K4029" s="5">
        <v>1025.76</v>
      </c>
      <c r="L4029" s="5">
        <v>0</v>
      </c>
      <c r="M4029" t="str">
        <f>IF(ISERROR(VLOOKUP(A4029,'[1]Ecart validé'!$A:$A,1,FALSE)),Z4029,"Ecart Validé")</f>
        <v>valid</v>
      </c>
      <c r="R4029" t="s">
        <v>30</v>
      </c>
      <c r="X4029"/>
      <c r="Y4029"/>
      <c r="Z4029" t="s">
        <v>31</v>
      </c>
    </row>
    <row r="4030" spans="1:26" x14ac:dyDescent="0.3">
      <c r="A4030" t="s">
        <v>5453</v>
      </c>
      <c r="B4030" t="s">
        <v>3157</v>
      </c>
      <c r="C4030">
        <v>188473</v>
      </c>
      <c r="D4030" t="str">
        <f>+VLOOKUP(C4030,Param!K:L,2,FALSE)</f>
        <v>CEPIAA SAS</v>
      </c>
      <c r="E4030">
        <v>2187205701</v>
      </c>
      <c r="F4030" t="s">
        <v>33</v>
      </c>
      <c r="G4030" t="s">
        <v>29</v>
      </c>
      <c r="H4030" s="5">
        <v>163.76</v>
      </c>
      <c r="I4030" s="5">
        <v>163.76</v>
      </c>
      <c r="J4030" s="5">
        <v>0</v>
      </c>
      <c r="K4030" s="5">
        <v>163.76</v>
      </c>
      <c r="L4030" s="5">
        <v>0</v>
      </c>
      <c r="M4030" t="str">
        <f>IF(ISERROR(VLOOKUP(A4030,'[1]Ecart validé'!$A:$A,1,FALSE)),Z4030,"Ecart Validé")</f>
        <v>valid</v>
      </c>
      <c r="R4030" t="s">
        <v>30</v>
      </c>
      <c r="X4030"/>
      <c r="Y4030"/>
      <c r="Z4030" t="s">
        <v>31</v>
      </c>
    </row>
    <row r="4031" spans="1:26" x14ac:dyDescent="0.3">
      <c r="A4031" t="s">
        <v>5454</v>
      </c>
      <c r="B4031" t="s">
        <v>3157</v>
      </c>
      <c r="C4031">
        <v>188473</v>
      </c>
      <c r="D4031" t="str">
        <f>+VLOOKUP(C4031,Param!K:L,2,FALSE)</f>
        <v>CEPIAA SAS</v>
      </c>
      <c r="E4031">
        <v>2187205701</v>
      </c>
      <c r="F4031" t="s">
        <v>35</v>
      </c>
      <c r="G4031" t="s">
        <v>29</v>
      </c>
      <c r="H4031" s="5">
        <v>73.52</v>
      </c>
      <c r="I4031" s="5">
        <v>73.52</v>
      </c>
      <c r="J4031" s="5">
        <v>0</v>
      </c>
      <c r="K4031" s="5">
        <v>73.52</v>
      </c>
      <c r="L4031" s="5">
        <v>0</v>
      </c>
      <c r="M4031" t="str">
        <f>IF(ISERROR(VLOOKUP(A4031,'[1]Ecart validé'!$A:$A,1,FALSE)),Z4031,"Ecart Validé")</f>
        <v>valid</v>
      </c>
      <c r="R4031" t="s">
        <v>30</v>
      </c>
      <c r="X4031"/>
      <c r="Y4031"/>
      <c r="Z4031" t="s">
        <v>31</v>
      </c>
    </row>
    <row r="4032" spans="1:26" x14ac:dyDescent="0.3">
      <c r="A4032" t="s">
        <v>5455</v>
      </c>
      <c r="B4032" t="s">
        <v>3157</v>
      </c>
      <c r="C4032">
        <v>188473</v>
      </c>
      <c r="D4032" t="str">
        <f>+VLOOKUP(C4032,Param!K:L,2,FALSE)</f>
        <v>CEPIAA SAS</v>
      </c>
      <c r="E4032">
        <v>2187205701</v>
      </c>
      <c r="F4032" t="s">
        <v>37</v>
      </c>
      <c r="G4032" t="s">
        <v>29</v>
      </c>
      <c r="H4032" s="5">
        <v>347.84</v>
      </c>
      <c r="I4032" s="5">
        <v>347.84</v>
      </c>
      <c r="J4032" s="5">
        <v>0</v>
      </c>
      <c r="K4032" s="5">
        <v>347.84</v>
      </c>
      <c r="L4032" s="5">
        <v>0</v>
      </c>
      <c r="M4032" t="str">
        <f>IF(ISERROR(VLOOKUP(A4032,'[1]Ecart validé'!$A:$A,1,FALSE)),Z4032,"Ecart Validé")</f>
        <v>valid</v>
      </c>
      <c r="R4032" t="s">
        <v>30</v>
      </c>
      <c r="X4032"/>
      <c r="Y4032"/>
      <c r="Z4032" t="s">
        <v>31</v>
      </c>
    </row>
    <row r="4033" spans="1:26" x14ac:dyDescent="0.3">
      <c r="A4033" t="s">
        <v>5456</v>
      </c>
      <c r="B4033" t="s">
        <v>3157</v>
      </c>
      <c r="C4033">
        <v>192249</v>
      </c>
      <c r="D4033" t="str">
        <f>+VLOOKUP(C4033,Param!K:L,2,FALSE)</f>
        <v>KOLMI HOPEN</v>
      </c>
      <c r="E4033" t="s">
        <v>5457</v>
      </c>
      <c r="F4033" t="s">
        <v>51</v>
      </c>
      <c r="G4033" t="s">
        <v>29</v>
      </c>
      <c r="H4033" s="5">
        <v>52919.93</v>
      </c>
      <c r="I4033" s="5">
        <v>52919.928599999999</v>
      </c>
      <c r="J4033" s="5">
        <v>1.40000000101281E-3</v>
      </c>
      <c r="K4033" s="5">
        <v>52919.93</v>
      </c>
      <c r="L4033" s="5">
        <v>0</v>
      </c>
      <c r="M4033" t="str">
        <f>IF(ISERROR(VLOOKUP(A4033,'[1]Ecart validé'!$A:$A,1,FALSE)),Z4033,"Ecart Validé")</f>
        <v>valid</v>
      </c>
      <c r="R4033" t="s">
        <v>30</v>
      </c>
      <c r="X4033"/>
      <c r="Y4033"/>
      <c r="Z4033" t="s">
        <v>31</v>
      </c>
    </row>
    <row r="4034" spans="1:26" x14ac:dyDescent="0.3">
      <c r="A4034" t="s">
        <v>5458</v>
      </c>
      <c r="B4034" t="s">
        <v>3157</v>
      </c>
      <c r="C4034">
        <v>195914</v>
      </c>
      <c r="D4034" t="str">
        <f>+VLOOKUP(C4034,Param!K:L,2,FALSE)</f>
        <v>GENERAL MILLS FRANCE</v>
      </c>
      <c r="E4034" t="s">
        <v>5459</v>
      </c>
      <c r="F4034" t="s">
        <v>51</v>
      </c>
      <c r="G4034" t="s">
        <v>29</v>
      </c>
      <c r="H4034" s="5">
        <v>5623.2</v>
      </c>
      <c r="I4034" s="5">
        <v>5623.2</v>
      </c>
      <c r="J4034" s="5">
        <v>0</v>
      </c>
      <c r="K4034" s="5">
        <v>5623.2</v>
      </c>
      <c r="L4034" s="5">
        <v>0</v>
      </c>
      <c r="M4034" t="str">
        <f>IF(ISERROR(VLOOKUP(A4034,'[1]Ecart validé'!$A:$A,1,FALSE)),Z4034,"Ecart Validé")</f>
        <v>valid</v>
      </c>
      <c r="R4034" t="s">
        <v>30</v>
      </c>
      <c r="X4034"/>
      <c r="Y4034"/>
      <c r="Z4034" t="s">
        <v>31</v>
      </c>
    </row>
    <row r="4035" spans="1:26" x14ac:dyDescent="0.3">
      <c r="A4035" t="s">
        <v>5460</v>
      </c>
      <c r="B4035" t="s">
        <v>3157</v>
      </c>
      <c r="C4035">
        <v>197215</v>
      </c>
      <c r="D4035" t="str">
        <f>+VLOOKUP(C4035,Param!K:L,2,FALSE)</f>
        <v>STEPSTONE DEUTSCHLAND GMBH</v>
      </c>
      <c r="E4035">
        <v>1186605750</v>
      </c>
      <c r="F4035" t="s">
        <v>28</v>
      </c>
      <c r="G4035" t="s">
        <v>29</v>
      </c>
      <c r="H4035" s="5">
        <v>1292</v>
      </c>
      <c r="I4035" s="5">
        <v>1292.0025000000001</v>
      </c>
      <c r="J4035" s="5">
        <v>-2.5000000000545601E-3</v>
      </c>
      <c r="K4035" s="5">
        <v>1292</v>
      </c>
      <c r="L4035" s="5">
        <v>0</v>
      </c>
      <c r="M4035" t="str">
        <f>IF(ISERROR(VLOOKUP(A4035,'[1]Ecart validé'!$A:$A,1,FALSE)),Z4035,"Ecart Validé")</f>
        <v>valid</v>
      </c>
      <c r="R4035" t="s">
        <v>30</v>
      </c>
      <c r="X4035"/>
      <c r="Y4035"/>
      <c r="Z4035" t="s">
        <v>31</v>
      </c>
    </row>
    <row r="4036" spans="1:26" x14ac:dyDescent="0.3">
      <c r="A4036" t="s">
        <v>5461</v>
      </c>
      <c r="B4036" t="s">
        <v>3157</v>
      </c>
      <c r="C4036">
        <v>197215</v>
      </c>
      <c r="D4036" t="str">
        <f>+VLOOKUP(C4036,Param!K:L,2,FALSE)</f>
        <v>STEPSTONE DEUTSCHLAND GMBH</v>
      </c>
      <c r="E4036">
        <v>1186605750</v>
      </c>
      <c r="F4036" t="s">
        <v>33</v>
      </c>
      <c r="G4036" t="s">
        <v>29</v>
      </c>
      <c r="H4036" s="5">
        <v>49.75</v>
      </c>
      <c r="I4036" s="5">
        <v>49.75</v>
      </c>
      <c r="J4036" s="5">
        <v>0</v>
      </c>
      <c r="K4036" s="5">
        <v>49.75</v>
      </c>
      <c r="L4036" s="5">
        <v>0</v>
      </c>
      <c r="M4036" t="str">
        <f>IF(ISERROR(VLOOKUP(A4036,'[1]Ecart validé'!$A:$A,1,FALSE)),Z4036,"Ecart Validé")</f>
        <v>valid</v>
      </c>
      <c r="R4036" t="s">
        <v>30</v>
      </c>
      <c r="X4036"/>
      <c r="Y4036"/>
      <c r="Z4036" t="s">
        <v>31</v>
      </c>
    </row>
    <row r="4037" spans="1:26" x14ac:dyDescent="0.3">
      <c r="A4037" t="s">
        <v>5462</v>
      </c>
      <c r="B4037" t="s">
        <v>3157</v>
      </c>
      <c r="C4037">
        <v>197215</v>
      </c>
      <c r="D4037" t="str">
        <f>+VLOOKUP(C4037,Param!K:L,2,FALSE)</f>
        <v>STEPSTONE DEUTSCHLAND GMBH</v>
      </c>
      <c r="E4037">
        <v>1186605750</v>
      </c>
      <c r="F4037" t="s">
        <v>35</v>
      </c>
      <c r="G4037" t="s">
        <v>29</v>
      </c>
      <c r="H4037" s="5">
        <v>144.25</v>
      </c>
      <c r="I4037" s="5">
        <v>144.25</v>
      </c>
      <c r="J4037" s="5">
        <v>0</v>
      </c>
      <c r="K4037" s="5">
        <v>144.25</v>
      </c>
      <c r="L4037" s="5">
        <v>0</v>
      </c>
      <c r="M4037" t="str">
        <f>IF(ISERROR(VLOOKUP(A4037,'[1]Ecart validé'!$A:$A,1,FALSE)),Z4037,"Ecart Validé")</f>
        <v>valid</v>
      </c>
      <c r="R4037" t="s">
        <v>30</v>
      </c>
      <c r="X4037"/>
      <c r="Y4037"/>
      <c r="Z4037" t="s">
        <v>31</v>
      </c>
    </row>
    <row r="4038" spans="1:26" x14ac:dyDescent="0.3">
      <c r="A4038" t="s">
        <v>5463</v>
      </c>
      <c r="B4038" t="s">
        <v>3157</v>
      </c>
      <c r="C4038">
        <v>197215</v>
      </c>
      <c r="D4038" t="str">
        <f>+VLOOKUP(C4038,Param!K:L,2,FALSE)</f>
        <v>STEPSTONE DEUTSCHLAND GMBH</v>
      </c>
      <c r="E4038">
        <v>1186605750</v>
      </c>
      <c r="F4038" t="s">
        <v>37</v>
      </c>
      <c r="G4038" t="s">
        <v>29</v>
      </c>
      <c r="H4038" s="5">
        <v>134.25</v>
      </c>
      <c r="I4038" s="5">
        <v>134.25</v>
      </c>
      <c r="J4038" s="5">
        <v>0</v>
      </c>
      <c r="K4038" s="5">
        <v>134.25</v>
      </c>
      <c r="L4038" s="5">
        <v>0</v>
      </c>
      <c r="M4038" t="str">
        <f>IF(ISERROR(VLOOKUP(A4038,'[1]Ecart validé'!$A:$A,1,FALSE)),Z4038,"Ecart Validé")</f>
        <v>valid</v>
      </c>
      <c r="R4038" t="s">
        <v>30</v>
      </c>
      <c r="X4038"/>
      <c r="Y4038"/>
      <c r="Z4038" t="s">
        <v>31</v>
      </c>
    </row>
    <row r="4039" spans="1:26" x14ac:dyDescent="0.3">
      <c r="A4039" t="s">
        <v>5464</v>
      </c>
      <c r="B4039" t="s">
        <v>3157</v>
      </c>
      <c r="C4039">
        <v>198855</v>
      </c>
      <c r="D4039" t="str">
        <f>+VLOOKUP(C4039,Param!K:L,2,FALSE)</f>
        <v>CENTRALE EUROPEENE DE DISTRIBUTION - C10</v>
      </c>
      <c r="E4039">
        <v>1140043728</v>
      </c>
      <c r="F4039" t="s">
        <v>28</v>
      </c>
      <c r="G4039" t="s">
        <v>29</v>
      </c>
      <c r="H4039" s="5">
        <v>49264.41</v>
      </c>
      <c r="I4039" s="5">
        <v>49264.41</v>
      </c>
      <c r="J4039" s="5">
        <v>0</v>
      </c>
      <c r="K4039" s="5">
        <v>49264.41</v>
      </c>
      <c r="L4039" s="5">
        <v>0</v>
      </c>
      <c r="M4039" t="str">
        <f>IF(ISERROR(VLOOKUP(A4039,'[1]Ecart validé'!$A:$A,1,FALSE)),Z4039,"Ecart Validé")</f>
        <v>valid</v>
      </c>
      <c r="R4039" t="s">
        <v>30</v>
      </c>
      <c r="X4039"/>
      <c r="Y4039"/>
      <c r="Z4039" t="s">
        <v>31</v>
      </c>
    </row>
    <row r="4040" spans="1:26" x14ac:dyDescent="0.3">
      <c r="A4040" t="s">
        <v>5465</v>
      </c>
      <c r="B4040" t="s">
        <v>3157</v>
      </c>
      <c r="C4040">
        <v>198855</v>
      </c>
      <c r="D4040" t="str">
        <f>+VLOOKUP(C4040,Param!K:L,2,FALSE)</f>
        <v>CENTRALE EUROPEENE DE DISTRIBUTION - C10</v>
      </c>
      <c r="E4040">
        <v>1140043728</v>
      </c>
      <c r="F4040" t="s">
        <v>33</v>
      </c>
      <c r="G4040" t="s">
        <v>29</v>
      </c>
      <c r="H4040" s="5">
        <v>11538.35</v>
      </c>
      <c r="I4040" s="5">
        <v>11538.344999999999</v>
      </c>
      <c r="J4040" s="5">
        <v>5.0000000010186297E-3</v>
      </c>
      <c r="K4040" s="5">
        <v>11538.35</v>
      </c>
      <c r="L4040" s="5">
        <v>0</v>
      </c>
      <c r="M4040" t="str">
        <f>IF(ISERROR(VLOOKUP(A4040,'[1]Ecart validé'!$A:$A,1,FALSE)),Z4040,"Ecart Validé")</f>
        <v>valid</v>
      </c>
      <c r="R4040" t="s">
        <v>30</v>
      </c>
      <c r="X4040"/>
      <c r="Y4040"/>
      <c r="Z4040" t="s">
        <v>31</v>
      </c>
    </row>
    <row r="4041" spans="1:26" x14ac:dyDescent="0.3">
      <c r="A4041" t="s">
        <v>5466</v>
      </c>
      <c r="B4041" t="s">
        <v>3157</v>
      </c>
      <c r="C4041">
        <v>198855</v>
      </c>
      <c r="D4041" t="str">
        <f>+VLOOKUP(C4041,Param!K:L,2,FALSE)</f>
        <v>CENTRALE EUROPEENE DE DISTRIBUTION - C10</v>
      </c>
      <c r="E4041">
        <v>1140043728</v>
      </c>
      <c r="F4041" t="s">
        <v>35</v>
      </c>
      <c r="G4041" t="s">
        <v>29</v>
      </c>
      <c r="H4041" s="5">
        <v>61978.02</v>
      </c>
      <c r="I4041" s="5">
        <v>61978.02</v>
      </c>
      <c r="J4041" s="5">
        <v>0</v>
      </c>
      <c r="K4041" s="5">
        <v>61978.02</v>
      </c>
      <c r="L4041" s="5">
        <v>0</v>
      </c>
      <c r="M4041" t="str">
        <f>IF(ISERROR(VLOOKUP(A4041,'[1]Ecart validé'!$A:$A,1,FALSE)),Z4041,"Ecart Validé")</f>
        <v>valid</v>
      </c>
      <c r="R4041" t="s">
        <v>30</v>
      </c>
      <c r="X4041"/>
      <c r="Y4041"/>
      <c r="Z4041" t="s">
        <v>31</v>
      </c>
    </row>
    <row r="4042" spans="1:26" x14ac:dyDescent="0.3">
      <c r="A4042" t="s">
        <v>5467</v>
      </c>
      <c r="B4042" t="s">
        <v>3157</v>
      </c>
      <c r="C4042">
        <v>198855</v>
      </c>
      <c r="D4042" t="str">
        <f>+VLOOKUP(C4042,Param!K:L,2,FALSE)</f>
        <v>CENTRALE EUROPEENE DE DISTRIBUTION - C10</v>
      </c>
      <c r="E4042">
        <v>1140043728</v>
      </c>
      <c r="F4042" t="s">
        <v>37</v>
      </c>
      <c r="G4042" t="s">
        <v>29</v>
      </c>
      <c r="H4042" s="5">
        <v>17448.150000000001</v>
      </c>
      <c r="I4042" s="5">
        <v>17448.145</v>
      </c>
      <c r="J4042" s="5">
        <v>5.0000000010186297E-3</v>
      </c>
      <c r="K4042" s="5">
        <v>17448.150000000001</v>
      </c>
      <c r="L4042" s="5">
        <v>0</v>
      </c>
      <c r="M4042" t="str">
        <f>IF(ISERROR(VLOOKUP(A4042,'[1]Ecart validé'!$A:$A,1,FALSE)),Z4042,"Ecart Validé")</f>
        <v>valid</v>
      </c>
      <c r="R4042" t="s">
        <v>30</v>
      </c>
      <c r="X4042"/>
      <c r="Y4042"/>
      <c r="Z4042" t="s">
        <v>31</v>
      </c>
    </row>
    <row r="4043" spans="1:26" x14ac:dyDescent="0.3">
      <c r="A4043" t="s">
        <v>5468</v>
      </c>
      <c r="B4043" t="s">
        <v>3157</v>
      </c>
      <c r="C4043">
        <v>199752</v>
      </c>
      <c r="D4043" t="str">
        <f>+VLOOKUP(C4043,Param!K:L,2,FALSE)</f>
        <v>SAGA CHOCOLAT</v>
      </c>
      <c r="E4043" t="s">
        <v>5469</v>
      </c>
      <c r="F4043" t="s">
        <v>51</v>
      </c>
      <c r="G4043" t="s">
        <v>29</v>
      </c>
      <c r="H4043" s="5">
        <v>938.7</v>
      </c>
      <c r="I4043" s="5">
        <v>938.7</v>
      </c>
      <c r="J4043" s="5">
        <v>0</v>
      </c>
      <c r="K4043" s="5">
        <v>938.7</v>
      </c>
      <c r="L4043" s="5">
        <v>0</v>
      </c>
      <c r="M4043" t="str">
        <f>IF(ISERROR(VLOOKUP(A4043,'[1]Ecart validé'!$A:$A,1,FALSE)),Z4043,"Ecart Validé")</f>
        <v>valid</v>
      </c>
      <c r="R4043" t="s">
        <v>30</v>
      </c>
      <c r="X4043"/>
      <c r="Y4043"/>
      <c r="Z4043" t="s">
        <v>31</v>
      </c>
    </row>
    <row r="4044" spans="1:26" x14ac:dyDescent="0.3">
      <c r="A4044" t="s">
        <v>5470</v>
      </c>
      <c r="B4044" t="s">
        <v>3157</v>
      </c>
      <c r="C4044">
        <v>201514</v>
      </c>
      <c r="D4044" t="str">
        <f>+VLOOKUP(C4044,Param!K:L,2,FALSE)</f>
        <v>SMC - YUCALL</v>
      </c>
      <c r="E4044" t="s">
        <v>5471</v>
      </c>
      <c r="F4044" t="s">
        <v>51</v>
      </c>
      <c r="G4044" t="s">
        <v>29</v>
      </c>
      <c r="H4044" s="5">
        <v>1541.23</v>
      </c>
      <c r="I4044" s="5">
        <v>1541.231</v>
      </c>
      <c r="J4044" s="5">
        <v>-9.9999999997635292E-4</v>
      </c>
      <c r="K4044" s="5">
        <v>1541.23</v>
      </c>
      <c r="L4044" s="5">
        <v>0</v>
      </c>
      <c r="M4044" t="str">
        <f>IF(ISERROR(VLOOKUP(A4044,'[1]Ecart validé'!$A:$A,1,FALSE)),Z4044,"Ecart Validé")</f>
        <v>valid</v>
      </c>
      <c r="R4044" t="s">
        <v>30</v>
      </c>
      <c r="X4044"/>
      <c r="Y4044"/>
      <c r="Z4044" t="s">
        <v>31</v>
      </c>
    </row>
    <row r="4045" spans="1:26" x14ac:dyDescent="0.3">
      <c r="A4045" t="s">
        <v>5472</v>
      </c>
      <c r="B4045" t="s">
        <v>3157</v>
      </c>
      <c r="C4045">
        <v>205179</v>
      </c>
      <c r="D4045" t="str">
        <f>+VLOOKUP(C4045,Param!K:L,2,FALSE)</f>
        <v xml:space="preserve">FOODEX TEX MEX </v>
      </c>
      <c r="E4045">
        <v>1190206344</v>
      </c>
      <c r="F4045" t="s">
        <v>28</v>
      </c>
      <c r="G4045" t="s">
        <v>29</v>
      </c>
      <c r="H4045" s="5">
        <v>206.9</v>
      </c>
      <c r="I4045" s="5">
        <v>206.89500000000001</v>
      </c>
      <c r="J4045" s="5">
        <v>4.9999999999954499E-3</v>
      </c>
      <c r="K4045" s="5">
        <v>206.9</v>
      </c>
      <c r="L4045" s="5">
        <v>0</v>
      </c>
      <c r="M4045" t="str">
        <f>IF(ISERROR(VLOOKUP(A4045,'[1]Ecart validé'!$A:$A,1,FALSE)),Z4045,"Ecart Validé")</f>
        <v>valid</v>
      </c>
      <c r="R4045" t="s">
        <v>30</v>
      </c>
      <c r="X4045"/>
      <c r="Y4045"/>
      <c r="Z4045" t="s">
        <v>31</v>
      </c>
    </row>
    <row r="4046" spans="1:26" x14ac:dyDescent="0.3">
      <c r="A4046" t="s">
        <v>5473</v>
      </c>
      <c r="B4046" t="s">
        <v>3157</v>
      </c>
      <c r="C4046">
        <v>205179</v>
      </c>
      <c r="D4046" t="str">
        <f>+VLOOKUP(C4046,Param!K:L,2,FALSE)</f>
        <v xml:space="preserve">FOODEX TEX MEX </v>
      </c>
      <c r="E4046">
        <v>1190206344</v>
      </c>
      <c r="F4046" t="s">
        <v>35</v>
      </c>
      <c r="G4046" t="s">
        <v>29</v>
      </c>
      <c r="H4046" s="5">
        <v>106.18</v>
      </c>
      <c r="I4046" s="5">
        <v>106.18300000000001</v>
      </c>
      <c r="J4046" s="5">
        <v>-3.0000000000001098E-3</v>
      </c>
      <c r="K4046" s="5">
        <v>106.18</v>
      </c>
      <c r="L4046" s="5">
        <v>0</v>
      </c>
      <c r="M4046" t="str">
        <f>IF(ISERROR(VLOOKUP(A4046,'[1]Ecart validé'!$A:$A,1,FALSE)),Z4046,"Ecart Validé")</f>
        <v>valid</v>
      </c>
      <c r="R4046" t="s">
        <v>30</v>
      </c>
      <c r="X4046"/>
      <c r="Y4046"/>
      <c r="Z4046" t="s">
        <v>31</v>
      </c>
    </row>
    <row r="4047" spans="1:26" x14ac:dyDescent="0.3">
      <c r="A4047" t="s">
        <v>5474</v>
      </c>
      <c r="B4047" t="s">
        <v>3157</v>
      </c>
      <c r="C4047">
        <v>205179</v>
      </c>
      <c r="D4047" t="str">
        <f>+VLOOKUP(C4047,Param!K:L,2,FALSE)</f>
        <v xml:space="preserve">FOODEX TEX MEX </v>
      </c>
      <c r="E4047">
        <v>1190206344</v>
      </c>
      <c r="F4047" t="s">
        <v>37</v>
      </c>
      <c r="G4047" t="s">
        <v>29</v>
      </c>
      <c r="H4047" s="5">
        <v>11.87</v>
      </c>
      <c r="I4047" s="5">
        <v>11.866</v>
      </c>
      <c r="J4047" s="5">
        <v>3.9999999999995499E-3</v>
      </c>
      <c r="K4047" s="5">
        <v>11.87</v>
      </c>
      <c r="L4047" s="5">
        <v>0</v>
      </c>
      <c r="M4047" t="str">
        <f>IF(ISERROR(VLOOKUP(A4047,'[1]Ecart validé'!$A:$A,1,FALSE)),Z4047,"Ecart Validé")</f>
        <v>valid</v>
      </c>
      <c r="R4047" t="s">
        <v>30</v>
      </c>
      <c r="X4047"/>
      <c r="Y4047"/>
      <c r="Z4047" t="s">
        <v>31</v>
      </c>
    </row>
    <row r="4048" spans="1:26" x14ac:dyDescent="0.3">
      <c r="A4048" t="s">
        <v>5475</v>
      </c>
      <c r="B4048" t="s">
        <v>3157</v>
      </c>
      <c r="C4048">
        <v>205611</v>
      </c>
      <c r="D4048" t="str">
        <f>+VLOOKUP(C4048,Param!K:L,2,FALSE)</f>
        <v>LES NICETTES</v>
      </c>
      <c r="E4048">
        <v>120406557</v>
      </c>
      <c r="F4048" t="s">
        <v>37</v>
      </c>
      <c r="G4048" t="s">
        <v>29</v>
      </c>
      <c r="H4048" s="5">
        <v>43.21</v>
      </c>
      <c r="I4048" s="5">
        <v>43.212499999999999</v>
      </c>
      <c r="J4048" s="5">
        <v>-2.4999999999977202E-3</v>
      </c>
      <c r="K4048" s="5">
        <v>43.21</v>
      </c>
      <c r="L4048" s="5">
        <v>0</v>
      </c>
      <c r="M4048" t="str">
        <f>IF(ISERROR(VLOOKUP(A4048,'[1]Ecart validé'!$A:$A,1,FALSE)),Z4048,"Ecart Validé")</f>
        <v>valid</v>
      </c>
      <c r="R4048" t="s">
        <v>30</v>
      </c>
      <c r="X4048"/>
      <c r="Y4048"/>
      <c r="Z4048" t="s">
        <v>31</v>
      </c>
    </row>
    <row r="4049" spans="1:26" x14ac:dyDescent="0.3">
      <c r="A4049" t="s">
        <v>5476</v>
      </c>
      <c r="B4049" t="s">
        <v>3157</v>
      </c>
      <c r="C4049">
        <v>206646</v>
      </c>
      <c r="D4049" t="str">
        <f>+VLOOKUP(C4049,Param!K:L,2,FALSE)</f>
        <v>P.J.D AUDIOVISUEL</v>
      </c>
      <c r="E4049">
        <v>2140163516</v>
      </c>
      <c r="F4049" t="s">
        <v>28</v>
      </c>
      <c r="G4049" t="s">
        <v>29</v>
      </c>
      <c r="H4049" s="5">
        <v>3317.25</v>
      </c>
      <c r="I4049" s="5">
        <v>3317.25</v>
      </c>
      <c r="J4049" s="5">
        <v>0</v>
      </c>
      <c r="K4049" s="5">
        <v>3317.25</v>
      </c>
      <c r="L4049" s="5">
        <v>0</v>
      </c>
      <c r="M4049" t="str">
        <f>IF(ISERROR(VLOOKUP(A4049,'[1]Ecart validé'!$A:$A,1,FALSE)),Z4049,"Ecart Validé")</f>
        <v>valid</v>
      </c>
      <c r="R4049" t="s">
        <v>30</v>
      </c>
      <c r="X4049"/>
      <c r="Y4049"/>
      <c r="Z4049" t="s">
        <v>31</v>
      </c>
    </row>
    <row r="4050" spans="1:26" x14ac:dyDescent="0.3">
      <c r="A4050" t="s">
        <v>5477</v>
      </c>
      <c r="B4050" t="s">
        <v>3157</v>
      </c>
      <c r="C4050">
        <v>206646</v>
      </c>
      <c r="D4050" t="str">
        <f>+VLOOKUP(C4050,Param!K:L,2,FALSE)</f>
        <v>P.J.D AUDIOVISUEL</v>
      </c>
      <c r="E4050">
        <v>2140163516</v>
      </c>
      <c r="F4050" t="s">
        <v>33</v>
      </c>
      <c r="G4050" t="s">
        <v>29</v>
      </c>
      <c r="H4050" s="5">
        <v>2915.82</v>
      </c>
      <c r="I4050" s="5">
        <v>2915.82</v>
      </c>
      <c r="J4050" s="5">
        <v>0</v>
      </c>
      <c r="K4050" s="5">
        <v>2915.82</v>
      </c>
      <c r="L4050" s="5">
        <v>0</v>
      </c>
      <c r="M4050" t="str">
        <f>IF(ISERROR(VLOOKUP(A4050,'[1]Ecart validé'!$A:$A,1,FALSE)),Z4050,"Ecart Validé")</f>
        <v>valid</v>
      </c>
      <c r="R4050" t="s">
        <v>30</v>
      </c>
      <c r="X4050"/>
      <c r="Y4050"/>
      <c r="Z4050" t="s">
        <v>31</v>
      </c>
    </row>
    <row r="4051" spans="1:26" x14ac:dyDescent="0.3">
      <c r="A4051" t="s">
        <v>5478</v>
      </c>
      <c r="B4051" t="s">
        <v>3157</v>
      </c>
      <c r="C4051">
        <v>206646</v>
      </c>
      <c r="D4051" t="str">
        <f>+VLOOKUP(C4051,Param!K:L,2,FALSE)</f>
        <v>P.J.D AUDIOVISUEL</v>
      </c>
      <c r="E4051">
        <v>2140163516</v>
      </c>
      <c r="F4051" t="s">
        <v>35</v>
      </c>
      <c r="G4051" t="s">
        <v>29</v>
      </c>
      <c r="H4051" s="5">
        <v>2261.52</v>
      </c>
      <c r="I4051" s="5">
        <v>2261.52</v>
      </c>
      <c r="J4051" s="5">
        <v>0</v>
      </c>
      <c r="K4051" s="5">
        <v>2261.52</v>
      </c>
      <c r="L4051" s="5">
        <v>0</v>
      </c>
      <c r="M4051" t="str">
        <f>IF(ISERROR(VLOOKUP(A4051,'[1]Ecart validé'!$A:$A,1,FALSE)),Z4051,"Ecart Validé")</f>
        <v>valid</v>
      </c>
      <c r="R4051" t="s">
        <v>30</v>
      </c>
      <c r="X4051"/>
      <c r="Y4051"/>
      <c r="Z4051" t="s">
        <v>31</v>
      </c>
    </row>
    <row r="4052" spans="1:26" x14ac:dyDescent="0.3">
      <c r="A4052" t="s">
        <v>5479</v>
      </c>
      <c r="B4052" t="s">
        <v>3157</v>
      </c>
      <c r="C4052">
        <v>206646</v>
      </c>
      <c r="D4052" t="str">
        <f>+VLOOKUP(C4052,Param!K:L,2,FALSE)</f>
        <v>P.J.D AUDIOVISUEL</v>
      </c>
      <c r="E4052">
        <v>2140163516</v>
      </c>
      <c r="F4052" t="s">
        <v>37</v>
      </c>
      <c r="G4052" t="s">
        <v>29</v>
      </c>
      <c r="H4052" s="5">
        <v>474.6</v>
      </c>
      <c r="I4052" s="5">
        <v>474.6</v>
      </c>
      <c r="J4052" s="5">
        <v>0</v>
      </c>
      <c r="K4052" s="5">
        <v>474.6</v>
      </c>
      <c r="L4052" s="5">
        <v>0</v>
      </c>
      <c r="M4052" t="str">
        <f>IF(ISERROR(VLOOKUP(A4052,'[1]Ecart validé'!$A:$A,1,FALSE)),Z4052,"Ecart Validé")</f>
        <v>valid</v>
      </c>
      <c r="R4052" t="s">
        <v>30</v>
      </c>
      <c r="X4052"/>
      <c r="Y4052"/>
      <c r="Z4052" t="s">
        <v>31</v>
      </c>
    </row>
    <row r="4053" spans="1:26" x14ac:dyDescent="0.3">
      <c r="A4053" t="s">
        <v>5480</v>
      </c>
      <c r="B4053" t="s">
        <v>3157</v>
      </c>
      <c r="C4053">
        <v>207077</v>
      </c>
      <c r="D4053" t="str">
        <f>+VLOOKUP(C4053,Param!K:L,2,FALSE)</f>
        <v>VIVALYA</v>
      </c>
      <c r="E4053">
        <v>1150064040</v>
      </c>
      <c r="F4053" t="s">
        <v>28</v>
      </c>
      <c r="G4053" t="s">
        <v>29</v>
      </c>
      <c r="H4053" s="5">
        <v>112071.43039999899</v>
      </c>
      <c r="I4053" s="5">
        <v>112071.37209999999</v>
      </c>
      <c r="J4053" s="5">
        <v>5.8299999975133597E-2</v>
      </c>
      <c r="K4053" s="5">
        <v>112071.43039999899</v>
      </c>
      <c r="L4053" s="5">
        <v>0</v>
      </c>
      <c r="M4053" t="str">
        <f>IF(ISERROR(VLOOKUP(A4053,'[1]Ecart validé'!$A:$A,1,FALSE)),Z4053,"Ecart Validé")</f>
        <v>valid</v>
      </c>
      <c r="R4053" t="s">
        <v>30</v>
      </c>
      <c r="X4053"/>
      <c r="Y4053"/>
      <c r="Z4053" t="s">
        <v>31</v>
      </c>
    </row>
    <row r="4054" spans="1:26" x14ac:dyDescent="0.3">
      <c r="A4054" t="s">
        <v>5481</v>
      </c>
      <c r="B4054" t="s">
        <v>3157</v>
      </c>
      <c r="C4054">
        <v>207077</v>
      </c>
      <c r="D4054" t="str">
        <f>+VLOOKUP(C4054,Param!K:L,2,FALSE)</f>
        <v>VIVALYA</v>
      </c>
      <c r="E4054">
        <v>1150064040</v>
      </c>
      <c r="F4054" t="s">
        <v>33</v>
      </c>
      <c r="G4054" t="s">
        <v>29</v>
      </c>
      <c r="H4054" s="5">
        <v>29147.399600000001</v>
      </c>
      <c r="I4054" s="5">
        <v>29147.399600000001</v>
      </c>
      <c r="J4054" s="5">
        <v>1.09139364212751E-11</v>
      </c>
      <c r="K4054" s="5">
        <v>29147.399600000001</v>
      </c>
      <c r="L4054" s="5">
        <v>0</v>
      </c>
      <c r="M4054" t="str">
        <f>IF(ISERROR(VLOOKUP(A4054,'[1]Ecart validé'!$A:$A,1,FALSE)),Z4054,"Ecart Validé")</f>
        <v>valid</v>
      </c>
      <c r="R4054" t="s">
        <v>30</v>
      </c>
      <c r="X4054"/>
      <c r="Y4054"/>
      <c r="Z4054" t="s">
        <v>31</v>
      </c>
    </row>
    <row r="4055" spans="1:26" x14ac:dyDescent="0.3">
      <c r="A4055" t="s">
        <v>5482</v>
      </c>
      <c r="B4055" t="s">
        <v>3157</v>
      </c>
      <c r="C4055">
        <v>207077</v>
      </c>
      <c r="D4055" t="str">
        <f>+VLOOKUP(C4055,Param!K:L,2,FALSE)</f>
        <v>VIVALYA</v>
      </c>
      <c r="E4055">
        <v>1150064040</v>
      </c>
      <c r="F4055" t="s">
        <v>35</v>
      </c>
      <c r="G4055" t="s">
        <v>29</v>
      </c>
      <c r="H4055" s="5">
        <v>160266.35999999999</v>
      </c>
      <c r="I4055" s="5">
        <v>160266.36009999999</v>
      </c>
      <c r="J4055" s="5">
        <v>-9.9999975645914606E-5</v>
      </c>
      <c r="K4055" s="5">
        <v>160266.35999999999</v>
      </c>
      <c r="L4055" s="5">
        <v>0</v>
      </c>
      <c r="M4055" t="str">
        <f>IF(ISERROR(VLOOKUP(A4055,'[1]Ecart validé'!$A:$A,1,FALSE)),Z4055,"Ecart Validé")</f>
        <v>valid</v>
      </c>
      <c r="R4055" t="s">
        <v>30</v>
      </c>
      <c r="X4055"/>
      <c r="Y4055"/>
      <c r="Z4055" t="s">
        <v>31</v>
      </c>
    </row>
    <row r="4056" spans="1:26" x14ac:dyDescent="0.3">
      <c r="A4056" t="s">
        <v>5483</v>
      </c>
      <c r="B4056" t="s">
        <v>3157</v>
      </c>
      <c r="C4056">
        <v>207077</v>
      </c>
      <c r="D4056" t="str">
        <f>+VLOOKUP(C4056,Param!K:L,2,FALSE)</f>
        <v>VIVALYA</v>
      </c>
      <c r="E4056">
        <v>1150064040</v>
      </c>
      <c r="F4056" t="s">
        <v>37</v>
      </c>
      <c r="G4056" t="s">
        <v>29</v>
      </c>
      <c r="H4056" s="5">
        <v>49663.79</v>
      </c>
      <c r="I4056" s="5">
        <v>49663.788200000003</v>
      </c>
      <c r="J4056" s="5">
        <v>1.7999999981839199E-3</v>
      </c>
      <c r="K4056" s="5">
        <v>49663.79</v>
      </c>
      <c r="L4056" s="5">
        <v>0</v>
      </c>
      <c r="M4056" t="str">
        <f>IF(ISERROR(VLOOKUP(A4056,'[1]Ecart validé'!$A:$A,1,FALSE)),Z4056,"Ecart Validé")</f>
        <v>valid</v>
      </c>
      <c r="R4056" t="s">
        <v>30</v>
      </c>
      <c r="X4056"/>
      <c r="Y4056"/>
      <c r="Z4056" t="s">
        <v>31</v>
      </c>
    </row>
    <row r="4057" spans="1:26" x14ac:dyDescent="0.3">
      <c r="A4057" t="s">
        <v>5484</v>
      </c>
      <c r="B4057" t="s">
        <v>3157</v>
      </c>
      <c r="C4057">
        <v>207077</v>
      </c>
      <c r="D4057" t="str">
        <f>+VLOOKUP(C4057,Param!K:L,2,FALSE)</f>
        <v>VIVALYA</v>
      </c>
      <c r="E4057">
        <v>1150064044</v>
      </c>
      <c r="F4057" t="s">
        <v>28</v>
      </c>
      <c r="G4057" t="s">
        <v>29</v>
      </c>
      <c r="H4057" s="5">
        <v>45497.08</v>
      </c>
      <c r="I4057" s="5">
        <v>45497.078800000003</v>
      </c>
      <c r="J4057" s="5">
        <v>1.19999999878928E-3</v>
      </c>
      <c r="K4057" s="5">
        <v>45497.08</v>
      </c>
      <c r="L4057" s="5">
        <v>0</v>
      </c>
      <c r="M4057" t="str">
        <f>IF(ISERROR(VLOOKUP(A4057,'[1]Ecart validé'!$A:$A,1,FALSE)),Z4057,"Ecart Validé")</f>
        <v>valid</v>
      </c>
      <c r="R4057" t="s">
        <v>30</v>
      </c>
      <c r="X4057"/>
      <c r="Y4057"/>
      <c r="Z4057" t="s">
        <v>31</v>
      </c>
    </row>
    <row r="4058" spans="1:26" x14ac:dyDescent="0.3">
      <c r="A4058" t="s">
        <v>5485</v>
      </c>
      <c r="B4058" t="s">
        <v>3157</v>
      </c>
      <c r="C4058">
        <v>207077</v>
      </c>
      <c r="D4058" t="str">
        <f>+VLOOKUP(C4058,Param!K:L,2,FALSE)</f>
        <v>VIVALYA</v>
      </c>
      <c r="E4058">
        <v>1150064044</v>
      </c>
      <c r="F4058" t="s">
        <v>33</v>
      </c>
      <c r="G4058" t="s">
        <v>29</v>
      </c>
      <c r="H4058" s="5">
        <v>7163.85</v>
      </c>
      <c r="I4058" s="5">
        <v>7163.8494000000001</v>
      </c>
      <c r="J4058" s="5">
        <v>6.0000000030413503E-4</v>
      </c>
      <c r="K4058" s="5">
        <v>7163.85</v>
      </c>
      <c r="L4058" s="5">
        <v>0</v>
      </c>
      <c r="M4058" t="str">
        <f>IF(ISERROR(VLOOKUP(A4058,'[1]Ecart validé'!$A:$A,1,FALSE)),Z4058,"Ecart Validé")</f>
        <v>valid</v>
      </c>
      <c r="R4058" t="s">
        <v>30</v>
      </c>
      <c r="X4058"/>
      <c r="Y4058"/>
      <c r="Z4058" t="s">
        <v>31</v>
      </c>
    </row>
    <row r="4059" spans="1:26" x14ac:dyDescent="0.3">
      <c r="A4059" t="s">
        <v>5486</v>
      </c>
      <c r="B4059" t="s">
        <v>3157</v>
      </c>
      <c r="C4059">
        <v>207077</v>
      </c>
      <c r="D4059" t="str">
        <f>+VLOOKUP(C4059,Param!K:L,2,FALSE)</f>
        <v>VIVALYA</v>
      </c>
      <c r="E4059">
        <v>1150064044</v>
      </c>
      <c r="F4059" t="s">
        <v>35</v>
      </c>
      <c r="G4059" t="s">
        <v>29</v>
      </c>
      <c r="H4059" s="5">
        <v>52280.92</v>
      </c>
      <c r="I4059" s="5">
        <v>52280.918100000003</v>
      </c>
      <c r="J4059" s="5">
        <v>1.8999999956577E-3</v>
      </c>
      <c r="K4059" s="5">
        <v>52280.92</v>
      </c>
      <c r="L4059" s="5">
        <v>0</v>
      </c>
      <c r="M4059" t="str">
        <f>IF(ISERROR(VLOOKUP(A4059,'[1]Ecart validé'!$A:$A,1,FALSE)),Z4059,"Ecart Validé")</f>
        <v>valid</v>
      </c>
      <c r="R4059" t="s">
        <v>30</v>
      </c>
      <c r="X4059"/>
      <c r="Y4059"/>
      <c r="Z4059" t="s">
        <v>31</v>
      </c>
    </row>
    <row r="4060" spans="1:26" x14ac:dyDescent="0.3">
      <c r="A4060" t="s">
        <v>5487</v>
      </c>
      <c r="B4060" t="s">
        <v>3157</v>
      </c>
      <c r="C4060">
        <v>207077</v>
      </c>
      <c r="D4060" t="str">
        <f>+VLOOKUP(C4060,Param!K:L,2,FALSE)</f>
        <v>VIVALYA</v>
      </c>
      <c r="E4060">
        <v>1150064044</v>
      </c>
      <c r="F4060" t="s">
        <v>37</v>
      </c>
      <c r="G4060" t="s">
        <v>29</v>
      </c>
      <c r="H4060" s="5">
        <v>15994.84</v>
      </c>
      <c r="I4060" s="5">
        <v>15994.838599999999</v>
      </c>
      <c r="J4060" s="5">
        <v>1.40000000101281E-3</v>
      </c>
      <c r="K4060" s="5">
        <v>15994.84</v>
      </c>
      <c r="L4060" s="5">
        <v>0</v>
      </c>
      <c r="M4060" t="str">
        <f>IF(ISERROR(VLOOKUP(A4060,'[1]Ecart validé'!$A:$A,1,FALSE)),Z4060,"Ecart Validé")</f>
        <v>valid</v>
      </c>
      <c r="R4060" t="s">
        <v>30</v>
      </c>
      <c r="X4060"/>
      <c r="Y4060"/>
      <c r="Z4060" t="s">
        <v>31</v>
      </c>
    </row>
    <row r="4061" spans="1:26" x14ac:dyDescent="0.3">
      <c r="A4061" t="s">
        <v>5488</v>
      </c>
      <c r="B4061" t="s">
        <v>3157</v>
      </c>
      <c r="C4061">
        <v>207684</v>
      </c>
      <c r="D4061" t="str">
        <f>+VLOOKUP(C4061,Param!K:L,2,FALSE)</f>
        <v>PODIS</v>
      </c>
      <c r="E4061" t="s">
        <v>5489</v>
      </c>
      <c r="F4061" t="s">
        <v>51</v>
      </c>
      <c r="G4061" t="s">
        <v>29</v>
      </c>
      <c r="H4061" s="5">
        <v>2882.25</v>
      </c>
      <c r="I4061" s="5">
        <v>2882.2496000000001</v>
      </c>
      <c r="J4061" s="5">
        <v>3.9999999989959103E-4</v>
      </c>
      <c r="K4061" s="5">
        <v>2882.25</v>
      </c>
      <c r="L4061" s="5">
        <v>0</v>
      </c>
      <c r="M4061" t="str">
        <f>IF(ISERROR(VLOOKUP(A4061,'[1]Ecart validé'!$A:$A,1,FALSE)),Z4061,"Ecart Validé")</f>
        <v>valid</v>
      </c>
      <c r="R4061" t="s">
        <v>30</v>
      </c>
      <c r="X4061"/>
      <c r="Y4061"/>
      <c r="Z4061" t="s">
        <v>31</v>
      </c>
    </row>
    <row r="4062" spans="1:26" x14ac:dyDescent="0.3">
      <c r="A4062" t="s">
        <v>5490</v>
      </c>
      <c r="B4062" t="s">
        <v>3157</v>
      </c>
      <c r="C4062">
        <v>207701</v>
      </c>
      <c r="D4062" t="str">
        <f>+VLOOKUP(C4062,Param!K:L,2,FALSE)</f>
        <v>DAIKIN AIRCONDITIONING FRANCE</v>
      </c>
      <c r="E4062" t="s">
        <v>5491</v>
      </c>
      <c r="F4062" t="s">
        <v>51</v>
      </c>
      <c r="G4062" t="s">
        <v>29</v>
      </c>
      <c r="H4062" s="5">
        <v>31640.55</v>
      </c>
      <c r="I4062" s="5">
        <v>31640.55</v>
      </c>
      <c r="J4062" s="5">
        <v>0</v>
      </c>
      <c r="K4062" s="5">
        <v>31640.55</v>
      </c>
      <c r="L4062" s="5">
        <v>0</v>
      </c>
      <c r="M4062" t="str">
        <f>IF(ISERROR(VLOOKUP(A4062,'[1]Ecart validé'!$A:$A,1,FALSE)),Z4062,"Ecart Validé")</f>
        <v>valid</v>
      </c>
      <c r="R4062" t="s">
        <v>30</v>
      </c>
      <c r="X4062"/>
      <c r="Y4062"/>
      <c r="Z4062" t="s">
        <v>31</v>
      </c>
    </row>
    <row r="4063" spans="1:26" x14ac:dyDescent="0.3">
      <c r="A4063" t="s">
        <v>5492</v>
      </c>
      <c r="B4063" t="s">
        <v>3157</v>
      </c>
      <c r="C4063">
        <v>208647</v>
      </c>
      <c r="D4063" t="str">
        <f>+VLOOKUP(C4063,Param!K:L,2,FALSE)</f>
        <v>MSN DEVELOPPEMENT</v>
      </c>
      <c r="E4063">
        <v>2150054000</v>
      </c>
      <c r="F4063" t="s">
        <v>28</v>
      </c>
      <c r="G4063" t="s">
        <v>29</v>
      </c>
      <c r="H4063" s="5">
        <v>14496.72</v>
      </c>
      <c r="I4063" s="5">
        <v>14496.7219</v>
      </c>
      <c r="J4063" s="5">
        <v>-1.90000000111467E-3</v>
      </c>
      <c r="K4063" s="5">
        <v>14496.72</v>
      </c>
      <c r="L4063" s="5">
        <v>0</v>
      </c>
      <c r="M4063" t="str">
        <f>IF(ISERROR(VLOOKUP(A4063,'[1]Ecart validé'!$A:$A,1,FALSE)),Z4063,"Ecart Validé")</f>
        <v>valid</v>
      </c>
      <c r="R4063" t="s">
        <v>30</v>
      </c>
      <c r="X4063"/>
      <c r="Y4063"/>
      <c r="Z4063" t="s">
        <v>31</v>
      </c>
    </row>
    <row r="4064" spans="1:26" x14ac:dyDescent="0.3">
      <c r="A4064" t="s">
        <v>5493</v>
      </c>
      <c r="B4064" t="s">
        <v>3157</v>
      </c>
      <c r="C4064">
        <v>208647</v>
      </c>
      <c r="D4064" t="str">
        <f>+VLOOKUP(C4064,Param!K:L,2,FALSE)</f>
        <v>MSN DEVELOPPEMENT</v>
      </c>
      <c r="E4064">
        <v>2150054000</v>
      </c>
      <c r="F4064" t="s">
        <v>33</v>
      </c>
      <c r="G4064" t="s">
        <v>29</v>
      </c>
      <c r="H4064" s="5">
        <v>1974.35</v>
      </c>
      <c r="I4064" s="5">
        <v>1974.3533</v>
      </c>
      <c r="J4064" s="5">
        <v>-3.30000000008112E-3</v>
      </c>
      <c r="K4064" s="5">
        <v>1974.35</v>
      </c>
      <c r="L4064" s="5">
        <v>0</v>
      </c>
      <c r="M4064" t="str">
        <f>IF(ISERROR(VLOOKUP(A4064,'[1]Ecart validé'!$A:$A,1,FALSE)),Z4064,"Ecart Validé")</f>
        <v>valid</v>
      </c>
      <c r="R4064" t="s">
        <v>30</v>
      </c>
      <c r="X4064"/>
      <c r="Y4064"/>
      <c r="Z4064" t="s">
        <v>31</v>
      </c>
    </row>
    <row r="4065" spans="1:26" x14ac:dyDescent="0.3">
      <c r="A4065" t="s">
        <v>5494</v>
      </c>
      <c r="B4065" t="s">
        <v>3157</v>
      </c>
      <c r="C4065">
        <v>208647</v>
      </c>
      <c r="D4065" t="str">
        <f>+VLOOKUP(C4065,Param!K:L,2,FALSE)</f>
        <v>MSN DEVELOPPEMENT</v>
      </c>
      <c r="E4065">
        <v>2150054000</v>
      </c>
      <c r="F4065" t="s">
        <v>35</v>
      </c>
      <c r="G4065" t="s">
        <v>29</v>
      </c>
      <c r="H4065" s="5">
        <v>11821.13</v>
      </c>
      <c r="I4065" s="5">
        <v>11821.1345</v>
      </c>
      <c r="J4065" s="5">
        <v>-4.5000000009167698E-3</v>
      </c>
      <c r="K4065" s="5">
        <v>11821.13</v>
      </c>
      <c r="L4065" s="5">
        <v>0</v>
      </c>
      <c r="M4065" t="str">
        <f>IF(ISERROR(VLOOKUP(A4065,'[1]Ecart validé'!$A:$A,1,FALSE)),Z4065,"Ecart Validé")</f>
        <v>valid</v>
      </c>
      <c r="R4065" t="s">
        <v>30</v>
      </c>
      <c r="X4065"/>
      <c r="Y4065"/>
      <c r="Z4065" t="s">
        <v>31</v>
      </c>
    </row>
    <row r="4066" spans="1:26" x14ac:dyDescent="0.3">
      <c r="A4066" t="s">
        <v>5495</v>
      </c>
      <c r="B4066" t="s">
        <v>3157</v>
      </c>
      <c r="C4066">
        <v>208647</v>
      </c>
      <c r="D4066" t="str">
        <f>+VLOOKUP(C4066,Param!K:L,2,FALSE)</f>
        <v>MSN DEVELOPPEMENT</v>
      </c>
      <c r="E4066">
        <v>2150054000</v>
      </c>
      <c r="F4066" t="s">
        <v>37</v>
      </c>
      <c r="G4066" t="s">
        <v>29</v>
      </c>
      <c r="H4066" s="5">
        <v>6418.13</v>
      </c>
      <c r="I4066" s="5">
        <v>6418.1282000000001</v>
      </c>
      <c r="J4066" s="5">
        <v>1.8000000000029099E-3</v>
      </c>
      <c r="K4066" s="5">
        <v>6418.13</v>
      </c>
      <c r="L4066" s="5">
        <v>0</v>
      </c>
      <c r="M4066" t="str">
        <f>IF(ISERROR(VLOOKUP(A4066,'[1]Ecart validé'!$A:$A,1,FALSE)),Z4066,"Ecart Validé")</f>
        <v>valid</v>
      </c>
      <c r="R4066" t="s">
        <v>30</v>
      </c>
      <c r="X4066"/>
      <c r="Y4066"/>
      <c r="Z4066" t="s">
        <v>31</v>
      </c>
    </row>
    <row r="4067" spans="1:26" x14ac:dyDescent="0.3">
      <c r="A4067" t="s">
        <v>5496</v>
      </c>
      <c r="B4067" t="s">
        <v>3157</v>
      </c>
      <c r="C4067">
        <v>211265</v>
      </c>
      <c r="D4067" t="str">
        <f>+VLOOKUP(C4067,Param!K:L,2,FALSE)</f>
        <v>OPUS CONCEPTS</v>
      </c>
      <c r="E4067">
        <v>2187205706</v>
      </c>
      <c r="F4067" t="s">
        <v>28</v>
      </c>
      <c r="G4067" t="s">
        <v>29</v>
      </c>
      <c r="H4067" s="5">
        <v>2059.75</v>
      </c>
      <c r="I4067" s="5">
        <v>2059.752</v>
      </c>
      <c r="J4067" s="5">
        <v>-1.9999999999527002E-3</v>
      </c>
      <c r="K4067" s="5">
        <v>2059.75</v>
      </c>
      <c r="L4067" s="5">
        <v>0</v>
      </c>
      <c r="M4067" t="str">
        <f>IF(ISERROR(VLOOKUP(A4067,'[1]Ecart validé'!$A:$A,1,FALSE)),Z4067,"Ecart Validé")</f>
        <v>valid</v>
      </c>
      <c r="R4067" t="s">
        <v>30</v>
      </c>
      <c r="X4067"/>
      <c r="Y4067"/>
      <c r="Z4067" t="s">
        <v>31</v>
      </c>
    </row>
    <row r="4068" spans="1:26" x14ac:dyDescent="0.3">
      <c r="A4068" t="s">
        <v>5497</v>
      </c>
      <c r="B4068" t="s">
        <v>3157</v>
      </c>
      <c r="C4068">
        <v>211265</v>
      </c>
      <c r="D4068" t="str">
        <f>+VLOOKUP(C4068,Param!K:L,2,FALSE)</f>
        <v>OPUS CONCEPTS</v>
      </c>
      <c r="E4068">
        <v>2187205706</v>
      </c>
      <c r="F4068" t="s">
        <v>33</v>
      </c>
      <c r="G4068" t="s">
        <v>29</v>
      </c>
      <c r="H4068" s="5">
        <v>1029</v>
      </c>
      <c r="I4068" s="5">
        <v>1029</v>
      </c>
      <c r="J4068" s="5">
        <v>0</v>
      </c>
      <c r="K4068" s="5">
        <v>1029</v>
      </c>
      <c r="L4068" s="5">
        <v>0</v>
      </c>
      <c r="M4068" t="str">
        <f>IF(ISERROR(VLOOKUP(A4068,'[1]Ecart validé'!$A:$A,1,FALSE)),Z4068,"Ecart Validé")</f>
        <v>valid</v>
      </c>
      <c r="R4068" t="s">
        <v>30</v>
      </c>
      <c r="X4068"/>
      <c r="Y4068"/>
      <c r="Z4068" t="s">
        <v>31</v>
      </c>
    </row>
    <row r="4069" spans="1:26" x14ac:dyDescent="0.3">
      <c r="A4069" t="s">
        <v>5498</v>
      </c>
      <c r="B4069" t="s">
        <v>3157</v>
      </c>
      <c r="C4069">
        <v>211265</v>
      </c>
      <c r="D4069" t="str">
        <f>+VLOOKUP(C4069,Param!K:L,2,FALSE)</f>
        <v>OPUS CONCEPTS</v>
      </c>
      <c r="E4069">
        <v>2187205706</v>
      </c>
      <c r="F4069" t="s">
        <v>35</v>
      </c>
      <c r="G4069" t="s">
        <v>29</v>
      </c>
      <c r="H4069" s="5">
        <v>762.68</v>
      </c>
      <c r="I4069" s="5">
        <v>762.68399999999997</v>
      </c>
      <c r="J4069" s="5">
        <v>-4.0000000000190898E-3</v>
      </c>
      <c r="K4069" s="5">
        <v>762.68</v>
      </c>
      <c r="L4069" s="5">
        <v>0</v>
      </c>
      <c r="M4069" t="str">
        <f>IF(ISERROR(VLOOKUP(A4069,'[1]Ecart validé'!$A:$A,1,FALSE)),Z4069,"Ecart Validé")</f>
        <v>valid</v>
      </c>
      <c r="R4069" t="s">
        <v>30</v>
      </c>
      <c r="X4069"/>
      <c r="Y4069"/>
      <c r="Z4069" t="s">
        <v>31</v>
      </c>
    </row>
    <row r="4070" spans="1:26" x14ac:dyDescent="0.3">
      <c r="A4070" t="s">
        <v>5499</v>
      </c>
      <c r="B4070" t="s">
        <v>3157</v>
      </c>
      <c r="C4070">
        <v>211265</v>
      </c>
      <c r="D4070" t="str">
        <f>+VLOOKUP(C4070,Param!K:L,2,FALSE)</f>
        <v>OPUS CONCEPTS</v>
      </c>
      <c r="E4070">
        <v>2187205706</v>
      </c>
      <c r="F4070" t="s">
        <v>37</v>
      </c>
      <c r="G4070" t="s">
        <v>29</v>
      </c>
      <c r="H4070" s="5">
        <v>1740.2</v>
      </c>
      <c r="I4070" s="5">
        <v>1740.1980000000001</v>
      </c>
      <c r="J4070" s="5">
        <v>1.9999999999527002E-3</v>
      </c>
      <c r="K4070" s="5">
        <v>1740.2</v>
      </c>
      <c r="L4070" s="5">
        <v>0</v>
      </c>
      <c r="M4070" t="str">
        <f>IF(ISERROR(VLOOKUP(A4070,'[1]Ecart validé'!$A:$A,1,FALSE)),Z4070,"Ecart Validé")</f>
        <v>valid</v>
      </c>
      <c r="R4070" t="s">
        <v>30</v>
      </c>
      <c r="X4070"/>
      <c r="Y4070"/>
      <c r="Z4070" t="s">
        <v>31</v>
      </c>
    </row>
    <row r="4071" spans="1:26" x14ac:dyDescent="0.3">
      <c r="A4071" t="s">
        <v>5500</v>
      </c>
      <c r="B4071" t="s">
        <v>3157</v>
      </c>
      <c r="C4071">
        <v>211316</v>
      </c>
      <c r="D4071" t="str">
        <f>+VLOOKUP(C4071,Param!K:L,2,FALSE)</f>
        <v>GOOD EPICES</v>
      </c>
      <c r="E4071">
        <v>120406831</v>
      </c>
      <c r="F4071" t="s">
        <v>37</v>
      </c>
      <c r="G4071" t="s">
        <v>29</v>
      </c>
      <c r="H4071" s="5">
        <v>15.02</v>
      </c>
      <c r="I4071" s="5">
        <v>15.0162</v>
      </c>
      <c r="J4071" s="5">
        <v>3.8000000000000199E-3</v>
      </c>
      <c r="K4071" s="5">
        <v>15.02</v>
      </c>
      <c r="L4071" s="5">
        <v>0</v>
      </c>
      <c r="M4071" t="str">
        <f>IF(ISERROR(VLOOKUP(A4071,'[1]Ecart validé'!$A:$A,1,FALSE)),Z4071,"Ecart Validé")</f>
        <v>valid</v>
      </c>
      <c r="R4071" t="s">
        <v>30</v>
      </c>
      <c r="X4071"/>
      <c r="Y4071"/>
      <c r="Z4071" t="s">
        <v>31</v>
      </c>
    </row>
    <row r="4072" spans="1:26" x14ac:dyDescent="0.3">
      <c r="A4072" t="s">
        <v>5501</v>
      </c>
      <c r="B4072" t="s">
        <v>3157</v>
      </c>
      <c r="C4072">
        <v>212315</v>
      </c>
      <c r="D4072" t="str">
        <f>+VLOOKUP(C4072,Param!K:L,2,FALSE)</f>
        <v>DIRICKX ESPACE CLOTURE ILE DE FRANCE</v>
      </c>
      <c r="E4072">
        <v>2154404278</v>
      </c>
      <c r="F4072" t="s">
        <v>51</v>
      </c>
      <c r="G4072" t="s">
        <v>29</v>
      </c>
      <c r="H4072" s="5">
        <v>1954.35</v>
      </c>
      <c r="I4072" s="5">
        <v>1954.35</v>
      </c>
      <c r="J4072" s="5">
        <v>0</v>
      </c>
      <c r="K4072" s="5">
        <v>1954.35</v>
      </c>
      <c r="L4072" s="5">
        <v>0</v>
      </c>
      <c r="M4072" t="str">
        <f>IF(ISERROR(VLOOKUP(A4072,'[1]Ecart validé'!$A:$A,1,FALSE)),Z4072,"Ecart Validé")</f>
        <v>valid</v>
      </c>
      <c r="R4072" t="s">
        <v>30</v>
      </c>
      <c r="X4072"/>
      <c r="Y4072"/>
      <c r="Z4072" t="s">
        <v>31</v>
      </c>
    </row>
    <row r="4073" spans="1:26" x14ac:dyDescent="0.3">
      <c r="A4073" t="s">
        <v>5502</v>
      </c>
      <c r="B4073" t="s">
        <v>3157</v>
      </c>
      <c r="C4073">
        <v>212821</v>
      </c>
      <c r="D4073" t="str">
        <f>+VLOOKUP(C4073,Param!K:L,2,FALSE)</f>
        <v>SASSY FRANCE</v>
      </c>
      <c r="E4073">
        <v>1190405959</v>
      </c>
      <c r="F4073" t="s">
        <v>28</v>
      </c>
      <c r="G4073" t="s">
        <v>29</v>
      </c>
      <c r="H4073" s="5">
        <v>38.950000000000003</v>
      </c>
      <c r="I4073" s="5">
        <v>38.951999999999998</v>
      </c>
      <c r="J4073" s="5">
        <v>-1.9999999999953302E-3</v>
      </c>
      <c r="K4073" s="5">
        <v>38.950000000000003</v>
      </c>
      <c r="L4073" s="5">
        <v>0</v>
      </c>
      <c r="M4073" t="str">
        <f>IF(ISERROR(VLOOKUP(A4073,'[1]Ecart validé'!$A:$A,1,FALSE)),Z4073,"Ecart Validé")</f>
        <v>valid</v>
      </c>
      <c r="R4073" t="s">
        <v>30</v>
      </c>
      <c r="X4073"/>
      <c r="Y4073"/>
      <c r="Z4073" t="s">
        <v>31</v>
      </c>
    </row>
    <row r="4074" spans="1:26" x14ac:dyDescent="0.3">
      <c r="A4074" t="s">
        <v>5503</v>
      </c>
      <c r="B4074" t="s">
        <v>3157</v>
      </c>
      <c r="C4074">
        <v>212821</v>
      </c>
      <c r="D4074" t="str">
        <f>+VLOOKUP(C4074,Param!K:L,2,FALSE)</f>
        <v>SASSY FRANCE</v>
      </c>
      <c r="E4074">
        <v>1190405959</v>
      </c>
      <c r="F4074" t="s">
        <v>33</v>
      </c>
      <c r="G4074" t="s">
        <v>29</v>
      </c>
      <c r="H4074" s="5">
        <v>2.33</v>
      </c>
      <c r="I4074" s="5">
        <v>2.3319999999999999</v>
      </c>
      <c r="J4074" s="5">
        <v>-1.9999999999997702E-3</v>
      </c>
      <c r="K4074" s="5">
        <v>2.33</v>
      </c>
      <c r="L4074" s="5">
        <v>0</v>
      </c>
      <c r="M4074" t="str">
        <f>IF(ISERROR(VLOOKUP(A4074,'[1]Ecart validé'!$A:$A,1,FALSE)),Z4074,"Ecart Validé")</f>
        <v>valid</v>
      </c>
      <c r="R4074" t="s">
        <v>30</v>
      </c>
      <c r="X4074"/>
      <c r="Y4074"/>
      <c r="Z4074" t="s">
        <v>31</v>
      </c>
    </row>
    <row r="4075" spans="1:26" x14ac:dyDescent="0.3">
      <c r="A4075" t="s">
        <v>5504</v>
      </c>
      <c r="B4075" t="s">
        <v>3157</v>
      </c>
      <c r="C4075">
        <v>212821</v>
      </c>
      <c r="D4075" t="str">
        <f>+VLOOKUP(C4075,Param!K:L,2,FALSE)</f>
        <v>SASSY FRANCE</v>
      </c>
      <c r="E4075">
        <v>1190405959</v>
      </c>
      <c r="F4075" t="s">
        <v>35</v>
      </c>
      <c r="G4075" t="s">
        <v>29</v>
      </c>
      <c r="H4075" s="5">
        <v>227.67</v>
      </c>
      <c r="I4075" s="5">
        <v>227.67</v>
      </c>
      <c r="J4075" s="5">
        <v>0</v>
      </c>
      <c r="K4075" s="5">
        <v>227.67</v>
      </c>
      <c r="L4075" s="5">
        <v>0</v>
      </c>
      <c r="M4075" t="str">
        <f>IF(ISERROR(VLOOKUP(A4075,'[1]Ecart validé'!$A:$A,1,FALSE)),Z4075,"Ecart Validé")</f>
        <v>valid</v>
      </c>
      <c r="R4075" t="s">
        <v>30</v>
      </c>
      <c r="X4075"/>
      <c r="Y4075"/>
      <c r="Z4075" t="s">
        <v>31</v>
      </c>
    </row>
    <row r="4076" spans="1:26" x14ac:dyDescent="0.3">
      <c r="A4076" t="s">
        <v>5505</v>
      </c>
      <c r="B4076" t="s">
        <v>3157</v>
      </c>
      <c r="C4076">
        <v>212821</v>
      </c>
      <c r="D4076" t="str">
        <f>+VLOOKUP(C4076,Param!K:L,2,FALSE)</f>
        <v>SASSY FRANCE</v>
      </c>
      <c r="E4076">
        <v>1190405959</v>
      </c>
      <c r="F4076" t="s">
        <v>37</v>
      </c>
      <c r="G4076" t="s">
        <v>29</v>
      </c>
      <c r="H4076" s="5">
        <v>42.87</v>
      </c>
      <c r="I4076" s="5">
        <v>42.872999999999998</v>
      </c>
      <c r="J4076" s="5">
        <v>-3.0000000000001098E-3</v>
      </c>
      <c r="K4076" s="5">
        <v>42.87</v>
      </c>
      <c r="L4076" s="5">
        <v>0</v>
      </c>
      <c r="M4076" t="str">
        <f>IF(ISERROR(VLOOKUP(A4076,'[1]Ecart validé'!$A:$A,1,FALSE)),Z4076,"Ecart Validé")</f>
        <v>valid</v>
      </c>
      <c r="R4076" t="s">
        <v>30</v>
      </c>
      <c r="X4076"/>
      <c r="Y4076"/>
      <c r="Z4076" t="s">
        <v>31</v>
      </c>
    </row>
    <row r="4077" spans="1:26" x14ac:dyDescent="0.3">
      <c r="A4077" t="s">
        <v>5506</v>
      </c>
      <c r="B4077" t="s">
        <v>3157</v>
      </c>
      <c r="C4077">
        <v>212821</v>
      </c>
      <c r="D4077" t="str">
        <f>+VLOOKUP(C4077,Param!K:L,2,FALSE)</f>
        <v>SASSY FRANCE</v>
      </c>
      <c r="E4077" t="s">
        <v>5507</v>
      </c>
      <c r="F4077" t="s">
        <v>51</v>
      </c>
      <c r="G4077" t="s">
        <v>29</v>
      </c>
      <c r="H4077" s="5">
        <v>559.20000000000005</v>
      </c>
      <c r="I4077" s="5">
        <v>559.20000000000005</v>
      </c>
      <c r="J4077" s="5">
        <v>0</v>
      </c>
      <c r="K4077" s="5">
        <v>559.20000000000005</v>
      </c>
      <c r="L4077" s="5">
        <v>0</v>
      </c>
      <c r="M4077" t="str">
        <f>IF(ISERROR(VLOOKUP(A4077,'[1]Ecart validé'!$A:$A,1,FALSE)),Z4077,"Ecart Validé")</f>
        <v>valid</v>
      </c>
      <c r="R4077" t="s">
        <v>30</v>
      </c>
      <c r="X4077"/>
      <c r="Y4077"/>
      <c r="Z4077" t="s">
        <v>31</v>
      </c>
    </row>
    <row r="4078" spans="1:26" x14ac:dyDescent="0.3">
      <c r="A4078" t="s">
        <v>5508</v>
      </c>
      <c r="B4078" t="s">
        <v>3157</v>
      </c>
      <c r="C4078">
        <v>213335</v>
      </c>
      <c r="D4078" t="str">
        <f>+VLOOKUP(C4078,Param!K:L,2,FALSE)</f>
        <v>HACCESS</v>
      </c>
      <c r="E4078">
        <v>2180155577</v>
      </c>
      <c r="F4078" t="s">
        <v>28</v>
      </c>
      <c r="G4078" t="s">
        <v>29</v>
      </c>
      <c r="H4078" s="5">
        <v>1410.06</v>
      </c>
      <c r="I4078" s="5">
        <v>1410.0554999999999</v>
      </c>
      <c r="J4078" s="5">
        <v>4.5000000000072699E-3</v>
      </c>
      <c r="K4078" s="5">
        <v>1410.06</v>
      </c>
      <c r="L4078" s="5">
        <v>0</v>
      </c>
      <c r="M4078" t="str">
        <f>IF(ISERROR(VLOOKUP(A4078,'[1]Ecart validé'!$A:$A,1,FALSE)),Z4078,"Ecart Validé")</f>
        <v>valid</v>
      </c>
      <c r="R4078" t="s">
        <v>30</v>
      </c>
      <c r="X4078"/>
      <c r="Y4078"/>
      <c r="Z4078" t="s">
        <v>31</v>
      </c>
    </row>
    <row r="4079" spans="1:26" x14ac:dyDescent="0.3">
      <c r="A4079" t="s">
        <v>5509</v>
      </c>
      <c r="B4079" t="s">
        <v>3157</v>
      </c>
      <c r="C4079">
        <v>213335</v>
      </c>
      <c r="D4079" t="str">
        <f>+VLOOKUP(C4079,Param!K:L,2,FALSE)</f>
        <v>HACCESS</v>
      </c>
      <c r="E4079">
        <v>2180155577</v>
      </c>
      <c r="F4079" t="s">
        <v>33</v>
      </c>
      <c r="G4079" t="s">
        <v>29</v>
      </c>
      <c r="H4079" s="5">
        <v>1925.97</v>
      </c>
      <c r="I4079" s="5">
        <v>1925.9704999999999</v>
      </c>
      <c r="J4079" s="5">
        <v>-4.9999999987448897E-4</v>
      </c>
      <c r="K4079" s="5">
        <v>1925.97</v>
      </c>
      <c r="L4079" s="5">
        <v>0</v>
      </c>
      <c r="M4079" t="str">
        <f>IF(ISERROR(VLOOKUP(A4079,'[1]Ecart validé'!$A:$A,1,FALSE)),Z4079,"Ecart Validé")</f>
        <v>valid</v>
      </c>
      <c r="R4079" t="s">
        <v>30</v>
      </c>
      <c r="X4079"/>
      <c r="Y4079"/>
      <c r="Z4079" t="s">
        <v>31</v>
      </c>
    </row>
    <row r="4080" spans="1:26" x14ac:dyDescent="0.3">
      <c r="A4080" t="s">
        <v>5510</v>
      </c>
      <c r="B4080" t="s">
        <v>3157</v>
      </c>
      <c r="C4080">
        <v>213335</v>
      </c>
      <c r="D4080" t="str">
        <f>+VLOOKUP(C4080,Param!K:L,2,FALSE)</f>
        <v>HACCESS</v>
      </c>
      <c r="E4080">
        <v>2180155577</v>
      </c>
      <c r="F4080" t="s">
        <v>35</v>
      </c>
      <c r="G4080" t="s">
        <v>29</v>
      </c>
      <c r="H4080" s="5">
        <v>3599.63</v>
      </c>
      <c r="I4080" s="5">
        <v>3599.6264999999999</v>
      </c>
      <c r="J4080" s="5">
        <v>3.50000000025829E-3</v>
      </c>
      <c r="K4080" s="5">
        <v>3599.63</v>
      </c>
      <c r="L4080" s="5">
        <v>0</v>
      </c>
      <c r="M4080" t="str">
        <f>IF(ISERROR(VLOOKUP(A4080,'[1]Ecart validé'!$A:$A,1,FALSE)),Z4080,"Ecart Validé")</f>
        <v>valid</v>
      </c>
      <c r="R4080" t="s">
        <v>30</v>
      </c>
      <c r="X4080"/>
      <c r="Y4080"/>
      <c r="Z4080" t="s">
        <v>31</v>
      </c>
    </row>
    <row r="4081" spans="1:26" x14ac:dyDescent="0.3">
      <c r="A4081" t="s">
        <v>5511</v>
      </c>
      <c r="B4081" t="s">
        <v>3157</v>
      </c>
      <c r="C4081">
        <v>213335</v>
      </c>
      <c r="D4081" t="str">
        <f>+VLOOKUP(C4081,Param!K:L,2,FALSE)</f>
        <v>HACCESS</v>
      </c>
      <c r="E4081">
        <v>2180155577</v>
      </c>
      <c r="F4081" t="s">
        <v>37</v>
      </c>
      <c r="G4081" t="s">
        <v>29</v>
      </c>
      <c r="H4081" s="5">
        <v>4666.9799999999996</v>
      </c>
      <c r="I4081" s="5">
        <v>4666.9769999999999</v>
      </c>
      <c r="J4081" s="5">
        <v>2.9999999997016801E-3</v>
      </c>
      <c r="K4081" s="5">
        <v>4666.9799999999996</v>
      </c>
      <c r="L4081" s="5">
        <v>0</v>
      </c>
      <c r="M4081" t="str">
        <f>IF(ISERROR(VLOOKUP(A4081,'[1]Ecart validé'!$A:$A,1,FALSE)),Z4081,"Ecart Validé")</f>
        <v>valid</v>
      </c>
      <c r="R4081" t="s">
        <v>30</v>
      </c>
      <c r="X4081"/>
      <c r="Y4081"/>
      <c r="Z4081" t="s">
        <v>31</v>
      </c>
    </row>
    <row r="4082" spans="1:26" x14ac:dyDescent="0.3">
      <c r="A4082" t="s">
        <v>5512</v>
      </c>
      <c r="B4082" t="s">
        <v>3157</v>
      </c>
      <c r="C4082">
        <v>214076</v>
      </c>
      <c r="D4082" t="str">
        <f>+VLOOKUP(C4082,Param!K:L,2,FALSE)</f>
        <v>LES VIVIERS QUIBERONNAIS MAREE</v>
      </c>
      <c r="E4082">
        <v>1150084279</v>
      </c>
      <c r="F4082" t="s">
        <v>28</v>
      </c>
      <c r="G4082" t="s">
        <v>29</v>
      </c>
      <c r="H4082" s="5">
        <v>2780.52</v>
      </c>
      <c r="I4082" s="5">
        <v>2780.52</v>
      </c>
      <c r="J4082" s="5">
        <v>0</v>
      </c>
      <c r="K4082" s="5">
        <v>2780.52</v>
      </c>
      <c r="L4082" s="5">
        <v>0</v>
      </c>
      <c r="M4082" t="str">
        <f>IF(ISERROR(VLOOKUP(A4082,'[1]Ecart validé'!$A:$A,1,FALSE)),Z4082,"Ecart Validé")</f>
        <v>valid</v>
      </c>
      <c r="R4082" t="s">
        <v>30</v>
      </c>
      <c r="X4082"/>
      <c r="Y4082"/>
      <c r="Z4082" t="s">
        <v>31</v>
      </c>
    </row>
    <row r="4083" spans="1:26" x14ac:dyDescent="0.3">
      <c r="A4083" t="s">
        <v>5513</v>
      </c>
      <c r="B4083" t="s">
        <v>3157</v>
      </c>
      <c r="C4083">
        <v>214076</v>
      </c>
      <c r="D4083" t="str">
        <f>+VLOOKUP(C4083,Param!K:L,2,FALSE)</f>
        <v>LES VIVIERS QUIBERONNAIS MAREE</v>
      </c>
      <c r="E4083">
        <v>1150084279</v>
      </c>
      <c r="F4083" t="s">
        <v>35</v>
      </c>
      <c r="G4083" t="s">
        <v>29</v>
      </c>
      <c r="H4083" s="5">
        <v>474.21</v>
      </c>
      <c r="I4083" s="5">
        <v>474.2133</v>
      </c>
      <c r="J4083" s="5">
        <v>-3.30000000002428E-3</v>
      </c>
      <c r="K4083" s="5">
        <v>474.21</v>
      </c>
      <c r="L4083" s="5">
        <v>0</v>
      </c>
      <c r="M4083" t="str">
        <f>IF(ISERROR(VLOOKUP(A4083,'[1]Ecart validé'!$A:$A,1,FALSE)),Z4083,"Ecart Validé")</f>
        <v>valid</v>
      </c>
      <c r="R4083" t="s">
        <v>30</v>
      </c>
      <c r="X4083"/>
      <c r="Y4083"/>
      <c r="Z4083" t="s">
        <v>31</v>
      </c>
    </row>
    <row r="4084" spans="1:26" x14ac:dyDescent="0.3">
      <c r="A4084" t="s">
        <v>5514</v>
      </c>
      <c r="B4084" t="s">
        <v>3157</v>
      </c>
      <c r="C4084">
        <v>214076</v>
      </c>
      <c r="D4084" t="str">
        <f>+VLOOKUP(C4084,Param!K:L,2,FALSE)</f>
        <v>LES VIVIERS QUIBERONNAIS MAREE</v>
      </c>
      <c r="E4084">
        <v>1150084279</v>
      </c>
      <c r="F4084" t="s">
        <v>37</v>
      </c>
      <c r="G4084" t="s">
        <v>29</v>
      </c>
      <c r="H4084" s="5">
        <v>136.34</v>
      </c>
      <c r="I4084" s="5">
        <v>136.34</v>
      </c>
      <c r="J4084" s="5">
        <v>0</v>
      </c>
      <c r="K4084" s="5">
        <v>136.34</v>
      </c>
      <c r="L4084" s="5">
        <v>0</v>
      </c>
      <c r="M4084" t="str">
        <f>IF(ISERROR(VLOOKUP(A4084,'[1]Ecart validé'!$A:$A,1,FALSE)),Z4084,"Ecart Validé")</f>
        <v>valid</v>
      </c>
      <c r="R4084" t="s">
        <v>30</v>
      </c>
      <c r="X4084"/>
      <c r="Y4084"/>
      <c r="Z4084" t="s">
        <v>31</v>
      </c>
    </row>
    <row r="4085" spans="1:26" x14ac:dyDescent="0.3">
      <c r="A4085" t="s">
        <v>5515</v>
      </c>
      <c r="B4085" t="s">
        <v>3157</v>
      </c>
      <c r="C4085">
        <v>214646</v>
      </c>
      <c r="D4085" t="str">
        <f>+VLOOKUP(C4085,Param!K:L,2,FALSE)</f>
        <v>STN TEFID</v>
      </c>
      <c r="E4085">
        <v>2150284252</v>
      </c>
      <c r="F4085" t="s">
        <v>28</v>
      </c>
      <c r="G4085" t="s">
        <v>29</v>
      </c>
      <c r="H4085" s="5">
        <v>68884.17</v>
      </c>
      <c r="I4085" s="5">
        <v>68884.165999999997</v>
      </c>
      <c r="J4085" s="5">
        <v>4.0000000008149003E-3</v>
      </c>
      <c r="K4085" s="5">
        <v>68884.17</v>
      </c>
      <c r="L4085" s="5">
        <v>0</v>
      </c>
      <c r="M4085" t="str">
        <f>IF(ISERROR(VLOOKUP(A4085,'[1]Ecart validé'!$A:$A,1,FALSE)),Z4085,"Ecart Validé")</f>
        <v>valid</v>
      </c>
      <c r="R4085" t="s">
        <v>30</v>
      </c>
      <c r="X4085"/>
      <c r="Y4085"/>
      <c r="Z4085" t="s">
        <v>31</v>
      </c>
    </row>
    <row r="4086" spans="1:26" x14ac:dyDescent="0.3">
      <c r="A4086" t="s">
        <v>5516</v>
      </c>
      <c r="B4086" t="s">
        <v>3157</v>
      </c>
      <c r="C4086">
        <v>214646</v>
      </c>
      <c r="D4086" t="str">
        <f>+VLOOKUP(C4086,Param!K:L,2,FALSE)</f>
        <v>STN TEFID</v>
      </c>
      <c r="E4086">
        <v>2150284252</v>
      </c>
      <c r="F4086" t="s">
        <v>33</v>
      </c>
      <c r="G4086" t="s">
        <v>29</v>
      </c>
      <c r="H4086" s="5">
        <v>7673.45</v>
      </c>
      <c r="I4086" s="5">
        <v>7673.4538000000002</v>
      </c>
      <c r="J4086" s="5">
        <v>-3.8000000004103601E-3</v>
      </c>
      <c r="K4086" s="5">
        <v>7673.45</v>
      </c>
      <c r="L4086" s="5">
        <v>0</v>
      </c>
      <c r="M4086" t="str">
        <f>IF(ISERROR(VLOOKUP(A4086,'[1]Ecart validé'!$A:$A,1,FALSE)),Z4086,"Ecart Validé")</f>
        <v>valid</v>
      </c>
      <c r="R4086" t="s">
        <v>30</v>
      </c>
      <c r="X4086"/>
      <c r="Y4086"/>
      <c r="Z4086" t="s">
        <v>31</v>
      </c>
    </row>
    <row r="4087" spans="1:26" x14ac:dyDescent="0.3">
      <c r="A4087" t="s">
        <v>5517</v>
      </c>
      <c r="B4087" t="s">
        <v>3157</v>
      </c>
      <c r="C4087">
        <v>214646</v>
      </c>
      <c r="D4087" t="str">
        <f>+VLOOKUP(C4087,Param!K:L,2,FALSE)</f>
        <v>STN TEFID</v>
      </c>
      <c r="E4087">
        <v>2150284252</v>
      </c>
      <c r="F4087" t="s">
        <v>35</v>
      </c>
      <c r="G4087" t="s">
        <v>29</v>
      </c>
      <c r="H4087" s="5">
        <v>35292.980000000003</v>
      </c>
      <c r="I4087" s="5">
        <v>35292.983899999999</v>
      </c>
      <c r="J4087" s="5">
        <v>-3.89999999606516E-3</v>
      </c>
      <c r="K4087" s="5">
        <v>35292.980000000003</v>
      </c>
      <c r="L4087" s="5">
        <v>0</v>
      </c>
      <c r="M4087" t="str">
        <f>IF(ISERROR(VLOOKUP(A4087,'[1]Ecart validé'!$A:$A,1,FALSE)),Z4087,"Ecart Validé")</f>
        <v>valid</v>
      </c>
      <c r="R4087" t="s">
        <v>30</v>
      </c>
      <c r="X4087"/>
      <c r="Y4087"/>
      <c r="Z4087" t="s">
        <v>31</v>
      </c>
    </row>
    <row r="4088" spans="1:26" x14ac:dyDescent="0.3">
      <c r="A4088" t="s">
        <v>5518</v>
      </c>
      <c r="B4088" t="s">
        <v>3157</v>
      </c>
      <c r="C4088">
        <v>214646</v>
      </c>
      <c r="D4088" t="str">
        <f>+VLOOKUP(C4088,Param!K:L,2,FALSE)</f>
        <v>STN TEFID</v>
      </c>
      <c r="E4088">
        <v>2150284252</v>
      </c>
      <c r="F4088" t="s">
        <v>37</v>
      </c>
      <c r="G4088" t="s">
        <v>29</v>
      </c>
      <c r="H4088" s="5">
        <v>26743.119999999999</v>
      </c>
      <c r="I4088" s="5">
        <v>26743.117099999999</v>
      </c>
      <c r="J4088" s="5">
        <v>2.8999999994994102E-3</v>
      </c>
      <c r="K4088" s="5">
        <v>26743.119999999999</v>
      </c>
      <c r="L4088" s="5">
        <v>0</v>
      </c>
      <c r="M4088" t="str">
        <f>IF(ISERROR(VLOOKUP(A4088,'[1]Ecart validé'!$A:$A,1,FALSE)),Z4088,"Ecart Validé")</f>
        <v>valid</v>
      </c>
      <c r="R4088" t="s">
        <v>30</v>
      </c>
      <c r="X4088"/>
      <c r="Y4088"/>
      <c r="Z4088" t="s">
        <v>31</v>
      </c>
    </row>
    <row r="4089" spans="1:26" x14ac:dyDescent="0.3">
      <c r="A4089" t="s">
        <v>5519</v>
      </c>
      <c r="B4089" t="s">
        <v>3157</v>
      </c>
      <c r="C4089">
        <v>216611</v>
      </c>
      <c r="D4089" t="str">
        <f>+VLOOKUP(C4089,Param!K:L,2,FALSE)</f>
        <v>ARIESS CONSULTING</v>
      </c>
      <c r="E4089">
        <v>1177205326</v>
      </c>
      <c r="F4089" t="s">
        <v>28</v>
      </c>
      <c r="G4089" t="s">
        <v>29</v>
      </c>
      <c r="H4089" s="5">
        <v>493.5</v>
      </c>
      <c r="I4089" s="5">
        <v>493.5</v>
      </c>
      <c r="J4089" s="5">
        <v>0</v>
      </c>
      <c r="K4089" s="5">
        <v>493.5</v>
      </c>
      <c r="L4089" s="5">
        <v>0</v>
      </c>
      <c r="M4089" t="str">
        <f>IF(ISERROR(VLOOKUP(A4089,'[1]Ecart validé'!$A:$A,1,FALSE)),Z4089,"Ecart Validé")</f>
        <v>valid</v>
      </c>
      <c r="R4089" t="s">
        <v>30</v>
      </c>
      <c r="X4089"/>
      <c r="Y4089"/>
      <c r="Z4089" t="s">
        <v>31</v>
      </c>
    </row>
    <row r="4090" spans="1:26" x14ac:dyDescent="0.3">
      <c r="A4090" t="s">
        <v>5520</v>
      </c>
      <c r="B4090" t="s">
        <v>3157</v>
      </c>
      <c r="C4090">
        <v>216611</v>
      </c>
      <c r="D4090" t="str">
        <f>+VLOOKUP(C4090,Param!K:L,2,FALSE)</f>
        <v>ARIESS CONSULTING</v>
      </c>
      <c r="E4090">
        <v>1177205326</v>
      </c>
      <c r="F4090" t="s">
        <v>33</v>
      </c>
      <c r="G4090" t="s">
        <v>29</v>
      </c>
      <c r="H4090" s="5">
        <v>113.85</v>
      </c>
      <c r="I4090" s="5">
        <v>113.85</v>
      </c>
      <c r="J4090" s="5">
        <v>0</v>
      </c>
      <c r="K4090" s="5">
        <v>113.85</v>
      </c>
      <c r="L4090" s="5">
        <v>0</v>
      </c>
      <c r="M4090" t="str">
        <f>IF(ISERROR(VLOOKUP(A4090,'[1]Ecart validé'!$A:$A,1,FALSE)),Z4090,"Ecart Validé")</f>
        <v>valid</v>
      </c>
      <c r="R4090" t="s">
        <v>30</v>
      </c>
      <c r="X4090"/>
      <c r="Y4090"/>
      <c r="Z4090" t="s">
        <v>31</v>
      </c>
    </row>
    <row r="4091" spans="1:26" x14ac:dyDescent="0.3">
      <c r="A4091" t="s">
        <v>5521</v>
      </c>
      <c r="B4091" t="s">
        <v>3157</v>
      </c>
      <c r="C4091">
        <v>216611</v>
      </c>
      <c r="D4091" t="str">
        <f>+VLOOKUP(C4091,Param!K:L,2,FALSE)</f>
        <v>ARIESS CONSULTING</v>
      </c>
      <c r="E4091">
        <v>1177205326</v>
      </c>
      <c r="F4091" t="s">
        <v>35</v>
      </c>
      <c r="G4091" t="s">
        <v>29</v>
      </c>
      <c r="H4091" s="5">
        <v>220.95</v>
      </c>
      <c r="I4091" s="5">
        <v>220.95</v>
      </c>
      <c r="J4091" s="5">
        <v>0</v>
      </c>
      <c r="K4091" s="5">
        <v>220.95</v>
      </c>
      <c r="L4091" s="5">
        <v>0</v>
      </c>
      <c r="M4091" t="str">
        <f>IF(ISERROR(VLOOKUP(A4091,'[1]Ecart validé'!$A:$A,1,FALSE)),Z4091,"Ecart Validé")</f>
        <v>valid</v>
      </c>
      <c r="R4091" t="s">
        <v>30</v>
      </c>
      <c r="X4091"/>
      <c r="Y4091"/>
      <c r="Z4091" t="s">
        <v>31</v>
      </c>
    </row>
    <row r="4092" spans="1:26" x14ac:dyDescent="0.3">
      <c r="A4092" t="s">
        <v>5522</v>
      </c>
      <c r="B4092" t="s">
        <v>3157</v>
      </c>
      <c r="C4092">
        <v>217599</v>
      </c>
      <c r="D4092" t="str">
        <f>+VLOOKUP(C4092,Param!K:L,2,FALSE)</f>
        <v>L'ATELIER DES BOUCHERIES NIVERNAISES</v>
      </c>
      <c r="E4092">
        <v>1150034361</v>
      </c>
      <c r="F4092" t="s">
        <v>28</v>
      </c>
      <c r="G4092" t="s">
        <v>29</v>
      </c>
      <c r="H4092" s="5">
        <v>26723.357599999999</v>
      </c>
      <c r="I4092" s="5">
        <v>26723.360000000001</v>
      </c>
      <c r="J4092" s="5">
        <v>-2.4000000012165401E-3</v>
      </c>
      <c r="K4092" s="5">
        <v>26723.357599999999</v>
      </c>
      <c r="L4092" s="5">
        <v>0</v>
      </c>
      <c r="M4092" t="str">
        <f>IF(ISERROR(VLOOKUP(A4092,'[1]Ecart validé'!$A:$A,1,FALSE)),Z4092,"Ecart Validé")</f>
        <v>valid</v>
      </c>
      <c r="R4092" t="s">
        <v>30</v>
      </c>
      <c r="X4092"/>
      <c r="Y4092"/>
      <c r="Z4092" t="s">
        <v>31</v>
      </c>
    </row>
    <row r="4093" spans="1:26" x14ac:dyDescent="0.3">
      <c r="A4093" t="s">
        <v>5523</v>
      </c>
      <c r="B4093" t="s">
        <v>3157</v>
      </c>
      <c r="C4093">
        <v>217599</v>
      </c>
      <c r="D4093" t="str">
        <f>+VLOOKUP(C4093,Param!K:L,2,FALSE)</f>
        <v>L'ATELIER DES BOUCHERIES NIVERNAISES</v>
      </c>
      <c r="E4093">
        <v>1150034361</v>
      </c>
      <c r="F4093" t="s">
        <v>33</v>
      </c>
      <c r="G4093" t="s">
        <v>29</v>
      </c>
      <c r="H4093" s="5">
        <v>3254.6823999999901</v>
      </c>
      <c r="I4093" s="5">
        <v>3254.6824000000001</v>
      </c>
      <c r="J4093" s="5">
        <v>-4.5474735088646402E-13</v>
      </c>
      <c r="K4093" s="5">
        <v>3254.6823999999901</v>
      </c>
      <c r="L4093" s="5">
        <v>0</v>
      </c>
      <c r="M4093" t="str">
        <f>IF(ISERROR(VLOOKUP(A4093,'[1]Ecart validé'!$A:$A,1,FALSE)),Z4093,"Ecart Validé")</f>
        <v>valid</v>
      </c>
      <c r="R4093" t="s">
        <v>30</v>
      </c>
      <c r="X4093"/>
      <c r="Y4093"/>
      <c r="Z4093" t="s">
        <v>31</v>
      </c>
    </row>
    <row r="4094" spans="1:26" x14ac:dyDescent="0.3">
      <c r="A4094" t="s">
        <v>5524</v>
      </c>
      <c r="B4094" t="s">
        <v>3157</v>
      </c>
      <c r="C4094">
        <v>217599</v>
      </c>
      <c r="D4094" t="str">
        <f>+VLOOKUP(C4094,Param!K:L,2,FALSE)</f>
        <v>L'ATELIER DES BOUCHERIES NIVERNAISES</v>
      </c>
      <c r="E4094">
        <v>1150034361</v>
      </c>
      <c r="F4094" t="s">
        <v>35</v>
      </c>
      <c r="G4094" t="s">
        <v>29</v>
      </c>
      <c r="H4094" s="5">
        <v>21488.54</v>
      </c>
      <c r="I4094" s="5">
        <v>21488.536</v>
      </c>
      <c r="J4094" s="5">
        <v>4.0000000008149003E-3</v>
      </c>
      <c r="K4094" s="5">
        <v>21488.54</v>
      </c>
      <c r="L4094" s="5">
        <v>0</v>
      </c>
      <c r="M4094" t="str">
        <f>IF(ISERROR(VLOOKUP(A4094,'[1]Ecart validé'!$A:$A,1,FALSE)),Z4094,"Ecart Validé")</f>
        <v>valid</v>
      </c>
      <c r="R4094" t="s">
        <v>30</v>
      </c>
      <c r="X4094"/>
      <c r="Y4094"/>
      <c r="Z4094" t="s">
        <v>31</v>
      </c>
    </row>
    <row r="4095" spans="1:26" x14ac:dyDescent="0.3">
      <c r="A4095" t="s">
        <v>5525</v>
      </c>
      <c r="B4095" t="s">
        <v>3157</v>
      </c>
      <c r="C4095">
        <v>217599</v>
      </c>
      <c r="D4095" t="str">
        <f>+VLOOKUP(C4095,Param!K:L,2,FALSE)</f>
        <v>L'ATELIER DES BOUCHERIES NIVERNAISES</v>
      </c>
      <c r="E4095">
        <v>1150034361</v>
      </c>
      <c r="F4095" t="s">
        <v>37</v>
      </c>
      <c r="G4095" t="s">
        <v>29</v>
      </c>
      <c r="H4095" s="5">
        <v>5959.5</v>
      </c>
      <c r="I4095" s="5">
        <v>5959.4992000000002</v>
      </c>
      <c r="J4095" s="5">
        <v>7.9999999979918303E-4</v>
      </c>
      <c r="K4095" s="5">
        <v>5959.5</v>
      </c>
      <c r="L4095" s="5">
        <v>0</v>
      </c>
      <c r="M4095" t="str">
        <f>IF(ISERROR(VLOOKUP(A4095,'[1]Ecart validé'!$A:$A,1,FALSE)),Z4095,"Ecart Validé")</f>
        <v>valid</v>
      </c>
      <c r="R4095" t="s">
        <v>30</v>
      </c>
      <c r="X4095"/>
      <c r="Y4095"/>
      <c r="Z4095" t="s">
        <v>31</v>
      </c>
    </row>
    <row r="4096" spans="1:26" x14ac:dyDescent="0.3">
      <c r="A4096" t="s">
        <v>5526</v>
      </c>
      <c r="B4096" t="s">
        <v>3157</v>
      </c>
      <c r="C4096">
        <v>217749</v>
      </c>
      <c r="D4096" t="str">
        <f>+VLOOKUP(C4096,Param!K:L,2,FALSE)</f>
        <v>MERICQ</v>
      </c>
      <c r="E4096">
        <v>1180805659</v>
      </c>
      <c r="F4096" t="s">
        <v>28</v>
      </c>
      <c r="G4096" t="s">
        <v>29</v>
      </c>
      <c r="H4096" s="5">
        <v>14082.5</v>
      </c>
      <c r="I4096" s="5">
        <v>14082.5041</v>
      </c>
      <c r="J4096" s="5">
        <v>-4.1000000001076798E-3</v>
      </c>
      <c r="K4096" s="5">
        <v>14082.5</v>
      </c>
      <c r="L4096" s="5">
        <v>0</v>
      </c>
      <c r="M4096" t="str">
        <f>IF(ISERROR(VLOOKUP(A4096,'[1]Ecart validé'!$A:$A,1,FALSE)),Z4096,"Ecart Validé")</f>
        <v>valid</v>
      </c>
      <c r="R4096" t="s">
        <v>30</v>
      </c>
      <c r="X4096"/>
      <c r="Y4096"/>
      <c r="Z4096" t="s">
        <v>31</v>
      </c>
    </row>
    <row r="4097" spans="1:26" x14ac:dyDescent="0.3">
      <c r="A4097" t="s">
        <v>5527</v>
      </c>
      <c r="B4097" t="s">
        <v>3157</v>
      </c>
      <c r="C4097">
        <v>217749</v>
      </c>
      <c r="D4097" t="str">
        <f>+VLOOKUP(C4097,Param!K:L,2,FALSE)</f>
        <v>MERICQ</v>
      </c>
      <c r="E4097">
        <v>1180805659</v>
      </c>
      <c r="F4097" t="s">
        <v>33</v>
      </c>
      <c r="G4097" t="s">
        <v>29</v>
      </c>
      <c r="H4097" s="5">
        <v>2780.51</v>
      </c>
      <c r="I4097" s="5">
        <v>2780.5124000000001</v>
      </c>
      <c r="J4097" s="5">
        <v>-2.3999999998522898E-3</v>
      </c>
      <c r="K4097" s="5">
        <v>2780.51</v>
      </c>
      <c r="L4097" s="5">
        <v>0</v>
      </c>
      <c r="M4097" t="str">
        <f>IF(ISERROR(VLOOKUP(A4097,'[1]Ecart validé'!$A:$A,1,FALSE)),Z4097,"Ecart Validé")</f>
        <v>valid</v>
      </c>
      <c r="R4097" t="s">
        <v>30</v>
      </c>
      <c r="X4097"/>
      <c r="Y4097"/>
      <c r="Z4097" t="s">
        <v>31</v>
      </c>
    </row>
    <row r="4098" spans="1:26" x14ac:dyDescent="0.3">
      <c r="A4098" t="s">
        <v>5528</v>
      </c>
      <c r="B4098" t="s">
        <v>3157</v>
      </c>
      <c r="C4098">
        <v>217749</v>
      </c>
      <c r="D4098" t="str">
        <f>+VLOOKUP(C4098,Param!K:L,2,FALSE)</f>
        <v>MERICQ</v>
      </c>
      <c r="E4098">
        <v>1180805659</v>
      </c>
      <c r="F4098" t="s">
        <v>35</v>
      </c>
      <c r="G4098" t="s">
        <v>29</v>
      </c>
      <c r="H4098" s="5">
        <v>25721.759999999998</v>
      </c>
      <c r="I4098" s="5">
        <v>25721.756399999998</v>
      </c>
      <c r="J4098" s="5">
        <v>3.6000000000058199E-3</v>
      </c>
      <c r="K4098" s="5">
        <v>25721.759999999998</v>
      </c>
      <c r="L4098" s="5">
        <v>0</v>
      </c>
      <c r="M4098" t="str">
        <f>IF(ISERROR(VLOOKUP(A4098,'[1]Ecart validé'!$A:$A,1,FALSE)),Z4098,"Ecart Validé")</f>
        <v>valid</v>
      </c>
      <c r="R4098" t="s">
        <v>30</v>
      </c>
      <c r="X4098"/>
      <c r="Y4098"/>
      <c r="Z4098" t="s">
        <v>31</v>
      </c>
    </row>
    <row r="4099" spans="1:26" x14ac:dyDescent="0.3">
      <c r="A4099" t="s">
        <v>5529</v>
      </c>
      <c r="B4099" t="s">
        <v>3157</v>
      </c>
      <c r="C4099">
        <v>217749</v>
      </c>
      <c r="D4099" t="str">
        <f>+VLOOKUP(C4099,Param!K:L,2,FALSE)</f>
        <v>MERICQ</v>
      </c>
      <c r="E4099">
        <v>1180805659</v>
      </c>
      <c r="F4099" t="s">
        <v>37</v>
      </c>
      <c r="G4099" t="s">
        <v>29</v>
      </c>
      <c r="H4099" s="5">
        <v>7143.95</v>
      </c>
      <c r="I4099" s="5">
        <v>7143.9539000000004</v>
      </c>
      <c r="J4099" s="5">
        <v>-3.90000000061263E-3</v>
      </c>
      <c r="K4099" s="5">
        <v>7143.95</v>
      </c>
      <c r="L4099" s="5">
        <v>0</v>
      </c>
      <c r="M4099" t="str">
        <f>IF(ISERROR(VLOOKUP(A4099,'[1]Ecart validé'!$A:$A,1,FALSE)),Z4099,"Ecart Validé")</f>
        <v>valid</v>
      </c>
      <c r="R4099" t="s">
        <v>30</v>
      </c>
      <c r="X4099"/>
      <c r="Y4099"/>
      <c r="Z4099" t="s">
        <v>31</v>
      </c>
    </row>
    <row r="4100" spans="1:26" x14ac:dyDescent="0.3">
      <c r="A4100" t="s">
        <v>5530</v>
      </c>
      <c r="B4100" t="s">
        <v>3157</v>
      </c>
      <c r="C4100">
        <v>222697</v>
      </c>
      <c r="D4100" t="str">
        <f>+VLOOKUP(C4100,Param!K:L,2,FALSE)</f>
        <v>FERRO INGENIERIE</v>
      </c>
      <c r="E4100">
        <v>2160724718</v>
      </c>
      <c r="F4100" t="s">
        <v>33</v>
      </c>
      <c r="G4100" t="s">
        <v>29</v>
      </c>
      <c r="H4100" s="5">
        <v>210</v>
      </c>
      <c r="I4100" s="5">
        <v>210</v>
      </c>
      <c r="J4100" s="5">
        <v>0</v>
      </c>
      <c r="K4100" s="5">
        <v>210</v>
      </c>
      <c r="L4100" s="5">
        <v>0</v>
      </c>
      <c r="M4100" t="str">
        <f>IF(ISERROR(VLOOKUP(A4100,'[1]Ecart validé'!$A:$A,1,FALSE)),Z4100,"Ecart Validé")</f>
        <v>valid</v>
      </c>
      <c r="R4100" t="s">
        <v>30</v>
      </c>
      <c r="X4100"/>
      <c r="Y4100"/>
      <c r="Z4100" t="s">
        <v>31</v>
      </c>
    </row>
    <row r="4101" spans="1:26" x14ac:dyDescent="0.3">
      <c r="A4101" t="s">
        <v>5531</v>
      </c>
      <c r="B4101" t="s">
        <v>3157</v>
      </c>
      <c r="C4101">
        <v>222697</v>
      </c>
      <c r="D4101" t="str">
        <f>+VLOOKUP(C4101,Param!K:L,2,FALSE)</f>
        <v>FERRO INGENIERIE</v>
      </c>
      <c r="E4101">
        <v>2160724718</v>
      </c>
      <c r="F4101" t="s">
        <v>35</v>
      </c>
      <c r="G4101" t="s">
        <v>29</v>
      </c>
      <c r="H4101" s="5">
        <v>104.4</v>
      </c>
      <c r="I4101" s="5">
        <v>104.4</v>
      </c>
      <c r="J4101" s="5">
        <v>0</v>
      </c>
      <c r="K4101" s="5">
        <v>104.4</v>
      </c>
      <c r="L4101" s="5">
        <v>0</v>
      </c>
      <c r="M4101" t="str">
        <f>IF(ISERROR(VLOOKUP(A4101,'[1]Ecart validé'!$A:$A,1,FALSE)),Z4101,"Ecart Validé")</f>
        <v>valid</v>
      </c>
      <c r="R4101" t="s">
        <v>30</v>
      </c>
      <c r="X4101"/>
      <c r="Y4101"/>
      <c r="Z4101" t="s">
        <v>31</v>
      </c>
    </row>
    <row r="4102" spans="1:26" x14ac:dyDescent="0.3">
      <c r="A4102" t="s">
        <v>5532</v>
      </c>
      <c r="B4102" t="s">
        <v>3157</v>
      </c>
      <c r="C4102">
        <v>225248</v>
      </c>
      <c r="D4102" t="str">
        <f>+VLOOKUP(C4102,Param!K:L,2,FALSE)</f>
        <v>CHR NUMERIQUE</v>
      </c>
      <c r="E4102">
        <v>2160204868</v>
      </c>
      <c r="F4102" t="s">
        <v>28</v>
      </c>
      <c r="G4102" t="s">
        <v>29</v>
      </c>
      <c r="H4102" s="5">
        <v>6062.85</v>
      </c>
      <c r="I4102" s="5">
        <v>6062.8450000000003</v>
      </c>
      <c r="J4102" s="5">
        <v>5.0000000001091298E-3</v>
      </c>
      <c r="K4102" s="5">
        <v>6062.85</v>
      </c>
      <c r="L4102" s="5">
        <v>0</v>
      </c>
      <c r="M4102" t="str">
        <f>IF(ISERROR(VLOOKUP(A4102,'[1]Ecart validé'!$A:$A,1,FALSE)),Z4102,"Ecart Validé")</f>
        <v>valid</v>
      </c>
      <c r="R4102" t="s">
        <v>30</v>
      </c>
      <c r="X4102"/>
      <c r="Y4102"/>
      <c r="Z4102" t="s">
        <v>31</v>
      </c>
    </row>
    <row r="4103" spans="1:26" x14ac:dyDescent="0.3">
      <c r="A4103" t="s">
        <v>5533</v>
      </c>
      <c r="B4103" t="s">
        <v>3157</v>
      </c>
      <c r="C4103">
        <v>225248</v>
      </c>
      <c r="D4103" t="str">
        <f>+VLOOKUP(C4103,Param!K:L,2,FALSE)</f>
        <v>CHR NUMERIQUE</v>
      </c>
      <c r="E4103">
        <v>2160204868</v>
      </c>
      <c r="F4103" t="s">
        <v>33</v>
      </c>
      <c r="G4103" t="s">
        <v>29</v>
      </c>
      <c r="H4103" s="5">
        <v>5905.71</v>
      </c>
      <c r="I4103" s="5">
        <v>5905.7049999999999</v>
      </c>
      <c r="J4103" s="5">
        <v>5.0000000001091298E-3</v>
      </c>
      <c r="K4103" s="5">
        <v>5905.71</v>
      </c>
      <c r="L4103" s="5">
        <v>0</v>
      </c>
      <c r="M4103" t="str">
        <f>IF(ISERROR(VLOOKUP(A4103,'[1]Ecart validé'!$A:$A,1,FALSE)),Z4103,"Ecart Validé")</f>
        <v>valid</v>
      </c>
      <c r="R4103" t="s">
        <v>30</v>
      </c>
      <c r="X4103"/>
      <c r="Y4103"/>
      <c r="Z4103" t="s">
        <v>31</v>
      </c>
    </row>
    <row r="4104" spans="1:26" x14ac:dyDescent="0.3">
      <c r="A4104" t="s">
        <v>5534</v>
      </c>
      <c r="B4104" t="s">
        <v>3157</v>
      </c>
      <c r="C4104">
        <v>225248</v>
      </c>
      <c r="D4104" t="str">
        <f>+VLOOKUP(C4104,Param!K:L,2,FALSE)</f>
        <v>CHR NUMERIQUE</v>
      </c>
      <c r="E4104">
        <v>2160204868</v>
      </c>
      <c r="F4104" t="s">
        <v>35</v>
      </c>
      <c r="G4104" t="s">
        <v>29</v>
      </c>
      <c r="H4104" s="5">
        <v>6094.94</v>
      </c>
      <c r="I4104" s="5">
        <v>6094.9350000000004</v>
      </c>
      <c r="J4104" s="5">
        <v>4.9999999991996403E-3</v>
      </c>
      <c r="K4104" s="5">
        <v>6094.94</v>
      </c>
      <c r="L4104" s="5">
        <v>0</v>
      </c>
      <c r="M4104" t="str">
        <f>IF(ISERROR(VLOOKUP(A4104,'[1]Ecart validé'!$A:$A,1,FALSE)),Z4104,"Ecart Validé")</f>
        <v>valid</v>
      </c>
      <c r="R4104" t="s">
        <v>30</v>
      </c>
      <c r="X4104"/>
      <c r="Y4104"/>
      <c r="Z4104" t="s">
        <v>31</v>
      </c>
    </row>
    <row r="4105" spans="1:26" x14ac:dyDescent="0.3">
      <c r="A4105" t="s">
        <v>5535</v>
      </c>
      <c r="B4105" t="s">
        <v>3157</v>
      </c>
      <c r="C4105">
        <v>225248</v>
      </c>
      <c r="D4105" t="str">
        <f>+VLOOKUP(C4105,Param!K:L,2,FALSE)</f>
        <v>CHR NUMERIQUE</v>
      </c>
      <c r="E4105">
        <v>2160204868</v>
      </c>
      <c r="F4105" t="s">
        <v>37</v>
      </c>
      <c r="G4105" t="s">
        <v>29</v>
      </c>
      <c r="H4105" s="5">
        <v>4523.13</v>
      </c>
      <c r="I4105" s="5">
        <v>4523.125</v>
      </c>
      <c r="J4105" s="5">
        <v>5.0000000001091298E-3</v>
      </c>
      <c r="K4105" s="5">
        <v>4523.13</v>
      </c>
      <c r="L4105" s="5">
        <v>0</v>
      </c>
      <c r="M4105" t="str">
        <f>IF(ISERROR(VLOOKUP(A4105,'[1]Ecart validé'!$A:$A,1,FALSE)),Z4105,"Ecart Validé")</f>
        <v>valid</v>
      </c>
      <c r="R4105" t="s">
        <v>30</v>
      </c>
      <c r="X4105"/>
      <c r="Y4105"/>
      <c r="Z4105" t="s">
        <v>31</v>
      </c>
    </row>
    <row r="4106" spans="1:26" x14ac:dyDescent="0.3">
      <c r="A4106" t="s">
        <v>5536</v>
      </c>
      <c r="B4106" t="s">
        <v>3157</v>
      </c>
      <c r="C4106">
        <v>225248</v>
      </c>
      <c r="D4106" t="str">
        <f>+VLOOKUP(C4106,Param!K:L,2,FALSE)</f>
        <v>CHR NUMERIQUE</v>
      </c>
      <c r="E4106" t="s">
        <v>5537</v>
      </c>
      <c r="F4106" t="s">
        <v>51</v>
      </c>
      <c r="G4106" t="s">
        <v>29</v>
      </c>
      <c r="H4106" s="5">
        <v>22568.749999999902</v>
      </c>
      <c r="I4106" s="5">
        <v>22568.744999999999</v>
      </c>
      <c r="J4106" s="5">
        <v>4.9999999937426704E-3</v>
      </c>
      <c r="K4106" s="5">
        <v>22568.749999999902</v>
      </c>
      <c r="L4106" s="5">
        <v>0</v>
      </c>
      <c r="M4106" t="str">
        <f>IF(ISERROR(VLOOKUP(A4106,'[1]Ecart validé'!$A:$A,1,FALSE)),Z4106,"Ecart Validé")</f>
        <v>valid</v>
      </c>
      <c r="R4106" t="s">
        <v>30</v>
      </c>
      <c r="X4106"/>
      <c r="Y4106"/>
      <c r="Z4106" t="s">
        <v>31</v>
      </c>
    </row>
    <row r="4107" spans="1:26" x14ac:dyDescent="0.3">
      <c r="A4107" t="s">
        <v>5538</v>
      </c>
      <c r="B4107" t="s">
        <v>3157</v>
      </c>
      <c r="C4107">
        <v>230029</v>
      </c>
      <c r="D4107" t="str">
        <f>+VLOOKUP(C4107,Param!K:L,2,FALSE)</f>
        <v>SUD'N SOL AGEN</v>
      </c>
      <c r="E4107" t="s">
        <v>5539</v>
      </c>
      <c r="F4107" t="s">
        <v>51</v>
      </c>
      <c r="G4107" t="s">
        <v>29</v>
      </c>
      <c r="H4107" s="5">
        <v>1120</v>
      </c>
      <c r="I4107" s="5">
        <v>1119.9999</v>
      </c>
      <c r="J4107" s="5">
        <v>9.9999999974897906E-5</v>
      </c>
      <c r="K4107" s="5">
        <v>1120</v>
      </c>
      <c r="L4107" s="5">
        <v>0</v>
      </c>
      <c r="M4107" t="str">
        <f>IF(ISERROR(VLOOKUP(A4107,'[1]Ecart validé'!$A:$A,1,FALSE)),Z4107,"Ecart Validé")</f>
        <v>valid</v>
      </c>
      <c r="R4107" t="s">
        <v>30</v>
      </c>
      <c r="X4107"/>
      <c r="Y4107"/>
      <c r="Z4107" t="s">
        <v>31</v>
      </c>
    </row>
    <row r="4108" spans="1:26" x14ac:dyDescent="0.3">
      <c r="A4108" t="s">
        <v>5540</v>
      </c>
      <c r="B4108" t="s">
        <v>3157</v>
      </c>
      <c r="C4108">
        <v>230092</v>
      </c>
      <c r="D4108" t="str">
        <f>+VLOOKUP(C4108,Param!K:L,2,FALSE)</f>
        <v>TORANN FRANCE</v>
      </c>
      <c r="E4108">
        <v>2193605878</v>
      </c>
      <c r="F4108" t="s">
        <v>28</v>
      </c>
      <c r="G4108" t="s">
        <v>29</v>
      </c>
      <c r="H4108" s="5">
        <v>3488.18</v>
      </c>
      <c r="I4108" s="5">
        <v>3488.1801999999998</v>
      </c>
      <c r="J4108" s="5">
        <v>-1.99999999949795E-4</v>
      </c>
      <c r="K4108" s="5">
        <v>3488.18</v>
      </c>
      <c r="L4108" s="5">
        <v>0</v>
      </c>
      <c r="M4108" t="str">
        <f>IF(ISERROR(VLOOKUP(A4108,'[1]Ecart validé'!$A:$A,1,FALSE)),Z4108,"Ecart Validé")</f>
        <v>valid</v>
      </c>
      <c r="R4108" t="s">
        <v>30</v>
      </c>
      <c r="X4108"/>
      <c r="Y4108"/>
      <c r="Z4108" t="s">
        <v>31</v>
      </c>
    </row>
    <row r="4109" spans="1:26" x14ac:dyDescent="0.3">
      <c r="A4109" t="s">
        <v>5541</v>
      </c>
      <c r="B4109" t="s">
        <v>3157</v>
      </c>
      <c r="C4109">
        <v>230092</v>
      </c>
      <c r="D4109" t="str">
        <f>+VLOOKUP(C4109,Param!K:L,2,FALSE)</f>
        <v>TORANN FRANCE</v>
      </c>
      <c r="E4109">
        <v>2193605878</v>
      </c>
      <c r="F4109" t="s">
        <v>33</v>
      </c>
      <c r="G4109" t="s">
        <v>29</v>
      </c>
      <c r="H4109" s="5">
        <v>3106.9</v>
      </c>
      <c r="I4109" s="5">
        <v>3106.9005999999999</v>
      </c>
      <c r="J4109" s="5">
        <v>-5.9999999984938703E-4</v>
      </c>
      <c r="K4109" s="5">
        <v>3106.9</v>
      </c>
      <c r="L4109" s="5">
        <v>0</v>
      </c>
      <c r="M4109" t="str">
        <f>IF(ISERROR(VLOOKUP(A4109,'[1]Ecart validé'!$A:$A,1,FALSE)),Z4109,"Ecart Validé")</f>
        <v>valid</v>
      </c>
      <c r="R4109" t="s">
        <v>30</v>
      </c>
      <c r="X4109"/>
      <c r="Y4109"/>
      <c r="Z4109" t="s">
        <v>31</v>
      </c>
    </row>
    <row r="4110" spans="1:26" x14ac:dyDescent="0.3">
      <c r="A4110" t="s">
        <v>5542</v>
      </c>
      <c r="B4110" t="s">
        <v>3157</v>
      </c>
      <c r="C4110">
        <v>230092</v>
      </c>
      <c r="D4110" t="str">
        <f>+VLOOKUP(C4110,Param!K:L,2,FALSE)</f>
        <v>TORANN FRANCE</v>
      </c>
      <c r="E4110">
        <v>2193605878</v>
      </c>
      <c r="F4110" t="s">
        <v>35</v>
      </c>
      <c r="G4110" t="s">
        <v>29</v>
      </c>
      <c r="H4110" s="5">
        <v>3318.69</v>
      </c>
      <c r="I4110" s="5">
        <v>3318.6889999999999</v>
      </c>
      <c r="J4110" s="5">
        <v>1.0000000002037201E-3</v>
      </c>
      <c r="K4110" s="5">
        <v>3318.69</v>
      </c>
      <c r="L4110" s="5">
        <v>0</v>
      </c>
      <c r="M4110" t="str">
        <f>IF(ISERROR(VLOOKUP(A4110,'[1]Ecart validé'!$A:$A,1,FALSE)),Z4110,"Ecart Validé")</f>
        <v>valid</v>
      </c>
      <c r="R4110" t="s">
        <v>30</v>
      </c>
      <c r="X4110"/>
      <c r="Y4110"/>
      <c r="Z4110" t="s">
        <v>31</v>
      </c>
    </row>
    <row r="4111" spans="1:26" x14ac:dyDescent="0.3">
      <c r="A4111" t="s">
        <v>5543</v>
      </c>
      <c r="B4111" t="s">
        <v>3157</v>
      </c>
      <c r="C4111">
        <v>230092</v>
      </c>
      <c r="D4111" t="str">
        <f>+VLOOKUP(C4111,Param!K:L,2,FALSE)</f>
        <v>TORANN FRANCE</v>
      </c>
      <c r="E4111">
        <v>2193605878</v>
      </c>
      <c r="F4111" t="s">
        <v>37</v>
      </c>
      <c r="G4111" t="s">
        <v>29</v>
      </c>
      <c r="H4111" s="5">
        <v>3306.9</v>
      </c>
      <c r="I4111" s="5">
        <v>3306.8962000000001</v>
      </c>
      <c r="J4111" s="5">
        <v>3.7999999999556102E-3</v>
      </c>
      <c r="K4111" s="5">
        <v>3306.9</v>
      </c>
      <c r="L4111" s="5">
        <v>0</v>
      </c>
      <c r="M4111" t="str">
        <f>IF(ISERROR(VLOOKUP(A4111,'[1]Ecart validé'!$A:$A,1,FALSE)),Z4111,"Ecart Validé")</f>
        <v>valid</v>
      </c>
      <c r="R4111" t="s">
        <v>30</v>
      </c>
      <c r="X4111"/>
      <c r="Y4111"/>
      <c r="Z4111" t="s">
        <v>31</v>
      </c>
    </row>
    <row r="4112" spans="1:26" ht="43.2" x14ac:dyDescent="0.3">
      <c r="A4112" t="s">
        <v>5544</v>
      </c>
      <c r="B4112" t="s">
        <v>3157</v>
      </c>
      <c r="C4112">
        <v>230139</v>
      </c>
      <c r="D4112" t="str">
        <f>+VLOOKUP(C4112,Param!K:L,2,FALSE)</f>
        <v>TEREOS FRANCE</v>
      </c>
      <c r="E4112" t="s">
        <v>5545</v>
      </c>
      <c r="F4112" t="s">
        <v>51</v>
      </c>
      <c r="G4112" t="s">
        <v>29</v>
      </c>
      <c r="H4112" s="5">
        <v>43545.09</v>
      </c>
      <c r="I4112" s="5">
        <v>43545.089699999997</v>
      </c>
      <c r="J4112" s="5">
        <v>2.9999999969732E-4</v>
      </c>
      <c r="K4112" s="5">
        <v>43545.09</v>
      </c>
      <c r="L4112" s="5">
        <v>0</v>
      </c>
      <c r="M4112" t="str">
        <f>IF(ISERROR(VLOOKUP(A4112,'[1]Ecart validé'!$A:$A,1,FALSE)),Z4112,"Ecart Validé")</f>
        <v>valid</v>
      </c>
      <c r="R4112" t="s">
        <v>30</v>
      </c>
      <c r="S4112" t="s">
        <v>42</v>
      </c>
      <c r="T4112" t="s">
        <v>257</v>
      </c>
      <c r="U4112" s="13" t="s">
        <v>5297</v>
      </c>
      <c r="V4112" t="s">
        <v>60</v>
      </c>
      <c r="W4112" t="s">
        <v>61</v>
      </c>
      <c r="X4112"/>
      <c r="Y4112"/>
      <c r="Z4112" t="s">
        <v>31</v>
      </c>
    </row>
    <row r="4113" spans="1:26" x14ac:dyDescent="0.3">
      <c r="A4113" t="s">
        <v>5546</v>
      </c>
      <c r="B4113" t="s">
        <v>3157</v>
      </c>
      <c r="C4113">
        <v>230288</v>
      </c>
      <c r="D4113" t="str">
        <f>+VLOOKUP(C4113,Param!K:L,2,FALSE)</f>
        <v>INFOTRADE (SPARKLANE)</v>
      </c>
      <c r="E4113" t="s">
        <v>5547</v>
      </c>
      <c r="F4113" t="s">
        <v>51</v>
      </c>
      <c r="G4113" t="s">
        <v>29</v>
      </c>
      <c r="H4113" s="5">
        <v>778.5</v>
      </c>
      <c r="I4113" s="5">
        <v>778.5</v>
      </c>
      <c r="J4113" s="5">
        <v>0</v>
      </c>
      <c r="K4113" s="5">
        <v>778.5</v>
      </c>
      <c r="L4113" s="5">
        <v>0</v>
      </c>
      <c r="M4113" t="str">
        <f>IF(ISERROR(VLOOKUP(A4113,'[1]Ecart validé'!$A:$A,1,FALSE)),Z4113,"Ecart Validé")</f>
        <v>valid</v>
      </c>
      <c r="R4113" t="s">
        <v>30</v>
      </c>
      <c r="X4113"/>
      <c r="Y4113"/>
      <c r="Z4113" t="s">
        <v>31</v>
      </c>
    </row>
    <row r="4114" spans="1:26" x14ac:dyDescent="0.3">
      <c r="A4114" t="s">
        <v>5548</v>
      </c>
      <c r="B4114" t="s">
        <v>3157</v>
      </c>
      <c r="C4114">
        <v>231673</v>
      </c>
      <c r="D4114" t="str">
        <f>+VLOOKUP(C4114,Param!K:L,2,FALSE)</f>
        <v>CORDIER</v>
      </c>
      <c r="E4114">
        <v>1190505963</v>
      </c>
      <c r="F4114" t="s">
        <v>35</v>
      </c>
      <c r="G4114" t="s">
        <v>29</v>
      </c>
      <c r="H4114" s="5">
        <v>112.56</v>
      </c>
      <c r="I4114" s="5">
        <v>112.56</v>
      </c>
      <c r="J4114" s="5">
        <v>0</v>
      </c>
      <c r="K4114" s="5">
        <v>112.56</v>
      </c>
      <c r="L4114" s="5">
        <v>0</v>
      </c>
      <c r="M4114" t="str">
        <f>IF(ISERROR(VLOOKUP(A4114,'[1]Ecart validé'!$A:$A,1,FALSE)),Z4114,"Ecart Validé")</f>
        <v>valid</v>
      </c>
      <c r="R4114" t="s">
        <v>30</v>
      </c>
      <c r="X4114"/>
      <c r="Y4114"/>
      <c r="Z4114" t="s">
        <v>31</v>
      </c>
    </row>
    <row r="4115" spans="1:26" x14ac:dyDescent="0.3">
      <c r="A4115" t="s">
        <v>5549</v>
      </c>
      <c r="B4115" t="s">
        <v>3157</v>
      </c>
      <c r="C4115">
        <v>231673</v>
      </c>
      <c r="D4115" t="str">
        <f>+VLOOKUP(C4115,Param!K:L,2,FALSE)</f>
        <v>CORDIER</v>
      </c>
      <c r="E4115">
        <v>1190505963</v>
      </c>
      <c r="F4115" t="s">
        <v>37</v>
      </c>
      <c r="G4115" t="s">
        <v>29</v>
      </c>
      <c r="H4115" s="5">
        <v>33.64</v>
      </c>
      <c r="I4115" s="5">
        <v>33.641300000000001</v>
      </c>
      <c r="J4115" s="5">
        <v>-1.3000000000005199E-3</v>
      </c>
      <c r="K4115" s="5">
        <v>33.64</v>
      </c>
      <c r="L4115" s="5">
        <v>0</v>
      </c>
      <c r="M4115" t="str">
        <f>IF(ISERROR(VLOOKUP(A4115,'[1]Ecart validé'!$A:$A,1,FALSE)),Z4115,"Ecart Validé")</f>
        <v>valid</v>
      </c>
      <c r="R4115" t="s">
        <v>30</v>
      </c>
      <c r="X4115"/>
      <c r="Y4115"/>
      <c r="Z4115" t="s">
        <v>31</v>
      </c>
    </row>
    <row r="4116" spans="1:26" x14ac:dyDescent="0.3">
      <c r="A4116" t="s">
        <v>5550</v>
      </c>
      <c r="B4116" t="s">
        <v>3157</v>
      </c>
      <c r="C4116">
        <v>231998</v>
      </c>
      <c r="D4116" t="str">
        <f>+VLOOKUP(C4116,Param!K:L,2,FALSE)</f>
        <v>H2MAT'</v>
      </c>
      <c r="E4116">
        <v>2190506238</v>
      </c>
      <c r="F4116" t="s">
        <v>28</v>
      </c>
      <c r="G4116" t="s">
        <v>29</v>
      </c>
      <c r="H4116" s="5">
        <v>1090.8499999999999</v>
      </c>
      <c r="I4116" s="5">
        <v>1090.845</v>
      </c>
      <c r="J4116" s="5">
        <v>4.9999999998817596E-3</v>
      </c>
      <c r="K4116" s="5">
        <v>1090.8499999999999</v>
      </c>
      <c r="L4116" s="5">
        <v>0</v>
      </c>
      <c r="M4116" t="str">
        <f>IF(ISERROR(VLOOKUP(A4116,'[1]Ecart validé'!$A:$A,1,FALSE)),Z4116,"Ecart Validé")</f>
        <v>valid</v>
      </c>
      <c r="R4116" t="s">
        <v>30</v>
      </c>
      <c r="X4116"/>
      <c r="Y4116"/>
      <c r="Z4116" t="s">
        <v>31</v>
      </c>
    </row>
    <row r="4117" spans="1:26" x14ac:dyDescent="0.3">
      <c r="A4117" t="s">
        <v>5551</v>
      </c>
      <c r="B4117" t="s">
        <v>3157</v>
      </c>
      <c r="C4117">
        <v>231998</v>
      </c>
      <c r="D4117" t="str">
        <f>+VLOOKUP(C4117,Param!K:L,2,FALSE)</f>
        <v>H2MAT'</v>
      </c>
      <c r="E4117">
        <v>2190506238</v>
      </c>
      <c r="F4117" t="s">
        <v>33</v>
      </c>
      <c r="G4117" t="s">
        <v>29</v>
      </c>
      <c r="H4117" s="5">
        <v>11.59</v>
      </c>
      <c r="I4117" s="5">
        <v>11.585000000000001</v>
      </c>
      <c r="J4117" s="5">
        <v>4.999999999999E-3</v>
      </c>
      <c r="K4117" s="5">
        <v>11.59</v>
      </c>
      <c r="L4117" s="5">
        <v>0</v>
      </c>
      <c r="M4117" t="str">
        <f>IF(ISERROR(VLOOKUP(A4117,'[1]Ecart validé'!$A:$A,1,FALSE)),Z4117,"Ecart Validé")</f>
        <v>valid</v>
      </c>
      <c r="R4117" t="s">
        <v>30</v>
      </c>
      <c r="X4117"/>
      <c r="Y4117"/>
      <c r="Z4117" t="s">
        <v>31</v>
      </c>
    </row>
    <row r="4118" spans="1:26" x14ac:dyDescent="0.3">
      <c r="A4118" t="s">
        <v>5552</v>
      </c>
      <c r="B4118" t="s">
        <v>3157</v>
      </c>
      <c r="C4118">
        <v>231998</v>
      </c>
      <c r="D4118" t="str">
        <f>+VLOOKUP(C4118,Param!K:L,2,FALSE)</f>
        <v>H2MAT'</v>
      </c>
      <c r="E4118">
        <v>2190506238</v>
      </c>
      <c r="F4118" t="s">
        <v>35</v>
      </c>
      <c r="G4118" t="s">
        <v>29</v>
      </c>
      <c r="H4118" s="5">
        <v>14.24</v>
      </c>
      <c r="I4118" s="5">
        <v>14.2415</v>
      </c>
      <c r="J4118" s="5">
        <v>-1.5000000000000499E-3</v>
      </c>
      <c r="K4118" s="5">
        <v>14.24</v>
      </c>
      <c r="L4118" s="5">
        <v>0</v>
      </c>
      <c r="M4118" t="str">
        <f>IF(ISERROR(VLOOKUP(A4118,'[1]Ecart validé'!$A:$A,1,FALSE)),Z4118,"Ecart Validé")</f>
        <v>valid</v>
      </c>
      <c r="R4118" t="s">
        <v>30</v>
      </c>
      <c r="X4118"/>
      <c r="Y4118"/>
      <c r="Z4118" t="s">
        <v>31</v>
      </c>
    </row>
    <row r="4119" spans="1:26" x14ac:dyDescent="0.3">
      <c r="A4119" t="s">
        <v>5553</v>
      </c>
      <c r="B4119" t="s">
        <v>3157</v>
      </c>
      <c r="C4119">
        <v>231998</v>
      </c>
      <c r="D4119" t="str">
        <f>+VLOOKUP(C4119,Param!K:L,2,FALSE)</f>
        <v>H2MAT'</v>
      </c>
      <c r="E4119">
        <v>2190506238</v>
      </c>
      <c r="F4119" t="s">
        <v>37</v>
      </c>
      <c r="G4119" t="s">
        <v>29</v>
      </c>
      <c r="H4119" s="5">
        <v>205.9</v>
      </c>
      <c r="I4119" s="5">
        <v>205.90049999999999</v>
      </c>
      <c r="J4119" s="5">
        <v>-4.9999999998817603E-4</v>
      </c>
      <c r="K4119" s="5">
        <v>205.9</v>
      </c>
      <c r="L4119" s="5">
        <v>0</v>
      </c>
      <c r="M4119" t="str">
        <f>IF(ISERROR(VLOOKUP(A4119,'[1]Ecart validé'!$A:$A,1,FALSE)),Z4119,"Ecart Validé")</f>
        <v>valid</v>
      </c>
      <c r="R4119" t="s">
        <v>30</v>
      </c>
      <c r="X4119"/>
      <c r="Y4119"/>
      <c r="Z4119" t="s">
        <v>31</v>
      </c>
    </row>
    <row r="4120" spans="1:26" x14ac:dyDescent="0.3">
      <c r="A4120" t="s">
        <v>5554</v>
      </c>
      <c r="B4120" t="s">
        <v>3157</v>
      </c>
      <c r="C4120">
        <v>232451</v>
      </c>
      <c r="D4120" t="str">
        <f>+VLOOKUP(C4120,Param!K:L,2,FALSE)</f>
        <v>LES BOCAUX DU BISTROT</v>
      </c>
      <c r="E4120">
        <v>1190106235</v>
      </c>
      <c r="F4120" t="s">
        <v>28</v>
      </c>
      <c r="G4120" t="s">
        <v>29</v>
      </c>
      <c r="H4120" s="5">
        <v>1041.8399999999999</v>
      </c>
      <c r="I4120" s="5">
        <v>1041.8399999999999</v>
      </c>
      <c r="J4120" s="5">
        <v>0</v>
      </c>
      <c r="K4120" s="5">
        <v>1041.8399999999999</v>
      </c>
      <c r="L4120" s="5">
        <v>0</v>
      </c>
      <c r="M4120" t="str">
        <f>IF(ISERROR(VLOOKUP(A4120,'[1]Ecart validé'!$A:$A,1,FALSE)),Z4120,"Ecart Validé")</f>
        <v>valid</v>
      </c>
      <c r="R4120" t="s">
        <v>30</v>
      </c>
      <c r="X4120"/>
      <c r="Y4120"/>
      <c r="Z4120" t="s">
        <v>31</v>
      </c>
    </row>
    <row r="4121" spans="1:26" x14ac:dyDescent="0.3">
      <c r="A4121" t="s">
        <v>5555</v>
      </c>
      <c r="B4121" t="s">
        <v>3157</v>
      </c>
      <c r="C4121">
        <v>232451</v>
      </c>
      <c r="D4121" t="str">
        <f>+VLOOKUP(C4121,Param!K:L,2,FALSE)</f>
        <v>LES BOCAUX DU BISTROT</v>
      </c>
      <c r="E4121">
        <v>1190106235</v>
      </c>
      <c r="F4121" t="s">
        <v>33</v>
      </c>
      <c r="G4121" t="s">
        <v>29</v>
      </c>
      <c r="H4121" s="5">
        <v>2206.44</v>
      </c>
      <c r="I4121" s="5">
        <v>2206.4375</v>
      </c>
      <c r="J4121" s="5">
        <v>2.5000000000545601E-3</v>
      </c>
      <c r="K4121" s="5">
        <v>2206.44</v>
      </c>
      <c r="L4121" s="5">
        <v>0</v>
      </c>
      <c r="M4121" t="str">
        <f>IF(ISERROR(VLOOKUP(A4121,'[1]Ecart validé'!$A:$A,1,FALSE)),Z4121,"Ecart Validé")</f>
        <v>valid</v>
      </c>
      <c r="R4121" t="s">
        <v>30</v>
      </c>
      <c r="X4121"/>
      <c r="Y4121"/>
      <c r="Z4121" t="s">
        <v>31</v>
      </c>
    </row>
    <row r="4122" spans="1:26" x14ac:dyDescent="0.3">
      <c r="A4122" t="s">
        <v>5556</v>
      </c>
      <c r="B4122" t="s">
        <v>3157</v>
      </c>
      <c r="C4122">
        <v>232451</v>
      </c>
      <c r="D4122" t="str">
        <f>+VLOOKUP(C4122,Param!K:L,2,FALSE)</f>
        <v>LES BOCAUX DU BISTROT</v>
      </c>
      <c r="E4122">
        <v>1190106235</v>
      </c>
      <c r="F4122" t="s">
        <v>35</v>
      </c>
      <c r="G4122" t="s">
        <v>29</v>
      </c>
      <c r="H4122" s="5">
        <v>2766.31</v>
      </c>
      <c r="I4122" s="5">
        <v>2766.3074999999999</v>
      </c>
      <c r="J4122" s="5">
        <v>2.5000000000545601E-3</v>
      </c>
      <c r="K4122" s="5">
        <v>2766.31</v>
      </c>
      <c r="L4122" s="5">
        <v>0</v>
      </c>
      <c r="M4122" t="str">
        <f>IF(ISERROR(VLOOKUP(A4122,'[1]Ecart validé'!$A:$A,1,FALSE)),Z4122,"Ecart Validé")</f>
        <v>valid</v>
      </c>
      <c r="R4122" t="s">
        <v>30</v>
      </c>
      <c r="X4122"/>
      <c r="Y4122"/>
      <c r="Z4122" t="s">
        <v>31</v>
      </c>
    </row>
    <row r="4123" spans="1:26" x14ac:dyDescent="0.3">
      <c r="A4123" t="s">
        <v>5557</v>
      </c>
      <c r="B4123" t="s">
        <v>3157</v>
      </c>
      <c r="C4123">
        <v>232451</v>
      </c>
      <c r="D4123" t="str">
        <f>+VLOOKUP(C4123,Param!K:L,2,FALSE)</f>
        <v>LES BOCAUX DU BISTROT</v>
      </c>
      <c r="E4123">
        <v>1190106235</v>
      </c>
      <c r="F4123" t="s">
        <v>37</v>
      </c>
      <c r="G4123" t="s">
        <v>29</v>
      </c>
      <c r="H4123" s="5">
        <v>6785.84</v>
      </c>
      <c r="I4123" s="5">
        <v>6785.84</v>
      </c>
      <c r="J4123" s="5">
        <v>0</v>
      </c>
      <c r="K4123" s="5">
        <v>6785.84</v>
      </c>
      <c r="L4123" s="5">
        <v>0</v>
      </c>
      <c r="M4123" t="str">
        <f>IF(ISERROR(VLOOKUP(A4123,'[1]Ecart validé'!$A:$A,1,FALSE)),Z4123,"Ecart Validé")</f>
        <v>valid</v>
      </c>
      <c r="R4123" t="s">
        <v>30</v>
      </c>
      <c r="X4123"/>
      <c r="Y4123"/>
      <c r="Z4123" t="s">
        <v>31</v>
      </c>
    </row>
    <row r="4124" spans="1:26" x14ac:dyDescent="0.3">
      <c r="A4124" t="s">
        <v>5558</v>
      </c>
      <c r="B4124" t="s">
        <v>3157</v>
      </c>
      <c r="C4124">
        <v>232509</v>
      </c>
      <c r="D4124" t="str">
        <f>+VLOOKUP(C4124,Param!K:L,2,FALSE)</f>
        <v>MONDELEZ FRANCE SAS</v>
      </c>
      <c r="E4124" t="s">
        <v>5559</v>
      </c>
      <c r="F4124" t="s">
        <v>51</v>
      </c>
      <c r="G4124" t="s">
        <v>29</v>
      </c>
      <c r="H4124" s="5">
        <v>2578.5</v>
      </c>
      <c r="I4124" s="5">
        <v>2578.5</v>
      </c>
      <c r="J4124" s="5">
        <v>0</v>
      </c>
      <c r="K4124" s="5">
        <v>2578.5</v>
      </c>
      <c r="L4124" s="5">
        <v>0</v>
      </c>
      <c r="M4124" t="str">
        <f>IF(ISERROR(VLOOKUP(A4124,'[1]Ecart validé'!$A:$A,1,FALSE)),Z4124,"Ecart Validé")</f>
        <v>valid</v>
      </c>
      <c r="R4124" t="s">
        <v>30</v>
      </c>
      <c r="X4124"/>
      <c r="Y4124"/>
      <c r="Z4124" t="s">
        <v>31</v>
      </c>
    </row>
    <row r="4125" spans="1:26" ht="43.2" x14ac:dyDescent="0.3">
      <c r="A4125" t="s">
        <v>5560</v>
      </c>
      <c r="B4125" t="s">
        <v>3157</v>
      </c>
      <c r="C4125">
        <v>232509</v>
      </c>
      <c r="D4125" t="str">
        <f>+VLOOKUP(C4125,Param!K:L,2,FALSE)</f>
        <v>MONDELEZ FRANCE SAS</v>
      </c>
      <c r="E4125" t="s">
        <v>5561</v>
      </c>
      <c r="F4125" t="s">
        <v>51</v>
      </c>
      <c r="G4125" t="s">
        <v>29</v>
      </c>
      <c r="H4125" s="5">
        <v>15259.02</v>
      </c>
      <c r="I4125" s="5">
        <v>15259.02</v>
      </c>
      <c r="J4125" s="5">
        <v>0</v>
      </c>
      <c r="K4125" s="5">
        <v>15259.02</v>
      </c>
      <c r="L4125" s="5">
        <v>0</v>
      </c>
      <c r="M4125" t="str">
        <f>IF(ISERROR(VLOOKUP(A4125,'[1]Ecart validé'!$A:$A,1,FALSE)),Z4125,"Ecart Validé")</f>
        <v>valid</v>
      </c>
      <c r="R4125" t="s">
        <v>30</v>
      </c>
      <c r="S4125" t="s">
        <v>42</v>
      </c>
      <c r="T4125" t="s">
        <v>257</v>
      </c>
      <c r="U4125" s="13" t="s">
        <v>5297</v>
      </c>
      <c r="V4125" t="s">
        <v>60</v>
      </c>
      <c r="W4125" t="s">
        <v>61</v>
      </c>
      <c r="X4125"/>
      <c r="Y4125"/>
      <c r="Z4125" t="s">
        <v>31</v>
      </c>
    </row>
    <row r="4126" spans="1:26" x14ac:dyDescent="0.3">
      <c r="A4126" t="s">
        <v>5562</v>
      </c>
      <c r="B4126" t="s">
        <v>3157</v>
      </c>
      <c r="C4126">
        <v>234120</v>
      </c>
      <c r="D4126" t="str">
        <f>+VLOOKUP(C4126,Param!K:L,2,FALSE)</f>
        <v>YOU TALKING TO ME</v>
      </c>
      <c r="E4126">
        <v>2180705576</v>
      </c>
      <c r="F4126" t="s">
        <v>28</v>
      </c>
      <c r="G4126" t="s">
        <v>29</v>
      </c>
      <c r="H4126" s="5">
        <v>507</v>
      </c>
      <c r="I4126" s="5">
        <v>507</v>
      </c>
      <c r="J4126" s="5">
        <v>0</v>
      </c>
      <c r="K4126" s="5">
        <v>507</v>
      </c>
      <c r="L4126" s="5">
        <v>0</v>
      </c>
      <c r="M4126" t="str">
        <f>IF(ISERROR(VLOOKUP(A4126,'[1]Ecart validé'!$A:$A,1,FALSE)),Z4126,"Ecart Validé")</f>
        <v>valid</v>
      </c>
      <c r="R4126" t="s">
        <v>30</v>
      </c>
      <c r="X4126"/>
      <c r="Y4126"/>
      <c r="Z4126" t="s">
        <v>31</v>
      </c>
    </row>
    <row r="4127" spans="1:26" x14ac:dyDescent="0.3">
      <c r="A4127" t="s">
        <v>5563</v>
      </c>
      <c r="B4127" t="s">
        <v>3157</v>
      </c>
      <c r="C4127">
        <v>234120</v>
      </c>
      <c r="D4127" t="str">
        <f>+VLOOKUP(C4127,Param!K:L,2,FALSE)</f>
        <v>YOU TALKING TO ME</v>
      </c>
      <c r="E4127">
        <v>2180705576</v>
      </c>
      <c r="F4127" t="s">
        <v>35</v>
      </c>
      <c r="G4127" t="s">
        <v>29</v>
      </c>
      <c r="H4127" s="5">
        <v>442.5</v>
      </c>
      <c r="I4127" s="5">
        <v>442.5</v>
      </c>
      <c r="J4127" s="5">
        <v>0</v>
      </c>
      <c r="K4127" s="5">
        <v>442.5</v>
      </c>
      <c r="L4127" s="5">
        <v>0</v>
      </c>
      <c r="M4127" t="str">
        <f>IF(ISERROR(VLOOKUP(A4127,'[1]Ecart validé'!$A:$A,1,FALSE)),Z4127,"Ecart Validé")</f>
        <v>valid</v>
      </c>
      <c r="R4127" t="s">
        <v>30</v>
      </c>
      <c r="X4127"/>
      <c r="Y4127"/>
      <c r="Z4127" t="s">
        <v>31</v>
      </c>
    </row>
    <row r="4128" spans="1:26" x14ac:dyDescent="0.3">
      <c r="A4128" t="s">
        <v>5564</v>
      </c>
      <c r="B4128" t="s">
        <v>3157</v>
      </c>
      <c r="C4128">
        <v>234120</v>
      </c>
      <c r="D4128" t="str">
        <f>+VLOOKUP(C4128,Param!K:L,2,FALSE)</f>
        <v>YOU TALKING TO ME</v>
      </c>
      <c r="E4128">
        <v>2180705576</v>
      </c>
      <c r="F4128" t="s">
        <v>37</v>
      </c>
      <c r="G4128" t="s">
        <v>29</v>
      </c>
      <c r="H4128" s="5">
        <v>148.80000000000001</v>
      </c>
      <c r="I4128" s="5">
        <v>148.80000000000001</v>
      </c>
      <c r="J4128" s="5">
        <v>0</v>
      </c>
      <c r="K4128" s="5">
        <v>148.80000000000001</v>
      </c>
      <c r="L4128" s="5">
        <v>0</v>
      </c>
      <c r="M4128" t="str">
        <f>IF(ISERROR(VLOOKUP(A4128,'[1]Ecart validé'!$A:$A,1,FALSE)),Z4128,"Ecart Validé")</f>
        <v>valid</v>
      </c>
      <c r="R4128" t="s">
        <v>30</v>
      </c>
      <c r="X4128"/>
      <c r="Y4128"/>
      <c r="Z4128" t="s">
        <v>31</v>
      </c>
    </row>
    <row r="4129" spans="1:26" x14ac:dyDescent="0.3">
      <c r="A4129" t="s">
        <v>5565</v>
      </c>
      <c r="B4129" t="s">
        <v>3157</v>
      </c>
      <c r="C4129">
        <v>234870</v>
      </c>
      <c r="D4129" t="str">
        <f>+VLOOKUP(C4129,Param!K:L,2,FALSE)</f>
        <v>LES CANARDS DU VAL DE LUCE</v>
      </c>
      <c r="E4129">
        <v>1181505459</v>
      </c>
      <c r="F4129" t="s">
        <v>28</v>
      </c>
      <c r="G4129" t="s">
        <v>29</v>
      </c>
      <c r="H4129" s="5">
        <v>12025.77</v>
      </c>
      <c r="I4129" s="5">
        <v>12025.771199999999</v>
      </c>
      <c r="J4129" s="5">
        <v>-1.19999999878928E-3</v>
      </c>
      <c r="K4129" s="5">
        <v>12025.77</v>
      </c>
      <c r="L4129" s="5">
        <v>0</v>
      </c>
      <c r="M4129" t="str">
        <f>IF(ISERROR(VLOOKUP(A4129,'[1]Ecart validé'!$A:$A,1,FALSE)),Z4129,"Ecart Validé")</f>
        <v>valid</v>
      </c>
      <c r="R4129" t="s">
        <v>30</v>
      </c>
      <c r="X4129"/>
      <c r="Y4129"/>
      <c r="Z4129" t="s">
        <v>31</v>
      </c>
    </row>
    <row r="4130" spans="1:26" x14ac:dyDescent="0.3">
      <c r="A4130" t="s">
        <v>5566</v>
      </c>
      <c r="B4130" t="s">
        <v>3157</v>
      </c>
      <c r="C4130">
        <v>234870</v>
      </c>
      <c r="D4130" t="str">
        <f>+VLOOKUP(C4130,Param!K:L,2,FALSE)</f>
        <v>LES CANARDS DU VAL DE LUCE</v>
      </c>
      <c r="E4130">
        <v>1181505459</v>
      </c>
      <c r="F4130" t="s">
        <v>33</v>
      </c>
      <c r="G4130" t="s">
        <v>29</v>
      </c>
      <c r="H4130" s="5">
        <v>10972.15</v>
      </c>
      <c r="I4130" s="5">
        <v>10972.146000000001</v>
      </c>
      <c r="J4130" s="5">
        <v>3.99999999899591E-3</v>
      </c>
      <c r="K4130" s="5">
        <v>10972.15</v>
      </c>
      <c r="L4130" s="5">
        <v>0</v>
      </c>
      <c r="M4130" t="str">
        <f>IF(ISERROR(VLOOKUP(A4130,'[1]Ecart validé'!$A:$A,1,FALSE)),Z4130,"Ecart Validé")</f>
        <v>valid</v>
      </c>
      <c r="R4130" t="s">
        <v>30</v>
      </c>
      <c r="X4130"/>
      <c r="Y4130"/>
      <c r="Z4130" t="s">
        <v>31</v>
      </c>
    </row>
    <row r="4131" spans="1:26" x14ac:dyDescent="0.3">
      <c r="A4131" t="s">
        <v>5567</v>
      </c>
      <c r="B4131" t="s">
        <v>3157</v>
      </c>
      <c r="C4131">
        <v>234870</v>
      </c>
      <c r="D4131" t="str">
        <f>+VLOOKUP(C4131,Param!K:L,2,FALSE)</f>
        <v>LES CANARDS DU VAL DE LUCE</v>
      </c>
      <c r="E4131">
        <v>1181505459</v>
      </c>
      <c r="F4131" t="s">
        <v>35</v>
      </c>
      <c r="G4131" t="s">
        <v>29</v>
      </c>
      <c r="H4131" s="5">
        <v>13923.83</v>
      </c>
      <c r="I4131" s="5">
        <v>13923.8316</v>
      </c>
      <c r="J4131" s="5">
        <v>-1.59999999959836E-3</v>
      </c>
      <c r="K4131" s="5">
        <v>13923.83</v>
      </c>
      <c r="L4131" s="5">
        <v>0</v>
      </c>
      <c r="M4131" t="str">
        <f>IF(ISERROR(VLOOKUP(A4131,'[1]Ecart validé'!$A:$A,1,FALSE)),Z4131,"Ecart Validé")</f>
        <v>valid</v>
      </c>
      <c r="R4131" t="s">
        <v>30</v>
      </c>
      <c r="X4131"/>
      <c r="Y4131"/>
      <c r="Z4131" t="s">
        <v>31</v>
      </c>
    </row>
    <row r="4132" spans="1:26" x14ac:dyDescent="0.3">
      <c r="A4132" t="s">
        <v>5568</v>
      </c>
      <c r="B4132" t="s">
        <v>3157</v>
      </c>
      <c r="C4132">
        <v>234870</v>
      </c>
      <c r="D4132" t="str">
        <f>+VLOOKUP(C4132,Param!K:L,2,FALSE)</f>
        <v>LES CANARDS DU VAL DE LUCE</v>
      </c>
      <c r="E4132">
        <v>1181505459</v>
      </c>
      <c r="F4132" t="s">
        <v>37</v>
      </c>
      <c r="G4132" t="s">
        <v>29</v>
      </c>
      <c r="H4132" s="5">
        <v>32394.53</v>
      </c>
      <c r="I4132" s="5">
        <v>32394.532200000001</v>
      </c>
      <c r="J4132" s="5">
        <v>-2.2000000026309802E-3</v>
      </c>
      <c r="K4132" s="5">
        <v>32394.53</v>
      </c>
      <c r="L4132" s="5">
        <v>0</v>
      </c>
      <c r="M4132" t="str">
        <f>IF(ISERROR(VLOOKUP(A4132,'[1]Ecart validé'!$A:$A,1,FALSE)),Z4132,"Ecart Validé")</f>
        <v>valid</v>
      </c>
      <c r="R4132" t="s">
        <v>30</v>
      </c>
      <c r="X4132"/>
      <c r="Y4132"/>
      <c r="Z4132" t="s">
        <v>31</v>
      </c>
    </row>
    <row r="4133" spans="1:26" x14ac:dyDescent="0.3">
      <c r="A4133" t="s">
        <v>5569</v>
      </c>
      <c r="B4133" t="s">
        <v>3157</v>
      </c>
      <c r="C4133">
        <v>235042</v>
      </c>
      <c r="D4133" t="str">
        <f>+VLOOKUP(C4133,Param!K:L,2,FALSE)</f>
        <v>QUAI DES CELESTINS</v>
      </c>
      <c r="E4133">
        <v>1191405958</v>
      </c>
      <c r="F4133" t="s">
        <v>28</v>
      </c>
      <c r="G4133" t="s">
        <v>29</v>
      </c>
      <c r="H4133" s="5">
        <v>41.5</v>
      </c>
      <c r="I4133" s="5">
        <v>41.4955</v>
      </c>
      <c r="J4133" s="5">
        <v>4.5000000000001697E-3</v>
      </c>
      <c r="K4133" s="5">
        <v>41.5</v>
      </c>
      <c r="L4133" s="5">
        <v>0</v>
      </c>
      <c r="M4133" t="str">
        <f>IF(ISERROR(VLOOKUP(A4133,'[1]Ecart validé'!$A:$A,1,FALSE)),Z4133,"Ecart Validé")</f>
        <v>valid</v>
      </c>
      <c r="R4133" t="s">
        <v>30</v>
      </c>
      <c r="X4133"/>
      <c r="Y4133"/>
      <c r="Z4133" t="s">
        <v>31</v>
      </c>
    </row>
    <row r="4134" spans="1:26" x14ac:dyDescent="0.3">
      <c r="A4134" t="s">
        <v>5570</v>
      </c>
      <c r="B4134" t="s">
        <v>3157</v>
      </c>
      <c r="C4134">
        <v>235042</v>
      </c>
      <c r="D4134" t="str">
        <f>+VLOOKUP(C4134,Param!K:L,2,FALSE)</f>
        <v>QUAI DES CELESTINS</v>
      </c>
      <c r="E4134">
        <v>1191405958</v>
      </c>
      <c r="F4134" t="s">
        <v>35</v>
      </c>
      <c r="G4134" t="s">
        <v>29</v>
      </c>
      <c r="H4134" s="5">
        <v>144.33000000000001</v>
      </c>
      <c r="I4134" s="5">
        <v>144.32900000000001</v>
      </c>
      <c r="J4134" s="5">
        <v>1.0000000000047701E-3</v>
      </c>
      <c r="K4134" s="5">
        <v>144.33000000000001</v>
      </c>
      <c r="L4134" s="5">
        <v>0</v>
      </c>
      <c r="M4134" t="str">
        <f>IF(ISERROR(VLOOKUP(A4134,'[1]Ecart validé'!$A:$A,1,FALSE)),Z4134,"Ecart Validé")</f>
        <v>valid</v>
      </c>
      <c r="R4134" t="s">
        <v>30</v>
      </c>
      <c r="X4134"/>
      <c r="Y4134"/>
      <c r="Z4134" t="s">
        <v>31</v>
      </c>
    </row>
    <row r="4135" spans="1:26" x14ac:dyDescent="0.3">
      <c r="A4135" t="s">
        <v>5571</v>
      </c>
      <c r="B4135" t="s">
        <v>3157</v>
      </c>
      <c r="C4135">
        <v>235042</v>
      </c>
      <c r="D4135" t="str">
        <f>+VLOOKUP(C4135,Param!K:L,2,FALSE)</f>
        <v>QUAI DES CELESTINS</v>
      </c>
      <c r="E4135">
        <v>1191405958</v>
      </c>
      <c r="F4135" t="s">
        <v>37</v>
      </c>
      <c r="G4135" t="s">
        <v>29</v>
      </c>
      <c r="H4135" s="5">
        <v>66.48</v>
      </c>
      <c r="I4135" s="5">
        <v>66.480500000000006</v>
      </c>
      <c r="J4135" s="5">
        <v>-5.0000000000238699E-4</v>
      </c>
      <c r="K4135" s="5">
        <v>66.48</v>
      </c>
      <c r="L4135" s="5">
        <v>0</v>
      </c>
      <c r="M4135" t="str">
        <f>IF(ISERROR(VLOOKUP(A4135,'[1]Ecart validé'!$A:$A,1,FALSE)),Z4135,"Ecart Validé")</f>
        <v>valid</v>
      </c>
      <c r="R4135" t="s">
        <v>30</v>
      </c>
      <c r="X4135"/>
      <c r="Y4135"/>
      <c r="Z4135" t="s">
        <v>31</v>
      </c>
    </row>
    <row r="4136" spans="1:26" x14ac:dyDescent="0.3">
      <c r="A4136" t="s">
        <v>5572</v>
      </c>
      <c r="B4136" t="s">
        <v>3157</v>
      </c>
      <c r="C4136">
        <v>235473</v>
      </c>
      <c r="D4136" t="str">
        <f>+VLOOKUP(C4136,Param!K:L,2,FALSE)</f>
        <v>LIGHT HEAD SARL</v>
      </c>
      <c r="E4136">
        <v>1187205702</v>
      </c>
      <c r="F4136" t="s">
        <v>28</v>
      </c>
      <c r="G4136" t="s">
        <v>29</v>
      </c>
      <c r="H4136" s="5">
        <v>2869.87</v>
      </c>
      <c r="I4136" s="5">
        <v>2869.8663999999999</v>
      </c>
      <c r="J4136" s="5">
        <v>3.6000000000058199E-3</v>
      </c>
      <c r="K4136" s="5">
        <v>2869.87</v>
      </c>
      <c r="L4136" s="5">
        <v>0</v>
      </c>
      <c r="M4136" t="str">
        <f>IF(ISERROR(VLOOKUP(A4136,'[1]Ecart validé'!$A:$A,1,FALSE)),Z4136,"Ecart Validé")</f>
        <v>valid</v>
      </c>
      <c r="R4136" t="s">
        <v>30</v>
      </c>
      <c r="X4136"/>
      <c r="Y4136"/>
      <c r="Z4136" t="s">
        <v>31</v>
      </c>
    </row>
    <row r="4137" spans="1:26" x14ac:dyDescent="0.3">
      <c r="A4137" t="s">
        <v>5573</v>
      </c>
      <c r="B4137" t="s">
        <v>3157</v>
      </c>
      <c r="C4137">
        <v>235473</v>
      </c>
      <c r="D4137" t="str">
        <f>+VLOOKUP(C4137,Param!K:L,2,FALSE)</f>
        <v>LIGHT HEAD SARL</v>
      </c>
      <c r="E4137">
        <v>1187205702</v>
      </c>
      <c r="F4137" t="s">
        <v>33</v>
      </c>
      <c r="G4137" t="s">
        <v>29</v>
      </c>
      <c r="H4137" s="5">
        <v>2869.87</v>
      </c>
      <c r="I4137" s="5">
        <v>2869.8663999999999</v>
      </c>
      <c r="J4137" s="5">
        <v>3.6000000000058199E-3</v>
      </c>
      <c r="K4137" s="5">
        <v>2869.87</v>
      </c>
      <c r="L4137" s="5">
        <v>0</v>
      </c>
      <c r="M4137" t="str">
        <f>IF(ISERROR(VLOOKUP(A4137,'[1]Ecart validé'!$A:$A,1,FALSE)),Z4137,"Ecart Validé")</f>
        <v>valid</v>
      </c>
      <c r="R4137" t="s">
        <v>30</v>
      </c>
      <c r="X4137"/>
      <c r="Y4137"/>
      <c r="Z4137" t="s">
        <v>31</v>
      </c>
    </row>
    <row r="4138" spans="1:26" x14ac:dyDescent="0.3">
      <c r="A4138" t="s">
        <v>5574</v>
      </c>
      <c r="B4138" t="s">
        <v>3157</v>
      </c>
      <c r="C4138">
        <v>235473</v>
      </c>
      <c r="D4138" t="str">
        <f>+VLOOKUP(C4138,Param!K:L,2,FALSE)</f>
        <v>LIGHT HEAD SARL</v>
      </c>
      <c r="E4138">
        <v>1187205702</v>
      </c>
      <c r="F4138" t="s">
        <v>35</v>
      </c>
      <c r="G4138" t="s">
        <v>29</v>
      </c>
      <c r="H4138" s="5">
        <v>7142.92</v>
      </c>
      <c r="I4138" s="5">
        <v>7142.92</v>
      </c>
      <c r="J4138" s="5">
        <v>0</v>
      </c>
      <c r="K4138" s="5">
        <v>7142.92</v>
      </c>
      <c r="L4138" s="5">
        <v>0</v>
      </c>
      <c r="M4138" t="str">
        <f>IF(ISERROR(VLOOKUP(A4138,'[1]Ecart validé'!$A:$A,1,FALSE)),Z4138,"Ecart Validé")</f>
        <v>valid</v>
      </c>
      <c r="R4138" t="s">
        <v>30</v>
      </c>
      <c r="X4138"/>
      <c r="Y4138"/>
      <c r="Z4138" t="s">
        <v>31</v>
      </c>
    </row>
    <row r="4139" spans="1:26" x14ac:dyDescent="0.3">
      <c r="A4139" t="s">
        <v>5575</v>
      </c>
      <c r="B4139" t="s">
        <v>3157</v>
      </c>
      <c r="C4139">
        <v>235473</v>
      </c>
      <c r="D4139" t="str">
        <f>+VLOOKUP(C4139,Param!K:L,2,FALSE)</f>
        <v>LIGHT HEAD SARL</v>
      </c>
      <c r="E4139">
        <v>1187205702</v>
      </c>
      <c r="F4139" t="s">
        <v>37</v>
      </c>
      <c r="G4139" t="s">
        <v>29</v>
      </c>
      <c r="H4139" s="5">
        <v>8399.06</v>
      </c>
      <c r="I4139" s="5">
        <v>8399.06</v>
      </c>
      <c r="J4139" s="5">
        <v>0</v>
      </c>
      <c r="K4139" s="5">
        <v>8399.06</v>
      </c>
      <c r="L4139" s="5">
        <v>0</v>
      </c>
      <c r="M4139" t="str">
        <f>IF(ISERROR(VLOOKUP(A4139,'[1]Ecart validé'!$A:$A,1,FALSE)),Z4139,"Ecart Validé")</f>
        <v>valid</v>
      </c>
      <c r="R4139" t="s">
        <v>30</v>
      </c>
      <c r="X4139"/>
      <c r="Y4139"/>
      <c r="Z4139" t="s">
        <v>31</v>
      </c>
    </row>
    <row r="4140" spans="1:26" x14ac:dyDescent="0.3">
      <c r="A4140" t="s">
        <v>5576</v>
      </c>
      <c r="B4140" t="s">
        <v>3157</v>
      </c>
      <c r="C4140">
        <v>237028</v>
      </c>
      <c r="D4140" t="str">
        <f>+VLOOKUP(C4140,Param!K:L,2,FALSE)</f>
        <v>ECH TECHNOLOGY</v>
      </c>
      <c r="E4140">
        <v>2195106468</v>
      </c>
      <c r="F4140" t="s">
        <v>37</v>
      </c>
      <c r="G4140" t="s">
        <v>29</v>
      </c>
      <c r="H4140" s="5">
        <v>16226.7</v>
      </c>
      <c r="I4140" s="5">
        <v>16226.7</v>
      </c>
      <c r="J4140" s="5">
        <v>0</v>
      </c>
      <c r="K4140" s="5">
        <v>16226.7</v>
      </c>
      <c r="L4140" s="5">
        <v>0</v>
      </c>
      <c r="M4140" t="str">
        <f>IF(ISERROR(VLOOKUP(A4140,'[1]Ecart validé'!$A:$A,1,FALSE)),Z4140,"Ecart Validé")</f>
        <v>valid</v>
      </c>
      <c r="R4140" t="s">
        <v>30</v>
      </c>
      <c r="X4140"/>
      <c r="Y4140"/>
      <c r="Z4140" t="s">
        <v>31</v>
      </c>
    </row>
    <row r="4141" spans="1:26" x14ac:dyDescent="0.3">
      <c r="A4141" t="s">
        <v>5577</v>
      </c>
      <c r="B4141" t="s">
        <v>3157</v>
      </c>
      <c r="C4141">
        <v>237036</v>
      </c>
      <c r="D4141" t="str">
        <f>+VLOOKUP(C4141,Param!K:L,2,FALSE)</f>
        <v>GUYADER</v>
      </c>
      <c r="E4141" t="s">
        <v>5578</v>
      </c>
      <c r="F4141" t="s">
        <v>51</v>
      </c>
      <c r="G4141" t="s">
        <v>29</v>
      </c>
      <c r="H4141" s="5">
        <v>109</v>
      </c>
      <c r="I4141" s="5">
        <v>109</v>
      </c>
      <c r="J4141" s="5">
        <v>0</v>
      </c>
      <c r="K4141" s="5">
        <v>109</v>
      </c>
      <c r="L4141" s="5">
        <v>0</v>
      </c>
      <c r="M4141" t="str">
        <f>IF(ISERROR(VLOOKUP(A4141,'[1]Ecart validé'!$A:$A,1,FALSE)),Z4141,"Ecart Validé")</f>
        <v>valid</v>
      </c>
      <c r="R4141" t="s">
        <v>30</v>
      </c>
      <c r="X4141"/>
      <c r="Y4141"/>
      <c r="Z4141" t="s">
        <v>31</v>
      </c>
    </row>
    <row r="4142" spans="1:26" x14ac:dyDescent="0.3">
      <c r="A4142" t="s">
        <v>5579</v>
      </c>
      <c r="B4142" t="s">
        <v>3157</v>
      </c>
      <c r="C4142">
        <v>238421</v>
      </c>
      <c r="D4142" t="str">
        <f>+VLOOKUP(C4142,Param!K:L,2,FALSE)</f>
        <v>FERRERO FRANCE COMMERCIAL</v>
      </c>
      <c r="E4142" t="s">
        <v>5580</v>
      </c>
      <c r="F4142" t="s">
        <v>51</v>
      </c>
      <c r="G4142" t="s">
        <v>29</v>
      </c>
      <c r="H4142" s="5">
        <v>14203.7</v>
      </c>
      <c r="I4142" s="5">
        <v>14203.704</v>
      </c>
      <c r="J4142" s="5">
        <v>-3.99999999899591E-3</v>
      </c>
      <c r="K4142" s="5">
        <v>14203.7</v>
      </c>
      <c r="L4142" s="5">
        <v>0</v>
      </c>
      <c r="M4142" t="str">
        <f>IF(ISERROR(VLOOKUP(A4142,'[1]Ecart validé'!$A:$A,1,FALSE)),Z4142,"Ecart Validé")</f>
        <v>valid</v>
      </c>
      <c r="R4142" t="s">
        <v>30</v>
      </c>
      <c r="X4142"/>
      <c r="Y4142"/>
      <c r="Z4142" t="s">
        <v>31</v>
      </c>
    </row>
    <row r="4143" spans="1:26" ht="43.2" x14ac:dyDescent="0.3">
      <c r="A4143" t="s">
        <v>5581</v>
      </c>
      <c r="B4143" t="s">
        <v>3157</v>
      </c>
      <c r="C4143">
        <v>238421</v>
      </c>
      <c r="D4143" t="str">
        <f>+VLOOKUP(C4143,Param!K:L,2,FALSE)</f>
        <v>FERRERO FRANCE COMMERCIAL</v>
      </c>
      <c r="E4143" t="s">
        <v>5582</v>
      </c>
      <c r="F4143" t="s">
        <v>51</v>
      </c>
      <c r="G4143" t="s">
        <v>29</v>
      </c>
      <c r="H4143" s="5">
        <v>98345.34</v>
      </c>
      <c r="I4143" s="5">
        <v>98345.334600000002</v>
      </c>
      <c r="J4143" s="5">
        <v>5.3999999945517603E-3</v>
      </c>
      <c r="K4143" s="5">
        <v>98345.34</v>
      </c>
      <c r="L4143" s="5">
        <v>0</v>
      </c>
      <c r="M4143" t="str">
        <f>IF(ISERROR(VLOOKUP(A4143,'[1]Ecart validé'!$A:$A,1,FALSE)),Z4143,"Ecart Validé")</f>
        <v>valid</v>
      </c>
      <c r="R4143" t="s">
        <v>30</v>
      </c>
      <c r="S4143" t="s">
        <v>42</v>
      </c>
      <c r="T4143" t="s">
        <v>257</v>
      </c>
      <c r="U4143" s="13" t="s">
        <v>5297</v>
      </c>
      <c r="V4143" t="s">
        <v>60</v>
      </c>
      <c r="W4143" t="s">
        <v>61</v>
      </c>
      <c r="X4143"/>
      <c r="Y4143"/>
      <c r="Z4143" t="s">
        <v>31</v>
      </c>
    </row>
    <row r="4144" spans="1:26" x14ac:dyDescent="0.3">
      <c r="A4144" t="s">
        <v>5583</v>
      </c>
      <c r="B4144" t="s">
        <v>3157</v>
      </c>
      <c r="C4144">
        <v>238450</v>
      </c>
      <c r="D4144" t="str">
        <f>+VLOOKUP(C4144,Param!K:L,2,FALSE)</f>
        <v>SOREAL-ILOU</v>
      </c>
      <c r="E4144" t="s">
        <v>5584</v>
      </c>
      <c r="F4144" t="s">
        <v>51</v>
      </c>
      <c r="G4144" t="s">
        <v>29</v>
      </c>
      <c r="H4144" s="5">
        <v>2841.31</v>
      </c>
      <c r="I4144" s="5">
        <v>2841.3051</v>
      </c>
      <c r="J4144" s="5">
        <v>4.8999999999068599E-3</v>
      </c>
      <c r="K4144" s="5">
        <v>2841.31</v>
      </c>
      <c r="L4144" s="5">
        <v>0</v>
      </c>
      <c r="M4144" t="str">
        <f>IF(ISERROR(VLOOKUP(A4144,'[1]Ecart validé'!$A:$A,1,FALSE)),Z4144,"Ecart Validé")</f>
        <v>valid</v>
      </c>
      <c r="R4144" t="s">
        <v>30</v>
      </c>
      <c r="X4144"/>
      <c r="Y4144"/>
      <c r="Z4144" t="s">
        <v>31</v>
      </c>
    </row>
    <row r="4145" spans="1:26" x14ac:dyDescent="0.3">
      <c r="A4145" t="s">
        <v>5585</v>
      </c>
      <c r="B4145" t="s">
        <v>3157</v>
      </c>
      <c r="C4145">
        <v>238873</v>
      </c>
      <c r="D4145" t="str">
        <f>+VLOOKUP(C4145,Param!K:L,2,FALSE)</f>
        <v>SEREN</v>
      </c>
      <c r="E4145">
        <v>2160544734</v>
      </c>
      <c r="F4145" t="s">
        <v>28</v>
      </c>
      <c r="G4145" t="s">
        <v>29</v>
      </c>
      <c r="H4145" s="5">
        <v>6293.31</v>
      </c>
      <c r="I4145" s="5">
        <v>6293.31</v>
      </c>
      <c r="J4145" s="5">
        <v>0</v>
      </c>
      <c r="K4145" s="5">
        <v>6293.31</v>
      </c>
      <c r="L4145" s="5">
        <v>0</v>
      </c>
      <c r="M4145" t="str">
        <f>IF(ISERROR(VLOOKUP(A4145,'[1]Ecart validé'!$A:$A,1,FALSE)),Z4145,"Ecart Validé")</f>
        <v>valid</v>
      </c>
      <c r="R4145" t="s">
        <v>30</v>
      </c>
      <c r="X4145"/>
      <c r="Y4145"/>
      <c r="Z4145" t="s">
        <v>31</v>
      </c>
    </row>
    <row r="4146" spans="1:26" x14ac:dyDescent="0.3">
      <c r="A4146" t="s">
        <v>5586</v>
      </c>
      <c r="B4146" t="s">
        <v>3157</v>
      </c>
      <c r="C4146">
        <v>238873</v>
      </c>
      <c r="D4146" t="str">
        <f>+VLOOKUP(C4146,Param!K:L,2,FALSE)</f>
        <v>SEREN</v>
      </c>
      <c r="E4146">
        <v>2160544734</v>
      </c>
      <c r="F4146" t="s">
        <v>33</v>
      </c>
      <c r="G4146" t="s">
        <v>29</v>
      </c>
      <c r="H4146" s="5">
        <v>7632.03</v>
      </c>
      <c r="I4146" s="5">
        <v>7632.03</v>
      </c>
      <c r="J4146" s="5">
        <v>0</v>
      </c>
      <c r="K4146" s="5">
        <v>7632.03</v>
      </c>
      <c r="L4146" s="5">
        <v>0</v>
      </c>
      <c r="M4146" t="str">
        <f>IF(ISERROR(VLOOKUP(A4146,'[1]Ecart validé'!$A:$A,1,FALSE)),Z4146,"Ecart Validé")</f>
        <v>valid</v>
      </c>
      <c r="R4146" t="s">
        <v>30</v>
      </c>
      <c r="X4146"/>
      <c r="Y4146"/>
      <c r="Z4146" t="s">
        <v>31</v>
      </c>
    </row>
    <row r="4147" spans="1:26" x14ac:dyDescent="0.3">
      <c r="A4147" t="s">
        <v>5587</v>
      </c>
      <c r="B4147" t="s">
        <v>3157</v>
      </c>
      <c r="C4147">
        <v>238873</v>
      </c>
      <c r="D4147" t="str">
        <f>+VLOOKUP(C4147,Param!K:L,2,FALSE)</f>
        <v>SEREN</v>
      </c>
      <c r="E4147">
        <v>2160544734</v>
      </c>
      <c r="F4147" t="s">
        <v>35</v>
      </c>
      <c r="G4147" t="s">
        <v>29</v>
      </c>
      <c r="H4147" s="5">
        <v>7494.48</v>
      </c>
      <c r="I4147" s="5">
        <v>7494.48</v>
      </c>
      <c r="J4147" s="5">
        <v>0</v>
      </c>
      <c r="K4147" s="5">
        <v>7494.48</v>
      </c>
      <c r="L4147" s="5">
        <v>0</v>
      </c>
      <c r="M4147" t="str">
        <f>IF(ISERROR(VLOOKUP(A4147,'[1]Ecart validé'!$A:$A,1,FALSE)),Z4147,"Ecart Validé")</f>
        <v>valid</v>
      </c>
      <c r="R4147" t="s">
        <v>30</v>
      </c>
      <c r="X4147"/>
      <c r="Y4147"/>
      <c r="Z4147" t="s">
        <v>31</v>
      </c>
    </row>
    <row r="4148" spans="1:26" x14ac:dyDescent="0.3">
      <c r="A4148" t="s">
        <v>5588</v>
      </c>
      <c r="B4148" t="s">
        <v>3157</v>
      </c>
      <c r="C4148">
        <v>238873</v>
      </c>
      <c r="D4148" t="str">
        <f>+VLOOKUP(C4148,Param!K:L,2,FALSE)</f>
        <v>SEREN</v>
      </c>
      <c r="E4148">
        <v>2160544734</v>
      </c>
      <c r="F4148" t="s">
        <v>37</v>
      </c>
      <c r="G4148" t="s">
        <v>29</v>
      </c>
      <c r="H4148" s="5">
        <v>6078.33</v>
      </c>
      <c r="I4148" s="5">
        <v>6078.33</v>
      </c>
      <c r="J4148" s="5">
        <v>0</v>
      </c>
      <c r="K4148" s="5">
        <v>6078.33</v>
      </c>
      <c r="L4148" s="5">
        <v>0</v>
      </c>
      <c r="M4148" t="str">
        <f>IF(ISERROR(VLOOKUP(A4148,'[1]Ecart validé'!$A:$A,1,FALSE)),Z4148,"Ecart Validé")</f>
        <v>valid</v>
      </c>
      <c r="R4148" t="s">
        <v>30</v>
      </c>
      <c r="X4148"/>
      <c r="Y4148"/>
      <c r="Z4148" t="s">
        <v>31</v>
      </c>
    </row>
    <row r="4149" spans="1:26" x14ac:dyDescent="0.3">
      <c r="A4149" t="s">
        <v>5589</v>
      </c>
      <c r="B4149" t="s">
        <v>3157</v>
      </c>
      <c r="C4149">
        <v>243081</v>
      </c>
      <c r="D4149" t="str">
        <f>+VLOOKUP(C4149,Param!K:L,2,FALSE)</f>
        <v>ADAPEI DU DOUBS</v>
      </c>
      <c r="E4149">
        <v>2160054673</v>
      </c>
      <c r="F4149" t="s">
        <v>28</v>
      </c>
      <c r="G4149" t="s">
        <v>29</v>
      </c>
      <c r="H4149" s="5">
        <v>4753.1899999999996</v>
      </c>
      <c r="I4149" s="5">
        <v>4753.1921000000002</v>
      </c>
      <c r="J4149" s="5">
        <v>-2.10000000060972E-3</v>
      </c>
      <c r="K4149" s="5">
        <v>4753.1899999999996</v>
      </c>
      <c r="L4149" s="5">
        <v>0</v>
      </c>
      <c r="M4149" t="str">
        <f>IF(ISERROR(VLOOKUP(A4149,'[1]Ecart validé'!$A:$A,1,FALSE)),Z4149,"Ecart Validé")</f>
        <v>valid</v>
      </c>
      <c r="R4149" t="s">
        <v>30</v>
      </c>
      <c r="X4149"/>
      <c r="Y4149"/>
      <c r="Z4149" t="s">
        <v>31</v>
      </c>
    </row>
    <row r="4150" spans="1:26" x14ac:dyDescent="0.3">
      <c r="A4150" t="s">
        <v>5590</v>
      </c>
      <c r="B4150" t="s">
        <v>3157</v>
      </c>
      <c r="C4150">
        <v>243081</v>
      </c>
      <c r="D4150" t="str">
        <f>+VLOOKUP(C4150,Param!K:L,2,FALSE)</f>
        <v>ADAPEI DU DOUBS</v>
      </c>
      <c r="E4150">
        <v>2160054673</v>
      </c>
      <c r="F4150" t="s">
        <v>33</v>
      </c>
      <c r="G4150" t="s">
        <v>29</v>
      </c>
      <c r="H4150" s="5">
        <v>1045.67</v>
      </c>
      <c r="I4150" s="5">
        <v>1045.6672000000001</v>
      </c>
      <c r="J4150" s="5">
        <v>2.7999999999792601E-3</v>
      </c>
      <c r="K4150" s="5">
        <v>1045.67</v>
      </c>
      <c r="L4150" s="5">
        <v>0</v>
      </c>
      <c r="M4150" t="str">
        <f>IF(ISERROR(VLOOKUP(A4150,'[1]Ecart validé'!$A:$A,1,FALSE)),Z4150,"Ecart Validé")</f>
        <v>valid</v>
      </c>
      <c r="R4150" t="s">
        <v>30</v>
      </c>
      <c r="X4150"/>
      <c r="Y4150"/>
      <c r="Z4150" t="s">
        <v>31</v>
      </c>
    </row>
    <row r="4151" spans="1:26" x14ac:dyDescent="0.3">
      <c r="A4151" t="s">
        <v>5591</v>
      </c>
      <c r="B4151" t="s">
        <v>3157</v>
      </c>
      <c r="C4151">
        <v>243081</v>
      </c>
      <c r="D4151" t="str">
        <f>+VLOOKUP(C4151,Param!K:L,2,FALSE)</f>
        <v>ADAPEI DU DOUBS</v>
      </c>
      <c r="E4151">
        <v>2160054673</v>
      </c>
      <c r="F4151" t="s">
        <v>35</v>
      </c>
      <c r="G4151" t="s">
        <v>29</v>
      </c>
      <c r="H4151" s="5">
        <v>5184.6099999999997</v>
      </c>
      <c r="I4151" s="5">
        <v>5184.6054999999997</v>
      </c>
      <c r="J4151" s="5">
        <v>4.5000000000072699E-3</v>
      </c>
      <c r="K4151" s="5">
        <v>5184.6099999999997</v>
      </c>
      <c r="L4151" s="5">
        <v>0</v>
      </c>
      <c r="M4151" t="str">
        <f>IF(ISERROR(VLOOKUP(A4151,'[1]Ecart validé'!$A:$A,1,FALSE)),Z4151,"Ecart Validé")</f>
        <v>valid</v>
      </c>
      <c r="R4151" t="s">
        <v>30</v>
      </c>
      <c r="X4151"/>
      <c r="Y4151"/>
      <c r="Z4151" t="s">
        <v>31</v>
      </c>
    </row>
    <row r="4152" spans="1:26" x14ac:dyDescent="0.3">
      <c r="A4152" t="s">
        <v>5592</v>
      </c>
      <c r="B4152" t="s">
        <v>3157</v>
      </c>
      <c r="C4152">
        <v>243081</v>
      </c>
      <c r="D4152" t="str">
        <f>+VLOOKUP(C4152,Param!K:L,2,FALSE)</f>
        <v>ADAPEI DU DOUBS</v>
      </c>
      <c r="E4152">
        <v>2160054673</v>
      </c>
      <c r="F4152" t="s">
        <v>37</v>
      </c>
      <c r="G4152" t="s">
        <v>29</v>
      </c>
      <c r="H4152" s="5">
        <v>3081.87</v>
      </c>
      <c r="I4152" s="5">
        <v>3081.8681000000001</v>
      </c>
      <c r="J4152" s="5">
        <v>1.8999999997504301E-3</v>
      </c>
      <c r="K4152" s="5">
        <v>3081.87</v>
      </c>
      <c r="L4152" s="5">
        <v>0</v>
      </c>
      <c r="M4152" t="str">
        <f>IF(ISERROR(VLOOKUP(A4152,'[1]Ecart validé'!$A:$A,1,FALSE)),Z4152,"Ecart Validé")</f>
        <v>valid</v>
      </c>
      <c r="R4152" t="s">
        <v>30</v>
      </c>
      <c r="X4152"/>
      <c r="Y4152"/>
      <c r="Z4152" t="s">
        <v>31</v>
      </c>
    </row>
    <row r="4153" spans="1:26" x14ac:dyDescent="0.3">
      <c r="A4153" t="s">
        <v>5593</v>
      </c>
      <c r="B4153" t="s">
        <v>3157</v>
      </c>
      <c r="C4153">
        <v>243671</v>
      </c>
      <c r="D4153" t="str">
        <f>+VLOOKUP(C4153,Param!K:L,2,FALSE)</f>
        <v>ALLOMATCH</v>
      </c>
      <c r="E4153" t="s">
        <v>5594</v>
      </c>
      <c r="F4153" t="s">
        <v>51</v>
      </c>
      <c r="G4153" t="s">
        <v>29</v>
      </c>
      <c r="H4153" s="5">
        <v>756.3</v>
      </c>
      <c r="I4153" s="5">
        <v>756.3</v>
      </c>
      <c r="J4153" s="5">
        <v>0</v>
      </c>
      <c r="K4153" s="5">
        <v>756.3</v>
      </c>
      <c r="L4153" s="5">
        <v>0</v>
      </c>
      <c r="M4153" t="str">
        <f>IF(ISERROR(VLOOKUP(A4153,'[1]Ecart validé'!$A:$A,1,FALSE)),Z4153,"Ecart Validé")</f>
        <v>valid</v>
      </c>
      <c r="R4153" t="s">
        <v>30</v>
      </c>
      <c r="X4153"/>
      <c r="Y4153"/>
      <c r="Z4153" t="s">
        <v>31</v>
      </c>
    </row>
    <row r="4154" spans="1:26" x14ac:dyDescent="0.3">
      <c r="A4154" t="s">
        <v>5595</v>
      </c>
      <c r="B4154" t="s">
        <v>3157</v>
      </c>
      <c r="C4154">
        <v>244042</v>
      </c>
      <c r="D4154" t="str">
        <f>+VLOOKUP(C4154,Param!K:L,2,FALSE)</f>
        <v>MADEMOISELLE DESSERTS FRANCE</v>
      </c>
      <c r="E4154" t="s">
        <v>5596</v>
      </c>
      <c r="F4154" t="s">
        <v>51</v>
      </c>
      <c r="G4154" t="s">
        <v>29</v>
      </c>
      <c r="H4154" s="5">
        <v>7113.72</v>
      </c>
      <c r="I4154" s="5">
        <v>7113.72</v>
      </c>
      <c r="J4154" s="5">
        <v>0</v>
      </c>
      <c r="K4154" s="5">
        <v>7113.72</v>
      </c>
      <c r="L4154" s="5">
        <v>0</v>
      </c>
      <c r="M4154" t="str">
        <f>IF(ISERROR(VLOOKUP(A4154,'[1]Ecart validé'!$A:$A,1,FALSE)),Z4154,"Ecart Validé")</f>
        <v>valid</v>
      </c>
      <c r="R4154" t="s">
        <v>30</v>
      </c>
      <c r="X4154"/>
      <c r="Y4154"/>
      <c r="Z4154" t="s">
        <v>31</v>
      </c>
    </row>
    <row r="4155" spans="1:26" x14ac:dyDescent="0.3">
      <c r="A4155" t="s">
        <v>5597</v>
      </c>
      <c r="B4155" t="s">
        <v>3157</v>
      </c>
      <c r="C4155">
        <v>245078</v>
      </c>
      <c r="D4155" t="str">
        <f>+VLOOKUP(C4155,Param!K:L,2,FALSE)</f>
        <v>PROGES</v>
      </c>
      <c r="E4155">
        <v>2170215182</v>
      </c>
      <c r="F4155" t="s">
        <v>28</v>
      </c>
      <c r="G4155" t="s">
        <v>29</v>
      </c>
      <c r="H4155" s="5">
        <v>804.65</v>
      </c>
      <c r="I4155" s="5">
        <v>804.64499999999998</v>
      </c>
      <c r="J4155" s="5">
        <v>4.9999999999954499E-3</v>
      </c>
      <c r="K4155" s="5">
        <v>804.65</v>
      </c>
      <c r="L4155" s="5">
        <v>0</v>
      </c>
      <c r="M4155" t="str">
        <f>IF(ISERROR(VLOOKUP(A4155,'[1]Ecart validé'!$A:$A,1,FALSE)),Z4155,"Ecart Validé")</f>
        <v>valid</v>
      </c>
      <c r="R4155" t="s">
        <v>30</v>
      </c>
      <c r="X4155"/>
      <c r="Y4155"/>
      <c r="Z4155" t="s">
        <v>31</v>
      </c>
    </row>
    <row r="4156" spans="1:26" x14ac:dyDescent="0.3">
      <c r="A4156" t="s">
        <v>5598</v>
      </c>
      <c r="B4156" t="s">
        <v>3157</v>
      </c>
      <c r="C4156">
        <v>245078</v>
      </c>
      <c r="D4156" t="str">
        <f>+VLOOKUP(C4156,Param!K:L,2,FALSE)</f>
        <v>PROGES</v>
      </c>
      <c r="E4156">
        <v>2170215182</v>
      </c>
      <c r="F4156" t="s">
        <v>33</v>
      </c>
      <c r="G4156" t="s">
        <v>29</v>
      </c>
      <c r="H4156" s="5">
        <v>1059.1500000000001</v>
      </c>
      <c r="I4156" s="5">
        <v>1059.1469999999999</v>
      </c>
      <c r="J4156" s="5">
        <v>3.0000000001564301E-3</v>
      </c>
      <c r="K4156" s="5">
        <v>1059.1500000000001</v>
      </c>
      <c r="L4156" s="5">
        <v>0</v>
      </c>
      <c r="M4156" t="str">
        <f>IF(ISERROR(VLOOKUP(A4156,'[1]Ecart validé'!$A:$A,1,FALSE)),Z4156,"Ecart Validé")</f>
        <v>valid</v>
      </c>
      <c r="R4156" t="s">
        <v>30</v>
      </c>
      <c r="X4156"/>
      <c r="Y4156"/>
      <c r="Z4156" t="s">
        <v>31</v>
      </c>
    </row>
    <row r="4157" spans="1:26" x14ac:dyDescent="0.3">
      <c r="A4157" t="s">
        <v>5599</v>
      </c>
      <c r="B4157" t="s">
        <v>3157</v>
      </c>
      <c r="C4157">
        <v>245078</v>
      </c>
      <c r="D4157" t="str">
        <f>+VLOOKUP(C4157,Param!K:L,2,FALSE)</f>
        <v>PROGES</v>
      </c>
      <c r="E4157">
        <v>2170215182</v>
      </c>
      <c r="F4157" t="s">
        <v>35</v>
      </c>
      <c r="G4157" t="s">
        <v>29</v>
      </c>
      <c r="H4157" s="5">
        <v>38.58</v>
      </c>
      <c r="I4157" s="5">
        <v>38.575499999999998</v>
      </c>
      <c r="J4157" s="5">
        <v>4.5000000000001697E-3</v>
      </c>
      <c r="K4157" s="5">
        <v>38.58</v>
      </c>
      <c r="L4157" s="5">
        <v>0</v>
      </c>
      <c r="M4157" t="str">
        <f>IF(ISERROR(VLOOKUP(A4157,'[1]Ecart validé'!$A:$A,1,FALSE)),Z4157,"Ecart Validé")</f>
        <v>valid</v>
      </c>
      <c r="R4157" t="s">
        <v>30</v>
      </c>
      <c r="X4157"/>
      <c r="Y4157"/>
      <c r="Z4157" t="s">
        <v>31</v>
      </c>
    </row>
    <row r="4158" spans="1:26" x14ac:dyDescent="0.3">
      <c r="A4158" t="s">
        <v>5600</v>
      </c>
      <c r="B4158" t="s">
        <v>3157</v>
      </c>
      <c r="C4158">
        <v>245078</v>
      </c>
      <c r="D4158" t="str">
        <f>+VLOOKUP(C4158,Param!K:L,2,FALSE)</f>
        <v>PROGES</v>
      </c>
      <c r="E4158">
        <v>2170215182</v>
      </c>
      <c r="F4158" t="s">
        <v>37</v>
      </c>
      <c r="G4158" t="s">
        <v>29</v>
      </c>
      <c r="H4158" s="5">
        <v>73.56</v>
      </c>
      <c r="I4158" s="5">
        <v>73.563500000000005</v>
      </c>
      <c r="J4158" s="5">
        <v>-3.5000000000024998E-3</v>
      </c>
      <c r="K4158" s="5">
        <v>73.56</v>
      </c>
      <c r="L4158" s="5">
        <v>0</v>
      </c>
      <c r="M4158" t="str">
        <f>IF(ISERROR(VLOOKUP(A4158,'[1]Ecart validé'!$A:$A,1,FALSE)),Z4158,"Ecart Validé")</f>
        <v>valid</v>
      </c>
      <c r="R4158" t="s">
        <v>30</v>
      </c>
      <c r="X4158"/>
      <c r="Y4158"/>
      <c r="Z4158" t="s">
        <v>31</v>
      </c>
    </row>
    <row r="4159" spans="1:26" x14ac:dyDescent="0.3">
      <c r="A4159" t="s">
        <v>5601</v>
      </c>
      <c r="B4159" t="s">
        <v>3157</v>
      </c>
      <c r="C4159">
        <v>245754</v>
      </c>
      <c r="D4159" t="str">
        <f>+VLOOKUP(C4159,Param!K:L,2,FALSE)</f>
        <v>LA CAVALE</v>
      </c>
      <c r="E4159">
        <v>1190506149</v>
      </c>
      <c r="F4159" t="s">
        <v>28</v>
      </c>
      <c r="G4159" t="s">
        <v>29</v>
      </c>
      <c r="H4159" s="5">
        <v>303.93</v>
      </c>
      <c r="I4159" s="5">
        <v>303.92950000000002</v>
      </c>
      <c r="J4159" s="5">
        <v>4.9999999998817603E-4</v>
      </c>
      <c r="K4159" s="5">
        <v>303.93</v>
      </c>
      <c r="L4159" s="5">
        <v>0</v>
      </c>
      <c r="M4159" t="str">
        <f>IF(ISERROR(VLOOKUP(A4159,'[1]Ecart validé'!$A:$A,1,FALSE)),Z4159,"Ecart Validé")</f>
        <v>valid</v>
      </c>
      <c r="R4159" t="s">
        <v>30</v>
      </c>
      <c r="X4159"/>
      <c r="Y4159"/>
      <c r="Z4159" t="s">
        <v>31</v>
      </c>
    </row>
    <row r="4160" spans="1:26" x14ac:dyDescent="0.3">
      <c r="A4160" t="s">
        <v>5602</v>
      </c>
      <c r="B4160" t="s">
        <v>3157</v>
      </c>
      <c r="C4160">
        <v>245754</v>
      </c>
      <c r="D4160" t="str">
        <f>+VLOOKUP(C4160,Param!K:L,2,FALSE)</f>
        <v>LA CAVALE</v>
      </c>
      <c r="E4160">
        <v>1190506149</v>
      </c>
      <c r="F4160" t="s">
        <v>33</v>
      </c>
      <c r="G4160" t="s">
        <v>29</v>
      </c>
      <c r="H4160" s="5">
        <v>53.85</v>
      </c>
      <c r="I4160" s="5">
        <v>53.852400000000003</v>
      </c>
      <c r="J4160" s="5">
        <v>-2.4000000000015099E-3</v>
      </c>
      <c r="K4160" s="5">
        <v>53.85</v>
      </c>
      <c r="L4160" s="5">
        <v>0</v>
      </c>
      <c r="M4160" t="str">
        <f>IF(ISERROR(VLOOKUP(A4160,'[1]Ecart validé'!$A:$A,1,FALSE)),Z4160,"Ecart Validé")</f>
        <v>valid</v>
      </c>
      <c r="R4160" t="s">
        <v>30</v>
      </c>
      <c r="X4160"/>
      <c r="Y4160"/>
      <c r="Z4160" t="s">
        <v>31</v>
      </c>
    </row>
    <row r="4161" spans="1:26" x14ac:dyDescent="0.3">
      <c r="A4161" t="s">
        <v>5603</v>
      </c>
      <c r="B4161" t="s">
        <v>3157</v>
      </c>
      <c r="C4161">
        <v>245754</v>
      </c>
      <c r="D4161" t="str">
        <f>+VLOOKUP(C4161,Param!K:L,2,FALSE)</f>
        <v>LA CAVALE</v>
      </c>
      <c r="E4161">
        <v>1190506149</v>
      </c>
      <c r="F4161" t="s">
        <v>35</v>
      </c>
      <c r="G4161" t="s">
        <v>29</v>
      </c>
      <c r="H4161" s="5">
        <v>315.10000000000002</v>
      </c>
      <c r="I4161" s="5">
        <v>315.10219999999998</v>
      </c>
      <c r="J4161" s="5">
        <v>-2.1999999999593399E-3</v>
      </c>
      <c r="K4161" s="5">
        <v>315.10000000000002</v>
      </c>
      <c r="L4161" s="5">
        <v>0</v>
      </c>
      <c r="M4161" t="str">
        <f>IF(ISERROR(VLOOKUP(A4161,'[1]Ecart validé'!$A:$A,1,FALSE)),Z4161,"Ecart Validé")</f>
        <v>valid</v>
      </c>
      <c r="R4161" t="s">
        <v>30</v>
      </c>
      <c r="X4161"/>
      <c r="Y4161"/>
      <c r="Z4161" t="s">
        <v>31</v>
      </c>
    </row>
    <row r="4162" spans="1:26" x14ac:dyDescent="0.3">
      <c r="A4162" t="s">
        <v>5604</v>
      </c>
      <c r="B4162" t="s">
        <v>3157</v>
      </c>
      <c r="C4162">
        <v>245754</v>
      </c>
      <c r="D4162" t="str">
        <f>+VLOOKUP(C4162,Param!K:L,2,FALSE)</f>
        <v>LA CAVALE</v>
      </c>
      <c r="E4162">
        <v>1190506149</v>
      </c>
      <c r="F4162" t="s">
        <v>37</v>
      </c>
      <c r="G4162" t="s">
        <v>29</v>
      </c>
      <c r="H4162" s="5">
        <v>145.30000000000001</v>
      </c>
      <c r="I4162" s="5">
        <v>145.2962</v>
      </c>
      <c r="J4162" s="5">
        <v>3.8000000000124601E-3</v>
      </c>
      <c r="K4162" s="5">
        <v>145.30000000000001</v>
      </c>
      <c r="L4162" s="5">
        <v>0</v>
      </c>
      <c r="M4162" t="str">
        <f>IF(ISERROR(VLOOKUP(A4162,'[1]Ecart validé'!$A:$A,1,FALSE)),Z4162,"Ecart Validé")</f>
        <v>valid</v>
      </c>
      <c r="R4162" t="s">
        <v>30</v>
      </c>
      <c r="X4162"/>
      <c r="Y4162"/>
      <c r="Z4162" t="s">
        <v>31</v>
      </c>
    </row>
    <row r="4163" spans="1:26" x14ac:dyDescent="0.3">
      <c r="A4163" t="s">
        <v>5605</v>
      </c>
      <c r="B4163" t="s">
        <v>3157</v>
      </c>
      <c r="C4163">
        <v>245943</v>
      </c>
      <c r="D4163" t="str">
        <f>+VLOOKUP(C4163,Param!K:L,2,FALSE)</f>
        <v>LA TELA</v>
      </c>
      <c r="E4163">
        <v>1160154909</v>
      </c>
      <c r="F4163" t="s">
        <v>28</v>
      </c>
      <c r="G4163" t="s">
        <v>29</v>
      </c>
      <c r="H4163" s="5">
        <v>4477.21</v>
      </c>
      <c r="I4163" s="5">
        <v>4477.2084000000004</v>
      </c>
      <c r="J4163" s="5">
        <v>1.59999999959836E-3</v>
      </c>
      <c r="K4163" s="5">
        <v>4477.21</v>
      </c>
      <c r="L4163" s="5">
        <v>0</v>
      </c>
      <c r="M4163" t="str">
        <f>IF(ISERROR(VLOOKUP(A4163,'[1]Ecart validé'!$A:$A,1,FALSE)),Z4163,"Ecart Validé")</f>
        <v>valid</v>
      </c>
      <c r="R4163" t="s">
        <v>30</v>
      </c>
      <c r="X4163"/>
      <c r="Y4163"/>
      <c r="Z4163" t="s">
        <v>31</v>
      </c>
    </row>
    <row r="4164" spans="1:26" x14ac:dyDescent="0.3">
      <c r="A4164" t="s">
        <v>5606</v>
      </c>
      <c r="B4164" t="s">
        <v>3157</v>
      </c>
      <c r="C4164">
        <v>245943</v>
      </c>
      <c r="D4164" t="str">
        <f>+VLOOKUP(C4164,Param!K:L,2,FALSE)</f>
        <v>LA TELA</v>
      </c>
      <c r="E4164">
        <v>1160154909</v>
      </c>
      <c r="F4164" t="s">
        <v>33</v>
      </c>
      <c r="G4164" t="s">
        <v>29</v>
      </c>
      <c r="H4164" s="5">
        <v>438.05</v>
      </c>
      <c r="I4164" s="5">
        <v>438.048</v>
      </c>
      <c r="J4164" s="5">
        <v>2.0000000000095402E-3</v>
      </c>
      <c r="K4164" s="5">
        <v>438.05</v>
      </c>
      <c r="L4164" s="5">
        <v>0</v>
      </c>
      <c r="M4164" t="str">
        <f>IF(ISERROR(VLOOKUP(A4164,'[1]Ecart validé'!$A:$A,1,FALSE)),Z4164,"Ecart Validé")</f>
        <v>valid</v>
      </c>
      <c r="R4164" t="s">
        <v>30</v>
      </c>
      <c r="X4164"/>
      <c r="Y4164"/>
      <c r="Z4164" t="s">
        <v>31</v>
      </c>
    </row>
    <row r="4165" spans="1:26" x14ac:dyDescent="0.3">
      <c r="A4165" t="s">
        <v>5607</v>
      </c>
      <c r="B4165" t="s">
        <v>3157</v>
      </c>
      <c r="C4165">
        <v>245943</v>
      </c>
      <c r="D4165" t="str">
        <f>+VLOOKUP(C4165,Param!K:L,2,FALSE)</f>
        <v>LA TELA</v>
      </c>
      <c r="E4165">
        <v>1160154909</v>
      </c>
      <c r="F4165" t="s">
        <v>35</v>
      </c>
      <c r="G4165" t="s">
        <v>29</v>
      </c>
      <c r="H4165" s="5">
        <v>2774.81</v>
      </c>
      <c r="I4165" s="5">
        <v>2774.8098</v>
      </c>
      <c r="J4165" s="5">
        <v>1.99999999949795E-4</v>
      </c>
      <c r="K4165" s="5">
        <v>2774.81</v>
      </c>
      <c r="L4165" s="5">
        <v>0</v>
      </c>
      <c r="M4165" t="str">
        <f>IF(ISERROR(VLOOKUP(A4165,'[1]Ecart validé'!$A:$A,1,FALSE)),Z4165,"Ecart Validé")</f>
        <v>valid</v>
      </c>
      <c r="R4165" t="s">
        <v>30</v>
      </c>
      <c r="X4165"/>
      <c r="Y4165"/>
      <c r="Z4165" t="s">
        <v>31</v>
      </c>
    </row>
    <row r="4166" spans="1:26" x14ac:dyDescent="0.3">
      <c r="A4166" t="s">
        <v>5608</v>
      </c>
      <c r="B4166" t="s">
        <v>3157</v>
      </c>
      <c r="C4166">
        <v>245943</v>
      </c>
      <c r="D4166" t="str">
        <f>+VLOOKUP(C4166,Param!K:L,2,FALSE)</f>
        <v>LA TELA</v>
      </c>
      <c r="E4166">
        <v>1160154909</v>
      </c>
      <c r="F4166" t="s">
        <v>37</v>
      </c>
      <c r="G4166" t="s">
        <v>29</v>
      </c>
      <c r="H4166" s="5">
        <v>460.27</v>
      </c>
      <c r="I4166" s="5">
        <v>460.26960000000003</v>
      </c>
      <c r="J4166" s="5">
        <v>3.9999999995643499E-4</v>
      </c>
      <c r="K4166" s="5">
        <v>460.27</v>
      </c>
      <c r="L4166" s="5">
        <v>0</v>
      </c>
      <c r="M4166" t="str">
        <f>IF(ISERROR(VLOOKUP(A4166,'[1]Ecart validé'!$A:$A,1,FALSE)),Z4166,"Ecart Validé")</f>
        <v>valid</v>
      </c>
      <c r="R4166" t="s">
        <v>30</v>
      </c>
      <c r="X4166"/>
      <c r="Y4166"/>
      <c r="Z4166" t="s">
        <v>31</v>
      </c>
    </row>
    <row r="4167" spans="1:26" x14ac:dyDescent="0.3">
      <c r="A4167" t="s">
        <v>5609</v>
      </c>
      <c r="B4167" t="s">
        <v>3157</v>
      </c>
      <c r="C4167">
        <v>247532</v>
      </c>
      <c r="D4167" t="str">
        <f>+VLOOKUP(C4167,Param!K:L,2,FALSE)</f>
        <v>STAFFMATCH FRANCE</v>
      </c>
      <c r="E4167">
        <v>2170195068</v>
      </c>
      <c r="F4167" t="s">
        <v>28</v>
      </c>
      <c r="G4167" t="s">
        <v>29</v>
      </c>
      <c r="H4167" s="5">
        <v>54059.96</v>
      </c>
      <c r="I4167" s="5">
        <v>54059.959199999998</v>
      </c>
      <c r="J4167" s="5">
        <v>8.0000000161817297E-4</v>
      </c>
      <c r="K4167" s="5">
        <v>54059.96</v>
      </c>
      <c r="L4167" s="5">
        <v>0</v>
      </c>
      <c r="M4167" t="str">
        <f>IF(ISERROR(VLOOKUP(A4167,'[1]Ecart validé'!$A:$A,1,FALSE)),Z4167,"Ecart Validé")</f>
        <v>valid</v>
      </c>
      <c r="R4167" t="s">
        <v>30</v>
      </c>
      <c r="X4167"/>
      <c r="Y4167"/>
      <c r="Z4167" t="s">
        <v>31</v>
      </c>
    </row>
    <row r="4168" spans="1:26" x14ac:dyDescent="0.3">
      <c r="A4168" t="s">
        <v>5610</v>
      </c>
      <c r="B4168" t="s">
        <v>3157</v>
      </c>
      <c r="C4168">
        <v>247532</v>
      </c>
      <c r="D4168" t="str">
        <f>+VLOOKUP(C4168,Param!K:L,2,FALSE)</f>
        <v>STAFFMATCH FRANCE</v>
      </c>
      <c r="E4168">
        <v>2170195068</v>
      </c>
      <c r="F4168" t="s">
        <v>33</v>
      </c>
      <c r="G4168" t="s">
        <v>29</v>
      </c>
      <c r="H4168" s="5">
        <v>773.16</v>
      </c>
      <c r="I4168" s="5">
        <v>773.15660000000003</v>
      </c>
      <c r="J4168" s="5">
        <v>3.3999999999423298E-3</v>
      </c>
      <c r="K4168" s="5">
        <v>773.16</v>
      </c>
      <c r="L4168" s="5">
        <v>0</v>
      </c>
      <c r="M4168" t="str">
        <f>IF(ISERROR(VLOOKUP(A4168,'[1]Ecart validé'!$A:$A,1,FALSE)),Z4168,"Ecart Validé")</f>
        <v>valid</v>
      </c>
      <c r="R4168" t="s">
        <v>30</v>
      </c>
      <c r="X4168"/>
      <c r="Y4168"/>
      <c r="Z4168" t="s">
        <v>31</v>
      </c>
    </row>
    <row r="4169" spans="1:26" x14ac:dyDescent="0.3">
      <c r="A4169" t="s">
        <v>5611</v>
      </c>
      <c r="B4169" t="s">
        <v>3157</v>
      </c>
      <c r="C4169">
        <v>247532</v>
      </c>
      <c r="D4169" t="str">
        <f>+VLOOKUP(C4169,Param!K:L,2,FALSE)</f>
        <v>STAFFMATCH FRANCE</v>
      </c>
      <c r="E4169">
        <v>2170195068</v>
      </c>
      <c r="F4169" t="s">
        <v>35</v>
      </c>
      <c r="G4169" t="s">
        <v>29</v>
      </c>
      <c r="H4169" s="5">
        <v>10304.74</v>
      </c>
      <c r="I4169" s="5">
        <v>10304.744699999999</v>
      </c>
      <c r="J4169" s="5">
        <v>-4.6999999995023202E-3</v>
      </c>
      <c r="K4169" s="5">
        <v>10304.74</v>
      </c>
      <c r="L4169" s="5">
        <v>0</v>
      </c>
      <c r="M4169" t="str">
        <f>IF(ISERROR(VLOOKUP(A4169,'[1]Ecart validé'!$A:$A,1,FALSE)),Z4169,"Ecart Validé")</f>
        <v>valid</v>
      </c>
      <c r="R4169" t="s">
        <v>30</v>
      </c>
      <c r="X4169"/>
      <c r="Y4169"/>
      <c r="Z4169" t="s">
        <v>31</v>
      </c>
    </row>
    <row r="4170" spans="1:26" x14ac:dyDescent="0.3">
      <c r="A4170" t="s">
        <v>5612</v>
      </c>
      <c r="B4170" t="s">
        <v>3157</v>
      </c>
      <c r="C4170">
        <v>247532</v>
      </c>
      <c r="D4170" t="str">
        <f>+VLOOKUP(C4170,Param!K:L,2,FALSE)</f>
        <v>STAFFMATCH FRANCE</v>
      </c>
      <c r="E4170">
        <v>2170195068</v>
      </c>
      <c r="F4170" t="s">
        <v>37</v>
      </c>
      <c r="G4170" t="s">
        <v>29</v>
      </c>
      <c r="H4170" s="5">
        <v>4020.42</v>
      </c>
      <c r="I4170" s="5">
        <v>4020.4214000000002</v>
      </c>
      <c r="J4170" s="5">
        <v>-1.4000000001033099E-3</v>
      </c>
      <c r="K4170" s="5">
        <v>4020.42</v>
      </c>
      <c r="L4170" s="5">
        <v>0</v>
      </c>
      <c r="M4170" t="str">
        <f>IF(ISERROR(VLOOKUP(A4170,'[1]Ecart validé'!$A:$A,1,FALSE)),Z4170,"Ecart Validé")</f>
        <v>valid</v>
      </c>
      <c r="R4170" t="s">
        <v>30</v>
      </c>
      <c r="X4170"/>
      <c r="Y4170"/>
      <c r="Z4170" t="s">
        <v>31</v>
      </c>
    </row>
    <row r="4171" spans="1:26" x14ac:dyDescent="0.3">
      <c r="A4171" t="s">
        <v>5613</v>
      </c>
      <c r="B4171" t="s">
        <v>3157</v>
      </c>
      <c r="C4171">
        <v>250678</v>
      </c>
      <c r="D4171" t="str">
        <f>+VLOOKUP(C4171,Param!K:L,2,FALSE)</f>
        <v>DETECTION GARDIENNAGE SECURITE INTERVENT</v>
      </c>
      <c r="E4171">
        <v>2170365127</v>
      </c>
      <c r="F4171" t="s">
        <v>28</v>
      </c>
      <c r="G4171" t="s">
        <v>29</v>
      </c>
      <c r="H4171" s="5">
        <v>3945.36</v>
      </c>
      <c r="I4171" s="5">
        <v>3945.3582000000001</v>
      </c>
      <c r="J4171" s="5">
        <v>1.8000000000029099E-3</v>
      </c>
      <c r="K4171" s="5">
        <v>3945.36</v>
      </c>
      <c r="L4171" s="5">
        <v>0</v>
      </c>
      <c r="M4171" t="str">
        <f>IF(ISERROR(VLOOKUP(A4171,'[1]Ecart validé'!$A:$A,1,FALSE)),Z4171,"Ecart Validé")</f>
        <v>valid</v>
      </c>
      <c r="R4171" t="s">
        <v>30</v>
      </c>
      <c r="X4171"/>
      <c r="Y4171"/>
      <c r="Z4171" t="s">
        <v>31</v>
      </c>
    </row>
    <row r="4172" spans="1:26" x14ac:dyDescent="0.3">
      <c r="A4172" t="s">
        <v>5614</v>
      </c>
      <c r="B4172" t="s">
        <v>3157</v>
      </c>
      <c r="C4172">
        <v>250678</v>
      </c>
      <c r="D4172" t="str">
        <f>+VLOOKUP(C4172,Param!K:L,2,FALSE)</f>
        <v>DETECTION GARDIENNAGE SECURITE INTERVENT</v>
      </c>
      <c r="E4172">
        <v>2170365127</v>
      </c>
      <c r="F4172" t="s">
        <v>33</v>
      </c>
      <c r="G4172" t="s">
        <v>29</v>
      </c>
      <c r="H4172" s="5">
        <v>4363.34</v>
      </c>
      <c r="I4172" s="5">
        <v>4363.3406000000004</v>
      </c>
      <c r="J4172" s="5">
        <v>-6.0000000030413503E-4</v>
      </c>
      <c r="K4172" s="5">
        <v>4363.34</v>
      </c>
      <c r="L4172" s="5">
        <v>0</v>
      </c>
      <c r="M4172" t="str">
        <f>IF(ISERROR(VLOOKUP(A4172,'[1]Ecart validé'!$A:$A,1,FALSE)),Z4172,"Ecart Validé")</f>
        <v>valid</v>
      </c>
      <c r="R4172" t="s">
        <v>30</v>
      </c>
      <c r="X4172"/>
      <c r="Y4172"/>
      <c r="Z4172" t="s">
        <v>31</v>
      </c>
    </row>
    <row r="4173" spans="1:26" x14ac:dyDescent="0.3">
      <c r="A4173" t="s">
        <v>5615</v>
      </c>
      <c r="B4173" t="s">
        <v>3157</v>
      </c>
      <c r="C4173">
        <v>250678</v>
      </c>
      <c r="D4173" t="str">
        <f>+VLOOKUP(C4173,Param!K:L,2,FALSE)</f>
        <v>DETECTION GARDIENNAGE SECURITE INTERVENT</v>
      </c>
      <c r="E4173">
        <v>2170365127</v>
      </c>
      <c r="F4173" t="s">
        <v>35</v>
      </c>
      <c r="G4173" t="s">
        <v>29</v>
      </c>
      <c r="H4173" s="5">
        <v>39404.36</v>
      </c>
      <c r="I4173" s="5">
        <v>39404.357799999998</v>
      </c>
      <c r="J4173" s="5">
        <v>2.2000000026309802E-3</v>
      </c>
      <c r="K4173" s="5">
        <v>39404.36</v>
      </c>
      <c r="L4173" s="5">
        <v>0</v>
      </c>
      <c r="M4173" t="str">
        <f>IF(ISERROR(VLOOKUP(A4173,'[1]Ecart validé'!$A:$A,1,FALSE)),Z4173,"Ecart Validé")</f>
        <v>valid</v>
      </c>
      <c r="R4173" t="s">
        <v>30</v>
      </c>
      <c r="X4173"/>
      <c r="Y4173"/>
      <c r="Z4173" t="s">
        <v>31</v>
      </c>
    </row>
    <row r="4174" spans="1:26" x14ac:dyDescent="0.3">
      <c r="A4174" t="s">
        <v>5616</v>
      </c>
      <c r="B4174" t="s">
        <v>3157</v>
      </c>
      <c r="C4174">
        <v>250678</v>
      </c>
      <c r="D4174" t="str">
        <f>+VLOOKUP(C4174,Param!K:L,2,FALSE)</f>
        <v>DETECTION GARDIENNAGE SECURITE INTERVENT</v>
      </c>
      <c r="E4174">
        <v>2170365127</v>
      </c>
      <c r="F4174" t="s">
        <v>37</v>
      </c>
      <c r="G4174" t="s">
        <v>29</v>
      </c>
      <c r="H4174" s="5">
        <v>3839.71</v>
      </c>
      <c r="I4174" s="5">
        <v>3839.7138</v>
      </c>
      <c r="J4174" s="5">
        <v>-3.7999999999556102E-3</v>
      </c>
      <c r="K4174" s="5">
        <v>3839.71</v>
      </c>
      <c r="L4174" s="5">
        <v>0</v>
      </c>
      <c r="M4174" t="str">
        <f>IF(ISERROR(VLOOKUP(A4174,'[1]Ecart validé'!$A:$A,1,FALSE)),Z4174,"Ecart Validé")</f>
        <v>valid</v>
      </c>
      <c r="R4174" t="s">
        <v>30</v>
      </c>
      <c r="X4174"/>
      <c r="Y4174"/>
      <c r="Z4174" t="s">
        <v>31</v>
      </c>
    </row>
    <row r="4175" spans="1:26" x14ac:dyDescent="0.3">
      <c r="A4175" t="s">
        <v>5617</v>
      </c>
      <c r="B4175" t="s">
        <v>3157</v>
      </c>
      <c r="C4175">
        <v>250973</v>
      </c>
      <c r="D4175" t="str">
        <f>+VLOOKUP(C4175,Param!K:L,2,FALSE)</f>
        <v>VINCI ENERGIES FRANCE</v>
      </c>
      <c r="E4175" t="s">
        <v>5618</v>
      </c>
      <c r="F4175" t="s">
        <v>35</v>
      </c>
      <c r="G4175" t="s">
        <v>29</v>
      </c>
      <c r="H4175" s="5">
        <v>6180.35</v>
      </c>
      <c r="I4175" s="5">
        <v>6180.3491999999997</v>
      </c>
      <c r="J4175" s="5">
        <v>8.0000000070867795E-4</v>
      </c>
      <c r="K4175" s="5">
        <v>6180.35</v>
      </c>
      <c r="L4175" s="5">
        <v>0</v>
      </c>
      <c r="M4175" t="str">
        <f>IF(ISERROR(VLOOKUP(A4175,'[1]Ecart validé'!$A:$A,1,FALSE)),Z4175,"Ecart Validé")</f>
        <v>valid</v>
      </c>
      <c r="R4175" t="s">
        <v>30</v>
      </c>
      <c r="X4175"/>
      <c r="Y4175"/>
      <c r="Z4175" t="s">
        <v>31</v>
      </c>
    </row>
    <row r="4176" spans="1:26" x14ac:dyDescent="0.3">
      <c r="A4176" t="s">
        <v>5619</v>
      </c>
      <c r="B4176" t="s">
        <v>3157</v>
      </c>
      <c r="C4176">
        <v>250973</v>
      </c>
      <c r="D4176" t="str">
        <f>+VLOOKUP(C4176,Param!K:L,2,FALSE)</f>
        <v>VINCI ENERGIES FRANCE</v>
      </c>
      <c r="E4176" t="s">
        <v>5620</v>
      </c>
      <c r="F4176" t="s">
        <v>37</v>
      </c>
      <c r="G4176" t="s">
        <v>29</v>
      </c>
      <c r="H4176" s="5">
        <v>1369.06</v>
      </c>
      <c r="I4176" s="5">
        <v>1369.0554999999999</v>
      </c>
      <c r="J4176" s="5">
        <v>4.5000000000072699E-3</v>
      </c>
      <c r="K4176" s="5">
        <v>1369.06</v>
      </c>
      <c r="L4176" s="5">
        <v>0</v>
      </c>
      <c r="M4176" t="str">
        <f>IF(ISERROR(VLOOKUP(A4176,'[1]Ecart validé'!$A:$A,1,FALSE)),Z4176,"Ecart Validé")</f>
        <v>valid</v>
      </c>
      <c r="R4176" t="s">
        <v>30</v>
      </c>
      <c r="X4176"/>
      <c r="Y4176"/>
      <c r="Z4176" t="s">
        <v>31</v>
      </c>
    </row>
    <row r="4177" spans="1:26" x14ac:dyDescent="0.3">
      <c r="A4177" t="s">
        <v>5621</v>
      </c>
      <c r="B4177" t="s">
        <v>3157</v>
      </c>
      <c r="C4177">
        <v>251449</v>
      </c>
      <c r="D4177" t="str">
        <f>+VLOOKUP(C4177,Param!K:L,2,FALSE)</f>
        <v>MARCEL</v>
      </c>
      <c r="E4177" t="s">
        <v>5622</v>
      </c>
      <c r="F4177" t="s">
        <v>51</v>
      </c>
      <c r="G4177" t="s">
        <v>29</v>
      </c>
      <c r="H4177" s="5">
        <v>181.52</v>
      </c>
      <c r="I4177" s="5">
        <v>181.52</v>
      </c>
      <c r="J4177" s="5">
        <v>0</v>
      </c>
      <c r="K4177" s="5">
        <v>181.52</v>
      </c>
      <c r="L4177" s="5">
        <v>0</v>
      </c>
      <c r="M4177" t="str">
        <f>IF(ISERROR(VLOOKUP(A4177,'[1]Ecart validé'!$A:$A,1,FALSE)),Z4177,"Ecart Validé")</f>
        <v>valid</v>
      </c>
      <c r="R4177" t="s">
        <v>30</v>
      </c>
      <c r="X4177"/>
      <c r="Y4177"/>
      <c r="Z4177" t="s">
        <v>31</v>
      </c>
    </row>
    <row r="4178" spans="1:26" x14ac:dyDescent="0.3">
      <c r="A4178" t="s">
        <v>5623</v>
      </c>
      <c r="B4178" t="s">
        <v>3157</v>
      </c>
      <c r="C4178">
        <v>252769</v>
      </c>
      <c r="D4178" t="str">
        <f>+VLOOKUP(C4178,Param!K:L,2,FALSE)</f>
        <v>SOCIETE PARISIENNE EXPORT IMPORT REPARTITION</v>
      </c>
      <c r="E4178">
        <v>1170065120</v>
      </c>
      <c r="F4178" t="s">
        <v>28</v>
      </c>
      <c r="G4178" t="s">
        <v>29</v>
      </c>
      <c r="H4178" s="5">
        <v>1457.49</v>
      </c>
      <c r="I4178" s="5">
        <v>1457.4867999999999</v>
      </c>
      <c r="J4178" s="5">
        <v>3.2000000001062199E-3</v>
      </c>
      <c r="K4178" s="5">
        <v>1457.49</v>
      </c>
      <c r="L4178" s="5">
        <v>0</v>
      </c>
      <c r="M4178" t="str">
        <f>IF(ISERROR(VLOOKUP(A4178,'[1]Ecart validé'!$A:$A,1,FALSE)),Z4178,"Ecart Validé")</f>
        <v>valid</v>
      </c>
      <c r="R4178" t="s">
        <v>30</v>
      </c>
      <c r="X4178"/>
      <c r="Y4178"/>
      <c r="Z4178" t="s">
        <v>31</v>
      </c>
    </row>
    <row r="4179" spans="1:26" x14ac:dyDescent="0.3">
      <c r="A4179" t="s">
        <v>5624</v>
      </c>
      <c r="B4179" t="s">
        <v>3157</v>
      </c>
      <c r="C4179">
        <v>252769</v>
      </c>
      <c r="D4179" t="str">
        <f>+VLOOKUP(C4179,Param!K:L,2,FALSE)</f>
        <v>SOCIETE PARISIENNE EXPORT IMPORT REPARTITION</v>
      </c>
      <c r="E4179">
        <v>1170065120</v>
      </c>
      <c r="F4179" t="s">
        <v>35</v>
      </c>
      <c r="G4179" t="s">
        <v>29</v>
      </c>
      <c r="H4179" s="5">
        <v>411.44</v>
      </c>
      <c r="I4179" s="5">
        <v>411.43759999999997</v>
      </c>
      <c r="J4179" s="5">
        <v>2.4000000000228201E-3</v>
      </c>
      <c r="K4179" s="5">
        <v>411.44</v>
      </c>
      <c r="L4179" s="5">
        <v>0</v>
      </c>
      <c r="M4179" t="str">
        <f>IF(ISERROR(VLOOKUP(A4179,'[1]Ecart validé'!$A:$A,1,FALSE)),Z4179,"Ecart Validé")</f>
        <v>valid</v>
      </c>
      <c r="R4179" t="s">
        <v>30</v>
      </c>
      <c r="X4179"/>
      <c r="Y4179"/>
      <c r="Z4179" t="s">
        <v>31</v>
      </c>
    </row>
    <row r="4180" spans="1:26" x14ac:dyDescent="0.3">
      <c r="A4180" t="s">
        <v>5625</v>
      </c>
      <c r="B4180" t="s">
        <v>3157</v>
      </c>
      <c r="C4180">
        <v>252769</v>
      </c>
      <c r="D4180" t="str">
        <f>+VLOOKUP(C4180,Param!K:L,2,FALSE)</f>
        <v>SOCIETE PARISIENNE EXPORT IMPORT REPARTITION</v>
      </c>
      <c r="E4180">
        <v>1170065120</v>
      </c>
      <c r="F4180" t="s">
        <v>37</v>
      </c>
      <c r="G4180" t="s">
        <v>29</v>
      </c>
      <c r="H4180" s="5">
        <v>76.48</v>
      </c>
      <c r="I4180" s="5">
        <v>76.477800000000002</v>
      </c>
      <c r="J4180" s="5">
        <v>2.2000000000019699E-3</v>
      </c>
      <c r="K4180" s="5">
        <v>76.48</v>
      </c>
      <c r="L4180" s="5">
        <v>0</v>
      </c>
      <c r="M4180" t="str">
        <f>IF(ISERROR(VLOOKUP(A4180,'[1]Ecart validé'!$A:$A,1,FALSE)),Z4180,"Ecart Validé")</f>
        <v>valid</v>
      </c>
      <c r="R4180" t="s">
        <v>30</v>
      </c>
      <c r="X4180"/>
      <c r="Y4180"/>
      <c r="Z4180" t="s">
        <v>31</v>
      </c>
    </row>
    <row r="4181" spans="1:26" x14ac:dyDescent="0.3">
      <c r="A4181" t="s">
        <v>5626</v>
      </c>
      <c r="B4181" t="s">
        <v>3157</v>
      </c>
      <c r="C4181">
        <v>254171</v>
      </c>
      <c r="D4181" t="str">
        <f>+VLOOKUP(C4181,Param!K:L,2,FALSE)</f>
        <v>EUROPE NET II</v>
      </c>
      <c r="E4181">
        <v>2202806729</v>
      </c>
      <c r="F4181" t="s">
        <v>33</v>
      </c>
      <c r="G4181" t="s">
        <v>29</v>
      </c>
      <c r="H4181" s="5">
        <v>872.65</v>
      </c>
      <c r="I4181" s="5">
        <v>872.65200000000004</v>
      </c>
      <c r="J4181" s="5">
        <v>-2.0000000000663901E-3</v>
      </c>
      <c r="K4181" s="5">
        <v>872.65</v>
      </c>
      <c r="L4181" s="5">
        <v>0</v>
      </c>
      <c r="M4181" t="str">
        <f>IF(ISERROR(VLOOKUP(A4181,'[1]Ecart validé'!$A:$A,1,FALSE)),Z4181,"Ecart Validé")</f>
        <v>valid</v>
      </c>
      <c r="R4181" t="s">
        <v>30</v>
      </c>
      <c r="X4181"/>
      <c r="Y4181"/>
      <c r="Z4181" t="s">
        <v>31</v>
      </c>
    </row>
    <row r="4182" spans="1:26" x14ac:dyDescent="0.3">
      <c r="A4182" t="s">
        <v>5627</v>
      </c>
      <c r="B4182" t="s">
        <v>3157</v>
      </c>
      <c r="C4182">
        <v>254171</v>
      </c>
      <c r="D4182" t="str">
        <f>+VLOOKUP(C4182,Param!K:L,2,FALSE)</f>
        <v>EUROPE NET II</v>
      </c>
      <c r="E4182">
        <v>2202806729</v>
      </c>
      <c r="F4182" t="s">
        <v>35</v>
      </c>
      <c r="G4182" t="s">
        <v>29</v>
      </c>
      <c r="H4182" s="5">
        <v>1956.09</v>
      </c>
      <c r="I4182" s="5">
        <v>1956.0869</v>
      </c>
      <c r="J4182" s="5">
        <v>3.09999999990395E-3</v>
      </c>
      <c r="K4182" s="5">
        <v>1956.09</v>
      </c>
      <c r="L4182" s="5">
        <v>0</v>
      </c>
      <c r="M4182" t="str">
        <f>IF(ISERROR(VLOOKUP(A4182,'[1]Ecart validé'!$A:$A,1,FALSE)),Z4182,"Ecart Validé")</f>
        <v>valid</v>
      </c>
      <c r="R4182" t="s">
        <v>30</v>
      </c>
      <c r="X4182"/>
      <c r="Y4182"/>
      <c r="Z4182" t="s">
        <v>31</v>
      </c>
    </row>
    <row r="4183" spans="1:26" x14ac:dyDescent="0.3">
      <c r="A4183" t="s">
        <v>5628</v>
      </c>
      <c r="B4183" t="s">
        <v>3157</v>
      </c>
      <c r="C4183">
        <v>254171</v>
      </c>
      <c r="D4183" t="str">
        <f>+VLOOKUP(C4183,Param!K:L,2,FALSE)</f>
        <v>EUROPE NET II</v>
      </c>
      <c r="E4183">
        <v>2202806729</v>
      </c>
      <c r="F4183" t="s">
        <v>37</v>
      </c>
      <c r="G4183" t="s">
        <v>29</v>
      </c>
      <c r="H4183" s="5">
        <v>874.95</v>
      </c>
      <c r="I4183" s="5">
        <v>874.95119999999997</v>
      </c>
      <c r="J4183" s="5">
        <v>-1.1999999999261399E-3</v>
      </c>
      <c r="K4183" s="5">
        <v>874.95</v>
      </c>
      <c r="L4183" s="5">
        <v>0</v>
      </c>
      <c r="M4183" t="str">
        <f>IF(ISERROR(VLOOKUP(A4183,'[1]Ecart validé'!$A:$A,1,FALSE)),Z4183,"Ecart Validé")</f>
        <v>valid</v>
      </c>
      <c r="R4183" t="s">
        <v>30</v>
      </c>
      <c r="X4183"/>
      <c r="Y4183"/>
      <c r="Z4183" t="s">
        <v>31</v>
      </c>
    </row>
    <row r="4184" spans="1:26" x14ac:dyDescent="0.3">
      <c r="A4184" t="s">
        <v>5629</v>
      </c>
      <c r="B4184" t="s">
        <v>3157</v>
      </c>
      <c r="C4184">
        <v>256873</v>
      </c>
      <c r="D4184" t="str">
        <f>+VLOOKUP(C4184,Param!K:L,2,FALSE)</f>
        <v>SEAMER</v>
      </c>
      <c r="E4184">
        <v>26091030</v>
      </c>
      <c r="F4184" t="s">
        <v>28</v>
      </c>
      <c r="G4184" t="s">
        <v>29</v>
      </c>
      <c r="H4184" s="5">
        <v>3126.84</v>
      </c>
      <c r="I4184" s="5">
        <v>3126.84</v>
      </c>
      <c r="J4184" s="5">
        <v>0</v>
      </c>
      <c r="K4184" s="5">
        <v>3126.84</v>
      </c>
      <c r="L4184" s="5">
        <v>0</v>
      </c>
      <c r="M4184" t="str">
        <f>IF(ISERROR(VLOOKUP(A4184,'[1]Ecart validé'!$A:$A,1,FALSE)),Z4184,"Ecart Validé")</f>
        <v>valid</v>
      </c>
      <c r="R4184" t="s">
        <v>30</v>
      </c>
      <c r="X4184"/>
      <c r="Y4184"/>
      <c r="Z4184" t="s">
        <v>31</v>
      </c>
    </row>
    <row r="4185" spans="1:26" x14ac:dyDescent="0.3">
      <c r="A4185" t="s">
        <v>5630</v>
      </c>
      <c r="B4185" t="s">
        <v>3157</v>
      </c>
      <c r="C4185">
        <v>256873</v>
      </c>
      <c r="D4185" t="str">
        <f>+VLOOKUP(C4185,Param!K:L,2,FALSE)</f>
        <v>SEAMER</v>
      </c>
      <c r="E4185">
        <v>26091030</v>
      </c>
      <c r="F4185" t="s">
        <v>33</v>
      </c>
      <c r="G4185" t="s">
        <v>29</v>
      </c>
      <c r="H4185" s="5">
        <v>412.17</v>
      </c>
      <c r="I4185" s="5">
        <v>412.17</v>
      </c>
      <c r="J4185" s="5">
        <v>0</v>
      </c>
      <c r="K4185" s="5">
        <v>412.17</v>
      </c>
      <c r="L4185" s="5">
        <v>0</v>
      </c>
      <c r="M4185" t="str">
        <f>IF(ISERROR(VLOOKUP(A4185,'[1]Ecart validé'!$A:$A,1,FALSE)),Z4185,"Ecart Validé")</f>
        <v>valid</v>
      </c>
      <c r="R4185" t="s">
        <v>30</v>
      </c>
      <c r="X4185"/>
      <c r="Y4185"/>
      <c r="Z4185" t="s">
        <v>31</v>
      </c>
    </row>
    <row r="4186" spans="1:26" x14ac:dyDescent="0.3">
      <c r="A4186" t="s">
        <v>5631</v>
      </c>
      <c r="B4186" t="s">
        <v>3157</v>
      </c>
      <c r="C4186">
        <v>256873</v>
      </c>
      <c r="D4186" t="str">
        <f>+VLOOKUP(C4186,Param!K:L,2,FALSE)</f>
        <v>SEAMER</v>
      </c>
      <c r="E4186">
        <v>26091030</v>
      </c>
      <c r="F4186" t="s">
        <v>35</v>
      </c>
      <c r="G4186" t="s">
        <v>29</v>
      </c>
      <c r="H4186" s="5">
        <v>1956.72</v>
      </c>
      <c r="I4186" s="5">
        <v>1956.7227</v>
      </c>
      <c r="J4186" s="5">
        <v>-2.7000000000043599E-3</v>
      </c>
      <c r="K4186" s="5">
        <v>1956.72</v>
      </c>
      <c r="L4186" s="5">
        <v>0</v>
      </c>
      <c r="M4186" t="str">
        <f>IF(ISERROR(VLOOKUP(A4186,'[1]Ecart validé'!$A:$A,1,FALSE)),Z4186,"Ecart Validé")</f>
        <v>valid</v>
      </c>
      <c r="R4186" t="s">
        <v>30</v>
      </c>
      <c r="X4186"/>
      <c r="Y4186"/>
      <c r="Z4186" t="s">
        <v>31</v>
      </c>
    </row>
    <row r="4187" spans="1:26" x14ac:dyDescent="0.3">
      <c r="A4187" t="s">
        <v>5632</v>
      </c>
      <c r="B4187" t="s">
        <v>3157</v>
      </c>
      <c r="C4187">
        <v>256873</v>
      </c>
      <c r="D4187" t="str">
        <f>+VLOOKUP(C4187,Param!K:L,2,FALSE)</f>
        <v>SEAMER</v>
      </c>
      <c r="E4187">
        <v>26091030</v>
      </c>
      <c r="F4187" t="s">
        <v>37</v>
      </c>
      <c r="G4187" t="s">
        <v>29</v>
      </c>
      <c r="H4187" s="5">
        <v>819.24</v>
      </c>
      <c r="I4187" s="5">
        <v>819.23820000000001</v>
      </c>
      <c r="J4187" s="5">
        <v>1.8000000000029099E-3</v>
      </c>
      <c r="K4187" s="5">
        <v>819.24</v>
      </c>
      <c r="L4187" s="5">
        <v>0</v>
      </c>
      <c r="M4187" t="str">
        <f>IF(ISERROR(VLOOKUP(A4187,'[1]Ecart validé'!$A:$A,1,FALSE)),Z4187,"Ecart Validé")</f>
        <v>valid</v>
      </c>
      <c r="R4187" t="s">
        <v>30</v>
      </c>
      <c r="X4187"/>
      <c r="Y4187"/>
      <c r="Z4187" t="s">
        <v>31</v>
      </c>
    </row>
    <row r="4188" spans="1:26" x14ac:dyDescent="0.3">
      <c r="A4188" t="s">
        <v>5633</v>
      </c>
      <c r="B4188" t="s">
        <v>3157</v>
      </c>
      <c r="C4188">
        <v>258349</v>
      </c>
      <c r="D4188" t="str">
        <f>+VLOOKUP(C4188,Param!K:L,2,FALSE)</f>
        <v>PHILIPS FRANCE COMMERCIAL</v>
      </c>
      <c r="E4188">
        <v>2180835527</v>
      </c>
      <c r="F4188" t="s">
        <v>51</v>
      </c>
      <c r="G4188" t="s">
        <v>29</v>
      </c>
      <c r="H4188" s="5">
        <v>8877.7099999999991</v>
      </c>
      <c r="I4188" s="5">
        <v>8877.7063999999991</v>
      </c>
      <c r="J4188" s="5">
        <v>3.6000000000058199E-3</v>
      </c>
      <c r="K4188" s="5">
        <v>8877.7063999999991</v>
      </c>
      <c r="L4188" s="5">
        <v>3.6000000000058199E-3</v>
      </c>
      <c r="M4188" t="str">
        <f>IF(ISERROR(VLOOKUP(A4188,'[1]Ecart validé'!$A:$A,1,FALSE)),Z4188,"Ecart Validé")</f>
        <v>valid</v>
      </c>
      <c r="R4188" t="s">
        <v>30</v>
      </c>
      <c r="X4188"/>
      <c r="Y4188"/>
      <c r="Z4188" t="s">
        <v>31</v>
      </c>
    </row>
    <row r="4189" spans="1:26" x14ac:dyDescent="0.3">
      <c r="A4189" t="s">
        <v>5634</v>
      </c>
      <c r="B4189" t="s">
        <v>3157</v>
      </c>
      <c r="C4189">
        <v>258979</v>
      </c>
      <c r="D4189" t="str">
        <f>+VLOOKUP(C4189,Param!K:L,2,FALSE)</f>
        <v>GRANJARD</v>
      </c>
      <c r="E4189">
        <v>2197805981</v>
      </c>
      <c r="F4189" t="s">
        <v>28</v>
      </c>
      <c r="G4189" t="s">
        <v>29</v>
      </c>
      <c r="H4189" s="5">
        <v>4833.6899999999996</v>
      </c>
      <c r="I4189" s="5">
        <v>4833.6875</v>
      </c>
      <c r="J4189" s="5">
        <v>2.4999999995998202E-3</v>
      </c>
      <c r="K4189" s="5">
        <v>4833.6899999999996</v>
      </c>
      <c r="L4189" s="5">
        <v>0</v>
      </c>
      <c r="M4189" t="str">
        <f>IF(ISERROR(VLOOKUP(A4189,'[1]Ecart validé'!$A:$A,1,FALSE)),Z4189,"Ecart Validé")</f>
        <v>valid</v>
      </c>
      <c r="R4189" t="s">
        <v>30</v>
      </c>
      <c r="X4189"/>
      <c r="Y4189"/>
      <c r="Z4189" t="s">
        <v>31</v>
      </c>
    </row>
    <row r="4190" spans="1:26" x14ac:dyDescent="0.3">
      <c r="A4190" t="s">
        <v>5635</v>
      </c>
      <c r="B4190" t="s">
        <v>3157</v>
      </c>
      <c r="C4190">
        <v>258979</v>
      </c>
      <c r="D4190" t="str">
        <f>+VLOOKUP(C4190,Param!K:L,2,FALSE)</f>
        <v>GRANJARD</v>
      </c>
      <c r="E4190">
        <v>2197805981</v>
      </c>
      <c r="F4190" t="s">
        <v>33</v>
      </c>
      <c r="G4190" t="s">
        <v>29</v>
      </c>
      <c r="H4190" s="5">
        <v>799.27</v>
      </c>
      <c r="I4190" s="5">
        <v>799.26900000000001</v>
      </c>
      <c r="J4190" s="5">
        <v>9.9999999997635292E-4</v>
      </c>
      <c r="K4190" s="5">
        <v>799.27</v>
      </c>
      <c r="L4190" s="5">
        <v>0</v>
      </c>
      <c r="M4190" t="str">
        <f>IF(ISERROR(VLOOKUP(A4190,'[1]Ecart validé'!$A:$A,1,FALSE)),Z4190,"Ecart Validé")</f>
        <v>valid</v>
      </c>
      <c r="R4190" t="s">
        <v>30</v>
      </c>
      <c r="X4190"/>
      <c r="Y4190"/>
      <c r="Z4190" t="s">
        <v>31</v>
      </c>
    </row>
    <row r="4191" spans="1:26" x14ac:dyDescent="0.3">
      <c r="A4191" t="s">
        <v>5636</v>
      </c>
      <c r="B4191" t="s">
        <v>3157</v>
      </c>
      <c r="C4191">
        <v>258979</v>
      </c>
      <c r="D4191" t="str">
        <f>+VLOOKUP(C4191,Param!K:L,2,FALSE)</f>
        <v>GRANJARD</v>
      </c>
      <c r="E4191">
        <v>2197805981</v>
      </c>
      <c r="F4191" t="s">
        <v>35</v>
      </c>
      <c r="G4191" t="s">
        <v>29</v>
      </c>
      <c r="H4191" s="5">
        <v>3141.99</v>
      </c>
      <c r="I4191" s="5">
        <v>3141.9924999999998</v>
      </c>
      <c r="J4191" s="5">
        <v>-2.5000000000545601E-3</v>
      </c>
      <c r="K4191" s="5">
        <v>3141.99</v>
      </c>
      <c r="L4191" s="5">
        <v>0</v>
      </c>
      <c r="M4191" t="str">
        <f>IF(ISERROR(VLOOKUP(A4191,'[1]Ecart validé'!$A:$A,1,FALSE)),Z4191,"Ecart Validé")</f>
        <v>valid</v>
      </c>
      <c r="R4191" t="s">
        <v>30</v>
      </c>
      <c r="X4191"/>
      <c r="Y4191"/>
      <c r="Z4191" t="s">
        <v>31</v>
      </c>
    </row>
    <row r="4192" spans="1:26" x14ac:dyDescent="0.3">
      <c r="A4192" t="s">
        <v>5637</v>
      </c>
      <c r="B4192" t="s">
        <v>3157</v>
      </c>
      <c r="C4192">
        <v>258979</v>
      </c>
      <c r="D4192" t="str">
        <f>+VLOOKUP(C4192,Param!K:L,2,FALSE)</f>
        <v>GRANJARD</v>
      </c>
      <c r="E4192">
        <v>2197805981</v>
      </c>
      <c r="F4192" t="s">
        <v>37</v>
      </c>
      <c r="G4192" t="s">
        <v>29</v>
      </c>
      <c r="H4192" s="5">
        <v>2272.06</v>
      </c>
      <c r="I4192" s="5">
        <v>2272.0639999999999</v>
      </c>
      <c r="J4192" s="5">
        <v>-3.9999999999054099E-3</v>
      </c>
      <c r="K4192" s="5">
        <v>2272.06</v>
      </c>
      <c r="L4192" s="5">
        <v>0</v>
      </c>
      <c r="M4192" t="str">
        <f>IF(ISERROR(VLOOKUP(A4192,'[1]Ecart validé'!$A:$A,1,FALSE)),Z4192,"Ecart Validé")</f>
        <v>valid</v>
      </c>
      <c r="R4192" t="s">
        <v>30</v>
      </c>
      <c r="X4192"/>
      <c r="Y4192"/>
      <c r="Z4192" t="s">
        <v>31</v>
      </c>
    </row>
    <row r="4193" spans="1:26" x14ac:dyDescent="0.3">
      <c r="A4193" t="s">
        <v>5638</v>
      </c>
      <c r="B4193" t="s">
        <v>3157</v>
      </c>
      <c r="C4193">
        <v>259610</v>
      </c>
      <c r="D4193" t="str">
        <f>+VLOOKUP(C4193,Param!K:L,2,FALSE)</f>
        <v>SOLE MIO</v>
      </c>
      <c r="E4193" t="s">
        <v>5639</v>
      </c>
      <c r="F4193" t="s">
        <v>51</v>
      </c>
      <c r="G4193" t="s">
        <v>29</v>
      </c>
      <c r="H4193" s="5">
        <v>1339.35</v>
      </c>
      <c r="I4193" s="5">
        <v>1339.35</v>
      </c>
      <c r="J4193" s="5">
        <v>0</v>
      </c>
      <c r="K4193" s="5">
        <v>1339.35</v>
      </c>
      <c r="L4193" s="5">
        <v>0</v>
      </c>
      <c r="M4193" t="str">
        <f>IF(ISERROR(VLOOKUP(A4193,'[1]Ecart validé'!$A:$A,1,FALSE)),Z4193,"Ecart Validé")</f>
        <v>valid</v>
      </c>
      <c r="R4193" t="s">
        <v>30</v>
      </c>
      <c r="X4193"/>
      <c r="Y4193"/>
      <c r="Z4193" t="s">
        <v>31</v>
      </c>
    </row>
    <row r="4194" spans="1:26" x14ac:dyDescent="0.3">
      <c r="A4194" t="s">
        <v>5640</v>
      </c>
      <c r="B4194" t="s">
        <v>3157</v>
      </c>
      <c r="C4194">
        <v>259612</v>
      </c>
      <c r="D4194" t="str">
        <f>+VLOOKUP(C4194,Param!K:L,2,FALSE)</f>
        <v>LES ELEVEURS DE LA CHEVILOTTE</v>
      </c>
      <c r="E4194">
        <v>4048</v>
      </c>
      <c r="F4194" t="s">
        <v>35</v>
      </c>
      <c r="G4194" t="s">
        <v>29</v>
      </c>
      <c r="H4194" s="5">
        <v>21.42</v>
      </c>
      <c r="I4194" s="5">
        <v>21.42</v>
      </c>
      <c r="J4194" s="5">
        <v>0</v>
      </c>
      <c r="K4194" s="5">
        <v>21.42</v>
      </c>
      <c r="L4194" s="5">
        <v>0</v>
      </c>
      <c r="M4194" t="str">
        <f>IF(ISERROR(VLOOKUP(A4194,'[1]Ecart validé'!$A:$A,1,FALSE)),Z4194,"Ecart Validé")</f>
        <v>valid</v>
      </c>
      <c r="R4194" t="s">
        <v>30</v>
      </c>
      <c r="X4194"/>
      <c r="Y4194"/>
      <c r="Z4194" t="s">
        <v>31</v>
      </c>
    </row>
    <row r="4195" spans="1:26" x14ac:dyDescent="0.3">
      <c r="A4195" t="s">
        <v>5641</v>
      </c>
      <c r="B4195" t="s">
        <v>3157</v>
      </c>
      <c r="C4195">
        <v>261383</v>
      </c>
      <c r="D4195" t="str">
        <f>+VLOOKUP(C4195,Param!K:L,2,FALSE)</f>
        <v>BUREAU VERITAS EXPLOITATION</v>
      </c>
      <c r="E4195">
        <v>2170535119</v>
      </c>
      <c r="F4195" t="s">
        <v>28</v>
      </c>
      <c r="G4195" t="s">
        <v>29</v>
      </c>
      <c r="H4195" s="5">
        <v>14013.72</v>
      </c>
      <c r="I4195" s="5">
        <v>14013.7245</v>
      </c>
      <c r="J4195" s="5">
        <v>-4.5000000009167698E-3</v>
      </c>
      <c r="K4195" s="5">
        <v>14013.72</v>
      </c>
      <c r="L4195" s="5">
        <v>0</v>
      </c>
      <c r="M4195" t="str">
        <f>IF(ISERROR(VLOOKUP(A4195,'[1]Ecart validé'!$A:$A,1,FALSE)),Z4195,"Ecart Validé")</f>
        <v>valid</v>
      </c>
      <c r="R4195" t="s">
        <v>30</v>
      </c>
      <c r="X4195"/>
      <c r="Y4195"/>
      <c r="Z4195" t="s">
        <v>31</v>
      </c>
    </row>
    <row r="4196" spans="1:26" x14ac:dyDescent="0.3">
      <c r="A4196" t="s">
        <v>5642</v>
      </c>
      <c r="B4196" t="s">
        <v>3157</v>
      </c>
      <c r="C4196">
        <v>261383</v>
      </c>
      <c r="D4196" t="str">
        <f>+VLOOKUP(C4196,Param!K:L,2,FALSE)</f>
        <v>BUREAU VERITAS EXPLOITATION</v>
      </c>
      <c r="E4196">
        <v>2170535119</v>
      </c>
      <c r="F4196" t="s">
        <v>33</v>
      </c>
      <c r="G4196" t="s">
        <v>29</v>
      </c>
      <c r="H4196" s="5">
        <v>14063.13</v>
      </c>
      <c r="I4196" s="5">
        <v>14063.127</v>
      </c>
      <c r="J4196" s="5">
        <v>2.9999999987921902E-3</v>
      </c>
      <c r="K4196" s="5">
        <v>14063.13</v>
      </c>
      <c r="L4196" s="5">
        <v>0</v>
      </c>
      <c r="M4196" t="str">
        <f>IF(ISERROR(VLOOKUP(A4196,'[1]Ecart validé'!$A:$A,1,FALSE)),Z4196,"Ecart Validé")</f>
        <v>valid</v>
      </c>
      <c r="R4196" t="s">
        <v>30</v>
      </c>
      <c r="X4196"/>
      <c r="Y4196"/>
      <c r="Z4196" t="s">
        <v>31</v>
      </c>
    </row>
    <row r="4197" spans="1:26" x14ac:dyDescent="0.3">
      <c r="A4197" t="s">
        <v>5643</v>
      </c>
      <c r="B4197" t="s">
        <v>3157</v>
      </c>
      <c r="C4197">
        <v>261383</v>
      </c>
      <c r="D4197" t="str">
        <f>+VLOOKUP(C4197,Param!K:L,2,FALSE)</f>
        <v>BUREAU VERITAS EXPLOITATION</v>
      </c>
      <c r="E4197">
        <v>2170535119</v>
      </c>
      <c r="F4197" t="s">
        <v>35</v>
      </c>
      <c r="G4197" t="s">
        <v>29</v>
      </c>
      <c r="H4197" s="5">
        <v>6966.5</v>
      </c>
      <c r="I4197" s="5">
        <v>6966.5</v>
      </c>
      <c r="J4197" s="5">
        <v>0</v>
      </c>
      <c r="K4197" s="5">
        <v>6966.5</v>
      </c>
      <c r="L4197" s="5">
        <v>0</v>
      </c>
      <c r="M4197" t="str">
        <f>IF(ISERROR(VLOOKUP(A4197,'[1]Ecart validé'!$A:$A,1,FALSE)),Z4197,"Ecart Validé")</f>
        <v>valid</v>
      </c>
      <c r="R4197" t="s">
        <v>30</v>
      </c>
      <c r="X4197"/>
      <c r="Y4197"/>
      <c r="Z4197" t="s">
        <v>31</v>
      </c>
    </row>
    <row r="4198" spans="1:26" x14ac:dyDescent="0.3">
      <c r="A4198" t="s">
        <v>5644</v>
      </c>
      <c r="B4198" t="s">
        <v>3157</v>
      </c>
      <c r="C4198">
        <v>261383</v>
      </c>
      <c r="D4198" t="str">
        <f>+VLOOKUP(C4198,Param!K:L,2,FALSE)</f>
        <v>BUREAU VERITAS EXPLOITATION</v>
      </c>
      <c r="E4198">
        <v>2170535119</v>
      </c>
      <c r="F4198" t="s">
        <v>37</v>
      </c>
      <c r="G4198" t="s">
        <v>29</v>
      </c>
      <c r="H4198" s="5">
        <v>21287.49</v>
      </c>
      <c r="I4198" s="5">
        <v>21287.487000000001</v>
      </c>
      <c r="J4198" s="5">
        <v>3.00000000061118E-3</v>
      </c>
      <c r="K4198" s="5">
        <v>21287.49</v>
      </c>
      <c r="L4198" s="5">
        <v>0</v>
      </c>
      <c r="M4198" t="str">
        <f>IF(ISERROR(VLOOKUP(A4198,'[1]Ecart validé'!$A:$A,1,FALSE)),Z4198,"Ecart Validé")</f>
        <v>valid</v>
      </c>
      <c r="R4198" t="s">
        <v>30</v>
      </c>
      <c r="X4198"/>
      <c r="Y4198"/>
      <c r="Z4198" t="s">
        <v>31</v>
      </c>
    </row>
    <row r="4199" spans="1:26" x14ac:dyDescent="0.3">
      <c r="A4199" t="s">
        <v>5645</v>
      </c>
      <c r="B4199" t="s">
        <v>3157</v>
      </c>
      <c r="C4199">
        <v>261472</v>
      </c>
      <c r="D4199" t="str">
        <f>+VLOOKUP(C4199,Param!K:L,2,FALSE)</f>
        <v>BERUTTI et LORENZI</v>
      </c>
      <c r="E4199">
        <v>1180805726</v>
      </c>
      <c r="F4199" t="s">
        <v>28</v>
      </c>
      <c r="G4199" t="s">
        <v>29</v>
      </c>
      <c r="H4199" s="5">
        <v>3740.71</v>
      </c>
      <c r="I4199" s="5">
        <v>3740.7069999999999</v>
      </c>
      <c r="J4199" s="5">
        <v>3.0000000001564301E-3</v>
      </c>
      <c r="K4199" s="5">
        <v>3740.71</v>
      </c>
      <c r="L4199" s="5">
        <v>0</v>
      </c>
      <c r="M4199" t="str">
        <f>IF(ISERROR(VLOOKUP(A4199,'[1]Ecart validé'!$A:$A,1,FALSE)),Z4199,"Ecart Validé")</f>
        <v>valid</v>
      </c>
      <c r="R4199" t="s">
        <v>30</v>
      </c>
      <c r="X4199"/>
      <c r="Y4199"/>
      <c r="Z4199" t="s">
        <v>31</v>
      </c>
    </row>
    <row r="4200" spans="1:26" x14ac:dyDescent="0.3">
      <c r="A4200" t="s">
        <v>5646</v>
      </c>
      <c r="B4200" t="s">
        <v>3157</v>
      </c>
      <c r="C4200">
        <v>261472</v>
      </c>
      <c r="D4200" t="str">
        <f>+VLOOKUP(C4200,Param!K:L,2,FALSE)</f>
        <v>BERUTTI et LORENZI</v>
      </c>
      <c r="E4200">
        <v>1180805726</v>
      </c>
      <c r="F4200" t="s">
        <v>33</v>
      </c>
      <c r="G4200" t="s">
        <v>29</v>
      </c>
      <c r="H4200" s="5">
        <v>1449.46</v>
      </c>
      <c r="I4200" s="5">
        <v>1449.4590000000001</v>
      </c>
      <c r="J4200" s="5">
        <v>9.9999999997635292E-4</v>
      </c>
      <c r="K4200" s="5">
        <v>1449.46</v>
      </c>
      <c r="L4200" s="5">
        <v>0</v>
      </c>
      <c r="M4200" t="str">
        <f>IF(ISERROR(VLOOKUP(A4200,'[1]Ecart validé'!$A:$A,1,FALSE)),Z4200,"Ecart Validé")</f>
        <v>valid</v>
      </c>
      <c r="R4200" t="s">
        <v>30</v>
      </c>
      <c r="X4200"/>
      <c r="Y4200"/>
      <c r="Z4200" t="s">
        <v>31</v>
      </c>
    </row>
    <row r="4201" spans="1:26" x14ac:dyDescent="0.3">
      <c r="A4201" t="s">
        <v>5647</v>
      </c>
      <c r="B4201" t="s">
        <v>3157</v>
      </c>
      <c r="C4201">
        <v>261472</v>
      </c>
      <c r="D4201" t="str">
        <f>+VLOOKUP(C4201,Param!K:L,2,FALSE)</f>
        <v>BERUTTI et LORENZI</v>
      </c>
      <c r="E4201">
        <v>1180805726</v>
      </c>
      <c r="F4201" t="s">
        <v>35</v>
      </c>
      <c r="G4201" t="s">
        <v>29</v>
      </c>
      <c r="H4201" s="5">
        <v>12251.53</v>
      </c>
      <c r="I4201" s="5">
        <v>12251.525</v>
      </c>
      <c r="J4201" s="5">
        <v>5.0000000010186297E-3</v>
      </c>
      <c r="K4201" s="5">
        <v>12251.53</v>
      </c>
      <c r="L4201" s="5">
        <v>0</v>
      </c>
      <c r="M4201" t="str">
        <f>IF(ISERROR(VLOOKUP(A4201,'[1]Ecart validé'!$A:$A,1,FALSE)),Z4201,"Ecart Validé")</f>
        <v>valid</v>
      </c>
      <c r="R4201" t="s">
        <v>30</v>
      </c>
      <c r="X4201"/>
      <c r="Y4201"/>
      <c r="Z4201" t="s">
        <v>31</v>
      </c>
    </row>
    <row r="4202" spans="1:26" x14ac:dyDescent="0.3">
      <c r="A4202" t="s">
        <v>5648</v>
      </c>
      <c r="B4202" t="s">
        <v>3157</v>
      </c>
      <c r="C4202">
        <v>261472</v>
      </c>
      <c r="D4202" t="str">
        <f>+VLOOKUP(C4202,Param!K:L,2,FALSE)</f>
        <v>BERUTTI et LORENZI</v>
      </c>
      <c r="E4202">
        <v>1180805726</v>
      </c>
      <c r="F4202" t="s">
        <v>37</v>
      </c>
      <c r="G4202" t="s">
        <v>29</v>
      </c>
      <c r="H4202" s="5">
        <v>4202.7700000000004</v>
      </c>
      <c r="I4202" s="5">
        <v>4202.7713000000003</v>
      </c>
      <c r="J4202" s="5">
        <v>-1.29999999990104E-3</v>
      </c>
      <c r="K4202" s="5">
        <v>4202.7700000000004</v>
      </c>
      <c r="L4202" s="5">
        <v>0</v>
      </c>
      <c r="M4202" t="str">
        <f>IF(ISERROR(VLOOKUP(A4202,'[1]Ecart validé'!$A:$A,1,FALSE)),Z4202,"Ecart Validé")</f>
        <v>valid</v>
      </c>
      <c r="R4202" t="s">
        <v>30</v>
      </c>
      <c r="X4202"/>
      <c r="Y4202"/>
      <c r="Z4202" t="s">
        <v>31</v>
      </c>
    </row>
    <row r="4203" spans="1:26" x14ac:dyDescent="0.3">
      <c r="A4203" t="s">
        <v>5649</v>
      </c>
      <c r="B4203" t="s">
        <v>3157</v>
      </c>
      <c r="C4203">
        <v>261738</v>
      </c>
      <c r="D4203" t="str">
        <f>+VLOOKUP(C4203,Param!K:L,2,FALSE)</f>
        <v>SELECTA</v>
      </c>
      <c r="E4203">
        <v>210081501</v>
      </c>
      <c r="F4203" t="s">
        <v>28</v>
      </c>
      <c r="G4203" t="s">
        <v>29</v>
      </c>
      <c r="H4203" s="5">
        <v>8917.76</v>
      </c>
      <c r="I4203" s="5">
        <v>8917.7549999999992</v>
      </c>
      <c r="J4203" s="5">
        <v>5.0000000010186297E-3</v>
      </c>
      <c r="K4203" s="5">
        <v>8917.76</v>
      </c>
      <c r="L4203" s="5">
        <v>0</v>
      </c>
      <c r="M4203" t="str">
        <f>IF(ISERROR(VLOOKUP(A4203,'[1]Ecart validé'!$A:$A,1,FALSE)),Z4203,"Ecart Validé")</f>
        <v>valid</v>
      </c>
      <c r="R4203" t="s">
        <v>30</v>
      </c>
      <c r="X4203"/>
      <c r="Y4203"/>
      <c r="Z4203" t="s">
        <v>31</v>
      </c>
    </row>
    <row r="4204" spans="1:26" x14ac:dyDescent="0.3">
      <c r="A4204" t="s">
        <v>5650</v>
      </c>
      <c r="B4204" t="s">
        <v>3157</v>
      </c>
      <c r="C4204">
        <v>261738</v>
      </c>
      <c r="D4204" t="str">
        <f>+VLOOKUP(C4204,Param!K:L,2,FALSE)</f>
        <v>SELECTA</v>
      </c>
      <c r="E4204">
        <v>210081501</v>
      </c>
      <c r="F4204" t="s">
        <v>33</v>
      </c>
      <c r="G4204" t="s">
        <v>29</v>
      </c>
      <c r="H4204" s="5">
        <v>6687.74</v>
      </c>
      <c r="I4204" s="5">
        <v>6687.7385000000004</v>
      </c>
      <c r="J4204" s="5">
        <v>1.4999999993960901E-3</v>
      </c>
      <c r="K4204" s="5">
        <v>6687.74</v>
      </c>
      <c r="L4204" s="5">
        <v>0</v>
      </c>
      <c r="M4204" t="str">
        <f>IF(ISERROR(VLOOKUP(A4204,'[1]Ecart validé'!$A:$A,1,FALSE)),Z4204,"Ecart Validé")</f>
        <v>valid</v>
      </c>
      <c r="R4204" t="s">
        <v>30</v>
      </c>
      <c r="X4204"/>
      <c r="Y4204"/>
      <c r="Z4204" t="s">
        <v>31</v>
      </c>
    </row>
    <row r="4205" spans="1:26" x14ac:dyDescent="0.3">
      <c r="A4205" t="s">
        <v>5651</v>
      </c>
      <c r="B4205" t="s">
        <v>3157</v>
      </c>
      <c r="C4205">
        <v>261738</v>
      </c>
      <c r="D4205" t="str">
        <f>+VLOOKUP(C4205,Param!K:L,2,FALSE)</f>
        <v>SELECTA</v>
      </c>
      <c r="E4205">
        <v>210081501</v>
      </c>
      <c r="F4205" t="s">
        <v>35</v>
      </c>
      <c r="G4205" t="s">
        <v>29</v>
      </c>
      <c r="H4205" s="5">
        <v>7204.26</v>
      </c>
      <c r="I4205" s="5">
        <v>7204.2619999999997</v>
      </c>
      <c r="J4205" s="5">
        <v>-1.9999999994979498E-3</v>
      </c>
      <c r="K4205" s="5">
        <v>7204.26</v>
      </c>
      <c r="L4205" s="5">
        <v>0</v>
      </c>
      <c r="M4205" t="str">
        <f>IF(ISERROR(VLOOKUP(A4205,'[1]Ecart validé'!$A:$A,1,FALSE)),Z4205,"Ecart Validé")</f>
        <v>valid</v>
      </c>
      <c r="R4205" t="s">
        <v>30</v>
      </c>
      <c r="X4205"/>
      <c r="Y4205"/>
      <c r="Z4205" t="s">
        <v>31</v>
      </c>
    </row>
    <row r="4206" spans="1:26" x14ac:dyDescent="0.3">
      <c r="A4206" t="s">
        <v>5652</v>
      </c>
      <c r="B4206" t="s">
        <v>3157</v>
      </c>
      <c r="C4206">
        <v>261738</v>
      </c>
      <c r="D4206" t="str">
        <f>+VLOOKUP(C4206,Param!K:L,2,FALSE)</f>
        <v>SELECTA</v>
      </c>
      <c r="E4206">
        <v>210081501</v>
      </c>
      <c r="F4206" t="s">
        <v>37</v>
      </c>
      <c r="G4206" t="s">
        <v>29</v>
      </c>
      <c r="H4206" s="5">
        <v>7637.99</v>
      </c>
      <c r="I4206" s="5">
        <v>7637.9870000000001</v>
      </c>
      <c r="J4206" s="5">
        <v>2.9999999997016801E-3</v>
      </c>
      <c r="K4206" s="5">
        <v>7637.99</v>
      </c>
      <c r="L4206" s="5">
        <v>0</v>
      </c>
      <c r="M4206" t="str">
        <f>IF(ISERROR(VLOOKUP(A4206,'[1]Ecart validé'!$A:$A,1,FALSE)),Z4206,"Ecart Validé")</f>
        <v>valid</v>
      </c>
      <c r="R4206" t="s">
        <v>30</v>
      </c>
      <c r="X4206"/>
      <c r="Y4206"/>
      <c r="Z4206" t="s">
        <v>31</v>
      </c>
    </row>
    <row r="4207" spans="1:26" x14ac:dyDescent="0.3">
      <c r="A4207" t="s">
        <v>5653</v>
      </c>
      <c r="B4207" t="s">
        <v>3157</v>
      </c>
      <c r="C4207">
        <v>261887</v>
      </c>
      <c r="D4207" t="str">
        <f>+VLOOKUP(C4207,Param!K:L,2,FALSE)</f>
        <v>BUREAU VERITAS CONSTRUCTION</v>
      </c>
      <c r="E4207">
        <v>2170535118</v>
      </c>
      <c r="F4207" t="s">
        <v>28</v>
      </c>
      <c r="G4207" t="s">
        <v>29</v>
      </c>
      <c r="H4207" s="5">
        <v>6469.75</v>
      </c>
      <c r="I4207" s="5">
        <v>6469.7515000000003</v>
      </c>
      <c r="J4207" s="5">
        <v>-1.50000000030559E-3</v>
      </c>
      <c r="K4207" s="5">
        <v>6469.75</v>
      </c>
      <c r="L4207" s="5">
        <v>0</v>
      </c>
      <c r="M4207" t="str">
        <f>IF(ISERROR(VLOOKUP(A4207,'[1]Ecart validé'!$A:$A,1,FALSE)),Z4207,"Ecart Validé")</f>
        <v>valid</v>
      </c>
      <c r="R4207" t="s">
        <v>30</v>
      </c>
      <c r="X4207"/>
      <c r="Y4207"/>
      <c r="Z4207" t="s">
        <v>31</v>
      </c>
    </row>
    <row r="4208" spans="1:26" x14ac:dyDescent="0.3">
      <c r="A4208" t="s">
        <v>5654</v>
      </c>
      <c r="B4208" t="s">
        <v>3157</v>
      </c>
      <c r="C4208">
        <v>261887</v>
      </c>
      <c r="D4208" t="str">
        <f>+VLOOKUP(C4208,Param!K:L,2,FALSE)</f>
        <v>BUREAU VERITAS CONSTRUCTION</v>
      </c>
      <c r="E4208">
        <v>2170535118</v>
      </c>
      <c r="F4208" t="s">
        <v>33</v>
      </c>
      <c r="G4208" t="s">
        <v>29</v>
      </c>
      <c r="H4208" s="5">
        <v>3733.34</v>
      </c>
      <c r="I4208" s="5">
        <v>3733.3440000000001</v>
      </c>
      <c r="J4208" s="5">
        <v>-3.9999999999054099E-3</v>
      </c>
      <c r="K4208" s="5">
        <v>3733.34</v>
      </c>
      <c r="L4208" s="5">
        <v>0</v>
      </c>
      <c r="M4208" t="str">
        <f>IF(ISERROR(VLOOKUP(A4208,'[1]Ecart validé'!$A:$A,1,FALSE)),Z4208,"Ecart Validé")</f>
        <v>valid</v>
      </c>
      <c r="R4208" t="s">
        <v>30</v>
      </c>
      <c r="X4208"/>
      <c r="Y4208"/>
      <c r="Z4208" t="s">
        <v>31</v>
      </c>
    </row>
    <row r="4209" spans="1:26" x14ac:dyDescent="0.3">
      <c r="A4209" t="s">
        <v>5655</v>
      </c>
      <c r="B4209" t="s">
        <v>3157</v>
      </c>
      <c r="C4209">
        <v>261887</v>
      </c>
      <c r="D4209" t="str">
        <f>+VLOOKUP(C4209,Param!K:L,2,FALSE)</f>
        <v>BUREAU VERITAS CONSTRUCTION</v>
      </c>
      <c r="E4209">
        <v>2170535118</v>
      </c>
      <c r="F4209" t="s">
        <v>35</v>
      </c>
      <c r="G4209" t="s">
        <v>29</v>
      </c>
      <c r="H4209" s="5">
        <v>4669.76</v>
      </c>
      <c r="I4209" s="5">
        <v>4669.7640000000001</v>
      </c>
      <c r="J4209" s="5">
        <v>-3.9999999999054099E-3</v>
      </c>
      <c r="K4209" s="5">
        <v>4669.76</v>
      </c>
      <c r="L4209" s="5">
        <v>0</v>
      </c>
      <c r="M4209" t="str">
        <f>IF(ISERROR(VLOOKUP(A4209,'[1]Ecart validé'!$A:$A,1,FALSE)),Z4209,"Ecart Validé")</f>
        <v>valid</v>
      </c>
      <c r="R4209" t="s">
        <v>30</v>
      </c>
      <c r="X4209"/>
      <c r="Y4209"/>
      <c r="Z4209" t="s">
        <v>31</v>
      </c>
    </row>
    <row r="4210" spans="1:26" x14ac:dyDescent="0.3">
      <c r="A4210" t="s">
        <v>5656</v>
      </c>
      <c r="B4210" t="s">
        <v>3157</v>
      </c>
      <c r="C4210">
        <v>261887</v>
      </c>
      <c r="D4210" t="str">
        <f>+VLOOKUP(C4210,Param!K:L,2,FALSE)</f>
        <v>BUREAU VERITAS CONSTRUCTION</v>
      </c>
      <c r="E4210">
        <v>2170535118</v>
      </c>
      <c r="F4210" t="s">
        <v>37</v>
      </c>
      <c r="G4210" t="s">
        <v>29</v>
      </c>
      <c r="H4210" s="5">
        <v>6297.69</v>
      </c>
      <c r="I4210" s="5">
        <v>6297.6885000000002</v>
      </c>
      <c r="J4210" s="5">
        <v>1.4999999993960901E-3</v>
      </c>
      <c r="K4210" s="5">
        <v>6297.69</v>
      </c>
      <c r="L4210" s="5">
        <v>0</v>
      </c>
      <c r="M4210" t="str">
        <f>IF(ISERROR(VLOOKUP(A4210,'[1]Ecart validé'!$A:$A,1,FALSE)),Z4210,"Ecart Validé")</f>
        <v>valid</v>
      </c>
      <c r="R4210" t="s">
        <v>30</v>
      </c>
      <c r="X4210"/>
      <c r="Y4210"/>
      <c r="Z4210" t="s">
        <v>31</v>
      </c>
    </row>
    <row r="4211" spans="1:26" x14ac:dyDescent="0.3">
      <c r="A4211" t="s">
        <v>5657</v>
      </c>
      <c r="B4211" t="s">
        <v>3157</v>
      </c>
      <c r="C4211">
        <v>262146</v>
      </c>
      <c r="D4211" t="str">
        <f>+VLOOKUP(C4211,Param!K:L,2,FALSE)</f>
        <v>ERHARD PATISSIER GLACIER</v>
      </c>
      <c r="E4211" t="s">
        <v>5658</v>
      </c>
      <c r="F4211" t="s">
        <v>51</v>
      </c>
      <c r="G4211" t="s">
        <v>29</v>
      </c>
      <c r="H4211" s="5">
        <v>329.22</v>
      </c>
      <c r="I4211" s="5">
        <v>329.22</v>
      </c>
      <c r="J4211" s="5">
        <v>0</v>
      </c>
      <c r="K4211" s="5">
        <v>329.22</v>
      </c>
      <c r="L4211" s="5">
        <v>0</v>
      </c>
      <c r="M4211" t="str">
        <f>IF(ISERROR(VLOOKUP(A4211,'[1]Ecart validé'!$A:$A,1,FALSE)),Z4211,"Ecart Validé")</f>
        <v>valid</v>
      </c>
      <c r="R4211" t="s">
        <v>30</v>
      </c>
      <c r="X4211"/>
      <c r="Y4211"/>
      <c r="Z4211" t="s">
        <v>31</v>
      </c>
    </row>
    <row r="4212" spans="1:26" x14ac:dyDescent="0.3">
      <c r="A4212" t="s">
        <v>5659</v>
      </c>
      <c r="B4212" t="s">
        <v>3157</v>
      </c>
      <c r="C4212">
        <v>262247</v>
      </c>
      <c r="D4212" t="str">
        <f>+VLOOKUP(C4212,Param!K:L,2,FALSE)</f>
        <v>COBRAL</v>
      </c>
      <c r="E4212" t="s">
        <v>5660</v>
      </c>
      <c r="F4212" t="s">
        <v>51</v>
      </c>
      <c r="G4212" t="s">
        <v>29</v>
      </c>
      <c r="H4212" s="5">
        <v>7741.65</v>
      </c>
      <c r="I4212" s="5">
        <v>7741.6496999999999</v>
      </c>
      <c r="J4212" s="5">
        <v>2.9999999969732E-4</v>
      </c>
      <c r="K4212" s="5">
        <v>7741.65</v>
      </c>
      <c r="L4212" s="5">
        <v>0</v>
      </c>
      <c r="M4212" t="str">
        <f>IF(ISERROR(VLOOKUP(A4212,'[1]Ecart validé'!$A:$A,1,FALSE)),Z4212,"Ecart Validé")</f>
        <v>valid</v>
      </c>
      <c r="R4212" t="s">
        <v>30</v>
      </c>
      <c r="X4212"/>
      <c r="Y4212"/>
      <c r="Z4212" t="s">
        <v>31</v>
      </c>
    </row>
    <row r="4213" spans="1:26" x14ac:dyDescent="0.3">
      <c r="A4213" t="s">
        <v>5661</v>
      </c>
      <c r="B4213" t="s">
        <v>3157</v>
      </c>
      <c r="C4213">
        <v>263257</v>
      </c>
      <c r="D4213" t="str">
        <f>+VLOOKUP(C4213,Param!K:L,2,FALSE)</f>
        <v>MOULINOT COMPOST ET BIOGAZ</v>
      </c>
      <c r="E4213">
        <v>2181805656</v>
      </c>
      <c r="F4213" t="s">
        <v>28</v>
      </c>
      <c r="G4213" t="s">
        <v>29</v>
      </c>
      <c r="H4213" s="5">
        <v>556.19000000000005</v>
      </c>
      <c r="I4213" s="5">
        <v>556.19000000000005</v>
      </c>
      <c r="J4213" s="5">
        <v>0</v>
      </c>
      <c r="K4213" s="5">
        <v>556.19000000000005</v>
      </c>
      <c r="L4213" s="5">
        <v>0</v>
      </c>
      <c r="M4213" t="str">
        <f>IF(ISERROR(VLOOKUP(A4213,'[1]Ecart validé'!$A:$A,1,FALSE)),Z4213,"Ecart Validé")</f>
        <v>valid</v>
      </c>
      <c r="R4213" t="s">
        <v>30</v>
      </c>
      <c r="X4213"/>
      <c r="Y4213"/>
      <c r="Z4213" t="s">
        <v>31</v>
      </c>
    </row>
    <row r="4214" spans="1:26" x14ac:dyDescent="0.3">
      <c r="A4214" t="s">
        <v>5662</v>
      </c>
      <c r="B4214" t="s">
        <v>3157</v>
      </c>
      <c r="C4214">
        <v>263257</v>
      </c>
      <c r="D4214" t="str">
        <f>+VLOOKUP(C4214,Param!K:L,2,FALSE)</f>
        <v>MOULINOT COMPOST ET BIOGAZ</v>
      </c>
      <c r="E4214">
        <v>2181805656</v>
      </c>
      <c r="F4214" t="s">
        <v>33</v>
      </c>
      <c r="G4214" t="s">
        <v>29</v>
      </c>
      <c r="H4214" s="5">
        <v>47.67</v>
      </c>
      <c r="I4214" s="5">
        <v>47.664999999999999</v>
      </c>
      <c r="J4214" s="5">
        <v>5.0000000000025501E-3</v>
      </c>
      <c r="K4214" s="5">
        <v>47.67</v>
      </c>
      <c r="L4214" s="5">
        <v>0</v>
      </c>
      <c r="M4214" t="str">
        <f>IF(ISERROR(VLOOKUP(A4214,'[1]Ecart validé'!$A:$A,1,FALSE)),Z4214,"Ecart Validé")</f>
        <v>valid</v>
      </c>
      <c r="R4214" t="s">
        <v>30</v>
      </c>
      <c r="X4214"/>
      <c r="Y4214"/>
      <c r="Z4214" t="s">
        <v>31</v>
      </c>
    </row>
    <row r="4215" spans="1:26" x14ac:dyDescent="0.3">
      <c r="A4215" t="s">
        <v>5663</v>
      </c>
      <c r="B4215" t="s">
        <v>3157</v>
      </c>
      <c r="C4215">
        <v>263257</v>
      </c>
      <c r="D4215" t="str">
        <f>+VLOOKUP(C4215,Param!K:L,2,FALSE)</f>
        <v>MOULINOT COMPOST ET BIOGAZ</v>
      </c>
      <c r="E4215">
        <v>2181805656</v>
      </c>
      <c r="F4215" t="s">
        <v>35</v>
      </c>
      <c r="G4215" t="s">
        <v>29</v>
      </c>
      <c r="H4215" s="5">
        <v>176.16</v>
      </c>
      <c r="I4215" s="5">
        <v>176.16</v>
      </c>
      <c r="J4215" s="5">
        <v>0</v>
      </c>
      <c r="K4215" s="5">
        <v>176.16</v>
      </c>
      <c r="L4215" s="5">
        <v>0</v>
      </c>
      <c r="M4215" t="str">
        <f>IF(ISERROR(VLOOKUP(A4215,'[1]Ecart validé'!$A:$A,1,FALSE)),Z4215,"Ecart Validé")</f>
        <v>valid</v>
      </c>
      <c r="R4215" t="s">
        <v>30</v>
      </c>
      <c r="X4215"/>
      <c r="Y4215"/>
      <c r="Z4215" t="s">
        <v>31</v>
      </c>
    </row>
    <row r="4216" spans="1:26" x14ac:dyDescent="0.3">
      <c r="A4216" t="s">
        <v>5664</v>
      </c>
      <c r="B4216" t="s">
        <v>3157</v>
      </c>
      <c r="C4216">
        <v>263257</v>
      </c>
      <c r="D4216" t="str">
        <f>+VLOOKUP(C4216,Param!K:L,2,FALSE)</f>
        <v>MOULINOT COMPOST ET BIOGAZ</v>
      </c>
      <c r="E4216">
        <v>2181805656</v>
      </c>
      <c r="F4216" t="s">
        <v>37</v>
      </c>
      <c r="G4216" t="s">
        <v>29</v>
      </c>
      <c r="H4216" s="5">
        <v>155.62</v>
      </c>
      <c r="I4216" s="5">
        <v>155.62</v>
      </c>
      <c r="J4216" s="5">
        <v>0</v>
      </c>
      <c r="K4216" s="5">
        <v>155.62</v>
      </c>
      <c r="L4216" s="5">
        <v>0</v>
      </c>
      <c r="M4216" t="str">
        <f>IF(ISERROR(VLOOKUP(A4216,'[1]Ecart validé'!$A:$A,1,FALSE)),Z4216,"Ecart Validé")</f>
        <v>valid</v>
      </c>
      <c r="R4216" t="s">
        <v>30</v>
      </c>
      <c r="X4216"/>
      <c r="Y4216"/>
      <c r="Z4216" t="s">
        <v>31</v>
      </c>
    </row>
    <row r="4217" spans="1:26" x14ac:dyDescent="0.3">
      <c r="A4217" t="s">
        <v>5665</v>
      </c>
      <c r="B4217" t="s">
        <v>3157</v>
      </c>
      <c r="C4217">
        <v>264410</v>
      </c>
      <c r="D4217" t="str">
        <f>+VLOOKUP(C4217,Param!K:L,2,FALSE)</f>
        <v>CEMIS SYSTEME DE SECURITE INCENDIE</v>
      </c>
      <c r="E4217" t="s">
        <v>5666</v>
      </c>
      <c r="F4217" t="s">
        <v>28</v>
      </c>
      <c r="G4217" t="s">
        <v>29</v>
      </c>
      <c r="H4217" s="5">
        <v>8462.0400000000009</v>
      </c>
      <c r="I4217" s="5">
        <v>8462.0383999999995</v>
      </c>
      <c r="J4217" s="5">
        <v>1.60000000141735E-3</v>
      </c>
      <c r="K4217" s="5">
        <v>8462.0400000000009</v>
      </c>
      <c r="L4217" s="5">
        <v>0</v>
      </c>
      <c r="M4217" t="str">
        <f>IF(ISERROR(VLOOKUP(A4217,'[1]Ecart validé'!$A:$A,1,FALSE)),Z4217,"Ecart Validé")</f>
        <v>valid</v>
      </c>
      <c r="R4217" t="s">
        <v>30</v>
      </c>
      <c r="X4217"/>
      <c r="Y4217"/>
      <c r="Z4217" t="s">
        <v>31</v>
      </c>
    </row>
    <row r="4218" spans="1:26" x14ac:dyDescent="0.3">
      <c r="A4218" t="s">
        <v>5667</v>
      </c>
      <c r="B4218" t="s">
        <v>3157</v>
      </c>
      <c r="C4218">
        <v>264410</v>
      </c>
      <c r="D4218" t="str">
        <f>+VLOOKUP(C4218,Param!K:L,2,FALSE)</f>
        <v>CEMIS SYSTEME DE SECURITE INCENDIE</v>
      </c>
      <c r="E4218" t="s">
        <v>5666</v>
      </c>
      <c r="F4218" t="s">
        <v>33</v>
      </c>
      <c r="G4218" t="s">
        <v>29</v>
      </c>
      <c r="H4218" s="5">
        <v>5853.62</v>
      </c>
      <c r="I4218" s="5">
        <v>5853.616</v>
      </c>
      <c r="J4218" s="5">
        <v>3.9999999999054099E-3</v>
      </c>
      <c r="K4218" s="5">
        <v>5853.62</v>
      </c>
      <c r="L4218" s="5">
        <v>0</v>
      </c>
      <c r="M4218" t="str">
        <f>IF(ISERROR(VLOOKUP(A4218,'[1]Ecart validé'!$A:$A,1,FALSE)),Z4218,"Ecart Validé")</f>
        <v>valid</v>
      </c>
      <c r="R4218" t="s">
        <v>30</v>
      </c>
      <c r="X4218"/>
      <c r="Y4218"/>
      <c r="Z4218" t="s">
        <v>31</v>
      </c>
    </row>
    <row r="4219" spans="1:26" x14ac:dyDescent="0.3">
      <c r="A4219" t="s">
        <v>5668</v>
      </c>
      <c r="B4219" t="s">
        <v>3157</v>
      </c>
      <c r="C4219">
        <v>264410</v>
      </c>
      <c r="D4219" t="str">
        <f>+VLOOKUP(C4219,Param!K:L,2,FALSE)</f>
        <v>CEMIS SYSTEME DE SECURITE INCENDIE</v>
      </c>
      <c r="E4219" t="s">
        <v>5666</v>
      </c>
      <c r="F4219" t="s">
        <v>35</v>
      </c>
      <c r="G4219" t="s">
        <v>29</v>
      </c>
      <c r="H4219" s="5">
        <v>7045.04</v>
      </c>
      <c r="I4219" s="5">
        <v>7045.0384000000004</v>
      </c>
      <c r="J4219" s="5">
        <v>1.59999999959836E-3</v>
      </c>
      <c r="K4219" s="5">
        <v>7045.04</v>
      </c>
      <c r="L4219" s="5">
        <v>0</v>
      </c>
      <c r="M4219" t="str">
        <f>IF(ISERROR(VLOOKUP(A4219,'[1]Ecart validé'!$A:$A,1,FALSE)),Z4219,"Ecart Validé")</f>
        <v>valid</v>
      </c>
      <c r="R4219" t="s">
        <v>30</v>
      </c>
      <c r="X4219"/>
      <c r="Y4219"/>
      <c r="Z4219" t="s">
        <v>31</v>
      </c>
    </row>
    <row r="4220" spans="1:26" x14ac:dyDescent="0.3">
      <c r="A4220" t="s">
        <v>5669</v>
      </c>
      <c r="B4220" t="s">
        <v>3157</v>
      </c>
      <c r="C4220">
        <v>264410</v>
      </c>
      <c r="D4220" t="str">
        <f>+VLOOKUP(C4220,Param!K:L,2,FALSE)</f>
        <v>CEMIS SYSTEME DE SECURITE INCENDIE</v>
      </c>
      <c r="E4220" t="s">
        <v>5666</v>
      </c>
      <c r="F4220" t="s">
        <v>37</v>
      </c>
      <c r="G4220" t="s">
        <v>29</v>
      </c>
      <c r="H4220" s="5">
        <v>8725.36</v>
      </c>
      <c r="I4220" s="5">
        <v>8725.36</v>
      </c>
      <c r="J4220" s="5">
        <v>0</v>
      </c>
      <c r="K4220" s="5">
        <v>8725.36</v>
      </c>
      <c r="L4220" s="5">
        <v>0</v>
      </c>
      <c r="M4220" t="str">
        <f>IF(ISERROR(VLOOKUP(A4220,'[1]Ecart validé'!$A:$A,1,FALSE)),Z4220,"Ecart Validé")</f>
        <v>valid</v>
      </c>
      <c r="R4220" t="s">
        <v>30</v>
      </c>
      <c r="X4220"/>
      <c r="Y4220"/>
      <c r="Z4220" t="s">
        <v>31</v>
      </c>
    </row>
    <row r="4221" spans="1:26" x14ac:dyDescent="0.3">
      <c r="A4221" t="s">
        <v>5670</v>
      </c>
      <c r="B4221" t="s">
        <v>3157</v>
      </c>
      <c r="C4221">
        <v>264410</v>
      </c>
      <c r="D4221" t="str">
        <f>+VLOOKUP(C4221,Param!K:L,2,FALSE)</f>
        <v>CEMIS SYSTEME DE SECURITE INCENDIE</v>
      </c>
      <c r="E4221" t="s">
        <v>5671</v>
      </c>
      <c r="F4221" t="s">
        <v>28</v>
      </c>
      <c r="G4221" t="s">
        <v>29</v>
      </c>
      <c r="H4221" s="5">
        <v>8355.7000000000007</v>
      </c>
      <c r="I4221" s="5">
        <v>8355.7031999999999</v>
      </c>
      <c r="J4221" s="5">
        <v>-3.1999999991967299E-3</v>
      </c>
      <c r="K4221" s="5">
        <v>8355.7000000000007</v>
      </c>
      <c r="L4221" s="5">
        <v>0</v>
      </c>
      <c r="M4221" t="str">
        <f>IF(ISERROR(VLOOKUP(A4221,'[1]Ecart validé'!$A:$A,1,FALSE)),Z4221,"Ecart Validé")</f>
        <v>valid</v>
      </c>
      <c r="R4221" t="s">
        <v>30</v>
      </c>
      <c r="X4221"/>
      <c r="Y4221"/>
      <c r="Z4221" t="s">
        <v>31</v>
      </c>
    </row>
    <row r="4222" spans="1:26" x14ac:dyDescent="0.3">
      <c r="A4222" t="s">
        <v>5672</v>
      </c>
      <c r="B4222" t="s">
        <v>3157</v>
      </c>
      <c r="C4222">
        <v>264410</v>
      </c>
      <c r="D4222" t="str">
        <f>+VLOOKUP(C4222,Param!K:L,2,FALSE)</f>
        <v>CEMIS SYSTEME DE SECURITE INCENDIE</v>
      </c>
      <c r="E4222" t="s">
        <v>5671</v>
      </c>
      <c r="F4222" t="s">
        <v>33</v>
      </c>
      <c r="G4222" t="s">
        <v>29</v>
      </c>
      <c r="H4222" s="5">
        <v>2263.34</v>
      </c>
      <c r="I4222" s="5">
        <v>2263.3427999999999</v>
      </c>
      <c r="J4222" s="5">
        <v>-2.7999999997518898E-3</v>
      </c>
      <c r="K4222" s="5">
        <v>2263.34</v>
      </c>
      <c r="L4222" s="5">
        <v>0</v>
      </c>
      <c r="M4222" t="str">
        <f>IF(ISERROR(VLOOKUP(A4222,'[1]Ecart validé'!$A:$A,1,FALSE)),Z4222,"Ecart Validé")</f>
        <v>valid</v>
      </c>
      <c r="R4222" t="s">
        <v>30</v>
      </c>
      <c r="X4222"/>
      <c r="Y4222"/>
      <c r="Z4222" t="s">
        <v>31</v>
      </c>
    </row>
    <row r="4223" spans="1:26" x14ac:dyDescent="0.3">
      <c r="A4223" t="s">
        <v>5673</v>
      </c>
      <c r="B4223" t="s">
        <v>3157</v>
      </c>
      <c r="C4223">
        <v>264410</v>
      </c>
      <c r="D4223" t="str">
        <f>+VLOOKUP(C4223,Param!K:L,2,FALSE)</f>
        <v>CEMIS SYSTEME DE SECURITE INCENDIE</v>
      </c>
      <c r="E4223" t="s">
        <v>5671</v>
      </c>
      <c r="F4223" t="s">
        <v>35</v>
      </c>
      <c r="G4223" t="s">
        <v>29</v>
      </c>
      <c r="H4223" s="5">
        <v>4030.65</v>
      </c>
      <c r="I4223" s="5">
        <v>4030.6451999999999</v>
      </c>
      <c r="J4223" s="5">
        <v>4.80000000015934E-3</v>
      </c>
      <c r="K4223" s="5">
        <v>4030.65</v>
      </c>
      <c r="L4223" s="5">
        <v>0</v>
      </c>
      <c r="M4223" t="str">
        <f>IF(ISERROR(VLOOKUP(A4223,'[1]Ecart validé'!$A:$A,1,FALSE)),Z4223,"Ecart Validé")</f>
        <v>valid</v>
      </c>
      <c r="R4223" t="s">
        <v>30</v>
      </c>
      <c r="X4223"/>
      <c r="Y4223"/>
      <c r="Z4223" t="s">
        <v>31</v>
      </c>
    </row>
    <row r="4224" spans="1:26" x14ac:dyDescent="0.3">
      <c r="A4224" t="s">
        <v>5674</v>
      </c>
      <c r="B4224" t="s">
        <v>3157</v>
      </c>
      <c r="C4224">
        <v>264410</v>
      </c>
      <c r="D4224" t="str">
        <f>+VLOOKUP(C4224,Param!K:L,2,FALSE)</f>
        <v>CEMIS SYSTEME DE SECURITE INCENDIE</v>
      </c>
      <c r="E4224" t="s">
        <v>5671</v>
      </c>
      <c r="F4224" t="s">
        <v>37</v>
      </c>
      <c r="G4224" t="s">
        <v>29</v>
      </c>
      <c r="H4224" s="5">
        <v>6088.02</v>
      </c>
      <c r="I4224" s="5">
        <v>6088.0208000000002</v>
      </c>
      <c r="J4224" s="5">
        <v>-7.9999999979918303E-4</v>
      </c>
      <c r="K4224" s="5">
        <v>6088.02</v>
      </c>
      <c r="L4224" s="5">
        <v>0</v>
      </c>
      <c r="M4224" t="str">
        <f>IF(ISERROR(VLOOKUP(A4224,'[1]Ecart validé'!$A:$A,1,FALSE)),Z4224,"Ecart Validé")</f>
        <v>valid</v>
      </c>
      <c r="R4224" t="s">
        <v>30</v>
      </c>
      <c r="X4224"/>
      <c r="Y4224"/>
      <c r="Z4224" t="s">
        <v>31</v>
      </c>
    </row>
    <row r="4225" spans="1:26" x14ac:dyDescent="0.3">
      <c r="A4225" t="s">
        <v>5675</v>
      </c>
      <c r="B4225" t="s">
        <v>3157</v>
      </c>
      <c r="C4225">
        <v>264858</v>
      </c>
      <c r="D4225" t="str">
        <f>+VLOOKUP(C4225,Param!K:L,2,FALSE)</f>
        <v>LE CHOCOLAT FRANCAIS</v>
      </c>
      <c r="E4225">
        <v>1191405962</v>
      </c>
      <c r="F4225" t="s">
        <v>28</v>
      </c>
      <c r="G4225" t="s">
        <v>29</v>
      </c>
      <c r="H4225" s="5">
        <v>642.29</v>
      </c>
      <c r="I4225" s="5">
        <v>642.28499999999997</v>
      </c>
      <c r="J4225" s="5">
        <v>4.9999999999954499E-3</v>
      </c>
      <c r="K4225" s="5">
        <v>642.29</v>
      </c>
      <c r="L4225" s="5">
        <v>0</v>
      </c>
      <c r="M4225" t="str">
        <f>IF(ISERROR(VLOOKUP(A4225,'[1]Ecart validé'!$A:$A,1,FALSE)),Z4225,"Ecart Validé")</f>
        <v>valid</v>
      </c>
      <c r="R4225" t="s">
        <v>30</v>
      </c>
      <c r="X4225"/>
      <c r="Y4225"/>
      <c r="Z4225" t="s">
        <v>31</v>
      </c>
    </row>
    <row r="4226" spans="1:26" x14ac:dyDescent="0.3">
      <c r="A4226" t="s">
        <v>5676</v>
      </c>
      <c r="B4226" t="s">
        <v>3157</v>
      </c>
      <c r="C4226">
        <v>264858</v>
      </c>
      <c r="D4226" t="str">
        <f>+VLOOKUP(C4226,Param!K:L,2,FALSE)</f>
        <v>LE CHOCOLAT FRANCAIS</v>
      </c>
      <c r="E4226">
        <v>1191405962</v>
      </c>
      <c r="F4226" t="s">
        <v>35</v>
      </c>
      <c r="G4226" t="s">
        <v>29</v>
      </c>
      <c r="H4226" s="5">
        <v>56.6</v>
      </c>
      <c r="I4226" s="5">
        <v>56.6</v>
      </c>
      <c r="J4226" s="5">
        <v>0</v>
      </c>
      <c r="K4226" s="5">
        <v>56.6</v>
      </c>
      <c r="L4226" s="5">
        <v>0</v>
      </c>
      <c r="M4226" t="str">
        <f>IF(ISERROR(VLOOKUP(A4226,'[1]Ecart validé'!$A:$A,1,FALSE)),Z4226,"Ecart Validé")</f>
        <v>valid</v>
      </c>
      <c r="R4226" t="s">
        <v>30</v>
      </c>
      <c r="X4226"/>
      <c r="Y4226"/>
      <c r="Z4226" t="s">
        <v>31</v>
      </c>
    </row>
    <row r="4227" spans="1:26" x14ac:dyDescent="0.3">
      <c r="A4227" t="s">
        <v>5677</v>
      </c>
      <c r="B4227" t="s">
        <v>3157</v>
      </c>
      <c r="C4227">
        <v>264858</v>
      </c>
      <c r="D4227" t="str">
        <f>+VLOOKUP(C4227,Param!K:L,2,FALSE)</f>
        <v>LE CHOCOLAT FRANCAIS</v>
      </c>
      <c r="E4227">
        <v>1191405962</v>
      </c>
      <c r="F4227" t="s">
        <v>37</v>
      </c>
      <c r="G4227" t="s">
        <v>29</v>
      </c>
      <c r="H4227" s="5">
        <v>72.25</v>
      </c>
      <c r="I4227" s="5">
        <v>72.25</v>
      </c>
      <c r="J4227" s="5">
        <v>0</v>
      </c>
      <c r="K4227" s="5">
        <v>72.25</v>
      </c>
      <c r="L4227" s="5">
        <v>0</v>
      </c>
      <c r="M4227" t="str">
        <f>IF(ISERROR(VLOOKUP(A4227,'[1]Ecart validé'!$A:$A,1,FALSE)),Z4227,"Ecart Validé")</f>
        <v>valid</v>
      </c>
      <c r="R4227" t="s">
        <v>30</v>
      </c>
      <c r="X4227"/>
      <c r="Y4227"/>
      <c r="Z4227" t="s">
        <v>31</v>
      </c>
    </row>
    <row r="4228" spans="1:26" x14ac:dyDescent="0.3">
      <c r="A4228" t="s">
        <v>5678</v>
      </c>
      <c r="B4228" t="s">
        <v>3157</v>
      </c>
      <c r="C4228">
        <v>265160</v>
      </c>
      <c r="D4228" t="str">
        <f>+VLOOKUP(C4228,Param!K:L,2,FALSE)</f>
        <v>AD VINAM AETERNAM</v>
      </c>
      <c r="E4228">
        <v>1190505928</v>
      </c>
      <c r="F4228" t="s">
        <v>28</v>
      </c>
      <c r="G4228" t="s">
        <v>29</v>
      </c>
      <c r="H4228" s="5">
        <v>1039.5</v>
      </c>
      <c r="I4228" s="5">
        <v>1039.5042000000001</v>
      </c>
      <c r="J4228" s="5">
        <v>-4.2000000000825804E-3</v>
      </c>
      <c r="K4228" s="5">
        <v>1039.5</v>
      </c>
      <c r="L4228" s="5">
        <v>0</v>
      </c>
      <c r="M4228" t="str">
        <f>IF(ISERROR(VLOOKUP(A4228,'[1]Ecart validé'!$A:$A,1,FALSE)),Z4228,"Ecart Validé")</f>
        <v>valid</v>
      </c>
      <c r="R4228" t="s">
        <v>30</v>
      </c>
      <c r="X4228"/>
      <c r="Y4228"/>
      <c r="Z4228" t="s">
        <v>31</v>
      </c>
    </row>
    <row r="4229" spans="1:26" x14ac:dyDescent="0.3">
      <c r="A4229" t="s">
        <v>5679</v>
      </c>
      <c r="B4229" t="s">
        <v>3157</v>
      </c>
      <c r="C4229">
        <v>265160</v>
      </c>
      <c r="D4229" t="str">
        <f>+VLOOKUP(C4229,Param!K:L,2,FALSE)</f>
        <v>AD VINAM AETERNAM</v>
      </c>
      <c r="E4229">
        <v>1190505928</v>
      </c>
      <c r="F4229" t="s">
        <v>35</v>
      </c>
      <c r="G4229" t="s">
        <v>29</v>
      </c>
      <c r="H4229" s="5">
        <v>402.99</v>
      </c>
      <c r="I4229" s="5">
        <v>402.98579999999998</v>
      </c>
      <c r="J4229" s="5">
        <v>4.20000000002573E-3</v>
      </c>
      <c r="K4229" s="5">
        <v>402.99</v>
      </c>
      <c r="L4229" s="5">
        <v>0</v>
      </c>
      <c r="M4229" t="str">
        <f>IF(ISERROR(VLOOKUP(A4229,'[1]Ecart validé'!$A:$A,1,FALSE)),Z4229,"Ecart Validé")</f>
        <v>valid</v>
      </c>
      <c r="R4229" t="s">
        <v>30</v>
      </c>
      <c r="X4229"/>
      <c r="Y4229"/>
      <c r="Z4229" t="s">
        <v>31</v>
      </c>
    </row>
    <row r="4230" spans="1:26" x14ac:dyDescent="0.3">
      <c r="A4230" t="s">
        <v>5680</v>
      </c>
      <c r="B4230" t="s">
        <v>3157</v>
      </c>
      <c r="C4230">
        <v>265160</v>
      </c>
      <c r="D4230" t="str">
        <f>+VLOOKUP(C4230,Param!K:L,2,FALSE)</f>
        <v>AD VINAM AETERNAM</v>
      </c>
      <c r="E4230">
        <v>1190505928</v>
      </c>
      <c r="F4230" t="s">
        <v>37</v>
      </c>
      <c r="G4230" t="s">
        <v>29</v>
      </c>
      <c r="H4230" s="5">
        <v>85.77</v>
      </c>
      <c r="I4230" s="5">
        <v>85.769599999999997</v>
      </c>
      <c r="J4230" s="5">
        <v>3.9999999999906701E-4</v>
      </c>
      <c r="K4230" s="5">
        <v>85.77</v>
      </c>
      <c r="L4230" s="5">
        <v>0</v>
      </c>
      <c r="M4230" t="str">
        <f>IF(ISERROR(VLOOKUP(A4230,'[1]Ecart validé'!$A:$A,1,FALSE)),Z4230,"Ecart Validé")</f>
        <v>valid</v>
      </c>
      <c r="R4230" t="s">
        <v>30</v>
      </c>
      <c r="X4230"/>
      <c r="Y4230"/>
      <c r="Z4230" t="s">
        <v>31</v>
      </c>
    </row>
    <row r="4231" spans="1:26" x14ac:dyDescent="0.3">
      <c r="A4231" t="s">
        <v>5681</v>
      </c>
      <c r="B4231" t="s">
        <v>3157</v>
      </c>
      <c r="C4231">
        <v>265355</v>
      </c>
      <c r="D4231" t="str">
        <f>+VLOOKUP(C4231,Param!K:L,2,FALSE)</f>
        <v>SUPER PRODUCTEUR</v>
      </c>
      <c r="E4231">
        <v>1181405502</v>
      </c>
      <c r="F4231" t="s">
        <v>28</v>
      </c>
      <c r="G4231" t="s">
        <v>29</v>
      </c>
      <c r="H4231" s="5">
        <v>461.35</v>
      </c>
      <c r="I4231" s="5">
        <v>461.34500000000003</v>
      </c>
      <c r="J4231" s="5">
        <v>4.9999999999954499E-3</v>
      </c>
      <c r="K4231" s="5">
        <v>461.35</v>
      </c>
      <c r="L4231" s="5">
        <v>0</v>
      </c>
      <c r="M4231" t="str">
        <f>IF(ISERROR(VLOOKUP(A4231,'[1]Ecart validé'!$A:$A,1,FALSE)),Z4231,"Ecart Validé")</f>
        <v>valid</v>
      </c>
      <c r="R4231" t="s">
        <v>30</v>
      </c>
      <c r="X4231"/>
      <c r="Y4231"/>
      <c r="Z4231" t="s">
        <v>31</v>
      </c>
    </row>
    <row r="4232" spans="1:26" x14ac:dyDescent="0.3">
      <c r="A4232" t="s">
        <v>5682</v>
      </c>
      <c r="B4232" t="s">
        <v>3157</v>
      </c>
      <c r="C4232">
        <v>265355</v>
      </c>
      <c r="D4232" t="str">
        <f>+VLOOKUP(C4232,Param!K:L,2,FALSE)</f>
        <v>SUPER PRODUCTEUR</v>
      </c>
      <c r="E4232">
        <v>1181405502</v>
      </c>
      <c r="F4232" t="s">
        <v>33</v>
      </c>
      <c r="G4232" t="s">
        <v>29</v>
      </c>
      <c r="H4232" s="5">
        <v>304.3</v>
      </c>
      <c r="I4232" s="5">
        <v>304.29599999999999</v>
      </c>
      <c r="J4232" s="5">
        <v>4.0000000000190898E-3</v>
      </c>
      <c r="K4232" s="5">
        <v>304.3</v>
      </c>
      <c r="L4232" s="5">
        <v>0</v>
      </c>
      <c r="M4232" t="str">
        <f>IF(ISERROR(VLOOKUP(A4232,'[1]Ecart validé'!$A:$A,1,FALSE)),Z4232,"Ecart Validé")</f>
        <v>valid</v>
      </c>
      <c r="R4232" t="s">
        <v>30</v>
      </c>
      <c r="X4232"/>
      <c r="Y4232"/>
      <c r="Z4232" t="s">
        <v>31</v>
      </c>
    </row>
    <row r="4233" spans="1:26" x14ac:dyDescent="0.3">
      <c r="A4233" t="s">
        <v>5683</v>
      </c>
      <c r="B4233" t="s">
        <v>3157</v>
      </c>
      <c r="C4233">
        <v>265355</v>
      </c>
      <c r="D4233" t="str">
        <f>+VLOOKUP(C4233,Param!K:L,2,FALSE)</f>
        <v>SUPER PRODUCTEUR</v>
      </c>
      <c r="E4233">
        <v>1181405502</v>
      </c>
      <c r="F4233" t="s">
        <v>35</v>
      </c>
      <c r="G4233" t="s">
        <v>29</v>
      </c>
      <c r="H4233" s="5">
        <v>458.54</v>
      </c>
      <c r="I4233" s="5">
        <v>458.53640000000001</v>
      </c>
      <c r="J4233" s="5">
        <v>3.6000000000058199E-3</v>
      </c>
      <c r="K4233" s="5">
        <v>458.54</v>
      </c>
      <c r="L4233" s="5">
        <v>0</v>
      </c>
      <c r="M4233" t="str">
        <f>IF(ISERROR(VLOOKUP(A4233,'[1]Ecart validé'!$A:$A,1,FALSE)),Z4233,"Ecart Validé")</f>
        <v>valid</v>
      </c>
      <c r="R4233" t="s">
        <v>30</v>
      </c>
      <c r="X4233"/>
      <c r="Y4233"/>
      <c r="Z4233" t="s">
        <v>31</v>
      </c>
    </row>
    <row r="4234" spans="1:26" x14ac:dyDescent="0.3">
      <c r="A4234" t="s">
        <v>5684</v>
      </c>
      <c r="B4234" t="s">
        <v>3157</v>
      </c>
      <c r="C4234">
        <v>265355</v>
      </c>
      <c r="D4234" t="str">
        <f>+VLOOKUP(C4234,Param!K:L,2,FALSE)</f>
        <v>SUPER PRODUCTEUR</v>
      </c>
      <c r="E4234">
        <v>1181405502</v>
      </c>
      <c r="F4234" t="s">
        <v>37</v>
      </c>
      <c r="G4234" t="s">
        <v>29</v>
      </c>
      <c r="H4234" s="5">
        <v>76.64</v>
      </c>
      <c r="I4234" s="5">
        <v>76.635999999999996</v>
      </c>
      <c r="J4234" s="5">
        <v>4.0000000000048799E-3</v>
      </c>
      <c r="K4234" s="5">
        <v>76.64</v>
      </c>
      <c r="L4234" s="5">
        <v>0</v>
      </c>
      <c r="M4234" t="str">
        <f>IF(ISERROR(VLOOKUP(A4234,'[1]Ecart validé'!$A:$A,1,FALSE)),Z4234,"Ecart Validé")</f>
        <v>valid</v>
      </c>
      <c r="R4234" t="s">
        <v>30</v>
      </c>
      <c r="X4234"/>
      <c r="Y4234"/>
      <c r="Z4234" t="s">
        <v>31</v>
      </c>
    </row>
    <row r="4235" spans="1:26" x14ac:dyDescent="0.3">
      <c r="A4235" t="s">
        <v>5685</v>
      </c>
      <c r="B4235" t="s">
        <v>3157</v>
      </c>
      <c r="C4235">
        <v>265520</v>
      </c>
      <c r="D4235" t="str">
        <f>+VLOOKUP(C4235,Param!K:L,2,FALSE)</f>
        <v>LITTORAL CUISINES INDUSTRIELLES</v>
      </c>
      <c r="E4235">
        <v>27315026</v>
      </c>
      <c r="F4235" t="s">
        <v>28</v>
      </c>
      <c r="G4235" t="s">
        <v>29</v>
      </c>
      <c r="H4235" s="5">
        <v>1126.98</v>
      </c>
      <c r="I4235" s="5">
        <v>1126.98</v>
      </c>
      <c r="J4235" s="5">
        <v>0</v>
      </c>
      <c r="K4235" s="5">
        <v>1126.98</v>
      </c>
      <c r="L4235" s="5">
        <v>0</v>
      </c>
      <c r="M4235" t="str">
        <f>IF(ISERROR(VLOOKUP(A4235,'[1]Ecart validé'!$A:$A,1,FALSE)),Z4235,"Ecart Validé")</f>
        <v>valid</v>
      </c>
      <c r="R4235" t="s">
        <v>30</v>
      </c>
      <c r="X4235"/>
      <c r="Y4235"/>
      <c r="Z4235" t="s">
        <v>31</v>
      </c>
    </row>
    <row r="4236" spans="1:26" x14ac:dyDescent="0.3">
      <c r="A4236" t="s">
        <v>5686</v>
      </c>
      <c r="B4236" t="s">
        <v>3157</v>
      </c>
      <c r="C4236">
        <v>265520</v>
      </c>
      <c r="D4236" t="str">
        <f>+VLOOKUP(C4236,Param!K:L,2,FALSE)</f>
        <v>LITTORAL CUISINES INDUSTRIELLES</v>
      </c>
      <c r="E4236">
        <v>27315026</v>
      </c>
      <c r="F4236" t="s">
        <v>33</v>
      </c>
      <c r="G4236" t="s">
        <v>29</v>
      </c>
      <c r="H4236" s="5">
        <v>177.72</v>
      </c>
      <c r="I4236" s="5">
        <v>177.72</v>
      </c>
      <c r="J4236" s="5">
        <v>0</v>
      </c>
      <c r="K4236" s="5">
        <v>177.72</v>
      </c>
      <c r="L4236" s="5">
        <v>0</v>
      </c>
      <c r="M4236" t="str">
        <f>IF(ISERROR(VLOOKUP(A4236,'[1]Ecart validé'!$A:$A,1,FALSE)),Z4236,"Ecart Validé")</f>
        <v>valid</v>
      </c>
      <c r="R4236" t="s">
        <v>30</v>
      </c>
      <c r="X4236"/>
      <c r="Y4236"/>
      <c r="Z4236" t="s">
        <v>31</v>
      </c>
    </row>
    <row r="4237" spans="1:26" x14ac:dyDescent="0.3">
      <c r="A4237" t="s">
        <v>5687</v>
      </c>
      <c r="B4237" t="s">
        <v>3157</v>
      </c>
      <c r="C4237">
        <v>265520</v>
      </c>
      <c r="D4237" t="str">
        <f>+VLOOKUP(C4237,Param!K:L,2,FALSE)</f>
        <v>LITTORAL CUISINES INDUSTRIELLES</v>
      </c>
      <c r="E4237">
        <v>27315026</v>
      </c>
      <c r="F4237" t="s">
        <v>35</v>
      </c>
      <c r="G4237" t="s">
        <v>29</v>
      </c>
      <c r="H4237" s="5">
        <v>165.14999999999901</v>
      </c>
      <c r="I4237" s="5">
        <v>165.15</v>
      </c>
      <c r="J4237" s="5">
        <v>-2.8421709430404001E-14</v>
      </c>
      <c r="K4237" s="5">
        <v>165.14999999999901</v>
      </c>
      <c r="L4237" s="5">
        <v>0</v>
      </c>
      <c r="M4237" t="str">
        <f>IF(ISERROR(VLOOKUP(A4237,'[1]Ecart validé'!$A:$A,1,FALSE)),Z4237,"Ecart Validé")</f>
        <v>valid</v>
      </c>
      <c r="R4237" t="s">
        <v>30</v>
      </c>
      <c r="X4237"/>
      <c r="Y4237"/>
      <c r="Z4237" t="s">
        <v>31</v>
      </c>
    </row>
    <row r="4238" spans="1:26" x14ac:dyDescent="0.3">
      <c r="A4238" t="s">
        <v>5688</v>
      </c>
      <c r="B4238" t="s">
        <v>3157</v>
      </c>
      <c r="C4238">
        <v>265547</v>
      </c>
      <c r="D4238" t="str">
        <f>+VLOOKUP(C4238,Param!K:L,2,FALSE)</f>
        <v>EHG BOS EQUIPEMENT</v>
      </c>
      <c r="E4238">
        <v>1188005658</v>
      </c>
      <c r="F4238" t="s">
        <v>28</v>
      </c>
      <c r="G4238" t="s">
        <v>29</v>
      </c>
      <c r="H4238" s="5">
        <v>1479.55</v>
      </c>
      <c r="I4238" s="5">
        <v>1479.5530000000001</v>
      </c>
      <c r="J4238" s="5">
        <v>-3.0000000001564301E-3</v>
      </c>
      <c r="K4238" s="5">
        <v>1479.55</v>
      </c>
      <c r="L4238" s="5">
        <v>0</v>
      </c>
      <c r="M4238" t="str">
        <f>IF(ISERROR(VLOOKUP(A4238,'[1]Ecart validé'!$A:$A,1,FALSE)),Z4238,"Ecart Validé")</f>
        <v>valid</v>
      </c>
      <c r="R4238" t="s">
        <v>30</v>
      </c>
      <c r="X4238"/>
      <c r="Y4238"/>
      <c r="Z4238" t="s">
        <v>31</v>
      </c>
    </row>
    <row r="4239" spans="1:26" x14ac:dyDescent="0.3">
      <c r="A4239" t="s">
        <v>5689</v>
      </c>
      <c r="B4239" t="s">
        <v>3157</v>
      </c>
      <c r="C4239">
        <v>265547</v>
      </c>
      <c r="D4239" t="str">
        <f>+VLOOKUP(C4239,Param!K:L,2,FALSE)</f>
        <v>EHG BOS EQUIPEMENT</v>
      </c>
      <c r="E4239">
        <v>1188005658</v>
      </c>
      <c r="F4239" t="s">
        <v>33</v>
      </c>
      <c r="G4239" t="s">
        <v>29</v>
      </c>
      <c r="H4239" s="5">
        <v>369.2</v>
      </c>
      <c r="I4239" s="5">
        <v>369.19900000000001</v>
      </c>
      <c r="J4239" s="5">
        <v>9.9999999997635292E-4</v>
      </c>
      <c r="K4239" s="5">
        <v>369.2</v>
      </c>
      <c r="L4239" s="5">
        <v>0</v>
      </c>
      <c r="M4239" t="str">
        <f>IF(ISERROR(VLOOKUP(A4239,'[1]Ecart validé'!$A:$A,1,FALSE)),Z4239,"Ecart Validé")</f>
        <v>valid</v>
      </c>
      <c r="R4239" t="s">
        <v>30</v>
      </c>
      <c r="X4239"/>
      <c r="Y4239"/>
      <c r="Z4239" t="s">
        <v>31</v>
      </c>
    </row>
    <row r="4240" spans="1:26" x14ac:dyDescent="0.3">
      <c r="A4240" t="s">
        <v>5690</v>
      </c>
      <c r="B4240" t="s">
        <v>3157</v>
      </c>
      <c r="C4240">
        <v>265547</v>
      </c>
      <c r="D4240" t="str">
        <f>+VLOOKUP(C4240,Param!K:L,2,FALSE)</f>
        <v>EHG BOS EQUIPEMENT</v>
      </c>
      <c r="E4240">
        <v>1188005658</v>
      </c>
      <c r="F4240" t="s">
        <v>35</v>
      </c>
      <c r="G4240" t="s">
        <v>29</v>
      </c>
      <c r="H4240" s="5">
        <v>304.76</v>
      </c>
      <c r="I4240" s="5">
        <v>304.75900000000001</v>
      </c>
      <c r="J4240" s="5">
        <v>9.9999999997635292E-4</v>
      </c>
      <c r="K4240" s="5">
        <v>304.76</v>
      </c>
      <c r="L4240" s="5">
        <v>0</v>
      </c>
      <c r="M4240" t="str">
        <f>IF(ISERROR(VLOOKUP(A4240,'[1]Ecart validé'!$A:$A,1,FALSE)),Z4240,"Ecart Validé")</f>
        <v>valid</v>
      </c>
      <c r="R4240" t="s">
        <v>30</v>
      </c>
      <c r="X4240"/>
      <c r="Y4240"/>
      <c r="Z4240" t="s">
        <v>31</v>
      </c>
    </row>
    <row r="4241" spans="1:26" x14ac:dyDescent="0.3">
      <c r="A4241" t="s">
        <v>5691</v>
      </c>
      <c r="B4241" t="s">
        <v>3157</v>
      </c>
      <c r="C4241">
        <v>265547</v>
      </c>
      <c r="D4241" t="str">
        <f>+VLOOKUP(C4241,Param!K:L,2,FALSE)</f>
        <v>EHG BOS EQUIPEMENT</v>
      </c>
      <c r="E4241">
        <v>1188005658</v>
      </c>
      <c r="F4241" t="s">
        <v>37</v>
      </c>
      <c r="G4241" t="s">
        <v>29</v>
      </c>
      <c r="H4241" s="5">
        <v>362.72</v>
      </c>
      <c r="I4241" s="5">
        <v>362.71600000000001</v>
      </c>
      <c r="J4241" s="5">
        <v>4.0000000000190898E-3</v>
      </c>
      <c r="K4241" s="5">
        <v>362.72</v>
      </c>
      <c r="L4241" s="5">
        <v>0</v>
      </c>
      <c r="M4241" t="str">
        <f>IF(ISERROR(VLOOKUP(A4241,'[1]Ecart validé'!$A:$A,1,FALSE)),Z4241,"Ecart Validé")</f>
        <v>valid</v>
      </c>
      <c r="R4241" t="s">
        <v>30</v>
      </c>
      <c r="X4241"/>
      <c r="Y4241"/>
      <c r="Z4241" t="s">
        <v>31</v>
      </c>
    </row>
    <row r="4242" spans="1:26" x14ac:dyDescent="0.3">
      <c r="A4242" t="s">
        <v>5692</v>
      </c>
      <c r="B4242" t="s">
        <v>3157</v>
      </c>
      <c r="C4242">
        <v>266507</v>
      </c>
      <c r="D4242" t="str">
        <f>+VLOOKUP(C4242,Param!K:L,2,FALSE)</f>
        <v>PRELYS</v>
      </c>
      <c r="E4242">
        <v>1180705584</v>
      </c>
      <c r="F4242" t="s">
        <v>28</v>
      </c>
      <c r="G4242" t="s">
        <v>29</v>
      </c>
      <c r="H4242" s="5">
        <v>2670.14</v>
      </c>
      <c r="I4242" s="5">
        <v>2670.1356000000001</v>
      </c>
      <c r="J4242" s="5">
        <v>4.399999999805E-3</v>
      </c>
      <c r="K4242" s="5">
        <v>2670.14</v>
      </c>
      <c r="L4242" s="5">
        <v>0</v>
      </c>
      <c r="M4242" t="str">
        <f>IF(ISERROR(VLOOKUP(A4242,'[1]Ecart validé'!$A:$A,1,FALSE)),Z4242,"Ecart Validé")</f>
        <v>valid</v>
      </c>
      <c r="R4242" t="s">
        <v>30</v>
      </c>
      <c r="X4242"/>
      <c r="Y4242"/>
      <c r="Z4242" t="s">
        <v>31</v>
      </c>
    </row>
    <row r="4243" spans="1:26" x14ac:dyDescent="0.3">
      <c r="A4243" t="s">
        <v>5693</v>
      </c>
      <c r="B4243" t="s">
        <v>3157</v>
      </c>
      <c r="C4243">
        <v>266507</v>
      </c>
      <c r="D4243" t="str">
        <f>+VLOOKUP(C4243,Param!K:L,2,FALSE)</f>
        <v>PRELYS</v>
      </c>
      <c r="E4243">
        <v>1180705584</v>
      </c>
      <c r="F4243" t="s">
        <v>33</v>
      </c>
      <c r="G4243" t="s">
        <v>29</v>
      </c>
      <c r="H4243" s="5">
        <v>185.17</v>
      </c>
      <c r="I4243" s="5">
        <v>185.1696</v>
      </c>
      <c r="J4243" s="5">
        <v>3.9999999998485599E-4</v>
      </c>
      <c r="K4243" s="5">
        <v>185.17</v>
      </c>
      <c r="L4243" s="5">
        <v>0</v>
      </c>
      <c r="M4243" t="str">
        <f>IF(ISERROR(VLOOKUP(A4243,'[1]Ecart validé'!$A:$A,1,FALSE)),Z4243,"Ecart Validé")</f>
        <v>valid</v>
      </c>
      <c r="R4243" t="s">
        <v>30</v>
      </c>
      <c r="X4243"/>
      <c r="Y4243"/>
      <c r="Z4243" t="s">
        <v>31</v>
      </c>
    </row>
    <row r="4244" spans="1:26" x14ac:dyDescent="0.3">
      <c r="A4244" t="s">
        <v>5694</v>
      </c>
      <c r="B4244" t="s">
        <v>3157</v>
      </c>
      <c r="C4244">
        <v>266507</v>
      </c>
      <c r="D4244" t="str">
        <f>+VLOOKUP(C4244,Param!K:L,2,FALSE)</f>
        <v>PRELYS</v>
      </c>
      <c r="E4244">
        <v>1180705584</v>
      </c>
      <c r="F4244" t="s">
        <v>35</v>
      </c>
      <c r="G4244" t="s">
        <v>29</v>
      </c>
      <c r="H4244" s="5">
        <v>1570.64</v>
      </c>
      <c r="I4244" s="5">
        <v>1570.6415999999999</v>
      </c>
      <c r="J4244" s="5">
        <v>-1.5999999998257399E-3</v>
      </c>
      <c r="K4244" s="5">
        <v>1570.64</v>
      </c>
      <c r="L4244" s="5">
        <v>0</v>
      </c>
      <c r="M4244" t="str">
        <f>IF(ISERROR(VLOOKUP(A4244,'[1]Ecart validé'!$A:$A,1,FALSE)),Z4244,"Ecart Validé")</f>
        <v>valid</v>
      </c>
      <c r="R4244" t="s">
        <v>30</v>
      </c>
      <c r="X4244"/>
      <c r="Y4244"/>
      <c r="Z4244" t="s">
        <v>31</v>
      </c>
    </row>
    <row r="4245" spans="1:26" x14ac:dyDescent="0.3">
      <c r="A4245" t="s">
        <v>5695</v>
      </c>
      <c r="B4245" t="s">
        <v>3157</v>
      </c>
      <c r="C4245">
        <v>266507</v>
      </c>
      <c r="D4245" t="str">
        <f>+VLOOKUP(C4245,Param!K:L,2,FALSE)</f>
        <v>PRELYS</v>
      </c>
      <c r="E4245">
        <v>1180705584</v>
      </c>
      <c r="F4245" t="s">
        <v>37</v>
      </c>
      <c r="G4245" t="s">
        <v>29</v>
      </c>
      <c r="H4245" s="5">
        <v>626.24</v>
      </c>
      <c r="I4245" s="5">
        <v>626.24459999999999</v>
      </c>
      <c r="J4245" s="5">
        <v>-4.5999999999821696E-3</v>
      </c>
      <c r="K4245" s="5">
        <v>626.24</v>
      </c>
      <c r="L4245" s="5">
        <v>0</v>
      </c>
      <c r="M4245" t="str">
        <f>IF(ISERROR(VLOOKUP(A4245,'[1]Ecart validé'!$A:$A,1,FALSE)),Z4245,"Ecart Validé")</f>
        <v>valid</v>
      </c>
      <c r="R4245" t="s">
        <v>30</v>
      </c>
      <c r="X4245"/>
      <c r="Y4245"/>
      <c r="Z4245" t="s">
        <v>31</v>
      </c>
    </row>
    <row r="4246" spans="1:26" x14ac:dyDescent="0.3">
      <c r="A4246" t="s">
        <v>5696</v>
      </c>
      <c r="B4246" t="s">
        <v>3157</v>
      </c>
      <c r="C4246">
        <v>267487</v>
      </c>
      <c r="D4246" t="str">
        <f>+VLOOKUP(C4246,Param!K:L,2,FALSE)</f>
        <v>PRONATURA</v>
      </c>
      <c r="E4246">
        <v>1180605751</v>
      </c>
      <c r="F4246" t="s">
        <v>28</v>
      </c>
      <c r="G4246" t="s">
        <v>29</v>
      </c>
      <c r="H4246" s="5">
        <v>4118.6000000000004</v>
      </c>
      <c r="I4246" s="5">
        <v>4118.6000000000004</v>
      </c>
      <c r="J4246" s="5">
        <v>0</v>
      </c>
      <c r="K4246" s="5">
        <v>4118.6000000000004</v>
      </c>
      <c r="L4246" s="5">
        <v>0</v>
      </c>
      <c r="M4246" t="str">
        <f>IF(ISERROR(VLOOKUP(A4246,'[1]Ecart validé'!$A:$A,1,FALSE)),Z4246,"Ecart Validé")</f>
        <v>valid</v>
      </c>
      <c r="R4246" t="s">
        <v>30</v>
      </c>
      <c r="X4246"/>
      <c r="Y4246"/>
      <c r="Z4246" t="s">
        <v>31</v>
      </c>
    </row>
    <row r="4247" spans="1:26" x14ac:dyDescent="0.3">
      <c r="A4247" t="s">
        <v>5697</v>
      </c>
      <c r="B4247" t="s">
        <v>3157</v>
      </c>
      <c r="C4247">
        <v>267487</v>
      </c>
      <c r="D4247" t="str">
        <f>+VLOOKUP(C4247,Param!K:L,2,FALSE)</f>
        <v>PRONATURA</v>
      </c>
      <c r="E4247">
        <v>1180605751</v>
      </c>
      <c r="F4247" t="s">
        <v>33</v>
      </c>
      <c r="G4247" t="s">
        <v>29</v>
      </c>
      <c r="H4247" s="5">
        <v>342.92</v>
      </c>
      <c r="I4247" s="5">
        <v>342.92</v>
      </c>
      <c r="J4247" s="5">
        <v>0</v>
      </c>
      <c r="K4247" s="5">
        <v>342.92</v>
      </c>
      <c r="L4247" s="5">
        <v>0</v>
      </c>
      <c r="M4247" t="str">
        <f>IF(ISERROR(VLOOKUP(A4247,'[1]Ecart validé'!$A:$A,1,FALSE)),Z4247,"Ecart Validé")</f>
        <v>valid</v>
      </c>
      <c r="R4247" t="s">
        <v>30</v>
      </c>
      <c r="X4247"/>
      <c r="Y4247"/>
      <c r="Z4247" t="s">
        <v>31</v>
      </c>
    </row>
    <row r="4248" spans="1:26" x14ac:dyDescent="0.3">
      <c r="A4248" t="s">
        <v>5698</v>
      </c>
      <c r="B4248" t="s">
        <v>3157</v>
      </c>
      <c r="C4248">
        <v>267487</v>
      </c>
      <c r="D4248" t="str">
        <f>+VLOOKUP(C4248,Param!K:L,2,FALSE)</f>
        <v>PRONATURA</v>
      </c>
      <c r="E4248">
        <v>1180605751</v>
      </c>
      <c r="F4248" t="s">
        <v>37</v>
      </c>
      <c r="G4248" t="s">
        <v>29</v>
      </c>
      <c r="H4248" s="5">
        <v>250.48</v>
      </c>
      <c r="I4248" s="5">
        <v>250.48</v>
      </c>
      <c r="J4248" s="5">
        <v>0</v>
      </c>
      <c r="K4248" s="5">
        <v>250.48</v>
      </c>
      <c r="L4248" s="5">
        <v>0</v>
      </c>
      <c r="M4248" t="str">
        <f>IF(ISERROR(VLOOKUP(A4248,'[1]Ecart validé'!$A:$A,1,FALSE)),Z4248,"Ecart Validé")</f>
        <v>valid</v>
      </c>
      <c r="R4248" t="s">
        <v>30</v>
      </c>
      <c r="X4248"/>
      <c r="Y4248"/>
      <c r="Z4248" t="s">
        <v>31</v>
      </c>
    </row>
    <row r="4249" spans="1:26" x14ac:dyDescent="0.3">
      <c r="A4249" t="s">
        <v>5699</v>
      </c>
      <c r="B4249" t="s">
        <v>3157</v>
      </c>
      <c r="C4249">
        <v>269392</v>
      </c>
      <c r="D4249" t="str">
        <f>+VLOOKUP(C4249,Param!K:L,2,FALSE)</f>
        <v>EURIAL FOOD SERVICE &amp; INDUSTRY</v>
      </c>
      <c r="E4249" t="s">
        <v>5700</v>
      </c>
      <c r="F4249" t="s">
        <v>51</v>
      </c>
      <c r="G4249" t="s">
        <v>29</v>
      </c>
      <c r="H4249" s="5">
        <v>6236.65</v>
      </c>
      <c r="I4249" s="5">
        <v>6236.65</v>
      </c>
      <c r="J4249" s="5">
        <v>0</v>
      </c>
      <c r="K4249" s="5">
        <v>6236.65</v>
      </c>
      <c r="L4249" s="5">
        <v>0</v>
      </c>
      <c r="M4249" t="str">
        <f>IF(ISERROR(VLOOKUP(A4249,'[1]Ecart validé'!$A:$A,1,FALSE)),Z4249,"Ecart Validé")</f>
        <v>valid</v>
      </c>
      <c r="R4249" t="s">
        <v>30</v>
      </c>
      <c r="X4249"/>
      <c r="Y4249"/>
      <c r="Z4249" t="s">
        <v>31</v>
      </c>
    </row>
    <row r="4250" spans="1:26" x14ac:dyDescent="0.3">
      <c r="A4250" t="s">
        <v>5701</v>
      </c>
      <c r="B4250" t="s">
        <v>3157</v>
      </c>
      <c r="C4250">
        <v>269393</v>
      </c>
      <c r="D4250" t="str">
        <f>+VLOOKUP(C4250,Param!K:L,2,FALSE)</f>
        <v>MITSUBISHI ELECTRIC EUROPE BV</v>
      </c>
      <c r="E4250" t="s">
        <v>5702</v>
      </c>
      <c r="F4250" t="s">
        <v>51</v>
      </c>
      <c r="G4250" t="s">
        <v>29</v>
      </c>
      <c r="H4250" s="5">
        <v>14276.16</v>
      </c>
      <c r="I4250" s="5">
        <v>14276.1595</v>
      </c>
      <c r="J4250" s="5">
        <v>5.0000000010186297E-4</v>
      </c>
      <c r="K4250" s="5">
        <v>14276.16</v>
      </c>
      <c r="L4250" s="5">
        <v>0</v>
      </c>
      <c r="M4250" t="str">
        <f>IF(ISERROR(VLOOKUP(A4250,'[1]Ecart validé'!$A:$A,1,FALSE)),Z4250,"Ecart Validé")</f>
        <v>valid</v>
      </c>
      <c r="R4250" t="s">
        <v>30</v>
      </c>
      <c r="X4250"/>
      <c r="Y4250"/>
      <c r="Z4250" t="s">
        <v>31</v>
      </c>
    </row>
    <row r="4251" spans="1:26" x14ac:dyDescent="0.3">
      <c r="A4251" t="s">
        <v>5703</v>
      </c>
      <c r="B4251" t="s">
        <v>3157</v>
      </c>
      <c r="C4251">
        <v>269394</v>
      </c>
      <c r="D4251" t="str">
        <f>+VLOOKUP(C4251,Param!K:L,2,FALSE)</f>
        <v>RAS</v>
      </c>
      <c r="E4251">
        <v>2160195044</v>
      </c>
      <c r="F4251" t="s">
        <v>28</v>
      </c>
      <c r="G4251" t="s">
        <v>29</v>
      </c>
      <c r="H4251" s="5">
        <v>10382.790000000001</v>
      </c>
      <c r="I4251" s="5">
        <v>10382.788699999999</v>
      </c>
      <c r="J4251" s="5">
        <v>1.3000000017200301E-3</v>
      </c>
      <c r="K4251" s="5">
        <v>10382.790000000001</v>
      </c>
      <c r="L4251" s="5">
        <v>0</v>
      </c>
      <c r="M4251" t="str">
        <f>IF(ISERROR(VLOOKUP(A4251,'[1]Ecart validé'!$A:$A,1,FALSE)),Z4251,"Ecart Validé")</f>
        <v>valid</v>
      </c>
      <c r="R4251" t="s">
        <v>30</v>
      </c>
      <c r="X4251"/>
      <c r="Y4251"/>
      <c r="Z4251" t="s">
        <v>31</v>
      </c>
    </row>
    <row r="4252" spans="1:26" x14ac:dyDescent="0.3">
      <c r="A4252" t="s">
        <v>5704</v>
      </c>
      <c r="B4252" t="s">
        <v>3157</v>
      </c>
      <c r="C4252">
        <v>269394</v>
      </c>
      <c r="D4252" t="str">
        <f>+VLOOKUP(C4252,Param!K:L,2,FALSE)</f>
        <v>RAS</v>
      </c>
      <c r="E4252">
        <v>2160195044</v>
      </c>
      <c r="F4252" t="s">
        <v>33</v>
      </c>
      <c r="G4252" t="s">
        <v>29</v>
      </c>
      <c r="H4252" s="5">
        <v>261.82</v>
      </c>
      <c r="I4252" s="5">
        <v>261.8229</v>
      </c>
      <c r="J4252" s="5">
        <v>-2.9000000000110001E-3</v>
      </c>
      <c r="K4252" s="5">
        <v>261.82</v>
      </c>
      <c r="L4252" s="5">
        <v>0</v>
      </c>
      <c r="M4252" t="str">
        <f>IF(ISERROR(VLOOKUP(A4252,'[1]Ecart validé'!$A:$A,1,FALSE)),Z4252,"Ecart Validé")</f>
        <v>valid</v>
      </c>
      <c r="R4252" t="s">
        <v>30</v>
      </c>
      <c r="X4252"/>
      <c r="Y4252"/>
      <c r="Z4252" t="s">
        <v>31</v>
      </c>
    </row>
    <row r="4253" spans="1:26" x14ac:dyDescent="0.3">
      <c r="A4253" t="s">
        <v>5705</v>
      </c>
      <c r="B4253" t="s">
        <v>3157</v>
      </c>
      <c r="C4253">
        <v>269394</v>
      </c>
      <c r="D4253" t="str">
        <f>+VLOOKUP(C4253,Param!K:L,2,FALSE)</f>
        <v>RAS</v>
      </c>
      <c r="E4253">
        <v>2160195044</v>
      </c>
      <c r="F4253" t="s">
        <v>35</v>
      </c>
      <c r="G4253" t="s">
        <v>29</v>
      </c>
      <c r="H4253" s="5">
        <v>3659.6</v>
      </c>
      <c r="I4253" s="5">
        <v>3659.6008999999999</v>
      </c>
      <c r="J4253" s="5">
        <v>-9.0000000000145497E-4</v>
      </c>
      <c r="K4253" s="5">
        <v>3659.6</v>
      </c>
      <c r="L4253" s="5">
        <v>0</v>
      </c>
      <c r="M4253" t="str">
        <f>IF(ISERROR(VLOOKUP(A4253,'[1]Ecart validé'!$A:$A,1,FALSE)),Z4253,"Ecart Validé")</f>
        <v>valid</v>
      </c>
      <c r="R4253" t="s">
        <v>30</v>
      </c>
      <c r="X4253"/>
      <c r="Y4253"/>
      <c r="Z4253" t="s">
        <v>31</v>
      </c>
    </row>
    <row r="4254" spans="1:26" x14ac:dyDescent="0.3">
      <c r="A4254" t="s">
        <v>5706</v>
      </c>
      <c r="B4254" t="s">
        <v>3157</v>
      </c>
      <c r="C4254">
        <v>269394</v>
      </c>
      <c r="D4254" t="str">
        <f>+VLOOKUP(C4254,Param!K:L,2,FALSE)</f>
        <v>RAS</v>
      </c>
      <c r="E4254">
        <v>2160195044</v>
      </c>
      <c r="F4254" t="s">
        <v>37</v>
      </c>
      <c r="G4254" t="s">
        <v>29</v>
      </c>
      <c r="H4254" s="5">
        <v>1150.76</v>
      </c>
      <c r="I4254" s="5">
        <v>1150.7619999999999</v>
      </c>
      <c r="J4254" s="5">
        <v>-1.9999999999527002E-3</v>
      </c>
      <c r="K4254" s="5">
        <v>1150.76</v>
      </c>
      <c r="L4254" s="5">
        <v>0</v>
      </c>
      <c r="M4254" t="str">
        <f>IF(ISERROR(VLOOKUP(A4254,'[1]Ecart validé'!$A:$A,1,FALSE)),Z4254,"Ecart Validé")</f>
        <v>valid</v>
      </c>
      <c r="R4254" t="s">
        <v>30</v>
      </c>
      <c r="X4254"/>
      <c r="Y4254"/>
      <c r="Z4254" t="s">
        <v>31</v>
      </c>
    </row>
    <row r="4255" spans="1:26" x14ac:dyDescent="0.3">
      <c r="A4255" t="s">
        <v>5707</v>
      </c>
      <c r="B4255" t="s">
        <v>3157</v>
      </c>
      <c r="C4255">
        <v>269395</v>
      </c>
      <c r="D4255" t="str">
        <f>+VLOOKUP(C4255,Param!K:L,2,FALSE)</f>
        <v>GIREL</v>
      </c>
      <c r="E4255">
        <v>2513025</v>
      </c>
      <c r="F4255" t="s">
        <v>28</v>
      </c>
      <c r="G4255" t="s">
        <v>29</v>
      </c>
      <c r="H4255" s="5">
        <v>3819.15</v>
      </c>
      <c r="I4255" s="5">
        <v>3819.1469999999999</v>
      </c>
      <c r="J4255" s="5">
        <v>3.0000000001564301E-3</v>
      </c>
      <c r="K4255" s="5">
        <v>3819.15</v>
      </c>
      <c r="L4255" s="5">
        <v>0</v>
      </c>
      <c r="M4255" t="str">
        <f>IF(ISERROR(VLOOKUP(A4255,'[1]Ecart validé'!$A:$A,1,FALSE)),Z4255,"Ecart Validé")</f>
        <v>valid</v>
      </c>
      <c r="R4255" t="s">
        <v>30</v>
      </c>
      <c r="X4255"/>
      <c r="Y4255"/>
      <c r="Z4255" t="s">
        <v>31</v>
      </c>
    </row>
    <row r="4256" spans="1:26" x14ac:dyDescent="0.3">
      <c r="A4256" t="s">
        <v>5708</v>
      </c>
      <c r="B4256" t="s">
        <v>3157</v>
      </c>
      <c r="C4256">
        <v>269395</v>
      </c>
      <c r="D4256" t="str">
        <f>+VLOOKUP(C4256,Param!K:L,2,FALSE)</f>
        <v>GIREL</v>
      </c>
      <c r="E4256">
        <v>2513025</v>
      </c>
      <c r="F4256" t="s">
        <v>33</v>
      </c>
      <c r="G4256" t="s">
        <v>29</v>
      </c>
      <c r="H4256" s="5">
        <v>979.23</v>
      </c>
      <c r="I4256" s="5">
        <v>979.23900000000003</v>
      </c>
      <c r="J4256" s="5">
        <v>-9.0000000000145502E-3</v>
      </c>
      <c r="K4256" s="5">
        <v>979.23</v>
      </c>
      <c r="L4256" s="5">
        <v>0</v>
      </c>
      <c r="M4256" t="str">
        <f>IF(ISERROR(VLOOKUP(A4256,'[1]Ecart validé'!$A:$A,1,FALSE)),Z4256,"Ecart Validé")</f>
        <v>valid</v>
      </c>
      <c r="R4256" t="s">
        <v>30</v>
      </c>
      <c r="X4256"/>
      <c r="Y4256"/>
      <c r="Z4256" t="s">
        <v>31</v>
      </c>
    </row>
    <row r="4257" spans="1:26" x14ac:dyDescent="0.3">
      <c r="A4257" t="s">
        <v>5709</v>
      </c>
      <c r="B4257" t="s">
        <v>3157</v>
      </c>
      <c r="C4257">
        <v>269395</v>
      </c>
      <c r="D4257" t="str">
        <f>+VLOOKUP(C4257,Param!K:L,2,FALSE)</f>
        <v>GIREL</v>
      </c>
      <c r="E4257">
        <v>2513025</v>
      </c>
      <c r="F4257" t="s">
        <v>35</v>
      </c>
      <c r="G4257" t="s">
        <v>29</v>
      </c>
      <c r="H4257" s="5">
        <v>478.44</v>
      </c>
      <c r="I4257" s="5">
        <v>478.43579999999997</v>
      </c>
      <c r="J4257" s="5">
        <v>4.20000000002573E-3</v>
      </c>
      <c r="K4257" s="5">
        <v>478.44</v>
      </c>
      <c r="L4257" s="5">
        <v>0</v>
      </c>
      <c r="M4257" t="str">
        <f>IF(ISERROR(VLOOKUP(A4257,'[1]Ecart validé'!$A:$A,1,FALSE)),Z4257,"Ecart Validé")</f>
        <v>valid</v>
      </c>
      <c r="R4257" t="s">
        <v>30</v>
      </c>
      <c r="X4257"/>
      <c r="Y4257"/>
      <c r="Z4257" t="s">
        <v>31</v>
      </c>
    </row>
    <row r="4258" spans="1:26" x14ac:dyDescent="0.3">
      <c r="A4258" t="s">
        <v>5710</v>
      </c>
      <c r="B4258" t="s">
        <v>3157</v>
      </c>
      <c r="C4258">
        <v>269395</v>
      </c>
      <c r="D4258" t="str">
        <f>+VLOOKUP(C4258,Param!K:L,2,FALSE)</f>
        <v>GIREL</v>
      </c>
      <c r="E4258">
        <v>2513025</v>
      </c>
      <c r="F4258" t="s">
        <v>37</v>
      </c>
      <c r="G4258" t="s">
        <v>29</v>
      </c>
      <c r="H4258" s="5">
        <v>1592.58</v>
      </c>
      <c r="I4258" s="5">
        <v>1592.5781999999999</v>
      </c>
      <c r="J4258" s="5">
        <v>1.8000000000029099E-3</v>
      </c>
      <c r="K4258" s="5">
        <v>1592.58</v>
      </c>
      <c r="L4258" s="5">
        <v>0</v>
      </c>
      <c r="M4258" t="str">
        <f>IF(ISERROR(VLOOKUP(A4258,'[1]Ecart validé'!$A:$A,1,FALSE)),Z4258,"Ecart Validé")</f>
        <v>valid</v>
      </c>
      <c r="R4258" t="s">
        <v>30</v>
      </c>
      <c r="X4258"/>
      <c r="Y4258"/>
      <c r="Z4258" t="s">
        <v>31</v>
      </c>
    </row>
    <row r="4259" spans="1:26" x14ac:dyDescent="0.3">
      <c r="A4259" t="s">
        <v>5711</v>
      </c>
      <c r="B4259" t="s">
        <v>3157</v>
      </c>
      <c r="C4259">
        <v>271399</v>
      </c>
      <c r="D4259" t="str">
        <f>+VLOOKUP(C4259,Param!K:L,2,FALSE)</f>
        <v>PROCSEA SA</v>
      </c>
      <c r="E4259">
        <v>2180805438</v>
      </c>
      <c r="F4259" t="s">
        <v>28</v>
      </c>
      <c r="G4259" t="s">
        <v>29</v>
      </c>
      <c r="H4259" s="5">
        <v>4040.1</v>
      </c>
      <c r="I4259" s="5">
        <v>4040.1026999999999</v>
      </c>
      <c r="J4259" s="5">
        <v>-2.7000000000043599E-3</v>
      </c>
      <c r="K4259" s="5">
        <v>4040.1</v>
      </c>
      <c r="L4259" s="5">
        <v>0</v>
      </c>
      <c r="M4259" t="str">
        <f>IF(ISERROR(VLOOKUP(A4259,'[1]Ecart validé'!$A:$A,1,FALSE)),Z4259,"Ecart Validé")</f>
        <v>valid</v>
      </c>
      <c r="R4259" t="s">
        <v>30</v>
      </c>
      <c r="X4259"/>
      <c r="Y4259"/>
      <c r="Z4259" t="s">
        <v>31</v>
      </c>
    </row>
    <row r="4260" spans="1:26" x14ac:dyDescent="0.3">
      <c r="A4260" t="s">
        <v>5712</v>
      </c>
      <c r="B4260" t="s">
        <v>3157</v>
      </c>
      <c r="C4260">
        <v>271399</v>
      </c>
      <c r="D4260" t="str">
        <f>+VLOOKUP(C4260,Param!K:L,2,FALSE)</f>
        <v>PROCSEA SA</v>
      </c>
      <c r="E4260">
        <v>2180805438</v>
      </c>
      <c r="F4260" t="s">
        <v>33</v>
      </c>
      <c r="G4260" t="s">
        <v>29</v>
      </c>
      <c r="H4260" s="5">
        <v>184.85</v>
      </c>
      <c r="I4260" s="5">
        <v>184.85290000000001</v>
      </c>
      <c r="J4260" s="5">
        <v>-2.9000000000110001E-3</v>
      </c>
      <c r="K4260" s="5">
        <v>184.85</v>
      </c>
      <c r="L4260" s="5">
        <v>0</v>
      </c>
      <c r="M4260" t="str">
        <f>IF(ISERROR(VLOOKUP(A4260,'[1]Ecart validé'!$A:$A,1,FALSE)),Z4260,"Ecart Validé")</f>
        <v>valid</v>
      </c>
      <c r="R4260" t="s">
        <v>30</v>
      </c>
      <c r="X4260"/>
      <c r="Y4260"/>
      <c r="Z4260" t="s">
        <v>31</v>
      </c>
    </row>
    <row r="4261" spans="1:26" x14ac:dyDescent="0.3">
      <c r="A4261" t="s">
        <v>5713</v>
      </c>
      <c r="B4261" t="s">
        <v>3157</v>
      </c>
      <c r="C4261">
        <v>271399</v>
      </c>
      <c r="D4261" t="str">
        <f>+VLOOKUP(C4261,Param!K:L,2,FALSE)</f>
        <v>PROCSEA SA</v>
      </c>
      <c r="E4261">
        <v>2180805438</v>
      </c>
      <c r="F4261" t="s">
        <v>35</v>
      </c>
      <c r="G4261" t="s">
        <v>29</v>
      </c>
      <c r="H4261" s="5">
        <v>3784.14</v>
      </c>
      <c r="I4261" s="5">
        <v>3784.1379999999999</v>
      </c>
      <c r="J4261" s="5">
        <v>1.9999999999527002E-3</v>
      </c>
      <c r="K4261" s="5">
        <v>3784.14</v>
      </c>
      <c r="L4261" s="5">
        <v>0</v>
      </c>
      <c r="M4261" t="str">
        <f>IF(ISERROR(VLOOKUP(A4261,'[1]Ecart validé'!$A:$A,1,FALSE)),Z4261,"Ecart Validé")</f>
        <v>valid</v>
      </c>
      <c r="R4261" t="s">
        <v>30</v>
      </c>
      <c r="X4261"/>
      <c r="Y4261"/>
      <c r="Z4261" t="s">
        <v>31</v>
      </c>
    </row>
    <row r="4262" spans="1:26" x14ac:dyDescent="0.3">
      <c r="A4262" t="s">
        <v>5714</v>
      </c>
      <c r="B4262" t="s">
        <v>3157</v>
      </c>
      <c r="C4262">
        <v>272786</v>
      </c>
      <c r="D4262" t="str">
        <f>+VLOOKUP(C4262,Param!K:L,2,FALSE)</f>
        <v>AIMEE JULIEN</v>
      </c>
      <c r="E4262">
        <v>2110411319</v>
      </c>
      <c r="F4262" t="s">
        <v>28</v>
      </c>
      <c r="G4262" t="s">
        <v>29</v>
      </c>
      <c r="H4262" s="5">
        <v>3975.34</v>
      </c>
      <c r="I4262" s="5">
        <v>3975.3409999999999</v>
      </c>
      <c r="J4262" s="5">
        <v>-9.9999999974897903E-4</v>
      </c>
      <c r="K4262" s="5">
        <v>3975.34</v>
      </c>
      <c r="L4262" s="5">
        <v>0</v>
      </c>
      <c r="M4262" t="str">
        <f>IF(ISERROR(VLOOKUP(A4262,'[1]Ecart validé'!$A:$A,1,FALSE)),Z4262,"Ecart Validé")</f>
        <v>valid</v>
      </c>
      <c r="R4262" t="s">
        <v>30</v>
      </c>
      <c r="X4262"/>
      <c r="Y4262"/>
      <c r="Z4262" t="s">
        <v>31</v>
      </c>
    </row>
    <row r="4263" spans="1:26" x14ac:dyDescent="0.3">
      <c r="A4263" t="s">
        <v>5715</v>
      </c>
      <c r="B4263" t="s">
        <v>3157</v>
      </c>
      <c r="C4263">
        <v>272786</v>
      </c>
      <c r="D4263" t="str">
        <f>+VLOOKUP(C4263,Param!K:L,2,FALSE)</f>
        <v>AIMEE JULIEN</v>
      </c>
      <c r="E4263">
        <v>2110411319</v>
      </c>
      <c r="F4263" t="s">
        <v>33</v>
      </c>
      <c r="G4263" t="s">
        <v>29</v>
      </c>
      <c r="H4263" s="5">
        <v>192.18</v>
      </c>
      <c r="I4263" s="5">
        <v>192.184</v>
      </c>
      <c r="J4263" s="5">
        <v>-3.9999999999906699E-3</v>
      </c>
      <c r="K4263" s="5">
        <v>192.18</v>
      </c>
      <c r="L4263" s="5">
        <v>0</v>
      </c>
      <c r="M4263" t="str">
        <f>IF(ISERROR(VLOOKUP(A4263,'[1]Ecart validé'!$A:$A,1,FALSE)),Z4263,"Ecart Validé")</f>
        <v>valid</v>
      </c>
      <c r="R4263" t="s">
        <v>30</v>
      </c>
      <c r="X4263"/>
      <c r="Y4263"/>
      <c r="Z4263" t="s">
        <v>31</v>
      </c>
    </row>
    <row r="4264" spans="1:26" x14ac:dyDescent="0.3">
      <c r="A4264" t="s">
        <v>5716</v>
      </c>
      <c r="B4264" t="s">
        <v>3157</v>
      </c>
      <c r="C4264">
        <v>272786</v>
      </c>
      <c r="D4264" t="str">
        <f>+VLOOKUP(C4264,Param!K:L,2,FALSE)</f>
        <v>AIMEE JULIEN</v>
      </c>
      <c r="E4264">
        <v>2110411319</v>
      </c>
      <c r="F4264" t="s">
        <v>35</v>
      </c>
      <c r="G4264" t="s">
        <v>29</v>
      </c>
      <c r="H4264" s="5">
        <v>1693.45</v>
      </c>
      <c r="I4264" s="5">
        <v>1693.4425000000001</v>
      </c>
      <c r="J4264" s="5">
        <v>7.4999999999363302E-3</v>
      </c>
      <c r="K4264" s="5">
        <v>1693.45</v>
      </c>
      <c r="L4264" s="5">
        <v>0</v>
      </c>
      <c r="M4264" t="str">
        <f>IF(ISERROR(VLOOKUP(A4264,'[1]Ecart validé'!$A:$A,1,FALSE)),Z4264,"Ecart Validé")</f>
        <v>valid</v>
      </c>
      <c r="R4264" t="s">
        <v>30</v>
      </c>
      <c r="X4264"/>
      <c r="Y4264"/>
      <c r="Z4264" t="s">
        <v>31</v>
      </c>
    </row>
    <row r="4265" spans="1:26" x14ac:dyDescent="0.3">
      <c r="A4265" t="s">
        <v>5717</v>
      </c>
      <c r="B4265" t="s">
        <v>3157</v>
      </c>
      <c r="C4265">
        <v>273004</v>
      </c>
      <c r="D4265" t="str">
        <f>+VLOOKUP(C4265,Param!K:L,2,FALSE)</f>
        <v>PLD PROPRETE &amp; SERVICES</v>
      </c>
      <c r="E4265">
        <v>2170285204</v>
      </c>
      <c r="F4265" t="s">
        <v>28</v>
      </c>
      <c r="G4265" t="s">
        <v>29</v>
      </c>
      <c r="H4265" s="5">
        <v>4079.24</v>
      </c>
      <c r="I4265" s="5">
        <v>4079.2442000000001</v>
      </c>
      <c r="J4265" s="5">
        <v>-4.2000000003099497E-3</v>
      </c>
      <c r="K4265" s="5">
        <v>4079.24</v>
      </c>
      <c r="L4265" s="5">
        <v>0</v>
      </c>
      <c r="M4265" t="str">
        <f>IF(ISERROR(VLOOKUP(A4265,'[1]Ecart validé'!$A:$A,1,FALSE)),Z4265,"Ecart Validé")</f>
        <v>valid</v>
      </c>
      <c r="R4265" t="s">
        <v>30</v>
      </c>
      <c r="X4265"/>
      <c r="Y4265"/>
      <c r="Z4265" t="s">
        <v>31</v>
      </c>
    </row>
    <row r="4266" spans="1:26" x14ac:dyDescent="0.3">
      <c r="A4266" t="s">
        <v>5718</v>
      </c>
      <c r="B4266" t="s">
        <v>3157</v>
      </c>
      <c r="C4266">
        <v>273004</v>
      </c>
      <c r="D4266" t="str">
        <f>+VLOOKUP(C4266,Param!K:L,2,FALSE)</f>
        <v>PLD PROPRETE &amp; SERVICES</v>
      </c>
      <c r="E4266">
        <v>2170285204</v>
      </c>
      <c r="F4266" t="s">
        <v>33</v>
      </c>
      <c r="G4266" t="s">
        <v>29</v>
      </c>
      <c r="H4266" s="5">
        <v>505.11</v>
      </c>
      <c r="I4266" s="5">
        <v>505.11290000000002</v>
      </c>
      <c r="J4266" s="5">
        <v>-2.9000000000110001E-3</v>
      </c>
      <c r="K4266" s="5">
        <v>505.11</v>
      </c>
      <c r="L4266" s="5">
        <v>0</v>
      </c>
      <c r="M4266" t="str">
        <f>IF(ISERROR(VLOOKUP(A4266,'[1]Ecart validé'!$A:$A,1,FALSE)),Z4266,"Ecart Validé")</f>
        <v>valid</v>
      </c>
      <c r="R4266" t="s">
        <v>30</v>
      </c>
      <c r="X4266"/>
      <c r="Y4266"/>
      <c r="Z4266" t="s">
        <v>31</v>
      </c>
    </row>
    <row r="4267" spans="1:26" x14ac:dyDescent="0.3">
      <c r="A4267" t="s">
        <v>5719</v>
      </c>
      <c r="B4267" t="s">
        <v>3157</v>
      </c>
      <c r="C4267">
        <v>273004</v>
      </c>
      <c r="D4267" t="str">
        <f>+VLOOKUP(C4267,Param!K:L,2,FALSE)</f>
        <v>PLD PROPRETE &amp; SERVICES</v>
      </c>
      <c r="E4267">
        <v>2170285204</v>
      </c>
      <c r="F4267" t="s">
        <v>35</v>
      </c>
      <c r="G4267" t="s">
        <v>29</v>
      </c>
      <c r="H4267" s="5">
        <v>4387.3900000000003</v>
      </c>
      <c r="I4267" s="5">
        <v>4387.3860999999997</v>
      </c>
      <c r="J4267" s="5">
        <v>3.90000000061263E-3</v>
      </c>
      <c r="K4267" s="5">
        <v>4387.3900000000003</v>
      </c>
      <c r="L4267" s="5">
        <v>0</v>
      </c>
      <c r="M4267" t="str">
        <f>IF(ISERROR(VLOOKUP(A4267,'[1]Ecart validé'!$A:$A,1,FALSE)),Z4267,"Ecart Validé")</f>
        <v>valid</v>
      </c>
      <c r="R4267" t="s">
        <v>30</v>
      </c>
      <c r="X4267"/>
      <c r="Y4267"/>
      <c r="Z4267" t="s">
        <v>31</v>
      </c>
    </row>
    <row r="4268" spans="1:26" x14ac:dyDescent="0.3">
      <c r="A4268" t="s">
        <v>5720</v>
      </c>
      <c r="B4268" t="s">
        <v>3157</v>
      </c>
      <c r="C4268">
        <v>273004</v>
      </c>
      <c r="D4268" t="str">
        <f>+VLOOKUP(C4268,Param!K:L,2,FALSE)</f>
        <v>PLD PROPRETE &amp; SERVICES</v>
      </c>
      <c r="E4268">
        <v>2170285204</v>
      </c>
      <c r="F4268" t="s">
        <v>37</v>
      </c>
      <c r="G4268" t="s">
        <v>29</v>
      </c>
      <c r="H4268" s="5">
        <v>2651.89</v>
      </c>
      <c r="I4268" s="5">
        <v>2651.89</v>
      </c>
      <c r="J4268" s="5">
        <v>0</v>
      </c>
      <c r="K4268" s="5">
        <v>2651.89</v>
      </c>
      <c r="L4268" s="5">
        <v>0</v>
      </c>
      <c r="M4268" t="str">
        <f>IF(ISERROR(VLOOKUP(A4268,'[1]Ecart validé'!$A:$A,1,FALSE)),Z4268,"Ecart Validé")</f>
        <v>valid</v>
      </c>
      <c r="R4268" t="s">
        <v>30</v>
      </c>
      <c r="X4268"/>
      <c r="Y4268"/>
      <c r="Z4268" t="s">
        <v>31</v>
      </c>
    </row>
    <row r="4269" spans="1:26" x14ac:dyDescent="0.3">
      <c r="A4269" t="s">
        <v>5721</v>
      </c>
      <c r="B4269" t="s">
        <v>3157</v>
      </c>
      <c r="C4269">
        <v>273059</v>
      </c>
      <c r="D4269" t="str">
        <f>+VLOOKUP(C4269,Param!K:L,2,FALSE)</f>
        <v>TPI</v>
      </c>
      <c r="E4269">
        <v>2170265153</v>
      </c>
      <c r="F4269" t="s">
        <v>28</v>
      </c>
      <c r="G4269" t="s">
        <v>29</v>
      </c>
      <c r="H4269" s="5">
        <v>4660</v>
      </c>
      <c r="I4269" s="5">
        <v>4660</v>
      </c>
      <c r="J4269" s="5">
        <v>0</v>
      </c>
      <c r="K4269" s="5">
        <v>4660</v>
      </c>
      <c r="L4269" s="5">
        <v>0</v>
      </c>
      <c r="M4269" t="str">
        <f>IF(ISERROR(VLOOKUP(A4269,'[1]Ecart validé'!$A:$A,1,FALSE)),Z4269,"Ecart Validé")</f>
        <v>valid</v>
      </c>
      <c r="R4269" t="s">
        <v>30</v>
      </c>
      <c r="X4269"/>
      <c r="Y4269"/>
      <c r="Z4269" t="s">
        <v>31</v>
      </c>
    </row>
    <row r="4270" spans="1:26" x14ac:dyDescent="0.3">
      <c r="A4270" t="s">
        <v>5722</v>
      </c>
      <c r="B4270" t="s">
        <v>3157</v>
      </c>
      <c r="C4270">
        <v>273059</v>
      </c>
      <c r="D4270" t="str">
        <f>+VLOOKUP(C4270,Param!K:L,2,FALSE)</f>
        <v>TPI</v>
      </c>
      <c r="E4270">
        <v>2170265153</v>
      </c>
      <c r="F4270" t="s">
        <v>33</v>
      </c>
      <c r="G4270" t="s">
        <v>29</v>
      </c>
      <c r="H4270" s="5">
        <v>642.70000000000005</v>
      </c>
      <c r="I4270" s="5">
        <v>642.70000000000005</v>
      </c>
      <c r="J4270" s="5">
        <v>0</v>
      </c>
      <c r="K4270" s="5">
        <v>642.70000000000005</v>
      </c>
      <c r="L4270" s="5">
        <v>0</v>
      </c>
      <c r="M4270" t="str">
        <f>IF(ISERROR(VLOOKUP(A4270,'[1]Ecart validé'!$A:$A,1,FALSE)),Z4270,"Ecart Validé")</f>
        <v>valid</v>
      </c>
      <c r="R4270" t="s">
        <v>30</v>
      </c>
      <c r="X4270"/>
      <c r="Y4270"/>
      <c r="Z4270" t="s">
        <v>31</v>
      </c>
    </row>
    <row r="4271" spans="1:26" x14ac:dyDescent="0.3">
      <c r="A4271" t="s">
        <v>5723</v>
      </c>
      <c r="B4271" t="s">
        <v>3157</v>
      </c>
      <c r="C4271">
        <v>273059</v>
      </c>
      <c r="D4271" t="str">
        <f>+VLOOKUP(C4271,Param!K:L,2,FALSE)</f>
        <v>TPI</v>
      </c>
      <c r="E4271">
        <v>2170265153</v>
      </c>
      <c r="F4271" t="s">
        <v>35</v>
      </c>
      <c r="G4271" t="s">
        <v>29</v>
      </c>
      <c r="H4271" s="5">
        <v>1023.6</v>
      </c>
      <c r="I4271" s="5">
        <v>1023.6</v>
      </c>
      <c r="J4271" s="5">
        <v>0</v>
      </c>
      <c r="K4271" s="5">
        <v>1023.6</v>
      </c>
      <c r="L4271" s="5">
        <v>0</v>
      </c>
      <c r="M4271" t="str">
        <f>IF(ISERROR(VLOOKUP(A4271,'[1]Ecart validé'!$A:$A,1,FALSE)),Z4271,"Ecart Validé")</f>
        <v>valid</v>
      </c>
      <c r="R4271" t="s">
        <v>30</v>
      </c>
      <c r="X4271"/>
      <c r="Y4271"/>
      <c r="Z4271" t="s">
        <v>31</v>
      </c>
    </row>
    <row r="4272" spans="1:26" x14ac:dyDescent="0.3">
      <c r="A4272" t="s">
        <v>5724</v>
      </c>
      <c r="B4272" t="s">
        <v>3157</v>
      </c>
      <c r="C4272">
        <v>273059</v>
      </c>
      <c r="D4272" t="str">
        <f>+VLOOKUP(C4272,Param!K:L,2,FALSE)</f>
        <v>TPI</v>
      </c>
      <c r="E4272">
        <v>2170265153</v>
      </c>
      <c r="F4272" t="s">
        <v>37</v>
      </c>
      <c r="G4272" t="s">
        <v>29</v>
      </c>
      <c r="H4272" s="5">
        <v>1586.6</v>
      </c>
      <c r="I4272" s="5">
        <v>1586.6</v>
      </c>
      <c r="J4272" s="5">
        <v>0</v>
      </c>
      <c r="K4272" s="5">
        <v>1586.6</v>
      </c>
      <c r="L4272" s="5">
        <v>0</v>
      </c>
      <c r="M4272" t="str">
        <f>IF(ISERROR(VLOOKUP(A4272,'[1]Ecart validé'!$A:$A,1,FALSE)),Z4272,"Ecart Validé")</f>
        <v>valid</v>
      </c>
      <c r="R4272" t="s">
        <v>30</v>
      </c>
      <c r="X4272"/>
      <c r="Y4272"/>
      <c r="Z4272" t="s">
        <v>31</v>
      </c>
    </row>
    <row r="4273" spans="1:26" x14ac:dyDescent="0.3">
      <c r="A4273" t="s">
        <v>5725</v>
      </c>
      <c r="B4273" t="s">
        <v>3157</v>
      </c>
      <c r="C4273">
        <v>276781</v>
      </c>
      <c r="D4273" t="str">
        <f>+VLOOKUP(C4273,Param!K:L,2,FALSE)</f>
        <v>ESSELINCK INGENIERIE</v>
      </c>
      <c r="E4273">
        <v>11872405699</v>
      </c>
      <c r="F4273" t="s">
        <v>33</v>
      </c>
      <c r="G4273" t="s">
        <v>29</v>
      </c>
      <c r="H4273" s="5">
        <v>244.8</v>
      </c>
      <c r="I4273" s="5">
        <v>244.8</v>
      </c>
      <c r="J4273" s="5">
        <v>0</v>
      </c>
      <c r="K4273" s="5">
        <v>244.8</v>
      </c>
      <c r="L4273" s="5">
        <v>0</v>
      </c>
      <c r="M4273" t="str">
        <f>IF(ISERROR(VLOOKUP(A4273,'[1]Ecart validé'!$A:$A,1,FALSE)),Z4273,"Ecart Validé")</f>
        <v>valid</v>
      </c>
      <c r="R4273" t="s">
        <v>30</v>
      </c>
      <c r="X4273"/>
      <c r="Y4273"/>
      <c r="Z4273" t="s">
        <v>31</v>
      </c>
    </row>
    <row r="4274" spans="1:26" x14ac:dyDescent="0.3">
      <c r="A4274" t="s">
        <v>5726</v>
      </c>
      <c r="B4274" t="s">
        <v>3157</v>
      </c>
      <c r="C4274">
        <v>276781</v>
      </c>
      <c r="D4274" t="str">
        <f>+VLOOKUP(C4274,Param!K:L,2,FALSE)</f>
        <v>ESSELINCK INGENIERIE</v>
      </c>
      <c r="E4274">
        <v>11872405699</v>
      </c>
      <c r="F4274" t="s">
        <v>35</v>
      </c>
      <c r="G4274" t="s">
        <v>29</v>
      </c>
      <c r="H4274" s="5">
        <v>136.80000000000001</v>
      </c>
      <c r="I4274" s="5">
        <v>136.80000000000001</v>
      </c>
      <c r="J4274" s="5">
        <v>0</v>
      </c>
      <c r="K4274" s="5">
        <v>136.80000000000001</v>
      </c>
      <c r="L4274" s="5">
        <v>0</v>
      </c>
      <c r="M4274" t="str">
        <f>IF(ISERROR(VLOOKUP(A4274,'[1]Ecart validé'!$A:$A,1,FALSE)),Z4274,"Ecart Validé")</f>
        <v>valid</v>
      </c>
      <c r="R4274" t="s">
        <v>30</v>
      </c>
      <c r="X4274"/>
      <c r="Y4274"/>
      <c r="Z4274" t="s">
        <v>31</v>
      </c>
    </row>
    <row r="4275" spans="1:26" x14ac:dyDescent="0.3">
      <c r="A4275" t="s">
        <v>5727</v>
      </c>
      <c r="B4275" t="s">
        <v>3157</v>
      </c>
      <c r="C4275">
        <v>276781</v>
      </c>
      <c r="D4275" t="str">
        <f>+VLOOKUP(C4275,Param!K:L,2,FALSE)</f>
        <v>ESSELINCK INGENIERIE</v>
      </c>
      <c r="E4275">
        <v>11872405699</v>
      </c>
      <c r="F4275" t="s">
        <v>37</v>
      </c>
      <c r="G4275" t="s">
        <v>29</v>
      </c>
      <c r="H4275" s="5">
        <v>75.599999999999994</v>
      </c>
      <c r="I4275" s="5">
        <v>75.599999999999994</v>
      </c>
      <c r="J4275" s="5">
        <v>0</v>
      </c>
      <c r="K4275" s="5">
        <v>75.599999999999994</v>
      </c>
      <c r="L4275" s="5">
        <v>0</v>
      </c>
      <c r="M4275" t="str">
        <f>IF(ISERROR(VLOOKUP(A4275,'[1]Ecart validé'!$A:$A,1,FALSE)),Z4275,"Ecart Validé")</f>
        <v>valid</v>
      </c>
      <c r="R4275" t="s">
        <v>30</v>
      </c>
      <c r="X4275"/>
      <c r="Y4275"/>
      <c r="Z4275" t="s">
        <v>31</v>
      </c>
    </row>
    <row r="4276" spans="1:26" x14ac:dyDescent="0.3">
      <c r="A4276" t="s">
        <v>5728</v>
      </c>
      <c r="B4276" t="s">
        <v>3157</v>
      </c>
      <c r="C4276">
        <v>276895</v>
      </c>
      <c r="D4276" t="str">
        <f>+VLOOKUP(C4276,Param!K:L,2,FALSE)</f>
        <v>GROUPE CONVERGENCE.COM</v>
      </c>
      <c r="E4276">
        <v>2185905757</v>
      </c>
      <c r="F4276" t="s">
        <v>28</v>
      </c>
      <c r="G4276" t="s">
        <v>29</v>
      </c>
      <c r="H4276" s="5">
        <v>4571.72</v>
      </c>
      <c r="I4276" s="5">
        <v>4571.7184999999999</v>
      </c>
      <c r="J4276" s="5">
        <v>1.50000000030559E-3</v>
      </c>
      <c r="K4276" s="5">
        <v>4571.72</v>
      </c>
      <c r="L4276" s="5">
        <v>0</v>
      </c>
      <c r="M4276" t="str">
        <f>IF(ISERROR(VLOOKUP(A4276,'[1]Ecart validé'!$A:$A,1,FALSE)),Z4276,"Ecart Validé")</f>
        <v>valid</v>
      </c>
      <c r="R4276" t="s">
        <v>30</v>
      </c>
      <c r="X4276"/>
      <c r="Y4276"/>
      <c r="Z4276" t="s">
        <v>31</v>
      </c>
    </row>
    <row r="4277" spans="1:26" x14ac:dyDescent="0.3">
      <c r="A4277" t="s">
        <v>5729</v>
      </c>
      <c r="B4277" t="s">
        <v>3157</v>
      </c>
      <c r="C4277">
        <v>276895</v>
      </c>
      <c r="D4277" t="str">
        <f>+VLOOKUP(C4277,Param!K:L,2,FALSE)</f>
        <v>GROUPE CONVERGENCE.COM</v>
      </c>
      <c r="E4277">
        <v>2185905757</v>
      </c>
      <c r="F4277" t="s">
        <v>33</v>
      </c>
      <c r="G4277" t="s">
        <v>29</v>
      </c>
      <c r="H4277" s="5">
        <v>3420.92</v>
      </c>
      <c r="I4277" s="5">
        <v>3420.9185000000002</v>
      </c>
      <c r="J4277" s="5">
        <v>1.49999999985084E-3</v>
      </c>
      <c r="K4277" s="5">
        <v>3420.92</v>
      </c>
      <c r="L4277" s="5">
        <v>0</v>
      </c>
      <c r="M4277" t="str">
        <f>IF(ISERROR(VLOOKUP(A4277,'[1]Ecart validé'!$A:$A,1,FALSE)),Z4277,"Ecart Validé")</f>
        <v>valid</v>
      </c>
      <c r="R4277" t="s">
        <v>30</v>
      </c>
      <c r="X4277"/>
      <c r="Y4277"/>
      <c r="Z4277" t="s">
        <v>31</v>
      </c>
    </row>
    <row r="4278" spans="1:26" x14ac:dyDescent="0.3">
      <c r="A4278" t="s">
        <v>5730</v>
      </c>
      <c r="B4278" t="s">
        <v>3157</v>
      </c>
      <c r="C4278">
        <v>276895</v>
      </c>
      <c r="D4278" t="str">
        <f>+VLOOKUP(C4278,Param!K:L,2,FALSE)</f>
        <v>GROUPE CONVERGENCE.COM</v>
      </c>
      <c r="E4278">
        <v>2185905757</v>
      </c>
      <c r="F4278" t="s">
        <v>35</v>
      </c>
      <c r="G4278" t="s">
        <v>29</v>
      </c>
      <c r="H4278" s="5">
        <v>3312.6</v>
      </c>
      <c r="I4278" s="5">
        <v>3312.6</v>
      </c>
      <c r="J4278" s="5">
        <v>0</v>
      </c>
      <c r="K4278" s="5">
        <v>3312.6</v>
      </c>
      <c r="L4278" s="5">
        <v>0</v>
      </c>
      <c r="M4278" t="str">
        <f>IF(ISERROR(VLOOKUP(A4278,'[1]Ecart validé'!$A:$A,1,FALSE)),Z4278,"Ecart Validé")</f>
        <v>valid</v>
      </c>
      <c r="R4278" t="s">
        <v>30</v>
      </c>
      <c r="X4278"/>
      <c r="Y4278"/>
      <c r="Z4278" t="s">
        <v>31</v>
      </c>
    </row>
    <row r="4279" spans="1:26" x14ac:dyDescent="0.3">
      <c r="A4279" t="s">
        <v>5731</v>
      </c>
      <c r="B4279" t="s">
        <v>3157</v>
      </c>
      <c r="C4279">
        <v>276895</v>
      </c>
      <c r="D4279" t="str">
        <f>+VLOOKUP(C4279,Param!K:L,2,FALSE)</f>
        <v>GROUPE CONVERGENCE.COM</v>
      </c>
      <c r="E4279">
        <v>2185905757</v>
      </c>
      <c r="F4279" t="s">
        <v>37</v>
      </c>
      <c r="G4279" t="s">
        <v>29</v>
      </c>
      <c r="H4279" s="5">
        <v>1471.81</v>
      </c>
      <c r="I4279" s="5">
        <v>1471.808</v>
      </c>
      <c r="J4279" s="5">
        <v>1.9999999999527002E-3</v>
      </c>
      <c r="K4279" s="5">
        <v>1471.81</v>
      </c>
      <c r="L4279" s="5">
        <v>0</v>
      </c>
      <c r="M4279" t="str">
        <f>IF(ISERROR(VLOOKUP(A4279,'[1]Ecart validé'!$A:$A,1,FALSE)),Z4279,"Ecart Validé")</f>
        <v>valid</v>
      </c>
      <c r="R4279" t="s">
        <v>30</v>
      </c>
      <c r="X4279"/>
      <c r="Y4279"/>
      <c r="Z4279" t="s">
        <v>31</v>
      </c>
    </row>
    <row r="4280" spans="1:26" x14ac:dyDescent="0.3">
      <c r="A4280" t="s">
        <v>5732</v>
      </c>
      <c r="B4280" t="s">
        <v>3157</v>
      </c>
      <c r="C4280">
        <v>277067</v>
      </c>
      <c r="D4280" t="str">
        <f>+VLOOKUP(C4280,Param!K:L,2,FALSE)</f>
        <v>SARFA TEA</v>
      </c>
      <c r="E4280">
        <v>1180105526</v>
      </c>
      <c r="F4280" t="s">
        <v>28</v>
      </c>
      <c r="G4280" t="s">
        <v>29</v>
      </c>
      <c r="H4280" s="5">
        <v>1696.58</v>
      </c>
      <c r="I4280" s="5">
        <v>1696.58</v>
      </c>
      <c r="J4280" s="5">
        <v>0</v>
      </c>
      <c r="K4280" s="5">
        <v>1696.58</v>
      </c>
      <c r="L4280" s="5">
        <v>0</v>
      </c>
      <c r="M4280" t="str">
        <f>IF(ISERROR(VLOOKUP(A4280,'[1]Ecart validé'!$A:$A,1,FALSE)),Z4280,"Ecart Validé")</f>
        <v>valid</v>
      </c>
      <c r="R4280" t="s">
        <v>30</v>
      </c>
      <c r="X4280"/>
      <c r="Y4280"/>
      <c r="Z4280" t="s">
        <v>31</v>
      </c>
    </row>
    <row r="4281" spans="1:26" x14ac:dyDescent="0.3">
      <c r="A4281" t="s">
        <v>5733</v>
      </c>
      <c r="B4281" t="s">
        <v>3157</v>
      </c>
      <c r="C4281">
        <v>277067</v>
      </c>
      <c r="D4281" t="str">
        <f>+VLOOKUP(C4281,Param!K:L,2,FALSE)</f>
        <v>SARFA TEA</v>
      </c>
      <c r="E4281">
        <v>1180105526</v>
      </c>
      <c r="F4281" t="s">
        <v>33</v>
      </c>
      <c r="G4281" t="s">
        <v>29</v>
      </c>
      <c r="H4281" s="5">
        <v>17.600000000000001</v>
      </c>
      <c r="I4281" s="5">
        <v>17.600000000000001</v>
      </c>
      <c r="J4281" s="5">
        <v>0</v>
      </c>
      <c r="K4281" s="5">
        <v>17.600000000000001</v>
      </c>
      <c r="L4281" s="5">
        <v>0</v>
      </c>
      <c r="M4281" t="str">
        <f>IF(ISERROR(VLOOKUP(A4281,'[1]Ecart validé'!$A:$A,1,FALSE)),Z4281,"Ecart Validé")</f>
        <v>valid</v>
      </c>
      <c r="R4281" t="s">
        <v>30</v>
      </c>
      <c r="X4281"/>
      <c r="Y4281"/>
      <c r="Z4281" t="s">
        <v>31</v>
      </c>
    </row>
    <row r="4282" spans="1:26" x14ac:dyDescent="0.3">
      <c r="A4282" t="s">
        <v>5734</v>
      </c>
      <c r="B4282" t="s">
        <v>3157</v>
      </c>
      <c r="C4282">
        <v>277067</v>
      </c>
      <c r="D4282" t="str">
        <f>+VLOOKUP(C4282,Param!K:L,2,FALSE)</f>
        <v>SARFA TEA</v>
      </c>
      <c r="E4282">
        <v>1180105526</v>
      </c>
      <c r="F4282" t="s">
        <v>35</v>
      </c>
      <c r="G4282" t="s">
        <v>29</v>
      </c>
      <c r="H4282" s="5">
        <v>691.75</v>
      </c>
      <c r="I4282" s="5">
        <v>691.75</v>
      </c>
      <c r="J4282" s="5">
        <v>0</v>
      </c>
      <c r="K4282" s="5">
        <v>691.75</v>
      </c>
      <c r="L4282" s="5">
        <v>0</v>
      </c>
      <c r="M4282" t="str">
        <f>IF(ISERROR(VLOOKUP(A4282,'[1]Ecart validé'!$A:$A,1,FALSE)),Z4282,"Ecart Validé")</f>
        <v>valid</v>
      </c>
      <c r="R4282" t="s">
        <v>30</v>
      </c>
      <c r="X4282"/>
      <c r="Y4282"/>
      <c r="Z4282" t="s">
        <v>31</v>
      </c>
    </row>
    <row r="4283" spans="1:26" x14ac:dyDescent="0.3">
      <c r="A4283" t="s">
        <v>5735</v>
      </c>
      <c r="B4283" t="s">
        <v>3157</v>
      </c>
      <c r="C4283">
        <v>277067</v>
      </c>
      <c r="D4283" t="str">
        <f>+VLOOKUP(C4283,Param!K:L,2,FALSE)</f>
        <v>SARFA TEA</v>
      </c>
      <c r="E4283">
        <v>1180105526</v>
      </c>
      <c r="F4283" t="s">
        <v>37</v>
      </c>
      <c r="G4283" t="s">
        <v>29</v>
      </c>
      <c r="H4283" s="5">
        <v>430.9</v>
      </c>
      <c r="I4283" s="5">
        <v>430.9</v>
      </c>
      <c r="J4283" s="5">
        <v>0</v>
      </c>
      <c r="K4283" s="5">
        <v>430.9</v>
      </c>
      <c r="L4283" s="5">
        <v>0</v>
      </c>
      <c r="M4283" t="str">
        <f>IF(ISERROR(VLOOKUP(A4283,'[1]Ecart validé'!$A:$A,1,FALSE)),Z4283,"Ecart Validé")</f>
        <v>valid</v>
      </c>
      <c r="R4283" t="s">
        <v>30</v>
      </c>
      <c r="X4283"/>
      <c r="Y4283"/>
      <c r="Z4283" t="s">
        <v>31</v>
      </c>
    </row>
    <row r="4284" spans="1:26" x14ac:dyDescent="0.3">
      <c r="A4284" t="s">
        <v>5736</v>
      </c>
      <c r="B4284" t="s">
        <v>3157</v>
      </c>
      <c r="C4284">
        <v>277467</v>
      </c>
      <c r="D4284" t="str">
        <f>+VLOOKUP(C4284,Param!K:L,2,FALSE)</f>
        <v>10-VINS (D-VINE)</v>
      </c>
      <c r="E4284">
        <v>1190505947</v>
      </c>
      <c r="F4284" t="s">
        <v>28</v>
      </c>
      <c r="G4284" t="s">
        <v>29</v>
      </c>
      <c r="H4284" s="5">
        <v>1104.78</v>
      </c>
      <c r="I4284" s="5">
        <v>1104.7750000000001</v>
      </c>
      <c r="J4284" s="5">
        <v>4.9999999998817596E-3</v>
      </c>
      <c r="K4284" s="5">
        <v>1104.78</v>
      </c>
      <c r="L4284" s="5">
        <v>0</v>
      </c>
      <c r="M4284" t="str">
        <f>IF(ISERROR(VLOOKUP(A4284,'[1]Ecart validé'!$A:$A,1,FALSE)),Z4284,"Ecart Validé")</f>
        <v>valid</v>
      </c>
      <c r="R4284" t="s">
        <v>30</v>
      </c>
      <c r="X4284"/>
      <c r="Y4284"/>
      <c r="Z4284" t="s">
        <v>31</v>
      </c>
    </row>
    <row r="4285" spans="1:26" x14ac:dyDescent="0.3">
      <c r="A4285" t="s">
        <v>5737</v>
      </c>
      <c r="B4285" t="s">
        <v>3157</v>
      </c>
      <c r="C4285">
        <v>277467</v>
      </c>
      <c r="D4285" t="str">
        <f>+VLOOKUP(C4285,Param!K:L,2,FALSE)</f>
        <v>10-VINS (D-VINE)</v>
      </c>
      <c r="E4285">
        <v>1190505947</v>
      </c>
      <c r="F4285" t="s">
        <v>33</v>
      </c>
      <c r="G4285" t="s">
        <v>29</v>
      </c>
      <c r="H4285" s="5">
        <v>168.83</v>
      </c>
      <c r="I4285" s="5">
        <v>168.82499999999999</v>
      </c>
      <c r="J4285" s="5">
        <v>5.0000000000238699E-3</v>
      </c>
      <c r="K4285" s="5">
        <v>168.83</v>
      </c>
      <c r="L4285" s="5">
        <v>0</v>
      </c>
      <c r="M4285" t="str">
        <f>IF(ISERROR(VLOOKUP(A4285,'[1]Ecart validé'!$A:$A,1,FALSE)),Z4285,"Ecart Validé")</f>
        <v>valid</v>
      </c>
      <c r="R4285" t="s">
        <v>30</v>
      </c>
      <c r="X4285"/>
      <c r="Y4285"/>
      <c r="Z4285" t="s">
        <v>31</v>
      </c>
    </row>
    <row r="4286" spans="1:26" x14ac:dyDescent="0.3">
      <c r="A4286" t="s">
        <v>5738</v>
      </c>
      <c r="B4286" t="s">
        <v>3157</v>
      </c>
      <c r="C4286">
        <v>277467</v>
      </c>
      <c r="D4286" t="str">
        <f>+VLOOKUP(C4286,Param!K:L,2,FALSE)</f>
        <v>10-VINS (D-VINE)</v>
      </c>
      <c r="E4286">
        <v>1190505947</v>
      </c>
      <c r="F4286" t="s">
        <v>35</v>
      </c>
      <c r="G4286" t="s">
        <v>29</v>
      </c>
      <c r="H4286" s="5">
        <v>501.41999999999899</v>
      </c>
      <c r="I4286" s="5">
        <v>501.41050000000001</v>
      </c>
      <c r="J4286" s="5">
        <v>9.4999999999458799E-3</v>
      </c>
      <c r="K4286" s="5">
        <v>501.41999999999899</v>
      </c>
      <c r="L4286" s="5">
        <v>0</v>
      </c>
      <c r="M4286" t="str">
        <f>IF(ISERROR(VLOOKUP(A4286,'[1]Ecart validé'!$A:$A,1,FALSE)),Z4286,"Ecart Validé")</f>
        <v>valid</v>
      </c>
      <c r="R4286" t="s">
        <v>30</v>
      </c>
      <c r="X4286"/>
      <c r="Y4286"/>
      <c r="Z4286" t="s">
        <v>31</v>
      </c>
    </row>
    <row r="4287" spans="1:26" x14ac:dyDescent="0.3">
      <c r="A4287" t="s">
        <v>5739</v>
      </c>
      <c r="B4287" t="s">
        <v>3157</v>
      </c>
      <c r="C4287">
        <v>277467</v>
      </c>
      <c r="D4287" t="str">
        <f>+VLOOKUP(C4287,Param!K:L,2,FALSE)</f>
        <v>10-VINS (D-VINE)</v>
      </c>
      <c r="E4287">
        <v>1190505947</v>
      </c>
      <c r="F4287" t="s">
        <v>37</v>
      </c>
      <c r="G4287" t="s">
        <v>29</v>
      </c>
      <c r="H4287" s="5">
        <v>118.57</v>
      </c>
      <c r="I4287" s="5">
        <v>118.569</v>
      </c>
      <c r="J4287" s="5">
        <v>9.9999999999056399E-4</v>
      </c>
      <c r="K4287" s="5">
        <v>118.57</v>
      </c>
      <c r="L4287" s="5">
        <v>0</v>
      </c>
      <c r="M4287" t="str">
        <f>IF(ISERROR(VLOOKUP(A4287,'[1]Ecart validé'!$A:$A,1,FALSE)),Z4287,"Ecart Validé")</f>
        <v>valid</v>
      </c>
      <c r="R4287" t="s">
        <v>30</v>
      </c>
      <c r="X4287"/>
      <c r="Y4287"/>
      <c r="Z4287" t="s">
        <v>31</v>
      </c>
    </row>
    <row r="4288" spans="1:26" x14ac:dyDescent="0.3">
      <c r="A4288" t="s">
        <v>5740</v>
      </c>
      <c r="B4288" t="s">
        <v>3157</v>
      </c>
      <c r="C4288">
        <v>279036</v>
      </c>
      <c r="D4288" t="str">
        <f>+VLOOKUP(C4288,Param!K:L,2,FALSE)</f>
        <v>COMPAGNIE MADRANGE</v>
      </c>
      <c r="E4288" t="s">
        <v>5741</v>
      </c>
      <c r="F4288" t="s">
        <v>51</v>
      </c>
      <c r="G4288" t="s">
        <v>29</v>
      </c>
      <c r="H4288" s="5">
        <v>293713.87</v>
      </c>
      <c r="I4288" s="5">
        <v>293713.87829999998</v>
      </c>
      <c r="J4288" s="5">
        <v>-8.2999999867752194E-3</v>
      </c>
      <c r="K4288" s="5">
        <v>293713.87</v>
      </c>
      <c r="L4288" s="5">
        <v>0</v>
      </c>
      <c r="M4288" t="str">
        <f>IF(ISERROR(VLOOKUP(A4288,'[1]Ecart validé'!$A:$A,1,FALSE)),Z4288,"Ecart Validé")</f>
        <v>valid</v>
      </c>
      <c r="R4288" t="s">
        <v>30</v>
      </c>
      <c r="X4288"/>
      <c r="Y4288"/>
      <c r="Z4288" t="s">
        <v>31</v>
      </c>
    </row>
    <row r="4289" spans="1:26" x14ac:dyDescent="0.3">
      <c r="A4289" t="s">
        <v>5742</v>
      </c>
      <c r="B4289" t="s">
        <v>3157</v>
      </c>
      <c r="C4289">
        <v>279036</v>
      </c>
      <c r="D4289" t="str">
        <f>+VLOOKUP(C4289,Param!K:L,2,FALSE)</f>
        <v>COMPAGNIE MADRANGE</v>
      </c>
      <c r="E4289" t="s">
        <v>5743</v>
      </c>
      <c r="F4289" t="s">
        <v>51</v>
      </c>
      <c r="G4289" t="s">
        <v>29</v>
      </c>
      <c r="H4289" s="5">
        <v>61150.14</v>
      </c>
      <c r="I4289" s="5">
        <v>61150.140399999997</v>
      </c>
      <c r="J4289" s="5">
        <v>-3.9999999717110697E-4</v>
      </c>
      <c r="K4289" s="5">
        <v>61150.14</v>
      </c>
      <c r="L4289" s="5">
        <v>0</v>
      </c>
      <c r="M4289" t="str">
        <f>IF(ISERROR(VLOOKUP(A4289,'[1]Ecart validé'!$A:$A,1,FALSE)),Z4289,"Ecart Validé")</f>
        <v>valid</v>
      </c>
      <c r="R4289" t="s">
        <v>30</v>
      </c>
      <c r="X4289"/>
      <c r="Y4289"/>
      <c r="Z4289" t="s">
        <v>31</v>
      </c>
    </row>
    <row r="4290" spans="1:26" x14ac:dyDescent="0.3">
      <c r="A4290" t="s">
        <v>5744</v>
      </c>
      <c r="B4290" t="s">
        <v>3157</v>
      </c>
      <c r="C4290">
        <v>280281</v>
      </c>
      <c r="D4290" t="str">
        <f>+VLOOKUP(C4290,Param!K:L,2,FALSE)</f>
        <v>BRIOCHES FONTENEAU</v>
      </c>
      <c r="E4290" t="s">
        <v>5745</v>
      </c>
      <c r="F4290" t="s">
        <v>51</v>
      </c>
      <c r="G4290" t="s">
        <v>29</v>
      </c>
      <c r="H4290" s="5">
        <v>1102.5</v>
      </c>
      <c r="I4290" s="5">
        <v>1102.5001</v>
      </c>
      <c r="J4290" s="5">
        <v>-9.9999999974897906E-5</v>
      </c>
      <c r="K4290" s="5">
        <v>1102.5</v>
      </c>
      <c r="L4290" s="5">
        <v>0</v>
      </c>
      <c r="M4290" t="str">
        <f>IF(ISERROR(VLOOKUP(A4290,'[1]Ecart validé'!$A:$A,1,FALSE)),Z4290,"Ecart Validé")</f>
        <v>valid</v>
      </c>
      <c r="R4290" t="s">
        <v>30</v>
      </c>
      <c r="X4290"/>
      <c r="Y4290"/>
      <c r="Z4290" t="s">
        <v>31</v>
      </c>
    </row>
    <row r="4291" spans="1:26" x14ac:dyDescent="0.3">
      <c r="A4291" t="s">
        <v>5746</v>
      </c>
      <c r="B4291" t="s">
        <v>3157</v>
      </c>
      <c r="C4291">
        <v>280525</v>
      </c>
      <c r="D4291" t="str">
        <f>+VLOOKUP(C4291,Param!K:L,2,FALSE)</f>
        <v>BADAKAN PLACEMENT</v>
      </c>
      <c r="E4291">
        <v>2191906229</v>
      </c>
      <c r="F4291" t="s">
        <v>28</v>
      </c>
      <c r="G4291" t="s">
        <v>29</v>
      </c>
      <c r="H4291" s="5">
        <v>3033.09</v>
      </c>
      <c r="I4291" s="5">
        <v>3033.0949000000001</v>
      </c>
      <c r="J4291" s="5">
        <v>-4.8999999999068599E-3</v>
      </c>
      <c r="K4291" s="5">
        <v>3033.09</v>
      </c>
      <c r="L4291" s="5">
        <v>0</v>
      </c>
      <c r="M4291" t="str">
        <f>IF(ISERROR(VLOOKUP(A4291,'[1]Ecart validé'!$A:$A,1,FALSE)),Z4291,"Ecart Validé")</f>
        <v>valid</v>
      </c>
      <c r="R4291" t="s">
        <v>30</v>
      </c>
      <c r="X4291"/>
      <c r="Y4291"/>
      <c r="Z4291" t="s">
        <v>31</v>
      </c>
    </row>
    <row r="4292" spans="1:26" x14ac:dyDescent="0.3">
      <c r="A4292" t="s">
        <v>5747</v>
      </c>
      <c r="B4292" t="s">
        <v>3157</v>
      </c>
      <c r="C4292">
        <v>280525</v>
      </c>
      <c r="D4292" t="str">
        <f>+VLOOKUP(C4292,Param!K:L,2,FALSE)</f>
        <v>BADAKAN PLACEMENT</v>
      </c>
      <c r="E4292">
        <v>2191906229</v>
      </c>
      <c r="F4292" t="s">
        <v>35</v>
      </c>
      <c r="G4292" t="s">
        <v>29</v>
      </c>
      <c r="H4292" s="5">
        <v>13.35</v>
      </c>
      <c r="I4292" s="5">
        <v>13.348699999999999</v>
      </c>
      <c r="J4292" s="5">
        <v>1.3000000000005199E-3</v>
      </c>
      <c r="K4292" s="5">
        <v>13.35</v>
      </c>
      <c r="L4292" s="5">
        <v>0</v>
      </c>
      <c r="M4292" t="str">
        <f>IF(ISERROR(VLOOKUP(A4292,'[1]Ecart validé'!$A:$A,1,FALSE)),Z4292,"Ecart Validé")</f>
        <v>valid</v>
      </c>
      <c r="R4292" t="s">
        <v>30</v>
      </c>
      <c r="X4292"/>
      <c r="Y4292"/>
      <c r="Z4292" t="s">
        <v>31</v>
      </c>
    </row>
    <row r="4293" spans="1:26" x14ac:dyDescent="0.3">
      <c r="A4293" t="s">
        <v>5748</v>
      </c>
      <c r="B4293" t="s">
        <v>3157</v>
      </c>
      <c r="C4293">
        <v>280525</v>
      </c>
      <c r="D4293" t="str">
        <f>+VLOOKUP(C4293,Param!K:L,2,FALSE)</f>
        <v>BADAKAN PLACEMENT</v>
      </c>
      <c r="E4293">
        <v>2191906229</v>
      </c>
      <c r="F4293" t="s">
        <v>37</v>
      </c>
      <c r="G4293" t="s">
        <v>29</v>
      </c>
      <c r="H4293" s="5">
        <v>6.97</v>
      </c>
      <c r="I4293" s="5">
        <v>6.9691999999999998</v>
      </c>
      <c r="J4293" s="5">
        <v>7.9999999999991103E-4</v>
      </c>
      <c r="K4293" s="5">
        <v>6.97</v>
      </c>
      <c r="L4293" s="5">
        <v>0</v>
      </c>
      <c r="M4293" t="str">
        <f>IF(ISERROR(VLOOKUP(A4293,'[1]Ecart validé'!$A:$A,1,FALSE)),Z4293,"Ecart Validé")</f>
        <v>valid</v>
      </c>
      <c r="R4293" t="s">
        <v>30</v>
      </c>
      <c r="X4293"/>
      <c r="Y4293"/>
      <c r="Z4293" t="s">
        <v>31</v>
      </c>
    </row>
    <row r="4294" spans="1:26" x14ac:dyDescent="0.3">
      <c r="A4294" t="s">
        <v>5749</v>
      </c>
      <c r="B4294" t="s">
        <v>3157</v>
      </c>
      <c r="C4294">
        <v>281231</v>
      </c>
      <c r="D4294" t="str">
        <f>+VLOOKUP(C4294,Param!K:L,2,FALSE)</f>
        <v>VICTORIA DIGITAL</v>
      </c>
      <c r="E4294">
        <v>29307001</v>
      </c>
      <c r="F4294" t="s">
        <v>28</v>
      </c>
      <c r="G4294" t="s">
        <v>29</v>
      </c>
      <c r="H4294" s="5">
        <v>21468.6</v>
      </c>
      <c r="I4294" s="5">
        <v>21468.597600000001</v>
      </c>
      <c r="J4294" s="5">
        <v>2.39999999757856E-3</v>
      </c>
      <c r="K4294" s="5">
        <v>21468.6</v>
      </c>
      <c r="L4294" s="5">
        <v>0</v>
      </c>
      <c r="M4294" t="str">
        <f>IF(ISERROR(VLOOKUP(A4294,'[1]Ecart validé'!$A:$A,1,FALSE)),Z4294,"Ecart Validé")</f>
        <v>valid</v>
      </c>
      <c r="R4294" t="s">
        <v>30</v>
      </c>
      <c r="X4294"/>
      <c r="Y4294"/>
      <c r="Z4294" t="s">
        <v>31</v>
      </c>
    </row>
    <row r="4295" spans="1:26" x14ac:dyDescent="0.3">
      <c r="A4295" t="s">
        <v>5750</v>
      </c>
      <c r="B4295" t="s">
        <v>3157</v>
      </c>
      <c r="C4295">
        <v>281231</v>
      </c>
      <c r="D4295" t="str">
        <f>+VLOOKUP(C4295,Param!K:L,2,FALSE)</f>
        <v>VICTORIA DIGITAL</v>
      </c>
      <c r="E4295">
        <v>29307001</v>
      </c>
      <c r="F4295" t="s">
        <v>33</v>
      </c>
      <c r="G4295" t="s">
        <v>29</v>
      </c>
      <c r="H4295" s="5">
        <v>12362</v>
      </c>
      <c r="I4295" s="5">
        <v>12362.0016</v>
      </c>
      <c r="J4295" s="5">
        <v>-1.59999999959836E-3</v>
      </c>
      <c r="K4295" s="5">
        <v>12362</v>
      </c>
      <c r="L4295" s="5">
        <v>0</v>
      </c>
      <c r="M4295" t="str">
        <f>IF(ISERROR(VLOOKUP(A4295,'[1]Ecart validé'!$A:$A,1,FALSE)),Z4295,"Ecart Validé")</f>
        <v>valid</v>
      </c>
      <c r="R4295" t="s">
        <v>30</v>
      </c>
      <c r="X4295"/>
      <c r="Y4295"/>
      <c r="Z4295" t="s">
        <v>31</v>
      </c>
    </row>
    <row r="4296" spans="1:26" x14ac:dyDescent="0.3">
      <c r="A4296" t="s">
        <v>5751</v>
      </c>
      <c r="B4296" t="s">
        <v>3157</v>
      </c>
      <c r="C4296">
        <v>281231</v>
      </c>
      <c r="D4296" t="str">
        <f>+VLOOKUP(C4296,Param!K:L,2,FALSE)</f>
        <v>VICTORIA DIGITAL</v>
      </c>
      <c r="E4296">
        <v>29307001</v>
      </c>
      <c r="F4296" t="s">
        <v>35</v>
      </c>
      <c r="G4296" t="s">
        <v>29</v>
      </c>
      <c r="H4296" s="5">
        <v>18861.07</v>
      </c>
      <c r="I4296" s="5">
        <v>18861.0684</v>
      </c>
      <c r="J4296" s="5">
        <v>1.59999999959836E-3</v>
      </c>
      <c r="K4296" s="5">
        <v>18861.07</v>
      </c>
      <c r="L4296" s="5">
        <v>0</v>
      </c>
      <c r="M4296" t="str">
        <f>IF(ISERROR(VLOOKUP(A4296,'[1]Ecart validé'!$A:$A,1,FALSE)),Z4296,"Ecart Validé")</f>
        <v>valid</v>
      </c>
      <c r="R4296" t="s">
        <v>30</v>
      </c>
      <c r="X4296"/>
      <c r="Y4296"/>
      <c r="Z4296" t="s">
        <v>31</v>
      </c>
    </row>
    <row r="4297" spans="1:26" x14ac:dyDescent="0.3">
      <c r="A4297" t="s">
        <v>5752</v>
      </c>
      <c r="B4297" t="s">
        <v>3157</v>
      </c>
      <c r="C4297">
        <v>281231</v>
      </c>
      <c r="D4297" t="str">
        <f>+VLOOKUP(C4297,Param!K:L,2,FALSE)</f>
        <v>VICTORIA DIGITAL</v>
      </c>
      <c r="E4297">
        <v>29307001</v>
      </c>
      <c r="F4297" t="s">
        <v>37</v>
      </c>
      <c r="G4297" t="s">
        <v>29</v>
      </c>
      <c r="H4297" s="5">
        <v>21746.5</v>
      </c>
      <c r="I4297" s="5">
        <v>21746.497200000002</v>
      </c>
      <c r="J4297" s="5">
        <v>2.79999999838764E-3</v>
      </c>
      <c r="K4297" s="5">
        <v>21746.5</v>
      </c>
      <c r="L4297" s="5">
        <v>0</v>
      </c>
      <c r="M4297" t="str">
        <f>IF(ISERROR(VLOOKUP(A4297,'[1]Ecart validé'!$A:$A,1,FALSE)),Z4297,"Ecart Validé")</f>
        <v>valid</v>
      </c>
      <c r="R4297" t="s">
        <v>30</v>
      </c>
      <c r="X4297"/>
      <c r="Y4297"/>
      <c r="Z4297" t="s">
        <v>31</v>
      </c>
    </row>
    <row r="4298" spans="1:26" x14ac:dyDescent="0.3">
      <c r="A4298" t="s">
        <v>5753</v>
      </c>
      <c r="B4298" t="s">
        <v>3157</v>
      </c>
      <c r="C4298">
        <v>281340</v>
      </c>
      <c r="D4298" t="str">
        <f>+VLOOKUP(C4298,Param!K:L,2,FALSE)</f>
        <v>ABCD NUTRITION</v>
      </c>
      <c r="E4298" t="s">
        <v>5754</v>
      </c>
      <c r="F4298" t="s">
        <v>51</v>
      </c>
      <c r="G4298" t="s">
        <v>29</v>
      </c>
      <c r="H4298" s="5">
        <v>10821.69</v>
      </c>
      <c r="I4298" s="5">
        <v>10821.6901</v>
      </c>
      <c r="J4298" s="5">
        <v>-9.9999999292776906E-5</v>
      </c>
      <c r="K4298" s="5">
        <v>10821.69</v>
      </c>
      <c r="L4298" s="5">
        <v>0</v>
      </c>
      <c r="M4298" t="str">
        <f>IF(ISERROR(VLOOKUP(A4298,'[1]Ecart validé'!$A:$A,1,FALSE)),Z4298,"Ecart Validé")</f>
        <v>valid</v>
      </c>
      <c r="R4298" t="s">
        <v>30</v>
      </c>
      <c r="X4298"/>
      <c r="Y4298"/>
      <c r="Z4298" t="s">
        <v>31</v>
      </c>
    </row>
    <row r="4299" spans="1:26" x14ac:dyDescent="0.3">
      <c r="A4299" t="s">
        <v>5755</v>
      </c>
      <c r="B4299" t="s">
        <v>3157</v>
      </c>
      <c r="C4299">
        <v>281344</v>
      </c>
      <c r="D4299" t="str">
        <f>+VLOOKUP(C4299,Param!K:L,2,FALSE)</f>
        <v>ROLLI FRANCE</v>
      </c>
      <c r="E4299" t="s">
        <v>5756</v>
      </c>
      <c r="F4299" t="s">
        <v>51</v>
      </c>
      <c r="G4299" t="s">
        <v>29</v>
      </c>
      <c r="H4299" s="5">
        <v>22260.1</v>
      </c>
      <c r="I4299" s="5">
        <v>22260.1</v>
      </c>
      <c r="J4299" s="5">
        <v>0</v>
      </c>
      <c r="K4299" s="5">
        <v>22260.1</v>
      </c>
      <c r="L4299" s="5">
        <v>0</v>
      </c>
      <c r="M4299" t="str">
        <f>IF(ISERROR(VLOOKUP(A4299,'[1]Ecart validé'!$A:$A,1,FALSE)),Z4299,"Ecart Validé")</f>
        <v>valid</v>
      </c>
      <c r="R4299" t="s">
        <v>30</v>
      </c>
      <c r="X4299"/>
      <c r="Y4299"/>
      <c r="Z4299" t="s">
        <v>31</v>
      </c>
    </row>
    <row r="4300" spans="1:26" x14ac:dyDescent="0.3">
      <c r="A4300" t="s">
        <v>5757</v>
      </c>
      <c r="B4300" t="s">
        <v>3157</v>
      </c>
      <c r="C4300">
        <v>281386</v>
      </c>
      <c r="D4300" t="str">
        <f>+VLOOKUP(C4300,Param!K:L,2,FALSE)</f>
        <v>POTAGER CITY</v>
      </c>
      <c r="E4300" t="s">
        <v>5758</v>
      </c>
      <c r="F4300" t="s">
        <v>51</v>
      </c>
      <c r="G4300" t="s">
        <v>29</v>
      </c>
      <c r="H4300" s="5">
        <v>14329.57</v>
      </c>
      <c r="I4300" s="5">
        <v>14329.5681</v>
      </c>
      <c r="J4300" s="5">
        <v>1.8999999992956799E-3</v>
      </c>
      <c r="K4300" s="5">
        <v>14329.57</v>
      </c>
      <c r="L4300" s="5">
        <v>0</v>
      </c>
      <c r="M4300" t="str">
        <f>IF(ISERROR(VLOOKUP(A4300,'[1]Ecart validé'!$A:$A,1,FALSE)),Z4300,"Ecart Validé")</f>
        <v>valid</v>
      </c>
      <c r="R4300" t="s">
        <v>30</v>
      </c>
      <c r="X4300"/>
      <c r="Y4300"/>
      <c r="Z4300" t="s">
        <v>31</v>
      </c>
    </row>
    <row r="4301" spans="1:26" x14ac:dyDescent="0.3">
      <c r="A4301" t="s">
        <v>5759</v>
      </c>
      <c r="B4301" t="s">
        <v>3157</v>
      </c>
      <c r="C4301">
        <v>283472</v>
      </c>
      <c r="D4301" t="str">
        <f>+VLOOKUP(C4301,Param!K:L,2,FALSE)</f>
        <v>ALMA ENTREPRISE</v>
      </c>
      <c r="E4301">
        <v>2195405897</v>
      </c>
      <c r="F4301" t="s">
        <v>28</v>
      </c>
      <c r="G4301" t="s">
        <v>29</v>
      </c>
      <c r="H4301" s="5">
        <v>1766.9</v>
      </c>
      <c r="I4301" s="5">
        <v>1766.8961999999999</v>
      </c>
      <c r="J4301" s="5">
        <v>3.8000000001829899E-3</v>
      </c>
      <c r="K4301" s="5">
        <v>1766.9</v>
      </c>
      <c r="L4301" s="5">
        <v>0</v>
      </c>
      <c r="M4301" t="str">
        <f>IF(ISERROR(VLOOKUP(A4301,'[1]Ecart validé'!$A:$A,1,FALSE)),Z4301,"Ecart Validé")</f>
        <v>valid</v>
      </c>
      <c r="R4301" t="s">
        <v>30</v>
      </c>
      <c r="X4301"/>
      <c r="Y4301"/>
      <c r="Z4301" t="s">
        <v>31</v>
      </c>
    </row>
    <row r="4302" spans="1:26" x14ac:dyDescent="0.3">
      <c r="A4302" t="s">
        <v>5760</v>
      </c>
      <c r="B4302" t="s">
        <v>3157</v>
      </c>
      <c r="C4302">
        <v>283472</v>
      </c>
      <c r="D4302" t="str">
        <f>+VLOOKUP(C4302,Param!K:L,2,FALSE)</f>
        <v>ALMA ENTREPRISE</v>
      </c>
      <c r="E4302">
        <v>2195405897</v>
      </c>
      <c r="F4302" t="s">
        <v>33</v>
      </c>
      <c r="G4302" t="s">
        <v>29</v>
      </c>
      <c r="H4302" s="5">
        <v>1326.72</v>
      </c>
      <c r="I4302" s="5">
        <v>1326.7173</v>
      </c>
      <c r="J4302" s="5">
        <v>2.7000000000043599E-3</v>
      </c>
      <c r="K4302" s="5">
        <v>1326.72</v>
      </c>
      <c r="L4302" s="5">
        <v>0</v>
      </c>
      <c r="M4302" t="str">
        <f>IF(ISERROR(VLOOKUP(A4302,'[1]Ecart validé'!$A:$A,1,FALSE)),Z4302,"Ecart Validé")</f>
        <v>valid</v>
      </c>
      <c r="R4302" t="s">
        <v>30</v>
      </c>
      <c r="X4302"/>
      <c r="Y4302"/>
      <c r="Z4302" t="s">
        <v>31</v>
      </c>
    </row>
    <row r="4303" spans="1:26" x14ac:dyDescent="0.3">
      <c r="A4303" t="s">
        <v>5761</v>
      </c>
      <c r="B4303" t="s">
        <v>3157</v>
      </c>
      <c r="C4303">
        <v>283472</v>
      </c>
      <c r="D4303" t="str">
        <f>+VLOOKUP(C4303,Param!K:L,2,FALSE)</f>
        <v>ALMA ENTREPRISE</v>
      </c>
      <c r="E4303">
        <v>2195405897</v>
      </c>
      <c r="F4303" t="s">
        <v>35</v>
      </c>
      <c r="G4303" t="s">
        <v>29</v>
      </c>
      <c r="H4303" s="5">
        <v>1072.81</v>
      </c>
      <c r="I4303" s="5">
        <v>1072.8051</v>
      </c>
      <c r="J4303" s="5">
        <v>4.8999999999068599E-3</v>
      </c>
      <c r="K4303" s="5">
        <v>1072.81</v>
      </c>
      <c r="L4303" s="5">
        <v>0</v>
      </c>
      <c r="M4303" t="str">
        <f>IF(ISERROR(VLOOKUP(A4303,'[1]Ecart validé'!$A:$A,1,FALSE)),Z4303,"Ecart Validé")</f>
        <v>valid</v>
      </c>
      <c r="R4303" t="s">
        <v>30</v>
      </c>
      <c r="X4303"/>
      <c r="Y4303"/>
      <c r="Z4303" t="s">
        <v>31</v>
      </c>
    </row>
    <row r="4304" spans="1:26" x14ac:dyDescent="0.3">
      <c r="A4304" t="s">
        <v>5762</v>
      </c>
      <c r="B4304" t="s">
        <v>3157</v>
      </c>
      <c r="C4304">
        <v>285823</v>
      </c>
      <c r="D4304" t="str">
        <f>+VLOOKUP(C4304,Param!K:L,2,FALSE)</f>
        <v>REPONSE</v>
      </c>
      <c r="E4304">
        <v>2170545297</v>
      </c>
      <c r="F4304" t="s">
        <v>28</v>
      </c>
      <c r="G4304" t="s">
        <v>29</v>
      </c>
      <c r="H4304" s="5">
        <v>29008.52</v>
      </c>
      <c r="I4304" s="5">
        <v>29008.518599999999</v>
      </c>
      <c r="J4304" s="5">
        <v>1.40000000101281E-3</v>
      </c>
      <c r="K4304" s="5">
        <v>29008.52</v>
      </c>
      <c r="L4304" s="5">
        <v>0</v>
      </c>
      <c r="M4304" t="str">
        <f>IF(ISERROR(VLOOKUP(A4304,'[1]Ecart validé'!$A:$A,1,FALSE)),Z4304,"Ecart Validé")</f>
        <v>valid</v>
      </c>
      <c r="R4304" t="s">
        <v>30</v>
      </c>
      <c r="X4304"/>
      <c r="Y4304"/>
      <c r="Z4304" t="s">
        <v>31</v>
      </c>
    </row>
    <row r="4305" spans="1:26" x14ac:dyDescent="0.3">
      <c r="A4305" t="s">
        <v>5763</v>
      </c>
      <c r="B4305" t="s">
        <v>3157</v>
      </c>
      <c r="C4305">
        <v>285823</v>
      </c>
      <c r="D4305" t="str">
        <f>+VLOOKUP(C4305,Param!K:L,2,FALSE)</f>
        <v>REPONSE</v>
      </c>
      <c r="E4305">
        <v>2170545297</v>
      </c>
      <c r="F4305" t="s">
        <v>33</v>
      </c>
      <c r="G4305" t="s">
        <v>29</v>
      </c>
      <c r="H4305" s="5">
        <v>23358.06</v>
      </c>
      <c r="I4305" s="5">
        <v>23358.06</v>
      </c>
      <c r="J4305" s="5">
        <v>0</v>
      </c>
      <c r="K4305" s="5">
        <v>23358.06</v>
      </c>
      <c r="L4305" s="5">
        <v>0</v>
      </c>
      <c r="M4305" t="str">
        <f>IF(ISERROR(VLOOKUP(A4305,'[1]Ecart validé'!$A:$A,1,FALSE)),Z4305,"Ecart Validé")</f>
        <v>valid</v>
      </c>
      <c r="R4305" t="s">
        <v>30</v>
      </c>
      <c r="X4305"/>
      <c r="Y4305"/>
      <c r="Z4305" t="s">
        <v>31</v>
      </c>
    </row>
    <row r="4306" spans="1:26" x14ac:dyDescent="0.3">
      <c r="A4306" t="s">
        <v>5764</v>
      </c>
      <c r="B4306" t="s">
        <v>3157</v>
      </c>
      <c r="C4306">
        <v>285823</v>
      </c>
      <c r="D4306" t="str">
        <f>+VLOOKUP(C4306,Param!K:L,2,FALSE)</f>
        <v>REPONSE</v>
      </c>
      <c r="E4306">
        <v>2170545297</v>
      </c>
      <c r="F4306" t="s">
        <v>35</v>
      </c>
      <c r="G4306" t="s">
        <v>29</v>
      </c>
      <c r="H4306" s="5">
        <v>23441.119999999999</v>
      </c>
      <c r="I4306" s="5">
        <v>23441.1162</v>
      </c>
      <c r="J4306" s="5">
        <v>3.7999999985913698E-3</v>
      </c>
      <c r="K4306" s="5">
        <v>23441.119999999999</v>
      </c>
      <c r="L4306" s="5">
        <v>0</v>
      </c>
      <c r="M4306" t="str">
        <f>IF(ISERROR(VLOOKUP(A4306,'[1]Ecart validé'!$A:$A,1,FALSE)),Z4306,"Ecart Validé")</f>
        <v>valid</v>
      </c>
      <c r="R4306" t="s">
        <v>30</v>
      </c>
      <c r="X4306"/>
      <c r="Y4306"/>
      <c r="Z4306" t="s">
        <v>31</v>
      </c>
    </row>
    <row r="4307" spans="1:26" x14ac:dyDescent="0.3">
      <c r="A4307" t="s">
        <v>5765</v>
      </c>
      <c r="B4307" t="s">
        <v>3157</v>
      </c>
      <c r="C4307">
        <v>285823</v>
      </c>
      <c r="D4307" t="str">
        <f>+VLOOKUP(C4307,Param!K:L,2,FALSE)</f>
        <v>REPONSE</v>
      </c>
      <c r="E4307">
        <v>2170545297</v>
      </c>
      <c r="F4307" t="s">
        <v>37</v>
      </c>
      <c r="G4307" t="s">
        <v>29</v>
      </c>
      <c r="H4307" s="5">
        <v>3528.34</v>
      </c>
      <c r="I4307" s="5">
        <v>3528.3384000000001</v>
      </c>
      <c r="J4307" s="5">
        <v>1.6000000000531099E-3</v>
      </c>
      <c r="K4307" s="5">
        <v>3528.34</v>
      </c>
      <c r="L4307" s="5">
        <v>0</v>
      </c>
      <c r="M4307" t="str">
        <f>IF(ISERROR(VLOOKUP(A4307,'[1]Ecart validé'!$A:$A,1,FALSE)),Z4307,"Ecart Validé")</f>
        <v>valid</v>
      </c>
      <c r="R4307" t="s">
        <v>30</v>
      </c>
      <c r="X4307"/>
      <c r="Y4307"/>
      <c r="Z4307" t="s">
        <v>31</v>
      </c>
    </row>
    <row r="4308" spans="1:26" x14ac:dyDescent="0.3">
      <c r="A4308" t="s">
        <v>5766</v>
      </c>
      <c r="B4308" t="s">
        <v>3157</v>
      </c>
      <c r="C4308">
        <v>285825</v>
      </c>
      <c r="D4308" t="str">
        <f>+VLOOKUP(C4308,Param!K:L,2,FALSE)</f>
        <v>CHAZAL GROUPE</v>
      </c>
      <c r="E4308">
        <v>1170125267</v>
      </c>
      <c r="F4308" t="s">
        <v>28</v>
      </c>
      <c r="G4308" t="s">
        <v>29</v>
      </c>
      <c r="H4308" s="5">
        <v>2807.15</v>
      </c>
      <c r="I4308" s="5">
        <v>2807.1504</v>
      </c>
      <c r="J4308" s="5">
        <v>-3.9999999989959103E-4</v>
      </c>
      <c r="K4308" s="5">
        <v>2807.15</v>
      </c>
      <c r="L4308" s="5">
        <v>0</v>
      </c>
      <c r="M4308" t="str">
        <f>IF(ISERROR(VLOOKUP(A4308,'[1]Ecart validé'!$A:$A,1,FALSE)),Z4308,"Ecart Validé")</f>
        <v>valid</v>
      </c>
      <c r="R4308" t="s">
        <v>30</v>
      </c>
      <c r="X4308"/>
      <c r="Y4308"/>
      <c r="Z4308" t="s">
        <v>31</v>
      </c>
    </row>
    <row r="4309" spans="1:26" x14ac:dyDescent="0.3">
      <c r="A4309" t="s">
        <v>5767</v>
      </c>
      <c r="B4309" t="s">
        <v>3157</v>
      </c>
      <c r="C4309">
        <v>285825</v>
      </c>
      <c r="D4309" t="str">
        <f>+VLOOKUP(C4309,Param!K:L,2,FALSE)</f>
        <v>CHAZAL GROUPE</v>
      </c>
      <c r="E4309">
        <v>1170125267</v>
      </c>
      <c r="F4309" t="s">
        <v>33</v>
      </c>
      <c r="G4309" t="s">
        <v>29</v>
      </c>
      <c r="H4309" s="5">
        <v>417.1</v>
      </c>
      <c r="I4309" s="5">
        <v>417.09519999999998</v>
      </c>
      <c r="J4309" s="5">
        <v>4.8000000000456497E-3</v>
      </c>
      <c r="K4309" s="5">
        <v>417.1</v>
      </c>
      <c r="L4309" s="5">
        <v>0</v>
      </c>
      <c r="M4309" t="str">
        <f>IF(ISERROR(VLOOKUP(A4309,'[1]Ecart validé'!$A:$A,1,FALSE)),Z4309,"Ecart Validé")</f>
        <v>valid</v>
      </c>
      <c r="R4309" t="s">
        <v>30</v>
      </c>
      <c r="X4309"/>
      <c r="Y4309"/>
      <c r="Z4309" t="s">
        <v>31</v>
      </c>
    </row>
    <row r="4310" spans="1:26" x14ac:dyDescent="0.3">
      <c r="A4310" t="s">
        <v>5768</v>
      </c>
      <c r="B4310" t="s">
        <v>3157</v>
      </c>
      <c r="C4310">
        <v>285825</v>
      </c>
      <c r="D4310" t="str">
        <f>+VLOOKUP(C4310,Param!K:L,2,FALSE)</f>
        <v>CHAZAL GROUPE</v>
      </c>
      <c r="E4310">
        <v>1170125267</v>
      </c>
      <c r="F4310" t="s">
        <v>35</v>
      </c>
      <c r="G4310" t="s">
        <v>29</v>
      </c>
      <c r="H4310" s="5">
        <v>3697.67</v>
      </c>
      <c r="I4310" s="5">
        <v>3697.6671999999999</v>
      </c>
      <c r="J4310" s="5">
        <v>2.8000000002066298E-3</v>
      </c>
      <c r="K4310" s="5">
        <v>3697.67</v>
      </c>
      <c r="L4310" s="5">
        <v>0</v>
      </c>
      <c r="M4310" t="str">
        <f>IF(ISERROR(VLOOKUP(A4310,'[1]Ecart validé'!$A:$A,1,FALSE)),Z4310,"Ecart Validé")</f>
        <v>valid</v>
      </c>
      <c r="R4310" t="s">
        <v>30</v>
      </c>
      <c r="X4310"/>
      <c r="Y4310"/>
      <c r="Z4310" t="s">
        <v>31</v>
      </c>
    </row>
    <row r="4311" spans="1:26" x14ac:dyDescent="0.3">
      <c r="A4311" t="s">
        <v>5769</v>
      </c>
      <c r="B4311" t="s">
        <v>3157</v>
      </c>
      <c r="C4311">
        <v>285825</v>
      </c>
      <c r="D4311" t="str">
        <f>+VLOOKUP(C4311,Param!K:L,2,FALSE)</f>
        <v>CHAZAL GROUPE</v>
      </c>
      <c r="E4311">
        <v>1170125267</v>
      </c>
      <c r="F4311" t="s">
        <v>37</v>
      </c>
      <c r="G4311" t="s">
        <v>29</v>
      </c>
      <c r="H4311" s="5">
        <v>1571.66</v>
      </c>
      <c r="I4311" s="5">
        <v>1571.66</v>
      </c>
      <c r="J4311" s="5">
        <v>0</v>
      </c>
      <c r="K4311" s="5">
        <v>1571.66</v>
      </c>
      <c r="L4311" s="5">
        <v>0</v>
      </c>
      <c r="M4311" t="str">
        <f>IF(ISERROR(VLOOKUP(A4311,'[1]Ecart validé'!$A:$A,1,FALSE)),Z4311,"Ecart Validé")</f>
        <v>valid</v>
      </c>
      <c r="R4311" t="s">
        <v>30</v>
      </c>
      <c r="X4311"/>
      <c r="Y4311"/>
      <c r="Z4311" t="s">
        <v>31</v>
      </c>
    </row>
    <row r="4312" spans="1:26" x14ac:dyDescent="0.3">
      <c r="A4312" t="s">
        <v>5770</v>
      </c>
      <c r="B4312" t="s">
        <v>3157</v>
      </c>
      <c r="C4312">
        <v>286496</v>
      </c>
      <c r="D4312" t="str">
        <f>+VLOOKUP(C4312,Param!K:L,2,FALSE)</f>
        <v>YUMI</v>
      </c>
      <c r="E4312">
        <v>1190405952</v>
      </c>
      <c r="F4312" t="s">
        <v>28</v>
      </c>
      <c r="G4312" t="s">
        <v>29</v>
      </c>
      <c r="H4312" s="5">
        <v>326.55</v>
      </c>
      <c r="I4312" s="5">
        <v>326.55</v>
      </c>
      <c r="J4312" s="5">
        <v>0</v>
      </c>
      <c r="K4312" s="5">
        <v>326.55</v>
      </c>
      <c r="L4312" s="5">
        <v>0</v>
      </c>
      <c r="M4312" t="str">
        <f>IF(ISERROR(VLOOKUP(A4312,'[1]Ecart validé'!$A:$A,1,FALSE)),Z4312,"Ecart Validé")</f>
        <v>valid</v>
      </c>
      <c r="R4312" t="s">
        <v>30</v>
      </c>
      <c r="X4312"/>
      <c r="Y4312"/>
      <c r="Z4312" t="s">
        <v>31</v>
      </c>
    </row>
    <row r="4313" spans="1:26" x14ac:dyDescent="0.3">
      <c r="A4313" t="s">
        <v>5771</v>
      </c>
      <c r="B4313" t="s">
        <v>3157</v>
      </c>
      <c r="C4313">
        <v>286496</v>
      </c>
      <c r="D4313" t="str">
        <f>+VLOOKUP(C4313,Param!K:L,2,FALSE)</f>
        <v>YUMI</v>
      </c>
      <c r="E4313">
        <v>1190405952</v>
      </c>
      <c r="F4313" t="s">
        <v>33</v>
      </c>
      <c r="G4313" t="s">
        <v>29</v>
      </c>
      <c r="H4313" s="5">
        <v>4.7</v>
      </c>
      <c r="I4313" s="5">
        <v>4.7024999999999997</v>
      </c>
      <c r="J4313" s="5">
        <v>-2.4999999999995E-3</v>
      </c>
      <c r="K4313" s="5">
        <v>4.7</v>
      </c>
      <c r="L4313" s="5">
        <v>0</v>
      </c>
      <c r="M4313" t="str">
        <f>IF(ISERROR(VLOOKUP(A4313,'[1]Ecart validé'!$A:$A,1,FALSE)),Z4313,"Ecart Validé")</f>
        <v>valid</v>
      </c>
      <c r="R4313" t="s">
        <v>30</v>
      </c>
      <c r="X4313"/>
      <c r="Y4313"/>
      <c r="Z4313" t="s">
        <v>31</v>
      </c>
    </row>
    <row r="4314" spans="1:26" x14ac:dyDescent="0.3">
      <c r="A4314" t="s">
        <v>5772</v>
      </c>
      <c r="B4314" t="s">
        <v>3157</v>
      </c>
      <c r="C4314">
        <v>286496</v>
      </c>
      <c r="D4314" t="str">
        <f>+VLOOKUP(C4314,Param!K:L,2,FALSE)</f>
        <v>YUMI</v>
      </c>
      <c r="E4314">
        <v>1190405952</v>
      </c>
      <c r="F4314" t="s">
        <v>35</v>
      </c>
      <c r="G4314" t="s">
        <v>29</v>
      </c>
      <c r="H4314" s="5">
        <v>16.28</v>
      </c>
      <c r="I4314" s="5">
        <v>16.276499999999999</v>
      </c>
      <c r="J4314" s="5">
        <v>3.5000000000024998E-3</v>
      </c>
      <c r="K4314" s="5">
        <v>16.28</v>
      </c>
      <c r="L4314" s="5">
        <v>0</v>
      </c>
      <c r="M4314" t="str">
        <f>IF(ISERROR(VLOOKUP(A4314,'[1]Ecart validé'!$A:$A,1,FALSE)),Z4314,"Ecart Validé")</f>
        <v>valid</v>
      </c>
      <c r="R4314" t="s">
        <v>30</v>
      </c>
      <c r="X4314"/>
      <c r="Y4314"/>
      <c r="Z4314" t="s">
        <v>31</v>
      </c>
    </row>
    <row r="4315" spans="1:26" x14ac:dyDescent="0.3">
      <c r="A4315" t="s">
        <v>5773</v>
      </c>
      <c r="B4315" t="s">
        <v>3157</v>
      </c>
      <c r="C4315">
        <v>286841</v>
      </c>
      <c r="D4315" t="str">
        <f>+VLOOKUP(C4315,Param!K:L,2,FALSE)</f>
        <v>SGS FRANCE</v>
      </c>
      <c r="E4315">
        <v>2381008</v>
      </c>
      <c r="F4315" t="s">
        <v>28</v>
      </c>
      <c r="G4315" t="s">
        <v>29</v>
      </c>
      <c r="H4315" s="5">
        <v>2243.0100000000002</v>
      </c>
      <c r="I4315" s="5">
        <v>2243.0160000000001</v>
      </c>
      <c r="J4315" s="5">
        <v>-5.9999999998581102E-3</v>
      </c>
      <c r="K4315" s="5">
        <v>2243.0100000000002</v>
      </c>
      <c r="L4315" s="5">
        <v>0</v>
      </c>
      <c r="M4315" t="str">
        <f>IF(ISERROR(VLOOKUP(A4315,'[1]Ecart validé'!$A:$A,1,FALSE)),Z4315,"Ecart Validé")</f>
        <v>valid</v>
      </c>
      <c r="R4315" t="s">
        <v>30</v>
      </c>
      <c r="X4315"/>
      <c r="Y4315"/>
      <c r="Z4315" t="s">
        <v>31</v>
      </c>
    </row>
    <row r="4316" spans="1:26" x14ac:dyDescent="0.3">
      <c r="A4316" t="s">
        <v>5774</v>
      </c>
      <c r="B4316" t="s">
        <v>3157</v>
      </c>
      <c r="C4316">
        <v>286841</v>
      </c>
      <c r="D4316" t="str">
        <f>+VLOOKUP(C4316,Param!K:L,2,FALSE)</f>
        <v>SGS FRANCE</v>
      </c>
      <c r="E4316">
        <v>2381008</v>
      </c>
      <c r="F4316" t="s">
        <v>33</v>
      </c>
      <c r="G4316" t="s">
        <v>29</v>
      </c>
      <c r="H4316" s="5">
        <v>899.08</v>
      </c>
      <c r="I4316" s="5">
        <v>899.07299999999998</v>
      </c>
      <c r="J4316" s="5">
        <v>7.0000000000618396E-3</v>
      </c>
      <c r="K4316" s="5">
        <v>899.08</v>
      </c>
      <c r="L4316" s="5">
        <v>0</v>
      </c>
      <c r="M4316" t="str">
        <f>IF(ISERROR(VLOOKUP(A4316,'[1]Ecart validé'!$A:$A,1,FALSE)),Z4316,"Ecart Validé")</f>
        <v>valid</v>
      </c>
      <c r="R4316" t="s">
        <v>30</v>
      </c>
      <c r="X4316"/>
      <c r="Y4316"/>
      <c r="Z4316" t="s">
        <v>31</v>
      </c>
    </row>
    <row r="4317" spans="1:26" x14ac:dyDescent="0.3">
      <c r="A4317" t="s">
        <v>5775</v>
      </c>
      <c r="B4317" t="s">
        <v>3157</v>
      </c>
      <c r="C4317">
        <v>286841</v>
      </c>
      <c r="D4317" t="str">
        <f>+VLOOKUP(C4317,Param!K:L,2,FALSE)</f>
        <v>SGS FRANCE</v>
      </c>
      <c r="E4317">
        <v>2381008</v>
      </c>
      <c r="F4317" t="s">
        <v>35</v>
      </c>
      <c r="G4317" t="s">
        <v>29</v>
      </c>
      <c r="H4317" s="5">
        <v>12429.02</v>
      </c>
      <c r="I4317" s="5">
        <v>12429.027</v>
      </c>
      <c r="J4317" s="5">
        <v>-6.9999999996070896E-3</v>
      </c>
      <c r="K4317" s="5">
        <v>12429.02</v>
      </c>
      <c r="L4317" s="5">
        <v>0</v>
      </c>
      <c r="M4317" t="str">
        <f>IF(ISERROR(VLOOKUP(A4317,'[1]Ecart validé'!$A:$A,1,FALSE)),Z4317,"Ecart Validé")</f>
        <v>valid</v>
      </c>
      <c r="R4317" t="s">
        <v>30</v>
      </c>
      <c r="X4317"/>
      <c r="Y4317"/>
      <c r="Z4317" t="s">
        <v>31</v>
      </c>
    </row>
    <row r="4318" spans="1:26" x14ac:dyDescent="0.3">
      <c r="A4318" t="s">
        <v>5776</v>
      </c>
      <c r="B4318" t="s">
        <v>3157</v>
      </c>
      <c r="C4318">
        <v>286841</v>
      </c>
      <c r="D4318" t="str">
        <f>+VLOOKUP(C4318,Param!K:L,2,FALSE)</f>
        <v>SGS FRANCE</v>
      </c>
      <c r="E4318">
        <v>2381008</v>
      </c>
      <c r="F4318" t="s">
        <v>37</v>
      </c>
      <c r="G4318" t="s">
        <v>29</v>
      </c>
      <c r="H4318" s="5">
        <v>3195.93</v>
      </c>
      <c r="I4318" s="5">
        <v>3195.9360000000001</v>
      </c>
      <c r="J4318" s="5">
        <v>-6.0000000003128601E-3</v>
      </c>
      <c r="K4318" s="5">
        <v>3195.93</v>
      </c>
      <c r="L4318" s="5">
        <v>0</v>
      </c>
      <c r="M4318" t="str">
        <f>IF(ISERROR(VLOOKUP(A4318,'[1]Ecart validé'!$A:$A,1,FALSE)),Z4318,"Ecart Validé")</f>
        <v>valid</v>
      </c>
      <c r="R4318" t="s">
        <v>30</v>
      </c>
      <c r="X4318"/>
      <c r="Y4318"/>
      <c r="Z4318" t="s">
        <v>31</v>
      </c>
    </row>
    <row r="4319" spans="1:26" x14ac:dyDescent="0.3">
      <c r="A4319" t="s">
        <v>5777</v>
      </c>
      <c r="B4319" t="s">
        <v>3157</v>
      </c>
      <c r="C4319">
        <v>286863</v>
      </c>
      <c r="D4319" t="str">
        <f>+VLOOKUP(C4319,Param!K:L,2,FALSE)</f>
        <v>PLDP LOCALIZZ</v>
      </c>
      <c r="E4319">
        <v>1170605381</v>
      </c>
      <c r="F4319" t="s">
        <v>28</v>
      </c>
      <c r="G4319" t="s">
        <v>29</v>
      </c>
      <c r="H4319" s="5">
        <v>369.1</v>
      </c>
      <c r="I4319" s="5">
        <v>369.09840000000003</v>
      </c>
      <c r="J4319" s="5">
        <v>1.59999999999627E-3</v>
      </c>
      <c r="K4319" s="5">
        <v>369.1</v>
      </c>
      <c r="L4319" s="5">
        <v>0</v>
      </c>
      <c r="M4319" t="str">
        <f>IF(ISERROR(VLOOKUP(A4319,'[1]Ecart validé'!$A:$A,1,FALSE)),Z4319,"Ecart Validé")</f>
        <v>valid</v>
      </c>
      <c r="R4319" t="s">
        <v>30</v>
      </c>
      <c r="X4319"/>
      <c r="Y4319"/>
      <c r="Z4319" t="s">
        <v>31</v>
      </c>
    </row>
    <row r="4320" spans="1:26" x14ac:dyDescent="0.3">
      <c r="A4320" t="s">
        <v>5778</v>
      </c>
      <c r="B4320" t="s">
        <v>3157</v>
      </c>
      <c r="C4320">
        <v>286863</v>
      </c>
      <c r="D4320" t="str">
        <f>+VLOOKUP(C4320,Param!K:L,2,FALSE)</f>
        <v>PLDP LOCALIZZ</v>
      </c>
      <c r="E4320">
        <v>1170605381</v>
      </c>
      <c r="F4320" t="s">
        <v>33</v>
      </c>
      <c r="G4320" t="s">
        <v>29</v>
      </c>
      <c r="H4320" s="5">
        <v>207.67</v>
      </c>
      <c r="I4320" s="5">
        <v>207.67439999999999</v>
      </c>
      <c r="J4320" s="5">
        <v>-4.4000000000039502E-3</v>
      </c>
      <c r="K4320" s="5">
        <v>207.67</v>
      </c>
      <c r="L4320" s="5">
        <v>0</v>
      </c>
      <c r="M4320" t="str">
        <f>IF(ISERROR(VLOOKUP(A4320,'[1]Ecart validé'!$A:$A,1,FALSE)),Z4320,"Ecart Validé")</f>
        <v>valid</v>
      </c>
      <c r="R4320" t="s">
        <v>30</v>
      </c>
      <c r="X4320"/>
      <c r="Y4320"/>
      <c r="Z4320" t="s">
        <v>31</v>
      </c>
    </row>
    <row r="4321" spans="1:26" x14ac:dyDescent="0.3">
      <c r="A4321" t="s">
        <v>5779</v>
      </c>
      <c r="B4321" t="s">
        <v>3157</v>
      </c>
      <c r="C4321">
        <v>286863</v>
      </c>
      <c r="D4321" t="str">
        <f>+VLOOKUP(C4321,Param!K:L,2,FALSE)</f>
        <v>PLDP LOCALIZZ</v>
      </c>
      <c r="E4321">
        <v>1170605381</v>
      </c>
      <c r="F4321" t="s">
        <v>35</v>
      </c>
      <c r="G4321" t="s">
        <v>29</v>
      </c>
      <c r="H4321" s="5">
        <v>470.94</v>
      </c>
      <c r="I4321" s="5">
        <v>470.94</v>
      </c>
      <c r="J4321" s="5">
        <v>0</v>
      </c>
      <c r="K4321" s="5">
        <v>470.94</v>
      </c>
      <c r="L4321" s="5">
        <v>0</v>
      </c>
      <c r="M4321" t="str">
        <f>IF(ISERROR(VLOOKUP(A4321,'[1]Ecart validé'!$A:$A,1,FALSE)),Z4321,"Ecart Validé")</f>
        <v>valid</v>
      </c>
      <c r="R4321" t="s">
        <v>30</v>
      </c>
      <c r="X4321"/>
      <c r="Y4321"/>
      <c r="Z4321" t="s">
        <v>31</v>
      </c>
    </row>
    <row r="4322" spans="1:26" x14ac:dyDescent="0.3">
      <c r="A4322" t="s">
        <v>5780</v>
      </c>
      <c r="B4322" t="s">
        <v>3157</v>
      </c>
      <c r="C4322">
        <v>286863</v>
      </c>
      <c r="D4322" t="str">
        <f>+VLOOKUP(C4322,Param!K:L,2,FALSE)</f>
        <v>PLDP LOCALIZZ</v>
      </c>
      <c r="E4322">
        <v>1170605381</v>
      </c>
      <c r="F4322" t="s">
        <v>37</v>
      </c>
      <c r="G4322" t="s">
        <v>29</v>
      </c>
      <c r="H4322" s="5">
        <v>353.47</v>
      </c>
      <c r="I4322" s="5">
        <v>353.46719999999999</v>
      </c>
      <c r="J4322" s="5">
        <v>2.8000000000361E-3</v>
      </c>
      <c r="K4322" s="5">
        <v>353.47</v>
      </c>
      <c r="L4322" s="5">
        <v>0</v>
      </c>
      <c r="M4322" t="str">
        <f>IF(ISERROR(VLOOKUP(A4322,'[1]Ecart validé'!$A:$A,1,FALSE)),Z4322,"Ecart Validé")</f>
        <v>valid</v>
      </c>
      <c r="R4322" t="s">
        <v>30</v>
      </c>
      <c r="X4322"/>
      <c r="Y4322"/>
      <c r="Z4322" t="s">
        <v>31</v>
      </c>
    </row>
    <row r="4323" spans="1:26" x14ac:dyDescent="0.3">
      <c r="A4323" t="s">
        <v>5781</v>
      </c>
      <c r="B4323" t="s">
        <v>3157</v>
      </c>
      <c r="C4323">
        <v>287375</v>
      </c>
      <c r="D4323" t="str">
        <f>+VLOOKUP(C4323,Param!K:L,2,FALSE)</f>
        <v>SMAC</v>
      </c>
      <c r="E4323">
        <v>1195406224</v>
      </c>
      <c r="F4323" t="s">
        <v>37</v>
      </c>
      <c r="G4323" t="s">
        <v>29</v>
      </c>
      <c r="H4323" s="5">
        <v>1538.13</v>
      </c>
      <c r="I4323" s="5">
        <v>1538.13</v>
      </c>
      <c r="J4323" s="5">
        <v>0</v>
      </c>
      <c r="K4323" s="5">
        <v>1538.13</v>
      </c>
      <c r="L4323" s="5">
        <v>0</v>
      </c>
      <c r="M4323" t="str">
        <f>IF(ISERROR(VLOOKUP(A4323,'[1]Ecart validé'!$A:$A,1,FALSE)),Z4323,"Ecart Validé")</f>
        <v>valid</v>
      </c>
      <c r="R4323" t="s">
        <v>30</v>
      </c>
      <c r="X4323"/>
      <c r="Y4323"/>
      <c r="Z4323" t="s">
        <v>31</v>
      </c>
    </row>
    <row r="4324" spans="1:26" x14ac:dyDescent="0.3">
      <c r="A4324" t="s">
        <v>5782</v>
      </c>
      <c r="B4324" t="s">
        <v>3157</v>
      </c>
      <c r="C4324">
        <v>287641</v>
      </c>
      <c r="D4324" t="str">
        <f>+VLOOKUP(C4324,Param!K:L,2,FALSE)</f>
        <v>DONNA ITALIA</v>
      </c>
      <c r="E4324">
        <v>1190206101</v>
      </c>
      <c r="F4324" t="s">
        <v>28</v>
      </c>
      <c r="G4324" t="s">
        <v>29</v>
      </c>
      <c r="H4324" s="5">
        <v>1218.3800000000001</v>
      </c>
      <c r="I4324" s="5">
        <v>1218.3835999999999</v>
      </c>
      <c r="J4324" s="5">
        <v>-3.5999999997784402E-3</v>
      </c>
      <c r="K4324" s="5">
        <v>1218.3800000000001</v>
      </c>
      <c r="L4324" s="5">
        <v>0</v>
      </c>
      <c r="M4324" t="str">
        <f>IF(ISERROR(VLOOKUP(A4324,'[1]Ecart validé'!$A:$A,1,FALSE)),Z4324,"Ecart Validé")</f>
        <v>valid</v>
      </c>
      <c r="R4324" t="s">
        <v>30</v>
      </c>
      <c r="X4324"/>
      <c r="Y4324"/>
      <c r="Z4324" t="s">
        <v>31</v>
      </c>
    </row>
    <row r="4325" spans="1:26" x14ac:dyDescent="0.3">
      <c r="A4325" t="s">
        <v>5783</v>
      </c>
      <c r="B4325" t="s">
        <v>3157</v>
      </c>
      <c r="C4325">
        <v>287641</v>
      </c>
      <c r="D4325" t="str">
        <f>+VLOOKUP(C4325,Param!K:L,2,FALSE)</f>
        <v>DONNA ITALIA</v>
      </c>
      <c r="E4325">
        <v>1190206101</v>
      </c>
      <c r="F4325" t="s">
        <v>33</v>
      </c>
      <c r="G4325" t="s">
        <v>29</v>
      </c>
      <c r="H4325" s="5">
        <v>206.58</v>
      </c>
      <c r="I4325" s="5">
        <v>206.584</v>
      </c>
      <c r="J4325" s="5">
        <v>-3.9999999999906699E-3</v>
      </c>
      <c r="K4325" s="5">
        <v>206.58</v>
      </c>
      <c r="L4325" s="5">
        <v>0</v>
      </c>
      <c r="M4325" t="str">
        <f>IF(ISERROR(VLOOKUP(A4325,'[1]Ecart validé'!$A:$A,1,FALSE)),Z4325,"Ecart Validé")</f>
        <v>valid</v>
      </c>
      <c r="R4325" t="s">
        <v>30</v>
      </c>
      <c r="X4325"/>
      <c r="Y4325"/>
      <c r="Z4325" t="s">
        <v>31</v>
      </c>
    </row>
    <row r="4326" spans="1:26" x14ac:dyDescent="0.3">
      <c r="A4326" t="s">
        <v>5784</v>
      </c>
      <c r="B4326" t="s">
        <v>3157</v>
      </c>
      <c r="C4326">
        <v>287641</v>
      </c>
      <c r="D4326" t="str">
        <f>+VLOOKUP(C4326,Param!K:L,2,FALSE)</f>
        <v>DONNA ITALIA</v>
      </c>
      <c r="E4326">
        <v>1190206101</v>
      </c>
      <c r="F4326" t="s">
        <v>35</v>
      </c>
      <c r="G4326" t="s">
        <v>29</v>
      </c>
      <c r="H4326" s="5">
        <v>911.2</v>
      </c>
      <c r="I4326" s="5">
        <v>911.19839999999999</v>
      </c>
      <c r="J4326" s="5">
        <v>1.6000000000531099E-3</v>
      </c>
      <c r="K4326" s="5">
        <v>911.2</v>
      </c>
      <c r="L4326" s="5">
        <v>0</v>
      </c>
      <c r="M4326" t="str">
        <f>IF(ISERROR(VLOOKUP(A4326,'[1]Ecart validé'!$A:$A,1,FALSE)),Z4326,"Ecart Validé")</f>
        <v>valid</v>
      </c>
      <c r="R4326" t="s">
        <v>30</v>
      </c>
      <c r="X4326"/>
      <c r="Y4326"/>
      <c r="Z4326" t="s">
        <v>31</v>
      </c>
    </row>
    <row r="4327" spans="1:26" x14ac:dyDescent="0.3">
      <c r="A4327" t="s">
        <v>5785</v>
      </c>
      <c r="B4327" t="s">
        <v>3157</v>
      </c>
      <c r="C4327">
        <v>287641</v>
      </c>
      <c r="D4327" t="str">
        <f>+VLOOKUP(C4327,Param!K:L,2,FALSE)</f>
        <v>DONNA ITALIA</v>
      </c>
      <c r="E4327">
        <v>1190206101</v>
      </c>
      <c r="F4327" t="s">
        <v>37</v>
      </c>
      <c r="G4327" t="s">
        <v>29</v>
      </c>
      <c r="H4327" s="5">
        <v>898.17</v>
      </c>
      <c r="I4327" s="5">
        <v>898.17200000000003</v>
      </c>
      <c r="J4327" s="5">
        <v>-2.0000000000663901E-3</v>
      </c>
      <c r="K4327" s="5">
        <v>898.17</v>
      </c>
      <c r="L4327" s="5">
        <v>0</v>
      </c>
      <c r="M4327" t="str">
        <f>IF(ISERROR(VLOOKUP(A4327,'[1]Ecart validé'!$A:$A,1,FALSE)),Z4327,"Ecart Validé")</f>
        <v>valid</v>
      </c>
      <c r="R4327" t="s">
        <v>30</v>
      </c>
      <c r="X4327"/>
      <c r="Y4327"/>
      <c r="Z4327" t="s">
        <v>31</v>
      </c>
    </row>
    <row r="4328" spans="1:26" x14ac:dyDescent="0.3">
      <c r="A4328" t="s">
        <v>5786</v>
      </c>
      <c r="B4328" t="s">
        <v>3157</v>
      </c>
      <c r="C4328">
        <v>287855</v>
      </c>
      <c r="D4328" t="str">
        <f>+VLOOKUP(C4328,Param!K:L,2,FALSE)</f>
        <v>EUROSIGN</v>
      </c>
      <c r="E4328">
        <v>2150344321</v>
      </c>
      <c r="F4328" t="s">
        <v>51</v>
      </c>
      <c r="G4328" t="s">
        <v>29</v>
      </c>
      <c r="H4328" s="5">
        <v>91.27</v>
      </c>
      <c r="I4328" s="5">
        <v>91.271500000000003</v>
      </c>
      <c r="J4328" s="5">
        <v>-1.5000000000071601E-3</v>
      </c>
      <c r="K4328" s="5">
        <v>91.27</v>
      </c>
      <c r="L4328" s="5">
        <v>0</v>
      </c>
      <c r="M4328" t="str">
        <f>IF(ISERROR(VLOOKUP(A4328,'[1]Ecart validé'!$A:$A,1,FALSE)),Z4328,"Ecart Validé")</f>
        <v>valid</v>
      </c>
      <c r="R4328" t="s">
        <v>30</v>
      </c>
      <c r="X4328"/>
      <c r="Y4328"/>
      <c r="Z4328" t="s">
        <v>31</v>
      </c>
    </row>
    <row r="4329" spans="1:26" x14ac:dyDescent="0.3">
      <c r="A4329" t="s">
        <v>5787</v>
      </c>
      <c r="B4329" t="s">
        <v>3157</v>
      </c>
      <c r="C4329">
        <v>287972</v>
      </c>
      <c r="D4329" t="str">
        <f>+VLOOKUP(C4329,Param!K:L,2,FALSE)</f>
        <v>LA ROUMANIERE AVEPH ESAT</v>
      </c>
      <c r="E4329" t="s">
        <v>5788</v>
      </c>
      <c r="F4329" t="s">
        <v>51</v>
      </c>
      <c r="G4329" t="s">
        <v>29</v>
      </c>
      <c r="H4329" s="5">
        <v>5724.84</v>
      </c>
      <c r="I4329" s="5">
        <v>5724.835</v>
      </c>
      <c r="J4329" s="5">
        <v>5.0000000001091298E-3</v>
      </c>
      <c r="K4329" s="5">
        <v>5724.84</v>
      </c>
      <c r="L4329" s="5">
        <v>0</v>
      </c>
      <c r="M4329" t="str">
        <f>IF(ISERROR(VLOOKUP(A4329,'[1]Ecart validé'!$A:$A,1,FALSE)),Z4329,"Ecart Validé")</f>
        <v>valid</v>
      </c>
      <c r="R4329" t="s">
        <v>30</v>
      </c>
      <c r="X4329"/>
      <c r="Y4329"/>
      <c r="Z4329" t="s">
        <v>31</v>
      </c>
    </row>
    <row r="4330" spans="1:26" x14ac:dyDescent="0.3">
      <c r="A4330" t="s">
        <v>5789</v>
      </c>
      <c r="B4330" t="s">
        <v>3157</v>
      </c>
      <c r="C4330">
        <v>288991</v>
      </c>
      <c r="D4330" t="str">
        <f>+VLOOKUP(C4330,Param!K:L,2,FALSE)</f>
        <v>LES APICULTEURS ASSOCIES</v>
      </c>
      <c r="E4330" t="s">
        <v>5790</v>
      </c>
      <c r="F4330" t="s">
        <v>51</v>
      </c>
      <c r="G4330" t="s">
        <v>29</v>
      </c>
      <c r="H4330" s="5">
        <v>2038.48</v>
      </c>
      <c r="I4330" s="5">
        <v>2038.4784</v>
      </c>
      <c r="J4330" s="5">
        <v>1.6000000000531099E-3</v>
      </c>
      <c r="K4330" s="5">
        <v>2038.48</v>
      </c>
      <c r="L4330" s="5">
        <v>0</v>
      </c>
      <c r="M4330" t="str">
        <f>IF(ISERROR(VLOOKUP(A4330,'[1]Ecart validé'!$A:$A,1,FALSE)),Z4330,"Ecart Validé")</f>
        <v>valid</v>
      </c>
      <c r="R4330" t="s">
        <v>30</v>
      </c>
      <c r="X4330"/>
      <c r="Y4330"/>
      <c r="Z4330" t="s">
        <v>31</v>
      </c>
    </row>
    <row r="4331" spans="1:26" x14ac:dyDescent="0.3">
      <c r="A4331" t="s">
        <v>5791</v>
      </c>
      <c r="B4331" t="s">
        <v>3157</v>
      </c>
      <c r="C4331">
        <v>289039</v>
      </c>
      <c r="D4331" t="str">
        <f>+VLOOKUP(C4331,Param!K:L,2,FALSE)</f>
        <v>LOSANGE &amp; EAU</v>
      </c>
      <c r="E4331">
        <v>2205406556</v>
      </c>
      <c r="F4331" t="s">
        <v>37</v>
      </c>
      <c r="G4331" t="s">
        <v>29</v>
      </c>
      <c r="H4331" s="5">
        <v>101.18</v>
      </c>
      <c r="I4331" s="5">
        <v>101.178</v>
      </c>
      <c r="J4331" s="5">
        <v>2.0000000000095402E-3</v>
      </c>
      <c r="K4331" s="5">
        <v>101.18</v>
      </c>
      <c r="L4331" s="5">
        <v>0</v>
      </c>
      <c r="M4331" t="str">
        <f>IF(ISERROR(VLOOKUP(A4331,'[1]Ecart validé'!$A:$A,1,FALSE)),Z4331,"Ecart Validé")</f>
        <v>valid</v>
      </c>
      <c r="R4331" t="s">
        <v>30</v>
      </c>
      <c r="X4331"/>
      <c r="Y4331"/>
      <c r="Z4331" t="s">
        <v>31</v>
      </c>
    </row>
    <row r="4332" spans="1:26" x14ac:dyDescent="0.3">
      <c r="A4332" t="s">
        <v>5792</v>
      </c>
      <c r="B4332" t="s">
        <v>3157</v>
      </c>
      <c r="C4332">
        <v>290942</v>
      </c>
      <c r="D4332" t="str">
        <f>+VLOOKUP(C4332,Param!K:L,2,FALSE)</f>
        <v>ABI DECOR</v>
      </c>
      <c r="E4332">
        <v>2187805578</v>
      </c>
      <c r="F4332" t="s">
        <v>28</v>
      </c>
      <c r="G4332" t="s">
        <v>29</v>
      </c>
      <c r="H4332" s="5">
        <v>4954.3599999999997</v>
      </c>
      <c r="I4332" s="5">
        <v>4954.3599999999997</v>
      </c>
      <c r="J4332" s="5">
        <v>0</v>
      </c>
      <c r="K4332" s="5">
        <v>4954.3599999999997</v>
      </c>
      <c r="L4332" s="5">
        <v>0</v>
      </c>
      <c r="M4332" t="str">
        <f>IF(ISERROR(VLOOKUP(A4332,'[1]Ecart validé'!$A:$A,1,FALSE)),Z4332,"Ecart Validé")</f>
        <v>valid</v>
      </c>
      <c r="R4332" t="s">
        <v>30</v>
      </c>
      <c r="X4332"/>
      <c r="Y4332"/>
      <c r="Z4332" t="s">
        <v>31</v>
      </c>
    </row>
    <row r="4333" spans="1:26" x14ac:dyDescent="0.3">
      <c r="A4333" t="s">
        <v>5793</v>
      </c>
      <c r="B4333" t="s">
        <v>3157</v>
      </c>
      <c r="C4333">
        <v>290942</v>
      </c>
      <c r="D4333" t="str">
        <f>+VLOOKUP(C4333,Param!K:L,2,FALSE)</f>
        <v>ABI DECOR</v>
      </c>
      <c r="E4333">
        <v>2187805578</v>
      </c>
      <c r="F4333" t="s">
        <v>33</v>
      </c>
      <c r="G4333" t="s">
        <v>29</v>
      </c>
      <c r="H4333" s="5">
        <v>229.06</v>
      </c>
      <c r="I4333" s="5">
        <v>229.06</v>
      </c>
      <c r="J4333" s="5">
        <v>0</v>
      </c>
      <c r="K4333" s="5">
        <v>229.06</v>
      </c>
      <c r="L4333" s="5">
        <v>0</v>
      </c>
      <c r="M4333" t="str">
        <f>IF(ISERROR(VLOOKUP(A4333,'[1]Ecart validé'!$A:$A,1,FALSE)),Z4333,"Ecart Validé")</f>
        <v>valid</v>
      </c>
      <c r="R4333" t="s">
        <v>30</v>
      </c>
      <c r="X4333"/>
      <c r="Y4333"/>
      <c r="Z4333" t="s">
        <v>31</v>
      </c>
    </row>
    <row r="4334" spans="1:26" x14ac:dyDescent="0.3">
      <c r="A4334" t="s">
        <v>5794</v>
      </c>
      <c r="B4334" t="s">
        <v>3157</v>
      </c>
      <c r="C4334">
        <v>290942</v>
      </c>
      <c r="D4334" t="str">
        <f>+VLOOKUP(C4334,Param!K:L,2,FALSE)</f>
        <v>ABI DECOR</v>
      </c>
      <c r="E4334">
        <v>2187805578</v>
      </c>
      <c r="F4334" t="s">
        <v>35</v>
      </c>
      <c r="G4334" t="s">
        <v>29</v>
      </c>
      <c r="H4334" s="5">
        <v>3928.86</v>
      </c>
      <c r="I4334" s="5">
        <v>3928.8616000000002</v>
      </c>
      <c r="J4334" s="5">
        <v>-1.6000000000531099E-3</v>
      </c>
      <c r="K4334" s="5">
        <v>3928.86</v>
      </c>
      <c r="L4334" s="5">
        <v>0</v>
      </c>
      <c r="M4334" t="str">
        <f>IF(ISERROR(VLOOKUP(A4334,'[1]Ecart validé'!$A:$A,1,FALSE)),Z4334,"Ecart Validé")</f>
        <v>valid</v>
      </c>
      <c r="R4334" t="s">
        <v>30</v>
      </c>
      <c r="X4334"/>
      <c r="Y4334"/>
      <c r="Z4334" t="s">
        <v>31</v>
      </c>
    </row>
    <row r="4335" spans="1:26" x14ac:dyDescent="0.3">
      <c r="A4335" t="s">
        <v>5795</v>
      </c>
      <c r="B4335" t="s">
        <v>3157</v>
      </c>
      <c r="C4335">
        <v>292550</v>
      </c>
      <c r="D4335" t="str">
        <f>+VLOOKUP(C4335,Param!K:L,2,FALSE)</f>
        <v>CREATIS</v>
      </c>
      <c r="E4335">
        <v>2185435528</v>
      </c>
      <c r="F4335" t="s">
        <v>28</v>
      </c>
      <c r="G4335" t="s">
        <v>29</v>
      </c>
      <c r="H4335" s="5">
        <v>2878.44</v>
      </c>
      <c r="I4335" s="5">
        <v>2878.44</v>
      </c>
      <c r="J4335" s="5">
        <v>0</v>
      </c>
      <c r="K4335" s="5">
        <v>2878.44</v>
      </c>
      <c r="L4335" s="5">
        <v>0</v>
      </c>
      <c r="M4335" t="str">
        <f>IF(ISERROR(VLOOKUP(A4335,'[1]Ecart validé'!$A:$A,1,FALSE)),Z4335,"Ecart Validé")</f>
        <v>valid</v>
      </c>
      <c r="R4335" t="s">
        <v>30</v>
      </c>
      <c r="X4335"/>
      <c r="Y4335"/>
      <c r="Z4335" t="s">
        <v>31</v>
      </c>
    </row>
    <row r="4336" spans="1:26" x14ac:dyDescent="0.3">
      <c r="A4336" t="s">
        <v>5796</v>
      </c>
      <c r="B4336" t="s">
        <v>3157</v>
      </c>
      <c r="C4336">
        <v>292550</v>
      </c>
      <c r="D4336" t="str">
        <f>+VLOOKUP(C4336,Param!K:L,2,FALSE)</f>
        <v>CREATIS</v>
      </c>
      <c r="E4336">
        <v>2185435528</v>
      </c>
      <c r="F4336" t="s">
        <v>33</v>
      </c>
      <c r="G4336" t="s">
        <v>29</v>
      </c>
      <c r="H4336" s="5">
        <v>101.53</v>
      </c>
      <c r="I4336" s="5">
        <v>101.529</v>
      </c>
      <c r="J4336" s="5">
        <v>1.0000000000047701E-3</v>
      </c>
      <c r="K4336" s="5">
        <v>101.53</v>
      </c>
      <c r="L4336" s="5">
        <v>0</v>
      </c>
      <c r="M4336" t="str">
        <f>IF(ISERROR(VLOOKUP(A4336,'[1]Ecart validé'!$A:$A,1,FALSE)),Z4336,"Ecart Validé")</f>
        <v>valid</v>
      </c>
      <c r="R4336" t="s">
        <v>30</v>
      </c>
      <c r="X4336"/>
      <c r="Y4336"/>
      <c r="Z4336" t="s">
        <v>31</v>
      </c>
    </row>
    <row r="4337" spans="1:26" x14ac:dyDescent="0.3">
      <c r="A4337" t="s">
        <v>5797</v>
      </c>
      <c r="B4337" t="s">
        <v>3157</v>
      </c>
      <c r="C4337">
        <v>292550</v>
      </c>
      <c r="D4337" t="str">
        <f>+VLOOKUP(C4337,Param!K:L,2,FALSE)</f>
        <v>CREATIS</v>
      </c>
      <c r="E4337">
        <v>2185435528</v>
      </c>
      <c r="F4337" t="s">
        <v>35</v>
      </c>
      <c r="G4337" t="s">
        <v>29</v>
      </c>
      <c r="H4337" s="5">
        <v>1172.3</v>
      </c>
      <c r="I4337" s="5">
        <v>1172.2986000000001</v>
      </c>
      <c r="J4337" s="5">
        <v>1.3999999998759399E-3</v>
      </c>
      <c r="K4337" s="5">
        <v>1172.3</v>
      </c>
      <c r="L4337" s="5">
        <v>0</v>
      </c>
      <c r="M4337" t="str">
        <f>IF(ISERROR(VLOOKUP(A4337,'[1]Ecart validé'!$A:$A,1,FALSE)),Z4337,"Ecart Validé")</f>
        <v>valid</v>
      </c>
      <c r="R4337" t="s">
        <v>30</v>
      </c>
      <c r="X4337"/>
      <c r="Y4337"/>
      <c r="Z4337" t="s">
        <v>31</v>
      </c>
    </row>
    <row r="4338" spans="1:26" x14ac:dyDescent="0.3">
      <c r="A4338" t="s">
        <v>5798</v>
      </c>
      <c r="B4338" t="s">
        <v>3157</v>
      </c>
      <c r="C4338">
        <v>294850</v>
      </c>
      <c r="D4338" t="str">
        <f>+VLOOKUP(C4338,Param!K:L,2,FALSE)</f>
        <v>BYZANCE NEGOCE SARL</v>
      </c>
      <c r="E4338">
        <v>1181205572</v>
      </c>
      <c r="F4338" t="s">
        <v>28</v>
      </c>
      <c r="G4338" t="s">
        <v>29</v>
      </c>
      <c r="H4338" s="5">
        <v>651.41</v>
      </c>
      <c r="I4338" s="5">
        <v>651.40549999999996</v>
      </c>
      <c r="J4338" s="5">
        <v>4.5000000000072699E-3</v>
      </c>
      <c r="K4338" s="5">
        <v>651.41</v>
      </c>
      <c r="L4338" s="5">
        <v>0</v>
      </c>
      <c r="M4338" t="str">
        <f>IF(ISERROR(VLOOKUP(A4338,'[1]Ecart validé'!$A:$A,1,FALSE)),Z4338,"Ecart Validé")</f>
        <v>valid</v>
      </c>
      <c r="R4338" t="s">
        <v>30</v>
      </c>
      <c r="X4338"/>
      <c r="Y4338"/>
      <c r="Z4338" t="s">
        <v>31</v>
      </c>
    </row>
    <row r="4339" spans="1:26" x14ac:dyDescent="0.3">
      <c r="A4339" t="s">
        <v>5799</v>
      </c>
      <c r="B4339" t="s">
        <v>3157</v>
      </c>
      <c r="C4339">
        <v>294850</v>
      </c>
      <c r="D4339" t="str">
        <f>+VLOOKUP(C4339,Param!K:L,2,FALSE)</f>
        <v>BYZANCE NEGOCE SARL</v>
      </c>
      <c r="E4339">
        <v>1181205572</v>
      </c>
      <c r="F4339" t="s">
        <v>33</v>
      </c>
      <c r="G4339" t="s">
        <v>29</v>
      </c>
      <c r="H4339" s="5">
        <v>98.75</v>
      </c>
      <c r="I4339" s="5">
        <v>98.75</v>
      </c>
      <c r="J4339" s="5">
        <v>0</v>
      </c>
      <c r="K4339" s="5">
        <v>98.75</v>
      </c>
      <c r="L4339" s="5">
        <v>0</v>
      </c>
      <c r="M4339" t="str">
        <f>IF(ISERROR(VLOOKUP(A4339,'[1]Ecart validé'!$A:$A,1,FALSE)),Z4339,"Ecart Validé")</f>
        <v>valid</v>
      </c>
      <c r="R4339" t="s">
        <v>30</v>
      </c>
      <c r="X4339"/>
      <c r="Y4339"/>
      <c r="Z4339" t="s">
        <v>31</v>
      </c>
    </row>
    <row r="4340" spans="1:26" x14ac:dyDescent="0.3">
      <c r="A4340" t="s">
        <v>5800</v>
      </c>
      <c r="B4340" t="s">
        <v>3157</v>
      </c>
      <c r="C4340">
        <v>294850</v>
      </c>
      <c r="D4340" t="str">
        <f>+VLOOKUP(C4340,Param!K:L,2,FALSE)</f>
        <v>BYZANCE NEGOCE SARL</v>
      </c>
      <c r="E4340">
        <v>1181205572</v>
      </c>
      <c r="F4340" t="s">
        <v>35</v>
      </c>
      <c r="G4340" t="s">
        <v>29</v>
      </c>
      <c r="H4340" s="5">
        <v>354.2</v>
      </c>
      <c r="I4340" s="5">
        <v>354.2</v>
      </c>
      <c r="J4340" s="5">
        <v>0</v>
      </c>
      <c r="K4340" s="5">
        <v>354.2</v>
      </c>
      <c r="L4340" s="5">
        <v>0</v>
      </c>
      <c r="M4340" t="str">
        <f>IF(ISERROR(VLOOKUP(A4340,'[1]Ecart validé'!$A:$A,1,FALSE)),Z4340,"Ecart Validé")</f>
        <v>valid</v>
      </c>
      <c r="R4340" t="s">
        <v>30</v>
      </c>
      <c r="X4340"/>
      <c r="Y4340"/>
      <c r="Z4340" t="s">
        <v>31</v>
      </c>
    </row>
    <row r="4341" spans="1:26" x14ac:dyDescent="0.3">
      <c r="A4341" t="s">
        <v>5801</v>
      </c>
      <c r="B4341" t="s">
        <v>3157</v>
      </c>
      <c r="C4341">
        <v>294850</v>
      </c>
      <c r="D4341" t="str">
        <f>+VLOOKUP(C4341,Param!K:L,2,FALSE)</f>
        <v>BYZANCE NEGOCE SARL</v>
      </c>
      <c r="E4341">
        <v>1181205572</v>
      </c>
      <c r="F4341" t="s">
        <v>37</v>
      </c>
      <c r="G4341" t="s">
        <v>29</v>
      </c>
      <c r="H4341" s="5">
        <v>83.68</v>
      </c>
      <c r="I4341" s="5">
        <v>83.674999999999997</v>
      </c>
      <c r="J4341" s="5">
        <v>5.0000000000096599E-3</v>
      </c>
      <c r="K4341" s="5">
        <v>83.68</v>
      </c>
      <c r="L4341" s="5">
        <v>0</v>
      </c>
      <c r="M4341" t="str">
        <f>IF(ISERROR(VLOOKUP(A4341,'[1]Ecart validé'!$A:$A,1,FALSE)),Z4341,"Ecart Validé")</f>
        <v>valid</v>
      </c>
      <c r="R4341" t="s">
        <v>30</v>
      </c>
      <c r="X4341"/>
      <c r="Y4341"/>
      <c r="Z4341" t="s">
        <v>31</v>
      </c>
    </row>
    <row r="4342" spans="1:26" x14ac:dyDescent="0.3">
      <c r="A4342" t="s">
        <v>5802</v>
      </c>
      <c r="B4342" t="s">
        <v>3157</v>
      </c>
      <c r="C4342">
        <v>294855</v>
      </c>
      <c r="D4342" t="str">
        <f>+VLOOKUP(C4342,Param!K:L,2,FALSE)</f>
        <v>RED BULL FRANCE</v>
      </c>
      <c r="E4342" t="s">
        <v>5803</v>
      </c>
      <c r="F4342" t="s">
        <v>51</v>
      </c>
      <c r="G4342" t="s">
        <v>29</v>
      </c>
      <c r="H4342" s="5">
        <v>19433.099999999999</v>
      </c>
      <c r="I4342" s="5">
        <v>38866.199999999997</v>
      </c>
      <c r="J4342" s="5">
        <v>-19433.099999999999</v>
      </c>
      <c r="K4342" s="5">
        <v>38866.199999999997</v>
      </c>
      <c r="L4342" s="5">
        <v>-19433.099999999999</v>
      </c>
      <c r="M4342" t="str">
        <f>IF(ISERROR(VLOOKUP(A4342,'[1]Ecart validé'!$A:$A,1,FALSE)),Z4342,"Ecart Validé")</f>
        <v>issue</v>
      </c>
      <c r="N4342" t="s">
        <v>5804</v>
      </c>
      <c r="O4342" t="s">
        <v>5805</v>
      </c>
      <c r="P4342" t="s">
        <v>85</v>
      </c>
      <c r="Q4342" t="s">
        <v>5806</v>
      </c>
      <c r="R4342" t="s">
        <v>456</v>
      </c>
      <c r="S4342" t="s">
        <v>60</v>
      </c>
      <c r="X4342"/>
      <c r="Y4342"/>
      <c r="Z4342" t="s">
        <v>88</v>
      </c>
    </row>
    <row r="4343" spans="1:26" x14ac:dyDescent="0.3">
      <c r="A4343" t="s">
        <v>5807</v>
      </c>
      <c r="B4343" t="s">
        <v>3157</v>
      </c>
      <c r="C4343">
        <v>296654</v>
      </c>
      <c r="D4343" t="str">
        <f>+VLOOKUP(C4343,Param!K:L,2,FALSE)</f>
        <v>VITAMONT</v>
      </c>
      <c r="E4343" t="s">
        <v>5808</v>
      </c>
      <c r="F4343" t="s">
        <v>51</v>
      </c>
      <c r="G4343" t="s">
        <v>29</v>
      </c>
      <c r="H4343" s="5">
        <v>2233.9899999999998</v>
      </c>
      <c r="I4343" s="5">
        <v>2233.9899999999998</v>
      </c>
      <c r="J4343" s="5">
        <v>0</v>
      </c>
      <c r="K4343" s="5">
        <v>2233.9899999999998</v>
      </c>
      <c r="L4343" s="5">
        <v>0</v>
      </c>
      <c r="M4343" t="str">
        <f>IF(ISERROR(VLOOKUP(A4343,'[1]Ecart validé'!$A:$A,1,FALSE)),Z4343,"Ecart Validé")</f>
        <v>valid</v>
      </c>
      <c r="R4343" t="s">
        <v>30</v>
      </c>
      <c r="X4343"/>
      <c r="Y4343"/>
      <c r="Z4343" t="s">
        <v>31</v>
      </c>
    </row>
    <row r="4344" spans="1:26" x14ac:dyDescent="0.3">
      <c r="A4344" t="s">
        <v>5809</v>
      </c>
      <c r="B4344" t="s">
        <v>3157</v>
      </c>
      <c r="C4344">
        <v>297325</v>
      </c>
      <c r="D4344" t="str">
        <f>+VLOOKUP(C4344,Param!K:L,2,FALSE)</f>
        <v>SLGE</v>
      </c>
      <c r="E4344">
        <v>2205406559</v>
      </c>
      <c r="F4344" t="s">
        <v>28</v>
      </c>
      <c r="G4344" t="s">
        <v>29</v>
      </c>
      <c r="H4344" s="5">
        <v>7794.72</v>
      </c>
      <c r="I4344" s="5">
        <v>7794.7236000000003</v>
      </c>
      <c r="J4344" s="5">
        <v>-3.6000000000058199E-3</v>
      </c>
      <c r="K4344" s="5">
        <v>7794.72</v>
      </c>
      <c r="L4344" s="5">
        <v>0</v>
      </c>
      <c r="M4344" t="str">
        <f>IF(ISERROR(VLOOKUP(A4344,'[1]Ecart validé'!$A:$A,1,FALSE)),Z4344,"Ecart Validé")</f>
        <v>valid</v>
      </c>
      <c r="R4344" t="s">
        <v>30</v>
      </c>
      <c r="X4344"/>
      <c r="Y4344"/>
      <c r="Z4344" t="s">
        <v>31</v>
      </c>
    </row>
    <row r="4345" spans="1:26" x14ac:dyDescent="0.3">
      <c r="A4345" t="s">
        <v>5810</v>
      </c>
      <c r="B4345" t="s">
        <v>3157</v>
      </c>
      <c r="C4345">
        <v>297325</v>
      </c>
      <c r="D4345" t="str">
        <f>+VLOOKUP(C4345,Param!K:L,2,FALSE)</f>
        <v>SLGE</v>
      </c>
      <c r="E4345">
        <v>2205406559</v>
      </c>
      <c r="F4345" t="s">
        <v>33</v>
      </c>
      <c r="G4345" t="s">
        <v>29</v>
      </c>
      <c r="H4345" s="5">
        <v>5052.38</v>
      </c>
      <c r="I4345" s="5">
        <v>5052.3846000000003</v>
      </c>
      <c r="J4345" s="5">
        <v>-4.6000000002095398E-3</v>
      </c>
      <c r="K4345" s="5">
        <v>5052.38</v>
      </c>
      <c r="L4345" s="5">
        <v>0</v>
      </c>
      <c r="M4345" t="str">
        <f>IF(ISERROR(VLOOKUP(A4345,'[1]Ecart validé'!$A:$A,1,FALSE)),Z4345,"Ecart Validé")</f>
        <v>valid</v>
      </c>
      <c r="R4345" t="s">
        <v>30</v>
      </c>
      <c r="X4345"/>
      <c r="Y4345"/>
      <c r="Z4345" t="s">
        <v>31</v>
      </c>
    </row>
    <row r="4346" spans="1:26" x14ac:dyDescent="0.3">
      <c r="A4346" t="s">
        <v>5811</v>
      </c>
      <c r="B4346" t="s">
        <v>3157</v>
      </c>
      <c r="C4346">
        <v>297325</v>
      </c>
      <c r="D4346" t="str">
        <f>+VLOOKUP(C4346,Param!K:L,2,FALSE)</f>
        <v>SLGE</v>
      </c>
      <c r="E4346">
        <v>2205406559</v>
      </c>
      <c r="F4346" t="s">
        <v>35</v>
      </c>
      <c r="G4346" t="s">
        <v>29</v>
      </c>
      <c r="H4346" s="5">
        <v>1271.97</v>
      </c>
      <c r="I4346" s="5">
        <v>1271.9694</v>
      </c>
      <c r="J4346" s="5">
        <v>6.0000000007676103E-4</v>
      </c>
      <c r="K4346" s="5">
        <v>1271.97</v>
      </c>
      <c r="L4346" s="5">
        <v>0</v>
      </c>
      <c r="M4346" t="str">
        <f>IF(ISERROR(VLOOKUP(A4346,'[1]Ecart validé'!$A:$A,1,FALSE)),Z4346,"Ecart Validé")</f>
        <v>valid</v>
      </c>
      <c r="R4346" t="s">
        <v>30</v>
      </c>
      <c r="X4346"/>
      <c r="Y4346"/>
      <c r="Z4346" t="s">
        <v>31</v>
      </c>
    </row>
    <row r="4347" spans="1:26" x14ac:dyDescent="0.3">
      <c r="A4347" t="s">
        <v>5812</v>
      </c>
      <c r="B4347" t="s">
        <v>3157</v>
      </c>
      <c r="C4347">
        <v>297325</v>
      </c>
      <c r="D4347" t="str">
        <f>+VLOOKUP(C4347,Param!K:L,2,FALSE)</f>
        <v>SLGE</v>
      </c>
      <c r="E4347">
        <v>2205406559</v>
      </c>
      <c r="F4347" t="s">
        <v>37</v>
      </c>
      <c r="G4347" t="s">
        <v>29</v>
      </c>
      <c r="H4347" s="5">
        <v>628.67999999999995</v>
      </c>
      <c r="I4347" s="5">
        <v>628.67999999999995</v>
      </c>
      <c r="J4347" s="5">
        <v>0</v>
      </c>
      <c r="K4347" s="5">
        <v>628.67999999999995</v>
      </c>
      <c r="L4347" s="5">
        <v>0</v>
      </c>
      <c r="M4347" t="str">
        <f>IF(ISERROR(VLOOKUP(A4347,'[1]Ecart validé'!$A:$A,1,FALSE)),Z4347,"Ecart Validé")</f>
        <v>valid</v>
      </c>
      <c r="R4347" t="s">
        <v>30</v>
      </c>
      <c r="X4347"/>
      <c r="Y4347"/>
      <c r="Z4347" t="s">
        <v>31</v>
      </c>
    </row>
    <row r="4348" spans="1:26" x14ac:dyDescent="0.3">
      <c r="A4348" t="s">
        <v>5813</v>
      </c>
      <c r="B4348" t="s">
        <v>3157</v>
      </c>
      <c r="C4348">
        <v>297399</v>
      </c>
      <c r="D4348" t="str">
        <f>+VLOOKUP(C4348,Param!K:L,2,FALSE)</f>
        <v>DYNALIGHTING</v>
      </c>
      <c r="E4348">
        <v>2197206446</v>
      </c>
      <c r="F4348" t="s">
        <v>28</v>
      </c>
      <c r="G4348" t="s">
        <v>29</v>
      </c>
      <c r="H4348" s="5">
        <v>101.79</v>
      </c>
      <c r="I4348" s="5">
        <v>101.79</v>
      </c>
      <c r="J4348" s="5">
        <v>0</v>
      </c>
      <c r="K4348" s="5">
        <v>101.79</v>
      </c>
      <c r="L4348" s="5">
        <v>0</v>
      </c>
      <c r="M4348" t="str">
        <f>IF(ISERROR(VLOOKUP(A4348,'[1]Ecart validé'!$A:$A,1,FALSE)),Z4348,"Ecart Validé")</f>
        <v>valid</v>
      </c>
      <c r="R4348" t="s">
        <v>30</v>
      </c>
      <c r="X4348"/>
      <c r="Y4348"/>
      <c r="Z4348" t="s">
        <v>31</v>
      </c>
    </row>
    <row r="4349" spans="1:26" x14ac:dyDescent="0.3">
      <c r="A4349" t="s">
        <v>5814</v>
      </c>
      <c r="B4349" t="s">
        <v>3157</v>
      </c>
      <c r="C4349">
        <v>297399</v>
      </c>
      <c r="D4349" t="str">
        <f>+VLOOKUP(C4349,Param!K:L,2,FALSE)</f>
        <v>DYNALIGHTING</v>
      </c>
      <c r="E4349">
        <v>2197206446</v>
      </c>
      <c r="F4349" t="s">
        <v>33</v>
      </c>
      <c r="G4349" t="s">
        <v>29</v>
      </c>
      <c r="H4349" s="5">
        <v>82.5</v>
      </c>
      <c r="I4349" s="5">
        <v>82.5</v>
      </c>
      <c r="J4349" s="5">
        <v>0</v>
      </c>
      <c r="K4349" s="5">
        <v>82.5</v>
      </c>
      <c r="L4349" s="5">
        <v>0</v>
      </c>
      <c r="M4349" t="str">
        <f>IF(ISERROR(VLOOKUP(A4349,'[1]Ecart validé'!$A:$A,1,FALSE)),Z4349,"Ecart Validé")</f>
        <v>valid</v>
      </c>
      <c r="R4349" t="s">
        <v>30</v>
      </c>
      <c r="X4349"/>
      <c r="Y4349"/>
      <c r="Z4349" t="s">
        <v>31</v>
      </c>
    </row>
    <row r="4350" spans="1:26" x14ac:dyDescent="0.3">
      <c r="A4350" t="s">
        <v>5815</v>
      </c>
      <c r="B4350" t="s">
        <v>3157</v>
      </c>
      <c r="C4350">
        <v>297399</v>
      </c>
      <c r="D4350" t="str">
        <f>+VLOOKUP(C4350,Param!K:L,2,FALSE)</f>
        <v>DYNALIGHTING</v>
      </c>
      <c r="E4350">
        <v>2197206446</v>
      </c>
      <c r="F4350" t="s">
        <v>35</v>
      </c>
      <c r="G4350" t="s">
        <v>29</v>
      </c>
      <c r="H4350" s="5">
        <v>275.39999999999998</v>
      </c>
      <c r="I4350" s="5">
        <v>275.39999999999998</v>
      </c>
      <c r="J4350" s="5">
        <v>0</v>
      </c>
      <c r="K4350" s="5">
        <v>275.39999999999998</v>
      </c>
      <c r="L4350" s="5">
        <v>0</v>
      </c>
      <c r="M4350" t="str">
        <f>IF(ISERROR(VLOOKUP(A4350,'[1]Ecart validé'!$A:$A,1,FALSE)),Z4350,"Ecart Validé")</f>
        <v>valid</v>
      </c>
      <c r="R4350" t="s">
        <v>30</v>
      </c>
      <c r="X4350"/>
      <c r="Y4350"/>
      <c r="Z4350" t="s">
        <v>31</v>
      </c>
    </row>
    <row r="4351" spans="1:26" x14ac:dyDescent="0.3">
      <c r="A4351" t="s">
        <v>5816</v>
      </c>
      <c r="B4351" t="s">
        <v>3157</v>
      </c>
      <c r="C4351">
        <v>297399</v>
      </c>
      <c r="D4351" t="str">
        <f>+VLOOKUP(C4351,Param!K:L,2,FALSE)</f>
        <v>DYNALIGHTING</v>
      </c>
      <c r="E4351">
        <v>2197206446</v>
      </c>
      <c r="F4351" t="s">
        <v>37</v>
      </c>
      <c r="G4351" t="s">
        <v>29</v>
      </c>
      <c r="H4351" s="5">
        <v>306.99</v>
      </c>
      <c r="I4351" s="5">
        <v>306.99</v>
      </c>
      <c r="J4351" s="5">
        <v>0</v>
      </c>
      <c r="K4351" s="5">
        <v>306.99</v>
      </c>
      <c r="L4351" s="5">
        <v>0</v>
      </c>
      <c r="M4351" t="str">
        <f>IF(ISERROR(VLOOKUP(A4351,'[1]Ecart validé'!$A:$A,1,FALSE)),Z4351,"Ecart Validé")</f>
        <v>valid</v>
      </c>
      <c r="R4351" t="s">
        <v>30</v>
      </c>
      <c r="X4351"/>
      <c r="Y4351"/>
      <c r="Z4351" t="s">
        <v>31</v>
      </c>
    </row>
    <row r="4352" spans="1:26" x14ac:dyDescent="0.3">
      <c r="A4352" t="s">
        <v>5817</v>
      </c>
      <c r="B4352" t="s">
        <v>3157</v>
      </c>
      <c r="C4352">
        <v>297419</v>
      </c>
      <c r="D4352" t="str">
        <f>+VLOOKUP(C4352,Param!K:L,2,FALSE)</f>
        <v>RENOV &amp; REFRESH</v>
      </c>
      <c r="E4352">
        <v>2187005636</v>
      </c>
      <c r="F4352" t="s">
        <v>28</v>
      </c>
      <c r="G4352" t="s">
        <v>29</v>
      </c>
      <c r="H4352" s="5">
        <v>7294.62</v>
      </c>
      <c r="I4352" s="5">
        <v>7294.62</v>
      </c>
      <c r="J4352" s="5">
        <v>0</v>
      </c>
      <c r="K4352" s="5">
        <v>7294.62</v>
      </c>
      <c r="L4352" s="5">
        <v>0</v>
      </c>
      <c r="M4352" t="str">
        <f>IF(ISERROR(VLOOKUP(A4352,'[1]Ecart validé'!$A:$A,1,FALSE)),Z4352,"Ecart Validé")</f>
        <v>valid</v>
      </c>
      <c r="R4352" t="s">
        <v>30</v>
      </c>
      <c r="X4352"/>
      <c r="Y4352"/>
      <c r="Z4352" t="s">
        <v>31</v>
      </c>
    </row>
    <row r="4353" spans="1:26" x14ac:dyDescent="0.3">
      <c r="A4353" t="s">
        <v>5818</v>
      </c>
      <c r="B4353" t="s">
        <v>3157</v>
      </c>
      <c r="C4353">
        <v>297419</v>
      </c>
      <c r="D4353" t="str">
        <f>+VLOOKUP(C4353,Param!K:L,2,FALSE)</f>
        <v>RENOV &amp; REFRESH</v>
      </c>
      <c r="E4353">
        <v>2187005636</v>
      </c>
      <c r="F4353" t="s">
        <v>33</v>
      </c>
      <c r="G4353" t="s">
        <v>29</v>
      </c>
      <c r="H4353" s="5">
        <v>7633.62</v>
      </c>
      <c r="I4353" s="5">
        <v>7633.62</v>
      </c>
      <c r="J4353" s="5">
        <v>0</v>
      </c>
      <c r="K4353" s="5">
        <v>7633.62</v>
      </c>
      <c r="L4353" s="5">
        <v>0</v>
      </c>
      <c r="M4353" t="str">
        <f>IF(ISERROR(VLOOKUP(A4353,'[1]Ecart validé'!$A:$A,1,FALSE)),Z4353,"Ecart Validé")</f>
        <v>valid</v>
      </c>
      <c r="R4353" t="s">
        <v>30</v>
      </c>
      <c r="X4353"/>
      <c r="Y4353"/>
      <c r="Z4353" t="s">
        <v>31</v>
      </c>
    </row>
    <row r="4354" spans="1:26" x14ac:dyDescent="0.3">
      <c r="A4354" t="s">
        <v>5819</v>
      </c>
      <c r="B4354" t="s">
        <v>3157</v>
      </c>
      <c r="C4354">
        <v>297419</v>
      </c>
      <c r="D4354" t="str">
        <f>+VLOOKUP(C4354,Param!K:L,2,FALSE)</f>
        <v>RENOV &amp; REFRESH</v>
      </c>
      <c r="E4354">
        <v>2187005636</v>
      </c>
      <c r="F4354" t="s">
        <v>35</v>
      </c>
      <c r="G4354" t="s">
        <v>29</v>
      </c>
      <c r="H4354" s="5">
        <v>5858.16</v>
      </c>
      <c r="I4354" s="5">
        <v>5858.16</v>
      </c>
      <c r="J4354" s="5">
        <v>0</v>
      </c>
      <c r="K4354" s="5">
        <v>5858.16</v>
      </c>
      <c r="L4354" s="5">
        <v>0</v>
      </c>
      <c r="M4354" t="str">
        <f>IF(ISERROR(VLOOKUP(A4354,'[1]Ecart validé'!$A:$A,1,FALSE)),Z4354,"Ecart Validé")</f>
        <v>valid</v>
      </c>
      <c r="R4354" t="s">
        <v>30</v>
      </c>
      <c r="X4354"/>
      <c r="Y4354"/>
      <c r="Z4354" t="s">
        <v>31</v>
      </c>
    </row>
    <row r="4355" spans="1:26" x14ac:dyDescent="0.3">
      <c r="A4355" t="s">
        <v>5820</v>
      </c>
      <c r="B4355" t="s">
        <v>3157</v>
      </c>
      <c r="C4355">
        <v>297419</v>
      </c>
      <c r="D4355" t="str">
        <f>+VLOOKUP(C4355,Param!K:L,2,FALSE)</f>
        <v>RENOV &amp; REFRESH</v>
      </c>
      <c r="E4355">
        <v>2187005636</v>
      </c>
      <c r="F4355" t="s">
        <v>37</v>
      </c>
      <c r="G4355" t="s">
        <v>29</v>
      </c>
      <c r="H4355" s="5">
        <v>4183.26</v>
      </c>
      <c r="I4355" s="5">
        <v>4183.26</v>
      </c>
      <c r="J4355" s="5">
        <v>0</v>
      </c>
      <c r="K4355" s="5">
        <v>4183.26</v>
      </c>
      <c r="L4355" s="5">
        <v>0</v>
      </c>
      <c r="M4355" t="str">
        <f>IF(ISERROR(VLOOKUP(A4355,'[1]Ecart validé'!$A:$A,1,FALSE)),Z4355,"Ecart Validé")</f>
        <v>valid</v>
      </c>
      <c r="R4355" t="s">
        <v>30</v>
      </c>
      <c r="X4355"/>
      <c r="Y4355"/>
      <c r="Z4355" t="s">
        <v>31</v>
      </c>
    </row>
    <row r="4356" spans="1:26" x14ac:dyDescent="0.3">
      <c r="A4356" t="s">
        <v>5821</v>
      </c>
      <c r="B4356" t="s">
        <v>3157</v>
      </c>
      <c r="C4356">
        <v>297428</v>
      </c>
      <c r="D4356" t="str">
        <f>+VLOOKUP(C4356,Param!K:L,2,FALSE)</f>
        <v>DIGINATIVE</v>
      </c>
      <c r="E4356">
        <v>2196605879</v>
      </c>
      <c r="F4356" t="s">
        <v>28</v>
      </c>
      <c r="G4356" t="s">
        <v>29</v>
      </c>
      <c r="H4356" s="5">
        <v>54.75</v>
      </c>
      <c r="I4356" s="5">
        <v>54.75</v>
      </c>
      <c r="J4356" s="5">
        <v>0</v>
      </c>
      <c r="K4356" s="5">
        <v>54.75</v>
      </c>
      <c r="L4356" s="5">
        <v>0</v>
      </c>
      <c r="M4356" t="str">
        <f>IF(ISERROR(VLOOKUP(A4356,'[1]Ecart validé'!$A:$A,1,FALSE)),Z4356,"Ecart Validé")</f>
        <v>valid</v>
      </c>
      <c r="R4356" t="s">
        <v>30</v>
      </c>
      <c r="X4356"/>
      <c r="Y4356"/>
      <c r="Z4356" t="s">
        <v>31</v>
      </c>
    </row>
    <row r="4357" spans="1:26" x14ac:dyDescent="0.3">
      <c r="A4357" t="s">
        <v>5822</v>
      </c>
      <c r="B4357" t="s">
        <v>3157</v>
      </c>
      <c r="C4357">
        <v>297428</v>
      </c>
      <c r="D4357" t="str">
        <f>+VLOOKUP(C4357,Param!K:L,2,FALSE)</f>
        <v>DIGINATIVE</v>
      </c>
      <c r="E4357">
        <v>2196605879</v>
      </c>
      <c r="F4357" t="s">
        <v>35</v>
      </c>
      <c r="G4357" t="s">
        <v>29</v>
      </c>
      <c r="H4357" s="5">
        <v>76.98</v>
      </c>
      <c r="I4357" s="5">
        <v>76.979500000000002</v>
      </c>
      <c r="J4357" s="5">
        <v>5.0000000000238699E-4</v>
      </c>
      <c r="K4357" s="5">
        <v>76.98</v>
      </c>
      <c r="L4357" s="5">
        <v>0</v>
      </c>
      <c r="M4357" t="str">
        <f>IF(ISERROR(VLOOKUP(A4357,'[1]Ecart validé'!$A:$A,1,FALSE)),Z4357,"Ecart Validé")</f>
        <v>valid</v>
      </c>
      <c r="R4357" t="s">
        <v>30</v>
      </c>
      <c r="X4357"/>
      <c r="Y4357"/>
      <c r="Z4357" t="s">
        <v>31</v>
      </c>
    </row>
    <row r="4358" spans="1:26" x14ac:dyDescent="0.3">
      <c r="A4358" t="s">
        <v>5823</v>
      </c>
      <c r="B4358" t="s">
        <v>3157</v>
      </c>
      <c r="C4358">
        <v>297546</v>
      </c>
      <c r="D4358" t="str">
        <f>+VLOOKUP(C4358,Param!K:L,2,FALSE)</f>
        <v>SAINT MAMET</v>
      </c>
      <c r="E4358" t="s">
        <v>5824</v>
      </c>
      <c r="F4358" t="s">
        <v>51</v>
      </c>
      <c r="G4358" t="s">
        <v>29</v>
      </c>
      <c r="H4358" s="5">
        <v>8248.3799999999992</v>
      </c>
      <c r="I4358" s="5">
        <v>8248.3793000000005</v>
      </c>
      <c r="J4358" s="5">
        <v>6.9999999868741703E-4</v>
      </c>
      <c r="K4358" s="5">
        <v>8248.3799999999992</v>
      </c>
      <c r="L4358" s="5">
        <v>0</v>
      </c>
      <c r="M4358" t="str">
        <f>IF(ISERROR(VLOOKUP(A4358,'[1]Ecart validé'!$A:$A,1,FALSE)),Z4358,"Ecart Validé")</f>
        <v>valid</v>
      </c>
      <c r="R4358" t="s">
        <v>30</v>
      </c>
      <c r="X4358"/>
      <c r="Y4358"/>
      <c r="Z4358" t="s">
        <v>31</v>
      </c>
    </row>
    <row r="4359" spans="1:26" x14ac:dyDescent="0.3">
      <c r="A4359" t="s">
        <v>5825</v>
      </c>
      <c r="B4359" t="s">
        <v>3157</v>
      </c>
      <c r="C4359">
        <v>297782</v>
      </c>
      <c r="D4359" t="str">
        <f>+VLOOKUP(C4359,Param!K:L,2,FALSE)</f>
        <v>SOCOTEC EQUIPEMENT &amp; INDUSTRIE</v>
      </c>
      <c r="E4359">
        <v>2195306345</v>
      </c>
      <c r="F4359" t="s">
        <v>28</v>
      </c>
      <c r="G4359" t="s">
        <v>29</v>
      </c>
      <c r="H4359" s="5">
        <v>8972.9</v>
      </c>
      <c r="I4359" s="5">
        <v>8972.9</v>
      </c>
      <c r="J4359" s="5">
        <v>0</v>
      </c>
      <c r="K4359" s="5">
        <v>8972.9</v>
      </c>
      <c r="L4359" s="5">
        <v>0</v>
      </c>
      <c r="M4359" t="str">
        <f>IF(ISERROR(VLOOKUP(A4359,'[1]Ecart validé'!$A:$A,1,FALSE)),Z4359,"Ecart Validé")</f>
        <v>valid</v>
      </c>
      <c r="R4359" t="s">
        <v>30</v>
      </c>
      <c r="X4359"/>
      <c r="Y4359"/>
      <c r="Z4359" t="s">
        <v>31</v>
      </c>
    </row>
    <row r="4360" spans="1:26" x14ac:dyDescent="0.3">
      <c r="A4360" t="s">
        <v>5826</v>
      </c>
      <c r="B4360" t="s">
        <v>3157</v>
      </c>
      <c r="C4360">
        <v>297782</v>
      </c>
      <c r="D4360" t="str">
        <f>+VLOOKUP(C4360,Param!K:L,2,FALSE)</f>
        <v>SOCOTEC EQUIPEMENT &amp; INDUSTRIE</v>
      </c>
      <c r="E4360">
        <v>2195306345</v>
      </c>
      <c r="F4360" t="s">
        <v>33</v>
      </c>
      <c r="G4360" t="s">
        <v>29</v>
      </c>
      <c r="H4360" s="5">
        <v>5448.9</v>
      </c>
      <c r="I4360" s="5">
        <v>5448.9</v>
      </c>
      <c r="J4360" s="5">
        <v>0</v>
      </c>
      <c r="K4360" s="5">
        <v>5448.9</v>
      </c>
      <c r="L4360" s="5">
        <v>0</v>
      </c>
      <c r="M4360" t="str">
        <f>IF(ISERROR(VLOOKUP(A4360,'[1]Ecart validé'!$A:$A,1,FALSE)),Z4360,"Ecart Validé")</f>
        <v>valid</v>
      </c>
      <c r="R4360" t="s">
        <v>30</v>
      </c>
      <c r="X4360"/>
      <c r="Y4360"/>
      <c r="Z4360" t="s">
        <v>31</v>
      </c>
    </row>
    <row r="4361" spans="1:26" x14ac:dyDescent="0.3">
      <c r="A4361" t="s">
        <v>5827</v>
      </c>
      <c r="B4361" t="s">
        <v>3157</v>
      </c>
      <c r="C4361">
        <v>297782</v>
      </c>
      <c r="D4361" t="str">
        <f>+VLOOKUP(C4361,Param!K:L,2,FALSE)</f>
        <v>SOCOTEC EQUIPEMENT &amp; INDUSTRIE</v>
      </c>
      <c r="E4361">
        <v>2195306345</v>
      </c>
      <c r="F4361" t="s">
        <v>35</v>
      </c>
      <c r="G4361" t="s">
        <v>29</v>
      </c>
      <c r="H4361" s="5">
        <v>7366</v>
      </c>
      <c r="I4361" s="5">
        <v>7365.9960000000001</v>
      </c>
      <c r="J4361" s="5">
        <v>3.9999999999054099E-3</v>
      </c>
      <c r="K4361" s="5">
        <v>7366</v>
      </c>
      <c r="L4361" s="5">
        <v>0</v>
      </c>
      <c r="M4361" t="str">
        <f>IF(ISERROR(VLOOKUP(A4361,'[1]Ecart validé'!$A:$A,1,FALSE)),Z4361,"Ecart Validé")</f>
        <v>valid</v>
      </c>
      <c r="R4361" t="s">
        <v>30</v>
      </c>
      <c r="X4361"/>
      <c r="Y4361"/>
      <c r="Z4361" t="s">
        <v>31</v>
      </c>
    </row>
    <row r="4362" spans="1:26" x14ac:dyDescent="0.3">
      <c r="A4362" t="s">
        <v>5828</v>
      </c>
      <c r="B4362" t="s">
        <v>3157</v>
      </c>
      <c r="C4362">
        <v>297782</v>
      </c>
      <c r="D4362" t="str">
        <f>+VLOOKUP(C4362,Param!K:L,2,FALSE)</f>
        <v>SOCOTEC EQUIPEMENT &amp; INDUSTRIE</v>
      </c>
      <c r="E4362">
        <v>2195306345</v>
      </c>
      <c r="F4362" t="s">
        <v>37</v>
      </c>
      <c r="G4362" t="s">
        <v>29</v>
      </c>
      <c r="H4362" s="5">
        <v>7029.3</v>
      </c>
      <c r="I4362" s="5">
        <v>7029.2974999999997</v>
      </c>
      <c r="J4362" s="5">
        <v>2.5000000005093101E-3</v>
      </c>
      <c r="K4362" s="5">
        <v>7029.3</v>
      </c>
      <c r="L4362" s="5">
        <v>0</v>
      </c>
      <c r="M4362" t="str">
        <f>IF(ISERROR(VLOOKUP(A4362,'[1]Ecart validé'!$A:$A,1,FALSE)),Z4362,"Ecart Validé")</f>
        <v>valid</v>
      </c>
      <c r="R4362" t="s">
        <v>30</v>
      </c>
      <c r="X4362"/>
      <c r="Y4362"/>
      <c r="Z4362" t="s">
        <v>31</v>
      </c>
    </row>
    <row r="4363" spans="1:26" x14ac:dyDescent="0.3">
      <c r="A4363" t="s">
        <v>5829</v>
      </c>
      <c r="B4363" t="s">
        <v>3157</v>
      </c>
      <c r="C4363">
        <v>298297</v>
      </c>
      <c r="D4363" t="str">
        <f>+VLOOKUP(C4363,Param!K:L,2,FALSE)</f>
        <v>MAMMAFIORE</v>
      </c>
      <c r="E4363">
        <v>1181405616</v>
      </c>
      <c r="F4363" t="s">
        <v>33</v>
      </c>
      <c r="G4363" t="s">
        <v>29</v>
      </c>
      <c r="H4363" s="5">
        <v>1542.07</v>
      </c>
      <c r="I4363" s="5">
        <v>1542.0713000000001</v>
      </c>
      <c r="J4363" s="5">
        <v>-1.30000000012842E-3</v>
      </c>
      <c r="K4363" s="5">
        <v>1542.07</v>
      </c>
      <c r="L4363" s="5">
        <v>0</v>
      </c>
      <c r="M4363" t="str">
        <f>IF(ISERROR(VLOOKUP(A4363,'[1]Ecart validé'!$A:$A,1,FALSE)),Z4363,"Ecart Validé")</f>
        <v>valid</v>
      </c>
      <c r="R4363" t="s">
        <v>30</v>
      </c>
      <c r="X4363"/>
      <c r="Y4363"/>
      <c r="Z4363" t="s">
        <v>31</v>
      </c>
    </row>
    <row r="4364" spans="1:26" x14ac:dyDescent="0.3">
      <c r="A4364" t="s">
        <v>5830</v>
      </c>
      <c r="B4364" t="s">
        <v>3157</v>
      </c>
      <c r="C4364">
        <v>298297</v>
      </c>
      <c r="D4364" t="str">
        <f>+VLOOKUP(C4364,Param!K:L,2,FALSE)</f>
        <v>MAMMAFIORE</v>
      </c>
      <c r="E4364">
        <v>1181405616</v>
      </c>
      <c r="F4364" t="s">
        <v>35</v>
      </c>
      <c r="G4364" t="s">
        <v>29</v>
      </c>
      <c r="H4364" s="5">
        <v>12541.75</v>
      </c>
      <c r="I4364" s="5">
        <v>12541.7474</v>
      </c>
      <c r="J4364" s="5">
        <v>2.59999999980209E-3</v>
      </c>
      <c r="K4364" s="5">
        <v>12541.75</v>
      </c>
      <c r="L4364" s="5">
        <v>0</v>
      </c>
      <c r="M4364" t="str">
        <f>IF(ISERROR(VLOOKUP(A4364,'[1]Ecart validé'!$A:$A,1,FALSE)),Z4364,"Ecart Validé")</f>
        <v>valid</v>
      </c>
      <c r="R4364" t="s">
        <v>30</v>
      </c>
      <c r="X4364"/>
      <c r="Y4364"/>
      <c r="Z4364" t="s">
        <v>31</v>
      </c>
    </row>
    <row r="4365" spans="1:26" x14ac:dyDescent="0.3">
      <c r="A4365" t="s">
        <v>5831</v>
      </c>
      <c r="B4365" t="s">
        <v>3157</v>
      </c>
      <c r="C4365">
        <v>298297</v>
      </c>
      <c r="D4365" t="str">
        <f>+VLOOKUP(C4365,Param!K:L,2,FALSE)</f>
        <v>MAMMAFIORE</v>
      </c>
      <c r="E4365">
        <v>1181405616</v>
      </c>
      <c r="F4365" t="s">
        <v>37</v>
      </c>
      <c r="G4365" t="s">
        <v>29</v>
      </c>
      <c r="H4365" s="5">
        <v>1260.02</v>
      </c>
      <c r="I4365" s="5">
        <v>1260.0245</v>
      </c>
      <c r="J4365" s="5">
        <v>-4.5000000000072699E-3</v>
      </c>
      <c r="K4365" s="5">
        <v>1260.02</v>
      </c>
      <c r="L4365" s="5">
        <v>0</v>
      </c>
      <c r="M4365" t="str">
        <f>IF(ISERROR(VLOOKUP(A4365,'[1]Ecart validé'!$A:$A,1,FALSE)),Z4365,"Ecart Validé")</f>
        <v>valid</v>
      </c>
      <c r="R4365" t="s">
        <v>30</v>
      </c>
      <c r="X4365"/>
      <c r="Y4365"/>
      <c r="Z4365" t="s">
        <v>31</v>
      </c>
    </row>
    <row r="4366" spans="1:26" x14ac:dyDescent="0.3">
      <c r="A4366" t="s">
        <v>5832</v>
      </c>
      <c r="B4366" t="s">
        <v>3157</v>
      </c>
      <c r="C4366">
        <v>299293</v>
      </c>
      <c r="D4366" t="str">
        <f>+VLOOKUP(C4366,Param!K:L,2,FALSE)</f>
        <v>OSP HOLDING france ORBILITY</v>
      </c>
      <c r="E4366">
        <v>1184405798</v>
      </c>
      <c r="F4366" t="s">
        <v>28</v>
      </c>
      <c r="G4366" t="s">
        <v>29</v>
      </c>
      <c r="H4366" s="5">
        <v>3548.34</v>
      </c>
      <c r="I4366" s="5">
        <v>3548.3380000000002</v>
      </c>
      <c r="J4366" s="5">
        <v>1.9999999999527002E-3</v>
      </c>
      <c r="K4366" s="5">
        <v>3548.34</v>
      </c>
      <c r="L4366" s="5">
        <v>0</v>
      </c>
      <c r="M4366" t="str">
        <f>IF(ISERROR(VLOOKUP(A4366,'[1]Ecart validé'!$A:$A,1,FALSE)),Z4366,"Ecart Validé")</f>
        <v>valid</v>
      </c>
      <c r="R4366" t="s">
        <v>30</v>
      </c>
      <c r="X4366"/>
      <c r="Y4366"/>
      <c r="Z4366" t="s">
        <v>31</v>
      </c>
    </row>
    <row r="4367" spans="1:26" x14ac:dyDescent="0.3">
      <c r="A4367" t="s">
        <v>5833</v>
      </c>
      <c r="B4367" t="s">
        <v>3157</v>
      </c>
      <c r="C4367">
        <v>299293</v>
      </c>
      <c r="D4367" t="str">
        <f>+VLOOKUP(C4367,Param!K:L,2,FALSE)</f>
        <v>OSP HOLDING france ORBILITY</v>
      </c>
      <c r="E4367">
        <v>1184405798</v>
      </c>
      <c r="F4367" t="s">
        <v>33</v>
      </c>
      <c r="G4367" t="s">
        <v>29</v>
      </c>
      <c r="H4367" s="5">
        <v>2328.16</v>
      </c>
      <c r="I4367" s="5">
        <v>2328.1554999999998</v>
      </c>
      <c r="J4367" s="5">
        <v>4.5000000000072699E-3</v>
      </c>
      <c r="K4367" s="5">
        <v>2328.16</v>
      </c>
      <c r="L4367" s="5">
        <v>0</v>
      </c>
      <c r="M4367" t="str">
        <f>IF(ISERROR(VLOOKUP(A4367,'[1]Ecart validé'!$A:$A,1,FALSE)),Z4367,"Ecart Validé")</f>
        <v>valid</v>
      </c>
      <c r="R4367" t="s">
        <v>30</v>
      </c>
      <c r="X4367"/>
      <c r="Y4367"/>
      <c r="Z4367" t="s">
        <v>31</v>
      </c>
    </row>
    <row r="4368" spans="1:26" x14ac:dyDescent="0.3">
      <c r="A4368" t="s">
        <v>5834</v>
      </c>
      <c r="B4368" t="s">
        <v>3157</v>
      </c>
      <c r="C4368">
        <v>299293</v>
      </c>
      <c r="D4368" t="str">
        <f>+VLOOKUP(C4368,Param!K:L,2,FALSE)</f>
        <v>OSP HOLDING france ORBILITY</v>
      </c>
      <c r="E4368">
        <v>1184405798</v>
      </c>
      <c r="F4368" t="s">
        <v>35</v>
      </c>
      <c r="G4368" t="s">
        <v>29</v>
      </c>
      <c r="H4368" s="5">
        <v>2813.97</v>
      </c>
      <c r="I4368" s="5">
        <v>2813.973</v>
      </c>
      <c r="J4368" s="5">
        <v>-2.9999999997016801E-3</v>
      </c>
      <c r="K4368" s="5">
        <v>2813.97</v>
      </c>
      <c r="L4368" s="5">
        <v>0</v>
      </c>
      <c r="M4368" t="str">
        <f>IF(ISERROR(VLOOKUP(A4368,'[1]Ecart validé'!$A:$A,1,FALSE)),Z4368,"Ecart Validé")</f>
        <v>valid</v>
      </c>
      <c r="R4368" t="s">
        <v>30</v>
      </c>
      <c r="X4368"/>
      <c r="Y4368"/>
      <c r="Z4368" t="s">
        <v>31</v>
      </c>
    </row>
    <row r="4369" spans="1:26" x14ac:dyDescent="0.3">
      <c r="A4369" t="s">
        <v>5835</v>
      </c>
      <c r="B4369" t="s">
        <v>3157</v>
      </c>
      <c r="C4369">
        <v>299293</v>
      </c>
      <c r="D4369" t="str">
        <f>+VLOOKUP(C4369,Param!K:L,2,FALSE)</f>
        <v>OSP HOLDING france ORBILITY</v>
      </c>
      <c r="E4369">
        <v>1184405798</v>
      </c>
      <c r="F4369" t="s">
        <v>37</v>
      </c>
      <c r="G4369" t="s">
        <v>29</v>
      </c>
      <c r="H4369" s="5">
        <v>1672.56</v>
      </c>
      <c r="I4369" s="5">
        <v>1672.5595000000001</v>
      </c>
      <c r="J4369" s="5">
        <v>4.9999999987448897E-4</v>
      </c>
      <c r="K4369" s="5">
        <v>1672.56</v>
      </c>
      <c r="L4369" s="5">
        <v>0</v>
      </c>
      <c r="M4369" t="str">
        <f>IF(ISERROR(VLOOKUP(A4369,'[1]Ecart validé'!$A:$A,1,FALSE)),Z4369,"Ecart Validé")</f>
        <v>valid</v>
      </c>
      <c r="R4369" t="s">
        <v>30</v>
      </c>
      <c r="X4369"/>
      <c r="Y4369"/>
      <c r="Z4369" t="s">
        <v>31</v>
      </c>
    </row>
    <row r="4370" spans="1:26" x14ac:dyDescent="0.3">
      <c r="A4370" t="s">
        <v>5836</v>
      </c>
      <c r="B4370" t="s">
        <v>3157</v>
      </c>
      <c r="C4370">
        <v>299324</v>
      </c>
      <c r="D4370" t="str">
        <f>+VLOOKUP(C4370,Param!K:L,2,FALSE)</f>
        <v>VITAFRAIS</v>
      </c>
      <c r="E4370">
        <v>1190106147</v>
      </c>
      <c r="F4370" t="s">
        <v>28</v>
      </c>
      <c r="G4370" t="s">
        <v>29</v>
      </c>
      <c r="H4370" s="5">
        <v>468.16</v>
      </c>
      <c r="I4370" s="5">
        <v>468.15719999999999</v>
      </c>
      <c r="J4370" s="5">
        <v>2.8000000000361E-3</v>
      </c>
      <c r="K4370" s="5">
        <v>468.16</v>
      </c>
      <c r="L4370" s="5">
        <v>0</v>
      </c>
      <c r="M4370" t="str">
        <f>IF(ISERROR(VLOOKUP(A4370,'[1]Ecart validé'!$A:$A,1,FALSE)),Z4370,"Ecart Validé")</f>
        <v>valid</v>
      </c>
      <c r="R4370" t="s">
        <v>30</v>
      </c>
      <c r="X4370"/>
      <c r="Y4370"/>
      <c r="Z4370" t="s">
        <v>31</v>
      </c>
    </row>
    <row r="4371" spans="1:26" x14ac:dyDescent="0.3">
      <c r="A4371" t="s">
        <v>5837</v>
      </c>
      <c r="B4371" t="s">
        <v>3157</v>
      </c>
      <c r="C4371">
        <v>299324</v>
      </c>
      <c r="D4371" t="str">
        <f>+VLOOKUP(C4371,Param!K:L,2,FALSE)</f>
        <v>VITAFRAIS</v>
      </c>
      <c r="E4371">
        <v>1190106147</v>
      </c>
      <c r="F4371" t="s">
        <v>33</v>
      </c>
      <c r="G4371" t="s">
        <v>29</v>
      </c>
      <c r="H4371" s="5">
        <v>53.56</v>
      </c>
      <c r="I4371" s="5">
        <v>53.563200000000002</v>
      </c>
      <c r="J4371" s="5">
        <v>-3.1999999999996402E-3</v>
      </c>
      <c r="K4371" s="5">
        <v>53.56</v>
      </c>
      <c r="L4371" s="5">
        <v>0</v>
      </c>
      <c r="M4371" t="str">
        <f>IF(ISERROR(VLOOKUP(A4371,'[1]Ecart validé'!$A:$A,1,FALSE)),Z4371,"Ecart Validé")</f>
        <v>valid</v>
      </c>
      <c r="R4371" t="s">
        <v>30</v>
      </c>
      <c r="X4371"/>
      <c r="Y4371"/>
      <c r="Z4371" t="s">
        <v>31</v>
      </c>
    </row>
    <row r="4372" spans="1:26" x14ac:dyDescent="0.3">
      <c r="A4372" t="s">
        <v>5838</v>
      </c>
      <c r="B4372" t="s">
        <v>3157</v>
      </c>
      <c r="C4372">
        <v>299324</v>
      </c>
      <c r="D4372" t="str">
        <f>+VLOOKUP(C4372,Param!K:L,2,FALSE)</f>
        <v>VITAFRAIS</v>
      </c>
      <c r="E4372">
        <v>1190106147</v>
      </c>
      <c r="F4372" t="s">
        <v>35</v>
      </c>
      <c r="G4372" t="s">
        <v>29</v>
      </c>
      <c r="H4372" s="5">
        <v>51.67</v>
      </c>
      <c r="I4372" s="5">
        <v>51.671999999999997</v>
      </c>
      <c r="J4372" s="5">
        <v>-1.9999999999953302E-3</v>
      </c>
      <c r="K4372" s="5">
        <v>51.67</v>
      </c>
      <c r="L4372" s="5">
        <v>0</v>
      </c>
      <c r="M4372" t="str">
        <f>IF(ISERROR(VLOOKUP(A4372,'[1]Ecart validé'!$A:$A,1,FALSE)),Z4372,"Ecart Validé")</f>
        <v>valid</v>
      </c>
      <c r="R4372" t="s">
        <v>30</v>
      </c>
      <c r="X4372"/>
      <c r="Y4372"/>
      <c r="Z4372" t="s">
        <v>31</v>
      </c>
    </row>
    <row r="4373" spans="1:26" x14ac:dyDescent="0.3">
      <c r="A4373" t="s">
        <v>5839</v>
      </c>
      <c r="B4373" t="s">
        <v>3157</v>
      </c>
      <c r="C4373">
        <v>299491</v>
      </c>
      <c r="D4373" t="str">
        <f>+VLOOKUP(C4373,Param!K:L,2,FALSE)</f>
        <v>DRAGO SAS PARIS</v>
      </c>
      <c r="E4373" t="s">
        <v>5840</v>
      </c>
      <c r="F4373" t="s">
        <v>28</v>
      </c>
      <c r="G4373" t="s">
        <v>29</v>
      </c>
      <c r="H4373" s="5">
        <v>138.15</v>
      </c>
      <c r="I4373" s="5">
        <v>138.1525</v>
      </c>
      <c r="J4373" s="5">
        <v>-2.4999999999977202E-3</v>
      </c>
      <c r="K4373" s="5">
        <v>138.15</v>
      </c>
      <c r="L4373" s="5">
        <v>0</v>
      </c>
      <c r="M4373" t="str">
        <f>IF(ISERROR(VLOOKUP(A4373,'[1]Ecart validé'!$A:$A,1,FALSE)),Z4373,"Ecart Validé")</f>
        <v>valid</v>
      </c>
      <c r="R4373" t="s">
        <v>30</v>
      </c>
      <c r="X4373"/>
      <c r="Y4373"/>
      <c r="Z4373" t="s">
        <v>31</v>
      </c>
    </row>
    <row r="4374" spans="1:26" x14ac:dyDescent="0.3">
      <c r="A4374" t="s">
        <v>5841</v>
      </c>
      <c r="B4374" t="s">
        <v>3157</v>
      </c>
      <c r="C4374">
        <v>299491</v>
      </c>
      <c r="D4374" t="str">
        <f>+VLOOKUP(C4374,Param!K:L,2,FALSE)</f>
        <v>DRAGO SAS PARIS</v>
      </c>
      <c r="E4374" t="s">
        <v>5840</v>
      </c>
      <c r="F4374" t="s">
        <v>33</v>
      </c>
      <c r="G4374" t="s">
        <v>29</v>
      </c>
      <c r="H4374" s="5">
        <v>3.25</v>
      </c>
      <c r="I4374" s="5">
        <v>3.25</v>
      </c>
      <c r="J4374" s="5">
        <v>0</v>
      </c>
      <c r="K4374" s="5">
        <v>3.25</v>
      </c>
      <c r="L4374" s="5">
        <v>0</v>
      </c>
      <c r="M4374" t="str">
        <f>IF(ISERROR(VLOOKUP(A4374,'[1]Ecart validé'!$A:$A,1,FALSE)),Z4374,"Ecart Validé")</f>
        <v>valid</v>
      </c>
      <c r="R4374" t="s">
        <v>30</v>
      </c>
      <c r="X4374"/>
      <c r="Y4374"/>
      <c r="Z4374" t="s">
        <v>31</v>
      </c>
    </row>
    <row r="4375" spans="1:26" x14ac:dyDescent="0.3">
      <c r="A4375" t="s">
        <v>5842</v>
      </c>
      <c r="B4375" t="s">
        <v>3157</v>
      </c>
      <c r="C4375">
        <v>299491</v>
      </c>
      <c r="D4375" t="str">
        <f>+VLOOKUP(C4375,Param!K:L,2,FALSE)</f>
        <v>DRAGO SAS PARIS</v>
      </c>
      <c r="E4375" t="s">
        <v>5840</v>
      </c>
      <c r="F4375" t="s">
        <v>35</v>
      </c>
      <c r="G4375" t="s">
        <v>29</v>
      </c>
      <c r="H4375" s="5">
        <v>28.25</v>
      </c>
      <c r="I4375" s="5">
        <v>28.239000000000001</v>
      </c>
      <c r="J4375" s="5">
        <v>1.09999999999992E-2</v>
      </c>
      <c r="K4375" s="5">
        <v>28.25</v>
      </c>
      <c r="L4375" s="5">
        <v>0</v>
      </c>
      <c r="M4375" t="str">
        <f>IF(ISERROR(VLOOKUP(A4375,'[1]Ecart validé'!$A:$A,1,FALSE)),Z4375,"Ecart Validé")</f>
        <v>valid</v>
      </c>
      <c r="R4375" t="s">
        <v>30</v>
      </c>
      <c r="X4375"/>
      <c r="Y4375"/>
      <c r="Z4375" t="s">
        <v>31</v>
      </c>
    </row>
    <row r="4376" spans="1:26" x14ac:dyDescent="0.3">
      <c r="A4376" t="s">
        <v>5843</v>
      </c>
      <c r="B4376" t="s">
        <v>3157</v>
      </c>
      <c r="C4376">
        <v>299491</v>
      </c>
      <c r="D4376" t="str">
        <f>+VLOOKUP(C4376,Param!K:L,2,FALSE)</f>
        <v>DRAGO SAS PARIS</v>
      </c>
      <c r="E4376" t="s">
        <v>5840</v>
      </c>
      <c r="F4376" t="s">
        <v>37</v>
      </c>
      <c r="G4376" t="s">
        <v>29</v>
      </c>
      <c r="H4376" s="5">
        <v>19.68</v>
      </c>
      <c r="I4376" s="5">
        <v>19.686</v>
      </c>
      <c r="J4376" s="5">
        <v>-6.0000000000002196E-3</v>
      </c>
      <c r="K4376" s="5">
        <v>19.68</v>
      </c>
      <c r="L4376" s="5">
        <v>0</v>
      </c>
      <c r="M4376" t="str">
        <f>IF(ISERROR(VLOOKUP(A4376,'[1]Ecart validé'!$A:$A,1,FALSE)),Z4376,"Ecart Validé")</f>
        <v>valid</v>
      </c>
      <c r="R4376" t="s">
        <v>30</v>
      </c>
      <c r="X4376"/>
      <c r="Y4376"/>
      <c r="Z4376" t="s">
        <v>31</v>
      </c>
    </row>
    <row r="4377" spans="1:26" x14ac:dyDescent="0.3">
      <c r="A4377" t="s">
        <v>5844</v>
      </c>
      <c r="B4377" t="s">
        <v>3157</v>
      </c>
      <c r="C4377">
        <v>299570</v>
      </c>
      <c r="D4377" t="str">
        <f>+VLOOKUP(C4377,Param!K:L,2,FALSE)</f>
        <v>TERRES DE CAFE</v>
      </c>
      <c r="E4377">
        <v>1191406449</v>
      </c>
      <c r="F4377" t="s">
        <v>28</v>
      </c>
      <c r="G4377" t="s">
        <v>29</v>
      </c>
      <c r="H4377" s="5">
        <v>34.5</v>
      </c>
      <c r="I4377" s="5">
        <v>34.5</v>
      </c>
      <c r="J4377" s="5">
        <v>0</v>
      </c>
      <c r="K4377" s="5">
        <v>34.5</v>
      </c>
      <c r="L4377" s="5">
        <v>0</v>
      </c>
      <c r="M4377" t="str">
        <f>IF(ISERROR(VLOOKUP(A4377,'[1]Ecart validé'!$A:$A,1,FALSE)),Z4377,"Ecart Validé")</f>
        <v>valid</v>
      </c>
      <c r="R4377" t="s">
        <v>30</v>
      </c>
      <c r="X4377"/>
      <c r="Y4377"/>
      <c r="Z4377" t="s">
        <v>31</v>
      </c>
    </row>
    <row r="4378" spans="1:26" x14ac:dyDescent="0.3">
      <c r="A4378" t="s">
        <v>5845</v>
      </c>
      <c r="B4378" t="s">
        <v>3157</v>
      </c>
      <c r="C4378">
        <v>299570</v>
      </c>
      <c r="D4378" t="str">
        <f>+VLOOKUP(C4378,Param!K:L,2,FALSE)</f>
        <v>TERRES DE CAFE</v>
      </c>
      <c r="E4378">
        <v>1191406449</v>
      </c>
      <c r="F4378" t="s">
        <v>35</v>
      </c>
      <c r="G4378" t="s">
        <v>29</v>
      </c>
      <c r="H4378" s="5">
        <v>20.7</v>
      </c>
      <c r="I4378" s="5">
        <v>20.7</v>
      </c>
      <c r="J4378" s="5">
        <v>0</v>
      </c>
      <c r="K4378" s="5">
        <v>20.7</v>
      </c>
      <c r="L4378" s="5">
        <v>0</v>
      </c>
      <c r="M4378" t="str">
        <f>IF(ISERROR(VLOOKUP(A4378,'[1]Ecart validé'!$A:$A,1,FALSE)),Z4378,"Ecart Validé")</f>
        <v>valid</v>
      </c>
      <c r="R4378" t="s">
        <v>30</v>
      </c>
      <c r="X4378"/>
      <c r="Y4378"/>
      <c r="Z4378" t="s">
        <v>31</v>
      </c>
    </row>
    <row r="4379" spans="1:26" x14ac:dyDescent="0.3">
      <c r="A4379" t="s">
        <v>5846</v>
      </c>
      <c r="B4379" t="s">
        <v>3157</v>
      </c>
      <c r="C4379">
        <v>299570</v>
      </c>
      <c r="D4379" t="str">
        <f>+VLOOKUP(C4379,Param!K:L,2,FALSE)</f>
        <v>TERRES DE CAFE</v>
      </c>
      <c r="E4379">
        <v>1191406449</v>
      </c>
      <c r="F4379" t="s">
        <v>37</v>
      </c>
      <c r="G4379" t="s">
        <v>29</v>
      </c>
      <c r="H4379" s="5">
        <v>131.51</v>
      </c>
      <c r="I4379" s="5">
        <v>131.51429999999999</v>
      </c>
      <c r="J4379" s="5">
        <v>-4.3000000000006297E-3</v>
      </c>
      <c r="K4379" s="5">
        <v>131.51</v>
      </c>
      <c r="L4379" s="5">
        <v>0</v>
      </c>
      <c r="M4379" t="str">
        <f>IF(ISERROR(VLOOKUP(A4379,'[1]Ecart validé'!$A:$A,1,FALSE)),Z4379,"Ecart Validé")</f>
        <v>valid</v>
      </c>
      <c r="R4379" t="s">
        <v>30</v>
      </c>
      <c r="X4379"/>
      <c r="Y4379"/>
      <c r="Z4379" t="s">
        <v>31</v>
      </c>
    </row>
    <row r="4380" spans="1:26" x14ac:dyDescent="0.3">
      <c r="A4380" t="s">
        <v>5847</v>
      </c>
      <c r="B4380" t="s">
        <v>3157</v>
      </c>
      <c r="C4380">
        <v>300406</v>
      </c>
      <c r="D4380" t="str">
        <f>+VLOOKUP(C4380,Param!K:L,2,FALSE)</f>
        <v>SOCOTEC FORMATION</v>
      </c>
      <c r="E4380">
        <v>2207206561</v>
      </c>
      <c r="F4380" t="s">
        <v>28</v>
      </c>
      <c r="G4380" t="s">
        <v>29</v>
      </c>
      <c r="H4380" s="5">
        <v>1300.8499999999999</v>
      </c>
      <c r="I4380" s="5">
        <v>1300.8499999999999</v>
      </c>
      <c r="J4380" s="5">
        <v>0</v>
      </c>
      <c r="K4380" s="5">
        <v>1300.8499999999999</v>
      </c>
      <c r="L4380" s="5">
        <v>0</v>
      </c>
      <c r="M4380" t="str">
        <f>IF(ISERROR(VLOOKUP(A4380,'[1]Ecart validé'!$A:$A,1,FALSE)),Z4380,"Ecart Validé")</f>
        <v>valid</v>
      </c>
      <c r="R4380" t="s">
        <v>30</v>
      </c>
      <c r="X4380"/>
      <c r="Y4380"/>
      <c r="Z4380" t="s">
        <v>31</v>
      </c>
    </row>
    <row r="4381" spans="1:26" x14ac:dyDescent="0.3">
      <c r="A4381" t="s">
        <v>5848</v>
      </c>
      <c r="B4381" t="s">
        <v>3157</v>
      </c>
      <c r="C4381">
        <v>300406</v>
      </c>
      <c r="D4381" t="str">
        <f>+VLOOKUP(C4381,Param!K:L,2,FALSE)</f>
        <v>SOCOTEC FORMATION</v>
      </c>
      <c r="E4381">
        <v>2207206561</v>
      </c>
      <c r="F4381" t="s">
        <v>33</v>
      </c>
      <c r="G4381" t="s">
        <v>29</v>
      </c>
      <c r="H4381" s="5">
        <v>202.52</v>
      </c>
      <c r="I4381" s="5">
        <v>202.51650000000001</v>
      </c>
      <c r="J4381" s="5">
        <v>3.5000000000024998E-3</v>
      </c>
      <c r="K4381" s="5">
        <v>202.52</v>
      </c>
      <c r="L4381" s="5">
        <v>0</v>
      </c>
      <c r="M4381" t="str">
        <f>IF(ISERROR(VLOOKUP(A4381,'[1]Ecart validé'!$A:$A,1,FALSE)),Z4381,"Ecart Validé")</f>
        <v>valid</v>
      </c>
      <c r="R4381" t="s">
        <v>30</v>
      </c>
      <c r="X4381"/>
      <c r="Y4381"/>
      <c r="Z4381" t="s">
        <v>31</v>
      </c>
    </row>
    <row r="4382" spans="1:26" x14ac:dyDescent="0.3">
      <c r="A4382" t="s">
        <v>5849</v>
      </c>
      <c r="B4382" t="s">
        <v>3157</v>
      </c>
      <c r="C4382">
        <v>300406</v>
      </c>
      <c r="D4382" t="str">
        <f>+VLOOKUP(C4382,Param!K:L,2,FALSE)</f>
        <v>SOCOTEC FORMATION</v>
      </c>
      <c r="E4382">
        <v>2207206561</v>
      </c>
      <c r="F4382" t="s">
        <v>35</v>
      </c>
      <c r="G4382" t="s">
        <v>29</v>
      </c>
      <c r="H4382" s="5">
        <v>287</v>
      </c>
      <c r="I4382" s="5">
        <v>287</v>
      </c>
      <c r="J4382" s="5">
        <v>0</v>
      </c>
      <c r="K4382" s="5">
        <v>287</v>
      </c>
      <c r="L4382" s="5">
        <v>0</v>
      </c>
      <c r="M4382" t="str">
        <f>IF(ISERROR(VLOOKUP(A4382,'[1]Ecart validé'!$A:$A,1,FALSE)),Z4382,"Ecart Validé")</f>
        <v>valid</v>
      </c>
      <c r="R4382" t="s">
        <v>30</v>
      </c>
      <c r="X4382"/>
      <c r="Y4382"/>
      <c r="Z4382" t="s">
        <v>31</v>
      </c>
    </row>
    <row r="4383" spans="1:26" x14ac:dyDescent="0.3">
      <c r="A4383" t="s">
        <v>5850</v>
      </c>
      <c r="B4383" t="s">
        <v>3157</v>
      </c>
      <c r="C4383">
        <v>300406</v>
      </c>
      <c r="D4383" t="str">
        <f>+VLOOKUP(C4383,Param!K:L,2,FALSE)</f>
        <v>SOCOTEC FORMATION</v>
      </c>
      <c r="E4383">
        <v>2207206561</v>
      </c>
      <c r="F4383" t="s">
        <v>37</v>
      </c>
      <c r="G4383" t="s">
        <v>29</v>
      </c>
      <c r="H4383" s="5">
        <v>2289.04</v>
      </c>
      <c r="I4383" s="5">
        <v>2289.0405999999998</v>
      </c>
      <c r="J4383" s="5">
        <v>-5.9999999984938703E-4</v>
      </c>
      <c r="K4383" s="5">
        <v>2289.04</v>
      </c>
      <c r="L4383" s="5">
        <v>0</v>
      </c>
      <c r="M4383" t="str">
        <f>IF(ISERROR(VLOOKUP(A4383,'[1]Ecart validé'!$A:$A,1,FALSE)),Z4383,"Ecart Validé")</f>
        <v>valid</v>
      </c>
      <c r="R4383" t="s">
        <v>30</v>
      </c>
      <c r="X4383"/>
      <c r="Y4383"/>
      <c r="Z4383" t="s">
        <v>31</v>
      </c>
    </row>
    <row r="4384" spans="1:26" x14ac:dyDescent="0.3">
      <c r="A4384" t="s">
        <v>5851</v>
      </c>
      <c r="B4384" t="s">
        <v>3157</v>
      </c>
      <c r="C4384">
        <v>302189</v>
      </c>
      <c r="D4384" t="str">
        <f>+VLOOKUP(C4384,Param!K:L,2,FALSE)</f>
        <v>FLORENCE DORE</v>
      </c>
      <c r="E4384">
        <v>2181905618</v>
      </c>
      <c r="F4384" t="s">
        <v>28</v>
      </c>
      <c r="G4384" t="s">
        <v>29</v>
      </c>
      <c r="H4384" s="5">
        <v>2024.79</v>
      </c>
      <c r="I4384" s="5">
        <v>2024.7926</v>
      </c>
      <c r="J4384" s="5">
        <v>-2.6000000000294598E-3</v>
      </c>
      <c r="K4384" s="5">
        <v>2024.79</v>
      </c>
      <c r="L4384" s="5">
        <v>0</v>
      </c>
      <c r="M4384" t="str">
        <f>IF(ISERROR(VLOOKUP(A4384,'[1]Ecart validé'!$A:$A,1,FALSE)),Z4384,"Ecart Validé")</f>
        <v>valid</v>
      </c>
      <c r="R4384" t="s">
        <v>30</v>
      </c>
      <c r="X4384"/>
      <c r="Y4384"/>
      <c r="Z4384" t="s">
        <v>31</v>
      </c>
    </row>
    <row r="4385" spans="1:26" x14ac:dyDescent="0.3">
      <c r="A4385" t="s">
        <v>5852</v>
      </c>
      <c r="B4385" t="s">
        <v>3157</v>
      </c>
      <c r="C4385">
        <v>302189</v>
      </c>
      <c r="D4385" t="str">
        <f>+VLOOKUP(C4385,Param!K:L,2,FALSE)</f>
        <v>FLORENCE DORE</v>
      </c>
      <c r="E4385">
        <v>2181905618</v>
      </c>
      <c r="F4385" t="s">
        <v>33</v>
      </c>
      <c r="G4385" t="s">
        <v>29</v>
      </c>
      <c r="H4385" s="5">
        <v>595.28</v>
      </c>
      <c r="I4385" s="5">
        <v>595.28160000000003</v>
      </c>
      <c r="J4385" s="5">
        <v>-1.6000000000531099E-3</v>
      </c>
      <c r="K4385" s="5">
        <v>595.28</v>
      </c>
      <c r="L4385" s="5">
        <v>0</v>
      </c>
      <c r="M4385" t="str">
        <f>IF(ISERROR(VLOOKUP(A4385,'[1]Ecart validé'!$A:$A,1,FALSE)),Z4385,"Ecart Validé")</f>
        <v>valid</v>
      </c>
      <c r="R4385" t="s">
        <v>30</v>
      </c>
      <c r="X4385"/>
      <c r="Y4385"/>
      <c r="Z4385" t="s">
        <v>31</v>
      </c>
    </row>
    <row r="4386" spans="1:26" x14ac:dyDescent="0.3">
      <c r="A4386" t="s">
        <v>5853</v>
      </c>
      <c r="B4386" t="s">
        <v>3157</v>
      </c>
      <c r="C4386">
        <v>302189</v>
      </c>
      <c r="D4386" t="str">
        <f>+VLOOKUP(C4386,Param!K:L,2,FALSE)</f>
        <v>FLORENCE DORE</v>
      </c>
      <c r="E4386">
        <v>2181905618</v>
      </c>
      <c r="F4386" t="s">
        <v>35</v>
      </c>
      <c r="G4386" t="s">
        <v>29</v>
      </c>
      <c r="H4386" s="5">
        <v>775.96</v>
      </c>
      <c r="I4386" s="5">
        <v>775.96</v>
      </c>
      <c r="J4386" s="5">
        <v>0</v>
      </c>
      <c r="K4386" s="5">
        <v>775.96</v>
      </c>
      <c r="L4386" s="5">
        <v>0</v>
      </c>
      <c r="M4386" t="str">
        <f>IF(ISERROR(VLOOKUP(A4386,'[1]Ecart validé'!$A:$A,1,FALSE)),Z4386,"Ecart Validé")</f>
        <v>valid</v>
      </c>
      <c r="R4386" t="s">
        <v>30</v>
      </c>
      <c r="X4386"/>
      <c r="Y4386"/>
      <c r="Z4386" t="s">
        <v>31</v>
      </c>
    </row>
    <row r="4387" spans="1:26" x14ac:dyDescent="0.3">
      <c r="A4387" t="s">
        <v>5854</v>
      </c>
      <c r="B4387" t="s">
        <v>3157</v>
      </c>
      <c r="C4387">
        <v>302189</v>
      </c>
      <c r="D4387" t="str">
        <f>+VLOOKUP(C4387,Param!K:L,2,FALSE)</f>
        <v>FLORENCE DORE</v>
      </c>
      <c r="E4387">
        <v>2181905618</v>
      </c>
      <c r="F4387" t="s">
        <v>37</v>
      </c>
      <c r="G4387" t="s">
        <v>29</v>
      </c>
      <c r="H4387" s="5">
        <v>566.33000000000004</v>
      </c>
      <c r="I4387" s="5">
        <v>566.32860000000005</v>
      </c>
      <c r="J4387" s="5">
        <v>1.39999999998963E-3</v>
      </c>
      <c r="K4387" s="5">
        <v>566.33000000000004</v>
      </c>
      <c r="L4387" s="5">
        <v>0</v>
      </c>
      <c r="M4387" t="str">
        <f>IF(ISERROR(VLOOKUP(A4387,'[1]Ecart validé'!$A:$A,1,FALSE)),Z4387,"Ecart Validé")</f>
        <v>valid</v>
      </c>
      <c r="R4387" t="s">
        <v>30</v>
      </c>
      <c r="X4387"/>
      <c r="Y4387"/>
      <c r="Z4387" t="s">
        <v>31</v>
      </c>
    </row>
    <row r="4388" spans="1:26" x14ac:dyDescent="0.3">
      <c r="A4388" t="s">
        <v>5855</v>
      </c>
      <c r="B4388" t="s">
        <v>3157</v>
      </c>
      <c r="C4388">
        <v>304958</v>
      </c>
      <c r="D4388" t="str">
        <f>+VLOOKUP(C4388,Param!K:L,2,FALSE)</f>
        <v>C &amp; C FRANCE</v>
      </c>
      <c r="E4388">
        <v>1200506551</v>
      </c>
      <c r="F4388" t="s">
        <v>28</v>
      </c>
      <c r="G4388" t="s">
        <v>29</v>
      </c>
      <c r="H4388" s="5">
        <v>14366.97</v>
      </c>
      <c r="I4388" s="5">
        <v>14366.965200000001</v>
      </c>
      <c r="J4388" s="5">
        <v>4.7999999987950997E-3</v>
      </c>
      <c r="K4388" s="5">
        <v>14366.97</v>
      </c>
      <c r="L4388" s="5">
        <v>0</v>
      </c>
      <c r="M4388" t="str">
        <f>IF(ISERROR(VLOOKUP(A4388,'[1]Ecart validé'!$A:$A,1,FALSE)),Z4388,"Ecart Validé")</f>
        <v>valid</v>
      </c>
      <c r="R4388" t="s">
        <v>30</v>
      </c>
      <c r="X4388"/>
      <c r="Y4388"/>
      <c r="Z4388" t="s">
        <v>31</v>
      </c>
    </row>
    <row r="4389" spans="1:26" x14ac:dyDescent="0.3">
      <c r="A4389" t="s">
        <v>5856</v>
      </c>
      <c r="B4389" t="s">
        <v>3157</v>
      </c>
      <c r="C4389">
        <v>304958</v>
      </c>
      <c r="D4389" t="str">
        <f>+VLOOKUP(C4389,Param!K:L,2,FALSE)</f>
        <v>C &amp; C FRANCE</v>
      </c>
      <c r="E4389">
        <v>1200506551</v>
      </c>
      <c r="F4389" t="s">
        <v>33</v>
      </c>
      <c r="G4389" t="s">
        <v>29</v>
      </c>
      <c r="H4389" s="5">
        <v>1691.7</v>
      </c>
      <c r="I4389" s="5">
        <v>1691.7004999999999</v>
      </c>
      <c r="J4389" s="5">
        <v>-4.9999999987448897E-4</v>
      </c>
      <c r="K4389" s="5">
        <v>1691.7</v>
      </c>
      <c r="L4389" s="5">
        <v>0</v>
      </c>
      <c r="M4389" t="str">
        <f>IF(ISERROR(VLOOKUP(A4389,'[1]Ecart validé'!$A:$A,1,FALSE)),Z4389,"Ecart Validé")</f>
        <v>valid</v>
      </c>
      <c r="R4389" t="s">
        <v>30</v>
      </c>
      <c r="X4389"/>
      <c r="Y4389"/>
      <c r="Z4389" t="s">
        <v>31</v>
      </c>
    </row>
    <row r="4390" spans="1:26" x14ac:dyDescent="0.3">
      <c r="A4390" t="s">
        <v>5857</v>
      </c>
      <c r="B4390" t="s">
        <v>3157</v>
      </c>
      <c r="C4390">
        <v>304958</v>
      </c>
      <c r="D4390" t="str">
        <f>+VLOOKUP(C4390,Param!K:L,2,FALSE)</f>
        <v>C &amp; C FRANCE</v>
      </c>
      <c r="E4390">
        <v>1200506551</v>
      </c>
      <c r="F4390" t="s">
        <v>35</v>
      </c>
      <c r="G4390" t="s">
        <v>29</v>
      </c>
      <c r="H4390" s="5">
        <v>8996.83</v>
      </c>
      <c r="I4390" s="5">
        <v>8996.8276999999998</v>
      </c>
      <c r="J4390" s="5">
        <v>2.3000000001047699E-3</v>
      </c>
      <c r="K4390" s="5">
        <v>8996.83</v>
      </c>
      <c r="L4390" s="5">
        <v>0</v>
      </c>
      <c r="M4390" t="str">
        <f>IF(ISERROR(VLOOKUP(A4390,'[1]Ecart validé'!$A:$A,1,FALSE)),Z4390,"Ecart Validé")</f>
        <v>valid</v>
      </c>
      <c r="R4390" t="s">
        <v>30</v>
      </c>
      <c r="X4390"/>
      <c r="Y4390"/>
      <c r="Z4390" t="s">
        <v>31</v>
      </c>
    </row>
    <row r="4391" spans="1:26" x14ac:dyDescent="0.3">
      <c r="A4391" t="s">
        <v>5858</v>
      </c>
      <c r="B4391" t="s">
        <v>3157</v>
      </c>
      <c r="C4391">
        <v>304958</v>
      </c>
      <c r="D4391" t="str">
        <f>+VLOOKUP(C4391,Param!K:L,2,FALSE)</f>
        <v>C &amp; C FRANCE</v>
      </c>
      <c r="E4391">
        <v>1200506551</v>
      </c>
      <c r="F4391" t="s">
        <v>37</v>
      </c>
      <c r="G4391" t="s">
        <v>29</v>
      </c>
      <c r="H4391" s="5">
        <v>2619.4</v>
      </c>
      <c r="I4391" s="5">
        <v>2619.4041999999999</v>
      </c>
      <c r="J4391" s="5">
        <v>-4.1999999998551998E-3</v>
      </c>
      <c r="K4391" s="5">
        <v>2619.4</v>
      </c>
      <c r="L4391" s="5">
        <v>0</v>
      </c>
      <c r="M4391" t="str">
        <f>IF(ISERROR(VLOOKUP(A4391,'[1]Ecart validé'!$A:$A,1,FALSE)),Z4391,"Ecart Validé")</f>
        <v>valid</v>
      </c>
      <c r="R4391" t="s">
        <v>30</v>
      </c>
      <c r="X4391"/>
      <c r="Y4391"/>
      <c r="Z4391" t="s">
        <v>31</v>
      </c>
    </row>
    <row r="4392" spans="1:26" x14ac:dyDescent="0.3">
      <c r="A4392" t="s">
        <v>5859</v>
      </c>
      <c r="B4392" t="s">
        <v>3157</v>
      </c>
      <c r="C4392">
        <v>306167</v>
      </c>
      <c r="D4392" t="str">
        <f>+VLOOKUP(C4392,Param!K:L,2,FALSE)</f>
        <v>SOCOTEC CONSTRUCTION</v>
      </c>
      <c r="E4392">
        <v>2195306346</v>
      </c>
      <c r="F4392" t="s">
        <v>28</v>
      </c>
      <c r="G4392" t="s">
        <v>29</v>
      </c>
      <c r="H4392" s="5">
        <v>7615.1</v>
      </c>
      <c r="I4392" s="5">
        <v>7615.1</v>
      </c>
      <c r="J4392" s="5">
        <v>0</v>
      </c>
      <c r="K4392" s="5">
        <v>7615.1</v>
      </c>
      <c r="L4392" s="5">
        <v>0</v>
      </c>
      <c r="M4392" t="str">
        <f>IF(ISERROR(VLOOKUP(A4392,'[1]Ecart validé'!$A:$A,1,FALSE)),Z4392,"Ecart Validé")</f>
        <v>valid</v>
      </c>
      <c r="R4392" t="s">
        <v>30</v>
      </c>
      <c r="X4392"/>
      <c r="Y4392"/>
      <c r="Z4392" t="s">
        <v>31</v>
      </c>
    </row>
    <row r="4393" spans="1:26" x14ac:dyDescent="0.3">
      <c r="A4393" t="s">
        <v>5860</v>
      </c>
      <c r="B4393" t="s">
        <v>3157</v>
      </c>
      <c r="C4393">
        <v>306167</v>
      </c>
      <c r="D4393" t="str">
        <f>+VLOOKUP(C4393,Param!K:L,2,FALSE)</f>
        <v>SOCOTEC CONSTRUCTION</v>
      </c>
      <c r="E4393">
        <v>2195306346</v>
      </c>
      <c r="F4393" t="s">
        <v>33</v>
      </c>
      <c r="G4393" t="s">
        <v>29</v>
      </c>
      <c r="H4393" s="5">
        <v>5130.8</v>
      </c>
      <c r="I4393" s="5">
        <v>5130.8029999999999</v>
      </c>
      <c r="J4393" s="5">
        <v>-2.9999999997016801E-3</v>
      </c>
      <c r="K4393" s="5">
        <v>5130.8</v>
      </c>
      <c r="L4393" s="5">
        <v>0</v>
      </c>
      <c r="M4393" t="str">
        <f>IF(ISERROR(VLOOKUP(A4393,'[1]Ecart validé'!$A:$A,1,FALSE)),Z4393,"Ecart Validé")</f>
        <v>valid</v>
      </c>
      <c r="R4393" t="s">
        <v>30</v>
      </c>
      <c r="X4393"/>
      <c r="Y4393"/>
      <c r="Z4393" t="s">
        <v>31</v>
      </c>
    </row>
    <row r="4394" spans="1:26" x14ac:dyDescent="0.3">
      <c r="A4394" t="s">
        <v>5861</v>
      </c>
      <c r="B4394" t="s">
        <v>3157</v>
      </c>
      <c r="C4394">
        <v>306167</v>
      </c>
      <c r="D4394" t="str">
        <f>+VLOOKUP(C4394,Param!K:L,2,FALSE)</f>
        <v>SOCOTEC CONSTRUCTION</v>
      </c>
      <c r="E4394">
        <v>2195306346</v>
      </c>
      <c r="F4394" t="s">
        <v>35</v>
      </c>
      <c r="G4394" t="s">
        <v>29</v>
      </c>
      <c r="H4394" s="5">
        <v>4262.5200000000004</v>
      </c>
      <c r="I4394" s="5">
        <v>4262.5240000000003</v>
      </c>
      <c r="J4394" s="5">
        <v>-3.9999999999054099E-3</v>
      </c>
      <c r="K4394" s="5">
        <v>4262.5200000000004</v>
      </c>
      <c r="L4394" s="5">
        <v>0</v>
      </c>
      <c r="M4394" t="str">
        <f>IF(ISERROR(VLOOKUP(A4394,'[1]Ecart validé'!$A:$A,1,FALSE)),Z4394,"Ecart Validé")</f>
        <v>valid</v>
      </c>
      <c r="R4394" t="s">
        <v>30</v>
      </c>
      <c r="X4394"/>
      <c r="Y4394"/>
      <c r="Z4394" t="s">
        <v>31</v>
      </c>
    </row>
    <row r="4395" spans="1:26" x14ac:dyDescent="0.3">
      <c r="A4395" t="s">
        <v>5862</v>
      </c>
      <c r="B4395" t="s">
        <v>3157</v>
      </c>
      <c r="C4395">
        <v>306167</v>
      </c>
      <c r="D4395" t="str">
        <f>+VLOOKUP(C4395,Param!K:L,2,FALSE)</f>
        <v>SOCOTEC CONSTRUCTION</v>
      </c>
      <c r="E4395">
        <v>2195306346</v>
      </c>
      <c r="F4395" t="s">
        <v>37</v>
      </c>
      <c r="G4395" t="s">
        <v>29</v>
      </c>
      <c r="H4395" s="5">
        <v>1661.04</v>
      </c>
      <c r="I4395" s="5">
        <v>1661.039</v>
      </c>
      <c r="J4395" s="5">
        <v>9.9999999997635292E-4</v>
      </c>
      <c r="K4395" s="5">
        <v>1661.04</v>
      </c>
      <c r="L4395" s="5">
        <v>0</v>
      </c>
      <c r="M4395" t="str">
        <f>IF(ISERROR(VLOOKUP(A4395,'[1]Ecart validé'!$A:$A,1,FALSE)),Z4395,"Ecart Validé")</f>
        <v>valid</v>
      </c>
      <c r="R4395" t="s">
        <v>30</v>
      </c>
      <c r="X4395"/>
      <c r="Y4395"/>
      <c r="Z4395" t="s">
        <v>31</v>
      </c>
    </row>
    <row r="4396" spans="1:26" x14ac:dyDescent="0.3">
      <c r="A4396" t="s">
        <v>5863</v>
      </c>
      <c r="B4396" t="s">
        <v>3157</v>
      </c>
      <c r="C4396">
        <v>306799</v>
      </c>
      <c r="D4396" t="str">
        <f>+VLOOKUP(C4396,Param!K:L,2,FALSE)</f>
        <v>CROP'S VEGETABLES</v>
      </c>
      <c r="E4396" t="s">
        <v>5864</v>
      </c>
      <c r="F4396" t="s">
        <v>51</v>
      </c>
      <c r="G4396" t="s">
        <v>29</v>
      </c>
      <c r="H4396" s="5">
        <v>898.08</v>
      </c>
      <c r="I4396" s="5">
        <v>898.08</v>
      </c>
      <c r="J4396" s="5">
        <v>0</v>
      </c>
      <c r="K4396" s="5">
        <v>898.08</v>
      </c>
      <c r="L4396" s="5">
        <v>0</v>
      </c>
      <c r="M4396" t="str">
        <f>IF(ISERROR(VLOOKUP(A4396,'[1]Ecart validé'!$A:$A,1,FALSE)),Z4396,"Ecart Validé")</f>
        <v>valid</v>
      </c>
      <c r="R4396" t="s">
        <v>30</v>
      </c>
      <c r="X4396"/>
      <c r="Y4396"/>
      <c r="Z4396" t="s">
        <v>31</v>
      </c>
    </row>
    <row r="4397" spans="1:26" x14ac:dyDescent="0.3">
      <c r="A4397" t="s">
        <v>5865</v>
      </c>
      <c r="B4397" t="s">
        <v>3157</v>
      </c>
      <c r="C4397">
        <v>308051</v>
      </c>
      <c r="D4397" t="str">
        <f>+VLOOKUP(C4397,Param!K:L,2,FALSE)</f>
        <v>LES PAPILLONS BLANCS D'ENTRE SAONE ER LOIRE</v>
      </c>
      <c r="E4397">
        <v>2180505744</v>
      </c>
      <c r="F4397" t="s">
        <v>28</v>
      </c>
      <c r="G4397" t="s">
        <v>29</v>
      </c>
      <c r="H4397" s="5">
        <v>342.6</v>
      </c>
      <c r="I4397" s="5">
        <v>342.60239999999999</v>
      </c>
      <c r="J4397" s="5">
        <v>-2.3999999999659801E-3</v>
      </c>
      <c r="K4397" s="5">
        <v>342.6</v>
      </c>
      <c r="L4397" s="5">
        <v>0</v>
      </c>
      <c r="M4397" t="str">
        <f>IF(ISERROR(VLOOKUP(A4397,'[1]Ecart validé'!$A:$A,1,FALSE)),Z4397,"Ecart Validé")</f>
        <v>valid</v>
      </c>
      <c r="R4397" t="s">
        <v>30</v>
      </c>
      <c r="X4397"/>
      <c r="Y4397"/>
      <c r="Z4397" t="s">
        <v>31</v>
      </c>
    </row>
    <row r="4398" spans="1:26" x14ac:dyDescent="0.3">
      <c r="A4398" t="s">
        <v>5866</v>
      </c>
      <c r="B4398" t="s">
        <v>3157</v>
      </c>
      <c r="C4398">
        <v>308051</v>
      </c>
      <c r="D4398" t="str">
        <f>+VLOOKUP(C4398,Param!K:L,2,FALSE)</f>
        <v>LES PAPILLONS BLANCS D'ENTRE SAONE ER LOIRE</v>
      </c>
      <c r="E4398">
        <v>2180505744</v>
      </c>
      <c r="F4398" t="s">
        <v>33</v>
      </c>
      <c r="G4398" t="s">
        <v>29</v>
      </c>
      <c r="H4398" s="5">
        <v>92.59</v>
      </c>
      <c r="I4398" s="5">
        <v>92.593199999999996</v>
      </c>
      <c r="J4398" s="5">
        <v>-3.19999999999254E-3</v>
      </c>
      <c r="K4398" s="5">
        <v>92.59</v>
      </c>
      <c r="L4398" s="5">
        <v>0</v>
      </c>
      <c r="M4398" t="str">
        <f>IF(ISERROR(VLOOKUP(A4398,'[1]Ecart validé'!$A:$A,1,FALSE)),Z4398,"Ecart Validé")</f>
        <v>valid</v>
      </c>
      <c r="R4398" t="s">
        <v>30</v>
      </c>
      <c r="X4398"/>
      <c r="Y4398"/>
      <c r="Z4398" t="s">
        <v>31</v>
      </c>
    </row>
    <row r="4399" spans="1:26" x14ac:dyDescent="0.3">
      <c r="A4399" t="s">
        <v>5867</v>
      </c>
      <c r="B4399" t="s">
        <v>3157</v>
      </c>
      <c r="C4399">
        <v>308051</v>
      </c>
      <c r="D4399" t="str">
        <f>+VLOOKUP(C4399,Param!K:L,2,FALSE)</f>
        <v>LES PAPILLONS BLANCS D'ENTRE SAONE ER LOIRE</v>
      </c>
      <c r="E4399">
        <v>2180505744</v>
      </c>
      <c r="F4399" t="s">
        <v>35</v>
      </c>
      <c r="G4399" t="s">
        <v>29</v>
      </c>
      <c r="H4399" s="5">
        <v>474.95</v>
      </c>
      <c r="I4399" s="5">
        <v>474.95</v>
      </c>
      <c r="J4399" s="5">
        <v>0</v>
      </c>
      <c r="K4399" s="5">
        <v>474.95</v>
      </c>
      <c r="L4399" s="5">
        <v>0</v>
      </c>
      <c r="M4399" t="str">
        <f>IF(ISERROR(VLOOKUP(A4399,'[1]Ecart validé'!$A:$A,1,FALSE)),Z4399,"Ecart Validé")</f>
        <v>valid</v>
      </c>
      <c r="R4399" t="s">
        <v>30</v>
      </c>
      <c r="X4399"/>
      <c r="Y4399"/>
      <c r="Z4399" t="s">
        <v>31</v>
      </c>
    </row>
    <row r="4400" spans="1:26" x14ac:dyDescent="0.3">
      <c r="A4400" t="s">
        <v>5868</v>
      </c>
      <c r="B4400" t="s">
        <v>3157</v>
      </c>
      <c r="C4400">
        <v>308051</v>
      </c>
      <c r="D4400" t="str">
        <f>+VLOOKUP(C4400,Param!K:L,2,FALSE)</f>
        <v>LES PAPILLONS BLANCS D'ENTRE SAONE ER LOIRE</v>
      </c>
      <c r="E4400">
        <v>2180505744</v>
      </c>
      <c r="F4400" t="s">
        <v>37</v>
      </c>
      <c r="G4400" t="s">
        <v>29</v>
      </c>
      <c r="H4400" s="5">
        <v>223.57</v>
      </c>
      <c r="I4400" s="5">
        <v>223.57329999999999</v>
      </c>
      <c r="J4400" s="5">
        <v>-3.2999999999958601E-3</v>
      </c>
      <c r="K4400" s="5">
        <v>223.57</v>
      </c>
      <c r="L4400" s="5">
        <v>0</v>
      </c>
      <c r="M4400" t="str">
        <f>IF(ISERROR(VLOOKUP(A4400,'[1]Ecart validé'!$A:$A,1,FALSE)),Z4400,"Ecart Validé")</f>
        <v>valid</v>
      </c>
      <c r="R4400" t="s">
        <v>30</v>
      </c>
      <c r="X4400"/>
      <c r="Y4400"/>
      <c r="Z4400" t="s">
        <v>31</v>
      </c>
    </row>
    <row r="4401" spans="1:26" x14ac:dyDescent="0.3">
      <c r="A4401" t="s">
        <v>5869</v>
      </c>
      <c r="B4401" t="s">
        <v>3157</v>
      </c>
      <c r="C4401">
        <v>308879</v>
      </c>
      <c r="D4401" t="str">
        <f>+VLOOKUP(C4401,Param!K:L,2,FALSE)</f>
        <v>GSR FOOD Choose &amp; Eat</v>
      </c>
      <c r="E4401" t="s">
        <v>5870</v>
      </c>
      <c r="F4401" t="s">
        <v>51</v>
      </c>
      <c r="G4401" t="s">
        <v>29</v>
      </c>
      <c r="H4401" s="5">
        <v>3374</v>
      </c>
      <c r="I4401" s="5">
        <v>3374</v>
      </c>
      <c r="J4401" s="5">
        <v>0</v>
      </c>
      <c r="K4401" s="5">
        <v>3374</v>
      </c>
      <c r="L4401" s="5">
        <v>0</v>
      </c>
      <c r="M4401" t="str">
        <f>IF(ISERROR(VLOOKUP(A4401,'[1]Ecart validé'!$A:$A,1,FALSE)),Z4401,"Ecart Validé")</f>
        <v>valid</v>
      </c>
      <c r="R4401" t="s">
        <v>30</v>
      </c>
      <c r="X4401"/>
      <c r="Y4401"/>
      <c r="Z4401" t="s">
        <v>31</v>
      </c>
    </row>
    <row r="4402" spans="1:26" x14ac:dyDescent="0.3">
      <c r="A4402" t="s">
        <v>5871</v>
      </c>
      <c r="B4402" t="s">
        <v>3157</v>
      </c>
      <c r="C4402">
        <v>316740</v>
      </c>
      <c r="D4402" t="str">
        <f>+VLOOKUP(C4402,Param!K:L,2,FALSE)</f>
        <v>ODICE</v>
      </c>
      <c r="E4402">
        <v>2188105804</v>
      </c>
      <c r="F4402" t="s">
        <v>28</v>
      </c>
      <c r="G4402" t="s">
        <v>29</v>
      </c>
      <c r="H4402" s="5">
        <v>2412.2399999999998</v>
      </c>
      <c r="I4402" s="5">
        <v>2412.2442000000001</v>
      </c>
      <c r="J4402" s="5">
        <v>-4.2000000003099497E-3</v>
      </c>
      <c r="K4402" s="5">
        <v>2412.2399999999998</v>
      </c>
      <c r="L4402" s="5">
        <v>0</v>
      </c>
      <c r="M4402" t="str">
        <f>IF(ISERROR(VLOOKUP(A4402,'[1]Ecart validé'!$A:$A,1,FALSE)),Z4402,"Ecart Validé")</f>
        <v>valid</v>
      </c>
      <c r="R4402" t="s">
        <v>30</v>
      </c>
      <c r="X4402"/>
      <c r="Y4402"/>
      <c r="Z4402" t="s">
        <v>31</v>
      </c>
    </row>
    <row r="4403" spans="1:26" x14ac:dyDescent="0.3">
      <c r="A4403" t="s">
        <v>5872</v>
      </c>
      <c r="B4403" t="s">
        <v>3157</v>
      </c>
      <c r="C4403">
        <v>316740</v>
      </c>
      <c r="D4403" t="str">
        <f>+VLOOKUP(C4403,Param!K:L,2,FALSE)</f>
        <v>ODICE</v>
      </c>
      <c r="E4403">
        <v>2188105804</v>
      </c>
      <c r="F4403" t="s">
        <v>33</v>
      </c>
      <c r="G4403" t="s">
        <v>29</v>
      </c>
      <c r="H4403" s="5">
        <v>1025.44</v>
      </c>
      <c r="I4403" s="5">
        <v>1025.4359999999999</v>
      </c>
      <c r="J4403" s="5">
        <v>4.0000000001327802E-3</v>
      </c>
      <c r="K4403" s="5">
        <v>1025.44</v>
      </c>
      <c r="L4403" s="5">
        <v>0</v>
      </c>
      <c r="M4403" t="str">
        <f>IF(ISERROR(VLOOKUP(A4403,'[1]Ecart validé'!$A:$A,1,FALSE)),Z4403,"Ecart Validé")</f>
        <v>valid</v>
      </c>
      <c r="R4403" t="s">
        <v>30</v>
      </c>
      <c r="X4403"/>
      <c r="Y4403"/>
      <c r="Z4403" t="s">
        <v>31</v>
      </c>
    </row>
    <row r="4404" spans="1:26" x14ac:dyDescent="0.3">
      <c r="A4404" t="s">
        <v>5873</v>
      </c>
      <c r="B4404" t="s">
        <v>3157</v>
      </c>
      <c r="C4404">
        <v>316740</v>
      </c>
      <c r="D4404" t="str">
        <f>+VLOOKUP(C4404,Param!K:L,2,FALSE)</f>
        <v>ODICE</v>
      </c>
      <c r="E4404">
        <v>2188105804</v>
      </c>
      <c r="F4404" t="s">
        <v>35</v>
      </c>
      <c r="G4404" t="s">
        <v>29</v>
      </c>
      <c r="H4404" s="5">
        <v>649.99</v>
      </c>
      <c r="I4404" s="5">
        <v>649.98929999999996</v>
      </c>
      <c r="J4404" s="5">
        <v>7.0000000005165897E-4</v>
      </c>
      <c r="K4404" s="5">
        <v>649.99</v>
      </c>
      <c r="L4404" s="5">
        <v>0</v>
      </c>
      <c r="M4404" t="str">
        <f>IF(ISERROR(VLOOKUP(A4404,'[1]Ecart validé'!$A:$A,1,FALSE)),Z4404,"Ecart Validé")</f>
        <v>valid</v>
      </c>
      <c r="R4404" t="s">
        <v>30</v>
      </c>
      <c r="X4404"/>
      <c r="Y4404"/>
      <c r="Z4404" t="s">
        <v>31</v>
      </c>
    </row>
    <row r="4405" spans="1:26" x14ac:dyDescent="0.3">
      <c r="A4405" t="s">
        <v>5874</v>
      </c>
      <c r="B4405" t="s">
        <v>3157</v>
      </c>
      <c r="C4405">
        <v>316740</v>
      </c>
      <c r="D4405" t="str">
        <f>+VLOOKUP(C4405,Param!K:L,2,FALSE)</f>
        <v>ODICE</v>
      </c>
      <c r="E4405">
        <v>2188105804</v>
      </c>
      <c r="F4405" t="s">
        <v>37</v>
      </c>
      <c r="G4405" t="s">
        <v>29</v>
      </c>
      <c r="H4405" s="5">
        <v>581.04</v>
      </c>
      <c r="I4405" s="5">
        <v>581.04060000000004</v>
      </c>
      <c r="J4405" s="5">
        <v>-6.0000000007676103E-4</v>
      </c>
      <c r="K4405" s="5">
        <v>581.04</v>
      </c>
      <c r="L4405" s="5">
        <v>0</v>
      </c>
      <c r="M4405" t="str">
        <f>IF(ISERROR(VLOOKUP(A4405,'[1]Ecart validé'!$A:$A,1,FALSE)),Z4405,"Ecart Validé")</f>
        <v>valid</v>
      </c>
      <c r="R4405" t="s">
        <v>30</v>
      </c>
      <c r="X4405"/>
      <c r="Y4405"/>
      <c r="Z4405" t="s">
        <v>31</v>
      </c>
    </row>
    <row r="4406" spans="1:26" x14ac:dyDescent="0.3">
      <c r="A4406" t="s">
        <v>5875</v>
      </c>
      <c r="B4406" t="s">
        <v>3157</v>
      </c>
      <c r="C4406">
        <v>316756</v>
      </c>
      <c r="D4406" t="str">
        <f>+VLOOKUP(C4406,Param!K:L,2,FALSE)</f>
        <v>HIVORY</v>
      </c>
      <c r="E4406" t="s">
        <v>5876</v>
      </c>
      <c r="F4406" t="s">
        <v>51</v>
      </c>
      <c r="G4406" t="s">
        <v>29</v>
      </c>
      <c r="H4406" s="5">
        <v>27342.01</v>
      </c>
      <c r="I4406" s="5">
        <v>27342.011500000001</v>
      </c>
      <c r="J4406" s="5">
        <v>-1.5000000021245701E-3</v>
      </c>
      <c r="K4406" s="5">
        <v>27342.01</v>
      </c>
      <c r="L4406" s="5">
        <v>0</v>
      </c>
      <c r="M4406" t="str">
        <f>IF(ISERROR(VLOOKUP(A4406,'[1]Ecart validé'!$A:$A,1,FALSE)),Z4406,"Ecart Validé")</f>
        <v>valid</v>
      </c>
      <c r="R4406" t="s">
        <v>30</v>
      </c>
      <c r="X4406"/>
      <c r="Y4406"/>
      <c r="Z4406" t="s">
        <v>31</v>
      </c>
    </row>
    <row r="4407" spans="1:26" x14ac:dyDescent="0.3">
      <c r="A4407" t="s">
        <v>5877</v>
      </c>
      <c r="B4407" t="s">
        <v>3157</v>
      </c>
      <c r="C4407">
        <v>317017</v>
      </c>
      <c r="D4407" t="str">
        <f>+VLOOKUP(C4407,Param!K:L,2,FALSE)</f>
        <v>PALATINO</v>
      </c>
      <c r="E4407">
        <v>2203106780</v>
      </c>
      <c r="F4407" t="s">
        <v>35</v>
      </c>
      <c r="G4407" t="s">
        <v>29</v>
      </c>
      <c r="H4407" s="5">
        <v>19825.48</v>
      </c>
      <c r="I4407" s="5">
        <v>19825.474999999999</v>
      </c>
      <c r="J4407" s="5">
        <v>5.0000000010186297E-3</v>
      </c>
      <c r="K4407" s="5">
        <v>19825.48</v>
      </c>
      <c r="L4407" s="5">
        <v>0</v>
      </c>
      <c r="M4407" t="str">
        <f>IF(ISERROR(VLOOKUP(A4407,'[1]Ecart validé'!$A:$A,1,FALSE)),Z4407,"Ecart Validé")</f>
        <v>valid</v>
      </c>
      <c r="R4407" t="s">
        <v>30</v>
      </c>
      <c r="X4407"/>
      <c r="Y4407"/>
      <c r="Z4407" t="s">
        <v>31</v>
      </c>
    </row>
    <row r="4408" spans="1:26" x14ac:dyDescent="0.3">
      <c r="A4408" t="s">
        <v>5878</v>
      </c>
      <c r="B4408" t="s">
        <v>3157</v>
      </c>
      <c r="C4408">
        <v>317017</v>
      </c>
      <c r="D4408" t="str">
        <f>+VLOOKUP(C4408,Param!K:L,2,FALSE)</f>
        <v>PALATINO</v>
      </c>
      <c r="E4408">
        <v>2203106780</v>
      </c>
      <c r="F4408" t="s">
        <v>37</v>
      </c>
      <c r="G4408" t="s">
        <v>29</v>
      </c>
      <c r="H4408" s="5">
        <v>19514.580000000002</v>
      </c>
      <c r="I4408" s="5">
        <v>19514.583999999999</v>
      </c>
      <c r="J4408" s="5">
        <v>-3.9999999971769198E-3</v>
      </c>
      <c r="K4408" s="5">
        <v>19514.580000000002</v>
      </c>
      <c r="L4408" s="5">
        <v>0</v>
      </c>
      <c r="M4408" t="str">
        <f>IF(ISERROR(VLOOKUP(A4408,'[1]Ecart validé'!$A:$A,1,FALSE)),Z4408,"Ecart Validé")</f>
        <v>valid</v>
      </c>
      <c r="R4408" t="s">
        <v>30</v>
      </c>
      <c r="X4408"/>
      <c r="Y4408"/>
      <c r="Z4408" t="s">
        <v>31</v>
      </c>
    </row>
    <row r="4409" spans="1:26" x14ac:dyDescent="0.3">
      <c r="A4409" t="s">
        <v>5879</v>
      </c>
      <c r="B4409" t="s">
        <v>3157</v>
      </c>
      <c r="C4409">
        <v>317017</v>
      </c>
      <c r="D4409" t="str">
        <f>+VLOOKUP(C4409,Param!K:L,2,FALSE)</f>
        <v>PALATINO</v>
      </c>
      <c r="E4409" t="s">
        <v>5880</v>
      </c>
      <c r="F4409" t="s">
        <v>51</v>
      </c>
      <c r="G4409" t="s">
        <v>29</v>
      </c>
      <c r="H4409" s="5">
        <v>49220</v>
      </c>
      <c r="I4409" s="5">
        <v>49219.991800000003</v>
      </c>
      <c r="J4409" s="5">
        <v>8.1999999965773895E-3</v>
      </c>
      <c r="K4409" s="5">
        <v>49220</v>
      </c>
      <c r="L4409" s="5">
        <v>0</v>
      </c>
      <c r="M4409" t="str">
        <f>IF(ISERROR(VLOOKUP(A4409,'[1]Ecart validé'!$A:$A,1,FALSE)),Z4409,"Ecart Validé")</f>
        <v>valid</v>
      </c>
      <c r="R4409" t="s">
        <v>30</v>
      </c>
      <c r="X4409"/>
      <c r="Y4409"/>
      <c r="Z4409" t="s">
        <v>31</v>
      </c>
    </row>
    <row r="4410" spans="1:26" x14ac:dyDescent="0.3">
      <c r="A4410" t="s">
        <v>5881</v>
      </c>
      <c r="B4410" t="s">
        <v>3157</v>
      </c>
      <c r="C4410">
        <v>317154</v>
      </c>
      <c r="D4410" t="str">
        <f>+VLOOKUP(C4410,Param!K:L,2,FALSE)</f>
        <v>FOOD N'JOY SA</v>
      </c>
      <c r="E4410" t="s">
        <v>5882</v>
      </c>
      <c r="F4410" t="s">
        <v>51</v>
      </c>
      <c r="G4410" t="s">
        <v>29</v>
      </c>
      <c r="H4410" s="5">
        <v>1130.96</v>
      </c>
      <c r="I4410" s="5">
        <v>1130.9601</v>
      </c>
      <c r="J4410" s="5">
        <v>-9.9999999974897906E-5</v>
      </c>
      <c r="K4410" s="5">
        <v>1130.96</v>
      </c>
      <c r="L4410" s="5">
        <v>0</v>
      </c>
      <c r="M4410" t="str">
        <f>IF(ISERROR(VLOOKUP(A4410,'[1]Ecart validé'!$A:$A,1,FALSE)),Z4410,"Ecart Validé")</f>
        <v>valid</v>
      </c>
      <c r="R4410" t="s">
        <v>30</v>
      </c>
      <c r="X4410"/>
      <c r="Y4410"/>
      <c r="Z4410" t="s">
        <v>31</v>
      </c>
    </row>
    <row r="4411" spans="1:26" x14ac:dyDescent="0.3">
      <c r="A4411" t="s">
        <v>5883</v>
      </c>
      <c r="B4411" t="s">
        <v>3157</v>
      </c>
      <c r="C4411">
        <v>317285</v>
      </c>
      <c r="D4411" t="str">
        <f>+VLOOKUP(C4411,Param!K:L,2,FALSE)</f>
        <v>A+ ARCHITECTURE</v>
      </c>
      <c r="E4411">
        <v>2197205926</v>
      </c>
      <c r="F4411" t="s">
        <v>28</v>
      </c>
      <c r="G4411" t="s">
        <v>29</v>
      </c>
      <c r="H4411" s="5">
        <v>999</v>
      </c>
      <c r="I4411" s="5">
        <v>999</v>
      </c>
      <c r="J4411" s="5">
        <v>0</v>
      </c>
      <c r="K4411" s="5">
        <v>999</v>
      </c>
      <c r="L4411" s="5">
        <v>0</v>
      </c>
      <c r="M4411" t="str">
        <f>IF(ISERROR(VLOOKUP(A4411,'[1]Ecart validé'!$A:$A,1,FALSE)),Z4411,"Ecart Validé")</f>
        <v>valid</v>
      </c>
      <c r="R4411" t="s">
        <v>30</v>
      </c>
      <c r="X4411"/>
      <c r="Y4411"/>
      <c r="Z4411" t="s">
        <v>31</v>
      </c>
    </row>
    <row r="4412" spans="1:26" x14ac:dyDescent="0.3">
      <c r="A4412" t="s">
        <v>5884</v>
      </c>
      <c r="B4412" t="s">
        <v>3157</v>
      </c>
      <c r="C4412">
        <v>317285</v>
      </c>
      <c r="D4412" t="str">
        <f>+VLOOKUP(C4412,Param!K:L,2,FALSE)</f>
        <v>A+ ARCHITECTURE</v>
      </c>
      <c r="E4412">
        <v>2197205926</v>
      </c>
      <c r="F4412" t="s">
        <v>33</v>
      </c>
      <c r="G4412" t="s">
        <v>29</v>
      </c>
      <c r="H4412" s="5">
        <v>259.5</v>
      </c>
      <c r="I4412" s="5">
        <v>259.5</v>
      </c>
      <c r="J4412" s="5">
        <v>0</v>
      </c>
      <c r="K4412" s="5">
        <v>259.5</v>
      </c>
      <c r="L4412" s="5">
        <v>0</v>
      </c>
      <c r="M4412" t="str">
        <f>IF(ISERROR(VLOOKUP(A4412,'[1]Ecart validé'!$A:$A,1,FALSE)),Z4412,"Ecart Validé")</f>
        <v>valid</v>
      </c>
      <c r="R4412" t="s">
        <v>30</v>
      </c>
      <c r="X4412"/>
      <c r="Y4412"/>
      <c r="Z4412" t="s">
        <v>31</v>
      </c>
    </row>
    <row r="4413" spans="1:26" x14ac:dyDescent="0.3">
      <c r="A4413" t="s">
        <v>5885</v>
      </c>
      <c r="B4413" t="s">
        <v>3157</v>
      </c>
      <c r="C4413">
        <v>317285</v>
      </c>
      <c r="D4413" t="str">
        <f>+VLOOKUP(C4413,Param!K:L,2,FALSE)</f>
        <v>A+ ARCHITECTURE</v>
      </c>
      <c r="E4413">
        <v>2197205926</v>
      </c>
      <c r="F4413" t="s">
        <v>35</v>
      </c>
      <c r="G4413" t="s">
        <v>29</v>
      </c>
      <c r="H4413" s="5">
        <v>201.96</v>
      </c>
      <c r="I4413" s="5">
        <v>201.96</v>
      </c>
      <c r="J4413" s="5">
        <v>0</v>
      </c>
      <c r="K4413" s="5">
        <v>201.96</v>
      </c>
      <c r="L4413" s="5">
        <v>0</v>
      </c>
      <c r="M4413" t="str">
        <f>IF(ISERROR(VLOOKUP(A4413,'[1]Ecart validé'!$A:$A,1,FALSE)),Z4413,"Ecart Validé")</f>
        <v>valid</v>
      </c>
      <c r="R4413" t="s">
        <v>30</v>
      </c>
      <c r="X4413"/>
      <c r="Y4413"/>
      <c r="Z4413" t="s">
        <v>31</v>
      </c>
    </row>
    <row r="4414" spans="1:26" x14ac:dyDescent="0.3">
      <c r="A4414" t="s">
        <v>5886</v>
      </c>
      <c r="B4414" t="s">
        <v>3157</v>
      </c>
      <c r="C4414">
        <v>317285</v>
      </c>
      <c r="D4414" t="str">
        <f>+VLOOKUP(C4414,Param!K:L,2,FALSE)</f>
        <v>A+ ARCHITECTURE</v>
      </c>
      <c r="E4414">
        <v>2197205926</v>
      </c>
      <c r="F4414" t="s">
        <v>37</v>
      </c>
      <c r="G4414" t="s">
        <v>29</v>
      </c>
      <c r="H4414" s="5">
        <v>1333</v>
      </c>
      <c r="I4414" s="5">
        <v>1333.0014000000001</v>
      </c>
      <c r="J4414" s="5">
        <v>-1.4000000001033099E-3</v>
      </c>
      <c r="K4414" s="5">
        <v>1333</v>
      </c>
      <c r="L4414" s="5">
        <v>0</v>
      </c>
      <c r="M4414" t="str">
        <f>IF(ISERROR(VLOOKUP(A4414,'[1]Ecart validé'!$A:$A,1,FALSE)),Z4414,"Ecart Validé")</f>
        <v>valid</v>
      </c>
      <c r="R4414" t="s">
        <v>30</v>
      </c>
      <c r="X4414"/>
      <c r="Y4414"/>
      <c r="Z4414" t="s">
        <v>31</v>
      </c>
    </row>
    <row r="4415" spans="1:26" x14ac:dyDescent="0.3">
      <c r="A4415" t="s">
        <v>5887</v>
      </c>
      <c r="B4415" t="s">
        <v>3157</v>
      </c>
      <c r="C4415">
        <v>317518</v>
      </c>
      <c r="D4415" t="str">
        <f>+VLOOKUP(C4415,Param!K:L,2,FALSE)</f>
        <v>BETEM</v>
      </c>
      <c r="E4415">
        <v>119205925</v>
      </c>
      <c r="F4415" t="s">
        <v>28</v>
      </c>
      <c r="G4415" t="s">
        <v>29</v>
      </c>
      <c r="H4415" s="5">
        <v>1359.34</v>
      </c>
      <c r="I4415" s="5">
        <v>1359.3425999999999</v>
      </c>
      <c r="J4415" s="5">
        <v>-2.6000000000294598E-3</v>
      </c>
      <c r="K4415" s="5">
        <v>1359.34</v>
      </c>
      <c r="L4415" s="5">
        <v>0</v>
      </c>
      <c r="M4415" t="str">
        <f>IF(ISERROR(VLOOKUP(A4415,'[1]Ecart validé'!$A:$A,1,FALSE)),Z4415,"Ecart Validé")</f>
        <v>valid</v>
      </c>
      <c r="R4415" t="s">
        <v>30</v>
      </c>
      <c r="X4415"/>
      <c r="Y4415"/>
      <c r="Z4415" t="s">
        <v>31</v>
      </c>
    </row>
    <row r="4416" spans="1:26" x14ac:dyDescent="0.3">
      <c r="A4416" t="s">
        <v>5888</v>
      </c>
      <c r="B4416" t="s">
        <v>3157</v>
      </c>
      <c r="C4416">
        <v>317518</v>
      </c>
      <c r="D4416" t="str">
        <f>+VLOOKUP(C4416,Param!K:L,2,FALSE)</f>
        <v>BETEM</v>
      </c>
      <c r="E4416">
        <v>119205925</v>
      </c>
      <c r="F4416" t="s">
        <v>33</v>
      </c>
      <c r="G4416" t="s">
        <v>29</v>
      </c>
      <c r="H4416" s="5">
        <v>398.41</v>
      </c>
      <c r="I4416" s="5">
        <v>398.41199999999998</v>
      </c>
      <c r="J4416" s="5">
        <v>-1.9999999999527002E-3</v>
      </c>
      <c r="K4416" s="5">
        <v>398.41</v>
      </c>
      <c r="L4416" s="5">
        <v>0</v>
      </c>
      <c r="M4416" t="str">
        <f>IF(ISERROR(VLOOKUP(A4416,'[1]Ecart validé'!$A:$A,1,FALSE)),Z4416,"Ecart Validé")</f>
        <v>valid</v>
      </c>
      <c r="R4416" t="s">
        <v>30</v>
      </c>
      <c r="X4416"/>
      <c r="Y4416"/>
      <c r="Z4416" t="s">
        <v>31</v>
      </c>
    </row>
    <row r="4417" spans="1:26" x14ac:dyDescent="0.3">
      <c r="A4417" t="s">
        <v>5889</v>
      </c>
      <c r="B4417" t="s">
        <v>3157</v>
      </c>
      <c r="C4417">
        <v>317518</v>
      </c>
      <c r="D4417" t="str">
        <f>+VLOOKUP(C4417,Param!K:L,2,FALSE)</f>
        <v>BETEM</v>
      </c>
      <c r="E4417">
        <v>119205925</v>
      </c>
      <c r="F4417" t="s">
        <v>35</v>
      </c>
      <c r="G4417" t="s">
        <v>29</v>
      </c>
      <c r="H4417" s="5">
        <v>304.76</v>
      </c>
      <c r="I4417" s="5">
        <v>304.76400000000001</v>
      </c>
      <c r="J4417" s="5">
        <v>-4.0000000000190898E-3</v>
      </c>
      <c r="K4417" s="5">
        <v>304.76</v>
      </c>
      <c r="L4417" s="5">
        <v>0</v>
      </c>
      <c r="M4417" t="str">
        <f>IF(ISERROR(VLOOKUP(A4417,'[1]Ecart validé'!$A:$A,1,FALSE)),Z4417,"Ecart Validé")</f>
        <v>valid</v>
      </c>
      <c r="R4417" t="s">
        <v>30</v>
      </c>
      <c r="X4417"/>
      <c r="Y4417"/>
      <c r="Z4417" t="s">
        <v>31</v>
      </c>
    </row>
    <row r="4418" spans="1:26" x14ac:dyDescent="0.3">
      <c r="A4418" t="s">
        <v>5890</v>
      </c>
      <c r="B4418" t="s">
        <v>3157</v>
      </c>
      <c r="C4418">
        <v>318590</v>
      </c>
      <c r="D4418" t="str">
        <f>+VLOOKUP(C4418,Param!K:L,2,FALSE)</f>
        <v>RKF LUXURY LINEN</v>
      </c>
      <c r="E4418">
        <v>2140213076</v>
      </c>
      <c r="F4418" t="s">
        <v>28</v>
      </c>
      <c r="G4418" t="s">
        <v>29</v>
      </c>
      <c r="H4418" s="5">
        <v>5722.41</v>
      </c>
      <c r="I4418" s="5">
        <v>5722.41</v>
      </c>
      <c r="J4418" s="5">
        <v>0</v>
      </c>
      <c r="K4418" s="5">
        <v>5722.41</v>
      </c>
      <c r="L4418" s="5">
        <v>0</v>
      </c>
      <c r="M4418" t="str">
        <f>IF(ISERROR(VLOOKUP(A4418,'[1]Ecart validé'!$A:$A,1,FALSE)),Z4418,"Ecart Validé")</f>
        <v>valid</v>
      </c>
      <c r="R4418" t="s">
        <v>30</v>
      </c>
      <c r="X4418"/>
      <c r="Y4418"/>
      <c r="Z4418" t="s">
        <v>31</v>
      </c>
    </row>
    <row r="4419" spans="1:26" x14ac:dyDescent="0.3">
      <c r="A4419" t="s">
        <v>5891</v>
      </c>
      <c r="B4419" t="s">
        <v>3157</v>
      </c>
      <c r="C4419">
        <v>318590</v>
      </c>
      <c r="D4419" t="str">
        <f>+VLOOKUP(C4419,Param!K:L,2,FALSE)</f>
        <v>RKF LUXURY LINEN</v>
      </c>
      <c r="E4419">
        <v>2140213076</v>
      </c>
      <c r="F4419" t="s">
        <v>33</v>
      </c>
      <c r="G4419" t="s">
        <v>29</v>
      </c>
      <c r="H4419" s="5">
        <v>6905.2</v>
      </c>
      <c r="I4419" s="5">
        <v>6905.2039999999997</v>
      </c>
      <c r="J4419" s="5">
        <v>-3.9999999999054099E-3</v>
      </c>
      <c r="K4419" s="5">
        <v>6905.2</v>
      </c>
      <c r="L4419" s="5">
        <v>0</v>
      </c>
      <c r="M4419" t="str">
        <f>IF(ISERROR(VLOOKUP(A4419,'[1]Ecart validé'!$A:$A,1,FALSE)),Z4419,"Ecart Validé")</f>
        <v>valid</v>
      </c>
      <c r="R4419" t="s">
        <v>30</v>
      </c>
      <c r="X4419"/>
      <c r="Y4419"/>
      <c r="Z4419" t="s">
        <v>31</v>
      </c>
    </row>
    <row r="4420" spans="1:26" x14ac:dyDescent="0.3">
      <c r="A4420" t="s">
        <v>5892</v>
      </c>
      <c r="B4420" t="s">
        <v>3157</v>
      </c>
      <c r="C4420">
        <v>318590</v>
      </c>
      <c r="D4420" t="str">
        <f>+VLOOKUP(C4420,Param!K:L,2,FALSE)</f>
        <v>RKF LUXURY LINEN</v>
      </c>
      <c r="E4420">
        <v>2140213076</v>
      </c>
      <c r="F4420" t="s">
        <v>35</v>
      </c>
      <c r="G4420" t="s">
        <v>29</v>
      </c>
      <c r="H4420" s="5">
        <v>4225.24</v>
      </c>
      <c r="I4420" s="5">
        <v>4225.2380000000003</v>
      </c>
      <c r="J4420" s="5">
        <v>1.9999999994979498E-3</v>
      </c>
      <c r="K4420" s="5">
        <v>4225.24</v>
      </c>
      <c r="L4420" s="5">
        <v>0</v>
      </c>
      <c r="M4420" t="str">
        <f>IF(ISERROR(VLOOKUP(A4420,'[1]Ecart validé'!$A:$A,1,FALSE)),Z4420,"Ecart Validé")</f>
        <v>valid</v>
      </c>
      <c r="R4420" t="s">
        <v>30</v>
      </c>
      <c r="X4420"/>
      <c r="Y4420"/>
      <c r="Z4420" t="s">
        <v>31</v>
      </c>
    </row>
    <row r="4421" spans="1:26" x14ac:dyDescent="0.3">
      <c r="A4421" t="s">
        <v>5893</v>
      </c>
      <c r="B4421" t="s">
        <v>3157</v>
      </c>
      <c r="C4421">
        <v>318590</v>
      </c>
      <c r="D4421" t="str">
        <f>+VLOOKUP(C4421,Param!K:L,2,FALSE)</f>
        <v>RKF LUXURY LINEN</v>
      </c>
      <c r="E4421">
        <v>2140213076</v>
      </c>
      <c r="F4421" t="s">
        <v>37</v>
      </c>
      <c r="G4421" t="s">
        <v>29</v>
      </c>
      <c r="H4421" s="5">
        <v>2659.5</v>
      </c>
      <c r="I4421" s="5">
        <v>2659.502</v>
      </c>
      <c r="J4421" s="5">
        <v>-1.9999999999527002E-3</v>
      </c>
      <c r="K4421" s="5">
        <v>2659.5</v>
      </c>
      <c r="L4421" s="5">
        <v>0</v>
      </c>
      <c r="M4421" t="str">
        <f>IF(ISERROR(VLOOKUP(A4421,'[1]Ecart validé'!$A:$A,1,FALSE)),Z4421,"Ecart Validé")</f>
        <v>valid</v>
      </c>
      <c r="R4421" t="s">
        <v>30</v>
      </c>
      <c r="X4421"/>
      <c r="Y4421"/>
      <c r="Z4421" t="s">
        <v>31</v>
      </c>
    </row>
    <row r="4422" spans="1:26" x14ac:dyDescent="0.3">
      <c r="A4422" t="s">
        <v>5894</v>
      </c>
      <c r="B4422" t="s">
        <v>3157</v>
      </c>
      <c r="C4422">
        <v>319106</v>
      </c>
      <c r="D4422" t="str">
        <f>+VLOOKUP(C4422,Param!K:L,2,FALSE)</f>
        <v>LES VIGNERONS PARISIENS</v>
      </c>
      <c r="E4422">
        <v>1190506151</v>
      </c>
      <c r="F4422" t="s">
        <v>28</v>
      </c>
      <c r="G4422" t="s">
        <v>29</v>
      </c>
      <c r="H4422" s="5">
        <v>42.41</v>
      </c>
      <c r="I4422" s="5">
        <v>42.4116</v>
      </c>
      <c r="J4422" s="5">
        <v>-1.60000000000337E-3</v>
      </c>
      <c r="K4422" s="5">
        <v>42.41</v>
      </c>
      <c r="L4422" s="5">
        <v>0</v>
      </c>
      <c r="M4422" t="str">
        <f>IF(ISERROR(VLOOKUP(A4422,'[1]Ecart validé'!$A:$A,1,FALSE)),Z4422,"Ecart Validé")</f>
        <v>valid</v>
      </c>
      <c r="R4422" t="s">
        <v>30</v>
      </c>
      <c r="X4422"/>
      <c r="Y4422"/>
      <c r="Z4422" t="s">
        <v>31</v>
      </c>
    </row>
    <row r="4423" spans="1:26" x14ac:dyDescent="0.3">
      <c r="A4423" t="s">
        <v>5895</v>
      </c>
      <c r="B4423" t="s">
        <v>3157</v>
      </c>
      <c r="C4423">
        <v>319106</v>
      </c>
      <c r="D4423" t="str">
        <f>+VLOOKUP(C4423,Param!K:L,2,FALSE)</f>
        <v>LES VIGNERONS PARISIENS</v>
      </c>
      <c r="E4423">
        <v>1190506151</v>
      </c>
      <c r="F4423" t="s">
        <v>35</v>
      </c>
      <c r="G4423" t="s">
        <v>29</v>
      </c>
      <c r="H4423" s="5">
        <v>33.26</v>
      </c>
      <c r="I4423" s="5">
        <v>33.264000000000003</v>
      </c>
      <c r="J4423" s="5">
        <v>-4.0000000000048799E-3</v>
      </c>
      <c r="K4423" s="5">
        <v>33.26</v>
      </c>
      <c r="L4423" s="5">
        <v>0</v>
      </c>
      <c r="M4423" t="str">
        <f>IF(ISERROR(VLOOKUP(A4423,'[1]Ecart validé'!$A:$A,1,FALSE)),Z4423,"Ecart Validé")</f>
        <v>valid</v>
      </c>
      <c r="R4423" t="s">
        <v>30</v>
      </c>
      <c r="X4423"/>
      <c r="Y4423"/>
      <c r="Z4423" t="s">
        <v>31</v>
      </c>
    </row>
    <row r="4424" spans="1:26" x14ac:dyDescent="0.3">
      <c r="A4424" t="s">
        <v>5896</v>
      </c>
      <c r="B4424" t="s">
        <v>3157</v>
      </c>
      <c r="C4424">
        <v>319106</v>
      </c>
      <c r="D4424" t="str">
        <f>+VLOOKUP(C4424,Param!K:L,2,FALSE)</f>
        <v>LES VIGNERONS PARISIENS</v>
      </c>
      <c r="E4424">
        <v>1190506151</v>
      </c>
      <c r="F4424" t="s">
        <v>37</v>
      </c>
      <c r="G4424" t="s">
        <v>29</v>
      </c>
      <c r="H4424" s="5">
        <v>16.63</v>
      </c>
      <c r="I4424" s="5">
        <v>16.632000000000001</v>
      </c>
      <c r="J4424" s="5">
        <v>-2.0000000000024399E-3</v>
      </c>
      <c r="K4424" s="5">
        <v>16.63</v>
      </c>
      <c r="L4424" s="5">
        <v>0</v>
      </c>
      <c r="M4424" t="str">
        <f>IF(ISERROR(VLOOKUP(A4424,'[1]Ecart validé'!$A:$A,1,FALSE)),Z4424,"Ecart Validé")</f>
        <v>valid</v>
      </c>
      <c r="R4424" t="s">
        <v>30</v>
      </c>
      <c r="X4424"/>
      <c r="Y4424"/>
      <c r="Z4424" t="s">
        <v>31</v>
      </c>
    </row>
    <row r="4425" spans="1:26" x14ac:dyDescent="0.3">
      <c r="A4425" t="s">
        <v>5897</v>
      </c>
      <c r="B4425" t="s">
        <v>3157</v>
      </c>
      <c r="C4425">
        <v>319152</v>
      </c>
      <c r="D4425" t="str">
        <f>+VLOOKUP(C4425,Param!K:L,2,FALSE)</f>
        <v>MODUO GROUPE</v>
      </c>
      <c r="E4425">
        <v>2197206022</v>
      </c>
      <c r="F4425" t="s">
        <v>28</v>
      </c>
      <c r="G4425" t="s">
        <v>29</v>
      </c>
      <c r="H4425" s="5">
        <v>2281.9499999999998</v>
      </c>
      <c r="I4425" s="5">
        <v>2281.9499999999998</v>
      </c>
      <c r="J4425" s="5">
        <v>0</v>
      </c>
      <c r="K4425" s="5">
        <v>2281.9499999999998</v>
      </c>
      <c r="L4425" s="5">
        <v>0</v>
      </c>
      <c r="M4425" t="str">
        <f>IF(ISERROR(VLOOKUP(A4425,'[1]Ecart validé'!$A:$A,1,FALSE)),Z4425,"Ecart Validé")</f>
        <v>valid</v>
      </c>
      <c r="R4425" t="s">
        <v>30</v>
      </c>
      <c r="X4425"/>
      <c r="Y4425"/>
      <c r="Z4425" t="s">
        <v>31</v>
      </c>
    </row>
    <row r="4426" spans="1:26" x14ac:dyDescent="0.3">
      <c r="A4426" t="s">
        <v>5898</v>
      </c>
      <c r="B4426" t="s">
        <v>3157</v>
      </c>
      <c r="C4426">
        <v>319152</v>
      </c>
      <c r="D4426" t="str">
        <f>+VLOOKUP(C4426,Param!K:L,2,FALSE)</f>
        <v>MODUO GROUPE</v>
      </c>
      <c r="E4426">
        <v>2197206022</v>
      </c>
      <c r="F4426" t="s">
        <v>33</v>
      </c>
      <c r="G4426" t="s">
        <v>29</v>
      </c>
      <c r="H4426" s="5">
        <v>374.7</v>
      </c>
      <c r="I4426" s="5">
        <v>374.7</v>
      </c>
      <c r="J4426" s="5">
        <v>0</v>
      </c>
      <c r="K4426" s="5">
        <v>374.7</v>
      </c>
      <c r="L4426" s="5">
        <v>0</v>
      </c>
      <c r="M4426" t="str">
        <f>IF(ISERROR(VLOOKUP(A4426,'[1]Ecart validé'!$A:$A,1,FALSE)),Z4426,"Ecart Validé")</f>
        <v>valid</v>
      </c>
      <c r="R4426" t="s">
        <v>30</v>
      </c>
      <c r="X4426"/>
      <c r="Y4426"/>
      <c r="Z4426" t="s">
        <v>31</v>
      </c>
    </row>
    <row r="4427" spans="1:26" x14ac:dyDescent="0.3">
      <c r="A4427" t="s">
        <v>5899</v>
      </c>
      <c r="B4427" t="s">
        <v>3157</v>
      </c>
      <c r="C4427">
        <v>319152</v>
      </c>
      <c r="D4427" t="str">
        <f>+VLOOKUP(C4427,Param!K:L,2,FALSE)</f>
        <v>MODUO GROUPE</v>
      </c>
      <c r="E4427">
        <v>2197206022</v>
      </c>
      <c r="F4427" t="s">
        <v>35</v>
      </c>
      <c r="G4427" t="s">
        <v>29</v>
      </c>
      <c r="H4427" s="5">
        <v>120</v>
      </c>
      <c r="I4427" s="5">
        <v>120</v>
      </c>
      <c r="J4427" s="5">
        <v>0</v>
      </c>
      <c r="K4427" s="5">
        <v>120</v>
      </c>
      <c r="L4427" s="5">
        <v>0</v>
      </c>
      <c r="M4427" t="str">
        <f>IF(ISERROR(VLOOKUP(A4427,'[1]Ecart validé'!$A:$A,1,FALSE)),Z4427,"Ecart Validé")</f>
        <v>valid</v>
      </c>
      <c r="R4427" t="s">
        <v>30</v>
      </c>
      <c r="X4427"/>
      <c r="Y4427"/>
      <c r="Z4427" t="s">
        <v>31</v>
      </c>
    </row>
    <row r="4428" spans="1:26" x14ac:dyDescent="0.3">
      <c r="A4428" t="s">
        <v>5900</v>
      </c>
      <c r="B4428" t="s">
        <v>3157</v>
      </c>
      <c r="C4428">
        <v>319152</v>
      </c>
      <c r="D4428" t="str">
        <f>+VLOOKUP(C4428,Param!K:L,2,FALSE)</f>
        <v>MODUO GROUPE</v>
      </c>
      <c r="E4428">
        <v>2197206022</v>
      </c>
      <c r="F4428" t="s">
        <v>37</v>
      </c>
      <c r="G4428" t="s">
        <v>29</v>
      </c>
      <c r="H4428" s="5">
        <v>293.39999999999998</v>
      </c>
      <c r="I4428" s="5">
        <v>293.39999999999998</v>
      </c>
      <c r="J4428" s="5">
        <v>0</v>
      </c>
      <c r="K4428" s="5">
        <v>293.39999999999998</v>
      </c>
      <c r="L4428" s="5">
        <v>0</v>
      </c>
      <c r="M4428" t="str">
        <f>IF(ISERROR(VLOOKUP(A4428,'[1]Ecart validé'!$A:$A,1,FALSE)),Z4428,"Ecart Validé")</f>
        <v>valid</v>
      </c>
      <c r="R4428" t="s">
        <v>30</v>
      </c>
      <c r="X4428"/>
      <c r="Y4428"/>
      <c r="Z4428" t="s">
        <v>31</v>
      </c>
    </row>
    <row r="4429" spans="1:26" x14ac:dyDescent="0.3">
      <c r="A4429" t="s">
        <v>5901</v>
      </c>
      <c r="B4429" t="s">
        <v>3157</v>
      </c>
      <c r="C4429">
        <v>319647</v>
      </c>
      <c r="D4429" t="str">
        <f>+VLOOKUP(C4429,Param!K:L,2,FALSE)</f>
        <v>ZUMEX FRANCE</v>
      </c>
      <c r="E4429">
        <v>2198105961</v>
      </c>
      <c r="F4429" t="s">
        <v>28</v>
      </c>
      <c r="G4429" t="s">
        <v>29</v>
      </c>
      <c r="H4429" s="5">
        <v>1439.97</v>
      </c>
      <c r="I4429" s="5">
        <v>1439.9664</v>
      </c>
      <c r="J4429" s="5">
        <v>3.6000000000058199E-3</v>
      </c>
      <c r="K4429" s="5">
        <v>1439.97</v>
      </c>
      <c r="L4429" s="5">
        <v>0</v>
      </c>
      <c r="M4429" t="str">
        <f>IF(ISERROR(VLOOKUP(A4429,'[1]Ecart validé'!$A:$A,1,FALSE)),Z4429,"Ecart Validé")</f>
        <v>valid</v>
      </c>
      <c r="R4429" t="s">
        <v>30</v>
      </c>
      <c r="X4429"/>
      <c r="Y4429"/>
      <c r="Z4429" t="s">
        <v>31</v>
      </c>
    </row>
    <row r="4430" spans="1:26" x14ac:dyDescent="0.3">
      <c r="A4430" t="s">
        <v>5902</v>
      </c>
      <c r="B4430" t="s">
        <v>3157</v>
      </c>
      <c r="C4430">
        <v>319647</v>
      </c>
      <c r="D4430" t="str">
        <f>+VLOOKUP(C4430,Param!K:L,2,FALSE)</f>
        <v>ZUMEX FRANCE</v>
      </c>
      <c r="E4430">
        <v>2198105961</v>
      </c>
      <c r="F4430" t="s">
        <v>35</v>
      </c>
      <c r="G4430" t="s">
        <v>29</v>
      </c>
      <c r="H4430" s="5">
        <v>1314.14</v>
      </c>
      <c r="I4430" s="5">
        <v>1314.144</v>
      </c>
      <c r="J4430" s="5">
        <v>-3.9999999999054099E-3</v>
      </c>
      <c r="K4430" s="5">
        <v>1314.14</v>
      </c>
      <c r="L4430" s="5">
        <v>0</v>
      </c>
      <c r="M4430" t="str">
        <f>IF(ISERROR(VLOOKUP(A4430,'[1]Ecart validé'!$A:$A,1,FALSE)),Z4430,"Ecart Validé")</f>
        <v>valid</v>
      </c>
      <c r="R4430" t="s">
        <v>30</v>
      </c>
      <c r="X4430"/>
      <c r="Y4430"/>
      <c r="Z4430" t="s">
        <v>31</v>
      </c>
    </row>
    <row r="4431" spans="1:26" x14ac:dyDescent="0.3">
      <c r="A4431" t="s">
        <v>5903</v>
      </c>
      <c r="B4431" t="s">
        <v>3157</v>
      </c>
      <c r="C4431">
        <v>319647</v>
      </c>
      <c r="D4431" t="str">
        <f>+VLOOKUP(C4431,Param!K:L,2,FALSE)</f>
        <v>ZUMEX FRANCE</v>
      </c>
      <c r="E4431">
        <v>2198105961</v>
      </c>
      <c r="F4431" t="s">
        <v>37</v>
      </c>
      <c r="G4431" t="s">
        <v>29</v>
      </c>
      <c r="H4431" s="5">
        <v>960.06</v>
      </c>
      <c r="I4431" s="5">
        <v>960.05759999999998</v>
      </c>
      <c r="J4431" s="5">
        <v>2.3999999999659801E-3</v>
      </c>
      <c r="K4431" s="5">
        <v>960.06</v>
      </c>
      <c r="L4431" s="5">
        <v>0</v>
      </c>
      <c r="M4431" t="str">
        <f>IF(ISERROR(VLOOKUP(A4431,'[1]Ecart validé'!$A:$A,1,FALSE)),Z4431,"Ecart Validé")</f>
        <v>valid</v>
      </c>
      <c r="R4431" t="s">
        <v>30</v>
      </c>
      <c r="X4431"/>
      <c r="Y4431"/>
      <c r="Z4431" t="s">
        <v>31</v>
      </c>
    </row>
    <row r="4432" spans="1:26" x14ac:dyDescent="0.3">
      <c r="A4432" t="s">
        <v>5904</v>
      </c>
      <c r="B4432" t="s">
        <v>3157</v>
      </c>
      <c r="C4432">
        <v>320680</v>
      </c>
      <c r="D4432" t="str">
        <f>+VLOOKUP(C4432,Param!K:L,2,FALSE)</f>
        <v>AZMAN GESTION</v>
      </c>
      <c r="E4432">
        <v>2204406737</v>
      </c>
      <c r="F4432" t="s">
        <v>33</v>
      </c>
      <c r="G4432" t="s">
        <v>29</v>
      </c>
      <c r="H4432" s="5">
        <v>22987</v>
      </c>
      <c r="I4432" s="5">
        <v>22987</v>
      </c>
      <c r="J4432" s="5">
        <v>0</v>
      </c>
      <c r="K4432" s="5">
        <v>22987</v>
      </c>
      <c r="L4432" s="5">
        <v>0</v>
      </c>
      <c r="M4432" t="str">
        <f>IF(ISERROR(VLOOKUP(A4432,'[1]Ecart validé'!$A:$A,1,FALSE)),Z4432,"Ecart Validé")</f>
        <v>valid</v>
      </c>
      <c r="R4432" t="s">
        <v>30</v>
      </c>
      <c r="X4432"/>
      <c r="Y4432"/>
      <c r="Z4432" t="s">
        <v>31</v>
      </c>
    </row>
    <row r="4433" spans="1:26" x14ac:dyDescent="0.3">
      <c r="A4433" t="s">
        <v>5905</v>
      </c>
      <c r="B4433" t="s">
        <v>3157</v>
      </c>
      <c r="C4433">
        <v>320680</v>
      </c>
      <c r="D4433" t="str">
        <f>+VLOOKUP(C4433,Param!K:L,2,FALSE)</f>
        <v>AZMAN GESTION</v>
      </c>
      <c r="E4433">
        <v>2204406737</v>
      </c>
      <c r="F4433" t="s">
        <v>35</v>
      </c>
      <c r="G4433" t="s">
        <v>29</v>
      </c>
      <c r="H4433" s="5">
        <v>498</v>
      </c>
      <c r="I4433" s="5">
        <v>498</v>
      </c>
      <c r="J4433" s="5">
        <v>0</v>
      </c>
      <c r="K4433" s="5">
        <v>498</v>
      </c>
      <c r="L4433" s="5">
        <v>0</v>
      </c>
      <c r="M4433" t="str">
        <f>IF(ISERROR(VLOOKUP(A4433,'[1]Ecart validé'!$A:$A,1,FALSE)),Z4433,"Ecart Validé")</f>
        <v>valid</v>
      </c>
      <c r="R4433" t="s">
        <v>30</v>
      </c>
      <c r="X4433"/>
      <c r="Y4433"/>
      <c r="Z4433" t="s">
        <v>31</v>
      </c>
    </row>
    <row r="4434" spans="1:26" x14ac:dyDescent="0.3">
      <c r="A4434" t="s">
        <v>5906</v>
      </c>
      <c r="B4434" t="s">
        <v>3157</v>
      </c>
      <c r="C4434">
        <v>320682</v>
      </c>
      <c r="D4434" t="str">
        <f>+VLOOKUP(C4434,Param!K:L,2,FALSE)</f>
        <v>MAISONS ET DOMAINES HENRIOTS FRANCE</v>
      </c>
      <c r="E4434">
        <v>1190506024</v>
      </c>
      <c r="F4434" t="s">
        <v>28</v>
      </c>
      <c r="G4434" t="s">
        <v>29</v>
      </c>
      <c r="H4434" s="5">
        <v>77.180000000000007</v>
      </c>
      <c r="I4434" s="5">
        <v>77.182699999999997</v>
      </c>
      <c r="J4434" s="5">
        <v>-2.6999999999901499E-3</v>
      </c>
      <c r="K4434" s="5">
        <v>77.180000000000007</v>
      </c>
      <c r="L4434" s="5">
        <v>0</v>
      </c>
      <c r="M4434" t="str">
        <f>IF(ISERROR(VLOOKUP(A4434,'[1]Ecart validé'!$A:$A,1,FALSE)),Z4434,"Ecart Validé")</f>
        <v>valid</v>
      </c>
      <c r="R4434" t="s">
        <v>30</v>
      </c>
      <c r="X4434"/>
      <c r="Y4434"/>
      <c r="Z4434" t="s">
        <v>31</v>
      </c>
    </row>
    <row r="4435" spans="1:26" x14ac:dyDescent="0.3">
      <c r="A4435" t="s">
        <v>5907</v>
      </c>
      <c r="B4435" t="s">
        <v>3157</v>
      </c>
      <c r="C4435">
        <v>320682</v>
      </c>
      <c r="D4435" t="str">
        <f>+VLOOKUP(C4435,Param!K:L,2,FALSE)</f>
        <v>MAISONS ET DOMAINES HENRIOTS FRANCE</v>
      </c>
      <c r="E4435">
        <v>1190506024</v>
      </c>
      <c r="F4435" t="s">
        <v>33</v>
      </c>
      <c r="G4435" t="s">
        <v>29</v>
      </c>
      <c r="H4435" s="5">
        <v>37.89</v>
      </c>
      <c r="I4435" s="5">
        <v>37.888199999999998</v>
      </c>
      <c r="J4435" s="5">
        <v>1.8000000000029099E-3</v>
      </c>
      <c r="K4435" s="5">
        <v>37.89</v>
      </c>
      <c r="L4435" s="5">
        <v>0</v>
      </c>
      <c r="M4435" t="str">
        <f>IF(ISERROR(VLOOKUP(A4435,'[1]Ecart validé'!$A:$A,1,FALSE)),Z4435,"Ecart Validé")</f>
        <v>valid</v>
      </c>
      <c r="R4435" t="s">
        <v>30</v>
      </c>
      <c r="X4435"/>
      <c r="Y4435"/>
      <c r="Z4435" t="s">
        <v>31</v>
      </c>
    </row>
    <row r="4436" spans="1:26" x14ac:dyDescent="0.3">
      <c r="A4436" t="s">
        <v>5908</v>
      </c>
      <c r="B4436" t="s">
        <v>3157</v>
      </c>
      <c r="C4436">
        <v>320682</v>
      </c>
      <c r="D4436" t="str">
        <f>+VLOOKUP(C4436,Param!K:L,2,FALSE)</f>
        <v>MAISONS ET DOMAINES HENRIOTS FRANCE</v>
      </c>
      <c r="E4436">
        <v>1190506024</v>
      </c>
      <c r="F4436" t="s">
        <v>35</v>
      </c>
      <c r="G4436" t="s">
        <v>29</v>
      </c>
      <c r="H4436" s="5">
        <v>25</v>
      </c>
      <c r="I4436" s="5">
        <v>24.9984</v>
      </c>
      <c r="J4436" s="5">
        <v>1.5999999999998201E-3</v>
      </c>
      <c r="K4436" s="5">
        <v>25</v>
      </c>
      <c r="L4436" s="5">
        <v>0</v>
      </c>
      <c r="M4436" t="str">
        <f>IF(ISERROR(VLOOKUP(A4436,'[1]Ecart validé'!$A:$A,1,FALSE)),Z4436,"Ecart Validé")</f>
        <v>valid</v>
      </c>
      <c r="R4436" t="s">
        <v>30</v>
      </c>
      <c r="X4436"/>
      <c r="Y4436"/>
      <c r="Z4436" t="s">
        <v>31</v>
      </c>
    </row>
    <row r="4437" spans="1:26" x14ac:dyDescent="0.3">
      <c r="A4437" t="s">
        <v>5909</v>
      </c>
      <c r="B4437" t="s">
        <v>3157</v>
      </c>
      <c r="C4437">
        <v>320682</v>
      </c>
      <c r="D4437" t="str">
        <f>+VLOOKUP(C4437,Param!K:L,2,FALSE)</f>
        <v>MAISONS ET DOMAINES HENRIOTS FRANCE</v>
      </c>
      <c r="E4437">
        <v>1190506024</v>
      </c>
      <c r="F4437" t="s">
        <v>37</v>
      </c>
      <c r="G4437" t="s">
        <v>29</v>
      </c>
      <c r="H4437" s="5">
        <v>27.73</v>
      </c>
      <c r="I4437" s="5">
        <v>27.732600000000001</v>
      </c>
      <c r="J4437" s="5">
        <v>-2.6000000000010398E-3</v>
      </c>
      <c r="K4437" s="5">
        <v>27.73</v>
      </c>
      <c r="L4437" s="5">
        <v>0</v>
      </c>
      <c r="M4437" t="str">
        <f>IF(ISERROR(VLOOKUP(A4437,'[1]Ecart validé'!$A:$A,1,FALSE)),Z4437,"Ecart Validé")</f>
        <v>valid</v>
      </c>
      <c r="R4437" t="s">
        <v>30</v>
      </c>
      <c r="X4437"/>
      <c r="Y4437"/>
      <c r="Z4437" t="s">
        <v>31</v>
      </c>
    </row>
    <row r="4438" spans="1:26" x14ac:dyDescent="0.3">
      <c r="A4438" t="s">
        <v>5910</v>
      </c>
      <c r="B4438" t="s">
        <v>3157</v>
      </c>
      <c r="C4438">
        <v>321977</v>
      </c>
      <c r="D4438" t="str">
        <f>+VLOOKUP(C4438,Param!K:L,2,FALSE)</f>
        <v>AEROSHUTTLE</v>
      </c>
      <c r="E4438">
        <v>2194006061</v>
      </c>
      <c r="F4438" t="s">
        <v>28</v>
      </c>
      <c r="G4438" t="s">
        <v>29</v>
      </c>
      <c r="H4438" s="5">
        <v>4149.95</v>
      </c>
      <c r="I4438" s="5">
        <v>4149.9544999999998</v>
      </c>
      <c r="J4438" s="5">
        <v>-4.5000000000072699E-3</v>
      </c>
      <c r="K4438" s="5">
        <v>4149.95</v>
      </c>
      <c r="L4438" s="5">
        <v>0</v>
      </c>
      <c r="M4438" t="str">
        <f>IF(ISERROR(VLOOKUP(A4438,'[1]Ecart validé'!$A:$A,1,FALSE)),Z4438,"Ecart Validé")</f>
        <v>valid</v>
      </c>
      <c r="R4438" t="s">
        <v>30</v>
      </c>
      <c r="X4438"/>
      <c r="Y4438"/>
      <c r="Z4438" t="s">
        <v>31</v>
      </c>
    </row>
    <row r="4439" spans="1:26" x14ac:dyDescent="0.3">
      <c r="A4439" t="s">
        <v>5911</v>
      </c>
      <c r="B4439" t="s">
        <v>3157</v>
      </c>
      <c r="C4439">
        <v>321977</v>
      </c>
      <c r="D4439" t="str">
        <f>+VLOOKUP(C4439,Param!K:L,2,FALSE)</f>
        <v>AEROSHUTTLE</v>
      </c>
      <c r="E4439">
        <v>2194006061</v>
      </c>
      <c r="F4439" t="s">
        <v>37</v>
      </c>
      <c r="G4439" t="s">
        <v>29</v>
      </c>
      <c r="H4439" s="5">
        <v>1181</v>
      </c>
      <c r="I4439" s="5">
        <v>1180.9949999999999</v>
      </c>
      <c r="J4439" s="5">
        <v>5.0000000001091298E-3</v>
      </c>
      <c r="K4439" s="5">
        <v>1181</v>
      </c>
      <c r="L4439" s="5">
        <v>0</v>
      </c>
      <c r="M4439" t="str">
        <f>IF(ISERROR(VLOOKUP(A4439,'[1]Ecart validé'!$A:$A,1,FALSE)),Z4439,"Ecart Validé")</f>
        <v>valid</v>
      </c>
      <c r="R4439" t="s">
        <v>30</v>
      </c>
      <c r="X4439"/>
      <c r="Y4439"/>
      <c r="Z4439" t="s">
        <v>31</v>
      </c>
    </row>
    <row r="4440" spans="1:26" x14ac:dyDescent="0.3">
      <c r="A4440" t="s">
        <v>5912</v>
      </c>
      <c r="B4440" t="s">
        <v>3157</v>
      </c>
      <c r="C4440">
        <v>322311</v>
      </c>
      <c r="D4440" t="str">
        <f>+VLOOKUP(C4440,Param!K:L,2,FALSE)</f>
        <v>KOMANSAL</v>
      </c>
      <c r="E4440">
        <v>1191306385</v>
      </c>
      <c r="F4440" t="s">
        <v>35</v>
      </c>
      <c r="G4440" t="s">
        <v>29</v>
      </c>
      <c r="H4440" s="5">
        <v>47.13</v>
      </c>
      <c r="I4440" s="5">
        <v>47.133000000000003</v>
      </c>
      <c r="J4440" s="5">
        <v>-3.0000000000001098E-3</v>
      </c>
      <c r="K4440" s="5">
        <v>47.13</v>
      </c>
      <c r="L4440" s="5">
        <v>0</v>
      </c>
      <c r="M4440" t="str">
        <f>IF(ISERROR(VLOOKUP(A4440,'[1]Ecart validé'!$A:$A,1,FALSE)),Z4440,"Ecart Validé")</f>
        <v>valid</v>
      </c>
      <c r="R4440" t="s">
        <v>30</v>
      </c>
      <c r="X4440"/>
      <c r="Y4440"/>
      <c r="Z4440" t="s">
        <v>31</v>
      </c>
    </row>
    <row r="4441" spans="1:26" x14ac:dyDescent="0.3">
      <c r="A4441" t="s">
        <v>5913</v>
      </c>
      <c r="B4441" t="s">
        <v>3157</v>
      </c>
      <c r="C4441">
        <v>322311</v>
      </c>
      <c r="D4441" t="str">
        <f>+VLOOKUP(C4441,Param!K:L,2,FALSE)</f>
        <v>KOMANSAL</v>
      </c>
      <c r="E4441">
        <v>1191306385</v>
      </c>
      <c r="F4441" t="s">
        <v>37</v>
      </c>
      <c r="G4441" t="s">
        <v>29</v>
      </c>
      <c r="H4441" s="5">
        <v>38.64</v>
      </c>
      <c r="I4441" s="5">
        <v>38.64</v>
      </c>
      <c r="J4441" s="5">
        <v>0</v>
      </c>
      <c r="K4441" s="5">
        <v>38.64</v>
      </c>
      <c r="L4441" s="5">
        <v>0</v>
      </c>
      <c r="M4441" t="str">
        <f>IF(ISERROR(VLOOKUP(A4441,'[1]Ecart validé'!$A:$A,1,FALSE)),Z4441,"Ecart Validé")</f>
        <v>valid</v>
      </c>
      <c r="R4441" t="s">
        <v>30</v>
      </c>
      <c r="X4441"/>
      <c r="Y4441"/>
      <c r="Z4441" t="s">
        <v>31</v>
      </c>
    </row>
    <row r="4442" spans="1:26" x14ac:dyDescent="0.3">
      <c r="A4442" t="s">
        <v>5914</v>
      </c>
      <c r="B4442" t="s">
        <v>3157</v>
      </c>
      <c r="C4442">
        <v>324438</v>
      </c>
      <c r="D4442" t="str">
        <f>+VLOOKUP(C4442,Param!K:L,2,FALSE)</f>
        <v>ALPHYR</v>
      </c>
      <c r="E4442">
        <v>2191906217</v>
      </c>
      <c r="F4442" t="s">
        <v>28</v>
      </c>
      <c r="G4442" t="s">
        <v>29</v>
      </c>
      <c r="H4442" s="5">
        <v>1142.1199999999999</v>
      </c>
      <c r="I4442" s="5">
        <v>1142.1207999999999</v>
      </c>
      <c r="J4442" s="5">
        <v>-8.0000000002655703E-4</v>
      </c>
      <c r="K4442" s="5">
        <v>1142.1199999999999</v>
      </c>
      <c r="L4442" s="5">
        <v>0</v>
      </c>
      <c r="M4442" t="str">
        <f>IF(ISERROR(VLOOKUP(A4442,'[1]Ecart validé'!$A:$A,1,FALSE)),Z4442,"Ecart Validé")</f>
        <v>valid</v>
      </c>
      <c r="R4442" t="s">
        <v>30</v>
      </c>
      <c r="X4442"/>
      <c r="Y4442"/>
      <c r="Z4442" t="s">
        <v>31</v>
      </c>
    </row>
    <row r="4443" spans="1:26" x14ac:dyDescent="0.3">
      <c r="A4443" t="s">
        <v>5915</v>
      </c>
      <c r="B4443" t="s">
        <v>3157</v>
      </c>
      <c r="C4443">
        <v>324438</v>
      </c>
      <c r="D4443" t="str">
        <f>+VLOOKUP(C4443,Param!K:L,2,FALSE)</f>
        <v>ALPHYR</v>
      </c>
      <c r="E4443">
        <v>2191906217</v>
      </c>
      <c r="F4443" t="s">
        <v>33</v>
      </c>
      <c r="G4443" t="s">
        <v>29</v>
      </c>
      <c r="H4443" s="5">
        <v>280.45999999999998</v>
      </c>
      <c r="I4443" s="5">
        <v>280.46050000000002</v>
      </c>
      <c r="J4443" s="5">
        <v>-5.0000000004501999E-4</v>
      </c>
      <c r="K4443" s="5">
        <v>280.45999999999998</v>
      </c>
      <c r="L4443" s="5">
        <v>0</v>
      </c>
      <c r="M4443" t="str">
        <f>IF(ISERROR(VLOOKUP(A4443,'[1]Ecart validé'!$A:$A,1,FALSE)),Z4443,"Ecart Validé")</f>
        <v>valid</v>
      </c>
      <c r="R4443" t="s">
        <v>30</v>
      </c>
      <c r="X4443"/>
      <c r="Y4443"/>
      <c r="Z4443" t="s">
        <v>31</v>
      </c>
    </row>
    <row r="4444" spans="1:26" x14ac:dyDescent="0.3">
      <c r="A4444" t="s">
        <v>5916</v>
      </c>
      <c r="B4444" t="s">
        <v>3157</v>
      </c>
      <c r="C4444">
        <v>324438</v>
      </c>
      <c r="D4444" t="str">
        <f>+VLOOKUP(C4444,Param!K:L,2,FALSE)</f>
        <v>ALPHYR</v>
      </c>
      <c r="E4444">
        <v>2191906217</v>
      </c>
      <c r="F4444" t="s">
        <v>35</v>
      </c>
      <c r="G4444" t="s">
        <v>29</v>
      </c>
      <c r="H4444" s="5">
        <v>586.75</v>
      </c>
      <c r="I4444" s="5">
        <v>586.75279999999998</v>
      </c>
      <c r="J4444" s="5">
        <v>-2.7999999999792601E-3</v>
      </c>
      <c r="K4444" s="5">
        <v>586.75</v>
      </c>
      <c r="L4444" s="5">
        <v>0</v>
      </c>
      <c r="M4444" t="str">
        <f>IF(ISERROR(VLOOKUP(A4444,'[1]Ecart validé'!$A:$A,1,FALSE)),Z4444,"Ecart Validé")</f>
        <v>valid</v>
      </c>
      <c r="R4444" t="s">
        <v>30</v>
      </c>
      <c r="X4444"/>
      <c r="Y4444"/>
      <c r="Z4444" t="s">
        <v>31</v>
      </c>
    </row>
    <row r="4445" spans="1:26" x14ac:dyDescent="0.3">
      <c r="A4445" t="s">
        <v>5917</v>
      </c>
      <c r="B4445" t="s">
        <v>3157</v>
      </c>
      <c r="C4445">
        <v>324438</v>
      </c>
      <c r="D4445" t="str">
        <f>+VLOOKUP(C4445,Param!K:L,2,FALSE)</f>
        <v>ALPHYR</v>
      </c>
      <c r="E4445">
        <v>2191906217</v>
      </c>
      <c r="F4445" t="s">
        <v>37</v>
      </c>
      <c r="G4445" t="s">
        <v>29</v>
      </c>
      <c r="H4445" s="5">
        <v>122.33</v>
      </c>
      <c r="I4445" s="5">
        <v>122.3284</v>
      </c>
      <c r="J4445" s="5">
        <v>1.59999999999627E-3</v>
      </c>
      <c r="K4445" s="5">
        <v>122.33</v>
      </c>
      <c r="L4445" s="5">
        <v>0</v>
      </c>
      <c r="M4445" t="str">
        <f>IF(ISERROR(VLOOKUP(A4445,'[1]Ecart validé'!$A:$A,1,FALSE)),Z4445,"Ecart Validé")</f>
        <v>valid</v>
      </c>
      <c r="R4445" t="s">
        <v>30</v>
      </c>
      <c r="X4445"/>
      <c r="Y4445"/>
      <c r="Z4445" t="s">
        <v>31</v>
      </c>
    </row>
    <row r="4446" spans="1:26" x14ac:dyDescent="0.3">
      <c r="A4446" t="s">
        <v>5918</v>
      </c>
      <c r="B4446" t="s">
        <v>3157</v>
      </c>
      <c r="C4446">
        <v>325951</v>
      </c>
      <c r="D4446" t="str">
        <f>+VLOOKUP(C4446,Param!K:L,2,FALSE)</f>
        <v>LINK'S</v>
      </c>
      <c r="E4446">
        <v>2197206236</v>
      </c>
      <c r="F4446" t="s">
        <v>28</v>
      </c>
      <c r="G4446" t="s">
        <v>29</v>
      </c>
      <c r="H4446" s="5">
        <v>354.84</v>
      </c>
      <c r="I4446" s="5">
        <v>354.84</v>
      </c>
      <c r="J4446" s="5">
        <v>0</v>
      </c>
      <c r="K4446" s="5">
        <v>354.84</v>
      </c>
      <c r="L4446" s="5">
        <v>0</v>
      </c>
      <c r="M4446" t="str">
        <f>IF(ISERROR(VLOOKUP(A4446,'[1]Ecart validé'!$A:$A,1,FALSE)),Z4446,"Ecart Validé")</f>
        <v>valid</v>
      </c>
      <c r="R4446" t="s">
        <v>30</v>
      </c>
      <c r="X4446"/>
      <c r="Y4446"/>
      <c r="Z4446" t="s">
        <v>31</v>
      </c>
    </row>
    <row r="4447" spans="1:26" x14ac:dyDescent="0.3">
      <c r="A4447" t="s">
        <v>5919</v>
      </c>
      <c r="B4447" t="s">
        <v>3157</v>
      </c>
      <c r="C4447">
        <v>325951</v>
      </c>
      <c r="D4447" t="str">
        <f>+VLOOKUP(C4447,Param!K:L,2,FALSE)</f>
        <v>LINK'S</v>
      </c>
      <c r="E4447">
        <v>2197206236</v>
      </c>
      <c r="F4447" t="s">
        <v>33</v>
      </c>
      <c r="G4447" t="s">
        <v>29</v>
      </c>
      <c r="H4447" s="5">
        <v>59.14</v>
      </c>
      <c r="I4447" s="5">
        <v>59.14</v>
      </c>
      <c r="J4447" s="5">
        <v>0</v>
      </c>
      <c r="K4447" s="5">
        <v>59.14</v>
      </c>
      <c r="L4447" s="5">
        <v>0</v>
      </c>
      <c r="M4447" t="str">
        <f>IF(ISERROR(VLOOKUP(A4447,'[1]Ecart validé'!$A:$A,1,FALSE)),Z4447,"Ecart Validé")</f>
        <v>valid</v>
      </c>
      <c r="R4447" t="s">
        <v>30</v>
      </c>
      <c r="X4447"/>
      <c r="Y4447"/>
      <c r="Z4447" t="s">
        <v>31</v>
      </c>
    </row>
    <row r="4448" spans="1:26" x14ac:dyDescent="0.3">
      <c r="A4448" t="s">
        <v>5920</v>
      </c>
      <c r="B4448" t="s">
        <v>3157</v>
      </c>
      <c r="C4448">
        <v>325951</v>
      </c>
      <c r="D4448" t="str">
        <f>+VLOOKUP(C4448,Param!K:L,2,FALSE)</f>
        <v>LINK'S</v>
      </c>
      <c r="E4448">
        <v>2197206236</v>
      </c>
      <c r="F4448" t="s">
        <v>35</v>
      </c>
      <c r="G4448" t="s">
        <v>29</v>
      </c>
      <c r="H4448" s="5">
        <v>59.14</v>
      </c>
      <c r="I4448" s="5">
        <v>59.14</v>
      </c>
      <c r="J4448" s="5">
        <v>0</v>
      </c>
      <c r="K4448" s="5">
        <v>59.14</v>
      </c>
      <c r="L4448" s="5">
        <v>0</v>
      </c>
      <c r="M4448" t="str">
        <f>IF(ISERROR(VLOOKUP(A4448,'[1]Ecart validé'!$A:$A,1,FALSE)),Z4448,"Ecart Validé")</f>
        <v>valid</v>
      </c>
      <c r="R4448" t="s">
        <v>30</v>
      </c>
      <c r="X4448"/>
      <c r="Y4448"/>
      <c r="Z4448" t="s">
        <v>31</v>
      </c>
    </row>
    <row r="4449" spans="1:26" x14ac:dyDescent="0.3">
      <c r="A4449" t="s">
        <v>5921</v>
      </c>
      <c r="B4449" t="s">
        <v>3157</v>
      </c>
      <c r="C4449">
        <v>325951</v>
      </c>
      <c r="D4449" t="str">
        <f>+VLOOKUP(C4449,Param!K:L,2,FALSE)</f>
        <v>LINK'S</v>
      </c>
      <c r="E4449">
        <v>2197206236</v>
      </c>
      <c r="F4449" t="s">
        <v>37</v>
      </c>
      <c r="G4449" t="s">
        <v>29</v>
      </c>
      <c r="H4449" s="5">
        <v>616.79999999999995</v>
      </c>
      <c r="I4449" s="5">
        <v>616.79999999999995</v>
      </c>
      <c r="J4449" s="5">
        <v>0</v>
      </c>
      <c r="K4449" s="5">
        <v>616.79999999999995</v>
      </c>
      <c r="L4449" s="5">
        <v>0</v>
      </c>
      <c r="M4449" t="str">
        <f>IF(ISERROR(VLOOKUP(A4449,'[1]Ecart validé'!$A:$A,1,FALSE)),Z4449,"Ecart Validé")</f>
        <v>valid</v>
      </c>
      <c r="R4449" t="s">
        <v>30</v>
      </c>
      <c r="X4449"/>
      <c r="Y4449"/>
      <c r="Z4449" t="s">
        <v>31</v>
      </c>
    </row>
    <row r="4450" spans="1:26" x14ac:dyDescent="0.3">
      <c r="A4450" t="s">
        <v>5922</v>
      </c>
      <c r="B4450" t="s">
        <v>3157</v>
      </c>
      <c r="C4450">
        <v>326646</v>
      </c>
      <c r="D4450" t="str">
        <f>+VLOOKUP(C4450,Param!K:L,2,FALSE)</f>
        <v>ECONOCOM INFOGERANCE SYSTEMES</v>
      </c>
      <c r="E4450" t="s">
        <v>5923</v>
      </c>
      <c r="F4450" t="s">
        <v>51</v>
      </c>
      <c r="G4450" t="s">
        <v>29</v>
      </c>
      <c r="H4450" s="5">
        <v>164238.26999999999</v>
      </c>
      <c r="I4450" s="5">
        <v>164238.27170000001</v>
      </c>
      <c r="J4450" s="5">
        <v>-1.700000022538E-3</v>
      </c>
      <c r="K4450" s="5">
        <v>164238.26999999999</v>
      </c>
      <c r="L4450" s="5">
        <v>0</v>
      </c>
      <c r="M4450" t="str">
        <f>IF(ISERROR(VLOOKUP(A4450,'[1]Ecart validé'!$A:$A,1,FALSE)),Z4450,"Ecart Validé")</f>
        <v>valid</v>
      </c>
      <c r="R4450" t="s">
        <v>30</v>
      </c>
      <c r="X4450"/>
      <c r="Y4450"/>
      <c r="Z4450" t="s">
        <v>31</v>
      </c>
    </row>
    <row r="4451" spans="1:26" x14ac:dyDescent="0.3">
      <c r="A4451" t="s">
        <v>5924</v>
      </c>
      <c r="B4451" t="s">
        <v>3157</v>
      </c>
      <c r="C4451">
        <v>326991</v>
      </c>
      <c r="D4451" t="str">
        <f>+VLOOKUP(C4451,Param!K:L,2,FALSE)</f>
        <v>SKELLO</v>
      </c>
      <c r="E4451" t="s">
        <v>5925</v>
      </c>
      <c r="F4451" t="s">
        <v>51</v>
      </c>
      <c r="G4451" t="s">
        <v>29</v>
      </c>
      <c r="H4451" s="5">
        <v>4484.38</v>
      </c>
      <c r="I4451" s="5">
        <v>4484.3760000000002</v>
      </c>
      <c r="J4451" s="5">
        <v>3.9999999999054099E-3</v>
      </c>
      <c r="K4451" s="5">
        <v>4484.38</v>
      </c>
      <c r="L4451" s="5">
        <v>0</v>
      </c>
      <c r="M4451" t="str">
        <f>IF(ISERROR(VLOOKUP(A4451,'[1]Ecart validé'!$A:$A,1,FALSE)),Z4451,"Ecart Validé")</f>
        <v>valid</v>
      </c>
      <c r="R4451" t="s">
        <v>30</v>
      </c>
      <c r="X4451"/>
      <c r="Y4451"/>
      <c r="Z4451" t="s">
        <v>31</v>
      </c>
    </row>
    <row r="4452" spans="1:26" x14ac:dyDescent="0.3">
      <c r="A4452" t="s">
        <v>5926</v>
      </c>
      <c r="B4452" t="s">
        <v>3157</v>
      </c>
      <c r="C4452">
        <v>328319</v>
      </c>
      <c r="D4452" t="str">
        <f>+VLOOKUP(C4452,Param!K:L,2,FALSE)</f>
        <v>HAUSSMANN FAMILLE</v>
      </c>
      <c r="E4452">
        <v>1190506253</v>
      </c>
      <c r="F4452" t="s">
        <v>28</v>
      </c>
      <c r="G4452" t="s">
        <v>29</v>
      </c>
      <c r="H4452" s="5">
        <v>184.4</v>
      </c>
      <c r="I4452" s="5">
        <v>184.40100000000001</v>
      </c>
      <c r="J4452" s="5">
        <v>-1.0000000000047701E-3</v>
      </c>
      <c r="K4452" s="5">
        <v>184.4</v>
      </c>
      <c r="L4452" s="5">
        <v>0</v>
      </c>
      <c r="M4452" t="str">
        <f>IF(ISERROR(VLOOKUP(A4452,'[1]Ecart validé'!$A:$A,1,FALSE)),Z4452,"Ecart Validé")</f>
        <v>valid</v>
      </c>
      <c r="R4452" t="s">
        <v>30</v>
      </c>
      <c r="X4452"/>
      <c r="Y4452"/>
      <c r="Z4452" t="s">
        <v>31</v>
      </c>
    </row>
    <row r="4453" spans="1:26" x14ac:dyDescent="0.3">
      <c r="A4453" t="s">
        <v>5927</v>
      </c>
      <c r="B4453" t="s">
        <v>3157</v>
      </c>
      <c r="C4453">
        <v>328319</v>
      </c>
      <c r="D4453" t="str">
        <f>+VLOOKUP(C4453,Param!K:L,2,FALSE)</f>
        <v>HAUSSMANN FAMILLE</v>
      </c>
      <c r="E4453">
        <v>1190506253</v>
      </c>
      <c r="F4453" t="s">
        <v>33</v>
      </c>
      <c r="G4453" t="s">
        <v>29</v>
      </c>
      <c r="H4453" s="5">
        <v>18.77</v>
      </c>
      <c r="I4453" s="5">
        <v>18.771899999999999</v>
      </c>
      <c r="J4453" s="5">
        <v>-1.8999999999991201E-3</v>
      </c>
      <c r="K4453" s="5">
        <v>18.77</v>
      </c>
      <c r="L4453" s="5">
        <v>0</v>
      </c>
      <c r="M4453" t="str">
        <f>IF(ISERROR(VLOOKUP(A4453,'[1]Ecart validé'!$A:$A,1,FALSE)),Z4453,"Ecart Validé")</f>
        <v>valid</v>
      </c>
      <c r="R4453" t="s">
        <v>30</v>
      </c>
      <c r="X4453"/>
      <c r="Y4453"/>
      <c r="Z4453" t="s">
        <v>31</v>
      </c>
    </row>
    <row r="4454" spans="1:26" x14ac:dyDescent="0.3">
      <c r="A4454" t="s">
        <v>5928</v>
      </c>
      <c r="B4454" t="s">
        <v>3157</v>
      </c>
      <c r="C4454">
        <v>328319</v>
      </c>
      <c r="D4454" t="str">
        <f>+VLOOKUP(C4454,Param!K:L,2,FALSE)</f>
        <v>HAUSSMANN FAMILLE</v>
      </c>
      <c r="E4454">
        <v>1190506253</v>
      </c>
      <c r="F4454" t="s">
        <v>37</v>
      </c>
      <c r="G4454" t="s">
        <v>29</v>
      </c>
      <c r="H4454" s="5">
        <v>64.55</v>
      </c>
      <c r="I4454" s="5">
        <v>64.554000000000002</v>
      </c>
      <c r="J4454" s="5">
        <v>-4.0000000000048799E-3</v>
      </c>
      <c r="K4454" s="5">
        <v>64.55</v>
      </c>
      <c r="L4454" s="5">
        <v>0</v>
      </c>
      <c r="M4454" t="str">
        <f>IF(ISERROR(VLOOKUP(A4454,'[1]Ecart validé'!$A:$A,1,FALSE)),Z4454,"Ecart Validé")</f>
        <v>valid</v>
      </c>
      <c r="R4454" t="s">
        <v>30</v>
      </c>
      <c r="X4454"/>
      <c r="Y4454"/>
      <c r="Z4454" t="s">
        <v>31</v>
      </c>
    </row>
    <row r="4455" spans="1:26" x14ac:dyDescent="0.3">
      <c r="A4455" t="s">
        <v>5929</v>
      </c>
      <c r="B4455" t="s">
        <v>3157</v>
      </c>
      <c r="C4455">
        <v>328321</v>
      </c>
      <c r="D4455" t="str">
        <f>+VLOOKUP(C4455,Param!K:L,2,FALSE)</f>
        <v>AU CROISSANT DE LUNE</v>
      </c>
      <c r="E4455">
        <v>1190906256</v>
      </c>
      <c r="F4455" t="s">
        <v>28</v>
      </c>
      <c r="G4455" t="s">
        <v>29</v>
      </c>
      <c r="H4455" s="5">
        <v>106</v>
      </c>
      <c r="I4455" s="5">
        <v>106</v>
      </c>
      <c r="J4455" s="5">
        <v>0</v>
      </c>
      <c r="K4455" s="5">
        <v>106</v>
      </c>
      <c r="L4455" s="5">
        <v>0</v>
      </c>
      <c r="M4455" t="str">
        <f>IF(ISERROR(VLOOKUP(A4455,'[1]Ecart validé'!$A:$A,1,FALSE)),Z4455,"Ecart Validé")</f>
        <v>valid</v>
      </c>
      <c r="R4455" t="s">
        <v>30</v>
      </c>
      <c r="X4455"/>
      <c r="Y4455"/>
      <c r="Z4455" t="s">
        <v>31</v>
      </c>
    </row>
    <row r="4456" spans="1:26" x14ac:dyDescent="0.3">
      <c r="A4456" t="s">
        <v>5930</v>
      </c>
      <c r="B4456" t="s">
        <v>3157</v>
      </c>
      <c r="C4456">
        <v>328321</v>
      </c>
      <c r="D4456" t="str">
        <f>+VLOOKUP(C4456,Param!K:L,2,FALSE)</f>
        <v>AU CROISSANT DE LUNE</v>
      </c>
      <c r="E4456">
        <v>1190906256</v>
      </c>
      <c r="F4456" t="s">
        <v>33</v>
      </c>
      <c r="G4456" t="s">
        <v>29</v>
      </c>
      <c r="H4456" s="5">
        <v>55.54</v>
      </c>
      <c r="I4456" s="5">
        <v>55.54</v>
      </c>
      <c r="J4456" s="5">
        <v>0</v>
      </c>
      <c r="K4456" s="5">
        <v>55.54</v>
      </c>
      <c r="L4456" s="5">
        <v>0</v>
      </c>
      <c r="M4456" t="str">
        <f>IF(ISERROR(VLOOKUP(A4456,'[1]Ecart validé'!$A:$A,1,FALSE)),Z4456,"Ecart Validé")</f>
        <v>valid</v>
      </c>
      <c r="R4456" t="s">
        <v>30</v>
      </c>
      <c r="X4456"/>
      <c r="Y4456"/>
      <c r="Z4456" t="s">
        <v>31</v>
      </c>
    </row>
    <row r="4457" spans="1:26" x14ac:dyDescent="0.3">
      <c r="A4457" t="s">
        <v>5931</v>
      </c>
      <c r="B4457" t="s">
        <v>3157</v>
      </c>
      <c r="C4457">
        <v>328321</v>
      </c>
      <c r="D4457" t="str">
        <f>+VLOOKUP(C4457,Param!K:L,2,FALSE)</f>
        <v>AU CROISSANT DE LUNE</v>
      </c>
      <c r="E4457">
        <v>1190906256</v>
      </c>
      <c r="F4457" t="s">
        <v>35</v>
      </c>
      <c r="G4457" t="s">
        <v>29</v>
      </c>
      <c r="H4457" s="5">
        <v>786.26</v>
      </c>
      <c r="I4457" s="5">
        <v>786.26</v>
      </c>
      <c r="J4457" s="5">
        <v>0</v>
      </c>
      <c r="K4457" s="5">
        <v>786.26</v>
      </c>
      <c r="L4457" s="5">
        <v>0</v>
      </c>
      <c r="M4457" t="str">
        <f>IF(ISERROR(VLOOKUP(A4457,'[1]Ecart validé'!$A:$A,1,FALSE)),Z4457,"Ecart Validé")</f>
        <v>valid</v>
      </c>
      <c r="R4457" t="s">
        <v>30</v>
      </c>
      <c r="X4457"/>
      <c r="Y4457"/>
      <c r="Z4457" t="s">
        <v>31</v>
      </c>
    </row>
    <row r="4458" spans="1:26" x14ac:dyDescent="0.3">
      <c r="A4458" t="s">
        <v>5932</v>
      </c>
      <c r="B4458" t="s">
        <v>3157</v>
      </c>
      <c r="C4458">
        <v>328321</v>
      </c>
      <c r="D4458" t="str">
        <f>+VLOOKUP(C4458,Param!K:L,2,FALSE)</f>
        <v>AU CROISSANT DE LUNE</v>
      </c>
      <c r="E4458">
        <v>1190906256</v>
      </c>
      <c r="F4458" t="s">
        <v>37</v>
      </c>
      <c r="G4458" t="s">
        <v>29</v>
      </c>
      <c r="H4458" s="5">
        <v>52.86</v>
      </c>
      <c r="I4458" s="5">
        <v>52.86</v>
      </c>
      <c r="J4458" s="5">
        <v>0</v>
      </c>
      <c r="K4458" s="5">
        <v>52.86</v>
      </c>
      <c r="L4458" s="5">
        <v>0</v>
      </c>
      <c r="M4458" t="str">
        <f>IF(ISERROR(VLOOKUP(A4458,'[1]Ecart validé'!$A:$A,1,FALSE)),Z4458,"Ecart Validé")</f>
        <v>valid</v>
      </c>
      <c r="R4458" t="s">
        <v>30</v>
      </c>
      <c r="X4458"/>
      <c r="Y4458"/>
      <c r="Z4458" t="s">
        <v>31</v>
      </c>
    </row>
    <row r="4459" spans="1:26" x14ac:dyDescent="0.3">
      <c r="A4459" t="s">
        <v>5933</v>
      </c>
      <c r="B4459" t="s">
        <v>3157</v>
      </c>
      <c r="C4459">
        <v>328326</v>
      </c>
      <c r="D4459" t="str">
        <f>+VLOOKUP(C4459,Param!K:L,2,FALSE)</f>
        <v>CRENO SP</v>
      </c>
      <c r="E4459">
        <v>1190606260</v>
      </c>
      <c r="F4459" t="s">
        <v>28</v>
      </c>
      <c r="G4459" t="s">
        <v>29</v>
      </c>
      <c r="H4459" s="5">
        <v>9812.64</v>
      </c>
      <c r="I4459" s="5">
        <v>9812.64</v>
      </c>
      <c r="J4459" s="5">
        <v>0</v>
      </c>
      <c r="K4459" s="5">
        <v>9812.64</v>
      </c>
      <c r="L4459" s="5">
        <v>0</v>
      </c>
      <c r="M4459" t="str">
        <f>IF(ISERROR(VLOOKUP(A4459,'[1]Ecart validé'!$A:$A,1,FALSE)),Z4459,"Ecart Validé")</f>
        <v>valid</v>
      </c>
      <c r="R4459" t="s">
        <v>30</v>
      </c>
      <c r="S4459" t="s">
        <v>60</v>
      </c>
      <c r="T4459" t="s">
        <v>61</v>
      </c>
      <c r="U4459" s="13" t="s">
        <v>3527</v>
      </c>
      <c r="V4459" t="s">
        <v>60</v>
      </c>
      <c r="W4459" t="s">
        <v>61</v>
      </c>
      <c r="X4459" t="s">
        <v>5934</v>
      </c>
      <c r="Y4459" t="s">
        <v>5934</v>
      </c>
      <c r="Z4459" t="s">
        <v>31</v>
      </c>
    </row>
    <row r="4460" spans="1:26" x14ac:dyDescent="0.3">
      <c r="A4460" t="s">
        <v>5935</v>
      </c>
      <c r="B4460" t="s">
        <v>3157</v>
      </c>
      <c r="C4460">
        <v>328326</v>
      </c>
      <c r="D4460" t="str">
        <f>+VLOOKUP(C4460,Param!K:L,2,FALSE)</f>
        <v>CRENO SP</v>
      </c>
      <c r="E4460">
        <v>1190606260</v>
      </c>
      <c r="F4460" t="s">
        <v>33</v>
      </c>
      <c r="G4460" t="s">
        <v>29</v>
      </c>
      <c r="H4460" s="5">
        <v>1296.54</v>
      </c>
      <c r="I4460" s="5">
        <v>1296.5376000000001</v>
      </c>
      <c r="J4460" s="5">
        <v>2.3999999998522898E-3</v>
      </c>
      <c r="K4460" s="5">
        <v>1296.54</v>
      </c>
      <c r="L4460" s="5">
        <v>0</v>
      </c>
      <c r="M4460" t="str">
        <f>IF(ISERROR(VLOOKUP(A4460,'[1]Ecart validé'!$A:$A,1,FALSE)),Z4460,"Ecart Validé")</f>
        <v>valid</v>
      </c>
      <c r="R4460" t="s">
        <v>30</v>
      </c>
      <c r="S4460" t="s">
        <v>60</v>
      </c>
      <c r="T4460" t="s">
        <v>61</v>
      </c>
      <c r="U4460" s="13" t="s">
        <v>3527</v>
      </c>
      <c r="V4460" t="s">
        <v>60</v>
      </c>
      <c r="W4460" t="s">
        <v>61</v>
      </c>
      <c r="X4460" t="s">
        <v>5934</v>
      </c>
      <c r="Y4460" t="s">
        <v>5934</v>
      </c>
      <c r="Z4460" t="s">
        <v>31</v>
      </c>
    </row>
    <row r="4461" spans="1:26" x14ac:dyDescent="0.3">
      <c r="A4461" t="s">
        <v>5936</v>
      </c>
      <c r="B4461" t="s">
        <v>3157</v>
      </c>
      <c r="C4461">
        <v>328326</v>
      </c>
      <c r="D4461" t="str">
        <f>+VLOOKUP(C4461,Param!K:L,2,FALSE)</f>
        <v>CRENO SP</v>
      </c>
      <c r="E4461">
        <v>1190606260</v>
      </c>
      <c r="F4461" t="s">
        <v>35</v>
      </c>
      <c r="G4461" t="s">
        <v>29</v>
      </c>
      <c r="H4461" s="5">
        <v>14998.28</v>
      </c>
      <c r="I4461" s="5">
        <v>14998.279200000001</v>
      </c>
      <c r="J4461" s="5">
        <v>7.9999999979918303E-4</v>
      </c>
      <c r="K4461" s="5">
        <v>14998.28</v>
      </c>
      <c r="L4461" s="5">
        <v>0</v>
      </c>
      <c r="M4461" t="str">
        <f>IF(ISERROR(VLOOKUP(A4461,'[1]Ecart validé'!$A:$A,1,FALSE)),Z4461,"Ecart Validé")</f>
        <v>valid</v>
      </c>
      <c r="R4461" t="s">
        <v>30</v>
      </c>
      <c r="S4461" t="s">
        <v>60</v>
      </c>
      <c r="T4461" t="s">
        <v>61</v>
      </c>
      <c r="U4461" s="13" t="s">
        <v>3527</v>
      </c>
      <c r="V4461" t="s">
        <v>60</v>
      </c>
      <c r="W4461" t="s">
        <v>61</v>
      </c>
      <c r="X4461" t="s">
        <v>5934</v>
      </c>
      <c r="Y4461" t="s">
        <v>5934</v>
      </c>
      <c r="Z4461" t="s">
        <v>31</v>
      </c>
    </row>
    <row r="4462" spans="1:26" x14ac:dyDescent="0.3">
      <c r="A4462" t="s">
        <v>5937</v>
      </c>
      <c r="B4462" t="s">
        <v>3157</v>
      </c>
      <c r="C4462">
        <v>328326</v>
      </c>
      <c r="D4462" t="str">
        <f>+VLOOKUP(C4462,Param!K:L,2,FALSE)</f>
        <v>CRENO SP</v>
      </c>
      <c r="E4462">
        <v>1190606260</v>
      </c>
      <c r="F4462" t="s">
        <v>37</v>
      </c>
      <c r="G4462" t="s">
        <v>29</v>
      </c>
      <c r="H4462" s="5">
        <v>4542.3599999999997</v>
      </c>
      <c r="I4462" s="5">
        <v>4542.3599999999997</v>
      </c>
      <c r="J4462" s="5">
        <v>0</v>
      </c>
      <c r="K4462" s="5">
        <v>4542.3599999999997</v>
      </c>
      <c r="L4462" s="5">
        <v>0</v>
      </c>
      <c r="M4462" t="str">
        <f>IF(ISERROR(VLOOKUP(A4462,'[1]Ecart validé'!$A:$A,1,FALSE)),Z4462,"Ecart Validé")</f>
        <v>valid</v>
      </c>
      <c r="R4462" t="s">
        <v>30</v>
      </c>
      <c r="S4462" t="s">
        <v>60</v>
      </c>
      <c r="T4462" t="s">
        <v>61</v>
      </c>
      <c r="U4462" s="13" t="s">
        <v>3527</v>
      </c>
      <c r="V4462" t="s">
        <v>60</v>
      </c>
      <c r="W4462" t="s">
        <v>61</v>
      </c>
      <c r="X4462" t="s">
        <v>5934</v>
      </c>
      <c r="Y4462" t="s">
        <v>5934</v>
      </c>
      <c r="Z4462" t="s">
        <v>31</v>
      </c>
    </row>
    <row r="4463" spans="1:26" x14ac:dyDescent="0.3">
      <c r="A4463" t="s">
        <v>5938</v>
      </c>
      <c r="B4463" t="s">
        <v>3157</v>
      </c>
      <c r="C4463">
        <v>329792</v>
      </c>
      <c r="D4463" t="str">
        <f>+VLOOKUP(C4463,Param!K:L,2,FALSE)</f>
        <v>BALICCO GADEAFRUITS</v>
      </c>
      <c r="E4463">
        <v>1190606259</v>
      </c>
      <c r="F4463" t="s">
        <v>28</v>
      </c>
      <c r="G4463" t="s">
        <v>29</v>
      </c>
      <c r="H4463" s="5">
        <v>1495.62</v>
      </c>
      <c r="I4463" s="5">
        <v>1495.6213</v>
      </c>
      <c r="J4463" s="5">
        <v>-1.30000000012842E-3</v>
      </c>
      <c r="K4463" s="5">
        <v>1495.62</v>
      </c>
      <c r="L4463" s="5">
        <v>0</v>
      </c>
      <c r="M4463" t="str">
        <f>IF(ISERROR(VLOOKUP(A4463,'[1]Ecart validé'!$A:$A,1,FALSE)),Z4463,"Ecart Validé")</f>
        <v>valid</v>
      </c>
      <c r="R4463" t="s">
        <v>30</v>
      </c>
      <c r="X4463"/>
      <c r="Y4463"/>
      <c r="Z4463" t="s">
        <v>31</v>
      </c>
    </row>
    <row r="4464" spans="1:26" x14ac:dyDescent="0.3">
      <c r="A4464" t="s">
        <v>5939</v>
      </c>
      <c r="B4464" t="s">
        <v>3157</v>
      </c>
      <c r="C4464">
        <v>329792</v>
      </c>
      <c r="D4464" t="str">
        <f>+VLOOKUP(C4464,Param!K:L,2,FALSE)</f>
        <v>BALICCO GADEAFRUITS</v>
      </c>
      <c r="E4464">
        <v>1190606259</v>
      </c>
      <c r="F4464" t="s">
        <v>33</v>
      </c>
      <c r="G4464" t="s">
        <v>29</v>
      </c>
      <c r="H4464" s="5">
        <v>436.38</v>
      </c>
      <c r="I4464" s="5">
        <v>436.375</v>
      </c>
      <c r="J4464" s="5">
        <v>4.9999999999954499E-3</v>
      </c>
      <c r="K4464" s="5">
        <v>436.38</v>
      </c>
      <c r="L4464" s="5">
        <v>0</v>
      </c>
      <c r="M4464" t="str">
        <f>IF(ISERROR(VLOOKUP(A4464,'[1]Ecart validé'!$A:$A,1,FALSE)),Z4464,"Ecart Validé")</f>
        <v>valid</v>
      </c>
      <c r="R4464" t="s">
        <v>30</v>
      </c>
      <c r="X4464"/>
      <c r="Y4464"/>
      <c r="Z4464" t="s">
        <v>31</v>
      </c>
    </row>
    <row r="4465" spans="1:26" x14ac:dyDescent="0.3">
      <c r="A4465" t="s">
        <v>5940</v>
      </c>
      <c r="B4465" t="s">
        <v>3157</v>
      </c>
      <c r="C4465">
        <v>329792</v>
      </c>
      <c r="D4465" t="str">
        <f>+VLOOKUP(C4465,Param!K:L,2,FALSE)</f>
        <v>BALICCO GADEAFRUITS</v>
      </c>
      <c r="E4465">
        <v>1190606259</v>
      </c>
      <c r="F4465" t="s">
        <v>35</v>
      </c>
      <c r="G4465" t="s">
        <v>29</v>
      </c>
      <c r="H4465" s="5">
        <v>2143.13</v>
      </c>
      <c r="I4465" s="5">
        <v>2143.125</v>
      </c>
      <c r="J4465" s="5">
        <v>5.0000000001091298E-3</v>
      </c>
      <c r="K4465" s="5">
        <v>2143.13</v>
      </c>
      <c r="L4465" s="5">
        <v>0</v>
      </c>
      <c r="M4465" t="str">
        <f>IF(ISERROR(VLOOKUP(A4465,'[1]Ecart validé'!$A:$A,1,FALSE)),Z4465,"Ecart Validé")</f>
        <v>valid</v>
      </c>
      <c r="R4465" t="s">
        <v>30</v>
      </c>
      <c r="X4465"/>
      <c r="Y4465"/>
      <c r="Z4465" t="s">
        <v>31</v>
      </c>
    </row>
    <row r="4466" spans="1:26" x14ac:dyDescent="0.3">
      <c r="A4466" t="s">
        <v>5941</v>
      </c>
      <c r="B4466" t="s">
        <v>3157</v>
      </c>
      <c r="C4466">
        <v>329792</v>
      </c>
      <c r="D4466" t="str">
        <f>+VLOOKUP(C4466,Param!K:L,2,FALSE)</f>
        <v>BALICCO GADEAFRUITS</v>
      </c>
      <c r="E4466">
        <v>1190606259</v>
      </c>
      <c r="F4466" t="s">
        <v>37</v>
      </c>
      <c r="G4466" t="s">
        <v>29</v>
      </c>
      <c r="H4466" s="5">
        <v>673.97</v>
      </c>
      <c r="I4466" s="5">
        <v>673.96889999999996</v>
      </c>
      <c r="J4466" s="5">
        <v>1.1000000000649299E-3</v>
      </c>
      <c r="K4466" s="5">
        <v>673.97</v>
      </c>
      <c r="L4466" s="5">
        <v>0</v>
      </c>
      <c r="M4466" t="str">
        <f>IF(ISERROR(VLOOKUP(A4466,'[1]Ecart validé'!$A:$A,1,FALSE)),Z4466,"Ecart Validé")</f>
        <v>valid</v>
      </c>
      <c r="R4466" t="s">
        <v>30</v>
      </c>
      <c r="X4466"/>
      <c r="Y4466"/>
      <c r="Z4466" t="s">
        <v>31</v>
      </c>
    </row>
    <row r="4467" spans="1:26" x14ac:dyDescent="0.3">
      <c r="A4467" t="s">
        <v>5942</v>
      </c>
      <c r="B4467" t="s">
        <v>3157</v>
      </c>
      <c r="C4467">
        <v>330091</v>
      </c>
      <c r="D4467" t="str">
        <f>+VLOOKUP(C4467,Param!K:L,2,FALSE)</f>
        <v>TERRA URBA</v>
      </c>
      <c r="E4467">
        <v>2207206534</v>
      </c>
      <c r="F4467" t="s">
        <v>37</v>
      </c>
      <c r="G4467" t="s">
        <v>29</v>
      </c>
      <c r="H4467" s="5">
        <v>144</v>
      </c>
      <c r="I4467" s="5">
        <v>144</v>
      </c>
      <c r="J4467" s="5">
        <v>0</v>
      </c>
      <c r="K4467" s="5">
        <v>144</v>
      </c>
      <c r="L4467" s="5">
        <v>0</v>
      </c>
      <c r="M4467" t="str">
        <f>IF(ISERROR(VLOOKUP(A4467,'[1]Ecart validé'!$A:$A,1,FALSE)),Z4467,"Ecart Validé")</f>
        <v>valid</v>
      </c>
      <c r="R4467" t="s">
        <v>30</v>
      </c>
      <c r="X4467"/>
      <c r="Y4467"/>
      <c r="Z4467" t="s">
        <v>31</v>
      </c>
    </row>
    <row r="4468" spans="1:26" x14ac:dyDescent="0.3">
      <c r="A4468" t="s">
        <v>5943</v>
      </c>
      <c r="B4468" t="s">
        <v>3157</v>
      </c>
      <c r="C4468">
        <v>332033</v>
      </c>
      <c r="D4468" t="str">
        <f>+VLOOKUP(C4468,Param!K:L,2,FALSE)</f>
        <v>ENERGEM</v>
      </c>
      <c r="E4468" t="s">
        <v>5944</v>
      </c>
      <c r="F4468" t="s">
        <v>51</v>
      </c>
      <c r="G4468" t="s">
        <v>29</v>
      </c>
      <c r="H4468" s="5">
        <v>19722.774000000001</v>
      </c>
      <c r="I4468" s="5">
        <v>19722.774000000001</v>
      </c>
      <c r="J4468" s="5">
        <v>0</v>
      </c>
      <c r="K4468" s="5">
        <v>19722.774000000001</v>
      </c>
      <c r="L4468" s="5">
        <v>0</v>
      </c>
      <c r="M4468" t="str">
        <f>IF(ISERROR(VLOOKUP(A4468,'[1]Ecart validé'!$A:$A,1,FALSE)),Z4468,"Ecart Validé")</f>
        <v>valid</v>
      </c>
      <c r="R4468" t="s">
        <v>30</v>
      </c>
      <c r="X4468"/>
      <c r="Y4468"/>
      <c r="Z4468" t="s">
        <v>31</v>
      </c>
    </row>
    <row r="4469" spans="1:26" x14ac:dyDescent="0.3">
      <c r="A4469" t="s">
        <v>5945</v>
      </c>
      <c r="B4469" t="s">
        <v>3157</v>
      </c>
      <c r="C4469">
        <v>339000</v>
      </c>
      <c r="D4469" t="str">
        <f>+VLOOKUP(C4469,Param!K:L,2,FALSE)</f>
        <v>BIOCLEANAIR</v>
      </c>
      <c r="E4469">
        <v>2195106467</v>
      </c>
      <c r="F4469" t="s">
        <v>28</v>
      </c>
      <c r="G4469" t="s">
        <v>29</v>
      </c>
      <c r="H4469" s="5">
        <v>80.900000000000006</v>
      </c>
      <c r="I4469" s="5">
        <v>80.900000000000006</v>
      </c>
      <c r="J4469" s="5">
        <v>0</v>
      </c>
      <c r="K4469" s="5">
        <v>80.900000000000006</v>
      </c>
      <c r="L4469" s="5">
        <v>0</v>
      </c>
      <c r="M4469" t="str">
        <f>IF(ISERROR(VLOOKUP(A4469,'[1]Ecart validé'!$A:$A,1,FALSE)),Z4469,"Ecart Validé")</f>
        <v>valid</v>
      </c>
      <c r="R4469" t="s">
        <v>30</v>
      </c>
      <c r="X4469"/>
      <c r="Y4469"/>
      <c r="Z4469" t="s">
        <v>31</v>
      </c>
    </row>
    <row r="4470" spans="1:26" x14ac:dyDescent="0.3">
      <c r="A4470" t="s">
        <v>5946</v>
      </c>
      <c r="B4470" t="s">
        <v>3157</v>
      </c>
      <c r="C4470">
        <v>339000</v>
      </c>
      <c r="D4470" t="str">
        <f>+VLOOKUP(C4470,Param!K:L,2,FALSE)</f>
        <v>BIOCLEANAIR</v>
      </c>
      <c r="E4470">
        <v>2195106467</v>
      </c>
      <c r="F4470" t="s">
        <v>33</v>
      </c>
      <c r="G4470" t="s">
        <v>29</v>
      </c>
      <c r="H4470" s="5">
        <v>115</v>
      </c>
      <c r="I4470" s="5">
        <v>115</v>
      </c>
      <c r="J4470" s="5">
        <v>0</v>
      </c>
      <c r="K4470" s="5">
        <v>115</v>
      </c>
      <c r="L4470" s="5">
        <v>0</v>
      </c>
      <c r="M4470" t="str">
        <f>IF(ISERROR(VLOOKUP(A4470,'[1]Ecart validé'!$A:$A,1,FALSE)),Z4470,"Ecart Validé")</f>
        <v>valid</v>
      </c>
      <c r="R4470" t="s">
        <v>30</v>
      </c>
      <c r="X4470"/>
      <c r="Y4470"/>
      <c r="Z4470" t="s">
        <v>31</v>
      </c>
    </row>
    <row r="4471" spans="1:26" x14ac:dyDescent="0.3">
      <c r="A4471" t="s">
        <v>5947</v>
      </c>
      <c r="B4471" t="s">
        <v>3157</v>
      </c>
      <c r="C4471">
        <v>339000</v>
      </c>
      <c r="D4471" t="str">
        <f>+VLOOKUP(C4471,Param!K:L,2,FALSE)</f>
        <v>BIOCLEANAIR</v>
      </c>
      <c r="E4471">
        <v>2195106467</v>
      </c>
      <c r="F4471" t="s">
        <v>35</v>
      </c>
      <c r="G4471" t="s">
        <v>29</v>
      </c>
      <c r="H4471" s="5">
        <v>104.52</v>
      </c>
      <c r="I4471" s="5">
        <v>104.515</v>
      </c>
      <c r="J4471" s="5">
        <v>4.9999999999954499E-3</v>
      </c>
      <c r="K4471" s="5">
        <v>104.52</v>
      </c>
      <c r="L4471" s="5">
        <v>0</v>
      </c>
      <c r="M4471" t="str">
        <f>IF(ISERROR(VLOOKUP(A4471,'[1]Ecart validé'!$A:$A,1,FALSE)),Z4471,"Ecart Validé")</f>
        <v>valid</v>
      </c>
      <c r="R4471" t="s">
        <v>30</v>
      </c>
      <c r="X4471"/>
      <c r="Y4471"/>
      <c r="Z4471" t="s">
        <v>31</v>
      </c>
    </row>
    <row r="4472" spans="1:26" x14ac:dyDescent="0.3">
      <c r="A4472" t="s">
        <v>5948</v>
      </c>
      <c r="B4472" t="s">
        <v>3157</v>
      </c>
      <c r="C4472">
        <v>339000</v>
      </c>
      <c r="D4472" t="str">
        <f>+VLOOKUP(C4472,Param!K:L,2,FALSE)</f>
        <v>BIOCLEANAIR</v>
      </c>
      <c r="E4472">
        <v>2195106467</v>
      </c>
      <c r="F4472" t="s">
        <v>37</v>
      </c>
      <c r="G4472" t="s">
        <v>29</v>
      </c>
      <c r="H4472" s="5">
        <v>60</v>
      </c>
      <c r="I4472" s="5">
        <v>60</v>
      </c>
      <c r="J4472" s="5">
        <v>0</v>
      </c>
      <c r="K4472" s="5">
        <v>60</v>
      </c>
      <c r="L4472" s="5">
        <v>0</v>
      </c>
      <c r="M4472" t="str">
        <f>IF(ISERROR(VLOOKUP(A4472,'[1]Ecart validé'!$A:$A,1,FALSE)),Z4472,"Ecart Validé")</f>
        <v>valid</v>
      </c>
      <c r="R4472" t="s">
        <v>30</v>
      </c>
      <c r="X4472"/>
      <c r="Y4472"/>
      <c r="Z4472" t="s">
        <v>31</v>
      </c>
    </row>
    <row r="4473" spans="1:26" x14ac:dyDescent="0.3">
      <c r="A4473" t="s">
        <v>5949</v>
      </c>
      <c r="B4473" t="s">
        <v>3157</v>
      </c>
      <c r="C4473">
        <v>342003</v>
      </c>
      <c r="D4473" t="str">
        <f>+VLOOKUP(C4473,Param!K:L,2,FALSE)</f>
        <v>RENCOM FRANCE</v>
      </c>
      <c r="E4473">
        <v>2207206647</v>
      </c>
      <c r="F4473" t="s">
        <v>28</v>
      </c>
      <c r="G4473" t="s">
        <v>29</v>
      </c>
      <c r="H4473" s="5">
        <v>499.69</v>
      </c>
      <c r="I4473" s="5">
        <v>499.69</v>
      </c>
      <c r="J4473" s="5">
        <v>0</v>
      </c>
      <c r="K4473" s="5">
        <v>499.69</v>
      </c>
      <c r="L4473" s="5">
        <v>0</v>
      </c>
      <c r="M4473" t="str">
        <f>IF(ISERROR(VLOOKUP(A4473,'[1]Ecart validé'!$A:$A,1,FALSE)),Z4473,"Ecart Validé")</f>
        <v>valid</v>
      </c>
      <c r="R4473" t="s">
        <v>30</v>
      </c>
      <c r="X4473"/>
      <c r="Y4473"/>
      <c r="Z4473" t="s">
        <v>31</v>
      </c>
    </row>
    <row r="4474" spans="1:26" x14ac:dyDescent="0.3">
      <c r="A4474" t="s">
        <v>5950</v>
      </c>
      <c r="B4474" t="s">
        <v>3157</v>
      </c>
      <c r="C4474">
        <v>342003</v>
      </c>
      <c r="D4474" t="str">
        <f>+VLOOKUP(C4474,Param!K:L,2,FALSE)</f>
        <v>RENCOM FRANCE</v>
      </c>
      <c r="E4474">
        <v>2207206647</v>
      </c>
      <c r="F4474" t="s">
        <v>35</v>
      </c>
      <c r="G4474" t="s">
        <v>29</v>
      </c>
      <c r="H4474" s="5">
        <v>1328.6</v>
      </c>
      <c r="I4474" s="5">
        <v>1328.6</v>
      </c>
      <c r="J4474" s="5">
        <v>0</v>
      </c>
      <c r="K4474" s="5">
        <v>1328.6</v>
      </c>
      <c r="L4474" s="5">
        <v>0</v>
      </c>
      <c r="M4474" t="str">
        <f>IF(ISERROR(VLOOKUP(A4474,'[1]Ecart validé'!$A:$A,1,FALSE)),Z4474,"Ecart Validé")</f>
        <v>valid</v>
      </c>
      <c r="R4474" t="s">
        <v>30</v>
      </c>
      <c r="X4474"/>
      <c r="Y4474"/>
      <c r="Z4474" t="s">
        <v>31</v>
      </c>
    </row>
    <row r="4475" spans="1:26" x14ac:dyDescent="0.3">
      <c r="A4475" t="s">
        <v>5951</v>
      </c>
      <c r="B4475" t="s">
        <v>3157</v>
      </c>
      <c r="C4475">
        <v>343003</v>
      </c>
      <c r="D4475" t="str">
        <f>+VLOOKUP(C4475,Param!K:L,2,FALSE)</f>
        <v>VIGNERONS ARDECHOIS</v>
      </c>
      <c r="E4475">
        <v>120506553</v>
      </c>
      <c r="F4475" t="s">
        <v>35</v>
      </c>
      <c r="G4475" t="s">
        <v>29</v>
      </c>
      <c r="H4475" s="5">
        <v>209.79</v>
      </c>
      <c r="I4475" s="5">
        <v>209.79</v>
      </c>
      <c r="J4475" s="5">
        <v>0</v>
      </c>
      <c r="K4475" s="5">
        <v>209.79</v>
      </c>
      <c r="L4475" s="5">
        <v>0</v>
      </c>
      <c r="M4475" t="str">
        <f>IF(ISERROR(VLOOKUP(A4475,'[1]Ecart validé'!$A:$A,1,FALSE)),Z4475,"Ecart Validé")</f>
        <v>valid</v>
      </c>
      <c r="R4475" t="s">
        <v>30</v>
      </c>
      <c r="X4475"/>
      <c r="Y4475"/>
      <c r="Z4475" t="s">
        <v>31</v>
      </c>
    </row>
    <row r="4476" spans="1:26" x14ac:dyDescent="0.3">
      <c r="A4476" t="s">
        <v>5952</v>
      </c>
      <c r="B4476" t="s">
        <v>3157</v>
      </c>
      <c r="C4476">
        <v>343007</v>
      </c>
      <c r="D4476" t="str">
        <f>+VLOOKUP(C4476,Param!K:L,2,FALSE)</f>
        <v>AZUR GAZ ENERGY</v>
      </c>
      <c r="E4476" t="s">
        <v>5953</v>
      </c>
      <c r="F4476" t="s">
        <v>28</v>
      </c>
      <c r="G4476" t="s">
        <v>29</v>
      </c>
      <c r="H4476" s="5">
        <v>4197.63</v>
      </c>
      <c r="I4476" s="5">
        <v>4197.6327000000001</v>
      </c>
      <c r="J4476" s="5">
        <v>-2.7000000000043599E-3</v>
      </c>
      <c r="K4476" s="5">
        <v>4197.63</v>
      </c>
      <c r="L4476" s="5">
        <v>0</v>
      </c>
      <c r="M4476" t="str">
        <f>IF(ISERROR(VLOOKUP(A4476,'[1]Ecart validé'!$A:$A,1,FALSE)),Z4476,"Ecart Validé")</f>
        <v>valid</v>
      </c>
      <c r="R4476" t="s">
        <v>30</v>
      </c>
      <c r="X4476"/>
      <c r="Y4476"/>
      <c r="Z4476" t="s">
        <v>31</v>
      </c>
    </row>
    <row r="4477" spans="1:26" x14ac:dyDescent="0.3">
      <c r="A4477" t="s">
        <v>5954</v>
      </c>
      <c r="B4477" t="s">
        <v>3157</v>
      </c>
      <c r="C4477">
        <v>343007</v>
      </c>
      <c r="D4477" t="str">
        <f>+VLOOKUP(C4477,Param!K:L,2,FALSE)</f>
        <v>AZUR GAZ ENERGY</v>
      </c>
      <c r="E4477" t="s">
        <v>5953</v>
      </c>
      <c r="F4477" t="s">
        <v>33</v>
      </c>
      <c r="G4477" t="s">
        <v>29</v>
      </c>
      <c r="H4477" s="5">
        <v>1644.05</v>
      </c>
      <c r="I4477" s="5">
        <v>1644.0527999999999</v>
      </c>
      <c r="J4477" s="5">
        <v>-2.7999999999792601E-3</v>
      </c>
      <c r="K4477" s="5">
        <v>1644.05</v>
      </c>
      <c r="L4477" s="5">
        <v>0</v>
      </c>
      <c r="M4477" t="str">
        <f>IF(ISERROR(VLOOKUP(A4477,'[1]Ecart validé'!$A:$A,1,FALSE)),Z4477,"Ecart Validé")</f>
        <v>valid</v>
      </c>
      <c r="R4477" t="s">
        <v>30</v>
      </c>
      <c r="X4477"/>
      <c r="Y4477"/>
      <c r="Z4477" t="s">
        <v>31</v>
      </c>
    </row>
    <row r="4478" spans="1:26" x14ac:dyDescent="0.3">
      <c r="A4478" t="s">
        <v>5955</v>
      </c>
      <c r="B4478" t="s">
        <v>3157</v>
      </c>
      <c r="C4478">
        <v>343007</v>
      </c>
      <c r="D4478" t="str">
        <f>+VLOOKUP(C4478,Param!K:L,2,FALSE)</f>
        <v>AZUR GAZ ENERGY</v>
      </c>
      <c r="E4478" t="s">
        <v>5953</v>
      </c>
      <c r="F4478" t="s">
        <v>35</v>
      </c>
      <c r="G4478" t="s">
        <v>29</v>
      </c>
      <c r="H4478" s="5">
        <v>540</v>
      </c>
      <c r="I4478" s="5">
        <v>540</v>
      </c>
      <c r="J4478" s="5">
        <v>0</v>
      </c>
      <c r="K4478" s="5">
        <v>540</v>
      </c>
      <c r="L4478" s="5">
        <v>0</v>
      </c>
      <c r="M4478" t="str">
        <f>IF(ISERROR(VLOOKUP(A4478,'[1]Ecart validé'!$A:$A,1,FALSE)),Z4478,"Ecart Validé")</f>
        <v>valid</v>
      </c>
      <c r="R4478" t="s">
        <v>30</v>
      </c>
      <c r="X4478"/>
      <c r="Y4478"/>
      <c r="Z4478" t="s">
        <v>31</v>
      </c>
    </row>
    <row r="4479" spans="1:26" x14ac:dyDescent="0.3">
      <c r="A4479" t="s">
        <v>5956</v>
      </c>
      <c r="B4479" t="s">
        <v>3157</v>
      </c>
      <c r="C4479">
        <v>343007</v>
      </c>
      <c r="D4479" t="str">
        <f>+VLOOKUP(C4479,Param!K:L,2,FALSE)</f>
        <v>AZUR GAZ ENERGY</v>
      </c>
      <c r="E4479" t="s">
        <v>5953</v>
      </c>
      <c r="F4479" t="s">
        <v>37</v>
      </c>
      <c r="G4479" t="s">
        <v>29</v>
      </c>
      <c r="H4479" s="5">
        <v>81.849999999999994</v>
      </c>
      <c r="I4479" s="5">
        <v>81.853200000000001</v>
      </c>
      <c r="J4479" s="5">
        <v>-3.20000000000675E-3</v>
      </c>
      <c r="K4479" s="5">
        <v>81.849999999999994</v>
      </c>
      <c r="L4479" s="5">
        <v>0</v>
      </c>
      <c r="M4479" t="str">
        <f>IF(ISERROR(VLOOKUP(A4479,'[1]Ecart validé'!$A:$A,1,FALSE)),Z4479,"Ecart Validé")</f>
        <v>valid</v>
      </c>
      <c r="R4479" t="s">
        <v>30</v>
      </c>
      <c r="X4479"/>
      <c r="Y4479"/>
      <c r="Z4479" t="s">
        <v>31</v>
      </c>
    </row>
    <row r="4480" spans="1:26" x14ac:dyDescent="0.3">
      <c r="A4480" t="s">
        <v>5957</v>
      </c>
      <c r="B4480" t="s">
        <v>3157</v>
      </c>
      <c r="C4480">
        <v>343007</v>
      </c>
      <c r="D4480" t="str">
        <f>+VLOOKUP(C4480,Param!K:L,2,FALSE)</f>
        <v>AZUR GAZ ENERGY</v>
      </c>
      <c r="E4480" t="s">
        <v>5958</v>
      </c>
      <c r="F4480" t="s">
        <v>28</v>
      </c>
      <c r="G4480" t="s">
        <v>29</v>
      </c>
      <c r="H4480" s="5">
        <v>290.19</v>
      </c>
      <c r="I4480" s="5">
        <v>290.19</v>
      </c>
      <c r="J4480" s="5">
        <v>0</v>
      </c>
      <c r="K4480" s="5">
        <v>290.19</v>
      </c>
      <c r="L4480" s="5">
        <v>0</v>
      </c>
      <c r="M4480" t="str">
        <f>IF(ISERROR(VLOOKUP(A4480,'[1]Ecart validé'!$A:$A,1,FALSE)),Z4480,"Ecart Validé")</f>
        <v>valid</v>
      </c>
      <c r="R4480" t="s">
        <v>30</v>
      </c>
      <c r="X4480"/>
      <c r="Y4480"/>
      <c r="Z4480" t="s">
        <v>31</v>
      </c>
    </row>
    <row r="4481" spans="1:26" x14ac:dyDescent="0.3">
      <c r="A4481" t="s">
        <v>5959</v>
      </c>
      <c r="B4481" t="s">
        <v>3157</v>
      </c>
      <c r="C4481">
        <v>343007</v>
      </c>
      <c r="D4481" t="str">
        <f>+VLOOKUP(C4481,Param!K:L,2,FALSE)</f>
        <v>AZUR GAZ ENERGY</v>
      </c>
      <c r="E4481" t="s">
        <v>5958</v>
      </c>
      <c r="F4481" t="s">
        <v>33</v>
      </c>
      <c r="G4481" t="s">
        <v>29</v>
      </c>
      <c r="H4481" s="5">
        <v>713.94</v>
      </c>
      <c r="I4481" s="5">
        <v>713.94</v>
      </c>
      <c r="J4481" s="5">
        <v>0</v>
      </c>
      <c r="K4481" s="5">
        <v>713.94</v>
      </c>
      <c r="L4481" s="5">
        <v>0</v>
      </c>
      <c r="M4481" t="str">
        <f>IF(ISERROR(VLOOKUP(A4481,'[1]Ecart validé'!$A:$A,1,FALSE)),Z4481,"Ecart Validé")</f>
        <v>valid</v>
      </c>
      <c r="R4481" t="s">
        <v>30</v>
      </c>
      <c r="X4481"/>
      <c r="Y4481"/>
      <c r="Z4481" t="s">
        <v>31</v>
      </c>
    </row>
    <row r="4482" spans="1:26" x14ac:dyDescent="0.3">
      <c r="A4482" t="s">
        <v>5960</v>
      </c>
      <c r="B4482" t="s">
        <v>3157</v>
      </c>
      <c r="C4482">
        <v>343007</v>
      </c>
      <c r="D4482" t="str">
        <f>+VLOOKUP(C4482,Param!K:L,2,FALSE)</f>
        <v>AZUR GAZ ENERGY</v>
      </c>
      <c r="E4482" t="s">
        <v>5958</v>
      </c>
      <c r="F4482" t="s">
        <v>35</v>
      </c>
      <c r="G4482" t="s">
        <v>29</v>
      </c>
      <c r="H4482" s="5">
        <v>1492.7</v>
      </c>
      <c r="I4482" s="5">
        <v>1492.704</v>
      </c>
      <c r="J4482" s="5">
        <v>-3.9999999999054099E-3</v>
      </c>
      <c r="K4482" s="5">
        <v>1492.7</v>
      </c>
      <c r="L4482" s="5">
        <v>0</v>
      </c>
      <c r="M4482" t="str">
        <f>IF(ISERROR(VLOOKUP(A4482,'[1]Ecart validé'!$A:$A,1,FALSE)),Z4482,"Ecart Validé")</f>
        <v>valid</v>
      </c>
      <c r="R4482" t="s">
        <v>30</v>
      </c>
      <c r="X4482"/>
      <c r="Y4482"/>
      <c r="Z4482" t="s">
        <v>31</v>
      </c>
    </row>
    <row r="4483" spans="1:26" x14ac:dyDescent="0.3">
      <c r="A4483" t="s">
        <v>5961</v>
      </c>
      <c r="B4483" t="s">
        <v>3157</v>
      </c>
      <c r="C4483">
        <v>343007</v>
      </c>
      <c r="D4483" t="str">
        <f>+VLOOKUP(C4483,Param!K:L,2,FALSE)</f>
        <v>AZUR GAZ ENERGY</v>
      </c>
      <c r="E4483" t="s">
        <v>5958</v>
      </c>
      <c r="F4483" t="s">
        <v>37</v>
      </c>
      <c r="G4483" t="s">
        <v>29</v>
      </c>
      <c r="H4483" s="5">
        <v>1154.3399999999999</v>
      </c>
      <c r="I4483" s="5">
        <v>1154.337</v>
      </c>
      <c r="J4483" s="5">
        <v>2.9999999999290499E-3</v>
      </c>
      <c r="K4483" s="5">
        <v>1154.3399999999999</v>
      </c>
      <c r="L4483" s="5">
        <v>0</v>
      </c>
      <c r="M4483" t="str">
        <f>IF(ISERROR(VLOOKUP(A4483,'[1]Ecart validé'!$A:$A,1,FALSE)),Z4483,"Ecart Validé")</f>
        <v>valid</v>
      </c>
      <c r="R4483" t="s">
        <v>30</v>
      </c>
      <c r="S4483" t="s">
        <v>42</v>
      </c>
      <c r="X4483"/>
      <c r="Y4483"/>
      <c r="Z4483" t="s">
        <v>31</v>
      </c>
    </row>
    <row r="4484" spans="1:26" x14ac:dyDescent="0.3">
      <c r="A4484" t="s">
        <v>5962</v>
      </c>
      <c r="B4484" t="s">
        <v>3157</v>
      </c>
      <c r="C4484">
        <v>343010</v>
      </c>
      <c r="D4484" t="str">
        <f>+VLOOKUP(C4484,Param!K:L,2,FALSE)</f>
        <v>CLIMATER MAINTENANCE IDF</v>
      </c>
      <c r="E4484" t="s">
        <v>5963</v>
      </c>
      <c r="F4484" t="s">
        <v>35</v>
      </c>
      <c r="G4484" t="s">
        <v>29</v>
      </c>
      <c r="H4484" s="5">
        <v>31.02</v>
      </c>
      <c r="I4484" s="5">
        <v>31.019100000000002</v>
      </c>
      <c r="J4484" s="5">
        <v>8.9999999999790204E-4</v>
      </c>
      <c r="K4484" s="5">
        <v>31.02</v>
      </c>
      <c r="L4484" s="5">
        <v>0</v>
      </c>
      <c r="M4484" t="str">
        <f>IF(ISERROR(VLOOKUP(A4484,'[1]Ecart validé'!$A:$A,1,FALSE)),Z4484,"Ecart Validé")</f>
        <v>valid</v>
      </c>
      <c r="R4484" t="s">
        <v>30</v>
      </c>
      <c r="X4484"/>
      <c r="Y4484"/>
      <c r="Z4484" t="s">
        <v>31</v>
      </c>
    </row>
    <row r="4485" spans="1:26" x14ac:dyDescent="0.3">
      <c r="A4485" t="s">
        <v>5964</v>
      </c>
      <c r="B4485" t="s">
        <v>3157</v>
      </c>
      <c r="C4485">
        <v>343010</v>
      </c>
      <c r="D4485" t="str">
        <f>+VLOOKUP(C4485,Param!K:L,2,FALSE)</f>
        <v>CLIMATER MAINTENANCE IDF</v>
      </c>
      <c r="E4485" t="s">
        <v>5965</v>
      </c>
      <c r="F4485" t="s">
        <v>28</v>
      </c>
      <c r="G4485" t="s">
        <v>29</v>
      </c>
      <c r="H4485" s="5">
        <v>79.08</v>
      </c>
      <c r="I4485" s="5">
        <v>79.075000000000003</v>
      </c>
      <c r="J4485" s="5">
        <v>4.9999999999954499E-3</v>
      </c>
      <c r="K4485" s="5">
        <v>79.08</v>
      </c>
      <c r="L4485" s="5">
        <v>0</v>
      </c>
      <c r="M4485" t="str">
        <f>IF(ISERROR(VLOOKUP(A4485,'[1]Ecart validé'!$A:$A,1,FALSE)),Z4485,"Ecart Validé")</f>
        <v>valid</v>
      </c>
      <c r="R4485" t="s">
        <v>30</v>
      </c>
      <c r="X4485"/>
      <c r="Y4485"/>
      <c r="Z4485" t="s">
        <v>31</v>
      </c>
    </row>
    <row r="4486" spans="1:26" x14ac:dyDescent="0.3">
      <c r="A4486" t="s">
        <v>5966</v>
      </c>
      <c r="B4486" t="s">
        <v>3157</v>
      </c>
      <c r="C4486">
        <v>343010</v>
      </c>
      <c r="D4486" t="str">
        <f>+VLOOKUP(C4486,Param!K:L,2,FALSE)</f>
        <v>CLIMATER MAINTENANCE IDF</v>
      </c>
      <c r="E4486" t="s">
        <v>5965</v>
      </c>
      <c r="F4486" t="s">
        <v>33</v>
      </c>
      <c r="G4486" t="s">
        <v>29</v>
      </c>
      <c r="H4486" s="5">
        <v>79.08</v>
      </c>
      <c r="I4486" s="5">
        <v>79.075000000000003</v>
      </c>
      <c r="J4486" s="5">
        <v>4.9999999999954499E-3</v>
      </c>
      <c r="K4486" s="5">
        <v>79.08</v>
      </c>
      <c r="L4486" s="5">
        <v>0</v>
      </c>
      <c r="M4486" t="str">
        <f>IF(ISERROR(VLOOKUP(A4486,'[1]Ecart validé'!$A:$A,1,FALSE)),Z4486,"Ecart Validé")</f>
        <v>valid</v>
      </c>
      <c r="R4486" t="s">
        <v>30</v>
      </c>
      <c r="X4486"/>
      <c r="Y4486"/>
      <c r="Z4486" t="s">
        <v>31</v>
      </c>
    </row>
    <row r="4487" spans="1:26" x14ac:dyDescent="0.3">
      <c r="A4487" t="s">
        <v>5967</v>
      </c>
      <c r="B4487" t="s">
        <v>3157</v>
      </c>
      <c r="C4487">
        <v>343010</v>
      </c>
      <c r="D4487" t="str">
        <f>+VLOOKUP(C4487,Param!K:L,2,FALSE)</f>
        <v>CLIMATER MAINTENANCE IDF</v>
      </c>
      <c r="E4487" t="s">
        <v>5965</v>
      </c>
      <c r="F4487" t="s">
        <v>35</v>
      </c>
      <c r="G4487" t="s">
        <v>29</v>
      </c>
      <c r="H4487" s="5">
        <v>203.85</v>
      </c>
      <c r="I4487" s="5">
        <v>203.85300000000001</v>
      </c>
      <c r="J4487" s="5">
        <v>-3.0000000000143202E-3</v>
      </c>
      <c r="K4487" s="5">
        <v>203.85</v>
      </c>
      <c r="L4487" s="5">
        <v>0</v>
      </c>
      <c r="M4487" t="str">
        <f>IF(ISERROR(VLOOKUP(A4487,'[1]Ecart validé'!$A:$A,1,FALSE)),Z4487,"Ecart Validé")</f>
        <v>valid</v>
      </c>
      <c r="R4487" t="s">
        <v>30</v>
      </c>
      <c r="X4487"/>
      <c r="Y4487"/>
      <c r="Z4487" t="s">
        <v>31</v>
      </c>
    </row>
    <row r="4488" spans="1:26" x14ac:dyDescent="0.3">
      <c r="A4488" t="s">
        <v>5968</v>
      </c>
      <c r="B4488" t="s">
        <v>3157</v>
      </c>
      <c r="C4488">
        <v>343010</v>
      </c>
      <c r="D4488" t="str">
        <f>+VLOOKUP(C4488,Param!K:L,2,FALSE)</f>
        <v>CLIMATER MAINTENANCE IDF</v>
      </c>
      <c r="E4488" t="s">
        <v>5965</v>
      </c>
      <c r="F4488" t="s">
        <v>37</v>
      </c>
      <c r="G4488" t="s">
        <v>29</v>
      </c>
      <c r="H4488" s="5">
        <v>460.3</v>
      </c>
      <c r="I4488" s="5">
        <v>460.298</v>
      </c>
      <c r="J4488" s="5">
        <v>2.0000000000095402E-3</v>
      </c>
      <c r="K4488" s="5">
        <v>460.3</v>
      </c>
      <c r="L4488" s="5">
        <v>0</v>
      </c>
      <c r="M4488" t="str">
        <f>IF(ISERROR(VLOOKUP(A4488,'[1]Ecart validé'!$A:$A,1,FALSE)),Z4488,"Ecart Validé")</f>
        <v>valid</v>
      </c>
      <c r="R4488" t="s">
        <v>30</v>
      </c>
      <c r="X4488"/>
      <c r="Y4488"/>
      <c r="Z4488" t="s">
        <v>31</v>
      </c>
    </row>
    <row r="4489" spans="1:26" x14ac:dyDescent="0.3">
      <c r="A4489" t="s">
        <v>5969</v>
      </c>
      <c r="B4489" t="s">
        <v>3157</v>
      </c>
      <c r="C4489">
        <v>343417</v>
      </c>
      <c r="D4489" t="str">
        <f>+VLOOKUP(C4489,Param!K:L,2,FALSE)</f>
        <v>PHILEA</v>
      </c>
      <c r="E4489" t="s">
        <v>5970</v>
      </c>
      <c r="F4489" t="s">
        <v>51</v>
      </c>
      <c r="G4489" t="s">
        <v>29</v>
      </c>
      <c r="H4489" s="5">
        <v>1580</v>
      </c>
      <c r="I4489" s="5">
        <v>1579.9999</v>
      </c>
      <c r="J4489" s="5">
        <v>9.9999999974897906E-5</v>
      </c>
      <c r="K4489" s="5">
        <v>1580</v>
      </c>
      <c r="L4489" s="5">
        <v>0</v>
      </c>
      <c r="M4489" t="str">
        <f>IF(ISERROR(VLOOKUP(A4489,'[1]Ecart validé'!$A:$A,1,FALSE)),Z4489,"Ecart Validé")</f>
        <v>valid</v>
      </c>
      <c r="R4489" t="s">
        <v>30</v>
      </c>
      <c r="X4489"/>
      <c r="Y4489"/>
      <c r="Z4489" t="s">
        <v>31</v>
      </c>
    </row>
    <row r="4490" spans="1:26" x14ac:dyDescent="0.3">
      <c r="A4490" t="s">
        <v>5971</v>
      </c>
      <c r="B4490" t="s">
        <v>3157</v>
      </c>
      <c r="C4490">
        <v>344853</v>
      </c>
      <c r="D4490" t="str">
        <f>+VLOOKUP(C4490,Param!K:L,2,FALSE)</f>
        <v>UGALAIT</v>
      </c>
      <c r="E4490">
        <v>1200706650</v>
      </c>
      <c r="F4490" t="s">
        <v>37</v>
      </c>
      <c r="G4490" t="s">
        <v>29</v>
      </c>
      <c r="H4490" s="5">
        <v>126.83</v>
      </c>
      <c r="I4490" s="5">
        <v>126.827</v>
      </c>
      <c r="J4490" s="5">
        <v>3.0000000000001098E-3</v>
      </c>
      <c r="K4490" s="5">
        <v>126.83</v>
      </c>
      <c r="L4490" s="5">
        <v>0</v>
      </c>
      <c r="M4490" t="str">
        <f>IF(ISERROR(VLOOKUP(A4490,'[1]Ecart validé'!$A:$A,1,FALSE)),Z4490,"Ecart Validé")</f>
        <v>valid</v>
      </c>
      <c r="R4490" t="s">
        <v>30</v>
      </c>
      <c r="X4490"/>
      <c r="Y4490"/>
      <c r="Z4490" t="s">
        <v>31</v>
      </c>
    </row>
    <row r="4491" spans="1:26" x14ac:dyDescent="0.3">
      <c r="A4491" t="s">
        <v>5972</v>
      </c>
      <c r="B4491" t="s">
        <v>3157</v>
      </c>
      <c r="C4491">
        <v>345175</v>
      </c>
      <c r="D4491" t="str">
        <f>+VLOOKUP(C4491,Param!K:L,2,FALSE)</f>
        <v>MADURUIN</v>
      </c>
      <c r="E4491">
        <v>2191706367</v>
      </c>
      <c r="F4491" t="s">
        <v>28</v>
      </c>
      <c r="G4491" t="s">
        <v>29</v>
      </c>
      <c r="H4491" s="5">
        <v>453.69499999999999</v>
      </c>
      <c r="I4491" s="5">
        <v>453.68700000000001</v>
      </c>
      <c r="J4491" s="5">
        <v>8.0000000000381901E-3</v>
      </c>
      <c r="K4491" s="5">
        <v>453.69499999999999</v>
      </c>
      <c r="L4491" s="5">
        <v>0</v>
      </c>
      <c r="M4491" t="str">
        <f>IF(ISERROR(VLOOKUP(A4491,'[1]Ecart validé'!$A:$A,1,FALSE)),Z4491,"Ecart Validé")</f>
        <v>valid</v>
      </c>
      <c r="R4491" t="s">
        <v>30</v>
      </c>
      <c r="X4491"/>
      <c r="Y4491"/>
      <c r="Z4491" t="s">
        <v>31</v>
      </c>
    </row>
    <row r="4492" spans="1:26" x14ac:dyDescent="0.3">
      <c r="A4492" t="s">
        <v>5973</v>
      </c>
      <c r="B4492" t="s">
        <v>3157</v>
      </c>
      <c r="C4492">
        <v>345175</v>
      </c>
      <c r="D4492" t="str">
        <f>+VLOOKUP(C4492,Param!K:L,2,FALSE)</f>
        <v>MADURUIN</v>
      </c>
      <c r="E4492">
        <v>2191706367</v>
      </c>
      <c r="F4492" t="s">
        <v>33</v>
      </c>
      <c r="G4492" t="s">
        <v>29</v>
      </c>
      <c r="H4492" s="5">
        <v>305.71499999999997</v>
      </c>
      <c r="I4492" s="5">
        <v>305.71499999999997</v>
      </c>
      <c r="J4492" s="5">
        <v>5.6843418860808002E-14</v>
      </c>
      <c r="K4492" s="5">
        <v>305.71499999999997</v>
      </c>
      <c r="L4492" s="5">
        <v>0</v>
      </c>
      <c r="M4492" t="str">
        <f>IF(ISERROR(VLOOKUP(A4492,'[1]Ecart validé'!$A:$A,1,FALSE)),Z4492,"Ecart Validé")</f>
        <v>valid</v>
      </c>
      <c r="R4492" t="s">
        <v>30</v>
      </c>
      <c r="X4492"/>
      <c r="Y4492"/>
      <c r="Z4492" t="s">
        <v>31</v>
      </c>
    </row>
    <row r="4493" spans="1:26" x14ac:dyDescent="0.3">
      <c r="A4493" t="s">
        <v>5974</v>
      </c>
      <c r="B4493" t="s">
        <v>3157</v>
      </c>
      <c r="C4493">
        <v>345175</v>
      </c>
      <c r="D4493" t="str">
        <f>+VLOOKUP(C4493,Param!K:L,2,FALSE)</f>
        <v>MADURUIN</v>
      </c>
      <c r="E4493">
        <v>2191706367</v>
      </c>
      <c r="F4493" t="s">
        <v>35</v>
      </c>
      <c r="G4493" t="s">
        <v>29</v>
      </c>
      <c r="H4493" s="5">
        <v>445.09</v>
      </c>
      <c r="I4493" s="5">
        <v>445.09050000000002</v>
      </c>
      <c r="J4493" s="5">
        <v>-5.0000000004501999E-4</v>
      </c>
      <c r="K4493" s="5">
        <v>445.09</v>
      </c>
      <c r="L4493" s="5">
        <v>0</v>
      </c>
      <c r="M4493" t="str">
        <f>IF(ISERROR(VLOOKUP(A4493,'[1]Ecart validé'!$A:$A,1,FALSE)),Z4493,"Ecart Validé")</f>
        <v>valid</v>
      </c>
      <c r="R4493" t="s">
        <v>30</v>
      </c>
      <c r="X4493"/>
      <c r="Y4493"/>
      <c r="Z4493" t="s">
        <v>31</v>
      </c>
    </row>
    <row r="4494" spans="1:26" x14ac:dyDescent="0.3">
      <c r="A4494" t="s">
        <v>5975</v>
      </c>
      <c r="B4494" t="s">
        <v>3157</v>
      </c>
      <c r="C4494">
        <v>345175</v>
      </c>
      <c r="D4494" t="str">
        <f>+VLOOKUP(C4494,Param!K:L,2,FALSE)</f>
        <v>MADURUIN</v>
      </c>
      <c r="E4494">
        <v>2191706367</v>
      </c>
      <c r="F4494" t="s">
        <v>37</v>
      </c>
      <c r="G4494" t="s">
        <v>29</v>
      </c>
      <c r="H4494" s="5">
        <v>175.63</v>
      </c>
      <c r="I4494" s="5">
        <v>175.626</v>
      </c>
      <c r="J4494" s="5">
        <v>3.9999999999906699E-3</v>
      </c>
      <c r="K4494" s="5">
        <v>175.63</v>
      </c>
      <c r="L4494" s="5">
        <v>0</v>
      </c>
      <c r="M4494" t="str">
        <f>IF(ISERROR(VLOOKUP(A4494,'[1]Ecart validé'!$A:$A,1,FALSE)),Z4494,"Ecart Validé")</f>
        <v>valid</v>
      </c>
      <c r="R4494" t="s">
        <v>30</v>
      </c>
      <c r="X4494"/>
      <c r="Y4494"/>
      <c r="Z4494" t="s">
        <v>31</v>
      </c>
    </row>
    <row r="4495" spans="1:26" x14ac:dyDescent="0.3">
      <c r="A4495" t="s">
        <v>5976</v>
      </c>
      <c r="B4495" t="s">
        <v>3157</v>
      </c>
      <c r="C4495">
        <v>347018</v>
      </c>
      <c r="D4495" t="str">
        <f>+VLOOKUP(C4495,Param!K:L,2,FALSE)</f>
        <v>AGENCIA EUROPE</v>
      </c>
      <c r="E4495">
        <v>2207206732</v>
      </c>
      <c r="F4495" t="s">
        <v>35</v>
      </c>
      <c r="G4495" t="s">
        <v>29</v>
      </c>
      <c r="H4495" s="5">
        <v>99.52</v>
      </c>
      <c r="I4495" s="5">
        <v>99.52</v>
      </c>
      <c r="J4495" s="5">
        <v>0</v>
      </c>
      <c r="K4495" s="5">
        <v>99.52</v>
      </c>
      <c r="L4495" s="5">
        <v>0</v>
      </c>
      <c r="M4495" t="str">
        <f>IF(ISERROR(VLOOKUP(A4495,'[1]Ecart validé'!$A:$A,1,FALSE)),Z4495,"Ecart Validé")</f>
        <v>valid</v>
      </c>
      <c r="R4495" t="s">
        <v>30</v>
      </c>
      <c r="X4495"/>
      <c r="Y4495"/>
      <c r="Z4495" t="s">
        <v>31</v>
      </c>
    </row>
    <row r="4496" spans="1:26" x14ac:dyDescent="0.3">
      <c r="A4496" t="s">
        <v>5977</v>
      </c>
      <c r="B4496" t="s">
        <v>3157</v>
      </c>
      <c r="C4496">
        <v>347018</v>
      </c>
      <c r="D4496" t="str">
        <f>+VLOOKUP(C4496,Param!K:L,2,FALSE)</f>
        <v>AGENCIA EUROPE</v>
      </c>
      <c r="E4496">
        <v>2207206732</v>
      </c>
      <c r="F4496" t="s">
        <v>37</v>
      </c>
      <c r="G4496" t="s">
        <v>29</v>
      </c>
      <c r="H4496" s="5">
        <v>408.7</v>
      </c>
      <c r="I4496" s="5">
        <v>408.70479999999998</v>
      </c>
      <c r="J4496" s="5">
        <v>-4.7999999999888097E-3</v>
      </c>
      <c r="K4496" s="5">
        <v>408.7</v>
      </c>
      <c r="L4496" s="5">
        <v>0</v>
      </c>
      <c r="M4496" t="str">
        <f>IF(ISERROR(VLOOKUP(A4496,'[1]Ecart validé'!$A:$A,1,FALSE)),Z4496,"Ecart Validé")</f>
        <v>valid</v>
      </c>
      <c r="R4496" t="s">
        <v>30</v>
      </c>
      <c r="X4496"/>
      <c r="Y4496"/>
      <c r="Z4496" t="s">
        <v>31</v>
      </c>
    </row>
    <row r="4497" spans="1:26" x14ac:dyDescent="0.3">
      <c r="A4497" t="s">
        <v>5978</v>
      </c>
      <c r="B4497" t="s">
        <v>3157</v>
      </c>
      <c r="C4497">
        <v>347886</v>
      </c>
      <c r="D4497" t="str">
        <f>+VLOOKUP(C4497,Param!K:L,2,FALSE)</f>
        <v>ODEVIE</v>
      </c>
      <c r="E4497" t="s">
        <v>5979</v>
      </c>
      <c r="F4497" t="s">
        <v>51</v>
      </c>
      <c r="G4497" t="s">
        <v>29</v>
      </c>
      <c r="H4497" s="5">
        <v>457.81</v>
      </c>
      <c r="I4497" s="5">
        <v>457.81</v>
      </c>
      <c r="J4497" s="5">
        <v>0</v>
      </c>
      <c r="K4497" s="5">
        <v>457.81</v>
      </c>
      <c r="L4497" s="5">
        <v>0</v>
      </c>
      <c r="M4497" t="str">
        <f>IF(ISERROR(VLOOKUP(A4497,'[1]Ecart validé'!$A:$A,1,FALSE)),Z4497,"Ecart Validé")</f>
        <v>valid</v>
      </c>
      <c r="R4497" t="s">
        <v>30</v>
      </c>
      <c r="X4497"/>
      <c r="Y4497"/>
      <c r="Z4497" t="s">
        <v>31</v>
      </c>
    </row>
    <row r="4498" spans="1:26" x14ac:dyDescent="0.3">
      <c r="A4498" t="s">
        <v>5980</v>
      </c>
      <c r="B4498" t="s">
        <v>3157</v>
      </c>
      <c r="C4498">
        <v>347891</v>
      </c>
      <c r="D4498" t="str">
        <f>+VLOOKUP(C4498,Param!K:L,2,FALSE)</f>
        <v>OLGA (ex. TRIBALLAT NOYAL)</v>
      </c>
      <c r="E4498" t="s">
        <v>5981</v>
      </c>
      <c r="F4498" t="s">
        <v>51</v>
      </c>
      <c r="G4498" t="s">
        <v>29</v>
      </c>
      <c r="H4498" s="5">
        <v>1579.35</v>
      </c>
      <c r="I4498" s="5">
        <v>1579.347</v>
      </c>
      <c r="J4498" s="5">
        <v>3.0000000003837998E-3</v>
      </c>
      <c r="K4498" s="5">
        <v>1579.35</v>
      </c>
      <c r="L4498" s="5">
        <v>0</v>
      </c>
      <c r="M4498" t="str">
        <f>IF(ISERROR(VLOOKUP(A4498,'[1]Ecart validé'!$A:$A,1,FALSE)),Z4498,"Ecart Validé")</f>
        <v>valid</v>
      </c>
      <c r="R4498" t="s">
        <v>30</v>
      </c>
      <c r="X4498"/>
      <c r="Y4498"/>
      <c r="Z4498" t="s">
        <v>31</v>
      </c>
    </row>
    <row r="4499" spans="1:26" x14ac:dyDescent="0.3">
      <c r="A4499" t="s">
        <v>5982</v>
      </c>
      <c r="B4499" t="s">
        <v>3157</v>
      </c>
      <c r="C4499">
        <v>348354</v>
      </c>
      <c r="D4499" t="str">
        <f>+VLOOKUP(C4499,Param!K:L,2,FALSE)</f>
        <v>GIE PASQUIER</v>
      </c>
      <c r="E4499" t="s">
        <v>5983</v>
      </c>
      <c r="F4499" t="s">
        <v>51</v>
      </c>
      <c r="G4499" t="s">
        <v>29</v>
      </c>
      <c r="H4499" s="5">
        <v>5327.05</v>
      </c>
      <c r="I4499" s="5">
        <v>5327.0497999999998</v>
      </c>
      <c r="J4499" s="5">
        <v>2.00000000404543E-4</v>
      </c>
      <c r="K4499" s="5">
        <v>5327.05</v>
      </c>
      <c r="L4499" s="5">
        <v>0</v>
      </c>
      <c r="M4499" t="str">
        <f>IF(ISERROR(VLOOKUP(A4499,'[1]Ecart validé'!$A:$A,1,FALSE)),Z4499,"Ecart Validé")</f>
        <v>valid</v>
      </c>
      <c r="R4499" t="s">
        <v>30</v>
      </c>
      <c r="X4499"/>
      <c r="Y4499"/>
      <c r="Z4499" t="s">
        <v>31</v>
      </c>
    </row>
    <row r="4500" spans="1:26" x14ac:dyDescent="0.3">
      <c r="A4500" t="s">
        <v>5984</v>
      </c>
      <c r="B4500" t="s">
        <v>3157</v>
      </c>
      <c r="C4500">
        <v>357629</v>
      </c>
      <c r="D4500" t="str">
        <f>+VLOOKUP(C4500,Param!K:L,2,FALSE)</f>
        <v>ON TOWER FRANCE</v>
      </c>
      <c r="E4500" t="s">
        <v>5985</v>
      </c>
      <c r="F4500" t="s">
        <v>51</v>
      </c>
      <c r="G4500" t="s">
        <v>29</v>
      </c>
      <c r="H4500" s="5">
        <v>14241.01</v>
      </c>
      <c r="I4500" s="5">
        <v>14241.011500000001</v>
      </c>
      <c r="J4500" s="5">
        <v>-1.50000000030559E-3</v>
      </c>
      <c r="K4500" s="5">
        <v>14241.01</v>
      </c>
      <c r="L4500" s="5">
        <v>0</v>
      </c>
      <c r="M4500" t="str">
        <f>IF(ISERROR(VLOOKUP(A4500,'[1]Ecart validé'!$A:$A,1,FALSE)),Z4500,"Ecart Validé")</f>
        <v>valid</v>
      </c>
      <c r="R4500" t="s">
        <v>30</v>
      </c>
      <c r="X4500"/>
      <c r="Y4500"/>
      <c r="Z4500" t="s">
        <v>31</v>
      </c>
    </row>
    <row r="4501" spans="1:26" x14ac:dyDescent="0.3">
      <c r="A4501" t="s">
        <v>5986</v>
      </c>
      <c r="B4501" t="s">
        <v>3157</v>
      </c>
      <c r="C4501">
        <v>307520</v>
      </c>
      <c r="D4501" t="str">
        <f>+VLOOKUP(C4501,Param!K:L,2,FALSE)</f>
        <v>DESAMIANTAGE FRANCE DEMOLITION</v>
      </c>
      <c r="E4501">
        <v>2185405724</v>
      </c>
      <c r="F4501" t="s">
        <v>28</v>
      </c>
      <c r="G4501" t="s">
        <v>29</v>
      </c>
      <c r="H4501" s="5">
        <v>2846.34</v>
      </c>
      <c r="I4501" s="5">
        <v>2846.34</v>
      </c>
      <c r="J4501" s="5">
        <v>0</v>
      </c>
      <c r="K4501" s="5">
        <v>2846.34</v>
      </c>
      <c r="L4501" s="5">
        <v>0</v>
      </c>
      <c r="M4501" t="str">
        <f>IF(ISERROR(VLOOKUP(A4501,'[1]Ecart validé'!$A:$A,1,FALSE)),Z4501,"Ecart Validé")</f>
        <v>valid</v>
      </c>
      <c r="R4501" t="s">
        <v>30</v>
      </c>
      <c r="X4501"/>
      <c r="Y4501"/>
      <c r="Z4501" t="s">
        <v>31</v>
      </c>
    </row>
    <row r="4502" spans="1:26" x14ac:dyDescent="0.3">
      <c r="A4502" t="s">
        <v>5987</v>
      </c>
      <c r="B4502" t="s">
        <v>3157</v>
      </c>
      <c r="C4502">
        <v>51104</v>
      </c>
      <c r="D4502" t="str">
        <f>+VLOOKUP(C4502,Param!K:L,2,FALSE)</f>
        <v>GALOUPET WINES COLLECTIONS</v>
      </c>
      <c r="E4502">
        <v>112051737</v>
      </c>
      <c r="F4502" t="s">
        <v>28</v>
      </c>
      <c r="G4502" t="s">
        <v>29</v>
      </c>
      <c r="H4502" s="5">
        <v>228.9</v>
      </c>
      <c r="I4502" s="5">
        <v>228.9</v>
      </c>
      <c r="J4502" s="5">
        <v>0</v>
      </c>
      <c r="K4502" s="5">
        <v>228.9</v>
      </c>
      <c r="L4502" s="5">
        <v>0</v>
      </c>
      <c r="M4502" t="str">
        <f>IF(ISERROR(VLOOKUP(A4502,'[1]Ecart validé'!$A:$A,1,FALSE)),Z4502,"Ecart Validé")</f>
        <v>valid</v>
      </c>
      <c r="R4502" t="s">
        <v>30</v>
      </c>
      <c r="X4502"/>
      <c r="Y4502"/>
      <c r="Z4502" t="s">
        <v>31</v>
      </c>
    </row>
    <row r="4503" spans="1:26" x14ac:dyDescent="0.3">
      <c r="A4503" t="s">
        <v>5988</v>
      </c>
      <c r="B4503" t="s">
        <v>3157</v>
      </c>
      <c r="C4503">
        <v>102596</v>
      </c>
      <c r="D4503" t="str">
        <f>+VLOOKUP(C4503,Param!K:L,2,FALSE)</f>
        <v>ABS HANDI TRANSPORT</v>
      </c>
      <c r="E4503">
        <v>210040976</v>
      </c>
      <c r="F4503" t="s">
        <v>28</v>
      </c>
      <c r="G4503" t="s">
        <v>29</v>
      </c>
      <c r="H4503" s="5">
        <v>5774.62</v>
      </c>
      <c r="I4503" s="5">
        <v>5774.6149999999998</v>
      </c>
      <c r="J4503" s="5">
        <v>5.0000000001091298E-3</v>
      </c>
      <c r="K4503" s="5">
        <v>5774.62</v>
      </c>
      <c r="L4503" s="5">
        <v>0</v>
      </c>
      <c r="M4503" t="str">
        <f>IF(ISERROR(VLOOKUP(A4503,'[1]Ecart validé'!$A:$A,1,FALSE)),Z4503,"Ecart Validé")</f>
        <v>valid</v>
      </c>
      <c r="R4503" t="s">
        <v>30</v>
      </c>
      <c r="X4503"/>
      <c r="Y4503"/>
      <c r="Z4503" t="s">
        <v>31</v>
      </c>
    </row>
    <row r="4504" spans="1:26" x14ac:dyDescent="0.3">
      <c r="A4504" t="s">
        <v>5989</v>
      </c>
      <c r="B4504" t="s">
        <v>3157</v>
      </c>
      <c r="C4504">
        <v>51228</v>
      </c>
      <c r="D4504" t="str">
        <f>+VLOOKUP(C4504,Param!K:L,2,FALSE)</f>
        <v>ROIRET ENERGIES</v>
      </c>
      <c r="E4504">
        <v>28280006</v>
      </c>
      <c r="F4504" t="s">
        <v>28</v>
      </c>
      <c r="G4504" t="s">
        <v>29</v>
      </c>
      <c r="H4504" s="5">
        <v>1.32</v>
      </c>
      <c r="I4504" s="5">
        <v>1.3253999999999999</v>
      </c>
      <c r="J4504" s="5">
        <v>-5.3999999999998398E-3</v>
      </c>
      <c r="K4504" s="5">
        <v>1.32</v>
      </c>
      <c r="L4504" s="5">
        <v>0</v>
      </c>
      <c r="M4504" t="str">
        <f>IF(ISERROR(VLOOKUP(A4504,'[1]Ecart validé'!$A:$A,1,FALSE)),Z4504,"Ecart Validé")</f>
        <v>valid</v>
      </c>
      <c r="R4504" t="s">
        <v>30</v>
      </c>
      <c r="X4504"/>
      <c r="Y4504"/>
      <c r="Z4504" t="s">
        <v>31</v>
      </c>
    </row>
    <row r="4505" spans="1:26" x14ac:dyDescent="0.3">
      <c r="A4505" t="s">
        <v>5990</v>
      </c>
      <c r="B4505" t="s">
        <v>3157</v>
      </c>
      <c r="C4505">
        <v>57741</v>
      </c>
      <c r="D4505" t="str">
        <f>+VLOOKUP(C4505,Param!K:L,2,FALSE)</f>
        <v>MAISON GINESTET</v>
      </c>
      <c r="E4505">
        <v>1180505815</v>
      </c>
      <c r="F4505" t="s">
        <v>28</v>
      </c>
      <c r="G4505" t="s">
        <v>29</v>
      </c>
      <c r="H4505" s="5">
        <v>21.64</v>
      </c>
      <c r="I4505" s="5">
        <v>21.643999999999998</v>
      </c>
      <c r="J4505" s="5">
        <v>-3.9999999999977796E-3</v>
      </c>
      <c r="K4505" s="5">
        <v>21.64</v>
      </c>
      <c r="L4505" s="5">
        <v>0</v>
      </c>
      <c r="M4505" t="str">
        <f>IF(ISERROR(VLOOKUP(A4505,'[1]Ecart validé'!$A:$A,1,FALSE)),Z4505,"Ecart Validé")</f>
        <v>valid</v>
      </c>
      <c r="R4505" t="s">
        <v>30</v>
      </c>
      <c r="X4505"/>
      <c r="Y4505"/>
      <c r="Z4505" t="s">
        <v>31</v>
      </c>
    </row>
    <row r="4506" spans="1:26" x14ac:dyDescent="0.3">
      <c r="A4506" t="s">
        <v>5991</v>
      </c>
      <c r="B4506" t="s">
        <v>3157</v>
      </c>
      <c r="C4506">
        <v>55251</v>
      </c>
      <c r="D4506" t="str">
        <f>+VLOOKUP(C4506,Param!K:L,2,FALSE)</f>
        <v>VANCO SAS</v>
      </c>
      <c r="E4506">
        <v>211761472</v>
      </c>
      <c r="F4506" t="s">
        <v>28</v>
      </c>
      <c r="G4506" t="s">
        <v>29</v>
      </c>
      <c r="H4506" s="5">
        <v>6246.14</v>
      </c>
      <c r="I4506" s="5">
        <v>6246.1368000000002</v>
      </c>
      <c r="J4506" s="5">
        <v>3.2000000001062199E-3</v>
      </c>
      <c r="K4506" s="5">
        <v>6246.14</v>
      </c>
      <c r="L4506" s="5">
        <v>0</v>
      </c>
      <c r="M4506" t="str">
        <f>IF(ISERROR(VLOOKUP(A4506,'[1]Ecart validé'!$A:$A,1,FALSE)),Z4506,"Ecart Validé")</f>
        <v>valid</v>
      </c>
      <c r="R4506" t="s">
        <v>30</v>
      </c>
      <c r="X4506"/>
      <c r="Y4506"/>
      <c r="Z4506" t="s">
        <v>31</v>
      </c>
    </row>
    <row r="4507" spans="1:26" x14ac:dyDescent="0.3">
      <c r="A4507" t="s">
        <v>5992</v>
      </c>
      <c r="B4507" t="s">
        <v>3157</v>
      </c>
      <c r="C4507">
        <v>55251</v>
      </c>
      <c r="D4507" t="str">
        <f>+VLOOKUP(C4507,Param!K:L,2,FALSE)</f>
        <v>VANCO SAS</v>
      </c>
      <c r="E4507">
        <v>211761472</v>
      </c>
      <c r="F4507" t="s">
        <v>33</v>
      </c>
      <c r="G4507" t="s">
        <v>29</v>
      </c>
      <c r="H4507" s="5">
        <v>6307.2</v>
      </c>
      <c r="I4507" s="5">
        <v>6307.2</v>
      </c>
      <c r="J4507" s="5">
        <v>0</v>
      </c>
      <c r="K4507" s="5">
        <v>6307.2</v>
      </c>
      <c r="L4507" s="5">
        <v>0</v>
      </c>
      <c r="M4507" t="str">
        <f>IF(ISERROR(VLOOKUP(A4507,'[1]Ecart validé'!$A:$A,1,FALSE)),Z4507,"Ecart Validé")</f>
        <v>valid</v>
      </c>
      <c r="R4507" t="s">
        <v>30</v>
      </c>
      <c r="X4507"/>
      <c r="Y4507"/>
      <c r="Z4507" t="s">
        <v>31</v>
      </c>
    </row>
    <row r="4508" spans="1:26" x14ac:dyDescent="0.3">
      <c r="A4508" t="s">
        <v>5993</v>
      </c>
      <c r="B4508" t="s">
        <v>3157</v>
      </c>
      <c r="C4508">
        <v>287065</v>
      </c>
      <c r="D4508" t="str">
        <f>+VLOOKUP(C4508,Param!K:L,2,FALSE)</f>
        <v>VIVALTO</v>
      </c>
      <c r="E4508">
        <v>1187205423</v>
      </c>
      <c r="F4508" t="s">
        <v>28</v>
      </c>
      <c r="G4508" t="s">
        <v>29</v>
      </c>
      <c r="H4508" s="5">
        <v>605.76</v>
      </c>
      <c r="I4508" s="5">
        <v>605.76</v>
      </c>
      <c r="J4508" s="5">
        <v>0</v>
      </c>
      <c r="K4508" s="5">
        <v>605.76</v>
      </c>
      <c r="L4508" s="5">
        <v>0</v>
      </c>
      <c r="M4508" t="str">
        <f>IF(ISERROR(VLOOKUP(A4508,'[1]Ecart validé'!$A:$A,1,FALSE)),Z4508,"Ecart Validé")</f>
        <v>valid</v>
      </c>
      <c r="R4508" t="s">
        <v>30</v>
      </c>
      <c r="X4508"/>
      <c r="Y4508"/>
      <c r="Z4508" t="s">
        <v>31</v>
      </c>
    </row>
    <row r="4509" spans="1:26" x14ac:dyDescent="0.3">
      <c r="A4509" t="s">
        <v>5994</v>
      </c>
      <c r="B4509" t="s">
        <v>3157</v>
      </c>
      <c r="C4509">
        <v>287065</v>
      </c>
      <c r="D4509" t="str">
        <f>+VLOOKUP(C4509,Param!K:L,2,FALSE)</f>
        <v>VIVALTO</v>
      </c>
      <c r="E4509">
        <v>1187205423</v>
      </c>
      <c r="F4509" t="s">
        <v>33</v>
      </c>
      <c r="G4509" t="s">
        <v>29</v>
      </c>
      <c r="H4509" s="5">
        <v>105.6</v>
      </c>
      <c r="I4509" s="5">
        <v>105.6</v>
      </c>
      <c r="J4509" s="5">
        <v>0</v>
      </c>
      <c r="K4509" s="5">
        <v>105.6</v>
      </c>
      <c r="L4509" s="5">
        <v>0</v>
      </c>
      <c r="M4509" t="str">
        <f>IF(ISERROR(VLOOKUP(A4509,'[1]Ecart validé'!$A:$A,1,FALSE)),Z4509,"Ecart Validé")</f>
        <v>valid</v>
      </c>
      <c r="R4509" t="s">
        <v>30</v>
      </c>
      <c r="X4509"/>
      <c r="Y4509"/>
      <c r="Z4509" t="s">
        <v>31</v>
      </c>
    </row>
    <row r="4510" spans="1:26" x14ac:dyDescent="0.3">
      <c r="A4510" t="s">
        <v>5995</v>
      </c>
      <c r="B4510" t="s">
        <v>3157</v>
      </c>
      <c r="C4510">
        <v>123059</v>
      </c>
      <c r="D4510" t="str">
        <f>+VLOOKUP(C4510,Param!K:L,2,FALSE)</f>
        <v>HACS RESTAURATION</v>
      </c>
      <c r="E4510">
        <v>2197206294</v>
      </c>
      <c r="F4510" t="s">
        <v>28</v>
      </c>
      <c r="G4510" t="s">
        <v>29</v>
      </c>
      <c r="H4510" s="5">
        <v>88.5</v>
      </c>
      <c r="I4510" s="5">
        <v>88.5</v>
      </c>
      <c r="J4510" s="5">
        <v>0</v>
      </c>
      <c r="K4510" s="5">
        <v>88.5</v>
      </c>
      <c r="L4510" s="5">
        <v>0</v>
      </c>
      <c r="M4510" t="str">
        <f>IF(ISERROR(VLOOKUP(A4510,'[1]Ecart validé'!$A:$A,1,FALSE)),Z4510,"Ecart Validé")</f>
        <v>valid</v>
      </c>
      <c r="R4510" t="s">
        <v>30</v>
      </c>
      <c r="X4510"/>
      <c r="Y4510"/>
      <c r="Z4510" t="s">
        <v>31</v>
      </c>
    </row>
    <row r="4511" spans="1:26" x14ac:dyDescent="0.3">
      <c r="A4511" t="s">
        <v>5996</v>
      </c>
      <c r="B4511" t="s">
        <v>3157</v>
      </c>
      <c r="C4511">
        <v>123059</v>
      </c>
      <c r="D4511" t="str">
        <f>+VLOOKUP(C4511,Param!K:L,2,FALSE)</f>
        <v>HACS RESTAURATION</v>
      </c>
      <c r="E4511">
        <v>2197206294</v>
      </c>
      <c r="F4511" t="s">
        <v>33</v>
      </c>
      <c r="G4511" t="s">
        <v>29</v>
      </c>
      <c r="H4511" s="5">
        <v>144</v>
      </c>
      <c r="I4511" s="5">
        <v>144</v>
      </c>
      <c r="J4511" s="5">
        <v>0</v>
      </c>
      <c r="K4511" s="5">
        <v>144</v>
      </c>
      <c r="L4511" s="5">
        <v>0</v>
      </c>
      <c r="M4511" t="str">
        <f>IF(ISERROR(VLOOKUP(A4511,'[1]Ecart validé'!$A:$A,1,FALSE)),Z4511,"Ecart Validé")</f>
        <v>valid</v>
      </c>
      <c r="R4511" t="s">
        <v>30</v>
      </c>
      <c r="X4511"/>
      <c r="Y4511"/>
      <c r="Z4511" t="s">
        <v>31</v>
      </c>
    </row>
    <row r="4512" spans="1:26" x14ac:dyDescent="0.3">
      <c r="A4512" t="s">
        <v>5997</v>
      </c>
      <c r="B4512" t="s">
        <v>3157</v>
      </c>
      <c r="C4512">
        <v>53338</v>
      </c>
      <c r="D4512" t="str">
        <f>+VLOOKUP(C4512,Param!K:L,2,FALSE)</f>
        <v>ETS BRUDER</v>
      </c>
      <c r="E4512">
        <v>2160544735</v>
      </c>
      <c r="F4512" t="s">
        <v>28</v>
      </c>
      <c r="G4512" t="s">
        <v>29</v>
      </c>
      <c r="H4512" s="5">
        <v>11756</v>
      </c>
      <c r="I4512" s="5">
        <v>11756.0049</v>
      </c>
      <c r="J4512" s="5">
        <v>-4.8999999999068599E-3</v>
      </c>
      <c r="K4512" s="5">
        <v>11756</v>
      </c>
      <c r="L4512" s="5">
        <v>0</v>
      </c>
      <c r="M4512" t="str">
        <f>IF(ISERROR(VLOOKUP(A4512,'[1]Ecart validé'!$A:$A,1,FALSE)),Z4512,"Ecart Validé")</f>
        <v>valid</v>
      </c>
      <c r="R4512" t="s">
        <v>30</v>
      </c>
      <c r="X4512"/>
      <c r="Y4512"/>
      <c r="Z4512" t="s">
        <v>31</v>
      </c>
    </row>
    <row r="4513" spans="1:26" x14ac:dyDescent="0.3">
      <c r="A4513" t="s">
        <v>5998</v>
      </c>
      <c r="B4513" t="s">
        <v>3157</v>
      </c>
      <c r="C4513">
        <v>328327</v>
      </c>
      <c r="D4513" t="str">
        <f>+VLOOKUP(C4513,Param!K:L,2,FALSE)</f>
        <v>ESSOR INGENIERIE</v>
      </c>
      <c r="E4513">
        <v>1197206261</v>
      </c>
      <c r="F4513" t="s">
        <v>28</v>
      </c>
      <c r="G4513" t="s">
        <v>29</v>
      </c>
      <c r="H4513" s="5">
        <v>1016.28</v>
      </c>
      <c r="I4513" s="5">
        <v>1016.2815000000001</v>
      </c>
      <c r="J4513" s="5">
        <v>-1.50000000007821E-3</v>
      </c>
      <c r="K4513" s="5">
        <v>1016.28</v>
      </c>
      <c r="L4513" s="5">
        <v>0</v>
      </c>
      <c r="M4513" t="str">
        <f>IF(ISERROR(VLOOKUP(A4513,'[1]Ecart validé'!$A:$A,1,FALSE)),Z4513,"Ecart Validé")</f>
        <v>valid</v>
      </c>
      <c r="R4513" t="s">
        <v>30</v>
      </c>
      <c r="X4513"/>
      <c r="Y4513"/>
      <c r="Z4513" t="s">
        <v>31</v>
      </c>
    </row>
    <row r="4514" spans="1:26" x14ac:dyDescent="0.3">
      <c r="A4514" t="s">
        <v>5999</v>
      </c>
      <c r="B4514" t="s">
        <v>3157</v>
      </c>
      <c r="C4514">
        <v>269468</v>
      </c>
      <c r="D4514" t="str">
        <f>+VLOOKUP(C4514,Param!K:L,2,FALSE)</f>
        <v>WINERIE PARISIENNE</v>
      </c>
      <c r="E4514">
        <v>1190505950</v>
      </c>
      <c r="F4514" t="s">
        <v>28</v>
      </c>
      <c r="G4514" t="s">
        <v>29</v>
      </c>
      <c r="H4514" s="5">
        <v>24.86</v>
      </c>
      <c r="I4514" s="5">
        <v>24.864000000000001</v>
      </c>
      <c r="J4514" s="5">
        <v>-4.0000000000013297E-3</v>
      </c>
      <c r="K4514" s="5">
        <v>24.86</v>
      </c>
      <c r="L4514" s="5">
        <v>0</v>
      </c>
      <c r="M4514" t="str">
        <f>IF(ISERROR(VLOOKUP(A4514,'[1]Ecart validé'!$A:$A,1,FALSE)),Z4514,"Ecart Validé")</f>
        <v>valid</v>
      </c>
      <c r="R4514" t="s">
        <v>30</v>
      </c>
      <c r="X4514"/>
      <c r="Y4514"/>
      <c r="Z4514" t="s">
        <v>31</v>
      </c>
    </row>
    <row r="4515" spans="1:26" x14ac:dyDescent="0.3">
      <c r="A4515" t="s">
        <v>6000</v>
      </c>
      <c r="B4515" t="s">
        <v>3157</v>
      </c>
      <c r="C4515">
        <v>269468</v>
      </c>
      <c r="D4515" t="str">
        <f>+VLOOKUP(C4515,Param!K:L,2,FALSE)</f>
        <v>WINERIE PARISIENNE</v>
      </c>
      <c r="E4515">
        <v>1190505950</v>
      </c>
      <c r="F4515" t="s">
        <v>35</v>
      </c>
      <c r="G4515" t="s">
        <v>29</v>
      </c>
      <c r="H4515" s="5">
        <v>51.79</v>
      </c>
      <c r="I4515" s="5">
        <v>51.786000000000001</v>
      </c>
      <c r="J4515" s="5">
        <v>3.9999999999977796E-3</v>
      </c>
      <c r="K4515" s="5">
        <v>51.79</v>
      </c>
      <c r="L4515" s="5">
        <v>0</v>
      </c>
      <c r="M4515" t="str">
        <f>IF(ISERROR(VLOOKUP(A4515,'[1]Ecart validé'!$A:$A,1,FALSE)),Z4515,"Ecart Validé")</f>
        <v>valid</v>
      </c>
      <c r="R4515" t="s">
        <v>30</v>
      </c>
      <c r="X4515"/>
      <c r="Y4515"/>
      <c r="Z4515" t="s">
        <v>31</v>
      </c>
    </row>
    <row r="4516" spans="1:26" x14ac:dyDescent="0.3">
      <c r="A4516" t="s">
        <v>6001</v>
      </c>
      <c r="B4516" t="s">
        <v>3157</v>
      </c>
      <c r="C4516">
        <v>52532</v>
      </c>
      <c r="D4516" t="str">
        <f>+VLOOKUP(C4516,Param!K:L,2,FALSE)</f>
        <v>SCC (SUD CLIMATISATION CHAUFFAGE)</v>
      </c>
      <c r="E4516">
        <v>2130512347</v>
      </c>
      <c r="F4516" t="s">
        <v>28</v>
      </c>
      <c r="G4516" t="s">
        <v>29</v>
      </c>
      <c r="H4516" s="5">
        <v>952.31</v>
      </c>
      <c r="I4516" s="5">
        <v>952.30799999999999</v>
      </c>
      <c r="J4516" s="5">
        <v>1.9999999999527002E-3</v>
      </c>
      <c r="K4516" s="5">
        <v>952.31</v>
      </c>
      <c r="L4516" s="5">
        <v>0</v>
      </c>
      <c r="M4516" t="str">
        <f>IF(ISERROR(VLOOKUP(A4516,'[1]Ecart validé'!$A:$A,1,FALSE)),Z4516,"Ecart Validé")</f>
        <v>valid</v>
      </c>
      <c r="R4516" t="s">
        <v>30</v>
      </c>
      <c r="X4516"/>
      <c r="Y4516"/>
      <c r="Z4516" t="s">
        <v>31</v>
      </c>
    </row>
    <row r="4517" spans="1:26" x14ac:dyDescent="0.3">
      <c r="A4517" t="s">
        <v>6002</v>
      </c>
      <c r="B4517" t="s">
        <v>3157</v>
      </c>
      <c r="C4517">
        <v>287629</v>
      </c>
      <c r="D4517" t="str">
        <f>+VLOOKUP(C4517,Param!K:L,2,FALSE)</f>
        <v>CERCLE VERT PRESTIGE</v>
      </c>
      <c r="E4517">
        <v>1191406319</v>
      </c>
      <c r="F4517" t="s">
        <v>28</v>
      </c>
      <c r="G4517" t="s">
        <v>29</v>
      </c>
      <c r="H4517" s="5">
        <v>62.68</v>
      </c>
      <c r="I4517" s="5">
        <v>62.677500000000002</v>
      </c>
      <c r="J4517" s="5">
        <v>2.4999999999977202E-3</v>
      </c>
      <c r="K4517" s="5">
        <v>62.68</v>
      </c>
      <c r="L4517" s="5">
        <v>0</v>
      </c>
      <c r="M4517" t="str">
        <f>IF(ISERROR(VLOOKUP(A4517,'[1]Ecart validé'!$A:$A,1,FALSE)),Z4517,"Ecart Validé")</f>
        <v>valid</v>
      </c>
      <c r="R4517" t="s">
        <v>30</v>
      </c>
      <c r="X4517"/>
      <c r="Y4517"/>
      <c r="Z4517" t="s">
        <v>31</v>
      </c>
    </row>
    <row r="4518" spans="1:26" x14ac:dyDescent="0.3">
      <c r="A4518" t="s">
        <v>6003</v>
      </c>
      <c r="B4518" t="s">
        <v>3157</v>
      </c>
      <c r="C4518">
        <v>45483</v>
      </c>
      <c r="D4518" t="str">
        <f>+VLOOKUP(C4518,Param!K:L,2,FALSE)</f>
        <v>SEMPA</v>
      </c>
      <c r="E4518">
        <v>1178105378</v>
      </c>
      <c r="F4518" t="s">
        <v>28</v>
      </c>
      <c r="G4518" t="s">
        <v>29</v>
      </c>
      <c r="H4518" s="5">
        <v>240.4</v>
      </c>
      <c r="I4518" s="5">
        <v>240.4</v>
      </c>
      <c r="J4518" s="5">
        <v>0</v>
      </c>
      <c r="K4518" s="5">
        <v>240.4</v>
      </c>
      <c r="L4518" s="5">
        <v>0</v>
      </c>
      <c r="M4518" t="str">
        <f>IF(ISERROR(VLOOKUP(A4518,'[1]Ecart validé'!$A:$A,1,FALSE)),Z4518,"Ecart Validé")</f>
        <v>valid</v>
      </c>
      <c r="R4518" t="s">
        <v>30</v>
      </c>
      <c r="X4518"/>
      <c r="Y4518"/>
      <c r="Z4518" t="s">
        <v>31</v>
      </c>
    </row>
    <row r="4519" spans="1:26" x14ac:dyDescent="0.3">
      <c r="A4519" t="s">
        <v>6004</v>
      </c>
      <c r="B4519" t="s">
        <v>3157</v>
      </c>
      <c r="C4519">
        <v>57823</v>
      </c>
      <c r="D4519" t="str">
        <f>+VLOOKUP(C4519,Param!K:L,2,FALSE)</f>
        <v>SEPUR</v>
      </c>
      <c r="E4519">
        <v>560005</v>
      </c>
      <c r="F4519" t="s">
        <v>28</v>
      </c>
      <c r="G4519" t="s">
        <v>29</v>
      </c>
      <c r="H4519" s="5">
        <v>1532.96</v>
      </c>
      <c r="I4519" s="5">
        <v>1532.9603999999999</v>
      </c>
      <c r="J4519" s="5">
        <v>-3.9999999989959103E-4</v>
      </c>
      <c r="K4519" s="5">
        <v>1532.96</v>
      </c>
      <c r="L4519" s="5">
        <v>0</v>
      </c>
      <c r="M4519" t="str">
        <f>IF(ISERROR(VLOOKUP(A4519,'[1]Ecart validé'!$A:$A,1,FALSE)),Z4519,"Ecart Validé")</f>
        <v>valid</v>
      </c>
      <c r="R4519" t="s">
        <v>30</v>
      </c>
      <c r="X4519"/>
      <c r="Y4519"/>
      <c r="Z4519" t="s">
        <v>31</v>
      </c>
    </row>
    <row r="4520" spans="1:26" x14ac:dyDescent="0.3">
      <c r="A4520" t="s">
        <v>6005</v>
      </c>
      <c r="B4520" t="s">
        <v>3157</v>
      </c>
      <c r="C4520">
        <v>57823</v>
      </c>
      <c r="D4520" t="str">
        <f>+VLOOKUP(C4520,Param!K:L,2,FALSE)</f>
        <v>SEPUR</v>
      </c>
      <c r="E4520">
        <v>560005</v>
      </c>
      <c r="F4520" t="s">
        <v>33</v>
      </c>
      <c r="G4520" t="s">
        <v>29</v>
      </c>
      <c r="H4520" s="5">
        <v>757.36</v>
      </c>
      <c r="I4520" s="5">
        <v>757.37739999999997</v>
      </c>
      <c r="J4520" s="5">
        <v>-1.7399999999952301E-2</v>
      </c>
      <c r="K4520" s="5">
        <v>757.36</v>
      </c>
      <c r="L4520" s="5">
        <v>0</v>
      </c>
      <c r="M4520" t="str">
        <f>IF(ISERROR(VLOOKUP(A4520,'[1]Ecart validé'!$A:$A,1,FALSE)),Z4520,"Ecart Validé")</f>
        <v>valid</v>
      </c>
      <c r="R4520" t="s">
        <v>30</v>
      </c>
      <c r="X4520"/>
      <c r="Y4520"/>
      <c r="Z4520" t="s">
        <v>31</v>
      </c>
    </row>
    <row r="4521" spans="1:26" x14ac:dyDescent="0.3">
      <c r="A4521" t="s">
        <v>6006</v>
      </c>
      <c r="B4521" t="s">
        <v>3157</v>
      </c>
      <c r="C4521">
        <v>50835</v>
      </c>
      <c r="D4521" t="str">
        <f>+VLOOKUP(C4521,Param!K:L,2,FALSE)</f>
        <v>SETEC GL INGENIERIE</v>
      </c>
      <c r="E4521">
        <v>2110721488</v>
      </c>
      <c r="F4521" t="s">
        <v>28</v>
      </c>
      <c r="G4521" t="s">
        <v>29</v>
      </c>
      <c r="H4521" s="5">
        <v>910.08</v>
      </c>
      <c r="I4521" s="5">
        <v>910.08</v>
      </c>
      <c r="J4521" s="5">
        <v>0</v>
      </c>
      <c r="K4521" s="5">
        <v>910.08</v>
      </c>
      <c r="L4521" s="5">
        <v>0</v>
      </c>
      <c r="M4521" t="str">
        <f>IF(ISERROR(VLOOKUP(A4521,'[1]Ecart validé'!$A:$A,1,FALSE)),Z4521,"Ecart Validé")</f>
        <v>valid</v>
      </c>
      <c r="R4521" t="s">
        <v>30</v>
      </c>
      <c r="X4521"/>
      <c r="Y4521"/>
      <c r="Z4521" t="s">
        <v>31</v>
      </c>
    </row>
    <row r="4522" spans="1:26" x14ac:dyDescent="0.3">
      <c r="A4522" t="s">
        <v>6007</v>
      </c>
      <c r="B4522" t="s">
        <v>3157</v>
      </c>
      <c r="C4522">
        <v>50835</v>
      </c>
      <c r="D4522" t="str">
        <f>+VLOOKUP(C4522,Param!K:L,2,FALSE)</f>
        <v>SETEC GL INGENIERIE</v>
      </c>
      <c r="E4522">
        <v>2110721488</v>
      </c>
      <c r="F4522" t="s">
        <v>33</v>
      </c>
      <c r="G4522" t="s">
        <v>29</v>
      </c>
      <c r="H4522" s="5">
        <v>274.85000000000002</v>
      </c>
      <c r="I4522" s="5">
        <v>274.84500000000003</v>
      </c>
      <c r="J4522" s="5">
        <v>4.9999999999954499E-3</v>
      </c>
      <c r="K4522" s="5">
        <v>274.85000000000002</v>
      </c>
      <c r="L4522" s="5">
        <v>0</v>
      </c>
      <c r="M4522" t="str">
        <f>IF(ISERROR(VLOOKUP(A4522,'[1]Ecart validé'!$A:$A,1,FALSE)),Z4522,"Ecart Validé")</f>
        <v>valid</v>
      </c>
      <c r="R4522" t="s">
        <v>30</v>
      </c>
      <c r="X4522"/>
      <c r="Y4522"/>
      <c r="Z4522" t="s">
        <v>31</v>
      </c>
    </row>
    <row r="4523" spans="1:26" x14ac:dyDescent="0.3">
      <c r="A4523" t="s">
        <v>6008</v>
      </c>
      <c r="B4523" t="s">
        <v>3157</v>
      </c>
      <c r="C4523">
        <v>57231</v>
      </c>
      <c r="D4523" t="str">
        <f>+VLOOKUP(C4523,Param!K:L,2,FALSE)</f>
        <v>CSD-FACES</v>
      </c>
      <c r="E4523">
        <v>2130722476</v>
      </c>
      <c r="F4523" t="s">
        <v>28</v>
      </c>
      <c r="G4523" t="s">
        <v>29</v>
      </c>
      <c r="H4523" s="5">
        <v>54</v>
      </c>
      <c r="I4523" s="5">
        <v>54</v>
      </c>
      <c r="J4523" s="5">
        <v>0</v>
      </c>
      <c r="K4523" s="5">
        <v>54</v>
      </c>
      <c r="L4523" s="5">
        <v>0</v>
      </c>
      <c r="M4523" t="str">
        <f>IF(ISERROR(VLOOKUP(A4523,'[1]Ecart validé'!$A:$A,1,FALSE)),Z4523,"Ecart Validé")</f>
        <v>valid</v>
      </c>
      <c r="R4523" t="s">
        <v>30</v>
      </c>
      <c r="X4523"/>
      <c r="Y4523"/>
      <c r="Z4523" t="s">
        <v>31</v>
      </c>
    </row>
    <row r="4524" spans="1:26" x14ac:dyDescent="0.3">
      <c r="A4524" t="s">
        <v>6009</v>
      </c>
      <c r="B4524" t="s">
        <v>3157</v>
      </c>
      <c r="C4524">
        <v>46009</v>
      </c>
      <c r="D4524" t="str">
        <f>+VLOOKUP(C4524,Param!K:L,2,FALSE)</f>
        <v>DECATHLON FRANCE</v>
      </c>
      <c r="E4524">
        <v>219105876</v>
      </c>
      <c r="F4524" t="s">
        <v>28</v>
      </c>
      <c r="G4524" t="s">
        <v>29</v>
      </c>
      <c r="H4524" s="5">
        <v>503.62</v>
      </c>
      <c r="I4524" s="5">
        <v>503.61700000000002</v>
      </c>
      <c r="J4524" s="5">
        <v>2.9999999999858998E-3</v>
      </c>
      <c r="K4524" s="5">
        <v>503.62</v>
      </c>
      <c r="L4524" s="5">
        <v>0</v>
      </c>
      <c r="M4524" t="str">
        <f>IF(ISERROR(VLOOKUP(A4524,'[1]Ecart validé'!$A:$A,1,FALSE)),Z4524,"Ecart Validé")</f>
        <v>valid</v>
      </c>
      <c r="R4524" t="s">
        <v>30</v>
      </c>
      <c r="X4524"/>
      <c r="Y4524"/>
      <c r="Z4524" t="s">
        <v>31</v>
      </c>
    </row>
    <row r="4525" spans="1:26" x14ac:dyDescent="0.3">
      <c r="A4525" t="s">
        <v>6010</v>
      </c>
      <c r="B4525" t="s">
        <v>3157</v>
      </c>
      <c r="C4525">
        <v>46009</v>
      </c>
      <c r="D4525" t="str">
        <f>+VLOOKUP(C4525,Param!K:L,2,FALSE)</f>
        <v>DECATHLON FRANCE</v>
      </c>
      <c r="E4525">
        <v>219105876</v>
      </c>
      <c r="F4525" t="s">
        <v>37</v>
      </c>
      <c r="G4525" t="s">
        <v>29</v>
      </c>
      <c r="H4525" s="5">
        <v>4.5</v>
      </c>
      <c r="I4525" s="5">
        <v>4.5</v>
      </c>
      <c r="J4525" s="5">
        <v>0</v>
      </c>
      <c r="K4525" s="5">
        <v>4.5</v>
      </c>
      <c r="L4525" s="5">
        <v>0</v>
      </c>
      <c r="M4525" t="str">
        <f>IF(ISERROR(VLOOKUP(A4525,'[1]Ecart validé'!$A:$A,1,FALSE)),Z4525,"Ecart Validé")</f>
        <v>valid</v>
      </c>
      <c r="R4525" t="s">
        <v>30</v>
      </c>
      <c r="X4525"/>
      <c r="Y4525"/>
      <c r="Z4525" t="s">
        <v>31</v>
      </c>
    </row>
    <row r="4526" spans="1:26" x14ac:dyDescent="0.3">
      <c r="A4526" t="s">
        <v>6011</v>
      </c>
      <c r="B4526" t="s">
        <v>3157</v>
      </c>
      <c r="C4526">
        <v>306142</v>
      </c>
      <c r="D4526" t="str">
        <f>+VLOOKUP(C4526,Param!K:L,2,FALSE)</f>
        <v>SOLAR SCREEN INTERNATIONAL</v>
      </c>
      <c r="E4526">
        <v>2180705551</v>
      </c>
      <c r="F4526" t="s">
        <v>28</v>
      </c>
      <c r="G4526" t="s">
        <v>29</v>
      </c>
      <c r="H4526" s="5">
        <v>1494</v>
      </c>
      <c r="I4526" s="5">
        <v>1494</v>
      </c>
      <c r="J4526" s="5">
        <v>0</v>
      </c>
      <c r="K4526" s="5">
        <v>1494</v>
      </c>
      <c r="L4526" s="5">
        <v>0</v>
      </c>
      <c r="M4526" t="str">
        <f>IF(ISERROR(VLOOKUP(A4526,'[1]Ecart validé'!$A:$A,1,FALSE)),Z4526,"Ecart Validé")</f>
        <v>valid</v>
      </c>
      <c r="R4526" t="s">
        <v>30</v>
      </c>
      <c r="X4526"/>
      <c r="Y4526"/>
      <c r="Z4526" t="s">
        <v>31</v>
      </c>
    </row>
    <row r="4527" spans="1:26" x14ac:dyDescent="0.3">
      <c r="A4527" t="s">
        <v>6012</v>
      </c>
      <c r="B4527" t="s">
        <v>3157</v>
      </c>
      <c r="C4527">
        <v>279834</v>
      </c>
      <c r="D4527" t="str">
        <f>+VLOOKUP(C4527,Param!K:L,2,FALSE)</f>
        <v>FOOD EUROPE (PARIS TERROIRS)</v>
      </c>
      <c r="E4527">
        <v>1170125298</v>
      </c>
      <c r="F4527" t="s">
        <v>28</v>
      </c>
      <c r="G4527" t="s">
        <v>29</v>
      </c>
      <c r="H4527" s="5">
        <v>254.1</v>
      </c>
      <c r="I4527" s="5">
        <v>254.10319999999999</v>
      </c>
      <c r="J4527" s="5">
        <v>-3.19999999999254E-3</v>
      </c>
      <c r="K4527" s="5">
        <v>254.1</v>
      </c>
      <c r="L4527" s="5">
        <v>0</v>
      </c>
      <c r="M4527" t="str">
        <f>IF(ISERROR(VLOOKUP(A4527,'[1]Ecart validé'!$A:$A,1,FALSE)),Z4527,"Ecart Validé")</f>
        <v>valid</v>
      </c>
      <c r="R4527" t="s">
        <v>30</v>
      </c>
      <c r="X4527"/>
      <c r="Y4527"/>
      <c r="Z4527" t="s">
        <v>31</v>
      </c>
    </row>
    <row r="4528" spans="1:26" x14ac:dyDescent="0.3">
      <c r="A4528" t="s">
        <v>6013</v>
      </c>
      <c r="B4528" t="s">
        <v>3157</v>
      </c>
      <c r="C4528">
        <v>57738</v>
      </c>
      <c r="D4528" t="str">
        <f>+VLOOKUP(C4528,Param!K:L,2,FALSE)</f>
        <v>ARCHITECTURE LUBKOWSKI</v>
      </c>
      <c r="E4528">
        <v>2110721486</v>
      </c>
      <c r="F4528" t="s">
        <v>28</v>
      </c>
      <c r="G4528" t="s">
        <v>29</v>
      </c>
      <c r="H4528" s="5">
        <v>708.32</v>
      </c>
      <c r="I4528" s="5">
        <v>708.32399999999996</v>
      </c>
      <c r="J4528" s="5">
        <v>-3.9999999999054099E-3</v>
      </c>
      <c r="K4528" s="5">
        <v>708.32</v>
      </c>
      <c r="L4528" s="5">
        <v>0</v>
      </c>
      <c r="M4528" t="str">
        <f>IF(ISERROR(VLOOKUP(A4528,'[1]Ecart validé'!$A:$A,1,FALSE)),Z4528,"Ecart Validé")</f>
        <v>valid</v>
      </c>
      <c r="R4528" t="s">
        <v>30</v>
      </c>
      <c r="X4528"/>
      <c r="Y4528"/>
      <c r="Z4528" t="s">
        <v>31</v>
      </c>
    </row>
    <row r="4529" spans="1:26" x14ac:dyDescent="0.3">
      <c r="A4529" t="s">
        <v>6014</v>
      </c>
      <c r="B4529" t="s">
        <v>3157</v>
      </c>
      <c r="C4529">
        <v>329510</v>
      </c>
      <c r="D4529" t="str">
        <f>+VLOOKUP(C4529,Param!K:L,2,FALSE)</f>
        <v>ASCAUDIT GROUPE</v>
      </c>
      <c r="E4529">
        <v>2197206293</v>
      </c>
      <c r="F4529" t="s">
        <v>28</v>
      </c>
      <c r="G4529" t="s">
        <v>29</v>
      </c>
      <c r="H4529" s="5">
        <v>1074</v>
      </c>
      <c r="I4529" s="5">
        <v>1074</v>
      </c>
      <c r="J4529" s="5">
        <v>0</v>
      </c>
      <c r="K4529" s="5">
        <v>1074</v>
      </c>
      <c r="L4529" s="5">
        <v>0</v>
      </c>
      <c r="M4529" t="str">
        <f>IF(ISERROR(VLOOKUP(A4529,'[1]Ecart validé'!$A:$A,1,FALSE)),Z4529,"Ecart Validé")</f>
        <v>valid</v>
      </c>
      <c r="R4529" t="s">
        <v>30</v>
      </c>
      <c r="X4529"/>
      <c r="Y4529"/>
      <c r="Z4529" t="s">
        <v>31</v>
      </c>
    </row>
    <row r="4530" spans="1:26" x14ac:dyDescent="0.3">
      <c r="A4530" t="s">
        <v>6015</v>
      </c>
      <c r="B4530" t="s">
        <v>3157</v>
      </c>
      <c r="C4530">
        <v>318150</v>
      </c>
      <c r="D4530" t="str">
        <f>+VLOOKUP(C4530,Param!K:L,2,FALSE)</f>
        <v>BEENDHI</v>
      </c>
      <c r="E4530">
        <v>1190105953</v>
      </c>
      <c r="F4530" t="s">
        <v>28</v>
      </c>
      <c r="G4530" t="s">
        <v>29</v>
      </c>
      <c r="H4530" s="5">
        <v>15.48</v>
      </c>
      <c r="I4530" s="5">
        <v>15.4785</v>
      </c>
      <c r="J4530" s="5">
        <v>1.5000000000000499E-3</v>
      </c>
      <c r="K4530" s="5">
        <v>15.48</v>
      </c>
      <c r="L4530" s="5">
        <v>0</v>
      </c>
      <c r="M4530" t="str">
        <f>IF(ISERROR(VLOOKUP(A4530,'[1]Ecart validé'!$A:$A,1,FALSE)),Z4530,"Ecart Validé")</f>
        <v>valid</v>
      </c>
      <c r="R4530" t="s">
        <v>30</v>
      </c>
      <c r="X4530"/>
      <c r="Y4530"/>
      <c r="Z4530" t="s">
        <v>31</v>
      </c>
    </row>
    <row r="4531" spans="1:26" x14ac:dyDescent="0.3">
      <c r="A4531" t="s">
        <v>6016</v>
      </c>
      <c r="B4531" t="s">
        <v>3157</v>
      </c>
      <c r="C4531">
        <v>55691</v>
      </c>
      <c r="D4531" t="str">
        <f>+VLOOKUP(C4531,Param!K:L,2,FALSE)</f>
        <v>TANG FRERES</v>
      </c>
      <c r="E4531">
        <v>1190206152</v>
      </c>
      <c r="F4531" t="s">
        <v>28</v>
      </c>
      <c r="G4531" t="s">
        <v>29</v>
      </c>
      <c r="H4531" s="5">
        <v>237.81</v>
      </c>
      <c r="I4531" s="5">
        <v>237.80850000000001</v>
      </c>
      <c r="J4531" s="5">
        <v>1.4999999999929499E-3</v>
      </c>
      <c r="K4531" s="5">
        <v>237.81</v>
      </c>
      <c r="L4531" s="5">
        <v>0</v>
      </c>
      <c r="M4531" t="str">
        <f>IF(ISERROR(VLOOKUP(A4531,'[1]Ecart validé'!$A:$A,1,FALSE)),Z4531,"Ecart Validé")</f>
        <v>valid</v>
      </c>
      <c r="R4531" t="s">
        <v>30</v>
      </c>
      <c r="X4531"/>
      <c r="Y4531"/>
      <c r="Z4531" t="s">
        <v>31</v>
      </c>
    </row>
    <row r="4532" spans="1:26" x14ac:dyDescent="0.3">
      <c r="A4532" t="s">
        <v>6017</v>
      </c>
      <c r="B4532" t="s">
        <v>3157</v>
      </c>
      <c r="C4532">
        <v>55691</v>
      </c>
      <c r="D4532" t="str">
        <f>+VLOOKUP(C4532,Param!K:L,2,FALSE)</f>
        <v>TANG FRERES</v>
      </c>
      <c r="E4532">
        <v>1190206152</v>
      </c>
      <c r="F4532" t="s">
        <v>33</v>
      </c>
      <c r="G4532" t="s">
        <v>29</v>
      </c>
      <c r="H4532" s="5">
        <v>27.12</v>
      </c>
      <c r="I4532" s="5">
        <v>27.121500000000001</v>
      </c>
      <c r="J4532" s="5">
        <v>-1.5000000000000499E-3</v>
      </c>
      <c r="K4532" s="5">
        <v>27.12</v>
      </c>
      <c r="L4532" s="5">
        <v>0</v>
      </c>
      <c r="M4532" t="str">
        <f>IF(ISERROR(VLOOKUP(A4532,'[1]Ecart validé'!$A:$A,1,FALSE)),Z4532,"Ecart Validé")</f>
        <v>valid</v>
      </c>
      <c r="R4532" t="s">
        <v>30</v>
      </c>
      <c r="X4532"/>
      <c r="Y4532"/>
      <c r="Z4532" t="s">
        <v>31</v>
      </c>
    </row>
    <row r="4533" spans="1:26" x14ac:dyDescent="0.3">
      <c r="A4533" t="s">
        <v>6018</v>
      </c>
      <c r="B4533" t="s">
        <v>3157</v>
      </c>
      <c r="C4533">
        <v>218054</v>
      </c>
      <c r="D4533" t="str">
        <f>+VLOOKUP(C4533,Param!K:L,2,FALSE)</f>
        <v>QUARTA</v>
      </c>
      <c r="E4533">
        <v>2207206608</v>
      </c>
      <c r="F4533" t="s">
        <v>28</v>
      </c>
      <c r="G4533" t="s">
        <v>29</v>
      </c>
      <c r="H4533" s="5">
        <v>253.89</v>
      </c>
      <c r="I4533" s="5">
        <v>253.89</v>
      </c>
      <c r="J4533" s="5">
        <v>0</v>
      </c>
      <c r="K4533" s="5">
        <v>253.89</v>
      </c>
      <c r="L4533" s="5">
        <v>0</v>
      </c>
      <c r="M4533" t="str">
        <f>IF(ISERROR(VLOOKUP(A4533,'[1]Ecart validé'!$A:$A,1,FALSE)),Z4533,"Ecart Validé")</f>
        <v>valid</v>
      </c>
      <c r="R4533" t="s">
        <v>30</v>
      </c>
      <c r="X4533"/>
      <c r="Y4533"/>
      <c r="Z4533" t="s">
        <v>31</v>
      </c>
    </row>
    <row r="4534" spans="1:26" x14ac:dyDescent="0.3">
      <c r="A4534" t="s">
        <v>6019</v>
      </c>
      <c r="B4534" t="s">
        <v>3157</v>
      </c>
      <c r="C4534">
        <v>218054</v>
      </c>
      <c r="D4534" t="str">
        <f>+VLOOKUP(C4534,Param!K:L,2,FALSE)</f>
        <v>QUARTA</v>
      </c>
      <c r="E4534">
        <v>2207206608</v>
      </c>
      <c r="F4534" t="s">
        <v>33</v>
      </c>
      <c r="G4534" t="s">
        <v>29</v>
      </c>
      <c r="H4534" s="5">
        <v>31.2</v>
      </c>
      <c r="I4534" s="5">
        <v>31.2</v>
      </c>
      <c r="J4534" s="5">
        <v>0</v>
      </c>
      <c r="K4534" s="5">
        <v>31.2</v>
      </c>
      <c r="L4534" s="5">
        <v>0</v>
      </c>
      <c r="M4534" t="str">
        <f>IF(ISERROR(VLOOKUP(A4534,'[1]Ecart validé'!$A:$A,1,FALSE)),Z4534,"Ecart Validé")</f>
        <v>valid</v>
      </c>
      <c r="R4534" t="s">
        <v>30</v>
      </c>
      <c r="X4534"/>
      <c r="Y4534"/>
      <c r="Z4534" t="s">
        <v>31</v>
      </c>
    </row>
    <row r="4535" spans="1:26" x14ac:dyDescent="0.3">
      <c r="A4535" t="s">
        <v>6020</v>
      </c>
      <c r="B4535" t="s">
        <v>3157</v>
      </c>
      <c r="C4535">
        <v>45078</v>
      </c>
      <c r="D4535" t="str">
        <f>+VLOOKUP(C4535,Param!K:L,2,FALSE)</f>
        <v>PATRICE CAMUSSO &amp; ASSOCIES SUD EST (PCA SUD EST)</v>
      </c>
      <c r="E4535">
        <v>2130722475</v>
      </c>
      <c r="F4535" t="s">
        <v>28</v>
      </c>
      <c r="G4535" t="s">
        <v>29</v>
      </c>
      <c r="H4535" s="5">
        <v>62.48</v>
      </c>
      <c r="I4535" s="5">
        <v>62.475000000000001</v>
      </c>
      <c r="J4535" s="5">
        <v>4.9999999999954499E-3</v>
      </c>
      <c r="K4535" s="5">
        <v>62.48</v>
      </c>
      <c r="L4535" s="5">
        <v>0</v>
      </c>
      <c r="M4535" t="str">
        <f>IF(ISERROR(VLOOKUP(A4535,'[1]Ecart validé'!$A:$A,1,FALSE)),Z4535,"Ecart Validé")</f>
        <v>valid</v>
      </c>
      <c r="R4535" t="s">
        <v>30</v>
      </c>
      <c r="X4535"/>
      <c r="Y4535"/>
      <c r="Z4535" t="s">
        <v>31</v>
      </c>
    </row>
    <row r="4536" spans="1:26" x14ac:dyDescent="0.3">
      <c r="A4536" t="s">
        <v>6021</v>
      </c>
      <c r="B4536" t="s">
        <v>3157</v>
      </c>
      <c r="C4536">
        <v>45078</v>
      </c>
      <c r="D4536" t="str">
        <f>+VLOOKUP(C4536,Param!K:L,2,FALSE)</f>
        <v>PATRICE CAMUSSO &amp; ASSOCIES SUD EST (PCA SUD EST)</v>
      </c>
      <c r="E4536">
        <v>2130722475</v>
      </c>
      <c r="F4536" t="s">
        <v>33</v>
      </c>
      <c r="G4536" t="s">
        <v>29</v>
      </c>
      <c r="H4536" s="5">
        <v>30</v>
      </c>
      <c r="I4536" s="5">
        <v>30</v>
      </c>
      <c r="J4536" s="5">
        <v>0</v>
      </c>
      <c r="K4536" s="5">
        <v>30</v>
      </c>
      <c r="L4536" s="5">
        <v>0</v>
      </c>
      <c r="M4536" t="str">
        <f>IF(ISERROR(VLOOKUP(A4536,'[1]Ecart validé'!$A:$A,1,FALSE)),Z4536,"Ecart Validé")</f>
        <v>valid</v>
      </c>
      <c r="R4536" t="s">
        <v>30</v>
      </c>
      <c r="X4536"/>
      <c r="Y4536"/>
      <c r="Z4536" t="s">
        <v>31</v>
      </c>
    </row>
    <row r="4537" spans="1:26" x14ac:dyDescent="0.3">
      <c r="A4537" t="s">
        <v>6022</v>
      </c>
      <c r="B4537" t="s">
        <v>3157</v>
      </c>
      <c r="C4537">
        <v>66907</v>
      </c>
      <c r="D4537" t="str">
        <f>+VLOOKUP(C4537,Param!K:L,2,FALSE)</f>
        <v>PHIBOR ENTREPRISES</v>
      </c>
      <c r="E4537">
        <v>110054142</v>
      </c>
      <c r="F4537" t="s">
        <v>28</v>
      </c>
      <c r="G4537" t="s">
        <v>29</v>
      </c>
      <c r="H4537" s="5">
        <v>220.47</v>
      </c>
      <c r="I4537" s="5">
        <v>220.48349999999999</v>
      </c>
      <c r="J4537" s="5">
        <v>-1.3499999999993399E-2</v>
      </c>
      <c r="K4537" s="5">
        <v>220.47</v>
      </c>
      <c r="L4537" s="5">
        <v>0</v>
      </c>
      <c r="M4537" t="str">
        <f>IF(ISERROR(VLOOKUP(A4537,'[1]Ecart validé'!$A:$A,1,FALSE)),Z4537,"Ecart Validé")</f>
        <v>valid</v>
      </c>
      <c r="R4537" t="s">
        <v>30</v>
      </c>
      <c r="X4537"/>
      <c r="Y4537"/>
      <c r="Z4537" t="s">
        <v>31</v>
      </c>
    </row>
    <row r="4538" spans="1:26" x14ac:dyDescent="0.3">
      <c r="A4538" t="s">
        <v>6023</v>
      </c>
      <c r="B4538" t="s">
        <v>3157</v>
      </c>
      <c r="C4538">
        <v>66907</v>
      </c>
      <c r="D4538" t="str">
        <f>+VLOOKUP(C4538,Param!K:L,2,FALSE)</f>
        <v>PHIBOR ENTREPRISES</v>
      </c>
      <c r="E4538">
        <v>110054142</v>
      </c>
      <c r="F4538" t="s">
        <v>33</v>
      </c>
      <c r="G4538" t="s">
        <v>29</v>
      </c>
      <c r="H4538" s="5">
        <v>192.54</v>
      </c>
      <c r="I4538" s="5">
        <v>192.5316</v>
      </c>
      <c r="J4538" s="5">
        <v>8.3999999999946305E-3</v>
      </c>
      <c r="K4538" s="5">
        <v>192.54</v>
      </c>
      <c r="L4538" s="5">
        <v>0</v>
      </c>
      <c r="M4538" t="str">
        <f>IF(ISERROR(VLOOKUP(A4538,'[1]Ecart validé'!$A:$A,1,FALSE)),Z4538,"Ecart Validé")</f>
        <v>valid</v>
      </c>
      <c r="R4538" t="s">
        <v>30</v>
      </c>
      <c r="X4538"/>
      <c r="Y4538"/>
      <c r="Z4538" t="s">
        <v>31</v>
      </c>
    </row>
    <row r="4539" spans="1:26" x14ac:dyDescent="0.3">
      <c r="A4539" t="s">
        <v>6024</v>
      </c>
      <c r="B4539" t="s">
        <v>3157</v>
      </c>
      <c r="C4539">
        <v>324439</v>
      </c>
      <c r="D4539" t="str">
        <f>+VLOOKUP(C4539,Param!K:L,2,FALSE)</f>
        <v>LAGARRIGUE SARL</v>
      </c>
      <c r="E4539">
        <v>2195406213</v>
      </c>
      <c r="F4539" t="s">
        <v>28</v>
      </c>
      <c r="G4539" t="s">
        <v>29</v>
      </c>
      <c r="H4539" s="5">
        <v>3671.48</v>
      </c>
      <c r="I4539" s="5">
        <v>3671.4765000000002</v>
      </c>
      <c r="J4539" s="5">
        <v>3.49999999980354E-3</v>
      </c>
      <c r="K4539" s="5">
        <v>3671.48</v>
      </c>
      <c r="L4539" s="5">
        <v>0</v>
      </c>
      <c r="M4539" t="str">
        <f>IF(ISERROR(VLOOKUP(A4539,'[1]Ecart validé'!$A:$A,1,FALSE)),Z4539,"Ecart Validé")</f>
        <v>valid</v>
      </c>
      <c r="R4539" t="s">
        <v>30</v>
      </c>
      <c r="X4539"/>
      <c r="Y4539"/>
      <c r="Z4539" t="s">
        <v>31</v>
      </c>
    </row>
    <row r="4540" spans="1:26" x14ac:dyDescent="0.3">
      <c r="A4540" t="s">
        <v>6025</v>
      </c>
      <c r="B4540" t="s">
        <v>3157</v>
      </c>
      <c r="C4540">
        <v>47973</v>
      </c>
      <c r="D4540" t="str">
        <f>+VLOOKUP(C4540,Param!K:L,2,FALSE)</f>
        <v>KEOLIS ROISSY AIRPORT</v>
      </c>
      <c r="E4540">
        <v>210040527</v>
      </c>
      <c r="F4540" t="s">
        <v>28</v>
      </c>
      <c r="G4540" t="s">
        <v>29</v>
      </c>
      <c r="H4540" s="5">
        <v>14054.48</v>
      </c>
      <c r="I4540" s="5">
        <v>14054.486999999999</v>
      </c>
      <c r="J4540" s="5">
        <v>-6.9999999996070896E-3</v>
      </c>
      <c r="K4540" s="5">
        <v>14054.48</v>
      </c>
      <c r="L4540" s="5">
        <v>0</v>
      </c>
      <c r="M4540" t="str">
        <f>IF(ISERROR(VLOOKUP(A4540,'[1]Ecart validé'!$A:$A,1,FALSE)),Z4540,"Ecart Validé")</f>
        <v>valid</v>
      </c>
      <c r="R4540" t="s">
        <v>30</v>
      </c>
      <c r="X4540"/>
      <c r="Y4540"/>
      <c r="Z4540" t="s">
        <v>31</v>
      </c>
    </row>
    <row r="4541" spans="1:26" x14ac:dyDescent="0.3">
      <c r="A4541" t="s">
        <v>6026</v>
      </c>
      <c r="B4541" t="s">
        <v>3157</v>
      </c>
      <c r="C4541">
        <v>330650</v>
      </c>
      <c r="D4541" t="str">
        <f>+VLOOKUP(C4541,Param!K:L,2,FALSE)</f>
        <v>KAYSER ERIC</v>
      </c>
      <c r="E4541">
        <v>1190906254</v>
      </c>
      <c r="F4541" t="s">
        <v>28</v>
      </c>
      <c r="G4541" t="s">
        <v>29</v>
      </c>
      <c r="H4541" s="5">
        <v>774.84</v>
      </c>
      <c r="I4541" s="5">
        <v>774.84</v>
      </c>
      <c r="J4541" s="5">
        <v>0</v>
      </c>
      <c r="K4541" s="5">
        <v>774.84</v>
      </c>
      <c r="L4541" s="5">
        <v>0</v>
      </c>
      <c r="M4541" t="str">
        <f>IF(ISERROR(VLOOKUP(A4541,'[1]Ecart validé'!$A:$A,1,FALSE)),Z4541,"Ecart Validé")</f>
        <v>valid</v>
      </c>
      <c r="R4541" t="s">
        <v>30</v>
      </c>
      <c r="X4541"/>
      <c r="Y4541"/>
      <c r="Z4541" t="s">
        <v>31</v>
      </c>
    </row>
    <row r="4542" spans="1:26" x14ac:dyDescent="0.3">
      <c r="A4542" t="s">
        <v>6027</v>
      </c>
      <c r="B4542" t="s">
        <v>3157</v>
      </c>
      <c r="C4542">
        <v>66834</v>
      </c>
      <c r="D4542" t="str">
        <f>+VLOOKUP(C4542,Param!K:L,2,FALSE)</f>
        <v>BTB ELEC</v>
      </c>
      <c r="E4542">
        <v>2150544146</v>
      </c>
      <c r="F4542" t="s">
        <v>28</v>
      </c>
      <c r="G4542" t="s">
        <v>29</v>
      </c>
      <c r="H4542" s="5">
        <v>217.88</v>
      </c>
      <c r="I4542" s="5">
        <v>217.88489999999999</v>
      </c>
      <c r="J4542" s="5">
        <v>-4.8999999999921303E-3</v>
      </c>
      <c r="K4542" s="5">
        <v>217.88</v>
      </c>
      <c r="L4542" s="5">
        <v>0</v>
      </c>
      <c r="M4542" t="str">
        <f>IF(ISERROR(VLOOKUP(A4542,'[1]Ecart validé'!$A:$A,1,FALSE)),Z4542,"Ecart Validé")</f>
        <v>valid</v>
      </c>
      <c r="R4542" t="s">
        <v>30</v>
      </c>
      <c r="X4542"/>
      <c r="Y4542"/>
      <c r="Z4542" t="s">
        <v>31</v>
      </c>
    </row>
    <row r="4543" spans="1:26" x14ac:dyDescent="0.3">
      <c r="A4543" t="s">
        <v>6028</v>
      </c>
      <c r="B4543" t="s">
        <v>3157</v>
      </c>
      <c r="C4543">
        <v>66834</v>
      </c>
      <c r="D4543" t="str">
        <f>+VLOOKUP(C4543,Param!K:L,2,FALSE)</f>
        <v>BTB ELEC</v>
      </c>
      <c r="E4543">
        <v>2150544146</v>
      </c>
      <c r="F4543" t="s">
        <v>33</v>
      </c>
      <c r="G4543" t="s">
        <v>29</v>
      </c>
      <c r="H4543" s="5">
        <v>903.63</v>
      </c>
      <c r="I4543" s="5">
        <v>903.62580000000003</v>
      </c>
      <c r="J4543" s="5">
        <v>4.1999999999688901E-3</v>
      </c>
      <c r="K4543" s="5">
        <v>903.63</v>
      </c>
      <c r="L4543" s="5">
        <v>0</v>
      </c>
      <c r="M4543" t="str">
        <f>IF(ISERROR(VLOOKUP(A4543,'[1]Ecart validé'!$A:$A,1,FALSE)),Z4543,"Ecart Validé")</f>
        <v>valid</v>
      </c>
      <c r="R4543" t="s">
        <v>30</v>
      </c>
      <c r="X4543"/>
      <c r="Y4543"/>
      <c r="Z4543" t="s">
        <v>31</v>
      </c>
    </row>
    <row r="4544" spans="1:26" x14ac:dyDescent="0.3">
      <c r="A4544" t="s">
        <v>6029</v>
      </c>
      <c r="B4544" t="s">
        <v>3157</v>
      </c>
      <c r="C4544">
        <v>342256</v>
      </c>
      <c r="D4544" t="str">
        <f>+VLOOKUP(C4544,Param!K:L,2,FALSE)</f>
        <v>VAILLANTIS</v>
      </c>
      <c r="E4544" t="s">
        <v>6030</v>
      </c>
      <c r="F4544" t="s">
        <v>533</v>
      </c>
      <c r="G4544" t="s">
        <v>29</v>
      </c>
      <c r="H4544" s="5">
        <v>28220.78</v>
      </c>
      <c r="I4544" s="5">
        <v>28220.787</v>
      </c>
      <c r="J4544" s="5">
        <v>-7.0000000014260799E-3</v>
      </c>
      <c r="K4544" s="5">
        <v>28220.78</v>
      </c>
      <c r="L4544" s="5">
        <v>0</v>
      </c>
      <c r="M4544" t="str">
        <f>IF(ISERROR(VLOOKUP(A4544,'[1]Ecart validé'!$A:$A,1,FALSE)),Z4544,"Ecart Validé")</f>
        <v>valid</v>
      </c>
      <c r="R4544" t="s">
        <v>30</v>
      </c>
      <c r="X4544"/>
      <c r="Y4544"/>
      <c r="Z4544" t="s">
        <v>31</v>
      </c>
    </row>
    <row r="4545" spans="1:26" x14ac:dyDescent="0.3">
      <c r="A4545" t="s">
        <v>6031</v>
      </c>
      <c r="B4545" t="s">
        <v>3157</v>
      </c>
      <c r="C4545">
        <v>225302</v>
      </c>
      <c r="D4545" t="str">
        <f>+VLOOKUP(C4545,Param!K:L,2,FALSE)</f>
        <v>BONDUELLE TRAITEUR INTERNATIONAL</v>
      </c>
      <c r="E4545" t="s">
        <v>6032</v>
      </c>
      <c r="F4545" t="s">
        <v>51</v>
      </c>
      <c r="G4545" t="s">
        <v>29</v>
      </c>
      <c r="H4545" s="5">
        <v>16.454999999999998</v>
      </c>
      <c r="I4545" s="5">
        <v>16.454999999999998</v>
      </c>
      <c r="J4545" s="5">
        <v>0</v>
      </c>
      <c r="K4545" s="5">
        <v>16.454999999999998</v>
      </c>
      <c r="L4545" s="5">
        <v>0</v>
      </c>
      <c r="M4545" t="str">
        <f>IF(ISERROR(VLOOKUP(A4545,'[1]Ecart validé'!$A:$A,1,FALSE)),Z4545,"Ecart Validé")</f>
        <v>valid</v>
      </c>
      <c r="R4545" t="s">
        <v>30</v>
      </c>
      <c r="X4545"/>
      <c r="Y4545"/>
      <c r="Z4545" t="s">
        <v>31</v>
      </c>
    </row>
    <row r="4546" spans="1:26" x14ac:dyDescent="0.3">
      <c r="A4546" t="s">
        <v>6033</v>
      </c>
      <c r="B4546" t="s">
        <v>3157</v>
      </c>
      <c r="C4546">
        <v>199153</v>
      </c>
      <c r="D4546" t="str">
        <f>+VLOOKUP(C4546,Param!K:L,2,FALSE)</f>
        <v>HANDINORME</v>
      </c>
      <c r="E4546">
        <v>2180295549</v>
      </c>
      <c r="F4546" t="s">
        <v>28</v>
      </c>
      <c r="G4546" t="s">
        <v>29</v>
      </c>
      <c r="H4546" s="5">
        <v>211.09</v>
      </c>
      <c r="I4546" s="5">
        <v>211.09200000000001</v>
      </c>
      <c r="J4546" s="5">
        <v>-2.0000000000095402E-3</v>
      </c>
      <c r="K4546" s="5">
        <v>211.09</v>
      </c>
      <c r="L4546" s="5">
        <v>0</v>
      </c>
      <c r="M4546" t="str">
        <f>IF(ISERROR(VLOOKUP(A4546,'[1]Ecart validé'!$A:$A,1,FALSE)),Z4546,"Ecart Validé")</f>
        <v>valid</v>
      </c>
      <c r="R4546" t="s">
        <v>30</v>
      </c>
      <c r="X4546"/>
      <c r="Y4546"/>
      <c r="Z4546" t="s">
        <v>31</v>
      </c>
    </row>
    <row r="4547" spans="1:26" x14ac:dyDescent="0.3">
      <c r="A4547" t="s">
        <v>6034</v>
      </c>
      <c r="B4547" t="s">
        <v>3157</v>
      </c>
      <c r="C4547">
        <v>199153</v>
      </c>
      <c r="D4547" t="str">
        <f>+VLOOKUP(C4547,Param!K:L,2,FALSE)</f>
        <v>HANDINORME</v>
      </c>
      <c r="E4547">
        <v>2180295549</v>
      </c>
      <c r="F4547" t="s">
        <v>33</v>
      </c>
      <c r="G4547" t="s">
        <v>29</v>
      </c>
      <c r="H4547" s="5">
        <v>482.6</v>
      </c>
      <c r="I4547" s="5">
        <v>482.59739999999999</v>
      </c>
      <c r="J4547" s="5">
        <v>2.6000000000294598E-3</v>
      </c>
      <c r="K4547" s="5">
        <v>482.6</v>
      </c>
      <c r="L4547" s="5">
        <v>0</v>
      </c>
      <c r="M4547" t="str">
        <f>IF(ISERROR(VLOOKUP(A4547,'[1]Ecart validé'!$A:$A,1,FALSE)),Z4547,"Ecart Validé")</f>
        <v>valid</v>
      </c>
      <c r="R4547" t="s">
        <v>30</v>
      </c>
      <c r="X4547"/>
      <c r="Y4547"/>
      <c r="Z4547" t="s">
        <v>31</v>
      </c>
    </row>
    <row r="4548" spans="1:26" x14ac:dyDescent="0.3">
      <c r="A4548" t="s">
        <v>6035</v>
      </c>
      <c r="B4548" t="s">
        <v>3157</v>
      </c>
      <c r="C4548">
        <v>57797</v>
      </c>
      <c r="D4548" t="str">
        <f>+VLOOKUP(C4548,Param!K:L,2,FALSE)</f>
        <v>CIF INOX</v>
      </c>
      <c r="E4548">
        <v>570015</v>
      </c>
      <c r="F4548" t="s">
        <v>33</v>
      </c>
      <c r="G4548" t="s">
        <v>29</v>
      </c>
      <c r="H4548" s="5">
        <v>44.5</v>
      </c>
      <c r="I4548" s="5">
        <v>44.5</v>
      </c>
      <c r="J4548" s="5">
        <v>0</v>
      </c>
      <c r="K4548" s="5">
        <v>44.5</v>
      </c>
      <c r="L4548" s="5">
        <v>0</v>
      </c>
      <c r="M4548" t="str">
        <f>IF(ISERROR(VLOOKUP(A4548,'[1]Ecart validé'!$A:$A,1,FALSE)),Z4548,"Ecart Validé")</f>
        <v>valid</v>
      </c>
      <c r="R4548" t="s">
        <v>30</v>
      </c>
      <c r="X4548"/>
      <c r="Y4548"/>
      <c r="Z4548" t="s">
        <v>31</v>
      </c>
    </row>
    <row r="4549" spans="1:26" x14ac:dyDescent="0.3">
      <c r="A4549" t="s">
        <v>6036</v>
      </c>
      <c r="B4549" t="s">
        <v>3157</v>
      </c>
      <c r="C4549">
        <v>46188</v>
      </c>
      <c r="D4549" t="str">
        <f>+VLOOKUP(C4549,Param!K:L,2,FALSE)</f>
        <v>BEALAS ENERGIE SERVICES (BES)</v>
      </c>
      <c r="E4549">
        <v>2130052554</v>
      </c>
      <c r="F4549" t="s">
        <v>533</v>
      </c>
      <c r="G4549" t="s">
        <v>29</v>
      </c>
      <c r="H4549" s="5">
        <v>1589.48</v>
      </c>
      <c r="I4549" s="5">
        <v>1589.4812999999999</v>
      </c>
      <c r="J4549" s="5">
        <v>-1.29999999990104E-3</v>
      </c>
      <c r="K4549" s="5">
        <v>1589.48</v>
      </c>
      <c r="L4549" s="5">
        <v>0</v>
      </c>
      <c r="M4549" t="str">
        <f>IF(ISERROR(VLOOKUP(A4549,'[1]Ecart validé'!$A:$A,1,FALSE)),Z4549,"Ecart Validé")</f>
        <v>valid</v>
      </c>
      <c r="R4549" t="s">
        <v>30</v>
      </c>
      <c r="X4549"/>
      <c r="Y4549"/>
      <c r="Z4549" t="s">
        <v>31</v>
      </c>
    </row>
    <row r="4550" spans="1:26" x14ac:dyDescent="0.3">
      <c r="A4550" t="s">
        <v>6037</v>
      </c>
      <c r="B4550" t="s">
        <v>3157</v>
      </c>
      <c r="C4550">
        <v>46188</v>
      </c>
      <c r="D4550" t="str">
        <f>+VLOOKUP(C4550,Param!K:L,2,FALSE)</f>
        <v>BEALAS ENERGIE SERVICES (BES)</v>
      </c>
      <c r="E4550">
        <v>2130052554</v>
      </c>
      <c r="F4550" t="s">
        <v>535</v>
      </c>
      <c r="G4550" t="s">
        <v>29</v>
      </c>
      <c r="H4550" s="5">
        <v>1947.59</v>
      </c>
      <c r="I4550" s="5">
        <v>1947.5943</v>
      </c>
      <c r="J4550" s="5">
        <v>-4.3000000000574801E-3</v>
      </c>
      <c r="K4550" s="5">
        <v>1947.59</v>
      </c>
      <c r="L4550" s="5">
        <v>0</v>
      </c>
      <c r="M4550" t="str">
        <f>IF(ISERROR(VLOOKUP(A4550,'[1]Ecart validé'!$A:$A,1,FALSE)),Z4550,"Ecart Validé")</f>
        <v>valid</v>
      </c>
      <c r="R4550" t="s">
        <v>30</v>
      </c>
      <c r="X4550"/>
      <c r="Y4550"/>
      <c r="Z4550" t="s">
        <v>31</v>
      </c>
    </row>
    <row r="4551" spans="1:26" x14ac:dyDescent="0.3">
      <c r="A4551" t="s">
        <v>6038</v>
      </c>
      <c r="B4551" t="s">
        <v>3157</v>
      </c>
      <c r="C4551">
        <v>313308</v>
      </c>
      <c r="D4551" t="str">
        <f>+VLOOKUP(C4551,Param!K:L,2,FALSE)</f>
        <v>ATIXIS</v>
      </c>
      <c r="E4551">
        <v>2197206445</v>
      </c>
      <c r="F4551" t="s">
        <v>33</v>
      </c>
      <c r="G4551" t="s">
        <v>29</v>
      </c>
      <c r="H4551" s="5">
        <v>756.6</v>
      </c>
      <c r="I4551" s="5">
        <v>756.6</v>
      </c>
      <c r="J4551" s="5">
        <v>0</v>
      </c>
      <c r="K4551" s="5">
        <v>756.6</v>
      </c>
      <c r="L4551" s="5">
        <v>0</v>
      </c>
      <c r="M4551" t="str">
        <f>IF(ISERROR(VLOOKUP(A4551,'[1]Ecart validé'!$A:$A,1,FALSE)),Z4551,"Ecart Validé")</f>
        <v>valid</v>
      </c>
      <c r="R4551" t="s">
        <v>30</v>
      </c>
      <c r="X4551"/>
      <c r="Y4551"/>
      <c r="Z4551" t="s">
        <v>31</v>
      </c>
    </row>
    <row r="4552" spans="1:26" x14ac:dyDescent="0.3">
      <c r="A4552" t="s">
        <v>6039</v>
      </c>
      <c r="B4552" t="s">
        <v>3157</v>
      </c>
      <c r="C4552">
        <v>342736</v>
      </c>
      <c r="D4552" t="str">
        <f>+VLOOKUP(C4552,Param!K:L,2,FALSE)</f>
        <v>LAMBERT CABINET GEOMETRES EXPERTS</v>
      </c>
      <c r="E4552">
        <v>22007206531</v>
      </c>
      <c r="F4552" t="s">
        <v>33</v>
      </c>
      <c r="G4552" t="s">
        <v>29</v>
      </c>
      <c r="H4552" s="5">
        <v>630.64</v>
      </c>
      <c r="I4552" s="5">
        <v>630.63599999999997</v>
      </c>
      <c r="J4552" s="5">
        <v>4.0000000000190898E-3</v>
      </c>
      <c r="K4552" s="5">
        <v>630.64</v>
      </c>
      <c r="L4552" s="5">
        <v>0</v>
      </c>
      <c r="M4552" t="str">
        <f>IF(ISERROR(VLOOKUP(A4552,'[1]Ecart validé'!$A:$A,1,FALSE)),Z4552,"Ecart Validé")</f>
        <v>valid</v>
      </c>
      <c r="R4552" t="s">
        <v>30</v>
      </c>
      <c r="X4552"/>
      <c r="Y4552"/>
      <c r="Z4552" t="s">
        <v>31</v>
      </c>
    </row>
    <row r="4553" spans="1:26" x14ac:dyDescent="0.3">
      <c r="A4553" t="s">
        <v>6040</v>
      </c>
      <c r="B4553" t="s">
        <v>3157</v>
      </c>
      <c r="C4553">
        <v>203059</v>
      </c>
      <c r="D4553" t="str">
        <f>+VLOOKUP(C4553,Param!K:L,2,FALSE)</f>
        <v>QUATORZE SAS</v>
      </c>
      <c r="E4553">
        <v>2197206490</v>
      </c>
      <c r="F4553" t="s">
        <v>33</v>
      </c>
      <c r="G4553" t="s">
        <v>29</v>
      </c>
      <c r="H4553" s="5">
        <v>3067.56</v>
      </c>
      <c r="I4553" s="5">
        <v>3067.56</v>
      </c>
      <c r="J4553" s="5">
        <v>0</v>
      </c>
      <c r="K4553" s="5">
        <v>3067.56</v>
      </c>
      <c r="L4553" s="5">
        <v>0</v>
      </c>
      <c r="M4553" t="str">
        <f>IF(ISERROR(VLOOKUP(A4553,'[1]Ecart validé'!$A:$A,1,FALSE)),Z4553,"Ecart Validé")</f>
        <v>valid</v>
      </c>
      <c r="R4553" t="s">
        <v>30</v>
      </c>
      <c r="X4553"/>
      <c r="Y4553"/>
      <c r="Z4553" t="s">
        <v>31</v>
      </c>
    </row>
    <row r="4554" spans="1:26" x14ac:dyDescent="0.3">
      <c r="A4554" t="s">
        <v>6041</v>
      </c>
      <c r="B4554" t="s">
        <v>3157</v>
      </c>
      <c r="C4554">
        <v>344272</v>
      </c>
      <c r="D4554" t="str">
        <f>+VLOOKUP(C4554,Param!K:L,2,FALSE)</f>
        <v>LES FLEURS D'ICI</v>
      </c>
      <c r="E4554">
        <v>2203006735</v>
      </c>
      <c r="F4554" t="s">
        <v>33</v>
      </c>
      <c r="G4554" t="s">
        <v>29</v>
      </c>
      <c r="H4554" s="5">
        <v>2.4500000000000002</v>
      </c>
      <c r="I4554" s="5">
        <v>2.4544999999999999</v>
      </c>
      <c r="J4554" s="5">
        <v>-4.4999999999997204E-3</v>
      </c>
      <c r="K4554" s="5">
        <v>2.4500000000000002</v>
      </c>
      <c r="L4554" s="5">
        <v>0</v>
      </c>
      <c r="M4554" t="str">
        <f>IF(ISERROR(VLOOKUP(A4554,'[1]Ecart validé'!$A:$A,1,FALSE)),Z4554,"Ecart Validé")</f>
        <v>valid</v>
      </c>
      <c r="R4554" t="s">
        <v>30</v>
      </c>
      <c r="X4554"/>
      <c r="Y4554"/>
      <c r="Z4554" t="s">
        <v>31</v>
      </c>
    </row>
    <row r="4555" spans="1:26" x14ac:dyDescent="0.3">
      <c r="A4555" t="s">
        <v>6042</v>
      </c>
      <c r="B4555" t="s">
        <v>3157</v>
      </c>
      <c r="C4555">
        <v>225304</v>
      </c>
      <c r="D4555" t="str">
        <f>+VLOOKUP(C4555,Param!K:L,2,FALSE)</f>
        <v>BONDUELLE FRAIS FRANCE</v>
      </c>
      <c r="E4555" t="s">
        <v>6043</v>
      </c>
      <c r="F4555" t="s">
        <v>51</v>
      </c>
      <c r="G4555" t="s">
        <v>29</v>
      </c>
      <c r="H4555" s="5">
        <v>805.5</v>
      </c>
      <c r="I4555" s="5">
        <v>805.5</v>
      </c>
      <c r="J4555" s="5">
        <v>0</v>
      </c>
      <c r="K4555" s="5">
        <v>805.5</v>
      </c>
      <c r="L4555" s="5">
        <v>0</v>
      </c>
      <c r="M4555" t="str">
        <f>IF(ISERROR(VLOOKUP(A4555,'[1]Ecart validé'!$A:$A,1,FALSE)),Z4555,"Ecart Validé")</f>
        <v>valid</v>
      </c>
      <c r="R4555" t="s">
        <v>30</v>
      </c>
      <c r="X4555"/>
      <c r="Y4555"/>
      <c r="Z4555" t="s">
        <v>31</v>
      </c>
    </row>
    <row r="4556" spans="1:26" x14ac:dyDescent="0.3">
      <c r="A4556" t="s">
        <v>6044</v>
      </c>
      <c r="B4556" t="s">
        <v>3157</v>
      </c>
      <c r="C4556">
        <v>46406</v>
      </c>
      <c r="D4556" t="str">
        <f>+VLOOKUP(C4556,Param!K:L,2,FALSE)</f>
        <v>CLEAR CHANNEL France</v>
      </c>
      <c r="E4556" t="s">
        <v>6045</v>
      </c>
      <c r="F4556" t="s">
        <v>51</v>
      </c>
      <c r="G4556" t="s">
        <v>29</v>
      </c>
      <c r="H4556" s="5">
        <v>9809.2199999999993</v>
      </c>
      <c r="I4556" s="5">
        <v>9809.2397999999994</v>
      </c>
      <c r="J4556" s="5">
        <v>-1.9800000000032E-2</v>
      </c>
      <c r="K4556" s="5">
        <v>9809.2199999999993</v>
      </c>
      <c r="L4556" s="5">
        <v>0</v>
      </c>
      <c r="M4556" t="str">
        <f>IF(ISERROR(VLOOKUP(A4556,'[1]Ecart validé'!$A:$A,1,FALSE)),Z4556,"Ecart Validé")</f>
        <v>valid</v>
      </c>
      <c r="R4556" t="s">
        <v>30</v>
      </c>
      <c r="X4556"/>
      <c r="Y4556"/>
      <c r="Z4556" t="s">
        <v>31</v>
      </c>
    </row>
    <row r="4557" spans="1:26" x14ac:dyDescent="0.3">
      <c r="A4557" t="s">
        <v>6046</v>
      </c>
      <c r="B4557" t="s">
        <v>3157</v>
      </c>
      <c r="C4557">
        <v>51348</v>
      </c>
      <c r="D4557" t="str">
        <f>+VLOOKUP(C4557,Param!K:L,2,FALSE)</f>
        <v>VIALIFE</v>
      </c>
      <c r="E4557" t="s">
        <v>6047</v>
      </c>
      <c r="F4557" t="s">
        <v>51</v>
      </c>
      <c r="G4557" t="s">
        <v>29</v>
      </c>
      <c r="H4557" s="5">
        <v>-42</v>
      </c>
      <c r="I4557" s="5">
        <v>-41.95</v>
      </c>
      <c r="J4557" s="5">
        <v>-4.9999999999997102E-2</v>
      </c>
      <c r="K4557" s="5">
        <v>-42</v>
      </c>
      <c r="L4557" s="5">
        <v>0</v>
      </c>
      <c r="M4557" t="str">
        <f>IF(ISERROR(VLOOKUP(A4557,'[1]Ecart validé'!$A:$A,1,FALSE)),Z4557,"Ecart Validé")</f>
        <v>valid</v>
      </c>
      <c r="R4557" t="s">
        <v>30</v>
      </c>
      <c r="X4557"/>
      <c r="Y4557"/>
      <c r="Z4557" t="s">
        <v>31</v>
      </c>
    </row>
    <row r="4558" spans="1:26" x14ac:dyDescent="0.3">
      <c r="A4558" t="s">
        <v>6048</v>
      </c>
      <c r="B4558" t="s">
        <v>3157</v>
      </c>
      <c r="C4558">
        <v>345444</v>
      </c>
      <c r="D4558" t="str">
        <f>+VLOOKUP(C4558,Param!K:L,2,FALSE)</f>
        <v>VOLKSWAGEN Group France,</v>
      </c>
      <c r="E4558" t="s">
        <v>6049</v>
      </c>
      <c r="F4558" t="s">
        <v>51</v>
      </c>
      <c r="G4558" t="s">
        <v>29</v>
      </c>
      <c r="H4558" s="5">
        <v>11400.09</v>
      </c>
      <c r="I4558" s="5">
        <v>11400.093199999999</v>
      </c>
      <c r="J4558" s="5">
        <v>-3.1999999991967299E-3</v>
      </c>
      <c r="K4558" s="5">
        <v>11400.09</v>
      </c>
      <c r="L4558" s="5">
        <v>0</v>
      </c>
      <c r="M4558" t="str">
        <f>IF(ISERROR(VLOOKUP(A4558,'[1]Ecart validé'!$A:$A,1,FALSE)),Z4558,"Ecart Validé")</f>
        <v>valid</v>
      </c>
      <c r="R4558" t="s">
        <v>30</v>
      </c>
      <c r="X4558"/>
      <c r="Y4558"/>
      <c r="Z4558" t="s">
        <v>31</v>
      </c>
    </row>
    <row r="4559" spans="1:26" ht="43.2" x14ac:dyDescent="0.3">
      <c r="A4559" t="s">
        <v>6050</v>
      </c>
      <c r="B4559" t="s">
        <v>3157</v>
      </c>
      <c r="C4559">
        <v>343870</v>
      </c>
      <c r="D4559" t="str">
        <f>+VLOOKUP(C4559,Param!K:L,2,FALSE)</f>
        <v>CARGILL NV</v>
      </c>
      <c r="E4559" t="s">
        <v>6051</v>
      </c>
      <c r="F4559" t="s">
        <v>51</v>
      </c>
      <c r="G4559" t="s">
        <v>29</v>
      </c>
      <c r="H4559" s="5">
        <v>44856.02</v>
      </c>
      <c r="I4559" s="5">
        <v>44855.999400000001</v>
      </c>
      <c r="J4559" s="5">
        <v>2.06000000034691E-2</v>
      </c>
      <c r="K4559" s="5">
        <v>44856.02</v>
      </c>
      <c r="L4559" s="5">
        <v>0</v>
      </c>
      <c r="M4559" t="str">
        <f>IF(ISERROR(VLOOKUP(A4559,'[1]Ecart validé'!$A:$A,1,FALSE)),Z4559,"Ecart Validé")</f>
        <v>valid</v>
      </c>
      <c r="R4559" t="s">
        <v>30</v>
      </c>
      <c r="S4559" t="s">
        <v>42</v>
      </c>
      <c r="T4559" t="s">
        <v>257</v>
      </c>
      <c r="U4559" s="13" t="s">
        <v>5297</v>
      </c>
      <c r="V4559" t="s">
        <v>60</v>
      </c>
      <c r="W4559" t="s">
        <v>61</v>
      </c>
      <c r="X4559"/>
      <c r="Y4559"/>
      <c r="Z4559" t="s">
        <v>31</v>
      </c>
    </row>
    <row r="4560" spans="1:26" x14ac:dyDescent="0.3">
      <c r="A4560" t="s">
        <v>6052</v>
      </c>
      <c r="B4560" t="s">
        <v>3157</v>
      </c>
      <c r="C4560">
        <v>45134</v>
      </c>
      <c r="D4560" t="str">
        <f>+VLOOKUP(C4560,Param!K:L,2,FALSE)</f>
        <v>ADA FRANCE</v>
      </c>
      <c r="E4560" t="s">
        <v>6053</v>
      </c>
      <c r="F4560" t="s">
        <v>51</v>
      </c>
      <c r="G4560" t="s">
        <v>29</v>
      </c>
      <c r="H4560" s="5">
        <v>8649.11</v>
      </c>
      <c r="I4560" s="5">
        <v>8649.1101999999992</v>
      </c>
      <c r="J4560" s="5">
        <v>-1.99999998585553E-4</v>
      </c>
      <c r="K4560" s="5">
        <v>8649.11</v>
      </c>
      <c r="L4560" s="5">
        <v>0</v>
      </c>
      <c r="M4560" t="str">
        <f>IF(ISERROR(VLOOKUP(A4560,'[1]Ecart validé'!$A:$A,1,FALSE)),Z4560,"Ecart Validé")</f>
        <v>valid</v>
      </c>
      <c r="R4560" t="s">
        <v>30</v>
      </c>
      <c r="X4560"/>
      <c r="Y4560"/>
      <c r="Z4560" t="s">
        <v>31</v>
      </c>
    </row>
    <row r="4561" spans="1:26" ht="57.6" x14ac:dyDescent="0.3">
      <c r="A4561" t="s">
        <v>6054</v>
      </c>
      <c r="B4561" t="s">
        <v>3157</v>
      </c>
      <c r="C4561">
        <v>80859</v>
      </c>
      <c r="D4561" t="str">
        <f>+VLOOKUP(C4561,Param!K:L,2,FALSE)</f>
        <v>BRASSERIE KRONENBOURG</v>
      </c>
      <c r="E4561" t="s">
        <v>6055</v>
      </c>
      <c r="F4561" t="s">
        <v>51</v>
      </c>
      <c r="G4561" t="s">
        <v>29</v>
      </c>
      <c r="H4561" s="5">
        <v>35090.800000000003</v>
      </c>
      <c r="I4561" s="5">
        <v>35144.800000000003</v>
      </c>
      <c r="J4561" s="5">
        <v>-54</v>
      </c>
      <c r="K4561" s="5">
        <v>35144.800000000003</v>
      </c>
      <c r="L4561" s="5">
        <v>-54</v>
      </c>
      <c r="M4561" t="str">
        <f>IF(ISERROR(VLOOKUP(A4561,'[1]Ecart validé'!$A:$A,1,FALSE)),Z4561,"Ecart Validé")</f>
        <v>issue</v>
      </c>
      <c r="N4561" t="s">
        <v>6056</v>
      </c>
      <c r="O4561" t="s">
        <v>6057</v>
      </c>
      <c r="P4561" t="s">
        <v>85</v>
      </c>
      <c r="Q4561" t="s">
        <v>6058</v>
      </c>
      <c r="R4561" t="s">
        <v>30</v>
      </c>
      <c r="S4561" t="s">
        <v>42</v>
      </c>
      <c r="T4561" t="s">
        <v>257</v>
      </c>
      <c r="U4561" s="157" t="s">
        <v>6059</v>
      </c>
      <c r="V4561" t="s">
        <v>42</v>
      </c>
      <c r="W4561" t="s">
        <v>43</v>
      </c>
      <c r="X4561" t="s">
        <v>458</v>
      </c>
      <c r="Y4561" t="s">
        <v>458</v>
      </c>
      <c r="Z4561" t="s">
        <v>88</v>
      </c>
    </row>
    <row r="4562" spans="1:26" x14ac:dyDescent="0.3">
      <c r="A4562" t="s">
        <v>6060</v>
      </c>
      <c r="B4562" t="s">
        <v>3157</v>
      </c>
      <c r="C4562">
        <v>80859</v>
      </c>
      <c r="D4562" t="str">
        <f>+VLOOKUP(C4562,Param!K:L,2,FALSE)</f>
        <v>BRASSERIE KRONENBOURG</v>
      </c>
      <c r="E4562" t="s">
        <v>6061</v>
      </c>
      <c r="F4562" t="s">
        <v>51</v>
      </c>
      <c r="G4562" t="s">
        <v>29</v>
      </c>
      <c r="H4562" s="5">
        <v>366109.27</v>
      </c>
      <c r="I4562" s="5">
        <v>366109.27</v>
      </c>
      <c r="J4562" s="5">
        <v>0</v>
      </c>
      <c r="K4562" s="5">
        <v>366109.27</v>
      </c>
      <c r="L4562" s="5">
        <v>0</v>
      </c>
      <c r="M4562" t="str">
        <f>IF(ISERROR(VLOOKUP(A4562,'[1]Ecart validé'!$A:$A,1,FALSE)),Z4562,"Ecart Validé")</f>
        <v>valid</v>
      </c>
      <c r="R4562" t="s">
        <v>30</v>
      </c>
      <c r="X4562"/>
      <c r="Y4562"/>
      <c r="Z4562" t="s">
        <v>31</v>
      </c>
    </row>
    <row r="4563" spans="1:26" x14ac:dyDescent="0.3">
      <c r="A4563" t="s">
        <v>6062</v>
      </c>
      <c r="B4563" t="s">
        <v>3157</v>
      </c>
      <c r="C4563">
        <v>80859</v>
      </c>
      <c r="D4563" t="str">
        <f>+VLOOKUP(C4563,Param!K:L,2,FALSE)</f>
        <v>BRASSERIE KRONENBOURG</v>
      </c>
      <c r="E4563" t="s">
        <v>6063</v>
      </c>
      <c r="F4563" t="s">
        <v>51</v>
      </c>
      <c r="G4563" t="s">
        <v>29</v>
      </c>
      <c r="H4563" s="5">
        <v>58067.85</v>
      </c>
      <c r="I4563" s="5">
        <v>58067.85</v>
      </c>
      <c r="J4563" s="5">
        <v>0</v>
      </c>
      <c r="K4563" s="5">
        <v>58067.85</v>
      </c>
      <c r="L4563" s="5">
        <v>0</v>
      </c>
      <c r="M4563" t="str">
        <f>IF(ISERROR(VLOOKUP(A4563,'[1]Ecart validé'!$A:$A,1,FALSE)),Z4563,"Ecart Validé")</f>
        <v>valid</v>
      </c>
      <c r="R4563" t="s">
        <v>30</v>
      </c>
      <c r="X4563"/>
      <c r="Y4563"/>
      <c r="Z4563" t="s">
        <v>31</v>
      </c>
    </row>
    <row r="4564" spans="1:26" ht="72" x14ac:dyDescent="0.3">
      <c r="A4564" t="s">
        <v>6064</v>
      </c>
      <c r="B4564" t="s">
        <v>3157</v>
      </c>
      <c r="C4564">
        <v>80859</v>
      </c>
      <c r="D4564" t="str">
        <f>+VLOOKUP(C4564,Param!K:L,2,FALSE)</f>
        <v>BRASSERIE KRONENBOURG</v>
      </c>
      <c r="E4564" t="s">
        <v>6065</v>
      </c>
      <c r="F4564" t="s">
        <v>51</v>
      </c>
      <c r="G4564" t="s">
        <v>29</v>
      </c>
      <c r="H4564" s="5">
        <v>38863.199999999997</v>
      </c>
      <c r="I4564" s="5">
        <v>42345.72</v>
      </c>
      <c r="J4564" s="5">
        <v>-3482.52</v>
      </c>
      <c r="K4564" s="5">
        <v>42345.72</v>
      </c>
      <c r="L4564" s="5">
        <v>-3482.52</v>
      </c>
      <c r="M4564" t="str">
        <f>IF(ISERROR(VLOOKUP(A4564,'[1]Ecart validé'!$A:$A,1,FALSE)),Z4564,"Ecart Validé")</f>
        <v>issue</v>
      </c>
      <c r="N4564" t="s">
        <v>6056</v>
      </c>
      <c r="O4564" t="s">
        <v>6057</v>
      </c>
      <c r="P4564" t="s">
        <v>85</v>
      </c>
      <c r="Q4564" t="s">
        <v>6058</v>
      </c>
      <c r="R4564" t="s">
        <v>30</v>
      </c>
      <c r="S4564" t="s">
        <v>42</v>
      </c>
      <c r="T4564" t="s">
        <v>257</v>
      </c>
      <c r="U4564" s="157" t="s">
        <v>6066</v>
      </c>
      <c r="V4564" t="s">
        <v>42</v>
      </c>
      <c r="W4564" t="s">
        <v>43</v>
      </c>
      <c r="X4564" t="s">
        <v>418</v>
      </c>
      <c r="Y4564" t="s">
        <v>418</v>
      </c>
      <c r="Z4564" t="s">
        <v>88</v>
      </c>
    </row>
    <row r="4565" spans="1:26" x14ac:dyDescent="0.3">
      <c r="A4565" t="s">
        <v>6067</v>
      </c>
      <c r="B4565" t="s">
        <v>3157</v>
      </c>
      <c r="C4565">
        <v>356839</v>
      </c>
      <c r="D4565" t="str">
        <f>+VLOOKUP(C4565,Param!K:L,2,FALSE)</f>
        <v xml:space="preserve">CELLNEX FRANCE </v>
      </c>
      <c r="E4565" t="s">
        <v>6068</v>
      </c>
      <c r="F4565" t="s">
        <v>51</v>
      </c>
      <c r="G4565" t="s">
        <v>29</v>
      </c>
      <c r="H4565" s="5">
        <v>7916.46</v>
      </c>
      <c r="I4565" s="5">
        <v>7916.4584000000004</v>
      </c>
      <c r="J4565" s="5">
        <v>1.59999999959836E-3</v>
      </c>
      <c r="K4565" s="5">
        <v>7916.46</v>
      </c>
      <c r="L4565" s="5">
        <v>0</v>
      </c>
      <c r="M4565" t="str">
        <f>IF(ISERROR(VLOOKUP(A4565,'[1]Ecart validé'!$A:$A,1,FALSE)),Z4565,"Ecart Validé")</f>
        <v>valid</v>
      </c>
      <c r="R4565" t="s">
        <v>30</v>
      </c>
      <c r="X4565"/>
      <c r="Y4565"/>
      <c r="Z4565" t="s">
        <v>31</v>
      </c>
    </row>
    <row r="4566" spans="1:26" ht="100.8" x14ac:dyDescent="0.3">
      <c r="A4566" t="s">
        <v>6069</v>
      </c>
      <c r="B4566" t="s">
        <v>3157</v>
      </c>
      <c r="C4566">
        <v>115486</v>
      </c>
      <c r="D4566" t="str">
        <f>+VLOOKUP(C4566,Param!K:L,2,FALSE)</f>
        <v>ECKES GRANINI FRANCE</v>
      </c>
      <c r="E4566" t="s">
        <v>6070</v>
      </c>
      <c r="F4566" t="s">
        <v>51</v>
      </c>
      <c r="G4566" t="s">
        <v>29</v>
      </c>
      <c r="H4566" s="5">
        <v>134593.41149999999</v>
      </c>
      <c r="I4566" s="5">
        <v>137569.56150000001</v>
      </c>
      <c r="J4566" s="5">
        <v>-2976.1500000000201</v>
      </c>
      <c r="K4566" s="5">
        <v>137569.56150000001</v>
      </c>
      <c r="L4566" s="5">
        <v>-2976.1500000000201</v>
      </c>
      <c r="M4566" t="str">
        <f>IF(ISERROR(VLOOKUP(A4566,'[1]Ecart validé'!$A:$A,1,FALSE)),Z4566,"Ecart Validé")</f>
        <v>issue</v>
      </c>
      <c r="N4566" t="s">
        <v>6071</v>
      </c>
      <c r="O4566" t="s">
        <v>6072</v>
      </c>
      <c r="P4566" t="s">
        <v>85</v>
      </c>
      <c r="Q4566" t="s">
        <v>6073</v>
      </c>
      <c r="R4566" t="s">
        <v>30</v>
      </c>
      <c r="S4566" t="s">
        <v>45</v>
      </c>
      <c r="T4566" t="s">
        <v>2529</v>
      </c>
      <c r="U4566" s="13" t="s">
        <v>6074</v>
      </c>
      <c r="V4566" t="s">
        <v>45</v>
      </c>
      <c r="W4566" t="s">
        <v>3214</v>
      </c>
      <c r="X4566"/>
      <c r="Y4566"/>
      <c r="Z4566" t="s">
        <v>88</v>
      </c>
    </row>
    <row r="4567" spans="1:26" x14ac:dyDescent="0.3">
      <c r="A4567" t="s">
        <v>6075</v>
      </c>
      <c r="B4567" t="s">
        <v>3157</v>
      </c>
      <c r="C4567">
        <v>312449</v>
      </c>
      <c r="D4567" t="str">
        <f>+VLOOKUP(C4567,Param!K:L,2,FALSE)</f>
        <v>GENTLEMAN SURFER</v>
      </c>
      <c r="E4567" t="s">
        <v>6076</v>
      </c>
      <c r="F4567" t="s">
        <v>51</v>
      </c>
      <c r="G4567" t="s">
        <v>29</v>
      </c>
      <c r="H4567" s="5">
        <v>5754.2</v>
      </c>
      <c r="I4567" s="5">
        <v>5754.1949999999997</v>
      </c>
      <c r="J4567" s="5">
        <v>5.0000000001091298E-3</v>
      </c>
      <c r="K4567" s="5">
        <v>5754.2</v>
      </c>
      <c r="L4567" s="5">
        <v>0</v>
      </c>
      <c r="M4567" t="str">
        <f>IF(ISERROR(VLOOKUP(A4567,'[1]Ecart validé'!$A:$A,1,FALSE)),Z4567,"Ecart Validé")</f>
        <v>valid</v>
      </c>
      <c r="R4567" t="s">
        <v>30</v>
      </c>
      <c r="X4567"/>
      <c r="Y4567"/>
      <c r="Z4567" t="s">
        <v>31</v>
      </c>
    </row>
    <row r="4568" spans="1:26" x14ac:dyDescent="0.3">
      <c r="A4568" t="s">
        <v>6077</v>
      </c>
      <c r="B4568" t="s">
        <v>3157</v>
      </c>
      <c r="C4568">
        <v>258128</v>
      </c>
      <c r="D4568" t="str">
        <f>+VLOOKUP(C4568,Param!K:L,2,FALSE)</f>
        <v>HIGH TECHNOLOGIES DETECTION SYSTEMS</v>
      </c>
      <c r="E4568">
        <v>2160445023</v>
      </c>
      <c r="F4568" t="s">
        <v>35</v>
      </c>
      <c r="G4568" t="s">
        <v>29</v>
      </c>
      <c r="H4568" s="5">
        <v>2071.8000000000002</v>
      </c>
      <c r="I4568" s="5">
        <v>2071.8000000000002</v>
      </c>
      <c r="J4568" s="5">
        <v>0</v>
      </c>
      <c r="K4568" s="5">
        <v>2071.8000000000002</v>
      </c>
      <c r="L4568" s="5">
        <v>0</v>
      </c>
      <c r="M4568" t="str">
        <f>IF(ISERROR(VLOOKUP(A4568,'[1]Ecart validé'!$A:$A,1,FALSE)),Z4568,"Ecart Validé")</f>
        <v>valid</v>
      </c>
      <c r="R4568" t="s">
        <v>30</v>
      </c>
      <c r="Y4568"/>
      <c r="Z4568" t="s">
        <v>31</v>
      </c>
    </row>
    <row r="4569" spans="1:26" x14ac:dyDescent="0.3">
      <c r="A4569" t="s">
        <v>6078</v>
      </c>
      <c r="B4569" t="s">
        <v>3157</v>
      </c>
      <c r="C4569">
        <v>51785</v>
      </c>
      <c r="D4569" t="str">
        <f>+VLOOKUP(C4569,Param!K:L,2,FALSE)</f>
        <v>MIDISCOM</v>
      </c>
      <c r="E4569" t="s">
        <v>6079</v>
      </c>
      <c r="F4569" t="s">
        <v>51</v>
      </c>
      <c r="G4569" t="s">
        <v>29</v>
      </c>
      <c r="H4569" s="5">
        <v>2456.4299999999998</v>
      </c>
      <c r="I4569" s="5">
        <v>2456.4265</v>
      </c>
      <c r="J4569" s="5">
        <v>3.49999999980354E-3</v>
      </c>
      <c r="K4569" s="5">
        <v>2456.4299999999998</v>
      </c>
      <c r="L4569" s="5">
        <v>0</v>
      </c>
      <c r="M4569" t="str">
        <f>IF(ISERROR(VLOOKUP(A4569,'[1]Ecart validé'!$A:$A,1,FALSE)),Z4569,"Ecart Validé")</f>
        <v>valid</v>
      </c>
      <c r="R4569" t="s">
        <v>30</v>
      </c>
      <c r="X4569"/>
      <c r="Y4569"/>
      <c r="Z4569" t="s">
        <v>31</v>
      </c>
    </row>
    <row r="4570" spans="1:26" ht="57.6" x14ac:dyDescent="0.3">
      <c r="A4570" t="s">
        <v>6080</v>
      </c>
      <c r="B4570" t="s">
        <v>3157</v>
      </c>
      <c r="C4570">
        <v>339628</v>
      </c>
      <c r="D4570" t="str">
        <f>+VLOOKUP(C4570,Param!K:L,2,FALSE)</f>
        <v>MONDIAL RELAY</v>
      </c>
      <c r="E4570" t="s">
        <v>6081</v>
      </c>
      <c r="F4570" t="s">
        <v>51</v>
      </c>
      <c r="G4570" t="s">
        <v>29</v>
      </c>
      <c r="H4570" s="5">
        <v>125</v>
      </c>
      <c r="J4570" s="5">
        <v>125</v>
      </c>
      <c r="L4570" s="5">
        <v>125</v>
      </c>
      <c r="M4570" t="str">
        <f>IF(ISERROR(VLOOKUP(A4570,'[1]Ecart validé'!$A:$A,1,FALSE)),Z4570,"Ecart Validé")</f>
        <v>issue</v>
      </c>
      <c r="N4570" t="s">
        <v>6082</v>
      </c>
      <c r="O4570" t="s">
        <v>6083</v>
      </c>
      <c r="P4570" t="s">
        <v>85</v>
      </c>
      <c r="Q4570" t="s">
        <v>6084</v>
      </c>
      <c r="S4570" t="s">
        <v>45</v>
      </c>
      <c r="T4570" t="s">
        <v>46</v>
      </c>
      <c r="U4570" s="157" t="s">
        <v>6085</v>
      </c>
      <c r="V4570" t="s">
        <v>60</v>
      </c>
      <c r="W4570" t="s">
        <v>61</v>
      </c>
      <c r="X4570" t="s">
        <v>555</v>
      </c>
      <c r="Y4570" t="s">
        <v>555</v>
      </c>
      <c r="Z4570" t="s">
        <v>88</v>
      </c>
    </row>
    <row r="4571" spans="1:26" x14ac:dyDescent="0.3">
      <c r="A4571" t="s">
        <v>6086</v>
      </c>
      <c r="B4571" t="s">
        <v>3157</v>
      </c>
      <c r="C4571">
        <v>115291</v>
      </c>
      <c r="D4571" t="str">
        <f>+VLOOKUP(C4571,Param!K:L,2,FALSE)</f>
        <v>NESTLE WATERS MARKETING DISTRIBUTION</v>
      </c>
      <c r="E4571" t="s">
        <v>6087</v>
      </c>
      <c r="F4571" t="s">
        <v>51</v>
      </c>
      <c r="G4571" t="s">
        <v>29</v>
      </c>
      <c r="H4571" s="5">
        <v>42351.28</v>
      </c>
      <c r="I4571" s="5">
        <v>42351.28</v>
      </c>
      <c r="J4571" s="5">
        <v>0</v>
      </c>
      <c r="K4571" s="5">
        <v>42351.28</v>
      </c>
      <c r="L4571" s="5">
        <v>0</v>
      </c>
      <c r="M4571" t="str">
        <f>IF(ISERROR(VLOOKUP(A4571,'[1]Ecart validé'!$A:$A,1,FALSE)),Z4571,"Ecart Validé")</f>
        <v>valid</v>
      </c>
      <c r="R4571" t="s">
        <v>30</v>
      </c>
      <c r="X4571"/>
      <c r="Y4571"/>
      <c r="Z4571" t="s">
        <v>31</v>
      </c>
    </row>
    <row r="4572" spans="1:26" x14ac:dyDescent="0.3">
      <c r="A4572" t="s">
        <v>6088</v>
      </c>
      <c r="B4572" t="s">
        <v>3157</v>
      </c>
      <c r="C4572">
        <v>115291</v>
      </c>
      <c r="D4572" t="str">
        <f>+VLOOKUP(C4572,Param!K:L,2,FALSE)</f>
        <v>NESTLE WATERS MARKETING DISTRIBUTION</v>
      </c>
      <c r="E4572" t="s">
        <v>6089</v>
      </c>
      <c r="F4572" t="s">
        <v>51</v>
      </c>
      <c r="G4572" t="s">
        <v>29</v>
      </c>
      <c r="H4572" s="5">
        <v>66134.100000000006</v>
      </c>
      <c r="I4572" s="5">
        <v>66134.100000000006</v>
      </c>
      <c r="J4572" s="5">
        <v>0</v>
      </c>
      <c r="K4572" s="5">
        <v>66134.100000000006</v>
      </c>
      <c r="L4572" s="5">
        <v>0</v>
      </c>
      <c r="M4572" t="str">
        <f>IF(ISERROR(VLOOKUP(A4572,'[1]Ecart validé'!$A:$A,1,FALSE)),Z4572,"Ecart Validé")</f>
        <v>valid</v>
      </c>
      <c r="R4572" t="s">
        <v>30</v>
      </c>
      <c r="X4572"/>
      <c r="Y4572"/>
      <c r="Z4572" t="s">
        <v>31</v>
      </c>
    </row>
    <row r="4573" spans="1:26" x14ac:dyDescent="0.3">
      <c r="A4573" t="s">
        <v>6090</v>
      </c>
      <c r="B4573" t="s">
        <v>3157</v>
      </c>
      <c r="C4573">
        <v>115291</v>
      </c>
      <c r="D4573" t="str">
        <f>+VLOOKUP(C4573,Param!K:L,2,FALSE)</f>
        <v>NESTLE WATERS MARKETING DISTRIBUTION</v>
      </c>
      <c r="E4573" t="s">
        <v>6091</v>
      </c>
      <c r="F4573" t="s">
        <v>51</v>
      </c>
      <c r="G4573" t="s">
        <v>29</v>
      </c>
      <c r="H4573" s="5">
        <v>28986.84</v>
      </c>
      <c r="I4573" s="5">
        <v>28986.84</v>
      </c>
      <c r="J4573" s="5">
        <v>0</v>
      </c>
      <c r="K4573" s="5">
        <v>28986.84</v>
      </c>
      <c r="L4573" s="5">
        <v>0</v>
      </c>
      <c r="M4573" t="str">
        <f>IF(ISERROR(VLOOKUP(A4573,'[1]Ecart validé'!$A:$A,1,FALSE)),Z4573,"Ecart Validé")</f>
        <v>valid</v>
      </c>
      <c r="R4573" t="s">
        <v>30</v>
      </c>
      <c r="X4573"/>
      <c r="Y4573"/>
      <c r="Z4573" t="s">
        <v>31</v>
      </c>
    </row>
    <row r="4574" spans="1:26" x14ac:dyDescent="0.3">
      <c r="A4574" t="s">
        <v>6092</v>
      </c>
      <c r="B4574" t="s">
        <v>3157</v>
      </c>
      <c r="C4574">
        <v>115291</v>
      </c>
      <c r="D4574" t="str">
        <f>+VLOOKUP(C4574,Param!K:L,2,FALSE)</f>
        <v>NESTLE WATERS MARKETING DISTRIBUTION</v>
      </c>
      <c r="E4574" t="s">
        <v>6093</v>
      </c>
      <c r="F4574" t="s">
        <v>51</v>
      </c>
      <c r="G4574" t="s">
        <v>29</v>
      </c>
      <c r="H4574" s="5">
        <v>15588.98</v>
      </c>
      <c r="I4574" s="5">
        <v>15588.98</v>
      </c>
      <c r="J4574" s="5">
        <v>0</v>
      </c>
      <c r="K4574" s="5">
        <v>15588.98</v>
      </c>
      <c r="L4574" s="5">
        <v>0</v>
      </c>
      <c r="M4574" t="str">
        <f>IF(ISERROR(VLOOKUP(A4574,'[1]Ecart validé'!$A:$A,1,FALSE)),Z4574,"Ecart Validé")</f>
        <v>valid</v>
      </c>
      <c r="R4574" t="s">
        <v>30</v>
      </c>
      <c r="X4574"/>
      <c r="Y4574"/>
      <c r="Z4574" t="s">
        <v>31</v>
      </c>
    </row>
    <row r="4575" spans="1:26" x14ac:dyDescent="0.3">
      <c r="A4575" t="s">
        <v>6094</v>
      </c>
      <c r="B4575" t="s">
        <v>3157</v>
      </c>
      <c r="C4575">
        <v>115291</v>
      </c>
      <c r="D4575" t="str">
        <f>+VLOOKUP(C4575,Param!K:L,2,FALSE)</f>
        <v>NESTLE WATERS MARKETING DISTRIBUTION</v>
      </c>
      <c r="E4575" t="s">
        <v>6095</v>
      </c>
      <c r="F4575" t="s">
        <v>51</v>
      </c>
      <c r="G4575" t="s">
        <v>29</v>
      </c>
      <c r="H4575" s="5">
        <v>13000.13</v>
      </c>
      <c r="I4575" s="5">
        <v>13000.13</v>
      </c>
      <c r="J4575" s="5">
        <v>0</v>
      </c>
      <c r="K4575" s="5">
        <v>13000.13</v>
      </c>
      <c r="L4575" s="5">
        <v>0</v>
      </c>
      <c r="M4575" t="str">
        <f>IF(ISERROR(VLOOKUP(A4575,'[1]Ecart validé'!$A:$A,1,FALSE)),Z4575,"Ecart Validé")</f>
        <v>valid</v>
      </c>
      <c r="R4575" t="s">
        <v>30</v>
      </c>
      <c r="X4575"/>
      <c r="Y4575"/>
      <c r="Z4575" t="s">
        <v>31</v>
      </c>
    </row>
    <row r="4576" spans="1:26" x14ac:dyDescent="0.3">
      <c r="A4576" t="s">
        <v>6096</v>
      </c>
      <c r="B4576" t="s">
        <v>3157</v>
      </c>
      <c r="C4576">
        <v>80424</v>
      </c>
      <c r="D4576" t="str">
        <f>+VLOOKUP(C4576,Param!K:L,2,FALSE)</f>
        <v>RENAULT SAS</v>
      </c>
      <c r="E4576" t="s">
        <v>6097</v>
      </c>
      <c r="F4576" t="s">
        <v>51</v>
      </c>
      <c r="G4576" t="s">
        <v>29</v>
      </c>
      <c r="H4576" s="5">
        <v>22500</v>
      </c>
      <c r="I4576" s="5">
        <v>22500</v>
      </c>
      <c r="J4576" s="5">
        <v>0</v>
      </c>
      <c r="K4576" s="5">
        <v>22500</v>
      </c>
      <c r="L4576" s="5">
        <v>0</v>
      </c>
      <c r="M4576" t="str">
        <f>IF(ISERROR(VLOOKUP(A4576,'[1]Ecart validé'!$A:$A,1,FALSE)),Z4576,"Ecart Validé")</f>
        <v>valid</v>
      </c>
      <c r="R4576" t="s">
        <v>30</v>
      </c>
      <c r="X4576"/>
      <c r="Y4576"/>
      <c r="Z4576" t="s">
        <v>31</v>
      </c>
    </row>
    <row r="4577" spans="1:26" x14ac:dyDescent="0.3">
      <c r="A4577" t="s">
        <v>6098</v>
      </c>
      <c r="B4577" t="s">
        <v>3157</v>
      </c>
      <c r="C4577">
        <v>358571</v>
      </c>
      <c r="D4577" t="str">
        <f>+VLOOKUP(C4577,Param!K:L,2,FALSE)</f>
        <v xml:space="preserve">SAVE ENERGIES VERTES </v>
      </c>
      <c r="E4577" t="s">
        <v>6099</v>
      </c>
      <c r="F4577" t="s">
        <v>51</v>
      </c>
      <c r="G4577" t="s">
        <v>29</v>
      </c>
      <c r="H4577" s="5">
        <v>201951.576</v>
      </c>
      <c r="I4577" s="5">
        <v>201951.576</v>
      </c>
      <c r="J4577" s="5">
        <v>0</v>
      </c>
      <c r="K4577" s="5">
        <v>201951.576</v>
      </c>
      <c r="L4577" s="5">
        <v>0</v>
      </c>
      <c r="M4577" t="str">
        <f>IF(ISERROR(VLOOKUP(A4577,'[1]Ecart validé'!$A:$A,1,FALSE)),Z4577,"Ecart Validé")</f>
        <v>valid</v>
      </c>
      <c r="R4577" t="s">
        <v>30</v>
      </c>
      <c r="X4577"/>
      <c r="Y4577"/>
      <c r="Z4577" t="s">
        <v>31</v>
      </c>
    </row>
    <row r="4578" spans="1:26" x14ac:dyDescent="0.3">
      <c r="A4578" t="s">
        <v>6100</v>
      </c>
      <c r="B4578" t="s">
        <v>3157</v>
      </c>
      <c r="C4578">
        <v>343952</v>
      </c>
      <c r="D4578" t="str">
        <f>+VLOOKUP(C4578,Param!K:L,2,FALSE)</f>
        <v>SAVE FACTEUR 4</v>
      </c>
      <c r="E4578" t="s">
        <v>6101</v>
      </c>
      <c r="F4578" t="s">
        <v>51</v>
      </c>
      <c r="G4578" t="s">
        <v>29</v>
      </c>
      <c r="H4578" s="5">
        <v>287634.68400000001</v>
      </c>
      <c r="I4578" s="5">
        <v>287634.68400000001</v>
      </c>
      <c r="J4578" s="5">
        <v>0</v>
      </c>
      <c r="K4578" s="5">
        <v>287634.68400000001</v>
      </c>
      <c r="L4578" s="5">
        <v>0</v>
      </c>
      <c r="M4578" t="str">
        <f>IF(ISERROR(VLOOKUP(A4578,'[1]Ecart validé'!$A:$A,1,FALSE)),Z4578,"Ecart Validé")</f>
        <v>valid</v>
      </c>
      <c r="R4578" t="s">
        <v>30</v>
      </c>
      <c r="X4578"/>
      <c r="Y4578"/>
      <c r="Z4578" t="s">
        <v>31</v>
      </c>
    </row>
    <row r="4579" spans="1:26" x14ac:dyDescent="0.3">
      <c r="A4579" t="s">
        <v>6102</v>
      </c>
      <c r="B4579" t="s">
        <v>3157</v>
      </c>
      <c r="C4579">
        <v>44027</v>
      </c>
      <c r="D4579" t="str">
        <f>+VLOOKUP(C4579,Param!K:L,2,FALSE)</f>
        <v>TEMSYS / ALD</v>
      </c>
      <c r="E4579" t="s">
        <v>6103</v>
      </c>
      <c r="F4579" t="s">
        <v>51</v>
      </c>
      <c r="G4579" t="s">
        <v>29</v>
      </c>
      <c r="H4579" s="5">
        <v>7821.19</v>
      </c>
      <c r="I4579" s="5">
        <v>7821.1889000000001</v>
      </c>
      <c r="J4579" s="5">
        <v>1.0999999994965E-3</v>
      </c>
      <c r="K4579" s="5">
        <v>7821.19</v>
      </c>
      <c r="L4579" s="5">
        <v>0</v>
      </c>
      <c r="M4579" t="str">
        <f>IF(ISERROR(VLOOKUP(A4579,'[1]Ecart validé'!$A:$A,1,FALSE)),Z4579,"Ecart Validé")</f>
        <v>valid</v>
      </c>
      <c r="R4579" t="s">
        <v>30</v>
      </c>
      <c r="X4579"/>
      <c r="Y4579"/>
      <c r="Z4579" t="s">
        <v>31</v>
      </c>
    </row>
    <row r="4580" spans="1:26" x14ac:dyDescent="0.3">
      <c r="A4580" t="s">
        <v>6104</v>
      </c>
      <c r="B4580" t="s">
        <v>3157</v>
      </c>
      <c r="C4580">
        <v>261180</v>
      </c>
      <c r="D4580" t="str">
        <f>+VLOOKUP(C4580,Param!K:L,2,FALSE)</f>
        <v>ZENPARK</v>
      </c>
      <c r="E4580" t="s">
        <v>6105</v>
      </c>
      <c r="F4580" t="s">
        <v>51</v>
      </c>
      <c r="G4580" t="s">
        <v>29</v>
      </c>
      <c r="H4580" s="5">
        <v>1934.86</v>
      </c>
      <c r="I4580" s="5">
        <v>1934.8608999999999</v>
      </c>
      <c r="J4580" s="5">
        <v>-9.0000000000145497E-4</v>
      </c>
      <c r="K4580" s="5">
        <v>1934.86</v>
      </c>
      <c r="L4580" s="5">
        <v>0</v>
      </c>
      <c r="M4580" t="str">
        <f>IF(ISERROR(VLOOKUP(A4580,'[1]Ecart validé'!$A:$A,1,FALSE)),Z4580,"Ecart Validé")</f>
        <v>valid</v>
      </c>
      <c r="R4580" t="s">
        <v>30</v>
      </c>
      <c r="X4580"/>
      <c r="Y4580"/>
      <c r="Z4580" t="s">
        <v>31</v>
      </c>
    </row>
    <row r="4581" spans="1:26" x14ac:dyDescent="0.3">
      <c r="A4581" t="s">
        <v>6106</v>
      </c>
      <c r="B4581" t="s">
        <v>6107</v>
      </c>
      <c r="C4581">
        <v>703</v>
      </c>
      <c r="D4581" t="str">
        <f>+VLOOKUP(C4581,Param!K:L,2,FALSE)</f>
        <v>ADA COSMETICS INTERNATIONAL GMBH</v>
      </c>
      <c r="E4581" t="s">
        <v>6108</v>
      </c>
      <c r="F4581" t="s">
        <v>28</v>
      </c>
      <c r="G4581" t="s">
        <v>1422</v>
      </c>
      <c r="H4581" s="5">
        <v>2289</v>
      </c>
      <c r="I4581" s="5">
        <v>2289.6</v>
      </c>
      <c r="J4581" s="5">
        <v>-0.59999999999990905</v>
      </c>
      <c r="K4581" s="5">
        <v>2289</v>
      </c>
      <c r="L4581" s="5">
        <v>0</v>
      </c>
      <c r="M4581" t="str">
        <f>IF(ISERROR(VLOOKUP(A4581,'[1]Ecart validé'!$A:$A,1,FALSE)),Z4581,"Ecart Validé")</f>
        <v>valid</v>
      </c>
      <c r="R4581" t="s">
        <v>30</v>
      </c>
      <c r="Y4581"/>
      <c r="Z4581" t="s">
        <v>31</v>
      </c>
    </row>
    <row r="4582" spans="1:26" x14ac:dyDescent="0.3">
      <c r="A4582" t="s">
        <v>6109</v>
      </c>
      <c r="B4582" t="s">
        <v>6107</v>
      </c>
      <c r="C4582">
        <v>703</v>
      </c>
      <c r="D4582" t="str">
        <f>+VLOOKUP(C4582,Param!K:L,2,FALSE)</f>
        <v>ADA COSMETICS INTERNATIONAL GMBH</v>
      </c>
      <c r="E4582" t="s">
        <v>6108</v>
      </c>
      <c r="F4582" t="s">
        <v>37</v>
      </c>
      <c r="G4582" t="s">
        <v>1422</v>
      </c>
      <c r="H4582" s="5">
        <v>1144.1808000000001</v>
      </c>
      <c r="I4582" s="5">
        <v>1144.1808000000001</v>
      </c>
      <c r="J4582" s="5">
        <v>0</v>
      </c>
      <c r="K4582" s="5">
        <v>1144.1808000000001</v>
      </c>
      <c r="L4582" s="5">
        <v>0</v>
      </c>
      <c r="M4582" t="str">
        <f>IF(ISERROR(VLOOKUP(A4582,'[1]Ecart validé'!$A:$A,1,FALSE)),Z4582,"Ecart Validé")</f>
        <v>valid</v>
      </c>
      <c r="R4582" t="s">
        <v>30</v>
      </c>
      <c r="X4582"/>
      <c r="Y4582"/>
      <c r="Z4582" t="s">
        <v>31</v>
      </c>
    </row>
    <row r="4583" spans="1:26" ht="28.8" x14ac:dyDescent="0.3">
      <c r="A4583" t="s">
        <v>6110</v>
      </c>
      <c r="B4583" t="s">
        <v>6107</v>
      </c>
      <c r="C4583">
        <v>1499</v>
      </c>
      <c r="D4583" t="str">
        <f>+VLOOKUP(C4583,Param!K:L,2,FALSE)</f>
        <v>STANDARD TEXTILE SAS</v>
      </c>
      <c r="E4583" t="s">
        <v>6111</v>
      </c>
      <c r="F4583" t="s">
        <v>28</v>
      </c>
      <c r="G4583" t="s">
        <v>29</v>
      </c>
      <c r="H4583" s="5">
        <v>42893</v>
      </c>
      <c r="I4583" s="5">
        <v>42894.84</v>
      </c>
      <c r="J4583" s="5">
        <v>-1.8399999999965</v>
      </c>
      <c r="K4583" s="5">
        <v>42894.84</v>
      </c>
      <c r="L4583" s="5">
        <v>-1.8399999999965</v>
      </c>
      <c r="M4583" t="str">
        <f>IF(ISERROR(VLOOKUP(A4583,'[1]Ecart validé'!$A:$A,1,FALSE)),Z4583,"Ecart Validé")</f>
        <v>Ecart Validé</v>
      </c>
      <c r="N4583" t="s">
        <v>6112</v>
      </c>
      <c r="O4583" t="s">
        <v>6113</v>
      </c>
      <c r="P4583" t="s">
        <v>85</v>
      </c>
      <c r="Q4583" t="s">
        <v>6114</v>
      </c>
      <c r="R4583" t="s">
        <v>30</v>
      </c>
      <c r="S4583" t="s">
        <v>45</v>
      </c>
      <c r="T4583" t="s">
        <v>46</v>
      </c>
      <c r="U4583" s="13" t="s">
        <v>6115</v>
      </c>
      <c r="V4583" t="s">
        <v>45</v>
      </c>
      <c r="W4583" t="s">
        <v>46</v>
      </c>
      <c r="X4583" s="13" t="s">
        <v>763</v>
      </c>
      <c r="Y4583" t="s">
        <v>763</v>
      </c>
      <c r="Z4583" t="s">
        <v>88</v>
      </c>
    </row>
    <row r="4584" spans="1:26" x14ac:dyDescent="0.3">
      <c r="A4584" t="s">
        <v>6116</v>
      </c>
      <c r="B4584" t="s">
        <v>6107</v>
      </c>
      <c r="C4584">
        <v>1499</v>
      </c>
      <c r="D4584" t="str">
        <f>+VLOOKUP(C4584,Param!K:L,2,FALSE)</f>
        <v>STANDARD TEXTILE SAS</v>
      </c>
      <c r="E4584" t="s">
        <v>6111</v>
      </c>
      <c r="F4584" t="s">
        <v>35</v>
      </c>
      <c r="G4584" t="s">
        <v>29</v>
      </c>
      <c r="H4584" s="5">
        <v>7278.4398000000001</v>
      </c>
      <c r="I4584" s="5">
        <v>7278.4398000000001</v>
      </c>
      <c r="J4584" s="5">
        <v>0</v>
      </c>
      <c r="K4584" s="5">
        <v>7278.4398000000001</v>
      </c>
      <c r="L4584" s="5">
        <v>0</v>
      </c>
      <c r="M4584" t="str">
        <f>IF(ISERROR(VLOOKUP(A4584,'[1]Ecart validé'!$A:$A,1,FALSE)),Z4584,"Ecart Validé")</f>
        <v>valid</v>
      </c>
      <c r="R4584" t="s">
        <v>30</v>
      </c>
      <c r="X4584"/>
      <c r="Y4584"/>
      <c r="Z4584" t="s">
        <v>31</v>
      </c>
    </row>
    <row r="4585" spans="1:26" ht="43.2" x14ac:dyDescent="0.3">
      <c r="A4585" t="s">
        <v>6117</v>
      </c>
      <c r="B4585" t="s">
        <v>6107</v>
      </c>
      <c r="C4585">
        <v>1499</v>
      </c>
      <c r="D4585" t="str">
        <f>+VLOOKUP(C4585,Param!K:L,2,FALSE)</f>
        <v>STANDARD TEXTILE SAS</v>
      </c>
      <c r="E4585" t="s">
        <v>6111</v>
      </c>
      <c r="F4585" t="s">
        <v>37</v>
      </c>
      <c r="G4585" t="s">
        <v>29</v>
      </c>
      <c r="H4585" s="5">
        <v>7712.4863999999998</v>
      </c>
      <c r="I4585" s="5">
        <v>7712.4863999999998</v>
      </c>
      <c r="J4585" s="5">
        <v>0</v>
      </c>
      <c r="K4585" s="5">
        <v>7712.4863999999998</v>
      </c>
      <c r="L4585" s="5">
        <v>0</v>
      </c>
      <c r="M4585" t="str">
        <f>IF(ISERROR(VLOOKUP(A4585,'[1]Ecart validé'!$A:$A,1,FALSE)),Z4585,"Ecart Validé")</f>
        <v>valid</v>
      </c>
      <c r="R4585" t="s">
        <v>30</v>
      </c>
      <c r="S4585" t="s">
        <v>45</v>
      </c>
      <c r="T4585" t="s">
        <v>46</v>
      </c>
      <c r="U4585" s="13" t="s">
        <v>6118</v>
      </c>
      <c r="V4585" t="s">
        <v>45</v>
      </c>
      <c r="W4585" t="s">
        <v>46</v>
      </c>
      <c r="X4585" t="s">
        <v>555</v>
      </c>
      <c r="Y4585" t="s">
        <v>555</v>
      </c>
      <c r="Z4585" t="s">
        <v>31</v>
      </c>
    </row>
    <row r="4586" spans="1:26" x14ac:dyDescent="0.3">
      <c r="A4586" t="s">
        <v>6119</v>
      </c>
      <c r="B4586" t="s">
        <v>6107</v>
      </c>
      <c r="C4586">
        <v>3302</v>
      </c>
      <c r="D4586" t="str">
        <f>+VLOOKUP(C4586,Param!K:L,2,FALSE)</f>
        <v>JET'SAC - SPHERE PROFESSIONNEL</v>
      </c>
      <c r="E4586" t="s">
        <v>6120</v>
      </c>
      <c r="F4586" t="s">
        <v>28</v>
      </c>
      <c r="G4586" t="s">
        <v>1422</v>
      </c>
      <c r="H4586" s="5">
        <v>410</v>
      </c>
      <c r="I4586" s="5">
        <v>410.13</v>
      </c>
      <c r="J4586" s="5">
        <v>-0.12999999999999501</v>
      </c>
      <c r="K4586" s="5">
        <v>410</v>
      </c>
      <c r="L4586" s="5">
        <v>0</v>
      </c>
      <c r="M4586" t="str">
        <f>IF(ISERROR(VLOOKUP(A4586,'[1]Ecart validé'!$A:$A,1,FALSE)),Z4586,"Ecart Validé")</f>
        <v>valid</v>
      </c>
      <c r="R4586" t="s">
        <v>30</v>
      </c>
      <c r="X4586"/>
      <c r="Y4586"/>
      <c r="Z4586" t="s">
        <v>31</v>
      </c>
    </row>
    <row r="4587" spans="1:26" x14ac:dyDescent="0.3">
      <c r="A4587" t="s">
        <v>6121</v>
      </c>
      <c r="B4587" t="s">
        <v>6107</v>
      </c>
      <c r="C4587">
        <v>3302</v>
      </c>
      <c r="D4587" t="str">
        <f>+VLOOKUP(C4587,Param!K:L,2,FALSE)</f>
        <v>JET'SAC - SPHERE PROFESSIONNEL</v>
      </c>
      <c r="E4587" t="s">
        <v>6120</v>
      </c>
      <c r="F4587" t="s">
        <v>35</v>
      </c>
      <c r="G4587" t="s">
        <v>1422</v>
      </c>
      <c r="H4587" s="5">
        <v>403.52879999999999</v>
      </c>
      <c r="I4587" s="5">
        <v>403.52879999999999</v>
      </c>
      <c r="J4587" s="5">
        <v>0</v>
      </c>
      <c r="K4587" s="5">
        <v>403.52879999999999</v>
      </c>
      <c r="L4587" s="5">
        <v>0</v>
      </c>
      <c r="M4587" t="str">
        <f>IF(ISERROR(VLOOKUP(A4587,'[1]Ecart validé'!$A:$A,1,FALSE)),Z4587,"Ecart Validé")</f>
        <v>valid</v>
      </c>
      <c r="R4587" t="s">
        <v>30</v>
      </c>
      <c r="X4587"/>
      <c r="Y4587"/>
      <c r="Z4587" t="s">
        <v>31</v>
      </c>
    </row>
    <row r="4588" spans="1:26" x14ac:dyDescent="0.3">
      <c r="A4588" t="s">
        <v>6122</v>
      </c>
      <c r="B4588" t="s">
        <v>6107</v>
      </c>
      <c r="C4588">
        <v>3302</v>
      </c>
      <c r="D4588" t="str">
        <f>+VLOOKUP(C4588,Param!K:L,2,FALSE)</f>
        <v>JET'SAC - SPHERE PROFESSIONNEL</v>
      </c>
      <c r="E4588" t="s">
        <v>6120</v>
      </c>
      <c r="F4588" t="s">
        <v>37</v>
      </c>
      <c r="G4588" t="s">
        <v>1422</v>
      </c>
      <c r="H4588" s="5">
        <v>415.14240000000001</v>
      </c>
      <c r="I4588" s="5">
        <v>415.14240000000001</v>
      </c>
      <c r="J4588" s="5">
        <v>0</v>
      </c>
      <c r="K4588" s="5">
        <v>415.14240000000001</v>
      </c>
      <c r="L4588" s="5">
        <v>0</v>
      </c>
      <c r="M4588" t="str">
        <f>IF(ISERROR(VLOOKUP(A4588,'[1]Ecart validé'!$A:$A,1,FALSE)),Z4588,"Ecart Validé")</f>
        <v>valid</v>
      </c>
      <c r="R4588" t="s">
        <v>30</v>
      </c>
      <c r="X4588"/>
      <c r="Y4588"/>
      <c r="Z4588" t="s">
        <v>31</v>
      </c>
    </row>
    <row r="4589" spans="1:26" x14ac:dyDescent="0.3">
      <c r="A4589" t="s">
        <v>6123</v>
      </c>
      <c r="B4589" t="s">
        <v>6107</v>
      </c>
      <c r="C4589">
        <v>12841</v>
      </c>
      <c r="D4589" t="str">
        <f>+VLOOKUP(C4589,Param!K:L,2,FALSE)</f>
        <v>MING FAI ENTERPRISE INTERNATIONAL CO. LTD.</v>
      </c>
      <c r="E4589" t="s">
        <v>6124</v>
      </c>
      <c r="F4589" t="s">
        <v>28</v>
      </c>
      <c r="G4589" t="s">
        <v>1422</v>
      </c>
      <c r="H4589" s="5">
        <v>437.57024999999999</v>
      </c>
      <c r="I4589" s="5">
        <v>437.57040000000001</v>
      </c>
      <c r="J4589" s="5">
        <v>-1.49999999962346E-4</v>
      </c>
      <c r="K4589" s="5">
        <v>437.57024999999999</v>
      </c>
      <c r="L4589" s="5">
        <v>0</v>
      </c>
      <c r="M4589" t="str">
        <f>IF(ISERROR(VLOOKUP(A4589,'[1]Ecart validé'!$A:$A,1,FALSE)),Z4589,"Ecart Validé")</f>
        <v>valid</v>
      </c>
      <c r="R4589" t="s">
        <v>30</v>
      </c>
      <c r="X4589"/>
      <c r="Y4589"/>
      <c r="Z4589" t="s">
        <v>31</v>
      </c>
    </row>
    <row r="4590" spans="1:26" x14ac:dyDescent="0.3">
      <c r="A4590" t="s">
        <v>6125</v>
      </c>
      <c r="B4590" t="s">
        <v>6107</v>
      </c>
      <c r="C4590">
        <v>12841</v>
      </c>
      <c r="D4590" t="str">
        <f>+VLOOKUP(C4590,Param!K:L,2,FALSE)</f>
        <v>MING FAI ENTERPRISE INTERNATIONAL CO. LTD.</v>
      </c>
      <c r="E4590" t="s">
        <v>6124</v>
      </c>
      <c r="F4590" t="s">
        <v>33</v>
      </c>
      <c r="G4590" t="s">
        <v>1422</v>
      </c>
      <c r="H4590" s="5">
        <v>512.5077</v>
      </c>
      <c r="I4590" s="5">
        <v>512.50760000000002</v>
      </c>
      <c r="J4590" s="5">
        <v>9.9999999974897906E-5</v>
      </c>
      <c r="K4590" s="5">
        <v>512.5077</v>
      </c>
      <c r="L4590" s="5">
        <v>0</v>
      </c>
      <c r="M4590" t="str">
        <f>IF(ISERROR(VLOOKUP(A4590,'[1]Ecart validé'!$A:$A,1,FALSE)),Z4590,"Ecart Validé")</f>
        <v>valid</v>
      </c>
      <c r="R4590" t="s">
        <v>30</v>
      </c>
      <c r="X4590"/>
      <c r="Y4590"/>
      <c r="Z4590" t="s">
        <v>31</v>
      </c>
    </row>
    <row r="4591" spans="1:26" x14ac:dyDescent="0.3">
      <c r="A4591" t="s">
        <v>6126</v>
      </c>
      <c r="B4591" t="s">
        <v>6107</v>
      </c>
      <c r="C4591">
        <v>12841</v>
      </c>
      <c r="D4591" t="str">
        <f>+VLOOKUP(C4591,Param!K:L,2,FALSE)</f>
        <v>MING FAI ENTERPRISE INTERNATIONAL CO. LTD.</v>
      </c>
      <c r="E4591" t="s">
        <v>6124</v>
      </c>
      <c r="F4591" t="s">
        <v>35</v>
      </c>
      <c r="G4591" t="s">
        <v>1422</v>
      </c>
      <c r="H4591" s="5">
        <v>186.80940000000001</v>
      </c>
      <c r="I4591" s="5">
        <v>186.80940000000001</v>
      </c>
      <c r="J4591" s="5">
        <v>0</v>
      </c>
      <c r="K4591" s="5">
        <v>186.80940000000001</v>
      </c>
      <c r="L4591" s="5">
        <v>0</v>
      </c>
      <c r="M4591" t="str">
        <f>IF(ISERROR(VLOOKUP(A4591,'[1]Ecart validé'!$A:$A,1,FALSE)),Z4591,"Ecart Validé")</f>
        <v>valid</v>
      </c>
      <c r="R4591" t="s">
        <v>30</v>
      </c>
      <c r="X4591"/>
      <c r="Y4591"/>
      <c r="Z4591" t="s">
        <v>31</v>
      </c>
    </row>
    <row r="4592" spans="1:26" x14ac:dyDescent="0.3">
      <c r="A4592" t="s">
        <v>6127</v>
      </c>
      <c r="B4592" t="s">
        <v>6107</v>
      </c>
      <c r="C4592">
        <v>22382</v>
      </c>
      <c r="D4592" t="str">
        <f>+VLOOKUP(C4592,Param!K:L,2,FALSE)</f>
        <v>SIMON JERSEY LTD</v>
      </c>
      <c r="E4592" t="s">
        <v>6128</v>
      </c>
      <c r="F4592" t="s">
        <v>33</v>
      </c>
      <c r="G4592" t="s">
        <v>1422</v>
      </c>
      <c r="H4592" s="5">
        <v>-1.0307999999999899</v>
      </c>
      <c r="I4592" s="5">
        <v>-1.0307999999999999</v>
      </c>
      <c r="J4592" s="5">
        <v>2.2204460492503101E-16</v>
      </c>
      <c r="K4592" s="5">
        <v>-1.0307999999999899</v>
      </c>
      <c r="L4592" s="5">
        <v>0</v>
      </c>
      <c r="M4592" t="str">
        <f>IF(ISERROR(VLOOKUP(A4592,'[1]Ecart validé'!$A:$A,1,FALSE)),Z4592,"Ecart Validé")</f>
        <v>valid</v>
      </c>
      <c r="R4592" t="s">
        <v>30</v>
      </c>
      <c r="X4592"/>
      <c r="Y4592"/>
      <c r="Z4592" t="s">
        <v>31</v>
      </c>
    </row>
    <row r="4593" spans="1:26" x14ac:dyDescent="0.3">
      <c r="A4593" t="s">
        <v>6129</v>
      </c>
      <c r="B4593" t="s">
        <v>6107</v>
      </c>
      <c r="C4593">
        <v>22382</v>
      </c>
      <c r="D4593" t="str">
        <f>+VLOOKUP(C4593,Param!K:L,2,FALSE)</f>
        <v>SIMON JERSEY LTD</v>
      </c>
      <c r="E4593" t="s">
        <v>6128</v>
      </c>
      <c r="F4593" t="s">
        <v>35</v>
      </c>
      <c r="G4593" t="s">
        <v>1422</v>
      </c>
      <c r="H4593" s="5">
        <v>34.262999999999998</v>
      </c>
      <c r="I4593" s="5">
        <v>34.262999999999998</v>
      </c>
      <c r="J4593" s="5">
        <v>0</v>
      </c>
      <c r="K4593" s="5">
        <v>34.262999999999998</v>
      </c>
      <c r="L4593" s="5">
        <v>0</v>
      </c>
      <c r="M4593" t="str">
        <f>IF(ISERROR(VLOOKUP(A4593,'[1]Ecart validé'!$A:$A,1,FALSE)),Z4593,"Ecart Validé")</f>
        <v>valid</v>
      </c>
      <c r="R4593" t="s">
        <v>30</v>
      </c>
      <c r="X4593"/>
      <c r="Y4593"/>
      <c r="Z4593" t="s">
        <v>31</v>
      </c>
    </row>
    <row r="4594" spans="1:26" x14ac:dyDescent="0.3">
      <c r="A4594" t="s">
        <v>6130</v>
      </c>
      <c r="B4594" t="s">
        <v>6107</v>
      </c>
      <c r="C4594">
        <v>24528</v>
      </c>
      <c r="D4594" t="str">
        <f>+VLOOKUP(C4594,Param!K:L,2,FALSE)</f>
        <v>CONCEPT ELEVATORS (MIDLANDS) LTD</v>
      </c>
      <c r="E4594" t="s">
        <v>6131</v>
      </c>
      <c r="F4594" t="s">
        <v>28</v>
      </c>
      <c r="G4594" t="s">
        <v>1422</v>
      </c>
      <c r="H4594" s="5">
        <v>374.36849999999998</v>
      </c>
      <c r="I4594" s="5">
        <v>374.3</v>
      </c>
      <c r="J4594" s="5">
        <v>6.8499999999971806E-2</v>
      </c>
      <c r="K4594" s="5">
        <v>374.36849999999998</v>
      </c>
      <c r="L4594" s="5">
        <v>0</v>
      </c>
      <c r="M4594" t="str">
        <f>IF(ISERROR(VLOOKUP(A4594,'[1]Ecart validé'!$A:$A,1,FALSE)),Z4594,"Ecart Validé")</f>
        <v>valid</v>
      </c>
      <c r="R4594" t="s">
        <v>30</v>
      </c>
      <c r="X4594"/>
      <c r="Y4594"/>
      <c r="Z4594" t="s">
        <v>31</v>
      </c>
    </row>
    <row r="4595" spans="1:26" x14ac:dyDescent="0.3">
      <c r="A4595" t="s">
        <v>6132</v>
      </c>
      <c r="B4595" t="s">
        <v>6107</v>
      </c>
      <c r="C4595">
        <v>24528</v>
      </c>
      <c r="D4595" t="str">
        <f>+VLOOKUP(C4595,Param!K:L,2,FALSE)</f>
        <v>CONCEPT ELEVATORS (MIDLANDS) LTD</v>
      </c>
      <c r="E4595" t="s">
        <v>6131</v>
      </c>
      <c r="F4595" t="s">
        <v>33</v>
      </c>
      <c r="G4595" t="s">
        <v>1422</v>
      </c>
      <c r="H4595" s="5">
        <v>409.21629999999999</v>
      </c>
      <c r="I4595" s="5">
        <v>409.21629999999999</v>
      </c>
      <c r="J4595" s="5">
        <v>0</v>
      </c>
      <c r="K4595" s="5">
        <v>409.21629999999999</v>
      </c>
      <c r="L4595" s="5">
        <v>0</v>
      </c>
      <c r="M4595" t="str">
        <f>IF(ISERROR(VLOOKUP(A4595,'[1]Ecart validé'!$A:$A,1,FALSE)),Z4595,"Ecart Validé")</f>
        <v>valid</v>
      </c>
      <c r="R4595" t="s">
        <v>30</v>
      </c>
      <c r="X4595"/>
      <c r="Y4595"/>
      <c r="Z4595" t="s">
        <v>31</v>
      </c>
    </row>
    <row r="4596" spans="1:26" x14ac:dyDescent="0.3">
      <c r="A4596" t="s">
        <v>6133</v>
      </c>
      <c r="B4596" t="s">
        <v>6107</v>
      </c>
      <c r="C4596">
        <v>24528</v>
      </c>
      <c r="D4596" t="str">
        <f>+VLOOKUP(C4596,Param!K:L,2,FALSE)</f>
        <v>CONCEPT ELEVATORS (MIDLANDS) LTD</v>
      </c>
      <c r="E4596" t="s">
        <v>6131</v>
      </c>
      <c r="F4596" t="s">
        <v>35</v>
      </c>
      <c r="G4596" t="s">
        <v>1422</v>
      </c>
      <c r="H4596" s="5">
        <v>332.01060000000001</v>
      </c>
      <c r="I4596" s="5">
        <v>332.01060000000001</v>
      </c>
      <c r="J4596" s="5">
        <v>0</v>
      </c>
      <c r="K4596" s="5">
        <v>332.01060000000001</v>
      </c>
      <c r="L4596" s="5">
        <v>0</v>
      </c>
      <c r="M4596" t="str">
        <f>IF(ISERROR(VLOOKUP(A4596,'[1]Ecart validé'!$A:$A,1,FALSE)),Z4596,"Ecart Validé")</f>
        <v>valid</v>
      </c>
      <c r="R4596" t="s">
        <v>30</v>
      </c>
      <c r="X4596"/>
      <c r="Y4596"/>
      <c r="Z4596" t="s">
        <v>31</v>
      </c>
    </row>
    <row r="4597" spans="1:26" x14ac:dyDescent="0.3">
      <c r="A4597" t="s">
        <v>6134</v>
      </c>
      <c r="B4597" t="s">
        <v>6107</v>
      </c>
      <c r="C4597">
        <v>24528</v>
      </c>
      <c r="D4597" t="str">
        <f>+VLOOKUP(C4597,Param!K:L,2,FALSE)</f>
        <v>CONCEPT ELEVATORS (MIDLANDS) LTD</v>
      </c>
      <c r="E4597" t="s">
        <v>6135</v>
      </c>
      <c r="F4597" t="s">
        <v>37</v>
      </c>
      <c r="G4597" t="s">
        <v>1422</v>
      </c>
      <c r="H4597" s="5">
        <v>102.27979999999999</v>
      </c>
      <c r="I4597" s="5">
        <v>102.27979999999999</v>
      </c>
      <c r="J4597" s="5">
        <v>0</v>
      </c>
      <c r="K4597" s="5">
        <v>102.27979999999999</v>
      </c>
      <c r="L4597" s="5">
        <v>0</v>
      </c>
      <c r="M4597" t="str">
        <f>IF(ISERROR(VLOOKUP(A4597,'[1]Ecart validé'!$A:$A,1,FALSE)),Z4597,"Ecart Validé")</f>
        <v>valid</v>
      </c>
      <c r="R4597" t="s">
        <v>30</v>
      </c>
      <c r="X4597"/>
      <c r="Y4597"/>
      <c r="Z4597" t="s">
        <v>31</v>
      </c>
    </row>
    <row r="4598" spans="1:26" x14ac:dyDescent="0.3">
      <c r="A4598" t="s">
        <v>6136</v>
      </c>
      <c r="B4598" t="s">
        <v>6107</v>
      </c>
      <c r="C4598">
        <v>24560</v>
      </c>
      <c r="D4598" t="str">
        <f>+VLOOKUP(C4598,Param!K:L,2,FALSE)</f>
        <v>C.C. Engineering Limited</v>
      </c>
      <c r="E4598" t="s">
        <v>6137</v>
      </c>
      <c r="F4598" t="s">
        <v>28</v>
      </c>
      <c r="G4598" t="s">
        <v>1422</v>
      </c>
      <c r="H4598" s="5">
        <v>942.36</v>
      </c>
      <c r="I4598" s="5">
        <v>942.36130000000003</v>
      </c>
      <c r="J4598" s="5">
        <v>-1.3000000000147299E-3</v>
      </c>
      <c r="K4598" s="5">
        <v>942.36</v>
      </c>
      <c r="L4598" s="5">
        <v>0</v>
      </c>
      <c r="M4598" t="str">
        <f>IF(ISERROR(VLOOKUP(A4598,'[1]Ecart validé'!$A:$A,1,FALSE)),Z4598,"Ecart Validé")</f>
        <v>valid</v>
      </c>
      <c r="R4598" t="s">
        <v>30</v>
      </c>
      <c r="X4598"/>
      <c r="Y4598"/>
      <c r="Z4598" t="s">
        <v>31</v>
      </c>
    </row>
    <row r="4599" spans="1:26" x14ac:dyDescent="0.3">
      <c r="A4599" t="s">
        <v>6138</v>
      </c>
      <c r="B4599" t="s">
        <v>6107</v>
      </c>
      <c r="C4599">
        <v>24560</v>
      </c>
      <c r="D4599" t="str">
        <f>+VLOOKUP(C4599,Param!K:L,2,FALSE)</f>
        <v>C.C. Engineering Limited</v>
      </c>
      <c r="E4599" t="s">
        <v>6137</v>
      </c>
      <c r="F4599" t="s">
        <v>33</v>
      </c>
      <c r="G4599" t="s">
        <v>1422</v>
      </c>
      <c r="H4599" s="5">
        <v>3157.81</v>
      </c>
      <c r="I4599" s="5">
        <v>3157.8119999999999</v>
      </c>
      <c r="J4599" s="5">
        <v>-1.9999999994979498E-3</v>
      </c>
      <c r="K4599" s="5">
        <v>3157.81</v>
      </c>
      <c r="L4599" s="5">
        <v>0</v>
      </c>
      <c r="M4599" t="str">
        <f>IF(ISERROR(VLOOKUP(A4599,'[1]Ecart validé'!$A:$A,1,FALSE)),Z4599,"Ecart Validé")</f>
        <v>valid</v>
      </c>
      <c r="R4599" t="s">
        <v>30</v>
      </c>
      <c r="X4599"/>
      <c r="Y4599"/>
      <c r="Z4599" t="s">
        <v>31</v>
      </c>
    </row>
    <row r="4600" spans="1:26" x14ac:dyDescent="0.3">
      <c r="A4600" t="s">
        <v>6139</v>
      </c>
      <c r="B4600" t="s">
        <v>6107</v>
      </c>
      <c r="C4600">
        <v>24560</v>
      </c>
      <c r="D4600" t="str">
        <f>+VLOOKUP(C4600,Param!K:L,2,FALSE)</f>
        <v>C.C. Engineering Limited</v>
      </c>
      <c r="E4600" t="s">
        <v>6137</v>
      </c>
      <c r="F4600" t="s">
        <v>35</v>
      </c>
      <c r="G4600" t="s">
        <v>1422</v>
      </c>
      <c r="H4600" s="5">
        <v>824.30655000000002</v>
      </c>
      <c r="I4600" s="5">
        <v>824.30650000000003</v>
      </c>
      <c r="J4600" s="5">
        <v>4.9999999987448899E-5</v>
      </c>
      <c r="K4600" s="5">
        <v>824.30655000000002</v>
      </c>
      <c r="L4600" s="5">
        <v>0</v>
      </c>
      <c r="M4600" t="str">
        <f>IF(ISERROR(VLOOKUP(A4600,'[1]Ecart validé'!$A:$A,1,FALSE)),Z4600,"Ecart Validé")</f>
        <v>valid</v>
      </c>
      <c r="R4600" t="s">
        <v>30</v>
      </c>
      <c r="X4600"/>
      <c r="Y4600"/>
      <c r="Z4600" t="s">
        <v>31</v>
      </c>
    </row>
    <row r="4601" spans="1:26" x14ac:dyDescent="0.3">
      <c r="A4601" t="s">
        <v>6140</v>
      </c>
      <c r="B4601" t="s">
        <v>6107</v>
      </c>
      <c r="C4601">
        <v>24560</v>
      </c>
      <c r="D4601" t="str">
        <f>+VLOOKUP(C4601,Param!K:L,2,FALSE)</f>
        <v>C.C. Engineering Limited</v>
      </c>
      <c r="E4601" t="s">
        <v>6137</v>
      </c>
      <c r="F4601" t="s">
        <v>37</v>
      </c>
      <c r="G4601" t="s">
        <v>1422</v>
      </c>
      <c r="H4601" s="5">
        <v>4880.7804999999998</v>
      </c>
      <c r="I4601" s="5">
        <v>4880.7804999999998</v>
      </c>
      <c r="J4601" s="5">
        <v>0</v>
      </c>
      <c r="K4601" s="5">
        <v>4880.7804999999998</v>
      </c>
      <c r="L4601" s="5">
        <v>0</v>
      </c>
      <c r="M4601" t="str">
        <f>IF(ISERROR(VLOOKUP(A4601,'[1]Ecart validé'!$A:$A,1,FALSE)),Z4601,"Ecart Validé")</f>
        <v>valid</v>
      </c>
      <c r="R4601" t="s">
        <v>30</v>
      </c>
      <c r="X4601"/>
      <c r="Y4601"/>
      <c r="Z4601" t="s">
        <v>31</v>
      </c>
    </row>
    <row r="4602" spans="1:26" x14ac:dyDescent="0.3">
      <c r="A4602" t="s">
        <v>6141</v>
      </c>
      <c r="B4602" t="s">
        <v>6107</v>
      </c>
      <c r="C4602">
        <v>24595</v>
      </c>
      <c r="D4602" t="str">
        <f>+VLOOKUP(C4602,Param!K:L,2,FALSE)</f>
        <v>NG BAILEY IT SERVICES</v>
      </c>
      <c r="E4602" t="s">
        <v>6142</v>
      </c>
      <c r="F4602" t="s">
        <v>28</v>
      </c>
      <c r="G4602" t="s">
        <v>1422</v>
      </c>
      <c r="H4602" s="5">
        <v>184.28</v>
      </c>
      <c r="I4602" s="5">
        <v>183.98</v>
      </c>
      <c r="J4602" s="5">
        <v>0.30000000000001098</v>
      </c>
      <c r="K4602" s="5">
        <v>184.28</v>
      </c>
      <c r="L4602" s="5">
        <v>0</v>
      </c>
      <c r="M4602" t="str">
        <f>IF(ISERROR(VLOOKUP(A4602,'[1]Ecart validé'!$A:$A,1,FALSE)),Z4602,"Ecart Validé")</f>
        <v>valid</v>
      </c>
      <c r="R4602" t="s">
        <v>30</v>
      </c>
      <c r="X4602"/>
      <c r="Y4602"/>
      <c r="Z4602" t="s">
        <v>31</v>
      </c>
    </row>
    <row r="4603" spans="1:26" x14ac:dyDescent="0.3">
      <c r="A4603" t="s">
        <v>6143</v>
      </c>
      <c r="B4603" t="s">
        <v>6107</v>
      </c>
      <c r="C4603">
        <v>24595</v>
      </c>
      <c r="D4603" t="str">
        <f>+VLOOKUP(C4603,Param!K:L,2,FALSE)</f>
        <v>NG BAILEY IT SERVICES</v>
      </c>
      <c r="E4603" t="s">
        <v>6142</v>
      </c>
      <c r="F4603" t="s">
        <v>35</v>
      </c>
      <c r="G4603" t="s">
        <v>1422</v>
      </c>
      <c r="H4603" s="5">
        <v>174.55</v>
      </c>
      <c r="I4603" s="5">
        <v>174.55</v>
      </c>
      <c r="J4603" s="5">
        <v>0</v>
      </c>
      <c r="K4603" s="5">
        <v>174.55</v>
      </c>
      <c r="L4603" s="5">
        <v>0</v>
      </c>
      <c r="M4603" t="str">
        <f>IF(ISERROR(VLOOKUP(A4603,'[1]Ecart validé'!$A:$A,1,FALSE)),Z4603,"Ecart Validé")</f>
        <v>valid</v>
      </c>
      <c r="R4603" t="s">
        <v>30</v>
      </c>
      <c r="X4603"/>
      <c r="Y4603"/>
      <c r="Z4603" t="s">
        <v>31</v>
      </c>
    </row>
    <row r="4604" spans="1:26" ht="57.6" x14ac:dyDescent="0.3">
      <c r="A4604" t="s">
        <v>6144</v>
      </c>
      <c r="B4604" t="s">
        <v>6107</v>
      </c>
      <c r="C4604">
        <v>24607</v>
      </c>
      <c r="D4604" t="str">
        <f>+VLOOKUP(C4604,Param!K:L,2,FALSE)</f>
        <v>PARAGON CUSTOMER COMMUNICATIONS LTD</v>
      </c>
      <c r="E4604" t="s">
        <v>6145</v>
      </c>
      <c r="F4604" t="s">
        <v>28</v>
      </c>
      <c r="G4604" t="s">
        <v>1422</v>
      </c>
      <c r="H4604" s="5">
        <v>6414.31</v>
      </c>
      <c r="I4604" s="5">
        <v>6411.21</v>
      </c>
      <c r="J4604" s="5">
        <v>3.1000000000030901</v>
      </c>
      <c r="K4604" s="5">
        <v>6411.21</v>
      </c>
      <c r="L4604" s="5">
        <v>3.1000000000030901</v>
      </c>
      <c r="M4604" t="str">
        <f>IF(ISERROR(VLOOKUP(A4604,'[1]Ecart validé'!$A:$A,1,FALSE)),Z4604,"Ecart Validé")</f>
        <v>issue</v>
      </c>
      <c r="N4604" t="s">
        <v>6146</v>
      </c>
      <c r="O4604" t="s">
        <v>6147</v>
      </c>
      <c r="P4604" t="s">
        <v>85</v>
      </c>
      <c r="Q4604" t="s">
        <v>6148</v>
      </c>
      <c r="R4604" t="s">
        <v>30</v>
      </c>
      <c r="S4604" t="s">
        <v>42</v>
      </c>
      <c r="T4604" t="s">
        <v>43</v>
      </c>
      <c r="U4604" s="13" t="s">
        <v>6149</v>
      </c>
      <c r="V4604" t="s">
        <v>45</v>
      </c>
      <c r="W4604" t="s">
        <v>46</v>
      </c>
      <c r="X4604" t="s">
        <v>763</v>
      </c>
      <c r="Y4604" t="s">
        <v>763</v>
      </c>
      <c r="Z4604" t="s">
        <v>88</v>
      </c>
    </row>
    <row r="4605" spans="1:26" x14ac:dyDescent="0.3">
      <c r="A4605" t="s">
        <v>6150</v>
      </c>
      <c r="B4605" t="s">
        <v>6107</v>
      </c>
      <c r="C4605">
        <v>24607</v>
      </c>
      <c r="D4605" t="str">
        <f>+VLOOKUP(C4605,Param!K:L,2,FALSE)</f>
        <v>PARAGON CUSTOMER COMMUNICATIONS LTD</v>
      </c>
      <c r="E4605" t="s">
        <v>6145</v>
      </c>
      <c r="F4605" t="s">
        <v>33</v>
      </c>
      <c r="G4605" t="s">
        <v>1422</v>
      </c>
      <c r="H4605" s="5">
        <v>1194.8345999999999</v>
      </c>
      <c r="I4605" s="5">
        <v>1194.8345999999999</v>
      </c>
      <c r="J4605" s="5">
        <v>2.2737367544323201E-13</v>
      </c>
      <c r="K4605" s="5">
        <v>1194.8345999999999</v>
      </c>
      <c r="L4605" s="5">
        <v>2.2737367544323201E-13</v>
      </c>
      <c r="M4605" t="str">
        <f>IF(ISERROR(VLOOKUP(A4605,'[1]Ecart validé'!$A:$A,1,FALSE)),Z4605,"Ecart Validé")</f>
        <v>valid</v>
      </c>
      <c r="R4605" t="s">
        <v>30</v>
      </c>
      <c r="X4605"/>
      <c r="Y4605"/>
      <c r="Z4605" t="s">
        <v>31</v>
      </c>
    </row>
    <row r="4606" spans="1:26" x14ac:dyDescent="0.3">
      <c r="A4606" t="s">
        <v>6151</v>
      </c>
      <c r="B4606" t="s">
        <v>6107</v>
      </c>
      <c r="C4606">
        <v>24607</v>
      </c>
      <c r="D4606" t="str">
        <f>+VLOOKUP(C4606,Param!K:L,2,FALSE)</f>
        <v>PARAGON CUSTOMER COMMUNICATIONS LTD</v>
      </c>
      <c r="E4606" t="s">
        <v>6152</v>
      </c>
      <c r="F4606" t="s">
        <v>35</v>
      </c>
      <c r="G4606" t="s">
        <v>1422</v>
      </c>
      <c r="H4606" s="5">
        <v>2329.5221999999999</v>
      </c>
      <c r="I4606" s="5">
        <v>2329.5221999999999</v>
      </c>
      <c r="J4606" s="5">
        <v>0</v>
      </c>
      <c r="K4606" s="5">
        <v>2329.5221999999999</v>
      </c>
      <c r="L4606" s="5">
        <v>0</v>
      </c>
      <c r="M4606" t="str">
        <f>IF(ISERROR(VLOOKUP(A4606,'[1]Ecart validé'!$A:$A,1,FALSE)),Z4606,"Ecart Validé")</f>
        <v>valid</v>
      </c>
      <c r="R4606" t="s">
        <v>30</v>
      </c>
      <c r="X4606"/>
      <c r="Y4606"/>
      <c r="Z4606" t="s">
        <v>31</v>
      </c>
    </row>
    <row r="4607" spans="1:26" x14ac:dyDescent="0.3">
      <c r="A4607" t="s">
        <v>6153</v>
      </c>
      <c r="B4607" t="s">
        <v>6107</v>
      </c>
      <c r="C4607">
        <v>24607</v>
      </c>
      <c r="D4607" t="str">
        <f>+VLOOKUP(C4607,Param!K:L,2,FALSE)</f>
        <v>PARAGON CUSTOMER COMMUNICATIONS LTD</v>
      </c>
      <c r="E4607" t="s">
        <v>6152</v>
      </c>
      <c r="F4607" t="s">
        <v>37</v>
      </c>
      <c r="G4607" t="s">
        <v>1422</v>
      </c>
      <c r="H4607" s="5">
        <v>1491.528</v>
      </c>
      <c r="I4607" s="5">
        <v>1491.528</v>
      </c>
      <c r="J4607" s="5">
        <v>0</v>
      </c>
      <c r="K4607" s="5">
        <v>1491.528</v>
      </c>
      <c r="L4607" s="5">
        <v>0</v>
      </c>
      <c r="M4607" t="str">
        <f>IF(ISERROR(VLOOKUP(A4607,'[1]Ecart validé'!$A:$A,1,FALSE)),Z4607,"Ecart Validé")</f>
        <v>valid</v>
      </c>
      <c r="R4607" t="s">
        <v>30</v>
      </c>
      <c r="X4607"/>
      <c r="Y4607"/>
      <c r="Z4607" t="s">
        <v>31</v>
      </c>
    </row>
    <row r="4608" spans="1:26" x14ac:dyDescent="0.3">
      <c r="A4608" t="s">
        <v>6154</v>
      </c>
      <c r="B4608" t="s">
        <v>6107</v>
      </c>
      <c r="C4608">
        <v>32809</v>
      </c>
      <c r="D4608" t="str">
        <f>+VLOOKUP(C4608,Param!K:L,2,FALSE)</f>
        <v>ECB Services</v>
      </c>
      <c r="E4608" t="s">
        <v>6155</v>
      </c>
      <c r="F4608" t="s">
        <v>28</v>
      </c>
      <c r="G4608" t="s">
        <v>1422</v>
      </c>
      <c r="H4608" s="5">
        <v>2786</v>
      </c>
      <c r="I4608" s="5">
        <v>2786.9250000000002</v>
      </c>
      <c r="J4608" s="5">
        <v>-0.92500000000018101</v>
      </c>
      <c r="K4608" s="5">
        <v>2786</v>
      </c>
      <c r="L4608" s="5">
        <v>0</v>
      </c>
      <c r="M4608" t="str">
        <f>IF(ISERROR(VLOOKUP(A4608,'[1]Ecart validé'!$A:$A,1,FALSE)),Z4608,"Ecart Validé")</f>
        <v>valid</v>
      </c>
      <c r="R4608" t="s">
        <v>30</v>
      </c>
      <c r="X4608"/>
      <c r="Y4608"/>
      <c r="Z4608" t="s">
        <v>31</v>
      </c>
    </row>
    <row r="4609" spans="1:26" x14ac:dyDescent="0.3">
      <c r="A4609" t="s">
        <v>6156</v>
      </c>
      <c r="B4609" t="s">
        <v>6107</v>
      </c>
      <c r="C4609">
        <v>32809</v>
      </c>
      <c r="D4609" t="str">
        <f>+VLOOKUP(C4609,Param!K:L,2,FALSE)</f>
        <v>ECB Services</v>
      </c>
      <c r="E4609" t="s">
        <v>6155</v>
      </c>
      <c r="F4609" t="s">
        <v>33</v>
      </c>
      <c r="G4609" t="s">
        <v>1422</v>
      </c>
      <c r="H4609" s="5">
        <v>12.577500000000001</v>
      </c>
      <c r="I4609" s="5">
        <v>12.577500000000001</v>
      </c>
      <c r="J4609" s="5">
        <v>0</v>
      </c>
      <c r="K4609" s="5">
        <v>12.577500000000001</v>
      </c>
      <c r="L4609" s="5">
        <v>0</v>
      </c>
      <c r="M4609" t="str">
        <f>IF(ISERROR(VLOOKUP(A4609,'[1]Ecart validé'!$A:$A,1,FALSE)),Z4609,"Ecart Validé")</f>
        <v>valid</v>
      </c>
      <c r="R4609" t="s">
        <v>30</v>
      </c>
      <c r="X4609"/>
      <c r="Y4609"/>
      <c r="Z4609" t="s">
        <v>31</v>
      </c>
    </row>
    <row r="4610" spans="1:26" x14ac:dyDescent="0.3">
      <c r="A4610" t="s">
        <v>6157</v>
      </c>
      <c r="B4610" t="s">
        <v>6107</v>
      </c>
      <c r="C4610">
        <v>32809</v>
      </c>
      <c r="D4610" t="str">
        <f>+VLOOKUP(C4610,Param!K:L,2,FALSE)</f>
        <v>ECB Services</v>
      </c>
      <c r="E4610" t="s">
        <v>6155</v>
      </c>
      <c r="F4610" t="s">
        <v>35</v>
      </c>
      <c r="G4610" t="s">
        <v>1422</v>
      </c>
      <c r="H4610" s="5">
        <v>93.655050000000003</v>
      </c>
      <c r="I4610" s="5">
        <v>93.655100000000004</v>
      </c>
      <c r="J4610" s="5">
        <v>-5.0000000001659801E-5</v>
      </c>
      <c r="K4610" s="5">
        <v>93.655050000000003</v>
      </c>
      <c r="L4610" s="5">
        <v>0</v>
      </c>
      <c r="M4610" t="str">
        <f>IF(ISERROR(VLOOKUP(A4610,'[1]Ecart validé'!$A:$A,1,FALSE)),Z4610,"Ecart Validé")</f>
        <v>valid</v>
      </c>
      <c r="R4610" t="s">
        <v>30</v>
      </c>
      <c r="X4610"/>
      <c r="Y4610"/>
      <c r="Z4610" t="s">
        <v>31</v>
      </c>
    </row>
    <row r="4611" spans="1:26" x14ac:dyDescent="0.3">
      <c r="A4611" t="s">
        <v>6158</v>
      </c>
      <c r="B4611" t="s">
        <v>6107</v>
      </c>
      <c r="C4611">
        <v>32809</v>
      </c>
      <c r="D4611" t="str">
        <f>+VLOOKUP(C4611,Param!K:L,2,FALSE)</f>
        <v>ECB Services</v>
      </c>
      <c r="E4611" t="s">
        <v>6155</v>
      </c>
      <c r="F4611" t="s">
        <v>37</v>
      </c>
      <c r="G4611" t="s">
        <v>1422</v>
      </c>
      <c r="H4611" s="5">
        <v>41.492100000000001</v>
      </c>
      <c r="I4611" s="5">
        <v>41.492100000000001</v>
      </c>
      <c r="J4611" s="5">
        <v>0</v>
      </c>
      <c r="K4611" s="5">
        <v>41.492100000000001</v>
      </c>
      <c r="L4611" s="5">
        <v>0</v>
      </c>
      <c r="M4611" t="str">
        <f>IF(ISERROR(VLOOKUP(A4611,'[1]Ecart validé'!$A:$A,1,FALSE)),Z4611,"Ecart Validé")</f>
        <v>valid</v>
      </c>
      <c r="R4611" t="s">
        <v>30</v>
      </c>
      <c r="X4611"/>
      <c r="Y4611"/>
      <c r="Z4611" t="s">
        <v>31</v>
      </c>
    </row>
    <row r="4612" spans="1:26" x14ac:dyDescent="0.3">
      <c r="A4612" t="s">
        <v>6159</v>
      </c>
      <c r="B4612" t="s">
        <v>6107</v>
      </c>
      <c r="C4612">
        <v>32853</v>
      </c>
      <c r="D4612" t="str">
        <f>+VLOOKUP(C4612,Param!K:L,2,FALSE)</f>
        <v>Universal Cooling</v>
      </c>
      <c r="E4612" t="s">
        <v>6160</v>
      </c>
      <c r="F4612" t="s">
        <v>37</v>
      </c>
      <c r="G4612" t="s">
        <v>1422</v>
      </c>
      <c r="H4612" s="5">
        <v>150.93350000000001</v>
      </c>
      <c r="I4612" s="5">
        <v>150.93350000000001</v>
      </c>
      <c r="J4612" s="5">
        <v>0</v>
      </c>
      <c r="K4612" s="5">
        <v>150.93350000000001</v>
      </c>
      <c r="L4612" s="5">
        <v>0</v>
      </c>
      <c r="M4612" t="str">
        <f>IF(ISERROR(VLOOKUP(A4612,'[1]Ecart validé'!$A:$A,1,FALSE)),Z4612,"Ecart Validé")</f>
        <v>valid</v>
      </c>
      <c r="R4612" t="s">
        <v>30</v>
      </c>
      <c r="X4612"/>
      <c r="Y4612"/>
      <c r="Z4612" t="s">
        <v>31</v>
      </c>
    </row>
    <row r="4613" spans="1:26" x14ac:dyDescent="0.3">
      <c r="A4613" t="s">
        <v>6161</v>
      </c>
      <c r="B4613" t="s">
        <v>6107</v>
      </c>
      <c r="C4613">
        <v>32874</v>
      </c>
      <c r="D4613" t="str">
        <f>+VLOOKUP(C4613,Param!K:L,2,FALSE)</f>
        <v>PHS</v>
      </c>
      <c r="E4613" t="s">
        <v>6162</v>
      </c>
      <c r="F4613" t="s">
        <v>28</v>
      </c>
      <c r="G4613" t="s">
        <v>1422</v>
      </c>
      <c r="H4613" s="5">
        <v>746.05</v>
      </c>
      <c r="I4613" s="5">
        <v>745.29</v>
      </c>
      <c r="J4613" s="5">
        <v>0.75999999999999002</v>
      </c>
      <c r="K4613" s="5">
        <v>746.05</v>
      </c>
      <c r="L4613" s="5">
        <v>0</v>
      </c>
      <c r="M4613" t="str">
        <f>IF(ISERROR(VLOOKUP(A4613,'[1]Ecart validé'!$A:$A,1,FALSE)),Z4613,"Ecart Validé")</f>
        <v>valid</v>
      </c>
      <c r="R4613" t="s">
        <v>30</v>
      </c>
      <c r="X4613"/>
      <c r="Y4613"/>
      <c r="Z4613" t="s">
        <v>31</v>
      </c>
    </row>
    <row r="4614" spans="1:26" x14ac:dyDescent="0.3">
      <c r="A4614" t="s">
        <v>6163</v>
      </c>
      <c r="B4614" t="s">
        <v>6107</v>
      </c>
      <c r="C4614">
        <v>32874</v>
      </c>
      <c r="D4614" t="str">
        <f>+VLOOKUP(C4614,Param!K:L,2,FALSE)</f>
        <v>PHS</v>
      </c>
      <c r="E4614" t="s">
        <v>6162</v>
      </c>
      <c r="F4614" t="s">
        <v>33</v>
      </c>
      <c r="G4614" t="s">
        <v>1422</v>
      </c>
      <c r="H4614" s="5">
        <v>739.6</v>
      </c>
      <c r="I4614" s="5">
        <v>739.60260000000005</v>
      </c>
      <c r="J4614" s="5">
        <v>-2.6000000000294598E-3</v>
      </c>
      <c r="K4614" s="5">
        <v>739.6</v>
      </c>
      <c r="L4614" s="5">
        <v>0</v>
      </c>
      <c r="M4614" t="str">
        <f>IF(ISERROR(VLOOKUP(A4614,'[1]Ecart validé'!$A:$A,1,FALSE)),Z4614,"Ecart Validé")</f>
        <v>valid</v>
      </c>
      <c r="R4614" t="s">
        <v>30</v>
      </c>
      <c r="X4614"/>
      <c r="Y4614"/>
      <c r="Z4614" t="s">
        <v>31</v>
      </c>
    </row>
    <row r="4615" spans="1:26" x14ac:dyDescent="0.3">
      <c r="A4615" t="s">
        <v>6164</v>
      </c>
      <c r="B4615" t="s">
        <v>6107</v>
      </c>
      <c r="C4615">
        <v>32874</v>
      </c>
      <c r="D4615" t="str">
        <f>+VLOOKUP(C4615,Param!K:L,2,FALSE)</f>
        <v>PHS</v>
      </c>
      <c r="E4615" t="s">
        <v>6162</v>
      </c>
      <c r="F4615" t="s">
        <v>35</v>
      </c>
      <c r="G4615" t="s">
        <v>1422</v>
      </c>
      <c r="H4615" s="5">
        <v>726.57209999999998</v>
      </c>
      <c r="I4615" s="5">
        <v>726.57259999999997</v>
      </c>
      <c r="J4615" s="5">
        <v>-4.9999999998817603E-4</v>
      </c>
      <c r="K4615" s="5">
        <v>726.57209999999998</v>
      </c>
      <c r="L4615" s="5">
        <v>0</v>
      </c>
      <c r="M4615" t="str">
        <f>IF(ISERROR(VLOOKUP(A4615,'[1]Ecart validé'!$A:$A,1,FALSE)),Z4615,"Ecart Validé")</f>
        <v>valid</v>
      </c>
      <c r="R4615" t="s">
        <v>30</v>
      </c>
      <c r="X4615"/>
      <c r="Y4615"/>
      <c r="Z4615" t="s">
        <v>31</v>
      </c>
    </row>
    <row r="4616" spans="1:26" x14ac:dyDescent="0.3">
      <c r="A4616" t="s">
        <v>6165</v>
      </c>
      <c r="B4616" t="s">
        <v>6107</v>
      </c>
      <c r="C4616">
        <v>32874</v>
      </c>
      <c r="D4616" t="str">
        <f>+VLOOKUP(C4616,Param!K:L,2,FALSE)</f>
        <v>PHS</v>
      </c>
      <c r="E4616" t="s">
        <v>6162</v>
      </c>
      <c r="F4616" t="s">
        <v>37</v>
      </c>
      <c r="G4616" t="s">
        <v>1422</v>
      </c>
      <c r="H4616" s="5">
        <v>724.85760000000005</v>
      </c>
      <c r="I4616" s="5">
        <v>724.85760000000005</v>
      </c>
      <c r="J4616" s="5">
        <v>0</v>
      </c>
      <c r="K4616" s="5">
        <v>724.85760000000005</v>
      </c>
      <c r="L4616" s="5">
        <v>0</v>
      </c>
      <c r="M4616" t="str">
        <f>IF(ISERROR(VLOOKUP(A4616,'[1]Ecart validé'!$A:$A,1,FALSE)),Z4616,"Ecart Validé")</f>
        <v>valid</v>
      </c>
      <c r="R4616" t="s">
        <v>30</v>
      </c>
      <c r="X4616"/>
      <c r="Y4616"/>
      <c r="Z4616" t="s">
        <v>31</v>
      </c>
    </row>
    <row r="4617" spans="1:26" x14ac:dyDescent="0.3">
      <c r="A4617" t="s">
        <v>6166</v>
      </c>
      <c r="B4617" t="s">
        <v>6107</v>
      </c>
      <c r="C4617">
        <v>32874</v>
      </c>
      <c r="D4617" t="str">
        <f>+VLOOKUP(C4617,Param!K:L,2,FALSE)</f>
        <v>PHS</v>
      </c>
      <c r="E4617" t="s">
        <v>6167</v>
      </c>
      <c r="F4617" t="s">
        <v>28</v>
      </c>
      <c r="G4617" t="s">
        <v>1422</v>
      </c>
      <c r="H4617" s="5">
        <v>778.98</v>
      </c>
      <c r="I4617" s="5">
        <v>779.28</v>
      </c>
      <c r="J4617" s="5">
        <v>-0.29999999999995403</v>
      </c>
      <c r="K4617" s="5">
        <v>778.98</v>
      </c>
      <c r="L4617" s="5">
        <v>0</v>
      </c>
      <c r="M4617" t="str">
        <f>IF(ISERROR(VLOOKUP(A4617,'[1]Ecart validé'!$A:$A,1,FALSE)),Z4617,"Ecart Validé")</f>
        <v>valid</v>
      </c>
      <c r="R4617" t="s">
        <v>30</v>
      </c>
      <c r="X4617"/>
      <c r="Y4617"/>
      <c r="Z4617" t="s">
        <v>31</v>
      </c>
    </row>
    <row r="4618" spans="1:26" x14ac:dyDescent="0.3">
      <c r="A4618" t="s">
        <v>6168</v>
      </c>
      <c r="B4618" t="s">
        <v>6107</v>
      </c>
      <c r="C4618">
        <v>32874</v>
      </c>
      <c r="D4618" t="str">
        <f>+VLOOKUP(C4618,Param!K:L,2,FALSE)</f>
        <v>PHS</v>
      </c>
      <c r="E4618" t="s">
        <v>6167</v>
      </c>
      <c r="F4618" t="s">
        <v>33</v>
      </c>
      <c r="G4618" t="s">
        <v>1422</v>
      </c>
      <c r="H4618" s="5">
        <v>736.38</v>
      </c>
      <c r="I4618" s="5">
        <v>736.3818</v>
      </c>
      <c r="J4618" s="5">
        <v>-1.8000000000029099E-3</v>
      </c>
      <c r="K4618" s="5">
        <v>736.38</v>
      </c>
      <c r="L4618" s="5">
        <v>0</v>
      </c>
      <c r="M4618" t="str">
        <f>IF(ISERROR(VLOOKUP(A4618,'[1]Ecart validé'!$A:$A,1,FALSE)),Z4618,"Ecart Validé")</f>
        <v>valid</v>
      </c>
      <c r="R4618" t="s">
        <v>30</v>
      </c>
      <c r="X4618"/>
      <c r="Y4618"/>
      <c r="Z4618" t="s">
        <v>31</v>
      </c>
    </row>
    <row r="4619" spans="1:26" x14ac:dyDescent="0.3">
      <c r="A4619" t="s">
        <v>6169</v>
      </c>
      <c r="B4619" t="s">
        <v>6107</v>
      </c>
      <c r="C4619">
        <v>32874</v>
      </c>
      <c r="D4619" t="str">
        <f>+VLOOKUP(C4619,Param!K:L,2,FALSE)</f>
        <v>PHS</v>
      </c>
      <c r="E4619" t="s">
        <v>6167</v>
      </c>
      <c r="F4619" t="s">
        <v>35</v>
      </c>
      <c r="G4619" t="s">
        <v>1422</v>
      </c>
      <c r="H4619" s="5">
        <v>740.69782499999997</v>
      </c>
      <c r="I4619" s="5">
        <v>740.6979</v>
      </c>
      <c r="J4619" s="5">
        <v>-7.5000000038016797E-5</v>
      </c>
      <c r="K4619" s="5">
        <v>740.69782499999997</v>
      </c>
      <c r="L4619" s="5">
        <v>0</v>
      </c>
      <c r="M4619" t="str">
        <f>IF(ISERROR(VLOOKUP(A4619,'[1]Ecart validé'!$A:$A,1,FALSE)),Z4619,"Ecart Validé")</f>
        <v>valid</v>
      </c>
      <c r="R4619" t="s">
        <v>30</v>
      </c>
      <c r="X4619"/>
      <c r="Y4619"/>
      <c r="Z4619" t="s">
        <v>31</v>
      </c>
    </row>
    <row r="4620" spans="1:26" x14ac:dyDescent="0.3">
      <c r="A4620" t="s">
        <v>6170</v>
      </c>
      <c r="B4620" t="s">
        <v>6107</v>
      </c>
      <c r="C4620">
        <v>32874</v>
      </c>
      <c r="D4620" t="str">
        <f>+VLOOKUP(C4620,Param!K:L,2,FALSE)</f>
        <v>PHS</v>
      </c>
      <c r="E4620" t="s">
        <v>6167</v>
      </c>
      <c r="F4620" t="s">
        <v>37</v>
      </c>
      <c r="G4620" t="s">
        <v>1422</v>
      </c>
      <c r="H4620" s="5">
        <v>668.78009999999995</v>
      </c>
      <c r="I4620" s="5">
        <v>668.78009999999995</v>
      </c>
      <c r="J4620" s="5">
        <v>0</v>
      </c>
      <c r="K4620" s="5">
        <v>668.78009999999995</v>
      </c>
      <c r="L4620" s="5">
        <v>0</v>
      </c>
      <c r="M4620" t="str">
        <f>IF(ISERROR(VLOOKUP(A4620,'[1]Ecart validé'!$A:$A,1,FALSE)),Z4620,"Ecart Validé")</f>
        <v>valid</v>
      </c>
      <c r="R4620" t="s">
        <v>30</v>
      </c>
      <c r="X4620"/>
      <c r="Y4620"/>
      <c r="Z4620" t="s">
        <v>31</v>
      </c>
    </row>
    <row r="4621" spans="1:26" x14ac:dyDescent="0.3">
      <c r="A4621" t="s">
        <v>6171</v>
      </c>
      <c r="B4621" t="s">
        <v>6107</v>
      </c>
      <c r="C4621">
        <v>32941</v>
      </c>
      <c r="D4621" t="str">
        <f>+VLOOKUP(C4621,Param!K:L,2,FALSE)</f>
        <v>Zuidam</v>
      </c>
      <c r="E4621" t="s">
        <v>6172</v>
      </c>
      <c r="F4621" t="s">
        <v>28</v>
      </c>
      <c r="G4621" t="s">
        <v>1422</v>
      </c>
      <c r="H4621" s="5">
        <v>284.01</v>
      </c>
      <c r="I4621" s="5">
        <v>284.52</v>
      </c>
      <c r="J4621" s="5">
        <v>-0.50999999999999002</v>
      </c>
      <c r="K4621" s="5">
        <v>284.01</v>
      </c>
      <c r="L4621" s="5">
        <v>0</v>
      </c>
      <c r="M4621" t="str">
        <f>IF(ISERROR(VLOOKUP(A4621,'[1]Ecart validé'!$A:$A,1,FALSE)),Z4621,"Ecart Validé")</f>
        <v>valid</v>
      </c>
      <c r="R4621" t="s">
        <v>30</v>
      </c>
      <c r="X4621"/>
      <c r="Y4621"/>
      <c r="Z4621" t="s">
        <v>31</v>
      </c>
    </row>
    <row r="4622" spans="1:26" x14ac:dyDescent="0.3">
      <c r="A4622" t="s">
        <v>6173</v>
      </c>
      <c r="B4622" t="s">
        <v>6107</v>
      </c>
      <c r="C4622">
        <v>32941</v>
      </c>
      <c r="D4622" t="str">
        <f>+VLOOKUP(C4622,Param!K:L,2,FALSE)</f>
        <v>Zuidam</v>
      </c>
      <c r="E4622" t="s">
        <v>6172</v>
      </c>
      <c r="F4622" t="s">
        <v>35</v>
      </c>
      <c r="G4622" t="s">
        <v>1422</v>
      </c>
      <c r="H4622" s="5">
        <v>41.719200000000001</v>
      </c>
      <c r="I4622" s="5">
        <v>41.719200000000001</v>
      </c>
      <c r="J4622" s="5">
        <v>0</v>
      </c>
      <c r="K4622" s="5">
        <v>41.719200000000001</v>
      </c>
      <c r="L4622" s="5">
        <v>0</v>
      </c>
      <c r="M4622" t="str">
        <f>IF(ISERROR(VLOOKUP(A4622,'[1]Ecart validé'!$A:$A,1,FALSE)),Z4622,"Ecart Validé")</f>
        <v>valid</v>
      </c>
      <c r="R4622" t="s">
        <v>30</v>
      </c>
      <c r="X4622"/>
      <c r="Y4622"/>
      <c r="Z4622" t="s">
        <v>31</v>
      </c>
    </row>
    <row r="4623" spans="1:26" x14ac:dyDescent="0.3">
      <c r="A4623" t="s">
        <v>6174</v>
      </c>
      <c r="B4623" t="s">
        <v>6107</v>
      </c>
      <c r="C4623">
        <v>32941</v>
      </c>
      <c r="D4623" t="str">
        <f>+VLOOKUP(C4623,Param!K:L,2,FALSE)</f>
        <v>Zuidam</v>
      </c>
      <c r="E4623" t="s">
        <v>6172</v>
      </c>
      <c r="F4623" t="s">
        <v>37</v>
      </c>
      <c r="G4623" t="s">
        <v>1422</v>
      </c>
      <c r="H4623" s="5">
        <v>25.7516</v>
      </c>
      <c r="I4623" s="5">
        <v>25.7516</v>
      </c>
      <c r="J4623" s="5">
        <v>0</v>
      </c>
      <c r="K4623" s="5">
        <v>25.7516</v>
      </c>
      <c r="L4623" s="5">
        <v>0</v>
      </c>
      <c r="M4623" t="str">
        <f>IF(ISERROR(VLOOKUP(A4623,'[1]Ecart validé'!$A:$A,1,FALSE)),Z4623,"Ecart Validé")</f>
        <v>valid</v>
      </c>
      <c r="R4623" t="s">
        <v>30</v>
      </c>
      <c r="X4623"/>
      <c r="Y4623"/>
      <c r="Z4623" t="s">
        <v>31</v>
      </c>
    </row>
    <row r="4624" spans="1:26" x14ac:dyDescent="0.3">
      <c r="A4624" t="s">
        <v>6175</v>
      </c>
      <c r="B4624" t="s">
        <v>6107</v>
      </c>
      <c r="C4624">
        <v>32946</v>
      </c>
      <c r="D4624" t="str">
        <f>+VLOOKUP(C4624,Param!K:L,2,FALSE)</f>
        <v>BLUEFISH OFFICE PRODUCTS</v>
      </c>
      <c r="E4624" t="s">
        <v>6176</v>
      </c>
      <c r="F4624" t="s">
        <v>28</v>
      </c>
      <c r="G4624" t="s">
        <v>1422</v>
      </c>
      <c r="H4624" s="5">
        <v>41</v>
      </c>
      <c r="I4624" s="5">
        <v>41.13</v>
      </c>
      <c r="J4624" s="5">
        <v>-0.130000000000002</v>
      </c>
      <c r="K4624" s="5">
        <v>41</v>
      </c>
      <c r="L4624" s="5">
        <v>0</v>
      </c>
      <c r="M4624" t="str">
        <f>IF(ISERROR(VLOOKUP(A4624,'[1]Ecart validé'!$A:$A,1,FALSE)),Z4624,"Ecart Validé")</f>
        <v>valid</v>
      </c>
      <c r="R4624" t="s">
        <v>30</v>
      </c>
      <c r="X4624"/>
      <c r="Y4624"/>
      <c r="Z4624" t="s">
        <v>31</v>
      </c>
    </row>
    <row r="4625" spans="1:26" x14ac:dyDescent="0.3">
      <c r="A4625" t="s">
        <v>6177</v>
      </c>
      <c r="B4625" t="s">
        <v>6107</v>
      </c>
      <c r="C4625">
        <v>32946</v>
      </c>
      <c r="D4625" t="str">
        <f>+VLOOKUP(C4625,Param!K:L,2,FALSE)</f>
        <v>BLUEFISH OFFICE PRODUCTS</v>
      </c>
      <c r="E4625" t="s">
        <v>6176</v>
      </c>
      <c r="F4625" t="s">
        <v>33</v>
      </c>
      <c r="G4625" t="s">
        <v>1422</v>
      </c>
      <c r="H4625" s="5">
        <v>33.36</v>
      </c>
      <c r="I4625" s="5">
        <v>33.36</v>
      </c>
      <c r="J4625" s="5">
        <v>0</v>
      </c>
      <c r="K4625" s="5">
        <v>33.36</v>
      </c>
      <c r="L4625" s="5">
        <v>0</v>
      </c>
      <c r="M4625" t="str">
        <f>IF(ISERROR(VLOOKUP(A4625,'[1]Ecart validé'!$A:$A,1,FALSE)),Z4625,"Ecart Validé")</f>
        <v>valid</v>
      </c>
      <c r="R4625" t="s">
        <v>30</v>
      </c>
      <c r="X4625"/>
      <c r="Y4625"/>
      <c r="Z4625" t="s">
        <v>31</v>
      </c>
    </row>
    <row r="4626" spans="1:26" x14ac:dyDescent="0.3">
      <c r="A4626" t="s">
        <v>6178</v>
      </c>
      <c r="B4626" t="s">
        <v>6107</v>
      </c>
      <c r="C4626">
        <v>32946</v>
      </c>
      <c r="D4626" t="str">
        <f>+VLOOKUP(C4626,Param!K:L,2,FALSE)</f>
        <v>BLUEFISH OFFICE PRODUCTS</v>
      </c>
      <c r="E4626" t="s">
        <v>6176</v>
      </c>
      <c r="F4626" t="s">
        <v>35</v>
      </c>
      <c r="G4626" t="s">
        <v>1422</v>
      </c>
      <c r="H4626" s="5">
        <v>32.5</v>
      </c>
      <c r="I4626" s="5">
        <v>32.5</v>
      </c>
      <c r="J4626" s="5">
        <v>0</v>
      </c>
      <c r="K4626" s="5">
        <v>32.5</v>
      </c>
      <c r="L4626" s="5">
        <v>0</v>
      </c>
      <c r="M4626" t="str">
        <f>IF(ISERROR(VLOOKUP(A4626,'[1]Ecart validé'!$A:$A,1,FALSE)),Z4626,"Ecart Validé")</f>
        <v>valid</v>
      </c>
      <c r="R4626" t="s">
        <v>30</v>
      </c>
      <c r="X4626"/>
      <c r="Y4626"/>
      <c r="Z4626" t="s">
        <v>31</v>
      </c>
    </row>
    <row r="4627" spans="1:26" x14ac:dyDescent="0.3">
      <c r="A4627" t="s">
        <v>6179</v>
      </c>
      <c r="B4627" t="s">
        <v>6107</v>
      </c>
      <c r="C4627">
        <v>33009</v>
      </c>
      <c r="D4627" t="str">
        <f>+VLOOKUP(C4627,Param!K:L,2,FALSE)</f>
        <v>CHAMBERLAIN &amp; THELWELL LTD</v>
      </c>
      <c r="E4627" t="s">
        <v>6180</v>
      </c>
      <c r="F4627" t="s">
        <v>28</v>
      </c>
      <c r="G4627" t="s">
        <v>1422</v>
      </c>
      <c r="H4627" s="5">
        <v>1222.01</v>
      </c>
      <c r="I4627" s="5">
        <v>1222.17</v>
      </c>
      <c r="J4627" s="5">
        <v>-0.16000000000008099</v>
      </c>
      <c r="K4627" s="5">
        <v>1222.01</v>
      </c>
      <c r="L4627" s="5">
        <v>0</v>
      </c>
      <c r="M4627" t="str">
        <f>IF(ISERROR(VLOOKUP(A4627,'[1]Ecart validé'!$A:$A,1,FALSE)),Z4627,"Ecart Validé")</f>
        <v>valid</v>
      </c>
      <c r="R4627" t="s">
        <v>30</v>
      </c>
      <c r="X4627"/>
      <c r="Y4627"/>
      <c r="Z4627" t="s">
        <v>31</v>
      </c>
    </row>
    <row r="4628" spans="1:26" x14ac:dyDescent="0.3">
      <c r="A4628" t="s">
        <v>6181</v>
      </c>
      <c r="B4628" t="s">
        <v>6107</v>
      </c>
      <c r="C4628">
        <v>33057</v>
      </c>
      <c r="D4628" t="str">
        <f>+VLOOKUP(C4628,Param!K:L,2,FALSE)</f>
        <v>Bourne Furniture Ltd</v>
      </c>
      <c r="E4628" t="s">
        <v>6182</v>
      </c>
      <c r="F4628" t="s">
        <v>28</v>
      </c>
      <c r="G4628" t="s">
        <v>1422</v>
      </c>
      <c r="H4628" s="5">
        <v>165</v>
      </c>
      <c r="I4628" s="5">
        <v>165.12</v>
      </c>
      <c r="J4628" s="5">
        <v>-0.12000000000000401</v>
      </c>
      <c r="K4628" s="5">
        <v>165</v>
      </c>
      <c r="L4628" s="5">
        <v>0</v>
      </c>
      <c r="M4628" t="str">
        <f>IF(ISERROR(VLOOKUP(A4628,'[1]Ecart validé'!$A:$A,1,FALSE)),Z4628,"Ecart Validé")</f>
        <v>valid</v>
      </c>
      <c r="R4628" t="s">
        <v>30</v>
      </c>
      <c r="X4628"/>
      <c r="Y4628"/>
      <c r="Z4628" t="s">
        <v>31</v>
      </c>
    </row>
    <row r="4629" spans="1:26" x14ac:dyDescent="0.3">
      <c r="A4629" t="s">
        <v>6183</v>
      </c>
      <c r="B4629" t="s">
        <v>6107</v>
      </c>
      <c r="C4629">
        <v>33057</v>
      </c>
      <c r="D4629" t="str">
        <f>+VLOOKUP(C4629,Param!K:L,2,FALSE)</f>
        <v>Bourne Furniture Ltd</v>
      </c>
      <c r="E4629" t="s">
        <v>6182</v>
      </c>
      <c r="F4629" t="s">
        <v>33</v>
      </c>
      <c r="G4629" t="s">
        <v>1422</v>
      </c>
      <c r="H4629" s="5">
        <v>84.99</v>
      </c>
      <c r="I4629" s="5">
        <v>84.99</v>
      </c>
      <c r="J4629" s="5">
        <v>0</v>
      </c>
      <c r="K4629" s="5">
        <v>84.99</v>
      </c>
      <c r="L4629" s="5">
        <v>0</v>
      </c>
      <c r="M4629" t="str">
        <f>IF(ISERROR(VLOOKUP(A4629,'[1]Ecart validé'!$A:$A,1,FALSE)),Z4629,"Ecart Validé")</f>
        <v>valid</v>
      </c>
      <c r="R4629" t="s">
        <v>30</v>
      </c>
      <c r="X4629"/>
      <c r="Y4629"/>
      <c r="Z4629" t="s">
        <v>31</v>
      </c>
    </row>
    <row r="4630" spans="1:26" x14ac:dyDescent="0.3">
      <c r="A4630" t="s">
        <v>6184</v>
      </c>
      <c r="B4630" t="s">
        <v>6107</v>
      </c>
      <c r="C4630">
        <v>33057</v>
      </c>
      <c r="D4630" t="str">
        <f>+VLOOKUP(C4630,Param!K:L,2,FALSE)</f>
        <v>Bourne Furniture Ltd</v>
      </c>
      <c r="E4630" t="s">
        <v>6182</v>
      </c>
      <c r="F4630" t="s">
        <v>35</v>
      </c>
      <c r="G4630" t="s">
        <v>1422</v>
      </c>
      <c r="H4630" s="5">
        <v>550.5625</v>
      </c>
      <c r="I4630" s="5">
        <v>550.5625</v>
      </c>
      <c r="J4630" s="5">
        <v>0</v>
      </c>
      <c r="K4630" s="5">
        <v>550.5625</v>
      </c>
      <c r="L4630" s="5">
        <v>0</v>
      </c>
      <c r="M4630" t="str">
        <f>IF(ISERROR(VLOOKUP(A4630,'[1]Ecart validé'!$A:$A,1,FALSE)),Z4630,"Ecart Validé")</f>
        <v>valid</v>
      </c>
      <c r="R4630" t="s">
        <v>30</v>
      </c>
      <c r="X4630"/>
      <c r="Y4630"/>
      <c r="Z4630" t="s">
        <v>31</v>
      </c>
    </row>
    <row r="4631" spans="1:26" x14ac:dyDescent="0.3">
      <c r="A4631" t="s">
        <v>6185</v>
      </c>
      <c r="B4631" t="s">
        <v>6107</v>
      </c>
      <c r="C4631">
        <v>33057</v>
      </c>
      <c r="D4631" t="str">
        <f>+VLOOKUP(C4631,Param!K:L,2,FALSE)</f>
        <v>Bourne Furniture Ltd</v>
      </c>
      <c r="E4631" t="s">
        <v>6182</v>
      </c>
      <c r="F4631" t="s">
        <v>37</v>
      </c>
      <c r="G4631" t="s">
        <v>1422</v>
      </c>
      <c r="H4631" s="5">
        <v>439.13249999999999</v>
      </c>
      <c r="I4631" s="5">
        <v>439.13249999999999</v>
      </c>
      <c r="J4631" s="5">
        <v>0</v>
      </c>
      <c r="K4631" s="5">
        <v>439.13249999999999</v>
      </c>
      <c r="L4631" s="5">
        <v>0</v>
      </c>
      <c r="M4631" t="str">
        <f>IF(ISERROR(VLOOKUP(A4631,'[1]Ecart validé'!$A:$A,1,FALSE)),Z4631,"Ecart Validé")</f>
        <v>valid</v>
      </c>
      <c r="R4631" t="s">
        <v>30</v>
      </c>
      <c r="X4631"/>
      <c r="Y4631"/>
      <c r="Z4631" t="s">
        <v>31</v>
      </c>
    </row>
    <row r="4632" spans="1:26" x14ac:dyDescent="0.3">
      <c r="A4632" t="s">
        <v>6186</v>
      </c>
      <c r="B4632" t="s">
        <v>6107</v>
      </c>
      <c r="C4632">
        <v>33174</v>
      </c>
      <c r="D4632" t="str">
        <f>+VLOOKUP(C4632,Param!K:L,2,FALSE)</f>
        <v>CMB Water Ltd t/s Kingsdown Water</v>
      </c>
      <c r="E4632" t="s">
        <v>6187</v>
      </c>
      <c r="F4632" t="s">
        <v>37</v>
      </c>
      <c r="G4632" t="s">
        <v>1422</v>
      </c>
      <c r="H4632" s="5">
        <v>11.8032</v>
      </c>
      <c r="I4632" s="5">
        <v>11.8032</v>
      </c>
      <c r="J4632" s="5">
        <v>0</v>
      </c>
      <c r="K4632" s="5">
        <v>11.8032</v>
      </c>
      <c r="L4632" s="5">
        <v>0</v>
      </c>
      <c r="M4632" t="str">
        <f>IF(ISERROR(VLOOKUP(A4632,'[1]Ecart validé'!$A:$A,1,FALSE)),Z4632,"Ecart Validé")</f>
        <v>valid</v>
      </c>
      <c r="R4632" t="s">
        <v>30</v>
      </c>
      <c r="X4632"/>
      <c r="Y4632"/>
      <c r="Z4632" t="s">
        <v>31</v>
      </c>
    </row>
    <row r="4633" spans="1:26" x14ac:dyDescent="0.3">
      <c r="A4633" t="s">
        <v>6188</v>
      </c>
      <c r="B4633" t="s">
        <v>6107</v>
      </c>
      <c r="C4633">
        <v>33240</v>
      </c>
      <c r="D4633" t="str">
        <f>+VLOOKUP(C4633,Param!K:L,2,FALSE)</f>
        <v>Altertherm Air Conditioning</v>
      </c>
      <c r="E4633" t="s">
        <v>6189</v>
      </c>
      <c r="F4633" t="s">
        <v>33</v>
      </c>
      <c r="G4633" t="s">
        <v>1422</v>
      </c>
      <c r="H4633" s="5">
        <v>373</v>
      </c>
      <c r="I4633" s="5">
        <v>373</v>
      </c>
      <c r="J4633" s="5">
        <v>0</v>
      </c>
      <c r="K4633" s="5">
        <v>373</v>
      </c>
      <c r="L4633" s="5">
        <v>0</v>
      </c>
      <c r="M4633" t="str">
        <f>IF(ISERROR(VLOOKUP(A4633,'[1]Ecart validé'!$A:$A,1,FALSE)),Z4633,"Ecart Validé")</f>
        <v>valid</v>
      </c>
      <c r="R4633" t="s">
        <v>30</v>
      </c>
      <c r="X4633"/>
      <c r="Y4633"/>
      <c r="Z4633" t="s">
        <v>31</v>
      </c>
    </row>
    <row r="4634" spans="1:26" x14ac:dyDescent="0.3">
      <c r="A4634" t="s">
        <v>6190</v>
      </c>
      <c r="B4634" t="s">
        <v>6107</v>
      </c>
      <c r="C4634">
        <v>33240</v>
      </c>
      <c r="D4634" t="str">
        <f>+VLOOKUP(C4634,Param!K:L,2,FALSE)</f>
        <v>Altertherm Air Conditioning</v>
      </c>
      <c r="E4634" t="s">
        <v>6189</v>
      </c>
      <c r="F4634" t="s">
        <v>35</v>
      </c>
      <c r="G4634" t="s">
        <v>1422</v>
      </c>
      <c r="H4634" s="5">
        <v>348.41950000000003</v>
      </c>
      <c r="I4634" s="5">
        <v>348.41950000000003</v>
      </c>
      <c r="J4634" s="5">
        <v>0</v>
      </c>
      <c r="K4634" s="5">
        <v>348.41950000000003</v>
      </c>
      <c r="L4634" s="5">
        <v>0</v>
      </c>
      <c r="M4634" t="str">
        <f>IF(ISERROR(VLOOKUP(A4634,'[1]Ecart validé'!$A:$A,1,FALSE)),Z4634,"Ecart Validé")</f>
        <v>valid</v>
      </c>
      <c r="R4634" t="s">
        <v>30</v>
      </c>
      <c r="X4634"/>
      <c r="Y4634"/>
      <c r="Z4634" t="s">
        <v>31</v>
      </c>
    </row>
    <row r="4635" spans="1:26" x14ac:dyDescent="0.3">
      <c r="A4635" t="s">
        <v>6191</v>
      </c>
      <c r="B4635" t="s">
        <v>6107</v>
      </c>
      <c r="C4635">
        <v>33240</v>
      </c>
      <c r="D4635" t="str">
        <f>+VLOOKUP(C4635,Param!K:L,2,FALSE)</f>
        <v>Altertherm Air Conditioning</v>
      </c>
      <c r="E4635" t="s">
        <v>6189</v>
      </c>
      <c r="F4635" t="s">
        <v>37</v>
      </c>
      <c r="G4635" t="s">
        <v>1422</v>
      </c>
      <c r="H4635" s="5">
        <v>294.77499999999998</v>
      </c>
      <c r="I4635" s="5">
        <v>294.77499999999998</v>
      </c>
      <c r="J4635" s="5">
        <v>0</v>
      </c>
      <c r="K4635" s="5">
        <v>294.77499999999998</v>
      </c>
      <c r="L4635" s="5">
        <v>0</v>
      </c>
      <c r="M4635" t="str">
        <f>IF(ISERROR(VLOOKUP(A4635,'[1]Ecart validé'!$A:$A,1,FALSE)),Z4635,"Ecart Validé")</f>
        <v>valid</v>
      </c>
      <c r="R4635" t="s">
        <v>30</v>
      </c>
      <c r="X4635"/>
      <c r="Y4635"/>
      <c r="Z4635" t="s">
        <v>31</v>
      </c>
    </row>
    <row r="4636" spans="1:26" x14ac:dyDescent="0.3">
      <c r="A4636" t="s">
        <v>6192</v>
      </c>
      <c r="B4636" t="s">
        <v>6107</v>
      </c>
      <c r="C4636">
        <v>33319</v>
      </c>
      <c r="D4636" t="str">
        <f>+VLOOKUP(C4636,Param!K:L,2,FALSE)</f>
        <v>Newhey Carpets Ltd</v>
      </c>
      <c r="E4636" t="s">
        <v>6193</v>
      </c>
      <c r="F4636" t="s">
        <v>35</v>
      </c>
      <c r="G4636" t="s">
        <v>1422</v>
      </c>
      <c r="H4636" s="5">
        <v>564.98</v>
      </c>
      <c r="I4636" s="5">
        <v>564.97889999999995</v>
      </c>
      <c r="J4636" s="5">
        <v>1.1000000000649299E-3</v>
      </c>
      <c r="K4636" s="5">
        <v>564.98</v>
      </c>
      <c r="L4636" s="5">
        <v>0</v>
      </c>
      <c r="M4636" t="str">
        <f>IF(ISERROR(VLOOKUP(A4636,'[1]Ecart validé'!$A:$A,1,FALSE)),Z4636,"Ecart Validé")</f>
        <v>valid</v>
      </c>
      <c r="R4636" t="s">
        <v>30</v>
      </c>
      <c r="X4636"/>
      <c r="Y4636"/>
      <c r="Z4636" t="s">
        <v>31</v>
      </c>
    </row>
    <row r="4637" spans="1:26" x14ac:dyDescent="0.3">
      <c r="A4637" t="s">
        <v>6194</v>
      </c>
      <c r="B4637" t="s">
        <v>6107</v>
      </c>
      <c r="C4637">
        <v>33319</v>
      </c>
      <c r="D4637" t="str">
        <f>+VLOOKUP(C4637,Param!K:L,2,FALSE)</f>
        <v>Newhey Carpets Ltd</v>
      </c>
      <c r="E4637" t="s">
        <v>6193</v>
      </c>
      <c r="F4637" t="s">
        <v>37</v>
      </c>
      <c r="G4637" t="s">
        <v>1422</v>
      </c>
      <c r="H4637" s="5">
        <v>127.52</v>
      </c>
      <c r="I4637" s="5">
        <v>127.52</v>
      </c>
      <c r="J4637" s="5">
        <v>0</v>
      </c>
      <c r="K4637" s="5">
        <v>127.52</v>
      </c>
      <c r="L4637" s="5">
        <v>0</v>
      </c>
      <c r="M4637" t="str">
        <f>IF(ISERROR(VLOOKUP(A4637,'[1]Ecart validé'!$A:$A,1,FALSE)),Z4637,"Ecart Validé")</f>
        <v>valid</v>
      </c>
      <c r="R4637" t="s">
        <v>30</v>
      </c>
      <c r="X4637"/>
      <c r="Y4637"/>
      <c r="Z4637" t="s">
        <v>31</v>
      </c>
    </row>
    <row r="4638" spans="1:26" x14ac:dyDescent="0.3">
      <c r="A4638" t="s">
        <v>6195</v>
      </c>
      <c r="B4638" t="s">
        <v>6107</v>
      </c>
      <c r="C4638">
        <v>33342</v>
      </c>
      <c r="D4638" t="str">
        <f>+VLOOKUP(C4638,Param!K:L,2,FALSE)</f>
        <v>LONDON ENERGY</v>
      </c>
      <c r="E4638" t="s">
        <v>6196</v>
      </c>
      <c r="F4638" t="s">
        <v>28</v>
      </c>
      <c r="G4638" t="s">
        <v>1422</v>
      </c>
      <c r="H4638" s="5">
        <v>40442.209999999897</v>
      </c>
      <c r="I4638" s="5">
        <v>40442.084999999999</v>
      </c>
      <c r="J4638" s="5">
        <v>0.124999999985448</v>
      </c>
      <c r="K4638" s="5">
        <v>40442.209999999897</v>
      </c>
      <c r="L4638" s="5">
        <v>0</v>
      </c>
      <c r="M4638" t="str">
        <f>IF(ISERROR(VLOOKUP(A4638,'[1]Ecart validé'!$A:$A,1,FALSE)),Z4638,"Ecart Validé")</f>
        <v>valid</v>
      </c>
      <c r="R4638" t="s">
        <v>30</v>
      </c>
      <c r="X4638"/>
      <c r="Y4638"/>
      <c r="Z4638" t="s">
        <v>31</v>
      </c>
    </row>
    <row r="4639" spans="1:26" x14ac:dyDescent="0.3">
      <c r="A4639" t="s">
        <v>6197</v>
      </c>
      <c r="B4639" t="s">
        <v>6107</v>
      </c>
      <c r="C4639">
        <v>33342</v>
      </c>
      <c r="D4639" t="str">
        <f>+VLOOKUP(C4639,Param!K:L,2,FALSE)</f>
        <v>LONDON ENERGY</v>
      </c>
      <c r="E4639" t="s">
        <v>6196</v>
      </c>
      <c r="F4639" t="s">
        <v>33</v>
      </c>
      <c r="G4639" t="s">
        <v>1422</v>
      </c>
      <c r="H4639" s="5">
        <v>9414.68</v>
      </c>
      <c r="I4639" s="5">
        <v>9414.6710000000003</v>
      </c>
      <c r="J4639" s="5">
        <v>9.0000000036525307E-3</v>
      </c>
      <c r="K4639" s="5">
        <v>9414.68</v>
      </c>
      <c r="L4639" s="5">
        <v>0</v>
      </c>
      <c r="M4639" t="str">
        <f>IF(ISERROR(VLOOKUP(A4639,'[1]Ecart validé'!$A:$A,1,FALSE)),Z4639,"Ecart Validé")</f>
        <v>valid</v>
      </c>
      <c r="R4639" t="s">
        <v>30</v>
      </c>
      <c r="X4639"/>
      <c r="Y4639"/>
      <c r="Z4639" t="s">
        <v>31</v>
      </c>
    </row>
    <row r="4640" spans="1:26" x14ac:dyDescent="0.3">
      <c r="A4640" t="s">
        <v>6198</v>
      </c>
      <c r="B4640" t="s">
        <v>6107</v>
      </c>
      <c r="C4640">
        <v>33342</v>
      </c>
      <c r="D4640" t="str">
        <f>+VLOOKUP(C4640,Param!K:L,2,FALSE)</f>
        <v>LONDON ENERGY</v>
      </c>
      <c r="E4640" t="s">
        <v>6196</v>
      </c>
      <c r="F4640" t="s">
        <v>35</v>
      </c>
      <c r="G4640" t="s">
        <v>1422</v>
      </c>
      <c r="H4640" s="5">
        <v>25421.759999999998</v>
      </c>
      <c r="I4640" s="5">
        <v>25421.7749</v>
      </c>
      <c r="J4640" s="5">
        <v>-1.48999999983061E-2</v>
      </c>
      <c r="K4640" s="5">
        <v>25421.759999999998</v>
      </c>
      <c r="L4640" s="5">
        <v>0</v>
      </c>
      <c r="M4640" t="str">
        <f>IF(ISERROR(VLOOKUP(A4640,'[1]Ecart validé'!$A:$A,1,FALSE)),Z4640,"Ecart Validé")</f>
        <v>valid</v>
      </c>
      <c r="R4640" t="s">
        <v>30</v>
      </c>
      <c r="X4640"/>
      <c r="Y4640"/>
      <c r="Z4640" t="s">
        <v>31</v>
      </c>
    </row>
    <row r="4641" spans="1:26" x14ac:dyDescent="0.3">
      <c r="A4641" t="s">
        <v>6199</v>
      </c>
      <c r="B4641" t="s">
        <v>6107</v>
      </c>
      <c r="C4641">
        <v>33342</v>
      </c>
      <c r="D4641" t="str">
        <f>+VLOOKUP(C4641,Param!K:L,2,FALSE)</f>
        <v>LONDON ENERGY</v>
      </c>
      <c r="E4641" t="s">
        <v>6196</v>
      </c>
      <c r="F4641" t="s">
        <v>37</v>
      </c>
      <c r="G4641" t="s">
        <v>1422</v>
      </c>
      <c r="H4641" s="5">
        <v>18216.8106999999</v>
      </c>
      <c r="I4641" s="5">
        <v>18216.816599999998</v>
      </c>
      <c r="J4641" s="5">
        <v>-5.9000000001105902E-3</v>
      </c>
      <c r="K4641" s="5">
        <v>18216.8106999999</v>
      </c>
      <c r="L4641" s="5">
        <v>0</v>
      </c>
      <c r="M4641" t="str">
        <f>IF(ISERROR(VLOOKUP(A4641,'[1]Ecart validé'!$A:$A,1,FALSE)),Z4641,"Ecart Validé")</f>
        <v>valid</v>
      </c>
      <c r="R4641" t="s">
        <v>30</v>
      </c>
      <c r="X4641"/>
      <c r="Y4641"/>
      <c r="Z4641" t="s">
        <v>31</v>
      </c>
    </row>
    <row r="4642" spans="1:26" x14ac:dyDescent="0.3">
      <c r="A4642" t="s">
        <v>6200</v>
      </c>
      <c r="B4642" t="s">
        <v>6107</v>
      </c>
      <c r="C4642">
        <v>33467</v>
      </c>
      <c r="D4642" t="str">
        <f>+VLOOKUP(C4642,Param!K:L,2,FALSE)</f>
        <v>SUNDANCE PARTNERS LTD</v>
      </c>
      <c r="E4642" t="s">
        <v>6201</v>
      </c>
      <c r="F4642" t="s">
        <v>28</v>
      </c>
      <c r="G4642" t="s">
        <v>1422</v>
      </c>
      <c r="H4642" s="5">
        <v>176.02</v>
      </c>
      <c r="I4642" s="5">
        <v>176.44</v>
      </c>
      <c r="J4642" s="5">
        <v>-0.41999999999998699</v>
      </c>
      <c r="K4642" s="5">
        <v>176.02</v>
      </c>
      <c r="L4642" s="5">
        <v>0</v>
      </c>
      <c r="M4642" t="str">
        <f>IF(ISERROR(VLOOKUP(A4642,'[1]Ecart validé'!$A:$A,1,FALSE)),Z4642,"Ecart Validé")</f>
        <v>valid</v>
      </c>
      <c r="R4642" t="s">
        <v>30</v>
      </c>
      <c r="X4642"/>
      <c r="Y4642"/>
      <c r="Z4642" t="s">
        <v>31</v>
      </c>
    </row>
    <row r="4643" spans="1:26" x14ac:dyDescent="0.3">
      <c r="A4643" t="s">
        <v>6202</v>
      </c>
      <c r="B4643" t="s">
        <v>6107</v>
      </c>
      <c r="C4643">
        <v>33469</v>
      </c>
      <c r="D4643" t="str">
        <f>+VLOOKUP(C4643,Param!K:L,2,FALSE)</f>
        <v>Easynet Enterprise Services Ltd</v>
      </c>
      <c r="E4643" t="s">
        <v>6203</v>
      </c>
      <c r="F4643" t="s">
        <v>28</v>
      </c>
      <c r="G4643" t="s">
        <v>1422</v>
      </c>
      <c r="H4643" s="5">
        <v>16884.650000000001</v>
      </c>
      <c r="I4643" s="5">
        <v>16884.6548</v>
      </c>
      <c r="J4643" s="5">
        <v>-4.7999999987950997E-3</v>
      </c>
      <c r="K4643" s="5">
        <v>16884.6548</v>
      </c>
      <c r="L4643" s="5">
        <v>-4.7999999987950997E-3</v>
      </c>
      <c r="M4643" t="str">
        <f>IF(ISERROR(VLOOKUP(A4643,'[1]Ecart validé'!$A:$A,1,FALSE)),Z4643,"Ecart Validé")</f>
        <v>valid</v>
      </c>
      <c r="R4643" t="s">
        <v>30</v>
      </c>
      <c r="X4643"/>
      <c r="Y4643"/>
      <c r="Z4643" t="s">
        <v>31</v>
      </c>
    </row>
    <row r="4644" spans="1:26" ht="57.6" x14ac:dyDescent="0.3">
      <c r="A4644" t="s">
        <v>6204</v>
      </c>
      <c r="B4644" t="s">
        <v>6107</v>
      </c>
      <c r="C4644">
        <v>33469</v>
      </c>
      <c r="D4644" t="str">
        <f>+VLOOKUP(C4644,Param!K:L,2,FALSE)</f>
        <v>Easynet Enterprise Services Ltd</v>
      </c>
      <c r="E4644" t="s">
        <v>6203</v>
      </c>
      <c r="F4644" t="s">
        <v>33</v>
      </c>
      <c r="G4644" t="s">
        <v>1422</v>
      </c>
      <c r="H4644" s="5">
        <v>9880.8099999999795</v>
      </c>
      <c r="I4644" s="5">
        <v>9875.8264999999992</v>
      </c>
      <c r="J4644" s="5">
        <v>4.9834999999839003</v>
      </c>
      <c r="K4644" s="5">
        <v>9875.8264999999992</v>
      </c>
      <c r="L4644" s="5">
        <v>4.9834999999839003</v>
      </c>
      <c r="M4644" t="str">
        <f>IF(ISERROR(VLOOKUP(A4644,'[1]Ecart validé'!$A:$A,1,FALSE)),Z4644,"Ecart Validé")</f>
        <v>Ecart Validé</v>
      </c>
      <c r="N4644" t="s">
        <v>6205</v>
      </c>
      <c r="O4644" t="s">
        <v>6206</v>
      </c>
      <c r="P4644" t="s">
        <v>85</v>
      </c>
      <c r="Q4644" t="s">
        <v>6207</v>
      </c>
      <c r="R4644" t="s">
        <v>30</v>
      </c>
      <c r="S4644" t="s">
        <v>42</v>
      </c>
      <c r="T4644" t="s">
        <v>43</v>
      </c>
      <c r="U4644" s="13" t="s">
        <v>6208</v>
      </c>
      <c r="V4644" t="s">
        <v>45</v>
      </c>
      <c r="X4644" t="s">
        <v>458</v>
      </c>
      <c r="Y4644" t="s">
        <v>458</v>
      </c>
      <c r="Z4644" t="s">
        <v>88</v>
      </c>
    </row>
    <row r="4645" spans="1:26" x14ac:dyDescent="0.3">
      <c r="A4645" t="s">
        <v>6209</v>
      </c>
      <c r="B4645" t="s">
        <v>6107</v>
      </c>
      <c r="C4645">
        <v>33469</v>
      </c>
      <c r="D4645" t="str">
        <f>+VLOOKUP(C4645,Param!K:L,2,FALSE)</f>
        <v>Easynet Enterprise Services Ltd</v>
      </c>
      <c r="E4645" t="s">
        <v>6203</v>
      </c>
      <c r="F4645" t="s">
        <v>35</v>
      </c>
      <c r="G4645" t="s">
        <v>1422</v>
      </c>
      <c r="H4645" s="5">
        <v>102.91</v>
      </c>
      <c r="I4645" s="5">
        <v>102.91289999999999</v>
      </c>
      <c r="J4645" s="5">
        <v>-2.8999999999967901E-3</v>
      </c>
      <c r="K4645" s="5">
        <v>102.91289999999999</v>
      </c>
      <c r="L4645" s="5">
        <v>-2.8999999999967901E-3</v>
      </c>
      <c r="M4645" t="str">
        <f>IF(ISERROR(VLOOKUP(A4645,'[1]Ecart validé'!$A:$A,1,FALSE)),Z4645,"Ecart Validé")</f>
        <v>valid</v>
      </c>
      <c r="R4645" t="s">
        <v>30</v>
      </c>
      <c r="X4645"/>
      <c r="Y4645"/>
      <c r="Z4645" t="s">
        <v>31</v>
      </c>
    </row>
    <row r="4646" spans="1:26" x14ac:dyDescent="0.3">
      <c r="A4646" t="s">
        <v>6210</v>
      </c>
      <c r="B4646" t="s">
        <v>6107</v>
      </c>
      <c r="C4646">
        <v>33469</v>
      </c>
      <c r="D4646" t="str">
        <f>+VLOOKUP(C4646,Param!K:L,2,FALSE)</f>
        <v>Easynet Enterprise Services Ltd</v>
      </c>
      <c r="E4646" t="s">
        <v>6203</v>
      </c>
      <c r="F4646" t="s">
        <v>37</v>
      </c>
      <c r="G4646" t="s">
        <v>1422</v>
      </c>
      <c r="H4646" s="5">
        <v>59.41</v>
      </c>
      <c r="I4646" s="5">
        <v>59.405700000000003</v>
      </c>
      <c r="J4646" s="5">
        <v>4.2999999999935304E-3</v>
      </c>
      <c r="K4646" s="5">
        <v>59.405700000000003</v>
      </c>
      <c r="L4646" s="5">
        <v>4.2999999999935304E-3</v>
      </c>
      <c r="M4646" t="str">
        <f>IF(ISERROR(VLOOKUP(A4646,'[1]Ecart validé'!$A:$A,1,FALSE)),Z4646,"Ecart Validé")</f>
        <v>valid</v>
      </c>
      <c r="R4646" t="s">
        <v>30</v>
      </c>
      <c r="X4646"/>
      <c r="Y4646"/>
      <c r="Z4646" t="s">
        <v>31</v>
      </c>
    </row>
    <row r="4647" spans="1:26" x14ac:dyDescent="0.3">
      <c r="A4647" t="s">
        <v>6211</v>
      </c>
      <c r="B4647" t="s">
        <v>6107</v>
      </c>
      <c r="C4647">
        <v>33646</v>
      </c>
      <c r="D4647" t="str">
        <f>+VLOOKUP(C4647,Param!K:L,2,FALSE)</f>
        <v>Utopia Projects</v>
      </c>
      <c r="E4647" t="s">
        <v>6212</v>
      </c>
      <c r="F4647" t="s">
        <v>33</v>
      </c>
      <c r="G4647" t="s">
        <v>1422</v>
      </c>
      <c r="H4647" s="5">
        <v>33.881249999999902</v>
      </c>
      <c r="I4647" s="5">
        <v>33.8812</v>
      </c>
      <c r="J4647" s="5">
        <v>4.99999999945544E-5</v>
      </c>
      <c r="K4647" s="5">
        <v>33.881249999999902</v>
      </c>
      <c r="L4647" s="5">
        <v>0</v>
      </c>
      <c r="M4647" t="str">
        <f>IF(ISERROR(VLOOKUP(A4647,'[1]Ecart validé'!$A:$A,1,FALSE)),Z4647,"Ecart Validé")</f>
        <v>valid</v>
      </c>
      <c r="R4647" t="s">
        <v>30</v>
      </c>
      <c r="X4647"/>
      <c r="Y4647"/>
      <c r="Z4647" t="s">
        <v>31</v>
      </c>
    </row>
    <row r="4648" spans="1:26" x14ac:dyDescent="0.3">
      <c r="A4648" t="s">
        <v>6213</v>
      </c>
      <c r="B4648" t="s">
        <v>6107</v>
      </c>
      <c r="C4648">
        <v>33646</v>
      </c>
      <c r="D4648" t="str">
        <f>+VLOOKUP(C4648,Param!K:L,2,FALSE)</f>
        <v>Utopia Projects</v>
      </c>
      <c r="E4648" t="s">
        <v>6212</v>
      </c>
      <c r="F4648" t="s">
        <v>35</v>
      </c>
      <c r="G4648" t="s">
        <v>1422</v>
      </c>
      <c r="H4648" s="5">
        <v>69.195999999999998</v>
      </c>
      <c r="I4648" s="5">
        <v>69.196100000000001</v>
      </c>
      <c r="J4648" s="5">
        <v>-1.0000000000331901E-4</v>
      </c>
      <c r="K4648" s="5">
        <v>69.195999999999998</v>
      </c>
      <c r="L4648" s="5">
        <v>0</v>
      </c>
      <c r="M4648" t="str">
        <f>IF(ISERROR(VLOOKUP(A4648,'[1]Ecart validé'!$A:$A,1,FALSE)),Z4648,"Ecart Validé")</f>
        <v>valid</v>
      </c>
      <c r="R4648" t="s">
        <v>30</v>
      </c>
      <c r="X4648"/>
      <c r="Y4648"/>
      <c r="Z4648" t="s">
        <v>31</v>
      </c>
    </row>
    <row r="4649" spans="1:26" x14ac:dyDescent="0.3">
      <c r="A4649" t="s">
        <v>6214</v>
      </c>
      <c r="B4649" t="s">
        <v>6107</v>
      </c>
      <c r="C4649">
        <v>33646</v>
      </c>
      <c r="D4649" t="str">
        <f>+VLOOKUP(C4649,Param!K:L,2,FALSE)</f>
        <v>Utopia Projects</v>
      </c>
      <c r="E4649" t="s">
        <v>6212</v>
      </c>
      <c r="F4649" t="s">
        <v>37</v>
      </c>
      <c r="G4649" t="s">
        <v>1422</v>
      </c>
      <c r="H4649" s="5">
        <v>61.6</v>
      </c>
      <c r="I4649" s="5">
        <v>61.6</v>
      </c>
      <c r="J4649" s="5">
        <v>0</v>
      </c>
      <c r="K4649" s="5">
        <v>61.6</v>
      </c>
      <c r="L4649" s="5">
        <v>0</v>
      </c>
      <c r="M4649" t="str">
        <f>IF(ISERROR(VLOOKUP(A4649,'[1]Ecart validé'!$A:$A,1,FALSE)),Z4649,"Ecart Validé")</f>
        <v>valid</v>
      </c>
      <c r="R4649" t="s">
        <v>30</v>
      </c>
      <c r="X4649"/>
      <c r="Y4649"/>
      <c r="Z4649" t="s">
        <v>31</v>
      </c>
    </row>
    <row r="4650" spans="1:26" x14ac:dyDescent="0.3">
      <c r="A4650" t="s">
        <v>6215</v>
      </c>
      <c r="B4650" t="s">
        <v>6107</v>
      </c>
      <c r="C4650">
        <v>33702</v>
      </c>
      <c r="D4650" t="str">
        <f>+VLOOKUP(C4650,Param!K:L,2,FALSE)</f>
        <v>BATES OF LONDON</v>
      </c>
      <c r="E4650" t="s">
        <v>6216</v>
      </c>
      <c r="F4650" t="s">
        <v>28</v>
      </c>
      <c r="G4650" t="s">
        <v>1422</v>
      </c>
      <c r="H4650" s="5">
        <v>3074</v>
      </c>
      <c r="I4650" s="5">
        <v>3074.67</v>
      </c>
      <c r="J4650" s="5">
        <v>-0.67000000000007198</v>
      </c>
      <c r="K4650" s="5">
        <v>3074</v>
      </c>
      <c r="L4650" s="5">
        <v>0</v>
      </c>
      <c r="M4650" t="str">
        <f>IF(ISERROR(VLOOKUP(A4650,'[1]Ecart validé'!$A:$A,1,FALSE)),Z4650,"Ecart Validé")</f>
        <v>valid</v>
      </c>
      <c r="R4650" t="s">
        <v>30</v>
      </c>
      <c r="X4650"/>
      <c r="Y4650"/>
      <c r="Z4650" t="s">
        <v>31</v>
      </c>
    </row>
    <row r="4651" spans="1:26" x14ac:dyDescent="0.3">
      <c r="A4651" t="s">
        <v>6217</v>
      </c>
      <c r="B4651" t="s">
        <v>6107</v>
      </c>
      <c r="C4651">
        <v>33702</v>
      </c>
      <c r="D4651" t="str">
        <f>+VLOOKUP(C4651,Param!K:L,2,FALSE)</f>
        <v>BATES OF LONDON</v>
      </c>
      <c r="E4651" t="s">
        <v>6216</v>
      </c>
      <c r="F4651" t="s">
        <v>35</v>
      </c>
      <c r="G4651" t="s">
        <v>1422</v>
      </c>
      <c r="H4651" s="5">
        <v>676.81095000000005</v>
      </c>
      <c r="I4651" s="5">
        <v>676.81089999999995</v>
      </c>
      <c r="J4651" s="5">
        <v>5.0000000101135797E-5</v>
      </c>
      <c r="K4651" s="5">
        <v>676.81095000000005</v>
      </c>
      <c r="L4651" s="5">
        <v>0</v>
      </c>
      <c r="M4651" t="str">
        <f>IF(ISERROR(VLOOKUP(A4651,'[1]Ecart validé'!$A:$A,1,FALSE)),Z4651,"Ecart Validé")</f>
        <v>valid</v>
      </c>
      <c r="R4651" t="s">
        <v>30</v>
      </c>
      <c r="X4651"/>
      <c r="Y4651"/>
      <c r="Z4651" t="s">
        <v>31</v>
      </c>
    </row>
    <row r="4652" spans="1:26" x14ac:dyDescent="0.3">
      <c r="A4652" t="s">
        <v>6218</v>
      </c>
      <c r="B4652" t="s">
        <v>6107</v>
      </c>
      <c r="C4652">
        <v>33702</v>
      </c>
      <c r="D4652" t="str">
        <f>+VLOOKUP(C4652,Param!K:L,2,FALSE)</f>
        <v>BATES OF LONDON</v>
      </c>
      <c r="E4652" t="s">
        <v>6216</v>
      </c>
      <c r="F4652" t="s">
        <v>37</v>
      </c>
      <c r="G4652" t="s">
        <v>1422</v>
      </c>
      <c r="H4652" s="5">
        <v>1144.83</v>
      </c>
      <c r="I4652" s="5">
        <v>1144.83</v>
      </c>
      <c r="J4652" s="5">
        <v>0</v>
      </c>
      <c r="K4652" s="5">
        <v>1144.83</v>
      </c>
      <c r="L4652" s="5">
        <v>0</v>
      </c>
      <c r="M4652" t="str">
        <f>IF(ISERROR(VLOOKUP(A4652,'[1]Ecart validé'!$A:$A,1,FALSE)),Z4652,"Ecart Validé")</f>
        <v>valid</v>
      </c>
      <c r="R4652" t="s">
        <v>30</v>
      </c>
      <c r="X4652"/>
      <c r="Y4652"/>
      <c r="Z4652" t="s">
        <v>31</v>
      </c>
    </row>
    <row r="4653" spans="1:26" x14ac:dyDescent="0.3">
      <c r="A4653" t="s">
        <v>6219</v>
      </c>
      <c r="B4653" t="s">
        <v>6107</v>
      </c>
      <c r="C4653">
        <v>33730</v>
      </c>
      <c r="D4653" t="str">
        <f>+VLOOKUP(C4653,Param!K:L,2,FALSE)</f>
        <v>ROMAN LTD</v>
      </c>
      <c r="E4653" t="s">
        <v>6220</v>
      </c>
      <c r="F4653" t="s">
        <v>28</v>
      </c>
      <c r="G4653" t="s">
        <v>1422</v>
      </c>
      <c r="H4653" s="5">
        <v>71</v>
      </c>
      <c r="I4653" s="5">
        <v>71.325000000000003</v>
      </c>
      <c r="J4653" s="5">
        <v>-0.32500000000000201</v>
      </c>
      <c r="K4653" s="5">
        <v>71</v>
      </c>
      <c r="L4653" s="5">
        <v>0</v>
      </c>
      <c r="M4653" t="str">
        <f>IF(ISERROR(VLOOKUP(A4653,'[1]Ecart validé'!$A:$A,1,FALSE)),Z4653,"Ecart Validé")</f>
        <v>valid</v>
      </c>
      <c r="R4653" t="s">
        <v>30</v>
      </c>
      <c r="X4653"/>
      <c r="Y4653"/>
      <c r="Z4653" t="s">
        <v>31</v>
      </c>
    </row>
    <row r="4654" spans="1:26" x14ac:dyDescent="0.3">
      <c r="A4654" t="s">
        <v>6221</v>
      </c>
      <c r="B4654" t="s">
        <v>6107</v>
      </c>
      <c r="C4654">
        <v>33730</v>
      </c>
      <c r="D4654" t="str">
        <f>+VLOOKUP(C4654,Param!K:L,2,FALSE)</f>
        <v>ROMAN LTD</v>
      </c>
      <c r="E4654" t="s">
        <v>6220</v>
      </c>
      <c r="F4654" t="s">
        <v>35</v>
      </c>
      <c r="G4654" t="s">
        <v>1422</v>
      </c>
      <c r="H4654" s="5">
        <v>2119.2249999999999</v>
      </c>
      <c r="I4654" s="5">
        <v>2119.2249999999999</v>
      </c>
      <c r="J4654" s="5">
        <v>0</v>
      </c>
      <c r="K4654" s="5">
        <v>2119.2249999999999</v>
      </c>
      <c r="L4654" s="5">
        <v>0</v>
      </c>
      <c r="M4654" t="str">
        <f>IF(ISERROR(VLOOKUP(A4654,'[1]Ecart validé'!$A:$A,1,FALSE)),Z4654,"Ecart Validé")</f>
        <v>valid</v>
      </c>
      <c r="R4654" t="s">
        <v>30</v>
      </c>
      <c r="X4654"/>
      <c r="Y4654"/>
      <c r="Z4654" t="s">
        <v>31</v>
      </c>
    </row>
    <row r="4655" spans="1:26" x14ac:dyDescent="0.3">
      <c r="A4655" t="s">
        <v>6222</v>
      </c>
      <c r="B4655" t="s">
        <v>6107</v>
      </c>
      <c r="C4655">
        <v>33772</v>
      </c>
      <c r="D4655" t="str">
        <f>+VLOOKUP(C4655,Param!K:L,2,FALSE)</f>
        <v>Scomac Catering Equipment Ltd</v>
      </c>
      <c r="E4655" t="s">
        <v>6223</v>
      </c>
      <c r="F4655" t="s">
        <v>28</v>
      </c>
      <c r="G4655" t="s">
        <v>1422</v>
      </c>
      <c r="H4655" s="5">
        <v>1000.01</v>
      </c>
      <c r="I4655" s="5">
        <v>1000.725</v>
      </c>
      <c r="J4655" s="5">
        <v>-0.71500000000003106</v>
      </c>
      <c r="K4655" s="5">
        <v>1000.01</v>
      </c>
      <c r="L4655" s="5">
        <v>0</v>
      </c>
      <c r="M4655" t="str">
        <f>IF(ISERROR(VLOOKUP(A4655,'[1]Ecart validé'!$A:$A,1,FALSE)),Z4655,"Ecart Validé")</f>
        <v>valid</v>
      </c>
      <c r="R4655" t="s">
        <v>30</v>
      </c>
      <c r="X4655"/>
      <c r="Y4655"/>
      <c r="Z4655" t="s">
        <v>31</v>
      </c>
    </row>
    <row r="4656" spans="1:26" x14ac:dyDescent="0.3">
      <c r="A4656" t="s">
        <v>6224</v>
      </c>
      <c r="B4656" t="s">
        <v>6107</v>
      </c>
      <c r="C4656">
        <v>33772</v>
      </c>
      <c r="D4656" t="str">
        <f>+VLOOKUP(C4656,Param!K:L,2,FALSE)</f>
        <v>Scomac Catering Equipment Ltd</v>
      </c>
      <c r="E4656" t="s">
        <v>6223</v>
      </c>
      <c r="F4656" t="s">
        <v>33</v>
      </c>
      <c r="G4656" t="s">
        <v>1422</v>
      </c>
      <c r="H4656" s="5">
        <v>259.77499999999998</v>
      </c>
      <c r="I4656" s="5">
        <v>259.77499999999998</v>
      </c>
      <c r="J4656" s="5">
        <v>0</v>
      </c>
      <c r="K4656" s="5">
        <v>259.77499999999998</v>
      </c>
      <c r="L4656" s="5">
        <v>0</v>
      </c>
      <c r="M4656" t="str">
        <f>IF(ISERROR(VLOOKUP(A4656,'[1]Ecart validé'!$A:$A,1,FALSE)),Z4656,"Ecart Validé")</f>
        <v>valid</v>
      </c>
      <c r="R4656" t="s">
        <v>30</v>
      </c>
      <c r="X4656"/>
      <c r="Y4656"/>
      <c r="Z4656" t="s">
        <v>31</v>
      </c>
    </row>
    <row r="4657" spans="1:26" x14ac:dyDescent="0.3">
      <c r="A4657" t="s">
        <v>6225</v>
      </c>
      <c r="B4657" t="s">
        <v>6107</v>
      </c>
      <c r="C4657">
        <v>33772</v>
      </c>
      <c r="D4657" t="str">
        <f>+VLOOKUP(C4657,Param!K:L,2,FALSE)</f>
        <v>Scomac Catering Equipment Ltd</v>
      </c>
      <c r="E4657" t="s">
        <v>6223</v>
      </c>
      <c r="F4657" t="s">
        <v>35</v>
      </c>
      <c r="G4657" t="s">
        <v>1422</v>
      </c>
      <c r="H4657" s="5">
        <v>110</v>
      </c>
      <c r="I4657" s="5">
        <v>110</v>
      </c>
      <c r="J4657" s="5">
        <v>0</v>
      </c>
      <c r="K4657" s="5">
        <v>110</v>
      </c>
      <c r="L4657" s="5">
        <v>0</v>
      </c>
      <c r="M4657" t="str">
        <f>IF(ISERROR(VLOOKUP(A4657,'[1]Ecart validé'!$A:$A,1,FALSE)),Z4657,"Ecart Validé")</f>
        <v>valid</v>
      </c>
      <c r="R4657" t="s">
        <v>30</v>
      </c>
      <c r="X4657"/>
      <c r="Y4657"/>
      <c r="Z4657" t="s">
        <v>31</v>
      </c>
    </row>
    <row r="4658" spans="1:26" x14ac:dyDescent="0.3">
      <c r="A4658" t="s">
        <v>6226</v>
      </c>
      <c r="B4658" t="s">
        <v>6107</v>
      </c>
      <c r="C4658">
        <v>33772</v>
      </c>
      <c r="D4658" t="str">
        <f>+VLOOKUP(C4658,Param!K:L,2,FALSE)</f>
        <v>Scomac Catering Equipment Ltd</v>
      </c>
      <c r="E4658" t="s">
        <v>6223</v>
      </c>
      <c r="F4658" t="s">
        <v>37</v>
      </c>
      <c r="G4658" t="s">
        <v>1422</v>
      </c>
      <c r="H4658" s="5">
        <v>5.9249999999999998</v>
      </c>
      <c r="I4658" s="5">
        <v>5.9249999999999998</v>
      </c>
      <c r="J4658" s="5">
        <v>0</v>
      </c>
      <c r="K4658" s="5">
        <v>5.9249999999999998</v>
      </c>
      <c r="L4658" s="5">
        <v>0</v>
      </c>
      <c r="M4658" t="str">
        <f>IF(ISERROR(VLOOKUP(A4658,'[1]Ecart validé'!$A:$A,1,FALSE)),Z4658,"Ecart Validé")</f>
        <v>valid</v>
      </c>
      <c r="R4658" t="s">
        <v>30</v>
      </c>
      <c r="X4658"/>
      <c r="Y4658"/>
      <c r="Z4658" t="s">
        <v>31</v>
      </c>
    </row>
    <row r="4659" spans="1:26" x14ac:dyDescent="0.3">
      <c r="A4659" t="s">
        <v>6227</v>
      </c>
      <c r="B4659" t="s">
        <v>6107</v>
      </c>
      <c r="C4659">
        <v>33961</v>
      </c>
      <c r="D4659" t="str">
        <f>+VLOOKUP(C4659,Param!K:L,2,FALSE)</f>
        <v>Eastwood Interior Contractors LTD</v>
      </c>
      <c r="E4659" t="s">
        <v>6228</v>
      </c>
      <c r="F4659" t="s">
        <v>28</v>
      </c>
      <c r="G4659" t="s">
        <v>1422</v>
      </c>
      <c r="H4659" s="5">
        <v>971</v>
      </c>
      <c r="I4659" s="5">
        <v>971.41</v>
      </c>
      <c r="J4659" s="5">
        <v>-0.409999999999968</v>
      </c>
      <c r="K4659" s="5">
        <v>971</v>
      </c>
      <c r="L4659" s="5">
        <v>0</v>
      </c>
      <c r="M4659" t="str">
        <f>IF(ISERROR(VLOOKUP(A4659,'[1]Ecart validé'!$A:$A,1,FALSE)),Z4659,"Ecart Validé")</f>
        <v>valid</v>
      </c>
      <c r="R4659" t="s">
        <v>30</v>
      </c>
      <c r="X4659"/>
      <c r="Y4659"/>
      <c r="Z4659" t="s">
        <v>31</v>
      </c>
    </row>
    <row r="4660" spans="1:26" x14ac:dyDescent="0.3">
      <c r="A4660" t="s">
        <v>6229</v>
      </c>
      <c r="B4660" t="s">
        <v>6107</v>
      </c>
      <c r="C4660">
        <v>33961</v>
      </c>
      <c r="D4660" t="str">
        <f>+VLOOKUP(C4660,Param!K:L,2,FALSE)</f>
        <v>Eastwood Interior Contractors LTD</v>
      </c>
      <c r="E4660" t="s">
        <v>6228</v>
      </c>
      <c r="F4660" t="s">
        <v>33</v>
      </c>
      <c r="G4660" t="s">
        <v>1422</v>
      </c>
      <c r="H4660" s="5">
        <v>68.659000000000006</v>
      </c>
      <c r="I4660" s="5">
        <v>68.659000000000006</v>
      </c>
      <c r="J4660" s="5">
        <v>0</v>
      </c>
      <c r="K4660" s="5">
        <v>68.659000000000006</v>
      </c>
      <c r="L4660" s="5">
        <v>0</v>
      </c>
      <c r="M4660" t="str">
        <f>IF(ISERROR(VLOOKUP(A4660,'[1]Ecart validé'!$A:$A,1,FALSE)),Z4660,"Ecart Validé")</f>
        <v>valid</v>
      </c>
      <c r="R4660" t="s">
        <v>30</v>
      </c>
      <c r="X4660"/>
      <c r="Y4660"/>
      <c r="Z4660" t="s">
        <v>31</v>
      </c>
    </row>
    <row r="4661" spans="1:26" x14ac:dyDescent="0.3">
      <c r="A4661" t="s">
        <v>6230</v>
      </c>
      <c r="B4661" t="s">
        <v>6107</v>
      </c>
      <c r="C4661">
        <v>33961</v>
      </c>
      <c r="D4661" t="str">
        <f>+VLOOKUP(C4661,Param!K:L,2,FALSE)</f>
        <v>Eastwood Interior Contractors LTD</v>
      </c>
      <c r="E4661" t="s">
        <v>6228</v>
      </c>
      <c r="F4661" t="s">
        <v>35</v>
      </c>
      <c r="G4661" t="s">
        <v>1422</v>
      </c>
      <c r="H4661" s="5">
        <v>672.50429999999994</v>
      </c>
      <c r="I4661" s="5">
        <v>672.50429999999994</v>
      </c>
      <c r="J4661" s="5">
        <v>0</v>
      </c>
      <c r="K4661" s="5">
        <v>672.50429999999994</v>
      </c>
      <c r="L4661" s="5">
        <v>0</v>
      </c>
      <c r="M4661" t="str">
        <f>IF(ISERROR(VLOOKUP(A4661,'[1]Ecart validé'!$A:$A,1,FALSE)),Z4661,"Ecart Validé")</f>
        <v>valid</v>
      </c>
      <c r="R4661" t="s">
        <v>30</v>
      </c>
      <c r="X4661"/>
      <c r="Y4661"/>
      <c r="Z4661" t="s">
        <v>31</v>
      </c>
    </row>
    <row r="4662" spans="1:26" x14ac:dyDescent="0.3">
      <c r="A4662" t="s">
        <v>6231</v>
      </c>
      <c r="B4662" t="s">
        <v>6107</v>
      </c>
      <c r="C4662">
        <v>33961</v>
      </c>
      <c r="D4662" t="str">
        <f>+VLOOKUP(C4662,Param!K:L,2,FALSE)</f>
        <v>Eastwood Interior Contractors LTD</v>
      </c>
      <c r="E4662" t="s">
        <v>6228</v>
      </c>
      <c r="F4662" t="s">
        <v>37</v>
      </c>
      <c r="G4662" t="s">
        <v>1422</v>
      </c>
      <c r="H4662" s="5">
        <v>484.43700000000001</v>
      </c>
      <c r="I4662" s="5">
        <v>484.43700000000001</v>
      </c>
      <c r="J4662" s="5">
        <v>0</v>
      </c>
      <c r="K4662" s="5">
        <v>484.43700000000001</v>
      </c>
      <c r="L4662" s="5">
        <v>0</v>
      </c>
      <c r="M4662" t="str">
        <f>IF(ISERROR(VLOOKUP(A4662,'[1]Ecart validé'!$A:$A,1,FALSE)),Z4662,"Ecart Validé")</f>
        <v>valid</v>
      </c>
      <c r="R4662" t="s">
        <v>30</v>
      </c>
      <c r="X4662"/>
      <c r="Y4662"/>
      <c r="Z4662" t="s">
        <v>31</v>
      </c>
    </row>
    <row r="4663" spans="1:26" x14ac:dyDescent="0.3">
      <c r="A4663" t="s">
        <v>6232</v>
      </c>
      <c r="B4663" t="s">
        <v>6107</v>
      </c>
      <c r="C4663">
        <v>34177</v>
      </c>
      <c r="D4663" t="str">
        <f>+VLOOKUP(C4663,Param!K:L,2,FALSE)</f>
        <v>Music Concierge</v>
      </c>
      <c r="E4663" t="s">
        <v>6233</v>
      </c>
      <c r="F4663" t="s">
        <v>37</v>
      </c>
      <c r="G4663" t="s">
        <v>1422</v>
      </c>
      <c r="H4663" s="5">
        <v>30.675000000000001</v>
      </c>
      <c r="I4663" s="5">
        <v>30.675000000000001</v>
      </c>
      <c r="J4663" s="5">
        <v>0</v>
      </c>
      <c r="K4663" s="5">
        <v>30.675000000000001</v>
      </c>
      <c r="L4663" s="5">
        <v>0</v>
      </c>
      <c r="M4663" t="str">
        <f>IF(ISERROR(VLOOKUP(A4663,'[1]Ecart validé'!$A:$A,1,FALSE)),Z4663,"Ecart Validé")</f>
        <v>valid</v>
      </c>
      <c r="R4663" t="s">
        <v>30</v>
      </c>
      <c r="X4663"/>
      <c r="Y4663"/>
      <c r="Z4663" t="s">
        <v>31</v>
      </c>
    </row>
    <row r="4664" spans="1:26" x14ac:dyDescent="0.3">
      <c r="A4664" t="s">
        <v>6234</v>
      </c>
      <c r="B4664" t="s">
        <v>6107</v>
      </c>
      <c r="C4664">
        <v>34222</v>
      </c>
      <c r="D4664" t="str">
        <f>+VLOOKUP(C4664,Param!K:L,2,FALSE)</f>
        <v>THE BREAD FACTORY</v>
      </c>
      <c r="E4664" t="s">
        <v>6235</v>
      </c>
      <c r="F4664" t="s">
        <v>28</v>
      </c>
      <c r="G4664" t="s">
        <v>1422</v>
      </c>
      <c r="H4664" s="5">
        <v>127.99</v>
      </c>
      <c r="I4664" s="5">
        <v>128.29</v>
      </c>
      <c r="J4664" s="5">
        <v>-0.299999999999982</v>
      </c>
      <c r="K4664" s="5">
        <v>127.99</v>
      </c>
      <c r="L4664" s="5">
        <v>0</v>
      </c>
      <c r="M4664" t="str">
        <f>IF(ISERROR(VLOOKUP(A4664,'[1]Ecart validé'!$A:$A,1,FALSE)),Z4664,"Ecart Validé")</f>
        <v>valid</v>
      </c>
      <c r="R4664" t="s">
        <v>30</v>
      </c>
      <c r="X4664"/>
      <c r="Y4664"/>
      <c r="Z4664" t="s">
        <v>31</v>
      </c>
    </row>
    <row r="4665" spans="1:26" x14ac:dyDescent="0.3">
      <c r="A4665" t="s">
        <v>6236</v>
      </c>
      <c r="B4665" t="s">
        <v>6107</v>
      </c>
      <c r="C4665">
        <v>34222</v>
      </c>
      <c r="D4665" t="str">
        <f>+VLOOKUP(C4665,Param!K:L,2,FALSE)</f>
        <v>THE BREAD FACTORY</v>
      </c>
      <c r="E4665" t="s">
        <v>6235</v>
      </c>
      <c r="F4665" t="s">
        <v>35</v>
      </c>
      <c r="G4665" t="s">
        <v>1422</v>
      </c>
      <c r="H4665" s="5">
        <v>19.634599999999999</v>
      </c>
      <c r="I4665" s="5">
        <v>19.634599999999999</v>
      </c>
      <c r="J4665" s="5">
        <v>0</v>
      </c>
      <c r="K4665" s="5">
        <v>19.634599999999999</v>
      </c>
      <c r="L4665" s="5">
        <v>0</v>
      </c>
      <c r="M4665" t="str">
        <f>IF(ISERROR(VLOOKUP(A4665,'[1]Ecart validé'!$A:$A,1,FALSE)),Z4665,"Ecart Validé")</f>
        <v>valid</v>
      </c>
      <c r="R4665" t="s">
        <v>30</v>
      </c>
      <c r="X4665"/>
      <c r="Y4665"/>
      <c r="Z4665" t="s">
        <v>31</v>
      </c>
    </row>
    <row r="4666" spans="1:26" x14ac:dyDescent="0.3">
      <c r="A4666" t="s">
        <v>6237</v>
      </c>
      <c r="B4666" t="s">
        <v>6107</v>
      </c>
      <c r="C4666">
        <v>34222</v>
      </c>
      <c r="D4666" t="str">
        <f>+VLOOKUP(C4666,Param!K:L,2,FALSE)</f>
        <v>THE BREAD FACTORY</v>
      </c>
      <c r="E4666" t="s">
        <v>6235</v>
      </c>
      <c r="F4666" t="s">
        <v>37</v>
      </c>
      <c r="G4666" t="s">
        <v>1422</v>
      </c>
      <c r="H4666" s="5">
        <v>40.101500000000001</v>
      </c>
      <c r="I4666" s="5">
        <v>40.101500000000001</v>
      </c>
      <c r="J4666" s="5">
        <v>0</v>
      </c>
      <c r="K4666" s="5">
        <v>40.101500000000001</v>
      </c>
      <c r="L4666" s="5">
        <v>0</v>
      </c>
      <c r="M4666" t="str">
        <f>IF(ISERROR(VLOOKUP(A4666,'[1]Ecart validé'!$A:$A,1,FALSE)),Z4666,"Ecart Validé")</f>
        <v>valid</v>
      </c>
      <c r="R4666" t="s">
        <v>30</v>
      </c>
      <c r="X4666"/>
      <c r="Y4666"/>
      <c r="Z4666" t="s">
        <v>31</v>
      </c>
    </row>
    <row r="4667" spans="1:26" x14ac:dyDescent="0.3">
      <c r="A4667" t="s">
        <v>6238</v>
      </c>
      <c r="B4667" t="s">
        <v>6107</v>
      </c>
      <c r="C4667">
        <v>34440</v>
      </c>
      <c r="D4667" t="str">
        <f>+VLOOKUP(C4667,Param!K:L,2,FALSE)</f>
        <v>ELG - UK ELECTRIC LTD</v>
      </c>
      <c r="E4667" t="s">
        <v>6239</v>
      </c>
      <c r="F4667" t="s">
        <v>28</v>
      </c>
      <c r="G4667" t="s">
        <v>1422</v>
      </c>
      <c r="H4667" s="5">
        <v>256.02</v>
      </c>
      <c r="I4667" s="5">
        <v>256.08999999999997</v>
      </c>
      <c r="J4667" s="5">
        <v>-6.9999999999993096E-2</v>
      </c>
      <c r="K4667" s="5">
        <v>256.02</v>
      </c>
      <c r="L4667" s="5">
        <v>0</v>
      </c>
      <c r="M4667" t="str">
        <f>IF(ISERROR(VLOOKUP(A4667,'[1]Ecart validé'!$A:$A,1,FALSE)),Z4667,"Ecart Validé")</f>
        <v>valid</v>
      </c>
      <c r="R4667" t="s">
        <v>30</v>
      </c>
      <c r="X4667"/>
      <c r="Y4667"/>
      <c r="Z4667" t="s">
        <v>31</v>
      </c>
    </row>
    <row r="4668" spans="1:26" x14ac:dyDescent="0.3">
      <c r="A4668" t="s">
        <v>6240</v>
      </c>
      <c r="B4668" t="s">
        <v>6107</v>
      </c>
      <c r="C4668">
        <v>34440</v>
      </c>
      <c r="D4668" t="str">
        <f>+VLOOKUP(C4668,Param!K:L,2,FALSE)</f>
        <v>ELG - UK ELECTRIC LTD</v>
      </c>
      <c r="E4668" t="s">
        <v>6239</v>
      </c>
      <c r="F4668" t="s">
        <v>33</v>
      </c>
      <c r="G4668" t="s">
        <v>1422</v>
      </c>
      <c r="H4668" s="5">
        <v>21.04</v>
      </c>
      <c r="I4668" s="5">
        <v>21.04</v>
      </c>
      <c r="J4668" s="5">
        <v>0</v>
      </c>
      <c r="K4668" s="5">
        <v>21.04</v>
      </c>
      <c r="L4668" s="5">
        <v>0</v>
      </c>
      <c r="M4668" t="str">
        <f>IF(ISERROR(VLOOKUP(A4668,'[1]Ecart validé'!$A:$A,1,FALSE)),Z4668,"Ecart Validé")</f>
        <v>valid</v>
      </c>
      <c r="R4668" t="s">
        <v>30</v>
      </c>
      <c r="X4668"/>
      <c r="Y4668"/>
      <c r="Z4668" t="s">
        <v>31</v>
      </c>
    </row>
    <row r="4669" spans="1:26" x14ac:dyDescent="0.3">
      <c r="A4669" t="s">
        <v>6241</v>
      </c>
      <c r="B4669" t="s">
        <v>6107</v>
      </c>
      <c r="C4669">
        <v>34440</v>
      </c>
      <c r="D4669" t="str">
        <f>+VLOOKUP(C4669,Param!K:L,2,FALSE)</f>
        <v>ELG - UK ELECTRIC LTD</v>
      </c>
      <c r="E4669" t="s">
        <v>6239</v>
      </c>
      <c r="F4669" t="s">
        <v>35</v>
      </c>
      <c r="G4669" t="s">
        <v>1422</v>
      </c>
      <c r="H4669" s="5">
        <v>29.09</v>
      </c>
      <c r="I4669" s="5">
        <v>29.09</v>
      </c>
      <c r="J4669" s="5">
        <v>0</v>
      </c>
      <c r="K4669" s="5">
        <v>29.09</v>
      </c>
      <c r="L4669" s="5">
        <v>0</v>
      </c>
      <c r="M4669" t="str">
        <f>IF(ISERROR(VLOOKUP(A4669,'[1]Ecart validé'!$A:$A,1,FALSE)),Z4669,"Ecart Validé")</f>
        <v>valid</v>
      </c>
      <c r="R4669" t="s">
        <v>30</v>
      </c>
      <c r="X4669"/>
      <c r="Y4669"/>
      <c r="Z4669" t="s">
        <v>31</v>
      </c>
    </row>
    <row r="4670" spans="1:26" x14ac:dyDescent="0.3">
      <c r="A4670" t="s">
        <v>6242</v>
      </c>
      <c r="B4670" t="s">
        <v>6107</v>
      </c>
      <c r="C4670">
        <v>34459</v>
      </c>
      <c r="D4670" t="str">
        <f>+VLOOKUP(C4670,Param!K:L,2,FALSE)</f>
        <v>Konica Minolta</v>
      </c>
      <c r="E4670" t="s">
        <v>6243</v>
      </c>
      <c r="F4670" t="s">
        <v>28</v>
      </c>
      <c r="G4670" t="s">
        <v>1422</v>
      </c>
      <c r="H4670" s="5">
        <v>35</v>
      </c>
      <c r="I4670" s="5">
        <v>35.53</v>
      </c>
      <c r="J4670" s="5">
        <v>-0.53000000000000103</v>
      </c>
      <c r="K4670" s="5">
        <v>35</v>
      </c>
      <c r="L4670" s="5">
        <v>0</v>
      </c>
      <c r="M4670" t="str">
        <f>IF(ISERROR(VLOOKUP(A4670,'[1]Ecart validé'!$A:$A,1,FALSE)),Z4670,"Ecart Validé")</f>
        <v>valid</v>
      </c>
      <c r="R4670" t="s">
        <v>30</v>
      </c>
      <c r="X4670"/>
      <c r="Y4670"/>
      <c r="Z4670" t="s">
        <v>31</v>
      </c>
    </row>
    <row r="4671" spans="1:26" x14ac:dyDescent="0.3">
      <c r="A4671" t="s">
        <v>6244</v>
      </c>
      <c r="B4671" t="s">
        <v>6107</v>
      </c>
      <c r="C4671">
        <v>34459</v>
      </c>
      <c r="D4671" t="str">
        <f>+VLOOKUP(C4671,Param!K:L,2,FALSE)</f>
        <v>Konica Minolta</v>
      </c>
      <c r="E4671" t="s">
        <v>6243</v>
      </c>
      <c r="F4671" t="s">
        <v>33</v>
      </c>
      <c r="G4671" t="s">
        <v>1422</v>
      </c>
      <c r="H4671" s="5">
        <v>212.623999999999</v>
      </c>
      <c r="I4671" s="5">
        <v>212.624</v>
      </c>
      <c r="J4671" s="5">
        <v>-2.8421709430404001E-14</v>
      </c>
      <c r="K4671" s="5">
        <v>212.623999999999</v>
      </c>
      <c r="L4671" s="5">
        <v>0</v>
      </c>
      <c r="M4671" t="str">
        <f>IF(ISERROR(VLOOKUP(A4671,'[1]Ecart validé'!$A:$A,1,FALSE)),Z4671,"Ecart Validé")</f>
        <v>valid</v>
      </c>
      <c r="R4671" t="s">
        <v>30</v>
      </c>
      <c r="X4671"/>
      <c r="Y4671"/>
      <c r="Z4671" t="s">
        <v>31</v>
      </c>
    </row>
    <row r="4672" spans="1:26" x14ac:dyDescent="0.3">
      <c r="A4672" t="s">
        <v>6245</v>
      </c>
      <c r="B4672" t="s">
        <v>6107</v>
      </c>
      <c r="C4672">
        <v>34459</v>
      </c>
      <c r="D4672" t="str">
        <f>+VLOOKUP(C4672,Param!K:L,2,FALSE)</f>
        <v>Konica Minolta</v>
      </c>
      <c r="E4672" t="s">
        <v>6243</v>
      </c>
      <c r="F4672" t="s">
        <v>35</v>
      </c>
      <c r="G4672" t="s">
        <v>1422</v>
      </c>
      <c r="H4672" s="5">
        <v>885.27660000000003</v>
      </c>
      <c r="I4672" s="5">
        <v>885.27660000000003</v>
      </c>
      <c r="J4672" s="5">
        <v>0</v>
      </c>
      <c r="K4672" s="5">
        <v>885.27660000000003</v>
      </c>
      <c r="L4672" s="5">
        <v>0</v>
      </c>
      <c r="M4672" t="str">
        <f>IF(ISERROR(VLOOKUP(A4672,'[1]Ecart validé'!$A:$A,1,FALSE)),Z4672,"Ecart Validé")</f>
        <v>valid</v>
      </c>
      <c r="R4672" t="s">
        <v>30</v>
      </c>
      <c r="X4672"/>
      <c r="Y4672"/>
      <c r="Z4672" t="s">
        <v>31</v>
      </c>
    </row>
    <row r="4673" spans="1:26" x14ac:dyDescent="0.3">
      <c r="A4673" t="s">
        <v>6246</v>
      </c>
      <c r="B4673" t="s">
        <v>6107</v>
      </c>
      <c r="C4673">
        <v>34545</v>
      </c>
      <c r="D4673" t="str">
        <f>+VLOOKUP(C4673,Param!K:L,2,FALSE)</f>
        <v>Clifton Environmental Services Limited</v>
      </c>
      <c r="E4673" t="s">
        <v>6247</v>
      </c>
      <c r="F4673" t="s">
        <v>35</v>
      </c>
      <c r="G4673" t="s">
        <v>1422</v>
      </c>
      <c r="H4673" s="5">
        <v>2873.625</v>
      </c>
      <c r="I4673" s="5">
        <v>2873.625</v>
      </c>
      <c r="J4673" s="5">
        <v>0</v>
      </c>
      <c r="K4673" s="5">
        <v>2873.625</v>
      </c>
      <c r="L4673" s="5">
        <v>0</v>
      </c>
      <c r="M4673" t="str">
        <f>IF(ISERROR(VLOOKUP(A4673,'[1]Ecart validé'!$A:$A,1,FALSE)),Z4673,"Ecart Validé")</f>
        <v>valid</v>
      </c>
      <c r="R4673" t="s">
        <v>30</v>
      </c>
      <c r="X4673"/>
      <c r="Y4673"/>
      <c r="Z4673" t="s">
        <v>31</v>
      </c>
    </row>
    <row r="4674" spans="1:26" x14ac:dyDescent="0.3">
      <c r="A4674" t="s">
        <v>6248</v>
      </c>
      <c r="B4674" t="s">
        <v>6107</v>
      </c>
      <c r="C4674">
        <v>34635</v>
      </c>
      <c r="D4674" t="str">
        <f>+VLOOKUP(C4674,Param!K:L,2,FALSE)</f>
        <v>BLUE CASTLE BUSINESS SERVICES LTD</v>
      </c>
      <c r="E4674" t="s">
        <v>6249</v>
      </c>
      <c r="F4674" t="s">
        <v>28</v>
      </c>
      <c r="G4674" t="s">
        <v>1422</v>
      </c>
      <c r="H4674" s="5">
        <v>376.99999999999898</v>
      </c>
      <c r="I4674" s="5">
        <v>377.4</v>
      </c>
      <c r="J4674" s="5">
        <v>-0.400000000000034</v>
      </c>
      <c r="K4674" s="5">
        <v>376.99999999999898</v>
      </c>
      <c r="L4674" s="5">
        <v>0</v>
      </c>
      <c r="M4674" t="str">
        <f>IF(ISERROR(VLOOKUP(A4674,'[1]Ecart validé'!$A:$A,1,FALSE)),Z4674,"Ecart Validé")</f>
        <v>valid</v>
      </c>
      <c r="R4674" t="s">
        <v>30</v>
      </c>
      <c r="X4674"/>
      <c r="Y4674"/>
      <c r="Z4674" t="s">
        <v>31</v>
      </c>
    </row>
    <row r="4675" spans="1:26" x14ac:dyDescent="0.3">
      <c r="A4675" t="s">
        <v>6250</v>
      </c>
      <c r="B4675" t="s">
        <v>6107</v>
      </c>
      <c r="C4675">
        <v>34635</v>
      </c>
      <c r="D4675" t="str">
        <f>+VLOOKUP(C4675,Param!K:L,2,FALSE)</f>
        <v>BLUE CASTLE BUSINESS SERVICES LTD</v>
      </c>
      <c r="E4675" t="s">
        <v>6249</v>
      </c>
      <c r="F4675" t="s">
        <v>33</v>
      </c>
      <c r="G4675" t="s">
        <v>1422</v>
      </c>
      <c r="H4675" s="5">
        <v>212.5575</v>
      </c>
      <c r="I4675" s="5">
        <v>212.5575</v>
      </c>
      <c r="J4675" s="5">
        <v>0</v>
      </c>
      <c r="K4675" s="5">
        <v>212.5575</v>
      </c>
      <c r="L4675" s="5">
        <v>0</v>
      </c>
      <c r="M4675" t="str">
        <f>IF(ISERROR(VLOOKUP(A4675,'[1]Ecart validé'!$A:$A,1,FALSE)),Z4675,"Ecart Validé")</f>
        <v>valid</v>
      </c>
      <c r="R4675" t="s">
        <v>30</v>
      </c>
      <c r="X4675"/>
      <c r="Y4675"/>
      <c r="Z4675" t="s">
        <v>31</v>
      </c>
    </row>
    <row r="4676" spans="1:26" x14ac:dyDescent="0.3">
      <c r="A4676" t="s">
        <v>6251</v>
      </c>
      <c r="B4676" t="s">
        <v>6107</v>
      </c>
      <c r="C4676">
        <v>34635</v>
      </c>
      <c r="D4676" t="str">
        <f>+VLOOKUP(C4676,Param!K:L,2,FALSE)</f>
        <v>BLUE CASTLE BUSINESS SERVICES LTD</v>
      </c>
      <c r="E4676" t="s">
        <v>6249</v>
      </c>
      <c r="F4676" t="s">
        <v>35</v>
      </c>
      <c r="G4676" t="s">
        <v>1422</v>
      </c>
      <c r="H4676" s="5">
        <v>168.82140000000001</v>
      </c>
      <c r="I4676" s="5">
        <v>168.82140000000001</v>
      </c>
      <c r="J4676" s="5">
        <v>0</v>
      </c>
      <c r="K4676" s="5">
        <v>168.82140000000001</v>
      </c>
      <c r="L4676" s="5">
        <v>0</v>
      </c>
      <c r="M4676" t="str">
        <f>IF(ISERROR(VLOOKUP(A4676,'[1]Ecart validé'!$A:$A,1,FALSE)),Z4676,"Ecart Validé")</f>
        <v>valid</v>
      </c>
      <c r="R4676" t="s">
        <v>30</v>
      </c>
      <c r="X4676"/>
      <c r="Y4676"/>
      <c r="Z4676" t="s">
        <v>31</v>
      </c>
    </row>
    <row r="4677" spans="1:26" x14ac:dyDescent="0.3">
      <c r="A4677" t="s">
        <v>6252</v>
      </c>
      <c r="B4677" t="s">
        <v>6107</v>
      </c>
      <c r="C4677">
        <v>34635</v>
      </c>
      <c r="D4677" t="str">
        <f>+VLOOKUP(C4677,Param!K:L,2,FALSE)</f>
        <v>BLUE CASTLE BUSINESS SERVICES LTD</v>
      </c>
      <c r="E4677" t="s">
        <v>6249</v>
      </c>
      <c r="F4677" t="s">
        <v>37</v>
      </c>
      <c r="G4677" t="s">
        <v>1422</v>
      </c>
      <c r="H4677" s="5">
        <v>439.01249999999999</v>
      </c>
      <c r="I4677" s="5">
        <v>439.01249999999999</v>
      </c>
      <c r="J4677" s="5">
        <v>0</v>
      </c>
      <c r="K4677" s="5">
        <v>439.01249999999999</v>
      </c>
      <c r="L4677" s="5">
        <v>0</v>
      </c>
      <c r="M4677" t="str">
        <f>IF(ISERROR(VLOOKUP(A4677,'[1]Ecart validé'!$A:$A,1,FALSE)),Z4677,"Ecart Validé")</f>
        <v>valid</v>
      </c>
      <c r="R4677" t="s">
        <v>30</v>
      </c>
      <c r="X4677"/>
      <c r="Y4677"/>
      <c r="Z4677" t="s">
        <v>31</v>
      </c>
    </row>
    <row r="4678" spans="1:26" x14ac:dyDescent="0.3">
      <c r="A4678" t="s">
        <v>6253</v>
      </c>
      <c r="B4678" t="s">
        <v>6107</v>
      </c>
      <c r="C4678">
        <v>34806</v>
      </c>
      <c r="D4678" t="str">
        <f>+VLOOKUP(C4678,Param!K:L,2,FALSE)</f>
        <v>ELIS LTD</v>
      </c>
      <c r="E4678" t="s">
        <v>6254</v>
      </c>
      <c r="F4678" t="s">
        <v>28</v>
      </c>
      <c r="G4678" t="s">
        <v>1422</v>
      </c>
      <c r="H4678" s="5">
        <v>16655</v>
      </c>
      <c r="I4678" s="5">
        <v>16655.400000000001</v>
      </c>
      <c r="J4678" s="5">
        <v>-0.39999999999781699</v>
      </c>
      <c r="K4678" s="5">
        <v>16655</v>
      </c>
      <c r="L4678" s="5">
        <v>0</v>
      </c>
      <c r="M4678" t="str">
        <f>IF(ISERROR(VLOOKUP(A4678,'[1]Ecart validé'!$A:$A,1,FALSE)),Z4678,"Ecart Validé")</f>
        <v>valid</v>
      </c>
      <c r="R4678" t="s">
        <v>30</v>
      </c>
      <c r="X4678"/>
      <c r="Y4678"/>
      <c r="Z4678" t="s">
        <v>31</v>
      </c>
    </row>
    <row r="4679" spans="1:26" x14ac:dyDescent="0.3">
      <c r="A4679" t="s">
        <v>6255</v>
      </c>
      <c r="B4679" t="s">
        <v>6107</v>
      </c>
      <c r="C4679">
        <v>34806</v>
      </c>
      <c r="D4679" t="str">
        <f>+VLOOKUP(C4679,Param!K:L,2,FALSE)</f>
        <v>ELIS LTD</v>
      </c>
      <c r="E4679" t="s">
        <v>6254</v>
      </c>
      <c r="F4679" t="s">
        <v>33</v>
      </c>
      <c r="G4679" t="s">
        <v>1422</v>
      </c>
      <c r="H4679" s="5">
        <v>3304.22</v>
      </c>
      <c r="I4679" s="5">
        <v>3304.2222999999999</v>
      </c>
      <c r="J4679" s="5">
        <v>-2.3000000001047699E-3</v>
      </c>
      <c r="K4679" s="5">
        <v>3304.22</v>
      </c>
      <c r="L4679" s="5">
        <v>0</v>
      </c>
      <c r="M4679" t="str">
        <f>IF(ISERROR(VLOOKUP(A4679,'[1]Ecart validé'!$A:$A,1,FALSE)),Z4679,"Ecart Validé")</f>
        <v>valid</v>
      </c>
      <c r="R4679" t="s">
        <v>30</v>
      </c>
      <c r="X4679"/>
      <c r="Y4679"/>
      <c r="Z4679" t="s">
        <v>31</v>
      </c>
    </row>
    <row r="4680" spans="1:26" x14ac:dyDescent="0.3">
      <c r="A4680" t="s">
        <v>6256</v>
      </c>
      <c r="B4680" t="s">
        <v>6107</v>
      </c>
      <c r="C4680">
        <v>34806</v>
      </c>
      <c r="D4680" t="str">
        <f>+VLOOKUP(C4680,Param!K:L,2,FALSE)</f>
        <v>ELIS LTD</v>
      </c>
      <c r="E4680" t="s">
        <v>6254</v>
      </c>
      <c r="F4680" t="s">
        <v>35</v>
      </c>
      <c r="G4680" t="s">
        <v>1422</v>
      </c>
      <c r="H4680" s="5">
        <v>5315.6800499999999</v>
      </c>
      <c r="I4680" s="5">
        <v>5315.6796000000004</v>
      </c>
      <c r="J4680" s="5">
        <v>4.4999999954597997E-4</v>
      </c>
      <c r="K4680" s="5">
        <v>5315.6800499999999</v>
      </c>
      <c r="L4680" s="5">
        <v>0</v>
      </c>
      <c r="M4680" t="str">
        <f>IF(ISERROR(VLOOKUP(A4680,'[1]Ecart validé'!$A:$A,1,FALSE)),Z4680,"Ecart Validé")</f>
        <v>valid</v>
      </c>
      <c r="R4680" t="s">
        <v>30</v>
      </c>
      <c r="X4680"/>
      <c r="Y4680"/>
      <c r="Z4680" t="s">
        <v>31</v>
      </c>
    </row>
    <row r="4681" spans="1:26" x14ac:dyDescent="0.3">
      <c r="A4681" t="s">
        <v>6257</v>
      </c>
      <c r="B4681" t="s">
        <v>6107</v>
      </c>
      <c r="C4681">
        <v>34806</v>
      </c>
      <c r="D4681" t="str">
        <f>+VLOOKUP(C4681,Param!K:L,2,FALSE)</f>
        <v>ELIS LTD</v>
      </c>
      <c r="E4681" t="s">
        <v>6254</v>
      </c>
      <c r="F4681" t="s">
        <v>37</v>
      </c>
      <c r="G4681" t="s">
        <v>1422</v>
      </c>
      <c r="H4681" s="5">
        <v>3424.67715</v>
      </c>
      <c r="I4681" s="5">
        <v>3424.6772999999998</v>
      </c>
      <c r="J4681" s="5">
        <v>-1.4999999984866E-4</v>
      </c>
      <c r="K4681" s="5">
        <v>3424.67715</v>
      </c>
      <c r="L4681" s="5">
        <v>0</v>
      </c>
      <c r="M4681" t="str">
        <f>IF(ISERROR(VLOOKUP(A4681,'[1]Ecart validé'!$A:$A,1,FALSE)),Z4681,"Ecart Validé")</f>
        <v>valid</v>
      </c>
      <c r="R4681" t="s">
        <v>30</v>
      </c>
      <c r="X4681"/>
      <c r="Y4681"/>
      <c r="Z4681" t="s">
        <v>31</v>
      </c>
    </row>
    <row r="4682" spans="1:26" x14ac:dyDescent="0.3">
      <c r="A4682" t="s">
        <v>6258</v>
      </c>
      <c r="B4682" t="s">
        <v>6107</v>
      </c>
      <c r="C4682">
        <v>34806</v>
      </c>
      <c r="D4682" t="str">
        <f>+VLOOKUP(C4682,Param!K:L,2,FALSE)</f>
        <v>ELIS LTD</v>
      </c>
      <c r="E4682" t="s">
        <v>6259</v>
      </c>
      <c r="F4682" t="s">
        <v>28</v>
      </c>
      <c r="G4682" t="s">
        <v>1422</v>
      </c>
      <c r="H4682" s="5">
        <v>2885</v>
      </c>
      <c r="I4682" s="5">
        <v>2885.24</v>
      </c>
      <c r="J4682" s="5">
        <v>-0.239999999999326</v>
      </c>
      <c r="K4682" s="5">
        <v>2885</v>
      </c>
      <c r="L4682" s="5">
        <v>0</v>
      </c>
      <c r="M4682" t="str">
        <f>IF(ISERROR(VLOOKUP(A4682,'[1]Ecart validé'!$A:$A,1,FALSE)),Z4682,"Ecart Validé")</f>
        <v>valid</v>
      </c>
      <c r="R4682" t="s">
        <v>30</v>
      </c>
      <c r="X4682"/>
      <c r="Y4682"/>
      <c r="Z4682" t="s">
        <v>31</v>
      </c>
    </row>
    <row r="4683" spans="1:26" x14ac:dyDescent="0.3">
      <c r="A4683" t="s">
        <v>6260</v>
      </c>
      <c r="B4683" t="s">
        <v>6107</v>
      </c>
      <c r="C4683">
        <v>34806</v>
      </c>
      <c r="D4683" t="str">
        <f>+VLOOKUP(C4683,Param!K:L,2,FALSE)</f>
        <v>ELIS LTD</v>
      </c>
      <c r="E4683" t="s">
        <v>6259</v>
      </c>
      <c r="F4683" t="s">
        <v>33</v>
      </c>
      <c r="G4683" t="s">
        <v>1422</v>
      </c>
      <c r="H4683" s="5">
        <v>2846.46</v>
      </c>
      <c r="I4683" s="5">
        <v>2846.4623999999999</v>
      </c>
      <c r="J4683" s="5">
        <v>-2.3999999998522898E-3</v>
      </c>
      <c r="K4683" s="5">
        <v>2846.46</v>
      </c>
      <c r="L4683" s="5">
        <v>0</v>
      </c>
      <c r="M4683" t="str">
        <f>IF(ISERROR(VLOOKUP(A4683,'[1]Ecart validé'!$A:$A,1,FALSE)),Z4683,"Ecart Validé")</f>
        <v>valid</v>
      </c>
      <c r="R4683" t="s">
        <v>30</v>
      </c>
      <c r="X4683"/>
      <c r="Y4683"/>
      <c r="Z4683" t="s">
        <v>31</v>
      </c>
    </row>
    <row r="4684" spans="1:26" x14ac:dyDescent="0.3">
      <c r="A4684" t="s">
        <v>6261</v>
      </c>
      <c r="B4684" t="s">
        <v>6107</v>
      </c>
      <c r="C4684">
        <v>34806</v>
      </c>
      <c r="D4684" t="str">
        <f>+VLOOKUP(C4684,Param!K:L,2,FALSE)</f>
        <v>ELIS LTD</v>
      </c>
      <c r="E4684" t="s">
        <v>6259</v>
      </c>
      <c r="F4684" t="s">
        <v>37</v>
      </c>
      <c r="G4684" t="s">
        <v>1422</v>
      </c>
      <c r="H4684" s="5">
        <v>2117.1840000000002</v>
      </c>
      <c r="I4684" s="5">
        <v>2117.1840000000002</v>
      </c>
      <c r="J4684" s="5">
        <v>0</v>
      </c>
      <c r="K4684" s="5">
        <v>2117.1840000000002</v>
      </c>
      <c r="L4684" s="5">
        <v>0</v>
      </c>
      <c r="M4684" t="str">
        <f>IF(ISERROR(VLOOKUP(A4684,'[1]Ecart validé'!$A:$A,1,FALSE)),Z4684,"Ecart Validé")</f>
        <v>valid</v>
      </c>
      <c r="R4684" t="s">
        <v>30</v>
      </c>
      <c r="X4684"/>
      <c r="Y4684"/>
      <c r="Z4684" t="s">
        <v>31</v>
      </c>
    </row>
    <row r="4685" spans="1:26" x14ac:dyDescent="0.3">
      <c r="A4685" t="s">
        <v>6262</v>
      </c>
      <c r="B4685" t="s">
        <v>6107</v>
      </c>
      <c r="C4685">
        <v>34843</v>
      </c>
      <c r="D4685" t="str">
        <f>+VLOOKUP(C4685,Param!K:L,2,FALSE)</f>
        <v>DELICE DE FRANCE UK</v>
      </c>
      <c r="E4685" t="s">
        <v>6263</v>
      </c>
      <c r="F4685" t="s">
        <v>28</v>
      </c>
      <c r="G4685" t="s">
        <v>1422</v>
      </c>
      <c r="H4685" s="5">
        <v>2234.91</v>
      </c>
      <c r="I4685" s="5">
        <v>2234.9128999999998</v>
      </c>
      <c r="J4685" s="5">
        <v>-2.8999999999541602E-3</v>
      </c>
      <c r="K4685" s="5">
        <v>2234.91</v>
      </c>
      <c r="L4685" s="5">
        <v>0</v>
      </c>
      <c r="M4685" t="str">
        <f>IF(ISERROR(VLOOKUP(A4685,'[1]Ecart validé'!$A:$A,1,FALSE)),Z4685,"Ecart Validé")</f>
        <v>valid</v>
      </c>
      <c r="R4685" t="s">
        <v>30</v>
      </c>
      <c r="X4685"/>
      <c r="Y4685"/>
      <c r="Z4685" t="s">
        <v>31</v>
      </c>
    </row>
    <row r="4686" spans="1:26" x14ac:dyDescent="0.3">
      <c r="A4686" t="s">
        <v>6264</v>
      </c>
      <c r="B4686" t="s">
        <v>6107</v>
      </c>
      <c r="C4686">
        <v>34843</v>
      </c>
      <c r="D4686" t="str">
        <f>+VLOOKUP(C4686,Param!K:L,2,FALSE)</f>
        <v>DELICE DE FRANCE UK</v>
      </c>
      <c r="E4686" t="s">
        <v>6263</v>
      </c>
      <c r="F4686" t="s">
        <v>33</v>
      </c>
      <c r="G4686" t="s">
        <v>1422</v>
      </c>
      <c r="H4686" s="5">
        <v>59.847749999999998</v>
      </c>
      <c r="I4686" s="5">
        <v>59.847799999999999</v>
      </c>
      <c r="J4686" s="5">
        <v>-5.0000000001659801E-5</v>
      </c>
      <c r="K4686" s="5">
        <v>59.847749999999998</v>
      </c>
      <c r="L4686" s="5">
        <v>0</v>
      </c>
      <c r="M4686" t="str">
        <f>IF(ISERROR(VLOOKUP(A4686,'[1]Ecart validé'!$A:$A,1,FALSE)),Z4686,"Ecart Validé")</f>
        <v>valid</v>
      </c>
      <c r="R4686" t="s">
        <v>30</v>
      </c>
      <c r="X4686"/>
      <c r="Y4686"/>
      <c r="Z4686" t="s">
        <v>31</v>
      </c>
    </row>
    <row r="4687" spans="1:26" x14ac:dyDescent="0.3">
      <c r="A4687" t="s">
        <v>6265</v>
      </c>
      <c r="B4687" t="s">
        <v>6107</v>
      </c>
      <c r="C4687">
        <v>34843</v>
      </c>
      <c r="D4687" t="str">
        <f>+VLOOKUP(C4687,Param!K:L,2,FALSE)</f>
        <v>DELICE DE FRANCE UK</v>
      </c>
      <c r="E4687" t="s">
        <v>6263</v>
      </c>
      <c r="F4687" t="s">
        <v>35</v>
      </c>
      <c r="G4687" t="s">
        <v>1422</v>
      </c>
      <c r="H4687" s="5">
        <v>364.43774999999999</v>
      </c>
      <c r="I4687" s="5">
        <v>364.4375</v>
      </c>
      <c r="J4687" s="5">
        <v>2.4999999999408801E-4</v>
      </c>
      <c r="K4687" s="5">
        <v>364.43774999999999</v>
      </c>
      <c r="L4687" s="5">
        <v>0</v>
      </c>
      <c r="M4687" t="str">
        <f>IF(ISERROR(VLOOKUP(A4687,'[1]Ecart validé'!$A:$A,1,FALSE)),Z4687,"Ecart Validé")</f>
        <v>valid</v>
      </c>
      <c r="R4687" t="s">
        <v>30</v>
      </c>
      <c r="V4687" t="s">
        <v>60</v>
      </c>
      <c r="W4687" t="s">
        <v>61</v>
      </c>
      <c r="X4687"/>
      <c r="Y4687"/>
      <c r="Z4687" t="s">
        <v>31</v>
      </c>
    </row>
    <row r="4688" spans="1:26" x14ac:dyDescent="0.3">
      <c r="A4688" t="s">
        <v>6266</v>
      </c>
      <c r="B4688" t="s">
        <v>6107</v>
      </c>
      <c r="C4688">
        <v>34843</v>
      </c>
      <c r="D4688" t="str">
        <f>+VLOOKUP(C4688,Param!K:L,2,FALSE)</f>
        <v>DELICE DE FRANCE UK</v>
      </c>
      <c r="E4688" t="s">
        <v>6263</v>
      </c>
      <c r="F4688" t="s">
        <v>51</v>
      </c>
      <c r="G4688" t="s">
        <v>1422</v>
      </c>
      <c r="H4688" s="5">
        <v>678.86</v>
      </c>
      <c r="I4688" s="5">
        <v>678.85680000000002</v>
      </c>
      <c r="J4688" s="5">
        <v>3.19999999999254E-3</v>
      </c>
      <c r="K4688" s="5">
        <v>678.86</v>
      </c>
      <c r="L4688" s="5">
        <v>0</v>
      </c>
      <c r="M4688" t="str">
        <f>IF(ISERROR(VLOOKUP(A4688,'[1]Ecart validé'!$A:$A,1,FALSE)),Z4688,"Ecart Validé")</f>
        <v>valid</v>
      </c>
      <c r="R4688" t="s">
        <v>30</v>
      </c>
      <c r="X4688"/>
      <c r="Y4688"/>
      <c r="Z4688" t="s">
        <v>31</v>
      </c>
    </row>
    <row r="4689" spans="1:26" ht="72" x14ac:dyDescent="0.3">
      <c r="A4689" t="s">
        <v>6267</v>
      </c>
      <c r="B4689" t="s">
        <v>6107</v>
      </c>
      <c r="C4689">
        <v>34848</v>
      </c>
      <c r="D4689" t="str">
        <f>+VLOOKUP(C4689,Param!K:L,2,FALSE)</f>
        <v>VEOLIA</v>
      </c>
      <c r="E4689" t="s">
        <v>6268</v>
      </c>
      <c r="F4689" t="s">
        <v>28</v>
      </c>
      <c r="G4689" t="s">
        <v>1422</v>
      </c>
      <c r="H4689" s="5">
        <v>12677.98</v>
      </c>
      <c r="I4689" s="5">
        <v>12676.44</v>
      </c>
      <c r="J4689" s="5">
        <v>1.5399999999990499</v>
      </c>
      <c r="K4689" s="5">
        <v>12676.44</v>
      </c>
      <c r="L4689" s="5">
        <v>1.5399999999990499</v>
      </c>
      <c r="M4689" t="str">
        <f>IF(ISERROR(VLOOKUP(A4689,'[1]Ecart validé'!$A:$A,1,FALSE)),Z4689,"Ecart Validé")</f>
        <v>issue</v>
      </c>
      <c r="N4689" t="s">
        <v>6269</v>
      </c>
      <c r="O4689" t="s">
        <v>6270</v>
      </c>
      <c r="P4689" t="s">
        <v>85</v>
      </c>
      <c r="Q4689" t="s">
        <v>6271</v>
      </c>
      <c r="R4689" t="s">
        <v>30</v>
      </c>
      <c r="S4689" t="s">
        <v>45</v>
      </c>
      <c r="T4689" t="s">
        <v>46</v>
      </c>
      <c r="U4689" s="13" t="s">
        <v>6272</v>
      </c>
      <c r="V4689" t="s">
        <v>45</v>
      </c>
      <c r="X4689" t="s">
        <v>763</v>
      </c>
      <c r="Y4689"/>
      <c r="Z4689" t="s">
        <v>88</v>
      </c>
    </row>
    <row r="4690" spans="1:26" ht="43.2" x14ac:dyDescent="0.3">
      <c r="A4690" t="s">
        <v>6273</v>
      </c>
      <c r="B4690" t="s">
        <v>6107</v>
      </c>
      <c r="C4690">
        <v>34848</v>
      </c>
      <c r="D4690" t="str">
        <f>+VLOOKUP(C4690,Param!K:L,2,FALSE)</f>
        <v>VEOLIA</v>
      </c>
      <c r="E4690" t="s">
        <v>6268</v>
      </c>
      <c r="F4690" t="s">
        <v>33</v>
      </c>
      <c r="G4690" t="s">
        <v>1422</v>
      </c>
      <c r="H4690" s="5">
        <v>1867.6772999999901</v>
      </c>
      <c r="I4690" s="5">
        <v>1867.6773000000001</v>
      </c>
      <c r="J4690" s="5">
        <v>-6.8212102632969598E-13</v>
      </c>
      <c r="K4690" s="5">
        <v>1867.6773000000001</v>
      </c>
      <c r="L4690" s="5">
        <v>-6.8212102632969598E-13</v>
      </c>
      <c r="M4690" t="str">
        <f>IF(ISERROR(VLOOKUP(A4690,'[1]Ecart validé'!$A:$A,1,FALSE)),Z4690,"Ecart Validé")</f>
        <v>valid</v>
      </c>
      <c r="R4690" t="s">
        <v>30</v>
      </c>
      <c r="S4690" t="s">
        <v>45</v>
      </c>
      <c r="T4690" t="s">
        <v>46</v>
      </c>
      <c r="U4690" s="13" t="s">
        <v>6274</v>
      </c>
      <c r="V4690" t="s">
        <v>60</v>
      </c>
      <c r="W4690" t="s">
        <v>61</v>
      </c>
      <c r="X4690"/>
      <c r="Y4690"/>
      <c r="Z4690" t="s">
        <v>31</v>
      </c>
    </row>
    <row r="4691" spans="1:26" x14ac:dyDescent="0.3">
      <c r="A4691" t="s">
        <v>6275</v>
      </c>
      <c r="B4691" t="s">
        <v>6107</v>
      </c>
      <c r="C4691">
        <v>34848</v>
      </c>
      <c r="D4691" t="str">
        <f>+VLOOKUP(C4691,Param!K:L,2,FALSE)</f>
        <v>VEOLIA</v>
      </c>
      <c r="E4691" t="s">
        <v>6268</v>
      </c>
      <c r="F4691" t="s">
        <v>35</v>
      </c>
      <c r="G4691" t="s">
        <v>1422</v>
      </c>
      <c r="H4691" s="5">
        <v>5608.6239999999998</v>
      </c>
      <c r="I4691" s="5">
        <v>5608.6252000000004</v>
      </c>
      <c r="J4691" s="5">
        <v>-1.2000000006082701E-3</v>
      </c>
      <c r="K4691" s="5">
        <v>5608.6252000000004</v>
      </c>
      <c r="L4691" s="5">
        <v>-1.2000000006082701E-3</v>
      </c>
      <c r="M4691" t="str">
        <f>IF(ISERROR(VLOOKUP(A4691,'[1]Ecart validé'!$A:$A,1,FALSE)),Z4691,"Ecart Validé")</f>
        <v>valid</v>
      </c>
      <c r="R4691" t="s">
        <v>30</v>
      </c>
      <c r="X4691"/>
      <c r="Y4691"/>
      <c r="Z4691" t="s">
        <v>31</v>
      </c>
    </row>
    <row r="4692" spans="1:26" x14ac:dyDescent="0.3">
      <c r="A4692" t="s">
        <v>6276</v>
      </c>
      <c r="B4692" t="s">
        <v>6107</v>
      </c>
      <c r="C4692">
        <v>34848</v>
      </c>
      <c r="D4692" t="str">
        <f>+VLOOKUP(C4692,Param!K:L,2,FALSE)</f>
        <v>VEOLIA</v>
      </c>
      <c r="E4692" t="s">
        <v>6268</v>
      </c>
      <c r="F4692" t="s">
        <v>37</v>
      </c>
      <c r="G4692" t="s">
        <v>1422</v>
      </c>
      <c r="H4692" s="5">
        <v>6659.4548999999997</v>
      </c>
      <c r="I4692" s="5">
        <v>6659.4548999999997</v>
      </c>
      <c r="J4692" s="5">
        <v>0</v>
      </c>
      <c r="K4692" s="5">
        <v>6659.4548999999997</v>
      </c>
      <c r="L4692" s="5">
        <v>0</v>
      </c>
      <c r="M4692" t="str">
        <f>IF(ISERROR(VLOOKUP(A4692,'[1]Ecart validé'!$A:$A,1,FALSE)),Z4692,"Ecart Validé")</f>
        <v>valid</v>
      </c>
      <c r="R4692" t="s">
        <v>30</v>
      </c>
      <c r="X4692"/>
      <c r="Y4692"/>
      <c r="Z4692" t="s">
        <v>31</v>
      </c>
    </row>
    <row r="4693" spans="1:26" x14ac:dyDescent="0.3">
      <c r="A4693" t="s">
        <v>6277</v>
      </c>
      <c r="B4693" t="s">
        <v>6107</v>
      </c>
      <c r="C4693">
        <v>34958</v>
      </c>
      <c r="D4693" t="str">
        <f>+VLOOKUP(C4693,Param!K:L,2,FALSE)</f>
        <v>Montmartre Patisserie</v>
      </c>
      <c r="E4693" t="s">
        <v>6278</v>
      </c>
      <c r="F4693" t="s">
        <v>28</v>
      </c>
      <c r="G4693" t="s">
        <v>1422</v>
      </c>
      <c r="H4693" s="5">
        <v>221.77</v>
      </c>
      <c r="I4693" s="5">
        <v>221.77459999999999</v>
      </c>
      <c r="J4693" s="5">
        <v>-4.5999999999821696E-3</v>
      </c>
      <c r="K4693" s="5">
        <v>221.77</v>
      </c>
      <c r="L4693" s="5">
        <v>0</v>
      </c>
      <c r="M4693" t="str">
        <f>IF(ISERROR(VLOOKUP(A4693,'[1]Ecart validé'!$A:$A,1,FALSE)),Z4693,"Ecart Validé")</f>
        <v>valid</v>
      </c>
      <c r="R4693" t="s">
        <v>30</v>
      </c>
      <c r="X4693"/>
      <c r="Y4693"/>
      <c r="Z4693" t="s">
        <v>31</v>
      </c>
    </row>
    <row r="4694" spans="1:26" x14ac:dyDescent="0.3">
      <c r="A4694" t="s">
        <v>6279</v>
      </c>
      <c r="B4694" t="s">
        <v>6107</v>
      </c>
      <c r="C4694">
        <v>34958</v>
      </c>
      <c r="D4694" t="str">
        <f>+VLOOKUP(C4694,Param!K:L,2,FALSE)</f>
        <v>Montmartre Patisserie</v>
      </c>
      <c r="E4694" t="s">
        <v>6278</v>
      </c>
      <c r="F4694" t="s">
        <v>35</v>
      </c>
      <c r="G4694" t="s">
        <v>1422</v>
      </c>
      <c r="H4694" s="5">
        <v>18.901499999999999</v>
      </c>
      <c r="I4694" s="5">
        <v>18.901499999999999</v>
      </c>
      <c r="J4694" s="5">
        <v>0</v>
      </c>
      <c r="K4694" s="5">
        <v>18.901499999999999</v>
      </c>
      <c r="L4694" s="5">
        <v>0</v>
      </c>
      <c r="M4694" t="str">
        <f>IF(ISERROR(VLOOKUP(A4694,'[1]Ecart validé'!$A:$A,1,FALSE)),Z4694,"Ecart Validé")</f>
        <v>valid</v>
      </c>
      <c r="R4694" t="s">
        <v>30</v>
      </c>
      <c r="X4694"/>
      <c r="Y4694"/>
      <c r="Z4694" t="s">
        <v>31</v>
      </c>
    </row>
    <row r="4695" spans="1:26" x14ac:dyDescent="0.3">
      <c r="A4695" t="s">
        <v>6280</v>
      </c>
      <c r="B4695" t="s">
        <v>6107</v>
      </c>
      <c r="C4695">
        <v>34958</v>
      </c>
      <c r="D4695" t="str">
        <f>+VLOOKUP(C4695,Param!K:L,2,FALSE)</f>
        <v>Montmartre Patisserie</v>
      </c>
      <c r="E4695" t="s">
        <v>6278</v>
      </c>
      <c r="F4695" t="s">
        <v>37</v>
      </c>
      <c r="G4695" t="s">
        <v>1422</v>
      </c>
      <c r="H4695" s="5">
        <v>11.9557</v>
      </c>
      <c r="I4695" s="5">
        <v>11.9557</v>
      </c>
      <c r="J4695" s="5">
        <v>0</v>
      </c>
      <c r="K4695" s="5">
        <v>11.9557</v>
      </c>
      <c r="L4695" s="5">
        <v>0</v>
      </c>
      <c r="M4695" t="str">
        <f>IF(ISERROR(VLOOKUP(A4695,'[1]Ecart validé'!$A:$A,1,FALSE)),Z4695,"Ecart Validé")</f>
        <v>valid</v>
      </c>
      <c r="R4695" t="s">
        <v>30</v>
      </c>
      <c r="X4695"/>
      <c r="Y4695"/>
      <c r="Z4695" t="s">
        <v>31</v>
      </c>
    </row>
    <row r="4696" spans="1:26" x14ac:dyDescent="0.3">
      <c r="A4696" t="s">
        <v>6281</v>
      </c>
      <c r="B4696" t="s">
        <v>6107</v>
      </c>
      <c r="C4696">
        <v>34969</v>
      </c>
      <c r="D4696" t="str">
        <f>+VLOOKUP(C4696,Param!K:L,2,FALSE)</f>
        <v>Town &amp; Country Fine Foods</v>
      </c>
      <c r="E4696" t="s">
        <v>6282</v>
      </c>
      <c r="F4696" t="s">
        <v>28</v>
      </c>
      <c r="G4696" t="s">
        <v>1422</v>
      </c>
      <c r="H4696" s="5">
        <v>86.05</v>
      </c>
      <c r="I4696" s="5">
        <v>86.043700000000001</v>
      </c>
      <c r="J4696" s="5">
        <v>6.3000000000101803E-3</v>
      </c>
      <c r="K4696" s="5">
        <v>86.05</v>
      </c>
      <c r="L4696" s="5">
        <v>0</v>
      </c>
      <c r="M4696" t="str">
        <f>IF(ISERROR(VLOOKUP(A4696,'[1]Ecart validé'!$A:$A,1,FALSE)),Z4696,"Ecart Validé")</f>
        <v>valid</v>
      </c>
      <c r="R4696" t="s">
        <v>30</v>
      </c>
      <c r="X4696"/>
      <c r="Y4696"/>
      <c r="Z4696" t="s">
        <v>31</v>
      </c>
    </row>
    <row r="4697" spans="1:26" x14ac:dyDescent="0.3">
      <c r="A4697" t="s">
        <v>6283</v>
      </c>
      <c r="B4697" t="s">
        <v>6107</v>
      </c>
      <c r="C4697">
        <v>34969</v>
      </c>
      <c r="D4697" t="str">
        <f>+VLOOKUP(C4697,Param!K:L,2,FALSE)</f>
        <v>Town &amp; Country Fine Foods</v>
      </c>
      <c r="E4697" t="s">
        <v>6282</v>
      </c>
      <c r="F4697" t="s">
        <v>33</v>
      </c>
      <c r="G4697" t="s">
        <v>1422</v>
      </c>
      <c r="H4697" s="5">
        <v>3.3643999999999998</v>
      </c>
      <c r="I4697" s="5">
        <v>3.3643999999999998</v>
      </c>
      <c r="J4697" s="5">
        <v>0</v>
      </c>
      <c r="K4697" s="5">
        <v>3.3643999999999998</v>
      </c>
      <c r="L4697" s="5">
        <v>0</v>
      </c>
      <c r="M4697" t="str">
        <f>IF(ISERROR(VLOOKUP(A4697,'[1]Ecart validé'!$A:$A,1,FALSE)),Z4697,"Ecart Validé")</f>
        <v>valid</v>
      </c>
      <c r="R4697" t="s">
        <v>30</v>
      </c>
      <c r="X4697"/>
      <c r="Y4697"/>
      <c r="Z4697" t="s">
        <v>31</v>
      </c>
    </row>
    <row r="4698" spans="1:26" x14ac:dyDescent="0.3">
      <c r="A4698" t="s">
        <v>6284</v>
      </c>
      <c r="B4698" t="s">
        <v>6107</v>
      </c>
      <c r="C4698">
        <v>34969</v>
      </c>
      <c r="D4698" t="str">
        <f>+VLOOKUP(C4698,Param!K:L,2,FALSE)</f>
        <v>Town &amp; Country Fine Foods</v>
      </c>
      <c r="E4698" t="s">
        <v>6282</v>
      </c>
      <c r="F4698" t="s">
        <v>35</v>
      </c>
      <c r="G4698" t="s">
        <v>1422</v>
      </c>
      <c r="H4698" s="5">
        <v>52.778199999999998</v>
      </c>
      <c r="I4698" s="5">
        <v>52.778199999999998</v>
      </c>
      <c r="J4698" s="5">
        <v>0</v>
      </c>
      <c r="K4698" s="5">
        <v>52.778199999999998</v>
      </c>
      <c r="L4698" s="5">
        <v>0</v>
      </c>
      <c r="M4698" t="str">
        <f>IF(ISERROR(VLOOKUP(A4698,'[1]Ecart validé'!$A:$A,1,FALSE)),Z4698,"Ecart Validé")</f>
        <v>valid</v>
      </c>
      <c r="R4698" t="s">
        <v>30</v>
      </c>
      <c r="X4698"/>
      <c r="Y4698"/>
      <c r="Z4698" t="s">
        <v>31</v>
      </c>
    </row>
    <row r="4699" spans="1:26" x14ac:dyDescent="0.3">
      <c r="A4699" t="s">
        <v>6285</v>
      </c>
      <c r="B4699" t="s">
        <v>6107</v>
      </c>
      <c r="C4699">
        <v>34969</v>
      </c>
      <c r="D4699" t="str">
        <f>+VLOOKUP(C4699,Param!K:L,2,FALSE)</f>
        <v>Town &amp; Country Fine Foods</v>
      </c>
      <c r="E4699" t="s">
        <v>6282</v>
      </c>
      <c r="F4699" t="s">
        <v>37</v>
      </c>
      <c r="G4699" t="s">
        <v>1422</v>
      </c>
      <c r="H4699" s="5">
        <v>80.293099999999995</v>
      </c>
      <c r="I4699" s="5">
        <v>80.293099999999995</v>
      </c>
      <c r="J4699" s="5">
        <v>0</v>
      </c>
      <c r="K4699" s="5">
        <v>80.293099999999995</v>
      </c>
      <c r="L4699" s="5">
        <v>0</v>
      </c>
      <c r="M4699" t="str">
        <f>IF(ISERROR(VLOOKUP(A4699,'[1]Ecart validé'!$A:$A,1,FALSE)),Z4699,"Ecart Validé")</f>
        <v>valid</v>
      </c>
      <c r="R4699" t="s">
        <v>30</v>
      </c>
      <c r="X4699"/>
      <c r="Y4699"/>
      <c r="Z4699" t="s">
        <v>31</v>
      </c>
    </row>
    <row r="4700" spans="1:26" ht="43.2" x14ac:dyDescent="0.3">
      <c r="A4700" t="s">
        <v>6286</v>
      </c>
      <c r="B4700" t="s">
        <v>6107</v>
      </c>
      <c r="C4700">
        <v>35064</v>
      </c>
      <c r="D4700" t="str">
        <f>+VLOOKUP(C4700,Param!K:L,2,FALSE)</f>
        <v>WGC LTD</v>
      </c>
      <c r="E4700" t="s">
        <v>6287</v>
      </c>
      <c r="F4700" t="s">
        <v>28</v>
      </c>
      <c r="G4700" t="s">
        <v>1422</v>
      </c>
      <c r="H4700" s="5">
        <v>29426.999999999902</v>
      </c>
      <c r="I4700" s="5">
        <v>29427.352500000001</v>
      </c>
      <c r="J4700" s="5">
        <v>-0.352500000011787</v>
      </c>
      <c r="K4700" s="5">
        <v>29427.352500000001</v>
      </c>
      <c r="L4700" s="5">
        <v>-0.352500000011787</v>
      </c>
      <c r="M4700" t="str">
        <f>IF(ISERROR(VLOOKUP(A4700,'[1]Ecart validé'!$A:$A,1,FALSE)),Z4700,"Ecart Validé")</f>
        <v>valid</v>
      </c>
      <c r="R4700" t="s">
        <v>30</v>
      </c>
      <c r="S4700" t="s">
        <v>45</v>
      </c>
      <c r="T4700" t="s">
        <v>46</v>
      </c>
      <c r="U4700" s="13" t="s">
        <v>6288</v>
      </c>
      <c r="V4700" t="s">
        <v>60</v>
      </c>
      <c r="W4700" t="s">
        <v>61</v>
      </c>
      <c r="X4700"/>
      <c r="Y4700"/>
      <c r="Z4700" t="s">
        <v>31</v>
      </c>
    </row>
    <row r="4701" spans="1:26" ht="43.2" x14ac:dyDescent="0.3">
      <c r="A4701" t="s">
        <v>6289</v>
      </c>
      <c r="B4701" t="s">
        <v>6107</v>
      </c>
      <c r="C4701">
        <v>35064</v>
      </c>
      <c r="D4701" t="str">
        <f>+VLOOKUP(C4701,Param!K:L,2,FALSE)</f>
        <v>WGC LTD</v>
      </c>
      <c r="E4701" t="s">
        <v>6287</v>
      </c>
      <c r="F4701" t="s">
        <v>33</v>
      </c>
      <c r="G4701" t="s">
        <v>1422</v>
      </c>
      <c r="H4701" s="5">
        <v>2423.6654699999999</v>
      </c>
      <c r="I4701" s="5">
        <v>2423.6660000000002</v>
      </c>
      <c r="J4701" s="5">
        <v>-5.2999999979874701E-4</v>
      </c>
      <c r="K4701" s="5">
        <v>2423.6660000000002</v>
      </c>
      <c r="L4701" s="5">
        <v>-5.2999999979874701E-4</v>
      </c>
      <c r="M4701" t="str">
        <f>IF(ISERROR(VLOOKUP(A4701,'[1]Ecart validé'!$A:$A,1,FALSE)),Z4701,"Ecart Validé")</f>
        <v>valid</v>
      </c>
      <c r="R4701" t="s">
        <v>30</v>
      </c>
      <c r="S4701" t="s">
        <v>45</v>
      </c>
      <c r="T4701" t="s">
        <v>46</v>
      </c>
      <c r="U4701" s="13" t="s">
        <v>6290</v>
      </c>
      <c r="V4701" t="s">
        <v>60</v>
      </c>
      <c r="W4701" t="s">
        <v>61</v>
      </c>
      <c r="X4701"/>
      <c r="Y4701"/>
      <c r="Z4701" t="s">
        <v>31</v>
      </c>
    </row>
    <row r="4702" spans="1:26" x14ac:dyDescent="0.3">
      <c r="A4702" t="s">
        <v>6291</v>
      </c>
      <c r="B4702" t="s">
        <v>6107</v>
      </c>
      <c r="C4702">
        <v>35064</v>
      </c>
      <c r="D4702" t="str">
        <f>+VLOOKUP(C4702,Param!K:L,2,FALSE)</f>
        <v>WGC LTD</v>
      </c>
      <c r="E4702" t="s">
        <v>6287</v>
      </c>
      <c r="F4702" t="s">
        <v>35</v>
      </c>
      <c r="G4702" t="s">
        <v>1422</v>
      </c>
      <c r="H4702" s="5">
        <v>9367.7682000000004</v>
      </c>
      <c r="I4702" s="5">
        <v>9367.7682999999997</v>
      </c>
      <c r="J4702" s="5">
        <v>-9.9999999292776906E-5</v>
      </c>
      <c r="K4702" s="5">
        <v>9367.7682999999997</v>
      </c>
      <c r="L4702" s="5">
        <v>-9.9999999292776906E-5</v>
      </c>
      <c r="M4702" t="str">
        <f>IF(ISERROR(VLOOKUP(A4702,'[1]Ecart validé'!$A:$A,1,FALSE)),Z4702,"Ecart Validé")</f>
        <v>valid</v>
      </c>
      <c r="R4702" t="s">
        <v>30</v>
      </c>
      <c r="X4702"/>
      <c r="Y4702"/>
      <c r="Z4702" t="s">
        <v>31</v>
      </c>
    </row>
    <row r="4703" spans="1:26" x14ac:dyDescent="0.3">
      <c r="A4703" t="s">
        <v>6292</v>
      </c>
      <c r="B4703" t="s">
        <v>6107</v>
      </c>
      <c r="C4703">
        <v>35064</v>
      </c>
      <c r="D4703" t="str">
        <f>+VLOOKUP(C4703,Param!K:L,2,FALSE)</f>
        <v>WGC LTD</v>
      </c>
      <c r="E4703" t="s">
        <v>6287</v>
      </c>
      <c r="F4703" t="s">
        <v>37</v>
      </c>
      <c r="G4703" t="s">
        <v>1422</v>
      </c>
      <c r="H4703" s="5">
        <v>8690.0455000000002</v>
      </c>
      <c r="I4703" s="5">
        <v>8690.0455000000002</v>
      </c>
      <c r="J4703" s="5">
        <v>0</v>
      </c>
      <c r="K4703" s="5">
        <v>8690.0455000000002</v>
      </c>
      <c r="L4703" s="5">
        <v>0</v>
      </c>
      <c r="M4703" t="str">
        <f>IF(ISERROR(VLOOKUP(A4703,'[1]Ecart validé'!$A:$A,1,FALSE)),Z4703,"Ecart Validé")</f>
        <v>valid</v>
      </c>
      <c r="R4703" t="s">
        <v>30</v>
      </c>
      <c r="X4703"/>
      <c r="Y4703"/>
      <c r="Z4703" t="s">
        <v>31</v>
      </c>
    </row>
    <row r="4704" spans="1:26" x14ac:dyDescent="0.3">
      <c r="A4704" t="s">
        <v>6293</v>
      </c>
      <c r="B4704" t="s">
        <v>6107</v>
      </c>
      <c r="C4704">
        <v>35108</v>
      </c>
      <c r="D4704" t="str">
        <f>+VLOOKUP(C4704,Param!K:L,2,FALSE)</f>
        <v>ATALIAN SERVEST LIMITED</v>
      </c>
      <c r="E4704" t="s">
        <v>6294</v>
      </c>
      <c r="F4704" t="s">
        <v>28</v>
      </c>
      <c r="G4704" t="s">
        <v>1422</v>
      </c>
      <c r="H4704" s="5">
        <v>1685.09</v>
      </c>
      <c r="I4704" s="5">
        <v>1685.35</v>
      </c>
      <c r="J4704" s="5">
        <v>-0.25999999999930801</v>
      </c>
      <c r="K4704" s="5">
        <v>1685.35</v>
      </c>
      <c r="L4704" s="5">
        <v>-0.25999999999930801</v>
      </c>
      <c r="M4704" t="str">
        <f>IF(ISERROR(VLOOKUP(A4704,'[1]Ecart validé'!$A:$A,1,FALSE)),Z4704,"Ecart Validé")</f>
        <v>valid</v>
      </c>
      <c r="R4704" t="s">
        <v>30</v>
      </c>
      <c r="X4704"/>
      <c r="Y4704"/>
      <c r="Z4704" t="s">
        <v>31</v>
      </c>
    </row>
    <row r="4705" spans="1:26" x14ac:dyDescent="0.3">
      <c r="A4705" t="s">
        <v>6295</v>
      </c>
      <c r="B4705" t="s">
        <v>6107</v>
      </c>
      <c r="C4705">
        <v>35108</v>
      </c>
      <c r="D4705" t="str">
        <f>+VLOOKUP(C4705,Param!K:L,2,FALSE)</f>
        <v>ATALIAN SERVEST LIMITED</v>
      </c>
      <c r="E4705" t="s">
        <v>6294</v>
      </c>
      <c r="F4705" t="s">
        <v>35</v>
      </c>
      <c r="G4705" t="s">
        <v>1422</v>
      </c>
      <c r="H4705" s="5">
        <v>639.86620000000005</v>
      </c>
      <c r="I4705" s="5">
        <v>645.37620000000004</v>
      </c>
      <c r="J4705" s="5">
        <v>-5.50999999999999</v>
      </c>
      <c r="K4705" s="5">
        <v>645.37620000000004</v>
      </c>
      <c r="L4705" s="5">
        <v>-5.50999999999999</v>
      </c>
      <c r="M4705" t="str">
        <f>IF(ISERROR(VLOOKUP(A4705,'[1]Ecart validé'!$A:$A,1,FALSE)),Z4705,"Ecart Validé")</f>
        <v>Ecart Validé</v>
      </c>
      <c r="N4705" t="s">
        <v>6296</v>
      </c>
      <c r="O4705" t="s">
        <v>6297</v>
      </c>
      <c r="P4705" t="s">
        <v>85</v>
      </c>
      <c r="Q4705" t="s">
        <v>6298</v>
      </c>
      <c r="R4705" t="s">
        <v>30</v>
      </c>
      <c r="S4705" t="s">
        <v>42</v>
      </c>
      <c r="T4705" t="s">
        <v>325</v>
      </c>
      <c r="U4705" s="13" t="s">
        <v>6299</v>
      </c>
      <c r="V4705" t="s">
        <v>45</v>
      </c>
      <c r="X4705" t="s">
        <v>458</v>
      </c>
      <c r="Y4705" t="s">
        <v>458</v>
      </c>
      <c r="Z4705" t="s">
        <v>88</v>
      </c>
    </row>
    <row r="4706" spans="1:26" x14ac:dyDescent="0.3">
      <c r="A4706" t="s">
        <v>6300</v>
      </c>
      <c r="B4706" t="s">
        <v>6107</v>
      </c>
      <c r="C4706">
        <v>35108</v>
      </c>
      <c r="D4706" t="str">
        <f>+VLOOKUP(C4706,Param!K:L,2,FALSE)</f>
        <v>ATALIAN SERVEST LIMITED</v>
      </c>
      <c r="E4706" t="s">
        <v>6294</v>
      </c>
      <c r="F4706" t="s">
        <v>37</v>
      </c>
      <c r="G4706" t="s">
        <v>1422</v>
      </c>
      <c r="H4706" s="5">
        <v>638.46029999999996</v>
      </c>
      <c r="J4706" s="5">
        <v>638.46029999999996</v>
      </c>
      <c r="K4706" s="5">
        <v>638.46040000000005</v>
      </c>
      <c r="L4706" s="5">
        <v>-1.00000000088584E-4</v>
      </c>
      <c r="M4706" t="str">
        <f>IF(ISERROR(VLOOKUP(A4706,'[1]Ecart validé'!$A:$A,1,FALSE)),Z4706,"Ecart Validé")</f>
        <v>resolved</v>
      </c>
      <c r="N4706" t="s">
        <v>6301</v>
      </c>
      <c r="O4706" t="s">
        <v>6302</v>
      </c>
      <c r="P4706" t="s">
        <v>389</v>
      </c>
      <c r="Q4706" t="s">
        <v>6303</v>
      </c>
      <c r="R4706" t="s">
        <v>30</v>
      </c>
      <c r="X4706"/>
      <c r="Y4706"/>
      <c r="Z4706" t="s">
        <v>391</v>
      </c>
    </row>
    <row r="4707" spans="1:26" x14ac:dyDescent="0.3">
      <c r="A4707" t="s">
        <v>6304</v>
      </c>
      <c r="B4707" t="s">
        <v>6107</v>
      </c>
      <c r="C4707">
        <v>35126</v>
      </c>
      <c r="D4707" t="str">
        <f>+VLOOKUP(C4707,Param!K:L,2,FALSE)</f>
        <v>OTIS</v>
      </c>
      <c r="E4707" t="s">
        <v>6305</v>
      </c>
      <c r="F4707" t="s">
        <v>28</v>
      </c>
      <c r="G4707" t="s">
        <v>1422</v>
      </c>
      <c r="H4707" s="5">
        <v>1243.29</v>
      </c>
      <c r="I4707" s="5">
        <v>1242.98</v>
      </c>
      <c r="J4707" s="5">
        <v>0.30999999999994499</v>
      </c>
      <c r="K4707" s="5">
        <v>1243.29</v>
      </c>
      <c r="L4707" s="5">
        <v>0</v>
      </c>
      <c r="M4707" t="str">
        <f>IF(ISERROR(VLOOKUP(A4707,'[1]Ecart validé'!$A:$A,1,FALSE)),Z4707,"Ecart Validé")</f>
        <v>valid</v>
      </c>
      <c r="R4707" t="s">
        <v>30</v>
      </c>
      <c r="X4707"/>
      <c r="Y4707"/>
      <c r="Z4707" t="s">
        <v>31</v>
      </c>
    </row>
    <row r="4708" spans="1:26" x14ac:dyDescent="0.3">
      <c r="A4708" t="s">
        <v>6306</v>
      </c>
      <c r="B4708" t="s">
        <v>6107</v>
      </c>
      <c r="C4708">
        <v>35126</v>
      </c>
      <c r="D4708" t="str">
        <f>+VLOOKUP(C4708,Param!K:L,2,FALSE)</f>
        <v>OTIS</v>
      </c>
      <c r="E4708" t="s">
        <v>6305</v>
      </c>
      <c r="F4708" t="s">
        <v>33</v>
      </c>
      <c r="G4708" t="s">
        <v>1422</v>
      </c>
      <c r="H4708" s="5">
        <v>818.08519999999999</v>
      </c>
      <c r="I4708" s="5">
        <v>818.08519999999999</v>
      </c>
      <c r="J4708" s="5">
        <v>2.2737367544323201E-13</v>
      </c>
      <c r="K4708" s="5">
        <v>818.08519999999999</v>
      </c>
      <c r="L4708" s="5">
        <v>0</v>
      </c>
      <c r="M4708" t="str">
        <f>IF(ISERROR(VLOOKUP(A4708,'[1]Ecart validé'!$A:$A,1,FALSE)),Z4708,"Ecart Validé")</f>
        <v>valid</v>
      </c>
      <c r="R4708" t="s">
        <v>30</v>
      </c>
      <c r="X4708"/>
      <c r="Y4708"/>
      <c r="Z4708" t="s">
        <v>31</v>
      </c>
    </row>
    <row r="4709" spans="1:26" x14ac:dyDescent="0.3">
      <c r="A4709" t="s">
        <v>6307</v>
      </c>
      <c r="B4709" t="s">
        <v>6107</v>
      </c>
      <c r="C4709">
        <v>35126</v>
      </c>
      <c r="D4709" t="str">
        <f>+VLOOKUP(C4709,Param!K:L,2,FALSE)</f>
        <v>OTIS</v>
      </c>
      <c r="E4709" t="s">
        <v>6305</v>
      </c>
      <c r="F4709" t="s">
        <v>35</v>
      </c>
      <c r="G4709" t="s">
        <v>1422</v>
      </c>
      <c r="H4709" s="5">
        <v>1026.2244000000001</v>
      </c>
      <c r="I4709" s="5">
        <v>1026.2244000000001</v>
      </c>
      <c r="J4709" s="5">
        <v>0</v>
      </c>
      <c r="K4709" s="5">
        <v>1026.2244000000001</v>
      </c>
      <c r="L4709" s="5">
        <v>0</v>
      </c>
      <c r="M4709" t="str">
        <f>IF(ISERROR(VLOOKUP(A4709,'[1]Ecart validé'!$A:$A,1,FALSE)),Z4709,"Ecart Validé")</f>
        <v>valid</v>
      </c>
      <c r="R4709" t="s">
        <v>30</v>
      </c>
      <c r="X4709"/>
      <c r="Y4709"/>
      <c r="Z4709" t="s">
        <v>31</v>
      </c>
    </row>
    <row r="4710" spans="1:26" x14ac:dyDescent="0.3">
      <c r="A4710" t="s">
        <v>6308</v>
      </c>
      <c r="B4710" t="s">
        <v>6107</v>
      </c>
      <c r="C4710">
        <v>35126</v>
      </c>
      <c r="D4710" t="str">
        <f>+VLOOKUP(C4710,Param!K:L,2,FALSE)</f>
        <v>OTIS</v>
      </c>
      <c r="E4710" t="s">
        <v>6309</v>
      </c>
      <c r="F4710" t="s">
        <v>37</v>
      </c>
      <c r="G4710" t="s">
        <v>1422</v>
      </c>
      <c r="H4710" s="5">
        <v>829.30589999999995</v>
      </c>
      <c r="I4710" s="5">
        <v>829.30589999999995</v>
      </c>
      <c r="J4710" s="5">
        <v>0</v>
      </c>
      <c r="K4710" s="5">
        <v>829.30589999999995</v>
      </c>
      <c r="L4710" s="5">
        <v>0</v>
      </c>
      <c r="M4710" t="str">
        <f>IF(ISERROR(VLOOKUP(A4710,'[1]Ecart validé'!$A:$A,1,FALSE)),Z4710,"Ecart Validé")</f>
        <v>valid</v>
      </c>
      <c r="R4710" t="s">
        <v>30</v>
      </c>
      <c r="X4710"/>
      <c r="Y4710"/>
      <c r="Z4710" t="s">
        <v>31</v>
      </c>
    </row>
    <row r="4711" spans="1:26" x14ac:dyDescent="0.3">
      <c r="A4711" t="s">
        <v>6310</v>
      </c>
      <c r="B4711" t="s">
        <v>6107</v>
      </c>
      <c r="C4711">
        <v>35164</v>
      </c>
      <c r="D4711" t="str">
        <f>+VLOOKUP(C4711,Param!K:L,2,FALSE)</f>
        <v>LYRECO UK LTD</v>
      </c>
      <c r="E4711" t="s">
        <v>6311</v>
      </c>
      <c r="F4711" t="s">
        <v>28</v>
      </c>
      <c r="G4711" t="s">
        <v>1422</v>
      </c>
      <c r="H4711" s="5">
        <v>3311.29</v>
      </c>
      <c r="I4711" s="5">
        <v>3311.2872000000002</v>
      </c>
      <c r="J4711" s="5">
        <v>2.7999999997518898E-3</v>
      </c>
      <c r="K4711" s="5">
        <v>3311.29</v>
      </c>
      <c r="L4711" s="5">
        <v>0</v>
      </c>
      <c r="M4711" t="str">
        <f>IF(ISERROR(VLOOKUP(A4711,'[1]Ecart validé'!$A:$A,1,FALSE)),Z4711,"Ecart Validé")</f>
        <v>valid</v>
      </c>
      <c r="R4711" t="s">
        <v>30</v>
      </c>
      <c r="X4711"/>
      <c r="Y4711"/>
      <c r="Z4711" t="s">
        <v>31</v>
      </c>
    </row>
    <row r="4712" spans="1:26" x14ac:dyDescent="0.3">
      <c r="A4712" t="s">
        <v>6312</v>
      </c>
      <c r="B4712" t="s">
        <v>6107</v>
      </c>
      <c r="C4712">
        <v>35164</v>
      </c>
      <c r="D4712" t="str">
        <f>+VLOOKUP(C4712,Param!K:L,2,FALSE)</f>
        <v>LYRECO UK LTD</v>
      </c>
      <c r="E4712" t="s">
        <v>6311</v>
      </c>
      <c r="F4712" t="s">
        <v>33</v>
      </c>
      <c r="G4712" t="s">
        <v>1422</v>
      </c>
      <c r="H4712" s="5">
        <v>284.15969999999999</v>
      </c>
      <c r="I4712" s="5">
        <v>284.15969999999999</v>
      </c>
      <c r="J4712" s="5">
        <v>5.6843418860808002E-14</v>
      </c>
      <c r="K4712" s="5">
        <v>284.15969999999999</v>
      </c>
      <c r="L4712" s="5">
        <v>0</v>
      </c>
      <c r="M4712" t="str">
        <f>IF(ISERROR(VLOOKUP(A4712,'[1]Ecart validé'!$A:$A,1,FALSE)),Z4712,"Ecart Validé")</f>
        <v>valid</v>
      </c>
      <c r="R4712" t="s">
        <v>30</v>
      </c>
      <c r="X4712"/>
      <c r="Y4712"/>
      <c r="Z4712" t="s">
        <v>31</v>
      </c>
    </row>
    <row r="4713" spans="1:26" x14ac:dyDescent="0.3">
      <c r="A4713" t="s">
        <v>6313</v>
      </c>
      <c r="B4713" t="s">
        <v>6107</v>
      </c>
      <c r="C4713">
        <v>35164</v>
      </c>
      <c r="D4713" t="str">
        <f>+VLOOKUP(C4713,Param!K:L,2,FALSE)</f>
        <v>LYRECO UK LTD</v>
      </c>
      <c r="E4713" t="s">
        <v>6311</v>
      </c>
      <c r="F4713" t="s">
        <v>37</v>
      </c>
      <c r="G4713" t="s">
        <v>1422</v>
      </c>
      <c r="H4713" s="5">
        <v>933.36180000000002</v>
      </c>
      <c r="I4713" s="5">
        <v>933.36180000000002</v>
      </c>
      <c r="J4713" s="5">
        <v>0</v>
      </c>
      <c r="K4713" s="5">
        <v>933.36180000000002</v>
      </c>
      <c r="L4713" s="5">
        <v>0</v>
      </c>
      <c r="M4713" t="str">
        <f>IF(ISERROR(VLOOKUP(A4713,'[1]Ecart validé'!$A:$A,1,FALSE)),Z4713,"Ecart Validé")</f>
        <v>valid</v>
      </c>
      <c r="R4713" t="s">
        <v>30</v>
      </c>
      <c r="X4713"/>
      <c r="Y4713"/>
      <c r="Z4713" t="s">
        <v>31</v>
      </c>
    </row>
    <row r="4714" spans="1:26" x14ac:dyDescent="0.3">
      <c r="A4714" t="s">
        <v>6314</v>
      </c>
      <c r="B4714" t="s">
        <v>6107</v>
      </c>
      <c r="C4714">
        <v>35226</v>
      </c>
      <c r="D4714" t="str">
        <f>+VLOOKUP(C4714,Param!K:L,2,FALSE)</f>
        <v>City Electrical Factors Ltd (CEF)</v>
      </c>
      <c r="E4714" t="s">
        <v>6315</v>
      </c>
      <c r="F4714" t="s">
        <v>28</v>
      </c>
      <c r="G4714" t="s">
        <v>1422</v>
      </c>
      <c r="H4714" s="5">
        <v>499.6</v>
      </c>
      <c r="I4714" s="5">
        <v>499.6</v>
      </c>
      <c r="J4714" s="5">
        <v>0</v>
      </c>
      <c r="K4714" s="5">
        <v>499.6</v>
      </c>
      <c r="L4714" s="5">
        <v>0</v>
      </c>
      <c r="M4714" t="str">
        <f>IF(ISERROR(VLOOKUP(A4714,'[1]Ecart validé'!$A:$A,1,FALSE)),Z4714,"Ecart Validé")</f>
        <v>valid</v>
      </c>
      <c r="R4714" t="s">
        <v>30</v>
      </c>
      <c r="X4714"/>
      <c r="Y4714"/>
      <c r="Z4714" t="s">
        <v>31</v>
      </c>
    </row>
    <row r="4715" spans="1:26" x14ac:dyDescent="0.3">
      <c r="A4715" t="s">
        <v>6316</v>
      </c>
      <c r="B4715" t="s">
        <v>6107</v>
      </c>
      <c r="C4715">
        <v>35226</v>
      </c>
      <c r="D4715" t="str">
        <f>+VLOOKUP(C4715,Param!K:L,2,FALSE)</f>
        <v>City Electrical Factors Ltd (CEF)</v>
      </c>
      <c r="E4715" t="s">
        <v>6315</v>
      </c>
      <c r="F4715" t="s">
        <v>33</v>
      </c>
      <c r="G4715" t="s">
        <v>1422</v>
      </c>
      <c r="H4715" s="5">
        <v>101.299999999999</v>
      </c>
      <c r="I4715" s="5">
        <v>101.3</v>
      </c>
      <c r="J4715" s="5">
        <v>-1.4210854715202001E-14</v>
      </c>
      <c r="K4715" s="5">
        <v>101.299999999999</v>
      </c>
      <c r="L4715" s="5">
        <v>0</v>
      </c>
      <c r="M4715" t="str">
        <f>IF(ISERROR(VLOOKUP(A4715,'[1]Ecart validé'!$A:$A,1,FALSE)),Z4715,"Ecart Validé")</f>
        <v>valid</v>
      </c>
      <c r="R4715" t="s">
        <v>30</v>
      </c>
      <c r="X4715"/>
      <c r="Y4715"/>
      <c r="Z4715" t="s">
        <v>31</v>
      </c>
    </row>
    <row r="4716" spans="1:26" x14ac:dyDescent="0.3">
      <c r="A4716" t="s">
        <v>6317</v>
      </c>
      <c r="B4716" t="s">
        <v>6107</v>
      </c>
      <c r="C4716">
        <v>35226</v>
      </c>
      <c r="D4716" t="str">
        <f>+VLOOKUP(C4716,Param!K:L,2,FALSE)</f>
        <v>City Electrical Factors Ltd (CEF)</v>
      </c>
      <c r="E4716" t="s">
        <v>6315</v>
      </c>
      <c r="F4716" t="s">
        <v>35</v>
      </c>
      <c r="G4716" t="s">
        <v>1422</v>
      </c>
      <c r="H4716" s="5">
        <v>203.74</v>
      </c>
      <c r="I4716" s="5">
        <v>203.74</v>
      </c>
      <c r="J4716" s="5">
        <v>0</v>
      </c>
      <c r="K4716" s="5">
        <v>203.74</v>
      </c>
      <c r="L4716" s="5">
        <v>0</v>
      </c>
      <c r="M4716" t="str">
        <f>IF(ISERROR(VLOOKUP(A4716,'[1]Ecart validé'!$A:$A,1,FALSE)),Z4716,"Ecart Validé")</f>
        <v>valid</v>
      </c>
      <c r="R4716" t="s">
        <v>30</v>
      </c>
      <c r="X4716"/>
      <c r="Y4716"/>
      <c r="Z4716" t="s">
        <v>31</v>
      </c>
    </row>
    <row r="4717" spans="1:26" x14ac:dyDescent="0.3">
      <c r="A4717" t="s">
        <v>6318</v>
      </c>
      <c r="B4717" t="s">
        <v>6107</v>
      </c>
      <c r="C4717">
        <v>35265</v>
      </c>
      <c r="D4717" t="str">
        <f>+VLOOKUP(C4717,Param!K:L,2,FALSE)</f>
        <v>Aslotel Ltd</v>
      </c>
      <c r="E4717" t="s">
        <v>6319</v>
      </c>
      <c r="F4717" t="s">
        <v>28</v>
      </c>
      <c r="G4717" t="s">
        <v>1422</v>
      </c>
      <c r="H4717" s="5">
        <v>848.98</v>
      </c>
      <c r="I4717" s="5">
        <v>848.79</v>
      </c>
      <c r="J4717" s="5">
        <v>0.19000000000005399</v>
      </c>
      <c r="K4717" s="5">
        <v>848.98</v>
      </c>
      <c r="L4717" s="5">
        <v>0</v>
      </c>
      <c r="M4717" t="str">
        <f>IF(ISERROR(VLOOKUP(A4717,'[1]Ecart validé'!$A:$A,1,FALSE)),Z4717,"Ecart Validé")</f>
        <v>valid</v>
      </c>
      <c r="R4717" t="s">
        <v>30</v>
      </c>
      <c r="X4717"/>
      <c r="Y4717"/>
      <c r="Z4717" t="s">
        <v>31</v>
      </c>
    </row>
    <row r="4718" spans="1:26" x14ac:dyDescent="0.3">
      <c r="A4718" t="s">
        <v>6320</v>
      </c>
      <c r="B4718" t="s">
        <v>6107</v>
      </c>
      <c r="C4718">
        <v>35265</v>
      </c>
      <c r="D4718" t="str">
        <f>+VLOOKUP(C4718,Param!K:L,2,FALSE)</f>
        <v>Aslotel Ltd</v>
      </c>
      <c r="E4718" t="s">
        <v>6319</v>
      </c>
      <c r="F4718" t="s">
        <v>33</v>
      </c>
      <c r="G4718" t="s">
        <v>1422</v>
      </c>
      <c r="H4718" s="5">
        <v>24.48</v>
      </c>
      <c r="I4718" s="5">
        <v>24.48</v>
      </c>
      <c r="J4718" s="5">
        <v>0</v>
      </c>
      <c r="K4718" s="5">
        <v>24.48</v>
      </c>
      <c r="L4718" s="5">
        <v>0</v>
      </c>
      <c r="M4718" t="str">
        <f>IF(ISERROR(VLOOKUP(A4718,'[1]Ecart validé'!$A:$A,1,FALSE)),Z4718,"Ecart Validé")</f>
        <v>valid</v>
      </c>
      <c r="R4718" t="s">
        <v>30</v>
      </c>
      <c r="X4718"/>
      <c r="Y4718"/>
      <c r="Z4718" t="s">
        <v>31</v>
      </c>
    </row>
    <row r="4719" spans="1:26" x14ac:dyDescent="0.3">
      <c r="A4719" t="s">
        <v>6321</v>
      </c>
      <c r="B4719" t="s">
        <v>6107</v>
      </c>
      <c r="C4719">
        <v>35265</v>
      </c>
      <c r="D4719" t="str">
        <f>+VLOOKUP(C4719,Param!K:L,2,FALSE)</f>
        <v>Aslotel Ltd</v>
      </c>
      <c r="E4719" t="s">
        <v>6319</v>
      </c>
      <c r="F4719" t="s">
        <v>35</v>
      </c>
      <c r="G4719" t="s">
        <v>1422</v>
      </c>
      <c r="H4719" s="5">
        <v>147.6387</v>
      </c>
      <c r="I4719" s="5">
        <v>147.6387</v>
      </c>
      <c r="J4719" s="5">
        <v>0</v>
      </c>
      <c r="K4719" s="5">
        <v>147.6387</v>
      </c>
      <c r="L4719" s="5">
        <v>0</v>
      </c>
      <c r="M4719" t="str">
        <f>IF(ISERROR(VLOOKUP(A4719,'[1]Ecart validé'!$A:$A,1,FALSE)),Z4719,"Ecart Validé")</f>
        <v>valid</v>
      </c>
      <c r="R4719" t="s">
        <v>30</v>
      </c>
      <c r="X4719"/>
      <c r="Y4719"/>
      <c r="Z4719" t="s">
        <v>31</v>
      </c>
    </row>
    <row r="4720" spans="1:26" x14ac:dyDescent="0.3">
      <c r="A4720" t="s">
        <v>6322</v>
      </c>
      <c r="B4720" t="s">
        <v>6107</v>
      </c>
      <c r="C4720">
        <v>35265</v>
      </c>
      <c r="D4720" t="str">
        <f>+VLOOKUP(C4720,Param!K:L,2,FALSE)</f>
        <v>Aslotel Ltd</v>
      </c>
      <c r="E4720" t="s">
        <v>6319</v>
      </c>
      <c r="F4720" t="s">
        <v>37</v>
      </c>
      <c r="G4720" t="s">
        <v>1422</v>
      </c>
      <c r="H4720" s="5">
        <v>62.6907</v>
      </c>
      <c r="I4720" s="5">
        <v>62.6907</v>
      </c>
      <c r="J4720" s="5">
        <v>0</v>
      </c>
      <c r="K4720" s="5">
        <v>62.6907</v>
      </c>
      <c r="L4720" s="5">
        <v>0</v>
      </c>
      <c r="M4720" t="str">
        <f>IF(ISERROR(VLOOKUP(A4720,'[1]Ecart validé'!$A:$A,1,FALSE)),Z4720,"Ecart Validé")</f>
        <v>valid</v>
      </c>
      <c r="R4720" t="s">
        <v>30</v>
      </c>
      <c r="X4720"/>
      <c r="Y4720"/>
      <c r="Z4720" t="s">
        <v>31</v>
      </c>
    </row>
    <row r="4721" spans="1:26" x14ac:dyDescent="0.3">
      <c r="A4721" t="s">
        <v>6323</v>
      </c>
      <c r="B4721" t="s">
        <v>6107</v>
      </c>
      <c r="C4721">
        <v>35270</v>
      </c>
      <c r="D4721" t="str">
        <f>+VLOOKUP(C4721,Param!K:L,2,FALSE)</f>
        <v>BEAUMONT ROSE GLAZING LTD</v>
      </c>
      <c r="E4721" t="s">
        <v>6324</v>
      </c>
      <c r="F4721" t="s">
        <v>35</v>
      </c>
      <c r="G4721" t="s">
        <v>1422</v>
      </c>
      <c r="H4721" s="5">
        <v>38.460999999999999</v>
      </c>
      <c r="I4721" s="5">
        <v>38.460999999999999</v>
      </c>
      <c r="J4721" s="5">
        <v>0</v>
      </c>
      <c r="K4721" s="5">
        <v>38.460999999999999</v>
      </c>
      <c r="L4721" s="5">
        <v>0</v>
      </c>
      <c r="M4721" t="str">
        <f>IF(ISERROR(VLOOKUP(A4721,'[1]Ecart validé'!$A:$A,1,FALSE)),Z4721,"Ecart Validé")</f>
        <v>valid</v>
      </c>
      <c r="R4721" t="s">
        <v>30</v>
      </c>
      <c r="X4721"/>
      <c r="Y4721"/>
      <c r="Z4721" t="s">
        <v>31</v>
      </c>
    </row>
    <row r="4722" spans="1:26" x14ac:dyDescent="0.3">
      <c r="A4722" t="s">
        <v>6325</v>
      </c>
      <c r="B4722" t="s">
        <v>6107</v>
      </c>
      <c r="C4722">
        <v>35272</v>
      </c>
      <c r="D4722" t="str">
        <f>+VLOOKUP(C4722,Param!K:L,2,FALSE)</f>
        <v>BELMONT LAUNDRY</v>
      </c>
      <c r="E4722" t="s">
        <v>6326</v>
      </c>
      <c r="F4722" t="s">
        <v>28</v>
      </c>
      <c r="G4722" t="s">
        <v>1422</v>
      </c>
      <c r="H4722" s="5">
        <v>6210.0649999999996</v>
      </c>
      <c r="I4722" s="5">
        <v>6210.2660999999998</v>
      </c>
      <c r="J4722" s="5">
        <v>-0.20110000000022399</v>
      </c>
      <c r="K4722" s="5">
        <v>6210.0649999999996</v>
      </c>
      <c r="L4722" s="5">
        <v>0</v>
      </c>
      <c r="M4722" t="str">
        <f>IF(ISERROR(VLOOKUP(A4722,'[1]Ecart validé'!$A:$A,1,FALSE)),Z4722,"Ecart Validé")</f>
        <v>valid</v>
      </c>
      <c r="R4722" t="s">
        <v>30</v>
      </c>
      <c r="X4722"/>
      <c r="Y4722"/>
      <c r="Z4722" t="s">
        <v>31</v>
      </c>
    </row>
    <row r="4723" spans="1:26" x14ac:dyDescent="0.3">
      <c r="A4723" t="s">
        <v>6327</v>
      </c>
      <c r="B4723" t="s">
        <v>6107</v>
      </c>
      <c r="C4723">
        <v>35272</v>
      </c>
      <c r="D4723" t="str">
        <f>+VLOOKUP(C4723,Param!K:L,2,FALSE)</f>
        <v>BELMONT LAUNDRY</v>
      </c>
      <c r="E4723" t="s">
        <v>6326</v>
      </c>
      <c r="F4723" t="s">
        <v>33</v>
      </c>
      <c r="G4723" t="s">
        <v>1422</v>
      </c>
      <c r="H4723" s="5">
        <v>169.5659</v>
      </c>
      <c r="I4723" s="5">
        <v>169.566</v>
      </c>
      <c r="J4723" s="5">
        <v>-1.0000000000331901E-4</v>
      </c>
      <c r="K4723" s="5">
        <v>169.5659</v>
      </c>
      <c r="L4723" s="5">
        <v>0</v>
      </c>
      <c r="M4723" t="str">
        <f>IF(ISERROR(VLOOKUP(A4723,'[1]Ecart validé'!$A:$A,1,FALSE)),Z4723,"Ecart Validé")</f>
        <v>valid</v>
      </c>
      <c r="R4723" t="s">
        <v>30</v>
      </c>
      <c r="X4723"/>
      <c r="Y4723"/>
      <c r="Z4723" t="s">
        <v>31</v>
      </c>
    </row>
    <row r="4724" spans="1:26" x14ac:dyDescent="0.3">
      <c r="A4724" t="s">
        <v>6328</v>
      </c>
      <c r="B4724" t="s">
        <v>6107</v>
      </c>
      <c r="C4724">
        <v>35272</v>
      </c>
      <c r="D4724" t="str">
        <f>+VLOOKUP(C4724,Param!K:L,2,FALSE)</f>
        <v>BELMONT LAUNDRY</v>
      </c>
      <c r="E4724" t="s">
        <v>6326</v>
      </c>
      <c r="F4724" t="s">
        <v>35</v>
      </c>
      <c r="G4724" t="s">
        <v>1422</v>
      </c>
      <c r="H4724" s="5">
        <v>781.26374999999996</v>
      </c>
      <c r="I4724" s="5">
        <v>781.26379999999995</v>
      </c>
      <c r="J4724" s="5">
        <v>-4.9999999873762102E-5</v>
      </c>
      <c r="K4724" s="5">
        <v>781.26374999999996</v>
      </c>
      <c r="L4724" s="5">
        <v>0</v>
      </c>
      <c r="M4724" t="str">
        <f>IF(ISERROR(VLOOKUP(A4724,'[1]Ecart validé'!$A:$A,1,FALSE)),Z4724,"Ecart Validé")</f>
        <v>valid</v>
      </c>
      <c r="R4724" t="s">
        <v>30</v>
      </c>
      <c r="X4724"/>
      <c r="Y4724"/>
      <c r="Z4724" t="s">
        <v>31</v>
      </c>
    </row>
    <row r="4725" spans="1:26" x14ac:dyDescent="0.3">
      <c r="A4725" t="s">
        <v>6329</v>
      </c>
      <c r="B4725" t="s">
        <v>6107</v>
      </c>
      <c r="C4725">
        <v>35272</v>
      </c>
      <c r="D4725" t="str">
        <f>+VLOOKUP(C4725,Param!K:L,2,FALSE)</f>
        <v>BELMONT LAUNDRY</v>
      </c>
      <c r="E4725" t="s">
        <v>6326</v>
      </c>
      <c r="F4725" t="s">
        <v>37</v>
      </c>
      <c r="G4725" t="s">
        <v>1422</v>
      </c>
      <c r="H4725" s="5">
        <v>1323.9066</v>
      </c>
      <c r="I4725" s="5">
        <v>1323.9066</v>
      </c>
      <c r="J4725" s="5">
        <v>0</v>
      </c>
      <c r="K4725" s="5">
        <v>1323.9066</v>
      </c>
      <c r="L4725" s="5">
        <v>0</v>
      </c>
      <c r="M4725" t="str">
        <f>IF(ISERROR(VLOOKUP(A4725,'[1]Ecart validé'!$A:$A,1,FALSE)),Z4725,"Ecart Validé")</f>
        <v>valid</v>
      </c>
      <c r="R4725" t="s">
        <v>30</v>
      </c>
      <c r="X4725"/>
      <c r="Y4725"/>
      <c r="Z4725" t="s">
        <v>31</v>
      </c>
    </row>
    <row r="4726" spans="1:26" x14ac:dyDescent="0.3">
      <c r="A4726" t="s">
        <v>6330</v>
      </c>
      <c r="B4726" t="s">
        <v>6107</v>
      </c>
      <c r="C4726">
        <v>35272</v>
      </c>
      <c r="D4726" t="str">
        <f>+VLOOKUP(C4726,Param!K:L,2,FALSE)</f>
        <v>BELMONT LAUNDRY</v>
      </c>
      <c r="E4726" t="s">
        <v>6331</v>
      </c>
      <c r="F4726" t="s">
        <v>28</v>
      </c>
      <c r="G4726" t="s">
        <v>1422</v>
      </c>
      <c r="H4726" s="5">
        <v>518.58375000000001</v>
      </c>
      <c r="I4726" s="5">
        <v>518.58000000000004</v>
      </c>
      <c r="J4726" s="5">
        <v>3.7499999999681599E-3</v>
      </c>
      <c r="K4726" s="5">
        <v>518.58375000000001</v>
      </c>
      <c r="L4726" s="5">
        <v>0</v>
      </c>
      <c r="M4726" t="str">
        <f>IF(ISERROR(VLOOKUP(A4726,'[1]Ecart validé'!$A:$A,1,FALSE)),Z4726,"Ecart Validé")</f>
        <v>valid</v>
      </c>
      <c r="R4726" t="s">
        <v>30</v>
      </c>
      <c r="X4726"/>
      <c r="Y4726"/>
      <c r="Z4726" t="s">
        <v>31</v>
      </c>
    </row>
    <row r="4727" spans="1:26" x14ac:dyDescent="0.3">
      <c r="A4727" t="s">
        <v>6332</v>
      </c>
      <c r="B4727" t="s">
        <v>6107</v>
      </c>
      <c r="C4727">
        <v>35272</v>
      </c>
      <c r="D4727" t="str">
        <f>+VLOOKUP(C4727,Param!K:L,2,FALSE)</f>
        <v>BELMONT LAUNDRY</v>
      </c>
      <c r="E4727" t="s">
        <v>6331</v>
      </c>
      <c r="F4727" t="s">
        <v>33</v>
      </c>
      <c r="G4727" t="s">
        <v>1422</v>
      </c>
      <c r="H4727" s="5">
        <v>51.62</v>
      </c>
      <c r="I4727" s="5">
        <v>51.619900000000001</v>
      </c>
      <c r="J4727" s="5">
        <v>9.9999999996214201E-5</v>
      </c>
      <c r="K4727" s="5">
        <v>51.62</v>
      </c>
      <c r="L4727" s="5">
        <v>0</v>
      </c>
      <c r="M4727" t="str">
        <f>IF(ISERROR(VLOOKUP(A4727,'[1]Ecart validé'!$A:$A,1,FALSE)),Z4727,"Ecart Validé")</f>
        <v>valid</v>
      </c>
      <c r="R4727" t="s">
        <v>30</v>
      </c>
      <c r="X4727"/>
      <c r="Y4727"/>
      <c r="Z4727" t="s">
        <v>31</v>
      </c>
    </row>
    <row r="4728" spans="1:26" x14ac:dyDescent="0.3">
      <c r="A4728" t="s">
        <v>6333</v>
      </c>
      <c r="B4728" t="s">
        <v>6107</v>
      </c>
      <c r="C4728">
        <v>35272</v>
      </c>
      <c r="D4728" t="str">
        <f>+VLOOKUP(C4728,Param!K:L,2,FALSE)</f>
        <v>BELMONT LAUNDRY</v>
      </c>
      <c r="E4728" t="s">
        <v>6331</v>
      </c>
      <c r="F4728" t="s">
        <v>35</v>
      </c>
      <c r="G4728" t="s">
        <v>1422</v>
      </c>
      <c r="H4728" s="5">
        <v>157.77314999999999</v>
      </c>
      <c r="I4728" s="5">
        <v>157.7732</v>
      </c>
      <c r="J4728" s="5">
        <v>-4.9999999987448899E-5</v>
      </c>
      <c r="K4728" s="5">
        <v>157.77314999999999</v>
      </c>
      <c r="L4728" s="5">
        <v>0</v>
      </c>
      <c r="M4728" t="str">
        <f>IF(ISERROR(VLOOKUP(A4728,'[1]Ecart validé'!$A:$A,1,FALSE)),Z4728,"Ecart Validé")</f>
        <v>valid</v>
      </c>
      <c r="R4728" t="s">
        <v>30</v>
      </c>
      <c r="X4728"/>
      <c r="Y4728"/>
      <c r="Z4728" t="s">
        <v>31</v>
      </c>
    </row>
    <row r="4729" spans="1:26" x14ac:dyDescent="0.3">
      <c r="A4729" t="s">
        <v>6334</v>
      </c>
      <c r="B4729" t="s">
        <v>6107</v>
      </c>
      <c r="C4729">
        <v>35307</v>
      </c>
      <c r="D4729" t="str">
        <f>+VLOOKUP(C4729,Param!K:L,2,FALSE)</f>
        <v>FAUCETS</v>
      </c>
      <c r="E4729" t="s">
        <v>6335</v>
      </c>
      <c r="F4729" t="s">
        <v>28</v>
      </c>
      <c r="G4729" t="s">
        <v>1422</v>
      </c>
      <c r="H4729" s="5">
        <v>1233.03</v>
      </c>
      <c r="I4729" s="5">
        <v>1232.8499999999999</v>
      </c>
      <c r="J4729" s="5">
        <v>0.180000000000063</v>
      </c>
      <c r="K4729" s="5">
        <v>1233.03</v>
      </c>
      <c r="L4729" s="5">
        <v>0</v>
      </c>
      <c r="M4729" t="str">
        <f>IF(ISERROR(VLOOKUP(A4729,'[1]Ecart validé'!$A:$A,1,FALSE)),Z4729,"Ecart Validé")</f>
        <v>valid</v>
      </c>
      <c r="R4729" t="s">
        <v>30</v>
      </c>
      <c r="X4729"/>
      <c r="Y4729"/>
      <c r="Z4729" t="s">
        <v>31</v>
      </c>
    </row>
    <row r="4730" spans="1:26" x14ac:dyDescent="0.3">
      <c r="A4730" t="s">
        <v>6336</v>
      </c>
      <c r="B4730" t="s">
        <v>6107</v>
      </c>
      <c r="C4730">
        <v>35307</v>
      </c>
      <c r="D4730" t="str">
        <f>+VLOOKUP(C4730,Param!K:L,2,FALSE)</f>
        <v>FAUCETS</v>
      </c>
      <c r="E4730" t="s">
        <v>6335</v>
      </c>
      <c r="F4730" t="s">
        <v>33</v>
      </c>
      <c r="G4730" t="s">
        <v>1422</v>
      </c>
      <c r="H4730" s="5">
        <v>129.13229999999999</v>
      </c>
      <c r="I4730" s="5">
        <v>129.13229999999999</v>
      </c>
      <c r="J4730" s="5">
        <v>0</v>
      </c>
      <c r="K4730" s="5">
        <v>129.13229999999999</v>
      </c>
      <c r="L4730" s="5">
        <v>0</v>
      </c>
      <c r="M4730" t="str">
        <f>IF(ISERROR(VLOOKUP(A4730,'[1]Ecart validé'!$A:$A,1,FALSE)),Z4730,"Ecart Validé")</f>
        <v>valid</v>
      </c>
      <c r="R4730" t="s">
        <v>30</v>
      </c>
      <c r="X4730"/>
      <c r="Y4730"/>
      <c r="Z4730" t="s">
        <v>31</v>
      </c>
    </row>
    <row r="4731" spans="1:26" x14ac:dyDescent="0.3">
      <c r="A4731" t="s">
        <v>6337</v>
      </c>
      <c r="B4731" t="s">
        <v>6107</v>
      </c>
      <c r="C4731">
        <v>35307</v>
      </c>
      <c r="D4731" t="str">
        <f>+VLOOKUP(C4731,Param!K:L,2,FALSE)</f>
        <v>FAUCETS</v>
      </c>
      <c r="E4731" t="s">
        <v>6335</v>
      </c>
      <c r="F4731" t="s">
        <v>35</v>
      </c>
      <c r="G4731" t="s">
        <v>1422</v>
      </c>
      <c r="H4731" s="5">
        <v>108.2247</v>
      </c>
      <c r="I4731" s="5">
        <v>108.2247</v>
      </c>
      <c r="J4731" s="5">
        <v>0</v>
      </c>
      <c r="K4731" s="5">
        <v>108.2247</v>
      </c>
      <c r="L4731" s="5">
        <v>0</v>
      </c>
      <c r="M4731" t="str">
        <f>IF(ISERROR(VLOOKUP(A4731,'[1]Ecart validé'!$A:$A,1,FALSE)),Z4731,"Ecart Validé")</f>
        <v>valid</v>
      </c>
      <c r="R4731" t="s">
        <v>30</v>
      </c>
      <c r="X4731"/>
      <c r="Y4731"/>
      <c r="Z4731" t="s">
        <v>31</v>
      </c>
    </row>
    <row r="4732" spans="1:26" x14ac:dyDescent="0.3">
      <c r="A4732" t="s">
        <v>6338</v>
      </c>
      <c r="B4732" t="s">
        <v>6107</v>
      </c>
      <c r="C4732">
        <v>35307</v>
      </c>
      <c r="D4732" t="str">
        <f>+VLOOKUP(C4732,Param!K:L,2,FALSE)</f>
        <v>FAUCETS</v>
      </c>
      <c r="E4732" t="s">
        <v>6335</v>
      </c>
      <c r="F4732" t="s">
        <v>37</v>
      </c>
      <c r="G4732" t="s">
        <v>1422</v>
      </c>
      <c r="H4732" s="5">
        <v>412.91899999999998</v>
      </c>
      <c r="I4732" s="5">
        <v>412.91899999999998</v>
      </c>
      <c r="J4732" s="5">
        <v>0</v>
      </c>
      <c r="K4732" s="5">
        <v>412.91899999999998</v>
      </c>
      <c r="L4732" s="5">
        <v>0</v>
      </c>
      <c r="M4732" t="str">
        <f>IF(ISERROR(VLOOKUP(A4732,'[1]Ecart validé'!$A:$A,1,FALSE)),Z4732,"Ecart Validé")</f>
        <v>valid</v>
      </c>
      <c r="R4732" t="s">
        <v>30</v>
      </c>
      <c r="X4732"/>
      <c r="Y4732"/>
      <c r="Z4732" t="s">
        <v>31</v>
      </c>
    </row>
    <row r="4733" spans="1:26" x14ac:dyDescent="0.3">
      <c r="A4733" t="s">
        <v>6339</v>
      </c>
      <c r="B4733" t="s">
        <v>6107</v>
      </c>
      <c r="C4733">
        <v>35322</v>
      </c>
      <c r="D4733" t="str">
        <f>+VLOOKUP(C4733,Param!K:L,2,FALSE)</f>
        <v>HSS HIRE SERVICE GROUP PLC</v>
      </c>
      <c r="E4733" t="s">
        <v>6340</v>
      </c>
      <c r="F4733" t="s">
        <v>33</v>
      </c>
      <c r="G4733" t="s">
        <v>1422</v>
      </c>
      <c r="H4733" s="5">
        <v>15.13</v>
      </c>
      <c r="I4733" s="5">
        <v>15.13</v>
      </c>
      <c r="J4733" s="5">
        <v>0</v>
      </c>
      <c r="K4733" s="5">
        <v>15.13</v>
      </c>
      <c r="L4733" s="5">
        <v>0</v>
      </c>
      <c r="M4733" t="str">
        <f>IF(ISERROR(VLOOKUP(A4733,'[1]Ecart validé'!$A:$A,1,FALSE)),Z4733,"Ecart Validé")</f>
        <v>valid</v>
      </c>
      <c r="R4733" t="s">
        <v>30</v>
      </c>
      <c r="X4733"/>
      <c r="Y4733"/>
      <c r="Z4733" t="s">
        <v>31</v>
      </c>
    </row>
    <row r="4734" spans="1:26" x14ac:dyDescent="0.3">
      <c r="A4734" t="s">
        <v>6341</v>
      </c>
      <c r="B4734" t="s">
        <v>6107</v>
      </c>
      <c r="C4734">
        <v>35322</v>
      </c>
      <c r="D4734" t="str">
        <f>+VLOOKUP(C4734,Param!K:L,2,FALSE)</f>
        <v>HSS HIRE SERVICE GROUP PLC</v>
      </c>
      <c r="E4734" t="s">
        <v>6340</v>
      </c>
      <c r="F4734" t="s">
        <v>35</v>
      </c>
      <c r="G4734" t="s">
        <v>1422</v>
      </c>
      <c r="H4734" s="5">
        <v>-7.5674999999999999</v>
      </c>
      <c r="I4734" s="5">
        <v>-7.5674999999999999</v>
      </c>
      <c r="J4734" s="5">
        <v>0</v>
      </c>
      <c r="K4734" s="5">
        <v>-7.5674999999999999</v>
      </c>
      <c r="L4734" s="5">
        <v>0</v>
      </c>
      <c r="M4734" t="str">
        <f>IF(ISERROR(VLOOKUP(A4734,'[1]Ecart validé'!$A:$A,1,FALSE)),Z4734,"Ecart Validé")</f>
        <v>valid</v>
      </c>
      <c r="R4734" t="s">
        <v>30</v>
      </c>
      <c r="X4734"/>
      <c r="Y4734"/>
      <c r="Z4734" t="s">
        <v>31</v>
      </c>
    </row>
    <row r="4735" spans="1:26" x14ac:dyDescent="0.3">
      <c r="A4735" t="s">
        <v>6342</v>
      </c>
      <c r="B4735" t="s">
        <v>6107</v>
      </c>
      <c r="C4735">
        <v>35328</v>
      </c>
      <c r="D4735" t="str">
        <f>+VLOOKUP(C4735,Param!K:L,2,FALSE)</f>
        <v>HOTELCARE</v>
      </c>
      <c r="E4735" t="s">
        <v>6343</v>
      </c>
      <c r="F4735" t="s">
        <v>28</v>
      </c>
      <c r="G4735" t="s">
        <v>1422</v>
      </c>
      <c r="H4735" s="5">
        <v>22480.58</v>
      </c>
      <c r="I4735" s="5">
        <v>22480.576799999999</v>
      </c>
      <c r="J4735" s="5">
        <v>3.2000000028347101E-3</v>
      </c>
      <c r="K4735" s="5">
        <v>22480.58</v>
      </c>
      <c r="L4735" s="5">
        <v>0</v>
      </c>
      <c r="M4735" t="str">
        <f>IF(ISERROR(VLOOKUP(A4735,'[1]Ecart validé'!$A:$A,1,FALSE)),Z4735,"Ecart Validé")</f>
        <v>valid</v>
      </c>
      <c r="R4735" t="s">
        <v>30</v>
      </c>
      <c r="X4735"/>
      <c r="Y4735"/>
      <c r="Z4735" t="s">
        <v>31</v>
      </c>
    </row>
    <row r="4736" spans="1:26" x14ac:dyDescent="0.3">
      <c r="A4736" t="s">
        <v>6344</v>
      </c>
      <c r="B4736" t="s">
        <v>6107</v>
      </c>
      <c r="C4736">
        <v>35328</v>
      </c>
      <c r="D4736" t="str">
        <f>+VLOOKUP(C4736,Param!K:L,2,FALSE)</f>
        <v>HOTELCARE</v>
      </c>
      <c r="E4736" t="s">
        <v>6343</v>
      </c>
      <c r="F4736" t="s">
        <v>33</v>
      </c>
      <c r="G4736" t="s">
        <v>1422</v>
      </c>
      <c r="H4736" s="5">
        <v>1290.5497599999901</v>
      </c>
      <c r="I4736" s="5">
        <v>1290.5498</v>
      </c>
      <c r="J4736" s="5">
        <v>-4.0000000126383302E-5</v>
      </c>
      <c r="K4736" s="5">
        <v>1290.5497599999901</v>
      </c>
      <c r="L4736" s="5">
        <v>0</v>
      </c>
      <c r="M4736" t="str">
        <f>IF(ISERROR(VLOOKUP(A4736,'[1]Ecart validé'!$A:$A,1,FALSE)),Z4736,"Ecart Validé")</f>
        <v>valid</v>
      </c>
      <c r="R4736" t="s">
        <v>30</v>
      </c>
      <c r="X4736"/>
      <c r="Y4736"/>
      <c r="Z4736" t="s">
        <v>31</v>
      </c>
    </row>
    <row r="4737" spans="1:26" x14ac:dyDescent="0.3">
      <c r="A4737" t="s">
        <v>6345</v>
      </c>
      <c r="B4737" t="s">
        <v>6107</v>
      </c>
      <c r="C4737">
        <v>35328</v>
      </c>
      <c r="D4737" t="str">
        <f>+VLOOKUP(C4737,Param!K:L,2,FALSE)</f>
        <v>HOTELCARE</v>
      </c>
      <c r="E4737" t="s">
        <v>6343</v>
      </c>
      <c r="F4737" t="s">
        <v>35</v>
      </c>
      <c r="G4737" t="s">
        <v>1422</v>
      </c>
      <c r="H4737" s="5">
        <v>4263.5625749999999</v>
      </c>
      <c r="I4737" s="5">
        <v>4263.5622000000003</v>
      </c>
      <c r="J4737" s="5">
        <v>3.7499999962164999E-4</v>
      </c>
      <c r="K4737" s="5">
        <v>4263.5625749999999</v>
      </c>
      <c r="L4737" s="5">
        <v>0</v>
      </c>
      <c r="M4737" t="str">
        <f>IF(ISERROR(VLOOKUP(A4737,'[1]Ecart validé'!$A:$A,1,FALSE)),Z4737,"Ecart Validé")</f>
        <v>valid</v>
      </c>
      <c r="R4737" t="s">
        <v>30</v>
      </c>
      <c r="U4737" s="12"/>
      <c r="X4737"/>
      <c r="Y4737"/>
      <c r="Z4737" t="s">
        <v>31</v>
      </c>
    </row>
    <row r="4738" spans="1:26" x14ac:dyDescent="0.3">
      <c r="A4738" t="s">
        <v>6346</v>
      </c>
      <c r="B4738" t="s">
        <v>6107</v>
      </c>
      <c r="C4738">
        <v>35328</v>
      </c>
      <c r="D4738" t="str">
        <f>+VLOOKUP(C4738,Param!K:L,2,FALSE)</f>
        <v>HOTELCARE</v>
      </c>
      <c r="E4738" t="s">
        <v>6343</v>
      </c>
      <c r="F4738" t="s">
        <v>37</v>
      </c>
      <c r="G4738" t="s">
        <v>1422</v>
      </c>
      <c r="H4738" s="5">
        <v>5174.9417999999996</v>
      </c>
      <c r="I4738" s="5">
        <v>5174.9417999999996</v>
      </c>
      <c r="J4738" s="5">
        <v>0</v>
      </c>
      <c r="K4738" s="5">
        <v>5174.9417999999996</v>
      </c>
      <c r="L4738" s="5">
        <v>0</v>
      </c>
      <c r="M4738" t="str">
        <f>IF(ISERROR(VLOOKUP(A4738,'[1]Ecart validé'!$A:$A,1,FALSE)),Z4738,"Ecart Validé")</f>
        <v>valid</v>
      </c>
      <c r="R4738" t="s">
        <v>30</v>
      </c>
      <c r="X4738"/>
      <c r="Y4738"/>
      <c r="Z4738" t="s">
        <v>31</v>
      </c>
    </row>
    <row r="4739" spans="1:26" ht="57.6" x14ac:dyDescent="0.3">
      <c r="A4739" t="s">
        <v>6347</v>
      </c>
      <c r="B4739" t="s">
        <v>6107</v>
      </c>
      <c r="C4739">
        <v>35369</v>
      </c>
      <c r="D4739" t="str">
        <f>+VLOOKUP(C4739,Param!K:L,2,FALSE)</f>
        <v>MATTHEW CLARK BIBENDUM LTD</v>
      </c>
      <c r="E4739" t="s">
        <v>6348</v>
      </c>
      <c r="F4739" t="s">
        <v>28</v>
      </c>
      <c r="G4739" t="s">
        <v>1422</v>
      </c>
      <c r="H4739" s="5">
        <v>29826.287038999999</v>
      </c>
      <c r="I4739" s="5">
        <v>29821.007900000001</v>
      </c>
      <c r="J4739" s="5">
        <v>5.2791390000020302</v>
      </c>
      <c r="K4739" s="5">
        <v>29821.007900000001</v>
      </c>
      <c r="L4739" s="5">
        <v>5.2791390000020302</v>
      </c>
      <c r="M4739" t="str">
        <f>IF(ISERROR(VLOOKUP(A4739,'[1]Ecart validé'!$A:$A,1,FALSE)),Z4739,"Ecart Validé")</f>
        <v>Ecart Validé</v>
      </c>
      <c r="N4739" t="s">
        <v>6349</v>
      </c>
      <c r="O4739" t="s">
        <v>6350</v>
      </c>
      <c r="P4739" t="s">
        <v>85</v>
      </c>
      <c r="Q4739" t="s">
        <v>6351</v>
      </c>
      <c r="R4739" t="s">
        <v>30</v>
      </c>
      <c r="S4739" t="s">
        <v>42</v>
      </c>
      <c r="T4739" t="s">
        <v>43</v>
      </c>
      <c r="U4739" s="13" t="s">
        <v>6352</v>
      </c>
      <c r="V4739" t="s">
        <v>45</v>
      </c>
      <c r="X4739" t="s">
        <v>458</v>
      </c>
      <c r="Y4739" t="s">
        <v>458</v>
      </c>
      <c r="Z4739" t="s">
        <v>88</v>
      </c>
    </row>
    <row r="4740" spans="1:26" x14ac:dyDescent="0.3">
      <c r="A4740" t="s">
        <v>6353</v>
      </c>
      <c r="B4740" t="s">
        <v>6107</v>
      </c>
      <c r="C4740">
        <v>35414</v>
      </c>
      <c r="D4740" t="str">
        <f>+VLOOKUP(C4740,Param!K:L,2,FALSE)</f>
        <v>G4S Cash Solutions (UK) Ltd</v>
      </c>
      <c r="E4740" t="s">
        <v>6354</v>
      </c>
      <c r="F4740" t="s">
        <v>28</v>
      </c>
      <c r="G4740" t="s">
        <v>1422</v>
      </c>
      <c r="H4740" s="5">
        <v>1227.1500000000001</v>
      </c>
      <c r="I4740" s="5">
        <v>1227.1527000000001</v>
      </c>
      <c r="J4740" s="5">
        <v>-2.7000000000043599E-3</v>
      </c>
      <c r="K4740" s="5">
        <v>1227.1500000000001</v>
      </c>
      <c r="L4740" s="5">
        <v>0</v>
      </c>
      <c r="M4740" t="str">
        <f>IF(ISERROR(VLOOKUP(A4740,'[1]Ecart validé'!$A:$A,1,FALSE)),Z4740,"Ecart Validé")</f>
        <v>valid</v>
      </c>
      <c r="R4740" t="s">
        <v>30</v>
      </c>
      <c r="X4740"/>
      <c r="Y4740"/>
      <c r="Z4740" t="s">
        <v>31</v>
      </c>
    </row>
    <row r="4741" spans="1:26" x14ac:dyDescent="0.3">
      <c r="A4741" t="s">
        <v>6355</v>
      </c>
      <c r="B4741" t="s">
        <v>6107</v>
      </c>
      <c r="C4741">
        <v>35414</v>
      </c>
      <c r="D4741" t="str">
        <f>+VLOOKUP(C4741,Param!K:L,2,FALSE)</f>
        <v>G4S Cash Solutions (UK) Ltd</v>
      </c>
      <c r="E4741" t="s">
        <v>6354</v>
      </c>
      <c r="F4741" t="s">
        <v>33</v>
      </c>
      <c r="G4741" t="s">
        <v>1422</v>
      </c>
      <c r="H4741" s="5">
        <v>161.10749999999899</v>
      </c>
      <c r="I4741" s="5">
        <v>161.10749999999999</v>
      </c>
      <c r="J4741" s="5">
        <v>-2.8421709430404001E-14</v>
      </c>
      <c r="K4741" s="5">
        <v>161.10749999999899</v>
      </c>
      <c r="L4741" s="5">
        <v>0</v>
      </c>
      <c r="M4741" t="str">
        <f>IF(ISERROR(VLOOKUP(A4741,'[1]Ecart validé'!$A:$A,1,FALSE)),Z4741,"Ecart Validé")</f>
        <v>valid</v>
      </c>
      <c r="R4741" t="s">
        <v>30</v>
      </c>
      <c r="X4741"/>
      <c r="Y4741"/>
      <c r="Z4741" t="s">
        <v>31</v>
      </c>
    </row>
    <row r="4742" spans="1:26" x14ac:dyDescent="0.3">
      <c r="A4742" t="s">
        <v>6356</v>
      </c>
      <c r="B4742" t="s">
        <v>6107</v>
      </c>
      <c r="C4742">
        <v>35414</v>
      </c>
      <c r="D4742" t="str">
        <f>+VLOOKUP(C4742,Param!K:L,2,FALSE)</f>
        <v>G4S Cash Solutions (UK) Ltd</v>
      </c>
      <c r="E4742" t="s">
        <v>6354</v>
      </c>
      <c r="F4742" t="s">
        <v>35</v>
      </c>
      <c r="G4742" t="s">
        <v>1422</v>
      </c>
      <c r="H4742" s="5">
        <v>517.65390000000002</v>
      </c>
      <c r="I4742" s="5">
        <v>517.65390000000002</v>
      </c>
      <c r="J4742" s="5">
        <v>0</v>
      </c>
      <c r="K4742" s="5">
        <v>517.65390000000002</v>
      </c>
      <c r="L4742" s="5">
        <v>0</v>
      </c>
      <c r="M4742" t="str">
        <f>IF(ISERROR(VLOOKUP(A4742,'[1]Ecart validé'!$A:$A,1,FALSE)),Z4742,"Ecart Validé")</f>
        <v>valid</v>
      </c>
      <c r="R4742" t="s">
        <v>30</v>
      </c>
      <c r="X4742"/>
      <c r="Y4742"/>
      <c r="Z4742" t="s">
        <v>31</v>
      </c>
    </row>
    <row r="4743" spans="1:26" x14ac:dyDescent="0.3">
      <c r="A4743" t="s">
        <v>6357</v>
      </c>
      <c r="B4743" t="s">
        <v>6107</v>
      </c>
      <c r="C4743">
        <v>35414</v>
      </c>
      <c r="D4743" t="str">
        <f>+VLOOKUP(C4743,Param!K:L,2,FALSE)</f>
        <v>G4S Cash Solutions (UK) Ltd</v>
      </c>
      <c r="E4743" t="s">
        <v>6354</v>
      </c>
      <c r="F4743" t="s">
        <v>37</v>
      </c>
      <c r="G4743" t="s">
        <v>1422</v>
      </c>
      <c r="H4743" s="5">
        <v>821.23829999999998</v>
      </c>
      <c r="I4743" s="5">
        <v>821.23829999999998</v>
      </c>
      <c r="J4743" s="5">
        <v>0</v>
      </c>
      <c r="K4743" s="5">
        <v>821.23829999999998</v>
      </c>
      <c r="L4743" s="5">
        <v>0</v>
      </c>
      <c r="M4743" t="str">
        <f>IF(ISERROR(VLOOKUP(A4743,'[1]Ecart validé'!$A:$A,1,FALSE)),Z4743,"Ecart Validé")</f>
        <v>valid</v>
      </c>
      <c r="R4743" t="s">
        <v>30</v>
      </c>
      <c r="X4743"/>
      <c r="Y4743"/>
      <c r="Z4743" t="s">
        <v>31</v>
      </c>
    </row>
    <row r="4744" spans="1:26" x14ac:dyDescent="0.3">
      <c r="A4744" t="s">
        <v>6358</v>
      </c>
      <c r="B4744" t="s">
        <v>6107</v>
      </c>
      <c r="C4744">
        <v>35483</v>
      </c>
      <c r="D4744" t="str">
        <f>+VLOOKUP(C4744,Param!K:L,2,FALSE)</f>
        <v>EDMUNDSON ELECTRICAL (EEL)</v>
      </c>
      <c r="E4744" t="s">
        <v>6359</v>
      </c>
      <c r="F4744" t="s">
        <v>28</v>
      </c>
      <c r="G4744" t="s">
        <v>1422</v>
      </c>
      <c r="H4744" s="5">
        <v>459.02</v>
      </c>
      <c r="I4744" s="5">
        <v>459.15</v>
      </c>
      <c r="J4744" s="5">
        <v>-0.129999999999938</v>
      </c>
      <c r="K4744" s="5">
        <v>459.02</v>
      </c>
      <c r="L4744" s="5">
        <v>0</v>
      </c>
      <c r="M4744" t="str">
        <f>IF(ISERROR(VLOOKUP(A4744,'[1]Ecart validé'!$A:$A,1,FALSE)),Z4744,"Ecart Validé")</f>
        <v>valid</v>
      </c>
      <c r="R4744" t="s">
        <v>30</v>
      </c>
      <c r="X4744"/>
      <c r="Y4744"/>
      <c r="Z4744" t="s">
        <v>31</v>
      </c>
    </row>
    <row r="4745" spans="1:26" x14ac:dyDescent="0.3">
      <c r="A4745" t="s">
        <v>6360</v>
      </c>
      <c r="B4745" t="s">
        <v>6107</v>
      </c>
      <c r="C4745">
        <v>35483</v>
      </c>
      <c r="D4745" t="str">
        <f>+VLOOKUP(C4745,Param!K:L,2,FALSE)</f>
        <v>EDMUNDSON ELECTRICAL (EEL)</v>
      </c>
      <c r="E4745" t="s">
        <v>6359</v>
      </c>
      <c r="F4745" t="s">
        <v>33</v>
      </c>
      <c r="G4745" t="s">
        <v>1422</v>
      </c>
      <c r="H4745" s="5">
        <v>100.83459999999999</v>
      </c>
      <c r="I4745" s="5">
        <v>100.83459999999999</v>
      </c>
      <c r="J4745" s="5">
        <v>1.4210854715202001E-14</v>
      </c>
      <c r="K4745" s="5">
        <v>100.83459999999999</v>
      </c>
      <c r="L4745" s="5">
        <v>0</v>
      </c>
      <c r="M4745" t="str">
        <f>IF(ISERROR(VLOOKUP(A4745,'[1]Ecart validé'!$A:$A,1,FALSE)),Z4745,"Ecart Validé")</f>
        <v>valid</v>
      </c>
      <c r="R4745" t="s">
        <v>30</v>
      </c>
      <c r="X4745"/>
      <c r="Y4745"/>
      <c r="Z4745" t="s">
        <v>31</v>
      </c>
    </row>
    <row r="4746" spans="1:26" x14ac:dyDescent="0.3">
      <c r="A4746" t="s">
        <v>6361</v>
      </c>
      <c r="B4746" t="s">
        <v>6107</v>
      </c>
      <c r="C4746">
        <v>35483</v>
      </c>
      <c r="D4746" t="str">
        <f>+VLOOKUP(C4746,Param!K:L,2,FALSE)</f>
        <v>EDMUNDSON ELECTRICAL (EEL)</v>
      </c>
      <c r="E4746" t="s">
        <v>6359</v>
      </c>
      <c r="F4746" t="s">
        <v>35</v>
      </c>
      <c r="G4746" t="s">
        <v>1422</v>
      </c>
      <c r="H4746" s="5">
        <v>245.08430000000001</v>
      </c>
      <c r="I4746" s="5">
        <v>245.08430000000001</v>
      </c>
      <c r="J4746" s="5">
        <v>0</v>
      </c>
      <c r="K4746" s="5">
        <v>245.08430000000001</v>
      </c>
      <c r="L4746" s="5">
        <v>0</v>
      </c>
      <c r="M4746" t="str">
        <f>IF(ISERROR(VLOOKUP(A4746,'[1]Ecart validé'!$A:$A,1,FALSE)),Z4746,"Ecart Validé")</f>
        <v>valid</v>
      </c>
      <c r="R4746" t="s">
        <v>30</v>
      </c>
      <c r="X4746"/>
      <c r="Y4746"/>
      <c r="Z4746" t="s">
        <v>31</v>
      </c>
    </row>
    <row r="4747" spans="1:26" x14ac:dyDescent="0.3">
      <c r="A4747" t="s">
        <v>6362</v>
      </c>
      <c r="B4747" t="s">
        <v>6107</v>
      </c>
      <c r="C4747">
        <v>35483</v>
      </c>
      <c r="D4747" t="str">
        <f>+VLOOKUP(C4747,Param!K:L,2,FALSE)</f>
        <v>EDMUNDSON ELECTRICAL (EEL)</v>
      </c>
      <c r="E4747" t="s">
        <v>6359</v>
      </c>
      <c r="F4747" t="s">
        <v>37</v>
      </c>
      <c r="G4747" t="s">
        <v>1422</v>
      </c>
      <c r="H4747" s="5">
        <v>98.597300000000004</v>
      </c>
      <c r="I4747" s="5">
        <v>98.597300000000004</v>
      </c>
      <c r="J4747" s="5">
        <v>0</v>
      </c>
      <c r="K4747" s="5">
        <v>98.597300000000004</v>
      </c>
      <c r="L4747" s="5">
        <v>0</v>
      </c>
      <c r="M4747" t="str">
        <f>IF(ISERROR(VLOOKUP(A4747,'[1]Ecart validé'!$A:$A,1,FALSE)),Z4747,"Ecart Validé")</f>
        <v>valid</v>
      </c>
      <c r="R4747" t="s">
        <v>30</v>
      </c>
      <c r="X4747"/>
      <c r="Y4747"/>
      <c r="Z4747" t="s">
        <v>31</v>
      </c>
    </row>
    <row r="4748" spans="1:26" x14ac:dyDescent="0.3">
      <c r="A4748" t="s">
        <v>6363</v>
      </c>
      <c r="B4748" t="s">
        <v>6107</v>
      </c>
      <c r="C4748">
        <v>35495</v>
      </c>
      <c r="D4748" t="str">
        <f>+VLOOKUP(C4748,Param!K:L,2,FALSE)</f>
        <v>Advanced Fire Protection Ltd</v>
      </c>
      <c r="E4748" t="s">
        <v>6364</v>
      </c>
      <c r="F4748" t="s">
        <v>28</v>
      </c>
      <c r="G4748" t="s">
        <v>1422</v>
      </c>
      <c r="H4748" s="5">
        <v>2580.03999999999</v>
      </c>
      <c r="J4748" s="5">
        <v>2580.03999999999</v>
      </c>
      <c r="K4748" s="5">
        <v>2580.33</v>
      </c>
      <c r="L4748" s="5">
        <v>-0.29000000000041798</v>
      </c>
      <c r="M4748" t="str">
        <f>IF(ISERROR(VLOOKUP(A4748,'[1]Ecart validé'!$A:$A,1,FALSE)),Z4748,"Ecart Validé")</f>
        <v>resolved</v>
      </c>
      <c r="N4748" t="s">
        <v>6365</v>
      </c>
      <c r="O4748" t="s">
        <v>6366</v>
      </c>
      <c r="P4748" t="s">
        <v>389</v>
      </c>
      <c r="Q4748" t="s">
        <v>6367</v>
      </c>
      <c r="R4748" t="s">
        <v>30</v>
      </c>
      <c r="X4748"/>
      <c r="Y4748"/>
      <c r="Z4748" t="s">
        <v>391</v>
      </c>
    </row>
    <row r="4749" spans="1:26" x14ac:dyDescent="0.3">
      <c r="A4749" t="s">
        <v>6368</v>
      </c>
      <c r="B4749" t="s">
        <v>6107</v>
      </c>
      <c r="C4749">
        <v>35495</v>
      </c>
      <c r="D4749" t="str">
        <f>+VLOOKUP(C4749,Param!K:L,2,FALSE)</f>
        <v>Advanced Fire Protection Ltd</v>
      </c>
      <c r="E4749" t="s">
        <v>6364</v>
      </c>
      <c r="F4749" t="s">
        <v>33</v>
      </c>
      <c r="G4749" t="s">
        <v>1422</v>
      </c>
      <c r="H4749" s="5">
        <v>664.87329999999997</v>
      </c>
      <c r="I4749" s="5">
        <v>664.87329999999997</v>
      </c>
      <c r="J4749" s="5">
        <v>1.13686837721616E-13</v>
      </c>
      <c r="K4749" s="5">
        <v>664.87329999999997</v>
      </c>
      <c r="L4749" s="5">
        <v>1.13686837721616E-13</v>
      </c>
      <c r="M4749" t="str">
        <f>IF(ISERROR(VLOOKUP(A4749,'[1]Ecart validé'!$A:$A,1,FALSE)),Z4749,"Ecart Validé")</f>
        <v>valid</v>
      </c>
      <c r="R4749" t="s">
        <v>30</v>
      </c>
      <c r="X4749"/>
      <c r="Y4749"/>
      <c r="Z4749" t="s">
        <v>31</v>
      </c>
    </row>
    <row r="4750" spans="1:26" x14ac:dyDescent="0.3">
      <c r="A4750" t="s">
        <v>6369</v>
      </c>
      <c r="B4750" t="s">
        <v>6107</v>
      </c>
      <c r="C4750">
        <v>35495</v>
      </c>
      <c r="D4750" t="str">
        <f>+VLOOKUP(C4750,Param!K:L,2,FALSE)</f>
        <v>Advanced Fire Protection Ltd</v>
      </c>
      <c r="E4750" t="s">
        <v>6364</v>
      </c>
      <c r="F4750" t="s">
        <v>35</v>
      </c>
      <c r="G4750" t="s">
        <v>1422</v>
      </c>
      <c r="H4750" s="5">
        <v>581.35580000000004</v>
      </c>
      <c r="I4750" s="5">
        <v>581.35580000000004</v>
      </c>
      <c r="J4750" s="5">
        <v>0</v>
      </c>
      <c r="K4750" s="5">
        <v>581.35580000000004</v>
      </c>
      <c r="L4750" s="5">
        <v>0</v>
      </c>
      <c r="M4750" t="str">
        <f>IF(ISERROR(VLOOKUP(A4750,'[1]Ecart validé'!$A:$A,1,FALSE)),Z4750,"Ecart Validé")</f>
        <v>valid</v>
      </c>
      <c r="R4750" t="s">
        <v>30</v>
      </c>
      <c r="X4750"/>
      <c r="Y4750"/>
      <c r="Z4750" t="s">
        <v>31</v>
      </c>
    </row>
    <row r="4751" spans="1:26" x14ac:dyDescent="0.3">
      <c r="A4751" t="s">
        <v>6370</v>
      </c>
      <c r="B4751" t="s">
        <v>6107</v>
      </c>
      <c r="C4751">
        <v>35495</v>
      </c>
      <c r="D4751" t="str">
        <f>+VLOOKUP(C4751,Param!K:L,2,FALSE)</f>
        <v>Advanced Fire Protection Ltd</v>
      </c>
      <c r="E4751" t="s">
        <v>6364</v>
      </c>
      <c r="F4751" t="s">
        <v>37</v>
      </c>
      <c r="G4751" t="s">
        <v>1422</v>
      </c>
      <c r="H4751" s="5">
        <v>1616.479</v>
      </c>
      <c r="I4751" s="5">
        <v>1616.479</v>
      </c>
      <c r="J4751" s="5">
        <v>0</v>
      </c>
      <c r="K4751" s="5">
        <v>1616.479</v>
      </c>
      <c r="L4751" s="5">
        <v>0</v>
      </c>
      <c r="M4751" t="str">
        <f>IF(ISERROR(VLOOKUP(A4751,'[1]Ecart validé'!$A:$A,1,FALSE)),Z4751,"Ecart Validé")</f>
        <v>valid</v>
      </c>
      <c r="R4751" t="s">
        <v>30</v>
      </c>
      <c r="X4751"/>
      <c r="Y4751"/>
      <c r="Z4751" t="s">
        <v>31</v>
      </c>
    </row>
    <row r="4752" spans="1:26" x14ac:dyDescent="0.3">
      <c r="A4752" t="s">
        <v>6371</v>
      </c>
      <c r="B4752" t="s">
        <v>6107</v>
      </c>
      <c r="C4752">
        <v>35601</v>
      </c>
      <c r="D4752" t="str">
        <f>+VLOOKUP(C4752,Param!K:L,2,FALSE)</f>
        <v>BRAEHEAD FOODS LTD</v>
      </c>
      <c r="E4752" t="s">
        <v>6372</v>
      </c>
      <c r="F4752" t="s">
        <v>28</v>
      </c>
      <c r="G4752" t="s">
        <v>1422</v>
      </c>
      <c r="H4752" s="5">
        <v>127</v>
      </c>
      <c r="I4752" s="5">
        <v>127.82</v>
      </c>
      <c r="J4752" s="5">
        <v>-0.81999999999999296</v>
      </c>
      <c r="K4752" s="5">
        <v>127</v>
      </c>
      <c r="L4752" s="5">
        <v>0</v>
      </c>
      <c r="M4752" t="str">
        <f>IF(ISERROR(VLOOKUP(A4752,'[1]Ecart validé'!$A:$A,1,FALSE)),Z4752,"Ecart Validé")</f>
        <v>valid</v>
      </c>
      <c r="R4752" t="s">
        <v>30</v>
      </c>
      <c r="X4752"/>
      <c r="Y4752"/>
      <c r="Z4752" t="s">
        <v>31</v>
      </c>
    </row>
    <row r="4753" spans="1:26" x14ac:dyDescent="0.3">
      <c r="A4753" t="s">
        <v>6373</v>
      </c>
      <c r="B4753" t="s">
        <v>6107</v>
      </c>
      <c r="C4753">
        <v>35601</v>
      </c>
      <c r="D4753" t="str">
        <f>+VLOOKUP(C4753,Param!K:L,2,FALSE)</f>
        <v>BRAEHEAD FOODS LTD</v>
      </c>
      <c r="E4753" t="s">
        <v>6372</v>
      </c>
      <c r="F4753" t="s">
        <v>35</v>
      </c>
      <c r="G4753" t="s">
        <v>1422</v>
      </c>
      <c r="H4753" s="5">
        <v>5.4993999999999996</v>
      </c>
      <c r="I4753" s="5">
        <v>5.4993999999999996</v>
      </c>
      <c r="J4753" s="5">
        <v>0</v>
      </c>
      <c r="K4753" s="5">
        <v>5.4993999999999996</v>
      </c>
      <c r="L4753" s="5">
        <v>0</v>
      </c>
      <c r="M4753" t="str">
        <f>IF(ISERROR(VLOOKUP(A4753,'[1]Ecart validé'!$A:$A,1,FALSE)),Z4753,"Ecart Validé")</f>
        <v>valid</v>
      </c>
      <c r="R4753" t="s">
        <v>30</v>
      </c>
      <c r="X4753"/>
      <c r="Y4753"/>
      <c r="Z4753" t="s">
        <v>31</v>
      </c>
    </row>
    <row r="4754" spans="1:26" x14ac:dyDescent="0.3">
      <c r="A4754" t="s">
        <v>6374</v>
      </c>
      <c r="B4754" t="s">
        <v>6107</v>
      </c>
      <c r="C4754">
        <v>35601</v>
      </c>
      <c r="D4754" t="str">
        <f>+VLOOKUP(C4754,Param!K:L,2,FALSE)</f>
        <v>BRAEHEAD FOODS LTD</v>
      </c>
      <c r="E4754" t="s">
        <v>6372</v>
      </c>
      <c r="F4754" t="s">
        <v>37</v>
      </c>
      <c r="G4754" t="s">
        <v>1422</v>
      </c>
      <c r="H4754" s="5">
        <v>3.5</v>
      </c>
      <c r="I4754" s="5">
        <v>3.5</v>
      </c>
      <c r="J4754" s="5">
        <v>0</v>
      </c>
      <c r="K4754" s="5">
        <v>3.5</v>
      </c>
      <c r="L4754" s="5">
        <v>0</v>
      </c>
      <c r="M4754" t="str">
        <f>IF(ISERROR(VLOOKUP(A4754,'[1]Ecart validé'!$A:$A,1,FALSE)),Z4754,"Ecart Validé")</f>
        <v>valid</v>
      </c>
      <c r="R4754" t="s">
        <v>30</v>
      </c>
      <c r="X4754"/>
      <c r="Y4754"/>
      <c r="Z4754" t="s">
        <v>31</v>
      </c>
    </row>
    <row r="4755" spans="1:26" x14ac:dyDescent="0.3">
      <c r="A4755" t="s">
        <v>6375</v>
      </c>
      <c r="B4755" t="s">
        <v>6107</v>
      </c>
      <c r="C4755">
        <v>35642</v>
      </c>
      <c r="D4755" t="str">
        <f>+VLOOKUP(C4755,Param!K:L,2,FALSE)</f>
        <v>Enterprise Rent-A-Car</v>
      </c>
      <c r="E4755" t="s">
        <v>6376</v>
      </c>
      <c r="F4755" t="s">
        <v>35</v>
      </c>
      <c r="G4755" t="s">
        <v>1422</v>
      </c>
      <c r="H4755" s="5">
        <v>0.51</v>
      </c>
      <c r="I4755" s="5">
        <v>0.51</v>
      </c>
      <c r="J4755" s="5">
        <v>0</v>
      </c>
      <c r="K4755" s="5">
        <v>0.51</v>
      </c>
      <c r="L4755" s="5">
        <v>0</v>
      </c>
      <c r="M4755" t="str">
        <f>IF(ISERROR(VLOOKUP(A4755,'[1]Ecart validé'!$A:$A,1,FALSE)),Z4755,"Ecart Validé")</f>
        <v>valid</v>
      </c>
      <c r="R4755" t="s">
        <v>30</v>
      </c>
      <c r="X4755"/>
      <c r="Y4755"/>
      <c r="Z4755" t="s">
        <v>31</v>
      </c>
    </row>
    <row r="4756" spans="1:26" x14ac:dyDescent="0.3">
      <c r="A4756" t="s">
        <v>6377</v>
      </c>
      <c r="B4756" t="s">
        <v>6107</v>
      </c>
      <c r="C4756">
        <v>35642</v>
      </c>
      <c r="D4756" t="str">
        <f>+VLOOKUP(C4756,Param!K:L,2,FALSE)</f>
        <v>Enterprise Rent-A-Car</v>
      </c>
      <c r="E4756" t="s">
        <v>6376</v>
      </c>
      <c r="F4756" t="s">
        <v>37</v>
      </c>
      <c r="G4756" t="s">
        <v>1422</v>
      </c>
      <c r="H4756" s="5">
        <v>2.9127000000000001</v>
      </c>
      <c r="I4756" s="5">
        <v>2.9127000000000001</v>
      </c>
      <c r="J4756" s="5">
        <v>0</v>
      </c>
      <c r="K4756" s="5">
        <v>2.9127000000000001</v>
      </c>
      <c r="L4756" s="5">
        <v>0</v>
      </c>
      <c r="M4756" t="str">
        <f>IF(ISERROR(VLOOKUP(A4756,'[1]Ecart validé'!$A:$A,1,FALSE)),Z4756,"Ecart Validé")</f>
        <v>valid</v>
      </c>
      <c r="R4756" t="s">
        <v>30</v>
      </c>
      <c r="X4756"/>
      <c r="Y4756"/>
      <c r="Z4756" t="s">
        <v>31</v>
      </c>
    </row>
    <row r="4757" spans="1:26" x14ac:dyDescent="0.3">
      <c r="A4757" t="s">
        <v>6378</v>
      </c>
      <c r="B4757" t="s">
        <v>6107</v>
      </c>
      <c r="C4757">
        <v>35747</v>
      </c>
      <c r="D4757" t="str">
        <f>+VLOOKUP(C4757,Param!K:L,2,FALSE)</f>
        <v>SOLUS CERAMICS LTD</v>
      </c>
      <c r="E4757" t="s">
        <v>6379</v>
      </c>
      <c r="F4757" t="s">
        <v>37</v>
      </c>
      <c r="G4757" t="s">
        <v>1422</v>
      </c>
      <c r="H4757" s="5">
        <v>39.655099999999997</v>
      </c>
      <c r="I4757" s="5">
        <v>39.655099999999997</v>
      </c>
      <c r="J4757" s="5">
        <v>0</v>
      </c>
      <c r="K4757" s="5">
        <v>39.655099999999997</v>
      </c>
      <c r="L4757" s="5">
        <v>0</v>
      </c>
      <c r="M4757" t="str">
        <f>IF(ISERROR(VLOOKUP(A4757,'[1]Ecart validé'!$A:$A,1,FALSE)),Z4757,"Ecart Validé")</f>
        <v>valid</v>
      </c>
      <c r="R4757" t="s">
        <v>30</v>
      </c>
      <c r="X4757"/>
      <c r="Y4757"/>
      <c r="Z4757" t="s">
        <v>31</v>
      </c>
    </row>
    <row r="4758" spans="1:26" x14ac:dyDescent="0.3">
      <c r="A4758" t="s">
        <v>6380</v>
      </c>
      <c r="B4758" t="s">
        <v>6107</v>
      </c>
      <c r="C4758">
        <v>35860</v>
      </c>
      <c r="D4758" t="str">
        <f>+VLOOKUP(C4758,Param!K:L,2,FALSE)</f>
        <v>KV Cooling Services</v>
      </c>
      <c r="E4758" t="s">
        <v>6381</v>
      </c>
      <c r="F4758" t="s">
        <v>28</v>
      </c>
      <c r="G4758" t="s">
        <v>1422</v>
      </c>
      <c r="H4758" s="5">
        <v>866.09</v>
      </c>
      <c r="I4758" s="5">
        <v>866.09</v>
      </c>
      <c r="J4758" s="5">
        <v>0</v>
      </c>
      <c r="K4758" s="5">
        <v>866.09</v>
      </c>
      <c r="L4758" s="5">
        <v>0</v>
      </c>
      <c r="M4758" t="str">
        <f>IF(ISERROR(VLOOKUP(A4758,'[1]Ecart validé'!$A:$A,1,FALSE)),Z4758,"Ecart Validé")</f>
        <v>valid</v>
      </c>
      <c r="R4758" t="s">
        <v>30</v>
      </c>
      <c r="X4758"/>
      <c r="Y4758"/>
      <c r="Z4758" t="s">
        <v>31</v>
      </c>
    </row>
    <row r="4759" spans="1:26" x14ac:dyDescent="0.3">
      <c r="A4759" t="s">
        <v>6382</v>
      </c>
      <c r="B4759" t="s">
        <v>6107</v>
      </c>
      <c r="C4759">
        <v>35860</v>
      </c>
      <c r="D4759" t="str">
        <f>+VLOOKUP(C4759,Param!K:L,2,FALSE)</f>
        <v>KV Cooling Services</v>
      </c>
      <c r="E4759" t="s">
        <v>6381</v>
      </c>
      <c r="F4759" t="s">
        <v>33</v>
      </c>
      <c r="G4759" t="s">
        <v>1422</v>
      </c>
      <c r="H4759" s="5">
        <v>472.93</v>
      </c>
      <c r="I4759" s="5">
        <v>472.93</v>
      </c>
      <c r="J4759" s="5">
        <v>0</v>
      </c>
      <c r="K4759" s="5">
        <v>472.93</v>
      </c>
      <c r="L4759" s="5">
        <v>0</v>
      </c>
      <c r="M4759" t="str">
        <f>IF(ISERROR(VLOOKUP(A4759,'[1]Ecart validé'!$A:$A,1,FALSE)),Z4759,"Ecart Validé")</f>
        <v>valid</v>
      </c>
      <c r="R4759" t="s">
        <v>30</v>
      </c>
      <c r="X4759"/>
      <c r="Y4759"/>
      <c r="Z4759" t="s">
        <v>31</v>
      </c>
    </row>
    <row r="4760" spans="1:26" x14ac:dyDescent="0.3">
      <c r="A4760" t="s">
        <v>6383</v>
      </c>
      <c r="B4760" t="s">
        <v>6107</v>
      </c>
      <c r="C4760">
        <v>35860</v>
      </c>
      <c r="D4760" t="str">
        <f>+VLOOKUP(C4760,Param!K:L,2,FALSE)</f>
        <v>KV Cooling Services</v>
      </c>
      <c r="E4760" t="s">
        <v>6381</v>
      </c>
      <c r="F4760" t="s">
        <v>35</v>
      </c>
      <c r="G4760" t="s">
        <v>1422</v>
      </c>
      <c r="H4760" s="5">
        <v>460.76</v>
      </c>
      <c r="I4760" s="5">
        <v>460.76</v>
      </c>
      <c r="J4760" s="5">
        <v>0</v>
      </c>
      <c r="K4760" s="5">
        <v>460.76</v>
      </c>
      <c r="L4760" s="5">
        <v>0</v>
      </c>
      <c r="M4760" t="str">
        <f>IF(ISERROR(VLOOKUP(A4760,'[1]Ecart validé'!$A:$A,1,FALSE)),Z4760,"Ecart Validé")</f>
        <v>valid</v>
      </c>
      <c r="R4760" t="s">
        <v>30</v>
      </c>
      <c r="X4760"/>
      <c r="Y4760"/>
      <c r="Z4760" t="s">
        <v>31</v>
      </c>
    </row>
    <row r="4761" spans="1:26" x14ac:dyDescent="0.3">
      <c r="A4761" t="s">
        <v>6384</v>
      </c>
      <c r="B4761" t="s">
        <v>6107</v>
      </c>
      <c r="C4761">
        <v>35921</v>
      </c>
      <c r="D4761" t="str">
        <f>+VLOOKUP(C4761,Param!K:L,2,FALSE)</f>
        <v>HOIST GROUP UK LTD</v>
      </c>
      <c r="E4761" t="s">
        <v>6385</v>
      </c>
      <c r="F4761" t="s">
        <v>28</v>
      </c>
      <c r="G4761" t="s">
        <v>1422</v>
      </c>
      <c r="H4761" s="5">
        <v>4153.62</v>
      </c>
      <c r="I4761" s="5">
        <v>4153.6287000000002</v>
      </c>
      <c r="J4761" s="5">
        <v>-8.70000000031723E-3</v>
      </c>
      <c r="K4761" s="5">
        <v>4153.62</v>
      </c>
      <c r="L4761" s="5">
        <v>0</v>
      </c>
      <c r="M4761" t="str">
        <f>IF(ISERROR(VLOOKUP(A4761,'[1]Ecart validé'!$A:$A,1,FALSE)),Z4761,"Ecart Validé")</f>
        <v>valid</v>
      </c>
      <c r="R4761" t="s">
        <v>30</v>
      </c>
      <c r="X4761"/>
      <c r="Y4761"/>
      <c r="Z4761" t="s">
        <v>31</v>
      </c>
    </row>
    <row r="4762" spans="1:26" x14ac:dyDescent="0.3">
      <c r="A4762" t="s">
        <v>6386</v>
      </c>
      <c r="B4762" t="s">
        <v>6107</v>
      </c>
      <c r="C4762">
        <v>35921</v>
      </c>
      <c r="D4762" t="str">
        <f>+VLOOKUP(C4762,Param!K:L,2,FALSE)</f>
        <v>HOIST GROUP UK LTD</v>
      </c>
      <c r="E4762" t="s">
        <v>6385</v>
      </c>
      <c r="F4762" t="s">
        <v>33</v>
      </c>
      <c r="G4762" t="s">
        <v>1422</v>
      </c>
      <c r="H4762" s="5">
        <v>4238.72</v>
      </c>
      <c r="I4762" s="5">
        <v>4238.7204000000002</v>
      </c>
      <c r="J4762" s="5">
        <v>-3.9999999989959103E-4</v>
      </c>
      <c r="K4762" s="5">
        <v>4238.72</v>
      </c>
      <c r="L4762" s="5">
        <v>0</v>
      </c>
      <c r="M4762" t="str">
        <f>IF(ISERROR(VLOOKUP(A4762,'[1]Ecart validé'!$A:$A,1,FALSE)),Z4762,"Ecart Validé")</f>
        <v>valid</v>
      </c>
      <c r="R4762" t="s">
        <v>30</v>
      </c>
      <c r="X4762"/>
      <c r="Y4762"/>
      <c r="Z4762" t="s">
        <v>31</v>
      </c>
    </row>
    <row r="4763" spans="1:26" x14ac:dyDescent="0.3">
      <c r="A4763" t="s">
        <v>6387</v>
      </c>
      <c r="B4763" t="s">
        <v>6107</v>
      </c>
      <c r="C4763">
        <v>35921</v>
      </c>
      <c r="D4763" t="str">
        <f>+VLOOKUP(C4763,Param!K:L,2,FALSE)</f>
        <v>HOIST GROUP UK LTD</v>
      </c>
      <c r="E4763" t="s">
        <v>6385</v>
      </c>
      <c r="F4763" t="s">
        <v>35</v>
      </c>
      <c r="G4763" t="s">
        <v>1422</v>
      </c>
      <c r="H4763" s="5">
        <v>4322.4021000000002</v>
      </c>
      <c r="I4763" s="5">
        <v>4322.4021000000002</v>
      </c>
      <c r="J4763" s="5">
        <v>0</v>
      </c>
      <c r="K4763" s="5">
        <v>4322.4021000000002</v>
      </c>
      <c r="L4763" s="5">
        <v>0</v>
      </c>
      <c r="M4763" t="str">
        <f>IF(ISERROR(VLOOKUP(A4763,'[1]Ecart validé'!$A:$A,1,FALSE)),Z4763,"Ecart Validé")</f>
        <v>valid</v>
      </c>
      <c r="R4763" t="s">
        <v>30</v>
      </c>
      <c r="X4763"/>
      <c r="Y4763"/>
      <c r="Z4763" t="s">
        <v>31</v>
      </c>
    </row>
    <row r="4764" spans="1:26" x14ac:dyDescent="0.3">
      <c r="A4764" t="s">
        <v>6388</v>
      </c>
      <c r="B4764" t="s">
        <v>6107</v>
      </c>
      <c r="C4764">
        <v>35921</v>
      </c>
      <c r="D4764" t="str">
        <f>+VLOOKUP(C4764,Param!K:L,2,FALSE)</f>
        <v>HOIST GROUP UK LTD</v>
      </c>
      <c r="E4764" t="s">
        <v>6385</v>
      </c>
      <c r="F4764" t="s">
        <v>37</v>
      </c>
      <c r="G4764" t="s">
        <v>1422</v>
      </c>
      <c r="H4764" s="5">
        <v>3932.0279999999998</v>
      </c>
      <c r="I4764" s="5">
        <v>3932.0279999999998</v>
      </c>
      <c r="J4764" s="5">
        <v>0</v>
      </c>
      <c r="K4764" s="5">
        <v>3932.0279999999998</v>
      </c>
      <c r="L4764" s="5">
        <v>0</v>
      </c>
      <c r="M4764" t="str">
        <f>IF(ISERROR(VLOOKUP(A4764,'[1]Ecart validé'!$A:$A,1,FALSE)),Z4764,"Ecart Validé")</f>
        <v>valid</v>
      </c>
      <c r="R4764" t="s">
        <v>30</v>
      </c>
      <c r="X4764"/>
      <c r="Y4764"/>
      <c r="Z4764" t="s">
        <v>31</v>
      </c>
    </row>
    <row r="4765" spans="1:26" x14ac:dyDescent="0.3">
      <c r="A4765" t="s">
        <v>6389</v>
      </c>
      <c r="B4765" t="s">
        <v>6107</v>
      </c>
      <c r="C4765">
        <v>35942</v>
      </c>
      <c r="D4765" t="str">
        <f>+VLOOKUP(C4765,Param!K:L,2,FALSE)</f>
        <v>Action Air</v>
      </c>
      <c r="E4765" t="s">
        <v>6390</v>
      </c>
      <c r="F4765" t="s">
        <v>35</v>
      </c>
      <c r="G4765" t="s">
        <v>1422</v>
      </c>
      <c r="H4765" s="5">
        <v>150.71</v>
      </c>
      <c r="I4765" s="5">
        <v>150.71</v>
      </c>
      <c r="J4765" s="5">
        <v>0</v>
      </c>
      <c r="K4765" s="5">
        <v>150.71</v>
      </c>
      <c r="L4765" s="5">
        <v>0</v>
      </c>
      <c r="M4765" t="str">
        <f>IF(ISERROR(VLOOKUP(A4765,'[1]Ecart validé'!$A:$A,1,FALSE)),Z4765,"Ecart Validé")</f>
        <v>valid</v>
      </c>
      <c r="R4765" t="s">
        <v>30</v>
      </c>
      <c r="X4765"/>
      <c r="Y4765"/>
      <c r="Z4765" t="s">
        <v>31</v>
      </c>
    </row>
    <row r="4766" spans="1:26" x14ac:dyDescent="0.3">
      <c r="A4766" t="s">
        <v>6391</v>
      </c>
      <c r="B4766" t="s">
        <v>6107</v>
      </c>
      <c r="C4766">
        <v>36014</v>
      </c>
      <c r="D4766" t="str">
        <f>+VLOOKUP(C4766,Param!K:L,2,FALSE)</f>
        <v>Bowreach Ltd</v>
      </c>
      <c r="E4766" t="s">
        <v>6392</v>
      </c>
      <c r="F4766" t="s">
        <v>28</v>
      </c>
      <c r="G4766" t="s">
        <v>1422</v>
      </c>
      <c r="H4766" s="5">
        <v>5871.87</v>
      </c>
      <c r="I4766" s="5">
        <v>5871.866</v>
      </c>
      <c r="J4766" s="5">
        <v>3.9999999999054099E-3</v>
      </c>
      <c r="K4766" s="5">
        <v>5871.87</v>
      </c>
      <c r="L4766" s="5">
        <v>0</v>
      </c>
      <c r="M4766" t="str">
        <f>IF(ISERROR(VLOOKUP(A4766,'[1]Ecart validé'!$A:$A,1,FALSE)),Z4766,"Ecart Validé")</f>
        <v>valid</v>
      </c>
      <c r="R4766" t="s">
        <v>30</v>
      </c>
      <c r="X4766"/>
      <c r="Y4766"/>
      <c r="Z4766" t="s">
        <v>31</v>
      </c>
    </row>
    <row r="4767" spans="1:26" x14ac:dyDescent="0.3">
      <c r="A4767" t="s">
        <v>6393</v>
      </c>
      <c r="B4767" t="s">
        <v>6107</v>
      </c>
      <c r="C4767">
        <v>36014</v>
      </c>
      <c r="D4767" t="str">
        <f>+VLOOKUP(C4767,Param!K:L,2,FALSE)</f>
        <v>Bowreach Ltd</v>
      </c>
      <c r="E4767" t="s">
        <v>6392</v>
      </c>
      <c r="F4767" t="s">
        <v>35</v>
      </c>
      <c r="G4767" t="s">
        <v>1422</v>
      </c>
      <c r="H4767" s="5">
        <v>10.9153</v>
      </c>
      <c r="I4767" s="5">
        <v>10.9153</v>
      </c>
      <c r="J4767" s="5">
        <v>0</v>
      </c>
      <c r="K4767" s="5">
        <v>10.9153</v>
      </c>
      <c r="L4767" s="5">
        <v>0</v>
      </c>
      <c r="M4767" t="str">
        <f>IF(ISERROR(VLOOKUP(A4767,'[1]Ecart validé'!$A:$A,1,FALSE)),Z4767,"Ecart Validé")</f>
        <v>valid</v>
      </c>
      <c r="R4767" t="s">
        <v>30</v>
      </c>
      <c r="X4767"/>
      <c r="Y4767"/>
      <c r="Z4767" t="s">
        <v>31</v>
      </c>
    </row>
    <row r="4768" spans="1:26" x14ac:dyDescent="0.3">
      <c r="A4768" t="s">
        <v>6394</v>
      </c>
      <c r="B4768" t="s">
        <v>6107</v>
      </c>
      <c r="C4768">
        <v>36065</v>
      </c>
      <c r="D4768" t="str">
        <f>+VLOOKUP(C4768,Param!K:L,2,FALSE)</f>
        <v>Dula Werke Dustmann Und Co</v>
      </c>
      <c r="E4768" t="s">
        <v>6395</v>
      </c>
      <c r="F4768" t="s">
        <v>28</v>
      </c>
      <c r="G4768" t="s">
        <v>1422</v>
      </c>
      <c r="H4768" s="5">
        <v>56.725000000000001</v>
      </c>
      <c r="I4768" s="5">
        <v>56.725000000000001</v>
      </c>
      <c r="J4768" s="5">
        <v>0</v>
      </c>
      <c r="K4768" s="5">
        <v>56.725000000000001</v>
      </c>
      <c r="L4768" s="5">
        <v>0</v>
      </c>
      <c r="M4768" t="str">
        <f>IF(ISERROR(VLOOKUP(A4768,'[1]Ecart validé'!$A:$A,1,FALSE)),Z4768,"Ecart Validé")</f>
        <v>valid</v>
      </c>
      <c r="R4768" t="s">
        <v>30</v>
      </c>
      <c r="X4768"/>
      <c r="Y4768"/>
      <c r="Z4768" t="s">
        <v>31</v>
      </c>
    </row>
    <row r="4769" spans="1:26" x14ac:dyDescent="0.3">
      <c r="A4769" t="s">
        <v>6396</v>
      </c>
      <c r="B4769" t="s">
        <v>6107</v>
      </c>
      <c r="C4769">
        <v>36065</v>
      </c>
      <c r="D4769" t="str">
        <f>+VLOOKUP(C4769,Param!K:L,2,FALSE)</f>
        <v>Dula Werke Dustmann Und Co</v>
      </c>
      <c r="E4769" t="s">
        <v>6395</v>
      </c>
      <c r="F4769" t="s">
        <v>37</v>
      </c>
      <c r="G4769" t="s">
        <v>1422</v>
      </c>
      <c r="H4769" s="5">
        <v>5356.06</v>
      </c>
      <c r="I4769" s="5">
        <v>5356.06</v>
      </c>
      <c r="J4769" s="5">
        <v>0</v>
      </c>
      <c r="K4769" s="5">
        <v>5356.06</v>
      </c>
      <c r="L4769" s="5">
        <v>0</v>
      </c>
      <c r="M4769" t="str">
        <f>IF(ISERROR(VLOOKUP(A4769,'[1]Ecart validé'!$A:$A,1,FALSE)),Z4769,"Ecart Validé")</f>
        <v>valid</v>
      </c>
      <c r="R4769" t="s">
        <v>30</v>
      </c>
      <c r="X4769"/>
      <c r="Y4769"/>
      <c r="Z4769" t="s">
        <v>31</v>
      </c>
    </row>
    <row r="4770" spans="1:26" x14ac:dyDescent="0.3">
      <c r="A4770" t="s">
        <v>6397</v>
      </c>
      <c r="B4770" t="s">
        <v>6107</v>
      </c>
      <c r="C4770">
        <v>36111</v>
      </c>
      <c r="D4770" t="str">
        <f>+VLOOKUP(C4770,Param!K:L,2,FALSE)</f>
        <v>LJB Security</v>
      </c>
      <c r="E4770" t="s">
        <v>6398</v>
      </c>
      <c r="F4770" t="s">
        <v>33</v>
      </c>
      <c r="G4770" t="s">
        <v>1422</v>
      </c>
      <c r="H4770" s="5">
        <v>1415.0129999999999</v>
      </c>
      <c r="I4770" s="5">
        <v>1415.0129999999999</v>
      </c>
      <c r="J4770" s="5">
        <v>0</v>
      </c>
      <c r="K4770" s="5">
        <v>1415.0129999999999</v>
      </c>
      <c r="L4770" s="5">
        <v>0</v>
      </c>
      <c r="M4770" t="str">
        <f>IF(ISERROR(VLOOKUP(A4770,'[1]Ecart validé'!$A:$A,1,FALSE)),Z4770,"Ecart Validé")</f>
        <v>valid</v>
      </c>
      <c r="R4770" t="s">
        <v>30</v>
      </c>
      <c r="X4770"/>
      <c r="Y4770"/>
      <c r="Z4770" t="s">
        <v>31</v>
      </c>
    </row>
    <row r="4771" spans="1:26" x14ac:dyDescent="0.3">
      <c r="A4771" t="s">
        <v>6399</v>
      </c>
      <c r="B4771" t="s">
        <v>6107</v>
      </c>
      <c r="C4771">
        <v>36111</v>
      </c>
      <c r="D4771" t="str">
        <f>+VLOOKUP(C4771,Param!K:L,2,FALSE)</f>
        <v>LJB Security</v>
      </c>
      <c r="E4771" t="s">
        <v>6398</v>
      </c>
      <c r="F4771" t="s">
        <v>35</v>
      </c>
      <c r="G4771" t="s">
        <v>1422</v>
      </c>
      <c r="H4771" s="5">
        <v>134.65</v>
      </c>
      <c r="I4771" s="5">
        <v>134.65</v>
      </c>
      <c r="J4771" s="5">
        <v>0</v>
      </c>
      <c r="K4771" s="5">
        <v>134.65</v>
      </c>
      <c r="L4771" s="5">
        <v>0</v>
      </c>
      <c r="M4771" t="str">
        <f>IF(ISERROR(VLOOKUP(A4771,'[1]Ecart validé'!$A:$A,1,FALSE)),Z4771,"Ecart Validé")</f>
        <v>valid</v>
      </c>
      <c r="R4771" t="s">
        <v>30</v>
      </c>
      <c r="X4771"/>
      <c r="Y4771"/>
      <c r="Z4771" t="s">
        <v>31</v>
      </c>
    </row>
    <row r="4772" spans="1:26" x14ac:dyDescent="0.3">
      <c r="A4772" t="s">
        <v>6400</v>
      </c>
      <c r="B4772" t="s">
        <v>6107</v>
      </c>
      <c r="C4772">
        <v>36111</v>
      </c>
      <c r="D4772" t="str">
        <f>+VLOOKUP(C4772,Param!K:L,2,FALSE)</f>
        <v>LJB Security</v>
      </c>
      <c r="E4772" t="s">
        <v>6398</v>
      </c>
      <c r="F4772" t="s">
        <v>37</v>
      </c>
      <c r="G4772" t="s">
        <v>1422</v>
      </c>
      <c r="H4772" s="5">
        <v>261.62279999999998</v>
      </c>
      <c r="I4772" s="5">
        <v>261.62279999999998</v>
      </c>
      <c r="J4772" s="5">
        <v>0</v>
      </c>
      <c r="K4772" s="5">
        <v>261.62279999999998</v>
      </c>
      <c r="L4772" s="5">
        <v>0</v>
      </c>
      <c r="M4772" t="str">
        <f>IF(ISERROR(VLOOKUP(A4772,'[1]Ecart validé'!$A:$A,1,FALSE)),Z4772,"Ecart Validé")</f>
        <v>valid</v>
      </c>
      <c r="R4772" t="s">
        <v>30</v>
      </c>
      <c r="X4772"/>
      <c r="Y4772"/>
      <c r="Z4772" t="s">
        <v>31</v>
      </c>
    </row>
    <row r="4773" spans="1:26" x14ac:dyDescent="0.3">
      <c r="A4773" t="s">
        <v>6401</v>
      </c>
      <c r="B4773" t="s">
        <v>6107</v>
      </c>
      <c r="C4773">
        <v>36118</v>
      </c>
      <c r="D4773" t="str">
        <f>+VLOOKUP(C4773,Param!K:L,2,FALSE)</f>
        <v>Darren Evans Flooring</v>
      </c>
      <c r="E4773" t="s">
        <v>6402</v>
      </c>
      <c r="F4773" t="s">
        <v>28</v>
      </c>
      <c r="G4773" t="s">
        <v>1422</v>
      </c>
      <c r="H4773" s="5">
        <v>454.01999999999902</v>
      </c>
      <c r="I4773" s="5">
        <v>454.66</v>
      </c>
      <c r="J4773" s="5">
        <v>-0.64000000000010004</v>
      </c>
      <c r="K4773" s="5">
        <v>454.01999999999902</v>
      </c>
      <c r="L4773" s="5">
        <v>0</v>
      </c>
      <c r="M4773" t="str">
        <f>IF(ISERROR(VLOOKUP(A4773,'[1]Ecart validé'!$A:$A,1,FALSE)),Z4773,"Ecart Validé")</f>
        <v>valid</v>
      </c>
      <c r="R4773" t="s">
        <v>30</v>
      </c>
      <c r="X4773"/>
      <c r="Y4773"/>
      <c r="Z4773" t="s">
        <v>31</v>
      </c>
    </row>
    <row r="4774" spans="1:26" x14ac:dyDescent="0.3">
      <c r="A4774" t="s">
        <v>6403</v>
      </c>
      <c r="B4774" t="s">
        <v>6107</v>
      </c>
      <c r="C4774">
        <v>36118</v>
      </c>
      <c r="D4774" t="str">
        <f>+VLOOKUP(C4774,Param!K:L,2,FALSE)</f>
        <v>Darren Evans Flooring</v>
      </c>
      <c r="E4774" t="s">
        <v>6402</v>
      </c>
      <c r="F4774" t="s">
        <v>33</v>
      </c>
      <c r="G4774" t="s">
        <v>1422</v>
      </c>
      <c r="H4774" s="5">
        <v>131.50479999999999</v>
      </c>
      <c r="I4774" s="5">
        <v>131.50479999999999</v>
      </c>
      <c r="J4774" s="5">
        <v>0</v>
      </c>
      <c r="K4774" s="5">
        <v>131.50479999999999</v>
      </c>
      <c r="L4774" s="5">
        <v>0</v>
      </c>
      <c r="M4774" t="str">
        <f>IF(ISERROR(VLOOKUP(A4774,'[1]Ecart validé'!$A:$A,1,FALSE)),Z4774,"Ecart Validé")</f>
        <v>valid</v>
      </c>
      <c r="R4774" t="s">
        <v>30</v>
      </c>
      <c r="X4774"/>
      <c r="Y4774"/>
      <c r="Z4774" t="s">
        <v>31</v>
      </c>
    </row>
    <row r="4775" spans="1:26" x14ac:dyDescent="0.3">
      <c r="A4775" t="s">
        <v>6404</v>
      </c>
      <c r="B4775" t="s">
        <v>6107</v>
      </c>
      <c r="C4775">
        <v>36118</v>
      </c>
      <c r="D4775" t="str">
        <f>+VLOOKUP(C4775,Param!K:L,2,FALSE)</f>
        <v>Darren Evans Flooring</v>
      </c>
      <c r="E4775" t="s">
        <v>6402</v>
      </c>
      <c r="F4775" t="s">
        <v>35</v>
      </c>
      <c r="G4775" t="s">
        <v>1422</v>
      </c>
      <c r="H4775" s="5">
        <v>92.207999999999998</v>
      </c>
      <c r="I4775" s="5">
        <v>92.207999999999998</v>
      </c>
      <c r="J4775" s="5">
        <v>0</v>
      </c>
      <c r="K4775" s="5">
        <v>92.207999999999998</v>
      </c>
      <c r="L4775" s="5">
        <v>0</v>
      </c>
      <c r="M4775" t="str">
        <f>IF(ISERROR(VLOOKUP(A4775,'[1]Ecart validé'!$A:$A,1,FALSE)),Z4775,"Ecart Validé")</f>
        <v>valid</v>
      </c>
      <c r="R4775" t="s">
        <v>30</v>
      </c>
      <c r="X4775"/>
      <c r="Y4775"/>
      <c r="Z4775" t="s">
        <v>31</v>
      </c>
    </row>
    <row r="4776" spans="1:26" x14ac:dyDescent="0.3">
      <c r="A4776" t="s">
        <v>6405</v>
      </c>
      <c r="B4776" t="s">
        <v>6107</v>
      </c>
      <c r="C4776">
        <v>36119</v>
      </c>
      <c r="D4776" t="str">
        <f>+VLOOKUP(C4776,Param!K:L,2,FALSE)</f>
        <v>Marquis Transports Logistique</v>
      </c>
      <c r="E4776" t="s">
        <v>6406</v>
      </c>
      <c r="F4776" t="s">
        <v>28</v>
      </c>
      <c r="G4776" t="s">
        <v>1422</v>
      </c>
      <c r="H4776" s="5">
        <v>216.01</v>
      </c>
      <c r="I4776" s="5">
        <v>216.73</v>
      </c>
      <c r="J4776" s="5">
        <v>-0.71999999999999797</v>
      </c>
      <c r="K4776" s="5">
        <v>216.01</v>
      </c>
      <c r="L4776" s="5">
        <v>0</v>
      </c>
      <c r="M4776" t="str">
        <f>IF(ISERROR(VLOOKUP(A4776,'[1]Ecart validé'!$A:$A,1,FALSE)),Z4776,"Ecart Validé")</f>
        <v>valid</v>
      </c>
      <c r="R4776" t="s">
        <v>30</v>
      </c>
      <c r="X4776"/>
      <c r="Y4776"/>
      <c r="Z4776" t="s">
        <v>31</v>
      </c>
    </row>
    <row r="4777" spans="1:26" x14ac:dyDescent="0.3">
      <c r="A4777" t="s">
        <v>6407</v>
      </c>
      <c r="B4777" t="s">
        <v>6107</v>
      </c>
      <c r="C4777">
        <v>36119</v>
      </c>
      <c r="D4777" t="str">
        <f>+VLOOKUP(C4777,Param!K:L,2,FALSE)</f>
        <v>Marquis Transports Logistique</v>
      </c>
      <c r="E4777" t="s">
        <v>6406</v>
      </c>
      <c r="F4777" t="s">
        <v>33</v>
      </c>
      <c r="G4777" t="s">
        <v>1422</v>
      </c>
      <c r="H4777" s="5">
        <v>29.74</v>
      </c>
      <c r="I4777" s="5">
        <v>29.74</v>
      </c>
      <c r="J4777" s="5">
        <v>0</v>
      </c>
      <c r="K4777" s="5">
        <v>29.74</v>
      </c>
      <c r="L4777" s="5">
        <v>0</v>
      </c>
      <c r="M4777" t="str">
        <f>IF(ISERROR(VLOOKUP(A4777,'[1]Ecart validé'!$A:$A,1,FALSE)),Z4777,"Ecart Validé")</f>
        <v>valid</v>
      </c>
      <c r="R4777" t="s">
        <v>30</v>
      </c>
      <c r="X4777"/>
      <c r="Y4777"/>
      <c r="Z4777" t="s">
        <v>31</v>
      </c>
    </row>
    <row r="4778" spans="1:26" x14ac:dyDescent="0.3">
      <c r="A4778" t="s">
        <v>6408</v>
      </c>
      <c r="B4778" t="s">
        <v>6107</v>
      </c>
      <c r="C4778">
        <v>36119</v>
      </c>
      <c r="D4778" t="str">
        <f>+VLOOKUP(C4778,Param!K:L,2,FALSE)</f>
        <v>Marquis Transports Logistique</v>
      </c>
      <c r="E4778" t="s">
        <v>6406</v>
      </c>
      <c r="F4778" t="s">
        <v>35</v>
      </c>
      <c r="G4778" t="s">
        <v>1422</v>
      </c>
      <c r="H4778" s="5">
        <v>67.84</v>
      </c>
      <c r="I4778" s="5">
        <v>67.84</v>
      </c>
      <c r="J4778" s="5">
        <v>0</v>
      </c>
      <c r="K4778" s="5">
        <v>67.84</v>
      </c>
      <c r="L4778" s="5">
        <v>0</v>
      </c>
      <c r="M4778" t="str">
        <f>IF(ISERROR(VLOOKUP(A4778,'[1]Ecart validé'!$A:$A,1,FALSE)),Z4778,"Ecart Validé")</f>
        <v>valid</v>
      </c>
      <c r="R4778" t="s">
        <v>30</v>
      </c>
      <c r="X4778"/>
      <c r="Y4778"/>
      <c r="Z4778" t="s">
        <v>31</v>
      </c>
    </row>
    <row r="4779" spans="1:26" x14ac:dyDescent="0.3">
      <c r="A4779" t="s">
        <v>6409</v>
      </c>
      <c r="B4779" t="s">
        <v>6107</v>
      </c>
      <c r="C4779">
        <v>36119</v>
      </c>
      <c r="D4779" t="str">
        <f>+VLOOKUP(C4779,Param!K:L,2,FALSE)</f>
        <v>Marquis Transports Logistique</v>
      </c>
      <c r="E4779" t="s">
        <v>6406</v>
      </c>
      <c r="F4779" t="s">
        <v>37</v>
      </c>
      <c r="G4779" t="s">
        <v>1422</v>
      </c>
      <c r="H4779" s="5">
        <v>98.11</v>
      </c>
      <c r="I4779" s="5">
        <v>98.11</v>
      </c>
      <c r="J4779" s="5">
        <v>0</v>
      </c>
      <c r="K4779" s="5">
        <v>98.11</v>
      </c>
      <c r="L4779" s="5">
        <v>0</v>
      </c>
      <c r="M4779" t="str">
        <f>IF(ISERROR(VLOOKUP(A4779,'[1]Ecart validé'!$A:$A,1,FALSE)),Z4779,"Ecart Validé")</f>
        <v>valid</v>
      </c>
      <c r="R4779" t="s">
        <v>30</v>
      </c>
      <c r="X4779"/>
      <c r="Y4779"/>
      <c r="Z4779" t="s">
        <v>31</v>
      </c>
    </row>
    <row r="4780" spans="1:26" x14ac:dyDescent="0.3">
      <c r="A4780" t="s">
        <v>6410</v>
      </c>
      <c r="B4780" t="s">
        <v>6107</v>
      </c>
      <c r="C4780">
        <v>36169</v>
      </c>
      <c r="D4780" t="str">
        <f>+VLOOKUP(C4780,Param!K:L,2,FALSE)</f>
        <v>SCREWFIX DIRECT</v>
      </c>
      <c r="E4780" t="s">
        <v>6411</v>
      </c>
      <c r="F4780" t="s">
        <v>28</v>
      </c>
      <c r="G4780" t="s">
        <v>1422</v>
      </c>
      <c r="H4780" s="5">
        <v>809.6</v>
      </c>
      <c r="I4780" s="5">
        <v>809.60249999999996</v>
      </c>
      <c r="J4780" s="5">
        <v>-2.4999999999408798E-3</v>
      </c>
      <c r="K4780" s="5">
        <v>809.6</v>
      </c>
      <c r="L4780" s="5">
        <v>0</v>
      </c>
      <c r="M4780" t="str">
        <f>IF(ISERROR(VLOOKUP(A4780,'[1]Ecart validé'!$A:$A,1,FALSE)),Z4780,"Ecart Validé")</f>
        <v>valid</v>
      </c>
      <c r="R4780" t="s">
        <v>30</v>
      </c>
      <c r="X4780"/>
      <c r="Y4780"/>
      <c r="Z4780" t="s">
        <v>31</v>
      </c>
    </row>
    <row r="4781" spans="1:26" x14ac:dyDescent="0.3">
      <c r="A4781" t="s">
        <v>6412</v>
      </c>
      <c r="B4781" t="s">
        <v>6107</v>
      </c>
      <c r="C4781">
        <v>36169</v>
      </c>
      <c r="D4781" t="str">
        <f>+VLOOKUP(C4781,Param!K:L,2,FALSE)</f>
        <v>SCREWFIX DIRECT</v>
      </c>
      <c r="E4781" t="s">
        <v>6411</v>
      </c>
      <c r="F4781" t="s">
        <v>33</v>
      </c>
      <c r="G4781" t="s">
        <v>1422</v>
      </c>
      <c r="H4781" s="5">
        <v>126.60069999999899</v>
      </c>
      <c r="I4781" s="5">
        <v>126.6007</v>
      </c>
      <c r="J4781" s="5">
        <v>-2.8421709430404001E-14</v>
      </c>
      <c r="K4781" s="5">
        <v>126.60069999999899</v>
      </c>
      <c r="L4781" s="5">
        <v>0</v>
      </c>
      <c r="M4781" t="str">
        <f>IF(ISERROR(VLOOKUP(A4781,'[1]Ecart validé'!$A:$A,1,FALSE)),Z4781,"Ecart Validé")</f>
        <v>valid</v>
      </c>
      <c r="R4781" t="s">
        <v>30</v>
      </c>
      <c r="X4781"/>
      <c r="Y4781"/>
      <c r="Z4781" t="s">
        <v>31</v>
      </c>
    </row>
    <row r="4782" spans="1:26" x14ac:dyDescent="0.3">
      <c r="A4782" t="s">
        <v>6413</v>
      </c>
      <c r="B4782" t="s">
        <v>6107</v>
      </c>
      <c r="C4782">
        <v>36169</v>
      </c>
      <c r="D4782" t="str">
        <f>+VLOOKUP(C4782,Param!K:L,2,FALSE)</f>
        <v>SCREWFIX DIRECT</v>
      </c>
      <c r="E4782" t="s">
        <v>6411</v>
      </c>
      <c r="F4782" t="s">
        <v>35</v>
      </c>
      <c r="G4782" t="s">
        <v>1422</v>
      </c>
      <c r="H4782" s="5">
        <v>433.56450000000001</v>
      </c>
      <c r="I4782" s="5">
        <v>433.56450000000001</v>
      </c>
      <c r="J4782" s="5">
        <v>0</v>
      </c>
      <c r="K4782" s="5">
        <v>433.56450000000001</v>
      </c>
      <c r="L4782" s="5">
        <v>0</v>
      </c>
      <c r="M4782" t="str">
        <f>IF(ISERROR(VLOOKUP(A4782,'[1]Ecart validé'!$A:$A,1,FALSE)),Z4782,"Ecart Validé")</f>
        <v>valid</v>
      </c>
      <c r="R4782" t="s">
        <v>30</v>
      </c>
      <c r="X4782"/>
      <c r="Y4782"/>
      <c r="Z4782" t="s">
        <v>31</v>
      </c>
    </row>
    <row r="4783" spans="1:26" x14ac:dyDescent="0.3">
      <c r="A4783" t="s">
        <v>6414</v>
      </c>
      <c r="B4783" t="s">
        <v>6107</v>
      </c>
      <c r="C4783">
        <v>36169</v>
      </c>
      <c r="D4783" t="str">
        <f>+VLOOKUP(C4783,Param!K:L,2,FALSE)</f>
        <v>SCREWFIX DIRECT</v>
      </c>
      <c r="E4783" t="s">
        <v>6411</v>
      </c>
      <c r="F4783" t="s">
        <v>37</v>
      </c>
      <c r="G4783" t="s">
        <v>1422</v>
      </c>
      <c r="H4783" s="5">
        <v>369.49040000000002</v>
      </c>
      <c r="I4783" s="5">
        <v>369.49040000000002</v>
      </c>
      <c r="J4783" s="5">
        <v>0</v>
      </c>
      <c r="K4783" s="5">
        <v>369.49040000000002</v>
      </c>
      <c r="L4783" s="5">
        <v>0</v>
      </c>
      <c r="M4783" t="str">
        <f>IF(ISERROR(VLOOKUP(A4783,'[1]Ecart validé'!$A:$A,1,FALSE)),Z4783,"Ecart Validé")</f>
        <v>valid</v>
      </c>
      <c r="R4783" t="s">
        <v>30</v>
      </c>
      <c r="X4783"/>
      <c r="Y4783"/>
      <c r="Z4783" t="s">
        <v>31</v>
      </c>
    </row>
    <row r="4784" spans="1:26" x14ac:dyDescent="0.3">
      <c r="A4784" t="s">
        <v>6415</v>
      </c>
      <c r="B4784" t="s">
        <v>6107</v>
      </c>
      <c r="C4784">
        <v>36195</v>
      </c>
      <c r="D4784" t="str">
        <f>+VLOOKUP(C4784,Param!K:L,2,FALSE)</f>
        <v>REYNOLDS CATERING SUPPLIES LTD</v>
      </c>
      <c r="E4784" t="s">
        <v>6416</v>
      </c>
      <c r="F4784" t="s">
        <v>28</v>
      </c>
      <c r="G4784" t="s">
        <v>1422</v>
      </c>
      <c r="H4784" s="5">
        <v>16760.75</v>
      </c>
      <c r="I4784" s="5">
        <v>16760.748</v>
      </c>
      <c r="J4784" s="5">
        <v>2.0000000004074502E-3</v>
      </c>
      <c r="K4784" s="5">
        <v>16760.75</v>
      </c>
      <c r="L4784" s="5">
        <v>0</v>
      </c>
      <c r="M4784" t="str">
        <f>IF(ISERROR(VLOOKUP(A4784,'[1]Ecart validé'!$A:$A,1,FALSE)),Z4784,"Ecart Validé")</f>
        <v>valid</v>
      </c>
      <c r="R4784" t="s">
        <v>30</v>
      </c>
      <c r="X4784"/>
      <c r="Y4784"/>
      <c r="Z4784" t="s">
        <v>31</v>
      </c>
    </row>
    <row r="4785" spans="1:26" x14ac:dyDescent="0.3">
      <c r="A4785" t="s">
        <v>6417</v>
      </c>
      <c r="B4785" t="s">
        <v>6107</v>
      </c>
      <c r="C4785">
        <v>36195</v>
      </c>
      <c r="D4785" t="str">
        <f>+VLOOKUP(C4785,Param!K:L,2,FALSE)</f>
        <v>REYNOLDS CATERING SUPPLIES LTD</v>
      </c>
      <c r="E4785" t="s">
        <v>6416</v>
      </c>
      <c r="F4785" t="s">
        <v>33</v>
      </c>
      <c r="G4785" t="s">
        <v>1422</v>
      </c>
      <c r="H4785" s="5">
        <v>264.34530000000001</v>
      </c>
      <c r="I4785" s="5">
        <v>264.34530000000001</v>
      </c>
      <c r="J4785" s="5">
        <v>0</v>
      </c>
      <c r="K4785" s="5">
        <v>264.34530000000001</v>
      </c>
      <c r="L4785" s="5">
        <v>0</v>
      </c>
      <c r="M4785" t="str">
        <f>IF(ISERROR(VLOOKUP(A4785,'[1]Ecart validé'!$A:$A,1,FALSE)),Z4785,"Ecart Validé")</f>
        <v>valid</v>
      </c>
      <c r="R4785" t="s">
        <v>30</v>
      </c>
      <c r="X4785"/>
      <c r="Y4785"/>
      <c r="Z4785" t="s">
        <v>31</v>
      </c>
    </row>
    <row r="4786" spans="1:26" x14ac:dyDescent="0.3">
      <c r="A4786" t="s">
        <v>6418</v>
      </c>
      <c r="B4786" t="s">
        <v>6107</v>
      </c>
      <c r="C4786">
        <v>36195</v>
      </c>
      <c r="D4786" t="str">
        <f>+VLOOKUP(C4786,Param!K:L,2,FALSE)</f>
        <v>REYNOLDS CATERING SUPPLIES LTD</v>
      </c>
      <c r="E4786" t="s">
        <v>6416</v>
      </c>
      <c r="F4786" t="s">
        <v>35</v>
      </c>
      <c r="G4786" t="s">
        <v>1422</v>
      </c>
      <c r="H4786" s="5">
        <v>1480.5446999999999</v>
      </c>
      <c r="I4786" s="5">
        <v>1480.5446999999999</v>
      </c>
      <c r="J4786" s="5">
        <v>0</v>
      </c>
      <c r="K4786" s="5">
        <v>1480.5446999999999</v>
      </c>
      <c r="L4786" s="5">
        <v>0</v>
      </c>
      <c r="M4786" t="str">
        <f>IF(ISERROR(VLOOKUP(A4786,'[1]Ecart validé'!$A:$A,1,FALSE)),Z4786,"Ecart Validé")</f>
        <v>valid</v>
      </c>
      <c r="R4786" t="s">
        <v>30</v>
      </c>
      <c r="X4786"/>
      <c r="Y4786"/>
      <c r="Z4786" t="s">
        <v>31</v>
      </c>
    </row>
    <row r="4787" spans="1:26" x14ac:dyDescent="0.3">
      <c r="A4787" t="s">
        <v>6419</v>
      </c>
      <c r="B4787" t="s">
        <v>6107</v>
      </c>
      <c r="C4787">
        <v>36195</v>
      </c>
      <c r="D4787" t="str">
        <f>+VLOOKUP(C4787,Param!K:L,2,FALSE)</f>
        <v>REYNOLDS CATERING SUPPLIES LTD</v>
      </c>
      <c r="E4787" t="s">
        <v>6416</v>
      </c>
      <c r="F4787" t="s">
        <v>37</v>
      </c>
      <c r="G4787" t="s">
        <v>1422</v>
      </c>
      <c r="H4787" s="5">
        <v>1311.3402000000001</v>
      </c>
      <c r="I4787" s="5">
        <v>1311.3402000000001</v>
      </c>
      <c r="J4787" s="5">
        <v>0</v>
      </c>
      <c r="K4787" s="5">
        <v>1311.3402000000001</v>
      </c>
      <c r="L4787" s="5">
        <v>0</v>
      </c>
      <c r="M4787" t="str">
        <f>IF(ISERROR(VLOOKUP(A4787,'[1]Ecart validé'!$A:$A,1,FALSE)),Z4787,"Ecart Validé")</f>
        <v>valid</v>
      </c>
      <c r="R4787" t="s">
        <v>30</v>
      </c>
      <c r="X4787"/>
      <c r="Y4787"/>
      <c r="Z4787" t="s">
        <v>31</v>
      </c>
    </row>
    <row r="4788" spans="1:26" x14ac:dyDescent="0.3">
      <c r="A4788" t="s">
        <v>6420</v>
      </c>
      <c r="B4788" t="s">
        <v>6107</v>
      </c>
      <c r="C4788">
        <v>36198</v>
      </c>
      <c r="D4788" t="str">
        <f>+VLOOKUP(C4788,Param!K:L,2,FALSE)</f>
        <v>Classic Fine Foods</v>
      </c>
      <c r="E4788" t="s">
        <v>6421</v>
      </c>
      <c r="F4788" t="s">
        <v>33</v>
      </c>
      <c r="G4788" t="s">
        <v>1422</v>
      </c>
      <c r="H4788" s="5">
        <v>1225.4882</v>
      </c>
      <c r="I4788" s="5">
        <v>1225.3154</v>
      </c>
      <c r="J4788" s="5">
        <v>0.172800000000052</v>
      </c>
      <c r="K4788" s="5">
        <v>1225.4882</v>
      </c>
      <c r="L4788" s="5">
        <v>0</v>
      </c>
      <c r="M4788" t="str">
        <f>IF(ISERROR(VLOOKUP(A4788,'[1]Ecart validé'!$A:$A,1,FALSE)),Z4788,"Ecart Validé")</f>
        <v>valid</v>
      </c>
      <c r="R4788" t="s">
        <v>30</v>
      </c>
      <c r="X4788"/>
      <c r="Y4788"/>
      <c r="Z4788" t="s">
        <v>31</v>
      </c>
    </row>
    <row r="4789" spans="1:26" x14ac:dyDescent="0.3">
      <c r="A4789" t="s">
        <v>6422</v>
      </c>
      <c r="B4789" t="s">
        <v>6107</v>
      </c>
      <c r="C4789">
        <v>36198</v>
      </c>
      <c r="D4789" t="str">
        <f>+VLOOKUP(C4789,Param!K:L,2,FALSE)</f>
        <v>Classic Fine Foods</v>
      </c>
      <c r="E4789" t="s">
        <v>6421</v>
      </c>
      <c r="F4789" t="s">
        <v>35</v>
      </c>
      <c r="G4789" t="s">
        <v>1422</v>
      </c>
      <c r="H4789" s="5">
        <v>40.492400000000004</v>
      </c>
      <c r="I4789" s="5">
        <v>40.492400000000004</v>
      </c>
      <c r="J4789" s="5">
        <v>0</v>
      </c>
      <c r="K4789" s="5">
        <v>40.492400000000004</v>
      </c>
      <c r="L4789" s="5">
        <v>0</v>
      </c>
      <c r="M4789" t="str">
        <f>IF(ISERROR(VLOOKUP(A4789,'[1]Ecart validé'!$A:$A,1,FALSE)),Z4789,"Ecart Validé")</f>
        <v>valid</v>
      </c>
      <c r="R4789" t="s">
        <v>30</v>
      </c>
      <c r="X4789"/>
      <c r="Y4789"/>
      <c r="Z4789" t="s">
        <v>31</v>
      </c>
    </row>
    <row r="4790" spans="1:26" x14ac:dyDescent="0.3">
      <c r="A4790" t="s">
        <v>6423</v>
      </c>
      <c r="B4790" t="s">
        <v>6107</v>
      </c>
      <c r="C4790">
        <v>36198</v>
      </c>
      <c r="D4790" t="str">
        <f>+VLOOKUP(C4790,Param!K:L,2,FALSE)</f>
        <v>Classic Fine Foods</v>
      </c>
      <c r="E4790" t="s">
        <v>6421</v>
      </c>
      <c r="F4790" t="s">
        <v>37</v>
      </c>
      <c r="G4790" t="s">
        <v>1422</v>
      </c>
      <c r="H4790" s="5">
        <v>238.28</v>
      </c>
      <c r="I4790" s="5">
        <v>238.27940000000001</v>
      </c>
      <c r="J4790" s="5">
        <v>5.9999999999149601E-4</v>
      </c>
      <c r="K4790" s="5">
        <v>238.28</v>
      </c>
      <c r="L4790" s="5">
        <v>0</v>
      </c>
      <c r="M4790" t="str">
        <f>IF(ISERROR(VLOOKUP(A4790,'[1]Ecart validé'!$A:$A,1,FALSE)),Z4790,"Ecart Validé")</f>
        <v>valid</v>
      </c>
      <c r="R4790" t="s">
        <v>30</v>
      </c>
      <c r="X4790"/>
      <c r="Y4790"/>
      <c r="Z4790" t="s">
        <v>31</v>
      </c>
    </row>
    <row r="4791" spans="1:26" x14ac:dyDescent="0.3">
      <c r="A4791" t="s">
        <v>6424</v>
      </c>
      <c r="B4791" t="s">
        <v>6107</v>
      </c>
      <c r="C4791">
        <v>36201</v>
      </c>
      <c r="D4791" t="str">
        <f>+VLOOKUP(C4791,Param!K:L,2,FALSE)</f>
        <v>Ritter Courivaud</v>
      </c>
      <c r="E4791" t="s">
        <v>6425</v>
      </c>
      <c r="F4791" t="s">
        <v>28</v>
      </c>
      <c r="G4791" t="s">
        <v>1422</v>
      </c>
      <c r="H4791" s="5">
        <v>1671.07</v>
      </c>
      <c r="I4791" s="5">
        <v>1671.0696</v>
      </c>
      <c r="J4791" s="5">
        <v>3.9999999989959103E-4</v>
      </c>
      <c r="K4791" s="5">
        <v>1671.07</v>
      </c>
      <c r="L4791" s="5">
        <v>0</v>
      </c>
      <c r="M4791" t="str">
        <f>IF(ISERROR(VLOOKUP(A4791,'[1]Ecart validé'!$A:$A,1,FALSE)),Z4791,"Ecart Validé")</f>
        <v>valid</v>
      </c>
      <c r="R4791" t="s">
        <v>30</v>
      </c>
      <c r="X4791"/>
      <c r="Y4791"/>
      <c r="Z4791" t="s">
        <v>31</v>
      </c>
    </row>
    <row r="4792" spans="1:26" x14ac:dyDescent="0.3">
      <c r="A4792" t="s">
        <v>6426</v>
      </c>
      <c r="B4792" t="s">
        <v>6107</v>
      </c>
      <c r="C4792">
        <v>36201</v>
      </c>
      <c r="D4792" t="str">
        <f>+VLOOKUP(C4792,Param!K:L,2,FALSE)</f>
        <v>Ritter Courivaud</v>
      </c>
      <c r="E4792" t="s">
        <v>6425</v>
      </c>
      <c r="F4792" t="s">
        <v>33</v>
      </c>
      <c r="G4792" t="s">
        <v>1422</v>
      </c>
      <c r="H4792" s="5">
        <v>1121.9369999999999</v>
      </c>
      <c r="I4792" s="5">
        <v>1121.9369999999999</v>
      </c>
      <c r="J4792" s="5">
        <v>2.2737367544323201E-13</v>
      </c>
      <c r="K4792" s="5">
        <v>1121.9369999999999</v>
      </c>
      <c r="L4792" s="5">
        <v>0</v>
      </c>
      <c r="M4792" t="str">
        <f>IF(ISERROR(VLOOKUP(A4792,'[1]Ecart validé'!$A:$A,1,FALSE)),Z4792,"Ecart Validé")</f>
        <v>valid</v>
      </c>
      <c r="R4792" t="s">
        <v>30</v>
      </c>
      <c r="X4792"/>
      <c r="Y4792"/>
      <c r="Z4792" t="s">
        <v>31</v>
      </c>
    </row>
    <row r="4793" spans="1:26" x14ac:dyDescent="0.3">
      <c r="A4793" t="s">
        <v>6427</v>
      </c>
      <c r="B4793" t="s">
        <v>6107</v>
      </c>
      <c r="C4793">
        <v>36201</v>
      </c>
      <c r="D4793" t="str">
        <f>+VLOOKUP(C4793,Param!K:L,2,FALSE)</f>
        <v>Ritter Courivaud</v>
      </c>
      <c r="E4793" t="s">
        <v>6425</v>
      </c>
      <c r="F4793" t="s">
        <v>35</v>
      </c>
      <c r="G4793" t="s">
        <v>1422</v>
      </c>
      <c r="H4793" s="5">
        <v>201.33519999999999</v>
      </c>
      <c r="I4793" s="5">
        <v>201.33519999999999</v>
      </c>
      <c r="J4793" s="5">
        <v>0</v>
      </c>
      <c r="K4793" s="5">
        <v>201.33519999999999</v>
      </c>
      <c r="L4793" s="5">
        <v>0</v>
      </c>
      <c r="M4793" t="str">
        <f>IF(ISERROR(VLOOKUP(A4793,'[1]Ecart validé'!$A:$A,1,FALSE)),Z4793,"Ecart Validé")</f>
        <v>valid</v>
      </c>
      <c r="R4793" t="s">
        <v>30</v>
      </c>
      <c r="X4793"/>
      <c r="Y4793"/>
      <c r="Z4793" t="s">
        <v>31</v>
      </c>
    </row>
    <row r="4794" spans="1:26" x14ac:dyDescent="0.3">
      <c r="A4794" t="s">
        <v>6428</v>
      </c>
      <c r="B4794" t="s">
        <v>6107</v>
      </c>
      <c r="C4794">
        <v>36201</v>
      </c>
      <c r="D4794" t="str">
        <f>+VLOOKUP(C4794,Param!K:L,2,FALSE)</f>
        <v>Ritter Courivaud</v>
      </c>
      <c r="E4794" t="s">
        <v>6425</v>
      </c>
      <c r="F4794" t="s">
        <v>37</v>
      </c>
      <c r="G4794" t="s">
        <v>1422</v>
      </c>
      <c r="H4794" s="5">
        <v>502.7688</v>
      </c>
      <c r="I4794" s="5">
        <v>502.7688</v>
      </c>
      <c r="J4794" s="5">
        <v>0</v>
      </c>
      <c r="K4794" s="5">
        <v>502.7688</v>
      </c>
      <c r="L4794" s="5">
        <v>0</v>
      </c>
      <c r="M4794" t="str">
        <f>IF(ISERROR(VLOOKUP(A4794,'[1]Ecart validé'!$A:$A,1,FALSE)),Z4794,"Ecart Validé")</f>
        <v>valid</v>
      </c>
      <c r="R4794" t="s">
        <v>30</v>
      </c>
      <c r="X4794"/>
      <c r="Y4794"/>
      <c r="Z4794" t="s">
        <v>31</v>
      </c>
    </row>
    <row r="4795" spans="1:26" x14ac:dyDescent="0.3">
      <c r="A4795" t="s">
        <v>6429</v>
      </c>
      <c r="B4795" t="s">
        <v>6107</v>
      </c>
      <c r="C4795">
        <v>36366</v>
      </c>
      <c r="D4795" t="str">
        <f>+VLOOKUP(C4795,Param!K:L,2,FALSE)</f>
        <v>Campbell Prime Meat Ltd</v>
      </c>
      <c r="E4795" t="s">
        <v>6430</v>
      </c>
      <c r="F4795" t="s">
        <v>28</v>
      </c>
      <c r="G4795" t="s">
        <v>1422</v>
      </c>
      <c r="H4795" s="5">
        <v>2107</v>
      </c>
      <c r="I4795" s="5">
        <v>2107.44</v>
      </c>
      <c r="J4795" s="5">
        <v>-0.44000000000005401</v>
      </c>
      <c r="K4795" s="5">
        <v>2107</v>
      </c>
      <c r="L4795" s="5">
        <v>0</v>
      </c>
      <c r="M4795" t="str">
        <f>IF(ISERROR(VLOOKUP(A4795,'[1]Ecart validé'!$A:$A,1,FALSE)),Z4795,"Ecart Validé")</f>
        <v>valid</v>
      </c>
      <c r="R4795" t="s">
        <v>30</v>
      </c>
      <c r="X4795"/>
      <c r="Y4795"/>
      <c r="Z4795" t="s">
        <v>31</v>
      </c>
    </row>
    <row r="4796" spans="1:26" x14ac:dyDescent="0.3">
      <c r="A4796" t="s">
        <v>6431</v>
      </c>
      <c r="B4796" t="s">
        <v>6107</v>
      </c>
      <c r="C4796">
        <v>36366</v>
      </c>
      <c r="D4796" t="str">
        <f>+VLOOKUP(C4796,Param!K:L,2,FALSE)</f>
        <v>Campbell Prime Meat Ltd</v>
      </c>
      <c r="E4796" t="s">
        <v>6430</v>
      </c>
      <c r="F4796" t="s">
        <v>33</v>
      </c>
      <c r="G4796" t="s">
        <v>1422</v>
      </c>
      <c r="H4796" s="5">
        <v>8.5716000000000001</v>
      </c>
      <c r="I4796" s="5">
        <v>8.5716000000000001</v>
      </c>
      <c r="J4796" s="5">
        <v>0</v>
      </c>
      <c r="K4796" s="5">
        <v>8.5716000000000001</v>
      </c>
      <c r="L4796" s="5">
        <v>0</v>
      </c>
      <c r="M4796" t="str">
        <f>IF(ISERROR(VLOOKUP(A4796,'[1]Ecart validé'!$A:$A,1,FALSE)),Z4796,"Ecart Validé")</f>
        <v>valid</v>
      </c>
      <c r="R4796" t="s">
        <v>30</v>
      </c>
      <c r="X4796"/>
      <c r="Y4796"/>
      <c r="Z4796" t="s">
        <v>31</v>
      </c>
    </row>
    <row r="4797" spans="1:26" x14ac:dyDescent="0.3">
      <c r="A4797" t="s">
        <v>6432</v>
      </c>
      <c r="B4797" t="s">
        <v>6107</v>
      </c>
      <c r="C4797">
        <v>36366</v>
      </c>
      <c r="D4797" t="str">
        <f>+VLOOKUP(C4797,Param!K:L,2,FALSE)</f>
        <v>Campbell Prime Meat Ltd</v>
      </c>
      <c r="E4797" t="s">
        <v>6430</v>
      </c>
      <c r="F4797" t="s">
        <v>35</v>
      </c>
      <c r="G4797" t="s">
        <v>1422</v>
      </c>
      <c r="H4797" s="5">
        <v>412.02</v>
      </c>
      <c r="I4797" s="5">
        <v>412.02</v>
      </c>
      <c r="J4797" s="5">
        <v>0</v>
      </c>
      <c r="K4797" s="5">
        <v>412.02</v>
      </c>
      <c r="L4797" s="5">
        <v>0</v>
      </c>
      <c r="M4797" t="str">
        <f>IF(ISERROR(VLOOKUP(A4797,'[1]Ecart validé'!$A:$A,1,FALSE)),Z4797,"Ecart Validé")</f>
        <v>valid</v>
      </c>
      <c r="R4797" t="s">
        <v>30</v>
      </c>
      <c r="X4797"/>
      <c r="Y4797"/>
      <c r="Z4797" t="s">
        <v>31</v>
      </c>
    </row>
    <row r="4798" spans="1:26" x14ac:dyDescent="0.3">
      <c r="A4798" t="s">
        <v>6433</v>
      </c>
      <c r="B4798" t="s">
        <v>6107</v>
      </c>
      <c r="C4798">
        <v>36366</v>
      </c>
      <c r="D4798" t="str">
        <f>+VLOOKUP(C4798,Param!K:L,2,FALSE)</f>
        <v>Campbell Prime Meat Ltd</v>
      </c>
      <c r="E4798" t="s">
        <v>6430</v>
      </c>
      <c r="F4798" t="s">
        <v>37</v>
      </c>
      <c r="G4798" t="s">
        <v>1422</v>
      </c>
      <c r="H4798" s="5">
        <v>436.0197</v>
      </c>
      <c r="I4798" s="5">
        <v>436.0197</v>
      </c>
      <c r="J4798" s="5">
        <v>0</v>
      </c>
      <c r="K4798" s="5">
        <v>436.0197</v>
      </c>
      <c r="L4798" s="5">
        <v>0</v>
      </c>
      <c r="M4798" t="str">
        <f>IF(ISERROR(VLOOKUP(A4798,'[1]Ecart validé'!$A:$A,1,FALSE)),Z4798,"Ecart Validé")</f>
        <v>valid</v>
      </c>
      <c r="R4798" t="s">
        <v>30</v>
      </c>
      <c r="X4798"/>
      <c r="Y4798"/>
      <c r="Z4798" t="s">
        <v>31</v>
      </c>
    </row>
    <row r="4799" spans="1:26" x14ac:dyDescent="0.3">
      <c r="A4799" t="s">
        <v>6434</v>
      </c>
      <c r="B4799" t="s">
        <v>6107</v>
      </c>
      <c r="C4799">
        <v>36399</v>
      </c>
      <c r="D4799" t="str">
        <f>+VLOOKUP(C4799,Param!K:L,2,FALSE)</f>
        <v>Shred-IT Credit Control</v>
      </c>
      <c r="E4799" t="s">
        <v>6435</v>
      </c>
      <c r="F4799" t="s">
        <v>35</v>
      </c>
      <c r="G4799" t="s">
        <v>1422</v>
      </c>
      <c r="H4799" s="5">
        <v>105.16079999999999</v>
      </c>
      <c r="I4799" s="5">
        <v>105.16079999999999</v>
      </c>
      <c r="J4799" s="5">
        <v>0</v>
      </c>
      <c r="K4799" s="5">
        <v>105.16079999999999</v>
      </c>
      <c r="L4799" s="5">
        <v>0</v>
      </c>
      <c r="M4799" t="str">
        <f>IF(ISERROR(VLOOKUP(A4799,'[1]Ecart validé'!$A:$A,1,FALSE)),Z4799,"Ecart Validé")</f>
        <v>valid</v>
      </c>
      <c r="R4799" t="s">
        <v>30</v>
      </c>
      <c r="X4799"/>
      <c r="Y4799"/>
      <c r="Z4799" t="s">
        <v>31</v>
      </c>
    </row>
    <row r="4800" spans="1:26" x14ac:dyDescent="0.3">
      <c r="A4800" t="s">
        <v>6436</v>
      </c>
      <c r="B4800" t="s">
        <v>6107</v>
      </c>
      <c r="C4800">
        <v>36399</v>
      </c>
      <c r="D4800" t="str">
        <f>+VLOOKUP(C4800,Param!K:L,2,FALSE)</f>
        <v>Shred-IT Credit Control</v>
      </c>
      <c r="E4800" t="s">
        <v>6435</v>
      </c>
      <c r="F4800" t="s">
        <v>37</v>
      </c>
      <c r="G4800" t="s">
        <v>1422</v>
      </c>
      <c r="H4800" s="5">
        <v>360.22469999999998</v>
      </c>
      <c r="I4800" s="5">
        <v>360.22469999999998</v>
      </c>
      <c r="J4800" s="5">
        <v>0</v>
      </c>
      <c r="K4800" s="5">
        <v>360.22469999999998</v>
      </c>
      <c r="L4800" s="5">
        <v>0</v>
      </c>
      <c r="M4800" t="str">
        <f>IF(ISERROR(VLOOKUP(A4800,'[1]Ecart validé'!$A:$A,1,FALSE)),Z4800,"Ecart Validé")</f>
        <v>valid</v>
      </c>
      <c r="R4800" t="s">
        <v>30</v>
      </c>
      <c r="X4800"/>
      <c r="Y4800"/>
      <c r="Z4800" t="s">
        <v>31</v>
      </c>
    </row>
    <row r="4801" spans="1:26" x14ac:dyDescent="0.3">
      <c r="A4801" t="s">
        <v>6437</v>
      </c>
      <c r="B4801" t="s">
        <v>6107</v>
      </c>
      <c r="C4801">
        <v>36435</v>
      </c>
      <c r="D4801" t="str">
        <f>+VLOOKUP(C4801,Param!K:L,2,FALSE)</f>
        <v>Holmes Catering Equipment</v>
      </c>
      <c r="E4801" t="s">
        <v>6438</v>
      </c>
      <c r="F4801" t="s">
        <v>28</v>
      </c>
      <c r="G4801" t="s">
        <v>1422</v>
      </c>
      <c r="H4801" s="5">
        <v>22.99</v>
      </c>
      <c r="I4801" s="5">
        <v>23.05</v>
      </c>
      <c r="J4801" s="5">
        <v>-5.99999999999987E-2</v>
      </c>
      <c r="K4801" s="5">
        <v>22.99</v>
      </c>
      <c r="L4801" s="5">
        <v>0</v>
      </c>
      <c r="M4801" t="str">
        <f>IF(ISERROR(VLOOKUP(A4801,'[1]Ecart validé'!$A:$A,1,FALSE)),Z4801,"Ecart Validé")</f>
        <v>valid</v>
      </c>
      <c r="R4801" t="s">
        <v>30</v>
      </c>
      <c r="X4801"/>
      <c r="Y4801"/>
      <c r="Z4801" t="s">
        <v>31</v>
      </c>
    </row>
    <row r="4802" spans="1:26" x14ac:dyDescent="0.3">
      <c r="A4802" t="s">
        <v>6439</v>
      </c>
      <c r="B4802" t="s">
        <v>6107</v>
      </c>
      <c r="C4802">
        <v>36529</v>
      </c>
      <c r="D4802" t="str">
        <f>+VLOOKUP(C4802,Param!K:L,2,FALSE)</f>
        <v>Fenster Commercial Ltd</v>
      </c>
      <c r="E4802" t="s">
        <v>6440</v>
      </c>
      <c r="F4802" t="s">
        <v>28</v>
      </c>
      <c r="G4802" t="s">
        <v>1422</v>
      </c>
      <c r="H4802" s="5">
        <v>284.99999999999898</v>
      </c>
      <c r="I4802" s="5">
        <v>285.83999999999997</v>
      </c>
      <c r="J4802" s="5">
        <v>-0.84000000000003106</v>
      </c>
      <c r="K4802" s="5">
        <v>284.99999999999898</v>
      </c>
      <c r="L4802" s="5">
        <v>0</v>
      </c>
      <c r="M4802" t="str">
        <f>IF(ISERROR(VLOOKUP(A4802,'[1]Ecart validé'!$A:$A,1,FALSE)),Z4802,"Ecart Validé")</f>
        <v>valid</v>
      </c>
      <c r="R4802" t="s">
        <v>30</v>
      </c>
      <c r="X4802"/>
      <c r="Y4802"/>
      <c r="Z4802" t="s">
        <v>31</v>
      </c>
    </row>
    <row r="4803" spans="1:26" x14ac:dyDescent="0.3">
      <c r="A4803" t="s">
        <v>6441</v>
      </c>
      <c r="B4803" t="s">
        <v>6107</v>
      </c>
      <c r="C4803">
        <v>36529</v>
      </c>
      <c r="D4803" t="str">
        <f>+VLOOKUP(C4803,Param!K:L,2,FALSE)</f>
        <v>Fenster Commercial Ltd</v>
      </c>
      <c r="E4803" t="s">
        <v>6440</v>
      </c>
      <c r="F4803" t="s">
        <v>33</v>
      </c>
      <c r="G4803" t="s">
        <v>1422</v>
      </c>
      <c r="H4803" s="5">
        <v>34.017099999999999</v>
      </c>
      <c r="I4803" s="5">
        <v>34.017099999999999</v>
      </c>
      <c r="J4803" s="5">
        <v>0</v>
      </c>
      <c r="K4803" s="5">
        <v>34.017099999999999</v>
      </c>
      <c r="L4803" s="5">
        <v>0</v>
      </c>
      <c r="M4803" t="str">
        <f>IF(ISERROR(VLOOKUP(A4803,'[1]Ecart validé'!$A:$A,1,FALSE)),Z4803,"Ecart Validé")</f>
        <v>valid</v>
      </c>
      <c r="R4803" t="s">
        <v>30</v>
      </c>
      <c r="X4803"/>
      <c r="Y4803"/>
      <c r="Z4803" t="s">
        <v>31</v>
      </c>
    </row>
    <row r="4804" spans="1:26" x14ac:dyDescent="0.3">
      <c r="A4804" t="s">
        <v>6442</v>
      </c>
      <c r="B4804" t="s">
        <v>6107</v>
      </c>
      <c r="C4804">
        <v>36559</v>
      </c>
      <c r="D4804" t="str">
        <f>+VLOOKUP(C4804,Param!K:L,2,FALSE)</f>
        <v>Chelsom Ltd</v>
      </c>
      <c r="E4804" t="s">
        <v>6443</v>
      </c>
      <c r="F4804" t="s">
        <v>28</v>
      </c>
      <c r="G4804" t="s">
        <v>1422</v>
      </c>
      <c r="H4804" s="5">
        <v>18</v>
      </c>
      <c r="I4804" s="5">
        <v>18.59</v>
      </c>
      <c r="J4804" s="5">
        <v>-0.58999999999999897</v>
      </c>
      <c r="K4804" s="5">
        <v>18</v>
      </c>
      <c r="L4804" s="5">
        <v>0</v>
      </c>
      <c r="M4804" t="str">
        <f>IF(ISERROR(VLOOKUP(A4804,'[1]Ecart validé'!$A:$A,1,FALSE)),Z4804,"Ecart Validé")</f>
        <v>valid</v>
      </c>
      <c r="R4804" t="s">
        <v>30</v>
      </c>
      <c r="X4804"/>
      <c r="Y4804"/>
      <c r="Z4804" t="s">
        <v>31</v>
      </c>
    </row>
    <row r="4805" spans="1:26" x14ac:dyDescent="0.3">
      <c r="A4805" t="s">
        <v>6444</v>
      </c>
      <c r="B4805" t="s">
        <v>6107</v>
      </c>
      <c r="C4805">
        <v>36559</v>
      </c>
      <c r="D4805" t="str">
        <f>+VLOOKUP(C4805,Param!K:L,2,FALSE)</f>
        <v>Chelsom Ltd</v>
      </c>
      <c r="E4805" t="s">
        <v>6443</v>
      </c>
      <c r="F4805" t="s">
        <v>35</v>
      </c>
      <c r="G4805" t="s">
        <v>1422</v>
      </c>
      <c r="H4805" s="5">
        <v>3.44</v>
      </c>
      <c r="I4805" s="5">
        <v>3.44</v>
      </c>
      <c r="J4805" s="5">
        <v>0</v>
      </c>
      <c r="K4805" s="5">
        <v>3.44</v>
      </c>
      <c r="L4805" s="5">
        <v>0</v>
      </c>
      <c r="M4805" t="str">
        <f>IF(ISERROR(VLOOKUP(A4805,'[1]Ecart validé'!$A:$A,1,FALSE)),Z4805,"Ecart Validé")</f>
        <v>valid</v>
      </c>
      <c r="R4805" t="s">
        <v>30</v>
      </c>
      <c r="T4805" s="41"/>
      <c r="X4805"/>
      <c r="Y4805"/>
      <c r="Z4805" t="s">
        <v>31</v>
      </c>
    </row>
    <row r="4806" spans="1:26" x14ac:dyDescent="0.3">
      <c r="A4806" t="s">
        <v>6445</v>
      </c>
      <c r="B4806" t="s">
        <v>6107</v>
      </c>
      <c r="C4806">
        <v>36559</v>
      </c>
      <c r="D4806" t="str">
        <f>+VLOOKUP(C4806,Param!K:L,2,FALSE)</f>
        <v>Chelsom Ltd</v>
      </c>
      <c r="E4806" t="s">
        <v>6443</v>
      </c>
      <c r="F4806" t="s">
        <v>37</v>
      </c>
      <c r="G4806" t="s">
        <v>1422</v>
      </c>
      <c r="H4806" s="5">
        <v>1.7</v>
      </c>
      <c r="I4806" s="5">
        <v>1.7</v>
      </c>
      <c r="J4806" s="5">
        <v>0</v>
      </c>
      <c r="K4806" s="5">
        <v>1.7</v>
      </c>
      <c r="L4806" s="5">
        <v>0</v>
      </c>
      <c r="M4806" t="str">
        <f>IF(ISERROR(VLOOKUP(A4806,'[1]Ecart validé'!$A:$A,1,FALSE)),Z4806,"Ecart Validé")</f>
        <v>valid</v>
      </c>
      <c r="R4806" t="s">
        <v>30</v>
      </c>
      <c r="X4806"/>
      <c r="Y4806"/>
      <c r="Z4806" t="s">
        <v>31</v>
      </c>
    </row>
    <row r="4807" spans="1:26" ht="57.6" x14ac:dyDescent="0.3">
      <c r="A4807" t="s">
        <v>6446</v>
      </c>
      <c r="B4807" t="s">
        <v>6107</v>
      </c>
      <c r="C4807">
        <v>36600</v>
      </c>
      <c r="D4807" t="str">
        <f>+VLOOKUP(C4807,Param!K:L,2,FALSE)</f>
        <v>Anglian Water</v>
      </c>
      <c r="E4807" t="s">
        <v>6447</v>
      </c>
      <c r="F4807" t="s">
        <v>28</v>
      </c>
      <c r="G4807" t="s">
        <v>1422</v>
      </c>
      <c r="H4807" s="5">
        <v>1833.79</v>
      </c>
      <c r="I4807" s="5">
        <v>1833.7882999999999</v>
      </c>
      <c r="J4807" s="5">
        <v>1.7000000000280101E-3</v>
      </c>
      <c r="K4807" s="5">
        <v>1833.79</v>
      </c>
      <c r="L4807" s="5">
        <v>0</v>
      </c>
      <c r="M4807" t="str">
        <f>IF(ISERROR(VLOOKUP(A4807,'[1]Ecart validé'!$A:$A,1,FALSE)),Z4807,"Ecart Validé")</f>
        <v>valid</v>
      </c>
      <c r="R4807" t="s">
        <v>30</v>
      </c>
      <c r="S4807" t="s">
        <v>42</v>
      </c>
      <c r="T4807" t="s">
        <v>43</v>
      </c>
      <c r="U4807" s="13" t="s">
        <v>6448</v>
      </c>
      <c r="V4807" t="s">
        <v>60</v>
      </c>
      <c r="W4807" t="s">
        <v>61</v>
      </c>
      <c r="X4807"/>
      <c r="Y4807"/>
      <c r="Z4807" t="s">
        <v>31</v>
      </c>
    </row>
    <row r="4808" spans="1:26" x14ac:dyDescent="0.3">
      <c r="A4808" t="s">
        <v>6449</v>
      </c>
      <c r="B4808" t="s">
        <v>6107</v>
      </c>
      <c r="C4808">
        <v>36605</v>
      </c>
      <c r="D4808" t="str">
        <f>+VLOOKUP(C4808,Param!K:L,2,FALSE)</f>
        <v>AFONWEN SERVICES LTD</v>
      </c>
      <c r="E4808" t="s">
        <v>6450</v>
      </c>
      <c r="F4808" t="s">
        <v>28</v>
      </c>
      <c r="G4808" t="s">
        <v>1422</v>
      </c>
      <c r="H4808" s="5">
        <v>21335.3999999999</v>
      </c>
      <c r="I4808" s="5">
        <v>21335.4</v>
      </c>
      <c r="J4808" s="5">
        <v>-3.6379788070917101E-12</v>
      </c>
      <c r="K4808" s="5">
        <v>21335.3999999999</v>
      </c>
      <c r="L4808" s="5">
        <v>0</v>
      </c>
      <c r="M4808" t="str">
        <f>IF(ISERROR(VLOOKUP(A4808,'[1]Ecart validé'!$A:$A,1,FALSE)),Z4808,"Ecart Validé")</f>
        <v>valid</v>
      </c>
      <c r="R4808" t="s">
        <v>30</v>
      </c>
      <c r="X4808"/>
      <c r="Y4808"/>
      <c r="Z4808" t="s">
        <v>31</v>
      </c>
    </row>
    <row r="4809" spans="1:26" x14ac:dyDescent="0.3">
      <c r="A4809" t="s">
        <v>6451</v>
      </c>
      <c r="B4809" t="s">
        <v>6107</v>
      </c>
      <c r="C4809">
        <v>36605</v>
      </c>
      <c r="D4809" t="str">
        <f>+VLOOKUP(C4809,Param!K:L,2,FALSE)</f>
        <v>AFONWEN SERVICES LTD</v>
      </c>
      <c r="E4809" t="s">
        <v>6450</v>
      </c>
      <c r="F4809" t="s">
        <v>33</v>
      </c>
      <c r="G4809" t="s">
        <v>1422</v>
      </c>
      <c r="H4809" s="5">
        <v>687.03</v>
      </c>
      <c r="I4809" s="5">
        <v>687.02599999999995</v>
      </c>
      <c r="J4809" s="5">
        <v>4.0000000000190898E-3</v>
      </c>
      <c r="K4809" s="5">
        <v>687.03</v>
      </c>
      <c r="L4809" s="5">
        <v>0</v>
      </c>
      <c r="M4809" t="str">
        <f>IF(ISERROR(VLOOKUP(A4809,'[1]Ecart validé'!$A:$A,1,FALSE)),Z4809,"Ecart Validé")</f>
        <v>valid</v>
      </c>
      <c r="R4809" t="s">
        <v>30</v>
      </c>
      <c r="X4809"/>
      <c r="Y4809"/>
      <c r="Z4809" t="s">
        <v>31</v>
      </c>
    </row>
    <row r="4810" spans="1:26" x14ac:dyDescent="0.3">
      <c r="A4810" t="s">
        <v>6452</v>
      </c>
      <c r="B4810" t="s">
        <v>6107</v>
      </c>
      <c r="C4810">
        <v>36605</v>
      </c>
      <c r="D4810" t="str">
        <f>+VLOOKUP(C4810,Param!K:L,2,FALSE)</f>
        <v>AFONWEN SERVICES LTD</v>
      </c>
      <c r="E4810" t="s">
        <v>6450</v>
      </c>
      <c r="F4810" t="s">
        <v>35</v>
      </c>
      <c r="G4810" t="s">
        <v>1422</v>
      </c>
      <c r="H4810" s="5">
        <v>8435.2351500000004</v>
      </c>
      <c r="I4810" s="5">
        <v>8435.2350000000006</v>
      </c>
      <c r="J4810" s="5">
        <v>1.4999999984866E-4</v>
      </c>
      <c r="K4810" s="5">
        <v>8435.2351500000004</v>
      </c>
      <c r="L4810" s="5">
        <v>0</v>
      </c>
      <c r="M4810" t="str">
        <f>IF(ISERROR(VLOOKUP(A4810,'[1]Ecart validé'!$A:$A,1,FALSE)),Z4810,"Ecart Validé")</f>
        <v>valid</v>
      </c>
      <c r="R4810" t="s">
        <v>30</v>
      </c>
      <c r="X4810"/>
      <c r="Y4810"/>
      <c r="Z4810" t="s">
        <v>31</v>
      </c>
    </row>
    <row r="4811" spans="1:26" x14ac:dyDescent="0.3">
      <c r="A4811" t="s">
        <v>6453</v>
      </c>
      <c r="B4811" t="s">
        <v>6107</v>
      </c>
      <c r="C4811">
        <v>36605</v>
      </c>
      <c r="D4811" t="str">
        <f>+VLOOKUP(C4811,Param!K:L,2,FALSE)</f>
        <v>AFONWEN SERVICES LTD</v>
      </c>
      <c r="E4811" t="s">
        <v>6450</v>
      </c>
      <c r="F4811" t="s">
        <v>37</v>
      </c>
      <c r="G4811" t="s">
        <v>1422</v>
      </c>
      <c r="H4811" s="5">
        <v>5993.39</v>
      </c>
      <c r="I4811" s="5">
        <v>5993.3927000000003</v>
      </c>
      <c r="J4811" s="5">
        <v>-2.7000000000043599E-3</v>
      </c>
      <c r="K4811" s="5">
        <v>5993.39</v>
      </c>
      <c r="L4811" s="5">
        <v>0</v>
      </c>
      <c r="M4811" t="str">
        <f>IF(ISERROR(VLOOKUP(A4811,'[1]Ecart validé'!$A:$A,1,FALSE)),Z4811,"Ecart Validé")</f>
        <v>valid</v>
      </c>
      <c r="R4811" t="s">
        <v>30</v>
      </c>
      <c r="X4811"/>
      <c r="Y4811"/>
      <c r="Z4811" t="s">
        <v>31</v>
      </c>
    </row>
    <row r="4812" spans="1:26" x14ac:dyDescent="0.3">
      <c r="A4812" t="s">
        <v>6454</v>
      </c>
      <c r="B4812" t="s">
        <v>6107</v>
      </c>
      <c r="C4812">
        <v>36605</v>
      </c>
      <c r="D4812" t="str">
        <f>+VLOOKUP(C4812,Param!K:L,2,FALSE)</f>
        <v>AFONWEN SERVICES LTD</v>
      </c>
      <c r="E4812" t="s">
        <v>6455</v>
      </c>
      <c r="F4812" t="s">
        <v>28</v>
      </c>
      <c r="G4812" t="s">
        <v>1422</v>
      </c>
      <c r="H4812" s="5">
        <v>3297.83</v>
      </c>
      <c r="I4812" s="5">
        <v>3297.83</v>
      </c>
      <c r="J4812" s="5">
        <v>0</v>
      </c>
      <c r="K4812" s="5">
        <v>3297.83</v>
      </c>
      <c r="L4812" s="5">
        <v>0</v>
      </c>
      <c r="M4812" t="str">
        <f>IF(ISERROR(VLOOKUP(A4812,'[1]Ecart validé'!$A:$A,1,FALSE)),Z4812,"Ecart Validé")</f>
        <v>valid</v>
      </c>
      <c r="R4812" t="s">
        <v>30</v>
      </c>
      <c r="X4812"/>
      <c r="Y4812"/>
      <c r="Z4812" t="s">
        <v>31</v>
      </c>
    </row>
    <row r="4813" spans="1:26" x14ac:dyDescent="0.3">
      <c r="A4813" t="s">
        <v>6456</v>
      </c>
      <c r="B4813" t="s">
        <v>6107</v>
      </c>
      <c r="C4813">
        <v>36605</v>
      </c>
      <c r="D4813" t="str">
        <f>+VLOOKUP(C4813,Param!K:L,2,FALSE)</f>
        <v>AFONWEN SERVICES LTD</v>
      </c>
      <c r="E4813" t="s">
        <v>6455</v>
      </c>
      <c r="F4813" t="s">
        <v>33</v>
      </c>
      <c r="G4813" t="s">
        <v>1422</v>
      </c>
      <c r="H4813" s="5">
        <v>148.72</v>
      </c>
      <c r="I4813" s="5">
        <v>148.71940000000001</v>
      </c>
      <c r="J4813" s="5">
        <v>5.9999999999149601E-4</v>
      </c>
      <c r="K4813" s="5">
        <v>148.72</v>
      </c>
      <c r="L4813" s="5">
        <v>0</v>
      </c>
      <c r="M4813" t="str">
        <f>IF(ISERROR(VLOOKUP(A4813,'[1]Ecart validé'!$A:$A,1,FALSE)),Z4813,"Ecart Validé")</f>
        <v>valid</v>
      </c>
      <c r="R4813" t="s">
        <v>30</v>
      </c>
      <c r="X4813"/>
      <c r="Y4813"/>
      <c r="Z4813" t="s">
        <v>31</v>
      </c>
    </row>
    <row r="4814" spans="1:26" x14ac:dyDescent="0.3">
      <c r="A4814" t="s">
        <v>6457</v>
      </c>
      <c r="B4814" t="s">
        <v>6107</v>
      </c>
      <c r="C4814">
        <v>36605</v>
      </c>
      <c r="D4814" t="str">
        <f>+VLOOKUP(C4814,Param!K:L,2,FALSE)</f>
        <v>AFONWEN SERVICES LTD</v>
      </c>
      <c r="E4814" t="s">
        <v>6455</v>
      </c>
      <c r="F4814" t="s">
        <v>35</v>
      </c>
      <c r="G4814" t="s">
        <v>1422</v>
      </c>
      <c r="H4814" s="5">
        <v>1870.9875999999999</v>
      </c>
      <c r="I4814" s="5">
        <v>1870.9873</v>
      </c>
      <c r="J4814" s="5">
        <v>3.0000000015206703E-4</v>
      </c>
      <c r="K4814" s="5">
        <v>1870.9875999999999</v>
      </c>
      <c r="L4814" s="5">
        <v>0</v>
      </c>
      <c r="M4814" t="str">
        <f>IF(ISERROR(VLOOKUP(A4814,'[1]Ecart validé'!$A:$A,1,FALSE)),Z4814,"Ecart Validé")</f>
        <v>valid</v>
      </c>
      <c r="R4814" t="s">
        <v>30</v>
      </c>
      <c r="X4814"/>
      <c r="Y4814"/>
      <c r="Z4814" t="s">
        <v>31</v>
      </c>
    </row>
    <row r="4815" spans="1:26" x14ac:dyDescent="0.3">
      <c r="A4815" t="s">
        <v>6458</v>
      </c>
      <c r="B4815" t="s">
        <v>6107</v>
      </c>
      <c r="C4815">
        <v>36605</v>
      </c>
      <c r="D4815" t="str">
        <f>+VLOOKUP(C4815,Param!K:L,2,FALSE)</f>
        <v>AFONWEN SERVICES LTD</v>
      </c>
      <c r="E4815" t="s">
        <v>6455</v>
      </c>
      <c r="F4815" t="s">
        <v>37</v>
      </c>
      <c r="G4815" t="s">
        <v>1422</v>
      </c>
      <c r="H4815" s="5">
        <v>575.44320000000005</v>
      </c>
      <c r="I4815" s="5">
        <v>575.44330000000002</v>
      </c>
      <c r="J4815" s="5">
        <v>-9.9999999974897906E-5</v>
      </c>
      <c r="K4815" s="5">
        <v>575.44320000000005</v>
      </c>
      <c r="L4815" s="5">
        <v>0</v>
      </c>
      <c r="M4815" t="str">
        <f>IF(ISERROR(VLOOKUP(A4815,'[1]Ecart validé'!$A:$A,1,FALSE)),Z4815,"Ecart Validé")</f>
        <v>valid</v>
      </c>
      <c r="R4815" t="s">
        <v>30</v>
      </c>
      <c r="X4815"/>
      <c r="Y4815"/>
      <c r="Z4815" t="s">
        <v>31</v>
      </c>
    </row>
    <row r="4816" spans="1:26" x14ac:dyDescent="0.3">
      <c r="A4816" t="s">
        <v>6459</v>
      </c>
      <c r="B4816" t="s">
        <v>6107</v>
      </c>
      <c r="C4816">
        <v>36656</v>
      </c>
      <c r="D4816" t="str">
        <f>+VLOOKUP(C4816,Param!K:L,2,FALSE)</f>
        <v>European Refrigeration</v>
      </c>
      <c r="E4816" t="s">
        <v>6460</v>
      </c>
      <c r="F4816" t="s">
        <v>35</v>
      </c>
      <c r="G4816" t="s">
        <v>1422</v>
      </c>
      <c r="H4816" s="5">
        <v>459.88389999999998</v>
      </c>
      <c r="I4816" s="5">
        <v>459.88389999999998</v>
      </c>
      <c r="J4816" s="5">
        <v>0</v>
      </c>
      <c r="K4816" s="5">
        <v>459.88389999999998</v>
      </c>
      <c r="L4816" s="5">
        <v>0</v>
      </c>
      <c r="M4816" t="str">
        <f>IF(ISERROR(VLOOKUP(A4816,'[1]Ecart validé'!$A:$A,1,FALSE)),Z4816,"Ecart Validé")</f>
        <v>valid</v>
      </c>
      <c r="R4816" t="s">
        <v>30</v>
      </c>
      <c r="X4816"/>
      <c r="Y4816"/>
      <c r="Z4816" t="s">
        <v>31</v>
      </c>
    </row>
    <row r="4817" spans="1:26" x14ac:dyDescent="0.3">
      <c r="A4817" t="s">
        <v>6461</v>
      </c>
      <c r="B4817" t="s">
        <v>6107</v>
      </c>
      <c r="C4817">
        <v>36656</v>
      </c>
      <c r="D4817" t="str">
        <f>+VLOOKUP(C4817,Param!K:L,2,FALSE)</f>
        <v>European Refrigeration</v>
      </c>
      <c r="E4817" t="s">
        <v>6460</v>
      </c>
      <c r="F4817" t="s">
        <v>37</v>
      </c>
      <c r="G4817" t="s">
        <v>1422</v>
      </c>
      <c r="H4817" s="5">
        <v>263.85840000000002</v>
      </c>
      <c r="I4817" s="5">
        <v>263.85840000000002</v>
      </c>
      <c r="J4817" s="5">
        <v>0</v>
      </c>
      <c r="K4817" s="5">
        <v>263.85840000000002</v>
      </c>
      <c r="L4817" s="5">
        <v>0</v>
      </c>
      <c r="M4817" t="str">
        <f>IF(ISERROR(VLOOKUP(A4817,'[1]Ecart validé'!$A:$A,1,FALSE)),Z4817,"Ecart Validé")</f>
        <v>valid</v>
      </c>
      <c r="R4817" t="s">
        <v>30</v>
      </c>
      <c r="X4817"/>
      <c r="Y4817"/>
      <c r="Z4817" t="s">
        <v>31</v>
      </c>
    </row>
    <row r="4818" spans="1:26" ht="57.6" x14ac:dyDescent="0.3">
      <c r="A4818" t="s">
        <v>6462</v>
      </c>
      <c r="B4818" t="s">
        <v>6107</v>
      </c>
      <c r="C4818">
        <v>36748</v>
      </c>
      <c r="D4818" t="str">
        <f>+VLOOKUP(C4818,Param!K:L,2,FALSE)</f>
        <v>Alliance Disposables Ltd</v>
      </c>
      <c r="E4818" t="s">
        <v>6463</v>
      </c>
      <c r="F4818" t="s">
        <v>28</v>
      </c>
      <c r="G4818" t="s">
        <v>1422</v>
      </c>
      <c r="H4818" s="5">
        <v>19108.41</v>
      </c>
      <c r="I4818" s="5">
        <v>19105.14</v>
      </c>
      <c r="J4818" s="5">
        <v>3.2700000000004299</v>
      </c>
      <c r="K4818" s="5">
        <v>19105.14</v>
      </c>
      <c r="L4818" s="5">
        <v>3.2700000000004299</v>
      </c>
      <c r="M4818" t="str">
        <f>IF(ISERROR(VLOOKUP(A4818,'[1]Ecart validé'!$A:$A,1,FALSE)),Z4818,"Ecart Validé")</f>
        <v>Ecart Validé</v>
      </c>
      <c r="N4818" t="s">
        <v>6464</v>
      </c>
      <c r="O4818" t="s">
        <v>6465</v>
      </c>
      <c r="P4818" t="s">
        <v>85</v>
      </c>
      <c r="Q4818" t="s">
        <v>6466</v>
      </c>
      <c r="R4818" t="s">
        <v>30</v>
      </c>
      <c r="S4818" t="s">
        <v>42</v>
      </c>
      <c r="T4818" t="s">
        <v>43</v>
      </c>
      <c r="U4818" s="13" t="s">
        <v>6467</v>
      </c>
      <c r="V4818" t="s">
        <v>45</v>
      </c>
      <c r="X4818" t="s">
        <v>458</v>
      </c>
      <c r="Y4818" t="s">
        <v>458</v>
      </c>
      <c r="Z4818" t="s">
        <v>88</v>
      </c>
    </row>
    <row r="4819" spans="1:26" x14ac:dyDescent="0.3">
      <c r="A4819" t="s">
        <v>6468</v>
      </c>
      <c r="B4819" t="s">
        <v>6107</v>
      </c>
      <c r="C4819">
        <v>36748</v>
      </c>
      <c r="D4819" t="str">
        <f>+VLOOKUP(C4819,Param!K:L,2,FALSE)</f>
        <v>Alliance Disposables Ltd</v>
      </c>
      <c r="E4819" t="s">
        <v>6463</v>
      </c>
      <c r="F4819" t="s">
        <v>33</v>
      </c>
      <c r="G4819" t="s">
        <v>1422</v>
      </c>
      <c r="H4819" s="5">
        <v>6757.15</v>
      </c>
      <c r="I4819" s="5">
        <v>6757.1512000000002</v>
      </c>
      <c r="J4819" s="5">
        <v>-1.2000000006082701E-3</v>
      </c>
      <c r="K4819" s="5">
        <v>6757.1512000000002</v>
      </c>
      <c r="L4819" s="5">
        <v>-1.2000000006082701E-3</v>
      </c>
      <c r="M4819" t="str">
        <f>IF(ISERROR(VLOOKUP(A4819,'[1]Ecart validé'!$A:$A,1,FALSE)),Z4819,"Ecart Validé")</f>
        <v>valid</v>
      </c>
      <c r="R4819" t="s">
        <v>30</v>
      </c>
      <c r="X4819"/>
      <c r="Y4819"/>
      <c r="Z4819" t="s">
        <v>31</v>
      </c>
    </row>
    <row r="4820" spans="1:26" x14ac:dyDescent="0.3">
      <c r="A4820" t="s">
        <v>6469</v>
      </c>
      <c r="B4820" t="s">
        <v>6107</v>
      </c>
      <c r="C4820">
        <v>36748</v>
      </c>
      <c r="D4820" t="str">
        <f>+VLOOKUP(C4820,Param!K:L,2,FALSE)</f>
        <v>Alliance Disposables Ltd</v>
      </c>
      <c r="E4820" t="s">
        <v>6463</v>
      </c>
      <c r="F4820" t="s">
        <v>35</v>
      </c>
      <c r="G4820" t="s">
        <v>1422</v>
      </c>
      <c r="H4820" s="5">
        <v>8798.8202999999994</v>
      </c>
      <c r="I4820" s="5">
        <v>8798.8196000000007</v>
      </c>
      <c r="J4820" s="5">
        <v>6.9999999868741703E-4</v>
      </c>
      <c r="K4820" s="5">
        <v>8798.8196000000007</v>
      </c>
      <c r="L4820" s="5">
        <v>6.9999999868741703E-4</v>
      </c>
      <c r="M4820" t="str">
        <f>IF(ISERROR(VLOOKUP(A4820,'[1]Ecart validé'!$A:$A,1,FALSE)),Z4820,"Ecart Validé")</f>
        <v>valid</v>
      </c>
      <c r="R4820" t="s">
        <v>30</v>
      </c>
      <c r="X4820"/>
      <c r="Y4820"/>
      <c r="Z4820" t="s">
        <v>31</v>
      </c>
    </row>
    <row r="4821" spans="1:26" x14ac:dyDescent="0.3">
      <c r="A4821" t="s">
        <v>6470</v>
      </c>
      <c r="B4821" t="s">
        <v>6107</v>
      </c>
      <c r="C4821">
        <v>36748</v>
      </c>
      <c r="D4821" t="str">
        <f>+VLOOKUP(C4821,Param!K:L,2,FALSE)</f>
        <v>Alliance Disposables Ltd</v>
      </c>
      <c r="E4821" t="s">
        <v>6463</v>
      </c>
      <c r="F4821" t="s">
        <v>37</v>
      </c>
      <c r="G4821" t="s">
        <v>1422</v>
      </c>
      <c r="H4821" s="5">
        <v>6413.2618000000002</v>
      </c>
      <c r="I4821" s="5">
        <v>6413.2618000000002</v>
      </c>
      <c r="J4821" s="5">
        <v>0</v>
      </c>
      <c r="K4821" s="5">
        <v>6413.2618000000002</v>
      </c>
      <c r="L4821" s="5">
        <v>0</v>
      </c>
      <c r="M4821" t="str">
        <f>IF(ISERROR(VLOOKUP(A4821,'[1]Ecart validé'!$A:$A,1,FALSE)),Z4821,"Ecart Validé")</f>
        <v>valid</v>
      </c>
      <c r="R4821" t="s">
        <v>30</v>
      </c>
      <c r="X4821"/>
      <c r="Y4821"/>
      <c r="Z4821" t="s">
        <v>31</v>
      </c>
    </row>
    <row r="4822" spans="1:26" x14ac:dyDescent="0.3">
      <c r="A4822" t="s">
        <v>6471</v>
      </c>
      <c r="B4822" t="s">
        <v>6107</v>
      </c>
      <c r="C4822">
        <v>36769</v>
      </c>
      <c r="D4822" t="str">
        <f>+VLOOKUP(C4822,Param!K:L,2,FALSE)</f>
        <v>BRAKES</v>
      </c>
      <c r="E4822" t="s">
        <v>6472</v>
      </c>
      <c r="F4822" t="s">
        <v>28</v>
      </c>
      <c r="G4822" t="s">
        <v>1422</v>
      </c>
      <c r="H4822" s="5">
        <v>106247.69</v>
      </c>
      <c r="I4822" s="5">
        <v>106247.92690000001</v>
      </c>
      <c r="J4822" s="5">
        <v>-0.23690000000351499</v>
      </c>
      <c r="K4822" s="5">
        <v>106247.69</v>
      </c>
      <c r="L4822" s="5">
        <v>0</v>
      </c>
      <c r="M4822" t="str">
        <f>IF(ISERROR(VLOOKUP(A4822,'[1]Ecart validé'!$A:$A,1,FALSE)),Z4822,"Ecart Validé")</f>
        <v>valid</v>
      </c>
      <c r="R4822" t="s">
        <v>30</v>
      </c>
      <c r="X4822"/>
      <c r="Y4822"/>
      <c r="Z4822" t="s">
        <v>31</v>
      </c>
    </row>
    <row r="4823" spans="1:26" x14ac:dyDescent="0.3">
      <c r="A4823" t="s">
        <v>6473</v>
      </c>
      <c r="B4823" t="s">
        <v>6107</v>
      </c>
      <c r="C4823">
        <v>36769</v>
      </c>
      <c r="D4823" t="str">
        <f>+VLOOKUP(C4823,Param!K:L,2,FALSE)</f>
        <v>BRAKES</v>
      </c>
      <c r="E4823" t="s">
        <v>6472</v>
      </c>
      <c r="F4823" t="s">
        <v>33</v>
      </c>
      <c r="G4823" t="s">
        <v>1422</v>
      </c>
      <c r="H4823" s="5">
        <v>10222.68</v>
      </c>
      <c r="I4823" s="5">
        <v>10222.693799999999</v>
      </c>
      <c r="J4823" s="5">
        <v>-1.37999999988096E-2</v>
      </c>
      <c r="K4823" s="5">
        <v>10222.68</v>
      </c>
      <c r="L4823" s="5">
        <v>0</v>
      </c>
      <c r="M4823" t="str">
        <f>IF(ISERROR(VLOOKUP(A4823,'[1]Ecart validé'!$A:$A,1,FALSE)),Z4823,"Ecart Validé")</f>
        <v>valid</v>
      </c>
      <c r="R4823" t="s">
        <v>30</v>
      </c>
      <c r="X4823"/>
      <c r="Y4823"/>
      <c r="Z4823" t="s">
        <v>31</v>
      </c>
    </row>
    <row r="4824" spans="1:26" x14ac:dyDescent="0.3">
      <c r="A4824" t="s">
        <v>6474</v>
      </c>
      <c r="B4824" t="s">
        <v>6107</v>
      </c>
      <c r="C4824">
        <v>36769</v>
      </c>
      <c r="D4824" t="str">
        <f>+VLOOKUP(C4824,Param!K:L,2,FALSE)</f>
        <v>BRAKES</v>
      </c>
      <c r="E4824" t="s">
        <v>6472</v>
      </c>
      <c r="F4824" t="s">
        <v>35</v>
      </c>
      <c r="G4824" t="s">
        <v>1422</v>
      </c>
      <c r="H4824" s="5">
        <v>4765.75</v>
      </c>
      <c r="I4824" s="5">
        <v>4765.7451000000001</v>
      </c>
      <c r="J4824" s="5">
        <v>4.8999999999068599E-3</v>
      </c>
      <c r="K4824" s="5">
        <v>4765.75</v>
      </c>
      <c r="L4824" s="5">
        <v>0</v>
      </c>
      <c r="M4824" t="str">
        <f>IF(ISERROR(VLOOKUP(A4824,'[1]Ecart validé'!$A:$A,1,FALSE)),Z4824,"Ecart Validé")</f>
        <v>valid</v>
      </c>
      <c r="R4824" t="s">
        <v>30</v>
      </c>
      <c r="X4824"/>
      <c r="Y4824"/>
      <c r="Z4824" t="s">
        <v>31</v>
      </c>
    </row>
    <row r="4825" spans="1:26" ht="57.6" x14ac:dyDescent="0.3">
      <c r="A4825" t="s">
        <v>6475</v>
      </c>
      <c r="B4825" t="s">
        <v>6107</v>
      </c>
      <c r="C4825">
        <v>36777</v>
      </c>
      <c r="D4825" t="str">
        <f>+VLOOKUP(C4825,Param!K:L,2,FALSE)</f>
        <v>DIVERSEY</v>
      </c>
      <c r="E4825" t="s">
        <v>6476</v>
      </c>
      <c r="F4825" t="s">
        <v>28</v>
      </c>
      <c r="G4825" t="s">
        <v>1422</v>
      </c>
      <c r="H4825" s="5">
        <v>10213.94</v>
      </c>
      <c r="I4825" s="5">
        <v>10211.34</v>
      </c>
      <c r="J4825" s="5">
        <v>2.6000000000003598</v>
      </c>
      <c r="K4825" s="5">
        <v>10211.34</v>
      </c>
      <c r="L4825" s="5">
        <v>2.6000000000003598</v>
      </c>
      <c r="M4825" t="str">
        <f>IF(ISERROR(VLOOKUP(A4825,'[1]Ecart validé'!$A:$A,1,FALSE)),Z4825,"Ecart Validé")</f>
        <v>Ecart Validé</v>
      </c>
      <c r="N4825" t="s">
        <v>6477</v>
      </c>
      <c r="O4825" t="s">
        <v>6478</v>
      </c>
      <c r="P4825" t="s">
        <v>85</v>
      </c>
      <c r="Q4825" t="s">
        <v>6479</v>
      </c>
      <c r="R4825" t="s">
        <v>30</v>
      </c>
      <c r="S4825" t="s">
        <v>42</v>
      </c>
      <c r="T4825" t="s">
        <v>43</v>
      </c>
      <c r="U4825" s="13" t="s">
        <v>6480</v>
      </c>
      <c r="V4825" t="s">
        <v>45</v>
      </c>
      <c r="X4825" t="s">
        <v>458</v>
      </c>
      <c r="Y4825" t="s">
        <v>458</v>
      </c>
      <c r="Z4825" t="s">
        <v>88</v>
      </c>
    </row>
    <row r="4826" spans="1:26" x14ac:dyDescent="0.3">
      <c r="A4826" t="s">
        <v>6481</v>
      </c>
      <c r="B4826" t="s">
        <v>6107</v>
      </c>
      <c r="C4826">
        <v>36777</v>
      </c>
      <c r="D4826" t="str">
        <f>+VLOOKUP(C4826,Param!K:L,2,FALSE)</f>
        <v>DIVERSEY</v>
      </c>
      <c r="E4826" t="s">
        <v>6476</v>
      </c>
      <c r="F4826" t="s">
        <v>33</v>
      </c>
      <c r="G4826" t="s">
        <v>1422</v>
      </c>
      <c r="H4826" s="5">
        <v>2430.4701</v>
      </c>
      <c r="I4826" s="5">
        <v>2430.4701</v>
      </c>
      <c r="J4826" s="5">
        <v>9.0949470177292804E-13</v>
      </c>
      <c r="K4826" s="5">
        <v>2430.4701</v>
      </c>
      <c r="L4826" s="5">
        <v>9.0949470177292804E-13</v>
      </c>
      <c r="M4826" t="str">
        <f>IF(ISERROR(VLOOKUP(A4826,'[1]Ecart validé'!$A:$A,1,FALSE)),Z4826,"Ecart Validé")</f>
        <v>valid</v>
      </c>
      <c r="R4826" t="s">
        <v>30</v>
      </c>
      <c r="X4826"/>
      <c r="Y4826"/>
      <c r="Z4826" t="s">
        <v>31</v>
      </c>
    </row>
    <row r="4827" spans="1:26" x14ac:dyDescent="0.3">
      <c r="A4827" t="s">
        <v>6482</v>
      </c>
      <c r="B4827" t="s">
        <v>6107</v>
      </c>
      <c r="C4827">
        <v>36777</v>
      </c>
      <c r="D4827" t="str">
        <f>+VLOOKUP(C4827,Param!K:L,2,FALSE)</f>
        <v>DIVERSEY</v>
      </c>
      <c r="E4827" t="s">
        <v>6476</v>
      </c>
      <c r="F4827" t="s">
        <v>35</v>
      </c>
      <c r="G4827" t="s">
        <v>1422</v>
      </c>
      <c r="H4827" s="5">
        <v>4833.0864000000001</v>
      </c>
      <c r="I4827" s="5">
        <v>4833.0864000000001</v>
      </c>
      <c r="J4827" s="5">
        <v>0</v>
      </c>
      <c r="K4827" s="5">
        <v>4833.0864000000001</v>
      </c>
      <c r="L4827" s="5">
        <v>0</v>
      </c>
      <c r="M4827" t="str">
        <f>IF(ISERROR(VLOOKUP(A4827,'[1]Ecart validé'!$A:$A,1,FALSE)),Z4827,"Ecart Validé")</f>
        <v>valid</v>
      </c>
      <c r="R4827" t="s">
        <v>30</v>
      </c>
      <c r="X4827"/>
      <c r="Y4827"/>
      <c r="Z4827" t="s">
        <v>31</v>
      </c>
    </row>
    <row r="4828" spans="1:26" x14ac:dyDescent="0.3">
      <c r="A4828" t="s">
        <v>6483</v>
      </c>
      <c r="B4828" t="s">
        <v>6107</v>
      </c>
      <c r="C4828">
        <v>36777</v>
      </c>
      <c r="D4828" t="str">
        <f>+VLOOKUP(C4828,Param!K:L,2,FALSE)</f>
        <v>DIVERSEY</v>
      </c>
      <c r="E4828" t="s">
        <v>6476</v>
      </c>
      <c r="F4828" t="s">
        <v>37</v>
      </c>
      <c r="G4828" t="s">
        <v>1422</v>
      </c>
      <c r="H4828" s="5">
        <v>3542.8539000000001</v>
      </c>
      <c r="I4828" s="5">
        <v>3542.8539000000001</v>
      </c>
      <c r="J4828" s="5">
        <v>0</v>
      </c>
      <c r="K4828" s="5">
        <v>3542.8539000000001</v>
      </c>
      <c r="L4828" s="5">
        <v>0</v>
      </c>
      <c r="M4828" t="str">
        <f>IF(ISERROR(VLOOKUP(A4828,'[1]Ecart validé'!$A:$A,1,FALSE)),Z4828,"Ecart Validé")</f>
        <v>valid</v>
      </c>
      <c r="R4828" t="s">
        <v>30</v>
      </c>
      <c r="X4828"/>
      <c r="Y4828"/>
      <c r="Z4828" t="s">
        <v>31</v>
      </c>
    </row>
    <row r="4829" spans="1:26" x14ac:dyDescent="0.3">
      <c r="A4829" t="s">
        <v>6484</v>
      </c>
      <c r="B4829" t="s">
        <v>6107</v>
      </c>
      <c r="C4829">
        <v>36835</v>
      </c>
      <c r="D4829" t="str">
        <f>+VLOOKUP(C4829,Param!K:L,2,FALSE)</f>
        <v>VISION LINENS LIMITED</v>
      </c>
      <c r="E4829" t="s">
        <v>6485</v>
      </c>
      <c r="F4829" t="s">
        <v>28</v>
      </c>
      <c r="G4829" t="s">
        <v>1422</v>
      </c>
      <c r="H4829" s="5">
        <v>3520.99999999999</v>
      </c>
      <c r="J4829" s="5">
        <v>3520.99999999999</v>
      </c>
      <c r="K4829" s="5">
        <v>3520.11</v>
      </c>
      <c r="L4829" s="5">
        <v>0.88999999999896295</v>
      </c>
      <c r="M4829" t="str">
        <f>IF(ISERROR(VLOOKUP(A4829,'[1]Ecart validé'!$A:$A,1,FALSE)),Z4829,"Ecart Validé")</f>
        <v>resolved</v>
      </c>
      <c r="N4829" t="s">
        <v>6486</v>
      </c>
      <c r="O4829" t="s">
        <v>6487</v>
      </c>
      <c r="P4829" t="s">
        <v>389</v>
      </c>
      <c r="Q4829" t="s">
        <v>6488</v>
      </c>
      <c r="R4829" t="s">
        <v>30</v>
      </c>
      <c r="X4829"/>
      <c r="Y4829"/>
      <c r="Z4829" t="s">
        <v>391</v>
      </c>
    </row>
    <row r="4830" spans="1:26" x14ac:dyDescent="0.3">
      <c r="A4830" t="s">
        <v>6489</v>
      </c>
      <c r="B4830" t="s">
        <v>6107</v>
      </c>
      <c r="C4830">
        <v>36835</v>
      </c>
      <c r="D4830" t="str">
        <f>+VLOOKUP(C4830,Param!K:L,2,FALSE)</f>
        <v>VISION LINENS LIMITED</v>
      </c>
      <c r="E4830" t="s">
        <v>6485</v>
      </c>
      <c r="F4830" t="s">
        <v>33</v>
      </c>
      <c r="G4830" t="s">
        <v>1422</v>
      </c>
      <c r="H4830" s="5">
        <v>73.67</v>
      </c>
      <c r="I4830" s="5">
        <v>73.665599999999998</v>
      </c>
      <c r="J4830" s="5">
        <v>4.4000000000039502E-3</v>
      </c>
      <c r="K4830" s="5">
        <v>73.665599999999998</v>
      </c>
      <c r="L4830" s="5">
        <v>4.4000000000039502E-3</v>
      </c>
      <c r="M4830" t="str">
        <f>IF(ISERROR(VLOOKUP(A4830,'[1]Ecart validé'!$A:$A,1,FALSE)),Z4830,"Ecart Validé")</f>
        <v>valid</v>
      </c>
      <c r="R4830" t="s">
        <v>30</v>
      </c>
      <c r="X4830"/>
      <c r="Y4830"/>
      <c r="Z4830" t="s">
        <v>31</v>
      </c>
    </row>
    <row r="4831" spans="1:26" x14ac:dyDescent="0.3">
      <c r="A4831" t="s">
        <v>6490</v>
      </c>
      <c r="B4831" t="s">
        <v>6107</v>
      </c>
      <c r="C4831">
        <v>36835</v>
      </c>
      <c r="D4831" t="str">
        <f>+VLOOKUP(C4831,Param!K:L,2,FALSE)</f>
        <v>VISION LINENS LIMITED</v>
      </c>
      <c r="E4831" t="s">
        <v>6485</v>
      </c>
      <c r="F4831" t="s">
        <v>35</v>
      </c>
      <c r="G4831" t="s">
        <v>1422</v>
      </c>
      <c r="H4831" s="5">
        <v>205.44659999999999</v>
      </c>
      <c r="I4831" s="5">
        <v>205.44659999999999</v>
      </c>
      <c r="J4831" s="5">
        <v>0</v>
      </c>
      <c r="K4831" s="5">
        <v>205.44659999999999</v>
      </c>
      <c r="L4831" s="5">
        <v>0</v>
      </c>
      <c r="M4831" t="str">
        <f>IF(ISERROR(VLOOKUP(A4831,'[1]Ecart validé'!$A:$A,1,FALSE)),Z4831,"Ecart Validé")</f>
        <v>valid</v>
      </c>
      <c r="R4831" t="s">
        <v>30</v>
      </c>
      <c r="X4831"/>
      <c r="Y4831"/>
      <c r="Z4831" t="s">
        <v>31</v>
      </c>
    </row>
    <row r="4832" spans="1:26" x14ac:dyDescent="0.3">
      <c r="A4832" t="s">
        <v>6491</v>
      </c>
      <c r="B4832" t="s">
        <v>6107</v>
      </c>
      <c r="C4832">
        <v>36835</v>
      </c>
      <c r="D4832" t="str">
        <f>+VLOOKUP(C4832,Param!K:L,2,FALSE)</f>
        <v>VISION LINENS LIMITED</v>
      </c>
      <c r="E4832" t="s">
        <v>6485</v>
      </c>
      <c r="F4832" t="s">
        <v>37</v>
      </c>
      <c r="G4832" t="s">
        <v>1422</v>
      </c>
      <c r="H4832" s="5">
        <v>1035.2121</v>
      </c>
      <c r="I4832" s="5">
        <v>1035.2121</v>
      </c>
      <c r="J4832" s="5">
        <v>0</v>
      </c>
      <c r="K4832" s="5">
        <v>1035.2121</v>
      </c>
      <c r="L4832" s="5">
        <v>0</v>
      </c>
      <c r="M4832" t="str">
        <f>IF(ISERROR(VLOOKUP(A4832,'[1]Ecart validé'!$A:$A,1,FALSE)),Z4832,"Ecart Validé")</f>
        <v>valid</v>
      </c>
      <c r="R4832" t="s">
        <v>30</v>
      </c>
      <c r="X4832"/>
      <c r="Y4832"/>
      <c r="Z4832" t="s">
        <v>31</v>
      </c>
    </row>
    <row r="4833" spans="1:26" x14ac:dyDescent="0.3">
      <c r="A4833" t="s">
        <v>6492</v>
      </c>
      <c r="B4833" t="s">
        <v>6107</v>
      </c>
      <c r="C4833">
        <v>36867</v>
      </c>
      <c r="D4833" t="str">
        <f>+VLOOKUP(C4833,Param!K:L,2,FALSE)</f>
        <v>DESTINY FOODS</v>
      </c>
      <c r="E4833" t="s">
        <v>6493</v>
      </c>
      <c r="F4833" t="s">
        <v>28</v>
      </c>
      <c r="G4833" t="s">
        <v>1422</v>
      </c>
      <c r="H4833" s="5">
        <v>1212.00999999999</v>
      </c>
      <c r="I4833" s="5">
        <v>1211.52</v>
      </c>
      <c r="J4833" s="5">
        <v>0.489999999999781</v>
      </c>
      <c r="K4833" s="5">
        <v>1212.00999999999</v>
      </c>
      <c r="L4833" s="5">
        <v>0</v>
      </c>
      <c r="M4833" t="str">
        <f>IF(ISERROR(VLOOKUP(A4833,'[1]Ecart validé'!$A:$A,1,FALSE)),Z4833,"Ecart Validé")</f>
        <v>valid</v>
      </c>
      <c r="R4833" t="s">
        <v>30</v>
      </c>
      <c r="X4833"/>
      <c r="Y4833"/>
      <c r="Z4833" t="s">
        <v>31</v>
      </c>
    </row>
    <row r="4834" spans="1:26" x14ac:dyDescent="0.3">
      <c r="A4834" t="s">
        <v>6494</v>
      </c>
      <c r="B4834" t="s">
        <v>6107</v>
      </c>
      <c r="C4834">
        <v>36867</v>
      </c>
      <c r="D4834" t="str">
        <f>+VLOOKUP(C4834,Param!K:L,2,FALSE)</f>
        <v>DESTINY FOODS</v>
      </c>
      <c r="E4834" t="s">
        <v>6493</v>
      </c>
      <c r="F4834" t="s">
        <v>35</v>
      </c>
      <c r="G4834" t="s">
        <v>1422</v>
      </c>
      <c r="H4834" s="5">
        <v>161.14339999999899</v>
      </c>
      <c r="I4834" s="5">
        <v>161.13839999999999</v>
      </c>
      <c r="J4834" s="5">
        <v>4.9999999999954499E-3</v>
      </c>
      <c r="K4834" s="5">
        <v>161.14339999999899</v>
      </c>
      <c r="L4834" s="5">
        <v>0</v>
      </c>
      <c r="M4834" t="str">
        <f>IF(ISERROR(VLOOKUP(A4834,'[1]Ecart validé'!$A:$A,1,FALSE)),Z4834,"Ecart Validé")</f>
        <v>valid</v>
      </c>
      <c r="R4834" t="s">
        <v>30</v>
      </c>
      <c r="X4834"/>
      <c r="Y4834"/>
      <c r="Z4834" t="s">
        <v>31</v>
      </c>
    </row>
    <row r="4835" spans="1:26" x14ac:dyDescent="0.3">
      <c r="A4835" t="s">
        <v>6495</v>
      </c>
      <c r="B4835" t="s">
        <v>6107</v>
      </c>
      <c r="C4835">
        <v>36867</v>
      </c>
      <c r="D4835" t="str">
        <f>+VLOOKUP(C4835,Param!K:L,2,FALSE)</f>
        <v>DESTINY FOODS</v>
      </c>
      <c r="E4835" t="s">
        <v>6493</v>
      </c>
      <c r="F4835" t="s">
        <v>37</v>
      </c>
      <c r="G4835" t="s">
        <v>1422</v>
      </c>
      <c r="H4835" s="5">
        <v>123.18389999999999</v>
      </c>
      <c r="I4835" s="5">
        <v>123.18389999999999</v>
      </c>
      <c r="J4835" s="5">
        <v>0</v>
      </c>
      <c r="K4835" s="5">
        <v>123.18389999999999</v>
      </c>
      <c r="L4835" s="5">
        <v>0</v>
      </c>
      <c r="M4835" t="str">
        <f>IF(ISERROR(VLOOKUP(A4835,'[1]Ecart validé'!$A:$A,1,FALSE)),Z4835,"Ecart Validé")</f>
        <v>valid</v>
      </c>
      <c r="R4835" t="s">
        <v>30</v>
      </c>
      <c r="X4835"/>
      <c r="Y4835"/>
      <c r="Z4835" t="s">
        <v>31</v>
      </c>
    </row>
    <row r="4836" spans="1:26" x14ac:dyDescent="0.3">
      <c r="A4836" t="s">
        <v>6496</v>
      </c>
      <c r="B4836" t="s">
        <v>6107</v>
      </c>
      <c r="C4836">
        <v>36867</v>
      </c>
      <c r="D4836" t="str">
        <f>+VLOOKUP(C4836,Param!K:L,2,FALSE)</f>
        <v>DESTINY FOODS</v>
      </c>
      <c r="E4836" t="s">
        <v>6493</v>
      </c>
      <c r="F4836" t="s">
        <v>51</v>
      </c>
      <c r="G4836" t="s">
        <v>1422</v>
      </c>
      <c r="H4836" s="5">
        <v>498.61410000000001</v>
      </c>
      <c r="I4836" s="5">
        <v>498.61410000000001</v>
      </c>
      <c r="J4836" s="5">
        <v>0</v>
      </c>
      <c r="K4836" s="5">
        <v>498.61410000000001</v>
      </c>
      <c r="L4836" s="5">
        <v>0</v>
      </c>
      <c r="M4836" t="str">
        <f>IF(ISERROR(VLOOKUP(A4836,'[1]Ecart validé'!$A:$A,1,FALSE)),Z4836,"Ecart Validé")</f>
        <v>valid</v>
      </c>
      <c r="R4836" t="s">
        <v>30</v>
      </c>
      <c r="X4836"/>
      <c r="Y4836"/>
      <c r="Z4836" t="s">
        <v>31</v>
      </c>
    </row>
    <row r="4837" spans="1:26" ht="57.6" x14ac:dyDescent="0.3">
      <c r="A4837" t="s">
        <v>6497</v>
      </c>
      <c r="B4837" t="s">
        <v>6107</v>
      </c>
      <c r="C4837">
        <v>36875</v>
      </c>
      <c r="D4837" t="str">
        <f>+VLOOKUP(C4837,Param!K:L,2,FALSE)</f>
        <v>Olleco</v>
      </c>
      <c r="E4837" t="s">
        <v>6498</v>
      </c>
      <c r="F4837" t="s">
        <v>28</v>
      </c>
      <c r="G4837" t="s">
        <v>1422</v>
      </c>
      <c r="H4837" s="5">
        <v>8887.09</v>
      </c>
      <c r="I4837" s="5">
        <v>8885.49</v>
      </c>
      <c r="J4837" s="5">
        <v>1.6000000000021799</v>
      </c>
      <c r="K4837" s="5">
        <v>8885.49</v>
      </c>
      <c r="L4837" s="5">
        <v>1.6000000000021799</v>
      </c>
      <c r="M4837" t="str">
        <f>IF(ISERROR(VLOOKUP(A4837,'[1]Ecart validé'!$A:$A,1,FALSE)),Z4837,"Ecart Validé")</f>
        <v>Ecart Validé</v>
      </c>
      <c r="N4837" t="s">
        <v>6499</v>
      </c>
      <c r="O4837" t="s">
        <v>6500</v>
      </c>
      <c r="P4837" t="s">
        <v>85</v>
      </c>
      <c r="Q4837" t="s">
        <v>6501</v>
      </c>
      <c r="R4837" t="s">
        <v>30</v>
      </c>
      <c r="S4837" t="s">
        <v>42</v>
      </c>
      <c r="T4837" t="s">
        <v>43</v>
      </c>
      <c r="U4837" s="13" t="s">
        <v>6502</v>
      </c>
      <c r="V4837" t="s">
        <v>45</v>
      </c>
      <c r="X4837" t="s">
        <v>458</v>
      </c>
      <c r="Y4837" t="s">
        <v>458</v>
      </c>
      <c r="Z4837" t="s">
        <v>88</v>
      </c>
    </row>
    <row r="4838" spans="1:26" x14ac:dyDescent="0.3">
      <c r="A4838" t="s">
        <v>6503</v>
      </c>
      <c r="B4838" t="s">
        <v>6107</v>
      </c>
      <c r="C4838">
        <v>36875</v>
      </c>
      <c r="D4838" t="str">
        <f>+VLOOKUP(C4838,Param!K:L,2,FALSE)</f>
        <v>Olleco</v>
      </c>
      <c r="E4838" t="s">
        <v>6498</v>
      </c>
      <c r="F4838" t="s">
        <v>33</v>
      </c>
      <c r="G4838" t="s">
        <v>1422</v>
      </c>
      <c r="H4838" s="5">
        <v>608.15279999999996</v>
      </c>
      <c r="I4838" s="5">
        <v>608.15279999999996</v>
      </c>
      <c r="J4838" s="5">
        <v>0</v>
      </c>
      <c r="K4838" s="5">
        <v>608.15279999999996</v>
      </c>
      <c r="L4838" s="5">
        <v>0</v>
      </c>
      <c r="M4838" t="str">
        <f>IF(ISERROR(VLOOKUP(A4838,'[1]Ecart validé'!$A:$A,1,FALSE)),Z4838,"Ecart Validé")</f>
        <v>valid</v>
      </c>
      <c r="R4838" t="s">
        <v>30</v>
      </c>
      <c r="X4838"/>
      <c r="Y4838"/>
      <c r="Z4838" t="s">
        <v>31</v>
      </c>
    </row>
    <row r="4839" spans="1:26" x14ac:dyDescent="0.3">
      <c r="A4839" t="s">
        <v>6504</v>
      </c>
      <c r="B4839" t="s">
        <v>6107</v>
      </c>
      <c r="C4839">
        <v>36875</v>
      </c>
      <c r="D4839" t="str">
        <f>+VLOOKUP(C4839,Param!K:L,2,FALSE)</f>
        <v>Olleco</v>
      </c>
      <c r="E4839" t="s">
        <v>6498</v>
      </c>
      <c r="F4839" t="s">
        <v>35</v>
      </c>
      <c r="G4839" t="s">
        <v>1422</v>
      </c>
      <c r="H4839" s="5">
        <v>1321.3907999999999</v>
      </c>
      <c r="I4839" s="5">
        <v>1321.3907999999999</v>
      </c>
      <c r="J4839" s="5">
        <v>0</v>
      </c>
      <c r="K4839" s="5">
        <v>1321.3907999999999</v>
      </c>
      <c r="L4839" s="5">
        <v>0</v>
      </c>
      <c r="M4839" t="str">
        <f>IF(ISERROR(VLOOKUP(A4839,'[1]Ecart validé'!$A:$A,1,FALSE)),Z4839,"Ecart Validé")</f>
        <v>valid</v>
      </c>
      <c r="R4839" t="s">
        <v>30</v>
      </c>
      <c r="X4839"/>
      <c r="Y4839"/>
      <c r="Z4839" t="s">
        <v>31</v>
      </c>
    </row>
    <row r="4840" spans="1:26" x14ac:dyDescent="0.3">
      <c r="A4840" t="s">
        <v>6505</v>
      </c>
      <c r="B4840" t="s">
        <v>6107</v>
      </c>
      <c r="C4840">
        <v>36875</v>
      </c>
      <c r="D4840" t="str">
        <f>+VLOOKUP(C4840,Param!K:L,2,FALSE)</f>
        <v>Olleco</v>
      </c>
      <c r="E4840" t="s">
        <v>6498</v>
      </c>
      <c r="F4840" t="s">
        <v>37</v>
      </c>
      <c r="G4840" t="s">
        <v>1422</v>
      </c>
      <c r="H4840" s="5">
        <v>2692.8665999999998</v>
      </c>
      <c r="I4840" s="5">
        <v>2692.8665999999998</v>
      </c>
      <c r="J4840" s="5">
        <v>0</v>
      </c>
      <c r="K4840" s="5">
        <v>2692.8665999999998</v>
      </c>
      <c r="L4840" s="5">
        <v>0</v>
      </c>
      <c r="M4840" t="str">
        <f>IF(ISERROR(VLOOKUP(A4840,'[1]Ecart validé'!$A:$A,1,FALSE)),Z4840,"Ecart Validé")</f>
        <v>valid</v>
      </c>
      <c r="R4840" t="s">
        <v>30</v>
      </c>
      <c r="X4840"/>
      <c r="Y4840"/>
      <c r="Z4840" t="s">
        <v>31</v>
      </c>
    </row>
    <row r="4841" spans="1:26" x14ac:dyDescent="0.3">
      <c r="A4841" t="s">
        <v>6506</v>
      </c>
      <c r="B4841" t="s">
        <v>6107</v>
      </c>
      <c r="C4841">
        <v>36876</v>
      </c>
      <c r="D4841" t="str">
        <f>+VLOOKUP(C4841,Param!K:L,2,FALSE)</f>
        <v>HOBART  UK</v>
      </c>
      <c r="E4841" t="s">
        <v>6507</v>
      </c>
      <c r="F4841" t="s">
        <v>37</v>
      </c>
      <c r="G4841" t="s">
        <v>1422</v>
      </c>
      <c r="H4841" s="5">
        <v>49.81</v>
      </c>
      <c r="I4841" s="5">
        <v>49.81</v>
      </c>
      <c r="J4841" s="5">
        <v>0</v>
      </c>
      <c r="K4841" s="5">
        <v>49.81</v>
      </c>
      <c r="L4841" s="5">
        <v>0</v>
      </c>
      <c r="M4841" t="str">
        <f>IF(ISERROR(VLOOKUP(A4841,'[1]Ecart validé'!$A:$A,1,FALSE)),Z4841,"Ecart Validé")</f>
        <v>valid</v>
      </c>
      <c r="R4841" t="s">
        <v>30</v>
      </c>
      <c r="X4841"/>
      <c r="Y4841"/>
      <c r="Z4841" t="s">
        <v>31</v>
      </c>
    </row>
    <row r="4842" spans="1:26" x14ac:dyDescent="0.3">
      <c r="A4842" t="s">
        <v>6508</v>
      </c>
      <c r="B4842" t="s">
        <v>6107</v>
      </c>
      <c r="C4842">
        <v>36887</v>
      </c>
      <c r="D4842" t="str">
        <f>+VLOOKUP(C4842,Param!K:L,2,FALSE)</f>
        <v>DIRECT SEAFOODS LTD (SEAFOOD HOLDINGS LTD)</v>
      </c>
      <c r="E4842" t="s">
        <v>6509</v>
      </c>
      <c r="F4842" t="s">
        <v>28</v>
      </c>
      <c r="G4842" t="s">
        <v>1422</v>
      </c>
      <c r="H4842" s="5">
        <v>5753.0199999999904</v>
      </c>
      <c r="I4842" s="5">
        <v>5752.86</v>
      </c>
      <c r="J4842" s="5">
        <v>0.15999999999894499</v>
      </c>
      <c r="K4842" s="5">
        <v>5753.0199999999904</v>
      </c>
      <c r="L4842" s="5">
        <v>0</v>
      </c>
      <c r="M4842" t="str">
        <f>IF(ISERROR(VLOOKUP(A4842,'[1]Ecart validé'!$A:$A,1,FALSE)),Z4842,"Ecart Validé")</f>
        <v>valid</v>
      </c>
      <c r="R4842" t="s">
        <v>30</v>
      </c>
      <c r="X4842"/>
      <c r="Y4842"/>
      <c r="Z4842" t="s">
        <v>31</v>
      </c>
    </row>
    <row r="4843" spans="1:26" x14ac:dyDescent="0.3">
      <c r="A4843" t="s">
        <v>6510</v>
      </c>
      <c r="B4843" t="s">
        <v>6107</v>
      </c>
      <c r="C4843">
        <v>36887</v>
      </c>
      <c r="D4843" t="str">
        <f>+VLOOKUP(C4843,Param!K:L,2,FALSE)</f>
        <v>DIRECT SEAFOODS LTD (SEAFOOD HOLDINGS LTD)</v>
      </c>
      <c r="E4843" t="s">
        <v>6509</v>
      </c>
      <c r="F4843" t="s">
        <v>33</v>
      </c>
      <c r="G4843" t="s">
        <v>1422</v>
      </c>
      <c r="H4843" s="5">
        <v>7.1814</v>
      </c>
      <c r="I4843" s="5">
        <v>7.1814</v>
      </c>
      <c r="J4843" s="5">
        <v>0</v>
      </c>
      <c r="K4843" s="5">
        <v>7.1814</v>
      </c>
      <c r="L4843" s="5">
        <v>0</v>
      </c>
      <c r="M4843" t="str">
        <f>IF(ISERROR(VLOOKUP(A4843,'[1]Ecart validé'!$A:$A,1,FALSE)),Z4843,"Ecart Validé")</f>
        <v>valid</v>
      </c>
      <c r="R4843" t="s">
        <v>30</v>
      </c>
      <c r="X4843"/>
      <c r="Y4843"/>
      <c r="Z4843" t="s">
        <v>31</v>
      </c>
    </row>
    <row r="4844" spans="1:26" x14ac:dyDescent="0.3">
      <c r="A4844" t="s">
        <v>6511</v>
      </c>
      <c r="B4844" t="s">
        <v>6107</v>
      </c>
      <c r="C4844">
        <v>36887</v>
      </c>
      <c r="D4844" t="str">
        <f>+VLOOKUP(C4844,Param!K:L,2,FALSE)</f>
        <v>DIRECT SEAFOODS LTD (SEAFOOD HOLDINGS LTD)</v>
      </c>
      <c r="E4844" t="s">
        <v>6509</v>
      </c>
      <c r="F4844" t="s">
        <v>35</v>
      </c>
      <c r="G4844" t="s">
        <v>1422</v>
      </c>
      <c r="H4844" s="5">
        <v>679.16880000000003</v>
      </c>
      <c r="I4844" s="5">
        <v>679.16880000000003</v>
      </c>
      <c r="J4844" s="5">
        <v>0</v>
      </c>
      <c r="K4844" s="5">
        <v>679.16880000000003</v>
      </c>
      <c r="L4844" s="5">
        <v>0</v>
      </c>
      <c r="M4844" t="str">
        <f>IF(ISERROR(VLOOKUP(A4844,'[1]Ecart validé'!$A:$A,1,FALSE)),Z4844,"Ecart Validé")</f>
        <v>valid</v>
      </c>
      <c r="R4844" t="s">
        <v>30</v>
      </c>
      <c r="X4844"/>
      <c r="Y4844"/>
      <c r="Z4844" t="s">
        <v>31</v>
      </c>
    </row>
    <row r="4845" spans="1:26" x14ac:dyDescent="0.3">
      <c r="A4845" t="s">
        <v>6512</v>
      </c>
      <c r="B4845" t="s">
        <v>6107</v>
      </c>
      <c r="C4845">
        <v>36887</v>
      </c>
      <c r="D4845" t="str">
        <f>+VLOOKUP(C4845,Param!K:L,2,FALSE)</f>
        <v>DIRECT SEAFOODS LTD (SEAFOOD HOLDINGS LTD)</v>
      </c>
      <c r="E4845" t="s">
        <v>6509</v>
      </c>
      <c r="F4845" t="s">
        <v>37</v>
      </c>
      <c r="G4845" t="s">
        <v>1422</v>
      </c>
      <c r="H4845" s="5">
        <v>764.44770000000005</v>
      </c>
      <c r="I4845" s="5">
        <v>764.44770000000005</v>
      </c>
      <c r="J4845" s="5">
        <v>0</v>
      </c>
      <c r="K4845" s="5">
        <v>764.44770000000005</v>
      </c>
      <c r="L4845" s="5">
        <v>0</v>
      </c>
      <c r="M4845" t="str">
        <f>IF(ISERROR(VLOOKUP(A4845,'[1]Ecart validé'!$A:$A,1,FALSE)),Z4845,"Ecart Validé")</f>
        <v>valid</v>
      </c>
      <c r="R4845" t="s">
        <v>30</v>
      </c>
      <c r="X4845"/>
      <c r="Y4845"/>
      <c r="Z4845" t="s">
        <v>31</v>
      </c>
    </row>
    <row r="4846" spans="1:26" x14ac:dyDescent="0.3">
      <c r="A4846" t="s">
        <v>6513</v>
      </c>
      <c r="B4846" t="s">
        <v>6107</v>
      </c>
      <c r="C4846">
        <v>36887</v>
      </c>
      <c r="D4846" t="str">
        <f>+VLOOKUP(C4846,Param!K:L,2,FALSE)</f>
        <v>DIRECT SEAFOODS LTD (SEAFOOD HOLDINGS LTD)</v>
      </c>
      <c r="E4846" t="s">
        <v>6509</v>
      </c>
      <c r="F4846" t="s">
        <v>51</v>
      </c>
      <c r="G4846" t="s">
        <v>1422</v>
      </c>
      <c r="H4846" s="5">
        <v>17664.96</v>
      </c>
      <c r="I4846" s="5">
        <v>17664.955300000001</v>
      </c>
      <c r="J4846" s="5">
        <v>4.6999999976833299E-3</v>
      </c>
      <c r="K4846" s="5">
        <v>17664.96</v>
      </c>
      <c r="L4846" s="5">
        <v>0</v>
      </c>
      <c r="M4846" t="str">
        <f>IF(ISERROR(VLOOKUP(A4846,'[1]Ecart validé'!$A:$A,1,FALSE)),Z4846,"Ecart Validé")</f>
        <v>valid</v>
      </c>
      <c r="R4846" t="s">
        <v>30</v>
      </c>
      <c r="X4846"/>
      <c r="Y4846"/>
      <c r="Z4846" t="s">
        <v>31</v>
      </c>
    </row>
    <row r="4847" spans="1:26" x14ac:dyDescent="0.3">
      <c r="A4847" t="s">
        <v>6514</v>
      </c>
      <c r="B4847" t="s">
        <v>6107</v>
      </c>
      <c r="C4847">
        <v>36889</v>
      </c>
      <c r="D4847" t="str">
        <f>+VLOOKUP(C4847,Param!K:L,2,FALSE)</f>
        <v>L&amp;G Signs Ltd</v>
      </c>
      <c r="E4847" t="s">
        <v>6515</v>
      </c>
      <c r="F4847" t="s">
        <v>28</v>
      </c>
      <c r="G4847" t="s">
        <v>1422</v>
      </c>
      <c r="H4847" s="5">
        <v>222.85999999999899</v>
      </c>
      <c r="I4847" s="5">
        <v>223.5</v>
      </c>
      <c r="J4847" s="5">
        <v>-0.64000000000004298</v>
      </c>
      <c r="K4847" s="5">
        <v>222.85999999999899</v>
      </c>
      <c r="L4847" s="5">
        <v>0</v>
      </c>
      <c r="M4847" t="str">
        <f>IF(ISERROR(VLOOKUP(A4847,'[1]Ecart validé'!$A:$A,1,FALSE)),Z4847,"Ecart Validé")</f>
        <v>valid</v>
      </c>
      <c r="R4847" t="s">
        <v>30</v>
      </c>
      <c r="X4847"/>
      <c r="Y4847"/>
      <c r="Z4847" t="s">
        <v>31</v>
      </c>
    </row>
    <row r="4848" spans="1:26" x14ac:dyDescent="0.3">
      <c r="A4848" t="s">
        <v>6516</v>
      </c>
      <c r="B4848" t="s">
        <v>6107</v>
      </c>
      <c r="C4848">
        <v>36889</v>
      </c>
      <c r="D4848" t="str">
        <f>+VLOOKUP(C4848,Param!K:L,2,FALSE)</f>
        <v>L&amp;G Signs Ltd</v>
      </c>
      <c r="E4848" t="s">
        <v>6515</v>
      </c>
      <c r="F4848" t="s">
        <v>35</v>
      </c>
      <c r="G4848" t="s">
        <v>1422</v>
      </c>
      <c r="H4848" s="5">
        <v>25.8</v>
      </c>
      <c r="I4848" s="5">
        <v>25.8</v>
      </c>
      <c r="J4848" s="5">
        <v>0</v>
      </c>
      <c r="K4848" s="5">
        <v>25.8</v>
      </c>
      <c r="L4848" s="5">
        <v>0</v>
      </c>
      <c r="M4848" t="str">
        <f>IF(ISERROR(VLOOKUP(A4848,'[1]Ecart validé'!$A:$A,1,FALSE)),Z4848,"Ecart Validé")</f>
        <v>valid</v>
      </c>
      <c r="R4848" t="s">
        <v>30</v>
      </c>
      <c r="X4848"/>
      <c r="Y4848"/>
      <c r="Z4848" t="s">
        <v>31</v>
      </c>
    </row>
    <row r="4849" spans="1:26" x14ac:dyDescent="0.3">
      <c r="A4849" t="s">
        <v>6517</v>
      </c>
      <c r="B4849" t="s">
        <v>6107</v>
      </c>
      <c r="C4849">
        <v>36898</v>
      </c>
      <c r="D4849" t="str">
        <f>+VLOOKUP(C4849,Param!K:L,2,FALSE)</f>
        <v>TOTAL GAS AND POWER LTD</v>
      </c>
      <c r="E4849" t="s">
        <v>6518</v>
      </c>
      <c r="F4849" t="s">
        <v>28</v>
      </c>
      <c r="G4849" t="s">
        <v>1422</v>
      </c>
      <c r="H4849" s="5">
        <v>15192.002513538</v>
      </c>
      <c r="I4849" s="5">
        <v>15192.002200000001</v>
      </c>
      <c r="J4849" s="5">
        <v>3.1353800113720299E-4</v>
      </c>
      <c r="K4849" s="5">
        <v>15192.002200000001</v>
      </c>
      <c r="L4849" s="5">
        <v>3.1353800113720299E-4</v>
      </c>
      <c r="M4849" t="str">
        <f>IF(ISERROR(VLOOKUP(A4849,'[1]Ecart validé'!$A:$A,1,FALSE)),Z4849,"Ecart Validé")</f>
        <v>valid</v>
      </c>
      <c r="R4849" t="s">
        <v>30</v>
      </c>
      <c r="X4849"/>
      <c r="Y4849"/>
      <c r="Z4849" t="s">
        <v>31</v>
      </c>
    </row>
    <row r="4850" spans="1:26" x14ac:dyDescent="0.3">
      <c r="A4850" t="s">
        <v>6519</v>
      </c>
      <c r="B4850" t="s">
        <v>6107</v>
      </c>
      <c r="C4850">
        <v>36898</v>
      </c>
      <c r="D4850" t="str">
        <f>+VLOOKUP(C4850,Param!K:L,2,FALSE)</f>
        <v>TOTAL GAS AND POWER LTD</v>
      </c>
      <c r="E4850" t="s">
        <v>6518</v>
      </c>
      <c r="F4850" t="s">
        <v>33</v>
      </c>
      <c r="G4850" t="s">
        <v>1422</v>
      </c>
      <c r="H4850" s="5">
        <v>5643.23</v>
      </c>
      <c r="I4850" s="5">
        <v>5643.2317999999996</v>
      </c>
      <c r="J4850" s="5">
        <v>-1.8000000000029099E-3</v>
      </c>
      <c r="K4850" s="5">
        <v>5643.2317999999996</v>
      </c>
      <c r="L4850" s="5">
        <v>-1.8000000000029099E-3</v>
      </c>
      <c r="M4850" t="str">
        <f>IF(ISERROR(VLOOKUP(A4850,'[1]Ecart validé'!$A:$A,1,FALSE)),Z4850,"Ecart Validé")</f>
        <v>valid</v>
      </c>
      <c r="R4850" t="s">
        <v>30</v>
      </c>
      <c r="X4850"/>
      <c r="Y4850"/>
      <c r="Z4850" t="s">
        <v>31</v>
      </c>
    </row>
    <row r="4851" spans="1:26" x14ac:dyDescent="0.3">
      <c r="A4851" t="s">
        <v>6520</v>
      </c>
      <c r="B4851" t="s">
        <v>6107</v>
      </c>
      <c r="C4851">
        <v>36898</v>
      </c>
      <c r="D4851" t="str">
        <f>+VLOOKUP(C4851,Param!K:L,2,FALSE)</f>
        <v>TOTAL GAS AND POWER LTD</v>
      </c>
      <c r="E4851" t="s">
        <v>6518</v>
      </c>
      <c r="F4851" t="s">
        <v>35</v>
      </c>
      <c r="G4851" t="s">
        <v>1422</v>
      </c>
      <c r="H4851" s="5">
        <v>3903.09</v>
      </c>
      <c r="I4851" s="5">
        <v>3903.0936000000002</v>
      </c>
      <c r="J4851" s="5">
        <v>-3.6000000000058199E-3</v>
      </c>
      <c r="K4851" s="5">
        <v>3903.0936000000002</v>
      </c>
      <c r="L4851" s="5">
        <v>-3.6000000000058199E-3</v>
      </c>
      <c r="M4851" t="str">
        <f>IF(ISERROR(VLOOKUP(A4851,'[1]Ecart validé'!$A:$A,1,FALSE)),Z4851,"Ecart Validé")</f>
        <v>valid</v>
      </c>
      <c r="R4851" t="s">
        <v>30</v>
      </c>
      <c r="X4851"/>
      <c r="Y4851"/>
      <c r="Z4851" t="s">
        <v>31</v>
      </c>
    </row>
    <row r="4852" spans="1:26" x14ac:dyDescent="0.3">
      <c r="A4852" t="s">
        <v>6521</v>
      </c>
      <c r="B4852" t="s">
        <v>6107</v>
      </c>
      <c r="C4852">
        <v>36898</v>
      </c>
      <c r="D4852" t="str">
        <f>+VLOOKUP(C4852,Param!K:L,2,FALSE)</f>
        <v>TOTAL GAS AND POWER LTD</v>
      </c>
      <c r="E4852" t="s">
        <v>6518</v>
      </c>
      <c r="F4852" t="s">
        <v>37</v>
      </c>
      <c r="G4852" t="s">
        <v>1422</v>
      </c>
      <c r="H4852" s="5">
        <v>9661.2900000000009</v>
      </c>
      <c r="I4852" s="5">
        <v>9661.2906000000003</v>
      </c>
      <c r="J4852" s="5">
        <v>-5.9999999939464E-4</v>
      </c>
      <c r="K4852" s="5">
        <v>9661.2906000000003</v>
      </c>
      <c r="L4852" s="5">
        <v>-5.9999999939464E-4</v>
      </c>
      <c r="M4852" t="str">
        <f>IF(ISERROR(VLOOKUP(A4852,'[1]Ecart validé'!$A:$A,1,FALSE)),Z4852,"Ecart Validé")</f>
        <v>valid</v>
      </c>
      <c r="R4852" t="s">
        <v>30</v>
      </c>
      <c r="Y4852"/>
      <c r="Z4852" t="s">
        <v>31</v>
      </c>
    </row>
    <row r="4853" spans="1:26" ht="43.2" x14ac:dyDescent="0.3">
      <c r="A4853" t="s">
        <v>6522</v>
      </c>
      <c r="B4853" t="s">
        <v>6107</v>
      </c>
      <c r="C4853">
        <v>37142</v>
      </c>
      <c r="D4853" t="str">
        <f>+VLOOKUP(C4853,Param!K:L,2,FALSE)</f>
        <v>NIEHOFFS VAIHINGER FRUCHTSAFT GMBH</v>
      </c>
      <c r="E4853" t="s">
        <v>6523</v>
      </c>
      <c r="F4853" t="s">
        <v>28</v>
      </c>
      <c r="G4853" t="s">
        <v>29</v>
      </c>
      <c r="H4853" s="5">
        <v>1534</v>
      </c>
      <c r="I4853" s="5">
        <v>1534</v>
      </c>
      <c r="J4853" s="5">
        <v>0</v>
      </c>
      <c r="K4853" s="5">
        <v>1534</v>
      </c>
      <c r="L4853" s="5">
        <v>0</v>
      </c>
      <c r="M4853" t="str">
        <f>IF(ISERROR(VLOOKUP(A4853,'[1]Ecart validé'!$A:$A,1,FALSE)),Z4853,"Ecart Validé")</f>
        <v>valid</v>
      </c>
      <c r="R4853" t="s">
        <v>30</v>
      </c>
      <c r="S4853" t="s">
        <v>45</v>
      </c>
      <c r="T4853" t="s">
        <v>46</v>
      </c>
      <c r="U4853" s="13" t="s">
        <v>6524</v>
      </c>
      <c r="V4853" t="s">
        <v>45</v>
      </c>
      <c r="W4853" t="s">
        <v>46</v>
      </c>
      <c r="X4853" t="s">
        <v>487</v>
      </c>
      <c r="Y4853" t="s">
        <v>487</v>
      </c>
      <c r="Z4853" t="s">
        <v>31</v>
      </c>
    </row>
    <row r="4854" spans="1:26" x14ac:dyDescent="0.3">
      <c r="A4854" t="s">
        <v>6525</v>
      </c>
      <c r="B4854" t="s">
        <v>6107</v>
      </c>
      <c r="C4854">
        <v>37142</v>
      </c>
      <c r="D4854" t="str">
        <f>+VLOOKUP(C4854,Param!K:L,2,FALSE)</f>
        <v>NIEHOFFS VAIHINGER FRUCHTSAFT GMBH</v>
      </c>
      <c r="E4854" t="s">
        <v>6523</v>
      </c>
      <c r="F4854" t="s">
        <v>33</v>
      </c>
      <c r="G4854" t="s">
        <v>29</v>
      </c>
      <c r="H4854" s="5">
        <v>4.22</v>
      </c>
      <c r="I4854" s="5">
        <v>4.2152000000000003</v>
      </c>
      <c r="J4854" s="5">
        <v>4.7999999999994696E-3</v>
      </c>
      <c r="K4854" s="5">
        <v>4.22</v>
      </c>
      <c r="L4854" s="5">
        <v>0</v>
      </c>
      <c r="M4854" t="str">
        <f>IF(ISERROR(VLOOKUP(A4854,'[1]Ecart validé'!$A:$A,1,FALSE)),Z4854,"Ecart Validé")</f>
        <v>valid</v>
      </c>
      <c r="R4854" t="s">
        <v>30</v>
      </c>
      <c r="X4854"/>
      <c r="Y4854"/>
      <c r="Z4854" t="s">
        <v>31</v>
      </c>
    </row>
    <row r="4855" spans="1:26" x14ac:dyDescent="0.3">
      <c r="A4855" t="s">
        <v>6526</v>
      </c>
      <c r="B4855" t="s">
        <v>6107</v>
      </c>
      <c r="C4855">
        <v>37416</v>
      </c>
      <c r="D4855" t="str">
        <f>+VLOOKUP(C4855,Param!K:L,2,FALSE)</f>
        <v>BRIDOR</v>
      </c>
      <c r="E4855" t="s">
        <v>6527</v>
      </c>
      <c r="F4855" t="s">
        <v>35</v>
      </c>
      <c r="G4855" t="s">
        <v>1422</v>
      </c>
      <c r="H4855" s="5">
        <v>450.78</v>
      </c>
      <c r="I4855" s="5">
        <v>450.78199999999998</v>
      </c>
      <c r="J4855" s="5">
        <v>-2.0000000000095402E-3</v>
      </c>
      <c r="K4855" s="5">
        <v>450.78</v>
      </c>
      <c r="L4855" s="5">
        <v>0</v>
      </c>
      <c r="M4855" t="str">
        <f>IF(ISERROR(VLOOKUP(A4855,'[1]Ecart validé'!$A:$A,1,FALSE)),Z4855,"Ecart Validé")</f>
        <v>valid</v>
      </c>
      <c r="R4855" t="s">
        <v>30</v>
      </c>
      <c r="X4855"/>
      <c r="Y4855"/>
      <c r="Z4855" t="s">
        <v>31</v>
      </c>
    </row>
    <row r="4856" spans="1:26" x14ac:dyDescent="0.3">
      <c r="A4856" t="s">
        <v>6528</v>
      </c>
      <c r="B4856" t="s">
        <v>6107</v>
      </c>
      <c r="C4856">
        <v>37416</v>
      </c>
      <c r="D4856" t="str">
        <f>+VLOOKUP(C4856,Param!K:L,2,FALSE)</f>
        <v>BRIDOR</v>
      </c>
      <c r="E4856" t="s">
        <v>6527</v>
      </c>
      <c r="F4856" t="s">
        <v>37</v>
      </c>
      <c r="G4856" t="s">
        <v>1422</v>
      </c>
      <c r="H4856" s="5">
        <v>285.70106842105201</v>
      </c>
      <c r="I4856" s="5">
        <v>285.70100000000002</v>
      </c>
      <c r="J4856" s="5">
        <v>6.8421052674238995E-5</v>
      </c>
      <c r="K4856" s="5">
        <v>285.70106842105201</v>
      </c>
      <c r="L4856" s="5">
        <v>0</v>
      </c>
      <c r="M4856" t="str">
        <f>IF(ISERROR(VLOOKUP(A4856,'[1]Ecart validé'!$A:$A,1,FALSE)),Z4856,"Ecart Validé")</f>
        <v>valid</v>
      </c>
      <c r="R4856" t="s">
        <v>30</v>
      </c>
      <c r="X4856"/>
      <c r="Y4856"/>
      <c r="Z4856" t="s">
        <v>31</v>
      </c>
    </row>
    <row r="4857" spans="1:26" x14ac:dyDescent="0.3">
      <c r="A4857" t="s">
        <v>6529</v>
      </c>
      <c r="B4857" t="s">
        <v>6107</v>
      </c>
      <c r="C4857">
        <v>37416</v>
      </c>
      <c r="D4857" t="str">
        <f>+VLOOKUP(C4857,Param!K:L,2,FALSE)</f>
        <v>BRIDOR</v>
      </c>
      <c r="E4857" t="s">
        <v>6530</v>
      </c>
      <c r="F4857" t="s">
        <v>28</v>
      </c>
      <c r="G4857" t="s">
        <v>1422</v>
      </c>
      <c r="H4857" s="5">
        <v>3390.48</v>
      </c>
      <c r="I4857" s="5">
        <v>3391.38</v>
      </c>
      <c r="J4857" s="5">
        <v>-0.90000000000009095</v>
      </c>
      <c r="K4857" s="5">
        <v>3390.48</v>
      </c>
      <c r="L4857" s="5">
        <v>0</v>
      </c>
      <c r="M4857" t="str">
        <f>IF(ISERROR(VLOOKUP(A4857,'[1]Ecart validé'!$A:$A,1,FALSE)),Z4857,"Ecart Validé")</f>
        <v>valid</v>
      </c>
      <c r="R4857" t="s">
        <v>30</v>
      </c>
      <c r="X4857"/>
      <c r="Y4857"/>
      <c r="Z4857" t="s">
        <v>31</v>
      </c>
    </row>
    <row r="4858" spans="1:26" x14ac:dyDescent="0.3">
      <c r="A4858" t="s">
        <v>6531</v>
      </c>
      <c r="B4858" t="s">
        <v>6107</v>
      </c>
      <c r="C4858">
        <v>37416</v>
      </c>
      <c r="D4858" t="str">
        <f>+VLOOKUP(C4858,Param!K:L,2,FALSE)</f>
        <v>BRIDOR</v>
      </c>
      <c r="E4858" t="s">
        <v>6530</v>
      </c>
      <c r="F4858" t="s">
        <v>33</v>
      </c>
      <c r="G4858" t="s">
        <v>1422</v>
      </c>
      <c r="H4858" s="5">
        <v>64.824263157894706</v>
      </c>
      <c r="I4858" s="5">
        <v>64.822000000000003</v>
      </c>
      <c r="J4858" s="5">
        <v>2.2631578947027698E-3</v>
      </c>
      <c r="K4858" s="5">
        <v>64.824263157894706</v>
      </c>
      <c r="L4858" s="5">
        <v>0</v>
      </c>
      <c r="M4858" t="str">
        <f>IF(ISERROR(VLOOKUP(A4858,'[1]Ecart validé'!$A:$A,1,FALSE)),Z4858,"Ecart Validé")</f>
        <v>valid</v>
      </c>
      <c r="R4858" t="s">
        <v>30</v>
      </c>
      <c r="X4858"/>
      <c r="Y4858"/>
      <c r="Z4858" t="s">
        <v>31</v>
      </c>
    </row>
    <row r="4859" spans="1:26" x14ac:dyDescent="0.3">
      <c r="A4859" t="s">
        <v>6532</v>
      </c>
      <c r="B4859" t="s">
        <v>6107</v>
      </c>
      <c r="C4859">
        <v>37416</v>
      </c>
      <c r="D4859" t="str">
        <f>+VLOOKUP(C4859,Param!K:L,2,FALSE)</f>
        <v>BRIDOR</v>
      </c>
      <c r="E4859" t="s">
        <v>6530</v>
      </c>
      <c r="F4859" t="s">
        <v>35</v>
      </c>
      <c r="G4859" t="s">
        <v>1422</v>
      </c>
      <c r="H4859" s="5">
        <v>1207.3399999999999</v>
      </c>
      <c r="I4859" s="5">
        <v>1207.3399999999999</v>
      </c>
      <c r="J4859" s="5">
        <v>0</v>
      </c>
      <c r="K4859" s="5">
        <v>1207.3399999999999</v>
      </c>
      <c r="L4859" s="5">
        <v>0</v>
      </c>
      <c r="M4859" t="str">
        <f>IF(ISERROR(VLOOKUP(A4859,'[1]Ecart validé'!$A:$A,1,FALSE)),Z4859,"Ecart Validé")</f>
        <v>valid</v>
      </c>
      <c r="R4859" t="s">
        <v>30</v>
      </c>
      <c r="X4859"/>
      <c r="Y4859"/>
      <c r="Z4859" t="s">
        <v>31</v>
      </c>
    </row>
    <row r="4860" spans="1:26" x14ac:dyDescent="0.3">
      <c r="A4860" t="s">
        <v>6533</v>
      </c>
      <c r="B4860" t="s">
        <v>6107</v>
      </c>
      <c r="C4860">
        <v>37416</v>
      </c>
      <c r="D4860" t="str">
        <f>+VLOOKUP(C4860,Param!K:L,2,FALSE)</f>
        <v>BRIDOR</v>
      </c>
      <c r="E4860" t="s">
        <v>6530</v>
      </c>
      <c r="F4860" t="s">
        <v>37</v>
      </c>
      <c r="G4860" t="s">
        <v>1422</v>
      </c>
      <c r="H4860" s="5">
        <v>749.846</v>
      </c>
      <c r="I4860" s="5">
        <v>749.85</v>
      </c>
      <c r="J4860" s="5">
        <v>-4.0000000000190898E-3</v>
      </c>
      <c r="K4860" s="5">
        <v>749.846</v>
      </c>
      <c r="L4860" s="5">
        <v>0</v>
      </c>
      <c r="M4860" t="str">
        <f>IF(ISERROR(VLOOKUP(A4860,'[1]Ecart validé'!$A:$A,1,FALSE)),Z4860,"Ecart Validé")</f>
        <v>valid</v>
      </c>
      <c r="R4860" t="s">
        <v>30</v>
      </c>
      <c r="X4860"/>
      <c r="Y4860"/>
      <c r="Z4860" t="s">
        <v>31</v>
      </c>
    </row>
    <row r="4861" spans="1:26" x14ac:dyDescent="0.3">
      <c r="A4861" t="s">
        <v>6534</v>
      </c>
      <c r="B4861" t="s">
        <v>6107</v>
      </c>
      <c r="C4861">
        <v>41296</v>
      </c>
      <c r="D4861" t="str">
        <f>+VLOOKUP(C4861,Param!K:L,2,FALSE)</f>
        <v>Into Lighting Design Ltd</v>
      </c>
      <c r="E4861" t="s">
        <v>6535</v>
      </c>
      <c r="F4861" t="s">
        <v>28</v>
      </c>
      <c r="G4861" t="s">
        <v>1422</v>
      </c>
      <c r="H4861" s="5">
        <v>4</v>
      </c>
      <c r="I4861" s="5">
        <v>4.97</v>
      </c>
      <c r="J4861" s="5">
        <v>-0.96999999999999897</v>
      </c>
      <c r="K4861" s="5">
        <v>4</v>
      </c>
      <c r="L4861" s="5">
        <v>0</v>
      </c>
      <c r="M4861" t="str">
        <f>IF(ISERROR(VLOOKUP(A4861,'[1]Ecart validé'!$A:$A,1,FALSE)),Z4861,"Ecart Validé")</f>
        <v>valid</v>
      </c>
      <c r="R4861" t="s">
        <v>30</v>
      </c>
      <c r="X4861"/>
      <c r="Y4861"/>
      <c r="Z4861" t="s">
        <v>31</v>
      </c>
    </row>
    <row r="4862" spans="1:26" x14ac:dyDescent="0.3">
      <c r="A4862" t="s">
        <v>6536</v>
      </c>
      <c r="B4862" t="s">
        <v>6107</v>
      </c>
      <c r="C4862">
        <v>57778</v>
      </c>
      <c r="D4862" t="str">
        <f>+VLOOKUP(C4862,Param!K:L,2,FALSE)</f>
        <v>USEO ( ex I.P.I.)</v>
      </c>
      <c r="E4862" t="s">
        <v>6537</v>
      </c>
      <c r="F4862" t="s">
        <v>33</v>
      </c>
      <c r="G4862" t="s">
        <v>1422</v>
      </c>
      <c r="H4862" s="5">
        <v>620.31389999999999</v>
      </c>
      <c r="I4862" s="5">
        <v>620.31389999999999</v>
      </c>
      <c r="J4862" s="5">
        <v>0</v>
      </c>
      <c r="K4862" s="5">
        <v>620.31389999999999</v>
      </c>
      <c r="L4862" s="5">
        <v>0</v>
      </c>
      <c r="M4862" t="str">
        <f>IF(ISERROR(VLOOKUP(A4862,'[1]Ecart validé'!$A:$A,1,FALSE)),Z4862,"Ecart Validé")</f>
        <v>valid</v>
      </c>
      <c r="R4862" t="s">
        <v>30</v>
      </c>
      <c r="X4862"/>
      <c r="Y4862"/>
      <c r="Z4862" t="s">
        <v>31</v>
      </c>
    </row>
    <row r="4863" spans="1:26" x14ac:dyDescent="0.3">
      <c r="A4863" t="s">
        <v>6538</v>
      </c>
      <c r="B4863" t="s">
        <v>6107</v>
      </c>
      <c r="C4863">
        <v>57778</v>
      </c>
      <c r="D4863" t="str">
        <f>+VLOOKUP(C4863,Param!K:L,2,FALSE)</f>
        <v>USEO ( ex I.P.I.)</v>
      </c>
      <c r="E4863" t="s">
        <v>6537</v>
      </c>
      <c r="F4863" t="s">
        <v>35</v>
      </c>
      <c r="G4863" t="s">
        <v>1422</v>
      </c>
      <c r="H4863" s="5">
        <v>620.31389999999999</v>
      </c>
      <c r="I4863" s="5">
        <v>620.31389999999999</v>
      </c>
      <c r="J4863" s="5">
        <v>0</v>
      </c>
      <c r="K4863" s="5">
        <v>620.31389999999999</v>
      </c>
      <c r="L4863" s="5">
        <v>0</v>
      </c>
      <c r="M4863" t="str">
        <f>IF(ISERROR(VLOOKUP(A4863,'[1]Ecart validé'!$A:$A,1,FALSE)),Z4863,"Ecart Validé")</f>
        <v>valid</v>
      </c>
      <c r="R4863" t="s">
        <v>30</v>
      </c>
      <c r="X4863"/>
      <c r="Y4863"/>
      <c r="Z4863" t="s">
        <v>31</v>
      </c>
    </row>
    <row r="4864" spans="1:26" x14ac:dyDescent="0.3">
      <c r="A4864" t="s">
        <v>6539</v>
      </c>
      <c r="B4864" t="s">
        <v>6107</v>
      </c>
      <c r="C4864">
        <v>62531</v>
      </c>
      <c r="D4864" t="str">
        <f>+VLOOKUP(C4864,Param!K:L,2,FALSE)</f>
        <v>TEST STRIKE UK LTD</v>
      </c>
      <c r="E4864" t="s">
        <v>6540</v>
      </c>
      <c r="F4864" t="s">
        <v>33</v>
      </c>
      <c r="G4864" t="s">
        <v>1422</v>
      </c>
      <c r="H4864" s="5">
        <v>81.693199999999905</v>
      </c>
      <c r="I4864" s="5">
        <v>81.693200000000004</v>
      </c>
      <c r="J4864" s="5">
        <v>-5.6843418860808002E-14</v>
      </c>
      <c r="K4864" s="5">
        <v>81.693199999999905</v>
      </c>
      <c r="L4864" s="5">
        <v>0</v>
      </c>
      <c r="M4864" t="str">
        <f>IF(ISERROR(VLOOKUP(A4864,'[1]Ecart validé'!$A:$A,1,FALSE)),Z4864,"Ecart Validé")</f>
        <v>valid</v>
      </c>
      <c r="R4864" t="s">
        <v>30</v>
      </c>
      <c r="X4864"/>
      <c r="Y4864"/>
      <c r="Z4864" t="s">
        <v>31</v>
      </c>
    </row>
    <row r="4865" spans="1:26" x14ac:dyDescent="0.3">
      <c r="A4865" t="s">
        <v>6541</v>
      </c>
      <c r="B4865" t="s">
        <v>6107</v>
      </c>
      <c r="C4865">
        <v>62531</v>
      </c>
      <c r="D4865" t="str">
        <f>+VLOOKUP(C4865,Param!K:L,2,FALSE)</f>
        <v>TEST STRIKE UK LTD</v>
      </c>
      <c r="E4865" t="s">
        <v>6540</v>
      </c>
      <c r="F4865" t="s">
        <v>35</v>
      </c>
      <c r="G4865" t="s">
        <v>1422</v>
      </c>
      <c r="H4865" s="5">
        <v>72.908799999999999</v>
      </c>
      <c r="I4865" s="5">
        <v>72.908799999999999</v>
      </c>
      <c r="J4865" s="5">
        <v>0</v>
      </c>
      <c r="K4865" s="5">
        <v>72.908799999999999</v>
      </c>
      <c r="L4865" s="5">
        <v>0</v>
      </c>
      <c r="M4865" t="str">
        <f>IF(ISERROR(VLOOKUP(A4865,'[1]Ecart validé'!$A:$A,1,FALSE)),Z4865,"Ecart Validé")</f>
        <v>valid</v>
      </c>
      <c r="R4865" t="s">
        <v>30</v>
      </c>
      <c r="X4865"/>
      <c r="Y4865"/>
      <c r="Z4865" t="s">
        <v>31</v>
      </c>
    </row>
    <row r="4866" spans="1:26" x14ac:dyDescent="0.3">
      <c r="A4866" t="s">
        <v>6542</v>
      </c>
      <c r="B4866" t="s">
        <v>6107</v>
      </c>
      <c r="C4866">
        <v>62531</v>
      </c>
      <c r="D4866" t="str">
        <f>+VLOOKUP(C4866,Param!K:L,2,FALSE)</f>
        <v>TEST STRIKE UK LTD</v>
      </c>
      <c r="E4866" t="s">
        <v>6540</v>
      </c>
      <c r="F4866" t="s">
        <v>37</v>
      </c>
      <c r="G4866" t="s">
        <v>1422</v>
      </c>
      <c r="H4866" s="5">
        <v>54.8</v>
      </c>
      <c r="I4866" s="5">
        <v>54.8</v>
      </c>
      <c r="J4866" s="5">
        <v>0</v>
      </c>
      <c r="K4866" s="5">
        <v>54.8</v>
      </c>
      <c r="L4866" s="5">
        <v>0</v>
      </c>
      <c r="M4866" t="str">
        <f>IF(ISERROR(VLOOKUP(A4866,'[1]Ecart validé'!$A:$A,1,FALSE)),Z4866,"Ecart Validé")</f>
        <v>valid</v>
      </c>
      <c r="R4866" t="s">
        <v>30</v>
      </c>
      <c r="X4866"/>
      <c r="Y4866"/>
      <c r="Z4866" t="s">
        <v>31</v>
      </c>
    </row>
    <row r="4867" spans="1:26" x14ac:dyDescent="0.3">
      <c r="A4867" t="s">
        <v>6543</v>
      </c>
      <c r="B4867" t="s">
        <v>6107</v>
      </c>
      <c r="C4867">
        <v>73706</v>
      </c>
      <c r="D4867" t="str">
        <f>+VLOOKUP(C4867,Param!K:L,2,FALSE)</f>
        <v>TEAMWORK GB LTD</v>
      </c>
      <c r="E4867" t="s">
        <v>6544</v>
      </c>
      <c r="F4867" t="s">
        <v>28</v>
      </c>
      <c r="G4867" t="s">
        <v>1422</v>
      </c>
      <c r="H4867" s="5">
        <v>733.51</v>
      </c>
      <c r="I4867" s="5">
        <v>733.51350000000002</v>
      </c>
      <c r="J4867" s="5">
        <v>-3.5000000000309198E-3</v>
      </c>
      <c r="K4867" s="5">
        <v>733.51</v>
      </c>
      <c r="L4867" s="5">
        <v>0</v>
      </c>
      <c r="M4867" t="str">
        <f>IF(ISERROR(VLOOKUP(A4867,'[1]Ecart validé'!$A:$A,1,FALSE)),Z4867,"Ecart Validé")</f>
        <v>valid</v>
      </c>
      <c r="R4867" t="s">
        <v>30</v>
      </c>
      <c r="X4867"/>
      <c r="Y4867"/>
      <c r="Z4867" t="s">
        <v>31</v>
      </c>
    </row>
    <row r="4868" spans="1:26" x14ac:dyDescent="0.3">
      <c r="A4868" t="s">
        <v>6545</v>
      </c>
      <c r="B4868" t="s">
        <v>6107</v>
      </c>
      <c r="C4868">
        <v>76606</v>
      </c>
      <c r="D4868" t="str">
        <f>+VLOOKUP(C4868,Param!K:L,2,FALSE)</f>
        <v>CARLIMPEX SA</v>
      </c>
      <c r="E4868" t="s">
        <v>6546</v>
      </c>
      <c r="F4868" t="s">
        <v>28</v>
      </c>
      <c r="G4868" t="s">
        <v>1422</v>
      </c>
      <c r="H4868" s="5">
        <v>688.87979999999902</v>
      </c>
      <c r="I4868" s="5">
        <v>688.87980000000005</v>
      </c>
      <c r="J4868" s="5">
        <v>-1.13686837721616E-13</v>
      </c>
      <c r="K4868" s="5">
        <v>688.87979999999902</v>
      </c>
      <c r="L4868" s="5">
        <v>0</v>
      </c>
      <c r="M4868" t="str">
        <f>IF(ISERROR(VLOOKUP(A4868,'[1]Ecart validé'!$A:$A,1,FALSE)),Z4868,"Ecart Validé")</f>
        <v>valid</v>
      </c>
      <c r="R4868" t="s">
        <v>30</v>
      </c>
      <c r="X4868"/>
      <c r="Y4868"/>
      <c r="Z4868" t="s">
        <v>31</v>
      </c>
    </row>
    <row r="4869" spans="1:26" x14ac:dyDescent="0.3">
      <c r="A4869" t="s">
        <v>6547</v>
      </c>
      <c r="B4869" t="s">
        <v>6107</v>
      </c>
      <c r="C4869">
        <v>77245</v>
      </c>
      <c r="D4869" t="str">
        <f>+VLOOKUP(C4869,Param!K:L,2,FALSE)</f>
        <v>Steelite International PLC</v>
      </c>
      <c r="E4869" t="s">
        <v>6548</v>
      </c>
      <c r="F4869" t="s">
        <v>33</v>
      </c>
      <c r="G4869" t="s">
        <v>1422</v>
      </c>
      <c r="H4869" s="5">
        <v>0.66779999999999995</v>
      </c>
      <c r="I4869" s="5">
        <v>0.66779999999999995</v>
      </c>
      <c r="J4869" s="5">
        <v>0</v>
      </c>
      <c r="K4869" s="5">
        <v>0.66779999999999995</v>
      </c>
      <c r="L4869" s="5">
        <v>0</v>
      </c>
      <c r="M4869" t="str">
        <f>IF(ISERROR(VLOOKUP(A4869,'[1]Ecart validé'!$A:$A,1,FALSE)),Z4869,"Ecart Validé")</f>
        <v>valid</v>
      </c>
      <c r="R4869" t="s">
        <v>30</v>
      </c>
      <c r="X4869"/>
      <c r="Y4869"/>
      <c r="Z4869" t="s">
        <v>31</v>
      </c>
    </row>
    <row r="4870" spans="1:26" x14ac:dyDescent="0.3">
      <c r="A4870" t="s">
        <v>6549</v>
      </c>
      <c r="B4870" t="s">
        <v>6107</v>
      </c>
      <c r="C4870">
        <v>77245</v>
      </c>
      <c r="D4870" t="str">
        <f>+VLOOKUP(C4870,Param!K:L,2,FALSE)</f>
        <v>Steelite International PLC</v>
      </c>
      <c r="E4870" t="s">
        <v>6548</v>
      </c>
      <c r="F4870" t="s">
        <v>35</v>
      </c>
      <c r="G4870" t="s">
        <v>1422</v>
      </c>
      <c r="H4870" s="5">
        <v>40.518300000000004</v>
      </c>
      <c r="I4870" s="5">
        <v>40.518300000000004</v>
      </c>
      <c r="J4870" s="5">
        <v>0</v>
      </c>
      <c r="K4870" s="5">
        <v>40.518300000000004</v>
      </c>
      <c r="L4870" s="5">
        <v>0</v>
      </c>
      <c r="M4870" t="str">
        <f>IF(ISERROR(VLOOKUP(A4870,'[1]Ecart validé'!$A:$A,1,FALSE)),Z4870,"Ecart Validé")</f>
        <v>valid</v>
      </c>
      <c r="R4870" t="s">
        <v>30</v>
      </c>
      <c r="X4870"/>
      <c r="Y4870"/>
      <c r="Z4870" t="s">
        <v>31</v>
      </c>
    </row>
    <row r="4871" spans="1:26" x14ac:dyDescent="0.3">
      <c r="A4871" t="s">
        <v>6550</v>
      </c>
      <c r="B4871" t="s">
        <v>6107</v>
      </c>
      <c r="C4871">
        <v>77245</v>
      </c>
      <c r="D4871" t="str">
        <f>+VLOOKUP(C4871,Param!K:L,2,FALSE)</f>
        <v>Steelite International PLC</v>
      </c>
      <c r="E4871" t="s">
        <v>6548</v>
      </c>
      <c r="F4871" t="s">
        <v>37</v>
      </c>
      <c r="G4871" t="s">
        <v>1422</v>
      </c>
      <c r="H4871" s="5">
        <v>0.6633</v>
      </c>
      <c r="I4871" s="5">
        <v>0.6633</v>
      </c>
      <c r="J4871" s="5">
        <v>0</v>
      </c>
      <c r="K4871" s="5">
        <v>0.6633</v>
      </c>
      <c r="L4871" s="5">
        <v>0</v>
      </c>
      <c r="M4871" t="str">
        <f>IF(ISERROR(VLOOKUP(A4871,'[1]Ecart validé'!$A:$A,1,FALSE)),Z4871,"Ecart Validé")</f>
        <v>valid</v>
      </c>
      <c r="R4871" t="s">
        <v>30</v>
      </c>
      <c r="X4871"/>
      <c r="Y4871"/>
      <c r="Z4871" t="s">
        <v>31</v>
      </c>
    </row>
    <row r="4872" spans="1:26" x14ac:dyDescent="0.3">
      <c r="A4872" t="s">
        <v>6551</v>
      </c>
      <c r="B4872" t="s">
        <v>6107</v>
      </c>
      <c r="C4872">
        <v>79620</v>
      </c>
      <c r="D4872" t="str">
        <f>+VLOOKUP(C4872,Param!K:L,2,FALSE)</f>
        <v>Aubrey Allen LTD</v>
      </c>
      <c r="E4872" t="s">
        <v>6552</v>
      </c>
      <c r="F4872" t="s">
        <v>28</v>
      </c>
      <c r="G4872" t="s">
        <v>1422</v>
      </c>
      <c r="H4872" s="5">
        <v>700</v>
      </c>
      <c r="I4872" s="5">
        <v>700.2</v>
      </c>
      <c r="J4872" s="5">
        <v>-0.200000000000045</v>
      </c>
      <c r="K4872" s="5">
        <v>700</v>
      </c>
      <c r="L4872" s="5">
        <v>0</v>
      </c>
      <c r="M4872" t="str">
        <f>IF(ISERROR(VLOOKUP(A4872,'[1]Ecart validé'!$A:$A,1,FALSE)),Z4872,"Ecart Validé")</f>
        <v>valid</v>
      </c>
      <c r="R4872" t="s">
        <v>30</v>
      </c>
      <c r="X4872"/>
      <c r="Y4872"/>
      <c r="Z4872" t="s">
        <v>31</v>
      </c>
    </row>
    <row r="4873" spans="1:26" x14ac:dyDescent="0.3">
      <c r="A4873" t="s">
        <v>6553</v>
      </c>
      <c r="B4873" t="s">
        <v>6107</v>
      </c>
      <c r="C4873">
        <v>79620</v>
      </c>
      <c r="D4873" t="str">
        <f>+VLOOKUP(C4873,Param!K:L,2,FALSE)</f>
        <v>Aubrey Allen LTD</v>
      </c>
      <c r="E4873" t="s">
        <v>6552</v>
      </c>
      <c r="F4873" t="s">
        <v>35</v>
      </c>
      <c r="G4873" t="s">
        <v>1422</v>
      </c>
      <c r="H4873" s="5">
        <v>86.495099999999994</v>
      </c>
      <c r="I4873" s="5">
        <v>86.495099999999994</v>
      </c>
      <c r="J4873" s="5">
        <v>0</v>
      </c>
      <c r="K4873" s="5">
        <v>86.495099999999994</v>
      </c>
      <c r="L4873" s="5">
        <v>0</v>
      </c>
      <c r="M4873" t="str">
        <f>IF(ISERROR(VLOOKUP(A4873,'[1]Ecart validé'!$A:$A,1,FALSE)),Z4873,"Ecart Validé")</f>
        <v>valid</v>
      </c>
      <c r="R4873" t="s">
        <v>30</v>
      </c>
      <c r="X4873"/>
      <c r="Y4873"/>
      <c r="Z4873" t="s">
        <v>31</v>
      </c>
    </row>
    <row r="4874" spans="1:26" x14ac:dyDescent="0.3">
      <c r="A4874" t="s">
        <v>6554</v>
      </c>
      <c r="B4874" t="s">
        <v>6107</v>
      </c>
      <c r="C4874">
        <v>79620</v>
      </c>
      <c r="D4874" t="str">
        <f>+VLOOKUP(C4874,Param!K:L,2,FALSE)</f>
        <v>Aubrey Allen LTD</v>
      </c>
      <c r="E4874" t="s">
        <v>6552</v>
      </c>
      <c r="F4874" t="s">
        <v>37</v>
      </c>
      <c r="G4874" t="s">
        <v>1422</v>
      </c>
      <c r="H4874" s="5">
        <v>158.16120000000001</v>
      </c>
      <c r="I4874" s="5">
        <v>158.16120000000001</v>
      </c>
      <c r="J4874" s="5">
        <v>0</v>
      </c>
      <c r="K4874" s="5">
        <v>158.16120000000001</v>
      </c>
      <c r="L4874" s="5">
        <v>0</v>
      </c>
      <c r="M4874" t="str">
        <f>IF(ISERROR(VLOOKUP(A4874,'[1]Ecart validé'!$A:$A,1,FALSE)),Z4874,"Ecart Validé")</f>
        <v>valid</v>
      </c>
      <c r="R4874" t="s">
        <v>30</v>
      </c>
      <c r="X4874"/>
      <c r="Y4874"/>
      <c r="Z4874" t="s">
        <v>31</v>
      </c>
    </row>
    <row r="4875" spans="1:26" x14ac:dyDescent="0.3">
      <c r="A4875" t="s">
        <v>6555</v>
      </c>
      <c r="B4875" t="s">
        <v>6107</v>
      </c>
      <c r="C4875">
        <v>80759</v>
      </c>
      <c r="D4875" t="str">
        <f>+VLOOKUP(C4875,Param!K:L,2,FALSE)</f>
        <v>IRMA MANAGEMENT LTD - T/A JUDE'S ICE CREAM</v>
      </c>
      <c r="E4875" t="s">
        <v>6556</v>
      </c>
      <c r="F4875" t="s">
        <v>28</v>
      </c>
      <c r="G4875" t="s">
        <v>1422</v>
      </c>
      <c r="H4875" s="5">
        <v>1271.7</v>
      </c>
      <c r="I4875" s="5">
        <v>1271.7</v>
      </c>
      <c r="J4875" s="5">
        <v>0</v>
      </c>
      <c r="K4875" s="5">
        <v>1271.7</v>
      </c>
      <c r="L4875" s="5">
        <v>0</v>
      </c>
      <c r="M4875" t="str">
        <f>IF(ISERROR(VLOOKUP(A4875,'[1]Ecart validé'!$A:$A,1,FALSE)),Z4875,"Ecart Validé")</f>
        <v>valid</v>
      </c>
      <c r="R4875" t="s">
        <v>30</v>
      </c>
      <c r="X4875"/>
      <c r="Y4875"/>
      <c r="Z4875" t="s">
        <v>31</v>
      </c>
    </row>
    <row r="4876" spans="1:26" x14ac:dyDescent="0.3">
      <c r="A4876" t="s">
        <v>6557</v>
      </c>
      <c r="B4876" t="s">
        <v>6107</v>
      </c>
      <c r="C4876">
        <v>80759</v>
      </c>
      <c r="D4876" t="str">
        <f>+VLOOKUP(C4876,Param!K:L,2,FALSE)</f>
        <v>IRMA MANAGEMENT LTD - T/A JUDE'S ICE CREAM</v>
      </c>
      <c r="E4876" t="s">
        <v>6556</v>
      </c>
      <c r="F4876" t="s">
        <v>33</v>
      </c>
      <c r="G4876" t="s">
        <v>1422</v>
      </c>
      <c r="H4876" s="5">
        <v>20.7</v>
      </c>
      <c r="I4876" s="5">
        <v>20.7</v>
      </c>
      <c r="J4876" s="5">
        <v>0</v>
      </c>
      <c r="K4876" s="5">
        <v>20.7</v>
      </c>
      <c r="L4876" s="5">
        <v>0</v>
      </c>
      <c r="M4876" t="str">
        <f>IF(ISERROR(VLOOKUP(A4876,'[1]Ecart validé'!$A:$A,1,FALSE)),Z4876,"Ecart Validé")</f>
        <v>valid</v>
      </c>
      <c r="R4876" t="s">
        <v>30</v>
      </c>
      <c r="X4876"/>
      <c r="Y4876"/>
      <c r="Z4876" t="s">
        <v>31</v>
      </c>
    </row>
    <row r="4877" spans="1:26" x14ac:dyDescent="0.3">
      <c r="A4877" t="s">
        <v>6558</v>
      </c>
      <c r="B4877" t="s">
        <v>6107</v>
      </c>
      <c r="C4877">
        <v>80759</v>
      </c>
      <c r="D4877" t="str">
        <f>+VLOOKUP(C4877,Param!K:L,2,FALSE)</f>
        <v>IRMA MANAGEMENT LTD - T/A JUDE'S ICE CREAM</v>
      </c>
      <c r="E4877" t="s">
        <v>6556</v>
      </c>
      <c r="F4877" t="s">
        <v>35</v>
      </c>
      <c r="G4877" t="s">
        <v>1422</v>
      </c>
      <c r="H4877" s="5">
        <v>222.3</v>
      </c>
      <c r="I4877" s="5">
        <v>222.3</v>
      </c>
      <c r="J4877" s="5">
        <v>0</v>
      </c>
      <c r="K4877" s="5">
        <v>222.3</v>
      </c>
      <c r="L4877" s="5">
        <v>0</v>
      </c>
      <c r="M4877" t="str">
        <f>IF(ISERROR(VLOOKUP(A4877,'[1]Ecart validé'!$A:$A,1,FALSE)),Z4877,"Ecart Validé")</f>
        <v>valid</v>
      </c>
      <c r="R4877" t="s">
        <v>30</v>
      </c>
      <c r="X4877"/>
      <c r="Y4877"/>
      <c r="Z4877" t="s">
        <v>31</v>
      </c>
    </row>
    <row r="4878" spans="1:26" x14ac:dyDescent="0.3">
      <c r="A4878" t="s">
        <v>6559</v>
      </c>
      <c r="B4878" t="s">
        <v>6107</v>
      </c>
      <c r="C4878">
        <v>80759</v>
      </c>
      <c r="D4878" t="str">
        <f>+VLOOKUP(C4878,Param!K:L,2,FALSE)</f>
        <v>IRMA MANAGEMENT LTD - T/A JUDE'S ICE CREAM</v>
      </c>
      <c r="E4878" t="s">
        <v>6556</v>
      </c>
      <c r="F4878" t="s">
        <v>37</v>
      </c>
      <c r="G4878" t="s">
        <v>1422</v>
      </c>
      <c r="H4878" s="5">
        <v>257.7</v>
      </c>
      <c r="I4878" s="5">
        <v>257.7</v>
      </c>
      <c r="J4878" s="5">
        <v>0</v>
      </c>
      <c r="K4878" s="5">
        <v>257.7</v>
      </c>
      <c r="L4878" s="5">
        <v>0</v>
      </c>
      <c r="M4878" t="str">
        <f>IF(ISERROR(VLOOKUP(A4878,'[1]Ecart validé'!$A:$A,1,FALSE)),Z4878,"Ecart Validé")</f>
        <v>valid</v>
      </c>
      <c r="R4878" t="s">
        <v>30</v>
      </c>
      <c r="X4878"/>
      <c r="Y4878"/>
      <c r="Z4878" t="s">
        <v>31</v>
      </c>
    </row>
    <row r="4879" spans="1:26" x14ac:dyDescent="0.3">
      <c r="A4879" t="s">
        <v>6560</v>
      </c>
      <c r="B4879" t="s">
        <v>6107</v>
      </c>
      <c r="C4879">
        <v>82424</v>
      </c>
      <c r="D4879" t="str">
        <f>+VLOOKUP(C4879,Param!K:L,2,FALSE)</f>
        <v>Protocol Office Ltd</v>
      </c>
      <c r="E4879" t="s">
        <v>6561</v>
      </c>
      <c r="F4879" t="s">
        <v>28</v>
      </c>
      <c r="G4879" t="s">
        <v>1422</v>
      </c>
      <c r="H4879" s="5">
        <v>475</v>
      </c>
      <c r="I4879" s="5">
        <v>475.07499999999999</v>
      </c>
      <c r="J4879" s="5">
        <v>-7.4999999999988604E-2</v>
      </c>
      <c r="K4879" s="5">
        <v>475</v>
      </c>
      <c r="L4879" s="5">
        <v>0</v>
      </c>
      <c r="M4879" t="str">
        <f>IF(ISERROR(VLOOKUP(A4879,'[1]Ecart validé'!$A:$A,1,FALSE)),Z4879,"Ecart Validé")</f>
        <v>valid</v>
      </c>
      <c r="R4879" t="s">
        <v>30</v>
      </c>
      <c r="X4879"/>
      <c r="Y4879"/>
      <c r="Z4879" t="s">
        <v>31</v>
      </c>
    </row>
    <row r="4880" spans="1:26" x14ac:dyDescent="0.3">
      <c r="A4880" t="s">
        <v>6562</v>
      </c>
      <c r="B4880" t="s">
        <v>6107</v>
      </c>
      <c r="C4880">
        <v>92692</v>
      </c>
      <c r="D4880" t="str">
        <f>+VLOOKUP(C4880,Param!K:L,2,FALSE)</f>
        <v>Nurture Landscapes</v>
      </c>
      <c r="E4880" t="s">
        <v>6563</v>
      </c>
      <c r="F4880" t="s">
        <v>28</v>
      </c>
      <c r="G4880" t="s">
        <v>1422</v>
      </c>
      <c r="H4880" s="5">
        <v>848.99</v>
      </c>
      <c r="I4880" s="5">
        <v>849.39</v>
      </c>
      <c r="J4880" s="5">
        <v>-0.39999999999997699</v>
      </c>
      <c r="K4880" s="5">
        <v>848.99</v>
      </c>
      <c r="L4880" s="5">
        <v>0</v>
      </c>
      <c r="M4880" t="str">
        <f>IF(ISERROR(VLOOKUP(A4880,'[1]Ecart validé'!$A:$A,1,FALSE)),Z4880,"Ecart Validé")</f>
        <v>valid</v>
      </c>
      <c r="R4880" t="s">
        <v>30</v>
      </c>
      <c r="X4880"/>
      <c r="Y4880"/>
      <c r="Z4880" t="s">
        <v>31</v>
      </c>
    </row>
    <row r="4881" spans="1:26" x14ac:dyDescent="0.3">
      <c r="A4881" t="s">
        <v>6564</v>
      </c>
      <c r="B4881" t="s">
        <v>6107</v>
      </c>
      <c r="C4881">
        <v>92692</v>
      </c>
      <c r="D4881" t="str">
        <f>+VLOOKUP(C4881,Param!K:L,2,FALSE)</f>
        <v>Nurture Landscapes</v>
      </c>
      <c r="E4881" t="s">
        <v>6563</v>
      </c>
      <c r="F4881" t="s">
        <v>33</v>
      </c>
      <c r="G4881" t="s">
        <v>1422</v>
      </c>
      <c r="H4881" s="5">
        <v>259.46280000000002</v>
      </c>
      <c r="I4881" s="5">
        <v>259.46280000000002</v>
      </c>
      <c r="J4881" s="5">
        <v>0</v>
      </c>
      <c r="K4881" s="5">
        <v>259.46280000000002</v>
      </c>
      <c r="L4881" s="5">
        <v>0</v>
      </c>
      <c r="M4881" t="str">
        <f>IF(ISERROR(VLOOKUP(A4881,'[1]Ecart validé'!$A:$A,1,FALSE)),Z4881,"Ecart Validé")</f>
        <v>valid</v>
      </c>
      <c r="R4881" t="s">
        <v>30</v>
      </c>
      <c r="X4881"/>
      <c r="Y4881"/>
      <c r="Z4881" t="s">
        <v>31</v>
      </c>
    </row>
    <row r="4882" spans="1:26" x14ac:dyDescent="0.3">
      <c r="A4882" t="s">
        <v>6565</v>
      </c>
      <c r="B4882" t="s">
        <v>6107</v>
      </c>
      <c r="C4882">
        <v>92692</v>
      </c>
      <c r="D4882" t="str">
        <f>+VLOOKUP(C4882,Param!K:L,2,FALSE)</f>
        <v>Nurture Landscapes</v>
      </c>
      <c r="E4882" t="s">
        <v>6563</v>
      </c>
      <c r="F4882" t="s">
        <v>35</v>
      </c>
      <c r="G4882" t="s">
        <v>1422</v>
      </c>
      <c r="H4882" s="5">
        <v>295.67189999999999</v>
      </c>
      <c r="I4882" s="5">
        <v>295.67189999999999</v>
      </c>
      <c r="J4882" s="5">
        <v>0</v>
      </c>
      <c r="K4882" s="5">
        <v>295.67189999999999</v>
      </c>
      <c r="L4882" s="5">
        <v>0</v>
      </c>
      <c r="M4882" t="str">
        <f>IF(ISERROR(VLOOKUP(A4882,'[1]Ecart validé'!$A:$A,1,FALSE)),Z4882,"Ecart Validé")</f>
        <v>valid</v>
      </c>
      <c r="R4882" t="s">
        <v>30</v>
      </c>
      <c r="X4882"/>
      <c r="Y4882"/>
      <c r="Z4882" t="s">
        <v>31</v>
      </c>
    </row>
    <row r="4883" spans="1:26" x14ac:dyDescent="0.3">
      <c r="A4883" t="s">
        <v>6566</v>
      </c>
      <c r="B4883" t="s">
        <v>6107</v>
      </c>
      <c r="C4883">
        <v>92692</v>
      </c>
      <c r="D4883" t="str">
        <f>+VLOOKUP(C4883,Param!K:L,2,FALSE)</f>
        <v>Nurture Landscapes</v>
      </c>
      <c r="E4883" t="s">
        <v>6563</v>
      </c>
      <c r="F4883" t="s">
        <v>37</v>
      </c>
      <c r="G4883" t="s">
        <v>1422</v>
      </c>
      <c r="H4883" s="5">
        <v>355.6746</v>
      </c>
      <c r="I4883" s="5">
        <v>355.6746</v>
      </c>
      <c r="J4883" s="5">
        <v>0</v>
      </c>
      <c r="K4883" s="5">
        <v>355.6746</v>
      </c>
      <c r="L4883" s="5">
        <v>0</v>
      </c>
      <c r="M4883" t="str">
        <f>IF(ISERROR(VLOOKUP(A4883,'[1]Ecart validé'!$A:$A,1,FALSE)),Z4883,"Ecart Validé")</f>
        <v>valid</v>
      </c>
      <c r="R4883" t="s">
        <v>30</v>
      </c>
      <c r="X4883"/>
      <c r="Y4883"/>
      <c r="Z4883" t="s">
        <v>31</v>
      </c>
    </row>
    <row r="4884" spans="1:26" x14ac:dyDescent="0.3">
      <c r="A4884" t="s">
        <v>6567</v>
      </c>
      <c r="B4884" t="s">
        <v>6107</v>
      </c>
      <c r="C4884">
        <v>97550</v>
      </c>
      <c r="D4884" t="str">
        <f>+VLOOKUP(C4884,Param!K:L,2,FALSE)</f>
        <v>Elegant Clutter Ltd</v>
      </c>
      <c r="E4884" t="s">
        <v>6568</v>
      </c>
      <c r="F4884" t="s">
        <v>28</v>
      </c>
      <c r="G4884" t="s">
        <v>1422</v>
      </c>
      <c r="H4884" s="5">
        <v>193</v>
      </c>
      <c r="I4884" s="5">
        <v>193.66</v>
      </c>
      <c r="J4884" s="5">
        <v>-0.65999999999999603</v>
      </c>
      <c r="K4884" s="5">
        <v>193</v>
      </c>
      <c r="L4884" s="5">
        <v>0</v>
      </c>
      <c r="M4884" t="str">
        <f>IF(ISERROR(VLOOKUP(A4884,'[1]Ecart validé'!$A:$A,1,FALSE)),Z4884,"Ecart Validé")</f>
        <v>valid</v>
      </c>
      <c r="R4884" t="s">
        <v>30</v>
      </c>
      <c r="X4884"/>
      <c r="Y4884"/>
      <c r="Z4884" t="s">
        <v>31</v>
      </c>
    </row>
    <row r="4885" spans="1:26" x14ac:dyDescent="0.3">
      <c r="A4885" t="s">
        <v>6569</v>
      </c>
      <c r="B4885" t="s">
        <v>6107</v>
      </c>
      <c r="C4885">
        <v>98368</v>
      </c>
      <c r="D4885" t="str">
        <f>+VLOOKUP(C4885,Param!K:L,2,FALSE)</f>
        <v>The Contract Chair Company</v>
      </c>
      <c r="E4885" t="s">
        <v>6570</v>
      </c>
      <c r="F4885" t="s">
        <v>37</v>
      </c>
      <c r="G4885" t="s">
        <v>1422</v>
      </c>
      <c r="H4885" s="5">
        <v>9.6699000000000002</v>
      </c>
      <c r="I4885" s="5">
        <v>9.6699000000000002</v>
      </c>
      <c r="J4885" s="5">
        <v>0</v>
      </c>
      <c r="K4885" s="5">
        <v>9.6699000000000002</v>
      </c>
      <c r="L4885" s="5">
        <v>0</v>
      </c>
      <c r="M4885" t="str">
        <f>IF(ISERROR(VLOOKUP(A4885,'[1]Ecart validé'!$A:$A,1,FALSE)),Z4885,"Ecart Validé")</f>
        <v>valid</v>
      </c>
      <c r="R4885" t="s">
        <v>30</v>
      </c>
      <c r="Y4885"/>
      <c r="Z4885" t="s">
        <v>31</v>
      </c>
    </row>
    <row r="4886" spans="1:26" ht="43.2" x14ac:dyDescent="0.3">
      <c r="A4886" t="s">
        <v>6571</v>
      </c>
      <c r="B4886" t="s">
        <v>6107</v>
      </c>
      <c r="C4886">
        <v>102080</v>
      </c>
      <c r="D4886" t="str">
        <f>+VLOOKUP(C4886,Param!K:L,2,FALSE)</f>
        <v>GFL SA</v>
      </c>
      <c r="E4886" t="s">
        <v>6572</v>
      </c>
      <c r="F4886" t="s">
        <v>28</v>
      </c>
      <c r="G4886" t="s">
        <v>29</v>
      </c>
      <c r="H4886" s="5">
        <v>2467</v>
      </c>
      <c r="I4886" s="5">
        <v>2467.8000000000002</v>
      </c>
      <c r="J4886" s="5">
        <v>-0.80000000000018101</v>
      </c>
      <c r="K4886" s="5">
        <v>2467</v>
      </c>
      <c r="L4886" s="5">
        <v>0</v>
      </c>
      <c r="M4886" t="str">
        <f>IF(ISERROR(VLOOKUP(A4886,'[1]Ecart validé'!$A:$A,1,FALSE)),Z4886,"Ecart Validé")</f>
        <v>valid</v>
      </c>
      <c r="R4886" t="s">
        <v>30</v>
      </c>
      <c r="S4886" t="s">
        <v>45</v>
      </c>
      <c r="T4886" t="s">
        <v>46</v>
      </c>
      <c r="U4886" s="13" t="s">
        <v>6573</v>
      </c>
      <c r="V4886" t="s">
        <v>45</v>
      </c>
      <c r="W4886" t="s">
        <v>46</v>
      </c>
      <c r="X4886" t="s">
        <v>555</v>
      </c>
      <c r="Y4886" t="s">
        <v>555</v>
      </c>
      <c r="Z4886" t="s">
        <v>31</v>
      </c>
    </row>
    <row r="4887" spans="1:26" x14ac:dyDescent="0.3">
      <c r="A4887" t="s">
        <v>6574</v>
      </c>
      <c r="B4887" t="s">
        <v>6107</v>
      </c>
      <c r="C4887">
        <v>102080</v>
      </c>
      <c r="D4887" t="str">
        <f>+VLOOKUP(C4887,Param!K:L,2,FALSE)</f>
        <v>GFL SA</v>
      </c>
      <c r="E4887" t="s">
        <v>6572</v>
      </c>
      <c r="F4887" t="s">
        <v>35</v>
      </c>
      <c r="G4887" t="s">
        <v>29</v>
      </c>
      <c r="H4887" s="5">
        <v>757.43550000000005</v>
      </c>
      <c r="I4887" s="5">
        <v>757.43550000000005</v>
      </c>
      <c r="J4887" s="5">
        <v>0</v>
      </c>
      <c r="K4887" s="5">
        <v>757.43550000000005</v>
      </c>
      <c r="L4887" s="5">
        <v>0</v>
      </c>
      <c r="M4887" t="str">
        <f>IF(ISERROR(VLOOKUP(A4887,'[1]Ecart validé'!$A:$A,1,FALSE)),Z4887,"Ecart Validé")</f>
        <v>valid</v>
      </c>
      <c r="R4887" t="s">
        <v>30</v>
      </c>
      <c r="X4887"/>
      <c r="Y4887"/>
      <c r="Z4887" t="s">
        <v>31</v>
      </c>
    </row>
    <row r="4888" spans="1:26" x14ac:dyDescent="0.3">
      <c r="A4888" t="s">
        <v>6575</v>
      </c>
      <c r="B4888" t="s">
        <v>6107</v>
      </c>
      <c r="C4888">
        <v>102080</v>
      </c>
      <c r="D4888" t="str">
        <f>+VLOOKUP(C4888,Param!K:L,2,FALSE)</f>
        <v>GFL SA</v>
      </c>
      <c r="E4888" t="s">
        <v>6572</v>
      </c>
      <c r="F4888" t="s">
        <v>37</v>
      </c>
      <c r="G4888" t="s">
        <v>29</v>
      </c>
      <c r="H4888" s="5">
        <v>1574.1210000000001</v>
      </c>
      <c r="I4888" s="5">
        <v>1574.1210000000001</v>
      </c>
      <c r="J4888" s="5">
        <v>0</v>
      </c>
      <c r="K4888" s="5">
        <v>1574.1210000000001</v>
      </c>
      <c r="L4888" s="5">
        <v>0</v>
      </c>
      <c r="M4888" t="str">
        <f>IF(ISERROR(VLOOKUP(A4888,'[1]Ecart validé'!$A:$A,1,FALSE)),Z4888,"Ecart Validé")</f>
        <v>valid</v>
      </c>
      <c r="R4888" t="s">
        <v>30</v>
      </c>
      <c r="X4888"/>
      <c r="Y4888"/>
      <c r="Z4888" t="s">
        <v>31</v>
      </c>
    </row>
    <row r="4889" spans="1:26" ht="72" x14ac:dyDescent="0.3">
      <c r="A4889" t="s">
        <v>6576</v>
      </c>
      <c r="B4889" t="s">
        <v>6107</v>
      </c>
      <c r="C4889">
        <v>105588</v>
      </c>
      <c r="D4889" t="str">
        <f>+VLOOKUP(C4889,Param!K:L,2,FALSE)</f>
        <v>BACARDI U.K. LTD</v>
      </c>
      <c r="E4889" t="s">
        <v>6577</v>
      </c>
      <c r="F4889" t="s">
        <v>28</v>
      </c>
      <c r="G4889" t="s">
        <v>1422</v>
      </c>
      <c r="H4889" s="5">
        <v>4137.3500000000004</v>
      </c>
      <c r="I4889" s="5">
        <v>3618.6880000000001</v>
      </c>
      <c r="J4889" s="5">
        <v>518.66200000000003</v>
      </c>
      <c r="K4889" s="5">
        <v>3618.6880000000001</v>
      </c>
      <c r="L4889" s="5">
        <v>518.66200000000003</v>
      </c>
      <c r="M4889" t="str">
        <f>IF(ISERROR(VLOOKUP(A4889,'[1]Ecart validé'!$A:$A,1,FALSE)),Z4889,"Ecart Validé")</f>
        <v>Ecart Validé</v>
      </c>
      <c r="N4889" t="s">
        <v>6578</v>
      </c>
      <c r="O4889" t="s">
        <v>6579</v>
      </c>
      <c r="P4889" t="s">
        <v>85</v>
      </c>
      <c r="Q4889" t="s">
        <v>6580</v>
      </c>
      <c r="R4889" t="s">
        <v>30</v>
      </c>
      <c r="S4889" t="s">
        <v>42</v>
      </c>
      <c r="T4889" t="s">
        <v>43</v>
      </c>
      <c r="U4889" s="13" t="s">
        <v>6581</v>
      </c>
      <c r="V4889" t="s">
        <v>45</v>
      </c>
      <c r="X4889" t="s">
        <v>458</v>
      </c>
      <c r="Y4889" t="s">
        <v>458</v>
      </c>
      <c r="Z4889" t="s">
        <v>88</v>
      </c>
    </row>
    <row r="4890" spans="1:26" x14ac:dyDescent="0.3">
      <c r="A4890" t="s">
        <v>6582</v>
      </c>
      <c r="B4890" t="s">
        <v>6107</v>
      </c>
      <c r="C4890">
        <v>106749</v>
      </c>
      <c r="D4890" t="str">
        <f>+VLOOKUP(C4890,Param!K:L,2,FALSE)</f>
        <v>Novograf</v>
      </c>
      <c r="E4890" t="s">
        <v>6583</v>
      </c>
      <c r="F4890" t="s">
        <v>28</v>
      </c>
      <c r="G4890" t="s">
        <v>1422</v>
      </c>
      <c r="H4890" s="5">
        <v>597</v>
      </c>
      <c r="I4890" s="5">
        <v>597.17499999999995</v>
      </c>
      <c r="J4890" s="5">
        <v>-0.174999999999954</v>
      </c>
      <c r="K4890" s="5">
        <v>597</v>
      </c>
      <c r="L4890" s="5">
        <v>0</v>
      </c>
      <c r="M4890" t="str">
        <f>IF(ISERROR(VLOOKUP(A4890,'[1]Ecart validé'!$A:$A,1,FALSE)),Z4890,"Ecart Validé")</f>
        <v>valid</v>
      </c>
      <c r="R4890" t="s">
        <v>30</v>
      </c>
      <c r="X4890"/>
      <c r="Y4890"/>
      <c r="Z4890" t="s">
        <v>31</v>
      </c>
    </row>
    <row r="4891" spans="1:26" x14ac:dyDescent="0.3">
      <c r="A4891" t="s">
        <v>6584</v>
      </c>
      <c r="B4891" t="s">
        <v>6107</v>
      </c>
      <c r="C4891">
        <v>106749</v>
      </c>
      <c r="D4891" t="str">
        <f>+VLOOKUP(C4891,Param!K:L,2,FALSE)</f>
        <v>Novograf</v>
      </c>
      <c r="E4891" t="s">
        <v>6583</v>
      </c>
      <c r="F4891" t="s">
        <v>35</v>
      </c>
      <c r="G4891" t="s">
        <v>1422</v>
      </c>
      <c r="H4891" s="5">
        <v>20.375</v>
      </c>
      <c r="I4891" s="5">
        <v>20.375</v>
      </c>
      <c r="J4891" s="5">
        <v>0</v>
      </c>
      <c r="K4891" s="5">
        <v>20.375</v>
      </c>
      <c r="L4891" s="5">
        <v>0</v>
      </c>
      <c r="M4891" t="str">
        <f>IF(ISERROR(VLOOKUP(A4891,'[1]Ecart validé'!$A:$A,1,FALSE)),Z4891,"Ecart Validé")</f>
        <v>valid</v>
      </c>
      <c r="R4891" t="s">
        <v>30</v>
      </c>
      <c r="X4891"/>
      <c r="Y4891"/>
      <c r="Z4891" t="s">
        <v>31</v>
      </c>
    </row>
    <row r="4892" spans="1:26" x14ac:dyDescent="0.3">
      <c r="A4892" t="s">
        <v>6585</v>
      </c>
      <c r="B4892" t="s">
        <v>6107</v>
      </c>
      <c r="C4892">
        <v>106749</v>
      </c>
      <c r="D4892" t="str">
        <f>+VLOOKUP(C4892,Param!K:L,2,FALSE)</f>
        <v>Novograf</v>
      </c>
      <c r="E4892" t="s">
        <v>6583</v>
      </c>
      <c r="F4892" t="s">
        <v>37</v>
      </c>
      <c r="G4892" t="s">
        <v>1422</v>
      </c>
      <c r="H4892" s="5">
        <v>253</v>
      </c>
      <c r="I4892" s="5">
        <v>253</v>
      </c>
      <c r="J4892" s="5">
        <v>0</v>
      </c>
      <c r="K4892" s="5">
        <v>253</v>
      </c>
      <c r="L4892" s="5">
        <v>0</v>
      </c>
      <c r="M4892" t="str">
        <f>IF(ISERROR(VLOOKUP(A4892,'[1]Ecart validé'!$A:$A,1,FALSE)),Z4892,"Ecart Validé")</f>
        <v>valid</v>
      </c>
      <c r="R4892" t="s">
        <v>30</v>
      </c>
      <c r="X4892"/>
      <c r="Y4892"/>
      <c r="Z4892" t="s">
        <v>31</v>
      </c>
    </row>
    <row r="4893" spans="1:26" x14ac:dyDescent="0.3">
      <c r="A4893" t="s">
        <v>6586</v>
      </c>
      <c r="B4893" t="s">
        <v>6107</v>
      </c>
      <c r="C4893">
        <v>115610</v>
      </c>
      <c r="D4893" t="str">
        <f>+VLOOKUP(C4893,Param!K:L,2,FALSE)</f>
        <v>ASAHI UK LTD</v>
      </c>
      <c r="E4893" t="s">
        <v>6587</v>
      </c>
      <c r="F4893" t="s">
        <v>28</v>
      </c>
      <c r="G4893" t="s">
        <v>1422</v>
      </c>
      <c r="H4893" s="5">
        <v>3342.57</v>
      </c>
      <c r="I4893" s="5">
        <v>3342.57</v>
      </c>
      <c r="J4893" s="5">
        <v>6.8212102632969602E-12</v>
      </c>
      <c r="K4893" s="5">
        <v>3342.57</v>
      </c>
      <c r="L4893" s="5">
        <v>0</v>
      </c>
      <c r="M4893" t="str">
        <f>IF(ISERROR(VLOOKUP(A4893,'[1]Ecart validé'!$A:$A,1,FALSE)),Z4893,"Ecart Validé")</f>
        <v>valid</v>
      </c>
      <c r="R4893" t="s">
        <v>30</v>
      </c>
      <c r="X4893"/>
      <c r="Y4893"/>
      <c r="Z4893" t="s">
        <v>31</v>
      </c>
    </row>
    <row r="4894" spans="1:26" x14ac:dyDescent="0.3">
      <c r="A4894" t="s">
        <v>6588</v>
      </c>
      <c r="B4894" t="s">
        <v>6107</v>
      </c>
      <c r="C4894">
        <v>115610</v>
      </c>
      <c r="D4894" t="str">
        <f>+VLOOKUP(C4894,Param!K:L,2,FALSE)</f>
        <v>ASAHI UK LTD</v>
      </c>
      <c r="E4894" t="s">
        <v>6587</v>
      </c>
      <c r="F4894" t="s">
        <v>33</v>
      </c>
      <c r="G4894" t="s">
        <v>1422</v>
      </c>
      <c r="H4894" s="5">
        <v>83.84</v>
      </c>
      <c r="I4894" s="5">
        <v>83.84</v>
      </c>
      <c r="J4894" s="5">
        <v>0</v>
      </c>
      <c r="K4894" s="5">
        <v>83.84</v>
      </c>
      <c r="L4894" s="5">
        <v>0</v>
      </c>
      <c r="M4894" t="str">
        <f>IF(ISERROR(VLOOKUP(A4894,'[1]Ecart validé'!$A:$A,1,FALSE)),Z4894,"Ecart Validé")</f>
        <v>valid</v>
      </c>
      <c r="R4894" t="s">
        <v>30</v>
      </c>
      <c r="X4894"/>
      <c r="Y4894"/>
      <c r="Z4894" t="s">
        <v>31</v>
      </c>
    </row>
    <row r="4895" spans="1:26" x14ac:dyDescent="0.3">
      <c r="A4895" t="s">
        <v>6589</v>
      </c>
      <c r="B4895" t="s">
        <v>6107</v>
      </c>
      <c r="C4895">
        <v>115610</v>
      </c>
      <c r="D4895" t="str">
        <f>+VLOOKUP(C4895,Param!K:L,2,FALSE)</f>
        <v>ASAHI UK LTD</v>
      </c>
      <c r="E4895" t="s">
        <v>6587</v>
      </c>
      <c r="F4895" t="s">
        <v>35</v>
      </c>
      <c r="G4895" t="s">
        <v>1422</v>
      </c>
      <c r="H4895" s="5">
        <v>1321.16</v>
      </c>
      <c r="I4895" s="5">
        <v>1321.16</v>
      </c>
      <c r="J4895" s="5">
        <v>2.5011104298755498E-12</v>
      </c>
      <c r="K4895" s="5">
        <v>1321.16</v>
      </c>
      <c r="L4895" s="5">
        <v>0</v>
      </c>
      <c r="M4895" t="str">
        <f>IF(ISERROR(VLOOKUP(A4895,'[1]Ecart validé'!$A:$A,1,FALSE)),Z4895,"Ecart Validé")</f>
        <v>valid</v>
      </c>
      <c r="R4895" t="s">
        <v>30</v>
      </c>
      <c r="X4895"/>
      <c r="Y4895"/>
      <c r="Z4895" t="s">
        <v>31</v>
      </c>
    </row>
    <row r="4896" spans="1:26" ht="100.8" x14ac:dyDescent="0.3">
      <c r="A4896" t="s">
        <v>6590</v>
      </c>
      <c r="B4896" t="s">
        <v>6107</v>
      </c>
      <c r="C4896">
        <v>115736</v>
      </c>
      <c r="D4896" t="str">
        <f>+VLOOKUP(C4896,Param!K:L,2,FALSE)</f>
        <v>CCE LTD (COKE)</v>
      </c>
      <c r="E4896" t="s">
        <v>6591</v>
      </c>
      <c r="F4896" t="s">
        <v>28</v>
      </c>
      <c r="G4896" t="s">
        <v>1422</v>
      </c>
      <c r="H4896" s="5">
        <v>4351.2</v>
      </c>
      <c r="I4896" s="5">
        <v>4351.2</v>
      </c>
      <c r="J4896" s="5">
        <v>9.0949470177292804E-13</v>
      </c>
      <c r="K4896" s="5">
        <v>4351.2</v>
      </c>
      <c r="L4896" s="5">
        <v>0</v>
      </c>
      <c r="M4896" t="str">
        <f>IF(ISERROR(VLOOKUP(A4896,'[1]Ecart validé'!$A:$A,1,FALSE)),Z4896,"Ecart Validé")</f>
        <v>valid</v>
      </c>
      <c r="R4896" t="s">
        <v>30</v>
      </c>
      <c r="S4896" t="s">
        <v>42</v>
      </c>
      <c r="T4896" t="s">
        <v>43</v>
      </c>
      <c r="U4896" s="13" t="s">
        <v>6592</v>
      </c>
      <c r="V4896" t="s">
        <v>45</v>
      </c>
      <c r="W4896" t="s">
        <v>46</v>
      </c>
      <c r="X4896" t="s">
        <v>47</v>
      </c>
      <c r="Y4896" t="s">
        <v>47</v>
      </c>
      <c r="Z4896" t="s">
        <v>31</v>
      </c>
    </row>
    <row r="4897" spans="1:26" ht="57.6" x14ac:dyDescent="0.3">
      <c r="A4897" t="s">
        <v>6593</v>
      </c>
      <c r="B4897" t="s">
        <v>6107</v>
      </c>
      <c r="C4897">
        <v>115736</v>
      </c>
      <c r="D4897" t="str">
        <f>+VLOOKUP(C4897,Param!K:L,2,FALSE)</f>
        <v>CCE LTD (COKE)</v>
      </c>
      <c r="E4897" t="s">
        <v>6591</v>
      </c>
      <c r="F4897" t="s">
        <v>33</v>
      </c>
      <c r="G4897" t="s">
        <v>1422</v>
      </c>
      <c r="H4897" s="5">
        <v>40</v>
      </c>
      <c r="I4897" s="5">
        <v>40</v>
      </c>
      <c r="J4897" s="5">
        <v>0</v>
      </c>
      <c r="K4897" s="5">
        <v>40</v>
      </c>
      <c r="L4897" s="5">
        <v>0</v>
      </c>
      <c r="M4897" t="str">
        <f>IF(ISERROR(VLOOKUP(A4897,'[1]Ecart validé'!$A:$A,1,FALSE)),Z4897,"Ecart Validé")</f>
        <v>valid</v>
      </c>
      <c r="R4897" t="s">
        <v>30</v>
      </c>
      <c r="S4897" t="s">
        <v>42</v>
      </c>
      <c r="T4897" s="51" t="s">
        <v>43</v>
      </c>
      <c r="U4897" s="54" t="s">
        <v>6594</v>
      </c>
      <c r="V4897" t="s">
        <v>45</v>
      </c>
      <c r="W4897" t="s">
        <v>46</v>
      </c>
      <c r="X4897" t="s">
        <v>47</v>
      </c>
      <c r="Y4897" t="s">
        <v>47</v>
      </c>
      <c r="Z4897" t="s">
        <v>31</v>
      </c>
    </row>
    <row r="4898" spans="1:26" ht="28.8" x14ac:dyDescent="0.3">
      <c r="A4898" t="s">
        <v>6595</v>
      </c>
      <c r="B4898" t="s">
        <v>6107</v>
      </c>
      <c r="C4898">
        <v>115736</v>
      </c>
      <c r="D4898" t="str">
        <f>+VLOOKUP(C4898,Param!K:L,2,FALSE)</f>
        <v>CCE LTD (COKE)</v>
      </c>
      <c r="E4898" t="s">
        <v>6591</v>
      </c>
      <c r="F4898" t="s">
        <v>35</v>
      </c>
      <c r="G4898" t="s">
        <v>1422</v>
      </c>
      <c r="H4898" s="5">
        <v>1469.8332459999999</v>
      </c>
      <c r="I4898" s="5">
        <v>1469.8378</v>
      </c>
      <c r="J4898" s="5">
        <v>-4.5539999978245699E-3</v>
      </c>
      <c r="K4898" s="5">
        <v>1469.8332459999999</v>
      </c>
      <c r="L4898" s="5">
        <v>0</v>
      </c>
      <c r="M4898" t="str">
        <f>IF(ISERROR(VLOOKUP(A4898,'[1]Ecart validé'!$A:$A,1,FALSE)),Z4898,"Ecart Validé")</f>
        <v>valid</v>
      </c>
      <c r="R4898" t="s">
        <v>30</v>
      </c>
      <c r="S4898" t="s">
        <v>42</v>
      </c>
      <c r="T4898" t="s">
        <v>325</v>
      </c>
      <c r="U4898" s="13" t="s">
        <v>6596</v>
      </c>
      <c r="V4898" t="s">
        <v>45</v>
      </c>
      <c r="W4898" t="s">
        <v>46</v>
      </c>
      <c r="X4898" t="s">
        <v>47</v>
      </c>
      <c r="Y4898" t="s">
        <v>47</v>
      </c>
      <c r="Z4898" t="s">
        <v>31</v>
      </c>
    </row>
    <row r="4899" spans="1:26" ht="81" customHeight="1" x14ac:dyDescent="0.3">
      <c r="A4899" t="s">
        <v>6597</v>
      </c>
      <c r="B4899" t="s">
        <v>6107</v>
      </c>
      <c r="C4899">
        <v>115736</v>
      </c>
      <c r="D4899" t="str">
        <f>+VLOOKUP(C4899,Param!K:L,2,FALSE)</f>
        <v>CCE LTD (COKE)</v>
      </c>
      <c r="E4899" t="s">
        <v>6591</v>
      </c>
      <c r="F4899" t="s">
        <v>37</v>
      </c>
      <c r="G4899" t="s">
        <v>1422</v>
      </c>
      <c r="H4899" s="5">
        <v>1560.54</v>
      </c>
      <c r="I4899" s="5">
        <v>1560.54</v>
      </c>
      <c r="J4899" s="5">
        <v>0</v>
      </c>
      <c r="K4899" s="5">
        <v>1560.54</v>
      </c>
      <c r="L4899" s="5">
        <v>0</v>
      </c>
      <c r="M4899" t="str">
        <f>IF(ISERROR(VLOOKUP(A4899,'[1]Ecart validé'!$A:$A,1,FALSE)),Z4899,"Ecart Validé")</f>
        <v>valid</v>
      </c>
      <c r="R4899" t="s">
        <v>456</v>
      </c>
      <c r="S4899" t="s">
        <v>42</v>
      </c>
      <c r="T4899" t="s">
        <v>257</v>
      </c>
      <c r="U4899" s="13" t="s">
        <v>6598</v>
      </c>
      <c r="V4899" t="s">
        <v>45</v>
      </c>
      <c r="W4899" t="s">
        <v>46</v>
      </c>
      <c r="X4899" t="s">
        <v>47</v>
      </c>
      <c r="Y4899" t="s">
        <v>47</v>
      </c>
      <c r="Z4899" t="s">
        <v>31</v>
      </c>
    </row>
    <row r="4900" spans="1:26" x14ac:dyDescent="0.3">
      <c r="A4900" t="s">
        <v>6599</v>
      </c>
      <c r="B4900" t="s">
        <v>6107</v>
      </c>
      <c r="C4900">
        <v>115817</v>
      </c>
      <c r="D4900" t="str">
        <f>+VLOOKUP(C4900,Param!K:L,2,FALSE)</f>
        <v>MCCAIN FOODS (G.B.) LIMITED</v>
      </c>
      <c r="E4900" t="s">
        <v>6600</v>
      </c>
      <c r="F4900" t="s">
        <v>28</v>
      </c>
      <c r="G4900" t="s">
        <v>1422</v>
      </c>
      <c r="H4900" s="5">
        <v>431.80919999999901</v>
      </c>
      <c r="I4900" s="5">
        <v>431.80919999999998</v>
      </c>
      <c r="J4900" s="5">
        <v>-2.2737367544323201E-13</v>
      </c>
      <c r="K4900" s="5">
        <v>431.80919999999901</v>
      </c>
      <c r="L4900" s="5">
        <v>0</v>
      </c>
      <c r="M4900" t="str">
        <f>IF(ISERROR(VLOOKUP(A4900,'[1]Ecart validé'!$A:$A,1,FALSE)),Z4900,"Ecart Validé")</f>
        <v>valid</v>
      </c>
      <c r="R4900" t="s">
        <v>30</v>
      </c>
      <c r="X4900"/>
      <c r="Y4900"/>
      <c r="Z4900" t="s">
        <v>31</v>
      </c>
    </row>
    <row r="4901" spans="1:26" x14ac:dyDescent="0.3">
      <c r="A4901" t="s">
        <v>6601</v>
      </c>
      <c r="B4901" t="s">
        <v>6107</v>
      </c>
      <c r="C4901">
        <v>115817</v>
      </c>
      <c r="D4901" t="str">
        <f>+VLOOKUP(C4901,Param!K:L,2,FALSE)</f>
        <v>MCCAIN FOODS (G.B.) LIMITED</v>
      </c>
      <c r="E4901" t="s">
        <v>6600</v>
      </c>
      <c r="F4901" t="s">
        <v>33</v>
      </c>
      <c r="G4901" t="s">
        <v>1422</v>
      </c>
      <c r="H4901" s="5">
        <v>8.9607999999999901</v>
      </c>
      <c r="I4901" s="5">
        <v>8.9608000000000008</v>
      </c>
      <c r="J4901" s="5">
        <v>-1.7763568394002501E-15</v>
      </c>
      <c r="K4901" s="5">
        <v>8.9607999999999901</v>
      </c>
      <c r="L4901" s="5">
        <v>0</v>
      </c>
      <c r="M4901" t="str">
        <f>IF(ISERROR(VLOOKUP(A4901,'[1]Ecart validé'!$A:$A,1,FALSE)),Z4901,"Ecart Validé")</f>
        <v>valid</v>
      </c>
      <c r="R4901" t="s">
        <v>30</v>
      </c>
      <c r="X4901"/>
      <c r="Y4901"/>
      <c r="Z4901" t="s">
        <v>31</v>
      </c>
    </row>
    <row r="4902" spans="1:26" x14ac:dyDescent="0.3">
      <c r="A4902" t="s">
        <v>6602</v>
      </c>
      <c r="B4902" t="s">
        <v>6107</v>
      </c>
      <c r="C4902">
        <v>115817</v>
      </c>
      <c r="D4902" t="str">
        <f>+VLOOKUP(C4902,Param!K:L,2,FALSE)</f>
        <v>MCCAIN FOODS (G.B.) LIMITED</v>
      </c>
      <c r="E4902" t="s">
        <v>6600</v>
      </c>
      <c r="F4902" t="s">
        <v>35</v>
      </c>
      <c r="G4902" t="s">
        <v>1422</v>
      </c>
      <c r="H4902" s="5">
        <v>96.738200000000006</v>
      </c>
      <c r="I4902" s="5">
        <v>96.738200000000006</v>
      </c>
      <c r="J4902" s="5">
        <v>0</v>
      </c>
      <c r="K4902" s="5">
        <v>96.738200000000006</v>
      </c>
      <c r="L4902" s="5">
        <v>0</v>
      </c>
      <c r="M4902" t="str">
        <f>IF(ISERROR(VLOOKUP(A4902,'[1]Ecart validé'!$A:$A,1,FALSE)),Z4902,"Ecart Validé")</f>
        <v>valid</v>
      </c>
      <c r="R4902" t="s">
        <v>30</v>
      </c>
      <c r="X4902"/>
      <c r="Y4902"/>
      <c r="Z4902" t="s">
        <v>31</v>
      </c>
    </row>
    <row r="4903" spans="1:26" x14ac:dyDescent="0.3">
      <c r="A4903" t="s">
        <v>6603</v>
      </c>
      <c r="B4903" t="s">
        <v>6107</v>
      </c>
      <c r="C4903">
        <v>115817</v>
      </c>
      <c r="D4903" t="str">
        <f>+VLOOKUP(C4903,Param!K:L,2,FALSE)</f>
        <v>MCCAIN FOODS (G.B.) LIMITED</v>
      </c>
      <c r="E4903" t="s">
        <v>6600</v>
      </c>
      <c r="F4903" t="s">
        <v>37</v>
      </c>
      <c r="G4903" t="s">
        <v>1422</v>
      </c>
      <c r="H4903" s="5">
        <v>105.89619999999999</v>
      </c>
      <c r="I4903" s="5">
        <v>105.89619999999999</v>
      </c>
      <c r="J4903" s="5">
        <v>0</v>
      </c>
      <c r="K4903" s="5">
        <v>105.89619999999999</v>
      </c>
      <c r="L4903" s="5">
        <v>0</v>
      </c>
      <c r="M4903" t="str">
        <f>IF(ISERROR(VLOOKUP(A4903,'[1]Ecart validé'!$A:$A,1,FALSE)),Z4903,"Ecart Validé")</f>
        <v>valid</v>
      </c>
      <c r="R4903" t="s">
        <v>30</v>
      </c>
      <c r="X4903"/>
      <c r="Y4903"/>
      <c r="Z4903" t="s">
        <v>31</v>
      </c>
    </row>
    <row r="4904" spans="1:26" ht="43.2" x14ac:dyDescent="0.3">
      <c r="A4904" t="s">
        <v>6604</v>
      </c>
      <c r="B4904" t="s">
        <v>6107</v>
      </c>
      <c r="C4904">
        <v>115905</v>
      </c>
      <c r="D4904" t="str">
        <f>+VLOOKUP(C4904,Param!K:L,2,FALSE)</f>
        <v>DIAGEO GREAT BRITAIN</v>
      </c>
      <c r="E4904" t="s">
        <v>6605</v>
      </c>
      <c r="F4904" t="s">
        <v>28</v>
      </c>
      <c r="G4904" t="s">
        <v>1422</v>
      </c>
      <c r="H4904" s="5">
        <v>2792.78</v>
      </c>
      <c r="I4904" s="5">
        <v>2795.8186999999998</v>
      </c>
      <c r="J4904" s="5">
        <v>-3.0386999999995998</v>
      </c>
      <c r="K4904" s="5">
        <v>2795.8186999999998</v>
      </c>
      <c r="L4904" s="5">
        <v>-3.0386999999995998</v>
      </c>
      <c r="M4904" t="str">
        <f>IF(ISERROR(VLOOKUP(A4904,'[1]Ecart validé'!$A:$A,1,FALSE)),Z4904,"Ecart Validé")</f>
        <v>waiting</v>
      </c>
      <c r="N4904" t="s">
        <v>6606</v>
      </c>
      <c r="O4904" t="s">
        <v>6607</v>
      </c>
      <c r="P4904" t="s">
        <v>85</v>
      </c>
      <c r="Q4904" t="s">
        <v>6608</v>
      </c>
      <c r="R4904" t="s">
        <v>456</v>
      </c>
      <c r="S4904" t="s">
        <v>42</v>
      </c>
      <c r="T4904" t="s">
        <v>43</v>
      </c>
      <c r="U4904" s="13" t="s">
        <v>6609</v>
      </c>
      <c r="V4904" t="s">
        <v>45</v>
      </c>
      <c r="W4904" t="s">
        <v>46</v>
      </c>
      <c r="X4904" t="s">
        <v>6610</v>
      </c>
      <c r="Y4904" t="s">
        <v>6610</v>
      </c>
      <c r="Z4904" t="s">
        <v>260</v>
      </c>
    </row>
    <row r="4905" spans="1:26" ht="43.2" x14ac:dyDescent="0.3">
      <c r="A4905" t="s">
        <v>6611</v>
      </c>
      <c r="B4905" t="s">
        <v>6107</v>
      </c>
      <c r="C4905">
        <v>115905</v>
      </c>
      <c r="D4905" t="str">
        <f>+VLOOKUP(C4905,Param!K:L,2,FALSE)</f>
        <v>DIAGEO GREAT BRITAIN</v>
      </c>
      <c r="E4905" t="s">
        <v>6605</v>
      </c>
      <c r="F4905" t="s">
        <v>33</v>
      </c>
      <c r="G4905" t="s">
        <v>1422</v>
      </c>
      <c r="H4905" s="5">
        <v>39.54</v>
      </c>
      <c r="I4905" s="5">
        <v>39.4206</v>
      </c>
      <c r="J4905" s="5">
        <v>0.11939999999999799</v>
      </c>
      <c r="K4905" s="5">
        <v>39.4206</v>
      </c>
      <c r="L4905" s="5">
        <v>0.11939999999999799</v>
      </c>
      <c r="M4905" t="str">
        <f>IF(ISERROR(VLOOKUP(A4905,'[1]Ecart validé'!$A:$A,1,FALSE)),Z4905,"Ecart Validé")</f>
        <v>valid</v>
      </c>
      <c r="R4905" t="s">
        <v>456</v>
      </c>
      <c r="S4905" t="s">
        <v>42</v>
      </c>
      <c r="T4905" t="s">
        <v>43</v>
      </c>
      <c r="U4905" s="13" t="s">
        <v>6612</v>
      </c>
      <c r="V4905" t="s">
        <v>45</v>
      </c>
      <c r="W4905" t="s">
        <v>46</v>
      </c>
      <c r="X4905" t="s">
        <v>6610</v>
      </c>
      <c r="Y4905" t="s">
        <v>6610</v>
      </c>
      <c r="Z4905" t="s">
        <v>31</v>
      </c>
    </row>
    <row r="4906" spans="1:26" x14ac:dyDescent="0.3">
      <c r="A4906" t="s">
        <v>6613</v>
      </c>
      <c r="B4906" t="s">
        <v>6107</v>
      </c>
      <c r="C4906">
        <v>116658</v>
      </c>
      <c r="D4906" t="str">
        <f>+VLOOKUP(C4906,Param!K:L,2,FALSE)</f>
        <v>Serviceline</v>
      </c>
      <c r="E4906" t="s">
        <v>6614</v>
      </c>
      <c r="F4906" t="s">
        <v>28</v>
      </c>
      <c r="G4906" t="s">
        <v>1422</v>
      </c>
      <c r="H4906" s="5">
        <v>478.03</v>
      </c>
      <c r="I4906" s="5">
        <v>478.66</v>
      </c>
      <c r="J4906" s="5">
        <v>-0.63000000000005196</v>
      </c>
      <c r="K4906" s="5">
        <v>478.03</v>
      </c>
      <c r="L4906" s="5">
        <v>0</v>
      </c>
      <c r="M4906" t="str">
        <f>IF(ISERROR(VLOOKUP(A4906,'[1]Ecart validé'!$A:$A,1,FALSE)),Z4906,"Ecart Validé")</f>
        <v>valid</v>
      </c>
      <c r="R4906" t="s">
        <v>30</v>
      </c>
      <c r="X4906"/>
      <c r="Y4906"/>
      <c r="Z4906" t="s">
        <v>31</v>
      </c>
    </row>
    <row r="4907" spans="1:26" x14ac:dyDescent="0.3">
      <c r="A4907" t="s">
        <v>6615</v>
      </c>
      <c r="B4907" t="s">
        <v>6107</v>
      </c>
      <c r="C4907">
        <v>116658</v>
      </c>
      <c r="D4907" t="str">
        <f>+VLOOKUP(C4907,Param!K:L,2,FALSE)</f>
        <v>Serviceline</v>
      </c>
      <c r="E4907" t="s">
        <v>6614</v>
      </c>
      <c r="F4907" t="s">
        <v>33</v>
      </c>
      <c r="G4907" t="s">
        <v>1422</v>
      </c>
      <c r="H4907" s="5">
        <v>63.462600000000002</v>
      </c>
      <c r="I4907" s="5">
        <v>63.462600000000002</v>
      </c>
      <c r="J4907" s="5">
        <v>0</v>
      </c>
      <c r="K4907" s="5">
        <v>63.462600000000002</v>
      </c>
      <c r="L4907" s="5">
        <v>0</v>
      </c>
      <c r="M4907" t="str">
        <f>IF(ISERROR(VLOOKUP(A4907,'[1]Ecart validé'!$A:$A,1,FALSE)),Z4907,"Ecart Validé")</f>
        <v>valid</v>
      </c>
      <c r="R4907" t="s">
        <v>30</v>
      </c>
      <c r="X4907"/>
      <c r="Y4907"/>
      <c r="Z4907" t="s">
        <v>31</v>
      </c>
    </row>
    <row r="4908" spans="1:26" x14ac:dyDescent="0.3">
      <c r="A4908" t="s">
        <v>6616</v>
      </c>
      <c r="B4908" t="s">
        <v>6107</v>
      </c>
      <c r="C4908">
        <v>116658</v>
      </c>
      <c r="D4908" t="str">
        <f>+VLOOKUP(C4908,Param!K:L,2,FALSE)</f>
        <v>Serviceline</v>
      </c>
      <c r="E4908" t="s">
        <v>6614</v>
      </c>
      <c r="F4908" t="s">
        <v>35</v>
      </c>
      <c r="G4908" t="s">
        <v>1422</v>
      </c>
      <c r="H4908" s="5">
        <v>63.462600000000002</v>
      </c>
      <c r="I4908" s="5">
        <v>63.462600000000002</v>
      </c>
      <c r="J4908" s="5">
        <v>0</v>
      </c>
      <c r="K4908" s="5">
        <v>63.462600000000002</v>
      </c>
      <c r="L4908" s="5">
        <v>0</v>
      </c>
      <c r="M4908" t="str">
        <f>IF(ISERROR(VLOOKUP(A4908,'[1]Ecart validé'!$A:$A,1,FALSE)),Z4908,"Ecart Validé")</f>
        <v>valid</v>
      </c>
      <c r="R4908" t="s">
        <v>30</v>
      </c>
      <c r="X4908"/>
      <c r="Y4908"/>
      <c r="Z4908" t="s">
        <v>31</v>
      </c>
    </row>
    <row r="4909" spans="1:26" x14ac:dyDescent="0.3">
      <c r="A4909" t="s">
        <v>6617</v>
      </c>
      <c r="B4909" t="s">
        <v>6107</v>
      </c>
      <c r="C4909">
        <v>116658</v>
      </c>
      <c r="D4909" t="str">
        <f>+VLOOKUP(C4909,Param!K:L,2,FALSE)</f>
        <v>Serviceline</v>
      </c>
      <c r="E4909" t="s">
        <v>6614</v>
      </c>
      <c r="F4909" t="s">
        <v>37</v>
      </c>
      <c r="G4909" t="s">
        <v>1422</v>
      </c>
      <c r="H4909" s="5">
        <v>168.56299999999999</v>
      </c>
      <c r="I4909" s="5">
        <v>168.56299999999999</v>
      </c>
      <c r="J4909" s="5">
        <v>0</v>
      </c>
      <c r="K4909" s="5">
        <v>168.56299999999999</v>
      </c>
      <c r="L4909" s="5">
        <v>0</v>
      </c>
      <c r="M4909" t="str">
        <f>IF(ISERROR(VLOOKUP(A4909,'[1]Ecart validé'!$A:$A,1,FALSE)),Z4909,"Ecart Validé")</f>
        <v>valid</v>
      </c>
      <c r="R4909" t="s">
        <v>30</v>
      </c>
      <c r="X4909"/>
      <c r="Y4909"/>
      <c r="Z4909" t="s">
        <v>31</v>
      </c>
    </row>
    <row r="4910" spans="1:26" ht="86.4" x14ac:dyDescent="0.3">
      <c r="A4910" t="s">
        <v>6618</v>
      </c>
      <c r="B4910" t="s">
        <v>6107</v>
      </c>
      <c r="C4910">
        <v>116813</v>
      </c>
      <c r="D4910" t="str">
        <f>+VLOOKUP(C4910,Param!K:L,2,FALSE)</f>
        <v>WILLIAM GRANT &amp; SONS UK LIMITED</v>
      </c>
      <c r="E4910" t="s">
        <v>6619</v>
      </c>
      <c r="F4910" t="s">
        <v>28</v>
      </c>
      <c r="G4910" t="s">
        <v>1422</v>
      </c>
      <c r="H4910" s="5">
        <v>1066.53143999999</v>
      </c>
      <c r="I4910" s="5">
        <v>1073.9100000000001</v>
      </c>
      <c r="J4910" s="5">
        <v>-7.3785600000048799</v>
      </c>
      <c r="K4910" s="5">
        <v>1073.9100000000001</v>
      </c>
      <c r="L4910" s="5">
        <v>-7.3785600000048799</v>
      </c>
      <c r="M4910" t="str">
        <f>IF(ISERROR(VLOOKUP(A4910,'[1]Ecart validé'!$A:$A,1,FALSE)),Z4910,"Ecart Validé")</f>
        <v>Ecart Validé</v>
      </c>
      <c r="N4910" t="s">
        <v>6620</v>
      </c>
      <c r="O4910" t="s">
        <v>6621</v>
      </c>
      <c r="P4910" t="s">
        <v>85</v>
      </c>
      <c r="Q4910" t="s">
        <v>6622</v>
      </c>
      <c r="R4910" t="s">
        <v>30</v>
      </c>
      <c r="S4910" t="s">
        <v>42</v>
      </c>
      <c r="T4910" t="s">
        <v>43</v>
      </c>
      <c r="U4910" s="13" t="s">
        <v>6623</v>
      </c>
      <c r="V4910" t="s">
        <v>45</v>
      </c>
      <c r="X4910" t="s">
        <v>458</v>
      </c>
      <c r="Y4910" t="s">
        <v>458</v>
      </c>
      <c r="Z4910" t="s">
        <v>88</v>
      </c>
    </row>
    <row r="4911" spans="1:26" x14ac:dyDescent="0.3">
      <c r="A4911" t="s">
        <v>6624</v>
      </c>
      <c r="B4911" t="s">
        <v>6107</v>
      </c>
      <c r="C4911">
        <v>116813</v>
      </c>
      <c r="D4911" t="str">
        <f>+VLOOKUP(C4911,Param!K:L,2,FALSE)</f>
        <v>WILLIAM GRANT &amp; SONS UK LIMITED</v>
      </c>
      <c r="E4911" t="s">
        <v>6619</v>
      </c>
      <c r="F4911" t="s">
        <v>33</v>
      </c>
      <c r="G4911" t="s">
        <v>1422</v>
      </c>
      <c r="H4911" s="5">
        <v>11.45</v>
      </c>
      <c r="I4911" s="5">
        <v>10.585000000000001</v>
      </c>
      <c r="J4911" s="5">
        <v>0.86499999999999799</v>
      </c>
      <c r="K4911" s="5">
        <v>10.585000000000001</v>
      </c>
      <c r="L4911" s="5">
        <v>0.86499999999999799</v>
      </c>
      <c r="M4911" t="str">
        <f>IF(ISERROR(VLOOKUP(A4911,'[1]Ecart validé'!$A:$A,1,FALSE)),Z4911,"Ecart Validé")</f>
        <v>valid</v>
      </c>
      <c r="R4911" t="s">
        <v>30</v>
      </c>
      <c r="X4911"/>
      <c r="Y4911"/>
      <c r="Z4911" t="s">
        <v>31</v>
      </c>
    </row>
    <row r="4912" spans="1:26" ht="72" x14ac:dyDescent="0.3">
      <c r="A4912" t="s">
        <v>6625</v>
      </c>
      <c r="B4912" t="s">
        <v>6107</v>
      </c>
      <c r="C4912">
        <v>117419</v>
      </c>
      <c r="D4912" t="str">
        <f>+VLOOKUP(C4912,Param!K:L,2,FALSE)</f>
        <v>HATCH MANSFIELD AGENCIES</v>
      </c>
      <c r="E4912" t="s">
        <v>6626</v>
      </c>
      <c r="F4912" t="s">
        <v>28</v>
      </c>
      <c r="G4912" t="s">
        <v>1422</v>
      </c>
      <c r="H4912" s="5">
        <v>1301.624879</v>
      </c>
      <c r="I4912" s="5">
        <v>1303.075</v>
      </c>
      <c r="J4912" s="5">
        <v>-1.4501210000000799</v>
      </c>
      <c r="K4912" s="5">
        <v>1303.075</v>
      </c>
      <c r="L4912" s="5">
        <v>-1.4501210000000799</v>
      </c>
      <c r="M4912" t="str">
        <f>IF(ISERROR(VLOOKUP(A4912,'[1]Ecart validé'!$A:$A,1,FALSE)),Z4912,"Ecart Validé")</f>
        <v>Ecart Validé</v>
      </c>
      <c r="N4912" t="s">
        <v>6627</v>
      </c>
      <c r="O4912" t="s">
        <v>6628</v>
      </c>
      <c r="P4912" t="s">
        <v>85</v>
      </c>
      <c r="Q4912" t="s">
        <v>6629</v>
      </c>
      <c r="R4912" t="s">
        <v>30</v>
      </c>
      <c r="S4912" t="s">
        <v>42</v>
      </c>
      <c r="T4912" t="s">
        <v>43</v>
      </c>
      <c r="U4912" s="13" t="s">
        <v>6630</v>
      </c>
      <c r="V4912" t="s">
        <v>45</v>
      </c>
      <c r="X4912" t="s">
        <v>458</v>
      </c>
      <c r="Y4912" t="s">
        <v>458</v>
      </c>
      <c r="Z4912" t="s">
        <v>88</v>
      </c>
    </row>
    <row r="4913" spans="1:26" x14ac:dyDescent="0.3">
      <c r="A4913" t="s">
        <v>6631</v>
      </c>
      <c r="B4913" t="s">
        <v>6107</v>
      </c>
      <c r="C4913">
        <v>117419</v>
      </c>
      <c r="D4913" t="str">
        <f>+VLOOKUP(C4913,Param!K:L,2,FALSE)</f>
        <v>HATCH MANSFIELD AGENCIES</v>
      </c>
      <c r="E4913" t="s">
        <v>6626</v>
      </c>
      <c r="F4913" t="s">
        <v>35</v>
      </c>
      <c r="G4913" t="s">
        <v>1422</v>
      </c>
      <c r="H4913" s="5">
        <v>262.23899999999998</v>
      </c>
      <c r="I4913" s="5">
        <v>262.23899999999998</v>
      </c>
      <c r="J4913" s="5">
        <v>0</v>
      </c>
      <c r="K4913" s="5">
        <v>262.23899999999998</v>
      </c>
      <c r="L4913" s="5">
        <v>0</v>
      </c>
      <c r="M4913" t="str">
        <f>IF(ISERROR(VLOOKUP(A4913,'[1]Ecart validé'!$A:$A,1,FALSE)),Z4913,"Ecart Validé")</f>
        <v>valid</v>
      </c>
      <c r="R4913" t="s">
        <v>30</v>
      </c>
      <c r="X4913"/>
      <c r="Y4913"/>
      <c r="Z4913" t="s">
        <v>31</v>
      </c>
    </row>
    <row r="4914" spans="1:26" x14ac:dyDescent="0.3">
      <c r="A4914" t="s">
        <v>6632</v>
      </c>
      <c r="B4914" t="s">
        <v>6107</v>
      </c>
      <c r="C4914">
        <v>117419</v>
      </c>
      <c r="D4914" t="str">
        <f>+VLOOKUP(C4914,Param!K:L,2,FALSE)</f>
        <v>HATCH MANSFIELD AGENCIES</v>
      </c>
      <c r="E4914" t="s">
        <v>6626</v>
      </c>
      <c r="F4914" t="s">
        <v>37</v>
      </c>
      <c r="G4914" t="s">
        <v>1422</v>
      </c>
      <c r="H4914" s="5">
        <v>423.84</v>
      </c>
      <c r="I4914" s="5">
        <v>423.84</v>
      </c>
      <c r="J4914" s="5">
        <v>0</v>
      </c>
      <c r="K4914" s="5">
        <v>423.84</v>
      </c>
      <c r="L4914" s="5">
        <v>0</v>
      </c>
      <c r="M4914" t="str">
        <f>IF(ISERROR(VLOOKUP(A4914,'[1]Ecart validé'!$A:$A,1,FALSE)),Z4914,"Ecart Validé")</f>
        <v>valid</v>
      </c>
      <c r="R4914" t="s">
        <v>30</v>
      </c>
      <c r="X4914"/>
      <c r="Y4914"/>
      <c r="Z4914" t="s">
        <v>31</v>
      </c>
    </row>
    <row r="4915" spans="1:26" x14ac:dyDescent="0.3">
      <c r="A4915" t="s">
        <v>6633</v>
      </c>
      <c r="B4915" t="s">
        <v>6107</v>
      </c>
      <c r="C4915">
        <v>118233</v>
      </c>
      <c r="D4915" t="str">
        <f>+VLOOKUP(C4915,Param!K:L,2,FALSE)</f>
        <v>BIC GRAPHIC EUROPE SA</v>
      </c>
      <c r="E4915">
        <v>29306039</v>
      </c>
      <c r="F4915" t="s">
        <v>28</v>
      </c>
      <c r="G4915" t="s">
        <v>1422</v>
      </c>
      <c r="H4915" s="5">
        <v>605.99</v>
      </c>
      <c r="I4915" s="5">
        <v>606.25</v>
      </c>
      <c r="J4915" s="5">
        <v>-0.259999999999877</v>
      </c>
      <c r="K4915" s="5">
        <v>605.99</v>
      </c>
      <c r="L4915" s="5">
        <v>0</v>
      </c>
      <c r="M4915" t="str">
        <f>IF(ISERROR(VLOOKUP(A4915,'[1]Ecart validé'!$A:$A,1,FALSE)),Z4915,"Ecart Validé")</f>
        <v>valid</v>
      </c>
      <c r="R4915" t="s">
        <v>30</v>
      </c>
      <c r="X4915"/>
      <c r="Y4915"/>
      <c r="Z4915" t="s">
        <v>31</v>
      </c>
    </row>
    <row r="4916" spans="1:26" x14ac:dyDescent="0.3">
      <c r="A4916" t="s">
        <v>6634</v>
      </c>
      <c r="B4916" t="s">
        <v>6107</v>
      </c>
      <c r="C4916">
        <v>118233</v>
      </c>
      <c r="D4916" t="str">
        <f>+VLOOKUP(C4916,Param!K:L,2,FALSE)</f>
        <v>BIC GRAPHIC EUROPE SA</v>
      </c>
      <c r="E4916">
        <v>29306039</v>
      </c>
      <c r="F4916" t="s">
        <v>33</v>
      </c>
      <c r="G4916" t="s">
        <v>1422</v>
      </c>
      <c r="H4916" s="5">
        <v>5.5</v>
      </c>
      <c r="I4916" s="5">
        <v>5.5</v>
      </c>
      <c r="J4916" s="5">
        <v>0</v>
      </c>
      <c r="K4916" s="5">
        <v>5.5</v>
      </c>
      <c r="L4916" s="5">
        <v>0</v>
      </c>
      <c r="M4916" t="str">
        <f>IF(ISERROR(VLOOKUP(A4916,'[1]Ecart validé'!$A:$A,1,FALSE)),Z4916,"Ecart Validé")</f>
        <v>valid</v>
      </c>
      <c r="R4916" t="s">
        <v>30</v>
      </c>
      <c r="X4916"/>
      <c r="Y4916"/>
      <c r="Z4916" t="s">
        <v>31</v>
      </c>
    </row>
    <row r="4917" spans="1:26" x14ac:dyDescent="0.3">
      <c r="A4917" t="s">
        <v>6635</v>
      </c>
      <c r="B4917" t="s">
        <v>6107</v>
      </c>
      <c r="C4917">
        <v>118233</v>
      </c>
      <c r="D4917" t="str">
        <f>+VLOOKUP(C4917,Param!K:L,2,FALSE)</f>
        <v>BIC GRAPHIC EUROPE SA</v>
      </c>
      <c r="E4917">
        <v>29306039</v>
      </c>
      <c r="F4917" t="s">
        <v>35</v>
      </c>
      <c r="G4917" t="s">
        <v>1422</v>
      </c>
      <c r="H4917" s="5">
        <v>13.4945</v>
      </c>
      <c r="I4917" s="5">
        <v>13.4945</v>
      </c>
      <c r="J4917" s="5">
        <v>0</v>
      </c>
      <c r="K4917" s="5">
        <v>13.4945</v>
      </c>
      <c r="L4917" s="5">
        <v>0</v>
      </c>
      <c r="M4917" t="str">
        <f>IF(ISERROR(VLOOKUP(A4917,'[1]Ecart validé'!$A:$A,1,FALSE)),Z4917,"Ecart Validé")</f>
        <v>valid</v>
      </c>
      <c r="R4917" t="s">
        <v>30</v>
      </c>
      <c r="X4917"/>
      <c r="Y4917"/>
      <c r="Z4917" t="s">
        <v>31</v>
      </c>
    </row>
    <row r="4918" spans="1:26" x14ac:dyDescent="0.3">
      <c r="A4918" t="s">
        <v>6636</v>
      </c>
      <c r="B4918" t="s">
        <v>6107</v>
      </c>
      <c r="C4918">
        <v>118233</v>
      </c>
      <c r="D4918" t="str">
        <f>+VLOOKUP(C4918,Param!K:L,2,FALSE)</f>
        <v>BIC GRAPHIC EUROPE SA</v>
      </c>
      <c r="E4918">
        <v>29306039</v>
      </c>
      <c r="F4918" t="s">
        <v>37</v>
      </c>
      <c r="G4918" t="s">
        <v>1422</v>
      </c>
      <c r="H4918" s="5">
        <v>22.314</v>
      </c>
      <c r="I4918" s="5">
        <v>22.314</v>
      </c>
      <c r="J4918" s="5">
        <v>0</v>
      </c>
      <c r="K4918" s="5">
        <v>22.314</v>
      </c>
      <c r="L4918" s="5">
        <v>0</v>
      </c>
      <c r="M4918" t="str">
        <f>IF(ISERROR(VLOOKUP(A4918,'[1]Ecart validé'!$A:$A,1,FALSE)),Z4918,"Ecart Validé")</f>
        <v>valid</v>
      </c>
      <c r="R4918" t="s">
        <v>30</v>
      </c>
      <c r="X4918"/>
      <c r="Y4918"/>
      <c r="Z4918" t="s">
        <v>31</v>
      </c>
    </row>
    <row r="4919" spans="1:26" x14ac:dyDescent="0.3">
      <c r="A4919" t="s">
        <v>6637</v>
      </c>
      <c r="B4919" t="s">
        <v>6107</v>
      </c>
      <c r="C4919">
        <v>118233</v>
      </c>
      <c r="D4919" t="str">
        <f>+VLOOKUP(C4919,Param!K:L,2,FALSE)</f>
        <v>BIC GRAPHIC EUROPE SA</v>
      </c>
      <c r="E4919" t="s">
        <v>6638</v>
      </c>
      <c r="F4919" t="s">
        <v>35</v>
      </c>
      <c r="G4919" t="s">
        <v>1422</v>
      </c>
      <c r="H4919" s="5">
        <v>-4.1750000000000398E-3</v>
      </c>
      <c r="J4919" s="5">
        <v>-4.1750000000000398E-3</v>
      </c>
      <c r="K4919" s="5">
        <v>-4.1750000000000398E-3</v>
      </c>
      <c r="L4919" s="5">
        <v>0</v>
      </c>
      <c r="M4919" t="str">
        <f>IF(ISERROR(VLOOKUP(A4919,'[1]Ecart validé'!$A:$A,1,FALSE)),Z4919,"Ecart Validé")</f>
        <v>valid</v>
      </c>
      <c r="X4919"/>
      <c r="Y4919"/>
      <c r="Z4919" t="s">
        <v>31</v>
      </c>
    </row>
    <row r="4920" spans="1:26" x14ac:dyDescent="0.3">
      <c r="A4920" t="s">
        <v>6639</v>
      </c>
      <c r="B4920" t="s">
        <v>6107</v>
      </c>
      <c r="C4920">
        <v>118459</v>
      </c>
      <c r="D4920" t="str">
        <f>+VLOOKUP(C4920,Param!K:L,2,FALSE)</f>
        <v>Sylvan Ltd</v>
      </c>
      <c r="E4920" t="s">
        <v>6640</v>
      </c>
      <c r="F4920" t="s">
        <v>37</v>
      </c>
      <c r="G4920" t="s">
        <v>1422</v>
      </c>
      <c r="H4920" s="5">
        <v>624.97</v>
      </c>
      <c r="I4920" s="5">
        <v>624.97</v>
      </c>
      <c r="J4920" s="5">
        <v>0</v>
      </c>
      <c r="K4920" s="5">
        <v>624.97</v>
      </c>
      <c r="L4920" s="5">
        <v>0</v>
      </c>
      <c r="M4920" t="str">
        <f>IF(ISERROR(VLOOKUP(A4920,'[1]Ecart validé'!$A:$A,1,FALSE)),Z4920,"Ecart Validé")</f>
        <v>valid</v>
      </c>
      <c r="R4920" t="s">
        <v>30</v>
      </c>
      <c r="X4920"/>
      <c r="Y4920"/>
      <c r="Z4920" t="s">
        <v>31</v>
      </c>
    </row>
    <row r="4921" spans="1:26" ht="72" x14ac:dyDescent="0.3">
      <c r="A4921" t="s">
        <v>6641</v>
      </c>
      <c r="B4921" t="s">
        <v>6107</v>
      </c>
      <c r="C4921">
        <v>119281</v>
      </c>
      <c r="D4921" t="str">
        <f>+VLOOKUP(C4921,Param!K:L,2,FALSE)</f>
        <v>NESTLE UK LTD</v>
      </c>
      <c r="E4921" t="s">
        <v>6642</v>
      </c>
      <c r="F4921" t="s">
        <v>28</v>
      </c>
      <c r="G4921" t="s">
        <v>1422</v>
      </c>
      <c r="H4921" s="5">
        <v>445.11959999999902</v>
      </c>
      <c r="I4921" s="5">
        <v>445.1223</v>
      </c>
      <c r="J4921" s="5">
        <v>-2.7000000000611999E-3</v>
      </c>
      <c r="K4921" s="5">
        <v>445.11959999999902</v>
      </c>
      <c r="L4921" s="5">
        <v>0</v>
      </c>
      <c r="M4921" t="str">
        <f>IF(ISERROR(VLOOKUP(A4921,'[1]Ecart validé'!$A:$A,1,FALSE)),Z4921,"Ecart Validé")</f>
        <v>valid</v>
      </c>
      <c r="R4921" t="s">
        <v>30</v>
      </c>
      <c r="S4921" t="s">
        <v>42</v>
      </c>
      <c r="T4921" t="s">
        <v>43</v>
      </c>
      <c r="U4921" s="13" t="s">
        <v>6643</v>
      </c>
      <c r="V4921" t="s">
        <v>45</v>
      </c>
      <c r="W4921" t="s">
        <v>46</v>
      </c>
      <c r="X4921" t="s">
        <v>47</v>
      </c>
      <c r="Y4921" t="s">
        <v>47</v>
      </c>
      <c r="Z4921" t="s">
        <v>31</v>
      </c>
    </row>
    <row r="4922" spans="1:26" ht="43.2" x14ac:dyDescent="0.3">
      <c r="A4922" t="s">
        <v>6644</v>
      </c>
      <c r="B4922" t="s">
        <v>6107</v>
      </c>
      <c r="C4922">
        <v>119281</v>
      </c>
      <c r="D4922" t="str">
        <f>+VLOOKUP(C4922,Param!K:L,2,FALSE)</f>
        <v>NESTLE UK LTD</v>
      </c>
      <c r="E4922" t="s">
        <v>6642</v>
      </c>
      <c r="F4922" t="s">
        <v>35</v>
      </c>
      <c r="G4922" t="s">
        <v>1422</v>
      </c>
      <c r="H4922" s="5">
        <v>719.89</v>
      </c>
      <c r="I4922" s="5">
        <v>719.89380000000006</v>
      </c>
      <c r="J4922" s="5">
        <v>-3.8000000000693E-3</v>
      </c>
      <c r="K4922" s="5">
        <v>719.89</v>
      </c>
      <c r="L4922" s="5">
        <v>0</v>
      </c>
      <c r="M4922" t="str">
        <f>IF(ISERROR(VLOOKUP(A4922,'[1]Ecart validé'!$A:$A,1,FALSE)),Z4922,"Ecart Validé")</f>
        <v>valid</v>
      </c>
      <c r="R4922" t="s">
        <v>30</v>
      </c>
      <c r="S4922" t="s">
        <v>42</v>
      </c>
      <c r="T4922" t="s">
        <v>325</v>
      </c>
      <c r="U4922" s="13" t="s">
        <v>6645</v>
      </c>
      <c r="V4922" t="s">
        <v>45</v>
      </c>
      <c r="W4922" t="s">
        <v>46</v>
      </c>
      <c r="X4922" t="s">
        <v>47</v>
      </c>
      <c r="Y4922" t="s">
        <v>47</v>
      </c>
      <c r="Z4922" t="s">
        <v>31</v>
      </c>
    </row>
    <row r="4923" spans="1:26" ht="28.8" x14ac:dyDescent="0.3">
      <c r="A4923" t="s">
        <v>6646</v>
      </c>
      <c r="B4923" t="s">
        <v>6107</v>
      </c>
      <c r="C4923">
        <v>119281</v>
      </c>
      <c r="D4923" t="str">
        <f>+VLOOKUP(C4923,Param!K:L,2,FALSE)</f>
        <v>NESTLE UK LTD</v>
      </c>
      <c r="E4923" t="s">
        <v>6642</v>
      </c>
      <c r="F4923" t="s">
        <v>37</v>
      </c>
      <c r="G4923" t="s">
        <v>1422</v>
      </c>
      <c r="H4923" s="5">
        <v>433.82319999999999</v>
      </c>
      <c r="I4923" s="5">
        <v>433.82319999999999</v>
      </c>
      <c r="J4923" s="5">
        <v>0</v>
      </c>
      <c r="K4923" s="5">
        <v>433.82319999999999</v>
      </c>
      <c r="L4923" s="5">
        <v>0</v>
      </c>
      <c r="M4923" t="str">
        <f>IF(ISERROR(VLOOKUP(A4923,'[1]Ecart validé'!$A:$A,1,FALSE)),Z4923,"Ecart Validé")</f>
        <v>valid</v>
      </c>
      <c r="R4923" t="s">
        <v>30</v>
      </c>
      <c r="S4923" t="s">
        <v>42</v>
      </c>
      <c r="T4923" t="s">
        <v>257</v>
      </c>
      <c r="U4923" s="13" t="s">
        <v>6647</v>
      </c>
      <c r="V4923" t="s">
        <v>45</v>
      </c>
      <c r="W4923" t="s">
        <v>46</v>
      </c>
      <c r="X4923" t="s">
        <v>47</v>
      </c>
      <c r="Y4923" t="s">
        <v>47</v>
      </c>
      <c r="Z4923" t="s">
        <v>31</v>
      </c>
    </row>
    <row r="4924" spans="1:26" x14ac:dyDescent="0.3">
      <c r="A4924" t="s">
        <v>6648</v>
      </c>
      <c r="B4924" t="s">
        <v>6107</v>
      </c>
      <c r="C4924">
        <v>119482</v>
      </c>
      <c r="D4924" t="str">
        <f>+VLOOKUP(C4924,Param!K:L,2,FALSE)</f>
        <v>Faraday Electrical Services Ltd</v>
      </c>
      <c r="E4924" t="s">
        <v>6649</v>
      </c>
      <c r="F4924" t="s">
        <v>28</v>
      </c>
      <c r="G4924" t="s">
        <v>1422</v>
      </c>
      <c r="H4924" s="5">
        <v>80</v>
      </c>
      <c r="I4924" s="5">
        <v>80.34</v>
      </c>
      <c r="J4924" s="5">
        <v>-0.34000000000000302</v>
      </c>
      <c r="K4924" s="5">
        <v>80</v>
      </c>
      <c r="L4924" s="5">
        <v>0</v>
      </c>
      <c r="M4924" t="str">
        <f>IF(ISERROR(VLOOKUP(A4924,'[1]Ecart validé'!$A:$A,1,FALSE)),Z4924,"Ecart Validé")</f>
        <v>valid</v>
      </c>
      <c r="R4924" t="s">
        <v>30</v>
      </c>
      <c r="U4924" s="50"/>
      <c r="X4924"/>
      <c r="Y4924"/>
      <c r="Z4924" t="s">
        <v>31</v>
      </c>
    </row>
    <row r="4925" spans="1:26" x14ac:dyDescent="0.3">
      <c r="A4925" t="s">
        <v>6650</v>
      </c>
      <c r="B4925" t="s">
        <v>6107</v>
      </c>
      <c r="C4925">
        <v>119482</v>
      </c>
      <c r="D4925" t="str">
        <f>+VLOOKUP(C4925,Param!K:L,2,FALSE)</f>
        <v>Faraday Electrical Services Ltd</v>
      </c>
      <c r="E4925" t="s">
        <v>6649</v>
      </c>
      <c r="F4925" t="s">
        <v>33</v>
      </c>
      <c r="G4925" t="s">
        <v>1422</v>
      </c>
      <c r="H4925" s="5">
        <v>280.97140000000002</v>
      </c>
      <c r="I4925" s="5">
        <v>280.97140000000002</v>
      </c>
      <c r="J4925" s="5">
        <v>0</v>
      </c>
      <c r="K4925" s="5">
        <v>280.97140000000002</v>
      </c>
      <c r="L4925" s="5">
        <v>0</v>
      </c>
      <c r="M4925" t="str">
        <f>IF(ISERROR(VLOOKUP(A4925,'[1]Ecart validé'!$A:$A,1,FALSE)),Z4925,"Ecart Validé")</f>
        <v>valid</v>
      </c>
      <c r="R4925" t="s">
        <v>30</v>
      </c>
      <c r="X4925"/>
      <c r="Y4925"/>
      <c r="Z4925" t="s">
        <v>31</v>
      </c>
    </row>
    <row r="4926" spans="1:26" x14ac:dyDescent="0.3">
      <c r="A4926" t="s">
        <v>6651</v>
      </c>
      <c r="B4926" t="s">
        <v>6107</v>
      </c>
      <c r="C4926">
        <v>160520</v>
      </c>
      <c r="D4926" t="str">
        <f>+VLOOKUP(C4926,Param!K:L,2,FALSE)</f>
        <v>Fromagerie Beillevaire Uk Ltd</v>
      </c>
      <c r="E4926" t="s">
        <v>6652</v>
      </c>
      <c r="F4926" t="s">
        <v>28</v>
      </c>
      <c r="G4926" t="s">
        <v>1422</v>
      </c>
      <c r="H4926" s="5">
        <v>197</v>
      </c>
      <c r="I4926" s="5">
        <v>197.24</v>
      </c>
      <c r="J4926" s="5">
        <v>-0.24000000000000901</v>
      </c>
      <c r="K4926" s="5">
        <v>197</v>
      </c>
      <c r="L4926" s="5">
        <v>0</v>
      </c>
      <c r="M4926" t="str">
        <f>IF(ISERROR(VLOOKUP(A4926,'[1]Ecart validé'!$A:$A,1,FALSE)),Z4926,"Ecart Validé")</f>
        <v>valid</v>
      </c>
      <c r="R4926" t="s">
        <v>30</v>
      </c>
      <c r="X4926"/>
      <c r="Y4926"/>
      <c r="Z4926" t="s">
        <v>31</v>
      </c>
    </row>
    <row r="4927" spans="1:26" x14ac:dyDescent="0.3">
      <c r="A4927" t="s">
        <v>6653</v>
      </c>
      <c r="B4927" t="s">
        <v>6107</v>
      </c>
      <c r="C4927">
        <v>160520</v>
      </c>
      <c r="D4927" t="str">
        <f>+VLOOKUP(C4927,Param!K:L,2,FALSE)</f>
        <v>Fromagerie Beillevaire Uk Ltd</v>
      </c>
      <c r="E4927" t="s">
        <v>6652</v>
      </c>
      <c r="F4927" t="s">
        <v>35</v>
      </c>
      <c r="G4927" t="s">
        <v>1422</v>
      </c>
      <c r="H4927" s="5">
        <v>8.7904999999999998</v>
      </c>
      <c r="I4927" s="5">
        <v>8.7904999999999998</v>
      </c>
      <c r="J4927" s="5">
        <v>0</v>
      </c>
      <c r="K4927" s="5">
        <v>8.7904999999999998</v>
      </c>
      <c r="L4927" s="5">
        <v>0</v>
      </c>
      <c r="M4927" t="str">
        <f>IF(ISERROR(VLOOKUP(A4927,'[1]Ecart validé'!$A:$A,1,FALSE)),Z4927,"Ecart Validé")</f>
        <v>valid</v>
      </c>
      <c r="R4927" t="s">
        <v>30</v>
      </c>
      <c r="X4927"/>
      <c r="Y4927"/>
      <c r="Z4927" t="s">
        <v>31</v>
      </c>
    </row>
    <row r="4928" spans="1:26" x14ac:dyDescent="0.3">
      <c r="A4928" t="s">
        <v>6654</v>
      </c>
      <c r="B4928" t="s">
        <v>6107</v>
      </c>
      <c r="C4928">
        <v>160520</v>
      </c>
      <c r="D4928" t="str">
        <f>+VLOOKUP(C4928,Param!K:L,2,FALSE)</f>
        <v>Fromagerie Beillevaire Uk Ltd</v>
      </c>
      <c r="E4928" t="s">
        <v>6652</v>
      </c>
      <c r="F4928" t="s">
        <v>37</v>
      </c>
      <c r="G4928" t="s">
        <v>1422</v>
      </c>
      <c r="H4928" s="5">
        <v>28.1952</v>
      </c>
      <c r="I4928" s="5">
        <v>28.1952</v>
      </c>
      <c r="J4928" s="5">
        <v>0</v>
      </c>
      <c r="K4928" s="5">
        <v>28.1952</v>
      </c>
      <c r="L4928" s="5">
        <v>0</v>
      </c>
      <c r="M4928" t="str">
        <f>IF(ISERROR(VLOOKUP(A4928,'[1]Ecart validé'!$A:$A,1,FALSE)),Z4928,"Ecart Validé")</f>
        <v>valid</v>
      </c>
      <c r="R4928" t="s">
        <v>30</v>
      </c>
      <c r="X4928"/>
      <c r="Y4928"/>
      <c r="Z4928" t="s">
        <v>31</v>
      </c>
    </row>
    <row r="4929" spans="1:26" ht="100.8" x14ac:dyDescent="0.3">
      <c r="A4929" t="s">
        <v>6655</v>
      </c>
      <c r="B4929" t="s">
        <v>6107</v>
      </c>
      <c r="C4929">
        <v>179208</v>
      </c>
      <c r="D4929" t="str">
        <f>+VLOOKUP(C4929,Param!K:L,2,FALSE)</f>
        <v>UNILEVER UK LTD</v>
      </c>
      <c r="E4929" t="s">
        <v>6656</v>
      </c>
      <c r="F4929" t="s">
        <v>28</v>
      </c>
      <c r="G4929" t="s">
        <v>1422</v>
      </c>
      <c r="H4929" s="5">
        <v>564.07500000000005</v>
      </c>
      <c r="I4929" s="5">
        <v>564.4</v>
      </c>
      <c r="J4929" s="5">
        <v>-0.32499999999993101</v>
      </c>
      <c r="K4929" s="5">
        <v>564.4</v>
      </c>
      <c r="L4929" s="5">
        <v>-0.32499999999993101</v>
      </c>
      <c r="M4929" t="str">
        <f>IF(ISERROR(VLOOKUP(A4929,'[1]Ecart validé'!$A:$A,1,FALSE)),Z4929,"Ecart Validé")</f>
        <v>valid</v>
      </c>
      <c r="R4929" t="s">
        <v>456</v>
      </c>
      <c r="S4929" t="s">
        <v>42</v>
      </c>
      <c r="T4929" t="s">
        <v>43</v>
      </c>
      <c r="U4929" s="13" t="s">
        <v>6657</v>
      </c>
      <c r="V4929" t="s">
        <v>45</v>
      </c>
      <c r="W4929" t="s">
        <v>46</v>
      </c>
      <c r="X4929" t="s">
        <v>47</v>
      </c>
      <c r="Y4929" t="s">
        <v>47</v>
      </c>
      <c r="Z4929" t="s">
        <v>31</v>
      </c>
    </row>
    <row r="4930" spans="1:26" ht="72" x14ac:dyDescent="0.3">
      <c r="A4930" t="s">
        <v>6658</v>
      </c>
      <c r="B4930" t="s">
        <v>6107</v>
      </c>
      <c r="C4930">
        <v>179208</v>
      </c>
      <c r="D4930" t="str">
        <f>+VLOOKUP(C4930,Param!K:L,2,FALSE)</f>
        <v>UNILEVER UK LTD</v>
      </c>
      <c r="E4930" t="s">
        <v>6656</v>
      </c>
      <c r="F4930" t="s">
        <v>33</v>
      </c>
      <c r="G4930" t="s">
        <v>1422</v>
      </c>
      <c r="H4930" s="5">
        <v>42.6</v>
      </c>
      <c r="J4930" s="5">
        <v>42.6</v>
      </c>
      <c r="K4930" s="5">
        <v>42.6</v>
      </c>
      <c r="L4930" s="5">
        <v>0</v>
      </c>
      <c r="M4930" t="str">
        <f>IF(ISERROR(VLOOKUP(A4930,'[1]Ecart validé'!$A:$A,1,FALSE)),Z4930,"Ecart Validé")</f>
        <v>resolved</v>
      </c>
      <c r="R4930" t="s">
        <v>456</v>
      </c>
      <c r="S4930" t="s">
        <v>42</v>
      </c>
      <c r="T4930" t="s">
        <v>43</v>
      </c>
      <c r="U4930" s="13" t="s">
        <v>6659</v>
      </c>
      <c r="V4930" t="s">
        <v>45</v>
      </c>
      <c r="W4930" t="s">
        <v>46</v>
      </c>
      <c r="X4930" t="s">
        <v>47</v>
      </c>
      <c r="Y4930" t="s">
        <v>47</v>
      </c>
      <c r="Z4930" t="s">
        <v>391</v>
      </c>
    </row>
    <row r="4931" spans="1:26" x14ac:dyDescent="0.3">
      <c r="A4931" t="s">
        <v>6660</v>
      </c>
      <c r="B4931" t="s">
        <v>6107</v>
      </c>
      <c r="C4931">
        <v>187971</v>
      </c>
      <c r="D4931" t="str">
        <f>+VLOOKUP(C4931,Param!K:L,2,FALSE)</f>
        <v>PERNOD RICARD UK</v>
      </c>
      <c r="E4931" t="s">
        <v>6661</v>
      </c>
      <c r="F4931" t="s">
        <v>33</v>
      </c>
      <c r="G4931" t="s">
        <v>1422</v>
      </c>
      <c r="H4931" s="5">
        <v>8.7629999999999999</v>
      </c>
      <c r="I4931" s="5">
        <v>8.7933000000000003</v>
      </c>
      <c r="J4931" s="5">
        <v>-3.0299999999998599E-2</v>
      </c>
      <c r="K4931" s="5">
        <v>8.7629999999999999</v>
      </c>
      <c r="L4931" s="5">
        <v>0</v>
      </c>
      <c r="M4931" t="str">
        <f>IF(ISERROR(VLOOKUP(A4931,'[1]Ecart validé'!$A:$A,1,FALSE)),Z4931,"Ecart Validé")</f>
        <v>valid</v>
      </c>
      <c r="R4931" t="s">
        <v>30</v>
      </c>
      <c r="X4931"/>
      <c r="Y4931"/>
      <c r="Z4931" t="s">
        <v>31</v>
      </c>
    </row>
    <row r="4932" spans="1:26" x14ac:dyDescent="0.3">
      <c r="A4932" t="s">
        <v>6662</v>
      </c>
      <c r="B4932" t="s">
        <v>6107</v>
      </c>
      <c r="C4932">
        <v>187971</v>
      </c>
      <c r="D4932" t="str">
        <f>+VLOOKUP(C4932,Param!K:L,2,FALSE)</f>
        <v>PERNOD RICARD UK</v>
      </c>
      <c r="E4932" t="s">
        <v>6661</v>
      </c>
      <c r="F4932" t="s">
        <v>35</v>
      </c>
      <c r="G4932" t="s">
        <v>1422</v>
      </c>
      <c r="H4932" s="5">
        <v>368.33300000000003</v>
      </c>
      <c r="I4932" s="5">
        <v>368.33300000000003</v>
      </c>
      <c r="J4932" s="5">
        <v>0</v>
      </c>
      <c r="K4932" s="5">
        <v>368.33300000000003</v>
      </c>
      <c r="L4932" s="5">
        <v>0</v>
      </c>
      <c r="M4932" t="str">
        <f>IF(ISERROR(VLOOKUP(A4932,'[1]Ecart validé'!$A:$A,1,FALSE)),Z4932,"Ecart Validé")</f>
        <v>valid</v>
      </c>
      <c r="R4932" t="s">
        <v>30</v>
      </c>
      <c r="X4932"/>
      <c r="Y4932"/>
      <c r="Z4932" t="s">
        <v>31</v>
      </c>
    </row>
    <row r="4933" spans="1:26" x14ac:dyDescent="0.3">
      <c r="A4933" t="s">
        <v>6663</v>
      </c>
      <c r="B4933" t="s">
        <v>6107</v>
      </c>
      <c r="C4933">
        <v>187971</v>
      </c>
      <c r="D4933" t="str">
        <f>+VLOOKUP(C4933,Param!K:L,2,FALSE)</f>
        <v>PERNOD RICARD UK</v>
      </c>
      <c r="E4933" t="s">
        <v>6661</v>
      </c>
      <c r="F4933" t="s">
        <v>37</v>
      </c>
      <c r="G4933" t="s">
        <v>1422</v>
      </c>
      <c r="H4933" s="5">
        <v>288.13049999999998</v>
      </c>
      <c r="I4933" s="5">
        <v>288.13049999999998</v>
      </c>
      <c r="J4933" s="5">
        <v>0</v>
      </c>
      <c r="K4933" s="5">
        <v>288.13049999999998</v>
      </c>
      <c r="L4933" s="5">
        <v>0</v>
      </c>
      <c r="M4933" t="str">
        <f>IF(ISERROR(VLOOKUP(A4933,'[1]Ecart validé'!$A:$A,1,FALSE)),Z4933,"Ecart Validé")</f>
        <v>valid</v>
      </c>
      <c r="R4933" t="s">
        <v>30</v>
      </c>
      <c r="X4933"/>
      <c r="Y4933"/>
      <c r="Z4933" t="s">
        <v>31</v>
      </c>
    </row>
    <row r="4934" spans="1:26" x14ac:dyDescent="0.3">
      <c r="A4934" t="s">
        <v>6664</v>
      </c>
      <c r="B4934" t="s">
        <v>6107</v>
      </c>
      <c r="C4934">
        <v>189512</v>
      </c>
      <c r="D4934" t="str">
        <f>+VLOOKUP(C4934,Param!K:L,2,FALSE)</f>
        <v>ASTRO LIGHTING LTD</v>
      </c>
      <c r="E4934" t="s">
        <v>6665</v>
      </c>
      <c r="F4934" t="s">
        <v>28</v>
      </c>
      <c r="G4934" t="s">
        <v>1422</v>
      </c>
      <c r="H4934" s="5">
        <v>342.99</v>
      </c>
      <c r="I4934" s="5">
        <v>343.82</v>
      </c>
      <c r="J4934" s="5">
        <v>-0.82999999999998397</v>
      </c>
      <c r="K4934" s="5">
        <v>342.99</v>
      </c>
      <c r="L4934" s="5">
        <v>0</v>
      </c>
      <c r="M4934" t="str">
        <f>IF(ISERROR(VLOOKUP(A4934,'[1]Ecart validé'!$A:$A,1,FALSE)),Z4934,"Ecart Validé")</f>
        <v>valid</v>
      </c>
      <c r="R4934" t="s">
        <v>30</v>
      </c>
      <c r="X4934"/>
      <c r="Y4934"/>
      <c r="Z4934" t="s">
        <v>31</v>
      </c>
    </row>
    <row r="4935" spans="1:26" x14ac:dyDescent="0.3">
      <c r="A4935" t="s">
        <v>6666</v>
      </c>
      <c r="B4935" t="s">
        <v>6107</v>
      </c>
      <c r="C4935">
        <v>189512</v>
      </c>
      <c r="D4935" t="str">
        <f>+VLOOKUP(C4935,Param!K:L,2,FALSE)</f>
        <v>ASTRO LIGHTING LTD</v>
      </c>
      <c r="E4935" t="s">
        <v>6665</v>
      </c>
      <c r="F4935" t="s">
        <v>33</v>
      </c>
      <c r="G4935" t="s">
        <v>1422</v>
      </c>
      <c r="H4935" s="5">
        <v>218.3349</v>
      </c>
      <c r="I4935" s="5">
        <v>218.3349</v>
      </c>
      <c r="J4935" s="5">
        <v>0</v>
      </c>
      <c r="K4935" s="5">
        <v>218.3349</v>
      </c>
      <c r="L4935" s="5">
        <v>0</v>
      </c>
      <c r="M4935" t="str">
        <f>IF(ISERROR(VLOOKUP(A4935,'[1]Ecart validé'!$A:$A,1,FALSE)),Z4935,"Ecart Validé")</f>
        <v>valid</v>
      </c>
      <c r="R4935" t="s">
        <v>30</v>
      </c>
      <c r="X4935"/>
      <c r="Y4935"/>
      <c r="Z4935" t="s">
        <v>31</v>
      </c>
    </row>
    <row r="4936" spans="1:26" x14ac:dyDescent="0.3">
      <c r="A4936" t="s">
        <v>6667</v>
      </c>
      <c r="B4936" t="s">
        <v>6107</v>
      </c>
      <c r="C4936">
        <v>189512</v>
      </c>
      <c r="D4936" t="str">
        <f>+VLOOKUP(C4936,Param!K:L,2,FALSE)</f>
        <v>ASTRO LIGHTING LTD</v>
      </c>
      <c r="E4936" t="s">
        <v>6665</v>
      </c>
      <c r="F4936" t="s">
        <v>35</v>
      </c>
      <c r="G4936" t="s">
        <v>1422</v>
      </c>
      <c r="H4936" s="5">
        <v>45.000999999999998</v>
      </c>
      <c r="I4936" s="5">
        <v>45.000999999999998</v>
      </c>
      <c r="J4936" s="5">
        <v>0</v>
      </c>
      <c r="K4936" s="5">
        <v>45.000999999999998</v>
      </c>
      <c r="L4936" s="5">
        <v>0</v>
      </c>
      <c r="M4936" t="str">
        <f>IF(ISERROR(VLOOKUP(A4936,'[1]Ecart validé'!$A:$A,1,FALSE)),Z4936,"Ecart Validé")</f>
        <v>valid</v>
      </c>
      <c r="R4936" t="s">
        <v>30</v>
      </c>
      <c r="X4936"/>
      <c r="Y4936"/>
      <c r="Z4936" t="s">
        <v>31</v>
      </c>
    </row>
    <row r="4937" spans="1:26" x14ac:dyDescent="0.3">
      <c r="A4937" t="s">
        <v>6668</v>
      </c>
      <c r="B4937" t="s">
        <v>6107</v>
      </c>
      <c r="C4937">
        <v>189512</v>
      </c>
      <c r="D4937" t="str">
        <f>+VLOOKUP(C4937,Param!K:L,2,FALSE)</f>
        <v>ASTRO LIGHTING LTD</v>
      </c>
      <c r="E4937" t="s">
        <v>6665</v>
      </c>
      <c r="F4937" t="s">
        <v>37</v>
      </c>
      <c r="G4937" t="s">
        <v>1422</v>
      </c>
      <c r="H4937" s="5">
        <v>1788.0099</v>
      </c>
      <c r="I4937" s="5">
        <v>1788.0099</v>
      </c>
      <c r="J4937" s="5">
        <v>0</v>
      </c>
      <c r="K4937" s="5">
        <v>1788.0099</v>
      </c>
      <c r="L4937" s="5">
        <v>0</v>
      </c>
      <c r="M4937" t="str">
        <f>IF(ISERROR(VLOOKUP(A4937,'[1]Ecart validé'!$A:$A,1,FALSE)),Z4937,"Ecart Validé")</f>
        <v>valid</v>
      </c>
      <c r="R4937" t="s">
        <v>30</v>
      </c>
      <c r="X4937"/>
      <c r="Y4937"/>
      <c r="Z4937" t="s">
        <v>31</v>
      </c>
    </row>
    <row r="4938" spans="1:26" x14ac:dyDescent="0.3">
      <c r="A4938" t="s">
        <v>6669</v>
      </c>
      <c r="B4938" t="s">
        <v>6107</v>
      </c>
      <c r="C4938">
        <v>191344</v>
      </c>
      <c r="D4938" t="str">
        <f>+VLOOKUP(C4938,Param!K:L,2,FALSE)</f>
        <v>Bower Products Ltd</v>
      </c>
      <c r="E4938" t="s">
        <v>6670</v>
      </c>
      <c r="F4938" t="s">
        <v>28</v>
      </c>
      <c r="G4938" t="s">
        <v>1422</v>
      </c>
      <c r="H4938" s="5">
        <v>22</v>
      </c>
      <c r="I4938" s="5">
        <v>22.64</v>
      </c>
      <c r="J4938" s="5">
        <v>-0.64</v>
      </c>
      <c r="K4938" s="5">
        <v>22</v>
      </c>
      <c r="L4938" s="5">
        <v>0</v>
      </c>
      <c r="M4938" t="str">
        <f>IF(ISERROR(VLOOKUP(A4938,'[1]Ecart validé'!$A:$A,1,FALSE)),Z4938,"Ecart Validé")</f>
        <v>valid</v>
      </c>
      <c r="R4938" t="s">
        <v>30</v>
      </c>
      <c r="X4938"/>
      <c r="Y4938"/>
      <c r="Z4938" t="s">
        <v>31</v>
      </c>
    </row>
    <row r="4939" spans="1:26" x14ac:dyDescent="0.3">
      <c r="A4939" t="s">
        <v>6671</v>
      </c>
      <c r="B4939" t="s">
        <v>6107</v>
      </c>
      <c r="C4939">
        <v>191344</v>
      </c>
      <c r="D4939" t="str">
        <f>+VLOOKUP(C4939,Param!K:L,2,FALSE)</f>
        <v>Bower Products Ltd</v>
      </c>
      <c r="E4939" t="s">
        <v>6670</v>
      </c>
      <c r="F4939" t="s">
        <v>35</v>
      </c>
      <c r="G4939" t="s">
        <v>1422</v>
      </c>
      <c r="H4939" s="5">
        <v>2.0590000000000002</v>
      </c>
      <c r="I4939" s="5">
        <v>2.0590000000000002</v>
      </c>
      <c r="J4939" s="5">
        <v>0</v>
      </c>
      <c r="K4939" s="5">
        <v>2.0590000000000002</v>
      </c>
      <c r="L4939" s="5">
        <v>0</v>
      </c>
      <c r="M4939" t="str">
        <f>IF(ISERROR(VLOOKUP(A4939,'[1]Ecart validé'!$A:$A,1,FALSE)),Z4939,"Ecart Validé")</f>
        <v>valid</v>
      </c>
      <c r="R4939" t="s">
        <v>30</v>
      </c>
      <c r="X4939"/>
      <c r="Y4939"/>
      <c r="Z4939" t="s">
        <v>31</v>
      </c>
    </row>
    <row r="4940" spans="1:26" x14ac:dyDescent="0.3">
      <c r="A4940" t="s">
        <v>6672</v>
      </c>
      <c r="B4940" t="s">
        <v>6107</v>
      </c>
      <c r="C4940">
        <v>191344</v>
      </c>
      <c r="D4940" t="str">
        <f>+VLOOKUP(C4940,Param!K:L,2,FALSE)</f>
        <v>Bower Products Ltd</v>
      </c>
      <c r="E4940" t="s">
        <v>6670</v>
      </c>
      <c r="F4940" t="s">
        <v>37</v>
      </c>
      <c r="G4940" t="s">
        <v>1422</v>
      </c>
      <c r="H4940" s="5">
        <v>29.4437</v>
      </c>
      <c r="I4940" s="5">
        <v>29.4437</v>
      </c>
      <c r="J4940" s="5">
        <v>0</v>
      </c>
      <c r="K4940" s="5">
        <v>29.4437</v>
      </c>
      <c r="L4940" s="5">
        <v>0</v>
      </c>
      <c r="M4940" t="str">
        <f>IF(ISERROR(VLOOKUP(A4940,'[1]Ecart validé'!$A:$A,1,FALSE)),Z4940,"Ecart Validé")</f>
        <v>valid</v>
      </c>
      <c r="R4940" t="s">
        <v>30</v>
      </c>
      <c r="X4940"/>
      <c r="Y4940"/>
      <c r="Z4940" t="s">
        <v>31</v>
      </c>
    </row>
    <row r="4941" spans="1:26" x14ac:dyDescent="0.3">
      <c r="A4941" t="s">
        <v>6673</v>
      </c>
      <c r="B4941" t="s">
        <v>6107</v>
      </c>
      <c r="C4941">
        <v>191796</v>
      </c>
      <c r="D4941" t="str">
        <f>+VLOOKUP(C4941,Param!K:L,2,FALSE)</f>
        <v>M J BIRTWISTLE &amp; CO LIMITED</v>
      </c>
      <c r="E4941" t="s">
        <v>6674</v>
      </c>
      <c r="F4941" t="s">
        <v>28</v>
      </c>
      <c r="G4941" t="s">
        <v>1422</v>
      </c>
      <c r="H4941" s="5">
        <v>6866.7</v>
      </c>
      <c r="I4941" s="5">
        <v>6866.7008999999998</v>
      </c>
      <c r="J4941" s="5">
        <v>-9.0000000000145497E-4</v>
      </c>
      <c r="K4941" s="5">
        <v>6866.7</v>
      </c>
      <c r="L4941" s="5">
        <v>0</v>
      </c>
      <c r="M4941" t="str">
        <f>IF(ISERROR(VLOOKUP(A4941,'[1]Ecart validé'!$A:$A,1,FALSE)),Z4941,"Ecart Validé")</f>
        <v>valid</v>
      </c>
      <c r="R4941" t="s">
        <v>30</v>
      </c>
      <c r="X4941"/>
      <c r="Y4941"/>
      <c r="Z4941" t="s">
        <v>31</v>
      </c>
    </row>
    <row r="4942" spans="1:26" x14ac:dyDescent="0.3">
      <c r="A4942" t="s">
        <v>6675</v>
      </c>
      <c r="B4942" t="s">
        <v>6107</v>
      </c>
      <c r="C4942">
        <v>191796</v>
      </c>
      <c r="D4942" t="str">
        <f>+VLOOKUP(C4942,Param!K:L,2,FALSE)</f>
        <v>M J BIRTWISTLE &amp; CO LIMITED</v>
      </c>
      <c r="E4942" t="s">
        <v>6674</v>
      </c>
      <c r="F4942" t="s">
        <v>33</v>
      </c>
      <c r="G4942" t="s">
        <v>1422</v>
      </c>
      <c r="H4942" s="5">
        <v>491.69970000000001</v>
      </c>
      <c r="I4942" s="5">
        <v>491.69979999999998</v>
      </c>
      <c r="J4942" s="5">
        <v>-9.9999999974897906E-5</v>
      </c>
      <c r="K4942" s="5">
        <v>491.69970000000001</v>
      </c>
      <c r="L4942" s="5">
        <v>0</v>
      </c>
      <c r="M4942" t="str">
        <f>IF(ISERROR(VLOOKUP(A4942,'[1]Ecart validé'!$A:$A,1,FALSE)),Z4942,"Ecart Validé")</f>
        <v>valid</v>
      </c>
      <c r="R4942" t="s">
        <v>30</v>
      </c>
      <c r="X4942"/>
      <c r="Y4942"/>
      <c r="Z4942" t="s">
        <v>31</v>
      </c>
    </row>
    <row r="4943" spans="1:26" x14ac:dyDescent="0.3">
      <c r="A4943" t="s">
        <v>6676</v>
      </c>
      <c r="B4943" t="s">
        <v>6107</v>
      </c>
      <c r="C4943">
        <v>191796</v>
      </c>
      <c r="D4943" t="str">
        <f>+VLOOKUP(C4943,Param!K:L,2,FALSE)</f>
        <v>M J BIRTWISTLE &amp; CO LIMITED</v>
      </c>
      <c r="E4943" t="s">
        <v>6674</v>
      </c>
      <c r="F4943" t="s">
        <v>35</v>
      </c>
      <c r="G4943" t="s">
        <v>1422</v>
      </c>
      <c r="H4943" s="5">
        <v>1813.0929000000001</v>
      </c>
      <c r="I4943" s="5">
        <v>1813.0929000000001</v>
      </c>
      <c r="J4943" s="5">
        <v>0</v>
      </c>
      <c r="K4943" s="5">
        <v>1813.0929000000001</v>
      </c>
      <c r="L4943" s="5">
        <v>0</v>
      </c>
      <c r="M4943" t="str">
        <f>IF(ISERROR(VLOOKUP(A4943,'[1]Ecart validé'!$A:$A,1,FALSE)),Z4943,"Ecart Validé")</f>
        <v>valid</v>
      </c>
      <c r="R4943" t="s">
        <v>30</v>
      </c>
      <c r="X4943"/>
      <c r="Y4943"/>
      <c r="Z4943" t="s">
        <v>31</v>
      </c>
    </row>
    <row r="4944" spans="1:26" x14ac:dyDescent="0.3">
      <c r="A4944" t="s">
        <v>6677</v>
      </c>
      <c r="B4944" t="s">
        <v>6107</v>
      </c>
      <c r="C4944">
        <v>191796</v>
      </c>
      <c r="D4944" t="str">
        <f>+VLOOKUP(C4944,Param!K:L,2,FALSE)</f>
        <v>M J BIRTWISTLE &amp; CO LIMITED</v>
      </c>
      <c r="E4944" t="s">
        <v>6674</v>
      </c>
      <c r="F4944" t="s">
        <v>37</v>
      </c>
      <c r="G4944" t="s">
        <v>1422</v>
      </c>
      <c r="H4944" s="5">
        <v>2051.9477999999999</v>
      </c>
      <c r="I4944" s="5">
        <v>2051.9477999999999</v>
      </c>
      <c r="J4944" s="5">
        <v>0</v>
      </c>
      <c r="K4944" s="5">
        <v>2051.9477999999999</v>
      </c>
      <c r="L4944" s="5">
        <v>0</v>
      </c>
      <c r="M4944" t="str">
        <f>IF(ISERROR(VLOOKUP(A4944,'[1]Ecart validé'!$A:$A,1,FALSE)),Z4944,"Ecart Validé")</f>
        <v>valid</v>
      </c>
      <c r="R4944" t="s">
        <v>30</v>
      </c>
      <c r="X4944"/>
      <c r="Y4944"/>
      <c r="Z4944" t="s">
        <v>31</v>
      </c>
    </row>
    <row r="4945" spans="1:26" x14ac:dyDescent="0.3">
      <c r="A4945" t="s">
        <v>6678</v>
      </c>
      <c r="B4945" t="s">
        <v>6107</v>
      </c>
      <c r="C4945">
        <v>193596</v>
      </c>
      <c r="D4945" t="str">
        <f>+VLOOKUP(C4945,Param!K:L,2,FALSE)</f>
        <v>ISTA ENERGY SOLUTIONS LTD</v>
      </c>
      <c r="E4945" t="s">
        <v>6679</v>
      </c>
      <c r="F4945" t="s">
        <v>28</v>
      </c>
      <c r="G4945" t="s">
        <v>1422</v>
      </c>
      <c r="H4945" s="5">
        <v>18604.922409999999</v>
      </c>
      <c r="I4945" s="5">
        <v>18604.920399999999</v>
      </c>
      <c r="J4945" s="5">
        <v>2.0100000001548302E-3</v>
      </c>
      <c r="K4945" s="5">
        <v>18604.922409999999</v>
      </c>
      <c r="L4945" s="5">
        <v>0</v>
      </c>
      <c r="M4945" t="str">
        <f>IF(ISERROR(VLOOKUP(A4945,'[1]Ecart validé'!$A:$A,1,FALSE)),Z4945,"Ecart Validé")</f>
        <v>valid</v>
      </c>
      <c r="R4945" t="s">
        <v>30</v>
      </c>
      <c r="X4945"/>
      <c r="Y4945"/>
      <c r="Z4945" t="s">
        <v>31</v>
      </c>
    </row>
    <row r="4946" spans="1:26" x14ac:dyDescent="0.3">
      <c r="A4946" t="s">
        <v>6680</v>
      </c>
      <c r="B4946" t="s">
        <v>6107</v>
      </c>
      <c r="C4946">
        <v>193596</v>
      </c>
      <c r="D4946" t="str">
        <f>+VLOOKUP(C4946,Param!K:L,2,FALSE)</f>
        <v>ISTA ENERGY SOLUTIONS LTD</v>
      </c>
      <c r="E4946" t="s">
        <v>6679</v>
      </c>
      <c r="F4946" t="s">
        <v>33</v>
      </c>
      <c r="G4946" t="s">
        <v>1422</v>
      </c>
      <c r="H4946" s="5">
        <v>19452.877970000001</v>
      </c>
      <c r="I4946" s="5">
        <v>19452.872200000002</v>
      </c>
      <c r="J4946" s="5">
        <v>5.7699999997566902E-3</v>
      </c>
      <c r="K4946" s="5">
        <v>19452.877970000001</v>
      </c>
      <c r="L4946" s="5">
        <v>0</v>
      </c>
      <c r="M4946" t="str">
        <f>IF(ISERROR(VLOOKUP(A4946,'[1]Ecart validé'!$A:$A,1,FALSE)),Z4946,"Ecart Validé")</f>
        <v>valid</v>
      </c>
      <c r="R4946" t="s">
        <v>30</v>
      </c>
      <c r="X4946"/>
      <c r="Y4946"/>
      <c r="Z4946" t="s">
        <v>31</v>
      </c>
    </row>
    <row r="4947" spans="1:26" x14ac:dyDescent="0.3">
      <c r="A4947" t="s">
        <v>6681</v>
      </c>
      <c r="B4947" t="s">
        <v>6107</v>
      </c>
      <c r="C4947">
        <v>193596</v>
      </c>
      <c r="D4947" t="str">
        <f>+VLOOKUP(C4947,Param!K:L,2,FALSE)</f>
        <v>ISTA ENERGY SOLUTIONS LTD</v>
      </c>
      <c r="E4947" t="s">
        <v>6679</v>
      </c>
      <c r="F4947" t="s">
        <v>35</v>
      </c>
      <c r="G4947" t="s">
        <v>1422</v>
      </c>
      <c r="H4947" s="5">
        <v>9239.5276099999992</v>
      </c>
      <c r="I4947" s="5">
        <v>9239.5319999999992</v>
      </c>
      <c r="J4947" s="5">
        <v>-4.3899999982386301E-3</v>
      </c>
      <c r="K4947" s="5">
        <v>9239.5276099999992</v>
      </c>
      <c r="L4947" s="5">
        <v>0</v>
      </c>
      <c r="M4947" t="str">
        <f>IF(ISERROR(VLOOKUP(A4947,'[1]Ecart validé'!$A:$A,1,FALSE)),Z4947,"Ecart Validé")</f>
        <v>valid</v>
      </c>
      <c r="R4947" t="s">
        <v>30</v>
      </c>
      <c r="X4947"/>
      <c r="Y4947"/>
      <c r="Z4947" t="s">
        <v>31</v>
      </c>
    </row>
    <row r="4948" spans="1:26" x14ac:dyDescent="0.3">
      <c r="A4948" t="s">
        <v>6682</v>
      </c>
      <c r="B4948" t="s">
        <v>6107</v>
      </c>
      <c r="C4948">
        <v>193596</v>
      </c>
      <c r="D4948" t="str">
        <f>+VLOOKUP(C4948,Param!K:L,2,FALSE)</f>
        <v>ISTA ENERGY SOLUTIONS LTD</v>
      </c>
      <c r="E4948" t="s">
        <v>6679</v>
      </c>
      <c r="F4948" t="s">
        <v>37</v>
      </c>
      <c r="G4948" t="s">
        <v>1422</v>
      </c>
      <c r="H4948" s="5">
        <v>21452.804029999999</v>
      </c>
      <c r="I4948" s="5">
        <v>21452.810799999999</v>
      </c>
      <c r="J4948" s="5">
        <v>-6.7699999999604101E-3</v>
      </c>
      <c r="K4948" s="5">
        <v>21452.804029999999</v>
      </c>
      <c r="L4948" s="5">
        <v>0</v>
      </c>
      <c r="M4948" t="str">
        <f>IF(ISERROR(VLOOKUP(A4948,'[1]Ecart validé'!$A:$A,1,FALSE)),Z4948,"Ecart Validé")</f>
        <v>valid</v>
      </c>
      <c r="R4948" t="s">
        <v>30</v>
      </c>
      <c r="X4948"/>
      <c r="Y4948"/>
      <c r="Z4948" t="s">
        <v>31</v>
      </c>
    </row>
    <row r="4949" spans="1:26" x14ac:dyDescent="0.3">
      <c r="A4949" t="s">
        <v>6683</v>
      </c>
      <c r="B4949" t="s">
        <v>6107</v>
      </c>
      <c r="C4949">
        <v>193800</v>
      </c>
      <c r="D4949" t="str">
        <f>+VLOOKUP(C4949,Param!K:L,2,FALSE)</f>
        <v>City South Construction Ltd</v>
      </c>
      <c r="E4949" t="s">
        <v>6684</v>
      </c>
      <c r="F4949" t="s">
        <v>33</v>
      </c>
      <c r="G4949" t="s">
        <v>1422</v>
      </c>
      <c r="H4949" s="5">
        <v>89.706100000000006</v>
      </c>
      <c r="I4949" s="5">
        <v>89.706100000000006</v>
      </c>
      <c r="J4949" s="5">
        <v>0</v>
      </c>
      <c r="K4949" s="5">
        <v>89.706100000000006</v>
      </c>
      <c r="L4949" s="5">
        <v>0</v>
      </c>
      <c r="M4949" t="str">
        <f>IF(ISERROR(VLOOKUP(A4949,'[1]Ecart validé'!$A:$A,1,FALSE)),Z4949,"Ecart Validé")</f>
        <v>valid</v>
      </c>
      <c r="R4949" t="s">
        <v>30</v>
      </c>
      <c r="X4949"/>
      <c r="Y4949"/>
      <c r="Z4949" t="s">
        <v>31</v>
      </c>
    </row>
    <row r="4950" spans="1:26" x14ac:dyDescent="0.3">
      <c r="A4950" t="s">
        <v>6685</v>
      </c>
      <c r="B4950" t="s">
        <v>6107</v>
      </c>
      <c r="C4950">
        <v>193800</v>
      </c>
      <c r="D4950" t="str">
        <f>+VLOOKUP(C4950,Param!K:L,2,FALSE)</f>
        <v>City South Construction Ltd</v>
      </c>
      <c r="E4950" t="s">
        <v>6684</v>
      </c>
      <c r="F4950" t="s">
        <v>35</v>
      </c>
      <c r="G4950" t="s">
        <v>1422</v>
      </c>
      <c r="H4950" s="5">
        <v>132.26410000000001</v>
      </c>
      <c r="I4950" s="5">
        <v>132.26410000000001</v>
      </c>
      <c r="J4950" s="5">
        <v>0</v>
      </c>
      <c r="K4950" s="5">
        <v>132.26410000000001</v>
      </c>
      <c r="L4950" s="5">
        <v>0</v>
      </c>
      <c r="M4950" t="str">
        <f>IF(ISERROR(VLOOKUP(A4950,'[1]Ecart validé'!$A:$A,1,FALSE)),Z4950,"Ecart Validé")</f>
        <v>valid</v>
      </c>
      <c r="R4950" t="s">
        <v>30</v>
      </c>
      <c r="X4950"/>
      <c r="Y4950"/>
      <c r="Z4950" t="s">
        <v>31</v>
      </c>
    </row>
    <row r="4951" spans="1:26" x14ac:dyDescent="0.3">
      <c r="A4951" t="s">
        <v>6686</v>
      </c>
      <c r="B4951" t="s">
        <v>6107</v>
      </c>
      <c r="C4951">
        <v>214035</v>
      </c>
      <c r="D4951" t="str">
        <f>+VLOOKUP(C4951,Param!K:L,2,FALSE)</f>
        <v>Fort Roche</v>
      </c>
      <c r="E4951" t="s">
        <v>6687</v>
      </c>
      <c r="F4951" t="s">
        <v>28</v>
      </c>
      <c r="G4951" t="s">
        <v>1422</v>
      </c>
      <c r="H4951" s="5">
        <v>1924.00999999999</v>
      </c>
      <c r="I4951" s="5">
        <v>1923.9974999999999</v>
      </c>
      <c r="J4951" s="5">
        <v>1.2499999999818099E-2</v>
      </c>
      <c r="K4951" s="5">
        <v>1924.00999999999</v>
      </c>
      <c r="L4951" s="5">
        <v>0</v>
      </c>
      <c r="M4951" t="str">
        <f>IF(ISERROR(VLOOKUP(A4951,'[1]Ecart validé'!$A:$A,1,FALSE)),Z4951,"Ecart Validé")</f>
        <v>valid</v>
      </c>
      <c r="R4951" t="s">
        <v>30</v>
      </c>
      <c r="X4951"/>
      <c r="Y4951"/>
      <c r="Z4951" t="s">
        <v>31</v>
      </c>
    </row>
    <row r="4952" spans="1:26" x14ac:dyDescent="0.3">
      <c r="A4952" t="s">
        <v>6688</v>
      </c>
      <c r="B4952" t="s">
        <v>6107</v>
      </c>
      <c r="C4952">
        <v>214035</v>
      </c>
      <c r="D4952" t="str">
        <f>+VLOOKUP(C4952,Param!K:L,2,FALSE)</f>
        <v>Fort Roche</v>
      </c>
      <c r="E4952" t="s">
        <v>6687</v>
      </c>
      <c r="F4952" t="s">
        <v>33</v>
      </c>
      <c r="G4952" t="s">
        <v>1422</v>
      </c>
      <c r="H4952" s="5">
        <v>5976.7758799999901</v>
      </c>
      <c r="I4952" s="5">
        <v>5976.7759999999998</v>
      </c>
      <c r="J4952" s="5">
        <v>-1.20000000606523E-4</v>
      </c>
      <c r="K4952" s="5">
        <v>5976.7758799999901</v>
      </c>
      <c r="L4952" s="5">
        <v>0</v>
      </c>
      <c r="M4952" t="str">
        <f>IF(ISERROR(VLOOKUP(A4952,'[1]Ecart validé'!$A:$A,1,FALSE)),Z4952,"Ecart Validé")</f>
        <v>valid</v>
      </c>
      <c r="R4952" t="s">
        <v>30</v>
      </c>
      <c r="X4952"/>
      <c r="Y4952"/>
      <c r="Z4952" t="s">
        <v>31</v>
      </c>
    </row>
    <row r="4953" spans="1:26" x14ac:dyDescent="0.3">
      <c r="A4953" t="s">
        <v>6689</v>
      </c>
      <c r="B4953" t="s">
        <v>6107</v>
      </c>
      <c r="C4953">
        <v>214035</v>
      </c>
      <c r="D4953" t="str">
        <f>+VLOOKUP(C4953,Param!K:L,2,FALSE)</f>
        <v>Fort Roche</v>
      </c>
      <c r="E4953" t="s">
        <v>6687</v>
      </c>
      <c r="F4953" t="s">
        <v>35</v>
      </c>
      <c r="G4953" t="s">
        <v>1422</v>
      </c>
      <c r="H4953" s="5">
        <v>4498.5058499999996</v>
      </c>
      <c r="I4953" s="5">
        <v>4498.5060000000003</v>
      </c>
      <c r="J4953" s="5">
        <v>-1.50000000758154E-4</v>
      </c>
      <c r="K4953" s="5">
        <v>4498.5058499999996</v>
      </c>
      <c r="L4953" s="5">
        <v>0</v>
      </c>
      <c r="M4953" t="str">
        <f>IF(ISERROR(VLOOKUP(A4953,'[1]Ecart validé'!$A:$A,1,FALSE)),Z4953,"Ecart Validé")</f>
        <v>valid</v>
      </c>
      <c r="R4953" t="s">
        <v>30</v>
      </c>
      <c r="X4953"/>
      <c r="Y4953"/>
      <c r="Z4953" t="s">
        <v>31</v>
      </c>
    </row>
    <row r="4954" spans="1:26" x14ac:dyDescent="0.3">
      <c r="A4954" t="s">
        <v>6690</v>
      </c>
      <c r="B4954" t="s">
        <v>6107</v>
      </c>
      <c r="C4954">
        <v>214035</v>
      </c>
      <c r="D4954" t="str">
        <f>+VLOOKUP(C4954,Param!K:L,2,FALSE)</f>
        <v>Fort Roche</v>
      </c>
      <c r="E4954" t="s">
        <v>6687</v>
      </c>
      <c r="F4954" t="s">
        <v>37</v>
      </c>
      <c r="G4954" t="s">
        <v>1422</v>
      </c>
      <c r="H4954" s="5">
        <v>1590.1249</v>
      </c>
      <c r="I4954" s="5">
        <v>1590.1249</v>
      </c>
      <c r="J4954" s="5">
        <v>0</v>
      </c>
      <c r="K4954" s="5">
        <v>1590.1249</v>
      </c>
      <c r="L4954" s="5">
        <v>0</v>
      </c>
      <c r="M4954" t="str">
        <f>IF(ISERROR(VLOOKUP(A4954,'[1]Ecart validé'!$A:$A,1,FALSE)),Z4954,"Ecart Validé")</f>
        <v>valid</v>
      </c>
      <c r="R4954" t="s">
        <v>30</v>
      </c>
      <c r="X4954"/>
      <c r="Y4954"/>
      <c r="Z4954" t="s">
        <v>31</v>
      </c>
    </row>
    <row r="4955" spans="1:26" x14ac:dyDescent="0.3">
      <c r="A4955" t="s">
        <v>6691</v>
      </c>
      <c r="B4955" t="s">
        <v>6107</v>
      </c>
      <c r="C4955">
        <v>236246</v>
      </c>
      <c r="D4955" t="str">
        <f>+VLOOKUP(C4955,Param!K:L,2,FALSE)</f>
        <v>ARC Internationnal</v>
      </c>
      <c r="E4955" t="s">
        <v>6692</v>
      </c>
      <c r="F4955" t="s">
        <v>35</v>
      </c>
      <c r="G4955" t="s">
        <v>1422</v>
      </c>
      <c r="H4955" s="5">
        <v>23.644500000000001</v>
      </c>
      <c r="I4955" s="5">
        <v>23.644500000000001</v>
      </c>
      <c r="J4955" s="5">
        <v>0</v>
      </c>
      <c r="K4955" s="5">
        <v>23.644500000000001</v>
      </c>
      <c r="L4955" s="5">
        <v>0</v>
      </c>
      <c r="M4955" t="str">
        <f>IF(ISERROR(VLOOKUP(A4955,'[1]Ecart validé'!$A:$A,1,FALSE)),Z4955,"Ecart Validé")</f>
        <v>valid</v>
      </c>
      <c r="R4955" t="s">
        <v>30</v>
      </c>
      <c r="X4955"/>
      <c r="Y4955"/>
      <c r="Z4955" t="s">
        <v>31</v>
      </c>
    </row>
    <row r="4956" spans="1:26" x14ac:dyDescent="0.3">
      <c r="A4956" t="s">
        <v>6693</v>
      </c>
      <c r="B4956" t="s">
        <v>6107</v>
      </c>
      <c r="C4956">
        <v>236246</v>
      </c>
      <c r="D4956" t="str">
        <f>+VLOOKUP(C4956,Param!K:L,2,FALSE)</f>
        <v>ARC Internationnal</v>
      </c>
      <c r="E4956" t="s">
        <v>6692</v>
      </c>
      <c r="F4956" t="s">
        <v>37</v>
      </c>
      <c r="G4956" t="s">
        <v>1422</v>
      </c>
      <c r="H4956" s="5">
        <v>35.568899999999999</v>
      </c>
      <c r="I4956" s="5">
        <v>35.568899999999999</v>
      </c>
      <c r="J4956" s="5">
        <v>0</v>
      </c>
      <c r="K4956" s="5">
        <v>35.568899999999999</v>
      </c>
      <c r="L4956" s="5">
        <v>0</v>
      </c>
      <c r="M4956" t="str">
        <f>IF(ISERROR(VLOOKUP(A4956,'[1]Ecart validé'!$A:$A,1,FALSE)),Z4956,"Ecart Validé")</f>
        <v>valid</v>
      </c>
      <c r="R4956" t="s">
        <v>30</v>
      </c>
      <c r="X4956"/>
      <c r="Y4956"/>
      <c r="Z4956" t="s">
        <v>31</v>
      </c>
    </row>
    <row r="4957" spans="1:26" x14ac:dyDescent="0.3">
      <c r="A4957" t="s">
        <v>6694</v>
      </c>
      <c r="B4957" t="s">
        <v>6107</v>
      </c>
      <c r="C4957">
        <v>254710</v>
      </c>
      <c r="D4957" t="str">
        <f>+VLOOKUP(C4957,Param!K:L,2,FALSE)</f>
        <v>BRODIE MELROSE DRYSDALE CO LTD</v>
      </c>
      <c r="E4957" t="s">
        <v>6695</v>
      </c>
      <c r="F4957" t="s">
        <v>28</v>
      </c>
      <c r="G4957" t="s">
        <v>1422</v>
      </c>
      <c r="H4957" s="5">
        <v>7829.57</v>
      </c>
      <c r="I4957" s="5">
        <v>7829.5680000000002</v>
      </c>
      <c r="J4957" s="5">
        <v>1.9999999994979498E-3</v>
      </c>
      <c r="K4957" s="5">
        <v>7829.57</v>
      </c>
      <c r="L4957" s="5">
        <v>0</v>
      </c>
      <c r="M4957" t="str">
        <f>IF(ISERROR(VLOOKUP(A4957,'[1]Ecart validé'!$A:$A,1,FALSE)),Z4957,"Ecart Validé")</f>
        <v>valid</v>
      </c>
      <c r="R4957" t="s">
        <v>30</v>
      </c>
      <c r="X4957"/>
      <c r="Y4957"/>
      <c r="Z4957" t="s">
        <v>31</v>
      </c>
    </row>
    <row r="4958" spans="1:26" x14ac:dyDescent="0.3">
      <c r="A4958" t="s">
        <v>6696</v>
      </c>
      <c r="B4958" t="s">
        <v>6107</v>
      </c>
      <c r="C4958">
        <v>257755</v>
      </c>
      <c r="D4958" t="str">
        <f>+VLOOKUP(C4958,Param!K:L,2,FALSE)</f>
        <v>Ductwork Compliance Limited</v>
      </c>
      <c r="E4958" t="s">
        <v>6697</v>
      </c>
      <c r="F4958" t="s">
        <v>28</v>
      </c>
      <c r="G4958" t="s">
        <v>1422</v>
      </c>
      <c r="H4958" s="5">
        <v>202.25</v>
      </c>
      <c r="I4958" s="5">
        <v>202.17</v>
      </c>
      <c r="J4958" s="5">
        <v>8.00000000000409E-2</v>
      </c>
      <c r="K4958" s="5">
        <v>202.25</v>
      </c>
      <c r="L4958" s="5">
        <v>0</v>
      </c>
      <c r="M4958" t="str">
        <f>IF(ISERROR(VLOOKUP(A4958,'[1]Ecart validé'!$A:$A,1,FALSE)),Z4958,"Ecart Validé")</f>
        <v>valid</v>
      </c>
      <c r="R4958" t="s">
        <v>30</v>
      </c>
      <c r="X4958"/>
      <c r="Y4958"/>
      <c r="Z4958" t="s">
        <v>31</v>
      </c>
    </row>
    <row r="4959" spans="1:26" x14ac:dyDescent="0.3">
      <c r="A4959" t="s">
        <v>6698</v>
      </c>
      <c r="B4959" t="s">
        <v>6107</v>
      </c>
      <c r="C4959">
        <v>257755</v>
      </c>
      <c r="D4959" t="str">
        <f>+VLOOKUP(C4959,Param!K:L,2,FALSE)</f>
        <v>Ductwork Compliance Limited</v>
      </c>
      <c r="E4959" t="s">
        <v>6697</v>
      </c>
      <c r="F4959" t="s">
        <v>33</v>
      </c>
      <c r="G4959" t="s">
        <v>1422</v>
      </c>
      <c r="H4959" s="5">
        <v>107.934699999999</v>
      </c>
      <c r="I4959" s="5">
        <v>107.93470000000001</v>
      </c>
      <c r="J4959" s="5">
        <v>-1.4210854715202001E-14</v>
      </c>
      <c r="K4959" s="5">
        <v>107.934699999999</v>
      </c>
      <c r="L4959" s="5">
        <v>0</v>
      </c>
      <c r="M4959" t="str">
        <f>IF(ISERROR(VLOOKUP(A4959,'[1]Ecart validé'!$A:$A,1,FALSE)),Z4959,"Ecart Validé")</f>
        <v>valid</v>
      </c>
      <c r="R4959" t="s">
        <v>30</v>
      </c>
      <c r="X4959"/>
      <c r="Y4959"/>
      <c r="Z4959" t="s">
        <v>31</v>
      </c>
    </row>
    <row r="4960" spans="1:26" x14ac:dyDescent="0.3">
      <c r="A4960" t="s">
        <v>6699</v>
      </c>
      <c r="B4960" t="s">
        <v>6107</v>
      </c>
      <c r="C4960">
        <v>257755</v>
      </c>
      <c r="D4960" t="str">
        <f>+VLOOKUP(C4960,Param!K:L,2,FALSE)</f>
        <v>Ductwork Compliance Limited</v>
      </c>
      <c r="E4960" t="s">
        <v>6697</v>
      </c>
      <c r="F4960" t="s">
        <v>35</v>
      </c>
      <c r="G4960" t="s">
        <v>1422</v>
      </c>
      <c r="H4960" s="5">
        <v>176.50020000000001</v>
      </c>
      <c r="I4960" s="5">
        <v>176.50020000000001</v>
      </c>
      <c r="J4960" s="5">
        <v>0</v>
      </c>
      <c r="K4960" s="5">
        <v>176.50020000000001</v>
      </c>
      <c r="L4960" s="5">
        <v>0</v>
      </c>
      <c r="M4960" t="str">
        <f>IF(ISERROR(VLOOKUP(A4960,'[1]Ecart validé'!$A:$A,1,FALSE)),Z4960,"Ecart Validé")</f>
        <v>valid</v>
      </c>
      <c r="R4960" t="s">
        <v>30</v>
      </c>
      <c r="X4960"/>
      <c r="Y4960"/>
      <c r="Z4960" t="s">
        <v>31</v>
      </c>
    </row>
    <row r="4961" spans="1:26" x14ac:dyDescent="0.3">
      <c r="A4961" t="s">
        <v>6700</v>
      </c>
      <c r="B4961" t="s">
        <v>6107</v>
      </c>
      <c r="C4961">
        <v>257873</v>
      </c>
      <c r="D4961" t="str">
        <f>+VLOOKUP(C4961,Param!K:L,2,FALSE)</f>
        <v>Severn Trent Water</v>
      </c>
      <c r="E4961" t="s">
        <v>6701</v>
      </c>
      <c r="F4961" t="s">
        <v>28</v>
      </c>
      <c r="G4961" t="s">
        <v>1422</v>
      </c>
      <c r="H4961" s="5">
        <v>-0.42999999999983601</v>
      </c>
      <c r="J4961" s="5">
        <v>-0.42999999999983601</v>
      </c>
      <c r="K4961" s="5">
        <v>-0.42999999999983601</v>
      </c>
      <c r="L4961" s="5">
        <v>0</v>
      </c>
      <c r="M4961" t="str">
        <f>IF(ISERROR(VLOOKUP(A4961,'[1]Ecart validé'!$A:$A,1,FALSE)),Z4961,"Ecart Validé")</f>
        <v>valid</v>
      </c>
      <c r="X4961"/>
      <c r="Y4961"/>
      <c r="Z4961" t="s">
        <v>31</v>
      </c>
    </row>
    <row r="4962" spans="1:26" x14ac:dyDescent="0.3">
      <c r="A4962" t="s">
        <v>6702</v>
      </c>
      <c r="B4962" t="s">
        <v>6107</v>
      </c>
      <c r="C4962">
        <v>259498</v>
      </c>
      <c r="D4962" t="str">
        <f>+VLOOKUP(C4962,Param!K:L,2,FALSE)</f>
        <v>JOE &amp; SEPH'S POPCORN</v>
      </c>
      <c r="E4962" t="s">
        <v>6703</v>
      </c>
      <c r="F4962" t="s">
        <v>28</v>
      </c>
      <c r="G4962" t="s">
        <v>1422</v>
      </c>
      <c r="H4962" s="5">
        <v>103.99</v>
      </c>
      <c r="I4962" s="5">
        <v>104.82</v>
      </c>
      <c r="J4962" s="5">
        <v>-0.82999999999999796</v>
      </c>
      <c r="K4962" s="5">
        <v>103.99</v>
      </c>
      <c r="L4962" s="5">
        <v>0</v>
      </c>
      <c r="M4962" t="str">
        <f>IF(ISERROR(VLOOKUP(A4962,'[1]Ecart validé'!$A:$A,1,FALSE)),Z4962,"Ecart Validé")</f>
        <v>valid</v>
      </c>
      <c r="R4962" t="s">
        <v>30</v>
      </c>
      <c r="X4962"/>
      <c r="Y4962"/>
      <c r="Z4962" t="s">
        <v>31</v>
      </c>
    </row>
    <row r="4963" spans="1:26" x14ac:dyDescent="0.3">
      <c r="A4963" t="s">
        <v>6704</v>
      </c>
      <c r="B4963" t="s">
        <v>6107</v>
      </c>
      <c r="C4963">
        <v>259498</v>
      </c>
      <c r="D4963" t="str">
        <f>+VLOOKUP(C4963,Param!K:L,2,FALSE)</f>
        <v>JOE &amp; SEPH'S POPCORN</v>
      </c>
      <c r="E4963" t="s">
        <v>6703</v>
      </c>
      <c r="F4963" t="s">
        <v>35</v>
      </c>
      <c r="G4963" t="s">
        <v>1422</v>
      </c>
      <c r="H4963" s="5">
        <v>59.790900000000001</v>
      </c>
      <c r="I4963" s="5">
        <v>59.790900000000001</v>
      </c>
      <c r="J4963" s="5">
        <v>0</v>
      </c>
      <c r="K4963" s="5">
        <v>59.790900000000001</v>
      </c>
      <c r="L4963" s="5">
        <v>0</v>
      </c>
      <c r="M4963" t="str">
        <f>IF(ISERROR(VLOOKUP(A4963,'[1]Ecart validé'!$A:$A,1,FALSE)),Z4963,"Ecart Validé")</f>
        <v>valid</v>
      </c>
      <c r="R4963" t="s">
        <v>30</v>
      </c>
      <c r="X4963"/>
      <c r="Y4963"/>
      <c r="Z4963" t="s">
        <v>31</v>
      </c>
    </row>
    <row r="4964" spans="1:26" x14ac:dyDescent="0.3">
      <c r="A4964" t="s">
        <v>6705</v>
      </c>
      <c r="B4964" t="s">
        <v>6107</v>
      </c>
      <c r="C4964">
        <v>259498</v>
      </c>
      <c r="D4964" t="str">
        <f>+VLOOKUP(C4964,Param!K:L,2,FALSE)</f>
        <v>JOE &amp; SEPH'S POPCORN</v>
      </c>
      <c r="E4964" t="s">
        <v>6703</v>
      </c>
      <c r="F4964" t="s">
        <v>37</v>
      </c>
      <c r="G4964" t="s">
        <v>1422</v>
      </c>
      <c r="H4964" s="5">
        <v>14.994899999999999</v>
      </c>
      <c r="I4964" s="5">
        <v>14.994899999999999</v>
      </c>
      <c r="J4964" s="5">
        <v>0</v>
      </c>
      <c r="K4964" s="5">
        <v>14.994899999999999</v>
      </c>
      <c r="L4964" s="5">
        <v>0</v>
      </c>
      <c r="M4964" t="str">
        <f>IF(ISERROR(VLOOKUP(A4964,'[1]Ecart validé'!$A:$A,1,FALSE)),Z4964,"Ecart Validé")</f>
        <v>valid</v>
      </c>
      <c r="R4964" t="s">
        <v>30</v>
      </c>
      <c r="X4964"/>
      <c r="Y4964"/>
      <c r="Z4964" t="s">
        <v>31</v>
      </c>
    </row>
    <row r="4965" spans="1:26" x14ac:dyDescent="0.3">
      <c r="A4965" t="s">
        <v>6706</v>
      </c>
      <c r="B4965" t="s">
        <v>6107</v>
      </c>
      <c r="C4965">
        <v>270062</v>
      </c>
      <c r="D4965" t="str">
        <f>+VLOOKUP(C4965,Param!K:L,2,FALSE)</f>
        <v>CLARITY HOUSEKEEPING LIMITED (ex CENTRAL FACILITIES GROUP LTD)</v>
      </c>
      <c r="E4965" t="s">
        <v>6707</v>
      </c>
      <c r="F4965" t="s">
        <v>28</v>
      </c>
      <c r="G4965" t="s">
        <v>1422</v>
      </c>
      <c r="H4965" s="5">
        <v>3370</v>
      </c>
      <c r="I4965" s="5">
        <v>3370.395</v>
      </c>
      <c r="J4965" s="5">
        <v>-0.39499999999998098</v>
      </c>
      <c r="K4965" s="5">
        <v>3370</v>
      </c>
      <c r="L4965" s="5">
        <v>0</v>
      </c>
      <c r="M4965" t="str">
        <f>IF(ISERROR(VLOOKUP(A4965,'[1]Ecart validé'!$A:$A,1,FALSE)),Z4965,"Ecart Validé")</f>
        <v>valid</v>
      </c>
      <c r="R4965" t="s">
        <v>30</v>
      </c>
      <c r="X4965"/>
      <c r="Y4965"/>
      <c r="Z4965" t="s">
        <v>31</v>
      </c>
    </row>
    <row r="4966" spans="1:26" x14ac:dyDescent="0.3">
      <c r="A4966" t="s">
        <v>6708</v>
      </c>
      <c r="B4966" t="s">
        <v>6107</v>
      </c>
      <c r="C4966">
        <v>270062</v>
      </c>
      <c r="D4966" t="str">
        <f>+VLOOKUP(C4966,Param!K:L,2,FALSE)</f>
        <v>CLARITY HOUSEKEEPING LIMITED (ex CENTRAL FACILITIES GROUP LTD)</v>
      </c>
      <c r="E4966" t="s">
        <v>6707</v>
      </c>
      <c r="F4966" t="s">
        <v>33</v>
      </c>
      <c r="G4966" t="s">
        <v>1422</v>
      </c>
      <c r="H4966" s="5">
        <v>29.41283</v>
      </c>
      <c r="I4966" s="5">
        <v>29.412800000000001</v>
      </c>
      <c r="J4966" s="5">
        <v>2.9999999998864201E-5</v>
      </c>
      <c r="K4966" s="5">
        <v>29.41283</v>
      </c>
      <c r="L4966" s="5">
        <v>0</v>
      </c>
      <c r="M4966" t="str">
        <f>IF(ISERROR(VLOOKUP(A4966,'[1]Ecart validé'!$A:$A,1,FALSE)),Z4966,"Ecart Validé")</f>
        <v>valid</v>
      </c>
      <c r="R4966" t="s">
        <v>30</v>
      </c>
      <c r="X4966"/>
      <c r="Y4966"/>
      <c r="Z4966" t="s">
        <v>31</v>
      </c>
    </row>
    <row r="4967" spans="1:26" x14ac:dyDescent="0.3">
      <c r="A4967" t="s">
        <v>6709</v>
      </c>
      <c r="B4967" t="s">
        <v>6107</v>
      </c>
      <c r="C4967">
        <v>270062</v>
      </c>
      <c r="D4967" t="str">
        <f>+VLOOKUP(C4967,Param!K:L,2,FALSE)</f>
        <v>CLARITY HOUSEKEEPING LIMITED (ex CENTRAL FACILITIES GROUP LTD)</v>
      </c>
      <c r="E4967" t="s">
        <v>6707</v>
      </c>
      <c r="F4967" t="s">
        <v>35</v>
      </c>
      <c r="G4967" t="s">
        <v>1422</v>
      </c>
      <c r="H4967" s="5">
        <v>1579.476525</v>
      </c>
      <c r="I4967" s="5">
        <v>1579.4765</v>
      </c>
      <c r="J4967" s="5">
        <v>2.5000000050567899E-5</v>
      </c>
      <c r="K4967" s="5">
        <v>1579.476525</v>
      </c>
      <c r="L4967" s="5">
        <v>0</v>
      </c>
      <c r="M4967" t="str">
        <f>IF(ISERROR(VLOOKUP(A4967,'[1]Ecart validé'!$A:$A,1,FALSE)),Z4967,"Ecart Validé")</f>
        <v>valid</v>
      </c>
      <c r="R4967" t="s">
        <v>30</v>
      </c>
      <c r="X4967"/>
      <c r="Y4967"/>
      <c r="Z4967" t="s">
        <v>31</v>
      </c>
    </row>
    <row r="4968" spans="1:26" x14ac:dyDescent="0.3">
      <c r="A4968" t="s">
        <v>6710</v>
      </c>
      <c r="B4968" t="s">
        <v>6107</v>
      </c>
      <c r="C4968">
        <v>284060</v>
      </c>
      <c r="D4968" t="str">
        <f>+VLOOKUP(C4968,Param!K:L,2,FALSE)</f>
        <v>WCS Environmental</v>
      </c>
      <c r="E4968" t="s">
        <v>6711</v>
      </c>
      <c r="F4968" t="s">
        <v>28</v>
      </c>
      <c r="G4968" t="s">
        <v>1422</v>
      </c>
      <c r="H4968" s="5">
        <v>65.42</v>
      </c>
      <c r="I4968" s="5">
        <v>65.427700000000002</v>
      </c>
      <c r="J4968" s="5">
        <v>-7.6999999999998103E-3</v>
      </c>
      <c r="K4968" s="5">
        <v>65.427700000000002</v>
      </c>
      <c r="L4968" s="5">
        <v>-7.6999999999998103E-3</v>
      </c>
      <c r="M4968" t="str">
        <f>IF(ISERROR(VLOOKUP(A4968,'[1]Ecart validé'!$A:$A,1,FALSE)),Z4968,"Ecart Validé")</f>
        <v>valid</v>
      </c>
      <c r="R4968" t="s">
        <v>30</v>
      </c>
      <c r="X4968"/>
      <c r="Y4968"/>
      <c r="Z4968" t="s">
        <v>31</v>
      </c>
    </row>
    <row r="4969" spans="1:26" x14ac:dyDescent="0.3">
      <c r="A4969" t="s">
        <v>6712</v>
      </c>
      <c r="B4969" t="s">
        <v>6107</v>
      </c>
      <c r="C4969">
        <v>284060</v>
      </c>
      <c r="D4969" t="str">
        <f>+VLOOKUP(C4969,Param!K:L,2,FALSE)</f>
        <v>WCS Environmental</v>
      </c>
      <c r="E4969" t="s">
        <v>6711</v>
      </c>
      <c r="F4969" t="s">
        <v>33</v>
      </c>
      <c r="G4969" t="s">
        <v>1422</v>
      </c>
      <c r="H4969" s="5">
        <v>361.11999999999898</v>
      </c>
      <c r="I4969" s="5">
        <v>361.12</v>
      </c>
      <c r="J4969" s="5">
        <v>-1.7053025658242399E-13</v>
      </c>
      <c r="K4969" s="5">
        <v>361.12</v>
      </c>
      <c r="L4969" s="5">
        <v>-1.7053025658242399E-13</v>
      </c>
      <c r="M4969" t="str">
        <f>IF(ISERROR(VLOOKUP(A4969,'[1]Ecart validé'!$A:$A,1,FALSE)),Z4969,"Ecart Validé")</f>
        <v>valid</v>
      </c>
      <c r="R4969" t="s">
        <v>30</v>
      </c>
      <c r="X4969"/>
      <c r="Y4969"/>
      <c r="Z4969" t="s">
        <v>31</v>
      </c>
    </row>
    <row r="4970" spans="1:26" ht="28.8" x14ac:dyDescent="0.3">
      <c r="A4970" t="s">
        <v>6713</v>
      </c>
      <c r="B4970" t="s">
        <v>6107</v>
      </c>
      <c r="C4970">
        <v>284060</v>
      </c>
      <c r="D4970" t="str">
        <f>+VLOOKUP(C4970,Param!K:L,2,FALSE)</f>
        <v>WCS Environmental</v>
      </c>
      <c r="E4970" t="s">
        <v>6711</v>
      </c>
      <c r="F4970" t="s">
        <v>35</v>
      </c>
      <c r="G4970" t="s">
        <v>1422</v>
      </c>
      <c r="H4970" s="5">
        <v>334.32740000000001</v>
      </c>
      <c r="I4970" s="5">
        <v>332.77679999999998</v>
      </c>
      <c r="J4970" s="5">
        <v>1.55060000000003</v>
      </c>
      <c r="K4970" s="5">
        <v>332.77679999999998</v>
      </c>
      <c r="L4970" s="5">
        <v>1.55060000000003</v>
      </c>
      <c r="M4970" t="str">
        <f>IF(ISERROR(VLOOKUP(A4970,'[1]Ecart validé'!$A:$A,1,FALSE)),Z4970,"Ecart Validé")</f>
        <v>Ecart Validé</v>
      </c>
      <c r="N4970" t="s">
        <v>6714</v>
      </c>
      <c r="O4970" t="s">
        <v>6715</v>
      </c>
      <c r="P4970" t="s">
        <v>85</v>
      </c>
      <c r="Q4970" t="s">
        <v>6716</v>
      </c>
      <c r="R4970" t="s">
        <v>30</v>
      </c>
      <c r="S4970" t="s">
        <v>42</v>
      </c>
      <c r="T4970" t="s">
        <v>325</v>
      </c>
      <c r="U4970" s="13" t="s">
        <v>6717</v>
      </c>
      <c r="V4970" t="s">
        <v>45</v>
      </c>
      <c r="W4970" t="s">
        <v>46</v>
      </c>
      <c r="X4970" t="s">
        <v>418</v>
      </c>
      <c r="Y4970" t="s">
        <v>418</v>
      </c>
      <c r="Z4970" t="s">
        <v>88</v>
      </c>
    </row>
    <row r="4971" spans="1:26" x14ac:dyDescent="0.3">
      <c r="A4971" t="s">
        <v>6718</v>
      </c>
      <c r="B4971" t="s">
        <v>6107</v>
      </c>
      <c r="C4971">
        <v>284060</v>
      </c>
      <c r="D4971" t="str">
        <f>+VLOOKUP(C4971,Param!K:L,2,FALSE)</f>
        <v>WCS Environmental</v>
      </c>
      <c r="E4971" t="s">
        <v>6719</v>
      </c>
      <c r="F4971" t="s">
        <v>37</v>
      </c>
      <c r="G4971" t="s">
        <v>1422</v>
      </c>
      <c r="H4971" s="5">
        <v>1314.6267499999999</v>
      </c>
      <c r="I4971" s="5">
        <v>1314.6267</v>
      </c>
      <c r="J4971" s="5">
        <v>4.9999999873762102E-5</v>
      </c>
      <c r="K4971" s="5">
        <v>1314.6267499999999</v>
      </c>
      <c r="L4971" s="5">
        <v>0</v>
      </c>
      <c r="M4971" t="str">
        <f>IF(ISERROR(VLOOKUP(A4971,'[1]Ecart validé'!$A:$A,1,FALSE)),Z4971,"Ecart Validé")</f>
        <v>valid</v>
      </c>
      <c r="R4971" t="s">
        <v>30</v>
      </c>
      <c r="X4971"/>
      <c r="Y4971"/>
      <c r="Z4971" t="s">
        <v>31</v>
      </c>
    </row>
    <row r="4972" spans="1:26" x14ac:dyDescent="0.3">
      <c r="A4972" t="s">
        <v>6720</v>
      </c>
      <c r="B4972" t="s">
        <v>6107</v>
      </c>
      <c r="C4972">
        <v>288998</v>
      </c>
      <c r="D4972" t="str">
        <f>+VLOOKUP(C4972,Param!K:L,2,FALSE)</f>
        <v>Room Contracts Limited</v>
      </c>
      <c r="E4972" t="s">
        <v>6721</v>
      </c>
      <c r="F4972" t="s">
        <v>28</v>
      </c>
      <c r="G4972" t="s">
        <v>1422</v>
      </c>
      <c r="H4972" s="5">
        <v>1337.01</v>
      </c>
      <c r="I4972" s="5">
        <v>1337.52</v>
      </c>
      <c r="J4972" s="5">
        <v>-0.50999999999999002</v>
      </c>
      <c r="K4972" s="5">
        <v>1337.01</v>
      </c>
      <c r="L4972" s="5">
        <v>0</v>
      </c>
      <c r="M4972" t="str">
        <f>IF(ISERROR(VLOOKUP(A4972,'[1]Ecart validé'!$A:$A,1,FALSE)),Z4972,"Ecart Validé")</f>
        <v>valid</v>
      </c>
      <c r="R4972" t="s">
        <v>30</v>
      </c>
      <c r="X4972"/>
      <c r="Y4972"/>
      <c r="Z4972" t="s">
        <v>31</v>
      </c>
    </row>
    <row r="4973" spans="1:26" x14ac:dyDescent="0.3">
      <c r="A4973" t="s">
        <v>6722</v>
      </c>
      <c r="B4973" t="s">
        <v>6107</v>
      </c>
      <c r="C4973">
        <v>288998</v>
      </c>
      <c r="D4973" t="str">
        <f>+VLOOKUP(C4973,Param!K:L,2,FALSE)</f>
        <v>Room Contracts Limited</v>
      </c>
      <c r="E4973" t="s">
        <v>6721</v>
      </c>
      <c r="F4973" t="s">
        <v>33</v>
      </c>
      <c r="G4973" t="s">
        <v>1422</v>
      </c>
      <c r="H4973" s="5">
        <v>21.34</v>
      </c>
      <c r="I4973" s="5">
        <v>21.34</v>
      </c>
      <c r="J4973" s="5">
        <v>0</v>
      </c>
      <c r="K4973" s="5">
        <v>21.34</v>
      </c>
      <c r="L4973" s="5">
        <v>0</v>
      </c>
      <c r="M4973" t="str">
        <f>IF(ISERROR(VLOOKUP(A4973,'[1]Ecart validé'!$A:$A,1,FALSE)),Z4973,"Ecart Validé")</f>
        <v>valid</v>
      </c>
      <c r="R4973" t="s">
        <v>30</v>
      </c>
      <c r="X4973"/>
      <c r="Y4973"/>
      <c r="Z4973" t="s">
        <v>31</v>
      </c>
    </row>
    <row r="4974" spans="1:26" x14ac:dyDescent="0.3">
      <c r="A4974" t="s">
        <v>6723</v>
      </c>
      <c r="B4974" t="s">
        <v>6107</v>
      </c>
      <c r="C4974">
        <v>288998</v>
      </c>
      <c r="D4974" t="str">
        <f>+VLOOKUP(C4974,Param!K:L,2,FALSE)</f>
        <v>Room Contracts Limited</v>
      </c>
      <c r="E4974" t="s">
        <v>6721</v>
      </c>
      <c r="F4974" t="s">
        <v>35</v>
      </c>
      <c r="G4974" t="s">
        <v>1422</v>
      </c>
      <c r="H4974" s="5">
        <v>147.32</v>
      </c>
      <c r="I4974" s="5">
        <v>147.32</v>
      </c>
      <c r="J4974" s="5">
        <v>0</v>
      </c>
      <c r="K4974" s="5">
        <v>147.32</v>
      </c>
      <c r="L4974" s="5">
        <v>0</v>
      </c>
      <c r="M4974" t="str">
        <f>IF(ISERROR(VLOOKUP(A4974,'[1]Ecart validé'!$A:$A,1,FALSE)),Z4974,"Ecart Validé")</f>
        <v>valid</v>
      </c>
      <c r="R4974" t="s">
        <v>30</v>
      </c>
      <c r="X4974"/>
      <c r="Y4974"/>
      <c r="Z4974" t="s">
        <v>31</v>
      </c>
    </row>
    <row r="4975" spans="1:26" x14ac:dyDescent="0.3">
      <c r="A4975" t="s">
        <v>6724</v>
      </c>
      <c r="B4975" t="s">
        <v>6107</v>
      </c>
      <c r="C4975">
        <v>288998</v>
      </c>
      <c r="D4975" t="str">
        <f>+VLOOKUP(C4975,Param!K:L,2,FALSE)</f>
        <v>Room Contracts Limited</v>
      </c>
      <c r="E4975" t="s">
        <v>6725</v>
      </c>
      <c r="F4975" t="s">
        <v>37</v>
      </c>
      <c r="G4975" t="s">
        <v>1422</v>
      </c>
      <c r="H4975" s="5">
        <v>719.72</v>
      </c>
      <c r="I4975" s="5">
        <v>719.72</v>
      </c>
      <c r="J4975" s="5">
        <v>0</v>
      </c>
      <c r="K4975" s="5">
        <v>719.72</v>
      </c>
      <c r="L4975" s="5">
        <v>0</v>
      </c>
      <c r="M4975" t="str">
        <f>IF(ISERROR(VLOOKUP(A4975,'[1]Ecart validé'!$A:$A,1,FALSE)),Z4975,"Ecart Validé")</f>
        <v>valid</v>
      </c>
      <c r="R4975" t="s">
        <v>30</v>
      </c>
      <c r="X4975"/>
      <c r="Y4975"/>
      <c r="Z4975" t="s">
        <v>31</v>
      </c>
    </row>
    <row r="4976" spans="1:26" ht="57.6" x14ac:dyDescent="0.3">
      <c r="A4976" t="s">
        <v>6726</v>
      </c>
      <c r="B4976" t="s">
        <v>6107</v>
      </c>
      <c r="C4976">
        <v>296607</v>
      </c>
      <c r="D4976" t="str">
        <f>+VLOOKUP(C4976,Param!K:L,2,FALSE)</f>
        <v>TOP BRASS CONTRACT FURNITURE LTD</v>
      </c>
      <c r="E4976" t="s">
        <v>6727</v>
      </c>
      <c r="F4976" t="s">
        <v>28</v>
      </c>
      <c r="G4976" t="s">
        <v>1422</v>
      </c>
      <c r="H4976" s="5">
        <v>7545.99</v>
      </c>
      <c r="I4976" s="5">
        <v>7547.12</v>
      </c>
      <c r="J4976" s="5">
        <v>-1.1300000000001</v>
      </c>
      <c r="K4976" s="5">
        <v>7547.12</v>
      </c>
      <c r="L4976" s="5">
        <v>-1.1300000000001</v>
      </c>
      <c r="M4976" t="str">
        <f>IF(ISERROR(VLOOKUP(A4976,'[1]Ecart validé'!$A:$A,1,FALSE)),Z4976,"Ecart Validé")</f>
        <v>Ecart Validé</v>
      </c>
      <c r="N4976" t="s">
        <v>6728</v>
      </c>
      <c r="O4976" t="s">
        <v>6729</v>
      </c>
      <c r="P4976" t="s">
        <v>85</v>
      </c>
      <c r="Q4976" t="s">
        <v>6730</v>
      </c>
      <c r="R4976" t="s">
        <v>30</v>
      </c>
      <c r="S4976" t="s">
        <v>42</v>
      </c>
      <c r="T4976" t="s">
        <v>43</v>
      </c>
      <c r="U4976" s="13" t="s">
        <v>6731</v>
      </c>
      <c r="V4976" t="s">
        <v>45</v>
      </c>
      <c r="X4976" t="s">
        <v>458</v>
      </c>
      <c r="Y4976" t="s">
        <v>458</v>
      </c>
      <c r="Z4976" t="s">
        <v>88</v>
      </c>
    </row>
    <row r="4977" spans="1:26" x14ac:dyDescent="0.3">
      <c r="A4977" t="s">
        <v>6732</v>
      </c>
      <c r="B4977" t="s">
        <v>6107</v>
      </c>
      <c r="C4977">
        <v>296607</v>
      </c>
      <c r="D4977" t="str">
        <f>+VLOOKUP(C4977,Param!K:L,2,FALSE)</f>
        <v>TOP BRASS CONTRACT FURNITURE LTD</v>
      </c>
      <c r="E4977" t="s">
        <v>6727</v>
      </c>
      <c r="F4977" t="s">
        <v>33</v>
      </c>
      <c r="G4977" t="s">
        <v>1422</v>
      </c>
      <c r="H4977" s="5">
        <v>3560.41</v>
      </c>
      <c r="I4977" s="5">
        <v>3560.4196999999999</v>
      </c>
      <c r="J4977" s="5">
        <v>-9.7000000000662095E-3</v>
      </c>
      <c r="K4977" s="5">
        <v>3560.4196999999999</v>
      </c>
      <c r="L4977" s="5">
        <v>-9.7000000000662095E-3</v>
      </c>
      <c r="M4977" t="str">
        <f>IF(ISERROR(VLOOKUP(A4977,'[1]Ecart validé'!$A:$A,1,FALSE)),Z4977,"Ecart Validé")</f>
        <v>valid</v>
      </c>
      <c r="R4977" t="s">
        <v>30</v>
      </c>
      <c r="X4977"/>
      <c r="Y4977"/>
      <c r="Z4977" t="s">
        <v>31</v>
      </c>
    </row>
    <row r="4978" spans="1:26" x14ac:dyDescent="0.3">
      <c r="A4978" t="s">
        <v>6733</v>
      </c>
      <c r="B4978" t="s">
        <v>6107</v>
      </c>
      <c r="C4978">
        <v>296607</v>
      </c>
      <c r="D4978" t="str">
        <f>+VLOOKUP(C4978,Param!K:L,2,FALSE)</f>
        <v>TOP BRASS CONTRACT FURNITURE LTD</v>
      </c>
      <c r="E4978" t="s">
        <v>6727</v>
      </c>
      <c r="F4978" t="s">
        <v>35</v>
      </c>
      <c r="G4978" t="s">
        <v>1422</v>
      </c>
      <c r="H4978" s="5">
        <v>3170.5441000000001</v>
      </c>
      <c r="I4978" s="5">
        <v>3170.5441000000001</v>
      </c>
      <c r="J4978" s="5">
        <v>0</v>
      </c>
      <c r="K4978" s="5">
        <v>3170.5441000000001</v>
      </c>
      <c r="L4978" s="5">
        <v>0</v>
      </c>
      <c r="M4978" t="str">
        <f>IF(ISERROR(VLOOKUP(A4978,'[1]Ecart validé'!$A:$A,1,FALSE)),Z4978,"Ecart Validé")</f>
        <v>valid</v>
      </c>
      <c r="R4978" t="s">
        <v>30</v>
      </c>
      <c r="X4978"/>
      <c r="Y4978"/>
      <c r="Z4978" t="s">
        <v>31</v>
      </c>
    </row>
    <row r="4979" spans="1:26" x14ac:dyDescent="0.3">
      <c r="A4979" t="s">
        <v>6734</v>
      </c>
      <c r="B4979" t="s">
        <v>6107</v>
      </c>
      <c r="C4979">
        <v>296607</v>
      </c>
      <c r="D4979" t="str">
        <f>+VLOOKUP(C4979,Param!K:L,2,FALSE)</f>
        <v>TOP BRASS CONTRACT FURNITURE LTD</v>
      </c>
      <c r="E4979" t="s">
        <v>6727</v>
      </c>
      <c r="F4979" t="s">
        <v>37</v>
      </c>
      <c r="G4979" t="s">
        <v>1422</v>
      </c>
      <c r="H4979" s="5">
        <v>7119.2566999999999</v>
      </c>
      <c r="I4979" s="5">
        <v>7119.2566999999999</v>
      </c>
      <c r="J4979" s="5">
        <v>0</v>
      </c>
      <c r="K4979" s="5">
        <v>7119.2566999999999</v>
      </c>
      <c r="L4979" s="5">
        <v>0</v>
      </c>
      <c r="M4979" t="str">
        <f>IF(ISERROR(VLOOKUP(A4979,'[1]Ecart validé'!$A:$A,1,FALSE)),Z4979,"Ecart Validé")</f>
        <v>valid</v>
      </c>
      <c r="R4979" t="s">
        <v>30</v>
      </c>
      <c r="X4979"/>
      <c r="Y4979"/>
      <c r="Z4979" t="s">
        <v>31</v>
      </c>
    </row>
    <row r="4980" spans="1:26" ht="57.6" x14ac:dyDescent="0.3">
      <c r="A4980" t="s">
        <v>6735</v>
      </c>
      <c r="B4980" t="s">
        <v>6107</v>
      </c>
      <c r="C4980">
        <v>299519</v>
      </c>
      <c r="D4980" t="str">
        <f>+VLOOKUP(C4980,Param!K:L,2,FALSE)</f>
        <v>Essity</v>
      </c>
      <c r="E4980" t="s">
        <v>6736</v>
      </c>
      <c r="F4980" t="s">
        <v>28</v>
      </c>
      <c r="G4980" t="s">
        <v>1422</v>
      </c>
      <c r="H4980" s="5">
        <v>3204.12</v>
      </c>
      <c r="I4980" s="5">
        <v>3202.14</v>
      </c>
      <c r="J4980" s="5">
        <v>1.98000000000001</v>
      </c>
      <c r="K4980" s="5">
        <v>3202.14</v>
      </c>
      <c r="L4980" s="5">
        <v>1.98000000000001</v>
      </c>
      <c r="M4980" t="str">
        <f>IF(ISERROR(VLOOKUP(A4980,'[1]Ecart validé'!$A:$A,1,FALSE)),Z4980,"Ecart Validé")</f>
        <v>Ecart Validé</v>
      </c>
      <c r="N4980" t="s">
        <v>6737</v>
      </c>
      <c r="O4980" t="s">
        <v>6738</v>
      </c>
      <c r="P4980" t="s">
        <v>85</v>
      </c>
      <c r="Q4980" t="s">
        <v>6739</v>
      </c>
      <c r="R4980" t="s">
        <v>30</v>
      </c>
      <c r="S4980" t="s">
        <v>42</v>
      </c>
      <c r="T4980" t="s">
        <v>43</v>
      </c>
      <c r="U4980" s="13" t="s">
        <v>6740</v>
      </c>
      <c r="V4980" t="s">
        <v>45</v>
      </c>
      <c r="X4980" t="s">
        <v>458</v>
      </c>
      <c r="Y4980" t="s">
        <v>458</v>
      </c>
      <c r="Z4980" t="s">
        <v>88</v>
      </c>
    </row>
    <row r="4981" spans="1:26" x14ac:dyDescent="0.3">
      <c r="A4981" t="s">
        <v>6741</v>
      </c>
      <c r="B4981" t="s">
        <v>6107</v>
      </c>
      <c r="C4981">
        <v>299519</v>
      </c>
      <c r="D4981" t="str">
        <f>+VLOOKUP(C4981,Param!K:L,2,FALSE)</f>
        <v>Essity</v>
      </c>
      <c r="E4981" t="s">
        <v>6736</v>
      </c>
      <c r="F4981" t="s">
        <v>33</v>
      </c>
      <c r="G4981" t="s">
        <v>1422</v>
      </c>
      <c r="H4981" s="5">
        <v>153.338099999999</v>
      </c>
      <c r="I4981" s="5">
        <v>153.3381</v>
      </c>
      <c r="J4981" s="5">
        <v>-2.8421709430404001E-14</v>
      </c>
      <c r="K4981" s="5">
        <v>153.3381</v>
      </c>
      <c r="L4981" s="5">
        <v>-2.8421709430404001E-14</v>
      </c>
      <c r="M4981" t="str">
        <f>IF(ISERROR(VLOOKUP(A4981,'[1]Ecart validé'!$A:$A,1,FALSE)),Z4981,"Ecart Validé")</f>
        <v>valid</v>
      </c>
      <c r="R4981" t="s">
        <v>30</v>
      </c>
      <c r="X4981"/>
      <c r="Y4981"/>
      <c r="Z4981" t="s">
        <v>31</v>
      </c>
    </row>
    <row r="4982" spans="1:26" x14ac:dyDescent="0.3">
      <c r="A4982" t="s">
        <v>6742</v>
      </c>
      <c r="B4982" t="s">
        <v>6107</v>
      </c>
      <c r="C4982">
        <v>299519</v>
      </c>
      <c r="D4982" t="str">
        <f>+VLOOKUP(C4982,Param!K:L,2,FALSE)</f>
        <v>Essity</v>
      </c>
      <c r="E4982" t="s">
        <v>6736</v>
      </c>
      <c r="F4982" t="s">
        <v>35</v>
      </c>
      <c r="G4982" t="s">
        <v>1422</v>
      </c>
      <c r="H4982" s="5">
        <v>1054.6796999999999</v>
      </c>
      <c r="I4982" s="5">
        <v>1054.6796999999999</v>
      </c>
      <c r="J4982" s="5">
        <v>0</v>
      </c>
      <c r="K4982" s="5">
        <v>1054.6796999999999</v>
      </c>
      <c r="L4982" s="5">
        <v>0</v>
      </c>
      <c r="M4982" t="str">
        <f>IF(ISERROR(VLOOKUP(A4982,'[1]Ecart validé'!$A:$A,1,FALSE)),Z4982,"Ecart Validé")</f>
        <v>valid</v>
      </c>
      <c r="R4982" t="s">
        <v>30</v>
      </c>
      <c r="X4982"/>
      <c r="Y4982"/>
      <c r="Z4982" t="s">
        <v>31</v>
      </c>
    </row>
    <row r="4983" spans="1:26" x14ac:dyDescent="0.3">
      <c r="A4983" t="s">
        <v>6743</v>
      </c>
      <c r="B4983" t="s">
        <v>6107</v>
      </c>
      <c r="C4983">
        <v>299519</v>
      </c>
      <c r="D4983" t="str">
        <f>+VLOOKUP(C4983,Param!K:L,2,FALSE)</f>
        <v>Essity</v>
      </c>
      <c r="E4983" t="s">
        <v>6736</v>
      </c>
      <c r="F4983" t="s">
        <v>37</v>
      </c>
      <c r="G4983" t="s">
        <v>1422</v>
      </c>
      <c r="H4983" s="5">
        <v>937.91459999999995</v>
      </c>
      <c r="I4983" s="5">
        <v>937.91459999999995</v>
      </c>
      <c r="J4983" s="5">
        <v>0</v>
      </c>
      <c r="K4983" s="5">
        <v>937.91459999999995</v>
      </c>
      <c r="L4983" s="5">
        <v>0</v>
      </c>
      <c r="M4983" t="str">
        <f>IF(ISERROR(VLOOKUP(A4983,'[1]Ecart validé'!$A:$A,1,FALSE)),Z4983,"Ecart Validé")</f>
        <v>valid</v>
      </c>
      <c r="R4983" t="s">
        <v>30</v>
      </c>
      <c r="X4983"/>
      <c r="Y4983"/>
      <c r="Z4983" t="s">
        <v>31</v>
      </c>
    </row>
    <row r="4984" spans="1:26" ht="57.6" x14ac:dyDescent="0.3">
      <c r="A4984" t="s">
        <v>6744</v>
      </c>
      <c r="B4984" t="s">
        <v>6107</v>
      </c>
      <c r="C4984">
        <v>305562</v>
      </c>
      <c r="D4984" t="str">
        <f>+VLOOKUP(C4984,Param!K:L,2,FALSE)</f>
        <v>GLOBAL BRANDS LIMITED</v>
      </c>
      <c r="E4984" t="s">
        <v>6745</v>
      </c>
      <c r="F4984" t="s">
        <v>28</v>
      </c>
      <c r="G4984" t="s">
        <v>1422</v>
      </c>
      <c r="H4984" s="5">
        <v>271.2294</v>
      </c>
      <c r="I4984" s="5">
        <v>271.2294</v>
      </c>
      <c r="J4984" s="5">
        <v>0</v>
      </c>
      <c r="K4984" s="5">
        <v>271.2294</v>
      </c>
      <c r="L4984" s="5">
        <v>0</v>
      </c>
      <c r="M4984" t="str">
        <f>IF(ISERROR(VLOOKUP(A4984,'[1]Ecart validé'!$A:$A,1,FALSE)),Z4984,"Ecart Validé")</f>
        <v>valid</v>
      </c>
      <c r="R4984" t="s">
        <v>30</v>
      </c>
      <c r="S4984" t="s">
        <v>42</v>
      </c>
      <c r="T4984" t="s">
        <v>43</v>
      </c>
      <c r="U4984" s="13" t="s">
        <v>6746</v>
      </c>
      <c r="V4984" t="s">
        <v>45</v>
      </c>
      <c r="W4984" t="s">
        <v>46</v>
      </c>
      <c r="X4984" t="s">
        <v>47</v>
      </c>
      <c r="Y4984" t="s">
        <v>47</v>
      </c>
      <c r="Z4984" t="s">
        <v>31</v>
      </c>
    </row>
    <row r="4985" spans="1:26" ht="57.6" x14ac:dyDescent="0.3">
      <c r="A4985" t="s">
        <v>6747</v>
      </c>
      <c r="B4985" t="s">
        <v>6107</v>
      </c>
      <c r="C4985">
        <v>305562</v>
      </c>
      <c r="D4985" t="str">
        <f>+VLOOKUP(C4985,Param!K:L,2,FALSE)</f>
        <v>GLOBAL BRANDS LIMITED</v>
      </c>
      <c r="E4985" t="s">
        <v>6745</v>
      </c>
      <c r="F4985" t="s">
        <v>35</v>
      </c>
      <c r="G4985" t="s">
        <v>1422</v>
      </c>
      <c r="H4985" s="5">
        <v>70.64</v>
      </c>
      <c r="I4985" s="5">
        <v>121.9</v>
      </c>
      <c r="J4985" s="5">
        <v>-51.26</v>
      </c>
      <c r="K4985" s="5">
        <v>121.9</v>
      </c>
      <c r="L4985" s="5">
        <v>-51.26</v>
      </c>
      <c r="M4985" t="str">
        <f>IF(ISERROR(VLOOKUP(A4985,'[1]Ecart validé'!$A:$A,1,FALSE)),Z4985,"Ecart Validé")</f>
        <v>waiting</v>
      </c>
      <c r="N4985" t="s">
        <v>6748</v>
      </c>
      <c r="O4985" t="s">
        <v>6749</v>
      </c>
      <c r="P4985" t="s">
        <v>85</v>
      </c>
      <c r="Q4985" t="s">
        <v>6750</v>
      </c>
      <c r="R4985" t="s">
        <v>456</v>
      </c>
      <c r="S4985" t="s">
        <v>42</v>
      </c>
      <c r="T4985" t="s">
        <v>325</v>
      </c>
      <c r="U4985" s="13" t="s">
        <v>6751</v>
      </c>
      <c r="V4985" t="s">
        <v>45</v>
      </c>
      <c r="W4985" t="s">
        <v>46</v>
      </c>
      <c r="X4985" t="s">
        <v>47</v>
      </c>
      <c r="Y4985" t="s">
        <v>47</v>
      </c>
      <c r="Z4985" t="s">
        <v>260</v>
      </c>
    </row>
    <row r="4986" spans="1:26" x14ac:dyDescent="0.3">
      <c r="A4986" t="s">
        <v>6752</v>
      </c>
      <c r="B4986" t="s">
        <v>6107</v>
      </c>
      <c r="C4986">
        <v>305562</v>
      </c>
      <c r="D4986" t="str">
        <f>+VLOOKUP(C4986,Param!K:L,2,FALSE)</f>
        <v>GLOBAL BRANDS LIMITED</v>
      </c>
      <c r="E4986" t="s">
        <v>6745</v>
      </c>
      <c r="F4986" t="s">
        <v>37</v>
      </c>
      <c r="G4986" t="s">
        <v>1422</v>
      </c>
      <c r="H4986" s="5">
        <v>298.8306</v>
      </c>
      <c r="I4986" s="5">
        <v>298.8306</v>
      </c>
      <c r="J4986" s="5">
        <v>0</v>
      </c>
      <c r="K4986" s="5">
        <v>298.8306</v>
      </c>
      <c r="L4986" s="5">
        <v>0</v>
      </c>
      <c r="M4986" t="str">
        <f>IF(ISERROR(VLOOKUP(A4986,'[1]Ecart validé'!$A:$A,1,FALSE)),Z4986,"Ecart Validé")</f>
        <v>valid</v>
      </c>
      <c r="R4986" t="s">
        <v>30</v>
      </c>
      <c r="U4986" s="50"/>
      <c r="X4986"/>
      <c r="Y4986"/>
      <c r="Z4986" t="s">
        <v>31</v>
      </c>
    </row>
    <row r="4987" spans="1:26" ht="57.6" x14ac:dyDescent="0.3">
      <c r="A4987" t="s">
        <v>6753</v>
      </c>
      <c r="B4987" t="s">
        <v>6107</v>
      </c>
      <c r="C4987">
        <v>305696</v>
      </c>
      <c r="D4987" t="str">
        <f>+VLOOKUP(C4987,Param!K:L,2,FALSE)</f>
        <v>AB INBEV UK LTD</v>
      </c>
      <c r="E4987" t="s">
        <v>6754</v>
      </c>
      <c r="F4987" t="s">
        <v>28</v>
      </c>
      <c r="G4987" t="s">
        <v>1422</v>
      </c>
      <c r="H4987" s="5">
        <v>21863.368100000102</v>
      </c>
      <c r="I4987" s="5">
        <v>21863.25</v>
      </c>
      <c r="J4987" s="5">
        <v>0.118100000116101</v>
      </c>
      <c r="K4987" s="5">
        <v>21863.368100000102</v>
      </c>
      <c r="L4987" s="5">
        <v>0</v>
      </c>
      <c r="M4987" t="str">
        <f>IF(ISERROR(VLOOKUP(A4987,'[1]Ecart validé'!$A:$A,1,FALSE)),Z4987,"Ecart Validé")</f>
        <v>valid</v>
      </c>
      <c r="R4987" t="s">
        <v>456</v>
      </c>
      <c r="S4987" t="s">
        <v>42</v>
      </c>
      <c r="T4987" t="s">
        <v>43</v>
      </c>
      <c r="U4987" s="13" t="s">
        <v>6755</v>
      </c>
      <c r="V4987" t="s">
        <v>45</v>
      </c>
      <c r="W4987" t="s">
        <v>46</v>
      </c>
      <c r="X4987" t="s">
        <v>47</v>
      </c>
      <c r="Y4987" t="s">
        <v>47</v>
      </c>
      <c r="Z4987" t="s">
        <v>31</v>
      </c>
    </row>
    <row r="4988" spans="1:26" ht="86.4" x14ac:dyDescent="0.3">
      <c r="A4988" t="s">
        <v>6756</v>
      </c>
      <c r="B4988" t="s">
        <v>6107</v>
      </c>
      <c r="C4988">
        <v>305696</v>
      </c>
      <c r="D4988" t="str">
        <f>+VLOOKUP(C4988,Param!K:L,2,FALSE)</f>
        <v>AB INBEV UK LTD</v>
      </c>
      <c r="E4988" t="s">
        <v>6754</v>
      </c>
      <c r="F4988" t="s">
        <v>33</v>
      </c>
      <c r="G4988" t="s">
        <v>1422</v>
      </c>
      <c r="H4988" s="5">
        <v>358.76</v>
      </c>
      <c r="I4988" s="5">
        <v>358.8</v>
      </c>
      <c r="J4988" s="5">
        <v>-4.0000000000020401E-2</v>
      </c>
      <c r="K4988" s="5">
        <v>358.76</v>
      </c>
      <c r="L4988" s="5">
        <v>0</v>
      </c>
      <c r="M4988" t="str">
        <f>IF(ISERROR(VLOOKUP(A4988,'[1]Ecart validé'!$A:$A,1,FALSE)),Z4988,"Ecart Validé")</f>
        <v>valid</v>
      </c>
      <c r="R4988" t="s">
        <v>456</v>
      </c>
      <c r="S4988" t="s">
        <v>42</v>
      </c>
      <c r="T4988" t="s">
        <v>43</v>
      </c>
      <c r="U4988" s="13" t="s">
        <v>6757</v>
      </c>
      <c r="V4988" t="s">
        <v>45</v>
      </c>
      <c r="W4988" t="s">
        <v>46</v>
      </c>
      <c r="X4988" t="s">
        <v>47</v>
      </c>
      <c r="Y4988" t="s">
        <v>47</v>
      </c>
      <c r="Z4988" t="s">
        <v>31</v>
      </c>
    </row>
    <row r="4989" spans="1:26" x14ac:dyDescent="0.3">
      <c r="A4989" t="s">
        <v>6758</v>
      </c>
      <c r="B4989" t="s">
        <v>6107</v>
      </c>
      <c r="C4989">
        <v>305696</v>
      </c>
      <c r="D4989" t="str">
        <f>+VLOOKUP(C4989,Param!K:L,2,FALSE)</f>
        <v>AB INBEV UK LTD</v>
      </c>
      <c r="E4989" t="s">
        <v>6754</v>
      </c>
      <c r="F4989" t="s">
        <v>35</v>
      </c>
      <c r="G4989" t="s">
        <v>1422</v>
      </c>
      <c r="H4989" s="5">
        <v>7879.08</v>
      </c>
      <c r="I4989" s="5">
        <v>7879.08</v>
      </c>
      <c r="J4989" s="5">
        <v>0</v>
      </c>
      <c r="K4989" s="5">
        <v>7879.08</v>
      </c>
      <c r="L4989" s="5">
        <v>0</v>
      </c>
      <c r="M4989" t="str">
        <f>IF(ISERROR(VLOOKUP(A4989,'[1]Ecart validé'!$A:$A,1,FALSE)),Z4989,"Ecart Validé")</f>
        <v>valid</v>
      </c>
      <c r="R4989" t="s">
        <v>30</v>
      </c>
      <c r="X4989"/>
      <c r="Y4989"/>
      <c r="Z4989" t="s">
        <v>31</v>
      </c>
    </row>
    <row r="4990" spans="1:26" x14ac:dyDescent="0.3">
      <c r="A4990" t="s">
        <v>6759</v>
      </c>
      <c r="B4990" t="s">
        <v>6107</v>
      </c>
      <c r="C4990">
        <v>305696</v>
      </c>
      <c r="D4990" t="str">
        <f>+VLOOKUP(C4990,Param!K:L,2,FALSE)</f>
        <v>AB INBEV UK LTD</v>
      </c>
      <c r="E4990" t="s">
        <v>6754</v>
      </c>
      <c r="F4990" t="s">
        <v>37</v>
      </c>
      <c r="G4990" t="s">
        <v>1422</v>
      </c>
      <c r="H4990" s="5">
        <v>3237.7893999999901</v>
      </c>
      <c r="I4990" s="5">
        <v>3237.75</v>
      </c>
      <c r="J4990" s="5">
        <v>3.9399999999659402E-2</v>
      </c>
      <c r="K4990" s="5">
        <v>3237.7893999999901</v>
      </c>
      <c r="L4990" s="5">
        <v>0</v>
      </c>
      <c r="M4990" t="str">
        <f>IF(ISERROR(VLOOKUP(A4990,'[1]Ecart validé'!$A:$A,1,FALSE)),Z4990,"Ecart Validé")</f>
        <v>valid</v>
      </c>
      <c r="R4990" t="s">
        <v>30</v>
      </c>
      <c r="X4990"/>
      <c r="Y4990"/>
      <c r="Z4990" t="s">
        <v>31</v>
      </c>
    </row>
    <row r="4991" spans="1:26" x14ac:dyDescent="0.3">
      <c r="A4991" t="s">
        <v>6760</v>
      </c>
      <c r="B4991" t="s">
        <v>6107</v>
      </c>
      <c r="C4991">
        <v>310548</v>
      </c>
      <c r="D4991" t="str">
        <f>+VLOOKUP(C4991,Param!K:L,2,FALSE)</f>
        <v>CONCORD ENVIRONMENTAL TECHNOLOGIES LTD</v>
      </c>
      <c r="E4991" t="s">
        <v>6761</v>
      </c>
      <c r="F4991" t="s">
        <v>28</v>
      </c>
      <c r="G4991" t="s">
        <v>1422</v>
      </c>
      <c r="H4991" s="5">
        <v>308.969999999999</v>
      </c>
      <c r="I4991" s="5">
        <v>309.49</v>
      </c>
      <c r="J4991" s="5">
        <v>-0.52000000000003799</v>
      </c>
      <c r="K4991" s="5">
        <v>308.969999999999</v>
      </c>
      <c r="L4991" s="5">
        <v>0</v>
      </c>
      <c r="M4991" t="str">
        <f>IF(ISERROR(VLOOKUP(A4991,'[1]Ecart validé'!$A:$A,1,FALSE)),Z4991,"Ecart Validé")</f>
        <v>valid</v>
      </c>
      <c r="R4991" t="s">
        <v>30</v>
      </c>
      <c r="X4991"/>
      <c r="Y4991"/>
      <c r="Z4991" t="s">
        <v>31</v>
      </c>
    </row>
    <row r="4992" spans="1:26" x14ac:dyDescent="0.3">
      <c r="A4992" t="s">
        <v>6762</v>
      </c>
      <c r="B4992" t="s">
        <v>6107</v>
      </c>
      <c r="C4992">
        <v>310548</v>
      </c>
      <c r="D4992" t="str">
        <f>+VLOOKUP(C4992,Param!K:L,2,FALSE)</f>
        <v>CONCORD ENVIRONMENTAL TECHNOLOGIES LTD</v>
      </c>
      <c r="E4992" t="s">
        <v>6761</v>
      </c>
      <c r="F4992" t="s">
        <v>33</v>
      </c>
      <c r="G4992" t="s">
        <v>1422</v>
      </c>
      <c r="H4992" s="5">
        <v>16.25</v>
      </c>
      <c r="I4992" s="5">
        <v>16.25</v>
      </c>
      <c r="J4992" s="5">
        <v>0</v>
      </c>
      <c r="K4992" s="5">
        <v>16.25</v>
      </c>
      <c r="L4992" s="5">
        <v>0</v>
      </c>
      <c r="M4992" t="str">
        <f>IF(ISERROR(VLOOKUP(A4992,'[1]Ecart validé'!$A:$A,1,FALSE)),Z4992,"Ecart Validé")</f>
        <v>valid</v>
      </c>
      <c r="R4992" t="s">
        <v>30</v>
      </c>
      <c r="X4992"/>
      <c r="Y4992"/>
      <c r="Z4992" t="s">
        <v>31</v>
      </c>
    </row>
    <row r="4993" spans="1:26" x14ac:dyDescent="0.3">
      <c r="A4993" t="s">
        <v>6763</v>
      </c>
      <c r="B4993" t="s">
        <v>6107</v>
      </c>
      <c r="C4993">
        <v>310548</v>
      </c>
      <c r="D4993" t="str">
        <f>+VLOOKUP(C4993,Param!K:L,2,FALSE)</f>
        <v>CONCORD ENVIRONMENTAL TECHNOLOGIES LTD</v>
      </c>
      <c r="E4993" t="s">
        <v>6761</v>
      </c>
      <c r="F4993" t="s">
        <v>35</v>
      </c>
      <c r="G4993" t="s">
        <v>1422</v>
      </c>
      <c r="H4993" s="5">
        <v>140.38999999999999</v>
      </c>
      <c r="I4993" s="5">
        <v>140.38999999999999</v>
      </c>
      <c r="J4993" s="5">
        <v>0</v>
      </c>
      <c r="K4993" s="5">
        <v>140.38999999999999</v>
      </c>
      <c r="L4993" s="5">
        <v>0</v>
      </c>
      <c r="M4993" t="str">
        <f>IF(ISERROR(VLOOKUP(A4993,'[1]Ecart validé'!$A:$A,1,FALSE)),Z4993,"Ecart Validé")</f>
        <v>valid</v>
      </c>
      <c r="R4993" t="s">
        <v>30</v>
      </c>
      <c r="X4993"/>
      <c r="Y4993"/>
      <c r="Z4993" t="s">
        <v>31</v>
      </c>
    </row>
    <row r="4994" spans="1:26" x14ac:dyDescent="0.3">
      <c r="A4994" t="s">
        <v>6764</v>
      </c>
      <c r="B4994" t="s">
        <v>6107</v>
      </c>
      <c r="C4994">
        <v>310548</v>
      </c>
      <c r="D4994" t="str">
        <f>+VLOOKUP(C4994,Param!K:L,2,FALSE)</f>
        <v>CONCORD ENVIRONMENTAL TECHNOLOGIES LTD</v>
      </c>
      <c r="E4994" t="s">
        <v>6761</v>
      </c>
      <c r="F4994" t="s">
        <v>37</v>
      </c>
      <c r="G4994" t="s">
        <v>1422</v>
      </c>
      <c r="H4994" s="5">
        <v>92.480099999999993</v>
      </c>
      <c r="I4994" s="5">
        <v>92.480099999999993</v>
      </c>
      <c r="J4994" s="5">
        <v>0</v>
      </c>
      <c r="K4994" s="5">
        <v>92.480099999999993</v>
      </c>
      <c r="L4994" s="5">
        <v>0</v>
      </c>
      <c r="M4994" t="str">
        <f>IF(ISERROR(VLOOKUP(A4994,'[1]Ecart validé'!$A:$A,1,FALSE)),Z4994,"Ecart Validé")</f>
        <v>valid</v>
      </c>
      <c r="R4994" t="s">
        <v>30</v>
      </c>
      <c r="X4994"/>
      <c r="Y4994"/>
      <c r="Z4994" t="s">
        <v>31</v>
      </c>
    </row>
    <row r="4995" spans="1:26" x14ac:dyDescent="0.3">
      <c r="A4995" t="s">
        <v>6765</v>
      </c>
      <c r="B4995" t="s">
        <v>6107</v>
      </c>
      <c r="C4995">
        <v>311694</v>
      </c>
      <c r="D4995" t="str">
        <f>+VLOOKUP(C4995,Param!K:L,2,FALSE)</f>
        <v>SIPSMITH LTD</v>
      </c>
      <c r="E4995" t="s">
        <v>6766</v>
      </c>
      <c r="F4995" t="s">
        <v>28</v>
      </c>
      <c r="G4995" t="s">
        <v>1422</v>
      </c>
      <c r="H4995" s="5">
        <v>298.75</v>
      </c>
      <c r="I4995" s="5">
        <v>298.75</v>
      </c>
      <c r="J4995" s="5">
        <v>0</v>
      </c>
      <c r="K4995" s="5">
        <v>298.75</v>
      </c>
      <c r="L4995" s="5">
        <v>0</v>
      </c>
      <c r="M4995" t="str">
        <f>IF(ISERROR(VLOOKUP(A4995,'[1]Ecart validé'!$A:$A,1,FALSE)),Z4995,"Ecart Validé")</f>
        <v>valid</v>
      </c>
      <c r="R4995" t="s">
        <v>30</v>
      </c>
      <c r="X4995"/>
      <c r="Y4995"/>
      <c r="Z4995" t="s">
        <v>31</v>
      </c>
    </row>
    <row r="4996" spans="1:26" x14ac:dyDescent="0.3">
      <c r="A4996" t="s">
        <v>6767</v>
      </c>
      <c r="B4996" t="s">
        <v>6107</v>
      </c>
      <c r="C4996">
        <v>311694</v>
      </c>
      <c r="D4996" t="str">
        <f>+VLOOKUP(C4996,Param!K:L,2,FALSE)</f>
        <v>SIPSMITH LTD</v>
      </c>
      <c r="E4996" t="s">
        <v>6766</v>
      </c>
      <c r="F4996" t="s">
        <v>33</v>
      </c>
      <c r="G4996" t="s">
        <v>1422</v>
      </c>
      <c r="H4996" s="5">
        <v>1.75</v>
      </c>
      <c r="I4996" s="5">
        <v>1.75</v>
      </c>
      <c r="J4996" s="5">
        <v>0</v>
      </c>
      <c r="K4996" s="5">
        <v>1.75</v>
      </c>
      <c r="L4996" s="5">
        <v>0</v>
      </c>
      <c r="M4996" t="str">
        <f>IF(ISERROR(VLOOKUP(A4996,'[1]Ecart validé'!$A:$A,1,FALSE)),Z4996,"Ecart Validé")</f>
        <v>valid</v>
      </c>
      <c r="R4996" t="s">
        <v>30</v>
      </c>
      <c r="X4996"/>
      <c r="Y4996"/>
      <c r="Z4996" t="s">
        <v>31</v>
      </c>
    </row>
    <row r="4997" spans="1:26" x14ac:dyDescent="0.3">
      <c r="A4997" t="s">
        <v>6768</v>
      </c>
      <c r="B4997" t="s">
        <v>6107</v>
      </c>
      <c r="C4997">
        <v>311694</v>
      </c>
      <c r="D4997" t="str">
        <f>+VLOOKUP(C4997,Param!K:L,2,FALSE)</f>
        <v>SIPSMITH LTD</v>
      </c>
      <c r="E4997" t="s">
        <v>6766</v>
      </c>
      <c r="F4997" t="s">
        <v>35</v>
      </c>
      <c r="G4997" t="s">
        <v>1422</v>
      </c>
      <c r="H4997" s="5">
        <v>24.17</v>
      </c>
      <c r="I4997" s="5">
        <v>26.15</v>
      </c>
      <c r="J4997" s="5">
        <v>-1.97999999999999</v>
      </c>
      <c r="K4997" s="5">
        <v>26.15</v>
      </c>
      <c r="L4997" s="5">
        <v>-1.97999999999999</v>
      </c>
      <c r="M4997" t="str">
        <f>IF(ISERROR(VLOOKUP(A4997,'[1]Ecart validé'!$A:$A,1,FALSE)),Z4997,"Ecart Validé")</f>
        <v>Ecart Validé</v>
      </c>
      <c r="N4997" t="s">
        <v>6769</v>
      </c>
      <c r="O4997" t="s">
        <v>6770</v>
      </c>
      <c r="P4997" t="s">
        <v>85</v>
      </c>
      <c r="Q4997" t="s">
        <v>6771</v>
      </c>
      <c r="R4997" t="s">
        <v>30</v>
      </c>
      <c r="S4997" t="s">
        <v>42</v>
      </c>
      <c r="T4997" t="s">
        <v>325</v>
      </c>
      <c r="U4997" s="13" t="s">
        <v>6772</v>
      </c>
      <c r="V4997" t="s">
        <v>45</v>
      </c>
      <c r="X4997" t="s">
        <v>458</v>
      </c>
      <c r="Y4997" t="s">
        <v>458</v>
      </c>
      <c r="Z4997" t="s">
        <v>88</v>
      </c>
    </row>
    <row r="4998" spans="1:26" x14ac:dyDescent="0.3">
      <c r="A4998" t="s">
        <v>6773</v>
      </c>
      <c r="B4998" t="s">
        <v>6107</v>
      </c>
      <c r="C4998">
        <v>311694</v>
      </c>
      <c r="D4998" t="str">
        <f>+VLOOKUP(C4998,Param!K:L,2,FALSE)</f>
        <v>SIPSMITH LTD</v>
      </c>
      <c r="E4998" t="s">
        <v>6766</v>
      </c>
      <c r="F4998" t="s">
        <v>37</v>
      </c>
      <c r="G4998" t="s">
        <v>1422</v>
      </c>
      <c r="H4998" s="5">
        <v>25</v>
      </c>
      <c r="I4998" s="5">
        <v>25</v>
      </c>
      <c r="J4998" s="5">
        <v>0</v>
      </c>
      <c r="K4998" s="5">
        <v>25</v>
      </c>
      <c r="L4998" s="5">
        <v>0</v>
      </c>
      <c r="M4998" t="str">
        <f>IF(ISERROR(VLOOKUP(A4998,'[1]Ecart validé'!$A:$A,1,FALSE)),Z4998,"Ecart Validé")</f>
        <v>valid</v>
      </c>
      <c r="R4998" t="s">
        <v>30</v>
      </c>
      <c r="X4998"/>
      <c r="Y4998"/>
      <c r="Z4998" t="s">
        <v>31</v>
      </c>
    </row>
    <row r="4999" spans="1:26" x14ac:dyDescent="0.3">
      <c r="A4999" t="s">
        <v>6774</v>
      </c>
      <c r="B4999" t="s">
        <v>6107</v>
      </c>
      <c r="C4999">
        <v>318518</v>
      </c>
      <c r="D4999" t="str">
        <f>+VLOOKUP(C4999,Param!K:L,2,FALSE)</f>
        <v>GLOBAL MERCHANDISE &amp; DESIGN LTD</v>
      </c>
      <c r="E4999" t="s">
        <v>6775</v>
      </c>
      <c r="F4999" t="s">
        <v>35</v>
      </c>
      <c r="G4999" t="s">
        <v>1422</v>
      </c>
      <c r="H4999" s="5">
        <v>115.88849999999999</v>
      </c>
      <c r="I4999" s="5">
        <v>115.88849999999999</v>
      </c>
      <c r="J4999" s="5">
        <v>0</v>
      </c>
      <c r="K4999" s="5">
        <v>115.88849999999999</v>
      </c>
      <c r="L4999" s="5">
        <v>0</v>
      </c>
      <c r="M4999" t="str">
        <f>IF(ISERROR(VLOOKUP(A4999,'[1]Ecart validé'!$A:$A,1,FALSE)),Z4999,"Ecart Validé")</f>
        <v>valid</v>
      </c>
      <c r="R4999" t="s">
        <v>30</v>
      </c>
      <c r="X4999"/>
      <c r="Y4999"/>
      <c r="Z4999" t="s">
        <v>31</v>
      </c>
    </row>
    <row r="5000" spans="1:26" x14ac:dyDescent="0.3">
      <c r="A5000" t="s">
        <v>6776</v>
      </c>
      <c r="B5000" t="s">
        <v>6107</v>
      </c>
      <c r="C5000">
        <v>318518</v>
      </c>
      <c r="D5000" t="str">
        <f>+VLOOKUP(C5000,Param!K:L,2,FALSE)</f>
        <v>GLOBAL MERCHANDISE &amp; DESIGN LTD</v>
      </c>
      <c r="E5000" t="s">
        <v>6775</v>
      </c>
      <c r="F5000" t="s">
        <v>37</v>
      </c>
      <c r="G5000" t="s">
        <v>1422</v>
      </c>
      <c r="H5000" s="5">
        <v>46.484400000000001</v>
      </c>
      <c r="I5000" s="5">
        <v>46.484400000000001</v>
      </c>
      <c r="J5000" s="5">
        <v>0</v>
      </c>
      <c r="K5000" s="5">
        <v>46.484400000000001</v>
      </c>
      <c r="L5000" s="5">
        <v>0</v>
      </c>
      <c r="M5000" t="str">
        <f>IF(ISERROR(VLOOKUP(A5000,'[1]Ecart validé'!$A:$A,1,FALSE)),Z5000,"Ecart Validé")</f>
        <v>valid</v>
      </c>
      <c r="R5000" t="s">
        <v>30</v>
      </c>
      <c r="X5000"/>
      <c r="Y5000"/>
      <c r="Z5000" t="s">
        <v>31</v>
      </c>
    </row>
    <row r="5001" spans="1:26" x14ac:dyDescent="0.3">
      <c r="A5001" t="s">
        <v>6777</v>
      </c>
      <c r="B5001" t="s">
        <v>6107</v>
      </c>
      <c r="C5001">
        <v>325250</v>
      </c>
      <c r="D5001" t="str">
        <f>+VLOOKUP(C5001,Param!K:L,2,FALSE)</f>
        <v>VT Consult</v>
      </c>
      <c r="E5001" t="s">
        <v>6778</v>
      </c>
      <c r="F5001" t="s">
        <v>28</v>
      </c>
      <c r="G5001" t="s">
        <v>1422</v>
      </c>
      <c r="H5001" s="5">
        <v>224.23579999999899</v>
      </c>
      <c r="I5001" s="5">
        <v>224.23</v>
      </c>
      <c r="J5001" s="5">
        <v>5.7999999999935803E-3</v>
      </c>
      <c r="K5001" s="5">
        <v>224.23579999999899</v>
      </c>
      <c r="L5001" s="5">
        <v>0</v>
      </c>
      <c r="M5001" t="str">
        <f>IF(ISERROR(VLOOKUP(A5001,'[1]Ecart validé'!$A:$A,1,FALSE)),Z5001,"Ecart Validé")</f>
        <v>valid</v>
      </c>
      <c r="R5001" t="s">
        <v>30</v>
      </c>
      <c r="X5001"/>
      <c r="Y5001"/>
      <c r="Z5001" t="s">
        <v>31</v>
      </c>
    </row>
    <row r="5002" spans="1:26" x14ac:dyDescent="0.3">
      <c r="A5002" t="s">
        <v>6779</v>
      </c>
      <c r="B5002" t="s">
        <v>6107</v>
      </c>
      <c r="C5002">
        <v>325250</v>
      </c>
      <c r="D5002" t="str">
        <f>+VLOOKUP(C5002,Param!K:L,2,FALSE)</f>
        <v>VT Consult</v>
      </c>
      <c r="E5002" t="s">
        <v>6778</v>
      </c>
      <c r="F5002" t="s">
        <v>33</v>
      </c>
      <c r="G5002" t="s">
        <v>1422</v>
      </c>
      <c r="H5002" s="5">
        <v>310.82799999999997</v>
      </c>
      <c r="I5002" s="5">
        <v>310.82799999999997</v>
      </c>
      <c r="J5002" s="5">
        <v>0</v>
      </c>
      <c r="K5002" s="5">
        <v>310.82799999999997</v>
      </c>
      <c r="L5002" s="5">
        <v>0</v>
      </c>
      <c r="M5002" t="str">
        <f>IF(ISERROR(VLOOKUP(A5002,'[1]Ecart validé'!$A:$A,1,FALSE)),Z5002,"Ecart Validé")</f>
        <v>valid</v>
      </c>
      <c r="R5002" t="s">
        <v>30</v>
      </c>
      <c r="X5002"/>
      <c r="Y5002"/>
      <c r="Z5002" t="s">
        <v>31</v>
      </c>
    </row>
    <row r="5003" spans="1:26" x14ac:dyDescent="0.3">
      <c r="A5003" t="s">
        <v>6780</v>
      </c>
      <c r="B5003" t="s">
        <v>6107</v>
      </c>
      <c r="C5003">
        <v>325250</v>
      </c>
      <c r="D5003" t="str">
        <f>+VLOOKUP(C5003,Param!K:L,2,FALSE)</f>
        <v>VT Consult</v>
      </c>
      <c r="E5003" t="s">
        <v>6778</v>
      </c>
      <c r="F5003" t="s">
        <v>35</v>
      </c>
      <c r="G5003" t="s">
        <v>1422</v>
      </c>
      <c r="H5003" s="5">
        <v>126.2358</v>
      </c>
      <c r="I5003" s="5">
        <v>126.2358</v>
      </c>
      <c r="J5003" s="5">
        <v>0</v>
      </c>
      <c r="K5003" s="5">
        <v>126.2358</v>
      </c>
      <c r="L5003" s="5">
        <v>0</v>
      </c>
      <c r="M5003" t="str">
        <f>IF(ISERROR(VLOOKUP(A5003,'[1]Ecart validé'!$A:$A,1,FALSE)),Z5003,"Ecart Validé")</f>
        <v>valid</v>
      </c>
      <c r="R5003" t="s">
        <v>30</v>
      </c>
      <c r="X5003"/>
      <c r="Y5003"/>
      <c r="Z5003" t="s">
        <v>31</v>
      </c>
    </row>
    <row r="5004" spans="1:26" x14ac:dyDescent="0.3">
      <c r="A5004" t="s">
        <v>6781</v>
      </c>
      <c r="B5004" t="s">
        <v>6107</v>
      </c>
      <c r="C5004">
        <v>325250</v>
      </c>
      <c r="D5004" t="str">
        <f>+VLOOKUP(C5004,Param!K:L,2,FALSE)</f>
        <v>VT Consult</v>
      </c>
      <c r="E5004" t="s">
        <v>6778</v>
      </c>
      <c r="F5004" t="s">
        <v>37</v>
      </c>
      <c r="G5004" t="s">
        <v>1422</v>
      </c>
      <c r="H5004" s="5">
        <v>111.3768</v>
      </c>
      <c r="I5004" s="5">
        <v>111.3768</v>
      </c>
      <c r="J5004" s="5">
        <v>0</v>
      </c>
      <c r="K5004" s="5">
        <v>111.3768</v>
      </c>
      <c r="L5004" s="5">
        <v>0</v>
      </c>
      <c r="M5004" t="str">
        <f>IF(ISERROR(VLOOKUP(A5004,'[1]Ecart validé'!$A:$A,1,FALSE)),Z5004,"Ecart Validé")</f>
        <v>valid</v>
      </c>
      <c r="R5004" t="s">
        <v>30</v>
      </c>
      <c r="X5004"/>
      <c r="Y5004"/>
      <c r="Z5004" t="s">
        <v>31</v>
      </c>
    </row>
    <row r="5005" spans="1:26" x14ac:dyDescent="0.3">
      <c r="A5005" t="s">
        <v>6782</v>
      </c>
      <c r="B5005" t="s">
        <v>6107</v>
      </c>
      <c r="C5005">
        <v>329175</v>
      </c>
      <c r="D5005" t="str">
        <f>+VLOOKUP(C5005,Param!K:L,2,FALSE)</f>
        <v>ILLYCAFFÈ UK LIMITED</v>
      </c>
      <c r="E5005" t="s">
        <v>6783</v>
      </c>
      <c r="F5005" t="s">
        <v>28</v>
      </c>
      <c r="G5005" t="s">
        <v>1422</v>
      </c>
      <c r="H5005" s="5">
        <v>128.02000000000001</v>
      </c>
      <c r="I5005" s="5">
        <v>128.6</v>
      </c>
      <c r="J5005" s="5">
        <v>-0.57999999999998397</v>
      </c>
      <c r="K5005" s="5">
        <v>128.02000000000001</v>
      </c>
      <c r="L5005" s="5">
        <v>0</v>
      </c>
      <c r="M5005" t="str">
        <f>IF(ISERROR(VLOOKUP(A5005,'[1]Ecart validé'!$A:$A,1,FALSE)),Z5005,"Ecart Validé")</f>
        <v>valid</v>
      </c>
      <c r="R5005" t="s">
        <v>30</v>
      </c>
      <c r="X5005"/>
      <c r="Y5005"/>
      <c r="Z5005" t="s">
        <v>31</v>
      </c>
    </row>
    <row r="5006" spans="1:26" x14ac:dyDescent="0.3">
      <c r="A5006" t="s">
        <v>6784</v>
      </c>
      <c r="B5006" t="s">
        <v>6107</v>
      </c>
      <c r="C5006">
        <v>329175</v>
      </c>
      <c r="D5006" t="str">
        <f>+VLOOKUP(C5006,Param!K:L,2,FALSE)</f>
        <v>ILLYCAFFÈ UK LIMITED</v>
      </c>
      <c r="E5006" t="s">
        <v>6783</v>
      </c>
      <c r="F5006" t="s">
        <v>35</v>
      </c>
      <c r="G5006" t="s">
        <v>1422</v>
      </c>
      <c r="H5006" s="5">
        <v>26.736499999999999</v>
      </c>
      <c r="I5006" s="5">
        <v>26.736499999999999</v>
      </c>
      <c r="J5006" s="5">
        <v>0</v>
      </c>
      <c r="K5006" s="5">
        <v>26.736499999999999</v>
      </c>
      <c r="L5006" s="5">
        <v>0</v>
      </c>
      <c r="M5006" t="str">
        <f>IF(ISERROR(VLOOKUP(A5006,'[1]Ecart validé'!$A:$A,1,FALSE)),Z5006,"Ecart Validé")</f>
        <v>valid</v>
      </c>
      <c r="R5006" t="s">
        <v>30</v>
      </c>
      <c r="X5006"/>
      <c r="Y5006"/>
      <c r="Z5006" t="s">
        <v>31</v>
      </c>
    </row>
    <row r="5007" spans="1:26" x14ac:dyDescent="0.3">
      <c r="A5007" t="s">
        <v>6785</v>
      </c>
      <c r="B5007" t="s">
        <v>6107</v>
      </c>
      <c r="C5007">
        <v>329175</v>
      </c>
      <c r="D5007" t="str">
        <f>+VLOOKUP(C5007,Param!K:L,2,FALSE)</f>
        <v>ILLYCAFFÈ UK LIMITED</v>
      </c>
      <c r="E5007" t="s">
        <v>6783</v>
      </c>
      <c r="F5007" t="s">
        <v>37</v>
      </c>
      <c r="G5007" t="s">
        <v>1422</v>
      </c>
      <c r="H5007" s="5">
        <v>33.553199999999997</v>
      </c>
      <c r="I5007" s="5">
        <v>33.553199999999997</v>
      </c>
      <c r="J5007" s="5">
        <v>0</v>
      </c>
      <c r="K5007" s="5">
        <v>33.553199999999997</v>
      </c>
      <c r="L5007" s="5">
        <v>0</v>
      </c>
      <c r="M5007" t="str">
        <f>IF(ISERROR(VLOOKUP(A5007,'[1]Ecart validé'!$A:$A,1,FALSE)),Z5007,"Ecart Validé")</f>
        <v>valid</v>
      </c>
      <c r="R5007" t="s">
        <v>30</v>
      </c>
      <c r="X5007"/>
      <c r="Y5007"/>
      <c r="Z5007" t="s">
        <v>31</v>
      </c>
    </row>
    <row r="5008" spans="1:26" x14ac:dyDescent="0.3">
      <c r="A5008" t="s">
        <v>6786</v>
      </c>
      <c r="B5008" t="s">
        <v>6107</v>
      </c>
      <c r="C5008">
        <v>345833</v>
      </c>
      <c r="D5008" t="str">
        <f>+VLOOKUP(C5008,Param!K:L,2,FALSE)</f>
        <v>SEE RAIL LTD</v>
      </c>
      <c r="E5008" t="s">
        <v>6787</v>
      </c>
      <c r="F5008" t="s">
        <v>28</v>
      </c>
      <c r="G5008" t="s">
        <v>1422</v>
      </c>
      <c r="H5008" s="5">
        <v>86.03</v>
      </c>
      <c r="I5008" s="5">
        <v>86.45</v>
      </c>
      <c r="J5008" s="5">
        <v>-0.41999999999998699</v>
      </c>
      <c r="K5008" s="5">
        <v>86.03</v>
      </c>
      <c r="L5008" s="5">
        <v>0</v>
      </c>
      <c r="M5008" t="str">
        <f>IF(ISERROR(VLOOKUP(A5008,'[1]Ecart validé'!$A:$A,1,FALSE)),Z5008,"Ecart Validé")</f>
        <v>valid</v>
      </c>
      <c r="R5008" t="s">
        <v>30</v>
      </c>
      <c r="X5008"/>
      <c r="Y5008"/>
      <c r="Z5008" t="s">
        <v>31</v>
      </c>
    </row>
    <row r="5009" spans="1:26" x14ac:dyDescent="0.3">
      <c r="A5009" t="s">
        <v>6788</v>
      </c>
      <c r="B5009" t="s">
        <v>6107</v>
      </c>
      <c r="C5009">
        <v>345833</v>
      </c>
      <c r="D5009" t="str">
        <f>+VLOOKUP(C5009,Param!K:L,2,FALSE)</f>
        <v>SEE RAIL LTD</v>
      </c>
      <c r="E5009" t="s">
        <v>6787</v>
      </c>
      <c r="F5009" t="s">
        <v>33</v>
      </c>
      <c r="G5009" t="s">
        <v>1422</v>
      </c>
      <c r="H5009" s="5">
        <v>124.40389999999999</v>
      </c>
      <c r="I5009" s="5">
        <v>124.40389999999999</v>
      </c>
      <c r="J5009" s="5">
        <v>2.8421709430404001E-14</v>
      </c>
      <c r="K5009" s="5">
        <v>124.40389999999999</v>
      </c>
      <c r="L5009" s="5">
        <v>0</v>
      </c>
      <c r="M5009" t="str">
        <f>IF(ISERROR(VLOOKUP(A5009,'[1]Ecart validé'!$A:$A,1,FALSE)),Z5009,"Ecart Validé")</f>
        <v>valid</v>
      </c>
      <c r="R5009" t="s">
        <v>30</v>
      </c>
      <c r="X5009"/>
      <c r="Y5009"/>
      <c r="Z5009" t="s">
        <v>31</v>
      </c>
    </row>
    <row r="5010" spans="1:26" x14ac:dyDescent="0.3">
      <c r="A5010" t="s">
        <v>6789</v>
      </c>
      <c r="B5010" t="s">
        <v>6107</v>
      </c>
      <c r="C5010">
        <v>345833</v>
      </c>
      <c r="D5010" t="str">
        <f>+VLOOKUP(C5010,Param!K:L,2,FALSE)</f>
        <v>SEE RAIL LTD</v>
      </c>
      <c r="E5010" t="s">
        <v>6790</v>
      </c>
      <c r="F5010" t="s">
        <v>28</v>
      </c>
      <c r="G5010" t="s">
        <v>1422</v>
      </c>
      <c r="H5010" s="5">
        <v>8</v>
      </c>
      <c r="I5010" s="5">
        <v>8.15</v>
      </c>
      <c r="J5010" s="5">
        <v>-0.15</v>
      </c>
      <c r="K5010" s="5">
        <v>8</v>
      </c>
      <c r="L5010" s="5">
        <v>0</v>
      </c>
      <c r="M5010" t="str">
        <f>IF(ISERROR(VLOOKUP(A5010,'[1]Ecart validé'!$A:$A,1,FALSE)),Z5010,"Ecart Validé")</f>
        <v>valid</v>
      </c>
      <c r="R5010" t="s">
        <v>30</v>
      </c>
      <c r="X5010"/>
      <c r="Y5010"/>
      <c r="Z5010" t="s">
        <v>31</v>
      </c>
    </row>
    <row r="5011" spans="1:26" x14ac:dyDescent="0.3">
      <c r="A5011" t="s">
        <v>6791</v>
      </c>
      <c r="B5011" t="s">
        <v>6107</v>
      </c>
      <c r="C5011">
        <v>351407</v>
      </c>
      <c r="D5011" t="str">
        <f>+VLOOKUP(C5011,Param!K:L,2,FALSE)</f>
        <v>BROWN-FORMAN BEVERAGES EUROPE LTD</v>
      </c>
      <c r="E5011" t="s">
        <v>6792</v>
      </c>
      <c r="F5011" t="s">
        <v>33</v>
      </c>
      <c r="G5011" t="s">
        <v>1422</v>
      </c>
      <c r="H5011" s="5">
        <v>3.42</v>
      </c>
      <c r="I5011" s="5">
        <v>3.4232</v>
      </c>
      <c r="J5011" s="5">
        <v>-3.2000000000000899E-3</v>
      </c>
      <c r="K5011" s="5">
        <v>3.4232</v>
      </c>
      <c r="L5011" s="5">
        <v>-3.2000000000000899E-3</v>
      </c>
      <c r="M5011" t="str">
        <f>IF(ISERROR(VLOOKUP(A5011,'[1]Ecart validé'!$A:$A,1,FALSE)),Z5011,"Ecart Validé")</f>
        <v>valid</v>
      </c>
      <c r="R5011" t="s">
        <v>30</v>
      </c>
      <c r="X5011"/>
      <c r="Y5011"/>
      <c r="Z5011" t="s">
        <v>31</v>
      </c>
    </row>
    <row r="5012" spans="1:26" x14ac:dyDescent="0.3">
      <c r="A5012" t="s">
        <v>6793</v>
      </c>
      <c r="B5012" t="s">
        <v>6107</v>
      </c>
      <c r="C5012">
        <v>351407</v>
      </c>
      <c r="D5012" t="str">
        <f>+VLOOKUP(C5012,Param!K:L,2,FALSE)</f>
        <v>BROWN-FORMAN BEVERAGES EUROPE LTD</v>
      </c>
      <c r="E5012" t="s">
        <v>6792</v>
      </c>
      <c r="F5012" t="s">
        <v>35</v>
      </c>
      <c r="G5012" t="s">
        <v>1422</v>
      </c>
      <c r="H5012" s="5">
        <v>165.57</v>
      </c>
      <c r="I5012" s="5">
        <v>166.63200000000001</v>
      </c>
      <c r="J5012" s="5">
        <v>-1.06200000000001</v>
      </c>
      <c r="K5012" s="5">
        <v>166.63200000000001</v>
      </c>
      <c r="L5012" s="5">
        <v>-1.06200000000001</v>
      </c>
      <c r="M5012" t="str">
        <f>IF(ISERROR(VLOOKUP(A5012,'[1]Ecart validé'!$A:$A,1,FALSE)),Z5012,"Ecart Validé")</f>
        <v>Ecart Validé</v>
      </c>
      <c r="N5012" t="s">
        <v>6794</v>
      </c>
      <c r="O5012" t="s">
        <v>6795</v>
      </c>
      <c r="P5012" t="s">
        <v>85</v>
      </c>
      <c r="Q5012" t="s">
        <v>6796</v>
      </c>
      <c r="R5012" t="s">
        <v>30</v>
      </c>
      <c r="S5012" t="s">
        <v>42</v>
      </c>
      <c r="T5012" t="s">
        <v>325</v>
      </c>
      <c r="U5012" s="13" t="s">
        <v>6797</v>
      </c>
      <c r="V5012" t="s">
        <v>45</v>
      </c>
      <c r="X5012" t="s">
        <v>458</v>
      </c>
      <c r="Y5012" t="s">
        <v>458</v>
      </c>
      <c r="Z5012" t="s">
        <v>88</v>
      </c>
    </row>
    <row r="5013" spans="1:26" x14ac:dyDescent="0.3">
      <c r="A5013" t="s">
        <v>6798</v>
      </c>
      <c r="B5013" t="s">
        <v>6107</v>
      </c>
      <c r="C5013">
        <v>351407</v>
      </c>
      <c r="D5013" t="str">
        <f>+VLOOKUP(C5013,Param!K:L,2,FALSE)</f>
        <v>BROWN-FORMAN BEVERAGES EUROPE LTD</v>
      </c>
      <c r="E5013" t="s">
        <v>6792</v>
      </c>
      <c r="F5013" t="s">
        <v>37</v>
      </c>
      <c r="G5013" t="s">
        <v>1422</v>
      </c>
      <c r="H5013" s="5">
        <v>100.47799999999999</v>
      </c>
      <c r="I5013" s="5">
        <v>100.47799999999999</v>
      </c>
      <c r="J5013" s="5">
        <v>0</v>
      </c>
      <c r="K5013" s="5">
        <v>100.47799999999999</v>
      </c>
      <c r="L5013" s="5">
        <v>0</v>
      </c>
      <c r="M5013" t="str">
        <f>IF(ISERROR(VLOOKUP(A5013,'[1]Ecart validé'!$A:$A,1,FALSE)),Z5013,"Ecart Validé")</f>
        <v>valid</v>
      </c>
      <c r="R5013" t="s">
        <v>30</v>
      </c>
      <c r="X5013"/>
      <c r="Y5013"/>
      <c r="Z5013" t="s">
        <v>31</v>
      </c>
    </row>
    <row r="5014" spans="1:26" x14ac:dyDescent="0.3">
      <c r="A5014" t="s">
        <v>6799</v>
      </c>
      <c r="B5014" t="s">
        <v>6107</v>
      </c>
      <c r="C5014">
        <v>352686</v>
      </c>
      <c r="D5014" t="str">
        <f>+VLOOKUP(C5014,Param!K:L,2,FALSE)</f>
        <v>BRCS (Building Control) Limited</v>
      </c>
      <c r="E5014" t="s">
        <v>6800</v>
      </c>
      <c r="F5014" t="s">
        <v>37</v>
      </c>
      <c r="G5014" t="s">
        <v>1422</v>
      </c>
      <c r="H5014" s="5">
        <v>22.5</v>
      </c>
      <c r="I5014" s="5">
        <v>22.5</v>
      </c>
      <c r="J5014" s="5">
        <v>0</v>
      </c>
      <c r="K5014" s="5">
        <v>22.5</v>
      </c>
      <c r="L5014" s="5">
        <v>0</v>
      </c>
      <c r="M5014" t="str">
        <f>IF(ISERROR(VLOOKUP(A5014,'[1]Ecart validé'!$A:$A,1,FALSE)),Z5014,"Ecart Validé")</f>
        <v>valid</v>
      </c>
      <c r="R5014" t="s">
        <v>30</v>
      </c>
      <c r="X5014"/>
      <c r="Y5014"/>
      <c r="Z5014" t="s">
        <v>31</v>
      </c>
    </row>
    <row r="5015" spans="1:26" x14ac:dyDescent="0.3">
      <c r="A5015" t="s">
        <v>6801</v>
      </c>
      <c r="B5015" t="s">
        <v>6107</v>
      </c>
      <c r="C5015">
        <v>34462</v>
      </c>
      <c r="D5015" t="str">
        <f>+VLOOKUP(C5015,Param!K:L,2,FALSE)</f>
        <v>Technical Asset Management</v>
      </c>
      <c r="E5015" t="s">
        <v>6802</v>
      </c>
      <c r="F5015" t="s">
        <v>33</v>
      </c>
      <c r="G5015" t="s">
        <v>1422</v>
      </c>
      <c r="H5015" s="5">
        <v>826.06200000000001</v>
      </c>
      <c r="I5015" s="5">
        <v>826.06200000000001</v>
      </c>
      <c r="J5015" s="5">
        <v>0</v>
      </c>
      <c r="K5015" s="5">
        <v>826.06200000000001</v>
      </c>
      <c r="L5015" s="5">
        <v>0</v>
      </c>
      <c r="M5015" t="str">
        <f>IF(ISERROR(VLOOKUP(A5015,'[1]Ecart validé'!$A:$A,1,FALSE)),Z5015,"Ecart Validé")</f>
        <v>valid</v>
      </c>
      <c r="R5015" t="s">
        <v>30</v>
      </c>
      <c r="X5015"/>
      <c r="Y5015"/>
      <c r="Z5015" t="s">
        <v>31</v>
      </c>
    </row>
    <row r="5016" spans="1:26" x14ac:dyDescent="0.3">
      <c r="A5016" t="s">
        <v>6803</v>
      </c>
      <c r="B5016" t="s">
        <v>6107</v>
      </c>
      <c r="C5016">
        <v>34462</v>
      </c>
      <c r="D5016" t="str">
        <f>+VLOOKUP(C5016,Param!K:L,2,FALSE)</f>
        <v>Technical Asset Management</v>
      </c>
      <c r="E5016" t="s">
        <v>6802</v>
      </c>
      <c r="F5016" t="s">
        <v>35</v>
      </c>
      <c r="G5016" t="s">
        <v>1422</v>
      </c>
      <c r="H5016" s="5">
        <v>1564.2583</v>
      </c>
      <c r="I5016" s="5">
        <v>1564.2583</v>
      </c>
      <c r="J5016" s="5">
        <v>0</v>
      </c>
      <c r="K5016" s="5">
        <v>1564.2583</v>
      </c>
      <c r="L5016" s="5">
        <v>0</v>
      </c>
      <c r="M5016" t="str">
        <f>IF(ISERROR(VLOOKUP(A5016,'[1]Ecart validé'!$A:$A,1,FALSE)),Z5016,"Ecart Validé")</f>
        <v>valid</v>
      </c>
      <c r="R5016" t="s">
        <v>30</v>
      </c>
      <c r="X5016"/>
      <c r="Y5016"/>
      <c r="Z5016" t="s">
        <v>31</v>
      </c>
    </row>
    <row r="5017" spans="1:26" x14ac:dyDescent="0.3">
      <c r="A5017" t="s">
        <v>6804</v>
      </c>
      <c r="B5017" t="s">
        <v>6107</v>
      </c>
      <c r="C5017">
        <v>34462</v>
      </c>
      <c r="D5017" t="str">
        <f>+VLOOKUP(C5017,Param!K:L,2,FALSE)</f>
        <v>Technical Asset Management</v>
      </c>
      <c r="E5017" t="s">
        <v>6802</v>
      </c>
      <c r="F5017" t="s">
        <v>37</v>
      </c>
      <c r="G5017" t="s">
        <v>1422</v>
      </c>
      <c r="H5017" s="5">
        <v>2289.0999000000002</v>
      </c>
      <c r="I5017" s="5">
        <v>2289.0999000000002</v>
      </c>
      <c r="J5017" s="5">
        <v>0</v>
      </c>
      <c r="K5017" s="5">
        <v>2289.0999000000002</v>
      </c>
      <c r="L5017" s="5">
        <v>0</v>
      </c>
      <c r="M5017" t="str">
        <f>IF(ISERROR(VLOOKUP(A5017,'[1]Ecart validé'!$A:$A,1,FALSE)),Z5017,"Ecart Validé")</f>
        <v>valid</v>
      </c>
      <c r="R5017" t="s">
        <v>30</v>
      </c>
      <c r="X5017"/>
      <c r="Y5017"/>
      <c r="Z5017" t="s">
        <v>31</v>
      </c>
    </row>
    <row r="5018" spans="1:26" x14ac:dyDescent="0.3">
      <c r="A5018" t="s">
        <v>6805</v>
      </c>
      <c r="B5018" t="s">
        <v>6107</v>
      </c>
      <c r="C5018" t="s">
        <v>6806</v>
      </c>
      <c r="D5018" t="str">
        <f>+VLOOKUP(C5018,Param!K:L,2,FALSE)</f>
        <v>PPS POWER</v>
      </c>
      <c r="E5018" t="s">
        <v>6807</v>
      </c>
      <c r="F5018" t="s">
        <v>51</v>
      </c>
      <c r="G5018" t="s">
        <v>1422</v>
      </c>
      <c r="H5018" s="5">
        <v>301.9468</v>
      </c>
      <c r="I5018" s="5">
        <v>301.9468</v>
      </c>
      <c r="J5018" s="5">
        <v>0</v>
      </c>
      <c r="K5018" s="5">
        <v>301.9468</v>
      </c>
      <c r="L5018" s="5">
        <v>0</v>
      </c>
      <c r="M5018" t="str">
        <f>IF(ISERROR(VLOOKUP(A5018,'[1]Ecart validé'!$A:$A,1,FALSE)),Z5018,"Ecart Validé")</f>
        <v>valid</v>
      </c>
      <c r="R5018" t="s">
        <v>30</v>
      </c>
      <c r="X5018"/>
      <c r="Y5018"/>
      <c r="Z5018" t="s">
        <v>31</v>
      </c>
    </row>
    <row r="5019" spans="1:26" x14ac:dyDescent="0.3">
      <c r="A5019" t="s">
        <v>6808</v>
      </c>
      <c r="B5019" t="s">
        <v>6107</v>
      </c>
      <c r="C5019">
        <v>272993</v>
      </c>
      <c r="D5019" t="str">
        <f>+VLOOKUP(C5019,Param!K:L,2,FALSE)</f>
        <v>HALEWOOD INTERNATIONAL LTD</v>
      </c>
      <c r="E5019" t="s">
        <v>6809</v>
      </c>
      <c r="F5019" t="s">
        <v>51</v>
      </c>
      <c r="G5019" t="s">
        <v>1422</v>
      </c>
      <c r="H5019" s="5">
        <v>2573</v>
      </c>
      <c r="I5019" s="5">
        <v>2573</v>
      </c>
      <c r="J5019" s="5">
        <v>0</v>
      </c>
      <c r="K5019" s="5">
        <v>2573</v>
      </c>
      <c r="L5019" s="5">
        <v>0</v>
      </c>
      <c r="M5019" t="str">
        <f>IF(ISERROR(VLOOKUP(A5019,'[1]Ecart validé'!$A:$A,1,FALSE)),Z5019,"Ecart Validé")</f>
        <v>valid</v>
      </c>
      <c r="R5019" t="s">
        <v>30</v>
      </c>
      <c r="X5019"/>
      <c r="Y5019"/>
      <c r="Z5019" t="s">
        <v>31</v>
      </c>
    </row>
    <row r="5020" spans="1:26" x14ac:dyDescent="0.3">
      <c r="A5020" t="s">
        <v>6810</v>
      </c>
      <c r="B5020" t="s">
        <v>6107</v>
      </c>
      <c r="C5020">
        <v>306961</v>
      </c>
      <c r="D5020" t="str">
        <f>+VLOOKUP(C5020,Param!K:L,2,FALSE)</f>
        <v>DR OETKER (UK) LTD</v>
      </c>
      <c r="E5020" t="s">
        <v>6811</v>
      </c>
      <c r="F5020" t="s">
        <v>28</v>
      </c>
      <c r="G5020" t="s">
        <v>1422</v>
      </c>
      <c r="H5020" s="5">
        <v>1827</v>
      </c>
      <c r="I5020" s="5">
        <v>1827</v>
      </c>
      <c r="J5020" s="5">
        <v>0</v>
      </c>
      <c r="K5020" s="5">
        <v>1827</v>
      </c>
      <c r="L5020" s="5">
        <v>0</v>
      </c>
      <c r="M5020" t="str">
        <f>IF(ISERROR(VLOOKUP(A5020,'[1]Ecart validé'!$A:$A,1,FALSE)),Z5020,"Ecart Validé")</f>
        <v>valid</v>
      </c>
      <c r="R5020" t="s">
        <v>30</v>
      </c>
      <c r="X5020"/>
      <c r="Y5020"/>
      <c r="Z5020" t="s">
        <v>31</v>
      </c>
    </row>
    <row r="5021" spans="1:26" x14ac:dyDescent="0.3">
      <c r="A5021" t="s">
        <v>6812</v>
      </c>
      <c r="B5021" t="s">
        <v>6107</v>
      </c>
      <c r="C5021">
        <v>306961</v>
      </c>
      <c r="D5021" t="str">
        <f>+VLOOKUP(C5021,Param!K:L,2,FALSE)</f>
        <v>DR OETKER (UK) LTD</v>
      </c>
      <c r="E5021" t="s">
        <v>6811</v>
      </c>
      <c r="F5021" t="s">
        <v>33</v>
      </c>
      <c r="G5021" t="s">
        <v>1422</v>
      </c>
      <c r="H5021" s="5">
        <v>795.2</v>
      </c>
      <c r="I5021" s="5">
        <v>795.2</v>
      </c>
      <c r="J5021" s="5">
        <v>0</v>
      </c>
      <c r="K5021" s="5">
        <v>795.2</v>
      </c>
      <c r="L5021" s="5">
        <v>0</v>
      </c>
      <c r="M5021" t="str">
        <f>IF(ISERROR(VLOOKUP(A5021,'[1]Ecart validé'!$A:$A,1,FALSE)),Z5021,"Ecart Validé")</f>
        <v>valid</v>
      </c>
      <c r="R5021" t="s">
        <v>30</v>
      </c>
      <c r="X5021"/>
      <c r="Y5021"/>
      <c r="Z5021" t="s">
        <v>31</v>
      </c>
    </row>
    <row r="5022" spans="1:26" x14ac:dyDescent="0.3">
      <c r="A5022" t="s">
        <v>6813</v>
      </c>
      <c r="B5022" t="s">
        <v>6107</v>
      </c>
      <c r="C5022">
        <v>306961</v>
      </c>
      <c r="D5022" t="str">
        <f>+VLOOKUP(C5022,Param!K:L,2,FALSE)</f>
        <v>DR OETKER (UK) LTD</v>
      </c>
      <c r="E5022" t="s">
        <v>6811</v>
      </c>
      <c r="F5022" t="s">
        <v>35</v>
      </c>
      <c r="G5022" t="s">
        <v>1422</v>
      </c>
      <c r="H5022" s="5">
        <v>279.3</v>
      </c>
      <c r="I5022" s="5">
        <v>279.3</v>
      </c>
      <c r="J5022" s="5">
        <v>0</v>
      </c>
      <c r="K5022" s="5">
        <v>279.3</v>
      </c>
      <c r="L5022" s="5">
        <v>0</v>
      </c>
      <c r="M5022" t="str">
        <f>IF(ISERROR(VLOOKUP(A5022,'[1]Ecart validé'!$A:$A,1,FALSE)),Z5022,"Ecart Validé")</f>
        <v>valid</v>
      </c>
      <c r="R5022" t="s">
        <v>30</v>
      </c>
      <c r="X5022"/>
      <c r="Y5022"/>
      <c r="Z5022" t="s">
        <v>31</v>
      </c>
    </row>
    <row r="5023" spans="1:26" x14ac:dyDescent="0.3">
      <c r="A5023" t="s">
        <v>6814</v>
      </c>
      <c r="B5023" t="s">
        <v>6107</v>
      </c>
      <c r="C5023">
        <v>306961</v>
      </c>
      <c r="D5023" t="str">
        <f>+VLOOKUP(C5023,Param!K:L,2,FALSE)</f>
        <v>DR OETKER (UK) LTD</v>
      </c>
      <c r="E5023" t="s">
        <v>6811</v>
      </c>
      <c r="F5023" t="s">
        <v>37</v>
      </c>
      <c r="G5023" t="s">
        <v>1422</v>
      </c>
      <c r="H5023" s="5">
        <v>279.3</v>
      </c>
      <c r="I5023" s="5">
        <v>279.3</v>
      </c>
      <c r="J5023" s="5">
        <v>0</v>
      </c>
      <c r="K5023" s="5">
        <v>279.3</v>
      </c>
      <c r="L5023" s="5">
        <v>0</v>
      </c>
      <c r="M5023" t="str">
        <f>IF(ISERROR(VLOOKUP(A5023,'[1]Ecart validé'!$A:$A,1,FALSE)),Z5023,"Ecart Validé")</f>
        <v>valid</v>
      </c>
      <c r="R5023" t="s">
        <v>30</v>
      </c>
      <c r="X5023"/>
      <c r="Y5023"/>
      <c r="Z5023" t="s">
        <v>31</v>
      </c>
    </row>
    <row r="5024" spans="1:26" ht="129.6" x14ac:dyDescent="0.3">
      <c r="A5024" t="s">
        <v>6815</v>
      </c>
      <c r="B5024" t="s">
        <v>6107</v>
      </c>
      <c r="C5024">
        <v>35598</v>
      </c>
      <c r="D5024" t="str">
        <f>+VLOOKUP(C5024,Param!K:L,2,FALSE)</f>
        <v>BIDFOOD / BFS Group Limited</v>
      </c>
      <c r="E5024" t="s">
        <v>6816</v>
      </c>
      <c r="F5024" t="s">
        <v>35</v>
      </c>
      <c r="G5024" t="s">
        <v>1422</v>
      </c>
      <c r="H5024" s="5">
        <v>28204.04</v>
      </c>
      <c r="I5024" s="5">
        <v>39056.817900000002</v>
      </c>
      <c r="J5024" s="5">
        <v>-10852.777899999999</v>
      </c>
      <c r="K5024" s="5">
        <v>39056.817900000002</v>
      </c>
      <c r="L5024" s="5">
        <v>-10852.777899999999</v>
      </c>
      <c r="M5024" t="str">
        <f>IF(ISERROR(VLOOKUP(A5024,'[1]Ecart validé'!$A:$A,1,FALSE)),Z5024,"Ecart Validé")</f>
        <v>issue</v>
      </c>
      <c r="N5024" t="s">
        <v>6817</v>
      </c>
      <c r="O5024" t="s">
        <v>6818</v>
      </c>
      <c r="P5024" t="s">
        <v>85</v>
      </c>
      <c r="Q5024" t="s">
        <v>6819</v>
      </c>
      <c r="R5024" t="s">
        <v>30</v>
      </c>
      <c r="S5024" t="s">
        <v>42</v>
      </c>
      <c r="T5024" t="s">
        <v>43</v>
      </c>
      <c r="U5024" s="13" t="s">
        <v>6820</v>
      </c>
      <c r="V5024" t="s">
        <v>45</v>
      </c>
      <c r="W5024" t="s">
        <v>46</v>
      </c>
      <c r="X5024" t="s">
        <v>458</v>
      </c>
      <c r="Y5024" t="s">
        <v>458</v>
      </c>
      <c r="Z5024" t="s">
        <v>88</v>
      </c>
    </row>
    <row r="5025" spans="1:26" x14ac:dyDescent="0.3">
      <c r="A5025" t="s">
        <v>6821</v>
      </c>
      <c r="B5025" t="s">
        <v>6107</v>
      </c>
      <c r="C5025">
        <v>35598</v>
      </c>
      <c r="D5025" t="str">
        <f>+VLOOKUP(C5025,Param!K:L,2,FALSE)</f>
        <v>BIDFOOD / BFS Group Limited</v>
      </c>
      <c r="E5025" t="s">
        <v>6816</v>
      </c>
      <c r="F5025" t="s">
        <v>37</v>
      </c>
      <c r="G5025" t="s">
        <v>1422</v>
      </c>
      <c r="H5025" s="5">
        <v>28204.07</v>
      </c>
      <c r="I5025" s="5">
        <v>28204.0697</v>
      </c>
      <c r="J5025" s="5">
        <v>2.9999999969732E-4</v>
      </c>
      <c r="K5025" s="5">
        <v>28204.0697</v>
      </c>
      <c r="L5025" s="5">
        <v>2.9999999969732E-4</v>
      </c>
      <c r="M5025" t="str">
        <f>IF(ISERROR(VLOOKUP(A5025,'[1]Ecart validé'!$A:$A,1,FALSE)),Z5025,"Ecart Validé")</f>
        <v>valid</v>
      </c>
      <c r="R5025" t="s">
        <v>30</v>
      </c>
      <c r="X5025"/>
      <c r="Y5025"/>
      <c r="Z5025" t="s">
        <v>31</v>
      </c>
    </row>
    <row r="5026" spans="1:26" x14ac:dyDescent="0.3">
      <c r="A5026" t="s">
        <v>6822</v>
      </c>
      <c r="B5026" t="s">
        <v>6107</v>
      </c>
      <c r="C5026">
        <v>313886</v>
      </c>
      <c r="D5026" t="str">
        <f>+VLOOKUP(C5026,Param!K:L,2,FALSE)</f>
        <v>NOVUS PROPERTY SOLUTIONS LTD</v>
      </c>
      <c r="E5026" t="s">
        <v>6823</v>
      </c>
      <c r="F5026" t="s">
        <v>28</v>
      </c>
      <c r="G5026" t="s">
        <v>1422</v>
      </c>
      <c r="H5026" s="5">
        <v>1151.05</v>
      </c>
      <c r="I5026" s="5">
        <v>1151.05</v>
      </c>
      <c r="J5026" s="5">
        <v>0</v>
      </c>
      <c r="K5026" s="5">
        <v>1151.05</v>
      </c>
      <c r="L5026" s="5">
        <v>0</v>
      </c>
      <c r="M5026" t="str">
        <f>IF(ISERROR(VLOOKUP(A5026,'[1]Ecart validé'!$A:$A,1,FALSE)),Z5026,"Ecart Validé")</f>
        <v>valid</v>
      </c>
      <c r="R5026" t="s">
        <v>30</v>
      </c>
      <c r="X5026"/>
      <c r="Y5026"/>
      <c r="Z5026" t="s">
        <v>31</v>
      </c>
    </row>
    <row r="5027" spans="1:26" x14ac:dyDescent="0.3">
      <c r="A5027" t="s">
        <v>6824</v>
      </c>
      <c r="B5027" t="s">
        <v>6107</v>
      </c>
      <c r="C5027">
        <v>313886</v>
      </c>
      <c r="D5027" t="str">
        <f>+VLOOKUP(C5027,Param!K:L,2,FALSE)</f>
        <v>NOVUS PROPERTY SOLUTIONS LTD</v>
      </c>
      <c r="E5027" t="s">
        <v>6823</v>
      </c>
      <c r="F5027" t="s">
        <v>33</v>
      </c>
      <c r="G5027" t="s">
        <v>1422</v>
      </c>
      <c r="H5027" s="5">
        <v>1151.05</v>
      </c>
      <c r="I5027" s="5">
        <v>1151.05</v>
      </c>
      <c r="J5027" s="5">
        <v>0</v>
      </c>
      <c r="K5027" s="5">
        <v>1151.05</v>
      </c>
      <c r="L5027" s="5">
        <v>0</v>
      </c>
      <c r="M5027" t="str">
        <f>IF(ISERROR(VLOOKUP(A5027,'[1]Ecart validé'!$A:$A,1,FALSE)),Z5027,"Ecart Validé")</f>
        <v>valid</v>
      </c>
      <c r="R5027" t="s">
        <v>30</v>
      </c>
      <c r="X5027"/>
      <c r="Y5027"/>
      <c r="Z5027" t="s">
        <v>31</v>
      </c>
    </row>
    <row r="5028" spans="1:26" x14ac:dyDescent="0.3">
      <c r="A5028" t="s">
        <v>6825</v>
      </c>
      <c r="B5028" t="s">
        <v>6107</v>
      </c>
      <c r="C5028">
        <v>313886</v>
      </c>
      <c r="D5028" t="str">
        <f>+VLOOKUP(C5028,Param!K:L,2,FALSE)</f>
        <v>NOVUS PROPERTY SOLUTIONS LTD</v>
      </c>
      <c r="E5028" t="s">
        <v>6823</v>
      </c>
      <c r="F5028" t="s">
        <v>35</v>
      </c>
      <c r="G5028" t="s">
        <v>1422</v>
      </c>
      <c r="H5028" s="5">
        <v>1151.05</v>
      </c>
      <c r="I5028" s="5">
        <v>1151.05</v>
      </c>
      <c r="J5028" s="5">
        <v>0</v>
      </c>
      <c r="K5028" s="5">
        <v>1151.05</v>
      </c>
      <c r="L5028" s="5">
        <v>0</v>
      </c>
      <c r="M5028" t="str">
        <f>IF(ISERROR(VLOOKUP(A5028,'[1]Ecart validé'!$A:$A,1,FALSE)),Z5028,"Ecart Validé")</f>
        <v>valid</v>
      </c>
      <c r="R5028" t="s">
        <v>30</v>
      </c>
      <c r="X5028"/>
      <c r="Y5028"/>
      <c r="Z5028" t="s">
        <v>31</v>
      </c>
    </row>
    <row r="5029" spans="1:26" x14ac:dyDescent="0.3">
      <c r="A5029" t="s">
        <v>6826</v>
      </c>
      <c r="B5029" t="s">
        <v>6107</v>
      </c>
      <c r="C5029">
        <v>313886</v>
      </c>
      <c r="D5029" t="str">
        <f>+VLOOKUP(C5029,Param!K:L,2,FALSE)</f>
        <v>NOVUS PROPERTY SOLUTIONS LTD</v>
      </c>
      <c r="E5029" t="s">
        <v>6823</v>
      </c>
      <c r="F5029" t="s">
        <v>37</v>
      </c>
      <c r="G5029" t="s">
        <v>1422</v>
      </c>
      <c r="H5029" s="5">
        <v>1151.05</v>
      </c>
      <c r="I5029" s="5">
        <v>1151.05</v>
      </c>
      <c r="J5029" s="5">
        <v>0</v>
      </c>
      <c r="K5029" s="5">
        <v>1151.05</v>
      </c>
      <c r="L5029" s="5">
        <v>0</v>
      </c>
      <c r="M5029" t="str">
        <f>IF(ISERROR(VLOOKUP(A5029,'[1]Ecart validé'!$A:$A,1,FALSE)),Z5029,"Ecart Validé")</f>
        <v>valid</v>
      </c>
      <c r="R5029" t="s">
        <v>30</v>
      </c>
      <c r="X5029"/>
      <c r="Y5029"/>
      <c r="Z5029" t="s">
        <v>31</v>
      </c>
    </row>
    <row r="5030" spans="1:26" x14ac:dyDescent="0.3">
      <c r="A5030" t="s">
        <v>6827</v>
      </c>
      <c r="B5030" t="s">
        <v>6107</v>
      </c>
      <c r="C5030">
        <v>271824</v>
      </c>
      <c r="D5030" t="str">
        <f>+VLOOKUP(C5030,Param!K:L,2,FALSE)</f>
        <v>WAVE LTD</v>
      </c>
      <c r="E5030" t="s">
        <v>6828</v>
      </c>
      <c r="F5030" t="s">
        <v>35</v>
      </c>
      <c r="G5030" t="s">
        <v>1422</v>
      </c>
      <c r="H5030" s="5">
        <v>1934.27</v>
      </c>
      <c r="I5030" s="5">
        <v>1934.2709</v>
      </c>
      <c r="J5030" s="5">
        <v>-9.0000000000145497E-4</v>
      </c>
      <c r="K5030" s="5">
        <v>1934.27</v>
      </c>
      <c r="L5030" s="5">
        <v>0</v>
      </c>
      <c r="M5030" t="str">
        <f>IF(ISERROR(VLOOKUP(A5030,'[1]Ecart validé'!$A:$A,1,FALSE)),Z5030,"Ecart Validé")</f>
        <v>valid</v>
      </c>
      <c r="R5030" t="s">
        <v>30</v>
      </c>
      <c r="X5030"/>
      <c r="Y5030"/>
      <c r="Z5030" t="s">
        <v>31</v>
      </c>
    </row>
    <row r="5031" spans="1:26" x14ac:dyDescent="0.3">
      <c r="A5031" t="s">
        <v>6829</v>
      </c>
      <c r="B5031" t="s">
        <v>6107</v>
      </c>
      <c r="C5031">
        <v>271824</v>
      </c>
      <c r="D5031" t="str">
        <f>+VLOOKUP(C5031,Param!K:L,2,FALSE)</f>
        <v>WAVE LTD</v>
      </c>
      <c r="E5031" t="s">
        <v>6828</v>
      </c>
      <c r="F5031" t="s">
        <v>37</v>
      </c>
      <c r="G5031" t="s">
        <v>1422</v>
      </c>
      <c r="H5031" s="5">
        <v>1934.27</v>
      </c>
      <c r="I5031" s="5">
        <v>1934.2709</v>
      </c>
      <c r="J5031" s="5">
        <v>-9.0000000000145497E-4</v>
      </c>
      <c r="K5031" s="5">
        <v>1934.27</v>
      </c>
      <c r="L5031" s="5">
        <v>0</v>
      </c>
      <c r="M5031" t="str">
        <f>IF(ISERROR(VLOOKUP(A5031,'[1]Ecart validé'!$A:$A,1,FALSE)),Z5031,"Ecart Validé")</f>
        <v>valid</v>
      </c>
      <c r="R5031" t="s">
        <v>30</v>
      </c>
      <c r="X5031"/>
      <c r="Y5031"/>
      <c r="Z5031" t="s">
        <v>31</v>
      </c>
    </row>
    <row r="5032" spans="1:26" x14ac:dyDescent="0.3">
      <c r="A5032" t="s">
        <v>6830</v>
      </c>
      <c r="B5032" t="s">
        <v>6107</v>
      </c>
      <c r="C5032">
        <v>35804</v>
      </c>
      <c r="D5032" t="str">
        <f>+VLOOKUP(C5032,Param!K:L,2,FALSE)</f>
        <v>LOOMIS UK LTD</v>
      </c>
      <c r="E5032" t="s">
        <v>6831</v>
      </c>
      <c r="F5032" t="s">
        <v>51</v>
      </c>
      <c r="G5032" t="s">
        <v>1422</v>
      </c>
      <c r="H5032" s="5">
        <v>1415.06</v>
      </c>
      <c r="I5032" s="5">
        <v>1415.06</v>
      </c>
      <c r="J5032" s="5">
        <v>0</v>
      </c>
      <c r="K5032" s="5">
        <v>1415.06</v>
      </c>
      <c r="L5032" s="5">
        <v>0</v>
      </c>
      <c r="M5032" t="str">
        <f>IF(ISERROR(VLOOKUP(A5032,'[1]Ecart validé'!$A:$A,1,FALSE)),Z5032,"Ecart Validé")</f>
        <v>valid</v>
      </c>
      <c r="R5032" t="s">
        <v>30</v>
      </c>
      <c r="X5032"/>
      <c r="Y5032"/>
      <c r="Z5032" t="s">
        <v>31</v>
      </c>
    </row>
    <row r="5033" spans="1:26" x14ac:dyDescent="0.3">
      <c r="A5033" t="s">
        <v>6832</v>
      </c>
      <c r="B5033" t="s">
        <v>6107</v>
      </c>
      <c r="C5033">
        <v>355836</v>
      </c>
      <c r="D5033" t="str">
        <f>+VLOOKUP(C5033,Param!K:L,2,FALSE)</f>
        <v>HYDROCK CONSULTANTS LIMITED</v>
      </c>
      <c r="E5033" t="s">
        <v>6833</v>
      </c>
      <c r="F5033" t="s">
        <v>35</v>
      </c>
      <c r="G5033" t="s">
        <v>1422</v>
      </c>
      <c r="H5033" s="5">
        <v>99.4</v>
      </c>
      <c r="I5033" s="5">
        <v>99.4</v>
      </c>
      <c r="J5033" s="5">
        <v>0</v>
      </c>
      <c r="K5033" s="5">
        <v>99.4</v>
      </c>
      <c r="L5033" s="5">
        <v>0</v>
      </c>
      <c r="M5033" t="str">
        <f>IF(ISERROR(VLOOKUP(A5033,'[1]Ecart validé'!$A:$A,1,FALSE)),Z5033,"Ecart Validé")</f>
        <v>valid</v>
      </c>
      <c r="R5033" t="s">
        <v>30</v>
      </c>
      <c r="X5033"/>
      <c r="Y5033"/>
      <c r="Z5033" t="s">
        <v>31</v>
      </c>
    </row>
    <row r="5034" spans="1:26" x14ac:dyDescent="0.3">
      <c r="A5034" t="s">
        <v>6834</v>
      </c>
      <c r="B5034" t="s">
        <v>6835</v>
      </c>
      <c r="C5034">
        <v>1499</v>
      </c>
      <c r="D5034" t="str">
        <f>+VLOOKUP(C5034,Param!K:L,2,FALSE)</f>
        <v>STANDARD TEXTILE SAS</v>
      </c>
      <c r="E5034" t="s">
        <v>6836</v>
      </c>
      <c r="F5034" t="s">
        <v>37</v>
      </c>
      <c r="G5034" t="s">
        <v>29</v>
      </c>
      <c r="H5034" s="5">
        <v>6185.75</v>
      </c>
      <c r="I5034" s="5">
        <v>6185.8590000000004</v>
      </c>
      <c r="J5034" s="5">
        <v>-0.109000000000378</v>
      </c>
      <c r="K5034" s="5">
        <v>6185.75</v>
      </c>
      <c r="L5034" s="5">
        <v>0</v>
      </c>
      <c r="M5034" t="str">
        <f>IF(ISERROR(VLOOKUP(A5034,'[1]Ecart validé'!$A:$A,1,FALSE)),Z5034,"Ecart Validé")</f>
        <v>valid</v>
      </c>
      <c r="R5034" t="s">
        <v>30</v>
      </c>
      <c r="X5034"/>
      <c r="Y5034"/>
      <c r="Z5034" t="s">
        <v>31</v>
      </c>
    </row>
    <row r="5035" spans="1:26" x14ac:dyDescent="0.3">
      <c r="A5035" t="s">
        <v>6837</v>
      </c>
      <c r="B5035" t="s">
        <v>6835</v>
      </c>
      <c r="C5035">
        <v>3606</v>
      </c>
      <c r="D5035" t="str">
        <f>+VLOOKUP(C5035,Param!K:L,2,FALSE)</f>
        <v>TISSAGE MOULINE THILLOT SA</v>
      </c>
      <c r="E5035" t="s">
        <v>6838</v>
      </c>
      <c r="F5035" t="s">
        <v>28</v>
      </c>
      <c r="G5035" t="s">
        <v>29</v>
      </c>
      <c r="H5035" s="5">
        <v>991.93</v>
      </c>
      <c r="I5035" s="5">
        <v>991.9325</v>
      </c>
      <c r="J5035" s="5">
        <v>-2.5000000000545601E-3</v>
      </c>
      <c r="K5035" s="5">
        <v>991.93</v>
      </c>
      <c r="L5035" s="5">
        <v>0</v>
      </c>
      <c r="M5035" t="str">
        <f>IF(ISERROR(VLOOKUP(A5035,'[1]Ecart validé'!$A:$A,1,FALSE)),Z5035,"Ecart Validé")</f>
        <v>valid</v>
      </c>
      <c r="R5035" t="s">
        <v>30</v>
      </c>
      <c r="X5035"/>
      <c r="Y5035"/>
      <c r="Z5035" t="s">
        <v>31</v>
      </c>
    </row>
    <row r="5036" spans="1:26" x14ac:dyDescent="0.3">
      <c r="A5036" t="s">
        <v>6839</v>
      </c>
      <c r="B5036" t="s">
        <v>6835</v>
      </c>
      <c r="C5036">
        <v>3606</v>
      </c>
      <c r="D5036" t="str">
        <f>+VLOOKUP(C5036,Param!K:L,2,FALSE)</f>
        <v>TISSAGE MOULINE THILLOT SA</v>
      </c>
      <c r="E5036" t="s">
        <v>6838</v>
      </c>
      <c r="F5036" t="s">
        <v>33</v>
      </c>
      <c r="G5036" t="s">
        <v>29</v>
      </c>
      <c r="H5036" s="5">
        <v>432.09</v>
      </c>
      <c r="I5036" s="5">
        <v>432.08800000000002</v>
      </c>
      <c r="J5036" s="5">
        <v>1.9999999999527002E-3</v>
      </c>
      <c r="K5036" s="5">
        <v>432.09</v>
      </c>
      <c r="L5036" s="5">
        <v>0</v>
      </c>
      <c r="M5036" t="str">
        <f>IF(ISERROR(VLOOKUP(A5036,'[1]Ecart validé'!$A:$A,1,FALSE)),Z5036,"Ecart Validé")</f>
        <v>valid</v>
      </c>
      <c r="R5036" t="s">
        <v>30</v>
      </c>
      <c r="X5036"/>
      <c r="Y5036"/>
      <c r="Z5036" t="s">
        <v>31</v>
      </c>
    </row>
    <row r="5037" spans="1:26" x14ac:dyDescent="0.3">
      <c r="A5037" t="s">
        <v>6840</v>
      </c>
      <c r="B5037" t="s">
        <v>6835</v>
      </c>
      <c r="C5037">
        <v>3606</v>
      </c>
      <c r="D5037" t="str">
        <f>+VLOOKUP(C5037,Param!K:L,2,FALSE)</f>
        <v>TISSAGE MOULINE THILLOT SA</v>
      </c>
      <c r="E5037" t="s">
        <v>6838</v>
      </c>
      <c r="F5037" t="s">
        <v>35</v>
      </c>
      <c r="G5037" t="s">
        <v>29</v>
      </c>
      <c r="H5037" s="5">
        <v>140.33000000000001</v>
      </c>
      <c r="I5037" s="5">
        <v>140.33250000000001</v>
      </c>
      <c r="J5037" s="5">
        <v>-2.4999999999977202E-3</v>
      </c>
      <c r="K5037" s="5">
        <v>140.33000000000001</v>
      </c>
      <c r="L5037" s="5">
        <v>0</v>
      </c>
      <c r="M5037" t="str">
        <f>IF(ISERROR(VLOOKUP(A5037,'[1]Ecart validé'!$A:$A,1,FALSE)),Z5037,"Ecart Validé")</f>
        <v>valid</v>
      </c>
      <c r="R5037" t="s">
        <v>30</v>
      </c>
      <c r="X5037"/>
      <c r="Y5037"/>
      <c r="Z5037" t="s">
        <v>31</v>
      </c>
    </row>
    <row r="5038" spans="1:26" x14ac:dyDescent="0.3">
      <c r="A5038" t="s">
        <v>6841</v>
      </c>
      <c r="B5038" t="s">
        <v>6835</v>
      </c>
      <c r="C5038">
        <v>25665</v>
      </c>
      <c r="D5038" t="str">
        <f>+VLOOKUP(C5038,Param!K:L,2,FALSE)</f>
        <v>F.C.S. SERVIZI DI FENU GRAZIELLA</v>
      </c>
      <c r="E5038" t="s">
        <v>6842</v>
      </c>
      <c r="F5038" t="s">
        <v>28</v>
      </c>
      <c r="G5038" t="s">
        <v>29</v>
      </c>
      <c r="H5038" s="5">
        <v>77</v>
      </c>
      <c r="I5038" s="5">
        <v>77</v>
      </c>
      <c r="J5038" s="5">
        <v>0</v>
      </c>
      <c r="K5038" s="5">
        <v>77</v>
      </c>
      <c r="L5038" s="5">
        <v>0</v>
      </c>
      <c r="M5038" t="str">
        <f>IF(ISERROR(VLOOKUP(A5038,'[1]Ecart validé'!$A:$A,1,FALSE)),Z5038,"Ecart Validé")</f>
        <v>valid</v>
      </c>
      <c r="R5038" t="s">
        <v>30</v>
      </c>
      <c r="X5038"/>
      <c r="Y5038"/>
      <c r="Z5038" t="s">
        <v>31</v>
      </c>
    </row>
    <row r="5039" spans="1:26" x14ac:dyDescent="0.3">
      <c r="A5039" t="s">
        <v>6843</v>
      </c>
      <c r="B5039" t="s">
        <v>6835</v>
      </c>
      <c r="C5039">
        <v>25665</v>
      </c>
      <c r="D5039" t="str">
        <f>+VLOOKUP(C5039,Param!K:L,2,FALSE)</f>
        <v>F.C.S. SERVIZI DI FENU GRAZIELLA</v>
      </c>
      <c r="E5039" t="s">
        <v>6842</v>
      </c>
      <c r="F5039" t="s">
        <v>33</v>
      </c>
      <c r="G5039" t="s">
        <v>29</v>
      </c>
      <c r="H5039" s="5">
        <v>505.5</v>
      </c>
      <c r="I5039" s="5">
        <v>505.5</v>
      </c>
      <c r="J5039" s="5">
        <v>0</v>
      </c>
      <c r="K5039" s="5">
        <v>505.5</v>
      </c>
      <c r="L5039" s="5">
        <v>0</v>
      </c>
      <c r="M5039" t="str">
        <f>IF(ISERROR(VLOOKUP(A5039,'[1]Ecart validé'!$A:$A,1,FALSE)),Z5039,"Ecart Validé")</f>
        <v>valid</v>
      </c>
      <c r="R5039" t="s">
        <v>30</v>
      </c>
      <c r="X5039"/>
      <c r="Y5039"/>
      <c r="Z5039" t="s">
        <v>31</v>
      </c>
    </row>
    <row r="5040" spans="1:26" x14ac:dyDescent="0.3">
      <c r="A5040" t="s">
        <v>6844</v>
      </c>
      <c r="B5040" t="s">
        <v>6835</v>
      </c>
      <c r="C5040">
        <v>25665</v>
      </c>
      <c r="D5040" t="str">
        <f>+VLOOKUP(C5040,Param!K:L,2,FALSE)</f>
        <v>F.C.S. SERVIZI DI FENU GRAZIELLA</v>
      </c>
      <c r="E5040" t="s">
        <v>6842</v>
      </c>
      <c r="F5040" t="s">
        <v>35</v>
      </c>
      <c r="G5040" t="s">
        <v>29</v>
      </c>
      <c r="H5040" s="5">
        <v>1332.2</v>
      </c>
      <c r="I5040" s="5">
        <v>1332.2</v>
      </c>
      <c r="J5040" s="5">
        <v>0</v>
      </c>
      <c r="K5040" s="5">
        <v>1332.2</v>
      </c>
      <c r="L5040" s="5">
        <v>0</v>
      </c>
      <c r="M5040" t="str">
        <f>IF(ISERROR(VLOOKUP(A5040,'[1]Ecart validé'!$A:$A,1,FALSE)),Z5040,"Ecart Validé")</f>
        <v>valid</v>
      </c>
      <c r="R5040" t="s">
        <v>30</v>
      </c>
      <c r="X5040"/>
      <c r="Y5040"/>
      <c r="Z5040" t="s">
        <v>31</v>
      </c>
    </row>
    <row r="5041" spans="1:26" x14ac:dyDescent="0.3">
      <c r="A5041" t="s">
        <v>6845</v>
      </c>
      <c r="B5041" t="s">
        <v>6835</v>
      </c>
      <c r="C5041">
        <v>25665</v>
      </c>
      <c r="D5041" t="str">
        <f>+VLOOKUP(C5041,Param!K:L,2,FALSE)</f>
        <v>F.C.S. SERVIZI DI FENU GRAZIELLA</v>
      </c>
      <c r="E5041" t="s">
        <v>6842</v>
      </c>
      <c r="F5041" t="s">
        <v>37</v>
      </c>
      <c r="G5041" t="s">
        <v>29</v>
      </c>
      <c r="H5041" s="5">
        <v>364.06</v>
      </c>
      <c r="I5041" s="5">
        <v>364.06439999999998</v>
      </c>
      <c r="J5041" s="5">
        <v>-4.3999999999755303E-3</v>
      </c>
      <c r="K5041" s="5">
        <v>364.06</v>
      </c>
      <c r="L5041" s="5">
        <v>0</v>
      </c>
      <c r="M5041" t="str">
        <f>IF(ISERROR(VLOOKUP(A5041,'[1]Ecart validé'!$A:$A,1,FALSE)),Z5041,"Ecart Validé")</f>
        <v>valid</v>
      </c>
      <c r="R5041" t="s">
        <v>30</v>
      </c>
      <c r="X5041"/>
      <c r="Y5041"/>
      <c r="Z5041" t="s">
        <v>31</v>
      </c>
    </row>
    <row r="5042" spans="1:26" x14ac:dyDescent="0.3">
      <c r="A5042" t="s">
        <v>6846</v>
      </c>
      <c r="B5042" t="s">
        <v>6835</v>
      </c>
      <c r="C5042">
        <v>25910</v>
      </c>
      <c r="D5042" t="str">
        <f>+VLOOKUP(C5042,Param!K:L,2,FALSE)</f>
        <v>GALAXY SERVICE SRL</v>
      </c>
      <c r="E5042" t="s">
        <v>6847</v>
      </c>
      <c r="F5042" t="s">
        <v>28</v>
      </c>
      <c r="G5042" t="s">
        <v>29</v>
      </c>
      <c r="H5042" s="5">
        <v>1801.55</v>
      </c>
      <c r="I5042" s="5">
        <v>1801.5455999999999</v>
      </c>
      <c r="J5042" s="5">
        <v>4.4000000000323702E-3</v>
      </c>
      <c r="K5042" s="5">
        <v>1801.55</v>
      </c>
      <c r="L5042" s="5">
        <v>0</v>
      </c>
      <c r="M5042" t="str">
        <f>IF(ISERROR(VLOOKUP(A5042,'[1]Ecart validé'!$A:$A,1,FALSE)),Z5042,"Ecart Validé")</f>
        <v>valid</v>
      </c>
      <c r="R5042" t="s">
        <v>30</v>
      </c>
      <c r="X5042"/>
      <c r="Y5042"/>
      <c r="Z5042" t="s">
        <v>31</v>
      </c>
    </row>
    <row r="5043" spans="1:26" x14ac:dyDescent="0.3">
      <c r="A5043" t="s">
        <v>6848</v>
      </c>
      <c r="B5043" t="s">
        <v>6835</v>
      </c>
      <c r="C5043">
        <v>25910</v>
      </c>
      <c r="D5043" t="str">
        <f>+VLOOKUP(C5043,Param!K:L,2,FALSE)</f>
        <v>GALAXY SERVICE SRL</v>
      </c>
      <c r="E5043" t="s">
        <v>6847</v>
      </c>
      <c r="F5043" t="s">
        <v>33</v>
      </c>
      <c r="G5043" t="s">
        <v>29</v>
      </c>
      <c r="H5043" s="5">
        <v>1890.4</v>
      </c>
      <c r="I5043" s="5">
        <v>1890.4021</v>
      </c>
      <c r="J5043" s="5">
        <v>-2.0999999999275999E-3</v>
      </c>
      <c r="K5043" s="5">
        <v>1890.4</v>
      </c>
      <c r="L5043" s="5">
        <v>0</v>
      </c>
      <c r="M5043" t="str">
        <f>IF(ISERROR(VLOOKUP(A5043,'[1]Ecart validé'!$A:$A,1,FALSE)),Z5043,"Ecart Validé")</f>
        <v>valid</v>
      </c>
      <c r="R5043" t="s">
        <v>30</v>
      </c>
      <c r="X5043"/>
      <c r="Y5043"/>
      <c r="Z5043" t="s">
        <v>31</v>
      </c>
    </row>
    <row r="5044" spans="1:26" x14ac:dyDescent="0.3">
      <c r="A5044" t="s">
        <v>6849</v>
      </c>
      <c r="B5044" t="s">
        <v>6835</v>
      </c>
      <c r="C5044">
        <v>25910</v>
      </c>
      <c r="D5044" t="str">
        <f>+VLOOKUP(C5044,Param!K:L,2,FALSE)</f>
        <v>GALAXY SERVICE SRL</v>
      </c>
      <c r="E5044" t="s">
        <v>6847</v>
      </c>
      <c r="F5044" t="s">
        <v>35</v>
      </c>
      <c r="G5044" t="s">
        <v>29</v>
      </c>
      <c r="H5044" s="5">
        <v>1055.71</v>
      </c>
      <c r="I5044" s="5">
        <v>1055.7101</v>
      </c>
      <c r="J5044" s="5">
        <v>-9.9999999974897906E-5</v>
      </c>
      <c r="K5044" s="5">
        <v>1055.71</v>
      </c>
      <c r="L5044" s="5">
        <v>0</v>
      </c>
      <c r="M5044" t="str">
        <f>IF(ISERROR(VLOOKUP(A5044,'[1]Ecart validé'!$A:$A,1,FALSE)),Z5044,"Ecart Validé")</f>
        <v>valid</v>
      </c>
      <c r="R5044" t="s">
        <v>30</v>
      </c>
      <c r="X5044"/>
      <c r="Y5044"/>
      <c r="Z5044" t="s">
        <v>31</v>
      </c>
    </row>
    <row r="5045" spans="1:26" x14ac:dyDescent="0.3">
      <c r="A5045" t="s">
        <v>6850</v>
      </c>
      <c r="B5045" t="s">
        <v>6835</v>
      </c>
      <c r="C5045">
        <v>25910</v>
      </c>
      <c r="D5045" t="str">
        <f>+VLOOKUP(C5045,Param!K:L,2,FALSE)</f>
        <v>GALAXY SERVICE SRL</v>
      </c>
      <c r="E5045" t="s">
        <v>6847</v>
      </c>
      <c r="F5045" t="s">
        <v>37</v>
      </c>
      <c r="G5045" t="s">
        <v>29</v>
      </c>
      <c r="H5045" s="5">
        <v>997.13</v>
      </c>
      <c r="I5045" s="5">
        <v>997.12630000000001</v>
      </c>
      <c r="J5045" s="5">
        <v>3.69999999998071E-3</v>
      </c>
      <c r="K5045" s="5">
        <v>997.13</v>
      </c>
      <c r="L5045" s="5">
        <v>0</v>
      </c>
      <c r="M5045" t="str">
        <f>IF(ISERROR(VLOOKUP(A5045,'[1]Ecart validé'!$A:$A,1,FALSE)),Z5045,"Ecart Validé")</f>
        <v>valid</v>
      </c>
      <c r="R5045" t="s">
        <v>30</v>
      </c>
      <c r="X5045"/>
      <c r="Y5045"/>
      <c r="Z5045" t="s">
        <v>31</v>
      </c>
    </row>
    <row r="5046" spans="1:26" x14ac:dyDescent="0.3">
      <c r="A5046" t="s">
        <v>6851</v>
      </c>
      <c r="B5046" t="s">
        <v>6835</v>
      </c>
      <c r="C5046">
        <v>26149</v>
      </c>
      <c r="D5046" t="str">
        <f>+VLOOKUP(C5046,Param!K:L,2,FALSE)</f>
        <v>FABBRICA PINZE SCHIO SRL</v>
      </c>
      <c r="E5046" t="s">
        <v>6852</v>
      </c>
      <c r="F5046" t="s">
        <v>28</v>
      </c>
      <c r="G5046" t="s">
        <v>29</v>
      </c>
      <c r="H5046" s="5">
        <v>151.63</v>
      </c>
      <c r="I5046" s="5">
        <v>151.62819999999999</v>
      </c>
      <c r="J5046" s="5">
        <v>1.8000000000029099E-3</v>
      </c>
      <c r="K5046" s="5">
        <v>151.63</v>
      </c>
      <c r="L5046" s="5">
        <v>0</v>
      </c>
      <c r="M5046" t="str">
        <f>IF(ISERROR(VLOOKUP(A5046,'[1]Ecart validé'!$A:$A,1,FALSE)),Z5046,"Ecart Validé")</f>
        <v>valid</v>
      </c>
      <c r="R5046" t="s">
        <v>30</v>
      </c>
      <c r="X5046"/>
      <c r="Y5046"/>
      <c r="Z5046" t="s">
        <v>31</v>
      </c>
    </row>
    <row r="5047" spans="1:26" x14ac:dyDescent="0.3">
      <c r="A5047" t="s">
        <v>6853</v>
      </c>
      <c r="B5047" t="s">
        <v>6835</v>
      </c>
      <c r="C5047">
        <v>26149</v>
      </c>
      <c r="D5047" t="str">
        <f>+VLOOKUP(C5047,Param!K:L,2,FALSE)</f>
        <v>FABBRICA PINZE SCHIO SRL</v>
      </c>
      <c r="E5047" t="s">
        <v>6852</v>
      </c>
      <c r="F5047" t="s">
        <v>33</v>
      </c>
      <c r="G5047" t="s">
        <v>29</v>
      </c>
      <c r="H5047" s="5">
        <v>44.56</v>
      </c>
      <c r="I5047" s="5">
        <v>44.556699999999999</v>
      </c>
      <c r="J5047" s="5">
        <v>3.3000000000029599E-3</v>
      </c>
      <c r="K5047" s="5">
        <v>44.56</v>
      </c>
      <c r="L5047" s="5">
        <v>0</v>
      </c>
      <c r="M5047" t="str">
        <f>IF(ISERROR(VLOOKUP(A5047,'[1]Ecart validé'!$A:$A,1,FALSE)),Z5047,"Ecart Validé")</f>
        <v>valid</v>
      </c>
      <c r="R5047" t="s">
        <v>30</v>
      </c>
      <c r="X5047"/>
      <c r="Y5047"/>
      <c r="Z5047" t="s">
        <v>31</v>
      </c>
    </row>
    <row r="5048" spans="1:26" x14ac:dyDescent="0.3">
      <c r="A5048" t="s">
        <v>6854</v>
      </c>
      <c r="B5048" t="s">
        <v>6835</v>
      </c>
      <c r="C5048">
        <v>26149</v>
      </c>
      <c r="D5048" t="str">
        <f>+VLOOKUP(C5048,Param!K:L,2,FALSE)</f>
        <v>FABBRICA PINZE SCHIO SRL</v>
      </c>
      <c r="E5048" t="s">
        <v>6852</v>
      </c>
      <c r="F5048" t="s">
        <v>35</v>
      </c>
      <c r="G5048" t="s">
        <v>29</v>
      </c>
      <c r="H5048" s="5">
        <v>81.72</v>
      </c>
      <c r="I5048" s="5">
        <v>81.718199999999996</v>
      </c>
      <c r="J5048" s="5">
        <v>1.8000000000029099E-3</v>
      </c>
      <c r="K5048" s="5">
        <v>81.72</v>
      </c>
      <c r="L5048" s="5">
        <v>0</v>
      </c>
      <c r="M5048" t="str">
        <f>IF(ISERROR(VLOOKUP(A5048,'[1]Ecart validé'!$A:$A,1,FALSE)),Z5048,"Ecart Validé")</f>
        <v>valid</v>
      </c>
      <c r="R5048" t="s">
        <v>30</v>
      </c>
      <c r="X5048"/>
      <c r="Y5048"/>
      <c r="Z5048" t="s">
        <v>31</v>
      </c>
    </row>
    <row r="5049" spans="1:26" x14ac:dyDescent="0.3">
      <c r="A5049" t="s">
        <v>6855</v>
      </c>
      <c r="B5049" t="s">
        <v>6835</v>
      </c>
      <c r="C5049">
        <v>26149</v>
      </c>
      <c r="D5049" t="str">
        <f>+VLOOKUP(C5049,Param!K:L,2,FALSE)</f>
        <v>FABBRICA PINZE SCHIO SRL</v>
      </c>
      <c r="E5049" t="s">
        <v>6852</v>
      </c>
      <c r="F5049" t="s">
        <v>37</v>
      </c>
      <c r="G5049" t="s">
        <v>29</v>
      </c>
      <c r="H5049" s="5">
        <v>8.39</v>
      </c>
      <c r="I5049" s="5">
        <v>8.3916000000000004</v>
      </c>
      <c r="J5049" s="5">
        <v>-1.5999999999998201E-3</v>
      </c>
      <c r="K5049" s="5">
        <v>8.39</v>
      </c>
      <c r="L5049" s="5">
        <v>0</v>
      </c>
      <c r="M5049" t="str">
        <f>IF(ISERROR(VLOOKUP(A5049,'[1]Ecart validé'!$A:$A,1,FALSE)),Z5049,"Ecart Validé")</f>
        <v>valid</v>
      </c>
      <c r="R5049" t="s">
        <v>30</v>
      </c>
      <c r="X5049"/>
      <c r="Y5049"/>
      <c r="Z5049" t="s">
        <v>31</v>
      </c>
    </row>
    <row r="5050" spans="1:26" x14ac:dyDescent="0.3">
      <c r="A5050" t="s">
        <v>6856</v>
      </c>
      <c r="B5050" t="s">
        <v>6835</v>
      </c>
      <c r="C5050">
        <v>26882</v>
      </c>
      <c r="D5050" t="str">
        <f>+VLOOKUP(C5050,Param!K:L,2,FALSE)</f>
        <v>TRE.MIL. SRL</v>
      </c>
      <c r="E5050" t="s">
        <v>6857</v>
      </c>
      <c r="F5050" t="s">
        <v>28</v>
      </c>
      <c r="G5050" t="s">
        <v>29</v>
      </c>
      <c r="H5050" s="5">
        <v>333.25</v>
      </c>
      <c r="I5050" s="5">
        <v>333.25</v>
      </c>
      <c r="J5050" s="5">
        <v>0</v>
      </c>
      <c r="K5050" s="5">
        <v>333.25</v>
      </c>
      <c r="L5050" s="5">
        <v>0</v>
      </c>
      <c r="M5050" t="str">
        <f>IF(ISERROR(VLOOKUP(A5050,'[1]Ecart validé'!$A:$A,1,FALSE)),Z5050,"Ecart Validé")</f>
        <v>valid</v>
      </c>
      <c r="R5050" t="s">
        <v>30</v>
      </c>
      <c r="X5050"/>
      <c r="Y5050"/>
      <c r="Z5050" t="s">
        <v>31</v>
      </c>
    </row>
    <row r="5051" spans="1:26" x14ac:dyDescent="0.3">
      <c r="A5051" t="s">
        <v>6858</v>
      </c>
      <c r="B5051" t="s">
        <v>6835</v>
      </c>
      <c r="C5051">
        <v>26882</v>
      </c>
      <c r="D5051" t="str">
        <f>+VLOOKUP(C5051,Param!K:L,2,FALSE)</f>
        <v>TRE.MIL. SRL</v>
      </c>
      <c r="E5051" t="s">
        <v>6857</v>
      </c>
      <c r="F5051" t="s">
        <v>33</v>
      </c>
      <c r="G5051" t="s">
        <v>29</v>
      </c>
      <c r="H5051" s="5">
        <v>166.79</v>
      </c>
      <c r="I5051" s="5">
        <v>166.79040000000001</v>
      </c>
      <c r="J5051" s="5">
        <v>-4.0000000001327803E-4</v>
      </c>
      <c r="K5051" s="5">
        <v>166.79</v>
      </c>
      <c r="L5051" s="5">
        <v>0</v>
      </c>
      <c r="M5051" t="str">
        <f>IF(ISERROR(VLOOKUP(A5051,'[1]Ecart validé'!$A:$A,1,FALSE)),Z5051,"Ecart Validé")</f>
        <v>valid</v>
      </c>
      <c r="R5051" t="s">
        <v>30</v>
      </c>
      <c r="X5051"/>
      <c r="Y5051"/>
      <c r="Z5051" t="s">
        <v>31</v>
      </c>
    </row>
    <row r="5052" spans="1:26" x14ac:dyDescent="0.3">
      <c r="A5052" t="s">
        <v>6859</v>
      </c>
      <c r="B5052" t="s">
        <v>6835</v>
      </c>
      <c r="C5052">
        <v>26882</v>
      </c>
      <c r="D5052" t="str">
        <f>+VLOOKUP(C5052,Param!K:L,2,FALSE)</f>
        <v>TRE.MIL. SRL</v>
      </c>
      <c r="E5052" t="s">
        <v>6857</v>
      </c>
      <c r="F5052" t="s">
        <v>35</v>
      </c>
      <c r="G5052" t="s">
        <v>29</v>
      </c>
      <c r="H5052" s="5">
        <v>122.98</v>
      </c>
      <c r="I5052" s="5">
        <v>122.977</v>
      </c>
      <c r="J5052" s="5">
        <v>3.0000000000001098E-3</v>
      </c>
      <c r="K5052" s="5">
        <v>122.98</v>
      </c>
      <c r="L5052" s="5">
        <v>0</v>
      </c>
      <c r="M5052" t="str">
        <f>IF(ISERROR(VLOOKUP(A5052,'[1]Ecart validé'!$A:$A,1,FALSE)),Z5052,"Ecart Validé")</f>
        <v>valid</v>
      </c>
      <c r="R5052" t="s">
        <v>30</v>
      </c>
      <c r="X5052"/>
      <c r="Y5052"/>
      <c r="Z5052" t="s">
        <v>31</v>
      </c>
    </row>
    <row r="5053" spans="1:26" x14ac:dyDescent="0.3">
      <c r="A5053" t="s">
        <v>6860</v>
      </c>
      <c r="B5053" t="s">
        <v>6835</v>
      </c>
      <c r="C5053">
        <v>26882</v>
      </c>
      <c r="D5053" t="str">
        <f>+VLOOKUP(C5053,Param!K:L,2,FALSE)</f>
        <v>TRE.MIL. SRL</v>
      </c>
      <c r="E5053" t="s">
        <v>6857</v>
      </c>
      <c r="F5053" t="s">
        <v>37</v>
      </c>
      <c r="G5053" t="s">
        <v>29</v>
      </c>
      <c r="H5053" s="5">
        <v>5.43</v>
      </c>
      <c r="I5053" s="5">
        <v>5.4249999999999998</v>
      </c>
      <c r="J5053" s="5">
        <v>4.9999999999998899E-3</v>
      </c>
      <c r="K5053" s="5">
        <v>5.43</v>
      </c>
      <c r="L5053" s="5">
        <v>0</v>
      </c>
      <c r="M5053" t="str">
        <f>IF(ISERROR(VLOOKUP(A5053,'[1]Ecart validé'!$A:$A,1,FALSE)),Z5053,"Ecart Validé")</f>
        <v>valid</v>
      </c>
      <c r="R5053" t="s">
        <v>30</v>
      </c>
      <c r="X5053"/>
      <c r="Y5053"/>
      <c r="Z5053" t="s">
        <v>31</v>
      </c>
    </row>
    <row r="5054" spans="1:26" x14ac:dyDescent="0.3">
      <c r="A5054" t="s">
        <v>6861</v>
      </c>
      <c r="B5054" t="s">
        <v>6835</v>
      </c>
      <c r="C5054">
        <v>27482</v>
      </c>
      <c r="D5054" t="str">
        <f>+VLOOKUP(C5054,Param!K:L,2,FALSE)</f>
        <v>AZIENDA VINICOLA FALESCO SRL</v>
      </c>
      <c r="E5054" t="s">
        <v>6862</v>
      </c>
      <c r="F5054" t="s">
        <v>28</v>
      </c>
      <c r="G5054" t="s">
        <v>29</v>
      </c>
      <c r="H5054" s="5">
        <v>9.23</v>
      </c>
      <c r="I5054" s="5">
        <v>9.2250999999999994</v>
      </c>
      <c r="J5054" s="5">
        <v>4.9000000000010103E-3</v>
      </c>
      <c r="K5054" s="5">
        <v>9.23</v>
      </c>
      <c r="L5054" s="5">
        <v>0</v>
      </c>
      <c r="M5054" t="str">
        <f>IF(ISERROR(VLOOKUP(A5054,'[1]Ecart validé'!$A:$A,1,FALSE)),Z5054,"Ecart Validé")</f>
        <v>valid</v>
      </c>
      <c r="R5054" t="s">
        <v>30</v>
      </c>
      <c r="X5054"/>
      <c r="Y5054"/>
      <c r="Z5054" t="s">
        <v>31</v>
      </c>
    </row>
    <row r="5055" spans="1:26" x14ac:dyDescent="0.3">
      <c r="A5055" t="s">
        <v>6863</v>
      </c>
      <c r="B5055" t="s">
        <v>6835</v>
      </c>
      <c r="C5055">
        <v>27482</v>
      </c>
      <c r="D5055" t="str">
        <f>+VLOOKUP(C5055,Param!K:L,2,FALSE)</f>
        <v>AZIENDA VINICOLA FALESCO SRL</v>
      </c>
      <c r="E5055" t="s">
        <v>6862</v>
      </c>
      <c r="F5055" t="s">
        <v>35</v>
      </c>
      <c r="G5055" t="s">
        <v>29</v>
      </c>
      <c r="H5055" s="5">
        <v>1.22</v>
      </c>
      <c r="I5055" s="5">
        <v>1.2212000000000001</v>
      </c>
      <c r="J5055" s="5">
        <v>-1.2000000000000799E-3</v>
      </c>
      <c r="K5055" s="5">
        <v>1.22</v>
      </c>
      <c r="L5055" s="5">
        <v>0</v>
      </c>
      <c r="M5055" t="str">
        <f>IF(ISERROR(VLOOKUP(A5055,'[1]Ecart validé'!$A:$A,1,FALSE)),Z5055,"Ecart Validé")</f>
        <v>valid</v>
      </c>
      <c r="R5055" t="s">
        <v>30</v>
      </c>
      <c r="X5055"/>
      <c r="Y5055"/>
      <c r="Z5055" t="s">
        <v>31</v>
      </c>
    </row>
    <row r="5056" spans="1:26" x14ac:dyDescent="0.3">
      <c r="A5056" t="s">
        <v>6864</v>
      </c>
      <c r="B5056" t="s">
        <v>6835</v>
      </c>
      <c r="C5056">
        <v>27482</v>
      </c>
      <c r="D5056" t="str">
        <f>+VLOOKUP(C5056,Param!K:L,2,FALSE)</f>
        <v>AZIENDA VINICOLA FALESCO SRL</v>
      </c>
      <c r="E5056" t="s">
        <v>6862</v>
      </c>
      <c r="F5056" t="s">
        <v>37</v>
      </c>
      <c r="G5056" t="s">
        <v>29</v>
      </c>
      <c r="H5056" s="5">
        <v>2.8</v>
      </c>
      <c r="I5056" s="5">
        <v>2.8018999999999998</v>
      </c>
      <c r="J5056" s="5">
        <v>-1.90000000000001E-3</v>
      </c>
      <c r="K5056" s="5">
        <v>2.8</v>
      </c>
      <c r="L5056" s="5">
        <v>0</v>
      </c>
      <c r="M5056" t="str">
        <f>IF(ISERROR(VLOOKUP(A5056,'[1]Ecart validé'!$A:$A,1,FALSE)),Z5056,"Ecart Validé")</f>
        <v>valid</v>
      </c>
      <c r="R5056" t="s">
        <v>30</v>
      </c>
      <c r="X5056"/>
      <c r="Y5056"/>
      <c r="Z5056" t="s">
        <v>31</v>
      </c>
    </row>
    <row r="5057" spans="1:26" x14ac:dyDescent="0.3">
      <c r="A5057" t="s">
        <v>6865</v>
      </c>
      <c r="B5057" t="s">
        <v>6835</v>
      </c>
      <c r="C5057">
        <v>27582</v>
      </c>
      <c r="D5057" t="str">
        <f>+VLOOKUP(C5057,Param!K:L,2,FALSE)</f>
        <v>CORSINO CORSINI SPA</v>
      </c>
      <c r="E5057" t="s">
        <v>6866</v>
      </c>
      <c r="F5057" t="s">
        <v>28</v>
      </c>
      <c r="G5057" t="s">
        <v>29</v>
      </c>
      <c r="H5057" s="5">
        <v>282.56</v>
      </c>
      <c r="I5057" s="5">
        <v>282.55700000000002</v>
      </c>
      <c r="J5057" s="5">
        <v>2.9999999999858998E-3</v>
      </c>
      <c r="K5057" s="5">
        <v>282.56</v>
      </c>
      <c r="L5057" s="5">
        <v>0</v>
      </c>
      <c r="M5057" t="str">
        <f>IF(ISERROR(VLOOKUP(A5057,'[1]Ecart validé'!$A:$A,1,FALSE)),Z5057,"Ecart Validé")</f>
        <v>valid</v>
      </c>
      <c r="R5057" t="s">
        <v>30</v>
      </c>
      <c r="X5057"/>
      <c r="Y5057"/>
      <c r="Z5057" t="s">
        <v>31</v>
      </c>
    </row>
    <row r="5058" spans="1:26" x14ac:dyDescent="0.3">
      <c r="A5058" t="s">
        <v>6867</v>
      </c>
      <c r="B5058" t="s">
        <v>6835</v>
      </c>
      <c r="C5058">
        <v>27582</v>
      </c>
      <c r="D5058" t="str">
        <f>+VLOOKUP(C5058,Param!K:L,2,FALSE)</f>
        <v>CORSINO CORSINI SPA</v>
      </c>
      <c r="E5058" t="s">
        <v>6866</v>
      </c>
      <c r="F5058" t="s">
        <v>33</v>
      </c>
      <c r="G5058" t="s">
        <v>29</v>
      </c>
      <c r="H5058" s="5">
        <v>6.58</v>
      </c>
      <c r="I5058" s="5">
        <v>6.5751999999999997</v>
      </c>
      <c r="J5058" s="5">
        <v>4.80000000000035E-3</v>
      </c>
      <c r="K5058" s="5">
        <v>6.58</v>
      </c>
      <c r="L5058" s="5">
        <v>0</v>
      </c>
      <c r="M5058" t="str">
        <f>IF(ISERROR(VLOOKUP(A5058,'[1]Ecart validé'!$A:$A,1,FALSE)),Z5058,"Ecart Validé")</f>
        <v>valid</v>
      </c>
      <c r="R5058" t="s">
        <v>30</v>
      </c>
      <c r="X5058"/>
      <c r="Y5058"/>
      <c r="Z5058" t="s">
        <v>31</v>
      </c>
    </row>
    <row r="5059" spans="1:26" x14ac:dyDescent="0.3">
      <c r="A5059" t="s">
        <v>6868</v>
      </c>
      <c r="B5059" t="s">
        <v>6835</v>
      </c>
      <c r="C5059">
        <v>27582</v>
      </c>
      <c r="D5059" t="str">
        <f>+VLOOKUP(C5059,Param!K:L,2,FALSE)</f>
        <v>CORSINO CORSINI SPA</v>
      </c>
      <c r="E5059" t="s">
        <v>6866</v>
      </c>
      <c r="F5059" t="s">
        <v>35</v>
      </c>
      <c r="G5059" t="s">
        <v>29</v>
      </c>
      <c r="H5059" s="5">
        <v>-22.81</v>
      </c>
      <c r="I5059" s="5">
        <v>-22.808</v>
      </c>
      <c r="J5059" s="5">
        <v>-1.9999999999988898E-3</v>
      </c>
      <c r="K5059" s="5">
        <v>-22.81</v>
      </c>
      <c r="L5059" s="5">
        <v>0</v>
      </c>
      <c r="M5059" t="str">
        <f>IF(ISERROR(VLOOKUP(A5059,'[1]Ecart validé'!$A:$A,1,FALSE)),Z5059,"Ecart Validé")</f>
        <v>valid</v>
      </c>
      <c r="X5059"/>
      <c r="Y5059"/>
      <c r="Z5059" t="s">
        <v>31</v>
      </c>
    </row>
    <row r="5060" spans="1:26" x14ac:dyDescent="0.3">
      <c r="A5060" t="s">
        <v>6869</v>
      </c>
      <c r="B5060" t="s">
        <v>6835</v>
      </c>
      <c r="C5060">
        <v>27582</v>
      </c>
      <c r="D5060" t="str">
        <f>+VLOOKUP(C5060,Param!K:L,2,FALSE)</f>
        <v>CORSINO CORSINI SPA</v>
      </c>
      <c r="E5060" t="s">
        <v>6866</v>
      </c>
      <c r="F5060" t="s">
        <v>37</v>
      </c>
      <c r="G5060" t="s">
        <v>29</v>
      </c>
      <c r="H5060" s="5">
        <v>59.3</v>
      </c>
      <c r="I5060" s="5">
        <v>59.299199999999999</v>
      </c>
      <c r="J5060" s="5">
        <v>7.9999999999813499E-4</v>
      </c>
      <c r="K5060" s="5">
        <v>59.3</v>
      </c>
      <c r="L5060" s="5">
        <v>0</v>
      </c>
      <c r="M5060" t="str">
        <f>IF(ISERROR(VLOOKUP(A5060,'[1]Ecart validé'!$A:$A,1,FALSE)),Z5060,"Ecart Validé")</f>
        <v>valid</v>
      </c>
      <c r="R5060" t="s">
        <v>30</v>
      </c>
      <c r="X5060"/>
      <c r="Y5060"/>
      <c r="Z5060" t="s">
        <v>31</v>
      </c>
    </row>
    <row r="5061" spans="1:26" x14ac:dyDescent="0.3">
      <c r="A5061" t="s">
        <v>6870</v>
      </c>
      <c r="B5061" t="s">
        <v>6835</v>
      </c>
      <c r="C5061">
        <v>27836</v>
      </c>
      <c r="D5061" t="str">
        <f>+VLOOKUP(C5061,Param!K:L,2,FALSE)</f>
        <v>LAVAZZA LUIGI S.P.A.</v>
      </c>
      <c r="E5061" t="s">
        <v>6871</v>
      </c>
      <c r="F5061" t="s">
        <v>28</v>
      </c>
      <c r="G5061" t="s">
        <v>29</v>
      </c>
      <c r="H5061" s="5">
        <v>792.78</v>
      </c>
      <c r="I5061" s="5">
        <v>792.77179999999998</v>
      </c>
      <c r="J5061" s="5">
        <v>8.1999999999879895E-3</v>
      </c>
      <c r="K5061" s="5">
        <v>792.78</v>
      </c>
      <c r="L5061" s="5">
        <v>0</v>
      </c>
      <c r="M5061" t="str">
        <f>IF(ISERROR(VLOOKUP(A5061,'[1]Ecart validé'!$A:$A,1,FALSE)),Z5061,"Ecart Validé")</f>
        <v>valid</v>
      </c>
      <c r="R5061" t="s">
        <v>30</v>
      </c>
      <c r="X5061"/>
      <c r="Y5061"/>
      <c r="Z5061" t="s">
        <v>31</v>
      </c>
    </row>
    <row r="5062" spans="1:26" x14ac:dyDescent="0.3">
      <c r="A5062" t="s">
        <v>6872</v>
      </c>
      <c r="B5062" t="s">
        <v>6835</v>
      </c>
      <c r="C5062">
        <v>27836</v>
      </c>
      <c r="D5062" t="str">
        <f>+VLOOKUP(C5062,Param!K:L,2,FALSE)</f>
        <v>LAVAZZA LUIGI S.P.A.</v>
      </c>
      <c r="E5062" t="s">
        <v>6871</v>
      </c>
      <c r="F5062" t="s">
        <v>33</v>
      </c>
      <c r="G5062" t="s">
        <v>29</v>
      </c>
      <c r="H5062" s="5">
        <v>134.38</v>
      </c>
      <c r="I5062" s="5">
        <v>134.37799999999999</v>
      </c>
      <c r="J5062" s="5">
        <v>2.0000000000095402E-3</v>
      </c>
      <c r="K5062" s="5">
        <v>134.38</v>
      </c>
      <c r="L5062" s="5">
        <v>0</v>
      </c>
      <c r="M5062" t="str">
        <f>IF(ISERROR(VLOOKUP(A5062,'[1]Ecart validé'!$A:$A,1,FALSE)),Z5062,"Ecart Validé")</f>
        <v>valid</v>
      </c>
      <c r="R5062" t="s">
        <v>30</v>
      </c>
      <c r="X5062"/>
      <c r="Y5062"/>
      <c r="Z5062" t="s">
        <v>31</v>
      </c>
    </row>
    <row r="5063" spans="1:26" x14ac:dyDescent="0.3">
      <c r="A5063" t="s">
        <v>6873</v>
      </c>
      <c r="B5063" t="s">
        <v>6835</v>
      </c>
      <c r="C5063">
        <v>27836</v>
      </c>
      <c r="D5063" t="str">
        <f>+VLOOKUP(C5063,Param!K:L,2,FALSE)</f>
        <v>LAVAZZA LUIGI S.P.A.</v>
      </c>
      <c r="E5063" t="s">
        <v>6871</v>
      </c>
      <c r="F5063" t="s">
        <v>35</v>
      </c>
      <c r="G5063" t="s">
        <v>29</v>
      </c>
      <c r="H5063" s="5">
        <v>665.98</v>
      </c>
      <c r="I5063" s="5">
        <v>665.98299999999995</v>
      </c>
      <c r="J5063" s="5">
        <v>-2.9999999999290499E-3</v>
      </c>
      <c r="K5063" s="5">
        <v>665.98</v>
      </c>
      <c r="L5063" s="5">
        <v>0</v>
      </c>
      <c r="M5063" t="str">
        <f>IF(ISERROR(VLOOKUP(A5063,'[1]Ecart validé'!$A:$A,1,FALSE)),Z5063,"Ecart Validé")</f>
        <v>valid</v>
      </c>
      <c r="R5063" t="s">
        <v>30</v>
      </c>
      <c r="X5063"/>
      <c r="Y5063"/>
      <c r="Z5063" t="s">
        <v>31</v>
      </c>
    </row>
    <row r="5064" spans="1:26" x14ac:dyDescent="0.3">
      <c r="A5064" t="s">
        <v>6874</v>
      </c>
      <c r="B5064" t="s">
        <v>6835</v>
      </c>
      <c r="C5064">
        <v>27836</v>
      </c>
      <c r="D5064" t="str">
        <f>+VLOOKUP(C5064,Param!K:L,2,FALSE)</f>
        <v>LAVAZZA LUIGI S.P.A.</v>
      </c>
      <c r="E5064" t="s">
        <v>6871</v>
      </c>
      <c r="F5064" t="s">
        <v>37</v>
      </c>
      <c r="G5064" t="s">
        <v>29</v>
      </c>
      <c r="H5064" s="5">
        <v>287.5</v>
      </c>
      <c r="I5064" s="5">
        <v>287.50779999999997</v>
      </c>
      <c r="J5064" s="5">
        <v>-7.79999999997471E-3</v>
      </c>
      <c r="K5064" s="5">
        <v>287.5</v>
      </c>
      <c r="L5064" s="5">
        <v>0</v>
      </c>
      <c r="M5064" t="str">
        <f>IF(ISERROR(VLOOKUP(A5064,'[1]Ecart validé'!$A:$A,1,FALSE)),Z5064,"Ecart Validé")</f>
        <v>valid</v>
      </c>
      <c r="R5064" t="s">
        <v>30</v>
      </c>
      <c r="X5064"/>
      <c r="Y5064"/>
      <c r="Z5064" t="s">
        <v>31</v>
      </c>
    </row>
    <row r="5065" spans="1:26" x14ac:dyDescent="0.3">
      <c r="A5065" t="s">
        <v>6875</v>
      </c>
      <c r="B5065" t="s">
        <v>6835</v>
      </c>
      <c r="C5065">
        <v>27838</v>
      </c>
      <c r="D5065" t="str">
        <f>+VLOOKUP(C5065,Param!K:L,2,FALSE)</f>
        <v>LB SHUTTLE AUTONOLEGGIO DI LORENZINO BOLOGNA</v>
      </c>
      <c r="E5065" t="s">
        <v>6876</v>
      </c>
      <c r="F5065" t="s">
        <v>35</v>
      </c>
      <c r="G5065" t="s">
        <v>29</v>
      </c>
      <c r="H5065" s="5">
        <v>837.42</v>
      </c>
      <c r="I5065" s="5">
        <v>837.42</v>
      </c>
      <c r="J5065" s="5">
        <v>0</v>
      </c>
      <c r="K5065" s="5">
        <v>837.42</v>
      </c>
      <c r="L5065" s="5">
        <v>0</v>
      </c>
      <c r="M5065" t="str">
        <f>IF(ISERROR(VLOOKUP(A5065,'[1]Ecart validé'!$A:$A,1,FALSE)),Z5065,"Ecart Validé")</f>
        <v>valid</v>
      </c>
      <c r="R5065" t="s">
        <v>30</v>
      </c>
      <c r="X5065"/>
      <c r="Y5065"/>
      <c r="Z5065" t="s">
        <v>31</v>
      </c>
    </row>
    <row r="5066" spans="1:26" x14ac:dyDescent="0.3">
      <c r="A5066" t="s">
        <v>6877</v>
      </c>
      <c r="B5066" t="s">
        <v>6835</v>
      </c>
      <c r="C5066">
        <v>27838</v>
      </c>
      <c r="D5066" t="str">
        <f>+VLOOKUP(C5066,Param!K:L,2,FALSE)</f>
        <v>LB SHUTTLE AUTONOLEGGIO DI LORENZINO BOLOGNA</v>
      </c>
      <c r="E5066" t="s">
        <v>6876</v>
      </c>
      <c r="F5066" t="s">
        <v>37</v>
      </c>
      <c r="G5066" t="s">
        <v>29</v>
      </c>
      <c r="H5066" s="5">
        <v>25.22</v>
      </c>
      <c r="I5066" s="5">
        <v>25.222100000000001</v>
      </c>
      <c r="J5066" s="5">
        <v>-2.1000000000022099E-3</v>
      </c>
      <c r="K5066" s="5">
        <v>25.22</v>
      </c>
      <c r="L5066" s="5">
        <v>0</v>
      </c>
      <c r="M5066" t="str">
        <f>IF(ISERROR(VLOOKUP(A5066,'[1]Ecart validé'!$A:$A,1,FALSE)),Z5066,"Ecart Validé")</f>
        <v>valid</v>
      </c>
      <c r="R5066" t="s">
        <v>30</v>
      </c>
      <c r="X5066"/>
      <c r="Y5066"/>
      <c r="Z5066" t="s">
        <v>31</v>
      </c>
    </row>
    <row r="5067" spans="1:26" x14ac:dyDescent="0.3">
      <c r="A5067" t="s">
        <v>6878</v>
      </c>
      <c r="B5067" t="s">
        <v>6835</v>
      </c>
      <c r="C5067">
        <v>27841</v>
      </c>
      <c r="D5067" t="str">
        <f>+VLOOKUP(C5067,Param!K:L,2,FALSE)</f>
        <v>MILLENNIUM GIARDINI SS</v>
      </c>
      <c r="E5067" t="s">
        <v>6879</v>
      </c>
      <c r="F5067" t="s">
        <v>28</v>
      </c>
      <c r="G5067" t="s">
        <v>29</v>
      </c>
      <c r="H5067" s="5">
        <v>744.97</v>
      </c>
      <c r="I5067" s="5">
        <v>744.96889999999996</v>
      </c>
      <c r="J5067" s="5">
        <v>1.1000000000649299E-3</v>
      </c>
      <c r="K5067" s="5">
        <v>744.97</v>
      </c>
      <c r="L5067" s="5">
        <v>0</v>
      </c>
      <c r="M5067" t="str">
        <f>IF(ISERROR(VLOOKUP(A5067,'[1]Ecart validé'!$A:$A,1,FALSE)),Z5067,"Ecart Validé")</f>
        <v>valid</v>
      </c>
      <c r="R5067" t="s">
        <v>30</v>
      </c>
      <c r="X5067"/>
      <c r="Y5067"/>
      <c r="Z5067" t="s">
        <v>31</v>
      </c>
    </row>
    <row r="5068" spans="1:26" x14ac:dyDescent="0.3">
      <c r="A5068" t="s">
        <v>6880</v>
      </c>
      <c r="B5068" t="s">
        <v>6835</v>
      </c>
      <c r="C5068">
        <v>27841</v>
      </c>
      <c r="D5068" t="str">
        <f>+VLOOKUP(C5068,Param!K:L,2,FALSE)</f>
        <v>MILLENNIUM GIARDINI SS</v>
      </c>
      <c r="E5068" t="s">
        <v>6879</v>
      </c>
      <c r="F5068" t="s">
        <v>33</v>
      </c>
      <c r="G5068" t="s">
        <v>29</v>
      </c>
      <c r="H5068" s="5">
        <v>24.51</v>
      </c>
      <c r="I5068" s="5">
        <v>24.508900000000001</v>
      </c>
      <c r="J5068" s="5">
        <v>1.10000000000098E-3</v>
      </c>
      <c r="K5068" s="5">
        <v>24.51</v>
      </c>
      <c r="L5068" s="5">
        <v>0</v>
      </c>
      <c r="M5068" t="str">
        <f>IF(ISERROR(VLOOKUP(A5068,'[1]Ecart validé'!$A:$A,1,FALSE)),Z5068,"Ecart Validé")</f>
        <v>valid</v>
      </c>
      <c r="R5068" t="s">
        <v>30</v>
      </c>
      <c r="X5068"/>
      <c r="Y5068"/>
      <c r="Z5068" t="s">
        <v>31</v>
      </c>
    </row>
    <row r="5069" spans="1:26" x14ac:dyDescent="0.3">
      <c r="A5069" t="s">
        <v>6881</v>
      </c>
      <c r="B5069" t="s">
        <v>6835</v>
      </c>
      <c r="C5069">
        <v>27841</v>
      </c>
      <c r="D5069" t="str">
        <f>+VLOOKUP(C5069,Param!K:L,2,FALSE)</f>
        <v>MILLENNIUM GIARDINI SS</v>
      </c>
      <c r="E5069" t="s">
        <v>6879</v>
      </c>
      <c r="F5069" t="s">
        <v>35</v>
      </c>
      <c r="G5069" t="s">
        <v>29</v>
      </c>
      <c r="H5069" s="5">
        <v>252.78</v>
      </c>
      <c r="I5069" s="5">
        <v>252.77979999999999</v>
      </c>
      <c r="J5069" s="5">
        <v>2.0000000000663901E-4</v>
      </c>
      <c r="K5069" s="5">
        <v>252.78</v>
      </c>
      <c r="L5069" s="5">
        <v>0</v>
      </c>
      <c r="M5069" t="str">
        <f>IF(ISERROR(VLOOKUP(A5069,'[1]Ecart validé'!$A:$A,1,FALSE)),Z5069,"Ecart Validé")</f>
        <v>valid</v>
      </c>
      <c r="R5069" t="s">
        <v>30</v>
      </c>
      <c r="X5069"/>
      <c r="Y5069"/>
      <c r="Z5069" t="s">
        <v>31</v>
      </c>
    </row>
    <row r="5070" spans="1:26" x14ac:dyDescent="0.3">
      <c r="A5070" t="s">
        <v>6882</v>
      </c>
      <c r="B5070" t="s">
        <v>6835</v>
      </c>
      <c r="C5070">
        <v>27841</v>
      </c>
      <c r="D5070" t="str">
        <f>+VLOOKUP(C5070,Param!K:L,2,FALSE)</f>
        <v>MILLENNIUM GIARDINI SS</v>
      </c>
      <c r="E5070" t="s">
        <v>6879</v>
      </c>
      <c r="F5070" t="s">
        <v>37</v>
      </c>
      <c r="G5070" t="s">
        <v>29</v>
      </c>
      <c r="H5070" s="5">
        <v>330.57</v>
      </c>
      <c r="I5070" s="5">
        <v>330.5718</v>
      </c>
      <c r="J5070" s="5">
        <v>-1.8000000000029099E-3</v>
      </c>
      <c r="K5070" s="5">
        <v>330.57</v>
      </c>
      <c r="L5070" s="5">
        <v>0</v>
      </c>
      <c r="M5070" t="str">
        <f>IF(ISERROR(VLOOKUP(A5070,'[1]Ecart validé'!$A:$A,1,FALSE)),Z5070,"Ecart Validé")</f>
        <v>valid</v>
      </c>
      <c r="R5070" t="s">
        <v>30</v>
      </c>
      <c r="X5070"/>
      <c r="Y5070"/>
      <c r="Z5070" t="s">
        <v>31</v>
      </c>
    </row>
    <row r="5071" spans="1:26" x14ac:dyDescent="0.3">
      <c r="A5071" t="s">
        <v>6883</v>
      </c>
      <c r="B5071" t="s">
        <v>6835</v>
      </c>
      <c r="C5071">
        <v>27991</v>
      </c>
      <c r="D5071" t="str">
        <f>+VLOOKUP(C5071,Param!K:L,2,FALSE)</f>
        <v>NESTLE' ITALIANA SPA</v>
      </c>
      <c r="E5071" t="s">
        <v>6884</v>
      </c>
      <c r="F5071" t="s">
        <v>28</v>
      </c>
      <c r="G5071" t="s">
        <v>29</v>
      </c>
      <c r="H5071" s="5">
        <v>846.8</v>
      </c>
      <c r="I5071" s="5">
        <v>846.79960000000005</v>
      </c>
      <c r="J5071" s="5">
        <v>3.9999999989959103E-4</v>
      </c>
      <c r="K5071" s="5">
        <v>846.8</v>
      </c>
      <c r="L5071" s="5">
        <v>0</v>
      </c>
      <c r="M5071" t="str">
        <f>IF(ISERROR(VLOOKUP(A5071,'[1]Ecart validé'!$A:$A,1,FALSE)),Z5071,"Ecart Validé")</f>
        <v>valid</v>
      </c>
      <c r="R5071" t="s">
        <v>30</v>
      </c>
      <c r="X5071"/>
      <c r="Y5071"/>
      <c r="Z5071" t="s">
        <v>31</v>
      </c>
    </row>
    <row r="5072" spans="1:26" x14ac:dyDescent="0.3">
      <c r="A5072" t="s">
        <v>6885</v>
      </c>
      <c r="B5072" t="s">
        <v>6835</v>
      </c>
      <c r="C5072">
        <v>27991</v>
      </c>
      <c r="D5072" t="str">
        <f>+VLOOKUP(C5072,Param!K:L,2,FALSE)</f>
        <v>NESTLE' ITALIANA SPA</v>
      </c>
      <c r="E5072" t="s">
        <v>6884</v>
      </c>
      <c r="F5072" t="s">
        <v>33</v>
      </c>
      <c r="G5072" t="s">
        <v>29</v>
      </c>
      <c r="H5072" s="5">
        <v>88.11</v>
      </c>
      <c r="I5072" s="5">
        <v>88.113100000000003</v>
      </c>
      <c r="J5072" s="5">
        <v>-3.1000000000034299E-3</v>
      </c>
      <c r="K5072" s="5">
        <v>88.11</v>
      </c>
      <c r="L5072" s="5">
        <v>0</v>
      </c>
      <c r="M5072" t="str">
        <f>IF(ISERROR(VLOOKUP(A5072,'[1]Ecart validé'!$A:$A,1,FALSE)),Z5072,"Ecart Validé")</f>
        <v>valid</v>
      </c>
      <c r="R5072" t="s">
        <v>30</v>
      </c>
      <c r="X5072"/>
      <c r="Y5072"/>
      <c r="Z5072" t="s">
        <v>31</v>
      </c>
    </row>
    <row r="5073" spans="1:26" x14ac:dyDescent="0.3">
      <c r="A5073" t="s">
        <v>6886</v>
      </c>
      <c r="B5073" t="s">
        <v>6835</v>
      </c>
      <c r="C5073">
        <v>27991</v>
      </c>
      <c r="D5073" t="str">
        <f>+VLOOKUP(C5073,Param!K:L,2,FALSE)</f>
        <v>NESTLE' ITALIANA SPA</v>
      </c>
      <c r="E5073" t="s">
        <v>6884</v>
      </c>
      <c r="F5073" t="s">
        <v>35</v>
      </c>
      <c r="G5073" t="s">
        <v>29</v>
      </c>
      <c r="H5073" s="5">
        <v>195.65</v>
      </c>
      <c r="I5073" s="5">
        <v>195.6506</v>
      </c>
      <c r="J5073" s="5">
        <v>-5.9999999999149601E-4</v>
      </c>
      <c r="K5073" s="5">
        <v>195.65</v>
      </c>
      <c r="L5073" s="5">
        <v>0</v>
      </c>
      <c r="M5073" t="str">
        <f>IF(ISERROR(VLOOKUP(A5073,'[1]Ecart validé'!$A:$A,1,FALSE)),Z5073,"Ecart Validé")</f>
        <v>valid</v>
      </c>
      <c r="R5073" t="s">
        <v>30</v>
      </c>
      <c r="X5073"/>
      <c r="Y5073"/>
      <c r="Z5073" t="s">
        <v>31</v>
      </c>
    </row>
    <row r="5074" spans="1:26" x14ac:dyDescent="0.3">
      <c r="A5074" t="s">
        <v>6887</v>
      </c>
      <c r="B5074" t="s">
        <v>6835</v>
      </c>
      <c r="C5074">
        <v>28030</v>
      </c>
      <c r="D5074" t="str">
        <f>+VLOOKUP(C5074,Param!K:L,2,FALSE)</f>
        <v>ALCAMORETTI S.R.L.</v>
      </c>
      <c r="E5074" t="s">
        <v>6888</v>
      </c>
      <c r="F5074" t="s">
        <v>28</v>
      </c>
      <c r="G5074" t="s">
        <v>29</v>
      </c>
      <c r="H5074" s="5">
        <v>321.63</v>
      </c>
      <c r="I5074" s="5">
        <v>321.63010000000003</v>
      </c>
      <c r="J5074" s="5">
        <v>-1.00000000031741E-4</v>
      </c>
      <c r="K5074" s="5">
        <v>321.63</v>
      </c>
      <c r="L5074" s="5">
        <v>0</v>
      </c>
      <c r="M5074" t="str">
        <f>IF(ISERROR(VLOOKUP(A5074,'[1]Ecart validé'!$A:$A,1,FALSE)),Z5074,"Ecart Validé")</f>
        <v>valid</v>
      </c>
      <c r="R5074" t="s">
        <v>30</v>
      </c>
      <c r="X5074"/>
      <c r="Y5074"/>
      <c r="Z5074" t="s">
        <v>31</v>
      </c>
    </row>
    <row r="5075" spans="1:26" x14ac:dyDescent="0.3">
      <c r="A5075" t="s">
        <v>6889</v>
      </c>
      <c r="B5075" t="s">
        <v>6835</v>
      </c>
      <c r="C5075">
        <v>28030</v>
      </c>
      <c r="D5075" t="str">
        <f>+VLOOKUP(C5075,Param!K:L,2,FALSE)</f>
        <v>ALCAMORETTI S.R.L.</v>
      </c>
      <c r="E5075" t="s">
        <v>6888</v>
      </c>
      <c r="F5075" t="s">
        <v>33</v>
      </c>
      <c r="G5075" t="s">
        <v>29</v>
      </c>
      <c r="H5075" s="5">
        <v>18.98</v>
      </c>
      <c r="I5075" s="5">
        <v>18.978200000000001</v>
      </c>
      <c r="J5075" s="5">
        <v>1.7999999999993501E-3</v>
      </c>
      <c r="K5075" s="5">
        <v>18.98</v>
      </c>
      <c r="L5075" s="5">
        <v>0</v>
      </c>
      <c r="M5075" t="str">
        <f>IF(ISERROR(VLOOKUP(A5075,'[1]Ecart validé'!$A:$A,1,FALSE)),Z5075,"Ecart Validé")</f>
        <v>valid</v>
      </c>
      <c r="R5075" t="s">
        <v>30</v>
      </c>
      <c r="X5075"/>
      <c r="Y5075"/>
      <c r="Z5075" t="s">
        <v>31</v>
      </c>
    </row>
    <row r="5076" spans="1:26" x14ac:dyDescent="0.3">
      <c r="A5076" t="s">
        <v>6890</v>
      </c>
      <c r="B5076" t="s">
        <v>6835</v>
      </c>
      <c r="C5076">
        <v>28030</v>
      </c>
      <c r="D5076" t="str">
        <f>+VLOOKUP(C5076,Param!K:L,2,FALSE)</f>
        <v>ALCAMORETTI S.R.L.</v>
      </c>
      <c r="E5076" t="s">
        <v>6888</v>
      </c>
      <c r="F5076" t="s">
        <v>35</v>
      </c>
      <c r="G5076" t="s">
        <v>29</v>
      </c>
      <c r="H5076" s="5">
        <v>67.81</v>
      </c>
      <c r="I5076" s="5">
        <v>67.809899999999999</v>
      </c>
      <c r="J5076" s="5">
        <v>1.0000000000331901E-4</v>
      </c>
      <c r="K5076" s="5">
        <v>67.81</v>
      </c>
      <c r="L5076" s="5">
        <v>0</v>
      </c>
      <c r="M5076" t="str">
        <f>IF(ISERROR(VLOOKUP(A5076,'[1]Ecart validé'!$A:$A,1,FALSE)),Z5076,"Ecart Validé")</f>
        <v>valid</v>
      </c>
      <c r="R5076" t="s">
        <v>30</v>
      </c>
      <c r="X5076"/>
      <c r="Y5076"/>
      <c r="Z5076" t="s">
        <v>31</v>
      </c>
    </row>
    <row r="5077" spans="1:26" x14ac:dyDescent="0.3">
      <c r="A5077" t="s">
        <v>6891</v>
      </c>
      <c r="B5077" t="s">
        <v>6835</v>
      </c>
      <c r="C5077">
        <v>28030</v>
      </c>
      <c r="D5077" t="str">
        <f>+VLOOKUP(C5077,Param!K:L,2,FALSE)</f>
        <v>ALCAMORETTI S.R.L.</v>
      </c>
      <c r="E5077" t="s">
        <v>6888</v>
      </c>
      <c r="F5077" t="s">
        <v>37</v>
      </c>
      <c r="G5077" t="s">
        <v>29</v>
      </c>
      <c r="H5077" s="5">
        <v>61.51</v>
      </c>
      <c r="I5077" s="5">
        <v>61.513800000000003</v>
      </c>
      <c r="J5077" s="5">
        <v>-3.8000000000053499E-3</v>
      </c>
      <c r="K5077" s="5">
        <v>61.51</v>
      </c>
      <c r="L5077" s="5">
        <v>0</v>
      </c>
      <c r="M5077" t="str">
        <f>IF(ISERROR(VLOOKUP(A5077,'[1]Ecart validé'!$A:$A,1,FALSE)),Z5077,"Ecart Validé")</f>
        <v>valid</v>
      </c>
      <c r="R5077" t="s">
        <v>30</v>
      </c>
      <c r="X5077"/>
      <c r="Y5077"/>
      <c r="Z5077" t="s">
        <v>31</v>
      </c>
    </row>
    <row r="5078" spans="1:26" x14ac:dyDescent="0.3">
      <c r="A5078" t="s">
        <v>6892</v>
      </c>
      <c r="B5078" t="s">
        <v>6835</v>
      </c>
      <c r="C5078">
        <v>28164</v>
      </c>
      <c r="D5078" t="str">
        <f>+VLOOKUP(C5078,Param!K:L,2,FALSE)</f>
        <v>JOHNSON DIVERSEY SPA</v>
      </c>
      <c r="E5078" t="s">
        <v>6893</v>
      </c>
      <c r="F5078" t="s">
        <v>37</v>
      </c>
      <c r="G5078" t="s">
        <v>29</v>
      </c>
      <c r="H5078" s="5">
        <v>10194.040000000001</v>
      </c>
      <c r="I5078" s="5">
        <v>10194.0425</v>
      </c>
      <c r="J5078" s="5">
        <v>-2.4999999986903198E-3</v>
      </c>
      <c r="K5078" s="5">
        <v>10194.040000000001</v>
      </c>
      <c r="L5078" s="5">
        <v>0</v>
      </c>
      <c r="M5078" t="str">
        <f>IF(ISERROR(VLOOKUP(A5078,'[1]Ecart validé'!$A:$A,1,FALSE)),Z5078,"Ecart Validé")</f>
        <v>valid</v>
      </c>
      <c r="R5078" t="s">
        <v>30</v>
      </c>
      <c r="X5078"/>
      <c r="Y5078"/>
      <c r="Z5078" t="s">
        <v>31</v>
      </c>
    </row>
    <row r="5079" spans="1:26" x14ac:dyDescent="0.3">
      <c r="A5079" t="s">
        <v>6894</v>
      </c>
      <c r="B5079" t="s">
        <v>6835</v>
      </c>
      <c r="C5079">
        <v>28173</v>
      </c>
      <c r="D5079" t="str">
        <f>+VLOOKUP(C5079,Param!K:L,2,FALSE)</f>
        <v>LYRECO ITALIA SPA</v>
      </c>
      <c r="E5079" t="s">
        <v>6895</v>
      </c>
      <c r="F5079" t="s">
        <v>28</v>
      </c>
      <c r="G5079" t="s">
        <v>29</v>
      </c>
      <c r="H5079" s="5">
        <v>1234.21</v>
      </c>
      <c r="I5079" s="5">
        <v>1234.2149999999999</v>
      </c>
      <c r="J5079" s="5">
        <v>-4.9999999998817596E-3</v>
      </c>
      <c r="K5079" s="5">
        <v>1234.21</v>
      </c>
      <c r="L5079" s="5">
        <v>0</v>
      </c>
      <c r="M5079" t="str">
        <f>IF(ISERROR(VLOOKUP(A5079,'[1]Ecart validé'!$A:$A,1,FALSE)),Z5079,"Ecart Validé")</f>
        <v>valid</v>
      </c>
      <c r="R5079" t="s">
        <v>30</v>
      </c>
      <c r="X5079"/>
      <c r="Y5079"/>
      <c r="Z5079" t="s">
        <v>31</v>
      </c>
    </row>
    <row r="5080" spans="1:26" x14ac:dyDescent="0.3">
      <c r="A5080" t="s">
        <v>6896</v>
      </c>
      <c r="B5080" t="s">
        <v>6835</v>
      </c>
      <c r="C5080">
        <v>28173</v>
      </c>
      <c r="D5080" t="str">
        <f>+VLOOKUP(C5080,Param!K:L,2,FALSE)</f>
        <v>LYRECO ITALIA SPA</v>
      </c>
      <c r="E5080" t="s">
        <v>6895</v>
      </c>
      <c r="F5080" t="s">
        <v>33</v>
      </c>
      <c r="G5080" t="s">
        <v>29</v>
      </c>
      <c r="H5080" s="5">
        <v>367.62</v>
      </c>
      <c r="I5080" s="5">
        <v>367.61869999999999</v>
      </c>
      <c r="J5080" s="5">
        <v>1.3000000000147299E-3</v>
      </c>
      <c r="K5080" s="5">
        <v>367.62</v>
      </c>
      <c r="L5080" s="5">
        <v>0</v>
      </c>
      <c r="M5080" t="str">
        <f>IF(ISERROR(VLOOKUP(A5080,'[1]Ecart validé'!$A:$A,1,FALSE)),Z5080,"Ecart Validé")</f>
        <v>valid</v>
      </c>
      <c r="R5080" t="s">
        <v>30</v>
      </c>
      <c r="X5080"/>
      <c r="Y5080"/>
      <c r="Z5080" t="s">
        <v>31</v>
      </c>
    </row>
    <row r="5081" spans="1:26" x14ac:dyDescent="0.3">
      <c r="A5081" t="s">
        <v>6897</v>
      </c>
      <c r="B5081" t="s">
        <v>6835</v>
      </c>
      <c r="C5081">
        <v>28173</v>
      </c>
      <c r="D5081" t="str">
        <f>+VLOOKUP(C5081,Param!K:L,2,FALSE)</f>
        <v>LYRECO ITALIA SPA</v>
      </c>
      <c r="E5081" t="s">
        <v>6895</v>
      </c>
      <c r="F5081" t="s">
        <v>35</v>
      </c>
      <c r="G5081" t="s">
        <v>29</v>
      </c>
      <c r="H5081" s="5">
        <v>541.66</v>
      </c>
      <c r="I5081" s="5">
        <v>541.66409999999996</v>
      </c>
      <c r="J5081" s="5">
        <v>-4.0999999999939904E-3</v>
      </c>
      <c r="K5081" s="5">
        <v>541.66</v>
      </c>
      <c r="L5081" s="5">
        <v>0</v>
      </c>
      <c r="M5081" t="str">
        <f>IF(ISERROR(VLOOKUP(A5081,'[1]Ecart validé'!$A:$A,1,FALSE)),Z5081,"Ecart Validé")</f>
        <v>valid</v>
      </c>
      <c r="R5081" t="s">
        <v>30</v>
      </c>
      <c r="X5081"/>
      <c r="Y5081"/>
      <c r="Z5081" t="s">
        <v>31</v>
      </c>
    </row>
    <row r="5082" spans="1:26" x14ac:dyDescent="0.3">
      <c r="A5082" t="s">
        <v>6898</v>
      </c>
      <c r="B5082" t="s">
        <v>6835</v>
      </c>
      <c r="C5082">
        <v>28173</v>
      </c>
      <c r="D5082" t="str">
        <f>+VLOOKUP(C5082,Param!K:L,2,FALSE)</f>
        <v>LYRECO ITALIA SPA</v>
      </c>
      <c r="E5082" t="s">
        <v>6895</v>
      </c>
      <c r="F5082" t="s">
        <v>37</v>
      </c>
      <c r="G5082" t="s">
        <v>29</v>
      </c>
      <c r="H5082" s="5">
        <v>358.14</v>
      </c>
      <c r="I5082" s="5">
        <v>358.13569999999999</v>
      </c>
      <c r="J5082" s="5">
        <v>4.3000000000006297E-3</v>
      </c>
      <c r="K5082" s="5">
        <v>358.14</v>
      </c>
      <c r="L5082" s="5">
        <v>0</v>
      </c>
      <c r="M5082" t="str">
        <f>IF(ISERROR(VLOOKUP(A5082,'[1]Ecart validé'!$A:$A,1,FALSE)),Z5082,"Ecart Validé")</f>
        <v>valid</v>
      </c>
      <c r="R5082" t="s">
        <v>30</v>
      </c>
      <c r="X5082"/>
      <c r="Y5082"/>
      <c r="Z5082" t="s">
        <v>31</v>
      </c>
    </row>
    <row r="5083" spans="1:26" x14ac:dyDescent="0.3">
      <c r="A5083" t="s">
        <v>6899</v>
      </c>
      <c r="B5083" t="s">
        <v>6835</v>
      </c>
      <c r="C5083">
        <v>28176</v>
      </c>
      <c r="D5083" t="str">
        <f>+VLOOKUP(C5083,Param!K:L,2,FALSE)</f>
        <v>MANCINELLI SPA</v>
      </c>
      <c r="E5083" t="s">
        <v>6900</v>
      </c>
      <c r="F5083" t="s">
        <v>28</v>
      </c>
      <c r="G5083" t="s">
        <v>29</v>
      </c>
      <c r="H5083" s="5">
        <v>1686.92</v>
      </c>
      <c r="I5083" s="5">
        <v>1686.9203</v>
      </c>
      <c r="J5083" s="5">
        <v>-2.9999999992469303E-4</v>
      </c>
      <c r="K5083" s="5">
        <v>1686.92</v>
      </c>
      <c r="L5083" s="5">
        <v>0</v>
      </c>
      <c r="M5083" t="str">
        <f>IF(ISERROR(VLOOKUP(A5083,'[1]Ecart validé'!$A:$A,1,FALSE)),Z5083,"Ecart Validé")</f>
        <v>valid</v>
      </c>
      <c r="R5083" t="s">
        <v>30</v>
      </c>
      <c r="X5083"/>
      <c r="Y5083"/>
      <c r="Z5083" t="s">
        <v>31</v>
      </c>
    </row>
    <row r="5084" spans="1:26" x14ac:dyDescent="0.3">
      <c r="A5084" t="s">
        <v>6901</v>
      </c>
      <c r="B5084" t="s">
        <v>6835</v>
      </c>
      <c r="C5084">
        <v>28176</v>
      </c>
      <c r="D5084" t="str">
        <f>+VLOOKUP(C5084,Param!K:L,2,FALSE)</f>
        <v>MANCINELLI SPA</v>
      </c>
      <c r="E5084" t="s">
        <v>6900</v>
      </c>
      <c r="F5084" t="s">
        <v>33</v>
      </c>
      <c r="G5084" t="s">
        <v>29</v>
      </c>
      <c r="H5084" s="5">
        <v>124.23</v>
      </c>
      <c r="I5084" s="5">
        <v>124.2212</v>
      </c>
      <c r="J5084" s="5">
        <v>8.8000000000079091E-3</v>
      </c>
      <c r="K5084" s="5">
        <v>124.23</v>
      </c>
      <c r="L5084" s="5">
        <v>0</v>
      </c>
      <c r="M5084" t="str">
        <f>IF(ISERROR(VLOOKUP(A5084,'[1]Ecart validé'!$A:$A,1,FALSE)),Z5084,"Ecart Validé")</f>
        <v>valid</v>
      </c>
      <c r="R5084" t="s">
        <v>30</v>
      </c>
      <c r="X5084"/>
      <c r="Y5084"/>
      <c r="Z5084" t="s">
        <v>31</v>
      </c>
    </row>
    <row r="5085" spans="1:26" x14ac:dyDescent="0.3">
      <c r="A5085" t="s">
        <v>6902</v>
      </c>
      <c r="B5085" t="s">
        <v>6835</v>
      </c>
      <c r="C5085">
        <v>28176</v>
      </c>
      <c r="D5085" t="str">
        <f>+VLOOKUP(C5085,Param!K:L,2,FALSE)</f>
        <v>MANCINELLI SPA</v>
      </c>
      <c r="E5085" t="s">
        <v>6900</v>
      </c>
      <c r="F5085" t="s">
        <v>35</v>
      </c>
      <c r="G5085" t="s">
        <v>29</v>
      </c>
      <c r="H5085" s="5">
        <v>1144.21</v>
      </c>
      <c r="I5085" s="5">
        <v>1144.2059999999999</v>
      </c>
      <c r="J5085" s="5">
        <v>4.0000000001327802E-3</v>
      </c>
      <c r="K5085" s="5">
        <v>1144.21</v>
      </c>
      <c r="L5085" s="5">
        <v>0</v>
      </c>
      <c r="M5085" t="str">
        <f>IF(ISERROR(VLOOKUP(A5085,'[1]Ecart validé'!$A:$A,1,FALSE)),Z5085,"Ecart Validé")</f>
        <v>valid</v>
      </c>
      <c r="R5085" t="s">
        <v>30</v>
      </c>
      <c r="X5085"/>
      <c r="Y5085"/>
      <c r="Z5085" t="s">
        <v>31</v>
      </c>
    </row>
    <row r="5086" spans="1:26" x14ac:dyDescent="0.3">
      <c r="A5086" t="s">
        <v>6903</v>
      </c>
      <c r="B5086" t="s">
        <v>6835</v>
      </c>
      <c r="C5086">
        <v>28176</v>
      </c>
      <c r="D5086" t="str">
        <f>+VLOOKUP(C5086,Param!K:L,2,FALSE)</f>
        <v>MANCINELLI SPA</v>
      </c>
      <c r="E5086" t="s">
        <v>6900</v>
      </c>
      <c r="F5086" t="s">
        <v>37</v>
      </c>
      <c r="G5086" t="s">
        <v>29</v>
      </c>
      <c r="H5086" s="5">
        <v>599.66</v>
      </c>
      <c r="I5086" s="5">
        <v>599.66520000000003</v>
      </c>
      <c r="J5086" s="5">
        <v>-5.2000000000589301E-3</v>
      </c>
      <c r="K5086" s="5">
        <v>599.66</v>
      </c>
      <c r="L5086" s="5">
        <v>0</v>
      </c>
      <c r="M5086" t="str">
        <f>IF(ISERROR(VLOOKUP(A5086,'[1]Ecart validé'!$A:$A,1,FALSE)),Z5086,"Ecart Validé")</f>
        <v>valid</v>
      </c>
      <c r="R5086" t="s">
        <v>30</v>
      </c>
      <c r="X5086"/>
      <c r="Y5086"/>
      <c r="Z5086" t="s">
        <v>31</v>
      </c>
    </row>
    <row r="5087" spans="1:26" x14ac:dyDescent="0.3">
      <c r="A5087" t="s">
        <v>6904</v>
      </c>
      <c r="B5087" t="s">
        <v>6835</v>
      </c>
      <c r="C5087">
        <v>28348</v>
      </c>
      <c r="D5087" t="str">
        <f>+VLOOKUP(C5087,Param!K:L,2,FALSE)</f>
        <v>ADECCO ITALIA SPA</v>
      </c>
      <c r="E5087" t="s">
        <v>6905</v>
      </c>
      <c r="F5087" t="s">
        <v>28</v>
      </c>
      <c r="G5087" t="s">
        <v>29</v>
      </c>
      <c r="H5087" s="5">
        <v>5116.43</v>
      </c>
      <c r="I5087" s="5">
        <v>5116.4250000000002</v>
      </c>
      <c r="J5087" s="5">
        <v>5.0000000001091298E-3</v>
      </c>
      <c r="K5087" s="5">
        <v>5116.43</v>
      </c>
      <c r="L5087" s="5">
        <v>0</v>
      </c>
      <c r="M5087" t="str">
        <f>IF(ISERROR(VLOOKUP(A5087,'[1]Ecart validé'!$A:$A,1,FALSE)),Z5087,"Ecart Validé")</f>
        <v>valid</v>
      </c>
      <c r="R5087" t="s">
        <v>30</v>
      </c>
      <c r="X5087"/>
      <c r="Y5087"/>
      <c r="Z5087" t="s">
        <v>31</v>
      </c>
    </row>
    <row r="5088" spans="1:26" x14ac:dyDescent="0.3">
      <c r="A5088" t="s">
        <v>6906</v>
      </c>
      <c r="B5088" t="s">
        <v>6835</v>
      </c>
      <c r="C5088">
        <v>28348</v>
      </c>
      <c r="D5088" t="str">
        <f>+VLOOKUP(C5088,Param!K:L,2,FALSE)</f>
        <v>ADECCO ITALIA SPA</v>
      </c>
      <c r="E5088" t="s">
        <v>6905</v>
      </c>
      <c r="F5088" t="s">
        <v>33</v>
      </c>
      <c r="G5088" t="s">
        <v>29</v>
      </c>
      <c r="H5088" s="5">
        <v>122.05</v>
      </c>
      <c r="I5088" s="5">
        <v>122.04989999999999</v>
      </c>
      <c r="J5088" s="5">
        <v>1.0000000000331901E-4</v>
      </c>
      <c r="K5088" s="5">
        <v>122.05</v>
      </c>
      <c r="L5088" s="5">
        <v>0</v>
      </c>
      <c r="M5088" t="str">
        <f>IF(ISERROR(VLOOKUP(A5088,'[1]Ecart validé'!$A:$A,1,FALSE)),Z5088,"Ecart Validé")</f>
        <v>valid</v>
      </c>
      <c r="R5088" t="s">
        <v>30</v>
      </c>
      <c r="X5088"/>
      <c r="Y5088"/>
      <c r="Z5088" t="s">
        <v>31</v>
      </c>
    </row>
    <row r="5089" spans="1:26" x14ac:dyDescent="0.3">
      <c r="A5089" t="s">
        <v>6907</v>
      </c>
      <c r="B5089" t="s">
        <v>6835</v>
      </c>
      <c r="C5089">
        <v>28348</v>
      </c>
      <c r="D5089" t="str">
        <f>+VLOOKUP(C5089,Param!K:L,2,FALSE)</f>
        <v>ADECCO ITALIA SPA</v>
      </c>
      <c r="E5089" t="s">
        <v>6905</v>
      </c>
      <c r="F5089" t="s">
        <v>35</v>
      </c>
      <c r="G5089" t="s">
        <v>29</v>
      </c>
      <c r="H5089" s="5">
        <v>148.61000000000001</v>
      </c>
      <c r="I5089" s="5">
        <v>148.6062</v>
      </c>
      <c r="J5089" s="5">
        <v>3.8000000000124601E-3</v>
      </c>
      <c r="K5089" s="5">
        <v>148.61000000000001</v>
      </c>
      <c r="L5089" s="5">
        <v>0</v>
      </c>
      <c r="M5089" t="str">
        <f>IF(ISERROR(VLOOKUP(A5089,'[1]Ecart validé'!$A:$A,1,FALSE)),Z5089,"Ecart Validé")</f>
        <v>valid</v>
      </c>
      <c r="R5089" t="s">
        <v>30</v>
      </c>
      <c r="X5089"/>
      <c r="Y5089"/>
      <c r="Z5089" t="s">
        <v>31</v>
      </c>
    </row>
    <row r="5090" spans="1:26" x14ac:dyDescent="0.3">
      <c r="A5090" t="s">
        <v>6908</v>
      </c>
      <c r="B5090" t="s">
        <v>6835</v>
      </c>
      <c r="C5090">
        <v>28348</v>
      </c>
      <c r="D5090" t="str">
        <f>+VLOOKUP(C5090,Param!K:L,2,FALSE)</f>
        <v>ADECCO ITALIA SPA</v>
      </c>
      <c r="E5090" t="s">
        <v>6905</v>
      </c>
      <c r="F5090" t="s">
        <v>37</v>
      </c>
      <c r="G5090" t="s">
        <v>29</v>
      </c>
      <c r="H5090" s="5">
        <v>11.36</v>
      </c>
      <c r="I5090" s="5">
        <v>11.356199999999999</v>
      </c>
      <c r="J5090" s="5">
        <v>3.8000000000000199E-3</v>
      </c>
      <c r="K5090" s="5">
        <v>11.36</v>
      </c>
      <c r="L5090" s="5">
        <v>0</v>
      </c>
      <c r="M5090" t="str">
        <f>IF(ISERROR(VLOOKUP(A5090,'[1]Ecart validé'!$A:$A,1,FALSE)),Z5090,"Ecart Validé")</f>
        <v>valid</v>
      </c>
      <c r="R5090" t="s">
        <v>30</v>
      </c>
      <c r="X5090"/>
      <c r="Y5090"/>
      <c r="Z5090" t="s">
        <v>31</v>
      </c>
    </row>
    <row r="5091" spans="1:26" ht="43.2" x14ac:dyDescent="0.3">
      <c r="A5091" t="s">
        <v>6909</v>
      </c>
      <c r="B5091" t="s">
        <v>6835</v>
      </c>
      <c r="C5091">
        <v>28542</v>
      </c>
      <c r="D5091" t="str">
        <f>+VLOOKUP(C5091,Param!K:L,2,FALSE)</f>
        <v>SURGITAL SPA</v>
      </c>
      <c r="E5091" t="s">
        <v>6910</v>
      </c>
      <c r="F5091" t="s">
        <v>28</v>
      </c>
      <c r="G5091" t="s">
        <v>29</v>
      </c>
      <c r="H5091" s="5">
        <v>265.349999999999</v>
      </c>
      <c r="I5091" s="5">
        <v>280.7543</v>
      </c>
      <c r="J5091" s="5">
        <v>-15.404299999999999</v>
      </c>
      <c r="K5091" s="5">
        <v>280.7543</v>
      </c>
      <c r="L5091" s="5">
        <v>-15.404299999999999</v>
      </c>
      <c r="M5091" t="str">
        <f>IF(ISERROR(VLOOKUP(A5091,'[1]Ecart validé'!$A:$A,1,FALSE)),Z5091,"Ecart Validé")</f>
        <v>issue</v>
      </c>
      <c r="N5091" t="s">
        <v>6911</v>
      </c>
      <c r="O5091" t="s">
        <v>6912</v>
      </c>
      <c r="P5091" t="s">
        <v>85</v>
      </c>
      <c r="Q5091" t="s">
        <v>6913</v>
      </c>
      <c r="R5091" t="s">
        <v>30</v>
      </c>
      <c r="S5091" t="s">
        <v>42</v>
      </c>
      <c r="T5091" t="s">
        <v>43</v>
      </c>
      <c r="U5091" s="13" t="s">
        <v>6914</v>
      </c>
      <c r="V5091" t="s">
        <v>45</v>
      </c>
      <c r="X5091" t="s">
        <v>458</v>
      </c>
      <c r="Y5091" t="s">
        <v>458</v>
      </c>
      <c r="Z5091" t="s">
        <v>88</v>
      </c>
    </row>
    <row r="5092" spans="1:26" ht="43.2" x14ac:dyDescent="0.3">
      <c r="A5092" t="s">
        <v>6915</v>
      </c>
      <c r="B5092" t="s">
        <v>6835</v>
      </c>
      <c r="C5092">
        <v>28542</v>
      </c>
      <c r="D5092" t="str">
        <f>+VLOOKUP(C5092,Param!K:L,2,FALSE)</f>
        <v>SURGITAL SPA</v>
      </c>
      <c r="E5092" t="s">
        <v>6910</v>
      </c>
      <c r="F5092" t="s">
        <v>33</v>
      </c>
      <c r="G5092" t="s">
        <v>29</v>
      </c>
      <c r="H5092" s="5">
        <v>186.91</v>
      </c>
      <c r="I5092" s="5">
        <v>197.39869999999999</v>
      </c>
      <c r="J5092" s="5">
        <v>-10.4886999999999</v>
      </c>
      <c r="K5092" s="5">
        <v>197.39869999999999</v>
      </c>
      <c r="L5092" s="5">
        <v>-10.4886999999999</v>
      </c>
      <c r="M5092" t="str">
        <f>IF(ISERROR(VLOOKUP(A5092,'[1]Ecart validé'!$A:$A,1,FALSE)),Z5092,"Ecart Validé")</f>
        <v>issue</v>
      </c>
      <c r="N5092" t="s">
        <v>6916</v>
      </c>
      <c r="O5092" t="s">
        <v>6917</v>
      </c>
      <c r="P5092" t="s">
        <v>85</v>
      </c>
      <c r="Q5092" t="s">
        <v>6918</v>
      </c>
      <c r="R5092" t="s">
        <v>30</v>
      </c>
      <c r="S5092" t="s">
        <v>42</v>
      </c>
      <c r="T5092" t="s">
        <v>43</v>
      </c>
      <c r="U5092" s="13" t="s">
        <v>6919</v>
      </c>
      <c r="V5092" t="s">
        <v>45</v>
      </c>
      <c r="X5092" t="s">
        <v>458</v>
      </c>
      <c r="Y5092" t="s">
        <v>458</v>
      </c>
      <c r="Z5092" t="s">
        <v>88</v>
      </c>
    </row>
    <row r="5093" spans="1:26" x14ac:dyDescent="0.3">
      <c r="A5093" t="s">
        <v>6920</v>
      </c>
      <c r="B5093" t="s">
        <v>6835</v>
      </c>
      <c r="C5093">
        <v>28542</v>
      </c>
      <c r="D5093" t="str">
        <f>+VLOOKUP(C5093,Param!K:L,2,FALSE)</f>
        <v>SURGITAL SPA</v>
      </c>
      <c r="E5093" t="s">
        <v>6910</v>
      </c>
      <c r="F5093" t="s">
        <v>35</v>
      </c>
      <c r="G5093" t="s">
        <v>29</v>
      </c>
      <c r="H5093" s="5">
        <v>198.84</v>
      </c>
      <c r="I5093" s="5">
        <v>198.8391</v>
      </c>
      <c r="J5093" s="5">
        <v>9.0000000000145497E-4</v>
      </c>
      <c r="K5093" s="5">
        <v>198.8391</v>
      </c>
      <c r="L5093" s="5">
        <v>9.0000000000145497E-4</v>
      </c>
      <c r="M5093" t="str">
        <f>IF(ISERROR(VLOOKUP(A5093,'[1]Ecart validé'!$A:$A,1,FALSE)),Z5093,"Ecart Validé")</f>
        <v>valid</v>
      </c>
      <c r="R5093" t="s">
        <v>30</v>
      </c>
      <c r="X5093"/>
      <c r="Y5093"/>
      <c r="Z5093" t="s">
        <v>31</v>
      </c>
    </row>
    <row r="5094" spans="1:26" x14ac:dyDescent="0.3">
      <c r="A5094" t="s">
        <v>6921</v>
      </c>
      <c r="B5094" t="s">
        <v>6835</v>
      </c>
      <c r="C5094">
        <v>28542</v>
      </c>
      <c r="D5094" t="str">
        <f>+VLOOKUP(C5094,Param!K:L,2,FALSE)</f>
        <v>SURGITAL SPA</v>
      </c>
      <c r="E5094" t="s">
        <v>6910</v>
      </c>
      <c r="F5094" t="s">
        <v>37</v>
      </c>
      <c r="G5094" t="s">
        <v>29</v>
      </c>
      <c r="H5094" s="5">
        <v>79.89</v>
      </c>
      <c r="I5094" s="5">
        <v>79.887799999999999</v>
      </c>
      <c r="J5094" s="5">
        <v>2.2000000000019699E-3</v>
      </c>
      <c r="K5094" s="5">
        <v>79.887799999999999</v>
      </c>
      <c r="L5094" s="5">
        <v>2.2000000000019699E-3</v>
      </c>
      <c r="M5094" t="str">
        <f>IF(ISERROR(VLOOKUP(A5094,'[1]Ecart validé'!$A:$A,1,FALSE)),Z5094,"Ecart Validé")</f>
        <v>valid</v>
      </c>
      <c r="R5094" t="s">
        <v>30</v>
      </c>
      <c r="X5094"/>
      <c r="Y5094"/>
      <c r="Z5094" t="s">
        <v>31</v>
      </c>
    </row>
    <row r="5095" spans="1:26" x14ac:dyDescent="0.3">
      <c r="A5095" t="s">
        <v>6922</v>
      </c>
      <c r="B5095" t="s">
        <v>6835</v>
      </c>
      <c r="C5095">
        <v>28597</v>
      </c>
      <c r="D5095" t="str">
        <f>+VLOOKUP(C5095,Param!K:L,2,FALSE)</f>
        <v>SUITE Servizi Integrati Srl</v>
      </c>
      <c r="E5095" t="s">
        <v>6923</v>
      </c>
      <c r="F5095" t="s">
        <v>28</v>
      </c>
      <c r="G5095" t="s">
        <v>29</v>
      </c>
      <c r="H5095" s="5">
        <v>1100.02</v>
      </c>
      <c r="I5095" s="5">
        <v>1100.0219</v>
      </c>
      <c r="J5095" s="5">
        <v>-1.8999999999778001E-3</v>
      </c>
      <c r="K5095" s="5">
        <v>1100.02</v>
      </c>
      <c r="L5095" s="5">
        <v>0</v>
      </c>
      <c r="M5095" t="str">
        <f>IF(ISERROR(VLOOKUP(A5095,'[1]Ecart validé'!$A:$A,1,FALSE)),Z5095,"Ecart Validé")</f>
        <v>valid</v>
      </c>
      <c r="R5095" t="s">
        <v>30</v>
      </c>
      <c r="X5095"/>
      <c r="Y5095"/>
      <c r="Z5095" t="s">
        <v>31</v>
      </c>
    </row>
    <row r="5096" spans="1:26" x14ac:dyDescent="0.3">
      <c r="A5096" t="s">
        <v>6924</v>
      </c>
      <c r="B5096" t="s">
        <v>6835</v>
      </c>
      <c r="C5096">
        <v>28597</v>
      </c>
      <c r="D5096" t="str">
        <f>+VLOOKUP(C5096,Param!K:L,2,FALSE)</f>
        <v>SUITE Servizi Integrati Srl</v>
      </c>
      <c r="E5096" t="s">
        <v>6923</v>
      </c>
      <c r="F5096" t="s">
        <v>33</v>
      </c>
      <c r="G5096" t="s">
        <v>29</v>
      </c>
      <c r="H5096" s="5">
        <v>1032.03</v>
      </c>
      <c r="I5096" s="5">
        <v>1032.0316</v>
      </c>
      <c r="J5096" s="5">
        <v>-1.6000000000531099E-3</v>
      </c>
      <c r="K5096" s="5">
        <v>1032.03</v>
      </c>
      <c r="L5096" s="5">
        <v>0</v>
      </c>
      <c r="M5096" t="str">
        <f>IF(ISERROR(VLOOKUP(A5096,'[1]Ecart validé'!$A:$A,1,FALSE)),Z5096,"Ecart Validé")</f>
        <v>valid</v>
      </c>
      <c r="R5096" t="s">
        <v>30</v>
      </c>
      <c r="X5096"/>
      <c r="Y5096"/>
      <c r="Z5096" t="s">
        <v>31</v>
      </c>
    </row>
    <row r="5097" spans="1:26" x14ac:dyDescent="0.3">
      <c r="A5097" t="s">
        <v>6925</v>
      </c>
      <c r="B5097" t="s">
        <v>6835</v>
      </c>
      <c r="C5097">
        <v>28597</v>
      </c>
      <c r="D5097" t="str">
        <f>+VLOOKUP(C5097,Param!K:L,2,FALSE)</f>
        <v>SUITE Servizi Integrati Srl</v>
      </c>
      <c r="E5097" t="s">
        <v>6923</v>
      </c>
      <c r="F5097" t="s">
        <v>35</v>
      </c>
      <c r="G5097" t="s">
        <v>29</v>
      </c>
      <c r="H5097" s="5">
        <v>1119.6099999999999</v>
      </c>
      <c r="I5097" s="5">
        <v>1119.6141</v>
      </c>
      <c r="J5097" s="5">
        <v>-4.1000000001076798E-3</v>
      </c>
      <c r="K5097" s="5">
        <v>1119.6099999999999</v>
      </c>
      <c r="L5097" s="5">
        <v>0</v>
      </c>
      <c r="M5097" t="str">
        <f>IF(ISERROR(VLOOKUP(A5097,'[1]Ecart validé'!$A:$A,1,FALSE)),Z5097,"Ecart Validé")</f>
        <v>valid</v>
      </c>
      <c r="R5097" t="s">
        <v>30</v>
      </c>
      <c r="X5097"/>
      <c r="Y5097"/>
      <c r="Z5097" t="s">
        <v>31</v>
      </c>
    </row>
    <row r="5098" spans="1:26" x14ac:dyDescent="0.3">
      <c r="A5098" t="s">
        <v>6926</v>
      </c>
      <c r="B5098" t="s">
        <v>6835</v>
      </c>
      <c r="C5098">
        <v>28597</v>
      </c>
      <c r="D5098" t="str">
        <f>+VLOOKUP(C5098,Param!K:L,2,FALSE)</f>
        <v>SUITE Servizi Integrati Srl</v>
      </c>
      <c r="E5098" t="s">
        <v>6923</v>
      </c>
      <c r="F5098" t="s">
        <v>37</v>
      </c>
      <c r="G5098" t="s">
        <v>29</v>
      </c>
      <c r="H5098" s="5">
        <v>1103.18</v>
      </c>
      <c r="I5098" s="5">
        <v>1103.1764000000001</v>
      </c>
      <c r="J5098" s="5">
        <v>3.6000000000058199E-3</v>
      </c>
      <c r="K5098" s="5">
        <v>1103.18</v>
      </c>
      <c r="L5098" s="5">
        <v>0</v>
      </c>
      <c r="M5098" t="str">
        <f>IF(ISERROR(VLOOKUP(A5098,'[1]Ecart validé'!$A:$A,1,FALSE)),Z5098,"Ecart Validé")</f>
        <v>valid</v>
      </c>
      <c r="R5098" t="s">
        <v>30</v>
      </c>
      <c r="X5098"/>
      <c r="Y5098"/>
      <c r="Z5098" t="s">
        <v>31</v>
      </c>
    </row>
    <row r="5099" spans="1:26" ht="72" x14ac:dyDescent="0.3">
      <c r="A5099" t="s">
        <v>6927</v>
      </c>
      <c r="B5099" t="s">
        <v>6835</v>
      </c>
      <c r="C5099">
        <v>28721</v>
      </c>
      <c r="D5099" t="str">
        <f>+VLOOKUP(C5099,Param!K:L,2,FALSE)</f>
        <v>BELPLASTIC DI BELLORA SARA E C. SAS</v>
      </c>
      <c r="E5099" t="s">
        <v>6928</v>
      </c>
      <c r="F5099" t="s">
        <v>28</v>
      </c>
      <c r="G5099" t="s">
        <v>29</v>
      </c>
      <c r="H5099" s="5">
        <v>66.449999999999903</v>
      </c>
      <c r="I5099" s="5">
        <v>66.454899999999995</v>
      </c>
      <c r="J5099" s="5">
        <v>-4.9000000000063403E-3</v>
      </c>
      <c r="K5099" s="5">
        <v>66.449999999999903</v>
      </c>
      <c r="L5099" s="5">
        <v>0</v>
      </c>
      <c r="M5099" t="str">
        <f>IF(ISERROR(VLOOKUP(A5099,'[1]Ecart validé'!$A:$A,1,FALSE)),Z5099,"Ecart Validé")</f>
        <v>Ecart Validé</v>
      </c>
      <c r="R5099" t="s">
        <v>30</v>
      </c>
      <c r="S5099" t="s">
        <v>42</v>
      </c>
      <c r="T5099" t="s">
        <v>43</v>
      </c>
      <c r="U5099" s="13" t="s">
        <v>6929</v>
      </c>
      <c r="V5099" t="s">
        <v>45</v>
      </c>
      <c r="W5099" t="s">
        <v>2339</v>
      </c>
      <c r="X5099" t="s">
        <v>458</v>
      </c>
      <c r="Y5099" t="s">
        <v>458</v>
      </c>
      <c r="Z5099" t="s">
        <v>31</v>
      </c>
    </row>
    <row r="5100" spans="1:26" ht="57.6" x14ac:dyDescent="0.3">
      <c r="A5100" t="s">
        <v>6930</v>
      </c>
      <c r="B5100" t="s">
        <v>6835</v>
      </c>
      <c r="C5100">
        <v>28721</v>
      </c>
      <c r="D5100" t="str">
        <f>+VLOOKUP(C5100,Param!K:L,2,FALSE)</f>
        <v>BELPLASTIC DI BELLORA SARA E C. SAS</v>
      </c>
      <c r="E5100" t="s">
        <v>6928</v>
      </c>
      <c r="F5100" t="s">
        <v>33</v>
      </c>
      <c r="G5100" t="s">
        <v>29</v>
      </c>
      <c r="H5100" s="5">
        <v>22.97</v>
      </c>
      <c r="I5100" s="5">
        <v>22.968</v>
      </c>
      <c r="J5100" s="5">
        <v>1.9999999999988898E-3</v>
      </c>
      <c r="K5100" s="5">
        <v>22.97</v>
      </c>
      <c r="L5100" s="5">
        <v>0</v>
      </c>
      <c r="M5100" t="str">
        <f>IF(ISERROR(VLOOKUP(A5100,'[1]Ecart validé'!$A:$A,1,FALSE)),Z5100,"Ecart Validé")</f>
        <v>Ecart Validé</v>
      </c>
      <c r="R5100" t="s">
        <v>30</v>
      </c>
      <c r="S5100" t="s">
        <v>42</v>
      </c>
      <c r="T5100" t="s">
        <v>43</v>
      </c>
      <c r="U5100" s="13" t="s">
        <v>6931</v>
      </c>
      <c r="V5100" t="s">
        <v>45</v>
      </c>
      <c r="W5100" t="s">
        <v>2339</v>
      </c>
      <c r="X5100" t="s">
        <v>458</v>
      </c>
      <c r="Y5100" t="s">
        <v>458</v>
      </c>
      <c r="Z5100" t="s">
        <v>31</v>
      </c>
    </row>
    <row r="5101" spans="1:26" x14ac:dyDescent="0.3">
      <c r="A5101" t="s">
        <v>6932</v>
      </c>
      <c r="B5101" t="s">
        <v>6835</v>
      </c>
      <c r="C5101">
        <v>28721</v>
      </c>
      <c r="D5101" t="str">
        <f>+VLOOKUP(C5101,Param!K:L,2,FALSE)</f>
        <v>BELPLASTIC DI BELLORA SARA E C. SAS</v>
      </c>
      <c r="E5101" t="s">
        <v>6928</v>
      </c>
      <c r="F5101" t="s">
        <v>35</v>
      </c>
      <c r="G5101" t="s">
        <v>29</v>
      </c>
      <c r="H5101" s="5">
        <v>100.86</v>
      </c>
      <c r="I5101" s="5">
        <v>100.8554</v>
      </c>
      <c r="J5101" s="5">
        <v>4.5999999999963804E-3</v>
      </c>
      <c r="K5101" s="5">
        <v>100.86</v>
      </c>
      <c r="L5101" s="5">
        <v>0</v>
      </c>
      <c r="M5101" t="str">
        <f>IF(ISERROR(VLOOKUP(A5101,'[1]Ecart validé'!$A:$A,1,FALSE)),Z5101,"Ecart Validé")</f>
        <v>valid</v>
      </c>
      <c r="R5101" t="s">
        <v>30</v>
      </c>
      <c r="X5101"/>
      <c r="Y5101"/>
      <c r="Z5101" t="s">
        <v>31</v>
      </c>
    </row>
    <row r="5102" spans="1:26" x14ac:dyDescent="0.3">
      <c r="A5102" t="s">
        <v>6933</v>
      </c>
      <c r="B5102" t="s">
        <v>6835</v>
      </c>
      <c r="C5102">
        <v>28721</v>
      </c>
      <c r="D5102" t="str">
        <f>+VLOOKUP(C5102,Param!K:L,2,FALSE)</f>
        <v>BELPLASTIC DI BELLORA SARA E C. SAS</v>
      </c>
      <c r="E5102" t="s">
        <v>6928</v>
      </c>
      <c r="F5102" t="s">
        <v>37</v>
      </c>
      <c r="G5102" t="s">
        <v>29</v>
      </c>
      <c r="H5102" s="5">
        <v>53.99</v>
      </c>
      <c r="I5102" s="5">
        <v>53.985799999999998</v>
      </c>
      <c r="J5102" s="5">
        <v>4.2000000000044198E-3</v>
      </c>
      <c r="K5102" s="5">
        <v>53.99</v>
      </c>
      <c r="L5102" s="5">
        <v>0</v>
      </c>
      <c r="M5102" t="str">
        <f>IF(ISERROR(VLOOKUP(A5102,'[1]Ecart validé'!$A:$A,1,FALSE)),Z5102,"Ecart Validé")</f>
        <v>valid</v>
      </c>
      <c r="R5102" t="s">
        <v>30</v>
      </c>
      <c r="X5102"/>
      <c r="Y5102"/>
      <c r="Z5102" t="s">
        <v>31</v>
      </c>
    </row>
    <row r="5103" spans="1:26" x14ac:dyDescent="0.3">
      <c r="A5103" t="s">
        <v>6934</v>
      </c>
      <c r="B5103" t="s">
        <v>6835</v>
      </c>
      <c r="C5103">
        <v>28733</v>
      </c>
      <c r="D5103" t="str">
        <f>+VLOOKUP(C5103,Param!K:L,2,FALSE)</f>
        <v>TIRRENA DISTRIBUZIONE SRL</v>
      </c>
      <c r="E5103" t="s">
        <v>6935</v>
      </c>
      <c r="F5103" t="s">
        <v>28</v>
      </c>
      <c r="G5103" t="s">
        <v>29</v>
      </c>
      <c r="H5103" s="5">
        <v>161.08000000000001</v>
      </c>
      <c r="I5103" s="5">
        <v>161.077</v>
      </c>
      <c r="J5103" s="5">
        <v>3.0000000000143202E-3</v>
      </c>
      <c r="K5103" s="5">
        <v>161.08000000000001</v>
      </c>
      <c r="L5103" s="5">
        <v>0</v>
      </c>
      <c r="M5103" t="str">
        <f>IF(ISERROR(VLOOKUP(A5103,'[1]Ecart validé'!$A:$A,1,FALSE)),Z5103,"Ecart Validé")</f>
        <v>valid</v>
      </c>
      <c r="R5103" t="s">
        <v>30</v>
      </c>
      <c r="X5103"/>
      <c r="Y5103"/>
      <c r="Z5103" t="s">
        <v>31</v>
      </c>
    </row>
    <row r="5104" spans="1:26" x14ac:dyDescent="0.3">
      <c r="A5104" t="s">
        <v>6936</v>
      </c>
      <c r="B5104" t="s">
        <v>6835</v>
      </c>
      <c r="C5104">
        <v>28733</v>
      </c>
      <c r="D5104" t="str">
        <f>+VLOOKUP(C5104,Param!K:L,2,FALSE)</f>
        <v>TIRRENA DISTRIBUZIONE SRL</v>
      </c>
      <c r="E5104" t="s">
        <v>6935</v>
      </c>
      <c r="F5104" t="s">
        <v>33</v>
      </c>
      <c r="G5104" t="s">
        <v>29</v>
      </c>
      <c r="H5104" s="5">
        <v>56.46</v>
      </c>
      <c r="I5104" s="5">
        <v>56.454999999999998</v>
      </c>
      <c r="J5104" s="5">
        <v>5.0000000000025501E-3</v>
      </c>
      <c r="K5104" s="5">
        <v>56.46</v>
      </c>
      <c r="L5104" s="5">
        <v>0</v>
      </c>
      <c r="M5104" t="str">
        <f>IF(ISERROR(VLOOKUP(A5104,'[1]Ecart validé'!$A:$A,1,FALSE)),Z5104,"Ecart Validé")</f>
        <v>valid</v>
      </c>
      <c r="R5104" t="s">
        <v>30</v>
      </c>
      <c r="X5104"/>
      <c r="Y5104"/>
      <c r="Z5104" t="s">
        <v>31</v>
      </c>
    </row>
    <row r="5105" spans="1:26" x14ac:dyDescent="0.3">
      <c r="A5105" t="s">
        <v>6937</v>
      </c>
      <c r="B5105" t="s">
        <v>6835</v>
      </c>
      <c r="C5105">
        <v>28733</v>
      </c>
      <c r="D5105" t="str">
        <f>+VLOOKUP(C5105,Param!K:L,2,FALSE)</f>
        <v>TIRRENA DISTRIBUZIONE SRL</v>
      </c>
      <c r="E5105" t="s">
        <v>6935</v>
      </c>
      <c r="F5105" t="s">
        <v>35</v>
      </c>
      <c r="G5105" t="s">
        <v>29</v>
      </c>
      <c r="H5105" s="5">
        <v>78.760000000000005</v>
      </c>
      <c r="I5105" s="5">
        <v>78.757999999999996</v>
      </c>
      <c r="J5105" s="5">
        <v>2.0000000000095402E-3</v>
      </c>
      <c r="K5105" s="5">
        <v>78.760000000000005</v>
      </c>
      <c r="L5105" s="5">
        <v>0</v>
      </c>
      <c r="M5105" t="str">
        <f>IF(ISERROR(VLOOKUP(A5105,'[1]Ecart validé'!$A:$A,1,FALSE)),Z5105,"Ecart Validé")</f>
        <v>valid</v>
      </c>
      <c r="R5105" t="s">
        <v>30</v>
      </c>
      <c r="X5105"/>
      <c r="Y5105"/>
      <c r="Z5105" t="s">
        <v>31</v>
      </c>
    </row>
    <row r="5106" spans="1:26" x14ac:dyDescent="0.3">
      <c r="A5106" t="s">
        <v>6938</v>
      </c>
      <c r="B5106" t="s">
        <v>6835</v>
      </c>
      <c r="C5106">
        <v>28733</v>
      </c>
      <c r="D5106" t="str">
        <f>+VLOOKUP(C5106,Param!K:L,2,FALSE)</f>
        <v>TIRRENA DISTRIBUZIONE SRL</v>
      </c>
      <c r="E5106" t="s">
        <v>6935</v>
      </c>
      <c r="F5106" t="s">
        <v>37</v>
      </c>
      <c r="G5106" t="s">
        <v>29</v>
      </c>
      <c r="H5106" s="5">
        <v>6.85</v>
      </c>
      <c r="I5106" s="5">
        <v>6.8467000000000002</v>
      </c>
      <c r="J5106" s="5">
        <v>3.2999999999994102E-3</v>
      </c>
      <c r="K5106" s="5">
        <v>6.85</v>
      </c>
      <c r="L5106" s="5">
        <v>0</v>
      </c>
      <c r="M5106" t="str">
        <f>IF(ISERROR(VLOOKUP(A5106,'[1]Ecart validé'!$A:$A,1,FALSE)),Z5106,"Ecart Validé")</f>
        <v>valid</v>
      </c>
      <c r="R5106" t="s">
        <v>30</v>
      </c>
      <c r="X5106"/>
      <c r="Y5106"/>
      <c r="Z5106" t="s">
        <v>31</v>
      </c>
    </row>
    <row r="5107" spans="1:26" x14ac:dyDescent="0.3">
      <c r="A5107" t="s">
        <v>6939</v>
      </c>
      <c r="B5107" t="s">
        <v>6835</v>
      </c>
      <c r="C5107">
        <v>28771</v>
      </c>
      <c r="D5107" t="str">
        <f>+VLOOKUP(C5107,Param!K:L,2,FALSE)</f>
        <v>SAMMONTANA SPA</v>
      </c>
      <c r="E5107" t="s">
        <v>6940</v>
      </c>
      <c r="F5107" t="s">
        <v>28</v>
      </c>
      <c r="G5107" t="s">
        <v>29</v>
      </c>
      <c r="H5107" s="5">
        <v>1373.92</v>
      </c>
      <c r="I5107" s="5">
        <v>1373.915</v>
      </c>
      <c r="J5107" s="5">
        <v>5.0000000001091298E-3</v>
      </c>
      <c r="K5107" s="5">
        <v>1373.915</v>
      </c>
      <c r="L5107" s="5">
        <v>5.0000000001091298E-3</v>
      </c>
      <c r="M5107" t="str">
        <f>IF(ISERROR(VLOOKUP(A5107,'[1]Ecart validé'!$A:$A,1,FALSE)),Z5107,"Ecart Validé")</f>
        <v>valid</v>
      </c>
      <c r="R5107" t="s">
        <v>30</v>
      </c>
      <c r="X5107"/>
      <c r="Y5107"/>
      <c r="Z5107" t="s">
        <v>31</v>
      </c>
    </row>
    <row r="5108" spans="1:26" x14ac:dyDescent="0.3">
      <c r="A5108" t="s">
        <v>6941</v>
      </c>
      <c r="B5108" t="s">
        <v>6835</v>
      </c>
      <c r="C5108">
        <v>28771</v>
      </c>
      <c r="D5108" t="str">
        <f>+VLOOKUP(C5108,Param!K:L,2,FALSE)</f>
        <v>SAMMONTANA SPA</v>
      </c>
      <c r="E5108" t="s">
        <v>6940</v>
      </c>
      <c r="F5108" t="s">
        <v>33</v>
      </c>
      <c r="G5108" t="s">
        <v>29</v>
      </c>
      <c r="H5108" s="5">
        <v>110.74</v>
      </c>
      <c r="I5108" s="5">
        <v>110.739</v>
      </c>
      <c r="J5108" s="5">
        <v>1.0000000000047701E-3</v>
      </c>
      <c r="K5108" s="5">
        <v>110.739</v>
      </c>
      <c r="L5108" s="5">
        <v>1.0000000000047701E-3</v>
      </c>
      <c r="M5108" t="str">
        <f>IF(ISERROR(VLOOKUP(A5108,'[1]Ecart validé'!$A:$A,1,FALSE)),Z5108,"Ecart Validé")</f>
        <v>valid</v>
      </c>
      <c r="R5108" t="s">
        <v>30</v>
      </c>
      <c r="X5108"/>
      <c r="Y5108"/>
      <c r="Z5108" t="s">
        <v>31</v>
      </c>
    </row>
    <row r="5109" spans="1:26" x14ac:dyDescent="0.3">
      <c r="A5109" t="s">
        <v>6942</v>
      </c>
      <c r="B5109" t="s">
        <v>6835</v>
      </c>
      <c r="C5109">
        <v>28771</v>
      </c>
      <c r="D5109" t="str">
        <f>+VLOOKUP(C5109,Param!K:L,2,FALSE)</f>
        <v>SAMMONTANA SPA</v>
      </c>
      <c r="E5109" t="s">
        <v>6940</v>
      </c>
      <c r="F5109" t="s">
        <v>35</v>
      </c>
      <c r="G5109" t="s">
        <v>29</v>
      </c>
      <c r="H5109" s="5">
        <v>542.33000000000004</v>
      </c>
      <c r="I5109" s="5">
        <v>542.32510000000002</v>
      </c>
      <c r="J5109" s="5">
        <v>4.9000000000205502E-3</v>
      </c>
      <c r="K5109" s="5">
        <v>542.32510000000002</v>
      </c>
      <c r="L5109" s="5">
        <v>4.9000000000205502E-3</v>
      </c>
      <c r="M5109" t="str">
        <f>IF(ISERROR(VLOOKUP(A5109,'[1]Ecart validé'!$A:$A,1,FALSE)),Z5109,"Ecart Validé")</f>
        <v>valid</v>
      </c>
      <c r="R5109" t="s">
        <v>30</v>
      </c>
      <c r="X5109"/>
      <c r="Y5109"/>
      <c r="Z5109" t="s">
        <v>31</v>
      </c>
    </row>
    <row r="5110" spans="1:26" ht="28.8" x14ac:dyDescent="0.3">
      <c r="A5110" t="s">
        <v>6943</v>
      </c>
      <c r="B5110" t="s">
        <v>6835</v>
      </c>
      <c r="C5110">
        <v>28771</v>
      </c>
      <c r="D5110" t="str">
        <f>+VLOOKUP(C5110,Param!K:L,2,FALSE)</f>
        <v>SAMMONTANA SPA</v>
      </c>
      <c r="E5110" t="s">
        <v>6940</v>
      </c>
      <c r="F5110" t="s">
        <v>37</v>
      </c>
      <c r="G5110" t="s">
        <v>29</v>
      </c>
      <c r="H5110" s="5">
        <v>1816.74</v>
      </c>
      <c r="I5110" s="5">
        <v>605.58000000000004</v>
      </c>
      <c r="J5110" s="5">
        <v>1211.1600000000001</v>
      </c>
      <c r="K5110" s="5">
        <v>605.58000000000004</v>
      </c>
      <c r="L5110" s="5">
        <v>1211.1600000000001</v>
      </c>
      <c r="M5110" t="str">
        <f>IF(ISERROR(VLOOKUP(A5110,'[1]Ecart validé'!$A:$A,1,FALSE)),Z5110,"Ecart Validé")</f>
        <v>issue</v>
      </c>
      <c r="N5110" t="s">
        <v>6944</v>
      </c>
      <c r="O5110" t="s">
        <v>6945</v>
      </c>
      <c r="P5110" t="s">
        <v>85</v>
      </c>
      <c r="Q5110" t="s">
        <v>6946</v>
      </c>
      <c r="R5110" t="s">
        <v>30</v>
      </c>
      <c r="S5110" t="s">
        <v>42</v>
      </c>
      <c r="T5110" t="s">
        <v>43</v>
      </c>
      <c r="U5110" s="13" t="s">
        <v>6947</v>
      </c>
      <c r="V5110" t="s">
        <v>45</v>
      </c>
      <c r="X5110" t="s">
        <v>458</v>
      </c>
      <c r="Y5110" t="s">
        <v>458</v>
      </c>
      <c r="Z5110" t="s">
        <v>88</v>
      </c>
    </row>
    <row r="5111" spans="1:26" x14ac:dyDescent="0.3">
      <c r="A5111" t="s">
        <v>6948</v>
      </c>
      <c r="B5111" t="s">
        <v>6835</v>
      </c>
      <c r="C5111">
        <v>28775</v>
      </c>
      <c r="D5111" t="str">
        <f>+VLOOKUP(C5111,Param!K:L,2,FALSE)</f>
        <v>SCHINDLER SPA</v>
      </c>
      <c r="E5111" t="s">
        <v>6949</v>
      </c>
      <c r="F5111" t="s">
        <v>28</v>
      </c>
      <c r="G5111" t="s">
        <v>29</v>
      </c>
      <c r="H5111" s="5">
        <v>834.36</v>
      </c>
      <c r="I5111" s="5">
        <v>834.35699999999997</v>
      </c>
      <c r="J5111" s="5">
        <v>3.0000000000427402E-3</v>
      </c>
      <c r="K5111" s="5">
        <v>834.35699999999997</v>
      </c>
      <c r="L5111" s="5">
        <v>3.0000000000427402E-3</v>
      </c>
      <c r="M5111" t="str">
        <f>IF(ISERROR(VLOOKUP(A5111,'[1]Ecart validé'!$A:$A,1,FALSE)),Z5111,"Ecart Validé")</f>
        <v>valid</v>
      </c>
      <c r="R5111" t="s">
        <v>30</v>
      </c>
      <c r="X5111"/>
      <c r="Y5111"/>
      <c r="Z5111" t="s">
        <v>31</v>
      </c>
    </row>
    <row r="5112" spans="1:26" x14ac:dyDescent="0.3">
      <c r="A5112" t="s">
        <v>6950</v>
      </c>
      <c r="B5112" t="s">
        <v>6835</v>
      </c>
      <c r="C5112">
        <v>28775</v>
      </c>
      <c r="D5112" t="str">
        <f>+VLOOKUP(C5112,Param!K:L,2,FALSE)</f>
        <v>SCHINDLER SPA</v>
      </c>
      <c r="E5112" t="s">
        <v>6949</v>
      </c>
      <c r="F5112" t="s">
        <v>33</v>
      </c>
      <c r="G5112" t="s">
        <v>29</v>
      </c>
      <c r="H5112" s="5">
        <v>535.32000000000005</v>
      </c>
      <c r="I5112" s="5">
        <v>535.32150000000001</v>
      </c>
      <c r="J5112" s="5">
        <v>-1.4999999999645199E-3</v>
      </c>
      <c r="K5112" s="5">
        <v>535.32150000000001</v>
      </c>
      <c r="L5112" s="5">
        <v>-1.4999999999645199E-3</v>
      </c>
      <c r="M5112" t="str">
        <f>IF(ISERROR(VLOOKUP(A5112,'[1]Ecart validé'!$A:$A,1,FALSE)),Z5112,"Ecart Validé")</f>
        <v>valid</v>
      </c>
      <c r="R5112" t="s">
        <v>30</v>
      </c>
      <c r="Y5112"/>
      <c r="Z5112" t="s">
        <v>31</v>
      </c>
    </row>
    <row r="5113" spans="1:26" ht="57.6" x14ac:dyDescent="0.3">
      <c r="A5113" t="s">
        <v>6951</v>
      </c>
      <c r="B5113" t="s">
        <v>6835</v>
      </c>
      <c r="C5113">
        <v>28775</v>
      </c>
      <c r="D5113" t="str">
        <f>+VLOOKUP(C5113,Param!K:L,2,FALSE)</f>
        <v>SCHINDLER SPA</v>
      </c>
      <c r="E5113" t="s">
        <v>6949</v>
      </c>
      <c r="F5113" t="s">
        <v>35</v>
      </c>
      <c r="G5113" t="s">
        <v>29</v>
      </c>
      <c r="H5113" s="5">
        <v>1099.51</v>
      </c>
      <c r="I5113" s="5">
        <v>1099.5074</v>
      </c>
      <c r="J5113" s="5">
        <v>2.6000000000294598E-3</v>
      </c>
      <c r="K5113" s="5">
        <v>1099.5074</v>
      </c>
      <c r="L5113" s="5">
        <v>2.6000000000294598E-3</v>
      </c>
      <c r="M5113" t="str">
        <f>IF(ISERROR(VLOOKUP(A5113,'[1]Ecart validé'!$A:$A,1,FALSE)),Z5113,"Ecart Validé")</f>
        <v>valid</v>
      </c>
      <c r="R5113" t="s">
        <v>30</v>
      </c>
      <c r="S5113" t="s">
        <v>42</v>
      </c>
      <c r="T5113" t="s">
        <v>43</v>
      </c>
      <c r="U5113" s="13" t="s">
        <v>6952</v>
      </c>
      <c r="V5113" t="s">
        <v>60</v>
      </c>
      <c r="W5113" t="s">
        <v>61</v>
      </c>
      <c r="X5113"/>
      <c r="Y5113"/>
      <c r="Z5113" t="s">
        <v>31</v>
      </c>
    </row>
    <row r="5114" spans="1:26" ht="86.4" x14ac:dyDescent="0.3">
      <c r="A5114" t="s">
        <v>6953</v>
      </c>
      <c r="B5114" t="s">
        <v>6835</v>
      </c>
      <c r="C5114">
        <v>28775</v>
      </c>
      <c r="D5114" t="str">
        <f>+VLOOKUP(C5114,Param!K:L,2,FALSE)</f>
        <v>SCHINDLER SPA</v>
      </c>
      <c r="E5114" t="s">
        <v>6949</v>
      </c>
      <c r="F5114" t="s">
        <v>37</v>
      </c>
      <c r="G5114" t="s">
        <v>29</v>
      </c>
      <c r="H5114" s="5">
        <v>1221.77</v>
      </c>
      <c r="J5114" s="5">
        <v>1221.77</v>
      </c>
      <c r="L5114" s="5">
        <v>1221.77</v>
      </c>
      <c r="M5114" t="str">
        <f>IF(ISERROR(VLOOKUP(A5114,'[1]Ecart validé'!$A:$A,1,FALSE)),Z5114,"Ecart Validé")</f>
        <v>issue</v>
      </c>
      <c r="N5114" t="s">
        <v>6954</v>
      </c>
      <c r="O5114" t="s">
        <v>6955</v>
      </c>
      <c r="P5114" t="s">
        <v>3963</v>
      </c>
      <c r="Q5114" t="s">
        <v>6956</v>
      </c>
      <c r="S5114" t="s">
        <v>45</v>
      </c>
      <c r="T5114" t="s">
        <v>46</v>
      </c>
      <c r="U5114" s="13" t="s">
        <v>6957</v>
      </c>
      <c r="V5114" t="s">
        <v>45</v>
      </c>
      <c r="W5114" t="s">
        <v>2529</v>
      </c>
      <c r="X5114" t="s">
        <v>6958</v>
      </c>
      <c r="Y5114" t="s">
        <v>6958</v>
      </c>
      <c r="Z5114" t="s">
        <v>88</v>
      </c>
    </row>
    <row r="5115" spans="1:26" x14ac:dyDescent="0.3">
      <c r="A5115" t="s">
        <v>6959</v>
      </c>
      <c r="B5115" t="s">
        <v>6835</v>
      </c>
      <c r="C5115">
        <v>28775</v>
      </c>
      <c r="D5115" t="str">
        <f>+VLOOKUP(C5115,Param!K:L,2,FALSE)</f>
        <v>SCHINDLER SPA</v>
      </c>
      <c r="E5115" t="s">
        <v>6960</v>
      </c>
      <c r="F5115" t="s">
        <v>37</v>
      </c>
      <c r="G5115" t="s">
        <v>29</v>
      </c>
      <c r="H5115" s="5">
        <v>1224.6199999999999</v>
      </c>
      <c r="I5115" s="5">
        <v>1224.6197</v>
      </c>
      <c r="J5115" s="5">
        <v>2.9999999992469303E-4</v>
      </c>
      <c r="K5115" s="5">
        <v>1224.6199999999999</v>
      </c>
      <c r="L5115" s="5">
        <v>0</v>
      </c>
      <c r="M5115" t="str">
        <f>IF(ISERROR(VLOOKUP(A5115,'[1]Ecart validé'!$A:$A,1,FALSE)),Z5115,"Ecart Validé")</f>
        <v>valid</v>
      </c>
      <c r="R5115" t="s">
        <v>30</v>
      </c>
      <c r="X5115"/>
      <c r="Y5115"/>
      <c r="Z5115" t="s">
        <v>31</v>
      </c>
    </row>
    <row r="5116" spans="1:26" x14ac:dyDescent="0.3">
      <c r="A5116" t="s">
        <v>6961</v>
      </c>
      <c r="B5116" t="s">
        <v>6835</v>
      </c>
      <c r="C5116">
        <v>28904</v>
      </c>
      <c r="D5116" t="str">
        <f>+VLOOKUP(C5116,Param!K:L,2,FALSE)</f>
        <v>TAZ GROUP S.R.L.</v>
      </c>
      <c r="E5116" t="s">
        <v>6962</v>
      </c>
      <c r="F5116" t="s">
        <v>28</v>
      </c>
      <c r="G5116" t="s">
        <v>29</v>
      </c>
      <c r="H5116" s="5">
        <v>31.39</v>
      </c>
      <c r="I5116" s="5">
        <v>31.389299999999999</v>
      </c>
      <c r="J5116" s="5">
        <v>7.0000000000192098E-4</v>
      </c>
      <c r="K5116" s="5">
        <v>31.39</v>
      </c>
      <c r="L5116" s="5">
        <v>0</v>
      </c>
      <c r="M5116" t="str">
        <f>IF(ISERROR(VLOOKUP(A5116,'[1]Ecart validé'!$A:$A,1,FALSE)),Z5116,"Ecart Validé")</f>
        <v>valid</v>
      </c>
      <c r="R5116" t="s">
        <v>30</v>
      </c>
      <c r="X5116"/>
      <c r="Y5116"/>
      <c r="Z5116" t="s">
        <v>31</v>
      </c>
    </row>
    <row r="5117" spans="1:26" x14ac:dyDescent="0.3">
      <c r="A5117" t="s">
        <v>6963</v>
      </c>
      <c r="B5117" t="s">
        <v>6835</v>
      </c>
      <c r="C5117">
        <v>28904</v>
      </c>
      <c r="D5117" t="str">
        <f>+VLOOKUP(C5117,Param!K:L,2,FALSE)</f>
        <v>TAZ GROUP S.R.L.</v>
      </c>
      <c r="E5117" t="s">
        <v>6962</v>
      </c>
      <c r="F5117" t="s">
        <v>35</v>
      </c>
      <c r="G5117" t="s">
        <v>29</v>
      </c>
      <c r="H5117" s="5">
        <v>63.1</v>
      </c>
      <c r="I5117" s="5">
        <v>63.098599999999998</v>
      </c>
      <c r="J5117" s="5">
        <v>1.40000000000384E-3</v>
      </c>
      <c r="K5117" s="5">
        <v>63.1</v>
      </c>
      <c r="L5117" s="5">
        <v>0</v>
      </c>
      <c r="M5117" t="str">
        <f>IF(ISERROR(VLOOKUP(A5117,'[1]Ecart validé'!$A:$A,1,FALSE)),Z5117,"Ecart Validé")</f>
        <v>valid</v>
      </c>
      <c r="R5117" t="s">
        <v>30</v>
      </c>
      <c r="X5117"/>
      <c r="Y5117"/>
      <c r="Z5117" t="s">
        <v>31</v>
      </c>
    </row>
    <row r="5118" spans="1:26" x14ac:dyDescent="0.3">
      <c r="A5118" t="s">
        <v>6964</v>
      </c>
      <c r="B5118" t="s">
        <v>6835</v>
      </c>
      <c r="C5118">
        <v>28904</v>
      </c>
      <c r="D5118" t="str">
        <f>+VLOOKUP(C5118,Param!K:L,2,FALSE)</f>
        <v>TAZ GROUP S.R.L.</v>
      </c>
      <c r="E5118" t="s">
        <v>6962</v>
      </c>
      <c r="F5118" t="s">
        <v>37</v>
      </c>
      <c r="G5118" t="s">
        <v>29</v>
      </c>
      <c r="H5118" s="5">
        <v>1.44</v>
      </c>
      <c r="I5118" s="5">
        <v>1.4434</v>
      </c>
      <c r="J5118" s="5">
        <v>-3.4000000000000601E-3</v>
      </c>
      <c r="K5118" s="5">
        <v>1.44</v>
      </c>
      <c r="L5118" s="5">
        <v>0</v>
      </c>
      <c r="M5118" t="str">
        <f>IF(ISERROR(VLOOKUP(A5118,'[1]Ecart validé'!$A:$A,1,FALSE)),Z5118,"Ecart Validé")</f>
        <v>valid</v>
      </c>
      <c r="R5118" t="s">
        <v>30</v>
      </c>
      <c r="X5118"/>
      <c r="Y5118"/>
      <c r="Z5118" t="s">
        <v>31</v>
      </c>
    </row>
    <row r="5119" spans="1:26" x14ac:dyDescent="0.3">
      <c r="A5119" t="s">
        <v>6965</v>
      </c>
      <c r="B5119" t="s">
        <v>6835</v>
      </c>
      <c r="C5119">
        <v>28908</v>
      </c>
      <c r="D5119" t="str">
        <f>+VLOOKUP(C5119,Param!K:L,2,FALSE)</f>
        <v>VOLKSWAGEN LEASING G</v>
      </c>
      <c r="E5119" t="s">
        <v>6966</v>
      </c>
      <c r="F5119" t="s">
        <v>37</v>
      </c>
      <c r="G5119" t="s">
        <v>29</v>
      </c>
      <c r="H5119" s="5">
        <v>4408.41</v>
      </c>
      <c r="I5119" s="5">
        <v>4408.41</v>
      </c>
      <c r="J5119" s="5">
        <v>0</v>
      </c>
      <c r="K5119" s="5">
        <v>4408.41</v>
      </c>
      <c r="L5119" s="5">
        <v>0</v>
      </c>
      <c r="M5119" t="str">
        <f>IF(ISERROR(VLOOKUP(A5119,'[1]Ecart validé'!$A:$A,1,FALSE)),Z5119,"Ecart Validé")</f>
        <v>valid</v>
      </c>
      <c r="R5119" t="s">
        <v>30</v>
      </c>
      <c r="X5119"/>
      <c r="Y5119"/>
      <c r="Z5119" t="s">
        <v>31</v>
      </c>
    </row>
    <row r="5120" spans="1:26" x14ac:dyDescent="0.3">
      <c r="A5120" t="s">
        <v>6967</v>
      </c>
      <c r="B5120" t="s">
        <v>6835</v>
      </c>
      <c r="C5120">
        <v>28922</v>
      </c>
      <c r="D5120" t="str">
        <f>+VLOOKUP(C5120,Param!K:L,2,FALSE)</f>
        <v>SAN PELLEGRINO SPA</v>
      </c>
      <c r="E5120" t="s">
        <v>6968</v>
      </c>
      <c r="F5120" t="s">
        <v>51</v>
      </c>
      <c r="G5120" t="s">
        <v>29</v>
      </c>
      <c r="H5120" s="5">
        <v>3878.64</v>
      </c>
      <c r="I5120" s="5">
        <v>3878.64</v>
      </c>
      <c r="J5120" s="5">
        <v>0</v>
      </c>
      <c r="K5120" s="5">
        <v>3878.64</v>
      </c>
      <c r="L5120" s="5">
        <v>0</v>
      </c>
      <c r="M5120" t="str">
        <f>IF(ISERROR(VLOOKUP(A5120,'[1]Ecart validé'!$A:$A,1,FALSE)),Z5120,"Ecart Validé")</f>
        <v>valid</v>
      </c>
      <c r="R5120" t="s">
        <v>30</v>
      </c>
      <c r="X5120"/>
      <c r="Y5120"/>
      <c r="Z5120" t="s">
        <v>31</v>
      </c>
    </row>
    <row r="5121" spans="1:26" x14ac:dyDescent="0.3">
      <c r="A5121" t="s">
        <v>6969</v>
      </c>
      <c r="B5121" t="s">
        <v>6835</v>
      </c>
      <c r="C5121">
        <v>28957</v>
      </c>
      <c r="D5121" t="str">
        <f>+VLOOKUP(C5121,Param!K:L,2,FALSE)</f>
        <v>GI GROUP SPA</v>
      </c>
      <c r="E5121" t="s">
        <v>6970</v>
      </c>
      <c r="F5121" t="s">
        <v>28</v>
      </c>
      <c r="G5121" t="s">
        <v>29</v>
      </c>
      <c r="H5121" s="5">
        <v>659.6</v>
      </c>
      <c r="I5121" s="5">
        <v>659.59720000000004</v>
      </c>
      <c r="J5121" s="5">
        <v>2.7999999999792601E-3</v>
      </c>
      <c r="K5121" s="5">
        <v>659.6</v>
      </c>
      <c r="L5121" s="5">
        <v>0</v>
      </c>
      <c r="M5121" t="str">
        <f>IF(ISERROR(VLOOKUP(A5121,'[1]Ecart validé'!$A:$A,1,FALSE)),Z5121,"Ecart Validé")</f>
        <v>valid</v>
      </c>
      <c r="R5121" t="s">
        <v>30</v>
      </c>
      <c r="X5121"/>
      <c r="Y5121"/>
      <c r="Z5121" t="s">
        <v>31</v>
      </c>
    </row>
    <row r="5122" spans="1:26" x14ac:dyDescent="0.3">
      <c r="A5122" t="s">
        <v>6971</v>
      </c>
      <c r="B5122" t="s">
        <v>6835</v>
      </c>
      <c r="C5122">
        <v>28957</v>
      </c>
      <c r="D5122" t="str">
        <f>+VLOOKUP(C5122,Param!K:L,2,FALSE)</f>
        <v>GI GROUP SPA</v>
      </c>
      <c r="E5122" t="s">
        <v>6970</v>
      </c>
      <c r="F5122" t="s">
        <v>33</v>
      </c>
      <c r="G5122" t="s">
        <v>29</v>
      </c>
      <c r="H5122" s="5">
        <v>10.029999999999999</v>
      </c>
      <c r="I5122" s="5">
        <v>10.0328</v>
      </c>
      <c r="J5122" s="5">
        <v>-2.8000000000005798E-3</v>
      </c>
      <c r="K5122" s="5">
        <v>10.029999999999999</v>
      </c>
      <c r="L5122" s="5">
        <v>0</v>
      </c>
      <c r="M5122" t="str">
        <f>IF(ISERROR(VLOOKUP(A5122,'[1]Ecart validé'!$A:$A,1,FALSE)),Z5122,"Ecart Validé")</f>
        <v>valid</v>
      </c>
      <c r="R5122" t="s">
        <v>30</v>
      </c>
      <c r="X5122"/>
      <c r="Y5122"/>
      <c r="Z5122" t="s">
        <v>31</v>
      </c>
    </row>
    <row r="5123" spans="1:26" x14ac:dyDescent="0.3">
      <c r="A5123" t="s">
        <v>6972</v>
      </c>
      <c r="B5123" t="s">
        <v>6835</v>
      </c>
      <c r="C5123">
        <v>28957</v>
      </c>
      <c r="D5123" t="str">
        <f>+VLOOKUP(C5123,Param!K:L,2,FALSE)</f>
        <v>GI GROUP SPA</v>
      </c>
      <c r="E5123" t="s">
        <v>6970</v>
      </c>
      <c r="F5123" t="s">
        <v>35</v>
      </c>
      <c r="G5123" t="s">
        <v>29</v>
      </c>
      <c r="H5123" s="5">
        <v>340.74</v>
      </c>
      <c r="I5123" s="5">
        <v>340.74</v>
      </c>
      <c r="J5123" s="5">
        <v>0</v>
      </c>
      <c r="K5123" s="5">
        <v>340.74</v>
      </c>
      <c r="L5123" s="5">
        <v>0</v>
      </c>
      <c r="M5123" t="str">
        <f>IF(ISERROR(VLOOKUP(A5123,'[1]Ecart validé'!$A:$A,1,FALSE)),Z5123,"Ecart Validé")</f>
        <v>valid</v>
      </c>
      <c r="R5123" t="s">
        <v>30</v>
      </c>
      <c r="T5123" s="41"/>
      <c r="X5123"/>
      <c r="Y5123"/>
      <c r="Z5123" t="s">
        <v>31</v>
      </c>
    </row>
    <row r="5124" spans="1:26" x14ac:dyDescent="0.3">
      <c r="A5124" t="s">
        <v>6973</v>
      </c>
      <c r="B5124" t="s">
        <v>6835</v>
      </c>
      <c r="C5124">
        <v>28972</v>
      </c>
      <c r="D5124" t="str">
        <f>+VLOOKUP(C5124,Param!K:L,2,FALSE)</f>
        <v>RO.S. SRL</v>
      </c>
      <c r="E5124">
        <v>28972</v>
      </c>
      <c r="F5124" t="s">
        <v>35</v>
      </c>
      <c r="G5124" t="s">
        <v>29</v>
      </c>
      <c r="H5124" s="5">
        <v>676.07</v>
      </c>
      <c r="I5124" s="5">
        <v>676.06899999999996</v>
      </c>
      <c r="J5124" s="5">
        <v>1.00000000009004E-3</v>
      </c>
      <c r="K5124" s="5">
        <v>676.07</v>
      </c>
      <c r="L5124" s="5">
        <v>0</v>
      </c>
      <c r="M5124" t="str">
        <f>IF(ISERROR(VLOOKUP(A5124,'[1]Ecart validé'!$A:$A,1,FALSE)),Z5124,"Ecart Validé")</f>
        <v>valid</v>
      </c>
      <c r="R5124" t="s">
        <v>30</v>
      </c>
      <c r="X5124"/>
      <c r="Y5124"/>
      <c r="Z5124" t="s">
        <v>31</v>
      </c>
    </row>
    <row r="5125" spans="1:26" x14ac:dyDescent="0.3">
      <c r="A5125" t="s">
        <v>6974</v>
      </c>
      <c r="B5125" t="s">
        <v>6835</v>
      </c>
      <c r="C5125">
        <v>28972</v>
      </c>
      <c r="D5125" t="str">
        <f>+VLOOKUP(C5125,Param!K:L,2,FALSE)</f>
        <v>RO.S. SRL</v>
      </c>
      <c r="E5125">
        <v>28972</v>
      </c>
      <c r="F5125" t="s">
        <v>37</v>
      </c>
      <c r="G5125" t="s">
        <v>29</v>
      </c>
      <c r="H5125" s="5">
        <v>345.34</v>
      </c>
      <c r="I5125" s="5">
        <v>345.33800000000002</v>
      </c>
      <c r="J5125" s="5">
        <v>1.9999999999527002E-3</v>
      </c>
      <c r="K5125" s="5">
        <v>345.34</v>
      </c>
      <c r="L5125" s="5">
        <v>0</v>
      </c>
      <c r="M5125" t="str">
        <f>IF(ISERROR(VLOOKUP(A5125,'[1]Ecart validé'!$A:$A,1,FALSE)),Z5125,"Ecart Validé")</f>
        <v>valid</v>
      </c>
      <c r="R5125" t="s">
        <v>30</v>
      </c>
      <c r="X5125"/>
      <c r="Y5125"/>
      <c r="Z5125" t="s">
        <v>31</v>
      </c>
    </row>
    <row r="5126" spans="1:26" ht="72" x14ac:dyDescent="0.3">
      <c r="A5126" t="s">
        <v>6975</v>
      </c>
      <c r="B5126" t="s">
        <v>6835</v>
      </c>
      <c r="C5126">
        <v>28988</v>
      </c>
      <c r="D5126" t="str">
        <f>+VLOOKUP(C5126,Param!K:L,2,FALSE)</f>
        <v>RENTOKIL INITIAL ITALIA S.P.A.</v>
      </c>
      <c r="E5126" t="s">
        <v>6976</v>
      </c>
      <c r="F5126" t="s">
        <v>28</v>
      </c>
      <c r="G5126" t="s">
        <v>29</v>
      </c>
      <c r="H5126" s="5">
        <v>99.48</v>
      </c>
      <c r="I5126" s="5">
        <v>99.476399999999998</v>
      </c>
      <c r="J5126" s="5">
        <v>3.6000000000058199E-3</v>
      </c>
      <c r="K5126" s="5">
        <v>99.48</v>
      </c>
      <c r="L5126" s="5">
        <v>0</v>
      </c>
      <c r="M5126" t="str">
        <f>IF(ISERROR(VLOOKUP(A5126,'[1]Ecart validé'!$A:$A,1,FALSE)),Z5126,"Ecart Validé")</f>
        <v>valid</v>
      </c>
      <c r="R5126" t="s">
        <v>30</v>
      </c>
      <c r="S5126" t="s">
        <v>42</v>
      </c>
      <c r="T5126" t="s">
        <v>43</v>
      </c>
      <c r="U5126" s="13" t="s">
        <v>6977</v>
      </c>
      <c r="V5126" t="s">
        <v>45</v>
      </c>
      <c r="W5126" t="s">
        <v>2339</v>
      </c>
      <c r="X5126" t="s">
        <v>6978</v>
      </c>
      <c r="Y5126" t="s">
        <v>6978</v>
      </c>
      <c r="Z5126" t="s">
        <v>31</v>
      </c>
    </row>
    <row r="5127" spans="1:26" ht="72" x14ac:dyDescent="0.3">
      <c r="A5127" t="s">
        <v>6979</v>
      </c>
      <c r="B5127" t="s">
        <v>6835</v>
      </c>
      <c r="C5127">
        <v>28988</v>
      </c>
      <c r="D5127" t="str">
        <f>+VLOOKUP(C5127,Param!K:L,2,FALSE)</f>
        <v>RENTOKIL INITIAL ITALIA S.P.A.</v>
      </c>
      <c r="E5127" t="s">
        <v>6976</v>
      </c>
      <c r="F5127" t="s">
        <v>33</v>
      </c>
      <c r="G5127" t="s">
        <v>29</v>
      </c>
      <c r="H5127" s="5">
        <v>417.16</v>
      </c>
      <c r="I5127" s="5">
        <v>417.16469999999998</v>
      </c>
      <c r="J5127" s="5">
        <v>-4.6999999999570701E-3</v>
      </c>
      <c r="K5127" s="5">
        <v>417.16</v>
      </c>
      <c r="L5127" s="5">
        <v>0</v>
      </c>
      <c r="M5127" t="str">
        <f>IF(ISERROR(VLOOKUP(A5127,'[1]Ecart validé'!$A:$A,1,FALSE)),Z5127,"Ecart Validé")</f>
        <v>valid</v>
      </c>
      <c r="R5127" t="s">
        <v>30</v>
      </c>
      <c r="S5127" t="s">
        <v>42</v>
      </c>
      <c r="T5127" t="s">
        <v>43</v>
      </c>
      <c r="U5127" s="13" t="s">
        <v>6980</v>
      </c>
      <c r="V5127" t="s">
        <v>45</v>
      </c>
      <c r="W5127" t="s">
        <v>2339</v>
      </c>
      <c r="X5127" t="s">
        <v>6978</v>
      </c>
      <c r="Y5127" t="s">
        <v>6978</v>
      </c>
      <c r="Z5127" t="s">
        <v>31</v>
      </c>
    </row>
    <row r="5128" spans="1:26" x14ac:dyDescent="0.3">
      <c r="A5128" t="s">
        <v>6981</v>
      </c>
      <c r="B5128" t="s">
        <v>6835</v>
      </c>
      <c r="C5128">
        <v>28988</v>
      </c>
      <c r="D5128" t="str">
        <f>+VLOOKUP(C5128,Param!K:L,2,FALSE)</f>
        <v>RENTOKIL INITIAL ITALIA S.P.A.</v>
      </c>
      <c r="E5128" t="s">
        <v>6976</v>
      </c>
      <c r="F5128" t="s">
        <v>35</v>
      </c>
      <c r="G5128" t="s">
        <v>29</v>
      </c>
      <c r="H5128" s="5">
        <v>612.96</v>
      </c>
      <c r="I5128" s="5">
        <v>612.96</v>
      </c>
      <c r="J5128" s="5">
        <v>0</v>
      </c>
      <c r="K5128" s="5">
        <v>612.96</v>
      </c>
      <c r="L5128" s="5">
        <v>0</v>
      </c>
      <c r="M5128" t="str">
        <f>IF(ISERROR(VLOOKUP(A5128,'[1]Ecart validé'!$A:$A,1,FALSE)),Z5128,"Ecart Validé")</f>
        <v>valid</v>
      </c>
      <c r="R5128" t="s">
        <v>30</v>
      </c>
      <c r="X5128"/>
      <c r="Y5128"/>
      <c r="Z5128" t="s">
        <v>31</v>
      </c>
    </row>
    <row r="5129" spans="1:26" ht="72" x14ac:dyDescent="0.3">
      <c r="A5129" t="s">
        <v>6982</v>
      </c>
      <c r="B5129" t="s">
        <v>6835</v>
      </c>
      <c r="C5129">
        <v>28988</v>
      </c>
      <c r="D5129" t="str">
        <f>+VLOOKUP(C5129,Param!K:L,2,FALSE)</f>
        <v>RENTOKIL INITIAL ITALIA S.P.A.</v>
      </c>
      <c r="E5129" t="s">
        <v>6976</v>
      </c>
      <c r="F5129" t="s">
        <v>37</v>
      </c>
      <c r="G5129" t="s">
        <v>29</v>
      </c>
      <c r="H5129" s="5">
        <v>176.19</v>
      </c>
      <c r="I5129" s="5">
        <v>176.19239999999999</v>
      </c>
      <c r="J5129" s="5">
        <v>-2.3999999999944001E-3</v>
      </c>
      <c r="K5129" s="5">
        <v>176.19</v>
      </c>
      <c r="L5129" s="5">
        <v>0</v>
      </c>
      <c r="M5129" t="str">
        <f>IF(ISERROR(VLOOKUP(A5129,'[1]Ecart validé'!$A:$A,1,FALSE)),Z5129,"Ecart Validé")</f>
        <v>valid</v>
      </c>
      <c r="R5129" t="s">
        <v>30</v>
      </c>
      <c r="S5129" t="s">
        <v>42</v>
      </c>
      <c r="T5129" t="s">
        <v>257</v>
      </c>
      <c r="U5129" s="13" t="s">
        <v>6983</v>
      </c>
      <c r="V5129" t="s">
        <v>45</v>
      </c>
      <c r="W5129" t="s">
        <v>2339</v>
      </c>
      <c r="X5129" t="s">
        <v>6978</v>
      </c>
      <c r="Y5129" t="s">
        <v>6978</v>
      </c>
      <c r="Z5129" t="s">
        <v>31</v>
      </c>
    </row>
    <row r="5130" spans="1:26" ht="72" x14ac:dyDescent="0.3">
      <c r="A5130" t="s">
        <v>6984</v>
      </c>
      <c r="B5130" t="s">
        <v>6835</v>
      </c>
      <c r="C5130">
        <v>28988</v>
      </c>
      <c r="D5130" t="str">
        <f>+VLOOKUP(C5130,Param!K:L,2,FALSE)</f>
        <v>RENTOKIL INITIAL ITALIA S.P.A.</v>
      </c>
      <c r="E5130" t="s">
        <v>6985</v>
      </c>
      <c r="F5130" t="s">
        <v>28</v>
      </c>
      <c r="G5130" t="s">
        <v>29</v>
      </c>
      <c r="H5130" s="5">
        <v>1089.1300000000001</v>
      </c>
      <c r="I5130" s="5">
        <v>1089.1320000000001</v>
      </c>
      <c r="J5130" s="5">
        <v>-1.9999999999527002E-3</v>
      </c>
      <c r="K5130" s="5">
        <v>1089.1300000000001</v>
      </c>
      <c r="L5130" s="5">
        <v>0</v>
      </c>
      <c r="M5130" t="str">
        <f>IF(ISERROR(VLOOKUP(A5130,'[1]Ecart validé'!$A:$A,1,FALSE)),Z5130,"Ecart Validé")</f>
        <v>valid</v>
      </c>
      <c r="R5130" t="s">
        <v>30</v>
      </c>
      <c r="S5130" t="s">
        <v>42</v>
      </c>
      <c r="T5130" t="s">
        <v>43</v>
      </c>
      <c r="U5130" s="13" t="s">
        <v>6986</v>
      </c>
      <c r="V5130" t="s">
        <v>45</v>
      </c>
      <c r="W5130" t="s">
        <v>2339</v>
      </c>
      <c r="X5130" t="s">
        <v>2131</v>
      </c>
      <c r="Y5130" t="s">
        <v>2131</v>
      </c>
      <c r="Z5130" t="s">
        <v>31</v>
      </c>
    </row>
    <row r="5131" spans="1:26" ht="72" x14ac:dyDescent="0.3">
      <c r="A5131" t="s">
        <v>6987</v>
      </c>
      <c r="B5131" t="s">
        <v>6835</v>
      </c>
      <c r="C5131">
        <v>28988</v>
      </c>
      <c r="D5131" t="str">
        <f>+VLOOKUP(C5131,Param!K:L,2,FALSE)</f>
        <v>RENTOKIL INITIAL ITALIA S.P.A.</v>
      </c>
      <c r="E5131" t="s">
        <v>6985</v>
      </c>
      <c r="F5131" t="s">
        <v>33</v>
      </c>
      <c r="G5131" t="s">
        <v>29</v>
      </c>
      <c r="H5131" s="5">
        <v>1037.9000000000001</v>
      </c>
      <c r="I5131" s="5">
        <v>1037.904</v>
      </c>
      <c r="J5131" s="5">
        <v>-3.9999999999054099E-3</v>
      </c>
      <c r="K5131" s="5">
        <v>1037.9000000000001</v>
      </c>
      <c r="L5131" s="5">
        <v>0</v>
      </c>
      <c r="M5131" t="str">
        <f>IF(ISERROR(VLOOKUP(A5131,'[1]Ecart validé'!$A:$A,1,FALSE)),Z5131,"Ecart Validé")</f>
        <v>valid</v>
      </c>
      <c r="R5131" t="s">
        <v>30</v>
      </c>
      <c r="S5131" t="s">
        <v>42</v>
      </c>
      <c r="T5131" t="s">
        <v>43</v>
      </c>
      <c r="U5131" s="13" t="s">
        <v>6988</v>
      </c>
      <c r="V5131" t="s">
        <v>45</v>
      </c>
      <c r="W5131" t="s">
        <v>2339</v>
      </c>
      <c r="X5131" t="s">
        <v>2131</v>
      </c>
      <c r="Y5131" t="s">
        <v>2131</v>
      </c>
      <c r="Z5131" t="s">
        <v>31</v>
      </c>
    </row>
    <row r="5132" spans="1:26" ht="43.2" x14ac:dyDescent="0.3">
      <c r="A5132" t="s">
        <v>6989</v>
      </c>
      <c r="B5132" t="s">
        <v>6835</v>
      </c>
      <c r="C5132">
        <v>28988</v>
      </c>
      <c r="D5132" t="str">
        <f>+VLOOKUP(C5132,Param!K:L,2,FALSE)</f>
        <v>RENTOKIL INITIAL ITALIA S.P.A.</v>
      </c>
      <c r="E5132" t="s">
        <v>6985</v>
      </c>
      <c r="F5132" t="s">
        <v>35</v>
      </c>
      <c r="G5132" t="s">
        <v>29</v>
      </c>
      <c r="H5132" s="5">
        <v>933.3</v>
      </c>
      <c r="I5132" s="5">
        <v>933.30399999999997</v>
      </c>
      <c r="J5132" s="5">
        <v>-4.0000000000190898E-3</v>
      </c>
      <c r="K5132" s="5">
        <v>933.3</v>
      </c>
      <c r="L5132" s="5">
        <v>0</v>
      </c>
      <c r="M5132" t="str">
        <f>IF(ISERROR(VLOOKUP(A5132,'[1]Ecart validé'!$A:$A,1,FALSE)),Z5132,"Ecart Validé")</f>
        <v>valid</v>
      </c>
      <c r="R5132" t="s">
        <v>30</v>
      </c>
      <c r="S5132" t="s">
        <v>42</v>
      </c>
      <c r="T5132" t="s">
        <v>257</v>
      </c>
      <c r="U5132" s="13" t="s">
        <v>6990</v>
      </c>
      <c r="V5132" t="s">
        <v>60</v>
      </c>
      <c r="W5132" t="s">
        <v>61</v>
      </c>
      <c r="X5132"/>
      <c r="Y5132"/>
      <c r="Z5132" t="s">
        <v>31</v>
      </c>
    </row>
    <row r="5133" spans="1:26" ht="100.8" x14ac:dyDescent="0.3">
      <c r="A5133" t="s">
        <v>6991</v>
      </c>
      <c r="B5133" t="s">
        <v>6835</v>
      </c>
      <c r="C5133">
        <v>28988</v>
      </c>
      <c r="D5133" t="str">
        <f>+VLOOKUP(C5133,Param!K:L,2,FALSE)</f>
        <v>RENTOKIL INITIAL ITALIA S.P.A.</v>
      </c>
      <c r="E5133" t="s">
        <v>6985</v>
      </c>
      <c r="F5133" t="s">
        <v>37</v>
      </c>
      <c r="G5133" t="s">
        <v>29</v>
      </c>
      <c r="H5133" s="5">
        <v>994.77</v>
      </c>
      <c r="I5133" s="5">
        <v>994.774</v>
      </c>
      <c r="J5133" s="5">
        <v>-4.0000000000190898E-3</v>
      </c>
      <c r="K5133" s="5">
        <v>994.77</v>
      </c>
      <c r="L5133" s="5">
        <v>0</v>
      </c>
      <c r="M5133" t="str">
        <f>IF(ISERROR(VLOOKUP(A5133,'[1]Ecart validé'!$A:$A,1,FALSE)),Z5133,"Ecart Validé")</f>
        <v>valid</v>
      </c>
      <c r="R5133" t="s">
        <v>30</v>
      </c>
      <c r="S5133" t="s">
        <v>42</v>
      </c>
      <c r="T5133" t="s">
        <v>257</v>
      </c>
      <c r="U5133" s="13" t="s">
        <v>6992</v>
      </c>
      <c r="V5133" t="s">
        <v>45</v>
      </c>
      <c r="W5133" t="s">
        <v>992</v>
      </c>
      <c r="X5133" t="s">
        <v>2444</v>
      </c>
      <c r="Y5133" t="s">
        <v>2444</v>
      </c>
      <c r="Z5133" t="s">
        <v>31</v>
      </c>
    </row>
    <row r="5134" spans="1:26" x14ac:dyDescent="0.3">
      <c r="A5134" t="s">
        <v>6993</v>
      </c>
      <c r="B5134" t="s">
        <v>6835</v>
      </c>
      <c r="C5134">
        <v>29096</v>
      </c>
      <c r="D5134" t="str">
        <f>+VLOOKUP(C5134,Param!K:L,2,FALSE)</f>
        <v>CALVIATI S.R.L.</v>
      </c>
      <c r="E5134" t="s">
        <v>6994</v>
      </c>
      <c r="F5134" t="s">
        <v>28</v>
      </c>
      <c r="G5134" t="s">
        <v>29</v>
      </c>
      <c r="H5134" s="5">
        <v>111.63</v>
      </c>
      <c r="I5134" s="5">
        <v>111.6309</v>
      </c>
      <c r="J5134" s="5">
        <v>-9.0000000000145497E-4</v>
      </c>
      <c r="K5134" s="5">
        <v>111.63</v>
      </c>
      <c r="L5134" s="5">
        <v>0</v>
      </c>
      <c r="M5134" t="str">
        <f>IF(ISERROR(VLOOKUP(A5134,'[1]Ecart validé'!$A:$A,1,FALSE)),Z5134,"Ecart Validé")</f>
        <v>valid</v>
      </c>
      <c r="R5134" t="s">
        <v>30</v>
      </c>
      <c r="X5134"/>
      <c r="Y5134"/>
      <c r="Z5134" t="s">
        <v>31</v>
      </c>
    </row>
    <row r="5135" spans="1:26" x14ac:dyDescent="0.3">
      <c r="A5135" t="s">
        <v>6995</v>
      </c>
      <c r="B5135" t="s">
        <v>6835</v>
      </c>
      <c r="C5135">
        <v>29096</v>
      </c>
      <c r="D5135" t="str">
        <f>+VLOOKUP(C5135,Param!K:L,2,FALSE)</f>
        <v>CALVIATI S.R.L.</v>
      </c>
      <c r="E5135" t="s">
        <v>6994</v>
      </c>
      <c r="F5135" t="s">
        <v>33</v>
      </c>
      <c r="G5135" t="s">
        <v>29</v>
      </c>
      <c r="H5135" s="5">
        <v>2.87</v>
      </c>
      <c r="I5135" s="5">
        <v>2.8685999999999998</v>
      </c>
      <c r="J5135" s="5">
        <v>1.4000000000002899E-3</v>
      </c>
      <c r="K5135" s="5">
        <v>2.87</v>
      </c>
      <c r="L5135" s="5">
        <v>0</v>
      </c>
      <c r="M5135" t="str">
        <f>IF(ISERROR(VLOOKUP(A5135,'[1]Ecart validé'!$A:$A,1,FALSE)),Z5135,"Ecart Validé")</f>
        <v>valid</v>
      </c>
      <c r="R5135" t="s">
        <v>30</v>
      </c>
      <c r="X5135"/>
      <c r="Y5135"/>
      <c r="Z5135" t="s">
        <v>31</v>
      </c>
    </row>
    <row r="5136" spans="1:26" x14ac:dyDescent="0.3">
      <c r="A5136" t="s">
        <v>6996</v>
      </c>
      <c r="B5136" t="s">
        <v>6835</v>
      </c>
      <c r="C5136">
        <v>29096</v>
      </c>
      <c r="D5136" t="str">
        <f>+VLOOKUP(C5136,Param!K:L,2,FALSE)</f>
        <v>CALVIATI S.R.L.</v>
      </c>
      <c r="E5136" t="s">
        <v>6994</v>
      </c>
      <c r="F5136" t="s">
        <v>35</v>
      </c>
      <c r="G5136" t="s">
        <v>29</v>
      </c>
      <c r="H5136" s="5">
        <v>78.510000000000005</v>
      </c>
      <c r="I5136" s="5">
        <v>78.505799999999994</v>
      </c>
      <c r="J5136" s="5">
        <v>4.20000000001152E-3</v>
      </c>
      <c r="K5136" s="5">
        <v>78.510000000000005</v>
      </c>
      <c r="L5136" s="5">
        <v>0</v>
      </c>
      <c r="M5136" t="str">
        <f>IF(ISERROR(VLOOKUP(A5136,'[1]Ecart validé'!$A:$A,1,FALSE)),Z5136,"Ecart Validé")</f>
        <v>valid</v>
      </c>
      <c r="R5136" t="s">
        <v>30</v>
      </c>
      <c r="X5136"/>
      <c r="Y5136"/>
      <c r="Z5136" t="s">
        <v>31</v>
      </c>
    </row>
    <row r="5137" spans="1:26" x14ac:dyDescent="0.3">
      <c r="A5137" t="s">
        <v>6997</v>
      </c>
      <c r="B5137" t="s">
        <v>6835</v>
      </c>
      <c r="C5137">
        <v>29096</v>
      </c>
      <c r="D5137" t="str">
        <f>+VLOOKUP(C5137,Param!K:L,2,FALSE)</f>
        <v>CALVIATI S.R.L.</v>
      </c>
      <c r="E5137" t="s">
        <v>6994</v>
      </c>
      <c r="F5137" t="s">
        <v>37</v>
      </c>
      <c r="G5137" t="s">
        <v>29</v>
      </c>
      <c r="H5137" s="5">
        <v>36.369999999999997</v>
      </c>
      <c r="I5137" s="5">
        <v>36.374400000000001</v>
      </c>
      <c r="J5137" s="5">
        <v>-4.4000000000039502E-3</v>
      </c>
      <c r="K5137" s="5">
        <v>36.369999999999997</v>
      </c>
      <c r="L5137" s="5">
        <v>0</v>
      </c>
      <c r="M5137" t="str">
        <f>IF(ISERROR(VLOOKUP(A5137,'[1]Ecart validé'!$A:$A,1,FALSE)),Z5137,"Ecart Validé")</f>
        <v>valid</v>
      </c>
      <c r="R5137" t="s">
        <v>30</v>
      </c>
      <c r="X5137"/>
      <c r="Y5137"/>
      <c r="Z5137" t="s">
        <v>31</v>
      </c>
    </row>
    <row r="5138" spans="1:26" ht="43.2" x14ac:dyDescent="0.3">
      <c r="A5138" t="s">
        <v>6998</v>
      </c>
      <c r="B5138" t="s">
        <v>6835</v>
      </c>
      <c r="C5138">
        <v>29216</v>
      </c>
      <c r="D5138" t="str">
        <f>+VLOOKUP(C5138,Param!K:L,2,FALSE)</f>
        <v>BRAGARD ITALIA SRL</v>
      </c>
      <c r="E5138" t="s">
        <v>6999</v>
      </c>
      <c r="F5138" t="s">
        <v>28</v>
      </c>
      <c r="G5138" t="s">
        <v>29</v>
      </c>
      <c r="H5138" s="5">
        <v>20.399999999999999</v>
      </c>
      <c r="I5138" s="5">
        <v>20.402899999999999</v>
      </c>
      <c r="J5138" s="5">
        <v>-2.9000000000003398E-3</v>
      </c>
      <c r="K5138" s="5">
        <v>20.399999999999999</v>
      </c>
      <c r="L5138" s="5">
        <v>0</v>
      </c>
      <c r="M5138" t="str">
        <f>IF(ISERROR(VLOOKUP(A5138,'[1]Ecart validé'!$A:$A,1,FALSE)),Z5138,"Ecart Validé")</f>
        <v>valid</v>
      </c>
      <c r="R5138" t="s">
        <v>30</v>
      </c>
      <c r="S5138" t="s">
        <v>42</v>
      </c>
      <c r="T5138" t="s">
        <v>43</v>
      </c>
      <c r="U5138" s="13" t="s">
        <v>7000</v>
      </c>
      <c r="V5138" t="s">
        <v>45</v>
      </c>
      <c r="W5138" t="s">
        <v>2339</v>
      </c>
      <c r="X5138" t="s">
        <v>6978</v>
      </c>
      <c r="Y5138" t="s">
        <v>6978</v>
      </c>
      <c r="Z5138" t="s">
        <v>31</v>
      </c>
    </row>
    <row r="5139" spans="1:26" x14ac:dyDescent="0.3">
      <c r="A5139" t="s">
        <v>7001</v>
      </c>
      <c r="B5139" t="s">
        <v>6835</v>
      </c>
      <c r="C5139">
        <v>29216</v>
      </c>
      <c r="D5139" t="str">
        <f>+VLOOKUP(C5139,Param!K:L,2,FALSE)</f>
        <v>BRAGARD ITALIA SRL</v>
      </c>
      <c r="E5139" t="s">
        <v>6999</v>
      </c>
      <c r="F5139" t="s">
        <v>35</v>
      </c>
      <c r="G5139" t="s">
        <v>29</v>
      </c>
      <c r="H5139" s="5">
        <v>9.19</v>
      </c>
      <c r="I5139" s="5">
        <v>9.1887000000000008</v>
      </c>
      <c r="J5139" s="5">
        <v>1.2999999999987401E-3</v>
      </c>
      <c r="K5139" s="5">
        <v>9.19</v>
      </c>
      <c r="L5139" s="5">
        <v>0</v>
      </c>
      <c r="M5139" t="str">
        <f>IF(ISERROR(VLOOKUP(A5139,'[1]Ecart validé'!$A:$A,1,FALSE)),Z5139,"Ecart Validé")</f>
        <v>valid</v>
      </c>
      <c r="R5139" t="s">
        <v>30</v>
      </c>
      <c r="X5139"/>
      <c r="Y5139"/>
      <c r="Z5139" t="s">
        <v>31</v>
      </c>
    </row>
    <row r="5140" spans="1:26" x14ac:dyDescent="0.3">
      <c r="A5140" t="s">
        <v>7002</v>
      </c>
      <c r="B5140" t="s">
        <v>6835</v>
      </c>
      <c r="C5140">
        <v>29417</v>
      </c>
      <c r="D5140" t="str">
        <f>+VLOOKUP(C5140,Param!K:L,2,FALSE)</f>
        <v>PUBLICENTRO S.N.C.</v>
      </c>
      <c r="E5140" t="s">
        <v>7003</v>
      </c>
      <c r="F5140" t="s">
        <v>33</v>
      </c>
      <c r="G5140" t="s">
        <v>29</v>
      </c>
      <c r="H5140" s="5">
        <v>311.12</v>
      </c>
      <c r="I5140" s="5">
        <v>311.11630000000002</v>
      </c>
      <c r="J5140" s="5">
        <v>3.69999999998071E-3</v>
      </c>
      <c r="K5140" s="5">
        <v>311.12</v>
      </c>
      <c r="L5140" s="5">
        <v>0</v>
      </c>
      <c r="M5140" t="str">
        <f>IF(ISERROR(VLOOKUP(A5140,'[1]Ecart validé'!$A:$A,1,FALSE)),Z5140,"Ecart Validé")</f>
        <v>valid</v>
      </c>
      <c r="R5140" t="s">
        <v>30</v>
      </c>
      <c r="X5140"/>
      <c r="Y5140"/>
      <c r="Z5140" t="s">
        <v>31</v>
      </c>
    </row>
    <row r="5141" spans="1:26" x14ac:dyDescent="0.3">
      <c r="A5141" t="s">
        <v>7004</v>
      </c>
      <c r="B5141" t="s">
        <v>6835</v>
      </c>
      <c r="C5141">
        <v>29417</v>
      </c>
      <c r="D5141" t="str">
        <f>+VLOOKUP(C5141,Param!K:L,2,FALSE)</f>
        <v>PUBLICENTRO S.N.C.</v>
      </c>
      <c r="E5141" t="s">
        <v>7003</v>
      </c>
      <c r="F5141" t="s">
        <v>35</v>
      </c>
      <c r="G5141" t="s">
        <v>29</v>
      </c>
      <c r="H5141" s="5">
        <v>383.33</v>
      </c>
      <c r="I5141" s="5">
        <v>383.32510000000002</v>
      </c>
      <c r="J5141" s="5">
        <v>4.8999999999637103E-3</v>
      </c>
      <c r="K5141" s="5">
        <v>383.33</v>
      </c>
      <c r="L5141" s="5">
        <v>0</v>
      </c>
      <c r="M5141" t="str">
        <f>IF(ISERROR(VLOOKUP(A5141,'[1]Ecart validé'!$A:$A,1,FALSE)),Z5141,"Ecart Validé")</f>
        <v>valid</v>
      </c>
      <c r="R5141" t="s">
        <v>30</v>
      </c>
      <c r="X5141"/>
      <c r="Y5141"/>
      <c r="Z5141" t="s">
        <v>31</v>
      </c>
    </row>
    <row r="5142" spans="1:26" ht="100.8" x14ac:dyDescent="0.3">
      <c r="A5142" t="s">
        <v>7005</v>
      </c>
      <c r="B5142" t="s">
        <v>6835</v>
      </c>
      <c r="C5142">
        <v>29520</v>
      </c>
      <c r="D5142" t="str">
        <f>+VLOOKUP(C5142,Param!K:L,2,FALSE)</f>
        <v>MARR SPA</v>
      </c>
      <c r="E5142" t="s">
        <v>7006</v>
      </c>
      <c r="F5142" t="s">
        <v>28</v>
      </c>
      <c r="G5142" t="s">
        <v>29</v>
      </c>
      <c r="H5142" s="5">
        <v>-20248.23</v>
      </c>
      <c r="I5142" s="5">
        <v>20248.228200000001</v>
      </c>
      <c r="J5142" s="5">
        <v>-40496.458200000001</v>
      </c>
      <c r="K5142" s="5">
        <v>20248.228200000001</v>
      </c>
      <c r="L5142" s="5">
        <v>-40496.458200000001</v>
      </c>
      <c r="M5142" t="str">
        <f>IF(ISERROR(VLOOKUP(A5142,'[1]Ecart validé'!$A:$A,1,FALSE)),Z5142,"Ecart Validé")</f>
        <v>issue</v>
      </c>
      <c r="N5142" t="s">
        <v>7007</v>
      </c>
      <c r="O5142" t="s">
        <v>7008</v>
      </c>
      <c r="P5142" t="s">
        <v>85</v>
      </c>
      <c r="Q5142" t="s">
        <v>7009</v>
      </c>
      <c r="R5142" t="s">
        <v>30</v>
      </c>
      <c r="S5142" t="s">
        <v>42</v>
      </c>
      <c r="T5142" t="s">
        <v>43</v>
      </c>
      <c r="U5142" s="13" t="s">
        <v>7010</v>
      </c>
      <c r="V5142" t="s">
        <v>45</v>
      </c>
      <c r="X5142" t="s">
        <v>458</v>
      </c>
      <c r="Y5142" t="s">
        <v>458</v>
      </c>
      <c r="Z5142" t="s">
        <v>88</v>
      </c>
    </row>
    <row r="5143" spans="1:26" x14ac:dyDescent="0.3">
      <c r="A5143" t="s">
        <v>7011</v>
      </c>
      <c r="B5143" t="s">
        <v>6835</v>
      </c>
      <c r="C5143">
        <v>29520</v>
      </c>
      <c r="D5143" t="str">
        <f>+VLOOKUP(C5143,Param!K:L,2,FALSE)</f>
        <v>MARR SPA</v>
      </c>
      <c r="E5143" t="s">
        <v>7006</v>
      </c>
      <c r="F5143" t="s">
        <v>33</v>
      </c>
      <c r="G5143" t="s">
        <v>29</v>
      </c>
      <c r="H5143" s="5">
        <v>2127.63</v>
      </c>
      <c r="I5143" s="5">
        <v>2127.6300999999999</v>
      </c>
      <c r="J5143" s="5">
        <v>-9.9999999747524203E-5</v>
      </c>
      <c r="K5143" s="5">
        <v>2127.6300999999999</v>
      </c>
      <c r="L5143" s="5">
        <v>-9.9999999747524203E-5</v>
      </c>
      <c r="M5143" t="str">
        <f>IF(ISERROR(VLOOKUP(A5143,'[1]Ecart validé'!$A:$A,1,FALSE)),Z5143,"Ecart Validé")</f>
        <v>valid</v>
      </c>
      <c r="R5143" t="s">
        <v>30</v>
      </c>
      <c r="X5143"/>
      <c r="Y5143"/>
      <c r="Z5143" t="s">
        <v>31</v>
      </c>
    </row>
    <row r="5144" spans="1:26" x14ac:dyDescent="0.3">
      <c r="A5144" t="s">
        <v>7012</v>
      </c>
      <c r="B5144" t="s">
        <v>6835</v>
      </c>
      <c r="C5144">
        <v>29520</v>
      </c>
      <c r="D5144" t="str">
        <f>+VLOOKUP(C5144,Param!K:L,2,FALSE)</f>
        <v>MARR SPA</v>
      </c>
      <c r="E5144" t="s">
        <v>7006</v>
      </c>
      <c r="F5144" t="s">
        <v>37</v>
      </c>
      <c r="G5144" t="s">
        <v>29</v>
      </c>
      <c r="H5144" s="5">
        <v>5637.28</v>
      </c>
      <c r="I5144" s="5">
        <v>5637.2782999999999</v>
      </c>
      <c r="J5144" s="5">
        <v>1.6999999998006301E-3</v>
      </c>
      <c r="K5144" s="5">
        <v>5637.2782999999999</v>
      </c>
      <c r="L5144" s="5">
        <v>1.6999999998006301E-3</v>
      </c>
      <c r="M5144" t="str">
        <f>IF(ISERROR(VLOOKUP(A5144,'[1]Ecart validé'!$A:$A,1,FALSE)),Z5144,"Ecart Validé")</f>
        <v>valid</v>
      </c>
      <c r="R5144" t="s">
        <v>30</v>
      </c>
      <c r="X5144"/>
      <c r="Y5144"/>
      <c r="Z5144" t="s">
        <v>31</v>
      </c>
    </row>
    <row r="5145" spans="1:26" x14ac:dyDescent="0.3">
      <c r="A5145" t="s">
        <v>7013</v>
      </c>
      <c r="B5145" t="s">
        <v>6835</v>
      </c>
      <c r="C5145">
        <v>29520</v>
      </c>
      <c r="D5145" t="str">
        <f>+VLOOKUP(C5145,Param!K:L,2,FALSE)</f>
        <v>MARR SPA</v>
      </c>
      <c r="E5145" t="s">
        <v>7014</v>
      </c>
      <c r="F5145" t="s">
        <v>28</v>
      </c>
      <c r="G5145" t="s">
        <v>29</v>
      </c>
      <c r="H5145" s="5">
        <v>20248.23</v>
      </c>
      <c r="I5145" s="5">
        <v>20248.228200000001</v>
      </c>
      <c r="J5145" s="5">
        <v>1.7999999981839199E-3</v>
      </c>
      <c r="K5145" s="5">
        <v>20248.228200000001</v>
      </c>
      <c r="L5145" s="5">
        <v>1.7999999981839199E-3</v>
      </c>
      <c r="M5145" t="str">
        <f>IF(ISERROR(VLOOKUP(A5145,'[1]Ecart validé'!$A:$A,1,FALSE)),Z5145,"Ecart Validé")</f>
        <v>valid</v>
      </c>
      <c r="R5145" t="s">
        <v>30</v>
      </c>
      <c r="X5145"/>
      <c r="Y5145"/>
      <c r="Z5145" t="s">
        <v>31</v>
      </c>
    </row>
    <row r="5146" spans="1:26" ht="57.6" x14ac:dyDescent="0.3">
      <c r="A5146" t="s">
        <v>7015</v>
      </c>
      <c r="B5146" t="s">
        <v>6835</v>
      </c>
      <c r="C5146">
        <v>29520</v>
      </c>
      <c r="D5146" t="str">
        <f>+VLOOKUP(C5146,Param!K:L,2,FALSE)</f>
        <v>MARR SPA</v>
      </c>
      <c r="E5146" t="s">
        <v>7014</v>
      </c>
      <c r="F5146" t="s">
        <v>33</v>
      </c>
      <c r="G5146" t="s">
        <v>29</v>
      </c>
      <c r="H5146" s="5">
        <v>-2127.63</v>
      </c>
      <c r="I5146" s="5">
        <v>2127.6300999999999</v>
      </c>
      <c r="J5146" s="5">
        <v>-4255.2600999999904</v>
      </c>
      <c r="K5146" s="5">
        <v>2127.6300999999999</v>
      </c>
      <c r="L5146" s="5">
        <v>-4255.2600999999904</v>
      </c>
      <c r="M5146" t="str">
        <f>IF(ISERROR(VLOOKUP(A5146,'[1]Ecart validé'!$A:$A,1,FALSE)),Z5146,"Ecart Validé")</f>
        <v>issue</v>
      </c>
      <c r="N5146" t="s">
        <v>7016</v>
      </c>
      <c r="O5146" t="s">
        <v>7017</v>
      </c>
      <c r="P5146" t="s">
        <v>85</v>
      </c>
      <c r="Q5146" t="s">
        <v>7018</v>
      </c>
      <c r="R5146" t="s">
        <v>30</v>
      </c>
      <c r="S5146" t="s">
        <v>42</v>
      </c>
      <c r="T5146" t="s">
        <v>43</v>
      </c>
      <c r="U5146" s="13" t="s">
        <v>7019</v>
      </c>
      <c r="V5146" t="s">
        <v>45</v>
      </c>
      <c r="X5146" t="s">
        <v>458</v>
      </c>
      <c r="Y5146" t="s">
        <v>458</v>
      </c>
      <c r="Z5146" t="s">
        <v>88</v>
      </c>
    </row>
    <row r="5147" spans="1:26" x14ac:dyDescent="0.3">
      <c r="A5147" t="s">
        <v>7020</v>
      </c>
      <c r="B5147" t="s">
        <v>6835</v>
      </c>
      <c r="C5147">
        <v>29520</v>
      </c>
      <c r="D5147" t="str">
        <f>+VLOOKUP(C5147,Param!K:L,2,FALSE)</f>
        <v>MARR SPA</v>
      </c>
      <c r="E5147" t="s">
        <v>7014</v>
      </c>
      <c r="F5147" t="s">
        <v>35</v>
      </c>
      <c r="G5147" t="s">
        <v>29</v>
      </c>
      <c r="H5147" s="5">
        <v>11715.07</v>
      </c>
      <c r="I5147" s="5">
        <v>11715.074199999999</v>
      </c>
      <c r="J5147" s="5">
        <v>-4.1999999994004602E-3</v>
      </c>
      <c r="K5147" s="5">
        <v>11715.074199999999</v>
      </c>
      <c r="L5147" s="5">
        <v>-4.1999999994004602E-3</v>
      </c>
      <c r="M5147" t="str">
        <f>IF(ISERROR(VLOOKUP(A5147,'[1]Ecart validé'!$A:$A,1,FALSE)),Z5147,"Ecart Validé")</f>
        <v>valid</v>
      </c>
      <c r="R5147" t="s">
        <v>30</v>
      </c>
      <c r="X5147"/>
      <c r="Y5147"/>
      <c r="Z5147" t="s">
        <v>31</v>
      </c>
    </row>
    <row r="5148" spans="1:26" ht="57.6" x14ac:dyDescent="0.3">
      <c r="A5148" t="s">
        <v>7021</v>
      </c>
      <c r="B5148" t="s">
        <v>6835</v>
      </c>
      <c r="C5148">
        <v>29520</v>
      </c>
      <c r="D5148" t="str">
        <f>+VLOOKUP(C5148,Param!K:L,2,FALSE)</f>
        <v>MARR SPA</v>
      </c>
      <c r="E5148" t="s">
        <v>7014</v>
      </c>
      <c r="F5148" t="s">
        <v>37</v>
      </c>
      <c r="G5148" t="s">
        <v>29</v>
      </c>
      <c r="H5148" s="5">
        <v>-5637.28</v>
      </c>
      <c r="I5148" s="5">
        <v>5637.2782999999999</v>
      </c>
      <c r="J5148" s="5">
        <v>-11274.558300000001</v>
      </c>
      <c r="K5148" s="5">
        <v>5637.2782999999999</v>
      </c>
      <c r="L5148" s="5">
        <v>-11274.558300000001</v>
      </c>
      <c r="M5148" t="str">
        <f>IF(ISERROR(VLOOKUP(A5148,'[1]Ecart validé'!$A:$A,1,FALSE)),Z5148,"Ecart Validé")</f>
        <v>issue</v>
      </c>
      <c r="N5148" t="s">
        <v>7022</v>
      </c>
      <c r="O5148" t="s">
        <v>7023</v>
      </c>
      <c r="P5148" t="s">
        <v>85</v>
      </c>
      <c r="Q5148" t="s">
        <v>7024</v>
      </c>
      <c r="R5148" t="s">
        <v>30</v>
      </c>
      <c r="S5148" t="s">
        <v>42</v>
      </c>
      <c r="T5148" t="s">
        <v>257</v>
      </c>
      <c r="U5148" s="13" t="s">
        <v>7025</v>
      </c>
      <c r="V5148" t="s">
        <v>45</v>
      </c>
      <c r="X5148" t="s">
        <v>6958</v>
      </c>
      <c r="Y5148" t="s">
        <v>6958</v>
      </c>
      <c r="Z5148" t="s">
        <v>88</v>
      </c>
    </row>
    <row r="5149" spans="1:26" x14ac:dyDescent="0.3">
      <c r="A5149" t="s">
        <v>7026</v>
      </c>
      <c r="B5149" t="s">
        <v>6835</v>
      </c>
      <c r="C5149">
        <v>29591</v>
      </c>
      <c r="D5149" t="str">
        <f>+VLOOKUP(C5149,Param!K:L,2,FALSE)</f>
        <v>GRANAROLO S.P.A.</v>
      </c>
      <c r="E5149" t="s">
        <v>7027</v>
      </c>
      <c r="F5149" t="s">
        <v>28</v>
      </c>
      <c r="G5149" t="s">
        <v>29</v>
      </c>
      <c r="H5149" s="5">
        <v>387.22</v>
      </c>
      <c r="I5149" s="5">
        <v>387.22469999999998</v>
      </c>
      <c r="J5149" s="5">
        <v>-4.6999999999570701E-3</v>
      </c>
      <c r="K5149" s="5">
        <v>387.22</v>
      </c>
      <c r="L5149" s="5">
        <v>0</v>
      </c>
      <c r="M5149" t="str">
        <f>IF(ISERROR(VLOOKUP(A5149,'[1]Ecart validé'!$A:$A,1,FALSE)),Z5149,"Ecart Validé")</f>
        <v>valid</v>
      </c>
      <c r="R5149" t="s">
        <v>30</v>
      </c>
      <c r="X5149"/>
      <c r="Y5149"/>
      <c r="Z5149" t="s">
        <v>31</v>
      </c>
    </row>
    <row r="5150" spans="1:26" x14ac:dyDescent="0.3">
      <c r="A5150" t="s">
        <v>7028</v>
      </c>
      <c r="B5150" t="s">
        <v>6835</v>
      </c>
      <c r="C5150">
        <v>29591</v>
      </c>
      <c r="D5150" t="str">
        <f>+VLOOKUP(C5150,Param!K:L,2,FALSE)</f>
        <v>GRANAROLO S.P.A.</v>
      </c>
      <c r="E5150" t="s">
        <v>7027</v>
      </c>
      <c r="F5150" t="s">
        <v>33</v>
      </c>
      <c r="G5150" t="s">
        <v>29</v>
      </c>
      <c r="H5150" s="5">
        <v>48.7</v>
      </c>
      <c r="I5150" s="5">
        <v>48.696399999999997</v>
      </c>
      <c r="J5150" s="5">
        <v>3.6000000000058199E-3</v>
      </c>
      <c r="K5150" s="5">
        <v>48.7</v>
      </c>
      <c r="L5150" s="5">
        <v>0</v>
      </c>
      <c r="M5150" t="str">
        <f>IF(ISERROR(VLOOKUP(A5150,'[1]Ecart validé'!$A:$A,1,FALSE)),Z5150,"Ecart Validé")</f>
        <v>valid</v>
      </c>
      <c r="R5150" t="s">
        <v>30</v>
      </c>
      <c r="X5150"/>
      <c r="Y5150"/>
      <c r="Z5150" t="s">
        <v>31</v>
      </c>
    </row>
    <row r="5151" spans="1:26" x14ac:dyDescent="0.3">
      <c r="A5151" t="s">
        <v>7029</v>
      </c>
      <c r="B5151" t="s">
        <v>6835</v>
      </c>
      <c r="C5151">
        <v>29591</v>
      </c>
      <c r="D5151" t="str">
        <f>+VLOOKUP(C5151,Param!K:L,2,FALSE)</f>
        <v>GRANAROLO S.P.A.</v>
      </c>
      <c r="E5151" t="s">
        <v>7027</v>
      </c>
      <c r="F5151" t="s">
        <v>35</v>
      </c>
      <c r="G5151" t="s">
        <v>29</v>
      </c>
      <c r="H5151" s="5">
        <v>289.01</v>
      </c>
      <c r="I5151" s="5">
        <v>289.00650000000002</v>
      </c>
      <c r="J5151" s="5">
        <v>3.4999999999740699E-3</v>
      </c>
      <c r="K5151" s="5">
        <v>289.01</v>
      </c>
      <c r="L5151" s="5">
        <v>0</v>
      </c>
      <c r="M5151" t="str">
        <f>IF(ISERROR(VLOOKUP(A5151,'[1]Ecart validé'!$A:$A,1,FALSE)),Z5151,"Ecart Validé")</f>
        <v>valid</v>
      </c>
      <c r="R5151" t="s">
        <v>30</v>
      </c>
      <c r="X5151"/>
      <c r="Y5151"/>
      <c r="Z5151" t="s">
        <v>31</v>
      </c>
    </row>
    <row r="5152" spans="1:26" x14ac:dyDescent="0.3">
      <c r="A5152" t="s">
        <v>7030</v>
      </c>
      <c r="B5152" t="s">
        <v>6835</v>
      </c>
      <c r="C5152">
        <v>29591</v>
      </c>
      <c r="D5152" t="str">
        <f>+VLOOKUP(C5152,Param!K:L,2,FALSE)</f>
        <v>GRANAROLO S.P.A.</v>
      </c>
      <c r="E5152" t="s">
        <v>7027</v>
      </c>
      <c r="F5152" t="s">
        <v>37</v>
      </c>
      <c r="G5152" t="s">
        <v>29</v>
      </c>
      <c r="H5152" s="5">
        <v>105.06</v>
      </c>
      <c r="I5152" s="5">
        <v>105.05589999999999</v>
      </c>
      <c r="J5152" s="5">
        <v>4.1000000000082004E-3</v>
      </c>
      <c r="K5152" s="5">
        <v>105.06</v>
      </c>
      <c r="L5152" s="5">
        <v>0</v>
      </c>
      <c r="M5152" t="str">
        <f>IF(ISERROR(VLOOKUP(A5152,'[1]Ecart validé'!$A:$A,1,FALSE)),Z5152,"Ecart Validé")</f>
        <v>valid</v>
      </c>
      <c r="R5152" t="s">
        <v>30</v>
      </c>
      <c r="X5152"/>
      <c r="Y5152"/>
      <c r="Z5152" t="s">
        <v>31</v>
      </c>
    </row>
    <row r="5153" spans="1:26" x14ac:dyDescent="0.3">
      <c r="A5153" t="s">
        <v>7031</v>
      </c>
      <c r="B5153" t="s">
        <v>6835</v>
      </c>
      <c r="C5153">
        <v>29628</v>
      </c>
      <c r="D5153" t="str">
        <f>+VLOOKUP(C5153,Param!K:L,2,FALSE)</f>
        <v>ITALGRAFICA SUD SRL</v>
      </c>
      <c r="E5153" t="s">
        <v>7032</v>
      </c>
      <c r="F5153" t="s">
        <v>28</v>
      </c>
      <c r="G5153" t="s">
        <v>29</v>
      </c>
      <c r="H5153" s="5">
        <v>2606.63</v>
      </c>
      <c r="I5153" s="5">
        <v>2606.6264000000001</v>
      </c>
      <c r="J5153" s="5">
        <v>3.6000000000058199E-3</v>
      </c>
      <c r="K5153" s="5">
        <v>2606.63</v>
      </c>
      <c r="L5153" s="5">
        <v>0</v>
      </c>
      <c r="M5153" t="str">
        <f>IF(ISERROR(VLOOKUP(A5153,'[1]Ecart validé'!$A:$A,1,FALSE)),Z5153,"Ecart Validé")</f>
        <v>valid</v>
      </c>
      <c r="R5153" t="s">
        <v>30</v>
      </c>
      <c r="X5153"/>
      <c r="Y5153"/>
      <c r="Z5153" t="s">
        <v>31</v>
      </c>
    </row>
    <row r="5154" spans="1:26" x14ac:dyDescent="0.3">
      <c r="A5154" t="s">
        <v>7033</v>
      </c>
      <c r="B5154" t="s">
        <v>6835</v>
      </c>
      <c r="C5154">
        <v>29628</v>
      </c>
      <c r="D5154" t="str">
        <f>+VLOOKUP(C5154,Param!K:L,2,FALSE)</f>
        <v>ITALGRAFICA SUD SRL</v>
      </c>
      <c r="E5154" t="s">
        <v>7032</v>
      </c>
      <c r="F5154" t="s">
        <v>33</v>
      </c>
      <c r="G5154" t="s">
        <v>29</v>
      </c>
      <c r="H5154" s="5">
        <v>61.38</v>
      </c>
      <c r="I5154" s="5">
        <v>61.38</v>
      </c>
      <c r="J5154" s="5">
        <v>0</v>
      </c>
      <c r="K5154" s="5">
        <v>61.38</v>
      </c>
      <c r="L5154" s="5">
        <v>0</v>
      </c>
      <c r="M5154" t="str">
        <f>IF(ISERROR(VLOOKUP(A5154,'[1]Ecart validé'!$A:$A,1,FALSE)),Z5154,"Ecart Validé")</f>
        <v>valid</v>
      </c>
      <c r="R5154" t="s">
        <v>30</v>
      </c>
      <c r="X5154"/>
      <c r="Y5154"/>
      <c r="Z5154" t="s">
        <v>31</v>
      </c>
    </row>
    <row r="5155" spans="1:26" x14ac:dyDescent="0.3">
      <c r="A5155" t="s">
        <v>7034</v>
      </c>
      <c r="B5155" t="s">
        <v>6835</v>
      </c>
      <c r="C5155">
        <v>29628</v>
      </c>
      <c r="D5155" t="str">
        <f>+VLOOKUP(C5155,Param!K:L,2,FALSE)</f>
        <v>ITALGRAFICA SUD SRL</v>
      </c>
      <c r="E5155" t="s">
        <v>7032</v>
      </c>
      <c r="F5155" t="s">
        <v>35</v>
      </c>
      <c r="G5155" t="s">
        <v>29</v>
      </c>
      <c r="H5155" s="5">
        <v>598.52</v>
      </c>
      <c r="I5155" s="5">
        <v>598.51679999999999</v>
      </c>
      <c r="J5155" s="5">
        <v>3.19999999999254E-3</v>
      </c>
      <c r="K5155" s="5">
        <v>598.52</v>
      </c>
      <c r="L5155" s="5">
        <v>0</v>
      </c>
      <c r="M5155" t="str">
        <f>IF(ISERROR(VLOOKUP(A5155,'[1]Ecart validé'!$A:$A,1,FALSE)),Z5155,"Ecart Validé")</f>
        <v>valid</v>
      </c>
      <c r="R5155" t="s">
        <v>30</v>
      </c>
      <c r="X5155"/>
      <c r="Y5155"/>
      <c r="Z5155" t="s">
        <v>31</v>
      </c>
    </row>
    <row r="5156" spans="1:26" x14ac:dyDescent="0.3">
      <c r="A5156" t="s">
        <v>7035</v>
      </c>
      <c r="B5156" t="s">
        <v>6835</v>
      </c>
      <c r="C5156">
        <v>29628</v>
      </c>
      <c r="D5156" t="str">
        <f>+VLOOKUP(C5156,Param!K:L,2,FALSE)</f>
        <v>ITALGRAFICA SUD SRL</v>
      </c>
      <c r="E5156" t="s">
        <v>7032</v>
      </c>
      <c r="F5156" t="s">
        <v>37</v>
      </c>
      <c r="G5156" t="s">
        <v>29</v>
      </c>
      <c r="H5156" s="5">
        <v>238.74</v>
      </c>
      <c r="I5156" s="5">
        <v>238.74199999999999</v>
      </c>
      <c r="J5156" s="5">
        <v>-1.9999999999811202E-3</v>
      </c>
      <c r="K5156" s="5">
        <v>238.74</v>
      </c>
      <c r="L5156" s="5">
        <v>0</v>
      </c>
      <c r="M5156" t="str">
        <f>IF(ISERROR(VLOOKUP(A5156,'[1]Ecart validé'!$A:$A,1,FALSE)),Z5156,"Ecart Validé")</f>
        <v>valid</v>
      </c>
      <c r="R5156" t="s">
        <v>30</v>
      </c>
      <c r="X5156"/>
      <c r="Y5156"/>
      <c r="Z5156" t="s">
        <v>31</v>
      </c>
    </row>
    <row r="5157" spans="1:26" x14ac:dyDescent="0.3">
      <c r="A5157" t="s">
        <v>7036</v>
      </c>
      <c r="B5157" t="s">
        <v>6835</v>
      </c>
      <c r="C5157">
        <v>29662</v>
      </c>
      <c r="D5157" t="str">
        <f>+VLOOKUP(C5157,Param!K:L,2,FALSE)</f>
        <v>SEGAFREDO ZANETTI SPA</v>
      </c>
      <c r="E5157" t="s">
        <v>7037</v>
      </c>
      <c r="F5157" t="s">
        <v>28</v>
      </c>
      <c r="G5157" t="s">
        <v>29</v>
      </c>
      <c r="H5157" s="5">
        <v>297.77</v>
      </c>
      <c r="I5157" s="5">
        <v>297.77019999999999</v>
      </c>
      <c r="J5157" s="5">
        <v>-2.0000000000663901E-4</v>
      </c>
      <c r="K5157" s="5">
        <v>297.77</v>
      </c>
      <c r="L5157" s="5">
        <v>0</v>
      </c>
      <c r="M5157" t="str">
        <f>IF(ISERROR(VLOOKUP(A5157,'[1]Ecart validé'!$A:$A,1,FALSE)),Z5157,"Ecart Validé")</f>
        <v>valid</v>
      </c>
      <c r="R5157" t="s">
        <v>30</v>
      </c>
      <c r="X5157"/>
      <c r="Y5157"/>
      <c r="Z5157" t="s">
        <v>31</v>
      </c>
    </row>
    <row r="5158" spans="1:26" x14ac:dyDescent="0.3">
      <c r="A5158" t="s">
        <v>7038</v>
      </c>
      <c r="B5158" t="s">
        <v>6835</v>
      </c>
      <c r="C5158">
        <v>29662</v>
      </c>
      <c r="D5158" t="str">
        <f>+VLOOKUP(C5158,Param!K:L,2,FALSE)</f>
        <v>SEGAFREDO ZANETTI SPA</v>
      </c>
      <c r="E5158" t="s">
        <v>7037</v>
      </c>
      <c r="F5158" t="s">
        <v>35</v>
      </c>
      <c r="G5158" t="s">
        <v>29</v>
      </c>
      <c r="H5158" s="5">
        <v>140.72999999999999</v>
      </c>
      <c r="I5158" s="5">
        <v>140.72559999999999</v>
      </c>
      <c r="J5158" s="5">
        <v>4.4000000000039502E-3</v>
      </c>
      <c r="K5158" s="5">
        <v>140.72999999999999</v>
      </c>
      <c r="L5158" s="5">
        <v>0</v>
      </c>
      <c r="M5158" t="str">
        <f>IF(ISERROR(VLOOKUP(A5158,'[1]Ecart validé'!$A:$A,1,FALSE)),Z5158,"Ecart Validé")</f>
        <v>valid</v>
      </c>
      <c r="R5158" t="s">
        <v>30</v>
      </c>
      <c r="X5158"/>
      <c r="Y5158"/>
      <c r="Z5158" t="s">
        <v>31</v>
      </c>
    </row>
    <row r="5159" spans="1:26" x14ac:dyDescent="0.3">
      <c r="A5159" t="s">
        <v>7039</v>
      </c>
      <c r="B5159" t="s">
        <v>6835</v>
      </c>
      <c r="C5159">
        <v>29662</v>
      </c>
      <c r="D5159" t="str">
        <f>+VLOOKUP(C5159,Param!K:L,2,FALSE)</f>
        <v>SEGAFREDO ZANETTI SPA</v>
      </c>
      <c r="E5159" t="s">
        <v>7037</v>
      </c>
      <c r="F5159" t="s">
        <v>37</v>
      </c>
      <c r="G5159" t="s">
        <v>29</v>
      </c>
      <c r="H5159" s="5">
        <v>115.04</v>
      </c>
      <c r="I5159" s="5">
        <v>115.0429</v>
      </c>
      <c r="J5159" s="5">
        <v>-2.8999999999967901E-3</v>
      </c>
      <c r="K5159" s="5">
        <v>115.04</v>
      </c>
      <c r="L5159" s="5">
        <v>0</v>
      </c>
      <c r="M5159" t="str">
        <f>IF(ISERROR(VLOOKUP(A5159,'[1]Ecart validé'!$A:$A,1,FALSE)),Z5159,"Ecart Validé")</f>
        <v>valid</v>
      </c>
      <c r="R5159" t="s">
        <v>30</v>
      </c>
      <c r="X5159"/>
      <c r="Y5159"/>
      <c r="Z5159" t="s">
        <v>31</v>
      </c>
    </row>
    <row r="5160" spans="1:26" x14ac:dyDescent="0.3">
      <c r="A5160" t="s">
        <v>7040</v>
      </c>
      <c r="B5160" t="s">
        <v>6835</v>
      </c>
      <c r="C5160">
        <v>29678</v>
      </c>
      <c r="D5160" t="str">
        <f>+VLOOKUP(C5160,Param!K:L,2,FALSE)</f>
        <v>EUROVO S.R.L.</v>
      </c>
      <c r="E5160" t="s">
        <v>7041</v>
      </c>
      <c r="F5160" t="s">
        <v>28</v>
      </c>
      <c r="G5160" t="s">
        <v>29</v>
      </c>
      <c r="H5160" s="5">
        <v>201.36</v>
      </c>
      <c r="I5160" s="5">
        <v>201.3623</v>
      </c>
      <c r="J5160" s="5">
        <v>-2.29999999999108E-3</v>
      </c>
      <c r="K5160" s="5">
        <v>201.36</v>
      </c>
      <c r="L5160" s="5">
        <v>0</v>
      </c>
      <c r="M5160" t="str">
        <f>IF(ISERROR(VLOOKUP(A5160,'[1]Ecart validé'!$A:$A,1,FALSE)),Z5160,"Ecart Validé")</f>
        <v>valid</v>
      </c>
      <c r="R5160" t="s">
        <v>30</v>
      </c>
      <c r="X5160"/>
      <c r="Y5160"/>
      <c r="Z5160" t="s">
        <v>31</v>
      </c>
    </row>
    <row r="5161" spans="1:26" x14ac:dyDescent="0.3">
      <c r="A5161" t="s">
        <v>7042</v>
      </c>
      <c r="B5161" t="s">
        <v>6835</v>
      </c>
      <c r="C5161">
        <v>29678</v>
      </c>
      <c r="D5161" t="str">
        <f>+VLOOKUP(C5161,Param!K:L,2,FALSE)</f>
        <v>EUROVO S.R.L.</v>
      </c>
      <c r="E5161" t="s">
        <v>7041</v>
      </c>
      <c r="F5161" t="s">
        <v>35</v>
      </c>
      <c r="G5161" t="s">
        <v>29</v>
      </c>
      <c r="H5161" s="5">
        <v>9.4600000000000009</v>
      </c>
      <c r="I5161" s="5">
        <v>9.4565999999999999</v>
      </c>
      <c r="J5161" s="5">
        <v>3.40000000000095E-3</v>
      </c>
      <c r="K5161" s="5">
        <v>9.4600000000000009</v>
      </c>
      <c r="L5161" s="5">
        <v>0</v>
      </c>
      <c r="M5161" t="str">
        <f>IF(ISERROR(VLOOKUP(A5161,'[1]Ecart validé'!$A:$A,1,FALSE)),Z5161,"Ecart Validé")</f>
        <v>valid</v>
      </c>
      <c r="R5161" t="s">
        <v>30</v>
      </c>
      <c r="X5161"/>
      <c r="Y5161"/>
      <c r="Z5161" t="s">
        <v>31</v>
      </c>
    </row>
    <row r="5162" spans="1:26" x14ac:dyDescent="0.3">
      <c r="A5162" t="s">
        <v>7043</v>
      </c>
      <c r="B5162" t="s">
        <v>6835</v>
      </c>
      <c r="C5162">
        <v>29678</v>
      </c>
      <c r="D5162" t="str">
        <f>+VLOOKUP(C5162,Param!K:L,2,FALSE)</f>
        <v>EUROVO S.R.L.</v>
      </c>
      <c r="E5162" t="s">
        <v>7041</v>
      </c>
      <c r="F5162" t="s">
        <v>37</v>
      </c>
      <c r="G5162" t="s">
        <v>29</v>
      </c>
      <c r="H5162" s="5">
        <v>5.94</v>
      </c>
      <c r="I5162" s="5">
        <v>5.9432999999999998</v>
      </c>
      <c r="J5162" s="5">
        <v>-3.2999999999994102E-3</v>
      </c>
      <c r="K5162" s="5">
        <v>5.94</v>
      </c>
      <c r="L5162" s="5">
        <v>0</v>
      </c>
      <c r="M5162" t="str">
        <f>IF(ISERROR(VLOOKUP(A5162,'[1]Ecart validé'!$A:$A,1,FALSE)),Z5162,"Ecart Validé")</f>
        <v>valid</v>
      </c>
      <c r="R5162" t="s">
        <v>30</v>
      </c>
      <c r="X5162"/>
      <c r="Y5162"/>
      <c r="Z5162" t="s">
        <v>31</v>
      </c>
    </row>
    <row r="5163" spans="1:26" x14ac:dyDescent="0.3">
      <c r="A5163" t="s">
        <v>7044</v>
      </c>
      <c r="B5163" t="s">
        <v>6835</v>
      </c>
      <c r="C5163">
        <v>29816</v>
      </c>
      <c r="D5163" t="str">
        <f>+VLOOKUP(C5163,Param!K:L,2,FALSE)</f>
        <v>PARTESA S.R.L.</v>
      </c>
      <c r="E5163" t="s">
        <v>7045</v>
      </c>
      <c r="F5163" t="s">
        <v>37</v>
      </c>
      <c r="G5163" t="s">
        <v>29</v>
      </c>
      <c r="H5163" s="5">
        <v>3336.82</v>
      </c>
      <c r="I5163" s="5">
        <v>3336.8204999999998</v>
      </c>
      <c r="J5163" s="5">
        <v>-4.9999999964711595E-4</v>
      </c>
      <c r="K5163" s="5">
        <v>3336.82</v>
      </c>
      <c r="L5163" s="5">
        <v>0</v>
      </c>
      <c r="M5163" t="str">
        <f>IF(ISERROR(VLOOKUP(A5163,'[1]Ecart validé'!$A:$A,1,FALSE)),Z5163,"Ecart Validé")</f>
        <v>valid</v>
      </c>
      <c r="R5163" t="s">
        <v>30</v>
      </c>
      <c r="X5163"/>
      <c r="Y5163"/>
      <c r="Z5163" t="s">
        <v>31</v>
      </c>
    </row>
    <row r="5164" spans="1:26" x14ac:dyDescent="0.3">
      <c r="A5164" t="s">
        <v>7046</v>
      </c>
      <c r="B5164" t="s">
        <v>6835</v>
      </c>
      <c r="C5164">
        <v>29833</v>
      </c>
      <c r="D5164" t="str">
        <f>+VLOOKUP(C5164,Param!K:L,2,FALSE)</f>
        <v>S.I.P.A. Spa (BINDI)</v>
      </c>
      <c r="E5164" t="s">
        <v>7047</v>
      </c>
      <c r="F5164" t="s">
        <v>28</v>
      </c>
      <c r="G5164" t="s">
        <v>29</v>
      </c>
      <c r="H5164" s="5">
        <v>746.42</v>
      </c>
      <c r="I5164" s="5">
        <v>746.423</v>
      </c>
      <c r="J5164" s="5">
        <v>-3.0000000000427402E-3</v>
      </c>
      <c r="K5164" s="5">
        <v>746.42</v>
      </c>
      <c r="L5164" s="5">
        <v>0</v>
      </c>
      <c r="M5164" t="str">
        <f>IF(ISERROR(VLOOKUP(A5164,'[1]Ecart validé'!$A:$A,1,FALSE)),Z5164,"Ecart Validé")</f>
        <v>valid</v>
      </c>
      <c r="R5164" t="s">
        <v>30</v>
      </c>
      <c r="X5164"/>
      <c r="Y5164"/>
      <c r="Z5164" t="s">
        <v>31</v>
      </c>
    </row>
    <row r="5165" spans="1:26" x14ac:dyDescent="0.3">
      <c r="A5165" t="s">
        <v>7048</v>
      </c>
      <c r="B5165" t="s">
        <v>6835</v>
      </c>
      <c r="C5165">
        <v>29833</v>
      </c>
      <c r="D5165" t="str">
        <f>+VLOOKUP(C5165,Param!K:L,2,FALSE)</f>
        <v>S.I.P.A. Spa (BINDI)</v>
      </c>
      <c r="E5165" t="s">
        <v>7047</v>
      </c>
      <c r="F5165" t="s">
        <v>33</v>
      </c>
      <c r="G5165" t="s">
        <v>29</v>
      </c>
      <c r="H5165" s="5">
        <v>53.97</v>
      </c>
      <c r="I5165" s="5">
        <v>53.966900000000003</v>
      </c>
      <c r="J5165" s="5">
        <v>3.0999999999963201E-3</v>
      </c>
      <c r="K5165" s="5">
        <v>53.97</v>
      </c>
      <c r="L5165" s="5">
        <v>0</v>
      </c>
      <c r="M5165" t="str">
        <f>IF(ISERROR(VLOOKUP(A5165,'[1]Ecart validé'!$A:$A,1,FALSE)),Z5165,"Ecart Validé")</f>
        <v>valid</v>
      </c>
      <c r="R5165" t="s">
        <v>30</v>
      </c>
      <c r="X5165"/>
      <c r="Y5165"/>
      <c r="Z5165" t="s">
        <v>31</v>
      </c>
    </row>
    <row r="5166" spans="1:26" x14ac:dyDescent="0.3">
      <c r="A5166" t="s">
        <v>7049</v>
      </c>
      <c r="B5166" t="s">
        <v>6835</v>
      </c>
      <c r="C5166">
        <v>29833</v>
      </c>
      <c r="D5166" t="str">
        <f>+VLOOKUP(C5166,Param!K:L,2,FALSE)</f>
        <v>S.I.P.A. Spa (BINDI)</v>
      </c>
      <c r="E5166" t="s">
        <v>7047</v>
      </c>
      <c r="F5166" t="s">
        <v>35</v>
      </c>
      <c r="G5166" t="s">
        <v>29</v>
      </c>
      <c r="H5166" s="5">
        <v>312.14</v>
      </c>
      <c r="I5166" s="5">
        <v>312.1404</v>
      </c>
      <c r="J5166" s="5">
        <v>-3.9999999989959103E-4</v>
      </c>
      <c r="K5166" s="5">
        <v>312.14</v>
      </c>
      <c r="L5166" s="5">
        <v>0</v>
      </c>
      <c r="M5166" t="str">
        <f>IF(ISERROR(VLOOKUP(A5166,'[1]Ecart validé'!$A:$A,1,FALSE)),Z5166,"Ecart Validé")</f>
        <v>valid</v>
      </c>
      <c r="R5166" t="s">
        <v>30</v>
      </c>
      <c r="X5166"/>
      <c r="Y5166"/>
      <c r="Z5166" t="s">
        <v>31</v>
      </c>
    </row>
    <row r="5167" spans="1:26" x14ac:dyDescent="0.3">
      <c r="A5167" t="s">
        <v>7050</v>
      </c>
      <c r="B5167" t="s">
        <v>6835</v>
      </c>
      <c r="C5167">
        <v>29833</v>
      </c>
      <c r="D5167" t="str">
        <f>+VLOOKUP(C5167,Param!K:L,2,FALSE)</f>
        <v>S.I.P.A. Spa (BINDI)</v>
      </c>
      <c r="E5167" t="s">
        <v>7047</v>
      </c>
      <c r="F5167" t="s">
        <v>37</v>
      </c>
      <c r="G5167" t="s">
        <v>29</v>
      </c>
      <c r="H5167" s="5">
        <v>251.97</v>
      </c>
      <c r="I5167" s="5">
        <v>251.96629999999999</v>
      </c>
      <c r="J5167" s="5">
        <v>3.70000000000914E-3</v>
      </c>
      <c r="K5167" s="5">
        <v>251.97</v>
      </c>
      <c r="L5167" s="5">
        <v>0</v>
      </c>
      <c r="M5167" t="str">
        <f>IF(ISERROR(VLOOKUP(A5167,'[1]Ecart validé'!$A:$A,1,FALSE)),Z5167,"Ecart Validé")</f>
        <v>valid</v>
      </c>
      <c r="R5167" t="s">
        <v>30</v>
      </c>
      <c r="X5167"/>
      <c r="Y5167"/>
      <c r="Z5167" t="s">
        <v>31</v>
      </c>
    </row>
    <row r="5168" spans="1:26" x14ac:dyDescent="0.3">
      <c r="A5168" t="s">
        <v>7051</v>
      </c>
      <c r="B5168" t="s">
        <v>6835</v>
      </c>
      <c r="C5168">
        <v>29849</v>
      </c>
      <c r="D5168" t="str">
        <f>+VLOOKUP(C5168,Param!K:L,2,FALSE)</f>
        <v>MAGRIS SPA</v>
      </c>
      <c r="E5168" t="s">
        <v>7052</v>
      </c>
      <c r="F5168" t="s">
        <v>28</v>
      </c>
      <c r="G5168" t="s">
        <v>29</v>
      </c>
      <c r="H5168" s="5">
        <v>585.79999999999995</v>
      </c>
      <c r="I5168" s="5">
        <v>585.80020000000002</v>
      </c>
      <c r="J5168" s="5">
        <v>-2.00000000063482E-4</v>
      </c>
      <c r="K5168" s="5">
        <v>585.79999999999995</v>
      </c>
      <c r="L5168" s="5">
        <v>0</v>
      </c>
      <c r="M5168" t="str">
        <f>IF(ISERROR(VLOOKUP(A5168,'[1]Ecart validé'!$A:$A,1,FALSE)),Z5168,"Ecart Validé")</f>
        <v>valid</v>
      </c>
      <c r="R5168" t="s">
        <v>30</v>
      </c>
      <c r="X5168"/>
      <c r="Y5168"/>
      <c r="Z5168" t="s">
        <v>31</v>
      </c>
    </row>
    <row r="5169" spans="1:26" x14ac:dyDescent="0.3">
      <c r="A5169" t="s">
        <v>7053</v>
      </c>
      <c r="B5169" t="s">
        <v>6835</v>
      </c>
      <c r="C5169">
        <v>29849</v>
      </c>
      <c r="D5169" t="str">
        <f>+VLOOKUP(C5169,Param!K:L,2,FALSE)</f>
        <v>MAGRIS SPA</v>
      </c>
      <c r="E5169" t="s">
        <v>7052</v>
      </c>
      <c r="F5169" t="s">
        <v>33</v>
      </c>
      <c r="G5169" t="s">
        <v>29</v>
      </c>
      <c r="H5169" s="5">
        <v>43.59</v>
      </c>
      <c r="I5169" s="5">
        <v>43.5944</v>
      </c>
      <c r="J5169" s="5">
        <v>-4.39999999999685E-3</v>
      </c>
      <c r="K5169" s="5">
        <v>43.59</v>
      </c>
      <c r="L5169" s="5">
        <v>0</v>
      </c>
      <c r="M5169" t="str">
        <f>IF(ISERROR(VLOOKUP(A5169,'[1]Ecart validé'!$A:$A,1,FALSE)),Z5169,"Ecart Validé")</f>
        <v>valid</v>
      </c>
      <c r="R5169" t="s">
        <v>30</v>
      </c>
      <c r="X5169"/>
      <c r="Y5169"/>
      <c r="Z5169" t="s">
        <v>31</v>
      </c>
    </row>
    <row r="5170" spans="1:26" x14ac:dyDescent="0.3">
      <c r="A5170" t="s">
        <v>7054</v>
      </c>
      <c r="B5170" t="s">
        <v>6835</v>
      </c>
      <c r="C5170">
        <v>29849</v>
      </c>
      <c r="D5170" t="str">
        <f>+VLOOKUP(C5170,Param!K:L,2,FALSE)</f>
        <v>MAGRIS SPA</v>
      </c>
      <c r="E5170" t="s">
        <v>7052</v>
      </c>
      <c r="F5170" t="s">
        <v>35</v>
      </c>
      <c r="G5170" t="s">
        <v>29</v>
      </c>
      <c r="H5170" s="5">
        <v>165.57</v>
      </c>
      <c r="I5170" s="5">
        <v>165.566</v>
      </c>
      <c r="J5170" s="5">
        <v>3.9999999999906699E-3</v>
      </c>
      <c r="K5170" s="5">
        <v>165.57</v>
      </c>
      <c r="L5170" s="5">
        <v>0</v>
      </c>
      <c r="M5170" t="str">
        <f>IF(ISERROR(VLOOKUP(A5170,'[1]Ecart validé'!$A:$A,1,FALSE)),Z5170,"Ecart Validé")</f>
        <v>valid</v>
      </c>
      <c r="R5170" t="s">
        <v>30</v>
      </c>
      <c r="X5170"/>
      <c r="Y5170"/>
      <c r="Z5170" t="s">
        <v>31</v>
      </c>
    </row>
    <row r="5171" spans="1:26" x14ac:dyDescent="0.3">
      <c r="A5171" t="s">
        <v>7055</v>
      </c>
      <c r="B5171" t="s">
        <v>6835</v>
      </c>
      <c r="C5171">
        <v>29849</v>
      </c>
      <c r="D5171" t="str">
        <f>+VLOOKUP(C5171,Param!K:L,2,FALSE)</f>
        <v>MAGRIS SPA</v>
      </c>
      <c r="E5171" t="s">
        <v>7052</v>
      </c>
      <c r="F5171" t="s">
        <v>37</v>
      </c>
      <c r="G5171" t="s">
        <v>29</v>
      </c>
      <c r="H5171" s="5">
        <v>154.22999999999999</v>
      </c>
      <c r="I5171" s="5">
        <v>154.22620000000001</v>
      </c>
      <c r="J5171" s="5">
        <v>3.7999999999840301E-3</v>
      </c>
      <c r="K5171" s="5">
        <v>154.22999999999999</v>
      </c>
      <c r="L5171" s="5">
        <v>0</v>
      </c>
      <c r="M5171" t="str">
        <f>IF(ISERROR(VLOOKUP(A5171,'[1]Ecart validé'!$A:$A,1,FALSE)),Z5171,"Ecart Validé")</f>
        <v>valid</v>
      </c>
      <c r="R5171" t="s">
        <v>30</v>
      </c>
      <c r="X5171"/>
      <c r="Y5171"/>
      <c r="Z5171" t="s">
        <v>31</v>
      </c>
    </row>
    <row r="5172" spans="1:26" x14ac:dyDescent="0.3">
      <c r="A5172" t="s">
        <v>7056</v>
      </c>
      <c r="B5172" t="s">
        <v>6835</v>
      </c>
      <c r="C5172">
        <v>29852</v>
      </c>
      <c r="D5172" t="str">
        <f>+VLOOKUP(C5172,Param!K:L,2,FALSE)</f>
        <v>MARCHESI ANTINORI S.P.A.</v>
      </c>
      <c r="E5172" t="s">
        <v>7057</v>
      </c>
      <c r="F5172" t="s">
        <v>28</v>
      </c>
      <c r="G5172" t="s">
        <v>29</v>
      </c>
      <c r="H5172" s="5">
        <v>354.96</v>
      </c>
      <c r="I5172" s="5">
        <v>354.95639999999997</v>
      </c>
      <c r="J5172" s="5">
        <v>3.6000000000058199E-3</v>
      </c>
      <c r="K5172" s="5">
        <v>354.96</v>
      </c>
      <c r="L5172" s="5">
        <v>0</v>
      </c>
      <c r="M5172" t="str">
        <f>IF(ISERROR(VLOOKUP(A5172,'[1]Ecart validé'!$A:$A,1,FALSE)),Z5172,"Ecart Validé")</f>
        <v>valid</v>
      </c>
      <c r="R5172" t="s">
        <v>30</v>
      </c>
      <c r="X5172"/>
      <c r="Y5172"/>
      <c r="Z5172" t="s">
        <v>31</v>
      </c>
    </row>
    <row r="5173" spans="1:26" x14ac:dyDescent="0.3">
      <c r="A5173" t="s">
        <v>7058</v>
      </c>
      <c r="B5173" t="s">
        <v>6835</v>
      </c>
      <c r="C5173">
        <v>29852</v>
      </c>
      <c r="D5173" t="str">
        <f>+VLOOKUP(C5173,Param!K:L,2,FALSE)</f>
        <v>MARCHESI ANTINORI S.P.A.</v>
      </c>
      <c r="E5173" t="s">
        <v>7057</v>
      </c>
      <c r="F5173" t="s">
        <v>33</v>
      </c>
      <c r="G5173" t="s">
        <v>29</v>
      </c>
      <c r="H5173" s="5">
        <v>10.029999999999999</v>
      </c>
      <c r="I5173" s="5">
        <v>10.0276</v>
      </c>
      <c r="J5173" s="5">
        <v>2.39999999999973E-3</v>
      </c>
      <c r="K5173" s="5">
        <v>10.029999999999999</v>
      </c>
      <c r="L5173" s="5">
        <v>0</v>
      </c>
      <c r="M5173" t="str">
        <f>IF(ISERROR(VLOOKUP(A5173,'[1]Ecart validé'!$A:$A,1,FALSE)),Z5173,"Ecart Validé")</f>
        <v>valid</v>
      </c>
      <c r="R5173" t="s">
        <v>30</v>
      </c>
      <c r="X5173"/>
      <c r="Y5173"/>
      <c r="Z5173" t="s">
        <v>31</v>
      </c>
    </row>
    <row r="5174" spans="1:26" x14ac:dyDescent="0.3">
      <c r="A5174" t="s">
        <v>7059</v>
      </c>
      <c r="B5174" t="s">
        <v>6835</v>
      </c>
      <c r="C5174">
        <v>29852</v>
      </c>
      <c r="D5174" t="str">
        <f>+VLOOKUP(C5174,Param!K:L,2,FALSE)</f>
        <v>MARCHESI ANTINORI S.P.A.</v>
      </c>
      <c r="E5174" t="s">
        <v>7057</v>
      </c>
      <c r="F5174" t="s">
        <v>35</v>
      </c>
      <c r="G5174" t="s">
        <v>29</v>
      </c>
      <c r="H5174" s="5">
        <v>37.29</v>
      </c>
      <c r="I5174" s="5">
        <v>37.2896</v>
      </c>
      <c r="J5174" s="5">
        <v>3.9999999999906701E-4</v>
      </c>
      <c r="K5174" s="5">
        <v>37.29</v>
      </c>
      <c r="L5174" s="5">
        <v>0</v>
      </c>
      <c r="M5174" t="str">
        <f>IF(ISERROR(VLOOKUP(A5174,'[1]Ecart validé'!$A:$A,1,FALSE)),Z5174,"Ecart Validé")</f>
        <v>valid</v>
      </c>
      <c r="R5174" t="s">
        <v>30</v>
      </c>
      <c r="X5174"/>
      <c r="Y5174"/>
      <c r="Z5174" t="s">
        <v>31</v>
      </c>
    </row>
    <row r="5175" spans="1:26" x14ac:dyDescent="0.3">
      <c r="A5175" t="s">
        <v>7060</v>
      </c>
      <c r="B5175" t="s">
        <v>6835</v>
      </c>
      <c r="C5175">
        <v>29852</v>
      </c>
      <c r="D5175" t="str">
        <f>+VLOOKUP(C5175,Param!K:L,2,FALSE)</f>
        <v>MARCHESI ANTINORI S.P.A.</v>
      </c>
      <c r="E5175" t="s">
        <v>7057</v>
      </c>
      <c r="F5175" t="s">
        <v>37</v>
      </c>
      <c r="G5175" t="s">
        <v>29</v>
      </c>
      <c r="H5175" s="5">
        <v>74.22</v>
      </c>
      <c r="I5175" s="5">
        <v>74.218000000000004</v>
      </c>
      <c r="J5175" s="5">
        <v>1.9999999999953302E-3</v>
      </c>
      <c r="K5175" s="5">
        <v>74.22</v>
      </c>
      <c r="L5175" s="5">
        <v>0</v>
      </c>
      <c r="M5175" t="str">
        <f>IF(ISERROR(VLOOKUP(A5175,'[1]Ecart validé'!$A:$A,1,FALSE)),Z5175,"Ecart Validé")</f>
        <v>valid</v>
      </c>
      <c r="R5175" t="s">
        <v>30</v>
      </c>
      <c r="X5175"/>
      <c r="Y5175"/>
      <c r="Z5175" t="s">
        <v>31</v>
      </c>
    </row>
    <row r="5176" spans="1:26" x14ac:dyDescent="0.3">
      <c r="A5176" t="s">
        <v>7061</v>
      </c>
      <c r="B5176" t="s">
        <v>6835</v>
      </c>
      <c r="C5176">
        <v>29939</v>
      </c>
      <c r="D5176" t="str">
        <f>+VLOOKUP(C5176,Param!K:L,2,FALSE)</f>
        <v>SONEPAR ITALIA SPA UNIPERSONALE</v>
      </c>
      <c r="E5176" t="s">
        <v>7062</v>
      </c>
      <c r="F5176" t="s">
        <v>51</v>
      </c>
      <c r="G5176" t="s">
        <v>29</v>
      </c>
      <c r="H5176" s="5">
        <v>338.53</v>
      </c>
      <c r="I5176" s="5">
        <v>338.53129999999999</v>
      </c>
      <c r="J5176" s="5">
        <v>-1.3000000000147299E-3</v>
      </c>
      <c r="K5176" s="5">
        <v>338.53</v>
      </c>
      <c r="L5176" s="5">
        <v>0</v>
      </c>
      <c r="M5176" t="str">
        <f>IF(ISERROR(VLOOKUP(A5176,'[1]Ecart validé'!$A:$A,1,FALSE)),Z5176,"Ecart Validé")</f>
        <v>valid</v>
      </c>
      <c r="R5176" t="s">
        <v>30</v>
      </c>
      <c r="X5176"/>
      <c r="Y5176"/>
      <c r="Z5176" t="s">
        <v>31</v>
      </c>
    </row>
    <row r="5177" spans="1:26" x14ac:dyDescent="0.3">
      <c r="A5177" t="s">
        <v>7063</v>
      </c>
      <c r="B5177" t="s">
        <v>6835</v>
      </c>
      <c r="C5177">
        <v>29976</v>
      </c>
      <c r="D5177" t="str">
        <f>+VLOOKUP(C5177,Param!K:L,2,FALSE)</f>
        <v>CONOR SRL</v>
      </c>
      <c r="E5177" t="s">
        <v>7064</v>
      </c>
      <c r="F5177" t="s">
        <v>28</v>
      </c>
      <c r="G5177" t="s">
        <v>29</v>
      </c>
      <c r="H5177" s="5">
        <v>1387.06</v>
      </c>
      <c r="I5177" s="5">
        <v>1387.0648000000001</v>
      </c>
      <c r="J5177" s="5">
        <v>-4.80000000015934E-3</v>
      </c>
      <c r="K5177" s="5">
        <v>1387.06</v>
      </c>
      <c r="L5177" s="5">
        <v>0</v>
      </c>
      <c r="M5177" t="str">
        <f>IF(ISERROR(VLOOKUP(A5177,'[1]Ecart validé'!$A:$A,1,FALSE)),Z5177,"Ecart Validé")</f>
        <v>valid</v>
      </c>
      <c r="R5177" t="s">
        <v>30</v>
      </c>
      <c r="X5177"/>
      <c r="Y5177"/>
      <c r="Z5177" t="s">
        <v>31</v>
      </c>
    </row>
    <row r="5178" spans="1:26" x14ac:dyDescent="0.3">
      <c r="A5178" t="s">
        <v>7065</v>
      </c>
      <c r="B5178" t="s">
        <v>6835</v>
      </c>
      <c r="C5178">
        <v>29976</v>
      </c>
      <c r="D5178" t="str">
        <f>+VLOOKUP(C5178,Param!K:L,2,FALSE)</f>
        <v>CONOR SRL</v>
      </c>
      <c r="E5178" t="s">
        <v>7064</v>
      </c>
      <c r="F5178" t="s">
        <v>33</v>
      </c>
      <c r="G5178" t="s">
        <v>29</v>
      </c>
      <c r="H5178" s="5">
        <v>52.81</v>
      </c>
      <c r="I5178" s="5">
        <v>52.8095</v>
      </c>
      <c r="J5178" s="5">
        <v>5.0000000000238699E-4</v>
      </c>
      <c r="K5178" s="5">
        <v>52.81</v>
      </c>
      <c r="L5178" s="5">
        <v>0</v>
      </c>
      <c r="M5178" t="str">
        <f>IF(ISERROR(VLOOKUP(A5178,'[1]Ecart validé'!$A:$A,1,FALSE)),Z5178,"Ecart Validé")</f>
        <v>valid</v>
      </c>
      <c r="R5178" t="s">
        <v>30</v>
      </c>
      <c r="X5178"/>
      <c r="Y5178"/>
      <c r="Z5178" t="s">
        <v>31</v>
      </c>
    </row>
    <row r="5179" spans="1:26" x14ac:dyDescent="0.3">
      <c r="A5179" t="s">
        <v>7066</v>
      </c>
      <c r="B5179" t="s">
        <v>6835</v>
      </c>
      <c r="C5179">
        <v>29976</v>
      </c>
      <c r="D5179" t="str">
        <f>+VLOOKUP(C5179,Param!K:L,2,FALSE)</f>
        <v>CONOR SRL</v>
      </c>
      <c r="E5179" t="s">
        <v>7064</v>
      </c>
      <c r="F5179" t="s">
        <v>35</v>
      </c>
      <c r="G5179" t="s">
        <v>29</v>
      </c>
      <c r="H5179" s="5">
        <v>362.83</v>
      </c>
      <c r="I5179" s="5">
        <v>362.82870000000003</v>
      </c>
      <c r="J5179" s="5">
        <v>1.29999999995789E-3</v>
      </c>
      <c r="K5179" s="5">
        <v>362.83</v>
      </c>
      <c r="L5179" s="5">
        <v>0</v>
      </c>
      <c r="M5179" t="str">
        <f>IF(ISERROR(VLOOKUP(A5179,'[1]Ecart validé'!$A:$A,1,FALSE)),Z5179,"Ecart Validé")</f>
        <v>valid</v>
      </c>
      <c r="R5179" t="s">
        <v>30</v>
      </c>
      <c r="X5179"/>
      <c r="Y5179"/>
      <c r="Z5179" t="s">
        <v>31</v>
      </c>
    </row>
    <row r="5180" spans="1:26" x14ac:dyDescent="0.3">
      <c r="A5180" t="s">
        <v>7067</v>
      </c>
      <c r="B5180" t="s">
        <v>6835</v>
      </c>
      <c r="C5180">
        <v>29976</v>
      </c>
      <c r="D5180" t="str">
        <f>+VLOOKUP(C5180,Param!K:L,2,FALSE)</f>
        <v>CONOR SRL</v>
      </c>
      <c r="E5180" t="s">
        <v>7064</v>
      </c>
      <c r="F5180" t="s">
        <v>37</v>
      </c>
      <c r="G5180" t="s">
        <v>29</v>
      </c>
      <c r="H5180" s="5">
        <v>246.1</v>
      </c>
      <c r="I5180" s="5">
        <v>246.1026</v>
      </c>
      <c r="J5180" s="5">
        <v>-2.6000000000010398E-3</v>
      </c>
      <c r="K5180" s="5">
        <v>246.1</v>
      </c>
      <c r="L5180" s="5">
        <v>0</v>
      </c>
      <c r="M5180" t="str">
        <f>IF(ISERROR(VLOOKUP(A5180,'[1]Ecart validé'!$A:$A,1,FALSE)),Z5180,"Ecart Validé")</f>
        <v>valid</v>
      </c>
      <c r="R5180" t="s">
        <v>30</v>
      </c>
      <c r="X5180"/>
      <c r="Y5180"/>
      <c r="Z5180" t="s">
        <v>31</v>
      </c>
    </row>
    <row r="5181" spans="1:26" x14ac:dyDescent="0.3">
      <c r="A5181" t="s">
        <v>7068</v>
      </c>
      <c r="B5181" t="s">
        <v>6835</v>
      </c>
      <c r="C5181">
        <v>30022</v>
      </c>
      <c r="D5181" t="str">
        <f>+VLOOKUP(C5181,Param!K:L,2,FALSE)</f>
        <v>VELOX SERVIZI SRL UNIPERSONALE</v>
      </c>
      <c r="E5181" t="s">
        <v>7069</v>
      </c>
      <c r="F5181" t="s">
        <v>28</v>
      </c>
      <c r="G5181" t="s">
        <v>29</v>
      </c>
      <c r="H5181" s="5">
        <v>1487.2</v>
      </c>
      <c r="I5181" s="5">
        <v>1487.2003999999999</v>
      </c>
      <c r="J5181" s="5">
        <v>-3.9999999989959103E-4</v>
      </c>
      <c r="K5181" s="5">
        <v>1487.2</v>
      </c>
      <c r="L5181" s="5">
        <v>0</v>
      </c>
      <c r="M5181" t="str">
        <f>IF(ISERROR(VLOOKUP(A5181,'[1]Ecart validé'!$A:$A,1,FALSE)),Z5181,"Ecart Validé")</f>
        <v>valid</v>
      </c>
      <c r="R5181" t="s">
        <v>30</v>
      </c>
      <c r="X5181"/>
      <c r="Y5181"/>
      <c r="Z5181" t="s">
        <v>31</v>
      </c>
    </row>
    <row r="5182" spans="1:26" x14ac:dyDescent="0.3">
      <c r="A5182" t="s">
        <v>7070</v>
      </c>
      <c r="B5182" t="s">
        <v>6835</v>
      </c>
      <c r="C5182">
        <v>30022</v>
      </c>
      <c r="D5182" t="str">
        <f>+VLOOKUP(C5182,Param!K:L,2,FALSE)</f>
        <v>VELOX SERVIZI SRL UNIPERSONALE</v>
      </c>
      <c r="E5182" t="s">
        <v>7069</v>
      </c>
      <c r="F5182" t="s">
        <v>33</v>
      </c>
      <c r="G5182" t="s">
        <v>29</v>
      </c>
      <c r="H5182" s="5">
        <v>35.74</v>
      </c>
      <c r="I5182" s="5">
        <v>35.7408</v>
      </c>
      <c r="J5182" s="5">
        <v>-7.9999999999813499E-4</v>
      </c>
      <c r="K5182" s="5">
        <v>35.74</v>
      </c>
      <c r="L5182" s="5">
        <v>0</v>
      </c>
      <c r="M5182" t="str">
        <f>IF(ISERROR(VLOOKUP(A5182,'[1]Ecart validé'!$A:$A,1,FALSE)),Z5182,"Ecart Validé")</f>
        <v>valid</v>
      </c>
      <c r="R5182" t="s">
        <v>30</v>
      </c>
      <c r="X5182"/>
      <c r="Y5182"/>
      <c r="Z5182" t="s">
        <v>31</v>
      </c>
    </row>
    <row r="5183" spans="1:26" x14ac:dyDescent="0.3">
      <c r="A5183" t="s">
        <v>7071</v>
      </c>
      <c r="B5183" t="s">
        <v>6835</v>
      </c>
      <c r="C5183">
        <v>30022</v>
      </c>
      <c r="D5183" t="str">
        <f>+VLOOKUP(C5183,Param!K:L,2,FALSE)</f>
        <v>VELOX SERVIZI SRL UNIPERSONALE</v>
      </c>
      <c r="E5183" t="s">
        <v>7069</v>
      </c>
      <c r="F5183" t="s">
        <v>35</v>
      </c>
      <c r="G5183" t="s">
        <v>29</v>
      </c>
      <c r="H5183" s="5">
        <v>600.98</v>
      </c>
      <c r="I5183" s="5">
        <v>600.98220000000003</v>
      </c>
      <c r="J5183" s="5">
        <v>-2.2000000000161799E-3</v>
      </c>
      <c r="K5183" s="5">
        <v>600.98</v>
      </c>
      <c r="L5183" s="5">
        <v>0</v>
      </c>
      <c r="M5183" t="str">
        <f>IF(ISERROR(VLOOKUP(A5183,'[1]Ecart validé'!$A:$A,1,FALSE)),Z5183,"Ecart Validé")</f>
        <v>valid</v>
      </c>
      <c r="R5183" t="s">
        <v>30</v>
      </c>
      <c r="X5183"/>
      <c r="Y5183"/>
      <c r="Z5183" t="s">
        <v>31</v>
      </c>
    </row>
    <row r="5184" spans="1:26" x14ac:dyDescent="0.3">
      <c r="A5184" t="s">
        <v>7072</v>
      </c>
      <c r="B5184" t="s">
        <v>6835</v>
      </c>
      <c r="C5184">
        <v>30022</v>
      </c>
      <c r="D5184" t="str">
        <f>+VLOOKUP(C5184,Param!K:L,2,FALSE)</f>
        <v>VELOX SERVIZI SRL UNIPERSONALE</v>
      </c>
      <c r="E5184" t="s">
        <v>7069</v>
      </c>
      <c r="F5184" t="s">
        <v>37</v>
      </c>
      <c r="G5184" t="s">
        <v>29</v>
      </c>
      <c r="H5184" s="5">
        <v>554.29999999999995</v>
      </c>
      <c r="I5184" s="5">
        <v>554.29880000000003</v>
      </c>
      <c r="J5184" s="5">
        <v>1.1999999999261399E-3</v>
      </c>
      <c r="K5184" s="5">
        <v>554.29999999999995</v>
      </c>
      <c r="L5184" s="5">
        <v>0</v>
      </c>
      <c r="M5184" t="str">
        <f>IF(ISERROR(VLOOKUP(A5184,'[1]Ecart validé'!$A:$A,1,FALSE)),Z5184,"Ecart Validé")</f>
        <v>valid</v>
      </c>
      <c r="R5184" t="s">
        <v>30</v>
      </c>
      <c r="X5184"/>
      <c r="Y5184"/>
      <c r="Z5184" t="s">
        <v>31</v>
      </c>
    </row>
    <row r="5185" spans="1:26" x14ac:dyDescent="0.3">
      <c r="A5185" t="s">
        <v>7073</v>
      </c>
      <c r="B5185" t="s">
        <v>6835</v>
      </c>
      <c r="C5185">
        <v>30036</v>
      </c>
      <c r="D5185" t="str">
        <f>+VLOOKUP(C5185,Param!K:L,2,FALSE)</f>
        <v>CULLIGAN ITALIANA SPA</v>
      </c>
      <c r="E5185" t="s">
        <v>7074</v>
      </c>
      <c r="F5185" t="s">
        <v>28</v>
      </c>
      <c r="G5185" t="s">
        <v>29</v>
      </c>
      <c r="H5185" s="5">
        <v>445.18</v>
      </c>
      <c r="I5185" s="5">
        <v>445.17759999999998</v>
      </c>
      <c r="J5185" s="5">
        <v>2.4000000000228201E-3</v>
      </c>
      <c r="K5185" s="5">
        <v>445.18</v>
      </c>
      <c r="L5185" s="5">
        <v>0</v>
      </c>
      <c r="M5185" t="str">
        <f>IF(ISERROR(VLOOKUP(A5185,'[1]Ecart validé'!$A:$A,1,FALSE)),Z5185,"Ecart Validé")</f>
        <v>valid</v>
      </c>
      <c r="R5185" t="s">
        <v>30</v>
      </c>
      <c r="X5185"/>
      <c r="Y5185"/>
      <c r="Z5185" t="s">
        <v>31</v>
      </c>
    </row>
    <row r="5186" spans="1:26" x14ac:dyDescent="0.3">
      <c r="A5186" t="s">
        <v>7075</v>
      </c>
      <c r="B5186" t="s">
        <v>6835</v>
      </c>
      <c r="C5186">
        <v>30036</v>
      </c>
      <c r="D5186" t="str">
        <f>+VLOOKUP(C5186,Param!K:L,2,FALSE)</f>
        <v>CULLIGAN ITALIANA SPA</v>
      </c>
      <c r="E5186" t="s">
        <v>7074</v>
      </c>
      <c r="F5186" t="s">
        <v>33</v>
      </c>
      <c r="G5186" t="s">
        <v>29</v>
      </c>
      <c r="H5186" s="5">
        <v>326.79000000000002</v>
      </c>
      <c r="I5186" s="5">
        <v>326.78899999999999</v>
      </c>
      <c r="J5186" s="5">
        <v>1.0000000000331901E-3</v>
      </c>
      <c r="K5186" s="5">
        <v>326.79000000000002</v>
      </c>
      <c r="L5186" s="5">
        <v>0</v>
      </c>
      <c r="M5186" t="str">
        <f>IF(ISERROR(VLOOKUP(A5186,'[1]Ecart validé'!$A:$A,1,FALSE)),Z5186,"Ecart Validé")</f>
        <v>valid</v>
      </c>
      <c r="R5186" t="s">
        <v>30</v>
      </c>
      <c r="X5186"/>
      <c r="Y5186"/>
      <c r="Z5186" t="s">
        <v>31</v>
      </c>
    </row>
    <row r="5187" spans="1:26" x14ac:dyDescent="0.3">
      <c r="A5187" t="s">
        <v>7076</v>
      </c>
      <c r="B5187" t="s">
        <v>6835</v>
      </c>
      <c r="C5187">
        <v>30036</v>
      </c>
      <c r="D5187" t="str">
        <f>+VLOOKUP(C5187,Param!K:L,2,FALSE)</f>
        <v>CULLIGAN ITALIANA SPA</v>
      </c>
      <c r="E5187" t="s">
        <v>7074</v>
      </c>
      <c r="F5187" t="s">
        <v>37</v>
      </c>
      <c r="G5187" t="s">
        <v>29</v>
      </c>
      <c r="H5187" s="5">
        <v>719.2</v>
      </c>
      <c r="I5187" s="5">
        <v>719.202</v>
      </c>
      <c r="J5187" s="5">
        <v>-1.9999999999527002E-3</v>
      </c>
      <c r="K5187" s="5">
        <v>719.2</v>
      </c>
      <c r="L5187" s="5">
        <v>0</v>
      </c>
      <c r="M5187" t="str">
        <f>IF(ISERROR(VLOOKUP(A5187,'[1]Ecart validé'!$A:$A,1,FALSE)),Z5187,"Ecart Validé")</f>
        <v>valid</v>
      </c>
      <c r="R5187" t="s">
        <v>30</v>
      </c>
      <c r="X5187"/>
      <c r="Y5187"/>
      <c r="Z5187" t="s">
        <v>31</v>
      </c>
    </row>
    <row r="5188" spans="1:26" x14ac:dyDescent="0.3">
      <c r="A5188" t="s">
        <v>7077</v>
      </c>
      <c r="B5188" t="s">
        <v>6835</v>
      </c>
      <c r="C5188">
        <v>30195</v>
      </c>
      <c r="D5188" t="str">
        <f>+VLOOKUP(C5188,Param!K:L,2,FALSE)</f>
        <v>DEMI S.P.A.</v>
      </c>
      <c r="E5188" t="s">
        <v>7078</v>
      </c>
      <c r="F5188" t="s">
        <v>33</v>
      </c>
      <c r="G5188" t="s">
        <v>29</v>
      </c>
      <c r="H5188" s="5">
        <v>289.62</v>
      </c>
      <c r="I5188" s="5">
        <v>289.62490000000003</v>
      </c>
      <c r="J5188" s="5">
        <v>-4.9000000000205502E-3</v>
      </c>
      <c r="K5188" s="5">
        <v>289.62</v>
      </c>
      <c r="L5188" s="5">
        <v>0</v>
      </c>
      <c r="M5188" t="str">
        <f>IF(ISERROR(VLOOKUP(A5188,'[1]Ecart validé'!$A:$A,1,FALSE)),Z5188,"Ecart Validé")</f>
        <v>valid</v>
      </c>
      <c r="R5188" t="s">
        <v>30</v>
      </c>
      <c r="X5188"/>
      <c r="Y5188"/>
      <c r="Z5188" t="s">
        <v>31</v>
      </c>
    </row>
    <row r="5189" spans="1:26" x14ac:dyDescent="0.3">
      <c r="A5189" t="s">
        <v>7079</v>
      </c>
      <c r="B5189" t="s">
        <v>6835</v>
      </c>
      <c r="C5189">
        <v>30195</v>
      </c>
      <c r="D5189" t="str">
        <f>+VLOOKUP(C5189,Param!K:L,2,FALSE)</f>
        <v>DEMI S.P.A.</v>
      </c>
      <c r="E5189" t="s">
        <v>7078</v>
      </c>
      <c r="F5189" t="s">
        <v>35</v>
      </c>
      <c r="G5189" t="s">
        <v>29</v>
      </c>
      <c r="H5189" s="5">
        <v>5410.01</v>
      </c>
      <c r="I5189" s="5">
        <v>5410.0061999999998</v>
      </c>
      <c r="J5189" s="5">
        <v>3.8000000004103601E-3</v>
      </c>
      <c r="K5189" s="5">
        <v>5410.01</v>
      </c>
      <c r="L5189" s="5">
        <v>0</v>
      </c>
      <c r="M5189" t="str">
        <f>IF(ISERROR(VLOOKUP(A5189,'[1]Ecart validé'!$A:$A,1,FALSE)),Z5189,"Ecart Validé")</f>
        <v>valid</v>
      </c>
      <c r="R5189" t="s">
        <v>30</v>
      </c>
      <c r="X5189"/>
      <c r="Y5189"/>
      <c r="Z5189" t="s">
        <v>31</v>
      </c>
    </row>
    <row r="5190" spans="1:26" x14ac:dyDescent="0.3">
      <c r="A5190" t="s">
        <v>7080</v>
      </c>
      <c r="B5190" t="s">
        <v>6835</v>
      </c>
      <c r="C5190">
        <v>30195</v>
      </c>
      <c r="D5190" t="str">
        <f>+VLOOKUP(C5190,Param!K:L,2,FALSE)</f>
        <v>DEMI S.P.A.</v>
      </c>
      <c r="E5190" t="s">
        <v>7078</v>
      </c>
      <c r="F5190" t="s">
        <v>37</v>
      </c>
      <c r="G5190" t="s">
        <v>29</v>
      </c>
      <c r="H5190" s="5">
        <v>128.86000000000001</v>
      </c>
      <c r="I5190" s="5">
        <v>128.8647</v>
      </c>
      <c r="J5190" s="5">
        <v>-4.6999999999854901E-3</v>
      </c>
      <c r="K5190" s="5">
        <v>128.86000000000001</v>
      </c>
      <c r="L5190" s="5">
        <v>0</v>
      </c>
      <c r="M5190" t="str">
        <f>IF(ISERROR(VLOOKUP(A5190,'[1]Ecart validé'!$A:$A,1,FALSE)),Z5190,"Ecart Validé")</f>
        <v>valid</v>
      </c>
      <c r="R5190" t="s">
        <v>30</v>
      </c>
      <c r="X5190"/>
      <c r="Y5190"/>
      <c r="Z5190" t="s">
        <v>31</v>
      </c>
    </row>
    <row r="5191" spans="1:26" x14ac:dyDescent="0.3">
      <c r="A5191" t="s">
        <v>7081</v>
      </c>
      <c r="B5191" t="s">
        <v>6835</v>
      </c>
      <c r="C5191">
        <v>76859</v>
      </c>
      <c r="D5191" t="str">
        <f>+VLOOKUP(C5191,Param!K:L,2,FALSE)</f>
        <v>ADA COSMETICS INTERNATIONAL GMBH</v>
      </c>
      <c r="E5191" t="s">
        <v>7082</v>
      </c>
      <c r="F5191" t="s">
        <v>28</v>
      </c>
      <c r="G5191" t="s">
        <v>29</v>
      </c>
      <c r="H5191" s="5">
        <v>925.39</v>
      </c>
      <c r="I5191" s="5">
        <v>925.39070000000004</v>
      </c>
      <c r="J5191" s="5">
        <v>-7.0000000005165897E-4</v>
      </c>
      <c r="K5191" s="5">
        <v>925.39</v>
      </c>
      <c r="L5191" s="5">
        <v>0</v>
      </c>
      <c r="M5191" t="str">
        <f>IF(ISERROR(VLOOKUP(A5191,'[1]Ecart validé'!$A:$A,1,FALSE)),Z5191,"Ecart Validé")</f>
        <v>valid</v>
      </c>
      <c r="R5191" t="s">
        <v>30</v>
      </c>
      <c r="X5191"/>
      <c r="Y5191"/>
      <c r="Z5191" t="s">
        <v>31</v>
      </c>
    </row>
    <row r="5192" spans="1:26" x14ac:dyDescent="0.3">
      <c r="A5192" t="s">
        <v>7083</v>
      </c>
      <c r="B5192" t="s">
        <v>6835</v>
      </c>
      <c r="C5192">
        <v>76859</v>
      </c>
      <c r="D5192" t="str">
        <f>+VLOOKUP(C5192,Param!K:L,2,FALSE)</f>
        <v>ADA COSMETICS INTERNATIONAL GMBH</v>
      </c>
      <c r="E5192" t="s">
        <v>7082</v>
      </c>
      <c r="F5192" t="s">
        <v>35</v>
      </c>
      <c r="G5192" t="s">
        <v>29</v>
      </c>
      <c r="H5192" s="5">
        <v>247.28</v>
      </c>
      <c r="I5192" s="5">
        <v>247.27940000000001</v>
      </c>
      <c r="J5192" s="5">
        <v>5.9999999999149601E-4</v>
      </c>
      <c r="K5192" s="5">
        <v>247.28</v>
      </c>
      <c r="L5192" s="5">
        <v>0</v>
      </c>
      <c r="M5192" t="str">
        <f>IF(ISERROR(VLOOKUP(A5192,'[1]Ecart validé'!$A:$A,1,FALSE)),Z5192,"Ecart Validé")</f>
        <v>valid</v>
      </c>
      <c r="R5192" t="s">
        <v>30</v>
      </c>
      <c r="X5192"/>
      <c r="Y5192"/>
      <c r="Z5192" t="s">
        <v>31</v>
      </c>
    </row>
    <row r="5193" spans="1:26" x14ac:dyDescent="0.3">
      <c r="A5193" t="s">
        <v>7084</v>
      </c>
      <c r="B5193" t="s">
        <v>6835</v>
      </c>
      <c r="C5193">
        <v>76859</v>
      </c>
      <c r="D5193" t="str">
        <f>+VLOOKUP(C5193,Param!K:L,2,FALSE)</f>
        <v>ADA COSMETICS INTERNATIONAL GMBH</v>
      </c>
      <c r="E5193" t="s">
        <v>7082</v>
      </c>
      <c r="F5193" t="s">
        <v>37</v>
      </c>
      <c r="G5193" t="s">
        <v>29</v>
      </c>
      <c r="H5193" s="5">
        <v>334.86</v>
      </c>
      <c r="I5193" s="5">
        <v>334.85969999999998</v>
      </c>
      <c r="J5193" s="5">
        <v>3.0000000003838003E-4</v>
      </c>
      <c r="K5193" s="5">
        <v>334.86</v>
      </c>
      <c r="L5193" s="5">
        <v>0</v>
      </c>
      <c r="M5193" t="str">
        <f>IF(ISERROR(VLOOKUP(A5193,'[1]Ecart validé'!$A:$A,1,FALSE)),Z5193,"Ecart Validé")</f>
        <v>valid</v>
      </c>
      <c r="R5193" t="s">
        <v>30</v>
      </c>
      <c r="X5193"/>
      <c r="Y5193"/>
      <c r="Z5193" t="s">
        <v>31</v>
      </c>
    </row>
    <row r="5194" spans="1:26" x14ac:dyDescent="0.3">
      <c r="A5194" t="s">
        <v>7085</v>
      </c>
      <c r="B5194" t="s">
        <v>6835</v>
      </c>
      <c r="C5194">
        <v>78926</v>
      </c>
      <c r="D5194" t="str">
        <f>+VLOOKUP(C5194,Param!K:L,2,FALSE)</f>
        <v>BIRRA PERONI SRL</v>
      </c>
      <c r="E5194" t="s">
        <v>7086</v>
      </c>
      <c r="F5194" t="s">
        <v>28</v>
      </c>
      <c r="G5194" t="s">
        <v>29</v>
      </c>
      <c r="H5194" s="5">
        <v>757.51</v>
      </c>
      <c r="I5194" s="5">
        <v>757.51400000000001</v>
      </c>
      <c r="J5194" s="5">
        <v>-4.0000000000190898E-3</v>
      </c>
      <c r="K5194" s="5">
        <v>757.51</v>
      </c>
      <c r="L5194" s="5">
        <v>0</v>
      </c>
      <c r="M5194" t="str">
        <f>IF(ISERROR(VLOOKUP(A5194,'[1]Ecart validé'!$A:$A,1,FALSE)),Z5194,"Ecart Validé")</f>
        <v>valid</v>
      </c>
      <c r="R5194" t="s">
        <v>30</v>
      </c>
      <c r="X5194"/>
      <c r="Y5194"/>
      <c r="Z5194" t="s">
        <v>31</v>
      </c>
    </row>
    <row r="5195" spans="1:26" x14ac:dyDescent="0.3">
      <c r="A5195" t="s">
        <v>7087</v>
      </c>
      <c r="B5195" t="s">
        <v>6835</v>
      </c>
      <c r="C5195">
        <v>78926</v>
      </c>
      <c r="D5195" t="str">
        <f>+VLOOKUP(C5195,Param!K:L,2,FALSE)</f>
        <v>BIRRA PERONI SRL</v>
      </c>
      <c r="E5195" t="s">
        <v>7086</v>
      </c>
      <c r="F5195" t="s">
        <v>33</v>
      </c>
      <c r="G5195" t="s">
        <v>29</v>
      </c>
      <c r="H5195" s="5">
        <v>99.91</v>
      </c>
      <c r="I5195" s="5">
        <v>99.91</v>
      </c>
      <c r="J5195" s="5">
        <v>0</v>
      </c>
      <c r="K5195" s="5">
        <v>99.91</v>
      </c>
      <c r="L5195" s="5">
        <v>0</v>
      </c>
      <c r="M5195" t="str">
        <f>IF(ISERROR(VLOOKUP(A5195,'[1]Ecart validé'!$A:$A,1,FALSE)),Z5195,"Ecart Validé")</f>
        <v>valid</v>
      </c>
      <c r="R5195" t="s">
        <v>30</v>
      </c>
      <c r="X5195"/>
      <c r="Y5195"/>
      <c r="Z5195" t="s">
        <v>31</v>
      </c>
    </row>
    <row r="5196" spans="1:26" x14ac:dyDescent="0.3">
      <c r="A5196" t="s">
        <v>7088</v>
      </c>
      <c r="B5196" t="s">
        <v>6835</v>
      </c>
      <c r="C5196">
        <v>78926</v>
      </c>
      <c r="D5196" t="str">
        <f>+VLOOKUP(C5196,Param!K:L,2,FALSE)</f>
        <v>BIRRA PERONI SRL</v>
      </c>
      <c r="E5196" t="s">
        <v>7086</v>
      </c>
      <c r="F5196" t="s">
        <v>35</v>
      </c>
      <c r="G5196" t="s">
        <v>29</v>
      </c>
      <c r="H5196" s="5">
        <v>303.02999999999997</v>
      </c>
      <c r="I5196" s="5">
        <v>303.02800000000002</v>
      </c>
      <c r="J5196" s="5">
        <v>1.9999999999527002E-3</v>
      </c>
      <c r="K5196" s="5">
        <v>303.02999999999997</v>
      </c>
      <c r="L5196" s="5">
        <v>0</v>
      </c>
      <c r="M5196" t="str">
        <f>IF(ISERROR(VLOOKUP(A5196,'[1]Ecart validé'!$A:$A,1,FALSE)),Z5196,"Ecart Validé")</f>
        <v>valid</v>
      </c>
      <c r="R5196" t="s">
        <v>30</v>
      </c>
      <c r="X5196"/>
      <c r="Y5196"/>
      <c r="Z5196" t="s">
        <v>31</v>
      </c>
    </row>
    <row r="5197" spans="1:26" x14ac:dyDescent="0.3">
      <c r="A5197" t="s">
        <v>7089</v>
      </c>
      <c r="B5197" t="s">
        <v>6835</v>
      </c>
      <c r="C5197">
        <v>78926</v>
      </c>
      <c r="D5197" t="str">
        <f>+VLOOKUP(C5197,Param!K:L,2,FALSE)</f>
        <v>BIRRA PERONI SRL</v>
      </c>
      <c r="E5197" t="s">
        <v>7086</v>
      </c>
      <c r="F5197" t="s">
        <v>37</v>
      </c>
      <c r="G5197" t="s">
        <v>29</v>
      </c>
      <c r="H5197" s="5">
        <v>251.04</v>
      </c>
      <c r="I5197" s="5">
        <v>251.036</v>
      </c>
      <c r="J5197" s="5">
        <v>3.9999999999906699E-3</v>
      </c>
      <c r="K5197" s="5">
        <v>251.04</v>
      </c>
      <c r="L5197" s="5">
        <v>0</v>
      </c>
      <c r="M5197" t="str">
        <f>IF(ISERROR(VLOOKUP(A5197,'[1]Ecart validé'!$A:$A,1,FALSE)),Z5197,"Ecart Validé")</f>
        <v>valid</v>
      </c>
      <c r="R5197" t="s">
        <v>30</v>
      </c>
      <c r="X5197"/>
      <c r="Y5197"/>
      <c r="Z5197" t="s">
        <v>31</v>
      </c>
    </row>
    <row r="5198" spans="1:26" x14ac:dyDescent="0.3">
      <c r="A5198" t="s">
        <v>7090</v>
      </c>
      <c r="B5198" t="s">
        <v>6835</v>
      </c>
      <c r="C5198">
        <v>80442</v>
      </c>
      <c r="D5198" t="str">
        <f>+VLOOKUP(C5198,Param!K:L,2,FALSE)</f>
        <v>DE AMICIS SRL</v>
      </c>
      <c r="E5198" t="s">
        <v>7091</v>
      </c>
      <c r="F5198" t="s">
        <v>28</v>
      </c>
      <c r="G5198" t="s">
        <v>29</v>
      </c>
      <c r="H5198" s="5">
        <v>977.97</v>
      </c>
      <c r="I5198" s="5">
        <v>977.97490000000005</v>
      </c>
      <c r="J5198" s="5">
        <v>-4.9000000000205502E-3</v>
      </c>
      <c r="K5198" s="5">
        <v>977.97</v>
      </c>
      <c r="L5198" s="5">
        <v>0</v>
      </c>
      <c r="M5198" t="str">
        <f>IF(ISERROR(VLOOKUP(A5198,'[1]Ecart validé'!$A:$A,1,FALSE)),Z5198,"Ecart Validé")</f>
        <v>valid</v>
      </c>
      <c r="R5198" t="s">
        <v>30</v>
      </c>
      <c r="X5198"/>
      <c r="Y5198"/>
      <c r="Z5198" t="s">
        <v>31</v>
      </c>
    </row>
    <row r="5199" spans="1:26" x14ac:dyDescent="0.3">
      <c r="A5199" t="s">
        <v>7092</v>
      </c>
      <c r="B5199" t="s">
        <v>6835</v>
      </c>
      <c r="C5199">
        <v>80442</v>
      </c>
      <c r="D5199" t="str">
        <f>+VLOOKUP(C5199,Param!K:L,2,FALSE)</f>
        <v>DE AMICIS SRL</v>
      </c>
      <c r="E5199" t="s">
        <v>7091</v>
      </c>
      <c r="F5199" t="s">
        <v>33</v>
      </c>
      <c r="G5199" t="s">
        <v>29</v>
      </c>
      <c r="H5199" s="5">
        <v>43.57</v>
      </c>
      <c r="I5199" s="5">
        <v>43.566600000000001</v>
      </c>
      <c r="J5199" s="5">
        <v>3.3999999999991802E-3</v>
      </c>
      <c r="K5199" s="5">
        <v>43.57</v>
      </c>
      <c r="L5199" s="5">
        <v>0</v>
      </c>
      <c r="M5199" t="str">
        <f>IF(ISERROR(VLOOKUP(A5199,'[1]Ecart validé'!$A:$A,1,FALSE)),Z5199,"Ecart Validé")</f>
        <v>valid</v>
      </c>
      <c r="R5199" t="s">
        <v>30</v>
      </c>
      <c r="X5199"/>
      <c r="Y5199"/>
      <c r="Z5199" t="s">
        <v>31</v>
      </c>
    </row>
    <row r="5200" spans="1:26" x14ac:dyDescent="0.3">
      <c r="A5200" t="s">
        <v>7093</v>
      </c>
      <c r="B5200" t="s">
        <v>6835</v>
      </c>
      <c r="C5200">
        <v>80442</v>
      </c>
      <c r="D5200" t="str">
        <f>+VLOOKUP(C5200,Param!K:L,2,FALSE)</f>
        <v>DE AMICIS SRL</v>
      </c>
      <c r="E5200" t="s">
        <v>7091</v>
      </c>
      <c r="F5200" t="s">
        <v>35</v>
      </c>
      <c r="G5200" t="s">
        <v>29</v>
      </c>
      <c r="H5200" s="5">
        <v>290.52</v>
      </c>
      <c r="I5200" s="5">
        <v>290.52170000000001</v>
      </c>
      <c r="J5200" s="5">
        <v>-1.7000000000280101E-3</v>
      </c>
      <c r="K5200" s="5">
        <v>290.52</v>
      </c>
      <c r="L5200" s="5">
        <v>0</v>
      </c>
      <c r="M5200" t="str">
        <f>IF(ISERROR(VLOOKUP(A5200,'[1]Ecart validé'!$A:$A,1,FALSE)),Z5200,"Ecart Validé")</f>
        <v>valid</v>
      </c>
      <c r="R5200" t="s">
        <v>30</v>
      </c>
      <c r="X5200"/>
      <c r="Y5200"/>
      <c r="Z5200" t="s">
        <v>31</v>
      </c>
    </row>
    <row r="5201" spans="1:26" x14ac:dyDescent="0.3">
      <c r="A5201" t="s">
        <v>7094</v>
      </c>
      <c r="B5201" t="s">
        <v>6835</v>
      </c>
      <c r="C5201">
        <v>80442</v>
      </c>
      <c r="D5201" t="str">
        <f>+VLOOKUP(C5201,Param!K:L,2,FALSE)</f>
        <v>DE AMICIS SRL</v>
      </c>
      <c r="E5201" t="s">
        <v>7091</v>
      </c>
      <c r="F5201" t="s">
        <v>37</v>
      </c>
      <c r="G5201" t="s">
        <v>29</v>
      </c>
      <c r="H5201" s="5">
        <v>394.06</v>
      </c>
      <c r="I5201" s="5">
        <v>394.05520000000001</v>
      </c>
      <c r="J5201" s="5">
        <v>4.7999999999888097E-3</v>
      </c>
      <c r="K5201" s="5">
        <v>394.06</v>
      </c>
      <c r="L5201" s="5">
        <v>0</v>
      </c>
      <c r="M5201" t="str">
        <f>IF(ISERROR(VLOOKUP(A5201,'[1]Ecart validé'!$A:$A,1,FALSE)),Z5201,"Ecart Validé")</f>
        <v>valid</v>
      </c>
      <c r="R5201" t="s">
        <v>30</v>
      </c>
      <c r="X5201"/>
      <c r="Y5201"/>
      <c r="Z5201" t="s">
        <v>31</v>
      </c>
    </row>
    <row r="5202" spans="1:26" x14ac:dyDescent="0.3">
      <c r="A5202" t="s">
        <v>7095</v>
      </c>
      <c r="B5202" t="s">
        <v>6835</v>
      </c>
      <c r="C5202">
        <v>83995</v>
      </c>
      <c r="D5202" t="str">
        <f>+VLOOKUP(C5202,Param!K:L,2,FALSE)</f>
        <v>UNOGAS ENERGIA SPA</v>
      </c>
      <c r="E5202" t="s">
        <v>7096</v>
      </c>
      <c r="F5202" t="s">
        <v>51</v>
      </c>
      <c r="G5202" t="s">
        <v>29</v>
      </c>
      <c r="H5202" s="5">
        <v>6824.5533999999998</v>
      </c>
      <c r="I5202" s="5">
        <v>6824.5532999999996</v>
      </c>
      <c r="J5202" s="5">
        <v>1.00000001111766E-4</v>
      </c>
      <c r="K5202" s="5">
        <v>6824.5533999999998</v>
      </c>
      <c r="L5202" s="5">
        <v>0</v>
      </c>
      <c r="M5202" t="str">
        <f>IF(ISERROR(VLOOKUP(A5202,'[1]Ecart validé'!$A:$A,1,FALSE)),Z5202,"Ecart Validé")</f>
        <v>valid</v>
      </c>
      <c r="R5202" t="s">
        <v>30</v>
      </c>
      <c r="X5202"/>
      <c r="Y5202"/>
      <c r="Z5202" t="s">
        <v>31</v>
      </c>
    </row>
    <row r="5203" spans="1:26" x14ac:dyDescent="0.3">
      <c r="A5203" t="s">
        <v>7097</v>
      </c>
      <c r="B5203" t="s">
        <v>6835</v>
      </c>
      <c r="C5203">
        <v>91633</v>
      </c>
      <c r="D5203" t="str">
        <f>+VLOOKUP(C5203,Param!K:L,2,FALSE)</f>
        <v>F.B.S. SNC DI FERLA BORTOLO E ROBERTO E BRESCI ANTONIO S.N.C.</v>
      </c>
      <c r="E5203" t="s">
        <v>7098</v>
      </c>
      <c r="F5203" t="s">
        <v>37</v>
      </c>
      <c r="G5203" t="s">
        <v>29</v>
      </c>
      <c r="H5203" s="5">
        <v>327.33</v>
      </c>
      <c r="I5203" s="5">
        <v>327.327</v>
      </c>
      <c r="J5203" s="5">
        <v>2.9999999999858998E-3</v>
      </c>
      <c r="K5203" s="5">
        <v>327.33</v>
      </c>
      <c r="L5203" s="5">
        <v>0</v>
      </c>
      <c r="M5203" t="str">
        <f>IF(ISERROR(VLOOKUP(A5203,'[1]Ecart validé'!$A:$A,1,FALSE)),Z5203,"Ecart Validé")</f>
        <v>valid</v>
      </c>
      <c r="R5203" t="s">
        <v>30</v>
      </c>
      <c r="X5203"/>
      <c r="Y5203"/>
      <c r="Z5203" t="s">
        <v>31</v>
      </c>
    </row>
    <row r="5204" spans="1:26" x14ac:dyDescent="0.3">
      <c r="A5204" t="s">
        <v>7099</v>
      </c>
      <c r="B5204" t="s">
        <v>6835</v>
      </c>
      <c r="C5204">
        <v>95845</v>
      </c>
      <c r="D5204" t="str">
        <f>+VLOOKUP(C5204,Param!K:L,2,FALSE)</f>
        <v>ALICANTO S.A.S. DI FRANCESCA BUZZI</v>
      </c>
      <c r="E5204" t="s">
        <v>7100</v>
      </c>
      <c r="F5204" t="s">
        <v>35</v>
      </c>
      <c r="G5204" t="s">
        <v>29</v>
      </c>
      <c r="H5204" s="5">
        <v>212.8</v>
      </c>
      <c r="I5204" s="5">
        <v>212.7963</v>
      </c>
      <c r="J5204" s="5">
        <v>3.70000000000914E-3</v>
      </c>
      <c r="K5204" s="5">
        <v>212.8</v>
      </c>
      <c r="L5204" s="5">
        <v>0</v>
      </c>
      <c r="M5204" t="str">
        <f>IF(ISERROR(VLOOKUP(A5204,'[1]Ecart validé'!$A:$A,1,FALSE)),Z5204,"Ecart Validé")</f>
        <v>valid</v>
      </c>
      <c r="R5204" t="s">
        <v>30</v>
      </c>
      <c r="X5204"/>
      <c r="Y5204"/>
      <c r="Z5204" t="s">
        <v>31</v>
      </c>
    </row>
    <row r="5205" spans="1:26" x14ac:dyDescent="0.3">
      <c r="A5205" t="s">
        <v>7101</v>
      </c>
      <c r="B5205" t="s">
        <v>6835</v>
      </c>
      <c r="C5205">
        <v>100819</v>
      </c>
      <c r="D5205" t="str">
        <f>+VLOOKUP(C5205,Param!K:L,2,FALSE)</f>
        <v>DAC S.P.A.</v>
      </c>
      <c r="E5205" t="s">
        <v>7102</v>
      </c>
      <c r="F5205" t="s">
        <v>37</v>
      </c>
      <c r="G5205" t="s">
        <v>29</v>
      </c>
      <c r="H5205" s="5">
        <v>15231.05</v>
      </c>
      <c r="I5205" s="5">
        <v>15231.05</v>
      </c>
      <c r="J5205" s="5">
        <v>0</v>
      </c>
      <c r="K5205" s="5">
        <v>15231.05</v>
      </c>
      <c r="L5205" s="5">
        <v>0</v>
      </c>
      <c r="M5205" t="str">
        <f>IF(ISERROR(VLOOKUP(A5205,'[1]Ecart validé'!$A:$A,1,FALSE)),Z5205,"Ecart Validé")</f>
        <v>valid</v>
      </c>
      <c r="R5205" t="s">
        <v>30</v>
      </c>
      <c r="X5205"/>
      <c r="Y5205"/>
      <c r="Z5205" t="s">
        <v>31</v>
      </c>
    </row>
    <row r="5206" spans="1:26" x14ac:dyDescent="0.3">
      <c r="A5206" t="s">
        <v>7103</v>
      </c>
      <c r="B5206" t="s">
        <v>6835</v>
      </c>
      <c r="C5206">
        <v>102080</v>
      </c>
      <c r="D5206" t="str">
        <f>+VLOOKUP(C5206,Param!K:L,2,FALSE)</f>
        <v>GFL SA</v>
      </c>
      <c r="E5206" t="s">
        <v>7104</v>
      </c>
      <c r="F5206" t="s">
        <v>37</v>
      </c>
      <c r="G5206" t="s">
        <v>29</v>
      </c>
      <c r="H5206" s="5">
        <v>1953.72</v>
      </c>
      <c r="I5206" s="5">
        <v>1953.7224000000001</v>
      </c>
      <c r="J5206" s="5">
        <v>-2.40000000007967E-3</v>
      </c>
      <c r="K5206" s="5">
        <v>1953.72</v>
      </c>
      <c r="L5206" s="5">
        <v>0</v>
      </c>
      <c r="M5206" t="str">
        <f>IF(ISERROR(VLOOKUP(A5206,'[1]Ecart validé'!$A:$A,1,FALSE)),Z5206,"Ecart Validé")</f>
        <v>valid</v>
      </c>
      <c r="R5206" t="s">
        <v>30</v>
      </c>
      <c r="X5206"/>
      <c r="Y5206"/>
      <c r="Z5206" t="s">
        <v>31</v>
      </c>
    </row>
    <row r="5207" spans="1:26" x14ac:dyDescent="0.3">
      <c r="A5207" t="s">
        <v>7105</v>
      </c>
      <c r="B5207" t="s">
        <v>6835</v>
      </c>
      <c r="C5207">
        <v>116362</v>
      </c>
      <c r="D5207" t="str">
        <f>+VLOOKUP(C5207,Param!K:L,2,FALSE)</f>
        <v>SYSTEM MANAGEMENT SERVICE S.P.A.</v>
      </c>
      <c r="E5207" t="s">
        <v>7106</v>
      </c>
      <c r="F5207" t="s">
        <v>28</v>
      </c>
      <c r="G5207" t="s">
        <v>29</v>
      </c>
      <c r="H5207" s="5">
        <v>20230.12</v>
      </c>
      <c r="I5207" s="5">
        <v>20230.119200000001</v>
      </c>
      <c r="J5207" s="5">
        <v>7.9999999798019395E-4</v>
      </c>
      <c r="K5207" s="5">
        <v>20230.12</v>
      </c>
      <c r="L5207" s="5">
        <v>0</v>
      </c>
      <c r="M5207" t="str">
        <f>IF(ISERROR(VLOOKUP(A5207,'[1]Ecart validé'!$A:$A,1,FALSE)),Z5207,"Ecart Validé")</f>
        <v>valid</v>
      </c>
      <c r="R5207" t="s">
        <v>30</v>
      </c>
      <c r="X5207"/>
      <c r="Y5207"/>
      <c r="Z5207" t="s">
        <v>31</v>
      </c>
    </row>
    <row r="5208" spans="1:26" x14ac:dyDescent="0.3">
      <c r="A5208" t="s">
        <v>7107</v>
      </c>
      <c r="B5208" t="s">
        <v>6835</v>
      </c>
      <c r="C5208">
        <v>116362</v>
      </c>
      <c r="D5208" t="str">
        <f>+VLOOKUP(C5208,Param!K:L,2,FALSE)</f>
        <v>SYSTEM MANAGEMENT SERVICE S.P.A.</v>
      </c>
      <c r="E5208" t="s">
        <v>7106</v>
      </c>
      <c r="F5208" t="s">
        <v>33</v>
      </c>
      <c r="G5208" t="s">
        <v>29</v>
      </c>
      <c r="H5208" s="5">
        <v>754.62</v>
      </c>
      <c r="I5208" s="5">
        <v>754.62019999999995</v>
      </c>
      <c r="J5208" s="5">
        <v>-1.99999999836109E-4</v>
      </c>
      <c r="K5208" s="5">
        <v>754.62</v>
      </c>
      <c r="L5208" s="5">
        <v>0</v>
      </c>
      <c r="M5208" t="str">
        <f>IF(ISERROR(VLOOKUP(A5208,'[1]Ecart validé'!$A:$A,1,FALSE)),Z5208,"Ecart Validé")</f>
        <v>valid</v>
      </c>
      <c r="R5208" t="s">
        <v>30</v>
      </c>
      <c r="X5208"/>
      <c r="Y5208"/>
      <c r="Z5208" t="s">
        <v>31</v>
      </c>
    </row>
    <row r="5209" spans="1:26" x14ac:dyDescent="0.3">
      <c r="A5209" t="s">
        <v>7108</v>
      </c>
      <c r="B5209" t="s">
        <v>6835</v>
      </c>
      <c r="C5209">
        <v>116362</v>
      </c>
      <c r="D5209" t="str">
        <f>+VLOOKUP(C5209,Param!K:L,2,FALSE)</f>
        <v>SYSTEM MANAGEMENT SERVICE S.P.A.</v>
      </c>
      <c r="E5209" t="s">
        <v>7106</v>
      </c>
      <c r="F5209" t="s">
        <v>35</v>
      </c>
      <c r="G5209" t="s">
        <v>29</v>
      </c>
      <c r="H5209" s="5">
        <v>8430.86</v>
      </c>
      <c r="I5209" s="5">
        <v>8430.8552999999993</v>
      </c>
      <c r="J5209" s="5">
        <v>4.7000000013213104E-3</v>
      </c>
      <c r="K5209" s="5">
        <v>8430.86</v>
      </c>
      <c r="L5209" s="5">
        <v>0</v>
      </c>
      <c r="M5209" t="str">
        <f>IF(ISERROR(VLOOKUP(A5209,'[1]Ecart validé'!$A:$A,1,FALSE)),Z5209,"Ecart Validé")</f>
        <v>valid</v>
      </c>
      <c r="R5209" t="s">
        <v>30</v>
      </c>
      <c r="S5209" t="s">
        <v>42</v>
      </c>
      <c r="T5209" t="s">
        <v>257</v>
      </c>
      <c r="U5209" s="13" t="s">
        <v>7109</v>
      </c>
      <c r="X5209"/>
      <c r="Y5209"/>
      <c r="Z5209" t="s">
        <v>31</v>
      </c>
    </row>
    <row r="5210" spans="1:26" x14ac:dyDescent="0.3">
      <c r="A5210" t="s">
        <v>7110</v>
      </c>
      <c r="B5210" t="s">
        <v>6835</v>
      </c>
      <c r="C5210">
        <v>116362</v>
      </c>
      <c r="D5210" t="str">
        <f>+VLOOKUP(C5210,Param!K:L,2,FALSE)</f>
        <v>SYSTEM MANAGEMENT SERVICE S.P.A.</v>
      </c>
      <c r="E5210" t="s">
        <v>7106</v>
      </c>
      <c r="F5210" t="s">
        <v>37</v>
      </c>
      <c r="G5210" t="s">
        <v>29</v>
      </c>
      <c r="H5210" s="5">
        <v>5514.81</v>
      </c>
      <c r="I5210" s="5">
        <v>5514.8171000000002</v>
      </c>
      <c r="J5210" s="5">
        <v>-7.0999999998093699E-3</v>
      </c>
      <c r="K5210" s="5">
        <v>5514.81</v>
      </c>
      <c r="L5210" s="5">
        <v>0</v>
      </c>
      <c r="M5210" t="str">
        <f>IF(ISERROR(VLOOKUP(A5210,'[1]Ecart validé'!$A:$A,1,FALSE)),Z5210,"Ecart Validé")</f>
        <v>valid</v>
      </c>
      <c r="R5210" t="s">
        <v>30</v>
      </c>
      <c r="X5210"/>
      <c r="Y5210"/>
      <c r="Z5210" t="s">
        <v>31</v>
      </c>
    </row>
    <row r="5211" spans="1:26" ht="57.6" x14ac:dyDescent="0.3">
      <c r="A5211" t="s">
        <v>7111</v>
      </c>
      <c r="B5211" t="s">
        <v>6835</v>
      </c>
      <c r="C5211">
        <v>182480</v>
      </c>
      <c r="D5211" t="str">
        <f>+VLOOKUP(C5211,Param!K:L,2,FALSE)</f>
        <v>CIFA S.R.L.</v>
      </c>
      <c r="E5211" t="s">
        <v>7112</v>
      </c>
      <c r="F5211" t="s">
        <v>28</v>
      </c>
      <c r="G5211" t="s">
        <v>29</v>
      </c>
      <c r="H5211" s="5">
        <v>344.05</v>
      </c>
      <c r="I5211" s="5">
        <v>198.114</v>
      </c>
      <c r="J5211" s="5">
        <v>145.93600000000001</v>
      </c>
      <c r="K5211" s="5">
        <v>198.114</v>
      </c>
      <c r="L5211" s="5">
        <v>145.93600000000001</v>
      </c>
      <c r="M5211" t="str">
        <f>IF(ISERROR(VLOOKUP(A5211,'[1]Ecart validé'!$A:$A,1,FALSE)),Z5211,"Ecart Validé")</f>
        <v>Ecart Validé</v>
      </c>
      <c r="N5211" t="s">
        <v>7113</v>
      </c>
      <c r="O5211" t="s">
        <v>7114</v>
      </c>
      <c r="P5211" t="s">
        <v>85</v>
      </c>
      <c r="Q5211" t="s">
        <v>7115</v>
      </c>
      <c r="R5211" t="s">
        <v>30</v>
      </c>
      <c r="S5211" t="s">
        <v>42</v>
      </c>
      <c r="T5211" t="s">
        <v>43</v>
      </c>
      <c r="U5211" s="13" t="s">
        <v>7116</v>
      </c>
      <c r="V5211" t="s">
        <v>45</v>
      </c>
      <c r="X5211" t="s">
        <v>458</v>
      </c>
      <c r="Y5211" t="s">
        <v>458</v>
      </c>
      <c r="Z5211" t="s">
        <v>88</v>
      </c>
    </row>
    <row r="5212" spans="1:26" ht="43.2" x14ac:dyDescent="0.3">
      <c r="A5212" t="s">
        <v>7117</v>
      </c>
      <c r="B5212" t="s">
        <v>6835</v>
      </c>
      <c r="C5212">
        <v>182480</v>
      </c>
      <c r="D5212" t="str">
        <f>+VLOOKUP(C5212,Param!K:L,2,FALSE)</f>
        <v>CIFA S.R.L.</v>
      </c>
      <c r="E5212" t="s">
        <v>7112</v>
      </c>
      <c r="F5212" t="s">
        <v>33</v>
      </c>
      <c r="G5212" t="s">
        <v>29</v>
      </c>
      <c r="H5212" s="5">
        <v>1167.31</v>
      </c>
      <c r="I5212" s="5">
        <v>1313.2518</v>
      </c>
      <c r="J5212" s="5">
        <v>-145.9418</v>
      </c>
      <c r="K5212" s="5">
        <v>1313.2518</v>
      </c>
      <c r="L5212" s="5">
        <v>-145.9418</v>
      </c>
      <c r="M5212" t="str">
        <f>IF(ISERROR(VLOOKUP(A5212,'[1]Ecart validé'!$A:$A,1,FALSE)),Z5212,"Ecart Validé")</f>
        <v>Ecart Validé</v>
      </c>
      <c r="N5212" t="s">
        <v>7118</v>
      </c>
      <c r="O5212" t="s">
        <v>7119</v>
      </c>
      <c r="P5212" t="s">
        <v>85</v>
      </c>
      <c r="Q5212" t="s">
        <v>7120</v>
      </c>
      <c r="R5212" t="s">
        <v>30</v>
      </c>
      <c r="S5212" t="s">
        <v>42</v>
      </c>
      <c r="T5212" t="s">
        <v>43</v>
      </c>
      <c r="U5212" s="13" t="s">
        <v>7121</v>
      </c>
      <c r="V5212" t="s">
        <v>45</v>
      </c>
      <c r="X5212" t="s">
        <v>458</v>
      </c>
      <c r="Y5212" t="s">
        <v>458</v>
      </c>
      <c r="Z5212" t="s">
        <v>88</v>
      </c>
    </row>
    <row r="5213" spans="1:26" x14ac:dyDescent="0.3">
      <c r="A5213" t="s">
        <v>7122</v>
      </c>
      <c r="B5213" t="s">
        <v>6835</v>
      </c>
      <c r="C5213">
        <v>182480</v>
      </c>
      <c r="D5213" t="str">
        <f>+VLOOKUP(C5213,Param!K:L,2,FALSE)</f>
        <v>CIFA S.R.L.</v>
      </c>
      <c r="E5213" t="s">
        <v>7112</v>
      </c>
      <c r="F5213" t="s">
        <v>35</v>
      </c>
      <c r="G5213" t="s">
        <v>29</v>
      </c>
      <c r="H5213" s="5">
        <v>1021.37</v>
      </c>
      <c r="I5213" s="5">
        <v>1021.374</v>
      </c>
      <c r="J5213" s="5">
        <v>-4.0000000000190898E-3</v>
      </c>
      <c r="K5213" s="5">
        <v>1021.374</v>
      </c>
      <c r="L5213" s="5">
        <v>-4.0000000000190898E-3</v>
      </c>
      <c r="M5213" t="str">
        <f>IF(ISERROR(VLOOKUP(A5213,'[1]Ecart validé'!$A:$A,1,FALSE)),Z5213,"Ecart Validé")</f>
        <v>valid</v>
      </c>
      <c r="R5213" t="s">
        <v>30</v>
      </c>
      <c r="X5213"/>
      <c r="Y5213"/>
      <c r="Z5213" t="s">
        <v>31</v>
      </c>
    </row>
    <row r="5214" spans="1:26" x14ac:dyDescent="0.3">
      <c r="A5214" t="s">
        <v>7123</v>
      </c>
      <c r="B5214" t="s">
        <v>6835</v>
      </c>
      <c r="C5214">
        <v>182480</v>
      </c>
      <c r="D5214" t="str">
        <f>+VLOOKUP(C5214,Param!K:L,2,FALSE)</f>
        <v>CIFA S.R.L.</v>
      </c>
      <c r="E5214" t="s">
        <v>7112</v>
      </c>
      <c r="F5214" t="s">
        <v>37</v>
      </c>
      <c r="G5214" t="s">
        <v>29</v>
      </c>
      <c r="H5214" s="5">
        <v>142.87</v>
      </c>
      <c r="I5214" s="5">
        <v>142.86689999999999</v>
      </c>
      <c r="J5214" s="5">
        <v>3.1000000000176399E-3</v>
      </c>
      <c r="K5214" s="5">
        <v>142.86689999999999</v>
      </c>
      <c r="L5214" s="5">
        <v>3.1000000000176399E-3</v>
      </c>
      <c r="M5214" t="str">
        <f>IF(ISERROR(VLOOKUP(A5214,'[1]Ecart validé'!$A:$A,1,FALSE)),Z5214,"Ecart Validé")</f>
        <v>valid</v>
      </c>
      <c r="R5214" t="s">
        <v>30</v>
      </c>
      <c r="X5214"/>
      <c r="Y5214"/>
      <c r="Z5214" t="s">
        <v>31</v>
      </c>
    </row>
    <row r="5215" spans="1:26" x14ac:dyDescent="0.3">
      <c r="A5215" t="s">
        <v>7124</v>
      </c>
      <c r="B5215" t="s">
        <v>6835</v>
      </c>
      <c r="C5215">
        <v>184868</v>
      </c>
      <c r="D5215" t="str">
        <f>+VLOOKUP(C5215,Param!K:L,2,FALSE)</f>
        <v>DOMORI SRL</v>
      </c>
      <c r="E5215" t="s">
        <v>7125</v>
      </c>
      <c r="F5215" t="s">
        <v>35</v>
      </c>
      <c r="G5215" t="s">
        <v>29</v>
      </c>
      <c r="H5215" s="5">
        <v>9.6</v>
      </c>
      <c r="I5215" s="5">
        <v>9.6</v>
      </c>
      <c r="J5215" s="5">
        <v>0</v>
      </c>
      <c r="K5215" s="5">
        <v>9.6</v>
      </c>
      <c r="L5215" s="5">
        <v>0</v>
      </c>
      <c r="M5215" t="str">
        <f>IF(ISERROR(VLOOKUP(A5215,'[1]Ecart validé'!$A:$A,1,FALSE)),Z5215,"Ecart Validé")</f>
        <v>valid</v>
      </c>
      <c r="R5215" t="s">
        <v>30</v>
      </c>
      <c r="X5215"/>
      <c r="Y5215"/>
      <c r="Z5215" t="s">
        <v>31</v>
      </c>
    </row>
    <row r="5216" spans="1:26" x14ac:dyDescent="0.3">
      <c r="A5216" t="s">
        <v>7126</v>
      </c>
      <c r="B5216" t="s">
        <v>6835</v>
      </c>
      <c r="C5216">
        <v>184868</v>
      </c>
      <c r="D5216" t="str">
        <f>+VLOOKUP(C5216,Param!K:L,2,FALSE)</f>
        <v>DOMORI SRL</v>
      </c>
      <c r="E5216" t="s">
        <v>7125</v>
      </c>
      <c r="F5216" t="s">
        <v>37</v>
      </c>
      <c r="G5216" t="s">
        <v>29</v>
      </c>
      <c r="H5216" s="5">
        <v>9.6</v>
      </c>
      <c r="I5216" s="5">
        <v>9.6</v>
      </c>
      <c r="J5216" s="5">
        <v>0</v>
      </c>
      <c r="K5216" s="5">
        <v>9.6</v>
      </c>
      <c r="L5216" s="5">
        <v>0</v>
      </c>
      <c r="M5216" t="str">
        <f>IF(ISERROR(VLOOKUP(A5216,'[1]Ecart validé'!$A:$A,1,FALSE)),Z5216,"Ecart Validé")</f>
        <v>valid</v>
      </c>
      <c r="R5216" t="s">
        <v>30</v>
      </c>
      <c r="X5216"/>
      <c r="Y5216"/>
      <c r="Z5216" t="s">
        <v>31</v>
      </c>
    </row>
    <row r="5217" spans="1:26" x14ac:dyDescent="0.3">
      <c r="A5217" t="s">
        <v>7127</v>
      </c>
      <c r="B5217" t="s">
        <v>6835</v>
      </c>
      <c r="C5217">
        <v>185464</v>
      </c>
      <c r="D5217" t="str">
        <f>+VLOOKUP(C5217,Param!K:L,2,FALSE)</f>
        <v>OPENJOBMETIS S.P.A.</v>
      </c>
      <c r="E5217" t="s">
        <v>7128</v>
      </c>
      <c r="F5217" t="s">
        <v>28</v>
      </c>
      <c r="G5217" t="s">
        <v>29</v>
      </c>
      <c r="H5217" s="5">
        <v>671.58</v>
      </c>
      <c r="I5217" s="5">
        <v>671.5752</v>
      </c>
      <c r="J5217" s="5">
        <v>4.8000000000456497E-3</v>
      </c>
      <c r="K5217" s="5">
        <v>671.58</v>
      </c>
      <c r="L5217" s="5">
        <v>0</v>
      </c>
      <c r="M5217" t="str">
        <f>IF(ISERROR(VLOOKUP(A5217,'[1]Ecart validé'!$A:$A,1,FALSE)),Z5217,"Ecart Validé")</f>
        <v>valid</v>
      </c>
      <c r="R5217" t="s">
        <v>30</v>
      </c>
      <c r="X5217"/>
      <c r="Y5217"/>
      <c r="Z5217" t="s">
        <v>31</v>
      </c>
    </row>
    <row r="5218" spans="1:26" x14ac:dyDescent="0.3">
      <c r="A5218" t="s">
        <v>7129</v>
      </c>
      <c r="B5218" t="s">
        <v>6835</v>
      </c>
      <c r="C5218">
        <v>185464</v>
      </c>
      <c r="D5218" t="str">
        <f>+VLOOKUP(C5218,Param!K:L,2,FALSE)</f>
        <v>OPENJOBMETIS S.P.A.</v>
      </c>
      <c r="E5218" t="s">
        <v>7128</v>
      </c>
      <c r="F5218" t="s">
        <v>33</v>
      </c>
      <c r="G5218" t="s">
        <v>29</v>
      </c>
      <c r="H5218" s="5">
        <v>36.979999999999997</v>
      </c>
      <c r="I5218" s="5">
        <v>36.975999999999999</v>
      </c>
      <c r="J5218" s="5">
        <v>3.9999999999977796E-3</v>
      </c>
      <c r="K5218" s="5">
        <v>36.979999999999997</v>
      </c>
      <c r="L5218" s="5">
        <v>0</v>
      </c>
      <c r="M5218" t="str">
        <f>IF(ISERROR(VLOOKUP(A5218,'[1]Ecart validé'!$A:$A,1,FALSE)),Z5218,"Ecart Validé")</f>
        <v>valid</v>
      </c>
      <c r="R5218" t="s">
        <v>30</v>
      </c>
      <c r="X5218"/>
      <c r="Y5218"/>
      <c r="Z5218" t="s">
        <v>31</v>
      </c>
    </row>
    <row r="5219" spans="1:26" x14ac:dyDescent="0.3">
      <c r="A5219" t="s">
        <v>7130</v>
      </c>
      <c r="B5219" t="s">
        <v>6835</v>
      </c>
      <c r="C5219">
        <v>185464</v>
      </c>
      <c r="D5219" t="str">
        <f>+VLOOKUP(C5219,Param!K:L,2,FALSE)</f>
        <v>OPENJOBMETIS S.P.A.</v>
      </c>
      <c r="E5219" t="s">
        <v>7128</v>
      </c>
      <c r="F5219" t="s">
        <v>37</v>
      </c>
      <c r="G5219" t="s">
        <v>29</v>
      </c>
      <c r="H5219" s="5">
        <v>49.54</v>
      </c>
      <c r="I5219" s="5">
        <v>49.536799999999999</v>
      </c>
      <c r="J5219" s="5">
        <v>3.1999999999996402E-3</v>
      </c>
      <c r="K5219" s="5">
        <v>49.54</v>
      </c>
      <c r="L5219" s="5">
        <v>0</v>
      </c>
      <c r="M5219" t="str">
        <f>IF(ISERROR(VLOOKUP(A5219,'[1]Ecart validé'!$A:$A,1,FALSE)),Z5219,"Ecart Validé")</f>
        <v>valid</v>
      </c>
      <c r="R5219" t="s">
        <v>30</v>
      </c>
      <c r="X5219"/>
      <c r="Y5219"/>
      <c r="Z5219" t="s">
        <v>31</v>
      </c>
    </row>
    <row r="5220" spans="1:26" ht="43.2" x14ac:dyDescent="0.3">
      <c r="A5220" t="s">
        <v>7131</v>
      </c>
      <c r="B5220" t="s">
        <v>6835</v>
      </c>
      <c r="C5220">
        <v>188632</v>
      </c>
      <c r="D5220" t="str">
        <f>+VLOOKUP(C5220,Param!K:L,2,FALSE)</f>
        <v>B&amp;T S.P.A.</v>
      </c>
      <c r="E5220" t="s">
        <v>7132</v>
      </c>
      <c r="F5220" t="s">
        <v>28</v>
      </c>
      <c r="G5220" t="s">
        <v>29</v>
      </c>
      <c r="H5220" s="5">
        <v>1321.04</v>
      </c>
      <c r="J5220" s="5">
        <v>1321.04</v>
      </c>
      <c r="L5220" s="5">
        <v>1321.04</v>
      </c>
      <c r="M5220" t="str">
        <f>IF(ISERROR(VLOOKUP(A5220,'[1]Ecart validé'!$A:$A,1,FALSE)),Z5220,"Ecart Validé")</f>
        <v>issue</v>
      </c>
      <c r="N5220" t="s">
        <v>323</v>
      </c>
      <c r="O5220" t="s">
        <v>323</v>
      </c>
      <c r="P5220" t="s">
        <v>324</v>
      </c>
      <c r="S5220" t="s">
        <v>42</v>
      </c>
      <c r="T5220" t="s">
        <v>257</v>
      </c>
      <c r="U5220" s="13" t="s">
        <v>7133</v>
      </c>
      <c r="V5220" t="s">
        <v>45</v>
      </c>
      <c r="W5220" t="s">
        <v>992</v>
      </c>
      <c r="X5220" t="s">
        <v>259</v>
      </c>
      <c r="Y5220" t="s">
        <v>259</v>
      </c>
      <c r="Z5220" t="s">
        <v>88</v>
      </c>
    </row>
    <row r="5221" spans="1:26" ht="43.2" x14ac:dyDescent="0.3">
      <c r="A5221" t="s">
        <v>7134</v>
      </c>
      <c r="B5221" t="s">
        <v>6835</v>
      </c>
      <c r="C5221">
        <v>188632</v>
      </c>
      <c r="D5221" t="str">
        <f>+VLOOKUP(C5221,Param!K:L,2,FALSE)</f>
        <v>B&amp;T S.P.A.</v>
      </c>
      <c r="E5221" t="s">
        <v>7132</v>
      </c>
      <c r="F5221" t="s">
        <v>35</v>
      </c>
      <c r="G5221" t="s">
        <v>29</v>
      </c>
      <c r="H5221" s="5">
        <v>159.80000000000001</v>
      </c>
      <c r="J5221" s="5">
        <v>159.80000000000001</v>
      </c>
      <c r="L5221" s="5">
        <v>159.80000000000001</v>
      </c>
      <c r="M5221" t="str">
        <f>IF(ISERROR(VLOOKUP(A5221,'[1]Ecart validé'!$A:$A,1,FALSE)),Z5221,"Ecart Validé")</f>
        <v>issue</v>
      </c>
      <c r="N5221" t="s">
        <v>323</v>
      </c>
      <c r="O5221" t="s">
        <v>323</v>
      </c>
      <c r="P5221" t="s">
        <v>324</v>
      </c>
      <c r="S5221" t="s">
        <v>42</v>
      </c>
      <c r="T5221" t="s">
        <v>257</v>
      </c>
      <c r="U5221" s="13" t="s">
        <v>7135</v>
      </c>
      <c r="V5221" t="s">
        <v>45</v>
      </c>
      <c r="W5221" t="s">
        <v>992</v>
      </c>
      <c r="X5221" t="s">
        <v>259</v>
      </c>
      <c r="Y5221" t="s">
        <v>259</v>
      </c>
      <c r="Z5221" t="s">
        <v>88</v>
      </c>
    </row>
    <row r="5222" spans="1:26" ht="43.2" x14ac:dyDescent="0.3">
      <c r="A5222" t="s">
        <v>7136</v>
      </c>
      <c r="B5222" t="s">
        <v>6835</v>
      </c>
      <c r="C5222">
        <v>188632</v>
      </c>
      <c r="D5222" t="str">
        <f>+VLOOKUP(C5222,Param!K:L,2,FALSE)</f>
        <v>B&amp;T S.P.A.</v>
      </c>
      <c r="E5222" t="s">
        <v>7132</v>
      </c>
      <c r="F5222" t="s">
        <v>37</v>
      </c>
      <c r="G5222" t="s">
        <v>29</v>
      </c>
      <c r="H5222" s="5">
        <v>423.01</v>
      </c>
      <c r="J5222" s="5">
        <v>423.01</v>
      </c>
      <c r="L5222" s="5">
        <v>423.01</v>
      </c>
      <c r="M5222" t="str">
        <f>IF(ISERROR(VLOOKUP(A5222,'[1]Ecart validé'!$A:$A,1,FALSE)),Z5222,"Ecart Validé")</f>
        <v>issue</v>
      </c>
      <c r="N5222" t="s">
        <v>323</v>
      </c>
      <c r="O5222" t="s">
        <v>323</v>
      </c>
      <c r="P5222" t="s">
        <v>324</v>
      </c>
      <c r="S5222" t="s">
        <v>42</v>
      </c>
      <c r="T5222" t="s">
        <v>257</v>
      </c>
      <c r="U5222" s="13" t="s">
        <v>7137</v>
      </c>
      <c r="V5222" t="s">
        <v>45</v>
      </c>
      <c r="W5222" t="s">
        <v>992</v>
      </c>
      <c r="X5222" t="s">
        <v>259</v>
      </c>
      <c r="Y5222" t="s">
        <v>259</v>
      </c>
      <c r="Z5222" t="s">
        <v>88</v>
      </c>
    </row>
    <row r="5223" spans="1:26" x14ac:dyDescent="0.3">
      <c r="A5223" t="s">
        <v>7138</v>
      </c>
      <c r="B5223" t="s">
        <v>6835</v>
      </c>
      <c r="C5223">
        <v>218075</v>
      </c>
      <c r="D5223" t="str">
        <f>+VLOOKUP(C5223,Param!K:L,2,FALSE)</f>
        <v>MARKAS S.R.L.</v>
      </c>
      <c r="E5223" t="s">
        <v>7139</v>
      </c>
      <c r="F5223" t="s">
        <v>28</v>
      </c>
      <c r="G5223" t="s">
        <v>29</v>
      </c>
      <c r="H5223" s="5">
        <v>3869.99</v>
      </c>
      <c r="I5223" s="5">
        <v>3869.9911000000002</v>
      </c>
      <c r="J5223" s="5">
        <v>-1.10000000040599E-3</v>
      </c>
      <c r="K5223" s="5">
        <v>3869.99</v>
      </c>
      <c r="L5223" s="5">
        <v>0</v>
      </c>
      <c r="M5223" t="str">
        <f>IF(ISERROR(VLOOKUP(A5223,'[1]Ecart validé'!$A:$A,1,FALSE)),Z5223,"Ecart Validé")</f>
        <v>valid</v>
      </c>
      <c r="R5223" t="s">
        <v>30</v>
      </c>
      <c r="X5223"/>
      <c r="Y5223"/>
      <c r="Z5223" t="s">
        <v>31</v>
      </c>
    </row>
    <row r="5224" spans="1:26" x14ac:dyDescent="0.3">
      <c r="A5224" t="s">
        <v>7140</v>
      </c>
      <c r="B5224" t="s">
        <v>6835</v>
      </c>
      <c r="C5224">
        <v>218075</v>
      </c>
      <c r="D5224" t="str">
        <f>+VLOOKUP(C5224,Param!K:L,2,FALSE)</f>
        <v>MARKAS S.R.L.</v>
      </c>
      <c r="E5224" t="s">
        <v>7139</v>
      </c>
      <c r="F5224" t="s">
        <v>33</v>
      </c>
      <c r="G5224" t="s">
        <v>29</v>
      </c>
      <c r="H5224" s="5">
        <v>307.83</v>
      </c>
      <c r="I5224" s="5">
        <v>307.83390000000003</v>
      </c>
      <c r="J5224" s="5">
        <v>-3.9000000000442001E-3</v>
      </c>
      <c r="K5224" s="5">
        <v>307.83</v>
      </c>
      <c r="L5224" s="5">
        <v>0</v>
      </c>
      <c r="M5224" t="str">
        <f>IF(ISERROR(VLOOKUP(A5224,'[1]Ecart validé'!$A:$A,1,FALSE)),Z5224,"Ecart Validé")</f>
        <v>valid</v>
      </c>
      <c r="R5224" t="s">
        <v>30</v>
      </c>
      <c r="X5224"/>
      <c r="Y5224"/>
      <c r="Z5224" t="s">
        <v>31</v>
      </c>
    </row>
    <row r="5225" spans="1:26" x14ac:dyDescent="0.3">
      <c r="A5225" t="s">
        <v>7141</v>
      </c>
      <c r="B5225" t="s">
        <v>6835</v>
      </c>
      <c r="C5225">
        <v>218075</v>
      </c>
      <c r="D5225" t="str">
        <f>+VLOOKUP(C5225,Param!K:L,2,FALSE)</f>
        <v>MARKAS S.R.L.</v>
      </c>
      <c r="E5225" t="s">
        <v>7139</v>
      </c>
      <c r="F5225" t="s">
        <v>35</v>
      </c>
      <c r="G5225" t="s">
        <v>29</v>
      </c>
      <c r="H5225" s="5">
        <v>2709.95</v>
      </c>
      <c r="I5225" s="5">
        <v>2709.95</v>
      </c>
      <c r="J5225" s="5">
        <v>0</v>
      </c>
      <c r="K5225" s="5">
        <v>2709.95</v>
      </c>
      <c r="L5225" s="5">
        <v>0</v>
      </c>
      <c r="M5225" t="str">
        <f>IF(ISERROR(VLOOKUP(A5225,'[1]Ecart validé'!$A:$A,1,FALSE)),Z5225,"Ecart Validé")</f>
        <v>valid</v>
      </c>
      <c r="R5225" t="s">
        <v>30</v>
      </c>
      <c r="X5225"/>
      <c r="Y5225"/>
      <c r="Z5225" t="s">
        <v>31</v>
      </c>
    </row>
    <row r="5226" spans="1:26" x14ac:dyDescent="0.3">
      <c r="A5226" t="s">
        <v>7142</v>
      </c>
      <c r="B5226" t="s">
        <v>6835</v>
      </c>
      <c r="C5226">
        <v>218075</v>
      </c>
      <c r="D5226" t="str">
        <f>+VLOOKUP(C5226,Param!K:L,2,FALSE)</f>
        <v>MARKAS S.R.L.</v>
      </c>
      <c r="E5226" t="s">
        <v>7139</v>
      </c>
      <c r="F5226" t="s">
        <v>37</v>
      </c>
      <c r="G5226" t="s">
        <v>29</v>
      </c>
      <c r="H5226" s="5">
        <v>7263.54</v>
      </c>
      <c r="I5226" s="5">
        <v>7263.5454</v>
      </c>
      <c r="J5226" s="5">
        <v>-5.3999999990992304E-3</v>
      </c>
      <c r="K5226" s="5">
        <v>7263.54</v>
      </c>
      <c r="L5226" s="5">
        <v>0</v>
      </c>
      <c r="M5226" t="str">
        <f>IF(ISERROR(VLOOKUP(A5226,'[1]Ecart validé'!$A:$A,1,FALSE)),Z5226,"Ecart Validé")</f>
        <v>valid</v>
      </c>
      <c r="R5226" t="s">
        <v>30</v>
      </c>
      <c r="X5226"/>
      <c r="Y5226"/>
      <c r="Z5226" t="s">
        <v>31</v>
      </c>
    </row>
    <row r="5227" spans="1:26" x14ac:dyDescent="0.3">
      <c r="A5227" t="s">
        <v>7143</v>
      </c>
      <c r="B5227" t="s">
        <v>6835</v>
      </c>
      <c r="C5227">
        <v>224290</v>
      </c>
      <c r="D5227" t="str">
        <f>+VLOOKUP(C5227,Param!K:L,2,FALSE)</f>
        <v>BE HOTEL GROUP SNC DI MARZIALE LUIGI E ANNA</v>
      </c>
      <c r="E5227" t="s">
        <v>7144</v>
      </c>
      <c r="F5227" t="s">
        <v>28</v>
      </c>
      <c r="G5227" t="s">
        <v>29</v>
      </c>
      <c r="H5227" s="5">
        <v>21.3</v>
      </c>
      <c r="I5227" s="5">
        <v>21.302900000000001</v>
      </c>
      <c r="J5227" s="5">
        <v>-2.9000000000003398E-3</v>
      </c>
      <c r="K5227" s="5">
        <v>21.3</v>
      </c>
      <c r="L5227" s="5">
        <v>0</v>
      </c>
      <c r="M5227" t="str">
        <f>IF(ISERROR(VLOOKUP(A5227,'[1]Ecart validé'!$A:$A,1,FALSE)),Z5227,"Ecart Validé")</f>
        <v>valid</v>
      </c>
      <c r="R5227" t="s">
        <v>30</v>
      </c>
      <c r="X5227"/>
      <c r="Y5227"/>
      <c r="Z5227" t="s">
        <v>31</v>
      </c>
    </row>
    <row r="5228" spans="1:26" x14ac:dyDescent="0.3">
      <c r="A5228" t="s">
        <v>7145</v>
      </c>
      <c r="B5228" t="s">
        <v>6835</v>
      </c>
      <c r="C5228">
        <v>224290</v>
      </c>
      <c r="D5228" t="str">
        <f>+VLOOKUP(C5228,Param!K:L,2,FALSE)</f>
        <v>BE HOTEL GROUP SNC DI MARZIALE LUIGI E ANNA</v>
      </c>
      <c r="E5228" t="s">
        <v>7144</v>
      </c>
      <c r="F5228" t="s">
        <v>33</v>
      </c>
      <c r="G5228" t="s">
        <v>29</v>
      </c>
      <c r="H5228" s="5">
        <v>186.09</v>
      </c>
      <c r="I5228" s="5">
        <v>186.0874</v>
      </c>
      <c r="J5228" s="5">
        <v>2.6000000000010398E-3</v>
      </c>
      <c r="K5228" s="5">
        <v>186.09</v>
      </c>
      <c r="L5228" s="5">
        <v>0</v>
      </c>
      <c r="M5228" t="str">
        <f>IF(ISERROR(VLOOKUP(A5228,'[1]Ecart validé'!$A:$A,1,FALSE)),Z5228,"Ecart Validé")</f>
        <v>valid</v>
      </c>
      <c r="R5228" t="s">
        <v>30</v>
      </c>
      <c r="X5228"/>
      <c r="Y5228"/>
      <c r="Z5228" t="s">
        <v>31</v>
      </c>
    </row>
    <row r="5229" spans="1:26" x14ac:dyDescent="0.3">
      <c r="A5229" t="s">
        <v>7146</v>
      </c>
      <c r="B5229" t="s">
        <v>6835</v>
      </c>
      <c r="C5229">
        <v>224290</v>
      </c>
      <c r="D5229" t="str">
        <f>+VLOOKUP(C5229,Param!K:L,2,FALSE)</f>
        <v>BE HOTEL GROUP SNC DI MARZIALE LUIGI E ANNA</v>
      </c>
      <c r="E5229" t="s">
        <v>7144</v>
      </c>
      <c r="F5229" t="s">
        <v>35</v>
      </c>
      <c r="G5229" t="s">
        <v>29</v>
      </c>
      <c r="H5229" s="5">
        <v>897.65</v>
      </c>
      <c r="I5229" s="5">
        <v>897.64829999999995</v>
      </c>
      <c r="J5229" s="5">
        <v>1.7000000000280101E-3</v>
      </c>
      <c r="K5229" s="5">
        <v>897.65</v>
      </c>
      <c r="L5229" s="5">
        <v>0</v>
      </c>
      <c r="M5229" t="str">
        <f>IF(ISERROR(VLOOKUP(A5229,'[1]Ecart validé'!$A:$A,1,FALSE)),Z5229,"Ecart Validé")</f>
        <v>valid</v>
      </c>
      <c r="R5229" t="s">
        <v>30</v>
      </c>
      <c r="X5229"/>
      <c r="Y5229"/>
      <c r="Z5229" t="s">
        <v>31</v>
      </c>
    </row>
    <row r="5230" spans="1:26" x14ac:dyDescent="0.3">
      <c r="A5230" t="s">
        <v>7147</v>
      </c>
      <c r="B5230" t="s">
        <v>6835</v>
      </c>
      <c r="C5230">
        <v>224290</v>
      </c>
      <c r="D5230" t="str">
        <f>+VLOOKUP(C5230,Param!K:L,2,FALSE)</f>
        <v>BE HOTEL GROUP SNC DI MARZIALE LUIGI E ANNA</v>
      </c>
      <c r="E5230" t="s">
        <v>7144</v>
      </c>
      <c r="F5230" t="s">
        <v>37</v>
      </c>
      <c r="G5230" t="s">
        <v>29</v>
      </c>
      <c r="H5230" s="5">
        <v>114.31</v>
      </c>
      <c r="I5230" s="5">
        <v>114.312</v>
      </c>
      <c r="J5230" s="5">
        <v>-1.9999999999953302E-3</v>
      </c>
      <c r="K5230" s="5">
        <v>114.31</v>
      </c>
      <c r="L5230" s="5">
        <v>0</v>
      </c>
      <c r="M5230" t="str">
        <f>IF(ISERROR(VLOOKUP(A5230,'[1]Ecart validé'!$A:$A,1,FALSE)),Z5230,"Ecart Validé")</f>
        <v>valid</v>
      </c>
      <c r="R5230" t="s">
        <v>30</v>
      </c>
      <c r="X5230"/>
      <c r="Y5230"/>
      <c r="Z5230" t="s">
        <v>31</v>
      </c>
    </row>
    <row r="5231" spans="1:26" x14ac:dyDescent="0.3">
      <c r="A5231" t="s">
        <v>7148</v>
      </c>
      <c r="B5231" t="s">
        <v>6835</v>
      </c>
      <c r="C5231">
        <v>228539</v>
      </c>
      <c r="D5231" t="str">
        <f>+VLOOKUP(C5231,Param!K:L,2,FALSE)</f>
        <v>COOPWORK COOPERATIVA SOCIALE ONLUS</v>
      </c>
      <c r="E5231" t="s">
        <v>7149</v>
      </c>
      <c r="F5231" t="s">
        <v>28</v>
      </c>
      <c r="G5231" t="s">
        <v>29</v>
      </c>
      <c r="H5231" s="5">
        <v>1327.01</v>
      </c>
      <c r="I5231" s="5">
        <v>1327.0111999999999</v>
      </c>
      <c r="J5231" s="5">
        <v>-1.1999999999261399E-3</v>
      </c>
      <c r="K5231" s="5">
        <v>1327.01</v>
      </c>
      <c r="L5231" s="5">
        <v>0</v>
      </c>
      <c r="M5231" t="str">
        <f>IF(ISERROR(VLOOKUP(A5231,'[1]Ecart validé'!$A:$A,1,FALSE)),Z5231,"Ecart Validé")</f>
        <v>valid</v>
      </c>
      <c r="R5231" t="s">
        <v>30</v>
      </c>
      <c r="X5231"/>
      <c r="Y5231"/>
      <c r="Z5231" t="s">
        <v>31</v>
      </c>
    </row>
    <row r="5232" spans="1:26" x14ac:dyDescent="0.3">
      <c r="A5232" t="s">
        <v>7150</v>
      </c>
      <c r="B5232" t="s">
        <v>6835</v>
      </c>
      <c r="C5232">
        <v>228539</v>
      </c>
      <c r="D5232" t="str">
        <f>+VLOOKUP(C5232,Param!K:L,2,FALSE)</f>
        <v>COOPWORK COOPERATIVA SOCIALE ONLUS</v>
      </c>
      <c r="E5232" t="s">
        <v>7149</v>
      </c>
      <c r="F5232" t="s">
        <v>35</v>
      </c>
      <c r="G5232" t="s">
        <v>29</v>
      </c>
      <c r="H5232" s="5">
        <v>169.08</v>
      </c>
      <c r="I5232" s="5">
        <v>169.08160000000001</v>
      </c>
      <c r="J5232" s="5">
        <v>-1.59999999999627E-3</v>
      </c>
      <c r="K5232" s="5">
        <v>169.08</v>
      </c>
      <c r="L5232" s="5">
        <v>0</v>
      </c>
      <c r="M5232" t="str">
        <f>IF(ISERROR(VLOOKUP(A5232,'[1]Ecart validé'!$A:$A,1,FALSE)),Z5232,"Ecart Validé")</f>
        <v>valid</v>
      </c>
      <c r="R5232" t="s">
        <v>30</v>
      </c>
      <c r="X5232"/>
      <c r="Y5232"/>
      <c r="Z5232" t="s">
        <v>31</v>
      </c>
    </row>
    <row r="5233" spans="1:26" x14ac:dyDescent="0.3">
      <c r="A5233" t="s">
        <v>7151</v>
      </c>
      <c r="B5233" t="s">
        <v>6835</v>
      </c>
      <c r="C5233">
        <v>235237</v>
      </c>
      <c r="D5233" t="str">
        <f>+VLOOKUP(C5233,Param!K:L,2,FALSE)</f>
        <v>VELOX HOTELLERIE S.R.L.</v>
      </c>
      <c r="E5233" t="s">
        <v>7152</v>
      </c>
      <c r="F5233" t="s">
        <v>28</v>
      </c>
      <c r="G5233" t="s">
        <v>29</v>
      </c>
      <c r="H5233" s="5">
        <v>6956.1299999999901</v>
      </c>
      <c r="I5233" s="5">
        <v>6956.1421</v>
      </c>
      <c r="J5233" s="5">
        <v>-1.2100000000828001E-2</v>
      </c>
      <c r="K5233" s="5">
        <v>6956.1421</v>
      </c>
      <c r="L5233" s="5">
        <v>-1.2100000000828001E-2</v>
      </c>
      <c r="M5233" t="str">
        <f>IF(ISERROR(VLOOKUP(A5233,'[1]Ecart validé'!$A:$A,1,FALSE)),Z5233,"Ecart Validé")</f>
        <v>valid</v>
      </c>
      <c r="R5233" t="s">
        <v>30</v>
      </c>
      <c r="X5233"/>
      <c r="Y5233"/>
      <c r="Z5233" t="s">
        <v>31</v>
      </c>
    </row>
    <row r="5234" spans="1:26" x14ac:dyDescent="0.3">
      <c r="A5234" t="s">
        <v>7153</v>
      </c>
      <c r="B5234" t="s">
        <v>6835</v>
      </c>
      <c r="C5234">
        <v>235237</v>
      </c>
      <c r="D5234" t="str">
        <f>+VLOOKUP(C5234,Param!K:L,2,FALSE)</f>
        <v>VELOX HOTELLERIE S.R.L.</v>
      </c>
      <c r="E5234" t="s">
        <v>7152</v>
      </c>
      <c r="F5234" t="s">
        <v>35</v>
      </c>
      <c r="G5234" t="s">
        <v>29</v>
      </c>
      <c r="H5234" s="5">
        <v>2030.9</v>
      </c>
      <c r="I5234" s="5">
        <v>2030.9105999999999</v>
      </c>
      <c r="J5234" s="5">
        <v>-1.0599999999840201E-2</v>
      </c>
      <c r="K5234" s="5">
        <v>2030.9105999999999</v>
      </c>
      <c r="L5234" s="5">
        <v>-1.0599999999840201E-2</v>
      </c>
      <c r="M5234" t="str">
        <f>IF(ISERROR(VLOOKUP(A5234,'[1]Ecart validé'!$A:$A,1,FALSE)),Z5234,"Ecart Validé")</f>
        <v>valid</v>
      </c>
      <c r="R5234" t="s">
        <v>30</v>
      </c>
      <c r="X5234"/>
      <c r="Y5234"/>
      <c r="Z5234" t="s">
        <v>31</v>
      </c>
    </row>
    <row r="5235" spans="1:26" x14ac:dyDescent="0.3">
      <c r="A5235" t="s">
        <v>7154</v>
      </c>
      <c r="B5235" t="s">
        <v>6835</v>
      </c>
      <c r="C5235">
        <v>235237</v>
      </c>
      <c r="D5235" t="str">
        <f>+VLOOKUP(C5235,Param!K:L,2,FALSE)</f>
        <v>VELOX HOTELLERIE S.R.L.</v>
      </c>
      <c r="E5235" t="s">
        <v>7152</v>
      </c>
      <c r="F5235" t="s">
        <v>37</v>
      </c>
      <c r="G5235" t="s">
        <v>29</v>
      </c>
      <c r="H5235" s="5">
        <v>1815.37</v>
      </c>
      <c r="I5235" s="5">
        <v>1815.3649</v>
      </c>
      <c r="J5235" s="5">
        <v>5.0999999998566602E-3</v>
      </c>
      <c r="K5235" s="5">
        <v>1815.3649</v>
      </c>
      <c r="L5235" s="5">
        <v>5.0999999998566602E-3</v>
      </c>
      <c r="M5235" t="str">
        <f>IF(ISERROR(VLOOKUP(A5235,'[1]Ecart validé'!$A:$A,1,FALSE)),Z5235,"Ecart Validé")</f>
        <v>valid</v>
      </c>
      <c r="R5235" t="s">
        <v>30</v>
      </c>
      <c r="X5235"/>
      <c r="Y5235"/>
      <c r="Z5235" t="s">
        <v>31</v>
      </c>
    </row>
    <row r="5236" spans="1:26" x14ac:dyDescent="0.3">
      <c r="A5236" t="s">
        <v>7155</v>
      </c>
      <c r="B5236" t="s">
        <v>6835</v>
      </c>
      <c r="C5236">
        <v>237236</v>
      </c>
      <c r="D5236" t="str">
        <f>+VLOOKUP(C5236,Param!K:L,2,FALSE)</f>
        <v>HOTEL SERVICE SRL</v>
      </c>
      <c r="E5236" t="s">
        <v>7156</v>
      </c>
      <c r="F5236" t="s">
        <v>28</v>
      </c>
      <c r="G5236" t="s">
        <v>29</v>
      </c>
      <c r="H5236" s="5">
        <v>6313.91</v>
      </c>
      <c r="I5236" s="5">
        <v>6313.9053000000004</v>
      </c>
      <c r="J5236" s="5">
        <v>4.6999999995023202E-3</v>
      </c>
      <c r="K5236" s="5">
        <v>6313.91</v>
      </c>
      <c r="L5236" s="5">
        <v>0</v>
      </c>
      <c r="M5236" t="str">
        <f>IF(ISERROR(VLOOKUP(A5236,'[1]Ecart validé'!$A:$A,1,FALSE)),Z5236,"Ecart Validé")</f>
        <v>valid</v>
      </c>
      <c r="R5236" t="s">
        <v>30</v>
      </c>
      <c r="X5236"/>
      <c r="Y5236"/>
      <c r="Z5236" t="s">
        <v>31</v>
      </c>
    </row>
    <row r="5237" spans="1:26" x14ac:dyDescent="0.3">
      <c r="A5237" t="s">
        <v>7157</v>
      </c>
      <c r="B5237" t="s">
        <v>6835</v>
      </c>
      <c r="C5237">
        <v>237236</v>
      </c>
      <c r="D5237" t="str">
        <f>+VLOOKUP(C5237,Param!K:L,2,FALSE)</f>
        <v>HOTEL SERVICE SRL</v>
      </c>
      <c r="E5237" t="s">
        <v>7156</v>
      </c>
      <c r="F5237" t="s">
        <v>33</v>
      </c>
      <c r="G5237" t="s">
        <v>29</v>
      </c>
      <c r="H5237" s="5">
        <v>655.20000000000005</v>
      </c>
      <c r="I5237" s="5">
        <v>655.20129999999995</v>
      </c>
      <c r="J5237" s="5">
        <v>-1.29999999990104E-3</v>
      </c>
      <c r="K5237" s="5">
        <v>655.20000000000005</v>
      </c>
      <c r="L5237" s="5">
        <v>0</v>
      </c>
      <c r="M5237" t="str">
        <f>IF(ISERROR(VLOOKUP(A5237,'[1]Ecart validé'!$A:$A,1,FALSE)),Z5237,"Ecart Validé")</f>
        <v>valid</v>
      </c>
      <c r="R5237" t="s">
        <v>30</v>
      </c>
      <c r="X5237"/>
      <c r="Y5237"/>
      <c r="Z5237" t="s">
        <v>31</v>
      </c>
    </row>
    <row r="5238" spans="1:26" x14ac:dyDescent="0.3">
      <c r="A5238" t="s">
        <v>7158</v>
      </c>
      <c r="B5238" t="s">
        <v>6835</v>
      </c>
      <c r="C5238">
        <v>237236</v>
      </c>
      <c r="D5238" t="str">
        <f>+VLOOKUP(C5238,Param!K:L,2,FALSE)</f>
        <v>HOTEL SERVICE SRL</v>
      </c>
      <c r="E5238" t="s">
        <v>7156</v>
      </c>
      <c r="F5238" t="s">
        <v>35</v>
      </c>
      <c r="G5238" t="s">
        <v>29</v>
      </c>
      <c r="H5238" s="5">
        <v>3811.28</v>
      </c>
      <c r="I5238" s="5">
        <v>3811.2799</v>
      </c>
      <c r="J5238" s="5">
        <v>1.00000000202271E-4</v>
      </c>
      <c r="K5238" s="5">
        <v>3811.28</v>
      </c>
      <c r="L5238" s="5">
        <v>0</v>
      </c>
      <c r="M5238" t="str">
        <f>IF(ISERROR(VLOOKUP(A5238,'[1]Ecart validé'!$A:$A,1,FALSE)),Z5238,"Ecart Validé")</f>
        <v>valid</v>
      </c>
      <c r="R5238" t="s">
        <v>30</v>
      </c>
      <c r="X5238"/>
      <c r="Y5238"/>
      <c r="Z5238" t="s">
        <v>31</v>
      </c>
    </row>
    <row r="5239" spans="1:26" x14ac:dyDescent="0.3">
      <c r="A5239" t="s">
        <v>7159</v>
      </c>
      <c r="B5239" t="s">
        <v>6835</v>
      </c>
      <c r="C5239">
        <v>237236</v>
      </c>
      <c r="D5239" t="str">
        <f>+VLOOKUP(C5239,Param!K:L,2,FALSE)</f>
        <v>HOTEL SERVICE SRL</v>
      </c>
      <c r="E5239" t="s">
        <v>7156</v>
      </c>
      <c r="F5239" t="s">
        <v>37</v>
      </c>
      <c r="G5239" t="s">
        <v>29</v>
      </c>
      <c r="H5239" s="5">
        <v>2273.64</v>
      </c>
      <c r="I5239" s="5">
        <v>2273.6430999999998</v>
      </c>
      <c r="J5239" s="5">
        <v>-3.09999999990395E-3</v>
      </c>
      <c r="K5239" s="5">
        <v>2273.64</v>
      </c>
      <c r="L5239" s="5">
        <v>0</v>
      </c>
      <c r="M5239" t="str">
        <f>IF(ISERROR(VLOOKUP(A5239,'[1]Ecart validé'!$A:$A,1,FALSE)),Z5239,"Ecart Validé")</f>
        <v>valid</v>
      </c>
      <c r="R5239" t="s">
        <v>30</v>
      </c>
      <c r="X5239"/>
      <c r="Y5239"/>
      <c r="Z5239" t="s">
        <v>31</v>
      </c>
    </row>
    <row r="5240" spans="1:26" x14ac:dyDescent="0.3">
      <c r="A5240" t="s">
        <v>7160</v>
      </c>
      <c r="B5240" t="s">
        <v>6835</v>
      </c>
      <c r="C5240">
        <v>239369</v>
      </c>
      <c r="D5240" t="str">
        <f>+VLOOKUP(C5240,Param!K:L,2,FALSE)</f>
        <v>MXNS Auditing Italia S.r.l.</v>
      </c>
      <c r="E5240" t="s">
        <v>7161</v>
      </c>
      <c r="F5240" t="s">
        <v>28</v>
      </c>
      <c r="G5240" t="s">
        <v>29</v>
      </c>
      <c r="H5240" s="5">
        <v>90.33</v>
      </c>
      <c r="I5240" s="5">
        <v>90.328500000000005</v>
      </c>
      <c r="J5240" s="5">
        <v>1.4999999999929499E-3</v>
      </c>
      <c r="K5240" s="5">
        <v>90.33</v>
      </c>
      <c r="L5240" s="5">
        <v>0</v>
      </c>
      <c r="M5240" t="str">
        <f>IF(ISERROR(VLOOKUP(A5240,'[1]Ecart validé'!$A:$A,1,FALSE)),Z5240,"Ecart Validé")</f>
        <v>valid</v>
      </c>
      <c r="R5240" t="s">
        <v>30</v>
      </c>
      <c r="X5240"/>
      <c r="Y5240"/>
      <c r="Z5240" t="s">
        <v>31</v>
      </c>
    </row>
    <row r="5241" spans="1:26" x14ac:dyDescent="0.3">
      <c r="A5241" t="s">
        <v>7162</v>
      </c>
      <c r="B5241" t="s">
        <v>6835</v>
      </c>
      <c r="C5241">
        <v>239369</v>
      </c>
      <c r="D5241" t="str">
        <f>+VLOOKUP(C5241,Param!K:L,2,FALSE)</f>
        <v>MXNS Auditing Italia S.r.l.</v>
      </c>
      <c r="E5241" t="s">
        <v>7161</v>
      </c>
      <c r="F5241" t="s">
        <v>33</v>
      </c>
      <c r="G5241" t="s">
        <v>29</v>
      </c>
      <c r="H5241" s="5">
        <v>246.92</v>
      </c>
      <c r="I5241" s="5">
        <v>246.9213</v>
      </c>
      <c r="J5241" s="5">
        <v>-1.3000000000147299E-3</v>
      </c>
      <c r="K5241" s="5">
        <v>246.92</v>
      </c>
      <c r="L5241" s="5">
        <v>0</v>
      </c>
      <c r="M5241" t="str">
        <f>IF(ISERROR(VLOOKUP(A5241,'[1]Ecart validé'!$A:$A,1,FALSE)),Z5241,"Ecart Validé")</f>
        <v>valid</v>
      </c>
      <c r="R5241" t="s">
        <v>30</v>
      </c>
      <c r="X5241"/>
      <c r="Y5241"/>
      <c r="Z5241" t="s">
        <v>31</v>
      </c>
    </row>
    <row r="5242" spans="1:26" x14ac:dyDescent="0.3">
      <c r="A5242" t="s">
        <v>7163</v>
      </c>
      <c r="B5242" t="s">
        <v>6835</v>
      </c>
      <c r="C5242">
        <v>239369</v>
      </c>
      <c r="D5242" t="str">
        <f>+VLOOKUP(C5242,Param!K:L,2,FALSE)</f>
        <v>MXNS Auditing Italia S.r.l.</v>
      </c>
      <c r="E5242" t="s">
        <v>7161</v>
      </c>
      <c r="F5242" t="s">
        <v>35</v>
      </c>
      <c r="G5242" t="s">
        <v>29</v>
      </c>
      <c r="H5242" s="5">
        <v>644.28</v>
      </c>
      <c r="I5242" s="5">
        <v>644.27930000000003</v>
      </c>
      <c r="J5242" s="5">
        <v>6.9999999993797203E-4</v>
      </c>
      <c r="K5242" s="5">
        <v>644.28</v>
      </c>
      <c r="L5242" s="5">
        <v>0</v>
      </c>
      <c r="M5242" t="str">
        <f>IF(ISERROR(VLOOKUP(A5242,'[1]Ecart validé'!$A:$A,1,FALSE)),Z5242,"Ecart Validé")</f>
        <v>valid</v>
      </c>
      <c r="R5242" t="s">
        <v>30</v>
      </c>
      <c r="X5242"/>
      <c r="Y5242"/>
      <c r="Z5242" t="s">
        <v>31</v>
      </c>
    </row>
    <row r="5243" spans="1:26" x14ac:dyDescent="0.3">
      <c r="A5243" t="s">
        <v>7164</v>
      </c>
      <c r="B5243" t="s">
        <v>6835</v>
      </c>
      <c r="C5243">
        <v>239369</v>
      </c>
      <c r="D5243" t="str">
        <f>+VLOOKUP(C5243,Param!K:L,2,FALSE)</f>
        <v>MXNS Auditing Italia S.r.l.</v>
      </c>
      <c r="E5243" t="s">
        <v>7161</v>
      </c>
      <c r="F5243" t="s">
        <v>37</v>
      </c>
      <c r="G5243" t="s">
        <v>29</v>
      </c>
      <c r="H5243" s="5">
        <v>652.87</v>
      </c>
      <c r="I5243" s="5">
        <v>652.87350000000004</v>
      </c>
      <c r="J5243" s="5">
        <v>-3.5000000000309198E-3</v>
      </c>
      <c r="K5243" s="5">
        <v>652.87</v>
      </c>
      <c r="L5243" s="5">
        <v>0</v>
      </c>
      <c r="M5243" t="str">
        <f>IF(ISERROR(VLOOKUP(A5243,'[1]Ecart validé'!$A:$A,1,FALSE)),Z5243,"Ecart Validé")</f>
        <v>valid</v>
      </c>
      <c r="R5243" t="s">
        <v>30</v>
      </c>
      <c r="X5243"/>
      <c r="Y5243"/>
      <c r="Z5243" t="s">
        <v>31</v>
      </c>
    </row>
    <row r="5244" spans="1:26" x14ac:dyDescent="0.3">
      <c r="A5244" t="s">
        <v>7165</v>
      </c>
      <c r="B5244" t="s">
        <v>6835</v>
      </c>
      <c r="C5244">
        <v>242947</v>
      </c>
      <c r="D5244" t="str">
        <f>+VLOOKUP(C5244,Param!K:L,2,FALSE)</f>
        <v>ABBASCIA' SRL</v>
      </c>
      <c r="E5244" t="s">
        <v>7166</v>
      </c>
      <c r="F5244" t="s">
        <v>37</v>
      </c>
      <c r="G5244" t="s">
        <v>29</v>
      </c>
      <c r="H5244" s="5">
        <v>131.49</v>
      </c>
      <c r="I5244" s="5">
        <v>131.48779999999999</v>
      </c>
      <c r="J5244" s="5">
        <v>2.2000000000161799E-3</v>
      </c>
      <c r="K5244" s="5">
        <v>131.49</v>
      </c>
      <c r="L5244" s="5">
        <v>0</v>
      </c>
      <c r="M5244" t="str">
        <f>IF(ISERROR(VLOOKUP(A5244,'[1]Ecart validé'!$A:$A,1,FALSE)),Z5244,"Ecart Validé")</f>
        <v>valid</v>
      </c>
      <c r="R5244" t="s">
        <v>30</v>
      </c>
      <c r="X5244"/>
      <c r="Y5244"/>
      <c r="Z5244" t="s">
        <v>31</v>
      </c>
    </row>
    <row r="5245" spans="1:26" x14ac:dyDescent="0.3">
      <c r="A5245" t="s">
        <v>7167</v>
      </c>
      <c r="B5245" t="s">
        <v>6835</v>
      </c>
      <c r="C5245">
        <v>243742</v>
      </c>
      <c r="D5245" t="str">
        <f>+VLOOKUP(C5245,Param!K:L,2,FALSE)</f>
        <v>M.M. GIARDINI DI MANI MICHELE</v>
      </c>
      <c r="E5245" t="s">
        <v>7168</v>
      </c>
      <c r="F5245" t="s">
        <v>28</v>
      </c>
      <c r="G5245" t="s">
        <v>29</v>
      </c>
      <c r="H5245" s="5">
        <v>38.5</v>
      </c>
      <c r="I5245" s="5">
        <v>38.502400000000002</v>
      </c>
      <c r="J5245" s="5">
        <v>-2.4000000000015099E-3</v>
      </c>
      <c r="K5245" s="5">
        <v>38.5</v>
      </c>
      <c r="L5245" s="5">
        <v>0</v>
      </c>
      <c r="M5245" t="str">
        <f>IF(ISERROR(VLOOKUP(A5245,'[1]Ecart validé'!$A:$A,1,FALSE)),Z5245,"Ecart Validé")</f>
        <v>valid</v>
      </c>
      <c r="R5245" t="s">
        <v>30</v>
      </c>
      <c r="X5245"/>
      <c r="Y5245"/>
      <c r="Z5245" t="s">
        <v>31</v>
      </c>
    </row>
    <row r="5246" spans="1:26" x14ac:dyDescent="0.3">
      <c r="A5246" t="s">
        <v>7169</v>
      </c>
      <c r="B5246" t="s">
        <v>6835</v>
      </c>
      <c r="C5246">
        <v>243742</v>
      </c>
      <c r="D5246" t="str">
        <f>+VLOOKUP(C5246,Param!K:L,2,FALSE)</f>
        <v>M.M. GIARDINI DI MANI MICHELE</v>
      </c>
      <c r="E5246" t="s">
        <v>7168</v>
      </c>
      <c r="F5246" t="s">
        <v>33</v>
      </c>
      <c r="G5246" t="s">
        <v>29</v>
      </c>
      <c r="H5246" s="5">
        <v>19.25</v>
      </c>
      <c r="I5246" s="5">
        <v>19.251200000000001</v>
      </c>
      <c r="J5246" s="5">
        <v>-1.2000000000007499E-3</v>
      </c>
      <c r="K5246" s="5">
        <v>19.25</v>
      </c>
      <c r="L5246" s="5">
        <v>0</v>
      </c>
      <c r="M5246" t="str">
        <f>IF(ISERROR(VLOOKUP(A5246,'[1]Ecart validé'!$A:$A,1,FALSE)),Z5246,"Ecart Validé")</f>
        <v>valid</v>
      </c>
      <c r="R5246" t="s">
        <v>30</v>
      </c>
      <c r="X5246"/>
      <c r="Y5246"/>
      <c r="Z5246" t="s">
        <v>31</v>
      </c>
    </row>
    <row r="5247" spans="1:26" x14ac:dyDescent="0.3">
      <c r="A5247" t="s">
        <v>7170</v>
      </c>
      <c r="B5247" t="s">
        <v>6835</v>
      </c>
      <c r="C5247">
        <v>243742</v>
      </c>
      <c r="D5247" t="str">
        <f>+VLOOKUP(C5247,Param!K:L,2,FALSE)</f>
        <v>M.M. GIARDINI DI MANI MICHELE</v>
      </c>
      <c r="E5247" t="s">
        <v>7168</v>
      </c>
      <c r="F5247" t="s">
        <v>35</v>
      </c>
      <c r="G5247" t="s">
        <v>29</v>
      </c>
      <c r="H5247" s="5">
        <v>83.9</v>
      </c>
      <c r="I5247" s="5">
        <v>83.904399999999995</v>
      </c>
      <c r="J5247" s="5">
        <v>-4.3999999999897402E-3</v>
      </c>
      <c r="K5247" s="5">
        <v>83.9</v>
      </c>
      <c r="L5247" s="5">
        <v>0</v>
      </c>
      <c r="M5247" t="str">
        <f>IF(ISERROR(VLOOKUP(A5247,'[1]Ecart validé'!$A:$A,1,FALSE)),Z5247,"Ecart Validé")</f>
        <v>valid</v>
      </c>
      <c r="R5247" t="s">
        <v>30</v>
      </c>
      <c r="X5247"/>
      <c r="Y5247"/>
      <c r="Z5247" t="s">
        <v>31</v>
      </c>
    </row>
    <row r="5248" spans="1:26" x14ac:dyDescent="0.3">
      <c r="A5248" t="s">
        <v>7171</v>
      </c>
      <c r="B5248" t="s">
        <v>6835</v>
      </c>
      <c r="C5248">
        <v>243742</v>
      </c>
      <c r="D5248" t="str">
        <f>+VLOOKUP(C5248,Param!K:L,2,FALSE)</f>
        <v>M.M. GIARDINI DI MANI MICHELE</v>
      </c>
      <c r="E5248" t="s">
        <v>7168</v>
      </c>
      <c r="F5248" t="s">
        <v>37</v>
      </c>
      <c r="G5248" t="s">
        <v>29</v>
      </c>
      <c r="H5248" s="5">
        <v>57.75</v>
      </c>
      <c r="I5248" s="5">
        <v>57.753599999999999</v>
      </c>
      <c r="J5248" s="5">
        <v>-3.5999999999987101E-3</v>
      </c>
      <c r="K5248" s="5">
        <v>57.75</v>
      </c>
      <c r="L5248" s="5">
        <v>0</v>
      </c>
      <c r="M5248" t="str">
        <f>IF(ISERROR(VLOOKUP(A5248,'[1]Ecart validé'!$A:$A,1,FALSE)),Z5248,"Ecart Validé")</f>
        <v>valid</v>
      </c>
      <c r="R5248" t="s">
        <v>30</v>
      </c>
      <c r="X5248"/>
      <c r="Y5248"/>
      <c r="Z5248" t="s">
        <v>31</v>
      </c>
    </row>
    <row r="5249" spans="1:26" x14ac:dyDescent="0.3">
      <c r="A5249" t="s">
        <v>7172</v>
      </c>
      <c r="B5249" t="s">
        <v>6835</v>
      </c>
      <c r="C5249">
        <v>266037</v>
      </c>
      <c r="D5249" t="str">
        <f>+VLOOKUP(C5249,Param!K:L,2,FALSE)</f>
        <v>ZURLI MAURIZIO</v>
      </c>
      <c r="E5249" t="s">
        <v>7173</v>
      </c>
      <c r="F5249" t="s">
        <v>28</v>
      </c>
      <c r="G5249" t="s">
        <v>29</v>
      </c>
      <c r="H5249" s="5">
        <v>626.36</v>
      </c>
      <c r="I5249" s="5">
        <v>626.36</v>
      </c>
      <c r="J5249" s="5">
        <v>0</v>
      </c>
      <c r="K5249" s="5">
        <v>626.36</v>
      </c>
      <c r="L5249" s="5">
        <v>0</v>
      </c>
      <c r="M5249" t="str">
        <f>IF(ISERROR(VLOOKUP(A5249,'[1]Ecart validé'!$A:$A,1,FALSE)),Z5249,"Ecart Validé")</f>
        <v>valid</v>
      </c>
      <c r="R5249" t="s">
        <v>30</v>
      </c>
      <c r="X5249"/>
      <c r="Y5249"/>
      <c r="Z5249" t="s">
        <v>31</v>
      </c>
    </row>
    <row r="5250" spans="1:26" x14ac:dyDescent="0.3">
      <c r="A5250" t="s">
        <v>7174</v>
      </c>
      <c r="B5250" t="s">
        <v>6835</v>
      </c>
      <c r="C5250">
        <v>266037</v>
      </c>
      <c r="D5250" t="str">
        <f>+VLOOKUP(C5250,Param!K:L,2,FALSE)</f>
        <v>ZURLI MAURIZIO</v>
      </c>
      <c r="E5250" t="s">
        <v>7173</v>
      </c>
      <c r="F5250" t="s">
        <v>33</v>
      </c>
      <c r="G5250" t="s">
        <v>29</v>
      </c>
      <c r="H5250" s="5">
        <v>73.31</v>
      </c>
      <c r="I5250" s="5">
        <v>73.308000000000007</v>
      </c>
      <c r="J5250" s="5">
        <v>1.9999999999953302E-3</v>
      </c>
      <c r="K5250" s="5">
        <v>73.31</v>
      </c>
      <c r="L5250" s="5">
        <v>0</v>
      </c>
      <c r="M5250" t="str">
        <f>IF(ISERROR(VLOOKUP(A5250,'[1]Ecart validé'!$A:$A,1,FALSE)),Z5250,"Ecart Validé")</f>
        <v>valid</v>
      </c>
      <c r="R5250" t="s">
        <v>30</v>
      </c>
      <c r="X5250"/>
      <c r="Y5250"/>
      <c r="Z5250" t="s">
        <v>31</v>
      </c>
    </row>
    <row r="5251" spans="1:26" x14ac:dyDescent="0.3">
      <c r="A5251" t="s">
        <v>7175</v>
      </c>
      <c r="B5251" t="s">
        <v>6835</v>
      </c>
      <c r="C5251">
        <v>266037</v>
      </c>
      <c r="D5251" t="str">
        <f>+VLOOKUP(C5251,Param!K:L,2,FALSE)</f>
        <v>ZURLI MAURIZIO</v>
      </c>
      <c r="E5251" t="s">
        <v>7173</v>
      </c>
      <c r="F5251" t="s">
        <v>35</v>
      </c>
      <c r="G5251" t="s">
        <v>29</v>
      </c>
      <c r="H5251" s="5">
        <v>282.64</v>
      </c>
      <c r="I5251" s="5">
        <v>282.64</v>
      </c>
      <c r="J5251" s="5">
        <v>0</v>
      </c>
      <c r="K5251" s="5">
        <v>282.64</v>
      </c>
      <c r="L5251" s="5">
        <v>0</v>
      </c>
      <c r="M5251" t="str">
        <f>IF(ISERROR(VLOOKUP(A5251,'[1]Ecart validé'!$A:$A,1,FALSE)),Z5251,"Ecart Validé")</f>
        <v>valid</v>
      </c>
      <c r="R5251" t="s">
        <v>30</v>
      </c>
      <c r="X5251"/>
      <c r="Y5251"/>
      <c r="Z5251" t="s">
        <v>31</v>
      </c>
    </row>
    <row r="5252" spans="1:26" x14ac:dyDescent="0.3">
      <c r="A5252" t="s">
        <v>7176</v>
      </c>
      <c r="B5252" t="s">
        <v>6835</v>
      </c>
      <c r="C5252">
        <v>266037</v>
      </c>
      <c r="D5252" t="str">
        <f>+VLOOKUP(C5252,Param!K:L,2,FALSE)</f>
        <v>ZURLI MAURIZIO</v>
      </c>
      <c r="E5252" t="s">
        <v>7173</v>
      </c>
      <c r="F5252" t="s">
        <v>37</v>
      </c>
      <c r="G5252" t="s">
        <v>29</v>
      </c>
      <c r="H5252" s="5">
        <v>97.83</v>
      </c>
      <c r="I5252" s="5">
        <v>97.83</v>
      </c>
      <c r="J5252" s="5">
        <v>0</v>
      </c>
      <c r="K5252" s="5">
        <v>97.83</v>
      </c>
      <c r="L5252" s="5">
        <v>0</v>
      </c>
      <c r="M5252" t="str">
        <f>IF(ISERROR(VLOOKUP(A5252,'[1]Ecart validé'!$A:$A,1,FALSE)),Z5252,"Ecart Validé")</f>
        <v>valid</v>
      </c>
      <c r="R5252" t="s">
        <v>30</v>
      </c>
      <c r="X5252"/>
      <c r="Y5252"/>
      <c r="Z5252" t="s">
        <v>31</v>
      </c>
    </row>
    <row r="5253" spans="1:26" x14ac:dyDescent="0.3">
      <c r="A5253" t="s">
        <v>7177</v>
      </c>
      <c r="B5253" t="s">
        <v>6835</v>
      </c>
      <c r="C5253">
        <v>268892</v>
      </c>
      <c r="D5253" t="str">
        <f>+VLOOKUP(C5253,Param!K:L,2,FALSE)</f>
        <v>SUNNY GROUP S.R.L.</v>
      </c>
      <c r="E5253" t="s">
        <v>7178</v>
      </c>
      <c r="F5253" t="s">
        <v>37</v>
      </c>
      <c r="G5253" t="s">
        <v>29</v>
      </c>
      <c r="H5253" s="5">
        <v>3775.3</v>
      </c>
      <c r="I5253" s="5">
        <v>3775.2959999999998</v>
      </c>
      <c r="J5253" s="5">
        <v>4.0000000003601599E-3</v>
      </c>
      <c r="K5253" s="5">
        <v>3775.3</v>
      </c>
      <c r="L5253" s="5">
        <v>0</v>
      </c>
      <c r="M5253" t="str">
        <f>IF(ISERROR(VLOOKUP(A5253,'[1]Ecart validé'!$A:$A,1,FALSE)),Z5253,"Ecart Validé")</f>
        <v>valid</v>
      </c>
      <c r="R5253" t="s">
        <v>30</v>
      </c>
      <c r="X5253"/>
      <c r="Y5253"/>
      <c r="Z5253" t="s">
        <v>31</v>
      </c>
    </row>
    <row r="5254" spans="1:26" x14ac:dyDescent="0.3">
      <c r="A5254" t="s">
        <v>7179</v>
      </c>
      <c r="B5254" t="s">
        <v>6835</v>
      </c>
      <c r="C5254">
        <v>282591</v>
      </c>
      <c r="D5254" t="str">
        <f>+VLOOKUP(C5254,Param!K:L,2,FALSE)</f>
        <v>AZIENDA AGRICOLA VERONA ROSADO</v>
      </c>
      <c r="E5254" t="s">
        <v>7180</v>
      </c>
      <c r="F5254" t="s">
        <v>28</v>
      </c>
      <c r="G5254" t="s">
        <v>29</v>
      </c>
      <c r="H5254" s="5">
        <v>225.74</v>
      </c>
      <c r="I5254" s="5">
        <v>225.74100000000001</v>
      </c>
      <c r="J5254" s="5">
        <v>-1.0000000000047701E-3</v>
      </c>
      <c r="K5254" s="5">
        <v>225.74</v>
      </c>
      <c r="L5254" s="5">
        <v>0</v>
      </c>
      <c r="M5254" t="str">
        <f>IF(ISERROR(VLOOKUP(A5254,'[1]Ecart validé'!$A:$A,1,FALSE)),Z5254,"Ecart Validé")</f>
        <v>valid</v>
      </c>
      <c r="R5254" t="s">
        <v>30</v>
      </c>
      <c r="X5254"/>
      <c r="Y5254"/>
      <c r="Z5254" t="s">
        <v>31</v>
      </c>
    </row>
    <row r="5255" spans="1:26" x14ac:dyDescent="0.3">
      <c r="A5255" t="s">
        <v>7181</v>
      </c>
      <c r="B5255" t="s">
        <v>6835</v>
      </c>
      <c r="C5255">
        <v>282591</v>
      </c>
      <c r="D5255" t="str">
        <f>+VLOOKUP(C5255,Param!K:L,2,FALSE)</f>
        <v>AZIENDA AGRICOLA VERONA ROSADO</v>
      </c>
      <c r="E5255" t="s">
        <v>7180</v>
      </c>
      <c r="F5255" t="s">
        <v>33</v>
      </c>
      <c r="G5255" t="s">
        <v>29</v>
      </c>
      <c r="H5255" s="5">
        <v>8.0500000000000007</v>
      </c>
      <c r="I5255" s="5">
        <v>8.0478000000000005</v>
      </c>
      <c r="J5255" s="5">
        <v>2.2000000000002001E-3</v>
      </c>
      <c r="K5255" s="5">
        <v>8.0500000000000007</v>
      </c>
      <c r="L5255" s="5">
        <v>0</v>
      </c>
      <c r="M5255" t="str">
        <f>IF(ISERROR(VLOOKUP(A5255,'[1]Ecart validé'!$A:$A,1,FALSE)),Z5255,"Ecart Validé")</f>
        <v>valid</v>
      </c>
      <c r="R5255" t="s">
        <v>30</v>
      </c>
      <c r="X5255"/>
      <c r="Y5255"/>
      <c r="Z5255" t="s">
        <v>31</v>
      </c>
    </row>
    <row r="5256" spans="1:26" x14ac:dyDescent="0.3">
      <c r="A5256" t="s">
        <v>7182</v>
      </c>
      <c r="B5256" t="s">
        <v>6835</v>
      </c>
      <c r="C5256">
        <v>282591</v>
      </c>
      <c r="D5256" t="str">
        <f>+VLOOKUP(C5256,Param!K:L,2,FALSE)</f>
        <v>AZIENDA AGRICOLA VERONA ROSADO</v>
      </c>
      <c r="E5256" t="s">
        <v>7180</v>
      </c>
      <c r="F5256" t="s">
        <v>35</v>
      </c>
      <c r="G5256" t="s">
        <v>29</v>
      </c>
      <c r="H5256" s="5">
        <v>30.37</v>
      </c>
      <c r="I5256" s="5">
        <v>30.369</v>
      </c>
      <c r="J5256" s="5">
        <v>1.00000000000122E-3</v>
      </c>
      <c r="K5256" s="5">
        <v>30.37</v>
      </c>
      <c r="L5256" s="5">
        <v>0</v>
      </c>
      <c r="M5256" t="str">
        <f>IF(ISERROR(VLOOKUP(A5256,'[1]Ecart validé'!$A:$A,1,FALSE)),Z5256,"Ecart Validé")</f>
        <v>valid</v>
      </c>
      <c r="R5256" t="s">
        <v>30</v>
      </c>
      <c r="X5256"/>
      <c r="Y5256"/>
      <c r="Z5256" t="s">
        <v>31</v>
      </c>
    </row>
    <row r="5257" spans="1:26" x14ac:dyDescent="0.3">
      <c r="A5257" t="s">
        <v>7183</v>
      </c>
      <c r="B5257" t="s">
        <v>6835</v>
      </c>
      <c r="C5257">
        <v>282591</v>
      </c>
      <c r="D5257" t="str">
        <f>+VLOOKUP(C5257,Param!K:L,2,FALSE)</f>
        <v>AZIENDA AGRICOLA VERONA ROSADO</v>
      </c>
      <c r="E5257" t="s">
        <v>7180</v>
      </c>
      <c r="F5257" t="s">
        <v>37</v>
      </c>
      <c r="G5257" t="s">
        <v>29</v>
      </c>
      <c r="H5257" s="5">
        <v>43.57</v>
      </c>
      <c r="I5257" s="5">
        <v>43.566899999999997</v>
      </c>
      <c r="J5257" s="5">
        <v>3.1000000000034299E-3</v>
      </c>
      <c r="K5257" s="5">
        <v>43.57</v>
      </c>
      <c r="L5257" s="5">
        <v>0</v>
      </c>
      <c r="M5257" t="str">
        <f>IF(ISERROR(VLOOKUP(A5257,'[1]Ecart validé'!$A:$A,1,FALSE)),Z5257,"Ecart Validé")</f>
        <v>valid</v>
      </c>
      <c r="R5257" t="s">
        <v>30</v>
      </c>
      <c r="X5257"/>
      <c r="Y5257"/>
      <c r="Z5257" t="s">
        <v>31</v>
      </c>
    </row>
    <row r="5258" spans="1:26" x14ac:dyDescent="0.3">
      <c r="A5258" t="s">
        <v>7184</v>
      </c>
      <c r="B5258" t="s">
        <v>6835</v>
      </c>
      <c r="C5258">
        <v>289144</v>
      </c>
      <c r="D5258" t="str">
        <f>+VLOOKUP(C5258,Param!K:L,2,FALSE)</f>
        <v>CONSORZIO PEGASO LIMO</v>
      </c>
      <c r="E5258" t="s">
        <v>7185</v>
      </c>
      <c r="F5258" t="s">
        <v>28</v>
      </c>
      <c r="G5258" t="s">
        <v>29</v>
      </c>
      <c r="H5258" s="5">
        <v>41.01</v>
      </c>
      <c r="I5258" s="5">
        <v>41.005000000000003</v>
      </c>
      <c r="J5258" s="5">
        <v>4.9999999999954499E-3</v>
      </c>
      <c r="K5258" s="5">
        <v>41.01</v>
      </c>
      <c r="L5258" s="5">
        <v>0</v>
      </c>
      <c r="M5258" t="str">
        <f>IF(ISERROR(VLOOKUP(A5258,'[1]Ecart validé'!$A:$A,1,FALSE)),Z5258,"Ecart Validé")</f>
        <v>valid</v>
      </c>
      <c r="R5258" t="s">
        <v>30</v>
      </c>
      <c r="X5258"/>
      <c r="Y5258"/>
      <c r="Z5258" t="s">
        <v>31</v>
      </c>
    </row>
    <row r="5259" spans="1:26" x14ac:dyDescent="0.3">
      <c r="A5259" t="s">
        <v>7186</v>
      </c>
      <c r="B5259" t="s">
        <v>6835</v>
      </c>
      <c r="C5259">
        <v>289144</v>
      </c>
      <c r="D5259" t="str">
        <f>+VLOOKUP(C5259,Param!K:L,2,FALSE)</f>
        <v>CONSORZIO PEGASO LIMO</v>
      </c>
      <c r="E5259" t="s">
        <v>7185</v>
      </c>
      <c r="F5259" t="s">
        <v>35</v>
      </c>
      <c r="G5259" t="s">
        <v>29</v>
      </c>
      <c r="H5259" s="5">
        <v>22.84</v>
      </c>
      <c r="I5259" s="5">
        <v>22.836300000000001</v>
      </c>
      <c r="J5259" s="5">
        <v>3.6999999999984801E-3</v>
      </c>
      <c r="K5259" s="5">
        <v>22.84</v>
      </c>
      <c r="L5259" s="5">
        <v>0</v>
      </c>
      <c r="M5259" t="str">
        <f>IF(ISERROR(VLOOKUP(A5259,'[1]Ecart validé'!$A:$A,1,FALSE)),Z5259,"Ecart Validé")</f>
        <v>valid</v>
      </c>
      <c r="R5259" t="s">
        <v>30</v>
      </c>
      <c r="X5259"/>
      <c r="Y5259"/>
      <c r="Z5259" t="s">
        <v>31</v>
      </c>
    </row>
    <row r="5260" spans="1:26" x14ac:dyDescent="0.3">
      <c r="A5260" t="s">
        <v>7187</v>
      </c>
      <c r="B5260" t="s">
        <v>6835</v>
      </c>
      <c r="C5260">
        <v>290734</v>
      </c>
      <c r="D5260" t="str">
        <f>+VLOOKUP(C5260,Param!K:L,2,FALSE)</f>
        <v>CAMA SRL</v>
      </c>
      <c r="E5260" t="s">
        <v>7188</v>
      </c>
      <c r="F5260" t="s">
        <v>28</v>
      </c>
      <c r="G5260" t="s">
        <v>29</v>
      </c>
      <c r="H5260" s="5">
        <v>84.11</v>
      </c>
      <c r="I5260" s="5">
        <v>84.105400000000003</v>
      </c>
      <c r="J5260" s="5">
        <v>4.5999999999963804E-3</v>
      </c>
      <c r="K5260" s="5">
        <v>84.11</v>
      </c>
      <c r="L5260" s="5">
        <v>0</v>
      </c>
      <c r="M5260" t="str">
        <f>IF(ISERROR(VLOOKUP(A5260,'[1]Ecart validé'!$A:$A,1,FALSE)),Z5260,"Ecart Validé")</f>
        <v>valid</v>
      </c>
      <c r="R5260" t="s">
        <v>30</v>
      </c>
      <c r="X5260"/>
      <c r="Y5260"/>
      <c r="Z5260" t="s">
        <v>31</v>
      </c>
    </row>
    <row r="5261" spans="1:26" x14ac:dyDescent="0.3">
      <c r="A5261" t="s">
        <v>7189</v>
      </c>
      <c r="B5261" t="s">
        <v>6835</v>
      </c>
      <c r="C5261">
        <v>290734</v>
      </c>
      <c r="D5261" t="str">
        <f>+VLOOKUP(C5261,Param!K:L,2,FALSE)</f>
        <v>CAMA SRL</v>
      </c>
      <c r="E5261" t="s">
        <v>7188</v>
      </c>
      <c r="F5261" t="s">
        <v>33</v>
      </c>
      <c r="G5261" t="s">
        <v>29</v>
      </c>
      <c r="H5261" s="5">
        <v>90.85</v>
      </c>
      <c r="I5261" s="5">
        <v>90.846100000000007</v>
      </c>
      <c r="J5261" s="5">
        <v>3.8999999999873498E-3</v>
      </c>
      <c r="K5261" s="5">
        <v>90.85</v>
      </c>
      <c r="L5261" s="5">
        <v>0</v>
      </c>
      <c r="M5261" t="str">
        <f>IF(ISERROR(VLOOKUP(A5261,'[1]Ecart validé'!$A:$A,1,FALSE)),Z5261,"Ecart Validé")</f>
        <v>valid</v>
      </c>
      <c r="R5261" t="s">
        <v>30</v>
      </c>
      <c r="X5261"/>
      <c r="Y5261"/>
      <c r="Z5261" t="s">
        <v>31</v>
      </c>
    </row>
    <row r="5262" spans="1:26" x14ac:dyDescent="0.3">
      <c r="A5262" t="s">
        <v>7190</v>
      </c>
      <c r="B5262" t="s">
        <v>6835</v>
      </c>
      <c r="C5262">
        <v>290734</v>
      </c>
      <c r="D5262" t="str">
        <f>+VLOOKUP(C5262,Param!K:L,2,FALSE)</f>
        <v>CAMA SRL</v>
      </c>
      <c r="E5262" t="s">
        <v>7188</v>
      </c>
      <c r="F5262" t="s">
        <v>35</v>
      </c>
      <c r="G5262" t="s">
        <v>29</v>
      </c>
      <c r="H5262" s="5">
        <v>101.3</v>
      </c>
      <c r="I5262" s="5">
        <v>101.30500000000001</v>
      </c>
      <c r="J5262" s="5">
        <v>-5.0000000000096599E-3</v>
      </c>
      <c r="K5262" s="5">
        <v>101.3</v>
      </c>
      <c r="L5262" s="5">
        <v>0</v>
      </c>
      <c r="M5262" t="str">
        <f>IF(ISERROR(VLOOKUP(A5262,'[1]Ecart validé'!$A:$A,1,FALSE)),Z5262,"Ecart Validé")</f>
        <v>valid</v>
      </c>
      <c r="R5262" t="s">
        <v>30</v>
      </c>
      <c r="X5262"/>
      <c r="Y5262"/>
      <c r="Z5262" t="s">
        <v>31</v>
      </c>
    </row>
    <row r="5263" spans="1:26" x14ac:dyDescent="0.3">
      <c r="A5263" t="s">
        <v>7191</v>
      </c>
      <c r="B5263" t="s">
        <v>6835</v>
      </c>
      <c r="C5263">
        <v>290734</v>
      </c>
      <c r="D5263" t="str">
        <f>+VLOOKUP(C5263,Param!K:L,2,FALSE)</f>
        <v>CAMA SRL</v>
      </c>
      <c r="E5263" t="s">
        <v>7188</v>
      </c>
      <c r="F5263" t="s">
        <v>37</v>
      </c>
      <c r="G5263" t="s">
        <v>29</v>
      </c>
      <c r="H5263" s="5">
        <v>104.44</v>
      </c>
      <c r="I5263" s="5">
        <v>104.4431</v>
      </c>
      <c r="J5263" s="5">
        <v>-3.1000000000034299E-3</v>
      </c>
      <c r="K5263" s="5">
        <v>104.44</v>
      </c>
      <c r="L5263" s="5">
        <v>0</v>
      </c>
      <c r="M5263" t="str">
        <f>IF(ISERROR(VLOOKUP(A5263,'[1]Ecart validé'!$A:$A,1,FALSE)),Z5263,"Ecart Validé")</f>
        <v>valid</v>
      </c>
      <c r="R5263" t="s">
        <v>30</v>
      </c>
      <c r="X5263"/>
      <c r="Y5263"/>
      <c r="Z5263" t="s">
        <v>31</v>
      </c>
    </row>
    <row r="5264" spans="1:26" x14ac:dyDescent="0.3">
      <c r="A5264" t="s">
        <v>7192</v>
      </c>
      <c r="B5264" t="s">
        <v>6835</v>
      </c>
      <c r="C5264">
        <v>292053</v>
      </c>
      <c r="D5264" t="str">
        <f>+VLOOKUP(C5264,Param!K:L,2,FALSE)</f>
        <v>MEAD INFORMATICA</v>
      </c>
      <c r="E5264" t="s">
        <v>7193</v>
      </c>
      <c r="F5264" t="s">
        <v>28</v>
      </c>
      <c r="G5264" t="s">
        <v>29</v>
      </c>
      <c r="H5264" s="5">
        <v>501.03</v>
      </c>
      <c r="I5264" s="5">
        <v>501.02640000000002</v>
      </c>
      <c r="J5264" s="5">
        <v>3.59999999994897E-3</v>
      </c>
      <c r="K5264" s="5">
        <v>501.03</v>
      </c>
      <c r="L5264" s="5">
        <v>0</v>
      </c>
      <c r="M5264" t="str">
        <f>IF(ISERROR(VLOOKUP(A5264,'[1]Ecart validé'!$A:$A,1,FALSE)),Z5264,"Ecart Validé")</f>
        <v>valid</v>
      </c>
      <c r="R5264" t="s">
        <v>30</v>
      </c>
      <c r="X5264"/>
      <c r="Y5264"/>
      <c r="Z5264" t="s">
        <v>31</v>
      </c>
    </row>
    <row r="5265" spans="1:26" x14ac:dyDescent="0.3">
      <c r="A5265" t="s">
        <v>7194</v>
      </c>
      <c r="B5265" t="s">
        <v>6835</v>
      </c>
      <c r="C5265">
        <v>292053</v>
      </c>
      <c r="D5265" t="str">
        <f>+VLOOKUP(C5265,Param!K:L,2,FALSE)</f>
        <v>MEAD INFORMATICA</v>
      </c>
      <c r="E5265" t="s">
        <v>7193</v>
      </c>
      <c r="F5265" t="s">
        <v>33</v>
      </c>
      <c r="G5265" t="s">
        <v>29</v>
      </c>
      <c r="H5265" s="5">
        <v>20.16</v>
      </c>
      <c r="I5265" s="5">
        <v>20.16</v>
      </c>
      <c r="J5265" s="5">
        <v>0</v>
      </c>
      <c r="K5265" s="5">
        <v>20.16</v>
      </c>
      <c r="L5265" s="5">
        <v>0</v>
      </c>
      <c r="M5265" t="str">
        <f>IF(ISERROR(VLOOKUP(A5265,'[1]Ecart validé'!$A:$A,1,FALSE)),Z5265,"Ecart Validé")</f>
        <v>valid</v>
      </c>
      <c r="R5265" t="s">
        <v>30</v>
      </c>
      <c r="X5265"/>
      <c r="Y5265"/>
      <c r="Z5265" t="s">
        <v>31</v>
      </c>
    </row>
    <row r="5266" spans="1:26" x14ac:dyDescent="0.3">
      <c r="A5266" t="s">
        <v>7195</v>
      </c>
      <c r="B5266" t="s">
        <v>6835</v>
      </c>
      <c r="C5266">
        <v>292053</v>
      </c>
      <c r="D5266" t="str">
        <f>+VLOOKUP(C5266,Param!K:L,2,FALSE)</f>
        <v>MEAD INFORMATICA</v>
      </c>
      <c r="E5266" t="s">
        <v>7193</v>
      </c>
      <c r="F5266" t="s">
        <v>35</v>
      </c>
      <c r="G5266" t="s">
        <v>29</v>
      </c>
      <c r="H5266" s="5">
        <v>442.61</v>
      </c>
      <c r="I5266" s="5">
        <v>442.60649999999998</v>
      </c>
      <c r="J5266" s="5">
        <v>3.5000000000309198E-3</v>
      </c>
      <c r="K5266" s="5">
        <v>442.61</v>
      </c>
      <c r="L5266" s="5">
        <v>0</v>
      </c>
      <c r="M5266" t="str">
        <f>IF(ISERROR(VLOOKUP(A5266,'[1]Ecart validé'!$A:$A,1,FALSE)),Z5266,"Ecart Validé")</f>
        <v>valid</v>
      </c>
      <c r="R5266" t="s">
        <v>30</v>
      </c>
      <c r="X5266"/>
      <c r="Y5266"/>
      <c r="Z5266" t="s">
        <v>31</v>
      </c>
    </row>
    <row r="5267" spans="1:26" x14ac:dyDescent="0.3">
      <c r="A5267" t="s">
        <v>7196</v>
      </c>
      <c r="B5267" t="s">
        <v>6835</v>
      </c>
      <c r="C5267">
        <v>292482</v>
      </c>
      <c r="D5267" t="str">
        <f>+VLOOKUP(C5267,Param!K:L,2,FALSE)</f>
        <v>NUOVA BUTOS HO.RE.CA. SOOC.COOP.</v>
      </c>
      <c r="E5267" t="s">
        <v>7197</v>
      </c>
      <c r="F5267" t="s">
        <v>28</v>
      </c>
      <c r="G5267" t="s">
        <v>29</v>
      </c>
      <c r="H5267" s="5">
        <v>100.74</v>
      </c>
      <c r="I5267" s="5">
        <v>100.7389</v>
      </c>
      <c r="J5267" s="5">
        <v>1.09999999999388E-3</v>
      </c>
      <c r="K5267" s="5">
        <v>100.74</v>
      </c>
      <c r="L5267" s="5">
        <v>0</v>
      </c>
      <c r="M5267" t="str">
        <f>IF(ISERROR(VLOOKUP(A5267,'[1]Ecart validé'!$A:$A,1,FALSE)),Z5267,"Ecart Validé")</f>
        <v>valid</v>
      </c>
      <c r="R5267" t="s">
        <v>30</v>
      </c>
      <c r="X5267"/>
      <c r="Y5267"/>
      <c r="Z5267" t="s">
        <v>31</v>
      </c>
    </row>
    <row r="5268" spans="1:26" x14ac:dyDescent="0.3">
      <c r="A5268" t="s">
        <v>7198</v>
      </c>
      <c r="B5268" t="s">
        <v>6835</v>
      </c>
      <c r="C5268">
        <v>292482</v>
      </c>
      <c r="D5268" t="str">
        <f>+VLOOKUP(C5268,Param!K:L,2,FALSE)</f>
        <v>NUOVA BUTOS HO.RE.CA. SOOC.COOP.</v>
      </c>
      <c r="E5268" t="s">
        <v>7197</v>
      </c>
      <c r="F5268" t="s">
        <v>33</v>
      </c>
      <c r="G5268" t="s">
        <v>29</v>
      </c>
      <c r="H5268" s="5">
        <v>19.100000000000001</v>
      </c>
      <c r="I5268" s="5">
        <v>19.102499999999999</v>
      </c>
      <c r="J5268" s="5">
        <v>-2.4999999999977202E-3</v>
      </c>
      <c r="K5268" s="5">
        <v>19.100000000000001</v>
      </c>
      <c r="L5268" s="5">
        <v>0</v>
      </c>
      <c r="M5268" t="str">
        <f>IF(ISERROR(VLOOKUP(A5268,'[1]Ecart validé'!$A:$A,1,FALSE)),Z5268,"Ecart Validé")</f>
        <v>valid</v>
      </c>
      <c r="R5268" t="s">
        <v>30</v>
      </c>
      <c r="X5268"/>
      <c r="Y5268"/>
      <c r="Z5268" t="s">
        <v>31</v>
      </c>
    </row>
    <row r="5269" spans="1:26" x14ac:dyDescent="0.3">
      <c r="A5269" t="s">
        <v>7199</v>
      </c>
      <c r="B5269" t="s">
        <v>6835</v>
      </c>
      <c r="C5269">
        <v>292482</v>
      </c>
      <c r="D5269" t="str">
        <f>+VLOOKUP(C5269,Param!K:L,2,FALSE)</f>
        <v>NUOVA BUTOS HO.RE.CA. SOOC.COOP.</v>
      </c>
      <c r="E5269" t="s">
        <v>7197</v>
      </c>
      <c r="F5269" t="s">
        <v>35</v>
      </c>
      <c r="G5269" t="s">
        <v>29</v>
      </c>
      <c r="H5269" s="5">
        <v>64.099999999999994</v>
      </c>
      <c r="I5269" s="5">
        <v>64.1036</v>
      </c>
      <c r="J5269" s="5">
        <v>-3.6000000000058199E-3</v>
      </c>
      <c r="K5269" s="5">
        <v>64.099999999999994</v>
      </c>
      <c r="L5269" s="5">
        <v>0</v>
      </c>
      <c r="M5269" t="str">
        <f>IF(ISERROR(VLOOKUP(A5269,'[1]Ecart validé'!$A:$A,1,FALSE)),Z5269,"Ecart Validé")</f>
        <v>valid</v>
      </c>
      <c r="R5269" t="s">
        <v>30</v>
      </c>
      <c r="X5269"/>
      <c r="Y5269"/>
      <c r="Z5269" t="s">
        <v>31</v>
      </c>
    </row>
    <row r="5270" spans="1:26" x14ac:dyDescent="0.3">
      <c r="A5270" t="s">
        <v>7200</v>
      </c>
      <c r="B5270" t="s">
        <v>6835</v>
      </c>
      <c r="C5270">
        <v>292482</v>
      </c>
      <c r="D5270" t="str">
        <f>+VLOOKUP(C5270,Param!K:L,2,FALSE)</f>
        <v>NUOVA BUTOS HO.RE.CA. SOOC.COOP.</v>
      </c>
      <c r="E5270" t="s">
        <v>7197</v>
      </c>
      <c r="F5270" t="s">
        <v>37</v>
      </c>
      <c r="G5270" t="s">
        <v>29</v>
      </c>
      <c r="H5270" s="5">
        <v>47.34</v>
      </c>
      <c r="I5270" s="5">
        <v>47.337299999999999</v>
      </c>
      <c r="J5270" s="5">
        <v>2.7000000000043599E-3</v>
      </c>
      <c r="K5270" s="5">
        <v>47.34</v>
      </c>
      <c r="L5270" s="5">
        <v>0</v>
      </c>
      <c r="M5270" t="str">
        <f>IF(ISERROR(VLOOKUP(A5270,'[1]Ecart validé'!$A:$A,1,FALSE)),Z5270,"Ecart Validé")</f>
        <v>valid</v>
      </c>
      <c r="R5270" t="s">
        <v>30</v>
      </c>
      <c r="X5270"/>
      <c r="Y5270"/>
      <c r="Z5270" t="s">
        <v>31</v>
      </c>
    </row>
    <row r="5271" spans="1:26" x14ac:dyDescent="0.3">
      <c r="A5271" t="s">
        <v>7201</v>
      </c>
      <c r="B5271" t="s">
        <v>6835</v>
      </c>
      <c r="C5271">
        <v>294320</v>
      </c>
      <c r="D5271" t="str">
        <f>+VLOOKUP(C5271,Param!K:L,2,FALSE)</f>
        <v>APICOLTURA CASENTINESE S.R.L.</v>
      </c>
      <c r="E5271" t="s">
        <v>7202</v>
      </c>
      <c r="F5271" t="s">
        <v>28</v>
      </c>
      <c r="G5271" t="s">
        <v>29</v>
      </c>
      <c r="H5271" s="5">
        <v>45.83</v>
      </c>
      <c r="I5271" s="5">
        <v>45.834299999999999</v>
      </c>
      <c r="J5271" s="5">
        <v>-4.3000000000006297E-3</v>
      </c>
      <c r="K5271" s="5">
        <v>45.83</v>
      </c>
      <c r="L5271" s="5">
        <v>0</v>
      </c>
      <c r="M5271" t="str">
        <f>IF(ISERROR(VLOOKUP(A5271,'[1]Ecart validé'!$A:$A,1,FALSE)),Z5271,"Ecart Validé")</f>
        <v>valid</v>
      </c>
      <c r="R5271" t="s">
        <v>30</v>
      </c>
      <c r="X5271"/>
      <c r="Y5271"/>
      <c r="Z5271" t="s">
        <v>31</v>
      </c>
    </row>
    <row r="5272" spans="1:26" x14ac:dyDescent="0.3">
      <c r="A5272" t="s">
        <v>7203</v>
      </c>
      <c r="B5272" t="s">
        <v>6835</v>
      </c>
      <c r="C5272">
        <v>323761</v>
      </c>
      <c r="D5272" t="str">
        <f>+VLOOKUP(C5272,Param!K:L,2,FALSE)</f>
        <v>MOCHI SRL</v>
      </c>
      <c r="E5272" t="s">
        <v>7204</v>
      </c>
      <c r="F5272" t="s">
        <v>28</v>
      </c>
      <c r="G5272" t="s">
        <v>29</v>
      </c>
      <c r="H5272" s="5">
        <v>151.97999999999999</v>
      </c>
      <c r="I5272" s="5">
        <v>151.98220000000001</v>
      </c>
      <c r="J5272" s="5">
        <v>-2.2000000000161799E-3</v>
      </c>
      <c r="K5272" s="5">
        <v>151.97999999999999</v>
      </c>
      <c r="L5272" s="5">
        <v>0</v>
      </c>
      <c r="M5272" t="str">
        <f>IF(ISERROR(VLOOKUP(A5272,'[1]Ecart validé'!$A:$A,1,FALSE)),Z5272,"Ecart Validé")</f>
        <v>valid</v>
      </c>
      <c r="R5272" t="s">
        <v>30</v>
      </c>
      <c r="X5272"/>
      <c r="Y5272"/>
      <c r="Z5272" t="s">
        <v>31</v>
      </c>
    </row>
    <row r="5273" spans="1:26" x14ac:dyDescent="0.3">
      <c r="A5273" t="s">
        <v>7205</v>
      </c>
      <c r="B5273" t="s">
        <v>6835</v>
      </c>
      <c r="C5273">
        <v>323761</v>
      </c>
      <c r="D5273" t="str">
        <f>+VLOOKUP(C5273,Param!K:L,2,FALSE)</f>
        <v>MOCHI SRL</v>
      </c>
      <c r="E5273" t="s">
        <v>7204</v>
      </c>
      <c r="F5273" t="s">
        <v>33</v>
      </c>
      <c r="G5273" t="s">
        <v>29</v>
      </c>
      <c r="H5273" s="5">
        <v>4.1500000000000004</v>
      </c>
      <c r="I5273" s="5">
        <v>4.1471</v>
      </c>
      <c r="J5273" s="5">
        <v>2.9000000000003398E-3</v>
      </c>
      <c r="K5273" s="5">
        <v>4.1500000000000004</v>
      </c>
      <c r="L5273" s="5">
        <v>0</v>
      </c>
      <c r="M5273" t="str">
        <f>IF(ISERROR(VLOOKUP(A5273,'[1]Ecart validé'!$A:$A,1,FALSE)),Z5273,"Ecart Validé")</f>
        <v>valid</v>
      </c>
      <c r="R5273" t="s">
        <v>30</v>
      </c>
      <c r="X5273"/>
      <c r="Y5273"/>
      <c r="Z5273" t="s">
        <v>31</v>
      </c>
    </row>
    <row r="5274" spans="1:26" x14ac:dyDescent="0.3">
      <c r="A5274" t="s">
        <v>7206</v>
      </c>
      <c r="B5274" t="s">
        <v>6835</v>
      </c>
      <c r="C5274">
        <v>323761</v>
      </c>
      <c r="D5274" t="str">
        <f>+VLOOKUP(C5274,Param!K:L,2,FALSE)</f>
        <v>MOCHI SRL</v>
      </c>
      <c r="E5274" t="s">
        <v>7204</v>
      </c>
      <c r="F5274" t="s">
        <v>35</v>
      </c>
      <c r="G5274" t="s">
        <v>29</v>
      </c>
      <c r="H5274" s="5">
        <v>64.58</v>
      </c>
      <c r="I5274" s="5">
        <v>64.579899999999995</v>
      </c>
      <c r="J5274" s="5">
        <v>1.0000000000331901E-4</v>
      </c>
      <c r="K5274" s="5">
        <v>64.58</v>
      </c>
      <c r="L5274" s="5">
        <v>0</v>
      </c>
      <c r="M5274" t="str">
        <f>IF(ISERROR(VLOOKUP(A5274,'[1]Ecart validé'!$A:$A,1,FALSE)),Z5274,"Ecart Validé")</f>
        <v>valid</v>
      </c>
      <c r="R5274" t="s">
        <v>30</v>
      </c>
      <c r="X5274"/>
      <c r="Y5274"/>
      <c r="Z5274" t="s">
        <v>31</v>
      </c>
    </row>
    <row r="5275" spans="1:26" x14ac:dyDescent="0.3">
      <c r="A5275" t="s">
        <v>7207</v>
      </c>
      <c r="B5275" t="s">
        <v>6835</v>
      </c>
      <c r="C5275">
        <v>323761</v>
      </c>
      <c r="D5275" t="str">
        <f>+VLOOKUP(C5275,Param!K:L,2,FALSE)</f>
        <v>MOCHI SRL</v>
      </c>
      <c r="E5275" t="s">
        <v>7204</v>
      </c>
      <c r="F5275" t="s">
        <v>37</v>
      </c>
      <c r="G5275" t="s">
        <v>29</v>
      </c>
      <c r="H5275" s="5">
        <v>20.04</v>
      </c>
      <c r="I5275" s="5">
        <v>20.040800000000001</v>
      </c>
      <c r="J5275" s="5">
        <v>-8.0000000000168803E-4</v>
      </c>
      <c r="K5275" s="5">
        <v>20.04</v>
      </c>
      <c r="L5275" s="5">
        <v>0</v>
      </c>
      <c r="M5275" t="str">
        <f>IF(ISERROR(VLOOKUP(A5275,'[1]Ecart validé'!$A:$A,1,FALSE)),Z5275,"Ecart Validé")</f>
        <v>valid</v>
      </c>
      <c r="R5275" t="s">
        <v>30</v>
      </c>
      <c r="X5275"/>
      <c r="Y5275"/>
      <c r="Z5275" t="s">
        <v>31</v>
      </c>
    </row>
    <row r="5276" spans="1:26" x14ac:dyDescent="0.3">
      <c r="A5276" t="s">
        <v>7208</v>
      </c>
      <c r="B5276" t="s">
        <v>6835</v>
      </c>
      <c r="C5276">
        <v>324904</v>
      </c>
      <c r="D5276" t="str">
        <f>+VLOOKUP(C5276,Param!K:L,2,FALSE)</f>
        <v>TERZO CERCHIO</v>
      </c>
      <c r="E5276" t="s">
        <v>7209</v>
      </c>
      <c r="F5276" t="s">
        <v>28</v>
      </c>
      <c r="G5276" t="s">
        <v>29</v>
      </c>
      <c r="H5276" s="5">
        <v>250.49</v>
      </c>
      <c r="I5276" s="5">
        <v>250.4913</v>
      </c>
      <c r="J5276" s="5">
        <v>-1.2999999999863099E-3</v>
      </c>
      <c r="K5276" s="5">
        <v>250.49</v>
      </c>
      <c r="L5276" s="5">
        <v>0</v>
      </c>
      <c r="M5276" t="str">
        <f>IF(ISERROR(VLOOKUP(A5276,'[1]Ecart validé'!$A:$A,1,FALSE)),Z5276,"Ecart Validé")</f>
        <v>valid</v>
      </c>
      <c r="R5276" t="s">
        <v>30</v>
      </c>
      <c r="X5276"/>
      <c r="Y5276"/>
      <c r="Z5276" t="s">
        <v>31</v>
      </c>
    </row>
    <row r="5277" spans="1:26" x14ac:dyDescent="0.3">
      <c r="A5277" t="s">
        <v>7210</v>
      </c>
      <c r="B5277" t="s">
        <v>6835</v>
      </c>
      <c r="C5277">
        <v>324904</v>
      </c>
      <c r="D5277" t="str">
        <f>+VLOOKUP(C5277,Param!K:L,2,FALSE)</f>
        <v>TERZO CERCHIO</v>
      </c>
      <c r="E5277" t="s">
        <v>7209</v>
      </c>
      <c r="F5277" t="s">
        <v>33</v>
      </c>
      <c r="G5277" t="s">
        <v>29</v>
      </c>
      <c r="H5277" s="5">
        <v>31.26</v>
      </c>
      <c r="I5277" s="5">
        <v>31.259</v>
      </c>
      <c r="J5277" s="5">
        <v>1.00000000000122E-3</v>
      </c>
      <c r="K5277" s="5">
        <v>31.26</v>
      </c>
      <c r="L5277" s="5">
        <v>0</v>
      </c>
      <c r="M5277" t="str">
        <f>IF(ISERROR(VLOOKUP(A5277,'[1]Ecart validé'!$A:$A,1,FALSE)),Z5277,"Ecart Validé")</f>
        <v>valid</v>
      </c>
      <c r="R5277" t="s">
        <v>30</v>
      </c>
      <c r="X5277"/>
      <c r="Y5277"/>
      <c r="Z5277" t="s">
        <v>31</v>
      </c>
    </row>
    <row r="5278" spans="1:26" x14ac:dyDescent="0.3">
      <c r="A5278" t="s">
        <v>7211</v>
      </c>
      <c r="B5278" t="s">
        <v>6835</v>
      </c>
      <c r="C5278">
        <v>324904</v>
      </c>
      <c r="D5278" t="str">
        <f>+VLOOKUP(C5278,Param!K:L,2,FALSE)</f>
        <v>TERZO CERCHIO</v>
      </c>
      <c r="E5278" t="s">
        <v>7209</v>
      </c>
      <c r="F5278" t="s">
        <v>35</v>
      </c>
      <c r="G5278" t="s">
        <v>29</v>
      </c>
      <c r="H5278" s="5">
        <v>260.3</v>
      </c>
      <c r="I5278" s="5">
        <v>260.29669999999999</v>
      </c>
      <c r="J5278" s="5">
        <v>3.30000000002428E-3</v>
      </c>
      <c r="K5278" s="5">
        <v>260.3</v>
      </c>
      <c r="L5278" s="5">
        <v>0</v>
      </c>
      <c r="M5278" t="str">
        <f>IF(ISERROR(VLOOKUP(A5278,'[1]Ecart validé'!$A:$A,1,FALSE)),Z5278,"Ecart Validé")</f>
        <v>valid</v>
      </c>
      <c r="R5278" t="s">
        <v>30</v>
      </c>
      <c r="X5278"/>
      <c r="Y5278"/>
      <c r="Z5278" t="s">
        <v>31</v>
      </c>
    </row>
    <row r="5279" spans="1:26" x14ac:dyDescent="0.3">
      <c r="A5279" t="s">
        <v>7212</v>
      </c>
      <c r="B5279" t="s">
        <v>6835</v>
      </c>
      <c r="C5279">
        <v>324904</v>
      </c>
      <c r="D5279" t="str">
        <f>+VLOOKUP(C5279,Param!K:L,2,FALSE)</f>
        <v>TERZO CERCHIO</v>
      </c>
      <c r="E5279" t="s">
        <v>7209</v>
      </c>
      <c r="F5279" t="s">
        <v>37</v>
      </c>
      <c r="G5279" t="s">
        <v>29</v>
      </c>
      <c r="H5279" s="5">
        <v>302</v>
      </c>
      <c r="I5279" s="5">
        <v>301.99959999999999</v>
      </c>
      <c r="J5279" s="5">
        <v>4.0000000001327803E-4</v>
      </c>
      <c r="K5279" s="5">
        <v>302</v>
      </c>
      <c r="L5279" s="5">
        <v>0</v>
      </c>
      <c r="M5279" t="str">
        <f>IF(ISERROR(VLOOKUP(A5279,'[1]Ecart validé'!$A:$A,1,FALSE)),Z5279,"Ecart Validé")</f>
        <v>valid</v>
      </c>
      <c r="R5279" t="s">
        <v>30</v>
      </c>
      <c r="X5279"/>
      <c r="Y5279"/>
      <c r="Z5279" t="s">
        <v>31</v>
      </c>
    </row>
    <row r="5280" spans="1:26" x14ac:dyDescent="0.3">
      <c r="A5280" t="s">
        <v>7213</v>
      </c>
      <c r="B5280" t="s">
        <v>6835</v>
      </c>
      <c r="C5280">
        <v>344249</v>
      </c>
      <c r="D5280" t="str">
        <f>+VLOOKUP(C5280,Param!K:L,2,FALSE)</f>
        <v>AXPO ITALIA SPA</v>
      </c>
      <c r="E5280" t="s">
        <v>7214</v>
      </c>
      <c r="F5280" t="s">
        <v>28</v>
      </c>
      <c r="G5280" t="s">
        <v>29</v>
      </c>
      <c r="H5280" s="5">
        <v>4357.67</v>
      </c>
      <c r="I5280" s="5">
        <v>4357.67</v>
      </c>
      <c r="J5280" s="5">
        <v>0</v>
      </c>
      <c r="K5280" s="5">
        <v>4357.67</v>
      </c>
      <c r="L5280" s="5">
        <v>0</v>
      </c>
      <c r="M5280" t="str">
        <f>IF(ISERROR(VLOOKUP(A5280,'[1]Ecart validé'!$A:$A,1,FALSE)),Z5280,"Ecart Validé")</f>
        <v>valid</v>
      </c>
      <c r="R5280" t="s">
        <v>30</v>
      </c>
      <c r="X5280"/>
      <c r="Y5280"/>
      <c r="Z5280" t="s">
        <v>31</v>
      </c>
    </row>
    <row r="5281" spans="1:26" x14ac:dyDescent="0.3">
      <c r="A5281" t="s">
        <v>7215</v>
      </c>
      <c r="B5281" t="s">
        <v>6835</v>
      </c>
      <c r="C5281">
        <v>344249</v>
      </c>
      <c r="D5281" t="str">
        <f>+VLOOKUP(C5281,Param!K:L,2,FALSE)</f>
        <v>AXPO ITALIA SPA</v>
      </c>
      <c r="E5281" t="s">
        <v>7214</v>
      </c>
      <c r="F5281" t="s">
        <v>33</v>
      </c>
      <c r="G5281" t="s">
        <v>29</v>
      </c>
      <c r="H5281" s="5">
        <v>2041.43</v>
      </c>
      <c r="I5281" s="5">
        <v>2041.47</v>
      </c>
      <c r="J5281" s="5">
        <v>-3.9999999999963599E-2</v>
      </c>
      <c r="K5281" s="5">
        <v>2041.43</v>
      </c>
      <c r="L5281" s="5">
        <v>0</v>
      </c>
      <c r="M5281" t="str">
        <f>IF(ISERROR(VLOOKUP(A5281,'[1]Ecart validé'!$A:$A,1,FALSE)),Z5281,"Ecart Validé")</f>
        <v>valid</v>
      </c>
      <c r="R5281" t="s">
        <v>30</v>
      </c>
      <c r="X5281"/>
      <c r="Y5281"/>
      <c r="Z5281" t="s">
        <v>31</v>
      </c>
    </row>
    <row r="5282" spans="1:26" x14ac:dyDescent="0.3">
      <c r="A5282" t="s">
        <v>7216</v>
      </c>
      <c r="B5282" t="s">
        <v>6835</v>
      </c>
      <c r="C5282">
        <v>344249</v>
      </c>
      <c r="D5282" t="str">
        <f>+VLOOKUP(C5282,Param!K:L,2,FALSE)</f>
        <v>AXPO ITALIA SPA</v>
      </c>
      <c r="E5282" t="s">
        <v>7214</v>
      </c>
      <c r="F5282" t="s">
        <v>35</v>
      </c>
      <c r="G5282" t="s">
        <v>29</v>
      </c>
      <c r="H5282" s="5">
        <v>5759</v>
      </c>
      <c r="I5282" s="5">
        <v>5759</v>
      </c>
      <c r="J5282" s="5">
        <v>0</v>
      </c>
      <c r="K5282" s="5">
        <v>5759</v>
      </c>
      <c r="L5282" s="5">
        <v>0</v>
      </c>
      <c r="M5282" t="str">
        <f>IF(ISERROR(VLOOKUP(A5282,'[1]Ecart validé'!$A:$A,1,FALSE)),Z5282,"Ecart Validé")</f>
        <v>valid</v>
      </c>
      <c r="R5282" t="s">
        <v>30</v>
      </c>
      <c r="X5282"/>
      <c r="Y5282"/>
      <c r="Z5282" t="s">
        <v>31</v>
      </c>
    </row>
    <row r="5283" spans="1:26" x14ac:dyDescent="0.3">
      <c r="A5283" t="s">
        <v>7217</v>
      </c>
      <c r="B5283" t="s">
        <v>6835</v>
      </c>
      <c r="C5283">
        <v>344249</v>
      </c>
      <c r="D5283" t="str">
        <f>+VLOOKUP(C5283,Param!K:L,2,FALSE)</f>
        <v>AXPO ITALIA SPA</v>
      </c>
      <c r="E5283" t="s">
        <v>7214</v>
      </c>
      <c r="F5283" t="s">
        <v>37</v>
      </c>
      <c r="G5283" t="s">
        <v>29</v>
      </c>
      <c r="H5283" s="5">
        <v>3298.4319999999998</v>
      </c>
      <c r="I5283" s="5">
        <v>3298.4319999999998</v>
      </c>
      <c r="J5283" s="5">
        <v>0</v>
      </c>
      <c r="K5283" s="5">
        <v>3298.4319999999998</v>
      </c>
      <c r="L5283" s="5">
        <v>0</v>
      </c>
      <c r="M5283" t="str">
        <f>IF(ISERROR(VLOOKUP(A5283,'[1]Ecart validé'!$A:$A,1,FALSE)),Z5283,"Ecart Validé")</f>
        <v>valid</v>
      </c>
      <c r="R5283" t="s">
        <v>30</v>
      </c>
      <c r="X5283"/>
      <c r="Y5283"/>
      <c r="Z5283" t="s">
        <v>31</v>
      </c>
    </row>
    <row r="5284" spans="1:26" x14ac:dyDescent="0.3">
      <c r="A5284" t="s">
        <v>7218</v>
      </c>
      <c r="B5284" t="s">
        <v>6835</v>
      </c>
      <c r="C5284">
        <v>350719</v>
      </c>
      <c r="D5284" t="str">
        <f>+VLOOKUP(C5284,Param!K:L,2,FALSE)</f>
        <v>POOL MANAGEMENT S.R.L</v>
      </c>
      <c r="E5284" t="s">
        <v>7219</v>
      </c>
      <c r="F5284" t="s">
        <v>35</v>
      </c>
      <c r="G5284" t="s">
        <v>29</v>
      </c>
      <c r="H5284" s="5">
        <v>763.88</v>
      </c>
      <c r="I5284" s="5">
        <v>763.875</v>
      </c>
      <c r="J5284" s="5">
        <v>4.9999999999954499E-3</v>
      </c>
      <c r="K5284" s="5">
        <v>763.88</v>
      </c>
      <c r="L5284" s="5">
        <v>0</v>
      </c>
      <c r="M5284" t="str">
        <f>IF(ISERROR(VLOOKUP(A5284,'[1]Ecart validé'!$A:$A,1,FALSE)),Z5284,"Ecart Validé")</f>
        <v>valid</v>
      </c>
      <c r="R5284" t="s">
        <v>30</v>
      </c>
      <c r="X5284"/>
      <c r="Y5284"/>
      <c r="Z5284" t="s">
        <v>31</v>
      </c>
    </row>
    <row r="5285" spans="1:26" x14ac:dyDescent="0.3">
      <c r="A5285" t="s">
        <v>7220</v>
      </c>
      <c r="B5285" t="s">
        <v>6835</v>
      </c>
      <c r="C5285">
        <v>231804</v>
      </c>
      <c r="D5285" t="str">
        <f>+VLOOKUP(C5285,Param!K:L,2,FALSE)</f>
        <v>LAVASECCO DAMA DI DAVIDE SAVINO</v>
      </c>
      <c r="E5285" t="s">
        <v>7221</v>
      </c>
      <c r="F5285" t="s">
        <v>28</v>
      </c>
      <c r="G5285" t="s">
        <v>29</v>
      </c>
      <c r="H5285" s="5">
        <v>19.82</v>
      </c>
      <c r="I5285" s="5">
        <v>19.816500000000001</v>
      </c>
      <c r="J5285" s="5">
        <v>3.4999999999989402E-3</v>
      </c>
      <c r="K5285" s="5">
        <v>19.82</v>
      </c>
      <c r="L5285" s="5">
        <v>0</v>
      </c>
      <c r="M5285" t="str">
        <f>IF(ISERROR(VLOOKUP(A5285,'[1]Ecart validé'!$A:$A,1,FALSE)),Z5285,"Ecart Validé")</f>
        <v>valid</v>
      </c>
      <c r="R5285" t="s">
        <v>30</v>
      </c>
      <c r="X5285"/>
      <c r="Y5285"/>
      <c r="Z5285" t="s">
        <v>31</v>
      </c>
    </row>
    <row r="5286" spans="1:26" x14ac:dyDescent="0.3">
      <c r="A5286" t="s">
        <v>7222</v>
      </c>
      <c r="B5286" t="s">
        <v>6835</v>
      </c>
      <c r="C5286">
        <v>29968</v>
      </c>
      <c r="D5286" t="str">
        <f>+VLOOKUP(C5286,Param!K:L,2,FALSE)</f>
        <v>MACE' FRUIT S.RL.</v>
      </c>
      <c r="E5286" t="s">
        <v>7223</v>
      </c>
      <c r="F5286" t="s">
        <v>28</v>
      </c>
      <c r="G5286" t="s">
        <v>29</v>
      </c>
      <c r="H5286" s="5">
        <v>29.46</v>
      </c>
      <c r="I5286" s="5">
        <v>29.459299999999999</v>
      </c>
      <c r="J5286" s="5">
        <v>7.0000000000192098E-4</v>
      </c>
      <c r="K5286" s="5">
        <v>29.46</v>
      </c>
      <c r="L5286" s="5">
        <v>0</v>
      </c>
      <c r="M5286" t="str">
        <f>IF(ISERROR(VLOOKUP(A5286,'[1]Ecart validé'!$A:$A,1,FALSE)),Z5286,"Ecart Validé")</f>
        <v>valid</v>
      </c>
      <c r="R5286" t="s">
        <v>30</v>
      </c>
      <c r="X5286"/>
      <c r="Y5286"/>
      <c r="Z5286" t="s">
        <v>31</v>
      </c>
    </row>
    <row r="5287" spans="1:26" x14ac:dyDescent="0.3">
      <c r="A5287" t="s">
        <v>7224</v>
      </c>
      <c r="B5287" t="s">
        <v>6835</v>
      </c>
      <c r="C5287">
        <v>233186</v>
      </c>
      <c r="D5287" t="str">
        <f>+VLOOKUP(C5287,Param!K:L,2,FALSE)</f>
        <v>ENERGY LINE S.R.L.</v>
      </c>
      <c r="E5287" t="s">
        <v>7225</v>
      </c>
      <c r="F5287" t="s">
        <v>28</v>
      </c>
      <c r="G5287" t="s">
        <v>29</v>
      </c>
      <c r="H5287" s="5">
        <v>222.57</v>
      </c>
      <c r="I5287" s="5">
        <v>222.57300000000001</v>
      </c>
      <c r="J5287" s="5">
        <v>-3.0000000000143202E-3</v>
      </c>
      <c r="K5287" s="5">
        <v>222.57</v>
      </c>
      <c r="L5287" s="5">
        <v>0</v>
      </c>
      <c r="M5287" t="str">
        <f>IF(ISERROR(VLOOKUP(A5287,'[1]Ecart validé'!$A:$A,1,FALSE)),Z5287,"Ecart Validé")</f>
        <v>valid</v>
      </c>
      <c r="R5287" t="s">
        <v>30</v>
      </c>
      <c r="X5287"/>
      <c r="Y5287"/>
      <c r="Z5287" t="s">
        <v>31</v>
      </c>
    </row>
    <row r="5288" spans="1:26" x14ac:dyDescent="0.3">
      <c r="A5288" t="s">
        <v>7226</v>
      </c>
      <c r="B5288" t="s">
        <v>6835</v>
      </c>
      <c r="C5288">
        <v>28661</v>
      </c>
      <c r="D5288" t="str">
        <f>+VLOOKUP(C5288,Param!K:L,2,FALSE)</f>
        <v>FORNO DELLA ROTONDA SPA</v>
      </c>
      <c r="E5288" t="s">
        <v>7227</v>
      </c>
      <c r="F5288" t="s">
        <v>28</v>
      </c>
      <c r="G5288" t="s">
        <v>29</v>
      </c>
      <c r="H5288" s="5">
        <v>362.5</v>
      </c>
      <c r="I5288" s="5">
        <v>362.50400000000002</v>
      </c>
      <c r="J5288" s="5">
        <v>-4.0000000000190898E-3</v>
      </c>
      <c r="K5288" s="5">
        <v>362.5</v>
      </c>
      <c r="L5288" s="5">
        <v>0</v>
      </c>
      <c r="M5288" t="str">
        <f>IF(ISERROR(VLOOKUP(A5288,'[1]Ecart validé'!$A:$A,1,FALSE)),Z5288,"Ecart Validé")</f>
        <v>valid</v>
      </c>
      <c r="R5288" t="s">
        <v>30</v>
      </c>
      <c r="X5288"/>
      <c r="Y5288"/>
      <c r="Z5288" t="s">
        <v>31</v>
      </c>
    </row>
    <row r="5289" spans="1:26" x14ac:dyDescent="0.3">
      <c r="A5289" t="s">
        <v>7228</v>
      </c>
      <c r="B5289" t="s">
        <v>6835</v>
      </c>
      <c r="C5289">
        <v>28661</v>
      </c>
      <c r="D5289" t="str">
        <f>+VLOOKUP(C5289,Param!K:L,2,FALSE)</f>
        <v>FORNO DELLA ROTONDA SPA</v>
      </c>
      <c r="E5289" t="s">
        <v>7229</v>
      </c>
      <c r="F5289" t="s">
        <v>28</v>
      </c>
      <c r="G5289" t="s">
        <v>29</v>
      </c>
      <c r="H5289" s="5">
        <v>276.719999999999</v>
      </c>
      <c r="I5289" s="5">
        <v>276.72059999999999</v>
      </c>
      <c r="J5289" s="5">
        <v>-6.0000000001991696E-4</v>
      </c>
      <c r="K5289" s="5">
        <v>276.719999999999</v>
      </c>
      <c r="L5289" s="5">
        <v>0</v>
      </c>
      <c r="M5289" t="str">
        <f>IF(ISERROR(VLOOKUP(A5289,'[1]Ecart validé'!$A:$A,1,FALSE)),Z5289,"Ecart Validé")</f>
        <v>valid</v>
      </c>
      <c r="R5289" t="s">
        <v>30</v>
      </c>
      <c r="X5289"/>
      <c r="Y5289"/>
      <c r="Z5289" t="s">
        <v>31</v>
      </c>
    </row>
    <row r="5290" spans="1:26" x14ac:dyDescent="0.3">
      <c r="A5290" t="s">
        <v>7230</v>
      </c>
      <c r="B5290" t="s">
        <v>6835</v>
      </c>
      <c r="C5290">
        <v>293636</v>
      </c>
      <c r="D5290" t="str">
        <f>+VLOOKUP(C5290,Param!K:L,2,FALSE)</f>
        <v>AZIENDA AGRICOLA POJER E SANDRI DI SANDRI FIORENTINO</v>
      </c>
      <c r="E5290" t="s">
        <v>7231</v>
      </c>
      <c r="F5290" t="s">
        <v>28</v>
      </c>
      <c r="G5290" t="s">
        <v>29</v>
      </c>
      <c r="H5290" s="5">
        <v>11.02</v>
      </c>
      <c r="I5290" s="5">
        <v>11.016</v>
      </c>
      <c r="J5290" s="5">
        <v>3.9999999999995499E-3</v>
      </c>
      <c r="K5290" s="5">
        <v>11.02</v>
      </c>
      <c r="L5290" s="5">
        <v>0</v>
      </c>
      <c r="M5290" t="str">
        <f>IF(ISERROR(VLOOKUP(A5290,'[1]Ecart validé'!$A:$A,1,FALSE)),Z5290,"Ecart Validé")</f>
        <v>valid</v>
      </c>
      <c r="R5290" t="s">
        <v>30</v>
      </c>
      <c r="X5290"/>
      <c r="Y5290"/>
      <c r="Z5290" t="s">
        <v>31</v>
      </c>
    </row>
    <row r="5291" spans="1:26" x14ac:dyDescent="0.3">
      <c r="A5291" t="s">
        <v>7232</v>
      </c>
      <c r="B5291" t="s">
        <v>6835</v>
      </c>
      <c r="C5291">
        <v>243725</v>
      </c>
      <c r="D5291" t="str">
        <f>+VLOOKUP(C5291,Param!K:L,2,FALSE)</f>
        <v>BIOITALIA S.R.L.</v>
      </c>
      <c r="E5291" t="s">
        <v>7233</v>
      </c>
      <c r="F5291" t="s">
        <v>28</v>
      </c>
      <c r="G5291" t="s">
        <v>29</v>
      </c>
      <c r="H5291" s="5">
        <v>51.49</v>
      </c>
      <c r="I5291" s="5">
        <v>51.485999999999997</v>
      </c>
      <c r="J5291" s="5">
        <v>4.0000000000048799E-3</v>
      </c>
      <c r="K5291" s="5">
        <v>51.49</v>
      </c>
      <c r="L5291" s="5">
        <v>0</v>
      </c>
      <c r="M5291" t="str">
        <f>IF(ISERROR(VLOOKUP(A5291,'[1]Ecart validé'!$A:$A,1,FALSE)),Z5291,"Ecart Validé")</f>
        <v>valid</v>
      </c>
      <c r="R5291" t="s">
        <v>30</v>
      </c>
      <c r="X5291"/>
      <c r="Y5291"/>
      <c r="Z5291" t="s">
        <v>31</v>
      </c>
    </row>
    <row r="5292" spans="1:26" ht="72" x14ac:dyDescent="0.3">
      <c r="A5292" t="s">
        <v>7234</v>
      </c>
      <c r="B5292" t="s">
        <v>6835</v>
      </c>
      <c r="C5292">
        <v>28140</v>
      </c>
      <c r="D5292" t="str">
        <f>+VLOOKUP(C5292,Param!K:L,2,FALSE)</f>
        <v>CLEAN SERVICE SRL</v>
      </c>
      <c r="E5292" t="s">
        <v>7235</v>
      </c>
      <c r="F5292" t="s">
        <v>28</v>
      </c>
      <c r="G5292" t="s">
        <v>29</v>
      </c>
      <c r="H5292" s="5">
        <v>1645.29</v>
      </c>
      <c r="I5292" s="5">
        <v>2029.9069999999999</v>
      </c>
      <c r="J5292" s="5">
        <v>-384.616999999999</v>
      </c>
      <c r="K5292" s="5">
        <v>2029.9069999999999</v>
      </c>
      <c r="L5292" s="5">
        <v>-384.616999999999</v>
      </c>
      <c r="M5292" t="str">
        <f>IF(ISERROR(VLOOKUP(A5292,'[1]Ecart validé'!$A:$A,1,FALSE)),Z5292,"Ecart Validé")</f>
        <v>issue</v>
      </c>
      <c r="N5292" t="s">
        <v>7236</v>
      </c>
      <c r="O5292" t="s">
        <v>7237</v>
      </c>
      <c r="P5292" t="s">
        <v>85</v>
      </c>
      <c r="Q5292" t="s">
        <v>7238</v>
      </c>
      <c r="R5292" t="s">
        <v>30</v>
      </c>
      <c r="S5292" t="s">
        <v>42</v>
      </c>
      <c r="T5292" t="s">
        <v>43</v>
      </c>
      <c r="U5292" s="13" t="s">
        <v>7239</v>
      </c>
      <c r="V5292" t="s">
        <v>45</v>
      </c>
      <c r="X5292"/>
      <c r="Y5292"/>
      <c r="Z5292" t="s">
        <v>88</v>
      </c>
    </row>
    <row r="5293" spans="1:26" ht="57.6" x14ac:dyDescent="0.3">
      <c r="A5293" t="s">
        <v>7240</v>
      </c>
      <c r="B5293" t="s">
        <v>6835</v>
      </c>
      <c r="C5293">
        <v>28140</v>
      </c>
      <c r="D5293" t="str">
        <f>+VLOOKUP(C5293,Param!K:L,2,FALSE)</f>
        <v>CLEAN SERVICE SRL</v>
      </c>
      <c r="E5293" t="s">
        <v>7235</v>
      </c>
      <c r="F5293" t="s">
        <v>33</v>
      </c>
      <c r="G5293" t="s">
        <v>29</v>
      </c>
      <c r="H5293" s="5">
        <v>747.89</v>
      </c>
      <c r="I5293" s="5">
        <v>363.28120000000001</v>
      </c>
      <c r="J5293" s="5">
        <v>384.60879999999997</v>
      </c>
      <c r="K5293" s="5">
        <v>363.28120000000001</v>
      </c>
      <c r="L5293" s="5">
        <v>384.60879999999997</v>
      </c>
      <c r="M5293" t="str">
        <f>IF(ISERROR(VLOOKUP(A5293,'[1]Ecart validé'!$A:$A,1,FALSE)),Z5293,"Ecart Validé")</f>
        <v>issue</v>
      </c>
      <c r="N5293" t="s">
        <v>7241</v>
      </c>
      <c r="O5293" t="s">
        <v>7242</v>
      </c>
      <c r="P5293" t="s">
        <v>85</v>
      </c>
      <c r="Q5293" t="s">
        <v>7243</v>
      </c>
      <c r="R5293" t="s">
        <v>30</v>
      </c>
      <c r="S5293" t="s">
        <v>42</v>
      </c>
      <c r="T5293" t="s">
        <v>43</v>
      </c>
      <c r="U5293" s="13" t="s">
        <v>7244</v>
      </c>
      <c r="V5293" t="s">
        <v>42</v>
      </c>
      <c r="X5293"/>
      <c r="Y5293"/>
      <c r="Z5293" t="s">
        <v>88</v>
      </c>
    </row>
    <row r="5294" spans="1:26" x14ac:dyDescent="0.3">
      <c r="A5294" t="s">
        <v>7245</v>
      </c>
      <c r="B5294" t="s">
        <v>6835</v>
      </c>
      <c r="C5294">
        <v>28140</v>
      </c>
      <c r="D5294" t="str">
        <f>+VLOOKUP(C5294,Param!K:L,2,FALSE)</f>
        <v>CLEAN SERVICE SRL</v>
      </c>
      <c r="E5294" t="s">
        <v>7235</v>
      </c>
      <c r="F5294" t="s">
        <v>35</v>
      </c>
      <c r="G5294" t="s">
        <v>29</v>
      </c>
      <c r="H5294" s="5">
        <v>1216.05</v>
      </c>
      <c r="I5294" s="5">
        <v>1216.0513000000001</v>
      </c>
      <c r="J5294" s="5">
        <v>-1.30000000012842E-3</v>
      </c>
      <c r="K5294" s="5">
        <v>1216.0513000000001</v>
      </c>
      <c r="L5294" s="5">
        <v>-1.30000000012842E-3</v>
      </c>
      <c r="M5294" t="str">
        <f>IF(ISERROR(VLOOKUP(A5294,'[1]Ecart validé'!$A:$A,1,FALSE)),Z5294,"Ecart Validé")</f>
        <v>valid</v>
      </c>
      <c r="R5294" t="s">
        <v>30</v>
      </c>
      <c r="X5294"/>
      <c r="Y5294"/>
      <c r="Z5294" t="s">
        <v>31</v>
      </c>
    </row>
    <row r="5295" spans="1:26" x14ac:dyDescent="0.3">
      <c r="A5295" t="s">
        <v>7246</v>
      </c>
      <c r="B5295" t="s">
        <v>6835</v>
      </c>
      <c r="C5295">
        <v>28140</v>
      </c>
      <c r="D5295" t="str">
        <f>+VLOOKUP(C5295,Param!K:L,2,FALSE)</f>
        <v>CLEAN SERVICE SRL</v>
      </c>
      <c r="E5295" t="s">
        <v>7235</v>
      </c>
      <c r="F5295" t="s">
        <v>37</v>
      </c>
      <c r="G5295" t="s">
        <v>29</v>
      </c>
      <c r="H5295" s="5">
        <v>841.84</v>
      </c>
      <c r="I5295" s="5">
        <v>841.84</v>
      </c>
      <c r="J5295" s="5">
        <v>0</v>
      </c>
      <c r="K5295" s="5">
        <v>841.84</v>
      </c>
      <c r="L5295" s="5">
        <v>0</v>
      </c>
      <c r="M5295" t="str">
        <f>IF(ISERROR(VLOOKUP(A5295,'[1]Ecart validé'!$A:$A,1,FALSE)),Z5295,"Ecart Validé")</f>
        <v>valid</v>
      </c>
      <c r="R5295" t="s">
        <v>30</v>
      </c>
      <c r="X5295"/>
      <c r="Y5295"/>
      <c r="Z5295" t="s">
        <v>31</v>
      </c>
    </row>
    <row r="5296" spans="1:26" x14ac:dyDescent="0.3">
      <c r="A5296" t="s">
        <v>7247</v>
      </c>
      <c r="B5296" t="s">
        <v>6835</v>
      </c>
      <c r="C5296">
        <v>181428</v>
      </c>
      <c r="D5296" t="str">
        <f>+VLOOKUP(C5296,Param!K:L,2,FALSE)</f>
        <v>CAMA DI GIANNINI ANTONIO</v>
      </c>
      <c r="E5296" t="s">
        <v>7248</v>
      </c>
      <c r="F5296" t="s">
        <v>33</v>
      </c>
      <c r="G5296" t="s">
        <v>29</v>
      </c>
      <c r="H5296" s="5">
        <v>-2.8421709430404001E-14</v>
      </c>
      <c r="J5296" s="5">
        <v>-2.8421709430404001E-14</v>
      </c>
      <c r="K5296" s="5">
        <v>-2.8421709430404001E-14</v>
      </c>
      <c r="L5296" s="5">
        <v>0</v>
      </c>
      <c r="M5296" t="str">
        <f>IF(ISERROR(VLOOKUP(A5296,'[1]Ecart validé'!$A:$A,1,FALSE)),Z5296,"Ecart Validé")</f>
        <v>valid</v>
      </c>
      <c r="X5296"/>
      <c r="Y5296"/>
      <c r="Z5296" t="s">
        <v>31</v>
      </c>
    </row>
    <row r="5297" spans="1:26" x14ac:dyDescent="0.3">
      <c r="A5297" t="s">
        <v>7249</v>
      </c>
      <c r="B5297" t="s">
        <v>6835</v>
      </c>
      <c r="C5297">
        <v>243890</v>
      </c>
      <c r="D5297" t="str">
        <f>+VLOOKUP(C5297,Param!K:L,2,FALSE)</f>
        <v>M.E.G.I.C. PIZZA CIACOLADA, Sas di Acampora Gerardo &amp; C.</v>
      </c>
      <c r="E5297" t="s">
        <v>7250</v>
      </c>
      <c r="F5297" t="s">
        <v>28</v>
      </c>
      <c r="G5297" t="s">
        <v>29</v>
      </c>
      <c r="H5297" s="5">
        <v>29.44</v>
      </c>
      <c r="I5297" s="5">
        <v>29.44</v>
      </c>
      <c r="J5297" s="5">
        <v>0</v>
      </c>
      <c r="K5297" s="5">
        <v>29.44</v>
      </c>
      <c r="L5297" s="5">
        <v>0</v>
      </c>
      <c r="M5297" t="str">
        <f>IF(ISERROR(VLOOKUP(A5297,'[1]Ecart validé'!$A:$A,1,FALSE)),Z5297,"Ecart Validé")</f>
        <v>valid</v>
      </c>
      <c r="R5297" t="s">
        <v>30</v>
      </c>
      <c r="X5297"/>
      <c r="Y5297"/>
      <c r="Z5297" t="s">
        <v>31</v>
      </c>
    </row>
    <row r="5298" spans="1:26" x14ac:dyDescent="0.3">
      <c r="A5298" t="s">
        <v>7251</v>
      </c>
      <c r="B5298" t="s">
        <v>6835</v>
      </c>
      <c r="C5298">
        <v>114094</v>
      </c>
      <c r="D5298" t="str">
        <f>+VLOOKUP(C5298,Param!K:L,2,FALSE)</f>
        <v>PROJIT SRL</v>
      </c>
      <c r="E5298" t="s">
        <v>7252</v>
      </c>
      <c r="F5298" t="s">
        <v>33</v>
      </c>
      <c r="G5298" t="s">
        <v>29</v>
      </c>
      <c r="H5298" s="5">
        <v>243.88</v>
      </c>
      <c r="I5298" s="5">
        <v>243.88</v>
      </c>
      <c r="J5298" s="5">
        <v>0</v>
      </c>
      <c r="K5298" s="5">
        <v>243.88</v>
      </c>
      <c r="L5298" s="5">
        <v>0</v>
      </c>
      <c r="M5298" t="str">
        <f>IF(ISERROR(VLOOKUP(A5298,'[1]Ecart validé'!$A:$A,1,FALSE)),Z5298,"Ecart Validé")</f>
        <v>valid</v>
      </c>
      <c r="R5298" t="s">
        <v>30</v>
      </c>
      <c r="X5298"/>
      <c r="Y5298"/>
      <c r="Z5298" t="s">
        <v>31</v>
      </c>
    </row>
    <row r="5299" spans="1:26" x14ac:dyDescent="0.3">
      <c r="A5299" t="s">
        <v>7253</v>
      </c>
      <c r="B5299" t="s">
        <v>6835</v>
      </c>
      <c r="C5299">
        <v>307878</v>
      </c>
      <c r="D5299" t="str">
        <f>+VLOOKUP(C5299,Param!K:L,2,FALSE)</f>
        <v>SIVIS SCARL</v>
      </c>
      <c r="E5299" t="s">
        <v>7254</v>
      </c>
      <c r="F5299" t="s">
        <v>28</v>
      </c>
      <c r="G5299" t="s">
        <v>29</v>
      </c>
      <c r="H5299" s="5">
        <v>822.63</v>
      </c>
      <c r="I5299" s="5">
        <v>822.62810000000002</v>
      </c>
      <c r="J5299" s="5">
        <v>1.8999999999778001E-3</v>
      </c>
      <c r="K5299" s="5">
        <v>822.63</v>
      </c>
      <c r="L5299" s="5">
        <v>0</v>
      </c>
      <c r="M5299" t="str">
        <f>IF(ISERROR(VLOOKUP(A5299,'[1]Ecart validé'!$A:$A,1,FALSE)),Z5299,"Ecart Validé")</f>
        <v>valid</v>
      </c>
      <c r="R5299" t="s">
        <v>30</v>
      </c>
      <c r="S5299" t="s">
        <v>45</v>
      </c>
      <c r="T5299" t="s">
        <v>2339</v>
      </c>
      <c r="U5299" s="13" t="s">
        <v>7255</v>
      </c>
      <c r="V5299" t="s">
        <v>45</v>
      </c>
      <c r="W5299" t="s">
        <v>2339</v>
      </c>
      <c r="X5299"/>
      <c r="Y5299"/>
      <c r="Z5299" t="s">
        <v>31</v>
      </c>
    </row>
    <row r="5300" spans="1:26" x14ac:dyDescent="0.3">
      <c r="A5300" t="s">
        <v>7256</v>
      </c>
      <c r="B5300" t="s">
        <v>6835</v>
      </c>
      <c r="C5300">
        <v>307878</v>
      </c>
      <c r="D5300" t="str">
        <f>+VLOOKUP(C5300,Param!K:L,2,FALSE)</f>
        <v>SIVIS SCARL</v>
      </c>
      <c r="E5300" t="s">
        <v>7254</v>
      </c>
      <c r="F5300" t="s">
        <v>33</v>
      </c>
      <c r="G5300" t="s">
        <v>29</v>
      </c>
      <c r="H5300" s="5">
        <v>5069.3099999999904</v>
      </c>
      <c r="I5300" s="5">
        <v>5069.3074999999999</v>
      </c>
      <c r="J5300" s="5">
        <v>2.4999999995998202E-3</v>
      </c>
      <c r="K5300" s="5">
        <v>5069.3099999999904</v>
      </c>
      <c r="L5300" s="5">
        <v>0</v>
      </c>
      <c r="M5300" t="str">
        <f>IF(ISERROR(VLOOKUP(A5300,'[1]Ecart validé'!$A:$A,1,FALSE)),Z5300,"Ecart Validé")</f>
        <v>valid</v>
      </c>
      <c r="R5300" t="s">
        <v>30</v>
      </c>
      <c r="S5300" t="s">
        <v>45</v>
      </c>
      <c r="T5300" t="s">
        <v>2339</v>
      </c>
      <c r="U5300" s="13" t="s">
        <v>7255</v>
      </c>
      <c r="V5300" t="s">
        <v>45</v>
      </c>
      <c r="W5300" t="s">
        <v>2339</v>
      </c>
      <c r="X5300"/>
      <c r="Y5300"/>
      <c r="Z5300" t="s">
        <v>31</v>
      </c>
    </row>
    <row r="5301" spans="1:26" x14ac:dyDescent="0.3">
      <c r="A5301" t="s">
        <v>7257</v>
      </c>
      <c r="B5301" t="s">
        <v>6835</v>
      </c>
      <c r="C5301">
        <v>307878</v>
      </c>
      <c r="D5301" t="str">
        <f>+VLOOKUP(C5301,Param!K:L,2,FALSE)</f>
        <v>SIVIS SCARL</v>
      </c>
      <c r="E5301" t="s">
        <v>7254</v>
      </c>
      <c r="F5301" t="s">
        <v>35</v>
      </c>
      <c r="G5301" t="s">
        <v>29</v>
      </c>
      <c r="H5301" s="5">
        <v>1124.8</v>
      </c>
      <c r="I5301" s="5">
        <v>1124.7998</v>
      </c>
      <c r="J5301" s="5">
        <v>1.99999999949795E-4</v>
      </c>
      <c r="K5301" s="5">
        <v>1124.8</v>
      </c>
      <c r="L5301" s="5">
        <v>0</v>
      </c>
      <c r="M5301" t="str">
        <f>IF(ISERROR(VLOOKUP(A5301,'[1]Ecart validé'!$A:$A,1,FALSE)),Z5301,"Ecart Validé")</f>
        <v>valid</v>
      </c>
      <c r="R5301" t="s">
        <v>30</v>
      </c>
      <c r="X5301"/>
      <c r="Y5301"/>
      <c r="Z5301" t="s">
        <v>31</v>
      </c>
    </row>
    <row r="5302" spans="1:26" x14ac:dyDescent="0.3">
      <c r="A5302" t="s">
        <v>7258</v>
      </c>
      <c r="B5302" t="s">
        <v>6835</v>
      </c>
      <c r="C5302">
        <v>307878</v>
      </c>
      <c r="D5302" t="str">
        <f>+VLOOKUP(C5302,Param!K:L,2,FALSE)</f>
        <v>SIVIS SCARL</v>
      </c>
      <c r="E5302" t="s">
        <v>7254</v>
      </c>
      <c r="F5302" t="s">
        <v>37</v>
      </c>
      <c r="G5302" t="s">
        <v>29</v>
      </c>
      <c r="H5302" s="5">
        <v>1577.61</v>
      </c>
      <c r="I5302" s="5">
        <v>1577.6058</v>
      </c>
      <c r="J5302" s="5">
        <v>4.1999999998551998E-3</v>
      </c>
      <c r="K5302" s="5">
        <v>1577.61</v>
      </c>
      <c r="L5302" s="5">
        <v>0</v>
      </c>
      <c r="M5302" t="str">
        <f>IF(ISERROR(VLOOKUP(A5302,'[1]Ecart validé'!$A:$A,1,FALSE)),Z5302,"Ecart Validé")</f>
        <v>valid</v>
      </c>
      <c r="R5302" t="s">
        <v>30</v>
      </c>
      <c r="X5302"/>
      <c r="Y5302"/>
      <c r="Z5302" t="s">
        <v>31</v>
      </c>
    </row>
    <row r="5303" spans="1:26" x14ac:dyDescent="0.3">
      <c r="A5303" t="s">
        <v>7259</v>
      </c>
      <c r="B5303" t="s">
        <v>6835</v>
      </c>
      <c r="C5303">
        <v>350185</v>
      </c>
      <c r="D5303" t="str">
        <f>+VLOOKUP(C5303,Param!K:L,2,FALSE)</f>
        <v xml:space="preserve">SGS SERTEC SRL </v>
      </c>
      <c r="E5303" t="s">
        <v>7260</v>
      </c>
      <c r="F5303" t="s">
        <v>35</v>
      </c>
      <c r="G5303" t="s">
        <v>29</v>
      </c>
      <c r="H5303" s="5">
        <v>80.599999999999994</v>
      </c>
      <c r="I5303" s="5">
        <v>80.599999999999994</v>
      </c>
      <c r="J5303" s="5">
        <v>0</v>
      </c>
      <c r="K5303" s="5">
        <v>80.599999999999994</v>
      </c>
      <c r="L5303" s="5">
        <v>0</v>
      </c>
      <c r="M5303" t="str">
        <f>IF(ISERROR(VLOOKUP(A5303,'[1]Ecart validé'!$A:$A,1,FALSE)),Z5303,"Ecart Validé")</f>
        <v>valid</v>
      </c>
      <c r="R5303" t="s">
        <v>30</v>
      </c>
      <c r="X5303"/>
      <c r="Y5303"/>
      <c r="Z5303" t="s">
        <v>31</v>
      </c>
    </row>
    <row r="5304" spans="1:26" x14ac:dyDescent="0.3">
      <c r="A5304" t="s">
        <v>7261</v>
      </c>
      <c r="B5304" t="s">
        <v>6835</v>
      </c>
      <c r="C5304">
        <v>350185</v>
      </c>
      <c r="D5304" t="str">
        <f>+VLOOKUP(C5304,Param!K:L,2,FALSE)</f>
        <v xml:space="preserve">SGS SERTEC SRL </v>
      </c>
      <c r="E5304" t="s">
        <v>7260</v>
      </c>
      <c r="F5304" t="s">
        <v>37</v>
      </c>
      <c r="G5304" t="s">
        <v>29</v>
      </c>
      <c r="H5304" s="5">
        <v>62.66</v>
      </c>
      <c r="I5304" s="5">
        <v>62.66</v>
      </c>
      <c r="J5304" s="5">
        <v>0</v>
      </c>
      <c r="K5304" s="5">
        <v>62.66</v>
      </c>
      <c r="L5304" s="5">
        <v>0</v>
      </c>
      <c r="M5304" t="str">
        <f>IF(ISERROR(VLOOKUP(A5304,'[1]Ecart validé'!$A:$A,1,FALSE)),Z5304,"Ecart Validé")</f>
        <v>valid</v>
      </c>
      <c r="R5304" t="s">
        <v>30</v>
      </c>
      <c r="X5304"/>
      <c r="Y5304"/>
      <c r="Z5304" t="s">
        <v>31</v>
      </c>
    </row>
    <row r="5305" spans="1:26" x14ac:dyDescent="0.3">
      <c r="A5305" t="s">
        <v>7262</v>
      </c>
      <c r="B5305" t="s">
        <v>6835</v>
      </c>
      <c r="C5305">
        <v>27229</v>
      </c>
      <c r="D5305" t="str">
        <f>+VLOOKUP(C5305,Param!K:L,2,FALSE)</f>
        <v>ARTICOLI TERMOIDRAULICI SRL</v>
      </c>
      <c r="E5305" t="s">
        <v>7263</v>
      </c>
      <c r="F5305" t="s">
        <v>37</v>
      </c>
      <c r="G5305" t="s">
        <v>29</v>
      </c>
      <c r="H5305" s="5">
        <v>21.83</v>
      </c>
      <c r="I5305" s="5">
        <v>21.8337</v>
      </c>
      <c r="J5305" s="5">
        <v>-3.7000000000020298E-3</v>
      </c>
      <c r="K5305" s="5">
        <v>21.83</v>
      </c>
      <c r="L5305" s="5">
        <v>0</v>
      </c>
      <c r="M5305" t="str">
        <f>IF(ISERROR(VLOOKUP(A5305,'[1]Ecart validé'!$A:$A,1,FALSE)),Z5305,"Ecart Validé")</f>
        <v>valid</v>
      </c>
      <c r="R5305" t="s">
        <v>30</v>
      </c>
      <c r="X5305"/>
      <c r="Y5305"/>
      <c r="Z5305" t="s">
        <v>31</v>
      </c>
    </row>
    <row r="5306" spans="1:26" x14ac:dyDescent="0.3">
      <c r="A5306" t="s">
        <v>7264</v>
      </c>
      <c r="B5306" t="s">
        <v>6835</v>
      </c>
      <c r="C5306">
        <v>77074</v>
      </c>
      <c r="D5306" t="str">
        <f>+VLOOKUP(C5306,Param!K:L,2,FALSE)</f>
        <v>CAMBIELLI EDILFRIULI SPA</v>
      </c>
      <c r="E5306" t="s">
        <v>7265</v>
      </c>
      <c r="F5306" t="s">
        <v>37</v>
      </c>
      <c r="G5306" t="s">
        <v>29</v>
      </c>
      <c r="H5306" s="5">
        <v>23.619999999999902</v>
      </c>
      <c r="I5306" s="5">
        <v>23.622</v>
      </c>
      <c r="J5306" s="5">
        <v>-2.0000000000024399E-3</v>
      </c>
      <c r="K5306" s="5">
        <v>23.619999999999902</v>
      </c>
      <c r="L5306" s="5">
        <v>0</v>
      </c>
      <c r="M5306" t="str">
        <f>IF(ISERROR(VLOOKUP(A5306,'[1]Ecart validé'!$A:$A,1,FALSE)),Z5306,"Ecart Validé")</f>
        <v>valid</v>
      </c>
      <c r="R5306" t="s">
        <v>30</v>
      </c>
      <c r="X5306"/>
      <c r="Y5306"/>
      <c r="Z5306" t="s">
        <v>31</v>
      </c>
    </row>
    <row r="5307" spans="1:26" x14ac:dyDescent="0.3">
      <c r="A5307" t="s">
        <v>7266</v>
      </c>
      <c r="B5307" t="s">
        <v>6835</v>
      </c>
      <c r="C5307">
        <v>184190</v>
      </c>
      <c r="D5307" t="str">
        <f>+VLOOKUP(C5307,Param!K:L,2,FALSE)</f>
        <v>SYNERGIE ITALIA SPA</v>
      </c>
      <c r="E5307" t="s">
        <v>7267</v>
      </c>
      <c r="F5307" t="s">
        <v>51</v>
      </c>
      <c r="G5307" t="s">
        <v>29</v>
      </c>
      <c r="H5307" s="5">
        <v>490.62</v>
      </c>
      <c r="I5307" s="5">
        <v>490.61930000000001</v>
      </c>
      <c r="J5307" s="5">
        <v>6.9999999999481501E-4</v>
      </c>
      <c r="K5307" s="5">
        <v>490.62</v>
      </c>
      <c r="L5307" s="5">
        <v>0</v>
      </c>
      <c r="M5307" t="str">
        <f>IF(ISERROR(VLOOKUP(A5307,'[1]Ecart validé'!$A:$A,1,FALSE)),Z5307,"Ecart Validé")</f>
        <v>valid</v>
      </c>
      <c r="R5307" t="s">
        <v>30</v>
      </c>
      <c r="X5307"/>
      <c r="Y5307"/>
      <c r="Z5307" t="s">
        <v>31</v>
      </c>
    </row>
    <row r="5308" spans="1:26" ht="72" x14ac:dyDescent="0.3">
      <c r="A5308" t="s">
        <v>7268</v>
      </c>
      <c r="B5308" t="s">
        <v>6835</v>
      </c>
      <c r="C5308">
        <v>360213</v>
      </c>
      <c r="D5308" t="str">
        <f>+VLOOKUP(C5308,Param!K:L,2,FALSE)</f>
        <v>FBS ASCENSORI SRL</v>
      </c>
      <c r="E5308" t="s">
        <v>7269</v>
      </c>
      <c r="F5308" t="s">
        <v>28</v>
      </c>
      <c r="G5308" t="s">
        <v>29</v>
      </c>
      <c r="H5308" s="5">
        <v>138.65</v>
      </c>
      <c r="I5308" s="5">
        <v>138.65280000000001</v>
      </c>
      <c r="J5308" s="5">
        <v>-2.80000000000768E-3</v>
      </c>
      <c r="K5308" s="5">
        <v>138.65</v>
      </c>
      <c r="L5308" s="5">
        <v>0</v>
      </c>
      <c r="M5308" t="str">
        <f>IF(ISERROR(VLOOKUP(A5308,'[1]Ecart validé'!$A:$A,1,FALSE)),Z5308,"Ecart Validé")</f>
        <v>valid</v>
      </c>
      <c r="R5308" t="s">
        <v>30</v>
      </c>
      <c r="S5308" t="s">
        <v>42</v>
      </c>
      <c r="T5308" t="s">
        <v>43</v>
      </c>
      <c r="U5308" s="13" t="s">
        <v>7270</v>
      </c>
      <c r="V5308" t="s">
        <v>45</v>
      </c>
      <c r="W5308" t="s">
        <v>2339</v>
      </c>
      <c r="X5308" t="s">
        <v>6978</v>
      </c>
      <c r="Y5308" t="s">
        <v>6978</v>
      </c>
      <c r="Z5308" t="s">
        <v>31</v>
      </c>
    </row>
    <row r="5309" spans="1:26" ht="57.6" x14ac:dyDescent="0.3">
      <c r="A5309" t="s">
        <v>7271</v>
      </c>
      <c r="B5309" t="s">
        <v>6835</v>
      </c>
      <c r="C5309">
        <v>360213</v>
      </c>
      <c r="D5309" t="str">
        <f>+VLOOKUP(C5309,Param!K:L,2,FALSE)</f>
        <v>FBS ASCENSORI SRL</v>
      </c>
      <c r="E5309" t="s">
        <v>7269</v>
      </c>
      <c r="F5309" t="s">
        <v>33</v>
      </c>
      <c r="G5309" t="s">
        <v>29</v>
      </c>
      <c r="H5309" s="5">
        <v>1785.22</v>
      </c>
      <c r="I5309" s="5">
        <v>1785.2192</v>
      </c>
      <c r="J5309" s="5">
        <v>8.0000000002655703E-4</v>
      </c>
      <c r="K5309" s="5">
        <v>1785.22</v>
      </c>
      <c r="L5309" s="5">
        <v>0</v>
      </c>
      <c r="M5309" t="str">
        <f>IF(ISERROR(VLOOKUP(A5309,'[1]Ecart validé'!$A:$A,1,FALSE)),Z5309,"Ecart Validé")</f>
        <v>valid</v>
      </c>
      <c r="R5309" t="s">
        <v>30</v>
      </c>
      <c r="S5309" t="s">
        <v>42</v>
      </c>
      <c r="T5309" t="s">
        <v>43</v>
      </c>
      <c r="U5309" s="13" t="s">
        <v>7272</v>
      </c>
      <c r="V5309" t="s">
        <v>45</v>
      </c>
      <c r="W5309" t="s">
        <v>2339</v>
      </c>
      <c r="X5309" t="s">
        <v>6978</v>
      </c>
      <c r="Y5309" t="s">
        <v>6978</v>
      </c>
      <c r="Z5309" t="s">
        <v>31</v>
      </c>
    </row>
    <row r="5310" spans="1:26" x14ac:dyDescent="0.3">
      <c r="A5310" t="s">
        <v>7273</v>
      </c>
      <c r="B5310" t="s">
        <v>6835</v>
      </c>
      <c r="C5310">
        <v>360213</v>
      </c>
      <c r="D5310" t="str">
        <f>+VLOOKUP(C5310,Param!K:L,2,FALSE)</f>
        <v>FBS ASCENSORI SRL</v>
      </c>
      <c r="E5310" t="s">
        <v>7269</v>
      </c>
      <c r="F5310" t="s">
        <v>35</v>
      </c>
      <c r="G5310" t="s">
        <v>29</v>
      </c>
      <c r="H5310" s="5">
        <v>338.91</v>
      </c>
      <c r="I5310" s="5">
        <v>338.91</v>
      </c>
      <c r="J5310" s="5">
        <v>0</v>
      </c>
      <c r="K5310" s="5">
        <v>338.91</v>
      </c>
      <c r="L5310" s="5">
        <v>0</v>
      </c>
      <c r="M5310" t="str">
        <f>IF(ISERROR(VLOOKUP(A5310,'[1]Ecart validé'!$A:$A,1,FALSE)),Z5310,"Ecart Validé")</f>
        <v>valid</v>
      </c>
      <c r="R5310" t="s">
        <v>30</v>
      </c>
      <c r="X5310"/>
      <c r="Y5310"/>
      <c r="Z5310" t="s">
        <v>31</v>
      </c>
    </row>
    <row r="5311" spans="1:26" ht="43.2" x14ac:dyDescent="0.3">
      <c r="A5311" t="s">
        <v>7274</v>
      </c>
      <c r="B5311" t="s">
        <v>6835</v>
      </c>
      <c r="C5311">
        <v>360213</v>
      </c>
      <c r="D5311" t="str">
        <f>+VLOOKUP(C5311,Param!K:L,2,FALSE)</f>
        <v>FBS ASCENSORI SRL</v>
      </c>
      <c r="E5311" t="s">
        <v>7269</v>
      </c>
      <c r="F5311" t="s">
        <v>37</v>
      </c>
      <c r="G5311" t="s">
        <v>29</v>
      </c>
      <c r="H5311" s="5">
        <v>327.33</v>
      </c>
      <c r="I5311" s="5">
        <v>327.327</v>
      </c>
      <c r="J5311" s="5">
        <v>2.9999999999858998E-3</v>
      </c>
      <c r="K5311" s="5">
        <v>327.33</v>
      </c>
      <c r="L5311" s="5">
        <v>0</v>
      </c>
      <c r="M5311" t="str">
        <f>IF(ISERROR(VLOOKUP(A5311,'[1]Ecart validé'!$A:$A,1,FALSE)),Z5311,"Ecart Validé")</f>
        <v>valid</v>
      </c>
      <c r="R5311" t="s">
        <v>30</v>
      </c>
      <c r="S5311" t="s">
        <v>42</v>
      </c>
      <c r="T5311" t="s">
        <v>257</v>
      </c>
      <c r="U5311" s="13" t="s">
        <v>7275</v>
      </c>
      <c r="V5311" t="s">
        <v>45</v>
      </c>
      <c r="W5311" t="s">
        <v>2339</v>
      </c>
      <c r="X5311" t="s">
        <v>6978</v>
      </c>
      <c r="Y5311" t="s">
        <v>6978</v>
      </c>
      <c r="Z5311" t="s">
        <v>31</v>
      </c>
    </row>
    <row r="5312" spans="1:26" x14ac:dyDescent="0.3">
      <c r="A5312" t="s">
        <v>7276</v>
      </c>
      <c r="B5312" t="s">
        <v>6835</v>
      </c>
      <c r="C5312">
        <v>178521</v>
      </c>
      <c r="D5312" t="str">
        <f>+VLOOKUP(C5312,Param!K:L,2,FALSE)</f>
        <v>MEDIAWAVE S.R.L.</v>
      </c>
      <c r="E5312" s="16" t="s">
        <v>7277</v>
      </c>
      <c r="F5312" s="16" t="s">
        <v>35</v>
      </c>
      <c r="G5312" s="16" t="s">
        <v>29</v>
      </c>
      <c r="H5312" s="17">
        <v>77.760000000000005</v>
      </c>
      <c r="I5312" s="5">
        <v>77.759100000000004</v>
      </c>
      <c r="J5312" s="5">
        <v>9.0000000000145497E-4</v>
      </c>
      <c r="K5312" s="17">
        <v>77.760000000000005</v>
      </c>
      <c r="L5312" s="17">
        <v>0</v>
      </c>
      <c r="M5312" t="str">
        <f>IF(ISERROR(VLOOKUP(A5312,'[1]Ecart validé'!$A:$A,1,FALSE)),Z5312,"Ecart Validé")</f>
        <v>valid</v>
      </c>
      <c r="O5312" s="16"/>
      <c r="P5312" s="16"/>
      <c r="Q5312" s="16"/>
      <c r="R5312" s="16" t="s">
        <v>30</v>
      </c>
      <c r="S5312" s="16"/>
      <c r="T5312" s="20"/>
      <c r="U5312" s="18"/>
      <c r="V5312" s="16"/>
      <c r="W5312" s="16"/>
      <c r="X5312"/>
      <c r="Y5312"/>
      <c r="Z5312" t="s">
        <v>31</v>
      </c>
    </row>
    <row r="5313" spans="1:26" x14ac:dyDescent="0.3">
      <c r="A5313" t="s">
        <v>7278</v>
      </c>
      <c r="B5313" t="s">
        <v>6835</v>
      </c>
      <c r="C5313">
        <v>202682</v>
      </c>
      <c r="D5313" t="str">
        <f>+VLOOKUP(C5313,Param!K:L,2,FALSE)</f>
        <v>NPO SISTEMI S.R.L.</v>
      </c>
      <c r="E5313" t="s">
        <v>7279</v>
      </c>
      <c r="F5313" t="s">
        <v>35</v>
      </c>
      <c r="G5313" t="s">
        <v>29</v>
      </c>
      <c r="H5313" s="5">
        <v>3364.54</v>
      </c>
      <c r="I5313" s="5">
        <v>3364.5448000000001</v>
      </c>
      <c r="J5313" s="5">
        <v>-4.80000000015934E-3</v>
      </c>
      <c r="K5313" s="5">
        <v>3364.54</v>
      </c>
      <c r="L5313" s="5">
        <v>0</v>
      </c>
      <c r="M5313" t="str">
        <f>IF(ISERROR(VLOOKUP(A5313,'[1]Ecart validé'!$A:$A,1,FALSE)),Z5313,"Ecart Validé")</f>
        <v>valid</v>
      </c>
      <c r="R5313" t="s">
        <v>30</v>
      </c>
      <c r="X5313"/>
      <c r="Y5313"/>
      <c r="Z5313" t="s">
        <v>31</v>
      </c>
    </row>
    <row r="5314" spans="1:26" x14ac:dyDescent="0.3">
      <c r="A5314" t="s">
        <v>7280</v>
      </c>
      <c r="B5314" t="s">
        <v>6835</v>
      </c>
      <c r="C5314">
        <v>29996</v>
      </c>
      <c r="D5314" t="str">
        <f>+VLOOKUP(C5314,Param!K:L,2,FALSE)</f>
        <v>FASTWEB SPA</v>
      </c>
      <c r="E5314" t="s">
        <v>7281</v>
      </c>
      <c r="F5314" t="s">
        <v>37</v>
      </c>
      <c r="G5314" t="s">
        <v>29</v>
      </c>
      <c r="H5314" s="5">
        <v>26212.25</v>
      </c>
      <c r="I5314" s="5">
        <v>26212.249899999999</v>
      </c>
      <c r="J5314" s="5">
        <v>1.00000001111766E-4</v>
      </c>
      <c r="K5314" s="5">
        <v>26212.25</v>
      </c>
      <c r="L5314" s="5">
        <v>0</v>
      </c>
      <c r="M5314" t="str">
        <f>IF(ISERROR(VLOOKUP(A5314,'[1]Ecart validé'!$A:$A,1,FALSE)),Z5314,"Ecart Validé")</f>
        <v>valid</v>
      </c>
      <c r="R5314" t="s">
        <v>30</v>
      </c>
      <c r="X5314"/>
      <c r="Y5314"/>
      <c r="Z5314" t="s">
        <v>31</v>
      </c>
    </row>
    <row r="5315" spans="1:26" ht="57.6" x14ac:dyDescent="0.3">
      <c r="A5315" t="s">
        <v>7282</v>
      </c>
      <c r="B5315" t="s">
        <v>6835</v>
      </c>
      <c r="C5315">
        <v>235237</v>
      </c>
      <c r="D5315" t="str">
        <f>+VLOOKUP(C5315,Param!K:L,2,FALSE)</f>
        <v>VELOX HOTELLERIE S.R.L.</v>
      </c>
      <c r="E5315" t="s">
        <v>7152</v>
      </c>
      <c r="F5315" t="s">
        <v>33</v>
      </c>
      <c r="G5315" t="s">
        <v>29</v>
      </c>
      <c r="H5315" s="5">
        <v>-8468.8499999999894</v>
      </c>
      <c r="I5315" s="5">
        <v>374.49950000000001</v>
      </c>
      <c r="J5315" s="5">
        <v>-8843.3494999999893</v>
      </c>
      <c r="K5315" s="5">
        <v>374.49950000000001</v>
      </c>
      <c r="L5315" s="5">
        <v>-8843.3494999999893</v>
      </c>
      <c r="M5315" t="str">
        <f>IF(ISERROR(VLOOKUP(A5315,'[1]Ecart validé'!$A:$A,1,FALSE)),Z5315,"Ecart Validé")</f>
        <v>issue</v>
      </c>
      <c r="N5315" t="s">
        <v>7283</v>
      </c>
      <c r="O5315" t="s">
        <v>7284</v>
      </c>
      <c r="P5315" t="s">
        <v>85</v>
      </c>
      <c r="Q5315" t="s">
        <v>7115</v>
      </c>
      <c r="R5315" t="s">
        <v>30</v>
      </c>
      <c r="S5315" t="s">
        <v>42</v>
      </c>
      <c r="T5315" t="s">
        <v>43</v>
      </c>
      <c r="U5315" s="13" t="s">
        <v>7285</v>
      </c>
      <c r="V5315" t="s">
        <v>45</v>
      </c>
      <c r="X5315" t="s">
        <v>458</v>
      </c>
      <c r="Y5315" t="s">
        <v>458</v>
      </c>
      <c r="Z5315" t="s">
        <v>88</v>
      </c>
    </row>
    <row r="5316" spans="1:26" x14ac:dyDescent="0.3">
      <c r="A5316" t="s">
        <v>7286</v>
      </c>
      <c r="B5316" t="s">
        <v>7287</v>
      </c>
      <c r="C5316">
        <v>1499</v>
      </c>
      <c r="D5316" t="str">
        <f>+VLOOKUP(C5316,Param!K:L,2,FALSE)</f>
        <v>STANDARD TEXTILE SAS</v>
      </c>
      <c r="E5316" t="s">
        <v>7288</v>
      </c>
      <c r="F5316" t="s">
        <v>28</v>
      </c>
      <c r="G5316" t="s">
        <v>29</v>
      </c>
      <c r="H5316" s="5">
        <v>7996.2999999999902</v>
      </c>
      <c r="I5316" s="5">
        <v>7996.2916999999998</v>
      </c>
      <c r="J5316" s="5">
        <v>8.2999999995081401E-3</v>
      </c>
      <c r="K5316" s="5">
        <v>7996.2999999999902</v>
      </c>
      <c r="L5316" s="5">
        <v>0</v>
      </c>
      <c r="M5316" t="str">
        <f>IF(ISERROR(VLOOKUP(A5316,'[1]Ecart validé'!$A:$A,1,FALSE)),Z5316,"Ecart Validé")</f>
        <v>valid</v>
      </c>
      <c r="R5316" t="s">
        <v>30</v>
      </c>
      <c r="X5316"/>
      <c r="Y5316"/>
      <c r="Z5316" t="s">
        <v>31</v>
      </c>
    </row>
    <row r="5317" spans="1:26" x14ac:dyDescent="0.3">
      <c r="A5317" t="s">
        <v>7289</v>
      </c>
      <c r="B5317" t="s">
        <v>7287</v>
      </c>
      <c r="C5317">
        <v>1499</v>
      </c>
      <c r="D5317" t="str">
        <f>+VLOOKUP(C5317,Param!K:L,2,FALSE)</f>
        <v>STANDARD TEXTILE SAS</v>
      </c>
      <c r="E5317" t="s">
        <v>7288</v>
      </c>
      <c r="F5317" t="s">
        <v>33</v>
      </c>
      <c r="G5317" t="s">
        <v>29</v>
      </c>
      <c r="H5317" s="5">
        <v>2012.34</v>
      </c>
      <c r="I5317" s="5">
        <v>2012.3415</v>
      </c>
      <c r="J5317" s="5">
        <v>-1.50000000007821E-3</v>
      </c>
      <c r="K5317" s="5">
        <v>2012.34</v>
      </c>
      <c r="L5317" s="5">
        <v>0</v>
      </c>
      <c r="M5317" t="str">
        <f>IF(ISERROR(VLOOKUP(A5317,'[1]Ecart validé'!$A:$A,1,FALSE)),Z5317,"Ecart Validé")</f>
        <v>valid</v>
      </c>
      <c r="R5317" t="s">
        <v>30</v>
      </c>
      <c r="X5317"/>
      <c r="Y5317"/>
      <c r="Z5317" t="s">
        <v>31</v>
      </c>
    </row>
    <row r="5318" spans="1:26" x14ac:dyDescent="0.3">
      <c r="A5318" t="s">
        <v>7290</v>
      </c>
      <c r="B5318" t="s">
        <v>7287</v>
      </c>
      <c r="C5318">
        <v>1499</v>
      </c>
      <c r="D5318" t="str">
        <f>+VLOOKUP(C5318,Param!K:L,2,FALSE)</f>
        <v>STANDARD TEXTILE SAS</v>
      </c>
      <c r="E5318" t="s">
        <v>7288</v>
      </c>
      <c r="F5318" t="s">
        <v>35</v>
      </c>
      <c r="G5318" t="s">
        <v>29</v>
      </c>
      <c r="H5318" s="5">
        <v>9617.33</v>
      </c>
      <c r="I5318" s="5">
        <v>9617.33</v>
      </c>
      <c r="J5318" s="5">
        <v>1.81898940354585E-12</v>
      </c>
      <c r="K5318" s="5">
        <v>9617.33</v>
      </c>
      <c r="L5318" s="5">
        <v>0</v>
      </c>
      <c r="M5318" t="str">
        <f>IF(ISERROR(VLOOKUP(A5318,'[1]Ecart validé'!$A:$A,1,FALSE)),Z5318,"Ecart Validé")</f>
        <v>valid</v>
      </c>
      <c r="R5318" t="s">
        <v>30</v>
      </c>
      <c r="X5318"/>
      <c r="Y5318"/>
      <c r="Z5318" t="s">
        <v>31</v>
      </c>
    </row>
    <row r="5319" spans="1:26" x14ac:dyDescent="0.3">
      <c r="A5319" t="s">
        <v>7291</v>
      </c>
      <c r="B5319" t="s">
        <v>7287</v>
      </c>
      <c r="C5319">
        <v>1499</v>
      </c>
      <c r="D5319" t="str">
        <f>+VLOOKUP(C5319,Param!K:L,2,FALSE)</f>
        <v>STANDARD TEXTILE SAS</v>
      </c>
      <c r="E5319" t="s">
        <v>7288</v>
      </c>
      <c r="F5319" t="s">
        <v>37</v>
      </c>
      <c r="G5319" t="s">
        <v>29</v>
      </c>
      <c r="H5319" s="5">
        <v>1.66</v>
      </c>
      <c r="I5319" s="5">
        <v>1.6708000000000001</v>
      </c>
      <c r="J5319" s="5">
        <v>-1.07999999999999E-2</v>
      </c>
      <c r="K5319" s="5">
        <v>1.66</v>
      </c>
      <c r="L5319" s="5">
        <v>0</v>
      </c>
      <c r="M5319" t="str">
        <f>IF(ISERROR(VLOOKUP(A5319,'[1]Ecart validé'!$A:$A,1,FALSE)),Z5319,"Ecart Validé")</f>
        <v>valid</v>
      </c>
      <c r="R5319" t="s">
        <v>30</v>
      </c>
      <c r="X5319"/>
      <c r="Y5319"/>
      <c r="Z5319" t="s">
        <v>31</v>
      </c>
    </row>
    <row r="5320" spans="1:26" ht="57.6" x14ac:dyDescent="0.3">
      <c r="A5320" t="s">
        <v>7292</v>
      </c>
      <c r="B5320" t="s">
        <v>7287</v>
      </c>
      <c r="C5320">
        <v>7905</v>
      </c>
      <c r="D5320" t="str">
        <f>+VLOOKUP(C5320,Param!K:L,2,FALSE)</f>
        <v>EMP GRAFIMEDIA</v>
      </c>
      <c r="E5320" t="s">
        <v>7293</v>
      </c>
      <c r="F5320" t="s">
        <v>28</v>
      </c>
      <c r="G5320" t="s">
        <v>29</v>
      </c>
      <c r="H5320" s="5">
        <v>8540.86</v>
      </c>
      <c r="I5320" s="5">
        <v>8485.0355</v>
      </c>
      <c r="J5320" s="5">
        <v>55.824500000000597</v>
      </c>
      <c r="K5320" s="5">
        <v>8485.0355</v>
      </c>
      <c r="L5320" s="5">
        <v>55.824500000000597</v>
      </c>
      <c r="M5320" t="str">
        <f>IF(ISERROR(VLOOKUP(A5320,'[1]Ecart validé'!$A:$A,1,FALSE)),Z5320,"Ecart Validé")</f>
        <v>issue</v>
      </c>
      <c r="N5320" t="s">
        <v>7294</v>
      </c>
      <c r="O5320" t="s">
        <v>7295</v>
      </c>
      <c r="P5320" t="s">
        <v>85</v>
      </c>
      <c r="Q5320" t="s">
        <v>7296</v>
      </c>
      <c r="R5320" t="s">
        <v>30</v>
      </c>
      <c r="S5320" t="s">
        <v>42</v>
      </c>
      <c r="T5320" t="s">
        <v>43</v>
      </c>
      <c r="U5320" s="13" t="s">
        <v>7297</v>
      </c>
      <c r="V5320" t="s">
        <v>60</v>
      </c>
      <c r="W5320" t="s">
        <v>61</v>
      </c>
      <c r="X5320"/>
      <c r="Y5320"/>
      <c r="Z5320" t="s">
        <v>88</v>
      </c>
    </row>
    <row r="5321" spans="1:26" ht="201.6" x14ac:dyDescent="0.3">
      <c r="A5321" t="s">
        <v>7298</v>
      </c>
      <c r="B5321" t="s">
        <v>7287</v>
      </c>
      <c r="C5321">
        <v>7905</v>
      </c>
      <c r="D5321" t="str">
        <f>+VLOOKUP(C5321,Param!K:L,2,FALSE)</f>
        <v>EMP GRAFIMEDIA</v>
      </c>
      <c r="E5321" t="s">
        <v>7293</v>
      </c>
      <c r="F5321" t="s">
        <v>33</v>
      </c>
      <c r="G5321" t="s">
        <v>29</v>
      </c>
      <c r="H5321" s="5">
        <v>361.92</v>
      </c>
      <c r="I5321" s="5">
        <v>339.1035</v>
      </c>
      <c r="J5321" s="5">
        <v>22.816500000000001</v>
      </c>
      <c r="K5321" s="5">
        <v>339.1035</v>
      </c>
      <c r="L5321" s="5">
        <v>22.816500000000001</v>
      </c>
      <c r="M5321" t="str">
        <f>IF(ISERROR(VLOOKUP(A5321,'[1]Ecart validé'!$A:$A,1,FALSE)),Z5321,"Ecart Validé")</f>
        <v>issue</v>
      </c>
      <c r="N5321" t="s">
        <v>7299</v>
      </c>
      <c r="O5321" t="s">
        <v>7300</v>
      </c>
      <c r="P5321" t="s">
        <v>85</v>
      </c>
      <c r="Q5321" t="s">
        <v>7301</v>
      </c>
      <c r="R5321" t="s">
        <v>30</v>
      </c>
      <c r="S5321" t="s">
        <v>42</v>
      </c>
      <c r="T5321" t="s">
        <v>43</v>
      </c>
      <c r="U5321" s="13" t="s">
        <v>7302</v>
      </c>
      <c r="V5321" t="s">
        <v>45</v>
      </c>
      <c r="X5321"/>
      <c r="Y5321"/>
      <c r="Z5321" t="s">
        <v>88</v>
      </c>
    </row>
    <row r="5322" spans="1:26" ht="72" x14ac:dyDescent="0.3">
      <c r="A5322" t="s">
        <v>7303</v>
      </c>
      <c r="B5322" t="s">
        <v>7287</v>
      </c>
      <c r="C5322">
        <v>7905</v>
      </c>
      <c r="D5322" t="str">
        <f>+VLOOKUP(C5322,Param!K:L,2,FALSE)</f>
        <v>EMP GRAFIMEDIA</v>
      </c>
      <c r="E5322" t="s">
        <v>7293</v>
      </c>
      <c r="F5322" t="s">
        <v>35</v>
      </c>
      <c r="G5322" t="s">
        <v>29</v>
      </c>
      <c r="H5322" s="5">
        <v>313.31199700000002</v>
      </c>
      <c r="I5322" s="5">
        <v>313.31110000000001</v>
      </c>
      <c r="J5322" s="5">
        <v>8.9700000000902903E-4</v>
      </c>
      <c r="K5322" s="5">
        <v>313.31110000000001</v>
      </c>
      <c r="L5322" s="5">
        <v>8.9700000000902903E-4</v>
      </c>
      <c r="M5322" t="str">
        <f>IF(ISERROR(VLOOKUP(A5322,'[1]Ecart validé'!$A:$A,1,FALSE)),Z5322,"Ecart Validé")</f>
        <v>valid</v>
      </c>
      <c r="R5322" t="s">
        <v>456</v>
      </c>
      <c r="S5322" t="s">
        <v>42</v>
      </c>
      <c r="T5322" t="s">
        <v>257</v>
      </c>
      <c r="U5322" s="13" t="s">
        <v>7304</v>
      </c>
      <c r="V5322" t="s">
        <v>45</v>
      </c>
      <c r="W5322" t="s">
        <v>46</v>
      </c>
      <c r="X5322" t="s">
        <v>259</v>
      </c>
      <c r="Y5322" t="s">
        <v>259</v>
      </c>
      <c r="Z5322" t="s">
        <v>31</v>
      </c>
    </row>
    <row r="5323" spans="1:26" ht="72" x14ac:dyDescent="0.3">
      <c r="A5323" t="s">
        <v>7305</v>
      </c>
      <c r="B5323" t="s">
        <v>7287</v>
      </c>
      <c r="C5323">
        <v>7905</v>
      </c>
      <c r="D5323" t="str">
        <f>+VLOOKUP(C5323,Param!K:L,2,FALSE)</f>
        <v>EMP GRAFIMEDIA</v>
      </c>
      <c r="E5323" t="s">
        <v>7293</v>
      </c>
      <c r="F5323" t="s">
        <v>37</v>
      </c>
      <c r="G5323" t="s">
        <v>29</v>
      </c>
      <c r="H5323" s="5">
        <v>371.82</v>
      </c>
      <c r="I5323" s="5">
        <v>371.82010000000002</v>
      </c>
      <c r="J5323" s="5">
        <v>-1.00000000031741E-4</v>
      </c>
      <c r="K5323" s="5">
        <v>371.82010000000002</v>
      </c>
      <c r="L5323" s="5">
        <v>-1.00000000031741E-4</v>
      </c>
      <c r="M5323" t="str">
        <f>IF(ISERROR(VLOOKUP(A5323,'[1]Ecart validé'!$A:$A,1,FALSE)),Z5323,"Ecart Validé")</f>
        <v>valid</v>
      </c>
      <c r="R5323" t="s">
        <v>456</v>
      </c>
      <c r="S5323" t="s">
        <v>42</v>
      </c>
      <c r="T5323" t="s">
        <v>257</v>
      </c>
      <c r="U5323" s="13" t="s">
        <v>7306</v>
      </c>
      <c r="V5323" t="s">
        <v>45</v>
      </c>
      <c r="W5323" t="s">
        <v>46</v>
      </c>
      <c r="X5323" t="s">
        <v>259</v>
      </c>
      <c r="Y5323" t="s">
        <v>259</v>
      </c>
      <c r="Z5323" t="s">
        <v>31</v>
      </c>
    </row>
    <row r="5324" spans="1:26" x14ac:dyDescent="0.3">
      <c r="A5324" t="s">
        <v>7307</v>
      </c>
      <c r="B5324" t="s">
        <v>7287</v>
      </c>
      <c r="C5324">
        <v>7905</v>
      </c>
      <c r="D5324" t="str">
        <f>+VLOOKUP(C5324,Param!K:L,2,FALSE)</f>
        <v>EMP GRAFIMEDIA</v>
      </c>
      <c r="E5324" t="s">
        <v>7293</v>
      </c>
      <c r="F5324" t="s">
        <v>51</v>
      </c>
      <c r="G5324" t="s">
        <v>29</v>
      </c>
      <c r="H5324" s="5">
        <v>378.31199999999899</v>
      </c>
      <c r="I5324" s="5">
        <v>378.3134</v>
      </c>
      <c r="J5324" s="5">
        <v>-1.4000000001033099E-3</v>
      </c>
      <c r="K5324" s="5">
        <v>378.3134</v>
      </c>
      <c r="L5324" s="5">
        <v>-1.4000000001033099E-3</v>
      </c>
      <c r="M5324" t="str">
        <f>IF(ISERROR(VLOOKUP(A5324,'[1]Ecart validé'!$A:$A,1,FALSE)),Z5324,"Ecart Validé")</f>
        <v>valid</v>
      </c>
      <c r="R5324" t="s">
        <v>30</v>
      </c>
      <c r="X5324"/>
      <c r="Y5324"/>
      <c r="Z5324" t="s">
        <v>31</v>
      </c>
    </row>
    <row r="5325" spans="1:26" x14ac:dyDescent="0.3">
      <c r="A5325" t="s">
        <v>7308</v>
      </c>
      <c r="B5325" t="s">
        <v>7287</v>
      </c>
      <c r="C5325">
        <v>8067</v>
      </c>
      <c r="D5325" t="str">
        <f>+VLOOKUP(C5325,Param!K:L,2,FALSE)</f>
        <v>KONICA MINOLTA BUSINESS SOLUTIONS B.V.</v>
      </c>
      <c r="E5325" t="s">
        <v>7309</v>
      </c>
      <c r="F5325" t="s">
        <v>28</v>
      </c>
      <c r="G5325" t="s">
        <v>29</v>
      </c>
      <c r="H5325" s="5">
        <v>469.73</v>
      </c>
      <c r="I5325" s="5">
        <v>469.73669999999998</v>
      </c>
      <c r="J5325" s="5">
        <v>-6.6999999999666198E-3</v>
      </c>
      <c r="K5325" s="5">
        <v>469.73</v>
      </c>
      <c r="L5325" s="5">
        <v>0</v>
      </c>
      <c r="M5325" t="str">
        <f>IF(ISERROR(VLOOKUP(A5325,'[1]Ecart validé'!$A:$A,1,FALSE)),Z5325,"Ecart Validé")</f>
        <v>valid</v>
      </c>
      <c r="R5325" t="s">
        <v>30</v>
      </c>
      <c r="X5325"/>
      <c r="Y5325"/>
      <c r="Z5325" t="s">
        <v>31</v>
      </c>
    </row>
    <row r="5326" spans="1:26" x14ac:dyDescent="0.3">
      <c r="A5326" t="s">
        <v>7310</v>
      </c>
      <c r="B5326" t="s">
        <v>7287</v>
      </c>
      <c r="C5326">
        <v>8067</v>
      </c>
      <c r="D5326" t="str">
        <f>+VLOOKUP(C5326,Param!K:L,2,FALSE)</f>
        <v>KONICA MINOLTA BUSINESS SOLUTIONS B.V.</v>
      </c>
      <c r="E5326" t="s">
        <v>7309</v>
      </c>
      <c r="F5326" t="s">
        <v>33</v>
      </c>
      <c r="G5326" t="s">
        <v>29</v>
      </c>
      <c r="H5326" s="5">
        <v>469.73</v>
      </c>
      <c r="I5326" s="5">
        <v>469.73669999999998</v>
      </c>
      <c r="J5326" s="5">
        <v>-6.6999999999666198E-3</v>
      </c>
      <c r="K5326" s="5">
        <v>469.73</v>
      </c>
      <c r="L5326" s="5">
        <v>0</v>
      </c>
      <c r="M5326" t="str">
        <f>IF(ISERROR(VLOOKUP(A5326,'[1]Ecart validé'!$A:$A,1,FALSE)),Z5326,"Ecart Validé")</f>
        <v>valid</v>
      </c>
      <c r="R5326" t="s">
        <v>30</v>
      </c>
      <c r="X5326"/>
      <c r="Y5326"/>
      <c r="Z5326" t="s">
        <v>31</v>
      </c>
    </row>
    <row r="5327" spans="1:26" x14ac:dyDescent="0.3">
      <c r="A5327" t="s">
        <v>7311</v>
      </c>
      <c r="B5327" t="s">
        <v>7287</v>
      </c>
      <c r="C5327">
        <v>8067</v>
      </c>
      <c r="D5327" t="str">
        <f>+VLOOKUP(C5327,Param!K:L,2,FALSE)</f>
        <v>KONICA MINOLTA BUSINESS SOLUTIONS B.V.</v>
      </c>
      <c r="E5327" t="s">
        <v>7309</v>
      </c>
      <c r="F5327" t="s">
        <v>35</v>
      </c>
      <c r="G5327" t="s">
        <v>29</v>
      </c>
      <c r="H5327" s="5">
        <v>451.606649</v>
      </c>
      <c r="I5327" s="5">
        <v>451.60669999999999</v>
      </c>
      <c r="J5327" s="5">
        <v>-5.0999999984924202E-5</v>
      </c>
      <c r="K5327" s="5">
        <v>451.606649</v>
      </c>
      <c r="L5327" s="5">
        <v>0</v>
      </c>
      <c r="M5327" t="str">
        <f>IF(ISERROR(VLOOKUP(A5327,'[1]Ecart validé'!$A:$A,1,FALSE)),Z5327,"Ecart Validé")</f>
        <v>valid</v>
      </c>
      <c r="R5327" t="s">
        <v>30</v>
      </c>
      <c r="X5327"/>
      <c r="Y5327"/>
      <c r="Z5327" t="s">
        <v>31</v>
      </c>
    </row>
    <row r="5328" spans="1:26" x14ac:dyDescent="0.3">
      <c r="A5328" t="s">
        <v>7312</v>
      </c>
      <c r="B5328" t="s">
        <v>7287</v>
      </c>
      <c r="C5328">
        <v>8067</v>
      </c>
      <c r="D5328" t="str">
        <f>+VLOOKUP(C5328,Param!K:L,2,FALSE)</f>
        <v>KONICA MINOLTA BUSINESS SOLUTIONS B.V.</v>
      </c>
      <c r="E5328" t="s">
        <v>7309</v>
      </c>
      <c r="F5328" t="s">
        <v>37</v>
      </c>
      <c r="G5328" t="s">
        <v>29</v>
      </c>
      <c r="H5328" s="5">
        <v>451.6</v>
      </c>
      <c r="I5328" s="5">
        <v>451.60669999999999</v>
      </c>
      <c r="J5328" s="5">
        <v>-6.6999999999666198E-3</v>
      </c>
      <c r="K5328" s="5">
        <v>451.6</v>
      </c>
      <c r="L5328" s="5">
        <v>0</v>
      </c>
      <c r="M5328" t="str">
        <f>IF(ISERROR(VLOOKUP(A5328,'[1]Ecart validé'!$A:$A,1,FALSE)),Z5328,"Ecart Validé")</f>
        <v>valid</v>
      </c>
      <c r="R5328" t="s">
        <v>30</v>
      </c>
      <c r="X5328"/>
      <c r="Y5328"/>
      <c r="Z5328" t="s">
        <v>31</v>
      </c>
    </row>
    <row r="5329" spans="1:26" x14ac:dyDescent="0.3">
      <c r="A5329" t="s">
        <v>7313</v>
      </c>
      <c r="B5329" t="s">
        <v>7287</v>
      </c>
      <c r="C5329">
        <v>8097</v>
      </c>
      <c r="D5329" t="str">
        <f>+VLOOKUP(C5329,Param!K:L,2,FALSE)</f>
        <v>PROCONNECT NEDERLAND B.V.</v>
      </c>
      <c r="E5329" t="s">
        <v>7314</v>
      </c>
      <c r="F5329" t="s">
        <v>28</v>
      </c>
      <c r="G5329" t="s">
        <v>29</v>
      </c>
      <c r="H5329" s="5">
        <v>1056.1699999999901</v>
      </c>
      <c r="I5329" s="5">
        <v>1056.1593</v>
      </c>
      <c r="J5329" s="5">
        <v>1.06999999998151E-2</v>
      </c>
      <c r="K5329" s="5">
        <v>1056.1699999999901</v>
      </c>
      <c r="L5329" s="5">
        <v>0</v>
      </c>
      <c r="M5329" t="str">
        <f>IF(ISERROR(VLOOKUP(A5329,'[1]Ecart validé'!$A:$A,1,FALSE)),Z5329,"Ecart Validé")</f>
        <v>valid</v>
      </c>
      <c r="R5329" t="s">
        <v>30</v>
      </c>
      <c r="X5329"/>
      <c r="Y5329"/>
      <c r="Z5329" t="s">
        <v>31</v>
      </c>
    </row>
    <row r="5330" spans="1:26" x14ac:dyDescent="0.3">
      <c r="A5330" t="s">
        <v>7315</v>
      </c>
      <c r="B5330" t="s">
        <v>7287</v>
      </c>
      <c r="C5330">
        <v>8097</v>
      </c>
      <c r="D5330" t="str">
        <f>+VLOOKUP(C5330,Param!K:L,2,FALSE)</f>
        <v>PROCONNECT NEDERLAND B.V.</v>
      </c>
      <c r="E5330" t="s">
        <v>7314</v>
      </c>
      <c r="F5330" t="s">
        <v>33</v>
      </c>
      <c r="G5330" t="s">
        <v>29</v>
      </c>
      <c r="H5330" s="5">
        <v>1056.1699999999901</v>
      </c>
      <c r="I5330" s="5">
        <v>1056.1593</v>
      </c>
      <c r="J5330" s="5">
        <v>1.06999999998151E-2</v>
      </c>
      <c r="K5330" s="5">
        <v>1056.1699999999901</v>
      </c>
      <c r="L5330" s="5">
        <v>0</v>
      </c>
      <c r="M5330" t="str">
        <f>IF(ISERROR(VLOOKUP(A5330,'[1]Ecart validé'!$A:$A,1,FALSE)),Z5330,"Ecart Validé")</f>
        <v>valid</v>
      </c>
      <c r="R5330" t="s">
        <v>30</v>
      </c>
      <c r="X5330"/>
      <c r="Y5330"/>
      <c r="Z5330" t="s">
        <v>31</v>
      </c>
    </row>
    <row r="5331" spans="1:26" x14ac:dyDescent="0.3">
      <c r="A5331" t="s">
        <v>7316</v>
      </c>
      <c r="B5331" t="s">
        <v>7287</v>
      </c>
      <c r="C5331">
        <v>8097</v>
      </c>
      <c r="D5331" t="str">
        <f>+VLOOKUP(C5331,Param!K:L,2,FALSE)</f>
        <v>PROCONNECT NEDERLAND B.V.</v>
      </c>
      <c r="E5331" t="s">
        <v>7314</v>
      </c>
      <c r="F5331" t="s">
        <v>35</v>
      </c>
      <c r="G5331" t="s">
        <v>29</v>
      </c>
      <c r="H5331" s="5">
        <v>1031.9896799999999</v>
      </c>
      <c r="I5331" s="5">
        <v>1031.9898000000001</v>
      </c>
      <c r="J5331" s="5">
        <v>-1.20000000151776E-4</v>
      </c>
      <c r="K5331" s="5">
        <v>1031.9896799999999</v>
      </c>
      <c r="L5331" s="5">
        <v>0</v>
      </c>
      <c r="M5331" t="str">
        <f>IF(ISERROR(VLOOKUP(A5331,'[1]Ecart validé'!$A:$A,1,FALSE)),Z5331,"Ecart Validé")</f>
        <v>valid</v>
      </c>
      <c r="R5331" t="s">
        <v>30</v>
      </c>
      <c r="X5331"/>
      <c r="Y5331"/>
      <c r="Z5331" t="s">
        <v>31</v>
      </c>
    </row>
    <row r="5332" spans="1:26" x14ac:dyDescent="0.3">
      <c r="A5332" t="s">
        <v>7317</v>
      </c>
      <c r="B5332" t="s">
        <v>7287</v>
      </c>
      <c r="C5332">
        <v>8097</v>
      </c>
      <c r="D5332" t="str">
        <f>+VLOOKUP(C5332,Param!K:L,2,FALSE)</f>
        <v>PROCONNECT NEDERLAND B.V.</v>
      </c>
      <c r="E5332" t="s">
        <v>7314</v>
      </c>
      <c r="F5332" t="s">
        <v>37</v>
      </c>
      <c r="G5332" t="s">
        <v>29</v>
      </c>
      <c r="H5332" s="5">
        <v>1042.1300000000001</v>
      </c>
      <c r="I5332" s="5">
        <v>1042.1373000000001</v>
      </c>
      <c r="J5332" s="5">
        <v>-7.2999999999865299E-3</v>
      </c>
      <c r="K5332" s="5">
        <v>1042.1300000000001</v>
      </c>
      <c r="L5332" s="5">
        <v>0</v>
      </c>
      <c r="M5332" t="str">
        <f>IF(ISERROR(VLOOKUP(A5332,'[1]Ecart validé'!$A:$A,1,FALSE)),Z5332,"Ecart Validé")</f>
        <v>valid</v>
      </c>
      <c r="R5332" t="s">
        <v>30</v>
      </c>
      <c r="X5332"/>
      <c r="Y5332"/>
      <c r="Z5332" t="s">
        <v>31</v>
      </c>
    </row>
    <row r="5333" spans="1:26" ht="129.6" x14ac:dyDescent="0.3">
      <c r="A5333" t="s">
        <v>7318</v>
      </c>
      <c r="B5333" t="s">
        <v>7287</v>
      </c>
      <c r="C5333">
        <v>8162</v>
      </c>
      <c r="D5333" t="str">
        <f>+VLOOKUP(C5333,Param!K:L,2,FALSE)</f>
        <v>UNILEVER OUT OF HOME (UNILEVER NEDERLAND B.V.)</v>
      </c>
      <c r="E5333" t="s">
        <v>7319</v>
      </c>
      <c r="F5333" t="s">
        <v>51</v>
      </c>
      <c r="G5333" t="s">
        <v>29</v>
      </c>
      <c r="H5333" s="5">
        <v>5465.39</v>
      </c>
      <c r="I5333" s="5">
        <v>5465.3873000000003</v>
      </c>
      <c r="J5333" s="5">
        <v>2.7000000000043599E-3</v>
      </c>
      <c r="K5333" s="5">
        <v>5465.39</v>
      </c>
      <c r="L5333" s="5">
        <v>0</v>
      </c>
      <c r="M5333" t="str">
        <f>IF(ISERROR(VLOOKUP(A5333,'[1]Ecart validé'!$A:$A,1,FALSE)),Z5333,"Ecart Validé")</f>
        <v>valid</v>
      </c>
      <c r="R5333" t="s">
        <v>456</v>
      </c>
      <c r="S5333" t="s">
        <v>42</v>
      </c>
      <c r="T5333" s="39" t="s">
        <v>325</v>
      </c>
      <c r="U5333" s="13" t="s">
        <v>7320</v>
      </c>
      <c r="V5333" t="s">
        <v>45</v>
      </c>
      <c r="W5333" t="s">
        <v>46</v>
      </c>
      <c r="X5333" t="s">
        <v>47</v>
      </c>
      <c r="Y5333" t="s">
        <v>47</v>
      </c>
      <c r="Z5333" t="s">
        <v>31</v>
      </c>
    </row>
    <row r="5334" spans="1:26" x14ac:dyDescent="0.3">
      <c r="A5334" t="s">
        <v>7321</v>
      </c>
      <c r="B5334" t="s">
        <v>7287</v>
      </c>
      <c r="C5334">
        <v>8241</v>
      </c>
      <c r="D5334" t="str">
        <f>+VLOOKUP(C5334,Param!K:L,2,FALSE)</f>
        <v>SKYLIFT B.V.</v>
      </c>
      <c r="E5334" t="s">
        <v>7322</v>
      </c>
      <c r="F5334" t="s">
        <v>28</v>
      </c>
      <c r="G5334" t="s">
        <v>29</v>
      </c>
      <c r="H5334" s="5">
        <v>958.53</v>
      </c>
      <c r="I5334" s="5">
        <v>958.53380000000004</v>
      </c>
      <c r="J5334" s="5">
        <v>-3.7999999999556102E-3</v>
      </c>
      <c r="K5334" s="5">
        <v>958.53380000000004</v>
      </c>
      <c r="L5334" s="5">
        <v>-3.7999999999556102E-3</v>
      </c>
      <c r="M5334" t="str">
        <f>IF(ISERROR(VLOOKUP(A5334,'[1]Ecart validé'!$A:$A,1,FALSE)),Z5334,"Ecart Validé")</f>
        <v>valid</v>
      </c>
      <c r="R5334" t="s">
        <v>30</v>
      </c>
      <c r="X5334"/>
      <c r="Y5334"/>
      <c r="Z5334" t="s">
        <v>31</v>
      </c>
    </row>
    <row r="5335" spans="1:26" x14ac:dyDescent="0.3">
      <c r="A5335" t="s">
        <v>7323</v>
      </c>
      <c r="B5335" t="s">
        <v>7287</v>
      </c>
      <c r="C5335">
        <v>8241</v>
      </c>
      <c r="D5335" t="str">
        <f>+VLOOKUP(C5335,Param!K:L,2,FALSE)</f>
        <v>SKYLIFT B.V.</v>
      </c>
      <c r="E5335" t="s">
        <v>7322</v>
      </c>
      <c r="F5335" t="s">
        <v>33</v>
      </c>
      <c r="G5335" t="s">
        <v>29</v>
      </c>
      <c r="H5335" s="5">
        <v>4485.55</v>
      </c>
      <c r="I5335" s="5">
        <v>4485.5465999999997</v>
      </c>
      <c r="J5335" s="5">
        <v>3.4000000005107701E-3</v>
      </c>
      <c r="K5335" s="5">
        <v>4485.5465999999997</v>
      </c>
      <c r="L5335" s="5">
        <v>3.4000000005107701E-3</v>
      </c>
      <c r="M5335" t="str">
        <f>IF(ISERROR(VLOOKUP(A5335,'[1]Ecart validé'!$A:$A,1,FALSE)),Z5335,"Ecart Validé")</f>
        <v>valid</v>
      </c>
      <c r="R5335" t="s">
        <v>30</v>
      </c>
      <c r="U5335" s="50"/>
      <c r="X5335"/>
      <c r="Y5335"/>
      <c r="Z5335" t="s">
        <v>31</v>
      </c>
    </row>
    <row r="5336" spans="1:26" ht="43.2" x14ac:dyDescent="0.3">
      <c r="A5336" t="s">
        <v>7324</v>
      </c>
      <c r="B5336" t="s">
        <v>7287</v>
      </c>
      <c r="C5336">
        <v>8241</v>
      </c>
      <c r="D5336" t="str">
        <f>+VLOOKUP(C5336,Param!K:L,2,FALSE)</f>
        <v>SKYLIFT B.V.</v>
      </c>
      <c r="E5336" t="s">
        <v>7322</v>
      </c>
      <c r="F5336" t="s">
        <v>35</v>
      </c>
      <c r="G5336" t="s">
        <v>29</v>
      </c>
      <c r="H5336" s="5">
        <v>4315.6611000000003</v>
      </c>
      <c r="J5336" s="5">
        <v>4315.6611000000003</v>
      </c>
      <c r="L5336" s="5">
        <v>4315.6611000000003</v>
      </c>
      <c r="M5336" t="str">
        <f>IF(ISERROR(VLOOKUP(A5336,'[1]Ecart validé'!$A:$A,1,FALSE)),Z5336,"Ecart Validé")</f>
        <v>issue</v>
      </c>
      <c r="N5336" t="s">
        <v>323</v>
      </c>
      <c r="O5336" t="s">
        <v>323</v>
      </c>
      <c r="P5336" t="s">
        <v>324</v>
      </c>
      <c r="S5336" t="s">
        <v>42</v>
      </c>
      <c r="T5336" t="s">
        <v>43</v>
      </c>
      <c r="U5336" s="13" t="s">
        <v>7325</v>
      </c>
      <c r="V5336" t="s">
        <v>45</v>
      </c>
      <c r="W5336" t="s">
        <v>46</v>
      </c>
      <c r="X5336" t="s">
        <v>259</v>
      </c>
      <c r="Y5336" t="s">
        <v>259</v>
      </c>
      <c r="Z5336" t="s">
        <v>88</v>
      </c>
    </row>
    <row r="5337" spans="1:26" x14ac:dyDescent="0.3">
      <c r="A5337" t="s">
        <v>7326</v>
      </c>
      <c r="B5337" t="s">
        <v>7287</v>
      </c>
      <c r="C5337">
        <v>8241</v>
      </c>
      <c r="D5337" t="str">
        <f>+VLOOKUP(C5337,Param!K:L,2,FALSE)</f>
        <v>SKYLIFT B.V.</v>
      </c>
      <c r="E5337" t="s">
        <v>7322</v>
      </c>
      <c r="F5337" t="s">
        <v>37</v>
      </c>
      <c r="G5337" t="s">
        <v>29</v>
      </c>
      <c r="H5337" s="5">
        <v>5810.05</v>
      </c>
      <c r="I5337" s="5">
        <v>5810.0634</v>
      </c>
      <c r="J5337" s="5">
        <v>-1.3399999999819501E-2</v>
      </c>
      <c r="K5337" s="5">
        <v>5810.0634</v>
      </c>
      <c r="L5337" s="5">
        <v>-1.3399999999819501E-2</v>
      </c>
      <c r="M5337" t="str">
        <f>IF(ISERROR(VLOOKUP(A5337,'[1]Ecart validé'!$A:$A,1,FALSE)),Z5337,"Ecart Validé")</f>
        <v>valid</v>
      </c>
      <c r="R5337" t="s">
        <v>30</v>
      </c>
      <c r="X5337"/>
      <c r="Y5337"/>
      <c r="Z5337" t="s">
        <v>31</v>
      </c>
    </row>
    <row r="5338" spans="1:26" x14ac:dyDescent="0.3">
      <c r="A5338" t="s">
        <v>7327</v>
      </c>
      <c r="B5338" t="s">
        <v>7287</v>
      </c>
      <c r="C5338">
        <v>9022</v>
      </c>
      <c r="D5338" t="str">
        <f>+VLOOKUP(C5338,Param!K:L,2,FALSE)</f>
        <v>NESPRESSO NEDERLAND B.V.</v>
      </c>
      <c r="E5338" t="s">
        <v>7328</v>
      </c>
      <c r="F5338" t="s">
        <v>51</v>
      </c>
      <c r="G5338" t="s">
        <v>29</v>
      </c>
      <c r="H5338" s="5">
        <v>1111.2</v>
      </c>
      <c r="I5338" s="5">
        <v>1111.2</v>
      </c>
      <c r="J5338" s="5">
        <v>0</v>
      </c>
      <c r="K5338" s="5">
        <v>1111.2</v>
      </c>
      <c r="L5338" s="5">
        <v>0</v>
      </c>
      <c r="M5338" t="str">
        <f>IF(ISERROR(VLOOKUP(A5338,'[1]Ecart validé'!$A:$A,1,FALSE)),Z5338,"Ecart Validé")</f>
        <v>valid</v>
      </c>
      <c r="R5338" t="s">
        <v>30</v>
      </c>
      <c r="X5338"/>
      <c r="Y5338"/>
      <c r="Z5338" t="s">
        <v>31</v>
      </c>
    </row>
    <row r="5339" spans="1:26" x14ac:dyDescent="0.3">
      <c r="A5339" t="s">
        <v>7329</v>
      </c>
      <c r="B5339" t="s">
        <v>7287</v>
      </c>
      <c r="C5339">
        <v>9113</v>
      </c>
      <c r="D5339" t="str">
        <f>+VLOOKUP(C5339,Param!K:L,2,FALSE)</f>
        <v>AVEX NV</v>
      </c>
      <c r="E5339" t="s">
        <v>7330</v>
      </c>
      <c r="F5339" t="s">
        <v>28</v>
      </c>
      <c r="G5339" t="s">
        <v>29</v>
      </c>
      <c r="H5339" s="5">
        <v>1069.3699999999999</v>
      </c>
      <c r="I5339" s="5">
        <v>1069.3735999999999</v>
      </c>
      <c r="J5339" s="5">
        <v>-3.5999999997784402E-3</v>
      </c>
      <c r="K5339" s="5">
        <v>1069.3699999999999</v>
      </c>
      <c r="L5339" s="5">
        <v>0</v>
      </c>
      <c r="M5339" t="str">
        <f>IF(ISERROR(VLOOKUP(A5339,'[1]Ecart validé'!$A:$A,1,FALSE)),Z5339,"Ecart Validé")</f>
        <v>valid</v>
      </c>
      <c r="R5339" t="s">
        <v>30</v>
      </c>
      <c r="X5339"/>
      <c r="Y5339"/>
      <c r="Z5339" t="s">
        <v>31</v>
      </c>
    </row>
    <row r="5340" spans="1:26" x14ac:dyDescent="0.3">
      <c r="A5340" t="s">
        <v>7331</v>
      </c>
      <c r="B5340" t="s">
        <v>7287</v>
      </c>
      <c r="C5340">
        <v>9113</v>
      </c>
      <c r="D5340" t="str">
        <f>+VLOOKUP(C5340,Param!K:L,2,FALSE)</f>
        <v>AVEX NV</v>
      </c>
      <c r="E5340" t="s">
        <v>7330</v>
      </c>
      <c r="F5340" t="s">
        <v>35</v>
      </c>
      <c r="G5340" t="s">
        <v>29</v>
      </c>
      <c r="H5340" s="5">
        <v>491.7724</v>
      </c>
      <c r="I5340" s="5">
        <v>491.7724</v>
      </c>
      <c r="J5340" s="5">
        <v>0</v>
      </c>
      <c r="K5340" s="5">
        <v>491.7724</v>
      </c>
      <c r="L5340" s="5">
        <v>0</v>
      </c>
      <c r="M5340" t="str">
        <f>IF(ISERROR(VLOOKUP(A5340,'[1]Ecart validé'!$A:$A,1,FALSE)),Z5340,"Ecart Validé")</f>
        <v>valid</v>
      </c>
      <c r="R5340" t="s">
        <v>30</v>
      </c>
      <c r="X5340"/>
      <c r="Y5340"/>
      <c r="Z5340" t="s">
        <v>31</v>
      </c>
    </row>
    <row r="5341" spans="1:26" x14ac:dyDescent="0.3">
      <c r="A5341" t="s">
        <v>7332</v>
      </c>
      <c r="B5341" t="s">
        <v>7287</v>
      </c>
      <c r="C5341">
        <v>9113</v>
      </c>
      <c r="D5341" t="str">
        <f>+VLOOKUP(C5341,Param!K:L,2,FALSE)</f>
        <v>AVEX NV</v>
      </c>
      <c r="E5341" t="s">
        <v>7330</v>
      </c>
      <c r="F5341" t="s">
        <v>37</v>
      </c>
      <c r="G5341" t="s">
        <v>29</v>
      </c>
      <c r="H5341" s="5">
        <v>85.44</v>
      </c>
      <c r="I5341" s="5">
        <v>85.44</v>
      </c>
      <c r="J5341" s="5">
        <v>0</v>
      </c>
      <c r="K5341" s="5">
        <v>85.44</v>
      </c>
      <c r="L5341" s="5">
        <v>0</v>
      </c>
      <c r="M5341" t="str">
        <f>IF(ISERROR(VLOOKUP(A5341,'[1]Ecart validé'!$A:$A,1,FALSE)),Z5341,"Ecart Validé")</f>
        <v>valid</v>
      </c>
      <c r="R5341" t="s">
        <v>30</v>
      </c>
      <c r="X5341"/>
      <c r="Y5341"/>
      <c r="Z5341" t="s">
        <v>31</v>
      </c>
    </row>
    <row r="5342" spans="1:26" x14ac:dyDescent="0.3">
      <c r="A5342" t="s">
        <v>7333</v>
      </c>
      <c r="B5342" t="s">
        <v>7287</v>
      </c>
      <c r="C5342">
        <v>9160</v>
      </c>
      <c r="D5342" t="str">
        <f>+VLOOKUP(C5342,Param!K:L,2,FALSE)</f>
        <v>INBEV NEDERLAND N.V.</v>
      </c>
      <c r="E5342" t="s">
        <v>7334</v>
      </c>
      <c r="F5342" t="s">
        <v>37</v>
      </c>
      <c r="G5342" t="s">
        <v>29</v>
      </c>
      <c r="H5342" s="5">
        <v>-9.9999999999908998E-3</v>
      </c>
      <c r="J5342" s="5">
        <v>-9.9999999999908998E-3</v>
      </c>
      <c r="K5342" s="5">
        <v>-9.9999999999908998E-3</v>
      </c>
      <c r="L5342" s="5">
        <v>0</v>
      </c>
      <c r="M5342" t="str">
        <f>IF(ISERROR(VLOOKUP(A5342,'[1]Ecart validé'!$A:$A,1,FALSE)),Z5342,"Ecart Validé")</f>
        <v>valid</v>
      </c>
      <c r="X5342"/>
      <c r="Y5342"/>
      <c r="Z5342" t="s">
        <v>31</v>
      </c>
    </row>
    <row r="5343" spans="1:26" ht="86.4" x14ac:dyDescent="0.3">
      <c r="A5343" t="s">
        <v>7335</v>
      </c>
      <c r="B5343" t="s">
        <v>7287</v>
      </c>
      <c r="C5343">
        <v>9160</v>
      </c>
      <c r="D5343" t="str">
        <f>+VLOOKUP(C5343,Param!K:L,2,FALSE)</f>
        <v>INBEV NEDERLAND N.V.</v>
      </c>
      <c r="E5343" t="s">
        <v>7334</v>
      </c>
      <c r="F5343" t="s">
        <v>51</v>
      </c>
      <c r="G5343" t="s">
        <v>29</v>
      </c>
      <c r="H5343" s="5">
        <v>7434.24</v>
      </c>
      <c r="I5343" s="5">
        <v>7434.2298000000001</v>
      </c>
      <c r="J5343" s="5">
        <v>1.01999999997133E-2</v>
      </c>
      <c r="K5343" s="5">
        <v>7434.24</v>
      </c>
      <c r="L5343" s="5">
        <v>0</v>
      </c>
      <c r="M5343" t="str">
        <f>IF(ISERROR(VLOOKUP(A5343,'[1]Ecart validé'!$A:$A,1,FALSE)),Z5343,"Ecart Validé")</f>
        <v>valid</v>
      </c>
      <c r="R5343" t="s">
        <v>30</v>
      </c>
      <c r="S5343" t="s">
        <v>45</v>
      </c>
      <c r="T5343" t="s">
        <v>46</v>
      </c>
      <c r="U5343" s="13" t="s">
        <v>7336</v>
      </c>
      <c r="V5343" t="s">
        <v>60</v>
      </c>
      <c r="X5343"/>
      <c r="Y5343"/>
      <c r="Z5343" t="s">
        <v>31</v>
      </c>
    </row>
    <row r="5344" spans="1:26" x14ac:dyDescent="0.3">
      <c r="A5344" t="s">
        <v>7337</v>
      </c>
      <c r="B5344" t="s">
        <v>7287</v>
      </c>
      <c r="C5344">
        <v>9165</v>
      </c>
      <c r="D5344" t="str">
        <f>+VLOOKUP(C5344,Param!K:L,2,FALSE)</f>
        <v>KWAST WIJNKOPERS B.V.</v>
      </c>
      <c r="E5344" t="s">
        <v>7338</v>
      </c>
      <c r="F5344" t="s">
        <v>28</v>
      </c>
      <c r="G5344" t="s">
        <v>29</v>
      </c>
      <c r="H5344" s="5">
        <v>548.599999999999</v>
      </c>
      <c r="I5344" s="5">
        <v>548.59450000000004</v>
      </c>
      <c r="J5344" s="5">
        <v>5.4999999998699397E-3</v>
      </c>
      <c r="K5344" s="5">
        <v>548.599999999999</v>
      </c>
      <c r="L5344" s="5">
        <v>0</v>
      </c>
      <c r="M5344" t="str">
        <f>IF(ISERROR(VLOOKUP(A5344,'[1]Ecart validé'!$A:$A,1,FALSE)),Z5344,"Ecart Validé")</f>
        <v>valid</v>
      </c>
      <c r="R5344" t="s">
        <v>30</v>
      </c>
      <c r="X5344"/>
      <c r="Y5344"/>
      <c r="Z5344" t="s">
        <v>31</v>
      </c>
    </row>
    <row r="5345" spans="1:26" x14ac:dyDescent="0.3">
      <c r="A5345" t="s">
        <v>7339</v>
      </c>
      <c r="B5345" t="s">
        <v>7287</v>
      </c>
      <c r="C5345">
        <v>9165</v>
      </c>
      <c r="D5345" t="str">
        <f>+VLOOKUP(C5345,Param!K:L,2,FALSE)</f>
        <v>KWAST WIJNKOPERS B.V.</v>
      </c>
      <c r="E5345" t="s">
        <v>7338</v>
      </c>
      <c r="F5345" t="s">
        <v>33</v>
      </c>
      <c r="G5345" t="s">
        <v>29</v>
      </c>
      <c r="H5345" s="5">
        <v>52.03</v>
      </c>
      <c r="I5345" s="5">
        <v>52.026499999999999</v>
      </c>
      <c r="J5345" s="5">
        <v>3.5000000000024998E-3</v>
      </c>
      <c r="K5345" s="5">
        <v>52.03</v>
      </c>
      <c r="L5345" s="5">
        <v>0</v>
      </c>
      <c r="M5345" t="str">
        <f>IF(ISERROR(VLOOKUP(A5345,'[1]Ecart validé'!$A:$A,1,FALSE)),Z5345,"Ecart Validé")</f>
        <v>valid</v>
      </c>
      <c r="R5345" t="s">
        <v>30</v>
      </c>
      <c r="X5345"/>
      <c r="Y5345"/>
      <c r="Z5345" t="s">
        <v>31</v>
      </c>
    </row>
    <row r="5346" spans="1:26" x14ac:dyDescent="0.3">
      <c r="A5346" t="s">
        <v>7340</v>
      </c>
      <c r="B5346" t="s">
        <v>7287</v>
      </c>
      <c r="C5346">
        <v>9165</v>
      </c>
      <c r="D5346" t="str">
        <f>+VLOOKUP(C5346,Param!K:L,2,FALSE)</f>
        <v>KWAST WIJNKOPERS B.V.</v>
      </c>
      <c r="E5346" t="s">
        <v>7338</v>
      </c>
      <c r="F5346" t="s">
        <v>35</v>
      </c>
      <c r="G5346" t="s">
        <v>29</v>
      </c>
      <c r="H5346" s="5">
        <v>238.31200000000001</v>
      </c>
      <c r="I5346" s="5">
        <v>238.31200000000001</v>
      </c>
      <c r="J5346" s="5">
        <v>0</v>
      </c>
      <c r="K5346" s="5">
        <v>238.31200000000001</v>
      </c>
      <c r="L5346" s="5">
        <v>0</v>
      </c>
      <c r="M5346" t="str">
        <f>IF(ISERROR(VLOOKUP(A5346,'[1]Ecart validé'!$A:$A,1,FALSE)),Z5346,"Ecart Validé")</f>
        <v>valid</v>
      </c>
      <c r="R5346" t="s">
        <v>30</v>
      </c>
      <c r="X5346"/>
      <c r="Y5346"/>
      <c r="Z5346" t="s">
        <v>31</v>
      </c>
    </row>
    <row r="5347" spans="1:26" x14ac:dyDescent="0.3">
      <c r="A5347" t="s">
        <v>7341</v>
      </c>
      <c r="B5347" t="s">
        <v>7287</v>
      </c>
      <c r="C5347">
        <v>9165</v>
      </c>
      <c r="D5347" t="str">
        <f>+VLOOKUP(C5347,Param!K:L,2,FALSE)</f>
        <v>KWAST WIJNKOPERS B.V.</v>
      </c>
      <c r="E5347" t="s">
        <v>7338</v>
      </c>
      <c r="F5347" t="s">
        <v>37</v>
      </c>
      <c r="G5347" t="s">
        <v>29</v>
      </c>
      <c r="H5347" s="5">
        <v>45.01</v>
      </c>
      <c r="I5347" s="5">
        <v>45.015999999999998</v>
      </c>
      <c r="J5347" s="5">
        <v>-6.0000000000002196E-3</v>
      </c>
      <c r="K5347" s="5">
        <v>45.01</v>
      </c>
      <c r="L5347" s="5">
        <v>0</v>
      </c>
      <c r="M5347" t="str">
        <f>IF(ISERROR(VLOOKUP(A5347,'[1]Ecart validé'!$A:$A,1,FALSE)),Z5347,"Ecart Validé")</f>
        <v>valid</v>
      </c>
      <c r="R5347" t="s">
        <v>30</v>
      </c>
      <c r="X5347"/>
      <c r="Y5347"/>
      <c r="Z5347" t="s">
        <v>31</v>
      </c>
    </row>
    <row r="5348" spans="1:26" x14ac:dyDescent="0.3">
      <c r="A5348" t="s">
        <v>7342</v>
      </c>
      <c r="B5348" t="s">
        <v>7287</v>
      </c>
      <c r="C5348">
        <v>9212</v>
      </c>
      <c r="D5348" t="str">
        <f>+VLOOKUP(C5348,Param!K:L,2,FALSE)</f>
        <v>EUROFIBER NEDERLAND B.V.</v>
      </c>
      <c r="E5348" t="s">
        <v>7343</v>
      </c>
      <c r="F5348" t="s">
        <v>33</v>
      </c>
      <c r="G5348" t="s">
        <v>29</v>
      </c>
      <c r="H5348" s="5">
        <v>1581.95</v>
      </c>
      <c r="I5348" s="5">
        <v>1581.92</v>
      </c>
      <c r="J5348" s="5">
        <v>2.9999999999972701E-2</v>
      </c>
      <c r="K5348" s="5">
        <v>1581.95</v>
      </c>
      <c r="L5348" s="5">
        <v>0</v>
      </c>
      <c r="M5348" t="str">
        <f>IF(ISERROR(VLOOKUP(A5348,'[1]Ecart validé'!$A:$A,1,FALSE)),Z5348,"Ecart Validé")</f>
        <v>valid</v>
      </c>
      <c r="R5348" t="s">
        <v>30</v>
      </c>
      <c r="X5348"/>
      <c r="Y5348"/>
      <c r="Z5348" t="s">
        <v>31</v>
      </c>
    </row>
    <row r="5349" spans="1:26" x14ac:dyDescent="0.3">
      <c r="A5349" t="s">
        <v>7344</v>
      </c>
      <c r="B5349" t="s">
        <v>7287</v>
      </c>
      <c r="C5349">
        <v>9212</v>
      </c>
      <c r="D5349" t="str">
        <f>+VLOOKUP(C5349,Param!K:L,2,FALSE)</f>
        <v>EUROFIBER NEDERLAND B.V.</v>
      </c>
      <c r="E5349" t="s">
        <v>7343</v>
      </c>
      <c r="F5349" t="s">
        <v>35</v>
      </c>
      <c r="G5349" t="s">
        <v>29</v>
      </c>
      <c r="H5349" s="5">
        <v>1581.92</v>
      </c>
      <c r="I5349" s="5">
        <v>1581.92</v>
      </c>
      <c r="J5349" s="5">
        <v>0</v>
      </c>
      <c r="K5349" s="5">
        <v>1581.92</v>
      </c>
      <c r="L5349" s="5">
        <v>0</v>
      </c>
      <c r="M5349" t="str">
        <f>IF(ISERROR(VLOOKUP(A5349,'[1]Ecart validé'!$A:$A,1,FALSE)),Z5349,"Ecart Validé")</f>
        <v>valid</v>
      </c>
      <c r="R5349" t="s">
        <v>30</v>
      </c>
      <c r="X5349"/>
      <c r="Y5349"/>
      <c r="Z5349" t="s">
        <v>31</v>
      </c>
    </row>
    <row r="5350" spans="1:26" x14ac:dyDescent="0.3">
      <c r="A5350" t="s">
        <v>7345</v>
      </c>
      <c r="B5350" t="s">
        <v>7287</v>
      </c>
      <c r="C5350">
        <v>9212</v>
      </c>
      <c r="D5350" t="str">
        <f>+VLOOKUP(C5350,Param!K:L,2,FALSE)</f>
        <v>EUROFIBER NEDERLAND B.V.</v>
      </c>
      <c r="E5350" t="s">
        <v>7343</v>
      </c>
      <c r="F5350" t="s">
        <v>37</v>
      </c>
      <c r="G5350" t="s">
        <v>29</v>
      </c>
      <c r="H5350" s="5">
        <v>1581.92</v>
      </c>
      <c r="I5350" s="5">
        <v>1581.92</v>
      </c>
      <c r="J5350" s="5">
        <v>0</v>
      </c>
      <c r="K5350" s="5">
        <v>1581.92</v>
      </c>
      <c r="L5350" s="5">
        <v>0</v>
      </c>
      <c r="M5350" t="str">
        <f>IF(ISERROR(VLOOKUP(A5350,'[1]Ecart validé'!$A:$A,1,FALSE)),Z5350,"Ecart Validé")</f>
        <v>valid</v>
      </c>
      <c r="R5350" t="s">
        <v>30</v>
      </c>
      <c r="X5350"/>
      <c r="Y5350"/>
      <c r="Z5350" t="s">
        <v>31</v>
      </c>
    </row>
    <row r="5351" spans="1:26" x14ac:dyDescent="0.3">
      <c r="A5351" t="s">
        <v>7346</v>
      </c>
      <c r="B5351" t="s">
        <v>7287</v>
      </c>
      <c r="C5351">
        <v>9441</v>
      </c>
      <c r="D5351" t="str">
        <f>+VLOOKUP(C5351,Param!K:L,2,FALSE)</f>
        <v>BUREAU PLAAGDIERPREVENTIE BV</v>
      </c>
      <c r="E5351" t="s">
        <v>7347</v>
      </c>
      <c r="F5351" t="s">
        <v>28</v>
      </c>
      <c r="G5351" t="s">
        <v>29</v>
      </c>
      <c r="H5351" s="5">
        <v>470.35</v>
      </c>
      <c r="I5351" s="5">
        <v>470.35669999999999</v>
      </c>
      <c r="J5351" s="5">
        <v>-6.6999999999097703E-3</v>
      </c>
      <c r="K5351" s="5">
        <v>470.35</v>
      </c>
      <c r="L5351" s="5">
        <v>0</v>
      </c>
      <c r="M5351" t="str">
        <f>IF(ISERROR(VLOOKUP(A5351,'[1]Ecart validé'!$A:$A,1,FALSE)),Z5351,"Ecart Validé")</f>
        <v>valid</v>
      </c>
      <c r="R5351" t="s">
        <v>30</v>
      </c>
      <c r="X5351"/>
      <c r="Y5351"/>
      <c r="Z5351" t="s">
        <v>31</v>
      </c>
    </row>
    <row r="5352" spans="1:26" x14ac:dyDescent="0.3">
      <c r="A5352" t="s">
        <v>7348</v>
      </c>
      <c r="B5352" t="s">
        <v>7287</v>
      </c>
      <c r="C5352">
        <v>9441</v>
      </c>
      <c r="D5352" t="str">
        <f>+VLOOKUP(C5352,Param!K:L,2,FALSE)</f>
        <v>BUREAU PLAAGDIERPREVENTIE BV</v>
      </c>
      <c r="E5352" t="s">
        <v>7347</v>
      </c>
      <c r="F5352" t="s">
        <v>33</v>
      </c>
      <c r="G5352" t="s">
        <v>29</v>
      </c>
      <c r="H5352" s="5">
        <v>335.349999999999</v>
      </c>
      <c r="I5352" s="5">
        <v>335.35250000000002</v>
      </c>
      <c r="J5352" s="5">
        <v>-2.5000000000545601E-3</v>
      </c>
      <c r="K5352" s="5">
        <v>335.349999999999</v>
      </c>
      <c r="L5352" s="5">
        <v>0</v>
      </c>
      <c r="M5352" t="str">
        <f>IF(ISERROR(VLOOKUP(A5352,'[1]Ecart validé'!$A:$A,1,FALSE)),Z5352,"Ecart Validé")</f>
        <v>valid</v>
      </c>
      <c r="R5352" t="s">
        <v>30</v>
      </c>
      <c r="X5352"/>
      <c r="Y5352"/>
      <c r="Z5352" t="s">
        <v>31</v>
      </c>
    </row>
    <row r="5353" spans="1:26" x14ac:dyDescent="0.3">
      <c r="A5353" t="s">
        <v>7349</v>
      </c>
      <c r="B5353" t="s">
        <v>7287</v>
      </c>
      <c r="C5353">
        <v>9441</v>
      </c>
      <c r="D5353" t="str">
        <f>+VLOOKUP(C5353,Param!K:L,2,FALSE)</f>
        <v>BUREAU PLAAGDIERPREVENTIE BV</v>
      </c>
      <c r="E5353" t="s">
        <v>7347</v>
      </c>
      <c r="F5353" t="s">
        <v>35</v>
      </c>
      <c r="G5353" t="s">
        <v>29</v>
      </c>
      <c r="H5353" s="5">
        <v>289.73199</v>
      </c>
      <c r="I5353" s="5">
        <v>289.73219999999998</v>
      </c>
      <c r="J5353" s="5">
        <v>-2.0999999998139101E-4</v>
      </c>
      <c r="K5353" s="5">
        <v>289.73199</v>
      </c>
      <c r="L5353" s="5">
        <v>0</v>
      </c>
      <c r="M5353" t="str">
        <f>IF(ISERROR(VLOOKUP(A5353,'[1]Ecart validé'!$A:$A,1,FALSE)),Z5353,"Ecart Validé")</f>
        <v>valid</v>
      </c>
      <c r="R5353" t="s">
        <v>30</v>
      </c>
      <c r="X5353"/>
      <c r="Y5353"/>
      <c r="Z5353" t="s">
        <v>31</v>
      </c>
    </row>
    <row r="5354" spans="1:26" x14ac:dyDescent="0.3">
      <c r="A5354" t="s">
        <v>7350</v>
      </c>
      <c r="B5354" t="s">
        <v>7287</v>
      </c>
      <c r="C5354">
        <v>9441</v>
      </c>
      <c r="D5354" t="str">
        <f>+VLOOKUP(C5354,Param!K:L,2,FALSE)</f>
        <v>BUREAU PLAAGDIERPREVENTIE BV</v>
      </c>
      <c r="E5354" t="s">
        <v>7347</v>
      </c>
      <c r="F5354" t="s">
        <v>37</v>
      </c>
      <c r="G5354" t="s">
        <v>29</v>
      </c>
      <c r="H5354" s="5">
        <v>226.71</v>
      </c>
      <c r="I5354" s="5">
        <v>226.714</v>
      </c>
      <c r="J5354" s="5">
        <v>-3.9999999999906699E-3</v>
      </c>
      <c r="K5354" s="5">
        <v>226.71</v>
      </c>
      <c r="L5354" s="5">
        <v>0</v>
      </c>
      <c r="M5354" t="str">
        <f>IF(ISERROR(VLOOKUP(A5354,'[1]Ecart validé'!$A:$A,1,FALSE)),Z5354,"Ecart Validé")</f>
        <v>valid</v>
      </c>
      <c r="R5354" t="s">
        <v>30</v>
      </c>
      <c r="X5354"/>
      <c r="Y5354"/>
      <c r="Z5354" t="s">
        <v>31</v>
      </c>
    </row>
    <row r="5355" spans="1:26" x14ac:dyDescent="0.3">
      <c r="A5355" t="s">
        <v>7351</v>
      </c>
      <c r="B5355" t="s">
        <v>7287</v>
      </c>
      <c r="C5355">
        <v>9447</v>
      </c>
      <c r="D5355" t="str">
        <f>+VLOOKUP(C5355,Param!K:L,2,FALSE)</f>
        <v>CWS NEDERLAND B.V.</v>
      </c>
      <c r="E5355" t="s">
        <v>7352</v>
      </c>
      <c r="F5355" t="s">
        <v>28</v>
      </c>
      <c r="G5355" t="s">
        <v>29</v>
      </c>
      <c r="H5355" s="5">
        <v>3127.48</v>
      </c>
      <c r="I5355" s="5">
        <v>3127.498</v>
      </c>
      <c r="J5355" s="5">
        <v>-1.80000000000291E-2</v>
      </c>
      <c r="K5355" s="5">
        <v>3127.48</v>
      </c>
      <c r="L5355" s="5">
        <v>0</v>
      </c>
      <c r="M5355" t="str">
        <f>IF(ISERROR(VLOOKUP(A5355,'[1]Ecart validé'!$A:$A,1,FALSE)),Z5355,"Ecart Validé")</f>
        <v>valid</v>
      </c>
      <c r="R5355" t="s">
        <v>30</v>
      </c>
      <c r="X5355"/>
      <c r="Y5355"/>
      <c r="Z5355" t="s">
        <v>31</v>
      </c>
    </row>
    <row r="5356" spans="1:26" x14ac:dyDescent="0.3">
      <c r="A5356" t="s">
        <v>7353</v>
      </c>
      <c r="B5356" t="s">
        <v>7287</v>
      </c>
      <c r="C5356">
        <v>9447</v>
      </c>
      <c r="D5356" t="str">
        <f>+VLOOKUP(C5356,Param!K:L,2,FALSE)</f>
        <v>CWS NEDERLAND B.V.</v>
      </c>
      <c r="E5356" t="s">
        <v>7352</v>
      </c>
      <c r="F5356" t="s">
        <v>33</v>
      </c>
      <c r="G5356" t="s">
        <v>29</v>
      </c>
      <c r="H5356" s="5">
        <v>2397.7999999999902</v>
      </c>
      <c r="I5356" s="5">
        <v>2397.7678999999998</v>
      </c>
      <c r="J5356" s="5">
        <v>3.2099999999900299E-2</v>
      </c>
      <c r="K5356" s="5">
        <v>2397.7999999999902</v>
      </c>
      <c r="L5356" s="5">
        <v>0</v>
      </c>
      <c r="M5356" t="str">
        <f>IF(ISERROR(VLOOKUP(A5356,'[1]Ecart validé'!$A:$A,1,FALSE)),Z5356,"Ecart Validé")</f>
        <v>valid</v>
      </c>
      <c r="R5356" t="s">
        <v>30</v>
      </c>
      <c r="X5356"/>
      <c r="Y5356"/>
      <c r="Z5356" t="s">
        <v>31</v>
      </c>
    </row>
    <row r="5357" spans="1:26" x14ac:dyDescent="0.3">
      <c r="A5357" t="s">
        <v>7354</v>
      </c>
      <c r="B5357" t="s">
        <v>7287</v>
      </c>
      <c r="C5357">
        <v>9447</v>
      </c>
      <c r="D5357" t="str">
        <f>+VLOOKUP(C5357,Param!K:L,2,FALSE)</f>
        <v>CWS NEDERLAND B.V.</v>
      </c>
      <c r="E5357" t="s">
        <v>7352</v>
      </c>
      <c r="F5357" t="s">
        <v>35</v>
      </c>
      <c r="G5357" t="s">
        <v>29</v>
      </c>
      <c r="H5357" s="5">
        <v>2866.0565999999999</v>
      </c>
      <c r="I5357" s="5">
        <v>2866.0565999999999</v>
      </c>
      <c r="J5357" s="5">
        <v>0</v>
      </c>
      <c r="K5357" s="5">
        <v>2866.0565999999999</v>
      </c>
      <c r="L5357" s="5">
        <v>0</v>
      </c>
      <c r="M5357" t="str">
        <f>IF(ISERROR(VLOOKUP(A5357,'[1]Ecart validé'!$A:$A,1,FALSE)),Z5357,"Ecart Validé")</f>
        <v>valid</v>
      </c>
      <c r="R5357" t="s">
        <v>30</v>
      </c>
      <c r="X5357"/>
      <c r="Y5357"/>
      <c r="Z5357" t="s">
        <v>31</v>
      </c>
    </row>
    <row r="5358" spans="1:26" x14ac:dyDescent="0.3">
      <c r="A5358" t="s">
        <v>7355</v>
      </c>
      <c r="B5358" t="s">
        <v>7287</v>
      </c>
      <c r="C5358">
        <v>9447</v>
      </c>
      <c r="D5358" t="str">
        <f>+VLOOKUP(C5358,Param!K:L,2,FALSE)</f>
        <v>CWS NEDERLAND B.V.</v>
      </c>
      <c r="E5358" t="s">
        <v>7352</v>
      </c>
      <c r="F5358" t="s">
        <v>37</v>
      </c>
      <c r="G5358" t="s">
        <v>29</v>
      </c>
      <c r="H5358" s="5">
        <v>3129.2</v>
      </c>
      <c r="I5358" s="5">
        <v>3129.1975000000002</v>
      </c>
      <c r="J5358" s="5">
        <v>2.4999999995998202E-3</v>
      </c>
      <c r="K5358" s="5">
        <v>3129.2</v>
      </c>
      <c r="L5358" s="5">
        <v>0</v>
      </c>
      <c r="M5358" t="str">
        <f>IF(ISERROR(VLOOKUP(A5358,'[1]Ecart validé'!$A:$A,1,FALSE)),Z5358,"Ecart Validé")</f>
        <v>valid</v>
      </c>
      <c r="R5358" t="s">
        <v>30</v>
      </c>
      <c r="X5358"/>
      <c r="Y5358"/>
      <c r="Z5358" t="s">
        <v>31</v>
      </c>
    </row>
    <row r="5359" spans="1:26" x14ac:dyDescent="0.3">
      <c r="A5359" t="s">
        <v>7356</v>
      </c>
      <c r="B5359" t="s">
        <v>7287</v>
      </c>
      <c r="C5359">
        <v>9460</v>
      </c>
      <c r="D5359" t="str">
        <f>+VLOOKUP(C5359,Param!K:L,2,FALSE)</f>
        <v>BIDFOOD DELI XL B.V.</v>
      </c>
      <c r="E5359" t="s">
        <v>7357</v>
      </c>
      <c r="F5359" t="s">
        <v>28</v>
      </c>
      <c r="G5359" t="s">
        <v>29</v>
      </c>
      <c r="H5359" s="5">
        <v>117641.01</v>
      </c>
      <c r="I5359" s="5">
        <v>117641.01</v>
      </c>
      <c r="J5359" s="5">
        <v>0</v>
      </c>
      <c r="K5359" s="5">
        <v>117641.01</v>
      </c>
      <c r="L5359" s="5">
        <v>0</v>
      </c>
      <c r="M5359" t="str">
        <f>IF(ISERROR(VLOOKUP(A5359,'[1]Ecart validé'!$A:$A,1,FALSE)),Z5359,"Ecart Validé")</f>
        <v>valid</v>
      </c>
      <c r="R5359" t="s">
        <v>30</v>
      </c>
      <c r="X5359"/>
      <c r="Y5359"/>
      <c r="Z5359" t="s">
        <v>31</v>
      </c>
    </row>
    <row r="5360" spans="1:26" x14ac:dyDescent="0.3">
      <c r="A5360" t="s">
        <v>7358</v>
      </c>
      <c r="B5360" t="s">
        <v>7287</v>
      </c>
      <c r="C5360">
        <v>9460</v>
      </c>
      <c r="D5360" t="str">
        <f>+VLOOKUP(C5360,Param!K:L,2,FALSE)</f>
        <v>BIDFOOD DELI XL B.V.</v>
      </c>
      <c r="E5360" t="s">
        <v>7357</v>
      </c>
      <c r="F5360" t="s">
        <v>33</v>
      </c>
      <c r="G5360" t="s">
        <v>29</v>
      </c>
      <c r="H5360" s="5">
        <v>34205.24</v>
      </c>
      <c r="I5360" s="5">
        <v>34205.24</v>
      </c>
      <c r="J5360" s="5">
        <v>0</v>
      </c>
      <c r="K5360" s="5">
        <v>34205.24</v>
      </c>
      <c r="L5360" s="5">
        <v>0</v>
      </c>
      <c r="M5360" t="str">
        <f>IF(ISERROR(VLOOKUP(A5360,'[1]Ecart validé'!$A:$A,1,FALSE)),Z5360,"Ecart Validé")</f>
        <v>valid</v>
      </c>
      <c r="R5360" t="s">
        <v>30</v>
      </c>
      <c r="X5360"/>
      <c r="Y5360"/>
      <c r="Z5360" t="s">
        <v>31</v>
      </c>
    </row>
    <row r="5361" spans="1:26" x14ac:dyDescent="0.3">
      <c r="A5361" t="s">
        <v>7359</v>
      </c>
      <c r="B5361" t="s">
        <v>7287</v>
      </c>
      <c r="C5361">
        <v>9460</v>
      </c>
      <c r="D5361" t="str">
        <f>+VLOOKUP(C5361,Param!K:L,2,FALSE)</f>
        <v>BIDFOOD DELI XL B.V.</v>
      </c>
      <c r="E5361" t="s">
        <v>7357</v>
      </c>
      <c r="F5361" t="s">
        <v>35</v>
      </c>
      <c r="G5361" t="s">
        <v>29</v>
      </c>
      <c r="H5361" s="5">
        <v>101661.19</v>
      </c>
      <c r="I5361" s="5">
        <v>101661.19</v>
      </c>
      <c r="J5361" s="5">
        <v>0</v>
      </c>
      <c r="K5361" s="5">
        <v>101661.19</v>
      </c>
      <c r="L5361" s="5">
        <v>0</v>
      </c>
      <c r="M5361" t="str">
        <f>IF(ISERROR(VLOOKUP(A5361,'[1]Ecart validé'!$A:$A,1,FALSE)),Z5361,"Ecart Validé")</f>
        <v>valid</v>
      </c>
      <c r="R5361" t="s">
        <v>30</v>
      </c>
      <c r="X5361"/>
      <c r="Y5361"/>
      <c r="Z5361" t="s">
        <v>31</v>
      </c>
    </row>
    <row r="5362" spans="1:26" x14ac:dyDescent="0.3">
      <c r="A5362" t="s">
        <v>7360</v>
      </c>
      <c r="B5362" t="s">
        <v>7287</v>
      </c>
      <c r="C5362">
        <v>9460</v>
      </c>
      <c r="D5362" t="str">
        <f>+VLOOKUP(C5362,Param!K:L,2,FALSE)</f>
        <v>BIDFOOD DELI XL B.V.</v>
      </c>
      <c r="E5362" t="s">
        <v>7357</v>
      </c>
      <c r="F5362" t="s">
        <v>37</v>
      </c>
      <c r="G5362" t="s">
        <v>29</v>
      </c>
      <c r="H5362" s="5">
        <v>39340.25</v>
      </c>
      <c r="I5362" s="5">
        <v>39340.25</v>
      </c>
      <c r="J5362" s="5">
        <v>0</v>
      </c>
      <c r="K5362" s="5">
        <v>39340.25</v>
      </c>
      <c r="L5362" s="5">
        <v>0</v>
      </c>
      <c r="M5362" t="str">
        <f>IF(ISERROR(VLOOKUP(A5362,'[1]Ecart validé'!$A:$A,1,FALSE)),Z5362,"Ecart Validé")</f>
        <v>valid</v>
      </c>
      <c r="R5362" t="s">
        <v>30</v>
      </c>
      <c r="X5362"/>
      <c r="Y5362"/>
      <c r="Z5362" t="s">
        <v>31</v>
      </c>
    </row>
    <row r="5363" spans="1:26" x14ac:dyDescent="0.3">
      <c r="A5363" t="s">
        <v>7361</v>
      </c>
      <c r="B5363" t="s">
        <v>7287</v>
      </c>
      <c r="C5363">
        <v>9564</v>
      </c>
      <c r="D5363" t="str">
        <f>+VLOOKUP(C5363,Param!K:L,2,FALSE)</f>
        <v>BUNZL OUTSOURCING SERVICES B.V.</v>
      </c>
      <c r="E5363" t="s">
        <v>7362</v>
      </c>
      <c r="F5363" t="s">
        <v>28</v>
      </c>
      <c r="G5363" t="s">
        <v>29</v>
      </c>
      <c r="H5363" s="5">
        <v>43797.7</v>
      </c>
      <c r="I5363" s="5">
        <v>43797.699399999998</v>
      </c>
      <c r="J5363" s="5">
        <v>5.9999999939464E-4</v>
      </c>
      <c r="K5363" s="5">
        <v>43797.7</v>
      </c>
      <c r="L5363" s="5">
        <v>0</v>
      </c>
      <c r="M5363" t="str">
        <f>IF(ISERROR(VLOOKUP(A5363,'[1]Ecart validé'!$A:$A,1,FALSE)),Z5363,"Ecart Validé")</f>
        <v>valid</v>
      </c>
      <c r="R5363" t="s">
        <v>30</v>
      </c>
      <c r="X5363"/>
      <c r="Y5363"/>
      <c r="Z5363" t="s">
        <v>31</v>
      </c>
    </row>
    <row r="5364" spans="1:26" x14ac:dyDescent="0.3">
      <c r="A5364" t="s">
        <v>7363</v>
      </c>
      <c r="B5364" t="s">
        <v>7287</v>
      </c>
      <c r="C5364">
        <v>9564</v>
      </c>
      <c r="D5364" t="str">
        <f>+VLOOKUP(C5364,Param!K:L,2,FALSE)</f>
        <v>BUNZL OUTSOURCING SERVICES B.V.</v>
      </c>
      <c r="E5364" t="s">
        <v>7362</v>
      </c>
      <c r="F5364" t="s">
        <v>33</v>
      </c>
      <c r="G5364" t="s">
        <v>29</v>
      </c>
      <c r="H5364" s="5">
        <v>14221</v>
      </c>
      <c r="I5364" s="5">
        <v>14221.0003</v>
      </c>
      <c r="J5364" s="5">
        <v>-2.9999999969732E-4</v>
      </c>
      <c r="K5364" s="5">
        <v>14221</v>
      </c>
      <c r="L5364" s="5">
        <v>0</v>
      </c>
      <c r="M5364" t="str">
        <f>IF(ISERROR(VLOOKUP(A5364,'[1]Ecart validé'!$A:$A,1,FALSE)),Z5364,"Ecart Validé")</f>
        <v>valid</v>
      </c>
      <c r="R5364" t="s">
        <v>30</v>
      </c>
      <c r="X5364"/>
      <c r="Y5364"/>
      <c r="Z5364" t="s">
        <v>31</v>
      </c>
    </row>
    <row r="5365" spans="1:26" x14ac:dyDescent="0.3">
      <c r="A5365" t="s">
        <v>7364</v>
      </c>
      <c r="B5365" t="s">
        <v>7287</v>
      </c>
      <c r="C5365">
        <v>9564</v>
      </c>
      <c r="D5365" t="str">
        <f>+VLOOKUP(C5365,Param!K:L,2,FALSE)</f>
        <v>BUNZL OUTSOURCING SERVICES B.V.</v>
      </c>
      <c r="E5365" t="s">
        <v>7362</v>
      </c>
      <c r="F5365" t="s">
        <v>35</v>
      </c>
      <c r="G5365" t="s">
        <v>29</v>
      </c>
      <c r="H5365" s="5">
        <v>32629.474099999999</v>
      </c>
      <c r="I5365" s="5">
        <v>32629.474099999999</v>
      </c>
      <c r="J5365" s="5">
        <v>0</v>
      </c>
      <c r="K5365" s="5">
        <v>32629.474099999999</v>
      </c>
      <c r="L5365" s="5">
        <v>0</v>
      </c>
      <c r="M5365" t="str">
        <f>IF(ISERROR(VLOOKUP(A5365,'[1]Ecart validé'!$A:$A,1,FALSE)),Z5365,"Ecart Validé")</f>
        <v>valid</v>
      </c>
      <c r="R5365" t="s">
        <v>30</v>
      </c>
      <c r="X5365"/>
      <c r="Y5365"/>
      <c r="Z5365" t="s">
        <v>31</v>
      </c>
    </row>
    <row r="5366" spans="1:26" x14ac:dyDescent="0.3">
      <c r="A5366" t="s">
        <v>7365</v>
      </c>
      <c r="B5366" t="s">
        <v>7287</v>
      </c>
      <c r="C5366">
        <v>9564</v>
      </c>
      <c r="D5366" t="str">
        <f>+VLOOKUP(C5366,Param!K:L,2,FALSE)</f>
        <v>BUNZL OUTSOURCING SERVICES B.V.</v>
      </c>
      <c r="E5366" t="s">
        <v>7362</v>
      </c>
      <c r="F5366" t="s">
        <v>37</v>
      </c>
      <c r="G5366" t="s">
        <v>29</v>
      </c>
      <c r="H5366" s="5">
        <v>15344.76</v>
      </c>
      <c r="I5366" s="5">
        <v>15344.7873</v>
      </c>
      <c r="J5366" s="5">
        <v>-2.72999999997409E-2</v>
      </c>
      <c r="K5366" s="5">
        <v>15344.76</v>
      </c>
      <c r="L5366" s="5">
        <v>0</v>
      </c>
      <c r="M5366" t="str">
        <f>IF(ISERROR(VLOOKUP(A5366,'[1]Ecart validé'!$A:$A,1,FALSE)),Z5366,"Ecart Validé")</f>
        <v>valid</v>
      </c>
      <c r="R5366" t="s">
        <v>30</v>
      </c>
      <c r="X5366"/>
      <c r="Y5366"/>
      <c r="Z5366" t="s">
        <v>31</v>
      </c>
    </row>
    <row r="5367" spans="1:26" x14ac:dyDescent="0.3">
      <c r="A5367" t="s">
        <v>7366</v>
      </c>
      <c r="B5367" t="s">
        <v>7287</v>
      </c>
      <c r="C5367">
        <v>9803</v>
      </c>
      <c r="D5367" t="str">
        <f>+VLOOKUP(C5367,Param!K:L,2,FALSE)</f>
        <v>LYRECO NEDERLAND B.V.</v>
      </c>
      <c r="E5367" t="s">
        <v>7367</v>
      </c>
      <c r="F5367" t="s">
        <v>28</v>
      </c>
      <c r="G5367" t="s">
        <v>29</v>
      </c>
      <c r="H5367" s="5">
        <v>1605.6699999999901</v>
      </c>
      <c r="I5367" s="5">
        <v>1605.6841999999999</v>
      </c>
      <c r="J5367" s="5">
        <v>-1.42000000003008E-2</v>
      </c>
      <c r="K5367" s="5">
        <v>1605.6841999999999</v>
      </c>
      <c r="L5367" s="5">
        <v>-1.42000000003008E-2</v>
      </c>
      <c r="M5367" t="str">
        <f>IF(ISERROR(VLOOKUP(A5367,'[1]Ecart validé'!$A:$A,1,FALSE)),Z5367,"Ecart Validé")</f>
        <v>valid</v>
      </c>
      <c r="R5367" t="s">
        <v>30</v>
      </c>
      <c r="X5367"/>
      <c r="Y5367"/>
      <c r="Z5367" t="s">
        <v>31</v>
      </c>
    </row>
    <row r="5368" spans="1:26" x14ac:dyDescent="0.3">
      <c r="A5368" t="s">
        <v>7368</v>
      </c>
      <c r="B5368" t="s">
        <v>7287</v>
      </c>
      <c r="C5368">
        <v>9803</v>
      </c>
      <c r="D5368" t="str">
        <f>+VLOOKUP(C5368,Param!K:L,2,FALSE)</f>
        <v>LYRECO NEDERLAND B.V.</v>
      </c>
      <c r="E5368" t="s">
        <v>7367</v>
      </c>
      <c r="F5368" t="s">
        <v>33</v>
      </c>
      <c r="G5368" t="s">
        <v>29</v>
      </c>
      <c r="H5368" s="5">
        <v>500.99</v>
      </c>
      <c r="I5368" s="5">
        <v>500.97280000000001</v>
      </c>
      <c r="J5368" s="5">
        <v>1.7200000000002501E-2</v>
      </c>
      <c r="K5368" s="5">
        <v>500.97280000000001</v>
      </c>
      <c r="L5368" s="5">
        <v>1.7200000000002501E-2</v>
      </c>
      <c r="M5368" t="str">
        <f>IF(ISERROR(VLOOKUP(A5368,'[1]Ecart validé'!$A:$A,1,FALSE)),Z5368,"Ecart Validé")</f>
        <v>valid</v>
      </c>
      <c r="R5368" t="s">
        <v>30</v>
      </c>
      <c r="X5368"/>
      <c r="Y5368"/>
      <c r="Z5368" t="s">
        <v>31</v>
      </c>
    </row>
    <row r="5369" spans="1:26" x14ac:dyDescent="0.3">
      <c r="A5369" t="s">
        <v>7369</v>
      </c>
      <c r="B5369" t="s">
        <v>7287</v>
      </c>
      <c r="C5369">
        <v>9803</v>
      </c>
      <c r="D5369" t="str">
        <f>+VLOOKUP(C5369,Param!K:L,2,FALSE)</f>
        <v>LYRECO NEDERLAND B.V.</v>
      </c>
      <c r="E5369" t="s">
        <v>7367</v>
      </c>
      <c r="F5369" t="s">
        <v>35</v>
      </c>
      <c r="G5369" t="s">
        <v>29</v>
      </c>
      <c r="H5369" s="5">
        <v>941.44058600000005</v>
      </c>
      <c r="I5369" s="5">
        <v>941.44039999999995</v>
      </c>
      <c r="J5369" s="5">
        <v>1.8600000009882901E-4</v>
      </c>
      <c r="K5369" s="5">
        <v>941.44039999999995</v>
      </c>
      <c r="L5369" s="5">
        <v>1.8600000009882901E-4</v>
      </c>
      <c r="M5369" t="str">
        <f>IF(ISERROR(VLOOKUP(A5369,'[1]Ecart validé'!$A:$A,1,FALSE)),Z5369,"Ecart Validé")</f>
        <v>valid</v>
      </c>
      <c r="R5369" t="s">
        <v>30</v>
      </c>
      <c r="X5369"/>
      <c r="Y5369"/>
      <c r="Z5369" t="s">
        <v>31</v>
      </c>
    </row>
    <row r="5370" spans="1:26" x14ac:dyDescent="0.3">
      <c r="A5370" t="s">
        <v>7370</v>
      </c>
      <c r="B5370" t="s">
        <v>7287</v>
      </c>
      <c r="C5370">
        <v>9803</v>
      </c>
      <c r="D5370" t="str">
        <f>+VLOOKUP(C5370,Param!K:L,2,FALSE)</f>
        <v>LYRECO NEDERLAND B.V.</v>
      </c>
      <c r="E5370" t="s">
        <v>7367</v>
      </c>
      <c r="F5370" t="s">
        <v>37</v>
      </c>
      <c r="G5370" t="s">
        <v>29</v>
      </c>
      <c r="H5370" s="5">
        <v>472.15</v>
      </c>
      <c r="I5370" s="5">
        <v>472.15929999999997</v>
      </c>
      <c r="J5370" s="5">
        <v>-9.2999999999960892E-3</v>
      </c>
      <c r="K5370" s="5">
        <v>472.15929999999997</v>
      </c>
      <c r="L5370" s="5">
        <v>-9.2999999999960892E-3</v>
      </c>
      <c r="M5370" t="str">
        <f>IF(ISERROR(VLOOKUP(A5370,'[1]Ecart validé'!$A:$A,1,FALSE)),Z5370,"Ecart Validé")</f>
        <v>valid</v>
      </c>
      <c r="R5370" t="s">
        <v>30</v>
      </c>
      <c r="X5370"/>
      <c r="Y5370"/>
      <c r="Z5370" t="s">
        <v>31</v>
      </c>
    </row>
    <row r="5371" spans="1:26" x14ac:dyDescent="0.3">
      <c r="A5371" t="s">
        <v>7371</v>
      </c>
      <c r="B5371" t="s">
        <v>7287</v>
      </c>
      <c r="C5371">
        <v>9905</v>
      </c>
      <c r="D5371" t="str">
        <f>+VLOOKUP(C5371,Param!K:L,2,FALSE)</f>
        <v>VRUMONA B.V.</v>
      </c>
      <c r="E5371" t="s">
        <v>7372</v>
      </c>
      <c r="F5371" t="s">
        <v>51</v>
      </c>
      <c r="G5371" t="s">
        <v>29</v>
      </c>
      <c r="H5371" s="5">
        <v>19558.400000000001</v>
      </c>
      <c r="I5371" s="5">
        <v>19558.099999999999</v>
      </c>
      <c r="J5371" s="5">
        <v>0.30000000000290999</v>
      </c>
      <c r="K5371" s="5">
        <v>19558.400000000001</v>
      </c>
      <c r="L5371" s="5">
        <v>0</v>
      </c>
      <c r="M5371" t="str">
        <f>IF(ISERROR(VLOOKUP(A5371,'[1]Ecart validé'!$A:$A,1,FALSE)),Z5371,"Ecart Validé")</f>
        <v>valid</v>
      </c>
      <c r="R5371" t="s">
        <v>30</v>
      </c>
      <c r="X5371"/>
      <c r="Y5371"/>
      <c r="Z5371" t="s">
        <v>31</v>
      </c>
    </row>
    <row r="5372" spans="1:26" x14ac:dyDescent="0.3">
      <c r="A5372" t="s">
        <v>7373</v>
      </c>
      <c r="B5372" t="s">
        <v>7287</v>
      </c>
      <c r="C5372">
        <v>10098</v>
      </c>
      <c r="D5372" t="str">
        <f>+VLOOKUP(C5372,Param!K:L,2,FALSE)</f>
        <v>TOP BAKKERS B.V.</v>
      </c>
      <c r="E5372" t="s">
        <v>7374</v>
      </c>
      <c r="F5372" t="s">
        <v>28</v>
      </c>
      <c r="G5372" t="s">
        <v>29</v>
      </c>
      <c r="H5372" s="5">
        <v>4736.92</v>
      </c>
      <c r="I5372" s="5">
        <v>4736.9205000000002</v>
      </c>
      <c r="J5372" s="5">
        <v>-5.0000000010186297E-4</v>
      </c>
      <c r="K5372" s="5">
        <v>4736.92</v>
      </c>
      <c r="L5372" s="5">
        <v>0</v>
      </c>
      <c r="M5372" t="str">
        <f>IF(ISERROR(VLOOKUP(A5372,'[1]Ecart validé'!$A:$A,1,FALSE)),Z5372,"Ecart Validé")</f>
        <v>valid</v>
      </c>
      <c r="R5372" t="s">
        <v>30</v>
      </c>
      <c r="X5372"/>
      <c r="Y5372"/>
      <c r="Z5372" t="s">
        <v>31</v>
      </c>
    </row>
    <row r="5373" spans="1:26" x14ac:dyDescent="0.3">
      <c r="A5373" t="s">
        <v>7375</v>
      </c>
      <c r="B5373" t="s">
        <v>7287</v>
      </c>
      <c r="C5373">
        <v>10098</v>
      </c>
      <c r="D5373" t="str">
        <f>+VLOOKUP(C5373,Param!K:L,2,FALSE)</f>
        <v>TOP BAKKERS B.V.</v>
      </c>
      <c r="E5373" t="s">
        <v>7374</v>
      </c>
      <c r="F5373" t="s">
        <v>33</v>
      </c>
      <c r="G5373" t="s">
        <v>29</v>
      </c>
      <c r="H5373" s="5">
        <v>365.04999999999899</v>
      </c>
      <c r="I5373" s="5">
        <v>365.05419999999998</v>
      </c>
      <c r="J5373" s="5">
        <v>-4.20000000002573E-3</v>
      </c>
      <c r="K5373" s="5">
        <v>365.04999999999899</v>
      </c>
      <c r="L5373" s="5">
        <v>0</v>
      </c>
      <c r="M5373" t="str">
        <f>IF(ISERROR(VLOOKUP(A5373,'[1]Ecart validé'!$A:$A,1,FALSE)),Z5373,"Ecart Validé")</f>
        <v>valid</v>
      </c>
      <c r="R5373" t="s">
        <v>30</v>
      </c>
      <c r="X5373"/>
      <c r="Y5373"/>
      <c r="Z5373" t="s">
        <v>31</v>
      </c>
    </row>
    <row r="5374" spans="1:26" x14ac:dyDescent="0.3">
      <c r="A5374" t="s">
        <v>7376</v>
      </c>
      <c r="B5374" t="s">
        <v>7287</v>
      </c>
      <c r="C5374">
        <v>10098</v>
      </c>
      <c r="D5374" t="str">
        <f>+VLOOKUP(C5374,Param!K:L,2,FALSE)</f>
        <v>TOP BAKKERS B.V.</v>
      </c>
      <c r="E5374" t="s">
        <v>7374</v>
      </c>
      <c r="F5374" t="s">
        <v>35</v>
      </c>
      <c r="G5374" t="s">
        <v>29</v>
      </c>
      <c r="H5374" s="5">
        <v>1331.527677</v>
      </c>
      <c r="I5374" s="5">
        <v>1331.5275999999999</v>
      </c>
      <c r="J5374" s="5">
        <v>7.7000000146654202E-5</v>
      </c>
      <c r="K5374" s="5">
        <v>1331.527677</v>
      </c>
      <c r="L5374" s="5">
        <v>0</v>
      </c>
      <c r="M5374" t="str">
        <f>IF(ISERROR(VLOOKUP(A5374,'[1]Ecart validé'!$A:$A,1,FALSE)),Z5374,"Ecart Validé")</f>
        <v>valid</v>
      </c>
      <c r="R5374" t="s">
        <v>30</v>
      </c>
      <c r="X5374"/>
      <c r="Y5374"/>
      <c r="Z5374" t="s">
        <v>31</v>
      </c>
    </row>
    <row r="5375" spans="1:26" x14ac:dyDescent="0.3">
      <c r="A5375" t="s">
        <v>7377</v>
      </c>
      <c r="B5375" t="s">
        <v>7287</v>
      </c>
      <c r="C5375">
        <v>10098</v>
      </c>
      <c r="D5375" t="str">
        <f>+VLOOKUP(C5375,Param!K:L,2,FALSE)</f>
        <v>TOP BAKKERS B.V.</v>
      </c>
      <c r="E5375" t="s">
        <v>7374</v>
      </c>
      <c r="F5375" t="s">
        <v>37</v>
      </c>
      <c r="G5375" t="s">
        <v>29</v>
      </c>
      <c r="H5375" s="5">
        <v>553.04999999999995</v>
      </c>
      <c r="I5375" s="5">
        <v>553.05219999999997</v>
      </c>
      <c r="J5375" s="5">
        <v>-2.2000000000161799E-3</v>
      </c>
      <c r="K5375" s="5">
        <v>553.04999999999995</v>
      </c>
      <c r="L5375" s="5">
        <v>0</v>
      </c>
      <c r="M5375" t="str">
        <f>IF(ISERROR(VLOOKUP(A5375,'[1]Ecart validé'!$A:$A,1,FALSE)),Z5375,"Ecart Validé")</f>
        <v>valid</v>
      </c>
      <c r="R5375" t="s">
        <v>30</v>
      </c>
      <c r="X5375"/>
      <c r="Y5375"/>
      <c r="Z5375" t="s">
        <v>31</v>
      </c>
    </row>
    <row r="5376" spans="1:26" ht="28.8" x14ac:dyDescent="0.3">
      <c r="A5376" t="s">
        <v>7378</v>
      </c>
      <c r="B5376" t="s">
        <v>7287</v>
      </c>
      <c r="C5376">
        <v>10133</v>
      </c>
      <c r="D5376" t="str">
        <f>+VLOOKUP(C5376,Param!K:L,2,FALSE)</f>
        <v>VISHANDEL JAN VAN AS EN ZONEN B.V.</v>
      </c>
      <c r="E5376" t="s">
        <v>7379</v>
      </c>
      <c r="F5376" t="s">
        <v>28</v>
      </c>
      <c r="G5376" t="s">
        <v>29</v>
      </c>
      <c r="H5376" s="5">
        <v>1137.58</v>
      </c>
      <c r="I5376" s="5">
        <v>1854.7668000000001</v>
      </c>
      <c r="J5376" s="5">
        <v>-717.18679999999995</v>
      </c>
      <c r="K5376" s="5">
        <v>1854.7668000000001</v>
      </c>
      <c r="L5376" s="5">
        <v>-717.18679999999995</v>
      </c>
      <c r="M5376" t="str">
        <f>IF(ISERROR(VLOOKUP(A5376,'[1]Ecart validé'!$A:$A,1,FALSE)),Z5376,"Ecart Validé")</f>
        <v>Ecart Validé</v>
      </c>
      <c r="N5376" t="s">
        <v>7380</v>
      </c>
      <c r="O5376" t="s">
        <v>7381</v>
      </c>
      <c r="P5376" t="s">
        <v>85</v>
      </c>
      <c r="Q5376" t="s">
        <v>7382</v>
      </c>
      <c r="R5376" t="s">
        <v>30</v>
      </c>
      <c r="S5376" t="s">
        <v>42</v>
      </c>
      <c r="T5376" t="s">
        <v>43</v>
      </c>
      <c r="U5376" s="13" t="s">
        <v>7383</v>
      </c>
      <c r="V5376" t="s">
        <v>45</v>
      </c>
      <c r="X5376" t="s">
        <v>458</v>
      </c>
      <c r="Y5376" t="s">
        <v>458</v>
      </c>
      <c r="Z5376" t="s">
        <v>88</v>
      </c>
    </row>
    <row r="5377" spans="1:26" ht="57.6" x14ac:dyDescent="0.3">
      <c r="A5377" t="s">
        <v>7384</v>
      </c>
      <c r="B5377" t="s">
        <v>7287</v>
      </c>
      <c r="C5377">
        <v>10133</v>
      </c>
      <c r="D5377" t="str">
        <f>+VLOOKUP(C5377,Param!K:L,2,FALSE)</f>
        <v>VISHANDEL JAN VAN AS EN ZONEN B.V.</v>
      </c>
      <c r="E5377" t="s">
        <v>7379</v>
      </c>
      <c r="F5377" t="s">
        <v>33</v>
      </c>
      <c r="G5377" t="s">
        <v>29</v>
      </c>
      <c r="H5377" s="5">
        <v>981.66</v>
      </c>
      <c r="I5377" s="5">
        <v>264.49799999999999</v>
      </c>
      <c r="J5377" s="5">
        <v>717.16200000000003</v>
      </c>
      <c r="K5377" s="5">
        <v>264.49799999999999</v>
      </c>
      <c r="L5377" s="5">
        <v>717.16200000000003</v>
      </c>
      <c r="M5377" t="str">
        <f>IF(ISERROR(VLOOKUP(A5377,'[1]Ecart validé'!$A:$A,1,FALSE)),Z5377,"Ecart Validé")</f>
        <v>Ecart Validé</v>
      </c>
      <c r="N5377" t="s">
        <v>7385</v>
      </c>
      <c r="O5377" t="s">
        <v>7386</v>
      </c>
      <c r="P5377" t="s">
        <v>85</v>
      </c>
      <c r="Q5377" t="s">
        <v>7387</v>
      </c>
      <c r="R5377" t="s">
        <v>30</v>
      </c>
      <c r="S5377" t="s">
        <v>42</v>
      </c>
      <c r="T5377" t="s">
        <v>43</v>
      </c>
      <c r="U5377" s="13" t="s">
        <v>7388</v>
      </c>
      <c r="V5377" t="s">
        <v>45</v>
      </c>
      <c r="X5377" t="s">
        <v>458</v>
      </c>
      <c r="Y5377" t="s">
        <v>458</v>
      </c>
      <c r="Z5377" t="s">
        <v>88</v>
      </c>
    </row>
    <row r="5378" spans="1:26" x14ac:dyDescent="0.3">
      <c r="A5378" t="s">
        <v>7389</v>
      </c>
      <c r="B5378" t="s">
        <v>7287</v>
      </c>
      <c r="C5378">
        <v>10133</v>
      </c>
      <c r="D5378" t="str">
        <f>+VLOOKUP(C5378,Param!K:L,2,FALSE)</f>
        <v>VISHANDEL JAN VAN AS EN ZONEN B.V.</v>
      </c>
      <c r="E5378" t="s">
        <v>7379</v>
      </c>
      <c r="F5378" t="s">
        <v>35</v>
      </c>
      <c r="G5378" t="s">
        <v>29</v>
      </c>
      <c r="H5378" s="5">
        <v>1224.2684999999999</v>
      </c>
      <c r="I5378" s="5">
        <v>1224.2686000000001</v>
      </c>
      <c r="J5378" s="5">
        <v>-1.00000000202271E-4</v>
      </c>
      <c r="K5378" s="5">
        <v>1224.2686000000001</v>
      </c>
      <c r="L5378" s="5">
        <v>-1.00000000202271E-4</v>
      </c>
      <c r="M5378" t="str">
        <f>IF(ISERROR(VLOOKUP(A5378,'[1]Ecart validé'!$A:$A,1,FALSE)),Z5378,"Ecart Validé")</f>
        <v>valid</v>
      </c>
      <c r="R5378" t="s">
        <v>30</v>
      </c>
      <c r="X5378"/>
      <c r="Y5378"/>
      <c r="Z5378" t="s">
        <v>31</v>
      </c>
    </row>
    <row r="5379" spans="1:26" x14ac:dyDescent="0.3">
      <c r="A5379" t="s">
        <v>7390</v>
      </c>
      <c r="B5379" t="s">
        <v>7287</v>
      </c>
      <c r="C5379">
        <v>10133</v>
      </c>
      <c r="D5379" t="str">
        <f>+VLOOKUP(C5379,Param!K:L,2,FALSE)</f>
        <v>VISHANDEL JAN VAN AS EN ZONEN B.V.</v>
      </c>
      <c r="E5379" t="s">
        <v>7379</v>
      </c>
      <c r="F5379" t="s">
        <v>37</v>
      </c>
      <c r="G5379" t="s">
        <v>29</v>
      </c>
      <c r="H5379" s="5">
        <v>444.82</v>
      </c>
      <c r="I5379" s="5">
        <v>444.82470000000001</v>
      </c>
      <c r="J5379" s="5">
        <v>-4.7000000000139101E-3</v>
      </c>
      <c r="K5379" s="5">
        <v>444.82470000000001</v>
      </c>
      <c r="L5379" s="5">
        <v>-4.7000000000139101E-3</v>
      </c>
      <c r="M5379" t="str">
        <f>IF(ISERROR(VLOOKUP(A5379,'[1]Ecart validé'!$A:$A,1,FALSE)),Z5379,"Ecart Validé")</f>
        <v>valid</v>
      </c>
      <c r="R5379" t="s">
        <v>30</v>
      </c>
      <c r="X5379"/>
      <c r="Y5379"/>
      <c r="Z5379" t="s">
        <v>31</v>
      </c>
    </row>
    <row r="5380" spans="1:26" x14ac:dyDescent="0.3">
      <c r="A5380" t="s">
        <v>7391</v>
      </c>
      <c r="B5380" t="s">
        <v>7287</v>
      </c>
      <c r="C5380">
        <v>10251</v>
      </c>
      <c r="D5380" t="str">
        <f>+VLOOKUP(C5380,Param!K:L,2,FALSE)</f>
        <v>SOLAR NEDERLAND B.V.</v>
      </c>
      <c r="E5380" t="s">
        <v>7392</v>
      </c>
      <c r="F5380" t="s">
        <v>28</v>
      </c>
      <c r="G5380" t="s">
        <v>29</v>
      </c>
      <c r="H5380" s="5">
        <v>851.46</v>
      </c>
      <c r="I5380" s="5">
        <v>851.46</v>
      </c>
      <c r="J5380" s="5">
        <v>1.13686837721616E-13</v>
      </c>
      <c r="K5380" s="5">
        <v>851.46</v>
      </c>
      <c r="L5380" s="5">
        <v>0</v>
      </c>
      <c r="M5380" t="str">
        <f>IF(ISERROR(VLOOKUP(A5380,'[1]Ecart validé'!$A:$A,1,FALSE)),Z5380,"Ecart Validé")</f>
        <v>valid</v>
      </c>
      <c r="R5380" t="s">
        <v>30</v>
      </c>
      <c r="X5380"/>
      <c r="Y5380"/>
      <c r="Z5380" t="s">
        <v>31</v>
      </c>
    </row>
    <row r="5381" spans="1:26" x14ac:dyDescent="0.3">
      <c r="A5381" t="s">
        <v>7393</v>
      </c>
      <c r="B5381" t="s">
        <v>7287</v>
      </c>
      <c r="C5381">
        <v>10251</v>
      </c>
      <c r="D5381" t="str">
        <f>+VLOOKUP(C5381,Param!K:L,2,FALSE)</f>
        <v>SOLAR NEDERLAND B.V.</v>
      </c>
      <c r="E5381" t="s">
        <v>7392</v>
      </c>
      <c r="F5381" t="s">
        <v>33</v>
      </c>
      <c r="G5381" t="s">
        <v>29</v>
      </c>
      <c r="H5381" s="5">
        <v>55.709999999999901</v>
      </c>
      <c r="I5381" s="5">
        <v>55.715200000000003</v>
      </c>
      <c r="J5381" s="5">
        <v>-5.2000000000091903E-3</v>
      </c>
      <c r="K5381" s="5">
        <v>55.709999999999901</v>
      </c>
      <c r="L5381" s="5">
        <v>0</v>
      </c>
      <c r="M5381" t="str">
        <f>IF(ISERROR(VLOOKUP(A5381,'[1]Ecart validé'!$A:$A,1,FALSE)),Z5381,"Ecart Validé")</f>
        <v>valid</v>
      </c>
      <c r="R5381" t="s">
        <v>30</v>
      </c>
      <c r="X5381"/>
      <c r="Y5381"/>
      <c r="Z5381" t="s">
        <v>31</v>
      </c>
    </row>
    <row r="5382" spans="1:26" x14ac:dyDescent="0.3">
      <c r="A5382" t="s">
        <v>7394</v>
      </c>
      <c r="B5382" t="s">
        <v>7287</v>
      </c>
      <c r="C5382">
        <v>10251</v>
      </c>
      <c r="D5382" t="str">
        <f>+VLOOKUP(C5382,Param!K:L,2,FALSE)</f>
        <v>SOLAR NEDERLAND B.V.</v>
      </c>
      <c r="E5382" t="s">
        <v>7392</v>
      </c>
      <c r="F5382" t="s">
        <v>35</v>
      </c>
      <c r="G5382" t="s">
        <v>29</v>
      </c>
      <c r="H5382" s="5">
        <v>120.5108</v>
      </c>
      <c r="I5382" s="5">
        <v>120.5108</v>
      </c>
      <c r="J5382" s="5">
        <v>0</v>
      </c>
      <c r="K5382" s="5">
        <v>120.5108</v>
      </c>
      <c r="L5382" s="5">
        <v>0</v>
      </c>
      <c r="M5382" t="str">
        <f>IF(ISERROR(VLOOKUP(A5382,'[1]Ecart validé'!$A:$A,1,FALSE)),Z5382,"Ecart Validé")</f>
        <v>valid</v>
      </c>
      <c r="R5382" t="s">
        <v>30</v>
      </c>
      <c r="X5382"/>
      <c r="Y5382"/>
      <c r="Z5382" t="s">
        <v>31</v>
      </c>
    </row>
    <row r="5383" spans="1:26" x14ac:dyDescent="0.3">
      <c r="A5383" t="s">
        <v>7395</v>
      </c>
      <c r="B5383" t="s">
        <v>7287</v>
      </c>
      <c r="C5383">
        <v>10251</v>
      </c>
      <c r="D5383" t="str">
        <f>+VLOOKUP(C5383,Param!K:L,2,FALSE)</f>
        <v>SOLAR NEDERLAND B.V.</v>
      </c>
      <c r="E5383" t="s">
        <v>7392</v>
      </c>
      <c r="F5383" t="s">
        <v>37</v>
      </c>
      <c r="G5383" t="s">
        <v>29</v>
      </c>
      <c r="H5383" s="5">
        <v>78.959999999999994</v>
      </c>
      <c r="I5383" s="5">
        <v>78.9636</v>
      </c>
      <c r="J5383" s="5">
        <v>-3.6000000000058199E-3</v>
      </c>
      <c r="K5383" s="5">
        <v>78.959999999999994</v>
      </c>
      <c r="L5383" s="5">
        <v>0</v>
      </c>
      <c r="M5383" t="str">
        <f>IF(ISERROR(VLOOKUP(A5383,'[1]Ecart validé'!$A:$A,1,FALSE)),Z5383,"Ecart Validé")</f>
        <v>valid</v>
      </c>
      <c r="R5383" t="s">
        <v>30</v>
      </c>
      <c r="X5383"/>
      <c r="Y5383"/>
      <c r="Z5383" t="s">
        <v>31</v>
      </c>
    </row>
    <row r="5384" spans="1:26" x14ac:dyDescent="0.3">
      <c r="A5384" t="s">
        <v>7396</v>
      </c>
      <c r="B5384" t="s">
        <v>7287</v>
      </c>
      <c r="C5384">
        <v>10293</v>
      </c>
      <c r="D5384" t="str">
        <f>+VLOOKUP(C5384,Param!K:L,2,FALSE)</f>
        <v>AD Bibendum Fine Wines bv.</v>
      </c>
      <c r="E5384" t="s">
        <v>7397</v>
      </c>
      <c r="F5384" t="s">
        <v>28</v>
      </c>
      <c r="G5384" t="s">
        <v>29</v>
      </c>
      <c r="H5384" s="5">
        <v>87.67</v>
      </c>
      <c r="I5384" s="5">
        <v>87.671999999999997</v>
      </c>
      <c r="J5384" s="5">
        <v>-1.9999999999953302E-3</v>
      </c>
      <c r="K5384" s="5">
        <v>87.67</v>
      </c>
      <c r="L5384" s="5">
        <v>0</v>
      </c>
      <c r="M5384" t="str">
        <f>IF(ISERROR(VLOOKUP(A5384,'[1]Ecart validé'!$A:$A,1,FALSE)),Z5384,"Ecart Validé")</f>
        <v>valid</v>
      </c>
      <c r="R5384" t="s">
        <v>30</v>
      </c>
      <c r="X5384"/>
      <c r="Y5384"/>
      <c r="Z5384" t="s">
        <v>31</v>
      </c>
    </row>
    <row r="5385" spans="1:26" x14ac:dyDescent="0.3">
      <c r="A5385" t="s">
        <v>7398</v>
      </c>
      <c r="B5385" t="s">
        <v>7287</v>
      </c>
      <c r="C5385">
        <v>10293</v>
      </c>
      <c r="D5385" t="str">
        <f>+VLOOKUP(C5385,Param!K:L,2,FALSE)</f>
        <v>AD Bibendum Fine Wines bv.</v>
      </c>
      <c r="E5385" t="s">
        <v>7397</v>
      </c>
      <c r="F5385" t="s">
        <v>33</v>
      </c>
      <c r="G5385" t="s">
        <v>29</v>
      </c>
      <c r="H5385" s="5">
        <v>12.06</v>
      </c>
      <c r="I5385" s="5">
        <v>12.062099999999999</v>
      </c>
      <c r="J5385" s="5">
        <v>-2.0999999999986498E-3</v>
      </c>
      <c r="K5385" s="5">
        <v>12.06</v>
      </c>
      <c r="L5385" s="5">
        <v>0</v>
      </c>
      <c r="M5385" t="str">
        <f>IF(ISERROR(VLOOKUP(A5385,'[1]Ecart validé'!$A:$A,1,FALSE)),Z5385,"Ecart Validé")</f>
        <v>valid</v>
      </c>
      <c r="R5385" t="s">
        <v>30</v>
      </c>
      <c r="X5385"/>
      <c r="Y5385"/>
      <c r="Z5385" t="s">
        <v>31</v>
      </c>
    </row>
    <row r="5386" spans="1:26" x14ac:dyDescent="0.3">
      <c r="A5386" t="s">
        <v>7399</v>
      </c>
      <c r="B5386" t="s">
        <v>7287</v>
      </c>
      <c r="C5386">
        <v>10293</v>
      </c>
      <c r="D5386" t="str">
        <f>+VLOOKUP(C5386,Param!K:L,2,FALSE)</f>
        <v>AD Bibendum Fine Wines bv.</v>
      </c>
      <c r="E5386" t="s">
        <v>7397</v>
      </c>
      <c r="F5386" t="s">
        <v>35</v>
      </c>
      <c r="G5386" t="s">
        <v>29</v>
      </c>
      <c r="H5386" s="5">
        <v>26.118300000000001</v>
      </c>
      <c r="I5386" s="5">
        <v>26.118300000000001</v>
      </c>
      <c r="J5386" s="5">
        <v>0</v>
      </c>
      <c r="K5386" s="5">
        <v>26.118300000000001</v>
      </c>
      <c r="L5386" s="5">
        <v>0</v>
      </c>
      <c r="M5386" t="str">
        <f>IF(ISERROR(VLOOKUP(A5386,'[1]Ecart validé'!$A:$A,1,FALSE)),Z5386,"Ecart Validé")</f>
        <v>valid</v>
      </c>
      <c r="R5386" t="s">
        <v>30</v>
      </c>
      <c r="X5386"/>
      <c r="Y5386"/>
      <c r="Z5386" t="s">
        <v>31</v>
      </c>
    </row>
    <row r="5387" spans="1:26" x14ac:dyDescent="0.3">
      <c r="A5387" t="s">
        <v>7400</v>
      </c>
      <c r="B5387" t="s">
        <v>7287</v>
      </c>
      <c r="C5387">
        <v>10293</v>
      </c>
      <c r="D5387" t="str">
        <f>+VLOOKUP(C5387,Param!K:L,2,FALSE)</f>
        <v>AD Bibendum Fine Wines bv.</v>
      </c>
      <c r="E5387" t="s">
        <v>7397</v>
      </c>
      <c r="F5387" t="s">
        <v>37</v>
      </c>
      <c r="G5387" t="s">
        <v>29</v>
      </c>
      <c r="H5387" s="5">
        <v>77.22</v>
      </c>
      <c r="I5387" s="5">
        <v>77.229200000000006</v>
      </c>
      <c r="J5387" s="5">
        <v>-9.2000000000069804E-3</v>
      </c>
      <c r="K5387" s="5">
        <v>77.22</v>
      </c>
      <c r="L5387" s="5">
        <v>0</v>
      </c>
      <c r="M5387" t="str">
        <f>IF(ISERROR(VLOOKUP(A5387,'[1]Ecart validé'!$A:$A,1,FALSE)),Z5387,"Ecart Validé")</f>
        <v>valid</v>
      </c>
      <c r="R5387" t="s">
        <v>30</v>
      </c>
      <c r="X5387"/>
      <c r="Y5387"/>
      <c r="Z5387" t="s">
        <v>31</v>
      </c>
    </row>
    <row r="5388" spans="1:26" x14ac:dyDescent="0.3">
      <c r="A5388" t="s">
        <v>7401</v>
      </c>
      <c r="B5388" t="s">
        <v>7287</v>
      </c>
      <c r="C5388">
        <v>10421</v>
      </c>
      <c r="D5388" t="str">
        <f>+VLOOKUP(C5388,Param!K:L,2,FALSE)</f>
        <v>RESIDENCE WIJNEN</v>
      </c>
      <c r="E5388" t="s">
        <v>7402</v>
      </c>
      <c r="F5388" t="s">
        <v>28</v>
      </c>
      <c r="G5388" t="s">
        <v>29</v>
      </c>
      <c r="H5388" s="5">
        <v>1375.26</v>
      </c>
      <c r="I5388" s="5">
        <v>1375.2560000000001</v>
      </c>
      <c r="J5388" s="5">
        <v>4.0000000001327802E-3</v>
      </c>
      <c r="K5388" s="5">
        <v>1375.26</v>
      </c>
      <c r="L5388" s="5">
        <v>0</v>
      </c>
      <c r="M5388" t="str">
        <f>IF(ISERROR(VLOOKUP(A5388,'[1]Ecart validé'!$A:$A,1,FALSE)),Z5388,"Ecart Validé")</f>
        <v>valid</v>
      </c>
      <c r="R5388" t="s">
        <v>30</v>
      </c>
      <c r="X5388"/>
      <c r="Y5388"/>
      <c r="Z5388" t="s">
        <v>31</v>
      </c>
    </row>
    <row r="5389" spans="1:26" x14ac:dyDescent="0.3">
      <c r="A5389" t="s">
        <v>7403</v>
      </c>
      <c r="B5389" t="s">
        <v>7287</v>
      </c>
      <c r="C5389">
        <v>10421</v>
      </c>
      <c r="D5389" t="str">
        <f>+VLOOKUP(C5389,Param!K:L,2,FALSE)</f>
        <v>RESIDENCE WIJNEN</v>
      </c>
      <c r="E5389" t="s">
        <v>7402</v>
      </c>
      <c r="F5389" t="s">
        <v>33</v>
      </c>
      <c r="G5389" t="s">
        <v>29</v>
      </c>
      <c r="H5389" s="5">
        <v>101.4</v>
      </c>
      <c r="I5389" s="5">
        <v>101.3955</v>
      </c>
      <c r="J5389" s="5">
        <v>4.5000000000072699E-3</v>
      </c>
      <c r="K5389" s="5">
        <v>101.4</v>
      </c>
      <c r="L5389" s="5">
        <v>0</v>
      </c>
      <c r="M5389" t="str">
        <f>IF(ISERROR(VLOOKUP(A5389,'[1]Ecart validé'!$A:$A,1,FALSE)),Z5389,"Ecart Validé")</f>
        <v>valid</v>
      </c>
      <c r="R5389" t="s">
        <v>30</v>
      </c>
      <c r="X5389"/>
      <c r="Y5389"/>
      <c r="Z5389" t="s">
        <v>31</v>
      </c>
    </row>
    <row r="5390" spans="1:26" x14ac:dyDescent="0.3">
      <c r="A5390" t="s">
        <v>7404</v>
      </c>
      <c r="B5390" t="s">
        <v>7287</v>
      </c>
      <c r="C5390">
        <v>10421</v>
      </c>
      <c r="D5390" t="str">
        <f>+VLOOKUP(C5390,Param!K:L,2,FALSE)</f>
        <v>RESIDENCE WIJNEN</v>
      </c>
      <c r="E5390" t="s">
        <v>7402</v>
      </c>
      <c r="F5390" t="s">
        <v>35</v>
      </c>
      <c r="G5390" t="s">
        <v>29</v>
      </c>
      <c r="H5390" s="5">
        <v>366.65050000000002</v>
      </c>
      <c r="I5390" s="5">
        <v>366.65050000000002</v>
      </c>
      <c r="J5390" s="5">
        <v>0</v>
      </c>
      <c r="K5390" s="5">
        <v>366.65050000000002</v>
      </c>
      <c r="L5390" s="5">
        <v>0</v>
      </c>
      <c r="M5390" t="str">
        <f>IF(ISERROR(VLOOKUP(A5390,'[1]Ecart validé'!$A:$A,1,FALSE)),Z5390,"Ecart Validé")</f>
        <v>valid</v>
      </c>
      <c r="R5390" t="s">
        <v>30</v>
      </c>
      <c r="X5390"/>
      <c r="Y5390"/>
      <c r="Z5390" t="s">
        <v>31</v>
      </c>
    </row>
    <row r="5391" spans="1:26" x14ac:dyDescent="0.3">
      <c r="A5391" t="s">
        <v>7405</v>
      </c>
      <c r="B5391" t="s">
        <v>7287</v>
      </c>
      <c r="C5391">
        <v>10421</v>
      </c>
      <c r="D5391" t="str">
        <f>+VLOOKUP(C5391,Param!K:L,2,FALSE)</f>
        <v>RESIDENCE WIJNEN</v>
      </c>
      <c r="E5391" t="s">
        <v>7402</v>
      </c>
      <c r="F5391" t="s">
        <v>37</v>
      </c>
      <c r="G5391" t="s">
        <v>29</v>
      </c>
      <c r="H5391" s="5">
        <v>226.09</v>
      </c>
      <c r="I5391" s="5">
        <v>226.09549999999999</v>
      </c>
      <c r="J5391" s="5">
        <v>-5.4999999999836204E-3</v>
      </c>
      <c r="K5391" s="5">
        <v>226.09</v>
      </c>
      <c r="L5391" s="5">
        <v>0</v>
      </c>
      <c r="M5391" t="str">
        <f>IF(ISERROR(VLOOKUP(A5391,'[1]Ecart validé'!$A:$A,1,FALSE)),Z5391,"Ecart Validé")</f>
        <v>valid</v>
      </c>
      <c r="R5391" t="s">
        <v>30</v>
      </c>
      <c r="X5391"/>
      <c r="Y5391"/>
      <c r="Z5391" t="s">
        <v>31</v>
      </c>
    </row>
    <row r="5392" spans="1:26" x14ac:dyDescent="0.3">
      <c r="A5392" t="s">
        <v>7406</v>
      </c>
      <c r="B5392" t="s">
        <v>7287</v>
      </c>
      <c r="C5392">
        <v>10447</v>
      </c>
      <c r="D5392" t="str">
        <f>+VLOOKUP(C5392,Param!K:L,2,FALSE)</f>
        <v>WIJNIMPORT J. BART BEEMSTER B.V.</v>
      </c>
      <c r="E5392" t="s">
        <v>7407</v>
      </c>
      <c r="F5392" t="s">
        <v>28</v>
      </c>
      <c r="G5392" t="s">
        <v>29</v>
      </c>
      <c r="H5392" s="5">
        <v>1655.3</v>
      </c>
      <c r="I5392" s="5">
        <v>1655.3091999999999</v>
      </c>
      <c r="J5392" s="5">
        <v>-9.1999999999643391E-3</v>
      </c>
      <c r="K5392" s="5">
        <v>1655.3</v>
      </c>
      <c r="L5392" s="5">
        <v>0</v>
      </c>
      <c r="M5392" t="str">
        <f>IF(ISERROR(VLOOKUP(A5392,'[1]Ecart validé'!$A:$A,1,FALSE)),Z5392,"Ecart Validé")</f>
        <v>valid</v>
      </c>
      <c r="R5392" t="s">
        <v>30</v>
      </c>
      <c r="X5392"/>
      <c r="Y5392"/>
      <c r="Z5392" t="s">
        <v>31</v>
      </c>
    </row>
    <row r="5393" spans="1:26" x14ac:dyDescent="0.3">
      <c r="A5393" t="s">
        <v>7408</v>
      </c>
      <c r="B5393" t="s">
        <v>7287</v>
      </c>
      <c r="C5393">
        <v>10447</v>
      </c>
      <c r="D5393" t="str">
        <f>+VLOOKUP(C5393,Param!K:L,2,FALSE)</f>
        <v>WIJNIMPORT J. BART BEEMSTER B.V.</v>
      </c>
      <c r="E5393" t="s">
        <v>7407</v>
      </c>
      <c r="F5393" t="s">
        <v>33</v>
      </c>
      <c r="G5393" t="s">
        <v>29</v>
      </c>
      <c r="H5393" s="5">
        <v>35.04</v>
      </c>
      <c r="I5393" s="5">
        <v>35.0411</v>
      </c>
      <c r="J5393" s="5">
        <v>-1.10000000000098E-3</v>
      </c>
      <c r="K5393" s="5">
        <v>35.04</v>
      </c>
      <c r="L5393" s="5">
        <v>0</v>
      </c>
      <c r="M5393" t="str">
        <f>IF(ISERROR(VLOOKUP(A5393,'[1]Ecart validé'!$A:$A,1,FALSE)),Z5393,"Ecart Validé")</f>
        <v>valid</v>
      </c>
      <c r="R5393" t="s">
        <v>30</v>
      </c>
      <c r="X5393"/>
      <c r="Y5393"/>
      <c r="Z5393" t="s">
        <v>31</v>
      </c>
    </row>
    <row r="5394" spans="1:26" x14ac:dyDescent="0.3">
      <c r="A5394" t="s">
        <v>7409</v>
      </c>
      <c r="B5394" t="s">
        <v>7287</v>
      </c>
      <c r="C5394">
        <v>10447</v>
      </c>
      <c r="D5394" t="str">
        <f>+VLOOKUP(C5394,Param!K:L,2,FALSE)</f>
        <v>WIJNIMPORT J. BART BEEMSTER B.V.</v>
      </c>
      <c r="E5394" t="s">
        <v>7407</v>
      </c>
      <c r="F5394" t="s">
        <v>35</v>
      </c>
      <c r="G5394" t="s">
        <v>29</v>
      </c>
      <c r="H5394" s="5">
        <v>378.99090000000001</v>
      </c>
      <c r="I5394" s="5">
        <v>378.99090000000001</v>
      </c>
      <c r="J5394" s="5">
        <v>0</v>
      </c>
      <c r="K5394" s="5">
        <v>378.99090000000001</v>
      </c>
      <c r="L5394" s="5">
        <v>0</v>
      </c>
      <c r="M5394" t="str">
        <f>IF(ISERROR(VLOOKUP(A5394,'[1]Ecart validé'!$A:$A,1,FALSE)),Z5394,"Ecart Validé")</f>
        <v>valid</v>
      </c>
      <c r="R5394" t="s">
        <v>30</v>
      </c>
      <c r="X5394"/>
      <c r="Y5394"/>
      <c r="Z5394" t="s">
        <v>31</v>
      </c>
    </row>
    <row r="5395" spans="1:26" x14ac:dyDescent="0.3">
      <c r="A5395" t="s">
        <v>7410</v>
      </c>
      <c r="B5395" t="s">
        <v>7287</v>
      </c>
      <c r="C5395">
        <v>10447</v>
      </c>
      <c r="D5395" t="str">
        <f>+VLOOKUP(C5395,Param!K:L,2,FALSE)</f>
        <v>WIJNIMPORT J. BART BEEMSTER B.V.</v>
      </c>
      <c r="E5395" t="s">
        <v>7407</v>
      </c>
      <c r="F5395" t="s">
        <v>37</v>
      </c>
      <c r="G5395" t="s">
        <v>29</v>
      </c>
      <c r="H5395" s="5">
        <v>155.24</v>
      </c>
      <c r="I5395" s="5">
        <v>155.24459999999999</v>
      </c>
      <c r="J5395" s="5">
        <v>-4.5999999999821696E-3</v>
      </c>
      <c r="K5395" s="5">
        <v>155.24</v>
      </c>
      <c r="L5395" s="5">
        <v>0</v>
      </c>
      <c r="M5395" t="str">
        <f>IF(ISERROR(VLOOKUP(A5395,'[1]Ecart validé'!$A:$A,1,FALSE)),Z5395,"Ecart Validé")</f>
        <v>valid</v>
      </c>
      <c r="R5395" t="s">
        <v>30</v>
      </c>
      <c r="X5395"/>
      <c r="Y5395"/>
      <c r="Z5395" t="s">
        <v>31</v>
      </c>
    </row>
    <row r="5396" spans="1:26" x14ac:dyDescent="0.3">
      <c r="A5396" t="s">
        <v>7411</v>
      </c>
      <c r="B5396" t="s">
        <v>7287</v>
      </c>
      <c r="C5396">
        <v>10482</v>
      </c>
      <c r="D5396" t="str">
        <f>+VLOOKUP(C5396,Param!K:L,2,FALSE)</f>
        <v>NICE TO MEAT B.V.</v>
      </c>
      <c r="E5396" t="s">
        <v>7412</v>
      </c>
      <c r="F5396" t="s">
        <v>28</v>
      </c>
      <c r="G5396" t="s">
        <v>29</v>
      </c>
      <c r="H5396" s="5">
        <v>4792.0200000000004</v>
      </c>
      <c r="I5396" s="5">
        <v>4792.0200000000004</v>
      </c>
      <c r="J5396" s="5">
        <v>0</v>
      </c>
      <c r="K5396" s="5">
        <v>4792.0200000000004</v>
      </c>
      <c r="L5396" s="5">
        <v>0</v>
      </c>
      <c r="M5396" t="str">
        <f>IF(ISERROR(VLOOKUP(A5396,'[1]Ecart validé'!$A:$A,1,FALSE)),Z5396,"Ecart Validé")</f>
        <v>valid</v>
      </c>
      <c r="R5396" t="s">
        <v>30</v>
      </c>
      <c r="X5396"/>
      <c r="Y5396"/>
      <c r="Z5396" t="s">
        <v>31</v>
      </c>
    </row>
    <row r="5397" spans="1:26" x14ac:dyDescent="0.3">
      <c r="A5397" t="s">
        <v>7413</v>
      </c>
      <c r="B5397" t="s">
        <v>7287</v>
      </c>
      <c r="C5397">
        <v>10482</v>
      </c>
      <c r="D5397" t="str">
        <f>+VLOOKUP(C5397,Param!K:L,2,FALSE)</f>
        <v>NICE TO MEAT B.V.</v>
      </c>
      <c r="E5397" t="s">
        <v>7412</v>
      </c>
      <c r="F5397" t="s">
        <v>33</v>
      </c>
      <c r="G5397" t="s">
        <v>29</v>
      </c>
      <c r="H5397" s="5">
        <v>773.01</v>
      </c>
      <c r="I5397" s="5">
        <v>773.01</v>
      </c>
      <c r="J5397" s="5">
        <v>1.13686837721616E-13</v>
      </c>
      <c r="K5397" s="5">
        <v>773.01</v>
      </c>
      <c r="L5397" s="5">
        <v>0</v>
      </c>
      <c r="M5397" t="str">
        <f>IF(ISERROR(VLOOKUP(A5397,'[1]Ecart validé'!$A:$A,1,FALSE)),Z5397,"Ecart Validé")</f>
        <v>valid</v>
      </c>
      <c r="R5397" t="s">
        <v>30</v>
      </c>
      <c r="X5397"/>
      <c r="Y5397"/>
      <c r="Z5397" t="s">
        <v>31</v>
      </c>
    </row>
    <row r="5398" spans="1:26" x14ac:dyDescent="0.3">
      <c r="A5398" t="s">
        <v>7414</v>
      </c>
      <c r="B5398" t="s">
        <v>7287</v>
      </c>
      <c r="C5398">
        <v>10482</v>
      </c>
      <c r="D5398" t="str">
        <f>+VLOOKUP(C5398,Param!K:L,2,FALSE)</f>
        <v>NICE TO MEAT B.V.</v>
      </c>
      <c r="E5398" t="s">
        <v>7412</v>
      </c>
      <c r="F5398" t="s">
        <v>35</v>
      </c>
      <c r="G5398" t="s">
        <v>29</v>
      </c>
      <c r="H5398" s="5">
        <v>1596.3</v>
      </c>
      <c r="I5398" s="5">
        <v>1596.3</v>
      </c>
      <c r="J5398" s="5">
        <v>0</v>
      </c>
      <c r="K5398" s="5">
        <v>1596.3</v>
      </c>
      <c r="L5398" s="5">
        <v>0</v>
      </c>
      <c r="M5398" t="str">
        <f>IF(ISERROR(VLOOKUP(A5398,'[1]Ecart validé'!$A:$A,1,FALSE)),Z5398,"Ecart Validé")</f>
        <v>valid</v>
      </c>
      <c r="R5398" t="s">
        <v>30</v>
      </c>
      <c r="X5398"/>
      <c r="Y5398"/>
      <c r="Z5398" t="s">
        <v>31</v>
      </c>
    </row>
    <row r="5399" spans="1:26" x14ac:dyDescent="0.3">
      <c r="A5399" t="s">
        <v>7415</v>
      </c>
      <c r="B5399" t="s">
        <v>7287</v>
      </c>
      <c r="C5399">
        <v>10482</v>
      </c>
      <c r="D5399" t="str">
        <f>+VLOOKUP(C5399,Param!K:L,2,FALSE)</f>
        <v>NICE TO MEAT B.V.</v>
      </c>
      <c r="E5399" t="s">
        <v>7412</v>
      </c>
      <c r="F5399" t="s">
        <v>37</v>
      </c>
      <c r="G5399" t="s">
        <v>29</v>
      </c>
      <c r="H5399" s="5">
        <v>1145.52</v>
      </c>
      <c r="I5399" s="5">
        <v>1145.52</v>
      </c>
      <c r="J5399" s="5">
        <v>0</v>
      </c>
      <c r="K5399" s="5">
        <v>1145.52</v>
      </c>
      <c r="L5399" s="5">
        <v>0</v>
      </c>
      <c r="M5399" t="str">
        <f>IF(ISERROR(VLOOKUP(A5399,'[1]Ecart validé'!$A:$A,1,FALSE)),Z5399,"Ecart Validé")</f>
        <v>valid</v>
      </c>
      <c r="R5399" t="s">
        <v>30</v>
      </c>
      <c r="X5399"/>
      <c r="Y5399"/>
      <c r="Z5399" t="s">
        <v>31</v>
      </c>
    </row>
    <row r="5400" spans="1:26" ht="144" x14ac:dyDescent="0.3">
      <c r="A5400" t="s">
        <v>7416</v>
      </c>
      <c r="B5400" t="s">
        <v>7287</v>
      </c>
      <c r="C5400">
        <v>23047</v>
      </c>
      <c r="D5400" t="str">
        <f>+VLOOKUP(C5400,Param!K:L,2,FALSE)</f>
        <v>H.J. HEINZ B.V.</v>
      </c>
      <c r="E5400" t="s">
        <v>7417</v>
      </c>
      <c r="F5400" t="s">
        <v>51</v>
      </c>
      <c r="G5400" t="s">
        <v>29</v>
      </c>
      <c r="H5400" s="5">
        <v>8517.0499999999993</v>
      </c>
      <c r="I5400" s="5">
        <v>8517.0455000000002</v>
      </c>
      <c r="J5400" s="5">
        <v>4.4999999990977804E-3</v>
      </c>
      <c r="K5400" s="5">
        <v>8517.0499999999993</v>
      </c>
      <c r="L5400" s="5">
        <v>0</v>
      </c>
      <c r="M5400" t="str">
        <f>IF(ISERROR(VLOOKUP(A5400,'[1]Ecart validé'!$A:$A,1,FALSE)),Z5400,"Ecart Validé")</f>
        <v>valid</v>
      </c>
      <c r="R5400" t="s">
        <v>456</v>
      </c>
      <c r="S5400" t="s">
        <v>42</v>
      </c>
      <c r="T5400" t="s">
        <v>325</v>
      </c>
      <c r="U5400" s="13" t="s">
        <v>7418</v>
      </c>
      <c r="V5400" t="s">
        <v>45</v>
      </c>
      <c r="W5400" t="s">
        <v>46</v>
      </c>
      <c r="X5400" t="s">
        <v>47</v>
      </c>
      <c r="Y5400" t="s">
        <v>47</v>
      </c>
      <c r="Z5400" t="s">
        <v>31</v>
      </c>
    </row>
    <row r="5401" spans="1:26" x14ac:dyDescent="0.3">
      <c r="A5401" t="s">
        <v>7419</v>
      </c>
      <c r="B5401" t="s">
        <v>7287</v>
      </c>
      <c r="C5401">
        <v>24560</v>
      </c>
      <c r="D5401" t="str">
        <f>+VLOOKUP(C5401,Param!K:L,2,FALSE)</f>
        <v>C.C. Engineering Limited</v>
      </c>
      <c r="E5401" t="s">
        <v>7420</v>
      </c>
      <c r="F5401" t="s">
        <v>28</v>
      </c>
      <c r="G5401" t="s">
        <v>29</v>
      </c>
      <c r="H5401" s="5">
        <v>1635.21</v>
      </c>
      <c r="I5401" s="5">
        <v>1635.2139</v>
      </c>
      <c r="J5401" s="5">
        <v>-3.8999999999305098E-3</v>
      </c>
      <c r="K5401" s="5">
        <v>1635.21</v>
      </c>
      <c r="L5401" s="5">
        <v>0</v>
      </c>
      <c r="M5401" t="str">
        <f>IF(ISERROR(VLOOKUP(A5401,'[1]Ecart validé'!$A:$A,1,FALSE)),Z5401,"Ecart Validé")</f>
        <v>valid</v>
      </c>
      <c r="R5401" t="s">
        <v>30</v>
      </c>
      <c r="X5401"/>
      <c r="Y5401"/>
      <c r="Z5401" t="s">
        <v>31</v>
      </c>
    </row>
    <row r="5402" spans="1:26" x14ac:dyDescent="0.3">
      <c r="A5402" t="s">
        <v>7421</v>
      </c>
      <c r="B5402" t="s">
        <v>7287</v>
      </c>
      <c r="C5402">
        <v>24560</v>
      </c>
      <c r="D5402" t="str">
        <f>+VLOOKUP(C5402,Param!K:L,2,FALSE)</f>
        <v>C.C. Engineering Limited</v>
      </c>
      <c r="E5402" t="s">
        <v>7420</v>
      </c>
      <c r="F5402" t="s">
        <v>33</v>
      </c>
      <c r="G5402" t="s">
        <v>29</v>
      </c>
      <c r="H5402" s="5">
        <v>1304.3299999999899</v>
      </c>
      <c r="I5402" s="5">
        <v>1304.3205</v>
      </c>
      <c r="J5402" s="5">
        <v>9.4999999996616593E-3</v>
      </c>
      <c r="K5402" s="5">
        <v>1304.3299999999899</v>
      </c>
      <c r="L5402" s="5">
        <v>0</v>
      </c>
      <c r="M5402" t="str">
        <f>IF(ISERROR(VLOOKUP(A5402,'[1]Ecart validé'!$A:$A,1,FALSE)),Z5402,"Ecart Validé")</f>
        <v>valid</v>
      </c>
      <c r="R5402" t="s">
        <v>30</v>
      </c>
      <c r="U5402" s="50"/>
      <c r="X5402"/>
      <c r="Y5402"/>
      <c r="Z5402" t="s">
        <v>31</v>
      </c>
    </row>
    <row r="5403" spans="1:26" x14ac:dyDescent="0.3">
      <c r="A5403" t="s">
        <v>7422</v>
      </c>
      <c r="B5403" t="s">
        <v>7287</v>
      </c>
      <c r="C5403">
        <v>24560</v>
      </c>
      <c r="D5403" t="str">
        <f>+VLOOKUP(C5403,Param!K:L,2,FALSE)</f>
        <v>C.C. Engineering Limited</v>
      </c>
      <c r="E5403" t="s">
        <v>7420</v>
      </c>
      <c r="F5403" t="s">
        <v>35</v>
      </c>
      <c r="G5403" t="s">
        <v>29</v>
      </c>
      <c r="H5403" s="5">
        <v>37.790925000000001</v>
      </c>
      <c r="I5403" s="5">
        <v>37.790900000000001</v>
      </c>
      <c r="J5403" s="5">
        <v>2.50000000008299E-5</v>
      </c>
      <c r="K5403" s="5">
        <v>37.790925000000001</v>
      </c>
      <c r="L5403" s="5">
        <v>0</v>
      </c>
      <c r="M5403" t="str">
        <f>IF(ISERROR(VLOOKUP(A5403,'[1]Ecart validé'!$A:$A,1,FALSE)),Z5403,"Ecart Validé")</f>
        <v>valid</v>
      </c>
      <c r="R5403" t="s">
        <v>30</v>
      </c>
      <c r="X5403"/>
      <c r="Y5403"/>
      <c r="Z5403" t="s">
        <v>31</v>
      </c>
    </row>
    <row r="5404" spans="1:26" x14ac:dyDescent="0.3">
      <c r="A5404" t="s">
        <v>7423</v>
      </c>
      <c r="B5404" t="s">
        <v>7287</v>
      </c>
      <c r="C5404">
        <v>24560</v>
      </c>
      <c r="D5404" t="str">
        <f>+VLOOKUP(C5404,Param!K:L,2,FALSE)</f>
        <v>C.C. Engineering Limited</v>
      </c>
      <c r="E5404" t="s">
        <v>7420</v>
      </c>
      <c r="F5404" t="s">
        <v>37</v>
      </c>
      <c r="G5404" t="s">
        <v>29</v>
      </c>
      <c r="H5404" s="5">
        <v>335.68</v>
      </c>
      <c r="I5404" s="5">
        <v>335.68619999999999</v>
      </c>
      <c r="J5404" s="5">
        <v>-6.1999999999784398E-3</v>
      </c>
      <c r="K5404" s="5">
        <v>335.68</v>
      </c>
      <c r="L5404" s="5">
        <v>0</v>
      </c>
      <c r="M5404" t="str">
        <f>IF(ISERROR(VLOOKUP(A5404,'[1]Ecart validé'!$A:$A,1,FALSE)),Z5404,"Ecart Validé")</f>
        <v>valid</v>
      </c>
      <c r="R5404" t="s">
        <v>30</v>
      </c>
      <c r="X5404"/>
      <c r="Y5404"/>
      <c r="Z5404" t="s">
        <v>31</v>
      </c>
    </row>
    <row r="5405" spans="1:26" x14ac:dyDescent="0.3">
      <c r="A5405" t="s">
        <v>7424</v>
      </c>
      <c r="B5405" t="s">
        <v>7287</v>
      </c>
      <c r="C5405">
        <v>34177</v>
      </c>
      <c r="D5405" t="str">
        <f>+VLOOKUP(C5405,Param!K:L,2,FALSE)</f>
        <v>Music Concierge</v>
      </c>
      <c r="E5405" t="s">
        <v>7425</v>
      </c>
      <c r="F5405" t="s">
        <v>33</v>
      </c>
      <c r="G5405" t="s">
        <v>29</v>
      </c>
      <c r="H5405" s="5">
        <v>28.52</v>
      </c>
      <c r="I5405" s="5">
        <v>28.5</v>
      </c>
      <c r="J5405" s="5">
        <v>1.9999999999999501E-2</v>
      </c>
      <c r="K5405" s="5">
        <v>28.52</v>
      </c>
      <c r="L5405" s="5">
        <v>0</v>
      </c>
      <c r="M5405" t="str">
        <f>IF(ISERROR(VLOOKUP(A5405,'[1]Ecart validé'!$A:$A,1,FALSE)),Z5405,"Ecart Validé")</f>
        <v>valid</v>
      </c>
      <c r="R5405" t="s">
        <v>30</v>
      </c>
      <c r="X5405"/>
      <c r="Y5405"/>
      <c r="Z5405" t="s">
        <v>31</v>
      </c>
    </row>
    <row r="5406" spans="1:26" x14ac:dyDescent="0.3">
      <c r="A5406" t="s">
        <v>7426</v>
      </c>
      <c r="B5406" t="s">
        <v>7287</v>
      </c>
      <c r="C5406">
        <v>34177</v>
      </c>
      <c r="D5406" t="str">
        <f>+VLOOKUP(C5406,Param!K:L,2,FALSE)</f>
        <v>Music Concierge</v>
      </c>
      <c r="E5406" t="s">
        <v>7425</v>
      </c>
      <c r="F5406" t="s">
        <v>37</v>
      </c>
      <c r="G5406" t="s">
        <v>29</v>
      </c>
      <c r="H5406" s="5">
        <v>95.174999999999997</v>
      </c>
      <c r="I5406" s="5">
        <v>95.174999999999997</v>
      </c>
      <c r="J5406" s="5">
        <v>0</v>
      </c>
      <c r="K5406" s="5">
        <v>95.174999999999997</v>
      </c>
      <c r="L5406" s="5">
        <v>0</v>
      </c>
      <c r="M5406" t="str">
        <f>IF(ISERROR(VLOOKUP(A5406,'[1]Ecart validé'!$A:$A,1,FALSE)),Z5406,"Ecart Validé")</f>
        <v>valid</v>
      </c>
      <c r="R5406" t="s">
        <v>30</v>
      </c>
      <c r="X5406"/>
      <c r="Y5406"/>
      <c r="Z5406" t="s">
        <v>31</v>
      </c>
    </row>
    <row r="5407" spans="1:26" x14ac:dyDescent="0.3">
      <c r="A5407" t="s">
        <v>7427</v>
      </c>
      <c r="B5407" t="s">
        <v>7287</v>
      </c>
      <c r="C5407">
        <v>37082</v>
      </c>
      <c r="D5407" t="str">
        <f>+VLOOKUP(C5407,Param!K:L,2,FALSE)</f>
        <v>UNILEVER FOODSOLUTIONS (UNILEVER NEDERLAND B.V.)</v>
      </c>
      <c r="E5407" t="s">
        <v>7428</v>
      </c>
      <c r="F5407" t="s">
        <v>28</v>
      </c>
      <c r="G5407" t="s">
        <v>29</v>
      </c>
      <c r="H5407" s="5">
        <v>12103</v>
      </c>
      <c r="I5407" s="5">
        <v>12103.03</v>
      </c>
      <c r="J5407" s="5">
        <v>-3.0000000000654801E-2</v>
      </c>
      <c r="K5407" s="5">
        <v>12103</v>
      </c>
      <c r="L5407" s="5">
        <v>0</v>
      </c>
      <c r="M5407" t="str">
        <f>IF(ISERROR(VLOOKUP(A5407,'[1]Ecart validé'!$A:$A,1,FALSE)),Z5407,"Ecart Validé")</f>
        <v>valid</v>
      </c>
      <c r="R5407" t="s">
        <v>30</v>
      </c>
      <c r="X5407"/>
      <c r="Y5407"/>
      <c r="Z5407" t="s">
        <v>31</v>
      </c>
    </row>
    <row r="5408" spans="1:26" x14ac:dyDescent="0.3">
      <c r="A5408" t="s">
        <v>7429</v>
      </c>
      <c r="B5408" t="s">
        <v>7287</v>
      </c>
      <c r="C5408">
        <v>37082</v>
      </c>
      <c r="D5408" t="str">
        <f>+VLOOKUP(C5408,Param!K:L,2,FALSE)</f>
        <v>UNILEVER FOODSOLUTIONS (UNILEVER NEDERLAND B.V.)</v>
      </c>
      <c r="E5408" t="s">
        <v>7428</v>
      </c>
      <c r="F5408" t="s">
        <v>37</v>
      </c>
      <c r="G5408" t="s">
        <v>29</v>
      </c>
      <c r="H5408" s="5">
        <v>402.159999999999</v>
      </c>
      <c r="I5408" s="5">
        <v>402.16</v>
      </c>
      <c r="J5408" s="5">
        <v>-5.6843418860808002E-14</v>
      </c>
      <c r="K5408" s="5">
        <v>402.159999999999</v>
      </c>
      <c r="L5408" s="5">
        <v>0</v>
      </c>
      <c r="M5408" t="str">
        <f>IF(ISERROR(VLOOKUP(A5408,'[1]Ecart validé'!$A:$A,1,FALSE)),Z5408,"Ecart Validé")</f>
        <v>valid</v>
      </c>
      <c r="R5408" t="s">
        <v>30</v>
      </c>
      <c r="X5408"/>
      <c r="Y5408"/>
      <c r="Z5408" t="s">
        <v>31</v>
      </c>
    </row>
    <row r="5409" spans="1:26" ht="57.6" x14ac:dyDescent="0.3">
      <c r="A5409" t="s">
        <v>7430</v>
      </c>
      <c r="B5409" t="s">
        <v>7287</v>
      </c>
      <c r="C5409">
        <v>37083</v>
      </c>
      <c r="D5409" t="str">
        <f>+VLOOKUP(C5409,Param!K:L,2,FALSE)</f>
        <v>HERO NEDERLAND B.V.</v>
      </c>
      <c r="E5409" t="s">
        <v>7431</v>
      </c>
      <c r="F5409" t="s">
        <v>51</v>
      </c>
      <c r="G5409" t="s">
        <v>29</v>
      </c>
      <c r="H5409" s="5">
        <v>4734.74</v>
      </c>
      <c r="I5409" s="5">
        <v>3993.6143000000002</v>
      </c>
      <c r="J5409" s="5">
        <v>741.12569999999903</v>
      </c>
      <c r="K5409" s="5">
        <v>3993.6143000000002</v>
      </c>
      <c r="L5409" s="5">
        <v>741.12569999999903</v>
      </c>
      <c r="M5409" t="str">
        <f>IF(ISERROR(VLOOKUP(A5409,'[1]Ecart validé'!$A:$A,1,FALSE)),Z5409,"Ecart Validé")</f>
        <v>issue</v>
      </c>
      <c r="N5409" t="s">
        <v>7432</v>
      </c>
      <c r="O5409" t="s">
        <v>7433</v>
      </c>
      <c r="P5409" t="s">
        <v>85</v>
      </c>
      <c r="Q5409" t="s">
        <v>7434</v>
      </c>
      <c r="R5409" t="s">
        <v>30</v>
      </c>
      <c r="S5409" t="s">
        <v>45</v>
      </c>
      <c r="T5409" t="s">
        <v>46</v>
      </c>
      <c r="U5409" s="13" t="s">
        <v>7435</v>
      </c>
      <c r="V5409" t="s">
        <v>45</v>
      </c>
      <c r="X5409"/>
      <c r="Y5409"/>
      <c r="Z5409" t="s">
        <v>88</v>
      </c>
    </row>
    <row r="5410" spans="1:26" x14ac:dyDescent="0.3">
      <c r="A5410" t="s">
        <v>7436</v>
      </c>
      <c r="B5410" t="s">
        <v>7287</v>
      </c>
      <c r="C5410">
        <v>37086</v>
      </c>
      <c r="D5410" t="e">
        <f>+VLOOKUP(C5410,Param!K:L,2,FALSE)</f>
        <v>#N/A</v>
      </c>
      <c r="E5410" t="s">
        <v>7437</v>
      </c>
      <c r="F5410" t="s">
        <v>51</v>
      </c>
      <c r="G5410" t="s">
        <v>29</v>
      </c>
      <c r="H5410" s="5">
        <v>908.31</v>
      </c>
      <c r="J5410" s="5">
        <v>908.31</v>
      </c>
      <c r="L5410" s="5">
        <v>908.31</v>
      </c>
      <c r="M5410" t="str">
        <f>IF(ISERROR(VLOOKUP(A5410,'[1]Ecart validé'!$A:$A,1,FALSE)),Z5410,"Ecart Validé")</f>
        <v>waiting</v>
      </c>
      <c r="N5410" t="s">
        <v>7438</v>
      </c>
      <c r="O5410" t="s">
        <v>7439</v>
      </c>
      <c r="P5410" t="s">
        <v>471</v>
      </c>
      <c r="Q5410" t="s">
        <v>7440</v>
      </c>
      <c r="S5410" t="s">
        <v>45</v>
      </c>
      <c r="X5410"/>
      <c r="Y5410"/>
      <c r="Z5410" t="s">
        <v>260</v>
      </c>
    </row>
    <row r="5411" spans="1:26" x14ac:dyDescent="0.3">
      <c r="A5411" t="s">
        <v>7441</v>
      </c>
      <c r="B5411" t="s">
        <v>7287</v>
      </c>
      <c r="C5411">
        <v>37088</v>
      </c>
      <c r="D5411" t="str">
        <f>+VLOOKUP(C5411,Param!K:L,2,FALSE)</f>
        <v>BONDUELLE NEDERLAND B.V.</v>
      </c>
      <c r="E5411" t="s">
        <v>7442</v>
      </c>
      <c r="F5411" t="s">
        <v>51</v>
      </c>
      <c r="G5411" t="s">
        <v>29</v>
      </c>
      <c r="H5411" s="5">
        <v>449.84</v>
      </c>
      <c r="I5411" s="5">
        <v>449.84</v>
      </c>
      <c r="J5411" s="5">
        <v>0</v>
      </c>
      <c r="K5411" s="5">
        <v>449.84</v>
      </c>
      <c r="L5411" s="5">
        <v>0</v>
      </c>
      <c r="M5411" t="str">
        <f>IF(ISERROR(VLOOKUP(A5411,'[1]Ecart validé'!$A:$A,1,FALSE)),Z5411,"Ecart Validé")</f>
        <v>valid</v>
      </c>
      <c r="R5411" t="s">
        <v>30</v>
      </c>
      <c r="X5411"/>
      <c r="Y5411"/>
      <c r="Z5411" t="s">
        <v>31</v>
      </c>
    </row>
    <row r="5412" spans="1:26" x14ac:dyDescent="0.3">
      <c r="A5412" t="s">
        <v>7443</v>
      </c>
      <c r="B5412" t="s">
        <v>7287</v>
      </c>
      <c r="C5412">
        <v>37089</v>
      </c>
      <c r="D5412" t="str">
        <f>+VLOOKUP(C5412,Param!K:L,2,FALSE)</f>
        <v>VERHEIJ GROENVOORZIENINGEN B.V.</v>
      </c>
      <c r="E5412" t="s">
        <v>7444</v>
      </c>
      <c r="F5412" t="s">
        <v>28</v>
      </c>
      <c r="G5412" t="s">
        <v>29</v>
      </c>
      <c r="H5412" s="5">
        <v>239.29999999999899</v>
      </c>
      <c r="I5412" s="5">
        <v>239.30359999999999</v>
      </c>
      <c r="J5412" s="5">
        <v>-3.6000000000058199E-3</v>
      </c>
      <c r="K5412" s="5">
        <v>239.29999999999899</v>
      </c>
      <c r="L5412" s="5">
        <v>0</v>
      </c>
      <c r="M5412" t="str">
        <f>IF(ISERROR(VLOOKUP(A5412,'[1]Ecart validé'!$A:$A,1,FALSE)),Z5412,"Ecart Validé")</f>
        <v>valid</v>
      </c>
      <c r="R5412" t="s">
        <v>30</v>
      </c>
      <c r="X5412"/>
      <c r="Y5412"/>
      <c r="Z5412" t="s">
        <v>31</v>
      </c>
    </row>
    <row r="5413" spans="1:26" x14ac:dyDescent="0.3">
      <c r="A5413" t="s">
        <v>7445</v>
      </c>
      <c r="B5413" t="s">
        <v>7287</v>
      </c>
      <c r="C5413">
        <v>37089</v>
      </c>
      <c r="D5413" t="str">
        <f>+VLOOKUP(C5413,Param!K:L,2,FALSE)</f>
        <v>VERHEIJ GROENVOORZIENINGEN B.V.</v>
      </c>
      <c r="E5413" t="s">
        <v>7444</v>
      </c>
      <c r="F5413" t="s">
        <v>33</v>
      </c>
      <c r="G5413" t="s">
        <v>29</v>
      </c>
      <c r="H5413" s="5">
        <v>253.74</v>
      </c>
      <c r="I5413" s="5">
        <v>253.75470000000001</v>
      </c>
      <c r="J5413" s="5">
        <v>-1.46999999999763E-2</v>
      </c>
      <c r="K5413" s="5">
        <v>253.74</v>
      </c>
      <c r="L5413" s="5">
        <v>0</v>
      </c>
      <c r="M5413" t="str">
        <f>IF(ISERROR(VLOOKUP(A5413,'[1]Ecart validé'!$A:$A,1,FALSE)),Z5413,"Ecart Validé")</f>
        <v>valid</v>
      </c>
      <c r="R5413" t="s">
        <v>30</v>
      </c>
      <c r="X5413"/>
      <c r="Y5413"/>
      <c r="Z5413" t="s">
        <v>31</v>
      </c>
    </row>
    <row r="5414" spans="1:26" x14ac:dyDescent="0.3">
      <c r="A5414" t="s">
        <v>7446</v>
      </c>
      <c r="B5414" t="s">
        <v>7287</v>
      </c>
      <c r="C5414">
        <v>37089</v>
      </c>
      <c r="D5414" t="str">
        <f>+VLOOKUP(C5414,Param!K:L,2,FALSE)</f>
        <v>VERHEIJ GROENVOORZIENINGEN B.V.</v>
      </c>
      <c r="E5414" t="s">
        <v>7444</v>
      </c>
      <c r="F5414" t="s">
        <v>35</v>
      </c>
      <c r="G5414" t="s">
        <v>29</v>
      </c>
      <c r="H5414" s="5">
        <v>263.5</v>
      </c>
      <c r="I5414" s="5">
        <v>263.5</v>
      </c>
      <c r="J5414" s="5">
        <v>0</v>
      </c>
      <c r="K5414" s="5">
        <v>263.5</v>
      </c>
      <c r="L5414" s="5">
        <v>0</v>
      </c>
      <c r="M5414" t="str">
        <f>IF(ISERROR(VLOOKUP(A5414,'[1]Ecart validé'!$A:$A,1,FALSE)),Z5414,"Ecart Validé")</f>
        <v>valid</v>
      </c>
      <c r="R5414" t="s">
        <v>30</v>
      </c>
      <c r="X5414"/>
      <c r="Y5414"/>
      <c r="Z5414" t="s">
        <v>31</v>
      </c>
    </row>
    <row r="5415" spans="1:26" x14ac:dyDescent="0.3">
      <c r="A5415" t="s">
        <v>7447</v>
      </c>
      <c r="B5415" t="s">
        <v>7287</v>
      </c>
      <c r="C5415">
        <v>37089</v>
      </c>
      <c r="D5415" t="str">
        <f>+VLOOKUP(C5415,Param!K:L,2,FALSE)</f>
        <v>VERHEIJ GROENVOORZIENINGEN B.V.</v>
      </c>
      <c r="E5415" t="s">
        <v>7444</v>
      </c>
      <c r="F5415" t="s">
        <v>37</v>
      </c>
      <c r="G5415" t="s">
        <v>29</v>
      </c>
      <c r="H5415" s="5">
        <v>344.55</v>
      </c>
      <c r="I5415" s="5">
        <v>344.55059999999997</v>
      </c>
      <c r="J5415" s="5">
        <v>-5.9999999996307397E-4</v>
      </c>
      <c r="K5415" s="5">
        <v>344.55</v>
      </c>
      <c r="L5415" s="5">
        <v>0</v>
      </c>
      <c r="M5415" t="str">
        <f>IF(ISERROR(VLOOKUP(A5415,'[1]Ecart validé'!$A:$A,1,FALSE)),Z5415,"Ecart Validé")</f>
        <v>valid</v>
      </c>
      <c r="R5415" t="s">
        <v>30</v>
      </c>
      <c r="X5415"/>
      <c r="Y5415"/>
      <c r="Z5415" t="s">
        <v>31</v>
      </c>
    </row>
    <row r="5416" spans="1:26" x14ac:dyDescent="0.3">
      <c r="A5416" t="s">
        <v>7448</v>
      </c>
      <c r="B5416" t="s">
        <v>7287</v>
      </c>
      <c r="C5416">
        <v>37142</v>
      </c>
      <c r="D5416" t="str">
        <f>+VLOOKUP(C5416,Param!K:L,2,FALSE)</f>
        <v>NIEHOFFS VAIHINGER FRUCHTSAFT GMBH</v>
      </c>
      <c r="E5416" t="s">
        <v>7449</v>
      </c>
      <c r="F5416" t="s">
        <v>35</v>
      </c>
      <c r="G5416" t="s">
        <v>29</v>
      </c>
      <c r="H5416" s="5">
        <v>-3.20000000044728E-5</v>
      </c>
      <c r="J5416" s="5">
        <v>-3.20000000044728E-5</v>
      </c>
      <c r="K5416" s="5">
        <v>-3.20000000044728E-5</v>
      </c>
      <c r="L5416" s="5">
        <v>0</v>
      </c>
      <c r="M5416" t="str">
        <f>IF(ISERROR(VLOOKUP(A5416,'[1]Ecart validé'!$A:$A,1,FALSE)),Z5416,"Ecart Validé")</f>
        <v>valid</v>
      </c>
      <c r="X5416"/>
      <c r="Y5416"/>
      <c r="Z5416" t="s">
        <v>31</v>
      </c>
    </row>
    <row r="5417" spans="1:26" x14ac:dyDescent="0.3">
      <c r="A5417" t="s">
        <v>7450</v>
      </c>
      <c r="B5417" t="s">
        <v>7287</v>
      </c>
      <c r="C5417">
        <v>37142</v>
      </c>
      <c r="D5417" t="str">
        <f>+VLOOKUP(C5417,Param!K:L,2,FALSE)</f>
        <v>NIEHOFFS VAIHINGER FRUCHTSAFT GMBH</v>
      </c>
      <c r="E5417" t="s">
        <v>7449</v>
      </c>
      <c r="F5417" t="s">
        <v>51</v>
      </c>
      <c r="G5417" t="s">
        <v>29</v>
      </c>
      <c r="H5417" s="5">
        <v>271.8</v>
      </c>
      <c r="I5417" s="5">
        <v>272.19260000000003</v>
      </c>
      <c r="J5417" s="5">
        <v>-0.39260000000001499</v>
      </c>
      <c r="K5417" s="5">
        <v>271.8</v>
      </c>
      <c r="L5417" s="5">
        <v>0</v>
      </c>
      <c r="M5417" t="str">
        <f>IF(ISERROR(VLOOKUP(A5417,'[1]Ecart validé'!$A:$A,1,FALSE)),Z5417,"Ecart Validé")</f>
        <v>valid</v>
      </c>
      <c r="R5417" t="s">
        <v>30</v>
      </c>
      <c r="X5417"/>
      <c r="Y5417"/>
      <c r="Z5417" t="s">
        <v>31</v>
      </c>
    </row>
    <row r="5418" spans="1:26" x14ac:dyDescent="0.3">
      <c r="A5418" t="s">
        <v>7451</v>
      </c>
      <c r="B5418" t="s">
        <v>7287</v>
      </c>
      <c r="C5418">
        <v>37233</v>
      </c>
      <c r="D5418" t="str">
        <f>+VLOOKUP(C5418,Param!K:L,2,FALSE)</f>
        <v>AD VAN GELOVEN B.V.</v>
      </c>
      <c r="E5418" t="s">
        <v>7452</v>
      </c>
      <c r="F5418" t="s">
        <v>51</v>
      </c>
      <c r="G5418" t="s">
        <v>29</v>
      </c>
      <c r="H5418" s="5">
        <v>523.03</v>
      </c>
      <c r="I5418" s="5">
        <v>523.0258</v>
      </c>
      <c r="J5418" s="5">
        <v>4.1999999999688901E-3</v>
      </c>
      <c r="K5418" s="5">
        <v>523.03</v>
      </c>
      <c r="L5418" s="5">
        <v>0</v>
      </c>
      <c r="M5418" t="str">
        <f>IF(ISERROR(VLOOKUP(A5418,'[1]Ecart validé'!$A:$A,1,FALSE)),Z5418,"Ecart Validé")</f>
        <v>valid</v>
      </c>
      <c r="R5418" t="s">
        <v>30</v>
      </c>
      <c r="X5418"/>
      <c r="Y5418"/>
      <c r="Z5418" t="s">
        <v>31</v>
      </c>
    </row>
    <row r="5419" spans="1:26" x14ac:dyDescent="0.3">
      <c r="A5419" t="s">
        <v>7453</v>
      </c>
      <c r="B5419" t="s">
        <v>7287</v>
      </c>
      <c r="C5419">
        <v>37258</v>
      </c>
      <c r="D5419" t="str">
        <f>+VLOOKUP(C5419,Param!K:L,2,FALSE)</f>
        <v>SPADEL NEDERLAND B.V.</v>
      </c>
      <c r="E5419" t="s">
        <v>7454</v>
      </c>
      <c r="F5419" t="s">
        <v>51</v>
      </c>
      <c r="G5419" t="s">
        <v>29</v>
      </c>
      <c r="H5419" s="5">
        <v>40652.089999999997</v>
      </c>
      <c r="I5419" s="5">
        <v>40652.093999999997</v>
      </c>
      <c r="J5419" s="5">
        <v>-4.0000000008149003E-3</v>
      </c>
      <c r="K5419" s="5">
        <v>40652.089999999997</v>
      </c>
      <c r="L5419" s="5">
        <v>0</v>
      </c>
      <c r="M5419" t="str">
        <f>IF(ISERROR(VLOOKUP(A5419,'[1]Ecart validé'!$A:$A,1,FALSE)),Z5419,"Ecart Validé")</f>
        <v>valid</v>
      </c>
      <c r="R5419" t="s">
        <v>30</v>
      </c>
      <c r="X5419"/>
      <c r="Y5419"/>
      <c r="Z5419" t="s">
        <v>31</v>
      </c>
    </row>
    <row r="5420" spans="1:26" x14ac:dyDescent="0.3">
      <c r="A5420" t="s">
        <v>7455</v>
      </c>
      <c r="B5420" t="s">
        <v>7287</v>
      </c>
      <c r="C5420">
        <v>37407</v>
      </c>
      <c r="D5420" t="str">
        <f>+VLOOKUP(C5420,Param!K:L,2,FALSE)</f>
        <v>HOOGESTEGER FRESH SPECIALIST B.V.</v>
      </c>
      <c r="E5420" t="s">
        <v>7456</v>
      </c>
      <c r="F5420" t="s">
        <v>51</v>
      </c>
      <c r="G5420" t="s">
        <v>29</v>
      </c>
      <c r="H5420" s="5">
        <v>532.37</v>
      </c>
      <c r="I5420" s="5">
        <v>532.37</v>
      </c>
      <c r="J5420" s="5">
        <v>0</v>
      </c>
      <c r="K5420" s="5">
        <v>532.37</v>
      </c>
      <c r="L5420" s="5">
        <v>0</v>
      </c>
      <c r="M5420" t="str">
        <f>IF(ISERROR(VLOOKUP(A5420,'[1]Ecart validé'!$A:$A,1,FALSE)),Z5420,"Ecart Validé")</f>
        <v>valid</v>
      </c>
      <c r="R5420" t="s">
        <v>30</v>
      </c>
      <c r="X5420"/>
      <c r="Y5420"/>
      <c r="Z5420" t="s">
        <v>31</v>
      </c>
    </row>
    <row r="5421" spans="1:26" x14ac:dyDescent="0.3">
      <c r="A5421" t="s">
        <v>7457</v>
      </c>
      <c r="B5421" t="s">
        <v>7287</v>
      </c>
      <c r="C5421">
        <v>37413</v>
      </c>
      <c r="D5421" t="str">
        <f>+VLOOKUP(C5421,Param!K:L,2,FALSE)</f>
        <v>DANONE NEDERLAND B.V.</v>
      </c>
      <c r="E5421" t="s">
        <v>7458</v>
      </c>
      <c r="F5421" t="s">
        <v>51</v>
      </c>
      <c r="G5421" t="s">
        <v>29</v>
      </c>
      <c r="H5421" s="5">
        <v>2510.08</v>
      </c>
      <c r="I5421" s="5">
        <v>2510.0821999999998</v>
      </c>
      <c r="J5421" s="5">
        <v>-2.1999999999025E-3</v>
      </c>
      <c r="K5421" s="5">
        <v>2510.08</v>
      </c>
      <c r="L5421" s="5">
        <v>0</v>
      </c>
      <c r="M5421" t="str">
        <f>IF(ISERROR(VLOOKUP(A5421,'[1]Ecart validé'!$A:$A,1,FALSE)),Z5421,"Ecart Validé")</f>
        <v>valid</v>
      </c>
      <c r="R5421" t="s">
        <v>30</v>
      </c>
      <c r="X5421"/>
      <c r="Y5421"/>
      <c r="Z5421" t="s">
        <v>31</v>
      </c>
    </row>
    <row r="5422" spans="1:26" x14ac:dyDescent="0.3">
      <c r="A5422" t="s">
        <v>7459</v>
      </c>
      <c r="B5422" t="s">
        <v>7287</v>
      </c>
      <c r="C5422">
        <v>37415</v>
      </c>
      <c r="D5422" t="str">
        <f>+VLOOKUP(C5422,Param!K:L,2,FALSE)</f>
        <v>LA LORRAINE BAKERY GROUP</v>
      </c>
      <c r="E5422" t="s">
        <v>7460</v>
      </c>
      <c r="F5422" t="s">
        <v>51</v>
      </c>
      <c r="G5422" t="s">
        <v>29</v>
      </c>
      <c r="H5422" s="5">
        <v>2973.9</v>
      </c>
      <c r="I5422" s="5">
        <v>2973.9025000000001</v>
      </c>
      <c r="J5422" s="5">
        <v>-2.5000000000545601E-3</v>
      </c>
      <c r="K5422" s="5">
        <v>2973.9</v>
      </c>
      <c r="L5422" s="5">
        <v>0</v>
      </c>
      <c r="M5422" t="str">
        <f>IF(ISERROR(VLOOKUP(A5422,'[1]Ecart validé'!$A:$A,1,FALSE)),Z5422,"Ecart Validé")</f>
        <v>valid</v>
      </c>
      <c r="R5422" t="s">
        <v>30</v>
      </c>
      <c r="X5422"/>
      <c r="Y5422"/>
      <c r="Z5422" t="s">
        <v>31</v>
      </c>
    </row>
    <row r="5423" spans="1:26" x14ac:dyDescent="0.3">
      <c r="A5423" t="s">
        <v>7461</v>
      </c>
      <c r="B5423" t="s">
        <v>7287</v>
      </c>
      <c r="C5423">
        <v>37416</v>
      </c>
      <c r="D5423" t="str">
        <f>+VLOOKUP(C5423,Param!K:L,2,FALSE)</f>
        <v>BRIDOR</v>
      </c>
      <c r="E5423" t="s">
        <v>7462</v>
      </c>
      <c r="F5423" t="s">
        <v>28</v>
      </c>
      <c r="G5423" t="s">
        <v>29</v>
      </c>
      <c r="H5423" s="5">
        <v>7346.55</v>
      </c>
      <c r="I5423" s="5">
        <v>7346.5542999999998</v>
      </c>
      <c r="J5423" s="5">
        <v>-4.2999999996027301E-3</v>
      </c>
      <c r="K5423" s="5">
        <v>7346.55</v>
      </c>
      <c r="L5423" s="5">
        <v>0</v>
      </c>
      <c r="M5423" t="str">
        <f>IF(ISERROR(VLOOKUP(A5423,'[1]Ecart validé'!$A:$A,1,FALSE)),Z5423,"Ecart Validé")</f>
        <v>valid</v>
      </c>
      <c r="R5423" t="s">
        <v>30</v>
      </c>
      <c r="X5423"/>
      <c r="Y5423"/>
      <c r="Z5423" t="s">
        <v>31</v>
      </c>
    </row>
    <row r="5424" spans="1:26" x14ac:dyDescent="0.3">
      <c r="A5424" t="s">
        <v>7463</v>
      </c>
      <c r="B5424" t="s">
        <v>7287</v>
      </c>
      <c r="C5424">
        <v>37416</v>
      </c>
      <c r="D5424" t="str">
        <f>+VLOOKUP(C5424,Param!K:L,2,FALSE)</f>
        <v>BRIDOR</v>
      </c>
      <c r="E5424" t="s">
        <v>7462</v>
      </c>
      <c r="F5424" t="s">
        <v>33</v>
      </c>
      <c r="G5424" t="s">
        <v>29</v>
      </c>
      <c r="H5424" s="5">
        <v>877.12</v>
      </c>
      <c r="I5424" s="5">
        <v>877.11950000000002</v>
      </c>
      <c r="J5424" s="5">
        <v>4.9999999998817603E-4</v>
      </c>
      <c r="K5424" s="5">
        <v>877.12</v>
      </c>
      <c r="L5424" s="5">
        <v>0</v>
      </c>
      <c r="M5424" t="str">
        <f>IF(ISERROR(VLOOKUP(A5424,'[1]Ecart validé'!$A:$A,1,FALSE)),Z5424,"Ecart Validé")</f>
        <v>valid</v>
      </c>
      <c r="R5424" t="s">
        <v>30</v>
      </c>
      <c r="X5424"/>
      <c r="Y5424"/>
      <c r="Z5424" t="s">
        <v>31</v>
      </c>
    </row>
    <row r="5425" spans="1:26" x14ac:dyDescent="0.3">
      <c r="A5425" t="s">
        <v>7464</v>
      </c>
      <c r="B5425" t="s">
        <v>7287</v>
      </c>
      <c r="C5425">
        <v>37416</v>
      </c>
      <c r="D5425" t="str">
        <f>+VLOOKUP(C5425,Param!K:L,2,FALSE)</f>
        <v>BRIDOR</v>
      </c>
      <c r="E5425" t="s">
        <v>7462</v>
      </c>
      <c r="F5425" t="s">
        <v>35</v>
      </c>
      <c r="G5425" t="s">
        <v>29</v>
      </c>
      <c r="H5425" s="5">
        <v>6624.3065425000004</v>
      </c>
      <c r="I5425" s="5">
        <v>6624.3463000000002</v>
      </c>
      <c r="J5425" s="5">
        <v>-3.9757499999723202E-2</v>
      </c>
      <c r="K5425" s="5">
        <v>6624.3065425000004</v>
      </c>
      <c r="L5425" s="5">
        <v>0</v>
      </c>
      <c r="M5425" t="str">
        <f>IF(ISERROR(VLOOKUP(A5425,'[1]Ecart validé'!$A:$A,1,FALSE)),Z5425,"Ecart Validé")</f>
        <v>valid</v>
      </c>
      <c r="R5425" t="s">
        <v>30</v>
      </c>
      <c r="X5425"/>
      <c r="Y5425"/>
      <c r="Z5425" t="s">
        <v>31</v>
      </c>
    </row>
    <row r="5426" spans="1:26" x14ac:dyDescent="0.3">
      <c r="A5426" t="s">
        <v>7465</v>
      </c>
      <c r="B5426" t="s">
        <v>7287</v>
      </c>
      <c r="C5426">
        <v>37416</v>
      </c>
      <c r="D5426" t="str">
        <f>+VLOOKUP(C5426,Param!K:L,2,FALSE)</f>
        <v>BRIDOR</v>
      </c>
      <c r="E5426" t="s">
        <v>7462</v>
      </c>
      <c r="F5426" t="s">
        <v>37</v>
      </c>
      <c r="G5426" t="s">
        <v>29</v>
      </c>
      <c r="H5426" s="5">
        <v>1147.92</v>
      </c>
      <c r="I5426" s="5">
        <v>1147.9561000000001</v>
      </c>
      <c r="J5426" s="5">
        <v>-3.6100000000033099E-2</v>
      </c>
      <c r="K5426" s="5">
        <v>1147.92</v>
      </c>
      <c r="L5426" s="5">
        <v>0</v>
      </c>
      <c r="M5426" t="str">
        <f>IF(ISERROR(VLOOKUP(A5426,'[1]Ecart validé'!$A:$A,1,FALSE)),Z5426,"Ecart Validé")</f>
        <v>valid</v>
      </c>
      <c r="R5426" t="s">
        <v>30</v>
      </c>
      <c r="X5426"/>
      <c r="Y5426"/>
      <c r="Z5426" t="s">
        <v>31</v>
      </c>
    </row>
    <row r="5427" spans="1:26" x14ac:dyDescent="0.3">
      <c r="A5427" t="s">
        <v>7466</v>
      </c>
      <c r="B5427" t="s">
        <v>7287</v>
      </c>
      <c r="C5427">
        <v>81221</v>
      </c>
      <c r="D5427" t="str">
        <f>+VLOOKUP(C5427,Param!K:L,2,FALSE)</f>
        <v>MULTILEASE B.V.</v>
      </c>
      <c r="E5427" t="s">
        <v>7467</v>
      </c>
      <c r="F5427" t="s">
        <v>28</v>
      </c>
      <c r="G5427" t="s">
        <v>29</v>
      </c>
      <c r="H5427" s="5">
        <v>5407.48</v>
      </c>
      <c r="I5427" s="5">
        <v>5407.4660000000003</v>
      </c>
      <c r="J5427" s="5">
        <v>1.4000000000123599E-2</v>
      </c>
      <c r="K5427" s="5">
        <v>5407.48</v>
      </c>
      <c r="L5427" s="5">
        <v>0</v>
      </c>
      <c r="M5427" t="str">
        <f>IF(ISERROR(VLOOKUP(A5427,'[1]Ecart validé'!$A:$A,1,FALSE)),Z5427,"Ecart Validé")</f>
        <v>valid</v>
      </c>
      <c r="R5427" t="s">
        <v>30</v>
      </c>
      <c r="X5427"/>
      <c r="Y5427"/>
      <c r="Z5427" t="s">
        <v>31</v>
      </c>
    </row>
    <row r="5428" spans="1:26" x14ac:dyDescent="0.3">
      <c r="A5428" t="s">
        <v>7468</v>
      </c>
      <c r="B5428" t="s">
        <v>7287</v>
      </c>
      <c r="C5428">
        <v>81221</v>
      </c>
      <c r="D5428" t="str">
        <f>+VLOOKUP(C5428,Param!K:L,2,FALSE)</f>
        <v>MULTILEASE B.V.</v>
      </c>
      <c r="E5428" t="s">
        <v>7467</v>
      </c>
      <c r="F5428" t="s">
        <v>33</v>
      </c>
      <c r="G5428" t="s">
        <v>29</v>
      </c>
      <c r="H5428" s="5">
        <v>5782.03</v>
      </c>
      <c r="I5428" s="5">
        <v>5782.0219999999999</v>
      </c>
      <c r="J5428" s="5">
        <v>7.9999999998108199E-3</v>
      </c>
      <c r="K5428" s="5">
        <v>5782.03</v>
      </c>
      <c r="L5428" s="5">
        <v>0</v>
      </c>
      <c r="M5428" t="str">
        <f>IF(ISERROR(VLOOKUP(A5428,'[1]Ecart validé'!$A:$A,1,FALSE)),Z5428,"Ecart Validé")</f>
        <v>valid</v>
      </c>
      <c r="R5428" t="s">
        <v>30</v>
      </c>
      <c r="X5428"/>
      <c r="Y5428"/>
      <c r="Z5428" t="s">
        <v>31</v>
      </c>
    </row>
    <row r="5429" spans="1:26" x14ac:dyDescent="0.3">
      <c r="A5429" t="s">
        <v>7469</v>
      </c>
      <c r="B5429" t="s">
        <v>7287</v>
      </c>
      <c r="C5429">
        <v>81221</v>
      </c>
      <c r="D5429" t="str">
        <f>+VLOOKUP(C5429,Param!K:L,2,FALSE)</f>
        <v>MULTILEASE B.V.</v>
      </c>
      <c r="E5429" t="s">
        <v>7467</v>
      </c>
      <c r="F5429" t="s">
        <v>35</v>
      </c>
      <c r="G5429" t="s">
        <v>29</v>
      </c>
      <c r="H5429" s="5">
        <v>5643.2579999999998</v>
      </c>
      <c r="I5429" s="5">
        <v>5643.2579999999998</v>
      </c>
      <c r="J5429" s="5">
        <v>0</v>
      </c>
      <c r="K5429" s="5">
        <v>5643.2579999999998</v>
      </c>
      <c r="L5429" s="5">
        <v>0</v>
      </c>
      <c r="M5429" t="str">
        <f>IF(ISERROR(VLOOKUP(A5429,'[1]Ecart validé'!$A:$A,1,FALSE)),Z5429,"Ecart Validé")</f>
        <v>valid</v>
      </c>
      <c r="R5429" t="s">
        <v>30</v>
      </c>
      <c r="X5429"/>
      <c r="Y5429"/>
      <c r="Z5429" t="s">
        <v>31</v>
      </c>
    </row>
    <row r="5430" spans="1:26" x14ac:dyDescent="0.3">
      <c r="A5430" t="s">
        <v>7470</v>
      </c>
      <c r="B5430" t="s">
        <v>7287</v>
      </c>
      <c r="C5430">
        <v>81221</v>
      </c>
      <c r="D5430" t="str">
        <f>+VLOOKUP(C5430,Param!K:L,2,FALSE)</f>
        <v>MULTILEASE B.V.</v>
      </c>
      <c r="E5430" t="s">
        <v>7467</v>
      </c>
      <c r="F5430" t="s">
        <v>37</v>
      </c>
      <c r="G5430" t="s">
        <v>29</v>
      </c>
      <c r="H5430" s="5">
        <v>5655.5155000000004</v>
      </c>
      <c r="I5430" s="5">
        <v>5655.5155000000004</v>
      </c>
      <c r="J5430" s="5">
        <v>0</v>
      </c>
      <c r="K5430" s="5">
        <v>5655.5155000000004</v>
      </c>
      <c r="L5430" s="5">
        <v>0</v>
      </c>
      <c r="M5430" t="str">
        <f>IF(ISERROR(VLOOKUP(A5430,'[1]Ecart validé'!$A:$A,1,FALSE)),Z5430,"Ecart Validé")</f>
        <v>valid</v>
      </c>
      <c r="R5430" t="s">
        <v>30</v>
      </c>
      <c r="X5430"/>
      <c r="Y5430"/>
      <c r="Z5430" t="s">
        <v>31</v>
      </c>
    </row>
    <row r="5431" spans="1:26" x14ac:dyDescent="0.3">
      <c r="A5431" t="s">
        <v>7471</v>
      </c>
      <c r="B5431" t="s">
        <v>7287</v>
      </c>
      <c r="C5431">
        <v>82198</v>
      </c>
      <c r="D5431" t="str">
        <f>+VLOOKUP(C5431,Param!K:L,2,FALSE)</f>
        <v>NSF EURO CONSULTANTS BVBA</v>
      </c>
      <c r="E5431" t="s">
        <v>7472</v>
      </c>
      <c r="F5431" t="s">
        <v>28</v>
      </c>
      <c r="G5431" t="s">
        <v>29</v>
      </c>
      <c r="H5431" s="5">
        <v>82.1</v>
      </c>
      <c r="I5431" s="5">
        <v>82.108000000000004</v>
      </c>
      <c r="J5431" s="5">
        <v>-7.9999999999955593E-3</v>
      </c>
      <c r="K5431" s="5">
        <v>82.1</v>
      </c>
      <c r="L5431" s="5">
        <v>0</v>
      </c>
      <c r="M5431" t="str">
        <f>IF(ISERROR(VLOOKUP(A5431,'[1]Ecart validé'!$A:$A,1,FALSE)),Z5431,"Ecart Validé")</f>
        <v>valid</v>
      </c>
      <c r="R5431" t="s">
        <v>30</v>
      </c>
      <c r="X5431"/>
      <c r="Y5431"/>
      <c r="Z5431" t="s">
        <v>31</v>
      </c>
    </row>
    <row r="5432" spans="1:26" x14ac:dyDescent="0.3">
      <c r="A5432" t="s">
        <v>7473</v>
      </c>
      <c r="B5432" t="s">
        <v>7287</v>
      </c>
      <c r="C5432">
        <v>82198</v>
      </c>
      <c r="D5432" t="str">
        <f>+VLOOKUP(C5432,Param!K:L,2,FALSE)</f>
        <v>NSF EURO CONSULTANTS BVBA</v>
      </c>
      <c r="E5432" t="s">
        <v>7472</v>
      </c>
      <c r="F5432" t="s">
        <v>35</v>
      </c>
      <c r="G5432" t="s">
        <v>29</v>
      </c>
      <c r="H5432" s="5">
        <v>1254.24</v>
      </c>
      <c r="I5432" s="5">
        <v>1254.24</v>
      </c>
      <c r="J5432" s="5">
        <v>0</v>
      </c>
      <c r="K5432" s="5">
        <v>1254.24</v>
      </c>
      <c r="L5432" s="5">
        <v>0</v>
      </c>
      <c r="M5432" t="str">
        <f>IF(ISERROR(VLOOKUP(A5432,'[1]Ecart validé'!$A:$A,1,FALSE)),Z5432,"Ecart Validé")</f>
        <v>valid</v>
      </c>
      <c r="R5432" t="s">
        <v>30</v>
      </c>
      <c r="X5432"/>
      <c r="Y5432"/>
      <c r="Z5432" t="s">
        <v>31</v>
      </c>
    </row>
    <row r="5433" spans="1:26" x14ac:dyDescent="0.3">
      <c r="A5433" t="s">
        <v>7474</v>
      </c>
      <c r="B5433" t="s">
        <v>7287</v>
      </c>
      <c r="C5433">
        <v>82198</v>
      </c>
      <c r="D5433" t="str">
        <f>+VLOOKUP(C5433,Param!K:L,2,FALSE)</f>
        <v>NSF EURO CONSULTANTS BVBA</v>
      </c>
      <c r="E5433" t="s">
        <v>7472</v>
      </c>
      <c r="F5433" t="s">
        <v>37</v>
      </c>
      <c r="G5433" t="s">
        <v>29</v>
      </c>
      <c r="H5433" s="5">
        <v>490.16</v>
      </c>
      <c r="I5433" s="5">
        <v>490.16</v>
      </c>
      <c r="J5433" s="5">
        <v>5.6843418860808002E-14</v>
      </c>
      <c r="K5433" s="5">
        <v>490.16</v>
      </c>
      <c r="L5433" s="5">
        <v>0</v>
      </c>
      <c r="M5433" t="str">
        <f>IF(ISERROR(VLOOKUP(A5433,'[1]Ecart validé'!$A:$A,1,FALSE)),Z5433,"Ecart Validé")</f>
        <v>valid</v>
      </c>
      <c r="R5433" t="s">
        <v>30</v>
      </c>
      <c r="X5433"/>
      <c r="Y5433"/>
      <c r="Z5433" t="s">
        <v>31</v>
      </c>
    </row>
    <row r="5434" spans="1:26" x14ac:dyDescent="0.3">
      <c r="A5434" t="s">
        <v>7475</v>
      </c>
      <c r="B5434" t="s">
        <v>7287</v>
      </c>
      <c r="C5434">
        <v>98576</v>
      </c>
      <c r="D5434" t="str">
        <f>+VLOOKUP(C5434,Param!K:L,2,FALSE)</f>
        <v>ROMI LAUNDRY SERVICES</v>
      </c>
      <c r="E5434" t="s">
        <v>7476</v>
      </c>
      <c r="F5434" t="s">
        <v>28</v>
      </c>
      <c r="G5434" t="s">
        <v>29</v>
      </c>
      <c r="H5434" s="5">
        <v>1288.01</v>
      </c>
      <c r="I5434" s="5">
        <v>1288.0091</v>
      </c>
      <c r="J5434" s="5">
        <v>9.0000000000145497E-4</v>
      </c>
      <c r="K5434" s="5">
        <v>1288.01</v>
      </c>
      <c r="L5434" s="5">
        <v>0</v>
      </c>
      <c r="M5434" t="str">
        <f>IF(ISERROR(VLOOKUP(A5434,'[1]Ecart validé'!$A:$A,1,FALSE)),Z5434,"Ecart Validé")</f>
        <v>valid</v>
      </c>
      <c r="R5434" t="s">
        <v>30</v>
      </c>
      <c r="X5434"/>
      <c r="Y5434"/>
      <c r="Z5434" t="s">
        <v>31</v>
      </c>
    </row>
    <row r="5435" spans="1:26" x14ac:dyDescent="0.3">
      <c r="A5435" t="s">
        <v>7477</v>
      </c>
      <c r="B5435" t="s">
        <v>7287</v>
      </c>
      <c r="C5435">
        <v>98576</v>
      </c>
      <c r="D5435" t="str">
        <f>+VLOOKUP(C5435,Param!K:L,2,FALSE)</f>
        <v>ROMI LAUNDRY SERVICES</v>
      </c>
      <c r="E5435" t="s">
        <v>7476</v>
      </c>
      <c r="F5435" t="s">
        <v>33</v>
      </c>
      <c r="G5435" t="s">
        <v>29</v>
      </c>
      <c r="H5435" s="5">
        <v>11.12</v>
      </c>
      <c r="I5435" s="5">
        <v>11.118600000000001</v>
      </c>
      <c r="J5435" s="5">
        <v>1.3999999999985101E-3</v>
      </c>
      <c r="K5435" s="5">
        <v>11.12</v>
      </c>
      <c r="L5435" s="5">
        <v>0</v>
      </c>
      <c r="M5435" t="str">
        <f>IF(ISERROR(VLOOKUP(A5435,'[1]Ecart validé'!$A:$A,1,FALSE)),Z5435,"Ecart Validé")</f>
        <v>valid</v>
      </c>
      <c r="R5435" t="s">
        <v>30</v>
      </c>
      <c r="X5435"/>
      <c r="Y5435"/>
      <c r="Z5435" t="s">
        <v>31</v>
      </c>
    </row>
    <row r="5436" spans="1:26" x14ac:dyDescent="0.3">
      <c r="A5436" t="s">
        <v>7478</v>
      </c>
      <c r="B5436" t="s">
        <v>7287</v>
      </c>
      <c r="C5436">
        <v>98576</v>
      </c>
      <c r="D5436" t="str">
        <f>+VLOOKUP(C5436,Param!K:L,2,FALSE)</f>
        <v>ROMI LAUNDRY SERVICES</v>
      </c>
      <c r="E5436" t="s">
        <v>7476</v>
      </c>
      <c r="F5436" t="s">
        <v>35</v>
      </c>
      <c r="G5436" t="s">
        <v>29</v>
      </c>
      <c r="H5436" s="5">
        <v>588.98180400000001</v>
      </c>
      <c r="I5436" s="5">
        <v>588.98180000000002</v>
      </c>
      <c r="J5436" s="5">
        <v>3.99999998990097E-6</v>
      </c>
      <c r="K5436" s="5">
        <v>588.98180400000001</v>
      </c>
      <c r="L5436" s="5">
        <v>0</v>
      </c>
      <c r="M5436" t="str">
        <f>IF(ISERROR(VLOOKUP(A5436,'[1]Ecart validé'!$A:$A,1,FALSE)),Z5436,"Ecart Validé")</f>
        <v>valid</v>
      </c>
      <c r="R5436" t="s">
        <v>30</v>
      </c>
      <c r="X5436"/>
      <c r="Y5436"/>
      <c r="Z5436" t="s">
        <v>31</v>
      </c>
    </row>
    <row r="5437" spans="1:26" x14ac:dyDescent="0.3">
      <c r="A5437" t="s">
        <v>7479</v>
      </c>
      <c r="B5437" t="s">
        <v>7287</v>
      </c>
      <c r="C5437">
        <v>98576</v>
      </c>
      <c r="D5437" t="str">
        <f>+VLOOKUP(C5437,Param!K:L,2,FALSE)</f>
        <v>ROMI LAUNDRY SERVICES</v>
      </c>
      <c r="E5437" t="s">
        <v>7476</v>
      </c>
      <c r="F5437" t="s">
        <v>37</v>
      </c>
      <c r="G5437" t="s">
        <v>29</v>
      </c>
      <c r="H5437" s="5">
        <v>372.28</v>
      </c>
      <c r="I5437" s="5">
        <v>372.28199999999998</v>
      </c>
      <c r="J5437" s="5">
        <v>-2.0000000000095402E-3</v>
      </c>
      <c r="K5437" s="5">
        <v>372.28</v>
      </c>
      <c r="L5437" s="5">
        <v>0</v>
      </c>
      <c r="M5437" t="str">
        <f>IF(ISERROR(VLOOKUP(A5437,'[1]Ecart validé'!$A:$A,1,FALSE)),Z5437,"Ecart Validé")</f>
        <v>valid</v>
      </c>
      <c r="R5437" t="s">
        <v>30</v>
      </c>
      <c r="X5437"/>
      <c r="Y5437"/>
      <c r="Z5437" t="s">
        <v>31</v>
      </c>
    </row>
    <row r="5438" spans="1:26" x14ac:dyDescent="0.3">
      <c r="A5438" t="s">
        <v>7480</v>
      </c>
      <c r="B5438" t="s">
        <v>7287</v>
      </c>
      <c r="C5438">
        <v>98783</v>
      </c>
      <c r="D5438" t="str">
        <f>+VLOOKUP(C5438,Param!K:L,2,FALSE)</f>
        <v>CSU CLEANING SERVICES B.V.</v>
      </c>
      <c r="E5438" t="s">
        <v>7481</v>
      </c>
      <c r="F5438" t="s">
        <v>28</v>
      </c>
      <c r="G5438" t="s">
        <v>29</v>
      </c>
      <c r="H5438" s="5">
        <v>31712.66</v>
      </c>
      <c r="I5438" s="5">
        <v>31712.6538</v>
      </c>
      <c r="J5438" s="5">
        <v>6.2000000034458901E-3</v>
      </c>
      <c r="K5438" s="5">
        <v>31712.66</v>
      </c>
      <c r="L5438" s="5">
        <v>0</v>
      </c>
      <c r="M5438" t="str">
        <f>IF(ISERROR(VLOOKUP(A5438,'[1]Ecart validé'!$A:$A,1,FALSE)),Z5438,"Ecart Validé")</f>
        <v>valid</v>
      </c>
      <c r="R5438" t="s">
        <v>30</v>
      </c>
      <c r="X5438"/>
      <c r="Y5438"/>
      <c r="Z5438" t="s">
        <v>31</v>
      </c>
    </row>
    <row r="5439" spans="1:26" x14ac:dyDescent="0.3">
      <c r="A5439" t="s">
        <v>7482</v>
      </c>
      <c r="B5439" t="s">
        <v>7287</v>
      </c>
      <c r="C5439">
        <v>98783</v>
      </c>
      <c r="D5439" t="str">
        <f>+VLOOKUP(C5439,Param!K:L,2,FALSE)</f>
        <v>CSU CLEANING SERVICES B.V.</v>
      </c>
      <c r="E5439" t="s">
        <v>7481</v>
      </c>
      <c r="F5439" t="s">
        <v>33</v>
      </c>
      <c r="G5439" t="s">
        <v>29</v>
      </c>
      <c r="H5439" s="5">
        <v>3557.75</v>
      </c>
      <c r="I5439" s="5">
        <v>3557.7564000000002</v>
      </c>
      <c r="J5439" s="5">
        <v>-6.3999999997577097E-3</v>
      </c>
      <c r="K5439" s="5">
        <v>3557.75</v>
      </c>
      <c r="L5439" s="5">
        <v>0</v>
      </c>
      <c r="M5439" t="str">
        <f>IF(ISERROR(VLOOKUP(A5439,'[1]Ecart validé'!$A:$A,1,FALSE)),Z5439,"Ecart Validé")</f>
        <v>valid</v>
      </c>
      <c r="R5439" t="s">
        <v>30</v>
      </c>
      <c r="X5439"/>
      <c r="Y5439"/>
      <c r="Z5439" t="s">
        <v>31</v>
      </c>
    </row>
    <row r="5440" spans="1:26" x14ac:dyDescent="0.3">
      <c r="A5440" t="s">
        <v>7483</v>
      </c>
      <c r="B5440" t="s">
        <v>7287</v>
      </c>
      <c r="C5440">
        <v>98783</v>
      </c>
      <c r="D5440" t="str">
        <f>+VLOOKUP(C5440,Param!K:L,2,FALSE)</f>
        <v>CSU CLEANING SERVICES B.V.</v>
      </c>
      <c r="E5440" t="s">
        <v>7481</v>
      </c>
      <c r="F5440" t="s">
        <v>35</v>
      </c>
      <c r="G5440" t="s">
        <v>29</v>
      </c>
      <c r="H5440" s="5">
        <v>12629.949999999901</v>
      </c>
      <c r="I5440" s="5">
        <v>12629.954900000001</v>
      </c>
      <c r="J5440" s="5">
        <v>-4.9000000017258502E-3</v>
      </c>
      <c r="K5440" s="5">
        <v>12629.949999999901</v>
      </c>
      <c r="L5440" s="5">
        <v>0</v>
      </c>
      <c r="M5440" t="str">
        <f>IF(ISERROR(VLOOKUP(A5440,'[1]Ecart validé'!$A:$A,1,FALSE)),Z5440,"Ecart Validé")</f>
        <v>valid</v>
      </c>
      <c r="R5440" t="s">
        <v>30</v>
      </c>
      <c r="X5440"/>
      <c r="Y5440"/>
      <c r="Z5440" t="s">
        <v>31</v>
      </c>
    </row>
    <row r="5441" spans="1:26" x14ac:dyDescent="0.3">
      <c r="A5441" t="s">
        <v>7484</v>
      </c>
      <c r="B5441" t="s">
        <v>7287</v>
      </c>
      <c r="C5441">
        <v>98783</v>
      </c>
      <c r="D5441" t="str">
        <f>+VLOOKUP(C5441,Param!K:L,2,FALSE)</f>
        <v>CSU CLEANING SERVICES B.V.</v>
      </c>
      <c r="E5441" t="s">
        <v>7481</v>
      </c>
      <c r="F5441" t="s">
        <v>37</v>
      </c>
      <c r="G5441" t="s">
        <v>29</v>
      </c>
      <c r="H5441" s="5">
        <v>10618.43</v>
      </c>
      <c r="I5441" s="5">
        <v>10618.437</v>
      </c>
      <c r="J5441" s="5">
        <v>-6.9999999996070896E-3</v>
      </c>
      <c r="K5441" s="5">
        <v>10618.43</v>
      </c>
      <c r="L5441" s="5">
        <v>0</v>
      </c>
      <c r="M5441" t="str">
        <f>IF(ISERROR(VLOOKUP(A5441,'[1]Ecart validé'!$A:$A,1,FALSE)),Z5441,"Ecart Validé")</f>
        <v>valid</v>
      </c>
      <c r="R5441" t="s">
        <v>30</v>
      </c>
      <c r="X5441"/>
      <c r="Y5441"/>
      <c r="Z5441" t="s">
        <v>31</v>
      </c>
    </row>
    <row r="5442" spans="1:26" x14ac:dyDescent="0.3">
      <c r="A5442" t="s">
        <v>7485</v>
      </c>
      <c r="B5442" t="s">
        <v>7287</v>
      </c>
      <c r="C5442">
        <v>98784</v>
      </c>
      <c r="D5442" t="str">
        <f>+VLOOKUP(C5442,Param!K:L,2,FALSE)</f>
        <v>GROUP-F CLEANING (FORMER EW CLEANING)</v>
      </c>
      <c r="E5442" t="s">
        <v>7486</v>
      </c>
      <c r="F5442" t="s">
        <v>28</v>
      </c>
      <c r="G5442" t="s">
        <v>29</v>
      </c>
      <c r="H5442" s="5">
        <v>3974.33</v>
      </c>
      <c r="I5442" s="5">
        <v>3974.3319000000001</v>
      </c>
      <c r="J5442" s="5">
        <v>-1.9000000002051801E-3</v>
      </c>
      <c r="K5442" s="5">
        <v>3974.33</v>
      </c>
      <c r="L5442" s="5">
        <v>0</v>
      </c>
      <c r="M5442" t="str">
        <f>IF(ISERROR(VLOOKUP(A5442,'[1]Ecart validé'!$A:$A,1,FALSE)),Z5442,"Ecart Validé")</f>
        <v>valid</v>
      </c>
      <c r="R5442" t="s">
        <v>30</v>
      </c>
      <c r="X5442"/>
      <c r="Y5442"/>
      <c r="Z5442" t="s">
        <v>31</v>
      </c>
    </row>
    <row r="5443" spans="1:26" x14ac:dyDescent="0.3">
      <c r="A5443" t="s">
        <v>7487</v>
      </c>
      <c r="B5443" t="s">
        <v>7287</v>
      </c>
      <c r="C5443">
        <v>98784</v>
      </c>
      <c r="D5443" t="str">
        <f>+VLOOKUP(C5443,Param!K:L,2,FALSE)</f>
        <v>GROUP-F CLEANING (FORMER EW CLEANING)</v>
      </c>
      <c r="E5443" t="s">
        <v>7486</v>
      </c>
      <c r="F5443" t="s">
        <v>33</v>
      </c>
      <c r="G5443" t="s">
        <v>29</v>
      </c>
      <c r="H5443" s="5">
        <v>257.03262599999999</v>
      </c>
      <c r="I5443" s="5">
        <v>257.0326</v>
      </c>
      <c r="J5443" s="5">
        <v>2.5999999991199699E-5</v>
      </c>
      <c r="K5443" s="5">
        <v>257.03262599999999</v>
      </c>
      <c r="L5443" s="5">
        <v>0</v>
      </c>
      <c r="M5443" t="str">
        <f>IF(ISERROR(VLOOKUP(A5443,'[1]Ecart validé'!$A:$A,1,FALSE)),Z5443,"Ecart Validé")</f>
        <v>valid</v>
      </c>
      <c r="R5443" t="s">
        <v>30</v>
      </c>
      <c r="X5443"/>
      <c r="Y5443"/>
      <c r="Z5443" t="s">
        <v>31</v>
      </c>
    </row>
    <row r="5444" spans="1:26" x14ac:dyDescent="0.3">
      <c r="A5444" t="s">
        <v>7488</v>
      </c>
      <c r="B5444" t="s">
        <v>7287</v>
      </c>
      <c r="C5444">
        <v>98784</v>
      </c>
      <c r="D5444" t="str">
        <f>+VLOOKUP(C5444,Param!K:L,2,FALSE)</f>
        <v>GROUP-F CLEANING (FORMER EW CLEANING)</v>
      </c>
      <c r="E5444" t="s">
        <v>7486</v>
      </c>
      <c r="F5444" t="s">
        <v>35</v>
      </c>
      <c r="G5444" t="s">
        <v>29</v>
      </c>
      <c r="H5444" s="5">
        <v>332.36</v>
      </c>
      <c r="I5444" s="5">
        <v>332.36070000000001</v>
      </c>
      <c r="J5444" s="5">
        <v>-6.9999999999481501E-4</v>
      </c>
      <c r="K5444" s="5">
        <v>332.36</v>
      </c>
      <c r="L5444" s="5">
        <v>0</v>
      </c>
      <c r="M5444" t="str">
        <f>IF(ISERROR(VLOOKUP(A5444,'[1]Ecart validé'!$A:$A,1,FALSE)),Z5444,"Ecart Validé")</f>
        <v>valid</v>
      </c>
      <c r="R5444" t="s">
        <v>30</v>
      </c>
      <c r="X5444"/>
      <c r="Y5444"/>
      <c r="Z5444" t="s">
        <v>31</v>
      </c>
    </row>
    <row r="5445" spans="1:26" x14ac:dyDescent="0.3">
      <c r="A5445" t="s">
        <v>7489</v>
      </c>
      <c r="B5445" t="s">
        <v>7287</v>
      </c>
      <c r="C5445">
        <v>98784</v>
      </c>
      <c r="D5445" t="str">
        <f>+VLOOKUP(C5445,Param!K:L,2,FALSE)</f>
        <v>GROUP-F CLEANING (FORMER EW CLEANING)</v>
      </c>
      <c r="E5445" t="s">
        <v>7486</v>
      </c>
      <c r="F5445" t="s">
        <v>37</v>
      </c>
      <c r="G5445" t="s">
        <v>29</v>
      </c>
      <c r="H5445" s="5">
        <v>256.45999999999998</v>
      </c>
      <c r="I5445" s="5">
        <v>256.46899999999999</v>
      </c>
      <c r="J5445" s="5">
        <v>-9.0000000000145502E-3</v>
      </c>
      <c r="K5445" s="5">
        <v>256.45999999999998</v>
      </c>
      <c r="L5445" s="5">
        <v>0</v>
      </c>
      <c r="M5445" t="str">
        <f>IF(ISERROR(VLOOKUP(A5445,'[1]Ecart validé'!$A:$A,1,FALSE)),Z5445,"Ecart Validé")</f>
        <v>valid</v>
      </c>
      <c r="R5445" t="s">
        <v>30</v>
      </c>
      <c r="X5445"/>
      <c r="Y5445"/>
      <c r="Z5445" t="s">
        <v>31</v>
      </c>
    </row>
    <row r="5446" spans="1:26" x14ac:dyDescent="0.3">
      <c r="A5446" t="s">
        <v>7490</v>
      </c>
      <c r="B5446" t="s">
        <v>7287</v>
      </c>
      <c r="C5446">
        <v>101938</v>
      </c>
      <c r="D5446" t="str">
        <f>+VLOOKUP(C5446,Param!K:L,2,FALSE)</f>
        <v>XL STUDENTEN UITZENDBUREAU B.V.</v>
      </c>
      <c r="E5446" t="s">
        <v>7491</v>
      </c>
      <c r="F5446" t="s">
        <v>28</v>
      </c>
      <c r="G5446" t="s">
        <v>29</v>
      </c>
      <c r="H5446" s="5">
        <v>801.33999999999901</v>
      </c>
      <c r="I5446" s="5">
        <v>801.32860000000005</v>
      </c>
      <c r="J5446" s="5">
        <v>1.13999999998668E-2</v>
      </c>
      <c r="K5446" s="5">
        <v>801.33999999999901</v>
      </c>
      <c r="L5446" s="5">
        <v>0</v>
      </c>
      <c r="M5446" t="str">
        <f>IF(ISERROR(VLOOKUP(A5446,'[1]Ecart validé'!$A:$A,1,FALSE)),Z5446,"Ecart Validé")</f>
        <v>valid</v>
      </c>
      <c r="R5446" t="s">
        <v>30</v>
      </c>
      <c r="X5446"/>
      <c r="Y5446"/>
      <c r="Z5446" t="s">
        <v>31</v>
      </c>
    </row>
    <row r="5447" spans="1:26" x14ac:dyDescent="0.3">
      <c r="A5447" t="s">
        <v>7492</v>
      </c>
      <c r="B5447" t="s">
        <v>7287</v>
      </c>
      <c r="C5447">
        <v>101938</v>
      </c>
      <c r="D5447" t="str">
        <f>+VLOOKUP(C5447,Param!K:L,2,FALSE)</f>
        <v>XL STUDENTEN UITZENDBUREAU B.V.</v>
      </c>
      <c r="E5447" t="s">
        <v>7491</v>
      </c>
      <c r="F5447" t="s">
        <v>33</v>
      </c>
      <c r="G5447" t="s">
        <v>29</v>
      </c>
      <c r="H5447" s="5">
        <v>4.93</v>
      </c>
      <c r="I5447" s="5">
        <v>4.93</v>
      </c>
      <c r="J5447" s="5">
        <v>0</v>
      </c>
      <c r="K5447" s="5">
        <v>4.93</v>
      </c>
      <c r="L5447" s="5">
        <v>0</v>
      </c>
      <c r="M5447" t="str">
        <f>IF(ISERROR(VLOOKUP(A5447,'[1]Ecart validé'!$A:$A,1,FALSE)),Z5447,"Ecart Validé")</f>
        <v>valid</v>
      </c>
      <c r="R5447" t="s">
        <v>30</v>
      </c>
      <c r="X5447"/>
      <c r="Y5447"/>
      <c r="Z5447" t="s">
        <v>31</v>
      </c>
    </row>
    <row r="5448" spans="1:26" x14ac:dyDescent="0.3">
      <c r="A5448" t="s">
        <v>7493</v>
      </c>
      <c r="B5448" t="s">
        <v>7287</v>
      </c>
      <c r="C5448">
        <v>101938</v>
      </c>
      <c r="D5448" t="str">
        <f>+VLOOKUP(C5448,Param!K:L,2,FALSE)</f>
        <v>XL STUDENTEN UITZENDBUREAU B.V.</v>
      </c>
      <c r="E5448" t="s">
        <v>7491</v>
      </c>
      <c r="F5448" t="s">
        <v>35</v>
      </c>
      <c r="G5448" t="s">
        <v>29</v>
      </c>
      <c r="H5448" s="5">
        <v>4.66</v>
      </c>
      <c r="I5448" s="5">
        <v>4.6643999999999997</v>
      </c>
      <c r="J5448" s="5">
        <v>-4.3999999999995102E-3</v>
      </c>
      <c r="K5448" s="5">
        <v>4.66</v>
      </c>
      <c r="L5448" s="5">
        <v>0</v>
      </c>
      <c r="M5448" t="str">
        <f>IF(ISERROR(VLOOKUP(A5448,'[1]Ecart validé'!$A:$A,1,FALSE)),Z5448,"Ecart Validé")</f>
        <v>valid</v>
      </c>
      <c r="R5448" t="s">
        <v>30</v>
      </c>
      <c r="X5448"/>
      <c r="Y5448"/>
      <c r="Z5448" t="s">
        <v>31</v>
      </c>
    </row>
    <row r="5449" spans="1:26" x14ac:dyDescent="0.3">
      <c r="A5449" t="s">
        <v>7494</v>
      </c>
      <c r="B5449" t="s">
        <v>7287</v>
      </c>
      <c r="C5449">
        <v>101938</v>
      </c>
      <c r="D5449" t="str">
        <f>+VLOOKUP(C5449,Param!K:L,2,FALSE)</f>
        <v>XL STUDENTEN UITZENDBUREAU B.V.</v>
      </c>
      <c r="E5449" t="s">
        <v>7491</v>
      </c>
      <c r="F5449" t="s">
        <v>37</v>
      </c>
      <c r="G5449" t="s">
        <v>29</v>
      </c>
      <c r="H5449" s="5">
        <v>49.71</v>
      </c>
      <c r="I5449" s="5">
        <v>49.716999999999999</v>
      </c>
      <c r="J5449" s="5">
        <v>-6.9999999999978899E-3</v>
      </c>
      <c r="K5449" s="5">
        <v>49.71</v>
      </c>
      <c r="L5449" s="5">
        <v>0</v>
      </c>
      <c r="M5449" t="str">
        <f>IF(ISERROR(VLOOKUP(A5449,'[1]Ecart validé'!$A:$A,1,FALSE)),Z5449,"Ecart Validé")</f>
        <v>valid</v>
      </c>
      <c r="R5449" t="s">
        <v>30</v>
      </c>
      <c r="X5449"/>
      <c r="Y5449"/>
      <c r="Z5449" t="s">
        <v>31</v>
      </c>
    </row>
    <row r="5450" spans="1:26" x14ac:dyDescent="0.3">
      <c r="A5450" t="s">
        <v>7495</v>
      </c>
      <c r="B5450" t="s">
        <v>7287</v>
      </c>
      <c r="C5450">
        <v>102543</v>
      </c>
      <c r="D5450" t="str">
        <f>+VLOOKUP(C5450,Param!K:L,2,FALSE)</f>
        <v>EIPRO-VERMARKTUNG GMBH &amp; CO. KG</v>
      </c>
      <c r="E5450" t="s">
        <v>7496</v>
      </c>
      <c r="F5450" t="s">
        <v>51</v>
      </c>
      <c r="G5450" t="s">
        <v>29</v>
      </c>
      <c r="H5450" s="5">
        <v>4143</v>
      </c>
      <c r="I5450" s="5">
        <v>4143</v>
      </c>
      <c r="J5450" s="5">
        <v>0</v>
      </c>
      <c r="K5450" s="5">
        <v>4143</v>
      </c>
      <c r="L5450" s="5">
        <v>0</v>
      </c>
      <c r="M5450" t="str">
        <f>IF(ISERROR(VLOOKUP(A5450,'[1]Ecart validé'!$A:$A,1,FALSE)),Z5450,"Ecart Validé")</f>
        <v>valid</v>
      </c>
      <c r="R5450" t="s">
        <v>30</v>
      </c>
      <c r="X5450"/>
      <c r="Y5450"/>
      <c r="Z5450" t="s">
        <v>31</v>
      </c>
    </row>
    <row r="5451" spans="1:26" x14ac:dyDescent="0.3">
      <c r="A5451" t="s">
        <v>7497</v>
      </c>
      <c r="B5451" t="s">
        <v>7287</v>
      </c>
      <c r="C5451">
        <v>119951</v>
      </c>
      <c r="D5451" t="str">
        <f>+VLOOKUP(C5451,Param!K:L,2,FALSE)</f>
        <v>ENGIE ENERGIE NEDERLAND N.V.</v>
      </c>
      <c r="E5451" t="s">
        <v>7498</v>
      </c>
      <c r="F5451" t="s">
        <v>33</v>
      </c>
      <c r="G5451" t="s">
        <v>29</v>
      </c>
      <c r="H5451" s="5">
        <v>29285.919999999998</v>
      </c>
      <c r="I5451" s="5">
        <v>29285.919999999998</v>
      </c>
      <c r="J5451" s="5">
        <v>0</v>
      </c>
      <c r="K5451" s="5">
        <v>29285.919999999998</v>
      </c>
      <c r="L5451" s="5">
        <v>0</v>
      </c>
      <c r="M5451" t="str">
        <f>IF(ISERROR(VLOOKUP(A5451,'[1]Ecart validé'!$A:$A,1,FALSE)),Z5451,"Ecart Validé")</f>
        <v>valid</v>
      </c>
      <c r="R5451" t="s">
        <v>30</v>
      </c>
      <c r="X5451"/>
      <c r="Y5451"/>
      <c r="Z5451" t="s">
        <v>31</v>
      </c>
    </row>
    <row r="5452" spans="1:26" x14ac:dyDescent="0.3">
      <c r="A5452" t="s">
        <v>7499</v>
      </c>
      <c r="B5452" t="s">
        <v>7287</v>
      </c>
      <c r="C5452">
        <v>119951</v>
      </c>
      <c r="D5452" t="str">
        <f>+VLOOKUP(C5452,Param!K:L,2,FALSE)</f>
        <v>ENGIE ENERGIE NEDERLAND N.V.</v>
      </c>
      <c r="E5452" t="s">
        <v>7498</v>
      </c>
      <c r="F5452" t="s">
        <v>37</v>
      </c>
      <c r="G5452" t="s">
        <v>29</v>
      </c>
      <c r="H5452" s="5">
        <v>14164.92</v>
      </c>
      <c r="I5452" s="5">
        <v>14164.92</v>
      </c>
      <c r="J5452" s="5">
        <v>0</v>
      </c>
      <c r="K5452" s="5">
        <v>14164.92</v>
      </c>
      <c r="L5452" s="5">
        <v>0</v>
      </c>
      <c r="M5452" t="str">
        <f>IF(ISERROR(VLOOKUP(A5452,'[1]Ecart validé'!$A:$A,1,FALSE)),Z5452,"Ecart Validé")</f>
        <v>valid</v>
      </c>
      <c r="R5452" t="s">
        <v>30</v>
      </c>
      <c r="X5452"/>
      <c r="Y5452"/>
      <c r="Z5452" t="s">
        <v>31</v>
      </c>
    </row>
    <row r="5453" spans="1:26" x14ac:dyDescent="0.3">
      <c r="A5453" t="s">
        <v>7500</v>
      </c>
      <c r="B5453" t="s">
        <v>7287</v>
      </c>
      <c r="C5453">
        <v>190018</v>
      </c>
      <c r="D5453" t="str">
        <f>+VLOOKUP(C5453,Param!K:L,2,FALSE)</f>
        <v>VAN GELDER RIDDERKERK B.V.</v>
      </c>
      <c r="E5453" t="s">
        <v>7501</v>
      </c>
      <c r="F5453" t="s">
        <v>28</v>
      </c>
      <c r="G5453" t="s">
        <v>29</v>
      </c>
      <c r="H5453" s="5">
        <v>13740.619999999901</v>
      </c>
      <c r="I5453" s="5">
        <v>13740.624100000001</v>
      </c>
      <c r="J5453" s="5">
        <v>-4.1000000019266701E-3</v>
      </c>
      <c r="K5453" s="5">
        <v>13740.619999999901</v>
      </c>
      <c r="L5453" s="5">
        <v>0</v>
      </c>
      <c r="M5453" t="str">
        <f>IF(ISERROR(VLOOKUP(A5453,'[1]Ecart validé'!$A:$A,1,FALSE)),Z5453,"Ecart Validé")</f>
        <v>valid</v>
      </c>
      <c r="R5453" t="s">
        <v>30</v>
      </c>
      <c r="X5453"/>
      <c r="Y5453"/>
      <c r="Z5453" t="s">
        <v>31</v>
      </c>
    </row>
    <row r="5454" spans="1:26" x14ac:dyDescent="0.3">
      <c r="A5454" t="s">
        <v>7502</v>
      </c>
      <c r="B5454" t="s">
        <v>7287</v>
      </c>
      <c r="C5454">
        <v>190018</v>
      </c>
      <c r="D5454" t="str">
        <f>+VLOOKUP(C5454,Param!K:L,2,FALSE)</f>
        <v>VAN GELDER RIDDERKERK B.V.</v>
      </c>
      <c r="E5454" t="s">
        <v>7501</v>
      </c>
      <c r="F5454" t="s">
        <v>33</v>
      </c>
      <c r="G5454" t="s">
        <v>29</v>
      </c>
      <c r="H5454" s="5">
        <v>1889.3999999999901</v>
      </c>
      <c r="I5454" s="5">
        <v>1889.3889999999999</v>
      </c>
      <c r="J5454" s="5">
        <v>1.0999999999967199E-2</v>
      </c>
      <c r="K5454" s="5">
        <v>1889.3999999999901</v>
      </c>
      <c r="L5454" s="5">
        <v>0</v>
      </c>
      <c r="M5454" t="str">
        <f>IF(ISERROR(VLOOKUP(A5454,'[1]Ecart validé'!$A:$A,1,FALSE)),Z5454,"Ecart Validé")</f>
        <v>valid</v>
      </c>
      <c r="R5454" t="s">
        <v>30</v>
      </c>
      <c r="X5454"/>
      <c r="Y5454"/>
      <c r="Z5454" t="s">
        <v>31</v>
      </c>
    </row>
    <row r="5455" spans="1:26" x14ac:dyDescent="0.3">
      <c r="A5455" t="s">
        <v>7503</v>
      </c>
      <c r="B5455" t="s">
        <v>7287</v>
      </c>
      <c r="C5455">
        <v>190018</v>
      </c>
      <c r="D5455" t="str">
        <f>+VLOOKUP(C5455,Param!K:L,2,FALSE)</f>
        <v>VAN GELDER RIDDERKERK B.V.</v>
      </c>
      <c r="E5455" t="s">
        <v>7501</v>
      </c>
      <c r="F5455" t="s">
        <v>35</v>
      </c>
      <c r="G5455" t="s">
        <v>29</v>
      </c>
      <c r="H5455" s="5">
        <v>5580.4003199999997</v>
      </c>
      <c r="I5455" s="5">
        <v>5580.4002</v>
      </c>
      <c r="J5455" s="5">
        <v>1.19999999697029E-4</v>
      </c>
      <c r="K5455" s="5">
        <v>5580.4003199999997</v>
      </c>
      <c r="L5455" s="5">
        <v>0</v>
      </c>
      <c r="M5455" t="str">
        <f>IF(ISERROR(VLOOKUP(A5455,'[1]Ecart validé'!$A:$A,1,FALSE)),Z5455,"Ecart Validé")</f>
        <v>valid</v>
      </c>
      <c r="R5455" t="s">
        <v>30</v>
      </c>
      <c r="X5455"/>
      <c r="Y5455"/>
      <c r="Z5455" t="s">
        <v>31</v>
      </c>
    </row>
    <row r="5456" spans="1:26" x14ac:dyDescent="0.3">
      <c r="A5456" t="s">
        <v>7504</v>
      </c>
      <c r="B5456" t="s">
        <v>7287</v>
      </c>
      <c r="C5456">
        <v>190018</v>
      </c>
      <c r="D5456" t="str">
        <f>+VLOOKUP(C5456,Param!K:L,2,FALSE)</f>
        <v>VAN GELDER RIDDERKERK B.V.</v>
      </c>
      <c r="E5456" t="s">
        <v>7501</v>
      </c>
      <c r="F5456" t="s">
        <v>37</v>
      </c>
      <c r="G5456" t="s">
        <v>29</v>
      </c>
      <c r="H5456" s="5">
        <v>3296.23</v>
      </c>
      <c r="I5456" s="5">
        <v>3296.2379000000001</v>
      </c>
      <c r="J5456" s="5">
        <v>-7.9000000000633008E-3</v>
      </c>
      <c r="K5456" s="5">
        <v>3296.23</v>
      </c>
      <c r="L5456" s="5">
        <v>0</v>
      </c>
      <c r="M5456" t="str">
        <f>IF(ISERROR(VLOOKUP(A5456,'[1]Ecart validé'!$A:$A,1,FALSE)),Z5456,"Ecart Validé")</f>
        <v>valid</v>
      </c>
      <c r="R5456" t="s">
        <v>30</v>
      </c>
      <c r="X5456"/>
      <c r="Y5456"/>
      <c r="Z5456" t="s">
        <v>31</v>
      </c>
    </row>
    <row r="5457" spans="1:26" x14ac:dyDescent="0.3">
      <c r="A5457" t="s">
        <v>7505</v>
      </c>
      <c r="B5457" t="s">
        <v>7287</v>
      </c>
      <c r="C5457">
        <v>191881</v>
      </c>
      <c r="D5457" t="str">
        <f>+VLOOKUP(C5457,Param!K:L,2,FALSE)</f>
        <v>BLYCOLIN TEXTILE SERVICES B.V.</v>
      </c>
      <c r="E5457" t="s">
        <v>7506</v>
      </c>
      <c r="F5457" t="s">
        <v>28</v>
      </c>
      <c r="G5457" t="s">
        <v>29</v>
      </c>
      <c r="H5457" s="5">
        <v>25008.91</v>
      </c>
      <c r="I5457" s="5">
        <v>25008.912199999999</v>
      </c>
      <c r="J5457" s="5">
        <v>-2.1999999917170499E-3</v>
      </c>
      <c r="K5457" s="5">
        <v>25008.91</v>
      </c>
      <c r="L5457" s="5">
        <v>0</v>
      </c>
      <c r="M5457" t="str">
        <f>IF(ISERROR(VLOOKUP(A5457,'[1]Ecart validé'!$A:$A,1,FALSE)),Z5457,"Ecart Validé")</f>
        <v>valid</v>
      </c>
      <c r="R5457" t="s">
        <v>30</v>
      </c>
      <c r="X5457"/>
      <c r="Y5457"/>
      <c r="Z5457" t="s">
        <v>31</v>
      </c>
    </row>
    <row r="5458" spans="1:26" x14ac:dyDescent="0.3">
      <c r="A5458" t="s">
        <v>7507</v>
      </c>
      <c r="B5458" t="s">
        <v>7287</v>
      </c>
      <c r="C5458">
        <v>191881</v>
      </c>
      <c r="D5458" t="str">
        <f>+VLOOKUP(C5458,Param!K:L,2,FALSE)</f>
        <v>BLYCOLIN TEXTILE SERVICES B.V.</v>
      </c>
      <c r="E5458" t="s">
        <v>7506</v>
      </c>
      <c r="F5458" t="s">
        <v>33</v>
      </c>
      <c r="G5458" t="s">
        <v>29</v>
      </c>
      <c r="H5458" s="5">
        <v>2634.69</v>
      </c>
      <c r="I5458" s="5">
        <v>2634.7136999999998</v>
      </c>
      <c r="J5458" s="5">
        <v>-2.3699999999280401E-2</v>
      </c>
      <c r="K5458" s="5">
        <v>2634.69</v>
      </c>
      <c r="L5458" s="5">
        <v>0</v>
      </c>
      <c r="M5458" t="str">
        <f>IF(ISERROR(VLOOKUP(A5458,'[1]Ecart validé'!$A:$A,1,FALSE)),Z5458,"Ecart Validé")</f>
        <v>valid</v>
      </c>
      <c r="R5458" t="s">
        <v>30</v>
      </c>
      <c r="X5458"/>
      <c r="Y5458"/>
      <c r="Z5458" t="s">
        <v>31</v>
      </c>
    </row>
    <row r="5459" spans="1:26" x14ac:dyDescent="0.3">
      <c r="A5459" t="s">
        <v>7508</v>
      </c>
      <c r="B5459" t="s">
        <v>7287</v>
      </c>
      <c r="C5459">
        <v>191881</v>
      </c>
      <c r="D5459" t="str">
        <f>+VLOOKUP(C5459,Param!K:L,2,FALSE)</f>
        <v>BLYCOLIN TEXTILE SERVICES B.V.</v>
      </c>
      <c r="E5459" t="s">
        <v>7506</v>
      </c>
      <c r="F5459" t="s">
        <v>35</v>
      </c>
      <c r="G5459" t="s">
        <v>29</v>
      </c>
      <c r="H5459" s="5">
        <v>15846.2736</v>
      </c>
      <c r="I5459" s="5">
        <v>15846.2736</v>
      </c>
      <c r="J5459" s="5">
        <v>0</v>
      </c>
      <c r="K5459" s="5">
        <v>15846.2736</v>
      </c>
      <c r="L5459" s="5">
        <v>0</v>
      </c>
      <c r="M5459" t="str">
        <f>IF(ISERROR(VLOOKUP(A5459,'[1]Ecart validé'!$A:$A,1,FALSE)),Z5459,"Ecart Validé")</f>
        <v>valid</v>
      </c>
      <c r="R5459" t="s">
        <v>30</v>
      </c>
      <c r="X5459"/>
      <c r="Y5459"/>
      <c r="Z5459" t="s">
        <v>31</v>
      </c>
    </row>
    <row r="5460" spans="1:26" x14ac:dyDescent="0.3">
      <c r="A5460" t="s">
        <v>7509</v>
      </c>
      <c r="B5460" t="s">
        <v>7287</v>
      </c>
      <c r="C5460">
        <v>191881</v>
      </c>
      <c r="D5460" t="str">
        <f>+VLOOKUP(C5460,Param!K:L,2,FALSE)</f>
        <v>BLYCOLIN TEXTILE SERVICES B.V.</v>
      </c>
      <c r="E5460" t="s">
        <v>7506</v>
      </c>
      <c r="F5460" t="s">
        <v>37</v>
      </c>
      <c r="G5460" t="s">
        <v>29</v>
      </c>
      <c r="H5460" s="5">
        <v>5783.89</v>
      </c>
      <c r="I5460" s="5">
        <v>5783.8955999999998</v>
      </c>
      <c r="J5460" s="5">
        <v>-5.5999999995037797E-3</v>
      </c>
      <c r="K5460" s="5">
        <v>5783.89</v>
      </c>
      <c r="L5460" s="5">
        <v>0</v>
      </c>
      <c r="M5460" t="str">
        <f>IF(ISERROR(VLOOKUP(A5460,'[1]Ecart validé'!$A:$A,1,FALSE)),Z5460,"Ecart Validé")</f>
        <v>valid</v>
      </c>
      <c r="R5460" t="s">
        <v>30</v>
      </c>
      <c r="X5460"/>
      <c r="Y5460"/>
      <c r="Z5460" t="s">
        <v>31</v>
      </c>
    </row>
    <row r="5461" spans="1:26" x14ac:dyDescent="0.3">
      <c r="A5461" t="s">
        <v>7510</v>
      </c>
      <c r="B5461" t="s">
        <v>7287</v>
      </c>
      <c r="C5461">
        <v>201470</v>
      </c>
      <c r="D5461" t="str">
        <f>+VLOOKUP(C5461,Param!K:L,2,FALSE)</f>
        <v>HOIST HOSPITALITY SERVICES BENELUX B.V.</v>
      </c>
      <c r="E5461" t="s">
        <v>7511</v>
      </c>
      <c r="F5461" t="s">
        <v>28</v>
      </c>
      <c r="G5461" t="s">
        <v>29</v>
      </c>
      <c r="H5461" s="5">
        <v>3748.03</v>
      </c>
      <c r="I5461" s="5">
        <v>3748.0302999999999</v>
      </c>
      <c r="J5461" s="5">
        <v>-2.99999999242572E-4</v>
      </c>
      <c r="K5461" s="5">
        <v>3748.03</v>
      </c>
      <c r="L5461" s="5">
        <v>0</v>
      </c>
      <c r="M5461" t="str">
        <f>IF(ISERROR(VLOOKUP(A5461,'[1]Ecart validé'!$A:$A,1,FALSE)),Z5461,"Ecart Validé")</f>
        <v>valid</v>
      </c>
      <c r="R5461" t="s">
        <v>30</v>
      </c>
      <c r="X5461"/>
      <c r="Y5461"/>
      <c r="Z5461" t="s">
        <v>31</v>
      </c>
    </row>
    <row r="5462" spans="1:26" x14ac:dyDescent="0.3">
      <c r="A5462" t="s">
        <v>7512</v>
      </c>
      <c r="B5462" t="s">
        <v>7287</v>
      </c>
      <c r="C5462">
        <v>201470</v>
      </c>
      <c r="D5462" t="str">
        <f>+VLOOKUP(C5462,Param!K:L,2,FALSE)</f>
        <v>HOIST HOSPITALITY SERVICES BENELUX B.V.</v>
      </c>
      <c r="E5462" t="s">
        <v>7511</v>
      </c>
      <c r="F5462" t="s">
        <v>33</v>
      </c>
      <c r="G5462" t="s">
        <v>29</v>
      </c>
      <c r="H5462" s="5">
        <v>2225.98</v>
      </c>
      <c r="I5462" s="5">
        <v>2225.9818</v>
      </c>
      <c r="J5462" s="5">
        <v>-1.8000000000029099E-3</v>
      </c>
      <c r="K5462" s="5">
        <v>2225.98</v>
      </c>
      <c r="L5462" s="5">
        <v>0</v>
      </c>
      <c r="M5462" t="str">
        <f>IF(ISERROR(VLOOKUP(A5462,'[1]Ecart validé'!$A:$A,1,FALSE)),Z5462,"Ecart Validé")</f>
        <v>valid</v>
      </c>
      <c r="R5462" t="s">
        <v>30</v>
      </c>
      <c r="X5462"/>
      <c r="Y5462"/>
      <c r="Z5462" t="s">
        <v>31</v>
      </c>
    </row>
    <row r="5463" spans="1:26" x14ac:dyDescent="0.3">
      <c r="A5463" t="s">
        <v>7513</v>
      </c>
      <c r="B5463" t="s">
        <v>7287</v>
      </c>
      <c r="C5463">
        <v>201470</v>
      </c>
      <c r="D5463" t="str">
        <f>+VLOOKUP(C5463,Param!K:L,2,FALSE)</f>
        <v>HOIST HOSPITALITY SERVICES BENELUX B.V.</v>
      </c>
      <c r="E5463" t="s">
        <v>7511</v>
      </c>
      <c r="F5463" t="s">
        <v>35</v>
      </c>
      <c r="G5463" t="s">
        <v>29</v>
      </c>
      <c r="H5463" s="5">
        <v>3742.2550000000001</v>
      </c>
      <c r="I5463" s="5">
        <v>3742.2548000000002</v>
      </c>
      <c r="J5463" s="5">
        <v>1.99999999949795E-4</v>
      </c>
      <c r="K5463" s="5">
        <v>3742.2550000000001</v>
      </c>
      <c r="L5463" s="5">
        <v>0</v>
      </c>
      <c r="M5463" t="str">
        <f>IF(ISERROR(VLOOKUP(A5463,'[1]Ecart validé'!$A:$A,1,FALSE)),Z5463,"Ecart Validé")</f>
        <v>valid</v>
      </c>
      <c r="R5463" t="s">
        <v>30</v>
      </c>
      <c r="X5463"/>
      <c r="Y5463"/>
      <c r="Z5463" t="s">
        <v>31</v>
      </c>
    </row>
    <row r="5464" spans="1:26" x14ac:dyDescent="0.3">
      <c r="A5464" t="s">
        <v>7514</v>
      </c>
      <c r="B5464" t="s">
        <v>7287</v>
      </c>
      <c r="C5464">
        <v>201470</v>
      </c>
      <c r="D5464" t="str">
        <f>+VLOOKUP(C5464,Param!K:L,2,FALSE)</f>
        <v>HOIST HOSPITALITY SERVICES BENELUX B.V.</v>
      </c>
      <c r="E5464" t="s">
        <v>7511</v>
      </c>
      <c r="F5464" t="s">
        <v>37</v>
      </c>
      <c r="G5464" t="s">
        <v>29</v>
      </c>
      <c r="H5464" s="5">
        <v>2523.6</v>
      </c>
      <c r="I5464" s="5">
        <v>2523.6024000000002</v>
      </c>
      <c r="J5464" s="5">
        <v>-2.4000000003070402E-3</v>
      </c>
      <c r="K5464" s="5">
        <v>2523.6</v>
      </c>
      <c r="L5464" s="5">
        <v>0</v>
      </c>
      <c r="M5464" t="str">
        <f>IF(ISERROR(VLOOKUP(A5464,'[1]Ecart validé'!$A:$A,1,FALSE)),Z5464,"Ecart Validé")</f>
        <v>valid</v>
      </c>
      <c r="R5464" t="s">
        <v>30</v>
      </c>
      <c r="X5464"/>
      <c r="Y5464"/>
      <c r="Z5464" t="s">
        <v>31</v>
      </c>
    </row>
    <row r="5465" spans="1:26" x14ac:dyDescent="0.3">
      <c r="A5465" t="s">
        <v>7515</v>
      </c>
      <c r="B5465" t="s">
        <v>7287</v>
      </c>
      <c r="C5465">
        <v>213096</v>
      </c>
      <c r="D5465" t="str">
        <f>+VLOOKUP(C5465,Param!K:L,2,FALSE)</f>
        <v>EDEN SPRINGS NEDERLAND B.V.</v>
      </c>
      <c r="E5465" t="s">
        <v>7516</v>
      </c>
      <c r="F5465" t="s">
        <v>37</v>
      </c>
      <c r="G5465" t="s">
        <v>29</v>
      </c>
      <c r="H5465" s="5">
        <v>120.44999999999899</v>
      </c>
      <c r="I5465" s="5">
        <v>120.4584</v>
      </c>
      <c r="J5465" s="5">
        <v>-8.4000000000088396E-3</v>
      </c>
      <c r="K5465" s="5">
        <v>120.44999999999899</v>
      </c>
      <c r="L5465" s="5">
        <v>0</v>
      </c>
      <c r="M5465" t="str">
        <f>IF(ISERROR(VLOOKUP(A5465,'[1]Ecart validé'!$A:$A,1,FALSE)),Z5465,"Ecart Validé")</f>
        <v>valid</v>
      </c>
      <c r="R5465" t="s">
        <v>30</v>
      </c>
      <c r="X5465"/>
      <c r="Y5465"/>
      <c r="Z5465" t="s">
        <v>31</v>
      </c>
    </row>
    <row r="5466" spans="1:26" x14ac:dyDescent="0.3">
      <c r="A5466" t="s">
        <v>7517</v>
      </c>
      <c r="B5466" t="s">
        <v>7287</v>
      </c>
      <c r="C5466">
        <v>218940</v>
      </c>
      <c r="D5466" t="str">
        <f>+VLOOKUP(C5466,Param!K:L,2,FALSE)</f>
        <v>DR. OETKER NEDERLAND B.V.</v>
      </c>
      <c r="E5466" t="s">
        <v>7518</v>
      </c>
      <c r="F5466" t="s">
        <v>51</v>
      </c>
      <c r="G5466" t="s">
        <v>29</v>
      </c>
      <c r="H5466" s="5">
        <v>553.26</v>
      </c>
      <c r="I5466" s="5">
        <v>553.2604</v>
      </c>
      <c r="J5466" s="5">
        <v>-4.0000000001327803E-4</v>
      </c>
      <c r="K5466" s="5">
        <v>553.26</v>
      </c>
      <c r="L5466" s="5">
        <v>0</v>
      </c>
      <c r="M5466" t="str">
        <f>IF(ISERROR(VLOOKUP(A5466,'[1]Ecart validé'!$A:$A,1,FALSE)),Z5466,"Ecart Validé")</f>
        <v>valid</v>
      </c>
      <c r="R5466" t="s">
        <v>30</v>
      </c>
      <c r="X5466"/>
      <c r="Y5466"/>
      <c r="Z5466" t="s">
        <v>31</v>
      </c>
    </row>
    <row r="5467" spans="1:26" x14ac:dyDescent="0.3">
      <c r="A5467" t="s">
        <v>7519</v>
      </c>
      <c r="B5467" t="s">
        <v>7287</v>
      </c>
      <c r="C5467">
        <v>226922</v>
      </c>
      <c r="D5467" t="str">
        <f>+VLOOKUP(C5467,Param!K:L,2,FALSE)</f>
        <v>BUREAU DE WIT B.V. (voeding en waterveiligheid)</v>
      </c>
      <c r="E5467" t="s">
        <v>7520</v>
      </c>
      <c r="F5467" t="s">
        <v>28</v>
      </c>
      <c r="G5467" t="s">
        <v>29</v>
      </c>
      <c r="H5467" s="5">
        <v>1070.17</v>
      </c>
      <c r="I5467" s="5">
        <v>1070.1367</v>
      </c>
      <c r="J5467" s="5">
        <v>3.33000000000538E-2</v>
      </c>
      <c r="K5467" s="5">
        <v>1070.17</v>
      </c>
      <c r="L5467" s="5">
        <v>0</v>
      </c>
      <c r="M5467" t="str">
        <f>IF(ISERROR(VLOOKUP(A5467,'[1]Ecart validé'!$A:$A,1,FALSE)),Z5467,"Ecart Validé")</f>
        <v>valid</v>
      </c>
      <c r="R5467" t="s">
        <v>30</v>
      </c>
      <c r="X5467"/>
      <c r="Y5467"/>
      <c r="Z5467" t="s">
        <v>31</v>
      </c>
    </row>
    <row r="5468" spans="1:26" x14ac:dyDescent="0.3">
      <c r="A5468" t="s">
        <v>7521</v>
      </c>
      <c r="B5468" t="s">
        <v>7287</v>
      </c>
      <c r="C5468">
        <v>226922</v>
      </c>
      <c r="D5468" t="str">
        <f>+VLOOKUP(C5468,Param!K:L,2,FALSE)</f>
        <v>BUREAU DE WIT B.V. (voeding en waterveiligheid)</v>
      </c>
      <c r="E5468" t="s">
        <v>7520</v>
      </c>
      <c r="F5468" t="s">
        <v>33</v>
      </c>
      <c r="G5468" t="s">
        <v>29</v>
      </c>
      <c r="H5468" s="5">
        <v>691.53</v>
      </c>
      <c r="I5468" s="5">
        <v>691.52739999999994</v>
      </c>
      <c r="J5468" s="5">
        <v>2.6000000001431501E-3</v>
      </c>
      <c r="K5468" s="5">
        <v>691.53</v>
      </c>
      <c r="L5468" s="5">
        <v>0</v>
      </c>
      <c r="M5468" t="str">
        <f>IF(ISERROR(VLOOKUP(A5468,'[1]Ecart validé'!$A:$A,1,FALSE)),Z5468,"Ecart Validé")</f>
        <v>valid</v>
      </c>
      <c r="R5468" t="s">
        <v>30</v>
      </c>
      <c r="X5468"/>
      <c r="Y5468"/>
      <c r="Z5468" t="s">
        <v>31</v>
      </c>
    </row>
    <row r="5469" spans="1:26" x14ac:dyDescent="0.3">
      <c r="A5469" t="s">
        <v>7522</v>
      </c>
      <c r="B5469" t="s">
        <v>7287</v>
      </c>
      <c r="C5469">
        <v>226922</v>
      </c>
      <c r="D5469" t="str">
        <f>+VLOOKUP(C5469,Param!K:L,2,FALSE)</f>
        <v>BUREAU DE WIT B.V. (voeding en waterveiligheid)</v>
      </c>
      <c r="E5469" t="s">
        <v>7520</v>
      </c>
      <c r="F5469" t="s">
        <v>35</v>
      </c>
      <c r="G5469" t="s">
        <v>29</v>
      </c>
      <c r="H5469" s="5">
        <v>740.17627400000003</v>
      </c>
      <c r="I5469" s="5">
        <v>740.17619999999999</v>
      </c>
      <c r="J5469" s="5">
        <v>7.4000000040541595E-5</v>
      </c>
      <c r="K5469" s="5">
        <v>740.17627400000003</v>
      </c>
      <c r="L5469" s="5">
        <v>0</v>
      </c>
      <c r="M5469" t="str">
        <f>IF(ISERROR(VLOOKUP(A5469,'[1]Ecart validé'!$A:$A,1,FALSE)),Z5469,"Ecart Validé")</f>
        <v>valid</v>
      </c>
      <c r="R5469" t="s">
        <v>30</v>
      </c>
      <c r="X5469"/>
      <c r="Y5469"/>
      <c r="Z5469" t="s">
        <v>31</v>
      </c>
    </row>
    <row r="5470" spans="1:26" x14ac:dyDescent="0.3">
      <c r="A5470" t="s">
        <v>7523</v>
      </c>
      <c r="B5470" t="s">
        <v>7287</v>
      </c>
      <c r="C5470">
        <v>226922</v>
      </c>
      <c r="D5470" t="str">
        <f>+VLOOKUP(C5470,Param!K:L,2,FALSE)</f>
        <v>BUREAU DE WIT B.V. (voeding en waterveiligheid)</v>
      </c>
      <c r="E5470" t="s">
        <v>7520</v>
      </c>
      <c r="F5470" t="s">
        <v>37</v>
      </c>
      <c r="G5470" t="s">
        <v>29</v>
      </c>
      <c r="H5470" s="5">
        <v>1031.0999999999999</v>
      </c>
      <c r="I5470" s="5">
        <v>1031.1026999999999</v>
      </c>
      <c r="J5470" s="5">
        <v>-2.7000000000043599E-3</v>
      </c>
      <c r="K5470" s="5">
        <v>1031.0999999999999</v>
      </c>
      <c r="L5470" s="5">
        <v>0</v>
      </c>
      <c r="M5470" t="str">
        <f>IF(ISERROR(VLOOKUP(A5470,'[1]Ecart validé'!$A:$A,1,FALSE)),Z5470,"Ecart Validé")</f>
        <v>valid</v>
      </c>
      <c r="R5470" t="s">
        <v>30</v>
      </c>
      <c r="X5470"/>
      <c r="Y5470"/>
      <c r="Z5470" t="s">
        <v>31</v>
      </c>
    </row>
    <row r="5471" spans="1:26" x14ac:dyDescent="0.3">
      <c r="A5471" t="s">
        <v>7524</v>
      </c>
      <c r="B5471" t="s">
        <v>7287</v>
      </c>
      <c r="C5471">
        <v>241302</v>
      </c>
      <c r="D5471" t="str">
        <f>+VLOOKUP(C5471,Param!K:L,2,FALSE)</f>
        <v>WASSERIJ GERARD BEST B.V.</v>
      </c>
      <c r="E5471" t="s">
        <v>7525</v>
      </c>
      <c r="F5471" t="s">
        <v>28</v>
      </c>
      <c r="G5471" t="s">
        <v>29</v>
      </c>
      <c r="H5471" s="5">
        <v>1087.99</v>
      </c>
      <c r="I5471" s="5">
        <v>1087.9928</v>
      </c>
      <c r="J5471" s="5">
        <v>-2.7999999999792601E-3</v>
      </c>
      <c r="K5471" s="5">
        <v>1087.99</v>
      </c>
      <c r="L5471" s="5">
        <v>0</v>
      </c>
      <c r="M5471" t="str">
        <f>IF(ISERROR(VLOOKUP(A5471,'[1]Ecart validé'!$A:$A,1,FALSE)),Z5471,"Ecart Validé")</f>
        <v>valid</v>
      </c>
      <c r="R5471" t="s">
        <v>30</v>
      </c>
      <c r="X5471"/>
      <c r="Y5471"/>
      <c r="Z5471" t="s">
        <v>31</v>
      </c>
    </row>
    <row r="5472" spans="1:26" x14ac:dyDescent="0.3">
      <c r="A5472" t="s">
        <v>7526</v>
      </c>
      <c r="B5472" t="s">
        <v>7287</v>
      </c>
      <c r="C5472">
        <v>241302</v>
      </c>
      <c r="D5472" t="str">
        <f>+VLOOKUP(C5472,Param!K:L,2,FALSE)</f>
        <v>WASSERIJ GERARD BEST B.V.</v>
      </c>
      <c r="E5472" t="s">
        <v>7525</v>
      </c>
      <c r="F5472" t="s">
        <v>33</v>
      </c>
      <c r="G5472" t="s">
        <v>29</v>
      </c>
      <c r="H5472" s="5">
        <v>143.75</v>
      </c>
      <c r="I5472" s="5">
        <v>143.75710000000001</v>
      </c>
      <c r="J5472" s="5">
        <v>-7.1000000000083201E-3</v>
      </c>
      <c r="K5472" s="5">
        <v>143.75</v>
      </c>
      <c r="L5472" s="5">
        <v>0</v>
      </c>
      <c r="M5472" t="str">
        <f>IF(ISERROR(VLOOKUP(A5472,'[1]Ecart validé'!$A:$A,1,FALSE)),Z5472,"Ecart Validé")</f>
        <v>valid</v>
      </c>
      <c r="R5472" t="s">
        <v>30</v>
      </c>
      <c r="X5472"/>
      <c r="Y5472"/>
      <c r="Z5472" t="s">
        <v>31</v>
      </c>
    </row>
    <row r="5473" spans="1:26" x14ac:dyDescent="0.3">
      <c r="A5473" t="s">
        <v>7527</v>
      </c>
      <c r="B5473" t="s">
        <v>7287</v>
      </c>
      <c r="C5473">
        <v>241302</v>
      </c>
      <c r="D5473" t="str">
        <f>+VLOOKUP(C5473,Param!K:L,2,FALSE)</f>
        <v>WASSERIJ GERARD BEST B.V.</v>
      </c>
      <c r="E5473" t="s">
        <v>7525</v>
      </c>
      <c r="F5473" t="s">
        <v>35</v>
      </c>
      <c r="G5473" t="s">
        <v>29</v>
      </c>
      <c r="H5473" s="5">
        <v>869.17428399999994</v>
      </c>
      <c r="I5473" s="5">
        <v>869.17430000000002</v>
      </c>
      <c r="J5473" s="5">
        <v>-1.6000000073290701E-5</v>
      </c>
      <c r="K5473" s="5">
        <v>869.17428399999994</v>
      </c>
      <c r="L5473" s="5">
        <v>0</v>
      </c>
      <c r="M5473" t="str">
        <f>IF(ISERROR(VLOOKUP(A5473,'[1]Ecart validé'!$A:$A,1,FALSE)),Z5473,"Ecart Validé")</f>
        <v>valid</v>
      </c>
      <c r="R5473" t="s">
        <v>30</v>
      </c>
      <c r="X5473"/>
      <c r="Y5473"/>
      <c r="Z5473" t="s">
        <v>31</v>
      </c>
    </row>
    <row r="5474" spans="1:26" x14ac:dyDescent="0.3">
      <c r="A5474" t="s">
        <v>7528</v>
      </c>
      <c r="B5474" t="s">
        <v>7287</v>
      </c>
      <c r="C5474">
        <v>241302</v>
      </c>
      <c r="D5474" t="str">
        <f>+VLOOKUP(C5474,Param!K:L,2,FALSE)</f>
        <v>WASSERIJ GERARD BEST B.V.</v>
      </c>
      <c r="E5474" t="s">
        <v>7525</v>
      </c>
      <c r="F5474" t="s">
        <v>37</v>
      </c>
      <c r="G5474" t="s">
        <v>29</v>
      </c>
      <c r="H5474" s="5">
        <v>90.7</v>
      </c>
      <c r="I5474" s="5">
        <v>90.703400000000002</v>
      </c>
      <c r="J5474" s="5">
        <v>-3.3999999999991802E-3</v>
      </c>
      <c r="K5474" s="5">
        <v>90.7</v>
      </c>
      <c r="L5474" s="5">
        <v>0</v>
      </c>
      <c r="M5474" t="str">
        <f>IF(ISERROR(VLOOKUP(A5474,'[1]Ecart validé'!$A:$A,1,FALSE)),Z5474,"Ecart Validé")</f>
        <v>valid</v>
      </c>
      <c r="R5474" t="s">
        <v>30</v>
      </c>
      <c r="X5474"/>
      <c r="Y5474"/>
      <c r="Z5474" t="s">
        <v>31</v>
      </c>
    </row>
    <row r="5475" spans="1:26" x14ac:dyDescent="0.3">
      <c r="A5475" t="s">
        <v>7529</v>
      </c>
      <c r="B5475" t="s">
        <v>7287</v>
      </c>
      <c r="C5475">
        <v>243256</v>
      </c>
      <c r="D5475" t="str">
        <f>+VLOOKUP(C5475,Param!K:L,2,FALSE)</f>
        <v>HC-94 BUSINESS FASHION</v>
      </c>
      <c r="E5475" t="s">
        <v>7530</v>
      </c>
      <c r="F5475" t="s">
        <v>28</v>
      </c>
      <c r="G5475" t="s">
        <v>29</v>
      </c>
      <c r="H5475" s="5">
        <v>895.95</v>
      </c>
      <c r="I5475" s="5">
        <v>895.95439999999996</v>
      </c>
      <c r="J5475" s="5">
        <v>-4.399999999805E-3</v>
      </c>
      <c r="K5475" s="5">
        <v>895.95</v>
      </c>
      <c r="L5475" s="5">
        <v>0</v>
      </c>
      <c r="M5475" t="str">
        <f>IF(ISERROR(VLOOKUP(A5475,'[1]Ecart validé'!$A:$A,1,FALSE)),Z5475,"Ecart Validé")</f>
        <v>valid</v>
      </c>
      <c r="R5475" t="s">
        <v>30</v>
      </c>
      <c r="X5475"/>
      <c r="Y5475"/>
      <c r="Z5475" t="s">
        <v>31</v>
      </c>
    </row>
    <row r="5476" spans="1:26" x14ac:dyDescent="0.3">
      <c r="A5476" t="s">
        <v>7531</v>
      </c>
      <c r="B5476" t="s">
        <v>7287</v>
      </c>
      <c r="C5476">
        <v>243256</v>
      </c>
      <c r="D5476" t="str">
        <f>+VLOOKUP(C5476,Param!K:L,2,FALSE)</f>
        <v>HC-94 BUSINESS FASHION</v>
      </c>
      <c r="E5476" t="s">
        <v>7530</v>
      </c>
      <c r="F5476" t="s">
        <v>33</v>
      </c>
      <c r="G5476" t="s">
        <v>29</v>
      </c>
      <c r="H5476" s="5">
        <v>81.249999999999901</v>
      </c>
      <c r="I5476" s="5">
        <v>81.251099999999994</v>
      </c>
      <c r="J5476" s="5">
        <v>-1.1000000000080899E-3</v>
      </c>
      <c r="K5476" s="5">
        <v>81.249999999999901</v>
      </c>
      <c r="L5476" s="5">
        <v>0</v>
      </c>
      <c r="M5476" t="str">
        <f>IF(ISERROR(VLOOKUP(A5476,'[1]Ecart validé'!$A:$A,1,FALSE)),Z5476,"Ecart Validé")</f>
        <v>valid</v>
      </c>
      <c r="R5476" t="s">
        <v>30</v>
      </c>
      <c r="X5476"/>
      <c r="Y5476"/>
      <c r="Z5476" t="s">
        <v>31</v>
      </c>
    </row>
    <row r="5477" spans="1:26" x14ac:dyDescent="0.3">
      <c r="A5477" t="s">
        <v>7532</v>
      </c>
      <c r="B5477" t="s">
        <v>7287</v>
      </c>
      <c r="C5477">
        <v>243256</v>
      </c>
      <c r="D5477" t="str">
        <f>+VLOOKUP(C5477,Param!K:L,2,FALSE)</f>
        <v>HC-94 BUSINESS FASHION</v>
      </c>
      <c r="E5477" t="s">
        <v>7530</v>
      </c>
      <c r="F5477" t="s">
        <v>35</v>
      </c>
      <c r="G5477" t="s">
        <v>29</v>
      </c>
      <c r="H5477" s="5">
        <v>84.156800000000004</v>
      </c>
      <c r="I5477" s="5">
        <v>84.157399999999996</v>
      </c>
      <c r="J5477" s="5">
        <v>-5.9999999999149601E-4</v>
      </c>
      <c r="K5477" s="5">
        <v>84.156800000000004</v>
      </c>
      <c r="L5477" s="5">
        <v>0</v>
      </c>
      <c r="M5477" t="str">
        <f>IF(ISERROR(VLOOKUP(A5477,'[1]Ecart validé'!$A:$A,1,FALSE)),Z5477,"Ecart Validé")</f>
        <v>valid</v>
      </c>
      <c r="R5477" t="s">
        <v>30</v>
      </c>
      <c r="X5477"/>
      <c r="Y5477"/>
      <c r="Z5477" t="s">
        <v>31</v>
      </c>
    </row>
    <row r="5478" spans="1:26" x14ac:dyDescent="0.3">
      <c r="A5478" t="s">
        <v>7533</v>
      </c>
      <c r="B5478" t="s">
        <v>7287</v>
      </c>
      <c r="C5478">
        <v>247811</v>
      </c>
      <c r="D5478" t="str">
        <f>+VLOOKUP(C5478,Param!K:L,2,FALSE)</f>
        <v>GREEN WASTE BV</v>
      </c>
      <c r="E5478" t="s">
        <v>7534</v>
      </c>
      <c r="F5478" t="s">
        <v>33</v>
      </c>
      <c r="G5478" t="s">
        <v>29</v>
      </c>
      <c r="H5478" s="5">
        <v>1169.31</v>
      </c>
      <c r="I5478" s="5">
        <v>1169.31</v>
      </c>
      <c r="J5478" s="5">
        <v>0</v>
      </c>
      <c r="K5478" s="5">
        <v>1169.31</v>
      </c>
      <c r="L5478" s="5">
        <v>0</v>
      </c>
      <c r="M5478" t="str">
        <f>IF(ISERROR(VLOOKUP(A5478,'[1]Ecart validé'!$A:$A,1,FALSE)),Z5478,"Ecart Validé")</f>
        <v>valid</v>
      </c>
      <c r="R5478" t="s">
        <v>30</v>
      </c>
      <c r="X5478"/>
      <c r="Y5478"/>
      <c r="Z5478" t="s">
        <v>31</v>
      </c>
    </row>
    <row r="5479" spans="1:26" x14ac:dyDescent="0.3">
      <c r="A5479" t="s">
        <v>7535</v>
      </c>
      <c r="B5479" t="s">
        <v>7287</v>
      </c>
      <c r="C5479">
        <v>247811</v>
      </c>
      <c r="D5479" t="str">
        <f>+VLOOKUP(C5479,Param!K:L,2,FALSE)</f>
        <v>GREEN WASTE BV</v>
      </c>
      <c r="E5479" t="s">
        <v>7534</v>
      </c>
      <c r="F5479" t="s">
        <v>35</v>
      </c>
      <c r="G5479" t="s">
        <v>29</v>
      </c>
      <c r="H5479" s="5">
        <v>2308.8000000000002</v>
      </c>
      <c r="I5479" s="5">
        <v>2308.8000000000002</v>
      </c>
      <c r="J5479" s="5">
        <v>0</v>
      </c>
      <c r="K5479" s="5">
        <v>2308.8000000000002</v>
      </c>
      <c r="L5479" s="5">
        <v>0</v>
      </c>
      <c r="M5479" t="str">
        <f>IF(ISERROR(VLOOKUP(A5479,'[1]Ecart validé'!$A:$A,1,FALSE)),Z5479,"Ecart Validé")</f>
        <v>valid</v>
      </c>
      <c r="R5479" t="s">
        <v>30</v>
      </c>
      <c r="X5479"/>
      <c r="Y5479"/>
      <c r="Z5479" t="s">
        <v>31</v>
      </c>
    </row>
    <row r="5480" spans="1:26" x14ac:dyDescent="0.3">
      <c r="A5480" t="s">
        <v>7536</v>
      </c>
      <c r="B5480" t="s">
        <v>7287</v>
      </c>
      <c r="C5480">
        <v>247811</v>
      </c>
      <c r="D5480" t="str">
        <f>+VLOOKUP(C5480,Param!K:L,2,FALSE)</f>
        <v>GREEN WASTE BV</v>
      </c>
      <c r="E5480" t="s">
        <v>7534</v>
      </c>
      <c r="F5480" t="s">
        <v>37</v>
      </c>
      <c r="G5480" t="s">
        <v>29</v>
      </c>
      <c r="H5480" s="5">
        <v>1843.38</v>
      </c>
      <c r="I5480" s="5">
        <v>1843.38</v>
      </c>
      <c r="J5480" s="5">
        <v>0</v>
      </c>
      <c r="K5480" s="5">
        <v>1843.38</v>
      </c>
      <c r="L5480" s="5">
        <v>0</v>
      </c>
      <c r="M5480" t="str">
        <f>IF(ISERROR(VLOOKUP(A5480,'[1]Ecart validé'!$A:$A,1,FALSE)),Z5480,"Ecart Validé")</f>
        <v>valid</v>
      </c>
      <c r="R5480" t="s">
        <v>30</v>
      </c>
      <c r="X5480"/>
      <c r="Y5480"/>
      <c r="Z5480" t="s">
        <v>31</v>
      </c>
    </row>
    <row r="5481" spans="1:26" x14ac:dyDescent="0.3">
      <c r="A5481" t="s">
        <v>7537</v>
      </c>
      <c r="B5481" t="s">
        <v>7287</v>
      </c>
      <c r="C5481">
        <v>248774</v>
      </c>
      <c r="D5481" t="str">
        <f>+VLOOKUP(C5481,Param!K:L,2,FALSE)</f>
        <v>GOM SCHOONHOUDEN BV</v>
      </c>
      <c r="E5481" t="s">
        <v>7538</v>
      </c>
      <c r="F5481" t="s">
        <v>28</v>
      </c>
      <c r="G5481" t="s">
        <v>29</v>
      </c>
      <c r="H5481" s="5">
        <v>3546.45</v>
      </c>
      <c r="I5481" s="5">
        <v>3546.4400999999998</v>
      </c>
      <c r="J5481" s="5">
        <v>9.9000000004707493E-3</v>
      </c>
      <c r="K5481" s="5">
        <v>3546.45</v>
      </c>
      <c r="L5481" s="5">
        <v>0</v>
      </c>
      <c r="M5481" t="str">
        <f>IF(ISERROR(VLOOKUP(A5481,'[1]Ecart validé'!$A:$A,1,FALSE)),Z5481,"Ecart Validé")</f>
        <v>valid</v>
      </c>
      <c r="R5481" t="s">
        <v>30</v>
      </c>
      <c r="X5481"/>
      <c r="Y5481"/>
      <c r="Z5481" t="s">
        <v>31</v>
      </c>
    </row>
    <row r="5482" spans="1:26" x14ac:dyDescent="0.3">
      <c r="A5482" t="s">
        <v>7539</v>
      </c>
      <c r="B5482" t="s">
        <v>7287</v>
      </c>
      <c r="C5482">
        <v>248774</v>
      </c>
      <c r="D5482" t="str">
        <f>+VLOOKUP(C5482,Param!K:L,2,FALSE)</f>
        <v>GOM SCHOONHOUDEN BV</v>
      </c>
      <c r="E5482" t="s">
        <v>7538</v>
      </c>
      <c r="F5482" t="s">
        <v>33</v>
      </c>
      <c r="G5482" t="s">
        <v>29</v>
      </c>
      <c r="H5482" s="5">
        <v>284.33999999999997</v>
      </c>
      <c r="I5482" s="5">
        <v>284.34350000000001</v>
      </c>
      <c r="J5482" s="5">
        <v>-3.5000000000309198E-3</v>
      </c>
      <c r="K5482" s="5">
        <v>284.33999999999997</v>
      </c>
      <c r="L5482" s="5">
        <v>0</v>
      </c>
      <c r="M5482" t="str">
        <f>IF(ISERROR(VLOOKUP(A5482,'[1]Ecart validé'!$A:$A,1,FALSE)),Z5482,"Ecart Validé")</f>
        <v>valid</v>
      </c>
      <c r="R5482" t="s">
        <v>30</v>
      </c>
      <c r="X5482"/>
      <c r="Y5482"/>
      <c r="Z5482" t="s">
        <v>31</v>
      </c>
    </row>
    <row r="5483" spans="1:26" x14ac:dyDescent="0.3">
      <c r="A5483" t="s">
        <v>7540</v>
      </c>
      <c r="B5483" t="s">
        <v>7287</v>
      </c>
      <c r="C5483">
        <v>248774</v>
      </c>
      <c r="D5483" t="str">
        <f>+VLOOKUP(C5483,Param!K:L,2,FALSE)</f>
        <v>GOM SCHOONHOUDEN BV</v>
      </c>
      <c r="E5483" t="s">
        <v>7538</v>
      </c>
      <c r="F5483" t="s">
        <v>35</v>
      </c>
      <c r="G5483" t="s">
        <v>29</v>
      </c>
      <c r="H5483" s="5">
        <v>2162.2378199999998</v>
      </c>
      <c r="I5483" s="5">
        <v>2162.2377999999999</v>
      </c>
      <c r="J5483" s="5">
        <v>1.99999999495048E-5</v>
      </c>
      <c r="K5483" s="5">
        <v>2162.2378199999998</v>
      </c>
      <c r="L5483" s="5">
        <v>0</v>
      </c>
      <c r="M5483" t="str">
        <f>IF(ISERROR(VLOOKUP(A5483,'[1]Ecart validé'!$A:$A,1,FALSE)),Z5483,"Ecart Validé")</f>
        <v>valid</v>
      </c>
      <c r="R5483" t="s">
        <v>30</v>
      </c>
      <c r="X5483"/>
      <c r="Y5483"/>
      <c r="Z5483" t="s">
        <v>31</v>
      </c>
    </row>
    <row r="5484" spans="1:26" x14ac:dyDescent="0.3">
      <c r="A5484" t="s">
        <v>7541</v>
      </c>
      <c r="B5484" t="s">
        <v>7287</v>
      </c>
      <c r="C5484">
        <v>248774</v>
      </c>
      <c r="D5484" t="str">
        <f>+VLOOKUP(C5484,Param!K:L,2,FALSE)</f>
        <v>GOM SCHOONHOUDEN BV</v>
      </c>
      <c r="E5484" t="s">
        <v>7538</v>
      </c>
      <c r="F5484" t="s">
        <v>37</v>
      </c>
      <c r="G5484" t="s">
        <v>29</v>
      </c>
      <c r="H5484" s="5">
        <v>5933.52</v>
      </c>
      <c r="I5484" s="5">
        <v>5933.51</v>
      </c>
      <c r="J5484" s="5">
        <v>1.0000000000218201E-2</v>
      </c>
      <c r="K5484" s="5">
        <v>5933.52</v>
      </c>
      <c r="L5484" s="5">
        <v>0</v>
      </c>
      <c r="M5484" t="str">
        <f>IF(ISERROR(VLOOKUP(A5484,'[1]Ecart validé'!$A:$A,1,FALSE)),Z5484,"Ecart Validé")</f>
        <v>valid</v>
      </c>
      <c r="R5484" t="s">
        <v>30</v>
      </c>
      <c r="X5484"/>
      <c r="Y5484"/>
      <c r="Z5484" t="s">
        <v>31</v>
      </c>
    </row>
    <row r="5485" spans="1:26" x14ac:dyDescent="0.3">
      <c r="A5485" t="s">
        <v>7542</v>
      </c>
      <c r="B5485" t="s">
        <v>7287</v>
      </c>
      <c r="C5485">
        <v>249059</v>
      </c>
      <c r="D5485" t="str">
        <f>+VLOOKUP(C5485,Param!K:L,2,FALSE)</f>
        <v>VIKU B.V.</v>
      </c>
      <c r="E5485" t="s">
        <v>7543</v>
      </c>
      <c r="F5485" t="s">
        <v>28</v>
      </c>
      <c r="G5485" t="s">
        <v>29</v>
      </c>
      <c r="H5485" s="5">
        <v>375.56</v>
      </c>
      <c r="I5485" s="5">
        <v>375.55790000000002</v>
      </c>
      <c r="J5485" s="5">
        <v>2.0999999999844398E-3</v>
      </c>
      <c r="K5485" s="5">
        <v>375.56</v>
      </c>
      <c r="L5485" s="5">
        <v>0</v>
      </c>
      <c r="M5485" t="str">
        <f>IF(ISERROR(VLOOKUP(A5485,'[1]Ecart validé'!$A:$A,1,FALSE)),Z5485,"Ecart Validé")</f>
        <v>valid</v>
      </c>
      <c r="R5485" t="s">
        <v>30</v>
      </c>
      <c r="X5485"/>
      <c r="Y5485"/>
      <c r="Z5485" t="s">
        <v>31</v>
      </c>
    </row>
    <row r="5486" spans="1:26" x14ac:dyDescent="0.3">
      <c r="A5486" t="s">
        <v>7544</v>
      </c>
      <c r="B5486" t="s">
        <v>7287</v>
      </c>
      <c r="C5486">
        <v>249059</v>
      </c>
      <c r="D5486" t="str">
        <f>+VLOOKUP(C5486,Param!K:L,2,FALSE)</f>
        <v>VIKU B.V.</v>
      </c>
      <c r="E5486" t="s">
        <v>7543</v>
      </c>
      <c r="F5486" t="s">
        <v>33</v>
      </c>
      <c r="G5486" t="s">
        <v>29</v>
      </c>
      <c r="H5486" s="5">
        <v>91.2</v>
      </c>
      <c r="I5486" s="5">
        <v>91.195499999999996</v>
      </c>
      <c r="J5486" s="5">
        <v>4.5000000000072699E-3</v>
      </c>
      <c r="K5486" s="5">
        <v>91.2</v>
      </c>
      <c r="L5486" s="5">
        <v>0</v>
      </c>
      <c r="M5486" t="str">
        <f>IF(ISERROR(VLOOKUP(A5486,'[1]Ecart validé'!$A:$A,1,FALSE)),Z5486,"Ecart Validé")</f>
        <v>valid</v>
      </c>
      <c r="R5486" t="s">
        <v>30</v>
      </c>
      <c r="X5486"/>
      <c r="Y5486"/>
      <c r="Z5486" t="s">
        <v>31</v>
      </c>
    </row>
    <row r="5487" spans="1:26" x14ac:dyDescent="0.3">
      <c r="A5487" t="s">
        <v>7545</v>
      </c>
      <c r="B5487" t="s">
        <v>7287</v>
      </c>
      <c r="C5487">
        <v>249059</v>
      </c>
      <c r="D5487" t="str">
        <f>+VLOOKUP(C5487,Param!K:L,2,FALSE)</f>
        <v>VIKU B.V.</v>
      </c>
      <c r="E5487" t="s">
        <v>7543</v>
      </c>
      <c r="F5487" t="s">
        <v>35</v>
      </c>
      <c r="G5487" t="s">
        <v>29</v>
      </c>
      <c r="H5487" s="5">
        <v>633.47</v>
      </c>
      <c r="I5487" s="5">
        <v>633.46709999999996</v>
      </c>
      <c r="J5487" s="5">
        <v>2.9000000000678401E-3</v>
      </c>
      <c r="K5487" s="5">
        <v>633.47</v>
      </c>
      <c r="L5487" s="5">
        <v>0</v>
      </c>
      <c r="M5487" t="str">
        <f>IF(ISERROR(VLOOKUP(A5487,'[1]Ecart validé'!$A:$A,1,FALSE)),Z5487,"Ecart Validé")</f>
        <v>valid</v>
      </c>
      <c r="R5487" t="s">
        <v>30</v>
      </c>
      <c r="X5487"/>
      <c r="Y5487"/>
      <c r="Z5487" t="s">
        <v>31</v>
      </c>
    </row>
    <row r="5488" spans="1:26" x14ac:dyDescent="0.3">
      <c r="A5488" t="s">
        <v>7546</v>
      </c>
      <c r="B5488" t="s">
        <v>7287</v>
      </c>
      <c r="C5488">
        <v>249059</v>
      </c>
      <c r="D5488" t="str">
        <f>+VLOOKUP(C5488,Param!K:L,2,FALSE)</f>
        <v>VIKU B.V.</v>
      </c>
      <c r="E5488" t="s">
        <v>7543</v>
      </c>
      <c r="F5488" t="s">
        <v>37</v>
      </c>
      <c r="G5488" t="s">
        <v>29</v>
      </c>
      <c r="H5488" s="5">
        <v>195.47</v>
      </c>
      <c r="I5488" s="5">
        <v>195.47880000000001</v>
      </c>
      <c r="J5488" s="5">
        <v>-8.8000000000079091E-3</v>
      </c>
      <c r="K5488" s="5">
        <v>195.47</v>
      </c>
      <c r="L5488" s="5">
        <v>0</v>
      </c>
      <c r="M5488" t="str">
        <f>IF(ISERROR(VLOOKUP(A5488,'[1]Ecart validé'!$A:$A,1,FALSE)),Z5488,"Ecart Validé")</f>
        <v>valid</v>
      </c>
      <c r="R5488" t="s">
        <v>30</v>
      </c>
      <c r="X5488"/>
      <c r="Y5488"/>
      <c r="Z5488" t="s">
        <v>31</v>
      </c>
    </row>
    <row r="5489" spans="1:26" x14ac:dyDescent="0.3">
      <c r="A5489" t="s">
        <v>7547</v>
      </c>
      <c r="B5489" t="s">
        <v>7287</v>
      </c>
      <c r="C5489">
        <v>249067</v>
      </c>
      <c r="D5489" t="str">
        <f>+VLOOKUP(C5489,Param!K:L,2,FALSE)</f>
        <v>Klomp Technisch Beheer B.V.</v>
      </c>
      <c r="E5489" t="s">
        <v>7548</v>
      </c>
      <c r="F5489" t="s">
        <v>28</v>
      </c>
      <c r="G5489" t="s">
        <v>29</v>
      </c>
      <c r="H5489" s="5">
        <v>210.59</v>
      </c>
      <c r="I5489" s="5">
        <v>210.59690000000001</v>
      </c>
      <c r="J5489" s="5">
        <v>-6.90000000000168E-3</v>
      </c>
      <c r="K5489" s="5">
        <v>210.59</v>
      </c>
      <c r="L5489" s="5">
        <v>0</v>
      </c>
      <c r="M5489" t="str">
        <f>IF(ISERROR(VLOOKUP(A5489,'[1]Ecart validé'!$A:$A,1,FALSE)),Z5489,"Ecart Validé")</f>
        <v>valid</v>
      </c>
      <c r="R5489" t="s">
        <v>30</v>
      </c>
      <c r="X5489"/>
      <c r="Y5489"/>
      <c r="Z5489" t="s">
        <v>31</v>
      </c>
    </row>
    <row r="5490" spans="1:26" x14ac:dyDescent="0.3">
      <c r="A5490" t="s">
        <v>7549</v>
      </c>
      <c r="B5490" t="s">
        <v>7287</v>
      </c>
      <c r="C5490">
        <v>249067</v>
      </c>
      <c r="D5490" t="str">
        <f>+VLOOKUP(C5490,Param!K:L,2,FALSE)</f>
        <v>Klomp Technisch Beheer B.V.</v>
      </c>
      <c r="E5490" t="s">
        <v>7548</v>
      </c>
      <c r="F5490" t="s">
        <v>33</v>
      </c>
      <c r="G5490" t="s">
        <v>29</v>
      </c>
      <c r="H5490" s="5">
        <v>3.04</v>
      </c>
      <c r="I5490" s="5">
        <v>3.03</v>
      </c>
      <c r="J5490" s="5">
        <v>1.00000000000002E-2</v>
      </c>
      <c r="K5490" s="5">
        <v>3.04</v>
      </c>
      <c r="L5490" s="5">
        <v>0</v>
      </c>
      <c r="M5490" t="str">
        <f>IF(ISERROR(VLOOKUP(A5490,'[1]Ecart validé'!$A:$A,1,FALSE)),Z5490,"Ecart Validé")</f>
        <v>valid</v>
      </c>
      <c r="R5490" t="s">
        <v>30</v>
      </c>
      <c r="X5490"/>
      <c r="Y5490"/>
      <c r="Z5490" t="s">
        <v>31</v>
      </c>
    </row>
    <row r="5491" spans="1:26" x14ac:dyDescent="0.3">
      <c r="A5491" t="s">
        <v>7550</v>
      </c>
      <c r="B5491" t="s">
        <v>7287</v>
      </c>
      <c r="C5491">
        <v>249067</v>
      </c>
      <c r="D5491" t="str">
        <f>+VLOOKUP(C5491,Param!K:L,2,FALSE)</f>
        <v>Klomp Technisch Beheer B.V.</v>
      </c>
      <c r="E5491" t="s">
        <v>7548</v>
      </c>
      <c r="F5491" t="s">
        <v>35</v>
      </c>
      <c r="G5491" t="s">
        <v>29</v>
      </c>
      <c r="H5491" s="5">
        <v>125.06</v>
      </c>
      <c r="I5491" s="5">
        <v>125.06</v>
      </c>
      <c r="J5491" s="5">
        <v>0</v>
      </c>
      <c r="K5491" s="5">
        <v>125.06</v>
      </c>
      <c r="L5491" s="5">
        <v>0</v>
      </c>
      <c r="M5491" t="str">
        <f>IF(ISERROR(VLOOKUP(A5491,'[1]Ecart validé'!$A:$A,1,FALSE)),Z5491,"Ecart Validé")</f>
        <v>valid</v>
      </c>
      <c r="R5491" t="s">
        <v>30</v>
      </c>
      <c r="X5491"/>
      <c r="Y5491"/>
      <c r="Z5491" t="s">
        <v>31</v>
      </c>
    </row>
    <row r="5492" spans="1:26" x14ac:dyDescent="0.3">
      <c r="A5492" t="s">
        <v>7551</v>
      </c>
      <c r="B5492" t="s">
        <v>7287</v>
      </c>
      <c r="C5492">
        <v>302197</v>
      </c>
      <c r="D5492" t="str">
        <f>+VLOOKUP(C5492,Param!K:L,2,FALSE)</f>
        <v>ZORG VAN DE ZAAK</v>
      </c>
      <c r="E5492" t="s">
        <v>7552</v>
      </c>
      <c r="F5492" t="s">
        <v>33</v>
      </c>
      <c r="G5492" t="s">
        <v>29</v>
      </c>
      <c r="H5492" s="5">
        <v>498.21</v>
      </c>
      <c r="I5492" s="5">
        <v>498.20699999999999</v>
      </c>
      <c r="J5492" s="5">
        <v>2.9999999999858998E-3</v>
      </c>
      <c r="K5492" s="5">
        <v>498.21</v>
      </c>
      <c r="L5492" s="5">
        <v>0</v>
      </c>
      <c r="M5492" t="str">
        <f>IF(ISERROR(VLOOKUP(A5492,'[1]Ecart validé'!$A:$A,1,FALSE)),Z5492,"Ecart Validé")</f>
        <v>valid</v>
      </c>
      <c r="R5492" t="s">
        <v>30</v>
      </c>
      <c r="X5492"/>
      <c r="Y5492"/>
      <c r="Z5492" t="s">
        <v>31</v>
      </c>
    </row>
    <row r="5493" spans="1:26" x14ac:dyDescent="0.3">
      <c r="A5493" t="s">
        <v>7553</v>
      </c>
      <c r="B5493" t="s">
        <v>7287</v>
      </c>
      <c r="C5493">
        <v>302197</v>
      </c>
      <c r="D5493" t="str">
        <f>+VLOOKUP(C5493,Param!K:L,2,FALSE)</f>
        <v>ZORG VAN DE ZAAK</v>
      </c>
      <c r="E5493" t="s">
        <v>7552</v>
      </c>
      <c r="F5493" t="s">
        <v>35</v>
      </c>
      <c r="G5493" t="s">
        <v>29</v>
      </c>
      <c r="H5493" s="5">
        <v>418.044826</v>
      </c>
      <c r="I5493" s="5">
        <v>418.04469999999998</v>
      </c>
      <c r="J5493" s="5">
        <v>1.2600000002294101E-4</v>
      </c>
      <c r="K5493" s="5">
        <v>418.044826</v>
      </c>
      <c r="L5493" s="5">
        <v>0</v>
      </c>
      <c r="M5493" t="str">
        <f>IF(ISERROR(VLOOKUP(A5493,'[1]Ecart validé'!$A:$A,1,FALSE)),Z5493,"Ecart Validé")</f>
        <v>valid</v>
      </c>
      <c r="R5493" t="s">
        <v>30</v>
      </c>
      <c r="X5493"/>
      <c r="Y5493"/>
      <c r="Z5493" t="s">
        <v>31</v>
      </c>
    </row>
    <row r="5494" spans="1:26" x14ac:dyDescent="0.3">
      <c r="A5494" t="s">
        <v>7554</v>
      </c>
      <c r="B5494" t="s">
        <v>7287</v>
      </c>
      <c r="C5494">
        <v>302197</v>
      </c>
      <c r="D5494" t="str">
        <f>+VLOOKUP(C5494,Param!K:L,2,FALSE)</f>
        <v>ZORG VAN DE ZAAK</v>
      </c>
      <c r="E5494" t="s">
        <v>7552</v>
      </c>
      <c r="F5494" t="s">
        <v>37</v>
      </c>
      <c r="G5494" t="s">
        <v>29</v>
      </c>
      <c r="H5494" s="5">
        <v>505.06</v>
      </c>
      <c r="I5494" s="5">
        <v>505.06459999999998</v>
      </c>
      <c r="J5494" s="5">
        <v>-4.5999999999821696E-3</v>
      </c>
      <c r="K5494" s="5">
        <v>505.06</v>
      </c>
      <c r="L5494" s="5">
        <v>0</v>
      </c>
      <c r="M5494" t="str">
        <f>IF(ISERROR(VLOOKUP(A5494,'[1]Ecart validé'!$A:$A,1,FALSE)),Z5494,"Ecart Validé")</f>
        <v>valid</v>
      </c>
      <c r="R5494" t="s">
        <v>30</v>
      </c>
      <c r="X5494"/>
      <c r="Y5494"/>
      <c r="Z5494" t="s">
        <v>31</v>
      </c>
    </row>
    <row r="5495" spans="1:26" x14ac:dyDescent="0.3">
      <c r="A5495" t="s">
        <v>7555</v>
      </c>
      <c r="B5495" t="s">
        <v>7287</v>
      </c>
      <c r="C5495">
        <v>330589</v>
      </c>
      <c r="D5495" t="str">
        <f>+VLOOKUP(C5495,Param!K:L,2,FALSE)</f>
        <v>AARNINK VLEESWAREN</v>
      </c>
      <c r="E5495" t="s">
        <v>7556</v>
      </c>
      <c r="F5495" t="s">
        <v>51</v>
      </c>
      <c r="G5495" t="s">
        <v>29</v>
      </c>
      <c r="H5495" s="5">
        <v>3932.28</v>
      </c>
      <c r="I5495" s="5">
        <v>3932.2795000000001</v>
      </c>
      <c r="J5495" s="5">
        <v>5.0000000010186297E-4</v>
      </c>
      <c r="K5495" s="5">
        <v>3932.28</v>
      </c>
      <c r="L5495" s="5">
        <v>0</v>
      </c>
      <c r="M5495" t="str">
        <f>IF(ISERROR(VLOOKUP(A5495,'[1]Ecart validé'!$A:$A,1,FALSE)),Z5495,"Ecart Validé")</f>
        <v>valid</v>
      </c>
      <c r="R5495" t="s">
        <v>30</v>
      </c>
      <c r="X5495"/>
      <c r="Y5495"/>
      <c r="Z5495" t="s">
        <v>31</v>
      </c>
    </row>
    <row r="5496" spans="1:26" x14ac:dyDescent="0.3">
      <c r="A5496" t="s">
        <v>7557</v>
      </c>
      <c r="B5496" t="s">
        <v>7287</v>
      </c>
      <c r="C5496">
        <v>347575</v>
      </c>
      <c r="D5496" t="str">
        <f>+VLOOKUP(C5496,Param!K:L,2,FALSE)</f>
        <v>INTO TELECOM &amp; IT B.V.</v>
      </c>
      <c r="E5496" t="s">
        <v>7558</v>
      </c>
      <c r="F5496" t="s">
        <v>533</v>
      </c>
      <c r="G5496" t="s">
        <v>29</v>
      </c>
      <c r="H5496" s="5">
        <v>2637.8879999999999</v>
      </c>
      <c r="I5496" s="5">
        <v>2637.8879999999999</v>
      </c>
      <c r="J5496" s="5">
        <v>0</v>
      </c>
      <c r="K5496" s="5">
        <v>2637.8879999999999</v>
      </c>
      <c r="L5496" s="5">
        <v>0</v>
      </c>
      <c r="M5496" t="str">
        <f>IF(ISERROR(VLOOKUP(A5496,'[1]Ecart validé'!$A:$A,1,FALSE)),Z5496,"Ecart Validé")</f>
        <v>valid</v>
      </c>
      <c r="R5496" t="s">
        <v>30</v>
      </c>
      <c r="X5496"/>
      <c r="Y5496"/>
      <c r="Z5496" t="s">
        <v>31</v>
      </c>
    </row>
    <row r="5497" spans="1:26" x14ac:dyDescent="0.3">
      <c r="A5497" t="s">
        <v>7559</v>
      </c>
      <c r="B5497" t="s">
        <v>7287</v>
      </c>
      <c r="C5497">
        <v>347575</v>
      </c>
      <c r="D5497" t="str">
        <f>+VLOOKUP(C5497,Param!K:L,2,FALSE)</f>
        <v>INTO TELECOM &amp; IT B.V.</v>
      </c>
      <c r="E5497" t="s">
        <v>7558</v>
      </c>
      <c r="F5497" t="s">
        <v>535</v>
      </c>
      <c r="G5497" t="s">
        <v>29</v>
      </c>
      <c r="H5497" s="5">
        <v>2770.944</v>
      </c>
      <c r="I5497" s="5">
        <v>2770.944</v>
      </c>
      <c r="J5497" s="5">
        <v>0</v>
      </c>
      <c r="K5497" s="5">
        <v>2770.944</v>
      </c>
      <c r="L5497" s="5">
        <v>0</v>
      </c>
      <c r="M5497" t="str">
        <f>IF(ISERROR(VLOOKUP(A5497,'[1]Ecart validé'!$A:$A,1,FALSE)),Z5497,"Ecart Validé")</f>
        <v>valid</v>
      </c>
      <c r="R5497" t="s">
        <v>30</v>
      </c>
      <c r="X5497"/>
      <c r="Y5497"/>
      <c r="Z5497" t="s">
        <v>31</v>
      </c>
    </row>
    <row r="5498" spans="1:26" x14ac:dyDescent="0.3">
      <c r="A5498" t="s">
        <v>7560</v>
      </c>
      <c r="B5498" t="s">
        <v>7287</v>
      </c>
      <c r="C5498">
        <v>348780</v>
      </c>
      <c r="D5498" t="str">
        <f>+VLOOKUP(C5498,Param!K:L,2,FALSE)</f>
        <v>Vlastuin CDI B.V.</v>
      </c>
      <c r="E5498" t="s">
        <v>7561</v>
      </c>
      <c r="F5498" t="s">
        <v>33</v>
      </c>
      <c r="G5498" t="s">
        <v>29</v>
      </c>
      <c r="H5498" s="5">
        <v>15.91</v>
      </c>
      <c r="I5498" s="5">
        <v>15.907500000000001</v>
      </c>
      <c r="J5498" s="5">
        <v>2.4999999999995E-3</v>
      </c>
      <c r="K5498" s="5">
        <v>15.91</v>
      </c>
      <c r="L5498" s="5">
        <v>0</v>
      </c>
      <c r="M5498" t="str">
        <f>IF(ISERROR(VLOOKUP(A5498,'[1]Ecart validé'!$A:$A,1,FALSE)),Z5498,"Ecart Validé")</f>
        <v>valid</v>
      </c>
      <c r="R5498" t="s">
        <v>30</v>
      </c>
      <c r="X5498"/>
      <c r="Y5498"/>
      <c r="Z5498" t="s">
        <v>31</v>
      </c>
    </row>
    <row r="5499" spans="1:26" x14ac:dyDescent="0.3">
      <c r="A5499" t="s">
        <v>7562</v>
      </c>
      <c r="B5499" t="s">
        <v>7287</v>
      </c>
      <c r="C5499">
        <v>348780</v>
      </c>
      <c r="D5499" t="str">
        <f>+VLOOKUP(C5499,Param!K:L,2,FALSE)</f>
        <v>Vlastuin CDI B.V.</v>
      </c>
      <c r="E5499" t="s">
        <v>7561</v>
      </c>
      <c r="F5499" t="s">
        <v>35</v>
      </c>
      <c r="G5499" t="s">
        <v>29</v>
      </c>
      <c r="H5499" s="5">
        <v>51.530999999999999</v>
      </c>
      <c r="I5499" s="5">
        <v>51.530999999999999</v>
      </c>
      <c r="J5499" s="5">
        <v>0</v>
      </c>
      <c r="K5499" s="5">
        <v>51.530999999999999</v>
      </c>
      <c r="L5499" s="5">
        <v>0</v>
      </c>
      <c r="M5499" t="str">
        <f>IF(ISERROR(VLOOKUP(A5499,'[1]Ecart validé'!$A:$A,1,FALSE)),Z5499,"Ecart Validé")</f>
        <v>valid</v>
      </c>
      <c r="R5499" t="s">
        <v>30</v>
      </c>
      <c r="X5499"/>
      <c r="Y5499"/>
      <c r="Z5499" t="s">
        <v>31</v>
      </c>
    </row>
    <row r="5500" spans="1:26" x14ac:dyDescent="0.3">
      <c r="A5500" t="s">
        <v>7563</v>
      </c>
      <c r="B5500" t="s">
        <v>7287</v>
      </c>
      <c r="C5500">
        <v>176799</v>
      </c>
      <c r="D5500" t="str">
        <f>+VLOOKUP(C5500,Param!K:L,2,FALSE)</f>
        <v>2FOOD B.V.</v>
      </c>
      <c r="E5500" t="s">
        <v>7564</v>
      </c>
      <c r="F5500" t="s">
        <v>28</v>
      </c>
      <c r="G5500" t="s">
        <v>29</v>
      </c>
      <c r="H5500" s="5">
        <v>462.15</v>
      </c>
      <c r="I5500" s="5">
        <v>462.15</v>
      </c>
      <c r="J5500" s="5">
        <v>5.6843418860808002E-14</v>
      </c>
      <c r="K5500" s="5">
        <v>462.15</v>
      </c>
      <c r="L5500" s="5">
        <v>0</v>
      </c>
      <c r="M5500" t="str">
        <f>IF(ISERROR(VLOOKUP(A5500,'[1]Ecart validé'!$A:$A,1,FALSE)),Z5500,"Ecart Validé")</f>
        <v>valid</v>
      </c>
      <c r="R5500" t="s">
        <v>30</v>
      </c>
      <c r="X5500"/>
      <c r="Y5500"/>
      <c r="Z5500" t="s">
        <v>31</v>
      </c>
    </row>
    <row r="5501" spans="1:26" x14ac:dyDescent="0.3">
      <c r="A5501" t="s">
        <v>7565</v>
      </c>
      <c r="B5501" t="s">
        <v>7287</v>
      </c>
      <c r="C5501">
        <v>348256</v>
      </c>
      <c r="D5501" t="str">
        <f>+VLOOKUP(C5501,Param!K:L,2,FALSE)</f>
        <v>CORAM HOSPITALITY &amp; PROJECTS B.V</v>
      </c>
      <c r="E5501" t="s">
        <v>7566</v>
      </c>
      <c r="F5501" t="s">
        <v>33</v>
      </c>
      <c r="G5501" t="s">
        <v>29</v>
      </c>
      <c r="H5501" s="5">
        <v>1567</v>
      </c>
      <c r="I5501" s="5">
        <v>1567</v>
      </c>
      <c r="J5501" s="5">
        <v>0</v>
      </c>
      <c r="K5501" s="5">
        <v>1567</v>
      </c>
      <c r="L5501" s="5">
        <v>0</v>
      </c>
      <c r="M5501" t="str">
        <f>IF(ISERROR(VLOOKUP(A5501,'[1]Ecart validé'!$A:$A,1,FALSE)),Z5501,"Ecart Validé")</f>
        <v>valid</v>
      </c>
      <c r="R5501" t="s">
        <v>30</v>
      </c>
      <c r="X5501"/>
      <c r="Y5501"/>
      <c r="Z5501" t="s">
        <v>31</v>
      </c>
    </row>
    <row r="5502" spans="1:26" x14ac:dyDescent="0.3">
      <c r="A5502" t="s">
        <v>7567</v>
      </c>
      <c r="B5502" t="s">
        <v>7287</v>
      </c>
      <c r="C5502">
        <v>261066</v>
      </c>
      <c r="D5502" t="str">
        <f>+VLOOKUP(C5502,Param!K:L,2,FALSE)</f>
        <v>SERVICE ORGANISATIE FERNANDES BV</v>
      </c>
      <c r="E5502" t="s">
        <v>7568</v>
      </c>
      <c r="F5502" t="s">
        <v>28</v>
      </c>
      <c r="G5502" t="s">
        <v>29</v>
      </c>
      <c r="H5502" s="5">
        <v>1088.58</v>
      </c>
      <c r="I5502" s="5">
        <v>1088.576</v>
      </c>
      <c r="J5502" s="5">
        <v>3.9999999999054099E-3</v>
      </c>
      <c r="K5502" s="5">
        <v>1088.58</v>
      </c>
      <c r="L5502" s="5">
        <v>0</v>
      </c>
      <c r="M5502" t="str">
        <f>IF(ISERROR(VLOOKUP(A5502,'[1]Ecart validé'!$A:$A,1,FALSE)),Z5502,"Ecart Validé")</f>
        <v>valid</v>
      </c>
      <c r="R5502" t="s">
        <v>30</v>
      </c>
      <c r="X5502"/>
      <c r="Y5502"/>
      <c r="Z5502" t="s">
        <v>31</v>
      </c>
    </row>
    <row r="5503" spans="1:26" x14ac:dyDescent="0.3">
      <c r="A5503" t="s">
        <v>7569</v>
      </c>
      <c r="B5503" t="s">
        <v>7287</v>
      </c>
      <c r="C5503">
        <v>207564</v>
      </c>
      <c r="D5503" t="str">
        <f>+VLOOKUP(C5503,Param!K:L,2,FALSE)</f>
        <v>MARKET SCOUTING COM V</v>
      </c>
      <c r="E5503" t="s">
        <v>7570</v>
      </c>
      <c r="F5503" t="s">
        <v>51</v>
      </c>
      <c r="G5503" t="s">
        <v>29</v>
      </c>
      <c r="H5503" s="5">
        <v>30</v>
      </c>
      <c r="I5503" s="5">
        <v>30</v>
      </c>
      <c r="J5503" s="5">
        <v>0</v>
      </c>
      <c r="K5503" s="5">
        <v>30</v>
      </c>
      <c r="L5503" s="5">
        <v>0</v>
      </c>
      <c r="M5503" t="str">
        <f>IF(ISERROR(VLOOKUP(A5503,'[1]Ecart validé'!$A:$A,1,FALSE)),Z5503,"Ecart Validé")</f>
        <v>valid</v>
      </c>
      <c r="R5503" t="s">
        <v>30</v>
      </c>
      <c r="X5503"/>
      <c r="Y5503"/>
      <c r="Z5503" t="s">
        <v>31</v>
      </c>
    </row>
    <row r="5504" spans="1:26" x14ac:dyDescent="0.3">
      <c r="A5504" t="s">
        <v>7571</v>
      </c>
      <c r="B5504" t="s">
        <v>7287</v>
      </c>
      <c r="C5504">
        <v>257059</v>
      </c>
      <c r="D5504" t="str">
        <f>+VLOOKUP(C5504,Param!K:L,2,FALSE)</f>
        <v>FRIESLANDCAMPINA NEDERLAND B.V.</v>
      </c>
      <c r="E5504" t="s">
        <v>7572</v>
      </c>
      <c r="F5504" t="s">
        <v>51</v>
      </c>
      <c r="G5504" t="s">
        <v>29</v>
      </c>
      <c r="H5504" s="5">
        <v>3438.3872000000001</v>
      </c>
      <c r="I5504" s="5">
        <v>3438.3872000000001</v>
      </c>
      <c r="J5504" s="5">
        <v>0</v>
      </c>
      <c r="K5504" s="5">
        <v>3438.3872000000001</v>
      </c>
      <c r="L5504" s="5">
        <v>0</v>
      </c>
      <c r="M5504" t="str">
        <f>IF(ISERROR(VLOOKUP(A5504,'[1]Ecart validé'!$A:$A,1,FALSE)),Z5504,"Ecart Validé")</f>
        <v>valid</v>
      </c>
      <c r="R5504" t="s">
        <v>30</v>
      </c>
      <c r="X5504"/>
      <c r="Y5504"/>
      <c r="Z5504" t="s">
        <v>31</v>
      </c>
    </row>
    <row r="5505" spans="1:26" x14ac:dyDescent="0.3">
      <c r="A5505" t="s">
        <v>7573</v>
      </c>
      <c r="B5505" t="s">
        <v>7287</v>
      </c>
      <c r="C5505">
        <v>257059</v>
      </c>
      <c r="D5505" t="str">
        <f>+VLOOKUP(C5505,Param!K:L,2,FALSE)</f>
        <v>FRIESLANDCAMPINA NEDERLAND B.V.</v>
      </c>
      <c r="E5505" t="s">
        <v>7574</v>
      </c>
      <c r="F5505" t="s">
        <v>51</v>
      </c>
      <c r="G5505" t="s">
        <v>29</v>
      </c>
      <c r="H5505" s="5">
        <v>931.26419999999996</v>
      </c>
      <c r="I5505" s="5">
        <v>931.26400000000001</v>
      </c>
      <c r="J5505" s="5">
        <v>1.99999999949795E-4</v>
      </c>
      <c r="K5505" s="5">
        <v>931.26419999999996</v>
      </c>
      <c r="L5505" s="5">
        <v>0</v>
      </c>
      <c r="M5505" t="str">
        <f>IF(ISERROR(VLOOKUP(A5505,'[1]Ecart validé'!$A:$A,1,FALSE)),Z5505,"Ecart Validé")</f>
        <v>valid</v>
      </c>
      <c r="R5505" t="s">
        <v>30</v>
      </c>
      <c r="X5505"/>
      <c r="Y5505"/>
      <c r="Z5505" t="s">
        <v>31</v>
      </c>
    </row>
    <row r="5506" spans="1:26" x14ac:dyDescent="0.3">
      <c r="A5506" t="s">
        <v>7575</v>
      </c>
      <c r="B5506" t="s">
        <v>7287</v>
      </c>
      <c r="C5506">
        <v>283629</v>
      </c>
      <c r="D5506" t="str">
        <f>+VLOOKUP(C5506,Param!K:L,2,FALSE)</f>
        <v>TLANT NEDERLAND BV</v>
      </c>
      <c r="E5506" t="s">
        <v>7576</v>
      </c>
      <c r="F5506" t="s">
        <v>51</v>
      </c>
      <c r="G5506" t="s">
        <v>29</v>
      </c>
      <c r="H5506" s="5">
        <v>2369.87</v>
      </c>
      <c r="I5506" s="5">
        <v>2369.8661000000002</v>
      </c>
      <c r="J5506" s="5">
        <v>3.8999999997031401E-3</v>
      </c>
      <c r="K5506" s="5">
        <v>2369.8661000000002</v>
      </c>
      <c r="L5506" s="5">
        <v>3.8999999997031401E-3</v>
      </c>
      <c r="M5506" t="str">
        <f>IF(ISERROR(VLOOKUP(A5506,'[1]Ecart validé'!$A:$A,1,FALSE)),Z5506,"Ecart Validé")</f>
        <v>valid</v>
      </c>
      <c r="R5506" t="s">
        <v>30</v>
      </c>
      <c r="X5506"/>
      <c r="Y5506"/>
      <c r="Z5506" t="s">
        <v>31</v>
      </c>
    </row>
    <row r="5507" spans="1:26" ht="57.6" x14ac:dyDescent="0.3">
      <c r="A5507" t="s">
        <v>7577</v>
      </c>
      <c r="B5507" t="s">
        <v>7287</v>
      </c>
      <c r="C5507">
        <v>283629</v>
      </c>
      <c r="D5507" t="str">
        <f>+VLOOKUP(C5507,Param!K:L,2,FALSE)</f>
        <v>TLANT NEDERLAND BV</v>
      </c>
      <c r="E5507" t="s">
        <v>7576</v>
      </c>
      <c r="F5507" t="s">
        <v>7578</v>
      </c>
      <c r="G5507" t="s">
        <v>29</v>
      </c>
      <c r="H5507" s="5">
        <v>7752.77</v>
      </c>
      <c r="J5507" s="5">
        <v>7752.77</v>
      </c>
      <c r="L5507" s="5">
        <v>7752.77</v>
      </c>
      <c r="M5507" t="str">
        <f>IF(ISERROR(VLOOKUP(A5507,'[1]Ecart validé'!$A:$A,1,FALSE)),Z5507,"Ecart Validé")</f>
        <v>issue</v>
      </c>
      <c r="N5507" t="s">
        <v>323</v>
      </c>
      <c r="O5507" t="s">
        <v>7579</v>
      </c>
      <c r="Q5507" t="s">
        <v>7580</v>
      </c>
      <c r="S5507" t="s">
        <v>42</v>
      </c>
      <c r="T5507" t="s">
        <v>257</v>
      </c>
      <c r="U5507" s="13" t="s">
        <v>7581</v>
      </c>
      <c r="V5507" t="s">
        <v>45</v>
      </c>
      <c r="W5507" t="s">
        <v>46</v>
      </c>
      <c r="X5507" t="s">
        <v>259</v>
      </c>
      <c r="Y5507" t="s">
        <v>259</v>
      </c>
      <c r="Z5507" t="s">
        <v>88</v>
      </c>
    </row>
    <row r="5508" spans="1:26" x14ac:dyDescent="0.3">
      <c r="A5508" t="s">
        <v>7582</v>
      </c>
      <c r="B5508" t="s">
        <v>7287</v>
      </c>
      <c r="C5508">
        <v>42559</v>
      </c>
      <c r="D5508" t="str">
        <f>+VLOOKUP(C5508,Param!K:L,2,FALSE)</f>
        <v>BRINK'SOLUTIONS NEDERLAND BV</v>
      </c>
      <c r="E5508" t="s">
        <v>7583</v>
      </c>
      <c r="F5508" t="s">
        <v>51</v>
      </c>
      <c r="G5508" t="s">
        <v>29</v>
      </c>
      <c r="H5508" s="5">
        <v>1827.4</v>
      </c>
      <c r="I5508" s="5">
        <v>1827.4</v>
      </c>
      <c r="J5508" s="5">
        <v>0</v>
      </c>
      <c r="K5508" s="5">
        <v>1827.4</v>
      </c>
      <c r="L5508" s="5">
        <v>0</v>
      </c>
      <c r="M5508" t="str">
        <f>IF(ISERROR(VLOOKUP(A5508,'[1]Ecart validé'!$A:$A,1,FALSE)),Z5508,"Ecart Validé")</f>
        <v>valid</v>
      </c>
      <c r="R5508" t="s">
        <v>30</v>
      </c>
      <c r="X5508"/>
      <c r="Y5508"/>
      <c r="Z5508" t="s">
        <v>31</v>
      </c>
    </row>
    <row r="5509" spans="1:26" x14ac:dyDescent="0.3">
      <c r="A5509" t="s">
        <v>7584</v>
      </c>
      <c r="B5509" t="s">
        <v>7287</v>
      </c>
      <c r="C5509">
        <v>349629</v>
      </c>
      <c r="D5509" t="str">
        <f>+VLOOKUP(C5509,Param!K:L,2,FALSE)</f>
        <v xml:space="preserve">Upfield Nederland B.V.	</v>
      </c>
      <c r="E5509" t="s">
        <v>7585</v>
      </c>
      <c r="F5509" t="s">
        <v>51</v>
      </c>
      <c r="G5509" t="s">
        <v>29</v>
      </c>
      <c r="H5509" s="5">
        <v>1073.24</v>
      </c>
      <c r="I5509" s="5">
        <v>1073.2370000000001</v>
      </c>
      <c r="J5509" s="5">
        <v>2.9999999999290499E-3</v>
      </c>
      <c r="K5509" s="5">
        <v>1073.24</v>
      </c>
      <c r="L5509" s="5">
        <v>0</v>
      </c>
      <c r="M5509" t="str">
        <f>IF(ISERROR(VLOOKUP(A5509,'[1]Ecart validé'!$A:$A,1,FALSE)),Z5509,"Ecart Validé")</f>
        <v>valid</v>
      </c>
      <c r="R5509" t="s">
        <v>30</v>
      </c>
      <c r="U5509" s="50"/>
      <c r="X5509"/>
      <c r="Y5509"/>
      <c r="Z5509" t="s">
        <v>31</v>
      </c>
    </row>
    <row r="5510" spans="1:26" x14ac:dyDescent="0.3">
      <c r="A5510" t="s">
        <v>7586</v>
      </c>
      <c r="B5510" t="s">
        <v>7587</v>
      </c>
      <c r="C5510">
        <v>703</v>
      </c>
      <c r="D5510" t="str">
        <f>+VLOOKUP(C5510,Param!K:L,2,FALSE)</f>
        <v>ADA COSMETICS INTERNATIONAL GMBH</v>
      </c>
      <c r="E5510" t="s">
        <v>7588</v>
      </c>
      <c r="F5510" t="s">
        <v>28</v>
      </c>
      <c r="G5510" t="s">
        <v>29</v>
      </c>
      <c r="H5510" s="5">
        <v>169.55</v>
      </c>
      <c r="I5510" s="5">
        <v>169.5497</v>
      </c>
      <c r="J5510" s="5">
        <v>3.0000000000995799E-4</v>
      </c>
      <c r="K5510" s="5">
        <v>169.55</v>
      </c>
      <c r="L5510" s="5">
        <v>0</v>
      </c>
      <c r="M5510" t="str">
        <f>IF(ISERROR(VLOOKUP(A5510,'[1]Ecart validé'!$A:$A,1,FALSE)),Z5510,"Ecart Validé")</f>
        <v>valid</v>
      </c>
      <c r="R5510" t="s">
        <v>30</v>
      </c>
      <c r="X5510"/>
      <c r="Y5510"/>
      <c r="Z5510" t="s">
        <v>31</v>
      </c>
    </row>
    <row r="5511" spans="1:26" x14ac:dyDescent="0.3">
      <c r="A5511" t="s">
        <v>7589</v>
      </c>
      <c r="B5511" t="s">
        <v>7587</v>
      </c>
      <c r="C5511">
        <v>703</v>
      </c>
      <c r="D5511" t="str">
        <f>+VLOOKUP(C5511,Param!K:L,2,FALSE)</f>
        <v>ADA COSMETICS INTERNATIONAL GMBH</v>
      </c>
      <c r="E5511" t="s">
        <v>7588</v>
      </c>
      <c r="F5511" t="s">
        <v>35</v>
      </c>
      <c r="G5511" t="s">
        <v>29</v>
      </c>
      <c r="H5511" s="5">
        <v>17.24128</v>
      </c>
      <c r="I5511" s="5">
        <v>17.241299999999999</v>
      </c>
      <c r="J5511" s="5">
        <v>-1.9999999999242802E-5</v>
      </c>
      <c r="K5511" s="5">
        <v>17.24128</v>
      </c>
      <c r="L5511" s="5">
        <v>0</v>
      </c>
      <c r="M5511" t="str">
        <f>IF(ISERROR(VLOOKUP(A5511,'[1]Ecart validé'!$A:$A,1,FALSE)),Z5511,"Ecart Validé")</f>
        <v>valid</v>
      </c>
      <c r="R5511" t="s">
        <v>30</v>
      </c>
      <c r="X5511"/>
      <c r="Y5511"/>
      <c r="Z5511" t="s">
        <v>31</v>
      </c>
    </row>
    <row r="5512" spans="1:26" x14ac:dyDescent="0.3">
      <c r="A5512" t="s">
        <v>7590</v>
      </c>
      <c r="B5512" t="s">
        <v>7587</v>
      </c>
      <c r="C5512">
        <v>1499</v>
      </c>
      <c r="D5512" t="str">
        <f>+VLOOKUP(C5512,Param!K:L,2,FALSE)</f>
        <v>STANDARD TEXTILE SAS</v>
      </c>
      <c r="E5512" t="s">
        <v>7591</v>
      </c>
      <c r="F5512" t="s">
        <v>28</v>
      </c>
      <c r="G5512" t="s">
        <v>29</v>
      </c>
      <c r="H5512" s="5">
        <v>868.56</v>
      </c>
      <c r="I5512" s="5">
        <v>868.58159999999998</v>
      </c>
      <c r="J5512" s="5">
        <v>-2.16000000000349E-2</v>
      </c>
      <c r="K5512" s="5">
        <v>868.56</v>
      </c>
      <c r="L5512" s="5">
        <v>0</v>
      </c>
      <c r="M5512" t="str">
        <f>IF(ISERROR(VLOOKUP(A5512,'[1]Ecart validé'!$A:$A,1,FALSE)),Z5512,"Ecart Validé")</f>
        <v>valid</v>
      </c>
      <c r="R5512" t="s">
        <v>30</v>
      </c>
      <c r="X5512"/>
      <c r="Y5512"/>
      <c r="Z5512" t="s">
        <v>31</v>
      </c>
    </row>
    <row r="5513" spans="1:26" x14ac:dyDescent="0.3">
      <c r="A5513" t="s">
        <v>7592</v>
      </c>
      <c r="B5513" t="s">
        <v>7587</v>
      </c>
      <c r="C5513">
        <v>1499</v>
      </c>
      <c r="D5513" t="str">
        <f>+VLOOKUP(C5513,Param!K:L,2,FALSE)</f>
        <v>STANDARD TEXTILE SAS</v>
      </c>
      <c r="E5513" t="s">
        <v>7591</v>
      </c>
      <c r="F5513" t="s">
        <v>33</v>
      </c>
      <c r="G5513" t="s">
        <v>29</v>
      </c>
      <c r="H5513" s="5">
        <v>298.2</v>
      </c>
      <c r="I5513" s="5">
        <v>298.2</v>
      </c>
      <c r="J5513" s="5">
        <v>0</v>
      </c>
      <c r="K5513" s="5">
        <v>298.2</v>
      </c>
      <c r="L5513" s="5">
        <v>0</v>
      </c>
      <c r="M5513" t="str">
        <f>IF(ISERROR(VLOOKUP(A5513,'[1]Ecart validé'!$A:$A,1,FALSE)),Z5513,"Ecart Validé")</f>
        <v>valid</v>
      </c>
      <c r="R5513" t="s">
        <v>30</v>
      </c>
      <c r="X5513"/>
      <c r="Y5513"/>
      <c r="Z5513" t="s">
        <v>31</v>
      </c>
    </row>
    <row r="5514" spans="1:26" x14ac:dyDescent="0.3">
      <c r="A5514" t="s">
        <v>7593</v>
      </c>
      <c r="B5514" t="s">
        <v>7587</v>
      </c>
      <c r="C5514">
        <v>1499</v>
      </c>
      <c r="D5514" t="str">
        <f>+VLOOKUP(C5514,Param!K:L,2,FALSE)</f>
        <v>STANDARD TEXTILE SAS</v>
      </c>
      <c r="E5514" t="s">
        <v>7591</v>
      </c>
      <c r="F5514" t="s">
        <v>35</v>
      </c>
      <c r="G5514" t="s">
        <v>29</v>
      </c>
      <c r="H5514" s="5">
        <v>221.328</v>
      </c>
      <c r="I5514" s="5">
        <v>221.328</v>
      </c>
      <c r="J5514" s="5">
        <v>0</v>
      </c>
      <c r="K5514" s="5">
        <v>221.328</v>
      </c>
      <c r="L5514" s="5">
        <v>0</v>
      </c>
      <c r="M5514" t="str">
        <f>IF(ISERROR(VLOOKUP(A5514,'[1]Ecart validé'!$A:$A,1,FALSE)),Z5514,"Ecart Validé")</f>
        <v>valid</v>
      </c>
      <c r="R5514" t="s">
        <v>30</v>
      </c>
      <c r="X5514"/>
      <c r="Y5514"/>
      <c r="Z5514" t="s">
        <v>31</v>
      </c>
    </row>
    <row r="5515" spans="1:26" x14ac:dyDescent="0.3">
      <c r="A5515" t="s">
        <v>7594</v>
      </c>
      <c r="B5515" t="s">
        <v>7587</v>
      </c>
      <c r="C5515">
        <v>1499</v>
      </c>
      <c r="D5515" t="str">
        <f>+VLOOKUP(C5515,Param!K:L,2,FALSE)</f>
        <v>STANDARD TEXTILE SAS</v>
      </c>
      <c r="E5515" t="s">
        <v>7595</v>
      </c>
      <c r="F5515" t="s">
        <v>28</v>
      </c>
      <c r="G5515" t="s">
        <v>29</v>
      </c>
      <c r="H5515" s="5">
        <v>818.3</v>
      </c>
      <c r="I5515" s="5">
        <v>818.34059999999999</v>
      </c>
      <c r="J5515" s="5">
        <v>-4.0600000000040298E-2</v>
      </c>
      <c r="K5515" s="5">
        <v>818.3</v>
      </c>
      <c r="L5515" s="5">
        <v>0</v>
      </c>
      <c r="M5515" t="str">
        <f>IF(ISERROR(VLOOKUP(A5515,'[1]Ecart validé'!$A:$A,1,FALSE)),Z5515,"Ecart Validé")</f>
        <v>valid</v>
      </c>
      <c r="R5515" t="s">
        <v>30</v>
      </c>
      <c r="X5515"/>
      <c r="Y5515"/>
      <c r="Z5515" t="s">
        <v>31</v>
      </c>
    </row>
    <row r="5516" spans="1:26" x14ac:dyDescent="0.3">
      <c r="A5516" t="s">
        <v>7596</v>
      </c>
      <c r="B5516" t="s">
        <v>7587</v>
      </c>
      <c r="C5516">
        <v>1499</v>
      </c>
      <c r="D5516" t="str">
        <f>+VLOOKUP(C5516,Param!K:L,2,FALSE)</f>
        <v>STANDARD TEXTILE SAS</v>
      </c>
      <c r="E5516" t="s">
        <v>7595</v>
      </c>
      <c r="F5516" t="s">
        <v>35</v>
      </c>
      <c r="G5516" t="s">
        <v>29</v>
      </c>
      <c r="H5516" s="5">
        <v>61.145000000000003</v>
      </c>
      <c r="I5516" s="5">
        <v>61.145000000000003</v>
      </c>
      <c r="J5516" s="5">
        <v>0</v>
      </c>
      <c r="K5516" s="5">
        <v>61.145000000000003</v>
      </c>
      <c r="L5516" s="5">
        <v>0</v>
      </c>
      <c r="M5516" t="str">
        <f>IF(ISERROR(VLOOKUP(A5516,'[1]Ecart validé'!$A:$A,1,FALSE)),Z5516,"Ecart Validé")</f>
        <v>valid</v>
      </c>
      <c r="R5516" t="s">
        <v>30</v>
      </c>
      <c r="X5516"/>
      <c r="Y5516"/>
      <c r="Z5516" t="s">
        <v>31</v>
      </c>
    </row>
    <row r="5517" spans="1:26" x14ac:dyDescent="0.3">
      <c r="A5517" t="s">
        <v>7597</v>
      </c>
      <c r="B5517" t="s">
        <v>7587</v>
      </c>
      <c r="C5517">
        <v>3597</v>
      </c>
      <c r="D5517" t="str">
        <f>+VLOOKUP(C5517,Param!K:L,2,FALSE)</f>
        <v>BERRY IBERICA, S.A.U. (distribuidor:MADRID FOREST)</v>
      </c>
      <c r="E5517" t="s">
        <v>7598</v>
      </c>
      <c r="F5517" t="s">
        <v>28</v>
      </c>
      <c r="G5517" t="s">
        <v>29</v>
      </c>
      <c r="H5517" s="5">
        <v>40.89</v>
      </c>
      <c r="I5517" s="5">
        <v>40.886099999999999</v>
      </c>
      <c r="J5517" s="5">
        <v>3.9000000000015602E-3</v>
      </c>
      <c r="K5517" s="5">
        <v>40.89</v>
      </c>
      <c r="L5517" s="5">
        <v>0</v>
      </c>
      <c r="M5517" t="str">
        <f>IF(ISERROR(VLOOKUP(A5517,'[1]Ecart validé'!$A:$A,1,FALSE)),Z5517,"Ecart Validé")</f>
        <v>valid</v>
      </c>
      <c r="R5517" t="s">
        <v>30</v>
      </c>
      <c r="X5517"/>
      <c r="Y5517"/>
      <c r="Z5517" t="s">
        <v>31</v>
      </c>
    </row>
    <row r="5518" spans="1:26" x14ac:dyDescent="0.3">
      <c r="A5518" t="s">
        <v>7599</v>
      </c>
      <c r="B5518" t="s">
        <v>7587</v>
      </c>
      <c r="C5518">
        <v>3597</v>
      </c>
      <c r="D5518" t="str">
        <f>+VLOOKUP(C5518,Param!K:L,2,FALSE)</f>
        <v>BERRY IBERICA, S.A.U. (distribuidor:MADRID FOREST)</v>
      </c>
      <c r="E5518" t="s">
        <v>7598</v>
      </c>
      <c r="F5518" t="s">
        <v>37</v>
      </c>
      <c r="G5518" t="s">
        <v>29</v>
      </c>
      <c r="H5518" s="5">
        <v>587.84249999999997</v>
      </c>
      <c r="I5518" s="5">
        <v>587.84249999999997</v>
      </c>
      <c r="J5518" s="5">
        <v>0</v>
      </c>
      <c r="K5518" s="5">
        <v>587.84249999999997</v>
      </c>
      <c r="L5518" s="5">
        <v>0</v>
      </c>
      <c r="M5518" t="str">
        <f>IF(ISERROR(VLOOKUP(A5518,'[1]Ecart validé'!$A:$A,1,FALSE)),Z5518,"Ecart Validé")</f>
        <v>valid</v>
      </c>
      <c r="R5518" t="s">
        <v>30</v>
      </c>
      <c r="X5518"/>
      <c r="Y5518"/>
      <c r="Z5518" t="s">
        <v>31</v>
      </c>
    </row>
    <row r="5519" spans="1:26" x14ac:dyDescent="0.3">
      <c r="A5519" t="s">
        <v>7600</v>
      </c>
      <c r="B5519" t="s">
        <v>7587</v>
      </c>
      <c r="C5519">
        <v>3763</v>
      </c>
      <c r="D5519" t="str">
        <f>+VLOOKUP(C5519,Param!K:L,2,FALSE)</f>
        <v>ONITY S.L.</v>
      </c>
      <c r="E5519" t="s">
        <v>7601</v>
      </c>
      <c r="F5519" t="s">
        <v>28</v>
      </c>
      <c r="G5519" t="s">
        <v>29</v>
      </c>
      <c r="H5519" s="5">
        <v>229.45</v>
      </c>
      <c r="I5519" s="5">
        <v>229.44800000000001</v>
      </c>
      <c r="J5519" s="5">
        <v>1.9999999999811202E-3</v>
      </c>
      <c r="K5519" s="5">
        <v>229.45</v>
      </c>
      <c r="L5519" s="5">
        <v>0</v>
      </c>
      <c r="M5519" t="str">
        <f>IF(ISERROR(VLOOKUP(A5519,'[1]Ecart validé'!$A:$A,1,FALSE)),Z5519,"Ecart Validé")</f>
        <v>valid</v>
      </c>
      <c r="R5519" t="s">
        <v>30</v>
      </c>
      <c r="X5519"/>
      <c r="Y5519"/>
      <c r="Z5519" t="s">
        <v>31</v>
      </c>
    </row>
    <row r="5520" spans="1:26" x14ac:dyDescent="0.3">
      <c r="A5520" t="s">
        <v>7602</v>
      </c>
      <c r="B5520" t="s">
        <v>7587</v>
      </c>
      <c r="C5520">
        <v>3763</v>
      </c>
      <c r="D5520" t="str">
        <f>+VLOOKUP(C5520,Param!K:L,2,FALSE)</f>
        <v>ONITY S.L.</v>
      </c>
      <c r="E5520" t="s">
        <v>7601</v>
      </c>
      <c r="F5520" t="s">
        <v>35</v>
      </c>
      <c r="G5520" t="s">
        <v>29</v>
      </c>
      <c r="H5520" s="5">
        <v>1.8919999999999999</v>
      </c>
      <c r="I5520" s="5">
        <v>1.8919999999999999</v>
      </c>
      <c r="J5520" s="5">
        <v>0</v>
      </c>
      <c r="K5520" s="5">
        <v>1.8919999999999999</v>
      </c>
      <c r="L5520" s="5">
        <v>0</v>
      </c>
      <c r="M5520" t="str">
        <f>IF(ISERROR(VLOOKUP(A5520,'[1]Ecart validé'!$A:$A,1,FALSE)),Z5520,"Ecart Validé")</f>
        <v>valid</v>
      </c>
      <c r="R5520" t="s">
        <v>30</v>
      </c>
      <c r="X5520"/>
      <c r="Y5520"/>
      <c r="Z5520" t="s">
        <v>31</v>
      </c>
    </row>
    <row r="5521" spans="1:26" x14ac:dyDescent="0.3">
      <c r="A5521" t="s">
        <v>7603</v>
      </c>
      <c r="B5521" t="s">
        <v>7587</v>
      </c>
      <c r="C5521">
        <v>3763</v>
      </c>
      <c r="D5521" t="str">
        <f>+VLOOKUP(C5521,Param!K:L,2,FALSE)</f>
        <v>ONITY S.L.</v>
      </c>
      <c r="E5521" t="s">
        <v>7601</v>
      </c>
      <c r="F5521" t="s">
        <v>37</v>
      </c>
      <c r="G5521" t="s">
        <v>29</v>
      </c>
      <c r="H5521" s="5">
        <v>8.2387999999999995</v>
      </c>
      <c r="I5521" s="5">
        <v>8.2387999999999995</v>
      </c>
      <c r="J5521" s="5">
        <v>0</v>
      </c>
      <c r="K5521" s="5">
        <v>8.2387999999999995</v>
      </c>
      <c r="L5521" s="5">
        <v>0</v>
      </c>
      <c r="M5521" t="str">
        <f>IF(ISERROR(VLOOKUP(A5521,'[1]Ecart validé'!$A:$A,1,FALSE)),Z5521,"Ecart Validé")</f>
        <v>valid</v>
      </c>
      <c r="R5521" t="s">
        <v>30</v>
      </c>
      <c r="X5521"/>
      <c r="Y5521"/>
      <c r="Z5521" t="s">
        <v>31</v>
      </c>
    </row>
    <row r="5522" spans="1:26" x14ac:dyDescent="0.3">
      <c r="A5522" t="s">
        <v>7604</v>
      </c>
      <c r="B5522" t="s">
        <v>7587</v>
      </c>
      <c r="C5522">
        <v>4064</v>
      </c>
      <c r="D5522" t="str">
        <f>+VLOOKUP(C5522,Param!K:L,2,FALSE)</f>
        <v>AZULEJOS PEÑA, S.A.</v>
      </c>
      <c r="E5522" t="s">
        <v>7605</v>
      </c>
      <c r="F5522" t="s">
        <v>35</v>
      </c>
      <c r="G5522" t="s">
        <v>29</v>
      </c>
      <c r="H5522" s="5">
        <v>9.6280000000000001</v>
      </c>
      <c r="I5522" s="5">
        <v>9.6280000000000001</v>
      </c>
      <c r="J5522" s="5">
        <v>0</v>
      </c>
      <c r="K5522" s="5">
        <v>9.6280000000000001</v>
      </c>
      <c r="L5522" s="5">
        <v>0</v>
      </c>
      <c r="M5522" t="str">
        <f>IF(ISERROR(VLOOKUP(A5522,'[1]Ecart validé'!$A:$A,1,FALSE)),Z5522,"Ecart Validé")</f>
        <v>valid</v>
      </c>
      <c r="R5522" t="s">
        <v>30</v>
      </c>
      <c r="X5522"/>
      <c r="Y5522"/>
      <c r="Z5522" t="s">
        <v>31</v>
      </c>
    </row>
    <row r="5523" spans="1:26" x14ac:dyDescent="0.3">
      <c r="A5523" t="s">
        <v>7606</v>
      </c>
      <c r="B5523" t="s">
        <v>7587</v>
      </c>
      <c r="C5523">
        <v>4586</v>
      </c>
      <c r="D5523" t="str">
        <f>+VLOOKUP(C5523,Param!K:L,2,FALSE)</f>
        <v>ESTUDIO GARBAYO S.L</v>
      </c>
      <c r="E5523" t="s">
        <v>7607</v>
      </c>
      <c r="F5523" t="s">
        <v>28</v>
      </c>
      <c r="G5523" t="s">
        <v>29</v>
      </c>
      <c r="H5523" s="5">
        <v>472.03</v>
      </c>
      <c r="I5523" s="5">
        <v>472.02499999999998</v>
      </c>
      <c r="J5523" s="5">
        <v>4.9999999999954499E-3</v>
      </c>
      <c r="K5523" s="5">
        <v>472.03</v>
      </c>
      <c r="L5523" s="5">
        <v>0</v>
      </c>
      <c r="M5523" t="str">
        <f>IF(ISERROR(VLOOKUP(A5523,'[1]Ecart validé'!$A:$A,1,FALSE)),Z5523,"Ecart Validé")</f>
        <v>valid</v>
      </c>
      <c r="R5523" t="s">
        <v>30</v>
      </c>
      <c r="X5523"/>
      <c r="Y5523"/>
      <c r="Z5523" t="s">
        <v>31</v>
      </c>
    </row>
    <row r="5524" spans="1:26" x14ac:dyDescent="0.3">
      <c r="A5524" t="s">
        <v>7608</v>
      </c>
      <c r="B5524" t="s">
        <v>7587</v>
      </c>
      <c r="C5524">
        <v>4586</v>
      </c>
      <c r="D5524" t="str">
        <f>+VLOOKUP(C5524,Param!K:L,2,FALSE)</f>
        <v>ESTUDIO GARBAYO S.L</v>
      </c>
      <c r="E5524" t="s">
        <v>7607</v>
      </c>
      <c r="F5524" t="s">
        <v>33</v>
      </c>
      <c r="G5524" t="s">
        <v>29</v>
      </c>
      <c r="H5524" s="5">
        <v>13.4</v>
      </c>
      <c r="I5524" s="5">
        <v>13.4</v>
      </c>
      <c r="J5524" s="5">
        <v>0</v>
      </c>
      <c r="K5524" s="5">
        <v>13.4</v>
      </c>
      <c r="L5524" s="5">
        <v>0</v>
      </c>
      <c r="M5524" t="str">
        <f>IF(ISERROR(VLOOKUP(A5524,'[1]Ecart validé'!$A:$A,1,FALSE)),Z5524,"Ecart Validé")</f>
        <v>valid</v>
      </c>
      <c r="R5524" t="s">
        <v>30</v>
      </c>
      <c r="X5524"/>
      <c r="Y5524"/>
      <c r="Z5524" t="s">
        <v>31</v>
      </c>
    </row>
    <row r="5525" spans="1:26" x14ac:dyDescent="0.3">
      <c r="A5525" t="s">
        <v>7609</v>
      </c>
      <c r="B5525" t="s">
        <v>7587</v>
      </c>
      <c r="C5525">
        <v>4586</v>
      </c>
      <c r="D5525" t="str">
        <f>+VLOOKUP(C5525,Param!K:L,2,FALSE)</f>
        <v>ESTUDIO GARBAYO S.L</v>
      </c>
      <c r="E5525" t="s">
        <v>7607</v>
      </c>
      <c r="F5525" t="s">
        <v>35</v>
      </c>
      <c r="G5525" t="s">
        <v>29</v>
      </c>
      <c r="H5525" s="5">
        <v>42.375</v>
      </c>
      <c r="I5525" s="5">
        <v>42.375</v>
      </c>
      <c r="J5525" s="5">
        <v>0</v>
      </c>
      <c r="K5525" s="5">
        <v>42.375</v>
      </c>
      <c r="L5525" s="5">
        <v>0</v>
      </c>
      <c r="M5525" t="str">
        <f>IF(ISERROR(VLOOKUP(A5525,'[1]Ecart validé'!$A:$A,1,FALSE)),Z5525,"Ecart Validé")</f>
        <v>valid</v>
      </c>
      <c r="R5525" t="s">
        <v>30</v>
      </c>
      <c r="X5525"/>
      <c r="Y5525"/>
      <c r="Z5525" t="s">
        <v>31</v>
      </c>
    </row>
    <row r="5526" spans="1:26" x14ac:dyDescent="0.3">
      <c r="A5526" t="s">
        <v>7610</v>
      </c>
      <c r="B5526" t="s">
        <v>7587</v>
      </c>
      <c r="C5526">
        <v>4586</v>
      </c>
      <c r="D5526" t="str">
        <f>+VLOOKUP(C5526,Param!K:L,2,FALSE)</f>
        <v>ESTUDIO GARBAYO S.L</v>
      </c>
      <c r="E5526" t="s">
        <v>7607</v>
      </c>
      <c r="F5526" t="s">
        <v>37</v>
      </c>
      <c r="G5526" t="s">
        <v>29</v>
      </c>
      <c r="H5526" s="5">
        <v>264.52999999999997</v>
      </c>
      <c r="I5526" s="5">
        <v>264.52499999999998</v>
      </c>
      <c r="J5526" s="5">
        <v>4.9999999999954499E-3</v>
      </c>
      <c r="K5526" s="5">
        <v>264.52999999999997</v>
      </c>
      <c r="L5526" s="5">
        <v>0</v>
      </c>
      <c r="M5526" t="str">
        <f>IF(ISERROR(VLOOKUP(A5526,'[1]Ecart validé'!$A:$A,1,FALSE)),Z5526,"Ecart Validé")</f>
        <v>valid</v>
      </c>
      <c r="R5526" t="s">
        <v>30</v>
      </c>
      <c r="X5526"/>
      <c r="Y5526"/>
      <c r="Z5526" t="s">
        <v>31</v>
      </c>
    </row>
    <row r="5527" spans="1:26" x14ac:dyDescent="0.3">
      <c r="A5527" t="s">
        <v>7611</v>
      </c>
      <c r="B5527" t="s">
        <v>7587</v>
      </c>
      <c r="C5527">
        <v>4602</v>
      </c>
      <c r="D5527" t="str">
        <f>+VLOOKUP(C5527,Param!K:L,2,FALSE)</f>
        <v>IP MAS D HOSPITALITY SOLUTIONS S.A.</v>
      </c>
      <c r="E5527" t="s">
        <v>7612</v>
      </c>
      <c r="F5527" t="s">
        <v>28</v>
      </c>
      <c r="G5527" t="s">
        <v>29</v>
      </c>
      <c r="H5527" s="5">
        <v>306.23</v>
      </c>
      <c r="I5527" s="5">
        <v>306.23110000000003</v>
      </c>
      <c r="J5527" s="5">
        <v>-1.1000000000080899E-3</v>
      </c>
      <c r="K5527" s="5">
        <v>306.23</v>
      </c>
      <c r="L5527" s="5">
        <v>0</v>
      </c>
      <c r="M5527" t="str">
        <f>IF(ISERROR(VLOOKUP(A5527,'[1]Ecart validé'!$A:$A,1,FALSE)),Z5527,"Ecart Validé")</f>
        <v>valid</v>
      </c>
      <c r="R5527" t="s">
        <v>30</v>
      </c>
      <c r="X5527"/>
      <c r="Y5527"/>
      <c r="Z5527" t="s">
        <v>31</v>
      </c>
    </row>
    <row r="5528" spans="1:26" x14ac:dyDescent="0.3">
      <c r="A5528" t="s">
        <v>7613</v>
      </c>
      <c r="B5528" t="s">
        <v>7587</v>
      </c>
      <c r="C5528">
        <v>4602</v>
      </c>
      <c r="D5528" t="str">
        <f>+VLOOKUP(C5528,Param!K:L,2,FALSE)</f>
        <v>IP MAS D HOSPITALITY SOLUTIONS S.A.</v>
      </c>
      <c r="E5528" t="s">
        <v>7612</v>
      </c>
      <c r="F5528" t="s">
        <v>33</v>
      </c>
      <c r="G5528" t="s">
        <v>29</v>
      </c>
      <c r="H5528" s="5">
        <v>2.29</v>
      </c>
      <c r="I5528" s="5">
        <v>2.286</v>
      </c>
      <c r="J5528" s="5">
        <v>4.0000000000000001E-3</v>
      </c>
      <c r="K5528" s="5">
        <v>2.29</v>
      </c>
      <c r="L5528" s="5">
        <v>0</v>
      </c>
      <c r="M5528" t="str">
        <f>IF(ISERROR(VLOOKUP(A5528,'[1]Ecart validé'!$A:$A,1,FALSE)),Z5528,"Ecart Validé")</f>
        <v>valid</v>
      </c>
      <c r="R5528" t="s">
        <v>30</v>
      </c>
      <c r="X5528"/>
      <c r="Y5528"/>
      <c r="Z5528" t="s">
        <v>31</v>
      </c>
    </row>
    <row r="5529" spans="1:26" x14ac:dyDescent="0.3">
      <c r="A5529" t="s">
        <v>7614</v>
      </c>
      <c r="B5529" t="s">
        <v>7587</v>
      </c>
      <c r="C5529">
        <v>4602</v>
      </c>
      <c r="D5529" t="str">
        <f>+VLOOKUP(C5529,Param!K:L,2,FALSE)</f>
        <v>IP MAS D HOSPITALITY SOLUTIONS S.A.</v>
      </c>
      <c r="E5529" t="s">
        <v>7612</v>
      </c>
      <c r="F5529" t="s">
        <v>35</v>
      </c>
      <c r="G5529" t="s">
        <v>29</v>
      </c>
      <c r="H5529" s="5">
        <v>63.815213999999997</v>
      </c>
      <c r="I5529" s="5">
        <v>63.815300000000001</v>
      </c>
      <c r="J5529" s="5">
        <v>-8.6000000003139094E-5</v>
      </c>
      <c r="K5529" s="5">
        <v>63.815213999999997</v>
      </c>
      <c r="L5529" s="5">
        <v>0</v>
      </c>
      <c r="M5529" t="str">
        <f>IF(ISERROR(VLOOKUP(A5529,'[1]Ecart validé'!$A:$A,1,FALSE)),Z5529,"Ecart Validé")</f>
        <v>valid</v>
      </c>
      <c r="R5529" t="s">
        <v>30</v>
      </c>
      <c r="X5529"/>
      <c r="Y5529"/>
      <c r="Z5529" t="s">
        <v>31</v>
      </c>
    </row>
    <row r="5530" spans="1:26" x14ac:dyDescent="0.3">
      <c r="A5530" t="s">
        <v>7615</v>
      </c>
      <c r="B5530" t="s">
        <v>7587</v>
      </c>
      <c r="C5530">
        <v>4602</v>
      </c>
      <c r="D5530" t="str">
        <f>+VLOOKUP(C5530,Param!K:L,2,FALSE)</f>
        <v>IP MAS D HOSPITALITY SOLUTIONS S.A.</v>
      </c>
      <c r="E5530" t="s">
        <v>7612</v>
      </c>
      <c r="F5530" t="s">
        <v>37</v>
      </c>
      <c r="G5530" t="s">
        <v>29</v>
      </c>
      <c r="H5530" s="5">
        <v>396.6</v>
      </c>
      <c r="I5530" s="5">
        <v>396.59559999999999</v>
      </c>
      <c r="J5530" s="5">
        <v>4.4000000000323702E-3</v>
      </c>
      <c r="K5530" s="5">
        <v>396.6</v>
      </c>
      <c r="L5530" s="5">
        <v>0</v>
      </c>
      <c r="M5530" t="str">
        <f>IF(ISERROR(VLOOKUP(A5530,'[1]Ecart validé'!$A:$A,1,FALSE)),Z5530,"Ecart Validé")</f>
        <v>valid</v>
      </c>
      <c r="R5530" t="s">
        <v>30</v>
      </c>
      <c r="X5530"/>
      <c r="Y5530"/>
      <c r="Z5530" t="s">
        <v>31</v>
      </c>
    </row>
    <row r="5531" spans="1:26" x14ac:dyDescent="0.3">
      <c r="A5531" t="s">
        <v>7616</v>
      </c>
      <c r="B5531" t="s">
        <v>7587</v>
      </c>
      <c r="C5531">
        <v>5100</v>
      </c>
      <c r="D5531" t="str">
        <f>+VLOOKUP(C5531,Param!K:L,2,FALSE)</f>
        <v>ILLYCAFFE SPA SUCURSAL EN ESPAÑA</v>
      </c>
      <c r="E5531" t="s">
        <v>7617</v>
      </c>
      <c r="F5531" t="s">
        <v>28</v>
      </c>
      <c r="G5531" t="s">
        <v>29</v>
      </c>
      <c r="H5531" s="5">
        <v>110.35</v>
      </c>
      <c r="I5531" s="5">
        <v>110.3493</v>
      </c>
      <c r="J5531" s="5">
        <v>6.9999999999481501E-4</v>
      </c>
      <c r="K5531" s="5">
        <v>110.35</v>
      </c>
      <c r="L5531" s="5">
        <v>0</v>
      </c>
      <c r="M5531" t="str">
        <f>IF(ISERROR(VLOOKUP(A5531,'[1]Ecart validé'!$A:$A,1,FALSE)),Z5531,"Ecart Validé")</f>
        <v>valid</v>
      </c>
      <c r="R5531" t="s">
        <v>30</v>
      </c>
      <c r="X5531"/>
      <c r="Y5531"/>
      <c r="Z5531" t="s">
        <v>31</v>
      </c>
    </row>
    <row r="5532" spans="1:26" x14ac:dyDescent="0.3">
      <c r="A5532" t="s">
        <v>7618</v>
      </c>
      <c r="B5532" t="s">
        <v>7587</v>
      </c>
      <c r="C5532">
        <v>5630</v>
      </c>
      <c r="D5532" t="str">
        <f>+VLOOKUP(C5532,Param!K:L,2,FALSE)</f>
        <v>INNOVACION GERIATRICA TECNOLOGICA, S.L.</v>
      </c>
      <c r="E5532" t="s">
        <v>7619</v>
      </c>
      <c r="F5532" t="s">
        <v>28</v>
      </c>
      <c r="G5532" t="s">
        <v>29</v>
      </c>
      <c r="H5532" s="5">
        <v>67.22</v>
      </c>
      <c r="I5532" s="5">
        <v>67.224000000000004</v>
      </c>
      <c r="J5532" s="5">
        <v>-4.0000000000048799E-3</v>
      </c>
      <c r="K5532" s="5">
        <v>67.22</v>
      </c>
      <c r="L5532" s="5">
        <v>0</v>
      </c>
      <c r="M5532" t="str">
        <f>IF(ISERROR(VLOOKUP(A5532,'[1]Ecart validé'!$A:$A,1,FALSE)),Z5532,"Ecart Validé")</f>
        <v>valid</v>
      </c>
      <c r="R5532" t="s">
        <v>30</v>
      </c>
      <c r="X5532"/>
      <c r="Y5532"/>
      <c r="Z5532" t="s">
        <v>31</v>
      </c>
    </row>
    <row r="5533" spans="1:26" x14ac:dyDescent="0.3">
      <c r="A5533" t="s">
        <v>7620</v>
      </c>
      <c r="B5533" t="s">
        <v>7587</v>
      </c>
      <c r="C5533">
        <v>5630</v>
      </c>
      <c r="D5533" t="str">
        <f>+VLOOKUP(C5533,Param!K:L,2,FALSE)</f>
        <v>INNOVACION GERIATRICA TECNOLOGICA, S.L.</v>
      </c>
      <c r="E5533" t="s">
        <v>7619</v>
      </c>
      <c r="F5533" t="s">
        <v>33</v>
      </c>
      <c r="G5533" t="s">
        <v>29</v>
      </c>
      <c r="H5533" s="5">
        <v>17.329999999999998</v>
      </c>
      <c r="I5533" s="5">
        <v>17.324999999999999</v>
      </c>
      <c r="J5533" s="5">
        <v>4.999999999999E-3</v>
      </c>
      <c r="K5533" s="5">
        <v>17.329999999999998</v>
      </c>
      <c r="L5533" s="5">
        <v>0</v>
      </c>
      <c r="M5533" t="str">
        <f>IF(ISERROR(VLOOKUP(A5533,'[1]Ecart validé'!$A:$A,1,FALSE)),Z5533,"Ecart Validé")</f>
        <v>valid</v>
      </c>
      <c r="R5533" t="s">
        <v>30</v>
      </c>
      <c r="X5533"/>
      <c r="Y5533"/>
      <c r="Z5533" t="s">
        <v>31</v>
      </c>
    </row>
    <row r="5534" spans="1:26" x14ac:dyDescent="0.3">
      <c r="A5534" t="s">
        <v>7621</v>
      </c>
      <c r="B5534" t="s">
        <v>7587</v>
      </c>
      <c r="C5534">
        <v>5651</v>
      </c>
      <c r="D5534" t="str">
        <f>+VLOOKUP(C5534,Param!K:L,2,FALSE)</f>
        <v>FAGOR INDUSTRIAL, SOCIEDAD COOPERATIVA</v>
      </c>
      <c r="E5534" t="s">
        <v>7622</v>
      </c>
      <c r="F5534" t="s">
        <v>28</v>
      </c>
      <c r="G5534" t="s">
        <v>29</v>
      </c>
      <c r="H5534" s="5">
        <v>320.26</v>
      </c>
      <c r="I5534" s="5">
        <v>320.26100000000002</v>
      </c>
      <c r="J5534" s="5">
        <v>-1.0000000000331901E-3</v>
      </c>
      <c r="K5534" s="5">
        <v>320.26</v>
      </c>
      <c r="L5534" s="5">
        <v>0</v>
      </c>
      <c r="M5534" t="str">
        <f>IF(ISERROR(VLOOKUP(A5534,'[1]Ecart validé'!$A:$A,1,FALSE)),Z5534,"Ecart Validé")</f>
        <v>valid</v>
      </c>
      <c r="R5534" t="s">
        <v>30</v>
      </c>
      <c r="X5534"/>
      <c r="Y5534"/>
      <c r="Z5534" t="s">
        <v>31</v>
      </c>
    </row>
    <row r="5535" spans="1:26" x14ac:dyDescent="0.3">
      <c r="A5535" t="s">
        <v>7623</v>
      </c>
      <c r="B5535" t="s">
        <v>7587</v>
      </c>
      <c r="C5535">
        <v>5651</v>
      </c>
      <c r="D5535" t="str">
        <f>+VLOOKUP(C5535,Param!K:L,2,FALSE)</f>
        <v>FAGOR INDUSTRIAL, SOCIEDAD COOPERATIVA</v>
      </c>
      <c r="E5535" t="s">
        <v>7622</v>
      </c>
      <c r="F5535" t="s">
        <v>37</v>
      </c>
      <c r="G5535" t="s">
        <v>29</v>
      </c>
      <c r="H5535" s="5">
        <v>1769.63</v>
      </c>
      <c r="I5535" s="5">
        <v>1769.6324999999999</v>
      </c>
      <c r="J5535" s="5">
        <v>-2.4999999998271899E-3</v>
      </c>
      <c r="K5535" s="5">
        <v>1769.63</v>
      </c>
      <c r="L5535" s="5">
        <v>0</v>
      </c>
      <c r="M5535" t="str">
        <f>IF(ISERROR(VLOOKUP(A5535,'[1]Ecart validé'!$A:$A,1,FALSE)),Z5535,"Ecart Validé")</f>
        <v>valid</v>
      </c>
      <c r="R5535" t="s">
        <v>30</v>
      </c>
      <c r="X5535"/>
      <c r="Y5535"/>
      <c r="Z5535" t="s">
        <v>31</v>
      </c>
    </row>
    <row r="5536" spans="1:26" x14ac:dyDescent="0.3">
      <c r="A5536" t="s">
        <v>7624</v>
      </c>
      <c r="B5536" t="s">
        <v>7587</v>
      </c>
      <c r="C5536">
        <v>6327</v>
      </c>
      <c r="D5536" t="str">
        <f>+VLOOKUP(C5536,Param!K:L,2,FALSE)</f>
        <v>EUROBERCASA S.L. (ALISEO)</v>
      </c>
      <c r="E5536" t="s">
        <v>7625</v>
      </c>
      <c r="F5536" t="s">
        <v>28</v>
      </c>
      <c r="G5536" t="s">
        <v>29</v>
      </c>
      <c r="H5536" s="5">
        <v>267.45</v>
      </c>
      <c r="I5536" s="5">
        <v>267.44499999999999</v>
      </c>
      <c r="J5536" s="5">
        <v>4.9999999999954499E-3</v>
      </c>
      <c r="K5536" s="5">
        <v>267.45</v>
      </c>
      <c r="L5536" s="5">
        <v>0</v>
      </c>
      <c r="M5536" t="str">
        <f>IF(ISERROR(VLOOKUP(A5536,'[1]Ecart validé'!$A:$A,1,FALSE)),Z5536,"Ecart Validé")</f>
        <v>valid</v>
      </c>
      <c r="R5536" t="s">
        <v>30</v>
      </c>
      <c r="X5536"/>
      <c r="Y5536"/>
      <c r="Z5536" t="s">
        <v>31</v>
      </c>
    </row>
    <row r="5537" spans="1:26" x14ac:dyDescent="0.3">
      <c r="A5537" t="s">
        <v>7626</v>
      </c>
      <c r="B5537" t="s">
        <v>7587</v>
      </c>
      <c r="C5537">
        <v>6327</v>
      </c>
      <c r="D5537" t="str">
        <f>+VLOOKUP(C5537,Param!K:L,2,FALSE)</f>
        <v>EUROBERCASA S.L. (ALISEO)</v>
      </c>
      <c r="E5537" t="s">
        <v>7625</v>
      </c>
      <c r="F5537" t="s">
        <v>37</v>
      </c>
      <c r="G5537" t="s">
        <v>29</v>
      </c>
      <c r="H5537" s="5">
        <v>409.4495</v>
      </c>
      <c r="I5537" s="5">
        <v>409.4495</v>
      </c>
      <c r="J5537" s="5">
        <v>0</v>
      </c>
      <c r="K5537" s="5">
        <v>409.4495</v>
      </c>
      <c r="L5537" s="5">
        <v>0</v>
      </c>
      <c r="M5537" t="str">
        <f>IF(ISERROR(VLOOKUP(A5537,'[1]Ecart validé'!$A:$A,1,FALSE)),Z5537,"Ecart Validé")</f>
        <v>valid</v>
      </c>
      <c r="R5537" t="s">
        <v>30</v>
      </c>
      <c r="X5537"/>
      <c r="Y5537"/>
      <c r="Z5537" t="s">
        <v>31</v>
      </c>
    </row>
    <row r="5538" spans="1:26" x14ac:dyDescent="0.3">
      <c r="A5538" t="s">
        <v>7627</v>
      </c>
      <c r="B5538" t="s">
        <v>7587</v>
      </c>
      <c r="C5538">
        <v>6716</v>
      </c>
      <c r="D5538" t="str">
        <f>+VLOOKUP(C5538,Param!K:L,2,FALSE)</f>
        <v>ADEQUAT</v>
      </c>
      <c r="E5538" t="s">
        <v>7628</v>
      </c>
      <c r="F5538" t="s">
        <v>28</v>
      </c>
      <c r="G5538" t="s">
        <v>29</v>
      </c>
      <c r="H5538" s="5">
        <v>19.399999999999999</v>
      </c>
      <c r="I5538" s="5">
        <v>19.396799999999999</v>
      </c>
      <c r="J5538" s="5">
        <v>3.1999999999996402E-3</v>
      </c>
      <c r="K5538" s="5">
        <v>19.399999999999999</v>
      </c>
      <c r="L5538" s="5">
        <v>0</v>
      </c>
      <c r="M5538" t="str">
        <f>IF(ISERROR(VLOOKUP(A5538,'[1]Ecart validé'!$A:$A,1,FALSE)),Z5538,"Ecart Validé")</f>
        <v>valid</v>
      </c>
      <c r="R5538" t="s">
        <v>30</v>
      </c>
      <c r="X5538"/>
      <c r="Y5538"/>
      <c r="Z5538" t="s">
        <v>31</v>
      </c>
    </row>
    <row r="5539" spans="1:26" x14ac:dyDescent="0.3">
      <c r="A5539" t="s">
        <v>7629</v>
      </c>
      <c r="B5539" t="s">
        <v>7587</v>
      </c>
      <c r="C5539">
        <v>36990</v>
      </c>
      <c r="D5539" t="str">
        <f>+VLOOKUP(C5539,Param!K:L,2,FALSE)</f>
        <v>VIATA - SERVIÇOS E TECNOLOGIAS DE INFORMAÇÃO, S.A.</v>
      </c>
      <c r="E5539" t="s">
        <v>7630</v>
      </c>
      <c r="F5539" t="s">
        <v>28</v>
      </c>
      <c r="G5539" t="s">
        <v>29</v>
      </c>
      <c r="H5539" s="5">
        <v>587.45000000000005</v>
      </c>
      <c r="I5539" s="5">
        <v>587.44759999999997</v>
      </c>
      <c r="J5539" s="5">
        <v>2.40000000007967E-3</v>
      </c>
      <c r="K5539" s="5">
        <v>587.45000000000005</v>
      </c>
      <c r="L5539" s="5">
        <v>0</v>
      </c>
      <c r="M5539" t="str">
        <f>IF(ISERROR(VLOOKUP(A5539,'[1]Ecart validé'!$A:$A,1,FALSE)),Z5539,"Ecart Validé")</f>
        <v>valid</v>
      </c>
      <c r="R5539" t="s">
        <v>30</v>
      </c>
      <c r="Y5539"/>
      <c r="Z5539" t="s">
        <v>31</v>
      </c>
    </row>
    <row r="5540" spans="1:26" x14ac:dyDescent="0.3">
      <c r="A5540" t="s">
        <v>7631</v>
      </c>
      <c r="B5540" t="s">
        <v>7587</v>
      </c>
      <c r="C5540">
        <v>36990</v>
      </c>
      <c r="D5540" t="str">
        <f>+VLOOKUP(C5540,Param!K:L,2,FALSE)</f>
        <v>VIATA - SERVIÇOS E TECNOLOGIAS DE INFORMAÇÃO, S.A.</v>
      </c>
      <c r="E5540" t="s">
        <v>7630</v>
      </c>
      <c r="F5540" t="s">
        <v>33</v>
      </c>
      <c r="G5540" t="s">
        <v>29</v>
      </c>
      <c r="H5540" s="5">
        <v>233.96</v>
      </c>
      <c r="I5540" s="5">
        <v>233.95599999999999</v>
      </c>
      <c r="J5540" s="5">
        <v>4.0000000000190898E-3</v>
      </c>
      <c r="K5540" s="5">
        <v>233.96</v>
      </c>
      <c r="L5540" s="5">
        <v>0</v>
      </c>
      <c r="M5540" t="str">
        <f>IF(ISERROR(VLOOKUP(A5540,'[1]Ecart validé'!$A:$A,1,FALSE)),Z5540,"Ecart Validé")</f>
        <v>valid</v>
      </c>
      <c r="R5540" t="s">
        <v>30</v>
      </c>
      <c r="Y5540"/>
      <c r="Z5540" t="s">
        <v>31</v>
      </c>
    </row>
    <row r="5541" spans="1:26" x14ac:dyDescent="0.3">
      <c r="A5541" t="s">
        <v>7632</v>
      </c>
      <c r="B5541" t="s">
        <v>7587</v>
      </c>
      <c r="C5541">
        <v>36990</v>
      </c>
      <c r="D5541" t="str">
        <f>+VLOOKUP(C5541,Param!K:L,2,FALSE)</f>
        <v>VIATA - SERVIÇOS E TECNOLOGIAS DE INFORMAÇÃO, S.A.</v>
      </c>
      <c r="E5541" t="s">
        <v>7630</v>
      </c>
      <c r="F5541" t="s">
        <v>35</v>
      </c>
      <c r="G5541" t="s">
        <v>29</v>
      </c>
      <c r="H5541" s="5">
        <v>323.56951199999997</v>
      </c>
      <c r="I5541" s="5">
        <v>323.56959999999998</v>
      </c>
      <c r="J5541" s="5">
        <v>-8.8000000005195007E-5</v>
      </c>
      <c r="K5541" s="5">
        <v>323.56951199999997</v>
      </c>
      <c r="L5541" s="5">
        <v>0</v>
      </c>
      <c r="M5541" t="str">
        <f>IF(ISERROR(VLOOKUP(A5541,'[1]Ecart validé'!$A:$A,1,FALSE)),Z5541,"Ecart Validé")</f>
        <v>valid</v>
      </c>
      <c r="R5541" t="s">
        <v>30</v>
      </c>
      <c r="Y5541"/>
      <c r="Z5541" t="s">
        <v>31</v>
      </c>
    </row>
    <row r="5542" spans="1:26" x14ac:dyDescent="0.3">
      <c r="A5542" t="s">
        <v>7633</v>
      </c>
      <c r="B5542" t="s">
        <v>7587</v>
      </c>
      <c r="C5542">
        <v>36990</v>
      </c>
      <c r="D5542" t="str">
        <f>+VLOOKUP(C5542,Param!K:L,2,FALSE)</f>
        <v>VIATA - SERVIÇOS E TECNOLOGIAS DE INFORMAÇÃO, S.A.</v>
      </c>
      <c r="E5542" t="s">
        <v>7630</v>
      </c>
      <c r="F5542" t="s">
        <v>37</v>
      </c>
      <c r="G5542" t="s">
        <v>29</v>
      </c>
      <c r="H5542" s="5">
        <v>419.18</v>
      </c>
      <c r="I5542" s="5">
        <v>419.18329999999997</v>
      </c>
      <c r="J5542" s="5">
        <v>-3.2999999999674401E-3</v>
      </c>
      <c r="K5542" s="5">
        <v>419.18</v>
      </c>
      <c r="L5542" s="5">
        <v>0</v>
      </c>
      <c r="M5542" t="str">
        <f>IF(ISERROR(VLOOKUP(A5542,'[1]Ecart validé'!$A:$A,1,FALSE)),Z5542,"Ecart Validé")</f>
        <v>valid</v>
      </c>
      <c r="R5542" t="s">
        <v>30</v>
      </c>
      <c r="Y5542"/>
      <c r="Z5542" t="s">
        <v>31</v>
      </c>
    </row>
    <row r="5543" spans="1:26" x14ac:dyDescent="0.3">
      <c r="A5543" t="s">
        <v>7634</v>
      </c>
      <c r="B5543" t="s">
        <v>7587</v>
      </c>
      <c r="C5543">
        <v>37416</v>
      </c>
      <c r="D5543" t="str">
        <f>+VLOOKUP(C5543,Param!K:L,2,FALSE)</f>
        <v>BRIDOR</v>
      </c>
      <c r="E5543" t="s">
        <v>7635</v>
      </c>
      <c r="F5543" t="s">
        <v>28</v>
      </c>
      <c r="G5543" t="s">
        <v>29</v>
      </c>
      <c r="H5543" s="5">
        <v>3317.55</v>
      </c>
      <c r="I5543" s="5">
        <v>3317.5558000000001</v>
      </c>
      <c r="J5543" s="5">
        <v>-5.7999999999083203E-3</v>
      </c>
      <c r="K5543" s="5">
        <v>3317.55</v>
      </c>
      <c r="L5543" s="5">
        <v>0</v>
      </c>
      <c r="M5543" t="str">
        <f>IF(ISERROR(VLOOKUP(A5543,'[1]Ecart validé'!$A:$A,1,FALSE)),Z5543,"Ecart Validé")</f>
        <v>valid</v>
      </c>
      <c r="R5543" t="s">
        <v>30</v>
      </c>
      <c r="S5543" t="s">
        <v>45</v>
      </c>
      <c r="T5543" t="s">
        <v>46</v>
      </c>
      <c r="U5543" s="13" t="s">
        <v>7636</v>
      </c>
      <c r="V5543" t="s">
        <v>45</v>
      </c>
      <c r="W5543" t="s">
        <v>2529</v>
      </c>
      <c r="X5543" t="s">
        <v>487</v>
      </c>
      <c r="Y5543" t="s">
        <v>487</v>
      </c>
      <c r="Z5543" t="s">
        <v>31</v>
      </c>
    </row>
    <row r="5544" spans="1:26" x14ac:dyDescent="0.3">
      <c r="A5544" t="s">
        <v>7637</v>
      </c>
      <c r="B5544" t="s">
        <v>7587</v>
      </c>
      <c r="C5544">
        <v>37416</v>
      </c>
      <c r="D5544" t="str">
        <f>+VLOOKUP(C5544,Param!K:L,2,FALSE)</f>
        <v>BRIDOR</v>
      </c>
      <c r="E5544" t="s">
        <v>7635</v>
      </c>
      <c r="F5544" t="s">
        <v>33</v>
      </c>
      <c r="G5544" t="s">
        <v>29</v>
      </c>
      <c r="H5544" s="5">
        <v>150.99</v>
      </c>
      <c r="I5544" s="5">
        <v>150.989</v>
      </c>
      <c r="J5544" s="5">
        <v>1.0000000000047701E-3</v>
      </c>
      <c r="K5544" s="5">
        <v>150.99</v>
      </c>
      <c r="L5544" s="5">
        <v>0</v>
      </c>
      <c r="M5544" t="str">
        <f>IF(ISERROR(VLOOKUP(A5544,'[1]Ecart validé'!$A:$A,1,FALSE)),Z5544,"Ecart Validé")</f>
        <v>valid</v>
      </c>
      <c r="R5544" t="s">
        <v>30</v>
      </c>
      <c r="S5544" t="s">
        <v>45</v>
      </c>
      <c r="T5544" t="s">
        <v>46</v>
      </c>
      <c r="U5544" s="13" t="s">
        <v>7636</v>
      </c>
      <c r="V5544" t="s">
        <v>45</v>
      </c>
      <c r="W5544" t="s">
        <v>2529</v>
      </c>
      <c r="X5544" t="s">
        <v>487</v>
      </c>
      <c r="Y5544" t="s">
        <v>487</v>
      </c>
      <c r="Z5544" t="s">
        <v>31</v>
      </c>
    </row>
    <row r="5545" spans="1:26" x14ac:dyDescent="0.3">
      <c r="A5545" t="s">
        <v>7638</v>
      </c>
      <c r="B5545" t="s">
        <v>7587</v>
      </c>
      <c r="C5545">
        <v>37416</v>
      </c>
      <c r="D5545" t="str">
        <f>+VLOOKUP(C5545,Param!K:L,2,FALSE)</f>
        <v>BRIDOR</v>
      </c>
      <c r="E5545" t="s">
        <v>7635</v>
      </c>
      <c r="F5545" t="s">
        <v>35</v>
      </c>
      <c r="G5545" t="s">
        <v>29</v>
      </c>
      <c r="H5545" s="5">
        <v>1356.77</v>
      </c>
      <c r="I5545" s="5">
        <v>1356.7709</v>
      </c>
      <c r="J5545" s="5">
        <v>-9.0000000000145497E-4</v>
      </c>
      <c r="K5545" s="5">
        <v>1356.77</v>
      </c>
      <c r="L5545" s="5">
        <v>0</v>
      </c>
      <c r="M5545" t="str">
        <f>IF(ISERROR(VLOOKUP(A5545,'[1]Ecart validé'!$A:$A,1,FALSE)),Z5545,"Ecart Validé")</f>
        <v>valid</v>
      </c>
      <c r="R5545" t="s">
        <v>30</v>
      </c>
      <c r="S5545" t="s">
        <v>45</v>
      </c>
      <c r="T5545" t="s">
        <v>46</v>
      </c>
      <c r="U5545" s="13" t="s">
        <v>7636</v>
      </c>
      <c r="V5545" t="s">
        <v>45</v>
      </c>
      <c r="W5545" t="s">
        <v>2529</v>
      </c>
      <c r="X5545" t="s">
        <v>487</v>
      </c>
      <c r="Y5545" t="s">
        <v>487</v>
      </c>
      <c r="Z5545" t="s">
        <v>31</v>
      </c>
    </row>
    <row r="5546" spans="1:26" x14ac:dyDescent="0.3">
      <c r="A5546" t="s">
        <v>7639</v>
      </c>
      <c r="B5546" t="s">
        <v>7587</v>
      </c>
      <c r="C5546">
        <v>37416</v>
      </c>
      <c r="D5546" t="str">
        <f>+VLOOKUP(C5546,Param!K:L,2,FALSE)</f>
        <v>BRIDOR</v>
      </c>
      <c r="E5546" t="s">
        <v>7635</v>
      </c>
      <c r="F5546" t="s">
        <v>37</v>
      </c>
      <c r="G5546" t="s">
        <v>29</v>
      </c>
      <c r="H5546" s="5">
        <v>541.66999999999905</v>
      </c>
      <c r="I5546" s="5">
        <v>541.23220000000003</v>
      </c>
      <c r="J5546" s="5">
        <v>0.43779999999981101</v>
      </c>
      <c r="K5546" s="5">
        <v>541.66999999999905</v>
      </c>
      <c r="L5546" s="5">
        <v>0</v>
      </c>
      <c r="M5546" t="str">
        <f>IF(ISERROR(VLOOKUP(A5546,'[1]Ecart validé'!$A:$A,1,FALSE)),Z5546,"Ecart Validé")</f>
        <v>valid</v>
      </c>
      <c r="R5546" t="s">
        <v>30</v>
      </c>
      <c r="S5546" t="s">
        <v>45</v>
      </c>
      <c r="T5546" t="s">
        <v>46</v>
      </c>
      <c r="U5546" s="13" t="s">
        <v>7636</v>
      </c>
      <c r="V5546" t="s">
        <v>45</v>
      </c>
      <c r="W5546" t="s">
        <v>2529</v>
      </c>
      <c r="X5546" t="s">
        <v>487</v>
      </c>
      <c r="Y5546" t="s">
        <v>487</v>
      </c>
      <c r="Z5546" t="s">
        <v>31</v>
      </c>
    </row>
    <row r="5547" spans="1:26" x14ac:dyDescent="0.3">
      <c r="A5547" t="s">
        <v>7640</v>
      </c>
      <c r="B5547" t="s">
        <v>7587</v>
      </c>
      <c r="C5547">
        <v>58665</v>
      </c>
      <c r="D5547" t="str">
        <f>+VLOOKUP(C5547,Param!K:L,2,FALSE)</f>
        <v>ROZÈS, S.A.</v>
      </c>
      <c r="E5547" t="s">
        <v>7641</v>
      </c>
      <c r="F5547" t="s">
        <v>28</v>
      </c>
      <c r="G5547" t="s">
        <v>29</v>
      </c>
      <c r="H5547" s="5">
        <v>79.010000000000005</v>
      </c>
      <c r="I5547" s="5">
        <v>79.009399999999999</v>
      </c>
      <c r="J5547" s="5">
        <v>6.0000000000570697E-4</v>
      </c>
      <c r="K5547" s="5">
        <v>79.010000000000005</v>
      </c>
      <c r="L5547" s="5">
        <v>0</v>
      </c>
      <c r="M5547" t="str">
        <f>IF(ISERROR(VLOOKUP(A5547,'[1]Ecart validé'!$A:$A,1,FALSE)),Z5547,"Ecart Validé")</f>
        <v>valid</v>
      </c>
      <c r="R5547" t="s">
        <v>30</v>
      </c>
      <c r="X5547"/>
      <c r="Y5547"/>
      <c r="Z5547" t="s">
        <v>31</v>
      </c>
    </row>
    <row r="5548" spans="1:26" x14ac:dyDescent="0.3">
      <c r="A5548" t="s">
        <v>7642</v>
      </c>
      <c r="B5548" t="s">
        <v>7587</v>
      </c>
      <c r="C5548">
        <v>58665</v>
      </c>
      <c r="D5548" t="str">
        <f>+VLOOKUP(C5548,Param!K:L,2,FALSE)</f>
        <v>ROZÈS, S.A.</v>
      </c>
      <c r="E5548" t="s">
        <v>7641</v>
      </c>
      <c r="F5548" t="s">
        <v>33</v>
      </c>
      <c r="G5548" t="s">
        <v>29</v>
      </c>
      <c r="H5548" s="5">
        <v>2.98</v>
      </c>
      <c r="I5548" s="5">
        <v>2.9769999999999999</v>
      </c>
      <c r="J5548" s="5">
        <v>3.0000000000001098E-3</v>
      </c>
      <c r="K5548" s="5">
        <v>2.98</v>
      </c>
      <c r="L5548" s="5">
        <v>0</v>
      </c>
      <c r="M5548" t="str">
        <f>IF(ISERROR(VLOOKUP(A5548,'[1]Ecart validé'!$A:$A,1,FALSE)),Z5548,"Ecart Validé")</f>
        <v>valid</v>
      </c>
      <c r="R5548" t="s">
        <v>30</v>
      </c>
      <c r="X5548"/>
      <c r="Y5548"/>
      <c r="Z5548" t="s">
        <v>31</v>
      </c>
    </row>
    <row r="5549" spans="1:26" x14ac:dyDescent="0.3">
      <c r="A5549" t="s">
        <v>7643</v>
      </c>
      <c r="B5549" t="s">
        <v>7587</v>
      </c>
      <c r="C5549">
        <v>58665</v>
      </c>
      <c r="D5549" t="str">
        <f>+VLOOKUP(C5549,Param!K:L,2,FALSE)</f>
        <v>ROZÈS, S.A.</v>
      </c>
      <c r="E5549" t="s">
        <v>7641</v>
      </c>
      <c r="F5549" t="s">
        <v>35</v>
      </c>
      <c r="G5549" t="s">
        <v>29</v>
      </c>
      <c r="H5549" s="5">
        <v>3.5877059999999998</v>
      </c>
      <c r="I5549" s="5">
        <v>3.5876999999999999</v>
      </c>
      <c r="J5549" s="5">
        <v>5.9999999999504801E-6</v>
      </c>
      <c r="K5549" s="5">
        <v>3.5877059999999998</v>
      </c>
      <c r="L5549" s="5">
        <v>0</v>
      </c>
      <c r="M5549" t="str">
        <f>IF(ISERROR(VLOOKUP(A5549,'[1]Ecart validé'!$A:$A,1,FALSE)),Z5549,"Ecart Validé")</f>
        <v>valid</v>
      </c>
      <c r="R5549" t="s">
        <v>30</v>
      </c>
      <c r="X5549"/>
      <c r="Y5549"/>
      <c r="Z5549" t="s">
        <v>31</v>
      </c>
    </row>
    <row r="5550" spans="1:26" x14ac:dyDescent="0.3">
      <c r="A5550" t="s">
        <v>7644</v>
      </c>
      <c r="B5550" t="s">
        <v>7587</v>
      </c>
      <c r="C5550">
        <v>58665</v>
      </c>
      <c r="D5550" t="str">
        <f>+VLOOKUP(C5550,Param!K:L,2,FALSE)</f>
        <v>ROZÈS, S.A.</v>
      </c>
      <c r="E5550" t="s">
        <v>7641</v>
      </c>
      <c r="F5550" t="s">
        <v>37</v>
      </c>
      <c r="G5550" t="s">
        <v>29</v>
      </c>
      <c r="H5550" s="5">
        <v>6.1515000000000004</v>
      </c>
      <c r="I5550" s="5">
        <v>6.1515000000000004</v>
      </c>
      <c r="J5550" s="5">
        <v>0</v>
      </c>
      <c r="K5550" s="5">
        <v>6.1515000000000004</v>
      </c>
      <c r="L5550" s="5">
        <v>0</v>
      </c>
      <c r="M5550" t="str">
        <f>IF(ISERROR(VLOOKUP(A5550,'[1]Ecart validé'!$A:$A,1,FALSE)),Z5550,"Ecart Validé")</f>
        <v>valid</v>
      </c>
      <c r="R5550" t="s">
        <v>30</v>
      </c>
      <c r="X5550"/>
      <c r="Y5550"/>
      <c r="Z5550" t="s">
        <v>31</v>
      </c>
    </row>
    <row r="5551" spans="1:26" x14ac:dyDescent="0.3">
      <c r="A5551" t="s">
        <v>7645</v>
      </c>
      <c r="B5551" t="s">
        <v>7587</v>
      </c>
      <c r="C5551">
        <v>99659</v>
      </c>
      <c r="D5551" t="str">
        <f>+VLOOKUP(C5551,Param!K:L,2,FALSE)</f>
        <v>WATERCARE - TRATAMENTO DE ÁGUAS, LDA</v>
      </c>
      <c r="E5551" t="s">
        <v>7646</v>
      </c>
      <c r="F5551" t="s">
        <v>28</v>
      </c>
      <c r="G5551" t="s">
        <v>29</v>
      </c>
      <c r="H5551" s="5">
        <v>579.05999999999995</v>
      </c>
      <c r="I5551" s="5">
        <v>579.05989999999997</v>
      </c>
      <c r="J5551" s="5">
        <v>9.9999999974897906E-5</v>
      </c>
      <c r="K5551" s="5">
        <v>579.05999999999995</v>
      </c>
      <c r="L5551" s="5">
        <v>0</v>
      </c>
      <c r="M5551" t="str">
        <f>IF(ISERROR(VLOOKUP(A5551,'[1]Ecart validé'!$A:$A,1,FALSE)),Z5551,"Ecart Validé")</f>
        <v>valid</v>
      </c>
      <c r="R5551" t="s">
        <v>30</v>
      </c>
      <c r="X5551"/>
      <c r="Y5551"/>
      <c r="Z5551" t="s">
        <v>31</v>
      </c>
    </row>
    <row r="5552" spans="1:26" x14ac:dyDescent="0.3">
      <c r="A5552" t="s">
        <v>7647</v>
      </c>
      <c r="B5552" t="s">
        <v>7587</v>
      </c>
      <c r="C5552">
        <v>99659</v>
      </c>
      <c r="D5552" t="str">
        <f>+VLOOKUP(C5552,Param!K:L,2,FALSE)</f>
        <v>WATERCARE - TRATAMENTO DE ÁGUAS, LDA</v>
      </c>
      <c r="E5552" t="s">
        <v>7646</v>
      </c>
      <c r="F5552" t="s">
        <v>33</v>
      </c>
      <c r="G5552" t="s">
        <v>29</v>
      </c>
      <c r="H5552" s="5">
        <v>457.06</v>
      </c>
      <c r="I5552" s="5">
        <v>457.06079999999997</v>
      </c>
      <c r="J5552" s="5">
        <v>-7.9999999996971296E-4</v>
      </c>
      <c r="K5552" s="5">
        <v>457.06</v>
      </c>
      <c r="L5552" s="5">
        <v>0</v>
      </c>
      <c r="M5552" t="str">
        <f>IF(ISERROR(VLOOKUP(A5552,'[1]Ecart validé'!$A:$A,1,FALSE)),Z5552,"Ecart Validé")</f>
        <v>valid</v>
      </c>
      <c r="R5552" t="s">
        <v>30</v>
      </c>
      <c r="X5552"/>
      <c r="Y5552"/>
      <c r="Z5552" t="s">
        <v>31</v>
      </c>
    </row>
    <row r="5553" spans="1:26" x14ac:dyDescent="0.3">
      <c r="A5553" t="s">
        <v>7648</v>
      </c>
      <c r="B5553" t="s">
        <v>7587</v>
      </c>
      <c r="C5553">
        <v>99659</v>
      </c>
      <c r="D5553" t="str">
        <f>+VLOOKUP(C5553,Param!K:L,2,FALSE)</f>
        <v>WATERCARE - TRATAMENTO DE ÁGUAS, LDA</v>
      </c>
      <c r="E5553" t="s">
        <v>7646</v>
      </c>
      <c r="F5553" t="s">
        <v>35</v>
      </c>
      <c r="G5553" t="s">
        <v>29</v>
      </c>
      <c r="H5553" s="5">
        <v>432.98781200000002</v>
      </c>
      <c r="I5553" s="5">
        <v>432.98759999999999</v>
      </c>
      <c r="J5553" s="5">
        <v>2.1200000003318499E-4</v>
      </c>
      <c r="K5553" s="5">
        <v>432.98781200000002</v>
      </c>
      <c r="L5553" s="5">
        <v>0</v>
      </c>
      <c r="M5553" t="str">
        <f>IF(ISERROR(VLOOKUP(A5553,'[1]Ecart validé'!$A:$A,1,FALSE)),Z5553,"Ecart Validé")</f>
        <v>valid</v>
      </c>
      <c r="R5553" t="s">
        <v>30</v>
      </c>
      <c r="X5553"/>
      <c r="Y5553"/>
      <c r="Z5553" t="s">
        <v>31</v>
      </c>
    </row>
    <row r="5554" spans="1:26" x14ac:dyDescent="0.3">
      <c r="A5554" t="s">
        <v>7649</v>
      </c>
      <c r="B5554" t="s">
        <v>7587</v>
      </c>
      <c r="C5554">
        <v>99659</v>
      </c>
      <c r="D5554" t="str">
        <f>+VLOOKUP(C5554,Param!K:L,2,FALSE)</f>
        <v>WATERCARE - TRATAMENTO DE ÁGUAS, LDA</v>
      </c>
      <c r="E5554" t="s">
        <v>7646</v>
      </c>
      <c r="F5554" t="s">
        <v>37</v>
      </c>
      <c r="G5554" t="s">
        <v>29</v>
      </c>
      <c r="H5554" s="5">
        <v>534.4067</v>
      </c>
      <c r="I5554" s="5">
        <v>534.4067</v>
      </c>
      <c r="J5554" s="5">
        <v>0</v>
      </c>
      <c r="K5554" s="5">
        <v>534.4067</v>
      </c>
      <c r="L5554" s="5">
        <v>0</v>
      </c>
      <c r="M5554" t="str">
        <f>IF(ISERROR(VLOOKUP(A5554,'[1]Ecart validé'!$A:$A,1,FALSE)),Z5554,"Ecart Validé")</f>
        <v>valid</v>
      </c>
      <c r="R5554" t="s">
        <v>30</v>
      </c>
      <c r="X5554"/>
      <c r="Y5554"/>
      <c r="Z5554" t="s">
        <v>31</v>
      </c>
    </row>
    <row r="5555" spans="1:26" x14ac:dyDescent="0.3">
      <c r="A5555" t="s">
        <v>7650</v>
      </c>
      <c r="B5555" t="s">
        <v>7587</v>
      </c>
      <c r="C5555">
        <v>99670</v>
      </c>
      <c r="D5555" t="str">
        <f>+VLOOKUP(C5555,Param!K:L,2,FALSE)</f>
        <v>PURATOS - PRODUTOS E ARTIGOS PARA A INDÚSTRIA ALIMENTAR, S.A.</v>
      </c>
      <c r="E5555" t="s">
        <v>7651</v>
      </c>
      <c r="F5555" t="s">
        <v>28</v>
      </c>
      <c r="G5555" t="s">
        <v>29</v>
      </c>
      <c r="H5555" s="5">
        <v>38.75</v>
      </c>
      <c r="I5555" s="5">
        <v>38.745399999999997</v>
      </c>
      <c r="J5555" s="5">
        <v>4.6000000000034902E-3</v>
      </c>
      <c r="K5555" s="5">
        <v>38.75</v>
      </c>
      <c r="L5555" s="5">
        <v>0</v>
      </c>
      <c r="M5555" t="str">
        <f>IF(ISERROR(VLOOKUP(A5555,'[1]Ecart validé'!$A:$A,1,FALSE)),Z5555,"Ecart Validé")</f>
        <v>valid</v>
      </c>
      <c r="R5555" t="s">
        <v>30</v>
      </c>
      <c r="X5555"/>
      <c r="Y5555"/>
      <c r="Z5555" t="s">
        <v>31</v>
      </c>
    </row>
    <row r="5556" spans="1:26" x14ac:dyDescent="0.3">
      <c r="A5556" t="s">
        <v>7652</v>
      </c>
      <c r="B5556" t="s">
        <v>7587</v>
      </c>
      <c r="C5556">
        <v>99670</v>
      </c>
      <c r="D5556" t="str">
        <f>+VLOOKUP(C5556,Param!K:L,2,FALSE)</f>
        <v>PURATOS - PRODUTOS E ARTIGOS PARA A INDÚSTRIA ALIMENTAR, S.A.</v>
      </c>
      <c r="E5556" t="s">
        <v>7651</v>
      </c>
      <c r="F5556" t="s">
        <v>37</v>
      </c>
      <c r="G5556" t="s">
        <v>29</v>
      </c>
      <c r="H5556" s="5">
        <v>4.7763</v>
      </c>
      <c r="I5556" s="5">
        <v>4.7763</v>
      </c>
      <c r="J5556" s="5">
        <v>0</v>
      </c>
      <c r="K5556" s="5">
        <v>4.7763</v>
      </c>
      <c r="L5556" s="5">
        <v>0</v>
      </c>
      <c r="M5556" t="str">
        <f>IF(ISERROR(VLOOKUP(A5556,'[1]Ecart validé'!$A:$A,1,FALSE)),Z5556,"Ecart Validé")</f>
        <v>valid</v>
      </c>
      <c r="R5556" t="s">
        <v>30</v>
      </c>
      <c r="X5556"/>
      <c r="Y5556"/>
      <c r="Z5556" t="s">
        <v>31</v>
      </c>
    </row>
    <row r="5557" spans="1:26" x14ac:dyDescent="0.3">
      <c r="A5557" t="s">
        <v>7653</v>
      </c>
      <c r="B5557" t="s">
        <v>7587</v>
      </c>
      <c r="C5557">
        <v>99675</v>
      </c>
      <c r="D5557" t="str">
        <f>+VLOOKUP(C5557,Param!K:L,2,FALSE)</f>
        <v>INSTALTERM - INSTALAÇÕES SANITÁRIAS, TÉRMICAS E REDES DE GÁS, LDA</v>
      </c>
      <c r="E5557" t="s">
        <v>7654</v>
      </c>
      <c r="F5557" t="s">
        <v>28</v>
      </c>
      <c r="G5557" t="s">
        <v>29</v>
      </c>
      <c r="H5557" s="5">
        <v>36.270000000000003</v>
      </c>
      <c r="I5557" s="5">
        <v>36.273899999999998</v>
      </c>
      <c r="J5557" s="5">
        <v>-3.89999999999446E-3</v>
      </c>
      <c r="K5557" s="5">
        <v>36.270000000000003</v>
      </c>
      <c r="L5557" s="5">
        <v>0</v>
      </c>
      <c r="M5557" t="str">
        <f>IF(ISERROR(VLOOKUP(A5557,'[1]Ecart validé'!$A:$A,1,FALSE)),Z5557,"Ecart Validé")</f>
        <v>valid</v>
      </c>
      <c r="R5557" t="s">
        <v>30</v>
      </c>
      <c r="X5557"/>
      <c r="Y5557"/>
      <c r="Z5557" t="s">
        <v>31</v>
      </c>
    </row>
    <row r="5558" spans="1:26" x14ac:dyDescent="0.3">
      <c r="A5558" t="s">
        <v>7655</v>
      </c>
      <c r="B5558" t="s">
        <v>7587</v>
      </c>
      <c r="C5558">
        <v>99675</v>
      </c>
      <c r="D5558" t="str">
        <f>+VLOOKUP(C5558,Param!K:L,2,FALSE)</f>
        <v>INSTALTERM - INSTALAÇÕES SANITÁRIAS, TÉRMICAS E REDES DE GÁS, LDA</v>
      </c>
      <c r="E5558" t="s">
        <v>7654</v>
      </c>
      <c r="F5558" t="s">
        <v>33</v>
      </c>
      <c r="G5558" t="s">
        <v>29</v>
      </c>
      <c r="H5558" s="5">
        <v>56.42</v>
      </c>
      <c r="I5558" s="5">
        <v>56.418599999999998</v>
      </c>
      <c r="J5558" s="5">
        <v>1.40000000000384E-3</v>
      </c>
      <c r="K5558" s="5">
        <v>56.42</v>
      </c>
      <c r="L5558" s="5">
        <v>0</v>
      </c>
      <c r="M5558" t="str">
        <f>IF(ISERROR(VLOOKUP(A5558,'[1]Ecart validé'!$A:$A,1,FALSE)),Z5558,"Ecart Validé")</f>
        <v>valid</v>
      </c>
      <c r="R5558" t="s">
        <v>30</v>
      </c>
      <c r="X5558"/>
      <c r="Y5558"/>
      <c r="Z5558" t="s">
        <v>31</v>
      </c>
    </row>
    <row r="5559" spans="1:26" x14ac:dyDescent="0.3">
      <c r="A5559" t="s">
        <v>7656</v>
      </c>
      <c r="B5559" t="s">
        <v>7587</v>
      </c>
      <c r="C5559">
        <v>99675</v>
      </c>
      <c r="D5559" t="str">
        <f>+VLOOKUP(C5559,Param!K:L,2,FALSE)</f>
        <v>INSTALTERM - INSTALAÇÕES SANITÁRIAS, TÉRMICAS E REDES DE GÁS, LDA</v>
      </c>
      <c r="E5559" t="s">
        <v>7654</v>
      </c>
      <c r="F5559" t="s">
        <v>35</v>
      </c>
      <c r="G5559" t="s">
        <v>29</v>
      </c>
      <c r="H5559" s="5">
        <v>22.179105</v>
      </c>
      <c r="I5559" s="5">
        <v>22.179099999999998</v>
      </c>
      <c r="J5559" s="5">
        <v>5.0000000015870598E-6</v>
      </c>
      <c r="K5559" s="5">
        <v>22.179105</v>
      </c>
      <c r="L5559" s="5">
        <v>0</v>
      </c>
      <c r="M5559" t="str">
        <f>IF(ISERROR(VLOOKUP(A5559,'[1]Ecart validé'!$A:$A,1,FALSE)),Z5559,"Ecart Validé")</f>
        <v>valid</v>
      </c>
      <c r="R5559" t="s">
        <v>30</v>
      </c>
      <c r="X5559"/>
      <c r="Y5559"/>
      <c r="Z5559" t="s">
        <v>31</v>
      </c>
    </row>
    <row r="5560" spans="1:26" x14ac:dyDescent="0.3">
      <c r="A5560" t="s">
        <v>7657</v>
      </c>
      <c r="B5560" t="s">
        <v>7587</v>
      </c>
      <c r="C5560">
        <v>99675</v>
      </c>
      <c r="D5560" t="str">
        <f>+VLOOKUP(C5560,Param!K:L,2,FALSE)</f>
        <v>INSTALTERM - INSTALAÇÕES SANITÁRIAS, TÉRMICAS E REDES DE GÁS, LDA</v>
      </c>
      <c r="E5560" t="s">
        <v>7654</v>
      </c>
      <c r="F5560" t="s">
        <v>37</v>
      </c>
      <c r="G5560" t="s">
        <v>29</v>
      </c>
      <c r="H5560" s="5">
        <v>24.12</v>
      </c>
      <c r="I5560" s="5">
        <v>24.120200000000001</v>
      </c>
      <c r="J5560" s="5">
        <v>-1.9999999999953299E-4</v>
      </c>
      <c r="K5560" s="5">
        <v>24.12</v>
      </c>
      <c r="L5560" s="5">
        <v>0</v>
      </c>
      <c r="M5560" t="str">
        <f>IF(ISERROR(VLOOKUP(A5560,'[1]Ecart validé'!$A:$A,1,FALSE)),Z5560,"Ecart Validé")</f>
        <v>valid</v>
      </c>
      <c r="R5560" t="s">
        <v>30</v>
      </c>
      <c r="X5560"/>
      <c r="Y5560"/>
      <c r="Z5560" t="s">
        <v>31</v>
      </c>
    </row>
    <row r="5561" spans="1:26" x14ac:dyDescent="0.3">
      <c r="A5561" t="s">
        <v>7658</v>
      </c>
      <c r="B5561" t="s">
        <v>7587</v>
      </c>
      <c r="C5561">
        <v>99688</v>
      </c>
      <c r="D5561" t="str">
        <f>+VLOOKUP(C5561,Param!K:L,2,FALSE)</f>
        <v>FERNANDO AYRES GOMES &amp; FILHAS, LDA (ELECTRO RAYD)</v>
      </c>
      <c r="E5561" t="s">
        <v>7659</v>
      </c>
      <c r="F5561" t="s">
        <v>28</v>
      </c>
      <c r="G5561" t="s">
        <v>29</v>
      </c>
      <c r="H5561" s="5">
        <v>150.07</v>
      </c>
      <c r="I5561" s="5">
        <v>150.0737</v>
      </c>
      <c r="J5561" s="5">
        <v>-3.70000000000914E-3</v>
      </c>
      <c r="K5561" s="5">
        <v>150.07</v>
      </c>
      <c r="L5561" s="5">
        <v>0</v>
      </c>
      <c r="M5561" t="str">
        <f>IF(ISERROR(VLOOKUP(A5561,'[1]Ecart validé'!$A:$A,1,FALSE)),Z5561,"Ecart Validé")</f>
        <v>valid</v>
      </c>
      <c r="R5561" t="s">
        <v>30</v>
      </c>
      <c r="X5561"/>
      <c r="Y5561"/>
      <c r="Z5561" t="s">
        <v>31</v>
      </c>
    </row>
    <row r="5562" spans="1:26" x14ac:dyDescent="0.3">
      <c r="A5562" t="s">
        <v>7660</v>
      </c>
      <c r="B5562" t="s">
        <v>7587</v>
      </c>
      <c r="C5562">
        <v>99688</v>
      </c>
      <c r="D5562" t="str">
        <f>+VLOOKUP(C5562,Param!K:L,2,FALSE)</f>
        <v>FERNANDO AYRES GOMES &amp; FILHAS, LDA (ELECTRO RAYD)</v>
      </c>
      <c r="E5562" t="s">
        <v>7659</v>
      </c>
      <c r="F5562" t="s">
        <v>33</v>
      </c>
      <c r="G5562" t="s">
        <v>29</v>
      </c>
      <c r="H5562" s="5">
        <v>67.03</v>
      </c>
      <c r="I5562" s="5">
        <v>67.033799999999999</v>
      </c>
      <c r="J5562" s="5">
        <v>-3.7999999999982401E-3</v>
      </c>
      <c r="K5562" s="5">
        <v>67.03</v>
      </c>
      <c r="L5562" s="5">
        <v>0</v>
      </c>
      <c r="M5562" t="str">
        <f>IF(ISERROR(VLOOKUP(A5562,'[1]Ecart validé'!$A:$A,1,FALSE)),Z5562,"Ecart Validé")</f>
        <v>valid</v>
      </c>
      <c r="R5562" t="s">
        <v>30</v>
      </c>
      <c r="X5562"/>
      <c r="Y5562"/>
      <c r="Z5562" t="s">
        <v>31</v>
      </c>
    </row>
    <row r="5563" spans="1:26" x14ac:dyDescent="0.3">
      <c r="A5563" t="s">
        <v>7661</v>
      </c>
      <c r="B5563" t="s">
        <v>7587</v>
      </c>
      <c r="C5563">
        <v>99688</v>
      </c>
      <c r="D5563" t="str">
        <f>+VLOOKUP(C5563,Param!K:L,2,FALSE)</f>
        <v>FERNANDO AYRES GOMES &amp; FILHAS, LDA (ELECTRO RAYD)</v>
      </c>
      <c r="E5563" t="s">
        <v>7659</v>
      </c>
      <c r="F5563" t="s">
        <v>35</v>
      </c>
      <c r="G5563" t="s">
        <v>29</v>
      </c>
      <c r="H5563" s="5">
        <v>9.1263240000000003</v>
      </c>
      <c r="I5563" s="5">
        <v>9.1263000000000005</v>
      </c>
      <c r="J5563" s="5">
        <v>2.39999999998019E-5</v>
      </c>
      <c r="K5563" s="5">
        <v>9.1263240000000003</v>
      </c>
      <c r="L5563" s="5">
        <v>0</v>
      </c>
      <c r="M5563" t="str">
        <f>IF(ISERROR(VLOOKUP(A5563,'[1]Ecart validé'!$A:$A,1,FALSE)),Z5563,"Ecart Validé")</f>
        <v>valid</v>
      </c>
      <c r="R5563" t="s">
        <v>30</v>
      </c>
      <c r="X5563"/>
      <c r="Y5563"/>
      <c r="Z5563" t="s">
        <v>31</v>
      </c>
    </row>
    <row r="5564" spans="1:26" x14ac:dyDescent="0.3">
      <c r="A5564" t="s">
        <v>7662</v>
      </c>
      <c r="B5564" t="s">
        <v>7587</v>
      </c>
      <c r="C5564">
        <v>99688</v>
      </c>
      <c r="D5564" t="str">
        <f>+VLOOKUP(C5564,Param!K:L,2,FALSE)</f>
        <v>FERNANDO AYRES GOMES &amp; FILHAS, LDA (ELECTRO RAYD)</v>
      </c>
      <c r="E5564" t="s">
        <v>7659</v>
      </c>
      <c r="F5564" t="s">
        <v>37</v>
      </c>
      <c r="G5564" t="s">
        <v>29</v>
      </c>
      <c r="H5564" s="5">
        <v>4.8383000000000003</v>
      </c>
      <c r="I5564" s="5">
        <v>4.8383000000000003</v>
      </c>
      <c r="J5564" s="5">
        <v>0</v>
      </c>
      <c r="K5564" s="5">
        <v>4.8383000000000003</v>
      </c>
      <c r="L5564" s="5">
        <v>0</v>
      </c>
      <c r="M5564" t="str">
        <f>IF(ISERROR(VLOOKUP(A5564,'[1]Ecart validé'!$A:$A,1,FALSE)),Z5564,"Ecart Validé")</f>
        <v>valid</v>
      </c>
      <c r="R5564" t="s">
        <v>30</v>
      </c>
      <c r="X5564"/>
      <c r="Y5564"/>
      <c r="Z5564" t="s">
        <v>31</v>
      </c>
    </row>
    <row r="5565" spans="1:26" x14ac:dyDescent="0.3">
      <c r="A5565" t="s">
        <v>7663</v>
      </c>
      <c r="B5565" t="s">
        <v>7587</v>
      </c>
      <c r="C5565">
        <v>99699</v>
      </c>
      <c r="D5565" t="str">
        <f>+VLOOKUP(C5565,Param!K:L,2,FALSE)</f>
        <v>SPAST - SOCIEDADE PORTUGUESA DE ALUGUER E SERVIÇOS DE TÊXTEIS, S.A. (ELIS PORTUGAL)</v>
      </c>
      <c r="E5565" t="s">
        <v>7664</v>
      </c>
      <c r="F5565" t="s">
        <v>28</v>
      </c>
      <c r="G5565" t="s">
        <v>29</v>
      </c>
      <c r="H5565" s="5">
        <v>4669.7700000000004</v>
      </c>
      <c r="I5565" s="5">
        <v>4669.7656999999999</v>
      </c>
      <c r="J5565" s="5">
        <v>4.3000000005122196E-3</v>
      </c>
      <c r="K5565" s="5">
        <v>4669.7700000000004</v>
      </c>
      <c r="L5565" s="5">
        <v>0</v>
      </c>
      <c r="M5565" t="str">
        <f>IF(ISERROR(VLOOKUP(A5565,'[1]Ecart validé'!$A:$A,1,FALSE)),Z5565,"Ecart Validé")</f>
        <v>valid</v>
      </c>
      <c r="R5565" t="s">
        <v>30</v>
      </c>
      <c r="X5565"/>
      <c r="Y5565"/>
      <c r="Z5565" t="s">
        <v>31</v>
      </c>
    </row>
    <row r="5566" spans="1:26" x14ac:dyDescent="0.3">
      <c r="A5566" t="s">
        <v>7665</v>
      </c>
      <c r="B5566" t="s">
        <v>7587</v>
      </c>
      <c r="C5566">
        <v>99699</v>
      </c>
      <c r="D5566" t="str">
        <f>+VLOOKUP(C5566,Param!K:L,2,FALSE)</f>
        <v>SPAST - SOCIEDADE PORTUGUESA DE ALUGUER E SERVIÇOS DE TÊXTEIS, S.A. (ELIS PORTUGAL)</v>
      </c>
      <c r="E5566" t="s">
        <v>7664</v>
      </c>
      <c r="F5566" t="s">
        <v>33</v>
      </c>
      <c r="G5566" t="s">
        <v>29</v>
      </c>
      <c r="H5566" s="5">
        <v>265.64</v>
      </c>
      <c r="I5566" s="5">
        <v>265.63740000000001</v>
      </c>
      <c r="J5566" s="5">
        <v>2.5999999999726199E-3</v>
      </c>
      <c r="K5566" s="5">
        <v>265.64</v>
      </c>
      <c r="L5566" s="5">
        <v>0</v>
      </c>
      <c r="M5566" t="str">
        <f>IF(ISERROR(VLOOKUP(A5566,'[1]Ecart validé'!$A:$A,1,FALSE)),Z5566,"Ecart Validé")</f>
        <v>valid</v>
      </c>
      <c r="R5566" t="s">
        <v>30</v>
      </c>
      <c r="X5566"/>
      <c r="Y5566"/>
      <c r="Z5566" t="s">
        <v>31</v>
      </c>
    </row>
    <row r="5567" spans="1:26" x14ac:dyDescent="0.3">
      <c r="A5567" t="s">
        <v>7666</v>
      </c>
      <c r="B5567" t="s">
        <v>7587</v>
      </c>
      <c r="C5567">
        <v>99699</v>
      </c>
      <c r="D5567" t="str">
        <f>+VLOOKUP(C5567,Param!K:L,2,FALSE)</f>
        <v>SPAST - SOCIEDADE PORTUGUESA DE ALUGUER E SERVIÇOS DE TÊXTEIS, S.A. (ELIS PORTUGAL)</v>
      </c>
      <c r="E5567" t="s">
        <v>7664</v>
      </c>
      <c r="F5567" t="s">
        <v>35</v>
      </c>
      <c r="G5567" t="s">
        <v>29</v>
      </c>
      <c r="H5567" s="5">
        <v>2190.5350560000002</v>
      </c>
      <c r="I5567" s="5">
        <v>2190.5351000000001</v>
      </c>
      <c r="J5567" s="5">
        <v>-4.3999999888910598E-5</v>
      </c>
      <c r="K5567" s="5">
        <v>2190.5350560000002</v>
      </c>
      <c r="L5567" s="5">
        <v>0</v>
      </c>
      <c r="M5567" t="str">
        <f>IF(ISERROR(VLOOKUP(A5567,'[1]Ecart validé'!$A:$A,1,FALSE)),Z5567,"Ecart Validé")</f>
        <v>valid</v>
      </c>
      <c r="R5567" t="s">
        <v>30</v>
      </c>
      <c r="X5567"/>
      <c r="Y5567"/>
      <c r="Z5567" t="s">
        <v>31</v>
      </c>
    </row>
    <row r="5568" spans="1:26" x14ac:dyDescent="0.3">
      <c r="A5568" t="s">
        <v>7667</v>
      </c>
      <c r="B5568" t="s">
        <v>7587</v>
      </c>
      <c r="C5568">
        <v>99699</v>
      </c>
      <c r="D5568" t="str">
        <f>+VLOOKUP(C5568,Param!K:L,2,FALSE)</f>
        <v>SPAST - SOCIEDADE PORTUGUESA DE ALUGUER E SERVIÇOS DE TÊXTEIS, S.A. (ELIS PORTUGAL)</v>
      </c>
      <c r="E5568" t="s">
        <v>7664</v>
      </c>
      <c r="F5568" t="s">
        <v>37</v>
      </c>
      <c r="G5568" t="s">
        <v>29</v>
      </c>
      <c r="H5568" s="5">
        <v>1079.4881</v>
      </c>
      <c r="I5568" s="5">
        <v>1079.4881</v>
      </c>
      <c r="J5568" s="5">
        <v>0</v>
      </c>
      <c r="K5568" s="5">
        <v>1079.4881</v>
      </c>
      <c r="L5568" s="5">
        <v>0</v>
      </c>
      <c r="M5568" t="str">
        <f>IF(ISERROR(VLOOKUP(A5568,'[1]Ecart validé'!$A:$A,1,FALSE)),Z5568,"Ecart Validé")</f>
        <v>valid</v>
      </c>
      <c r="R5568" t="s">
        <v>30</v>
      </c>
      <c r="X5568"/>
      <c r="Y5568"/>
      <c r="Z5568" t="s">
        <v>31</v>
      </c>
    </row>
    <row r="5569" spans="1:26" x14ac:dyDescent="0.3">
      <c r="A5569" t="s">
        <v>7668</v>
      </c>
      <c r="B5569" t="s">
        <v>7587</v>
      </c>
      <c r="C5569">
        <v>99710</v>
      </c>
      <c r="D5569" t="str">
        <f>+VLOOKUP(C5569,Param!K:L,2,FALSE)</f>
        <v>CARMASIL - INDÚSTRIA GRÁFICA, LDA</v>
      </c>
      <c r="E5569" t="s">
        <v>7669</v>
      </c>
      <c r="F5569" t="s">
        <v>28</v>
      </c>
      <c r="G5569" t="s">
        <v>29</v>
      </c>
      <c r="H5569" s="5">
        <v>696.83</v>
      </c>
      <c r="I5569" s="5">
        <v>696.83339999999998</v>
      </c>
      <c r="J5569" s="5">
        <v>-3.3999999999423298E-3</v>
      </c>
      <c r="K5569" s="5">
        <v>696.83</v>
      </c>
      <c r="L5569" s="5">
        <v>0</v>
      </c>
      <c r="M5569" t="str">
        <f>IF(ISERROR(VLOOKUP(A5569,'[1]Ecart validé'!$A:$A,1,FALSE)),Z5569,"Ecart Validé")</f>
        <v>valid</v>
      </c>
      <c r="R5569" t="s">
        <v>30</v>
      </c>
      <c r="X5569"/>
      <c r="Y5569"/>
      <c r="Z5569" t="s">
        <v>31</v>
      </c>
    </row>
    <row r="5570" spans="1:26" x14ac:dyDescent="0.3">
      <c r="A5570" t="s">
        <v>7670</v>
      </c>
      <c r="B5570" t="s">
        <v>7587</v>
      </c>
      <c r="C5570">
        <v>99710</v>
      </c>
      <c r="D5570" t="str">
        <f>+VLOOKUP(C5570,Param!K:L,2,FALSE)</f>
        <v>CARMASIL - INDÚSTRIA GRÁFICA, LDA</v>
      </c>
      <c r="E5570" t="s">
        <v>7669</v>
      </c>
      <c r="F5570" t="s">
        <v>33</v>
      </c>
      <c r="G5570" t="s">
        <v>29</v>
      </c>
      <c r="H5570" s="5">
        <v>72.94</v>
      </c>
      <c r="I5570" s="5">
        <v>72.936300000000003</v>
      </c>
      <c r="J5570" s="5">
        <v>3.69999999999492E-3</v>
      </c>
      <c r="K5570" s="5">
        <v>72.94</v>
      </c>
      <c r="L5570" s="5">
        <v>0</v>
      </c>
      <c r="M5570" t="str">
        <f>IF(ISERROR(VLOOKUP(A5570,'[1]Ecart validé'!$A:$A,1,FALSE)),Z5570,"Ecart Validé")</f>
        <v>valid</v>
      </c>
      <c r="R5570" t="s">
        <v>30</v>
      </c>
      <c r="X5570"/>
      <c r="Y5570"/>
      <c r="Z5570" t="s">
        <v>31</v>
      </c>
    </row>
    <row r="5571" spans="1:26" x14ac:dyDescent="0.3">
      <c r="A5571" t="s">
        <v>7671</v>
      </c>
      <c r="B5571" t="s">
        <v>7587</v>
      </c>
      <c r="C5571">
        <v>99710</v>
      </c>
      <c r="D5571" t="str">
        <f>+VLOOKUP(C5571,Param!K:L,2,FALSE)</f>
        <v>CARMASIL - INDÚSTRIA GRÁFICA, LDA</v>
      </c>
      <c r="E5571" t="s">
        <v>7669</v>
      </c>
      <c r="F5571" t="s">
        <v>35</v>
      </c>
      <c r="G5571" t="s">
        <v>29</v>
      </c>
      <c r="H5571" s="5">
        <v>161.90163000000001</v>
      </c>
      <c r="I5571" s="5">
        <v>161.90190000000001</v>
      </c>
      <c r="J5571" s="5">
        <v>-2.7000000000043602E-4</v>
      </c>
      <c r="K5571" s="5">
        <v>161.90163000000001</v>
      </c>
      <c r="L5571" s="5">
        <v>0</v>
      </c>
      <c r="M5571" t="str">
        <f>IF(ISERROR(VLOOKUP(A5571,'[1]Ecart validé'!$A:$A,1,FALSE)),Z5571,"Ecart Validé")</f>
        <v>valid</v>
      </c>
      <c r="R5571" t="s">
        <v>30</v>
      </c>
      <c r="X5571"/>
      <c r="Y5571"/>
      <c r="Z5571" t="s">
        <v>31</v>
      </c>
    </row>
    <row r="5572" spans="1:26" x14ac:dyDescent="0.3">
      <c r="A5572" t="s">
        <v>7672</v>
      </c>
      <c r="B5572" t="s">
        <v>7587</v>
      </c>
      <c r="C5572">
        <v>99710</v>
      </c>
      <c r="D5572" t="str">
        <f>+VLOOKUP(C5572,Param!K:L,2,FALSE)</f>
        <v>CARMASIL - INDÚSTRIA GRÁFICA, LDA</v>
      </c>
      <c r="E5572" t="s">
        <v>7669</v>
      </c>
      <c r="F5572" t="s">
        <v>37</v>
      </c>
      <c r="G5572" t="s">
        <v>29</v>
      </c>
      <c r="H5572" s="5">
        <v>90.86</v>
      </c>
      <c r="I5572" s="5">
        <v>90.864599999999996</v>
      </c>
      <c r="J5572" s="5">
        <v>-4.5999999999963804E-3</v>
      </c>
      <c r="K5572" s="5">
        <v>90.86</v>
      </c>
      <c r="L5572" s="5">
        <v>0</v>
      </c>
      <c r="M5572" t="str">
        <f>IF(ISERROR(VLOOKUP(A5572,'[1]Ecart validé'!$A:$A,1,FALSE)),Z5572,"Ecart Validé")</f>
        <v>valid</v>
      </c>
      <c r="R5572" t="s">
        <v>30</v>
      </c>
      <c r="X5572"/>
      <c r="Y5572"/>
      <c r="Z5572" t="s">
        <v>31</v>
      </c>
    </row>
    <row r="5573" spans="1:26" x14ac:dyDescent="0.3">
      <c r="A5573" t="s">
        <v>7673</v>
      </c>
      <c r="B5573" t="s">
        <v>7587</v>
      </c>
      <c r="C5573">
        <v>99720</v>
      </c>
      <c r="D5573" t="str">
        <f>+VLOOKUP(C5573,Param!K:L,2,FALSE)</f>
        <v>MEINORTE - PUBLICIDADE GERAL, LDA</v>
      </c>
      <c r="E5573" t="s">
        <v>7674</v>
      </c>
      <c r="F5573" t="s">
        <v>28</v>
      </c>
      <c r="G5573" t="s">
        <v>29</v>
      </c>
      <c r="H5573" s="5">
        <v>165.7</v>
      </c>
      <c r="I5573" s="5">
        <v>165.70419999999999</v>
      </c>
      <c r="J5573" s="5">
        <v>-4.1999999999973101E-3</v>
      </c>
      <c r="K5573" s="5">
        <v>165.7</v>
      </c>
      <c r="L5573" s="5">
        <v>0</v>
      </c>
      <c r="M5573" t="str">
        <f>IF(ISERROR(VLOOKUP(A5573,'[1]Ecart validé'!$A:$A,1,FALSE)),Z5573,"Ecart Validé")</f>
        <v>valid</v>
      </c>
      <c r="R5573" t="s">
        <v>30</v>
      </c>
      <c r="X5573"/>
      <c r="Y5573"/>
      <c r="Z5573" t="s">
        <v>31</v>
      </c>
    </row>
    <row r="5574" spans="1:26" x14ac:dyDescent="0.3">
      <c r="A5574" t="s">
        <v>7675</v>
      </c>
      <c r="B5574" t="s">
        <v>7587</v>
      </c>
      <c r="C5574">
        <v>99720</v>
      </c>
      <c r="D5574" t="str">
        <f>+VLOOKUP(C5574,Param!K:L,2,FALSE)</f>
        <v>MEINORTE - PUBLICIDADE GERAL, LDA</v>
      </c>
      <c r="E5574" t="s">
        <v>7674</v>
      </c>
      <c r="F5574" t="s">
        <v>33</v>
      </c>
      <c r="G5574" t="s">
        <v>29</v>
      </c>
      <c r="H5574" s="5">
        <v>103.02</v>
      </c>
      <c r="I5574" s="5">
        <v>103.0248</v>
      </c>
      <c r="J5574" s="5">
        <v>-4.8000000000030197E-3</v>
      </c>
      <c r="K5574" s="5">
        <v>103.02</v>
      </c>
      <c r="L5574" s="5">
        <v>0</v>
      </c>
      <c r="M5574" t="str">
        <f>IF(ISERROR(VLOOKUP(A5574,'[1]Ecart validé'!$A:$A,1,FALSE)),Z5574,"Ecart Validé")</f>
        <v>valid</v>
      </c>
      <c r="R5574" t="s">
        <v>30</v>
      </c>
      <c r="X5574"/>
      <c r="Y5574"/>
      <c r="Z5574" t="s">
        <v>31</v>
      </c>
    </row>
    <row r="5575" spans="1:26" x14ac:dyDescent="0.3">
      <c r="A5575" t="s">
        <v>7676</v>
      </c>
      <c r="B5575" t="s">
        <v>7587</v>
      </c>
      <c r="C5575">
        <v>99720</v>
      </c>
      <c r="D5575" t="str">
        <f>+VLOOKUP(C5575,Param!K:L,2,FALSE)</f>
        <v>MEINORTE - PUBLICIDADE GERAL, LDA</v>
      </c>
      <c r="E5575" t="s">
        <v>7674</v>
      </c>
      <c r="F5575" t="s">
        <v>35</v>
      </c>
      <c r="G5575" t="s">
        <v>29</v>
      </c>
      <c r="H5575" s="5">
        <v>127.91902</v>
      </c>
      <c r="I5575" s="5">
        <v>127.9191</v>
      </c>
      <c r="J5575" s="5">
        <v>-7.9999999996971301E-5</v>
      </c>
      <c r="K5575" s="5">
        <v>127.91902</v>
      </c>
      <c r="L5575" s="5">
        <v>0</v>
      </c>
      <c r="M5575" t="str">
        <f>IF(ISERROR(VLOOKUP(A5575,'[1]Ecart validé'!$A:$A,1,FALSE)),Z5575,"Ecart Validé")</f>
        <v>valid</v>
      </c>
      <c r="R5575" t="s">
        <v>30</v>
      </c>
      <c r="X5575"/>
      <c r="Y5575"/>
      <c r="Z5575" t="s">
        <v>31</v>
      </c>
    </row>
    <row r="5576" spans="1:26" x14ac:dyDescent="0.3">
      <c r="A5576" t="s">
        <v>7677</v>
      </c>
      <c r="B5576" t="s">
        <v>7587</v>
      </c>
      <c r="C5576">
        <v>99720</v>
      </c>
      <c r="D5576" t="str">
        <f>+VLOOKUP(C5576,Param!K:L,2,FALSE)</f>
        <v>MEINORTE - PUBLICIDADE GERAL, LDA</v>
      </c>
      <c r="E5576" t="s">
        <v>7674</v>
      </c>
      <c r="F5576" t="s">
        <v>37</v>
      </c>
      <c r="G5576" t="s">
        <v>29</v>
      </c>
      <c r="H5576" s="5">
        <v>121.86</v>
      </c>
      <c r="I5576" s="5">
        <v>121.86499999999999</v>
      </c>
      <c r="J5576" s="5">
        <v>-4.9999999999954499E-3</v>
      </c>
      <c r="K5576" s="5">
        <v>121.86</v>
      </c>
      <c r="L5576" s="5">
        <v>0</v>
      </c>
      <c r="M5576" t="str">
        <f>IF(ISERROR(VLOOKUP(A5576,'[1]Ecart validé'!$A:$A,1,FALSE)),Z5576,"Ecart Validé")</f>
        <v>valid</v>
      </c>
      <c r="R5576" t="s">
        <v>30</v>
      </c>
      <c r="X5576"/>
      <c r="Y5576"/>
      <c r="Z5576" t="s">
        <v>31</v>
      </c>
    </row>
    <row r="5577" spans="1:26" x14ac:dyDescent="0.3">
      <c r="A5577" t="s">
        <v>7678</v>
      </c>
      <c r="B5577" t="s">
        <v>7587</v>
      </c>
      <c r="C5577">
        <v>99725</v>
      </c>
      <c r="D5577" t="str">
        <f>+VLOOKUP(C5577,Param!K:L,2,FALSE)</f>
        <v>ISS FACILITY SERVICES - GESTÃO E MANUTENÇÃO DE EDIFÍCIOS, LDA</v>
      </c>
      <c r="E5577" t="s">
        <v>7679</v>
      </c>
      <c r="F5577" t="s">
        <v>28</v>
      </c>
      <c r="G5577" t="s">
        <v>29</v>
      </c>
      <c r="H5577" s="5">
        <v>3286.57</v>
      </c>
      <c r="I5577" s="5">
        <v>3286.5735</v>
      </c>
      <c r="J5577" s="5">
        <v>-3.49999999980354E-3</v>
      </c>
      <c r="K5577" s="5">
        <v>3286.57</v>
      </c>
      <c r="L5577" s="5">
        <v>0</v>
      </c>
      <c r="M5577" t="str">
        <f>IF(ISERROR(VLOOKUP(A5577,'[1]Ecart validé'!$A:$A,1,FALSE)),Z5577,"Ecart Validé")</f>
        <v>valid</v>
      </c>
      <c r="R5577" t="s">
        <v>30</v>
      </c>
      <c r="X5577"/>
      <c r="Y5577"/>
      <c r="Z5577" t="s">
        <v>31</v>
      </c>
    </row>
    <row r="5578" spans="1:26" x14ac:dyDescent="0.3">
      <c r="A5578" t="s">
        <v>7680</v>
      </c>
      <c r="B5578" t="s">
        <v>7587</v>
      </c>
      <c r="C5578">
        <v>99725</v>
      </c>
      <c r="D5578" t="str">
        <f>+VLOOKUP(C5578,Param!K:L,2,FALSE)</f>
        <v>ISS FACILITY SERVICES - GESTÃO E MANUTENÇÃO DE EDIFÍCIOS, LDA</v>
      </c>
      <c r="E5578" t="s">
        <v>7679</v>
      </c>
      <c r="F5578" t="s">
        <v>33</v>
      </c>
      <c r="G5578" t="s">
        <v>29</v>
      </c>
      <c r="H5578" s="5">
        <v>509.69</v>
      </c>
      <c r="I5578" s="5">
        <v>509.68650000000002</v>
      </c>
      <c r="J5578" s="5">
        <v>3.4999999999740699E-3</v>
      </c>
      <c r="K5578" s="5">
        <v>509.69</v>
      </c>
      <c r="L5578" s="5">
        <v>0</v>
      </c>
      <c r="M5578" t="str">
        <f>IF(ISERROR(VLOOKUP(A5578,'[1]Ecart validé'!$A:$A,1,FALSE)),Z5578,"Ecart Validé")</f>
        <v>valid</v>
      </c>
      <c r="R5578" t="s">
        <v>30</v>
      </c>
      <c r="X5578"/>
      <c r="Y5578"/>
      <c r="Z5578" t="s">
        <v>31</v>
      </c>
    </row>
    <row r="5579" spans="1:26" x14ac:dyDescent="0.3">
      <c r="A5579" t="s">
        <v>7681</v>
      </c>
      <c r="B5579" t="s">
        <v>7587</v>
      </c>
      <c r="C5579">
        <v>99725</v>
      </c>
      <c r="D5579" t="str">
        <f>+VLOOKUP(C5579,Param!K:L,2,FALSE)</f>
        <v>ISS FACILITY SERVICES - GESTÃO E MANUTENÇÃO DE EDIFÍCIOS, LDA</v>
      </c>
      <c r="E5579" t="s">
        <v>7679</v>
      </c>
      <c r="F5579" t="s">
        <v>35</v>
      </c>
      <c r="G5579" t="s">
        <v>29</v>
      </c>
      <c r="H5579" s="5">
        <v>928.61</v>
      </c>
      <c r="I5579" s="5">
        <v>928.61159999999995</v>
      </c>
      <c r="J5579" s="5">
        <v>-1.5999999999394201E-3</v>
      </c>
      <c r="K5579" s="5">
        <v>928.61</v>
      </c>
      <c r="L5579" s="5">
        <v>0</v>
      </c>
      <c r="M5579" t="str">
        <f>IF(ISERROR(VLOOKUP(A5579,'[1]Ecart validé'!$A:$A,1,FALSE)),Z5579,"Ecart Validé")</f>
        <v>valid</v>
      </c>
      <c r="R5579" t="s">
        <v>30</v>
      </c>
      <c r="X5579"/>
      <c r="Y5579"/>
      <c r="Z5579" t="s">
        <v>31</v>
      </c>
    </row>
    <row r="5580" spans="1:26" x14ac:dyDescent="0.3">
      <c r="A5580" t="s">
        <v>7682</v>
      </c>
      <c r="B5580" t="s">
        <v>7587</v>
      </c>
      <c r="C5580">
        <v>99725</v>
      </c>
      <c r="D5580" t="str">
        <f>+VLOOKUP(C5580,Param!K:L,2,FALSE)</f>
        <v>ISS FACILITY SERVICES - GESTÃO E MANUTENÇÃO DE EDIFÍCIOS, LDA</v>
      </c>
      <c r="E5580" t="s">
        <v>7679</v>
      </c>
      <c r="F5580" t="s">
        <v>37</v>
      </c>
      <c r="G5580" t="s">
        <v>29</v>
      </c>
      <c r="H5580" s="5">
        <v>573.35</v>
      </c>
      <c r="I5580" s="5">
        <v>573.34849999999994</v>
      </c>
      <c r="J5580" s="5">
        <v>1.50000000007821E-3</v>
      </c>
      <c r="K5580" s="5">
        <v>573.35</v>
      </c>
      <c r="L5580" s="5">
        <v>0</v>
      </c>
      <c r="M5580" t="str">
        <f>IF(ISERROR(VLOOKUP(A5580,'[1]Ecart validé'!$A:$A,1,FALSE)),Z5580,"Ecart Validé")</f>
        <v>valid</v>
      </c>
      <c r="R5580" t="s">
        <v>30</v>
      </c>
      <c r="X5580"/>
      <c r="Y5580"/>
      <c r="Z5580" t="s">
        <v>31</v>
      </c>
    </row>
    <row r="5581" spans="1:26" x14ac:dyDescent="0.3">
      <c r="A5581" t="s">
        <v>7683</v>
      </c>
      <c r="B5581" t="s">
        <v>7587</v>
      </c>
      <c r="C5581">
        <v>99747</v>
      </c>
      <c r="D5581" t="str">
        <f>+VLOOKUP(C5581,Param!K:L,2,FALSE)</f>
        <v>COMUMSPACE. LDA (Antes CS Outodoors Lda)</v>
      </c>
      <c r="E5581" t="s">
        <v>7684</v>
      </c>
      <c r="F5581" t="s">
        <v>28</v>
      </c>
      <c r="G5581" t="s">
        <v>29</v>
      </c>
      <c r="H5581" s="5">
        <v>117.14</v>
      </c>
      <c r="I5581" s="5">
        <v>117.14279999999999</v>
      </c>
      <c r="J5581" s="5">
        <v>-2.79999999999347E-3</v>
      </c>
      <c r="K5581" s="5">
        <v>117.14</v>
      </c>
      <c r="L5581" s="5">
        <v>0</v>
      </c>
      <c r="M5581" t="str">
        <f>IF(ISERROR(VLOOKUP(A5581,'[1]Ecart validé'!$A:$A,1,FALSE)),Z5581,"Ecart Validé")</f>
        <v>valid</v>
      </c>
      <c r="R5581" t="s">
        <v>30</v>
      </c>
      <c r="X5581"/>
      <c r="Y5581"/>
      <c r="Z5581" t="s">
        <v>31</v>
      </c>
    </row>
    <row r="5582" spans="1:26" x14ac:dyDescent="0.3">
      <c r="A5582" t="s">
        <v>7685</v>
      </c>
      <c r="B5582" t="s">
        <v>7587</v>
      </c>
      <c r="C5582">
        <v>99747</v>
      </c>
      <c r="D5582" t="str">
        <f>+VLOOKUP(C5582,Param!K:L,2,FALSE)</f>
        <v>COMUMSPACE. LDA (Antes CS Outodoors Lda)</v>
      </c>
      <c r="E5582" t="s">
        <v>7684</v>
      </c>
      <c r="F5582" t="s">
        <v>33</v>
      </c>
      <c r="G5582" t="s">
        <v>29</v>
      </c>
      <c r="H5582" s="5">
        <v>70.989999999999995</v>
      </c>
      <c r="I5582" s="5">
        <v>70.989999999999995</v>
      </c>
      <c r="J5582" s="5">
        <v>0</v>
      </c>
      <c r="K5582" s="5">
        <v>70.989999999999995</v>
      </c>
      <c r="L5582" s="5">
        <v>0</v>
      </c>
      <c r="M5582" t="str">
        <f>IF(ISERROR(VLOOKUP(A5582,'[1]Ecart validé'!$A:$A,1,FALSE)),Z5582,"Ecart Validé")</f>
        <v>valid</v>
      </c>
      <c r="R5582" t="s">
        <v>30</v>
      </c>
      <c r="X5582"/>
      <c r="Y5582"/>
      <c r="Z5582" t="s">
        <v>31</v>
      </c>
    </row>
    <row r="5583" spans="1:26" x14ac:dyDescent="0.3">
      <c r="A5583" t="s">
        <v>7686</v>
      </c>
      <c r="B5583" t="s">
        <v>7587</v>
      </c>
      <c r="C5583">
        <v>99747</v>
      </c>
      <c r="D5583" t="str">
        <f>+VLOOKUP(C5583,Param!K:L,2,FALSE)</f>
        <v>COMUMSPACE. LDA (Antes CS Outodoors Lda)</v>
      </c>
      <c r="E5583" t="s">
        <v>7684</v>
      </c>
      <c r="F5583" t="s">
        <v>35</v>
      </c>
      <c r="G5583" t="s">
        <v>29</v>
      </c>
      <c r="H5583" s="5">
        <v>11.457599999999999</v>
      </c>
      <c r="I5583" s="5">
        <v>11.457599999999999</v>
      </c>
      <c r="J5583" s="5">
        <v>0</v>
      </c>
      <c r="K5583" s="5">
        <v>11.457599999999999</v>
      </c>
      <c r="L5583" s="5">
        <v>0</v>
      </c>
      <c r="M5583" t="str">
        <f>IF(ISERROR(VLOOKUP(A5583,'[1]Ecart validé'!$A:$A,1,FALSE)),Z5583,"Ecart Validé")</f>
        <v>valid</v>
      </c>
      <c r="R5583" t="s">
        <v>30</v>
      </c>
      <c r="X5583"/>
      <c r="Y5583"/>
      <c r="Z5583" t="s">
        <v>31</v>
      </c>
    </row>
    <row r="5584" spans="1:26" x14ac:dyDescent="0.3">
      <c r="A5584" t="s">
        <v>7687</v>
      </c>
      <c r="B5584" t="s">
        <v>7587</v>
      </c>
      <c r="C5584">
        <v>99751</v>
      </c>
      <c r="D5584" t="str">
        <f>+VLOOKUP(C5584,Param!K:L,2,FALSE)</f>
        <v>E.A.D. - EMPRESA DE ARQUIVO DE DOCUMENTAÇÃO, S.A. (EAD)</v>
      </c>
      <c r="E5584" t="s">
        <v>7688</v>
      </c>
      <c r="F5584" t="s">
        <v>28</v>
      </c>
      <c r="G5584" t="s">
        <v>29</v>
      </c>
      <c r="H5584" s="5">
        <v>48.05</v>
      </c>
      <c r="I5584" s="5">
        <v>48.050400000000003</v>
      </c>
      <c r="J5584" s="5">
        <v>-4.0000000000617298E-4</v>
      </c>
      <c r="K5584" s="5">
        <v>48.05</v>
      </c>
      <c r="L5584" s="5">
        <v>0</v>
      </c>
      <c r="M5584" t="str">
        <f>IF(ISERROR(VLOOKUP(A5584,'[1]Ecart validé'!$A:$A,1,FALSE)),Z5584,"Ecart Validé")</f>
        <v>valid</v>
      </c>
      <c r="R5584" t="s">
        <v>30</v>
      </c>
      <c r="X5584"/>
      <c r="Y5584"/>
      <c r="Z5584" t="s">
        <v>31</v>
      </c>
    </row>
    <row r="5585" spans="1:26" x14ac:dyDescent="0.3">
      <c r="A5585" t="s">
        <v>7689</v>
      </c>
      <c r="B5585" t="s">
        <v>7587</v>
      </c>
      <c r="C5585">
        <v>99751</v>
      </c>
      <c r="D5585" t="str">
        <f>+VLOOKUP(C5585,Param!K:L,2,FALSE)</f>
        <v>E.A.D. - EMPRESA DE ARQUIVO DE DOCUMENTAÇÃO, S.A. (EAD)</v>
      </c>
      <c r="E5585" t="s">
        <v>7688</v>
      </c>
      <c r="F5585" t="s">
        <v>33</v>
      </c>
      <c r="G5585" t="s">
        <v>29</v>
      </c>
      <c r="H5585" s="5">
        <v>39.72</v>
      </c>
      <c r="I5585" s="5">
        <v>39.718299999999999</v>
      </c>
      <c r="J5585" s="5">
        <v>1.6999999999995901E-3</v>
      </c>
      <c r="K5585" s="5">
        <v>39.72</v>
      </c>
      <c r="L5585" s="5">
        <v>0</v>
      </c>
      <c r="M5585" t="str">
        <f>IF(ISERROR(VLOOKUP(A5585,'[1]Ecart validé'!$A:$A,1,FALSE)),Z5585,"Ecart Validé")</f>
        <v>valid</v>
      </c>
      <c r="R5585" t="s">
        <v>30</v>
      </c>
      <c r="X5585"/>
      <c r="Y5585"/>
      <c r="Z5585" t="s">
        <v>31</v>
      </c>
    </row>
    <row r="5586" spans="1:26" x14ac:dyDescent="0.3">
      <c r="A5586" t="s">
        <v>7690</v>
      </c>
      <c r="B5586" t="s">
        <v>7587</v>
      </c>
      <c r="C5586">
        <v>99751</v>
      </c>
      <c r="D5586" t="str">
        <f>+VLOOKUP(C5586,Param!K:L,2,FALSE)</f>
        <v>E.A.D. - EMPRESA DE ARQUIVO DE DOCUMENTAÇÃO, S.A. (EAD)</v>
      </c>
      <c r="E5586" t="s">
        <v>7688</v>
      </c>
      <c r="F5586" t="s">
        <v>35</v>
      </c>
      <c r="G5586" t="s">
        <v>29</v>
      </c>
      <c r="H5586" s="5">
        <v>43.066811999999999</v>
      </c>
      <c r="I5586" s="5">
        <v>43.066800000000001</v>
      </c>
      <c r="J5586" s="5">
        <v>1.19999999981246E-5</v>
      </c>
      <c r="K5586" s="5">
        <v>43.066811999999999</v>
      </c>
      <c r="L5586" s="5">
        <v>0</v>
      </c>
      <c r="M5586" t="str">
        <f>IF(ISERROR(VLOOKUP(A5586,'[1]Ecart validé'!$A:$A,1,FALSE)),Z5586,"Ecart Validé")</f>
        <v>valid</v>
      </c>
      <c r="R5586" t="s">
        <v>30</v>
      </c>
      <c r="X5586"/>
      <c r="Y5586"/>
      <c r="Z5586" t="s">
        <v>31</v>
      </c>
    </row>
    <row r="5587" spans="1:26" x14ac:dyDescent="0.3">
      <c r="A5587" t="s">
        <v>7691</v>
      </c>
      <c r="B5587" t="s">
        <v>7587</v>
      </c>
      <c r="C5587">
        <v>99751</v>
      </c>
      <c r="D5587" t="str">
        <f>+VLOOKUP(C5587,Param!K:L,2,FALSE)</f>
        <v>E.A.D. - EMPRESA DE ARQUIVO DE DOCUMENTAÇÃO, S.A. (EAD)</v>
      </c>
      <c r="E5587" t="s">
        <v>7688</v>
      </c>
      <c r="F5587" t="s">
        <v>37</v>
      </c>
      <c r="G5587" t="s">
        <v>29</v>
      </c>
      <c r="H5587" s="5">
        <v>41.489600000000003</v>
      </c>
      <c r="I5587" s="5">
        <v>41.489600000000003</v>
      </c>
      <c r="J5587" s="5">
        <v>0</v>
      </c>
      <c r="K5587" s="5">
        <v>41.489600000000003</v>
      </c>
      <c r="L5587" s="5">
        <v>0</v>
      </c>
      <c r="M5587" t="str">
        <f>IF(ISERROR(VLOOKUP(A5587,'[1]Ecart validé'!$A:$A,1,FALSE)),Z5587,"Ecart Validé")</f>
        <v>valid</v>
      </c>
      <c r="R5587" t="s">
        <v>30</v>
      </c>
      <c r="X5587"/>
      <c r="Y5587"/>
      <c r="Z5587" t="s">
        <v>31</v>
      </c>
    </row>
    <row r="5588" spans="1:26" x14ac:dyDescent="0.3">
      <c r="A5588" t="s">
        <v>7692</v>
      </c>
      <c r="B5588" t="s">
        <v>7587</v>
      </c>
      <c r="C5588">
        <v>99770</v>
      </c>
      <c r="D5588" t="str">
        <f>+VLOOKUP(C5588,Param!K:L,2,FALSE)</f>
        <v>PSG - SEGURANÇA PRIVADA, S.A.</v>
      </c>
      <c r="E5588" t="s">
        <v>7693</v>
      </c>
      <c r="F5588" t="s">
        <v>28</v>
      </c>
      <c r="G5588" t="s">
        <v>29</v>
      </c>
      <c r="H5588" s="5">
        <v>207.11</v>
      </c>
      <c r="I5588" s="5">
        <v>207.10720000000001</v>
      </c>
      <c r="J5588" s="5">
        <v>2.80000000000768E-3</v>
      </c>
      <c r="K5588" s="5">
        <v>207.11</v>
      </c>
      <c r="L5588" s="5">
        <v>0</v>
      </c>
      <c r="M5588" t="str">
        <f>IF(ISERROR(VLOOKUP(A5588,'[1]Ecart validé'!$A:$A,1,FALSE)),Z5588,"Ecart Validé")</f>
        <v>valid</v>
      </c>
      <c r="R5588" t="s">
        <v>30</v>
      </c>
      <c r="X5588"/>
      <c r="Y5588"/>
      <c r="Z5588" t="s">
        <v>31</v>
      </c>
    </row>
    <row r="5589" spans="1:26" x14ac:dyDescent="0.3">
      <c r="A5589" t="s">
        <v>7694</v>
      </c>
      <c r="B5589" t="s">
        <v>7587</v>
      </c>
      <c r="C5589">
        <v>99770</v>
      </c>
      <c r="D5589" t="str">
        <f>+VLOOKUP(C5589,Param!K:L,2,FALSE)</f>
        <v>PSG - SEGURANÇA PRIVADA, S.A.</v>
      </c>
      <c r="E5589" t="s">
        <v>7693</v>
      </c>
      <c r="F5589" t="s">
        <v>33</v>
      </c>
      <c r="G5589" t="s">
        <v>29</v>
      </c>
      <c r="H5589" s="5">
        <v>256.7</v>
      </c>
      <c r="I5589" s="5">
        <v>256.70499999999998</v>
      </c>
      <c r="J5589" s="5">
        <v>-4.9999999999954499E-3</v>
      </c>
      <c r="K5589" s="5">
        <v>256.7</v>
      </c>
      <c r="L5589" s="5">
        <v>0</v>
      </c>
      <c r="M5589" t="str">
        <f>IF(ISERROR(VLOOKUP(A5589,'[1]Ecart validé'!$A:$A,1,FALSE)),Z5589,"Ecart Validé")</f>
        <v>valid</v>
      </c>
      <c r="R5589" t="s">
        <v>30</v>
      </c>
      <c r="X5589"/>
      <c r="Y5589"/>
      <c r="Z5589" t="s">
        <v>31</v>
      </c>
    </row>
    <row r="5590" spans="1:26" x14ac:dyDescent="0.3">
      <c r="A5590" t="s">
        <v>7695</v>
      </c>
      <c r="B5590" t="s">
        <v>7587</v>
      </c>
      <c r="C5590">
        <v>99770</v>
      </c>
      <c r="D5590" t="str">
        <f>+VLOOKUP(C5590,Param!K:L,2,FALSE)</f>
        <v>PSG - SEGURANÇA PRIVADA, S.A.</v>
      </c>
      <c r="E5590" t="s">
        <v>7693</v>
      </c>
      <c r="F5590" t="s">
        <v>35</v>
      </c>
      <c r="G5590" t="s">
        <v>29</v>
      </c>
      <c r="H5590" s="5">
        <v>235.73951199999999</v>
      </c>
      <c r="I5590" s="5">
        <v>235.7396</v>
      </c>
      <c r="J5590" s="5">
        <v>-8.8000000005195007E-5</v>
      </c>
      <c r="K5590" s="5">
        <v>235.73951199999999</v>
      </c>
      <c r="L5590" s="5">
        <v>0</v>
      </c>
      <c r="M5590" t="str">
        <f>IF(ISERROR(VLOOKUP(A5590,'[1]Ecart validé'!$A:$A,1,FALSE)),Z5590,"Ecart Validé")</f>
        <v>valid</v>
      </c>
      <c r="R5590" t="s">
        <v>30</v>
      </c>
      <c r="X5590"/>
      <c r="Y5590"/>
      <c r="Z5590" t="s">
        <v>31</v>
      </c>
    </row>
    <row r="5591" spans="1:26" x14ac:dyDescent="0.3">
      <c r="A5591" t="s">
        <v>7696</v>
      </c>
      <c r="B5591" t="s">
        <v>7587</v>
      </c>
      <c r="C5591">
        <v>99770</v>
      </c>
      <c r="D5591" t="str">
        <f>+VLOOKUP(C5591,Param!K:L,2,FALSE)</f>
        <v>PSG - SEGURANÇA PRIVADA, S.A.</v>
      </c>
      <c r="E5591" t="s">
        <v>7693</v>
      </c>
      <c r="F5591" t="s">
        <v>37</v>
      </c>
      <c r="G5591" t="s">
        <v>29</v>
      </c>
      <c r="H5591" s="5">
        <v>284.73</v>
      </c>
      <c r="I5591" s="5">
        <v>284.73259999999999</v>
      </c>
      <c r="J5591" s="5">
        <v>-2.5999999999726199E-3</v>
      </c>
      <c r="K5591" s="5">
        <v>284.73</v>
      </c>
      <c r="L5591" s="5">
        <v>0</v>
      </c>
      <c r="M5591" t="str">
        <f>IF(ISERROR(VLOOKUP(A5591,'[1]Ecart validé'!$A:$A,1,FALSE)),Z5591,"Ecart Validé")</f>
        <v>valid</v>
      </c>
      <c r="R5591" t="s">
        <v>30</v>
      </c>
      <c r="X5591"/>
      <c r="Y5591"/>
      <c r="Z5591" t="s">
        <v>31</v>
      </c>
    </row>
    <row r="5592" spans="1:26" x14ac:dyDescent="0.3">
      <c r="A5592" t="s">
        <v>7697</v>
      </c>
      <c r="B5592" t="s">
        <v>7587</v>
      </c>
      <c r="C5592">
        <v>99813</v>
      </c>
      <c r="D5592" t="str">
        <f>+VLOOKUP(C5592,Param!K:L,2,FALSE)</f>
        <v>KONICA MINOLTA BUSINESS SOLUTIONS PORTUGAL, UNIP. LDA</v>
      </c>
      <c r="E5592" t="s">
        <v>7698</v>
      </c>
      <c r="F5592" t="s">
        <v>28</v>
      </c>
      <c r="G5592" t="s">
        <v>29</v>
      </c>
      <c r="H5592" s="5">
        <v>216.36</v>
      </c>
      <c r="I5592" s="5">
        <v>216.36089999999999</v>
      </c>
      <c r="J5592" s="5">
        <v>-8.9999999997303305E-4</v>
      </c>
      <c r="K5592" s="5">
        <v>216.36</v>
      </c>
      <c r="L5592" s="5">
        <v>0</v>
      </c>
      <c r="M5592" t="str">
        <f>IF(ISERROR(VLOOKUP(A5592,'[1]Ecart validé'!$A:$A,1,FALSE)),Z5592,"Ecart Validé")</f>
        <v>valid</v>
      </c>
      <c r="R5592" t="s">
        <v>30</v>
      </c>
      <c r="X5592"/>
      <c r="Y5592"/>
      <c r="Z5592" t="s">
        <v>31</v>
      </c>
    </row>
    <row r="5593" spans="1:26" x14ac:dyDescent="0.3">
      <c r="A5593" t="s">
        <v>7699</v>
      </c>
      <c r="B5593" t="s">
        <v>7587</v>
      </c>
      <c r="C5593">
        <v>99813</v>
      </c>
      <c r="D5593" t="str">
        <f>+VLOOKUP(C5593,Param!K:L,2,FALSE)</f>
        <v>KONICA MINOLTA BUSINESS SOLUTIONS PORTUGAL, UNIP. LDA</v>
      </c>
      <c r="E5593" t="s">
        <v>7698</v>
      </c>
      <c r="F5593" t="s">
        <v>33</v>
      </c>
      <c r="G5593" t="s">
        <v>29</v>
      </c>
      <c r="H5593" s="5">
        <v>209.39</v>
      </c>
      <c r="I5593" s="5">
        <v>209.38579999999999</v>
      </c>
      <c r="J5593" s="5">
        <v>4.20000000002573E-3</v>
      </c>
      <c r="K5593" s="5">
        <v>209.39</v>
      </c>
      <c r="L5593" s="5">
        <v>0</v>
      </c>
      <c r="M5593" t="str">
        <f>IF(ISERROR(VLOOKUP(A5593,'[1]Ecart validé'!$A:$A,1,FALSE)),Z5593,"Ecart Validé")</f>
        <v>valid</v>
      </c>
      <c r="R5593" t="s">
        <v>30</v>
      </c>
      <c r="X5593"/>
      <c r="Y5593"/>
      <c r="Z5593" t="s">
        <v>31</v>
      </c>
    </row>
    <row r="5594" spans="1:26" x14ac:dyDescent="0.3">
      <c r="A5594" t="s">
        <v>7700</v>
      </c>
      <c r="B5594" t="s">
        <v>7587</v>
      </c>
      <c r="C5594">
        <v>99813</v>
      </c>
      <c r="D5594" t="str">
        <f>+VLOOKUP(C5594,Param!K:L,2,FALSE)</f>
        <v>KONICA MINOLTA BUSINESS SOLUTIONS PORTUGAL, UNIP. LDA</v>
      </c>
      <c r="E5594" t="s">
        <v>7698</v>
      </c>
      <c r="F5594" t="s">
        <v>35</v>
      </c>
      <c r="G5594" t="s">
        <v>29</v>
      </c>
      <c r="H5594" s="5">
        <v>216.361165</v>
      </c>
      <c r="I5594" s="5">
        <v>216.36089999999999</v>
      </c>
      <c r="J5594" s="5">
        <v>2.6500000001306002E-4</v>
      </c>
      <c r="K5594" s="5">
        <v>216.361165</v>
      </c>
      <c r="L5594" s="5">
        <v>0</v>
      </c>
      <c r="M5594" t="str">
        <f>IF(ISERROR(VLOOKUP(A5594,'[1]Ecart validé'!$A:$A,1,FALSE)),Z5594,"Ecart Validé")</f>
        <v>valid</v>
      </c>
      <c r="R5594" t="s">
        <v>30</v>
      </c>
      <c r="X5594"/>
      <c r="Y5594"/>
      <c r="Z5594" t="s">
        <v>31</v>
      </c>
    </row>
    <row r="5595" spans="1:26" x14ac:dyDescent="0.3">
      <c r="A5595" t="s">
        <v>7701</v>
      </c>
      <c r="B5595" t="s">
        <v>7587</v>
      </c>
      <c r="C5595">
        <v>99813</v>
      </c>
      <c r="D5595" t="str">
        <f>+VLOOKUP(C5595,Param!K:L,2,FALSE)</f>
        <v>KONICA MINOLTA BUSINESS SOLUTIONS PORTUGAL, UNIP. LDA</v>
      </c>
      <c r="E5595" t="s">
        <v>7698</v>
      </c>
      <c r="F5595" t="s">
        <v>37</v>
      </c>
      <c r="G5595" t="s">
        <v>29</v>
      </c>
      <c r="H5595" s="5">
        <v>216.36122700000001</v>
      </c>
      <c r="I5595" s="5">
        <v>216.3613</v>
      </c>
      <c r="J5595" s="5">
        <v>-7.2999999986222906E-5</v>
      </c>
      <c r="K5595" s="5">
        <v>216.36122700000001</v>
      </c>
      <c r="L5595" s="5">
        <v>0</v>
      </c>
      <c r="M5595" t="str">
        <f>IF(ISERROR(VLOOKUP(A5595,'[1]Ecart validé'!$A:$A,1,FALSE)),Z5595,"Ecart Validé")</f>
        <v>valid</v>
      </c>
      <c r="R5595" t="s">
        <v>30</v>
      </c>
      <c r="X5595"/>
      <c r="Y5595"/>
      <c r="Z5595" t="s">
        <v>31</v>
      </c>
    </row>
    <row r="5596" spans="1:26" x14ac:dyDescent="0.3">
      <c r="A5596" t="s">
        <v>7702</v>
      </c>
      <c r="B5596" t="s">
        <v>7587</v>
      </c>
      <c r="C5596">
        <v>99846</v>
      </c>
      <c r="D5596" t="str">
        <f>+VLOOKUP(C5596,Param!K:L,2,FALSE)</f>
        <v>LUSIGEL, S.A.</v>
      </c>
      <c r="E5596" t="s">
        <v>7703</v>
      </c>
      <c r="F5596" t="s">
        <v>28</v>
      </c>
      <c r="G5596" t="s">
        <v>29</v>
      </c>
      <c r="H5596" s="5">
        <v>1187.79</v>
      </c>
      <c r="I5596" s="5">
        <v>1187.7863</v>
      </c>
      <c r="J5596" s="5">
        <v>3.69999999998071E-3</v>
      </c>
      <c r="K5596" s="5">
        <v>1187.79</v>
      </c>
      <c r="L5596" s="5">
        <v>0</v>
      </c>
      <c r="M5596" t="str">
        <f>IF(ISERROR(VLOOKUP(A5596,'[1]Ecart validé'!$A:$A,1,FALSE)),Z5596,"Ecart Validé")</f>
        <v>valid</v>
      </c>
      <c r="R5596" t="s">
        <v>30</v>
      </c>
      <c r="X5596"/>
      <c r="Y5596"/>
      <c r="Z5596" t="s">
        <v>31</v>
      </c>
    </row>
    <row r="5597" spans="1:26" x14ac:dyDescent="0.3">
      <c r="A5597" t="s">
        <v>7704</v>
      </c>
      <c r="B5597" t="s">
        <v>7587</v>
      </c>
      <c r="C5597">
        <v>99846</v>
      </c>
      <c r="D5597" t="str">
        <f>+VLOOKUP(C5597,Param!K:L,2,FALSE)</f>
        <v>LUSIGEL, S.A.</v>
      </c>
      <c r="E5597" t="s">
        <v>7703</v>
      </c>
      <c r="F5597" t="s">
        <v>33</v>
      </c>
      <c r="G5597" t="s">
        <v>29</v>
      </c>
      <c r="H5597" s="5">
        <v>37.89</v>
      </c>
      <c r="I5597" s="5">
        <v>37.886600000000001</v>
      </c>
      <c r="J5597" s="5">
        <v>3.3999999999991802E-3</v>
      </c>
      <c r="K5597" s="5">
        <v>37.89</v>
      </c>
      <c r="L5597" s="5">
        <v>0</v>
      </c>
      <c r="M5597" t="str">
        <f>IF(ISERROR(VLOOKUP(A5597,'[1]Ecart validé'!$A:$A,1,FALSE)),Z5597,"Ecart Validé")</f>
        <v>valid</v>
      </c>
      <c r="R5597" t="s">
        <v>30</v>
      </c>
      <c r="X5597"/>
      <c r="Y5597"/>
      <c r="Z5597" t="s">
        <v>31</v>
      </c>
    </row>
    <row r="5598" spans="1:26" x14ac:dyDescent="0.3">
      <c r="A5598" t="s">
        <v>7705</v>
      </c>
      <c r="B5598" t="s">
        <v>7587</v>
      </c>
      <c r="C5598">
        <v>99846</v>
      </c>
      <c r="D5598" t="str">
        <f>+VLOOKUP(C5598,Param!K:L,2,FALSE)</f>
        <v>LUSIGEL, S.A.</v>
      </c>
      <c r="E5598" t="s">
        <v>7703</v>
      </c>
      <c r="F5598" t="s">
        <v>35</v>
      </c>
      <c r="G5598" t="s">
        <v>29</v>
      </c>
      <c r="H5598" s="5">
        <v>317.85138000000001</v>
      </c>
      <c r="I5598" s="5">
        <v>317.85129999999998</v>
      </c>
      <c r="J5598" s="5">
        <v>8.0000000025392997E-5</v>
      </c>
      <c r="K5598" s="5">
        <v>317.85138000000001</v>
      </c>
      <c r="L5598" s="5">
        <v>0</v>
      </c>
      <c r="M5598" t="str">
        <f>IF(ISERROR(VLOOKUP(A5598,'[1]Ecart validé'!$A:$A,1,FALSE)),Z5598,"Ecart Validé")</f>
        <v>valid</v>
      </c>
      <c r="R5598" t="s">
        <v>30</v>
      </c>
      <c r="X5598"/>
      <c r="Y5598"/>
      <c r="Z5598" t="s">
        <v>31</v>
      </c>
    </row>
    <row r="5599" spans="1:26" x14ac:dyDescent="0.3">
      <c r="A5599" t="s">
        <v>7706</v>
      </c>
      <c r="B5599" t="s">
        <v>7587</v>
      </c>
      <c r="C5599">
        <v>99846</v>
      </c>
      <c r="D5599" t="str">
        <f>+VLOOKUP(C5599,Param!K:L,2,FALSE)</f>
        <v>LUSIGEL, S.A.</v>
      </c>
      <c r="E5599" t="s">
        <v>7703</v>
      </c>
      <c r="F5599" t="s">
        <v>37</v>
      </c>
      <c r="G5599" t="s">
        <v>29</v>
      </c>
      <c r="H5599" s="5">
        <v>189.34530000000001</v>
      </c>
      <c r="I5599" s="5">
        <v>189.34530000000001</v>
      </c>
      <c r="J5599" s="5">
        <v>0</v>
      </c>
      <c r="K5599" s="5">
        <v>189.34530000000001</v>
      </c>
      <c r="L5599" s="5">
        <v>0</v>
      </c>
      <c r="M5599" t="str">
        <f>IF(ISERROR(VLOOKUP(A5599,'[1]Ecart validé'!$A:$A,1,FALSE)),Z5599,"Ecart Validé")</f>
        <v>valid</v>
      </c>
      <c r="R5599" t="s">
        <v>30</v>
      </c>
      <c r="X5599"/>
      <c r="Y5599"/>
      <c r="Z5599" t="s">
        <v>31</v>
      </c>
    </row>
    <row r="5600" spans="1:26" x14ac:dyDescent="0.3">
      <c r="A5600" t="s">
        <v>7707</v>
      </c>
      <c r="B5600" t="s">
        <v>7587</v>
      </c>
      <c r="C5600">
        <v>99861</v>
      </c>
      <c r="D5600" t="str">
        <f>+VLOOKUP(C5600,Param!K:L,2,FALSE)</f>
        <v>ALMEIDA &amp; XAVIER, LDA (SANIAX)</v>
      </c>
      <c r="E5600" t="s">
        <v>7708</v>
      </c>
      <c r="F5600" t="s">
        <v>28</v>
      </c>
      <c r="G5600" t="s">
        <v>29</v>
      </c>
      <c r="H5600" s="5">
        <v>1611.73</v>
      </c>
      <c r="I5600" s="5">
        <v>1611.7270000000001</v>
      </c>
      <c r="J5600" s="5">
        <v>2.9999999999290499E-3</v>
      </c>
      <c r="K5600" s="5">
        <v>1611.73</v>
      </c>
      <c r="L5600" s="5">
        <v>0</v>
      </c>
      <c r="M5600" t="str">
        <f>IF(ISERROR(VLOOKUP(A5600,'[1]Ecart validé'!$A:$A,1,FALSE)),Z5600,"Ecart Validé")</f>
        <v>valid</v>
      </c>
      <c r="R5600" t="s">
        <v>30</v>
      </c>
      <c r="X5600"/>
      <c r="Y5600"/>
      <c r="Z5600" t="s">
        <v>31</v>
      </c>
    </row>
    <row r="5601" spans="1:26" x14ac:dyDescent="0.3">
      <c r="A5601" t="s">
        <v>7709</v>
      </c>
      <c r="B5601" t="s">
        <v>7587</v>
      </c>
      <c r="C5601">
        <v>99861</v>
      </c>
      <c r="D5601" t="str">
        <f>+VLOOKUP(C5601,Param!K:L,2,FALSE)</f>
        <v>ALMEIDA &amp; XAVIER, LDA (SANIAX)</v>
      </c>
      <c r="E5601" t="s">
        <v>7708</v>
      </c>
      <c r="F5601" t="s">
        <v>33</v>
      </c>
      <c r="G5601" t="s">
        <v>29</v>
      </c>
      <c r="H5601" s="5">
        <v>100.87</v>
      </c>
      <c r="I5601" s="5">
        <v>100.8681</v>
      </c>
      <c r="J5601" s="5">
        <v>1.90000000000623E-3</v>
      </c>
      <c r="K5601" s="5">
        <v>100.87</v>
      </c>
      <c r="L5601" s="5">
        <v>0</v>
      </c>
      <c r="M5601" t="str">
        <f>IF(ISERROR(VLOOKUP(A5601,'[1]Ecart validé'!$A:$A,1,FALSE)),Z5601,"Ecart Validé")</f>
        <v>valid</v>
      </c>
      <c r="R5601" t="s">
        <v>30</v>
      </c>
      <c r="X5601"/>
      <c r="Y5601"/>
      <c r="Z5601" t="s">
        <v>31</v>
      </c>
    </row>
    <row r="5602" spans="1:26" x14ac:dyDescent="0.3">
      <c r="A5602" t="s">
        <v>7710</v>
      </c>
      <c r="B5602" t="s">
        <v>7587</v>
      </c>
      <c r="C5602">
        <v>99861</v>
      </c>
      <c r="D5602" t="str">
        <f>+VLOOKUP(C5602,Param!K:L,2,FALSE)</f>
        <v>ALMEIDA &amp; XAVIER, LDA (SANIAX)</v>
      </c>
      <c r="E5602" t="s">
        <v>7708</v>
      </c>
      <c r="F5602" t="s">
        <v>35</v>
      </c>
      <c r="G5602" t="s">
        <v>29</v>
      </c>
      <c r="H5602" s="5">
        <v>44.798234000000001</v>
      </c>
      <c r="I5602" s="5">
        <v>44.798299999999998</v>
      </c>
      <c r="J5602" s="5">
        <v>-6.5999999996790794E-5</v>
      </c>
      <c r="K5602" s="5">
        <v>44.798234000000001</v>
      </c>
      <c r="L5602" s="5">
        <v>0</v>
      </c>
      <c r="M5602" t="str">
        <f>IF(ISERROR(VLOOKUP(A5602,'[1]Ecart validé'!$A:$A,1,FALSE)),Z5602,"Ecart Validé")</f>
        <v>valid</v>
      </c>
      <c r="R5602" t="s">
        <v>30</v>
      </c>
      <c r="X5602"/>
      <c r="Y5602"/>
      <c r="Z5602" t="s">
        <v>31</v>
      </c>
    </row>
    <row r="5603" spans="1:26" x14ac:dyDescent="0.3">
      <c r="A5603" t="s">
        <v>7711</v>
      </c>
      <c r="B5603" t="s">
        <v>7587</v>
      </c>
      <c r="C5603">
        <v>99861</v>
      </c>
      <c r="D5603" t="str">
        <f>+VLOOKUP(C5603,Param!K:L,2,FALSE)</f>
        <v>ALMEIDA &amp; XAVIER, LDA (SANIAX)</v>
      </c>
      <c r="E5603" t="s">
        <v>7708</v>
      </c>
      <c r="F5603" t="s">
        <v>37</v>
      </c>
      <c r="G5603" t="s">
        <v>29</v>
      </c>
      <c r="H5603" s="5">
        <v>309.06</v>
      </c>
      <c r="I5603" s="5">
        <v>309.06259999999997</v>
      </c>
      <c r="J5603" s="5">
        <v>-2.5999999999726199E-3</v>
      </c>
      <c r="K5603" s="5">
        <v>309.06</v>
      </c>
      <c r="L5603" s="5">
        <v>0</v>
      </c>
      <c r="M5603" t="str">
        <f>IF(ISERROR(VLOOKUP(A5603,'[1]Ecart validé'!$A:$A,1,FALSE)),Z5603,"Ecart Validé")</f>
        <v>valid</v>
      </c>
      <c r="R5603" t="s">
        <v>30</v>
      </c>
      <c r="X5603"/>
      <c r="Y5603"/>
      <c r="Z5603" t="s">
        <v>31</v>
      </c>
    </row>
    <row r="5604" spans="1:26" x14ac:dyDescent="0.3">
      <c r="A5604" t="s">
        <v>7712</v>
      </c>
      <c r="B5604" t="s">
        <v>7587</v>
      </c>
      <c r="C5604">
        <v>99876</v>
      </c>
      <c r="D5604" t="str">
        <f>+VLOOKUP(C5604,Param!K:L,2,FALSE)</f>
        <v>JARDIM PRIMAVERA - HORTICULTURA E FLORICULTURA, LDA</v>
      </c>
      <c r="E5604" t="s">
        <v>7713</v>
      </c>
      <c r="F5604" t="s">
        <v>28</v>
      </c>
      <c r="G5604" t="s">
        <v>29</v>
      </c>
      <c r="H5604" s="5">
        <v>193.26</v>
      </c>
      <c r="I5604" s="5">
        <v>193.26300000000001</v>
      </c>
      <c r="J5604" s="5">
        <v>-3.0000000000143202E-3</v>
      </c>
      <c r="K5604" s="5">
        <v>193.26</v>
      </c>
      <c r="L5604" s="5">
        <v>0</v>
      </c>
      <c r="M5604" t="str">
        <f>IF(ISERROR(VLOOKUP(A5604,'[1]Ecart validé'!$A:$A,1,FALSE)),Z5604,"Ecart Validé")</f>
        <v>valid</v>
      </c>
      <c r="R5604" t="s">
        <v>30</v>
      </c>
      <c r="X5604"/>
      <c r="Y5604"/>
      <c r="Z5604" t="s">
        <v>31</v>
      </c>
    </row>
    <row r="5605" spans="1:26" x14ac:dyDescent="0.3">
      <c r="A5605" t="s">
        <v>7714</v>
      </c>
      <c r="B5605" t="s">
        <v>7587</v>
      </c>
      <c r="C5605">
        <v>99876</v>
      </c>
      <c r="D5605" t="str">
        <f>+VLOOKUP(C5605,Param!K:L,2,FALSE)</f>
        <v>JARDIM PRIMAVERA - HORTICULTURA E FLORICULTURA, LDA</v>
      </c>
      <c r="E5605" t="s">
        <v>7713</v>
      </c>
      <c r="F5605" t="s">
        <v>33</v>
      </c>
      <c r="G5605" t="s">
        <v>29</v>
      </c>
      <c r="H5605" s="5">
        <v>67.62</v>
      </c>
      <c r="I5605" s="5">
        <v>67.616900000000001</v>
      </c>
      <c r="J5605" s="5">
        <v>3.1000000000034299E-3</v>
      </c>
      <c r="K5605" s="5">
        <v>67.62</v>
      </c>
      <c r="L5605" s="5">
        <v>0</v>
      </c>
      <c r="M5605" t="str">
        <f>IF(ISERROR(VLOOKUP(A5605,'[1]Ecart validé'!$A:$A,1,FALSE)),Z5605,"Ecart Validé")</f>
        <v>valid</v>
      </c>
      <c r="R5605" t="s">
        <v>30</v>
      </c>
      <c r="X5605"/>
      <c r="Y5605"/>
      <c r="Z5605" t="s">
        <v>31</v>
      </c>
    </row>
    <row r="5606" spans="1:26" x14ac:dyDescent="0.3">
      <c r="A5606" t="s">
        <v>7715</v>
      </c>
      <c r="B5606" t="s">
        <v>7587</v>
      </c>
      <c r="C5606">
        <v>99876</v>
      </c>
      <c r="D5606" t="str">
        <f>+VLOOKUP(C5606,Param!K:L,2,FALSE)</f>
        <v>JARDIM PRIMAVERA - HORTICULTURA E FLORICULTURA, LDA</v>
      </c>
      <c r="E5606" t="s">
        <v>7713</v>
      </c>
      <c r="F5606" t="s">
        <v>35</v>
      </c>
      <c r="G5606" t="s">
        <v>29</v>
      </c>
      <c r="H5606" s="5">
        <v>118.92889599999999</v>
      </c>
      <c r="I5606" s="5">
        <v>118.9289</v>
      </c>
      <c r="J5606" s="5">
        <v>-4.0000000041118196E-6</v>
      </c>
      <c r="K5606" s="5">
        <v>118.92889599999999</v>
      </c>
      <c r="L5606" s="5">
        <v>0</v>
      </c>
      <c r="M5606" t="str">
        <f>IF(ISERROR(VLOOKUP(A5606,'[1]Ecart validé'!$A:$A,1,FALSE)),Z5606,"Ecart Validé")</f>
        <v>valid</v>
      </c>
      <c r="R5606" t="s">
        <v>30</v>
      </c>
      <c r="X5606"/>
      <c r="Y5606"/>
      <c r="Z5606" t="s">
        <v>31</v>
      </c>
    </row>
    <row r="5607" spans="1:26" x14ac:dyDescent="0.3">
      <c r="A5607" t="s">
        <v>7716</v>
      </c>
      <c r="B5607" t="s">
        <v>7587</v>
      </c>
      <c r="C5607">
        <v>99876</v>
      </c>
      <c r="D5607" t="str">
        <f>+VLOOKUP(C5607,Param!K:L,2,FALSE)</f>
        <v>JARDIM PRIMAVERA - HORTICULTURA E FLORICULTURA, LDA</v>
      </c>
      <c r="E5607" t="s">
        <v>7713</v>
      </c>
      <c r="F5607" t="s">
        <v>37</v>
      </c>
      <c r="G5607" t="s">
        <v>29</v>
      </c>
      <c r="H5607" s="5">
        <v>58.6252</v>
      </c>
      <c r="I5607" s="5">
        <v>58.6252</v>
      </c>
      <c r="J5607" s="5">
        <v>0</v>
      </c>
      <c r="K5607" s="5">
        <v>58.6252</v>
      </c>
      <c r="L5607" s="5">
        <v>0</v>
      </c>
      <c r="M5607" t="str">
        <f>IF(ISERROR(VLOOKUP(A5607,'[1]Ecart validé'!$A:$A,1,FALSE)),Z5607,"Ecart Validé")</f>
        <v>valid</v>
      </c>
      <c r="R5607" t="s">
        <v>30</v>
      </c>
      <c r="X5607"/>
      <c r="Y5607"/>
      <c r="Z5607" t="s">
        <v>31</v>
      </c>
    </row>
    <row r="5608" spans="1:26" x14ac:dyDescent="0.3">
      <c r="A5608" t="s">
        <v>7717</v>
      </c>
      <c r="B5608" t="s">
        <v>7587</v>
      </c>
      <c r="C5608">
        <v>99885</v>
      </c>
      <c r="D5608" t="str">
        <f>+VLOOKUP(C5608,Param!K:L,2,FALSE)</f>
        <v>HEMER - SERVIÇOS, LDA</v>
      </c>
      <c r="E5608" t="s">
        <v>7718</v>
      </c>
      <c r="F5608" t="s">
        <v>28</v>
      </c>
      <c r="G5608" t="s">
        <v>29</v>
      </c>
      <c r="H5608" s="5">
        <v>103.46</v>
      </c>
      <c r="I5608" s="5">
        <v>103.46250000000001</v>
      </c>
      <c r="J5608" s="5">
        <v>-2.5000000000119302E-3</v>
      </c>
      <c r="K5608" s="5">
        <v>103.46</v>
      </c>
      <c r="L5608" s="5">
        <v>0</v>
      </c>
      <c r="M5608" t="str">
        <f>IF(ISERROR(VLOOKUP(A5608,'[1]Ecart validé'!$A:$A,1,FALSE)),Z5608,"Ecart Validé")</f>
        <v>valid</v>
      </c>
      <c r="R5608" t="s">
        <v>30</v>
      </c>
      <c r="X5608"/>
      <c r="Y5608"/>
      <c r="Z5608" t="s">
        <v>31</v>
      </c>
    </row>
    <row r="5609" spans="1:26" ht="57.6" x14ac:dyDescent="0.3">
      <c r="A5609" t="s">
        <v>7719</v>
      </c>
      <c r="B5609" t="s">
        <v>7587</v>
      </c>
      <c r="C5609">
        <v>99885</v>
      </c>
      <c r="D5609" t="str">
        <f>+VLOOKUP(C5609,Param!K:L,2,FALSE)</f>
        <v>HEMER - SERVIÇOS, LDA</v>
      </c>
      <c r="E5609" t="s">
        <v>7718</v>
      </c>
      <c r="F5609" t="s">
        <v>33</v>
      </c>
      <c r="G5609" t="s">
        <v>29</v>
      </c>
      <c r="H5609" s="5">
        <v>7.52</v>
      </c>
      <c r="I5609" s="5">
        <v>7.5175000000000001</v>
      </c>
      <c r="J5609" s="5">
        <v>2.4999999999995E-3</v>
      </c>
      <c r="K5609" s="5">
        <v>7.52</v>
      </c>
      <c r="L5609" s="5">
        <v>0</v>
      </c>
      <c r="M5609" t="str">
        <f>IF(ISERROR(VLOOKUP(A5609,'[1]Ecart validé'!$A:$A,1,FALSE)),Z5609,"Ecart Validé")</f>
        <v>valid</v>
      </c>
      <c r="R5609" t="s">
        <v>30</v>
      </c>
      <c r="U5609" s="13" t="s">
        <v>7720</v>
      </c>
      <c r="V5609" t="s">
        <v>60</v>
      </c>
      <c r="X5609"/>
      <c r="Y5609"/>
      <c r="Z5609" t="s">
        <v>31</v>
      </c>
    </row>
    <row r="5610" spans="1:26" x14ac:dyDescent="0.3">
      <c r="A5610" t="s">
        <v>7721</v>
      </c>
      <c r="B5610" t="s">
        <v>7587</v>
      </c>
      <c r="C5610">
        <v>99885</v>
      </c>
      <c r="D5610" t="str">
        <f>+VLOOKUP(C5610,Param!K:L,2,FALSE)</f>
        <v>HEMER - SERVIÇOS, LDA</v>
      </c>
      <c r="E5610" t="s">
        <v>7718</v>
      </c>
      <c r="F5610" t="s">
        <v>35</v>
      </c>
      <c r="G5610" t="s">
        <v>29</v>
      </c>
      <c r="H5610" s="5">
        <v>24.916250000000002</v>
      </c>
      <c r="I5610" s="5">
        <v>24.9163</v>
      </c>
      <c r="J5610" s="5">
        <v>-4.9999999998107101E-5</v>
      </c>
      <c r="K5610" s="5">
        <v>24.916250000000002</v>
      </c>
      <c r="L5610" s="5">
        <v>0</v>
      </c>
      <c r="M5610" t="str">
        <f>IF(ISERROR(VLOOKUP(A5610,'[1]Ecart validé'!$A:$A,1,FALSE)),Z5610,"Ecart Validé")</f>
        <v>valid</v>
      </c>
      <c r="R5610" t="s">
        <v>30</v>
      </c>
      <c r="X5610"/>
      <c r="Y5610"/>
      <c r="Z5610" t="s">
        <v>31</v>
      </c>
    </row>
    <row r="5611" spans="1:26" x14ac:dyDescent="0.3">
      <c r="A5611" t="s">
        <v>7722</v>
      </c>
      <c r="B5611" t="s">
        <v>7587</v>
      </c>
      <c r="C5611">
        <v>99885</v>
      </c>
      <c r="D5611" t="str">
        <f>+VLOOKUP(C5611,Param!K:L,2,FALSE)</f>
        <v>HEMER - SERVIÇOS, LDA</v>
      </c>
      <c r="E5611" t="s">
        <v>7718</v>
      </c>
      <c r="F5611" t="s">
        <v>37</v>
      </c>
      <c r="G5611" t="s">
        <v>29</v>
      </c>
      <c r="H5611" s="5">
        <v>10.62</v>
      </c>
      <c r="I5611" s="5">
        <v>10.6175</v>
      </c>
      <c r="J5611" s="5">
        <v>2.4999999999995E-3</v>
      </c>
      <c r="K5611" s="5">
        <v>10.62</v>
      </c>
      <c r="L5611" s="5">
        <v>0</v>
      </c>
      <c r="M5611" t="str">
        <f>IF(ISERROR(VLOOKUP(A5611,'[1]Ecart validé'!$A:$A,1,FALSE)),Z5611,"Ecart Validé")</f>
        <v>valid</v>
      </c>
      <c r="R5611" t="s">
        <v>30</v>
      </c>
      <c r="X5611"/>
      <c r="Y5611"/>
      <c r="Z5611" t="s">
        <v>31</v>
      </c>
    </row>
    <row r="5612" spans="1:26" x14ac:dyDescent="0.3">
      <c r="A5612" t="s">
        <v>7723</v>
      </c>
      <c r="B5612" t="s">
        <v>7587</v>
      </c>
      <c r="C5612">
        <v>99916</v>
      </c>
      <c r="D5612" t="str">
        <f>+VLOOKUP(C5612,Param!K:L,2,FALSE)</f>
        <v>SGS PORTUGAL - SOCIEDADE GERAL DE SUPERINTENDÊNCIA, S.A.</v>
      </c>
      <c r="E5612" t="s">
        <v>7724</v>
      </c>
      <c r="F5612" t="s">
        <v>28</v>
      </c>
      <c r="G5612" t="s">
        <v>29</v>
      </c>
      <c r="H5612" s="5">
        <v>1.72</v>
      </c>
      <c r="I5612" s="5">
        <v>1.7150000000000001</v>
      </c>
      <c r="J5612" s="5">
        <v>4.9999999999998899E-3</v>
      </c>
      <c r="K5612" s="5">
        <v>1.72</v>
      </c>
      <c r="L5612" s="5">
        <v>0</v>
      </c>
      <c r="M5612" t="str">
        <f>IF(ISERROR(VLOOKUP(A5612,'[1]Ecart validé'!$A:$A,1,FALSE)),Z5612,"Ecart Validé")</f>
        <v>valid</v>
      </c>
      <c r="R5612" t="s">
        <v>30</v>
      </c>
      <c r="X5612"/>
      <c r="Y5612"/>
      <c r="Z5612" t="s">
        <v>31</v>
      </c>
    </row>
    <row r="5613" spans="1:26" x14ac:dyDescent="0.3">
      <c r="A5613" t="s">
        <v>7725</v>
      </c>
      <c r="B5613" t="s">
        <v>7587</v>
      </c>
      <c r="C5613">
        <v>99916</v>
      </c>
      <c r="D5613" t="str">
        <f>+VLOOKUP(C5613,Param!K:L,2,FALSE)</f>
        <v>SGS PORTUGAL - SOCIEDADE GERAL DE SUPERINTENDÊNCIA, S.A.</v>
      </c>
      <c r="E5613" t="s">
        <v>7724</v>
      </c>
      <c r="F5613" t="s">
        <v>35</v>
      </c>
      <c r="G5613" t="s">
        <v>29</v>
      </c>
      <c r="H5613" s="5">
        <v>16.2148</v>
      </c>
      <c r="I5613" s="5">
        <v>16.2148</v>
      </c>
      <c r="J5613" s="5">
        <v>0</v>
      </c>
      <c r="K5613" s="5">
        <v>16.2148</v>
      </c>
      <c r="L5613" s="5">
        <v>0</v>
      </c>
      <c r="M5613" t="str">
        <f>IF(ISERROR(VLOOKUP(A5613,'[1]Ecart validé'!$A:$A,1,FALSE)),Z5613,"Ecart Validé")</f>
        <v>valid</v>
      </c>
      <c r="R5613" t="s">
        <v>30</v>
      </c>
      <c r="X5613"/>
      <c r="Y5613"/>
      <c r="Z5613" t="s">
        <v>31</v>
      </c>
    </row>
    <row r="5614" spans="1:26" x14ac:dyDescent="0.3">
      <c r="A5614" t="s">
        <v>7726</v>
      </c>
      <c r="B5614" t="s">
        <v>7587</v>
      </c>
      <c r="C5614">
        <v>99916</v>
      </c>
      <c r="D5614" t="str">
        <f>+VLOOKUP(C5614,Param!K:L,2,FALSE)</f>
        <v>SGS PORTUGAL - SOCIEDADE GERAL DE SUPERINTENDÊNCIA, S.A.</v>
      </c>
      <c r="E5614" t="s">
        <v>7724</v>
      </c>
      <c r="F5614" t="s">
        <v>37</v>
      </c>
      <c r="G5614" t="s">
        <v>29</v>
      </c>
      <c r="H5614" s="5">
        <v>34.334800000000001</v>
      </c>
      <c r="I5614" s="5">
        <v>34.334800000000001</v>
      </c>
      <c r="J5614" s="5">
        <v>0</v>
      </c>
      <c r="K5614" s="5">
        <v>34.334800000000001</v>
      </c>
      <c r="L5614" s="5">
        <v>0</v>
      </c>
      <c r="M5614" t="str">
        <f>IF(ISERROR(VLOOKUP(A5614,'[1]Ecart validé'!$A:$A,1,FALSE)),Z5614,"Ecart Validé")</f>
        <v>valid</v>
      </c>
      <c r="R5614" t="s">
        <v>30</v>
      </c>
      <c r="X5614"/>
      <c r="Y5614"/>
      <c r="Z5614" t="s">
        <v>31</v>
      </c>
    </row>
    <row r="5615" spans="1:26" x14ac:dyDescent="0.3">
      <c r="A5615" t="s">
        <v>7727</v>
      </c>
      <c r="B5615" t="s">
        <v>7587</v>
      </c>
      <c r="C5615">
        <v>99916</v>
      </c>
      <c r="D5615" t="str">
        <f>+VLOOKUP(C5615,Param!K:L,2,FALSE)</f>
        <v>SGS PORTUGAL - SOCIEDADE GERAL DE SUPERINTENDÊNCIA, S.A.</v>
      </c>
      <c r="E5615" t="s">
        <v>7728</v>
      </c>
      <c r="F5615" t="s">
        <v>37</v>
      </c>
      <c r="G5615" t="s">
        <v>29</v>
      </c>
      <c r="H5615" s="5">
        <v>10.4</v>
      </c>
      <c r="I5615" s="5">
        <v>10.4</v>
      </c>
      <c r="J5615" s="5">
        <v>0</v>
      </c>
      <c r="K5615" s="5">
        <v>10.4</v>
      </c>
      <c r="L5615" s="5">
        <v>0</v>
      </c>
      <c r="M5615" t="str">
        <f>IF(ISERROR(VLOOKUP(A5615,'[1]Ecart validé'!$A:$A,1,FALSE)),Z5615,"Ecart Validé")</f>
        <v>valid</v>
      </c>
      <c r="R5615" t="s">
        <v>30</v>
      </c>
      <c r="X5615"/>
      <c r="Y5615"/>
      <c r="Z5615" t="s">
        <v>31</v>
      </c>
    </row>
    <row r="5616" spans="1:26" x14ac:dyDescent="0.3">
      <c r="A5616" t="s">
        <v>7729</v>
      </c>
      <c r="B5616" t="s">
        <v>7587</v>
      </c>
      <c r="C5616">
        <v>99924</v>
      </c>
      <c r="D5616" t="str">
        <f>+VLOOKUP(C5616,Param!K:L,2,FALSE)</f>
        <v>RODELA DE LIMÃO - REPRESENTAÇÕES, UNIPESSOAL, LDA</v>
      </c>
      <c r="E5616" t="s">
        <v>7730</v>
      </c>
      <c r="F5616" t="s">
        <v>28</v>
      </c>
      <c r="G5616" t="s">
        <v>29</v>
      </c>
      <c r="H5616" s="5">
        <v>669.71</v>
      </c>
      <c r="I5616" s="5">
        <v>669.71079999999995</v>
      </c>
      <c r="J5616" s="5">
        <v>-7.9999999991286997E-4</v>
      </c>
      <c r="K5616" s="5">
        <v>669.71</v>
      </c>
      <c r="L5616" s="5">
        <v>0</v>
      </c>
      <c r="M5616" t="str">
        <f>IF(ISERROR(VLOOKUP(A5616,'[1]Ecart validé'!$A:$A,1,FALSE)),Z5616,"Ecart Validé")</f>
        <v>valid</v>
      </c>
      <c r="R5616" t="s">
        <v>30</v>
      </c>
      <c r="X5616"/>
      <c r="Y5616"/>
      <c r="Z5616" t="s">
        <v>31</v>
      </c>
    </row>
    <row r="5617" spans="1:26" x14ac:dyDescent="0.3">
      <c r="A5617" t="s">
        <v>7731</v>
      </c>
      <c r="B5617" t="s">
        <v>7587</v>
      </c>
      <c r="C5617">
        <v>99924</v>
      </c>
      <c r="D5617" t="str">
        <f>+VLOOKUP(C5617,Param!K:L,2,FALSE)</f>
        <v>RODELA DE LIMÃO - REPRESENTAÇÕES, UNIPESSOAL, LDA</v>
      </c>
      <c r="E5617" t="s">
        <v>7730</v>
      </c>
      <c r="F5617" t="s">
        <v>33</v>
      </c>
      <c r="G5617" t="s">
        <v>29</v>
      </c>
      <c r="H5617" s="5">
        <v>6.88</v>
      </c>
      <c r="I5617" s="5">
        <v>6.8813000000000004</v>
      </c>
      <c r="J5617" s="5">
        <v>-1.3000000000005199E-3</v>
      </c>
      <c r="K5617" s="5">
        <v>6.88</v>
      </c>
      <c r="L5617" s="5">
        <v>0</v>
      </c>
      <c r="M5617" t="str">
        <f>IF(ISERROR(VLOOKUP(A5617,'[1]Ecart validé'!$A:$A,1,FALSE)),Z5617,"Ecart Validé")</f>
        <v>valid</v>
      </c>
      <c r="R5617" t="s">
        <v>30</v>
      </c>
      <c r="X5617"/>
      <c r="Y5617"/>
      <c r="Z5617" t="s">
        <v>31</v>
      </c>
    </row>
    <row r="5618" spans="1:26" x14ac:dyDescent="0.3">
      <c r="A5618" t="s">
        <v>7732</v>
      </c>
      <c r="B5618" t="s">
        <v>7587</v>
      </c>
      <c r="C5618">
        <v>99924</v>
      </c>
      <c r="D5618" t="str">
        <f>+VLOOKUP(C5618,Param!K:L,2,FALSE)</f>
        <v>RODELA DE LIMÃO - REPRESENTAÇÕES, UNIPESSOAL, LDA</v>
      </c>
      <c r="E5618" t="s">
        <v>7730</v>
      </c>
      <c r="F5618" t="s">
        <v>35</v>
      </c>
      <c r="G5618" t="s">
        <v>29</v>
      </c>
      <c r="H5618" s="5">
        <v>134.32782599999999</v>
      </c>
      <c r="I5618" s="5">
        <v>134.3279</v>
      </c>
      <c r="J5618" s="5">
        <v>-7.4000000012119899E-5</v>
      </c>
      <c r="K5618" s="5">
        <v>134.32782599999999</v>
      </c>
      <c r="L5618" s="5">
        <v>0</v>
      </c>
      <c r="M5618" t="str">
        <f>IF(ISERROR(VLOOKUP(A5618,'[1]Ecart validé'!$A:$A,1,FALSE)),Z5618,"Ecart Validé")</f>
        <v>valid</v>
      </c>
      <c r="R5618" t="s">
        <v>30</v>
      </c>
      <c r="X5618"/>
      <c r="Y5618"/>
      <c r="Z5618" t="s">
        <v>31</v>
      </c>
    </row>
    <row r="5619" spans="1:26" x14ac:dyDescent="0.3">
      <c r="A5619" t="s">
        <v>7733</v>
      </c>
      <c r="B5619" t="s">
        <v>7587</v>
      </c>
      <c r="C5619">
        <v>99924</v>
      </c>
      <c r="D5619" t="str">
        <f>+VLOOKUP(C5619,Param!K:L,2,FALSE)</f>
        <v>RODELA DE LIMÃO - REPRESENTAÇÕES, UNIPESSOAL, LDA</v>
      </c>
      <c r="E5619" t="s">
        <v>7730</v>
      </c>
      <c r="F5619" t="s">
        <v>37</v>
      </c>
      <c r="G5619" t="s">
        <v>29</v>
      </c>
      <c r="H5619" s="5">
        <v>92.469899999999996</v>
      </c>
      <c r="I5619" s="5">
        <v>92.469899999999996</v>
      </c>
      <c r="J5619" s="5">
        <v>0</v>
      </c>
      <c r="K5619" s="5">
        <v>92.469899999999996</v>
      </c>
      <c r="L5619" s="5">
        <v>0</v>
      </c>
      <c r="M5619" t="str">
        <f>IF(ISERROR(VLOOKUP(A5619,'[1]Ecart validé'!$A:$A,1,FALSE)),Z5619,"Ecart Validé")</f>
        <v>valid</v>
      </c>
      <c r="R5619" t="s">
        <v>30</v>
      </c>
      <c r="X5619"/>
      <c r="Y5619"/>
      <c r="Z5619" t="s">
        <v>31</v>
      </c>
    </row>
    <row r="5620" spans="1:26" x14ac:dyDescent="0.3">
      <c r="A5620" t="s">
        <v>7734</v>
      </c>
      <c r="B5620" t="s">
        <v>7587</v>
      </c>
      <c r="C5620">
        <v>99966</v>
      </c>
      <c r="D5620" t="str">
        <f>+VLOOKUP(C5620,Param!K:L,2,FALSE)</f>
        <v>FT SYSTEM, LDA (Fernando &amp; Teixeira)</v>
      </c>
      <c r="E5620" t="s">
        <v>7735</v>
      </c>
      <c r="F5620" t="s">
        <v>28</v>
      </c>
      <c r="G5620" t="s">
        <v>29</v>
      </c>
      <c r="H5620" s="5">
        <v>1.93</v>
      </c>
      <c r="I5620" s="5">
        <v>1.9332</v>
      </c>
      <c r="J5620" s="5">
        <v>-3.2000000000000899E-3</v>
      </c>
      <c r="K5620" s="5">
        <v>1.93</v>
      </c>
      <c r="L5620" s="5">
        <v>0</v>
      </c>
      <c r="M5620" t="str">
        <f>IF(ISERROR(VLOOKUP(A5620,'[1]Ecart validé'!$A:$A,1,FALSE)),Z5620,"Ecart Validé")</f>
        <v>valid</v>
      </c>
      <c r="R5620" t="s">
        <v>30</v>
      </c>
      <c r="X5620"/>
      <c r="Y5620"/>
      <c r="Z5620" t="s">
        <v>31</v>
      </c>
    </row>
    <row r="5621" spans="1:26" x14ac:dyDescent="0.3">
      <c r="A5621" t="s">
        <v>7736</v>
      </c>
      <c r="B5621" t="s">
        <v>7587</v>
      </c>
      <c r="C5621">
        <v>99966</v>
      </c>
      <c r="D5621" t="str">
        <f>+VLOOKUP(C5621,Param!K:L,2,FALSE)</f>
        <v>FT SYSTEM, LDA (Fernando &amp; Teixeira)</v>
      </c>
      <c r="E5621" t="s">
        <v>7735</v>
      </c>
      <c r="F5621" t="s">
        <v>33</v>
      </c>
      <c r="G5621" t="s">
        <v>29</v>
      </c>
      <c r="H5621" s="5">
        <v>33.43</v>
      </c>
      <c r="I5621" s="5">
        <v>33.426000000000002</v>
      </c>
      <c r="J5621" s="5">
        <v>3.9999999999977796E-3</v>
      </c>
      <c r="K5621" s="5">
        <v>33.43</v>
      </c>
      <c r="L5621" s="5">
        <v>0</v>
      </c>
      <c r="M5621" t="str">
        <f>IF(ISERROR(VLOOKUP(A5621,'[1]Ecart validé'!$A:$A,1,FALSE)),Z5621,"Ecart Validé")</f>
        <v>valid</v>
      </c>
      <c r="R5621" t="s">
        <v>30</v>
      </c>
      <c r="X5621"/>
      <c r="Y5621"/>
      <c r="Z5621" t="s">
        <v>31</v>
      </c>
    </row>
    <row r="5622" spans="1:26" x14ac:dyDescent="0.3">
      <c r="A5622" t="s">
        <v>7737</v>
      </c>
      <c r="B5622" t="s">
        <v>7587</v>
      </c>
      <c r="C5622">
        <v>99966</v>
      </c>
      <c r="D5622" t="str">
        <f>+VLOOKUP(C5622,Param!K:L,2,FALSE)</f>
        <v>FT SYSTEM, LDA (Fernando &amp; Teixeira)</v>
      </c>
      <c r="E5622" t="s">
        <v>7735</v>
      </c>
      <c r="F5622" t="s">
        <v>35</v>
      </c>
      <c r="G5622" t="s">
        <v>29</v>
      </c>
      <c r="H5622" s="5">
        <v>7.6680000000000001</v>
      </c>
      <c r="I5622" s="5">
        <v>7.6680000000000001</v>
      </c>
      <c r="J5622" s="5">
        <v>0</v>
      </c>
      <c r="K5622" s="5">
        <v>7.6680000000000001</v>
      </c>
      <c r="L5622" s="5">
        <v>0</v>
      </c>
      <c r="M5622" t="str">
        <f>IF(ISERROR(VLOOKUP(A5622,'[1]Ecart validé'!$A:$A,1,FALSE)),Z5622,"Ecart Validé")</f>
        <v>valid</v>
      </c>
      <c r="R5622" t="s">
        <v>30</v>
      </c>
      <c r="X5622"/>
      <c r="Y5622"/>
      <c r="Z5622" t="s">
        <v>31</v>
      </c>
    </row>
    <row r="5623" spans="1:26" x14ac:dyDescent="0.3">
      <c r="A5623" t="s">
        <v>7738</v>
      </c>
      <c r="B5623" t="s">
        <v>7587</v>
      </c>
      <c r="C5623">
        <v>99966</v>
      </c>
      <c r="D5623" t="str">
        <f>+VLOOKUP(C5623,Param!K:L,2,FALSE)</f>
        <v>FT SYSTEM, LDA (Fernando &amp; Teixeira)</v>
      </c>
      <c r="E5623" t="s">
        <v>7735</v>
      </c>
      <c r="F5623" t="s">
        <v>37</v>
      </c>
      <c r="G5623" t="s">
        <v>29</v>
      </c>
      <c r="H5623" s="5">
        <v>102.76</v>
      </c>
      <c r="I5623" s="5">
        <v>102.76260000000001</v>
      </c>
      <c r="J5623" s="5">
        <v>-2.6000000000010398E-3</v>
      </c>
      <c r="K5623" s="5">
        <v>102.76</v>
      </c>
      <c r="L5623" s="5">
        <v>0</v>
      </c>
      <c r="M5623" t="str">
        <f>IF(ISERROR(VLOOKUP(A5623,'[1]Ecart validé'!$A:$A,1,FALSE)),Z5623,"Ecart Validé")</f>
        <v>valid</v>
      </c>
      <c r="R5623" t="s">
        <v>30</v>
      </c>
      <c r="X5623"/>
      <c r="Y5623"/>
      <c r="Z5623" t="s">
        <v>31</v>
      </c>
    </row>
    <row r="5624" spans="1:26" x14ac:dyDescent="0.3">
      <c r="A5624" t="s">
        <v>7739</v>
      </c>
      <c r="B5624" t="s">
        <v>7587</v>
      </c>
      <c r="C5624">
        <v>99971</v>
      </c>
      <c r="D5624" t="str">
        <f>+VLOOKUP(C5624,Param!K:L,2,FALSE)</f>
        <v>DISTRIWINE - COMERCIO E DISTRIBUIÇÃO DE BEBIDAS, LDA</v>
      </c>
      <c r="E5624" t="s">
        <v>7740</v>
      </c>
      <c r="F5624" t="s">
        <v>28</v>
      </c>
      <c r="G5624" t="s">
        <v>29</v>
      </c>
      <c r="H5624" s="5">
        <v>203.74</v>
      </c>
      <c r="I5624" s="5">
        <v>203.7448</v>
      </c>
      <c r="J5624" s="5">
        <v>-4.7999999999888097E-3</v>
      </c>
      <c r="K5624" s="5">
        <v>203.74</v>
      </c>
      <c r="L5624" s="5">
        <v>0</v>
      </c>
      <c r="M5624" t="str">
        <f>IF(ISERROR(VLOOKUP(A5624,'[1]Ecart validé'!$A:$A,1,FALSE)),Z5624,"Ecart Validé")</f>
        <v>valid</v>
      </c>
      <c r="R5624" t="s">
        <v>30</v>
      </c>
      <c r="X5624"/>
      <c r="Y5624"/>
      <c r="Z5624" t="s">
        <v>31</v>
      </c>
    </row>
    <row r="5625" spans="1:26" x14ac:dyDescent="0.3">
      <c r="A5625" t="s">
        <v>7741</v>
      </c>
      <c r="B5625" t="s">
        <v>7587</v>
      </c>
      <c r="C5625">
        <v>99971</v>
      </c>
      <c r="D5625" t="str">
        <f>+VLOOKUP(C5625,Param!K:L,2,FALSE)</f>
        <v>DISTRIWINE - COMERCIO E DISTRIBUIÇÃO DE BEBIDAS, LDA</v>
      </c>
      <c r="E5625" t="s">
        <v>7740</v>
      </c>
      <c r="F5625" t="s">
        <v>33</v>
      </c>
      <c r="G5625" t="s">
        <v>29</v>
      </c>
      <c r="H5625" s="5">
        <v>8.5500000000000007</v>
      </c>
      <c r="I5625" s="5">
        <v>8.5467999999999993</v>
      </c>
      <c r="J5625" s="5">
        <v>3.20000000000142E-3</v>
      </c>
      <c r="K5625" s="5">
        <v>8.5500000000000007</v>
      </c>
      <c r="L5625" s="5">
        <v>0</v>
      </c>
      <c r="M5625" t="str">
        <f>IF(ISERROR(VLOOKUP(A5625,'[1]Ecart validé'!$A:$A,1,FALSE)),Z5625,"Ecart Validé")</f>
        <v>valid</v>
      </c>
      <c r="R5625" t="s">
        <v>30</v>
      </c>
      <c r="X5625"/>
      <c r="Y5625"/>
      <c r="Z5625" t="s">
        <v>31</v>
      </c>
    </row>
    <row r="5626" spans="1:26" x14ac:dyDescent="0.3">
      <c r="A5626" t="s">
        <v>7742</v>
      </c>
      <c r="B5626" t="s">
        <v>7587</v>
      </c>
      <c r="C5626">
        <v>99971</v>
      </c>
      <c r="D5626" t="str">
        <f>+VLOOKUP(C5626,Param!K:L,2,FALSE)</f>
        <v>DISTRIWINE - COMERCIO E DISTRIBUIÇÃO DE BEBIDAS, LDA</v>
      </c>
      <c r="E5626" t="s">
        <v>7740</v>
      </c>
      <c r="F5626" t="s">
        <v>35</v>
      </c>
      <c r="G5626" t="s">
        <v>29</v>
      </c>
      <c r="H5626" s="5">
        <v>16.316400000000002</v>
      </c>
      <c r="I5626" s="5">
        <v>16.316400000000002</v>
      </c>
      <c r="J5626" s="5">
        <v>0</v>
      </c>
      <c r="K5626" s="5">
        <v>16.316400000000002</v>
      </c>
      <c r="L5626" s="5">
        <v>0</v>
      </c>
      <c r="M5626" t="str">
        <f>IF(ISERROR(VLOOKUP(A5626,'[1]Ecart validé'!$A:$A,1,FALSE)),Z5626,"Ecart Validé")</f>
        <v>valid</v>
      </c>
      <c r="R5626" t="s">
        <v>30</v>
      </c>
      <c r="X5626"/>
      <c r="Y5626"/>
      <c r="Z5626" t="s">
        <v>31</v>
      </c>
    </row>
    <row r="5627" spans="1:26" x14ac:dyDescent="0.3">
      <c r="A5627" t="s">
        <v>7743</v>
      </c>
      <c r="B5627" t="s">
        <v>7587</v>
      </c>
      <c r="C5627">
        <v>99971</v>
      </c>
      <c r="D5627" t="str">
        <f>+VLOOKUP(C5627,Param!K:L,2,FALSE)</f>
        <v>DISTRIWINE - COMERCIO E DISTRIBUIÇÃO DE BEBIDAS, LDA</v>
      </c>
      <c r="E5627" t="s">
        <v>7740</v>
      </c>
      <c r="F5627" t="s">
        <v>37</v>
      </c>
      <c r="G5627" t="s">
        <v>29</v>
      </c>
      <c r="H5627" s="5">
        <v>22.053999999999998</v>
      </c>
      <c r="I5627" s="5">
        <v>22.053999999999998</v>
      </c>
      <c r="J5627" s="5">
        <v>0</v>
      </c>
      <c r="K5627" s="5">
        <v>22.053999999999998</v>
      </c>
      <c r="L5627" s="5">
        <v>0</v>
      </c>
      <c r="M5627" t="str">
        <f>IF(ISERROR(VLOOKUP(A5627,'[1]Ecart validé'!$A:$A,1,FALSE)),Z5627,"Ecart Validé")</f>
        <v>valid</v>
      </c>
      <c r="R5627" t="s">
        <v>30</v>
      </c>
      <c r="X5627"/>
      <c r="Y5627"/>
      <c r="Z5627" t="s">
        <v>31</v>
      </c>
    </row>
    <row r="5628" spans="1:26" x14ac:dyDescent="0.3">
      <c r="A5628" t="s">
        <v>7744</v>
      </c>
      <c r="B5628" t="s">
        <v>7587</v>
      </c>
      <c r="C5628">
        <v>100013</v>
      </c>
      <c r="D5628" t="str">
        <f>+VLOOKUP(C5628,Param!K:L,2,FALSE)</f>
        <v>SAFETY ÁGUEDA - MATERIAIS DE INCÊNDIO, S.A. (GRUPOSAFETY)</v>
      </c>
      <c r="E5628" t="s">
        <v>7745</v>
      </c>
      <c r="F5628" t="s">
        <v>28</v>
      </c>
      <c r="G5628" t="s">
        <v>29</v>
      </c>
      <c r="H5628" s="5">
        <v>131.07</v>
      </c>
      <c r="I5628" s="5">
        <v>131.0685</v>
      </c>
      <c r="J5628" s="5">
        <v>1.4999999999929499E-3</v>
      </c>
      <c r="K5628" s="5">
        <v>131.07</v>
      </c>
      <c r="L5628" s="5">
        <v>0</v>
      </c>
      <c r="M5628" t="str">
        <f>IF(ISERROR(VLOOKUP(A5628,'[1]Ecart validé'!$A:$A,1,FALSE)),Z5628,"Ecart Validé")</f>
        <v>valid</v>
      </c>
      <c r="R5628" t="s">
        <v>30</v>
      </c>
      <c r="X5628"/>
      <c r="Y5628"/>
      <c r="Z5628" t="s">
        <v>31</v>
      </c>
    </row>
    <row r="5629" spans="1:26" x14ac:dyDescent="0.3">
      <c r="A5629" t="s">
        <v>7746</v>
      </c>
      <c r="B5629" t="s">
        <v>7587</v>
      </c>
      <c r="C5629">
        <v>100013</v>
      </c>
      <c r="D5629" t="str">
        <f>+VLOOKUP(C5629,Param!K:L,2,FALSE)</f>
        <v>SAFETY ÁGUEDA - MATERIAIS DE INCÊNDIO, S.A. (GRUPOSAFETY)</v>
      </c>
      <c r="E5629" t="s">
        <v>7745</v>
      </c>
      <c r="F5629" t="s">
        <v>33</v>
      </c>
      <c r="G5629" t="s">
        <v>29</v>
      </c>
      <c r="H5629" s="5">
        <v>55.75</v>
      </c>
      <c r="I5629" s="5">
        <v>55.750399999999999</v>
      </c>
      <c r="J5629" s="5">
        <v>-3.9999999999906701E-4</v>
      </c>
      <c r="K5629" s="5">
        <v>55.75</v>
      </c>
      <c r="L5629" s="5">
        <v>0</v>
      </c>
      <c r="M5629" t="str">
        <f>IF(ISERROR(VLOOKUP(A5629,'[1]Ecart validé'!$A:$A,1,FALSE)),Z5629,"Ecart Validé")</f>
        <v>valid</v>
      </c>
      <c r="R5629" t="s">
        <v>30</v>
      </c>
      <c r="X5629"/>
      <c r="Y5629"/>
      <c r="Z5629" t="s">
        <v>31</v>
      </c>
    </row>
    <row r="5630" spans="1:26" x14ac:dyDescent="0.3">
      <c r="A5630" t="s">
        <v>7747</v>
      </c>
      <c r="B5630" t="s">
        <v>7587</v>
      </c>
      <c r="C5630">
        <v>100013</v>
      </c>
      <c r="D5630" t="str">
        <f>+VLOOKUP(C5630,Param!K:L,2,FALSE)</f>
        <v>SAFETY ÁGUEDA - MATERIAIS DE INCÊNDIO, S.A. (GRUPOSAFETY)</v>
      </c>
      <c r="E5630" t="s">
        <v>7745</v>
      </c>
      <c r="F5630" t="s">
        <v>35</v>
      </c>
      <c r="G5630" t="s">
        <v>29</v>
      </c>
      <c r="H5630" s="5">
        <v>142.28735</v>
      </c>
      <c r="I5630" s="5">
        <v>142.28749999999999</v>
      </c>
      <c r="J5630" s="5">
        <v>-1.4999999999076801E-4</v>
      </c>
      <c r="K5630" s="5">
        <v>142.28735</v>
      </c>
      <c r="L5630" s="5">
        <v>0</v>
      </c>
      <c r="M5630" t="str">
        <f>IF(ISERROR(VLOOKUP(A5630,'[1]Ecart validé'!$A:$A,1,FALSE)),Z5630,"Ecart Validé")</f>
        <v>valid</v>
      </c>
      <c r="R5630" t="s">
        <v>30</v>
      </c>
      <c r="X5630"/>
      <c r="Y5630"/>
      <c r="Z5630" t="s">
        <v>31</v>
      </c>
    </row>
    <row r="5631" spans="1:26" x14ac:dyDescent="0.3">
      <c r="A5631" t="s">
        <v>7748</v>
      </c>
      <c r="B5631" t="s">
        <v>7587</v>
      </c>
      <c r="C5631">
        <v>100013</v>
      </c>
      <c r="D5631" t="str">
        <f>+VLOOKUP(C5631,Param!K:L,2,FALSE)</f>
        <v>SAFETY ÁGUEDA - MATERIAIS DE INCÊNDIO, S.A. (GRUPOSAFETY)</v>
      </c>
      <c r="E5631" t="s">
        <v>7745</v>
      </c>
      <c r="F5631" t="s">
        <v>37</v>
      </c>
      <c r="G5631" t="s">
        <v>29</v>
      </c>
      <c r="H5631" s="5">
        <v>51.94</v>
      </c>
      <c r="I5631" s="5">
        <v>51.941000000000003</v>
      </c>
      <c r="J5631" s="5">
        <v>-1.0000000000047701E-3</v>
      </c>
      <c r="K5631" s="5">
        <v>51.94</v>
      </c>
      <c r="L5631" s="5">
        <v>0</v>
      </c>
      <c r="M5631" t="str">
        <f>IF(ISERROR(VLOOKUP(A5631,'[1]Ecart validé'!$A:$A,1,FALSE)),Z5631,"Ecart Validé")</f>
        <v>valid</v>
      </c>
      <c r="R5631" t="s">
        <v>30</v>
      </c>
      <c r="X5631"/>
      <c r="Y5631"/>
      <c r="Z5631" t="s">
        <v>31</v>
      </c>
    </row>
    <row r="5632" spans="1:26" x14ac:dyDescent="0.3">
      <c r="A5632" t="s">
        <v>7749</v>
      </c>
      <c r="B5632" t="s">
        <v>7587</v>
      </c>
      <c r="C5632">
        <v>100062</v>
      </c>
      <c r="D5632" t="str">
        <f>+VLOOKUP(C5632,Param!K:L,2,FALSE)</f>
        <v>GLUTAMINE - ALIMENTAÇÃO RACIONAL E DIETETICA, LDA</v>
      </c>
      <c r="E5632" t="s">
        <v>7750</v>
      </c>
      <c r="F5632" t="s">
        <v>28</v>
      </c>
      <c r="G5632" t="s">
        <v>29</v>
      </c>
      <c r="H5632" s="5">
        <v>27.32</v>
      </c>
      <c r="I5632" s="5">
        <v>27.319099999999999</v>
      </c>
      <c r="J5632" s="5">
        <v>9.0000000000145497E-4</v>
      </c>
      <c r="K5632" s="5">
        <v>27.32</v>
      </c>
      <c r="L5632" s="5">
        <v>0</v>
      </c>
      <c r="M5632" t="str">
        <f>IF(ISERROR(VLOOKUP(A5632,'[1]Ecart validé'!$A:$A,1,FALSE)),Z5632,"Ecart Validé")</f>
        <v>valid</v>
      </c>
      <c r="R5632" t="s">
        <v>30</v>
      </c>
      <c r="X5632"/>
      <c r="Y5632"/>
      <c r="Z5632" t="s">
        <v>31</v>
      </c>
    </row>
    <row r="5633" spans="1:26" x14ac:dyDescent="0.3">
      <c r="A5633" t="s">
        <v>7751</v>
      </c>
      <c r="B5633" t="s">
        <v>7587</v>
      </c>
      <c r="C5633">
        <v>100062</v>
      </c>
      <c r="D5633" t="str">
        <f>+VLOOKUP(C5633,Param!K:L,2,FALSE)</f>
        <v>GLUTAMINE - ALIMENTAÇÃO RACIONAL E DIETETICA, LDA</v>
      </c>
      <c r="E5633" t="s">
        <v>7750</v>
      </c>
      <c r="F5633" t="s">
        <v>35</v>
      </c>
      <c r="G5633" t="s">
        <v>29</v>
      </c>
      <c r="H5633" s="5">
        <v>2.5188959999999998</v>
      </c>
      <c r="I5633" s="5">
        <v>2.5188999999999999</v>
      </c>
      <c r="J5633" s="5">
        <v>-4.0000000001150201E-6</v>
      </c>
      <c r="K5633" s="5">
        <v>2.5188959999999998</v>
      </c>
      <c r="L5633" s="5">
        <v>0</v>
      </c>
      <c r="M5633" t="str">
        <f>IF(ISERROR(VLOOKUP(A5633,'[1]Ecart validé'!$A:$A,1,FALSE)),Z5633,"Ecart Validé")</f>
        <v>valid</v>
      </c>
      <c r="R5633" t="s">
        <v>30</v>
      </c>
      <c r="X5633"/>
      <c r="Y5633"/>
      <c r="Z5633" t="s">
        <v>31</v>
      </c>
    </row>
    <row r="5634" spans="1:26" x14ac:dyDescent="0.3">
      <c r="A5634" t="s">
        <v>7752</v>
      </c>
      <c r="B5634" t="s">
        <v>7587</v>
      </c>
      <c r="C5634">
        <v>100067</v>
      </c>
      <c r="D5634" t="str">
        <f>+VLOOKUP(C5634,Param!K:L,2,FALSE)</f>
        <v>ANTÓNIO JOSÉ TEIXEIRA CRUZ, UNIPESSOAL, LDA</v>
      </c>
      <c r="E5634" t="s">
        <v>7753</v>
      </c>
      <c r="F5634" t="s">
        <v>28</v>
      </c>
      <c r="G5634" t="s">
        <v>29</v>
      </c>
      <c r="H5634" s="5">
        <v>93.28</v>
      </c>
      <c r="I5634" s="5">
        <v>93.275199999999998</v>
      </c>
      <c r="J5634" s="5">
        <v>4.8000000000030197E-3</v>
      </c>
      <c r="K5634" s="5">
        <v>93.28</v>
      </c>
      <c r="L5634" s="5">
        <v>0</v>
      </c>
      <c r="M5634" t="str">
        <f>IF(ISERROR(VLOOKUP(A5634,'[1]Ecart validé'!$A:$A,1,FALSE)),Z5634,"Ecart Validé")</f>
        <v>valid</v>
      </c>
      <c r="R5634" t="s">
        <v>30</v>
      </c>
      <c r="X5634"/>
      <c r="Y5634"/>
      <c r="Z5634" t="s">
        <v>31</v>
      </c>
    </row>
    <row r="5635" spans="1:26" x14ac:dyDescent="0.3">
      <c r="A5635" t="s">
        <v>7754</v>
      </c>
      <c r="B5635" t="s">
        <v>7587</v>
      </c>
      <c r="C5635">
        <v>100067</v>
      </c>
      <c r="D5635" t="str">
        <f>+VLOOKUP(C5635,Param!K:L,2,FALSE)</f>
        <v>ANTÓNIO JOSÉ TEIXEIRA CRUZ, UNIPESSOAL, LDA</v>
      </c>
      <c r="E5635" t="s">
        <v>7753</v>
      </c>
      <c r="F5635" t="s">
        <v>35</v>
      </c>
      <c r="G5635" t="s">
        <v>29</v>
      </c>
      <c r="H5635" s="5">
        <v>7.8172300000000003</v>
      </c>
      <c r="I5635" s="5">
        <v>7.8171999999999997</v>
      </c>
      <c r="J5635" s="5">
        <v>3.0000000000640602E-5</v>
      </c>
      <c r="K5635" s="5">
        <v>7.8172300000000003</v>
      </c>
      <c r="L5635" s="5">
        <v>0</v>
      </c>
      <c r="M5635" t="str">
        <f>IF(ISERROR(VLOOKUP(A5635,'[1]Ecart validé'!$A:$A,1,FALSE)),Z5635,"Ecart Validé")</f>
        <v>valid</v>
      </c>
      <c r="R5635" t="s">
        <v>30</v>
      </c>
      <c r="X5635"/>
      <c r="Y5635"/>
      <c r="Z5635" t="s">
        <v>31</v>
      </c>
    </row>
    <row r="5636" spans="1:26" x14ac:dyDescent="0.3">
      <c r="A5636" t="s">
        <v>7755</v>
      </c>
      <c r="B5636" t="s">
        <v>7587</v>
      </c>
      <c r="C5636">
        <v>100067</v>
      </c>
      <c r="D5636" t="str">
        <f>+VLOOKUP(C5636,Param!K:L,2,FALSE)</f>
        <v>ANTÓNIO JOSÉ TEIXEIRA CRUZ, UNIPESSOAL, LDA</v>
      </c>
      <c r="E5636" t="s">
        <v>7753</v>
      </c>
      <c r="F5636" t="s">
        <v>37</v>
      </c>
      <c r="G5636" t="s">
        <v>29</v>
      </c>
      <c r="H5636" s="5">
        <v>0.67</v>
      </c>
      <c r="I5636" s="5">
        <v>0.6724</v>
      </c>
      <c r="J5636" s="5">
        <v>-2.3999999999999499E-3</v>
      </c>
      <c r="K5636" s="5">
        <v>0.67</v>
      </c>
      <c r="L5636" s="5">
        <v>0</v>
      </c>
      <c r="M5636" t="str">
        <f>IF(ISERROR(VLOOKUP(A5636,'[1]Ecart validé'!$A:$A,1,FALSE)),Z5636,"Ecart Validé")</f>
        <v>valid</v>
      </c>
      <c r="R5636" t="s">
        <v>30</v>
      </c>
      <c r="X5636"/>
      <c r="Y5636"/>
      <c r="Z5636" t="s">
        <v>31</v>
      </c>
    </row>
    <row r="5637" spans="1:26" x14ac:dyDescent="0.3">
      <c r="A5637" t="s">
        <v>7756</v>
      </c>
      <c r="B5637" t="s">
        <v>7587</v>
      </c>
      <c r="C5637">
        <v>100089</v>
      </c>
      <c r="D5637" t="str">
        <f>+VLOOKUP(C5637,Param!K:L,2,FALSE)</f>
        <v>CARLOS A.SANTOS, LDA</v>
      </c>
      <c r="E5637" t="s">
        <v>7757</v>
      </c>
      <c r="F5637" t="s">
        <v>28</v>
      </c>
      <c r="G5637" t="s">
        <v>29</v>
      </c>
      <c r="H5637" s="5">
        <v>30.25</v>
      </c>
      <c r="I5637" s="5">
        <v>30.253900000000002</v>
      </c>
      <c r="J5637" s="5">
        <v>-3.9000000000015602E-3</v>
      </c>
      <c r="K5637" s="5">
        <v>30.25</v>
      </c>
      <c r="L5637" s="5">
        <v>0</v>
      </c>
      <c r="M5637" t="str">
        <f>IF(ISERROR(VLOOKUP(A5637,'[1]Ecart validé'!$A:$A,1,FALSE)),Z5637,"Ecart Validé")</f>
        <v>valid</v>
      </c>
      <c r="R5637" t="s">
        <v>30</v>
      </c>
      <c r="X5637"/>
      <c r="Y5637"/>
      <c r="Z5637" t="s">
        <v>31</v>
      </c>
    </row>
    <row r="5638" spans="1:26" x14ac:dyDescent="0.3">
      <c r="A5638" t="s">
        <v>7758</v>
      </c>
      <c r="B5638" t="s">
        <v>7587</v>
      </c>
      <c r="C5638">
        <v>100089</v>
      </c>
      <c r="D5638" t="str">
        <f>+VLOOKUP(C5638,Param!K:L,2,FALSE)</f>
        <v>CARLOS A.SANTOS, LDA</v>
      </c>
      <c r="E5638" t="s">
        <v>7757</v>
      </c>
      <c r="F5638" t="s">
        <v>33</v>
      </c>
      <c r="G5638" t="s">
        <v>29</v>
      </c>
      <c r="H5638" s="5">
        <v>1.83</v>
      </c>
      <c r="I5638" s="5">
        <v>1.8250999999999999</v>
      </c>
      <c r="J5638" s="5">
        <v>4.9000000000001204E-3</v>
      </c>
      <c r="K5638" s="5">
        <v>1.83</v>
      </c>
      <c r="L5638" s="5">
        <v>0</v>
      </c>
      <c r="M5638" t="str">
        <f>IF(ISERROR(VLOOKUP(A5638,'[1]Ecart validé'!$A:$A,1,FALSE)),Z5638,"Ecart Validé")</f>
        <v>valid</v>
      </c>
      <c r="R5638" t="s">
        <v>30</v>
      </c>
      <c r="X5638"/>
      <c r="Y5638"/>
      <c r="Z5638" t="s">
        <v>31</v>
      </c>
    </row>
    <row r="5639" spans="1:26" x14ac:dyDescent="0.3">
      <c r="A5639" t="s">
        <v>7759</v>
      </c>
      <c r="B5639" t="s">
        <v>7587</v>
      </c>
      <c r="C5639">
        <v>100089</v>
      </c>
      <c r="D5639" t="str">
        <f>+VLOOKUP(C5639,Param!K:L,2,FALSE)</f>
        <v>CARLOS A.SANTOS, LDA</v>
      </c>
      <c r="E5639" t="s">
        <v>7757</v>
      </c>
      <c r="F5639" t="s">
        <v>35</v>
      </c>
      <c r="G5639" t="s">
        <v>29</v>
      </c>
      <c r="H5639" s="5">
        <v>10.067399999999999</v>
      </c>
      <c r="I5639" s="5">
        <v>10.067399999999999</v>
      </c>
      <c r="J5639" s="5">
        <v>0</v>
      </c>
      <c r="K5639" s="5">
        <v>10.067399999999999</v>
      </c>
      <c r="L5639" s="5">
        <v>0</v>
      </c>
      <c r="M5639" t="str">
        <f>IF(ISERROR(VLOOKUP(A5639,'[1]Ecart validé'!$A:$A,1,FALSE)),Z5639,"Ecart Validé")</f>
        <v>valid</v>
      </c>
      <c r="R5639" t="s">
        <v>30</v>
      </c>
      <c r="X5639"/>
      <c r="Y5639"/>
      <c r="Z5639" t="s">
        <v>31</v>
      </c>
    </row>
    <row r="5640" spans="1:26" x14ac:dyDescent="0.3">
      <c r="A5640" t="s">
        <v>7760</v>
      </c>
      <c r="B5640" t="s">
        <v>7587</v>
      </c>
      <c r="C5640">
        <v>100089</v>
      </c>
      <c r="D5640" t="str">
        <f>+VLOOKUP(C5640,Param!K:L,2,FALSE)</f>
        <v>CARLOS A.SANTOS, LDA</v>
      </c>
      <c r="E5640" t="s">
        <v>7757</v>
      </c>
      <c r="F5640" t="s">
        <v>37</v>
      </c>
      <c r="G5640" t="s">
        <v>29</v>
      </c>
      <c r="H5640" s="5">
        <v>7.63</v>
      </c>
      <c r="I5640" s="5">
        <v>7.633</v>
      </c>
      <c r="J5640" s="5">
        <v>-3.0000000000001098E-3</v>
      </c>
      <c r="K5640" s="5">
        <v>7.63</v>
      </c>
      <c r="L5640" s="5">
        <v>0</v>
      </c>
      <c r="M5640" t="str">
        <f>IF(ISERROR(VLOOKUP(A5640,'[1]Ecart validé'!$A:$A,1,FALSE)),Z5640,"Ecart Validé")</f>
        <v>valid</v>
      </c>
      <c r="R5640" t="s">
        <v>30</v>
      </c>
      <c r="X5640"/>
      <c r="Y5640"/>
      <c r="Z5640" t="s">
        <v>31</v>
      </c>
    </row>
    <row r="5641" spans="1:26" x14ac:dyDescent="0.3">
      <c r="A5641" t="s">
        <v>7761</v>
      </c>
      <c r="B5641" t="s">
        <v>7587</v>
      </c>
      <c r="C5641">
        <v>100113</v>
      </c>
      <c r="D5641" t="str">
        <f>+VLOOKUP(C5641,Param!K:L,2,FALSE)</f>
        <v>SAMSIC PORTUGAL - FACILITY SERVICES, S.A.</v>
      </c>
      <c r="E5641" t="s">
        <v>7762</v>
      </c>
      <c r="F5641" t="s">
        <v>28</v>
      </c>
      <c r="G5641" t="s">
        <v>29</v>
      </c>
      <c r="H5641" s="5">
        <v>94.77</v>
      </c>
      <c r="I5641" s="5">
        <v>94.769400000000005</v>
      </c>
      <c r="J5641" s="5">
        <v>5.9999999999149601E-4</v>
      </c>
      <c r="K5641" s="5">
        <v>94.77</v>
      </c>
      <c r="L5641" s="5">
        <v>0</v>
      </c>
      <c r="M5641" t="str">
        <f>IF(ISERROR(VLOOKUP(A5641,'[1]Ecart validé'!$A:$A,1,FALSE)),Z5641,"Ecart Validé")</f>
        <v>valid</v>
      </c>
      <c r="R5641" t="s">
        <v>30</v>
      </c>
      <c r="X5641"/>
      <c r="Y5641"/>
      <c r="Z5641" t="s">
        <v>31</v>
      </c>
    </row>
    <row r="5642" spans="1:26" x14ac:dyDescent="0.3">
      <c r="A5642" t="s">
        <v>7763</v>
      </c>
      <c r="B5642" t="s">
        <v>7587</v>
      </c>
      <c r="C5642">
        <v>100113</v>
      </c>
      <c r="D5642" t="str">
        <f>+VLOOKUP(C5642,Param!K:L,2,FALSE)</f>
        <v>SAMSIC PORTUGAL - FACILITY SERVICES, S.A.</v>
      </c>
      <c r="E5642" t="s">
        <v>7762</v>
      </c>
      <c r="F5642" t="s">
        <v>33</v>
      </c>
      <c r="G5642" t="s">
        <v>29</v>
      </c>
      <c r="H5642" s="5">
        <v>34.79</v>
      </c>
      <c r="I5642" s="5">
        <v>34.792000000000002</v>
      </c>
      <c r="J5642" s="5">
        <v>-2.0000000000024399E-3</v>
      </c>
      <c r="K5642" s="5">
        <v>34.79</v>
      </c>
      <c r="L5642" s="5">
        <v>0</v>
      </c>
      <c r="M5642" t="str">
        <f>IF(ISERROR(VLOOKUP(A5642,'[1]Ecart validé'!$A:$A,1,FALSE)),Z5642,"Ecart Validé")</f>
        <v>valid</v>
      </c>
      <c r="R5642" t="s">
        <v>30</v>
      </c>
      <c r="X5642"/>
      <c r="Y5642"/>
      <c r="Z5642" t="s">
        <v>31</v>
      </c>
    </row>
    <row r="5643" spans="1:26" x14ac:dyDescent="0.3">
      <c r="A5643" t="s">
        <v>7764</v>
      </c>
      <c r="B5643" t="s">
        <v>7587</v>
      </c>
      <c r="C5643">
        <v>100113</v>
      </c>
      <c r="D5643" t="str">
        <f>+VLOOKUP(C5643,Param!K:L,2,FALSE)</f>
        <v>SAMSIC PORTUGAL - FACILITY SERVICES, S.A.</v>
      </c>
      <c r="E5643" t="s">
        <v>7762</v>
      </c>
      <c r="F5643" t="s">
        <v>35</v>
      </c>
      <c r="G5643" t="s">
        <v>29</v>
      </c>
      <c r="H5643" s="5">
        <v>69.671555999999995</v>
      </c>
      <c r="I5643" s="5">
        <v>69.671499999999995</v>
      </c>
      <c r="J5643" s="5">
        <v>5.6000000000722098E-5</v>
      </c>
      <c r="K5643" s="5">
        <v>69.671555999999995</v>
      </c>
      <c r="L5643" s="5">
        <v>0</v>
      </c>
      <c r="M5643" t="str">
        <f>IF(ISERROR(VLOOKUP(A5643,'[1]Ecart validé'!$A:$A,1,FALSE)),Z5643,"Ecart Validé")</f>
        <v>valid</v>
      </c>
      <c r="R5643" t="s">
        <v>30</v>
      </c>
      <c r="X5643"/>
      <c r="Y5643"/>
      <c r="Z5643" t="s">
        <v>31</v>
      </c>
    </row>
    <row r="5644" spans="1:26" x14ac:dyDescent="0.3">
      <c r="A5644" t="s">
        <v>7765</v>
      </c>
      <c r="B5644" t="s">
        <v>7587</v>
      </c>
      <c r="C5644">
        <v>100113</v>
      </c>
      <c r="D5644" t="str">
        <f>+VLOOKUP(C5644,Param!K:L,2,FALSE)</f>
        <v>SAMSIC PORTUGAL - FACILITY SERVICES, S.A.</v>
      </c>
      <c r="E5644" t="s">
        <v>7762</v>
      </c>
      <c r="F5644" t="s">
        <v>37</v>
      </c>
      <c r="G5644" t="s">
        <v>29</v>
      </c>
      <c r="H5644" s="5">
        <v>38.700000000000003</v>
      </c>
      <c r="I5644" s="5">
        <v>38.697699999999998</v>
      </c>
      <c r="J5644" s="5">
        <v>2.30000000000529E-3</v>
      </c>
      <c r="K5644" s="5">
        <v>38.700000000000003</v>
      </c>
      <c r="L5644" s="5">
        <v>0</v>
      </c>
      <c r="M5644" t="str">
        <f>IF(ISERROR(VLOOKUP(A5644,'[1]Ecart validé'!$A:$A,1,FALSE)),Z5644,"Ecart Validé")</f>
        <v>valid</v>
      </c>
      <c r="R5644" t="s">
        <v>30</v>
      </c>
      <c r="X5644"/>
      <c r="Y5644"/>
      <c r="Z5644" t="s">
        <v>31</v>
      </c>
    </row>
    <row r="5645" spans="1:26" x14ac:dyDescent="0.3">
      <c r="A5645" t="s">
        <v>7766</v>
      </c>
      <c r="B5645" t="s">
        <v>7587</v>
      </c>
      <c r="C5645">
        <v>100133</v>
      </c>
      <c r="D5645" t="str">
        <f>+VLOOKUP(C5645,Param!K:L,2,FALSE)</f>
        <v>ATLANTICARE - SERVIÇOS DE SAÚDE, S.A.</v>
      </c>
      <c r="E5645" t="s">
        <v>7767</v>
      </c>
      <c r="F5645" t="s">
        <v>28</v>
      </c>
      <c r="G5645" t="s">
        <v>29</v>
      </c>
      <c r="H5645" s="5">
        <v>265.92</v>
      </c>
      <c r="I5645" s="5">
        <v>265.92169999999999</v>
      </c>
      <c r="J5645" s="5">
        <v>-1.6999999999711599E-3</v>
      </c>
      <c r="K5645" s="5">
        <v>265.92</v>
      </c>
      <c r="L5645" s="5">
        <v>0</v>
      </c>
      <c r="M5645" t="str">
        <f>IF(ISERROR(VLOOKUP(A5645,'[1]Ecart validé'!$A:$A,1,FALSE)),Z5645,"Ecart Validé")</f>
        <v>valid</v>
      </c>
      <c r="R5645" t="s">
        <v>30</v>
      </c>
      <c r="X5645"/>
      <c r="Y5645"/>
      <c r="Z5645" t="s">
        <v>31</v>
      </c>
    </row>
    <row r="5646" spans="1:26" x14ac:dyDescent="0.3">
      <c r="A5646" t="s">
        <v>7768</v>
      </c>
      <c r="B5646" t="s">
        <v>7587</v>
      </c>
      <c r="C5646">
        <v>100133</v>
      </c>
      <c r="D5646" t="str">
        <f>+VLOOKUP(C5646,Param!K:L,2,FALSE)</f>
        <v>ATLANTICARE - SERVIÇOS DE SAÚDE, S.A.</v>
      </c>
      <c r="E5646" t="s">
        <v>7767</v>
      </c>
      <c r="F5646" t="s">
        <v>33</v>
      </c>
      <c r="G5646" t="s">
        <v>29</v>
      </c>
      <c r="H5646" s="5">
        <v>115.59</v>
      </c>
      <c r="I5646" s="5">
        <v>115.59010000000001</v>
      </c>
      <c r="J5646" s="5">
        <v>-1.0000000000331901E-4</v>
      </c>
      <c r="K5646" s="5">
        <v>115.59</v>
      </c>
      <c r="L5646" s="5">
        <v>0</v>
      </c>
      <c r="M5646" t="str">
        <f>IF(ISERROR(VLOOKUP(A5646,'[1]Ecart validé'!$A:$A,1,FALSE)),Z5646,"Ecart Validé")</f>
        <v>valid</v>
      </c>
      <c r="R5646" t="s">
        <v>30</v>
      </c>
      <c r="X5646"/>
      <c r="Y5646"/>
      <c r="Z5646" t="s">
        <v>31</v>
      </c>
    </row>
    <row r="5647" spans="1:26" x14ac:dyDescent="0.3">
      <c r="A5647" t="s">
        <v>7769</v>
      </c>
      <c r="B5647" t="s">
        <v>7587</v>
      </c>
      <c r="C5647">
        <v>100133</v>
      </c>
      <c r="D5647" t="str">
        <f>+VLOOKUP(C5647,Param!K:L,2,FALSE)</f>
        <v>ATLANTICARE - SERVIÇOS DE SAÚDE, S.A.</v>
      </c>
      <c r="E5647" t="s">
        <v>7767</v>
      </c>
      <c r="F5647" t="s">
        <v>35</v>
      </c>
      <c r="G5647" t="s">
        <v>29</v>
      </c>
      <c r="H5647" s="5">
        <v>153.101677</v>
      </c>
      <c r="I5647" s="5">
        <v>153.10159999999999</v>
      </c>
      <c r="J5647" s="5">
        <v>7.70000000045456E-5</v>
      </c>
      <c r="K5647" s="5">
        <v>153.101677</v>
      </c>
      <c r="L5647" s="5">
        <v>0</v>
      </c>
      <c r="M5647" t="str">
        <f>IF(ISERROR(VLOOKUP(A5647,'[1]Ecart validé'!$A:$A,1,FALSE)),Z5647,"Ecart Validé")</f>
        <v>valid</v>
      </c>
      <c r="R5647" t="s">
        <v>30</v>
      </c>
      <c r="X5647"/>
      <c r="Y5647"/>
      <c r="Z5647" t="s">
        <v>31</v>
      </c>
    </row>
    <row r="5648" spans="1:26" x14ac:dyDescent="0.3">
      <c r="A5648" t="s">
        <v>7770</v>
      </c>
      <c r="B5648" t="s">
        <v>7587</v>
      </c>
      <c r="C5648">
        <v>100133</v>
      </c>
      <c r="D5648" t="str">
        <f>+VLOOKUP(C5648,Param!K:L,2,FALSE)</f>
        <v>ATLANTICARE - SERVIÇOS DE SAÚDE, S.A.</v>
      </c>
      <c r="E5648" t="s">
        <v>7767</v>
      </c>
      <c r="F5648" t="s">
        <v>37</v>
      </c>
      <c r="G5648" t="s">
        <v>29</v>
      </c>
      <c r="H5648" s="5">
        <v>238.57</v>
      </c>
      <c r="I5648" s="5">
        <v>238.56620000000001</v>
      </c>
      <c r="J5648" s="5">
        <v>3.7999999999840301E-3</v>
      </c>
      <c r="K5648" s="5">
        <v>238.57</v>
      </c>
      <c r="L5648" s="5">
        <v>0</v>
      </c>
      <c r="M5648" t="str">
        <f>IF(ISERROR(VLOOKUP(A5648,'[1]Ecart validé'!$A:$A,1,FALSE)),Z5648,"Ecart Validé")</f>
        <v>valid</v>
      </c>
      <c r="R5648" t="s">
        <v>30</v>
      </c>
      <c r="X5648"/>
      <c r="Y5648"/>
      <c r="Z5648" t="s">
        <v>31</v>
      </c>
    </row>
    <row r="5649" spans="1:26" x14ac:dyDescent="0.3">
      <c r="A5649" t="s">
        <v>7771</v>
      </c>
      <c r="B5649" t="s">
        <v>7587</v>
      </c>
      <c r="C5649">
        <v>100142</v>
      </c>
      <c r="D5649" t="str">
        <f>+VLOOKUP(C5649,Param!K:L,2,FALSE)</f>
        <v>EXACLEAN, LDA</v>
      </c>
      <c r="E5649" t="s">
        <v>7772</v>
      </c>
      <c r="F5649" t="s">
        <v>28</v>
      </c>
      <c r="G5649" t="s">
        <v>29</v>
      </c>
      <c r="H5649" s="5">
        <v>1591.8</v>
      </c>
      <c r="I5649" s="5">
        <v>1591.7972</v>
      </c>
      <c r="J5649" s="5">
        <v>2.7999999999792601E-3</v>
      </c>
      <c r="K5649" s="5">
        <v>1591.8</v>
      </c>
      <c r="L5649" s="5">
        <v>0</v>
      </c>
      <c r="M5649" t="str">
        <f>IF(ISERROR(VLOOKUP(A5649,'[1]Ecart validé'!$A:$A,1,FALSE)),Z5649,"Ecart Validé")</f>
        <v>valid</v>
      </c>
      <c r="R5649" t="s">
        <v>30</v>
      </c>
      <c r="X5649"/>
      <c r="Y5649"/>
      <c r="Z5649" t="s">
        <v>31</v>
      </c>
    </row>
    <row r="5650" spans="1:26" x14ac:dyDescent="0.3">
      <c r="A5650" t="s">
        <v>7773</v>
      </c>
      <c r="B5650" t="s">
        <v>7587</v>
      </c>
      <c r="C5650">
        <v>100142</v>
      </c>
      <c r="D5650" t="str">
        <f>+VLOOKUP(C5650,Param!K:L,2,FALSE)</f>
        <v>EXACLEAN, LDA</v>
      </c>
      <c r="E5650" t="s">
        <v>7772</v>
      </c>
      <c r="F5650" t="s">
        <v>33</v>
      </c>
      <c r="G5650" t="s">
        <v>29</v>
      </c>
      <c r="H5650" s="5">
        <v>284.57</v>
      </c>
      <c r="I5650" s="5">
        <v>284.57740000000001</v>
      </c>
      <c r="J5650" s="5">
        <v>-7.40000000001828E-3</v>
      </c>
      <c r="K5650" s="5">
        <v>284.57</v>
      </c>
      <c r="L5650" s="5">
        <v>0</v>
      </c>
      <c r="M5650" t="str">
        <f>IF(ISERROR(VLOOKUP(A5650,'[1]Ecart validé'!$A:$A,1,FALSE)),Z5650,"Ecart Validé")</f>
        <v>valid</v>
      </c>
      <c r="R5650" t="s">
        <v>30</v>
      </c>
      <c r="X5650"/>
      <c r="Y5650"/>
      <c r="Z5650" t="s">
        <v>31</v>
      </c>
    </row>
    <row r="5651" spans="1:26" x14ac:dyDescent="0.3">
      <c r="A5651" t="s">
        <v>7774</v>
      </c>
      <c r="B5651" t="s">
        <v>7587</v>
      </c>
      <c r="C5651">
        <v>100142</v>
      </c>
      <c r="D5651" t="str">
        <f>+VLOOKUP(C5651,Param!K:L,2,FALSE)</f>
        <v>EXACLEAN, LDA</v>
      </c>
      <c r="E5651" t="s">
        <v>7772</v>
      </c>
      <c r="F5651" t="s">
        <v>35</v>
      </c>
      <c r="G5651" t="s">
        <v>29</v>
      </c>
      <c r="H5651" s="5">
        <v>799.61171999999999</v>
      </c>
      <c r="I5651" s="5">
        <v>799.61170000000004</v>
      </c>
      <c r="J5651" s="5">
        <v>1.99999999495048E-5</v>
      </c>
      <c r="K5651" s="5">
        <v>799.61171999999999</v>
      </c>
      <c r="L5651" s="5">
        <v>0</v>
      </c>
      <c r="M5651" t="str">
        <f>IF(ISERROR(VLOOKUP(A5651,'[1]Ecart validé'!$A:$A,1,FALSE)),Z5651,"Ecart Validé")</f>
        <v>valid</v>
      </c>
      <c r="R5651" t="s">
        <v>30</v>
      </c>
      <c r="X5651"/>
      <c r="Y5651"/>
      <c r="Z5651" t="s">
        <v>31</v>
      </c>
    </row>
    <row r="5652" spans="1:26" x14ac:dyDescent="0.3">
      <c r="A5652" t="s">
        <v>7775</v>
      </c>
      <c r="B5652" t="s">
        <v>7587</v>
      </c>
      <c r="C5652">
        <v>100142</v>
      </c>
      <c r="D5652" t="str">
        <f>+VLOOKUP(C5652,Param!K:L,2,FALSE)</f>
        <v>EXACLEAN, LDA</v>
      </c>
      <c r="E5652" t="s">
        <v>7772</v>
      </c>
      <c r="F5652" t="s">
        <v>37</v>
      </c>
      <c r="G5652" t="s">
        <v>29</v>
      </c>
      <c r="H5652" s="5">
        <v>200.2</v>
      </c>
      <c r="I5652" s="5">
        <v>200.20089999999999</v>
      </c>
      <c r="J5652" s="5">
        <v>-9.0000000000145497E-4</v>
      </c>
      <c r="K5652" s="5">
        <v>200.2</v>
      </c>
      <c r="L5652" s="5">
        <v>0</v>
      </c>
      <c r="M5652" t="str">
        <f>IF(ISERROR(VLOOKUP(A5652,'[1]Ecart validé'!$A:$A,1,FALSE)),Z5652,"Ecart Validé")</f>
        <v>valid</v>
      </c>
      <c r="R5652" t="s">
        <v>30</v>
      </c>
      <c r="X5652"/>
      <c r="Y5652"/>
      <c r="Z5652" t="s">
        <v>31</v>
      </c>
    </row>
    <row r="5653" spans="1:26" x14ac:dyDescent="0.3">
      <c r="A5653" t="s">
        <v>7776</v>
      </c>
      <c r="B5653" t="s">
        <v>7587</v>
      </c>
      <c r="C5653">
        <v>100142</v>
      </c>
      <c r="D5653" t="str">
        <f>+VLOOKUP(C5653,Param!K:L,2,FALSE)</f>
        <v>EXACLEAN, LDA</v>
      </c>
      <c r="E5653" t="s">
        <v>7777</v>
      </c>
      <c r="F5653" t="s">
        <v>35</v>
      </c>
      <c r="G5653" t="s">
        <v>29</v>
      </c>
      <c r="H5653" s="5">
        <v>300.54617999999999</v>
      </c>
      <c r="I5653" s="5">
        <v>300.54640000000001</v>
      </c>
      <c r="J5653" s="5">
        <v>-2.2000000001298699E-4</v>
      </c>
      <c r="K5653" s="5">
        <v>300.54617999999999</v>
      </c>
      <c r="L5653" s="5">
        <v>0</v>
      </c>
      <c r="M5653" t="str">
        <f>IF(ISERROR(VLOOKUP(A5653,'[1]Ecart validé'!$A:$A,1,FALSE)),Z5653,"Ecart Validé")</f>
        <v>valid</v>
      </c>
      <c r="R5653" t="s">
        <v>30</v>
      </c>
      <c r="X5653"/>
      <c r="Y5653"/>
      <c r="Z5653" t="s">
        <v>31</v>
      </c>
    </row>
    <row r="5654" spans="1:26" x14ac:dyDescent="0.3">
      <c r="A5654" t="s">
        <v>7778</v>
      </c>
      <c r="B5654" t="s">
        <v>7587</v>
      </c>
      <c r="C5654">
        <v>100142</v>
      </c>
      <c r="D5654" t="str">
        <f>+VLOOKUP(C5654,Param!K:L,2,FALSE)</f>
        <v>EXACLEAN, LDA</v>
      </c>
      <c r="E5654" t="s">
        <v>7777</v>
      </c>
      <c r="F5654" t="s">
        <v>37</v>
      </c>
      <c r="G5654" t="s">
        <v>29</v>
      </c>
      <c r="H5654" s="5">
        <v>231.75</v>
      </c>
      <c r="I5654" s="5">
        <v>231.7482</v>
      </c>
      <c r="J5654" s="5">
        <v>1.8000000000029099E-3</v>
      </c>
      <c r="K5654" s="5">
        <v>231.75</v>
      </c>
      <c r="L5654" s="5">
        <v>0</v>
      </c>
      <c r="M5654" t="str">
        <f>IF(ISERROR(VLOOKUP(A5654,'[1]Ecart validé'!$A:$A,1,FALSE)),Z5654,"Ecart Validé")</f>
        <v>valid</v>
      </c>
      <c r="R5654" t="s">
        <v>30</v>
      </c>
      <c r="X5654"/>
      <c r="Y5654"/>
      <c r="Z5654" t="s">
        <v>31</v>
      </c>
    </row>
    <row r="5655" spans="1:26" x14ac:dyDescent="0.3">
      <c r="A5655" t="s">
        <v>7779</v>
      </c>
      <c r="B5655" t="s">
        <v>7587</v>
      </c>
      <c r="C5655">
        <v>100146</v>
      </c>
      <c r="D5655" t="str">
        <f>+VLOOKUP(C5655,Param!K:L,2,FALSE)</f>
        <v>ALARGÂMBITO - PUBLICIDADE EXTERIOR, UNIPESSOAL, LDA (DreamMedia)</v>
      </c>
      <c r="E5655" t="s">
        <v>7780</v>
      </c>
      <c r="F5655" t="s">
        <v>28</v>
      </c>
      <c r="G5655" t="s">
        <v>29</v>
      </c>
      <c r="H5655" s="5">
        <v>89.26</v>
      </c>
      <c r="I5655" s="5">
        <v>89.260900000000007</v>
      </c>
      <c r="J5655" s="5">
        <v>-9.0000000000145497E-4</v>
      </c>
      <c r="K5655" s="5">
        <v>89.26</v>
      </c>
      <c r="L5655" s="5">
        <v>0</v>
      </c>
      <c r="M5655" t="str">
        <f>IF(ISERROR(VLOOKUP(A5655,'[1]Ecart validé'!$A:$A,1,FALSE)),Z5655,"Ecart Validé")</f>
        <v>valid</v>
      </c>
      <c r="R5655" t="s">
        <v>30</v>
      </c>
      <c r="X5655"/>
      <c r="Y5655"/>
      <c r="Z5655" t="s">
        <v>31</v>
      </c>
    </row>
    <row r="5656" spans="1:26" x14ac:dyDescent="0.3">
      <c r="A5656" t="s">
        <v>7781</v>
      </c>
      <c r="B5656" t="s">
        <v>7587</v>
      </c>
      <c r="C5656">
        <v>100146</v>
      </c>
      <c r="D5656" t="str">
        <f>+VLOOKUP(C5656,Param!K:L,2,FALSE)</f>
        <v>ALARGÂMBITO - PUBLICIDADE EXTERIOR, UNIPESSOAL, LDA (DreamMedia)</v>
      </c>
      <c r="E5656" t="s">
        <v>7780</v>
      </c>
      <c r="F5656" t="s">
        <v>33</v>
      </c>
      <c r="G5656" t="s">
        <v>29</v>
      </c>
      <c r="H5656" s="5">
        <v>89.26</v>
      </c>
      <c r="I5656" s="5">
        <v>89.260900000000007</v>
      </c>
      <c r="J5656" s="5">
        <v>-9.0000000000145497E-4</v>
      </c>
      <c r="K5656" s="5">
        <v>89.26</v>
      </c>
      <c r="L5656" s="5">
        <v>0</v>
      </c>
      <c r="M5656" t="str">
        <f>IF(ISERROR(VLOOKUP(A5656,'[1]Ecart validé'!$A:$A,1,FALSE)),Z5656,"Ecart Validé")</f>
        <v>valid</v>
      </c>
      <c r="R5656" t="s">
        <v>30</v>
      </c>
      <c r="X5656"/>
      <c r="Y5656"/>
      <c r="Z5656" t="s">
        <v>31</v>
      </c>
    </row>
    <row r="5657" spans="1:26" x14ac:dyDescent="0.3">
      <c r="A5657" t="s">
        <v>7782</v>
      </c>
      <c r="B5657" t="s">
        <v>7587</v>
      </c>
      <c r="C5657">
        <v>100146</v>
      </c>
      <c r="D5657" t="str">
        <f>+VLOOKUP(C5657,Param!K:L,2,FALSE)</f>
        <v>ALARGÂMBITO - PUBLICIDADE EXTERIOR, UNIPESSOAL, LDA (DreamMedia)</v>
      </c>
      <c r="E5657" t="s">
        <v>7780</v>
      </c>
      <c r="F5657" t="s">
        <v>35</v>
      </c>
      <c r="G5657" t="s">
        <v>29</v>
      </c>
      <c r="H5657" s="5">
        <v>89.260884000000004</v>
      </c>
      <c r="I5657" s="5">
        <v>89.260900000000007</v>
      </c>
      <c r="J5657" s="5">
        <v>-1.60000000022364E-5</v>
      </c>
      <c r="K5657" s="5">
        <v>89.260884000000004</v>
      </c>
      <c r="L5657" s="5">
        <v>0</v>
      </c>
      <c r="M5657" t="str">
        <f>IF(ISERROR(VLOOKUP(A5657,'[1]Ecart validé'!$A:$A,1,FALSE)),Z5657,"Ecart Validé")</f>
        <v>valid</v>
      </c>
      <c r="R5657" t="s">
        <v>30</v>
      </c>
      <c r="X5657"/>
      <c r="Y5657"/>
      <c r="Z5657" t="s">
        <v>31</v>
      </c>
    </row>
    <row r="5658" spans="1:26" x14ac:dyDescent="0.3">
      <c r="A5658" t="s">
        <v>7783</v>
      </c>
      <c r="B5658" t="s">
        <v>7587</v>
      </c>
      <c r="C5658">
        <v>100146</v>
      </c>
      <c r="D5658" t="str">
        <f>+VLOOKUP(C5658,Param!K:L,2,FALSE)</f>
        <v>ALARGÂMBITO - PUBLICIDADE EXTERIOR, UNIPESSOAL, LDA (DreamMedia)</v>
      </c>
      <c r="E5658" t="s">
        <v>7780</v>
      </c>
      <c r="F5658" t="s">
        <v>37</v>
      </c>
      <c r="G5658" t="s">
        <v>29</v>
      </c>
      <c r="H5658" s="5">
        <v>59.82</v>
      </c>
      <c r="I5658" s="5">
        <v>59.820900000000002</v>
      </c>
      <c r="J5658" s="5">
        <v>-9.0000000000145497E-4</v>
      </c>
      <c r="K5658" s="5">
        <v>59.82</v>
      </c>
      <c r="L5658" s="5">
        <v>0</v>
      </c>
      <c r="M5658" t="str">
        <f>IF(ISERROR(VLOOKUP(A5658,'[1]Ecart validé'!$A:$A,1,FALSE)),Z5658,"Ecart Validé")</f>
        <v>valid</v>
      </c>
      <c r="R5658" t="s">
        <v>30</v>
      </c>
      <c r="X5658"/>
      <c r="Y5658"/>
      <c r="Z5658" t="s">
        <v>31</v>
      </c>
    </row>
    <row r="5659" spans="1:26" x14ac:dyDescent="0.3">
      <c r="A5659" t="s">
        <v>7784</v>
      </c>
      <c r="B5659" t="s">
        <v>7587</v>
      </c>
      <c r="C5659">
        <v>100152</v>
      </c>
      <c r="D5659" t="str">
        <f>+VLOOKUP(C5659,Param!K:L,2,FALSE)</f>
        <v>BLUE OCEAN MEDICAL, LDA</v>
      </c>
      <c r="E5659" t="s">
        <v>7785</v>
      </c>
      <c r="F5659" t="s">
        <v>28</v>
      </c>
      <c r="G5659" t="s">
        <v>29</v>
      </c>
      <c r="H5659" s="5">
        <v>52.62</v>
      </c>
      <c r="I5659" s="5">
        <v>52.618299999999998</v>
      </c>
      <c r="J5659" s="5">
        <v>1.6999999999995901E-3</v>
      </c>
      <c r="K5659" s="5">
        <v>52.62</v>
      </c>
      <c r="L5659" s="5">
        <v>0</v>
      </c>
      <c r="M5659" t="str">
        <f>IF(ISERROR(VLOOKUP(A5659,'[1]Ecart validé'!$A:$A,1,FALSE)),Z5659,"Ecart Validé")</f>
        <v>valid</v>
      </c>
      <c r="R5659" t="s">
        <v>30</v>
      </c>
      <c r="X5659"/>
      <c r="Y5659"/>
      <c r="Z5659" t="s">
        <v>31</v>
      </c>
    </row>
    <row r="5660" spans="1:26" x14ac:dyDescent="0.3">
      <c r="A5660" t="s">
        <v>7786</v>
      </c>
      <c r="B5660" t="s">
        <v>7587</v>
      </c>
      <c r="C5660">
        <v>100152</v>
      </c>
      <c r="D5660" t="str">
        <f>+VLOOKUP(C5660,Param!K:L,2,FALSE)</f>
        <v>BLUE OCEAN MEDICAL, LDA</v>
      </c>
      <c r="E5660" t="s">
        <v>7785</v>
      </c>
      <c r="F5660" t="s">
        <v>33</v>
      </c>
      <c r="G5660" t="s">
        <v>29</v>
      </c>
      <c r="H5660" s="5">
        <v>194.69</v>
      </c>
      <c r="I5660" s="5">
        <v>194.68709999999999</v>
      </c>
      <c r="J5660" s="5">
        <v>2.9000000000110001E-3</v>
      </c>
      <c r="K5660" s="5">
        <v>194.69</v>
      </c>
      <c r="L5660" s="5">
        <v>0</v>
      </c>
      <c r="M5660" t="str">
        <f>IF(ISERROR(VLOOKUP(A5660,'[1]Ecart validé'!$A:$A,1,FALSE)),Z5660,"Ecart Validé")</f>
        <v>valid</v>
      </c>
      <c r="R5660" t="s">
        <v>30</v>
      </c>
      <c r="X5660"/>
      <c r="Y5660"/>
      <c r="Z5660" t="s">
        <v>31</v>
      </c>
    </row>
    <row r="5661" spans="1:26" x14ac:dyDescent="0.3">
      <c r="A5661" t="s">
        <v>7787</v>
      </c>
      <c r="B5661" t="s">
        <v>7587</v>
      </c>
      <c r="C5661">
        <v>100152</v>
      </c>
      <c r="D5661" t="str">
        <f>+VLOOKUP(C5661,Param!K:L,2,FALSE)</f>
        <v>BLUE OCEAN MEDICAL, LDA</v>
      </c>
      <c r="E5661" t="s">
        <v>7785</v>
      </c>
      <c r="F5661" t="s">
        <v>35</v>
      </c>
      <c r="G5661" t="s">
        <v>29</v>
      </c>
      <c r="H5661" s="5">
        <v>51.096525999999997</v>
      </c>
      <c r="I5661" s="5">
        <v>51.096600000000002</v>
      </c>
      <c r="J5661" s="5">
        <v>-7.4000000005014499E-5</v>
      </c>
      <c r="K5661" s="5">
        <v>51.096525999999997</v>
      </c>
      <c r="L5661" s="5">
        <v>0</v>
      </c>
      <c r="M5661" t="str">
        <f>IF(ISERROR(VLOOKUP(A5661,'[1]Ecart validé'!$A:$A,1,FALSE)),Z5661,"Ecart Validé")</f>
        <v>valid</v>
      </c>
      <c r="R5661" t="s">
        <v>30</v>
      </c>
      <c r="X5661"/>
      <c r="Y5661"/>
      <c r="Z5661" t="s">
        <v>31</v>
      </c>
    </row>
    <row r="5662" spans="1:26" x14ac:dyDescent="0.3">
      <c r="A5662" t="s">
        <v>7788</v>
      </c>
      <c r="B5662" t="s">
        <v>7587</v>
      </c>
      <c r="C5662">
        <v>100154</v>
      </c>
      <c r="D5662" t="str">
        <f>+VLOOKUP(C5662,Param!K:L,2,FALSE)</f>
        <v>VDR - COMÉRCIO E SERVIÇOS DE AUDIO E VÍDEO, UNIPESSOAL, LDA</v>
      </c>
      <c r="E5662" t="s">
        <v>7789</v>
      </c>
      <c r="F5662" t="s">
        <v>28</v>
      </c>
      <c r="G5662" t="s">
        <v>29</v>
      </c>
      <c r="H5662" s="5">
        <v>45</v>
      </c>
      <c r="I5662" s="5">
        <v>45.001800000000003</v>
      </c>
      <c r="J5662" s="5">
        <v>-1.8000000000029099E-3</v>
      </c>
      <c r="K5662" s="5">
        <v>45</v>
      </c>
      <c r="L5662" s="5">
        <v>0</v>
      </c>
      <c r="M5662" t="str">
        <f>IF(ISERROR(VLOOKUP(A5662,'[1]Ecart validé'!$A:$A,1,FALSE)),Z5662,"Ecart Validé")</f>
        <v>valid</v>
      </c>
      <c r="R5662" t="s">
        <v>30</v>
      </c>
      <c r="X5662"/>
      <c r="Y5662"/>
      <c r="Z5662" t="s">
        <v>31</v>
      </c>
    </row>
    <row r="5663" spans="1:26" x14ac:dyDescent="0.3">
      <c r="A5663" t="s">
        <v>7790</v>
      </c>
      <c r="B5663" t="s">
        <v>7587</v>
      </c>
      <c r="C5663">
        <v>100154</v>
      </c>
      <c r="D5663" t="str">
        <f>+VLOOKUP(C5663,Param!K:L,2,FALSE)</f>
        <v>VDR - COMÉRCIO E SERVIÇOS DE AUDIO E VÍDEO, UNIPESSOAL, LDA</v>
      </c>
      <c r="E5663" t="s">
        <v>7789</v>
      </c>
      <c r="F5663" t="s">
        <v>33</v>
      </c>
      <c r="G5663" t="s">
        <v>29</v>
      </c>
      <c r="H5663" s="5">
        <v>35.39</v>
      </c>
      <c r="I5663" s="5">
        <v>35.3919</v>
      </c>
      <c r="J5663" s="5">
        <v>-1.8999999999991201E-3</v>
      </c>
      <c r="K5663" s="5">
        <v>35.39</v>
      </c>
      <c r="L5663" s="5">
        <v>0</v>
      </c>
      <c r="M5663" t="str">
        <f>IF(ISERROR(VLOOKUP(A5663,'[1]Ecart validé'!$A:$A,1,FALSE)),Z5663,"Ecart Validé")</f>
        <v>valid</v>
      </c>
      <c r="R5663" t="s">
        <v>30</v>
      </c>
      <c r="X5663"/>
      <c r="Y5663"/>
      <c r="Z5663" t="s">
        <v>31</v>
      </c>
    </row>
    <row r="5664" spans="1:26" x14ac:dyDescent="0.3">
      <c r="A5664" t="s">
        <v>7791</v>
      </c>
      <c r="B5664" t="s">
        <v>7587</v>
      </c>
      <c r="C5664">
        <v>100154</v>
      </c>
      <c r="D5664" t="str">
        <f>+VLOOKUP(C5664,Param!K:L,2,FALSE)</f>
        <v>VDR - COMÉRCIO E SERVIÇOS DE AUDIO E VÍDEO, UNIPESSOAL, LDA</v>
      </c>
      <c r="E5664" t="s">
        <v>7789</v>
      </c>
      <c r="F5664" t="s">
        <v>35</v>
      </c>
      <c r="G5664" t="s">
        <v>29</v>
      </c>
      <c r="H5664" s="5">
        <v>50.861699999999999</v>
      </c>
      <c r="I5664" s="5">
        <v>50.861699999999999</v>
      </c>
      <c r="J5664" s="5">
        <v>0</v>
      </c>
      <c r="K5664" s="5">
        <v>50.861699999999999</v>
      </c>
      <c r="L5664" s="5">
        <v>0</v>
      </c>
      <c r="M5664" t="str">
        <f>IF(ISERROR(VLOOKUP(A5664,'[1]Ecart validé'!$A:$A,1,FALSE)),Z5664,"Ecart Validé")</f>
        <v>valid</v>
      </c>
      <c r="R5664" t="s">
        <v>30</v>
      </c>
      <c r="X5664"/>
      <c r="Y5664"/>
      <c r="Z5664" t="s">
        <v>31</v>
      </c>
    </row>
    <row r="5665" spans="1:26" x14ac:dyDescent="0.3">
      <c r="A5665" t="s">
        <v>7792</v>
      </c>
      <c r="B5665" t="s">
        <v>7587</v>
      </c>
      <c r="C5665">
        <v>100154</v>
      </c>
      <c r="D5665" t="str">
        <f>+VLOOKUP(C5665,Param!K:L,2,FALSE)</f>
        <v>VDR - COMÉRCIO E SERVIÇOS DE AUDIO E VÍDEO, UNIPESSOAL, LDA</v>
      </c>
      <c r="E5665" t="s">
        <v>7789</v>
      </c>
      <c r="F5665" t="s">
        <v>37</v>
      </c>
      <c r="G5665" t="s">
        <v>29</v>
      </c>
      <c r="H5665" s="5">
        <v>27.456199999999999</v>
      </c>
      <c r="I5665" s="5">
        <v>27.456199999999999</v>
      </c>
      <c r="J5665" s="5">
        <v>0</v>
      </c>
      <c r="K5665" s="5">
        <v>27.456199999999999</v>
      </c>
      <c r="L5665" s="5">
        <v>0</v>
      </c>
      <c r="M5665" t="str">
        <f>IF(ISERROR(VLOOKUP(A5665,'[1]Ecart validé'!$A:$A,1,FALSE)),Z5665,"Ecart Validé")</f>
        <v>valid</v>
      </c>
      <c r="R5665" t="s">
        <v>30</v>
      </c>
      <c r="X5665"/>
      <c r="Y5665"/>
      <c r="Z5665" t="s">
        <v>31</v>
      </c>
    </row>
    <row r="5666" spans="1:26" x14ac:dyDescent="0.3">
      <c r="A5666" t="s">
        <v>7793</v>
      </c>
      <c r="B5666" t="s">
        <v>7587</v>
      </c>
      <c r="C5666">
        <v>100198</v>
      </c>
      <c r="D5666" t="str">
        <f>+VLOOKUP(C5666,Param!K:L,2,FALSE)</f>
        <v>ROWMETRIC, LDA</v>
      </c>
      <c r="E5666" t="s">
        <v>7794</v>
      </c>
      <c r="F5666" t="s">
        <v>28</v>
      </c>
      <c r="G5666" t="s">
        <v>29</v>
      </c>
      <c r="H5666" s="5">
        <v>56.22</v>
      </c>
      <c r="I5666" s="5">
        <v>56.218499999999999</v>
      </c>
      <c r="J5666" s="5">
        <v>1.5000000000000499E-3</v>
      </c>
      <c r="K5666" s="5">
        <v>56.22</v>
      </c>
      <c r="L5666" s="5">
        <v>0</v>
      </c>
      <c r="M5666" t="str">
        <f>IF(ISERROR(VLOOKUP(A5666,'[1]Ecart validé'!$A:$A,1,FALSE)),Z5666,"Ecart Validé")</f>
        <v>valid</v>
      </c>
      <c r="R5666" t="s">
        <v>30</v>
      </c>
      <c r="X5666"/>
      <c r="Y5666"/>
      <c r="Z5666" t="s">
        <v>31</v>
      </c>
    </row>
    <row r="5667" spans="1:26" x14ac:dyDescent="0.3">
      <c r="A5667" t="s">
        <v>7795</v>
      </c>
      <c r="B5667" t="s">
        <v>7587</v>
      </c>
      <c r="C5667">
        <v>100198</v>
      </c>
      <c r="D5667" t="str">
        <f>+VLOOKUP(C5667,Param!K:L,2,FALSE)</f>
        <v>ROWMETRIC, LDA</v>
      </c>
      <c r="E5667" t="s">
        <v>7794</v>
      </c>
      <c r="F5667" t="s">
        <v>33</v>
      </c>
      <c r="G5667" t="s">
        <v>29</v>
      </c>
      <c r="H5667" s="5">
        <v>1.32</v>
      </c>
      <c r="I5667" s="5">
        <v>1.3174999999999999</v>
      </c>
      <c r="J5667" s="5">
        <v>2.5000000000001601E-3</v>
      </c>
      <c r="K5667" s="5">
        <v>1.32</v>
      </c>
      <c r="L5667" s="5">
        <v>0</v>
      </c>
      <c r="M5667" t="str">
        <f>IF(ISERROR(VLOOKUP(A5667,'[1]Ecart validé'!$A:$A,1,FALSE)),Z5667,"Ecart Validé")</f>
        <v>valid</v>
      </c>
      <c r="R5667" t="s">
        <v>30</v>
      </c>
      <c r="X5667"/>
      <c r="Y5667"/>
      <c r="Z5667" t="s">
        <v>31</v>
      </c>
    </row>
    <row r="5668" spans="1:26" x14ac:dyDescent="0.3">
      <c r="A5668" t="s">
        <v>7796</v>
      </c>
      <c r="B5668" t="s">
        <v>7587</v>
      </c>
      <c r="C5668">
        <v>100198</v>
      </c>
      <c r="D5668" t="str">
        <f>+VLOOKUP(C5668,Param!K:L,2,FALSE)</f>
        <v>ROWMETRIC, LDA</v>
      </c>
      <c r="E5668" t="s">
        <v>7794</v>
      </c>
      <c r="F5668" t="s">
        <v>35</v>
      </c>
      <c r="G5668" t="s">
        <v>29</v>
      </c>
      <c r="H5668" s="5">
        <v>115.32</v>
      </c>
      <c r="I5668" s="5">
        <v>115.32</v>
      </c>
      <c r="J5668" s="5">
        <v>0</v>
      </c>
      <c r="K5668" s="5">
        <v>115.32</v>
      </c>
      <c r="L5668" s="5">
        <v>0</v>
      </c>
      <c r="M5668" t="str">
        <f>IF(ISERROR(VLOOKUP(A5668,'[1]Ecart validé'!$A:$A,1,FALSE)),Z5668,"Ecart Validé")</f>
        <v>valid</v>
      </c>
      <c r="R5668" t="s">
        <v>30</v>
      </c>
      <c r="X5668"/>
      <c r="Y5668"/>
      <c r="Z5668" t="s">
        <v>31</v>
      </c>
    </row>
    <row r="5669" spans="1:26" x14ac:dyDescent="0.3">
      <c r="A5669" t="s">
        <v>7797</v>
      </c>
      <c r="B5669" t="s">
        <v>7587</v>
      </c>
      <c r="C5669">
        <v>100258</v>
      </c>
      <c r="D5669" t="str">
        <f>+VLOOKUP(C5669,Param!K:L,2,FALSE)</f>
        <v>SUPER BOCK BEBIDAS, S.A.</v>
      </c>
      <c r="E5669" t="s">
        <v>7798</v>
      </c>
      <c r="F5669" t="s">
        <v>28</v>
      </c>
      <c r="G5669" t="s">
        <v>29</v>
      </c>
      <c r="H5669" s="5">
        <v>165.66</v>
      </c>
      <c r="I5669" s="5">
        <v>165.655</v>
      </c>
      <c r="J5669" s="5">
        <v>4.9999999999954499E-3</v>
      </c>
      <c r="K5669" s="5">
        <v>165.66</v>
      </c>
      <c r="L5669" s="5">
        <v>0</v>
      </c>
      <c r="M5669" t="str">
        <f>IF(ISERROR(VLOOKUP(A5669,'[1]Ecart validé'!$A:$A,1,FALSE)),Z5669,"Ecart Validé")</f>
        <v>valid</v>
      </c>
      <c r="R5669" t="s">
        <v>30</v>
      </c>
      <c r="X5669"/>
      <c r="Y5669"/>
      <c r="Z5669" t="s">
        <v>31</v>
      </c>
    </row>
    <row r="5670" spans="1:26" x14ac:dyDescent="0.3">
      <c r="A5670" t="s">
        <v>7799</v>
      </c>
      <c r="B5670" t="s">
        <v>7587</v>
      </c>
      <c r="C5670">
        <v>100258</v>
      </c>
      <c r="D5670" t="str">
        <f>+VLOOKUP(C5670,Param!K:L,2,FALSE)</f>
        <v>SUPER BOCK BEBIDAS, S.A.</v>
      </c>
      <c r="E5670" t="s">
        <v>7798</v>
      </c>
      <c r="F5670" t="s">
        <v>33</v>
      </c>
      <c r="G5670" t="s">
        <v>29</v>
      </c>
      <c r="H5670" s="5">
        <v>7.02</v>
      </c>
      <c r="I5670" s="5">
        <v>7.0176999999999996</v>
      </c>
      <c r="J5670" s="5">
        <v>2.2999999999999601E-3</v>
      </c>
      <c r="K5670" s="5">
        <v>7.02</v>
      </c>
      <c r="L5670" s="5">
        <v>0</v>
      </c>
      <c r="M5670" t="str">
        <f>IF(ISERROR(VLOOKUP(A5670,'[1]Ecart validé'!$A:$A,1,FALSE)),Z5670,"Ecart Validé")</f>
        <v>valid</v>
      </c>
      <c r="R5670" t="s">
        <v>30</v>
      </c>
      <c r="X5670"/>
      <c r="Y5670"/>
      <c r="Z5670" t="s">
        <v>31</v>
      </c>
    </row>
    <row r="5671" spans="1:26" x14ac:dyDescent="0.3">
      <c r="A5671" t="s">
        <v>7800</v>
      </c>
      <c r="B5671" t="s">
        <v>7587</v>
      </c>
      <c r="C5671">
        <v>100258</v>
      </c>
      <c r="D5671" t="str">
        <f>+VLOOKUP(C5671,Param!K:L,2,FALSE)</f>
        <v>SUPER BOCK BEBIDAS, S.A.</v>
      </c>
      <c r="E5671" t="s">
        <v>7798</v>
      </c>
      <c r="F5671" t="s">
        <v>35</v>
      </c>
      <c r="G5671" t="s">
        <v>29</v>
      </c>
      <c r="H5671" s="5">
        <v>69.421769999999995</v>
      </c>
      <c r="I5671" s="5">
        <v>69.421599999999998</v>
      </c>
      <c r="J5671" s="5">
        <v>1.6999999999711601E-4</v>
      </c>
      <c r="K5671" s="5">
        <v>69.421769999999995</v>
      </c>
      <c r="L5671" s="5">
        <v>0</v>
      </c>
      <c r="M5671" t="str">
        <f>IF(ISERROR(VLOOKUP(A5671,'[1]Ecart validé'!$A:$A,1,FALSE)),Z5671,"Ecart Validé")</f>
        <v>valid</v>
      </c>
      <c r="R5671" t="s">
        <v>30</v>
      </c>
      <c r="X5671"/>
      <c r="Y5671"/>
      <c r="Z5671" t="s">
        <v>31</v>
      </c>
    </row>
    <row r="5672" spans="1:26" x14ac:dyDescent="0.3">
      <c r="A5672" t="s">
        <v>7801</v>
      </c>
      <c r="B5672" t="s">
        <v>7587</v>
      </c>
      <c r="C5672">
        <v>100258</v>
      </c>
      <c r="D5672" t="str">
        <f>+VLOOKUP(C5672,Param!K:L,2,FALSE)</f>
        <v>SUPER BOCK BEBIDAS, S.A.</v>
      </c>
      <c r="E5672" t="s">
        <v>7798</v>
      </c>
      <c r="F5672" t="s">
        <v>37</v>
      </c>
      <c r="G5672" t="s">
        <v>29</v>
      </c>
      <c r="H5672" s="5">
        <v>31.6068</v>
      </c>
      <c r="I5672" s="5">
        <v>31.6068</v>
      </c>
      <c r="J5672" s="5">
        <v>0</v>
      </c>
      <c r="K5672" s="5">
        <v>31.6068</v>
      </c>
      <c r="L5672" s="5">
        <v>0</v>
      </c>
      <c r="M5672" t="str">
        <f>IF(ISERROR(VLOOKUP(A5672,'[1]Ecart validé'!$A:$A,1,FALSE)),Z5672,"Ecart Validé")</f>
        <v>valid</v>
      </c>
      <c r="R5672" t="s">
        <v>30</v>
      </c>
      <c r="X5672"/>
      <c r="Y5672"/>
      <c r="Z5672" t="s">
        <v>31</v>
      </c>
    </row>
    <row r="5673" spans="1:26" x14ac:dyDescent="0.3">
      <c r="A5673" t="s">
        <v>7802</v>
      </c>
      <c r="B5673" t="s">
        <v>7587</v>
      </c>
      <c r="C5673">
        <v>100296</v>
      </c>
      <c r="D5673" t="str">
        <f>+VLOOKUP(C5673,Param!K:L,2,FALSE)</f>
        <v>EDEN SPRINGS PORTUGAL, S.A.</v>
      </c>
      <c r="E5673" t="s">
        <v>7803</v>
      </c>
      <c r="F5673" t="s">
        <v>28</v>
      </c>
      <c r="G5673" t="s">
        <v>29</v>
      </c>
      <c r="H5673" s="5">
        <v>95.26</v>
      </c>
      <c r="I5673" s="5">
        <v>95.2637</v>
      </c>
      <c r="J5673" s="5">
        <v>-3.69999999999492E-3</v>
      </c>
      <c r="K5673" s="5">
        <v>95.26</v>
      </c>
      <c r="L5673" s="5">
        <v>0</v>
      </c>
      <c r="M5673" t="str">
        <f>IF(ISERROR(VLOOKUP(A5673,'[1]Ecart validé'!$A:$A,1,FALSE)),Z5673,"Ecart Validé")</f>
        <v>valid</v>
      </c>
      <c r="R5673" t="s">
        <v>30</v>
      </c>
      <c r="X5673"/>
      <c r="Y5673"/>
      <c r="Z5673" t="s">
        <v>31</v>
      </c>
    </row>
    <row r="5674" spans="1:26" x14ac:dyDescent="0.3">
      <c r="A5674" t="s">
        <v>7804</v>
      </c>
      <c r="B5674" t="s">
        <v>7587</v>
      </c>
      <c r="C5674">
        <v>100296</v>
      </c>
      <c r="D5674" t="str">
        <f>+VLOOKUP(C5674,Param!K:L,2,FALSE)</f>
        <v>EDEN SPRINGS PORTUGAL, S.A.</v>
      </c>
      <c r="E5674" t="s">
        <v>7803</v>
      </c>
      <c r="F5674" t="s">
        <v>33</v>
      </c>
      <c r="G5674" t="s">
        <v>29</v>
      </c>
      <c r="H5674" s="5">
        <v>24.68</v>
      </c>
      <c r="I5674" s="5">
        <v>24.6813</v>
      </c>
      <c r="J5674" s="5">
        <v>-1.3000000000005199E-3</v>
      </c>
      <c r="K5674" s="5">
        <v>24.68</v>
      </c>
      <c r="L5674" s="5">
        <v>0</v>
      </c>
      <c r="M5674" t="str">
        <f>IF(ISERROR(VLOOKUP(A5674,'[1]Ecart validé'!$A:$A,1,FALSE)),Z5674,"Ecart Validé")</f>
        <v>valid</v>
      </c>
      <c r="R5674" t="s">
        <v>30</v>
      </c>
      <c r="X5674"/>
      <c r="Y5674"/>
      <c r="Z5674" t="s">
        <v>31</v>
      </c>
    </row>
    <row r="5675" spans="1:26" x14ac:dyDescent="0.3">
      <c r="A5675" t="s">
        <v>7805</v>
      </c>
      <c r="B5675" t="s">
        <v>7587</v>
      </c>
      <c r="C5675">
        <v>100296</v>
      </c>
      <c r="D5675" t="str">
        <f>+VLOOKUP(C5675,Param!K:L,2,FALSE)</f>
        <v>EDEN SPRINGS PORTUGAL, S.A.</v>
      </c>
      <c r="E5675" t="s">
        <v>7803</v>
      </c>
      <c r="F5675" t="s">
        <v>35</v>
      </c>
      <c r="G5675" t="s">
        <v>29</v>
      </c>
      <c r="H5675" s="5">
        <v>58.032809999999998</v>
      </c>
      <c r="I5675" s="5">
        <v>58.032600000000002</v>
      </c>
      <c r="J5675" s="5">
        <v>2.09999999995602E-4</v>
      </c>
      <c r="K5675" s="5">
        <v>58.032809999999998</v>
      </c>
      <c r="L5675" s="5">
        <v>0</v>
      </c>
      <c r="M5675" t="str">
        <f>IF(ISERROR(VLOOKUP(A5675,'[1]Ecart validé'!$A:$A,1,FALSE)),Z5675,"Ecart Validé")</f>
        <v>valid</v>
      </c>
      <c r="R5675" t="s">
        <v>30</v>
      </c>
      <c r="X5675"/>
      <c r="Y5675"/>
      <c r="Z5675" t="s">
        <v>31</v>
      </c>
    </row>
    <row r="5676" spans="1:26" x14ac:dyDescent="0.3">
      <c r="A5676" t="s">
        <v>7806</v>
      </c>
      <c r="B5676" t="s">
        <v>7587</v>
      </c>
      <c r="C5676">
        <v>100296</v>
      </c>
      <c r="D5676" t="str">
        <f>+VLOOKUP(C5676,Param!K:L,2,FALSE)</f>
        <v>EDEN SPRINGS PORTUGAL, S.A.</v>
      </c>
      <c r="E5676" t="s">
        <v>7803</v>
      </c>
      <c r="F5676" t="s">
        <v>37</v>
      </c>
      <c r="G5676" t="s">
        <v>29</v>
      </c>
      <c r="H5676" s="5">
        <v>35.796100000000003</v>
      </c>
      <c r="I5676" s="5">
        <v>35.796100000000003</v>
      </c>
      <c r="J5676" s="5">
        <v>0</v>
      </c>
      <c r="K5676" s="5">
        <v>35.796100000000003</v>
      </c>
      <c r="L5676" s="5">
        <v>0</v>
      </c>
      <c r="M5676" t="str">
        <f>IF(ISERROR(VLOOKUP(A5676,'[1]Ecart validé'!$A:$A,1,FALSE)),Z5676,"Ecart Validé")</f>
        <v>valid</v>
      </c>
      <c r="R5676" t="s">
        <v>30</v>
      </c>
      <c r="X5676"/>
      <c r="Y5676"/>
      <c r="Z5676" t="s">
        <v>31</v>
      </c>
    </row>
    <row r="5677" spans="1:26" x14ac:dyDescent="0.3">
      <c r="A5677" t="s">
        <v>7807</v>
      </c>
      <c r="B5677" t="s">
        <v>7587</v>
      </c>
      <c r="C5677">
        <v>100313</v>
      </c>
      <c r="D5677" t="str">
        <f>+VLOOKUP(C5677,Param!K:L,2,FALSE)</f>
        <v>AQUIFLOR - FLORICULTURA E JARDINAGEM, UNIPESSOAL, LDA</v>
      </c>
      <c r="E5677" t="s">
        <v>7808</v>
      </c>
      <c r="F5677" t="s">
        <v>28</v>
      </c>
      <c r="G5677" t="s">
        <v>29</v>
      </c>
      <c r="H5677" s="5">
        <v>231.44</v>
      </c>
      <c r="I5677" s="5">
        <v>231.43899999999999</v>
      </c>
      <c r="J5677" s="5">
        <v>1.0000000000047701E-3</v>
      </c>
      <c r="K5677" s="5">
        <v>231.44</v>
      </c>
      <c r="L5677" s="5">
        <v>0</v>
      </c>
      <c r="M5677" t="str">
        <f>IF(ISERROR(VLOOKUP(A5677,'[1]Ecart validé'!$A:$A,1,FALSE)),Z5677,"Ecart Validé")</f>
        <v>valid</v>
      </c>
      <c r="R5677" t="s">
        <v>30</v>
      </c>
      <c r="X5677"/>
      <c r="Y5677"/>
      <c r="Z5677" t="s">
        <v>31</v>
      </c>
    </row>
    <row r="5678" spans="1:26" x14ac:dyDescent="0.3">
      <c r="A5678" t="s">
        <v>7809</v>
      </c>
      <c r="B5678" t="s">
        <v>7587</v>
      </c>
      <c r="C5678">
        <v>100313</v>
      </c>
      <c r="D5678" t="str">
        <f>+VLOOKUP(C5678,Param!K:L,2,FALSE)</f>
        <v>AQUIFLOR - FLORICULTURA E JARDINAGEM, UNIPESSOAL, LDA</v>
      </c>
      <c r="E5678" t="s">
        <v>7808</v>
      </c>
      <c r="F5678" t="s">
        <v>33</v>
      </c>
      <c r="G5678" t="s">
        <v>29</v>
      </c>
      <c r="H5678" s="5">
        <v>80.09</v>
      </c>
      <c r="I5678" s="5">
        <v>80.09</v>
      </c>
      <c r="J5678" s="5">
        <v>0</v>
      </c>
      <c r="K5678" s="5">
        <v>80.09</v>
      </c>
      <c r="L5678" s="5">
        <v>0</v>
      </c>
      <c r="M5678" t="str">
        <f>IF(ISERROR(VLOOKUP(A5678,'[1]Ecart validé'!$A:$A,1,FALSE)),Z5678,"Ecart Validé")</f>
        <v>valid</v>
      </c>
      <c r="R5678" t="s">
        <v>30</v>
      </c>
      <c r="X5678"/>
      <c r="Y5678"/>
      <c r="Z5678" t="s">
        <v>31</v>
      </c>
    </row>
    <row r="5679" spans="1:26" x14ac:dyDescent="0.3">
      <c r="A5679" t="s">
        <v>7810</v>
      </c>
      <c r="B5679" t="s">
        <v>7587</v>
      </c>
      <c r="C5679">
        <v>100313</v>
      </c>
      <c r="D5679" t="str">
        <f>+VLOOKUP(C5679,Param!K:L,2,FALSE)</f>
        <v>AQUIFLOR - FLORICULTURA E JARDINAGEM, UNIPESSOAL, LDA</v>
      </c>
      <c r="E5679" t="s">
        <v>7808</v>
      </c>
      <c r="F5679" t="s">
        <v>35</v>
      </c>
      <c r="G5679" t="s">
        <v>29</v>
      </c>
      <c r="H5679" s="5">
        <v>90.317396000000002</v>
      </c>
      <c r="I5679" s="5">
        <v>90.317499999999995</v>
      </c>
      <c r="J5679" s="5">
        <v>-1.0399999999322E-4</v>
      </c>
      <c r="K5679" s="5">
        <v>90.317396000000002</v>
      </c>
      <c r="L5679" s="5">
        <v>0</v>
      </c>
      <c r="M5679" t="str">
        <f>IF(ISERROR(VLOOKUP(A5679,'[1]Ecart validé'!$A:$A,1,FALSE)),Z5679,"Ecart Validé")</f>
        <v>valid</v>
      </c>
      <c r="R5679" t="s">
        <v>30</v>
      </c>
      <c r="X5679"/>
      <c r="Y5679"/>
      <c r="Z5679" t="s">
        <v>31</v>
      </c>
    </row>
    <row r="5680" spans="1:26" x14ac:dyDescent="0.3">
      <c r="A5680" t="s">
        <v>7811</v>
      </c>
      <c r="B5680" t="s">
        <v>7587</v>
      </c>
      <c r="C5680">
        <v>100313</v>
      </c>
      <c r="D5680" t="str">
        <f>+VLOOKUP(C5680,Param!K:L,2,FALSE)</f>
        <v>AQUIFLOR - FLORICULTURA E JARDINAGEM, UNIPESSOAL, LDA</v>
      </c>
      <c r="E5680" t="s">
        <v>7808</v>
      </c>
      <c r="F5680" t="s">
        <v>37</v>
      </c>
      <c r="G5680" t="s">
        <v>29</v>
      </c>
      <c r="H5680" s="5">
        <v>102.1074</v>
      </c>
      <c r="I5680" s="5">
        <v>102.1074</v>
      </c>
      <c r="J5680" s="5">
        <v>0</v>
      </c>
      <c r="K5680" s="5">
        <v>102.1074</v>
      </c>
      <c r="L5680" s="5">
        <v>0</v>
      </c>
      <c r="M5680" t="str">
        <f>IF(ISERROR(VLOOKUP(A5680,'[1]Ecart validé'!$A:$A,1,FALSE)),Z5680,"Ecart Validé")</f>
        <v>valid</v>
      </c>
      <c r="R5680" t="s">
        <v>30</v>
      </c>
      <c r="X5680"/>
      <c r="Y5680"/>
      <c r="Z5680" t="s">
        <v>31</v>
      </c>
    </row>
    <row r="5681" spans="1:26" x14ac:dyDescent="0.3">
      <c r="A5681" t="s">
        <v>7812</v>
      </c>
      <c r="B5681" t="s">
        <v>7587</v>
      </c>
      <c r="C5681">
        <v>100382</v>
      </c>
      <c r="D5681" t="str">
        <f>+VLOOKUP(C5681,Param!K:L,2,FALSE)</f>
        <v>ALULINE PORTUGAL - DRENAGEM E TRATAMENTO DE ÁGUAS, UNIPESSOAL, LDA</v>
      </c>
      <c r="E5681" t="s">
        <v>7813</v>
      </c>
      <c r="F5681" t="s">
        <v>28</v>
      </c>
      <c r="G5681" t="s">
        <v>29</v>
      </c>
      <c r="H5681" s="5">
        <v>106.47</v>
      </c>
      <c r="I5681" s="5">
        <v>106.46720000000001</v>
      </c>
      <c r="J5681" s="5">
        <v>2.79999999999347E-3</v>
      </c>
      <c r="K5681" s="5">
        <v>106.47</v>
      </c>
      <c r="L5681" s="5">
        <v>0</v>
      </c>
      <c r="M5681" t="str">
        <f>IF(ISERROR(VLOOKUP(A5681,'[1]Ecart validé'!$A:$A,1,FALSE)),Z5681,"Ecart Validé")</f>
        <v>valid</v>
      </c>
      <c r="R5681" t="s">
        <v>30</v>
      </c>
      <c r="X5681"/>
      <c r="Y5681"/>
      <c r="Z5681" t="s">
        <v>31</v>
      </c>
    </row>
    <row r="5682" spans="1:26" x14ac:dyDescent="0.3">
      <c r="A5682" t="s">
        <v>7814</v>
      </c>
      <c r="B5682" t="s">
        <v>7587</v>
      </c>
      <c r="C5682">
        <v>100382</v>
      </c>
      <c r="D5682" t="str">
        <f>+VLOOKUP(C5682,Param!K:L,2,FALSE)</f>
        <v>ALULINE PORTUGAL - DRENAGEM E TRATAMENTO DE ÁGUAS, UNIPESSOAL, LDA</v>
      </c>
      <c r="E5682" t="s">
        <v>7813</v>
      </c>
      <c r="F5682" t="s">
        <v>33</v>
      </c>
      <c r="G5682" t="s">
        <v>29</v>
      </c>
      <c r="H5682" s="5">
        <v>99.91</v>
      </c>
      <c r="I5682" s="5">
        <v>99.914699999999996</v>
      </c>
      <c r="J5682" s="5">
        <v>-4.6999999999997001E-3</v>
      </c>
      <c r="K5682" s="5">
        <v>99.91</v>
      </c>
      <c r="L5682" s="5">
        <v>0</v>
      </c>
      <c r="M5682" t="str">
        <f>IF(ISERROR(VLOOKUP(A5682,'[1]Ecart validé'!$A:$A,1,FALSE)),Z5682,"Ecart Validé")</f>
        <v>valid</v>
      </c>
      <c r="R5682" t="s">
        <v>30</v>
      </c>
      <c r="X5682"/>
      <c r="Y5682"/>
      <c r="Z5682" t="s">
        <v>31</v>
      </c>
    </row>
    <row r="5683" spans="1:26" x14ac:dyDescent="0.3">
      <c r="A5683" t="s">
        <v>7815</v>
      </c>
      <c r="B5683" t="s">
        <v>7587</v>
      </c>
      <c r="C5683">
        <v>100382</v>
      </c>
      <c r="D5683" t="str">
        <f>+VLOOKUP(C5683,Param!K:L,2,FALSE)</f>
        <v>ALULINE PORTUGAL - DRENAGEM E TRATAMENTO DE ÁGUAS, UNIPESSOAL, LDA</v>
      </c>
      <c r="E5683" t="s">
        <v>7813</v>
      </c>
      <c r="F5683" t="s">
        <v>35</v>
      </c>
      <c r="G5683" t="s">
        <v>29</v>
      </c>
      <c r="H5683" s="5">
        <v>103.055904</v>
      </c>
      <c r="I5683" s="5">
        <v>103.056</v>
      </c>
      <c r="J5683" s="5">
        <v>-9.5999999999207803E-5</v>
      </c>
      <c r="K5683" s="5">
        <v>103.055904</v>
      </c>
      <c r="L5683" s="5">
        <v>0</v>
      </c>
      <c r="M5683" t="str">
        <f>IF(ISERROR(VLOOKUP(A5683,'[1]Ecart validé'!$A:$A,1,FALSE)),Z5683,"Ecart Validé")</f>
        <v>valid</v>
      </c>
      <c r="R5683" t="s">
        <v>30</v>
      </c>
      <c r="X5683"/>
      <c r="Y5683"/>
      <c r="Z5683" t="s">
        <v>31</v>
      </c>
    </row>
    <row r="5684" spans="1:26" x14ac:dyDescent="0.3">
      <c r="A5684" t="s">
        <v>7816</v>
      </c>
      <c r="B5684" t="s">
        <v>7587</v>
      </c>
      <c r="C5684">
        <v>100382</v>
      </c>
      <c r="D5684" t="str">
        <f>+VLOOKUP(C5684,Param!K:L,2,FALSE)</f>
        <v>ALULINE PORTUGAL - DRENAGEM E TRATAMENTO DE ÁGUAS, UNIPESSOAL, LDA</v>
      </c>
      <c r="E5684" t="s">
        <v>7813</v>
      </c>
      <c r="F5684" t="s">
        <v>37</v>
      </c>
      <c r="G5684" t="s">
        <v>29</v>
      </c>
      <c r="H5684" s="5">
        <v>113.2302</v>
      </c>
      <c r="I5684" s="5">
        <v>113.2302</v>
      </c>
      <c r="J5684" s="5">
        <v>0</v>
      </c>
      <c r="K5684" s="5">
        <v>113.2302</v>
      </c>
      <c r="L5684" s="5">
        <v>0</v>
      </c>
      <c r="M5684" t="str">
        <f>IF(ISERROR(VLOOKUP(A5684,'[1]Ecart validé'!$A:$A,1,FALSE)),Z5684,"Ecart Validé")</f>
        <v>valid</v>
      </c>
      <c r="R5684" t="s">
        <v>30</v>
      </c>
      <c r="X5684"/>
      <c r="Y5684"/>
      <c r="Z5684" t="s">
        <v>31</v>
      </c>
    </row>
    <row r="5685" spans="1:26" x14ac:dyDescent="0.3">
      <c r="A5685" t="s">
        <v>7817</v>
      </c>
      <c r="B5685" t="s">
        <v>7587</v>
      </c>
      <c r="C5685">
        <v>100387</v>
      </c>
      <c r="D5685" t="str">
        <f>+VLOOKUP(C5685,Param!K:L,2,FALSE)</f>
        <v>GROUPE GM PENINSULA IBERICA, S.A.</v>
      </c>
      <c r="E5685" t="s">
        <v>7818</v>
      </c>
      <c r="F5685" t="s">
        <v>28</v>
      </c>
      <c r="G5685" t="s">
        <v>29</v>
      </c>
      <c r="H5685" s="5">
        <v>10.27</v>
      </c>
      <c r="I5685" s="5">
        <v>10.271000000000001</v>
      </c>
      <c r="J5685" s="5">
        <v>-1.00000000000122E-3</v>
      </c>
      <c r="K5685" s="5">
        <v>10.27</v>
      </c>
      <c r="L5685" s="5">
        <v>0</v>
      </c>
      <c r="M5685" t="str">
        <f>IF(ISERROR(VLOOKUP(A5685,'[1]Ecart validé'!$A:$A,1,FALSE)),Z5685,"Ecart Validé")</f>
        <v>valid</v>
      </c>
      <c r="R5685" t="s">
        <v>30</v>
      </c>
      <c r="X5685"/>
      <c r="Y5685"/>
      <c r="Z5685" t="s">
        <v>31</v>
      </c>
    </row>
    <row r="5686" spans="1:26" x14ac:dyDescent="0.3">
      <c r="A5686" t="s">
        <v>7819</v>
      </c>
      <c r="B5686" t="s">
        <v>7587</v>
      </c>
      <c r="C5686">
        <v>100387</v>
      </c>
      <c r="D5686" t="str">
        <f>+VLOOKUP(C5686,Param!K:L,2,FALSE)</f>
        <v>GROUPE GM PENINSULA IBERICA, S.A.</v>
      </c>
      <c r="E5686" t="s">
        <v>7818</v>
      </c>
      <c r="F5686" t="s">
        <v>33</v>
      </c>
      <c r="G5686" t="s">
        <v>29</v>
      </c>
      <c r="H5686" s="5">
        <v>1.66</v>
      </c>
      <c r="I5686" s="5">
        <v>1.6584000000000001</v>
      </c>
      <c r="J5686" s="5">
        <v>1.5999999999998201E-3</v>
      </c>
      <c r="K5686" s="5">
        <v>1.66</v>
      </c>
      <c r="L5686" s="5">
        <v>0</v>
      </c>
      <c r="M5686" t="str">
        <f>IF(ISERROR(VLOOKUP(A5686,'[1]Ecart validé'!$A:$A,1,FALSE)),Z5686,"Ecart Validé")</f>
        <v>valid</v>
      </c>
      <c r="R5686" t="s">
        <v>30</v>
      </c>
      <c r="X5686"/>
      <c r="Y5686"/>
      <c r="Z5686" t="s">
        <v>31</v>
      </c>
    </row>
    <row r="5687" spans="1:26" x14ac:dyDescent="0.3">
      <c r="A5687" t="s">
        <v>7820</v>
      </c>
      <c r="B5687" t="s">
        <v>7587</v>
      </c>
      <c r="C5687">
        <v>100387</v>
      </c>
      <c r="D5687" t="str">
        <f>+VLOOKUP(C5687,Param!K:L,2,FALSE)</f>
        <v>GROUPE GM PENINSULA IBERICA, S.A.</v>
      </c>
      <c r="E5687" t="s">
        <v>7818</v>
      </c>
      <c r="F5687" t="s">
        <v>35</v>
      </c>
      <c r="G5687" t="s">
        <v>29</v>
      </c>
      <c r="H5687" s="5">
        <v>76.62</v>
      </c>
      <c r="I5687" s="5">
        <v>76.616200000000006</v>
      </c>
      <c r="J5687" s="5">
        <v>3.7999999999982401E-3</v>
      </c>
      <c r="K5687" s="5">
        <v>76.62</v>
      </c>
      <c r="L5687" s="5">
        <v>0</v>
      </c>
      <c r="M5687" t="str">
        <f>IF(ISERROR(VLOOKUP(A5687,'[1]Ecart validé'!$A:$A,1,FALSE)),Z5687,"Ecart Validé")</f>
        <v>valid</v>
      </c>
      <c r="R5687" t="s">
        <v>30</v>
      </c>
      <c r="X5687"/>
      <c r="Y5687"/>
      <c r="Z5687" t="s">
        <v>31</v>
      </c>
    </row>
    <row r="5688" spans="1:26" x14ac:dyDescent="0.3">
      <c r="A5688" t="s">
        <v>7821</v>
      </c>
      <c r="B5688" t="s">
        <v>7587</v>
      </c>
      <c r="C5688">
        <v>100387</v>
      </c>
      <c r="D5688" t="str">
        <f>+VLOOKUP(C5688,Param!K:L,2,FALSE)</f>
        <v>GROUPE GM PENINSULA IBERICA, S.A.</v>
      </c>
      <c r="E5688" t="s">
        <v>7818</v>
      </c>
      <c r="F5688" t="s">
        <v>37</v>
      </c>
      <c r="G5688" t="s">
        <v>29</v>
      </c>
      <c r="H5688" s="5">
        <v>59.929000000000002</v>
      </c>
      <c r="I5688" s="5">
        <v>59.929000000000002</v>
      </c>
      <c r="J5688" s="5">
        <v>0</v>
      </c>
      <c r="K5688" s="5">
        <v>59.929000000000002</v>
      </c>
      <c r="L5688" s="5">
        <v>0</v>
      </c>
      <c r="M5688" t="str">
        <f>IF(ISERROR(VLOOKUP(A5688,'[1]Ecart validé'!$A:$A,1,FALSE)),Z5688,"Ecart Validé")</f>
        <v>valid</v>
      </c>
      <c r="R5688" t="s">
        <v>30</v>
      </c>
      <c r="X5688"/>
      <c r="Y5688"/>
      <c r="Z5688" t="s">
        <v>31</v>
      </c>
    </row>
    <row r="5689" spans="1:26" x14ac:dyDescent="0.3">
      <c r="A5689" t="s">
        <v>7822</v>
      </c>
      <c r="B5689" t="s">
        <v>7587</v>
      </c>
      <c r="C5689">
        <v>100406</v>
      </c>
      <c r="D5689" t="str">
        <f>+VLOOKUP(C5689,Param!K:L,2,FALSE)</f>
        <v>RECLANGOL - RECLAMOS LUMINOSOS DE PORTUGAL, LDA</v>
      </c>
      <c r="E5689" t="s">
        <v>7823</v>
      </c>
      <c r="F5689" t="s">
        <v>28</v>
      </c>
      <c r="G5689" t="s">
        <v>29</v>
      </c>
      <c r="H5689" s="5">
        <v>27.03</v>
      </c>
      <c r="I5689" s="5">
        <v>27.032</v>
      </c>
      <c r="J5689" s="5">
        <v>-1.9999999999988898E-3</v>
      </c>
      <c r="K5689" s="5">
        <v>27.03</v>
      </c>
      <c r="L5689" s="5">
        <v>0</v>
      </c>
      <c r="M5689" t="str">
        <f>IF(ISERROR(VLOOKUP(A5689,'[1]Ecart validé'!$A:$A,1,FALSE)),Z5689,"Ecart Validé")</f>
        <v>valid</v>
      </c>
      <c r="R5689" t="s">
        <v>30</v>
      </c>
      <c r="X5689"/>
      <c r="Y5689"/>
      <c r="Z5689" t="s">
        <v>31</v>
      </c>
    </row>
    <row r="5690" spans="1:26" x14ac:dyDescent="0.3">
      <c r="A5690" t="s">
        <v>7824</v>
      </c>
      <c r="B5690" t="s">
        <v>7587</v>
      </c>
      <c r="C5690">
        <v>100406</v>
      </c>
      <c r="D5690" t="str">
        <f>+VLOOKUP(C5690,Param!K:L,2,FALSE)</f>
        <v>RECLANGOL - RECLAMOS LUMINOSOS DE PORTUGAL, LDA</v>
      </c>
      <c r="E5690" t="s">
        <v>7823</v>
      </c>
      <c r="F5690" t="s">
        <v>35</v>
      </c>
      <c r="G5690" t="s">
        <v>29</v>
      </c>
      <c r="H5690" s="5">
        <v>37.540534999999998</v>
      </c>
      <c r="I5690" s="5">
        <v>37.540500000000002</v>
      </c>
      <c r="J5690" s="5">
        <v>3.4999999996898603E-5</v>
      </c>
      <c r="K5690" s="5">
        <v>37.540534999999998</v>
      </c>
      <c r="L5690" s="5">
        <v>0</v>
      </c>
      <c r="M5690" t="str">
        <f>IF(ISERROR(VLOOKUP(A5690,'[1]Ecart validé'!$A:$A,1,FALSE)),Z5690,"Ecart Validé")</f>
        <v>valid</v>
      </c>
      <c r="R5690" t="s">
        <v>30</v>
      </c>
      <c r="X5690"/>
      <c r="Y5690"/>
      <c r="Z5690" t="s">
        <v>31</v>
      </c>
    </row>
    <row r="5691" spans="1:26" x14ac:dyDescent="0.3">
      <c r="A5691" t="s">
        <v>7825</v>
      </c>
      <c r="B5691" t="s">
        <v>7587</v>
      </c>
      <c r="C5691">
        <v>100406</v>
      </c>
      <c r="D5691" t="str">
        <f>+VLOOKUP(C5691,Param!K:L,2,FALSE)</f>
        <v>RECLANGOL - RECLAMOS LUMINOSOS DE PORTUGAL, LDA</v>
      </c>
      <c r="E5691" t="s">
        <v>7823</v>
      </c>
      <c r="F5691" t="s">
        <v>37</v>
      </c>
      <c r="G5691" t="s">
        <v>29</v>
      </c>
      <c r="H5691" s="5">
        <v>5.33</v>
      </c>
      <c r="I5691" s="5">
        <v>5.3319999999999999</v>
      </c>
      <c r="J5691" s="5">
        <v>-1.9999999999997702E-3</v>
      </c>
      <c r="K5691" s="5">
        <v>5.33</v>
      </c>
      <c r="L5691" s="5">
        <v>0</v>
      </c>
      <c r="M5691" t="str">
        <f>IF(ISERROR(VLOOKUP(A5691,'[1]Ecart validé'!$A:$A,1,FALSE)),Z5691,"Ecart Validé")</f>
        <v>valid</v>
      </c>
      <c r="R5691" t="s">
        <v>30</v>
      </c>
      <c r="X5691"/>
      <c r="Y5691"/>
      <c r="Z5691" t="s">
        <v>31</v>
      </c>
    </row>
    <row r="5692" spans="1:26" x14ac:dyDescent="0.3">
      <c r="A5692" t="s">
        <v>7826</v>
      </c>
      <c r="B5692" t="s">
        <v>7587</v>
      </c>
      <c r="C5692">
        <v>100415</v>
      </c>
      <c r="D5692" t="str">
        <f>+VLOOKUP(C5692,Param!K:L,2,FALSE)</f>
        <v>ASSA ABLOY HOSPITALITY IBERICA, S.L. (SOCIEDAD UNIPERSONAL) SUCURSAL EM PORTUGAL</v>
      </c>
      <c r="E5692" t="s">
        <v>7827</v>
      </c>
      <c r="F5692" t="s">
        <v>28</v>
      </c>
      <c r="G5692" t="s">
        <v>29</v>
      </c>
      <c r="H5692" s="5">
        <v>60.72</v>
      </c>
      <c r="I5692" s="5">
        <v>60.720999999999997</v>
      </c>
      <c r="J5692" s="5">
        <v>-9.9999999999766899E-4</v>
      </c>
      <c r="K5692" s="5">
        <v>60.72</v>
      </c>
      <c r="L5692" s="5">
        <v>0</v>
      </c>
      <c r="M5692" t="str">
        <f>IF(ISERROR(VLOOKUP(A5692,'[1]Ecart validé'!$A:$A,1,FALSE)),Z5692,"Ecart Validé")</f>
        <v>valid</v>
      </c>
      <c r="R5692" t="s">
        <v>30</v>
      </c>
      <c r="X5692"/>
      <c r="Y5692"/>
      <c r="Z5692" t="s">
        <v>31</v>
      </c>
    </row>
    <row r="5693" spans="1:26" x14ac:dyDescent="0.3">
      <c r="A5693" t="s">
        <v>7828</v>
      </c>
      <c r="B5693" t="s">
        <v>7587</v>
      </c>
      <c r="C5693">
        <v>100415</v>
      </c>
      <c r="D5693" t="str">
        <f>+VLOOKUP(C5693,Param!K:L,2,FALSE)</f>
        <v>ASSA ABLOY HOSPITALITY IBERICA, S.L. (SOCIEDAD UNIPERSONAL) SUCURSAL EM PORTUGAL</v>
      </c>
      <c r="E5693" t="s">
        <v>7827</v>
      </c>
      <c r="F5693" t="s">
        <v>33</v>
      </c>
      <c r="G5693" t="s">
        <v>29</v>
      </c>
      <c r="H5693" s="5">
        <v>73.97</v>
      </c>
      <c r="I5693" s="5">
        <v>73.965199999999996</v>
      </c>
      <c r="J5693" s="5">
        <v>4.8000000000030197E-3</v>
      </c>
      <c r="K5693" s="5">
        <v>73.97</v>
      </c>
      <c r="L5693" s="5">
        <v>0</v>
      </c>
      <c r="M5693" t="str">
        <f>IF(ISERROR(VLOOKUP(A5693,'[1]Ecart validé'!$A:$A,1,FALSE)),Z5693,"Ecart Validé")</f>
        <v>valid</v>
      </c>
      <c r="R5693" t="s">
        <v>30</v>
      </c>
      <c r="X5693"/>
      <c r="Y5693"/>
      <c r="Z5693" t="s">
        <v>31</v>
      </c>
    </row>
    <row r="5694" spans="1:26" x14ac:dyDescent="0.3">
      <c r="A5694" t="s">
        <v>7829</v>
      </c>
      <c r="B5694" t="s">
        <v>7587</v>
      </c>
      <c r="C5694">
        <v>100415</v>
      </c>
      <c r="D5694" t="str">
        <f>+VLOOKUP(C5694,Param!K:L,2,FALSE)</f>
        <v>ASSA ABLOY HOSPITALITY IBERICA, S.L. (SOCIEDAD UNIPERSONAL) SUCURSAL EM PORTUGAL</v>
      </c>
      <c r="E5694" t="s">
        <v>7827</v>
      </c>
      <c r="F5694" t="s">
        <v>35</v>
      </c>
      <c r="G5694" t="s">
        <v>29</v>
      </c>
      <c r="H5694" s="5">
        <v>149.18296799999999</v>
      </c>
      <c r="I5694" s="5">
        <v>149.1832</v>
      </c>
      <c r="J5694" s="5">
        <v>-2.3200000001111199E-4</v>
      </c>
      <c r="K5694" s="5">
        <v>149.18296799999999</v>
      </c>
      <c r="L5694" s="5">
        <v>0</v>
      </c>
      <c r="M5694" t="str">
        <f>IF(ISERROR(VLOOKUP(A5694,'[1]Ecart validé'!$A:$A,1,FALSE)),Z5694,"Ecart Validé")</f>
        <v>valid</v>
      </c>
      <c r="R5694" t="s">
        <v>30</v>
      </c>
      <c r="X5694"/>
      <c r="Y5694"/>
      <c r="Z5694" t="s">
        <v>31</v>
      </c>
    </row>
    <row r="5695" spans="1:26" x14ac:dyDescent="0.3">
      <c r="A5695" t="s">
        <v>7830</v>
      </c>
      <c r="B5695" t="s">
        <v>7587</v>
      </c>
      <c r="C5695">
        <v>100424</v>
      </c>
      <c r="D5695" t="str">
        <f>+VLOOKUP(C5695,Param!K:L,2,FALSE)</f>
        <v>A. RODRIGUES &amp; CAETANO, ELECTROMECÂNICA, LDA</v>
      </c>
      <c r="E5695" t="s">
        <v>7831</v>
      </c>
      <c r="F5695" t="s">
        <v>28</v>
      </c>
      <c r="G5695" t="s">
        <v>29</v>
      </c>
      <c r="H5695" s="5">
        <v>83</v>
      </c>
      <c r="I5695" s="5">
        <v>83.004400000000004</v>
      </c>
      <c r="J5695" s="5">
        <v>-4.4000000000039502E-3</v>
      </c>
      <c r="K5695" s="5">
        <v>83</v>
      </c>
      <c r="L5695" s="5">
        <v>0</v>
      </c>
      <c r="M5695" t="str">
        <f>IF(ISERROR(VLOOKUP(A5695,'[1]Ecart validé'!$A:$A,1,FALSE)),Z5695,"Ecart Validé")</f>
        <v>valid</v>
      </c>
      <c r="R5695" t="s">
        <v>30</v>
      </c>
      <c r="X5695"/>
      <c r="Y5695"/>
      <c r="Z5695" t="s">
        <v>31</v>
      </c>
    </row>
    <row r="5696" spans="1:26" x14ac:dyDescent="0.3">
      <c r="A5696" t="s">
        <v>7832</v>
      </c>
      <c r="B5696" t="s">
        <v>7587</v>
      </c>
      <c r="C5696">
        <v>100424</v>
      </c>
      <c r="D5696" t="str">
        <f>+VLOOKUP(C5696,Param!K:L,2,FALSE)</f>
        <v>A. RODRIGUES &amp; CAETANO, ELECTROMECÂNICA, LDA</v>
      </c>
      <c r="E5696" t="s">
        <v>7831</v>
      </c>
      <c r="F5696" t="s">
        <v>33</v>
      </c>
      <c r="G5696" t="s">
        <v>29</v>
      </c>
      <c r="H5696" s="5">
        <v>93.28</v>
      </c>
      <c r="I5696" s="5">
        <v>93.278400000000005</v>
      </c>
      <c r="J5696" s="5">
        <v>1.59999999999627E-3</v>
      </c>
      <c r="K5696" s="5">
        <v>93.28</v>
      </c>
      <c r="L5696" s="5">
        <v>0</v>
      </c>
      <c r="M5696" t="str">
        <f>IF(ISERROR(VLOOKUP(A5696,'[1]Ecart validé'!$A:$A,1,FALSE)),Z5696,"Ecart Validé")</f>
        <v>valid</v>
      </c>
      <c r="R5696" t="s">
        <v>30</v>
      </c>
      <c r="X5696"/>
      <c r="Y5696"/>
      <c r="Z5696" t="s">
        <v>31</v>
      </c>
    </row>
    <row r="5697" spans="1:26" x14ac:dyDescent="0.3">
      <c r="A5697" t="s">
        <v>7833</v>
      </c>
      <c r="B5697" t="s">
        <v>7587</v>
      </c>
      <c r="C5697">
        <v>100424</v>
      </c>
      <c r="D5697" t="str">
        <f>+VLOOKUP(C5697,Param!K:L,2,FALSE)</f>
        <v>A. RODRIGUES &amp; CAETANO, ELECTROMECÂNICA, LDA</v>
      </c>
      <c r="E5697" t="s">
        <v>7831</v>
      </c>
      <c r="F5697" t="s">
        <v>35</v>
      </c>
      <c r="G5697" t="s">
        <v>29</v>
      </c>
      <c r="H5697" s="5">
        <v>10.783659999999999</v>
      </c>
      <c r="I5697" s="5">
        <v>10.7837</v>
      </c>
      <c r="J5697" s="5">
        <v>-4.0000000000262001E-5</v>
      </c>
      <c r="K5697" s="5">
        <v>10.783659999999999</v>
      </c>
      <c r="L5697" s="5">
        <v>0</v>
      </c>
      <c r="M5697" t="str">
        <f>IF(ISERROR(VLOOKUP(A5697,'[1]Ecart validé'!$A:$A,1,FALSE)),Z5697,"Ecart Validé")</f>
        <v>valid</v>
      </c>
      <c r="R5697" t="s">
        <v>30</v>
      </c>
      <c r="X5697"/>
      <c r="Y5697"/>
      <c r="Z5697" t="s">
        <v>31</v>
      </c>
    </row>
    <row r="5698" spans="1:26" x14ac:dyDescent="0.3">
      <c r="A5698" t="s">
        <v>7834</v>
      </c>
      <c r="B5698" t="s">
        <v>7587</v>
      </c>
      <c r="C5698">
        <v>100424</v>
      </c>
      <c r="D5698" t="str">
        <f>+VLOOKUP(C5698,Param!K:L,2,FALSE)</f>
        <v>A. RODRIGUES &amp; CAETANO, ELECTROMECÂNICA, LDA</v>
      </c>
      <c r="E5698" t="s">
        <v>7831</v>
      </c>
      <c r="F5698" t="s">
        <v>37</v>
      </c>
      <c r="G5698" t="s">
        <v>29</v>
      </c>
      <c r="H5698" s="5">
        <v>66.400000000000006</v>
      </c>
      <c r="I5698" s="5">
        <v>66.401899999999998</v>
      </c>
      <c r="J5698" s="5">
        <v>-1.8999999999920101E-3</v>
      </c>
      <c r="K5698" s="5">
        <v>66.400000000000006</v>
      </c>
      <c r="L5698" s="5">
        <v>0</v>
      </c>
      <c r="M5698" t="str">
        <f>IF(ISERROR(VLOOKUP(A5698,'[1]Ecart validé'!$A:$A,1,FALSE)),Z5698,"Ecart Validé")</f>
        <v>valid</v>
      </c>
      <c r="R5698" t="s">
        <v>30</v>
      </c>
      <c r="X5698"/>
      <c r="Y5698"/>
      <c r="Z5698" t="s">
        <v>31</v>
      </c>
    </row>
    <row r="5699" spans="1:26" x14ac:dyDescent="0.3">
      <c r="A5699" t="s">
        <v>7835</v>
      </c>
      <c r="B5699" t="s">
        <v>7587</v>
      </c>
      <c r="C5699">
        <v>100427</v>
      </c>
      <c r="D5699" t="str">
        <f>+VLOOKUP(C5699,Param!K:L,2,FALSE)</f>
        <v>AGRO PLANTAS - FLORICULTURA, SILVICULTURA E AGRO-PECUÁRIA, LDA</v>
      </c>
      <c r="E5699" t="s">
        <v>7836</v>
      </c>
      <c r="F5699" t="s">
        <v>28</v>
      </c>
      <c r="G5699" t="s">
        <v>29</v>
      </c>
      <c r="H5699" s="5">
        <v>169.73</v>
      </c>
      <c r="I5699" s="5">
        <v>169.72800000000001</v>
      </c>
      <c r="J5699" s="5">
        <v>1.9999999999811202E-3</v>
      </c>
      <c r="K5699" s="5">
        <v>169.73</v>
      </c>
      <c r="L5699" s="5">
        <v>0</v>
      </c>
      <c r="M5699" t="str">
        <f>IF(ISERROR(VLOOKUP(A5699,'[1]Ecart validé'!$A:$A,1,FALSE)),Z5699,"Ecart Validé")</f>
        <v>valid</v>
      </c>
      <c r="R5699" t="s">
        <v>30</v>
      </c>
      <c r="X5699"/>
      <c r="Y5699"/>
      <c r="Z5699" t="s">
        <v>31</v>
      </c>
    </row>
    <row r="5700" spans="1:26" x14ac:dyDescent="0.3">
      <c r="A5700" t="s">
        <v>7837</v>
      </c>
      <c r="B5700" t="s">
        <v>7587</v>
      </c>
      <c r="C5700">
        <v>100427</v>
      </c>
      <c r="D5700" t="str">
        <f>+VLOOKUP(C5700,Param!K:L,2,FALSE)</f>
        <v>AGRO PLANTAS - FLORICULTURA, SILVICULTURA E AGRO-PECUÁRIA, LDA</v>
      </c>
      <c r="E5700" t="s">
        <v>7836</v>
      </c>
      <c r="F5700" t="s">
        <v>33</v>
      </c>
      <c r="G5700" t="s">
        <v>29</v>
      </c>
      <c r="H5700" s="5">
        <v>124.38</v>
      </c>
      <c r="I5700" s="5">
        <v>124.3788</v>
      </c>
      <c r="J5700" s="5">
        <v>1.1999999999972001E-3</v>
      </c>
      <c r="K5700" s="5">
        <v>124.38</v>
      </c>
      <c r="L5700" s="5">
        <v>0</v>
      </c>
      <c r="M5700" t="str">
        <f>IF(ISERROR(VLOOKUP(A5700,'[1]Ecart validé'!$A:$A,1,FALSE)),Z5700,"Ecart Validé")</f>
        <v>valid</v>
      </c>
      <c r="R5700" t="s">
        <v>30</v>
      </c>
      <c r="X5700"/>
      <c r="Y5700"/>
      <c r="Z5700" t="s">
        <v>31</v>
      </c>
    </row>
    <row r="5701" spans="1:26" x14ac:dyDescent="0.3">
      <c r="A5701" t="s">
        <v>7838</v>
      </c>
      <c r="B5701" t="s">
        <v>7587</v>
      </c>
      <c r="C5701">
        <v>100427</v>
      </c>
      <c r="D5701" t="str">
        <f>+VLOOKUP(C5701,Param!K:L,2,FALSE)</f>
        <v>AGRO PLANTAS - FLORICULTURA, SILVICULTURA E AGRO-PECUÁRIA, LDA</v>
      </c>
      <c r="E5701" t="s">
        <v>7836</v>
      </c>
      <c r="F5701" t="s">
        <v>35</v>
      </c>
      <c r="G5701" t="s">
        <v>29</v>
      </c>
      <c r="H5701" s="5">
        <v>101.43899999999999</v>
      </c>
      <c r="I5701" s="5">
        <v>101.43899999999999</v>
      </c>
      <c r="J5701" s="5">
        <v>0</v>
      </c>
      <c r="K5701" s="5">
        <v>101.43899999999999</v>
      </c>
      <c r="L5701" s="5">
        <v>0</v>
      </c>
      <c r="M5701" t="str">
        <f>IF(ISERROR(VLOOKUP(A5701,'[1]Ecart validé'!$A:$A,1,FALSE)),Z5701,"Ecart Validé")</f>
        <v>valid</v>
      </c>
      <c r="R5701" t="s">
        <v>30</v>
      </c>
      <c r="X5701"/>
      <c r="Y5701"/>
      <c r="Z5701" t="s">
        <v>31</v>
      </c>
    </row>
    <row r="5702" spans="1:26" x14ac:dyDescent="0.3">
      <c r="A5702" t="s">
        <v>7839</v>
      </c>
      <c r="B5702" t="s">
        <v>7587</v>
      </c>
      <c r="C5702">
        <v>100427</v>
      </c>
      <c r="D5702" t="str">
        <f>+VLOOKUP(C5702,Param!K:L,2,FALSE)</f>
        <v>AGRO PLANTAS - FLORICULTURA, SILVICULTURA E AGRO-PECUÁRIA, LDA</v>
      </c>
      <c r="E5702" t="s">
        <v>7836</v>
      </c>
      <c r="F5702" t="s">
        <v>37</v>
      </c>
      <c r="G5702" t="s">
        <v>29</v>
      </c>
      <c r="H5702" s="5">
        <v>108.511</v>
      </c>
      <c r="I5702" s="5">
        <v>108.511</v>
      </c>
      <c r="J5702" s="5">
        <v>0</v>
      </c>
      <c r="K5702" s="5">
        <v>108.511</v>
      </c>
      <c r="L5702" s="5">
        <v>0</v>
      </c>
      <c r="M5702" t="str">
        <f>IF(ISERROR(VLOOKUP(A5702,'[1]Ecart validé'!$A:$A,1,FALSE)),Z5702,"Ecart Validé")</f>
        <v>valid</v>
      </c>
      <c r="R5702" t="s">
        <v>30</v>
      </c>
      <c r="X5702"/>
      <c r="Y5702"/>
      <c r="Z5702" t="s">
        <v>31</v>
      </c>
    </row>
    <row r="5703" spans="1:26" x14ac:dyDescent="0.3">
      <c r="A5703" t="s">
        <v>7840</v>
      </c>
      <c r="B5703" t="s">
        <v>7587</v>
      </c>
      <c r="C5703">
        <v>100437</v>
      </c>
      <c r="D5703" t="str">
        <f>+VLOOKUP(C5703,Param!K:L,2,FALSE)</f>
        <v>SIEMENS, S.A.</v>
      </c>
      <c r="E5703" t="s">
        <v>7841</v>
      </c>
      <c r="F5703" t="s">
        <v>28</v>
      </c>
      <c r="G5703" t="s">
        <v>29</v>
      </c>
      <c r="H5703" s="5">
        <v>3.3</v>
      </c>
      <c r="I5703" s="5">
        <v>3.2982999999999998</v>
      </c>
      <c r="J5703" s="5">
        <v>1.70000000000003E-3</v>
      </c>
      <c r="K5703" s="5">
        <v>3.3</v>
      </c>
      <c r="L5703" s="5">
        <v>0</v>
      </c>
      <c r="M5703" t="str">
        <f>IF(ISERROR(VLOOKUP(A5703,'[1]Ecart validé'!$A:$A,1,FALSE)),Z5703,"Ecart Validé")</f>
        <v>valid</v>
      </c>
      <c r="R5703" t="s">
        <v>30</v>
      </c>
      <c r="X5703"/>
      <c r="Y5703"/>
      <c r="Z5703" t="s">
        <v>31</v>
      </c>
    </row>
    <row r="5704" spans="1:26" x14ac:dyDescent="0.3">
      <c r="A5704" t="s">
        <v>7842</v>
      </c>
      <c r="B5704" t="s">
        <v>7587</v>
      </c>
      <c r="C5704">
        <v>100437</v>
      </c>
      <c r="D5704" t="str">
        <f>+VLOOKUP(C5704,Param!K:L,2,FALSE)</f>
        <v>SIEMENS, S.A.</v>
      </c>
      <c r="E5704" t="s">
        <v>7841</v>
      </c>
      <c r="F5704" t="s">
        <v>33</v>
      </c>
      <c r="G5704" t="s">
        <v>29</v>
      </c>
      <c r="H5704" s="5">
        <v>191.64</v>
      </c>
      <c r="I5704" s="5">
        <v>191.6353</v>
      </c>
      <c r="J5704" s="5">
        <v>4.6999999999854901E-3</v>
      </c>
      <c r="K5704" s="5">
        <v>191.64</v>
      </c>
      <c r="L5704" s="5">
        <v>0</v>
      </c>
      <c r="M5704" t="str">
        <f>IF(ISERROR(VLOOKUP(A5704,'[1]Ecart validé'!$A:$A,1,FALSE)),Z5704,"Ecart Validé")</f>
        <v>valid</v>
      </c>
      <c r="R5704" t="s">
        <v>30</v>
      </c>
      <c r="X5704"/>
      <c r="Y5704"/>
      <c r="Z5704" t="s">
        <v>31</v>
      </c>
    </row>
    <row r="5705" spans="1:26" x14ac:dyDescent="0.3">
      <c r="A5705" t="s">
        <v>7843</v>
      </c>
      <c r="B5705" t="s">
        <v>7587</v>
      </c>
      <c r="C5705">
        <v>100437</v>
      </c>
      <c r="D5705" t="str">
        <f>+VLOOKUP(C5705,Param!K:L,2,FALSE)</f>
        <v>SIEMENS, S.A.</v>
      </c>
      <c r="E5705" t="s">
        <v>7841</v>
      </c>
      <c r="F5705" t="s">
        <v>35</v>
      </c>
      <c r="G5705" t="s">
        <v>29</v>
      </c>
      <c r="H5705" s="5">
        <v>15.375007999999999</v>
      </c>
      <c r="I5705" s="5">
        <v>15.375</v>
      </c>
      <c r="J5705" s="5">
        <v>7.9999999993418601E-6</v>
      </c>
      <c r="K5705" s="5">
        <v>15.375007999999999</v>
      </c>
      <c r="L5705" s="5">
        <v>0</v>
      </c>
      <c r="M5705" t="str">
        <f>IF(ISERROR(VLOOKUP(A5705,'[1]Ecart validé'!$A:$A,1,FALSE)),Z5705,"Ecart Validé")</f>
        <v>valid</v>
      </c>
      <c r="R5705" t="s">
        <v>30</v>
      </c>
      <c r="X5705"/>
      <c r="Y5705"/>
      <c r="Z5705" t="s">
        <v>31</v>
      </c>
    </row>
    <row r="5706" spans="1:26" x14ac:dyDescent="0.3">
      <c r="A5706" t="s">
        <v>7844</v>
      </c>
      <c r="B5706" t="s">
        <v>7587</v>
      </c>
      <c r="C5706">
        <v>100437</v>
      </c>
      <c r="D5706" t="str">
        <f>+VLOOKUP(C5706,Param!K:L,2,FALSE)</f>
        <v>SIEMENS, S.A.</v>
      </c>
      <c r="E5706" t="s">
        <v>7841</v>
      </c>
      <c r="F5706" t="s">
        <v>37</v>
      </c>
      <c r="G5706" t="s">
        <v>29</v>
      </c>
      <c r="H5706" s="5">
        <v>7.2911999999999999</v>
      </c>
      <c r="I5706" s="5">
        <v>7.2911999999999999</v>
      </c>
      <c r="J5706" s="5">
        <v>0</v>
      </c>
      <c r="K5706" s="5">
        <v>7.2911999999999999</v>
      </c>
      <c r="L5706" s="5">
        <v>0</v>
      </c>
      <c r="M5706" t="str">
        <f>IF(ISERROR(VLOOKUP(A5706,'[1]Ecart validé'!$A:$A,1,FALSE)),Z5706,"Ecart Validé")</f>
        <v>valid</v>
      </c>
      <c r="R5706" t="s">
        <v>30</v>
      </c>
      <c r="X5706"/>
      <c r="Y5706"/>
      <c r="Z5706" t="s">
        <v>31</v>
      </c>
    </row>
    <row r="5707" spans="1:26" x14ac:dyDescent="0.3">
      <c r="A5707" t="s">
        <v>7845</v>
      </c>
      <c r="B5707" t="s">
        <v>7587</v>
      </c>
      <c r="C5707">
        <v>100449</v>
      </c>
      <c r="D5707" t="str">
        <f>+VLOOKUP(C5707,Param!K:L,2,FALSE)</f>
        <v>TURBOMAR ENERGIA - EQUIPAMENTOS DE PRODUÇÃO E SERVIÇOS DE ASSISTÊNCIA, LDA</v>
      </c>
      <c r="E5707" t="s">
        <v>7846</v>
      </c>
      <c r="F5707" t="s">
        <v>28</v>
      </c>
      <c r="G5707" t="s">
        <v>29</v>
      </c>
      <c r="H5707" s="5">
        <v>11.35</v>
      </c>
      <c r="I5707" s="5">
        <v>11.35</v>
      </c>
      <c r="J5707" s="5">
        <v>0</v>
      </c>
      <c r="K5707" s="5">
        <v>11.35</v>
      </c>
      <c r="L5707" s="5">
        <v>0</v>
      </c>
      <c r="M5707" t="str">
        <f>IF(ISERROR(VLOOKUP(A5707,'[1]Ecart validé'!$A:$A,1,FALSE)),Z5707,"Ecart Validé")</f>
        <v>valid</v>
      </c>
      <c r="R5707" t="s">
        <v>30</v>
      </c>
      <c r="X5707"/>
      <c r="Y5707"/>
      <c r="Z5707" t="s">
        <v>31</v>
      </c>
    </row>
    <row r="5708" spans="1:26" x14ac:dyDescent="0.3">
      <c r="A5708" t="s">
        <v>7847</v>
      </c>
      <c r="B5708" t="s">
        <v>7587</v>
      </c>
      <c r="C5708">
        <v>100449</v>
      </c>
      <c r="D5708" t="str">
        <f>+VLOOKUP(C5708,Param!K:L,2,FALSE)</f>
        <v>TURBOMAR ENERGIA - EQUIPAMENTOS DE PRODUÇÃO E SERVIÇOS DE ASSISTÊNCIA, LDA</v>
      </c>
      <c r="E5708" t="s">
        <v>7846</v>
      </c>
      <c r="F5708" t="s">
        <v>33</v>
      </c>
      <c r="G5708" t="s">
        <v>29</v>
      </c>
      <c r="H5708" s="5">
        <v>3.43</v>
      </c>
      <c r="I5708" s="5">
        <v>3.4253</v>
      </c>
      <c r="J5708" s="5">
        <v>4.7000000000001398E-3</v>
      </c>
      <c r="K5708" s="5">
        <v>3.43</v>
      </c>
      <c r="L5708" s="5">
        <v>0</v>
      </c>
      <c r="M5708" t="str">
        <f>IF(ISERROR(VLOOKUP(A5708,'[1]Ecart validé'!$A:$A,1,FALSE)),Z5708,"Ecart Validé")</f>
        <v>valid</v>
      </c>
      <c r="R5708" t="s">
        <v>30</v>
      </c>
      <c r="X5708"/>
      <c r="Y5708"/>
      <c r="Z5708" t="s">
        <v>31</v>
      </c>
    </row>
    <row r="5709" spans="1:26" x14ac:dyDescent="0.3">
      <c r="A5709" t="s">
        <v>7848</v>
      </c>
      <c r="B5709" t="s">
        <v>7587</v>
      </c>
      <c r="C5709">
        <v>100449</v>
      </c>
      <c r="D5709" t="str">
        <f>+VLOOKUP(C5709,Param!K:L,2,FALSE)</f>
        <v>TURBOMAR ENERGIA - EQUIPAMENTOS DE PRODUÇÃO E SERVIÇOS DE ASSISTÊNCIA, LDA</v>
      </c>
      <c r="E5709" t="s">
        <v>7846</v>
      </c>
      <c r="F5709" t="s">
        <v>35</v>
      </c>
      <c r="G5709" t="s">
        <v>29</v>
      </c>
      <c r="H5709" s="5">
        <v>5.4497999999999998</v>
      </c>
      <c r="I5709" s="5">
        <v>5.4497999999999998</v>
      </c>
      <c r="J5709" s="5">
        <v>0</v>
      </c>
      <c r="K5709" s="5">
        <v>5.4497999999999998</v>
      </c>
      <c r="L5709" s="5">
        <v>0</v>
      </c>
      <c r="M5709" t="str">
        <f>IF(ISERROR(VLOOKUP(A5709,'[1]Ecart validé'!$A:$A,1,FALSE)),Z5709,"Ecart Validé")</f>
        <v>valid</v>
      </c>
      <c r="R5709" t="s">
        <v>30</v>
      </c>
      <c r="X5709"/>
      <c r="Y5709"/>
      <c r="Z5709" t="s">
        <v>31</v>
      </c>
    </row>
    <row r="5710" spans="1:26" x14ac:dyDescent="0.3">
      <c r="A5710" t="s">
        <v>7849</v>
      </c>
      <c r="B5710" t="s">
        <v>7587</v>
      </c>
      <c r="C5710">
        <v>100449</v>
      </c>
      <c r="D5710" t="str">
        <f>+VLOOKUP(C5710,Param!K:L,2,FALSE)</f>
        <v>TURBOMAR ENERGIA - EQUIPAMENTOS DE PRODUÇÃO E SERVIÇOS DE ASSISTÊNCIA, LDA</v>
      </c>
      <c r="E5710" t="s">
        <v>7846</v>
      </c>
      <c r="F5710" t="s">
        <v>37</v>
      </c>
      <c r="G5710" t="s">
        <v>29</v>
      </c>
      <c r="H5710" s="5">
        <v>10.86</v>
      </c>
      <c r="I5710" s="5">
        <v>10.863200000000001</v>
      </c>
      <c r="J5710" s="5">
        <v>-3.20000000000142E-3</v>
      </c>
      <c r="K5710" s="5">
        <v>10.86</v>
      </c>
      <c r="L5710" s="5">
        <v>0</v>
      </c>
      <c r="M5710" t="str">
        <f>IF(ISERROR(VLOOKUP(A5710,'[1]Ecart validé'!$A:$A,1,FALSE)),Z5710,"Ecart Validé")</f>
        <v>valid</v>
      </c>
      <c r="R5710" t="s">
        <v>30</v>
      </c>
      <c r="X5710"/>
      <c r="Y5710"/>
      <c r="Z5710" t="s">
        <v>31</v>
      </c>
    </row>
    <row r="5711" spans="1:26" x14ac:dyDescent="0.3">
      <c r="A5711" t="s">
        <v>7850</v>
      </c>
      <c r="B5711" t="s">
        <v>7587</v>
      </c>
      <c r="C5711">
        <v>100459</v>
      </c>
      <c r="D5711" t="str">
        <f>+VLOOKUP(C5711,Param!K:L,2,FALSE)</f>
        <v>WURTH (PORTUGAL) - TÉCNICA DE MONTAGEM, LDA</v>
      </c>
      <c r="E5711" t="s">
        <v>7851</v>
      </c>
      <c r="F5711" t="s">
        <v>28</v>
      </c>
      <c r="G5711" t="s">
        <v>29</v>
      </c>
      <c r="H5711" s="5">
        <v>0.9</v>
      </c>
      <c r="I5711" s="5">
        <v>0.90100000000000002</v>
      </c>
      <c r="J5711" s="5">
        <v>-1E-3</v>
      </c>
      <c r="K5711" s="5">
        <v>0.9</v>
      </c>
      <c r="L5711" s="5">
        <v>0</v>
      </c>
      <c r="M5711" t="str">
        <f>IF(ISERROR(VLOOKUP(A5711,'[1]Ecart validé'!$A:$A,1,FALSE)),Z5711,"Ecart Validé")</f>
        <v>valid</v>
      </c>
      <c r="R5711" t="s">
        <v>30</v>
      </c>
      <c r="X5711"/>
      <c r="Y5711"/>
      <c r="Z5711" t="s">
        <v>31</v>
      </c>
    </row>
    <row r="5712" spans="1:26" x14ac:dyDescent="0.3">
      <c r="A5712" t="s">
        <v>7852</v>
      </c>
      <c r="B5712" t="s">
        <v>7587</v>
      </c>
      <c r="C5712">
        <v>100459</v>
      </c>
      <c r="D5712" t="str">
        <f>+VLOOKUP(C5712,Param!K:L,2,FALSE)</f>
        <v>WURTH (PORTUGAL) - TÉCNICA DE MONTAGEM, LDA</v>
      </c>
      <c r="E5712" t="s">
        <v>7851</v>
      </c>
      <c r="F5712" t="s">
        <v>33</v>
      </c>
      <c r="G5712" t="s">
        <v>29</v>
      </c>
      <c r="H5712" s="5">
        <v>6.77</v>
      </c>
      <c r="I5712" s="5">
        <v>6.7655000000000003</v>
      </c>
      <c r="J5712" s="5">
        <v>4.4999999999992797E-3</v>
      </c>
      <c r="K5712" s="5">
        <v>6.77</v>
      </c>
      <c r="L5712" s="5">
        <v>0</v>
      </c>
      <c r="M5712" t="str">
        <f>IF(ISERROR(VLOOKUP(A5712,'[1]Ecart validé'!$A:$A,1,FALSE)),Z5712,"Ecart Validé")</f>
        <v>valid</v>
      </c>
      <c r="R5712" t="s">
        <v>30</v>
      </c>
      <c r="X5712"/>
      <c r="Y5712"/>
      <c r="Z5712" t="s">
        <v>31</v>
      </c>
    </row>
    <row r="5713" spans="1:26" x14ac:dyDescent="0.3">
      <c r="A5713" t="s">
        <v>7853</v>
      </c>
      <c r="B5713" t="s">
        <v>7587</v>
      </c>
      <c r="C5713">
        <v>100459</v>
      </c>
      <c r="D5713" t="str">
        <f>+VLOOKUP(C5713,Param!K:L,2,FALSE)</f>
        <v>WURTH (PORTUGAL) - TÉCNICA DE MONTAGEM, LDA</v>
      </c>
      <c r="E5713" t="s">
        <v>7851</v>
      </c>
      <c r="F5713" t="s">
        <v>35</v>
      </c>
      <c r="G5713" t="s">
        <v>29</v>
      </c>
      <c r="H5713" s="5">
        <v>25.917249999999999</v>
      </c>
      <c r="I5713" s="5">
        <v>25.921700000000001</v>
      </c>
      <c r="J5713" s="5">
        <v>-4.4500000000020599E-3</v>
      </c>
      <c r="K5713" s="5">
        <v>25.917249999999999</v>
      </c>
      <c r="L5713" s="5">
        <v>0</v>
      </c>
      <c r="M5713" t="str">
        <f>IF(ISERROR(VLOOKUP(A5713,'[1]Ecart validé'!$A:$A,1,FALSE)),Z5713,"Ecart Validé")</f>
        <v>valid</v>
      </c>
      <c r="R5713" t="s">
        <v>30</v>
      </c>
      <c r="X5713"/>
      <c r="Y5713"/>
      <c r="Z5713" t="s">
        <v>31</v>
      </c>
    </row>
    <row r="5714" spans="1:26" x14ac:dyDescent="0.3">
      <c r="A5714" t="s">
        <v>7854</v>
      </c>
      <c r="B5714" t="s">
        <v>7587</v>
      </c>
      <c r="C5714">
        <v>100459</v>
      </c>
      <c r="D5714" t="str">
        <f>+VLOOKUP(C5714,Param!K:L,2,FALSE)</f>
        <v>WURTH (PORTUGAL) - TÉCNICA DE MONTAGEM, LDA</v>
      </c>
      <c r="E5714" t="s">
        <v>7851</v>
      </c>
      <c r="F5714" t="s">
        <v>37</v>
      </c>
      <c r="G5714" t="s">
        <v>29</v>
      </c>
      <c r="H5714" s="5">
        <v>7.8272000000000004</v>
      </c>
      <c r="I5714" s="5">
        <v>7.8272000000000004</v>
      </c>
      <c r="J5714" s="5">
        <v>0</v>
      </c>
      <c r="K5714" s="5">
        <v>7.8272000000000004</v>
      </c>
      <c r="L5714" s="5">
        <v>0</v>
      </c>
      <c r="M5714" t="str">
        <f>IF(ISERROR(VLOOKUP(A5714,'[1]Ecart validé'!$A:$A,1,FALSE)),Z5714,"Ecart Validé")</f>
        <v>valid</v>
      </c>
      <c r="R5714" t="s">
        <v>30</v>
      </c>
      <c r="X5714"/>
      <c r="Y5714"/>
      <c r="Z5714" t="s">
        <v>31</v>
      </c>
    </row>
    <row r="5715" spans="1:26" x14ac:dyDescent="0.3">
      <c r="A5715" t="s">
        <v>7855</v>
      </c>
      <c r="B5715" t="s">
        <v>7587</v>
      </c>
      <c r="C5715">
        <v>100464</v>
      </c>
      <c r="D5715" t="str">
        <f>+VLOOKUP(C5715,Param!K:L,2,FALSE)</f>
        <v>NORDMANN PORTUGAL, S.A.</v>
      </c>
      <c r="E5715" t="s">
        <v>7856</v>
      </c>
      <c r="F5715" t="s">
        <v>28</v>
      </c>
      <c r="G5715" t="s">
        <v>29</v>
      </c>
      <c r="H5715" s="5">
        <v>59.32</v>
      </c>
      <c r="I5715" s="5">
        <v>59.322899999999997</v>
      </c>
      <c r="J5715" s="5">
        <v>-2.8999999999967901E-3</v>
      </c>
      <c r="K5715" s="5">
        <v>59.32</v>
      </c>
      <c r="L5715" s="5">
        <v>0</v>
      </c>
      <c r="M5715" t="str">
        <f>IF(ISERROR(VLOOKUP(A5715,'[1]Ecart validé'!$A:$A,1,FALSE)),Z5715,"Ecart Validé")</f>
        <v>valid</v>
      </c>
      <c r="R5715" t="s">
        <v>30</v>
      </c>
      <c r="X5715"/>
      <c r="Y5715"/>
      <c r="Z5715" t="s">
        <v>31</v>
      </c>
    </row>
    <row r="5716" spans="1:26" x14ac:dyDescent="0.3">
      <c r="A5716" t="s">
        <v>7857</v>
      </c>
      <c r="B5716" t="s">
        <v>7587</v>
      </c>
      <c r="C5716">
        <v>100464</v>
      </c>
      <c r="D5716" t="str">
        <f>+VLOOKUP(C5716,Param!K:L,2,FALSE)</f>
        <v>NORDMANN PORTUGAL, S.A.</v>
      </c>
      <c r="E5716" t="s">
        <v>7856</v>
      </c>
      <c r="F5716" t="s">
        <v>35</v>
      </c>
      <c r="G5716" t="s">
        <v>29</v>
      </c>
      <c r="H5716" s="5">
        <v>5.3711639999999896</v>
      </c>
      <c r="I5716" s="5">
        <v>5.3666999999999998</v>
      </c>
      <c r="J5716" s="5">
        <v>4.4639999999995699E-3</v>
      </c>
      <c r="K5716" s="5">
        <v>5.3711639999999896</v>
      </c>
      <c r="L5716" s="5">
        <v>0</v>
      </c>
      <c r="M5716" t="str">
        <f>IF(ISERROR(VLOOKUP(A5716,'[1]Ecart validé'!$A:$A,1,FALSE)),Z5716,"Ecart Validé")</f>
        <v>valid</v>
      </c>
      <c r="R5716" t="s">
        <v>30</v>
      </c>
      <c r="X5716"/>
      <c r="Y5716"/>
      <c r="Z5716" t="s">
        <v>31</v>
      </c>
    </row>
    <row r="5717" spans="1:26" x14ac:dyDescent="0.3">
      <c r="A5717" t="s">
        <v>7858</v>
      </c>
      <c r="B5717" t="s">
        <v>7587</v>
      </c>
      <c r="C5717">
        <v>100464</v>
      </c>
      <c r="D5717" t="str">
        <f>+VLOOKUP(C5717,Param!K:L,2,FALSE)</f>
        <v>NORDMANN PORTUGAL, S.A.</v>
      </c>
      <c r="E5717" t="s">
        <v>7856</v>
      </c>
      <c r="F5717" t="s">
        <v>37</v>
      </c>
      <c r="G5717" t="s">
        <v>29</v>
      </c>
      <c r="H5717" s="5">
        <v>4.5270000000000001</v>
      </c>
      <c r="I5717" s="5">
        <v>4.5270000000000001</v>
      </c>
      <c r="J5717" s="5">
        <v>0</v>
      </c>
      <c r="K5717" s="5">
        <v>4.5270000000000001</v>
      </c>
      <c r="L5717" s="5">
        <v>0</v>
      </c>
      <c r="M5717" t="str">
        <f>IF(ISERROR(VLOOKUP(A5717,'[1]Ecart validé'!$A:$A,1,FALSE)),Z5717,"Ecart Validé")</f>
        <v>valid</v>
      </c>
      <c r="R5717" t="s">
        <v>30</v>
      </c>
      <c r="X5717"/>
      <c r="Y5717"/>
      <c r="Z5717" t="s">
        <v>31</v>
      </c>
    </row>
    <row r="5718" spans="1:26" x14ac:dyDescent="0.3">
      <c r="A5718" t="s">
        <v>7859</v>
      </c>
      <c r="B5718" t="s">
        <v>7587</v>
      </c>
      <c r="C5718">
        <v>100465</v>
      </c>
      <c r="D5718" t="str">
        <f>+VLOOKUP(C5718,Param!K:L,2,FALSE)</f>
        <v>WARPCOM SERVICES, S.A. (antes DIMENSION DATA PORTUGAL, S.A.)</v>
      </c>
      <c r="E5718" t="s">
        <v>7860</v>
      </c>
      <c r="F5718" t="s">
        <v>28</v>
      </c>
      <c r="G5718" t="s">
        <v>29</v>
      </c>
      <c r="H5718" s="5">
        <v>768.22</v>
      </c>
      <c r="I5718" s="5">
        <v>768.21709999999996</v>
      </c>
      <c r="J5718" s="5">
        <v>2.9000000000678401E-3</v>
      </c>
      <c r="K5718" s="5">
        <v>768.22</v>
      </c>
      <c r="L5718" s="5">
        <v>0</v>
      </c>
      <c r="M5718" t="str">
        <f>IF(ISERROR(VLOOKUP(A5718,'[1]Ecart validé'!$A:$A,1,FALSE)),Z5718,"Ecart Validé")</f>
        <v>valid</v>
      </c>
      <c r="R5718" t="s">
        <v>30</v>
      </c>
      <c r="X5718"/>
      <c r="Y5718"/>
      <c r="Z5718" t="s">
        <v>31</v>
      </c>
    </row>
    <row r="5719" spans="1:26" x14ac:dyDescent="0.3">
      <c r="A5719" t="s">
        <v>7861</v>
      </c>
      <c r="B5719" t="s">
        <v>7587</v>
      </c>
      <c r="C5719">
        <v>100465</v>
      </c>
      <c r="D5719" t="str">
        <f>+VLOOKUP(C5719,Param!K:L,2,FALSE)</f>
        <v>WARPCOM SERVICES, S.A. (antes DIMENSION DATA PORTUGAL, S.A.)</v>
      </c>
      <c r="E5719" t="s">
        <v>7860</v>
      </c>
      <c r="F5719" t="s">
        <v>35</v>
      </c>
      <c r="G5719" t="s">
        <v>29</v>
      </c>
      <c r="H5719" s="5">
        <v>4.2755000000000001</v>
      </c>
      <c r="I5719" s="5">
        <v>4.2755000000000001</v>
      </c>
      <c r="J5719" s="5">
        <v>0</v>
      </c>
      <c r="K5719" s="5">
        <v>4.2755000000000001</v>
      </c>
      <c r="L5719" s="5">
        <v>0</v>
      </c>
      <c r="M5719" t="str">
        <f>IF(ISERROR(VLOOKUP(A5719,'[1]Ecart validé'!$A:$A,1,FALSE)),Z5719,"Ecart Validé")</f>
        <v>valid</v>
      </c>
      <c r="R5719" t="s">
        <v>30</v>
      </c>
      <c r="X5719"/>
      <c r="Y5719"/>
      <c r="Z5719" t="s">
        <v>31</v>
      </c>
    </row>
    <row r="5720" spans="1:26" x14ac:dyDescent="0.3">
      <c r="A5720" t="s">
        <v>7862</v>
      </c>
      <c r="B5720" t="s">
        <v>7587</v>
      </c>
      <c r="C5720">
        <v>100465</v>
      </c>
      <c r="D5720" t="str">
        <f>+VLOOKUP(C5720,Param!K:L,2,FALSE)</f>
        <v>WARPCOM SERVICES, S.A. (antes DIMENSION DATA PORTUGAL, S.A.)</v>
      </c>
      <c r="E5720" t="s">
        <v>7860</v>
      </c>
      <c r="F5720" t="s">
        <v>37</v>
      </c>
      <c r="G5720" t="s">
        <v>29</v>
      </c>
      <c r="H5720" s="5">
        <v>1.3581000000000001</v>
      </c>
      <c r="I5720" s="5">
        <v>1.3581000000000001</v>
      </c>
      <c r="J5720" s="5">
        <v>0</v>
      </c>
      <c r="K5720" s="5">
        <v>1.3581000000000001</v>
      </c>
      <c r="L5720" s="5">
        <v>0</v>
      </c>
      <c r="M5720" t="str">
        <f>IF(ISERROR(VLOOKUP(A5720,'[1]Ecart validé'!$A:$A,1,FALSE)),Z5720,"Ecart Validé")</f>
        <v>valid</v>
      </c>
      <c r="R5720" t="s">
        <v>30</v>
      </c>
      <c r="X5720"/>
      <c r="Y5720"/>
      <c r="Z5720" t="s">
        <v>31</v>
      </c>
    </row>
    <row r="5721" spans="1:26" x14ac:dyDescent="0.3">
      <c r="A5721" t="s">
        <v>7863</v>
      </c>
      <c r="B5721" t="s">
        <v>7587</v>
      </c>
      <c r="C5721">
        <v>100497</v>
      </c>
      <c r="D5721" t="str">
        <f>+VLOOKUP(C5721,Param!K:L,2,FALSE)</f>
        <v>NOBRE ALIMENTAÇÃO, LDA</v>
      </c>
      <c r="E5721" t="s">
        <v>7864</v>
      </c>
      <c r="F5721" t="s">
        <v>28</v>
      </c>
      <c r="G5721" t="s">
        <v>29</v>
      </c>
      <c r="H5721" s="5">
        <v>1007</v>
      </c>
      <c r="I5721" s="5">
        <v>1006.9994</v>
      </c>
      <c r="J5721" s="5">
        <v>5.9999999996307397E-4</v>
      </c>
      <c r="K5721" s="5">
        <v>1007</v>
      </c>
      <c r="L5721" s="5">
        <v>0</v>
      </c>
      <c r="M5721" t="str">
        <f>IF(ISERROR(VLOOKUP(A5721,'[1]Ecart validé'!$A:$A,1,FALSE)),Z5721,"Ecart Validé")</f>
        <v>valid</v>
      </c>
      <c r="R5721" t="s">
        <v>30</v>
      </c>
      <c r="X5721"/>
      <c r="Y5721"/>
      <c r="Z5721" t="s">
        <v>31</v>
      </c>
    </row>
    <row r="5722" spans="1:26" x14ac:dyDescent="0.3">
      <c r="A5722" t="s">
        <v>7865</v>
      </c>
      <c r="B5722" t="s">
        <v>7587</v>
      </c>
      <c r="C5722">
        <v>100497</v>
      </c>
      <c r="D5722" t="str">
        <f>+VLOOKUP(C5722,Param!K:L,2,FALSE)</f>
        <v>NOBRE ALIMENTAÇÃO, LDA</v>
      </c>
      <c r="E5722" t="s">
        <v>7864</v>
      </c>
      <c r="F5722" t="s">
        <v>33</v>
      </c>
      <c r="G5722" t="s">
        <v>29</v>
      </c>
      <c r="H5722" s="5">
        <v>97.3</v>
      </c>
      <c r="I5722" s="5">
        <v>97.3</v>
      </c>
      <c r="J5722" s="5">
        <v>0</v>
      </c>
      <c r="K5722" s="5">
        <v>97.3</v>
      </c>
      <c r="L5722" s="5">
        <v>0</v>
      </c>
      <c r="M5722" t="str">
        <f>IF(ISERROR(VLOOKUP(A5722,'[1]Ecart validé'!$A:$A,1,FALSE)),Z5722,"Ecart Validé")</f>
        <v>valid</v>
      </c>
      <c r="R5722" t="s">
        <v>30</v>
      </c>
      <c r="X5722"/>
      <c r="Y5722"/>
      <c r="Z5722" t="s">
        <v>31</v>
      </c>
    </row>
    <row r="5723" spans="1:26" x14ac:dyDescent="0.3">
      <c r="A5723" t="s">
        <v>7866</v>
      </c>
      <c r="B5723" t="s">
        <v>7587</v>
      </c>
      <c r="C5723">
        <v>100497</v>
      </c>
      <c r="D5723" t="str">
        <f>+VLOOKUP(C5723,Param!K:L,2,FALSE)</f>
        <v>NOBRE ALIMENTAÇÃO, LDA</v>
      </c>
      <c r="E5723" t="s">
        <v>7864</v>
      </c>
      <c r="F5723" t="s">
        <v>35</v>
      </c>
      <c r="G5723" t="s">
        <v>29</v>
      </c>
      <c r="H5723" s="5">
        <v>374.07679999999999</v>
      </c>
      <c r="I5723" s="5">
        <v>374.07679999999999</v>
      </c>
      <c r="J5723" s="5">
        <v>0</v>
      </c>
      <c r="K5723" s="5">
        <v>374.07679999999999</v>
      </c>
      <c r="L5723" s="5">
        <v>0</v>
      </c>
      <c r="M5723" t="str">
        <f>IF(ISERROR(VLOOKUP(A5723,'[1]Ecart validé'!$A:$A,1,FALSE)),Z5723,"Ecart Validé")</f>
        <v>valid</v>
      </c>
      <c r="R5723" t="s">
        <v>30</v>
      </c>
      <c r="X5723"/>
      <c r="Y5723"/>
      <c r="Z5723" t="s">
        <v>31</v>
      </c>
    </row>
    <row r="5724" spans="1:26" x14ac:dyDescent="0.3">
      <c r="A5724" t="s">
        <v>7867</v>
      </c>
      <c r="B5724" t="s">
        <v>7587</v>
      </c>
      <c r="C5724">
        <v>100497</v>
      </c>
      <c r="D5724" t="str">
        <f>+VLOOKUP(C5724,Param!K:L,2,FALSE)</f>
        <v>NOBRE ALIMENTAÇÃO, LDA</v>
      </c>
      <c r="E5724" t="s">
        <v>7864</v>
      </c>
      <c r="F5724" t="s">
        <v>37</v>
      </c>
      <c r="G5724" t="s">
        <v>29</v>
      </c>
      <c r="H5724" s="5">
        <v>179.97720000000001</v>
      </c>
      <c r="I5724" s="5">
        <v>179.97720000000001</v>
      </c>
      <c r="J5724" s="5">
        <v>0</v>
      </c>
      <c r="K5724" s="5">
        <v>179.97720000000001</v>
      </c>
      <c r="L5724" s="5">
        <v>0</v>
      </c>
      <c r="M5724" t="str">
        <f>IF(ISERROR(VLOOKUP(A5724,'[1]Ecart validé'!$A:$A,1,FALSE)),Z5724,"Ecart Validé")</f>
        <v>valid</v>
      </c>
      <c r="R5724" t="s">
        <v>30</v>
      </c>
      <c r="X5724"/>
      <c r="Y5724"/>
      <c r="Z5724" t="s">
        <v>31</v>
      </c>
    </row>
    <row r="5725" spans="1:26" x14ac:dyDescent="0.3">
      <c r="A5725" t="s">
        <v>7868</v>
      </c>
      <c r="B5725" t="s">
        <v>7587</v>
      </c>
      <c r="C5725">
        <v>100498</v>
      </c>
      <c r="D5725" t="str">
        <f>+VLOOKUP(C5725,Param!K:L,2,FALSE)</f>
        <v>INEXISTENCIA - DESIGN, DECORAÇÃO E PROMOÇÃO DE EVENTOS, LDA</v>
      </c>
      <c r="E5725" t="s">
        <v>7869</v>
      </c>
      <c r="F5725" t="s">
        <v>28</v>
      </c>
      <c r="G5725" t="s">
        <v>29</v>
      </c>
      <c r="H5725" s="5">
        <v>94.52</v>
      </c>
      <c r="I5725" s="5">
        <v>94.516000000000005</v>
      </c>
      <c r="J5725" s="5">
        <v>3.9999999999906699E-3</v>
      </c>
      <c r="K5725" s="5">
        <v>94.52</v>
      </c>
      <c r="L5725" s="5">
        <v>0</v>
      </c>
      <c r="M5725" t="str">
        <f>IF(ISERROR(VLOOKUP(A5725,'[1]Ecart validé'!$A:$A,1,FALSE)),Z5725,"Ecart Validé")</f>
        <v>valid</v>
      </c>
      <c r="R5725" t="s">
        <v>30</v>
      </c>
      <c r="X5725"/>
      <c r="Y5725"/>
      <c r="Z5725" t="s">
        <v>31</v>
      </c>
    </row>
    <row r="5726" spans="1:26" x14ac:dyDescent="0.3">
      <c r="A5726" t="s">
        <v>7870</v>
      </c>
      <c r="B5726" t="s">
        <v>7587</v>
      </c>
      <c r="C5726">
        <v>100498</v>
      </c>
      <c r="D5726" t="str">
        <f>+VLOOKUP(C5726,Param!K:L,2,FALSE)</f>
        <v>INEXISTENCIA - DESIGN, DECORAÇÃO E PROMOÇÃO DE EVENTOS, LDA</v>
      </c>
      <c r="E5726" t="s">
        <v>7869</v>
      </c>
      <c r="F5726" t="s">
        <v>33</v>
      </c>
      <c r="G5726" t="s">
        <v>29</v>
      </c>
      <c r="H5726" s="5">
        <v>11.16</v>
      </c>
      <c r="I5726" s="5">
        <v>11.1568</v>
      </c>
      <c r="J5726" s="5">
        <v>3.1999999999996402E-3</v>
      </c>
      <c r="K5726" s="5">
        <v>11.16</v>
      </c>
      <c r="L5726" s="5">
        <v>0</v>
      </c>
      <c r="M5726" t="str">
        <f>IF(ISERROR(VLOOKUP(A5726,'[1]Ecart validé'!$A:$A,1,FALSE)),Z5726,"Ecart Validé")</f>
        <v>valid</v>
      </c>
      <c r="R5726" t="s">
        <v>30</v>
      </c>
      <c r="X5726"/>
      <c r="Y5726"/>
      <c r="Z5726" t="s">
        <v>31</v>
      </c>
    </row>
    <row r="5727" spans="1:26" x14ac:dyDescent="0.3">
      <c r="A5727" t="s">
        <v>7871</v>
      </c>
      <c r="B5727" t="s">
        <v>7587</v>
      </c>
      <c r="C5727">
        <v>100498</v>
      </c>
      <c r="D5727" t="str">
        <f>+VLOOKUP(C5727,Param!K:L,2,FALSE)</f>
        <v>INEXISTENCIA - DESIGN, DECORAÇÃO E PROMOÇÃO DE EVENTOS, LDA</v>
      </c>
      <c r="E5727" t="s">
        <v>7869</v>
      </c>
      <c r="F5727" t="s">
        <v>35</v>
      </c>
      <c r="G5727" t="s">
        <v>29</v>
      </c>
      <c r="H5727" s="5">
        <v>1155.787632</v>
      </c>
      <c r="I5727" s="5">
        <v>1155.7876000000001</v>
      </c>
      <c r="J5727" s="5">
        <v>3.1999999919207699E-5</v>
      </c>
      <c r="K5727" s="5">
        <v>1155.787632</v>
      </c>
      <c r="L5727" s="5">
        <v>0</v>
      </c>
      <c r="M5727" t="str">
        <f>IF(ISERROR(VLOOKUP(A5727,'[1]Ecart validé'!$A:$A,1,FALSE)),Z5727,"Ecart Validé")</f>
        <v>valid</v>
      </c>
      <c r="R5727" t="s">
        <v>30</v>
      </c>
      <c r="X5727"/>
      <c r="Y5727"/>
      <c r="Z5727" t="s">
        <v>31</v>
      </c>
    </row>
    <row r="5728" spans="1:26" x14ac:dyDescent="0.3">
      <c r="A5728" t="s">
        <v>7872</v>
      </c>
      <c r="B5728" t="s">
        <v>7587</v>
      </c>
      <c r="C5728">
        <v>100498</v>
      </c>
      <c r="D5728" t="str">
        <f>+VLOOKUP(C5728,Param!K:L,2,FALSE)</f>
        <v>INEXISTENCIA - DESIGN, DECORAÇÃO E PROMOÇÃO DE EVENTOS, LDA</v>
      </c>
      <c r="E5728" t="s">
        <v>7869</v>
      </c>
      <c r="F5728" t="s">
        <v>37</v>
      </c>
      <c r="G5728" t="s">
        <v>29</v>
      </c>
      <c r="H5728" s="5">
        <v>912</v>
      </c>
      <c r="I5728" s="5">
        <v>912</v>
      </c>
      <c r="J5728" s="5">
        <v>0</v>
      </c>
      <c r="K5728" s="5">
        <v>912</v>
      </c>
      <c r="L5728" s="5">
        <v>0</v>
      </c>
      <c r="M5728" t="str">
        <f>IF(ISERROR(VLOOKUP(A5728,'[1]Ecart validé'!$A:$A,1,FALSE)),Z5728,"Ecart Validé")</f>
        <v>valid</v>
      </c>
      <c r="R5728" t="s">
        <v>30</v>
      </c>
      <c r="X5728"/>
      <c r="Y5728"/>
      <c r="Z5728" t="s">
        <v>31</v>
      </c>
    </row>
    <row r="5729" spans="1:26" x14ac:dyDescent="0.3">
      <c r="A5729" t="s">
        <v>7873</v>
      </c>
      <c r="B5729" t="s">
        <v>7587</v>
      </c>
      <c r="C5729">
        <v>100499</v>
      </c>
      <c r="D5729" t="str">
        <f>+VLOOKUP(C5729,Param!K:L,2,FALSE)</f>
        <v>INTERUTIL - COMÉRCIO DE UTILIDADES DOMÉSTICAS E PRODUTOS PARA HOTELARIA, UNIPESSOAL, LDA</v>
      </c>
      <c r="E5729" t="s">
        <v>7874</v>
      </c>
      <c r="F5729" t="s">
        <v>28</v>
      </c>
      <c r="G5729" t="s">
        <v>29</v>
      </c>
      <c r="H5729" s="5">
        <v>111.69</v>
      </c>
      <c r="I5729" s="5">
        <v>111.6889</v>
      </c>
      <c r="J5729" s="5">
        <v>1.09999999999388E-3</v>
      </c>
      <c r="K5729" s="5">
        <v>111.69</v>
      </c>
      <c r="L5729" s="5">
        <v>0</v>
      </c>
      <c r="M5729" t="str">
        <f>IF(ISERROR(VLOOKUP(A5729,'[1]Ecart validé'!$A:$A,1,FALSE)),Z5729,"Ecart Validé")</f>
        <v>valid</v>
      </c>
      <c r="R5729" t="s">
        <v>30</v>
      </c>
      <c r="X5729"/>
      <c r="Y5729"/>
      <c r="Z5729" t="s">
        <v>31</v>
      </c>
    </row>
    <row r="5730" spans="1:26" x14ac:dyDescent="0.3">
      <c r="A5730" t="s">
        <v>7875</v>
      </c>
      <c r="B5730" t="s">
        <v>7587</v>
      </c>
      <c r="C5730">
        <v>100499</v>
      </c>
      <c r="D5730" t="str">
        <f>+VLOOKUP(C5730,Param!K:L,2,FALSE)</f>
        <v>INTERUTIL - COMÉRCIO DE UTILIDADES DOMÉSTICAS E PRODUTOS PARA HOTELARIA, UNIPESSOAL, LDA</v>
      </c>
      <c r="E5730" t="s">
        <v>7874</v>
      </c>
      <c r="F5730" t="s">
        <v>33</v>
      </c>
      <c r="G5730" t="s">
        <v>29</v>
      </c>
      <c r="H5730" s="5">
        <v>46.28</v>
      </c>
      <c r="I5730" s="5">
        <v>46.278399999999998</v>
      </c>
      <c r="J5730" s="5">
        <v>1.60000000000337E-3</v>
      </c>
      <c r="K5730" s="5">
        <v>46.28</v>
      </c>
      <c r="L5730" s="5">
        <v>0</v>
      </c>
      <c r="M5730" t="str">
        <f>IF(ISERROR(VLOOKUP(A5730,'[1]Ecart validé'!$A:$A,1,FALSE)),Z5730,"Ecart Validé")</f>
        <v>valid</v>
      </c>
      <c r="R5730" t="s">
        <v>30</v>
      </c>
      <c r="X5730"/>
      <c r="Y5730"/>
      <c r="Z5730" t="s">
        <v>31</v>
      </c>
    </row>
    <row r="5731" spans="1:26" x14ac:dyDescent="0.3">
      <c r="A5731" t="s">
        <v>7876</v>
      </c>
      <c r="B5731" t="s">
        <v>7587</v>
      </c>
      <c r="C5731">
        <v>100499</v>
      </c>
      <c r="D5731" t="str">
        <f>+VLOOKUP(C5731,Param!K:L,2,FALSE)</f>
        <v>INTERUTIL - COMÉRCIO DE UTILIDADES DOMÉSTICAS E PRODUTOS PARA HOTELARIA, UNIPESSOAL, LDA</v>
      </c>
      <c r="E5731" t="s">
        <v>7874</v>
      </c>
      <c r="F5731" t="s">
        <v>35</v>
      </c>
      <c r="G5731" t="s">
        <v>29</v>
      </c>
      <c r="H5731" s="5">
        <v>78.635471999999993</v>
      </c>
      <c r="I5731" s="5">
        <v>78.635499999999993</v>
      </c>
      <c r="J5731" s="5">
        <v>-2.8000000000361002E-5</v>
      </c>
      <c r="K5731" s="5">
        <v>78.635471999999993</v>
      </c>
      <c r="L5731" s="5">
        <v>0</v>
      </c>
      <c r="M5731" t="str">
        <f>IF(ISERROR(VLOOKUP(A5731,'[1]Ecart validé'!$A:$A,1,FALSE)),Z5731,"Ecart Validé")</f>
        <v>valid</v>
      </c>
      <c r="R5731" t="s">
        <v>30</v>
      </c>
      <c r="X5731"/>
      <c r="Y5731"/>
      <c r="Z5731" t="s">
        <v>31</v>
      </c>
    </row>
    <row r="5732" spans="1:26" x14ac:dyDescent="0.3">
      <c r="A5732" t="s">
        <v>7877</v>
      </c>
      <c r="B5732" t="s">
        <v>7587</v>
      </c>
      <c r="C5732">
        <v>100499</v>
      </c>
      <c r="D5732" t="str">
        <f>+VLOOKUP(C5732,Param!K:L,2,FALSE)</f>
        <v>INTERUTIL - COMÉRCIO DE UTILIDADES DOMÉSTICAS E PRODUTOS PARA HOTELARIA, UNIPESSOAL, LDA</v>
      </c>
      <c r="E5732" t="s">
        <v>7874</v>
      </c>
      <c r="F5732" t="s">
        <v>37</v>
      </c>
      <c r="G5732" t="s">
        <v>29</v>
      </c>
      <c r="H5732" s="5">
        <v>18.730699999999999</v>
      </c>
      <c r="I5732" s="5">
        <v>18.730699999999999</v>
      </c>
      <c r="J5732" s="5">
        <v>0</v>
      </c>
      <c r="K5732" s="5">
        <v>18.730699999999999</v>
      </c>
      <c r="L5732" s="5">
        <v>0</v>
      </c>
      <c r="M5732" t="str">
        <f>IF(ISERROR(VLOOKUP(A5732,'[1]Ecart validé'!$A:$A,1,FALSE)),Z5732,"Ecart Validé")</f>
        <v>valid</v>
      </c>
      <c r="R5732" t="s">
        <v>30</v>
      </c>
      <c r="X5732"/>
      <c r="Y5732"/>
      <c r="Z5732" t="s">
        <v>31</v>
      </c>
    </row>
    <row r="5733" spans="1:26" x14ac:dyDescent="0.3">
      <c r="A5733" t="s">
        <v>7878</v>
      </c>
      <c r="B5733" t="s">
        <v>7587</v>
      </c>
      <c r="C5733">
        <v>100503</v>
      </c>
      <c r="D5733" t="str">
        <f>+VLOOKUP(C5733,Param!K:L,2,FALSE)</f>
        <v>J.A.S.MOREIRA, LDA</v>
      </c>
      <c r="E5733" t="s">
        <v>7879</v>
      </c>
      <c r="F5733" t="s">
        <v>28</v>
      </c>
      <c r="G5733" t="s">
        <v>29</v>
      </c>
      <c r="H5733" s="5">
        <v>140.57</v>
      </c>
      <c r="I5733" s="5">
        <v>140.57409999999999</v>
      </c>
      <c r="J5733" s="5">
        <v>-4.0999999999939904E-3</v>
      </c>
      <c r="K5733" s="5">
        <v>140.57</v>
      </c>
      <c r="L5733" s="5">
        <v>0</v>
      </c>
      <c r="M5733" t="str">
        <f>IF(ISERROR(VLOOKUP(A5733,'[1]Ecart validé'!$A:$A,1,FALSE)),Z5733,"Ecart Validé")</f>
        <v>valid</v>
      </c>
      <c r="R5733" t="s">
        <v>30</v>
      </c>
      <c r="X5733"/>
      <c r="Y5733"/>
      <c r="Z5733" t="s">
        <v>31</v>
      </c>
    </row>
    <row r="5734" spans="1:26" x14ac:dyDescent="0.3">
      <c r="A5734" t="s">
        <v>7880</v>
      </c>
      <c r="B5734" t="s">
        <v>7587</v>
      </c>
      <c r="C5734">
        <v>100503</v>
      </c>
      <c r="D5734" t="str">
        <f>+VLOOKUP(C5734,Param!K:L,2,FALSE)</f>
        <v>J.A.S.MOREIRA, LDA</v>
      </c>
      <c r="E5734" t="s">
        <v>7879</v>
      </c>
      <c r="F5734" t="s">
        <v>33</v>
      </c>
      <c r="G5734" t="s">
        <v>29</v>
      </c>
      <c r="H5734" s="5">
        <v>67.040000000000006</v>
      </c>
      <c r="I5734" s="5">
        <v>67.037400000000005</v>
      </c>
      <c r="J5734" s="5">
        <v>2.6000000000010398E-3</v>
      </c>
      <c r="K5734" s="5">
        <v>67.040000000000006</v>
      </c>
      <c r="L5734" s="5">
        <v>0</v>
      </c>
      <c r="M5734" t="str">
        <f>IF(ISERROR(VLOOKUP(A5734,'[1]Ecart validé'!$A:$A,1,FALSE)),Z5734,"Ecart Validé")</f>
        <v>valid</v>
      </c>
      <c r="R5734" t="s">
        <v>30</v>
      </c>
      <c r="X5734"/>
      <c r="Y5734"/>
      <c r="Z5734" t="s">
        <v>31</v>
      </c>
    </row>
    <row r="5735" spans="1:26" x14ac:dyDescent="0.3">
      <c r="A5735" t="s">
        <v>7881</v>
      </c>
      <c r="B5735" t="s">
        <v>7587</v>
      </c>
      <c r="C5735">
        <v>100503</v>
      </c>
      <c r="D5735" t="str">
        <f>+VLOOKUP(C5735,Param!K:L,2,FALSE)</f>
        <v>J.A.S.MOREIRA, LDA</v>
      </c>
      <c r="E5735" t="s">
        <v>7879</v>
      </c>
      <c r="F5735" t="s">
        <v>35</v>
      </c>
      <c r="G5735" t="s">
        <v>29</v>
      </c>
      <c r="H5735" s="5">
        <v>140.79828000000001</v>
      </c>
      <c r="I5735" s="5">
        <v>140.79830000000001</v>
      </c>
      <c r="J5735" s="5">
        <v>-2.0000000006348198E-5</v>
      </c>
      <c r="K5735" s="5">
        <v>140.79828000000001</v>
      </c>
      <c r="L5735" s="5">
        <v>0</v>
      </c>
      <c r="M5735" t="str">
        <f>IF(ISERROR(VLOOKUP(A5735,'[1]Ecart validé'!$A:$A,1,FALSE)),Z5735,"Ecart Validé")</f>
        <v>valid</v>
      </c>
      <c r="R5735" t="s">
        <v>30</v>
      </c>
      <c r="X5735"/>
      <c r="Y5735"/>
      <c r="Z5735" t="s">
        <v>31</v>
      </c>
    </row>
    <row r="5736" spans="1:26" x14ac:dyDescent="0.3">
      <c r="A5736" t="s">
        <v>7882</v>
      </c>
      <c r="B5736" t="s">
        <v>7587</v>
      </c>
      <c r="C5736">
        <v>100503</v>
      </c>
      <c r="D5736" t="str">
        <f>+VLOOKUP(C5736,Param!K:L,2,FALSE)</f>
        <v>J.A.S.MOREIRA, LDA</v>
      </c>
      <c r="E5736" t="s">
        <v>7879</v>
      </c>
      <c r="F5736" t="s">
        <v>37</v>
      </c>
      <c r="G5736" t="s">
        <v>29</v>
      </c>
      <c r="H5736" s="5">
        <v>29.9</v>
      </c>
      <c r="I5736" s="5">
        <v>29.8996</v>
      </c>
      <c r="J5736" s="5">
        <v>3.9999999999906701E-4</v>
      </c>
      <c r="K5736" s="5">
        <v>29.9</v>
      </c>
      <c r="L5736" s="5">
        <v>0</v>
      </c>
      <c r="M5736" t="str">
        <f>IF(ISERROR(VLOOKUP(A5736,'[1]Ecart validé'!$A:$A,1,FALSE)),Z5736,"Ecart Validé")</f>
        <v>valid</v>
      </c>
      <c r="R5736" t="s">
        <v>30</v>
      </c>
      <c r="X5736"/>
      <c r="Y5736"/>
      <c r="Z5736" t="s">
        <v>31</v>
      </c>
    </row>
    <row r="5737" spans="1:26" x14ac:dyDescent="0.3">
      <c r="A5737" t="s">
        <v>7883</v>
      </c>
      <c r="B5737" t="s">
        <v>7587</v>
      </c>
      <c r="C5737">
        <v>100507</v>
      </c>
      <c r="D5737" t="str">
        <f>+VLOOKUP(C5737,Param!K:L,2,FALSE)</f>
        <v>DIVERSEY PORTUGAL - SISTEMAS DE HIGIENE E LIMPEZA, UNIPESSOAL, LDA</v>
      </c>
      <c r="E5737" t="s">
        <v>7884</v>
      </c>
      <c r="F5737" t="s">
        <v>28</v>
      </c>
      <c r="G5737" t="s">
        <v>29</v>
      </c>
      <c r="H5737" s="5">
        <v>4925.07</v>
      </c>
      <c r="I5737" s="5">
        <v>4925.0699000000004</v>
      </c>
      <c r="J5737" s="5">
        <v>9.9999999292776906E-5</v>
      </c>
      <c r="K5737" s="5">
        <v>4925.07</v>
      </c>
      <c r="L5737" s="5">
        <v>0</v>
      </c>
      <c r="M5737" t="str">
        <f>IF(ISERROR(VLOOKUP(A5737,'[1]Ecart validé'!$A:$A,1,FALSE)),Z5737,"Ecart Validé")</f>
        <v>valid</v>
      </c>
      <c r="R5737" t="s">
        <v>30</v>
      </c>
      <c r="X5737"/>
      <c r="Y5737"/>
      <c r="Z5737" t="s">
        <v>31</v>
      </c>
    </row>
    <row r="5738" spans="1:26" x14ac:dyDescent="0.3">
      <c r="A5738" t="s">
        <v>7885</v>
      </c>
      <c r="B5738" t="s">
        <v>7587</v>
      </c>
      <c r="C5738">
        <v>100507</v>
      </c>
      <c r="D5738" t="str">
        <f>+VLOOKUP(C5738,Param!K:L,2,FALSE)</f>
        <v>DIVERSEY PORTUGAL - SISTEMAS DE HIGIENE E LIMPEZA, UNIPESSOAL, LDA</v>
      </c>
      <c r="E5738" t="s">
        <v>7884</v>
      </c>
      <c r="F5738" t="s">
        <v>33</v>
      </c>
      <c r="G5738" t="s">
        <v>29</v>
      </c>
      <c r="H5738" s="5">
        <v>2115.5500000000002</v>
      </c>
      <c r="I5738" s="5">
        <v>2115.5540999999998</v>
      </c>
      <c r="J5738" s="5">
        <v>-4.0999999996529299E-3</v>
      </c>
      <c r="K5738" s="5">
        <v>2115.5500000000002</v>
      </c>
      <c r="L5738" s="5">
        <v>0</v>
      </c>
      <c r="M5738" t="str">
        <f>IF(ISERROR(VLOOKUP(A5738,'[1]Ecart validé'!$A:$A,1,FALSE)),Z5738,"Ecart Validé")</f>
        <v>valid</v>
      </c>
      <c r="R5738" t="s">
        <v>30</v>
      </c>
      <c r="X5738"/>
      <c r="Y5738"/>
      <c r="Z5738" t="s">
        <v>31</v>
      </c>
    </row>
    <row r="5739" spans="1:26" x14ac:dyDescent="0.3">
      <c r="A5739" t="s">
        <v>7886</v>
      </c>
      <c r="B5739" t="s">
        <v>7587</v>
      </c>
      <c r="C5739">
        <v>100507</v>
      </c>
      <c r="D5739" t="str">
        <f>+VLOOKUP(C5739,Param!K:L,2,FALSE)</f>
        <v>DIVERSEY PORTUGAL - SISTEMAS DE HIGIENE E LIMPEZA, UNIPESSOAL, LDA</v>
      </c>
      <c r="E5739" t="s">
        <v>7884</v>
      </c>
      <c r="F5739" t="s">
        <v>35</v>
      </c>
      <c r="G5739" t="s">
        <v>29</v>
      </c>
      <c r="H5739" s="5">
        <v>2852.639596</v>
      </c>
      <c r="I5739" s="5">
        <v>2852.6397000000002</v>
      </c>
      <c r="J5739" s="5">
        <v>-1.04000000192172E-4</v>
      </c>
      <c r="K5739" s="5">
        <v>2852.639596</v>
      </c>
      <c r="L5739" s="5">
        <v>0</v>
      </c>
      <c r="M5739" t="str">
        <f>IF(ISERROR(VLOOKUP(A5739,'[1]Ecart validé'!$A:$A,1,FALSE)),Z5739,"Ecart Validé")</f>
        <v>valid</v>
      </c>
      <c r="R5739" t="s">
        <v>30</v>
      </c>
      <c r="X5739"/>
      <c r="Y5739"/>
      <c r="Z5739" t="s">
        <v>31</v>
      </c>
    </row>
    <row r="5740" spans="1:26" x14ac:dyDescent="0.3">
      <c r="A5740" t="s">
        <v>7887</v>
      </c>
      <c r="B5740" t="s">
        <v>7587</v>
      </c>
      <c r="C5740">
        <v>100507</v>
      </c>
      <c r="D5740" t="str">
        <f>+VLOOKUP(C5740,Param!K:L,2,FALSE)</f>
        <v>DIVERSEY PORTUGAL - SISTEMAS DE HIGIENE E LIMPEZA, UNIPESSOAL, LDA</v>
      </c>
      <c r="E5740" t="s">
        <v>7884</v>
      </c>
      <c r="F5740" t="s">
        <v>37</v>
      </c>
      <c r="G5740" t="s">
        <v>29</v>
      </c>
      <c r="H5740" s="5">
        <v>1272.49</v>
      </c>
      <c r="I5740" s="5">
        <v>1272.4902999999999</v>
      </c>
      <c r="J5740" s="5">
        <v>-2.9999999992469303E-4</v>
      </c>
      <c r="K5740" s="5">
        <v>1272.49</v>
      </c>
      <c r="L5740" s="5">
        <v>0</v>
      </c>
      <c r="M5740" t="str">
        <f>IF(ISERROR(VLOOKUP(A5740,'[1]Ecart validé'!$A:$A,1,FALSE)),Z5740,"Ecart Validé")</f>
        <v>valid</v>
      </c>
      <c r="R5740" t="s">
        <v>30</v>
      </c>
      <c r="X5740"/>
      <c r="Y5740"/>
      <c r="Z5740" t="s">
        <v>31</v>
      </c>
    </row>
    <row r="5741" spans="1:26" x14ac:dyDescent="0.3">
      <c r="A5741" t="s">
        <v>7888</v>
      </c>
      <c r="B5741" t="s">
        <v>7587</v>
      </c>
      <c r="C5741">
        <v>100514</v>
      </c>
      <c r="D5741" t="str">
        <f>+VLOOKUP(C5741,Param!K:L,2,FALSE)</f>
        <v>LOFT DESIGN, COMERCIALIZAÇÃO DE MOBILIÁRIO, LDA</v>
      </c>
      <c r="E5741" t="s">
        <v>7889</v>
      </c>
      <c r="F5741" t="s">
        <v>28</v>
      </c>
      <c r="G5741" t="s">
        <v>29</v>
      </c>
      <c r="H5741" s="5">
        <v>61.06</v>
      </c>
      <c r="I5741" s="5">
        <v>61.058500000000002</v>
      </c>
      <c r="J5741" s="5">
        <v>1.5000000000000499E-3</v>
      </c>
      <c r="K5741" s="5">
        <v>61.06</v>
      </c>
      <c r="L5741" s="5">
        <v>0</v>
      </c>
      <c r="M5741" t="str">
        <f>IF(ISERROR(VLOOKUP(A5741,'[1]Ecart validé'!$A:$A,1,FALSE)),Z5741,"Ecart Validé")</f>
        <v>valid</v>
      </c>
      <c r="R5741" t="s">
        <v>30</v>
      </c>
      <c r="X5741"/>
      <c r="Y5741"/>
      <c r="Z5741" t="s">
        <v>31</v>
      </c>
    </row>
    <row r="5742" spans="1:26" x14ac:dyDescent="0.3">
      <c r="A5742" t="s">
        <v>7890</v>
      </c>
      <c r="B5742" t="s">
        <v>7587</v>
      </c>
      <c r="C5742">
        <v>100514</v>
      </c>
      <c r="D5742" t="str">
        <f>+VLOOKUP(C5742,Param!K:L,2,FALSE)</f>
        <v>LOFT DESIGN, COMERCIALIZAÇÃO DE MOBILIÁRIO, LDA</v>
      </c>
      <c r="E5742" t="s">
        <v>7889</v>
      </c>
      <c r="F5742" t="s">
        <v>33</v>
      </c>
      <c r="G5742" t="s">
        <v>29</v>
      </c>
      <c r="H5742" s="5">
        <v>8.4600000000000009</v>
      </c>
      <c r="I5742" s="5">
        <v>8.4600000000000009</v>
      </c>
      <c r="J5742" s="5">
        <v>0</v>
      </c>
      <c r="K5742" s="5">
        <v>8.4600000000000009</v>
      </c>
      <c r="L5742" s="5">
        <v>0</v>
      </c>
      <c r="M5742" t="str">
        <f>IF(ISERROR(VLOOKUP(A5742,'[1]Ecart validé'!$A:$A,1,FALSE)),Z5742,"Ecart Validé")</f>
        <v>valid</v>
      </c>
      <c r="R5742" t="s">
        <v>30</v>
      </c>
      <c r="X5742"/>
      <c r="Y5742"/>
      <c r="Z5742" t="s">
        <v>31</v>
      </c>
    </row>
    <row r="5743" spans="1:26" x14ac:dyDescent="0.3">
      <c r="A5743" t="s">
        <v>7891</v>
      </c>
      <c r="B5743" t="s">
        <v>7587</v>
      </c>
      <c r="C5743">
        <v>100514</v>
      </c>
      <c r="D5743" t="str">
        <f>+VLOOKUP(C5743,Param!K:L,2,FALSE)</f>
        <v>LOFT DESIGN, COMERCIALIZAÇÃO DE MOBILIÁRIO, LDA</v>
      </c>
      <c r="E5743" t="s">
        <v>7889</v>
      </c>
      <c r="F5743" t="s">
        <v>37</v>
      </c>
      <c r="G5743" t="s">
        <v>29</v>
      </c>
      <c r="H5743" s="5">
        <v>314.43</v>
      </c>
      <c r="I5743" s="5">
        <v>314.42529999999999</v>
      </c>
      <c r="J5743" s="5">
        <v>4.7000000000139101E-3</v>
      </c>
      <c r="K5743" s="5">
        <v>314.43</v>
      </c>
      <c r="L5743" s="5">
        <v>0</v>
      </c>
      <c r="M5743" t="str">
        <f>IF(ISERROR(VLOOKUP(A5743,'[1]Ecart validé'!$A:$A,1,FALSE)),Z5743,"Ecart Validé")</f>
        <v>valid</v>
      </c>
      <c r="R5743" t="s">
        <v>30</v>
      </c>
      <c r="X5743"/>
      <c r="Y5743"/>
      <c r="Z5743" t="s">
        <v>31</v>
      </c>
    </row>
    <row r="5744" spans="1:26" x14ac:dyDescent="0.3">
      <c r="A5744" t="s">
        <v>7892</v>
      </c>
      <c r="B5744" t="s">
        <v>7587</v>
      </c>
      <c r="C5744">
        <v>100546</v>
      </c>
      <c r="D5744" t="str">
        <f>+VLOOKUP(C5744,Param!K:L,2,FALSE)</f>
        <v>FICOPE - FISCALIZAÇÃO, COORDENAÇÃO E PROJECTOS DE ENGENHARIA, LDA</v>
      </c>
      <c r="E5744" t="s">
        <v>7893</v>
      </c>
      <c r="F5744" t="s">
        <v>28</v>
      </c>
      <c r="G5744" t="s">
        <v>29</v>
      </c>
      <c r="H5744" s="5">
        <v>13.35</v>
      </c>
      <c r="I5744" s="5">
        <v>13.35</v>
      </c>
      <c r="J5744" s="5">
        <v>0</v>
      </c>
      <c r="K5744" s="5">
        <v>13.35</v>
      </c>
      <c r="L5744" s="5">
        <v>0</v>
      </c>
      <c r="M5744" t="str">
        <f>IF(ISERROR(VLOOKUP(A5744,'[1]Ecart validé'!$A:$A,1,FALSE)),Z5744,"Ecart Validé")</f>
        <v>valid</v>
      </c>
      <c r="R5744" t="s">
        <v>30</v>
      </c>
      <c r="X5744"/>
      <c r="Y5744"/>
      <c r="Z5744" t="s">
        <v>31</v>
      </c>
    </row>
    <row r="5745" spans="1:26" x14ac:dyDescent="0.3">
      <c r="A5745" t="s">
        <v>7894</v>
      </c>
      <c r="B5745" t="s">
        <v>7587</v>
      </c>
      <c r="C5745">
        <v>100546</v>
      </c>
      <c r="D5745" t="str">
        <f>+VLOOKUP(C5745,Param!K:L,2,FALSE)</f>
        <v>FICOPE - FISCALIZAÇÃO, COORDENAÇÃO E PROJECTOS DE ENGENHARIA, LDA</v>
      </c>
      <c r="E5745" t="s">
        <v>7893</v>
      </c>
      <c r="F5745" t="s">
        <v>35</v>
      </c>
      <c r="G5745" t="s">
        <v>29</v>
      </c>
      <c r="H5745" s="5">
        <v>75.599999999999994</v>
      </c>
      <c r="I5745" s="5">
        <v>75.599999999999994</v>
      </c>
      <c r="J5745" s="5">
        <v>0</v>
      </c>
      <c r="K5745" s="5">
        <v>75.599999999999994</v>
      </c>
      <c r="L5745" s="5">
        <v>0</v>
      </c>
      <c r="M5745" t="str">
        <f>IF(ISERROR(VLOOKUP(A5745,'[1]Ecart validé'!$A:$A,1,FALSE)),Z5745,"Ecart Validé")</f>
        <v>valid</v>
      </c>
      <c r="R5745" t="s">
        <v>30</v>
      </c>
      <c r="X5745"/>
      <c r="Y5745"/>
      <c r="Z5745" t="s">
        <v>31</v>
      </c>
    </row>
    <row r="5746" spans="1:26" x14ac:dyDescent="0.3">
      <c r="A5746" t="s">
        <v>7895</v>
      </c>
      <c r="B5746" t="s">
        <v>7587</v>
      </c>
      <c r="C5746">
        <v>100546</v>
      </c>
      <c r="D5746" t="str">
        <f>+VLOOKUP(C5746,Param!K:L,2,FALSE)</f>
        <v>FICOPE - FISCALIZAÇÃO, COORDENAÇÃO E PROJECTOS DE ENGENHARIA, LDA</v>
      </c>
      <c r="E5746" t="s">
        <v>7893</v>
      </c>
      <c r="F5746" t="s">
        <v>37</v>
      </c>
      <c r="G5746" t="s">
        <v>29</v>
      </c>
      <c r="H5746" s="5">
        <v>75.599999999999994</v>
      </c>
      <c r="I5746" s="5">
        <v>75.599999999999994</v>
      </c>
      <c r="J5746" s="5">
        <v>0</v>
      </c>
      <c r="K5746" s="5">
        <v>75.599999999999994</v>
      </c>
      <c r="L5746" s="5">
        <v>0</v>
      </c>
      <c r="M5746" t="str">
        <f>IF(ISERROR(VLOOKUP(A5746,'[1]Ecart validé'!$A:$A,1,FALSE)),Z5746,"Ecart Validé")</f>
        <v>valid</v>
      </c>
      <c r="R5746" t="s">
        <v>30</v>
      </c>
      <c r="X5746"/>
      <c r="Y5746"/>
      <c r="Z5746" t="s">
        <v>31</v>
      </c>
    </row>
    <row r="5747" spans="1:26" x14ac:dyDescent="0.3">
      <c r="A5747" t="s">
        <v>7896</v>
      </c>
      <c r="B5747" t="s">
        <v>7587</v>
      </c>
      <c r="C5747">
        <v>100551</v>
      </c>
      <c r="D5747" t="str">
        <f>+VLOOKUP(C5747,Param!K:L,2,FALSE)</f>
        <v>GARCIAS, S.A.</v>
      </c>
      <c r="E5747" t="s">
        <v>7897</v>
      </c>
      <c r="F5747" t="s">
        <v>28</v>
      </c>
      <c r="G5747" t="s">
        <v>29</v>
      </c>
      <c r="H5747" s="5">
        <v>616.07000000000005</v>
      </c>
      <c r="I5747" s="5">
        <v>616.07190000000003</v>
      </c>
      <c r="J5747" s="5">
        <v>-1.8999999999778001E-3</v>
      </c>
      <c r="K5747" s="5">
        <v>616.07000000000005</v>
      </c>
      <c r="L5747" s="5">
        <v>0</v>
      </c>
      <c r="M5747" t="str">
        <f>IF(ISERROR(VLOOKUP(A5747,'[1]Ecart validé'!$A:$A,1,FALSE)),Z5747,"Ecart Validé")</f>
        <v>valid</v>
      </c>
      <c r="R5747" t="s">
        <v>30</v>
      </c>
      <c r="X5747"/>
      <c r="Y5747"/>
      <c r="Z5747" t="s">
        <v>31</v>
      </c>
    </row>
    <row r="5748" spans="1:26" x14ac:dyDescent="0.3">
      <c r="A5748" t="s">
        <v>7898</v>
      </c>
      <c r="B5748" t="s">
        <v>7587</v>
      </c>
      <c r="C5748">
        <v>100551</v>
      </c>
      <c r="D5748" t="str">
        <f>+VLOOKUP(C5748,Param!K:L,2,FALSE)</f>
        <v>GARCIAS, S.A.</v>
      </c>
      <c r="E5748" t="s">
        <v>7897</v>
      </c>
      <c r="F5748" t="s">
        <v>33</v>
      </c>
      <c r="G5748" t="s">
        <v>29</v>
      </c>
      <c r="H5748" s="5">
        <v>37.54</v>
      </c>
      <c r="I5748" s="5">
        <v>37.542700000000004</v>
      </c>
      <c r="J5748" s="5">
        <v>-2.7000000000043599E-3</v>
      </c>
      <c r="K5748" s="5">
        <v>37.54</v>
      </c>
      <c r="L5748" s="5">
        <v>0</v>
      </c>
      <c r="M5748" t="str">
        <f>IF(ISERROR(VLOOKUP(A5748,'[1]Ecart validé'!$A:$A,1,FALSE)),Z5748,"Ecart Validé")</f>
        <v>valid</v>
      </c>
      <c r="R5748" t="s">
        <v>30</v>
      </c>
      <c r="X5748"/>
      <c r="Y5748"/>
      <c r="Z5748" t="s">
        <v>31</v>
      </c>
    </row>
    <row r="5749" spans="1:26" x14ac:dyDescent="0.3">
      <c r="A5749" t="s">
        <v>7899</v>
      </c>
      <c r="B5749" t="s">
        <v>7587</v>
      </c>
      <c r="C5749">
        <v>100551</v>
      </c>
      <c r="D5749" t="str">
        <f>+VLOOKUP(C5749,Param!K:L,2,FALSE)</f>
        <v>GARCIAS, S.A.</v>
      </c>
      <c r="E5749" t="s">
        <v>7897</v>
      </c>
      <c r="F5749" t="s">
        <v>35</v>
      </c>
      <c r="G5749" t="s">
        <v>29</v>
      </c>
      <c r="H5749" s="5">
        <v>68.930036000000001</v>
      </c>
      <c r="I5749" s="5">
        <v>68.930199999999999</v>
      </c>
      <c r="J5749" s="5">
        <v>-1.6399999999805399E-4</v>
      </c>
      <c r="K5749" s="5">
        <v>68.930036000000001</v>
      </c>
      <c r="L5749" s="5">
        <v>0</v>
      </c>
      <c r="M5749" t="str">
        <f>IF(ISERROR(VLOOKUP(A5749,'[1]Ecart validé'!$A:$A,1,FALSE)),Z5749,"Ecart Validé")</f>
        <v>valid</v>
      </c>
      <c r="R5749" t="s">
        <v>30</v>
      </c>
      <c r="X5749"/>
      <c r="Y5749"/>
      <c r="Z5749" t="s">
        <v>31</v>
      </c>
    </row>
    <row r="5750" spans="1:26" x14ac:dyDescent="0.3">
      <c r="A5750" t="s">
        <v>7900</v>
      </c>
      <c r="B5750" t="s">
        <v>7587</v>
      </c>
      <c r="C5750">
        <v>100551</v>
      </c>
      <c r="D5750" t="str">
        <f>+VLOOKUP(C5750,Param!K:L,2,FALSE)</f>
        <v>GARCIAS, S.A.</v>
      </c>
      <c r="E5750" t="s">
        <v>7897</v>
      </c>
      <c r="F5750" t="s">
        <v>37</v>
      </c>
      <c r="G5750" t="s">
        <v>29</v>
      </c>
      <c r="H5750" s="5">
        <v>26.580100000000002</v>
      </c>
      <c r="I5750" s="5">
        <v>26.580100000000002</v>
      </c>
      <c r="J5750" s="5">
        <v>0</v>
      </c>
      <c r="K5750" s="5">
        <v>26.580100000000002</v>
      </c>
      <c r="L5750" s="5">
        <v>0</v>
      </c>
      <c r="M5750" t="str">
        <f>IF(ISERROR(VLOOKUP(A5750,'[1]Ecart validé'!$A:$A,1,FALSE)),Z5750,"Ecart Validé")</f>
        <v>valid</v>
      </c>
      <c r="R5750" t="s">
        <v>30</v>
      </c>
      <c r="X5750"/>
      <c r="Y5750"/>
      <c r="Z5750" t="s">
        <v>31</v>
      </c>
    </row>
    <row r="5751" spans="1:26" x14ac:dyDescent="0.3">
      <c r="A5751" t="s">
        <v>7901</v>
      </c>
      <c r="B5751" t="s">
        <v>7587</v>
      </c>
      <c r="C5751">
        <v>100557</v>
      </c>
      <c r="D5751" t="str">
        <f>+VLOOKUP(C5751,Param!K:L,2,FALSE)</f>
        <v>RECHEIO - CASH &amp; CARRY, S.A.</v>
      </c>
      <c r="E5751" t="s">
        <v>7902</v>
      </c>
      <c r="F5751" t="s">
        <v>28</v>
      </c>
      <c r="G5751" t="s">
        <v>29</v>
      </c>
      <c r="H5751" s="5">
        <v>295.26</v>
      </c>
      <c r="I5751" s="5">
        <v>295.25790000000001</v>
      </c>
      <c r="J5751" s="5">
        <v>2.0999999999844398E-3</v>
      </c>
      <c r="K5751" s="5">
        <v>295.26</v>
      </c>
      <c r="L5751" s="5">
        <v>0</v>
      </c>
      <c r="M5751" t="str">
        <f>IF(ISERROR(VLOOKUP(A5751,'[1]Ecart validé'!$A:$A,1,FALSE)),Z5751,"Ecart Validé")</f>
        <v>valid</v>
      </c>
      <c r="R5751" t="s">
        <v>30</v>
      </c>
      <c r="X5751"/>
      <c r="Y5751"/>
      <c r="Z5751" t="s">
        <v>31</v>
      </c>
    </row>
    <row r="5752" spans="1:26" x14ac:dyDescent="0.3">
      <c r="A5752" t="s">
        <v>7903</v>
      </c>
      <c r="B5752" t="s">
        <v>7587</v>
      </c>
      <c r="C5752">
        <v>100557</v>
      </c>
      <c r="D5752" t="str">
        <f>+VLOOKUP(C5752,Param!K:L,2,FALSE)</f>
        <v>RECHEIO - CASH &amp; CARRY, S.A.</v>
      </c>
      <c r="E5752" t="s">
        <v>7902</v>
      </c>
      <c r="F5752" t="s">
        <v>33</v>
      </c>
      <c r="G5752" t="s">
        <v>29</v>
      </c>
      <c r="H5752" s="5">
        <v>71.53</v>
      </c>
      <c r="I5752" s="5">
        <v>71.528499999999994</v>
      </c>
      <c r="J5752" s="5">
        <v>1.5000000000071601E-3</v>
      </c>
      <c r="K5752" s="5">
        <v>71.53</v>
      </c>
      <c r="L5752" s="5">
        <v>0</v>
      </c>
      <c r="M5752" t="str">
        <f>IF(ISERROR(VLOOKUP(A5752,'[1]Ecart validé'!$A:$A,1,FALSE)),Z5752,"Ecart Validé")</f>
        <v>valid</v>
      </c>
      <c r="R5752" t="s">
        <v>30</v>
      </c>
      <c r="X5752"/>
      <c r="Y5752"/>
      <c r="Z5752" t="s">
        <v>31</v>
      </c>
    </row>
    <row r="5753" spans="1:26" x14ac:dyDescent="0.3">
      <c r="A5753" t="s">
        <v>7904</v>
      </c>
      <c r="B5753" t="s">
        <v>7587</v>
      </c>
      <c r="C5753">
        <v>100557</v>
      </c>
      <c r="D5753" t="str">
        <f>+VLOOKUP(C5753,Param!K:L,2,FALSE)</f>
        <v>RECHEIO - CASH &amp; CARRY, S.A.</v>
      </c>
      <c r="E5753" t="s">
        <v>7902</v>
      </c>
      <c r="F5753" t="s">
        <v>35</v>
      </c>
      <c r="G5753" t="s">
        <v>29</v>
      </c>
      <c r="H5753" s="5">
        <v>321.29950200000002</v>
      </c>
      <c r="I5753" s="5">
        <v>321.29950000000002</v>
      </c>
      <c r="J5753" s="5">
        <v>1.9999999949504799E-6</v>
      </c>
      <c r="K5753" s="5">
        <v>321.29950200000002</v>
      </c>
      <c r="L5753" s="5">
        <v>0</v>
      </c>
      <c r="M5753" t="str">
        <f>IF(ISERROR(VLOOKUP(A5753,'[1]Ecart validé'!$A:$A,1,FALSE)),Z5753,"Ecart Validé")</f>
        <v>valid</v>
      </c>
      <c r="R5753" t="s">
        <v>30</v>
      </c>
      <c r="X5753"/>
      <c r="Y5753"/>
      <c r="Z5753" t="s">
        <v>31</v>
      </c>
    </row>
    <row r="5754" spans="1:26" x14ac:dyDescent="0.3">
      <c r="A5754" t="s">
        <v>7905</v>
      </c>
      <c r="B5754" t="s">
        <v>7587</v>
      </c>
      <c r="C5754">
        <v>100557</v>
      </c>
      <c r="D5754" t="str">
        <f>+VLOOKUP(C5754,Param!K:L,2,FALSE)</f>
        <v>RECHEIO - CASH &amp; CARRY, S.A.</v>
      </c>
      <c r="E5754" t="s">
        <v>7902</v>
      </c>
      <c r="F5754" t="s">
        <v>37</v>
      </c>
      <c r="G5754" t="s">
        <v>29</v>
      </c>
      <c r="H5754" s="5">
        <v>100.84</v>
      </c>
      <c r="I5754" s="5">
        <v>100.8419</v>
      </c>
      <c r="J5754" s="5">
        <v>-1.8999999999920101E-3</v>
      </c>
      <c r="K5754" s="5">
        <v>100.84</v>
      </c>
      <c r="L5754" s="5">
        <v>0</v>
      </c>
      <c r="M5754" t="str">
        <f>IF(ISERROR(VLOOKUP(A5754,'[1]Ecart validé'!$A:$A,1,FALSE)),Z5754,"Ecart Validé")</f>
        <v>valid</v>
      </c>
      <c r="R5754" t="s">
        <v>30</v>
      </c>
      <c r="X5754"/>
      <c r="Y5754"/>
      <c r="Z5754" t="s">
        <v>31</v>
      </c>
    </row>
    <row r="5755" spans="1:26" x14ac:dyDescent="0.3">
      <c r="A5755" t="s">
        <v>7906</v>
      </c>
      <c r="B5755" t="s">
        <v>7587</v>
      </c>
      <c r="C5755">
        <v>100558</v>
      </c>
      <c r="D5755" t="str">
        <f>+VLOOKUP(C5755,Param!K:L,2,FALSE)</f>
        <v>SERVISAN - PRODUTOS DE HIGIENE, S.A.</v>
      </c>
      <c r="E5755" t="s">
        <v>7907</v>
      </c>
      <c r="F5755" t="s">
        <v>28</v>
      </c>
      <c r="G5755" t="s">
        <v>29</v>
      </c>
      <c r="H5755" s="5">
        <v>150.97</v>
      </c>
      <c r="I5755" s="5">
        <v>150.97049999999999</v>
      </c>
      <c r="J5755" s="5">
        <v>-4.9999999998817603E-4</v>
      </c>
      <c r="K5755" s="5">
        <v>150.97</v>
      </c>
      <c r="L5755" s="5">
        <v>0</v>
      </c>
      <c r="M5755" t="str">
        <f>IF(ISERROR(VLOOKUP(A5755,'[1]Ecart validé'!$A:$A,1,FALSE)),Z5755,"Ecart Validé")</f>
        <v>valid</v>
      </c>
      <c r="R5755" t="s">
        <v>30</v>
      </c>
      <c r="X5755"/>
      <c r="Y5755"/>
      <c r="Z5755" t="s">
        <v>31</v>
      </c>
    </row>
    <row r="5756" spans="1:26" x14ac:dyDescent="0.3">
      <c r="A5756" t="s">
        <v>7908</v>
      </c>
      <c r="B5756" t="s">
        <v>7587</v>
      </c>
      <c r="C5756">
        <v>100558</v>
      </c>
      <c r="D5756" t="str">
        <f>+VLOOKUP(C5756,Param!K:L,2,FALSE)</f>
        <v>SERVISAN - PRODUTOS DE HIGIENE, S.A.</v>
      </c>
      <c r="E5756" t="s">
        <v>7907</v>
      </c>
      <c r="F5756" t="s">
        <v>33</v>
      </c>
      <c r="G5756" t="s">
        <v>29</v>
      </c>
      <c r="H5756" s="5">
        <v>8.3699999999999992</v>
      </c>
      <c r="I5756" s="5">
        <v>8.3668999999999993</v>
      </c>
      <c r="J5756" s="5">
        <v>3.0999999999998802E-3</v>
      </c>
      <c r="K5756" s="5">
        <v>8.3699999999999992</v>
      </c>
      <c r="L5756" s="5">
        <v>0</v>
      </c>
      <c r="M5756" t="str">
        <f>IF(ISERROR(VLOOKUP(A5756,'[1]Ecart validé'!$A:$A,1,FALSE)),Z5756,"Ecart Validé")</f>
        <v>valid</v>
      </c>
      <c r="R5756" t="s">
        <v>30</v>
      </c>
      <c r="X5756"/>
      <c r="Y5756"/>
      <c r="Z5756" t="s">
        <v>31</v>
      </c>
    </row>
    <row r="5757" spans="1:26" x14ac:dyDescent="0.3">
      <c r="A5757" t="s">
        <v>7909</v>
      </c>
      <c r="B5757" t="s">
        <v>7587</v>
      </c>
      <c r="C5757">
        <v>100558</v>
      </c>
      <c r="D5757" t="str">
        <f>+VLOOKUP(C5757,Param!K:L,2,FALSE)</f>
        <v>SERVISAN - PRODUTOS DE HIGIENE, S.A.</v>
      </c>
      <c r="E5757" t="s">
        <v>7907</v>
      </c>
      <c r="F5757" t="s">
        <v>35</v>
      </c>
      <c r="G5757" t="s">
        <v>29</v>
      </c>
      <c r="H5757" s="5">
        <v>85.641180000000006</v>
      </c>
      <c r="I5757" s="5">
        <v>85.641199999999998</v>
      </c>
      <c r="J5757" s="5">
        <v>-1.9999999992137401E-5</v>
      </c>
      <c r="K5757" s="5">
        <v>85.641180000000006</v>
      </c>
      <c r="L5757" s="5">
        <v>0</v>
      </c>
      <c r="M5757" t="str">
        <f>IF(ISERROR(VLOOKUP(A5757,'[1]Ecart validé'!$A:$A,1,FALSE)),Z5757,"Ecart Validé")</f>
        <v>valid</v>
      </c>
      <c r="R5757" t="s">
        <v>30</v>
      </c>
      <c r="X5757"/>
      <c r="Y5757"/>
      <c r="Z5757" t="s">
        <v>31</v>
      </c>
    </row>
    <row r="5758" spans="1:26" x14ac:dyDescent="0.3">
      <c r="A5758" t="s">
        <v>7910</v>
      </c>
      <c r="B5758" t="s">
        <v>7587</v>
      </c>
      <c r="C5758">
        <v>100558</v>
      </c>
      <c r="D5758" t="str">
        <f>+VLOOKUP(C5758,Param!K:L,2,FALSE)</f>
        <v>SERVISAN - PRODUTOS DE HIGIENE, S.A.</v>
      </c>
      <c r="E5758" t="s">
        <v>7907</v>
      </c>
      <c r="F5758" t="s">
        <v>37</v>
      </c>
      <c r="G5758" t="s">
        <v>29</v>
      </c>
      <c r="H5758" s="5">
        <v>38.78</v>
      </c>
      <c r="I5758" s="5">
        <v>38.782600000000002</v>
      </c>
      <c r="J5758" s="5">
        <v>-2.6000000000010398E-3</v>
      </c>
      <c r="K5758" s="5">
        <v>38.78</v>
      </c>
      <c r="L5758" s="5">
        <v>0</v>
      </c>
      <c r="M5758" t="str">
        <f>IF(ISERROR(VLOOKUP(A5758,'[1]Ecart validé'!$A:$A,1,FALSE)),Z5758,"Ecart Validé")</f>
        <v>valid</v>
      </c>
      <c r="R5758" t="s">
        <v>30</v>
      </c>
      <c r="X5758"/>
      <c r="Y5758"/>
      <c r="Z5758" t="s">
        <v>31</v>
      </c>
    </row>
    <row r="5759" spans="1:26" x14ac:dyDescent="0.3">
      <c r="A5759" t="s">
        <v>7911</v>
      </c>
      <c r="B5759" t="s">
        <v>7587</v>
      </c>
      <c r="C5759">
        <v>100561</v>
      </c>
      <c r="D5759" t="str">
        <f>+VLOOKUP(C5759,Param!K:L,2,FALSE)</f>
        <v>GFL SA</v>
      </c>
      <c r="E5759" t="s">
        <v>7912</v>
      </c>
      <c r="F5759" t="s">
        <v>28</v>
      </c>
      <c r="G5759" t="s">
        <v>29</v>
      </c>
      <c r="H5759" s="5">
        <v>59.319999999999901</v>
      </c>
      <c r="I5759" s="5">
        <v>59.320599999999999</v>
      </c>
      <c r="J5759" s="5">
        <v>-6.0000000000570697E-4</v>
      </c>
      <c r="K5759" s="5">
        <v>59.319999999999901</v>
      </c>
      <c r="L5759" s="5">
        <v>0</v>
      </c>
      <c r="M5759" t="str">
        <f>IF(ISERROR(VLOOKUP(A5759,'[1]Ecart validé'!$A:$A,1,FALSE)),Z5759,"Ecart Validé")</f>
        <v>valid</v>
      </c>
      <c r="R5759" t="s">
        <v>30</v>
      </c>
      <c r="X5759"/>
      <c r="Y5759"/>
      <c r="Z5759" t="s">
        <v>31</v>
      </c>
    </row>
    <row r="5760" spans="1:26" x14ac:dyDescent="0.3">
      <c r="A5760" t="s">
        <v>7913</v>
      </c>
      <c r="B5760" t="s">
        <v>7587</v>
      </c>
      <c r="C5760">
        <v>100561</v>
      </c>
      <c r="D5760" t="str">
        <f>+VLOOKUP(C5760,Param!K:L,2,FALSE)</f>
        <v>GFL SA</v>
      </c>
      <c r="E5760" t="s">
        <v>7912</v>
      </c>
      <c r="F5760" t="s">
        <v>33</v>
      </c>
      <c r="G5760" t="s">
        <v>29</v>
      </c>
      <c r="H5760" s="5">
        <v>-2.6</v>
      </c>
      <c r="I5760" s="5">
        <v>-2.6009000000000002</v>
      </c>
      <c r="J5760" s="5">
        <v>9.0000000000012195E-4</v>
      </c>
      <c r="K5760" s="5">
        <v>-2.6</v>
      </c>
      <c r="L5760" s="5">
        <v>0</v>
      </c>
      <c r="M5760" t="str">
        <f>IF(ISERROR(VLOOKUP(A5760,'[1]Ecart validé'!$A:$A,1,FALSE)),Z5760,"Ecart Validé")</f>
        <v>valid</v>
      </c>
      <c r="R5760" t="s">
        <v>30</v>
      </c>
      <c r="X5760"/>
      <c r="Y5760"/>
      <c r="Z5760" t="s">
        <v>31</v>
      </c>
    </row>
    <row r="5761" spans="1:26" x14ac:dyDescent="0.3">
      <c r="A5761" t="s">
        <v>7914</v>
      </c>
      <c r="B5761" t="s">
        <v>7587</v>
      </c>
      <c r="C5761">
        <v>100561</v>
      </c>
      <c r="D5761" t="str">
        <f>+VLOOKUP(C5761,Param!K:L,2,FALSE)</f>
        <v>GFL SA</v>
      </c>
      <c r="E5761" t="s">
        <v>7912</v>
      </c>
      <c r="F5761" t="s">
        <v>37</v>
      </c>
      <c r="G5761" t="s">
        <v>29</v>
      </c>
      <c r="H5761" s="5">
        <v>3.6214</v>
      </c>
      <c r="I5761" s="5">
        <v>3.6214</v>
      </c>
      <c r="J5761" s="5">
        <v>0</v>
      </c>
      <c r="K5761" s="5">
        <v>3.6214</v>
      </c>
      <c r="L5761" s="5">
        <v>0</v>
      </c>
      <c r="M5761" t="str">
        <f>IF(ISERROR(VLOOKUP(A5761,'[1]Ecart validé'!$A:$A,1,FALSE)),Z5761,"Ecart Validé")</f>
        <v>valid</v>
      </c>
      <c r="R5761" t="s">
        <v>30</v>
      </c>
      <c r="X5761"/>
      <c r="Y5761"/>
      <c r="Z5761" t="s">
        <v>31</v>
      </c>
    </row>
    <row r="5762" spans="1:26" x14ac:dyDescent="0.3">
      <c r="A5762" t="s">
        <v>7915</v>
      </c>
      <c r="B5762" t="s">
        <v>7587</v>
      </c>
      <c r="C5762">
        <v>100588</v>
      </c>
      <c r="D5762" t="str">
        <f>+VLOOKUP(C5762,Param!K:L,2,FALSE)</f>
        <v>REXEL - DISTRIBUIÇÃO DE MATERIAL ELÉCTRICO, S.A.</v>
      </c>
      <c r="E5762" t="s">
        <v>7916</v>
      </c>
      <c r="F5762" t="s">
        <v>28</v>
      </c>
      <c r="G5762" t="s">
        <v>29</v>
      </c>
      <c r="H5762" s="5">
        <v>42.81</v>
      </c>
      <c r="I5762" s="5">
        <v>42.811</v>
      </c>
      <c r="J5762" s="5">
        <v>-9.9999999999766899E-4</v>
      </c>
      <c r="K5762" s="5">
        <v>42.81</v>
      </c>
      <c r="L5762" s="5">
        <v>0</v>
      </c>
      <c r="M5762" t="str">
        <f>IF(ISERROR(VLOOKUP(A5762,'[1]Ecart validé'!$A:$A,1,FALSE)),Z5762,"Ecart Validé")</f>
        <v>valid</v>
      </c>
      <c r="R5762" t="s">
        <v>30</v>
      </c>
      <c r="X5762"/>
      <c r="Y5762"/>
      <c r="Z5762" t="s">
        <v>31</v>
      </c>
    </row>
    <row r="5763" spans="1:26" x14ac:dyDescent="0.3">
      <c r="A5763" t="s">
        <v>7917</v>
      </c>
      <c r="B5763" t="s">
        <v>7587</v>
      </c>
      <c r="C5763">
        <v>100588</v>
      </c>
      <c r="D5763" t="str">
        <f>+VLOOKUP(C5763,Param!K:L,2,FALSE)</f>
        <v>REXEL - DISTRIBUIÇÃO DE MATERIAL ELÉCTRICO, S.A.</v>
      </c>
      <c r="E5763" t="s">
        <v>7916</v>
      </c>
      <c r="F5763" t="s">
        <v>33</v>
      </c>
      <c r="G5763" t="s">
        <v>29</v>
      </c>
      <c r="H5763" s="5">
        <v>21.61</v>
      </c>
      <c r="I5763" s="5">
        <v>21.613600000000002</v>
      </c>
      <c r="J5763" s="5">
        <v>-3.6000000000022598E-3</v>
      </c>
      <c r="K5763" s="5">
        <v>21.61</v>
      </c>
      <c r="L5763" s="5">
        <v>0</v>
      </c>
      <c r="M5763" t="str">
        <f>IF(ISERROR(VLOOKUP(A5763,'[1]Ecart validé'!$A:$A,1,FALSE)),Z5763,"Ecart Validé")</f>
        <v>valid</v>
      </c>
      <c r="R5763" t="s">
        <v>30</v>
      </c>
      <c r="X5763"/>
      <c r="Y5763"/>
      <c r="Z5763" t="s">
        <v>31</v>
      </c>
    </row>
    <row r="5764" spans="1:26" x14ac:dyDescent="0.3">
      <c r="A5764" t="s">
        <v>7918</v>
      </c>
      <c r="B5764" t="s">
        <v>7587</v>
      </c>
      <c r="C5764">
        <v>100588</v>
      </c>
      <c r="D5764" t="str">
        <f>+VLOOKUP(C5764,Param!K:L,2,FALSE)</f>
        <v>REXEL - DISTRIBUIÇÃO DE MATERIAL ELÉCTRICO, S.A.</v>
      </c>
      <c r="E5764" t="s">
        <v>7916</v>
      </c>
      <c r="F5764" t="s">
        <v>35</v>
      </c>
      <c r="G5764" t="s">
        <v>29</v>
      </c>
      <c r="H5764" s="5">
        <v>221.5384</v>
      </c>
      <c r="I5764" s="5">
        <v>221.5385</v>
      </c>
      <c r="J5764" s="5">
        <v>-1.0000000000331901E-4</v>
      </c>
      <c r="K5764" s="5">
        <v>221.5384</v>
      </c>
      <c r="L5764" s="5">
        <v>0</v>
      </c>
      <c r="M5764" t="str">
        <f>IF(ISERROR(VLOOKUP(A5764,'[1]Ecart validé'!$A:$A,1,FALSE)),Z5764,"Ecart Validé")</f>
        <v>valid</v>
      </c>
      <c r="R5764" t="s">
        <v>30</v>
      </c>
      <c r="X5764"/>
      <c r="Y5764"/>
      <c r="Z5764" t="s">
        <v>31</v>
      </c>
    </row>
    <row r="5765" spans="1:26" x14ac:dyDescent="0.3">
      <c r="A5765" t="s">
        <v>7919</v>
      </c>
      <c r="B5765" t="s">
        <v>7587</v>
      </c>
      <c r="C5765">
        <v>100589</v>
      </c>
      <c r="D5765" t="str">
        <f>+VLOOKUP(C5765,Param!K:L,2,FALSE)</f>
        <v>AVILUDO - INDÚSTRIA E COMÉRCIO DE PRODUTOS ALIMENTARES, S.A.</v>
      </c>
      <c r="E5765" t="s">
        <v>7920</v>
      </c>
      <c r="F5765" t="s">
        <v>28</v>
      </c>
      <c r="G5765" t="s">
        <v>29</v>
      </c>
      <c r="H5765" s="5">
        <v>535.47</v>
      </c>
      <c r="I5765" s="5">
        <v>535.47270000000003</v>
      </c>
      <c r="J5765" s="5">
        <v>-2.7000000000043599E-3</v>
      </c>
      <c r="K5765" s="5">
        <v>535.47</v>
      </c>
      <c r="L5765" s="5">
        <v>0</v>
      </c>
      <c r="M5765" t="str">
        <f>IF(ISERROR(VLOOKUP(A5765,'[1]Ecart validé'!$A:$A,1,FALSE)),Z5765,"Ecart Validé")</f>
        <v>valid</v>
      </c>
      <c r="R5765" t="s">
        <v>30</v>
      </c>
      <c r="X5765"/>
      <c r="Y5765"/>
      <c r="Z5765" t="s">
        <v>31</v>
      </c>
    </row>
    <row r="5766" spans="1:26" x14ac:dyDescent="0.3">
      <c r="A5766" t="s">
        <v>7921</v>
      </c>
      <c r="B5766" t="s">
        <v>7587</v>
      </c>
      <c r="C5766">
        <v>100589</v>
      </c>
      <c r="D5766" t="str">
        <f>+VLOOKUP(C5766,Param!K:L,2,FALSE)</f>
        <v>AVILUDO - INDÚSTRIA E COMÉRCIO DE PRODUTOS ALIMENTARES, S.A.</v>
      </c>
      <c r="E5766" t="s">
        <v>7920</v>
      </c>
      <c r="F5766" t="s">
        <v>33</v>
      </c>
      <c r="G5766" t="s">
        <v>29</v>
      </c>
      <c r="H5766" s="5">
        <v>25.97</v>
      </c>
      <c r="I5766" s="5">
        <v>25.974799999999998</v>
      </c>
      <c r="J5766" s="5">
        <v>-4.7999999999994696E-3</v>
      </c>
      <c r="K5766" s="5">
        <v>25.97</v>
      </c>
      <c r="L5766" s="5">
        <v>0</v>
      </c>
      <c r="M5766" t="str">
        <f>IF(ISERROR(VLOOKUP(A5766,'[1]Ecart validé'!$A:$A,1,FALSE)),Z5766,"Ecart Validé")</f>
        <v>valid</v>
      </c>
      <c r="R5766" t="s">
        <v>30</v>
      </c>
      <c r="X5766"/>
      <c r="Y5766"/>
      <c r="Z5766" t="s">
        <v>31</v>
      </c>
    </row>
    <row r="5767" spans="1:26" x14ac:dyDescent="0.3">
      <c r="A5767" t="s">
        <v>7922</v>
      </c>
      <c r="B5767" t="s">
        <v>7587</v>
      </c>
      <c r="C5767">
        <v>100589</v>
      </c>
      <c r="D5767" t="str">
        <f>+VLOOKUP(C5767,Param!K:L,2,FALSE)</f>
        <v>AVILUDO - INDÚSTRIA E COMÉRCIO DE PRODUTOS ALIMENTARES, S.A.</v>
      </c>
      <c r="E5767" t="s">
        <v>7920</v>
      </c>
      <c r="F5767" t="s">
        <v>35</v>
      </c>
      <c r="G5767" t="s">
        <v>29</v>
      </c>
      <c r="H5767" s="5">
        <v>217.96116599999999</v>
      </c>
      <c r="I5767" s="5">
        <v>217.96119999999999</v>
      </c>
      <c r="J5767" s="5">
        <v>-3.3999999999423299E-5</v>
      </c>
      <c r="K5767" s="5">
        <v>217.96116599999999</v>
      </c>
      <c r="L5767" s="5">
        <v>0</v>
      </c>
      <c r="M5767" t="str">
        <f>IF(ISERROR(VLOOKUP(A5767,'[1]Ecart validé'!$A:$A,1,FALSE)),Z5767,"Ecart Validé")</f>
        <v>valid</v>
      </c>
      <c r="R5767" t="s">
        <v>30</v>
      </c>
      <c r="X5767"/>
      <c r="Y5767"/>
      <c r="Z5767" t="s">
        <v>31</v>
      </c>
    </row>
    <row r="5768" spans="1:26" x14ac:dyDescent="0.3">
      <c r="A5768" t="s">
        <v>7923</v>
      </c>
      <c r="B5768" t="s">
        <v>7587</v>
      </c>
      <c r="C5768">
        <v>100589</v>
      </c>
      <c r="D5768" t="str">
        <f>+VLOOKUP(C5768,Param!K:L,2,FALSE)</f>
        <v>AVILUDO - INDÚSTRIA E COMÉRCIO DE PRODUTOS ALIMENTARES, S.A.</v>
      </c>
      <c r="E5768" t="s">
        <v>7920</v>
      </c>
      <c r="F5768" t="s">
        <v>37</v>
      </c>
      <c r="G5768" t="s">
        <v>29</v>
      </c>
      <c r="H5768" s="5">
        <v>76.820099999999996</v>
      </c>
      <c r="I5768" s="5">
        <v>76.820099999999996</v>
      </c>
      <c r="J5768" s="5">
        <v>0</v>
      </c>
      <c r="K5768" s="5">
        <v>76.820099999999996</v>
      </c>
      <c r="L5768" s="5">
        <v>0</v>
      </c>
      <c r="M5768" t="str">
        <f>IF(ISERROR(VLOOKUP(A5768,'[1]Ecart validé'!$A:$A,1,FALSE)),Z5768,"Ecart Validé")</f>
        <v>valid</v>
      </c>
      <c r="R5768" t="s">
        <v>30</v>
      </c>
      <c r="X5768"/>
      <c r="Y5768"/>
      <c r="Z5768" t="s">
        <v>31</v>
      </c>
    </row>
    <row r="5769" spans="1:26" x14ac:dyDescent="0.3">
      <c r="A5769" t="s">
        <v>7924</v>
      </c>
      <c r="B5769" t="s">
        <v>7587</v>
      </c>
      <c r="C5769">
        <v>100589</v>
      </c>
      <c r="D5769" t="str">
        <f>+VLOOKUP(C5769,Param!K:L,2,FALSE)</f>
        <v>AVILUDO - INDÚSTRIA E COMÉRCIO DE PRODUTOS ALIMENTARES, S.A.</v>
      </c>
      <c r="E5769" t="s">
        <v>7925</v>
      </c>
      <c r="F5769" t="s">
        <v>28</v>
      </c>
      <c r="G5769" t="s">
        <v>29</v>
      </c>
      <c r="H5769" s="5">
        <v>3556.34</v>
      </c>
      <c r="I5769" s="5">
        <v>3556.3359999999998</v>
      </c>
      <c r="J5769" s="5">
        <v>4.0000000003601599E-3</v>
      </c>
      <c r="K5769" s="5">
        <v>3556.34</v>
      </c>
      <c r="L5769" s="5">
        <v>0</v>
      </c>
      <c r="M5769" t="str">
        <f>IF(ISERROR(VLOOKUP(A5769,'[1]Ecart validé'!$A:$A,1,FALSE)),Z5769,"Ecart Validé")</f>
        <v>valid</v>
      </c>
      <c r="R5769" t="s">
        <v>30</v>
      </c>
      <c r="X5769"/>
      <c r="Y5769"/>
      <c r="Z5769" t="s">
        <v>31</v>
      </c>
    </row>
    <row r="5770" spans="1:26" x14ac:dyDescent="0.3">
      <c r="A5770" t="s">
        <v>7926</v>
      </c>
      <c r="B5770" t="s">
        <v>7587</v>
      </c>
      <c r="C5770">
        <v>100589</v>
      </c>
      <c r="D5770" t="str">
        <f>+VLOOKUP(C5770,Param!K:L,2,FALSE)</f>
        <v>AVILUDO - INDÚSTRIA E COMÉRCIO DE PRODUTOS ALIMENTARES, S.A.</v>
      </c>
      <c r="E5770" t="s">
        <v>7925</v>
      </c>
      <c r="F5770" t="s">
        <v>33</v>
      </c>
      <c r="G5770" t="s">
        <v>29</v>
      </c>
      <c r="H5770" s="5">
        <v>80.81</v>
      </c>
      <c r="I5770" s="5">
        <v>80.8108</v>
      </c>
      <c r="J5770" s="5">
        <v>-7.9999999999813499E-4</v>
      </c>
      <c r="K5770" s="5">
        <v>80.81</v>
      </c>
      <c r="L5770" s="5">
        <v>0</v>
      </c>
      <c r="M5770" t="str">
        <f>IF(ISERROR(VLOOKUP(A5770,'[1]Ecart validé'!$A:$A,1,FALSE)),Z5770,"Ecart Validé")</f>
        <v>valid</v>
      </c>
      <c r="R5770" t="s">
        <v>30</v>
      </c>
      <c r="X5770"/>
      <c r="Y5770"/>
      <c r="Z5770" t="s">
        <v>31</v>
      </c>
    </row>
    <row r="5771" spans="1:26" x14ac:dyDescent="0.3">
      <c r="A5771" t="s">
        <v>7927</v>
      </c>
      <c r="B5771" t="s">
        <v>7587</v>
      </c>
      <c r="C5771">
        <v>100589</v>
      </c>
      <c r="D5771" t="str">
        <f>+VLOOKUP(C5771,Param!K:L,2,FALSE)</f>
        <v>AVILUDO - INDÚSTRIA E COMÉRCIO DE PRODUTOS ALIMENTARES, S.A.</v>
      </c>
      <c r="E5771" t="s">
        <v>7925</v>
      </c>
      <c r="F5771" t="s">
        <v>35</v>
      </c>
      <c r="G5771" t="s">
        <v>29</v>
      </c>
      <c r="H5771" s="5">
        <v>849.10901999999999</v>
      </c>
      <c r="I5771" s="5">
        <v>849.10910000000001</v>
      </c>
      <c r="J5771" s="5">
        <v>-8.0000000025392997E-5</v>
      </c>
      <c r="K5771" s="5">
        <v>849.10901999999999</v>
      </c>
      <c r="L5771" s="5">
        <v>0</v>
      </c>
      <c r="M5771" t="str">
        <f>IF(ISERROR(VLOOKUP(A5771,'[1]Ecart validé'!$A:$A,1,FALSE)),Z5771,"Ecart Validé")</f>
        <v>valid</v>
      </c>
      <c r="R5771" t="s">
        <v>30</v>
      </c>
      <c r="V5771" t="s">
        <v>60</v>
      </c>
      <c r="W5771" t="s">
        <v>61</v>
      </c>
      <c r="X5771"/>
      <c r="Y5771"/>
      <c r="Z5771" t="s">
        <v>31</v>
      </c>
    </row>
    <row r="5772" spans="1:26" x14ac:dyDescent="0.3">
      <c r="A5772" t="s">
        <v>7928</v>
      </c>
      <c r="B5772" t="s">
        <v>7587</v>
      </c>
      <c r="C5772">
        <v>100589</v>
      </c>
      <c r="D5772" t="str">
        <f>+VLOOKUP(C5772,Param!K:L,2,FALSE)</f>
        <v>AVILUDO - INDÚSTRIA E COMÉRCIO DE PRODUTOS ALIMENTARES, S.A.</v>
      </c>
      <c r="E5772" t="s">
        <v>7925</v>
      </c>
      <c r="F5772" t="s">
        <v>37</v>
      </c>
      <c r="G5772" t="s">
        <v>29</v>
      </c>
      <c r="H5772" s="5">
        <v>386.06380000000001</v>
      </c>
      <c r="I5772" s="5">
        <v>386.06380000000001</v>
      </c>
      <c r="J5772" s="5">
        <v>0</v>
      </c>
      <c r="K5772" s="5">
        <v>386.06380000000001</v>
      </c>
      <c r="L5772" s="5">
        <v>0</v>
      </c>
      <c r="M5772" t="str">
        <f>IF(ISERROR(VLOOKUP(A5772,'[1]Ecart validé'!$A:$A,1,FALSE)),Z5772,"Ecart Validé")</f>
        <v>valid</v>
      </c>
      <c r="R5772" t="s">
        <v>30</v>
      </c>
      <c r="X5772"/>
      <c r="Y5772"/>
      <c r="Z5772" t="s">
        <v>31</v>
      </c>
    </row>
    <row r="5773" spans="1:26" x14ac:dyDescent="0.3">
      <c r="A5773" t="s">
        <v>7929</v>
      </c>
      <c r="B5773" t="s">
        <v>7587</v>
      </c>
      <c r="C5773">
        <v>100590</v>
      </c>
      <c r="D5773" t="str">
        <f>+VLOOKUP(C5773,Param!K:L,2,FALSE)</f>
        <v>DIGITMARKET - SISTEMAS DE INFORMAÇÃO, S.A. (BizDirect)</v>
      </c>
      <c r="E5773" t="s">
        <v>7930</v>
      </c>
      <c r="F5773" t="s">
        <v>28</v>
      </c>
      <c r="G5773" t="s">
        <v>29</v>
      </c>
      <c r="H5773" s="5">
        <v>102.29</v>
      </c>
      <c r="I5773" s="5">
        <v>102.2916</v>
      </c>
      <c r="J5773" s="5">
        <v>-1.59999999999627E-3</v>
      </c>
      <c r="K5773" s="5">
        <v>102.29</v>
      </c>
      <c r="L5773" s="5">
        <v>0</v>
      </c>
      <c r="M5773" t="str">
        <f>IF(ISERROR(VLOOKUP(A5773,'[1]Ecart validé'!$A:$A,1,FALSE)),Z5773,"Ecart Validé")</f>
        <v>valid</v>
      </c>
      <c r="R5773" t="s">
        <v>30</v>
      </c>
      <c r="X5773"/>
      <c r="Y5773"/>
      <c r="Z5773" t="s">
        <v>31</v>
      </c>
    </row>
    <row r="5774" spans="1:26" x14ac:dyDescent="0.3">
      <c r="A5774" t="s">
        <v>7931</v>
      </c>
      <c r="B5774" t="s">
        <v>7587</v>
      </c>
      <c r="C5774">
        <v>100590</v>
      </c>
      <c r="D5774" t="str">
        <f>+VLOOKUP(C5774,Param!K:L,2,FALSE)</f>
        <v>DIGITMARKET - SISTEMAS DE INFORMAÇÃO, S.A. (BizDirect)</v>
      </c>
      <c r="E5774" t="s">
        <v>7930</v>
      </c>
      <c r="F5774" t="s">
        <v>35</v>
      </c>
      <c r="G5774" t="s">
        <v>29</v>
      </c>
      <c r="H5774" s="5">
        <v>73.191152000000002</v>
      </c>
      <c r="I5774" s="5">
        <v>73.191199999999995</v>
      </c>
      <c r="J5774" s="5">
        <v>-4.79999999924984E-5</v>
      </c>
      <c r="K5774" s="5">
        <v>73.191152000000002</v>
      </c>
      <c r="L5774" s="5">
        <v>0</v>
      </c>
      <c r="M5774" t="str">
        <f>IF(ISERROR(VLOOKUP(A5774,'[1]Ecart validé'!$A:$A,1,FALSE)),Z5774,"Ecart Validé")</f>
        <v>valid</v>
      </c>
      <c r="R5774" t="s">
        <v>30</v>
      </c>
      <c r="X5774"/>
      <c r="Y5774"/>
      <c r="Z5774" t="s">
        <v>31</v>
      </c>
    </row>
    <row r="5775" spans="1:26" x14ac:dyDescent="0.3">
      <c r="A5775" t="s">
        <v>7932</v>
      </c>
      <c r="B5775" t="s">
        <v>7587</v>
      </c>
      <c r="C5775">
        <v>100592</v>
      </c>
      <c r="D5775" t="str">
        <f>+VLOOKUP(C5775,Param!K:L,2,FALSE)</f>
        <v>RECHEIO MASTERCHEF Lda</v>
      </c>
      <c r="E5775" t="s">
        <v>7933</v>
      </c>
      <c r="F5775" t="s">
        <v>28</v>
      </c>
      <c r="G5775" t="s">
        <v>29</v>
      </c>
      <c r="H5775" s="5">
        <v>332.62</v>
      </c>
      <c r="I5775" s="5">
        <v>332.62400000000002</v>
      </c>
      <c r="J5775" s="5">
        <v>-4.0000000000190898E-3</v>
      </c>
      <c r="K5775" s="5">
        <v>332.62</v>
      </c>
      <c r="L5775" s="5">
        <v>0</v>
      </c>
      <c r="M5775" t="str">
        <f>IF(ISERROR(VLOOKUP(A5775,'[1]Ecart validé'!$A:$A,1,FALSE)),Z5775,"Ecart Validé")</f>
        <v>valid</v>
      </c>
      <c r="R5775" t="s">
        <v>30</v>
      </c>
      <c r="X5775"/>
      <c r="Y5775"/>
      <c r="Z5775" t="s">
        <v>31</v>
      </c>
    </row>
    <row r="5776" spans="1:26" x14ac:dyDescent="0.3">
      <c r="A5776" t="s">
        <v>7934</v>
      </c>
      <c r="B5776" t="s">
        <v>7587</v>
      </c>
      <c r="C5776">
        <v>100592</v>
      </c>
      <c r="D5776" t="str">
        <f>+VLOOKUP(C5776,Param!K:L,2,FALSE)</f>
        <v>RECHEIO MASTERCHEF Lda</v>
      </c>
      <c r="E5776" t="s">
        <v>7933</v>
      </c>
      <c r="F5776" t="s">
        <v>33</v>
      </c>
      <c r="G5776" t="s">
        <v>29</v>
      </c>
      <c r="H5776" s="5">
        <v>14.72</v>
      </c>
      <c r="I5776" s="5">
        <v>14.7172</v>
      </c>
      <c r="J5776" s="5">
        <v>2.8000000000005798E-3</v>
      </c>
      <c r="K5776" s="5">
        <v>14.72</v>
      </c>
      <c r="L5776" s="5">
        <v>0</v>
      </c>
      <c r="M5776" t="str">
        <f>IF(ISERROR(VLOOKUP(A5776,'[1]Ecart validé'!$A:$A,1,FALSE)),Z5776,"Ecart Validé")</f>
        <v>valid</v>
      </c>
      <c r="R5776" t="s">
        <v>30</v>
      </c>
      <c r="X5776"/>
      <c r="Y5776"/>
      <c r="Z5776" t="s">
        <v>31</v>
      </c>
    </row>
    <row r="5777" spans="1:26" x14ac:dyDescent="0.3">
      <c r="A5777" t="s">
        <v>7935</v>
      </c>
      <c r="B5777" t="s">
        <v>7587</v>
      </c>
      <c r="C5777">
        <v>100592</v>
      </c>
      <c r="D5777" t="str">
        <f>+VLOOKUP(C5777,Param!K:L,2,FALSE)</f>
        <v>RECHEIO MASTERCHEF Lda</v>
      </c>
      <c r="E5777" t="s">
        <v>7933</v>
      </c>
      <c r="F5777" t="s">
        <v>35</v>
      </c>
      <c r="G5777" t="s">
        <v>29</v>
      </c>
      <c r="H5777" s="5">
        <v>39.064228</v>
      </c>
      <c r="I5777" s="5">
        <v>39.0642</v>
      </c>
      <c r="J5777" s="5">
        <v>2.8000000000361002E-5</v>
      </c>
      <c r="K5777" s="5">
        <v>39.064228</v>
      </c>
      <c r="L5777" s="5">
        <v>0</v>
      </c>
      <c r="M5777" t="str">
        <f>IF(ISERROR(VLOOKUP(A5777,'[1]Ecart validé'!$A:$A,1,FALSE)),Z5777,"Ecart Validé")</f>
        <v>valid</v>
      </c>
      <c r="R5777" t="s">
        <v>30</v>
      </c>
      <c r="X5777"/>
      <c r="Y5777"/>
      <c r="Z5777" t="s">
        <v>31</v>
      </c>
    </row>
    <row r="5778" spans="1:26" x14ac:dyDescent="0.3">
      <c r="A5778" t="s">
        <v>7936</v>
      </c>
      <c r="B5778" t="s">
        <v>7587</v>
      </c>
      <c r="C5778">
        <v>100592</v>
      </c>
      <c r="D5778" t="str">
        <f>+VLOOKUP(C5778,Param!K:L,2,FALSE)</f>
        <v>RECHEIO MASTERCHEF Lda</v>
      </c>
      <c r="E5778" t="s">
        <v>7933</v>
      </c>
      <c r="F5778" t="s">
        <v>37</v>
      </c>
      <c r="G5778" t="s">
        <v>29</v>
      </c>
      <c r="H5778" s="5">
        <v>24.79</v>
      </c>
      <c r="I5778" s="5">
        <v>24.793500000000002</v>
      </c>
      <c r="J5778" s="5">
        <v>-3.5000000000024998E-3</v>
      </c>
      <c r="K5778" s="5">
        <v>24.79</v>
      </c>
      <c r="L5778" s="5">
        <v>0</v>
      </c>
      <c r="M5778" t="str">
        <f>IF(ISERROR(VLOOKUP(A5778,'[1]Ecart validé'!$A:$A,1,FALSE)),Z5778,"Ecart Validé")</f>
        <v>valid</v>
      </c>
      <c r="R5778" t="s">
        <v>30</v>
      </c>
      <c r="X5778"/>
      <c r="Y5778"/>
      <c r="Z5778" t="s">
        <v>31</v>
      </c>
    </row>
    <row r="5779" spans="1:26" x14ac:dyDescent="0.3">
      <c r="A5779" t="s">
        <v>7937</v>
      </c>
      <c r="B5779" t="s">
        <v>7587</v>
      </c>
      <c r="C5779">
        <v>100596</v>
      </c>
      <c r="D5779" t="str">
        <f>+VLOOKUP(C5779,Param!K:L,2,FALSE)</f>
        <v>FUMADIS - PRODUÇÃO E DISTRIBUIÇÃO DE PRODUTOS ALIMENTARES, LDA</v>
      </c>
      <c r="E5779" t="s">
        <v>7938</v>
      </c>
      <c r="F5779" t="s">
        <v>28</v>
      </c>
      <c r="G5779" t="s">
        <v>29</v>
      </c>
      <c r="H5779" s="5">
        <v>416.96</v>
      </c>
      <c r="I5779" s="5">
        <v>416.96210000000002</v>
      </c>
      <c r="J5779" s="5">
        <v>-2.1000000000412902E-3</v>
      </c>
      <c r="K5779" s="5">
        <v>416.96</v>
      </c>
      <c r="L5779" s="5">
        <v>0</v>
      </c>
      <c r="M5779" t="str">
        <f>IF(ISERROR(VLOOKUP(A5779,'[1]Ecart validé'!$A:$A,1,FALSE)),Z5779,"Ecart Validé")</f>
        <v>valid</v>
      </c>
      <c r="R5779" t="s">
        <v>30</v>
      </c>
      <c r="X5779"/>
      <c r="Y5779"/>
      <c r="Z5779" t="s">
        <v>31</v>
      </c>
    </row>
    <row r="5780" spans="1:26" x14ac:dyDescent="0.3">
      <c r="A5780" t="s">
        <v>7939</v>
      </c>
      <c r="B5780" t="s">
        <v>7587</v>
      </c>
      <c r="C5780">
        <v>100596</v>
      </c>
      <c r="D5780" t="str">
        <f>+VLOOKUP(C5780,Param!K:L,2,FALSE)</f>
        <v>FUMADIS - PRODUÇÃO E DISTRIBUIÇÃO DE PRODUTOS ALIMENTARES, LDA</v>
      </c>
      <c r="E5780" t="s">
        <v>7938</v>
      </c>
      <c r="F5780" t="s">
        <v>35</v>
      </c>
      <c r="G5780" t="s">
        <v>29</v>
      </c>
      <c r="H5780" s="5">
        <v>9.7097219999999993</v>
      </c>
      <c r="I5780" s="5">
        <v>9.7096999999999998</v>
      </c>
      <c r="J5780" s="5">
        <v>2.1999999999522402E-5</v>
      </c>
      <c r="K5780" s="5">
        <v>9.7097219999999993</v>
      </c>
      <c r="L5780" s="5">
        <v>0</v>
      </c>
      <c r="M5780" t="str">
        <f>IF(ISERROR(VLOOKUP(A5780,'[1]Ecart validé'!$A:$A,1,FALSE)),Z5780,"Ecart Validé")</f>
        <v>valid</v>
      </c>
      <c r="R5780" t="s">
        <v>30</v>
      </c>
      <c r="X5780"/>
      <c r="Y5780"/>
      <c r="Z5780" t="s">
        <v>31</v>
      </c>
    </row>
    <row r="5781" spans="1:26" x14ac:dyDescent="0.3">
      <c r="A5781" t="s">
        <v>7940</v>
      </c>
      <c r="B5781" t="s">
        <v>7587</v>
      </c>
      <c r="C5781">
        <v>100600</v>
      </c>
      <c r="D5781" t="str">
        <f>+VLOOKUP(C5781,Param!K:L,2,FALSE)</f>
        <v>HASITE - REPRESENTAÇÕES, EXPORTAÇÕES E IMPORTAÇÕES, LDA</v>
      </c>
      <c r="E5781" t="s">
        <v>7941</v>
      </c>
      <c r="F5781" t="s">
        <v>28</v>
      </c>
      <c r="G5781" t="s">
        <v>29</v>
      </c>
      <c r="H5781" s="5">
        <v>97.43</v>
      </c>
      <c r="I5781" s="5">
        <v>97.429000000000002</v>
      </c>
      <c r="J5781" s="5">
        <v>1.0000000000047701E-3</v>
      </c>
      <c r="K5781" s="5">
        <v>97.43</v>
      </c>
      <c r="L5781" s="5">
        <v>0</v>
      </c>
      <c r="M5781" t="str">
        <f>IF(ISERROR(VLOOKUP(A5781,'[1]Ecart validé'!$A:$A,1,FALSE)),Z5781,"Ecart Validé")</f>
        <v>valid</v>
      </c>
      <c r="R5781" t="s">
        <v>30</v>
      </c>
      <c r="X5781"/>
      <c r="Y5781"/>
      <c r="Z5781" t="s">
        <v>31</v>
      </c>
    </row>
    <row r="5782" spans="1:26" x14ac:dyDescent="0.3">
      <c r="A5782" t="s">
        <v>7942</v>
      </c>
      <c r="B5782" t="s">
        <v>7587</v>
      </c>
      <c r="C5782">
        <v>100600</v>
      </c>
      <c r="D5782" t="str">
        <f>+VLOOKUP(C5782,Param!K:L,2,FALSE)</f>
        <v>HASITE - REPRESENTAÇÕES, EXPORTAÇÕES E IMPORTAÇÕES, LDA</v>
      </c>
      <c r="E5782" t="s">
        <v>7941</v>
      </c>
      <c r="F5782" t="s">
        <v>33</v>
      </c>
      <c r="G5782" t="s">
        <v>29</v>
      </c>
      <c r="H5782" s="5">
        <v>21.04</v>
      </c>
      <c r="I5782" s="5">
        <v>21.043199999999999</v>
      </c>
      <c r="J5782" s="5">
        <v>-3.1999999999996402E-3</v>
      </c>
      <c r="K5782" s="5">
        <v>21.04</v>
      </c>
      <c r="L5782" s="5">
        <v>0</v>
      </c>
      <c r="M5782" t="str">
        <f>IF(ISERROR(VLOOKUP(A5782,'[1]Ecart validé'!$A:$A,1,FALSE)),Z5782,"Ecart Validé")</f>
        <v>valid</v>
      </c>
      <c r="R5782" t="s">
        <v>30</v>
      </c>
      <c r="X5782"/>
      <c r="Y5782"/>
      <c r="Z5782" t="s">
        <v>31</v>
      </c>
    </row>
    <row r="5783" spans="1:26" x14ac:dyDescent="0.3">
      <c r="A5783" t="s">
        <v>7943</v>
      </c>
      <c r="B5783" t="s">
        <v>7587</v>
      </c>
      <c r="C5783">
        <v>100600</v>
      </c>
      <c r="D5783" t="str">
        <f>+VLOOKUP(C5783,Param!K:L,2,FALSE)</f>
        <v>HASITE - REPRESENTAÇÕES, EXPORTAÇÕES E IMPORTAÇÕES, LDA</v>
      </c>
      <c r="E5783" t="s">
        <v>7941</v>
      </c>
      <c r="F5783" t="s">
        <v>35</v>
      </c>
      <c r="G5783" t="s">
        <v>29</v>
      </c>
      <c r="H5783" s="5">
        <v>51.95073</v>
      </c>
      <c r="I5783" s="5">
        <v>51.950600000000001</v>
      </c>
      <c r="J5783" s="5">
        <v>1.2999999999863099E-4</v>
      </c>
      <c r="K5783" s="5">
        <v>51.95073</v>
      </c>
      <c r="L5783" s="5">
        <v>0</v>
      </c>
      <c r="M5783" t="str">
        <f>IF(ISERROR(VLOOKUP(A5783,'[1]Ecart validé'!$A:$A,1,FALSE)),Z5783,"Ecart Validé")</f>
        <v>valid</v>
      </c>
      <c r="R5783" t="s">
        <v>30</v>
      </c>
      <c r="X5783"/>
      <c r="Y5783"/>
      <c r="Z5783" t="s">
        <v>31</v>
      </c>
    </row>
    <row r="5784" spans="1:26" x14ac:dyDescent="0.3">
      <c r="A5784" t="s">
        <v>7944</v>
      </c>
      <c r="B5784" t="s">
        <v>7587</v>
      </c>
      <c r="C5784">
        <v>100600</v>
      </c>
      <c r="D5784" t="str">
        <f>+VLOOKUP(C5784,Param!K:L,2,FALSE)</f>
        <v>HASITE - REPRESENTAÇÕES, EXPORTAÇÕES E IMPORTAÇÕES, LDA</v>
      </c>
      <c r="E5784" t="s">
        <v>7941</v>
      </c>
      <c r="F5784" t="s">
        <v>37</v>
      </c>
      <c r="G5784" t="s">
        <v>29</v>
      </c>
      <c r="H5784" s="5">
        <v>16.489999999999998</v>
      </c>
      <c r="I5784" s="5">
        <v>16.487200000000001</v>
      </c>
      <c r="J5784" s="5">
        <v>2.7999999999970202E-3</v>
      </c>
      <c r="K5784" s="5">
        <v>16.489999999999998</v>
      </c>
      <c r="L5784" s="5">
        <v>0</v>
      </c>
      <c r="M5784" t="str">
        <f>IF(ISERROR(VLOOKUP(A5784,'[1]Ecart validé'!$A:$A,1,FALSE)),Z5784,"Ecart Validé")</f>
        <v>valid</v>
      </c>
      <c r="R5784" t="s">
        <v>30</v>
      </c>
      <c r="X5784"/>
      <c r="Y5784"/>
      <c r="Z5784" t="s">
        <v>31</v>
      </c>
    </row>
    <row r="5785" spans="1:26" x14ac:dyDescent="0.3">
      <c r="A5785" t="s">
        <v>7945</v>
      </c>
      <c r="B5785" t="s">
        <v>7587</v>
      </c>
      <c r="C5785">
        <v>100603</v>
      </c>
      <c r="D5785" t="str">
        <f>+VLOOKUP(C5785,Param!K:L,2,FALSE)</f>
        <v>INTERCUNHADOS - COMERCIO DE FRUTAS E LEGUMES, LDA</v>
      </c>
      <c r="E5785" t="s">
        <v>7946</v>
      </c>
      <c r="F5785" t="s">
        <v>28</v>
      </c>
      <c r="G5785" t="s">
        <v>29</v>
      </c>
      <c r="H5785" s="5">
        <v>967.52</v>
      </c>
      <c r="I5785" s="5">
        <v>967.52440000000001</v>
      </c>
      <c r="J5785" s="5">
        <v>-4.4000000000323702E-3</v>
      </c>
      <c r="K5785" s="5">
        <v>967.52</v>
      </c>
      <c r="L5785" s="5">
        <v>0</v>
      </c>
      <c r="M5785" t="str">
        <f>IF(ISERROR(VLOOKUP(A5785,'[1]Ecart validé'!$A:$A,1,FALSE)),Z5785,"Ecart Validé")</f>
        <v>valid</v>
      </c>
      <c r="R5785" t="s">
        <v>30</v>
      </c>
      <c r="X5785"/>
      <c r="Y5785"/>
      <c r="Z5785" t="s">
        <v>31</v>
      </c>
    </row>
    <row r="5786" spans="1:26" x14ac:dyDescent="0.3">
      <c r="A5786" t="s">
        <v>7947</v>
      </c>
      <c r="B5786" t="s">
        <v>7587</v>
      </c>
      <c r="C5786">
        <v>100603</v>
      </c>
      <c r="D5786" t="str">
        <f>+VLOOKUP(C5786,Param!K:L,2,FALSE)</f>
        <v>INTERCUNHADOS - COMERCIO DE FRUTAS E LEGUMES, LDA</v>
      </c>
      <c r="E5786" t="s">
        <v>7946</v>
      </c>
      <c r="F5786" t="s">
        <v>33</v>
      </c>
      <c r="G5786" t="s">
        <v>29</v>
      </c>
      <c r="H5786" s="5">
        <v>7.42</v>
      </c>
      <c r="I5786" s="5">
        <v>7.4249000000000001</v>
      </c>
      <c r="J5786" s="5">
        <v>-4.9000000000001204E-3</v>
      </c>
      <c r="K5786" s="5">
        <v>7.42</v>
      </c>
      <c r="L5786" s="5">
        <v>0</v>
      </c>
      <c r="M5786" t="str">
        <f>IF(ISERROR(VLOOKUP(A5786,'[1]Ecart validé'!$A:$A,1,FALSE)),Z5786,"Ecart Validé")</f>
        <v>valid</v>
      </c>
      <c r="R5786" t="s">
        <v>30</v>
      </c>
      <c r="X5786"/>
      <c r="Y5786"/>
      <c r="Z5786" t="s">
        <v>31</v>
      </c>
    </row>
    <row r="5787" spans="1:26" x14ac:dyDescent="0.3">
      <c r="A5787" t="s">
        <v>7948</v>
      </c>
      <c r="B5787" t="s">
        <v>7587</v>
      </c>
      <c r="C5787">
        <v>100603</v>
      </c>
      <c r="D5787" t="str">
        <f>+VLOOKUP(C5787,Param!K:L,2,FALSE)</f>
        <v>INTERCUNHADOS - COMERCIO DE FRUTAS E LEGUMES, LDA</v>
      </c>
      <c r="E5787" t="s">
        <v>7946</v>
      </c>
      <c r="F5787" t="s">
        <v>35</v>
      </c>
      <c r="G5787" t="s">
        <v>29</v>
      </c>
      <c r="H5787" s="5">
        <v>172.06816499999999</v>
      </c>
      <c r="I5787" s="5">
        <v>172.06819999999999</v>
      </c>
      <c r="J5787" s="5">
        <v>-3.4999999996898603E-5</v>
      </c>
      <c r="K5787" s="5">
        <v>172.06816499999999</v>
      </c>
      <c r="L5787" s="5">
        <v>0</v>
      </c>
      <c r="M5787" t="str">
        <f>IF(ISERROR(VLOOKUP(A5787,'[1]Ecart validé'!$A:$A,1,FALSE)),Z5787,"Ecart Validé")</f>
        <v>valid</v>
      </c>
      <c r="R5787" t="s">
        <v>30</v>
      </c>
      <c r="X5787"/>
      <c r="Y5787"/>
      <c r="Z5787" t="s">
        <v>31</v>
      </c>
    </row>
    <row r="5788" spans="1:26" x14ac:dyDescent="0.3">
      <c r="A5788" t="s">
        <v>7949</v>
      </c>
      <c r="B5788" t="s">
        <v>7587</v>
      </c>
      <c r="C5788">
        <v>100603</v>
      </c>
      <c r="D5788" t="str">
        <f>+VLOOKUP(C5788,Param!K:L,2,FALSE)</f>
        <v>INTERCUNHADOS - COMERCIO DE FRUTAS E LEGUMES, LDA</v>
      </c>
      <c r="E5788" t="s">
        <v>7946</v>
      </c>
      <c r="F5788" t="s">
        <v>37</v>
      </c>
      <c r="G5788" t="s">
        <v>29</v>
      </c>
      <c r="H5788" s="5">
        <v>93.265900000000002</v>
      </c>
      <c r="I5788" s="5">
        <v>93.265900000000002</v>
      </c>
      <c r="J5788" s="5">
        <v>0</v>
      </c>
      <c r="K5788" s="5">
        <v>93.265900000000002</v>
      </c>
      <c r="L5788" s="5">
        <v>0</v>
      </c>
      <c r="M5788" t="str">
        <f>IF(ISERROR(VLOOKUP(A5788,'[1]Ecart validé'!$A:$A,1,FALSE)),Z5788,"Ecart Validé")</f>
        <v>valid</v>
      </c>
      <c r="R5788" t="s">
        <v>30</v>
      </c>
      <c r="X5788"/>
      <c r="Y5788"/>
      <c r="Z5788" t="s">
        <v>31</v>
      </c>
    </row>
    <row r="5789" spans="1:26" x14ac:dyDescent="0.3">
      <c r="A5789" t="s">
        <v>7950</v>
      </c>
      <c r="B5789" t="s">
        <v>7587</v>
      </c>
      <c r="C5789">
        <v>100605</v>
      </c>
      <c r="D5789" t="str">
        <f>+VLOOKUP(C5789,Param!K:L,2,FALSE)</f>
        <v>BERNARDINO DE ALMEIDA E COSTA &amp; FILHOS, S.A.</v>
      </c>
      <c r="E5789" t="s">
        <v>7951</v>
      </c>
      <c r="F5789" t="s">
        <v>28</v>
      </c>
      <c r="G5789" t="s">
        <v>29</v>
      </c>
      <c r="H5789" s="5">
        <v>69.599999999999994</v>
      </c>
      <c r="I5789" s="5">
        <v>69.602999999999994</v>
      </c>
      <c r="J5789" s="5">
        <v>-3.0000000000001098E-3</v>
      </c>
      <c r="K5789" s="5">
        <v>69.599999999999994</v>
      </c>
      <c r="L5789" s="5">
        <v>0</v>
      </c>
      <c r="M5789" t="str">
        <f>IF(ISERROR(VLOOKUP(A5789,'[1]Ecart validé'!$A:$A,1,FALSE)),Z5789,"Ecart Validé")</f>
        <v>valid</v>
      </c>
      <c r="R5789" t="s">
        <v>30</v>
      </c>
      <c r="X5789"/>
      <c r="Y5789"/>
      <c r="Z5789" t="s">
        <v>31</v>
      </c>
    </row>
    <row r="5790" spans="1:26" x14ac:dyDescent="0.3">
      <c r="A5790" t="s">
        <v>7952</v>
      </c>
      <c r="B5790" t="s">
        <v>7587</v>
      </c>
      <c r="C5790">
        <v>100605</v>
      </c>
      <c r="D5790" t="str">
        <f>+VLOOKUP(C5790,Param!K:L,2,FALSE)</f>
        <v>BERNARDINO DE ALMEIDA E COSTA &amp; FILHOS, S.A.</v>
      </c>
      <c r="E5790" t="s">
        <v>7951</v>
      </c>
      <c r="F5790" t="s">
        <v>33</v>
      </c>
      <c r="G5790" t="s">
        <v>29</v>
      </c>
      <c r="H5790" s="5">
        <v>5.58</v>
      </c>
      <c r="I5790" s="5">
        <v>5.5770999999999997</v>
      </c>
      <c r="J5790" s="5">
        <v>2.9000000000003398E-3</v>
      </c>
      <c r="K5790" s="5">
        <v>5.58</v>
      </c>
      <c r="L5790" s="5">
        <v>0</v>
      </c>
      <c r="M5790" t="str">
        <f>IF(ISERROR(VLOOKUP(A5790,'[1]Ecart validé'!$A:$A,1,FALSE)),Z5790,"Ecart Validé")</f>
        <v>valid</v>
      </c>
      <c r="R5790" t="s">
        <v>30</v>
      </c>
      <c r="X5790"/>
      <c r="Y5790"/>
      <c r="Z5790" t="s">
        <v>31</v>
      </c>
    </row>
    <row r="5791" spans="1:26" x14ac:dyDescent="0.3">
      <c r="A5791" t="s">
        <v>7953</v>
      </c>
      <c r="B5791" t="s">
        <v>7587</v>
      </c>
      <c r="C5791">
        <v>100605</v>
      </c>
      <c r="D5791" t="str">
        <f>+VLOOKUP(C5791,Param!K:L,2,FALSE)</f>
        <v>BERNARDINO DE ALMEIDA E COSTA &amp; FILHOS, S.A.</v>
      </c>
      <c r="E5791" t="s">
        <v>7951</v>
      </c>
      <c r="F5791" t="s">
        <v>35</v>
      </c>
      <c r="G5791" t="s">
        <v>29</v>
      </c>
      <c r="H5791" s="5">
        <v>40.371479999999998</v>
      </c>
      <c r="I5791" s="5">
        <v>40.371400000000001</v>
      </c>
      <c r="J5791" s="5">
        <v>7.9999999996971301E-5</v>
      </c>
      <c r="K5791" s="5">
        <v>40.371479999999998</v>
      </c>
      <c r="L5791" s="5">
        <v>0</v>
      </c>
      <c r="M5791" t="str">
        <f>IF(ISERROR(VLOOKUP(A5791,'[1]Ecart validé'!$A:$A,1,FALSE)),Z5791,"Ecart Validé")</f>
        <v>valid</v>
      </c>
      <c r="R5791" t="s">
        <v>30</v>
      </c>
      <c r="X5791"/>
      <c r="Y5791"/>
      <c r="Z5791" t="s">
        <v>31</v>
      </c>
    </row>
    <row r="5792" spans="1:26" x14ac:dyDescent="0.3">
      <c r="A5792" t="s">
        <v>7954</v>
      </c>
      <c r="B5792" t="s">
        <v>7587</v>
      </c>
      <c r="C5792">
        <v>100605</v>
      </c>
      <c r="D5792" t="str">
        <f>+VLOOKUP(C5792,Param!K:L,2,FALSE)</f>
        <v>BERNARDINO DE ALMEIDA E COSTA &amp; FILHOS, S.A.</v>
      </c>
      <c r="E5792" t="s">
        <v>7951</v>
      </c>
      <c r="F5792" t="s">
        <v>37</v>
      </c>
      <c r="G5792" t="s">
        <v>29</v>
      </c>
      <c r="H5792" s="5">
        <v>5.9325000000000001</v>
      </c>
      <c r="I5792" s="5">
        <v>5.9325000000000001</v>
      </c>
      <c r="J5792" s="5">
        <v>0</v>
      </c>
      <c r="K5792" s="5">
        <v>5.9325000000000001</v>
      </c>
      <c r="L5792" s="5">
        <v>0</v>
      </c>
      <c r="M5792" t="str">
        <f>IF(ISERROR(VLOOKUP(A5792,'[1]Ecart validé'!$A:$A,1,FALSE)),Z5792,"Ecart Validé")</f>
        <v>valid</v>
      </c>
      <c r="R5792" t="s">
        <v>30</v>
      </c>
      <c r="X5792"/>
      <c r="Y5792"/>
      <c r="Z5792" t="s">
        <v>31</v>
      </c>
    </row>
    <row r="5793" spans="1:26" x14ac:dyDescent="0.3">
      <c r="A5793" t="s">
        <v>7955</v>
      </c>
      <c r="B5793" t="s">
        <v>7587</v>
      </c>
      <c r="C5793">
        <v>100612</v>
      </c>
      <c r="D5793" t="str">
        <f>+VLOOKUP(C5793,Param!K:L,2,FALSE)</f>
        <v>JMV - JOSÉ MARIA VIEIRA, S.A.</v>
      </c>
      <c r="E5793" t="s">
        <v>7956</v>
      </c>
      <c r="F5793" t="s">
        <v>28</v>
      </c>
      <c r="G5793" t="s">
        <v>29</v>
      </c>
      <c r="H5793" s="5">
        <v>86.25</v>
      </c>
      <c r="I5793" s="5">
        <v>86.245999999999995</v>
      </c>
      <c r="J5793" s="5">
        <v>4.0000000000048799E-3</v>
      </c>
      <c r="K5793" s="5">
        <v>86.25</v>
      </c>
      <c r="L5793" s="5">
        <v>0</v>
      </c>
      <c r="M5793" t="str">
        <f>IF(ISERROR(VLOOKUP(A5793,'[1]Ecart validé'!$A:$A,1,FALSE)),Z5793,"Ecart Validé")</f>
        <v>valid</v>
      </c>
      <c r="R5793" t="s">
        <v>30</v>
      </c>
      <c r="X5793"/>
      <c r="Y5793"/>
      <c r="Z5793" t="s">
        <v>31</v>
      </c>
    </row>
    <row r="5794" spans="1:26" x14ac:dyDescent="0.3">
      <c r="A5794" t="s">
        <v>7957</v>
      </c>
      <c r="B5794" t="s">
        <v>7587</v>
      </c>
      <c r="C5794">
        <v>100612</v>
      </c>
      <c r="D5794" t="str">
        <f>+VLOOKUP(C5794,Param!K:L,2,FALSE)</f>
        <v>JMV - JOSÉ MARIA VIEIRA, S.A.</v>
      </c>
      <c r="E5794" t="s">
        <v>7956</v>
      </c>
      <c r="F5794" t="s">
        <v>33</v>
      </c>
      <c r="G5794" t="s">
        <v>29</v>
      </c>
      <c r="H5794" s="5">
        <v>2.61</v>
      </c>
      <c r="I5794" s="5">
        <v>2.6135000000000002</v>
      </c>
      <c r="J5794" s="5">
        <v>-3.5000000000002798E-3</v>
      </c>
      <c r="K5794" s="5">
        <v>2.61</v>
      </c>
      <c r="L5794" s="5">
        <v>0</v>
      </c>
      <c r="M5794" t="str">
        <f>IF(ISERROR(VLOOKUP(A5794,'[1]Ecart validé'!$A:$A,1,FALSE)),Z5794,"Ecart Validé")</f>
        <v>valid</v>
      </c>
      <c r="R5794" t="s">
        <v>30</v>
      </c>
      <c r="X5794"/>
      <c r="Y5794"/>
      <c r="Z5794" t="s">
        <v>31</v>
      </c>
    </row>
    <row r="5795" spans="1:26" x14ac:dyDescent="0.3">
      <c r="A5795" t="s">
        <v>7958</v>
      </c>
      <c r="B5795" t="s">
        <v>7587</v>
      </c>
      <c r="C5795">
        <v>100612</v>
      </c>
      <c r="D5795" t="str">
        <f>+VLOOKUP(C5795,Param!K:L,2,FALSE)</f>
        <v>JMV - JOSÉ MARIA VIEIRA, S.A.</v>
      </c>
      <c r="E5795" t="s">
        <v>7956</v>
      </c>
      <c r="F5795" t="s">
        <v>35</v>
      </c>
      <c r="G5795" t="s">
        <v>29</v>
      </c>
      <c r="H5795" s="5">
        <v>10.916499999999999</v>
      </c>
      <c r="I5795" s="5">
        <v>10.916499999999999</v>
      </c>
      <c r="J5795" s="5">
        <v>0</v>
      </c>
      <c r="K5795" s="5">
        <v>10.916499999999999</v>
      </c>
      <c r="L5795" s="5">
        <v>0</v>
      </c>
      <c r="M5795" t="str">
        <f>IF(ISERROR(VLOOKUP(A5795,'[1]Ecart validé'!$A:$A,1,FALSE)),Z5795,"Ecart Validé")</f>
        <v>valid</v>
      </c>
      <c r="R5795" t="s">
        <v>30</v>
      </c>
      <c r="X5795"/>
      <c r="Y5795"/>
      <c r="Z5795" t="s">
        <v>31</v>
      </c>
    </row>
    <row r="5796" spans="1:26" x14ac:dyDescent="0.3">
      <c r="A5796" t="s">
        <v>7959</v>
      </c>
      <c r="B5796" t="s">
        <v>7587</v>
      </c>
      <c r="C5796">
        <v>100612</v>
      </c>
      <c r="D5796" t="str">
        <f>+VLOOKUP(C5796,Param!K:L,2,FALSE)</f>
        <v>JMV - JOSÉ MARIA VIEIRA, S.A.</v>
      </c>
      <c r="E5796" t="s">
        <v>7956</v>
      </c>
      <c r="F5796" t="s">
        <v>37</v>
      </c>
      <c r="G5796" t="s">
        <v>29</v>
      </c>
      <c r="H5796" s="5">
        <v>8.9135000000000009</v>
      </c>
      <c r="I5796" s="5">
        <v>8.9135000000000009</v>
      </c>
      <c r="J5796" s="5">
        <v>0</v>
      </c>
      <c r="K5796" s="5">
        <v>8.9135000000000009</v>
      </c>
      <c r="L5796" s="5">
        <v>0</v>
      </c>
      <c r="M5796" t="str">
        <f>IF(ISERROR(VLOOKUP(A5796,'[1]Ecart validé'!$A:$A,1,FALSE)),Z5796,"Ecart Validé")</f>
        <v>valid</v>
      </c>
      <c r="R5796" t="s">
        <v>30</v>
      </c>
      <c r="X5796"/>
      <c r="Y5796"/>
      <c r="Z5796" t="s">
        <v>31</v>
      </c>
    </row>
    <row r="5797" spans="1:26" x14ac:dyDescent="0.3">
      <c r="A5797" t="s">
        <v>7960</v>
      </c>
      <c r="B5797" t="s">
        <v>7587</v>
      </c>
      <c r="C5797">
        <v>100613</v>
      </c>
      <c r="D5797" t="str">
        <f>+VLOOKUP(C5797,Param!K:L,2,FALSE)</f>
        <v>MANUEL RUI AZINHAIS NABEIRO, LDA (DELTA)</v>
      </c>
      <c r="E5797" t="s">
        <v>7961</v>
      </c>
      <c r="F5797" t="s">
        <v>28</v>
      </c>
      <c r="G5797" t="s">
        <v>29</v>
      </c>
      <c r="H5797" s="5">
        <v>3141.0999999999899</v>
      </c>
      <c r="I5797" s="5">
        <v>3141.0999000000002</v>
      </c>
      <c r="J5797" s="5">
        <v>9.9999999292776906E-5</v>
      </c>
      <c r="K5797" s="5">
        <v>3141.0999999999899</v>
      </c>
      <c r="L5797" s="5">
        <v>0</v>
      </c>
      <c r="M5797" t="str">
        <f>IF(ISERROR(VLOOKUP(A5797,'[1]Ecart validé'!$A:$A,1,FALSE)),Z5797,"Ecart Validé")</f>
        <v>valid</v>
      </c>
      <c r="R5797" t="s">
        <v>30</v>
      </c>
      <c r="X5797"/>
      <c r="Y5797"/>
      <c r="Z5797" t="s">
        <v>31</v>
      </c>
    </row>
    <row r="5798" spans="1:26" x14ac:dyDescent="0.3">
      <c r="A5798" t="s">
        <v>7962</v>
      </c>
      <c r="B5798" t="s">
        <v>7587</v>
      </c>
      <c r="C5798">
        <v>100613</v>
      </c>
      <c r="D5798" t="str">
        <f>+VLOOKUP(C5798,Param!K:L,2,FALSE)</f>
        <v>MANUEL RUI AZINHAIS NABEIRO, LDA (DELTA)</v>
      </c>
      <c r="E5798" t="s">
        <v>7961</v>
      </c>
      <c r="F5798" t="s">
        <v>33</v>
      </c>
      <c r="G5798" t="s">
        <v>29</v>
      </c>
      <c r="H5798" s="5">
        <v>271.93</v>
      </c>
      <c r="I5798" s="5">
        <v>271.9316</v>
      </c>
      <c r="J5798" s="5">
        <v>-1.59999999999627E-3</v>
      </c>
      <c r="K5798" s="5">
        <v>271.93</v>
      </c>
      <c r="L5798" s="5">
        <v>0</v>
      </c>
      <c r="M5798" t="str">
        <f>IF(ISERROR(VLOOKUP(A5798,'[1]Ecart validé'!$A:$A,1,FALSE)),Z5798,"Ecart Validé")</f>
        <v>valid</v>
      </c>
      <c r="R5798" t="s">
        <v>30</v>
      </c>
      <c r="X5798"/>
      <c r="Y5798"/>
      <c r="Z5798" t="s">
        <v>31</v>
      </c>
    </row>
    <row r="5799" spans="1:26" x14ac:dyDescent="0.3">
      <c r="A5799" t="s">
        <v>7963</v>
      </c>
      <c r="B5799" t="s">
        <v>7587</v>
      </c>
      <c r="C5799">
        <v>100613</v>
      </c>
      <c r="D5799" t="str">
        <f>+VLOOKUP(C5799,Param!K:L,2,FALSE)</f>
        <v>MANUEL RUI AZINHAIS NABEIRO, LDA (DELTA)</v>
      </c>
      <c r="E5799" t="s">
        <v>7961</v>
      </c>
      <c r="F5799" t="s">
        <v>35</v>
      </c>
      <c r="G5799" t="s">
        <v>29</v>
      </c>
      <c r="H5799" s="5">
        <v>1546.1048819999901</v>
      </c>
      <c r="I5799" s="5">
        <v>1546.1051</v>
      </c>
      <c r="J5799" s="5">
        <v>-2.1800000013172299E-4</v>
      </c>
      <c r="K5799" s="5">
        <v>1546.1048819999901</v>
      </c>
      <c r="L5799" s="5">
        <v>0</v>
      </c>
      <c r="M5799" t="str">
        <f>IF(ISERROR(VLOOKUP(A5799,'[1]Ecart validé'!$A:$A,1,FALSE)),Z5799,"Ecart Validé")</f>
        <v>valid</v>
      </c>
      <c r="R5799" t="s">
        <v>30</v>
      </c>
      <c r="X5799"/>
      <c r="Y5799"/>
      <c r="Z5799" t="s">
        <v>31</v>
      </c>
    </row>
    <row r="5800" spans="1:26" x14ac:dyDescent="0.3">
      <c r="A5800" t="s">
        <v>7964</v>
      </c>
      <c r="B5800" t="s">
        <v>7587</v>
      </c>
      <c r="C5800">
        <v>100613</v>
      </c>
      <c r="D5800" t="str">
        <f>+VLOOKUP(C5800,Param!K:L,2,FALSE)</f>
        <v>MANUEL RUI AZINHAIS NABEIRO, LDA (DELTA)</v>
      </c>
      <c r="E5800" t="s">
        <v>7961</v>
      </c>
      <c r="F5800" t="s">
        <v>37</v>
      </c>
      <c r="G5800" t="s">
        <v>29</v>
      </c>
      <c r="H5800" s="5">
        <v>742.63049999999998</v>
      </c>
      <c r="I5800" s="5">
        <v>742.63059999999996</v>
      </c>
      <c r="J5800" s="5">
        <v>-9.9999999974897906E-5</v>
      </c>
      <c r="K5800" s="5">
        <v>742.63049999999998</v>
      </c>
      <c r="L5800" s="5">
        <v>0</v>
      </c>
      <c r="M5800" t="str">
        <f>IF(ISERROR(VLOOKUP(A5800,'[1]Ecart validé'!$A:$A,1,FALSE)),Z5800,"Ecart Validé")</f>
        <v>valid</v>
      </c>
      <c r="R5800" t="s">
        <v>30</v>
      </c>
      <c r="X5800"/>
      <c r="Y5800"/>
      <c r="Z5800" t="s">
        <v>31</v>
      </c>
    </row>
    <row r="5801" spans="1:26" x14ac:dyDescent="0.3">
      <c r="A5801" t="s">
        <v>7965</v>
      </c>
      <c r="B5801" t="s">
        <v>7587</v>
      </c>
      <c r="C5801">
        <v>100614</v>
      </c>
      <c r="D5801" t="str">
        <f>+VLOOKUP(C5801,Param!K:L,2,FALSE)</f>
        <v>MATUDIS - COMÉRCIO DE PRODUTOS ALIMENTARES, LDA (PEPSICO)</v>
      </c>
      <c r="E5801" t="s">
        <v>7966</v>
      </c>
      <c r="F5801" t="s">
        <v>28</v>
      </c>
      <c r="G5801" t="s">
        <v>29</v>
      </c>
      <c r="H5801" s="5">
        <v>137.54</v>
      </c>
      <c r="I5801" s="5">
        <v>137.53540000000001</v>
      </c>
      <c r="J5801" s="5">
        <v>4.5999999999821696E-3</v>
      </c>
      <c r="K5801" s="5">
        <v>137.53540000000001</v>
      </c>
      <c r="L5801" s="5">
        <v>4.5999999999821696E-3</v>
      </c>
      <c r="M5801" t="str">
        <f>IF(ISERROR(VLOOKUP(A5801,'[1]Ecart validé'!$A:$A,1,FALSE)),Z5801,"Ecart Validé")</f>
        <v>valid</v>
      </c>
      <c r="R5801" t="s">
        <v>30</v>
      </c>
      <c r="X5801"/>
      <c r="Y5801"/>
      <c r="Z5801" t="s">
        <v>31</v>
      </c>
    </row>
    <row r="5802" spans="1:26" x14ac:dyDescent="0.3">
      <c r="A5802" t="s">
        <v>7967</v>
      </c>
      <c r="B5802" t="s">
        <v>7587</v>
      </c>
      <c r="C5802">
        <v>100614</v>
      </c>
      <c r="D5802" t="str">
        <f>+VLOOKUP(C5802,Param!K:L,2,FALSE)</f>
        <v>MATUDIS - COMÉRCIO DE PRODUTOS ALIMENTARES, LDA (PEPSICO)</v>
      </c>
      <c r="E5802" t="s">
        <v>7966</v>
      </c>
      <c r="F5802" t="s">
        <v>33</v>
      </c>
      <c r="G5802" t="s">
        <v>29</v>
      </c>
      <c r="H5802" s="5">
        <v>10.51</v>
      </c>
      <c r="I5802" s="5">
        <v>10.505000000000001</v>
      </c>
      <c r="J5802" s="5">
        <v>4.999999999999E-3</v>
      </c>
      <c r="K5802" s="5">
        <v>10.505000000000001</v>
      </c>
      <c r="L5802" s="5">
        <v>4.999999999999E-3</v>
      </c>
      <c r="M5802" t="str">
        <f>IF(ISERROR(VLOOKUP(A5802,'[1]Ecart validé'!$A:$A,1,FALSE)),Z5802,"Ecart Validé")</f>
        <v>valid</v>
      </c>
      <c r="R5802" t="s">
        <v>30</v>
      </c>
      <c r="X5802"/>
      <c r="Y5802"/>
      <c r="Z5802" t="s">
        <v>31</v>
      </c>
    </row>
    <row r="5803" spans="1:26" x14ac:dyDescent="0.3">
      <c r="A5803" t="s">
        <v>7968</v>
      </c>
      <c r="B5803" t="s">
        <v>7587</v>
      </c>
      <c r="C5803">
        <v>100614</v>
      </c>
      <c r="D5803" t="str">
        <f>+VLOOKUP(C5803,Param!K:L,2,FALSE)</f>
        <v>MATUDIS - COMÉRCIO DE PRODUTOS ALIMENTARES, LDA (PEPSICO)</v>
      </c>
      <c r="E5803" t="s">
        <v>7966</v>
      </c>
      <c r="F5803" t="s">
        <v>35</v>
      </c>
      <c r="G5803" t="s">
        <v>29</v>
      </c>
      <c r="H5803" s="5">
        <v>30.673407000000001</v>
      </c>
      <c r="J5803" s="5">
        <v>30.673407000000001</v>
      </c>
      <c r="K5803" s="5">
        <v>30.673400000000001</v>
      </c>
      <c r="L5803" s="5">
        <v>7.0000000000902597E-6</v>
      </c>
      <c r="M5803" t="str">
        <f>IF(ISERROR(VLOOKUP(A5803,'[1]Ecart validé'!$A:$A,1,FALSE)),Z5803,"Ecart Validé")</f>
        <v>resolved</v>
      </c>
      <c r="N5803" t="s">
        <v>7969</v>
      </c>
      <c r="O5803" t="s">
        <v>7970</v>
      </c>
      <c r="P5803" t="s">
        <v>389</v>
      </c>
      <c r="Q5803" t="s">
        <v>7971</v>
      </c>
      <c r="R5803" t="s">
        <v>30</v>
      </c>
      <c r="X5803"/>
      <c r="Y5803"/>
      <c r="Z5803" t="s">
        <v>391</v>
      </c>
    </row>
    <row r="5804" spans="1:26" x14ac:dyDescent="0.3">
      <c r="A5804" t="s">
        <v>7972</v>
      </c>
      <c r="B5804" t="s">
        <v>7587</v>
      </c>
      <c r="C5804">
        <v>100614</v>
      </c>
      <c r="D5804" t="str">
        <f>+VLOOKUP(C5804,Param!K:L,2,FALSE)</f>
        <v>MATUDIS - COMÉRCIO DE PRODUTOS ALIMENTARES, LDA (PEPSICO)</v>
      </c>
      <c r="E5804" t="s">
        <v>7966</v>
      </c>
      <c r="F5804" t="s">
        <v>37</v>
      </c>
      <c r="G5804" t="s">
        <v>29</v>
      </c>
      <c r="H5804" s="5">
        <v>15.7255</v>
      </c>
      <c r="I5804" s="5">
        <v>15.7255</v>
      </c>
      <c r="J5804" s="5">
        <v>0</v>
      </c>
      <c r="K5804" s="5">
        <v>15.7255</v>
      </c>
      <c r="L5804" s="5">
        <v>0</v>
      </c>
      <c r="M5804" t="str">
        <f>IF(ISERROR(VLOOKUP(A5804,'[1]Ecart validé'!$A:$A,1,FALSE)),Z5804,"Ecart Validé")</f>
        <v>valid</v>
      </c>
      <c r="R5804" t="s">
        <v>30</v>
      </c>
      <c r="X5804"/>
      <c r="Y5804"/>
      <c r="Z5804" t="s">
        <v>31</v>
      </c>
    </row>
    <row r="5805" spans="1:26" x14ac:dyDescent="0.3">
      <c r="A5805" t="s">
        <v>7973</v>
      </c>
      <c r="B5805" t="s">
        <v>7587</v>
      </c>
      <c r="C5805">
        <v>100630</v>
      </c>
      <c r="D5805" t="str">
        <f>+VLOOKUP(C5805,Param!K:L,2,FALSE)</f>
        <v>LETRATEC - SISTEMAS DE INFORMAÇÃO GRÁFICA, LDA</v>
      </c>
      <c r="E5805" t="s">
        <v>7974</v>
      </c>
      <c r="F5805" t="s">
        <v>33</v>
      </c>
      <c r="G5805" t="s">
        <v>29</v>
      </c>
      <c r="H5805" s="5">
        <v>5.49</v>
      </c>
      <c r="I5805" s="5">
        <v>5.4870000000000001</v>
      </c>
      <c r="J5805" s="5">
        <v>3.0000000000001098E-3</v>
      </c>
      <c r="K5805" s="5">
        <v>5.49</v>
      </c>
      <c r="L5805" s="5">
        <v>0</v>
      </c>
      <c r="M5805" t="str">
        <f>IF(ISERROR(VLOOKUP(A5805,'[1]Ecart validé'!$A:$A,1,FALSE)),Z5805,"Ecart Validé")</f>
        <v>valid</v>
      </c>
      <c r="R5805" t="s">
        <v>30</v>
      </c>
      <c r="X5805"/>
      <c r="Y5805"/>
      <c r="Z5805" t="s">
        <v>31</v>
      </c>
    </row>
    <row r="5806" spans="1:26" x14ac:dyDescent="0.3">
      <c r="A5806" t="s">
        <v>7975</v>
      </c>
      <c r="B5806" t="s">
        <v>7587</v>
      </c>
      <c r="C5806">
        <v>100630</v>
      </c>
      <c r="D5806" t="str">
        <f>+VLOOKUP(C5806,Param!K:L,2,FALSE)</f>
        <v>LETRATEC - SISTEMAS DE INFORMAÇÃO GRÁFICA, LDA</v>
      </c>
      <c r="E5806" t="s">
        <v>7974</v>
      </c>
      <c r="F5806" t="s">
        <v>35</v>
      </c>
      <c r="G5806" t="s">
        <v>29</v>
      </c>
      <c r="H5806" s="5">
        <v>50.344000000000001</v>
      </c>
      <c r="I5806" s="5">
        <v>50.344000000000001</v>
      </c>
      <c r="J5806" s="5">
        <v>0</v>
      </c>
      <c r="K5806" s="5">
        <v>50.344000000000001</v>
      </c>
      <c r="L5806" s="5">
        <v>0</v>
      </c>
      <c r="M5806" t="str">
        <f>IF(ISERROR(VLOOKUP(A5806,'[1]Ecart validé'!$A:$A,1,FALSE)),Z5806,"Ecart Validé")</f>
        <v>valid</v>
      </c>
      <c r="R5806" t="s">
        <v>30</v>
      </c>
      <c r="X5806"/>
      <c r="Y5806"/>
      <c r="Z5806" t="s">
        <v>31</v>
      </c>
    </row>
    <row r="5807" spans="1:26" x14ac:dyDescent="0.3">
      <c r="A5807" t="s">
        <v>7976</v>
      </c>
      <c r="B5807" t="s">
        <v>7587</v>
      </c>
      <c r="C5807">
        <v>100636</v>
      </c>
      <c r="D5807" t="str">
        <f>+VLOOKUP(C5807,Param!K:L,2,FALSE)</f>
        <v>NORTEL SUL - COMÉRCIO DE EQUIPAMENTOS HOTELEIROS, LDA</v>
      </c>
      <c r="E5807" t="s">
        <v>7977</v>
      </c>
      <c r="F5807" t="s">
        <v>28</v>
      </c>
      <c r="G5807" t="s">
        <v>29</v>
      </c>
      <c r="H5807" s="5">
        <v>18.82</v>
      </c>
      <c r="I5807" s="5">
        <v>18.815100000000001</v>
      </c>
      <c r="J5807" s="5">
        <v>4.8999999999992296E-3</v>
      </c>
      <c r="K5807" s="5">
        <v>18.82</v>
      </c>
      <c r="L5807" s="5">
        <v>0</v>
      </c>
      <c r="M5807" t="str">
        <f>IF(ISERROR(VLOOKUP(A5807,'[1]Ecart validé'!$A:$A,1,FALSE)),Z5807,"Ecart Validé")</f>
        <v>valid</v>
      </c>
      <c r="R5807" t="s">
        <v>30</v>
      </c>
      <c r="X5807"/>
      <c r="Y5807"/>
      <c r="Z5807" t="s">
        <v>31</v>
      </c>
    </row>
    <row r="5808" spans="1:26" x14ac:dyDescent="0.3">
      <c r="A5808" t="s">
        <v>7978</v>
      </c>
      <c r="B5808" t="s">
        <v>7587</v>
      </c>
      <c r="C5808">
        <v>100636</v>
      </c>
      <c r="D5808" t="str">
        <f>+VLOOKUP(C5808,Param!K:L,2,FALSE)</f>
        <v>NORTEL SUL - COMÉRCIO DE EQUIPAMENTOS HOTELEIROS, LDA</v>
      </c>
      <c r="E5808" t="s">
        <v>7977</v>
      </c>
      <c r="F5808" t="s">
        <v>37</v>
      </c>
      <c r="G5808" t="s">
        <v>29</v>
      </c>
      <c r="H5808" s="5">
        <v>6.4413</v>
      </c>
      <c r="I5808" s="5">
        <v>6.4413</v>
      </c>
      <c r="J5808" s="5">
        <v>0</v>
      </c>
      <c r="K5808" s="5">
        <v>6.4413</v>
      </c>
      <c r="L5808" s="5">
        <v>0</v>
      </c>
      <c r="M5808" t="str">
        <f>IF(ISERROR(VLOOKUP(A5808,'[1]Ecart validé'!$A:$A,1,FALSE)),Z5808,"Ecart Validé")</f>
        <v>valid</v>
      </c>
      <c r="R5808" t="s">
        <v>30</v>
      </c>
      <c r="X5808"/>
      <c r="Y5808"/>
      <c r="Z5808" t="s">
        <v>31</v>
      </c>
    </row>
    <row r="5809" spans="1:26" x14ac:dyDescent="0.3">
      <c r="A5809" t="s">
        <v>7979</v>
      </c>
      <c r="B5809" t="s">
        <v>7587</v>
      </c>
      <c r="C5809">
        <v>100644</v>
      </c>
      <c r="D5809" t="str">
        <f>+VLOOKUP(C5809,Param!K:L,2,FALSE)</f>
        <v>SCHINDLER - ASCENSORES E ESCADAS ROLANTES, S.A.</v>
      </c>
      <c r="E5809" t="s">
        <v>7980</v>
      </c>
      <c r="F5809" t="s">
        <v>28</v>
      </c>
      <c r="G5809" t="s">
        <v>29</v>
      </c>
      <c r="H5809" s="5">
        <v>432.73</v>
      </c>
      <c r="I5809" s="5">
        <v>432.72629999999998</v>
      </c>
      <c r="J5809" s="5">
        <v>3.70000000003756E-3</v>
      </c>
      <c r="K5809" s="5">
        <v>432.73</v>
      </c>
      <c r="L5809" s="5">
        <v>0</v>
      </c>
      <c r="M5809" t="str">
        <f>IF(ISERROR(VLOOKUP(A5809,'[1]Ecart validé'!$A:$A,1,FALSE)),Z5809,"Ecart Validé")</f>
        <v>valid</v>
      </c>
      <c r="R5809" t="s">
        <v>30</v>
      </c>
      <c r="X5809"/>
      <c r="Y5809"/>
      <c r="Z5809" t="s">
        <v>31</v>
      </c>
    </row>
    <row r="5810" spans="1:26" x14ac:dyDescent="0.3">
      <c r="A5810" t="s">
        <v>7981</v>
      </c>
      <c r="B5810" t="s">
        <v>7587</v>
      </c>
      <c r="C5810">
        <v>100644</v>
      </c>
      <c r="D5810" t="str">
        <f>+VLOOKUP(C5810,Param!K:L,2,FALSE)</f>
        <v>SCHINDLER - ASCENSORES E ESCADAS ROLANTES, S.A.</v>
      </c>
      <c r="E5810" t="s">
        <v>7980</v>
      </c>
      <c r="F5810" t="s">
        <v>33</v>
      </c>
      <c r="G5810" t="s">
        <v>29</v>
      </c>
      <c r="H5810" s="5">
        <v>84.16</v>
      </c>
      <c r="I5810" s="5">
        <v>84.1554</v>
      </c>
      <c r="J5810" s="5">
        <v>4.5999999999963804E-3</v>
      </c>
      <c r="K5810" s="5">
        <v>84.16</v>
      </c>
      <c r="L5810" s="5">
        <v>0</v>
      </c>
      <c r="M5810" t="str">
        <f>IF(ISERROR(VLOOKUP(A5810,'[1]Ecart validé'!$A:$A,1,FALSE)),Z5810,"Ecart Validé")</f>
        <v>valid</v>
      </c>
      <c r="R5810" t="s">
        <v>30</v>
      </c>
      <c r="X5810"/>
      <c r="Y5810"/>
      <c r="Z5810" t="s">
        <v>31</v>
      </c>
    </row>
    <row r="5811" spans="1:26" x14ac:dyDescent="0.3">
      <c r="A5811" t="s">
        <v>7982</v>
      </c>
      <c r="B5811" t="s">
        <v>7587</v>
      </c>
      <c r="C5811">
        <v>100644</v>
      </c>
      <c r="D5811" t="str">
        <f>+VLOOKUP(C5811,Param!K:L,2,FALSE)</f>
        <v>SCHINDLER - ASCENSORES E ESCADAS ROLANTES, S.A.</v>
      </c>
      <c r="E5811" t="s">
        <v>7980</v>
      </c>
      <c r="F5811" t="s">
        <v>35</v>
      </c>
      <c r="G5811" t="s">
        <v>29</v>
      </c>
      <c r="H5811" s="5">
        <v>441.25373200000001</v>
      </c>
      <c r="I5811" s="5">
        <v>441.25380000000001</v>
      </c>
      <c r="J5811" s="5">
        <v>-6.7999999998846707E-5</v>
      </c>
      <c r="K5811" s="5">
        <v>441.25373200000001</v>
      </c>
      <c r="L5811" s="5">
        <v>0</v>
      </c>
      <c r="M5811" t="str">
        <f>IF(ISERROR(VLOOKUP(A5811,'[1]Ecart validé'!$A:$A,1,FALSE)),Z5811,"Ecart Validé")</f>
        <v>valid</v>
      </c>
      <c r="R5811" t="s">
        <v>30</v>
      </c>
      <c r="X5811"/>
      <c r="Y5811"/>
      <c r="Z5811" t="s">
        <v>31</v>
      </c>
    </row>
    <row r="5812" spans="1:26" x14ac:dyDescent="0.3">
      <c r="A5812" t="s">
        <v>7983</v>
      </c>
      <c r="B5812" t="s">
        <v>7587</v>
      </c>
      <c r="C5812">
        <v>100644</v>
      </c>
      <c r="D5812" t="str">
        <f>+VLOOKUP(C5812,Param!K:L,2,FALSE)</f>
        <v>SCHINDLER - ASCENSORES E ESCADAS ROLANTES, S.A.</v>
      </c>
      <c r="E5812" t="s">
        <v>7980</v>
      </c>
      <c r="F5812" t="s">
        <v>37</v>
      </c>
      <c r="G5812" t="s">
        <v>29</v>
      </c>
      <c r="H5812" s="5">
        <v>164.37</v>
      </c>
      <c r="I5812" s="5">
        <v>164.3673</v>
      </c>
      <c r="J5812" s="5">
        <v>2.7000000000043599E-3</v>
      </c>
      <c r="K5812" s="5">
        <v>164.37</v>
      </c>
      <c r="L5812" s="5">
        <v>0</v>
      </c>
      <c r="M5812" t="str">
        <f>IF(ISERROR(VLOOKUP(A5812,'[1]Ecart validé'!$A:$A,1,FALSE)),Z5812,"Ecart Validé")</f>
        <v>valid</v>
      </c>
      <c r="R5812" t="s">
        <v>30</v>
      </c>
      <c r="X5812"/>
      <c r="Y5812"/>
      <c r="Z5812" t="s">
        <v>31</v>
      </c>
    </row>
    <row r="5813" spans="1:26" x14ac:dyDescent="0.3">
      <c r="A5813" t="s">
        <v>7984</v>
      </c>
      <c r="B5813" t="s">
        <v>7587</v>
      </c>
      <c r="C5813">
        <v>100646</v>
      </c>
      <c r="D5813" t="str">
        <f>+VLOOKUP(C5813,Param!K:L,2,FALSE)</f>
        <v>LAVANDARIAS TEMA, LDA</v>
      </c>
      <c r="E5813" t="s">
        <v>7985</v>
      </c>
      <c r="F5813" t="s">
        <v>28</v>
      </c>
      <c r="G5813" t="s">
        <v>29</v>
      </c>
      <c r="H5813" s="5">
        <v>115.15</v>
      </c>
      <c r="I5813" s="5">
        <v>115.14619999999999</v>
      </c>
      <c r="J5813" s="5">
        <v>3.8000000000124601E-3</v>
      </c>
      <c r="K5813" s="5">
        <v>115.15</v>
      </c>
      <c r="L5813" s="5">
        <v>0</v>
      </c>
      <c r="M5813" t="str">
        <f>IF(ISERROR(VLOOKUP(A5813,'[1]Ecart validé'!$A:$A,1,FALSE)),Z5813,"Ecart Validé")</f>
        <v>valid</v>
      </c>
      <c r="R5813" t="s">
        <v>30</v>
      </c>
      <c r="X5813"/>
      <c r="Y5813"/>
      <c r="Z5813" t="s">
        <v>31</v>
      </c>
    </row>
    <row r="5814" spans="1:26" x14ac:dyDescent="0.3">
      <c r="A5814" t="s">
        <v>7986</v>
      </c>
      <c r="B5814" t="s">
        <v>7587</v>
      </c>
      <c r="C5814">
        <v>100646</v>
      </c>
      <c r="D5814" t="str">
        <f>+VLOOKUP(C5814,Param!K:L,2,FALSE)</f>
        <v>LAVANDARIAS TEMA, LDA</v>
      </c>
      <c r="E5814" t="s">
        <v>7985</v>
      </c>
      <c r="F5814" t="s">
        <v>33</v>
      </c>
      <c r="G5814" t="s">
        <v>29</v>
      </c>
      <c r="H5814" s="5">
        <v>15.76</v>
      </c>
      <c r="I5814" s="5">
        <v>15.7605</v>
      </c>
      <c r="J5814" s="5">
        <v>-5.0000000000061096E-4</v>
      </c>
      <c r="K5814" s="5">
        <v>15.76</v>
      </c>
      <c r="L5814" s="5">
        <v>0</v>
      </c>
      <c r="M5814" t="str">
        <f>IF(ISERROR(VLOOKUP(A5814,'[1]Ecart validé'!$A:$A,1,FALSE)),Z5814,"Ecart Validé")</f>
        <v>valid</v>
      </c>
      <c r="R5814" t="s">
        <v>30</v>
      </c>
      <c r="X5814"/>
      <c r="Y5814"/>
      <c r="Z5814" t="s">
        <v>31</v>
      </c>
    </row>
    <row r="5815" spans="1:26" x14ac:dyDescent="0.3">
      <c r="A5815" t="s">
        <v>7987</v>
      </c>
      <c r="B5815" t="s">
        <v>7587</v>
      </c>
      <c r="C5815">
        <v>100646</v>
      </c>
      <c r="D5815" t="str">
        <f>+VLOOKUP(C5815,Param!K:L,2,FALSE)</f>
        <v>LAVANDARIAS TEMA, LDA</v>
      </c>
      <c r="E5815" t="s">
        <v>7985</v>
      </c>
      <c r="F5815" t="s">
        <v>35</v>
      </c>
      <c r="G5815" t="s">
        <v>29</v>
      </c>
      <c r="H5815" s="5">
        <v>45.231634999999997</v>
      </c>
      <c r="I5815" s="5">
        <v>45.2316</v>
      </c>
      <c r="J5815" s="5">
        <v>3.4999999996898603E-5</v>
      </c>
      <c r="K5815" s="5">
        <v>45.231634999999997</v>
      </c>
      <c r="L5815" s="5">
        <v>0</v>
      </c>
      <c r="M5815" t="str">
        <f>IF(ISERROR(VLOOKUP(A5815,'[1]Ecart validé'!$A:$A,1,FALSE)),Z5815,"Ecart Validé")</f>
        <v>valid</v>
      </c>
      <c r="R5815" t="s">
        <v>30</v>
      </c>
      <c r="X5815"/>
      <c r="Y5815"/>
      <c r="Z5815" t="s">
        <v>31</v>
      </c>
    </row>
    <row r="5816" spans="1:26" x14ac:dyDescent="0.3">
      <c r="A5816" t="s">
        <v>7988</v>
      </c>
      <c r="B5816" t="s">
        <v>7587</v>
      </c>
      <c r="C5816">
        <v>100646</v>
      </c>
      <c r="D5816" t="str">
        <f>+VLOOKUP(C5816,Param!K:L,2,FALSE)</f>
        <v>LAVANDARIAS TEMA, LDA</v>
      </c>
      <c r="E5816" t="s">
        <v>7985</v>
      </c>
      <c r="F5816" t="s">
        <v>37</v>
      </c>
      <c r="G5816" t="s">
        <v>29</v>
      </c>
      <c r="H5816" s="5">
        <v>51.52</v>
      </c>
      <c r="I5816" s="5">
        <v>51.515700000000002</v>
      </c>
      <c r="J5816" s="5">
        <v>4.3000000000006297E-3</v>
      </c>
      <c r="K5816" s="5">
        <v>51.52</v>
      </c>
      <c r="L5816" s="5">
        <v>0</v>
      </c>
      <c r="M5816" t="str">
        <f>IF(ISERROR(VLOOKUP(A5816,'[1]Ecart validé'!$A:$A,1,FALSE)),Z5816,"Ecart Validé")</f>
        <v>valid</v>
      </c>
      <c r="R5816" t="s">
        <v>30</v>
      </c>
      <c r="X5816"/>
      <c r="Y5816"/>
      <c r="Z5816" t="s">
        <v>31</v>
      </c>
    </row>
    <row r="5817" spans="1:26" x14ac:dyDescent="0.3">
      <c r="A5817" t="s">
        <v>7989</v>
      </c>
      <c r="B5817" t="s">
        <v>7587</v>
      </c>
      <c r="C5817">
        <v>100652</v>
      </c>
      <c r="D5817" t="str">
        <f>+VLOOKUP(C5817,Param!K:L,2,FALSE)</f>
        <v>MESTRIMAGEM, LDA</v>
      </c>
      <c r="E5817" t="s">
        <v>7990</v>
      </c>
      <c r="F5817" t="s">
        <v>28</v>
      </c>
      <c r="G5817" t="s">
        <v>29</v>
      </c>
      <c r="H5817" s="5">
        <v>70.52</v>
      </c>
      <c r="I5817" s="5">
        <v>70.52</v>
      </c>
      <c r="J5817" s="5">
        <v>0</v>
      </c>
      <c r="K5817" s="5">
        <v>70.52</v>
      </c>
      <c r="L5817" s="5">
        <v>0</v>
      </c>
      <c r="M5817" t="str">
        <f>IF(ISERROR(VLOOKUP(A5817,'[1]Ecart validé'!$A:$A,1,FALSE)),Z5817,"Ecart Validé")</f>
        <v>valid</v>
      </c>
      <c r="R5817" t="s">
        <v>30</v>
      </c>
      <c r="X5817"/>
      <c r="Y5817"/>
      <c r="Z5817" t="s">
        <v>31</v>
      </c>
    </row>
    <row r="5818" spans="1:26" x14ac:dyDescent="0.3">
      <c r="A5818" t="s">
        <v>7991</v>
      </c>
      <c r="B5818" t="s">
        <v>7587</v>
      </c>
      <c r="C5818">
        <v>100652</v>
      </c>
      <c r="D5818" t="str">
        <f>+VLOOKUP(C5818,Param!K:L,2,FALSE)</f>
        <v>MESTRIMAGEM, LDA</v>
      </c>
      <c r="E5818" t="s">
        <v>7990</v>
      </c>
      <c r="F5818" t="s">
        <v>33</v>
      </c>
      <c r="G5818" t="s">
        <v>29</v>
      </c>
      <c r="H5818" s="5">
        <v>30.46</v>
      </c>
      <c r="I5818" s="5">
        <v>30.46</v>
      </c>
      <c r="J5818" s="5">
        <v>0</v>
      </c>
      <c r="K5818" s="5">
        <v>30.46</v>
      </c>
      <c r="L5818" s="5">
        <v>0</v>
      </c>
      <c r="M5818" t="str">
        <f>IF(ISERROR(VLOOKUP(A5818,'[1]Ecart validé'!$A:$A,1,FALSE)),Z5818,"Ecart Validé")</f>
        <v>valid</v>
      </c>
      <c r="R5818" t="s">
        <v>30</v>
      </c>
      <c r="X5818"/>
      <c r="Y5818"/>
      <c r="Z5818" t="s">
        <v>31</v>
      </c>
    </row>
    <row r="5819" spans="1:26" x14ac:dyDescent="0.3">
      <c r="A5819" t="s">
        <v>7992</v>
      </c>
      <c r="B5819" t="s">
        <v>7587</v>
      </c>
      <c r="C5819">
        <v>100652</v>
      </c>
      <c r="D5819" t="str">
        <f>+VLOOKUP(C5819,Param!K:L,2,FALSE)</f>
        <v>MESTRIMAGEM, LDA</v>
      </c>
      <c r="E5819" t="s">
        <v>7990</v>
      </c>
      <c r="F5819" t="s">
        <v>35</v>
      </c>
      <c r="G5819" t="s">
        <v>29</v>
      </c>
      <c r="H5819" s="5">
        <v>309.72000000000003</v>
      </c>
      <c r="I5819" s="5">
        <v>309.72000000000003</v>
      </c>
      <c r="J5819" s="5">
        <v>0</v>
      </c>
      <c r="K5819" s="5">
        <v>309.72000000000003</v>
      </c>
      <c r="L5819" s="5">
        <v>0</v>
      </c>
      <c r="M5819" t="str">
        <f>IF(ISERROR(VLOOKUP(A5819,'[1]Ecart validé'!$A:$A,1,FALSE)),Z5819,"Ecart Validé")</f>
        <v>valid</v>
      </c>
      <c r="R5819" t="s">
        <v>30</v>
      </c>
      <c r="X5819"/>
      <c r="Y5819"/>
      <c r="Z5819" t="s">
        <v>31</v>
      </c>
    </row>
    <row r="5820" spans="1:26" x14ac:dyDescent="0.3">
      <c r="A5820" t="s">
        <v>7993</v>
      </c>
      <c r="B5820" t="s">
        <v>7587</v>
      </c>
      <c r="C5820">
        <v>100652</v>
      </c>
      <c r="D5820" t="str">
        <f>+VLOOKUP(C5820,Param!K:L,2,FALSE)</f>
        <v>MESTRIMAGEM, LDA</v>
      </c>
      <c r="E5820" t="s">
        <v>7990</v>
      </c>
      <c r="F5820" t="s">
        <v>37</v>
      </c>
      <c r="G5820" t="s">
        <v>29</v>
      </c>
      <c r="H5820" s="5">
        <v>199.39</v>
      </c>
      <c r="I5820" s="5">
        <v>199.38800000000001</v>
      </c>
      <c r="J5820" s="5">
        <v>1.9999999999811202E-3</v>
      </c>
      <c r="K5820" s="5">
        <v>199.39</v>
      </c>
      <c r="L5820" s="5">
        <v>0</v>
      </c>
      <c r="M5820" t="str">
        <f>IF(ISERROR(VLOOKUP(A5820,'[1]Ecart validé'!$A:$A,1,FALSE)),Z5820,"Ecart Validé")</f>
        <v>valid</v>
      </c>
      <c r="R5820" t="s">
        <v>30</v>
      </c>
      <c r="X5820"/>
      <c r="Y5820"/>
      <c r="Z5820" t="s">
        <v>31</v>
      </c>
    </row>
    <row r="5821" spans="1:26" x14ac:dyDescent="0.3">
      <c r="A5821" t="s">
        <v>7994</v>
      </c>
      <c r="B5821" t="s">
        <v>7587</v>
      </c>
      <c r="C5821">
        <v>100655</v>
      </c>
      <c r="D5821" t="str">
        <f>+VLOOKUP(C5821,Param!K:L,2,FALSE)</f>
        <v>ARN MEDIA COMMUNICATIONS - PUBLICIDADE, S.A. (Arena)</v>
      </c>
      <c r="E5821" t="s">
        <v>7995</v>
      </c>
      <c r="F5821" t="s">
        <v>28</v>
      </c>
      <c r="G5821" t="s">
        <v>29</v>
      </c>
      <c r="H5821" s="5">
        <v>147.37</v>
      </c>
      <c r="I5821" s="5">
        <v>147.36959999999999</v>
      </c>
      <c r="J5821" s="5">
        <v>4.0000000001327803E-4</v>
      </c>
      <c r="K5821" s="5">
        <v>147.37</v>
      </c>
      <c r="L5821" s="5">
        <v>0</v>
      </c>
      <c r="M5821" t="str">
        <f>IF(ISERROR(VLOOKUP(A5821,'[1]Ecart validé'!$A:$A,1,FALSE)),Z5821,"Ecart Validé")</f>
        <v>valid</v>
      </c>
      <c r="R5821" t="s">
        <v>30</v>
      </c>
      <c r="X5821"/>
      <c r="Y5821"/>
      <c r="Z5821" t="s">
        <v>31</v>
      </c>
    </row>
    <row r="5822" spans="1:26" x14ac:dyDescent="0.3">
      <c r="A5822" t="s">
        <v>7996</v>
      </c>
      <c r="B5822" t="s">
        <v>7587</v>
      </c>
      <c r="C5822">
        <v>100655</v>
      </c>
      <c r="D5822" t="str">
        <f>+VLOOKUP(C5822,Param!K:L,2,FALSE)</f>
        <v>ARN MEDIA COMMUNICATIONS - PUBLICIDADE, S.A. (Arena)</v>
      </c>
      <c r="E5822" t="s">
        <v>7995</v>
      </c>
      <c r="F5822" t="s">
        <v>33</v>
      </c>
      <c r="G5822" t="s">
        <v>29</v>
      </c>
      <c r="H5822" s="5">
        <v>42.35</v>
      </c>
      <c r="I5822" s="5">
        <v>42.3461</v>
      </c>
      <c r="J5822" s="5">
        <v>3.9000000000015602E-3</v>
      </c>
      <c r="K5822" s="5">
        <v>42.35</v>
      </c>
      <c r="L5822" s="5">
        <v>0</v>
      </c>
      <c r="M5822" t="str">
        <f>IF(ISERROR(VLOOKUP(A5822,'[1]Ecart validé'!$A:$A,1,FALSE)),Z5822,"Ecart Validé")</f>
        <v>valid</v>
      </c>
      <c r="R5822" t="s">
        <v>30</v>
      </c>
      <c r="X5822"/>
      <c r="Y5822"/>
      <c r="Z5822" t="s">
        <v>31</v>
      </c>
    </row>
    <row r="5823" spans="1:26" x14ac:dyDescent="0.3">
      <c r="A5823" t="s">
        <v>7997</v>
      </c>
      <c r="B5823" t="s">
        <v>7587</v>
      </c>
      <c r="C5823">
        <v>100655</v>
      </c>
      <c r="D5823" t="str">
        <f>+VLOOKUP(C5823,Param!K:L,2,FALSE)</f>
        <v>ARN MEDIA COMMUNICATIONS - PUBLICIDADE, S.A. (Arena)</v>
      </c>
      <c r="E5823" t="s">
        <v>7995</v>
      </c>
      <c r="F5823" t="s">
        <v>35</v>
      </c>
      <c r="G5823" t="s">
        <v>29</v>
      </c>
      <c r="H5823" s="5">
        <v>39.44</v>
      </c>
      <c r="I5823" s="5">
        <v>39.441000000000003</v>
      </c>
      <c r="J5823" s="5">
        <v>-1.0000000000047701E-3</v>
      </c>
      <c r="K5823" s="5">
        <v>39.44</v>
      </c>
      <c r="L5823" s="5">
        <v>0</v>
      </c>
      <c r="M5823" t="str">
        <f>IF(ISERROR(VLOOKUP(A5823,'[1]Ecart validé'!$A:$A,1,FALSE)),Z5823,"Ecart Validé")</f>
        <v>valid</v>
      </c>
      <c r="R5823" t="s">
        <v>30</v>
      </c>
      <c r="X5823"/>
      <c r="Y5823"/>
      <c r="Z5823" t="s">
        <v>31</v>
      </c>
    </row>
    <row r="5824" spans="1:26" x14ac:dyDescent="0.3">
      <c r="A5824" t="s">
        <v>7998</v>
      </c>
      <c r="B5824" t="s">
        <v>7587</v>
      </c>
      <c r="C5824">
        <v>100655</v>
      </c>
      <c r="D5824" t="str">
        <f>+VLOOKUP(C5824,Param!K:L,2,FALSE)</f>
        <v>ARN MEDIA COMMUNICATIONS - PUBLICIDADE, S.A. (Arena)</v>
      </c>
      <c r="E5824" t="s">
        <v>7995</v>
      </c>
      <c r="F5824" t="s">
        <v>37</v>
      </c>
      <c r="G5824" t="s">
        <v>29</v>
      </c>
      <c r="H5824" s="5">
        <v>39.44</v>
      </c>
      <c r="I5824" s="5">
        <v>39.441000000000003</v>
      </c>
      <c r="J5824" s="5">
        <v>-1.0000000000047701E-3</v>
      </c>
      <c r="K5824" s="5">
        <v>39.44</v>
      </c>
      <c r="L5824" s="5">
        <v>0</v>
      </c>
      <c r="M5824" t="str">
        <f>IF(ISERROR(VLOOKUP(A5824,'[1]Ecart validé'!$A:$A,1,FALSE)),Z5824,"Ecart Validé")</f>
        <v>valid</v>
      </c>
      <c r="R5824" t="s">
        <v>30</v>
      </c>
      <c r="X5824"/>
      <c r="Y5824"/>
      <c r="Z5824" t="s">
        <v>31</v>
      </c>
    </row>
    <row r="5825" spans="1:26" x14ac:dyDescent="0.3">
      <c r="A5825" t="s">
        <v>7999</v>
      </c>
      <c r="B5825" t="s">
        <v>7587</v>
      </c>
      <c r="C5825">
        <v>100656</v>
      </c>
      <c r="D5825" t="str">
        <f>+VLOOKUP(C5825,Param!K:L,2,FALSE)</f>
        <v>ATRIAN - INDÚSTRIA ALIMENTAR, S.A.</v>
      </c>
      <c r="E5825" t="s">
        <v>8000</v>
      </c>
      <c r="F5825" t="s">
        <v>28</v>
      </c>
      <c r="G5825" t="s">
        <v>29</v>
      </c>
      <c r="H5825" s="5">
        <v>180.25</v>
      </c>
      <c r="I5825" s="5">
        <v>180.2533</v>
      </c>
      <c r="J5825" s="5">
        <v>-3.2999999999958601E-3</v>
      </c>
      <c r="K5825" s="5">
        <v>180.25</v>
      </c>
      <c r="L5825" s="5">
        <v>0</v>
      </c>
      <c r="M5825" t="str">
        <f>IF(ISERROR(VLOOKUP(A5825,'[1]Ecart validé'!$A:$A,1,FALSE)),Z5825,"Ecart Validé")</f>
        <v>valid</v>
      </c>
      <c r="R5825" t="s">
        <v>30</v>
      </c>
      <c r="X5825"/>
      <c r="Y5825"/>
      <c r="Z5825" t="s">
        <v>31</v>
      </c>
    </row>
    <row r="5826" spans="1:26" x14ac:dyDescent="0.3">
      <c r="A5826" t="s">
        <v>8001</v>
      </c>
      <c r="B5826" t="s">
        <v>7587</v>
      </c>
      <c r="C5826">
        <v>100656</v>
      </c>
      <c r="D5826" t="str">
        <f>+VLOOKUP(C5826,Param!K:L,2,FALSE)</f>
        <v>ATRIAN - INDÚSTRIA ALIMENTAR, S.A.</v>
      </c>
      <c r="E5826" t="s">
        <v>8000</v>
      </c>
      <c r="F5826" t="s">
        <v>33</v>
      </c>
      <c r="G5826" t="s">
        <v>29</v>
      </c>
      <c r="H5826" s="5">
        <v>10.61</v>
      </c>
      <c r="I5826" s="5">
        <v>10.6088</v>
      </c>
      <c r="J5826" s="5">
        <v>1.1999999999989699E-3</v>
      </c>
      <c r="K5826" s="5">
        <v>10.61</v>
      </c>
      <c r="L5826" s="5">
        <v>0</v>
      </c>
      <c r="M5826" t="str">
        <f>IF(ISERROR(VLOOKUP(A5826,'[1]Ecart validé'!$A:$A,1,FALSE)),Z5826,"Ecart Validé")</f>
        <v>valid</v>
      </c>
      <c r="R5826" t="s">
        <v>30</v>
      </c>
      <c r="X5826"/>
      <c r="Y5826"/>
      <c r="Z5826" t="s">
        <v>31</v>
      </c>
    </row>
    <row r="5827" spans="1:26" x14ac:dyDescent="0.3">
      <c r="A5827" t="s">
        <v>8002</v>
      </c>
      <c r="B5827" t="s">
        <v>7587</v>
      </c>
      <c r="C5827">
        <v>100656</v>
      </c>
      <c r="D5827" t="str">
        <f>+VLOOKUP(C5827,Param!K:L,2,FALSE)</f>
        <v>ATRIAN - INDÚSTRIA ALIMENTAR, S.A.</v>
      </c>
      <c r="E5827" t="s">
        <v>8000</v>
      </c>
      <c r="F5827" t="s">
        <v>35</v>
      </c>
      <c r="G5827" t="s">
        <v>29</v>
      </c>
      <c r="H5827" s="5">
        <v>29.801763000000001</v>
      </c>
      <c r="I5827" s="5">
        <v>29.8017</v>
      </c>
      <c r="J5827" s="5">
        <v>6.3000000000812406E-5</v>
      </c>
      <c r="K5827" s="5">
        <v>29.801763000000001</v>
      </c>
      <c r="L5827" s="5">
        <v>0</v>
      </c>
      <c r="M5827" t="str">
        <f>IF(ISERROR(VLOOKUP(A5827,'[1]Ecart validé'!$A:$A,1,FALSE)),Z5827,"Ecart Validé")</f>
        <v>valid</v>
      </c>
      <c r="R5827" t="s">
        <v>30</v>
      </c>
      <c r="X5827"/>
      <c r="Y5827"/>
      <c r="Z5827" t="s">
        <v>31</v>
      </c>
    </row>
    <row r="5828" spans="1:26" x14ac:dyDescent="0.3">
      <c r="A5828" t="s">
        <v>8003</v>
      </c>
      <c r="B5828" t="s">
        <v>7587</v>
      </c>
      <c r="C5828">
        <v>100656</v>
      </c>
      <c r="D5828" t="str">
        <f>+VLOOKUP(C5828,Param!K:L,2,FALSE)</f>
        <v>ATRIAN - INDÚSTRIA ALIMENTAR, S.A.</v>
      </c>
      <c r="E5828" t="s">
        <v>8000</v>
      </c>
      <c r="F5828" t="s">
        <v>37</v>
      </c>
      <c r="G5828" t="s">
        <v>29</v>
      </c>
      <c r="H5828" s="5">
        <v>6.5335000000000001</v>
      </c>
      <c r="I5828" s="5">
        <v>6.5335000000000001</v>
      </c>
      <c r="J5828" s="5">
        <v>0</v>
      </c>
      <c r="K5828" s="5">
        <v>6.5335000000000001</v>
      </c>
      <c r="L5828" s="5">
        <v>0</v>
      </c>
      <c r="M5828" t="str">
        <f>IF(ISERROR(VLOOKUP(A5828,'[1]Ecart validé'!$A:$A,1,FALSE)),Z5828,"Ecart Validé")</f>
        <v>valid</v>
      </c>
      <c r="R5828" t="s">
        <v>30</v>
      </c>
      <c r="X5828"/>
      <c r="Y5828"/>
      <c r="Z5828" t="s">
        <v>31</v>
      </c>
    </row>
    <row r="5829" spans="1:26" x14ac:dyDescent="0.3">
      <c r="A5829" t="s">
        <v>8004</v>
      </c>
      <c r="B5829" t="s">
        <v>7587</v>
      </c>
      <c r="C5829">
        <v>100676</v>
      </c>
      <c r="D5829" t="str">
        <f>+VLOOKUP(C5829,Param!K:L,2,FALSE)</f>
        <v>MANUTAN, UNIPESSOAL, LDA</v>
      </c>
      <c r="E5829" t="s">
        <v>8005</v>
      </c>
      <c r="F5829" t="s">
        <v>28</v>
      </c>
      <c r="G5829" t="s">
        <v>29</v>
      </c>
      <c r="H5829" s="5">
        <v>56.62</v>
      </c>
      <c r="I5829" s="5">
        <v>56.621499999999997</v>
      </c>
      <c r="J5829" s="5">
        <v>-1.5000000000000499E-3</v>
      </c>
      <c r="K5829" s="5">
        <v>56.62</v>
      </c>
      <c r="L5829" s="5">
        <v>0</v>
      </c>
      <c r="M5829" t="str">
        <f>IF(ISERROR(VLOOKUP(A5829,'[1]Ecart validé'!$A:$A,1,FALSE)),Z5829,"Ecart Validé")</f>
        <v>valid</v>
      </c>
      <c r="R5829" t="s">
        <v>30</v>
      </c>
      <c r="X5829"/>
      <c r="Y5829"/>
      <c r="Z5829" t="s">
        <v>31</v>
      </c>
    </row>
    <row r="5830" spans="1:26" x14ac:dyDescent="0.3">
      <c r="A5830" t="s">
        <v>8006</v>
      </c>
      <c r="B5830" t="s">
        <v>7587</v>
      </c>
      <c r="C5830">
        <v>100676</v>
      </c>
      <c r="D5830" t="str">
        <f>+VLOOKUP(C5830,Param!K:L,2,FALSE)</f>
        <v>MANUTAN, UNIPESSOAL, LDA</v>
      </c>
      <c r="E5830" t="s">
        <v>8005</v>
      </c>
      <c r="F5830" t="s">
        <v>33</v>
      </c>
      <c r="G5830" t="s">
        <v>29</v>
      </c>
      <c r="H5830" s="5">
        <v>36.46</v>
      </c>
      <c r="I5830" s="5">
        <v>36.456000000000003</v>
      </c>
      <c r="J5830" s="5">
        <v>3.9999999999977796E-3</v>
      </c>
      <c r="K5830" s="5">
        <v>36.46</v>
      </c>
      <c r="L5830" s="5">
        <v>0</v>
      </c>
      <c r="M5830" t="str">
        <f>IF(ISERROR(VLOOKUP(A5830,'[1]Ecart validé'!$A:$A,1,FALSE)),Z5830,"Ecart Validé")</f>
        <v>valid</v>
      </c>
      <c r="R5830" t="s">
        <v>30</v>
      </c>
      <c r="X5830"/>
      <c r="Y5830"/>
      <c r="Z5830" t="s">
        <v>31</v>
      </c>
    </row>
    <row r="5831" spans="1:26" x14ac:dyDescent="0.3">
      <c r="A5831" t="s">
        <v>8007</v>
      </c>
      <c r="B5831" t="s">
        <v>7587</v>
      </c>
      <c r="C5831">
        <v>100676</v>
      </c>
      <c r="D5831" t="str">
        <f>+VLOOKUP(C5831,Param!K:L,2,FALSE)</f>
        <v>MANUTAN, UNIPESSOAL, LDA</v>
      </c>
      <c r="E5831" t="s">
        <v>8005</v>
      </c>
      <c r="F5831" t="s">
        <v>35</v>
      </c>
      <c r="G5831" t="s">
        <v>29</v>
      </c>
      <c r="H5831" s="5">
        <v>132.86600000000001</v>
      </c>
      <c r="I5831" s="5">
        <v>132.86600000000001</v>
      </c>
      <c r="J5831" s="5">
        <v>0</v>
      </c>
      <c r="K5831" s="5">
        <v>132.86600000000001</v>
      </c>
      <c r="L5831" s="5">
        <v>0</v>
      </c>
      <c r="M5831" t="str">
        <f>IF(ISERROR(VLOOKUP(A5831,'[1]Ecart validé'!$A:$A,1,FALSE)),Z5831,"Ecart Validé")</f>
        <v>valid</v>
      </c>
      <c r="R5831" t="s">
        <v>30</v>
      </c>
      <c r="X5831"/>
      <c r="Y5831"/>
      <c r="Z5831" t="s">
        <v>31</v>
      </c>
    </row>
    <row r="5832" spans="1:26" x14ac:dyDescent="0.3">
      <c r="A5832" t="s">
        <v>8008</v>
      </c>
      <c r="B5832" t="s">
        <v>7587</v>
      </c>
      <c r="C5832">
        <v>100676</v>
      </c>
      <c r="D5832" t="str">
        <f>+VLOOKUP(C5832,Param!K:L,2,FALSE)</f>
        <v>MANUTAN, UNIPESSOAL, LDA</v>
      </c>
      <c r="E5832" t="s">
        <v>8005</v>
      </c>
      <c r="F5832" t="s">
        <v>37</v>
      </c>
      <c r="G5832" t="s">
        <v>29</v>
      </c>
      <c r="H5832" s="5">
        <v>-34.952500000000001</v>
      </c>
      <c r="I5832" s="5">
        <v>-34.952500000000001</v>
      </c>
      <c r="J5832" s="5">
        <v>0</v>
      </c>
      <c r="K5832" s="5">
        <v>-34.952500000000001</v>
      </c>
      <c r="L5832" s="5">
        <v>0</v>
      </c>
      <c r="M5832" t="str">
        <f>IF(ISERROR(VLOOKUP(A5832,'[1]Ecart validé'!$A:$A,1,FALSE)),Z5832,"Ecart Validé")</f>
        <v>valid</v>
      </c>
      <c r="R5832" t="s">
        <v>30</v>
      </c>
      <c r="X5832"/>
      <c r="Y5832"/>
      <c r="Z5832" t="s">
        <v>31</v>
      </c>
    </row>
    <row r="5833" spans="1:26" x14ac:dyDescent="0.3">
      <c r="A5833" t="s">
        <v>8009</v>
      </c>
      <c r="B5833" t="s">
        <v>7587</v>
      </c>
      <c r="C5833">
        <v>103067</v>
      </c>
      <c r="D5833" t="str">
        <f>+VLOOKUP(C5833,Param!K:L,2,FALSE)</f>
        <v>LYRECO PORTUGAL, S.A.</v>
      </c>
      <c r="E5833" t="s">
        <v>8010</v>
      </c>
      <c r="F5833" t="s">
        <v>28</v>
      </c>
      <c r="G5833" t="s">
        <v>29</v>
      </c>
      <c r="H5833" s="5">
        <v>979.52</v>
      </c>
      <c r="I5833" s="5">
        <v>979.51390000000004</v>
      </c>
      <c r="J5833" s="5">
        <v>6.0999999999467001E-3</v>
      </c>
      <c r="K5833" s="5">
        <v>979.52</v>
      </c>
      <c r="L5833" s="5">
        <v>0</v>
      </c>
      <c r="M5833" t="str">
        <f>IF(ISERROR(VLOOKUP(A5833,'[1]Ecart validé'!$A:$A,1,FALSE)),Z5833,"Ecart Validé")</f>
        <v>valid</v>
      </c>
      <c r="R5833" t="s">
        <v>30</v>
      </c>
      <c r="X5833"/>
      <c r="Y5833"/>
      <c r="Z5833" t="s">
        <v>31</v>
      </c>
    </row>
    <row r="5834" spans="1:26" x14ac:dyDescent="0.3">
      <c r="A5834" t="s">
        <v>8011</v>
      </c>
      <c r="B5834" t="s">
        <v>7587</v>
      </c>
      <c r="C5834">
        <v>103067</v>
      </c>
      <c r="D5834" t="str">
        <f>+VLOOKUP(C5834,Param!K:L,2,FALSE)</f>
        <v>LYRECO PORTUGAL, S.A.</v>
      </c>
      <c r="E5834" t="s">
        <v>8010</v>
      </c>
      <c r="F5834" t="s">
        <v>33</v>
      </c>
      <c r="G5834" t="s">
        <v>29</v>
      </c>
      <c r="H5834" s="5">
        <v>1252.6600000000001</v>
      </c>
      <c r="I5834" s="5">
        <v>1252.6541999999999</v>
      </c>
      <c r="J5834" s="5">
        <v>5.8000000001356897E-3</v>
      </c>
      <c r="K5834" s="5">
        <v>1252.6600000000001</v>
      </c>
      <c r="L5834" s="5">
        <v>0</v>
      </c>
      <c r="M5834" t="str">
        <f>IF(ISERROR(VLOOKUP(A5834,'[1]Ecart validé'!$A:$A,1,FALSE)),Z5834,"Ecart Validé")</f>
        <v>valid</v>
      </c>
      <c r="R5834" t="s">
        <v>30</v>
      </c>
      <c r="X5834"/>
      <c r="Y5834"/>
      <c r="Z5834" t="s">
        <v>31</v>
      </c>
    </row>
    <row r="5835" spans="1:26" x14ac:dyDescent="0.3">
      <c r="A5835" t="s">
        <v>8012</v>
      </c>
      <c r="B5835" t="s">
        <v>7587</v>
      </c>
      <c r="C5835">
        <v>103067</v>
      </c>
      <c r="D5835" t="str">
        <f>+VLOOKUP(C5835,Param!K:L,2,FALSE)</f>
        <v>LYRECO PORTUGAL, S.A.</v>
      </c>
      <c r="E5835" t="s">
        <v>8010</v>
      </c>
      <c r="F5835" t="s">
        <v>35</v>
      </c>
      <c r="G5835" t="s">
        <v>29</v>
      </c>
      <c r="H5835" s="5">
        <v>612.13368100000002</v>
      </c>
      <c r="I5835" s="5">
        <v>612.1336</v>
      </c>
      <c r="J5835" s="5">
        <v>8.1000000022868294E-5</v>
      </c>
      <c r="K5835" s="5">
        <v>612.13368100000002</v>
      </c>
      <c r="L5835" s="5">
        <v>0</v>
      </c>
      <c r="M5835" t="str">
        <f>IF(ISERROR(VLOOKUP(A5835,'[1]Ecart validé'!$A:$A,1,FALSE)),Z5835,"Ecart Validé")</f>
        <v>valid</v>
      </c>
      <c r="R5835" t="s">
        <v>30</v>
      </c>
      <c r="X5835"/>
      <c r="Y5835"/>
      <c r="Z5835" t="s">
        <v>31</v>
      </c>
    </row>
    <row r="5836" spans="1:26" x14ac:dyDescent="0.3">
      <c r="A5836" t="s">
        <v>8013</v>
      </c>
      <c r="B5836" t="s">
        <v>7587</v>
      </c>
      <c r="C5836">
        <v>103067</v>
      </c>
      <c r="D5836" t="str">
        <f>+VLOOKUP(C5836,Param!K:L,2,FALSE)</f>
        <v>LYRECO PORTUGAL, S.A.</v>
      </c>
      <c r="E5836" t="s">
        <v>8010</v>
      </c>
      <c r="F5836" t="s">
        <v>37</v>
      </c>
      <c r="G5836" t="s">
        <v>29</v>
      </c>
      <c r="H5836" s="5">
        <v>279.66890000000001</v>
      </c>
      <c r="I5836" s="5">
        <v>279.66890000000001</v>
      </c>
      <c r="J5836" s="5">
        <v>0</v>
      </c>
      <c r="K5836" s="5">
        <v>279.66890000000001</v>
      </c>
      <c r="L5836" s="5">
        <v>0</v>
      </c>
      <c r="M5836" t="str">
        <f>IF(ISERROR(VLOOKUP(A5836,'[1]Ecart validé'!$A:$A,1,FALSE)),Z5836,"Ecart Validé")</f>
        <v>valid</v>
      </c>
      <c r="R5836" t="s">
        <v>30</v>
      </c>
      <c r="X5836"/>
      <c r="Y5836"/>
      <c r="Z5836" t="s">
        <v>31</v>
      </c>
    </row>
    <row r="5837" spans="1:26" x14ac:dyDescent="0.3">
      <c r="A5837" t="s">
        <v>8014</v>
      </c>
      <c r="B5837" t="s">
        <v>7587</v>
      </c>
      <c r="C5837">
        <v>103209</v>
      </c>
      <c r="D5837" t="str">
        <f>+VLOOKUP(C5837,Param!K:L,2,FALSE)</f>
        <v>CARLOS FILIPE PEREIRA BATISTA, UNIPESSOAL, LDA (REMODELAVIP)</v>
      </c>
      <c r="E5837" t="s">
        <v>8015</v>
      </c>
      <c r="F5837" t="s">
        <v>28</v>
      </c>
      <c r="G5837" t="s">
        <v>29</v>
      </c>
      <c r="H5837" s="5">
        <v>39.6</v>
      </c>
      <c r="I5837" s="5">
        <v>39.603099999999998</v>
      </c>
      <c r="J5837" s="5">
        <v>-3.0999999999963201E-3</v>
      </c>
      <c r="K5837" s="5">
        <v>39.6</v>
      </c>
      <c r="L5837" s="5">
        <v>0</v>
      </c>
      <c r="M5837" t="str">
        <f>IF(ISERROR(VLOOKUP(A5837,'[1]Ecart validé'!$A:$A,1,FALSE)),Z5837,"Ecart Validé")</f>
        <v>valid</v>
      </c>
      <c r="R5837" t="s">
        <v>30</v>
      </c>
      <c r="X5837"/>
      <c r="Y5837"/>
      <c r="Z5837" t="s">
        <v>31</v>
      </c>
    </row>
    <row r="5838" spans="1:26" x14ac:dyDescent="0.3">
      <c r="A5838" t="s">
        <v>8016</v>
      </c>
      <c r="B5838" t="s">
        <v>7587</v>
      </c>
      <c r="C5838">
        <v>103209</v>
      </c>
      <c r="D5838" t="str">
        <f>+VLOOKUP(C5838,Param!K:L,2,FALSE)</f>
        <v>CARLOS FILIPE PEREIRA BATISTA, UNIPESSOAL, LDA (REMODELAVIP)</v>
      </c>
      <c r="E5838" t="s">
        <v>8015</v>
      </c>
      <c r="F5838" t="s">
        <v>33</v>
      </c>
      <c r="G5838" t="s">
        <v>29</v>
      </c>
      <c r="H5838" s="5">
        <v>3.89</v>
      </c>
      <c r="I5838" s="5">
        <v>3.8889999999999998</v>
      </c>
      <c r="J5838" s="5">
        <v>1.0000000000003301E-3</v>
      </c>
      <c r="K5838" s="5">
        <v>3.89</v>
      </c>
      <c r="L5838" s="5">
        <v>0</v>
      </c>
      <c r="M5838" t="str">
        <f>IF(ISERROR(VLOOKUP(A5838,'[1]Ecart validé'!$A:$A,1,FALSE)),Z5838,"Ecart Validé")</f>
        <v>valid</v>
      </c>
      <c r="R5838" t="s">
        <v>30</v>
      </c>
      <c r="X5838"/>
      <c r="Y5838"/>
      <c r="Z5838" t="s">
        <v>31</v>
      </c>
    </row>
    <row r="5839" spans="1:26" x14ac:dyDescent="0.3">
      <c r="A5839" t="s">
        <v>8017</v>
      </c>
      <c r="B5839" t="s">
        <v>7587</v>
      </c>
      <c r="C5839">
        <v>103209</v>
      </c>
      <c r="D5839" t="str">
        <f>+VLOOKUP(C5839,Param!K:L,2,FALSE)</f>
        <v>CARLOS FILIPE PEREIRA BATISTA, UNIPESSOAL, LDA (REMODELAVIP)</v>
      </c>
      <c r="E5839" t="s">
        <v>8015</v>
      </c>
      <c r="F5839" t="s">
        <v>35</v>
      </c>
      <c r="G5839" t="s">
        <v>29</v>
      </c>
      <c r="H5839" s="5">
        <v>37.525345000000002</v>
      </c>
      <c r="I5839" s="5">
        <v>37.525399999999998</v>
      </c>
      <c r="J5839" s="5">
        <v>-5.4999999996141401E-5</v>
      </c>
      <c r="K5839" s="5">
        <v>37.525345000000002</v>
      </c>
      <c r="L5839" s="5">
        <v>0</v>
      </c>
      <c r="M5839" t="str">
        <f>IF(ISERROR(VLOOKUP(A5839,'[1]Ecart validé'!$A:$A,1,FALSE)),Z5839,"Ecart Validé")</f>
        <v>valid</v>
      </c>
      <c r="R5839" t="s">
        <v>30</v>
      </c>
      <c r="X5839"/>
      <c r="Y5839"/>
      <c r="Z5839" t="s">
        <v>31</v>
      </c>
    </row>
    <row r="5840" spans="1:26" x14ac:dyDescent="0.3">
      <c r="A5840" t="s">
        <v>8018</v>
      </c>
      <c r="B5840" t="s">
        <v>7587</v>
      </c>
      <c r="C5840">
        <v>103209</v>
      </c>
      <c r="D5840" t="str">
        <f>+VLOOKUP(C5840,Param!K:L,2,FALSE)</f>
        <v>CARLOS FILIPE PEREIRA BATISTA, UNIPESSOAL, LDA (REMODELAVIP)</v>
      </c>
      <c r="E5840" t="s">
        <v>8015</v>
      </c>
      <c r="F5840" t="s">
        <v>37</v>
      </c>
      <c r="G5840" t="s">
        <v>29</v>
      </c>
      <c r="H5840" s="5">
        <v>6.66</v>
      </c>
      <c r="I5840" s="5">
        <v>6.6562000000000001</v>
      </c>
      <c r="J5840" s="5">
        <v>3.8000000000000199E-3</v>
      </c>
      <c r="K5840" s="5">
        <v>6.66</v>
      </c>
      <c r="L5840" s="5">
        <v>0</v>
      </c>
      <c r="M5840" t="str">
        <f>IF(ISERROR(VLOOKUP(A5840,'[1]Ecart validé'!$A:$A,1,FALSE)),Z5840,"Ecart Validé")</f>
        <v>valid</v>
      </c>
      <c r="R5840" t="s">
        <v>30</v>
      </c>
      <c r="X5840"/>
      <c r="Y5840"/>
      <c r="Z5840" t="s">
        <v>31</v>
      </c>
    </row>
    <row r="5841" spans="1:26" x14ac:dyDescent="0.3">
      <c r="A5841" t="s">
        <v>8019</v>
      </c>
      <c r="B5841" t="s">
        <v>7587</v>
      </c>
      <c r="C5841">
        <v>106675</v>
      </c>
      <c r="D5841" t="str">
        <f>+VLOOKUP(C5841,Param!K:L,2,FALSE)</f>
        <v>MECANAPLUS UNIPESSOAL, LDA</v>
      </c>
      <c r="E5841" t="s">
        <v>8020</v>
      </c>
      <c r="F5841" t="s">
        <v>28</v>
      </c>
      <c r="G5841" t="s">
        <v>29</v>
      </c>
      <c r="H5841" s="5">
        <v>309.35000000000002</v>
      </c>
      <c r="I5841" s="5">
        <v>309.34980000000002</v>
      </c>
      <c r="J5841" s="5">
        <v>2.0000000000663901E-4</v>
      </c>
      <c r="K5841" s="5">
        <v>309.35000000000002</v>
      </c>
      <c r="L5841" s="5">
        <v>0</v>
      </c>
      <c r="M5841" t="str">
        <f>IF(ISERROR(VLOOKUP(A5841,'[1]Ecart validé'!$A:$A,1,FALSE)),Z5841,"Ecart Validé")</f>
        <v>valid</v>
      </c>
      <c r="R5841" t="s">
        <v>30</v>
      </c>
      <c r="X5841"/>
      <c r="Y5841"/>
      <c r="Z5841" t="s">
        <v>31</v>
      </c>
    </row>
    <row r="5842" spans="1:26" x14ac:dyDescent="0.3">
      <c r="A5842" t="s">
        <v>8021</v>
      </c>
      <c r="B5842" t="s">
        <v>7587</v>
      </c>
      <c r="C5842">
        <v>106675</v>
      </c>
      <c r="D5842" t="str">
        <f>+VLOOKUP(C5842,Param!K:L,2,FALSE)</f>
        <v>MECANAPLUS UNIPESSOAL, LDA</v>
      </c>
      <c r="E5842" t="s">
        <v>8020</v>
      </c>
      <c r="F5842" t="s">
        <v>33</v>
      </c>
      <c r="G5842" t="s">
        <v>29</v>
      </c>
      <c r="H5842" s="5">
        <v>49.76</v>
      </c>
      <c r="I5842" s="5">
        <v>49.755000000000003</v>
      </c>
      <c r="J5842" s="5">
        <v>4.9999999999954499E-3</v>
      </c>
      <c r="K5842" s="5">
        <v>49.76</v>
      </c>
      <c r="L5842" s="5">
        <v>0</v>
      </c>
      <c r="M5842" t="str">
        <f>IF(ISERROR(VLOOKUP(A5842,'[1]Ecart validé'!$A:$A,1,FALSE)),Z5842,"Ecart Validé")</f>
        <v>valid</v>
      </c>
      <c r="R5842" t="s">
        <v>30</v>
      </c>
      <c r="X5842"/>
      <c r="Y5842"/>
      <c r="Z5842" t="s">
        <v>31</v>
      </c>
    </row>
    <row r="5843" spans="1:26" x14ac:dyDescent="0.3">
      <c r="A5843" t="s">
        <v>8022</v>
      </c>
      <c r="B5843" t="s">
        <v>7587</v>
      </c>
      <c r="C5843">
        <v>106675</v>
      </c>
      <c r="D5843" t="str">
        <f>+VLOOKUP(C5843,Param!K:L,2,FALSE)</f>
        <v>MECANAPLUS UNIPESSOAL, LDA</v>
      </c>
      <c r="E5843" t="s">
        <v>8020</v>
      </c>
      <c r="F5843" t="s">
        <v>35</v>
      </c>
      <c r="G5843" t="s">
        <v>29</v>
      </c>
      <c r="H5843" s="5">
        <v>122.61584999999999</v>
      </c>
      <c r="I5843" s="5">
        <v>122.6159</v>
      </c>
      <c r="J5843" s="5">
        <v>-5.0000000001659801E-5</v>
      </c>
      <c r="K5843" s="5">
        <v>122.61584999999999</v>
      </c>
      <c r="L5843" s="5">
        <v>0</v>
      </c>
      <c r="M5843" t="str">
        <f>IF(ISERROR(VLOOKUP(A5843,'[1]Ecart validé'!$A:$A,1,FALSE)),Z5843,"Ecart Validé")</f>
        <v>valid</v>
      </c>
      <c r="R5843" t="s">
        <v>30</v>
      </c>
      <c r="X5843"/>
      <c r="Y5843"/>
      <c r="Z5843" t="s">
        <v>31</v>
      </c>
    </row>
    <row r="5844" spans="1:26" x14ac:dyDescent="0.3">
      <c r="A5844" t="s">
        <v>8023</v>
      </c>
      <c r="B5844" t="s">
        <v>7587</v>
      </c>
      <c r="C5844">
        <v>106675</v>
      </c>
      <c r="D5844" t="str">
        <f>+VLOOKUP(C5844,Param!K:L,2,FALSE)</f>
        <v>MECANAPLUS UNIPESSOAL, LDA</v>
      </c>
      <c r="E5844" t="s">
        <v>8020</v>
      </c>
      <c r="F5844" t="s">
        <v>37</v>
      </c>
      <c r="G5844" t="s">
        <v>29</v>
      </c>
      <c r="H5844" s="5">
        <v>79.59</v>
      </c>
      <c r="I5844" s="5">
        <v>79.592500000000001</v>
      </c>
      <c r="J5844" s="5">
        <v>-2.4999999999977202E-3</v>
      </c>
      <c r="K5844" s="5">
        <v>79.59</v>
      </c>
      <c r="L5844" s="5">
        <v>0</v>
      </c>
      <c r="M5844" t="str">
        <f>IF(ISERROR(VLOOKUP(A5844,'[1]Ecart validé'!$A:$A,1,FALSE)),Z5844,"Ecart Validé")</f>
        <v>valid</v>
      </c>
      <c r="R5844" t="s">
        <v>30</v>
      </c>
      <c r="X5844"/>
      <c r="Y5844"/>
      <c r="Z5844" t="s">
        <v>31</v>
      </c>
    </row>
    <row r="5845" spans="1:26" x14ac:dyDescent="0.3">
      <c r="A5845" t="s">
        <v>8024</v>
      </c>
      <c r="B5845" t="s">
        <v>7587</v>
      </c>
      <c r="C5845">
        <v>107626</v>
      </c>
      <c r="D5845" t="str">
        <f>+VLOOKUP(C5845,Param!K:L,2,FALSE)</f>
        <v>PANPOR - PRODUTOS ALIMENTARES, S.A.</v>
      </c>
      <c r="E5845" t="s">
        <v>8025</v>
      </c>
      <c r="F5845" t="s">
        <v>28</v>
      </c>
      <c r="G5845" t="s">
        <v>29</v>
      </c>
      <c r="H5845" s="5">
        <v>2788.22</v>
      </c>
      <c r="I5845" s="5">
        <v>2788.2170000000001</v>
      </c>
      <c r="J5845" s="5">
        <v>2.9999999997016801E-3</v>
      </c>
      <c r="K5845" s="5">
        <v>2788.22</v>
      </c>
      <c r="L5845" s="5">
        <v>0</v>
      </c>
      <c r="M5845" t="str">
        <f>IF(ISERROR(VLOOKUP(A5845,'[1]Ecart validé'!$A:$A,1,FALSE)),Z5845,"Ecart Validé")</f>
        <v>valid</v>
      </c>
      <c r="R5845" t="s">
        <v>30</v>
      </c>
      <c r="X5845"/>
      <c r="Y5845"/>
      <c r="Z5845" t="s">
        <v>31</v>
      </c>
    </row>
    <row r="5846" spans="1:26" x14ac:dyDescent="0.3">
      <c r="A5846" t="s">
        <v>8026</v>
      </c>
      <c r="B5846" t="s">
        <v>7587</v>
      </c>
      <c r="C5846">
        <v>107626</v>
      </c>
      <c r="D5846" t="str">
        <f>+VLOOKUP(C5846,Param!K:L,2,FALSE)</f>
        <v>PANPOR - PRODUTOS ALIMENTARES, S.A.</v>
      </c>
      <c r="E5846" t="s">
        <v>8025</v>
      </c>
      <c r="F5846" t="s">
        <v>33</v>
      </c>
      <c r="G5846" t="s">
        <v>29</v>
      </c>
      <c r="H5846" s="5">
        <v>176.53</v>
      </c>
      <c r="I5846" s="5">
        <v>176.5284</v>
      </c>
      <c r="J5846" s="5">
        <v>1.59999999999627E-3</v>
      </c>
      <c r="K5846" s="5">
        <v>176.53</v>
      </c>
      <c r="L5846" s="5">
        <v>0</v>
      </c>
      <c r="M5846" t="str">
        <f>IF(ISERROR(VLOOKUP(A5846,'[1]Ecart validé'!$A:$A,1,FALSE)),Z5846,"Ecart Validé")</f>
        <v>valid</v>
      </c>
      <c r="R5846" t="s">
        <v>30</v>
      </c>
      <c r="X5846"/>
      <c r="Y5846"/>
      <c r="Z5846" t="s">
        <v>31</v>
      </c>
    </row>
    <row r="5847" spans="1:26" x14ac:dyDescent="0.3">
      <c r="A5847" t="s">
        <v>8027</v>
      </c>
      <c r="B5847" t="s">
        <v>7587</v>
      </c>
      <c r="C5847">
        <v>107626</v>
      </c>
      <c r="D5847" t="str">
        <f>+VLOOKUP(C5847,Param!K:L,2,FALSE)</f>
        <v>PANPOR - PRODUTOS ALIMENTARES, S.A.</v>
      </c>
      <c r="E5847" t="s">
        <v>8025</v>
      </c>
      <c r="F5847" t="s">
        <v>35</v>
      </c>
      <c r="G5847" t="s">
        <v>29</v>
      </c>
      <c r="H5847" s="5">
        <v>1212.6751549999999</v>
      </c>
      <c r="I5847" s="5">
        <v>1212.6749</v>
      </c>
      <c r="J5847" s="5">
        <v>2.5499999992462102E-4</v>
      </c>
      <c r="K5847" s="5">
        <v>1212.6751549999999</v>
      </c>
      <c r="L5847" s="5">
        <v>0</v>
      </c>
      <c r="M5847" t="str">
        <f>IF(ISERROR(VLOOKUP(A5847,'[1]Ecart validé'!$A:$A,1,FALSE)),Z5847,"Ecart Validé")</f>
        <v>valid</v>
      </c>
      <c r="R5847" t="s">
        <v>30</v>
      </c>
      <c r="X5847"/>
      <c r="Y5847"/>
      <c r="Z5847" t="s">
        <v>31</v>
      </c>
    </row>
    <row r="5848" spans="1:26" x14ac:dyDescent="0.3">
      <c r="A5848" t="s">
        <v>8028</v>
      </c>
      <c r="B5848" t="s">
        <v>7587</v>
      </c>
      <c r="C5848">
        <v>107626</v>
      </c>
      <c r="D5848" t="str">
        <f>+VLOOKUP(C5848,Param!K:L,2,FALSE)</f>
        <v>PANPOR - PRODUTOS ALIMENTARES, S.A.</v>
      </c>
      <c r="E5848" t="s">
        <v>8025</v>
      </c>
      <c r="F5848" t="s">
        <v>37</v>
      </c>
      <c r="G5848" t="s">
        <v>29</v>
      </c>
      <c r="H5848" s="5">
        <v>582.79700000000003</v>
      </c>
      <c r="I5848" s="5">
        <v>582.79700000000003</v>
      </c>
      <c r="J5848" s="5">
        <v>0</v>
      </c>
      <c r="K5848" s="5">
        <v>582.79700000000003</v>
      </c>
      <c r="L5848" s="5">
        <v>0</v>
      </c>
      <c r="M5848" t="str">
        <f>IF(ISERROR(VLOOKUP(A5848,'[1]Ecart validé'!$A:$A,1,FALSE)),Z5848,"Ecart Validé")</f>
        <v>valid</v>
      </c>
      <c r="R5848" t="s">
        <v>30</v>
      </c>
      <c r="X5848"/>
      <c r="Y5848"/>
      <c r="Z5848" t="s">
        <v>31</v>
      </c>
    </row>
    <row r="5849" spans="1:26" x14ac:dyDescent="0.3">
      <c r="A5849" t="s">
        <v>8029</v>
      </c>
      <c r="B5849" t="s">
        <v>7587</v>
      </c>
      <c r="C5849">
        <v>116244</v>
      </c>
      <c r="D5849" t="str">
        <f>+VLOOKUP(C5849,Param!K:L,2,FALSE)</f>
        <v>UNILEVER JERÓNIMO MARTINS, LDA (Food Solutions)</v>
      </c>
      <c r="E5849" t="s">
        <v>8030</v>
      </c>
      <c r="F5849" t="s">
        <v>28</v>
      </c>
      <c r="G5849" t="s">
        <v>29</v>
      </c>
      <c r="H5849" s="5">
        <v>49.32</v>
      </c>
      <c r="I5849" s="5">
        <v>49.316899999999997</v>
      </c>
      <c r="J5849" s="5">
        <v>3.1000000000034299E-3</v>
      </c>
      <c r="K5849" s="5">
        <v>49.32</v>
      </c>
      <c r="L5849" s="5">
        <v>0</v>
      </c>
      <c r="M5849" t="str">
        <f>IF(ISERROR(VLOOKUP(A5849,'[1]Ecart validé'!$A:$A,1,FALSE)),Z5849,"Ecart Validé")</f>
        <v>valid</v>
      </c>
      <c r="R5849" t="s">
        <v>30</v>
      </c>
      <c r="X5849"/>
      <c r="Y5849"/>
      <c r="Z5849" t="s">
        <v>31</v>
      </c>
    </row>
    <row r="5850" spans="1:26" x14ac:dyDescent="0.3">
      <c r="A5850" t="s">
        <v>8031</v>
      </c>
      <c r="B5850" t="s">
        <v>7587</v>
      </c>
      <c r="C5850">
        <v>116244</v>
      </c>
      <c r="D5850" t="str">
        <f>+VLOOKUP(C5850,Param!K:L,2,FALSE)</f>
        <v>UNILEVER JERÓNIMO MARTINS, LDA (Food Solutions)</v>
      </c>
      <c r="E5850" t="s">
        <v>8030</v>
      </c>
      <c r="F5850" t="s">
        <v>35</v>
      </c>
      <c r="G5850" t="s">
        <v>29</v>
      </c>
      <c r="H5850" s="5">
        <v>3.727932</v>
      </c>
      <c r="I5850" s="5">
        <v>3.7279</v>
      </c>
      <c r="J5850" s="5">
        <v>3.2000000000032003E-5</v>
      </c>
      <c r="K5850" s="5">
        <v>3.727932</v>
      </c>
      <c r="L5850" s="5">
        <v>0</v>
      </c>
      <c r="M5850" t="str">
        <f>IF(ISERROR(VLOOKUP(A5850,'[1]Ecart validé'!$A:$A,1,FALSE)),Z5850,"Ecart Validé")</f>
        <v>valid</v>
      </c>
      <c r="R5850" t="s">
        <v>30</v>
      </c>
      <c r="X5850"/>
      <c r="Y5850"/>
      <c r="Z5850" t="s">
        <v>31</v>
      </c>
    </row>
    <row r="5851" spans="1:26" x14ac:dyDescent="0.3">
      <c r="A5851" t="s">
        <v>8032</v>
      </c>
      <c r="B5851" t="s">
        <v>7587</v>
      </c>
      <c r="C5851">
        <v>116244</v>
      </c>
      <c r="D5851" t="str">
        <f>+VLOOKUP(C5851,Param!K:L,2,FALSE)</f>
        <v>UNILEVER JERÓNIMO MARTINS, LDA (Food Solutions)</v>
      </c>
      <c r="E5851" t="s">
        <v>8030</v>
      </c>
      <c r="F5851" t="s">
        <v>37</v>
      </c>
      <c r="G5851" t="s">
        <v>29</v>
      </c>
      <c r="H5851" s="5">
        <v>0.95979999999999999</v>
      </c>
      <c r="I5851" s="5">
        <v>0.95979999999999999</v>
      </c>
      <c r="J5851" s="5">
        <v>0</v>
      </c>
      <c r="K5851" s="5">
        <v>0.95979999999999999</v>
      </c>
      <c r="L5851" s="5">
        <v>0</v>
      </c>
      <c r="M5851" t="str">
        <f>IF(ISERROR(VLOOKUP(A5851,'[1]Ecart validé'!$A:$A,1,FALSE)),Z5851,"Ecart Validé")</f>
        <v>valid</v>
      </c>
      <c r="R5851" t="s">
        <v>30</v>
      </c>
      <c r="X5851"/>
      <c r="Y5851"/>
      <c r="Z5851" t="s">
        <v>31</v>
      </c>
    </row>
    <row r="5852" spans="1:26" x14ac:dyDescent="0.3">
      <c r="A5852" t="s">
        <v>8033</v>
      </c>
      <c r="B5852" t="s">
        <v>7587</v>
      </c>
      <c r="C5852">
        <v>116244</v>
      </c>
      <c r="D5852" t="str">
        <f>+VLOOKUP(C5852,Param!K:L,2,FALSE)</f>
        <v>UNILEVER JERÓNIMO MARTINS, LDA (Food Solutions)</v>
      </c>
      <c r="E5852" t="s">
        <v>8034</v>
      </c>
      <c r="F5852" t="s">
        <v>28</v>
      </c>
      <c r="G5852" t="s">
        <v>29</v>
      </c>
      <c r="H5852" s="5">
        <v>116.34</v>
      </c>
      <c r="I5852" s="5">
        <v>116.337</v>
      </c>
      <c r="J5852" s="5">
        <v>3.0000000000001098E-3</v>
      </c>
      <c r="K5852" s="5">
        <v>116.34</v>
      </c>
      <c r="L5852" s="5">
        <v>0</v>
      </c>
      <c r="M5852" t="str">
        <f>IF(ISERROR(VLOOKUP(A5852,'[1]Ecart validé'!$A:$A,1,FALSE)),Z5852,"Ecart Validé")</f>
        <v>valid</v>
      </c>
      <c r="R5852" t="s">
        <v>30</v>
      </c>
      <c r="X5852"/>
      <c r="Y5852"/>
      <c r="Z5852" t="s">
        <v>31</v>
      </c>
    </row>
    <row r="5853" spans="1:26" x14ac:dyDescent="0.3">
      <c r="A5853" t="s">
        <v>8035</v>
      </c>
      <c r="B5853" t="s">
        <v>7587</v>
      </c>
      <c r="C5853">
        <v>116244</v>
      </c>
      <c r="D5853" t="str">
        <f>+VLOOKUP(C5853,Param!K:L,2,FALSE)</f>
        <v>UNILEVER JERÓNIMO MARTINS, LDA (Food Solutions)</v>
      </c>
      <c r="E5853" t="s">
        <v>8034</v>
      </c>
      <c r="F5853" t="s">
        <v>33</v>
      </c>
      <c r="G5853" t="s">
        <v>29</v>
      </c>
      <c r="H5853" s="5">
        <v>37.659999999999997</v>
      </c>
      <c r="I5853" s="5">
        <v>37.662100000000002</v>
      </c>
      <c r="J5853" s="5">
        <v>-2.10000000000576E-3</v>
      </c>
      <c r="K5853" s="5">
        <v>37.659999999999997</v>
      </c>
      <c r="L5853" s="5">
        <v>0</v>
      </c>
      <c r="M5853" t="str">
        <f>IF(ISERROR(VLOOKUP(A5853,'[1]Ecart validé'!$A:$A,1,FALSE)),Z5853,"Ecart Validé")</f>
        <v>valid</v>
      </c>
      <c r="R5853" t="s">
        <v>30</v>
      </c>
      <c r="X5853"/>
      <c r="Y5853"/>
      <c r="Z5853" t="s">
        <v>31</v>
      </c>
    </row>
    <row r="5854" spans="1:26" x14ac:dyDescent="0.3">
      <c r="A5854" t="s">
        <v>8036</v>
      </c>
      <c r="B5854" t="s">
        <v>7587</v>
      </c>
      <c r="C5854">
        <v>116244</v>
      </c>
      <c r="D5854" t="str">
        <f>+VLOOKUP(C5854,Param!K:L,2,FALSE)</f>
        <v>UNILEVER JERÓNIMO MARTINS, LDA (Food Solutions)</v>
      </c>
      <c r="E5854" t="s">
        <v>8034</v>
      </c>
      <c r="F5854" t="s">
        <v>35</v>
      </c>
      <c r="G5854" t="s">
        <v>29</v>
      </c>
      <c r="H5854" s="5">
        <v>203.07</v>
      </c>
      <c r="I5854" s="5">
        <v>203.07</v>
      </c>
      <c r="J5854" s="5">
        <v>0</v>
      </c>
      <c r="K5854" s="5">
        <v>203.07</v>
      </c>
      <c r="L5854" s="5">
        <v>0</v>
      </c>
      <c r="M5854" t="str">
        <f>IF(ISERROR(VLOOKUP(A5854,'[1]Ecart validé'!$A:$A,1,FALSE)),Z5854,"Ecart Validé")</f>
        <v>valid</v>
      </c>
      <c r="R5854" t="s">
        <v>30</v>
      </c>
      <c r="X5854"/>
      <c r="Y5854"/>
      <c r="Z5854" t="s">
        <v>31</v>
      </c>
    </row>
    <row r="5855" spans="1:26" x14ac:dyDescent="0.3">
      <c r="A5855" t="s">
        <v>8037</v>
      </c>
      <c r="B5855" t="s">
        <v>7587</v>
      </c>
      <c r="C5855">
        <v>116244</v>
      </c>
      <c r="D5855" t="str">
        <f>+VLOOKUP(C5855,Param!K:L,2,FALSE)</f>
        <v>UNILEVER JERÓNIMO MARTINS, LDA (Food Solutions)</v>
      </c>
      <c r="E5855" t="s">
        <v>8034</v>
      </c>
      <c r="F5855" t="s">
        <v>37</v>
      </c>
      <c r="G5855" t="s">
        <v>29</v>
      </c>
      <c r="H5855" s="5">
        <v>37.396299999999997</v>
      </c>
      <c r="I5855" s="5">
        <v>37.396299999999997</v>
      </c>
      <c r="J5855" s="5">
        <v>0</v>
      </c>
      <c r="K5855" s="5">
        <v>37.396299999999997</v>
      </c>
      <c r="L5855" s="5">
        <v>0</v>
      </c>
      <c r="M5855" t="str">
        <f>IF(ISERROR(VLOOKUP(A5855,'[1]Ecart validé'!$A:$A,1,FALSE)),Z5855,"Ecart Validé")</f>
        <v>valid</v>
      </c>
      <c r="R5855" t="s">
        <v>30</v>
      </c>
      <c r="X5855"/>
      <c r="Y5855"/>
      <c r="Z5855" t="s">
        <v>31</v>
      </c>
    </row>
    <row r="5856" spans="1:26" x14ac:dyDescent="0.3">
      <c r="A5856" t="s">
        <v>8038</v>
      </c>
      <c r="B5856" t="s">
        <v>7587</v>
      </c>
      <c r="C5856">
        <v>119258</v>
      </c>
      <c r="D5856" t="str">
        <f>+VLOOKUP(C5856,Param!K:L,2,FALSE)</f>
        <v>EPMF, LDA</v>
      </c>
      <c r="E5856" t="s">
        <v>8039</v>
      </c>
      <c r="F5856" t="s">
        <v>28</v>
      </c>
      <c r="G5856" t="s">
        <v>29</v>
      </c>
      <c r="H5856" s="5">
        <v>95.94</v>
      </c>
      <c r="I5856" s="5">
        <v>95.9422</v>
      </c>
      <c r="J5856" s="5">
        <v>-2.2000000000019699E-3</v>
      </c>
      <c r="K5856" s="5">
        <v>95.94</v>
      </c>
      <c r="L5856" s="5">
        <v>0</v>
      </c>
      <c r="M5856" t="str">
        <f>IF(ISERROR(VLOOKUP(A5856,'[1]Ecart validé'!$A:$A,1,FALSE)),Z5856,"Ecart Validé")</f>
        <v>valid</v>
      </c>
      <c r="R5856" t="s">
        <v>30</v>
      </c>
      <c r="X5856"/>
      <c r="Y5856"/>
      <c r="Z5856" t="s">
        <v>31</v>
      </c>
    </row>
    <row r="5857" spans="1:26" x14ac:dyDescent="0.3">
      <c r="A5857" t="s">
        <v>8040</v>
      </c>
      <c r="B5857" t="s">
        <v>7587</v>
      </c>
      <c r="C5857">
        <v>119258</v>
      </c>
      <c r="D5857" t="str">
        <f>+VLOOKUP(C5857,Param!K:L,2,FALSE)</f>
        <v>EPMF, LDA</v>
      </c>
      <c r="E5857" t="s">
        <v>8039</v>
      </c>
      <c r="F5857" t="s">
        <v>33</v>
      </c>
      <c r="G5857" t="s">
        <v>29</v>
      </c>
      <c r="H5857" s="5">
        <v>103.68</v>
      </c>
      <c r="I5857" s="5">
        <v>103.68259999999999</v>
      </c>
      <c r="J5857" s="5">
        <v>-2.5999999999868299E-3</v>
      </c>
      <c r="K5857" s="5">
        <v>103.68</v>
      </c>
      <c r="L5857" s="5">
        <v>0</v>
      </c>
      <c r="M5857" t="str">
        <f>IF(ISERROR(VLOOKUP(A5857,'[1]Ecart validé'!$A:$A,1,FALSE)),Z5857,"Ecart Validé")</f>
        <v>valid</v>
      </c>
      <c r="R5857" t="s">
        <v>30</v>
      </c>
      <c r="X5857"/>
      <c r="Y5857"/>
      <c r="Z5857" t="s">
        <v>31</v>
      </c>
    </row>
    <row r="5858" spans="1:26" x14ac:dyDescent="0.3">
      <c r="A5858" t="s">
        <v>8041</v>
      </c>
      <c r="B5858" t="s">
        <v>7587</v>
      </c>
      <c r="C5858">
        <v>119258</v>
      </c>
      <c r="D5858" t="str">
        <f>+VLOOKUP(C5858,Param!K:L,2,FALSE)</f>
        <v>EPMF, LDA</v>
      </c>
      <c r="E5858" t="s">
        <v>8039</v>
      </c>
      <c r="F5858" t="s">
        <v>35</v>
      </c>
      <c r="G5858" t="s">
        <v>29</v>
      </c>
      <c r="H5858" s="5">
        <v>130.41127599999999</v>
      </c>
      <c r="I5858" s="5">
        <v>130.41130000000001</v>
      </c>
      <c r="J5858" s="5">
        <v>-2.4000000024670899E-5</v>
      </c>
      <c r="K5858" s="5">
        <v>130.41127599999999</v>
      </c>
      <c r="L5858" s="5">
        <v>0</v>
      </c>
      <c r="M5858" t="str">
        <f>IF(ISERROR(VLOOKUP(A5858,'[1]Ecart validé'!$A:$A,1,FALSE)),Z5858,"Ecart Validé")</f>
        <v>valid</v>
      </c>
      <c r="R5858" t="s">
        <v>30</v>
      </c>
      <c r="X5858"/>
      <c r="Y5858"/>
      <c r="Z5858" t="s">
        <v>31</v>
      </c>
    </row>
    <row r="5859" spans="1:26" x14ac:dyDescent="0.3">
      <c r="A5859" t="s">
        <v>8042</v>
      </c>
      <c r="B5859" t="s">
        <v>7587</v>
      </c>
      <c r="C5859">
        <v>119258</v>
      </c>
      <c r="D5859" t="str">
        <f>+VLOOKUP(C5859,Param!K:L,2,FALSE)</f>
        <v>EPMF, LDA</v>
      </c>
      <c r="E5859" t="s">
        <v>8039</v>
      </c>
      <c r="F5859" t="s">
        <v>37</v>
      </c>
      <c r="G5859" t="s">
        <v>29</v>
      </c>
      <c r="H5859" s="5">
        <v>320.77</v>
      </c>
      <c r="I5859" s="5">
        <v>320.76560000000001</v>
      </c>
      <c r="J5859" s="5">
        <v>4.3999999999755303E-3</v>
      </c>
      <c r="K5859" s="5">
        <v>320.77</v>
      </c>
      <c r="L5859" s="5">
        <v>0</v>
      </c>
      <c r="M5859" t="str">
        <f>IF(ISERROR(VLOOKUP(A5859,'[1]Ecart validé'!$A:$A,1,FALSE)),Z5859,"Ecart Validé")</f>
        <v>valid</v>
      </c>
      <c r="R5859" t="s">
        <v>30</v>
      </c>
      <c r="X5859"/>
      <c r="Y5859"/>
      <c r="Z5859" t="s">
        <v>31</v>
      </c>
    </row>
    <row r="5860" spans="1:26" x14ac:dyDescent="0.3">
      <c r="A5860" t="s">
        <v>8043</v>
      </c>
      <c r="B5860" t="s">
        <v>7587</v>
      </c>
      <c r="C5860">
        <v>120993</v>
      </c>
      <c r="D5860" t="str">
        <f>+VLOOKUP(C5860,Param!K:L,2,FALSE)</f>
        <v>INSIDE TEXTIL S.L.</v>
      </c>
      <c r="E5860" t="s">
        <v>8044</v>
      </c>
      <c r="F5860" t="s">
        <v>28</v>
      </c>
      <c r="G5860" t="s">
        <v>29</v>
      </c>
      <c r="H5860" s="5">
        <v>40.22</v>
      </c>
      <c r="I5860" s="5">
        <v>40.222499999999997</v>
      </c>
      <c r="J5860" s="5">
        <v>-2.4999999999977202E-3</v>
      </c>
      <c r="K5860" s="5">
        <v>40.22</v>
      </c>
      <c r="L5860" s="5">
        <v>0</v>
      </c>
      <c r="M5860" t="str">
        <f>IF(ISERROR(VLOOKUP(A5860,'[1]Ecart validé'!$A:$A,1,FALSE)),Z5860,"Ecart Validé")</f>
        <v>valid</v>
      </c>
      <c r="R5860" t="s">
        <v>30</v>
      </c>
      <c r="X5860"/>
      <c r="Y5860"/>
      <c r="Z5860" t="s">
        <v>31</v>
      </c>
    </row>
    <row r="5861" spans="1:26" x14ac:dyDescent="0.3">
      <c r="A5861" t="s">
        <v>8045</v>
      </c>
      <c r="B5861" t="s">
        <v>7587</v>
      </c>
      <c r="C5861">
        <v>121893</v>
      </c>
      <c r="D5861" t="str">
        <f>+VLOOKUP(C5861,Param!K:L,2,FALSE)</f>
        <v>PURE EFFECT, LDA</v>
      </c>
      <c r="E5861" t="s">
        <v>8046</v>
      </c>
      <c r="F5861" t="s">
        <v>28</v>
      </c>
      <c r="G5861" t="s">
        <v>29</v>
      </c>
      <c r="H5861" s="5">
        <v>13.61</v>
      </c>
      <c r="I5861" s="5">
        <v>13.611499999999999</v>
      </c>
      <c r="J5861" s="5">
        <v>-1.5000000000000499E-3</v>
      </c>
      <c r="K5861" s="5">
        <v>13.61</v>
      </c>
      <c r="L5861" s="5">
        <v>0</v>
      </c>
      <c r="M5861" t="str">
        <f>IF(ISERROR(VLOOKUP(A5861,'[1]Ecart validé'!$A:$A,1,FALSE)),Z5861,"Ecart Validé")</f>
        <v>valid</v>
      </c>
      <c r="R5861" t="s">
        <v>30</v>
      </c>
      <c r="X5861"/>
      <c r="Y5861"/>
      <c r="Z5861" t="s">
        <v>31</v>
      </c>
    </row>
    <row r="5862" spans="1:26" x14ac:dyDescent="0.3">
      <c r="A5862" t="s">
        <v>8047</v>
      </c>
      <c r="B5862" t="s">
        <v>7587</v>
      </c>
      <c r="C5862">
        <v>121893</v>
      </c>
      <c r="D5862" t="str">
        <f>+VLOOKUP(C5862,Param!K:L,2,FALSE)</f>
        <v>PURE EFFECT, LDA</v>
      </c>
      <c r="E5862" t="s">
        <v>8046</v>
      </c>
      <c r="F5862" t="s">
        <v>33</v>
      </c>
      <c r="G5862" t="s">
        <v>29</v>
      </c>
      <c r="H5862" s="5">
        <v>2.3199999999999998</v>
      </c>
      <c r="I5862" s="5">
        <v>2.3184999999999998</v>
      </c>
      <c r="J5862" s="5">
        <v>1.5000000000000499E-3</v>
      </c>
      <c r="K5862" s="5">
        <v>2.3199999999999998</v>
      </c>
      <c r="L5862" s="5">
        <v>0</v>
      </c>
      <c r="M5862" t="str">
        <f>IF(ISERROR(VLOOKUP(A5862,'[1]Ecart validé'!$A:$A,1,FALSE)),Z5862,"Ecart Validé")</f>
        <v>valid</v>
      </c>
      <c r="R5862" t="s">
        <v>30</v>
      </c>
      <c r="X5862"/>
      <c r="Y5862"/>
      <c r="Z5862" t="s">
        <v>31</v>
      </c>
    </row>
    <row r="5863" spans="1:26" x14ac:dyDescent="0.3">
      <c r="A5863" t="s">
        <v>8048</v>
      </c>
      <c r="B5863" t="s">
        <v>7587</v>
      </c>
      <c r="C5863">
        <v>121893</v>
      </c>
      <c r="D5863" t="str">
        <f>+VLOOKUP(C5863,Param!K:L,2,FALSE)</f>
        <v>PURE EFFECT, LDA</v>
      </c>
      <c r="E5863" t="s">
        <v>8046</v>
      </c>
      <c r="F5863" t="s">
        <v>35</v>
      </c>
      <c r="G5863" t="s">
        <v>29</v>
      </c>
      <c r="H5863" s="5">
        <v>18.248460000000001</v>
      </c>
      <c r="I5863" s="5">
        <v>18.2485</v>
      </c>
      <c r="J5863" s="5">
        <v>-3.9999999998485603E-5</v>
      </c>
      <c r="K5863" s="5">
        <v>18.248460000000001</v>
      </c>
      <c r="L5863" s="5">
        <v>0</v>
      </c>
      <c r="M5863" t="str">
        <f>IF(ISERROR(VLOOKUP(A5863,'[1]Ecart validé'!$A:$A,1,FALSE)),Z5863,"Ecart Validé")</f>
        <v>valid</v>
      </c>
      <c r="R5863" t="s">
        <v>30</v>
      </c>
      <c r="X5863"/>
      <c r="Y5863"/>
      <c r="Z5863" t="s">
        <v>31</v>
      </c>
    </row>
    <row r="5864" spans="1:26" x14ac:dyDescent="0.3">
      <c r="A5864" t="s">
        <v>8049</v>
      </c>
      <c r="B5864" t="s">
        <v>7587</v>
      </c>
      <c r="C5864">
        <v>121893</v>
      </c>
      <c r="D5864" t="str">
        <f>+VLOOKUP(C5864,Param!K:L,2,FALSE)</f>
        <v>PURE EFFECT, LDA</v>
      </c>
      <c r="E5864" t="s">
        <v>8046</v>
      </c>
      <c r="F5864" t="s">
        <v>37</v>
      </c>
      <c r="G5864" t="s">
        <v>29</v>
      </c>
      <c r="H5864" s="5">
        <v>53.17</v>
      </c>
      <c r="I5864" s="5">
        <v>53.1663</v>
      </c>
      <c r="J5864" s="5">
        <v>3.7000000000020298E-3</v>
      </c>
      <c r="K5864" s="5">
        <v>53.17</v>
      </c>
      <c r="L5864" s="5">
        <v>0</v>
      </c>
      <c r="M5864" t="str">
        <f>IF(ISERROR(VLOOKUP(A5864,'[1]Ecart validé'!$A:$A,1,FALSE)),Z5864,"Ecart Validé")</f>
        <v>valid</v>
      </c>
      <c r="R5864" t="s">
        <v>30</v>
      </c>
      <c r="X5864"/>
      <c r="Y5864"/>
      <c r="Z5864" t="s">
        <v>31</v>
      </c>
    </row>
    <row r="5865" spans="1:26" x14ac:dyDescent="0.3">
      <c r="A5865" t="s">
        <v>8050</v>
      </c>
      <c r="B5865" t="s">
        <v>7587</v>
      </c>
      <c r="C5865">
        <v>178005</v>
      </c>
      <c r="D5865" t="str">
        <f>+VLOOKUP(C5865,Param!K:L,2,FALSE)</f>
        <v>IN SPIRIT II - DESIGN E PRODUÇÃO GRÁFICA, LDA</v>
      </c>
      <c r="E5865" t="s">
        <v>8051</v>
      </c>
      <c r="F5865" t="s">
        <v>28</v>
      </c>
      <c r="G5865" t="s">
        <v>29</v>
      </c>
      <c r="H5865" s="5">
        <v>245.01</v>
      </c>
      <c r="I5865" s="5">
        <v>245.01169999999999</v>
      </c>
      <c r="J5865" s="5">
        <v>-1.6999999999995901E-3</v>
      </c>
      <c r="K5865" s="5">
        <v>245.01</v>
      </c>
      <c r="L5865" s="5">
        <v>0</v>
      </c>
      <c r="M5865" t="str">
        <f>IF(ISERROR(VLOOKUP(A5865,'[1]Ecart validé'!$A:$A,1,FALSE)),Z5865,"Ecart Validé")</f>
        <v>valid</v>
      </c>
      <c r="R5865" t="s">
        <v>30</v>
      </c>
      <c r="X5865"/>
      <c r="Y5865"/>
      <c r="Z5865" t="s">
        <v>31</v>
      </c>
    </row>
    <row r="5866" spans="1:26" x14ac:dyDescent="0.3">
      <c r="A5866" t="s">
        <v>8052</v>
      </c>
      <c r="B5866" t="s">
        <v>7587</v>
      </c>
      <c r="C5866">
        <v>178005</v>
      </c>
      <c r="D5866" t="str">
        <f>+VLOOKUP(C5866,Param!K:L,2,FALSE)</f>
        <v>IN SPIRIT II - DESIGN E PRODUÇÃO GRÁFICA, LDA</v>
      </c>
      <c r="E5866" t="s">
        <v>8051</v>
      </c>
      <c r="F5866" t="s">
        <v>33</v>
      </c>
      <c r="G5866" t="s">
        <v>29</v>
      </c>
      <c r="H5866" s="5">
        <v>41.42</v>
      </c>
      <c r="I5866" s="5">
        <v>41.414999999999999</v>
      </c>
      <c r="J5866" s="5">
        <v>5.0000000000025501E-3</v>
      </c>
      <c r="K5866" s="5">
        <v>41.42</v>
      </c>
      <c r="L5866" s="5">
        <v>0</v>
      </c>
      <c r="M5866" t="str">
        <f>IF(ISERROR(VLOOKUP(A5866,'[1]Ecart validé'!$A:$A,1,FALSE)),Z5866,"Ecart Validé")</f>
        <v>valid</v>
      </c>
      <c r="R5866" t="s">
        <v>30</v>
      </c>
      <c r="X5866"/>
      <c r="Y5866"/>
      <c r="Z5866" t="s">
        <v>31</v>
      </c>
    </row>
    <row r="5867" spans="1:26" x14ac:dyDescent="0.3">
      <c r="A5867" t="s">
        <v>8053</v>
      </c>
      <c r="B5867" t="s">
        <v>7587</v>
      </c>
      <c r="C5867">
        <v>178005</v>
      </c>
      <c r="D5867" t="str">
        <f>+VLOOKUP(C5867,Param!K:L,2,FALSE)</f>
        <v>IN SPIRIT II - DESIGN E PRODUÇÃO GRÁFICA, LDA</v>
      </c>
      <c r="E5867" t="s">
        <v>8051</v>
      </c>
      <c r="F5867" t="s">
        <v>35</v>
      </c>
      <c r="G5867" t="s">
        <v>29</v>
      </c>
      <c r="H5867" s="5">
        <v>146.51141999999999</v>
      </c>
      <c r="I5867" s="5">
        <v>146.51150000000001</v>
      </c>
      <c r="J5867" s="5">
        <v>-8.0000000025392997E-5</v>
      </c>
      <c r="K5867" s="5">
        <v>146.51141999999999</v>
      </c>
      <c r="L5867" s="5">
        <v>0</v>
      </c>
      <c r="M5867" t="str">
        <f>IF(ISERROR(VLOOKUP(A5867,'[1]Ecart validé'!$A:$A,1,FALSE)),Z5867,"Ecart Validé")</f>
        <v>valid</v>
      </c>
      <c r="R5867" t="s">
        <v>30</v>
      </c>
      <c r="X5867"/>
      <c r="Y5867"/>
      <c r="Z5867" t="s">
        <v>31</v>
      </c>
    </row>
    <row r="5868" spans="1:26" x14ac:dyDescent="0.3">
      <c r="A5868" t="s">
        <v>8054</v>
      </c>
      <c r="B5868" t="s">
        <v>7587</v>
      </c>
      <c r="C5868">
        <v>178005</v>
      </c>
      <c r="D5868" t="str">
        <f>+VLOOKUP(C5868,Param!K:L,2,FALSE)</f>
        <v>IN SPIRIT II - DESIGN E PRODUÇÃO GRÁFICA, LDA</v>
      </c>
      <c r="E5868" t="s">
        <v>8051</v>
      </c>
      <c r="F5868" t="s">
        <v>37</v>
      </c>
      <c r="G5868" t="s">
        <v>29</v>
      </c>
      <c r="H5868" s="5">
        <v>58.12</v>
      </c>
      <c r="I5868" s="5">
        <v>58.116300000000003</v>
      </c>
      <c r="J5868" s="5">
        <v>3.69999999999492E-3</v>
      </c>
      <c r="K5868" s="5">
        <v>58.12</v>
      </c>
      <c r="L5868" s="5">
        <v>0</v>
      </c>
      <c r="M5868" t="str">
        <f>IF(ISERROR(VLOOKUP(A5868,'[1]Ecart validé'!$A:$A,1,FALSE)),Z5868,"Ecart Validé")</f>
        <v>valid</v>
      </c>
      <c r="R5868" t="s">
        <v>30</v>
      </c>
      <c r="X5868"/>
      <c r="Y5868"/>
      <c r="Z5868" t="s">
        <v>31</v>
      </c>
    </row>
    <row r="5869" spans="1:26" x14ac:dyDescent="0.3">
      <c r="A5869" t="s">
        <v>8055</v>
      </c>
      <c r="B5869" t="s">
        <v>7587</v>
      </c>
      <c r="C5869">
        <v>178426</v>
      </c>
      <c r="D5869" t="str">
        <f>+VLOOKUP(C5869,Param!K:L,2,FALSE)</f>
        <v>REFRIGE - SOCIEDADE INDUSTRIAL DE REFRIGERANTES, S.A. (Coca Cola Iberian Partners))</v>
      </c>
      <c r="E5869" t="s">
        <v>8056</v>
      </c>
      <c r="F5869" t="s">
        <v>28</v>
      </c>
      <c r="G5869" t="s">
        <v>29</v>
      </c>
      <c r="H5869" s="5">
        <v>1166.8499999999999</v>
      </c>
      <c r="I5869" s="5">
        <v>1166.8530000000001</v>
      </c>
      <c r="J5869" s="5">
        <v>-3.0000000001564301E-3</v>
      </c>
      <c r="K5869" s="5">
        <v>1166.8499999999999</v>
      </c>
      <c r="L5869" s="5">
        <v>0</v>
      </c>
      <c r="M5869" t="str">
        <f>IF(ISERROR(VLOOKUP(A5869,'[1]Ecart validé'!$A:$A,1,FALSE)),Z5869,"Ecart Validé")</f>
        <v>valid</v>
      </c>
      <c r="R5869" t="s">
        <v>30</v>
      </c>
      <c r="X5869"/>
      <c r="Y5869"/>
      <c r="Z5869" t="s">
        <v>31</v>
      </c>
    </row>
    <row r="5870" spans="1:26" x14ac:dyDescent="0.3">
      <c r="A5870" t="s">
        <v>8057</v>
      </c>
      <c r="B5870" t="s">
        <v>7587</v>
      </c>
      <c r="C5870">
        <v>178426</v>
      </c>
      <c r="D5870" t="str">
        <f>+VLOOKUP(C5870,Param!K:L,2,FALSE)</f>
        <v>REFRIGE - SOCIEDADE INDUSTRIAL DE REFRIGERANTES, S.A. (Coca Cola Iberian Partners))</v>
      </c>
      <c r="E5870" t="s">
        <v>8056</v>
      </c>
      <c r="F5870" t="s">
        <v>33</v>
      </c>
      <c r="G5870" t="s">
        <v>29</v>
      </c>
      <c r="H5870" s="5">
        <v>91.81</v>
      </c>
      <c r="I5870" s="5">
        <v>91.810500000000005</v>
      </c>
      <c r="J5870" s="5">
        <v>-5.0000000000238699E-4</v>
      </c>
      <c r="K5870" s="5">
        <v>91.81</v>
      </c>
      <c r="L5870" s="5">
        <v>0</v>
      </c>
      <c r="M5870" t="str">
        <f>IF(ISERROR(VLOOKUP(A5870,'[1]Ecart validé'!$A:$A,1,FALSE)),Z5870,"Ecart Validé")</f>
        <v>valid</v>
      </c>
      <c r="R5870" t="s">
        <v>30</v>
      </c>
      <c r="X5870"/>
      <c r="Y5870"/>
      <c r="Z5870" t="s">
        <v>31</v>
      </c>
    </row>
    <row r="5871" spans="1:26" x14ac:dyDescent="0.3">
      <c r="A5871" t="s">
        <v>8058</v>
      </c>
      <c r="B5871" t="s">
        <v>7587</v>
      </c>
      <c r="C5871">
        <v>178426</v>
      </c>
      <c r="D5871" t="str">
        <f>+VLOOKUP(C5871,Param!K:L,2,FALSE)</f>
        <v>REFRIGE - SOCIEDADE INDUSTRIAL DE REFRIGERANTES, S.A. (Coca Cola Iberian Partners))</v>
      </c>
      <c r="E5871" t="s">
        <v>8056</v>
      </c>
      <c r="F5871" t="s">
        <v>35</v>
      </c>
      <c r="G5871" t="s">
        <v>29</v>
      </c>
      <c r="H5871" s="5">
        <v>486.57600000000002</v>
      </c>
      <c r="I5871" s="5">
        <v>486.57600000000002</v>
      </c>
      <c r="J5871" s="5">
        <v>0</v>
      </c>
      <c r="K5871" s="5">
        <v>486.57600000000002</v>
      </c>
      <c r="L5871" s="5">
        <v>0</v>
      </c>
      <c r="M5871" t="str">
        <f>IF(ISERROR(VLOOKUP(A5871,'[1]Ecart validé'!$A:$A,1,FALSE)),Z5871,"Ecart Validé")</f>
        <v>valid</v>
      </c>
      <c r="R5871" t="s">
        <v>30</v>
      </c>
      <c r="X5871"/>
      <c r="Y5871"/>
      <c r="Z5871" t="s">
        <v>31</v>
      </c>
    </row>
    <row r="5872" spans="1:26" x14ac:dyDescent="0.3">
      <c r="A5872" t="s">
        <v>8059</v>
      </c>
      <c r="B5872" t="s">
        <v>7587</v>
      </c>
      <c r="C5872">
        <v>178426</v>
      </c>
      <c r="D5872" t="str">
        <f>+VLOOKUP(C5872,Param!K:L,2,FALSE)</f>
        <v>REFRIGE - SOCIEDADE INDUSTRIAL DE REFRIGERANTES, S.A. (Coca Cola Iberian Partners))</v>
      </c>
      <c r="E5872" t="s">
        <v>8056</v>
      </c>
      <c r="F5872" t="s">
        <v>37</v>
      </c>
      <c r="G5872" t="s">
        <v>29</v>
      </c>
      <c r="H5872" s="5">
        <v>230.43899999999999</v>
      </c>
      <c r="I5872" s="5">
        <v>230.43899999999999</v>
      </c>
      <c r="J5872" s="5">
        <v>0</v>
      </c>
      <c r="K5872" s="5">
        <v>230.43899999999999</v>
      </c>
      <c r="L5872" s="5">
        <v>0</v>
      </c>
      <c r="M5872" t="str">
        <f>IF(ISERROR(VLOOKUP(A5872,'[1]Ecart validé'!$A:$A,1,FALSE)),Z5872,"Ecart Validé")</f>
        <v>valid</v>
      </c>
      <c r="R5872" t="s">
        <v>30</v>
      </c>
      <c r="X5872"/>
      <c r="Y5872"/>
      <c r="Z5872" t="s">
        <v>31</v>
      </c>
    </row>
    <row r="5873" spans="1:26" x14ac:dyDescent="0.3">
      <c r="A5873" t="s">
        <v>8060</v>
      </c>
      <c r="B5873" t="s">
        <v>7587</v>
      </c>
      <c r="C5873">
        <v>180713</v>
      </c>
      <c r="D5873" t="str">
        <f>+VLOOKUP(C5873,Param!K:L,2,FALSE)</f>
        <v>VICAIMA-INDUSTRIA DE MADEIRAS E DERIVADOS, S.A</v>
      </c>
      <c r="E5873" t="s">
        <v>8061</v>
      </c>
      <c r="F5873" t="s">
        <v>33</v>
      </c>
      <c r="G5873" t="s">
        <v>29</v>
      </c>
      <c r="H5873" s="5">
        <v>29.78</v>
      </c>
      <c r="I5873" s="5">
        <v>29.783300000000001</v>
      </c>
      <c r="J5873" s="5">
        <v>-3.2999999999994102E-3</v>
      </c>
      <c r="K5873" s="5">
        <v>29.78</v>
      </c>
      <c r="L5873" s="5">
        <v>0</v>
      </c>
      <c r="M5873" t="str">
        <f>IF(ISERROR(VLOOKUP(A5873,'[1]Ecart validé'!$A:$A,1,FALSE)),Z5873,"Ecart Validé")</f>
        <v>valid</v>
      </c>
      <c r="R5873" t="s">
        <v>30</v>
      </c>
      <c r="X5873"/>
      <c r="Y5873"/>
      <c r="Z5873" t="s">
        <v>31</v>
      </c>
    </row>
    <row r="5874" spans="1:26" x14ac:dyDescent="0.3">
      <c r="A5874" t="s">
        <v>8062</v>
      </c>
      <c r="B5874" t="s">
        <v>7587</v>
      </c>
      <c r="C5874">
        <v>180713</v>
      </c>
      <c r="D5874" t="str">
        <f>+VLOOKUP(C5874,Param!K:L,2,FALSE)</f>
        <v>VICAIMA-INDUSTRIA DE MADEIRAS E DERIVADOS, S.A</v>
      </c>
      <c r="E5874" t="s">
        <v>8061</v>
      </c>
      <c r="F5874" t="s">
        <v>35</v>
      </c>
      <c r="G5874" t="s">
        <v>29</v>
      </c>
      <c r="H5874" s="5">
        <v>1158.5862500000001</v>
      </c>
      <c r="I5874" s="5">
        <v>1158.5862999999999</v>
      </c>
      <c r="J5874" s="5">
        <v>-4.9999999873762102E-5</v>
      </c>
      <c r="K5874" s="5">
        <v>1158.5862500000001</v>
      </c>
      <c r="L5874" s="5">
        <v>0</v>
      </c>
      <c r="M5874" t="str">
        <f>IF(ISERROR(VLOOKUP(A5874,'[1]Ecart validé'!$A:$A,1,FALSE)),Z5874,"Ecart Validé")</f>
        <v>valid</v>
      </c>
      <c r="R5874" t="s">
        <v>30</v>
      </c>
      <c r="X5874"/>
      <c r="Y5874"/>
      <c r="Z5874" t="s">
        <v>31</v>
      </c>
    </row>
    <row r="5875" spans="1:26" x14ac:dyDescent="0.3">
      <c r="A5875" t="s">
        <v>8063</v>
      </c>
      <c r="B5875" t="s">
        <v>7587</v>
      </c>
      <c r="C5875">
        <v>182830</v>
      </c>
      <c r="D5875" t="str">
        <f>+VLOOKUP(C5875,Param!K:L,2,FALSE)</f>
        <v>IDA AO BOSQUE - DECORAÇÃO E FLORES, LDA</v>
      </c>
      <c r="E5875" t="s">
        <v>8064</v>
      </c>
      <c r="F5875" t="s">
        <v>28</v>
      </c>
      <c r="G5875" t="s">
        <v>29</v>
      </c>
      <c r="H5875" s="5">
        <v>24.91</v>
      </c>
      <c r="I5875" s="5">
        <v>24.9129</v>
      </c>
      <c r="J5875" s="5">
        <v>-2.9000000000003398E-3</v>
      </c>
      <c r="K5875" s="5">
        <v>24.91</v>
      </c>
      <c r="L5875" s="5">
        <v>0</v>
      </c>
      <c r="M5875" t="str">
        <f>IF(ISERROR(VLOOKUP(A5875,'[1]Ecart validé'!$A:$A,1,FALSE)),Z5875,"Ecart Validé")</f>
        <v>valid</v>
      </c>
      <c r="R5875" t="s">
        <v>30</v>
      </c>
      <c r="X5875"/>
      <c r="Y5875"/>
      <c r="Z5875" t="s">
        <v>31</v>
      </c>
    </row>
    <row r="5876" spans="1:26" x14ac:dyDescent="0.3">
      <c r="A5876" t="s">
        <v>8065</v>
      </c>
      <c r="B5876" t="s">
        <v>7587</v>
      </c>
      <c r="C5876">
        <v>182830</v>
      </c>
      <c r="D5876" t="str">
        <f>+VLOOKUP(C5876,Param!K:L,2,FALSE)</f>
        <v>IDA AO BOSQUE - DECORAÇÃO E FLORES, LDA</v>
      </c>
      <c r="E5876" t="s">
        <v>8064</v>
      </c>
      <c r="F5876" t="s">
        <v>33</v>
      </c>
      <c r="G5876" t="s">
        <v>29</v>
      </c>
      <c r="H5876" s="5">
        <v>11.87</v>
      </c>
      <c r="I5876" s="5">
        <v>11.8689</v>
      </c>
      <c r="J5876" s="5">
        <v>1.0999999999992099E-3</v>
      </c>
      <c r="K5876" s="5">
        <v>11.87</v>
      </c>
      <c r="L5876" s="5">
        <v>0</v>
      </c>
      <c r="M5876" t="str">
        <f>IF(ISERROR(VLOOKUP(A5876,'[1]Ecart validé'!$A:$A,1,FALSE)),Z5876,"Ecart Validé")</f>
        <v>valid</v>
      </c>
      <c r="R5876" t="s">
        <v>30</v>
      </c>
      <c r="X5876"/>
      <c r="Y5876"/>
      <c r="Z5876" t="s">
        <v>31</v>
      </c>
    </row>
    <row r="5877" spans="1:26" x14ac:dyDescent="0.3">
      <c r="A5877" t="s">
        <v>8066</v>
      </c>
      <c r="B5877" t="s">
        <v>7587</v>
      </c>
      <c r="C5877">
        <v>182830</v>
      </c>
      <c r="D5877" t="str">
        <f>+VLOOKUP(C5877,Param!K:L,2,FALSE)</f>
        <v>IDA AO BOSQUE - DECORAÇÃO E FLORES, LDA</v>
      </c>
      <c r="E5877" t="s">
        <v>8064</v>
      </c>
      <c r="F5877" t="s">
        <v>35</v>
      </c>
      <c r="G5877" t="s">
        <v>29</v>
      </c>
      <c r="H5877" s="5">
        <v>19.919187999999998</v>
      </c>
      <c r="I5877" s="5">
        <v>19.9192</v>
      </c>
      <c r="J5877" s="5">
        <v>-1.20000000016773E-5</v>
      </c>
      <c r="K5877" s="5">
        <v>19.919187999999998</v>
      </c>
      <c r="L5877" s="5">
        <v>0</v>
      </c>
      <c r="M5877" t="str">
        <f>IF(ISERROR(VLOOKUP(A5877,'[1]Ecart validé'!$A:$A,1,FALSE)),Z5877,"Ecart Validé")</f>
        <v>valid</v>
      </c>
      <c r="R5877" t="s">
        <v>30</v>
      </c>
      <c r="X5877"/>
      <c r="Y5877"/>
      <c r="Z5877" t="s">
        <v>31</v>
      </c>
    </row>
    <row r="5878" spans="1:26" x14ac:dyDescent="0.3">
      <c r="A5878" t="s">
        <v>8067</v>
      </c>
      <c r="B5878" t="s">
        <v>7587</v>
      </c>
      <c r="C5878">
        <v>182830</v>
      </c>
      <c r="D5878" t="str">
        <f>+VLOOKUP(C5878,Param!K:L,2,FALSE)</f>
        <v>IDA AO BOSQUE - DECORAÇÃO E FLORES, LDA</v>
      </c>
      <c r="E5878" t="s">
        <v>8064</v>
      </c>
      <c r="F5878" t="s">
        <v>37</v>
      </c>
      <c r="G5878" t="s">
        <v>29</v>
      </c>
      <c r="H5878" s="5">
        <v>69.447599999999994</v>
      </c>
      <c r="I5878" s="5">
        <v>69.447599999999994</v>
      </c>
      <c r="J5878" s="5">
        <v>0</v>
      </c>
      <c r="K5878" s="5">
        <v>69.447599999999994</v>
      </c>
      <c r="L5878" s="5">
        <v>0</v>
      </c>
      <c r="M5878" t="str">
        <f>IF(ISERROR(VLOOKUP(A5878,'[1]Ecart validé'!$A:$A,1,FALSE)),Z5878,"Ecart Validé")</f>
        <v>valid</v>
      </c>
      <c r="R5878" t="s">
        <v>30</v>
      </c>
      <c r="X5878"/>
      <c r="Y5878"/>
      <c r="Z5878" t="s">
        <v>31</v>
      </c>
    </row>
    <row r="5879" spans="1:26" x14ac:dyDescent="0.3">
      <c r="A5879" t="s">
        <v>8068</v>
      </c>
      <c r="B5879" t="s">
        <v>7587</v>
      </c>
      <c r="C5879">
        <v>182833</v>
      </c>
      <c r="D5879" t="str">
        <f>+VLOOKUP(C5879,Param!K:L,2,FALSE)</f>
        <v>SOGENAVE - SOCIEDADE GERAL DE ABASTECIMENTOS À NAVEGAÇÃO E INDÚSTRIA HOTELEIRA, S.A.</v>
      </c>
      <c r="E5879" t="s">
        <v>8069</v>
      </c>
      <c r="F5879" t="s">
        <v>28</v>
      </c>
      <c r="G5879" t="s">
        <v>29</v>
      </c>
      <c r="H5879" s="5">
        <v>1408.69</v>
      </c>
      <c r="I5879" s="5">
        <v>1408.692</v>
      </c>
      <c r="J5879" s="5">
        <v>-1.9999999999527002E-3</v>
      </c>
      <c r="K5879" s="5">
        <v>1408.69</v>
      </c>
      <c r="L5879" s="5">
        <v>0</v>
      </c>
      <c r="M5879" t="str">
        <f>IF(ISERROR(VLOOKUP(A5879,'[1]Ecart validé'!$A:$A,1,FALSE)),Z5879,"Ecart Validé")</f>
        <v>valid</v>
      </c>
      <c r="R5879" t="s">
        <v>30</v>
      </c>
      <c r="X5879"/>
      <c r="Y5879"/>
      <c r="Z5879" t="s">
        <v>31</v>
      </c>
    </row>
    <row r="5880" spans="1:26" x14ac:dyDescent="0.3">
      <c r="A5880" t="s">
        <v>8070</v>
      </c>
      <c r="B5880" t="s">
        <v>7587</v>
      </c>
      <c r="C5880">
        <v>182833</v>
      </c>
      <c r="D5880" t="str">
        <f>+VLOOKUP(C5880,Param!K:L,2,FALSE)</f>
        <v>SOGENAVE - SOCIEDADE GERAL DE ABASTECIMENTOS À NAVEGAÇÃO E INDÚSTRIA HOTELEIRA, S.A.</v>
      </c>
      <c r="E5880" t="s">
        <v>8069</v>
      </c>
      <c r="F5880" t="s">
        <v>33</v>
      </c>
      <c r="G5880" t="s">
        <v>29</v>
      </c>
      <c r="H5880" s="5">
        <v>156.26</v>
      </c>
      <c r="I5880" s="5">
        <v>156.2576</v>
      </c>
      <c r="J5880" s="5">
        <v>2.3999999999944001E-3</v>
      </c>
      <c r="K5880" s="5">
        <v>156.26</v>
      </c>
      <c r="L5880" s="5">
        <v>0</v>
      </c>
      <c r="M5880" t="str">
        <f>IF(ISERROR(VLOOKUP(A5880,'[1]Ecart validé'!$A:$A,1,FALSE)),Z5880,"Ecart Validé")</f>
        <v>valid</v>
      </c>
      <c r="R5880" t="s">
        <v>30</v>
      </c>
      <c r="X5880"/>
      <c r="Y5880"/>
      <c r="Z5880" t="s">
        <v>31</v>
      </c>
    </row>
    <row r="5881" spans="1:26" x14ac:dyDescent="0.3">
      <c r="A5881" t="s">
        <v>8071</v>
      </c>
      <c r="B5881" t="s">
        <v>7587</v>
      </c>
      <c r="C5881">
        <v>182833</v>
      </c>
      <c r="D5881" t="str">
        <f>+VLOOKUP(C5881,Param!K:L,2,FALSE)</f>
        <v>SOGENAVE - SOCIEDADE GERAL DE ABASTECIMENTOS À NAVEGAÇÃO E INDÚSTRIA HOTELEIRA, S.A.</v>
      </c>
      <c r="E5881" t="s">
        <v>8069</v>
      </c>
      <c r="F5881" t="s">
        <v>35</v>
      </c>
      <c r="G5881" t="s">
        <v>29</v>
      </c>
      <c r="H5881" s="5">
        <v>558.88399800000002</v>
      </c>
      <c r="I5881" s="5">
        <v>558.88409999999999</v>
      </c>
      <c r="J5881" s="5">
        <v>-1.01999999969848E-4</v>
      </c>
      <c r="K5881" s="5">
        <v>558.88399800000002</v>
      </c>
      <c r="L5881" s="5">
        <v>0</v>
      </c>
      <c r="M5881" t="str">
        <f>IF(ISERROR(VLOOKUP(A5881,'[1]Ecart validé'!$A:$A,1,FALSE)),Z5881,"Ecart Validé")</f>
        <v>valid</v>
      </c>
      <c r="R5881" t="s">
        <v>30</v>
      </c>
      <c r="X5881"/>
      <c r="Y5881"/>
      <c r="Z5881" t="s">
        <v>31</v>
      </c>
    </row>
    <row r="5882" spans="1:26" x14ac:dyDescent="0.3">
      <c r="A5882" t="s">
        <v>8072</v>
      </c>
      <c r="B5882" t="s">
        <v>7587</v>
      </c>
      <c r="C5882">
        <v>182833</v>
      </c>
      <c r="D5882" t="str">
        <f>+VLOOKUP(C5882,Param!K:L,2,FALSE)</f>
        <v>SOGENAVE - SOCIEDADE GERAL DE ABASTECIMENTOS À NAVEGAÇÃO E INDÚSTRIA HOTELEIRA, S.A.</v>
      </c>
      <c r="E5882" t="s">
        <v>8069</v>
      </c>
      <c r="F5882" t="s">
        <v>37</v>
      </c>
      <c r="G5882" t="s">
        <v>29</v>
      </c>
      <c r="H5882" s="5">
        <v>282.47320000000002</v>
      </c>
      <c r="I5882" s="5">
        <v>282.47320000000002</v>
      </c>
      <c r="J5882" s="5">
        <v>0</v>
      </c>
      <c r="K5882" s="5">
        <v>282.47320000000002</v>
      </c>
      <c r="L5882" s="5">
        <v>0</v>
      </c>
      <c r="M5882" t="str">
        <f>IF(ISERROR(VLOOKUP(A5882,'[1]Ecart validé'!$A:$A,1,FALSE)),Z5882,"Ecart Validé")</f>
        <v>valid</v>
      </c>
      <c r="R5882" t="s">
        <v>30</v>
      </c>
      <c r="X5882"/>
      <c r="Y5882"/>
      <c r="Z5882" t="s">
        <v>31</v>
      </c>
    </row>
    <row r="5883" spans="1:26" x14ac:dyDescent="0.3">
      <c r="A5883" t="s">
        <v>8073</v>
      </c>
      <c r="B5883" t="s">
        <v>7587</v>
      </c>
      <c r="C5883">
        <v>207253</v>
      </c>
      <c r="D5883" t="str">
        <f>+VLOOKUP(C5883,Param!K:L,2,FALSE)</f>
        <v>RENTOKIL INITIAL PORTUGAL - SERVIÇOS DE PROTECÇÃO AMBIENTAL, LDA</v>
      </c>
      <c r="E5883" t="s">
        <v>8074</v>
      </c>
      <c r="F5883" t="s">
        <v>28</v>
      </c>
      <c r="G5883" t="s">
        <v>29</v>
      </c>
      <c r="H5883" s="5">
        <v>542.75</v>
      </c>
      <c r="I5883" s="5">
        <v>542.75379999999996</v>
      </c>
      <c r="J5883" s="5">
        <v>-3.7999999999556102E-3</v>
      </c>
      <c r="K5883" s="5">
        <v>542.75</v>
      </c>
      <c r="L5883" s="5">
        <v>0</v>
      </c>
      <c r="M5883" t="str">
        <f>IF(ISERROR(VLOOKUP(A5883,'[1]Ecart validé'!$A:$A,1,FALSE)),Z5883,"Ecart Validé")</f>
        <v>valid</v>
      </c>
      <c r="R5883" t="s">
        <v>30</v>
      </c>
      <c r="X5883"/>
      <c r="Y5883"/>
      <c r="Z5883" t="s">
        <v>31</v>
      </c>
    </row>
    <row r="5884" spans="1:26" x14ac:dyDescent="0.3">
      <c r="A5884" t="s">
        <v>8075</v>
      </c>
      <c r="B5884" t="s">
        <v>7587</v>
      </c>
      <c r="C5884">
        <v>207253</v>
      </c>
      <c r="D5884" t="str">
        <f>+VLOOKUP(C5884,Param!K:L,2,FALSE)</f>
        <v>RENTOKIL INITIAL PORTUGAL - SERVIÇOS DE PROTECÇÃO AMBIENTAL, LDA</v>
      </c>
      <c r="E5884" t="s">
        <v>8074</v>
      </c>
      <c r="F5884" t="s">
        <v>33</v>
      </c>
      <c r="G5884" t="s">
        <v>29</v>
      </c>
      <c r="H5884" s="5">
        <v>239.49</v>
      </c>
      <c r="I5884" s="5">
        <v>239.4933</v>
      </c>
      <c r="J5884" s="5">
        <v>-3.2999999999958601E-3</v>
      </c>
      <c r="K5884" s="5">
        <v>239.49</v>
      </c>
      <c r="L5884" s="5">
        <v>0</v>
      </c>
      <c r="M5884" t="str">
        <f>IF(ISERROR(VLOOKUP(A5884,'[1]Ecart validé'!$A:$A,1,FALSE)),Z5884,"Ecart Validé")</f>
        <v>valid</v>
      </c>
      <c r="R5884" t="s">
        <v>30</v>
      </c>
      <c r="X5884"/>
      <c r="Y5884"/>
      <c r="Z5884" t="s">
        <v>31</v>
      </c>
    </row>
    <row r="5885" spans="1:26" x14ac:dyDescent="0.3">
      <c r="A5885" t="s">
        <v>8076</v>
      </c>
      <c r="B5885" t="s">
        <v>7587</v>
      </c>
      <c r="C5885">
        <v>207253</v>
      </c>
      <c r="D5885" t="str">
        <f>+VLOOKUP(C5885,Param!K:L,2,FALSE)</f>
        <v>RENTOKIL INITIAL PORTUGAL - SERVIÇOS DE PROTECÇÃO AMBIENTAL, LDA</v>
      </c>
      <c r="E5885" t="s">
        <v>8074</v>
      </c>
      <c r="F5885" t="s">
        <v>35</v>
      </c>
      <c r="G5885" t="s">
        <v>29</v>
      </c>
      <c r="H5885" s="5">
        <v>244.43477899999999</v>
      </c>
      <c r="I5885" s="5">
        <v>244.4376</v>
      </c>
      <c r="J5885" s="5">
        <v>-2.8210000000115001E-3</v>
      </c>
      <c r="K5885" s="5">
        <v>244.43477899999999</v>
      </c>
      <c r="L5885" s="5">
        <v>0</v>
      </c>
      <c r="M5885" t="str">
        <f>IF(ISERROR(VLOOKUP(A5885,'[1]Ecart validé'!$A:$A,1,FALSE)),Z5885,"Ecart Validé")</f>
        <v>valid</v>
      </c>
      <c r="R5885" t="s">
        <v>30</v>
      </c>
      <c r="X5885"/>
      <c r="Y5885"/>
      <c r="Z5885" t="s">
        <v>31</v>
      </c>
    </row>
    <row r="5886" spans="1:26" x14ac:dyDescent="0.3">
      <c r="A5886" t="s">
        <v>8077</v>
      </c>
      <c r="B5886" t="s">
        <v>7587</v>
      </c>
      <c r="C5886">
        <v>207253</v>
      </c>
      <c r="D5886" t="str">
        <f>+VLOOKUP(C5886,Param!K:L,2,FALSE)</f>
        <v>RENTOKIL INITIAL PORTUGAL - SERVIÇOS DE PROTECÇÃO AMBIENTAL, LDA</v>
      </c>
      <c r="E5886" t="s">
        <v>8074</v>
      </c>
      <c r="F5886" t="s">
        <v>37</v>
      </c>
      <c r="G5886" t="s">
        <v>29</v>
      </c>
      <c r="H5886" s="5">
        <v>290.58069999999998</v>
      </c>
      <c r="I5886" s="5">
        <v>290.58069999999998</v>
      </c>
      <c r="J5886" s="5">
        <v>0</v>
      </c>
      <c r="K5886" s="5">
        <v>290.58069999999998</v>
      </c>
      <c r="L5886" s="5">
        <v>0</v>
      </c>
      <c r="M5886" t="str">
        <f>IF(ISERROR(VLOOKUP(A5886,'[1]Ecart validé'!$A:$A,1,FALSE)),Z5886,"Ecart Validé")</f>
        <v>valid</v>
      </c>
      <c r="R5886" t="s">
        <v>30</v>
      </c>
      <c r="X5886"/>
      <c r="Y5886"/>
      <c r="Z5886" t="s">
        <v>31</v>
      </c>
    </row>
    <row r="5887" spans="1:26" x14ac:dyDescent="0.3">
      <c r="A5887" t="s">
        <v>8078</v>
      </c>
      <c r="B5887" t="s">
        <v>7587</v>
      </c>
      <c r="C5887">
        <v>210330</v>
      </c>
      <c r="D5887" t="str">
        <f>+VLOOKUP(C5887,Param!K:L,2,FALSE)</f>
        <v>AMBIMED - GESTÃO AMBIENTAL, LDA</v>
      </c>
      <c r="E5887" t="s">
        <v>8079</v>
      </c>
      <c r="F5887" t="s">
        <v>28</v>
      </c>
      <c r="G5887" t="s">
        <v>29</v>
      </c>
      <c r="H5887" s="5">
        <v>240.02</v>
      </c>
      <c r="I5887" s="5">
        <v>240.02170000000001</v>
      </c>
      <c r="J5887" s="5">
        <v>-1.6999999999995901E-3</v>
      </c>
      <c r="K5887" s="5">
        <v>240.02</v>
      </c>
      <c r="L5887" s="5">
        <v>0</v>
      </c>
      <c r="M5887" t="str">
        <f>IF(ISERROR(VLOOKUP(A5887,'[1]Ecart validé'!$A:$A,1,FALSE)),Z5887,"Ecart Validé")</f>
        <v>valid</v>
      </c>
      <c r="R5887" t="s">
        <v>30</v>
      </c>
      <c r="X5887"/>
      <c r="Y5887"/>
      <c r="Z5887" t="s">
        <v>31</v>
      </c>
    </row>
    <row r="5888" spans="1:26" x14ac:dyDescent="0.3">
      <c r="A5888" t="s">
        <v>8080</v>
      </c>
      <c r="B5888" t="s">
        <v>7587</v>
      </c>
      <c r="C5888">
        <v>210330</v>
      </c>
      <c r="D5888" t="str">
        <f>+VLOOKUP(C5888,Param!K:L,2,FALSE)</f>
        <v>AMBIMED - GESTÃO AMBIENTAL, LDA</v>
      </c>
      <c r="E5888" t="s">
        <v>8079</v>
      </c>
      <c r="F5888" t="s">
        <v>33</v>
      </c>
      <c r="G5888" t="s">
        <v>29</v>
      </c>
      <c r="H5888" s="5">
        <v>100.47</v>
      </c>
      <c r="I5888" s="5">
        <v>100.47410000000001</v>
      </c>
      <c r="J5888" s="5">
        <v>-4.1000000000082004E-3</v>
      </c>
      <c r="K5888" s="5">
        <v>100.47</v>
      </c>
      <c r="L5888" s="5">
        <v>0</v>
      </c>
      <c r="M5888" t="str">
        <f>IF(ISERROR(VLOOKUP(A5888,'[1]Ecart validé'!$A:$A,1,FALSE)),Z5888,"Ecart Validé")</f>
        <v>valid</v>
      </c>
      <c r="R5888" t="s">
        <v>30</v>
      </c>
      <c r="X5888"/>
      <c r="Y5888"/>
      <c r="Z5888" t="s">
        <v>31</v>
      </c>
    </row>
    <row r="5889" spans="1:26" x14ac:dyDescent="0.3">
      <c r="A5889" t="s">
        <v>8081</v>
      </c>
      <c r="B5889" t="s">
        <v>7587</v>
      </c>
      <c r="C5889">
        <v>210330</v>
      </c>
      <c r="D5889" t="str">
        <f>+VLOOKUP(C5889,Param!K:L,2,FALSE)</f>
        <v>AMBIMED - GESTÃO AMBIENTAL, LDA</v>
      </c>
      <c r="E5889" t="s">
        <v>8079</v>
      </c>
      <c r="F5889" t="s">
        <v>35</v>
      </c>
      <c r="G5889" t="s">
        <v>29</v>
      </c>
      <c r="H5889" s="5">
        <v>145.96337700000001</v>
      </c>
      <c r="I5889" s="5">
        <v>145.96360000000001</v>
      </c>
      <c r="J5889" s="5">
        <v>-2.2300000000541299E-4</v>
      </c>
      <c r="K5889" s="5">
        <v>145.96337700000001</v>
      </c>
      <c r="L5889" s="5">
        <v>0</v>
      </c>
      <c r="M5889" t="str">
        <f>IF(ISERROR(VLOOKUP(A5889,'[1]Ecart validé'!$A:$A,1,FALSE)),Z5889,"Ecart Validé")</f>
        <v>valid</v>
      </c>
      <c r="R5889" t="s">
        <v>30</v>
      </c>
      <c r="X5889"/>
      <c r="Y5889"/>
      <c r="Z5889" t="s">
        <v>31</v>
      </c>
    </row>
    <row r="5890" spans="1:26" x14ac:dyDescent="0.3">
      <c r="A5890" t="s">
        <v>8082</v>
      </c>
      <c r="B5890" t="s">
        <v>7587</v>
      </c>
      <c r="C5890">
        <v>210330</v>
      </c>
      <c r="D5890" t="str">
        <f>+VLOOKUP(C5890,Param!K:L,2,FALSE)</f>
        <v>AMBIMED - GESTÃO AMBIENTAL, LDA</v>
      </c>
      <c r="E5890" t="s">
        <v>8079</v>
      </c>
      <c r="F5890" t="s">
        <v>37</v>
      </c>
      <c r="G5890" t="s">
        <v>29</v>
      </c>
      <c r="H5890" s="5">
        <v>100.4922</v>
      </c>
      <c r="I5890" s="5">
        <v>100.4922</v>
      </c>
      <c r="J5890" s="5">
        <v>0</v>
      </c>
      <c r="K5890" s="5">
        <v>100.4922</v>
      </c>
      <c r="L5890" s="5">
        <v>0</v>
      </c>
      <c r="M5890" t="str">
        <f>IF(ISERROR(VLOOKUP(A5890,'[1]Ecart validé'!$A:$A,1,FALSE)),Z5890,"Ecart Validé")</f>
        <v>valid</v>
      </c>
      <c r="R5890" t="s">
        <v>30</v>
      </c>
      <c r="X5890"/>
      <c r="Y5890"/>
      <c r="Z5890" t="s">
        <v>31</v>
      </c>
    </row>
    <row r="5891" spans="1:26" x14ac:dyDescent="0.3">
      <c r="A5891" t="s">
        <v>8083</v>
      </c>
      <c r="B5891" t="s">
        <v>7587</v>
      </c>
      <c r="C5891">
        <v>211193</v>
      </c>
      <c r="D5891" t="str">
        <f>+VLOOKUP(C5891,Param!K:L,2,FALSE)</f>
        <v>AMORIM CORK SERVICES, LDA</v>
      </c>
      <c r="E5891" t="s">
        <v>8084</v>
      </c>
      <c r="F5891" t="s">
        <v>28</v>
      </c>
      <c r="G5891" t="s">
        <v>29</v>
      </c>
      <c r="H5891" s="5">
        <v>28.81</v>
      </c>
      <c r="I5891" s="5">
        <v>28.814499999999999</v>
      </c>
      <c r="J5891" s="5">
        <v>-4.5000000000001697E-3</v>
      </c>
      <c r="K5891" s="5">
        <v>28.81</v>
      </c>
      <c r="L5891" s="5">
        <v>0</v>
      </c>
      <c r="M5891" t="str">
        <f>IF(ISERROR(VLOOKUP(A5891,'[1]Ecart validé'!$A:$A,1,FALSE)),Z5891,"Ecart Validé")</f>
        <v>valid</v>
      </c>
      <c r="R5891" t="s">
        <v>30</v>
      </c>
      <c r="X5891"/>
      <c r="Y5891"/>
      <c r="Z5891" t="s">
        <v>31</v>
      </c>
    </row>
    <row r="5892" spans="1:26" x14ac:dyDescent="0.3">
      <c r="A5892" t="s">
        <v>8085</v>
      </c>
      <c r="B5892" t="s">
        <v>7587</v>
      </c>
      <c r="C5892">
        <v>211193</v>
      </c>
      <c r="D5892" t="str">
        <f>+VLOOKUP(C5892,Param!K:L,2,FALSE)</f>
        <v>AMORIM CORK SERVICES, LDA</v>
      </c>
      <c r="E5892" t="s">
        <v>8084</v>
      </c>
      <c r="F5892" t="s">
        <v>33</v>
      </c>
      <c r="G5892" t="s">
        <v>29</v>
      </c>
      <c r="H5892" s="5">
        <v>28.81</v>
      </c>
      <c r="I5892" s="5">
        <v>28.814499999999999</v>
      </c>
      <c r="J5892" s="5">
        <v>-4.5000000000001697E-3</v>
      </c>
      <c r="K5892" s="5">
        <v>28.81</v>
      </c>
      <c r="L5892" s="5">
        <v>0</v>
      </c>
      <c r="M5892" t="str">
        <f>IF(ISERROR(VLOOKUP(A5892,'[1]Ecart validé'!$A:$A,1,FALSE)),Z5892,"Ecart Validé")</f>
        <v>valid</v>
      </c>
      <c r="R5892" t="s">
        <v>30</v>
      </c>
      <c r="X5892"/>
      <c r="Y5892"/>
      <c r="Z5892" t="s">
        <v>31</v>
      </c>
    </row>
    <row r="5893" spans="1:26" x14ac:dyDescent="0.3">
      <c r="A5893" t="s">
        <v>8086</v>
      </c>
      <c r="B5893" t="s">
        <v>7587</v>
      </c>
      <c r="C5893">
        <v>211193</v>
      </c>
      <c r="D5893" t="str">
        <f>+VLOOKUP(C5893,Param!K:L,2,FALSE)</f>
        <v>AMORIM CORK SERVICES, LDA</v>
      </c>
      <c r="E5893" t="s">
        <v>8084</v>
      </c>
      <c r="F5893" t="s">
        <v>35</v>
      </c>
      <c r="G5893" t="s">
        <v>29</v>
      </c>
      <c r="H5893" s="5">
        <v>28.814032000000001</v>
      </c>
      <c r="I5893" s="5">
        <v>28.814499999999999</v>
      </c>
      <c r="J5893" s="5">
        <v>-4.6799999999791399E-4</v>
      </c>
      <c r="K5893" s="5">
        <v>28.814032000000001</v>
      </c>
      <c r="L5893" s="5">
        <v>0</v>
      </c>
      <c r="M5893" t="str">
        <f>IF(ISERROR(VLOOKUP(A5893,'[1]Ecart validé'!$A:$A,1,FALSE)),Z5893,"Ecart Validé")</f>
        <v>valid</v>
      </c>
      <c r="R5893" t="s">
        <v>30</v>
      </c>
      <c r="X5893"/>
      <c r="Y5893"/>
      <c r="Z5893" t="s">
        <v>31</v>
      </c>
    </row>
    <row r="5894" spans="1:26" x14ac:dyDescent="0.3">
      <c r="A5894" t="s">
        <v>8087</v>
      </c>
      <c r="B5894" t="s">
        <v>7587</v>
      </c>
      <c r="C5894">
        <v>211193</v>
      </c>
      <c r="D5894" t="str">
        <f>+VLOOKUP(C5894,Param!K:L,2,FALSE)</f>
        <v>AMORIM CORK SERVICES, LDA</v>
      </c>
      <c r="E5894" t="s">
        <v>8084</v>
      </c>
      <c r="F5894" t="s">
        <v>37</v>
      </c>
      <c r="G5894" t="s">
        <v>29</v>
      </c>
      <c r="H5894" s="5">
        <v>28.81</v>
      </c>
      <c r="I5894" s="5">
        <v>28.814499999999999</v>
      </c>
      <c r="J5894" s="5">
        <v>-4.5000000000001697E-3</v>
      </c>
      <c r="K5894" s="5">
        <v>28.81</v>
      </c>
      <c r="L5894" s="5">
        <v>0</v>
      </c>
      <c r="M5894" t="str">
        <f>IF(ISERROR(VLOOKUP(A5894,'[1]Ecart validé'!$A:$A,1,FALSE)),Z5894,"Ecart Validé")</f>
        <v>valid</v>
      </c>
      <c r="R5894" t="s">
        <v>30</v>
      </c>
      <c r="X5894"/>
      <c r="Y5894"/>
      <c r="Z5894" t="s">
        <v>31</v>
      </c>
    </row>
    <row r="5895" spans="1:26" x14ac:dyDescent="0.3">
      <c r="A5895" t="s">
        <v>8088</v>
      </c>
      <c r="B5895" t="s">
        <v>7587</v>
      </c>
      <c r="C5895">
        <v>212134</v>
      </c>
      <c r="D5895" t="str">
        <f>+VLOOKUP(C5895,Param!K:L,2,FALSE)</f>
        <v>HJFR PUBLICIDADE E CONSTRUÇÃO, UNIPESSOAL, LDA</v>
      </c>
      <c r="E5895" t="s">
        <v>8089</v>
      </c>
      <c r="F5895" t="s">
        <v>28</v>
      </c>
      <c r="G5895" t="s">
        <v>29</v>
      </c>
      <c r="H5895" s="5">
        <v>145.4</v>
      </c>
      <c r="I5895" s="5">
        <v>145.39519999999999</v>
      </c>
      <c r="J5895" s="5">
        <v>4.8000000000172297E-3</v>
      </c>
      <c r="K5895" s="5">
        <v>145.4</v>
      </c>
      <c r="L5895" s="5">
        <v>0</v>
      </c>
      <c r="M5895" t="str">
        <f>IF(ISERROR(VLOOKUP(A5895,'[1]Ecart validé'!$A:$A,1,FALSE)),Z5895,"Ecart Validé")</f>
        <v>valid</v>
      </c>
      <c r="R5895" t="s">
        <v>30</v>
      </c>
      <c r="X5895"/>
      <c r="Y5895"/>
      <c r="Z5895" t="s">
        <v>31</v>
      </c>
    </row>
    <row r="5896" spans="1:26" x14ac:dyDescent="0.3">
      <c r="A5896" t="s">
        <v>8090</v>
      </c>
      <c r="B5896" t="s">
        <v>7587</v>
      </c>
      <c r="C5896">
        <v>212134</v>
      </c>
      <c r="D5896" t="str">
        <f>+VLOOKUP(C5896,Param!K:L,2,FALSE)</f>
        <v>HJFR PUBLICIDADE E CONSTRUÇÃO, UNIPESSOAL, LDA</v>
      </c>
      <c r="E5896" t="s">
        <v>8089</v>
      </c>
      <c r="F5896" t="s">
        <v>33</v>
      </c>
      <c r="G5896" t="s">
        <v>29</v>
      </c>
      <c r="H5896" s="5">
        <v>19.79</v>
      </c>
      <c r="I5896" s="5">
        <v>19.788</v>
      </c>
      <c r="J5896" s="5">
        <v>1.9999999999988898E-3</v>
      </c>
      <c r="K5896" s="5">
        <v>19.79</v>
      </c>
      <c r="L5896" s="5">
        <v>0</v>
      </c>
      <c r="M5896" t="str">
        <f>IF(ISERROR(VLOOKUP(A5896,'[1]Ecart validé'!$A:$A,1,FALSE)),Z5896,"Ecart Validé")</f>
        <v>valid</v>
      </c>
      <c r="R5896" t="s">
        <v>30</v>
      </c>
      <c r="X5896"/>
      <c r="Y5896"/>
      <c r="Z5896" t="s">
        <v>31</v>
      </c>
    </row>
    <row r="5897" spans="1:26" x14ac:dyDescent="0.3">
      <c r="A5897" t="s">
        <v>8091</v>
      </c>
      <c r="B5897" t="s">
        <v>7587</v>
      </c>
      <c r="C5897">
        <v>212134</v>
      </c>
      <c r="D5897" t="str">
        <f>+VLOOKUP(C5897,Param!K:L,2,FALSE)</f>
        <v>HJFR PUBLICIDADE E CONSTRUÇÃO, UNIPESSOAL, LDA</v>
      </c>
      <c r="E5897" t="s">
        <v>8089</v>
      </c>
      <c r="F5897" t="s">
        <v>35</v>
      </c>
      <c r="G5897" t="s">
        <v>29</v>
      </c>
      <c r="H5897" s="5">
        <v>20.148914999999999</v>
      </c>
      <c r="I5897" s="5">
        <v>20.148900000000001</v>
      </c>
      <c r="J5897" s="5">
        <v>1.4999999997655699E-5</v>
      </c>
      <c r="K5897" s="5">
        <v>20.148914999999999</v>
      </c>
      <c r="L5897" s="5">
        <v>0</v>
      </c>
      <c r="M5897" t="str">
        <f>IF(ISERROR(VLOOKUP(A5897,'[1]Ecart validé'!$A:$A,1,FALSE)),Z5897,"Ecart Validé")</f>
        <v>valid</v>
      </c>
      <c r="R5897" t="s">
        <v>30</v>
      </c>
      <c r="X5897"/>
      <c r="Y5897"/>
      <c r="Z5897" t="s">
        <v>31</v>
      </c>
    </row>
    <row r="5898" spans="1:26" x14ac:dyDescent="0.3">
      <c r="A5898" t="s">
        <v>8092</v>
      </c>
      <c r="B5898" t="s">
        <v>7587</v>
      </c>
      <c r="C5898">
        <v>212134</v>
      </c>
      <c r="D5898" t="str">
        <f>+VLOOKUP(C5898,Param!K:L,2,FALSE)</f>
        <v>HJFR PUBLICIDADE E CONSTRUÇÃO, UNIPESSOAL, LDA</v>
      </c>
      <c r="E5898" t="s">
        <v>8089</v>
      </c>
      <c r="F5898" t="s">
        <v>37</v>
      </c>
      <c r="G5898" t="s">
        <v>29</v>
      </c>
      <c r="H5898" s="5">
        <v>6.5</v>
      </c>
      <c r="I5898" s="5">
        <v>6.4989999999999997</v>
      </c>
      <c r="J5898" s="5">
        <v>1.0000000000003301E-3</v>
      </c>
      <c r="K5898" s="5">
        <v>6.5</v>
      </c>
      <c r="L5898" s="5">
        <v>0</v>
      </c>
      <c r="M5898" t="str">
        <f>IF(ISERROR(VLOOKUP(A5898,'[1]Ecart validé'!$A:$A,1,FALSE)),Z5898,"Ecart Validé")</f>
        <v>valid</v>
      </c>
      <c r="R5898" t="s">
        <v>30</v>
      </c>
      <c r="X5898"/>
      <c r="Y5898"/>
      <c r="Z5898" t="s">
        <v>31</v>
      </c>
    </row>
    <row r="5899" spans="1:26" x14ac:dyDescent="0.3">
      <c r="A5899" t="s">
        <v>8093</v>
      </c>
      <c r="B5899" t="s">
        <v>7587</v>
      </c>
      <c r="C5899">
        <v>212357</v>
      </c>
      <c r="D5899" t="str">
        <f>+VLOOKUP(C5899,Param!K:L,2,FALSE)</f>
        <v>TALKGREEN - EQUIPAMENTOS DE TELECOMUNICAÇÕES E INFRA - ESTRUTURAS, LDA</v>
      </c>
      <c r="E5899" t="s">
        <v>8094</v>
      </c>
      <c r="F5899" t="s">
        <v>28</v>
      </c>
      <c r="G5899" t="s">
        <v>29</v>
      </c>
      <c r="H5899" s="5">
        <v>85.34</v>
      </c>
      <c r="I5899" s="5">
        <v>85.344499999999996</v>
      </c>
      <c r="J5899" s="5">
        <v>-4.4999999999930599E-3</v>
      </c>
      <c r="K5899" s="5">
        <v>85.34</v>
      </c>
      <c r="L5899" s="5">
        <v>0</v>
      </c>
      <c r="M5899" t="str">
        <f>IF(ISERROR(VLOOKUP(A5899,'[1]Ecart validé'!$A:$A,1,FALSE)),Z5899,"Ecart Validé")</f>
        <v>valid</v>
      </c>
      <c r="R5899" t="s">
        <v>30</v>
      </c>
      <c r="X5899"/>
      <c r="Y5899"/>
      <c r="Z5899" t="s">
        <v>31</v>
      </c>
    </row>
    <row r="5900" spans="1:26" x14ac:dyDescent="0.3">
      <c r="A5900" t="s">
        <v>8095</v>
      </c>
      <c r="B5900" t="s">
        <v>7587</v>
      </c>
      <c r="C5900">
        <v>212357</v>
      </c>
      <c r="D5900" t="str">
        <f>+VLOOKUP(C5900,Param!K:L,2,FALSE)</f>
        <v>TALKGREEN - EQUIPAMENTOS DE TELECOMUNICAÇÕES E INFRA - ESTRUTURAS, LDA</v>
      </c>
      <c r="E5900" t="s">
        <v>8094</v>
      </c>
      <c r="F5900" t="s">
        <v>33</v>
      </c>
      <c r="G5900" t="s">
        <v>29</v>
      </c>
      <c r="H5900" s="5">
        <v>39.67</v>
      </c>
      <c r="I5900" s="5">
        <v>39.6736</v>
      </c>
      <c r="J5900" s="5">
        <v>-3.5999999999987101E-3</v>
      </c>
      <c r="K5900" s="5">
        <v>39.67</v>
      </c>
      <c r="L5900" s="5">
        <v>0</v>
      </c>
      <c r="M5900" t="str">
        <f>IF(ISERROR(VLOOKUP(A5900,'[1]Ecart validé'!$A:$A,1,FALSE)),Z5900,"Ecart Validé")</f>
        <v>valid</v>
      </c>
      <c r="R5900" t="s">
        <v>30</v>
      </c>
      <c r="X5900"/>
      <c r="Y5900"/>
      <c r="Z5900" t="s">
        <v>31</v>
      </c>
    </row>
    <row r="5901" spans="1:26" x14ac:dyDescent="0.3">
      <c r="A5901" t="s">
        <v>8096</v>
      </c>
      <c r="B5901" t="s">
        <v>7587</v>
      </c>
      <c r="C5901">
        <v>212357</v>
      </c>
      <c r="D5901" t="str">
        <f>+VLOOKUP(C5901,Param!K:L,2,FALSE)</f>
        <v>TALKGREEN - EQUIPAMENTOS DE TELECOMUNICAÇÕES E INFRA - ESTRUTURAS, LDA</v>
      </c>
      <c r="E5901" t="s">
        <v>8094</v>
      </c>
      <c r="F5901" t="s">
        <v>35</v>
      </c>
      <c r="G5901" t="s">
        <v>29</v>
      </c>
      <c r="H5901" s="5">
        <v>39.673409999999997</v>
      </c>
      <c r="I5901" s="5">
        <v>39.6736</v>
      </c>
      <c r="J5901" s="5">
        <v>-1.9000000000346501E-4</v>
      </c>
      <c r="K5901" s="5">
        <v>39.673409999999997</v>
      </c>
      <c r="L5901" s="5">
        <v>0</v>
      </c>
      <c r="M5901" t="str">
        <f>IF(ISERROR(VLOOKUP(A5901,'[1]Ecart validé'!$A:$A,1,FALSE)),Z5901,"Ecart Validé")</f>
        <v>valid</v>
      </c>
      <c r="R5901" t="s">
        <v>30</v>
      </c>
      <c r="X5901"/>
      <c r="Y5901"/>
      <c r="Z5901" t="s">
        <v>31</v>
      </c>
    </row>
    <row r="5902" spans="1:26" x14ac:dyDescent="0.3">
      <c r="A5902" t="s">
        <v>8097</v>
      </c>
      <c r="B5902" t="s">
        <v>7587</v>
      </c>
      <c r="C5902">
        <v>212357</v>
      </c>
      <c r="D5902" t="str">
        <f>+VLOOKUP(C5902,Param!K:L,2,FALSE)</f>
        <v>TALKGREEN - EQUIPAMENTOS DE TELECOMUNICAÇÕES E INFRA - ESTRUTURAS, LDA</v>
      </c>
      <c r="E5902" t="s">
        <v>8094</v>
      </c>
      <c r="F5902" t="s">
        <v>37</v>
      </c>
      <c r="G5902" t="s">
        <v>29</v>
      </c>
      <c r="H5902" s="5">
        <v>39.6</v>
      </c>
      <c r="I5902" s="5">
        <v>39.603200000000001</v>
      </c>
      <c r="J5902" s="5">
        <v>-3.1999999999996402E-3</v>
      </c>
      <c r="K5902" s="5">
        <v>39.6</v>
      </c>
      <c r="L5902" s="5">
        <v>0</v>
      </c>
      <c r="M5902" t="str">
        <f>IF(ISERROR(VLOOKUP(A5902,'[1]Ecart validé'!$A:$A,1,FALSE)),Z5902,"Ecart Validé")</f>
        <v>valid</v>
      </c>
      <c r="R5902" t="s">
        <v>30</v>
      </c>
      <c r="X5902"/>
      <c r="Y5902"/>
      <c r="Z5902" t="s">
        <v>31</v>
      </c>
    </row>
    <row r="5903" spans="1:26" x14ac:dyDescent="0.3">
      <c r="A5903" t="s">
        <v>8098</v>
      </c>
      <c r="B5903" t="s">
        <v>7587</v>
      </c>
      <c r="C5903">
        <v>213676</v>
      </c>
      <c r="D5903" t="str">
        <f>+VLOOKUP(C5903,Param!K:L,2,FALSE)</f>
        <v>ILUNION LAVANDARIAS DE PORTUGAL UNIPESSOAL,LDA (antes AGENDALFAZEMA)</v>
      </c>
      <c r="E5903" t="s">
        <v>8099</v>
      </c>
      <c r="F5903" t="s">
        <v>28</v>
      </c>
      <c r="G5903" t="s">
        <v>29</v>
      </c>
      <c r="H5903" s="5">
        <v>771.51</v>
      </c>
      <c r="I5903" s="5">
        <v>771.50980000000004</v>
      </c>
      <c r="J5903" s="5">
        <v>1.99999999949795E-4</v>
      </c>
      <c r="K5903" s="5">
        <v>771.51</v>
      </c>
      <c r="L5903" s="5">
        <v>0</v>
      </c>
      <c r="M5903" t="str">
        <f>IF(ISERROR(VLOOKUP(A5903,'[1]Ecart validé'!$A:$A,1,FALSE)),Z5903,"Ecart Validé")</f>
        <v>valid</v>
      </c>
      <c r="R5903" t="s">
        <v>30</v>
      </c>
      <c r="X5903"/>
      <c r="Y5903"/>
      <c r="Z5903" t="s">
        <v>31</v>
      </c>
    </row>
    <row r="5904" spans="1:26" x14ac:dyDescent="0.3">
      <c r="A5904" t="s">
        <v>8100</v>
      </c>
      <c r="B5904" t="s">
        <v>7587</v>
      </c>
      <c r="C5904">
        <v>213676</v>
      </c>
      <c r="D5904" t="str">
        <f>+VLOOKUP(C5904,Param!K:L,2,FALSE)</f>
        <v>ILUNION LAVANDARIAS DE PORTUGAL UNIPESSOAL,LDA (antes AGENDALFAZEMA)</v>
      </c>
      <c r="E5904" t="s">
        <v>8099</v>
      </c>
      <c r="F5904" t="s">
        <v>33</v>
      </c>
      <c r="G5904" t="s">
        <v>29</v>
      </c>
      <c r="H5904" s="5">
        <v>37.6</v>
      </c>
      <c r="I5904" s="5">
        <v>37.596499999999999</v>
      </c>
      <c r="J5904" s="5">
        <v>3.5000000000024998E-3</v>
      </c>
      <c r="K5904" s="5">
        <v>37.6</v>
      </c>
      <c r="L5904" s="5">
        <v>0</v>
      </c>
      <c r="M5904" t="str">
        <f>IF(ISERROR(VLOOKUP(A5904,'[1]Ecart validé'!$A:$A,1,FALSE)),Z5904,"Ecart Validé")</f>
        <v>valid</v>
      </c>
      <c r="R5904" t="s">
        <v>30</v>
      </c>
      <c r="X5904"/>
      <c r="Y5904"/>
      <c r="Z5904" t="s">
        <v>31</v>
      </c>
    </row>
    <row r="5905" spans="1:26" x14ac:dyDescent="0.3">
      <c r="A5905" t="s">
        <v>8101</v>
      </c>
      <c r="B5905" t="s">
        <v>7587</v>
      </c>
      <c r="C5905">
        <v>213676</v>
      </c>
      <c r="D5905" t="str">
        <f>+VLOOKUP(C5905,Param!K:L,2,FALSE)</f>
        <v>ILUNION LAVANDARIAS DE PORTUGAL UNIPESSOAL,LDA (antes AGENDALFAZEMA)</v>
      </c>
      <c r="E5905" t="s">
        <v>8099</v>
      </c>
      <c r="F5905" t="s">
        <v>35</v>
      </c>
      <c r="G5905" t="s">
        <v>29</v>
      </c>
      <c r="H5905" s="5">
        <v>437.08139999999997</v>
      </c>
      <c r="I5905" s="5">
        <v>437.08139999999997</v>
      </c>
      <c r="J5905" s="5">
        <v>0</v>
      </c>
      <c r="K5905" s="5">
        <v>437.08139999999997</v>
      </c>
      <c r="L5905" s="5">
        <v>0</v>
      </c>
      <c r="M5905" t="str">
        <f>IF(ISERROR(VLOOKUP(A5905,'[1]Ecart validé'!$A:$A,1,FALSE)),Z5905,"Ecart Validé")</f>
        <v>valid</v>
      </c>
      <c r="R5905" t="s">
        <v>30</v>
      </c>
      <c r="X5905"/>
      <c r="Y5905"/>
      <c r="Z5905" t="s">
        <v>31</v>
      </c>
    </row>
    <row r="5906" spans="1:26" x14ac:dyDescent="0.3">
      <c r="A5906" t="s">
        <v>8102</v>
      </c>
      <c r="B5906" t="s">
        <v>7587</v>
      </c>
      <c r="C5906">
        <v>213676</v>
      </c>
      <c r="D5906" t="str">
        <f>+VLOOKUP(C5906,Param!K:L,2,FALSE)</f>
        <v>ILUNION LAVANDARIAS DE PORTUGAL UNIPESSOAL,LDA (antes AGENDALFAZEMA)</v>
      </c>
      <c r="E5906" t="s">
        <v>8099</v>
      </c>
      <c r="F5906" t="s">
        <v>37</v>
      </c>
      <c r="G5906" t="s">
        <v>29</v>
      </c>
      <c r="H5906" s="5">
        <v>261.3304</v>
      </c>
      <c r="I5906" s="5">
        <v>261.16239999999999</v>
      </c>
      <c r="J5906" s="5">
        <v>0.16800000000000601</v>
      </c>
      <c r="K5906" s="5">
        <v>261.3304</v>
      </c>
      <c r="L5906" s="5">
        <v>0</v>
      </c>
      <c r="M5906" t="str">
        <f>IF(ISERROR(VLOOKUP(A5906,'[1]Ecart validé'!$A:$A,1,FALSE)),Z5906,"Ecart Validé")</f>
        <v>valid</v>
      </c>
      <c r="R5906" t="s">
        <v>30</v>
      </c>
      <c r="X5906"/>
      <c r="Y5906"/>
      <c r="Z5906" t="s">
        <v>31</v>
      </c>
    </row>
    <row r="5907" spans="1:26" x14ac:dyDescent="0.3">
      <c r="A5907" t="s">
        <v>8103</v>
      </c>
      <c r="B5907" t="s">
        <v>7587</v>
      </c>
      <c r="C5907">
        <v>215487</v>
      </c>
      <c r="D5907" t="str">
        <f>+VLOOKUP(C5907,Param!K:L,2,FALSE)</f>
        <v>PLURISEG, PROTECÇÃO DO PESSOAL E DAS INSTALAÇÕES, LDA</v>
      </c>
      <c r="E5907" t="s">
        <v>8104</v>
      </c>
      <c r="F5907" t="s">
        <v>28</v>
      </c>
      <c r="G5907" t="s">
        <v>29</v>
      </c>
      <c r="H5907" s="5">
        <v>318.47000000000003</v>
      </c>
      <c r="I5907" s="5">
        <v>318.4699</v>
      </c>
      <c r="J5907" s="5">
        <v>1.00000000031741E-4</v>
      </c>
      <c r="K5907" s="5">
        <v>318.47000000000003</v>
      </c>
      <c r="L5907" s="5">
        <v>0</v>
      </c>
      <c r="M5907" t="str">
        <f>IF(ISERROR(VLOOKUP(A5907,'[1]Ecart validé'!$A:$A,1,FALSE)),Z5907,"Ecart Validé")</f>
        <v>valid</v>
      </c>
      <c r="R5907" t="s">
        <v>30</v>
      </c>
      <c r="X5907"/>
      <c r="Y5907"/>
      <c r="Z5907" t="s">
        <v>31</v>
      </c>
    </row>
    <row r="5908" spans="1:26" x14ac:dyDescent="0.3">
      <c r="A5908" t="s">
        <v>8105</v>
      </c>
      <c r="B5908" t="s">
        <v>7587</v>
      </c>
      <c r="C5908">
        <v>215487</v>
      </c>
      <c r="D5908" t="str">
        <f>+VLOOKUP(C5908,Param!K:L,2,FALSE)</f>
        <v>PLURISEG, PROTECÇÃO DO PESSOAL E DAS INSTALAÇÕES, LDA</v>
      </c>
      <c r="E5908" t="s">
        <v>8104</v>
      </c>
      <c r="F5908" t="s">
        <v>33</v>
      </c>
      <c r="G5908" t="s">
        <v>29</v>
      </c>
      <c r="H5908" s="5">
        <v>296.27</v>
      </c>
      <c r="I5908" s="5">
        <v>296.2731</v>
      </c>
      <c r="J5908" s="5">
        <v>-3.1000000000176399E-3</v>
      </c>
      <c r="K5908" s="5">
        <v>296.27</v>
      </c>
      <c r="L5908" s="5">
        <v>0</v>
      </c>
      <c r="M5908" t="str">
        <f>IF(ISERROR(VLOOKUP(A5908,'[1]Ecart validé'!$A:$A,1,FALSE)),Z5908,"Ecart Validé")</f>
        <v>valid</v>
      </c>
      <c r="R5908" t="s">
        <v>30</v>
      </c>
      <c r="X5908"/>
      <c r="Y5908"/>
      <c r="Z5908" t="s">
        <v>31</v>
      </c>
    </row>
    <row r="5909" spans="1:26" x14ac:dyDescent="0.3">
      <c r="A5909" t="s">
        <v>8106</v>
      </c>
      <c r="B5909" t="s">
        <v>7587</v>
      </c>
      <c r="C5909">
        <v>215487</v>
      </c>
      <c r="D5909" t="str">
        <f>+VLOOKUP(C5909,Param!K:L,2,FALSE)</f>
        <v>PLURISEG, PROTECÇÃO DO PESSOAL E DAS INSTALAÇÕES, LDA</v>
      </c>
      <c r="E5909" t="s">
        <v>8104</v>
      </c>
      <c r="F5909" t="s">
        <v>35</v>
      </c>
      <c r="G5909" t="s">
        <v>29</v>
      </c>
      <c r="H5909" s="5">
        <v>22.23</v>
      </c>
      <c r="I5909" s="5">
        <v>22.225000000000001</v>
      </c>
      <c r="J5909" s="5">
        <v>4.999999999999E-3</v>
      </c>
      <c r="K5909" s="5">
        <v>22.23</v>
      </c>
      <c r="L5909" s="5">
        <v>0</v>
      </c>
      <c r="M5909" t="str">
        <f>IF(ISERROR(VLOOKUP(A5909,'[1]Ecart validé'!$A:$A,1,FALSE)),Z5909,"Ecart Validé")</f>
        <v>valid</v>
      </c>
      <c r="R5909" t="s">
        <v>30</v>
      </c>
      <c r="X5909"/>
      <c r="Y5909"/>
      <c r="Z5909" t="s">
        <v>31</v>
      </c>
    </row>
    <row r="5910" spans="1:26" x14ac:dyDescent="0.3">
      <c r="A5910" t="s">
        <v>8107</v>
      </c>
      <c r="B5910" t="s">
        <v>7587</v>
      </c>
      <c r="C5910">
        <v>215487</v>
      </c>
      <c r="D5910" t="str">
        <f>+VLOOKUP(C5910,Param!K:L,2,FALSE)</f>
        <v>PLURISEG, PROTECÇÃO DO PESSOAL E DAS INSTALAÇÕES, LDA</v>
      </c>
      <c r="E5910" t="s">
        <v>8104</v>
      </c>
      <c r="F5910" t="s">
        <v>37</v>
      </c>
      <c r="G5910" t="s">
        <v>29</v>
      </c>
      <c r="H5910" s="5">
        <v>599.37170000000003</v>
      </c>
      <c r="I5910" s="5">
        <v>599.37170000000003</v>
      </c>
      <c r="J5910" s="5">
        <v>0</v>
      </c>
      <c r="K5910" s="5">
        <v>599.37170000000003</v>
      </c>
      <c r="L5910" s="5">
        <v>0</v>
      </c>
      <c r="M5910" t="str">
        <f>IF(ISERROR(VLOOKUP(A5910,'[1]Ecart validé'!$A:$A,1,FALSE)),Z5910,"Ecart Validé")</f>
        <v>valid</v>
      </c>
      <c r="R5910" t="s">
        <v>30</v>
      </c>
      <c r="X5910"/>
      <c r="Y5910"/>
      <c r="Z5910" t="s">
        <v>31</v>
      </c>
    </row>
    <row r="5911" spans="1:26" x14ac:dyDescent="0.3">
      <c r="A5911" t="s">
        <v>8108</v>
      </c>
      <c r="B5911" t="s">
        <v>7587</v>
      </c>
      <c r="C5911">
        <v>216419</v>
      </c>
      <c r="D5911" t="str">
        <f>+VLOOKUP(C5911,Param!K:L,2,FALSE)</f>
        <v>KMED EUROPA - SERVIÇOS EXTERNOS DE SEGURANÇA, HIGIENE E SAÚDE NO TRABALHO, LDA</v>
      </c>
      <c r="E5911" t="s">
        <v>8109</v>
      </c>
      <c r="F5911" t="s">
        <v>33</v>
      </c>
      <c r="G5911" t="s">
        <v>29</v>
      </c>
      <c r="H5911" s="5">
        <v>19.73</v>
      </c>
      <c r="I5911" s="5">
        <v>19.728000000000002</v>
      </c>
      <c r="J5911" s="5">
        <v>1.9999999999988898E-3</v>
      </c>
      <c r="K5911" s="5">
        <v>19.73</v>
      </c>
      <c r="L5911" s="5">
        <v>0</v>
      </c>
      <c r="M5911" t="str">
        <f>IF(ISERROR(VLOOKUP(A5911,'[1]Ecart validé'!$A:$A,1,FALSE)),Z5911,"Ecart Validé")</f>
        <v>valid</v>
      </c>
      <c r="R5911" t="s">
        <v>30</v>
      </c>
      <c r="X5911"/>
      <c r="Y5911"/>
      <c r="Z5911" t="s">
        <v>31</v>
      </c>
    </row>
    <row r="5912" spans="1:26" x14ac:dyDescent="0.3">
      <c r="A5912" t="s">
        <v>8110</v>
      </c>
      <c r="B5912" t="s">
        <v>7587</v>
      </c>
      <c r="C5912">
        <v>216419</v>
      </c>
      <c r="D5912" t="str">
        <f>+VLOOKUP(C5912,Param!K:L,2,FALSE)</f>
        <v>KMED EUROPA - SERVIÇOS EXTERNOS DE SEGURANÇA, HIGIENE E SAÚDE NO TRABALHO, LDA</v>
      </c>
      <c r="E5912" t="s">
        <v>8109</v>
      </c>
      <c r="F5912" t="s">
        <v>35</v>
      </c>
      <c r="G5912" t="s">
        <v>29</v>
      </c>
      <c r="H5912" s="5">
        <v>671.21273099999996</v>
      </c>
      <c r="I5912" s="5">
        <v>671.21320000000003</v>
      </c>
      <c r="J5912" s="5">
        <v>-4.6900000006644399E-4</v>
      </c>
      <c r="K5912" s="5">
        <v>671.21273099999996</v>
      </c>
      <c r="L5912" s="5">
        <v>0</v>
      </c>
      <c r="M5912" t="str">
        <f>IF(ISERROR(VLOOKUP(A5912,'[1]Ecart validé'!$A:$A,1,FALSE)),Z5912,"Ecart Validé")</f>
        <v>valid</v>
      </c>
      <c r="R5912" t="s">
        <v>30</v>
      </c>
      <c r="X5912"/>
      <c r="Y5912"/>
      <c r="Z5912" t="s">
        <v>31</v>
      </c>
    </row>
    <row r="5913" spans="1:26" x14ac:dyDescent="0.3">
      <c r="A5913" t="s">
        <v>8111</v>
      </c>
      <c r="B5913" t="s">
        <v>7587</v>
      </c>
      <c r="C5913">
        <v>216419</v>
      </c>
      <c r="D5913" t="str">
        <f>+VLOOKUP(C5913,Param!K:L,2,FALSE)</f>
        <v>KMED EUROPA - SERVIÇOS EXTERNOS DE SEGURANÇA, HIGIENE E SAÚDE NO TRABALHO, LDA</v>
      </c>
      <c r="E5913" t="s">
        <v>8109</v>
      </c>
      <c r="F5913" t="s">
        <v>37</v>
      </c>
      <c r="G5913" t="s">
        <v>29</v>
      </c>
      <c r="H5913" s="5">
        <v>671.21</v>
      </c>
      <c r="I5913" s="5">
        <v>671.21320000000003</v>
      </c>
      <c r="J5913" s="5">
        <v>-3.19999999999254E-3</v>
      </c>
      <c r="K5913" s="5">
        <v>671.21</v>
      </c>
      <c r="L5913" s="5">
        <v>0</v>
      </c>
      <c r="M5913" t="str">
        <f>IF(ISERROR(VLOOKUP(A5913,'[1]Ecart validé'!$A:$A,1,FALSE)),Z5913,"Ecart Validé")</f>
        <v>valid</v>
      </c>
      <c r="R5913" t="s">
        <v>30</v>
      </c>
      <c r="X5913"/>
      <c r="Y5913"/>
      <c r="Z5913" t="s">
        <v>31</v>
      </c>
    </row>
    <row r="5914" spans="1:26" x14ac:dyDescent="0.3">
      <c r="A5914" t="s">
        <v>8112</v>
      </c>
      <c r="B5914" t="s">
        <v>7587</v>
      </c>
      <c r="C5914">
        <v>234262</v>
      </c>
      <c r="D5914" t="str">
        <f>+VLOOKUP(C5914,Param!K:L,2,FALSE)</f>
        <v>EUROFIRMS EMPRESA DE TRABALHO TEMPORARIO, LDA</v>
      </c>
      <c r="E5914" t="s">
        <v>8113</v>
      </c>
      <c r="F5914" t="s">
        <v>28</v>
      </c>
      <c r="G5914" t="s">
        <v>29</v>
      </c>
      <c r="H5914" s="5">
        <v>1937.07</v>
      </c>
      <c r="I5914" s="5">
        <v>1937.0697</v>
      </c>
      <c r="J5914" s="5">
        <v>2.9999999992469303E-4</v>
      </c>
      <c r="K5914" s="5">
        <v>1937.07</v>
      </c>
      <c r="L5914" s="5">
        <v>0</v>
      </c>
      <c r="M5914" t="str">
        <f>IF(ISERROR(VLOOKUP(A5914,'[1]Ecart validé'!$A:$A,1,FALSE)),Z5914,"Ecart Validé")</f>
        <v>valid</v>
      </c>
      <c r="R5914" t="s">
        <v>30</v>
      </c>
      <c r="X5914"/>
      <c r="Y5914"/>
      <c r="Z5914" t="s">
        <v>31</v>
      </c>
    </row>
    <row r="5915" spans="1:26" x14ac:dyDescent="0.3">
      <c r="A5915" t="s">
        <v>8114</v>
      </c>
      <c r="B5915" t="s">
        <v>7587</v>
      </c>
      <c r="C5915">
        <v>234262</v>
      </c>
      <c r="D5915" t="str">
        <f>+VLOOKUP(C5915,Param!K:L,2,FALSE)</f>
        <v>EUROFIRMS EMPRESA DE TRABALHO TEMPORARIO, LDA</v>
      </c>
      <c r="E5915" t="s">
        <v>8113</v>
      </c>
      <c r="F5915" t="s">
        <v>35</v>
      </c>
      <c r="G5915" t="s">
        <v>29</v>
      </c>
      <c r="H5915" s="5">
        <v>75.893871000000004</v>
      </c>
      <c r="I5915" s="5">
        <v>75.893900000000002</v>
      </c>
      <c r="J5915" s="5">
        <v>-2.8999999997836299E-5</v>
      </c>
      <c r="K5915" s="5">
        <v>75.893871000000004</v>
      </c>
      <c r="L5915" s="5">
        <v>0</v>
      </c>
      <c r="M5915" t="str">
        <f>IF(ISERROR(VLOOKUP(A5915,'[1]Ecart validé'!$A:$A,1,FALSE)),Z5915,"Ecart Validé")</f>
        <v>valid</v>
      </c>
      <c r="R5915" t="s">
        <v>30</v>
      </c>
      <c r="X5915"/>
      <c r="Y5915"/>
      <c r="Z5915" t="s">
        <v>31</v>
      </c>
    </row>
    <row r="5916" spans="1:26" x14ac:dyDescent="0.3">
      <c r="A5916" t="s">
        <v>8115</v>
      </c>
      <c r="B5916" t="s">
        <v>7587</v>
      </c>
      <c r="C5916">
        <v>234262</v>
      </c>
      <c r="D5916" t="str">
        <f>+VLOOKUP(C5916,Param!K:L,2,FALSE)</f>
        <v>EUROFIRMS EMPRESA DE TRABALHO TEMPORARIO, LDA</v>
      </c>
      <c r="E5916" t="s">
        <v>8113</v>
      </c>
      <c r="F5916" t="s">
        <v>37</v>
      </c>
      <c r="G5916" t="s">
        <v>29</v>
      </c>
      <c r="H5916" s="5">
        <v>90.337800000000001</v>
      </c>
      <c r="I5916" s="5">
        <v>90.337800000000001</v>
      </c>
      <c r="J5916" s="5">
        <v>0</v>
      </c>
      <c r="K5916" s="5">
        <v>90.337800000000001</v>
      </c>
      <c r="L5916" s="5">
        <v>0</v>
      </c>
      <c r="M5916" t="str">
        <f>IF(ISERROR(VLOOKUP(A5916,'[1]Ecart validé'!$A:$A,1,FALSE)),Z5916,"Ecart Validé")</f>
        <v>valid</v>
      </c>
      <c r="R5916" t="s">
        <v>30</v>
      </c>
      <c r="X5916"/>
      <c r="Y5916"/>
      <c r="Z5916" t="s">
        <v>31</v>
      </c>
    </row>
    <row r="5917" spans="1:26" x14ac:dyDescent="0.3">
      <c r="A5917" t="s">
        <v>8116</v>
      </c>
      <c r="B5917" t="s">
        <v>7587</v>
      </c>
      <c r="C5917">
        <v>237740</v>
      </c>
      <c r="D5917" t="str">
        <f>+VLOOKUP(C5917,Param!K:L,2,FALSE)</f>
        <v>PROSEGUR LOGISTICA E TRATAMENTO DE VALORES PORTUGAL, UNIPESSOAL,LDA</v>
      </c>
      <c r="E5917" t="s">
        <v>8117</v>
      </c>
      <c r="F5917" t="s">
        <v>28</v>
      </c>
      <c r="G5917" t="s">
        <v>29</v>
      </c>
      <c r="H5917" s="5">
        <v>36.369999999999997</v>
      </c>
      <c r="I5917" s="5">
        <v>36.369900000000001</v>
      </c>
      <c r="J5917" s="5">
        <v>9.9999999996214201E-5</v>
      </c>
      <c r="K5917" s="5">
        <v>36.369999999999997</v>
      </c>
      <c r="L5917" s="5">
        <v>0</v>
      </c>
      <c r="M5917" t="str">
        <f>IF(ISERROR(VLOOKUP(A5917,'[1]Ecart validé'!$A:$A,1,FALSE)),Z5917,"Ecart Validé")</f>
        <v>valid</v>
      </c>
      <c r="R5917" t="s">
        <v>30</v>
      </c>
      <c r="X5917"/>
      <c r="Y5917"/>
      <c r="Z5917" t="s">
        <v>31</v>
      </c>
    </row>
    <row r="5918" spans="1:26" x14ac:dyDescent="0.3">
      <c r="A5918" t="s">
        <v>8118</v>
      </c>
      <c r="B5918" t="s">
        <v>7587</v>
      </c>
      <c r="C5918">
        <v>237740</v>
      </c>
      <c r="D5918" t="str">
        <f>+VLOOKUP(C5918,Param!K:L,2,FALSE)</f>
        <v>PROSEGUR LOGISTICA E TRATAMENTO DE VALORES PORTUGAL, UNIPESSOAL,LDA</v>
      </c>
      <c r="E5918" t="s">
        <v>8117</v>
      </c>
      <c r="F5918" t="s">
        <v>33</v>
      </c>
      <c r="G5918" t="s">
        <v>29</v>
      </c>
      <c r="H5918" s="5">
        <v>5.03</v>
      </c>
      <c r="I5918" s="5">
        <v>5.0288000000000004</v>
      </c>
      <c r="J5918" s="5">
        <v>1.19999999999986E-3</v>
      </c>
      <c r="K5918" s="5">
        <v>5.03</v>
      </c>
      <c r="L5918" s="5">
        <v>0</v>
      </c>
      <c r="M5918" t="str">
        <f>IF(ISERROR(VLOOKUP(A5918,'[1]Ecart validé'!$A:$A,1,FALSE)),Z5918,"Ecart Validé")</f>
        <v>valid</v>
      </c>
      <c r="R5918" t="s">
        <v>30</v>
      </c>
      <c r="X5918"/>
      <c r="Y5918"/>
      <c r="Z5918" t="s">
        <v>31</v>
      </c>
    </row>
    <row r="5919" spans="1:26" x14ac:dyDescent="0.3">
      <c r="A5919" t="s">
        <v>8119</v>
      </c>
      <c r="B5919" t="s">
        <v>7587</v>
      </c>
      <c r="C5919">
        <v>237740</v>
      </c>
      <c r="D5919" t="str">
        <f>+VLOOKUP(C5919,Param!K:L,2,FALSE)</f>
        <v>PROSEGUR LOGISTICA E TRATAMENTO DE VALORES PORTUGAL, UNIPESSOAL,LDA</v>
      </c>
      <c r="E5919" t="s">
        <v>8117</v>
      </c>
      <c r="F5919" t="s">
        <v>35</v>
      </c>
      <c r="G5919" t="s">
        <v>29</v>
      </c>
      <c r="H5919" s="5">
        <v>19.55</v>
      </c>
      <c r="I5919" s="5">
        <v>19.548300000000001</v>
      </c>
      <c r="J5919" s="5">
        <v>1.6999999999995901E-3</v>
      </c>
      <c r="K5919" s="5">
        <v>19.55</v>
      </c>
      <c r="L5919" s="5">
        <v>0</v>
      </c>
      <c r="M5919" t="str">
        <f>IF(ISERROR(VLOOKUP(A5919,'[1]Ecart validé'!$A:$A,1,FALSE)),Z5919,"Ecart Validé")</f>
        <v>valid</v>
      </c>
      <c r="R5919" t="s">
        <v>30</v>
      </c>
      <c r="X5919"/>
      <c r="Y5919"/>
      <c r="Z5919" t="s">
        <v>31</v>
      </c>
    </row>
    <row r="5920" spans="1:26" x14ac:dyDescent="0.3">
      <c r="A5920" t="s">
        <v>8120</v>
      </c>
      <c r="B5920" t="s">
        <v>7587</v>
      </c>
      <c r="C5920">
        <v>237740</v>
      </c>
      <c r="D5920" t="str">
        <f>+VLOOKUP(C5920,Param!K:L,2,FALSE)</f>
        <v>PROSEGUR LOGISTICA E TRATAMENTO DE VALORES PORTUGAL, UNIPESSOAL,LDA</v>
      </c>
      <c r="E5920" t="s">
        <v>8117</v>
      </c>
      <c r="F5920" t="s">
        <v>37</v>
      </c>
      <c r="G5920" t="s">
        <v>29</v>
      </c>
      <c r="H5920" s="5">
        <v>24.051300000000001</v>
      </c>
      <c r="I5920" s="5">
        <v>24.051300000000001</v>
      </c>
      <c r="J5920" s="5">
        <v>0</v>
      </c>
      <c r="K5920" s="5">
        <v>24.051300000000001</v>
      </c>
      <c r="L5920" s="5">
        <v>0</v>
      </c>
      <c r="M5920" t="str">
        <f>IF(ISERROR(VLOOKUP(A5920,'[1]Ecart validé'!$A:$A,1,FALSE)),Z5920,"Ecart Validé")</f>
        <v>valid</v>
      </c>
      <c r="R5920" t="s">
        <v>30</v>
      </c>
      <c r="X5920"/>
      <c r="Y5920"/>
      <c r="Z5920" t="s">
        <v>31</v>
      </c>
    </row>
    <row r="5921" spans="1:26" x14ac:dyDescent="0.3">
      <c r="A5921" t="s">
        <v>8121</v>
      </c>
      <c r="B5921" t="s">
        <v>7587</v>
      </c>
      <c r="C5921">
        <v>245078</v>
      </c>
      <c r="D5921" t="str">
        <f>+VLOOKUP(C5921,Param!K:L,2,FALSE)</f>
        <v>PROGES</v>
      </c>
      <c r="E5921" t="s">
        <v>8122</v>
      </c>
      <c r="F5921" t="s">
        <v>28</v>
      </c>
      <c r="G5921" t="s">
        <v>29</v>
      </c>
      <c r="H5921" s="5">
        <v>4</v>
      </c>
      <c r="I5921" s="5">
        <v>3.9969999999999999</v>
      </c>
      <c r="J5921" s="5">
        <v>3.0000000000001098E-3</v>
      </c>
      <c r="K5921" s="5">
        <v>4</v>
      </c>
      <c r="L5921" s="5">
        <v>0</v>
      </c>
      <c r="M5921" t="str">
        <f>IF(ISERROR(VLOOKUP(A5921,'[1]Ecart validé'!$A:$A,1,FALSE)),Z5921,"Ecart Validé")</f>
        <v>valid</v>
      </c>
      <c r="R5921" t="s">
        <v>30</v>
      </c>
      <c r="X5921"/>
      <c r="Y5921"/>
      <c r="Z5921" t="s">
        <v>31</v>
      </c>
    </row>
    <row r="5922" spans="1:26" x14ac:dyDescent="0.3">
      <c r="A5922" t="s">
        <v>8123</v>
      </c>
      <c r="B5922" t="s">
        <v>7587</v>
      </c>
      <c r="C5922">
        <v>254764</v>
      </c>
      <c r="D5922" t="str">
        <f>+VLOOKUP(C5922,Param!K:L,2,FALSE)</f>
        <v>ARTISANDUS UNIPESSOAL, LDA</v>
      </c>
      <c r="E5922" t="s">
        <v>8124</v>
      </c>
      <c r="F5922" t="s">
        <v>28</v>
      </c>
      <c r="G5922" t="s">
        <v>29</v>
      </c>
      <c r="H5922" s="5">
        <v>122.49</v>
      </c>
      <c r="I5922" s="5">
        <v>122.4867</v>
      </c>
      <c r="J5922" s="5">
        <v>3.2999999999958601E-3</v>
      </c>
      <c r="K5922" s="5">
        <v>122.49</v>
      </c>
      <c r="L5922" s="5">
        <v>0</v>
      </c>
      <c r="M5922" t="str">
        <f>IF(ISERROR(VLOOKUP(A5922,'[1]Ecart validé'!$A:$A,1,FALSE)),Z5922,"Ecart Validé")</f>
        <v>valid</v>
      </c>
      <c r="R5922" t="s">
        <v>30</v>
      </c>
      <c r="X5922"/>
      <c r="Y5922"/>
      <c r="Z5922" t="s">
        <v>31</v>
      </c>
    </row>
    <row r="5923" spans="1:26" x14ac:dyDescent="0.3">
      <c r="A5923" t="s">
        <v>8125</v>
      </c>
      <c r="B5923" t="s">
        <v>7587</v>
      </c>
      <c r="C5923">
        <v>254764</v>
      </c>
      <c r="D5923" t="str">
        <f>+VLOOKUP(C5923,Param!K:L,2,FALSE)</f>
        <v>ARTISANDUS UNIPESSOAL, LDA</v>
      </c>
      <c r="E5923" t="s">
        <v>8124</v>
      </c>
      <c r="F5923" t="s">
        <v>35</v>
      </c>
      <c r="G5923" t="s">
        <v>29</v>
      </c>
      <c r="H5923" s="5">
        <v>8.0773840000000003</v>
      </c>
      <c r="I5923" s="5">
        <v>8.0774000000000008</v>
      </c>
      <c r="J5923" s="5">
        <v>-1.6000000000459999E-5</v>
      </c>
      <c r="K5923" s="5">
        <v>8.0773840000000003</v>
      </c>
      <c r="L5923" s="5">
        <v>0</v>
      </c>
      <c r="M5923" t="str">
        <f>IF(ISERROR(VLOOKUP(A5923,'[1]Ecart validé'!$A:$A,1,FALSE)),Z5923,"Ecart Validé")</f>
        <v>valid</v>
      </c>
      <c r="R5923" t="s">
        <v>30</v>
      </c>
      <c r="X5923"/>
      <c r="Y5923"/>
      <c r="Z5923" t="s">
        <v>31</v>
      </c>
    </row>
    <row r="5924" spans="1:26" x14ac:dyDescent="0.3">
      <c r="A5924" t="s">
        <v>8126</v>
      </c>
      <c r="B5924" t="s">
        <v>7587</v>
      </c>
      <c r="C5924">
        <v>254764</v>
      </c>
      <c r="D5924" t="str">
        <f>+VLOOKUP(C5924,Param!K:L,2,FALSE)</f>
        <v>ARTISANDUS UNIPESSOAL, LDA</v>
      </c>
      <c r="E5924" t="s">
        <v>8124</v>
      </c>
      <c r="F5924" t="s">
        <v>37</v>
      </c>
      <c r="G5924" t="s">
        <v>29</v>
      </c>
      <c r="H5924" s="5">
        <v>1.8186</v>
      </c>
      <c r="I5924" s="5">
        <v>1.8186</v>
      </c>
      <c r="J5924" s="5">
        <v>0</v>
      </c>
      <c r="K5924" s="5">
        <v>1.8186</v>
      </c>
      <c r="L5924" s="5">
        <v>0</v>
      </c>
      <c r="M5924" t="str">
        <f>IF(ISERROR(VLOOKUP(A5924,'[1]Ecart validé'!$A:$A,1,FALSE)),Z5924,"Ecart Validé")</f>
        <v>valid</v>
      </c>
      <c r="R5924" t="s">
        <v>30</v>
      </c>
      <c r="X5924"/>
      <c r="Y5924"/>
      <c r="Z5924" t="s">
        <v>31</v>
      </c>
    </row>
    <row r="5925" spans="1:26" x14ac:dyDescent="0.3">
      <c r="A5925" t="s">
        <v>8127</v>
      </c>
      <c r="B5925" t="s">
        <v>7587</v>
      </c>
      <c r="C5925">
        <v>256140</v>
      </c>
      <c r="D5925" t="str">
        <f>+VLOOKUP(C5925,Param!K:L,2,FALSE)</f>
        <v>EVOCA IBERIA S.L.</v>
      </c>
      <c r="E5925" t="s">
        <v>8128</v>
      </c>
      <c r="F5925" t="s">
        <v>28</v>
      </c>
      <c r="G5925" t="s">
        <v>29</v>
      </c>
      <c r="H5925" s="5">
        <v>292.45999999999998</v>
      </c>
      <c r="I5925" s="5">
        <v>292.46170000000001</v>
      </c>
      <c r="J5925" s="5">
        <v>-1.7000000000280101E-3</v>
      </c>
      <c r="K5925" s="5">
        <v>292.45999999999998</v>
      </c>
      <c r="L5925" s="5">
        <v>0</v>
      </c>
      <c r="M5925" t="str">
        <f>IF(ISERROR(VLOOKUP(A5925,'[1]Ecart validé'!$A:$A,1,FALSE)),Z5925,"Ecart Validé")</f>
        <v>valid</v>
      </c>
      <c r="R5925" t="s">
        <v>30</v>
      </c>
      <c r="X5925"/>
      <c r="Y5925"/>
      <c r="Z5925" t="s">
        <v>31</v>
      </c>
    </row>
    <row r="5926" spans="1:26" x14ac:dyDescent="0.3">
      <c r="A5926" t="s">
        <v>8129</v>
      </c>
      <c r="B5926" t="s">
        <v>7587</v>
      </c>
      <c r="C5926">
        <v>256140</v>
      </c>
      <c r="D5926" t="str">
        <f>+VLOOKUP(C5926,Param!K:L,2,FALSE)</f>
        <v>EVOCA IBERIA S.L.</v>
      </c>
      <c r="E5926" t="s">
        <v>8128</v>
      </c>
      <c r="F5926" t="s">
        <v>33</v>
      </c>
      <c r="G5926" t="s">
        <v>29</v>
      </c>
      <c r="H5926" s="5">
        <v>9.75</v>
      </c>
      <c r="I5926" s="5">
        <v>9.7486999999999995</v>
      </c>
      <c r="J5926" s="5">
        <v>1.3000000000005199E-3</v>
      </c>
      <c r="K5926" s="5">
        <v>9.75</v>
      </c>
      <c r="L5926" s="5">
        <v>0</v>
      </c>
      <c r="M5926" t="str">
        <f>IF(ISERROR(VLOOKUP(A5926,'[1]Ecart validé'!$A:$A,1,FALSE)),Z5926,"Ecart Validé")</f>
        <v>valid</v>
      </c>
      <c r="R5926" t="s">
        <v>30</v>
      </c>
      <c r="X5926"/>
      <c r="Y5926"/>
      <c r="Z5926" t="s">
        <v>31</v>
      </c>
    </row>
    <row r="5927" spans="1:26" x14ac:dyDescent="0.3">
      <c r="A5927" t="s">
        <v>8130</v>
      </c>
      <c r="B5927" t="s">
        <v>7587</v>
      </c>
      <c r="C5927">
        <v>256140</v>
      </c>
      <c r="D5927" t="str">
        <f>+VLOOKUP(C5927,Param!K:L,2,FALSE)</f>
        <v>EVOCA IBERIA S.L.</v>
      </c>
      <c r="E5927" t="s">
        <v>8128</v>
      </c>
      <c r="F5927" t="s">
        <v>35</v>
      </c>
      <c r="G5927" t="s">
        <v>29</v>
      </c>
      <c r="H5927" s="5">
        <v>-7.4353499999999997</v>
      </c>
      <c r="I5927" s="5">
        <v>-7.4352999999999998</v>
      </c>
      <c r="J5927" s="5">
        <v>-4.9999999999883403E-5</v>
      </c>
      <c r="K5927" s="5">
        <v>-7.4353499999999997</v>
      </c>
      <c r="L5927" s="5">
        <v>0</v>
      </c>
      <c r="M5927" t="str">
        <f>IF(ISERROR(VLOOKUP(A5927,'[1]Ecart validé'!$A:$A,1,FALSE)),Z5927,"Ecart Validé")</f>
        <v>valid</v>
      </c>
      <c r="R5927" t="s">
        <v>30</v>
      </c>
      <c r="X5927"/>
      <c r="Y5927"/>
      <c r="Z5927" t="s">
        <v>31</v>
      </c>
    </row>
    <row r="5928" spans="1:26" x14ac:dyDescent="0.3">
      <c r="A5928" t="s">
        <v>8131</v>
      </c>
      <c r="B5928" t="s">
        <v>7587</v>
      </c>
      <c r="C5928">
        <v>256140</v>
      </c>
      <c r="D5928" t="str">
        <f>+VLOOKUP(C5928,Param!K:L,2,FALSE)</f>
        <v>EVOCA IBERIA S.L.</v>
      </c>
      <c r="E5928" t="s">
        <v>8128</v>
      </c>
      <c r="F5928" t="s">
        <v>37</v>
      </c>
      <c r="G5928" t="s">
        <v>29</v>
      </c>
      <c r="H5928" s="5">
        <v>-1.95</v>
      </c>
      <c r="I5928" s="5">
        <v>-1.9537</v>
      </c>
      <c r="J5928" s="5">
        <v>3.7000000000000301E-3</v>
      </c>
      <c r="K5928" s="5">
        <v>-1.95</v>
      </c>
      <c r="L5928" s="5">
        <v>0</v>
      </c>
      <c r="M5928" t="str">
        <f>IF(ISERROR(VLOOKUP(A5928,'[1]Ecart validé'!$A:$A,1,FALSE)),Z5928,"Ecart Validé")</f>
        <v>valid</v>
      </c>
      <c r="R5928" t="s">
        <v>30</v>
      </c>
      <c r="X5928"/>
      <c r="Y5928"/>
      <c r="Z5928" t="s">
        <v>31</v>
      </c>
    </row>
    <row r="5929" spans="1:26" x14ac:dyDescent="0.3">
      <c r="A5929" t="s">
        <v>8132</v>
      </c>
      <c r="B5929" t="s">
        <v>7587</v>
      </c>
      <c r="C5929">
        <v>261058</v>
      </c>
      <c r="D5929" t="str">
        <f>+VLOOKUP(C5929,Param!K:L,2,FALSE)</f>
        <v>ASSA ABLOY ENTRANCE SYSTEMS PORTUGAL, S.A.</v>
      </c>
      <c r="E5929" t="s">
        <v>8133</v>
      </c>
      <c r="F5929" t="s">
        <v>28</v>
      </c>
      <c r="G5929" t="s">
        <v>29</v>
      </c>
      <c r="H5929" s="5">
        <v>11.15</v>
      </c>
      <c r="I5929" s="5">
        <v>11.1533</v>
      </c>
      <c r="J5929" s="5">
        <v>-3.2999999999994102E-3</v>
      </c>
      <c r="K5929" s="5">
        <v>11.15</v>
      </c>
      <c r="L5929" s="5">
        <v>0</v>
      </c>
      <c r="M5929" t="str">
        <f>IF(ISERROR(VLOOKUP(A5929,'[1]Ecart validé'!$A:$A,1,FALSE)),Z5929,"Ecart Validé")</f>
        <v>valid</v>
      </c>
      <c r="R5929" t="s">
        <v>30</v>
      </c>
      <c r="X5929"/>
      <c r="Y5929"/>
      <c r="Z5929" t="s">
        <v>31</v>
      </c>
    </row>
    <row r="5930" spans="1:26" x14ac:dyDescent="0.3">
      <c r="A5930" t="s">
        <v>8134</v>
      </c>
      <c r="B5930" t="s">
        <v>7587</v>
      </c>
      <c r="C5930">
        <v>261058</v>
      </c>
      <c r="D5930" t="str">
        <f>+VLOOKUP(C5930,Param!K:L,2,FALSE)</f>
        <v>ASSA ABLOY ENTRANCE SYSTEMS PORTUGAL, S.A.</v>
      </c>
      <c r="E5930" t="s">
        <v>8133</v>
      </c>
      <c r="F5930" t="s">
        <v>33</v>
      </c>
      <c r="G5930" t="s">
        <v>29</v>
      </c>
      <c r="H5930" s="5">
        <v>10.51</v>
      </c>
      <c r="I5930" s="5">
        <v>10.508699999999999</v>
      </c>
      <c r="J5930" s="5">
        <v>1.3000000000005199E-3</v>
      </c>
      <c r="K5930" s="5">
        <v>10.51</v>
      </c>
      <c r="L5930" s="5">
        <v>0</v>
      </c>
      <c r="M5930" t="str">
        <f>IF(ISERROR(VLOOKUP(A5930,'[1]Ecart validé'!$A:$A,1,FALSE)),Z5930,"Ecart Validé")</f>
        <v>valid</v>
      </c>
      <c r="R5930" t="s">
        <v>30</v>
      </c>
      <c r="X5930"/>
      <c r="Y5930"/>
      <c r="Z5930" t="s">
        <v>31</v>
      </c>
    </row>
    <row r="5931" spans="1:26" x14ac:dyDescent="0.3">
      <c r="A5931" t="s">
        <v>8135</v>
      </c>
      <c r="B5931" t="s">
        <v>7587</v>
      </c>
      <c r="C5931">
        <v>261058</v>
      </c>
      <c r="D5931" t="str">
        <f>+VLOOKUP(C5931,Param!K:L,2,FALSE)</f>
        <v>ASSA ABLOY ENTRANCE SYSTEMS PORTUGAL, S.A.</v>
      </c>
      <c r="E5931" t="s">
        <v>8133</v>
      </c>
      <c r="F5931" t="s">
        <v>35</v>
      </c>
      <c r="G5931" t="s">
        <v>29</v>
      </c>
      <c r="H5931" s="5">
        <v>20.436215000000001</v>
      </c>
      <c r="I5931" s="5">
        <v>20.4404</v>
      </c>
      <c r="J5931" s="5">
        <v>-4.1849999999996603E-3</v>
      </c>
      <c r="K5931" s="5">
        <v>20.436215000000001</v>
      </c>
      <c r="L5931" s="5">
        <v>0</v>
      </c>
      <c r="M5931" t="str">
        <f>IF(ISERROR(VLOOKUP(A5931,'[1]Ecart validé'!$A:$A,1,FALSE)),Z5931,"Ecart Validé")</f>
        <v>valid</v>
      </c>
      <c r="R5931" t="s">
        <v>30</v>
      </c>
      <c r="X5931"/>
      <c r="Y5931"/>
      <c r="Z5931" t="s">
        <v>31</v>
      </c>
    </row>
    <row r="5932" spans="1:26" x14ac:dyDescent="0.3">
      <c r="A5932" t="s">
        <v>8136</v>
      </c>
      <c r="B5932" t="s">
        <v>7587</v>
      </c>
      <c r="C5932">
        <v>261058</v>
      </c>
      <c r="D5932" t="str">
        <f>+VLOOKUP(C5932,Param!K:L,2,FALSE)</f>
        <v>ASSA ABLOY ENTRANCE SYSTEMS PORTUGAL, S.A.</v>
      </c>
      <c r="E5932" t="s">
        <v>8133</v>
      </c>
      <c r="F5932" t="s">
        <v>37</v>
      </c>
      <c r="G5932" t="s">
        <v>29</v>
      </c>
      <c r="H5932" s="5">
        <v>77.284400000000005</v>
      </c>
      <c r="I5932" s="5">
        <v>77.284400000000005</v>
      </c>
      <c r="J5932" s="5">
        <v>0</v>
      </c>
      <c r="K5932" s="5">
        <v>77.284400000000005</v>
      </c>
      <c r="L5932" s="5">
        <v>0</v>
      </c>
      <c r="M5932" t="str">
        <f>IF(ISERROR(VLOOKUP(A5932,'[1]Ecart validé'!$A:$A,1,FALSE)),Z5932,"Ecart Validé")</f>
        <v>valid</v>
      </c>
      <c r="R5932" t="s">
        <v>30</v>
      </c>
      <c r="X5932"/>
      <c r="Y5932"/>
      <c r="Z5932" t="s">
        <v>31</v>
      </c>
    </row>
    <row r="5933" spans="1:26" x14ac:dyDescent="0.3">
      <c r="A5933" t="s">
        <v>8137</v>
      </c>
      <c r="B5933" t="s">
        <v>7587</v>
      </c>
      <c r="C5933">
        <v>262053</v>
      </c>
      <c r="D5933" t="str">
        <f>+VLOOKUP(C5933,Param!K:L,2,FALSE)</f>
        <v>VOLKSWAGEN RENTING UNIPESSOAL, LDA</v>
      </c>
      <c r="E5933" t="s">
        <v>8138</v>
      </c>
      <c r="F5933" t="s">
        <v>51</v>
      </c>
      <c r="G5933" t="s">
        <v>29</v>
      </c>
      <c r="H5933" s="5">
        <v>4620</v>
      </c>
      <c r="I5933" s="5">
        <v>4620</v>
      </c>
      <c r="J5933" s="5">
        <v>0</v>
      </c>
      <c r="K5933" s="5">
        <v>4620</v>
      </c>
      <c r="L5933" s="5">
        <v>0</v>
      </c>
      <c r="M5933" t="str">
        <f>IF(ISERROR(VLOOKUP(A5933,'[1]Ecart validé'!$A:$A,1,FALSE)),Z5933,"Ecart Validé")</f>
        <v>valid</v>
      </c>
      <c r="R5933" t="s">
        <v>30</v>
      </c>
      <c r="X5933"/>
      <c r="Y5933"/>
      <c r="Z5933" t="s">
        <v>31</v>
      </c>
    </row>
    <row r="5934" spans="1:26" x14ac:dyDescent="0.3">
      <c r="A5934" t="s">
        <v>8139</v>
      </c>
      <c r="B5934" t="s">
        <v>7587</v>
      </c>
      <c r="C5934">
        <v>274989</v>
      </c>
      <c r="D5934" t="str">
        <f>+VLOOKUP(C5934,Param!K:L,2,FALSE)</f>
        <v>FRUSTOCK FOOD SERVICE, S.A. (distribuidor DANONE)</v>
      </c>
      <c r="E5934" t="s">
        <v>8140</v>
      </c>
      <c r="F5934" t="s">
        <v>28</v>
      </c>
      <c r="G5934" t="s">
        <v>29</v>
      </c>
      <c r="H5934" s="5">
        <v>1363.36</v>
      </c>
      <c r="I5934" s="5">
        <v>1363.3649</v>
      </c>
      <c r="J5934" s="5">
        <v>-4.8999999999068599E-3</v>
      </c>
      <c r="K5934" s="5">
        <v>1363.36</v>
      </c>
      <c r="L5934" s="5">
        <v>0</v>
      </c>
      <c r="M5934" t="str">
        <f>IF(ISERROR(VLOOKUP(A5934,'[1]Ecart validé'!$A:$A,1,FALSE)),Z5934,"Ecart Validé")</f>
        <v>valid</v>
      </c>
      <c r="R5934" t="s">
        <v>30</v>
      </c>
      <c r="X5934"/>
      <c r="Y5934"/>
      <c r="Z5934" t="s">
        <v>31</v>
      </c>
    </row>
    <row r="5935" spans="1:26" x14ac:dyDescent="0.3">
      <c r="A5935" t="s">
        <v>8141</v>
      </c>
      <c r="B5935" t="s">
        <v>7587</v>
      </c>
      <c r="C5935">
        <v>274989</v>
      </c>
      <c r="D5935" t="str">
        <f>+VLOOKUP(C5935,Param!K:L,2,FALSE)</f>
        <v>FRUSTOCK FOOD SERVICE, S.A. (distribuidor DANONE)</v>
      </c>
      <c r="E5935" t="s">
        <v>8140</v>
      </c>
      <c r="F5935" t="s">
        <v>33</v>
      </c>
      <c r="G5935" t="s">
        <v>29</v>
      </c>
      <c r="H5935" s="5">
        <v>134.4</v>
      </c>
      <c r="I5935" s="5">
        <v>134.39359999999999</v>
      </c>
      <c r="J5935" s="5">
        <v>6.4000000000134999E-3</v>
      </c>
      <c r="K5935" s="5">
        <v>134.4</v>
      </c>
      <c r="L5935" s="5">
        <v>0</v>
      </c>
      <c r="M5935" t="str">
        <f>IF(ISERROR(VLOOKUP(A5935,'[1]Ecart validé'!$A:$A,1,FALSE)),Z5935,"Ecart Validé")</f>
        <v>valid</v>
      </c>
      <c r="R5935" t="s">
        <v>30</v>
      </c>
      <c r="X5935"/>
      <c r="Y5935"/>
      <c r="Z5935" t="s">
        <v>31</v>
      </c>
    </row>
    <row r="5936" spans="1:26" x14ac:dyDescent="0.3">
      <c r="A5936" t="s">
        <v>8142</v>
      </c>
      <c r="B5936" t="s">
        <v>7587</v>
      </c>
      <c r="C5936">
        <v>274989</v>
      </c>
      <c r="D5936" t="str">
        <f>+VLOOKUP(C5936,Param!K:L,2,FALSE)</f>
        <v>FRUSTOCK FOOD SERVICE, S.A. (distribuidor DANONE)</v>
      </c>
      <c r="E5936" t="s">
        <v>8140</v>
      </c>
      <c r="F5936" t="s">
        <v>35</v>
      </c>
      <c r="G5936" t="s">
        <v>29</v>
      </c>
      <c r="H5936" s="5">
        <v>1010.90715</v>
      </c>
      <c r="I5936" s="5">
        <v>1010.9068</v>
      </c>
      <c r="J5936" s="5">
        <v>3.50000000025829E-4</v>
      </c>
      <c r="K5936" s="5">
        <v>1010.90715</v>
      </c>
      <c r="L5936" s="5">
        <v>0</v>
      </c>
      <c r="M5936" t="str">
        <f>IF(ISERROR(VLOOKUP(A5936,'[1]Ecart validé'!$A:$A,1,FALSE)),Z5936,"Ecart Validé")</f>
        <v>valid</v>
      </c>
      <c r="R5936" t="s">
        <v>30</v>
      </c>
      <c r="X5936"/>
      <c r="Y5936"/>
      <c r="Z5936" t="s">
        <v>31</v>
      </c>
    </row>
    <row r="5937" spans="1:26" x14ac:dyDescent="0.3">
      <c r="A5937" t="s">
        <v>8143</v>
      </c>
      <c r="B5937" t="s">
        <v>7587</v>
      </c>
      <c r="C5937">
        <v>274989</v>
      </c>
      <c r="D5937" t="str">
        <f>+VLOOKUP(C5937,Param!K:L,2,FALSE)</f>
        <v>FRUSTOCK FOOD SERVICE, S.A. (distribuidor DANONE)</v>
      </c>
      <c r="E5937" t="s">
        <v>8140</v>
      </c>
      <c r="F5937" t="s">
        <v>37</v>
      </c>
      <c r="G5937" t="s">
        <v>29</v>
      </c>
      <c r="H5937" s="5">
        <v>319.39</v>
      </c>
      <c r="I5937" s="5">
        <v>319.39089999999999</v>
      </c>
      <c r="J5937" s="5">
        <v>-9.0000000000145497E-4</v>
      </c>
      <c r="K5937" s="5">
        <v>319.39</v>
      </c>
      <c r="L5937" s="5">
        <v>0</v>
      </c>
      <c r="M5937" t="str">
        <f>IF(ISERROR(VLOOKUP(A5937,'[1]Ecart validé'!$A:$A,1,FALSE)),Z5937,"Ecart Validé")</f>
        <v>valid</v>
      </c>
      <c r="R5937" t="s">
        <v>30</v>
      </c>
      <c r="X5937"/>
      <c r="Y5937"/>
      <c r="Z5937" t="s">
        <v>31</v>
      </c>
    </row>
    <row r="5938" spans="1:26" x14ac:dyDescent="0.3">
      <c r="A5938" t="s">
        <v>8144</v>
      </c>
      <c r="B5938" t="s">
        <v>7587</v>
      </c>
      <c r="C5938">
        <v>277146</v>
      </c>
      <c r="D5938" t="str">
        <f>+VLOOKUP(C5938,Param!K:L,2,FALSE)</f>
        <v>SANTIAGO &amp; SANTIAGO, S.A.</v>
      </c>
      <c r="E5938" t="s">
        <v>8145</v>
      </c>
      <c r="F5938" t="s">
        <v>28</v>
      </c>
      <c r="G5938" t="s">
        <v>29</v>
      </c>
      <c r="H5938" s="5">
        <v>384.71</v>
      </c>
      <c r="I5938" s="5">
        <v>384.714</v>
      </c>
      <c r="J5938" s="5">
        <v>-4.0000000000190898E-3</v>
      </c>
      <c r="K5938" s="5">
        <v>384.71</v>
      </c>
      <c r="L5938" s="5">
        <v>0</v>
      </c>
      <c r="M5938" t="str">
        <f>IF(ISERROR(VLOOKUP(A5938,'[1]Ecart validé'!$A:$A,1,FALSE)),Z5938,"Ecart Validé")</f>
        <v>valid</v>
      </c>
      <c r="R5938" t="s">
        <v>30</v>
      </c>
      <c r="X5938"/>
      <c r="Y5938"/>
      <c r="Z5938" t="s">
        <v>31</v>
      </c>
    </row>
    <row r="5939" spans="1:26" x14ac:dyDescent="0.3">
      <c r="A5939" t="s">
        <v>8146</v>
      </c>
      <c r="B5939" t="s">
        <v>7587</v>
      </c>
      <c r="C5939">
        <v>277146</v>
      </c>
      <c r="D5939" t="str">
        <f>+VLOOKUP(C5939,Param!K:L,2,FALSE)</f>
        <v>SANTIAGO &amp; SANTIAGO, S.A.</v>
      </c>
      <c r="E5939" t="s">
        <v>8145</v>
      </c>
      <c r="F5939" t="s">
        <v>35</v>
      </c>
      <c r="G5939" t="s">
        <v>29</v>
      </c>
      <c r="H5939" s="5">
        <v>65.354399999999998</v>
      </c>
      <c r="I5939" s="5">
        <v>65.354399999999998</v>
      </c>
      <c r="J5939" s="5">
        <v>0</v>
      </c>
      <c r="K5939" s="5">
        <v>65.354399999999998</v>
      </c>
      <c r="L5939" s="5">
        <v>0</v>
      </c>
      <c r="M5939" t="str">
        <f>IF(ISERROR(VLOOKUP(A5939,'[1]Ecart validé'!$A:$A,1,FALSE)),Z5939,"Ecart Validé")</f>
        <v>valid</v>
      </c>
      <c r="R5939" t="s">
        <v>30</v>
      </c>
      <c r="X5939"/>
      <c r="Y5939"/>
      <c r="Z5939" t="s">
        <v>31</v>
      </c>
    </row>
    <row r="5940" spans="1:26" x14ac:dyDescent="0.3">
      <c r="A5940" t="s">
        <v>8147</v>
      </c>
      <c r="B5940" t="s">
        <v>7587</v>
      </c>
      <c r="C5940">
        <v>277146</v>
      </c>
      <c r="D5940" t="str">
        <f>+VLOOKUP(C5940,Param!K:L,2,FALSE)</f>
        <v>SANTIAGO &amp; SANTIAGO, S.A.</v>
      </c>
      <c r="E5940" t="s">
        <v>8145</v>
      </c>
      <c r="F5940" t="s">
        <v>37</v>
      </c>
      <c r="G5940" t="s">
        <v>29</v>
      </c>
      <c r="H5940" s="5">
        <v>50.164200000000001</v>
      </c>
      <c r="I5940" s="5">
        <v>50.164200000000001</v>
      </c>
      <c r="J5940" s="5">
        <v>0</v>
      </c>
      <c r="K5940" s="5">
        <v>50.164200000000001</v>
      </c>
      <c r="L5940" s="5">
        <v>0</v>
      </c>
      <c r="M5940" t="str">
        <f>IF(ISERROR(VLOOKUP(A5940,'[1]Ecart validé'!$A:$A,1,FALSE)),Z5940,"Ecart Validé")</f>
        <v>valid</v>
      </c>
      <c r="R5940" t="s">
        <v>30</v>
      </c>
      <c r="X5940"/>
      <c r="Y5940"/>
      <c r="Z5940" t="s">
        <v>31</v>
      </c>
    </row>
    <row r="5941" spans="1:26" x14ac:dyDescent="0.3">
      <c r="A5941" t="s">
        <v>8148</v>
      </c>
      <c r="B5941" t="s">
        <v>7587</v>
      </c>
      <c r="C5941">
        <v>279833</v>
      </c>
      <c r="D5941" t="str">
        <f>+VLOOKUP(C5941,Param!K:L,2,FALSE)</f>
        <v>MASSIMO ZANETTI BEVERAGE IBERIA, S.A.</v>
      </c>
      <c r="E5941" t="s">
        <v>8149</v>
      </c>
      <c r="F5941" t="s">
        <v>28</v>
      </c>
      <c r="G5941" t="s">
        <v>29</v>
      </c>
      <c r="H5941" s="5">
        <v>727.79</v>
      </c>
      <c r="I5941" s="5">
        <v>727.78520000000003</v>
      </c>
      <c r="J5941" s="5">
        <v>4.7999999999319698E-3</v>
      </c>
      <c r="K5941" s="5">
        <v>727.79</v>
      </c>
      <c r="L5941" s="5">
        <v>0</v>
      </c>
      <c r="M5941" t="str">
        <f>IF(ISERROR(VLOOKUP(A5941,'[1]Ecart validé'!$A:$A,1,FALSE)),Z5941,"Ecart Validé")</f>
        <v>valid</v>
      </c>
      <c r="R5941" t="s">
        <v>30</v>
      </c>
      <c r="X5941"/>
      <c r="Y5941"/>
      <c r="Z5941" t="s">
        <v>31</v>
      </c>
    </row>
    <row r="5942" spans="1:26" x14ac:dyDescent="0.3">
      <c r="A5942" t="s">
        <v>8150</v>
      </c>
      <c r="B5942" t="s">
        <v>7587</v>
      </c>
      <c r="C5942">
        <v>279833</v>
      </c>
      <c r="D5942" t="str">
        <f>+VLOOKUP(C5942,Param!K:L,2,FALSE)</f>
        <v>MASSIMO ZANETTI BEVERAGE IBERIA, S.A.</v>
      </c>
      <c r="E5942" t="s">
        <v>8149</v>
      </c>
      <c r="F5942" t="s">
        <v>33</v>
      </c>
      <c r="G5942" t="s">
        <v>29</v>
      </c>
      <c r="H5942" s="5">
        <v>16.829999999999998</v>
      </c>
      <c r="I5942" s="5">
        <v>16.827400000000001</v>
      </c>
      <c r="J5942" s="5">
        <v>2.5999999999974902E-3</v>
      </c>
      <c r="K5942" s="5">
        <v>16.829999999999998</v>
      </c>
      <c r="L5942" s="5">
        <v>0</v>
      </c>
      <c r="M5942" t="str">
        <f>IF(ISERROR(VLOOKUP(A5942,'[1]Ecart validé'!$A:$A,1,FALSE)),Z5942,"Ecart Validé")</f>
        <v>valid</v>
      </c>
      <c r="R5942" t="s">
        <v>30</v>
      </c>
      <c r="X5942"/>
      <c r="Y5942"/>
      <c r="Z5942" t="s">
        <v>31</v>
      </c>
    </row>
    <row r="5943" spans="1:26" x14ac:dyDescent="0.3">
      <c r="A5943" t="s">
        <v>8151</v>
      </c>
      <c r="B5943" t="s">
        <v>7587</v>
      </c>
      <c r="C5943">
        <v>279833</v>
      </c>
      <c r="D5943" t="str">
        <f>+VLOOKUP(C5943,Param!K:L,2,FALSE)</f>
        <v>MASSIMO ZANETTI BEVERAGE IBERIA, S.A.</v>
      </c>
      <c r="E5943" t="s">
        <v>8149</v>
      </c>
      <c r="F5943" t="s">
        <v>35</v>
      </c>
      <c r="G5943" t="s">
        <v>29</v>
      </c>
      <c r="H5943" s="5">
        <v>239.79056399999999</v>
      </c>
      <c r="I5943" s="5">
        <v>239.79060000000001</v>
      </c>
      <c r="J5943" s="5">
        <v>-3.6000000022795501E-5</v>
      </c>
      <c r="K5943" s="5">
        <v>239.79056399999999</v>
      </c>
      <c r="L5943" s="5">
        <v>0</v>
      </c>
      <c r="M5943" t="str">
        <f>IF(ISERROR(VLOOKUP(A5943,'[1]Ecart validé'!$A:$A,1,FALSE)),Z5943,"Ecart Validé")</f>
        <v>valid</v>
      </c>
      <c r="R5943" t="s">
        <v>30</v>
      </c>
      <c r="X5943"/>
      <c r="Y5943"/>
      <c r="Z5943" t="s">
        <v>31</v>
      </c>
    </row>
    <row r="5944" spans="1:26" x14ac:dyDescent="0.3">
      <c r="A5944" t="s">
        <v>8152</v>
      </c>
      <c r="B5944" t="s">
        <v>7587</v>
      </c>
      <c r="C5944">
        <v>279833</v>
      </c>
      <c r="D5944" t="str">
        <f>+VLOOKUP(C5944,Param!K:L,2,FALSE)</f>
        <v>MASSIMO ZANETTI BEVERAGE IBERIA, S.A.</v>
      </c>
      <c r="E5944" t="s">
        <v>8149</v>
      </c>
      <c r="F5944" t="s">
        <v>37</v>
      </c>
      <c r="G5944" t="s">
        <v>29</v>
      </c>
      <c r="H5944" s="5">
        <v>134.61940000000001</v>
      </c>
      <c r="I5944" s="5">
        <v>134.61940000000001</v>
      </c>
      <c r="J5944" s="5">
        <v>0</v>
      </c>
      <c r="K5944" s="5">
        <v>134.61940000000001</v>
      </c>
      <c r="L5944" s="5">
        <v>0</v>
      </c>
      <c r="M5944" t="str">
        <f>IF(ISERROR(VLOOKUP(A5944,'[1]Ecart validé'!$A:$A,1,FALSE)),Z5944,"Ecart Validé")</f>
        <v>valid</v>
      </c>
      <c r="R5944" t="s">
        <v>30</v>
      </c>
      <c r="X5944"/>
      <c r="Y5944"/>
      <c r="Z5944" t="s">
        <v>31</v>
      </c>
    </row>
    <row r="5945" spans="1:26" x14ac:dyDescent="0.3">
      <c r="A5945" t="s">
        <v>8153</v>
      </c>
      <c r="B5945" t="s">
        <v>7587</v>
      </c>
      <c r="C5945">
        <v>284844</v>
      </c>
      <c r="D5945" t="str">
        <f>+VLOOKUP(C5945,Param!K:L,2,FALSE)</f>
        <v>PCG INSTALAÇOES ELECTRICAS, LDA.</v>
      </c>
      <c r="E5945" t="s">
        <v>8154</v>
      </c>
      <c r="F5945" t="s">
        <v>28</v>
      </c>
      <c r="G5945" t="s">
        <v>29</v>
      </c>
      <c r="H5945" s="5">
        <v>117.36</v>
      </c>
      <c r="I5945" s="5">
        <v>117.3586</v>
      </c>
      <c r="J5945" s="5">
        <v>1.40000000000384E-3</v>
      </c>
      <c r="K5945" s="5">
        <v>117.36</v>
      </c>
      <c r="L5945" s="5">
        <v>0</v>
      </c>
      <c r="M5945" t="str">
        <f>IF(ISERROR(VLOOKUP(A5945,'[1]Ecart validé'!$A:$A,1,FALSE)),Z5945,"Ecart Validé")</f>
        <v>valid</v>
      </c>
      <c r="R5945" t="s">
        <v>30</v>
      </c>
      <c r="X5945"/>
      <c r="Y5945"/>
      <c r="Z5945" t="s">
        <v>31</v>
      </c>
    </row>
    <row r="5946" spans="1:26" x14ac:dyDescent="0.3">
      <c r="A5946" t="s">
        <v>8155</v>
      </c>
      <c r="B5946" t="s">
        <v>7587</v>
      </c>
      <c r="C5946">
        <v>284844</v>
      </c>
      <c r="D5946" t="str">
        <f>+VLOOKUP(C5946,Param!K:L,2,FALSE)</f>
        <v>PCG INSTALAÇOES ELECTRICAS, LDA.</v>
      </c>
      <c r="E5946" t="s">
        <v>8154</v>
      </c>
      <c r="F5946" t="s">
        <v>33</v>
      </c>
      <c r="G5946" t="s">
        <v>29</v>
      </c>
      <c r="H5946" s="5">
        <v>14.53</v>
      </c>
      <c r="I5946" s="5">
        <v>14.5282</v>
      </c>
      <c r="J5946" s="5">
        <v>1.7999999999993501E-3</v>
      </c>
      <c r="K5946" s="5">
        <v>14.53</v>
      </c>
      <c r="L5946" s="5">
        <v>0</v>
      </c>
      <c r="M5946" t="str">
        <f>IF(ISERROR(VLOOKUP(A5946,'[1]Ecart validé'!$A:$A,1,FALSE)),Z5946,"Ecart Validé")</f>
        <v>valid</v>
      </c>
      <c r="R5946" t="s">
        <v>30</v>
      </c>
      <c r="X5946"/>
      <c r="Y5946"/>
      <c r="Z5946" t="s">
        <v>31</v>
      </c>
    </row>
    <row r="5947" spans="1:26" x14ac:dyDescent="0.3">
      <c r="A5947" t="s">
        <v>8156</v>
      </c>
      <c r="B5947" t="s">
        <v>7587</v>
      </c>
      <c r="C5947">
        <v>284844</v>
      </c>
      <c r="D5947" t="str">
        <f>+VLOOKUP(C5947,Param!K:L,2,FALSE)</f>
        <v>PCG INSTALAÇOES ELECTRICAS, LDA.</v>
      </c>
      <c r="E5947" t="s">
        <v>8154</v>
      </c>
      <c r="F5947" t="s">
        <v>35</v>
      </c>
      <c r="G5947" t="s">
        <v>29</v>
      </c>
      <c r="H5947" s="5">
        <v>40.635539999999999</v>
      </c>
      <c r="I5947" s="5">
        <v>40.635599999999997</v>
      </c>
      <c r="J5947" s="5">
        <v>-5.9999999997728503E-5</v>
      </c>
      <c r="K5947" s="5">
        <v>40.635539999999999</v>
      </c>
      <c r="L5947" s="5">
        <v>0</v>
      </c>
      <c r="M5947" t="str">
        <f>IF(ISERROR(VLOOKUP(A5947,'[1]Ecart validé'!$A:$A,1,FALSE)),Z5947,"Ecart Validé")</f>
        <v>valid</v>
      </c>
      <c r="R5947" t="s">
        <v>30</v>
      </c>
      <c r="X5947"/>
      <c r="Y5947"/>
      <c r="Z5947" t="s">
        <v>31</v>
      </c>
    </row>
    <row r="5948" spans="1:26" x14ac:dyDescent="0.3">
      <c r="A5948" t="s">
        <v>8157</v>
      </c>
      <c r="B5948" t="s">
        <v>7587</v>
      </c>
      <c r="C5948">
        <v>284844</v>
      </c>
      <c r="D5948" t="str">
        <f>+VLOOKUP(C5948,Param!K:L,2,FALSE)</f>
        <v>PCG INSTALAÇOES ELECTRICAS, LDA.</v>
      </c>
      <c r="E5948" t="s">
        <v>8154</v>
      </c>
      <c r="F5948" t="s">
        <v>37</v>
      </c>
      <c r="G5948" t="s">
        <v>29</v>
      </c>
      <c r="H5948" s="5">
        <v>60.41</v>
      </c>
      <c r="I5948" s="5">
        <v>60.4069</v>
      </c>
      <c r="J5948" s="5">
        <v>3.0999999999963201E-3</v>
      </c>
      <c r="K5948" s="5">
        <v>60.41</v>
      </c>
      <c r="L5948" s="5">
        <v>0</v>
      </c>
      <c r="M5948" t="str">
        <f>IF(ISERROR(VLOOKUP(A5948,'[1]Ecart validé'!$A:$A,1,FALSE)),Z5948,"Ecart Validé")</f>
        <v>valid</v>
      </c>
      <c r="R5948" t="s">
        <v>30</v>
      </c>
      <c r="X5948"/>
      <c r="Y5948"/>
      <c r="Z5948" t="s">
        <v>31</v>
      </c>
    </row>
    <row r="5949" spans="1:26" x14ac:dyDescent="0.3">
      <c r="A5949" t="s">
        <v>8158</v>
      </c>
      <c r="B5949" t="s">
        <v>7587</v>
      </c>
      <c r="C5949">
        <v>296546</v>
      </c>
      <c r="D5949" t="str">
        <f>+VLOOKUP(C5949,Param!K:L,2,FALSE)</f>
        <v>PALMA &amp; PALMA, REPRESENTAÇOES, LDA</v>
      </c>
      <c r="E5949" t="s">
        <v>8159</v>
      </c>
      <c r="F5949" t="s">
        <v>28</v>
      </c>
      <c r="G5949" t="s">
        <v>29</v>
      </c>
      <c r="H5949" s="5">
        <v>1719.93</v>
      </c>
      <c r="I5949" s="5">
        <v>1719.925</v>
      </c>
      <c r="J5949" s="5">
        <v>5.0000000001091298E-3</v>
      </c>
      <c r="K5949" s="5">
        <v>1719.93</v>
      </c>
      <c r="L5949" s="5">
        <v>0</v>
      </c>
      <c r="M5949" t="str">
        <f>IF(ISERROR(VLOOKUP(A5949,'[1]Ecart validé'!$A:$A,1,FALSE)),Z5949,"Ecart Validé")</f>
        <v>valid</v>
      </c>
      <c r="R5949" t="s">
        <v>30</v>
      </c>
      <c r="X5949"/>
      <c r="Y5949"/>
      <c r="Z5949" t="s">
        <v>31</v>
      </c>
    </row>
    <row r="5950" spans="1:26" x14ac:dyDescent="0.3">
      <c r="A5950" t="s">
        <v>8160</v>
      </c>
      <c r="B5950" t="s">
        <v>7587</v>
      </c>
      <c r="C5950">
        <v>296546</v>
      </c>
      <c r="D5950" t="str">
        <f>+VLOOKUP(C5950,Param!K:L,2,FALSE)</f>
        <v>PALMA &amp; PALMA, REPRESENTAÇOES, LDA</v>
      </c>
      <c r="E5950" t="s">
        <v>8159</v>
      </c>
      <c r="F5950" t="s">
        <v>33</v>
      </c>
      <c r="G5950" t="s">
        <v>29</v>
      </c>
      <c r="H5950" s="5">
        <v>187.78</v>
      </c>
      <c r="I5950" s="5">
        <v>187.78399999999999</v>
      </c>
      <c r="J5950" s="5">
        <v>-3.9999999999906699E-3</v>
      </c>
      <c r="K5950" s="5">
        <v>187.78</v>
      </c>
      <c r="L5950" s="5">
        <v>0</v>
      </c>
      <c r="M5950" t="str">
        <f>IF(ISERROR(VLOOKUP(A5950,'[1]Ecart validé'!$A:$A,1,FALSE)),Z5950,"Ecart Validé")</f>
        <v>valid</v>
      </c>
      <c r="R5950" t="s">
        <v>30</v>
      </c>
      <c r="X5950"/>
      <c r="Y5950"/>
      <c r="Z5950" t="s">
        <v>31</v>
      </c>
    </row>
    <row r="5951" spans="1:26" x14ac:dyDescent="0.3">
      <c r="A5951" t="s">
        <v>8161</v>
      </c>
      <c r="B5951" t="s">
        <v>7587</v>
      </c>
      <c r="C5951">
        <v>296546</v>
      </c>
      <c r="D5951" t="str">
        <f>+VLOOKUP(C5951,Param!K:L,2,FALSE)</f>
        <v>PALMA &amp; PALMA, REPRESENTAÇOES, LDA</v>
      </c>
      <c r="E5951" t="s">
        <v>8159</v>
      </c>
      <c r="F5951" t="s">
        <v>35</v>
      </c>
      <c r="G5951" t="s">
        <v>29</v>
      </c>
      <c r="H5951" s="5">
        <v>325.96949999999998</v>
      </c>
      <c r="I5951" s="5">
        <v>325.96949999999998</v>
      </c>
      <c r="J5951" s="5">
        <v>0</v>
      </c>
      <c r="K5951" s="5">
        <v>325.96949999999998</v>
      </c>
      <c r="L5951" s="5">
        <v>0</v>
      </c>
      <c r="M5951" t="str">
        <f>IF(ISERROR(VLOOKUP(A5951,'[1]Ecart validé'!$A:$A,1,FALSE)),Z5951,"Ecart Validé")</f>
        <v>valid</v>
      </c>
      <c r="R5951" t="s">
        <v>30</v>
      </c>
      <c r="X5951"/>
      <c r="Y5951"/>
      <c r="Z5951" t="s">
        <v>31</v>
      </c>
    </row>
    <row r="5952" spans="1:26" x14ac:dyDescent="0.3">
      <c r="A5952" t="s">
        <v>8162</v>
      </c>
      <c r="B5952" t="s">
        <v>7587</v>
      </c>
      <c r="C5952">
        <v>296546</v>
      </c>
      <c r="D5952" t="str">
        <f>+VLOOKUP(C5952,Param!K:L,2,FALSE)</f>
        <v>PALMA &amp; PALMA, REPRESENTAÇOES, LDA</v>
      </c>
      <c r="E5952" t="s">
        <v>8159</v>
      </c>
      <c r="F5952" t="s">
        <v>37</v>
      </c>
      <c r="G5952" t="s">
        <v>29</v>
      </c>
      <c r="H5952" s="5">
        <v>107.291</v>
      </c>
      <c r="I5952" s="5">
        <v>107.291</v>
      </c>
      <c r="J5952" s="5">
        <v>0</v>
      </c>
      <c r="K5952" s="5">
        <v>107.291</v>
      </c>
      <c r="L5952" s="5">
        <v>0</v>
      </c>
      <c r="M5952" t="str">
        <f>IF(ISERROR(VLOOKUP(A5952,'[1]Ecart validé'!$A:$A,1,FALSE)),Z5952,"Ecart Validé")</f>
        <v>valid</v>
      </c>
      <c r="R5952" t="s">
        <v>30</v>
      </c>
      <c r="X5952"/>
      <c r="Y5952"/>
      <c r="Z5952" t="s">
        <v>31</v>
      </c>
    </row>
    <row r="5953" spans="1:26" x14ac:dyDescent="0.3">
      <c r="A5953" t="s">
        <v>8163</v>
      </c>
      <c r="B5953" t="s">
        <v>7587</v>
      </c>
      <c r="C5953">
        <v>298442</v>
      </c>
      <c r="D5953" t="str">
        <f>+VLOOKUP(C5953,Param!K:L,2,FALSE)</f>
        <v>ENDESA ENERGIA, S.A. SUCURSAL PORTUGAL</v>
      </c>
      <c r="E5953" t="s">
        <v>8164</v>
      </c>
      <c r="F5953" t="s">
        <v>37</v>
      </c>
      <c r="G5953" t="s">
        <v>29</v>
      </c>
      <c r="H5953" s="5">
        <v>29158.49</v>
      </c>
      <c r="I5953" s="5">
        <v>29158.49</v>
      </c>
      <c r="J5953" s="5">
        <v>0</v>
      </c>
      <c r="K5953" s="5">
        <v>29158.49</v>
      </c>
      <c r="L5953" s="5">
        <v>0</v>
      </c>
      <c r="M5953" t="str">
        <f>IF(ISERROR(VLOOKUP(A5953,'[1]Ecart validé'!$A:$A,1,FALSE)),Z5953,"Ecart Validé")</f>
        <v>valid</v>
      </c>
      <c r="R5953" t="s">
        <v>30</v>
      </c>
      <c r="X5953"/>
      <c r="Y5953"/>
      <c r="Z5953" t="s">
        <v>31</v>
      </c>
    </row>
    <row r="5954" spans="1:26" x14ac:dyDescent="0.3">
      <c r="A5954" t="s">
        <v>8165</v>
      </c>
      <c r="B5954" t="s">
        <v>7587</v>
      </c>
      <c r="C5954">
        <v>330775</v>
      </c>
      <c r="D5954" t="str">
        <f>+VLOOKUP(C5954,Param!K:L,2,FALSE)</f>
        <v>KONE PORTUGAL ELEVADORES Lda.</v>
      </c>
      <c r="E5954" t="s">
        <v>8166</v>
      </c>
      <c r="F5954" t="s">
        <v>28</v>
      </c>
      <c r="G5954" t="s">
        <v>29</v>
      </c>
      <c r="H5954" s="5">
        <v>1781.78</v>
      </c>
      <c r="I5954" s="5">
        <v>1781.7750000000001</v>
      </c>
      <c r="J5954" s="5">
        <v>4.9999999998817596E-3</v>
      </c>
      <c r="K5954" s="5">
        <v>1781.7750000000001</v>
      </c>
      <c r="L5954" s="5">
        <v>4.9999999998817596E-3</v>
      </c>
      <c r="M5954" t="str">
        <f>IF(ISERROR(VLOOKUP(A5954,'[1]Ecart validé'!$A:$A,1,FALSE)),Z5954,"Ecart Validé")</f>
        <v>valid</v>
      </c>
      <c r="R5954" t="s">
        <v>30</v>
      </c>
      <c r="X5954"/>
      <c r="Y5954"/>
      <c r="Z5954" t="s">
        <v>31</v>
      </c>
    </row>
    <row r="5955" spans="1:26" x14ac:dyDescent="0.3">
      <c r="A5955" t="s">
        <v>8167</v>
      </c>
      <c r="B5955" t="s">
        <v>7587</v>
      </c>
      <c r="C5955">
        <v>330775</v>
      </c>
      <c r="D5955" t="str">
        <f>+VLOOKUP(C5955,Param!K:L,2,FALSE)</f>
        <v>KONE PORTUGAL ELEVADORES Lda.</v>
      </c>
      <c r="E5955" t="s">
        <v>8166</v>
      </c>
      <c r="F5955" t="s">
        <v>33</v>
      </c>
      <c r="G5955" t="s">
        <v>29</v>
      </c>
      <c r="H5955" s="5">
        <v>1425.3</v>
      </c>
      <c r="I5955" s="5">
        <v>1425.3</v>
      </c>
      <c r="J5955" s="5">
        <v>0</v>
      </c>
      <c r="K5955" s="5">
        <v>1425.3</v>
      </c>
      <c r="L5955" s="5">
        <v>0</v>
      </c>
      <c r="M5955" t="str">
        <f>IF(ISERROR(VLOOKUP(A5955,'[1]Ecart validé'!$A:$A,1,FALSE)),Z5955,"Ecart Validé")</f>
        <v>valid</v>
      </c>
      <c r="R5955" t="s">
        <v>30</v>
      </c>
      <c r="X5955"/>
      <c r="Y5955"/>
      <c r="Z5955" t="s">
        <v>31</v>
      </c>
    </row>
    <row r="5956" spans="1:26" x14ac:dyDescent="0.3">
      <c r="A5956" t="s">
        <v>8168</v>
      </c>
      <c r="B5956" t="s">
        <v>7587</v>
      </c>
      <c r="C5956">
        <v>330775</v>
      </c>
      <c r="D5956" t="str">
        <f>+VLOOKUP(C5956,Param!K:L,2,FALSE)</f>
        <v>KONE PORTUGAL ELEVADORES Lda.</v>
      </c>
      <c r="E5956" t="s">
        <v>8166</v>
      </c>
      <c r="F5956" t="s">
        <v>35</v>
      </c>
      <c r="G5956" t="s">
        <v>29</v>
      </c>
      <c r="H5956" s="5">
        <v>1679.175</v>
      </c>
      <c r="I5956" s="5">
        <v>1679.175</v>
      </c>
      <c r="J5956" s="5">
        <v>0</v>
      </c>
      <c r="K5956" s="5">
        <v>1679.175</v>
      </c>
      <c r="L5956" s="5">
        <v>0</v>
      </c>
      <c r="M5956" t="str">
        <f>IF(ISERROR(VLOOKUP(A5956,'[1]Ecart validé'!$A:$A,1,FALSE)),Z5956,"Ecart Validé")</f>
        <v>valid</v>
      </c>
      <c r="R5956" t="s">
        <v>30</v>
      </c>
      <c r="X5956"/>
      <c r="Y5956"/>
      <c r="Z5956" t="s">
        <v>31</v>
      </c>
    </row>
    <row r="5957" spans="1:26" x14ac:dyDescent="0.3">
      <c r="A5957" t="s">
        <v>8169</v>
      </c>
      <c r="B5957" t="s">
        <v>7587</v>
      </c>
      <c r="C5957">
        <v>330775</v>
      </c>
      <c r="D5957" t="str">
        <f>+VLOOKUP(C5957,Param!K:L,2,FALSE)</f>
        <v>KONE PORTUGAL ELEVADORES Lda.</v>
      </c>
      <c r="E5957" t="s">
        <v>8166</v>
      </c>
      <c r="F5957" t="s">
        <v>37</v>
      </c>
      <c r="G5957" t="s">
        <v>29</v>
      </c>
      <c r="H5957" s="5">
        <v>1679.18</v>
      </c>
      <c r="I5957" s="5">
        <v>1679.175</v>
      </c>
      <c r="J5957" s="5">
        <v>5.0000000001091298E-3</v>
      </c>
      <c r="K5957" s="5">
        <v>1679.175</v>
      </c>
      <c r="L5957" s="5">
        <v>5.0000000001091298E-3</v>
      </c>
      <c r="M5957" t="str">
        <f>IF(ISERROR(VLOOKUP(A5957,'[1]Ecart validé'!$A:$A,1,FALSE)),Z5957,"Ecart Validé")</f>
        <v>valid</v>
      </c>
      <c r="R5957" t="s">
        <v>30</v>
      </c>
      <c r="X5957"/>
      <c r="Y5957"/>
      <c r="Z5957" t="s">
        <v>31</v>
      </c>
    </row>
    <row r="5958" spans="1:26" x14ac:dyDescent="0.3">
      <c r="A5958" t="s">
        <v>8170</v>
      </c>
      <c r="B5958" t="s">
        <v>7587</v>
      </c>
      <c r="C5958">
        <v>331745</v>
      </c>
      <c r="D5958" t="str">
        <f>+VLOOKUP(C5958,Param!K:L,2,FALSE)</f>
        <v>MULTISERVICIOS ORIOLANOS, S.L.</v>
      </c>
      <c r="E5958" t="s">
        <v>8171</v>
      </c>
      <c r="F5958" t="s">
        <v>28</v>
      </c>
      <c r="G5958" t="s">
        <v>29</v>
      </c>
      <c r="H5958" s="5">
        <v>387.72</v>
      </c>
      <c r="I5958" s="5">
        <v>387.72</v>
      </c>
      <c r="J5958" s="5">
        <v>0</v>
      </c>
      <c r="K5958" s="5">
        <v>387.72</v>
      </c>
      <c r="L5958" s="5">
        <v>0</v>
      </c>
      <c r="M5958" t="str">
        <f>IF(ISERROR(VLOOKUP(A5958,'[1]Ecart validé'!$A:$A,1,FALSE)),Z5958,"Ecart Validé")</f>
        <v>valid</v>
      </c>
      <c r="R5958" t="s">
        <v>30</v>
      </c>
      <c r="X5958"/>
      <c r="Y5958"/>
      <c r="Z5958" t="s">
        <v>31</v>
      </c>
    </row>
    <row r="5959" spans="1:26" x14ac:dyDescent="0.3">
      <c r="A5959" t="s">
        <v>8172</v>
      </c>
      <c r="B5959" t="s">
        <v>7587</v>
      </c>
      <c r="C5959">
        <v>331745</v>
      </c>
      <c r="D5959" t="str">
        <f>+VLOOKUP(C5959,Param!K:L,2,FALSE)</f>
        <v>MULTISERVICIOS ORIOLANOS, S.L.</v>
      </c>
      <c r="E5959" t="s">
        <v>8171</v>
      </c>
      <c r="F5959" t="s">
        <v>33</v>
      </c>
      <c r="G5959" t="s">
        <v>29</v>
      </c>
      <c r="H5959" s="5">
        <v>746.88</v>
      </c>
      <c r="I5959" s="5">
        <v>746.88</v>
      </c>
      <c r="J5959" s="5">
        <v>0</v>
      </c>
      <c r="K5959" s="5">
        <v>746.88</v>
      </c>
      <c r="L5959" s="5">
        <v>0</v>
      </c>
      <c r="M5959" t="str">
        <f>IF(ISERROR(VLOOKUP(A5959,'[1]Ecart validé'!$A:$A,1,FALSE)),Z5959,"Ecart Validé")</f>
        <v>valid</v>
      </c>
      <c r="R5959" t="s">
        <v>30</v>
      </c>
      <c r="X5959"/>
      <c r="Y5959"/>
      <c r="Z5959" t="s">
        <v>31</v>
      </c>
    </row>
    <row r="5960" spans="1:26" x14ac:dyDescent="0.3">
      <c r="A5960" t="s">
        <v>8173</v>
      </c>
      <c r="B5960" t="s">
        <v>7587</v>
      </c>
      <c r="C5960">
        <v>344039</v>
      </c>
      <c r="D5960" t="str">
        <f>+VLOOKUP(C5960,Param!K:L,2,FALSE)</f>
        <v>GOLD ENERGY - COMERCIALIZADORA DE ENERGIA, SA</v>
      </c>
      <c r="E5960" t="s">
        <v>8174</v>
      </c>
      <c r="F5960" t="s">
        <v>28</v>
      </c>
      <c r="G5960" t="s">
        <v>29</v>
      </c>
      <c r="H5960" s="5">
        <v>3354</v>
      </c>
      <c r="I5960" s="5">
        <v>3354.25</v>
      </c>
      <c r="J5960" s="5">
        <v>-0.25</v>
      </c>
      <c r="K5960" s="5">
        <v>3354</v>
      </c>
      <c r="L5960" s="5">
        <v>0</v>
      </c>
      <c r="M5960" t="str">
        <f>IF(ISERROR(VLOOKUP(A5960,'[1]Ecart validé'!$A:$A,1,FALSE)),Z5960,"Ecart Validé")</f>
        <v>valid</v>
      </c>
      <c r="R5960" t="s">
        <v>30</v>
      </c>
      <c r="X5960"/>
      <c r="Y5960"/>
      <c r="Z5960" t="s">
        <v>31</v>
      </c>
    </row>
    <row r="5961" spans="1:26" x14ac:dyDescent="0.3">
      <c r="A5961" t="s">
        <v>8175</v>
      </c>
      <c r="B5961" t="s">
        <v>7587</v>
      </c>
      <c r="C5961">
        <v>344039</v>
      </c>
      <c r="D5961" t="str">
        <f>+VLOOKUP(C5961,Param!K:L,2,FALSE)</f>
        <v>GOLD ENERGY - COMERCIALIZADORA DE ENERGIA, SA</v>
      </c>
      <c r="E5961" t="s">
        <v>8174</v>
      </c>
      <c r="F5961" t="s">
        <v>33</v>
      </c>
      <c r="G5961" t="s">
        <v>29</v>
      </c>
      <c r="H5961" s="5">
        <v>735</v>
      </c>
      <c r="I5961" s="5">
        <v>735.58</v>
      </c>
      <c r="J5961" s="5">
        <v>-0.58000000000004004</v>
      </c>
      <c r="K5961" s="5">
        <v>735</v>
      </c>
      <c r="L5961" s="5">
        <v>0</v>
      </c>
      <c r="M5961" t="str">
        <f>IF(ISERROR(VLOOKUP(A5961,'[1]Ecart validé'!$A:$A,1,FALSE)),Z5961,"Ecart Validé")</f>
        <v>valid</v>
      </c>
      <c r="R5961" t="s">
        <v>30</v>
      </c>
      <c r="X5961"/>
      <c r="Y5961"/>
      <c r="Z5961" t="s">
        <v>31</v>
      </c>
    </row>
    <row r="5962" spans="1:26" x14ac:dyDescent="0.3">
      <c r="A5962" t="s">
        <v>8176</v>
      </c>
      <c r="B5962" t="s">
        <v>7587</v>
      </c>
      <c r="C5962">
        <v>344039</v>
      </c>
      <c r="D5962" t="str">
        <f>+VLOOKUP(C5962,Param!K:L,2,FALSE)</f>
        <v>GOLD ENERGY - COMERCIALIZADORA DE ENERGIA, SA</v>
      </c>
      <c r="E5962" t="s">
        <v>8174</v>
      </c>
      <c r="F5962" t="s">
        <v>35</v>
      </c>
      <c r="G5962" t="s">
        <v>29</v>
      </c>
      <c r="H5962" s="5">
        <v>1103.68</v>
      </c>
      <c r="I5962" s="5">
        <v>1103.68</v>
      </c>
      <c r="J5962" s="5">
        <v>0</v>
      </c>
      <c r="K5962" s="5">
        <v>1103.68</v>
      </c>
      <c r="L5962" s="5">
        <v>0</v>
      </c>
      <c r="M5962" t="str">
        <f>IF(ISERROR(VLOOKUP(A5962,'[1]Ecart validé'!$A:$A,1,FALSE)),Z5962,"Ecart Validé")</f>
        <v>valid</v>
      </c>
      <c r="R5962" t="s">
        <v>30</v>
      </c>
      <c r="X5962"/>
      <c r="Y5962"/>
      <c r="Z5962" t="s">
        <v>31</v>
      </c>
    </row>
    <row r="5963" spans="1:26" x14ac:dyDescent="0.3">
      <c r="A5963" t="s">
        <v>8177</v>
      </c>
      <c r="B5963" t="s">
        <v>7587</v>
      </c>
      <c r="C5963">
        <v>344039</v>
      </c>
      <c r="D5963" t="str">
        <f>+VLOOKUP(C5963,Param!K:L,2,FALSE)</f>
        <v>GOLD ENERGY - COMERCIALIZADORA DE ENERGIA, SA</v>
      </c>
      <c r="E5963" t="s">
        <v>8174</v>
      </c>
      <c r="F5963" t="s">
        <v>37</v>
      </c>
      <c r="G5963" t="s">
        <v>29</v>
      </c>
      <c r="H5963" s="5">
        <v>2354.5300000000002</v>
      </c>
      <c r="I5963" s="5">
        <v>2354.5300000000002</v>
      </c>
      <c r="J5963" s="5">
        <v>0</v>
      </c>
      <c r="K5963" s="5">
        <v>2354.5300000000002</v>
      </c>
      <c r="L5963" s="5">
        <v>0</v>
      </c>
      <c r="M5963" t="str">
        <f>IF(ISERROR(VLOOKUP(A5963,'[1]Ecart validé'!$A:$A,1,FALSE)),Z5963,"Ecart Validé")</f>
        <v>valid</v>
      </c>
      <c r="R5963" t="s">
        <v>30</v>
      </c>
      <c r="X5963"/>
      <c r="Y5963"/>
      <c r="Z5963" t="s">
        <v>31</v>
      </c>
    </row>
    <row r="5964" spans="1:26" x14ac:dyDescent="0.3">
      <c r="A5964" t="s">
        <v>8178</v>
      </c>
      <c r="B5964" t="s">
        <v>7587</v>
      </c>
      <c r="C5964">
        <v>355819</v>
      </c>
      <c r="D5964" t="str">
        <f>+VLOOKUP(C5964,Param!K:L,2,FALSE)</f>
        <v>ORONA PORTUGAL, LDA.</v>
      </c>
      <c r="E5964" t="s">
        <v>8179</v>
      </c>
      <c r="F5964" t="s">
        <v>35</v>
      </c>
      <c r="G5964" t="s">
        <v>29</v>
      </c>
      <c r="H5964" s="5">
        <v>17.23</v>
      </c>
      <c r="I5964" s="5">
        <v>17.230499999999999</v>
      </c>
      <c r="J5964" s="5">
        <v>-4.9999999999883395E-4</v>
      </c>
      <c r="K5964" s="5">
        <v>17.23</v>
      </c>
      <c r="L5964" s="5">
        <v>0</v>
      </c>
      <c r="M5964" t="str">
        <f>IF(ISERROR(VLOOKUP(A5964,'[1]Ecart validé'!$A:$A,1,FALSE)),Z5964,"Ecart Validé")</f>
        <v>valid</v>
      </c>
      <c r="R5964" t="s">
        <v>30</v>
      </c>
      <c r="X5964"/>
      <c r="Y5964"/>
      <c r="Z5964" t="s">
        <v>31</v>
      </c>
    </row>
    <row r="5965" spans="1:26" x14ac:dyDescent="0.3">
      <c r="A5965" t="s">
        <v>8180</v>
      </c>
      <c r="B5965" t="s">
        <v>7587</v>
      </c>
      <c r="C5965">
        <v>355819</v>
      </c>
      <c r="D5965" t="str">
        <f>+VLOOKUP(C5965,Param!K:L,2,FALSE)</f>
        <v>ORONA PORTUGAL, LDA.</v>
      </c>
      <c r="E5965" t="s">
        <v>8179</v>
      </c>
      <c r="F5965" t="s">
        <v>37</v>
      </c>
      <c r="G5965" t="s">
        <v>29</v>
      </c>
      <c r="H5965" s="5">
        <v>106.57</v>
      </c>
      <c r="I5965" s="5">
        <v>106.569</v>
      </c>
      <c r="J5965" s="5">
        <v>9.9999999999056399E-4</v>
      </c>
      <c r="K5965" s="5">
        <v>106.57</v>
      </c>
      <c r="L5965" s="5">
        <v>0</v>
      </c>
      <c r="M5965" t="str">
        <f>IF(ISERROR(VLOOKUP(A5965,'[1]Ecart validé'!$A:$A,1,FALSE)),Z5965,"Ecart Validé")</f>
        <v>valid</v>
      </c>
      <c r="R5965" t="s">
        <v>30</v>
      </c>
      <c r="X5965"/>
      <c r="Y5965"/>
      <c r="Z5965" t="s">
        <v>31</v>
      </c>
    </row>
    <row r="5966" spans="1:26" x14ac:dyDescent="0.3">
      <c r="A5966" t="s">
        <v>8181</v>
      </c>
      <c r="B5966" t="s">
        <v>7587</v>
      </c>
      <c r="C5966">
        <v>99979</v>
      </c>
      <c r="D5966" t="str">
        <f>+VLOOKUP(C5966,Param!K:L,2,FALSE)</f>
        <v>EDIVIMEÃ - SOCIEDADE DE CONSTRUÇÕES, LDA</v>
      </c>
      <c r="E5966" t="s">
        <v>8182</v>
      </c>
      <c r="F5966" t="s">
        <v>28</v>
      </c>
      <c r="G5966" t="s">
        <v>29</v>
      </c>
      <c r="H5966" s="5">
        <v>110.27</v>
      </c>
      <c r="I5966" s="5">
        <v>110.2667</v>
      </c>
      <c r="J5966" s="5">
        <v>3.2999999999958601E-3</v>
      </c>
      <c r="K5966" s="5">
        <v>110.27</v>
      </c>
      <c r="L5966" s="5">
        <v>0</v>
      </c>
      <c r="M5966" t="str">
        <f>IF(ISERROR(VLOOKUP(A5966,'[1]Ecart validé'!$A:$A,1,FALSE)),Z5966,"Ecart Validé")</f>
        <v>valid</v>
      </c>
      <c r="R5966" t="s">
        <v>30</v>
      </c>
      <c r="X5966"/>
      <c r="Y5966"/>
      <c r="Z5966" t="s">
        <v>31</v>
      </c>
    </row>
    <row r="5967" spans="1:26" x14ac:dyDescent="0.3">
      <c r="A5967" t="s">
        <v>8183</v>
      </c>
      <c r="B5967" t="s">
        <v>7587</v>
      </c>
      <c r="C5967">
        <v>99979</v>
      </c>
      <c r="D5967" t="str">
        <f>+VLOOKUP(C5967,Param!K:L,2,FALSE)</f>
        <v>EDIVIMEÃ - SOCIEDADE DE CONSTRUÇÕES, LDA</v>
      </c>
      <c r="E5967" t="s">
        <v>8182</v>
      </c>
      <c r="F5967" t="s">
        <v>33</v>
      </c>
      <c r="G5967" t="s">
        <v>29</v>
      </c>
      <c r="H5967" s="5">
        <v>21.4</v>
      </c>
      <c r="I5967" s="5">
        <v>21.395900000000001</v>
      </c>
      <c r="J5967" s="5">
        <v>4.09999999999755E-3</v>
      </c>
      <c r="K5967" s="5">
        <v>21.4</v>
      </c>
      <c r="L5967" s="5">
        <v>0</v>
      </c>
      <c r="M5967" t="str">
        <f>IF(ISERROR(VLOOKUP(A5967,'[1]Ecart validé'!$A:$A,1,FALSE)),Z5967,"Ecart Validé")</f>
        <v>valid</v>
      </c>
      <c r="R5967" t="s">
        <v>30</v>
      </c>
      <c r="X5967"/>
      <c r="Y5967"/>
      <c r="Z5967" t="s">
        <v>31</v>
      </c>
    </row>
    <row r="5968" spans="1:26" x14ac:dyDescent="0.3">
      <c r="A5968" t="s">
        <v>8184</v>
      </c>
      <c r="B5968" t="s">
        <v>7587</v>
      </c>
      <c r="C5968">
        <v>99703</v>
      </c>
      <c r="D5968" t="str">
        <f>+VLOOKUP(C5968,Param!K:L,2,FALSE)</f>
        <v>CAPRI - REPRESENTAÇÃO E COMERCIO DE PRODUTOS ALIMENTARES, LDA</v>
      </c>
      <c r="E5968" t="s">
        <v>8185</v>
      </c>
      <c r="F5968" t="s">
        <v>28</v>
      </c>
      <c r="G5968" t="s">
        <v>29</v>
      </c>
      <c r="H5968" s="5">
        <v>63.16</v>
      </c>
      <c r="I5968" s="5">
        <v>63.1599</v>
      </c>
      <c r="J5968" s="5">
        <v>9.9999999996214201E-5</v>
      </c>
      <c r="K5968" s="5">
        <v>63.16</v>
      </c>
      <c r="L5968" s="5">
        <v>0</v>
      </c>
      <c r="M5968" t="str">
        <f>IF(ISERROR(VLOOKUP(A5968,'[1]Ecart validé'!$A:$A,1,FALSE)),Z5968,"Ecart Validé")</f>
        <v>valid</v>
      </c>
      <c r="R5968" t="s">
        <v>30</v>
      </c>
      <c r="X5968"/>
      <c r="Y5968"/>
      <c r="Z5968" t="s">
        <v>31</v>
      </c>
    </row>
    <row r="5969" spans="1:26" x14ac:dyDescent="0.3">
      <c r="A5969" t="s">
        <v>8186</v>
      </c>
      <c r="B5969" t="s">
        <v>7587</v>
      </c>
      <c r="C5969">
        <v>100079</v>
      </c>
      <c r="D5969" t="str">
        <f>+VLOOKUP(C5969,Param!K:L,2,FALSE)</f>
        <v>CASA AGRÍCOLA ALEXANDRE RELVAS, LDA</v>
      </c>
      <c r="E5969" t="s">
        <v>8187</v>
      </c>
      <c r="F5969" t="s">
        <v>28</v>
      </c>
      <c r="G5969" t="s">
        <v>29</v>
      </c>
      <c r="H5969" s="5">
        <v>13.91</v>
      </c>
      <c r="I5969" s="5">
        <v>13.9061</v>
      </c>
      <c r="J5969" s="5">
        <v>3.8999999999997899E-3</v>
      </c>
      <c r="K5969" s="5">
        <v>13.91</v>
      </c>
      <c r="L5969" s="5">
        <v>0</v>
      </c>
      <c r="M5969" t="str">
        <f>IF(ISERROR(VLOOKUP(A5969,'[1]Ecart validé'!$A:$A,1,FALSE)),Z5969,"Ecart Validé")</f>
        <v>valid</v>
      </c>
      <c r="R5969" t="s">
        <v>30</v>
      </c>
      <c r="X5969"/>
      <c r="Y5969"/>
      <c r="Z5969" t="s">
        <v>31</v>
      </c>
    </row>
    <row r="5970" spans="1:26" x14ac:dyDescent="0.3">
      <c r="A5970" t="s">
        <v>8188</v>
      </c>
      <c r="B5970" t="s">
        <v>7587</v>
      </c>
      <c r="C5970">
        <v>100578</v>
      </c>
      <c r="D5970" t="str">
        <f>+VLOOKUP(C5970,Param!K:L,2,FALSE)</f>
        <v>CHORUS - GABINETE DE PRODUÇÃO E DIVULGAÇÃO DE IMAGEM ARTE E CULTURA, LDA</v>
      </c>
      <c r="E5970" t="s">
        <v>8189</v>
      </c>
      <c r="F5970" t="s">
        <v>28</v>
      </c>
      <c r="G5970" t="s">
        <v>29</v>
      </c>
      <c r="H5970" s="5">
        <v>5.25</v>
      </c>
      <c r="I5970" s="5">
        <v>5.2519999999999998</v>
      </c>
      <c r="J5970" s="5">
        <v>-1.9999999999997702E-3</v>
      </c>
      <c r="K5970" s="5">
        <v>5.25</v>
      </c>
      <c r="L5970" s="5">
        <v>0</v>
      </c>
      <c r="M5970" t="str">
        <f>IF(ISERROR(VLOOKUP(A5970,'[1]Ecart validé'!$A:$A,1,FALSE)),Z5970,"Ecart Validé")</f>
        <v>valid</v>
      </c>
      <c r="R5970" t="s">
        <v>30</v>
      </c>
      <c r="X5970"/>
      <c r="Y5970"/>
      <c r="Z5970" t="s">
        <v>31</v>
      </c>
    </row>
    <row r="5971" spans="1:26" x14ac:dyDescent="0.3">
      <c r="A5971" t="s">
        <v>8190</v>
      </c>
      <c r="B5971" t="s">
        <v>7587</v>
      </c>
      <c r="C5971">
        <v>99761</v>
      </c>
      <c r="D5971" t="str">
        <f>+VLOOKUP(C5971,Param!K:L,2,FALSE)</f>
        <v>ADECCO RECURSOS HUMANOS - EMPRESA DE TRABALHO TEMPORÁRIO, LDA</v>
      </c>
      <c r="E5971" t="s">
        <v>8191</v>
      </c>
      <c r="F5971" t="s">
        <v>28</v>
      </c>
      <c r="G5971" t="s">
        <v>29</v>
      </c>
      <c r="H5971" s="5">
        <v>946.06</v>
      </c>
      <c r="I5971" s="5">
        <v>946.06349999999998</v>
      </c>
      <c r="J5971" s="5">
        <v>-3.5000000000309198E-3</v>
      </c>
      <c r="K5971" s="5">
        <v>946.06</v>
      </c>
      <c r="L5971" s="5">
        <v>0</v>
      </c>
      <c r="M5971" t="str">
        <f>IF(ISERROR(VLOOKUP(A5971,'[1]Ecart validé'!$A:$A,1,FALSE)),Z5971,"Ecart Validé")</f>
        <v>valid</v>
      </c>
      <c r="R5971" t="s">
        <v>30</v>
      </c>
      <c r="X5971"/>
      <c r="Y5971"/>
      <c r="Z5971" t="s">
        <v>31</v>
      </c>
    </row>
    <row r="5972" spans="1:26" x14ac:dyDescent="0.3">
      <c r="A5972" t="s">
        <v>8192</v>
      </c>
      <c r="B5972" t="s">
        <v>7587</v>
      </c>
      <c r="C5972">
        <v>99761</v>
      </c>
      <c r="D5972" t="str">
        <f>+VLOOKUP(C5972,Param!K:L,2,FALSE)</f>
        <v>ADECCO RECURSOS HUMANOS - EMPRESA DE TRABALHO TEMPORÁRIO, LDA</v>
      </c>
      <c r="E5972" t="s">
        <v>8191</v>
      </c>
      <c r="F5972" t="s">
        <v>33</v>
      </c>
      <c r="G5972" t="s">
        <v>29</v>
      </c>
      <c r="H5972" s="5">
        <v>20</v>
      </c>
      <c r="I5972" s="5">
        <v>19.9971</v>
      </c>
      <c r="J5972" s="5">
        <v>2.9000000000003398E-3</v>
      </c>
      <c r="K5972" s="5">
        <v>20</v>
      </c>
      <c r="L5972" s="5">
        <v>0</v>
      </c>
      <c r="M5972" t="str">
        <f>IF(ISERROR(VLOOKUP(A5972,'[1]Ecart validé'!$A:$A,1,FALSE)),Z5972,"Ecart Validé")</f>
        <v>valid</v>
      </c>
      <c r="R5972" t="s">
        <v>30</v>
      </c>
      <c r="X5972"/>
      <c r="Y5972"/>
      <c r="Z5972" t="s">
        <v>31</v>
      </c>
    </row>
    <row r="5973" spans="1:26" x14ac:dyDescent="0.3">
      <c r="A5973" t="s">
        <v>8193</v>
      </c>
      <c r="B5973" t="s">
        <v>7587</v>
      </c>
      <c r="C5973">
        <v>99761</v>
      </c>
      <c r="D5973" t="str">
        <f>+VLOOKUP(C5973,Param!K:L,2,FALSE)</f>
        <v>ADECCO RECURSOS HUMANOS - EMPRESA DE TRABALHO TEMPORÁRIO, LDA</v>
      </c>
      <c r="E5973" t="s">
        <v>8191</v>
      </c>
      <c r="F5973" t="s">
        <v>35</v>
      </c>
      <c r="G5973" t="s">
        <v>29</v>
      </c>
      <c r="H5973" s="5">
        <v>44.83</v>
      </c>
      <c r="I5973" s="5">
        <v>44.826000000000001</v>
      </c>
      <c r="J5973" s="5">
        <v>3.9999999999977796E-3</v>
      </c>
      <c r="K5973" s="5">
        <v>44.83</v>
      </c>
      <c r="L5973" s="5">
        <v>0</v>
      </c>
      <c r="M5973" t="str">
        <f>IF(ISERROR(VLOOKUP(A5973,'[1]Ecart validé'!$A:$A,1,FALSE)),Z5973,"Ecart Validé")</f>
        <v>valid</v>
      </c>
      <c r="R5973" t="s">
        <v>30</v>
      </c>
      <c r="X5973"/>
      <c r="Y5973"/>
      <c r="Z5973" t="s">
        <v>31</v>
      </c>
    </row>
    <row r="5974" spans="1:26" x14ac:dyDescent="0.3">
      <c r="A5974" t="s">
        <v>8194</v>
      </c>
      <c r="B5974" t="s">
        <v>7587</v>
      </c>
      <c r="C5974">
        <v>99761</v>
      </c>
      <c r="D5974" t="str">
        <f>+VLOOKUP(C5974,Param!K:L,2,FALSE)</f>
        <v>ADECCO RECURSOS HUMANOS - EMPRESA DE TRABALHO TEMPORÁRIO, LDA</v>
      </c>
      <c r="E5974" t="s">
        <v>8191</v>
      </c>
      <c r="F5974" t="s">
        <v>37</v>
      </c>
      <c r="G5974" t="s">
        <v>29</v>
      </c>
      <c r="H5974" s="5">
        <v>53.93</v>
      </c>
      <c r="I5974" s="5">
        <v>53.927599999999998</v>
      </c>
      <c r="J5974" s="5">
        <v>2.4000000000015099E-3</v>
      </c>
      <c r="K5974" s="5">
        <v>53.93</v>
      </c>
      <c r="L5974" s="5">
        <v>0</v>
      </c>
      <c r="M5974" t="str">
        <f>IF(ISERROR(VLOOKUP(A5974,'[1]Ecart validé'!$A:$A,1,FALSE)),Z5974,"Ecart Validé")</f>
        <v>valid</v>
      </c>
      <c r="R5974" t="s">
        <v>30</v>
      </c>
      <c r="X5974"/>
      <c r="Y5974"/>
      <c r="Z5974" t="s">
        <v>31</v>
      </c>
    </row>
    <row r="5975" spans="1:26" x14ac:dyDescent="0.3">
      <c r="A5975" t="s">
        <v>8195</v>
      </c>
      <c r="B5975" t="s">
        <v>7587</v>
      </c>
      <c r="C5975">
        <v>322133</v>
      </c>
      <c r="D5975" t="str">
        <f>+VLOOKUP(C5975,Param!K:L,2,FALSE)</f>
        <v>ADAPTEL PORTUGAL -EMPRESA DE TRABALHO TEMPORARIO, LDA</v>
      </c>
      <c r="E5975" t="s">
        <v>8196</v>
      </c>
      <c r="F5975" t="s">
        <v>28</v>
      </c>
      <c r="G5975" t="s">
        <v>29</v>
      </c>
      <c r="H5975" s="5">
        <v>219.44</v>
      </c>
      <c r="I5975" s="5">
        <v>219.44470000000001</v>
      </c>
      <c r="J5975" s="5">
        <v>-4.7000000000139101E-3</v>
      </c>
      <c r="K5975" s="5">
        <v>219.44</v>
      </c>
      <c r="L5975" s="5">
        <v>0</v>
      </c>
      <c r="M5975" t="str">
        <f>IF(ISERROR(VLOOKUP(A5975,'[1]Ecart validé'!$A:$A,1,FALSE)),Z5975,"Ecart Validé")</f>
        <v>valid</v>
      </c>
      <c r="R5975" t="s">
        <v>30</v>
      </c>
      <c r="X5975"/>
      <c r="Y5975"/>
      <c r="Z5975" t="s">
        <v>31</v>
      </c>
    </row>
    <row r="5976" spans="1:26" x14ac:dyDescent="0.3">
      <c r="A5976" t="s">
        <v>8197</v>
      </c>
      <c r="B5976" t="s">
        <v>7587</v>
      </c>
      <c r="C5976">
        <v>99707</v>
      </c>
      <c r="D5976" t="str">
        <f>+VLOOKUP(C5976,Param!K:L,2,FALSE)</f>
        <v>CONSTRUÇÕES MANUEL AGUIAR, UNIPESSOAL, LDA</v>
      </c>
      <c r="E5976" t="s">
        <v>8198</v>
      </c>
      <c r="F5976" t="s">
        <v>28</v>
      </c>
      <c r="G5976" t="s">
        <v>29</v>
      </c>
      <c r="H5976" s="5">
        <v>72.069999999999993</v>
      </c>
      <c r="I5976" s="5">
        <v>72.074299999999994</v>
      </c>
      <c r="J5976" s="5">
        <v>-4.3000000000006297E-3</v>
      </c>
      <c r="K5976" s="5">
        <v>72.069999999999993</v>
      </c>
      <c r="L5976" s="5">
        <v>0</v>
      </c>
      <c r="M5976" t="str">
        <f>IF(ISERROR(VLOOKUP(A5976,'[1]Ecart validé'!$A:$A,1,FALSE)),Z5976,"Ecart Validé")</f>
        <v>valid</v>
      </c>
      <c r="R5976" t="s">
        <v>30</v>
      </c>
      <c r="X5976"/>
      <c r="Y5976"/>
      <c r="Z5976" t="s">
        <v>31</v>
      </c>
    </row>
    <row r="5977" spans="1:26" x14ac:dyDescent="0.3">
      <c r="A5977" t="s">
        <v>8199</v>
      </c>
      <c r="B5977" t="s">
        <v>7587</v>
      </c>
      <c r="C5977">
        <v>100531</v>
      </c>
      <c r="D5977" t="str">
        <f>+VLOOKUP(C5977,Param!K:L,2,FALSE)</f>
        <v>DECORPISUS - DECORAÇÕES, LDA</v>
      </c>
      <c r="E5977" t="s">
        <v>8200</v>
      </c>
      <c r="F5977" t="s">
        <v>28</v>
      </c>
      <c r="G5977" t="s">
        <v>29</v>
      </c>
      <c r="H5977" s="5">
        <v>232.82</v>
      </c>
      <c r="I5977" s="5">
        <v>232.82140000000001</v>
      </c>
      <c r="J5977" s="5">
        <v>-1.40000000001805E-3</v>
      </c>
      <c r="K5977" s="5">
        <v>232.82</v>
      </c>
      <c r="L5977" s="5">
        <v>0</v>
      </c>
      <c r="M5977" t="str">
        <f>IF(ISERROR(VLOOKUP(A5977,'[1]Ecart validé'!$A:$A,1,FALSE)),Z5977,"Ecart Validé")</f>
        <v>valid</v>
      </c>
      <c r="R5977" t="s">
        <v>30</v>
      </c>
      <c r="X5977"/>
      <c r="Y5977"/>
      <c r="Z5977" t="s">
        <v>31</v>
      </c>
    </row>
    <row r="5978" spans="1:26" x14ac:dyDescent="0.3">
      <c r="A5978" t="s">
        <v>8201</v>
      </c>
      <c r="B5978" t="s">
        <v>7587</v>
      </c>
      <c r="C5978">
        <v>214170</v>
      </c>
      <c r="D5978" t="str">
        <f>+VLOOKUP(C5978,Param!K:L,2,FALSE)</f>
        <v>BLUE DIAMOND PRIVATE TOURS UNIPESSOAL LDA</v>
      </c>
      <c r="E5978" t="s">
        <v>8202</v>
      </c>
      <c r="F5978" t="s">
        <v>28</v>
      </c>
      <c r="G5978" t="s">
        <v>29</v>
      </c>
      <c r="H5978" s="5">
        <v>351.99</v>
      </c>
      <c r="I5978" s="5">
        <v>351.99</v>
      </c>
      <c r="J5978" s="5">
        <v>0</v>
      </c>
      <c r="K5978" s="5">
        <v>351.99</v>
      </c>
      <c r="L5978" s="5">
        <v>0</v>
      </c>
      <c r="M5978" t="str">
        <f>IF(ISERROR(VLOOKUP(A5978,'[1]Ecart validé'!$A:$A,1,FALSE)),Z5978,"Ecart Validé")</f>
        <v>valid</v>
      </c>
      <c r="R5978" t="s">
        <v>30</v>
      </c>
      <c r="X5978"/>
      <c r="Y5978"/>
      <c r="Z5978" t="s">
        <v>31</v>
      </c>
    </row>
    <row r="5979" spans="1:26" x14ac:dyDescent="0.3">
      <c r="A5979" t="s">
        <v>8203</v>
      </c>
      <c r="B5979" t="s">
        <v>7587</v>
      </c>
      <c r="C5979">
        <v>120638</v>
      </c>
      <c r="D5979" t="str">
        <f>+VLOOKUP(C5979,Param!K:L,2,FALSE)</f>
        <v>PELICANO DOURADO - IMPORTAÇÃO EXPORTAÇÃO, UNIPESSOAL, LDA</v>
      </c>
      <c r="E5979" t="s">
        <v>8204</v>
      </c>
      <c r="F5979" t="s">
        <v>28</v>
      </c>
      <c r="G5979" t="s">
        <v>29</v>
      </c>
      <c r="H5979" s="5">
        <v>24.19</v>
      </c>
      <c r="I5979" s="5">
        <v>24.186800000000002</v>
      </c>
      <c r="J5979" s="5">
        <v>3.1999999999996402E-3</v>
      </c>
      <c r="K5979" s="5">
        <v>24.19</v>
      </c>
      <c r="L5979" s="5">
        <v>0</v>
      </c>
      <c r="M5979" t="str">
        <f>IF(ISERROR(VLOOKUP(A5979,'[1]Ecart validé'!$A:$A,1,FALSE)),Z5979,"Ecart Validé")</f>
        <v>valid</v>
      </c>
      <c r="R5979" t="s">
        <v>30</v>
      </c>
      <c r="X5979"/>
      <c r="Y5979"/>
      <c r="Z5979" t="s">
        <v>31</v>
      </c>
    </row>
    <row r="5980" spans="1:26" x14ac:dyDescent="0.3">
      <c r="A5980" t="s">
        <v>8205</v>
      </c>
      <c r="B5980" t="s">
        <v>7587</v>
      </c>
      <c r="C5980">
        <v>99976</v>
      </c>
      <c r="D5980" t="str">
        <f>+VLOOKUP(C5980,Param!K:L,2,FALSE)</f>
        <v>PEÇA DE FRUTA, LDA</v>
      </c>
      <c r="E5980" t="s">
        <v>8206</v>
      </c>
      <c r="F5980" t="s">
        <v>28</v>
      </c>
      <c r="G5980" t="s">
        <v>29</v>
      </c>
      <c r="H5980" s="5">
        <v>216.85</v>
      </c>
      <c r="I5980" s="5">
        <v>216.85050000000001</v>
      </c>
      <c r="J5980" s="5">
        <v>-5.0000000001659795E-4</v>
      </c>
      <c r="K5980" s="5">
        <v>216.85</v>
      </c>
      <c r="L5980" s="5">
        <v>0</v>
      </c>
      <c r="M5980" t="str">
        <f>IF(ISERROR(VLOOKUP(A5980,'[1]Ecart validé'!$A:$A,1,FALSE)),Z5980,"Ecart Validé")</f>
        <v>valid</v>
      </c>
      <c r="R5980" t="s">
        <v>30</v>
      </c>
      <c r="X5980"/>
      <c r="Y5980"/>
      <c r="Z5980" t="s">
        <v>31</v>
      </c>
    </row>
    <row r="5981" spans="1:26" x14ac:dyDescent="0.3">
      <c r="A5981" t="s">
        <v>8207</v>
      </c>
      <c r="B5981" t="s">
        <v>7587</v>
      </c>
      <c r="C5981">
        <v>100372</v>
      </c>
      <c r="D5981" t="str">
        <f>+VLOOKUP(C5981,Param!K:L,2,FALSE)</f>
        <v>PAULO FERNANDO ALVES DE CASTRO &amp; IRMÃO, LDA</v>
      </c>
      <c r="E5981" t="s">
        <v>8208</v>
      </c>
      <c r="F5981" t="s">
        <v>28</v>
      </c>
      <c r="G5981" t="s">
        <v>29</v>
      </c>
      <c r="H5981" s="5">
        <v>22.71</v>
      </c>
      <c r="I5981" s="5">
        <v>22.712399999999999</v>
      </c>
      <c r="J5981" s="5">
        <v>-2.3999999999979502E-3</v>
      </c>
      <c r="K5981" s="5">
        <v>22.71</v>
      </c>
      <c r="L5981" s="5">
        <v>0</v>
      </c>
      <c r="M5981" t="str">
        <f>IF(ISERROR(VLOOKUP(A5981,'[1]Ecart validé'!$A:$A,1,FALSE)),Z5981,"Ecart Validé")</f>
        <v>valid</v>
      </c>
      <c r="R5981" t="s">
        <v>30</v>
      </c>
      <c r="X5981"/>
      <c r="Y5981"/>
      <c r="Z5981" t="s">
        <v>31</v>
      </c>
    </row>
    <row r="5982" spans="1:26" x14ac:dyDescent="0.3">
      <c r="A5982" t="s">
        <v>8209</v>
      </c>
      <c r="B5982" t="s">
        <v>7587</v>
      </c>
      <c r="C5982">
        <v>100372</v>
      </c>
      <c r="D5982" t="str">
        <f>+VLOOKUP(C5982,Param!K:L,2,FALSE)</f>
        <v>PAULO FERNANDO ALVES DE CASTRO &amp; IRMÃO, LDA</v>
      </c>
      <c r="E5982" t="s">
        <v>8208</v>
      </c>
      <c r="F5982" t="s">
        <v>33</v>
      </c>
      <c r="G5982" t="s">
        <v>29</v>
      </c>
      <c r="H5982" s="5">
        <v>38.659999999999997</v>
      </c>
      <c r="I5982" s="5">
        <v>38.664000000000001</v>
      </c>
      <c r="J5982" s="5">
        <v>-4.0000000000048799E-3</v>
      </c>
      <c r="K5982" s="5">
        <v>38.659999999999997</v>
      </c>
      <c r="L5982" s="5">
        <v>0</v>
      </c>
      <c r="M5982" t="str">
        <f>IF(ISERROR(VLOOKUP(A5982,'[1]Ecart validé'!$A:$A,1,FALSE)),Z5982,"Ecart Validé")</f>
        <v>valid</v>
      </c>
      <c r="R5982" t="s">
        <v>30</v>
      </c>
      <c r="X5982"/>
      <c r="Y5982"/>
      <c r="Z5982" t="s">
        <v>31</v>
      </c>
    </row>
    <row r="5983" spans="1:26" x14ac:dyDescent="0.3">
      <c r="A5983" t="s">
        <v>8210</v>
      </c>
      <c r="B5983" t="s">
        <v>7587</v>
      </c>
      <c r="C5983">
        <v>100671</v>
      </c>
      <c r="D5983" t="str">
        <f>+VLOOKUP(C5983,Param!K:L,2,FALSE)</f>
        <v>NORTEL - COMÉRCIO DE EQUIPAMENTOS HOTELEIROS, LDA</v>
      </c>
      <c r="E5983" t="s">
        <v>8211</v>
      </c>
      <c r="F5983" t="s">
        <v>28</v>
      </c>
      <c r="G5983" t="s">
        <v>29</v>
      </c>
      <c r="H5983" s="5">
        <v>9.11</v>
      </c>
      <c r="I5983" s="5">
        <v>9.1136999999999997</v>
      </c>
      <c r="J5983" s="5">
        <v>-3.70000000000025E-3</v>
      </c>
      <c r="K5983" s="5">
        <v>9.11</v>
      </c>
      <c r="L5983" s="5">
        <v>0</v>
      </c>
      <c r="M5983" t="str">
        <f>IF(ISERROR(VLOOKUP(A5983,'[1]Ecart validé'!$A:$A,1,FALSE)),Z5983,"Ecart Validé")</f>
        <v>valid</v>
      </c>
      <c r="R5983" t="s">
        <v>30</v>
      </c>
      <c r="X5983"/>
      <c r="Y5983"/>
      <c r="Z5983" t="s">
        <v>31</v>
      </c>
    </row>
    <row r="5984" spans="1:26" x14ac:dyDescent="0.3">
      <c r="A5984" t="s">
        <v>8212</v>
      </c>
      <c r="B5984" t="s">
        <v>7587</v>
      </c>
      <c r="C5984">
        <v>100250</v>
      </c>
      <c r="D5984" t="str">
        <f>+VLOOKUP(C5984,Param!K:L,2,FALSE)</f>
        <v>MOTA &amp; DAVID, LDA</v>
      </c>
      <c r="E5984" t="s">
        <v>8213</v>
      </c>
      <c r="F5984" t="s">
        <v>28</v>
      </c>
      <c r="G5984" t="s">
        <v>29</v>
      </c>
      <c r="H5984" s="5">
        <v>108.34</v>
      </c>
      <c r="I5984" s="5">
        <v>108.3407</v>
      </c>
      <c r="J5984" s="5">
        <v>-6.9999999999481501E-4</v>
      </c>
      <c r="K5984" s="5">
        <v>108.34</v>
      </c>
      <c r="L5984" s="5">
        <v>0</v>
      </c>
      <c r="M5984" t="str">
        <f>IF(ISERROR(VLOOKUP(A5984,'[1]Ecart validé'!$A:$A,1,FALSE)),Z5984,"Ecart Validé")</f>
        <v>valid</v>
      </c>
      <c r="R5984" t="s">
        <v>30</v>
      </c>
      <c r="X5984"/>
      <c r="Y5984"/>
      <c r="Z5984" t="s">
        <v>31</v>
      </c>
    </row>
    <row r="5985" spans="1:26" x14ac:dyDescent="0.3">
      <c r="A5985" t="s">
        <v>8214</v>
      </c>
      <c r="B5985" t="s">
        <v>7587</v>
      </c>
      <c r="C5985">
        <v>100119</v>
      </c>
      <c r="D5985" t="str">
        <f>+VLOOKUP(C5985,Param!K:L,2,FALSE)</f>
        <v>LAUNDRY LAND UNIPESSOAL, LDA</v>
      </c>
      <c r="E5985" t="s">
        <v>8215</v>
      </c>
      <c r="F5985" t="s">
        <v>28</v>
      </c>
      <c r="G5985" t="s">
        <v>29</v>
      </c>
      <c r="H5985" s="5">
        <v>197.58</v>
      </c>
      <c r="I5985" s="5">
        <v>197.58369999999999</v>
      </c>
      <c r="J5985" s="5">
        <v>-3.69999999998071E-3</v>
      </c>
      <c r="K5985" s="5">
        <v>197.58</v>
      </c>
      <c r="L5985" s="5">
        <v>0</v>
      </c>
      <c r="M5985" t="str">
        <f>IF(ISERROR(VLOOKUP(A5985,'[1]Ecart validé'!$A:$A,1,FALSE)),Z5985,"Ecart Validé")</f>
        <v>valid</v>
      </c>
      <c r="R5985" t="s">
        <v>30</v>
      </c>
      <c r="X5985"/>
      <c r="Y5985"/>
      <c r="Z5985" t="s">
        <v>31</v>
      </c>
    </row>
    <row r="5986" spans="1:26" x14ac:dyDescent="0.3">
      <c r="A5986" t="s">
        <v>8216</v>
      </c>
      <c r="B5986" t="s">
        <v>7587</v>
      </c>
      <c r="C5986">
        <v>100512</v>
      </c>
      <c r="D5986" t="str">
        <f>+VLOOKUP(C5986,Param!K:L,2,FALSE)</f>
        <v>LACTOGAL - PRODUTOS ALIMENTARES, S.A.</v>
      </c>
      <c r="E5986" t="s">
        <v>8217</v>
      </c>
      <c r="F5986" t="s">
        <v>28</v>
      </c>
      <c r="G5986" t="s">
        <v>29</v>
      </c>
      <c r="H5986" s="5">
        <v>1131.72</v>
      </c>
      <c r="I5986" s="5">
        <v>1131.7166999999999</v>
      </c>
      <c r="J5986" s="5">
        <v>3.30000000008112E-3</v>
      </c>
      <c r="K5986" s="5">
        <v>1131.72</v>
      </c>
      <c r="L5986" s="5">
        <v>0</v>
      </c>
      <c r="M5986" t="str">
        <f>IF(ISERROR(VLOOKUP(A5986,'[1]Ecart validé'!$A:$A,1,FALSE)),Z5986,"Ecart Validé")</f>
        <v>valid</v>
      </c>
      <c r="R5986" t="s">
        <v>30</v>
      </c>
      <c r="X5986"/>
      <c r="Y5986"/>
      <c r="Z5986" t="s">
        <v>31</v>
      </c>
    </row>
    <row r="5987" spans="1:26" x14ac:dyDescent="0.3">
      <c r="A5987" t="s">
        <v>8218</v>
      </c>
      <c r="B5987" t="s">
        <v>7587</v>
      </c>
      <c r="C5987">
        <v>100512</v>
      </c>
      <c r="D5987" t="str">
        <f>+VLOOKUP(C5987,Param!K:L,2,FALSE)</f>
        <v>LACTOGAL - PRODUTOS ALIMENTARES, S.A.</v>
      </c>
      <c r="E5987" t="s">
        <v>8217</v>
      </c>
      <c r="F5987" t="s">
        <v>33</v>
      </c>
      <c r="G5987" t="s">
        <v>29</v>
      </c>
      <c r="H5987" s="5">
        <v>78.23</v>
      </c>
      <c r="I5987" s="5">
        <v>78.226900000000001</v>
      </c>
      <c r="J5987" s="5">
        <v>3.1000000000034299E-3</v>
      </c>
      <c r="K5987" s="5">
        <v>78.23</v>
      </c>
      <c r="L5987" s="5">
        <v>0</v>
      </c>
      <c r="M5987" t="str">
        <f>IF(ISERROR(VLOOKUP(A5987,'[1]Ecart validé'!$A:$A,1,FALSE)),Z5987,"Ecart Validé")</f>
        <v>valid</v>
      </c>
      <c r="R5987" t="s">
        <v>30</v>
      </c>
      <c r="X5987"/>
      <c r="Y5987"/>
      <c r="Z5987" t="s">
        <v>31</v>
      </c>
    </row>
    <row r="5988" spans="1:26" x14ac:dyDescent="0.3">
      <c r="A5988" t="s">
        <v>8219</v>
      </c>
      <c r="B5988" t="s">
        <v>7587</v>
      </c>
      <c r="C5988">
        <v>100512</v>
      </c>
      <c r="D5988" t="str">
        <f>+VLOOKUP(C5988,Param!K:L,2,FALSE)</f>
        <v>LACTOGAL - PRODUTOS ALIMENTARES, S.A.</v>
      </c>
      <c r="E5988" t="s">
        <v>8217</v>
      </c>
      <c r="F5988" t="s">
        <v>35</v>
      </c>
      <c r="G5988" t="s">
        <v>29</v>
      </c>
      <c r="H5988" s="5">
        <v>466.07</v>
      </c>
      <c r="I5988" s="5">
        <v>466.07490000000001</v>
      </c>
      <c r="J5988" s="5">
        <v>-4.9000000000205502E-3</v>
      </c>
      <c r="K5988" s="5">
        <v>466.07</v>
      </c>
      <c r="L5988" s="5">
        <v>0</v>
      </c>
      <c r="M5988" t="str">
        <f>IF(ISERROR(VLOOKUP(A5988,'[1]Ecart validé'!$A:$A,1,FALSE)),Z5988,"Ecart Validé")</f>
        <v>valid</v>
      </c>
      <c r="R5988" t="s">
        <v>30</v>
      </c>
      <c r="X5988"/>
      <c r="Y5988"/>
      <c r="Z5988" t="s">
        <v>31</v>
      </c>
    </row>
    <row r="5989" spans="1:26" x14ac:dyDescent="0.3">
      <c r="A5989" t="s">
        <v>8220</v>
      </c>
      <c r="B5989" t="s">
        <v>7587</v>
      </c>
      <c r="C5989">
        <v>100512</v>
      </c>
      <c r="D5989" t="str">
        <f>+VLOOKUP(C5989,Param!K:L,2,FALSE)</f>
        <v>LACTOGAL - PRODUTOS ALIMENTARES, S.A.</v>
      </c>
      <c r="E5989" t="s">
        <v>8217</v>
      </c>
      <c r="F5989" t="s">
        <v>37</v>
      </c>
      <c r="G5989" t="s">
        <v>29</v>
      </c>
      <c r="H5989" s="5">
        <v>187.19</v>
      </c>
      <c r="I5989" s="5">
        <v>187.18719999999999</v>
      </c>
      <c r="J5989" s="5">
        <v>2.80000000000768E-3</v>
      </c>
      <c r="K5989" s="5">
        <v>187.19</v>
      </c>
      <c r="L5989" s="5">
        <v>0</v>
      </c>
      <c r="M5989" t="str">
        <f>IF(ISERROR(VLOOKUP(A5989,'[1]Ecart validé'!$A:$A,1,FALSE)),Z5989,"Ecart Validé")</f>
        <v>valid</v>
      </c>
      <c r="R5989" t="s">
        <v>30</v>
      </c>
      <c r="X5989"/>
      <c r="Y5989"/>
      <c r="Z5989" t="s">
        <v>31</v>
      </c>
    </row>
    <row r="5990" spans="1:26" x14ac:dyDescent="0.3">
      <c r="A5990" t="s">
        <v>8221</v>
      </c>
      <c r="B5990" t="s">
        <v>7587</v>
      </c>
      <c r="C5990">
        <v>100642</v>
      </c>
      <c r="D5990" t="str">
        <f>+VLOOKUP(C5990,Param!K:L,2,FALSE)</f>
        <v>QUINTA FRIO (INTERNACIONAL) - COMÉRCIO DE PRODUTOS ALIMENTARES, LDA</v>
      </c>
      <c r="E5990" t="s">
        <v>8222</v>
      </c>
      <c r="F5990" t="s">
        <v>28</v>
      </c>
      <c r="G5990" t="s">
        <v>29</v>
      </c>
      <c r="H5990" s="5">
        <v>148.12</v>
      </c>
      <c r="I5990" s="5">
        <v>148.11840000000001</v>
      </c>
      <c r="J5990" s="5">
        <v>1.59999999999627E-3</v>
      </c>
      <c r="K5990" s="5">
        <v>148.12</v>
      </c>
      <c r="L5990" s="5">
        <v>0</v>
      </c>
      <c r="M5990" t="str">
        <f>IF(ISERROR(VLOOKUP(A5990,'[1]Ecart validé'!$A:$A,1,FALSE)),Z5990,"Ecart Validé")</f>
        <v>valid</v>
      </c>
      <c r="R5990" t="s">
        <v>30</v>
      </c>
      <c r="X5990"/>
      <c r="Y5990"/>
      <c r="Z5990" t="s">
        <v>31</v>
      </c>
    </row>
    <row r="5991" spans="1:26" x14ac:dyDescent="0.3">
      <c r="A5991" t="s">
        <v>8223</v>
      </c>
      <c r="B5991" t="s">
        <v>7587</v>
      </c>
      <c r="C5991">
        <v>100604</v>
      </c>
      <c r="D5991" t="str">
        <f>+VLOOKUP(C5991,Param!K:L,2,FALSE)</f>
        <v>IRMÃOS MONTEIRO, S.A.</v>
      </c>
      <c r="E5991" t="s">
        <v>8224</v>
      </c>
      <c r="F5991" t="s">
        <v>28</v>
      </c>
      <c r="G5991" t="s">
        <v>29</v>
      </c>
      <c r="H5991" s="5">
        <v>668.38</v>
      </c>
      <c r="I5991" s="5">
        <v>668.37609999999995</v>
      </c>
      <c r="J5991" s="5">
        <v>3.9000000000442001E-3</v>
      </c>
      <c r="K5991" s="5">
        <v>668.38</v>
      </c>
      <c r="L5991" s="5">
        <v>0</v>
      </c>
      <c r="M5991" t="str">
        <f>IF(ISERROR(VLOOKUP(A5991,'[1]Ecart validé'!$A:$A,1,FALSE)),Z5991,"Ecart Validé")</f>
        <v>valid</v>
      </c>
      <c r="R5991" t="s">
        <v>30</v>
      </c>
      <c r="X5991"/>
      <c r="Y5991"/>
      <c r="Z5991" t="s">
        <v>31</v>
      </c>
    </row>
    <row r="5992" spans="1:26" x14ac:dyDescent="0.3">
      <c r="A5992" t="s">
        <v>8225</v>
      </c>
      <c r="B5992" t="s">
        <v>7587</v>
      </c>
      <c r="C5992">
        <v>100604</v>
      </c>
      <c r="D5992" t="str">
        <f>+VLOOKUP(C5992,Param!K:L,2,FALSE)</f>
        <v>IRMÃOS MONTEIRO, S.A.</v>
      </c>
      <c r="E5992" t="s">
        <v>8224</v>
      </c>
      <c r="F5992" t="s">
        <v>33</v>
      </c>
      <c r="G5992" t="s">
        <v>29</v>
      </c>
      <c r="H5992" s="5">
        <v>31.47</v>
      </c>
      <c r="I5992" s="5">
        <v>31.468299999999999</v>
      </c>
      <c r="J5992" s="5">
        <v>1.6999999999995901E-3</v>
      </c>
      <c r="K5992" s="5">
        <v>31.47</v>
      </c>
      <c r="L5992" s="5">
        <v>0</v>
      </c>
      <c r="M5992" t="str">
        <f>IF(ISERROR(VLOOKUP(A5992,'[1]Ecart validé'!$A:$A,1,FALSE)),Z5992,"Ecart Validé")</f>
        <v>valid</v>
      </c>
      <c r="R5992" t="s">
        <v>30</v>
      </c>
      <c r="X5992"/>
      <c r="Y5992"/>
      <c r="Z5992" t="s">
        <v>31</v>
      </c>
    </row>
    <row r="5993" spans="1:26" x14ac:dyDescent="0.3">
      <c r="A5993" t="s">
        <v>8226</v>
      </c>
      <c r="B5993" t="s">
        <v>7587</v>
      </c>
      <c r="C5993">
        <v>100403</v>
      </c>
      <c r="D5993" t="str">
        <f>+VLOOKUP(C5993,Param!K:L,2,FALSE)</f>
        <v>SOLUÇÕES PARA TODOS - EMPRESA DE TRABALHO TEMPORÁRIO, S.A. (TRIANGULU)</v>
      </c>
      <c r="E5993" t="s">
        <v>8227</v>
      </c>
      <c r="F5993" t="s">
        <v>28</v>
      </c>
      <c r="G5993" t="s">
        <v>29</v>
      </c>
      <c r="H5993" s="5">
        <v>262.02999999999997</v>
      </c>
      <c r="I5993" s="5">
        <v>262.03149999999999</v>
      </c>
      <c r="J5993" s="5">
        <v>-1.5000000000213701E-3</v>
      </c>
      <c r="K5993" s="5">
        <v>262.02999999999997</v>
      </c>
      <c r="L5993" s="5">
        <v>0</v>
      </c>
      <c r="M5993" t="str">
        <f>IF(ISERROR(VLOOKUP(A5993,'[1]Ecart validé'!$A:$A,1,FALSE)),Z5993,"Ecart Validé")</f>
        <v>valid</v>
      </c>
      <c r="R5993" t="s">
        <v>30</v>
      </c>
      <c r="X5993"/>
      <c r="Y5993"/>
      <c r="Z5993" t="s">
        <v>31</v>
      </c>
    </row>
    <row r="5994" spans="1:26" x14ac:dyDescent="0.3">
      <c r="A5994" t="s">
        <v>8228</v>
      </c>
      <c r="B5994" t="s">
        <v>7587</v>
      </c>
      <c r="C5994">
        <v>100077</v>
      </c>
      <c r="D5994" t="str">
        <f>+VLOOKUP(C5994,Param!K:L,2,FALSE)</f>
        <v>SOUSA &amp; PACHECO, LDA</v>
      </c>
      <c r="E5994" t="s">
        <v>8229</v>
      </c>
      <c r="F5994" t="s">
        <v>28</v>
      </c>
      <c r="G5994" t="s">
        <v>29</v>
      </c>
      <c r="H5994" s="5">
        <v>14.38</v>
      </c>
      <c r="I5994" s="5">
        <v>14.382300000000001</v>
      </c>
      <c r="J5994" s="5">
        <v>-2.2999999999999601E-3</v>
      </c>
      <c r="K5994" s="5">
        <v>14.38</v>
      </c>
      <c r="L5994" s="5">
        <v>0</v>
      </c>
      <c r="M5994" t="str">
        <f>IF(ISERROR(VLOOKUP(A5994,'[1]Ecart validé'!$A:$A,1,FALSE)),Z5994,"Ecart Validé")</f>
        <v>valid</v>
      </c>
      <c r="R5994" t="s">
        <v>30</v>
      </c>
      <c r="X5994"/>
      <c r="Y5994"/>
      <c r="Z5994" t="s">
        <v>31</v>
      </c>
    </row>
    <row r="5995" spans="1:26" x14ac:dyDescent="0.3">
      <c r="A5995" t="s">
        <v>8230</v>
      </c>
      <c r="B5995" t="s">
        <v>7587</v>
      </c>
      <c r="C5995">
        <v>99842</v>
      </c>
      <c r="D5995" t="str">
        <f>+VLOOKUP(C5995,Param!K:L,2,FALSE)</f>
        <v>KELLY SERVICES - EMPRESA DE TRABALHO TEMPORÁRIO, UNIPESSOAL, LDA</v>
      </c>
      <c r="E5995" t="s">
        <v>8231</v>
      </c>
      <c r="F5995" t="s">
        <v>28</v>
      </c>
      <c r="G5995" t="s">
        <v>29</v>
      </c>
      <c r="H5995" s="5">
        <v>142.32</v>
      </c>
      <c r="I5995" s="5">
        <v>142.32419999999999</v>
      </c>
      <c r="J5995" s="5">
        <v>-4.1999999999973101E-3</v>
      </c>
      <c r="K5995" s="5">
        <v>142.32</v>
      </c>
      <c r="L5995" s="5">
        <v>0</v>
      </c>
      <c r="M5995" t="str">
        <f>IF(ISERROR(VLOOKUP(A5995,'[1]Ecart validé'!$A:$A,1,FALSE)),Z5995,"Ecart Validé")</f>
        <v>valid</v>
      </c>
      <c r="R5995" t="s">
        <v>30</v>
      </c>
      <c r="X5995"/>
      <c r="Y5995"/>
      <c r="Z5995" t="s">
        <v>31</v>
      </c>
    </row>
    <row r="5996" spans="1:26" x14ac:dyDescent="0.3">
      <c r="A5996" t="s">
        <v>8232</v>
      </c>
      <c r="B5996" t="s">
        <v>7587</v>
      </c>
      <c r="C5996">
        <v>99842</v>
      </c>
      <c r="D5996" t="str">
        <f>+VLOOKUP(C5996,Param!K:L,2,FALSE)</f>
        <v>KELLY SERVICES - EMPRESA DE TRABALHO TEMPORÁRIO, UNIPESSOAL, LDA</v>
      </c>
      <c r="E5996" t="s">
        <v>8231</v>
      </c>
      <c r="F5996" t="s">
        <v>37</v>
      </c>
      <c r="G5996" t="s">
        <v>29</v>
      </c>
      <c r="H5996" s="5">
        <v>1.61</v>
      </c>
      <c r="I5996" s="5">
        <v>1.6105</v>
      </c>
      <c r="J5996" s="5">
        <v>-4.9999999999994396E-4</v>
      </c>
      <c r="K5996" s="5">
        <v>1.61</v>
      </c>
      <c r="L5996" s="5">
        <v>0</v>
      </c>
      <c r="M5996" t="str">
        <f>IF(ISERROR(VLOOKUP(A5996,'[1]Ecart validé'!$A:$A,1,FALSE)),Z5996,"Ecart Validé")</f>
        <v>valid</v>
      </c>
      <c r="R5996" t="s">
        <v>30</v>
      </c>
      <c r="X5996"/>
      <c r="Y5996"/>
      <c r="Z5996" t="s">
        <v>31</v>
      </c>
    </row>
    <row r="5997" spans="1:26" x14ac:dyDescent="0.3">
      <c r="A5997" t="s">
        <v>8233</v>
      </c>
      <c r="B5997" t="s">
        <v>7587</v>
      </c>
      <c r="C5997">
        <v>99741</v>
      </c>
      <c r="D5997" t="str">
        <f>+VLOOKUP(C5997,Param!K:L,2,FALSE)</f>
        <v>SYNERGIE EMPRESA DE TRABALHO TEMPORÁRIO, S.A.</v>
      </c>
      <c r="E5997" t="s">
        <v>8234</v>
      </c>
      <c r="F5997" t="s">
        <v>28</v>
      </c>
      <c r="G5997" t="s">
        <v>29</v>
      </c>
      <c r="H5997" s="5">
        <v>294.14999999999998</v>
      </c>
      <c r="I5997" s="5">
        <v>294.14850000000001</v>
      </c>
      <c r="J5997" s="5">
        <v>1.4999999999645199E-3</v>
      </c>
      <c r="K5997" s="5">
        <v>294.14999999999998</v>
      </c>
      <c r="L5997" s="5">
        <v>0</v>
      </c>
      <c r="M5997" t="str">
        <f>IF(ISERROR(VLOOKUP(A5997,'[1]Ecart validé'!$A:$A,1,FALSE)),Z5997,"Ecart Validé")</f>
        <v>valid</v>
      </c>
      <c r="R5997" t="s">
        <v>30</v>
      </c>
      <c r="X5997"/>
      <c r="Y5997"/>
      <c r="Z5997" t="s">
        <v>31</v>
      </c>
    </row>
    <row r="5998" spans="1:26" x14ac:dyDescent="0.3">
      <c r="A5998" t="s">
        <v>8235</v>
      </c>
      <c r="B5998" t="s">
        <v>7587</v>
      </c>
      <c r="C5998">
        <v>100300</v>
      </c>
      <c r="D5998" t="str">
        <f>+VLOOKUP(C5998,Param!K:L,2,FALSE)</f>
        <v>VIBOREL - DISTRIBUIÇÃO, S.A.</v>
      </c>
      <c r="E5998" t="s">
        <v>8236</v>
      </c>
      <c r="F5998" t="s">
        <v>28</v>
      </c>
      <c r="G5998" t="s">
        <v>29</v>
      </c>
      <c r="H5998" s="5">
        <v>38.090000000000003</v>
      </c>
      <c r="I5998" s="5">
        <v>38.0914</v>
      </c>
      <c r="J5998" s="5">
        <v>-1.39999999999673E-3</v>
      </c>
      <c r="K5998" s="5">
        <v>38.090000000000003</v>
      </c>
      <c r="L5998" s="5">
        <v>0</v>
      </c>
      <c r="M5998" t="str">
        <f>IF(ISERROR(VLOOKUP(A5998,'[1]Ecart validé'!$A:$A,1,FALSE)),Z5998,"Ecart Validé")</f>
        <v>valid</v>
      </c>
      <c r="R5998" t="s">
        <v>30</v>
      </c>
      <c r="X5998"/>
      <c r="Y5998"/>
      <c r="Z5998" t="s">
        <v>31</v>
      </c>
    </row>
    <row r="5999" spans="1:26" x14ac:dyDescent="0.3">
      <c r="A5999" t="s">
        <v>8237</v>
      </c>
      <c r="B5999" t="s">
        <v>7587</v>
      </c>
      <c r="C5999">
        <v>277054</v>
      </c>
      <c r="D5999" t="str">
        <f>+VLOOKUP(C5999,Param!K:L,2,FALSE)</f>
        <v>VILLAS &amp; HOTMEC - COMERCIO E MANUTENÇÃO DE EQUIPAMENTOS HOTELEIROS, S.A.</v>
      </c>
      <c r="E5999" t="s">
        <v>8238</v>
      </c>
      <c r="F5999" t="s">
        <v>28</v>
      </c>
      <c r="G5999" t="s">
        <v>29</v>
      </c>
      <c r="H5999" s="5">
        <v>155.66</v>
      </c>
      <c r="I5999" s="5">
        <v>155.6645</v>
      </c>
      <c r="J5999" s="5">
        <v>-4.5000000000072699E-3</v>
      </c>
      <c r="K5999" s="5">
        <v>155.66</v>
      </c>
      <c r="L5999" s="5">
        <v>0</v>
      </c>
      <c r="M5999" t="str">
        <f>IF(ISERROR(VLOOKUP(A5999,'[1]Ecart validé'!$A:$A,1,FALSE)),Z5999,"Ecart Validé")</f>
        <v>valid</v>
      </c>
      <c r="R5999" t="s">
        <v>30</v>
      </c>
      <c r="X5999"/>
      <c r="Y5999"/>
      <c r="Z5999" t="s">
        <v>31</v>
      </c>
    </row>
    <row r="6000" spans="1:26" x14ac:dyDescent="0.3">
      <c r="A6000" t="s">
        <v>8239</v>
      </c>
      <c r="B6000" t="s">
        <v>7587</v>
      </c>
      <c r="C6000">
        <v>277054</v>
      </c>
      <c r="D6000" t="str">
        <f>+VLOOKUP(C6000,Param!K:L,2,FALSE)</f>
        <v>VILLAS &amp; HOTMEC - COMERCIO E MANUTENÇÃO DE EQUIPAMENTOS HOTELEIROS, S.A.</v>
      </c>
      <c r="E6000" t="s">
        <v>8238</v>
      </c>
      <c r="F6000" t="s">
        <v>33</v>
      </c>
      <c r="G6000" t="s">
        <v>29</v>
      </c>
      <c r="H6000" s="5">
        <v>27.96</v>
      </c>
      <c r="I6000" s="5">
        <v>27.9602</v>
      </c>
      <c r="J6000" s="5">
        <v>-1.9999999999953299E-4</v>
      </c>
      <c r="K6000" s="5">
        <v>27.96</v>
      </c>
      <c r="L6000" s="5">
        <v>0</v>
      </c>
      <c r="M6000" t="str">
        <f>IF(ISERROR(VLOOKUP(A6000,'[1]Ecart validé'!$A:$A,1,FALSE)),Z6000,"Ecart Validé")</f>
        <v>valid</v>
      </c>
      <c r="R6000" t="s">
        <v>30</v>
      </c>
      <c r="X6000"/>
      <c r="Y6000"/>
      <c r="Z6000" t="s">
        <v>31</v>
      </c>
    </row>
    <row r="6001" spans="1:26" x14ac:dyDescent="0.3">
      <c r="A6001" t="s">
        <v>8240</v>
      </c>
      <c r="B6001" t="s">
        <v>7587</v>
      </c>
      <c r="C6001">
        <v>100649</v>
      </c>
      <c r="D6001" t="str">
        <f>+VLOOKUP(C6001,Param!K:L,2,FALSE)</f>
        <v>GAMOTEL - ARTIGOS PARA HOTELARIA, LDA</v>
      </c>
      <c r="E6001" t="s">
        <v>8241</v>
      </c>
      <c r="F6001" t="s">
        <v>28</v>
      </c>
      <c r="G6001" t="s">
        <v>29</v>
      </c>
      <c r="H6001" s="5">
        <v>22.08</v>
      </c>
      <c r="I6001" s="5">
        <v>22.076599999999999</v>
      </c>
      <c r="J6001" s="5">
        <v>3.3999999999991802E-3</v>
      </c>
      <c r="K6001" s="5">
        <v>22.08</v>
      </c>
      <c r="L6001" s="5">
        <v>0</v>
      </c>
      <c r="M6001" t="str">
        <f>IF(ISERROR(VLOOKUP(A6001,'[1]Ecart validé'!$A:$A,1,FALSE)),Z6001,"Ecart Validé")</f>
        <v>valid</v>
      </c>
      <c r="R6001" t="s">
        <v>30</v>
      </c>
      <c r="X6001"/>
      <c r="Y6001"/>
      <c r="Z6001" t="s">
        <v>31</v>
      </c>
    </row>
    <row r="6002" spans="1:26" x14ac:dyDescent="0.3">
      <c r="A6002" t="s">
        <v>8242</v>
      </c>
      <c r="B6002" t="s">
        <v>7587</v>
      </c>
      <c r="C6002">
        <v>100649</v>
      </c>
      <c r="D6002" t="str">
        <f>+VLOOKUP(C6002,Param!K:L,2,FALSE)</f>
        <v>GAMOTEL - ARTIGOS PARA HOTELARIA, LDA</v>
      </c>
      <c r="E6002" t="s">
        <v>8241</v>
      </c>
      <c r="F6002" t="s">
        <v>33</v>
      </c>
      <c r="G6002" t="s">
        <v>29</v>
      </c>
      <c r="H6002" s="5">
        <v>7.06</v>
      </c>
      <c r="I6002" s="5">
        <v>7.0648999999999997</v>
      </c>
      <c r="J6002" s="5">
        <v>-4.9000000000001204E-3</v>
      </c>
      <c r="K6002" s="5">
        <v>7.06</v>
      </c>
      <c r="L6002" s="5">
        <v>0</v>
      </c>
      <c r="M6002" t="str">
        <f>IF(ISERROR(VLOOKUP(A6002,'[1]Ecart validé'!$A:$A,1,FALSE)),Z6002,"Ecart Validé")</f>
        <v>valid</v>
      </c>
      <c r="R6002" t="s">
        <v>30</v>
      </c>
      <c r="X6002"/>
      <c r="Y6002"/>
      <c r="Z6002" t="s">
        <v>31</v>
      </c>
    </row>
    <row r="6003" spans="1:26" x14ac:dyDescent="0.3">
      <c r="A6003" t="s">
        <v>8243</v>
      </c>
      <c r="B6003" t="s">
        <v>7587</v>
      </c>
      <c r="C6003">
        <v>236010</v>
      </c>
      <c r="D6003" t="str">
        <f>+VLOOKUP(C6003,Param!K:L,2,FALSE)</f>
        <v>OPENLINE PORTUGAL, S.A.</v>
      </c>
      <c r="E6003" t="s">
        <v>8244</v>
      </c>
      <c r="F6003" t="s">
        <v>28</v>
      </c>
      <c r="G6003" t="s">
        <v>29</v>
      </c>
      <c r="H6003" s="5">
        <v>56.87</v>
      </c>
      <c r="I6003" s="5">
        <v>56.867400000000004</v>
      </c>
      <c r="J6003" s="5">
        <v>2.5999999999939401E-3</v>
      </c>
      <c r="K6003" s="5">
        <v>56.87</v>
      </c>
      <c r="L6003" s="5">
        <v>0</v>
      </c>
      <c r="M6003" t="str">
        <f>IF(ISERROR(VLOOKUP(A6003,'[1]Ecart validé'!$A:$A,1,FALSE)),Z6003,"Ecart Validé")</f>
        <v>valid</v>
      </c>
      <c r="R6003" t="s">
        <v>30</v>
      </c>
      <c r="X6003"/>
      <c r="Y6003"/>
      <c r="Z6003" t="s">
        <v>31</v>
      </c>
    </row>
    <row r="6004" spans="1:26" x14ac:dyDescent="0.3">
      <c r="A6004" t="s">
        <v>8245</v>
      </c>
      <c r="B6004" t="s">
        <v>7587</v>
      </c>
      <c r="C6004">
        <v>99884</v>
      </c>
      <c r="D6004" t="str">
        <f>+VLOOKUP(C6004,Param!K:L,2,FALSE)</f>
        <v>ASTROLIMPA - SOCIEDADE DE LIMPEZAS INDUSTRIAIS, S.A.</v>
      </c>
      <c r="E6004" t="s">
        <v>8246</v>
      </c>
      <c r="F6004" t="s">
        <v>28</v>
      </c>
      <c r="G6004" t="s">
        <v>29</v>
      </c>
      <c r="H6004" s="5">
        <v>104.56</v>
      </c>
      <c r="I6004" s="5">
        <v>104.5629</v>
      </c>
      <c r="J6004" s="5">
        <v>-2.8999999999967901E-3</v>
      </c>
      <c r="K6004" s="5">
        <v>104.56</v>
      </c>
      <c r="L6004" s="5">
        <v>0</v>
      </c>
      <c r="M6004" t="str">
        <f>IF(ISERROR(VLOOKUP(A6004,'[1]Ecart validé'!$A:$A,1,FALSE)),Z6004,"Ecart Validé")</f>
        <v>valid</v>
      </c>
      <c r="R6004" t="s">
        <v>30</v>
      </c>
      <c r="X6004"/>
      <c r="Y6004"/>
      <c r="Z6004" t="s">
        <v>31</v>
      </c>
    </row>
    <row r="6005" spans="1:26" x14ac:dyDescent="0.3">
      <c r="A6005" t="s">
        <v>8247</v>
      </c>
      <c r="B6005" t="s">
        <v>7587</v>
      </c>
      <c r="C6005">
        <v>100633</v>
      </c>
      <c r="D6005" t="str">
        <f>+VLOOKUP(C6005,Param!K:L,2,FALSE)</f>
        <v>Molaflex Colchoes S.A.</v>
      </c>
      <c r="E6005" t="s">
        <v>8248</v>
      </c>
      <c r="F6005" t="s">
        <v>28</v>
      </c>
      <c r="G6005" t="s">
        <v>29</v>
      </c>
      <c r="H6005" s="5">
        <v>173.99</v>
      </c>
      <c r="I6005" s="5">
        <v>173.994</v>
      </c>
      <c r="J6005" s="5">
        <v>-3.9999999999906699E-3</v>
      </c>
      <c r="K6005" s="5">
        <v>173.99</v>
      </c>
      <c r="L6005" s="5">
        <v>0</v>
      </c>
      <c r="M6005" t="str">
        <f>IF(ISERROR(VLOOKUP(A6005,'[1]Ecart validé'!$A:$A,1,FALSE)),Z6005,"Ecart Validé")</f>
        <v>valid</v>
      </c>
      <c r="R6005" t="s">
        <v>30</v>
      </c>
      <c r="X6005"/>
      <c r="Y6005"/>
      <c r="Z6005" t="s">
        <v>31</v>
      </c>
    </row>
    <row r="6006" spans="1:26" x14ac:dyDescent="0.3">
      <c r="A6006" t="s">
        <v>8249</v>
      </c>
      <c r="B6006" t="s">
        <v>7587</v>
      </c>
      <c r="C6006">
        <v>100361</v>
      </c>
      <c r="D6006" t="str">
        <f>+VLOOKUP(C6006,Param!K:L,2,FALSE)</f>
        <v>F.SILVA &amp; GONÇALVES, LDA</v>
      </c>
      <c r="E6006" t="s">
        <v>8250</v>
      </c>
      <c r="F6006" t="s">
        <v>28</v>
      </c>
      <c r="G6006" t="s">
        <v>29</v>
      </c>
      <c r="H6006" s="5">
        <v>6.05</v>
      </c>
      <c r="I6006" s="5">
        <v>6.0449999999999999</v>
      </c>
      <c r="J6006" s="5">
        <v>4.9999999999998899E-3</v>
      </c>
      <c r="K6006" s="5">
        <v>6.05</v>
      </c>
      <c r="L6006" s="5">
        <v>0</v>
      </c>
      <c r="M6006" t="str">
        <f>IF(ISERROR(VLOOKUP(A6006,'[1]Ecart validé'!$A:$A,1,FALSE)),Z6006,"Ecart Validé")</f>
        <v>valid</v>
      </c>
      <c r="R6006" t="s">
        <v>30</v>
      </c>
      <c r="X6006"/>
      <c r="Y6006"/>
      <c r="Z6006" t="s">
        <v>31</v>
      </c>
    </row>
    <row r="6007" spans="1:26" x14ac:dyDescent="0.3">
      <c r="A6007" t="s">
        <v>8251</v>
      </c>
      <c r="B6007" t="s">
        <v>7587</v>
      </c>
      <c r="C6007">
        <v>100361</v>
      </c>
      <c r="D6007" t="str">
        <f>+VLOOKUP(C6007,Param!K:L,2,FALSE)</f>
        <v>F.SILVA &amp; GONÇALVES, LDA</v>
      </c>
      <c r="E6007" t="s">
        <v>8250</v>
      </c>
      <c r="F6007" t="s">
        <v>33</v>
      </c>
      <c r="G6007" t="s">
        <v>29</v>
      </c>
      <c r="H6007" s="5">
        <v>10.68</v>
      </c>
      <c r="I6007" s="5">
        <v>10.676600000000001</v>
      </c>
      <c r="J6007" s="5">
        <v>3.3999999999991802E-3</v>
      </c>
      <c r="K6007" s="5">
        <v>10.68</v>
      </c>
      <c r="L6007" s="5">
        <v>0</v>
      </c>
      <c r="M6007" t="str">
        <f>IF(ISERROR(VLOOKUP(A6007,'[1]Ecart validé'!$A:$A,1,FALSE)),Z6007,"Ecart Validé")</f>
        <v>valid</v>
      </c>
      <c r="R6007" t="s">
        <v>30</v>
      </c>
      <c r="X6007"/>
      <c r="Y6007"/>
      <c r="Z6007" t="s">
        <v>31</v>
      </c>
    </row>
    <row r="6008" spans="1:26" x14ac:dyDescent="0.3">
      <c r="A6008" t="s">
        <v>8252</v>
      </c>
      <c r="B6008" t="s">
        <v>7587</v>
      </c>
      <c r="C6008">
        <v>324116</v>
      </c>
      <c r="D6008" t="str">
        <f>+VLOOKUP(C6008,Param!K:L,2,FALSE)</f>
        <v>IBERLIM - SOCIEDADE TÉCNICA DE LIMPEZA, S.A.</v>
      </c>
      <c r="E6008" t="s">
        <v>8253</v>
      </c>
      <c r="F6008" t="s">
        <v>28</v>
      </c>
      <c r="G6008" t="s">
        <v>29</v>
      </c>
      <c r="H6008" s="5">
        <v>410.52</v>
      </c>
      <c r="I6008" s="5">
        <v>410.5222</v>
      </c>
      <c r="J6008" s="5">
        <v>-2.2000000000161799E-3</v>
      </c>
      <c r="K6008" s="5">
        <v>410.52</v>
      </c>
      <c r="L6008" s="5">
        <v>0</v>
      </c>
      <c r="M6008" t="str">
        <f>IF(ISERROR(VLOOKUP(A6008,'[1]Ecart validé'!$A:$A,1,FALSE)),Z6008,"Ecart Validé")</f>
        <v>valid</v>
      </c>
      <c r="R6008" t="s">
        <v>30</v>
      </c>
      <c r="X6008"/>
      <c r="Y6008"/>
      <c r="Z6008" t="s">
        <v>31</v>
      </c>
    </row>
    <row r="6009" spans="1:26" x14ac:dyDescent="0.3">
      <c r="A6009" t="s">
        <v>8254</v>
      </c>
      <c r="B6009" t="s">
        <v>7587</v>
      </c>
      <c r="C6009">
        <v>99722</v>
      </c>
      <c r="D6009" t="str">
        <f>+VLOOKUP(C6009,Param!K:L,2,FALSE)</f>
        <v>MEO - SERVIÇOS DE COMUNICAÇÕES E MULTIMÉDIA, S.A. (Antes PT Comunicações SA)</v>
      </c>
      <c r="E6009" t="s">
        <v>8255</v>
      </c>
      <c r="F6009" t="s">
        <v>37</v>
      </c>
      <c r="G6009" t="s">
        <v>29</v>
      </c>
      <c r="H6009" s="5">
        <v>11959.74</v>
      </c>
      <c r="I6009" s="5">
        <v>11959.735500000001</v>
      </c>
      <c r="J6009" s="5">
        <v>4.4999999990977804E-3</v>
      </c>
      <c r="K6009" s="5">
        <v>11959.74</v>
      </c>
      <c r="L6009" s="5">
        <v>0</v>
      </c>
      <c r="M6009" t="str">
        <f>IF(ISERROR(VLOOKUP(A6009,'[1]Ecart validé'!$A:$A,1,FALSE)),Z6009,"Ecart Validé")</f>
        <v>valid</v>
      </c>
      <c r="R6009" t="s">
        <v>30</v>
      </c>
      <c r="X6009"/>
      <c r="Y6009"/>
      <c r="Z6009" t="s">
        <v>31</v>
      </c>
    </row>
    <row r="6010" spans="1:26" x14ac:dyDescent="0.3">
      <c r="A6010" t="s">
        <v>8256</v>
      </c>
      <c r="B6010" t="s">
        <v>7587</v>
      </c>
      <c r="C6010">
        <v>219841</v>
      </c>
      <c r="D6010" t="str">
        <f>+VLOOKUP(C6010,Param!K:L,2,FALSE)</f>
        <v>OPENLINE FACILITY SERVICES, S.A.</v>
      </c>
      <c r="E6010" t="s">
        <v>8257</v>
      </c>
      <c r="F6010" t="s">
        <v>35</v>
      </c>
      <c r="G6010" t="s">
        <v>29</v>
      </c>
      <c r="H6010" s="5">
        <v>36.75</v>
      </c>
      <c r="I6010" s="5">
        <v>36.754199999999997</v>
      </c>
      <c r="J6010" s="5">
        <v>-4.1999999999973101E-3</v>
      </c>
      <c r="K6010" s="5">
        <v>36.75</v>
      </c>
      <c r="L6010" s="5">
        <v>0</v>
      </c>
      <c r="M6010" t="str">
        <f>IF(ISERROR(VLOOKUP(A6010,'[1]Ecart validé'!$A:$A,1,FALSE)),Z6010,"Ecart Validé")</f>
        <v>valid</v>
      </c>
      <c r="R6010" t="s">
        <v>30</v>
      </c>
      <c r="X6010"/>
      <c r="Y6010"/>
      <c r="Z6010" t="s">
        <v>31</v>
      </c>
    </row>
    <row r="6011" spans="1:26" x14ac:dyDescent="0.3">
      <c r="A6011" t="s">
        <v>8258</v>
      </c>
      <c r="B6011" t="s">
        <v>7587</v>
      </c>
      <c r="C6011">
        <v>219841</v>
      </c>
      <c r="D6011" t="str">
        <f>+VLOOKUP(C6011,Param!K:L,2,FALSE)</f>
        <v>OPENLINE FACILITY SERVICES, S.A.</v>
      </c>
      <c r="E6011" t="s">
        <v>8257</v>
      </c>
      <c r="F6011" t="s">
        <v>37</v>
      </c>
      <c r="G6011" t="s">
        <v>29</v>
      </c>
      <c r="H6011" s="5">
        <v>36.75</v>
      </c>
      <c r="I6011" s="5">
        <v>36.754199999999997</v>
      </c>
      <c r="J6011" s="5">
        <v>-4.1999999999973101E-3</v>
      </c>
      <c r="K6011" s="5">
        <v>36.75</v>
      </c>
      <c r="L6011" s="5">
        <v>0</v>
      </c>
      <c r="M6011" t="str">
        <f>IF(ISERROR(VLOOKUP(A6011,'[1]Ecart validé'!$A:$A,1,FALSE)),Z6011,"Ecart Validé")</f>
        <v>valid</v>
      </c>
      <c r="R6011" t="s">
        <v>30</v>
      </c>
      <c r="X6011"/>
      <c r="Y6011"/>
      <c r="Z6011" t="s">
        <v>31</v>
      </c>
    </row>
    <row r="6012" spans="1:26" x14ac:dyDescent="0.3">
      <c r="A6012" t="s">
        <v>8259</v>
      </c>
      <c r="B6012" t="s">
        <v>26</v>
      </c>
      <c r="C6012">
        <v>1499</v>
      </c>
      <c r="D6012" t="str">
        <f>+VLOOKUP(C6012,Param!K:L,2,FALSE)</f>
        <v>STANDARD TEXTILE SAS</v>
      </c>
      <c r="E6012" t="s">
        <v>27</v>
      </c>
      <c r="F6012" t="s">
        <v>8260</v>
      </c>
      <c r="G6012" t="s">
        <v>29</v>
      </c>
      <c r="H6012" s="5">
        <v>1451.634</v>
      </c>
      <c r="I6012" s="5">
        <v>1451.634</v>
      </c>
      <c r="J6012" s="5">
        <v>0</v>
      </c>
      <c r="K6012" s="5">
        <v>1451.634</v>
      </c>
      <c r="L6012" s="5">
        <v>0</v>
      </c>
      <c r="M6012" t="str">
        <f>IF(ISERROR(VLOOKUP(A6012,'[1]Ecart validé'!$A:$A,1,FALSE)),Z6012,"Ecart Validé")</f>
        <v>valid</v>
      </c>
      <c r="R6012" t="s">
        <v>30</v>
      </c>
      <c r="X6012"/>
      <c r="Y6012"/>
      <c r="Z6012" t="s">
        <v>31</v>
      </c>
    </row>
    <row r="6013" spans="1:26" x14ac:dyDescent="0.3">
      <c r="A6013" t="s">
        <v>8261</v>
      </c>
      <c r="B6013" t="s">
        <v>26</v>
      </c>
      <c r="C6013">
        <v>1499</v>
      </c>
      <c r="D6013" t="str">
        <f>+VLOOKUP(C6013,Param!K:L,2,FALSE)</f>
        <v>STANDARD TEXTILE SAS</v>
      </c>
      <c r="E6013" t="s">
        <v>27</v>
      </c>
      <c r="F6013" t="s">
        <v>8262</v>
      </c>
      <c r="G6013" t="s">
        <v>29</v>
      </c>
      <c r="H6013" s="5">
        <v>3619.04</v>
      </c>
      <c r="I6013" s="5">
        <v>3619.0313000000001</v>
      </c>
      <c r="J6013" s="5">
        <v>8.6999999998624792E-3</v>
      </c>
      <c r="K6013" s="5">
        <v>3619.04</v>
      </c>
      <c r="L6013" s="5">
        <v>0</v>
      </c>
      <c r="M6013" t="str">
        <f>IF(ISERROR(VLOOKUP(A6013,'[1]Ecart validé'!$A:$A,1,FALSE)),Z6013,"Ecart Validé")</f>
        <v>valid</v>
      </c>
      <c r="R6013" t="s">
        <v>30</v>
      </c>
      <c r="X6013"/>
      <c r="Y6013"/>
      <c r="Z6013" t="s">
        <v>31</v>
      </c>
    </row>
    <row r="6014" spans="1:26" x14ac:dyDescent="0.3">
      <c r="A6014" t="s">
        <v>8263</v>
      </c>
      <c r="B6014" t="s">
        <v>26</v>
      </c>
      <c r="C6014">
        <v>1499</v>
      </c>
      <c r="D6014" t="str">
        <f>+VLOOKUP(C6014,Param!K:L,2,FALSE)</f>
        <v>STANDARD TEXTILE SAS</v>
      </c>
      <c r="E6014" t="s">
        <v>27</v>
      </c>
      <c r="F6014" t="s">
        <v>8264</v>
      </c>
      <c r="G6014" t="s">
        <v>29</v>
      </c>
      <c r="H6014" s="5">
        <v>8164.84</v>
      </c>
      <c r="I6014" s="5">
        <v>8164.8371999999999</v>
      </c>
      <c r="J6014" s="5">
        <v>2.8000000002066298E-3</v>
      </c>
      <c r="K6014" s="5">
        <v>8164.84</v>
      </c>
      <c r="L6014" s="5">
        <v>0</v>
      </c>
      <c r="M6014" t="str">
        <f>IF(ISERROR(VLOOKUP(A6014,'[1]Ecart validé'!$A:$A,1,FALSE)),Z6014,"Ecart Validé")</f>
        <v>valid</v>
      </c>
      <c r="R6014" t="s">
        <v>30</v>
      </c>
      <c r="X6014"/>
      <c r="Y6014"/>
      <c r="Z6014" t="s">
        <v>31</v>
      </c>
    </row>
    <row r="6015" spans="1:26" x14ac:dyDescent="0.3">
      <c r="A6015" t="s">
        <v>8265</v>
      </c>
      <c r="B6015" t="s">
        <v>26</v>
      </c>
      <c r="C6015">
        <v>1499</v>
      </c>
      <c r="D6015" t="str">
        <f>+VLOOKUP(C6015,Param!K:L,2,FALSE)</f>
        <v>STANDARD TEXTILE SAS</v>
      </c>
      <c r="E6015" t="s">
        <v>27</v>
      </c>
      <c r="F6015" t="s">
        <v>8266</v>
      </c>
      <c r="G6015" t="s">
        <v>29</v>
      </c>
      <c r="H6015" s="5">
        <v>13453.96</v>
      </c>
      <c r="I6015" s="5">
        <v>13453.9529</v>
      </c>
      <c r="J6015" s="5">
        <v>7.09999999889987E-3</v>
      </c>
      <c r="K6015" s="5">
        <v>13453.96</v>
      </c>
      <c r="L6015" s="5">
        <v>0</v>
      </c>
      <c r="M6015" t="str">
        <f>IF(ISERROR(VLOOKUP(A6015,'[1]Ecart validé'!$A:$A,1,FALSE)),Z6015,"Ecart Validé")</f>
        <v>valid</v>
      </c>
      <c r="R6015" t="s">
        <v>30</v>
      </c>
      <c r="X6015"/>
      <c r="Y6015"/>
      <c r="Z6015" t="s">
        <v>31</v>
      </c>
    </row>
    <row r="6016" spans="1:26" x14ac:dyDescent="0.3">
      <c r="A6016" t="s">
        <v>8267</v>
      </c>
      <c r="B6016" t="s">
        <v>26</v>
      </c>
      <c r="C6016">
        <v>7905</v>
      </c>
      <c r="D6016" t="str">
        <f>+VLOOKUP(C6016,Param!K:L,2,FALSE)</f>
        <v>EMP GRAFIMEDIA</v>
      </c>
      <c r="E6016" t="s">
        <v>39</v>
      </c>
      <c r="F6016" t="s">
        <v>8260</v>
      </c>
      <c r="G6016" t="s">
        <v>29</v>
      </c>
      <c r="H6016" s="5">
        <v>128.0146</v>
      </c>
      <c r="I6016" s="5">
        <v>128.01130000000001</v>
      </c>
      <c r="J6016" s="5">
        <v>3.2999999999958601E-3</v>
      </c>
      <c r="K6016" s="5">
        <v>128.0146</v>
      </c>
      <c r="L6016" s="5">
        <v>0</v>
      </c>
      <c r="M6016" t="str">
        <f>IF(ISERROR(VLOOKUP(A6016,'[1]Ecart validé'!$A:$A,1,FALSE)),Z6016,"Ecart Validé")</f>
        <v>valid</v>
      </c>
      <c r="R6016" t="s">
        <v>30</v>
      </c>
      <c r="X6016"/>
      <c r="Y6016"/>
      <c r="Z6016" t="s">
        <v>31</v>
      </c>
    </row>
    <row r="6017" spans="1:26" x14ac:dyDescent="0.3">
      <c r="A6017" t="s">
        <v>8268</v>
      </c>
      <c r="B6017" t="s">
        <v>26</v>
      </c>
      <c r="C6017">
        <v>7905</v>
      </c>
      <c r="D6017" t="str">
        <f>+VLOOKUP(C6017,Param!K:L,2,FALSE)</f>
        <v>EMP GRAFIMEDIA</v>
      </c>
      <c r="E6017" t="s">
        <v>39</v>
      </c>
      <c r="F6017" t="s">
        <v>8262</v>
      </c>
      <c r="G6017" t="s">
        <v>29</v>
      </c>
      <c r="H6017" s="5">
        <v>279.81</v>
      </c>
      <c r="I6017" s="5">
        <v>279.8075</v>
      </c>
      <c r="J6017" s="5">
        <v>2.4999999999977202E-3</v>
      </c>
      <c r="K6017" s="5">
        <v>279.81</v>
      </c>
      <c r="L6017" s="5">
        <v>0</v>
      </c>
      <c r="M6017" t="str">
        <f>IF(ISERROR(VLOOKUP(A6017,'[1]Ecart validé'!$A:$A,1,FALSE)),Z6017,"Ecart Validé")</f>
        <v>valid</v>
      </c>
      <c r="R6017" t="s">
        <v>30</v>
      </c>
      <c r="X6017"/>
      <c r="Y6017"/>
      <c r="Z6017" t="s">
        <v>31</v>
      </c>
    </row>
    <row r="6018" spans="1:26" x14ac:dyDescent="0.3">
      <c r="A6018" t="s">
        <v>8269</v>
      </c>
      <c r="B6018" t="s">
        <v>26</v>
      </c>
      <c r="C6018">
        <v>7905</v>
      </c>
      <c r="D6018" t="str">
        <f>+VLOOKUP(C6018,Param!K:L,2,FALSE)</f>
        <v>EMP GRAFIMEDIA</v>
      </c>
      <c r="E6018" t="s">
        <v>39</v>
      </c>
      <c r="F6018" t="s">
        <v>8264</v>
      </c>
      <c r="G6018" t="s">
        <v>29</v>
      </c>
      <c r="H6018" s="5">
        <v>507.19</v>
      </c>
      <c r="I6018" s="5">
        <v>507.18990000000002</v>
      </c>
      <c r="J6018" s="5">
        <v>9.9999999974897906E-5</v>
      </c>
      <c r="K6018" s="5">
        <v>507.19</v>
      </c>
      <c r="L6018" s="5">
        <v>0</v>
      </c>
      <c r="M6018" t="str">
        <f>IF(ISERROR(VLOOKUP(A6018,'[1]Ecart validé'!$A:$A,1,FALSE)),Z6018,"Ecart Validé")</f>
        <v>valid</v>
      </c>
      <c r="R6018" t="s">
        <v>30</v>
      </c>
      <c r="X6018"/>
      <c r="Y6018"/>
      <c r="Z6018" t="s">
        <v>31</v>
      </c>
    </row>
    <row r="6019" spans="1:26" x14ac:dyDescent="0.3">
      <c r="A6019" t="s">
        <v>8270</v>
      </c>
      <c r="B6019" t="s">
        <v>26</v>
      </c>
      <c r="C6019">
        <v>7905</v>
      </c>
      <c r="D6019" t="str">
        <f>+VLOOKUP(C6019,Param!K:L,2,FALSE)</f>
        <v>EMP GRAFIMEDIA</v>
      </c>
      <c r="E6019" t="s">
        <v>39</v>
      </c>
      <c r="F6019" t="s">
        <v>8271</v>
      </c>
      <c r="G6019" t="s">
        <v>29</v>
      </c>
      <c r="H6019" s="5">
        <v>30.59</v>
      </c>
      <c r="I6019" s="5">
        <v>30.593599999999999</v>
      </c>
      <c r="J6019" s="5">
        <v>-3.5999999999987101E-3</v>
      </c>
      <c r="K6019" s="5">
        <v>30.59</v>
      </c>
      <c r="L6019" s="5">
        <v>0</v>
      </c>
      <c r="M6019" t="str">
        <f>IF(ISERROR(VLOOKUP(A6019,'[1]Ecart validé'!$A:$A,1,FALSE)),Z6019,"Ecart Validé")</f>
        <v>valid</v>
      </c>
      <c r="R6019" t="s">
        <v>30</v>
      </c>
      <c r="X6019"/>
      <c r="Y6019"/>
      <c r="Z6019" t="s">
        <v>31</v>
      </c>
    </row>
    <row r="6020" spans="1:26" x14ac:dyDescent="0.3">
      <c r="A6020" t="s">
        <v>8272</v>
      </c>
      <c r="B6020" t="s">
        <v>26</v>
      </c>
      <c r="C6020">
        <v>7905</v>
      </c>
      <c r="D6020" t="str">
        <f>+VLOOKUP(C6020,Param!K:L,2,FALSE)</f>
        <v>EMP GRAFIMEDIA</v>
      </c>
      <c r="E6020" t="s">
        <v>39</v>
      </c>
      <c r="F6020" t="s">
        <v>8266</v>
      </c>
      <c r="G6020" t="s">
        <v>29</v>
      </c>
      <c r="H6020" s="5">
        <v>978.35</v>
      </c>
      <c r="I6020" s="5">
        <v>978.35440000000006</v>
      </c>
      <c r="J6020" s="5">
        <v>-4.4000000000323702E-3</v>
      </c>
      <c r="K6020" s="5">
        <v>978.35</v>
      </c>
      <c r="L6020" s="5">
        <v>0</v>
      </c>
      <c r="M6020" t="str">
        <f>IF(ISERROR(VLOOKUP(A6020,'[1]Ecart validé'!$A:$A,1,FALSE)),Z6020,"Ecart Validé")</f>
        <v>valid</v>
      </c>
      <c r="R6020" t="s">
        <v>30</v>
      </c>
      <c r="X6020"/>
      <c r="Y6020"/>
      <c r="Z6020" t="s">
        <v>31</v>
      </c>
    </row>
    <row r="6021" spans="1:26" x14ac:dyDescent="0.3">
      <c r="A6021" t="s">
        <v>8273</v>
      </c>
      <c r="B6021" t="s">
        <v>26</v>
      </c>
      <c r="C6021">
        <v>8283</v>
      </c>
      <c r="D6021" t="str">
        <f>+VLOOKUP(C6021,Param!K:L,2,FALSE)</f>
        <v>TRIAV B.V.</v>
      </c>
      <c r="E6021" t="s">
        <v>8274</v>
      </c>
      <c r="F6021" t="s">
        <v>8260</v>
      </c>
      <c r="G6021" t="s">
        <v>29</v>
      </c>
      <c r="H6021" s="5">
        <v>53.4</v>
      </c>
      <c r="I6021" s="5">
        <v>53.4</v>
      </c>
      <c r="J6021" s="5">
        <v>0</v>
      </c>
      <c r="K6021" s="5">
        <v>53.4</v>
      </c>
      <c r="L6021" s="5">
        <v>0</v>
      </c>
      <c r="M6021" t="str">
        <f>IF(ISERROR(VLOOKUP(A6021,'[1]Ecart validé'!$A:$A,1,FALSE)),Z6021,"Ecart Validé")</f>
        <v>valid</v>
      </c>
      <c r="R6021" t="s">
        <v>30</v>
      </c>
      <c r="X6021"/>
      <c r="Y6021"/>
      <c r="Z6021" t="s">
        <v>31</v>
      </c>
    </row>
    <row r="6022" spans="1:26" x14ac:dyDescent="0.3">
      <c r="A6022" t="s">
        <v>8275</v>
      </c>
      <c r="B6022" t="s">
        <v>26</v>
      </c>
      <c r="C6022">
        <v>8283</v>
      </c>
      <c r="D6022" t="str">
        <f>+VLOOKUP(C6022,Param!K:L,2,FALSE)</f>
        <v>TRIAV B.V.</v>
      </c>
      <c r="E6022" t="s">
        <v>8274</v>
      </c>
      <c r="F6022" t="s">
        <v>8262</v>
      </c>
      <c r="G6022" t="s">
        <v>29</v>
      </c>
      <c r="H6022" s="5">
        <v>53.4</v>
      </c>
      <c r="I6022" s="5">
        <v>53.4</v>
      </c>
      <c r="J6022" s="5">
        <v>0</v>
      </c>
      <c r="K6022" s="5">
        <v>53.4</v>
      </c>
      <c r="L6022" s="5">
        <v>0</v>
      </c>
      <c r="M6022" t="str">
        <f>IF(ISERROR(VLOOKUP(A6022,'[1]Ecart validé'!$A:$A,1,FALSE)),Z6022,"Ecart Validé")</f>
        <v>valid</v>
      </c>
      <c r="R6022" t="s">
        <v>30</v>
      </c>
      <c r="X6022"/>
      <c r="Y6022"/>
      <c r="Z6022" t="s">
        <v>31</v>
      </c>
    </row>
    <row r="6023" spans="1:26" x14ac:dyDescent="0.3">
      <c r="A6023" t="s">
        <v>8276</v>
      </c>
      <c r="B6023" t="s">
        <v>26</v>
      </c>
      <c r="C6023">
        <v>8283</v>
      </c>
      <c r="D6023" t="str">
        <f>+VLOOKUP(C6023,Param!K:L,2,FALSE)</f>
        <v>TRIAV B.V.</v>
      </c>
      <c r="E6023" t="s">
        <v>8274</v>
      </c>
      <c r="F6023" t="s">
        <v>8264</v>
      </c>
      <c r="G6023" t="s">
        <v>29</v>
      </c>
      <c r="H6023" s="5">
        <v>53.4</v>
      </c>
      <c r="I6023" s="5">
        <v>53.4</v>
      </c>
      <c r="J6023" s="5">
        <v>0</v>
      </c>
      <c r="K6023" s="5">
        <v>53.4</v>
      </c>
      <c r="L6023" s="5">
        <v>0</v>
      </c>
      <c r="M6023" t="str">
        <f>IF(ISERROR(VLOOKUP(A6023,'[1]Ecart validé'!$A:$A,1,FALSE)),Z6023,"Ecart Validé")</f>
        <v>valid</v>
      </c>
      <c r="R6023" t="s">
        <v>30</v>
      </c>
      <c r="X6023"/>
      <c r="Y6023"/>
      <c r="Z6023" t="s">
        <v>31</v>
      </c>
    </row>
    <row r="6024" spans="1:26" x14ac:dyDescent="0.3">
      <c r="A6024" t="s">
        <v>8277</v>
      </c>
      <c r="B6024" t="s">
        <v>26</v>
      </c>
      <c r="C6024">
        <v>9922</v>
      </c>
      <c r="D6024" t="str">
        <f>+VLOOKUP(C6024,Param!K:L,2,FALSE)</f>
        <v>CHOMETTE</v>
      </c>
      <c r="E6024" t="s">
        <v>58</v>
      </c>
      <c r="F6024" t="s">
        <v>8260</v>
      </c>
      <c r="G6024" t="s">
        <v>29</v>
      </c>
      <c r="H6024" s="5">
        <v>53.092700000000001</v>
      </c>
      <c r="I6024" s="5">
        <v>53.092700000000001</v>
      </c>
      <c r="J6024" s="5">
        <v>0</v>
      </c>
      <c r="K6024" s="5">
        <v>53.092700000000001</v>
      </c>
      <c r="L6024" s="5">
        <v>0</v>
      </c>
      <c r="M6024" t="str">
        <f>IF(ISERROR(VLOOKUP(A6024,'[1]Ecart validé'!$A:$A,1,FALSE)),Z6024,"Ecart Validé")</f>
        <v>valid</v>
      </c>
      <c r="R6024" t="s">
        <v>30</v>
      </c>
      <c r="X6024"/>
      <c r="Y6024"/>
      <c r="Z6024" t="s">
        <v>31</v>
      </c>
    </row>
    <row r="6025" spans="1:26" x14ac:dyDescent="0.3">
      <c r="A6025" t="s">
        <v>8278</v>
      </c>
      <c r="B6025" t="s">
        <v>26</v>
      </c>
      <c r="C6025">
        <v>9922</v>
      </c>
      <c r="D6025" t="str">
        <f>+VLOOKUP(C6025,Param!K:L,2,FALSE)</f>
        <v>CHOMETTE</v>
      </c>
      <c r="E6025" t="s">
        <v>58</v>
      </c>
      <c r="F6025" t="s">
        <v>8262</v>
      </c>
      <c r="G6025" t="s">
        <v>29</v>
      </c>
      <c r="H6025" s="5">
        <v>292.57</v>
      </c>
      <c r="I6025" s="5">
        <v>292.57060000000001</v>
      </c>
      <c r="J6025" s="5">
        <v>-6.0000000001991696E-4</v>
      </c>
      <c r="K6025" s="5">
        <v>292.57</v>
      </c>
      <c r="L6025" s="5">
        <v>0</v>
      </c>
      <c r="M6025" t="str">
        <f>IF(ISERROR(VLOOKUP(A6025,'[1]Ecart validé'!$A:$A,1,FALSE)),Z6025,"Ecart Validé")</f>
        <v>valid</v>
      </c>
      <c r="R6025" t="s">
        <v>30</v>
      </c>
      <c r="X6025"/>
      <c r="Y6025"/>
      <c r="Z6025" t="s">
        <v>31</v>
      </c>
    </row>
    <row r="6026" spans="1:26" x14ac:dyDescent="0.3">
      <c r="A6026" t="s">
        <v>8279</v>
      </c>
      <c r="B6026" t="s">
        <v>26</v>
      </c>
      <c r="C6026">
        <v>9922</v>
      </c>
      <c r="D6026" t="str">
        <f>+VLOOKUP(C6026,Param!K:L,2,FALSE)</f>
        <v>CHOMETTE</v>
      </c>
      <c r="E6026" t="s">
        <v>58</v>
      </c>
      <c r="F6026" t="s">
        <v>8264</v>
      </c>
      <c r="G6026" t="s">
        <v>29</v>
      </c>
      <c r="H6026" s="5">
        <v>552.77</v>
      </c>
      <c r="I6026" s="5">
        <v>552.77160000000003</v>
      </c>
      <c r="J6026" s="5">
        <v>-1.6000000000531099E-3</v>
      </c>
      <c r="K6026" s="5">
        <v>552.77</v>
      </c>
      <c r="L6026" s="5">
        <v>0</v>
      </c>
      <c r="M6026" t="str">
        <f>IF(ISERROR(VLOOKUP(A6026,'[1]Ecart validé'!$A:$A,1,FALSE)),Z6026,"Ecart Validé")</f>
        <v>valid</v>
      </c>
      <c r="R6026" t="s">
        <v>30</v>
      </c>
      <c r="X6026"/>
      <c r="Y6026"/>
      <c r="Z6026" t="s">
        <v>31</v>
      </c>
    </row>
    <row r="6027" spans="1:26" x14ac:dyDescent="0.3">
      <c r="A6027" t="s">
        <v>8280</v>
      </c>
      <c r="B6027" t="s">
        <v>26</v>
      </c>
      <c r="C6027">
        <v>9922</v>
      </c>
      <c r="D6027" t="str">
        <f>+VLOOKUP(C6027,Param!K:L,2,FALSE)</f>
        <v>CHOMETTE</v>
      </c>
      <c r="E6027" t="s">
        <v>58</v>
      </c>
      <c r="F6027" t="s">
        <v>8266</v>
      </c>
      <c r="G6027" t="s">
        <v>29</v>
      </c>
      <c r="H6027" s="5">
        <v>720.65</v>
      </c>
      <c r="I6027" s="5">
        <v>720.65279999999996</v>
      </c>
      <c r="J6027" s="5">
        <v>-2.7999999999792601E-3</v>
      </c>
      <c r="K6027" s="5">
        <v>720.65</v>
      </c>
      <c r="L6027" s="5">
        <v>0</v>
      </c>
      <c r="M6027" t="str">
        <f>IF(ISERROR(VLOOKUP(A6027,'[1]Ecart validé'!$A:$A,1,FALSE)),Z6027,"Ecart Validé")</f>
        <v>valid</v>
      </c>
      <c r="R6027" t="s">
        <v>30</v>
      </c>
      <c r="X6027"/>
      <c r="Y6027"/>
      <c r="Z6027" t="s">
        <v>31</v>
      </c>
    </row>
    <row r="6028" spans="1:26" x14ac:dyDescent="0.3">
      <c r="A6028" t="s">
        <v>8281</v>
      </c>
      <c r="B6028" t="s">
        <v>26</v>
      </c>
      <c r="C6028">
        <v>24560</v>
      </c>
      <c r="D6028" t="str">
        <f>+VLOOKUP(C6028,Param!K:L,2,FALSE)</f>
        <v>C.C. Engineering Limited</v>
      </c>
      <c r="E6028" t="s">
        <v>70</v>
      </c>
      <c r="F6028" t="s">
        <v>8260</v>
      </c>
      <c r="G6028" t="s">
        <v>29</v>
      </c>
      <c r="H6028" s="5">
        <v>1748.5144</v>
      </c>
      <c r="I6028" s="5">
        <v>1748.5144</v>
      </c>
      <c r="J6028" s="5">
        <v>0</v>
      </c>
      <c r="K6028" s="5">
        <v>1748.5144</v>
      </c>
      <c r="L6028" s="5">
        <v>0</v>
      </c>
      <c r="M6028" t="str">
        <f>IF(ISERROR(VLOOKUP(A6028,'[1]Ecart validé'!$A:$A,1,FALSE)),Z6028,"Ecart Validé")</f>
        <v>valid</v>
      </c>
      <c r="R6028" t="s">
        <v>30</v>
      </c>
      <c r="X6028"/>
      <c r="Y6028"/>
      <c r="Z6028" t="s">
        <v>31</v>
      </c>
    </row>
    <row r="6029" spans="1:26" x14ac:dyDescent="0.3">
      <c r="A6029" t="s">
        <v>8282</v>
      </c>
      <c r="B6029" t="s">
        <v>26</v>
      </c>
      <c r="C6029">
        <v>24560</v>
      </c>
      <c r="D6029" t="str">
        <f>+VLOOKUP(C6029,Param!K:L,2,FALSE)</f>
        <v>C.C. Engineering Limited</v>
      </c>
      <c r="E6029" t="s">
        <v>70</v>
      </c>
      <c r="F6029" t="s">
        <v>8262</v>
      </c>
      <c r="G6029" t="s">
        <v>29</v>
      </c>
      <c r="H6029" s="5">
        <v>1871.86</v>
      </c>
      <c r="I6029" s="5">
        <v>1871.8638000000001</v>
      </c>
      <c r="J6029" s="5">
        <v>-3.8000000001829899E-3</v>
      </c>
      <c r="K6029" s="5">
        <v>1871.86</v>
      </c>
      <c r="L6029" s="5">
        <v>0</v>
      </c>
      <c r="M6029" t="str">
        <f>IF(ISERROR(VLOOKUP(A6029,'[1]Ecart validé'!$A:$A,1,FALSE)),Z6029,"Ecart Validé")</f>
        <v>valid</v>
      </c>
      <c r="R6029" t="s">
        <v>30</v>
      </c>
      <c r="X6029"/>
      <c r="Y6029"/>
      <c r="Z6029" t="s">
        <v>31</v>
      </c>
    </row>
    <row r="6030" spans="1:26" x14ac:dyDescent="0.3">
      <c r="A6030" t="s">
        <v>8283</v>
      </c>
      <c r="B6030" t="s">
        <v>26</v>
      </c>
      <c r="C6030">
        <v>24560</v>
      </c>
      <c r="D6030" t="str">
        <f>+VLOOKUP(C6030,Param!K:L,2,FALSE)</f>
        <v>C.C. Engineering Limited</v>
      </c>
      <c r="E6030" t="s">
        <v>70</v>
      </c>
      <c r="F6030" t="s">
        <v>8264</v>
      </c>
      <c r="G6030" t="s">
        <v>29</v>
      </c>
      <c r="H6030" s="5">
        <v>1736.7</v>
      </c>
      <c r="I6030" s="5">
        <v>1736.7012</v>
      </c>
      <c r="J6030" s="5">
        <v>-1.1999999999261399E-3</v>
      </c>
      <c r="K6030" s="5">
        <v>1736.7</v>
      </c>
      <c r="L6030" s="5">
        <v>0</v>
      </c>
      <c r="M6030" t="str">
        <f>IF(ISERROR(VLOOKUP(A6030,'[1]Ecart validé'!$A:$A,1,FALSE)),Z6030,"Ecart Validé")</f>
        <v>valid</v>
      </c>
      <c r="R6030" t="s">
        <v>30</v>
      </c>
      <c r="X6030"/>
      <c r="Y6030"/>
      <c r="Z6030" t="s">
        <v>31</v>
      </c>
    </row>
    <row r="6031" spans="1:26" x14ac:dyDescent="0.3">
      <c r="A6031" t="s">
        <v>8284</v>
      </c>
      <c r="B6031" t="s">
        <v>26</v>
      </c>
      <c r="C6031">
        <v>24560</v>
      </c>
      <c r="D6031" t="str">
        <f>+VLOOKUP(C6031,Param!K:L,2,FALSE)</f>
        <v>C.C. Engineering Limited</v>
      </c>
      <c r="E6031" t="s">
        <v>70</v>
      </c>
      <c r="F6031" t="s">
        <v>8266</v>
      </c>
      <c r="G6031" t="s">
        <v>29</v>
      </c>
      <c r="H6031" s="5">
        <v>1035.72</v>
      </c>
      <c r="I6031" s="5">
        <v>1035.7186999999999</v>
      </c>
      <c r="J6031" s="5">
        <v>1.30000000012842E-3</v>
      </c>
      <c r="K6031" s="5">
        <v>1035.72</v>
      </c>
      <c r="L6031" s="5">
        <v>0</v>
      </c>
      <c r="M6031" t="str">
        <f>IF(ISERROR(VLOOKUP(A6031,'[1]Ecart validé'!$A:$A,1,FALSE)),Z6031,"Ecart Validé")</f>
        <v>valid</v>
      </c>
      <c r="R6031" t="s">
        <v>30</v>
      </c>
      <c r="X6031"/>
      <c r="Y6031"/>
      <c r="Z6031" t="s">
        <v>31</v>
      </c>
    </row>
    <row r="6032" spans="1:26" x14ac:dyDescent="0.3">
      <c r="A6032" t="s">
        <v>8285</v>
      </c>
      <c r="B6032" t="s">
        <v>26</v>
      </c>
      <c r="C6032">
        <v>37142</v>
      </c>
      <c r="D6032" t="str">
        <f>+VLOOKUP(C6032,Param!K:L,2,FALSE)</f>
        <v>NIEHOFFS VAIHINGER FRUCHTSAFT GMBH</v>
      </c>
      <c r="E6032" t="s">
        <v>80</v>
      </c>
      <c r="F6032" t="s">
        <v>8266</v>
      </c>
      <c r="G6032" t="s">
        <v>29</v>
      </c>
      <c r="H6032" s="5">
        <v>2464.3200000000002</v>
      </c>
      <c r="I6032" s="5">
        <v>2464.3200000000002</v>
      </c>
      <c r="J6032" s="5">
        <v>0</v>
      </c>
      <c r="K6032" s="5">
        <v>2464.3200000000002</v>
      </c>
      <c r="L6032" s="5">
        <v>0</v>
      </c>
      <c r="M6032" t="str">
        <f>IF(ISERROR(VLOOKUP(A6032,'[1]Ecart validé'!$A:$A,1,FALSE)),Z6032,"Ecart Validé")</f>
        <v>valid</v>
      </c>
      <c r="R6032" t="s">
        <v>30</v>
      </c>
      <c r="X6032"/>
      <c r="Y6032"/>
      <c r="Z6032" t="s">
        <v>31</v>
      </c>
    </row>
    <row r="6033" spans="1:26" x14ac:dyDescent="0.3">
      <c r="A6033" t="s">
        <v>8286</v>
      </c>
      <c r="B6033" t="s">
        <v>26</v>
      </c>
      <c r="C6033">
        <v>37416</v>
      </c>
      <c r="D6033" t="str">
        <f>+VLOOKUP(C6033,Param!K:L,2,FALSE)</f>
        <v>BRIDOR</v>
      </c>
      <c r="E6033" t="s">
        <v>90</v>
      </c>
      <c r="F6033" t="s">
        <v>8260</v>
      </c>
      <c r="G6033" t="s">
        <v>29</v>
      </c>
      <c r="H6033" s="5">
        <v>7589.13</v>
      </c>
      <c r="I6033" s="5">
        <v>7589</v>
      </c>
      <c r="J6033" s="5">
        <v>0.130000000000109</v>
      </c>
      <c r="K6033" s="5">
        <v>7589.13</v>
      </c>
      <c r="L6033" s="5">
        <v>0</v>
      </c>
      <c r="M6033" t="str">
        <f>IF(ISERROR(VLOOKUP(A6033,'[1]Ecart validé'!$A:$A,1,FALSE)),Z6033,"Ecart Validé")</f>
        <v>valid</v>
      </c>
      <c r="R6033" t="s">
        <v>30</v>
      </c>
      <c r="X6033"/>
      <c r="Y6033"/>
      <c r="Z6033" t="s">
        <v>31</v>
      </c>
    </row>
    <row r="6034" spans="1:26" x14ac:dyDescent="0.3">
      <c r="A6034" t="s">
        <v>8287</v>
      </c>
      <c r="B6034" t="s">
        <v>26</v>
      </c>
      <c r="C6034">
        <v>37416</v>
      </c>
      <c r="D6034" t="str">
        <f>+VLOOKUP(C6034,Param!K:L,2,FALSE)</f>
        <v>BRIDOR</v>
      </c>
      <c r="E6034" t="s">
        <v>90</v>
      </c>
      <c r="F6034" t="s">
        <v>8262</v>
      </c>
      <c r="G6034" t="s">
        <v>29</v>
      </c>
      <c r="H6034" s="5">
        <v>17065.73</v>
      </c>
      <c r="I6034" s="5">
        <v>17065.73</v>
      </c>
      <c r="J6034" s="5">
        <v>0</v>
      </c>
      <c r="K6034" s="5">
        <v>17065.73</v>
      </c>
      <c r="L6034" s="5">
        <v>0</v>
      </c>
      <c r="M6034" t="str">
        <f>IF(ISERROR(VLOOKUP(A6034,'[1]Ecart validé'!$A:$A,1,FALSE)),Z6034,"Ecart Validé")</f>
        <v>valid</v>
      </c>
      <c r="R6034" t="s">
        <v>30</v>
      </c>
      <c r="X6034"/>
      <c r="Y6034"/>
      <c r="Z6034" t="s">
        <v>31</v>
      </c>
    </row>
    <row r="6035" spans="1:26" x14ac:dyDescent="0.3">
      <c r="A6035" t="s">
        <v>8288</v>
      </c>
      <c r="B6035" t="s">
        <v>26</v>
      </c>
      <c r="C6035">
        <v>37416</v>
      </c>
      <c r="D6035" t="str">
        <f>+VLOOKUP(C6035,Param!K:L,2,FALSE)</f>
        <v>BRIDOR</v>
      </c>
      <c r="E6035" t="s">
        <v>90</v>
      </c>
      <c r="F6035" t="s">
        <v>8264</v>
      </c>
      <c r="G6035" t="s">
        <v>29</v>
      </c>
      <c r="H6035" s="5">
        <v>40962.89</v>
      </c>
      <c r="I6035" s="5">
        <v>40962.89</v>
      </c>
      <c r="J6035" s="5">
        <v>0</v>
      </c>
      <c r="K6035" s="5">
        <v>40962.89</v>
      </c>
      <c r="L6035" s="5">
        <v>0</v>
      </c>
      <c r="M6035" t="str">
        <f>IF(ISERROR(VLOOKUP(A6035,'[1]Ecart validé'!$A:$A,1,FALSE)),Z6035,"Ecart Validé")</f>
        <v>valid</v>
      </c>
      <c r="R6035" t="s">
        <v>30</v>
      </c>
      <c r="X6035"/>
      <c r="Y6035"/>
      <c r="Z6035" t="s">
        <v>31</v>
      </c>
    </row>
    <row r="6036" spans="1:26" x14ac:dyDescent="0.3">
      <c r="A6036" t="s">
        <v>8289</v>
      </c>
      <c r="B6036" t="s">
        <v>26</v>
      </c>
      <c r="C6036">
        <v>37416</v>
      </c>
      <c r="D6036" t="str">
        <f>+VLOOKUP(C6036,Param!K:L,2,FALSE)</f>
        <v>BRIDOR</v>
      </c>
      <c r="E6036" t="s">
        <v>90</v>
      </c>
      <c r="F6036" t="s">
        <v>8266</v>
      </c>
      <c r="G6036" t="s">
        <v>29</v>
      </c>
      <c r="H6036" s="5">
        <v>20766.03</v>
      </c>
      <c r="I6036" s="5">
        <v>20766.03</v>
      </c>
      <c r="J6036" s="5">
        <v>0</v>
      </c>
      <c r="K6036" s="5">
        <v>20766.03</v>
      </c>
      <c r="L6036" s="5">
        <v>0</v>
      </c>
      <c r="M6036" t="str">
        <f>IF(ISERROR(VLOOKUP(A6036,'[1]Ecart validé'!$A:$A,1,FALSE)),Z6036,"Ecart Validé")</f>
        <v>valid</v>
      </c>
      <c r="R6036" t="s">
        <v>30</v>
      </c>
      <c r="X6036"/>
      <c r="Y6036"/>
      <c r="Z6036" t="s">
        <v>31</v>
      </c>
    </row>
    <row r="6037" spans="1:26" x14ac:dyDescent="0.3">
      <c r="A6037" t="s">
        <v>8290</v>
      </c>
      <c r="B6037" t="s">
        <v>26</v>
      </c>
      <c r="C6037">
        <v>37910</v>
      </c>
      <c r="D6037" t="str">
        <f>+VLOOKUP(C6037,Param!K:L,2,FALSE)</f>
        <v>MANPOWER SARL</v>
      </c>
      <c r="E6037" t="s">
        <v>99</v>
      </c>
      <c r="F6037" t="s">
        <v>8260</v>
      </c>
      <c r="G6037" t="s">
        <v>29</v>
      </c>
      <c r="H6037" s="5">
        <v>77.075000000000003</v>
      </c>
      <c r="I6037" s="5">
        <v>77.075000000000003</v>
      </c>
      <c r="J6037" s="5">
        <v>0</v>
      </c>
      <c r="K6037" s="5">
        <v>77.075000000000003</v>
      </c>
      <c r="L6037" s="5">
        <v>0</v>
      </c>
      <c r="M6037" t="str">
        <f>IF(ISERROR(VLOOKUP(A6037,'[1]Ecart validé'!$A:$A,1,FALSE)),Z6037,"Ecart Validé")</f>
        <v>valid</v>
      </c>
      <c r="R6037" t="s">
        <v>30</v>
      </c>
      <c r="X6037"/>
      <c r="Y6037"/>
      <c r="Z6037" t="s">
        <v>31</v>
      </c>
    </row>
    <row r="6038" spans="1:26" x14ac:dyDescent="0.3">
      <c r="A6038" t="s">
        <v>8291</v>
      </c>
      <c r="B6038" t="s">
        <v>26</v>
      </c>
      <c r="C6038">
        <v>37910</v>
      </c>
      <c r="D6038" t="str">
        <f>+VLOOKUP(C6038,Param!K:L,2,FALSE)</f>
        <v>MANPOWER SARL</v>
      </c>
      <c r="E6038" t="s">
        <v>99</v>
      </c>
      <c r="F6038" t="s">
        <v>8264</v>
      </c>
      <c r="G6038" t="s">
        <v>29</v>
      </c>
      <c r="H6038" s="5">
        <v>460.71</v>
      </c>
      <c r="I6038" s="5">
        <v>460.71280000000002</v>
      </c>
      <c r="J6038" s="5">
        <v>-2.8000000000361E-3</v>
      </c>
      <c r="K6038" s="5">
        <v>460.71</v>
      </c>
      <c r="L6038" s="5">
        <v>0</v>
      </c>
      <c r="M6038" t="str">
        <f>IF(ISERROR(VLOOKUP(A6038,'[1]Ecart validé'!$A:$A,1,FALSE)),Z6038,"Ecart Validé")</f>
        <v>valid</v>
      </c>
      <c r="R6038" t="s">
        <v>30</v>
      </c>
      <c r="X6038"/>
      <c r="Y6038"/>
      <c r="Z6038" t="s">
        <v>31</v>
      </c>
    </row>
    <row r="6039" spans="1:26" x14ac:dyDescent="0.3">
      <c r="A6039" t="s">
        <v>8292</v>
      </c>
      <c r="B6039" t="s">
        <v>26</v>
      </c>
      <c r="C6039">
        <v>37910</v>
      </c>
      <c r="D6039" t="str">
        <f>+VLOOKUP(C6039,Param!K:L,2,FALSE)</f>
        <v>MANPOWER SARL</v>
      </c>
      <c r="E6039" t="s">
        <v>99</v>
      </c>
      <c r="F6039" t="s">
        <v>8266</v>
      </c>
      <c r="G6039" t="s">
        <v>29</v>
      </c>
      <c r="H6039" s="5">
        <v>966.34</v>
      </c>
      <c r="I6039" s="5">
        <v>966.33900000000006</v>
      </c>
      <c r="J6039" s="5">
        <v>9.9999999997635292E-4</v>
      </c>
      <c r="K6039" s="5">
        <v>966.34</v>
      </c>
      <c r="L6039" s="5">
        <v>0</v>
      </c>
      <c r="M6039" t="str">
        <f>IF(ISERROR(VLOOKUP(A6039,'[1]Ecart validé'!$A:$A,1,FALSE)),Z6039,"Ecart Validé")</f>
        <v>valid</v>
      </c>
      <c r="R6039" t="s">
        <v>30</v>
      </c>
      <c r="X6039"/>
      <c r="Y6039"/>
      <c r="Z6039" t="s">
        <v>31</v>
      </c>
    </row>
    <row r="6040" spans="1:26" x14ac:dyDescent="0.3">
      <c r="A6040" t="s">
        <v>8293</v>
      </c>
      <c r="B6040" t="s">
        <v>26</v>
      </c>
      <c r="C6040">
        <v>38044</v>
      </c>
      <c r="D6040" t="str">
        <f>+VLOOKUP(C6040,Param!K:L,2,FALSE)</f>
        <v>CAVES WENGLER</v>
      </c>
      <c r="E6040" t="s">
        <v>103</v>
      </c>
      <c r="F6040" t="s">
        <v>8260</v>
      </c>
      <c r="G6040" t="s">
        <v>29</v>
      </c>
      <c r="H6040" s="5">
        <v>2.7059000000000002</v>
      </c>
      <c r="I6040" s="5">
        <v>2.7059000000000002</v>
      </c>
      <c r="J6040" s="5">
        <v>0</v>
      </c>
      <c r="K6040" s="5">
        <v>2.7059000000000002</v>
      </c>
      <c r="L6040" s="5">
        <v>0</v>
      </c>
      <c r="M6040" t="str">
        <f>IF(ISERROR(VLOOKUP(A6040,'[1]Ecart validé'!$A:$A,1,FALSE)),Z6040,"Ecart Validé")</f>
        <v>valid</v>
      </c>
      <c r="R6040" t="s">
        <v>30</v>
      </c>
      <c r="X6040"/>
      <c r="Y6040"/>
      <c r="Z6040" t="s">
        <v>31</v>
      </c>
    </row>
    <row r="6041" spans="1:26" x14ac:dyDescent="0.3">
      <c r="A6041" t="s">
        <v>8294</v>
      </c>
      <c r="B6041" t="s">
        <v>26</v>
      </c>
      <c r="C6041">
        <v>38044</v>
      </c>
      <c r="D6041" t="str">
        <f>+VLOOKUP(C6041,Param!K:L,2,FALSE)</f>
        <v>CAVES WENGLER</v>
      </c>
      <c r="E6041" t="s">
        <v>103</v>
      </c>
      <c r="F6041" t="s">
        <v>8262</v>
      </c>
      <c r="G6041" t="s">
        <v>29</v>
      </c>
      <c r="H6041" s="5">
        <v>57.4</v>
      </c>
      <c r="I6041" s="5">
        <v>57.403599999999997</v>
      </c>
      <c r="J6041" s="5">
        <v>-3.5999999999987101E-3</v>
      </c>
      <c r="K6041" s="5">
        <v>57.4</v>
      </c>
      <c r="L6041" s="5">
        <v>0</v>
      </c>
      <c r="M6041" t="str">
        <f>IF(ISERROR(VLOOKUP(A6041,'[1]Ecart validé'!$A:$A,1,FALSE)),Z6041,"Ecart Validé")</f>
        <v>valid</v>
      </c>
      <c r="R6041" t="s">
        <v>30</v>
      </c>
      <c r="X6041"/>
      <c r="Y6041"/>
      <c r="Z6041" t="s">
        <v>31</v>
      </c>
    </row>
    <row r="6042" spans="1:26" x14ac:dyDescent="0.3">
      <c r="A6042" t="s">
        <v>8295</v>
      </c>
      <c r="B6042" t="s">
        <v>26</v>
      </c>
      <c r="C6042">
        <v>38044</v>
      </c>
      <c r="D6042" t="str">
        <f>+VLOOKUP(C6042,Param!K:L,2,FALSE)</f>
        <v>CAVES WENGLER</v>
      </c>
      <c r="E6042" t="s">
        <v>103</v>
      </c>
      <c r="F6042" t="s">
        <v>8264</v>
      </c>
      <c r="G6042" t="s">
        <v>29</v>
      </c>
      <c r="H6042" s="5">
        <v>66.56</v>
      </c>
      <c r="I6042" s="5">
        <v>66.556700000000006</v>
      </c>
      <c r="J6042" s="5">
        <v>3.2999999999958601E-3</v>
      </c>
      <c r="K6042" s="5">
        <v>66.56</v>
      </c>
      <c r="L6042" s="5">
        <v>0</v>
      </c>
      <c r="M6042" t="str">
        <f>IF(ISERROR(VLOOKUP(A6042,'[1]Ecart validé'!$A:$A,1,FALSE)),Z6042,"Ecart Validé")</f>
        <v>valid</v>
      </c>
      <c r="R6042" t="s">
        <v>30</v>
      </c>
      <c r="X6042"/>
      <c r="Y6042"/>
      <c r="Z6042" t="s">
        <v>31</v>
      </c>
    </row>
    <row r="6043" spans="1:26" x14ac:dyDescent="0.3">
      <c r="A6043" t="s">
        <v>8296</v>
      </c>
      <c r="B6043" t="s">
        <v>26</v>
      </c>
      <c r="C6043">
        <v>38044</v>
      </c>
      <c r="D6043" t="str">
        <f>+VLOOKUP(C6043,Param!K:L,2,FALSE)</f>
        <v>CAVES WENGLER</v>
      </c>
      <c r="E6043" t="s">
        <v>103</v>
      </c>
      <c r="F6043" t="s">
        <v>8266</v>
      </c>
      <c r="G6043" t="s">
        <v>29</v>
      </c>
      <c r="H6043" s="5">
        <v>110.53</v>
      </c>
      <c r="I6043" s="5">
        <v>110.5314</v>
      </c>
      <c r="J6043" s="5">
        <v>-1.40000000000384E-3</v>
      </c>
      <c r="K6043" s="5">
        <v>110.53</v>
      </c>
      <c r="L6043" s="5">
        <v>0</v>
      </c>
      <c r="M6043" t="str">
        <f>IF(ISERROR(VLOOKUP(A6043,'[1]Ecart validé'!$A:$A,1,FALSE)),Z6043,"Ecart Validé")</f>
        <v>valid</v>
      </c>
      <c r="R6043" t="s">
        <v>30</v>
      </c>
      <c r="X6043"/>
      <c r="Y6043"/>
      <c r="Z6043" t="s">
        <v>31</v>
      </c>
    </row>
    <row r="6044" spans="1:26" x14ac:dyDescent="0.3">
      <c r="A6044" t="s">
        <v>8297</v>
      </c>
      <c r="B6044" t="s">
        <v>26</v>
      </c>
      <c r="C6044">
        <v>38123</v>
      </c>
      <c r="D6044" t="str">
        <f>+VLOOKUP(C6044,Param!K:L,2,FALSE)</f>
        <v>MUNHOWEN</v>
      </c>
      <c r="E6044" t="s">
        <v>108</v>
      </c>
      <c r="F6044" t="s">
        <v>8260</v>
      </c>
      <c r="G6044" t="s">
        <v>29</v>
      </c>
      <c r="H6044" s="5">
        <v>218.65209999999999</v>
      </c>
      <c r="I6044" s="5">
        <v>218.65209999999999</v>
      </c>
      <c r="J6044" s="5">
        <v>0</v>
      </c>
      <c r="K6044" s="5">
        <v>218.65209999999999</v>
      </c>
      <c r="L6044" s="5">
        <v>0</v>
      </c>
      <c r="M6044" t="str">
        <f>IF(ISERROR(VLOOKUP(A6044,'[1]Ecart validé'!$A:$A,1,FALSE)),Z6044,"Ecart Validé")</f>
        <v>valid</v>
      </c>
      <c r="R6044" t="s">
        <v>30</v>
      </c>
      <c r="X6044"/>
      <c r="Y6044"/>
      <c r="Z6044" t="s">
        <v>31</v>
      </c>
    </row>
    <row r="6045" spans="1:26" x14ac:dyDescent="0.3">
      <c r="A6045" t="s">
        <v>8298</v>
      </c>
      <c r="B6045" t="s">
        <v>26</v>
      </c>
      <c r="C6045">
        <v>38123</v>
      </c>
      <c r="D6045" t="str">
        <f>+VLOOKUP(C6045,Param!K:L,2,FALSE)</f>
        <v>MUNHOWEN</v>
      </c>
      <c r="E6045" t="s">
        <v>108</v>
      </c>
      <c r="F6045" t="s">
        <v>8262</v>
      </c>
      <c r="G6045" t="s">
        <v>29</v>
      </c>
      <c r="H6045" s="5">
        <v>776.9</v>
      </c>
      <c r="I6045" s="5">
        <v>776.90170000000001</v>
      </c>
      <c r="J6045" s="5">
        <v>-1.7000000000280101E-3</v>
      </c>
      <c r="K6045" s="5">
        <v>776.9</v>
      </c>
      <c r="L6045" s="5">
        <v>0</v>
      </c>
      <c r="M6045" t="str">
        <f>IF(ISERROR(VLOOKUP(A6045,'[1]Ecart validé'!$A:$A,1,FALSE)),Z6045,"Ecart Validé")</f>
        <v>valid</v>
      </c>
      <c r="R6045" t="s">
        <v>30</v>
      </c>
      <c r="X6045"/>
      <c r="Y6045"/>
      <c r="Z6045" t="s">
        <v>31</v>
      </c>
    </row>
    <row r="6046" spans="1:26" x14ac:dyDescent="0.3">
      <c r="A6046" t="s">
        <v>8299</v>
      </c>
      <c r="B6046" t="s">
        <v>26</v>
      </c>
      <c r="C6046">
        <v>38123</v>
      </c>
      <c r="D6046" t="str">
        <f>+VLOOKUP(C6046,Param!K:L,2,FALSE)</f>
        <v>MUNHOWEN</v>
      </c>
      <c r="E6046" t="s">
        <v>108</v>
      </c>
      <c r="F6046" t="s">
        <v>8264</v>
      </c>
      <c r="G6046" t="s">
        <v>29</v>
      </c>
      <c r="H6046" s="5">
        <v>926.51</v>
      </c>
      <c r="I6046" s="5">
        <v>926.50879999999995</v>
      </c>
      <c r="J6046" s="5">
        <v>1.20000000003983E-3</v>
      </c>
      <c r="K6046" s="5">
        <v>926.51</v>
      </c>
      <c r="L6046" s="5">
        <v>0</v>
      </c>
      <c r="M6046" t="str">
        <f>IF(ISERROR(VLOOKUP(A6046,'[1]Ecart validé'!$A:$A,1,FALSE)),Z6046,"Ecart Validé")</f>
        <v>valid</v>
      </c>
      <c r="R6046" t="s">
        <v>30</v>
      </c>
      <c r="X6046"/>
      <c r="Y6046"/>
      <c r="Z6046" t="s">
        <v>31</v>
      </c>
    </row>
    <row r="6047" spans="1:26" x14ac:dyDescent="0.3">
      <c r="A6047" t="s">
        <v>8300</v>
      </c>
      <c r="B6047" t="s">
        <v>26</v>
      </c>
      <c r="C6047">
        <v>38123</v>
      </c>
      <c r="D6047" t="str">
        <f>+VLOOKUP(C6047,Param!K:L,2,FALSE)</f>
        <v>MUNHOWEN</v>
      </c>
      <c r="E6047" t="s">
        <v>108</v>
      </c>
      <c r="F6047" t="s">
        <v>8266</v>
      </c>
      <c r="G6047" t="s">
        <v>29</v>
      </c>
      <c r="H6047" s="5">
        <v>847.77</v>
      </c>
      <c r="I6047" s="5">
        <v>847.76790000000005</v>
      </c>
      <c r="J6047" s="5">
        <v>2.0999999999275999E-3</v>
      </c>
      <c r="K6047" s="5">
        <v>847.77</v>
      </c>
      <c r="L6047" s="5">
        <v>0</v>
      </c>
      <c r="M6047" t="str">
        <f>IF(ISERROR(VLOOKUP(A6047,'[1]Ecart validé'!$A:$A,1,FALSE)),Z6047,"Ecart Validé")</f>
        <v>valid</v>
      </c>
      <c r="R6047" t="s">
        <v>30</v>
      </c>
      <c r="X6047"/>
      <c r="Y6047"/>
      <c r="Z6047" t="s">
        <v>31</v>
      </c>
    </row>
    <row r="6048" spans="1:26" x14ac:dyDescent="0.3">
      <c r="A6048" t="s">
        <v>8301</v>
      </c>
      <c r="B6048" t="s">
        <v>26</v>
      </c>
      <c r="C6048">
        <v>38207</v>
      </c>
      <c r="D6048" t="str">
        <f>+VLOOKUP(C6048,Param!K:L,2,FALSE)</f>
        <v>BLYCOLIN TEXTILE SERVICES N.V.</v>
      </c>
      <c r="E6048">
        <v>1999998</v>
      </c>
      <c r="F6048" t="s">
        <v>8260</v>
      </c>
      <c r="G6048" t="s">
        <v>29</v>
      </c>
      <c r="H6048" s="5">
        <v>2804.7368999999999</v>
      </c>
      <c r="I6048" s="5">
        <v>2804.7368999999999</v>
      </c>
      <c r="J6048" s="5">
        <v>0</v>
      </c>
      <c r="K6048" s="5">
        <v>2804.7368999999999</v>
      </c>
      <c r="L6048" s="5">
        <v>0</v>
      </c>
      <c r="M6048" t="str">
        <f>IF(ISERROR(VLOOKUP(A6048,'[1]Ecart validé'!$A:$A,1,FALSE)),Z6048,"Ecart Validé")</f>
        <v>valid</v>
      </c>
      <c r="R6048" t="s">
        <v>30</v>
      </c>
      <c r="X6048"/>
      <c r="Y6048"/>
      <c r="Z6048" t="s">
        <v>31</v>
      </c>
    </row>
    <row r="6049" spans="1:26" x14ac:dyDescent="0.3">
      <c r="A6049" t="s">
        <v>8302</v>
      </c>
      <c r="B6049" t="s">
        <v>26</v>
      </c>
      <c r="C6049">
        <v>38207</v>
      </c>
      <c r="D6049" t="str">
        <f>+VLOOKUP(C6049,Param!K:L,2,FALSE)</f>
        <v>BLYCOLIN TEXTILE SERVICES N.V.</v>
      </c>
      <c r="E6049">
        <v>1999998</v>
      </c>
      <c r="F6049" t="s">
        <v>8262</v>
      </c>
      <c r="G6049" t="s">
        <v>29</v>
      </c>
      <c r="H6049" s="5">
        <v>4918.16</v>
      </c>
      <c r="I6049" s="5">
        <v>4918.1567999999997</v>
      </c>
      <c r="J6049" s="5">
        <v>3.2000000001062199E-3</v>
      </c>
      <c r="K6049" s="5">
        <v>4918.16</v>
      </c>
      <c r="L6049" s="5">
        <v>0</v>
      </c>
      <c r="M6049" t="str">
        <f>IF(ISERROR(VLOOKUP(A6049,'[1]Ecart validé'!$A:$A,1,FALSE)),Z6049,"Ecart Validé")</f>
        <v>valid</v>
      </c>
      <c r="R6049" t="s">
        <v>30</v>
      </c>
      <c r="X6049"/>
      <c r="Y6049"/>
      <c r="Z6049" t="s">
        <v>31</v>
      </c>
    </row>
    <row r="6050" spans="1:26" x14ac:dyDescent="0.3">
      <c r="A6050" t="s">
        <v>8303</v>
      </c>
      <c r="B6050" t="s">
        <v>26</v>
      </c>
      <c r="C6050">
        <v>38207</v>
      </c>
      <c r="D6050" t="str">
        <f>+VLOOKUP(C6050,Param!K:L,2,FALSE)</f>
        <v>BLYCOLIN TEXTILE SERVICES N.V.</v>
      </c>
      <c r="E6050">
        <v>1999998</v>
      </c>
      <c r="F6050" t="s">
        <v>8264</v>
      </c>
      <c r="G6050" t="s">
        <v>29</v>
      </c>
      <c r="H6050" s="5">
        <v>9938.11</v>
      </c>
      <c r="I6050" s="5">
        <v>9938.1082000000006</v>
      </c>
      <c r="J6050" s="5">
        <v>1.8000000000029099E-3</v>
      </c>
      <c r="K6050" s="5">
        <v>9938.11</v>
      </c>
      <c r="L6050" s="5">
        <v>0</v>
      </c>
      <c r="M6050" t="str">
        <f>IF(ISERROR(VLOOKUP(A6050,'[1]Ecart validé'!$A:$A,1,FALSE)),Z6050,"Ecart Validé")</f>
        <v>valid</v>
      </c>
      <c r="R6050" t="s">
        <v>30</v>
      </c>
      <c r="X6050"/>
      <c r="Y6050"/>
      <c r="Z6050" t="s">
        <v>31</v>
      </c>
    </row>
    <row r="6051" spans="1:26" x14ac:dyDescent="0.3">
      <c r="A6051" t="s">
        <v>8304</v>
      </c>
      <c r="B6051" t="s">
        <v>26</v>
      </c>
      <c r="C6051">
        <v>38207</v>
      </c>
      <c r="D6051" t="str">
        <f>+VLOOKUP(C6051,Param!K:L,2,FALSE)</f>
        <v>BLYCOLIN TEXTILE SERVICES N.V.</v>
      </c>
      <c r="E6051">
        <v>1999998</v>
      </c>
      <c r="F6051" t="s">
        <v>8266</v>
      </c>
      <c r="G6051" t="s">
        <v>29</v>
      </c>
      <c r="H6051" s="5">
        <v>11221.71</v>
      </c>
      <c r="I6051" s="5">
        <v>11221.704900000001</v>
      </c>
      <c r="J6051" s="5">
        <v>5.0999999984924198E-3</v>
      </c>
      <c r="K6051" s="5">
        <v>11221.71</v>
      </c>
      <c r="L6051" s="5">
        <v>0</v>
      </c>
      <c r="M6051" t="str">
        <f>IF(ISERROR(VLOOKUP(A6051,'[1]Ecart validé'!$A:$A,1,FALSE)),Z6051,"Ecart Validé")</f>
        <v>valid</v>
      </c>
      <c r="R6051" t="s">
        <v>30</v>
      </c>
      <c r="X6051"/>
      <c r="Y6051"/>
      <c r="Z6051" t="s">
        <v>31</v>
      </c>
    </row>
    <row r="6052" spans="1:26" x14ac:dyDescent="0.3">
      <c r="A6052" t="s">
        <v>8305</v>
      </c>
      <c r="B6052" t="s">
        <v>26</v>
      </c>
      <c r="C6052">
        <v>38362</v>
      </c>
      <c r="D6052" t="str">
        <f>+VLOOKUP(C6052,Param!K:L,2,FALSE)</f>
        <v>MARCEL GROSBUSCH ET FILS</v>
      </c>
      <c r="E6052">
        <v>1000070</v>
      </c>
      <c r="F6052" t="s">
        <v>8260</v>
      </c>
      <c r="G6052" t="s">
        <v>29</v>
      </c>
      <c r="H6052" s="5">
        <v>2.7071999999999998</v>
      </c>
      <c r="I6052" s="5">
        <v>2.7071999999999998</v>
      </c>
      <c r="J6052" s="5">
        <v>0</v>
      </c>
      <c r="K6052" s="5">
        <v>2.7071999999999998</v>
      </c>
      <c r="L6052" s="5">
        <v>0</v>
      </c>
      <c r="M6052" t="str">
        <f>IF(ISERROR(VLOOKUP(A6052,'[1]Ecart validé'!$A:$A,1,FALSE)),Z6052,"Ecart Validé")</f>
        <v>valid</v>
      </c>
      <c r="R6052" t="s">
        <v>30</v>
      </c>
      <c r="X6052"/>
      <c r="Y6052"/>
      <c r="Z6052" t="s">
        <v>31</v>
      </c>
    </row>
    <row r="6053" spans="1:26" x14ac:dyDescent="0.3">
      <c r="A6053" t="s">
        <v>8306</v>
      </c>
      <c r="B6053" t="s">
        <v>26</v>
      </c>
      <c r="C6053">
        <v>38362</v>
      </c>
      <c r="D6053" t="str">
        <f>+VLOOKUP(C6053,Param!K:L,2,FALSE)</f>
        <v>MARCEL GROSBUSCH ET FILS</v>
      </c>
      <c r="E6053">
        <v>1000070</v>
      </c>
      <c r="F6053" t="s">
        <v>8262</v>
      </c>
      <c r="G6053" t="s">
        <v>29</v>
      </c>
      <c r="H6053" s="5">
        <v>1.94</v>
      </c>
      <c r="I6053" s="5">
        <v>1.9402999999999999</v>
      </c>
      <c r="J6053" s="5">
        <v>-2.9999999999996598E-4</v>
      </c>
      <c r="K6053" s="5">
        <v>1.94</v>
      </c>
      <c r="L6053" s="5">
        <v>0</v>
      </c>
      <c r="M6053" t="str">
        <f>IF(ISERROR(VLOOKUP(A6053,'[1]Ecart validé'!$A:$A,1,FALSE)),Z6053,"Ecart Validé")</f>
        <v>valid</v>
      </c>
      <c r="R6053" t="s">
        <v>30</v>
      </c>
      <c r="X6053"/>
      <c r="Y6053"/>
      <c r="Z6053" t="s">
        <v>31</v>
      </c>
    </row>
    <row r="6054" spans="1:26" x14ac:dyDescent="0.3">
      <c r="A6054" t="s">
        <v>8307</v>
      </c>
      <c r="B6054" t="s">
        <v>26</v>
      </c>
      <c r="C6054">
        <v>38362</v>
      </c>
      <c r="D6054" t="str">
        <f>+VLOOKUP(C6054,Param!K:L,2,FALSE)</f>
        <v>MARCEL GROSBUSCH ET FILS</v>
      </c>
      <c r="E6054">
        <v>1000070</v>
      </c>
      <c r="F6054" t="s">
        <v>8264</v>
      </c>
      <c r="G6054" t="s">
        <v>29</v>
      </c>
      <c r="H6054" s="5">
        <v>23.36</v>
      </c>
      <c r="I6054" s="5">
        <v>23.3643</v>
      </c>
      <c r="J6054" s="5">
        <v>-4.3000000000006297E-3</v>
      </c>
      <c r="K6054" s="5">
        <v>23.36</v>
      </c>
      <c r="L6054" s="5">
        <v>0</v>
      </c>
      <c r="M6054" t="str">
        <f>IF(ISERROR(VLOOKUP(A6054,'[1]Ecart validé'!$A:$A,1,FALSE)),Z6054,"Ecart Validé")</f>
        <v>valid</v>
      </c>
      <c r="R6054" t="s">
        <v>30</v>
      </c>
      <c r="X6054"/>
      <c r="Y6054"/>
      <c r="Z6054" t="s">
        <v>31</v>
      </c>
    </row>
    <row r="6055" spans="1:26" x14ac:dyDescent="0.3">
      <c r="A6055" t="s">
        <v>8308</v>
      </c>
      <c r="B6055" t="s">
        <v>26</v>
      </c>
      <c r="C6055">
        <v>38362</v>
      </c>
      <c r="D6055" t="str">
        <f>+VLOOKUP(C6055,Param!K:L,2,FALSE)</f>
        <v>MARCEL GROSBUSCH ET FILS</v>
      </c>
      <c r="E6055">
        <v>1000070</v>
      </c>
      <c r="F6055" t="s">
        <v>8266</v>
      </c>
      <c r="G6055" t="s">
        <v>29</v>
      </c>
      <c r="H6055" s="5">
        <v>67.33</v>
      </c>
      <c r="I6055" s="5">
        <v>67.334400000000002</v>
      </c>
      <c r="J6055" s="5">
        <v>-4.4000000000039502E-3</v>
      </c>
      <c r="K6055" s="5">
        <v>67.33</v>
      </c>
      <c r="L6055" s="5">
        <v>0</v>
      </c>
      <c r="M6055" t="str">
        <f>IF(ISERROR(VLOOKUP(A6055,'[1]Ecart validé'!$A:$A,1,FALSE)),Z6055,"Ecart Validé")</f>
        <v>valid</v>
      </c>
      <c r="R6055" t="s">
        <v>30</v>
      </c>
      <c r="X6055"/>
      <c r="Y6055"/>
      <c r="Z6055" t="s">
        <v>31</v>
      </c>
    </row>
    <row r="6056" spans="1:26" x14ac:dyDescent="0.3">
      <c r="A6056" t="s">
        <v>8309</v>
      </c>
      <c r="B6056" t="s">
        <v>26</v>
      </c>
      <c r="C6056">
        <v>38364</v>
      </c>
      <c r="D6056" t="str">
        <f>+VLOOKUP(C6056,Param!K:L,2,FALSE)</f>
        <v>LAMESCH</v>
      </c>
      <c r="E6056" t="s">
        <v>121</v>
      </c>
      <c r="F6056" t="s">
        <v>8260</v>
      </c>
      <c r="G6056" t="s">
        <v>29</v>
      </c>
      <c r="H6056" s="5">
        <v>116.2478</v>
      </c>
      <c r="I6056" s="5">
        <v>116.2478</v>
      </c>
      <c r="J6056" s="5">
        <v>0</v>
      </c>
      <c r="K6056" s="5">
        <v>116.2478</v>
      </c>
      <c r="L6056" s="5">
        <v>0</v>
      </c>
      <c r="M6056" t="str">
        <f>IF(ISERROR(VLOOKUP(A6056,'[1]Ecart validé'!$A:$A,1,FALSE)),Z6056,"Ecart Validé")</f>
        <v>valid</v>
      </c>
      <c r="R6056" t="s">
        <v>30</v>
      </c>
      <c r="X6056"/>
      <c r="Y6056"/>
      <c r="Z6056" t="s">
        <v>31</v>
      </c>
    </row>
    <row r="6057" spans="1:26" x14ac:dyDescent="0.3">
      <c r="A6057" t="s">
        <v>8310</v>
      </c>
      <c r="B6057" t="s">
        <v>26</v>
      </c>
      <c r="C6057">
        <v>38364</v>
      </c>
      <c r="D6057" t="str">
        <f>+VLOOKUP(C6057,Param!K:L,2,FALSE)</f>
        <v>LAMESCH</v>
      </c>
      <c r="E6057" t="s">
        <v>121</v>
      </c>
      <c r="F6057" t="s">
        <v>8262</v>
      </c>
      <c r="G6057" t="s">
        <v>29</v>
      </c>
      <c r="H6057" s="5">
        <v>258.63</v>
      </c>
      <c r="I6057" s="5">
        <v>258.6309</v>
      </c>
      <c r="J6057" s="5">
        <v>-9.0000000000145497E-4</v>
      </c>
      <c r="K6057" s="5">
        <v>258.63</v>
      </c>
      <c r="L6057" s="5">
        <v>0</v>
      </c>
      <c r="M6057" t="str">
        <f>IF(ISERROR(VLOOKUP(A6057,'[1]Ecart validé'!$A:$A,1,FALSE)),Z6057,"Ecart Validé")</f>
        <v>valid</v>
      </c>
      <c r="R6057" t="s">
        <v>30</v>
      </c>
      <c r="X6057"/>
      <c r="Y6057"/>
      <c r="Z6057" t="s">
        <v>31</v>
      </c>
    </row>
    <row r="6058" spans="1:26" x14ac:dyDescent="0.3">
      <c r="A6058" t="s">
        <v>8311</v>
      </c>
      <c r="B6058" t="s">
        <v>26</v>
      </c>
      <c r="C6058">
        <v>38364</v>
      </c>
      <c r="D6058" t="str">
        <f>+VLOOKUP(C6058,Param!K:L,2,FALSE)</f>
        <v>LAMESCH</v>
      </c>
      <c r="E6058" t="s">
        <v>121</v>
      </c>
      <c r="F6058" t="s">
        <v>8264</v>
      </c>
      <c r="G6058" t="s">
        <v>29</v>
      </c>
      <c r="H6058" s="5">
        <v>-14.65</v>
      </c>
      <c r="I6058" s="5">
        <v>-14.646599999999999</v>
      </c>
      <c r="J6058" s="5">
        <v>-3.40000000000095E-3</v>
      </c>
      <c r="K6058" s="5">
        <v>-14.65</v>
      </c>
      <c r="L6058" s="5">
        <v>0</v>
      </c>
      <c r="M6058" t="str">
        <f>IF(ISERROR(VLOOKUP(A6058,'[1]Ecart validé'!$A:$A,1,FALSE)),Z6058,"Ecart Validé")</f>
        <v>valid</v>
      </c>
      <c r="R6058" t="s">
        <v>30</v>
      </c>
      <c r="X6058"/>
      <c r="Y6058"/>
      <c r="Z6058" t="s">
        <v>31</v>
      </c>
    </row>
    <row r="6059" spans="1:26" x14ac:dyDescent="0.3">
      <c r="A6059" t="s">
        <v>8312</v>
      </c>
      <c r="B6059" t="s">
        <v>26</v>
      </c>
      <c r="C6059">
        <v>38364</v>
      </c>
      <c r="D6059" t="str">
        <f>+VLOOKUP(C6059,Param!K:L,2,FALSE)</f>
        <v>LAMESCH</v>
      </c>
      <c r="E6059" t="s">
        <v>121</v>
      </c>
      <c r="F6059" t="s">
        <v>8266</v>
      </c>
      <c r="G6059" t="s">
        <v>29</v>
      </c>
      <c r="H6059" s="5">
        <v>214.19</v>
      </c>
      <c r="I6059" s="5">
        <v>214.18510000000001</v>
      </c>
      <c r="J6059" s="5">
        <v>4.8999999999921303E-3</v>
      </c>
      <c r="K6059" s="5">
        <v>214.19</v>
      </c>
      <c r="L6059" s="5">
        <v>0</v>
      </c>
      <c r="M6059" t="str">
        <f>IF(ISERROR(VLOOKUP(A6059,'[1]Ecart validé'!$A:$A,1,FALSE)),Z6059,"Ecart Validé")</f>
        <v>valid</v>
      </c>
      <c r="R6059" t="s">
        <v>30</v>
      </c>
      <c r="X6059"/>
      <c r="Y6059"/>
      <c r="Z6059" t="s">
        <v>31</v>
      </c>
    </row>
    <row r="6060" spans="1:26" x14ac:dyDescent="0.3">
      <c r="A6060" t="s">
        <v>8313</v>
      </c>
      <c r="B6060" t="s">
        <v>26</v>
      </c>
      <c r="C6060">
        <v>38725</v>
      </c>
      <c r="D6060" t="str">
        <f>+VLOOKUP(C6060,Param!K:L,2,FALSE)</f>
        <v>BOISSONS HEINTZ</v>
      </c>
      <c r="E6060" t="s">
        <v>126</v>
      </c>
      <c r="F6060" t="s">
        <v>8260</v>
      </c>
      <c r="G6060" t="s">
        <v>29</v>
      </c>
      <c r="H6060" s="5">
        <v>401.94119999999998</v>
      </c>
      <c r="I6060" s="5">
        <v>401.94119999999998</v>
      </c>
      <c r="J6060" s="5">
        <v>0</v>
      </c>
      <c r="K6060" s="5">
        <v>401.94119999999998</v>
      </c>
      <c r="L6060" s="5">
        <v>0</v>
      </c>
      <c r="M6060" t="str">
        <f>IF(ISERROR(VLOOKUP(A6060,'[1]Ecart validé'!$A:$A,1,FALSE)),Z6060,"Ecart Validé")</f>
        <v>valid</v>
      </c>
      <c r="R6060" t="s">
        <v>30</v>
      </c>
      <c r="X6060"/>
      <c r="Y6060"/>
      <c r="Z6060" t="s">
        <v>31</v>
      </c>
    </row>
    <row r="6061" spans="1:26" x14ac:dyDescent="0.3">
      <c r="A6061" t="s">
        <v>8314</v>
      </c>
      <c r="B6061" t="s">
        <v>26</v>
      </c>
      <c r="C6061">
        <v>38725</v>
      </c>
      <c r="D6061" t="str">
        <f>+VLOOKUP(C6061,Param!K:L,2,FALSE)</f>
        <v>BOISSONS HEINTZ</v>
      </c>
      <c r="E6061" t="s">
        <v>126</v>
      </c>
      <c r="F6061" t="s">
        <v>8262</v>
      </c>
      <c r="G6061" t="s">
        <v>29</v>
      </c>
      <c r="H6061" s="5">
        <v>1282.56</v>
      </c>
      <c r="I6061" s="5">
        <v>1282.5623000000001</v>
      </c>
      <c r="J6061" s="5">
        <v>-2.3000000001047699E-3</v>
      </c>
      <c r="K6061" s="5">
        <v>1282.56</v>
      </c>
      <c r="L6061" s="5">
        <v>0</v>
      </c>
      <c r="M6061" t="str">
        <f>IF(ISERROR(VLOOKUP(A6061,'[1]Ecart validé'!$A:$A,1,FALSE)),Z6061,"Ecart Validé")</f>
        <v>valid</v>
      </c>
      <c r="R6061" t="s">
        <v>30</v>
      </c>
      <c r="X6061"/>
      <c r="Y6061"/>
      <c r="Z6061" t="s">
        <v>31</v>
      </c>
    </row>
    <row r="6062" spans="1:26" x14ac:dyDescent="0.3">
      <c r="A6062" t="s">
        <v>8315</v>
      </c>
      <c r="B6062" t="s">
        <v>26</v>
      </c>
      <c r="C6062">
        <v>38725</v>
      </c>
      <c r="D6062" t="str">
        <f>+VLOOKUP(C6062,Param!K:L,2,FALSE)</f>
        <v>BOISSONS HEINTZ</v>
      </c>
      <c r="E6062" t="s">
        <v>126</v>
      </c>
      <c r="F6062" t="s">
        <v>8264</v>
      </c>
      <c r="G6062" t="s">
        <v>29</v>
      </c>
      <c r="H6062" s="5">
        <v>2790.02</v>
      </c>
      <c r="I6062" s="5">
        <v>2790.0205000000001</v>
      </c>
      <c r="J6062" s="5">
        <v>-5.0000000010186297E-4</v>
      </c>
      <c r="K6062" s="5">
        <v>2790.02</v>
      </c>
      <c r="L6062" s="5">
        <v>0</v>
      </c>
      <c r="M6062" t="str">
        <f>IF(ISERROR(VLOOKUP(A6062,'[1]Ecart validé'!$A:$A,1,FALSE)),Z6062,"Ecart Validé")</f>
        <v>valid</v>
      </c>
      <c r="R6062" t="s">
        <v>30</v>
      </c>
      <c r="X6062"/>
      <c r="Y6062"/>
      <c r="Z6062" t="s">
        <v>31</v>
      </c>
    </row>
    <row r="6063" spans="1:26" x14ac:dyDescent="0.3">
      <c r="A6063" t="s">
        <v>8316</v>
      </c>
      <c r="B6063" t="s">
        <v>26</v>
      </c>
      <c r="C6063">
        <v>38725</v>
      </c>
      <c r="D6063" t="str">
        <f>+VLOOKUP(C6063,Param!K:L,2,FALSE)</f>
        <v>BOISSONS HEINTZ</v>
      </c>
      <c r="E6063" t="s">
        <v>126</v>
      </c>
      <c r="F6063" t="s">
        <v>8266</v>
      </c>
      <c r="G6063" t="s">
        <v>29</v>
      </c>
      <c r="H6063" s="5">
        <v>2175.11</v>
      </c>
      <c r="I6063" s="5">
        <v>2175.1102000000001</v>
      </c>
      <c r="J6063" s="5">
        <v>-1.99999999949795E-4</v>
      </c>
      <c r="K6063" s="5">
        <v>2175.11</v>
      </c>
      <c r="L6063" s="5">
        <v>0</v>
      </c>
      <c r="M6063" t="str">
        <f>IF(ISERROR(VLOOKUP(A6063,'[1]Ecart validé'!$A:$A,1,FALSE)),Z6063,"Ecart Validé")</f>
        <v>valid</v>
      </c>
      <c r="R6063" t="s">
        <v>30</v>
      </c>
      <c r="X6063"/>
      <c r="Y6063"/>
      <c r="Z6063" t="s">
        <v>31</v>
      </c>
    </row>
    <row r="6064" spans="1:26" x14ac:dyDescent="0.3">
      <c r="A6064" t="s">
        <v>8317</v>
      </c>
      <c r="B6064" t="s">
        <v>26</v>
      </c>
      <c r="C6064">
        <v>38775</v>
      </c>
      <c r="D6064" t="str">
        <f>+VLOOKUP(C6064,Param!K:L,2,FALSE)</f>
        <v>DIVERSEY BELGIUM</v>
      </c>
      <c r="E6064">
        <v>1999984</v>
      </c>
      <c r="F6064" t="s">
        <v>8260</v>
      </c>
      <c r="G6064" t="s">
        <v>29</v>
      </c>
      <c r="H6064" s="5">
        <v>11.985300000000001</v>
      </c>
      <c r="I6064" s="5">
        <v>11.985300000000001</v>
      </c>
      <c r="J6064" s="5">
        <v>0</v>
      </c>
      <c r="K6064" s="5">
        <v>11.985300000000001</v>
      </c>
      <c r="L6064" s="5">
        <v>0</v>
      </c>
      <c r="M6064" t="str">
        <f>IF(ISERROR(VLOOKUP(A6064,'[1]Ecart validé'!$A:$A,1,FALSE)),Z6064,"Ecart Validé")</f>
        <v>valid</v>
      </c>
      <c r="R6064" t="s">
        <v>30</v>
      </c>
      <c r="X6064"/>
      <c r="Y6064"/>
      <c r="Z6064" t="s">
        <v>31</v>
      </c>
    </row>
    <row r="6065" spans="1:26" x14ac:dyDescent="0.3">
      <c r="A6065" t="s">
        <v>8318</v>
      </c>
      <c r="B6065" t="s">
        <v>26</v>
      </c>
      <c r="C6065">
        <v>38775</v>
      </c>
      <c r="D6065" t="str">
        <f>+VLOOKUP(C6065,Param!K:L,2,FALSE)</f>
        <v>DIVERSEY BELGIUM</v>
      </c>
      <c r="E6065">
        <v>1999984</v>
      </c>
      <c r="F6065" t="s">
        <v>8262</v>
      </c>
      <c r="G6065" t="s">
        <v>29</v>
      </c>
      <c r="H6065" s="5">
        <v>323.72000000000003</v>
      </c>
      <c r="I6065" s="5">
        <v>323.72179999999997</v>
      </c>
      <c r="J6065" s="5">
        <v>-1.79999999994606E-3</v>
      </c>
      <c r="K6065" s="5">
        <v>323.72000000000003</v>
      </c>
      <c r="L6065" s="5">
        <v>0</v>
      </c>
      <c r="M6065" t="str">
        <f>IF(ISERROR(VLOOKUP(A6065,'[1]Ecart validé'!$A:$A,1,FALSE)),Z6065,"Ecart Validé")</f>
        <v>valid</v>
      </c>
      <c r="R6065" t="s">
        <v>30</v>
      </c>
      <c r="X6065"/>
      <c r="Y6065"/>
      <c r="Z6065" t="s">
        <v>31</v>
      </c>
    </row>
    <row r="6066" spans="1:26" x14ac:dyDescent="0.3">
      <c r="A6066" t="s">
        <v>8319</v>
      </c>
      <c r="B6066" t="s">
        <v>26</v>
      </c>
      <c r="C6066">
        <v>38775</v>
      </c>
      <c r="D6066" t="str">
        <f>+VLOOKUP(C6066,Param!K:L,2,FALSE)</f>
        <v>DIVERSEY BELGIUM</v>
      </c>
      <c r="E6066">
        <v>1999984</v>
      </c>
      <c r="F6066" t="s">
        <v>8264</v>
      </c>
      <c r="G6066" t="s">
        <v>29</v>
      </c>
      <c r="H6066" s="5">
        <v>23.8</v>
      </c>
      <c r="I6066" s="5">
        <v>23.796900000000001</v>
      </c>
      <c r="J6066" s="5">
        <v>3.0999999999998802E-3</v>
      </c>
      <c r="K6066" s="5">
        <v>23.8</v>
      </c>
      <c r="L6066" s="5">
        <v>0</v>
      </c>
      <c r="M6066" t="str">
        <f>IF(ISERROR(VLOOKUP(A6066,'[1]Ecart validé'!$A:$A,1,FALSE)),Z6066,"Ecart Validé")</f>
        <v>valid</v>
      </c>
      <c r="R6066" t="s">
        <v>30</v>
      </c>
      <c r="X6066"/>
      <c r="Y6066"/>
      <c r="Z6066" t="s">
        <v>31</v>
      </c>
    </row>
    <row r="6067" spans="1:26" x14ac:dyDescent="0.3">
      <c r="A6067" t="s">
        <v>8320</v>
      </c>
      <c r="B6067" t="s">
        <v>26</v>
      </c>
      <c r="C6067">
        <v>38775</v>
      </c>
      <c r="D6067" t="str">
        <f>+VLOOKUP(C6067,Param!K:L,2,FALSE)</f>
        <v>DIVERSEY BELGIUM</v>
      </c>
      <c r="E6067">
        <v>1999984</v>
      </c>
      <c r="F6067" t="s">
        <v>8266</v>
      </c>
      <c r="G6067" t="s">
        <v>29</v>
      </c>
      <c r="H6067" s="5">
        <v>33.35</v>
      </c>
      <c r="I6067" s="5">
        <v>33.3504</v>
      </c>
      <c r="J6067" s="5">
        <v>-3.9999999999906701E-4</v>
      </c>
      <c r="K6067" s="5">
        <v>33.35</v>
      </c>
      <c r="L6067" s="5">
        <v>0</v>
      </c>
      <c r="M6067" t="str">
        <f>IF(ISERROR(VLOOKUP(A6067,'[1]Ecart validé'!$A:$A,1,FALSE)),Z6067,"Ecart Validé")</f>
        <v>valid</v>
      </c>
      <c r="R6067" t="s">
        <v>30</v>
      </c>
      <c r="X6067"/>
      <c r="Y6067"/>
      <c r="Z6067" t="s">
        <v>31</v>
      </c>
    </row>
    <row r="6068" spans="1:26" x14ac:dyDescent="0.3">
      <c r="A6068" t="s">
        <v>8321</v>
      </c>
      <c r="B6068" t="s">
        <v>26</v>
      </c>
      <c r="C6068">
        <v>38834</v>
      </c>
      <c r="D6068" t="str">
        <f>+VLOOKUP(C6068,Param!K:L,2,FALSE)</f>
        <v>REXEL BELGIUM NV</v>
      </c>
      <c r="E6068" t="s">
        <v>134</v>
      </c>
      <c r="F6068" t="s">
        <v>8260</v>
      </c>
      <c r="G6068" t="s">
        <v>29</v>
      </c>
      <c r="H6068" s="5">
        <v>594.66189999999995</v>
      </c>
      <c r="I6068" s="5">
        <v>594.66189999999995</v>
      </c>
      <c r="J6068" s="5">
        <v>0</v>
      </c>
      <c r="K6068" s="5">
        <v>594.66189999999995</v>
      </c>
      <c r="L6068" s="5">
        <v>0</v>
      </c>
      <c r="M6068" t="str">
        <f>IF(ISERROR(VLOOKUP(A6068,'[1]Ecart validé'!$A:$A,1,FALSE)),Z6068,"Ecart Validé")</f>
        <v>valid</v>
      </c>
      <c r="R6068" t="s">
        <v>30</v>
      </c>
      <c r="X6068"/>
      <c r="Y6068"/>
      <c r="Z6068" t="s">
        <v>31</v>
      </c>
    </row>
    <row r="6069" spans="1:26" x14ac:dyDescent="0.3">
      <c r="A6069" t="s">
        <v>8322</v>
      </c>
      <c r="B6069" t="s">
        <v>26</v>
      </c>
      <c r="C6069">
        <v>38834</v>
      </c>
      <c r="D6069" t="str">
        <f>+VLOOKUP(C6069,Param!K:L,2,FALSE)</f>
        <v>REXEL BELGIUM NV</v>
      </c>
      <c r="E6069" t="s">
        <v>134</v>
      </c>
      <c r="F6069" t="s">
        <v>8262</v>
      </c>
      <c r="G6069" t="s">
        <v>29</v>
      </c>
      <c r="H6069" s="5">
        <v>778.85</v>
      </c>
      <c r="I6069" s="5">
        <v>778.84829999999999</v>
      </c>
      <c r="J6069" s="5">
        <v>1.7000000000280101E-3</v>
      </c>
      <c r="K6069" s="5">
        <v>778.85</v>
      </c>
      <c r="L6069" s="5">
        <v>0</v>
      </c>
      <c r="M6069" t="str">
        <f>IF(ISERROR(VLOOKUP(A6069,'[1]Ecart validé'!$A:$A,1,FALSE)),Z6069,"Ecart Validé")</f>
        <v>valid</v>
      </c>
      <c r="R6069" t="s">
        <v>30</v>
      </c>
      <c r="X6069"/>
      <c r="Y6069"/>
      <c r="Z6069" t="s">
        <v>31</v>
      </c>
    </row>
    <row r="6070" spans="1:26" x14ac:dyDescent="0.3">
      <c r="A6070" t="s">
        <v>8323</v>
      </c>
      <c r="B6070" t="s">
        <v>26</v>
      </c>
      <c r="C6070">
        <v>38834</v>
      </c>
      <c r="D6070" t="str">
        <f>+VLOOKUP(C6070,Param!K:L,2,FALSE)</f>
        <v>REXEL BELGIUM NV</v>
      </c>
      <c r="E6070" t="s">
        <v>134</v>
      </c>
      <c r="F6070" t="s">
        <v>8264</v>
      </c>
      <c r="G6070" t="s">
        <v>29</v>
      </c>
      <c r="H6070" s="5">
        <v>1051.51</v>
      </c>
      <c r="I6070" s="5">
        <v>1051.5097000000001</v>
      </c>
      <c r="J6070" s="5">
        <v>2.9999999992469303E-4</v>
      </c>
      <c r="K6070" s="5">
        <v>1051.51</v>
      </c>
      <c r="L6070" s="5">
        <v>0</v>
      </c>
      <c r="M6070" t="str">
        <f>IF(ISERROR(VLOOKUP(A6070,'[1]Ecart validé'!$A:$A,1,FALSE)),Z6070,"Ecart Validé")</f>
        <v>valid</v>
      </c>
      <c r="R6070" t="s">
        <v>30</v>
      </c>
      <c r="X6070"/>
      <c r="Y6070"/>
      <c r="Z6070" t="s">
        <v>31</v>
      </c>
    </row>
    <row r="6071" spans="1:26" x14ac:dyDescent="0.3">
      <c r="A6071" t="s">
        <v>8324</v>
      </c>
      <c r="B6071" t="s">
        <v>26</v>
      </c>
      <c r="C6071">
        <v>38883</v>
      </c>
      <c r="D6071" t="str">
        <f>+VLOOKUP(C6071,Param!K:L,2,FALSE)</f>
        <v>OTHON SCHMITT</v>
      </c>
      <c r="E6071">
        <v>18218003</v>
      </c>
      <c r="F6071" t="s">
        <v>8260</v>
      </c>
      <c r="G6071" t="s">
        <v>29</v>
      </c>
      <c r="H6071" s="5">
        <v>38.851799999999997</v>
      </c>
      <c r="I6071" s="5">
        <v>38.851799999999997</v>
      </c>
      <c r="J6071" s="5">
        <v>0</v>
      </c>
      <c r="K6071" s="5">
        <v>38.851799999999997</v>
      </c>
      <c r="L6071" s="5">
        <v>0</v>
      </c>
      <c r="M6071" t="str">
        <f>IF(ISERROR(VLOOKUP(A6071,'[1]Ecart validé'!$A:$A,1,FALSE)),Z6071,"Ecart Validé")</f>
        <v>valid</v>
      </c>
      <c r="R6071" t="s">
        <v>30</v>
      </c>
      <c r="X6071"/>
      <c r="Y6071"/>
      <c r="Z6071" t="s">
        <v>31</v>
      </c>
    </row>
    <row r="6072" spans="1:26" x14ac:dyDescent="0.3">
      <c r="A6072" t="s">
        <v>8325</v>
      </c>
      <c r="B6072" t="s">
        <v>26</v>
      </c>
      <c r="C6072">
        <v>38883</v>
      </c>
      <c r="D6072" t="str">
        <f>+VLOOKUP(C6072,Param!K:L,2,FALSE)</f>
        <v>OTHON SCHMITT</v>
      </c>
      <c r="E6072">
        <v>18218003</v>
      </c>
      <c r="F6072" t="s">
        <v>8262</v>
      </c>
      <c r="G6072" t="s">
        <v>29</v>
      </c>
      <c r="H6072" s="5">
        <v>465.59</v>
      </c>
      <c r="I6072" s="5">
        <v>465.59449999999998</v>
      </c>
      <c r="J6072" s="5">
        <v>-4.5000000000072699E-3</v>
      </c>
      <c r="K6072" s="5">
        <v>465.59</v>
      </c>
      <c r="L6072" s="5">
        <v>0</v>
      </c>
      <c r="M6072" t="str">
        <f>IF(ISERROR(VLOOKUP(A6072,'[1]Ecart validé'!$A:$A,1,FALSE)),Z6072,"Ecart Validé")</f>
        <v>valid</v>
      </c>
      <c r="R6072" t="s">
        <v>30</v>
      </c>
      <c r="T6072" s="41"/>
      <c r="X6072"/>
      <c r="Y6072"/>
      <c r="Z6072" t="s">
        <v>31</v>
      </c>
    </row>
    <row r="6073" spans="1:26" x14ac:dyDescent="0.3">
      <c r="A6073" t="s">
        <v>8326</v>
      </c>
      <c r="B6073" t="s">
        <v>26</v>
      </c>
      <c r="C6073">
        <v>38883</v>
      </c>
      <c r="D6073" t="str">
        <f>+VLOOKUP(C6073,Param!K:L,2,FALSE)</f>
        <v>OTHON SCHMITT</v>
      </c>
      <c r="E6073">
        <v>18218003</v>
      </c>
      <c r="F6073" t="s">
        <v>8264</v>
      </c>
      <c r="G6073" t="s">
        <v>29</v>
      </c>
      <c r="H6073" s="5">
        <v>696.1</v>
      </c>
      <c r="I6073" s="5">
        <v>696.09649999999999</v>
      </c>
      <c r="J6073" s="5">
        <v>3.5000000000309198E-3</v>
      </c>
      <c r="K6073" s="5">
        <v>696.1</v>
      </c>
      <c r="L6073" s="5">
        <v>0</v>
      </c>
      <c r="M6073" t="str">
        <f>IF(ISERROR(VLOOKUP(A6073,'[1]Ecart validé'!$A:$A,1,FALSE)),Z6073,"Ecart Validé")</f>
        <v>valid</v>
      </c>
      <c r="R6073" t="s">
        <v>30</v>
      </c>
      <c r="X6073"/>
      <c r="Y6073"/>
      <c r="Z6073" t="s">
        <v>31</v>
      </c>
    </row>
    <row r="6074" spans="1:26" x14ac:dyDescent="0.3">
      <c r="A6074" t="s">
        <v>8327</v>
      </c>
      <c r="B6074" t="s">
        <v>26</v>
      </c>
      <c r="C6074">
        <v>38883</v>
      </c>
      <c r="D6074" t="str">
        <f>+VLOOKUP(C6074,Param!K:L,2,FALSE)</f>
        <v>OTHON SCHMITT</v>
      </c>
      <c r="E6074">
        <v>18218003</v>
      </c>
      <c r="F6074" t="s">
        <v>8266</v>
      </c>
      <c r="G6074" t="s">
        <v>29</v>
      </c>
      <c r="H6074" s="5">
        <v>987</v>
      </c>
      <c r="I6074" s="5">
        <v>986.99710000000005</v>
      </c>
      <c r="J6074" s="5">
        <v>2.8999999999541602E-3</v>
      </c>
      <c r="K6074" s="5">
        <v>987</v>
      </c>
      <c r="L6074" s="5">
        <v>0</v>
      </c>
      <c r="M6074" t="str">
        <f>IF(ISERROR(VLOOKUP(A6074,'[1]Ecart validé'!$A:$A,1,FALSE)),Z6074,"Ecart Validé")</f>
        <v>valid</v>
      </c>
      <c r="R6074" t="s">
        <v>30</v>
      </c>
      <c r="T6074" s="41"/>
      <c r="X6074"/>
      <c r="Y6074"/>
      <c r="Z6074" t="s">
        <v>31</v>
      </c>
    </row>
    <row r="6075" spans="1:26" x14ac:dyDescent="0.3">
      <c r="A6075" t="s">
        <v>8328</v>
      </c>
      <c r="B6075" t="s">
        <v>26</v>
      </c>
      <c r="C6075">
        <v>38947</v>
      </c>
      <c r="D6075" t="str">
        <f>+VLOOKUP(C6075,Param!K:L,2,FALSE)</f>
        <v>KING BELGIUM</v>
      </c>
      <c r="E6075" t="s">
        <v>143</v>
      </c>
      <c r="F6075" t="s">
        <v>8260</v>
      </c>
      <c r="G6075" t="s">
        <v>29</v>
      </c>
      <c r="H6075" s="5">
        <v>1484.6063999999999</v>
      </c>
      <c r="I6075" s="5">
        <v>1484.6063999999999</v>
      </c>
      <c r="J6075" s="5">
        <v>0</v>
      </c>
      <c r="K6075" s="5">
        <v>1484.6063999999999</v>
      </c>
      <c r="L6075" s="5">
        <v>0</v>
      </c>
      <c r="M6075" t="str">
        <f>IF(ISERROR(VLOOKUP(A6075,'[1]Ecart validé'!$A:$A,1,FALSE)),Z6075,"Ecart Validé")</f>
        <v>valid</v>
      </c>
      <c r="R6075" t="s">
        <v>30</v>
      </c>
      <c r="T6075" s="41"/>
      <c r="X6075"/>
      <c r="Y6075"/>
      <c r="Z6075" t="s">
        <v>31</v>
      </c>
    </row>
    <row r="6076" spans="1:26" x14ac:dyDescent="0.3">
      <c r="A6076" t="s">
        <v>8329</v>
      </c>
      <c r="B6076" t="s">
        <v>26</v>
      </c>
      <c r="C6076">
        <v>38947</v>
      </c>
      <c r="D6076" t="str">
        <f>+VLOOKUP(C6076,Param!K:L,2,FALSE)</f>
        <v>KING BELGIUM</v>
      </c>
      <c r="E6076" t="s">
        <v>143</v>
      </c>
      <c r="F6076" t="s">
        <v>8262</v>
      </c>
      <c r="G6076" t="s">
        <v>29</v>
      </c>
      <c r="H6076" s="5">
        <v>2650.64</v>
      </c>
      <c r="I6076" s="5">
        <v>2650.6444000000001</v>
      </c>
      <c r="J6076" s="5">
        <v>-4.40000000025975E-3</v>
      </c>
      <c r="K6076" s="5">
        <v>2650.64</v>
      </c>
      <c r="L6076" s="5">
        <v>0</v>
      </c>
      <c r="M6076" t="str">
        <f>IF(ISERROR(VLOOKUP(A6076,'[1]Ecart validé'!$A:$A,1,FALSE)),Z6076,"Ecart Validé")</f>
        <v>valid</v>
      </c>
      <c r="R6076" t="s">
        <v>30</v>
      </c>
      <c r="T6076" s="41"/>
      <c r="X6076"/>
      <c r="Y6076"/>
      <c r="Z6076" t="s">
        <v>31</v>
      </c>
    </row>
    <row r="6077" spans="1:26" ht="100.8" x14ac:dyDescent="0.3">
      <c r="A6077" t="s">
        <v>8330</v>
      </c>
      <c r="B6077" t="s">
        <v>26</v>
      </c>
      <c r="C6077">
        <v>38947</v>
      </c>
      <c r="D6077" t="str">
        <f>+VLOOKUP(C6077,Param!K:L,2,FALSE)</f>
        <v>KING BELGIUM</v>
      </c>
      <c r="E6077" t="s">
        <v>143</v>
      </c>
      <c r="F6077" t="s">
        <v>8264</v>
      </c>
      <c r="G6077" t="s">
        <v>29</v>
      </c>
      <c r="H6077" s="5">
        <v>7021.83</v>
      </c>
      <c r="I6077" s="5">
        <v>7021.8248999999996</v>
      </c>
      <c r="J6077" s="5">
        <v>5.1000000003114101E-3</v>
      </c>
      <c r="K6077" s="5">
        <v>7021.83</v>
      </c>
      <c r="L6077" s="5">
        <v>0</v>
      </c>
      <c r="M6077" t="str">
        <f>IF(ISERROR(VLOOKUP(A6077,'[1]Ecart validé'!$A:$A,1,FALSE)),Z6077,"Ecart Validé")</f>
        <v>valid</v>
      </c>
      <c r="R6077" t="s">
        <v>30</v>
      </c>
      <c r="S6077" t="s">
        <v>42</v>
      </c>
      <c r="T6077" t="s">
        <v>325</v>
      </c>
      <c r="U6077" s="13" t="s">
        <v>8331</v>
      </c>
      <c r="V6077" t="s">
        <v>60</v>
      </c>
      <c r="W6077" t="s">
        <v>61</v>
      </c>
      <c r="X6077" t="s">
        <v>62</v>
      </c>
      <c r="Y6077" t="s">
        <v>62</v>
      </c>
      <c r="Z6077" t="s">
        <v>31</v>
      </c>
    </row>
    <row r="6078" spans="1:26" x14ac:dyDescent="0.3">
      <c r="A6078" t="s">
        <v>8332</v>
      </c>
      <c r="B6078" t="s">
        <v>26</v>
      </c>
      <c r="C6078">
        <v>38947</v>
      </c>
      <c r="D6078" t="str">
        <f>+VLOOKUP(C6078,Param!K:L,2,FALSE)</f>
        <v>KING BELGIUM</v>
      </c>
      <c r="E6078" t="s">
        <v>143</v>
      </c>
      <c r="F6078" t="s">
        <v>8266</v>
      </c>
      <c r="G6078" t="s">
        <v>29</v>
      </c>
      <c r="H6078" s="5">
        <v>6779.91</v>
      </c>
      <c r="I6078" s="5">
        <v>6779.9075000000003</v>
      </c>
      <c r="J6078" s="5">
        <v>2.4999999995998202E-3</v>
      </c>
      <c r="K6078" s="5">
        <v>6779.91</v>
      </c>
      <c r="L6078" s="5">
        <v>0</v>
      </c>
      <c r="M6078" t="str">
        <f>IF(ISERROR(VLOOKUP(A6078,'[1]Ecart validé'!$A:$A,1,FALSE)),Z6078,"Ecart Validé")</f>
        <v>valid</v>
      </c>
      <c r="R6078" t="s">
        <v>30</v>
      </c>
      <c r="X6078"/>
      <c r="Y6078"/>
      <c r="Z6078" t="s">
        <v>31</v>
      </c>
    </row>
    <row r="6079" spans="1:26" ht="72" x14ac:dyDescent="0.3">
      <c r="A6079" t="s">
        <v>8333</v>
      </c>
      <c r="B6079" t="s">
        <v>26</v>
      </c>
      <c r="C6079">
        <v>38947</v>
      </c>
      <c r="D6079" t="str">
        <f>+VLOOKUP(C6079,Param!K:L,2,FALSE)</f>
        <v>KING BELGIUM</v>
      </c>
      <c r="E6079" t="s">
        <v>150</v>
      </c>
      <c r="F6079" t="s">
        <v>8260</v>
      </c>
      <c r="G6079" t="s">
        <v>29</v>
      </c>
      <c r="H6079" s="5">
        <v>2010.806</v>
      </c>
      <c r="I6079" s="5">
        <v>2010.806</v>
      </c>
      <c r="J6079" s="5">
        <v>0</v>
      </c>
      <c r="K6079" s="5">
        <v>2010.806</v>
      </c>
      <c r="L6079" s="5">
        <v>0</v>
      </c>
      <c r="M6079" t="str">
        <f>IF(ISERROR(VLOOKUP(A6079,'[1]Ecart validé'!$A:$A,1,FALSE)),Z6079,"Ecart Validé")</f>
        <v>valid</v>
      </c>
      <c r="R6079" t="s">
        <v>30</v>
      </c>
      <c r="S6079" t="s">
        <v>42</v>
      </c>
      <c r="T6079" s="41" t="s">
        <v>325</v>
      </c>
      <c r="U6079" s="13" t="s">
        <v>8334</v>
      </c>
      <c r="V6079" t="s">
        <v>60</v>
      </c>
      <c r="W6079" t="s">
        <v>61</v>
      </c>
      <c r="X6079" t="s">
        <v>62</v>
      </c>
      <c r="Y6079" t="s">
        <v>62</v>
      </c>
      <c r="Z6079" t="s">
        <v>31</v>
      </c>
    </row>
    <row r="6080" spans="1:26" ht="72" x14ac:dyDescent="0.3">
      <c r="A6080" t="s">
        <v>8335</v>
      </c>
      <c r="B6080" t="s">
        <v>26</v>
      </c>
      <c r="C6080">
        <v>38947</v>
      </c>
      <c r="D6080" t="str">
        <f>+VLOOKUP(C6080,Param!K:L,2,FALSE)</f>
        <v>KING BELGIUM</v>
      </c>
      <c r="E6080" t="s">
        <v>150</v>
      </c>
      <c r="F6080" t="s">
        <v>8262</v>
      </c>
      <c r="G6080" t="s">
        <v>29</v>
      </c>
      <c r="H6080" s="5">
        <v>3071.22</v>
      </c>
      <c r="I6080" s="5">
        <v>3071.2163</v>
      </c>
      <c r="J6080" s="5">
        <v>3.6999999997533398E-3</v>
      </c>
      <c r="K6080" s="5">
        <v>3071.22</v>
      </c>
      <c r="L6080" s="5">
        <v>0</v>
      </c>
      <c r="M6080" t="str">
        <f>IF(ISERROR(VLOOKUP(A6080,'[1]Ecart validé'!$A:$A,1,FALSE)),Z6080,"Ecart Validé")</f>
        <v>valid</v>
      </c>
      <c r="R6080" t="s">
        <v>30</v>
      </c>
      <c r="S6080" t="s">
        <v>42</v>
      </c>
      <c r="T6080" s="41" t="s">
        <v>325</v>
      </c>
      <c r="U6080" s="13" t="s">
        <v>8336</v>
      </c>
      <c r="V6080" t="s">
        <v>60</v>
      </c>
      <c r="W6080" t="s">
        <v>61</v>
      </c>
      <c r="X6080" t="s">
        <v>62</v>
      </c>
      <c r="Y6080" t="s">
        <v>62</v>
      </c>
      <c r="Z6080" t="s">
        <v>31</v>
      </c>
    </row>
    <row r="6081" spans="1:26" ht="72" x14ac:dyDescent="0.3">
      <c r="A6081" t="s">
        <v>8337</v>
      </c>
      <c r="B6081" t="s">
        <v>26</v>
      </c>
      <c r="C6081">
        <v>38947</v>
      </c>
      <c r="D6081" t="str">
        <f>+VLOOKUP(C6081,Param!K:L,2,FALSE)</f>
        <v>KING BELGIUM</v>
      </c>
      <c r="E6081" t="s">
        <v>150</v>
      </c>
      <c r="F6081" t="s">
        <v>8264</v>
      </c>
      <c r="G6081" t="s">
        <v>29</v>
      </c>
      <c r="H6081" s="5">
        <v>4937.9399999999996</v>
      </c>
      <c r="I6081" s="5">
        <v>4937.9373999999998</v>
      </c>
      <c r="J6081" s="5">
        <v>2.59999999980209E-3</v>
      </c>
      <c r="K6081" s="5">
        <v>4937.9399999999996</v>
      </c>
      <c r="L6081" s="5">
        <v>0</v>
      </c>
      <c r="M6081" t="str">
        <f>IF(ISERROR(VLOOKUP(A6081,'[1]Ecart validé'!$A:$A,1,FALSE)),Z6081,"Ecart Validé")</f>
        <v>valid</v>
      </c>
      <c r="R6081" t="s">
        <v>30</v>
      </c>
      <c r="S6081" t="s">
        <v>42</v>
      </c>
      <c r="T6081" t="s">
        <v>325</v>
      </c>
      <c r="U6081" s="13" t="s">
        <v>8338</v>
      </c>
      <c r="V6081" t="s">
        <v>60</v>
      </c>
      <c r="W6081" t="s">
        <v>61</v>
      </c>
      <c r="X6081" t="s">
        <v>62</v>
      </c>
      <c r="Y6081" t="s">
        <v>62</v>
      </c>
      <c r="Z6081" t="s">
        <v>31</v>
      </c>
    </row>
    <row r="6082" spans="1:26" x14ac:dyDescent="0.3">
      <c r="A6082" t="s">
        <v>8339</v>
      </c>
      <c r="B6082" t="s">
        <v>26</v>
      </c>
      <c r="C6082">
        <v>38947</v>
      </c>
      <c r="D6082" t="str">
        <f>+VLOOKUP(C6082,Param!K:L,2,FALSE)</f>
        <v>KING BELGIUM</v>
      </c>
      <c r="E6082" t="s">
        <v>150</v>
      </c>
      <c r="F6082" t="s">
        <v>8266</v>
      </c>
      <c r="G6082" t="s">
        <v>29</v>
      </c>
      <c r="H6082" s="5">
        <v>6075.15</v>
      </c>
      <c r="I6082" s="5">
        <v>6075.1504999999997</v>
      </c>
      <c r="J6082" s="5">
        <v>-5.0000000010186297E-4</v>
      </c>
      <c r="K6082" s="5">
        <v>6075.15</v>
      </c>
      <c r="L6082" s="5">
        <v>0</v>
      </c>
      <c r="M6082" t="str">
        <f>IF(ISERROR(VLOOKUP(A6082,'[1]Ecart validé'!$A:$A,1,FALSE)),Z6082,"Ecart Validé")</f>
        <v>valid</v>
      </c>
      <c r="R6082" t="s">
        <v>30</v>
      </c>
      <c r="X6082"/>
      <c r="Y6082"/>
      <c r="Z6082" t="s">
        <v>31</v>
      </c>
    </row>
    <row r="6083" spans="1:26" x14ac:dyDescent="0.3">
      <c r="A6083" t="s">
        <v>8340</v>
      </c>
      <c r="B6083" t="s">
        <v>26</v>
      </c>
      <c r="C6083">
        <v>38947</v>
      </c>
      <c r="D6083" t="str">
        <f>+VLOOKUP(C6083,Param!K:L,2,FALSE)</f>
        <v>KING BELGIUM</v>
      </c>
      <c r="E6083" t="s">
        <v>158</v>
      </c>
      <c r="F6083" t="s">
        <v>8260</v>
      </c>
      <c r="G6083" t="s">
        <v>29</v>
      </c>
      <c r="H6083" s="5">
        <v>1259.9058</v>
      </c>
      <c r="I6083" s="5">
        <v>1259.9058</v>
      </c>
      <c r="J6083" s="5">
        <v>0</v>
      </c>
      <c r="K6083" s="5">
        <v>1259.9058</v>
      </c>
      <c r="L6083" s="5">
        <v>0</v>
      </c>
      <c r="M6083" t="str">
        <f>IF(ISERROR(VLOOKUP(A6083,'[1]Ecart validé'!$A:$A,1,FALSE)),Z6083,"Ecart Validé")</f>
        <v>valid</v>
      </c>
      <c r="R6083" t="s">
        <v>30</v>
      </c>
      <c r="X6083"/>
      <c r="Y6083"/>
      <c r="Z6083" t="s">
        <v>31</v>
      </c>
    </row>
    <row r="6084" spans="1:26" ht="72" x14ac:dyDescent="0.3">
      <c r="A6084" t="s">
        <v>8341</v>
      </c>
      <c r="B6084" t="s">
        <v>26</v>
      </c>
      <c r="C6084">
        <v>38947</v>
      </c>
      <c r="D6084" t="str">
        <f>+VLOOKUP(C6084,Param!K:L,2,FALSE)</f>
        <v>KING BELGIUM</v>
      </c>
      <c r="E6084" t="s">
        <v>158</v>
      </c>
      <c r="F6084" t="s">
        <v>8262</v>
      </c>
      <c r="G6084" t="s">
        <v>29</v>
      </c>
      <c r="H6084" s="5">
        <v>3846.39</v>
      </c>
      <c r="I6084" s="5">
        <v>3846.3892000000001</v>
      </c>
      <c r="J6084" s="5">
        <v>7.9999999979918303E-4</v>
      </c>
      <c r="K6084" s="5">
        <v>3846.39</v>
      </c>
      <c r="L6084" s="5">
        <v>0</v>
      </c>
      <c r="M6084" t="str">
        <f>IF(ISERROR(VLOOKUP(A6084,'[1]Ecart validé'!$A:$A,1,FALSE)),Z6084,"Ecart Validé")</f>
        <v>valid</v>
      </c>
      <c r="R6084" t="s">
        <v>30</v>
      </c>
      <c r="S6084" t="s">
        <v>42</v>
      </c>
      <c r="T6084" t="s">
        <v>325</v>
      </c>
      <c r="U6084" s="13" t="s">
        <v>8342</v>
      </c>
      <c r="V6084" t="s">
        <v>60</v>
      </c>
      <c r="W6084" t="s">
        <v>61</v>
      </c>
      <c r="X6084" t="s">
        <v>62</v>
      </c>
      <c r="Y6084" t="s">
        <v>62</v>
      </c>
      <c r="Z6084" t="s">
        <v>31</v>
      </c>
    </row>
    <row r="6085" spans="1:26" ht="72" x14ac:dyDescent="0.3">
      <c r="A6085" t="s">
        <v>8343</v>
      </c>
      <c r="B6085" t="s">
        <v>26</v>
      </c>
      <c r="C6085">
        <v>38947</v>
      </c>
      <c r="D6085" t="str">
        <f>+VLOOKUP(C6085,Param!K:L,2,FALSE)</f>
        <v>KING BELGIUM</v>
      </c>
      <c r="E6085" t="s">
        <v>158</v>
      </c>
      <c r="F6085" t="s">
        <v>8264</v>
      </c>
      <c r="G6085" t="s">
        <v>29</v>
      </c>
      <c r="H6085" s="5">
        <v>7137.3</v>
      </c>
      <c r="I6085" s="5">
        <v>7137.3049000000001</v>
      </c>
      <c r="J6085" s="5">
        <v>-4.8999999999068599E-3</v>
      </c>
      <c r="K6085" s="5">
        <v>7137.3</v>
      </c>
      <c r="L6085" s="5">
        <v>0</v>
      </c>
      <c r="M6085" t="str">
        <f>IF(ISERROR(VLOOKUP(A6085,'[1]Ecart validé'!$A:$A,1,FALSE)),Z6085,"Ecart Validé")</f>
        <v>valid</v>
      </c>
      <c r="R6085" t="s">
        <v>30</v>
      </c>
      <c r="S6085" t="s">
        <v>42</v>
      </c>
      <c r="T6085" t="s">
        <v>325</v>
      </c>
      <c r="U6085" s="13" t="s">
        <v>8344</v>
      </c>
      <c r="V6085" t="s">
        <v>60</v>
      </c>
      <c r="W6085" t="s">
        <v>46</v>
      </c>
      <c r="X6085" t="s">
        <v>62</v>
      </c>
      <c r="Y6085" t="s">
        <v>62</v>
      </c>
      <c r="Z6085" t="s">
        <v>31</v>
      </c>
    </row>
    <row r="6086" spans="1:26" x14ac:dyDescent="0.3">
      <c r="A6086" t="s">
        <v>8345</v>
      </c>
      <c r="B6086" t="s">
        <v>26</v>
      </c>
      <c r="C6086">
        <v>38947</v>
      </c>
      <c r="D6086" t="str">
        <f>+VLOOKUP(C6086,Param!K:L,2,FALSE)</f>
        <v>KING BELGIUM</v>
      </c>
      <c r="E6086" t="s">
        <v>158</v>
      </c>
      <c r="F6086" t="s">
        <v>8266</v>
      </c>
      <c r="G6086" t="s">
        <v>29</v>
      </c>
      <c r="H6086" s="5">
        <v>8002.36</v>
      </c>
      <c r="I6086" s="5">
        <v>8002.3635999999997</v>
      </c>
      <c r="J6086" s="5">
        <v>-3.6000000000058199E-3</v>
      </c>
      <c r="K6086" s="5">
        <v>8002.36</v>
      </c>
      <c r="L6086" s="5">
        <v>0</v>
      </c>
      <c r="M6086" t="str">
        <f>IF(ISERROR(VLOOKUP(A6086,'[1]Ecart validé'!$A:$A,1,FALSE)),Z6086,"Ecart Validé")</f>
        <v>valid</v>
      </c>
      <c r="R6086" t="s">
        <v>30</v>
      </c>
      <c r="X6086"/>
      <c r="Y6086"/>
      <c r="Z6086" t="s">
        <v>31</v>
      </c>
    </row>
    <row r="6087" spans="1:26" x14ac:dyDescent="0.3">
      <c r="A6087" t="s">
        <v>8346</v>
      </c>
      <c r="B6087" t="s">
        <v>26</v>
      </c>
      <c r="C6087">
        <v>39527</v>
      </c>
      <c r="D6087" t="str">
        <f>+VLOOKUP(C6087,Param!K:L,2,FALSE)</f>
        <v>DIGITOPIA</v>
      </c>
      <c r="E6087" t="s">
        <v>163</v>
      </c>
      <c r="F6087" t="s">
        <v>8260</v>
      </c>
      <c r="G6087" t="s">
        <v>29</v>
      </c>
      <c r="H6087" s="5">
        <v>481.22730000000001</v>
      </c>
      <c r="I6087" s="5">
        <v>481.22730000000001</v>
      </c>
      <c r="J6087" s="5">
        <v>0</v>
      </c>
      <c r="K6087" s="5">
        <v>481.22730000000001</v>
      </c>
      <c r="L6087" s="5">
        <v>0</v>
      </c>
      <c r="M6087" t="str">
        <f>IF(ISERROR(VLOOKUP(A6087,'[1]Ecart validé'!$A:$A,1,FALSE)),Z6087,"Ecart Validé")</f>
        <v>valid</v>
      </c>
      <c r="R6087" t="s">
        <v>30</v>
      </c>
      <c r="X6087"/>
      <c r="Y6087"/>
      <c r="Z6087" t="s">
        <v>31</v>
      </c>
    </row>
    <row r="6088" spans="1:26" x14ac:dyDescent="0.3">
      <c r="A6088" t="s">
        <v>8347</v>
      </c>
      <c r="B6088" t="s">
        <v>26</v>
      </c>
      <c r="C6088">
        <v>39527</v>
      </c>
      <c r="D6088" t="str">
        <f>+VLOOKUP(C6088,Param!K:L,2,FALSE)</f>
        <v>DIGITOPIA</v>
      </c>
      <c r="E6088" t="s">
        <v>163</v>
      </c>
      <c r="F6088" t="s">
        <v>8262</v>
      </c>
      <c r="G6088" t="s">
        <v>29</v>
      </c>
      <c r="H6088" s="5">
        <v>82.38</v>
      </c>
      <c r="I6088" s="5">
        <v>82.381299999999996</v>
      </c>
      <c r="J6088" s="5">
        <v>-1.3000000000005199E-3</v>
      </c>
      <c r="K6088" s="5">
        <v>82.38</v>
      </c>
      <c r="L6088" s="5">
        <v>0</v>
      </c>
      <c r="M6088" t="str">
        <f>IF(ISERROR(VLOOKUP(A6088,'[1]Ecart validé'!$A:$A,1,FALSE)),Z6088,"Ecart Validé")</f>
        <v>valid</v>
      </c>
      <c r="R6088" t="s">
        <v>30</v>
      </c>
      <c r="X6088"/>
      <c r="Y6088"/>
      <c r="Z6088" t="s">
        <v>31</v>
      </c>
    </row>
    <row r="6089" spans="1:26" x14ac:dyDescent="0.3">
      <c r="A6089" t="s">
        <v>8348</v>
      </c>
      <c r="B6089" t="s">
        <v>26</v>
      </c>
      <c r="C6089">
        <v>39527</v>
      </c>
      <c r="D6089" t="str">
        <f>+VLOOKUP(C6089,Param!K:L,2,FALSE)</f>
        <v>DIGITOPIA</v>
      </c>
      <c r="E6089" t="s">
        <v>163</v>
      </c>
      <c r="F6089" t="s">
        <v>8264</v>
      </c>
      <c r="G6089" t="s">
        <v>29</v>
      </c>
      <c r="H6089" s="5">
        <v>71.900000000000006</v>
      </c>
      <c r="I6089" s="5">
        <v>71.896000000000001</v>
      </c>
      <c r="J6089" s="5">
        <v>4.0000000000048799E-3</v>
      </c>
      <c r="K6089" s="5">
        <v>71.900000000000006</v>
      </c>
      <c r="L6089" s="5">
        <v>0</v>
      </c>
      <c r="M6089" t="str">
        <f>IF(ISERROR(VLOOKUP(A6089,'[1]Ecart validé'!$A:$A,1,FALSE)),Z6089,"Ecart Validé")</f>
        <v>valid</v>
      </c>
      <c r="R6089" t="s">
        <v>30</v>
      </c>
      <c r="X6089"/>
      <c r="Y6089"/>
      <c r="Z6089" t="s">
        <v>31</v>
      </c>
    </row>
    <row r="6090" spans="1:26" x14ac:dyDescent="0.3">
      <c r="A6090" t="s">
        <v>8349</v>
      </c>
      <c r="B6090" t="s">
        <v>26</v>
      </c>
      <c r="C6090">
        <v>39527</v>
      </c>
      <c r="D6090" t="str">
        <f>+VLOOKUP(C6090,Param!K:L,2,FALSE)</f>
        <v>DIGITOPIA</v>
      </c>
      <c r="E6090" t="s">
        <v>163</v>
      </c>
      <c r="F6090" t="s">
        <v>8266</v>
      </c>
      <c r="G6090" t="s">
        <v>29</v>
      </c>
      <c r="H6090" s="5">
        <v>129.33000000000001</v>
      </c>
      <c r="I6090" s="5">
        <v>129.3329</v>
      </c>
      <c r="J6090" s="5">
        <v>-2.8999999999825801E-3</v>
      </c>
      <c r="K6090" s="5">
        <v>129.33000000000001</v>
      </c>
      <c r="L6090" s="5">
        <v>0</v>
      </c>
      <c r="M6090" t="str">
        <f>IF(ISERROR(VLOOKUP(A6090,'[1]Ecart validé'!$A:$A,1,FALSE)),Z6090,"Ecart Validé")</f>
        <v>valid</v>
      </c>
      <c r="R6090" t="s">
        <v>30</v>
      </c>
      <c r="X6090"/>
      <c r="Y6090"/>
      <c r="Z6090" t="s">
        <v>31</v>
      </c>
    </row>
    <row r="6091" spans="1:26" x14ac:dyDescent="0.3">
      <c r="A6091" t="s">
        <v>8350</v>
      </c>
      <c r="B6091" t="s">
        <v>26</v>
      </c>
      <c r="C6091">
        <v>39782</v>
      </c>
      <c r="D6091" t="str">
        <f>+VLOOKUP(C6091,Param!K:L,2,FALSE)</f>
        <v>ECOB BVBA</v>
      </c>
      <c r="E6091" t="s">
        <v>168</v>
      </c>
      <c r="F6091" t="s">
        <v>8260</v>
      </c>
      <c r="G6091" t="s">
        <v>29</v>
      </c>
      <c r="H6091" s="5">
        <v>328.29480000000001</v>
      </c>
      <c r="I6091" s="5">
        <v>328.29480000000001</v>
      </c>
      <c r="J6091" s="5">
        <v>0</v>
      </c>
      <c r="K6091" s="5">
        <v>328.29480000000001</v>
      </c>
      <c r="L6091" s="5">
        <v>0</v>
      </c>
      <c r="M6091" t="str">
        <f>IF(ISERROR(VLOOKUP(A6091,'[1]Ecart validé'!$A:$A,1,FALSE)),Z6091,"Ecart Validé")</f>
        <v>valid</v>
      </c>
      <c r="R6091" t="s">
        <v>30</v>
      </c>
      <c r="X6091"/>
      <c r="Y6091"/>
      <c r="Z6091" t="s">
        <v>31</v>
      </c>
    </row>
    <row r="6092" spans="1:26" x14ac:dyDescent="0.3">
      <c r="A6092" t="s">
        <v>8351</v>
      </c>
      <c r="B6092" t="s">
        <v>26</v>
      </c>
      <c r="C6092">
        <v>39782</v>
      </c>
      <c r="D6092" t="str">
        <f>+VLOOKUP(C6092,Param!K:L,2,FALSE)</f>
        <v>ECOB BVBA</v>
      </c>
      <c r="E6092" t="s">
        <v>168</v>
      </c>
      <c r="F6092" t="s">
        <v>8262</v>
      </c>
      <c r="G6092" t="s">
        <v>29</v>
      </c>
      <c r="H6092" s="5">
        <v>272.24</v>
      </c>
      <c r="I6092" s="5">
        <v>272.23599999999999</v>
      </c>
      <c r="J6092" s="5">
        <v>4.0000000000190898E-3</v>
      </c>
      <c r="K6092" s="5">
        <v>272.24</v>
      </c>
      <c r="L6092" s="5">
        <v>0</v>
      </c>
      <c r="M6092" t="str">
        <f>IF(ISERROR(VLOOKUP(A6092,'[1]Ecart validé'!$A:$A,1,FALSE)),Z6092,"Ecart Validé")</f>
        <v>valid</v>
      </c>
      <c r="R6092" t="s">
        <v>30</v>
      </c>
      <c r="X6092"/>
      <c r="Y6092"/>
      <c r="Z6092" t="s">
        <v>31</v>
      </c>
    </row>
    <row r="6093" spans="1:26" x14ac:dyDescent="0.3">
      <c r="A6093" t="s">
        <v>8352</v>
      </c>
      <c r="B6093" t="s">
        <v>26</v>
      </c>
      <c r="C6093">
        <v>39782</v>
      </c>
      <c r="D6093" t="str">
        <f>+VLOOKUP(C6093,Param!K:L,2,FALSE)</f>
        <v>ECOB BVBA</v>
      </c>
      <c r="E6093" t="s">
        <v>168</v>
      </c>
      <c r="F6093" t="s">
        <v>8264</v>
      </c>
      <c r="G6093" t="s">
        <v>29</v>
      </c>
      <c r="H6093" s="5">
        <v>792.55</v>
      </c>
      <c r="I6093" s="5">
        <v>792.54790000000003</v>
      </c>
      <c r="J6093" s="5">
        <v>2.0999999999275999E-3</v>
      </c>
      <c r="K6093" s="5">
        <v>792.55</v>
      </c>
      <c r="L6093" s="5">
        <v>0</v>
      </c>
      <c r="M6093" t="str">
        <f>IF(ISERROR(VLOOKUP(A6093,'[1]Ecart validé'!$A:$A,1,FALSE)),Z6093,"Ecart Validé")</f>
        <v>valid</v>
      </c>
      <c r="R6093" t="s">
        <v>30</v>
      </c>
      <c r="X6093"/>
      <c r="Y6093"/>
      <c r="Z6093" t="s">
        <v>31</v>
      </c>
    </row>
    <row r="6094" spans="1:26" x14ac:dyDescent="0.3">
      <c r="A6094" t="s">
        <v>8353</v>
      </c>
      <c r="B6094" t="s">
        <v>26</v>
      </c>
      <c r="C6094">
        <v>39782</v>
      </c>
      <c r="D6094" t="str">
        <f>+VLOOKUP(C6094,Param!K:L,2,FALSE)</f>
        <v>ECOB BVBA</v>
      </c>
      <c r="E6094" t="s">
        <v>168</v>
      </c>
      <c r="F6094" t="s">
        <v>8266</v>
      </c>
      <c r="G6094" t="s">
        <v>29</v>
      </c>
      <c r="H6094" s="5">
        <v>135.16999999999999</v>
      </c>
      <c r="I6094" s="5">
        <v>135.17410000000001</v>
      </c>
      <c r="J6094" s="5">
        <v>-4.1000000000224104E-3</v>
      </c>
      <c r="K6094" s="5">
        <v>135.16999999999999</v>
      </c>
      <c r="L6094" s="5">
        <v>0</v>
      </c>
      <c r="M6094" t="str">
        <f>IF(ISERROR(VLOOKUP(A6094,'[1]Ecart validé'!$A:$A,1,FALSE)),Z6094,"Ecart Validé")</f>
        <v>valid</v>
      </c>
      <c r="R6094" t="s">
        <v>30</v>
      </c>
      <c r="X6094"/>
      <c r="Y6094"/>
      <c r="Z6094" t="s">
        <v>31</v>
      </c>
    </row>
    <row r="6095" spans="1:26" x14ac:dyDescent="0.3">
      <c r="A6095" t="s">
        <v>8354</v>
      </c>
      <c r="B6095" t="s">
        <v>26</v>
      </c>
      <c r="C6095">
        <v>39807</v>
      </c>
      <c r="D6095" t="str">
        <f>+VLOOKUP(C6095,Param!K:L,2,FALSE)</f>
        <v>LA PROVENCALE</v>
      </c>
      <c r="E6095" t="s">
        <v>178</v>
      </c>
      <c r="F6095" t="s">
        <v>8260</v>
      </c>
      <c r="G6095" t="s">
        <v>29</v>
      </c>
      <c r="H6095" s="5">
        <v>-2.00000000404543E-4</v>
      </c>
      <c r="J6095" s="5">
        <v>-2.00000000404543E-4</v>
      </c>
      <c r="K6095" s="5">
        <v>-2.00000000404543E-4</v>
      </c>
      <c r="L6095" s="5">
        <v>0</v>
      </c>
      <c r="M6095" t="str">
        <f>IF(ISERROR(VLOOKUP(A6095,'[1]Ecart validé'!$A:$A,1,FALSE)),Z6095,"Ecart Validé")</f>
        <v>valid</v>
      </c>
      <c r="X6095"/>
      <c r="Y6095"/>
      <c r="Z6095" t="s">
        <v>31</v>
      </c>
    </row>
    <row r="6096" spans="1:26" x14ac:dyDescent="0.3">
      <c r="A6096" t="s">
        <v>8355</v>
      </c>
      <c r="B6096" t="s">
        <v>26</v>
      </c>
      <c r="C6096">
        <v>39807</v>
      </c>
      <c r="D6096" t="str">
        <f>+VLOOKUP(C6096,Param!K:L,2,FALSE)</f>
        <v>LA PROVENCALE</v>
      </c>
      <c r="E6096" t="s">
        <v>178</v>
      </c>
      <c r="F6096" t="s">
        <v>8271</v>
      </c>
      <c r="G6096" t="s">
        <v>29</v>
      </c>
      <c r="H6096" s="5">
        <v>52069.15</v>
      </c>
      <c r="I6096" s="5">
        <v>52069.140200000002</v>
      </c>
      <c r="J6096" s="5">
        <v>9.7999999998137303E-3</v>
      </c>
      <c r="K6096" s="5">
        <v>52069.15</v>
      </c>
      <c r="L6096" s="5">
        <v>0</v>
      </c>
      <c r="M6096" t="str">
        <f>IF(ISERROR(VLOOKUP(A6096,'[1]Ecart validé'!$A:$A,1,FALSE)),Z6096,"Ecart Validé")</f>
        <v>valid</v>
      </c>
      <c r="R6096" t="s">
        <v>30</v>
      </c>
      <c r="X6096"/>
      <c r="Y6096"/>
      <c r="Z6096" t="s">
        <v>31</v>
      </c>
    </row>
    <row r="6097" spans="1:26" x14ac:dyDescent="0.3">
      <c r="A6097" t="s">
        <v>8356</v>
      </c>
      <c r="B6097" t="s">
        <v>26</v>
      </c>
      <c r="C6097">
        <v>40159</v>
      </c>
      <c r="D6097" t="str">
        <f>+VLOOKUP(C6097,Param!K:L,2,FALSE)</f>
        <v>CAVES BERNARD-MASSARD</v>
      </c>
      <c r="E6097">
        <v>1000072</v>
      </c>
      <c r="F6097" t="s">
        <v>8260</v>
      </c>
      <c r="G6097" t="s">
        <v>29</v>
      </c>
      <c r="H6097" s="5">
        <v>33.388800000000003</v>
      </c>
      <c r="I6097" s="5">
        <v>33.388800000000003</v>
      </c>
      <c r="J6097" s="5">
        <v>0</v>
      </c>
      <c r="K6097" s="5">
        <v>33.388800000000003</v>
      </c>
      <c r="L6097" s="5">
        <v>0</v>
      </c>
      <c r="M6097" t="str">
        <f>IF(ISERROR(VLOOKUP(A6097,'[1]Ecart validé'!$A:$A,1,FALSE)),Z6097,"Ecart Validé")</f>
        <v>valid</v>
      </c>
      <c r="R6097" t="s">
        <v>30</v>
      </c>
      <c r="X6097"/>
      <c r="Y6097"/>
      <c r="Z6097" t="s">
        <v>31</v>
      </c>
    </row>
    <row r="6098" spans="1:26" x14ac:dyDescent="0.3">
      <c r="A6098" t="s">
        <v>8357</v>
      </c>
      <c r="B6098" t="s">
        <v>26</v>
      </c>
      <c r="C6098">
        <v>40159</v>
      </c>
      <c r="D6098" t="str">
        <f>+VLOOKUP(C6098,Param!K:L,2,FALSE)</f>
        <v>CAVES BERNARD-MASSARD</v>
      </c>
      <c r="E6098">
        <v>1000072</v>
      </c>
      <c r="F6098" t="s">
        <v>8262</v>
      </c>
      <c r="G6098" t="s">
        <v>29</v>
      </c>
      <c r="H6098" s="5">
        <v>350.24</v>
      </c>
      <c r="I6098" s="5">
        <v>350.24400000000003</v>
      </c>
      <c r="J6098" s="5">
        <v>-4.0000000000190898E-3</v>
      </c>
      <c r="K6098" s="5">
        <v>350.24</v>
      </c>
      <c r="L6098" s="5">
        <v>0</v>
      </c>
      <c r="M6098" t="str">
        <f>IF(ISERROR(VLOOKUP(A6098,'[1]Ecart validé'!$A:$A,1,FALSE)),Z6098,"Ecart Validé")</f>
        <v>valid</v>
      </c>
      <c r="R6098" t="s">
        <v>30</v>
      </c>
      <c r="X6098"/>
      <c r="Y6098"/>
      <c r="Z6098" t="s">
        <v>31</v>
      </c>
    </row>
    <row r="6099" spans="1:26" x14ac:dyDescent="0.3">
      <c r="A6099" t="s">
        <v>8358</v>
      </c>
      <c r="B6099" t="s">
        <v>26</v>
      </c>
      <c r="C6099">
        <v>40159</v>
      </c>
      <c r="D6099" t="str">
        <f>+VLOOKUP(C6099,Param!K:L,2,FALSE)</f>
        <v>CAVES BERNARD-MASSARD</v>
      </c>
      <c r="E6099">
        <v>1000072</v>
      </c>
      <c r="F6099" t="s">
        <v>8264</v>
      </c>
      <c r="G6099" t="s">
        <v>29</v>
      </c>
      <c r="H6099" s="5">
        <v>262.56</v>
      </c>
      <c r="I6099" s="5">
        <v>262.56079999999997</v>
      </c>
      <c r="J6099" s="5">
        <v>-7.9999999996971296E-4</v>
      </c>
      <c r="K6099" s="5">
        <v>262.56</v>
      </c>
      <c r="L6099" s="5">
        <v>0</v>
      </c>
      <c r="M6099" t="str">
        <f>IF(ISERROR(VLOOKUP(A6099,'[1]Ecart validé'!$A:$A,1,FALSE)),Z6099,"Ecart Validé")</f>
        <v>valid</v>
      </c>
      <c r="R6099" t="s">
        <v>30</v>
      </c>
      <c r="X6099"/>
      <c r="Y6099"/>
      <c r="Z6099" t="s">
        <v>31</v>
      </c>
    </row>
    <row r="6100" spans="1:26" x14ac:dyDescent="0.3">
      <c r="A6100" t="s">
        <v>8359</v>
      </c>
      <c r="B6100" t="s">
        <v>26</v>
      </c>
      <c r="C6100">
        <v>40159</v>
      </c>
      <c r="D6100" t="str">
        <f>+VLOOKUP(C6100,Param!K:L,2,FALSE)</f>
        <v>CAVES BERNARD-MASSARD</v>
      </c>
      <c r="E6100">
        <v>1000072</v>
      </c>
      <c r="F6100" t="s">
        <v>8266</v>
      </c>
      <c r="G6100" t="s">
        <v>29</v>
      </c>
      <c r="H6100" s="5">
        <v>685.43</v>
      </c>
      <c r="I6100" s="5">
        <v>685.42920000000004</v>
      </c>
      <c r="J6100" s="5">
        <v>7.9999999991286997E-4</v>
      </c>
      <c r="K6100" s="5">
        <v>685.43</v>
      </c>
      <c r="L6100" s="5">
        <v>0</v>
      </c>
      <c r="M6100" t="str">
        <f>IF(ISERROR(VLOOKUP(A6100,'[1]Ecart validé'!$A:$A,1,FALSE)),Z6100,"Ecart Validé")</f>
        <v>valid</v>
      </c>
      <c r="R6100" t="s">
        <v>30</v>
      </c>
      <c r="X6100"/>
      <c r="Y6100"/>
      <c r="Z6100" t="s">
        <v>31</v>
      </c>
    </row>
    <row r="6101" spans="1:26" x14ac:dyDescent="0.3">
      <c r="A6101" t="s">
        <v>8360</v>
      </c>
      <c r="B6101" t="s">
        <v>26</v>
      </c>
      <c r="C6101">
        <v>40340</v>
      </c>
      <c r="D6101" t="str">
        <f>+VLOOKUP(C6101,Param!K:L,2,FALSE)</f>
        <v>FACQ</v>
      </c>
      <c r="E6101">
        <v>1999927</v>
      </c>
      <c r="F6101" t="s">
        <v>8260</v>
      </c>
      <c r="G6101" t="s">
        <v>29</v>
      </c>
      <c r="H6101" s="5">
        <v>861.99980000000005</v>
      </c>
      <c r="I6101" s="5">
        <v>861.99980000000005</v>
      </c>
      <c r="J6101" s="5">
        <v>0</v>
      </c>
      <c r="K6101" s="5">
        <v>861.99980000000005</v>
      </c>
      <c r="L6101" s="5">
        <v>0</v>
      </c>
      <c r="M6101" t="str">
        <f>IF(ISERROR(VLOOKUP(A6101,'[1]Ecart validé'!$A:$A,1,FALSE)),Z6101,"Ecart Validé")</f>
        <v>valid</v>
      </c>
      <c r="R6101" t="s">
        <v>30</v>
      </c>
      <c r="X6101"/>
      <c r="Y6101"/>
      <c r="Z6101" t="s">
        <v>31</v>
      </c>
    </row>
    <row r="6102" spans="1:26" x14ac:dyDescent="0.3">
      <c r="A6102" t="s">
        <v>8361</v>
      </c>
      <c r="B6102" t="s">
        <v>26</v>
      </c>
      <c r="C6102">
        <v>40340</v>
      </c>
      <c r="D6102" t="str">
        <f>+VLOOKUP(C6102,Param!K:L,2,FALSE)</f>
        <v>FACQ</v>
      </c>
      <c r="E6102">
        <v>1999927</v>
      </c>
      <c r="F6102" t="s">
        <v>8262</v>
      </c>
      <c r="G6102" t="s">
        <v>29</v>
      </c>
      <c r="H6102" s="5">
        <v>1024.76</v>
      </c>
      <c r="I6102" s="5">
        <v>1024.7629999999999</v>
      </c>
      <c r="J6102" s="5">
        <v>-2.9999999999290499E-3</v>
      </c>
      <c r="K6102" s="5">
        <v>1024.76</v>
      </c>
      <c r="L6102" s="5">
        <v>0</v>
      </c>
      <c r="M6102" t="str">
        <f>IF(ISERROR(VLOOKUP(A6102,'[1]Ecart validé'!$A:$A,1,FALSE)),Z6102,"Ecart Validé")</f>
        <v>valid</v>
      </c>
      <c r="R6102" t="s">
        <v>30</v>
      </c>
      <c r="X6102"/>
      <c r="Y6102"/>
      <c r="Z6102" t="s">
        <v>31</v>
      </c>
    </row>
    <row r="6103" spans="1:26" x14ac:dyDescent="0.3">
      <c r="A6103" t="s">
        <v>8362</v>
      </c>
      <c r="B6103" t="s">
        <v>26</v>
      </c>
      <c r="C6103">
        <v>40340</v>
      </c>
      <c r="D6103" t="str">
        <f>+VLOOKUP(C6103,Param!K:L,2,FALSE)</f>
        <v>FACQ</v>
      </c>
      <c r="E6103">
        <v>1999927</v>
      </c>
      <c r="F6103" t="s">
        <v>8264</v>
      </c>
      <c r="G6103" t="s">
        <v>29</v>
      </c>
      <c r="H6103" s="5">
        <v>889.81</v>
      </c>
      <c r="I6103" s="5">
        <v>889.81280000000004</v>
      </c>
      <c r="J6103" s="5">
        <v>-2.8000000000929499E-3</v>
      </c>
      <c r="K6103" s="5">
        <v>889.81</v>
      </c>
      <c r="L6103" s="5">
        <v>0</v>
      </c>
      <c r="M6103" t="str">
        <f>IF(ISERROR(VLOOKUP(A6103,'[1]Ecart validé'!$A:$A,1,FALSE)),Z6103,"Ecart Validé")</f>
        <v>valid</v>
      </c>
      <c r="R6103" t="s">
        <v>30</v>
      </c>
      <c r="X6103"/>
      <c r="Y6103"/>
      <c r="Z6103" t="s">
        <v>31</v>
      </c>
    </row>
    <row r="6104" spans="1:26" x14ac:dyDescent="0.3">
      <c r="A6104" t="s">
        <v>8363</v>
      </c>
      <c r="B6104" t="s">
        <v>26</v>
      </c>
      <c r="C6104">
        <v>40340</v>
      </c>
      <c r="D6104" t="str">
        <f>+VLOOKUP(C6104,Param!K:L,2,FALSE)</f>
        <v>FACQ</v>
      </c>
      <c r="E6104">
        <v>1999927</v>
      </c>
      <c r="F6104" t="s">
        <v>8266</v>
      </c>
      <c r="G6104" t="s">
        <v>29</v>
      </c>
      <c r="H6104" s="5">
        <v>1370.86</v>
      </c>
      <c r="I6104" s="5">
        <v>1370.8634</v>
      </c>
      <c r="J6104" s="5">
        <v>-3.4000000000560201E-3</v>
      </c>
      <c r="K6104" s="5">
        <v>1370.86</v>
      </c>
      <c r="L6104" s="5">
        <v>0</v>
      </c>
      <c r="M6104" t="str">
        <f>IF(ISERROR(VLOOKUP(A6104,'[1]Ecart validé'!$A:$A,1,FALSE)),Z6104,"Ecart Validé")</f>
        <v>valid</v>
      </c>
      <c r="R6104" t="s">
        <v>30</v>
      </c>
      <c r="X6104"/>
      <c r="Y6104"/>
      <c r="Z6104" t="s">
        <v>31</v>
      </c>
    </row>
    <row r="6105" spans="1:26" x14ac:dyDescent="0.3">
      <c r="A6105" t="s">
        <v>8364</v>
      </c>
      <c r="B6105" t="s">
        <v>26</v>
      </c>
      <c r="C6105">
        <v>93100</v>
      </c>
      <c r="D6105" t="str">
        <f>+VLOOKUP(C6105,Param!K:L,2,FALSE)</f>
        <v>GOM (FACILICOM)</v>
      </c>
      <c r="E6105">
        <v>1999885</v>
      </c>
      <c r="F6105" t="s">
        <v>8260</v>
      </c>
      <c r="G6105" t="s">
        <v>29</v>
      </c>
      <c r="H6105" s="5">
        <v>151.93129999999999</v>
      </c>
      <c r="I6105" s="5">
        <v>151.93129999999999</v>
      </c>
      <c r="J6105" s="5">
        <v>0</v>
      </c>
      <c r="K6105" s="5">
        <v>151.93129999999999</v>
      </c>
      <c r="L6105" s="5">
        <v>0</v>
      </c>
      <c r="M6105" t="str">
        <f>IF(ISERROR(VLOOKUP(A6105,'[1]Ecart validé'!$A:$A,1,FALSE)),Z6105,"Ecart Validé")</f>
        <v>valid</v>
      </c>
      <c r="R6105" t="s">
        <v>30</v>
      </c>
      <c r="X6105"/>
      <c r="Y6105"/>
      <c r="Z6105" t="s">
        <v>31</v>
      </c>
    </row>
    <row r="6106" spans="1:26" x14ac:dyDescent="0.3">
      <c r="A6106" t="s">
        <v>8365</v>
      </c>
      <c r="B6106" t="s">
        <v>26</v>
      </c>
      <c r="C6106">
        <v>93100</v>
      </c>
      <c r="D6106" t="str">
        <f>+VLOOKUP(C6106,Param!K:L,2,FALSE)</f>
        <v>GOM (FACILICOM)</v>
      </c>
      <c r="E6106">
        <v>1999885</v>
      </c>
      <c r="F6106" t="s">
        <v>8262</v>
      </c>
      <c r="G6106" t="s">
        <v>29</v>
      </c>
      <c r="H6106" s="5">
        <v>312.31</v>
      </c>
      <c r="I6106" s="5">
        <v>312.30529999999999</v>
      </c>
      <c r="J6106" s="5">
        <v>4.7000000000139101E-3</v>
      </c>
      <c r="K6106" s="5">
        <v>312.31</v>
      </c>
      <c r="L6106" s="5">
        <v>0</v>
      </c>
      <c r="M6106" t="str">
        <f>IF(ISERROR(VLOOKUP(A6106,'[1]Ecart validé'!$A:$A,1,FALSE)),Z6106,"Ecart Validé")</f>
        <v>valid</v>
      </c>
      <c r="R6106" t="s">
        <v>30</v>
      </c>
      <c r="X6106"/>
      <c r="Y6106"/>
      <c r="Z6106" t="s">
        <v>31</v>
      </c>
    </row>
    <row r="6107" spans="1:26" x14ac:dyDescent="0.3">
      <c r="A6107" t="s">
        <v>8366</v>
      </c>
      <c r="B6107" t="s">
        <v>26</v>
      </c>
      <c r="C6107">
        <v>93100</v>
      </c>
      <c r="D6107" t="str">
        <f>+VLOOKUP(C6107,Param!K:L,2,FALSE)</f>
        <v>GOM (FACILICOM)</v>
      </c>
      <c r="E6107">
        <v>1999885</v>
      </c>
      <c r="F6107" t="s">
        <v>8264</v>
      </c>
      <c r="G6107" t="s">
        <v>29</v>
      </c>
      <c r="H6107" s="5">
        <v>418.36</v>
      </c>
      <c r="I6107" s="5">
        <v>418.36009999999999</v>
      </c>
      <c r="J6107" s="5">
        <v>-9.9999999974897906E-5</v>
      </c>
      <c r="K6107" s="5">
        <v>418.36</v>
      </c>
      <c r="L6107" s="5">
        <v>0</v>
      </c>
      <c r="M6107" t="str">
        <f>IF(ISERROR(VLOOKUP(A6107,'[1]Ecart validé'!$A:$A,1,FALSE)),Z6107,"Ecart Validé")</f>
        <v>valid</v>
      </c>
      <c r="R6107" t="s">
        <v>30</v>
      </c>
      <c r="X6107"/>
      <c r="Y6107"/>
      <c r="Z6107" t="s">
        <v>31</v>
      </c>
    </row>
    <row r="6108" spans="1:26" x14ac:dyDescent="0.3">
      <c r="A6108" t="s">
        <v>8367</v>
      </c>
      <c r="B6108" t="s">
        <v>26</v>
      </c>
      <c r="C6108">
        <v>93100</v>
      </c>
      <c r="D6108" t="str">
        <f>+VLOOKUP(C6108,Param!K:L,2,FALSE)</f>
        <v>GOM (FACILICOM)</v>
      </c>
      <c r="E6108">
        <v>1999885</v>
      </c>
      <c r="F6108" t="s">
        <v>8266</v>
      </c>
      <c r="G6108" t="s">
        <v>29</v>
      </c>
      <c r="H6108" s="5">
        <v>2260.63</v>
      </c>
      <c r="I6108" s="5">
        <v>2260.63</v>
      </c>
      <c r="J6108" s="5">
        <v>0</v>
      </c>
      <c r="K6108" s="5">
        <v>2260.63</v>
      </c>
      <c r="L6108" s="5">
        <v>0</v>
      </c>
      <c r="M6108" t="str">
        <f>IF(ISERROR(VLOOKUP(A6108,'[1]Ecart validé'!$A:$A,1,FALSE)),Z6108,"Ecart Validé")</f>
        <v>valid</v>
      </c>
      <c r="R6108" t="s">
        <v>30</v>
      </c>
      <c r="X6108"/>
      <c r="Y6108"/>
      <c r="Z6108" t="s">
        <v>31</v>
      </c>
    </row>
    <row r="6109" spans="1:26" x14ac:dyDescent="0.3">
      <c r="A6109" t="s">
        <v>8368</v>
      </c>
      <c r="B6109" t="s">
        <v>26</v>
      </c>
      <c r="C6109">
        <v>93100</v>
      </c>
      <c r="D6109" t="str">
        <f>+VLOOKUP(C6109,Param!K:L,2,FALSE)</f>
        <v>GOM (FACILICOM)</v>
      </c>
      <c r="E6109">
        <v>28255020</v>
      </c>
      <c r="F6109" t="s">
        <v>8260</v>
      </c>
      <c r="G6109" t="s">
        <v>29</v>
      </c>
      <c r="H6109" s="5">
        <v>1105.5453</v>
      </c>
      <c r="I6109" s="5">
        <v>1105.5453</v>
      </c>
      <c r="J6109" s="5">
        <v>0</v>
      </c>
      <c r="K6109" s="5">
        <v>1105.5453</v>
      </c>
      <c r="L6109" s="5">
        <v>0</v>
      </c>
      <c r="M6109" t="str">
        <f>IF(ISERROR(VLOOKUP(A6109,'[1]Ecart validé'!$A:$A,1,FALSE)),Z6109,"Ecart Validé")</f>
        <v>valid</v>
      </c>
      <c r="R6109" t="s">
        <v>30</v>
      </c>
      <c r="X6109"/>
      <c r="Y6109"/>
      <c r="Z6109" t="s">
        <v>31</v>
      </c>
    </row>
    <row r="6110" spans="1:26" x14ac:dyDescent="0.3">
      <c r="A6110" t="s">
        <v>8369</v>
      </c>
      <c r="B6110" t="s">
        <v>26</v>
      </c>
      <c r="C6110">
        <v>93100</v>
      </c>
      <c r="D6110" t="str">
        <f>+VLOOKUP(C6110,Param!K:L,2,FALSE)</f>
        <v>GOM (FACILICOM)</v>
      </c>
      <c r="E6110">
        <v>28255020</v>
      </c>
      <c r="F6110" t="s">
        <v>8262</v>
      </c>
      <c r="G6110" t="s">
        <v>29</v>
      </c>
      <c r="H6110" s="5">
        <v>767.09</v>
      </c>
      <c r="I6110" s="5">
        <v>767.08669999999995</v>
      </c>
      <c r="J6110" s="5">
        <v>3.30000000008112E-3</v>
      </c>
      <c r="K6110" s="5">
        <v>767.09</v>
      </c>
      <c r="L6110" s="5">
        <v>0</v>
      </c>
      <c r="M6110" t="str">
        <f>IF(ISERROR(VLOOKUP(A6110,'[1]Ecart validé'!$A:$A,1,FALSE)),Z6110,"Ecart Validé")</f>
        <v>valid</v>
      </c>
      <c r="R6110" t="s">
        <v>30</v>
      </c>
      <c r="X6110"/>
      <c r="Y6110"/>
      <c r="Z6110" t="s">
        <v>31</v>
      </c>
    </row>
    <row r="6111" spans="1:26" x14ac:dyDescent="0.3">
      <c r="A6111" t="s">
        <v>8370</v>
      </c>
      <c r="B6111" t="s">
        <v>26</v>
      </c>
      <c r="C6111">
        <v>93100</v>
      </c>
      <c r="D6111" t="str">
        <f>+VLOOKUP(C6111,Param!K:L,2,FALSE)</f>
        <v>GOM (FACILICOM)</v>
      </c>
      <c r="E6111">
        <v>28255020</v>
      </c>
      <c r="F6111" t="s">
        <v>8264</v>
      </c>
      <c r="G6111" t="s">
        <v>29</v>
      </c>
      <c r="H6111" s="5">
        <v>1653.9</v>
      </c>
      <c r="I6111" s="5">
        <v>1653.9043999999999</v>
      </c>
      <c r="J6111" s="5">
        <v>-4.399999999805E-3</v>
      </c>
      <c r="K6111" s="5">
        <v>1653.9</v>
      </c>
      <c r="L6111" s="5">
        <v>0</v>
      </c>
      <c r="M6111" t="str">
        <f>IF(ISERROR(VLOOKUP(A6111,'[1]Ecart validé'!$A:$A,1,FALSE)),Z6111,"Ecart Validé")</f>
        <v>valid</v>
      </c>
      <c r="R6111" t="s">
        <v>30</v>
      </c>
      <c r="X6111"/>
      <c r="Y6111"/>
      <c r="Z6111" t="s">
        <v>31</v>
      </c>
    </row>
    <row r="6112" spans="1:26" x14ac:dyDescent="0.3">
      <c r="A6112" t="s">
        <v>8371</v>
      </c>
      <c r="B6112" t="s">
        <v>26</v>
      </c>
      <c r="C6112">
        <v>93100</v>
      </c>
      <c r="D6112" t="str">
        <f>+VLOOKUP(C6112,Param!K:L,2,FALSE)</f>
        <v>GOM (FACILICOM)</v>
      </c>
      <c r="E6112">
        <v>28255020</v>
      </c>
      <c r="F6112" t="s">
        <v>8266</v>
      </c>
      <c r="G6112" t="s">
        <v>29</v>
      </c>
      <c r="H6112" s="5">
        <v>3992.33</v>
      </c>
      <c r="I6112" s="5">
        <v>3992.3274000000001</v>
      </c>
      <c r="J6112" s="5">
        <v>2.59999999980209E-3</v>
      </c>
      <c r="K6112" s="5">
        <v>3992.33</v>
      </c>
      <c r="L6112" s="5">
        <v>0</v>
      </c>
      <c r="M6112" t="str">
        <f>IF(ISERROR(VLOOKUP(A6112,'[1]Ecart validé'!$A:$A,1,FALSE)),Z6112,"Ecart Validé")</f>
        <v>valid</v>
      </c>
      <c r="R6112" t="s">
        <v>30</v>
      </c>
      <c r="X6112"/>
      <c r="Y6112"/>
      <c r="Z6112" t="s">
        <v>31</v>
      </c>
    </row>
    <row r="6113" spans="1:26" x14ac:dyDescent="0.3">
      <c r="A6113" t="s">
        <v>8372</v>
      </c>
      <c r="B6113" t="s">
        <v>26</v>
      </c>
      <c r="C6113">
        <v>93177</v>
      </c>
      <c r="D6113" t="str">
        <f>+VLOOKUP(C6113,Param!K:L,2,FALSE)</f>
        <v>AXYBEL</v>
      </c>
      <c r="E6113">
        <v>1000025</v>
      </c>
      <c r="F6113" t="s">
        <v>8260</v>
      </c>
      <c r="G6113" t="s">
        <v>29</v>
      </c>
      <c r="H6113" s="5">
        <v>101.95059999999999</v>
      </c>
      <c r="I6113" s="5">
        <v>101.95059999999999</v>
      </c>
      <c r="J6113" s="5">
        <v>0</v>
      </c>
      <c r="K6113" s="5">
        <v>101.95059999999999</v>
      </c>
      <c r="L6113" s="5">
        <v>0</v>
      </c>
      <c r="M6113" t="str">
        <f>IF(ISERROR(VLOOKUP(A6113,'[1]Ecart validé'!$A:$A,1,FALSE)),Z6113,"Ecart Validé")</f>
        <v>valid</v>
      </c>
      <c r="R6113" t="s">
        <v>30</v>
      </c>
      <c r="X6113"/>
      <c r="Y6113"/>
      <c r="Z6113" t="s">
        <v>31</v>
      </c>
    </row>
    <row r="6114" spans="1:26" x14ac:dyDescent="0.3">
      <c r="A6114" t="s">
        <v>8373</v>
      </c>
      <c r="B6114" t="s">
        <v>26</v>
      </c>
      <c r="C6114">
        <v>93177</v>
      </c>
      <c r="D6114" t="str">
        <f>+VLOOKUP(C6114,Param!K:L,2,FALSE)</f>
        <v>AXYBEL</v>
      </c>
      <c r="E6114">
        <v>1000025</v>
      </c>
      <c r="F6114" t="s">
        <v>8262</v>
      </c>
      <c r="G6114" t="s">
        <v>29</v>
      </c>
      <c r="H6114" s="5">
        <v>146.75</v>
      </c>
      <c r="I6114" s="5">
        <v>146.74780000000001</v>
      </c>
      <c r="J6114" s="5">
        <v>2.1999999999877599E-3</v>
      </c>
      <c r="K6114" s="5">
        <v>146.75</v>
      </c>
      <c r="L6114" s="5">
        <v>0</v>
      </c>
      <c r="M6114" t="str">
        <f>IF(ISERROR(VLOOKUP(A6114,'[1]Ecart validé'!$A:$A,1,FALSE)),Z6114,"Ecart Validé")</f>
        <v>valid</v>
      </c>
      <c r="R6114" t="s">
        <v>30</v>
      </c>
      <c r="X6114"/>
      <c r="Y6114"/>
      <c r="Z6114" t="s">
        <v>31</v>
      </c>
    </row>
    <row r="6115" spans="1:26" x14ac:dyDescent="0.3">
      <c r="A6115" t="s">
        <v>8374</v>
      </c>
      <c r="B6115" t="s">
        <v>26</v>
      </c>
      <c r="C6115">
        <v>93177</v>
      </c>
      <c r="D6115" t="str">
        <f>+VLOOKUP(C6115,Param!K:L,2,FALSE)</f>
        <v>AXYBEL</v>
      </c>
      <c r="E6115">
        <v>1000025</v>
      </c>
      <c r="F6115" t="s">
        <v>8264</v>
      </c>
      <c r="G6115" t="s">
        <v>29</v>
      </c>
      <c r="H6115" s="5">
        <v>413.34</v>
      </c>
      <c r="I6115" s="5">
        <v>413.33679999999998</v>
      </c>
      <c r="J6115" s="5">
        <v>3.19999999999254E-3</v>
      </c>
      <c r="K6115" s="5">
        <v>413.34</v>
      </c>
      <c r="L6115" s="5">
        <v>0</v>
      </c>
      <c r="M6115" t="str">
        <f>IF(ISERROR(VLOOKUP(A6115,'[1]Ecart validé'!$A:$A,1,FALSE)),Z6115,"Ecart Validé")</f>
        <v>valid</v>
      </c>
      <c r="R6115" t="s">
        <v>30</v>
      </c>
      <c r="X6115"/>
      <c r="Y6115"/>
      <c r="Z6115" t="s">
        <v>31</v>
      </c>
    </row>
    <row r="6116" spans="1:26" x14ac:dyDescent="0.3">
      <c r="A6116" t="s">
        <v>8375</v>
      </c>
      <c r="B6116" t="s">
        <v>26</v>
      </c>
      <c r="C6116">
        <v>93177</v>
      </c>
      <c r="D6116" t="str">
        <f>+VLOOKUP(C6116,Param!K:L,2,FALSE)</f>
        <v>AXYBEL</v>
      </c>
      <c r="E6116">
        <v>1000025</v>
      </c>
      <c r="F6116" t="s">
        <v>8266</v>
      </c>
      <c r="G6116" t="s">
        <v>29</v>
      </c>
      <c r="H6116" s="5">
        <v>465.82</v>
      </c>
      <c r="I6116" s="5">
        <v>465.82190000000003</v>
      </c>
      <c r="J6116" s="5">
        <v>-1.90000000003465E-3</v>
      </c>
      <c r="K6116" s="5">
        <v>465.82</v>
      </c>
      <c r="L6116" s="5">
        <v>0</v>
      </c>
      <c r="M6116" t="str">
        <f>IF(ISERROR(VLOOKUP(A6116,'[1]Ecart validé'!$A:$A,1,FALSE)),Z6116,"Ecart Validé")</f>
        <v>valid</v>
      </c>
      <c r="R6116" t="s">
        <v>30</v>
      </c>
      <c r="X6116"/>
      <c r="Y6116"/>
      <c r="Z6116" t="s">
        <v>31</v>
      </c>
    </row>
    <row r="6117" spans="1:26" ht="86.4" x14ac:dyDescent="0.3">
      <c r="A6117" t="s">
        <v>8376</v>
      </c>
      <c r="B6117" t="s">
        <v>26</v>
      </c>
      <c r="C6117">
        <v>93421</v>
      </c>
      <c r="D6117" t="str">
        <f>+VLOOKUP(C6117,Param!K:L,2,FALSE)</f>
        <v>CULLIGAN</v>
      </c>
      <c r="E6117">
        <v>1000118</v>
      </c>
      <c r="F6117" t="s">
        <v>8260</v>
      </c>
      <c r="G6117" t="s">
        <v>29</v>
      </c>
      <c r="H6117" s="5">
        <v>358.64030000000002</v>
      </c>
      <c r="J6117" s="5">
        <v>358.64030000000002</v>
      </c>
      <c r="L6117" s="5">
        <v>358.64030000000002</v>
      </c>
      <c r="M6117" t="str">
        <f>IF(ISERROR(VLOOKUP(A6117,'[1]Ecart validé'!$A:$A,1,FALSE)),Z6117,"Ecart Validé")</f>
        <v>issue</v>
      </c>
      <c r="N6117" t="s">
        <v>8377</v>
      </c>
      <c r="O6117" t="s">
        <v>8378</v>
      </c>
      <c r="P6117" t="s">
        <v>215</v>
      </c>
      <c r="Q6117" t="s">
        <v>8379</v>
      </c>
      <c r="S6117" s="13" t="s">
        <v>45</v>
      </c>
      <c r="T6117" t="s">
        <v>46</v>
      </c>
      <c r="U6117" s="13" t="s">
        <v>217</v>
      </c>
      <c r="V6117" t="s">
        <v>60</v>
      </c>
      <c r="W6117" t="s">
        <v>61</v>
      </c>
      <c r="X6117"/>
      <c r="Y6117"/>
      <c r="Z6117" t="s">
        <v>88</v>
      </c>
    </row>
    <row r="6118" spans="1:26" x14ac:dyDescent="0.3">
      <c r="A6118" t="s">
        <v>8380</v>
      </c>
      <c r="B6118" t="s">
        <v>26</v>
      </c>
      <c r="C6118">
        <v>93421</v>
      </c>
      <c r="D6118" t="str">
        <f>+VLOOKUP(C6118,Param!K:L,2,FALSE)</f>
        <v>CULLIGAN</v>
      </c>
      <c r="E6118">
        <v>1000118</v>
      </c>
      <c r="F6118" t="s">
        <v>8262</v>
      </c>
      <c r="G6118" t="s">
        <v>29</v>
      </c>
      <c r="H6118" s="5">
        <v>242.34</v>
      </c>
      <c r="I6118" s="5">
        <v>242.34059999999999</v>
      </c>
      <c r="J6118" s="5">
        <v>-5.9999999999149601E-4</v>
      </c>
      <c r="K6118" s="5">
        <v>242.34059999999999</v>
      </c>
      <c r="L6118" s="5">
        <v>-5.9999999999149601E-4</v>
      </c>
      <c r="M6118" t="str">
        <f>IF(ISERROR(VLOOKUP(A6118,'[1]Ecart validé'!$A:$A,1,FALSE)),Z6118,"Ecart Validé")</f>
        <v>valid</v>
      </c>
      <c r="R6118" t="s">
        <v>30</v>
      </c>
      <c r="S6118" t="s">
        <v>60</v>
      </c>
      <c r="V6118" t="s">
        <v>60</v>
      </c>
      <c r="W6118" t="s">
        <v>61</v>
      </c>
      <c r="X6118"/>
      <c r="Y6118"/>
      <c r="Z6118" t="s">
        <v>31</v>
      </c>
    </row>
    <row r="6119" spans="1:26" x14ac:dyDescent="0.3">
      <c r="A6119" t="s">
        <v>8381</v>
      </c>
      <c r="B6119" t="s">
        <v>26</v>
      </c>
      <c r="C6119">
        <v>93421</v>
      </c>
      <c r="D6119" t="str">
        <f>+VLOOKUP(C6119,Param!K:L,2,FALSE)</f>
        <v>CULLIGAN</v>
      </c>
      <c r="E6119">
        <v>1000118</v>
      </c>
      <c r="F6119" t="s">
        <v>8264</v>
      </c>
      <c r="G6119" t="s">
        <v>29</v>
      </c>
      <c r="H6119" s="5">
        <v>265.63</v>
      </c>
      <c r="I6119" s="5">
        <v>265.6327</v>
      </c>
      <c r="J6119" s="5">
        <v>-2.7000000000043599E-3</v>
      </c>
      <c r="K6119" s="5">
        <v>265.6327</v>
      </c>
      <c r="L6119" s="5">
        <v>-2.7000000000043599E-3</v>
      </c>
      <c r="M6119" t="str">
        <f>IF(ISERROR(VLOOKUP(A6119,'[1]Ecart validé'!$A:$A,1,FALSE)),Z6119,"Ecart Validé")</f>
        <v>valid</v>
      </c>
      <c r="R6119" t="s">
        <v>30</v>
      </c>
      <c r="S6119" t="s">
        <v>60</v>
      </c>
      <c r="V6119" t="s">
        <v>60</v>
      </c>
      <c r="W6119" t="s">
        <v>61</v>
      </c>
      <c r="X6119"/>
      <c r="Y6119"/>
      <c r="Z6119" t="s">
        <v>31</v>
      </c>
    </row>
    <row r="6120" spans="1:26" x14ac:dyDescent="0.3">
      <c r="A6120" t="s">
        <v>8382</v>
      </c>
      <c r="B6120" t="s">
        <v>26</v>
      </c>
      <c r="C6120">
        <v>93466</v>
      </c>
      <c r="D6120" t="str">
        <f>+VLOOKUP(C6120,Param!K:L,2,FALSE)</f>
        <v>CWS Workwear België N.V.  (INITIAL N.V.)</v>
      </c>
      <c r="E6120" t="s">
        <v>231</v>
      </c>
      <c r="F6120" t="s">
        <v>8260</v>
      </c>
      <c r="G6120" t="s">
        <v>29</v>
      </c>
      <c r="H6120" s="5">
        <v>3090.5711000000001</v>
      </c>
      <c r="I6120" s="5">
        <v>3090.5711000000001</v>
      </c>
      <c r="J6120" s="5">
        <v>0</v>
      </c>
      <c r="K6120" s="5">
        <v>3090.5711000000001</v>
      </c>
      <c r="L6120" s="5">
        <v>0</v>
      </c>
      <c r="M6120" t="str">
        <f>IF(ISERROR(VLOOKUP(A6120,'[1]Ecart validé'!$A:$A,1,FALSE)),Z6120,"Ecart Validé")</f>
        <v>valid</v>
      </c>
      <c r="R6120" t="s">
        <v>30</v>
      </c>
      <c r="X6120"/>
      <c r="Y6120"/>
      <c r="Z6120" t="s">
        <v>31</v>
      </c>
    </row>
    <row r="6121" spans="1:26" x14ac:dyDescent="0.3">
      <c r="A6121" t="s">
        <v>8383</v>
      </c>
      <c r="B6121" t="s">
        <v>26</v>
      </c>
      <c r="C6121">
        <v>93466</v>
      </c>
      <c r="D6121" t="str">
        <f>+VLOOKUP(C6121,Param!K:L,2,FALSE)</f>
        <v>CWS Workwear België N.V.  (INITIAL N.V.)</v>
      </c>
      <c r="E6121" t="s">
        <v>231</v>
      </c>
      <c r="F6121" t="s">
        <v>8262</v>
      </c>
      <c r="G6121" t="s">
        <v>29</v>
      </c>
      <c r="H6121" s="5">
        <v>3392.27</v>
      </c>
      <c r="I6121" s="5">
        <v>3392.2671999999998</v>
      </c>
      <c r="J6121" s="5">
        <v>2.8000000002066298E-3</v>
      </c>
      <c r="K6121" s="5">
        <v>3392.27</v>
      </c>
      <c r="L6121" s="5">
        <v>0</v>
      </c>
      <c r="M6121" t="str">
        <f>IF(ISERROR(VLOOKUP(A6121,'[1]Ecart validé'!$A:$A,1,FALSE)),Z6121,"Ecart Validé")</f>
        <v>valid</v>
      </c>
      <c r="R6121" t="s">
        <v>30</v>
      </c>
      <c r="X6121"/>
      <c r="Y6121"/>
      <c r="Z6121" t="s">
        <v>31</v>
      </c>
    </row>
    <row r="6122" spans="1:26" x14ac:dyDescent="0.3">
      <c r="A6122" t="s">
        <v>8384</v>
      </c>
      <c r="B6122" t="s">
        <v>26</v>
      </c>
      <c r="C6122">
        <v>93466</v>
      </c>
      <c r="D6122" t="str">
        <f>+VLOOKUP(C6122,Param!K:L,2,FALSE)</f>
        <v>CWS Workwear België N.V.  (INITIAL N.V.)</v>
      </c>
      <c r="E6122" t="s">
        <v>231</v>
      </c>
      <c r="F6122" t="s">
        <v>8264</v>
      </c>
      <c r="G6122" t="s">
        <v>29</v>
      </c>
      <c r="H6122" s="5">
        <v>3356.1</v>
      </c>
      <c r="I6122" s="5">
        <v>3356.1046000000001</v>
      </c>
      <c r="J6122" s="5">
        <v>-4.6000000002095398E-3</v>
      </c>
      <c r="K6122" s="5">
        <v>3356.1</v>
      </c>
      <c r="L6122" s="5">
        <v>0</v>
      </c>
      <c r="M6122" t="str">
        <f>IF(ISERROR(VLOOKUP(A6122,'[1]Ecart validé'!$A:$A,1,FALSE)),Z6122,"Ecart Validé")</f>
        <v>valid</v>
      </c>
      <c r="R6122" t="s">
        <v>30</v>
      </c>
      <c r="X6122"/>
      <c r="Y6122"/>
      <c r="Z6122" t="s">
        <v>31</v>
      </c>
    </row>
    <row r="6123" spans="1:26" x14ac:dyDescent="0.3">
      <c r="A6123" t="s">
        <v>8385</v>
      </c>
      <c r="B6123" t="s">
        <v>26</v>
      </c>
      <c r="C6123">
        <v>93466</v>
      </c>
      <c r="D6123" t="str">
        <f>+VLOOKUP(C6123,Param!K:L,2,FALSE)</f>
        <v>CWS Workwear België N.V.  (INITIAL N.V.)</v>
      </c>
      <c r="E6123" t="s">
        <v>231</v>
      </c>
      <c r="F6123" t="s">
        <v>8266</v>
      </c>
      <c r="G6123" t="s">
        <v>29</v>
      </c>
      <c r="H6123" s="5">
        <v>2856.43</v>
      </c>
      <c r="I6123" s="5">
        <v>2856.4286999999999</v>
      </c>
      <c r="J6123" s="5">
        <v>1.29999999990104E-3</v>
      </c>
      <c r="K6123" s="5">
        <v>2856.43</v>
      </c>
      <c r="L6123" s="5">
        <v>0</v>
      </c>
      <c r="M6123" t="str">
        <f>IF(ISERROR(VLOOKUP(A6123,'[1]Ecart validé'!$A:$A,1,FALSE)),Z6123,"Ecart Validé")</f>
        <v>valid</v>
      </c>
      <c r="R6123" t="s">
        <v>30</v>
      </c>
      <c r="X6123"/>
      <c r="Y6123"/>
      <c r="Z6123" t="s">
        <v>31</v>
      </c>
    </row>
    <row r="6124" spans="1:26" x14ac:dyDescent="0.3">
      <c r="A6124" t="s">
        <v>8386</v>
      </c>
      <c r="B6124" t="s">
        <v>26</v>
      </c>
      <c r="C6124">
        <v>93505</v>
      </c>
      <c r="D6124" t="str">
        <f>+VLOOKUP(C6124,Param!K:L,2,FALSE)</f>
        <v>QUADIENT BELGIUM (ex NEOPOST)</v>
      </c>
      <c r="E6124" t="s">
        <v>234</v>
      </c>
      <c r="F6124" t="s">
        <v>8260</v>
      </c>
      <c r="G6124" t="s">
        <v>29</v>
      </c>
      <c r="H6124" s="5">
        <v>835.92909999999995</v>
      </c>
      <c r="I6124" s="5">
        <v>835.92909999999995</v>
      </c>
      <c r="J6124" s="5">
        <v>0</v>
      </c>
      <c r="K6124" s="5">
        <v>835.92909999999995</v>
      </c>
      <c r="L6124" s="5">
        <v>0</v>
      </c>
      <c r="M6124" t="str">
        <f>IF(ISERROR(VLOOKUP(A6124,'[1]Ecart validé'!$A:$A,1,FALSE)),Z6124,"Ecart Validé")</f>
        <v>valid</v>
      </c>
      <c r="R6124" t="s">
        <v>30</v>
      </c>
      <c r="X6124"/>
      <c r="Y6124"/>
      <c r="Z6124" t="s">
        <v>31</v>
      </c>
    </row>
    <row r="6125" spans="1:26" x14ac:dyDescent="0.3">
      <c r="A6125" t="s">
        <v>8387</v>
      </c>
      <c r="B6125" t="s">
        <v>26</v>
      </c>
      <c r="C6125">
        <v>93505</v>
      </c>
      <c r="D6125" t="str">
        <f>+VLOOKUP(C6125,Param!K:L,2,FALSE)</f>
        <v>QUADIENT BELGIUM (ex NEOPOST)</v>
      </c>
      <c r="E6125" t="s">
        <v>234</v>
      </c>
      <c r="F6125" t="s">
        <v>8262</v>
      </c>
      <c r="G6125" t="s">
        <v>29</v>
      </c>
      <c r="H6125" s="5">
        <v>249.82</v>
      </c>
      <c r="I6125" s="5">
        <v>249.8168</v>
      </c>
      <c r="J6125" s="5">
        <v>3.19999999999254E-3</v>
      </c>
      <c r="K6125" s="5">
        <v>249.82</v>
      </c>
      <c r="L6125" s="5">
        <v>0</v>
      </c>
      <c r="M6125" t="str">
        <f>IF(ISERROR(VLOOKUP(A6125,'[1]Ecart validé'!$A:$A,1,FALSE)),Z6125,"Ecart Validé")</f>
        <v>valid</v>
      </c>
      <c r="R6125" t="s">
        <v>30</v>
      </c>
      <c r="X6125"/>
      <c r="Y6125"/>
      <c r="Z6125" t="s">
        <v>31</v>
      </c>
    </row>
    <row r="6126" spans="1:26" x14ac:dyDescent="0.3">
      <c r="A6126" t="s">
        <v>8388</v>
      </c>
      <c r="B6126" t="s">
        <v>26</v>
      </c>
      <c r="C6126">
        <v>93505</v>
      </c>
      <c r="D6126" t="str">
        <f>+VLOOKUP(C6126,Param!K:L,2,FALSE)</f>
        <v>QUADIENT BELGIUM (ex NEOPOST)</v>
      </c>
      <c r="E6126" t="s">
        <v>234</v>
      </c>
      <c r="F6126" t="s">
        <v>8264</v>
      </c>
      <c r="G6126" t="s">
        <v>29</v>
      </c>
      <c r="H6126" s="5">
        <v>641.09</v>
      </c>
      <c r="I6126" s="5">
        <v>641.09310000000005</v>
      </c>
      <c r="J6126" s="5">
        <v>-3.1000000000176399E-3</v>
      </c>
      <c r="K6126" s="5">
        <v>641.09</v>
      </c>
      <c r="L6126" s="5">
        <v>0</v>
      </c>
      <c r="M6126" t="str">
        <f>IF(ISERROR(VLOOKUP(A6126,'[1]Ecart validé'!$A:$A,1,FALSE)),Z6126,"Ecart Validé")</f>
        <v>valid</v>
      </c>
      <c r="R6126" t="s">
        <v>30</v>
      </c>
      <c r="X6126"/>
      <c r="Y6126"/>
      <c r="Z6126" t="s">
        <v>31</v>
      </c>
    </row>
    <row r="6127" spans="1:26" x14ac:dyDescent="0.3">
      <c r="A6127" t="s">
        <v>8389</v>
      </c>
      <c r="B6127" t="s">
        <v>26</v>
      </c>
      <c r="C6127">
        <v>93505</v>
      </c>
      <c r="D6127" t="str">
        <f>+VLOOKUP(C6127,Param!K:L,2,FALSE)</f>
        <v>QUADIENT BELGIUM (ex NEOPOST)</v>
      </c>
      <c r="E6127" t="s">
        <v>234</v>
      </c>
      <c r="F6127" t="s">
        <v>8266</v>
      </c>
      <c r="G6127" t="s">
        <v>29</v>
      </c>
      <c r="H6127" s="5">
        <v>93.94</v>
      </c>
      <c r="I6127" s="5">
        <v>93.941400000000002</v>
      </c>
      <c r="J6127" s="5">
        <v>-1.40000000000384E-3</v>
      </c>
      <c r="K6127" s="5">
        <v>93.94</v>
      </c>
      <c r="L6127" s="5">
        <v>0</v>
      </c>
      <c r="M6127" t="str">
        <f>IF(ISERROR(VLOOKUP(A6127,'[1]Ecart validé'!$A:$A,1,FALSE)),Z6127,"Ecart Validé")</f>
        <v>valid</v>
      </c>
      <c r="R6127" t="s">
        <v>30</v>
      </c>
      <c r="X6127"/>
      <c r="Y6127"/>
      <c r="Z6127" t="s">
        <v>31</v>
      </c>
    </row>
    <row r="6128" spans="1:26" x14ac:dyDescent="0.3">
      <c r="A6128" t="s">
        <v>8390</v>
      </c>
      <c r="B6128" t="s">
        <v>26</v>
      </c>
      <c r="C6128">
        <v>93635</v>
      </c>
      <c r="D6128" t="str">
        <f>+VLOOKUP(C6128,Param!K:L,2,FALSE)</f>
        <v>RANDSTAD BELGIUM</v>
      </c>
      <c r="E6128" t="s">
        <v>239</v>
      </c>
      <c r="F6128" t="s">
        <v>8260</v>
      </c>
      <c r="G6128" t="s">
        <v>29</v>
      </c>
      <c r="H6128" s="5">
        <v>48.815100000000001</v>
      </c>
      <c r="I6128" s="5">
        <v>48.815100000000001</v>
      </c>
      <c r="J6128" s="5">
        <v>0</v>
      </c>
      <c r="K6128" s="5">
        <v>48.815100000000001</v>
      </c>
      <c r="L6128" s="5">
        <v>0</v>
      </c>
      <c r="M6128" t="str">
        <f>IF(ISERROR(VLOOKUP(A6128,'[1]Ecart validé'!$A:$A,1,FALSE)),Z6128,"Ecart Validé")</f>
        <v>valid</v>
      </c>
      <c r="R6128" t="s">
        <v>30</v>
      </c>
      <c r="X6128"/>
      <c r="Y6128"/>
      <c r="Z6128" t="s">
        <v>31</v>
      </c>
    </row>
    <row r="6129" spans="1:26" x14ac:dyDescent="0.3">
      <c r="A6129" t="s">
        <v>8391</v>
      </c>
      <c r="B6129" t="s">
        <v>26</v>
      </c>
      <c r="C6129">
        <v>93635</v>
      </c>
      <c r="D6129" t="str">
        <f>+VLOOKUP(C6129,Param!K:L,2,FALSE)</f>
        <v>RANDSTAD BELGIUM</v>
      </c>
      <c r="E6129" t="s">
        <v>239</v>
      </c>
      <c r="F6129" t="s">
        <v>8262</v>
      </c>
      <c r="G6129" t="s">
        <v>29</v>
      </c>
      <c r="H6129" s="5">
        <v>31.63</v>
      </c>
      <c r="I6129" s="5">
        <v>31.628499999999999</v>
      </c>
      <c r="J6129" s="5">
        <v>1.5000000000000499E-3</v>
      </c>
      <c r="K6129" s="5">
        <v>31.63</v>
      </c>
      <c r="L6129" s="5">
        <v>0</v>
      </c>
      <c r="M6129" t="str">
        <f>IF(ISERROR(VLOOKUP(A6129,'[1]Ecart validé'!$A:$A,1,FALSE)),Z6129,"Ecart Validé")</f>
        <v>valid</v>
      </c>
      <c r="R6129" t="s">
        <v>30</v>
      </c>
      <c r="X6129"/>
      <c r="Y6129"/>
      <c r="Z6129" t="s">
        <v>31</v>
      </c>
    </row>
    <row r="6130" spans="1:26" x14ac:dyDescent="0.3">
      <c r="A6130" t="s">
        <v>8392</v>
      </c>
      <c r="B6130" t="s">
        <v>26</v>
      </c>
      <c r="C6130">
        <v>93635</v>
      </c>
      <c r="D6130" t="str">
        <f>+VLOOKUP(C6130,Param!K:L,2,FALSE)</f>
        <v>RANDSTAD BELGIUM</v>
      </c>
      <c r="E6130" t="s">
        <v>239</v>
      </c>
      <c r="F6130" t="s">
        <v>8264</v>
      </c>
      <c r="G6130" t="s">
        <v>29</v>
      </c>
      <c r="H6130" s="5">
        <v>448.07</v>
      </c>
      <c r="I6130" s="5">
        <v>448.0684</v>
      </c>
      <c r="J6130" s="5">
        <v>1.59999999999627E-3</v>
      </c>
      <c r="K6130" s="5">
        <v>448.07</v>
      </c>
      <c r="L6130" s="5">
        <v>0</v>
      </c>
      <c r="M6130" t="str">
        <f>IF(ISERROR(VLOOKUP(A6130,'[1]Ecart validé'!$A:$A,1,FALSE)),Z6130,"Ecart Validé")</f>
        <v>valid</v>
      </c>
      <c r="R6130" t="s">
        <v>30</v>
      </c>
      <c r="X6130"/>
      <c r="Y6130"/>
      <c r="Z6130" t="s">
        <v>31</v>
      </c>
    </row>
    <row r="6131" spans="1:26" x14ac:dyDescent="0.3">
      <c r="A6131" t="s">
        <v>8393</v>
      </c>
      <c r="B6131" t="s">
        <v>26</v>
      </c>
      <c r="C6131">
        <v>93635</v>
      </c>
      <c r="D6131" t="str">
        <f>+VLOOKUP(C6131,Param!K:L,2,FALSE)</f>
        <v>RANDSTAD BELGIUM</v>
      </c>
      <c r="E6131" t="s">
        <v>239</v>
      </c>
      <c r="F6131" t="s">
        <v>8266</v>
      </c>
      <c r="G6131" t="s">
        <v>29</v>
      </c>
      <c r="H6131" s="5">
        <v>1034.95</v>
      </c>
      <c r="I6131" s="5">
        <v>1034.9487999999999</v>
      </c>
      <c r="J6131" s="5">
        <v>1.2000000001535201E-3</v>
      </c>
      <c r="K6131" s="5">
        <v>1034.95</v>
      </c>
      <c r="L6131" s="5">
        <v>0</v>
      </c>
      <c r="M6131" t="str">
        <f>IF(ISERROR(VLOOKUP(A6131,'[1]Ecart validé'!$A:$A,1,FALSE)),Z6131,"Ecart Validé")</f>
        <v>valid</v>
      </c>
      <c r="R6131" t="s">
        <v>30</v>
      </c>
      <c r="X6131"/>
      <c r="Y6131"/>
      <c r="Z6131" t="s">
        <v>31</v>
      </c>
    </row>
    <row r="6132" spans="1:26" x14ac:dyDescent="0.3">
      <c r="A6132" t="s">
        <v>8394</v>
      </c>
      <c r="B6132" t="s">
        <v>26</v>
      </c>
      <c r="C6132">
        <v>93698</v>
      </c>
      <c r="D6132" t="str">
        <f>+VLOOKUP(C6132,Param!K:L,2,FALSE)</f>
        <v>ORANGE BELGIUM NV</v>
      </c>
      <c r="E6132" t="s">
        <v>8395</v>
      </c>
      <c r="F6132" t="s">
        <v>8260</v>
      </c>
      <c r="G6132" t="s">
        <v>29</v>
      </c>
      <c r="H6132" s="5">
        <v>420.15449999999998</v>
      </c>
      <c r="I6132" s="5">
        <v>420.15449999999998</v>
      </c>
      <c r="J6132" s="5">
        <v>0</v>
      </c>
      <c r="K6132" s="5">
        <v>420.15449999999998</v>
      </c>
      <c r="L6132" s="5">
        <v>0</v>
      </c>
      <c r="M6132" t="str">
        <f>IF(ISERROR(VLOOKUP(A6132,'[1]Ecart validé'!$A:$A,1,FALSE)),Z6132,"Ecart Validé")</f>
        <v>valid</v>
      </c>
      <c r="R6132" t="s">
        <v>30</v>
      </c>
      <c r="X6132"/>
      <c r="Y6132"/>
      <c r="Z6132" t="s">
        <v>31</v>
      </c>
    </row>
    <row r="6133" spans="1:26" x14ac:dyDescent="0.3">
      <c r="A6133" t="s">
        <v>8396</v>
      </c>
      <c r="B6133" t="s">
        <v>26</v>
      </c>
      <c r="C6133">
        <v>93698</v>
      </c>
      <c r="D6133" t="str">
        <f>+VLOOKUP(C6133,Param!K:L,2,FALSE)</f>
        <v>ORANGE BELGIUM NV</v>
      </c>
      <c r="E6133" t="s">
        <v>8395</v>
      </c>
      <c r="F6133" t="s">
        <v>8262</v>
      </c>
      <c r="G6133" t="s">
        <v>29</v>
      </c>
      <c r="H6133" s="5">
        <v>404.81</v>
      </c>
      <c r="I6133" s="5">
        <v>404.8125</v>
      </c>
      <c r="J6133" s="5">
        <v>-2.4999999999977202E-3</v>
      </c>
      <c r="K6133" s="5">
        <v>404.81</v>
      </c>
      <c r="L6133" s="5">
        <v>0</v>
      </c>
      <c r="M6133" t="str">
        <f>IF(ISERROR(VLOOKUP(A6133,'[1]Ecart validé'!$A:$A,1,FALSE)),Z6133,"Ecart Validé")</f>
        <v>valid</v>
      </c>
      <c r="R6133" t="s">
        <v>30</v>
      </c>
      <c r="X6133"/>
      <c r="Y6133"/>
      <c r="Z6133" t="s">
        <v>31</v>
      </c>
    </row>
    <row r="6134" spans="1:26" x14ac:dyDescent="0.3">
      <c r="A6134" t="s">
        <v>8397</v>
      </c>
      <c r="B6134" t="s">
        <v>26</v>
      </c>
      <c r="C6134">
        <v>93698</v>
      </c>
      <c r="D6134" t="str">
        <f>+VLOOKUP(C6134,Param!K:L,2,FALSE)</f>
        <v>ORANGE BELGIUM NV</v>
      </c>
      <c r="E6134" t="s">
        <v>8395</v>
      </c>
      <c r="F6134" t="s">
        <v>8264</v>
      </c>
      <c r="G6134" t="s">
        <v>29</v>
      </c>
      <c r="H6134" s="5">
        <v>-104.28</v>
      </c>
      <c r="I6134" s="5">
        <v>-104.28449999999999</v>
      </c>
      <c r="J6134" s="5">
        <v>4.4999999999930599E-3</v>
      </c>
      <c r="K6134" s="5">
        <v>-104.28</v>
      </c>
      <c r="L6134" s="5">
        <v>0</v>
      </c>
      <c r="M6134" t="str">
        <f>IF(ISERROR(VLOOKUP(A6134,'[1]Ecart validé'!$A:$A,1,FALSE)),Z6134,"Ecart Validé")</f>
        <v>valid</v>
      </c>
      <c r="R6134" t="s">
        <v>30</v>
      </c>
      <c r="X6134"/>
      <c r="Y6134"/>
      <c r="Z6134" t="s">
        <v>31</v>
      </c>
    </row>
    <row r="6135" spans="1:26" x14ac:dyDescent="0.3">
      <c r="A6135" t="s">
        <v>8398</v>
      </c>
      <c r="B6135" t="s">
        <v>26</v>
      </c>
      <c r="C6135">
        <v>93698</v>
      </c>
      <c r="D6135" t="str">
        <f>+VLOOKUP(C6135,Param!K:L,2,FALSE)</f>
        <v>ORANGE BELGIUM NV</v>
      </c>
      <c r="E6135" t="s">
        <v>8395</v>
      </c>
      <c r="F6135" t="s">
        <v>8266</v>
      </c>
      <c r="G6135" t="s">
        <v>29</v>
      </c>
      <c r="H6135" s="5">
        <v>40.61</v>
      </c>
      <c r="I6135" s="5">
        <v>40.612499999999997</v>
      </c>
      <c r="J6135" s="5">
        <v>-2.4999999999977202E-3</v>
      </c>
      <c r="K6135" s="5">
        <v>40.61</v>
      </c>
      <c r="L6135" s="5">
        <v>0</v>
      </c>
      <c r="M6135" t="str">
        <f>IF(ISERROR(VLOOKUP(A6135,'[1]Ecart validé'!$A:$A,1,FALSE)),Z6135,"Ecart Validé")</f>
        <v>valid</v>
      </c>
      <c r="R6135" t="s">
        <v>30</v>
      </c>
      <c r="X6135"/>
      <c r="Y6135"/>
      <c r="Z6135" t="s">
        <v>31</v>
      </c>
    </row>
    <row r="6136" spans="1:26" x14ac:dyDescent="0.3">
      <c r="A6136" t="s">
        <v>8399</v>
      </c>
      <c r="B6136" t="s">
        <v>26</v>
      </c>
      <c r="C6136">
        <v>93788</v>
      </c>
      <c r="D6136" t="str">
        <f>+VLOOKUP(C6136,Param!K:L,2,FALSE)</f>
        <v>ATHLON CAR LEASE BELGIUM</v>
      </c>
      <c r="E6136">
        <v>1999956</v>
      </c>
      <c r="F6136" t="s">
        <v>8260</v>
      </c>
      <c r="G6136" t="s">
        <v>29</v>
      </c>
      <c r="H6136" s="5">
        <v>2287.9436999999998</v>
      </c>
      <c r="I6136" s="5">
        <v>2287.9436999999998</v>
      </c>
      <c r="J6136" s="5">
        <v>0</v>
      </c>
      <c r="K6136" s="5">
        <v>2287.9436999999998</v>
      </c>
      <c r="L6136" s="5">
        <v>0</v>
      </c>
      <c r="M6136" t="str">
        <f>IF(ISERROR(VLOOKUP(A6136,'[1]Ecart validé'!$A:$A,1,FALSE)),Z6136,"Ecart Validé")</f>
        <v>valid</v>
      </c>
      <c r="R6136" t="s">
        <v>30</v>
      </c>
      <c r="X6136"/>
      <c r="Y6136"/>
      <c r="Z6136" t="s">
        <v>31</v>
      </c>
    </row>
    <row r="6137" spans="1:26" x14ac:dyDescent="0.3">
      <c r="A6137" t="s">
        <v>8400</v>
      </c>
      <c r="B6137" t="s">
        <v>26</v>
      </c>
      <c r="C6137">
        <v>93788</v>
      </c>
      <c r="D6137" t="str">
        <f>+VLOOKUP(C6137,Param!K:L,2,FALSE)</f>
        <v>ATHLON CAR LEASE BELGIUM</v>
      </c>
      <c r="E6137">
        <v>1999956</v>
      </c>
      <c r="F6137" t="s">
        <v>8262</v>
      </c>
      <c r="G6137" t="s">
        <v>29</v>
      </c>
      <c r="H6137" s="5">
        <v>1777.87</v>
      </c>
      <c r="I6137" s="5">
        <v>1777.8712</v>
      </c>
      <c r="J6137" s="5">
        <v>-1.2000000001535201E-3</v>
      </c>
      <c r="K6137" s="5">
        <v>1777.87</v>
      </c>
      <c r="L6137" s="5">
        <v>0</v>
      </c>
      <c r="M6137" t="str">
        <f>IF(ISERROR(VLOOKUP(A6137,'[1]Ecart validé'!$A:$A,1,FALSE)),Z6137,"Ecart Validé")</f>
        <v>valid</v>
      </c>
      <c r="R6137" t="s">
        <v>30</v>
      </c>
      <c r="X6137"/>
      <c r="Y6137"/>
      <c r="Z6137" t="s">
        <v>31</v>
      </c>
    </row>
    <row r="6138" spans="1:26" x14ac:dyDescent="0.3">
      <c r="A6138" t="s">
        <v>8401</v>
      </c>
      <c r="B6138" t="s">
        <v>26</v>
      </c>
      <c r="C6138">
        <v>93788</v>
      </c>
      <c r="D6138" t="str">
        <f>+VLOOKUP(C6138,Param!K:L,2,FALSE)</f>
        <v>ATHLON CAR LEASE BELGIUM</v>
      </c>
      <c r="E6138">
        <v>1999956</v>
      </c>
      <c r="F6138" t="s">
        <v>8264</v>
      </c>
      <c r="G6138" t="s">
        <v>29</v>
      </c>
      <c r="H6138" s="5">
        <v>1479.21</v>
      </c>
      <c r="I6138" s="5">
        <v>1479.2148999999999</v>
      </c>
      <c r="J6138" s="5">
        <v>-4.8999999999068599E-3</v>
      </c>
      <c r="K6138" s="5">
        <v>1479.21</v>
      </c>
      <c r="L6138" s="5">
        <v>0</v>
      </c>
      <c r="M6138" t="str">
        <f>IF(ISERROR(VLOOKUP(A6138,'[1]Ecart validé'!$A:$A,1,FALSE)),Z6138,"Ecart Validé")</f>
        <v>valid</v>
      </c>
      <c r="R6138" t="s">
        <v>30</v>
      </c>
      <c r="X6138"/>
      <c r="Y6138"/>
      <c r="Z6138" t="s">
        <v>31</v>
      </c>
    </row>
    <row r="6139" spans="1:26" x14ac:dyDescent="0.3">
      <c r="A6139" t="s">
        <v>8402</v>
      </c>
      <c r="B6139" t="s">
        <v>26</v>
      </c>
      <c r="C6139">
        <v>93788</v>
      </c>
      <c r="D6139" t="str">
        <f>+VLOOKUP(C6139,Param!K:L,2,FALSE)</f>
        <v>ATHLON CAR LEASE BELGIUM</v>
      </c>
      <c r="E6139">
        <v>1999956</v>
      </c>
      <c r="F6139" t="s">
        <v>8266</v>
      </c>
      <c r="G6139" t="s">
        <v>29</v>
      </c>
      <c r="H6139" s="5">
        <v>1295.0999999999999</v>
      </c>
      <c r="I6139" s="5">
        <v>1295.1035999999999</v>
      </c>
      <c r="J6139" s="5">
        <v>-3.5999999995510699E-3</v>
      </c>
      <c r="K6139" s="5">
        <v>1295.0999999999999</v>
      </c>
      <c r="L6139" s="5">
        <v>0</v>
      </c>
      <c r="M6139" t="str">
        <f>IF(ISERROR(VLOOKUP(A6139,'[1]Ecart validé'!$A:$A,1,FALSE)),Z6139,"Ecart Validé")</f>
        <v>valid</v>
      </c>
      <c r="R6139" t="s">
        <v>30</v>
      </c>
      <c r="X6139"/>
      <c r="Y6139"/>
      <c r="Z6139" t="s">
        <v>31</v>
      </c>
    </row>
    <row r="6140" spans="1:26" x14ac:dyDescent="0.3">
      <c r="A6140" t="s">
        <v>8403</v>
      </c>
      <c r="B6140" t="s">
        <v>26</v>
      </c>
      <c r="C6140">
        <v>93965</v>
      </c>
      <c r="D6140" t="str">
        <f>+VLOOKUP(C6140,Param!K:L,2,FALSE)</f>
        <v>DEKEUKELAERE WASBEDRIJF</v>
      </c>
      <c r="E6140" t="s">
        <v>272</v>
      </c>
      <c r="F6140" t="s">
        <v>8260</v>
      </c>
      <c r="G6140" t="s">
        <v>29</v>
      </c>
      <c r="H6140" s="5">
        <v>789.18640000000005</v>
      </c>
      <c r="I6140" s="5">
        <v>789.18640000000005</v>
      </c>
      <c r="J6140" s="5">
        <v>0</v>
      </c>
      <c r="K6140" s="5">
        <v>789.18640000000005</v>
      </c>
      <c r="L6140" s="5">
        <v>0</v>
      </c>
      <c r="M6140" t="str">
        <f>IF(ISERROR(VLOOKUP(A6140,'[1]Ecart validé'!$A:$A,1,FALSE)),Z6140,"Ecart Validé")</f>
        <v>valid</v>
      </c>
      <c r="R6140" t="s">
        <v>30</v>
      </c>
      <c r="X6140"/>
      <c r="Y6140"/>
      <c r="Z6140" t="s">
        <v>31</v>
      </c>
    </row>
    <row r="6141" spans="1:26" x14ac:dyDescent="0.3">
      <c r="A6141" t="s">
        <v>8404</v>
      </c>
      <c r="B6141" t="s">
        <v>26</v>
      </c>
      <c r="C6141">
        <v>93965</v>
      </c>
      <c r="D6141" t="str">
        <f>+VLOOKUP(C6141,Param!K:L,2,FALSE)</f>
        <v>DEKEUKELAERE WASBEDRIJF</v>
      </c>
      <c r="E6141" t="s">
        <v>272</v>
      </c>
      <c r="F6141" t="s">
        <v>8262</v>
      </c>
      <c r="G6141" t="s">
        <v>29</v>
      </c>
      <c r="H6141" s="5">
        <v>1425.26</v>
      </c>
      <c r="I6141" s="5">
        <v>1425.2621999999999</v>
      </c>
      <c r="J6141" s="5">
        <v>-2.1999999999025E-3</v>
      </c>
      <c r="K6141" s="5">
        <v>1425.26</v>
      </c>
      <c r="L6141" s="5">
        <v>0</v>
      </c>
      <c r="M6141" t="str">
        <f>IF(ISERROR(VLOOKUP(A6141,'[1]Ecart validé'!$A:$A,1,FALSE)),Z6141,"Ecart Validé")</f>
        <v>valid</v>
      </c>
      <c r="R6141" t="s">
        <v>30</v>
      </c>
      <c r="X6141"/>
      <c r="Y6141"/>
      <c r="Z6141" t="s">
        <v>31</v>
      </c>
    </row>
    <row r="6142" spans="1:26" x14ac:dyDescent="0.3">
      <c r="A6142" t="s">
        <v>8405</v>
      </c>
      <c r="B6142" t="s">
        <v>26</v>
      </c>
      <c r="C6142">
        <v>93965</v>
      </c>
      <c r="D6142" t="str">
        <f>+VLOOKUP(C6142,Param!K:L,2,FALSE)</f>
        <v>DEKEUKELAERE WASBEDRIJF</v>
      </c>
      <c r="E6142" t="s">
        <v>272</v>
      </c>
      <c r="F6142" t="s">
        <v>8264</v>
      </c>
      <c r="G6142" t="s">
        <v>29</v>
      </c>
      <c r="H6142" s="5">
        <v>3975.99</v>
      </c>
      <c r="I6142" s="5">
        <v>3975.9919</v>
      </c>
      <c r="J6142" s="5">
        <v>-1.9000000002051801E-3</v>
      </c>
      <c r="K6142" s="5">
        <v>3975.99</v>
      </c>
      <c r="L6142" s="5">
        <v>0</v>
      </c>
      <c r="M6142" t="str">
        <f>IF(ISERROR(VLOOKUP(A6142,'[1]Ecart validé'!$A:$A,1,FALSE)),Z6142,"Ecart Validé")</f>
        <v>valid</v>
      </c>
      <c r="R6142" t="s">
        <v>30</v>
      </c>
      <c r="X6142"/>
      <c r="Y6142"/>
      <c r="Z6142" t="s">
        <v>31</v>
      </c>
    </row>
    <row r="6143" spans="1:26" x14ac:dyDescent="0.3">
      <c r="A6143" t="s">
        <v>8406</v>
      </c>
      <c r="B6143" t="s">
        <v>26</v>
      </c>
      <c r="C6143">
        <v>93965</v>
      </c>
      <c r="D6143" t="str">
        <f>+VLOOKUP(C6143,Param!K:L,2,FALSE)</f>
        <v>DEKEUKELAERE WASBEDRIJF</v>
      </c>
      <c r="E6143" t="s">
        <v>272</v>
      </c>
      <c r="F6143" t="s">
        <v>8266</v>
      </c>
      <c r="G6143" t="s">
        <v>29</v>
      </c>
      <c r="H6143" s="5">
        <v>3768.68</v>
      </c>
      <c r="I6143" s="5">
        <v>3768.6779000000001</v>
      </c>
      <c r="J6143" s="5">
        <v>2.0999999997002301E-3</v>
      </c>
      <c r="K6143" s="5">
        <v>3768.68</v>
      </c>
      <c r="L6143" s="5">
        <v>0</v>
      </c>
      <c r="M6143" t="str">
        <f>IF(ISERROR(VLOOKUP(A6143,'[1]Ecart validé'!$A:$A,1,FALSE)),Z6143,"Ecart Validé")</f>
        <v>valid</v>
      </c>
      <c r="R6143" t="s">
        <v>30</v>
      </c>
      <c r="X6143"/>
      <c r="Y6143"/>
      <c r="Z6143" t="s">
        <v>31</v>
      </c>
    </row>
    <row r="6144" spans="1:26" x14ac:dyDescent="0.3">
      <c r="A6144" t="s">
        <v>8407</v>
      </c>
      <c r="B6144" t="s">
        <v>26</v>
      </c>
      <c r="C6144">
        <v>94148</v>
      </c>
      <c r="D6144" t="str">
        <f>+VLOOKUP(C6144,Param!K:L,2,FALSE)</f>
        <v>DAOUST BUSINESS SUPPORT</v>
      </c>
      <c r="E6144" t="s">
        <v>277</v>
      </c>
      <c r="F6144" t="s">
        <v>8260</v>
      </c>
      <c r="G6144" t="s">
        <v>29</v>
      </c>
      <c r="H6144" s="5">
        <v>180.42779999999999</v>
      </c>
      <c r="I6144" s="5">
        <v>180.42779999999999</v>
      </c>
      <c r="J6144" s="5">
        <v>0</v>
      </c>
      <c r="K6144" s="5">
        <v>180.42779999999999</v>
      </c>
      <c r="L6144" s="5">
        <v>0</v>
      </c>
      <c r="M6144" t="str">
        <f>IF(ISERROR(VLOOKUP(A6144,'[1]Ecart validé'!$A:$A,1,FALSE)),Z6144,"Ecart Validé")</f>
        <v>valid</v>
      </c>
      <c r="R6144" t="s">
        <v>30</v>
      </c>
      <c r="X6144"/>
      <c r="Y6144"/>
      <c r="Z6144" t="s">
        <v>31</v>
      </c>
    </row>
    <row r="6145" spans="1:26" x14ac:dyDescent="0.3">
      <c r="A6145" t="s">
        <v>8408</v>
      </c>
      <c r="B6145" t="s">
        <v>26</v>
      </c>
      <c r="C6145">
        <v>94148</v>
      </c>
      <c r="D6145" t="str">
        <f>+VLOOKUP(C6145,Param!K:L,2,FALSE)</f>
        <v>DAOUST BUSINESS SUPPORT</v>
      </c>
      <c r="E6145" t="s">
        <v>277</v>
      </c>
      <c r="F6145" t="s">
        <v>8262</v>
      </c>
      <c r="G6145" t="s">
        <v>29</v>
      </c>
      <c r="H6145" s="5">
        <v>755.4</v>
      </c>
      <c r="I6145" s="5">
        <v>755.39729999999997</v>
      </c>
      <c r="J6145" s="5">
        <v>2.7000000000043599E-3</v>
      </c>
      <c r="K6145" s="5">
        <v>755.4</v>
      </c>
      <c r="L6145" s="5">
        <v>0</v>
      </c>
      <c r="M6145" t="str">
        <f>IF(ISERROR(VLOOKUP(A6145,'[1]Ecart validé'!$A:$A,1,FALSE)),Z6145,"Ecart Validé")</f>
        <v>valid</v>
      </c>
      <c r="R6145" t="s">
        <v>30</v>
      </c>
      <c r="T6145" s="39"/>
      <c r="X6145"/>
      <c r="Y6145"/>
      <c r="Z6145" t="s">
        <v>31</v>
      </c>
    </row>
    <row r="6146" spans="1:26" x14ac:dyDescent="0.3">
      <c r="A6146" t="s">
        <v>8409</v>
      </c>
      <c r="B6146" t="s">
        <v>26</v>
      </c>
      <c r="C6146">
        <v>94148</v>
      </c>
      <c r="D6146" t="str">
        <f>+VLOOKUP(C6146,Param!K:L,2,FALSE)</f>
        <v>DAOUST BUSINESS SUPPORT</v>
      </c>
      <c r="E6146" t="s">
        <v>277</v>
      </c>
      <c r="F6146" t="s">
        <v>8264</v>
      </c>
      <c r="G6146" t="s">
        <v>29</v>
      </c>
      <c r="H6146" s="5">
        <v>3254.39</v>
      </c>
      <c r="I6146" s="5">
        <v>3254.3881000000001</v>
      </c>
      <c r="J6146" s="5">
        <v>1.8999999997504301E-3</v>
      </c>
      <c r="K6146" s="5">
        <v>3254.39</v>
      </c>
      <c r="L6146" s="5">
        <v>0</v>
      </c>
      <c r="M6146" t="str">
        <f>IF(ISERROR(VLOOKUP(A6146,'[1]Ecart validé'!$A:$A,1,FALSE)),Z6146,"Ecart Validé")</f>
        <v>valid</v>
      </c>
      <c r="R6146" t="s">
        <v>30</v>
      </c>
      <c r="T6146" s="39"/>
      <c r="X6146"/>
      <c r="Y6146"/>
      <c r="Z6146" t="s">
        <v>31</v>
      </c>
    </row>
    <row r="6147" spans="1:26" x14ac:dyDescent="0.3">
      <c r="A6147" t="s">
        <v>8410</v>
      </c>
      <c r="B6147" t="s">
        <v>26</v>
      </c>
      <c r="C6147">
        <v>94148</v>
      </c>
      <c r="D6147" t="str">
        <f>+VLOOKUP(C6147,Param!K:L,2,FALSE)</f>
        <v>DAOUST BUSINESS SUPPORT</v>
      </c>
      <c r="E6147" t="s">
        <v>277</v>
      </c>
      <c r="F6147" t="s">
        <v>8266</v>
      </c>
      <c r="G6147" t="s">
        <v>29</v>
      </c>
      <c r="H6147" s="5">
        <v>5399.23</v>
      </c>
      <c r="I6147" s="5">
        <v>5399.2277999999997</v>
      </c>
      <c r="J6147" s="5">
        <v>2.1999999999025E-3</v>
      </c>
      <c r="K6147" s="5">
        <v>5399.23</v>
      </c>
      <c r="L6147" s="5">
        <v>0</v>
      </c>
      <c r="M6147" t="str">
        <f>IF(ISERROR(VLOOKUP(A6147,'[1]Ecart validé'!$A:$A,1,FALSE)),Z6147,"Ecart Validé")</f>
        <v>valid</v>
      </c>
      <c r="R6147" t="s">
        <v>30</v>
      </c>
      <c r="X6147"/>
      <c r="Y6147"/>
      <c r="Z6147" t="s">
        <v>31</v>
      </c>
    </row>
    <row r="6148" spans="1:26" x14ac:dyDescent="0.3">
      <c r="A6148" t="s">
        <v>8411</v>
      </c>
      <c r="B6148" t="s">
        <v>26</v>
      </c>
      <c r="C6148">
        <v>94309</v>
      </c>
      <c r="D6148" t="str">
        <f>+VLOOKUP(C6148,Param!K:L,2,FALSE)</f>
        <v>G4S CASH SOLUTIONS (BELGIUM)</v>
      </c>
      <c r="E6148" t="s">
        <v>282</v>
      </c>
      <c r="F6148" t="s">
        <v>8260</v>
      </c>
      <c r="G6148" t="s">
        <v>29</v>
      </c>
      <c r="H6148" s="5">
        <v>441.94880000000001</v>
      </c>
      <c r="I6148" s="5">
        <v>441.94880000000001</v>
      </c>
      <c r="J6148" s="5">
        <v>0</v>
      </c>
      <c r="K6148" s="5">
        <v>441.94880000000001</v>
      </c>
      <c r="L6148" s="5">
        <v>0</v>
      </c>
      <c r="M6148" t="str">
        <f>IF(ISERROR(VLOOKUP(A6148,'[1]Ecart validé'!$A:$A,1,FALSE)),Z6148,"Ecart Validé")</f>
        <v>valid</v>
      </c>
      <c r="R6148" t="s">
        <v>30</v>
      </c>
      <c r="X6148"/>
      <c r="Y6148"/>
      <c r="Z6148" t="s">
        <v>31</v>
      </c>
    </row>
    <row r="6149" spans="1:26" x14ac:dyDescent="0.3">
      <c r="A6149" t="s">
        <v>8412</v>
      </c>
      <c r="B6149" t="s">
        <v>26</v>
      </c>
      <c r="C6149">
        <v>94309</v>
      </c>
      <c r="D6149" t="str">
        <f>+VLOOKUP(C6149,Param!K:L,2,FALSE)</f>
        <v>G4S CASH SOLUTIONS (BELGIUM)</v>
      </c>
      <c r="E6149" t="s">
        <v>282</v>
      </c>
      <c r="F6149" t="s">
        <v>8266</v>
      </c>
      <c r="G6149" t="s">
        <v>29</v>
      </c>
      <c r="H6149" s="5">
        <v>1668.66</v>
      </c>
      <c r="I6149" s="5">
        <v>1668.6561999999999</v>
      </c>
      <c r="J6149" s="5">
        <v>3.8000000001829899E-3</v>
      </c>
      <c r="K6149" s="5">
        <v>1668.66</v>
      </c>
      <c r="L6149" s="5">
        <v>0</v>
      </c>
      <c r="M6149" t="str">
        <f>IF(ISERROR(VLOOKUP(A6149,'[1]Ecart validé'!$A:$A,1,FALSE)),Z6149,"Ecart Validé")</f>
        <v>valid</v>
      </c>
      <c r="R6149" t="s">
        <v>30</v>
      </c>
      <c r="X6149"/>
      <c r="Y6149"/>
      <c r="Z6149" t="s">
        <v>31</v>
      </c>
    </row>
    <row r="6150" spans="1:26" x14ac:dyDescent="0.3">
      <c r="A6150" t="s">
        <v>8413</v>
      </c>
      <c r="B6150" t="s">
        <v>26</v>
      </c>
      <c r="C6150">
        <v>94324</v>
      </c>
      <c r="D6150" t="str">
        <f>+VLOOKUP(C6150,Param!K:L,2,FALSE)</f>
        <v>LYRECO BELGIUM S.A.</v>
      </c>
      <c r="E6150">
        <v>1999914</v>
      </c>
      <c r="F6150" t="s">
        <v>8260</v>
      </c>
      <c r="G6150" t="s">
        <v>29</v>
      </c>
      <c r="H6150" s="5">
        <v>861.09719999999902</v>
      </c>
      <c r="I6150" s="5">
        <v>861.09720000000004</v>
      </c>
      <c r="J6150" s="5">
        <v>-1.13686837721616E-13</v>
      </c>
      <c r="K6150" s="5">
        <v>861.09719999999902</v>
      </c>
      <c r="L6150" s="5">
        <v>0</v>
      </c>
      <c r="M6150" t="str">
        <f>IF(ISERROR(VLOOKUP(A6150,'[1]Ecart validé'!$A:$A,1,FALSE)),Z6150,"Ecart Validé")</f>
        <v>valid</v>
      </c>
      <c r="R6150" t="s">
        <v>30</v>
      </c>
      <c r="S6150" t="s">
        <v>60</v>
      </c>
      <c r="V6150" t="s">
        <v>60</v>
      </c>
      <c r="W6150" t="s">
        <v>61</v>
      </c>
      <c r="X6150"/>
      <c r="Y6150"/>
      <c r="Z6150" t="s">
        <v>31</v>
      </c>
    </row>
    <row r="6151" spans="1:26" x14ac:dyDescent="0.3">
      <c r="A6151" t="s">
        <v>8414</v>
      </c>
      <c r="B6151" t="s">
        <v>26</v>
      </c>
      <c r="C6151">
        <v>94324</v>
      </c>
      <c r="D6151" t="str">
        <f>+VLOOKUP(C6151,Param!K:L,2,FALSE)</f>
        <v>LYRECO BELGIUM S.A.</v>
      </c>
      <c r="E6151">
        <v>1999914</v>
      </c>
      <c r="F6151" t="s">
        <v>8262</v>
      </c>
      <c r="G6151" t="s">
        <v>29</v>
      </c>
      <c r="H6151" s="5">
        <v>1815.89</v>
      </c>
      <c r="I6151" s="5">
        <v>1815.8913</v>
      </c>
      <c r="J6151" s="5">
        <v>-1.29999999990104E-3</v>
      </c>
      <c r="K6151" s="5">
        <v>1815.89</v>
      </c>
      <c r="L6151" s="5">
        <v>0</v>
      </c>
      <c r="M6151" t="str">
        <f>IF(ISERROR(VLOOKUP(A6151,'[1]Ecart validé'!$A:$A,1,FALSE)),Z6151,"Ecart Validé")</f>
        <v>valid</v>
      </c>
      <c r="R6151" t="s">
        <v>30</v>
      </c>
      <c r="S6151" t="s">
        <v>60</v>
      </c>
      <c r="V6151" t="s">
        <v>60</v>
      </c>
      <c r="W6151" t="s">
        <v>61</v>
      </c>
      <c r="X6151"/>
      <c r="Y6151"/>
      <c r="Z6151" t="s">
        <v>31</v>
      </c>
    </row>
    <row r="6152" spans="1:26" x14ac:dyDescent="0.3">
      <c r="A6152" t="s">
        <v>8415</v>
      </c>
      <c r="B6152" t="s">
        <v>26</v>
      </c>
      <c r="C6152">
        <v>94324</v>
      </c>
      <c r="D6152" t="str">
        <f>+VLOOKUP(C6152,Param!K:L,2,FALSE)</f>
        <v>LYRECO BELGIUM S.A.</v>
      </c>
      <c r="E6152">
        <v>1999914</v>
      </c>
      <c r="F6152" t="s">
        <v>8264</v>
      </c>
      <c r="G6152" t="s">
        <v>29</v>
      </c>
      <c r="H6152" s="5">
        <v>2145.34</v>
      </c>
      <c r="I6152" s="5">
        <v>2145.3478</v>
      </c>
      <c r="J6152" s="5">
        <v>-7.7999999998610197E-3</v>
      </c>
      <c r="K6152" s="5">
        <v>2145.34</v>
      </c>
      <c r="L6152" s="5">
        <v>0</v>
      </c>
      <c r="M6152" t="str">
        <f>IF(ISERROR(VLOOKUP(A6152,'[1]Ecart validé'!$A:$A,1,FALSE)),Z6152,"Ecart Validé")</f>
        <v>valid</v>
      </c>
      <c r="R6152" t="s">
        <v>30</v>
      </c>
      <c r="S6152" t="s">
        <v>60</v>
      </c>
      <c r="V6152" t="s">
        <v>60</v>
      </c>
      <c r="W6152" t="s">
        <v>61</v>
      </c>
      <c r="X6152"/>
      <c r="Y6152"/>
      <c r="Z6152" t="s">
        <v>31</v>
      </c>
    </row>
    <row r="6153" spans="1:26" x14ac:dyDescent="0.3">
      <c r="A6153" t="s">
        <v>8416</v>
      </c>
      <c r="B6153" t="s">
        <v>26</v>
      </c>
      <c r="C6153">
        <v>94324</v>
      </c>
      <c r="D6153" t="str">
        <f>+VLOOKUP(C6153,Param!K:L,2,FALSE)</f>
        <v>LYRECO BELGIUM S.A.</v>
      </c>
      <c r="E6153">
        <v>1999914</v>
      </c>
      <c r="F6153" t="s">
        <v>8266</v>
      </c>
      <c r="G6153" t="s">
        <v>29</v>
      </c>
      <c r="H6153" s="5">
        <v>2165.27</v>
      </c>
      <c r="I6153" s="5">
        <v>2165.2694000000001</v>
      </c>
      <c r="J6153" s="5">
        <v>5.9999999984938703E-4</v>
      </c>
      <c r="K6153" s="5">
        <v>2165.27</v>
      </c>
      <c r="L6153" s="5">
        <v>0</v>
      </c>
      <c r="M6153" t="str">
        <f>IF(ISERROR(VLOOKUP(A6153,'[1]Ecart validé'!$A:$A,1,FALSE)),Z6153,"Ecart Validé")</f>
        <v>valid</v>
      </c>
      <c r="R6153" t="s">
        <v>30</v>
      </c>
      <c r="X6153"/>
      <c r="Y6153"/>
      <c r="Z6153" t="s">
        <v>31</v>
      </c>
    </row>
    <row r="6154" spans="1:26" x14ac:dyDescent="0.3">
      <c r="A6154" t="s">
        <v>8417</v>
      </c>
      <c r="B6154" t="s">
        <v>26</v>
      </c>
      <c r="C6154">
        <v>94330</v>
      </c>
      <c r="D6154" t="str">
        <f>+VLOOKUP(C6154,Param!K:L,2,FALSE)</f>
        <v>DAVIGEL</v>
      </c>
      <c r="E6154" t="s">
        <v>291</v>
      </c>
      <c r="F6154" t="s">
        <v>8260</v>
      </c>
      <c r="G6154" t="s">
        <v>29</v>
      </c>
      <c r="H6154" s="5">
        <v>455.4665</v>
      </c>
      <c r="I6154" s="5">
        <v>455.4665</v>
      </c>
      <c r="J6154" s="5">
        <v>0</v>
      </c>
      <c r="K6154" s="5">
        <v>455.4665</v>
      </c>
      <c r="L6154" s="5">
        <v>0</v>
      </c>
      <c r="M6154" t="str">
        <f>IF(ISERROR(VLOOKUP(A6154,'[1]Ecart validé'!$A:$A,1,FALSE)),Z6154,"Ecart Validé")</f>
        <v>valid</v>
      </c>
      <c r="R6154" t="s">
        <v>30</v>
      </c>
      <c r="X6154"/>
      <c r="Y6154"/>
      <c r="Z6154" t="s">
        <v>31</v>
      </c>
    </row>
    <row r="6155" spans="1:26" x14ac:dyDescent="0.3">
      <c r="A6155" t="s">
        <v>8418</v>
      </c>
      <c r="B6155" t="s">
        <v>26</v>
      </c>
      <c r="C6155">
        <v>94330</v>
      </c>
      <c r="D6155" t="str">
        <f>+VLOOKUP(C6155,Param!K:L,2,FALSE)</f>
        <v>DAVIGEL</v>
      </c>
      <c r="E6155" t="s">
        <v>291</v>
      </c>
      <c r="F6155" t="s">
        <v>8262</v>
      </c>
      <c r="G6155" t="s">
        <v>29</v>
      </c>
      <c r="H6155" s="5">
        <v>962.3</v>
      </c>
      <c r="I6155" s="5">
        <v>962.30139999999994</v>
      </c>
      <c r="J6155" s="5">
        <v>-1.39999999998963E-3</v>
      </c>
      <c r="K6155" s="5">
        <v>962.3</v>
      </c>
      <c r="L6155" s="5">
        <v>0</v>
      </c>
      <c r="M6155" t="str">
        <f>IF(ISERROR(VLOOKUP(A6155,'[1]Ecart validé'!$A:$A,1,FALSE)),Z6155,"Ecart Validé")</f>
        <v>valid</v>
      </c>
      <c r="R6155" t="s">
        <v>30</v>
      </c>
      <c r="X6155"/>
      <c r="Y6155"/>
      <c r="Z6155" t="s">
        <v>31</v>
      </c>
    </row>
    <row r="6156" spans="1:26" x14ac:dyDescent="0.3">
      <c r="A6156" t="s">
        <v>8419</v>
      </c>
      <c r="B6156" t="s">
        <v>26</v>
      </c>
      <c r="C6156">
        <v>94330</v>
      </c>
      <c r="D6156" t="str">
        <f>+VLOOKUP(C6156,Param!K:L,2,FALSE)</f>
        <v>DAVIGEL</v>
      </c>
      <c r="E6156" t="s">
        <v>291</v>
      </c>
      <c r="F6156" t="s">
        <v>8264</v>
      </c>
      <c r="G6156" t="s">
        <v>29</v>
      </c>
      <c r="H6156" s="5">
        <v>1511.43</v>
      </c>
      <c r="I6156" s="5">
        <v>1511.434</v>
      </c>
      <c r="J6156" s="5">
        <v>-3.9999999999054099E-3</v>
      </c>
      <c r="K6156" s="5">
        <v>1511.43</v>
      </c>
      <c r="L6156" s="5">
        <v>0</v>
      </c>
      <c r="M6156" t="str">
        <f>IF(ISERROR(VLOOKUP(A6156,'[1]Ecart validé'!$A:$A,1,FALSE)),Z6156,"Ecart Validé")</f>
        <v>valid</v>
      </c>
      <c r="R6156" t="s">
        <v>30</v>
      </c>
      <c r="X6156"/>
      <c r="Y6156"/>
      <c r="Z6156" t="s">
        <v>31</v>
      </c>
    </row>
    <row r="6157" spans="1:26" x14ac:dyDescent="0.3">
      <c r="A6157" t="s">
        <v>8420</v>
      </c>
      <c r="B6157" t="s">
        <v>26</v>
      </c>
      <c r="C6157">
        <v>94330</v>
      </c>
      <c r="D6157" t="str">
        <f>+VLOOKUP(C6157,Param!K:L,2,FALSE)</f>
        <v>DAVIGEL</v>
      </c>
      <c r="E6157" t="s">
        <v>291</v>
      </c>
      <c r="F6157" t="s">
        <v>8266</v>
      </c>
      <c r="G6157" t="s">
        <v>29</v>
      </c>
      <c r="H6157" s="5">
        <v>2949.34</v>
      </c>
      <c r="I6157" s="5">
        <v>2949.3391999999999</v>
      </c>
      <c r="J6157" s="5">
        <v>8.0000000025393005E-4</v>
      </c>
      <c r="K6157" s="5">
        <v>2949.34</v>
      </c>
      <c r="L6157" s="5">
        <v>0</v>
      </c>
      <c r="M6157" t="str">
        <f>IF(ISERROR(VLOOKUP(A6157,'[1]Ecart validé'!$A:$A,1,FALSE)),Z6157,"Ecart Validé")</f>
        <v>valid</v>
      </c>
      <c r="R6157" t="s">
        <v>30</v>
      </c>
      <c r="X6157"/>
      <c r="Y6157"/>
      <c r="Z6157" t="s">
        <v>31</v>
      </c>
    </row>
    <row r="6158" spans="1:26" x14ac:dyDescent="0.3">
      <c r="A6158" t="s">
        <v>8421</v>
      </c>
      <c r="B6158" t="s">
        <v>26</v>
      </c>
      <c r="C6158">
        <v>94366</v>
      </c>
      <c r="D6158" t="str">
        <f>+VLOOKUP(C6158,Param!K:L,2,FALSE)</f>
        <v>ANSUL N.V.</v>
      </c>
      <c r="E6158">
        <v>1999894</v>
      </c>
      <c r="F6158" t="s">
        <v>8260</v>
      </c>
      <c r="G6158" t="s">
        <v>29</v>
      </c>
      <c r="H6158" s="5">
        <v>251.73330000000001</v>
      </c>
      <c r="I6158" s="5">
        <v>251.73330000000001</v>
      </c>
      <c r="J6158" s="5">
        <v>0</v>
      </c>
      <c r="K6158" s="5">
        <v>251.73330000000001</v>
      </c>
      <c r="L6158" s="5">
        <v>0</v>
      </c>
      <c r="M6158" t="str">
        <f>IF(ISERROR(VLOOKUP(A6158,'[1]Ecart validé'!$A:$A,1,FALSE)),Z6158,"Ecart Validé")</f>
        <v>valid</v>
      </c>
      <c r="R6158" t="s">
        <v>30</v>
      </c>
      <c r="X6158"/>
      <c r="Y6158"/>
      <c r="Z6158" t="s">
        <v>31</v>
      </c>
    </row>
    <row r="6159" spans="1:26" x14ac:dyDescent="0.3">
      <c r="A6159" t="s">
        <v>8422</v>
      </c>
      <c r="B6159" t="s">
        <v>26</v>
      </c>
      <c r="C6159">
        <v>94366</v>
      </c>
      <c r="D6159" t="str">
        <f>+VLOOKUP(C6159,Param!K:L,2,FALSE)</f>
        <v>ANSUL N.V.</v>
      </c>
      <c r="E6159">
        <v>1999894</v>
      </c>
      <c r="F6159" t="s">
        <v>8262</v>
      </c>
      <c r="G6159" t="s">
        <v>29</v>
      </c>
      <c r="H6159" s="5">
        <v>456.98</v>
      </c>
      <c r="I6159" s="5">
        <v>456.98149999999998</v>
      </c>
      <c r="J6159" s="5">
        <v>-1.4999999999645199E-3</v>
      </c>
      <c r="K6159" s="5">
        <v>456.98</v>
      </c>
      <c r="L6159" s="5">
        <v>0</v>
      </c>
      <c r="M6159" t="str">
        <f>IF(ISERROR(VLOOKUP(A6159,'[1]Ecart validé'!$A:$A,1,FALSE)),Z6159,"Ecart Validé")</f>
        <v>valid</v>
      </c>
      <c r="R6159" t="s">
        <v>30</v>
      </c>
      <c r="X6159"/>
      <c r="Y6159"/>
      <c r="Z6159" t="s">
        <v>31</v>
      </c>
    </row>
    <row r="6160" spans="1:26" x14ac:dyDescent="0.3">
      <c r="A6160" t="s">
        <v>8423</v>
      </c>
      <c r="B6160" t="s">
        <v>26</v>
      </c>
      <c r="C6160">
        <v>94366</v>
      </c>
      <c r="D6160" t="str">
        <f>+VLOOKUP(C6160,Param!K:L,2,FALSE)</f>
        <v>ANSUL N.V.</v>
      </c>
      <c r="E6160">
        <v>1999894</v>
      </c>
      <c r="F6160" t="s">
        <v>8264</v>
      </c>
      <c r="G6160" t="s">
        <v>29</v>
      </c>
      <c r="H6160" s="5">
        <v>151.02000000000001</v>
      </c>
      <c r="I6160" s="5">
        <v>151.0213</v>
      </c>
      <c r="J6160" s="5">
        <v>-1.2999999999863099E-3</v>
      </c>
      <c r="K6160" s="5">
        <v>151.02000000000001</v>
      </c>
      <c r="L6160" s="5">
        <v>0</v>
      </c>
      <c r="M6160" t="str">
        <f>IF(ISERROR(VLOOKUP(A6160,'[1]Ecart validé'!$A:$A,1,FALSE)),Z6160,"Ecart Validé")</f>
        <v>valid</v>
      </c>
      <c r="R6160" t="s">
        <v>30</v>
      </c>
      <c r="X6160"/>
      <c r="Y6160"/>
      <c r="Z6160" t="s">
        <v>31</v>
      </c>
    </row>
    <row r="6161" spans="1:26" x14ac:dyDescent="0.3">
      <c r="A6161" t="s">
        <v>8424</v>
      </c>
      <c r="B6161" t="s">
        <v>26</v>
      </c>
      <c r="C6161">
        <v>94366</v>
      </c>
      <c r="D6161" t="str">
        <f>+VLOOKUP(C6161,Param!K:L,2,FALSE)</f>
        <v>ANSUL N.V.</v>
      </c>
      <c r="E6161">
        <v>1999894</v>
      </c>
      <c r="F6161" t="s">
        <v>8266</v>
      </c>
      <c r="G6161" t="s">
        <v>29</v>
      </c>
      <c r="H6161" s="5">
        <v>651.41</v>
      </c>
      <c r="I6161" s="5">
        <v>651.40650000000005</v>
      </c>
      <c r="J6161" s="5">
        <v>3.4999999999172299E-3</v>
      </c>
      <c r="K6161" s="5">
        <v>651.41</v>
      </c>
      <c r="L6161" s="5">
        <v>0</v>
      </c>
      <c r="M6161" t="str">
        <f>IF(ISERROR(VLOOKUP(A6161,'[1]Ecart validé'!$A:$A,1,FALSE)),Z6161,"Ecart Validé")</f>
        <v>valid</v>
      </c>
      <c r="R6161" t="s">
        <v>30</v>
      </c>
      <c r="X6161"/>
      <c r="Y6161"/>
      <c r="Z6161" t="s">
        <v>31</v>
      </c>
    </row>
    <row r="6162" spans="1:26" x14ac:dyDescent="0.3">
      <c r="A6162" t="s">
        <v>8425</v>
      </c>
      <c r="B6162" t="s">
        <v>26</v>
      </c>
      <c r="C6162">
        <v>94368</v>
      </c>
      <c r="D6162" t="str">
        <f>+VLOOKUP(C6162,Param!K:L,2,FALSE)</f>
        <v>BLANCHISSERIE BASSE MEUSE</v>
      </c>
      <c r="E6162">
        <v>1999999</v>
      </c>
      <c r="F6162" t="s">
        <v>8260</v>
      </c>
      <c r="G6162" t="s">
        <v>29</v>
      </c>
      <c r="H6162" s="5">
        <v>2176.0837000000001</v>
      </c>
      <c r="I6162" s="5">
        <v>2176.0837000000001</v>
      </c>
      <c r="J6162" s="5">
        <v>0</v>
      </c>
      <c r="K6162" s="5">
        <v>2176.0837000000001</v>
      </c>
      <c r="L6162" s="5">
        <v>0</v>
      </c>
      <c r="M6162" t="str">
        <f>IF(ISERROR(VLOOKUP(A6162,'[1]Ecart validé'!$A:$A,1,FALSE)),Z6162,"Ecart Validé")</f>
        <v>valid</v>
      </c>
      <c r="R6162" t="s">
        <v>30</v>
      </c>
      <c r="X6162"/>
      <c r="Y6162"/>
      <c r="Z6162" t="s">
        <v>31</v>
      </c>
    </row>
    <row r="6163" spans="1:26" x14ac:dyDescent="0.3">
      <c r="A6163" t="s">
        <v>8426</v>
      </c>
      <c r="B6163" t="s">
        <v>26</v>
      </c>
      <c r="C6163">
        <v>94368</v>
      </c>
      <c r="D6163" t="str">
        <f>+VLOOKUP(C6163,Param!K:L,2,FALSE)</f>
        <v>BLANCHISSERIE BASSE MEUSE</v>
      </c>
      <c r="E6163">
        <v>1999999</v>
      </c>
      <c r="F6163" t="s">
        <v>8262</v>
      </c>
      <c r="G6163" t="s">
        <v>29</v>
      </c>
      <c r="H6163" s="5">
        <v>2900.29</v>
      </c>
      <c r="I6163" s="5">
        <v>2900.2894000000001</v>
      </c>
      <c r="J6163" s="5">
        <v>5.9999999984938703E-4</v>
      </c>
      <c r="K6163" s="5">
        <v>2900.29</v>
      </c>
      <c r="L6163" s="5">
        <v>0</v>
      </c>
      <c r="M6163" t="str">
        <f>IF(ISERROR(VLOOKUP(A6163,'[1]Ecart validé'!$A:$A,1,FALSE)),Z6163,"Ecart Validé")</f>
        <v>valid</v>
      </c>
      <c r="R6163" t="s">
        <v>30</v>
      </c>
      <c r="X6163"/>
      <c r="Y6163"/>
      <c r="Z6163" t="s">
        <v>31</v>
      </c>
    </row>
    <row r="6164" spans="1:26" x14ac:dyDescent="0.3">
      <c r="A6164" t="s">
        <v>8427</v>
      </c>
      <c r="B6164" t="s">
        <v>26</v>
      </c>
      <c r="C6164">
        <v>94368</v>
      </c>
      <c r="D6164" t="str">
        <f>+VLOOKUP(C6164,Param!K:L,2,FALSE)</f>
        <v>BLANCHISSERIE BASSE MEUSE</v>
      </c>
      <c r="E6164">
        <v>1999999</v>
      </c>
      <c r="F6164" t="s">
        <v>8264</v>
      </c>
      <c r="G6164" t="s">
        <v>29</v>
      </c>
      <c r="H6164" s="5">
        <v>7245.49</v>
      </c>
      <c r="I6164" s="5">
        <v>7245.4952999999996</v>
      </c>
      <c r="J6164" s="5">
        <v>-5.29999999980645E-3</v>
      </c>
      <c r="K6164" s="5">
        <v>7245.49</v>
      </c>
      <c r="L6164" s="5">
        <v>0</v>
      </c>
      <c r="M6164" t="str">
        <f>IF(ISERROR(VLOOKUP(A6164,'[1]Ecart validé'!$A:$A,1,FALSE)),Z6164,"Ecart Validé")</f>
        <v>valid</v>
      </c>
      <c r="R6164" t="s">
        <v>30</v>
      </c>
      <c r="X6164"/>
      <c r="Y6164"/>
      <c r="Z6164" t="s">
        <v>31</v>
      </c>
    </row>
    <row r="6165" spans="1:26" x14ac:dyDescent="0.3">
      <c r="A6165" t="s">
        <v>8428</v>
      </c>
      <c r="B6165" t="s">
        <v>26</v>
      </c>
      <c r="C6165">
        <v>94368</v>
      </c>
      <c r="D6165" t="str">
        <f>+VLOOKUP(C6165,Param!K:L,2,FALSE)</f>
        <v>BLANCHISSERIE BASSE MEUSE</v>
      </c>
      <c r="E6165">
        <v>1999999</v>
      </c>
      <c r="F6165" t="s">
        <v>8266</v>
      </c>
      <c r="G6165" t="s">
        <v>29</v>
      </c>
      <c r="H6165" s="5">
        <v>8373.5</v>
      </c>
      <c r="I6165" s="5">
        <v>8373.4973000000009</v>
      </c>
      <c r="J6165" s="5">
        <v>2.69999999909487E-3</v>
      </c>
      <c r="K6165" s="5">
        <v>8373.5</v>
      </c>
      <c r="L6165" s="5">
        <v>0</v>
      </c>
      <c r="M6165" t="str">
        <f>IF(ISERROR(VLOOKUP(A6165,'[1]Ecart validé'!$A:$A,1,FALSE)),Z6165,"Ecart Validé")</f>
        <v>valid</v>
      </c>
      <c r="R6165" t="s">
        <v>30</v>
      </c>
      <c r="X6165"/>
      <c r="Y6165"/>
      <c r="Z6165" t="s">
        <v>31</v>
      </c>
    </row>
    <row r="6166" spans="1:26" x14ac:dyDescent="0.3">
      <c r="A6166" t="s">
        <v>8429</v>
      </c>
      <c r="B6166" t="s">
        <v>26</v>
      </c>
      <c r="C6166">
        <v>94425</v>
      </c>
      <c r="D6166" t="str">
        <f>+VLOOKUP(C6166,Param!K:L,2,FALSE)</f>
        <v>KONE BELGIUM</v>
      </c>
      <c r="E6166" t="s">
        <v>328</v>
      </c>
      <c r="F6166" t="s">
        <v>8260</v>
      </c>
      <c r="G6166" t="s">
        <v>29</v>
      </c>
      <c r="H6166" s="5">
        <v>2063.4009999999998</v>
      </c>
      <c r="I6166" s="5">
        <v>2063.4009999999998</v>
      </c>
      <c r="J6166" s="5">
        <v>0</v>
      </c>
      <c r="K6166" s="5">
        <v>2063.4009999999998</v>
      </c>
      <c r="L6166" s="5">
        <v>0</v>
      </c>
      <c r="M6166" t="str">
        <f>IF(ISERROR(VLOOKUP(A6166,'[1]Ecart validé'!$A:$A,1,FALSE)),Z6166,"Ecart Validé")</f>
        <v>valid</v>
      </c>
      <c r="R6166" t="s">
        <v>30</v>
      </c>
      <c r="X6166"/>
      <c r="Y6166"/>
      <c r="Z6166" t="s">
        <v>31</v>
      </c>
    </row>
    <row r="6167" spans="1:26" x14ac:dyDescent="0.3">
      <c r="A6167" t="s">
        <v>8430</v>
      </c>
      <c r="B6167" t="s">
        <v>26</v>
      </c>
      <c r="C6167">
        <v>94425</v>
      </c>
      <c r="D6167" t="str">
        <f>+VLOOKUP(C6167,Param!K:L,2,FALSE)</f>
        <v>KONE BELGIUM</v>
      </c>
      <c r="E6167" t="s">
        <v>328</v>
      </c>
      <c r="F6167" t="s">
        <v>8262</v>
      </c>
      <c r="G6167" t="s">
        <v>29</v>
      </c>
      <c r="H6167" s="5">
        <v>765.75</v>
      </c>
      <c r="I6167" s="5">
        <v>765.74850000000004</v>
      </c>
      <c r="J6167" s="5">
        <v>1.4999999999645199E-3</v>
      </c>
      <c r="K6167" s="5">
        <v>765.75</v>
      </c>
      <c r="L6167" s="5">
        <v>0</v>
      </c>
      <c r="M6167" t="str">
        <f>IF(ISERROR(VLOOKUP(A6167,'[1]Ecart validé'!$A:$A,1,FALSE)),Z6167,"Ecart Validé")</f>
        <v>valid</v>
      </c>
      <c r="R6167" t="s">
        <v>30</v>
      </c>
      <c r="X6167"/>
      <c r="Y6167"/>
      <c r="Z6167" t="s">
        <v>31</v>
      </c>
    </row>
    <row r="6168" spans="1:26" x14ac:dyDescent="0.3">
      <c r="A6168" t="s">
        <v>8431</v>
      </c>
      <c r="B6168" t="s">
        <v>26</v>
      </c>
      <c r="C6168">
        <v>94425</v>
      </c>
      <c r="D6168" t="str">
        <f>+VLOOKUP(C6168,Param!K:L,2,FALSE)</f>
        <v>KONE BELGIUM</v>
      </c>
      <c r="E6168" t="s">
        <v>328</v>
      </c>
      <c r="F6168" t="s">
        <v>8264</v>
      </c>
      <c r="G6168" t="s">
        <v>29</v>
      </c>
      <c r="H6168" s="5">
        <v>2039.17</v>
      </c>
      <c r="I6168" s="5">
        <v>2039.1714999999999</v>
      </c>
      <c r="J6168" s="5">
        <v>-1.49999999985084E-3</v>
      </c>
      <c r="K6168" s="5">
        <v>2039.17</v>
      </c>
      <c r="L6168" s="5">
        <v>0</v>
      </c>
      <c r="M6168" t="str">
        <f>IF(ISERROR(VLOOKUP(A6168,'[1]Ecart validé'!$A:$A,1,FALSE)),Z6168,"Ecart Validé")</f>
        <v>valid</v>
      </c>
      <c r="R6168" t="s">
        <v>30</v>
      </c>
      <c r="X6168"/>
      <c r="Y6168"/>
      <c r="Z6168" t="s">
        <v>31</v>
      </c>
    </row>
    <row r="6169" spans="1:26" x14ac:dyDescent="0.3">
      <c r="A6169" t="s">
        <v>8432</v>
      </c>
      <c r="B6169" t="s">
        <v>26</v>
      </c>
      <c r="C6169">
        <v>94425</v>
      </c>
      <c r="D6169" t="str">
        <f>+VLOOKUP(C6169,Param!K:L,2,FALSE)</f>
        <v>KONE BELGIUM</v>
      </c>
      <c r="E6169" t="s">
        <v>328</v>
      </c>
      <c r="F6169" t="s">
        <v>8266</v>
      </c>
      <c r="G6169" t="s">
        <v>29</v>
      </c>
      <c r="H6169" s="5">
        <v>855.74</v>
      </c>
      <c r="I6169" s="5">
        <v>855.7405</v>
      </c>
      <c r="J6169" s="5">
        <v>-4.9999999998817603E-4</v>
      </c>
      <c r="K6169" s="5">
        <v>855.74</v>
      </c>
      <c r="L6169" s="5">
        <v>0</v>
      </c>
      <c r="M6169" t="str">
        <f>IF(ISERROR(VLOOKUP(A6169,'[1]Ecart validé'!$A:$A,1,FALSE)),Z6169,"Ecart Validé")</f>
        <v>valid</v>
      </c>
      <c r="R6169" t="s">
        <v>30</v>
      </c>
      <c r="X6169"/>
      <c r="Y6169"/>
      <c r="Z6169" t="s">
        <v>31</v>
      </c>
    </row>
    <row r="6170" spans="1:26" x14ac:dyDescent="0.3">
      <c r="A6170" t="s">
        <v>8433</v>
      </c>
      <c r="B6170" t="s">
        <v>26</v>
      </c>
      <c r="C6170">
        <v>98576</v>
      </c>
      <c r="D6170" t="str">
        <f>+VLOOKUP(C6170,Param!K:L,2,FALSE)</f>
        <v>ROMI LAUNDRY SERVICES</v>
      </c>
      <c r="E6170" t="s">
        <v>335</v>
      </c>
      <c r="F6170" t="s">
        <v>8260</v>
      </c>
      <c r="G6170" t="s">
        <v>29</v>
      </c>
      <c r="H6170" s="5">
        <v>661.94799999999998</v>
      </c>
      <c r="I6170" s="5">
        <v>661.94799999999998</v>
      </c>
      <c r="J6170" s="5">
        <v>0</v>
      </c>
      <c r="K6170" s="5">
        <v>661.94799999999998</v>
      </c>
      <c r="L6170" s="5">
        <v>0</v>
      </c>
      <c r="M6170" t="str">
        <f>IF(ISERROR(VLOOKUP(A6170,'[1]Ecart validé'!$A:$A,1,FALSE)),Z6170,"Ecart Validé")</f>
        <v>valid</v>
      </c>
      <c r="R6170" t="s">
        <v>30</v>
      </c>
      <c r="X6170"/>
      <c r="Y6170"/>
      <c r="Z6170" t="s">
        <v>31</v>
      </c>
    </row>
    <row r="6171" spans="1:26" x14ac:dyDescent="0.3">
      <c r="A6171" t="s">
        <v>8434</v>
      </c>
      <c r="B6171" t="s">
        <v>26</v>
      </c>
      <c r="C6171">
        <v>98576</v>
      </c>
      <c r="D6171" t="str">
        <f>+VLOOKUP(C6171,Param!K:L,2,FALSE)</f>
        <v>ROMI LAUNDRY SERVICES</v>
      </c>
      <c r="E6171" t="s">
        <v>335</v>
      </c>
      <c r="F6171" t="s">
        <v>8262</v>
      </c>
      <c r="G6171" t="s">
        <v>29</v>
      </c>
      <c r="H6171" s="5">
        <v>1138.18</v>
      </c>
      <c r="I6171" s="5">
        <v>1138.1760999999999</v>
      </c>
      <c r="J6171" s="5">
        <v>3.90000000015788E-3</v>
      </c>
      <c r="K6171" s="5">
        <v>1138.18</v>
      </c>
      <c r="L6171" s="5">
        <v>0</v>
      </c>
      <c r="M6171" t="str">
        <f>IF(ISERROR(VLOOKUP(A6171,'[1]Ecart validé'!$A:$A,1,FALSE)),Z6171,"Ecart Validé")</f>
        <v>valid</v>
      </c>
      <c r="R6171" t="s">
        <v>30</v>
      </c>
      <c r="X6171"/>
      <c r="Y6171"/>
      <c r="Z6171" t="s">
        <v>31</v>
      </c>
    </row>
    <row r="6172" spans="1:26" x14ac:dyDescent="0.3">
      <c r="A6172" t="s">
        <v>8435</v>
      </c>
      <c r="B6172" t="s">
        <v>26</v>
      </c>
      <c r="C6172">
        <v>98576</v>
      </c>
      <c r="D6172" t="str">
        <f>+VLOOKUP(C6172,Param!K:L,2,FALSE)</f>
        <v>ROMI LAUNDRY SERVICES</v>
      </c>
      <c r="E6172" t="s">
        <v>335</v>
      </c>
      <c r="F6172" t="s">
        <v>8264</v>
      </c>
      <c r="G6172" t="s">
        <v>29</v>
      </c>
      <c r="H6172" s="5">
        <v>2052.73</v>
      </c>
      <c r="I6172" s="5">
        <v>2052.7305999999999</v>
      </c>
      <c r="J6172" s="5">
        <v>-5.9999999984938703E-4</v>
      </c>
      <c r="K6172" s="5">
        <v>2052.73</v>
      </c>
      <c r="L6172" s="5">
        <v>0</v>
      </c>
      <c r="M6172" t="str">
        <f>IF(ISERROR(VLOOKUP(A6172,'[1]Ecart validé'!$A:$A,1,FALSE)),Z6172,"Ecart Validé")</f>
        <v>valid</v>
      </c>
      <c r="R6172" t="s">
        <v>30</v>
      </c>
      <c r="X6172"/>
      <c r="Y6172"/>
      <c r="Z6172" t="s">
        <v>31</v>
      </c>
    </row>
    <row r="6173" spans="1:26" x14ac:dyDescent="0.3">
      <c r="A6173" t="s">
        <v>8436</v>
      </c>
      <c r="B6173" t="s">
        <v>26</v>
      </c>
      <c r="C6173">
        <v>98576</v>
      </c>
      <c r="D6173" t="str">
        <f>+VLOOKUP(C6173,Param!K:L,2,FALSE)</f>
        <v>ROMI LAUNDRY SERVICES</v>
      </c>
      <c r="E6173" t="s">
        <v>335</v>
      </c>
      <c r="F6173" t="s">
        <v>8266</v>
      </c>
      <c r="G6173" t="s">
        <v>29</v>
      </c>
      <c r="H6173" s="5">
        <v>3072.48</v>
      </c>
      <c r="I6173" s="5">
        <v>3072.4776000000002</v>
      </c>
      <c r="J6173" s="5">
        <v>2.3999999998522898E-3</v>
      </c>
      <c r="K6173" s="5">
        <v>3072.48</v>
      </c>
      <c r="L6173" s="5">
        <v>0</v>
      </c>
      <c r="M6173" t="str">
        <f>IF(ISERROR(VLOOKUP(A6173,'[1]Ecart validé'!$A:$A,1,FALSE)),Z6173,"Ecart Validé")</f>
        <v>valid</v>
      </c>
      <c r="R6173" t="s">
        <v>30</v>
      </c>
      <c r="X6173"/>
      <c r="Y6173"/>
      <c r="Z6173" t="s">
        <v>31</v>
      </c>
    </row>
    <row r="6174" spans="1:26" x14ac:dyDescent="0.3">
      <c r="A6174" t="s">
        <v>8437</v>
      </c>
      <c r="B6174" t="s">
        <v>26</v>
      </c>
      <c r="C6174">
        <v>108475</v>
      </c>
      <c r="D6174" t="str">
        <f>+VLOOKUP(C6174,Param!K:L,2,FALSE)</f>
        <v>GODAERT &amp; VAN BENEDEN S.A.</v>
      </c>
      <c r="E6174" t="s">
        <v>342</v>
      </c>
      <c r="F6174" t="s">
        <v>8260</v>
      </c>
      <c r="G6174" t="s">
        <v>29</v>
      </c>
      <c r="H6174" s="5">
        <v>5.9387999999999996</v>
      </c>
      <c r="I6174" s="5">
        <v>5.9387999999999996</v>
      </c>
      <c r="J6174" s="5">
        <v>0</v>
      </c>
      <c r="K6174" s="5">
        <v>5.9387999999999996</v>
      </c>
      <c r="L6174" s="5">
        <v>0</v>
      </c>
      <c r="M6174" t="str">
        <f>IF(ISERROR(VLOOKUP(A6174,'[1]Ecart validé'!$A:$A,1,FALSE)),Z6174,"Ecart Validé")</f>
        <v>valid</v>
      </c>
      <c r="R6174" t="s">
        <v>30</v>
      </c>
      <c r="X6174"/>
      <c r="Y6174"/>
      <c r="Z6174" t="s">
        <v>31</v>
      </c>
    </row>
    <row r="6175" spans="1:26" x14ac:dyDescent="0.3">
      <c r="A6175" t="s">
        <v>8438</v>
      </c>
      <c r="B6175" t="s">
        <v>26</v>
      </c>
      <c r="C6175">
        <v>108475</v>
      </c>
      <c r="D6175" t="str">
        <f>+VLOOKUP(C6175,Param!K:L,2,FALSE)</f>
        <v>GODAERT &amp; VAN BENEDEN S.A.</v>
      </c>
      <c r="E6175" t="s">
        <v>342</v>
      </c>
      <c r="F6175" t="s">
        <v>8262</v>
      </c>
      <c r="G6175" t="s">
        <v>29</v>
      </c>
      <c r="H6175" s="5">
        <v>84.31</v>
      </c>
      <c r="I6175" s="5">
        <v>84.305099999999996</v>
      </c>
      <c r="J6175" s="5">
        <v>4.9000000000063403E-3</v>
      </c>
      <c r="K6175" s="5">
        <v>84.31</v>
      </c>
      <c r="L6175" s="5">
        <v>0</v>
      </c>
      <c r="M6175" t="str">
        <f>IF(ISERROR(VLOOKUP(A6175,'[1]Ecart validé'!$A:$A,1,FALSE)),Z6175,"Ecart Validé")</f>
        <v>valid</v>
      </c>
      <c r="R6175" t="s">
        <v>30</v>
      </c>
      <c r="X6175"/>
      <c r="Y6175"/>
      <c r="Z6175" t="s">
        <v>31</v>
      </c>
    </row>
    <row r="6176" spans="1:26" x14ac:dyDescent="0.3">
      <c r="A6176" t="s">
        <v>8439</v>
      </c>
      <c r="B6176" t="s">
        <v>26</v>
      </c>
      <c r="C6176">
        <v>108475</v>
      </c>
      <c r="D6176" t="str">
        <f>+VLOOKUP(C6176,Param!K:L,2,FALSE)</f>
        <v>GODAERT &amp; VAN BENEDEN S.A.</v>
      </c>
      <c r="E6176" t="s">
        <v>342</v>
      </c>
      <c r="F6176" t="s">
        <v>8264</v>
      </c>
      <c r="G6176" t="s">
        <v>29</v>
      </c>
      <c r="H6176" s="5">
        <v>41.77</v>
      </c>
      <c r="I6176" s="5">
        <v>41.769799999999996</v>
      </c>
      <c r="J6176" s="5">
        <v>2.0000000000663901E-4</v>
      </c>
      <c r="K6176" s="5">
        <v>41.77</v>
      </c>
      <c r="L6176" s="5">
        <v>0</v>
      </c>
      <c r="M6176" t="str">
        <f>IF(ISERROR(VLOOKUP(A6176,'[1]Ecart validé'!$A:$A,1,FALSE)),Z6176,"Ecart Validé")</f>
        <v>valid</v>
      </c>
      <c r="R6176" t="s">
        <v>30</v>
      </c>
      <c r="X6176"/>
      <c r="Y6176"/>
      <c r="Z6176" t="s">
        <v>31</v>
      </c>
    </row>
    <row r="6177" spans="1:26" x14ac:dyDescent="0.3">
      <c r="A6177" t="s">
        <v>8440</v>
      </c>
      <c r="B6177" t="s">
        <v>26</v>
      </c>
      <c r="C6177">
        <v>108475</v>
      </c>
      <c r="D6177" t="str">
        <f>+VLOOKUP(C6177,Param!K:L,2,FALSE)</f>
        <v>GODAERT &amp; VAN BENEDEN S.A.</v>
      </c>
      <c r="E6177" t="s">
        <v>342</v>
      </c>
      <c r="F6177" t="s">
        <v>8266</v>
      </c>
      <c r="G6177" t="s">
        <v>29</v>
      </c>
      <c r="H6177" s="5">
        <v>120.21</v>
      </c>
      <c r="I6177" s="5">
        <v>120.2084</v>
      </c>
      <c r="J6177" s="5">
        <v>1.59999999999627E-3</v>
      </c>
      <c r="K6177" s="5">
        <v>120.21</v>
      </c>
      <c r="L6177" s="5">
        <v>0</v>
      </c>
      <c r="M6177" t="str">
        <f>IF(ISERROR(VLOOKUP(A6177,'[1]Ecart validé'!$A:$A,1,FALSE)),Z6177,"Ecart Validé")</f>
        <v>valid</v>
      </c>
      <c r="R6177" t="s">
        <v>30</v>
      </c>
      <c r="X6177"/>
      <c r="Y6177"/>
      <c r="Z6177" t="s">
        <v>31</v>
      </c>
    </row>
    <row r="6178" spans="1:26" x14ac:dyDescent="0.3">
      <c r="A6178" t="s">
        <v>8441</v>
      </c>
      <c r="B6178" t="s">
        <v>26</v>
      </c>
      <c r="C6178">
        <v>122056</v>
      </c>
      <c r="D6178" t="str">
        <f>+VLOOKUP(C6178,Param!K:L,2,FALSE)</f>
        <v>GREEN CONCEPT &amp; SERVICES N.V.</v>
      </c>
      <c r="E6178" t="s">
        <v>350</v>
      </c>
      <c r="F6178" t="s">
        <v>8260</v>
      </c>
      <c r="G6178" t="s">
        <v>29</v>
      </c>
      <c r="H6178" s="5">
        <v>1093.7863</v>
      </c>
      <c r="I6178" s="5">
        <v>1093.7863</v>
      </c>
      <c r="J6178" s="5">
        <v>0</v>
      </c>
      <c r="K6178" s="5">
        <v>1093.7863</v>
      </c>
      <c r="L6178" s="5">
        <v>0</v>
      </c>
      <c r="M6178" t="str">
        <f>IF(ISERROR(VLOOKUP(A6178,'[1]Ecart validé'!$A:$A,1,FALSE)),Z6178,"Ecart Validé")</f>
        <v>valid</v>
      </c>
      <c r="R6178" t="s">
        <v>30</v>
      </c>
      <c r="X6178"/>
      <c r="Y6178"/>
      <c r="Z6178" t="s">
        <v>31</v>
      </c>
    </row>
    <row r="6179" spans="1:26" x14ac:dyDescent="0.3">
      <c r="A6179" t="s">
        <v>8442</v>
      </c>
      <c r="B6179" t="s">
        <v>26</v>
      </c>
      <c r="C6179">
        <v>122056</v>
      </c>
      <c r="D6179" t="str">
        <f>+VLOOKUP(C6179,Param!K:L,2,FALSE)</f>
        <v>GREEN CONCEPT &amp; SERVICES N.V.</v>
      </c>
      <c r="E6179" t="s">
        <v>350</v>
      </c>
      <c r="F6179" t="s">
        <v>8262</v>
      </c>
      <c r="G6179" t="s">
        <v>29</v>
      </c>
      <c r="H6179" s="5">
        <v>1058.51</v>
      </c>
      <c r="I6179" s="5">
        <v>1058.5109</v>
      </c>
      <c r="J6179" s="5">
        <v>-9.0000000000145497E-4</v>
      </c>
      <c r="K6179" s="5">
        <v>1058.51</v>
      </c>
      <c r="L6179" s="5">
        <v>0</v>
      </c>
      <c r="M6179" t="str">
        <f>IF(ISERROR(VLOOKUP(A6179,'[1]Ecart validé'!$A:$A,1,FALSE)),Z6179,"Ecart Validé")</f>
        <v>valid</v>
      </c>
      <c r="R6179" t="s">
        <v>30</v>
      </c>
      <c r="X6179"/>
      <c r="Y6179"/>
      <c r="Z6179" t="s">
        <v>31</v>
      </c>
    </row>
    <row r="6180" spans="1:26" x14ac:dyDescent="0.3">
      <c r="A6180" t="s">
        <v>8443</v>
      </c>
      <c r="B6180" t="s">
        <v>26</v>
      </c>
      <c r="C6180">
        <v>122056</v>
      </c>
      <c r="D6180" t="str">
        <f>+VLOOKUP(C6180,Param!K:L,2,FALSE)</f>
        <v>GREEN CONCEPT &amp; SERVICES N.V.</v>
      </c>
      <c r="E6180" t="s">
        <v>350</v>
      </c>
      <c r="F6180" t="s">
        <v>8264</v>
      </c>
      <c r="G6180" t="s">
        <v>29</v>
      </c>
      <c r="H6180" s="5">
        <v>1032.6500000000001</v>
      </c>
      <c r="I6180" s="5">
        <v>1032.6541</v>
      </c>
      <c r="J6180" s="5">
        <v>-4.0999999998803096E-3</v>
      </c>
      <c r="K6180" s="5">
        <v>1032.6500000000001</v>
      </c>
      <c r="L6180" s="5">
        <v>0</v>
      </c>
      <c r="M6180" t="str">
        <f>IF(ISERROR(VLOOKUP(A6180,'[1]Ecart validé'!$A:$A,1,FALSE)),Z6180,"Ecart Validé")</f>
        <v>valid</v>
      </c>
      <c r="R6180" t="s">
        <v>30</v>
      </c>
      <c r="X6180"/>
      <c r="Y6180"/>
      <c r="Z6180" t="s">
        <v>31</v>
      </c>
    </row>
    <row r="6181" spans="1:26" x14ac:dyDescent="0.3">
      <c r="A6181" t="s">
        <v>8444</v>
      </c>
      <c r="B6181" t="s">
        <v>26</v>
      </c>
      <c r="C6181">
        <v>122056</v>
      </c>
      <c r="D6181" t="str">
        <f>+VLOOKUP(C6181,Param!K:L,2,FALSE)</f>
        <v>GREEN CONCEPT &amp; SERVICES N.V.</v>
      </c>
      <c r="E6181" t="s">
        <v>350</v>
      </c>
      <c r="F6181" t="s">
        <v>8266</v>
      </c>
      <c r="G6181" t="s">
        <v>29</v>
      </c>
      <c r="H6181" s="5">
        <v>1049.55</v>
      </c>
      <c r="I6181" s="5">
        <v>1049.5456999999999</v>
      </c>
      <c r="J6181" s="5">
        <v>4.3000000000574801E-3</v>
      </c>
      <c r="K6181" s="5">
        <v>1049.55</v>
      </c>
      <c r="L6181" s="5">
        <v>0</v>
      </c>
      <c r="M6181" t="str">
        <f>IF(ISERROR(VLOOKUP(A6181,'[1]Ecart validé'!$A:$A,1,FALSE)),Z6181,"Ecart Validé")</f>
        <v>valid</v>
      </c>
      <c r="R6181" t="s">
        <v>30</v>
      </c>
      <c r="X6181"/>
      <c r="Y6181"/>
      <c r="Z6181" t="s">
        <v>31</v>
      </c>
    </row>
    <row r="6182" spans="1:26" x14ac:dyDescent="0.3">
      <c r="A6182" t="s">
        <v>8445</v>
      </c>
      <c r="B6182" t="s">
        <v>26</v>
      </c>
      <c r="C6182">
        <v>183053</v>
      </c>
      <c r="D6182" t="str">
        <f>+VLOOKUP(C6182,Param!K:L,2,FALSE)</f>
        <v>CHOMETTE LUXEMBOURG</v>
      </c>
      <c r="E6182" t="s">
        <v>354</v>
      </c>
      <c r="F6182" t="s">
        <v>8260</v>
      </c>
      <c r="G6182" t="s">
        <v>29</v>
      </c>
      <c r="H6182" s="5">
        <v>29.079899999999999</v>
      </c>
      <c r="I6182" s="5">
        <v>29.079899999999999</v>
      </c>
      <c r="J6182" s="5">
        <v>0</v>
      </c>
      <c r="K6182" s="5">
        <v>29.079899999999999</v>
      </c>
      <c r="L6182" s="5">
        <v>0</v>
      </c>
      <c r="M6182" t="str">
        <f>IF(ISERROR(VLOOKUP(A6182,'[1]Ecart validé'!$A:$A,1,FALSE)),Z6182,"Ecart Validé")</f>
        <v>valid</v>
      </c>
      <c r="R6182" t="s">
        <v>30</v>
      </c>
      <c r="X6182"/>
      <c r="Y6182"/>
      <c r="Z6182" t="s">
        <v>31</v>
      </c>
    </row>
    <row r="6183" spans="1:26" x14ac:dyDescent="0.3">
      <c r="A6183" t="s">
        <v>8446</v>
      </c>
      <c r="B6183" t="s">
        <v>26</v>
      </c>
      <c r="C6183">
        <v>183053</v>
      </c>
      <c r="D6183" t="str">
        <f>+VLOOKUP(C6183,Param!K:L,2,FALSE)</f>
        <v>CHOMETTE LUXEMBOURG</v>
      </c>
      <c r="E6183" t="s">
        <v>354</v>
      </c>
      <c r="F6183" t="s">
        <v>8262</v>
      </c>
      <c r="G6183" t="s">
        <v>29</v>
      </c>
      <c r="H6183" s="5">
        <v>202.15</v>
      </c>
      <c r="I6183" s="5">
        <v>202.15170000000001</v>
      </c>
      <c r="J6183" s="5">
        <v>-1.6999999999995901E-3</v>
      </c>
      <c r="K6183" s="5">
        <v>202.15</v>
      </c>
      <c r="L6183" s="5">
        <v>0</v>
      </c>
      <c r="M6183" t="str">
        <f>IF(ISERROR(VLOOKUP(A6183,'[1]Ecart validé'!$A:$A,1,FALSE)),Z6183,"Ecart Validé")</f>
        <v>valid</v>
      </c>
      <c r="R6183" t="s">
        <v>30</v>
      </c>
      <c r="X6183"/>
      <c r="Y6183"/>
      <c r="Z6183" t="s">
        <v>31</v>
      </c>
    </row>
    <row r="6184" spans="1:26" x14ac:dyDescent="0.3">
      <c r="A6184" t="s">
        <v>8447</v>
      </c>
      <c r="B6184" t="s">
        <v>26</v>
      </c>
      <c r="C6184">
        <v>183053</v>
      </c>
      <c r="D6184" t="str">
        <f>+VLOOKUP(C6184,Param!K:L,2,FALSE)</f>
        <v>CHOMETTE LUXEMBOURG</v>
      </c>
      <c r="E6184" t="s">
        <v>354</v>
      </c>
      <c r="F6184" t="s">
        <v>8264</v>
      </c>
      <c r="G6184" t="s">
        <v>29</v>
      </c>
      <c r="H6184" s="5">
        <v>409.1</v>
      </c>
      <c r="I6184" s="5">
        <v>409.10090000000002</v>
      </c>
      <c r="J6184" s="5">
        <v>-9.0000000000145497E-4</v>
      </c>
      <c r="K6184" s="5">
        <v>409.1</v>
      </c>
      <c r="L6184" s="5">
        <v>0</v>
      </c>
      <c r="M6184" t="str">
        <f>IF(ISERROR(VLOOKUP(A6184,'[1]Ecart validé'!$A:$A,1,FALSE)),Z6184,"Ecart Validé")</f>
        <v>valid</v>
      </c>
      <c r="R6184" t="s">
        <v>30</v>
      </c>
      <c r="X6184"/>
      <c r="Y6184"/>
      <c r="Z6184" t="s">
        <v>31</v>
      </c>
    </row>
    <row r="6185" spans="1:26" x14ac:dyDescent="0.3">
      <c r="A6185" t="s">
        <v>8448</v>
      </c>
      <c r="B6185" t="s">
        <v>26</v>
      </c>
      <c r="C6185">
        <v>183053</v>
      </c>
      <c r="D6185" t="str">
        <f>+VLOOKUP(C6185,Param!K:L,2,FALSE)</f>
        <v>CHOMETTE LUXEMBOURG</v>
      </c>
      <c r="E6185" t="s">
        <v>354</v>
      </c>
      <c r="F6185" t="s">
        <v>8266</v>
      </c>
      <c r="G6185" t="s">
        <v>29</v>
      </c>
      <c r="H6185" s="5">
        <v>453.45</v>
      </c>
      <c r="I6185" s="5">
        <v>453.45370000000003</v>
      </c>
      <c r="J6185" s="5">
        <v>-3.70000000003756E-3</v>
      </c>
      <c r="K6185" s="5">
        <v>453.45</v>
      </c>
      <c r="L6185" s="5">
        <v>0</v>
      </c>
      <c r="M6185" t="str">
        <f>IF(ISERROR(VLOOKUP(A6185,'[1]Ecart validé'!$A:$A,1,FALSE)),Z6185,"Ecart Validé")</f>
        <v>valid</v>
      </c>
      <c r="R6185" t="s">
        <v>30</v>
      </c>
      <c r="X6185"/>
      <c r="Y6185"/>
      <c r="Z6185" t="s">
        <v>31</v>
      </c>
    </row>
    <row r="6186" spans="1:26" x14ac:dyDescent="0.3">
      <c r="A6186" t="s">
        <v>8449</v>
      </c>
      <c r="B6186" t="s">
        <v>26</v>
      </c>
      <c r="C6186">
        <v>213116</v>
      </c>
      <c r="D6186" t="str">
        <f>+VLOOKUP(C6186,Param!K:L,2,FALSE)</f>
        <v>HOIST GROUP SA (BELGIQUE)</v>
      </c>
      <c r="E6186" t="s">
        <v>365</v>
      </c>
      <c r="F6186" t="s">
        <v>8260</v>
      </c>
      <c r="G6186" t="s">
        <v>29</v>
      </c>
      <c r="H6186" s="5">
        <v>4627.4620000000004</v>
      </c>
      <c r="I6186" s="5">
        <v>4627.4620000000004</v>
      </c>
      <c r="J6186" s="5">
        <v>0</v>
      </c>
      <c r="K6186" s="5">
        <v>4627.4620000000004</v>
      </c>
      <c r="L6186" s="5">
        <v>0</v>
      </c>
      <c r="M6186" t="str">
        <f>IF(ISERROR(VLOOKUP(A6186,'[1]Ecart validé'!$A:$A,1,FALSE)),Z6186,"Ecart Validé")</f>
        <v>valid</v>
      </c>
      <c r="R6186" t="s">
        <v>30</v>
      </c>
      <c r="X6186"/>
      <c r="Y6186"/>
      <c r="Z6186" t="s">
        <v>31</v>
      </c>
    </row>
    <row r="6187" spans="1:26" x14ac:dyDescent="0.3">
      <c r="A6187" t="s">
        <v>8450</v>
      </c>
      <c r="B6187" t="s">
        <v>26</v>
      </c>
      <c r="C6187">
        <v>213116</v>
      </c>
      <c r="D6187" t="str">
        <f>+VLOOKUP(C6187,Param!K:L,2,FALSE)</f>
        <v>HOIST GROUP SA (BELGIQUE)</v>
      </c>
      <c r="E6187" t="s">
        <v>365</v>
      </c>
      <c r="F6187" t="s">
        <v>8262</v>
      </c>
      <c r="G6187" t="s">
        <v>29</v>
      </c>
      <c r="H6187" s="5">
        <v>5653.17</v>
      </c>
      <c r="I6187" s="5">
        <v>5653.174</v>
      </c>
      <c r="J6187" s="5">
        <v>-3.9999999999054099E-3</v>
      </c>
      <c r="K6187" s="5">
        <v>5653.17</v>
      </c>
      <c r="L6187" s="5">
        <v>0</v>
      </c>
      <c r="M6187" t="str">
        <f>IF(ISERROR(VLOOKUP(A6187,'[1]Ecart validé'!$A:$A,1,FALSE)),Z6187,"Ecart Validé")</f>
        <v>valid</v>
      </c>
      <c r="R6187" t="s">
        <v>30</v>
      </c>
      <c r="X6187"/>
      <c r="Y6187"/>
      <c r="Z6187" t="s">
        <v>31</v>
      </c>
    </row>
    <row r="6188" spans="1:26" x14ac:dyDescent="0.3">
      <c r="A6188" t="s">
        <v>8451</v>
      </c>
      <c r="B6188" t="s">
        <v>26</v>
      </c>
      <c r="C6188">
        <v>213116</v>
      </c>
      <c r="D6188" t="str">
        <f>+VLOOKUP(C6188,Param!K:L,2,FALSE)</f>
        <v>HOIST GROUP SA (BELGIQUE)</v>
      </c>
      <c r="E6188" t="s">
        <v>365</v>
      </c>
      <c r="F6188" t="s">
        <v>8264</v>
      </c>
      <c r="G6188" t="s">
        <v>29</v>
      </c>
      <c r="H6188" s="5">
        <v>5316.84</v>
      </c>
      <c r="I6188" s="5">
        <v>5316.8389999999999</v>
      </c>
      <c r="J6188" s="5">
        <v>1.0000000002037201E-3</v>
      </c>
      <c r="K6188" s="5">
        <v>5316.84</v>
      </c>
      <c r="L6188" s="5">
        <v>0</v>
      </c>
      <c r="M6188" t="str">
        <f>IF(ISERROR(VLOOKUP(A6188,'[1]Ecart validé'!$A:$A,1,FALSE)),Z6188,"Ecart Validé")</f>
        <v>valid</v>
      </c>
      <c r="R6188" t="s">
        <v>30</v>
      </c>
      <c r="X6188"/>
      <c r="Y6188"/>
      <c r="Z6188" t="s">
        <v>31</v>
      </c>
    </row>
    <row r="6189" spans="1:26" x14ac:dyDescent="0.3">
      <c r="A6189" t="s">
        <v>8452</v>
      </c>
      <c r="B6189" t="s">
        <v>26</v>
      </c>
      <c r="C6189">
        <v>213116</v>
      </c>
      <c r="D6189" t="str">
        <f>+VLOOKUP(C6189,Param!K:L,2,FALSE)</f>
        <v>HOIST GROUP SA (BELGIQUE)</v>
      </c>
      <c r="E6189" t="s">
        <v>365</v>
      </c>
      <c r="F6189" t="s">
        <v>8266</v>
      </c>
      <c r="G6189" t="s">
        <v>29</v>
      </c>
      <c r="H6189" s="5">
        <v>5113.0600000000004</v>
      </c>
      <c r="I6189" s="5">
        <v>5113.0640000000003</v>
      </c>
      <c r="J6189" s="5">
        <v>-3.9999999999054099E-3</v>
      </c>
      <c r="K6189" s="5">
        <v>5113.0600000000004</v>
      </c>
      <c r="L6189" s="5">
        <v>0</v>
      </c>
      <c r="M6189" t="str">
        <f>IF(ISERROR(VLOOKUP(A6189,'[1]Ecart validé'!$A:$A,1,FALSE)),Z6189,"Ecart Validé")</f>
        <v>valid</v>
      </c>
      <c r="R6189" t="s">
        <v>30</v>
      </c>
      <c r="X6189"/>
      <c r="Y6189"/>
      <c r="Z6189" t="s">
        <v>31</v>
      </c>
    </row>
    <row r="6190" spans="1:26" x14ac:dyDescent="0.3">
      <c r="A6190" t="s">
        <v>8453</v>
      </c>
      <c r="B6190" t="s">
        <v>26</v>
      </c>
      <c r="C6190">
        <v>247811</v>
      </c>
      <c r="D6190" t="str">
        <f>+VLOOKUP(C6190,Param!K:L,2,FALSE)</f>
        <v>GREEN WASTE BV</v>
      </c>
      <c r="E6190" t="s">
        <v>384</v>
      </c>
      <c r="F6190" t="s">
        <v>8260</v>
      </c>
      <c r="G6190" t="s">
        <v>29</v>
      </c>
      <c r="H6190" s="5">
        <v>2658</v>
      </c>
      <c r="I6190" s="5">
        <v>2658</v>
      </c>
      <c r="J6190" s="5">
        <v>0</v>
      </c>
      <c r="K6190" s="5">
        <v>2658</v>
      </c>
      <c r="L6190" s="5">
        <v>0</v>
      </c>
      <c r="M6190" t="str">
        <f>IF(ISERROR(VLOOKUP(A6190,'[1]Ecart validé'!$A:$A,1,FALSE)),Z6190,"Ecart Validé")</f>
        <v>valid</v>
      </c>
      <c r="R6190" t="s">
        <v>30</v>
      </c>
      <c r="X6190"/>
      <c r="Y6190"/>
      <c r="Z6190" t="s">
        <v>31</v>
      </c>
    </row>
    <row r="6191" spans="1:26" x14ac:dyDescent="0.3">
      <c r="A6191" t="s">
        <v>8454</v>
      </c>
      <c r="B6191" t="s">
        <v>26</v>
      </c>
      <c r="C6191">
        <v>247811</v>
      </c>
      <c r="D6191" t="str">
        <f>+VLOOKUP(C6191,Param!K:L,2,FALSE)</f>
        <v>GREEN WASTE BV</v>
      </c>
      <c r="E6191" t="s">
        <v>384</v>
      </c>
      <c r="F6191" t="s">
        <v>8262</v>
      </c>
      <c r="G6191" t="s">
        <v>29</v>
      </c>
      <c r="H6191" s="5">
        <v>3774.42</v>
      </c>
      <c r="I6191" s="5">
        <v>3774.42</v>
      </c>
      <c r="J6191" s="5">
        <v>0</v>
      </c>
      <c r="K6191" s="5">
        <v>3774.42</v>
      </c>
      <c r="L6191" s="5">
        <v>0</v>
      </c>
      <c r="M6191" t="str">
        <f>IF(ISERROR(VLOOKUP(A6191,'[1]Ecart validé'!$A:$A,1,FALSE)),Z6191,"Ecart Validé")</f>
        <v>valid</v>
      </c>
      <c r="R6191" t="s">
        <v>30</v>
      </c>
      <c r="X6191"/>
      <c r="Y6191"/>
      <c r="Z6191" t="s">
        <v>31</v>
      </c>
    </row>
    <row r="6192" spans="1:26" x14ac:dyDescent="0.3">
      <c r="A6192" t="s">
        <v>8455</v>
      </c>
      <c r="B6192" t="s">
        <v>26</v>
      </c>
      <c r="C6192">
        <v>247811</v>
      </c>
      <c r="D6192" t="str">
        <f>+VLOOKUP(C6192,Param!K:L,2,FALSE)</f>
        <v>GREEN WASTE BV</v>
      </c>
      <c r="E6192" t="s">
        <v>384</v>
      </c>
      <c r="F6192" t="s">
        <v>8264</v>
      </c>
      <c r="G6192" t="s">
        <v>29</v>
      </c>
      <c r="H6192" s="5">
        <v>5624.7</v>
      </c>
      <c r="I6192" s="5">
        <v>5624.7</v>
      </c>
      <c r="J6192" s="5">
        <v>0</v>
      </c>
      <c r="K6192" s="5">
        <v>5624.7</v>
      </c>
      <c r="L6192" s="5">
        <v>0</v>
      </c>
      <c r="M6192" t="str">
        <f>IF(ISERROR(VLOOKUP(A6192,'[1]Ecart validé'!$A:$A,1,FALSE)),Z6192,"Ecart Validé")</f>
        <v>valid</v>
      </c>
      <c r="R6192" t="s">
        <v>30</v>
      </c>
      <c r="X6192"/>
      <c r="Y6192"/>
      <c r="Z6192" t="s">
        <v>31</v>
      </c>
    </row>
    <row r="6193" spans="1:26" x14ac:dyDescent="0.3">
      <c r="A6193" t="s">
        <v>8456</v>
      </c>
      <c r="B6193" t="s">
        <v>26</v>
      </c>
      <c r="C6193">
        <v>247811</v>
      </c>
      <c r="D6193" t="str">
        <f>+VLOOKUP(C6193,Param!K:L,2,FALSE)</f>
        <v>GREEN WASTE BV</v>
      </c>
      <c r="E6193" t="s">
        <v>384</v>
      </c>
      <c r="F6193" t="s">
        <v>8266</v>
      </c>
      <c r="G6193" t="s">
        <v>29</v>
      </c>
      <c r="H6193" s="5">
        <v>6891.06</v>
      </c>
      <c r="I6193" s="5">
        <v>6891.06</v>
      </c>
      <c r="J6193" s="5">
        <v>0</v>
      </c>
      <c r="K6193" s="5">
        <v>6891.06</v>
      </c>
      <c r="L6193" s="5">
        <v>0</v>
      </c>
      <c r="M6193" t="str">
        <f>IF(ISERROR(VLOOKUP(A6193,'[1]Ecart validé'!$A:$A,1,FALSE)),Z6193,"Ecart Validé")</f>
        <v>valid</v>
      </c>
      <c r="R6193" t="s">
        <v>30</v>
      </c>
      <c r="X6193"/>
      <c r="Y6193"/>
      <c r="Z6193" t="s">
        <v>31</v>
      </c>
    </row>
    <row r="6194" spans="1:26" x14ac:dyDescent="0.3">
      <c r="A6194" t="s">
        <v>8457</v>
      </c>
      <c r="B6194" t="s">
        <v>26</v>
      </c>
      <c r="C6194">
        <v>257053</v>
      </c>
      <c r="D6194" t="str">
        <f>+VLOOKUP(C6194,Param!K:L,2,FALSE)</f>
        <v>NSF EURO CONSULTANTS NV</v>
      </c>
      <c r="E6194" t="s">
        <v>394</v>
      </c>
      <c r="F6194" t="s">
        <v>8260</v>
      </c>
      <c r="G6194" t="s">
        <v>29</v>
      </c>
      <c r="H6194" s="5">
        <v>70.052000000000007</v>
      </c>
      <c r="I6194" s="5">
        <v>70.052000000000007</v>
      </c>
      <c r="J6194" s="5">
        <v>0</v>
      </c>
      <c r="K6194" s="5">
        <v>70.052000000000007</v>
      </c>
      <c r="L6194" s="5">
        <v>0</v>
      </c>
      <c r="M6194" t="str">
        <f>IF(ISERROR(VLOOKUP(A6194,'[1]Ecart validé'!$A:$A,1,FALSE)),Z6194,"Ecart Validé")</f>
        <v>valid</v>
      </c>
      <c r="R6194" t="s">
        <v>30</v>
      </c>
      <c r="X6194"/>
      <c r="Y6194"/>
      <c r="Z6194" t="s">
        <v>31</v>
      </c>
    </row>
    <row r="6195" spans="1:26" x14ac:dyDescent="0.3">
      <c r="A6195" t="s">
        <v>8458</v>
      </c>
      <c r="B6195" t="s">
        <v>26</v>
      </c>
      <c r="C6195">
        <v>257053</v>
      </c>
      <c r="D6195" t="str">
        <f>+VLOOKUP(C6195,Param!K:L,2,FALSE)</f>
        <v>NSF EURO CONSULTANTS NV</v>
      </c>
      <c r="E6195" t="s">
        <v>394</v>
      </c>
      <c r="F6195" t="s">
        <v>8262</v>
      </c>
      <c r="G6195" t="s">
        <v>29</v>
      </c>
      <c r="H6195" s="5">
        <v>836.36</v>
      </c>
      <c r="I6195" s="5">
        <v>836.35680000000002</v>
      </c>
      <c r="J6195" s="5">
        <v>3.19999999999254E-3</v>
      </c>
      <c r="K6195" s="5">
        <v>836.36</v>
      </c>
      <c r="L6195" s="5">
        <v>0</v>
      </c>
      <c r="M6195" t="str">
        <f>IF(ISERROR(VLOOKUP(A6195,'[1]Ecart validé'!$A:$A,1,FALSE)),Z6195,"Ecart Validé")</f>
        <v>valid</v>
      </c>
      <c r="R6195" t="s">
        <v>30</v>
      </c>
      <c r="X6195"/>
      <c r="Y6195"/>
      <c r="Z6195" t="s">
        <v>31</v>
      </c>
    </row>
    <row r="6196" spans="1:26" x14ac:dyDescent="0.3">
      <c r="A6196" t="s">
        <v>8459</v>
      </c>
      <c r="B6196" t="s">
        <v>26</v>
      </c>
      <c r="C6196">
        <v>257053</v>
      </c>
      <c r="D6196" t="str">
        <f>+VLOOKUP(C6196,Param!K:L,2,FALSE)</f>
        <v>NSF EURO CONSULTANTS NV</v>
      </c>
      <c r="E6196" t="s">
        <v>394</v>
      </c>
      <c r="F6196" t="s">
        <v>8264</v>
      </c>
      <c r="G6196" t="s">
        <v>29</v>
      </c>
      <c r="H6196" s="5">
        <v>482.23</v>
      </c>
      <c r="I6196" s="5">
        <v>482.23110000000003</v>
      </c>
      <c r="J6196" s="5">
        <v>-1.1000000000080899E-3</v>
      </c>
      <c r="K6196" s="5">
        <v>482.23</v>
      </c>
      <c r="L6196" s="5">
        <v>0</v>
      </c>
      <c r="M6196" t="str">
        <f>IF(ISERROR(VLOOKUP(A6196,'[1]Ecart validé'!$A:$A,1,FALSE)),Z6196,"Ecart Validé")</f>
        <v>valid</v>
      </c>
      <c r="R6196" t="s">
        <v>30</v>
      </c>
      <c r="X6196"/>
      <c r="Y6196"/>
      <c r="Z6196" t="s">
        <v>31</v>
      </c>
    </row>
    <row r="6197" spans="1:26" x14ac:dyDescent="0.3">
      <c r="A6197" t="s">
        <v>8460</v>
      </c>
      <c r="B6197" t="s">
        <v>26</v>
      </c>
      <c r="C6197">
        <v>257053</v>
      </c>
      <c r="D6197" t="str">
        <f>+VLOOKUP(C6197,Param!K:L,2,FALSE)</f>
        <v>NSF EURO CONSULTANTS NV</v>
      </c>
      <c r="E6197" t="s">
        <v>394</v>
      </c>
      <c r="F6197" t="s">
        <v>8266</v>
      </c>
      <c r="G6197" t="s">
        <v>29</v>
      </c>
      <c r="H6197" s="5">
        <v>631.71</v>
      </c>
      <c r="I6197" s="5">
        <v>631.70619999999997</v>
      </c>
      <c r="J6197" s="5">
        <v>3.8000000000693E-3</v>
      </c>
      <c r="K6197" s="5">
        <v>631.71</v>
      </c>
      <c r="L6197" s="5">
        <v>0</v>
      </c>
      <c r="M6197" t="str">
        <f>IF(ISERROR(VLOOKUP(A6197,'[1]Ecart validé'!$A:$A,1,FALSE)),Z6197,"Ecart Validé")</f>
        <v>valid</v>
      </c>
      <c r="R6197" t="s">
        <v>30</v>
      </c>
      <c r="X6197"/>
      <c r="Y6197"/>
      <c r="Z6197" t="s">
        <v>31</v>
      </c>
    </row>
    <row r="6198" spans="1:26" x14ac:dyDescent="0.3">
      <c r="A6198" t="s">
        <v>8461</v>
      </c>
      <c r="B6198" t="s">
        <v>26</v>
      </c>
      <c r="C6198">
        <v>321359</v>
      </c>
      <c r="D6198" t="str">
        <f>+VLOOKUP(C6198,Param!K:L,2,FALSE)</f>
        <v>Group-F (former EW Belgium - 95083)</v>
      </c>
      <c r="E6198" t="s">
        <v>493</v>
      </c>
      <c r="F6198" t="s">
        <v>8260</v>
      </c>
      <c r="G6198" t="s">
        <v>29</v>
      </c>
      <c r="H6198" s="5">
        <v>1404.7808</v>
      </c>
      <c r="I6198" s="5">
        <v>1404.7808</v>
      </c>
      <c r="J6198" s="5">
        <v>0</v>
      </c>
      <c r="K6198" s="5">
        <v>1404.7808</v>
      </c>
      <c r="L6198" s="5">
        <v>0</v>
      </c>
      <c r="M6198" t="str">
        <f>IF(ISERROR(VLOOKUP(A6198,'[1]Ecart validé'!$A:$A,1,FALSE)),Z6198,"Ecart Validé")</f>
        <v>valid</v>
      </c>
      <c r="R6198" t="s">
        <v>30</v>
      </c>
      <c r="X6198"/>
      <c r="Y6198"/>
      <c r="Z6198" t="s">
        <v>31</v>
      </c>
    </row>
    <row r="6199" spans="1:26" x14ac:dyDescent="0.3">
      <c r="A6199" t="s">
        <v>8462</v>
      </c>
      <c r="B6199" t="s">
        <v>26</v>
      </c>
      <c r="C6199">
        <v>346076</v>
      </c>
      <c r="D6199" t="str">
        <f>+VLOOKUP(C6199,Param!K:L,2,FALSE)</f>
        <v>ACEG BV</v>
      </c>
      <c r="E6199" t="s">
        <v>402</v>
      </c>
      <c r="F6199" t="s">
        <v>8260</v>
      </c>
      <c r="G6199" t="s">
        <v>29</v>
      </c>
      <c r="H6199" s="5">
        <v>143.52250000000001</v>
      </c>
      <c r="I6199" s="5">
        <v>143.52250000000001</v>
      </c>
      <c r="J6199" s="5">
        <v>0</v>
      </c>
      <c r="K6199" s="5">
        <v>143.52250000000001</v>
      </c>
      <c r="L6199" s="5">
        <v>0</v>
      </c>
      <c r="M6199" t="str">
        <f>IF(ISERROR(VLOOKUP(A6199,'[1]Ecart validé'!$A:$A,1,FALSE)),Z6199,"Ecart Validé")</f>
        <v>valid</v>
      </c>
      <c r="R6199" t="s">
        <v>30</v>
      </c>
      <c r="X6199"/>
      <c r="Y6199"/>
      <c r="Z6199" t="s">
        <v>31</v>
      </c>
    </row>
    <row r="6200" spans="1:26" ht="26.7" customHeight="1" x14ac:dyDescent="0.3">
      <c r="A6200" t="s">
        <v>8463</v>
      </c>
      <c r="B6200" t="s">
        <v>26</v>
      </c>
      <c r="C6200">
        <v>346076</v>
      </c>
      <c r="D6200" t="str">
        <f>+VLOOKUP(C6200,Param!K:L,2,FALSE)</f>
        <v>ACEG BV</v>
      </c>
      <c r="E6200" t="s">
        <v>402</v>
      </c>
      <c r="F6200" t="s">
        <v>8262</v>
      </c>
      <c r="G6200" t="s">
        <v>29</v>
      </c>
      <c r="H6200" s="5">
        <v>218.19</v>
      </c>
      <c r="I6200" s="5">
        <v>218.19149999999999</v>
      </c>
      <c r="J6200" s="5">
        <v>-1.4999999999929499E-3</v>
      </c>
      <c r="K6200" s="5">
        <v>218.19</v>
      </c>
      <c r="L6200" s="5">
        <v>0</v>
      </c>
      <c r="M6200" t="str">
        <f>IF(ISERROR(VLOOKUP(A6200,'[1]Ecart validé'!$A:$A,1,FALSE)),Z6200,"Ecart Validé")</f>
        <v>valid</v>
      </c>
      <c r="R6200" t="s">
        <v>30</v>
      </c>
      <c r="T6200" s="41"/>
      <c r="U6200" s="50"/>
      <c r="X6200"/>
      <c r="Y6200"/>
      <c r="Z6200" t="s">
        <v>31</v>
      </c>
    </row>
    <row r="6201" spans="1:26" x14ac:dyDescent="0.3">
      <c r="A6201" t="s">
        <v>8464</v>
      </c>
      <c r="B6201" t="s">
        <v>26</v>
      </c>
      <c r="C6201">
        <v>346076</v>
      </c>
      <c r="D6201" t="str">
        <f>+VLOOKUP(C6201,Param!K:L,2,FALSE)</f>
        <v>ACEG BV</v>
      </c>
      <c r="E6201" t="s">
        <v>402</v>
      </c>
      <c r="F6201" t="s">
        <v>8264</v>
      </c>
      <c r="G6201" t="s">
        <v>29</v>
      </c>
      <c r="H6201" s="5">
        <v>139.82</v>
      </c>
      <c r="I6201" s="5">
        <v>139.816</v>
      </c>
      <c r="J6201" s="5">
        <v>3.9999999999906699E-3</v>
      </c>
      <c r="K6201" s="5">
        <v>139.82</v>
      </c>
      <c r="L6201" s="5">
        <v>0</v>
      </c>
      <c r="M6201" t="str">
        <f>IF(ISERROR(VLOOKUP(A6201,'[1]Ecart validé'!$A:$A,1,FALSE)),Z6201,"Ecart Validé")</f>
        <v>valid</v>
      </c>
      <c r="R6201" t="s">
        <v>30</v>
      </c>
      <c r="X6201"/>
      <c r="Y6201"/>
      <c r="Z6201" t="s">
        <v>31</v>
      </c>
    </row>
    <row r="6202" spans="1:26" x14ac:dyDescent="0.3">
      <c r="A6202" t="s">
        <v>8465</v>
      </c>
      <c r="B6202" t="s">
        <v>26</v>
      </c>
      <c r="C6202">
        <v>38534</v>
      </c>
      <c r="D6202" t="str">
        <f>+VLOOKUP(C6202,Param!K:L,2,FALSE)</f>
        <v>SLIGRO FOOD GROUP (ISPC GENT)</v>
      </c>
      <c r="E6202" t="s">
        <v>410</v>
      </c>
      <c r="F6202" t="s">
        <v>8260</v>
      </c>
      <c r="G6202" t="s">
        <v>29</v>
      </c>
      <c r="H6202" s="5">
        <v>15683.525900000001</v>
      </c>
      <c r="I6202" s="5">
        <v>15683.525900000001</v>
      </c>
      <c r="J6202" s="5">
        <v>0</v>
      </c>
      <c r="K6202" s="5">
        <v>15683.525900000001</v>
      </c>
      <c r="L6202" s="5">
        <v>0</v>
      </c>
      <c r="M6202" t="str">
        <f>IF(ISERROR(VLOOKUP(A6202,'[1]Ecart validé'!$A:$A,1,FALSE)),Z6202,"Ecart Validé")</f>
        <v>valid</v>
      </c>
      <c r="R6202" t="s">
        <v>30</v>
      </c>
      <c r="X6202"/>
      <c r="Y6202"/>
      <c r="Z6202" t="s">
        <v>31</v>
      </c>
    </row>
    <row r="6203" spans="1:26" x14ac:dyDescent="0.3">
      <c r="A6203" t="s">
        <v>8466</v>
      </c>
      <c r="B6203" t="s">
        <v>26</v>
      </c>
      <c r="C6203">
        <v>38534</v>
      </c>
      <c r="D6203" t="str">
        <f>+VLOOKUP(C6203,Param!K:L,2,FALSE)</f>
        <v>SLIGRO FOOD GROUP (ISPC GENT)</v>
      </c>
      <c r="E6203" t="s">
        <v>410</v>
      </c>
      <c r="F6203" t="s">
        <v>8262</v>
      </c>
      <c r="G6203" t="s">
        <v>29</v>
      </c>
      <c r="H6203" s="5">
        <v>27206.67</v>
      </c>
      <c r="I6203" s="5">
        <v>27206.677899999999</v>
      </c>
      <c r="J6203" s="5">
        <v>-7.9000000005180395E-3</v>
      </c>
      <c r="K6203" s="5">
        <v>27206.67</v>
      </c>
      <c r="L6203" s="5">
        <v>0</v>
      </c>
      <c r="M6203" t="str">
        <f>IF(ISERROR(VLOOKUP(A6203,'[1]Ecart validé'!$A:$A,1,FALSE)),Z6203,"Ecart Validé")</f>
        <v>valid</v>
      </c>
      <c r="R6203" t="s">
        <v>30</v>
      </c>
      <c r="X6203"/>
      <c r="Y6203"/>
      <c r="Z6203" t="s">
        <v>31</v>
      </c>
    </row>
    <row r="6204" spans="1:26" ht="100.8" x14ac:dyDescent="0.3">
      <c r="A6204" t="s">
        <v>8467</v>
      </c>
      <c r="B6204" t="s">
        <v>26</v>
      </c>
      <c r="C6204">
        <v>38534</v>
      </c>
      <c r="D6204" t="str">
        <f>+VLOOKUP(C6204,Param!K:L,2,FALSE)</f>
        <v>SLIGRO FOOD GROUP (ISPC GENT)</v>
      </c>
      <c r="E6204" t="s">
        <v>410</v>
      </c>
      <c r="F6204" t="s">
        <v>8264</v>
      </c>
      <c r="G6204" t="s">
        <v>29</v>
      </c>
      <c r="H6204" s="5">
        <v>54388.68</v>
      </c>
      <c r="I6204" s="5">
        <v>54388.6826</v>
      </c>
      <c r="J6204" s="5">
        <v>-2.59999999980209E-3</v>
      </c>
      <c r="K6204" s="5">
        <v>54388.68</v>
      </c>
      <c r="L6204" s="5">
        <v>0</v>
      </c>
      <c r="M6204" t="str">
        <f>IF(ISERROR(VLOOKUP(A6204,'[1]Ecart validé'!$A:$A,1,FALSE)),Z6204,"Ecart Validé")</f>
        <v>valid</v>
      </c>
      <c r="R6204" t="s">
        <v>30</v>
      </c>
      <c r="S6204" t="s">
        <v>42</v>
      </c>
      <c r="T6204" t="s">
        <v>325</v>
      </c>
      <c r="U6204" s="13" t="s">
        <v>8468</v>
      </c>
      <c r="V6204" t="s">
        <v>60</v>
      </c>
      <c r="W6204" t="s">
        <v>61</v>
      </c>
      <c r="X6204" t="s">
        <v>62</v>
      </c>
      <c r="Y6204" t="s">
        <v>62</v>
      </c>
      <c r="Z6204" t="s">
        <v>31</v>
      </c>
    </row>
    <row r="6205" spans="1:26" x14ac:dyDescent="0.3">
      <c r="A6205" t="s">
        <v>8469</v>
      </c>
      <c r="B6205" t="s">
        <v>26</v>
      </c>
      <c r="C6205">
        <v>38534</v>
      </c>
      <c r="D6205" t="str">
        <f>+VLOOKUP(C6205,Param!K:L,2,FALSE)</f>
        <v>SLIGRO FOOD GROUP (ISPC GENT)</v>
      </c>
      <c r="E6205" t="s">
        <v>410</v>
      </c>
      <c r="F6205" t="s">
        <v>8271</v>
      </c>
      <c r="G6205" t="s">
        <v>29</v>
      </c>
      <c r="H6205" s="5">
        <v>77805.33</v>
      </c>
      <c r="I6205" s="5">
        <v>77805.326400000005</v>
      </c>
      <c r="J6205" s="5">
        <v>3.5999999963678398E-3</v>
      </c>
      <c r="K6205" s="5">
        <v>77805.33</v>
      </c>
      <c r="L6205" s="5">
        <v>0</v>
      </c>
      <c r="M6205" t="str">
        <f>IF(ISERROR(VLOOKUP(A6205,'[1]Ecart validé'!$A:$A,1,FALSE)),Z6205,"Ecart Validé")</f>
        <v>valid</v>
      </c>
      <c r="R6205" t="s">
        <v>30</v>
      </c>
      <c r="X6205"/>
      <c r="Y6205"/>
      <c r="Z6205" t="s">
        <v>31</v>
      </c>
    </row>
    <row r="6206" spans="1:26" x14ac:dyDescent="0.3">
      <c r="A6206" t="s">
        <v>8470</v>
      </c>
      <c r="B6206" t="s">
        <v>26</v>
      </c>
      <c r="C6206">
        <v>38534</v>
      </c>
      <c r="D6206" t="str">
        <f>+VLOOKUP(C6206,Param!K:L,2,FALSE)</f>
        <v>SLIGRO FOOD GROUP (ISPC GENT)</v>
      </c>
      <c r="E6206" t="s">
        <v>420</v>
      </c>
      <c r="F6206" t="s">
        <v>8260</v>
      </c>
      <c r="G6206" t="s">
        <v>29</v>
      </c>
      <c r="H6206" s="5">
        <v>159.42080000000001</v>
      </c>
      <c r="I6206" s="5">
        <v>159.42080000000001</v>
      </c>
      <c r="J6206" s="5">
        <v>0</v>
      </c>
      <c r="K6206" s="5">
        <v>159.42080000000001</v>
      </c>
      <c r="L6206" s="5">
        <v>0</v>
      </c>
      <c r="M6206" t="str">
        <f>IF(ISERROR(VLOOKUP(A6206,'[1]Ecart validé'!$A:$A,1,FALSE)),Z6206,"Ecart Validé")</f>
        <v>valid</v>
      </c>
      <c r="R6206" t="s">
        <v>30</v>
      </c>
      <c r="X6206"/>
      <c r="Y6206"/>
      <c r="Z6206" t="s">
        <v>31</v>
      </c>
    </row>
    <row r="6207" spans="1:26" x14ac:dyDescent="0.3">
      <c r="A6207" t="s">
        <v>8471</v>
      </c>
      <c r="B6207" t="s">
        <v>26</v>
      </c>
      <c r="C6207">
        <v>38534</v>
      </c>
      <c r="D6207" t="str">
        <f>+VLOOKUP(C6207,Param!K:L,2,FALSE)</f>
        <v>SLIGRO FOOD GROUP (ISPC GENT)</v>
      </c>
      <c r="E6207" t="s">
        <v>420</v>
      </c>
      <c r="F6207" t="s">
        <v>8262</v>
      </c>
      <c r="G6207" t="s">
        <v>29</v>
      </c>
      <c r="H6207" s="5">
        <v>827.07</v>
      </c>
      <c r="I6207" s="5">
        <v>827.07119999999998</v>
      </c>
      <c r="J6207" s="5">
        <v>-1.1999999999261399E-3</v>
      </c>
      <c r="K6207" s="5">
        <v>827.07</v>
      </c>
      <c r="L6207" s="5">
        <v>0</v>
      </c>
      <c r="M6207" t="str">
        <f>IF(ISERROR(VLOOKUP(A6207,'[1]Ecart validé'!$A:$A,1,FALSE)),Z6207,"Ecart Validé")</f>
        <v>valid</v>
      </c>
      <c r="R6207" t="s">
        <v>30</v>
      </c>
      <c r="X6207"/>
      <c r="Y6207"/>
      <c r="Z6207" t="s">
        <v>31</v>
      </c>
    </row>
    <row r="6208" spans="1:26" x14ac:dyDescent="0.3">
      <c r="A6208" t="s">
        <v>8472</v>
      </c>
      <c r="B6208" t="s">
        <v>26</v>
      </c>
      <c r="C6208">
        <v>38534</v>
      </c>
      <c r="D6208" t="str">
        <f>+VLOOKUP(C6208,Param!K:L,2,FALSE)</f>
        <v>SLIGRO FOOD GROUP (ISPC GENT)</v>
      </c>
      <c r="E6208" t="s">
        <v>420</v>
      </c>
      <c r="F6208" t="s">
        <v>8264</v>
      </c>
      <c r="G6208" t="s">
        <v>29</v>
      </c>
      <c r="H6208" s="5">
        <v>1936.78</v>
      </c>
      <c r="I6208" s="5">
        <v>1936.78</v>
      </c>
      <c r="J6208" s="5">
        <v>0</v>
      </c>
      <c r="K6208" s="5">
        <v>1936.78</v>
      </c>
      <c r="L6208" s="5">
        <v>0</v>
      </c>
      <c r="M6208" t="str">
        <f>IF(ISERROR(VLOOKUP(A6208,'[1]Ecart validé'!$A:$A,1,FALSE)),Z6208,"Ecart Validé")</f>
        <v>valid</v>
      </c>
      <c r="R6208" t="s">
        <v>30</v>
      </c>
      <c r="X6208"/>
      <c r="Y6208"/>
      <c r="Z6208" t="s">
        <v>31</v>
      </c>
    </row>
    <row r="6209" spans="1:26" x14ac:dyDescent="0.3">
      <c r="A6209" t="s">
        <v>8473</v>
      </c>
      <c r="B6209" t="s">
        <v>26</v>
      </c>
      <c r="C6209">
        <v>38534</v>
      </c>
      <c r="D6209" t="str">
        <f>+VLOOKUP(C6209,Param!K:L,2,FALSE)</f>
        <v>SLIGRO FOOD GROUP (ISPC GENT)</v>
      </c>
      <c r="E6209" t="s">
        <v>420</v>
      </c>
      <c r="F6209" t="s">
        <v>8271</v>
      </c>
      <c r="G6209" t="s">
        <v>29</v>
      </c>
      <c r="H6209" s="5">
        <v>98540.88</v>
      </c>
      <c r="I6209" s="5">
        <v>98540.877099999998</v>
      </c>
      <c r="J6209" s="5">
        <v>2.90000000677537E-3</v>
      </c>
      <c r="K6209" s="5">
        <v>98540.88</v>
      </c>
      <c r="L6209" s="5">
        <v>0</v>
      </c>
      <c r="M6209" t="str">
        <f>IF(ISERROR(VLOOKUP(A6209,'[1]Ecart validé'!$A:$A,1,FALSE)),Z6209,"Ecart Validé")</f>
        <v>valid</v>
      </c>
      <c r="R6209" t="s">
        <v>30</v>
      </c>
      <c r="X6209"/>
      <c r="Y6209"/>
      <c r="Z6209" t="s">
        <v>31</v>
      </c>
    </row>
    <row r="6210" spans="1:26" x14ac:dyDescent="0.3">
      <c r="A6210" t="s">
        <v>8474</v>
      </c>
      <c r="B6210" t="s">
        <v>26</v>
      </c>
      <c r="C6210">
        <v>40406</v>
      </c>
      <c r="D6210" t="str">
        <f>+VLOOKUP(C6210,Param!K:L,2,FALSE)</f>
        <v>TELENET SPRL (NeXTeL NV)</v>
      </c>
      <c r="E6210">
        <v>29312006</v>
      </c>
      <c r="F6210" t="s">
        <v>8260</v>
      </c>
      <c r="G6210" t="s">
        <v>29</v>
      </c>
      <c r="H6210" s="5">
        <v>43.906100000000002</v>
      </c>
      <c r="I6210" s="5">
        <v>43.906100000000002</v>
      </c>
      <c r="J6210" s="5">
        <v>0</v>
      </c>
      <c r="K6210" s="5">
        <v>43.906100000000002</v>
      </c>
      <c r="L6210" s="5">
        <v>0</v>
      </c>
      <c r="M6210" t="str">
        <f>IF(ISERROR(VLOOKUP(A6210,'[1]Ecart validé'!$A:$A,1,FALSE)),Z6210,"Ecart Validé")</f>
        <v>valid</v>
      </c>
      <c r="R6210" t="s">
        <v>30</v>
      </c>
      <c r="X6210"/>
      <c r="Y6210"/>
      <c r="Z6210" t="s">
        <v>31</v>
      </c>
    </row>
    <row r="6211" spans="1:26" x14ac:dyDescent="0.3">
      <c r="A6211" t="s">
        <v>8475</v>
      </c>
      <c r="B6211" t="s">
        <v>26</v>
      </c>
      <c r="C6211">
        <v>40406</v>
      </c>
      <c r="D6211" t="str">
        <f>+VLOOKUP(C6211,Param!K:L,2,FALSE)</f>
        <v>TELENET SPRL (NeXTeL NV)</v>
      </c>
      <c r="E6211">
        <v>29312006</v>
      </c>
      <c r="F6211" t="s">
        <v>8262</v>
      </c>
      <c r="G6211" t="s">
        <v>29</v>
      </c>
      <c r="H6211" s="5">
        <v>16.510000000000002</v>
      </c>
      <c r="I6211" s="5">
        <v>16.513100000000001</v>
      </c>
      <c r="J6211" s="5">
        <v>-3.0999999999998802E-3</v>
      </c>
      <c r="K6211" s="5">
        <v>16.510000000000002</v>
      </c>
      <c r="L6211" s="5">
        <v>0</v>
      </c>
      <c r="M6211" t="str">
        <f>IF(ISERROR(VLOOKUP(A6211,'[1]Ecart validé'!$A:$A,1,FALSE)),Z6211,"Ecart Validé")</f>
        <v>valid</v>
      </c>
      <c r="R6211" t="s">
        <v>30</v>
      </c>
      <c r="X6211"/>
      <c r="Y6211"/>
      <c r="Z6211" t="s">
        <v>31</v>
      </c>
    </row>
    <row r="6212" spans="1:26" x14ac:dyDescent="0.3">
      <c r="A6212" t="s">
        <v>8476</v>
      </c>
      <c r="B6212" t="s">
        <v>26</v>
      </c>
      <c r="C6212">
        <v>40406</v>
      </c>
      <c r="D6212" t="str">
        <f>+VLOOKUP(C6212,Param!K:L,2,FALSE)</f>
        <v>TELENET SPRL (NeXTeL NV)</v>
      </c>
      <c r="E6212" t="s">
        <v>430</v>
      </c>
      <c r="F6212" t="s">
        <v>8260</v>
      </c>
      <c r="G6212" t="s">
        <v>29</v>
      </c>
      <c r="H6212" s="5">
        <v>4043.9564</v>
      </c>
      <c r="I6212" s="5">
        <v>4043.9540999999999</v>
      </c>
      <c r="J6212" s="5">
        <v>2.3000000001047699E-3</v>
      </c>
      <c r="K6212" s="5">
        <v>4043.9564</v>
      </c>
      <c r="L6212" s="5">
        <v>0</v>
      </c>
      <c r="M6212" t="str">
        <f>IF(ISERROR(VLOOKUP(A6212,'[1]Ecart validé'!$A:$A,1,FALSE)),Z6212,"Ecart Validé")</f>
        <v>valid</v>
      </c>
      <c r="R6212" t="s">
        <v>30</v>
      </c>
      <c r="X6212"/>
      <c r="Y6212"/>
      <c r="Z6212" t="s">
        <v>31</v>
      </c>
    </row>
    <row r="6213" spans="1:26" x14ac:dyDescent="0.3">
      <c r="A6213" t="s">
        <v>8477</v>
      </c>
      <c r="B6213" t="s">
        <v>26</v>
      </c>
      <c r="C6213">
        <v>40406</v>
      </c>
      <c r="D6213" t="str">
        <f>+VLOOKUP(C6213,Param!K:L,2,FALSE)</f>
        <v>TELENET SPRL (NeXTeL NV)</v>
      </c>
      <c r="E6213" t="s">
        <v>433</v>
      </c>
      <c r="F6213" t="s">
        <v>8260</v>
      </c>
      <c r="G6213" t="s">
        <v>29</v>
      </c>
      <c r="H6213" s="5">
        <v>211.59649999999999</v>
      </c>
      <c r="I6213" s="5">
        <v>211.59649999999999</v>
      </c>
      <c r="J6213" s="5">
        <v>0</v>
      </c>
      <c r="K6213" s="5">
        <v>211.59649999999999</v>
      </c>
      <c r="L6213" s="5">
        <v>0</v>
      </c>
      <c r="M6213" t="str">
        <f>IF(ISERROR(VLOOKUP(A6213,'[1]Ecart validé'!$A:$A,1,FALSE)),Z6213,"Ecart Validé")</f>
        <v>valid</v>
      </c>
      <c r="R6213" t="s">
        <v>30</v>
      </c>
      <c r="X6213"/>
      <c r="Y6213"/>
      <c r="Z6213" t="s">
        <v>31</v>
      </c>
    </row>
    <row r="6214" spans="1:26" x14ac:dyDescent="0.3">
      <c r="A6214" t="s">
        <v>8478</v>
      </c>
      <c r="B6214" t="s">
        <v>26</v>
      </c>
      <c r="C6214">
        <v>40406</v>
      </c>
      <c r="D6214" t="str">
        <f>+VLOOKUP(C6214,Param!K:L,2,FALSE)</f>
        <v>TELENET SPRL (NeXTeL NV)</v>
      </c>
      <c r="E6214" t="s">
        <v>436</v>
      </c>
      <c r="F6214" t="s">
        <v>8260</v>
      </c>
      <c r="G6214" t="s">
        <v>29</v>
      </c>
      <c r="H6214" s="5">
        <v>4040.4757</v>
      </c>
      <c r="I6214" s="5">
        <v>4040.4757</v>
      </c>
      <c r="J6214" s="5">
        <v>0</v>
      </c>
      <c r="K6214" s="5">
        <v>4040.4757</v>
      </c>
      <c r="L6214" s="5">
        <v>0</v>
      </c>
      <c r="M6214" t="str">
        <f>IF(ISERROR(VLOOKUP(A6214,'[1]Ecart validé'!$A:$A,1,FALSE)),Z6214,"Ecart Validé")</f>
        <v>valid</v>
      </c>
      <c r="R6214" t="s">
        <v>30</v>
      </c>
      <c r="X6214"/>
      <c r="Y6214"/>
      <c r="Z6214" t="s">
        <v>31</v>
      </c>
    </row>
    <row r="6215" spans="1:26" x14ac:dyDescent="0.3">
      <c r="A6215" t="s">
        <v>8479</v>
      </c>
      <c r="B6215" t="s">
        <v>26</v>
      </c>
      <c r="C6215">
        <v>40406</v>
      </c>
      <c r="D6215" t="str">
        <f>+VLOOKUP(C6215,Param!K:L,2,FALSE)</f>
        <v>TELENET SPRL (NeXTeL NV)</v>
      </c>
      <c r="E6215" t="s">
        <v>436</v>
      </c>
      <c r="F6215" t="s">
        <v>8262</v>
      </c>
      <c r="G6215" t="s">
        <v>29</v>
      </c>
      <c r="H6215" s="5">
        <v>-388.49</v>
      </c>
      <c r="I6215" s="5">
        <v>-388.48919999999998</v>
      </c>
      <c r="J6215" s="5">
        <v>-8.0000000002655703E-4</v>
      </c>
      <c r="K6215" s="5">
        <v>-388.49</v>
      </c>
      <c r="L6215" s="5">
        <v>0</v>
      </c>
      <c r="M6215" t="str">
        <f>IF(ISERROR(VLOOKUP(A6215,'[1]Ecart validé'!$A:$A,1,FALSE)),Z6215,"Ecart Validé")</f>
        <v>valid</v>
      </c>
      <c r="R6215" t="s">
        <v>30</v>
      </c>
      <c r="X6215"/>
      <c r="Y6215"/>
      <c r="Z6215" t="s">
        <v>31</v>
      </c>
    </row>
    <row r="6216" spans="1:26" x14ac:dyDescent="0.3">
      <c r="A6216" t="s">
        <v>8480</v>
      </c>
      <c r="B6216" t="s">
        <v>26</v>
      </c>
      <c r="C6216">
        <v>40406</v>
      </c>
      <c r="D6216" t="str">
        <f>+VLOOKUP(C6216,Param!K:L,2,FALSE)</f>
        <v>TELENET SPRL (NeXTeL NV)</v>
      </c>
      <c r="E6216" t="s">
        <v>439</v>
      </c>
      <c r="F6216" t="s">
        <v>8260</v>
      </c>
      <c r="G6216" t="s">
        <v>29</v>
      </c>
      <c r="H6216" s="5">
        <v>34.158000000000001</v>
      </c>
      <c r="I6216" s="5">
        <v>34.158000000000001</v>
      </c>
      <c r="J6216" s="5">
        <v>0</v>
      </c>
      <c r="K6216" s="5">
        <v>34.158000000000001</v>
      </c>
      <c r="L6216" s="5">
        <v>0</v>
      </c>
      <c r="M6216" t="str">
        <f>IF(ISERROR(VLOOKUP(A6216,'[1]Ecart validé'!$A:$A,1,FALSE)),Z6216,"Ecart Validé")</f>
        <v>valid</v>
      </c>
      <c r="R6216" t="s">
        <v>30</v>
      </c>
      <c r="X6216"/>
      <c r="Y6216"/>
      <c r="Z6216" t="s">
        <v>31</v>
      </c>
    </row>
    <row r="6217" spans="1:26" x14ac:dyDescent="0.3">
      <c r="A6217" t="s">
        <v>8481</v>
      </c>
      <c r="B6217" t="s">
        <v>26</v>
      </c>
      <c r="C6217">
        <v>40406</v>
      </c>
      <c r="D6217" t="str">
        <f>+VLOOKUP(C6217,Param!K:L,2,FALSE)</f>
        <v>TELENET SPRL (NeXTeL NV)</v>
      </c>
      <c r="E6217" t="s">
        <v>439</v>
      </c>
      <c r="F6217" t="s">
        <v>8262</v>
      </c>
      <c r="G6217" t="s">
        <v>29</v>
      </c>
      <c r="H6217" s="5">
        <v>156.77000000000001</v>
      </c>
      <c r="I6217" s="5">
        <v>156.7662</v>
      </c>
      <c r="J6217" s="5">
        <v>3.8000000000124601E-3</v>
      </c>
      <c r="K6217" s="5">
        <v>156.77000000000001</v>
      </c>
      <c r="L6217" s="5">
        <v>0</v>
      </c>
      <c r="M6217" t="str">
        <f>IF(ISERROR(VLOOKUP(A6217,'[1]Ecart validé'!$A:$A,1,FALSE)),Z6217,"Ecart Validé")</f>
        <v>valid</v>
      </c>
      <c r="R6217" t="s">
        <v>30</v>
      </c>
      <c r="X6217"/>
      <c r="Y6217"/>
      <c r="Z6217" t="s">
        <v>31</v>
      </c>
    </row>
    <row r="6218" spans="1:26" x14ac:dyDescent="0.3">
      <c r="A6218" t="s">
        <v>8482</v>
      </c>
      <c r="B6218" t="s">
        <v>26</v>
      </c>
      <c r="C6218">
        <v>38680</v>
      </c>
      <c r="D6218" t="str">
        <f>+VLOOKUP(C6218,Param!K:L,2,FALSE)</f>
        <v>BE-ONE BVBA</v>
      </c>
      <c r="E6218">
        <v>1999895</v>
      </c>
      <c r="F6218" t="s">
        <v>8260</v>
      </c>
      <c r="G6218" t="s">
        <v>29</v>
      </c>
      <c r="H6218" s="5">
        <v>6.6494999999999997</v>
      </c>
      <c r="I6218" s="5">
        <v>6.6494999999999997</v>
      </c>
      <c r="J6218" s="5">
        <v>0</v>
      </c>
      <c r="K6218" s="5">
        <v>6.6494999999999997</v>
      </c>
      <c r="L6218" s="5">
        <v>0</v>
      </c>
      <c r="M6218" t="str">
        <f>IF(ISERROR(VLOOKUP(A6218,'[1]Ecart validé'!$A:$A,1,FALSE)),Z6218,"Ecart Validé")</f>
        <v>valid</v>
      </c>
      <c r="R6218" t="s">
        <v>30</v>
      </c>
      <c r="X6218"/>
      <c r="Y6218"/>
      <c r="Z6218" t="s">
        <v>31</v>
      </c>
    </row>
    <row r="6219" spans="1:26" x14ac:dyDescent="0.3">
      <c r="A6219" t="s">
        <v>8483</v>
      </c>
      <c r="B6219" t="s">
        <v>26</v>
      </c>
      <c r="C6219">
        <v>38680</v>
      </c>
      <c r="D6219" t="str">
        <f>+VLOOKUP(C6219,Param!K:L,2,FALSE)</f>
        <v>BE-ONE BVBA</v>
      </c>
      <c r="E6219">
        <v>1999895</v>
      </c>
      <c r="F6219" t="s">
        <v>8266</v>
      </c>
      <c r="G6219" t="s">
        <v>29</v>
      </c>
      <c r="H6219" s="5">
        <v>14.09</v>
      </c>
      <c r="I6219" s="5">
        <v>14.089499999999999</v>
      </c>
      <c r="J6219" s="5">
        <v>5.0000000000061096E-4</v>
      </c>
      <c r="K6219" s="5">
        <v>14.09</v>
      </c>
      <c r="L6219" s="5">
        <v>0</v>
      </c>
      <c r="M6219" t="str">
        <f>IF(ISERROR(VLOOKUP(A6219,'[1]Ecart validé'!$A:$A,1,FALSE)),Z6219,"Ecart Validé")</f>
        <v>valid</v>
      </c>
      <c r="R6219" t="s">
        <v>30</v>
      </c>
      <c r="X6219"/>
      <c r="Y6219"/>
      <c r="Z6219" t="s">
        <v>31</v>
      </c>
    </row>
    <row r="6220" spans="1:26" x14ac:dyDescent="0.3">
      <c r="A6220" t="s">
        <v>8484</v>
      </c>
      <c r="B6220" t="s">
        <v>26</v>
      </c>
      <c r="C6220">
        <v>92968</v>
      </c>
      <c r="D6220" t="str">
        <f>+VLOOKUP(C6220,Param!K:L,2,FALSE)</f>
        <v>HILLEWAERT</v>
      </c>
      <c r="E6220" t="s">
        <v>451</v>
      </c>
      <c r="F6220" t="s">
        <v>8260</v>
      </c>
      <c r="G6220" t="s">
        <v>29</v>
      </c>
      <c r="H6220" s="5">
        <v>2.5049999999999999</v>
      </c>
      <c r="I6220" s="5">
        <v>2.5049999999999999</v>
      </c>
      <c r="J6220" s="5">
        <v>0</v>
      </c>
      <c r="K6220" s="5">
        <v>2.5049999999999999</v>
      </c>
      <c r="L6220" s="5">
        <v>0</v>
      </c>
      <c r="M6220" t="str">
        <f>IF(ISERROR(VLOOKUP(A6220,'[1]Ecart validé'!$A:$A,1,FALSE)),Z6220,"Ecart Validé")</f>
        <v>valid</v>
      </c>
      <c r="R6220" t="s">
        <v>30</v>
      </c>
      <c r="X6220"/>
      <c r="Y6220"/>
      <c r="Z6220" t="s">
        <v>31</v>
      </c>
    </row>
    <row r="6221" spans="1:26" x14ac:dyDescent="0.3">
      <c r="A6221" t="s">
        <v>8485</v>
      </c>
      <c r="B6221" t="s">
        <v>26</v>
      </c>
      <c r="C6221">
        <v>92968</v>
      </c>
      <c r="D6221" t="str">
        <f>+VLOOKUP(C6221,Param!K:L,2,FALSE)</f>
        <v>HILLEWAERT</v>
      </c>
      <c r="E6221" t="s">
        <v>451</v>
      </c>
      <c r="F6221" t="s">
        <v>8262</v>
      </c>
      <c r="G6221" t="s">
        <v>29</v>
      </c>
      <c r="H6221" s="5">
        <v>1.87</v>
      </c>
      <c r="I6221" s="5">
        <v>1.8732</v>
      </c>
      <c r="J6221" s="5">
        <v>-3.1999999999998601E-3</v>
      </c>
      <c r="K6221" s="5">
        <v>1.87</v>
      </c>
      <c r="L6221" s="5">
        <v>0</v>
      </c>
      <c r="M6221" t="str">
        <f>IF(ISERROR(VLOOKUP(A6221,'[1]Ecart validé'!$A:$A,1,FALSE)),Z6221,"Ecart Validé")</f>
        <v>valid</v>
      </c>
      <c r="R6221" t="s">
        <v>30</v>
      </c>
      <c r="X6221"/>
      <c r="Y6221"/>
      <c r="Z6221" t="s">
        <v>31</v>
      </c>
    </row>
    <row r="6222" spans="1:26" x14ac:dyDescent="0.3">
      <c r="A6222" t="s">
        <v>8486</v>
      </c>
      <c r="B6222" t="s">
        <v>26</v>
      </c>
      <c r="C6222">
        <v>92968</v>
      </c>
      <c r="D6222" t="str">
        <f>+VLOOKUP(C6222,Param!K:L,2,FALSE)</f>
        <v>HILLEWAERT</v>
      </c>
      <c r="E6222" t="s">
        <v>451</v>
      </c>
      <c r="F6222" t="s">
        <v>8264</v>
      </c>
      <c r="G6222" t="s">
        <v>29</v>
      </c>
      <c r="H6222" s="5">
        <v>46.63</v>
      </c>
      <c r="I6222" s="5">
        <v>46.633200000000002</v>
      </c>
      <c r="J6222" s="5">
        <v>-3.1999999999996402E-3</v>
      </c>
      <c r="K6222" s="5">
        <v>46.63</v>
      </c>
      <c r="L6222" s="5">
        <v>0</v>
      </c>
      <c r="M6222" t="str">
        <f>IF(ISERROR(VLOOKUP(A6222,'[1]Ecart validé'!$A:$A,1,FALSE)),Z6222,"Ecart Validé")</f>
        <v>valid</v>
      </c>
      <c r="R6222" t="s">
        <v>30</v>
      </c>
      <c r="X6222"/>
      <c r="Y6222"/>
      <c r="Z6222" t="s">
        <v>31</v>
      </c>
    </row>
    <row r="6223" spans="1:26" x14ac:dyDescent="0.3">
      <c r="A6223" t="s">
        <v>8487</v>
      </c>
      <c r="B6223" t="s">
        <v>26</v>
      </c>
      <c r="C6223">
        <v>92968</v>
      </c>
      <c r="D6223" t="str">
        <f>+VLOOKUP(C6223,Param!K:L,2,FALSE)</f>
        <v>HILLEWAERT</v>
      </c>
      <c r="E6223" t="s">
        <v>451</v>
      </c>
      <c r="F6223" t="s">
        <v>8266</v>
      </c>
      <c r="G6223" t="s">
        <v>29</v>
      </c>
      <c r="H6223" s="5">
        <v>2.0299999999999998</v>
      </c>
      <c r="I6223" s="5">
        <v>2.0249999999999999</v>
      </c>
      <c r="J6223" s="5">
        <v>4.9999999999998899E-3</v>
      </c>
      <c r="K6223" s="5">
        <v>2.0299999999999998</v>
      </c>
      <c r="L6223" s="5">
        <v>0</v>
      </c>
      <c r="M6223" t="str">
        <f>IF(ISERROR(VLOOKUP(A6223,'[1]Ecart validé'!$A:$A,1,FALSE)),Z6223,"Ecart Validé")</f>
        <v>valid</v>
      </c>
      <c r="R6223" t="s">
        <v>30</v>
      </c>
      <c r="X6223"/>
      <c r="Y6223"/>
      <c r="Z6223" t="s">
        <v>31</v>
      </c>
    </row>
    <row r="6224" spans="1:26" x14ac:dyDescent="0.3">
      <c r="A6224" t="s">
        <v>8488</v>
      </c>
      <c r="B6224" t="s">
        <v>26</v>
      </c>
      <c r="C6224">
        <v>37591</v>
      </c>
      <c r="D6224" t="str">
        <f>+VLOOKUP(C6224,Param!K:L,2,FALSE)</f>
        <v>PROXIMUS N.V.</v>
      </c>
      <c r="E6224" t="s">
        <v>453</v>
      </c>
      <c r="F6224" t="s">
        <v>8260</v>
      </c>
      <c r="G6224" t="s">
        <v>29</v>
      </c>
      <c r="H6224" s="5">
        <v>15380.676799999999</v>
      </c>
      <c r="I6224" s="5">
        <v>15380.676799999999</v>
      </c>
      <c r="J6224" s="5">
        <v>1.81898940354585E-12</v>
      </c>
      <c r="K6224" s="5">
        <v>15380.676799999999</v>
      </c>
      <c r="L6224" s="5">
        <v>0</v>
      </c>
      <c r="M6224" t="str">
        <f>IF(ISERROR(VLOOKUP(A6224,'[1]Ecart validé'!$A:$A,1,FALSE)),Z6224,"Ecart Validé")</f>
        <v>valid</v>
      </c>
      <c r="R6224" t="s">
        <v>30</v>
      </c>
      <c r="X6224"/>
      <c r="Y6224"/>
      <c r="Z6224" t="s">
        <v>31</v>
      </c>
    </row>
    <row r="6225" spans="1:26" x14ac:dyDescent="0.3">
      <c r="A6225" t="s">
        <v>8489</v>
      </c>
      <c r="B6225" t="s">
        <v>26</v>
      </c>
      <c r="C6225">
        <v>37591</v>
      </c>
      <c r="D6225" t="str">
        <f>+VLOOKUP(C6225,Param!K:L,2,FALSE)</f>
        <v>PROXIMUS N.V.</v>
      </c>
      <c r="E6225" t="s">
        <v>453</v>
      </c>
      <c r="F6225" t="s">
        <v>8262</v>
      </c>
      <c r="G6225" t="s">
        <v>29</v>
      </c>
      <c r="H6225" s="5">
        <v>16424.02</v>
      </c>
      <c r="I6225" s="5">
        <v>16424.022000000001</v>
      </c>
      <c r="J6225" s="5">
        <v>-2.0000000004074502E-3</v>
      </c>
      <c r="K6225" s="5">
        <v>16424.02</v>
      </c>
      <c r="L6225" s="5">
        <v>0</v>
      </c>
      <c r="M6225" t="str">
        <f>IF(ISERROR(VLOOKUP(A6225,'[1]Ecart validé'!$A:$A,1,FALSE)),Z6225,"Ecart Validé")</f>
        <v>valid</v>
      </c>
      <c r="R6225" t="s">
        <v>30</v>
      </c>
      <c r="X6225"/>
      <c r="Y6225"/>
      <c r="Z6225" t="s">
        <v>31</v>
      </c>
    </row>
    <row r="6226" spans="1:26" x14ac:dyDescent="0.3">
      <c r="A6226" t="s">
        <v>8490</v>
      </c>
      <c r="B6226" t="s">
        <v>26</v>
      </c>
      <c r="C6226">
        <v>37591</v>
      </c>
      <c r="D6226" t="str">
        <f>+VLOOKUP(C6226,Param!K:L,2,FALSE)</f>
        <v>PROXIMUS N.V.</v>
      </c>
      <c r="E6226" t="s">
        <v>453</v>
      </c>
      <c r="F6226" t="s">
        <v>8264</v>
      </c>
      <c r="G6226" t="s">
        <v>29</v>
      </c>
      <c r="H6226" s="5">
        <v>15510.46</v>
      </c>
      <c r="I6226" s="5">
        <v>15510.464</v>
      </c>
      <c r="J6226" s="5">
        <v>-4.0000000008149003E-3</v>
      </c>
      <c r="K6226" s="5">
        <v>15510.46</v>
      </c>
      <c r="L6226" s="5">
        <v>0</v>
      </c>
      <c r="M6226" t="str">
        <f>IF(ISERROR(VLOOKUP(A6226,'[1]Ecart validé'!$A:$A,1,FALSE)),Z6226,"Ecart Validé")</f>
        <v>valid</v>
      </c>
      <c r="R6226" t="s">
        <v>30</v>
      </c>
      <c r="X6226"/>
      <c r="Y6226"/>
      <c r="Z6226" t="s">
        <v>31</v>
      </c>
    </row>
    <row r="6227" spans="1:26" x14ac:dyDescent="0.3">
      <c r="A6227" t="s">
        <v>8491</v>
      </c>
      <c r="B6227" t="s">
        <v>26</v>
      </c>
      <c r="C6227">
        <v>37591</v>
      </c>
      <c r="D6227" t="str">
        <f>+VLOOKUP(C6227,Param!K:L,2,FALSE)</f>
        <v>PROXIMUS N.V.</v>
      </c>
      <c r="E6227" t="s">
        <v>453</v>
      </c>
      <c r="F6227" t="s">
        <v>8266</v>
      </c>
      <c r="G6227" t="s">
        <v>29</v>
      </c>
      <c r="H6227" s="5">
        <v>15025.21</v>
      </c>
      <c r="I6227" s="5">
        <v>15025.214</v>
      </c>
      <c r="J6227" s="5">
        <v>-4.0000000008149003E-3</v>
      </c>
      <c r="K6227" s="5">
        <v>15025.21</v>
      </c>
      <c r="L6227" s="5">
        <v>0</v>
      </c>
      <c r="M6227" t="str">
        <f>IF(ISERROR(VLOOKUP(A6227,'[1]Ecart validé'!$A:$A,1,FALSE)),Z6227,"Ecart Validé")</f>
        <v>valid</v>
      </c>
      <c r="R6227" t="s">
        <v>30</v>
      </c>
      <c r="X6227"/>
      <c r="Y6227"/>
      <c r="Z6227" t="s">
        <v>31</v>
      </c>
    </row>
    <row r="6228" spans="1:26" x14ac:dyDescent="0.3">
      <c r="A6228" t="s">
        <v>8492</v>
      </c>
      <c r="B6228" t="s">
        <v>26</v>
      </c>
      <c r="C6228">
        <v>123631</v>
      </c>
      <c r="D6228" t="str">
        <f>+VLOOKUP(C6228,Param!K:L,2,FALSE)</f>
        <v>BELGAGEL</v>
      </c>
      <c r="E6228" t="s">
        <v>8493</v>
      </c>
      <c r="F6228" t="s">
        <v>8260</v>
      </c>
      <c r="G6228" t="s">
        <v>29</v>
      </c>
      <c r="H6228" s="5">
        <v>128.80019999999899</v>
      </c>
      <c r="I6228" s="5">
        <v>128.80019999999999</v>
      </c>
      <c r="J6228" s="5">
        <v>-2.8421709430404001E-14</v>
      </c>
      <c r="K6228" s="5">
        <v>128.80019999999899</v>
      </c>
      <c r="L6228" s="5">
        <v>0</v>
      </c>
      <c r="M6228" t="str">
        <f>IF(ISERROR(VLOOKUP(A6228,'[1]Ecart validé'!$A:$A,1,FALSE)),Z6228,"Ecart Validé")</f>
        <v>valid</v>
      </c>
      <c r="R6228" t="s">
        <v>30</v>
      </c>
      <c r="X6228"/>
      <c r="Y6228"/>
      <c r="Z6228" t="s">
        <v>31</v>
      </c>
    </row>
    <row r="6229" spans="1:26" x14ac:dyDescent="0.3">
      <c r="A6229" t="s">
        <v>8494</v>
      </c>
      <c r="B6229" t="s">
        <v>26</v>
      </c>
      <c r="C6229">
        <v>123631</v>
      </c>
      <c r="D6229" t="str">
        <f>+VLOOKUP(C6229,Param!K:L,2,FALSE)</f>
        <v>BELGAGEL</v>
      </c>
      <c r="E6229" t="s">
        <v>8493</v>
      </c>
      <c r="F6229" t="s">
        <v>8262</v>
      </c>
      <c r="G6229" t="s">
        <v>29</v>
      </c>
      <c r="H6229" s="5">
        <v>120.27</v>
      </c>
      <c r="I6229" s="5">
        <v>120.26730000000001</v>
      </c>
      <c r="J6229" s="5">
        <v>2.6999999999901499E-3</v>
      </c>
      <c r="K6229" s="5">
        <v>120.27</v>
      </c>
      <c r="L6229" s="5">
        <v>0</v>
      </c>
      <c r="M6229" t="str">
        <f>IF(ISERROR(VLOOKUP(A6229,'[1]Ecart validé'!$A:$A,1,FALSE)),Z6229,"Ecart Validé")</f>
        <v>valid</v>
      </c>
      <c r="R6229" t="s">
        <v>30</v>
      </c>
      <c r="X6229"/>
      <c r="Y6229"/>
      <c r="Z6229" t="s">
        <v>31</v>
      </c>
    </row>
    <row r="6230" spans="1:26" x14ac:dyDescent="0.3">
      <c r="A6230" t="s">
        <v>8495</v>
      </c>
      <c r="B6230" t="s">
        <v>26</v>
      </c>
      <c r="C6230">
        <v>123631</v>
      </c>
      <c r="D6230" t="str">
        <f>+VLOOKUP(C6230,Param!K:L,2,FALSE)</f>
        <v>BELGAGEL</v>
      </c>
      <c r="E6230" t="s">
        <v>8493</v>
      </c>
      <c r="F6230" t="s">
        <v>8264</v>
      </c>
      <c r="G6230" t="s">
        <v>29</v>
      </c>
      <c r="H6230" s="5">
        <v>301.57</v>
      </c>
      <c r="I6230" s="5">
        <v>301.56599999999997</v>
      </c>
      <c r="J6230" s="5">
        <v>4.0000000000190898E-3</v>
      </c>
      <c r="K6230" s="5">
        <v>301.57</v>
      </c>
      <c r="L6230" s="5">
        <v>0</v>
      </c>
      <c r="M6230" t="str">
        <f>IF(ISERROR(VLOOKUP(A6230,'[1]Ecart validé'!$A:$A,1,FALSE)),Z6230,"Ecart Validé")</f>
        <v>valid</v>
      </c>
      <c r="R6230" t="s">
        <v>30</v>
      </c>
      <c r="X6230"/>
      <c r="Y6230"/>
      <c r="Z6230" t="s">
        <v>31</v>
      </c>
    </row>
    <row r="6231" spans="1:26" x14ac:dyDescent="0.3">
      <c r="A6231" t="s">
        <v>8496</v>
      </c>
      <c r="B6231" t="s">
        <v>26</v>
      </c>
      <c r="C6231">
        <v>123631</v>
      </c>
      <c r="D6231" t="str">
        <f>+VLOOKUP(C6231,Param!K:L,2,FALSE)</f>
        <v>BELGAGEL</v>
      </c>
      <c r="E6231" t="s">
        <v>8493</v>
      </c>
      <c r="F6231" t="s">
        <v>8266</v>
      </c>
      <c r="G6231" t="s">
        <v>29</v>
      </c>
      <c r="H6231" s="5">
        <v>1115.5899999999999</v>
      </c>
      <c r="I6231" s="5">
        <v>1115.5878</v>
      </c>
      <c r="J6231" s="5">
        <v>2.1999999999025E-3</v>
      </c>
      <c r="K6231" s="5">
        <v>1115.5899999999999</v>
      </c>
      <c r="L6231" s="5">
        <v>0</v>
      </c>
      <c r="M6231" t="str">
        <f>IF(ISERROR(VLOOKUP(A6231,'[1]Ecart validé'!$A:$A,1,FALSE)),Z6231,"Ecart Validé")</f>
        <v>valid</v>
      </c>
      <c r="R6231" t="s">
        <v>30</v>
      </c>
      <c r="X6231"/>
      <c r="Y6231"/>
      <c r="Z6231" t="s">
        <v>31</v>
      </c>
    </row>
    <row r="6232" spans="1:26" x14ac:dyDescent="0.3">
      <c r="A6232" t="s">
        <v>8497</v>
      </c>
      <c r="B6232" t="s">
        <v>26</v>
      </c>
      <c r="C6232">
        <v>240994</v>
      </c>
      <c r="D6232" t="str">
        <f>+VLOOKUP(C6232,Param!K:L,2,FALSE)</f>
        <v>BUVENS</v>
      </c>
      <c r="E6232" t="s">
        <v>8498</v>
      </c>
      <c r="F6232" t="s">
        <v>8260</v>
      </c>
      <c r="G6232" t="s">
        <v>29</v>
      </c>
      <c r="H6232" s="5">
        <v>30.93</v>
      </c>
      <c r="I6232" s="5">
        <v>30.9267</v>
      </c>
      <c r="J6232" s="5">
        <v>3.2999999999994102E-3</v>
      </c>
      <c r="K6232" s="5">
        <v>30.93</v>
      </c>
      <c r="L6232" s="5">
        <v>0</v>
      </c>
      <c r="M6232" t="str">
        <f>IF(ISERROR(VLOOKUP(A6232,'[1]Ecart validé'!$A:$A,1,FALSE)),Z6232,"Ecart Validé")</f>
        <v>valid</v>
      </c>
      <c r="R6232" t="s">
        <v>30</v>
      </c>
      <c r="X6232"/>
      <c r="Y6232"/>
      <c r="Z6232" t="s">
        <v>31</v>
      </c>
    </row>
    <row r="6233" spans="1:26" x14ac:dyDescent="0.3">
      <c r="A6233" t="s">
        <v>8499</v>
      </c>
      <c r="B6233" t="s">
        <v>26</v>
      </c>
      <c r="C6233">
        <v>94381</v>
      </c>
      <c r="D6233" t="str">
        <f>+VLOOKUP(C6233,Param!K:L,2,FALSE)</f>
        <v>CWS Hygiene België N.V (CWS BOCO BELUX NV)</v>
      </c>
      <c r="E6233" t="s">
        <v>313</v>
      </c>
      <c r="F6233" t="s">
        <v>8260</v>
      </c>
      <c r="G6233" t="s">
        <v>29</v>
      </c>
      <c r="H6233" s="5">
        <v>3649.3</v>
      </c>
      <c r="I6233" s="5">
        <v>3649.2988</v>
      </c>
      <c r="J6233" s="5">
        <v>1.2000000001535201E-3</v>
      </c>
      <c r="K6233" s="5">
        <v>3649.3</v>
      </c>
      <c r="L6233" s="5">
        <v>0</v>
      </c>
      <c r="M6233" t="str">
        <f>IF(ISERROR(VLOOKUP(A6233,'[1]Ecart validé'!$A:$A,1,FALSE)),Z6233,"Ecart Validé")</f>
        <v>valid</v>
      </c>
      <c r="R6233" t="s">
        <v>30</v>
      </c>
      <c r="X6233"/>
      <c r="Y6233"/>
      <c r="Z6233" t="s">
        <v>31</v>
      </c>
    </row>
    <row r="6234" spans="1:26" x14ac:dyDescent="0.3">
      <c r="A6234" t="s">
        <v>8500</v>
      </c>
      <c r="B6234" t="s">
        <v>26</v>
      </c>
      <c r="C6234">
        <v>94381</v>
      </c>
      <c r="D6234" t="str">
        <f>+VLOOKUP(C6234,Param!K:L,2,FALSE)</f>
        <v>CWS Hygiene België N.V (CWS BOCO BELUX NV)</v>
      </c>
      <c r="E6234" t="s">
        <v>313</v>
      </c>
      <c r="F6234" t="s">
        <v>8262</v>
      </c>
      <c r="G6234" t="s">
        <v>29</v>
      </c>
      <c r="H6234" s="5">
        <v>3924.89</v>
      </c>
      <c r="I6234" s="5">
        <v>3924.8937000000001</v>
      </c>
      <c r="J6234" s="5">
        <v>-3.7000000002080898E-3</v>
      </c>
      <c r="K6234" s="5">
        <v>3924.89</v>
      </c>
      <c r="L6234" s="5">
        <v>0</v>
      </c>
      <c r="M6234" t="str">
        <f>IF(ISERROR(VLOOKUP(A6234,'[1]Ecart validé'!$A:$A,1,FALSE)),Z6234,"Ecart Validé")</f>
        <v>valid</v>
      </c>
      <c r="R6234" t="s">
        <v>30</v>
      </c>
      <c r="X6234"/>
      <c r="Y6234"/>
      <c r="Z6234" t="s">
        <v>31</v>
      </c>
    </row>
    <row r="6235" spans="1:26" x14ac:dyDescent="0.3">
      <c r="A6235" t="s">
        <v>8501</v>
      </c>
      <c r="B6235" t="s">
        <v>26</v>
      </c>
      <c r="C6235">
        <v>94381</v>
      </c>
      <c r="D6235" t="str">
        <f>+VLOOKUP(C6235,Param!K:L,2,FALSE)</f>
        <v>CWS Hygiene België N.V (CWS BOCO BELUX NV)</v>
      </c>
      <c r="E6235" t="s">
        <v>313</v>
      </c>
      <c r="F6235" t="s">
        <v>8264</v>
      </c>
      <c r="G6235" t="s">
        <v>29</v>
      </c>
      <c r="H6235" s="5">
        <v>3718.31</v>
      </c>
      <c r="I6235" s="5">
        <v>3718.3110999999999</v>
      </c>
      <c r="J6235" s="5">
        <v>-1.09999999995125E-3</v>
      </c>
      <c r="K6235" s="5">
        <v>3718.31</v>
      </c>
      <c r="L6235" s="5">
        <v>0</v>
      </c>
      <c r="M6235" t="str">
        <f>IF(ISERROR(VLOOKUP(A6235,'[1]Ecart validé'!$A:$A,1,FALSE)),Z6235,"Ecart Validé")</f>
        <v>valid</v>
      </c>
      <c r="R6235" t="s">
        <v>30</v>
      </c>
      <c r="X6235"/>
      <c r="Y6235"/>
      <c r="Z6235" t="s">
        <v>31</v>
      </c>
    </row>
    <row r="6236" spans="1:26" x14ac:dyDescent="0.3">
      <c r="A6236" t="s">
        <v>8502</v>
      </c>
      <c r="B6236" t="s">
        <v>26</v>
      </c>
      <c r="C6236">
        <v>94395</v>
      </c>
      <c r="D6236" t="str">
        <f>+VLOOKUP(C6236,Param!K:L,2,FALSE)</f>
        <v>S.A. SCHINDLER</v>
      </c>
      <c r="E6236" t="s">
        <v>316</v>
      </c>
      <c r="F6236" t="s">
        <v>8260</v>
      </c>
      <c r="G6236" t="s">
        <v>29</v>
      </c>
      <c r="H6236" s="5">
        <v>6.37</v>
      </c>
      <c r="I6236" s="5">
        <v>6.37</v>
      </c>
      <c r="J6236" s="5">
        <v>0</v>
      </c>
      <c r="K6236" s="5">
        <v>6.37</v>
      </c>
      <c r="L6236" s="5">
        <v>0</v>
      </c>
      <c r="M6236" t="str">
        <f>IF(ISERROR(VLOOKUP(A6236,'[1]Ecart validé'!$A:$A,1,FALSE)),Z6236,"Ecart Validé")</f>
        <v>valid</v>
      </c>
      <c r="R6236" t="s">
        <v>30</v>
      </c>
      <c r="X6236"/>
      <c r="Y6236"/>
      <c r="Z6236" t="s">
        <v>31</v>
      </c>
    </row>
    <row r="6237" spans="1:26" x14ac:dyDescent="0.3">
      <c r="A6237" t="s">
        <v>8503</v>
      </c>
      <c r="B6237" t="s">
        <v>26</v>
      </c>
      <c r="C6237">
        <v>94395</v>
      </c>
      <c r="D6237" t="str">
        <f>+VLOOKUP(C6237,Param!K:L,2,FALSE)</f>
        <v>S.A. SCHINDLER</v>
      </c>
      <c r="E6237" t="s">
        <v>316</v>
      </c>
      <c r="F6237" t="s">
        <v>8262</v>
      </c>
      <c r="G6237" t="s">
        <v>29</v>
      </c>
      <c r="H6237" s="5">
        <v>47.66</v>
      </c>
      <c r="I6237" s="5">
        <v>47.658099999999997</v>
      </c>
      <c r="J6237" s="5">
        <v>1.8999999999991201E-3</v>
      </c>
      <c r="K6237" s="5">
        <v>47.66</v>
      </c>
      <c r="L6237" s="5">
        <v>0</v>
      </c>
      <c r="M6237" t="str">
        <f>IF(ISERROR(VLOOKUP(A6237,'[1]Ecart validé'!$A:$A,1,FALSE)),Z6237,"Ecart Validé")</f>
        <v>valid</v>
      </c>
      <c r="R6237" t="s">
        <v>30</v>
      </c>
      <c r="X6237"/>
      <c r="Y6237"/>
      <c r="Z6237" t="s">
        <v>31</v>
      </c>
    </row>
    <row r="6238" spans="1:26" x14ac:dyDescent="0.3">
      <c r="A6238" t="s">
        <v>8504</v>
      </c>
      <c r="B6238" t="s">
        <v>26</v>
      </c>
      <c r="C6238">
        <v>94395</v>
      </c>
      <c r="D6238" t="str">
        <f>+VLOOKUP(C6238,Param!K:L,2,FALSE)</f>
        <v>S.A. SCHINDLER</v>
      </c>
      <c r="E6238" t="s">
        <v>316</v>
      </c>
      <c r="F6238" t="s">
        <v>8266</v>
      </c>
      <c r="G6238" t="s">
        <v>29</v>
      </c>
      <c r="H6238" s="5">
        <v>680.55</v>
      </c>
      <c r="I6238" s="5">
        <v>680.55330000000004</v>
      </c>
      <c r="J6238" s="5">
        <v>-3.30000000008112E-3</v>
      </c>
      <c r="K6238" s="5">
        <v>680.55</v>
      </c>
      <c r="L6238" s="5">
        <v>0</v>
      </c>
      <c r="M6238" t="str">
        <f>IF(ISERROR(VLOOKUP(A6238,'[1]Ecart validé'!$A:$A,1,FALSE)),Z6238,"Ecart Validé")</f>
        <v>valid</v>
      </c>
      <c r="R6238" t="s">
        <v>30</v>
      </c>
      <c r="X6238"/>
      <c r="Y6238"/>
      <c r="Z6238" t="s">
        <v>31</v>
      </c>
    </row>
    <row r="6239" spans="1:26" x14ac:dyDescent="0.3">
      <c r="A6239" t="s">
        <v>8505</v>
      </c>
      <c r="B6239" t="s">
        <v>26</v>
      </c>
      <c r="C6239">
        <v>93395</v>
      </c>
      <c r="D6239" t="str">
        <f>+VLOOKUP(C6239,Param!K:L,2,FALSE)</f>
        <v>LAURENT-PERRIER BELGIQUE</v>
      </c>
      <c r="E6239" t="s">
        <v>210</v>
      </c>
      <c r="F6239" t="s">
        <v>8260</v>
      </c>
      <c r="G6239" t="s">
        <v>29</v>
      </c>
      <c r="H6239" s="5">
        <v>187.74</v>
      </c>
      <c r="I6239" s="5">
        <v>187.74</v>
      </c>
      <c r="J6239" s="5">
        <v>0</v>
      </c>
      <c r="K6239" s="5">
        <v>187.74</v>
      </c>
      <c r="L6239" s="5">
        <v>0</v>
      </c>
      <c r="M6239" t="str">
        <f>IF(ISERROR(VLOOKUP(A6239,'[1]Ecart validé'!$A:$A,1,FALSE)),Z6239,"Ecart Validé")</f>
        <v>valid</v>
      </c>
      <c r="R6239" t="s">
        <v>30</v>
      </c>
      <c r="X6239"/>
      <c r="Y6239"/>
      <c r="Z6239" t="s">
        <v>31</v>
      </c>
    </row>
    <row r="6240" spans="1:26" x14ac:dyDescent="0.3">
      <c r="A6240" t="s">
        <v>8506</v>
      </c>
      <c r="B6240" t="s">
        <v>26</v>
      </c>
      <c r="C6240">
        <v>93395</v>
      </c>
      <c r="D6240" t="str">
        <f>+VLOOKUP(C6240,Param!K:L,2,FALSE)</f>
        <v>LAURENT-PERRIER BELGIQUE</v>
      </c>
      <c r="E6240" t="s">
        <v>210</v>
      </c>
      <c r="F6240" t="s">
        <v>8262</v>
      </c>
      <c r="G6240" t="s">
        <v>29</v>
      </c>
      <c r="H6240" s="5">
        <v>183.12</v>
      </c>
      <c r="I6240" s="5">
        <v>183.12</v>
      </c>
      <c r="J6240" s="5">
        <v>0</v>
      </c>
      <c r="K6240" s="5">
        <v>183.12</v>
      </c>
      <c r="L6240" s="5">
        <v>0</v>
      </c>
      <c r="M6240" t="str">
        <f>IF(ISERROR(VLOOKUP(A6240,'[1]Ecart validé'!$A:$A,1,FALSE)),Z6240,"Ecart Validé")</f>
        <v>valid</v>
      </c>
      <c r="R6240" t="s">
        <v>30</v>
      </c>
      <c r="X6240"/>
      <c r="Y6240"/>
      <c r="Z6240" t="s">
        <v>31</v>
      </c>
    </row>
    <row r="6241" spans="1:26" x14ac:dyDescent="0.3">
      <c r="A6241" t="s">
        <v>8507</v>
      </c>
      <c r="B6241" t="s">
        <v>26</v>
      </c>
      <c r="C6241">
        <v>93395</v>
      </c>
      <c r="D6241" t="str">
        <f>+VLOOKUP(C6241,Param!K:L,2,FALSE)</f>
        <v>LAURENT-PERRIER BELGIQUE</v>
      </c>
      <c r="E6241" t="s">
        <v>210</v>
      </c>
      <c r="F6241" t="s">
        <v>8264</v>
      </c>
      <c r="G6241" t="s">
        <v>29</v>
      </c>
      <c r="H6241" s="5">
        <v>100.52</v>
      </c>
      <c r="I6241" s="5">
        <v>100.52</v>
      </c>
      <c r="J6241" s="5">
        <v>0</v>
      </c>
      <c r="K6241" s="5">
        <v>100.52</v>
      </c>
      <c r="L6241" s="5">
        <v>0</v>
      </c>
      <c r="M6241" t="str">
        <f>IF(ISERROR(VLOOKUP(A6241,'[1]Ecart validé'!$A:$A,1,FALSE)),Z6241,"Ecart Validé")</f>
        <v>valid</v>
      </c>
      <c r="R6241" t="s">
        <v>30</v>
      </c>
      <c r="X6241"/>
      <c r="Y6241"/>
      <c r="Z6241" t="s">
        <v>31</v>
      </c>
    </row>
    <row r="6242" spans="1:26" x14ac:dyDescent="0.3">
      <c r="A6242" t="s">
        <v>8508</v>
      </c>
      <c r="B6242" t="s">
        <v>26</v>
      </c>
      <c r="C6242">
        <v>93395</v>
      </c>
      <c r="D6242" t="str">
        <f>+VLOOKUP(C6242,Param!K:L,2,FALSE)</f>
        <v>LAURENT-PERRIER BELGIQUE</v>
      </c>
      <c r="E6242" t="s">
        <v>210</v>
      </c>
      <c r="F6242" t="s">
        <v>8266</v>
      </c>
      <c r="G6242" t="s">
        <v>29</v>
      </c>
      <c r="H6242" s="5">
        <v>308</v>
      </c>
      <c r="I6242" s="5">
        <v>308</v>
      </c>
      <c r="J6242" s="5">
        <v>0</v>
      </c>
      <c r="K6242" s="5">
        <v>308</v>
      </c>
      <c r="L6242" s="5">
        <v>0</v>
      </c>
      <c r="M6242" t="str">
        <f>IF(ISERROR(VLOOKUP(A6242,'[1]Ecart validé'!$A:$A,1,FALSE)),Z6242,"Ecart Validé")</f>
        <v>valid</v>
      </c>
      <c r="R6242" t="s">
        <v>30</v>
      </c>
      <c r="X6242"/>
      <c r="Y6242"/>
      <c r="Z6242" t="s">
        <v>31</v>
      </c>
    </row>
    <row r="6243" spans="1:26" x14ac:dyDescent="0.3">
      <c r="A6243" t="s">
        <v>8509</v>
      </c>
      <c r="B6243" t="s">
        <v>26</v>
      </c>
      <c r="C6243">
        <v>94452</v>
      </c>
      <c r="D6243" t="str">
        <f>+VLOOKUP(C6243,Param!K:L,2,FALSE)</f>
        <v>OTIS LIFTEN NV/SA</v>
      </c>
      <c r="E6243">
        <v>1999913</v>
      </c>
      <c r="F6243" t="s">
        <v>8262</v>
      </c>
      <c r="G6243" t="s">
        <v>29</v>
      </c>
      <c r="H6243" s="5">
        <v>1910.92</v>
      </c>
      <c r="I6243" s="5">
        <v>1910.923</v>
      </c>
      <c r="J6243" s="5">
        <v>-2.9999999999290499E-3</v>
      </c>
      <c r="K6243" s="5">
        <v>1910.92</v>
      </c>
      <c r="L6243" s="5">
        <v>0</v>
      </c>
      <c r="M6243" t="str">
        <f>IF(ISERROR(VLOOKUP(A6243,'[1]Ecart validé'!$A:$A,1,FALSE)),Z6243,"Ecart Validé")</f>
        <v>valid</v>
      </c>
      <c r="R6243" t="s">
        <v>30</v>
      </c>
      <c r="X6243"/>
      <c r="Y6243"/>
      <c r="Z6243" t="s">
        <v>31</v>
      </c>
    </row>
    <row r="6244" spans="1:26" x14ac:dyDescent="0.3">
      <c r="A6244" t="s">
        <v>8510</v>
      </c>
      <c r="B6244" t="s">
        <v>26</v>
      </c>
      <c r="C6244">
        <v>94452</v>
      </c>
      <c r="D6244" t="str">
        <f>+VLOOKUP(C6244,Param!K:L,2,FALSE)</f>
        <v>OTIS LIFTEN NV/SA</v>
      </c>
      <c r="E6244">
        <v>1999913</v>
      </c>
      <c r="F6244" t="s">
        <v>8264</v>
      </c>
      <c r="G6244" t="s">
        <v>29</v>
      </c>
      <c r="H6244" s="5">
        <v>1922.38</v>
      </c>
      <c r="I6244" s="5">
        <v>1922.376</v>
      </c>
      <c r="J6244" s="5">
        <v>4.0000000001327802E-3</v>
      </c>
      <c r="K6244" s="5">
        <v>1922.38</v>
      </c>
      <c r="L6244" s="5">
        <v>0</v>
      </c>
      <c r="M6244" t="str">
        <f>IF(ISERROR(VLOOKUP(A6244,'[1]Ecart validé'!$A:$A,1,FALSE)),Z6244,"Ecart Validé")</f>
        <v>valid</v>
      </c>
      <c r="R6244" t="s">
        <v>30</v>
      </c>
      <c r="X6244"/>
      <c r="Y6244"/>
      <c r="Z6244" t="s">
        <v>31</v>
      </c>
    </row>
    <row r="6245" spans="1:26" x14ac:dyDescent="0.3">
      <c r="A6245" t="s">
        <v>8511</v>
      </c>
      <c r="B6245" t="s">
        <v>26</v>
      </c>
      <c r="C6245">
        <v>94452</v>
      </c>
      <c r="D6245" t="str">
        <f>+VLOOKUP(C6245,Param!K:L,2,FALSE)</f>
        <v>OTIS LIFTEN NV/SA</v>
      </c>
      <c r="E6245">
        <v>1999913</v>
      </c>
      <c r="F6245" t="s">
        <v>8266</v>
      </c>
      <c r="G6245" t="s">
        <v>29</v>
      </c>
      <c r="H6245" s="5">
        <v>1921.62</v>
      </c>
      <c r="I6245" s="5">
        <v>1921.6224999999999</v>
      </c>
      <c r="J6245" s="5">
        <v>-2.5000000000545601E-3</v>
      </c>
      <c r="K6245" s="5">
        <v>1921.62</v>
      </c>
      <c r="L6245" s="5">
        <v>0</v>
      </c>
      <c r="M6245" t="str">
        <f>IF(ISERROR(VLOOKUP(A6245,'[1]Ecart validé'!$A:$A,1,FALSE)),Z6245,"Ecart Validé")</f>
        <v>valid</v>
      </c>
      <c r="R6245" t="s">
        <v>30</v>
      </c>
      <c r="X6245"/>
      <c r="Y6245"/>
      <c r="Z6245" t="s">
        <v>31</v>
      </c>
    </row>
    <row r="6246" spans="1:26" x14ac:dyDescent="0.3">
      <c r="A6246" t="s">
        <v>8512</v>
      </c>
      <c r="B6246" t="s">
        <v>26</v>
      </c>
      <c r="C6246">
        <v>190007</v>
      </c>
      <c r="D6246" t="str">
        <f>+VLOOKUP(C6246,Param!K:L,2,FALSE)</f>
        <v>AVP SPRL</v>
      </c>
      <c r="E6246">
        <v>1999953</v>
      </c>
      <c r="F6246" t="s">
        <v>8262</v>
      </c>
      <c r="G6246" t="s">
        <v>29</v>
      </c>
      <c r="H6246" s="5">
        <v>13.96</v>
      </c>
      <c r="I6246" s="5">
        <v>13.958299999999999</v>
      </c>
      <c r="J6246" s="5">
        <v>1.7000000000013599E-3</v>
      </c>
      <c r="K6246" s="5">
        <v>13.96</v>
      </c>
      <c r="L6246" s="5">
        <v>0</v>
      </c>
      <c r="M6246" t="str">
        <f>IF(ISERROR(VLOOKUP(A6246,'[1]Ecart validé'!$A:$A,1,FALSE)),Z6246,"Ecart Validé")</f>
        <v>valid</v>
      </c>
      <c r="R6246" t="s">
        <v>30</v>
      </c>
      <c r="X6246"/>
      <c r="Y6246"/>
      <c r="Z6246" t="s">
        <v>31</v>
      </c>
    </row>
    <row r="6247" spans="1:26" x14ac:dyDescent="0.3">
      <c r="A6247" t="s">
        <v>8513</v>
      </c>
      <c r="B6247" t="s">
        <v>26</v>
      </c>
      <c r="C6247">
        <v>348780</v>
      </c>
      <c r="D6247" t="str">
        <f>+VLOOKUP(C6247,Param!K:L,2,FALSE)</f>
        <v>Vlastuin CDI B.V.</v>
      </c>
      <c r="E6247" t="s">
        <v>8514</v>
      </c>
      <c r="F6247" t="s">
        <v>8262</v>
      </c>
      <c r="G6247" t="s">
        <v>29</v>
      </c>
      <c r="H6247" s="5">
        <v>18.27</v>
      </c>
      <c r="I6247" s="5">
        <v>18.27</v>
      </c>
      <c r="J6247" s="5">
        <v>0</v>
      </c>
      <c r="K6247" s="5">
        <v>18.27</v>
      </c>
      <c r="L6247" s="5">
        <v>0</v>
      </c>
      <c r="M6247" t="str">
        <f>IF(ISERROR(VLOOKUP(A6247,'[1]Ecart validé'!$A:$A,1,FALSE)),Z6247,"Ecart Validé")</f>
        <v>valid</v>
      </c>
      <c r="R6247" t="s">
        <v>30</v>
      </c>
      <c r="T6247" s="41"/>
      <c r="X6247"/>
      <c r="Y6247"/>
      <c r="Z6247" t="s">
        <v>31</v>
      </c>
    </row>
    <row r="6248" spans="1:26" x14ac:dyDescent="0.3">
      <c r="A6248" t="s">
        <v>8515</v>
      </c>
      <c r="B6248" t="s">
        <v>26</v>
      </c>
      <c r="C6248">
        <v>39785</v>
      </c>
      <c r="D6248" t="str">
        <f>+VLOOKUP(C6248,Param!K:L,2,FALSE)</f>
        <v>ADECCO Luxembourg</v>
      </c>
      <c r="E6248">
        <v>1999898</v>
      </c>
      <c r="F6248" t="s">
        <v>8262</v>
      </c>
      <c r="G6248" t="s">
        <v>29</v>
      </c>
      <c r="H6248" s="5">
        <v>1.72</v>
      </c>
      <c r="I6248" s="5">
        <v>1.7231000000000001</v>
      </c>
      <c r="J6248" s="5">
        <v>-3.1000000000001001E-3</v>
      </c>
      <c r="K6248" s="5">
        <v>1.72</v>
      </c>
      <c r="L6248" s="5">
        <v>0</v>
      </c>
      <c r="M6248" t="str">
        <f>IF(ISERROR(VLOOKUP(A6248,'[1]Ecart validé'!$A:$A,1,FALSE)),Z6248,"Ecart Validé")</f>
        <v>valid</v>
      </c>
      <c r="R6248" t="s">
        <v>30</v>
      </c>
      <c r="X6248"/>
      <c r="Y6248"/>
      <c r="Z6248" t="s">
        <v>31</v>
      </c>
    </row>
    <row r="6249" spans="1:26" x14ac:dyDescent="0.3">
      <c r="A6249" t="s">
        <v>8516</v>
      </c>
      <c r="B6249" t="s">
        <v>26</v>
      </c>
      <c r="C6249">
        <v>39785</v>
      </c>
      <c r="D6249" t="str">
        <f>+VLOOKUP(C6249,Param!K:L,2,FALSE)</f>
        <v>ADECCO Luxembourg</v>
      </c>
      <c r="E6249">
        <v>1999898</v>
      </c>
      <c r="F6249" t="s">
        <v>8264</v>
      </c>
      <c r="G6249" t="s">
        <v>29</v>
      </c>
      <c r="H6249" s="5">
        <v>174.51</v>
      </c>
      <c r="I6249" s="5">
        <v>174.50829999999999</v>
      </c>
      <c r="J6249" s="5">
        <v>1.6999999999995901E-3</v>
      </c>
      <c r="K6249" s="5">
        <v>174.51</v>
      </c>
      <c r="L6249" s="5">
        <v>0</v>
      </c>
      <c r="M6249" t="str">
        <f>IF(ISERROR(VLOOKUP(A6249,'[1]Ecart validé'!$A:$A,1,FALSE)),Z6249,"Ecart Validé")</f>
        <v>valid</v>
      </c>
      <c r="R6249" t="s">
        <v>30</v>
      </c>
      <c r="X6249"/>
      <c r="Y6249"/>
      <c r="Z6249" t="s">
        <v>31</v>
      </c>
    </row>
    <row r="6250" spans="1:26" x14ac:dyDescent="0.3">
      <c r="A6250" t="s">
        <v>8517</v>
      </c>
      <c r="B6250" t="s">
        <v>26</v>
      </c>
      <c r="C6250">
        <v>39785</v>
      </c>
      <c r="D6250" t="str">
        <f>+VLOOKUP(C6250,Param!K:L,2,FALSE)</f>
        <v>ADECCO Luxembourg</v>
      </c>
      <c r="E6250">
        <v>1999898</v>
      </c>
      <c r="F6250" t="s">
        <v>8266</v>
      </c>
      <c r="G6250" t="s">
        <v>29</v>
      </c>
      <c r="H6250" s="5">
        <v>369</v>
      </c>
      <c r="I6250" s="5">
        <v>369.00049999999999</v>
      </c>
      <c r="J6250" s="5">
        <v>-4.9999999998817603E-4</v>
      </c>
      <c r="K6250" s="5">
        <v>369</v>
      </c>
      <c r="L6250" s="5">
        <v>0</v>
      </c>
      <c r="M6250" t="str">
        <f>IF(ISERROR(VLOOKUP(A6250,'[1]Ecart validé'!$A:$A,1,FALSE)),Z6250,"Ecart Validé")</f>
        <v>valid</v>
      </c>
      <c r="R6250" t="s">
        <v>30</v>
      </c>
      <c r="X6250"/>
      <c r="Y6250"/>
      <c r="Z6250" t="s">
        <v>31</v>
      </c>
    </row>
    <row r="6251" spans="1:26" ht="57.6" x14ac:dyDescent="0.3">
      <c r="A6251" t="s">
        <v>8518</v>
      </c>
      <c r="B6251" t="s">
        <v>26</v>
      </c>
      <c r="C6251">
        <v>239548</v>
      </c>
      <c r="D6251" t="str">
        <f>+VLOOKUP(C6251,Param!K:L,2,FALSE)</f>
        <v>ELECTRABEL NV</v>
      </c>
      <c r="E6251" t="s">
        <v>8519</v>
      </c>
      <c r="F6251" t="s">
        <v>8260</v>
      </c>
      <c r="G6251" t="s">
        <v>29</v>
      </c>
      <c r="H6251" s="5">
        <v>9400.4639999999999</v>
      </c>
      <c r="I6251" s="5">
        <v>9400.4639999999999</v>
      </c>
      <c r="J6251" s="5">
        <v>0</v>
      </c>
      <c r="K6251" s="5">
        <v>9400.4639999999999</v>
      </c>
      <c r="L6251" s="5">
        <v>0</v>
      </c>
      <c r="M6251" t="str">
        <f>IF(ISERROR(VLOOKUP(A6251,'[1]Ecart validé'!$A:$A,1,FALSE)),Z6251,"Ecart Validé")</f>
        <v>valid</v>
      </c>
      <c r="R6251" t="s">
        <v>30</v>
      </c>
      <c r="S6251" t="s">
        <v>42</v>
      </c>
      <c r="T6251" s="41" t="s">
        <v>325</v>
      </c>
      <c r="U6251" s="13" t="s">
        <v>8520</v>
      </c>
      <c r="V6251" t="s">
        <v>45</v>
      </c>
      <c r="W6251" t="s">
        <v>46</v>
      </c>
      <c r="X6251" t="s">
        <v>418</v>
      </c>
      <c r="Y6251" t="s">
        <v>418</v>
      </c>
      <c r="Z6251" t="s">
        <v>31</v>
      </c>
    </row>
    <row r="6252" spans="1:26" x14ac:dyDescent="0.3">
      <c r="A6252" t="s">
        <v>8521</v>
      </c>
      <c r="B6252" t="s">
        <v>26</v>
      </c>
      <c r="C6252">
        <v>239548</v>
      </c>
      <c r="D6252" t="str">
        <f>+VLOOKUP(C6252,Param!K:L,2,FALSE)</f>
        <v>ELECTRABEL NV</v>
      </c>
      <c r="E6252" t="s">
        <v>8519</v>
      </c>
      <c r="F6252" t="s">
        <v>8262</v>
      </c>
      <c r="G6252" t="s">
        <v>29</v>
      </c>
      <c r="H6252" s="5">
        <v>7070.5079999999998</v>
      </c>
      <c r="I6252" s="5">
        <v>7070.5079999999998</v>
      </c>
      <c r="J6252" s="5">
        <v>0</v>
      </c>
      <c r="K6252" s="5">
        <v>7070.5079999999998</v>
      </c>
      <c r="L6252" s="5">
        <v>0</v>
      </c>
      <c r="M6252" t="str">
        <f>IF(ISERROR(VLOOKUP(A6252,'[1]Ecart validé'!$A:$A,1,FALSE)),Z6252,"Ecart Validé")</f>
        <v>valid</v>
      </c>
      <c r="R6252" t="s">
        <v>30</v>
      </c>
      <c r="X6252"/>
      <c r="Y6252"/>
      <c r="Z6252" t="s">
        <v>31</v>
      </c>
    </row>
    <row r="6253" spans="1:26" x14ac:dyDescent="0.3">
      <c r="A6253" t="s">
        <v>8522</v>
      </c>
      <c r="B6253" t="s">
        <v>26</v>
      </c>
      <c r="C6253">
        <v>239548</v>
      </c>
      <c r="D6253" t="str">
        <f>+VLOOKUP(C6253,Param!K:L,2,FALSE)</f>
        <v>ELECTRABEL NV</v>
      </c>
      <c r="E6253" t="s">
        <v>8519</v>
      </c>
      <c r="F6253" t="s">
        <v>8264</v>
      </c>
      <c r="G6253" t="s">
        <v>29</v>
      </c>
      <c r="H6253" s="5">
        <v>3118.9560000000001</v>
      </c>
      <c r="I6253" s="5">
        <v>3118.9560000000001</v>
      </c>
      <c r="J6253" s="5">
        <v>0</v>
      </c>
      <c r="K6253" s="5">
        <v>3118.9560000000001</v>
      </c>
      <c r="L6253" s="5">
        <v>0</v>
      </c>
      <c r="M6253" t="str">
        <f>IF(ISERROR(VLOOKUP(A6253,'[1]Ecart validé'!$A:$A,1,FALSE)),Z6253,"Ecart Validé")</f>
        <v>valid</v>
      </c>
      <c r="R6253" t="s">
        <v>30</v>
      </c>
      <c r="T6253" s="41"/>
      <c r="X6253"/>
      <c r="Y6253"/>
      <c r="Z6253" t="s">
        <v>31</v>
      </c>
    </row>
    <row r="6254" spans="1:26" x14ac:dyDescent="0.3">
      <c r="A6254" t="s">
        <v>8523</v>
      </c>
      <c r="B6254" t="s">
        <v>26</v>
      </c>
      <c r="C6254">
        <v>239548</v>
      </c>
      <c r="D6254" t="str">
        <f>+VLOOKUP(C6254,Param!K:L,2,FALSE)</f>
        <v>ELECTRABEL NV</v>
      </c>
      <c r="E6254" t="s">
        <v>8519</v>
      </c>
      <c r="F6254" t="s">
        <v>8266</v>
      </c>
      <c r="G6254" t="s">
        <v>29</v>
      </c>
      <c r="H6254" s="5">
        <v>10009.392</v>
      </c>
      <c r="I6254" s="5">
        <v>10009.392</v>
      </c>
      <c r="J6254" s="5">
        <v>0</v>
      </c>
      <c r="K6254" s="5">
        <v>10009.392</v>
      </c>
      <c r="L6254" s="5">
        <v>0</v>
      </c>
      <c r="M6254" t="str">
        <f>IF(ISERROR(VLOOKUP(A6254,'[1]Ecart validé'!$A:$A,1,FALSE)),Z6254,"Ecart Validé")</f>
        <v>valid</v>
      </c>
      <c r="R6254" t="s">
        <v>30</v>
      </c>
      <c r="X6254"/>
      <c r="Y6254"/>
      <c r="Z6254" t="s">
        <v>31</v>
      </c>
    </row>
    <row r="6255" spans="1:26" ht="115.2" x14ac:dyDescent="0.3">
      <c r="A6255" t="s">
        <v>8524</v>
      </c>
      <c r="B6255" t="s">
        <v>26</v>
      </c>
      <c r="C6255">
        <v>239548</v>
      </c>
      <c r="D6255" t="str">
        <f>+VLOOKUP(C6255,Param!K:L,2,FALSE)</f>
        <v>ELECTRABEL NV</v>
      </c>
      <c r="E6255" t="s">
        <v>8525</v>
      </c>
      <c r="F6255" t="s">
        <v>8260</v>
      </c>
      <c r="G6255" t="s">
        <v>29</v>
      </c>
      <c r="H6255" s="5">
        <v>6696.3360000000002</v>
      </c>
      <c r="I6255" s="5">
        <v>6696.3360000000002</v>
      </c>
      <c r="J6255" s="5">
        <v>0</v>
      </c>
      <c r="K6255" s="5">
        <v>6696.3360000000002</v>
      </c>
      <c r="L6255" s="5">
        <v>0</v>
      </c>
      <c r="M6255" t="str">
        <f>IF(ISERROR(VLOOKUP(A6255,'[1]Ecart validé'!$A:$A,1,FALSE)),Z6255,"Ecart Validé")</f>
        <v>valid</v>
      </c>
      <c r="R6255" t="s">
        <v>30</v>
      </c>
      <c r="S6255" t="s">
        <v>42</v>
      </c>
      <c r="T6255" t="s">
        <v>325</v>
      </c>
      <c r="U6255" s="13" t="s">
        <v>8526</v>
      </c>
      <c r="V6255" t="s">
        <v>60</v>
      </c>
      <c r="W6255" t="s">
        <v>61</v>
      </c>
      <c r="X6255" t="s">
        <v>62</v>
      </c>
      <c r="Y6255" t="s">
        <v>62</v>
      </c>
      <c r="Z6255" t="s">
        <v>31</v>
      </c>
    </row>
    <row r="6256" spans="1:26" ht="86.4" x14ac:dyDescent="0.3">
      <c r="A6256" t="s">
        <v>8527</v>
      </c>
      <c r="B6256" t="s">
        <v>26</v>
      </c>
      <c r="C6256">
        <v>239548</v>
      </c>
      <c r="D6256" t="str">
        <f>+VLOOKUP(C6256,Param!K:L,2,FALSE)</f>
        <v>ELECTRABEL NV</v>
      </c>
      <c r="E6256" t="s">
        <v>8525</v>
      </c>
      <c r="F6256" t="s">
        <v>8262</v>
      </c>
      <c r="G6256" t="s">
        <v>29</v>
      </c>
      <c r="H6256" s="5">
        <v>7017.48</v>
      </c>
      <c r="I6256" s="5">
        <v>7031.22</v>
      </c>
      <c r="J6256" s="5">
        <v>-13.740000000000601</v>
      </c>
      <c r="K6256" s="5">
        <v>7031.22</v>
      </c>
      <c r="L6256" s="5">
        <v>-13.740000000000601</v>
      </c>
      <c r="M6256" t="str">
        <f>IF(ISERROR(VLOOKUP(A6256,'[1]Ecart validé'!$A:$A,1,FALSE)),Z6256,"Ecart Validé")</f>
        <v>issue</v>
      </c>
      <c r="N6256" t="s">
        <v>8528</v>
      </c>
      <c r="O6256" t="s">
        <v>8529</v>
      </c>
      <c r="P6256" t="s">
        <v>85</v>
      </c>
      <c r="Q6256" t="s">
        <v>8530</v>
      </c>
      <c r="R6256" t="s">
        <v>30</v>
      </c>
      <c r="S6256" t="s">
        <v>42</v>
      </c>
      <c r="T6256" t="s">
        <v>325</v>
      </c>
      <c r="U6256" s="13" t="s">
        <v>8531</v>
      </c>
      <c r="V6256" t="s">
        <v>60</v>
      </c>
      <c r="X6256"/>
      <c r="Y6256"/>
      <c r="Z6256" t="s">
        <v>88</v>
      </c>
    </row>
    <row r="6257" spans="1:26" ht="115.2" x14ac:dyDescent="0.3">
      <c r="A6257" t="s">
        <v>8532</v>
      </c>
      <c r="B6257" t="s">
        <v>26</v>
      </c>
      <c r="C6257">
        <v>239548</v>
      </c>
      <c r="D6257" t="str">
        <f>+VLOOKUP(C6257,Param!K:L,2,FALSE)</f>
        <v>ELECTRABEL NV</v>
      </c>
      <c r="E6257" t="s">
        <v>8525</v>
      </c>
      <c r="F6257" t="s">
        <v>8264</v>
      </c>
      <c r="G6257" t="s">
        <v>29</v>
      </c>
      <c r="H6257" s="5">
        <v>8727.6239999999998</v>
      </c>
      <c r="I6257" s="5">
        <v>8727.6239999999998</v>
      </c>
      <c r="J6257" s="5">
        <v>0</v>
      </c>
      <c r="K6257" s="5">
        <v>8727.6239999999998</v>
      </c>
      <c r="L6257" s="5">
        <v>0</v>
      </c>
      <c r="M6257" t="str">
        <f>IF(ISERROR(VLOOKUP(A6257,'[1]Ecart validé'!$A:$A,1,FALSE)),Z6257,"Ecart Validé")</f>
        <v>valid</v>
      </c>
      <c r="R6257" t="s">
        <v>30</v>
      </c>
      <c r="S6257" t="s">
        <v>42</v>
      </c>
      <c r="T6257" t="s">
        <v>325</v>
      </c>
      <c r="U6257" s="13" t="s">
        <v>8526</v>
      </c>
      <c r="V6257" t="s">
        <v>60</v>
      </c>
      <c r="W6257" t="s">
        <v>61</v>
      </c>
      <c r="X6257" t="s">
        <v>62</v>
      </c>
      <c r="Y6257" t="s">
        <v>62</v>
      </c>
      <c r="Z6257" t="s">
        <v>31</v>
      </c>
    </row>
    <row r="6258" spans="1:26" x14ac:dyDescent="0.3">
      <c r="A6258" t="s">
        <v>8533</v>
      </c>
      <c r="B6258" t="s">
        <v>26</v>
      </c>
      <c r="C6258">
        <v>239548</v>
      </c>
      <c r="D6258" t="str">
        <f>+VLOOKUP(C6258,Param!K:L,2,FALSE)</f>
        <v>ELECTRABEL NV</v>
      </c>
      <c r="E6258" t="s">
        <v>8525</v>
      </c>
      <c r="F6258" t="s">
        <v>8266</v>
      </c>
      <c r="G6258" t="s">
        <v>29</v>
      </c>
      <c r="H6258" s="5">
        <v>9428.1959999999999</v>
      </c>
      <c r="I6258" s="5">
        <v>9428.1959999999999</v>
      </c>
      <c r="J6258" s="5">
        <v>0</v>
      </c>
      <c r="K6258" s="5">
        <v>9428.1959999999999</v>
      </c>
      <c r="L6258" s="5">
        <v>0</v>
      </c>
      <c r="M6258" t="str">
        <f>IF(ISERROR(VLOOKUP(A6258,'[1]Ecart validé'!$A:$A,1,FALSE)),Z6258,"Ecart Validé")</f>
        <v>valid</v>
      </c>
      <c r="R6258" t="s">
        <v>30</v>
      </c>
      <c r="U6258" s="50"/>
      <c r="X6258"/>
      <c r="Y6258"/>
      <c r="Z6258" t="s">
        <v>31</v>
      </c>
    </row>
    <row r="6259" spans="1:26" x14ac:dyDescent="0.3">
      <c r="A6259" t="s">
        <v>8534</v>
      </c>
      <c r="B6259" t="s">
        <v>26</v>
      </c>
      <c r="C6259">
        <v>199590</v>
      </c>
      <c r="D6259" t="str">
        <f>+VLOOKUP(C6259,Param!K:L,2,FALSE)</f>
        <v>GROUP-F CLEANING &amp; FACILITY SERVICES BV</v>
      </c>
      <c r="E6259" t="s">
        <v>493</v>
      </c>
      <c r="F6259" t="s">
        <v>8262</v>
      </c>
      <c r="G6259" t="s">
        <v>29</v>
      </c>
      <c r="H6259" s="5">
        <v>2989.09</v>
      </c>
      <c r="I6259" s="5">
        <v>2989.0900999999999</v>
      </c>
      <c r="J6259" s="5">
        <v>-9.9999999747524203E-5</v>
      </c>
      <c r="K6259" s="5">
        <v>2989.09</v>
      </c>
      <c r="L6259" s="5">
        <v>0</v>
      </c>
      <c r="M6259" t="str">
        <f>IF(ISERROR(VLOOKUP(A6259,'[1]Ecart validé'!$A:$A,1,FALSE)),Z6259,"Ecart Validé")</f>
        <v>valid</v>
      </c>
      <c r="R6259" t="s">
        <v>30</v>
      </c>
      <c r="X6259"/>
      <c r="Y6259"/>
      <c r="Z6259" t="s">
        <v>31</v>
      </c>
    </row>
    <row r="6260" spans="1:26" x14ac:dyDescent="0.3">
      <c r="A6260" t="s">
        <v>8535</v>
      </c>
      <c r="B6260" t="s">
        <v>26</v>
      </c>
      <c r="C6260">
        <v>199590</v>
      </c>
      <c r="D6260" t="str">
        <f>+VLOOKUP(C6260,Param!K:L,2,FALSE)</f>
        <v>GROUP-F CLEANING &amp; FACILITY SERVICES BV</v>
      </c>
      <c r="E6260" t="s">
        <v>493</v>
      </c>
      <c r="F6260" t="s">
        <v>8264</v>
      </c>
      <c r="G6260" t="s">
        <v>29</v>
      </c>
      <c r="H6260" s="5">
        <v>5204.09</v>
      </c>
      <c r="I6260" s="5">
        <v>5204.0870000000004</v>
      </c>
      <c r="J6260" s="5">
        <v>2.9999999997016801E-3</v>
      </c>
      <c r="K6260" s="5">
        <v>5204.09</v>
      </c>
      <c r="L6260" s="5">
        <v>0</v>
      </c>
      <c r="M6260" t="str">
        <f>IF(ISERROR(VLOOKUP(A6260,'[1]Ecart validé'!$A:$A,1,FALSE)),Z6260,"Ecart Validé")</f>
        <v>valid</v>
      </c>
      <c r="R6260" t="s">
        <v>30</v>
      </c>
      <c r="X6260"/>
      <c r="Y6260"/>
      <c r="Z6260" t="s">
        <v>31</v>
      </c>
    </row>
    <row r="6261" spans="1:26" x14ac:dyDescent="0.3">
      <c r="A6261" t="s">
        <v>8536</v>
      </c>
      <c r="B6261" t="s">
        <v>26</v>
      </c>
      <c r="C6261">
        <v>199590</v>
      </c>
      <c r="D6261" t="str">
        <f>+VLOOKUP(C6261,Param!K:L,2,FALSE)</f>
        <v>GROUP-F CLEANING &amp; FACILITY SERVICES BV</v>
      </c>
      <c r="E6261" t="s">
        <v>493</v>
      </c>
      <c r="F6261" t="s">
        <v>8266</v>
      </c>
      <c r="G6261" t="s">
        <v>29</v>
      </c>
      <c r="H6261" s="5">
        <v>6269.18</v>
      </c>
      <c r="I6261" s="5">
        <v>6269.1768000000002</v>
      </c>
      <c r="J6261" s="5">
        <v>3.2000000001062199E-3</v>
      </c>
      <c r="K6261" s="5">
        <v>6269.18</v>
      </c>
      <c r="L6261" s="5">
        <v>0</v>
      </c>
      <c r="M6261" t="str">
        <f>IF(ISERROR(VLOOKUP(A6261,'[1]Ecart validé'!$A:$A,1,FALSE)),Z6261,"Ecart Validé")</f>
        <v>valid</v>
      </c>
      <c r="R6261" t="s">
        <v>30</v>
      </c>
      <c r="X6261"/>
      <c r="Y6261"/>
      <c r="Z6261" t="s">
        <v>31</v>
      </c>
    </row>
    <row r="6262" spans="1:26" x14ac:dyDescent="0.3">
      <c r="A6262" t="s">
        <v>8537</v>
      </c>
      <c r="B6262" t="s">
        <v>26</v>
      </c>
      <c r="C6262">
        <v>199337</v>
      </c>
      <c r="D6262" t="str">
        <f>+VLOOKUP(C6262,Param!K:L,2,FALSE)</f>
        <v>Q-FOOD</v>
      </c>
      <c r="E6262" t="s">
        <v>360</v>
      </c>
      <c r="F6262" t="s">
        <v>8264</v>
      </c>
      <c r="G6262" t="s">
        <v>29</v>
      </c>
      <c r="H6262" s="5">
        <v>22.97</v>
      </c>
      <c r="I6262" s="5">
        <v>22.968599999999999</v>
      </c>
      <c r="J6262" s="5">
        <v>1.4000000000002899E-3</v>
      </c>
      <c r="K6262" s="5">
        <v>22.97</v>
      </c>
      <c r="L6262" s="5">
        <v>0</v>
      </c>
      <c r="M6262" t="str">
        <f>IF(ISERROR(VLOOKUP(A6262,'[1]Ecart validé'!$A:$A,1,FALSE)),Z6262,"Ecart Validé")</f>
        <v>valid</v>
      </c>
      <c r="R6262" t="s">
        <v>30</v>
      </c>
      <c r="X6262"/>
      <c r="Y6262"/>
      <c r="Z6262" t="s">
        <v>31</v>
      </c>
    </row>
    <row r="6263" spans="1:26" x14ac:dyDescent="0.3">
      <c r="A6263" t="s">
        <v>8538</v>
      </c>
      <c r="B6263" t="s">
        <v>26</v>
      </c>
      <c r="C6263">
        <v>93945</v>
      </c>
      <c r="D6263" t="str">
        <f>+VLOOKUP(C6263,Param!K:L,2,FALSE)</f>
        <v>TELENET SPRL (NeXTeL NV)</v>
      </c>
      <c r="E6263">
        <v>29312006</v>
      </c>
      <c r="F6263" t="s">
        <v>8264</v>
      </c>
      <c r="G6263" t="s">
        <v>29</v>
      </c>
      <c r="H6263" s="5">
        <v>75.33</v>
      </c>
      <c r="I6263" s="5">
        <v>75.327799999999996</v>
      </c>
      <c r="J6263" s="5">
        <v>2.2000000000019699E-3</v>
      </c>
      <c r="K6263" s="5">
        <v>75.33</v>
      </c>
      <c r="L6263" s="5">
        <v>0</v>
      </c>
      <c r="M6263" t="str">
        <f>IF(ISERROR(VLOOKUP(A6263,'[1]Ecart validé'!$A:$A,1,FALSE)),Z6263,"Ecart Validé")</f>
        <v>valid</v>
      </c>
      <c r="R6263" t="s">
        <v>30</v>
      </c>
      <c r="X6263"/>
      <c r="Y6263"/>
      <c r="Z6263" t="s">
        <v>31</v>
      </c>
    </row>
    <row r="6264" spans="1:26" x14ac:dyDescent="0.3">
      <c r="A6264" t="s">
        <v>8539</v>
      </c>
      <c r="B6264" t="s">
        <v>26</v>
      </c>
      <c r="C6264">
        <v>93945</v>
      </c>
      <c r="D6264" t="str">
        <f>+VLOOKUP(C6264,Param!K:L,2,FALSE)</f>
        <v>TELENET SPRL (NeXTeL NV)</v>
      </c>
      <c r="E6264" t="s">
        <v>430</v>
      </c>
      <c r="F6264" t="s">
        <v>8264</v>
      </c>
      <c r="G6264" t="s">
        <v>29</v>
      </c>
      <c r="H6264" s="5">
        <v>4054.26</v>
      </c>
      <c r="I6264" s="5">
        <v>4054.2586999999999</v>
      </c>
      <c r="J6264" s="5">
        <v>1.30000000035579E-3</v>
      </c>
      <c r="K6264" s="5">
        <v>4054.26</v>
      </c>
      <c r="L6264" s="5">
        <v>0</v>
      </c>
      <c r="M6264" t="str">
        <f>IF(ISERROR(VLOOKUP(A6264,'[1]Ecart validé'!$A:$A,1,FALSE)),Z6264,"Ecart Validé")</f>
        <v>valid</v>
      </c>
      <c r="R6264" t="s">
        <v>30</v>
      </c>
      <c r="X6264"/>
      <c r="Y6264"/>
      <c r="Z6264" t="s">
        <v>31</v>
      </c>
    </row>
    <row r="6265" spans="1:26" x14ac:dyDescent="0.3">
      <c r="A6265" t="s">
        <v>8540</v>
      </c>
      <c r="B6265" t="s">
        <v>26</v>
      </c>
      <c r="C6265">
        <v>93945</v>
      </c>
      <c r="D6265" t="str">
        <f>+VLOOKUP(C6265,Param!K:L,2,FALSE)</f>
        <v>TELENET SPRL (NeXTeL NV)</v>
      </c>
      <c r="E6265" t="s">
        <v>433</v>
      </c>
      <c r="F6265" t="s">
        <v>8264</v>
      </c>
      <c r="G6265" t="s">
        <v>29</v>
      </c>
      <c r="H6265" s="5">
        <v>211.6</v>
      </c>
      <c r="I6265" s="5">
        <v>211.59649999999999</v>
      </c>
      <c r="J6265" s="5">
        <v>3.5000000000024998E-3</v>
      </c>
      <c r="K6265" s="5">
        <v>211.6</v>
      </c>
      <c r="L6265" s="5">
        <v>0</v>
      </c>
      <c r="M6265" t="str">
        <f>IF(ISERROR(VLOOKUP(A6265,'[1]Ecart validé'!$A:$A,1,FALSE)),Z6265,"Ecart Validé")</f>
        <v>valid</v>
      </c>
      <c r="R6265" t="s">
        <v>30</v>
      </c>
      <c r="X6265"/>
      <c r="Y6265"/>
      <c r="Z6265" t="s">
        <v>31</v>
      </c>
    </row>
    <row r="6266" spans="1:26" x14ac:dyDescent="0.3">
      <c r="A6266" t="s">
        <v>8541</v>
      </c>
      <c r="B6266" t="s">
        <v>26</v>
      </c>
      <c r="C6266">
        <v>93945</v>
      </c>
      <c r="D6266" t="str">
        <f>+VLOOKUP(C6266,Param!K:L,2,FALSE)</f>
        <v>TELENET SPRL (NeXTeL NV)</v>
      </c>
      <c r="E6266" t="s">
        <v>433</v>
      </c>
      <c r="F6266" t="s">
        <v>8266</v>
      </c>
      <c r="G6266" t="s">
        <v>29</v>
      </c>
      <c r="H6266" s="5">
        <v>36.619999999999997</v>
      </c>
      <c r="I6266" s="5">
        <v>36.623100000000001</v>
      </c>
      <c r="J6266" s="5">
        <v>-3.1000000000034299E-3</v>
      </c>
      <c r="K6266" s="5">
        <v>36.619999999999997</v>
      </c>
      <c r="L6266" s="5">
        <v>0</v>
      </c>
      <c r="M6266" t="str">
        <f>IF(ISERROR(VLOOKUP(A6266,'[1]Ecart validé'!$A:$A,1,FALSE)),Z6266,"Ecart Validé")</f>
        <v>valid</v>
      </c>
      <c r="R6266" t="s">
        <v>30</v>
      </c>
      <c r="X6266"/>
      <c r="Y6266"/>
      <c r="Z6266" t="s">
        <v>31</v>
      </c>
    </row>
    <row r="6267" spans="1:26" x14ac:dyDescent="0.3">
      <c r="A6267" t="s">
        <v>8542</v>
      </c>
      <c r="B6267" t="s">
        <v>26</v>
      </c>
      <c r="C6267">
        <v>93945</v>
      </c>
      <c r="D6267" t="str">
        <f>+VLOOKUP(C6267,Param!K:L,2,FALSE)</f>
        <v>TELENET SPRL (NeXTeL NV)</v>
      </c>
      <c r="E6267" t="s">
        <v>436</v>
      </c>
      <c r="F6267" t="s">
        <v>8264</v>
      </c>
      <c r="G6267" t="s">
        <v>29</v>
      </c>
      <c r="H6267" s="5">
        <v>3248.7</v>
      </c>
      <c r="I6267" s="5">
        <v>3248.7003</v>
      </c>
      <c r="J6267" s="5">
        <v>-3.0000000015206703E-4</v>
      </c>
      <c r="K6267" s="5">
        <v>3248.7</v>
      </c>
      <c r="L6267" s="5">
        <v>0</v>
      </c>
      <c r="M6267" t="str">
        <f>IF(ISERROR(VLOOKUP(A6267,'[1]Ecart validé'!$A:$A,1,FALSE)),Z6267,"Ecart Validé")</f>
        <v>valid</v>
      </c>
      <c r="R6267" t="s">
        <v>30</v>
      </c>
      <c r="X6267"/>
      <c r="Y6267"/>
      <c r="Z6267" t="s">
        <v>31</v>
      </c>
    </row>
    <row r="6268" spans="1:26" x14ac:dyDescent="0.3">
      <c r="A6268" t="s">
        <v>8543</v>
      </c>
      <c r="B6268" t="s">
        <v>26</v>
      </c>
      <c r="C6268">
        <v>93945</v>
      </c>
      <c r="D6268" t="str">
        <f>+VLOOKUP(C6268,Param!K:L,2,FALSE)</f>
        <v>TELENET SPRL (NeXTeL NV)</v>
      </c>
      <c r="E6268" t="s">
        <v>436</v>
      </c>
      <c r="F6268" t="s">
        <v>8266</v>
      </c>
      <c r="G6268" t="s">
        <v>29</v>
      </c>
      <c r="H6268" s="5">
        <v>388.49</v>
      </c>
      <c r="I6268" s="5">
        <v>388.48919999999998</v>
      </c>
      <c r="J6268" s="5">
        <v>8.0000000002655703E-4</v>
      </c>
      <c r="K6268" s="5">
        <v>388.49</v>
      </c>
      <c r="L6268" s="5">
        <v>0</v>
      </c>
      <c r="M6268" t="str">
        <f>IF(ISERROR(VLOOKUP(A6268,'[1]Ecart validé'!$A:$A,1,FALSE)),Z6268,"Ecart Validé")</f>
        <v>valid</v>
      </c>
      <c r="R6268" t="s">
        <v>30</v>
      </c>
      <c r="X6268"/>
      <c r="Y6268"/>
      <c r="Z6268" t="s">
        <v>31</v>
      </c>
    </row>
    <row r="6269" spans="1:26" x14ac:dyDescent="0.3">
      <c r="A6269" t="s">
        <v>8544</v>
      </c>
      <c r="B6269" t="s">
        <v>26</v>
      </c>
      <c r="C6269">
        <v>93945</v>
      </c>
      <c r="D6269" t="str">
        <f>+VLOOKUP(C6269,Param!K:L,2,FALSE)</f>
        <v>TELENET SPRL (NeXTeL NV)</v>
      </c>
      <c r="E6269" t="s">
        <v>439</v>
      </c>
      <c r="F6269" t="s">
        <v>8264</v>
      </c>
      <c r="G6269" t="s">
        <v>29</v>
      </c>
      <c r="H6269" s="5">
        <v>300.32</v>
      </c>
      <c r="I6269" s="5">
        <v>300.32310000000001</v>
      </c>
      <c r="J6269" s="5">
        <v>-3.1000000000176399E-3</v>
      </c>
      <c r="K6269" s="5">
        <v>300.32</v>
      </c>
      <c r="L6269" s="5">
        <v>0</v>
      </c>
      <c r="M6269" t="str">
        <f>IF(ISERROR(VLOOKUP(A6269,'[1]Ecart validé'!$A:$A,1,FALSE)),Z6269,"Ecart Validé")</f>
        <v>valid</v>
      </c>
      <c r="R6269" t="s">
        <v>30</v>
      </c>
      <c r="X6269"/>
      <c r="Y6269"/>
      <c r="Z6269" t="s">
        <v>31</v>
      </c>
    </row>
    <row r="6270" spans="1:26" x14ac:dyDescent="0.3">
      <c r="A6270" t="s">
        <v>8545</v>
      </c>
      <c r="B6270" t="s">
        <v>26</v>
      </c>
      <c r="C6270">
        <v>93945</v>
      </c>
      <c r="D6270" t="str">
        <f>+VLOOKUP(C6270,Param!K:L,2,FALSE)</f>
        <v>TELENET SPRL (NeXTeL NV)</v>
      </c>
      <c r="E6270" t="s">
        <v>439</v>
      </c>
      <c r="F6270" t="s">
        <v>8266</v>
      </c>
      <c r="G6270" t="s">
        <v>29</v>
      </c>
      <c r="H6270" s="5">
        <v>29.64</v>
      </c>
      <c r="I6270" s="5">
        <v>29.642700000000001</v>
      </c>
      <c r="J6270" s="5">
        <v>-2.7000000000008098E-3</v>
      </c>
      <c r="K6270" s="5">
        <v>29.64</v>
      </c>
      <c r="L6270" s="5">
        <v>0</v>
      </c>
      <c r="M6270" t="str">
        <f>IF(ISERROR(VLOOKUP(A6270,'[1]Ecart validé'!$A:$A,1,FALSE)),Z6270,"Ecart Validé")</f>
        <v>valid</v>
      </c>
      <c r="R6270" t="s">
        <v>30</v>
      </c>
      <c r="X6270"/>
      <c r="Y6270"/>
      <c r="Z6270" t="s">
        <v>31</v>
      </c>
    </row>
    <row r="6271" spans="1:26" x14ac:dyDescent="0.3">
      <c r="A6271" t="s">
        <v>8546</v>
      </c>
      <c r="B6271" t="s">
        <v>26</v>
      </c>
      <c r="C6271">
        <v>23047</v>
      </c>
      <c r="D6271" t="str">
        <f>+VLOOKUP(C6271,Param!K:L,2,FALSE)</f>
        <v>H.J. HEINZ B.V.</v>
      </c>
      <c r="E6271" t="s">
        <v>8547</v>
      </c>
      <c r="F6271" t="s">
        <v>8262</v>
      </c>
      <c r="G6271" t="s">
        <v>29</v>
      </c>
      <c r="H6271" s="5">
        <v>1625.09</v>
      </c>
      <c r="I6271" s="5">
        <v>1625.0952</v>
      </c>
      <c r="J6271" s="5">
        <v>-5.2000000000589301E-3</v>
      </c>
      <c r="K6271" s="5">
        <v>1625.09</v>
      </c>
      <c r="L6271" s="5">
        <v>0</v>
      </c>
      <c r="M6271" t="str">
        <f>IF(ISERROR(VLOOKUP(A6271,'[1]Ecart validé'!$A:$A,1,FALSE)),Z6271,"Ecart Validé")</f>
        <v>valid</v>
      </c>
      <c r="R6271" t="s">
        <v>30</v>
      </c>
      <c r="X6271"/>
      <c r="Y6271"/>
      <c r="Z6271" t="s">
        <v>31</v>
      </c>
    </row>
    <row r="6272" spans="1:26" x14ac:dyDescent="0.3">
      <c r="A6272" t="s">
        <v>8548</v>
      </c>
      <c r="B6272" t="s">
        <v>26</v>
      </c>
      <c r="C6272">
        <v>23047</v>
      </c>
      <c r="D6272" t="str">
        <f>+VLOOKUP(C6272,Param!K:L,2,FALSE)</f>
        <v>H.J. HEINZ B.V.</v>
      </c>
      <c r="E6272" t="s">
        <v>8547</v>
      </c>
      <c r="F6272" t="s">
        <v>8264</v>
      </c>
      <c r="G6272" t="s">
        <v>29</v>
      </c>
      <c r="H6272" s="5">
        <v>2094.7600000000002</v>
      </c>
      <c r="I6272" s="5">
        <v>2094.7498999999998</v>
      </c>
      <c r="J6272" s="5">
        <v>1.01000000004205E-2</v>
      </c>
      <c r="K6272" s="5">
        <v>2094.7600000000002</v>
      </c>
      <c r="L6272" s="5">
        <v>0</v>
      </c>
      <c r="M6272" t="str">
        <f>IF(ISERROR(VLOOKUP(A6272,'[1]Ecart validé'!$A:$A,1,FALSE)),Z6272,"Ecart Validé")</f>
        <v>valid</v>
      </c>
      <c r="R6272" t="s">
        <v>30</v>
      </c>
      <c r="X6272"/>
      <c r="Y6272"/>
      <c r="Z6272" t="s">
        <v>31</v>
      </c>
    </row>
    <row r="6273" spans="1:26" x14ac:dyDescent="0.3">
      <c r="A6273" t="s">
        <v>8549</v>
      </c>
      <c r="B6273" t="s">
        <v>26</v>
      </c>
      <c r="C6273">
        <v>23047</v>
      </c>
      <c r="D6273" t="str">
        <f>+VLOOKUP(C6273,Param!K:L,2,FALSE)</f>
        <v>H.J. HEINZ B.V.</v>
      </c>
      <c r="E6273" t="s">
        <v>8547</v>
      </c>
      <c r="F6273" t="s">
        <v>8271</v>
      </c>
      <c r="G6273" t="s">
        <v>29</v>
      </c>
      <c r="H6273" s="5">
        <v>299.2</v>
      </c>
      <c r="I6273" s="5">
        <v>299.2</v>
      </c>
      <c r="J6273" s="5">
        <v>0</v>
      </c>
      <c r="K6273" s="5">
        <v>299.2</v>
      </c>
      <c r="L6273" s="5">
        <v>0</v>
      </c>
      <c r="M6273" t="str">
        <f>IF(ISERROR(VLOOKUP(A6273,'[1]Ecart validé'!$A:$A,1,FALSE)),Z6273,"Ecart Validé")</f>
        <v>valid</v>
      </c>
      <c r="R6273" t="s">
        <v>30</v>
      </c>
      <c r="X6273"/>
      <c r="Y6273"/>
      <c r="Z6273" t="s">
        <v>31</v>
      </c>
    </row>
    <row r="6274" spans="1:26" x14ac:dyDescent="0.3">
      <c r="A6274" t="s">
        <v>8550</v>
      </c>
      <c r="B6274" t="s">
        <v>26</v>
      </c>
      <c r="C6274">
        <v>23047</v>
      </c>
      <c r="D6274" t="str">
        <f>+VLOOKUP(C6274,Param!K:L,2,FALSE)</f>
        <v>H.J. HEINZ B.V.</v>
      </c>
      <c r="E6274" t="s">
        <v>8547</v>
      </c>
      <c r="F6274" t="s">
        <v>8266</v>
      </c>
      <c r="G6274" t="s">
        <v>29</v>
      </c>
      <c r="H6274" s="5">
        <v>1048.6300000000001</v>
      </c>
      <c r="I6274" s="5">
        <v>1048.6316999999999</v>
      </c>
      <c r="J6274" s="5">
        <v>-1.6999999998006301E-3</v>
      </c>
      <c r="K6274" s="5">
        <v>1048.6300000000001</v>
      </c>
      <c r="L6274" s="5">
        <v>0</v>
      </c>
      <c r="M6274" t="str">
        <f>IF(ISERROR(VLOOKUP(A6274,'[1]Ecart validé'!$A:$A,1,FALSE)),Z6274,"Ecart Validé")</f>
        <v>valid</v>
      </c>
      <c r="R6274" t="s">
        <v>30</v>
      </c>
      <c r="X6274"/>
      <c r="Y6274"/>
      <c r="Z6274" t="s">
        <v>31</v>
      </c>
    </row>
    <row r="6275" spans="1:26" x14ac:dyDescent="0.3">
      <c r="A6275" t="s">
        <v>8551</v>
      </c>
      <c r="B6275" t="s">
        <v>26</v>
      </c>
      <c r="C6275">
        <v>93085</v>
      </c>
      <c r="D6275" t="str">
        <f>+VLOOKUP(C6275,Param!K:L,2,FALSE)</f>
        <v>AB-INBEV BELGIUM</v>
      </c>
      <c r="E6275" t="s">
        <v>194</v>
      </c>
      <c r="F6275" t="s">
        <v>8271</v>
      </c>
      <c r="G6275" t="s">
        <v>29</v>
      </c>
      <c r="H6275" s="5">
        <v>35569.300000000003</v>
      </c>
      <c r="I6275" s="5">
        <v>35569.297700000003</v>
      </c>
      <c r="J6275" s="5">
        <v>2.3000000001047699E-3</v>
      </c>
      <c r="K6275" s="5">
        <v>35569.300000000003</v>
      </c>
      <c r="L6275" s="5">
        <v>0</v>
      </c>
      <c r="M6275" t="str">
        <f>IF(ISERROR(VLOOKUP(A6275,'[1]Ecart validé'!$A:$A,1,FALSE)),Z6275,"Ecart Validé")</f>
        <v>valid</v>
      </c>
      <c r="R6275" t="s">
        <v>30</v>
      </c>
      <c r="X6275"/>
      <c r="Y6275"/>
      <c r="Z6275" t="s">
        <v>31</v>
      </c>
    </row>
    <row r="6276" spans="1:26" x14ac:dyDescent="0.3">
      <c r="A6276" t="s">
        <v>8552</v>
      </c>
      <c r="B6276" t="s">
        <v>26</v>
      </c>
      <c r="C6276">
        <v>93364</v>
      </c>
      <c r="D6276" t="str">
        <f>+VLOOKUP(C6276,Param!K:L,2,FALSE)</f>
        <v>MANPOWER (BE)</v>
      </c>
      <c r="E6276" t="s">
        <v>446</v>
      </c>
      <c r="F6276" t="s">
        <v>8264</v>
      </c>
      <c r="G6276" t="s">
        <v>29</v>
      </c>
      <c r="H6276" s="5">
        <v>191.53</v>
      </c>
      <c r="I6276" s="5">
        <v>191.529</v>
      </c>
      <c r="J6276" s="5">
        <v>1.0000000000047701E-3</v>
      </c>
      <c r="K6276" s="5">
        <v>191.53</v>
      </c>
      <c r="L6276" s="5">
        <v>0</v>
      </c>
      <c r="M6276" t="str">
        <f>IF(ISERROR(VLOOKUP(A6276,'[1]Ecart validé'!$A:$A,1,FALSE)),Z6276,"Ecart Validé")</f>
        <v>valid</v>
      </c>
      <c r="R6276" t="s">
        <v>30</v>
      </c>
      <c r="X6276"/>
      <c r="Y6276"/>
      <c r="Z6276" t="s">
        <v>31</v>
      </c>
    </row>
    <row r="6277" spans="1:26" x14ac:dyDescent="0.3">
      <c r="A6277" t="s">
        <v>8553</v>
      </c>
      <c r="B6277" t="s">
        <v>26</v>
      </c>
      <c r="C6277">
        <v>93364</v>
      </c>
      <c r="D6277" t="str">
        <f>+VLOOKUP(C6277,Param!K:L,2,FALSE)</f>
        <v>MANPOWER (BE)</v>
      </c>
      <c r="E6277" t="s">
        <v>446</v>
      </c>
      <c r="F6277" t="s">
        <v>8266</v>
      </c>
      <c r="G6277" t="s">
        <v>29</v>
      </c>
      <c r="H6277" s="5">
        <v>1184.9000000000001</v>
      </c>
      <c r="I6277" s="5">
        <v>1184.9048</v>
      </c>
      <c r="J6277" s="5">
        <v>-4.7999999999319698E-3</v>
      </c>
      <c r="K6277" s="5">
        <v>1184.9000000000001</v>
      </c>
      <c r="L6277" s="5">
        <v>0</v>
      </c>
      <c r="M6277" t="str">
        <f>IF(ISERROR(VLOOKUP(A6277,'[1]Ecart validé'!$A:$A,1,FALSE)),Z6277,"Ecart Validé")</f>
        <v>valid</v>
      </c>
      <c r="R6277" t="s">
        <v>30</v>
      </c>
      <c r="X6277"/>
      <c r="Y6277"/>
      <c r="Z6277" t="s">
        <v>31</v>
      </c>
    </row>
    <row r="6278" spans="1:26" x14ac:dyDescent="0.3">
      <c r="A6278" t="s">
        <v>8554</v>
      </c>
      <c r="B6278" t="s">
        <v>26</v>
      </c>
      <c r="C6278">
        <v>278602</v>
      </c>
      <c r="D6278" t="str">
        <f>+VLOOKUP(C6278,Param!K:L,2,FALSE)</f>
        <v>LUXFRAIS SA (GROUPE POMONA)</v>
      </c>
      <c r="E6278">
        <v>1000048</v>
      </c>
      <c r="F6278" t="s">
        <v>8264</v>
      </c>
      <c r="G6278" t="s">
        <v>29</v>
      </c>
      <c r="H6278" s="5">
        <v>7.45</v>
      </c>
      <c r="I6278" s="5">
        <v>7.4545000000000003</v>
      </c>
      <c r="J6278" s="5">
        <v>-4.5000000000001697E-3</v>
      </c>
      <c r="K6278" s="5">
        <v>7.45</v>
      </c>
      <c r="L6278" s="5">
        <v>0</v>
      </c>
      <c r="M6278" t="str">
        <f>IF(ISERROR(VLOOKUP(A6278,'[1]Ecart validé'!$A:$A,1,FALSE)),Z6278,"Ecart Validé")</f>
        <v>valid</v>
      </c>
      <c r="R6278" t="s">
        <v>30</v>
      </c>
      <c r="X6278"/>
      <c r="Y6278"/>
      <c r="Z6278" t="s">
        <v>31</v>
      </c>
    </row>
    <row r="6279" spans="1:26" x14ac:dyDescent="0.3">
      <c r="A6279" t="s">
        <v>8555</v>
      </c>
      <c r="B6279" t="s">
        <v>26</v>
      </c>
      <c r="C6279">
        <v>37077</v>
      </c>
      <c r="D6279" t="str">
        <f>+VLOOKUP(C6279,Param!K:L,2,FALSE)</f>
        <v>LODEWIJCKX N.V.</v>
      </c>
      <c r="E6279" t="s">
        <v>8556</v>
      </c>
      <c r="F6279" t="s">
        <v>8271</v>
      </c>
      <c r="G6279" t="s">
        <v>29</v>
      </c>
      <c r="H6279" s="5">
        <v>514.54999999999995</v>
      </c>
      <c r="I6279" s="5">
        <v>514.55309999999997</v>
      </c>
      <c r="J6279" s="5">
        <v>-3.1000000000176399E-3</v>
      </c>
      <c r="K6279" s="5">
        <v>514.54999999999995</v>
      </c>
      <c r="L6279" s="5">
        <v>0</v>
      </c>
      <c r="M6279" t="str">
        <f>IF(ISERROR(VLOOKUP(A6279,'[1]Ecart validé'!$A:$A,1,FALSE)),Z6279,"Ecart Validé")</f>
        <v>valid</v>
      </c>
      <c r="R6279" t="s">
        <v>30</v>
      </c>
      <c r="X6279"/>
      <c r="Y6279"/>
      <c r="Z6279" t="s">
        <v>31</v>
      </c>
    </row>
    <row r="6280" spans="1:26" x14ac:dyDescent="0.3">
      <c r="A6280" t="s">
        <v>8557</v>
      </c>
      <c r="B6280" t="s">
        <v>26</v>
      </c>
      <c r="C6280">
        <v>37415</v>
      </c>
      <c r="D6280" t="str">
        <f>+VLOOKUP(C6280,Param!K:L,2,FALSE)</f>
        <v>LA LORRAINE BAKERY GROUP</v>
      </c>
      <c r="E6280" t="s">
        <v>82</v>
      </c>
      <c r="F6280" t="s">
        <v>8271</v>
      </c>
      <c r="G6280" t="s">
        <v>29</v>
      </c>
      <c r="H6280" s="5">
        <v>10194.15</v>
      </c>
      <c r="I6280" s="5">
        <v>10194.1425</v>
      </c>
      <c r="J6280" s="5">
        <v>7.49999999970896E-3</v>
      </c>
      <c r="K6280" s="5">
        <v>10194.1425</v>
      </c>
      <c r="L6280" s="5">
        <v>7.49999999970896E-3</v>
      </c>
      <c r="M6280" t="str">
        <f>IF(ISERROR(VLOOKUP(A6280,'[1]Ecart validé'!$A:$A,1,FALSE)),Z6280,"Ecart Validé")</f>
        <v>valid</v>
      </c>
      <c r="R6280" t="s">
        <v>30</v>
      </c>
      <c r="X6280"/>
      <c r="Y6280"/>
      <c r="Z6280" t="s">
        <v>31</v>
      </c>
    </row>
    <row r="6281" spans="1:26" x14ac:dyDescent="0.3">
      <c r="A6281" t="s">
        <v>8558</v>
      </c>
      <c r="B6281" t="s">
        <v>26</v>
      </c>
      <c r="C6281">
        <v>105878</v>
      </c>
      <c r="D6281" t="str">
        <f>+VLOOKUP(C6281,Param!K:L,2,FALSE)</f>
        <v>Kellogg’s Produits Alimentaires</v>
      </c>
      <c r="E6281" t="s">
        <v>8559</v>
      </c>
      <c r="F6281" t="s">
        <v>8271</v>
      </c>
      <c r="G6281" t="s">
        <v>29</v>
      </c>
      <c r="H6281" s="5">
        <v>36.020000000000003</v>
      </c>
      <c r="I6281" s="5">
        <v>36.016399999999997</v>
      </c>
      <c r="J6281" s="5">
        <v>3.6000000000058199E-3</v>
      </c>
      <c r="K6281" s="5">
        <v>36.020000000000003</v>
      </c>
      <c r="L6281" s="5">
        <v>0</v>
      </c>
      <c r="M6281" t="str">
        <f>IF(ISERROR(VLOOKUP(A6281,'[1]Ecart validé'!$A:$A,1,FALSE)),Z6281,"Ecart Validé")</f>
        <v>valid</v>
      </c>
      <c r="R6281" t="s">
        <v>30</v>
      </c>
      <c r="X6281"/>
      <c r="Y6281"/>
      <c r="Z6281" t="s">
        <v>31</v>
      </c>
    </row>
    <row r="6282" spans="1:26" x14ac:dyDescent="0.3">
      <c r="A6282" t="s">
        <v>8560</v>
      </c>
      <c r="B6282" t="s">
        <v>26</v>
      </c>
      <c r="C6282">
        <v>218940</v>
      </c>
      <c r="D6282" t="str">
        <f>+VLOOKUP(C6282,Param!K:L,2,FALSE)</f>
        <v>DR. OETKER NEDERLAND B.V.</v>
      </c>
      <c r="E6282" t="s">
        <v>8561</v>
      </c>
      <c r="F6282" t="s">
        <v>8260</v>
      </c>
      <c r="G6282" t="s">
        <v>29</v>
      </c>
      <c r="H6282" s="5">
        <v>4.92</v>
      </c>
      <c r="I6282" s="5">
        <v>4.9215999999999998</v>
      </c>
      <c r="J6282" s="5">
        <v>-1.5999999999998201E-3</v>
      </c>
      <c r="K6282" s="5">
        <v>4.92</v>
      </c>
      <c r="L6282" s="5">
        <v>0</v>
      </c>
      <c r="M6282" t="str">
        <f>IF(ISERROR(VLOOKUP(A6282,'[1]Ecart validé'!$A:$A,1,FALSE)),Z6282,"Ecart Validé")</f>
        <v>valid</v>
      </c>
      <c r="R6282" t="s">
        <v>30</v>
      </c>
      <c r="X6282"/>
      <c r="Y6282"/>
      <c r="Z6282" t="s">
        <v>31</v>
      </c>
    </row>
    <row r="6283" spans="1:26" x14ac:dyDescent="0.3">
      <c r="A6283" t="s">
        <v>8562</v>
      </c>
      <c r="B6283" t="s">
        <v>26</v>
      </c>
      <c r="C6283">
        <v>218940</v>
      </c>
      <c r="D6283" t="str">
        <f>+VLOOKUP(C6283,Param!K:L,2,FALSE)</f>
        <v>DR. OETKER NEDERLAND B.V.</v>
      </c>
      <c r="E6283" t="s">
        <v>8561</v>
      </c>
      <c r="F6283" t="s">
        <v>8262</v>
      </c>
      <c r="G6283" t="s">
        <v>29</v>
      </c>
      <c r="H6283" s="5">
        <v>10.18</v>
      </c>
      <c r="I6283" s="5">
        <v>10.1755</v>
      </c>
      <c r="J6283" s="5">
        <v>4.5000000000001697E-3</v>
      </c>
      <c r="K6283" s="5">
        <v>10.18</v>
      </c>
      <c r="L6283" s="5">
        <v>0</v>
      </c>
      <c r="M6283" t="str">
        <f>IF(ISERROR(VLOOKUP(A6283,'[1]Ecart validé'!$A:$A,1,FALSE)),Z6283,"Ecart Validé")</f>
        <v>valid</v>
      </c>
      <c r="R6283" t="s">
        <v>30</v>
      </c>
      <c r="X6283"/>
      <c r="Y6283"/>
      <c r="Z6283" t="s">
        <v>31</v>
      </c>
    </row>
    <row r="6284" spans="1:26" x14ac:dyDescent="0.3">
      <c r="A6284" t="s">
        <v>8563</v>
      </c>
      <c r="B6284" t="s">
        <v>26</v>
      </c>
      <c r="C6284">
        <v>218940</v>
      </c>
      <c r="D6284" t="str">
        <f>+VLOOKUP(C6284,Param!K:L,2,FALSE)</f>
        <v>DR. OETKER NEDERLAND B.V.</v>
      </c>
      <c r="E6284" t="s">
        <v>8561</v>
      </c>
      <c r="F6284" t="s">
        <v>8264</v>
      </c>
      <c r="G6284" t="s">
        <v>29</v>
      </c>
      <c r="H6284" s="5">
        <v>31.89</v>
      </c>
      <c r="I6284" s="5">
        <v>31.883900000000001</v>
      </c>
      <c r="J6284" s="5">
        <v>6.09999999999999E-3</v>
      </c>
      <c r="K6284" s="5">
        <v>31.89</v>
      </c>
      <c r="L6284" s="5">
        <v>0</v>
      </c>
      <c r="M6284" t="str">
        <f>IF(ISERROR(VLOOKUP(A6284,'[1]Ecart validé'!$A:$A,1,FALSE)),Z6284,"Ecart Validé")</f>
        <v>valid</v>
      </c>
      <c r="R6284" t="s">
        <v>30</v>
      </c>
      <c r="X6284"/>
      <c r="Y6284"/>
      <c r="Z6284" t="s">
        <v>31</v>
      </c>
    </row>
    <row r="6285" spans="1:26" x14ac:dyDescent="0.3">
      <c r="A6285" t="s">
        <v>8564</v>
      </c>
      <c r="B6285" t="s">
        <v>26</v>
      </c>
      <c r="C6285">
        <v>218940</v>
      </c>
      <c r="D6285" t="str">
        <f>+VLOOKUP(C6285,Param!K:L,2,FALSE)</f>
        <v>DR. OETKER NEDERLAND B.V.</v>
      </c>
      <c r="E6285" t="s">
        <v>8561</v>
      </c>
      <c r="F6285" t="s">
        <v>8266</v>
      </c>
      <c r="G6285" t="s">
        <v>29</v>
      </c>
      <c r="H6285" s="5">
        <v>58.4</v>
      </c>
      <c r="I6285" s="5">
        <v>58.399900000000002</v>
      </c>
      <c r="J6285" s="5">
        <v>9.9999999996214201E-5</v>
      </c>
      <c r="K6285" s="5">
        <v>58.4</v>
      </c>
      <c r="L6285" s="5">
        <v>0</v>
      </c>
      <c r="M6285" t="str">
        <f>IF(ISERROR(VLOOKUP(A6285,'[1]Ecart validé'!$A:$A,1,FALSE)),Z6285,"Ecart Validé")</f>
        <v>valid</v>
      </c>
      <c r="R6285" t="s">
        <v>30</v>
      </c>
      <c r="X6285"/>
      <c r="Y6285"/>
      <c r="Z6285" t="s">
        <v>31</v>
      </c>
    </row>
    <row r="6286" spans="1:26" x14ac:dyDescent="0.3">
      <c r="A6286" t="s">
        <v>8565</v>
      </c>
      <c r="B6286" t="s">
        <v>26</v>
      </c>
      <c r="C6286">
        <v>257059</v>
      </c>
      <c r="D6286" t="str">
        <f>+VLOOKUP(C6286,Param!K:L,2,FALSE)</f>
        <v>FRIESLANDCAMPINA NEDERLAND B.V.</v>
      </c>
      <c r="E6286" t="s">
        <v>485</v>
      </c>
      <c r="F6286" t="s">
        <v>8271</v>
      </c>
      <c r="G6286" t="s">
        <v>29</v>
      </c>
      <c r="H6286" s="5">
        <v>985.68079999999998</v>
      </c>
      <c r="I6286" s="5">
        <v>985.68060000000003</v>
      </c>
      <c r="J6286" s="5">
        <v>1.99999999949795E-4</v>
      </c>
      <c r="K6286" s="5">
        <v>985.68079999999998</v>
      </c>
      <c r="L6286" s="5">
        <v>0</v>
      </c>
      <c r="M6286" t="str">
        <f>IF(ISERROR(VLOOKUP(A6286,'[1]Ecart validé'!$A:$A,1,FALSE)),Z6286,"Ecart Validé")</f>
        <v>valid</v>
      </c>
      <c r="R6286" t="s">
        <v>30</v>
      </c>
      <c r="X6286"/>
      <c r="Y6286"/>
      <c r="Z6286" t="s">
        <v>31</v>
      </c>
    </row>
    <row r="6287" spans="1:26" x14ac:dyDescent="0.3">
      <c r="A6287" t="s">
        <v>8566</v>
      </c>
      <c r="B6287" t="s">
        <v>26</v>
      </c>
      <c r="C6287">
        <v>257059</v>
      </c>
      <c r="D6287" t="str">
        <f>+VLOOKUP(C6287,Param!K:L,2,FALSE)</f>
        <v>FRIESLANDCAMPINA NEDERLAND B.V.</v>
      </c>
      <c r="E6287" t="s">
        <v>489</v>
      </c>
      <c r="F6287" t="s">
        <v>8271</v>
      </c>
      <c r="G6287" t="s">
        <v>29</v>
      </c>
      <c r="H6287" s="5">
        <v>260.66629999999998</v>
      </c>
      <c r="I6287" s="5">
        <v>260.66629999999998</v>
      </c>
      <c r="J6287" s="5">
        <v>0</v>
      </c>
      <c r="K6287" s="5">
        <v>260.66629999999998</v>
      </c>
      <c r="L6287" s="5">
        <v>0</v>
      </c>
      <c r="M6287" t="str">
        <f>IF(ISERROR(VLOOKUP(A6287,'[1]Ecart validé'!$A:$A,1,FALSE)),Z6287,"Ecart Validé")</f>
        <v>valid</v>
      </c>
      <c r="R6287" t="s">
        <v>30</v>
      </c>
      <c r="X6287"/>
      <c r="Y6287"/>
      <c r="Z6287" t="s">
        <v>31</v>
      </c>
    </row>
    <row r="6288" spans="1:26" x14ac:dyDescent="0.3">
      <c r="A6288" t="s">
        <v>8567</v>
      </c>
      <c r="B6288" t="s">
        <v>26</v>
      </c>
      <c r="C6288">
        <v>94359</v>
      </c>
      <c r="D6288" t="str">
        <f>+VLOOKUP(C6288,Param!K:L,2,FALSE)</f>
        <v>COCA-COLA ENTREPRISES BELGIUM</v>
      </c>
      <c r="E6288" t="s">
        <v>500</v>
      </c>
      <c r="F6288" t="s">
        <v>8271</v>
      </c>
      <c r="G6288" t="s">
        <v>29</v>
      </c>
      <c r="H6288" s="5">
        <v>15278.6</v>
      </c>
      <c r="I6288" s="5">
        <v>15278.6</v>
      </c>
      <c r="J6288" s="5">
        <v>0</v>
      </c>
      <c r="K6288" s="5">
        <v>15278.6</v>
      </c>
      <c r="L6288" s="5">
        <v>0</v>
      </c>
      <c r="M6288" t="str">
        <f>IF(ISERROR(VLOOKUP(A6288,'[1]Ecart validé'!$A:$A,1,FALSE)),Z6288,"Ecart Validé")</f>
        <v>valid</v>
      </c>
      <c r="R6288" t="s">
        <v>30</v>
      </c>
      <c r="X6288"/>
      <c r="Y6288"/>
      <c r="Z6288" t="s">
        <v>31</v>
      </c>
    </row>
    <row r="6289" spans="1:26" x14ac:dyDescent="0.3">
      <c r="A6289" t="s">
        <v>8568</v>
      </c>
      <c r="B6289" t="s">
        <v>26</v>
      </c>
      <c r="C6289">
        <v>261694</v>
      </c>
      <c r="D6289" t="str">
        <f>+VLOOKUP(C6289,Param!K:L,2,FALSE)</f>
        <v>LUXFRAIS SA (GROUPE POMONA)</v>
      </c>
      <c r="E6289">
        <v>1000048</v>
      </c>
      <c r="F6289" t="s">
        <v>8266</v>
      </c>
      <c r="G6289" t="s">
        <v>29</v>
      </c>
      <c r="H6289" s="5">
        <v>152.13999999999999</v>
      </c>
      <c r="I6289" s="5">
        <v>152.13980000000001</v>
      </c>
      <c r="J6289" s="5">
        <v>1.9999999997821701E-4</v>
      </c>
      <c r="K6289" s="5">
        <v>152.13999999999999</v>
      </c>
      <c r="L6289" s="5">
        <v>0</v>
      </c>
      <c r="M6289" t="str">
        <f>IF(ISERROR(VLOOKUP(A6289,'[1]Ecart validé'!$A:$A,1,FALSE)),Z6289,"Ecart Validé")</f>
        <v>valid</v>
      </c>
      <c r="R6289" t="s">
        <v>30</v>
      </c>
      <c r="X6289"/>
      <c r="Y6289"/>
      <c r="Z6289" t="s">
        <v>31</v>
      </c>
    </row>
    <row r="6290" spans="1:26" x14ac:dyDescent="0.3">
      <c r="A6290" t="s">
        <v>8569</v>
      </c>
      <c r="B6290" t="s">
        <v>26</v>
      </c>
      <c r="C6290">
        <v>232793</v>
      </c>
      <c r="D6290" t="str">
        <f>+VLOOKUP(C6290,Param!K:L,2,FALSE)</f>
        <v>SPADEL N.V</v>
      </c>
      <c r="E6290" t="s">
        <v>8570</v>
      </c>
      <c r="F6290" t="s">
        <v>8271</v>
      </c>
      <c r="G6290" t="s">
        <v>29</v>
      </c>
      <c r="H6290" s="5">
        <v>71238.406400000007</v>
      </c>
      <c r="I6290" s="5">
        <v>71238.406400000007</v>
      </c>
      <c r="J6290" s="5">
        <v>0</v>
      </c>
      <c r="K6290" s="5">
        <v>71238.406400000007</v>
      </c>
      <c r="L6290" s="5">
        <v>0</v>
      </c>
      <c r="M6290" t="str">
        <f>IF(ISERROR(VLOOKUP(A6290,'[1]Ecart validé'!$A:$A,1,FALSE)),Z6290,"Ecart Validé")</f>
        <v>valid</v>
      </c>
      <c r="R6290" t="s">
        <v>30</v>
      </c>
      <c r="X6290"/>
      <c r="Y6290"/>
      <c r="Z6290" t="s">
        <v>31</v>
      </c>
    </row>
    <row r="6291" spans="1:26" x14ac:dyDescent="0.3">
      <c r="A6291" t="s">
        <v>8571</v>
      </c>
      <c r="B6291" t="s">
        <v>26</v>
      </c>
      <c r="C6291">
        <v>94415</v>
      </c>
      <c r="D6291" t="str">
        <f>+VLOOKUP(C6291,Param!K:L,2,FALSE)</f>
        <v>T 'SAS</v>
      </c>
      <c r="E6291" t="s">
        <v>319</v>
      </c>
      <c r="F6291" t="s">
        <v>8264</v>
      </c>
      <c r="G6291" t="s">
        <v>29</v>
      </c>
      <c r="H6291" s="5">
        <v>3014.6</v>
      </c>
      <c r="I6291" s="5">
        <v>3014.5970000000002</v>
      </c>
      <c r="J6291" s="5">
        <v>2.9999999997016801E-3</v>
      </c>
      <c r="K6291" s="5">
        <v>3014.5970000000002</v>
      </c>
      <c r="L6291" s="5">
        <v>2.9999999997016801E-3</v>
      </c>
      <c r="M6291" t="str">
        <f>IF(ISERROR(VLOOKUP(A6291,'[1]Ecart validé'!$A:$A,1,FALSE)),Z6291,"Ecart Validé")</f>
        <v>valid</v>
      </c>
      <c r="R6291" t="s">
        <v>30</v>
      </c>
      <c r="X6291"/>
      <c r="Y6291"/>
      <c r="Z6291" t="s">
        <v>31</v>
      </c>
    </row>
    <row r="6292" spans="1:26" x14ac:dyDescent="0.3">
      <c r="A6292" t="s">
        <v>8572</v>
      </c>
      <c r="B6292" t="s">
        <v>26</v>
      </c>
      <c r="C6292">
        <v>94415</v>
      </c>
      <c r="D6292" t="str">
        <f>+VLOOKUP(C6292,Param!K:L,2,FALSE)</f>
        <v>T 'SAS</v>
      </c>
      <c r="E6292" t="s">
        <v>319</v>
      </c>
      <c r="F6292" t="s">
        <v>8266</v>
      </c>
      <c r="G6292" t="s">
        <v>29</v>
      </c>
      <c r="H6292" s="5">
        <v>1250.04</v>
      </c>
      <c r="I6292" s="5">
        <v>1250.0445</v>
      </c>
      <c r="J6292" s="5">
        <v>-4.5000000000072699E-3</v>
      </c>
      <c r="K6292" s="5">
        <v>1250.0445</v>
      </c>
      <c r="L6292" s="5">
        <v>-4.5000000000072699E-3</v>
      </c>
      <c r="M6292" t="str">
        <f>IF(ISERROR(VLOOKUP(A6292,'[1]Ecart validé'!$A:$A,1,FALSE)),Z6292,"Ecart Validé")</f>
        <v>valid</v>
      </c>
      <c r="R6292" t="s">
        <v>30</v>
      </c>
      <c r="X6292"/>
      <c r="Y6292"/>
      <c r="Z6292" t="s">
        <v>31</v>
      </c>
    </row>
    <row r="6293" spans="1:26" x14ac:dyDescent="0.3">
      <c r="A6293" t="s">
        <v>8573</v>
      </c>
      <c r="B6293" t="s">
        <v>26</v>
      </c>
      <c r="C6293">
        <v>94415</v>
      </c>
      <c r="D6293" t="str">
        <f>+VLOOKUP(C6293,Param!K:L,2,FALSE)</f>
        <v>T 'SAS</v>
      </c>
      <c r="E6293" t="s">
        <v>8574</v>
      </c>
      <c r="F6293" t="s">
        <v>8271</v>
      </c>
      <c r="G6293" t="s">
        <v>29</v>
      </c>
      <c r="H6293" s="5">
        <v>8945.39</v>
      </c>
      <c r="I6293" s="5">
        <v>8945.3940000000002</v>
      </c>
      <c r="J6293" s="5">
        <v>-4.0000000008149003E-3</v>
      </c>
      <c r="K6293" s="5">
        <v>8945.39</v>
      </c>
      <c r="L6293" s="5">
        <v>0</v>
      </c>
      <c r="M6293" t="str">
        <f>IF(ISERROR(VLOOKUP(A6293,'[1]Ecart validé'!$A:$A,1,FALSE)),Z6293,"Ecart Validé")</f>
        <v>valid</v>
      </c>
      <c r="R6293" t="s">
        <v>30</v>
      </c>
      <c r="X6293"/>
      <c r="Y6293"/>
      <c r="Z6293" t="s">
        <v>31</v>
      </c>
    </row>
    <row r="6294" spans="1:26" x14ac:dyDescent="0.3">
      <c r="A6294" t="s">
        <v>8575</v>
      </c>
      <c r="B6294" t="s">
        <v>26</v>
      </c>
      <c r="C6294">
        <v>37590</v>
      </c>
      <c r="D6294" t="str">
        <f>+VLOOKUP(C6294,Param!K:L,2,FALSE)</f>
        <v>WORLDLINE NV</v>
      </c>
      <c r="E6294" t="s">
        <v>479</v>
      </c>
      <c r="F6294" t="s">
        <v>8271</v>
      </c>
      <c r="G6294" t="s">
        <v>29</v>
      </c>
      <c r="H6294" s="5">
        <v>7972.87</v>
      </c>
      <c r="I6294" s="5">
        <v>7972.8667999999998</v>
      </c>
      <c r="J6294" s="5">
        <v>3.2000000001062199E-3</v>
      </c>
      <c r="K6294" s="5">
        <v>7972.87</v>
      </c>
      <c r="L6294" s="5">
        <v>0</v>
      </c>
      <c r="M6294" t="str">
        <f>IF(ISERROR(VLOOKUP(A6294,'[1]Ecart validé'!$A:$A,1,FALSE)),Z6294,"Ecart Validé")</f>
        <v>valid</v>
      </c>
      <c r="R6294" t="s">
        <v>30</v>
      </c>
      <c r="X6294"/>
      <c r="Y6294"/>
      <c r="Z6294" t="s">
        <v>31</v>
      </c>
    </row>
    <row r="6295" spans="1:26" x14ac:dyDescent="0.3">
      <c r="A6295" t="s">
        <v>8576</v>
      </c>
      <c r="B6295" t="s">
        <v>26</v>
      </c>
      <c r="C6295">
        <v>283629</v>
      </c>
      <c r="D6295" t="str">
        <f>+VLOOKUP(C6295,Param!K:L,2,FALSE)</f>
        <v>TLANT NEDERLAND BV</v>
      </c>
      <c r="E6295" t="s">
        <v>497</v>
      </c>
      <c r="F6295" t="s">
        <v>8271</v>
      </c>
      <c r="G6295" t="s">
        <v>29</v>
      </c>
      <c r="H6295" s="5">
        <v>729.27</v>
      </c>
      <c r="I6295" s="5">
        <v>729.26980000000003</v>
      </c>
      <c r="J6295" s="5">
        <v>1.99999999949795E-4</v>
      </c>
      <c r="K6295" s="5">
        <v>729.27</v>
      </c>
      <c r="L6295" s="5">
        <v>0</v>
      </c>
      <c r="M6295" t="str">
        <f>IF(ISERROR(VLOOKUP(A6295,'[1]Ecart validé'!$A:$A,1,FALSE)),Z6295,"Ecart Validé")</f>
        <v>valid</v>
      </c>
      <c r="R6295" t="s">
        <v>30</v>
      </c>
      <c r="X6295"/>
      <c r="Y6295"/>
      <c r="Z6295" t="s">
        <v>31</v>
      </c>
    </row>
    <row r="6296" spans="1:26" x14ac:dyDescent="0.3">
      <c r="A6296" t="s">
        <v>8577</v>
      </c>
      <c r="B6296" t="s">
        <v>26</v>
      </c>
      <c r="C6296">
        <v>94073</v>
      </c>
      <c r="D6296" t="str">
        <f>+VLOOKUP(C6296,Param!K:L,2,FALSE)</f>
        <v>THE JUICY GROUP NV (Charlie's juice)</v>
      </c>
      <c r="E6296" t="s">
        <v>477</v>
      </c>
      <c r="F6296" t="s">
        <v>8271</v>
      </c>
      <c r="G6296" t="s">
        <v>29</v>
      </c>
      <c r="H6296" s="5">
        <v>1740.75</v>
      </c>
      <c r="I6296" s="5">
        <v>1740.7532000000001</v>
      </c>
      <c r="J6296" s="5">
        <v>-3.2000000001062199E-3</v>
      </c>
      <c r="K6296" s="5">
        <v>1740.75</v>
      </c>
      <c r="L6296" s="5">
        <v>0</v>
      </c>
      <c r="M6296" t="str">
        <f>IF(ISERROR(VLOOKUP(A6296,'[1]Ecart validé'!$A:$A,1,FALSE)),Z6296,"Ecart Validé")</f>
        <v>valid</v>
      </c>
      <c r="R6296" t="s">
        <v>30</v>
      </c>
      <c r="X6296"/>
      <c r="Y6296"/>
      <c r="Z6296" t="s">
        <v>31</v>
      </c>
    </row>
    <row r="6297" spans="1:26" x14ac:dyDescent="0.3">
      <c r="A6297" t="s">
        <v>8578</v>
      </c>
      <c r="B6297" t="s">
        <v>26</v>
      </c>
      <c r="C6297">
        <v>55525</v>
      </c>
      <c r="D6297" t="str">
        <f>+VLOOKUP(C6297,Param!K:L,2,FALSE)</f>
        <v>SEGAFREDO ZANETTI</v>
      </c>
      <c r="E6297" t="s">
        <v>189</v>
      </c>
      <c r="F6297" t="s">
        <v>8271</v>
      </c>
      <c r="G6297" t="s">
        <v>29</v>
      </c>
      <c r="H6297" s="5">
        <v>10170.072</v>
      </c>
      <c r="I6297" s="5">
        <v>10170.072</v>
      </c>
      <c r="J6297" s="5">
        <v>0</v>
      </c>
      <c r="K6297" s="5">
        <v>10170.072</v>
      </c>
      <c r="L6297" s="5">
        <v>0</v>
      </c>
      <c r="M6297" t="str">
        <f>IF(ISERROR(VLOOKUP(A6297,'[1]Ecart validé'!$A:$A,1,FALSE)),Z6297,"Ecart Validé")</f>
        <v>valid</v>
      </c>
      <c r="R6297" t="s">
        <v>30</v>
      </c>
      <c r="X6297"/>
      <c r="Y6297"/>
      <c r="Z6297" t="s">
        <v>31</v>
      </c>
    </row>
    <row r="6298" spans="1:26" x14ac:dyDescent="0.3">
      <c r="A6298" t="s">
        <v>8579</v>
      </c>
      <c r="B6298" t="s">
        <v>26</v>
      </c>
      <c r="C6298">
        <v>349287</v>
      </c>
      <c r="D6298" t="str">
        <f>+VLOOKUP(C6298,Param!K:L,2,FALSE)</f>
        <v>NESPRESSO LUXEMBOURG SARL</v>
      </c>
      <c r="E6298" t="s">
        <v>483</v>
      </c>
      <c r="F6298" t="s">
        <v>8271</v>
      </c>
      <c r="G6298" t="s">
        <v>29</v>
      </c>
      <c r="H6298" s="5">
        <v>1673.65</v>
      </c>
      <c r="I6298" s="5">
        <v>1673.65</v>
      </c>
      <c r="J6298" s="5">
        <v>0</v>
      </c>
      <c r="K6298" s="5">
        <v>1673.65</v>
      </c>
      <c r="L6298" s="5">
        <v>0</v>
      </c>
      <c r="M6298" t="str">
        <f>IF(ISERROR(VLOOKUP(A6298,'[1]Ecart validé'!$A:$A,1,FALSE)),Z6298,"Ecart Validé")</f>
        <v>valid</v>
      </c>
      <c r="R6298" t="s">
        <v>30</v>
      </c>
      <c r="X6298"/>
      <c r="Y6298"/>
      <c r="Z6298" t="s">
        <v>31</v>
      </c>
    </row>
    <row r="6299" spans="1:26" x14ac:dyDescent="0.3">
      <c r="A6299" t="s">
        <v>8580</v>
      </c>
      <c r="B6299" t="s">
        <v>26</v>
      </c>
      <c r="C6299">
        <v>93777</v>
      </c>
      <c r="D6299" t="str">
        <f>+VLOOKUP(C6299,Param!K:L,2,FALSE)</f>
        <v>NESPRESSO BELGIE N.V.</v>
      </c>
      <c r="E6299" t="s">
        <v>468</v>
      </c>
      <c r="F6299" t="s">
        <v>8271</v>
      </c>
      <c r="G6299" t="s">
        <v>29</v>
      </c>
      <c r="H6299" s="5">
        <v>7119.43</v>
      </c>
      <c r="I6299" s="5">
        <v>7119.43</v>
      </c>
      <c r="J6299" s="5">
        <v>0</v>
      </c>
      <c r="K6299" s="5">
        <v>7119.43</v>
      </c>
      <c r="L6299" s="5">
        <v>0</v>
      </c>
      <c r="M6299" t="str">
        <f>IF(ISERROR(VLOOKUP(A6299,'[1]Ecart validé'!$A:$A,1,FALSE)),Z6299,"Ecart Validé")</f>
        <v>valid</v>
      </c>
      <c r="R6299" t="s">
        <v>30</v>
      </c>
      <c r="X6299"/>
      <c r="Y6299"/>
      <c r="Z6299" t="s">
        <v>31</v>
      </c>
    </row>
    <row r="6300" spans="1:26" x14ac:dyDescent="0.3">
      <c r="A6300" t="s">
        <v>8581</v>
      </c>
      <c r="B6300" t="s">
        <v>26</v>
      </c>
      <c r="C6300">
        <v>207564</v>
      </c>
      <c r="D6300" t="str">
        <f>+VLOOKUP(C6300,Param!K:L,2,FALSE)</f>
        <v>MARKET SCOUTING COM V</v>
      </c>
      <c r="E6300" t="s">
        <v>475</v>
      </c>
      <c r="F6300" t="s">
        <v>8271</v>
      </c>
      <c r="G6300" t="s">
        <v>29</v>
      </c>
      <c r="H6300" s="5">
        <v>234</v>
      </c>
      <c r="I6300" s="5">
        <v>234</v>
      </c>
      <c r="J6300" s="5">
        <v>0</v>
      </c>
      <c r="K6300" s="5">
        <v>234</v>
      </c>
      <c r="L6300" s="5">
        <v>0</v>
      </c>
      <c r="M6300" t="str">
        <f>IF(ISERROR(VLOOKUP(A6300,'[1]Ecart validé'!$A:$A,1,FALSE)),Z6300,"Ecart Validé")</f>
        <v>valid</v>
      </c>
      <c r="R6300" t="s">
        <v>30</v>
      </c>
      <c r="X6300"/>
      <c r="Y6300"/>
      <c r="Z6300" t="s">
        <v>31</v>
      </c>
    </row>
    <row r="6301" spans="1:26" x14ac:dyDescent="0.3">
      <c r="A6301" t="s">
        <v>8582</v>
      </c>
      <c r="B6301" t="s">
        <v>26</v>
      </c>
      <c r="C6301">
        <v>93471</v>
      </c>
      <c r="D6301" t="str">
        <f>+VLOOKUP(C6301,Param!K:L,2,FALSE)</f>
        <v>ELIS BELGIUM</v>
      </c>
      <c r="E6301" t="s">
        <v>495</v>
      </c>
      <c r="F6301" t="s">
        <v>8271</v>
      </c>
      <c r="G6301" t="s">
        <v>29</v>
      </c>
      <c r="H6301" s="5">
        <v>6039.12</v>
      </c>
      <c r="I6301" s="5">
        <v>6039.1188000000002</v>
      </c>
      <c r="J6301" s="5">
        <v>1.1999999996987699E-3</v>
      </c>
      <c r="K6301" s="5">
        <v>6039.12</v>
      </c>
      <c r="L6301" s="5">
        <v>0</v>
      </c>
      <c r="M6301" t="str">
        <f>IF(ISERROR(VLOOKUP(A6301,'[1]Ecart validé'!$A:$A,1,FALSE)),Z6301,"Ecart Validé")</f>
        <v>valid</v>
      </c>
      <c r="R6301" t="s">
        <v>30</v>
      </c>
      <c r="T6301" s="41"/>
      <c r="X6301"/>
      <c r="Y6301"/>
      <c r="Z6301" t="s">
        <v>31</v>
      </c>
    </row>
    <row r="6302" spans="1:26" x14ac:dyDescent="0.3">
      <c r="A6302" t="s">
        <v>8583</v>
      </c>
      <c r="B6302" t="s">
        <v>26</v>
      </c>
      <c r="C6302">
        <v>102543</v>
      </c>
      <c r="D6302" t="str">
        <f>+VLOOKUP(C6302,Param!K:L,2,FALSE)</f>
        <v>EIPRO-VERMARKTUNG GMBH &amp; CO. KG</v>
      </c>
      <c r="E6302" t="s">
        <v>8584</v>
      </c>
      <c r="F6302" t="s">
        <v>8271</v>
      </c>
      <c r="G6302" t="s">
        <v>29</v>
      </c>
      <c r="H6302" s="5">
        <v>2312</v>
      </c>
      <c r="I6302" s="5">
        <v>2312</v>
      </c>
      <c r="J6302" s="5">
        <v>0</v>
      </c>
      <c r="K6302" s="5">
        <v>2312</v>
      </c>
      <c r="L6302" s="5">
        <v>0</v>
      </c>
      <c r="M6302" t="str">
        <f>IF(ISERROR(VLOOKUP(A6302,'[1]Ecart validé'!$A:$A,1,FALSE)),Z6302,"Ecart Validé")</f>
        <v>valid</v>
      </c>
      <c r="R6302" t="s">
        <v>30</v>
      </c>
      <c r="X6302"/>
      <c r="Y6302"/>
      <c r="Z6302" t="s">
        <v>31</v>
      </c>
    </row>
    <row r="6303" spans="1:26" x14ac:dyDescent="0.3">
      <c r="A6303" t="s">
        <v>8585</v>
      </c>
      <c r="B6303" t="s">
        <v>26</v>
      </c>
      <c r="C6303">
        <v>176941</v>
      </c>
      <c r="D6303" t="str">
        <f>+VLOOKUP(C6303,Param!K:L,2,FALSE)</f>
        <v>DUVEL MOORTGAT NV</v>
      </c>
      <c r="E6303" t="s">
        <v>465</v>
      </c>
      <c r="F6303" t="s">
        <v>8271</v>
      </c>
      <c r="G6303" t="s">
        <v>29</v>
      </c>
      <c r="H6303" s="5">
        <v>2441.1750000000002</v>
      </c>
      <c r="I6303" s="5">
        <v>2441.1750000000002</v>
      </c>
      <c r="J6303" s="5">
        <v>0</v>
      </c>
      <c r="K6303" s="5">
        <v>2441.1750000000002</v>
      </c>
      <c r="L6303" s="5">
        <v>0</v>
      </c>
      <c r="M6303" t="str">
        <f>IF(ISERROR(VLOOKUP(A6303,'[1]Ecart validé'!$A:$A,1,FALSE)),Z6303,"Ecart Validé")</f>
        <v>valid</v>
      </c>
      <c r="R6303" t="s">
        <v>30</v>
      </c>
      <c r="X6303"/>
      <c r="Y6303"/>
      <c r="Z6303" t="s">
        <v>31</v>
      </c>
    </row>
    <row r="6304" spans="1:26" x14ac:dyDescent="0.3">
      <c r="A6304" t="s">
        <v>8586</v>
      </c>
      <c r="B6304" t="s">
        <v>26</v>
      </c>
      <c r="C6304">
        <v>356263</v>
      </c>
      <c r="D6304" t="str">
        <f>+VLOOKUP(C6304,Param!K:L,2,FALSE)</f>
        <v>Culligan Belgium S.A.</v>
      </c>
      <c r="E6304">
        <v>1000118</v>
      </c>
      <c r="F6304" t="s">
        <v>8266</v>
      </c>
      <c r="G6304" t="s">
        <v>29</v>
      </c>
      <c r="H6304" s="5">
        <v>277.69</v>
      </c>
      <c r="I6304" s="5">
        <v>277.69439999999997</v>
      </c>
      <c r="J6304" s="5">
        <v>-4.3999999999755303E-3</v>
      </c>
      <c r="K6304" s="5">
        <v>277.69439999999997</v>
      </c>
      <c r="L6304" s="5">
        <v>-4.3999999999755303E-3</v>
      </c>
      <c r="M6304" t="str">
        <f>IF(ISERROR(VLOOKUP(A6304,'[1]Ecart validé'!$A:$A,1,FALSE)),Z6304,"Ecart Validé")</f>
        <v>valid</v>
      </c>
      <c r="R6304" t="s">
        <v>30</v>
      </c>
      <c r="X6304"/>
      <c r="Y6304"/>
      <c r="Z6304" t="s">
        <v>31</v>
      </c>
    </row>
    <row r="6305" spans="1:26" x14ac:dyDescent="0.3">
      <c r="A6305" t="s">
        <v>8587</v>
      </c>
      <c r="B6305" t="s">
        <v>26</v>
      </c>
      <c r="C6305">
        <v>240995</v>
      </c>
      <c r="D6305" t="str">
        <f>+VLOOKUP(C6305,Param!K:L,2,FALSE)</f>
        <v>BONDUELLE NORTHERN EUROPE</v>
      </c>
      <c r="E6305" t="s">
        <v>382</v>
      </c>
      <c r="F6305" t="s">
        <v>8271</v>
      </c>
      <c r="G6305" t="s">
        <v>29</v>
      </c>
      <c r="H6305" s="5">
        <v>379.53919999999999</v>
      </c>
      <c r="I6305" s="5">
        <v>379.53919999999999</v>
      </c>
      <c r="J6305" s="5">
        <v>0</v>
      </c>
      <c r="K6305" s="5">
        <v>379.53919999999999</v>
      </c>
      <c r="L6305" s="5">
        <v>0</v>
      </c>
      <c r="M6305" t="str">
        <f>IF(ISERROR(VLOOKUP(A6305,'[1]Ecart validé'!$A:$A,1,FALSE)),Z6305,"Ecart Validé")</f>
        <v>valid</v>
      </c>
      <c r="R6305" t="s">
        <v>30</v>
      </c>
      <c r="X6305"/>
      <c r="Y6305"/>
      <c r="Z6305" t="s">
        <v>31</v>
      </c>
    </row>
    <row r="6306" spans="1:26" x14ac:dyDescent="0.3">
      <c r="A6306" t="s">
        <v>8588</v>
      </c>
      <c r="B6306" t="s">
        <v>26</v>
      </c>
      <c r="C6306">
        <v>240996</v>
      </c>
      <c r="D6306" t="str">
        <f>+VLOOKUP(C6306,Param!K:L,2,FALSE)</f>
        <v>BEL BELGIUM</v>
      </c>
      <c r="E6306" t="s">
        <v>8589</v>
      </c>
      <c r="F6306" t="s">
        <v>8271</v>
      </c>
      <c r="G6306" t="s">
        <v>29</v>
      </c>
      <c r="H6306" s="5">
        <v>3215.24</v>
      </c>
      <c r="I6306" s="5">
        <v>3215.2446</v>
      </c>
      <c r="J6306" s="5">
        <v>-4.6000000002095398E-3</v>
      </c>
      <c r="K6306" s="5">
        <v>3215.24</v>
      </c>
      <c r="L6306" s="5">
        <v>0</v>
      </c>
      <c r="M6306" t="str">
        <f>IF(ISERROR(VLOOKUP(A6306,'[1]Ecart validé'!$A:$A,1,FALSE)),Z6306,"Ecart Validé")</f>
        <v>valid</v>
      </c>
      <c r="R6306" t="s">
        <v>30</v>
      </c>
      <c r="X6306"/>
      <c r="Y6306"/>
      <c r="Z6306" t="s">
        <v>31</v>
      </c>
    </row>
    <row r="6307" spans="1:26" x14ac:dyDescent="0.3">
      <c r="A6307" t="s">
        <v>8590</v>
      </c>
      <c r="B6307" t="s">
        <v>26</v>
      </c>
      <c r="C6307">
        <v>232800</v>
      </c>
      <c r="D6307" t="str">
        <f>+VLOOKUP(C6307,Param!K:L,2,FALSE)</f>
        <v>PepsiCo Belux BVBA</v>
      </c>
      <c r="E6307" t="s">
        <v>372</v>
      </c>
      <c r="F6307" t="s">
        <v>8271</v>
      </c>
      <c r="G6307" t="s">
        <v>29</v>
      </c>
      <c r="H6307" s="5">
        <v>549.88800000000003</v>
      </c>
      <c r="I6307" s="5">
        <v>549.89200000000005</v>
      </c>
      <c r="J6307" s="5">
        <v>-4.0000000000190898E-3</v>
      </c>
      <c r="K6307" s="5">
        <v>549.88800000000003</v>
      </c>
      <c r="L6307" s="5">
        <v>0</v>
      </c>
      <c r="M6307" t="str">
        <f>IF(ISERROR(VLOOKUP(A6307,'[1]Ecart validé'!$A:$A,1,FALSE)),Z6307,"Ecart Validé")</f>
        <v>valid</v>
      </c>
      <c r="R6307" t="s">
        <v>30</v>
      </c>
      <c r="X6307"/>
      <c r="Y6307"/>
      <c r="Z6307" t="s">
        <v>31</v>
      </c>
    </row>
    <row r="6308" spans="1:26" ht="43.2" x14ac:dyDescent="0.3">
      <c r="A6308" t="s">
        <v>8591</v>
      </c>
      <c r="B6308" t="s">
        <v>26</v>
      </c>
      <c r="C6308">
        <v>240992</v>
      </c>
      <c r="D6308" t="str">
        <f>+VLOOKUP(C6308,Param!K:L,2,FALSE)</f>
        <v>LACTALIS BELGIUM</v>
      </c>
      <c r="E6308" t="s">
        <v>380</v>
      </c>
      <c r="F6308" t="s">
        <v>8271</v>
      </c>
      <c r="G6308" t="s">
        <v>29</v>
      </c>
      <c r="H6308" s="5">
        <v>2444.5699999999902</v>
      </c>
      <c r="I6308" s="5">
        <v>2444.5803000000001</v>
      </c>
      <c r="J6308" s="5">
        <v>-1.0300000000370299E-2</v>
      </c>
      <c r="K6308" s="5">
        <v>2444.5699999999902</v>
      </c>
      <c r="L6308" s="5">
        <v>0</v>
      </c>
      <c r="M6308" t="str">
        <f>IF(ISERROR(VLOOKUP(A6308,'[1]Ecart validé'!$A:$A,1,FALSE)),Z6308,"Ecart Validé")</f>
        <v>valid</v>
      </c>
      <c r="R6308" t="s">
        <v>30</v>
      </c>
      <c r="S6308" t="s">
        <v>42</v>
      </c>
      <c r="T6308" t="s">
        <v>325</v>
      </c>
      <c r="U6308" s="13" t="s">
        <v>8592</v>
      </c>
      <c r="V6308" t="s">
        <v>45</v>
      </c>
      <c r="X6308" t="s">
        <v>2131</v>
      </c>
      <c r="Y6308" t="s">
        <v>2131</v>
      </c>
      <c r="Z6308" t="s">
        <v>31</v>
      </c>
    </row>
    <row r="6309" spans="1:26" x14ac:dyDescent="0.3">
      <c r="A6309" t="s">
        <v>8593</v>
      </c>
      <c r="B6309" t="s">
        <v>26</v>
      </c>
      <c r="C6309">
        <v>232813</v>
      </c>
      <c r="D6309" t="str">
        <f>+VLOOKUP(C6309,Param!K:L,2,FALSE)</f>
        <v>LANTMANNEN UNIBAKE LONDERZEEL NV</v>
      </c>
      <c r="E6309" t="s">
        <v>374</v>
      </c>
      <c r="F6309" t="s">
        <v>8271</v>
      </c>
      <c r="G6309" t="s">
        <v>29</v>
      </c>
      <c r="H6309" s="5">
        <v>16733.77</v>
      </c>
      <c r="I6309" s="5">
        <v>16733.769499999999</v>
      </c>
      <c r="J6309" s="5">
        <v>5.0000000192085205E-4</v>
      </c>
      <c r="K6309" s="5">
        <v>16733.77</v>
      </c>
      <c r="L6309" s="5">
        <v>0</v>
      </c>
      <c r="M6309" t="str">
        <f>IF(ISERROR(VLOOKUP(A6309,'[1]Ecart validé'!$A:$A,1,FALSE)),Z6309,"Ecart Validé")</f>
        <v>valid</v>
      </c>
      <c r="R6309" t="s">
        <v>30</v>
      </c>
      <c r="X6309"/>
      <c r="Y6309"/>
      <c r="Z6309" t="s">
        <v>31</v>
      </c>
    </row>
    <row r="6310" spans="1:26" x14ac:dyDescent="0.3">
      <c r="A6310" t="s">
        <v>8594</v>
      </c>
      <c r="B6310" t="s">
        <v>26</v>
      </c>
      <c r="C6310">
        <v>93087</v>
      </c>
      <c r="D6310" t="str">
        <f>+VLOOKUP(C6310,Param!K:L,2,FALSE)</f>
        <v>Sligro Food Group Belgium NV</v>
      </c>
      <c r="E6310" t="s">
        <v>8595</v>
      </c>
      <c r="F6310" t="s">
        <v>8266</v>
      </c>
      <c r="G6310" t="s">
        <v>29</v>
      </c>
      <c r="H6310" s="5">
        <v>68483.62</v>
      </c>
      <c r="I6310" s="5">
        <v>68483.62</v>
      </c>
      <c r="J6310" s="5">
        <v>0</v>
      </c>
      <c r="K6310" s="5">
        <v>68483.62</v>
      </c>
      <c r="L6310" s="5">
        <v>0</v>
      </c>
      <c r="M6310" t="str">
        <f>IF(ISERROR(VLOOKUP(A6310,'[1]Ecart validé'!$A:$A,1,FALSE)),Z6310,"Ecart Validé")</f>
        <v>valid</v>
      </c>
      <c r="R6310" t="s">
        <v>30</v>
      </c>
      <c r="X6310"/>
      <c r="Y6310"/>
      <c r="Z6310" t="s">
        <v>31</v>
      </c>
    </row>
    <row r="6311" spans="1:26" x14ac:dyDescent="0.3">
      <c r="A6311" t="s">
        <v>8596</v>
      </c>
      <c r="B6311" t="s">
        <v>26</v>
      </c>
      <c r="C6311">
        <v>359316</v>
      </c>
      <c r="D6311" t="str">
        <f>+VLOOKUP(C6311,Param!K:L,2,FALSE)</f>
        <v>ACEG VZW</v>
      </c>
      <c r="E6311" t="s">
        <v>8597</v>
      </c>
      <c r="F6311" t="s">
        <v>8266</v>
      </c>
      <c r="G6311" t="s">
        <v>29</v>
      </c>
      <c r="H6311" s="5">
        <v>98.49</v>
      </c>
      <c r="I6311" s="5">
        <v>98.487499999999997</v>
      </c>
      <c r="J6311" s="5">
        <v>2.4999999999977202E-3</v>
      </c>
      <c r="K6311" s="5">
        <v>98.49</v>
      </c>
      <c r="L6311" s="5">
        <v>0</v>
      </c>
      <c r="M6311" t="str">
        <f>IF(ISERROR(VLOOKUP(A6311,'[1]Ecart validé'!$A:$A,1,FALSE)),Z6311,"Ecart Validé")</f>
        <v>valid</v>
      </c>
      <c r="R6311" t="s">
        <v>30</v>
      </c>
      <c r="X6311"/>
      <c r="Y6311"/>
      <c r="Z6311" t="s">
        <v>31</v>
      </c>
    </row>
    <row r="6312" spans="1:26" x14ac:dyDescent="0.3">
      <c r="A6312" t="s">
        <v>8598</v>
      </c>
      <c r="B6312" t="s">
        <v>26</v>
      </c>
      <c r="C6312">
        <v>232865</v>
      </c>
      <c r="D6312" t="e">
        <f>+VLOOKUP(C6312,Param!K:L,2,FALSE)</f>
        <v>#N/A</v>
      </c>
      <c r="E6312" t="s">
        <v>8599</v>
      </c>
      <c r="F6312" t="s">
        <v>8271</v>
      </c>
      <c r="G6312" t="s">
        <v>29</v>
      </c>
      <c r="H6312" s="5">
        <v>2041.46</v>
      </c>
      <c r="I6312" s="5">
        <v>2041.4556</v>
      </c>
      <c r="J6312" s="5">
        <v>4.4000000000323702E-3</v>
      </c>
      <c r="K6312" s="5">
        <v>2041.46</v>
      </c>
      <c r="L6312" s="5">
        <v>0</v>
      </c>
      <c r="M6312" t="str">
        <f>IF(ISERROR(VLOOKUP(A6312,'[1]Ecart validé'!$A:$A,1,FALSE)),Z6312,"Ecart Validé")</f>
        <v>valid</v>
      </c>
      <c r="R6312" t="s">
        <v>30</v>
      </c>
      <c r="X6312"/>
      <c r="Y6312"/>
      <c r="Z6312" t="s">
        <v>31</v>
      </c>
    </row>
    <row r="6313" spans="1:26" x14ac:dyDescent="0.3">
      <c r="A6313" t="s">
        <v>8600</v>
      </c>
      <c r="B6313" t="s">
        <v>502</v>
      </c>
      <c r="C6313">
        <v>18</v>
      </c>
      <c r="D6313" t="str">
        <f>+VLOOKUP(C6313,Param!K:L,2,FALSE)</f>
        <v>Wäscherei Heinzmann AG</v>
      </c>
      <c r="E6313" t="s">
        <v>514</v>
      </c>
      <c r="F6313" t="s">
        <v>8260</v>
      </c>
      <c r="G6313" t="s">
        <v>504</v>
      </c>
      <c r="H6313" s="5">
        <v>637.53</v>
      </c>
      <c r="I6313" s="5">
        <v>637.52499999999998</v>
      </c>
      <c r="J6313" s="5">
        <v>4.9999999999954499E-3</v>
      </c>
      <c r="K6313" s="5">
        <v>637.53</v>
      </c>
      <c r="L6313" s="5">
        <v>0</v>
      </c>
      <c r="M6313" t="str">
        <f>IF(ISERROR(VLOOKUP(A6313,'[1]Ecart validé'!$A:$A,1,FALSE)),Z6313,"Ecart Validé")</f>
        <v>valid</v>
      </c>
      <c r="R6313" t="s">
        <v>30</v>
      </c>
      <c r="X6313"/>
      <c r="Y6313"/>
      <c r="Z6313" t="s">
        <v>31</v>
      </c>
    </row>
    <row r="6314" spans="1:26" x14ac:dyDescent="0.3">
      <c r="A6314" t="s">
        <v>8601</v>
      </c>
      <c r="B6314" t="s">
        <v>502</v>
      </c>
      <c r="C6314">
        <v>18</v>
      </c>
      <c r="D6314" t="str">
        <f>+VLOOKUP(C6314,Param!K:L,2,FALSE)</f>
        <v>Wäscherei Heinzmann AG</v>
      </c>
      <c r="E6314" t="s">
        <v>514</v>
      </c>
      <c r="F6314" t="s">
        <v>8262</v>
      </c>
      <c r="G6314" t="s">
        <v>504</v>
      </c>
      <c r="H6314" s="5">
        <v>1949.73</v>
      </c>
      <c r="I6314" s="5">
        <v>1949.7325000000001</v>
      </c>
      <c r="J6314" s="5">
        <v>-2.5000000000545601E-3</v>
      </c>
      <c r="K6314" s="5">
        <v>1949.73</v>
      </c>
      <c r="L6314" s="5">
        <v>0</v>
      </c>
      <c r="M6314" t="str">
        <f>IF(ISERROR(VLOOKUP(A6314,'[1]Ecart validé'!$A:$A,1,FALSE)),Z6314,"Ecart Validé")</f>
        <v>valid</v>
      </c>
      <c r="R6314" t="s">
        <v>30</v>
      </c>
      <c r="X6314"/>
      <c r="Y6314"/>
      <c r="Z6314" t="s">
        <v>31</v>
      </c>
    </row>
    <row r="6315" spans="1:26" x14ac:dyDescent="0.3">
      <c r="A6315" t="s">
        <v>8602</v>
      </c>
      <c r="B6315" t="s">
        <v>502</v>
      </c>
      <c r="C6315">
        <v>18</v>
      </c>
      <c r="D6315" t="str">
        <f>+VLOOKUP(C6315,Param!K:L,2,FALSE)</f>
        <v>Wäscherei Heinzmann AG</v>
      </c>
      <c r="E6315" t="s">
        <v>514</v>
      </c>
      <c r="F6315" t="s">
        <v>8264</v>
      </c>
      <c r="G6315" t="s">
        <v>504</v>
      </c>
      <c r="H6315" s="5">
        <v>2857.05</v>
      </c>
      <c r="I6315" s="5">
        <v>2857.0524999999998</v>
      </c>
      <c r="J6315" s="5">
        <v>-2.4999999995998202E-3</v>
      </c>
      <c r="K6315" s="5">
        <v>2857.05</v>
      </c>
      <c r="L6315" s="5">
        <v>0</v>
      </c>
      <c r="M6315" t="str">
        <f>IF(ISERROR(VLOOKUP(A6315,'[1]Ecart validé'!$A:$A,1,FALSE)),Z6315,"Ecart Validé")</f>
        <v>valid</v>
      </c>
      <c r="R6315" t="s">
        <v>30</v>
      </c>
      <c r="X6315"/>
      <c r="Y6315"/>
      <c r="Z6315" t="s">
        <v>31</v>
      </c>
    </row>
    <row r="6316" spans="1:26" x14ac:dyDescent="0.3">
      <c r="A6316" t="s">
        <v>8603</v>
      </c>
      <c r="B6316" t="s">
        <v>502</v>
      </c>
      <c r="C6316">
        <v>18</v>
      </c>
      <c r="D6316" t="str">
        <f>+VLOOKUP(C6316,Param!K:L,2,FALSE)</f>
        <v>Wäscherei Heinzmann AG</v>
      </c>
      <c r="E6316" t="s">
        <v>514</v>
      </c>
      <c r="F6316" t="s">
        <v>8266</v>
      </c>
      <c r="G6316" t="s">
        <v>504</v>
      </c>
      <c r="H6316" s="5">
        <v>3249.33</v>
      </c>
      <c r="I6316" s="5">
        <v>3249.3325</v>
      </c>
      <c r="J6316" s="5">
        <v>-2.5000000000545601E-3</v>
      </c>
      <c r="K6316" s="5">
        <v>3249.33</v>
      </c>
      <c r="L6316" s="5">
        <v>0</v>
      </c>
      <c r="M6316" t="str">
        <f>IF(ISERROR(VLOOKUP(A6316,'[1]Ecart validé'!$A:$A,1,FALSE)),Z6316,"Ecart Validé")</f>
        <v>valid</v>
      </c>
      <c r="R6316" t="s">
        <v>30</v>
      </c>
      <c r="X6316"/>
      <c r="Y6316"/>
      <c r="Z6316" t="s">
        <v>31</v>
      </c>
    </row>
    <row r="6317" spans="1:26" x14ac:dyDescent="0.3">
      <c r="A6317" t="s">
        <v>8604</v>
      </c>
      <c r="B6317" t="s">
        <v>502</v>
      </c>
      <c r="C6317">
        <v>571</v>
      </c>
      <c r="D6317" t="str">
        <f>+VLOOKUP(C6317,Param!K:L,2,FALSE)</f>
        <v>Unipress Lavanderia Industriale SA</v>
      </c>
      <c r="E6317" t="s">
        <v>518</v>
      </c>
      <c r="F6317" t="s">
        <v>8260</v>
      </c>
      <c r="G6317" t="s">
        <v>504</v>
      </c>
      <c r="H6317" s="5">
        <v>1015.11</v>
      </c>
      <c r="I6317" s="5">
        <v>1015.11</v>
      </c>
      <c r="J6317" s="5">
        <v>0</v>
      </c>
      <c r="K6317" s="5">
        <v>1015.11</v>
      </c>
      <c r="L6317" s="5">
        <v>0</v>
      </c>
      <c r="M6317" t="str">
        <f>IF(ISERROR(VLOOKUP(A6317,'[1]Ecart validé'!$A:$A,1,FALSE)),Z6317,"Ecart Validé")</f>
        <v>valid</v>
      </c>
      <c r="R6317" t="s">
        <v>30</v>
      </c>
      <c r="X6317"/>
      <c r="Y6317"/>
      <c r="Z6317" t="s">
        <v>31</v>
      </c>
    </row>
    <row r="6318" spans="1:26" x14ac:dyDescent="0.3">
      <c r="A6318" t="s">
        <v>8605</v>
      </c>
      <c r="B6318" t="s">
        <v>502</v>
      </c>
      <c r="C6318">
        <v>571</v>
      </c>
      <c r="D6318" t="str">
        <f>+VLOOKUP(C6318,Param!K:L,2,FALSE)</f>
        <v>Unipress Lavanderia Industriale SA</v>
      </c>
      <c r="E6318" t="s">
        <v>518</v>
      </c>
      <c r="F6318" t="s">
        <v>8262</v>
      </c>
      <c r="G6318" t="s">
        <v>504</v>
      </c>
      <c r="H6318" s="5">
        <v>4018.28</v>
      </c>
      <c r="I6318" s="5">
        <v>4018.2782999999999</v>
      </c>
      <c r="J6318" s="5">
        <v>1.70000000025538E-3</v>
      </c>
      <c r="K6318" s="5">
        <v>4018.28</v>
      </c>
      <c r="L6318" s="5">
        <v>0</v>
      </c>
      <c r="M6318" t="str">
        <f>IF(ISERROR(VLOOKUP(A6318,'[1]Ecart validé'!$A:$A,1,FALSE)),Z6318,"Ecart Validé")</f>
        <v>valid</v>
      </c>
      <c r="R6318" t="s">
        <v>30</v>
      </c>
      <c r="X6318"/>
      <c r="Y6318"/>
      <c r="Z6318" t="s">
        <v>31</v>
      </c>
    </row>
    <row r="6319" spans="1:26" x14ac:dyDescent="0.3">
      <c r="A6319" t="s">
        <v>8606</v>
      </c>
      <c r="B6319" t="s">
        <v>502</v>
      </c>
      <c r="C6319">
        <v>571</v>
      </c>
      <c r="D6319" t="str">
        <f>+VLOOKUP(C6319,Param!K:L,2,FALSE)</f>
        <v>Unipress Lavanderia Industriale SA</v>
      </c>
      <c r="E6319" t="s">
        <v>518</v>
      </c>
      <c r="F6319" t="s">
        <v>8264</v>
      </c>
      <c r="G6319" t="s">
        <v>504</v>
      </c>
      <c r="H6319" s="5">
        <v>4752.6099999999997</v>
      </c>
      <c r="I6319" s="5">
        <v>4752.6095999999998</v>
      </c>
      <c r="J6319" s="5">
        <v>3.9999999989959103E-4</v>
      </c>
      <c r="K6319" s="5">
        <v>4752.6099999999997</v>
      </c>
      <c r="L6319" s="5">
        <v>0</v>
      </c>
      <c r="M6319" t="str">
        <f>IF(ISERROR(VLOOKUP(A6319,'[1]Ecart validé'!$A:$A,1,FALSE)),Z6319,"Ecart Validé")</f>
        <v>valid</v>
      </c>
      <c r="R6319" t="s">
        <v>30</v>
      </c>
      <c r="X6319"/>
      <c r="Y6319"/>
      <c r="Z6319" t="s">
        <v>31</v>
      </c>
    </row>
    <row r="6320" spans="1:26" x14ac:dyDescent="0.3">
      <c r="A6320" t="s">
        <v>8607</v>
      </c>
      <c r="B6320" t="s">
        <v>502</v>
      </c>
      <c r="C6320">
        <v>571</v>
      </c>
      <c r="D6320" t="str">
        <f>+VLOOKUP(C6320,Param!K:L,2,FALSE)</f>
        <v>Unipress Lavanderia Industriale SA</v>
      </c>
      <c r="E6320" t="s">
        <v>518</v>
      </c>
      <c r="F6320" t="s">
        <v>8266</v>
      </c>
      <c r="G6320" t="s">
        <v>504</v>
      </c>
      <c r="H6320" s="5">
        <v>2425.04</v>
      </c>
      <c r="I6320" s="5">
        <v>2425.038</v>
      </c>
      <c r="J6320" s="5">
        <v>1.9999999999527002E-3</v>
      </c>
      <c r="K6320" s="5">
        <v>2425.04</v>
      </c>
      <c r="L6320" s="5">
        <v>0</v>
      </c>
      <c r="M6320" t="str">
        <f>IF(ISERROR(VLOOKUP(A6320,'[1]Ecart validé'!$A:$A,1,FALSE)),Z6320,"Ecart Validé")</f>
        <v>valid</v>
      </c>
      <c r="R6320" t="s">
        <v>30</v>
      </c>
      <c r="X6320"/>
      <c r="Y6320"/>
      <c r="Z6320" t="s">
        <v>31</v>
      </c>
    </row>
    <row r="6321" spans="1:26" x14ac:dyDescent="0.3">
      <c r="A6321" t="s">
        <v>8608</v>
      </c>
      <c r="B6321" t="s">
        <v>502</v>
      </c>
      <c r="C6321">
        <v>896</v>
      </c>
      <c r="D6321" t="str">
        <f>+VLOOKUP(C6321,Param!K:L,2,FALSE)</f>
        <v>Marinello &amp; Co. AG</v>
      </c>
      <c r="E6321" t="s">
        <v>525</v>
      </c>
      <c r="F6321" t="s">
        <v>8260</v>
      </c>
      <c r="G6321" t="s">
        <v>504</v>
      </c>
      <c r="H6321" s="5">
        <v>540.75</v>
      </c>
      <c r="I6321" s="5">
        <v>540.75</v>
      </c>
      <c r="J6321" s="5">
        <v>0</v>
      </c>
      <c r="K6321" s="5">
        <v>540.75</v>
      </c>
      <c r="L6321" s="5">
        <v>0</v>
      </c>
      <c r="M6321" t="str">
        <f>IF(ISERROR(VLOOKUP(A6321,'[1]Ecart validé'!$A:$A,1,FALSE)),Z6321,"Ecart Validé")</f>
        <v>valid</v>
      </c>
      <c r="R6321" t="s">
        <v>30</v>
      </c>
      <c r="X6321"/>
      <c r="Y6321"/>
      <c r="Z6321" t="s">
        <v>31</v>
      </c>
    </row>
    <row r="6322" spans="1:26" x14ac:dyDescent="0.3">
      <c r="A6322" t="s">
        <v>8609</v>
      </c>
      <c r="B6322" t="s">
        <v>502</v>
      </c>
      <c r="C6322">
        <v>896</v>
      </c>
      <c r="D6322" t="str">
        <f>+VLOOKUP(C6322,Param!K:L,2,FALSE)</f>
        <v>Marinello &amp; Co. AG</v>
      </c>
      <c r="E6322" t="s">
        <v>525</v>
      </c>
      <c r="F6322" t="s">
        <v>8262</v>
      </c>
      <c r="G6322" t="s">
        <v>504</v>
      </c>
      <c r="H6322" s="5">
        <v>1661.95</v>
      </c>
      <c r="I6322" s="5">
        <v>1661.95</v>
      </c>
      <c r="J6322" s="5">
        <v>0</v>
      </c>
      <c r="K6322" s="5">
        <v>1661.95</v>
      </c>
      <c r="L6322" s="5">
        <v>0</v>
      </c>
      <c r="M6322" t="str">
        <f>IF(ISERROR(VLOOKUP(A6322,'[1]Ecart validé'!$A:$A,1,FALSE)),Z6322,"Ecart Validé")</f>
        <v>valid</v>
      </c>
      <c r="R6322" t="s">
        <v>30</v>
      </c>
      <c r="X6322"/>
      <c r="Y6322"/>
      <c r="Z6322" t="s">
        <v>31</v>
      </c>
    </row>
    <row r="6323" spans="1:26" x14ac:dyDescent="0.3">
      <c r="A6323" t="s">
        <v>8610</v>
      </c>
      <c r="B6323" t="s">
        <v>502</v>
      </c>
      <c r="C6323">
        <v>896</v>
      </c>
      <c r="D6323" t="str">
        <f>+VLOOKUP(C6323,Param!K:L,2,FALSE)</f>
        <v>Marinello &amp; Co. AG</v>
      </c>
      <c r="E6323" t="s">
        <v>525</v>
      </c>
      <c r="F6323" t="s">
        <v>8264</v>
      </c>
      <c r="G6323" t="s">
        <v>504</v>
      </c>
      <c r="H6323" s="5">
        <v>2421.8000000000002</v>
      </c>
      <c r="I6323" s="5">
        <v>2421.8000000000002</v>
      </c>
      <c r="J6323" s="5">
        <v>0</v>
      </c>
      <c r="K6323" s="5">
        <v>2421.8000000000002</v>
      </c>
      <c r="L6323" s="5">
        <v>0</v>
      </c>
      <c r="M6323" t="str">
        <f>IF(ISERROR(VLOOKUP(A6323,'[1]Ecart validé'!$A:$A,1,FALSE)),Z6323,"Ecart Validé")</f>
        <v>valid</v>
      </c>
      <c r="R6323" t="s">
        <v>30</v>
      </c>
      <c r="X6323"/>
      <c r="Y6323"/>
      <c r="Z6323" t="s">
        <v>31</v>
      </c>
    </row>
    <row r="6324" spans="1:26" x14ac:dyDescent="0.3">
      <c r="A6324" t="s">
        <v>8611</v>
      </c>
      <c r="B6324" t="s">
        <v>502</v>
      </c>
      <c r="C6324">
        <v>896</v>
      </c>
      <c r="D6324" t="str">
        <f>+VLOOKUP(C6324,Param!K:L,2,FALSE)</f>
        <v>Marinello &amp; Co. AG</v>
      </c>
      <c r="E6324" t="s">
        <v>525</v>
      </c>
      <c r="F6324" t="s">
        <v>8266</v>
      </c>
      <c r="G6324" t="s">
        <v>504</v>
      </c>
      <c r="H6324" s="5">
        <v>1684.2</v>
      </c>
      <c r="I6324" s="5">
        <v>1684.2</v>
      </c>
      <c r="J6324" s="5">
        <v>0</v>
      </c>
      <c r="K6324" s="5">
        <v>1684.2</v>
      </c>
      <c r="L6324" s="5">
        <v>0</v>
      </c>
      <c r="M6324" t="str">
        <f>IF(ISERROR(VLOOKUP(A6324,'[1]Ecart validé'!$A:$A,1,FALSE)),Z6324,"Ecart Validé")</f>
        <v>valid</v>
      </c>
      <c r="R6324" t="s">
        <v>30</v>
      </c>
      <c r="X6324"/>
      <c r="Y6324"/>
      <c r="Z6324" t="s">
        <v>31</v>
      </c>
    </row>
    <row r="6325" spans="1:26" x14ac:dyDescent="0.3">
      <c r="A6325" t="s">
        <v>8612</v>
      </c>
      <c r="B6325" t="s">
        <v>502</v>
      </c>
      <c r="C6325">
        <v>1291</v>
      </c>
      <c r="D6325" t="str">
        <f>+VLOOKUP(C6325,Param!K:L,2,FALSE)</f>
        <v>CHECK-IN all-ways GLM General Limousine GmbH</v>
      </c>
      <c r="E6325" t="s">
        <v>541</v>
      </c>
      <c r="F6325" t="s">
        <v>8260</v>
      </c>
      <c r="G6325" t="s">
        <v>504</v>
      </c>
      <c r="H6325" s="5">
        <v>1011.24</v>
      </c>
      <c r="I6325" s="5">
        <v>1011.24</v>
      </c>
      <c r="J6325" s="5">
        <v>0</v>
      </c>
      <c r="K6325" s="5">
        <v>1011.24</v>
      </c>
      <c r="L6325" s="5">
        <v>0</v>
      </c>
      <c r="M6325" t="str">
        <f>IF(ISERROR(VLOOKUP(A6325,'[1]Ecart validé'!$A:$A,1,FALSE)),Z6325,"Ecart Validé")</f>
        <v>valid</v>
      </c>
      <c r="R6325" t="s">
        <v>30</v>
      </c>
      <c r="X6325"/>
      <c r="Y6325"/>
      <c r="Z6325" t="s">
        <v>31</v>
      </c>
    </row>
    <row r="6326" spans="1:26" x14ac:dyDescent="0.3">
      <c r="A6326" t="s">
        <v>8613</v>
      </c>
      <c r="B6326" t="s">
        <v>502</v>
      </c>
      <c r="C6326">
        <v>1291</v>
      </c>
      <c r="D6326" t="str">
        <f>+VLOOKUP(C6326,Param!K:L,2,FALSE)</f>
        <v>CHECK-IN all-ways GLM General Limousine GmbH</v>
      </c>
      <c r="E6326" t="s">
        <v>541</v>
      </c>
      <c r="F6326" t="s">
        <v>8262</v>
      </c>
      <c r="G6326" t="s">
        <v>504</v>
      </c>
      <c r="H6326" s="5">
        <v>2390.37</v>
      </c>
      <c r="I6326" s="5">
        <v>2390.366</v>
      </c>
      <c r="J6326" s="5">
        <v>3.9999999999054099E-3</v>
      </c>
      <c r="K6326" s="5">
        <v>2390.37</v>
      </c>
      <c r="L6326" s="5">
        <v>0</v>
      </c>
      <c r="M6326" t="str">
        <f>IF(ISERROR(VLOOKUP(A6326,'[1]Ecart validé'!$A:$A,1,FALSE)),Z6326,"Ecart Validé")</f>
        <v>valid</v>
      </c>
      <c r="R6326" t="s">
        <v>30</v>
      </c>
      <c r="X6326"/>
      <c r="Y6326"/>
      <c r="Z6326" t="s">
        <v>31</v>
      </c>
    </row>
    <row r="6327" spans="1:26" x14ac:dyDescent="0.3">
      <c r="A6327" t="s">
        <v>8614</v>
      </c>
      <c r="B6327" t="s">
        <v>502</v>
      </c>
      <c r="C6327">
        <v>1291</v>
      </c>
      <c r="D6327" t="str">
        <f>+VLOOKUP(C6327,Param!K:L,2,FALSE)</f>
        <v>CHECK-IN all-ways GLM General Limousine GmbH</v>
      </c>
      <c r="E6327" t="s">
        <v>541</v>
      </c>
      <c r="F6327" t="s">
        <v>8264</v>
      </c>
      <c r="G6327" t="s">
        <v>504</v>
      </c>
      <c r="H6327" s="5">
        <v>4962.25</v>
      </c>
      <c r="I6327" s="5">
        <v>4962.2460000000001</v>
      </c>
      <c r="J6327" s="5">
        <v>3.9999999999054099E-3</v>
      </c>
      <c r="K6327" s="5">
        <v>4962.25</v>
      </c>
      <c r="L6327" s="5">
        <v>0</v>
      </c>
      <c r="M6327" t="str">
        <f>IF(ISERROR(VLOOKUP(A6327,'[1]Ecart validé'!$A:$A,1,FALSE)),Z6327,"Ecart Validé")</f>
        <v>valid</v>
      </c>
      <c r="R6327" t="s">
        <v>30</v>
      </c>
      <c r="X6327"/>
      <c r="Y6327"/>
      <c r="Z6327" t="s">
        <v>31</v>
      </c>
    </row>
    <row r="6328" spans="1:26" x14ac:dyDescent="0.3">
      <c r="A6328" t="s">
        <v>8615</v>
      </c>
      <c r="B6328" t="s">
        <v>502</v>
      </c>
      <c r="C6328">
        <v>1291</v>
      </c>
      <c r="D6328" t="str">
        <f>+VLOOKUP(C6328,Param!K:L,2,FALSE)</f>
        <v>CHECK-IN all-ways GLM General Limousine GmbH</v>
      </c>
      <c r="E6328" t="s">
        <v>541</v>
      </c>
      <c r="F6328" t="s">
        <v>8266</v>
      </c>
      <c r="G6328" t="s">
        <v>504</v>
      </c>
      <c r="H6328" s="5">
        <v>5439.15</v>
      </c>
      <c r="I6328" s="5">
        <v>5439.1459999999997</v>
      </c>
      <c r="J6328" s="5">
        <v>3.9999999999054099E-3</v>
      </c>
      <c r="K6328" s="5">
        <v>5439.15</v>
      </c>
      <c r="L6328" s="5">
        <v>0</v>
      </c>
      <c r="M6328" t="str">
        <f>IF(ISERROR(VLOOKUP(A6328,'[1]Ecart validé'!$A:$A,1,FALSE)),Z6328,"Ecart Validé")</f>
        <v>valid</v>
      </c>
      <c r="R6328" t="s">
        <v>30</v>
      </c>
      <c r="X6328"/>
      <c r="Y6328"/>
      <c r="Z6328" t="s">
        <v>31</v>
      </c>
    </row>
    <row r="6329" spans="1:26" x14ac:dyDescent="0.3">
      <c r="A6329" t="s">
        <v>8616</v>
      </c>
      <c r="B6329" t="s">
        <v>502</v>
      </c>
      <c r="C6329">
        <v>1431</v>
      </c>
      <c r="D6329" t="str">
        <f>+VLOOKUP(C6329,Param!K:L,2,FALSE)</f>
        <v>Fideco AG</v>
      </c>
      <c r="E6329" t="s">
        <v>545</v>
      </c>
      <c r="F6329" t="s">
        <v>8617</v>
      </c>
      <c r="G6329" t="s">
        <v>504</v>
      </c>
      <c r="H6329" s="5">
        <v>-1237.6199999999999</v>
      </c>
      <c r="I6329" s="5">
        <v>-1237.617</v>
      </c>
      <c r="J6329" s="5">
        <v>-2.9999999999290499E-3</v>
      </c>
      <c r="K6329" s="5">
        <v>-1237.6199999999999</v>
      </c>
      <c r="L6329" s="5">
        <v>0</v>
      </c>
      <c r="M6329" t="str">
        <f>IF(ISERROR(VLOOKUP(A6329,'[1]Ecart validé'!$A:$A,1,FALSE)),Z6329,"Ecart Validé")</f>
        <v>valid</v>
      </c>
      <c r="R6329" t="s">
        <v>30</v>
      </c>
      <c r="X6329"/>
      <c r="Y6329"/>
      <c r="Z6329" t="s">
        <v>31</v>
      </c>
    </row>
    <row r="6330" spans="1:26" x14ac:dyDescent="0.3">
      <c r="A6330" t="s">
        <v>8618</v>
      </c>
      <c r="B6330" t="s">
        <v>502</v>
      </c>
      <c r="C6330">
        <v>1431</v>
      </c>
      <c r="D6330" t="str">
        <f>+VLOOKUP(C6330,Param!K:L,2,FALSE)</f>
        <v>Fideco AG</v>
      </c>
      <c r="E6330" t="s">
        <v>545</v>
      </c>
      <c r="F6330" t="s">
        <v>8260</v>
      </c>
      <c r="G6330" t="s">
        <v>504</v>
      </c>
      <c r="H6330" s="5">
        <v>376.4</v>
      </c>
      <c r="I6330" s="5">
        <v>376.4</v>
      </c>
      <c r="J6330" s="5">
        <v>0</v>
      </c>
      <c r="K6330" s="5">
        <v>376.4</v>
      </c>
      <c r="L6330" s="5">
        <v>0</v>
      </c>
      <c r="M6330" t="str">
        <f>IF(ISERROR(VLOOKUP(A6330,'[1]Ecart validé'!$A:$A,1,FALSE)),Z6330,"Ecart Validé")</f>
        <v>valid</v>
      </c>
      <c r="R6330" t="s">
        <v>30</v>
      </c>
      <c r="X6330"/>
      <c r="Y6330"/>
      <c r="Z6330" t="s">
        <v>31</v>
      </c>
    </row>
    <row r="6331" spans="1:26" x14ac:dyDescent="0.3">
      <c r="A6331" t="s">
        <v>8619</v>
      </c>
      <c r="B6331" t="s">
        <v>502</v>
      </c>
      <c r="C6331">
        <v>1431</v>
      </c>
      <c r="D6331" t="str">
        <f>+VLOOKUP(C6331,Param!K:L,2,FALSE)</f>
        <v>Fideco AG</v>
      </c>
      <c r="E6331" t="s">
        <v>545</v>
      </c>
      <c r="F6331" t="s">
        <v>8262</v>
      </c>
      <c r="G6331" t="s">
        <v>504</v>
      </c>
      <c r="H6331" s="5">
        <v>2248.59</v>
      </c>
      <c r="I6331" s="5">
        <v>2248.59</v>
      </c>
      <c r="J6331" s="5">
        <v>0</v>
      </c>
      <c r="K6331" s="5">
        <v>2248.59</v>
      </c>
      <c r="L6331" s="5">
        <v>0</v>
      </c>
      <c r="M6331" t="str">
        <f>IF(ISERROR(VLOOKUP(A6331,'[1]Ecart validé'!$A:$A,1,FALSE)),Z6331,"Ecart Validé")</f>
        <v>valid</v>
      </c>
      <c r="R6331" t="s">
        <v>30</v>
      </c>
      <c r="X6331"/>
      <c r="Y6331"/>
      <c r="Z6331" t="s">
        <v>31</v>
      </c>
    </row>
    <row r="6332" spans="1:26" x14ac:dyDescent="0.3">
      <c r="A6332" t="s">
        <v>8620</v>
      </c>
      <c r="B6332" t="s">
        <v>502</v>
      </c>
      <c r="C6332">
        <v>1431</v>
      </c>
      <c r="D6332" t="str">
        <f>+VLOOKUP(C6332,Param!K:L,2,FALSE)</f>
        <v>Fideco AG</v>
      </c>
      <c r="E6332" t="s">
        <v>545</v>
      </c>
      <c r="F6332" t="s">
        <v>8264</v>
      </c>
      <c r="G6332" t="s">
        <v>504</v>
      </c>
      <c r="H6332" s="5">
        <v>5758.99</v>
      </c>
      <c r="I6332" s="5">
        <v>5758.9875000000002</v>
      </c>
      <c r="J6332" s="5">
        <v>2.4999999995998202E-3</v>
      </c>
      <c r="K6332" s="5">
        <v>5758.99</v>
      </c>
      <c r="L6332" s="5">
        <v>0</v>
      </c>
      <c r="M6332" t="str">
        <f>IF(ISERROR(VLOOKUP(A6332,'[1]Ecart validé'!$A:$A,1,FALSE)),Z6332,"Ecart Validé")</f>
        <v>valid</v>
      </c>
      <c r="R6332" t="s">
        <v>30</v>
      </c>
      <c r="X6332"/>
      <c r="Y6332"/>
      <c r="Z6332" t="s">
        <v>31</v>
      </c>
    </row>
    <row r="6333" spans="1:26" x14ac:dyDescent="0.3">
      <c r="A6333" t="s">
        <v>8621</v>
      </c>
      <c r="B6333" t="s">
        <v>502</v>
      </c>
      <c r="C6333">
        <v>1431</v>
      </c>
      <c r="D6333" t="str">
        <f>+VLOOKUP(C6333,Param!K:L,2,FALSE)</f>
        <v>Fideco AG</v>
      </c>
      <c r="E6333" t="s">
        <v>545</v>
      </c>
      <c r="F6333" t="s">
        <v>8266</v>
      </c>
      <c r="G6333" t="s">
        <v>504</v>
      </c>
      <c r="H6333" s="5">
        <v>5572.51</v>
      </c>
      <c r="I6333" s="5">
        <v>5572.5074999999997</v>
      </c>
      <c r="J6333" s="5">
        <v>2.5000000005093101E-3</v>
      </c>
      <c r="K6333" s="5">
        <v>5572.51</v>
      </c>
      <c r="L6333" s="5">
        <v>0</v>
      </c>
      <c r="M6333" t="str">
        <f>IF(ISERROR(VLOOKUP(A6333,'[1]Ecart validé'!$A:$A,1,FALSE)),Z6333,"Ecart Validé")</f>
        <v>valid</v>
      </c>
      <c r="R6333" t="s">
        <v>30</v>
      </c>
      <c r="X6333"/>
      <c r="Y6333"/>
      <c r="Z6333" t="s">
        <v>31</v>
      </c>
    </row>
    <row r="6334" spans="1:26" x14ac:dyDescent="0.3">
      <c r="A6334" t="s">
        <v>8622</v>
      </c>
      <c r="B6334" t="s">
        <v>502</v>
      </c>
      <c r="C6334">
        <v>1499</v>
      </c>
      <c r="D6334" t="str">
        <f>+VLOOKUP(C6334,Param!K:L,2,FALSE)</f>
        <v>STANDARD TEXTILE SAS</v>
      </c>
      <c r="E6334" t="s">
        <v>550</v>
      </c>
      <c r="F6334" t="s">
        <v>8271</v>
      </c>
      <c r="G6334" t="s">
        <v>29</v>
      </c>
      <c r="H6334" s="5">
        <v>9568</v>
      </c>
      <c r="I6334" s="5">
        <v>9567.9994000000006</v>
      </c>
      <c r="J6334" s="5">
        <v>5.9999999939464E-4</v>
      </c>
      <c r="K6334" s="5">
        <v>9567.9994000000006</v>
      </c>
      <c r="L6334" s="5">
        <v>5.9999999939464E-4</v>
      </c>
      <c r="M6334" t="str">
        <f>IF(ISERROR(VLOOKUP(A6334,'[1]Ecart validé'!$A:$A,1,FALSE)),Z6334,"Ecart Validé")</f>
        <v>valid</v>
      </c>
      <c r="R6334" t="s">
        <v>30</v>
      </c>
      <c r="X6334"/>
      <c r="Y6334"/>
      <c r="Z6334" t="s">
        <v>31</v>
      </c>
    </row>
    <row r="6335" spans="1:26" x14ac:dyDescent="0.3">
      <c r="A6335" t="s">
        <v>8623</v>
      </c>
      <c r="B6335" t="s">
        <v>502</v>
      </c>
      <c r="C6335">
        <v>1828</v>
      </c>
      <c r="D6335" t="str">
        <f>+VLOOKUP(C6335,Param!K:L,2,FALSE)</f>
        <v>Bardusch AG</v>
      </c>
      <c r="E6335" t="s">
        <v>559</v>
      </c>
      <c r="F6335" t="s">
        <v>8260</v>
      </c>
      <c r="G6335" t="s">
        <v>504</v>
      </c>
      <c r="H6335" s="5">
        <v>306.54000000000002</v>
      </c>
      <c r="I6335" s="5">
        <v>306.53649999999999</v>
      </c>
      <c r="J6335" s="5">
        <v>3.5000000000309198E-3</v>
      </c>
      <c r="K6335" s="5">
        <v>306.54000000000002</v>
      </c>
      <c r="L6335" s="5">
        <v>0</v>
      </c>
      <c r="M6335" t="str">
        <f>IF(ISERROR(VLOOKUP(A6335,'[1]Ecart validé'!$A:$A,1,FALSE)),Z6335,"Ecart Validé")</f>
        <v>valid</v>
      </c>
      <c r="R6335" t="s">
        <v>30</v>
      </c>
      <c r="X6335"/>
      <c r="Y6335"/>
      <c r="Z6335" t="s">
        <v>31</v>
      </c>
    </row>
    <row r="6336" spans="1:26" x14ac:dyDescent="0.3">
      <c r="A6336" t="s">
        <v>8624</v>
      </c>
      <c r="B6336" t="s">
        <v>502</v>
      </c>
      <c r="C6336">
        <v>1828</v>
      </c>
      <c r="D6336" t="str">
        <f>+VLOOKUP(C6336,Param!K:L,2,FALSE)</f>
        <v>Bardusch AG</v>
      </c>
      <c r="E6336" t="s">
        <v>559</v>
      </c>
      <c r="F6336" t="s">
        <v>8262</v>
      </c>
      <c r="G6336" t="s">
        <v>504</v>
      </c>
      <c r="H6336" s="5">
        <v>1060.4000000000001</v>
      </c>
      <c r="I6336" s="5">
        <v>1060.4000000000001</v>
      </c>
      <c r="J6336" s="5">
        <v>0</v>
      </c>
      <c r="K6336" s="5">
        <v>1060.4000000000001</v>
      </c>
      <c r="L6336" s="5">
        <v>0</v>
      </c>
      <c r="M6336" t="str">
        <f>IF(ISERROR(VLOOKUP(A6336,'[1]Ecart validé'!$A:$A,1,FALSE)),Z6336,"Ecart Validé")</f>
        <v>valid</v>
      </c>
      <c r="R6336" t="s">
        <v>30</v>
      </c>
      <c r="X6336"/>
      <c r="Y6336"/>
      <c r="Z6336" t="s">
        <v>31</v>
      </c>
    </row>
    <row r="6337" spans="1:26" x14ac:dyDescent="0.3">
      <c r="A6337" t="s">
        <v>8625</v>
      </c>
      <c r="B6337" t="s">
        <v>502</v>
      </c>
      <c r="C6337">
        <v>1828</v>
      </c>
      <c r="D6337" t="str">
        <f>+VLOOKUP(C6337,Param!K:L,2,FALSE)</f>
        <v>Bardusch AG</v>
      </c>
      <c r="E6337" t="s">
        <v>559</v>
      </c>
      <c r="F6337" t="s">
        <v>8264</v>
      </c>
      <c r="G6337" t="s">
        <v>504</v>
      </c>
      <c r="H6337" s="5">
        <v>393.3</v>
      </c>
      <c r="I6337" s="5">
        <v>393.3</v>
      </c>
      <c r="J6337" s="5">
        <v>0</v>
      </c>
      <c r="K6337" s="5">
        <v>393.3</v>
      </c>
      <c r="L6337" s="5">
        <v>0</v>
      </c>
      <c r="M6337" t="str">
        <f>IF(ISERROR(VLOOKUP(A6337,'[1]Ecart validé'!$A:$A,1,FALSE)),Z6337,"Ecart Validé")</f>
        <v>valid</v>
      </c>
      <c r="R6337" t="s">
        <v>30</v>
      </c>
      <c r="X6337"/>
      <c r="Y6337"/>
      <c r="Z6337" t="s">
        <v>31</v>
      </c>
    </row>
    <row r="6338" spans="1:26" x14ac:dyDescent="0.3">
      <c r="A6338" t="s">
        <v>8626</v>
      </c>
      <c r="B6338" t="s">
        <v>502</v>
      </c>
      <c r="C6338">
        <v>1828</v>
      </c>
      <c r="D6338" t="str">
        <f>+VLOOKUP(C6338,Param!K:L,2,FALSE)</f>
        <v>Bardusch AG</v>
      </c>
      <c r="E6338" t="s">
        <v>559</v>
      </c>
      <c r="F6338" t="s">
        <v>8266</v>
      </c>
      <c r="G6338" t="s">
        <v>504</v>
      </c>
      <c r="H6338" s="5">
        <v>114.3</v>
      </c>
      <c r="I6338" s="5">
        <v>114.3</v>
      </c>
      <c r="J6338" s="5">
        <v>0</v>
      </c>
      <c r="K6338" s="5">
        <v>114.3</v>
      </c>
      <c r="L6338" s="5">
        <v>0</v>
      </c>
      <c r="M6338" t="str">
        <f>IF(ISERROR(VLOOKUP(A6338,'[1]Ecart validé'!$A:$A,1,FALSE)),Z6338,"Ecart Validé")</f>
        <v>valid</v>
      </c>
      <c r="R6338" t="s">
        <v>30</v>
      </c>
      <c r="X6338"/>
      <c r="Y6338"/>
      <c r="Z6338" t="s">
        <v>31</v>
      </c>
    </row>
    <row r="6339" spans="1:26" x14ac:dyDescent="0.3">
      <c r="A6339" t="s">
        <v>8627</v>
      </c>
      <c r="B6339" t="s">
        <v>502</v>
      </c>
      <c r="C6339">
        <v>1960</v>
      </c>
      <c r="D6339" t="str">
        <f>+VLOOKUP(C6339,Param!K:L,2,FALSE)</f>
        <v>Diversey Europe B.V. Utrecht</v>
      </c>
      <c r="E6339" t="s">
        <v>566</v>
      </c>
      <c r="F6339" t="s">
        <v>8260</v>
      </c>
      <c r="G6339" t="s">
        <v>504</v>
      </c>
      <c r="H6339" s="5">
        <v>7975.83</v>
      </c>
      <c r="I6339" s="5">
        <v>7975.8256000000001</v>
      </c>
      <c r="J6339" s="5">
        <v>4.399999999805E-3</v>
      </c>
      <c r="K6339" s="5">
        <v>7975.83</v>
      </c>
      <c r="L6339" s="5">
        <v>0</v>
      </c>
      <c r="M6339" t="str">
        <f>IF(ISERROR(VLOOKUP(A6339,'[1]Ecart validé'!$A:$A,1,FALSE)),Z6339,"Ecart Validé")</f>
        <v>valid</v>
      </c>
      <c r="R6339" t="s">
        <v>30</v>
      </c>
      <c r="X6339"/>
      <c r="Y6339"/>
      <c r="Z6339" t="s">
        <v>31</v>
      </c>
    </row>
    <row r="6340" spans="1:26" x14ac:dyDescent="0.3">
      <c r="A6340" t="s">
        <v>8628</v>
      </c>
      <c r="B6340" t="s">
        <v>502</v>
      </c>
      <c r="C6340">
        <v>1960</v>
      </c>
      <c r="D6340" t="str">
        <f>+VLOOKUP(C6340,Param!K:L,2,FALSE)</f>
        <v>Diversey Europe B.V. Utrecht</v>
      </c>
      <c r="E6340" t="s">
        <v>566</v>
      </c>
      <c r="F6340" t="s">
        <v>8262</v>
      </c>
      <c r="G6340" t="s">
        <v>504</v>
      </c>
      <c r="H6340" s="5">
        <v>11938.87</v>
      </c>
      <c r="I6340" s="5">
        <v>11938.865599999999</v>
      </c>
      <c r="J6340" s="5">
        <v>4.4000000016239903E-3</v>
      </c>
      <c r="K6340" s="5">
        <v>11938.87</v>
      </c>
      <c r="L6340" s="5">
        <v>0</v>
      </c>
      <c r="M6340" t="str">
        <f>IF(ISERROR(VLOOKUP(A6340,'[1]Ecart validé'!$A:$A,1,FALSE)),Z6340,"Ecart Validé")</f>
        <v>valid</v>
      </c>
      <c r="R6340" t="s">
        <v>30</v>
      </c>
      <c r="X6340"/>
      <c r="Y6340"/>
      <c r="Z6340" t="s">
        <v>31</v>
      </c>
    </row>
    <row r="6341" spans="1:26" x14ac:dyDescent="0.3">
      <c r="A6341" t="s">
        <v>8629</v>
      </c>
      <c r="B6341" t="s">
        <v>502</v>
      </c>
      <c r="C6341">
        <v>1960</v>
      </c>
      <c r="D6341" t="str">
        <f>+VLOOKUP(C6341,Param!K:L,2,FALSE)</f>
        <v>Diversey Europe B.V. Utrecht</v>
      </c>
      <c r="E6341" t="s">
        <v>566</v>
      </c>
      <c r="F6341" t="s">
        <v>8264</v>
      </c>
      <c r="G6341" t="s">
        <v>504</v>
      </c>
      <c r="H6341" s="5">
        <v>22888.09</v>
      </c>
      <c r="I6341" s="5">
        <v>22888.094400000002</v>
      </c>
      <c r="J6341" s="5">
        <v>-4.4000000016239903E-3</v>
      </c>
      <c r="K6341" s="5">
        <v>22888.09</v>
      </c>
      <c r="L6341" s="5">
        <v>0</v>
      </c>
      <c r="M6341" t="str">
        <f>IF(ISERROR(VLOOKUP(A6341,'[1]Ecart validé'!$A:$A,1,FALSE)),Z6341,"Ecart Validé")</f>
        <v>valid</v>
      </c>
      <c r="R6341" t="s">
        <v>30</v>
      </c>
      <c r="X6341"/>
      <c r="Y6341"/>
      <c r="Z6341" t="s">
        <v>31</v>
      </c>
    </row>
    <row r="6342" spans="1:26" x14ac:dyDescent="0.3">
      <c r="A6342" t="s">
        <v>8630</v>
      </c>
      <c r="B6342" t="s">
        <v>502</v>
      </c>
      <c r="C6342">
        <v>1960</v>
      </c>
      <c r="D6342" t="str">
        <f>+VLOOKUP(C6342,Param!K:L,2,FALSE)</f>
        <v>Diversey Europe B.V. Utrecht</v>
      </c>
      <c r="E6342" t="s">
        <v>566</v>
      </c>
      <c r="F6342" t="s">
        <v>8266</v>
      </c>
      <c r="G6342" t="s">
        <v>504</v>
      </c>
      <c r="H6342" s="5">
        <v>17589.61</v>
      </c>
      <c r="I6342" s="5">
        <v>17589.608</v>
      </c>
      <c r="J6342" s="5">
        <v>2.0000000004074502E-3</v>
      </c>
      <c r="K6342" s="5">
        <v>17589.61</v>
      </c>
      <c r="L6342" s="5">
        <v>0</v>
      </c>
      <c r="M6342" t="str">
        <f>IF(ISERROR(VLOOKUP(A6342,'[1]Ecart validé'!$A:$A,1,FALSE)),Z6342,"Ecart Validé")</f>
        <v>valid</v>
      </c>
      <c r="R6342" t="s">
        <v>30</v>
      </c>
      <c r="X6342"/>
      <c r="Y6342"/>
      <c r="Z6342" t="s">
        <v>31</v>
      </c>
    </row>
    <row r="6343" spans="1:26" x14ac:dyDescent="0.3">
      <c r="A6343" t="s">
        <v>8631</v>
      </c>
      <c r="B6343" t="s">
        <v>502</v>
      </c>
      <c r="C6343">
        <v>2026</v>
      </c>
      <c r="D6343" t="str">
        <f>+VLOOKUP(C6343,Param!K:L,2,FALSE)</f>
        <v>Bianchi AG</v>
      </c>
      <c r="E6343" t="s">
        <v>581</v>
      </c>
      <c r="F6343" t="s">
        <v>8260</v>
      </c>
      <c r="G6343" t="s">
        <v>504</v>
      </c>
      <c r="H6343" s="5">
        <v>1197.74</v>
      </c>
      <c r="I6343" s="5">
        <v>1197.7460000000001</v>
      </c>
      <c r="J6343" s="5">
        <v>-6.0000000000854899E-3</v>
      </c>
      <c r="K6343" s="5">
        <v>1197.74</v>
      </c>
      <c r="L6343" s="5">
        <v>0</v>
      </c>
      <c r="M6343" t="str">
        <f>IF(ISERROR(VLOOKUP(A6343,'[1]Ecart validé'!$A:$A,1,FALSE)),Z6343,"Ecart Validé")</f>
        <v>valid</v>
      </c>
      <c r="R6343" t="s">
        <v>30</v>
      </c>
      <c r="X6343"/>
      <c r="Y6343"/>
      <c r="Z6343" t="s">
        <v>31</v>
      </c>
    </row>
    <row r="6344" spans="1:26" x14ac:dyDescent="0.3">
      <c r="A6344" t="s">
        <v>8632</v>
      </c>
      <c r="B6344" t="s">
        <v>502</v>
      </c>
      <c r="C6344">
        <v>2026</v>
      </c>
      <c r="D6344" t="str">
        <f>+VLOOKUP(C6344,Param!K:L,2,FALSE)</f>
        <v>Bianchi AG</v>
      </c>
      <c r="E6344" t="s">
        <v>581</v>
      </c>
      <c r="F6344" t="s">
        <v>8262</v>
      </c>
      <c r="G6344" t="s">
        <v>504</v>
      </c>
      <c r="H6344" s="5">
        <v>5082.68</v>
      </c>
      <c r="I6344" s="5">
        <v>5082.6779999999999</v>
      </c>
      <c r="J6344" s="5">
        <v>2.0000000004074502E-3</v>
      </c>
      <c r="K6344" s="5">
        <v>5082.68</v>
      </c>
      <c r="L6344" s="5">
        <v>0</v>
      </c>
      <c r="M6344" t="str">
        <f>IF(ISERROR(VLOOKUP(A6344,'[1]Ecart validé'!$A:$A,1,FALSE)),Z6344,"Ecart Validé")</f>
        <v>valid</v>
      </c>
      <c r="R6344" t="s">
        <v>30</v>
      </c>
      <c r="X6344"/>
      <c r="Y6344"/>
      <c r="Z6344" t="s">
        <v>31</v>
      </c>
    </row>
    <row r="6345" spans="1:26" x14ac:dyDescent="0.3">
      <c r="A6345" t="s">
        <v>8633</v>
      </c>
      <c r="B6345" t="s">
        <v>502</v>
      </c>
      <c r="C6345">
        <v>2026</v>
      </c>
      <c r="D6345" t="str">
        <f>+VLOOKUP(C6345,Param!K:L,2,FALSE)</f>
        <v>Bianchi AG</v>
      </c>
      <c r="E6345" t="s">
        <v>581</v>
      </c>
      <c r="F6345" t="s">
        <v>8264</v>
      </c>
      <c r="G6345" t="s">
        <v>504</v>
      </c>
      <c r="H6345" s="5">
        <v>9598.8799999999992</v>
      </c>
      <c r="I6345" s="5">
        <v>9598.884</v>
      </c>
      <c r="J6345" s="5">
        <v>-3.99999999899591E-3</v>
      </c>
      <c r="K6345" s="5">
        <v>9598.8799999999992</v>
      </c>
      <c r="L6345" s="5">
        <v>0</v>
      </c>
      <c r="M6345" t="str">
        <f>IF(ISERROR(VLOOKUP(A6345,'[1]Ecart validé'!$A:$A,1,FALSE)),Z6345,"Ecart Validé")</f>
        <v>valid</v>
      </c>
      <c r="R6345" t="s">
        <v>30</v>
      </c>
      <c r="X6345"/>
      <c r="Y6345"/>
      <c r="Z6345" t="s">
        <v>31</v>
      </c>
    </row>
    <row r="6346" spans="1:26" x14ac:dyDescent="0.3">
      <c r="A6346" t="s">
        <v>8634</v>
      </c>
      <c r="B6346" t="s">
        <v>502</v>
      </c>
      <c r="C6346">
        <v>2026</v>
      </c>
      <c r="D6346" t="str">
        <f>+VLOOKUP(C6346,Param!K:L,2,FALSE)</f>
        <v>Bianchi AG</v>
      </c>
      <c r="E6346" t="s">
        <v>581</v>
      </c>
      <c r="F6346" t="s">
        <v>8266</v>
      </c>
      <c r="G6346" t="s">
        <v>504</v>
      </c>
      <c r="H6346" s="5">
        <v>12851.36</v>
      </c>
      <c r="I6346" s="5">
        <v>12851.364</v>
      </c>
      <c r="J6346" s="5">
        <v>-3.99999999899591E-3</v>
      </c>
      <c r="K6346" s="5">
        <v>12851.36</v>
      </c>
      <c r="L6346" s="5">
        <v>0</v>
      </c>
      <c r="M6346" t="str">
        <f>IF(ISERROR(VLOOKUP(A6346,'[1]Ecart validé'!$A:$A,1,FALSE)),Z6346,"Ecart Validé")</f>
        <v>valid</v>
      </c>
      <c r="R6346" t="s">
        <v>30</v>
      </c>
      <c r="X6346"/>
      <c r="Y6346"/>
      <c r="Z6346" t="s">
        <v>31</v>
      </c>
    </row>
    <row r="6347" spans="1:26" x14ac:dyDescent="0.3">
      <c r="A6347" t="s">
        <v>8635</v>
      </c>
      <c r="B6347" t="s">
        <v>502</v>
      </c>
      <c r="C6347">
        <v>2039</v>
      </c>
      <c r="D6347" t="str">
        <f>+VLOOKUP(C6347,Param!K:L,2,FALSE)</f>
        <v>CRS Management und Service AG</v>
      </c>
      <c r="E6347" t="s">
        <v>591</v>
      </c>
      <c r="F6347" t="s">
        <v>8617</v>
      </c>
      <c r="G6347" t="s">
        <v>504</v>
      </c>
      <c r="H6347" s="5">
        <v>23.1</v>
      </c>
      <c r="I6347" s="5">
        <v>23.1</v>
      </c>
      <c r="J6347" s="5">
        <v>0</v>
      </c>
      <c r="K6347" s="5">
        <v>23.1</v>
      </c>
      <c r="L6347" s="5">
        <v>0</v>
      </c>
      <c r="M6347" t="str">
        <f>IF(ISERROR(VLOOKUP(A6347,'[1]Ecart validé'!$A:$A,1,FALSE)),Z6347,"Ecart Validé")</f>
        <v>valid</v>
      </c>
      <c r="R6347" t="s">
        <v>30</v>
      </c>
      <c r="X6347"/>
      <c r="Y6347"/>
      <c r="Z6347" t="s">
        <v>31</v>
      </c>
    </row>
    <row r="6348" spans="1:26" x14ac:dyDescent="0.3">
      <c r="A6348" t="s">
        <v>8636</v>
      </c>
      <c r="B6348" t="s">
        <v>502</v>
      </c>
      <c r="C6348">
        <v>2039</v>
      </c>
      <c r="D6348" t="str">
        <f>+VLOOKUP(C6348,Param!K:L,2,FALSE)</f>
        <v>CRS Management und Service AG</v>
      </c>
      <c r="E6348" t="s">
        <v>591</v>
      </c>
      <c r="F6348" t="s">
        <v>8260</v>
      </c>
      <c r="G6348" t="s">
        <v>504</v>
      </c>
      <c r="H6348" s="5">
        <v>3105.0699999999902</v>
      </c>
      <c r="I6348" s="5">
        <v>3105.0767999999998</v>
      </c>
      <c r="J6348" s="5">
        <v>-6.8000000001120497E-3</v>
      </c>
      <c r="K6348" s="5">
        <v>3105.0699999999902</v>
      </c>
      <c r="L6348" s="5">
        <v>0</v>
      </c>
      <c r="M6348" t="str">
        <f>IF(ISERROR(VLOOKUP(A6348,'[1]Ecart validé'!$A:$A,1,FALSE)),Z6348,"Ecart Validé")</f>
        <v>valid</v>
      </c>
      <c r="R6348" t="s">
        <v>30</v>
      </c>
      <c r="X6348"/>
      <c r="Y6348"/>
      <c r="Z6348" t="s">
        <v>31</v>
      </c>
    </row>
    <row r="6349" spans="1:26" x14ac:dyDescent="0.3">
      <c r="A6349" t="s">
        <v>8637</v>
      </c>
      <c r="B6349" t="s">
        <v>502</v>
      </c>
      <c r="C6349">
        <v>2039</v>
      </c>
      <c r="D6349" t="str">
        <f>+VLOOKUP(C6349,Param!K:L,2,FALSE)</f>
        <v>CRS Management und Service AG</v>
      </c>
      <c r="E6349" t="s">
        <v>591</v>
      </c>
      <c r="F6349" t="s">
        <v>8262</v>
      </c>
      <c r="G6349" t="s">
        <v>504</v>
      </c>
      <c r="H6349" s="5">
        <v>9568.43</v>
      </c>
      <c r="I6349" s="5">
        <v>9568.4315999999999</v>
      </c>
      <c r="J6349" s="5">
        <v>-1.59999999959836E-3</v>
      </c>
      <c r="K6349" s="5">
        <v>9568.43</v>
      </c>
      <c r="L6349" s="5">
        <v>0</v>
      </c>
      <c r="M6349" t="str">
        <f>IF(ISERROR(VLOOKUP(A6349,'[1]Ecart validé'!$A:$A,1,FALSE)),Z6349,"Ecart Validé")</f>
        <v>valid</v>
      </c>
      <c r="R6349" t="s">
        <v>30</v>
      </c>
      <c r="X6349"/>
      <c r="Y6349"/>
      <c r="Z6349" t="s">
        <v>31</v>
      </c>
    </row>
    <row r="6350" spans="1:26" x14ac:dyDescent="0.3">
      <c r="A6350" t="s">
        <v>8638</v>
      </c>
      <c r="B6350" t="s">
        <v>502</v>
      </c>
      <c r="C6350">
        <v>2039</v>
      </c>
      <c r="D6350" t="str">
        <f>+VLOOKUP(C6350,Param!K:L,2,FALSE)</f>
        <v>CRS Management und Service AG</v>
      </c>
      <c r="E6350" t="s">
        <v>591</v>
      </c>
      <c r="F6350" t="s">
        <v>8264</v>
      </c>
      <c r="G6350" t="s">
        <v>504</v>
      </c>
      <c r="H6350" s="5">
        <v>21701.4899999999</v>
      </c>
      <c r="I6350" s="5">
        <v>21701.496599999999</v>
      </c>
      <c r="J6350" s="5">
        <v>-6.6000000006170003E-3</v>
      </c>
      <c r="K6350" s="5">
        <v>21701.4899999999</v>
      </c>
      <c r="L6350" s="5">
        <v>0</v>
      </c>
      <c r="M6350" t="str">
        <f>IF(ISERROR(VLOOKUP(A6350,'[1]Ecart validé'!$A:$A,1,FALSE)),Z6350,"Ecart Validé")</f>
        <v>valid</v>
      </c>
      <c r="R6350" t="s">
        <v>30</v>
      </c>
      <c r="X6350"/>
      <c r="Y6350"/>
      <c r="Z6350" t="s">
        <v>31</v>
      </c>
    </row>
    <row r="6351" spans="1:26" x14ac:dyDescent="0.3">
      <c r="A6351" t="s">
        <v>8639</v>
      </c>
      <c r="B6351" t="s">
        <v>502</v>
      </c>
      <c r="C6351">
        <v>2039</v>
      </c>
      <c r="D6351" t="str">
        <f>+VLOOKUP(C6351,Param!K:L,2,FALSE)</f>
        <v>CRS Management und Service AG</v>
      </c>
      <c r="E6351" t="s">
        <v>591</v>
      </c>
      <c r="F6351" t="s">
        <v>8266</v>
      </c>
      <c r="G6351" t="s">
        <v>504</v>
      </c>
      <c r="H6351" s="5">
        <v>20244.86</v>
      </c>
      <c r="I6351" s="5">
        <v>20244.863099999999</v>
      </c>
      <c r="J6351" s="5">
        <v>-3.0999999980849601E-3</v>
      </c>
      <c r="K6351" s="5">
        <v>20244.86</v>
      </c>
      <c r="L6351" s="5">
        <v>0</v>
      </c>
      <c r="M6351" t="str">
        <f>IF(ISERROR(VLOOKUP(A6351,'[1]Ecart validé'!$A:$A,1,FALSE)),Z6351,"Ecart Validé")</f>
        <v>valid</v>
      </c>
      <c r="R6351" t="s">
        <v>30</v>
      </c>
      <c r="X6351"/>
      <c r="Y6351"/>
      <c r="Z6351" t="s">
        <v>31</v>
      </c>
    </row>
    <row r="6352" spans="1:26" x14ac:dyDescent="0.3">
      <c r="A6352" t="s">
        <v>8640</v>
      </c>
      <c r="B6352" t="s">
        <v>502</v>
      </c>
      <c r="C6352">
        <v>2272</v>
      </c>
      <c r="D6352" t="str">
        <f>+VLOOKUP(C6352,Param!K:L,2,FALSE)</f>
        <v>Enzler Hotel-Services AG</v>
      </c>
      <c r="E6352" t="s">
        <v>621</v>
      </c>
      <c r="F6352" t="s">
        <v>8260</v>
      </c>
      <c r="G6352" t="s">
        <v>504</v>
      </c>
      <c r="H6352" s="5">
        <v>10111.209999999999</v>
      </c>
      <c r="I6352" s="5">
        <v>10111.209999999999</v>
      </c>
      <c r="J6352" s="5">
        <v>0</v>
      </c>
      <c r="K6352" s="5">
        <v>10111.209999999999</v>
      </c>
      <c r="L6352" s="5">
        <v>0</v>
      </c>
      <c r="M6352" t="str">
        <f>IF(ISERROR(VLOOKUP(A6352,'[1]Ecart validé'!$A:$A,1,FALSE)),Z6352,"Ecart Validé")</f>
        <v>valid</v>
      </c>
      <c r="R6352" t="s">
        <v>30</v>
      </c>
      <c r="X6352"/>
      <c r="Y6352"/>
      <c r="Z6352" t="s">
        <v>31</v>
      </c>
    </row>
    <row r="6353" spans="1:26" x14ac:dyDescent="0.3">
      <c r="A6353" t="s">
        <v>8641</v>
      </c>
      <c r="B6353" t="s">
        <v>502</v>
      </c>
      <c r="C6353">
        <v>2272</v>
      </c>
      <c r="D6353" t="str">
        <f>+VLOOKUP(C6353,Param!K:L,2,FALSE)</f>
        <v>Enzler Hotel-Services AG</v>
      </c>
      <c r="E6353" t="s">
        <v>621</v>
      </c>
      <c r="F6353" t="s">
        <v>8262</v>
      </c>
      <c r="G6353" t="s">
        <v>504</v>
      </c>
      <c r="H6353" s="5">
        <v>17355.97</v>
      </c>
      <c r="I6353" s="5">
        <v>17355.9663</v>
      </c>
      <c r="J6353" s="5">
        <v>3.7000000011175802E-3</v>
      </c>
      <c r="K6353" s="5">
        <v>17355.97</v>
      </c>
      <c r="L6353" s="5">
        <v>0</v>
      </c>
      <c r="M6353" t="str">
        <f>IF(ISERROR(VLOOKUP(A6353,'[1]Ecart validé'!$A:$A,1,FALSE)),Z6353,"Ecart Validé")</f>
        <v>valid</v>
      </c>
      <c r="R6353" t="s">
        <v>30</v>
      </c>
      <c r="X6353"/>
      <c r="Y6353"/>
      <c r="Z6353" t="s">
        <v>31</v>
      </c>
    </row>
    <row r="6354" spans="1:26" x14ac:dyDescent="0.3">
      <c r="A6354" t="s">
        <v>8642</v>
      </c>
      <c r="B6354" t="s">
        <v>502</v>
      </c>
      <c r="C6354">
        <v>2272</v>
      </c>
      <c r="D6354" t="str">
        <f>+VLOOKUP(C6354,Param!K:L,2,FALSE)</f>
        <v>Enzler Hotel-Services AG</v>
      </c>
      <c r="E6354" t="s">
        <v>621</v>
      </c>
      <c r="F6354" t="s">
        <v>8264</v>
      </c>
      <c r="G6354" t="s">
        <v>504</v>
      </c>
      <c r="H6354" s="5">
        <v>63441.23</v>
      </c>
      <c r="I6354" s="5">
        <v>63441.225899999998</v>
      </c>
      <c r="J6354" s="5">
        <v>4.1000000055646498E-3</v>
      </c>
      <c r="K6354" s="5">
        <v>63441.23</v>
      </c>
      <c r="L6354" s="5">
        <v>0</v>
      </c>
      <c r="M6354" t="str">
        <f>IF(ISERROR(VLOOKUP(A6354,'[1]Ecart validé'!$A:$A,1,FALSE)),Z6354,"Ecart Validé")</f>
        <v>valid</v>
      </c>
      <c r="R6354" t="s">
        <v>30</v>
      </c>
      <c r="X6354"/>
      <c r="Y6354"/>
      <c r="Z6354" t="s">
        <v>31</v>
      </c>
    </row>
    <row r="6355" spans="1:26" x14ac:dyDescent="0.3">
      <c r="A6355" t="s">
        <v>8643</v>
      </c>
      <c r="B6355" t="s">
        <v>502</v>
      </c>
      <c r="C6355">
        <v>2272</v>
      </c>
      <c r="D6355" t="str">
        <f>+VLOOKUP(C6355,Param!K:L,2,FALSE)</f>
        <v>Enzler Hotel-Services AG</v>
      </c>
      <c r="E6355" t="s">
        <v>621</v>
      </c>
      <c r="F6355" t="s">
        <v>8266</v>
      </c>
      <c r="G6355" t="s">
        <v>504</v>
      </c>
      <c r="H6355" s="5">
        <v>35804.620000000003</v>
      </c>
      <c r="I6355" s="5">
        <v>35804.627699999997</v>
      </c>
      <c r="J6355" s="5">
        <v>-7.6999999946565298E-3</v>
      </c>
      <c r="K6355" s="5">
        <v>35804.620000000003</v>
      </c>
      <c r="L6355" s="5">
        <v>0</v>
      </c>
      <c r="M6355" t="str">
        <f>IF(ISERROR(VLOOKUP(A6355,'[1]Ecart validé'!$A:$A,1,FALSE)),Z6355,"Ecart Validé")</f>
        <v>valid</v>
      </c>
      <c r="R6355" t="s">
        <v>30</v>
      </c>
      <c r="X6355"/>
      <c r="Y6355"/>
      <c r="Z6355" t="s">
        <v>31</v>
      </c>
    </row>
    <row r="6356" spans="1:26" x14ac:dyDescent="0.3">
      <c r="A6356" t="s">
        <v>8644</v>
      </c>
      <c r="B6356" t="s">
        <v>502</v>
      </c>
      <c r="C6356">
        <v>2272</v>
      </c>
      <c r="D6356" t="str">
        <f>+VLOOKUP(C6356,Param!K:L,2,FALSE)</f>
        <v>Enzler Hotel-Services AG</v>
      </c>
      <c r="E6356" t="s">
        <v>626</v>
      </c>
      <c r="F6356" t="s">
        <v>8260</v>
      </c>
      <c r="G6356" t="s">
        <v>504</v>
      </c>
      <c r="H6356" s="5">
        <v>15866.279999999901</v>
      </c>
      <c r="I6356" s="5">
        <v>15866.281199999999</v>
      </c>
      <c r="J6356" s="5">
        <v>-1.2000000006082701E-3</v>
      </c>
      <c r="K6356" s="5">
        <v>15866.279999999901</v>
      </c>
      <c r="L6356" s="5">
        <v>0</v>
      </c>
      <c r="M6356" t="str">
        <f>IF(ISERROR(VLOOKUP(A6356,'[1]Ecart validé'!$A:$A,1,FALSE)),Z6356,"Ecart Validé")</f>
        <v>valid</v>
      </c>
      <c r="R6356" t="s">
        <v>30</v>
      </c>
      <c r="X6356"/>
      <c r="Y6356"/>
      <c r="Z6356" t="s">
        <v>31</v>
      </c>
    </row>
    <row r="6357" spans="1:26" x14ac:dyDescent="0.3">
      <c r="A6357" t="s">
        <v>8645</v>
      </c>
      <c r="B6357" t="s">
        <v>502</v>
      </c>
      <c r="C6357">
        <v>2272</v>
      </c>
      <c r="D6357" t="str">
        <f>+VLOOKUP(C6357,Param!K:L,2,FALSE)</f>
        <v>Enzler Hotel-Services AG</v>
      </c>
      <c r="E6357" t="s">
        <v>626</v>
      </c>
      <c r="F6357" t="s">
        <v>8262</v>
      </c>
      <c r="G6357" t="s">
        <v>504</v>
      </c>
      <c r="H6357" s="5">
        <v>27634.43</v>
      </c>
      <c r="I6357" s="5">
        <v>27634.432499999999</v>
      </c>
      <c r="J6357" s="5">
        <v>-2.4999999986903198E-3</v>
      </c>
      <c r="K6357" s="5">
        <v>27634.43</v>
      </c>
      <c r="L6357" s="5">
        <v>0</v>
      </c>
      <c r="M6357" t="str">
        <f>IF(ISERROR(VLOOKUP(A6357,'[1]Ecart validé'!$A:$A,1,FALSE)),Z6357,"Ecart Validé")</f>
        <v>valid</v>
      </c>
      <c r="R6357" t="s">
        <v>30</v>
      </c>
      <c r="X6357"/>
      <c r="Y6357"/>
      <c r="Z6357" t="s">
        <v>31</v>
      </c>
    </row>
    <row r="6358" spans="1:26" x14ac:dyDescent="0.3">
      <c r="A6358" t="s">
        <v>8646</v>
      </c>
      <c r="B6358" t="s">
        <v>502</v>
      </c>
      <c r="C6358">
        <v>2272</v>
      </c>
      <c r="D6358" t="str">
        <f>+VLOOKUP(C6358,Param!K:L,2,FALSE)</f>
        <v>Enzler Hotel-Services AG</v>
      </c>
      <c r="E6358" t="s">
        <v>626</v>
      </c>
      <c r="F6358" t="s">
        <v>8264</v>
      </c>
      <c r="G6358" t="s">
        <v>504</v>
      </c>
      <c r="H6358" s="5">
        <v>54525.47</v>
      </c>
      <c r="I6358" s="5">
        <v>54525.477400000003</v>
      </c>
      <c r="J6358" s="5">
        <v>-7.4000000022351698E-3</v>
      </c>
      <c r="K6358" s="5">
        <v>54525.47</v>
      </c>
      <c r="L6358" s="5">
        <v>0</v>
      </c>
      <c r="M6358" t="str">
        <f>IF(ISERROR(VLOOKUP(A6358,'[1]Ecart validé'!$A:$A,1,FALSE)),Z6358,"Ecart Validé")</f>
        <v>valid</v>
      </c>
      <c r="R6358" t="s">
        <v>30</v>
      </c>
      <c r="X6358"/>
      <c r="Y6358"/>
      <c r="Z6358" t="s">
        <v>31</v>
      </c>
    </row>
    <row r="6359" spans="1:26" x14ac:dyDescent="0.3">
      <c r="A6359" t="s">
        <v>8647</v>
      </c>
      <c r="B6359" t="s">
        <v>502</v>
      </c>
      <c r="C6359">
        <v>2272</v>
      </c>
      <c r="D6359" t="str">
        <f>+VLOOKUP(C6359,Param!K:L,2,FALSE)</f>
        <v>Enzler Hotel-Services AG</v>
      </c>
      <c r="E6359" t="s">
        <v>626</v>
      </c>
      <c r="F6359" t="s">
        <v>8266</v>
      </c>
      <c r="G6359" t="s">
        <v>504</v>
      </c>
      <c r="H6359" s="5">
        <v>55234.02</v>
      </c>
      <c r="I6359" s="5">
        <v>55234.017599999999</v>
      </c>
      <c r="J6359" s="5">
        <v>2.39999999757856E-3</v>
      </c>
      <c r="K6359" s="5">
        <v>55234.02</v>
      </c>
      <c r="L6359" s="5">
        <v>0</v>
      </c>
      <c r="M6359" t="str">
        <f>IF(ISERROR(VLOOKUP(A6359,'[1]Ecart validé'!$A:$A,1,FALSE)),Z6359,"Ecart Validé")</f>
        <v>valid</v>
      </c>
      <c r="R6359" t="s">
        <v>30</v>
      </c>
      <c r="X6359"/>
      <c r="Y6359"/>
      <c r="Z6359" t="s">
        <v>31</v>
      </c>
    </row>
    <row r="6360" spans="1:26" x14ac:dyDescent="0.3">
      <c r="A6360" t="s">
        <v>8648</v>
      </c>
      <c r="B6360" t="s">
        <v>502</v>
      </c>
      <c r="C6360">
        <v>2524</v>
      </c>
      <c r="D6360" t="str">
        <f>+VLOOKUP(C6360,Param!K:L,2,FALSE)</f>
        <v>Aryzta Food Solutions Schweiz AG</v>
      </c>
      <c r="E6360" t="s">
        <v>657</v>
      </c>
      <c r="F6360" t="s">
        <v>8260</v>
      </c>
      <c r="G6360" t="s">
        <v>504</v>
      </c>
      <c r="H6360" s="5">
        <v>147.36000000000001</v>
      </c>
      <c r="I6360" s="5">
        <v>147.35720000000001</v>
      </c>
      <c r="J6360" s="5">
        <v>2.80000000000768E-3</v>
      </c>
      <c r="K6360" s="5">
        <v>147.36000000000001</v>
      </c>
      <c r="L6360" s="5">
        <v>0</v>
      </c>
      <c r="M6360" t="str">
        <f>IF(ISERROR(VLOOKUP(A6360,'[1]Ecart validé'!$A:$A,1,FALSE)),Z6360,"Ecart Validé")</f>
        <v>valid</v>
      </c>
      <c r="R6360" t="s">
        <v>30</v>
      </c>
      <c r="X6360"/>
      <c r="Y6360"/>
      <c r="Z6360" t="s">
        <v>31</v>
      </c>
    </row>
    <row r="6361" spans="1:26" x14ac:dyDescent="0.3">
      <c r="A6361" t="s">
        <v>8649</v>
      </c>
      <c r="B6361" t="s">
        <v>502</v>
      </c>
      <c r="C6361">
        <v>2524</v>
      </c>
      <c r="D6361" t="str">
        <f>+VLOOKUP(C6361,Param!K:L,2,FALSE)</f>
        <v>Aryzta Food Solutions Schweiz AG</v>
      </c>
      <c r="E6361" t="s">
        <v>657</v>
      </c>
      <c r="F6361" t="s">
        <v>8262</v>
      </c>
      <c r="G6361" t="s">
        <v>504</v>
      </c>
      <c r="H6361" s="5">
        <v>649.94000000000005</v>
      </c>
      <c r="I6361" s="5">
        <v>649.94399999999996</v>
      </c>
      <c r="J6361" s="5">
        <v>-3.9999999999054099E-3</v>
      </c>
      <c r="K6361" s="5">
        <v>649.94000000000005</v>
      </c>
      <c r="L6361" s="5">
        <v>0</v>
      </c>
      <c r="M6361" t="str">
        <f>IF(ISERROR(VLOOKUP(A6361,'[1]Ecart validé'!$A:$A,1,FALSE)),Z6361,"Ecart Validé")</f>
        <v>valid</v>
      </c>
      <c r="R6361" t="s">
        <v>30</v>
      </c>
      <c r="X6361"/>
      <c r="Y6361"/>
      <c r="Z6361" t="s">
        <v>31</v>
      </c>
    </row>
    <row r="6362" spans="1:26" x14ac:dyDescent="0.3">
      <c r="A6362" t="s">
        <v>8650</v>
      </c>
      <c r="B6362" t="s">
        <v>502</v>
      </c>
      <c r="C6362">
        <v>2524</v>
      </c>
      <c r="D6362" t="str">
        <f>+VLOOKUP(C6362,Param!K:L,2,FALSE)</f>
        <v>Aryzta Food Solutions Schweiz AG</v>
      </c>
      <c r="E6362" t="s">
        <v>657</v>
      </c>
      <c r="F6362" t="s">
        <v>8264</v>
      </c>
      <c r="G6362" t="s">
        <v>504</v>
      </c>
      <c r="H6362" s="5">
        <v>89.51</v>
      </c>
      <c r="I6362" s="5">
        <v>89.506399999999999</v>
      </c>
      <c r="J6362" s="5">
        <v>3.6000000000058199E-3</v>
      </c>
      <c r="K6362" s="5">
        <v>89.51</v>
      </c>
      <c r="L6362" s="5">
        <v>0</v>
      </c>
      <c r="M6362" t="str">
        <f>IF(ISERROR(VLOOKUP(A6362,'[1]Ecart validé'!$A:$A,1,FALSE)),Z6362,"Ecart Validé")</f>
        <v>valid</v>
      </c>
      <c r="R6362" t="s">
        <v>30</v>
      </c>
      <c r="T6362" s="41"/>
      <c r="X6362"/>
      <c r="Y6362"/>
      <c r="Z6362" t="s">
        <v>31</v>
      </c>
    </row>
    <row r="6363" spans="1:26" x14ac:dyDescent="0.3">
      <c r="A6363" t="s">
        <v>8651</v>
      </c>
      <c r="B6363" t="s">
        <v>502</v>
      </c>
      <c r="C6363">
        <v>2524</v>
      </c>
      <c r="D6363" t="str">
        <f>+VLOOKUP(C6363,Param!K:L,2,FALSE)</f>
        <v>Aryzta Food Solutions Schweiz AG</v>
      </c>
      <c r="E6363" t="s">
        <v>662</v>
      </c>
      <c r="F6363" t="s">
        <v>8260</v>
      </c>
      <c r="G6363" t="s">
        <v>504</v>
      </c>
      <c r="H6363" s="5">
        <v>1365.75</v>
      </c>
      <c r="I6363" s="5">
        <v>1365.7539999999999</v>
      </c>
      <c r="J6363" s="5">
        <v>-3.9999999999054099E-3</v>
      </c>
      <c r="K6363" s="5">
        <v>1365.75</v>
      </c>
      <c r="L6363" s="5">
        <v>0</v>
      </c>
      <c r="M6363" t="str">
        <f>IF(ISERROR(VLOOKUP(A6363,'[1]Ecart validé'!$A:$A,1,FALSE)),Z6363,"Ecart Validé")</f>
        <v>valid</v>
      </c>
      <c r="R6363" t="s">
        <v>30</v>
      </c>
      <c r="T6363" s="41"/>
      <c r="X6363"/>
      <c r="Y6363"/>
      <c r="Z6363" t="s">
        <v>31</v>
      </c>
    </row>
    <row r="6364" spans="1:26" x14ac:dyDescent="0.3">
      <c r="A6364" t="s">
        <v>8652</v>
      </c>
      <c r="B6364" t="s">
        <v>502</v>
      </c>
      <c r="C6364">
        <v>2524</v>
      </c>
      <c r="D6364" t="str">
        <f>+VLOOKUP(C6364,Param!K:L,2,FALSE)</f>
        <v>Aryzta Food Solutions Schweiz AG</v>
      </c>
      <c r="E6364" t="s">
        <v>662</v>
      </c>
      <c r="F6364" t="s">
        <v>8262</v>
      </c>
      <c r="G6364" t="s">
        <v>504</v>
      </c>
      <c r="H6364" s="5">
        <v>4684.93</v>
      </c>
      <c r="I6364" s="5">
        <v>4684.9315999999999</v>
      </c>
      <c r="J6364" s="5">
        <v>-1.59999999959836E-3</v>
      </c>
      <c r="K6364" s="5">
        <v>4684.93</v>
      </c>
      <c r="L6364" s="5">
        <v>0</v>
      </c>
      <c r="M6364" t="str">
        <f>IF(ISERROR(VLOOKUP(A6364,'[1]Ecart validé'!$A:$A,1,FALSE)),Z6364,"Ecart Validé")</f>
        <v>valid</v>
      </c>
      <c r="R6364" t="s">
        <v>30</v>
      </c>
      <c r="X6364"/>
      <c r="Y6364"/>
      <c r="Z6364" t="s">
        <v>31</v>
      </c>
    </row>
    <row r="6365" spans="1:26" x14ac:dyDescent="0.3">
      <c r="A6365" t="s">
        <v>8653</v>
      </c>
      <c r="B6365" t="s">
        <v>502</v>
      </c>
      <c r="C6365">
        <v>2524</v>
      </c>
      <c r="D6365" t="str">
        <f>+VLOOKUP(C6365,Param!K:L,2,FALSE)</f>
        <v>Aryzta Food Solutions Schweiz AG</v>
      </c>
      <c r="E6365" t="s">
        <v>662</v>
      </c>
      <c r="F6365" t="s">
        <v>8264</v>
      </c>
      <c r="G6365" t="s">
        <v>504</v>
      </c>
      <c r="H6365" s="5">
        <v>8705.2800000000007</v>
      </c>
      <c r="I6365" s="5">
        <v>8705.2836000000007</v>
      </c>
      <c r="J6365" s="5">
        <v>-3.6000000000058199E-3</v>
      </c>
      <c r="K6365" s="5">
        <v>8705.2800000000007</v>
      </c>
      <c r="L6365" s="5">
        <v>0</v>
      </c>
      <c r="M6365" t="str">
        <f>IF(ISERROR(VLOOKUP(A6365,'[1]Ecart validé'!$A:$A,1,FALSE)),Z6365,"Ecart Validé")</f>
        <v>valid</v>
      </c>
      <c r="R6365" t="s">
        <v>30</v>
      </c>
      <c r="X6365"/>
      <c r="Y6365"/>
      <c r="Z6365" t="s">
        <v>31</v>
      </c>
    </row>
    <row r="6366" spans="1:26" x14ac:dyDescent="0.3">
      <c r="A6366" t="s">
        <v>8654</v>
      </c>
      <c r="B6366" t="s">
        <v>502</v>
      </c>
      <c r="C6366">
        <v>2524</v>
      </c>
      <c r="D6366" t="str">
        <f>+VLOOKUP(C6366,Param!K:L,2,FALSE)</f>
        <v>Aryzta Food Solutions Schweiz AG</v>
      </c>
      <c r="E6366" t="s">
        <v>662</v>
      </c>
      <c r="F6366" t="s">
        <v>8271</v>
      </c>
      <c r="G6366" t="s">
        <v>504</v>
      </c>
      <c r="H6366" s="5">
        <v>2648.36</v>
      </c>
      <c r="I6366" s="5">
        <v>2648.3571000000002</v>
      </c>
      <c r="J6366" s="5">
        <v>2.8999999999541602E-3</v>
      </c>
      <c r="K6366" s="5">
        <v>2648.36</v>
      </c>
      <c r="L6366" s="5">
        <v>0</v>
      </c>
      <c r="M6366" t="str">
        <f>IF(ISERROR(VLOOKUP(A6366,'[1]Ecart validé'!$A:$A,1,FALSE)),Z6366,"Ecart Validé")</f>
        <v>valid</v>
      </c>
      <c r="R6366" t="s">
        <v>30</v>
      </c>
      <c r="X6366"/>
      <c r="Y6366"/>
      <c r="Z6366" t="s">
        <v>31</v>
      </c>
    </row>
    <row r="6367" spans="1:26" x14ac:dyDescent="0.3">
      <c r="A6367" t="s">
        <v>8655</v>
      </c>
      <c r="B6367" t="s">
        <v>502</v>
      </c>
      <c r="C6367">
        <v>2524</v>
      </c>
      <c r="D6367" t="str">
        <f>+VLOOKUP(C6367,Param!K:L,2,FALSE)</f>
        <v>Aryzta Food Solutions Schweiz AG</v>
      </c>
      <c r="E6367" t="s">
        <v>662</v>
      </c>
      <c r="F6367" t="s">
        <v>8266</v>
      </c>
      <c r="G6367" t="s">
        <v>504</v>
      </c>
      <c r="H6367" s="5">
        <v>8232.3799999999992</v>
      </c>
      <c r="I6367" s="5">
        <v>8232.3791999999994</v>
      </c>
      <c r="J6367" s="5">
        <v>7.9999999979918303E-4</v>
      </c>
      <c r="K6367" s="5">
        <v>8232.3799999999992</v>
      </c>
      <c r="L6367" s="5">
        <v>0</v>
      </c>
      <c r="M6367" t="str">
        <f>IF(ISERROR(VLOOKUP(A6367,'[1]Ecart validé'!$A:$A,1,FALSE)),Z6367,"Ecart Validé")</f>
        <v>valid</v>
      </c>
      <c r="R6367" t="s">
        <v>30</v>
      </c>
      <c r="X6367"/>
      <c r="Y6367"/>
      <c r="Z6367" t="s">
        <v>31</v>
      </c>
    </row>
    <row r="6368" spans="1:26" x14ac:dyDescent="0.3">
      <c r="A6368" t="s">
        <v>8656</v>
      </c>
      <c r="B6368" t="s">
        <v>502</v>
      </c>
      <c r="C6368">
        <v>2533</v>
      </c>
      <c r="D6368" t="str">
        <f>+VLOOKUP(C6368,Param!K:L,2,FALSE)</f>
        <v>Kellenberger Frisch Service frigemo AG</v>
      </c>
      <c r="E6368" t="s">
        <v>670</v>
      </c>
      <c r="F6368" t="s">
        <v>8617</v>
      </c>
      <c r="G6368" t="s">
        <v>504</v>
      </c>
      <c r="H6368" s="5">
        <v>-2334.09</v>
      </c>
      <c r="I6368" s="5">
        <v>-2334.0909999999999</v>
      </c>
      <c r="J6368" s="5">
        <v>9.9999999974897903E-4</v>
      </c>
      <c r="K6368" s="5">
        <v>-2334.09</v>
      </c>
      <c r="L6368" s="5">
        <v>0</v>
      </c>
      <c r="M6368" t="str">
        <f>IF(ISERROR(VLOOKUP(A6368,'[1]Ecart validé'!$A:$A,1,FALSE)),Z6368,"Ecart Validé")</f>
        <v>valid</v>
      </c>
      <c r="R6368" t="s">
        <v>30</v>
      </c>
      <c r="X6368"/>
      <c r="Y6368"/>
      <c r="Z6368" t="s">
        <v>31</v>
      </c>
    </row>
    <row r="6369" spans="1:26" x14ac:dyDescent="0.3">
      <c r="A6369" t="s">
        <v>8657</v>
      </c>
      <c r="B6369" t="s">
        <v>502</v>
      </c>
      <c r="C6369">
        <v>2533</v>
      </c>
      <c r="D6369" t="str">
        <f>+VLOOKUP(C6369,Param!K:L,2,FALSE)</f>
        <v>Kellenberger Frisch Service frigemo AG</v>
      </c>
      <c r="E6369" t="s">
        <v>670</v>
      </c>
      <c r="F6369" t="s">
        <v>8260</v>
      </c>
      <c r="G6369" t="s">
        <v>504</v>
      </c>
      <c r="H6369" s="5">
        <v>422.35</v>
      </c>
      <c r="I6369" s="5">
        <v>422.35</v>
      </c>
      <c r="J6369" s="5">
        <v>0</v>
      </c>
      <c r="K6369" s="5">
        <v>422.35</v>
      </c>
      <c r="L6369" s="5">
        <v>0</v>
      </c>
      <c r="M6369" t="str">
        <f>IF(ISERROR(VLOOKUP(A6369,'[1]Ecart validé'!$A:$A,1,FALSE)),Z6369,"Ecart Validé")</f>
        <v>valid</v>
      </c>
      <c r="R6369" t="s">
        <v>30</v>
      </c>
      <c r="X6369"/>
      <c r="Y6369"/>
      <c r="Z6369" t="s">
        <v>31</v>
      </c>
    </row>
    <row r="6370" spans="1:26" x14ac:dyDescent="0.3">
      <c r="A6370" t="s">
        <v>8658</v>
      </c>
      <c r="B6370" t="s">
        <v>502</v>
      </c>
      <c r="C6370">
        <v>2533</v>
      </c>
      <c r="D6370" t="str">
        <f>+VLOOKUP(C6370,Param!K:L,2,FALSE)</f>
        <v>Kellenberger Frisch Service frigemo AG</v>
      </c>
      <c r="E6370" t="s">
        <v>670</v>
      </c>
      <c r="F6370" t="s">
        <v>8262</v>
      </c>
      <c r="G6370" t="s">
        <v>504</v>
      </c>
      <c r="H6370" s="5">
        <v>601</v>
      </c>
      <c r="I6370" s="5">
        <v>601.00199999999995</v>
      </c>
      <c r="J6370" s="5">
        <v>-1.9999999999527002E-3</v>
      </c>
      <c r="K6370" s="5">
        <v>601</v>
      </c>
      <c r="L6370" s="5">
        <v>0</v>
      </c>
      <c r="M6370" t="str">
        <f>IF(ISERROR(VLOOKUP(A6370,'[1]Ecart validé'!$A:$A,1,FALSE)),Z6370,"Ecart Validé")</f>
        <v>valid</v>
      </c>
      <c r="R6370" t="s">
        <v>30</v>
      </c>
      <c r="X6370"/>
      <c r="Y6370"/>
      <c r="Z6370" t="s">
        <v>31</v>
      </c>
    </row>
    <row r="6371" spans="1:26" x14ac:dyDescent="0.3">
      <c r="A6371" t="s">
        <v>8659</v>
      </c>
      <c r="B6371" t="s">
        <v>502</v>
      </c>
      <c r="C6371">
        <v>2533</v>
      </c>
      <c r="D6371" t="str">
        <f>+VLOOKUP(C6371,Param!K:L,2,FALSE)</f>
        <v>Kellenberger Frisch Service frigemo AG</v>
      </c>
      <c r="E6371" t="s">
        <v>670</v>
      </c>
      <c r="F6371" t="s">
        <v>8264</v>
      </c>
      <c r="G6371" t="s">
        <v>504</v>
      </c>
      <c r="H6371" s="5">
        <v>952.32</v>
      </c>
      <c r="I6371" s="5">
        <v>952.32050000000004</v>
      </c>
      <c r="J6371" s="5">
        <v>-4.9999999998817603E-4</v>
      </c>
      <c r="K6371" s="5">
        <v>952.32</v>
      </c>
      <c r="L6371" s="5">
        <v>0</v>
      </c>
      <c r="M6371" t="str">
        <f>IF(ISERROR(VLOOKUP(A6371,'[1]Ecart validé'!$A:$A,1,FALSE)),Z6371,"Ecart Validé")</f>
        <v>valid</v>
      </c>
      <c r="R6371" t="s">
        <v>30</v>
      </c>
      <c r="X6371"/>
      <c r="Y6371"/>
      <c r="Z6371" t="s">
        <v>31</v>
      </c>
    </row>
    <row r="6372" spans="1:26" x14ac:dyDescent="0.3">
      <c r="A6372" t="s">
        <v>8660</v>
      </c>
      <c r="B6372" t="s">
        <v>502</v>
      </c>
      <c r="C6372">
        <v>2533</v>
      </c>
      <c r="D6372" t="str">
        <f>+VLOOKUP(C6372,Param!K:L,2,FALSE)</f>
        <v>Kellenberger Frisch Service frigemo AG</v>
      </c>
      <c r="E6372" t="s">
        <v>670</v>
      </c>
      <c r="F6372" t="s">
        <v>8266</v>
      </c>
      <c r="G6372" t="s">
        <v>504</v>
      </c>
      <c r="H6372" s="5">
        <v>985.83</v>
      </c>
      <c r="I6372" s="5">
        <v>985.82650000000001</v>
      </c>
      <c r="J6372" s="5">
        <v>3.5000000000309198E-3</v>
      </c>
      <c r="K6372" s="5">
        <v>985.83</v>
      </c>
      <c r="L6372" s="5">
        <v>0</v>
      </c>
      <c r="M6372" t="str">
        <f>IF(ISERROR(VLOOKUP(A6372,'[1]Ecart validé'!$A:$A,1,FALSE)),Z6372,"Ecart Validé")</f>
        <v>valid</v>
      </c>
      <c r="R6372" t="s">
        <v>30</v>
      </c>
      <c r="X6372"/>
      <c r="Y6372"/>
      <c r="Z6372" t="s">
        <v>31</v>
      </c>
    </row>
    <row r="6373" spans="1:26" x14ac:dyDescent="0.3">
      <c r="A6373" t="s">
        <v>8661</v>
      </c>
      <c r="B6373" t="s">
        <v>502</v>
      </c>
      <c r="C6373">
        <v>2569</v>
      </c>
      <c r="D6373" t="str">
        <f>+VLOOKUP(C6373,Param!K:L,2,FALSE)</f>
        <v>Transgourmet Schweiz AG</v>
      </c>
      <c r="E6373" t="s">
        <v>680</v>
      </c>
      <c r="F6373" t="s">
        <v>8617</v>
      </c>
      <c r="G6373" t="s">
        <v>504</v>
      </c>
      <c r="H6373" s="5">
        <v>4036.15</v>
      </c>
      <c r="I6373" s="5">
        <v>4036.1480000000001</v>
      </c>
      <c r="J6373" s="5">
        <v>1.9999999999527002E-3</v>
      </c>
      <c r="K6373" s="5">
        <v>4036.1480000000001</v>
      </c>
      <c r="L6373" s="5">
        <v>1.9999999999527002E-3</v>
      </c>
      <c r="M6373" t="str">
        <f>IF(ISERROR(VLOOKUP(A6373,'[1]Ecart validé'!$A:$A,1,FALSE)),Z6373,"Ecart Validé")</f>
        <v>valid</v>
      </c>
      <c r="R6373" t="s">
        <v>30</v>
      </c>
      <c r="X6373"/>
      <c r="Y6373"/>
      <c r="Z6373" t="s">
        <v>31</v>
      </c>
    </row>
    <row r="6374" spans="1:26" ht="57.6" x14ac:dyDescent="0.3">
      <c r="A6374" t="s">
        <v>8662</v>
      </c>
      <c r="B6374" t="s">
        <v>502</v>
      </c>
      <c r="C6374">
        <v>2569</v>
      </c>
      <c r="D6374" t="str">
        <f>+VLOOKUP(C6374,Param!K:L,2,FALSE)</f>
        <v>Transgourmet Schweiz AG</v>
      </c>
      <c r="E6374" t="s">
        <v>680</v>
      </c>
      <c r="F6374" t="s">
        <v>8260</v>
      </c>
      <c r="G6374" t="s">
        <v>504</v>
      </c>
      <c r="H6374" s="5">
        <v>19473.3</v>
      </c>
      <c r="I6374" s="5">
        <v>19610.9784</v>
      </c>
      <c r="J6374" s="5">
        <v>-137.67840000000001</v>
      </c>
      <c r="K6374" s="5">
        <v>19610.9784</v>
      </c>
      <c r="L6374" s="5">
        <v>-137.67840000000001</v>
      </c>
      <c r="M6374" t="str">
        <f>IF(ISERROR(VLOOKUP(A6374,'[1]Ecart validé'!$A:$A,1,FALSE)),Z6374,"Ecart Validé")</f>
        <v>Ecart Validé</v>
      </c>
      <c r="N6374" t="s">
        <v>8663</v>
      </c>
      <c r="O6374" t="s">
        <v>8664</v>
      </c>
      <c r="P6374" t="s">
        <v>85</v>
      </c>
      <c r="Q6374" t="s">
        <v>8665</v>
      </c>
      <c r="R6374" t="s">
        <v>30</v>
      </c>
      <c r="S6374" t="s">
        <v>42</v>
      </c>
      <c r="T6374" t="s">
        <v>325</v>
      </c>
      <c r="U6374" s="13" t="s">
        <v>8666</v>
      </c>
      <c r="V6374" t="s">
        <v>45</v>
      </c>
      <c r="W6374" t="s">
        <v>2339</v>
      </c>
      <c r="X6374" t="s">
        <v>763</v>
      </c>
      <c r="Y6374" t="s">
        <v>763</v>
      </c>
      <c r="Z6374" t="s">
        <v>88</v>
      </c>
    </row>
    <row r="6375" spans="1:26" ht="86.4" x14ac:dyDescent="0.3">
      <c r="A6375" t="s">
        <v>8667</v>
      </c>
      <c r="B6375" t="s">
        <v>502</v>
      </c>
      <c r="C6375">
        <v>2569</v>
      </c>
      <c r="D6375" t="str">
        <f>+VLOOKUP(C6375,Param!K:L,2,FALSE)</f>
        <v>Transgourmet Schweiz AG</v>
      </c>
      <c r="E6375" t="s">
        <v>680</v>
      </c>
      <c r="F6375" t="s">
        <v>8262</v>
      </c>
      <c r="G6375" t="s">
        <v>504</v>
      </c>
      <c r="H6375" s="5">
        <v>50402.879999999997</v>
      </c>
      <c r="I6375" s="5">
        <v>50265.196400000001</v>
      </c>
      <c r="J6375" s="5">
        <v>137.68359999999601</v>
      </c>
      <c r="K6375" s="5">
        <v>50265.196400000001</v>
      </c>
      <c r="L6375" s="5">
        <v>137.68359999999601</v>
      </c>
      <c r="M6375" t="str">
        <f>IF(ISERROR(VLOOKUP(A6375,'[1]Ecart validé'!$A:$A,1,FALSE)),Z6375,"Ecart Validé")</f>
        <v>Ecart Validé</v>
      </c>
      <c r="N6375" t="s">
        <v>8668</v>
      </c>
      <c r="O6375" t="s">
        <v>8669</v>
      </c>
      <c r="P6375" t="s">
        <v>85</v>
      </c>
      <c r="Q6375" t="s">
        <v>8670</v>
      </c>
      <c r="R6375" t="s">
        <v>30</v>
      </c>
      <c r="S6375" t="s">
        <v>42</v>
      </c>
      <c r="T6375" t="s">
        <v>325</v>
      </c>
      <c r="U6375" s="13" t="s">
        <v>8671</v>
      </c>
      <c r="V6375" t="s">
        <v>45</v>
      </c>
      <c r="W6375" t="s">
        <v>2339</v>
      </c>
      <c r="X6375" t="s">
        <v>763</v>
      </c>
      <c r="Y6375" t="s">
        <v>763</v>
      </c>
      <c r="Z6375" t="s">
        <v>88</v>
      </c>
    </row>
    <row r="6376" spans="1:26" x14ac:dyDescent="0.3">
      <c r="A6376" t="s">
        <v>8672</v>
      </c>
      <c r="B6376" t="s">
        <v>502</v>
      </c>
      <c r="C6376">
        <v>2569</v>
      </c>
      <c r="D6376" t="str">
        <f>+VLOOKUP(C6376,Param!K:L,2,FALSE)</f>
        <v>Transgourmet Schweiz AG</v>
      </c>
      <c r="E6376" t="s">
        <v>680</v>
      </c>
      <c r="F6376" t="s">
        <v>8264</v>
      </c>
      <c r="G6376" t="s">
        <v>504</v>
      </c>
      <c r="H6376" s="5">
        <v>81599.210000000006</v>
      </c>
      <c r="I6376" s="5">
        <v>81599.213600000003</v>
      </c>
      <c r="J6376" s="5">
        <v>-3.5999999963678398E-3</v>
      </c>
      <c r="K6376" s="5">
        <v>81599.213600000003</v>
      </c>
      <c r="L6376" s="5">
        <v>-3.5999999963678398E-3</v>
      </c>
      <c r="M6376" t="str">
        <f>IF(ISERROR(VLOOKUP(A6376,'[1]Ecart validé'!$A:$A,1,FALSE)),Z6376,"Ecart Validé")</f>
        <v>valid</v>
      </c>
      <c r="R6376" t="s">
        <v>30</v>
      </c>
      <c r="X6376"/>
      <c r="Y6376"/>
      <c r="Z6376" t="s">
        <v>31</v>
      </c>
    </row>
    <row r="6377" spans="1:26" x14ac:dyDescent="0.3">
      <c r="A6377" t="s">
        <v>8673</v>
      </c>
      <c r="B6377" t="s">
        <v>502</v>
      </c>
      <c r="C6377">
        <v>2569</v>
      </c>
      <c r="D6377" t="str">
        <f>+VLOOKUP(C6377,Param!K:L,2,FALSE)</f>
        <v>Transgourmet Schweiz AG</v>
      </c>
      <c r="E6377" t="s">
        <v>680</v>
      </c>
      <c r="F6377" t="s">
        <v>8271</v>
      </c>
      <c r="G6377" t="s">
        <v>504</v>
      </c>
      <c r="H6377" s="5">
        <v>3690.75</v>
      </c>
      <c r="I6377" s="5">
        <v>3690.75</v>
      </c>
      <c r="J6377" s="5">
        <v>0</v>
      </c>
      <c r="K6377" s="5">
        <v>3690.75</v>
      </c>
      <c r="L6377" s="5">
        <v>0</v>
      </c>
      <c r="M6377" t="str">
        <f>IF(ISERROR(VLOOKUP(A6377,'[1]Ecart validé'!$A:$A,1,FALSE)),Z6377,"Ecart Validé")</f>
        <v>valid</v>
      </c>
      <c r="R6377" t="s">
        <v>30</v>
      </c>
      <c r="X6377"/>
      <c r="Y6377"/>
      <c r="Z6377" t="s">
        <v>31</v>
      </c>
    </row>
    <row r="6378" spans="1:26" x14ac:dyDescent="0.3">
      <c r="A6378" t="s">
        <v>8674</v>
      </c>
      <c r="B6378" t="s">
        <v>502</v>
      </c>
      <c r="C6378">
        <v>2569</v>
      </c>
      <c r="D6378" t="str">
        <f>+VLOOKUP(C6378,Param!K:L,2,FALSE)</f>
        <v>Transgourmet Schweiz AG</v>
      </c>
      <c r="E6378" t="s">
        <v>680</v>
      </c>
      <c r="F6378" t="s">
        <v>8266</v>
      </c>
      <c r="G6378" t="s">
        <v>504</v>
      </c>
      <c r="H6378" s="5">
        <v>74977.63</v>
      </c>
      <c r="I6378" s="5">
        <v>74977.634399999995</v>
      </c>
      <c r="J6378" s="5">
        <v>-4.3999999907100504E-3</v>
      </c>
      <c r="K6378" s="5">
        <v>74977.634399999995</v>
      </c>
      <c r="L6378" s="5">
        <v>-4.3999999907100504E-3</v>
      </c>
      <c r="M6378" t="str">
        <f>IF(ISERROR(VLOOKUP(A6378,'[1]Ecart validé'!$A:$A,1,FALSE)),Z6378,"Ecart Validé")</f>
        <v>valid</v>
      </c>
      <c r="R6378" t="s">
        <v>30</v>
      </c>
      <c r="X6378"/>
      <c r="Y6378"/>
      <c r="Z6378" t="s">
        <v>31</v>
      </c>
    </row>
    <row r="6379" spans="1:26" x14ac:dyDescent="0.3">
      <c r="A6379" t="s">
        <v>8675</v>
      </c>
      <c r="B6379" t="s">
        <v>502</v>
      </c>
      <c r="C6379">
        <v>2644</v>
      </c>
      <c r="D6379" t="str">
        <f>+VLOOKUP(C6379,Param!K:L,2,FALSE)</f>
        <v>Ecolab (Schweiz) GmbH</v>
      </c>
      <c r="E6379" t="s">
        <v>695</v>
      </c>
      <c r="F6379" t="s">
        <v>8260</v>
      </c>
      <c r="G6379" t="s">
        <v>504</v>
      </c>
      <c r="H6379" s="5">
        <v>1470.67</v>
      </c>
      <c r="I6379" s="5">
        <v>1470.67</v>
      </c>
      <c r="J6379" s="5">
        <v>0</v>
      </c>
      <c r="K6379" s="5">
        <v>1470.67</v>
      </c>
      <c r="L6379" s="5">
        <v>0</v>
      </c>
      <c r="M6379" t="str">
        <f>IF(ISERROR(VLOOKUP(A6379,'[1]Ecart validé'!$A:$A,1,FALSE)),Z6379,"Ecart Validé")</f>
        <v>valid</v>
      </c>
      <c r="R6379" t="s">
        <v>30</v>
      </c>
      <c r="X6379"/>
      <c r="Y6379"/>
      <c r="Z6379" t="s">
        <v>31</v>
      </c>
    </row>
    <row r="6380" spans="1:26" x14ac:dyDescent="0.3">
      <c r="A6380" t="s">
        <v>8676</v>
      </c>
      <c r="B6380" t="s">
        <v>502</v>
      </c>
      <c r="C6380">
        <v>2644</v>
      </c>
      <c r="D6380" t="str">
        <f>+VLOOKUP(C6380,Param!K:L,2,FALSE)</f>
        <v>Ecolab (Schweiz) GmbH</v>
      </c>
      <c r="E6380" t="s">
        <v>695</v>
      </c>
      <c r="F6380" t="s">
        <v>8262</v>
      </c>
      <c r="G6380" t="s">
        <v>504</v>
      </c>
      <c r="H6380" s="5">
        <v>2746.95</v>
      </c>
      <c r="I6380" s="5">
        <v>2746.9450000000002</v>
      </c>
      <c r="J6380" s="5">
        <v>4.9999999996543903E-3</v>
      </c>
      <c r="K6380" s="5">
        <v>2746.95</v>
      </c>
      <c r="L6380" s="5">
        <v>0</v>
      </c>
      <c r="M6380" t="str">
        <f>IF(ISERROR(VLOOKUP(A6380,'[1]Ecart validé'!$A:$A,1,FALSE)),Z6380,"Ecart Validé")</f>
        <v>valid</v>
      </c>
      <c r="R6380" t="s">
        <v>30</v>
      </c>
      <c r="X6380"/>
      <c r="Y6380"/>
      <c r="Z6380" t="s">
        <v>31</v>
      </c>
    </row>
    <row r="6381" spans="1:26" x14ac:dyDescent="0.3">
      <c r="A6381" t="s">
        <v>8677</v>
      </c>
      <c r="B6381" t="s">
        <v>502</v>
      </c>
      <c r="C6381">
        <v>2644</v>
      </c>
      <c r="D6381" t="str">
        <f>+VLOOKUP(C6381,Param!K:L,2,FALSE)</f>
        <v>Ecolab (Schweiz) GmbH</v>
      </c>
      <c r="E6381" t="s">
        <v>695</v>
      </c>
      <c r="F6381" t="s">
        <v>8264</v>
      </c>
      <c r="G6381" t="s">
        <v>504</v>
      </c>
      <c r="H6381" s="5">
        <v>6412.06</v>
      </c>
      <c r="I6381" s="5">
        <v>6412.06</v>
      </c>
      <c r="J6381" s="5">
        <v>0</v>
      </c>
      <c r="K6381" s="5">
        <v>6412.06</v>
      </c>
      <c r="L6381" s="5">
        <v>0</v>
      </c>
      <c r="M6381" t="str">
        <f>IF(ISERROR(VLOOKUP(A6381,'[1]Ecart validé'!$A:$A,1,FALSE)),Z6381,"Ecart Validé")</f>
        <v>valid</v>
      </c>
      <c r="R6381" t="s">
        <v>30</v>
      </c>
      <c r="X6381"/>
      <c r="Y6381"/>
      <c r="Z6381" t="s">
        <v>31</v>
      </c>
    </row>
    <row r="6382" spans="1:26" x14ac:dyDescent="0.3">
      <c r="A6382" t="s">
        <v>8678</v>
      </c>
      <c r="B6382" t="s">
        <v>502</v>
      </c>
      <c r="C6382">
        <v>2644</v>
      </c>
      <c r="D6382" t="str">
        <f>+VLOOKUP(C6382,Param!K:L,2,FALSE)</f>
        <v>Ecolab (Schweiz) GmbH</v>
      </c>
      <c r="E6382" t="s">
        <v>695</v>
      </c>
      <c r="F6382" t="s">
        <v>8266</v>
      </c>
      <c r="G6382" t="s">
        <v>504</v>
      </c>
      <c r="H6382" s="5">
        <v>5418.07</v>
      </c>
      <c r="I6382" s="5">
        <v>5418.07</v>
      </c>
      <c r="J6382" s="5">
        <v>0</v>
      </c>
      <c r="K6382" s="5">
        <v>5418.07</v>
      </c>
      <c r="L6382" s="5">
        <v>0</v>
      </c>
      <c r="M6382" t="str">
        <f>IF(ISERROR(VLOOKUP(A6382,'[1]Ecart validé'!$A:$A,1,FALSE)),Z6382,"Ecart Validé")</f>
        <v>valid</v>
      </c>
      <c r="R6382" t="s">
        <v>30</v>
      </c>
      <c r="X6382"/>
      <c r="Y6382"/>
      <c r="Z6382" t="s">
        <v>31</v>
      </c>
    </row>
    <row r="6383" spans="1:26" x14ac:dyDescent="0.3">
      <c r="A6383" t="s">
        <v>8679</v>
      </c>
      <c r="B6383" t="s">
        <v>502</v>
      </c>
      <c r="C6383">
        <v>3606</v>
      </c>
      <c r="D6383" t="str">
        <f>+VLOOKUP(C6383,Param!K:L,2,FALSE)</f>
        <v>TISSAGE MOULINE THILLOT SA</v>
      </c>
      <c r="E6383" t="s">
        <v>716</v>
      </c>
      <c r="F6383" t="s">
        <v>8271</v>
      </c>
      <c r="G6383" t="s">
        <v>29</v>
      </c>
      <c r="H6383" s="5">
        <v>4297.47</v>
      </c>
      <c r="I6383" s="5">
        <v>4297.4682000000003</v>
      </c>
      <c r="J6383" s="5">
        <v>1.8000000000029099E-3</v>
      </c>
      <c r="K6383" s="5">
        <v>4297.47</v>
      </c>
      <c r="L6383" s="5">
        <v>0</v>
      </c>
      <c r="M6383" t="str">
        <f>IF(ISERROR(VLOOKUP(A6383,'[1]Ecart validé'!$A:$A,1,FALSE)),Z6383,"Ecart Validé")</f>
        <v>valid</v>
      </c>
      <c r="R6383" t="s">
        <v>30</v>
      </c>
      <c r="X6383"/>
      <c r="Y6383"/>
      <c r="Z6383" t="s">
        <v>31</v>
      </c>
    </row>
    <row r="6384" spans="1:26" x14ac:dyDescent="0.3">
      <c r="A6384" t="s">
        <v>8680</v>
      </c>
      <c r="B6384" t="s">
        <v>502</v>
      </c>
      <c r="C6384">
        <v>76424</v>
      </c>
      <c r="D6384" t="str">
        <f>+VLOOKUP(C6384,Param!K:L,2,FALSE)</f>
        <v>CHEF GOURMET SA - BRIDOR</v>
      </c>
      <c r="E6384" t="s">
        <v>750</v>
      </c>
      <c r="F6384" t="s">
        <v>8260</v>
      </c>
      <c r="G6384" t="s">
        <v>504</v>
      </c>
      <c r="H6384" s="5">
        <v>7304.04</v>
      </c>
      <c r="I6384" s="5">
        <v>7304.04</v>
      </c>
      <c r="J6384" s="5">
        <v>0</v>
      </c>
      <c r="K6384" s="5">
        <v>7304.04</v>
      </c>
      <c r="L6384" s="5">
        <v>0</v>
      </c>
      <c r="M6384" t="str">
        <f>IF(ISERROR(VLOOKUP(A6384,'[1]Ecart validé'!$A:$A,1,FALSE)),Z6384,"Ecart Validé")</f>
        <v>valid</v>
      </c>
      <c r="R6384" t="s">
        <v>30</v>
      </c>
      <c r="X6384"/>
      <c r="Y6384"/>
      <c r="Z6384" t="s">
        <v>31</v>
      </c>
    </row>
    <row r="6385" spans="1:26" x14ac:dyDescent="0.3">
      <c r="A6385" t="s">
        <v>8681</v>
      </c>
      <c r="B6385" t="s">
        <v>502</v>
      </c>
      <c r="C6385">
        <v>76424</v>
      </c>
      <c r="D6385" t="str">
        <f>+VLOOKUP(C6385,Param!K:L,2,FALSE)</f>
        <v>CHEF GOURMET SA - BRIDOR</v>
      </c>
      <c r="E6385" t="s">
        <v>750</v>
      </c>
      <c r="F6385" t="s">
        <v>8262</v>
      </c>
      <c r="G6385" t="s">
        <v>504</v>
      </c>
      <c r="H6385" s="5">
        <v>15307.51</v>
      </c>
      <c r="I6385" s="5">
        <v>15307.51</v>
      </c>
      <c r="J6385" s="5">
        <v>0</v>
      </c>
      <c r="K6385" s="5">
        <v>15307.51</v>
      </c>
      <c r="L6385" s="5">
        <v>0</v>
      </c>
      <c r="M6385" t="str">
        <f>IF(ISERROR(VLOOKUP(A6385,'[1]Ecart validé'!$A:$A,1,FALSE)),Z6385,"Ecart Validé")</f>
        <v>valid</v>
      </c>
      <c r="R6385" t="s">
        <v>30</v>
      </c>
      <c r="X6385"/>
      <c r="Y6385"/>
      <c r="Z6385" t="s">
        <v>31</v>
      </c>
    </row>
    <row r="6386" spans="1:26" x14ac:dyDescent="0.3">
      <c r="A6386" t="s">
        <v>8682</v>
      </c>
      <c r="B6386" t="s">
        <v>502</v>
      </c>
      <c r="C6386">
        <v>76424</v>
      </c>
      <c r="D6386" t="str">
        <f>+VLOOKUP(C6386,Param!K:L,2,FALSE)</f>
        <v>CHEF GOURMET SA - BRIDOR</v>
      </c>
      <c r="E6386" t="s">
        <v>750</v>
      </c>
      <c r="F6386" t="s">
        <v>8264</v>
      </c>
      <c r="G6386" t="s">
        <v>504</v>
      </c>
      <c r="H6386" s="5">
        <v>27911.200000000001</v>
      </c>
      <c r="I6386" s="5">
        <v>27911.200000000001</v>
      </c>
      <c r="J6386" s="5">
        <v>0</v>
      </c>
      <c r="K6386" s="5">
        <v>27911.200000000001</v>
      </c>
      <c r="L6386" s="5">
        <v>0</v>
      </c>
      <c r="M6386" t="str">
        <f>IF(ISERROR(VLOOKUP(A6386,'[1]Ecart validé'!$A:$A,1,FALSE)),Z6386,"Ecart Validé")</f>
        <v>valid</v>
      </c>
      <c r="R6386" t="s">
        <v>30</v>
      </c>
      <c r="X6386"/>
      <c r="Y6386"/>
      <c r="Z6386" t="s">
        <v>31</v>
      </c>
    </row>
    <row r="6387" spans="1:26" x14ac:dyDescent="0.3">
      <c r="A6387" t="s">
        <v>8683</v>
      </c>
      <c r="B6387" t="s">
        <v>502</v>
      </c>
      <c r="C6387">
        <v>76424</v>
      </c>
      <c r="D6387" t="str">
        <f>+VLOOKUP(C6387,Param!K:L,2,FALSE)</f>
        <v>CHEF GOURMET SA - BRIDOR</v>
      </c>
      <c r="E6387" t="s">
        <v>750</v>
      </c>
      <c r="F6387" t="s">
        <v>8266</v>
      </c>
      <c r="G6387" t="s">
        <v>504</v>
      </c>
      <c r="H6387" s="5">
        <v>27840.52</v>
      </c>
      <c r="I6387" s="5">
        <v>27840.52</v>
      </c>
      <c r="J6387" s="5">
        <v>0</v>
      </c>
      <c r="K6387" s="5">
        <v>27840.52</v>
      </c>
      <c r="L6387" s="5">
        <v>0</v>
      </c>
      <c r="M6387" t="str">
        <f>IF(ISERROR(VLOOKUP(A6387,'[1]Ecart validé'!$A:$A,1,FALSE)),Z6387,"Ecart Validé")</f>
        <v>valid</v>
      </c>
      <c r="R6387" t="s">
        <v>30</v>
      </c>
      <c r="X6387"/>
      <c r="Y6387"/>
      <c r="Z6387" t="s">
        <v>31</v>
      </c>
    </row>
    <row r="6388" spans="1:26" x14ac:dyDescent="0.3">
      <c r="A6388" t="s">
        <v>8684</v>
      </c>
      <c r="B6388" t="s">
        <v>502</v>
      </c>
      <c r="C6388">
        <v>81603</v>
      </c>
      <c r="D6388" t="str">
        <f>+VLOOKUP(C6388,Param!K:L,2,FALSE)</f>
        <v>RAPELLI SA</v>
      </c>
      <c r="E6388" t="s">
        <v>755</v>
      </c>
      <c r="F6388" t="s">
        <v>8260</v>
      </c>
      <c r="G6388" t="s">
        <v>504</v>
      </c>
      <c r="H6388" s="5">
        <v>186.48</v>
      </c>
      <c r="I6388" s="5">
        <v>186.48</v>
      </c>
      <c r="J6388" s="5">
        <v>0</v>
      </c>
      <c r="K6388" s="5">
        <v>186.48</v>
      </c>
      <c r="L6388" s="5">
        <v>0</v>
      </c>
      <c r="M6388" t="str">
        <f>IF(ISERROR(VLOOKUP(A6388,'[1]Ecart validé'!$A:$A,1,FALSE)),Z6388,"Ecart Validé")</f>
        <v>valid</v>
      </c>
      <c r="R6388" t="s">
        <v>30</v>
      </c>
      <c r="X6388"/>
      <c r="Y6388"/>
      <c r="Z6388" t="s">
        <v>31</v>
      </c>
    </row>
    <row r="6389" spans="1:26" x14ac:dyDescent="0.3">
      <c r="A6389" t="s">
        <v>8685</v>
      </c>
      <c r="B6389" t="s">
        <v>502</v>
      </c>
      <c r="C6389">
        <v>81603</v>
      </c>
      <c r="D6389" t="str">
        <f>+VLOOKUP(C6389,Param!K:L,2,FALSE)</f>
        <v>RAPELLI SA</v>
      </c>
      <c r="E6389" t="s">
        <v>755</v>
      </c>
      <c r="F6389" t="s">
        <v>8262</v>
      </c>
      <c r="G6389" t="s">
        <v>504</v>
      </c>
      <c r="H6389" s="5">
        <v>281.48</v>
      </c>
      <c r="I6389" s="5">
        <v>281.4846</v>
      </c>
      <c r="J6389" s="5">
        <v>-4.5999999999821696E-3</v>
      </c>
      <c r="K6389" s="5">
        <v>281.4846</v>
      </c>
      <c r="L6389" s="5">
        <v>-4.5999999999821696E-3</v>
      </c>
      <c r="M6389" t="str">
        <f>IF(ISERROR(VLOOKUP(A6389,'[1]Ecart validé'!$A:$A,1,FALSE)),Z6389,"Ecart Validé")</f>
        <v>valid</v>
      </c>
      <c r="R6389" t="s">
        <v>30</v>
      </c>
      <c r="X6389"/>
      <c r="Y6389"/>
      <c r="Z6389" t="s">
        <v>31</v>
      </c>
    </row>
    <row r="6390" spans="1:26" x14ac:dyDescent="0.3">
      <c r="A6390" t="s">
        <v>8686</v>
      </c>
      <c r="B6390" t="s">
        <v>502</v>
      </c>
      <c r="C6390">
        <v>81603</v>
      </c>
      <c r="D6390" t="str">
        <f>+VLOOKUP(C6390,Param!K:L,2,FALSE)</f>
        <v>RAPELLI SA</v>
      </c>
      <c r="E6390" t="s">
        <v>755</v>
      </c>
      <c r="F6390" t="s">
        <v>8264</v>
      </c>
      <c r="G6390" t="s">
        <v>504</v>
      </c>
      <c r="H6390" s="5">
        <v>43.53</v>
      </c>
      <c r="I6390" s="5">
        <v>43.534199999999998</v>
      </c>
      <c r="J6390" s="5">
        <v>-4.1999999999973101E-3</v>
      </c>
      <c r="K6390" s="5">
        <v>43.534199999999998</v>
      </c>
      <c r="L6390" s="5">
        <v>-4.1999999999973101E-3</v>
      </c>
      <c r="M6390" t="str">
        <f>IF(ISERROR(VLOOKUP(A6390,'[1]Ecart validé'!$A:$A,1,FALSE)),Z6390,"Ecart Validé")</f>
        <v>valid</v>
      </c>
      <c r="R6390" t="s">
        <v>30</v>
      </c>
      <c r="X6390"/>
      <c r="Y6390"/>
      <c r="Z6390" t="s">
        <v>31</v>
      </c>
    </row>
    <row r="6391" spans="1:26" x14ac:dyDescent="0.3">
      <c r="A6391" t="s">
        <v>8687</v>
      </c>
      <c r="B6391" t="s">
        <v>502</v>
      </c>
      <c r="C6391">
        <v>81603</v>
      </c>
      <c r="D6391" t="str">
        <f>+VLOOKUP(C6391,Param!K:L,2,FALSE)</f>
        <v>RAPELLI SA</v>
      </c>
      <c r="E6391" t="s">
        <v>755</v>
      </c>
      <c r="F6391" t="s">
        <v>8266</v>
      </c>
      <c r="G6391" t="s">
        <v>504</v>
      </c>
      <c r="H6391" s="5">
        <v>35.880000000000003</v>
      </c>
      <c r="I6391" s="5">
        <v>35.880000000000003</v>
      </c>
      <c r="J6391" s="5">
        <v>0</v>
      </c>
      <c r="K6391" s="5">
        <v>35.880000000000003</v>
      </c>
      <c r="L6391" s="5">
        <v>0</v>
      </c>
      <c r="M6391" t="str">
        <f>IF(ISERROR(VLOOKUP(A6391,'[1]Ecart validé'!$A:$A,1,FALSE)),Z6391,"Ecart Validé")</f>
        <v>valid</v>
      </c>
      <c r="R6391" t="s">
        <v>30</v>
      </c>
      <c r="X6391"/>
      <c r="Y6391"/>
      <c r="Z6391" t="s">
        <v>31</v>
      </c>
    </row>
    <row r="6392" spans="1:26" x14ac:dyDescent="0.3">
      <c r="A6392" t="s">
        <v>8688</v>
      </c>
      <c r="B6392" t="s">
        <v>502</v>
      </c>
      <c r="C6392">
        <v>179496</v>
      </c>
      <c r="D6392" t="str">
        <f>+VLOOKUP(C6392,Param!K:L,2,FALSE)</f>
        <v>ILS Inter Linge Service SA</v>
      </c>
      <c r="E6392" t="s">
        <v>794</v>
      </c>
      <c r="F6392" t="s">
        <v>8617</v>
      </c>
      <c r="G6392" t="s">
        <v>504</v>
      </c>
      <c r="H6392" s="5">
        <v>880.33</v>
      </c>
      <c r="I6392" s="5">
        <v>880.3252</v>
      </c>
      <c r="J6392" s="5">
        <v>4.8000000000456497E-3</v>
      </c>
      <c r="K6392" s="5">
        <v>880.33</v>
      </c>
      <c r="L6392" s="5">
        <v>0</v>
      </c>
      <c r="M6392" t="str">
        <f>IF(ISERROR(VLOOKUP(A6392,'[1]Ecart validé'!$A:$A,1,FALSE)),Z6392,"Ecart Validé")</f>
        <v>valid</v>
      </c>
      <c r="R6392" t="s">
        <v>30</v>
      </c>
      <c r="X6392"/>
      <c r="Y6392"/>
      <c r="Z6392" t="s">
        <v>31</v>
      </c>
    </row>
    <row r="6393" spans="1:26" x14ac:dyDescent="0.3">
      <c r="A6393" t="s">
        <v>8689</v>
      </c>
      <c r="B6393" t="s">
        <v>502</v>
      </c>
      <c r="C6393">
        <v>179496</v>
      </c>
      <c r="D6393" t="str">
        <f>+VLOOKUP(C6393,Param!K:L,2,FALSE)</f>
        <v>ILS Inter Linge Service SA</v>
      </c>
      <c r="E6393" t="s">
        <v>794</v>
      </c>
      <c r="F6393" t="s">
        <v>8260</v>
      </c>
      <c r="G6393" t="s">
        <v>504</v>
      </c>
      <c r="H6393" s="5">
        <v>83.31</v>
      </c>
      <c r="I6393" s="5">
        <v>83.312299999999993</v>
      </c>
      <c r="J6393" s="5">
        <v>-2.29999999999108E-3</v>
      </c>
      <c r="K6393" s="5">
        <v>83.31</v>
      </c>
      <c r="L6393" s="5">
        <v>0</v>
      </c>
      <c r="M6393" t="str">
        <f>IF(ISERROR(VLOOKUP(A6393,'[1]Ecart validé'!$A:$A,1,FALSE)),Z6393,"Ecart Validé")</f>
        <v>valid</v>
      </c>
      <c r="R6393" t="s">
        <v>30</v>
      </c>
      <c r="X6393"/>
      <c r="Y6393"/>
      <c r="Z6393" t="s">
        <v>31</v>
      </c>
    </row>
    <row r="6394" spans="1:26" x14ac:dyDescent="0.3">
      <c r="A6394" t="s">
        <v>8690</v>
      </c>
      <c r="B6394" t="s">
        <v>502</v>
      </c>
      <c r="C6394">
        <v>179496</v>
      </c>
      <c r="D6394" t="str">
        <f>+VLOOKUP(C6394,Param!K:L,2,FALSE)</f>
        <v>ILS Inter Linge Service SA</v>
      </c>
      <c r="E6394" t="s">
        <v>794</v>
      </c>
      <c r="F6394" t="s">
        <v>8262</v>
      </c>
      <c r="G6394" t="s">
        <v>504</v>
      </c>
      <c r="H6394" s="5">
        <v>3759.99</v>
      </c>
      <c r="I6394" s="5">
        <v>3759.9904999999999</v>
      </c>
      <c r="J6394" s="5">
        <v>-5.0000000010186297E-4</v>
      </c>
      <c r="K6394" s="5">
        <v>3759.99</v>
      </c>
      <c r="L6394" s="5">
        <v>0</v>
      </c>
      <c r="M6394" t="str">
        <f>IF(ISERROR(VLOOKUP(A6394,'[1]Ecart validé'!$A:$A,1,FALSE)),Z6394,"Ecart Validé")</f>
        <v>valid</v>
      </c>
      <c r="R6394" t="s">
        <v>30</v>
      </c>
      <c r="X6394"/>
      <c r="Y6394"/>
      <c r="Z6394" t="s">
        <v>31</v>
      </c>
    </row>
    <row r="6395" spans="1:26" x14ac:dyDescent="0.3">
      <c r="A6395" t="s">
        <v>8691</v>
      </c>
      <c r="B6395" t="s">
        <v>502</v>
      </c>
      <c r="C6395">
        <v>179496</v>
      </c>
      <c r="D6395" t="str">
        <f>+VLOOKUP(C6395,Param!K:L,2,FALSE)</f>
        <v>ILS Inter Linge Service SA</v>
      </c>
      <c r="E6395" t="s">
        <v>794</v>
      </c>
      <c r="F6395" t="s">
        <v>8264</v>
      </c>
      <c r="G6395" t="s">
        <v>504</v>
      </c>
      <c r="H6395" s="5">
        <v>9409.61</v>
      </c>
      <c r="I6395" s="5">
        <v>9409.61</v>
      </c>
      <c r="J6395" s="5">
        <v>0</v>
      </c>
      <c r="K6395" s="5">
        <v>9409.61</v>
      </c>
      <c r="L6395" s="5">
        <v>0</v>
      </c>
      <c r="M6395" t="str">
        <f>IF(ISERROR(VLOOKUP(A6395,'[1]Ecart validé'!$A:$A,1,FALSE)),Z6395,"Ecart Validé")</f>
        <v>valid</v>
      </c>
      <c r="R6395" t="s">
        <v>30</v>
      </c>
      <c r="X6395"/>
      <c r="Y6395"/>
      <c r="Z6395" t="s">
        <v>31</v>
      </c>
    </row>
    <row r="6396" spans="1:26" x14ac:dyDescent="0.3">
      <c r="A6396" t="s">
        <v>8692</v>
      </c>
      <c r="B6396" t="s">
        <v>502</v>
      </c>
      <c r="C6396">
        <v>179496</v>
      </c>
      <c r="D6396" t="str">
        <f>+VLOOKUP(C6396,Param!K:L,2,FALSE)</f>
        <v>ILS Inter Linge Service SA</v>
      </c>
      <c r="E6396" t="s">
        <v>794</v>
      </c>
      <c r="F6396" t="s">
        <v>8266</v>
      </c>
      <c r="G6396" t="s">
        <v>504</v>
      </c>
      <c r="H6396" s="5">
        <v>8450.86</v>
      </c>
      <c r="I6396" s="5">
        <v>8450.8549999999996</v>
      </c>
      <c r="J6396" s="5">
        <v>5.0000000010186297E-3</v>
      </c>
      <c r="K6396" s="5">
        <v>8450.86</v>
      </c>
      <c r="L6396" s="5">
        <v>0</v>
      </c>
      <c r="M6396" t="str">
        <f>IF(ISERROR(VLOOKUP(A6396,'[1]Ecart validé'!$A:$A,1,FALSE)),Z6396,"Ecart Validé")</f>
        <v>valid</v>
      </c>
      <c r="R6396" t="s">
        <v>30</v>
      </c>
      <c r="X6396"/>
      <c r="Y6396"/>
      <c r="Z6396" t="s">
        <v>31</v>
      </c>
    </row>
    <row r="6397" spans="1:26" x14ac:dyDescent="0.3">
      <c r="A6397" t="s">
        <v>8693</v>
      </c>
      <c r="B6397" t="s">
        <v>502</v>
      </c>
      <c r="C6397">
        <v>256513</v>
      </c>
      <c r="D6397" t="str">
        <f>+VLOOKUP(C6397,Param!K:L,2,FALSE)</f>
        <v>Blanchisserie du Léman SA</v>
      </c>
      <c r="E6397" t="s">
        <v>813</v>
      </c>
      <c r="F6397" t="s">
        <v>8617</v>
      </c>
      <c r="G6397" t="s">
        <v>504</v>
      </c>
      <c r="H6397" s="5">
        <v>35.04</v>
      </c>
      <c r="I6397" s="5">
        <v>35.04</v>
      </c>
      <c r="J6397" s="5">
        <v>0</v>
      </c>
      <c r="K6397" s="5">
        <v>35.04</v>
      </c>
      <c r="L6397" s="5">
        <v>0</v>
      </c>
      <c r="M6397" t="str">
        <f>IF(ISERROR(VLOOKUP(A6397,'[1]Ecart validé'!$A:$A,1,FALSE)),Z6397,"Ecart Validé")</f>
        <v>valid</v>
      </c>
      <c r="R6397" t="s">
        <v>30</v>
      </c>
      <c r="X6397"/>
      <c r="Y6397"/>
      <c r="Z6397" t="s">
        <v>31</v>
      </c>
    </row>
    <row r="6398" spans="1:26" x14ac:dyDescent="0.3">
      <c r="A6398" t="s">
        <v>8694</v>
      </c>
      <c r="B6398" t="s">
        <v>502</v>
      </c>
      <c r="C6398">
        <v>256513</v>
      </c>
      <c r="D6398" t="str">
        <f>+VLOOKUP(C6398,Param!K:L,2,FALSE)</f>
        <v>Blanchisserie du Léman SA</v>
      </c>
      <c r="E6398" t="s">
        <v>813</v>
      </c>
      <c r="F6398" t="s">
        <v>8260</v>
      </c>
      <c r="G6398" t="s">
        <v>504</v>
      </c>
      <c r="H6398" s="5">
        <v>2686.35</v>
      </c>
      <c r="I6398" s="5">
        <v>2686.35</v>
      </c>
      <c r="J6398" s="5">
        <v>0</v>
      </c>
      <c r="K6398" s="5">
        <v>2686.35</v>
      </c>
      <c r="L6398" s="5">
        <v>0</v>
      </c>
      <c r="M6398" t="str">
        <f>IF(ISERROR(VLOOKUP(A6398,'[1]Ecart validé'!$A:$A,1,FALSE)),Z6398,"Ecart Validé")</f>
        <v>valid</v>
      </c>
      <c r="R6398" t="s">
        <v>30</v>
      </c>
      <c r="X6398"/>
      <c r="Y6398"/>
      <c r="Z6398" t="s">
        <v>31</v>
      </c>
    </row>
    <row r="6399" spans="1:26" x14ac:dyDescent="0.3">
      <c r="A6399" t="s">
        <v>8695</v>
      </c>
      <c r="B6399" t="s">
        <v>502</v>
      </c>
      <c r="C6399">
        <v>256513</v>
      </c>
      <c r="D6399" t="str">
        <f>+VLOOKUP(C6399,Param!K:L,2,FALSE)</f>
        <v>Blanchisserie du Léman SA</v>
      </c>
      <c r="E6399" t="s">
        <v>813</v>
      </c>
      <c r="F6399" t="s">
        <v>8262</v>
      </c>
      <c r="G6399" t="s">
        <v>504</v>
      </c>
      <c r="H6399" s="5">
        <v>4113.88</v>
      </c>
      <c r="I6399" s="5">
        <v>4113.8824999999997</v>
      </c>
      <c r="J6399" s="5">
        <v>-2.4999999995998202E-3</v>
      </c>
      <c r="K6399" s="5">
        <v>4113.88</v>
      </c>
      <c r="L6399" s="5">
        <v>0</v>
      </c>
      <c r="M6399" t="str">
        <f>IF(ISERROR(VLOOKUP(A6399,'[1]Ecart validé'!$A:$A,1,FALSE)),Z6399,"Ecart Validé")</f>
        <v>valid</v>
      </c>
      <c r="R6399" t="s">
        <v>30</v>
      </c>
      <c r="X6399"/>
      <c r="Y6399"/>
      <c r="Z6399" t="s">
        <v>31</v>
      </c>
    </row>
    <row r="6400" spans="1:26" x14ac:dyDescent="0.3">
      <c r="A6400" t="s">
        <v>8696</v>
      </c>
      <c r="B6400" t="s">
        <v>502</v>
      </c>
      <c r="C6400">
        <v>256513</v>
      </c>
      <c r="D6400" t="str">
        <f>+VLOOKUP(C6400,Param!K:L,2,FALSE)</f>
        <v>Blanchisserie du Léman SA</v>
      </c>
      <c r="E6400" t="s">
        <v>813</v>
      </c>
      <c r="F6400" t="s">
        <v>8264</v>
      </c>
      <c r="G6400" t="s">
        <v>504</v>
      </c>
      <c r="H6400" s="5">
        <v>7611.68</v>
      </c>
      <c r="I6400" s="5">
        <v>7611.6750000000002</v>
      </c>
      <c r="J6400" s="5">
        <v>5.0000000001091298E-3</v>
      </c>
      <c r="K6400" s="5">
        <v>7611.68</v>
      </c>
      <c r="L6400" s="5">
        <v>0</v>
      </c>
      <c r="M6400" t="str">
        <f>IF(ISERROR(VLOOKUP(A6400,'[1]Ecart validé'!$A:$A,1,FALSE)),Z6400,"Ecart Validé")</f>
        <v>valid</v>
      </c>
      <c r="R6400" t="s">
        <v>30</v>
      </c>
      <c r="X6400"/>
      <c r="Y6400"/>
      <c r="Z6400" t="s">
        <v>31</v>
      </c>
    </row>
    <row r="6401" spans="1:26" x14ac:dyDescent="0.3">
      <c r="A6401" t="s">
        <v>8697</v>
      </c>
      <c r="B6401" t="s">
        <v>502</v>
      </c>
      <c r="C6401">
        <v>256513</v>
      </c>
      <c r="D6401" t="str">
        <f>+VLOOKUP(C6401,Param!K:L,2,FALSE)</f>
        <v>Blanchisserie du Léman SA</v>
      </c>
      <c r="E6401" t="s">
        <v>813</v>
      </c>
      <c r="F6401" t="s">
        <v>8266</v>
      </c>
      <c r="G6401" t="s">
        <v>504</v>
      </c>
      <c r="H6401" s="5">
        <v>9478.08</v>
      </c>
      <c r="I6401" s="5">
        <v>9478.08</v>
      </c>
      <c r="J6401" s="5">
        <v>0</v>
      </c>
      <c r="K6401" s="5">
        <v>9478.08</v>
      </c>
      <c r="L6401" s="5">
        <v>0</v>
      </c>
      <c r="M6401" t="str">
        <f>IF(ISERROR(VLOOKUP(A6401,'[1]Ecart validé'!$A:$A,1,FALSE)),Z6401,"Ecart Validé")</f>
        <v>valid</v>
      </c>
      <c r="R6401" t="s">
        <v>30</v>
      </c>
      <c r="X6401"/>
      <c r="Y6401"/>
      <c r="Z6401" t="s">
        <v>31</v>
      </c>
    </row>
    <row r="6402" spans="1:26" x14ac:dyDescent="0.3">
      <c r="A6402" t="s">
        <v>8698</v>
      </c>
      <c r="B6402" t="s">
        <v>502</v>
      </c>
      <c r="C6402">
        <v>263699</v>
      </c>
      <c r="D6402" t="str">
        <f>+VLOOKUP(C6402,Param!K:L,2,FALSE)</f>
        <v>Metzgerei Angst AG</v>
      </c>
      <c r="E6402" t="s">
        <v>821</v>
      </c>
      <c r="F6402" t="s">
        <v>8260</v>
      </c>
      <c r="G6402" t="s">
        <v>504</v>
      </c>
      <c r="H6402" s="5">
        <v>1373.4</v>
      </c>
      <c r="I6402" s="5">
        <v>1373.4</v>
      </c>
      <c r="J6402" s="5">
        <v>0</v>
      </c>
      <c r="K6402" s="5">
        <v>1373.4</v>
      </c>
      <c r="L6402" s="5">
        <v>0</v>
      </c>
      <c r="M6402" t="str">
        <f>IF(ISERROR(VLOOKUP(A6402,'[1]Ecart validé'!$A:$A,1,FALSE)),Z6402,"Ecart Validé")</f>
        <v>valid</v>
      </c>
      <c r="R6402" t="s">
        <v>30</v>
      </c>
      <c r="X6402"/>
      <c r="Y6402"/>
      <c r="Z6402" t="s">
        <v>31</v>
      </c>
    </row>
    <row r="6403" spans="1:26" x14ac:dyDescent="0.3">
      <c r="A6403" t="s">
        <v>8699</v>
      </c>
      <c r="B6403" t="s">
        <v>502</v>
      </c>
      <c r="C6403">
        <v>263699</v>
      </c>
      <c r="D6403" t="str">
        <f>+VLOOKUP(C6403,Param!K:L,2,FALSE)</f>
        <v>Metzgerei Angst AG</v>
      </c>
      <c r="E6403" t="s">
        <v>821</v>
      </c>
      <c r="F6403" t="s">
        <v>8262</v>
      </c>
      <c r="G6403" t="s">
        <v>504</v>
      </c>
      <c r="H6403" s="5">
        <v>2746.31</v>
      </c>
      <c r="I6403" s="5">
        <v>2746.3125</v>
      </c>
      <c r="J6403" s="5">
        <v>-2.5000000000545601E-3</v>
      </c>
      <c r="K6403" s="5">
        <v>2746.31</v>
      </c>
      <c r="L6403" s="5">
        <v>0</v>
      </c>
      <c r="M6403" t="str">
        <f>IF(ISERROR(VLOOKUP(A6403,'[1]Ecart validé'!$A:$A,1,FALSE)),Z6403,"Ecart Validé")</f>
        <v>valid</v>
      </c>
      <c r="R6403" t="s">
        <v>30</v>
      </c>
      <c r="X6403"/>
      <c r="Y6403"/>
      <c r="Z6403" t="s">
        <v>31</v>
      </c>
    </row>
    <row r="6404" spans="1:26" x14ac:dyDescent="0.3">
      <c r="A6404" t="s">
        <v>8700</v>
      </c>
      <c r="B6404" t="s">
        <v>502</v>
      </c>
      <c r="C6404">
        <v>263699</v>
      </c>
      <c r="D6404" t="str">
        <f>+VLOOKUP(C6404,Param!K:L,2,FALSE)</f>
        <v>Metzgerei Angst AG</v>
      </c>
      <c r="E6404" t="s">
        <v>821</v>
      </c>
      <c r="F6404" t="s">
        <v>8264</v>
      </c>
      <c r="G6404" t="s">
        <v>504</v>
      </c>
      <c r="H6404" s="5">
        <v>4568.99</v>
      </c>
      <c r="I6404" s="5">
        <v>4568.9925000000003</v>
      </c>
      <c r="J6404" s="5">
        <v>-2.5000000005093101E-3</v>
      </c>
      <c r="K6404" s="5">
        <v>4568.99</v>
      </c>
      <c r="L6404" s="5">
        <v>0</v>
      </c>
      <c r="M6404" t="str">
        <f>IF(ISERROR(VLOOKUP(A6404,'[1]Ecart validé'!$A:$A,1,FALSE)),Z6404,"Ecart Validé")</f>
        <v>valid</v>
      </c>
      <c r="R6404" t="s">
        <v>30</v>
      </c>
      <c r="X6404"/>
      <c r="Y6404"/>
      <c r="Z6404" t="s">
        <v>31</v>
      </c>
    </row>
    <row r="6405" spans="1:26" x14ac:dyDescent="0.3">
      <c r="A6405" t="s">
        <v>8701</v>
      </c>
      <c r="B6405" t="s">
        <v>502</v>
      </c>
      <c r="C6405">
        <v>263699</v>
      </c>
      <c r="D6405" t="str">
        <f>+VLOOKUP(C6405,Param!K:L,2,FALSE)</f>
        <v>Metzgerei Angst AG</v>
      </c>
      <c r="E6405" t="s">
        <v>821</v>
      </c>
      <c r="F6405" t="s">
        <v>8266</v>
      </c>
      <c r="G6405" t="s">
        <v>504</v>
      </c>
      <c r="H6405" s="5">
        <v>6285.88</v>
      </c>
      <c r="I6405" s="5">
        <v>6285.875</v>
      </c>
      <c r="J6405" s="5">
        <v>5.0000000001091298E-3</v>
      </c>
      <c r="K6405" s="5">
        <v>6285.88</v>
      </c>
      <c r="L6405" s="5">
        <v>0</v>
      </c>
      <c r="M6405" t="str">
        <f>IF(ISERROR(VLOOKUP(A6405,'[1]Ecart validé'!$A:$A,1,FALSE)),Z6405,"Ecart Validé")</f>
        <v>valid</v>
      </c>
      <c r="R6405" t="s">
        <v>30</v>
      </c>
      <c r="X6405"/>
      <c r="Y6405"/>
      <c r="Z6405" t="s">
        <v>31</v>
      </c>
    </row>
    <row r="6406" spans="1:26" x14ac:dyDescent="0.3">
      <c r="A6406" t="s">
        <v>8702</v>
      </c>
      <c r="B6406" t="s">
        <v>502</v>
      </c>
      <c r="C6406">
        <v>285650</v>
      </c>
      <c r="D6406" t="str">
        <f>+VLOOKUP(C6406,Param!K:L,2,FALSE)</f>
        <v>ELIS (Suisse) SA</v>
      </c>
      <c r="E6406" t="s">
        <v>826</v>
      </c>
      <c r="F6406" t="s">
        <v>8260</v>
      </c>
      <c r="G6406" t="s">
        <v>504</v>
      </c>
      <c r="H6406" s="5">
        <v>15136.63</v>
      </c>
      <c r="I6406" s="5">
        <v>15136.630800000001</v>
      </c>
      <c r="J6406" s="5">
        <v>-8.0000000161817297E-4</v>
      </c>
      <c r="K6406" s="5">
        <v>15136.63</v>
      </c>
      <c r="L6406" s="5">
        <v>0</v>
      </c>
      <c r="M6406" t="str">
        <f>IF(ISERROR(VLOOKUP(A6406,'[1]Ecart validé'!$A:$A,1,FALSE)),Z6406,"Ecart Validé")</f>
        <v>valid</v>
      </c>
      <c r="R6406" t="s">
        <v>30</v>
      </c>
      <c r="X6406"/>
      <c r="Y6406"/>
      <c r="Z6406" t="s">
        <v>31</v>
      </c>
    </row>
    <row r="6407" spans="1:26" x14ac:dyDescent="0.3">
      <c r="A6407" t="s">
        <v>8703</v>
      </c>
      <c r="B6407" t="s">
        <v>502</v>
      </c>
      <c r="C6407">
        <v>285650</v>
      </c>
      <c r="D6407" t="str">
        <f>+VLOOKUP(C6407,Param!K:L,2,FALSE)</f>
        <v>ELIS (Suisse) SA</v>
      </c>
      <c r="E6407" t="s">
        <v>826</v>
      </c>
      <c r="F6407" t="s">
        <v>8262</v>
      </c>
      <c r="G6407" t="s">
        <v>504</v>
      </c>
      <c r="H6407" s="5">
        <v>30940.98</v>
      </c>
      <c r="I6407" s="5">
        <v>30940.9804</v>
      </c>
      <c r="J6407" s="5">
        <v>-4.00000000809086E-4</v>
      </c>
      <c r="K6407" s="5">
        <v>30940.98</v>
      </c>
      <c r="L6407" s="5">
        <v>0</v>
      </c>
      <c r="M6407" t="str">
        <f>IF(ISERROR(VLOOKUP(A6407,'[1]Ecart validé'!$A:$A,1,FALSE)),Z6407,"Ecart Validé")</f>
        <v>valid</v>
      </c>
      <c r="R6407" t="s">
        <v>30</v>
      </c>
      <c r="X6407"/>
      <c r="Y6407"/>
      <c r="Z6407" t="s">
        <v>31</v>
      </c>
    </row>
    <row r="6408" spans="1:26" x14ac:dyDescent="0.3">
      <c r="A6408" t="s">
        <v>8704</v>
      </c>
      <c r="B6408" t="s">
        <v>502</v>
      </c>
      <c r="C6408">
        <v>285650</v>
      </c>
      <c r="D6408" t="str">
        <f>+VLOOKUP(C6408,Param!K:L,2,FALSE)</f>
        <v>ELIS (Suisse) SA</v>
      </c>
      <c r="E6408" t="s">
        <v>826</v>
      </c>
      <c r="F6408" t="s">
        <v>8264</v>
      </c>
      <c r="G6408" t="s">
        <v>504</v>
      </c>
      <c r="H6408" s="5">
        <v>63588.44</v>
      </c>
      <c r="I6408" s="5">
        <v>63588.438000000002</v>
      </c>
      <c r="J6408" s="5">
        <v>2.0000000004074502E-3</v>
      </c>
      <c r="K6408" s="5">
        <v>63588.44</v>
      </c>
      <c r="L6408" s="5">
        <v>0</v>
      </c>
      <c r="M6408" t="str">
        <f>IF(ISERROR(VLOOKUP(A6408,'[1]Ecart validé'!$A:$A,1,FALSE)),Z6408,"Ecart Validé")</f>
        <v>valid</v>
      </c>
      <c r="R6408" t="s">
        <v>30</v>
      </c>
      <c r="X6408"/>
      <c r="Y6408"/>
      <c r="Z6408" t="s">
        <v>31</v>
      </c>
    </row>
    <row r="6409" spans="1:26" x14ac:dyDescent="0.3">
      <c r="A6409" t="s">
        <v>8705</v>
      </c>
      <c r="B6409" t="s">
        <v>502</v>
      </c>
      <c r="C6409">
        <v>285650</v>
      </c>
      <c r="D6409" t="str">
        <f>+VLOOKUP(C6409,Param!K:L,2,FALSE)</f>
        <v>ELIS (Suisse) SA</v>
      </c>
      <c r="E6409" t="s">
        <v>826</v>
      </c>
      <c r="F6409" t="s">
        <v>8266</v>
      </c>
      <c r="G6409" t="s">
        <v>504</v>
      </c>
      <c r="H6409" s="5">
        <v>53476.71</v>
      </c>
      <c r="I6409" s="5">
        <v>53476.710800000001</v>
      </c>
      <c r="J6409" s="5">
        <v>-8.0000000161817297E-4</v>
      </c>
      <c r="K6409" s="5">
        <v>53476.71</v>
      </c>
      <c r="L6409" s="5">
        <v>0</v>
      </c>
      <c r="M6409" t="str">
        <f>IF(ISERROR(VLOOKUP(A6409,'[1]Ecart validé'!$A:$A,1,FALSE)),Z6409,"Ecart Validé")</f>
        <v>valid</v>
      </c>
      <c r="R6409" t="s">
        <v>30</v>
      </c>
      <c r="X6409"/>
      <c r="Y6409"/>
      <c r="Z6409" t="s">
        <v>31</v>
      </c>
    </row>
    <row r="6410" spans="1:26" x14ac:dyDescent="0.3">
      <c r="A6410" t="s">
        <v>8706</v>
      </c>
      <c r="B6410" t="s">
        <v>502</v>
      </c>
      <c r="C6410">
        <v>297749</v>
      </c>
      <c r="D6410" t="str">
        <f>+VLOOKUP(C6410,Param!K:L,2,FALSE)</f>
        <v>BOULANGERIE INDUSTRIELLE SA (BISA)</v>
      </c>
      <c r="E6410" t="s">
        <v>831</v>
      </c>
      <c r="F6410" t="s">
        <v>8260</v>
      </c>
      <c r="G6410" t="s">
        <v>504</v>
      </c>
      <c r="H6410" s="5">
        <v>273.08</v>
      </c>
      <c r="I6410" s="5">
        <v>273.08</v>
      </c>
      <c r="J6410" s="5">
        <v>0</v>
      </c>
      <c r="K6410" s="5">
        <v>273.08</v>
      </c>
      <c r="L6410" s="5">
        <v>0</v>
      </c>
      <c r="M6410" t="str">
        <f>IF(ISERROR(VLOOKUP(A6410,'[1]Ecart validé'!$A:$A,1,FALSE)),Z6410,"Ecart Validé")</f>
        <v>valid</v>
      </c>
      <c r="R6410" t="s">
        <v>30</v>
      </c>
      <c r="X6410"/>
      <c r="Y6410"/>
      <c r="Z6410" t="s">
        <v>31</v>
      </c>
    </row>
    <row r="6411" spans="1:26" x14ac:dyDescent="0.3">
      <c r="A6411" t="s">
        <v>8707</v>
      </c>
      <c r="B6411" t="s">
        <v>502</v>
      </c>
      <c r="C6411">
        <v>297749</v>
      </c>
      <c r="D6411" t="str">
        <f>+VLOOKUP(C6411,Param!K:L,2,FALSE)</f>
        <v>BOULANGERIE INDUSTRIELLE SA (BISA)</v>
      </c>
      <c r="E6411" t="s">
        <v>831</v>
      </c>
      <c r="F6411" t="s">
        <v>8262</v>
      </c>
      <c r="G6411" t="s">
        <v>504</v>
      </c>
      <c r="H6411" s="5">
        <v>895.04</v>
      </c>
      <c r="I6411" s="5">
        <v>895.04</v>
      </c>
      <c r="J6411" s="5">
        <v>0</v>
      </c>
      <c r="K6411" s="5">
        <v>895.04</v>
      </c>
      <c r="L6411" s="5">
        <v>0</v>
      </c>
      <c r="M6411" t="str">
        <f>IF(ISERROR(VLOOKUP(A6411,'[1]Ecart validé'!$A:$A,1,FALSE)),Z6411,"Ecart Validé")</f>
        <v>valid</v>
      </c>
      <c r="R6411" t="s">
        <v>30</v>
      </c>
      <c r="X6411"/>
      <c r="Y6411"/>
      <c r="Z6411" t="s">
        <v>31</v>
      </c>
    </row>
    <row r="6412" spans="1:26" x14ac:dyDescent="0.3">
      <c r="A6412" t="s">
        <v>8708</v>
      </c>
      <c r="B6412" t="s">
        <v>502</v>
      </c>
      <c r="C6412">
        <v>297749</v>
      </c>
      <c r="D6412" t="str">
        <f>+VLOOKUP(C6412,Param!K:L,2,FALSE)</f>
        <v>BOULANGERIE INDUSTRIELLE SA (BISA)</v>
      </c>
      <c r="E6412" t="s">
        <v>831</v>
      </c>
      <c r="F6412" t="s">
        <v>8264</v>
      </c>
      <c r="G6412" t="s">
        <v>504</v>
      </c>
      <c r="H6412" s="5">
        <v>955.84</v>
      </c>
      <c r="I6412" s="5">
        <v>955.84</v>
      </c>
      <c r="J6412" s="5">
        <v>0</v>
      </c>
      <c r="K6412" s="5">
        <v>955.84</v>
      </c>
      <c r="L6412" s="5">
        <v>0</v>
      </c>
      <c r="M6412" t="str">
        <f>IF(ISERROR(VLOOKUP(A6412,'[1]Ecart validé'!$A:$A,1,FALSE)),Z6412,"Ecart Validé")</f>
        <v>valid</v>
      </c>
      <c r="R6412" t="s">
        <v>30</v>
      </c>
      <c r="X6412"/>
      <c r="Y6412"/>
      <c r="Z6412" t="s">
        <v>31</v>
      </c>
    </row>
    <row r="6413" spans="1:26" x14ac:dyDescent="0.3">
      <c r="A6413" t="s">
        <v>8709</v>
      </c>
      <c r="B6413" t="s">
        <v>502</v>
      </c>
      <c r="C6413">
        <v>297749</v>
      </c>
      <c r="D6413" t="str">
        <f>+VLOOKUP(C6413,Param!K:L,2,FALSE)</f>
        <v>BOULANGERIE INDUSTRIELLE SA (BISA)</v>
      </c>
      <c r="E6413" t="s">
        <v>831</v>
      </c>
      <c r="F6413" t="s">
        <v>8266</v>
      </c>
      <c r="G6413" t="s">
        <v>504</v>
      </c>
      <c r="H6413" s="5">
        <v>678.72</v>
      </c>
      <c r="I6413" s="5">
        <v>678.72</v>
      </c>
      <c r="J6413" s="5">
        <v>0</v>
      </c>
      <c r="K6413" s="5">
        <v>678.72</v>
      </c>
      <c r="L6413" s="5">
        <v>0</v>
      </c>
      <c r="M6413" t="str">
        <f>IF(ISERROR(VLOOKUP(A6413,'[1]Ecart validé'!$A:$A,1,FALSE)),Z6413,"Ecart Validé")</f>
        <v>valid</v>
      </c>
      <c r="R6413" t="s">
        <v>30</v>
      </c>
      <c r="X6413"/>
      <c r="Y6413"/>
      <c r="Z6413" t="s">
        <v>31</v>
      </c>
    </row>
    <row r="6414" spans="1:26" x14ac:dyDescent="0.3">
      <c r="A6414" t="s">
        <v>8710</v>
      </c>
      <c r="B6414" t="s">
        <v>502</v>
      </c>
      <c r="C6414">
        <v>335227</v>
      </c>
      <c r="D6414" t="str">
        <f>+VLOOKUP(C6414,Param!K:L,2,FALSE)</f>
        <v>CFD SA CultureFood</v>
      </c>
      <c r="E6414" t="s">
        <v>840</v>
      </c>
      <c r="F6414" t="s">
        <v>8260</v>
      </c>
      <c r="G6414" t="s">
        <v>504</v>
      </c>
      <c r="H6414" s="5">
        <v>91.2</v>
      </c>
      <c r="I6414" s="5">
        <v>91.2</v>
      </c>
      <c r="J6414" s="5">
        <v>0</v>
      </c>
      <c r="K6414" s="5">
        <v>91.2</v>
      </c>
      <c r="L6414" s="5">
        <v>0</v>
      </c>
      <c r="M6414" t="str">
        <f>IF(ISERROR(VLOOKUP(A6414,'[1]Ecart validé'!$A:$A,1,FALSE)),Z6414,"Ecart Validé")</f>
        <v>valid</v>
      </c>
      <c r="R6414" t="s">
        <v>30</v>
      </c>
      <c r="X6414"/>
      <c r="Y6414"/>
      <c r="Z6414" t="s">
        <v>31</v>
      </c>
    </row>
    <row r="6415" spans="1:26" x14ac:dyDescent="0.3">
      <c r="A6415" t="s">
        <v>8711</v>
      </c>
      <c r="B6415" t="s">
        <v>502</v>
      </c>
      <c r="C6415">
        <v>335227</v>
      </c>
      <c r="D6415" t="str">
        <f>+VLOOKUP(C6415,Param!K:L,2,FALSE)</f>
        <v>CFD SA CultureFood</v>
      </c>
      <c r="E6415" t="s">
        <v>840</v>
      </c>
      <c r="F6415" t="s">
        <v>8262</v>
      </c>
      <c r="G6415" t="s">
        <v>504</v>
      </c>
      <c r="H6415" s="5">
        <v>3385.85</v>
      </c>
      <c r="I6415" s="5">
        <v>3385.85</v>
      </c>
      <c r="J6415" s="5">
        <v>0</v>
      </c>
      <c r="K6415" s="5">
        <v>3385.85</v>
      </c>
      <c r="L6415" s="5">
        <v>0</v>
      </c>
      <c r="M6415" t="str">
        <f>IF(ISERROR(VLOOKUP(A6415,'[1]Ecart validé'!$A:$A,1,FALSE)),Z6415,"Ecart Validé")</f>
        <v>valid</v>
      </c>
      <c r="R6415" t="s">
        <v>30</v>
      </c>
      <c r="X6415"/>
      <c r="Y6415"/>
      <c r="Z6415" t="s">
        <v>31</v>
      </c>
    </row>
    <row r="6416" spans="1:26" x14ac:dyDescent="0.3">
      <c r="A6416" t="s">
        <v>8712</v>
      </c>
      <c r="B6416" t="s">
        <v>502</v>
      </c>
      <c r="C6416">
        <v>335227</v>
      </c>
      <c r="D6416" t="str">
        <f>+VLOOKUP(C6416,Param!K:L,2,FALSE)</f>
        <v>CFD SA CultureFood</v>
      </c>
      <c r="E6416" t="s">
        <v>840</v>
      </c>
      <c r="F6416" t="s">
        <v>8264</v>
      </c>
      <c r="G6416" t="s">
        <v>504</v>
      </c>
      <c r="H6416" s="5">
        <v>7067.55</v>
      </c>
      <c r="I6416" s="5">
        <v>7067.55</v>
      </c>
      <c r="J6416" s="5">
        <v>0</v>
      </c>
      <c r="K6416" s="5">
        <v>7067.55</v>
      </c>
      <c r="L6416" s="5">
        <v>0</v>
      </c>
      <c r="M6416" t="str">
        <f>IF(ISERROR(VLOOKUP(A6416,'[1]Ecart validé'!$A:$A,1,FALSE)),Z6416,"Ecart Validé")</f>
        <v>valid</v>
      </c>
      <c r="R6416" t="s">
        <v>30</v>
      </c>
      <c r="X6416"/>
      <c r="Y6416"/>
      <c r="Z6416" t="s">
        <v>31</v>
      </c>
    </row>
    <row r="6417" spans="1:26" x14ac:dyDescent="0.3">
      <c r="A6417" t="s">
        <v>8713</v>
      </c>
      <c r="B6417" t="s">
        <v>502</v>
      </c>
      <c r="C6417">
        <v>335227</v>
      </c>
      <c r="D6417" t="str">
        <f>+VLOOKUP(C6417,Param!K:L,2,FALSE)</f>
        <v>CFD SA CultureFood</v>
      </c>
      <c r="E6417" t="s">
        <v>840</v>
      </c>
      <c r="F6417" t="s">
        <v>8266</v>
      </c>
      <c r="G6417" t="s">
        <v>504</v>
      </c>
      <c r="H6417" s="5">
        <v>7400.75</v>
      </c>
      <c r="I6417" s="5">
        <v>7400.75</v>
      </c>
      <c r="J6417" s="5">
        <v>0</v>
      </c>
      <c r="K6417" s="5">
        <v>7400.75</v>
      </c>
      <c r="L6417" s="5">
        <v>0</v>
      </c>
      <c r="M6417" t="str">
        <f>IF(ISERROR(VLOOKUP(A6417,'[1]Ecart validé'!$A:$A,1,FALSE)),Z6417,"Ecart Validé")</f>
        <v>valid</v>
      </c>
      <c r="R6417" t="s">
        <v>30</v>
      </c>
      <c r="X6417"/>
      <c r="Y6417"/>
      <c r="Z6417" t="s">
        <v>31</v>
      </c>
    </row>
    <row r="6418" spans="1:26" x14ac:dyDescent="0.3">
      <c r="A6418" t="s">
        <v>8714</v>
      </c>
      <c r="B6418" t="s">
        <v>502</v>
      </c>
      <c r="C6418">
        <v>341008</v>
      </c>
      <c r="D6418" t="str">
        <f>+VLOOKUP(C6418,Param!K:L,2,FALSE)</f>
        <v>Pomona Suisse AG</v>
      </c>
      <c r="E6418" t="s">
        <v>855</v>
      </c>
      <c r="F6418" t="s">
        <v>8260</v>
      </c>
      <c r="G6418" t="s">
        <v>504</v>
      </c>
      <c r="H6418" s="5">
        <v>1602.71</v>
      </c>
      <c r="I6418" s="5">
        <v>1602.7056</v>
      </c>
      <c r="J6418" s="5">
        <v>4.4000000000323702E-3</v>
      </c>
      <c r="K6418" s="5">
        <v>1602.71</v>
      </c>
      <c r="L6418" s="5">
        <v>0</v>
      </c>
      <c r="M6418" t="str">
        <f>IF(ISERROR(VLOOKUP(A6418,'[1]Ecart validé'!$A:$A,1,FALSE)),Z6418,"Ecart Validé")</f>
        <v>valid</v>
      </c>
      <c r="R6418" t="s">
        <v>30</v>
      </c>
      <c r="X6418"/>
      <c r="Y6418"/>
      <c r="Z6418" t="s">
        <v>31</v>
      </c>
    </row>
    <row r="6419" spans="1:26" x14ac:dyDescent="0.3">
      <c r="A6419" t="s">
        <v>8715</v>
      </c>
      <c r="B6419" t="s">
        <v>502</v>
      </c>
      <c r="C6419">
        <v>341008</v>
      </c>
      <c r="D6419" t="str">
        <f>+VLOOKUP(C6419,Param!K:L,2,FALSE)</f>
        <v>Pomona Suisse AG</v>
      </c>
      <c r="E6419" t="s">
        <v>855</v>
      </c>
      <c r="F6419" t="s">
        <v>8262</v>
      </c>
      <c r="G6419" t="s">
        <v>504</v>
      </c>
      <c r="H6419" s="5">
        <v>9842.24</v>
      </c>
      <c r="I6419" s="5">
        <v>9842.2371000000003</v>
      </c>
      <c r="J6419" s="5">
        <v>2.9000000013184001E-3</v>
      </c>
      <c r="K6419" s="5">
        <v>9842.24</v>
      </c>
      <c r="L6419" s="5">
        <v>0</v>
      </c>
      <c r="M6419" t="str">
        <f>IF(ISERROR(VLOOKUP(A6419,'[1]Ecart validé'!$A:$A,1,FALSE)),Z6419,"Ecart Validé")</f>
        <v>valid</v>
      </c>
      <c r="R6419" t="s">
        <v>30</v>
      </c>
      <c r="X6419"/>
      <c r="Y6419"/>
      <c r="Z6419" t="s">
        <v>31</v>
      </c>
    </row>
    <row r="6420" spans="1:26" x14ac:dyDescent="0.3">
      <c r="A6420" t="s">
        <v>8716</v>
      </c>
      <c r="B6420" t="s">
        <v>502</v>
      </c>
      <c r="C6420">
        <v>341008</v>
      </c>
      <c r="D6420" t="str">
        <f>+VLOOKUP(C6420,Param!K:L,2,FALSE)</f>
        <v>Pomona Suisse AG</v>
      </c>
      <c r="E6420" t="s">
        <v>855</v>
      </c>
      <c r="F6420" t="s">
        <v>8264</v>
      </c>
      <c r="G6420" t="s">
        <v>504</v>
      </c>
      <c r="H6420" s="5">
        <v>16758</v>
      </c>
      <c r="I6420" s="5">
        <v>16757.997100000001</v>
      </c>
      <c r="J6420" s="5">
        <v>2.8999999994994102E-3</v>
      </c>
      <c r="K6420" s="5">
        <v>16758</v>
      </c>
      <c r="L6420" s="5">
        <v>0</v>
      </c>
      <c r="M6420" t="str">
        <f>IF(ISERROR(VLOOKUP(A6420,'[1]Ecart validé'!$A:$A,1,FALSE)),Z6420,"Ecart Validé")</f>
        <v>valid</v>
      </c>
      <c r="R6420" t="s">
        <v>30</v>
      </c>
      <c r="X6420"/>
      <c r="Y6420"/>
      <c r="Z6420" t="s">
        <v>31</v>
      </c>
    </row>
    <row r="6421" spans="1:26" x14ac:dyDescent="0.3">
      <c r="A6421" t="s">
        <v>8717</v>
      </c>
      <c r="B6421" t="s">
        <v>502</v>
      </c>
      <c r="C6421">
        <v>341008</v>
      </c>
      <c r="D6421" t="str">
        <f>+VLOOKUP(C6421,Param!K:L,2,FALSE)</f>
        <v>Pomona Suisse AG</v>
      </c>
      <c r="E6421" t="s">
        <v>855</v>
      </c>
      <c r="F6421" t="s">
        <v>8266</v>
      </c>
      <c r="G6421" t="s">
        <v>504</v>
      </c>
      <c r="H6421" s="5">
        <v>16768.41</v>
      </c>
      <c r="I6421" s="5">
        <v>16768.405500000001</v>
      </c>
      <c r="J6421" s="5">
        <v>4.4999999990977804E-3</v>
      </c>
      <c r="K6421" s="5">
        <v>16768.41</v>
      </c>
      <c r="L6421" s="5">
        <v>0</v>
      </c>
      <c r="M6421" t="str">
        <f>IF(ISERROR(VLOOKUP(A6421,'[1]Ecart validé'!$A:$A,1,FALSE)),Z6421,"Ecart Validé")</f>
        <v>valid</v>
      </c>
      <c r="R6421" t="s">
        <v>30</v>
      </c>
      <c r="X6421"/>
      <c r="Y6421"/>
      <c r="Z6421" t="s">
        <v>31</v>
      </c>
    </row>
    <row r="6422" spans="1:26" x14ac:dyDescent="0.3">
      <c r="A6422" t="s">
        <v>8718</v>
      </c>
      <c r="B6422" t="s">
        <v>502</v>
      </c>
      <c r="C6422">
        <v>2719</v>
      </c>
      <c r="D6422" t="str">
        <f>+VLOOKUP(C6422,Param!K:L,2,FALSE)</f>
        <v>Eggenschwiler AG</v>
      </c>
      <c r="E6422" t="s">
        <v>706</v>
      </c>
      <c r="F6422" t="s">
        <v>8719</v>
      </c>
      <c r="G6422" t="s">
        <v>504</v>
      </c>
      <c r="H6422" s="5">
        <v>73.36</v>
      </c>
      <c r="I6422" s="5">
        <v>73.356999999999999</v>
      </c>
      <c r="J6422" s="5">
        <v>3.0000000000001098E-3</v>
      </c>
      <c r="K6422" s="5">
        <v>73.36</v>
      </c>
      <c r="L6422" s="5">
        <v>0</v>
      </c>
      <c r="M6422" t="str">
        <f>IF(ISERROR(VLOOKUP(A6422,'[1]Ecart validé'!$A:$A,1,FALSE)),Z6422,"Ecart Validé")</f>
        <v>valid</v>
      </c>
      <c r="R6422" t="s">
        <v>30</v>
      </c>
      <c r="X6422"/>
      <c r="Y6422"/>
      <c r="Z6422" t="s">
        <v>31</v>
      </c>
    </row>
    <row r="6423" spans="1:26" x14ac:dyDescent="0.3">
      <c r="A6423" t="s">
        <v>8720</v>
      </c>
      <c r="B6423" t="s">
        <v>502</v>
      </c>
      <c r="C6423">
        <v>2719</v>
      </c>
      <c r="D6423" t="str">
        <f>+VLOOKUP(C6423,Param!K:L,2,FALSE)</f>
        <v>Eggenschwiler AG</v>
      </c>
      <c r="E6423" t="s">
        <v>706</v>
      </c>
      <c r="F6423" t="s">
        <v>8721</v>
      </c>
      <c r="G6423" t="s">
        <v>504</v>
      </c>
      <c r="H6423" s="5">
        <v>259.8</v>
      </c>
      <c r="I6423" s="5">
        <v>259.80450000000002</v>
      </c>
      <c r="J6423" s="5">
        <v>-4.5000000000072699E-3</v>
      </c>
      <c r="K6423" s="5">
        <v>259.8</v>
      </c>
      <c r="L6423" s="5">
        <v>0</v>
      </c>
      <c r="M6423" t="str">
        <f>IF(ISERROR(VLOOKUP(A6423,'[1]Ecart validé'!$A:$A,1,FALSE)),Z6423,"Ecart Validé")</f>
        <v>valid</v>
      </c>
      <c r="R6423" t="s">
        <v>30</v>
      </c>
      <c r="X6423"/>
      <c r="Y6423"/>
      <c r="Z6423" t="s">
        <v>31</v>
      </c>
    </row>
    <row r="6424" spans="1:26" x14ac:dyDescent="0.3">
      <c r="A6424" t="s">
        <v>8722</v>
      </c>
      <c r="B6424" t="s">
        <v>502</v>
      </c>
      <c r="C6424">
        <v>6452</v>
      </c>
      <c r="D6424" t="str">
        <f>+VLOOKUP(C6424,Param!K:L,2,FALSE)</f>
        <v>EcoElec Sàrl</v>
      </c>
      <c r="E6424" t="s">
        <v>730</v>
      </c>
      <c r="F6424" t="s">
        <v>8719</v>
      </c>
      <c r="G6424" t="s">
        <v>504</v>
      </c>
      <c r="H6424" s="5">
        <v>231.97</v>
      </c>
      <c r="I6424" s="5">
        <v>231.96899999999999</v>
      </c>
      <c r="J6424" s="5">
        <v>1.0000000000047701E-3</v>
      </c>
      <c r="K6424" s="5">
        <v>231.97</v>
      </c>
      <c r="L6424" s="5">
        <v>0</v>
      </c>
      <c r="M6424" t="str">
        <f>IF(ISERROR(VLOOKUP(A6424,'[1]Ecart validé'!$A:$A,1,FALSE)),Z6424,"Ecart Validé")</f>
        <v>valid</v>
      </c>
      <c r="R6424" t="s">
        <v>30</v>
      </c>
      <c r="X6424"/>
      <c r="Y6424"/>
      <c r="Z6424" t="s">
        <v>31</v>
      </c>
    </row>
    <row r="6425" spans="1:26" x14ac:dyDescent="0.3">
      <c r="A6425" t="s">
        <v>8723</v>
      </c>
      <c r="B6425" t="s">
        <v>502</v>
      </c>
      <c r="C6425">
        <v>231403</v>
      </c>
      <c r="D6425" t="str">
        <f>+VLOOKUP(C6425,Param!K:L,2,FALSE)</f>
        <v>ADA Cosmetics Int'l GmbH</v>
      </c>
      <c r="E6425" t="s">
        <v>808</v>
      </c>
      <c r="F6425" t="s">
        <v>8617</v>
      </c>
      <c r="G6425" t="s">
        <v>504</v>
      </c>
      <c r="H6425" s="5">
        <v>143.47999999999999</v>
      </c>
      <c r="I6425" s="5">
        <v>143.47999999999999</v>
      </c>
      <c r="J6425" s="5">
        <v>0</v>
      </c>
      <c r="K6425" s="5">
        <v>143.47999999999999</v>
      </c>
      <c r="L6425" s="5">
        <v>0</v>
      </c>
      <c r="M6425" t="str">
        <f>IF(ISERROR(VLOOKUP(A6425,'[1]Ecart validé'!$A:$A,1,FALSE)),Z6425,"Ecart Validé")</f>
        <v>valid</v>
      </c>
      <c r="R6425" t="s">
        <v>30</v>
      </c>
      <c r="X6425"/>
      <c r="Y6425"/>
      <c r="Z6425" t="s">
        <v>31</v>
      </c>
    </row>
    <row r="6426" spans="1:26" x14ac:dyDescent="0.3">
      <c r="A6426" t="s">
        <v>8724</v>
      </c>
      <c r="B6426" t="s">
        <v>502</v>
      </c>
      <c r="C6426">
        <v>231403</v>
      </c>
      <c r="D6426" t="str">
        <f>+VLOOKUP(C6426,Param!K:L,2,FALSE)</f>
        <v>ADA Cosmetics Int'l GmbH</v>
      </c>
      <c r="E6426" t="s">
        <v>808</v>
      </c>
      <c r="F6426" t="s">
        <v>8719</v>
      </c>
      <c r="G6426" t="s">
        <v>504</v>
      </c>
      <c r="H6426" s="5">
        <v>3137.68</v>
      </c>
      <c r="I6426" s="5">
        <v>3137.6781000000001</v>
      </c>
      <c r="J6426" s="5">
        <v>1.8999999997504301E-3</v>
      </c>
      <c r="K6426" s="5">
        <v>3137.68</v>
      </c>
      <c r="L6426" s="5">
        <v>0</v>
      </c>
      <c r="M6426" t="str">
        <f>IF(ISERROR(VLOOKUP(A6426,'[1]Ecart validé'!$A:$A,1,FALSE)),Z6426,"Ecart Validé")</f>
        <v>valid</v>
      </c>
      <c r="R6426" t="s">
        <v>30</v>
      </c>
      <c r="X6426"/>
      <c r="Y6426"/>
      <c r="Z6426" t="s">
        <v>31</v>
      </c>
    </row>
    <row r="6427" spans="1:26" x14ac:dyDescent="0.3">
      <c r="A6427" t="s">
        <v>8725</v>
      </c>
      <c r="B6427" t="s">
        <v>502</v>
      </c>
      <c r="C6427">
        <v>231403</v>
      </c>
      <c r="D6427" t="str">
        <f>+VLOOKUP(C6427,Param!K:L,2,FALSE)</f>
        <v>ADA Cosmetics Int'l GmbH</v>
      </c>
      <c r="E6427" t="s">
        <v>808</v>
      </c>
      <c r="F6427" t="s">
        <v>8721</v>
      </c>
      <c r="G6427" t="s">
        <v>504</v>
      </c>
      <c r="H6427" s="5">
        <v>8182.92</v>
      </c>
      <c r="I6427" s="5">
        <v>8182.9227000000001</v>
      </c>
      <c r="J6427" s="5">
        <v>-2.7000000000043599E-3</v>
      </c>
      <c r="K6427" s="5">
        <v>8182.92</v>
      </c>
      <c r="L6427" s="5">
        <v>0</v>
      </c>
      <c r="M6427" t="str">
        <f>IF(ISERROR(VLOOKUP(A6427,'[1]Ecart validé'!$A:$A,1,FALSE)),Z6427,"Ecart Validé")</f>
        <v>valid</v>
      </c>
      <c r="R6427" t="s">
        <v>30</v>
      </c>
      <c r="X6427"/>
      <c r="Y6427"/>
      <c r="Z6427" t="s">
        <v>31</v>
      </c>
    </row>
    <row r="6428" spans="1:26" x14ac:dyDescent="0.3">
      <c r="A6428" t="s">
        <v>8726</v>
      </c>
      <c r="B6428" t="s">
        <v>502</v>
      </c>
      <c r="C6428">
        <v>2388</v>
      </c>
      <c r="D6428" t="str">
        <f>+VLOOKUP(C6428,Param!K:L,2,FALSE)</f>
        <v>Berthaudin SA</v>
      </c>
      <c r="E6428" t="s">
        <v>640</v>
      </c>
      <c r="F6428" t="s">
        <v>8719</v>
      </c>
      <c r="G6428" t="s">
        <v>504</v>
      </c>
      <c r="H6428" s="5">
        <v>277.35000000000002</v>
      </c>
      <c r="I6428" s="5">
        <v>277.35250000000002</v>
      </c>
      <c r="J6428" s="5">
        <v>-2.4999999999977202E-3</v>
      </c>
      <c r="K6428" s="5">
        <v>277.35000000000002</v>
      </c>
      <c r="L6428" s="5">
        <v>0</v>
      </c>
      <c r="M6428" t="str">
        <f>IF(ISERROR(VLOOKUP(A6428,'[1]Ecart validé'!$A:$A,1,FALSE)),Z6428,"Ecart Validé")</f>
        <v>valid</v>
      </c>
      <c r="R6428" t="s">
        <v>30</v>
      </c>
      <c r="X6428"/>
      <c r="Y6428"/>
      <c r="Z6428" t="s">
        <v>31</v>
      </c>
    </row>
    <row r="6429" spans="1:26" x14ac:dyDescent="0.3">
      <c r="A6429" t="s">
        <v>8727</v>
      </c>
      <c r="B6429" t="s">
        <v>502</v>
      </c>
      <c r="C6429">
        <v>2388</v>
      </c>
      <c r="D6429" t="str">
        <f>+VLOOKUP(C6429,Param!K:L,2,FALSE)</f>
        <v>Berthaudin SA</v>
      </c>
      <c r="E6429" t="s">
        <v>640</v>
      </c>
      <c r="F6429" t="s">
        <v>8721</v>
      </c>
      <c r="G6429" t="s">
        <v>504</v>
      </c>
      <c r="H6429" s="5">
        <v>1565.75</v>
      </c>
      <c r="I6429" s="5">
        <v>1565.7537</v>
      </c>
      <c r="J6429" s="5">
        <v>-3.69999999998071E-3</v>
      </c>
      <c r="K6429" s="5">
        <v>1565.75</v>
      </c>
      <c r="L6429" s="5">
        <v>0</v>
      </c>
      <c r="M6429" t="str">
        <f>IF(ISERROR(VLOOKUP(A6429,'[1]Ecart validé'!$A:$A,1,FALSE)),Z6429,"Ecart Validé")</f>
        <v>valid</v>
      </c>
      <c r="R6429" t="s">
        <v>30</v>
      </c>
      <c r="X6429"/>
      <c r="Y6429"/>
      <c r="Z6429" t="s">
        <v>31</v>
      </c>
    </row>
    <row r="6430" spans="1:26" x14ac:dyDescent="0.3">
      <c r="A6430" t="s">
        <v>8728</v>
      </c>
      <c r="B6430" t="s">
        <v>502</v>
      </c>
      <c r="C6430">
        <v>2563</v>
      </c>
      <c r="D6430" t="str">
        <f>+VLOOKUP(C6430,Param!K:L,2,FALSE)</f>
        <v>Ronin Primeurs SA</v>
      </c>
      <c r="E6430" t="s">
        <v>889</v>
      </c>
      <c r="F6430" t="s">
        <v>8719</v>
      </c>
      <c r="G6430" t="s">
        <v>504</v>
      </c>
      <c r="H6430" s="5">
        <v>1686.6</v>
      </c>
      <c r="I6430" s="5">
        <v>1686.6047000000001</v>
      </c>
      <c r="J6430" s="5">
        <v>-4.7000000001844403E-3</v>
      </c>
      <c r="K6430" s="5">
        <v>1686.6</v>
      </c>
      <c r="L6430" s="5">
        <v>0</v>
      </c>
      <c r="M6430" t="str">
        <f>IF(ISERROR(VLOOKUP(A6430,'[1]Ecart validé'!$A:$A,1,FALSE)),Z6430,"Ecart Validé")</f>
        <v>valid</v>
      </c>
      <c r="R6430" t="s">
        <v>30</v>
      </c>
      <c r="X6430"/>
      <c r="Y6430"/>
      <c r="Z6430" t="s">
        <v>31</v>
      </c>
    </row>
    <row r="6431" spans="1:26" x14ac:dyDescent="0.3">
      <c r="A6431" t="s">
        <v>8729</v>
      </c>
      <c r="B6431" t="s">
        <v>502</v>
      </c>
      <c r="C6431">
        <v>2563</v>
      </c>
      <c r="D6431" t="str">
        <f>+VLOOKUP(C6431,Param!K:L,2,FALSE)</f>
        <v>Ronin Primeurs SA</v>
      </c>
      <c r="E6431" t="s">
        <v>889</v>
      </c>
      <c r="F6431" t="s">
        <v>8721</v>
      </c>
      <c r="G6431" t="s">
        <v>504</v>
      </c>
      <c r="H6431" s="5">
        <v>4132.13</v>
      </c>
      <c r="I6431" s="5">
        <v>4132.1279000000004</v>
      </c>
      <c r="J6431" s="5">
        <v>2.0999999997002301E-3</v>
      </c>
      <c r="K6431" s="5">
        <v>4132.13</v>
      </c>
      <c r="L6431" s="5">
        <v>0</v>
      </c>
      <c r="M6431" t="str">
        <f>IF(ISERROR(VLOOKUP(A6431,'[1]Ecart validé'!$A:$A,1,FALSE)),Z6431,"Ecart Validé")</f>
        <v>valid</v>
      </c>
      <c r="R6431" t="s">
        <v>30</v>
      </c>
      <c r="X6431"/>
      <c r="Y6431"/>
      <c r="Z6431" t="s">
        <v>31</v>
      </c>
    </row>
    <row r="6432" spans="1:26" x14ac:dyDescent="0.3">
      <c r="A6432" t="s">
        <v>8730</v>
      </c>
      <c r="B6432" t="s">
        <v>502</v>
      </c>
      <c r="C6432">
        <v>1962</v>
      </c>
      <c r="D6432" t="str">
        <f>+VLOOKUP(C6432,Param!K:L,2,FALSE)</f>
        <v>Bolay SA</v>
      </c>
      <c r="E6432" t="s">
        <v>571</v>
      </c>
      <c r="F6432" t="s">
        <v>8617</v>
      </c>
      <c r="G6432" t="s">
        <v>504</v>
      </c>
      <c r="H6432" s="5">
        <v>573.66999999999996</v>
      </c>
      <c r="I6432" s="5">
        <v>573.67250000000001</v>
      </c>
      <c r="J6432" s="5">
        <v>-2.5000000000545601E-3</v>
      </c>
      <c r="K6432" s="5">
        <v>573.66999999999996</v>
      </c>
      <c r="L6432" s="5">
        <v>0</v>
      </c>
      <c r="M6432" t="str">
        <f>IF(ISERROR(VLOOKUP(A6432,'[1]Ecart validé'!$A:$A,1,FALSE)),Z6432,"Ecart Validé")</f>
        <v>valid</v>
      </c>
      <c r="R6432" t="s">
        <v>30</v>
      </c>
      <c r="X6432"/>
      <c r="Y6432"/>
      <c r="Z6432" t="s">
        <v>31</v>
      </c>
    </row>
    <row r="6433" spans="1:26" x14ac:dyDescent="0.3">
      <c r="A6433" t="s">
        <v>8731</v>
      </c>
      <c r="B6433" t="s">
        <v>502</v>
      </c>
      <c r="C6433">
        <v>1962</v>
      </c>
      <c r="D6433" t="str">
        <f>+VLOOKUP(C6433,Param!K:L,2,FALSE)</f>
        <v>Bolay SA</v>
      </c>
      <c r="E6433" t="s">
        <v>571</v>
      </c>
      <c r="F6433" t="s">
        <v>8719</v>
      </c>
      <c r="G6433" t="s">
        <v>504</v>
      </c>
      <c r="H6433" s="5">
        <v>826.52</v>
      </c>
      <c r="I6433" s="5">
        <v>826.52250000000004</v>
      </c>
      <c r="J6433" s="5">
        <v>-2.5000000000545601E-3</v>
      </c>
      <c r="K6433" s="5">
        <v>826.52</v>
      </c>
      <c r="L6433" s="5">
        <v>0</v>
      </c>
      <c r="M6433" t="str">
        <f>IF(ISERROR(VLOOKUP(A6433,'[1]Ecart validé'!$A:$A,1,FALSE)),Z6433,"Ecart Validé")</f>
        <v>valid</v>
      </c>
      <c r="R6433" t="s">
        <v>30</v>
      </c>
      <c r="X6433"/>
      <c r="Y6433"/>
      <c r="Z6433" t="s">
        <v>31</v>
      </c>
    </row>
    <row r="6434" spans="1:26" x14ac:dyDescent="0.3">
      <c r="A6434" t="s">
        <v>8732</v>
      </c>
      <c r="B6434" t="s">
        <v>502</v>
      </c>
      <c r="C6434">
        <v>1962</v>
      </c>
      <c r="D6434" t="str">
        <f>+VLOOKUP(C6434,Param!K:L,2,FALSE)</f>
        <v>Bolay SA</v>
      </c>
      <c r="E6434" t="s">
        <v>571</v>
      </c>
      <c r="F6434" t="s">
        <v>8721</v>
      </c>
      <c r="G6434" t="s">
        <v>504</v>
      </c>
      <c r="H6434" s="5">
        <v>1645.2</v>
      </c>
      <c r="I6434" s="5">
        <v>1645.1949999999999</v>
      </c>
      <c r="J6434" s="5">
        <v>5.0000000001091298E-3</v>
      </c>
      <c r="K6434" s="5">
        <v>1645.2</v>
      </c>
      <c r="L6434" s="5">
        <v>0</v>
      </c>
      <c r="M6434" t="str">
        <f>IF(ISERROR(VLOOKUP(A6434,'[1]Ecart validé'!$A:$A,1,FALSE)),Z6434,"Ecart Validé")</f>
        <v>valid</v>
      </c>
      <c r="R6434" t="s">
        <v>30</v>
      </c>
      <c r="X6434"/>
      <c r="Y6434"/>
      <c r="Z6434" t="s">
        <v>31</v>
      </c>
    </row>
    <row r="6435" spans="1:26" x14ac:dyDescent="0.3">
      <c r="A6435" t="s">
        <v>8733</v>
      </c>
      <c r="B6435" t="s">
        <v>502</v>
      </c>
      <c r="C6435">
        <v>2775</v>
      </c>
      <c r="D6435" t="str">
        <f>+VLOOKUP(C6435,Param!K:L,2,FALSE)</f>
        <v>E. Weber &amp; Cie AG Webstar</v>
      </c>
      <c r="E6435" t="s">
        <v>713</v>
      </c>
      <c r="F6435" t="s">
        <v>8719</v>
      </c>
      <c r="G6435" t="s">
        <v>504</v>
      </c>
      <c r="H6435" s="5">
        <v>4892.04</v>
      </c>
      <c r="I6435" s="5">
        <v>4892.0403999999999</v>
      </c>
      <c r="J6435" s="5">
        <v>-3.9999999989959103E-4</v>
      </c>
      <c r="K6435" s="5">
        <v>4892.04</v>
      </c>
      <c r="L6435" s="5">
        <v>0</v>
      </c>
      <c r="M6435" t="str">
        <f>IF(ISERROR(VLOOKUP(A6435,'[1]Ecart validé'!$A:$A,1,FALSE)),Z6435,"Ecart Validé")</f>
        <v>valid</v>
      </c>
      <c r="R6435" t="s">
        <v>30</v>
      </c>
      <c r="X6435"/>
      <c r="Y6435"/>
      <c r="Z6435" t="s">
        <v>31</v>
      </c>
    </row>
    <row r="6436" spans="1:26" x14ac:dyDescent="0.3">
      <c r="A6436" t="s">
        <v>8734</v>
      </c>
      <c r="B6436" t="s">
        <v>502</v>
      </c>
      <c r="C6436">
        <v>2775</v>
      </c>
      <c r="D6436" t="str">
        <f>+VLOOKUP(C6436,Param!K:L,2,FALSE)</f>
        <v>E. Weber &amp; Cie AG Webstar</v>
      </c>
      <c r="E6436" t="s">
        <v>713</v>
      </c>
      <c r="F6436" t="s">
        <v>8721</v>
      </c>
      <c r="G6436" t="s">
        <v>504</v>
      </c>
      <c r="H6436" s="5">
        <v>14135.53</v>
      </c>
      <c r="I6436" s="5">
        <v>14135.5283</v>
      </c>
      <c r="J6436" s="5">
        <v>1.70000000071013E-3</v>
      </c>
      <c r="K6436" s="5">
        <v>14135.53</v>
      </c>
      <c r="L6436" s="5">
        <v>0</v>
      </c>
      <c r="M6436" t="str">
        <f>IF(ISERROR(VLOOKUP(A6436,'[1]Ecart validé'!$A:$A,1,FALSE)),Z6436,"Ecart Validé")</f>
        <v>valid</v>
      </c>
      <c r="R6436" t="s">
        <v>30</v>
      </c>
      <c r="X6436"/>
      <c r="Y6436"/>
      <c r="Z6436" t="s">
        <v>31</v>
      </c>
    </row>
    <row r="6437" spans="1:26" x14ac:dyDescent="0.3">
      <c r="A6437" t="s">
        <v>8735</v>
      </c>
      <c r="B6437" t="s">
        <v>502</v>
      </c>
      <c r="C6437">
        <v>118876</v>
      </c>
      <c r="D6437" t="str">
        <f>+VLOOKUP(C6437,Param!K:L,2,FALSE)</f>
        <v>SAVIVA AG Food Services</v>
      </c>
      <c r="E6437" t="s">
        <v>780</v>
      </c>
      <c r="F6437" t="s">
        <v>8719</v>
      </c>
      <c r="G6437" t="s">
        <v>504</v>
      </c>
      <c r="H6437" s="5">
        <v>1933.74</v>
      </c>
      <c r="I6437" s="5">
        <v>1933.7411999999999</v>
      </c>
      <c r="J6437" s="5">
        <v>-1.1999999999261399E-3</v>
      </c>
      <c r="K6437" s="5">
        <v>1933.74</v>
      </c>
      <c r="L6437" s="5">
        <v>0</v>
      </c>
      <c r="M6437" t="str">
        <f>IF(ISERROR(VLOOKUP(A6437,'[1]Ecart validé'!$A:$A,1,FALSE)),Z6437,"Ecart Validé")</f>
        <v>valid</v>
      </c>
      <c r="R6437" t="s">
        <v>30</v>
      </c>
      <c r="X6437"/>
      <c r="Y6437"/>
      <c r="Z6437" t="s">
        <v>31</v>
      </c>
    </row>
    <row r="6438" spans="1:26" x14ac:dyDescent="0.3">
      <c r="A6438" t="s">
        <v>8736</v>
      </c>
      <c r="B6438" t="s">
        <v>502</v>
      </c>
      <c r="C6438">
        <v>118876</v>
      </c>
      <c r="D6438" t="str">
        <f>+VLOOKUP(C6438,Param!K:L,2,FALSE)</f>
        <v>SAVIVA AG Food Services</v>
      </c>
      <c r="E6438" t="s">
        <v>780</v>
      </c>
      <c r="F6438" t="s">
        <v>8721</v>
      </c>
      <c r="G6438" t="s">
        <v>504</v>
      </c>
      <c r="H6438" s="5">
        <v>1690.49</v>
      </c>
      <c r="I6438" s="5">
        <v>1690.4849999999999</v>
      </c>
      <c r="J6438" s="5">
        <v>5.0000000001091298E-3</v>
      </c>
      <c r="K6438" s="5">
        <v>1690.49</v>
      </c>
      <c r="L6438" s="5">
        <v>0</v>
      </c>
      <c r="M6438" t="str">
        <f>IF(ISERROR(VLOOKUP(A6438,'[1]Ecart validé'!$A:$A,1,FALSE)),Z6438,"Ecart Validé")</f>
        <v>valid</v>
      </c>
      <c r="R6438" t="s">
        <v>30</v>
      </c>
      <c r="X6438"/>
      <c r="Y6438"/>
      <c r="Z6438" t="s">
        <v>31</v>
      </c>
    </row>
    <row r="6439" spans="1:26" x14ac:dyDescent="0.3">
      <c r="A6439" t="s">
        <v>8737</v>
      </c>
      <c r="B6439" t="s">
        <v>502</v>
      </c>
      <c r="C6439">
        <v>118876</v>
      </c>
      <c r="D6439" t="str">
        <f>+VLOOKUP(C6439,Param!K:L,2,FALSE)</f>
        <v>SAVIVA AG Food Services</v>
      </c>
      <c r="E6439" t="s">
        <v>8738</v>
      </c>
      <c r="F6439" t="s">
        <v>8266</v>
      </c>
      <c r="G6439" t="s">
        <v>504</v>
      </c>
      <c r="H6439" s="5">
        <v>6214.24</v>
      </c>
      <c r="I6439" s="5">
        <v>6214.2349999999997</v>
      </c>
      <c r="J6439" s="5">
        <v>5.0000000001091298E-3</v>
      </c>
      <c r="K6439" s="5">
        <v>6214.24</v>
      </c>
      <c r="L6439" s="5">
        <v>0</v>
      </c>
      <c r="M6439" t="str">
        <f>IF(ISERROR(VLOOKUP(A6439,'[1]Ecart validé'!$A:$A,1,FALSE)),Z6439,"Ecart Validé")</f>
        <v>valid</v>
      </c>
      <c r="R6439" t="s">
        <v>30</v>
      </c>
      <c r="X6439"/>
      <c r="Y6439"/>
      <c r="Z6439" t="s">
        <v>31</v>
      </c>
    </row>
    <row r="6440" spans="1:26" x14ac:dyDescent="0.3">
      <c r="A6440" t="s">
        <v>8739</v>
      </c>
      <c r="B6440" t="s">
        <v>502</v>
      </c>
      <c r="C6440">
        <v>2545</v>
      </c>
      <c r="D6440" t="str">
        <f>+VLOOKUP(C6440,Param!K:L,2,FALSE)</f>
        <v>Victor Meyer Hotelbedarf AG</v>
      </c>
      <c r="E6440" t="s">
        <v>675</v>
      </c>
      <c r="F6440" t="s">
        <v>8719</v>
      </c>
      <c r="G6440" t="s">
        <v>504</v>
      </c>
      <c r="H6440" s="5">
        <v>571.66</v>
      </c>
      <c r="I6440" s="5">
        <v>571.6585</v>
      </c>
      <c r="J6440" s="5">
        <v>1.4999999999645199E-3</v>
      </c>
      <c r="K6440" s="5">
        <v>571.66</v>
      </c>
      <c r="L6440" s="5">
        <v>0</v>
      </c>
      <c r="M6440" t="str">
        <f>IF(ISERROR(VLOOKUP(A6440,'[1]Ecart validé'!$A:$A,1,FALSE)),Z6440,"Ecart Validé")</f>
        <v>valid</v>
      </c>
      <c r="R6440" t="s">
        <v>30</v>
      </c>
      <c r="X6440"/>
      <c r="Y6440"/>
      <c r="Z6440" t="s">
        <v>31</v>
      </c>
    </row>
    <row r="6441" spans="1:26" x14ac:dyDescent="0.3">
      <c r="A6441" t="s">
        <v>8740</v>
      </c>
      <c r="B6441" t="s">
        <v>502</v>
      </c>
      <c r="C6441">
        <v>2545</v>
      </c>
      <c r="D6441" t="str">
        <f>+VLOOKUP(C6441,Param!K:L,2,FALSE)</f>
        <v>Victor Meyer Hotelbedarf AG</v>
      </c>
      <c r="E6441" t="s">
        <v>675</v>
      </c>
      <c r="F6441" t="s">
        <v>8721</v>
      </c>
      <c r="G6441" t="s">
        <v>504</v>
      </c>
      <c r="H6441" s="5">
        <v>2166.19</v>
      </c>
      <c r="I6441" s="5">
        <v>2166.1885000000002</v>
      </c>
      <c r="J6441" s="5">
        <v>1.49999999985084E-3</v>
      </c>
      <c r="K6441" s="5">
        <v>2166.19</v>
      </c>
      <c r="L6441" s="5">
        <v>0</v>
      </c>
      <c r="M6441" t="str">
        <f>IF(ISERROR(VLOOKUP(A6441,'[1]Ecart validé'!$A:$A,1,FALSE)),Z6441,"Ecart Validé")</f>
        <v>valid</v>
      </c>
      <c r="R6441" t="s">
        <v>30</v>
      </c>
      <c r="X6441"/>
      <c r="Y6441"/>
      <c r="Z6441" t="s">
        <v>31</v>
      </c>
    </row>
    <row r="6442" spans="1:26" x14ac:dyDescent="0.3">
      <c r="A6442" t="s">
        <v>8741</v>
      </c>
      <c r="B6442" t="s">
        <v>502</v>
      </c>
      <c r="C6442">
        <v>2022</v>
      </c>
      <c r="D6442" t="str">
        <f>+VLOOKUP(C6442,Param!K:L,2,FALSE)</f>
        <v>FRANCOIS BRASIER SA</v>
      </c>
      <c r="E6442" t="s">
        <v>578</v>
      </c>
      <c r="F6442" t="s">
        <v>8719</v>
      </c>
      <c r="G6442" t="s">
        <v>504</v>
      </c>
      <c r="H6442" s="5">
        <v>468.68</v>
      </c>
      <c r="I6442" s="5">
        <v>468.678</v>
      </c>
      <c r="J6442" s="5">
        <v>2.0000000000095402E-3</v>
      </c>
      <c r="K6442" s="5">
        <v>468.68</v>
      </c>
      <c r="L6442" s="5">
        <v>0</v>
      </c>
      <c r="M6442" t="str">
        <f>IF(ISERROR(VLOOKUP(A6442,'[1]Ecart validé'!$A:$A,1,FALSE)),Z6442,"Ecart Validé")</f>
        <v>valid</v>
      </c>
      <c r="R6442" t="s">
        <v>30</v>
      </c>
      <c r="X6442"/>
      <c r="Y6442"/>
      <c r="Z6442" t="s">
        <v>31</v>
      </c>
    </row>
    <row r="6443" spans="1:26" x14ac:dyDescent="0.3">
      <c r="A6443" t="s">
        <v>8742</v>
      </c>
      <c r="B6443" t="s">
        <v>502</v>
      </c>
      <c r="C6443">
        <v>2022</v>
      </c>
      <c r="D6443" t="str">
        <f>+VLOOKUP(C6443,Param!K:L,2,FALSE)</f>
        <v>FRANCOIS BRASIER SA</v>
      </c>
      <c r="E6443" t="s">
        <v>578</v>
      </c>
      <c r="F6443" t="s">
        <v>8721</v>
      </c>
      <c r="G6443" t="s">
        <v>504</v>
      </c>
      <c r="H6443" s="5">
        <v>925.38</v>
      </c>
      <c r="I6443" s="5">
        <v>925.38</v>
      </c>
      <c r="J6443" s="5">
        <v>0</v>
      </c>
      <c r="K6443" s="5">
        <v>925.38</v>
      </c>
      <c r="L6443" s="5">
        <v>0</v>
      </c>
      <c r="M6443" t="str">
        <f>IF(ISERROR(VLOOKUP(A6443,'[1]Ecart validé'!$A:$A,1,FALSE)),Z6443,"Ecart Validé")</f>
        <v>valid</v>
      </c>
      <c r="R6443" t="s">
        <v>30</v>
      </c>
      <c r="X6443"/>
      <c r="Y6443"/>
      <c r="Z6443" t="s">
        <v>31</v>
      </c>
    </row>
    <row r="6444" spans="1:26" x14ac:dyDescent="0.3">
      <c r="A6444" t="s">
        <v>8743</v>
      </c>
      <c r="B6444" t="s">
        <v>502</v>
      </c>
      <c r="C6444">
        <v>2075</v>
      </c>
      <c r="D6444" t="str">
        <f>+VLOOKUP(C6444,Param!K:L,2,FALSE)</f>
        <v>CGC Energie SA</v>
      </c>
      <c r="E6444" t="s">
        <v>600</v>
      </c>
      <c r="F6444" t="s">
        <v>8719</v>
      </c>
      <c r="G6444" t="s">
        <v>504</v>
      </c>
      <c r="H6444" s="5">
        <v>3974.07</v>
      </c>
      <c r="I6444" s="5">
        <v>3974.0715</v>
      </c>
      <c r="J6444" s="5">
        <v>-1.49999999985084E-3</v>
      </c>
      <c r="K6444" s="5">
        <v>3974.07</v>
      </c>
      <c r="L6444" s="5">
        <v>0</v>
      </c>
      <c r="M6444" t="str">
        <f>IF(ISERROR(VLOOKUP(A6444,'[1]Ecart validé'!$A:$A,1,FALSE)),Z6444,"Ecart Validé")</f>
        <v>valid</v>
      </c>
      <c r="R6444" t="s">
        <v>30</v>
      </c>
      <c r="X6444"/>
      <c r="Y6444"/>
      <c r="Z6444" t="s">
        <v>31</v>
      </c>
    </row>
    <row r="6445" spans="1:26" x14ac:dyDescent="0.3">
      <c r="A6445" t="s">
        <v>8744</v>
      </c>
      <c r="B6445" t="s">
        <v>502</v>
      </c>
      <c r="C6445">
        <v>2075</v>
      </c>
      <c r="D6445" t="str">
        <f>+VLOOKUP(C6445,Param!K:L,2,FALSE)</f>
        <v>CGC Energie SA</v>
      </c>
      <c r="E6445" t="s">
        <v>600</v>
      </c>
      <c r="F6445" t="s">
        <v>8721</v>
      </c>
      <c r="G6445" t="s">
        <v>504</v>
      </c>
      <c r="H6445" s="5">
        <v>4403.0200000000004</v>
      </c>
      <c r="I6445" s="5">
        <v>4403.0204999999996</v>
      </c>
      <c r="J6445" s="5">
        <v>-4.9999999919236795E-4</v>
      </c>
      <c r="K6445" s="5">
        <v>4403.0200000000004</v>
      </c>
      <c r="L6445" s="5">
        <v>0</v>
      </c>
      <c r="M6445" t="str">
        <f>IF(ISERROR(VLOOKUP(A6445,'[1]Ecart validé'!$A:$A,1,FALSE)),Z6445,"Ecart Validé")</f>
        <v>valid</v>
      </c>
      <c r="R6445" t="s">
        <v>30</v>
      </c>
      <c r="X6445"/>
      <c r="Y6445"/>
      <c r="Z6445" t="s">
        <v>31</v>
      </c>
    </row>
    <row r="6446" spans="1:26" x14ac:dyDescent="0.3">
      <c r="A6446" t="s">
        <v>8745</v>
      </c>
      <c r="B6446" t="s">
        <v>502</v>
      </c>
      <c r="C6446">
        <v>2625</v>
      </c>
      <c r="D6446" t="str">
        <f>+VLOOKUP(C6446,Param!K:L,2,FALSE)</f>
        <v>FELDSCHLOESSCHEN BOISSONS SA</v>
      </c>
      <c r="E6446" t="s">
        <v>8746</v>
      </c>
      <c r="F6446" t="s">
        <v>8719</v>
      </c>
      <c r="G6446" t="s">
        <v>504</v>
      </c>
      <c r="H6446" s="5">
        <v>24745.22</v>
      </c>
      <c r="I6446" s="5">
        <v>24745.220499999999</v>
      </c>
      <c r="J6446" s="5">
        <v>-4.99999998282874E-4</v>
      </c>
      <c r="K6446" s="5">
        <v>24745.22</v>
      </c>
      <c r="L6446" s="5">
        <v>0</v>
      </c>
      <c r="M6446" t="str">
        <f>IF(ISERROR(VLOOKUP(A6446,'[1]Ecart validé'!$A:$A,1,FALSE)),Z6446,"Ecart Validé")</f>
        <v>valid</v>
      </c>
      <c r="R6446" t="s">
        <v>30</v>
      </c>
      <c r="X6446"/>
      <c r="Y6446"/>
      <c r="Z6446" t="s">
        <v>31</v>
      </c>
    </row>
    <row r="6447" spans="1:26" x14ac:dyDescent="0.3">
      <c r="A6447" t="s">
        <v>8747</v>
      </c>
      <c r="B6447" t="s">
        <v>502</v>
      </c>
      <c r="C6447">
        <v>2625</v>
      </c>
      <c r="D6447" t="str">
        <f>+VLOOKUP(C6447,Param!K:L,2,FALSE)</f>
        <v>FELDSCHLOESSCHEN BOISSONS SA</v>
      </c>
      <c r="E6447" t="s">
        <v>8746</v>
      </c>
      <c r="F6447" t="s">
        <v>8271</v>
      </c>
      <c r="G6447" t="s">
        <v>504</v>
      </c>
      <c r="H6447" s="5">
        <v>24500</v>
      </c>
      <c r="I6447" s="5">
        <v>24500</v>
      </c>
      <c r="J6447" s="5">
        <v>0</v>
      </c>
      <c r="K6447" s="5">
        <v>24500</v>
      </c>
      <c r="L6447" s="5">
        <v>0</v>
      </c>
      <c r="M6447" t="str">
        <f>IF(ISERROR(VLOOKUP(A6447,'[1]Ecart validé'!$A:$A,1,FALSE)),Z6447,"Ecart Validé")</f>
        <v>valid</v>
      </c>
      <c r="R6447" t="s">
        <v>30</v>
      </c>
      <c r="X6447"/>
      <c r="Y6447"/>
      <c r="Z6447" t="s">
        <v>31</v>
      </c>
    </row>
    <row r="6448" spans="1:26" x14ac:dyDescent="0.3">
      <c r="A6448" t="s">
        <v>8748</v>
      </c>
      <c r="B6448" t="s">
        <v>502</v>
      </c>
      <c r="C6448">
        <v>2625</v>
      </c>
      <c r="D6448" t="str">
        <f>+VLOOKUP(C6448,Param!K:L,2,FALSE)</f>
        <v>FELDSCHLOESSCHEN BOISSONS SA</v>
      </c>
      <c r="E6448" t="s">
        <v>8746</v>
      </c>
      <c r="F6448" t="s">
        <v>8721</v>
      </c>
      <c r="G6448" t="s">
        <v>504</v>
      </c>
      <c r="H6448" s="5">
        <v>48963.75</v>
      </c>
      <c r="I6448" s="5">
        <v>48963.748899999999</v>
      </c>
      <c r="J6448" s="5">
        <v>1.1000000013154901E-3</v>
      </c>
      <c r="K6448" s="5">
        <v>48963.75</v>
      </c>
      <c r="L6448" s="5">
        <v>0</v>
      </c>
      <c r="M6448" t="str">
        <f>IF(ISERROR(VLOOKUP(A6448,'[1]Ecart validé'!$A:$A,1,FALSE)),Z6448,"Ecart Validé")</f>
        <v>valid</v>
      </c>
      <c r="R6448" t="s">
        <v>30</v>
      </c>
      <c r="X6448"/>
      <c r="Y6448"/>
      <c r="Z6448" t="s">
        <v>31</v>
      </c>
    </row>
    <row r="6449" spans="1:26" x14ac:dyDescent="0.3">
      <c r="A6449" t="s">
        <v>8749</v>
      </c>
      <c r="B6449" t="s">
        <v>502</v>
      </c>
      <c r="C6449">
        <v>2209</v>
      </c>
      <c r="D6449" t="str">
        <f>+VLOOKUP(C6449,Param!K:L,2,FALSE)</f>
        <v>Lyreco Switzerland AG</v>
      </c>
      <c r="E6449" t="s">
        <v>618</v>
      </c>
      <c r="F6449" t="s">
        <v>8719</v>
      </c>
      <c r="G6449" t="s">
        <v>504</v>
      </c>
      <c r="H6449" s="5">
        <v>2260.9299999999998</v>
      </c>
      <c r="I6449" s="5">
        <v>2260.9272000000001</v>
      </c>
      <c r="J6449" s="5">
        <v>2.7999999997518898E-3</v>
      </c>
      <c r="K6449" s="5">
        <v>2260.9299999999998</v>
      </c>
      <c r="L6449" s="5">
        <v>0</v>
      </c>
      <c r="M6449" t="str">
        <f>IF(ISERROR(VLOOKUP(A6449,'[1]Ecart validé'!$A:$A,1,FALSE)),Z6449,"Ecart Validé")</f>
        <v>valid</v>
      </c>
      <c r="R6449" t="s">
        <v>30</v>
      </c>
      <c r="X6449"/>
      <c r="Y6449"/>
      <c r="Z6449" t="s">
        <v>31</v>
      </c>
    </row>
    <row r="6450" spans="1:26" x14ac:dyDescent="0.3">
      <c r="A6450" t="s">
        <v>8750</v>
      </c>
      <c r="B6450" t="s">
        <v>502</v>
      </c>
      <c r="C6450">
        <v>2209</v>
      </c>
      <c r="D6450" t="str">
        <f>+VLOOKUP(C6450,Param!K:L,2,FALSE)</f>
        <v>Lyreco Switzerland AG</v>
      </c>
      <c r="E6450" t="s">
        <v>618</v>
      </c>
      <c r="F6450" t="s">
        <v>8721</v>
      </c>
      <c r="G6450" t="s">
        <v>504</v>
      </c>
      <c r="H6450" s="5">
        <v>7148.69</v>
      </c>
      <c r="I6450" s="5">
        <v>7148.6944000000003</v>
      </c>
      <c r="J6450" s="5">
        <v>-4.4000000007144904E-3</v>
      </c>
      <c r="K6450" s="5">
        <v>7148.69</v>
      </c>
      <c r="L6450" s="5">
        <v>0</v>
      </c>
      <c r="M6450" t="str">
        <f>IF(ISERROR(VLOOKUP(A6450,'[1]Ecart validé'!$A:$A,1,FALSE)),Z6450,"Ecart Validé")</f>
        <v>valid</v>
      </c>
      <c r="R6450" t="s">
        <v>30</v>
      </c>
      <c r="X6450"/>
      <c r="Y6450"/>
      <c r="Z6450" t="s">
        <v>31</v>
      </c>
    </row>
    <row r="6451" spans="1:26" x14ac:dyDescent="0.3">
      <c r="A6451" t="s">
        <v>8751</v>
      </c>
      <c r="B6451" t="s">
        <v>502</v>
      </c>
      <c r="C6451">
        <v>2605</v>
      </c>
      <c r="D6451" t="str">
        <f>+VLOOKUP(C6451,Param!K:L,2,FALSE)</f>
        <v>Kromer Print AG</v>
      </c>
      <c r="E6451" t="s">
        <v>688</v>
      </c>
      <c r="F6451" t="s">
        <v>8719</v>
      </c>
      <c r="G6451" t="s">
        <v>504</v>
      </c>
      <c r="H6451" s="5">
        <v>1068.74</v>
      </c>
      <c r="I6451" s="5">
        <v>1068.7349999999999</v>
      </c>
      <c r="J6451" s="5">
        <v>5.0000000001091298E-3</v>
      </c>
      <c r="K6451" s="5">
        <v>1068.74</v>
      </c>
      <c r="L6451" s="5">
        <v>0</v>
      </c>
      <c r="M6451" t="str">
        <f>IF(ISERROR(VLOOKUP(A6451,'[1]Ecart validé'!$A:$A,1,FALSE)),Z6451,"Ecart Validé")</f>
        <v>valid</v>
      </c>
      <c r="R6451" t="s">
        <v>30</v>
      </c>
      <c r="X6451"/>
      <c r="Y6451"/>
      <c r="Z6451" t="s">
        <v>31</v>
      </c>
    </row>
    <row r="6452" spans="1:26" x14ac:dyDescent="0.3">
      <c r="A6452" t="s">
        <v>8752</v>
      </c>
      <c r="B6452" t="s">
        <v>502</v>
      </c>
      <c r="C6452">
        <v>2605</v>
      </c>
      <c r="D6452" t="str">
        <f>+VLOOKUP(C6452,Param!K:L,2,FALSE)</f>
        <v>Kromer Print AG</v>
      </c>
      <c r="E6452" t="s">
        <v>688</v>
      </c>
      <c r="F6452" t="s">
        <v>8721</v>
      </c>
      <c r="G6452" t="s">
        <v>504</v>
      </c>
      <c r="H6452" s="5">
        <v>2243.65</v>
      </c>
      <c r="I6452" s="5">
        <v>2243.65</v>
      </c>
      <c r="J6452" s="5">
        <v>0</v>
      </c>
      <c r="K6452" s="5">
        <v>2243.65</v>
      </c>
      <c r="L6452" s="5">
        <v>0</v>
      </c>
      <c r="M6452" t="str">
        <f>IF(ISERROR(VLOOKUP(A6452,'[1]Ecart validé'!$A:$A,1,FALSE)),Z6452,"Ecart Validé")</f>
        <v>valid</v>
      </c>
      <c r="R6452" t="s">
        <v>30</v>
      </c>
      <c r="X6452"/>
      <c r="Y6452"/>
      <c r="Z6452" t="s">
        <v>31</v>
      </c>
    </row>
    <row r="6453" spans="1:26" x14ac:dyDescent="0.3">
      <c r="A6453" t="s">
        <v>8753</v>
      </c>
      <c r="B6453" t="s">
        <v>502</v>
      </c>
      <c r="C6453">
        <v>2411</v>
      </c>
      <c r="D6453" t="str">
        <f>+VLOOKUP(C6453,Param!K:L,2,FALSE)</f>
        <v>PHENE IMPORTATION SA</v>
      </c>
      <c r="E6453" t="s">
        <v>645</v>
      </c>
      <c r="F6453" t="s">
        <v>8719</v>
      </c>
      <c r="G6453" t="s">
        <v>504</v>
      </c>
      <c r="H6453" s="5">
        <v>113.03</v>
      </c>
      <c r="I6453" s="5">
        <v>113.0275</v>
      </c>
      <c r="J6453" s="5">
        <v>2.4999999999977202E-3</v>
      </c>
      <c r="K6453" s="5">
        <v>113.03</v>
      </c>
      <c r="L6453" s="5">
        <v>0</v>
      </c>
      <c r="M6453" t="str">
        <f>IF(ISERROR(VLOOKUP(A6453,'[1]Ecart validé'!$A:$A,1,FALSE)),Z6453,"Ecart Validé")</f>
        <v>valid</v>
      </c>
      <c r="R6453" t="s">
        <v>30</v>
      </c>
      <c r="T6453" s="41"/>
      <c r="X6453"/>
      <c r="Y6453"/>
      <c r="Z6453" t="s">
        <v>31</v>
      </c>
    </row>
    <row r="6454" spans="1:26" x14ac:dyDescent="0.3">
      <c r="A6454" t="s">
        <v>8754</v>
      </c>
      <c r="B6454" t="s">
        <v>502</v>
      </c>
      <c r="C6454">
        <v>2411</v>
      </c>
      <c r="D6454" t="str">
        <f>+VLOOKUP(C6454,Param!K:L,2,FALSE)</f>
        <v>PHENE IMPORTATION SA</v>
      </c>
      <c r="E6454" t="s">
        <v>645</v>
      </c>
      <c r="F6454" t="s">
        <v>8721</v>
      </c>
      <c r="G6454" t="s">
        <v>504</v>
      </c>
      <c r="H6454" s="5">
        <v>474.05</v>
      </c>
      <c r="I6454" s="5">
        <v>474.05</v>
      </c>
      <c r="J6454" s="5">
        <v>0</v>
      </c>
      <c r="K6454" s="5">
        <v>474.05</v>
      </c>
      <c r="L6454" s="5">
        <v>0</v>
      </c>
      <c r="M6454" t="str">
        <f>IF(ISERROR(VLOOKUP(A6454,'[1]Ecart validé'!$A:$A,1,FALSE)),Z6454,"Ecart Validé")</f>
        <v>valid</v>
      </c>
      <c r="R6454" t="s">
        <v>30</v>
      </c>
      <c r="X6454"/>
      <c r="Y6454"/>
      <c r="Z6454" t="s">
        <v>31</v>
      </c>
    </row>
    <row r="6455" spans="1:26" x14ac:dyDescent="0.3">
      <c r="A6455" t="s">
        <v>8755</v>
      </c>
      <c r="B6455" t="s">
        <v>502</v>
      </c>
      <c r="C6455">
        <v>2482</v>
      </c>
      <c r="D6455" t="str">
        <f>+VLOOKUP(C6455,Param!K:L,2,FALSE)</f>
        <v>LUCAS GENEVE SA</v>
      </c>
      <c r="E6455" t="s">
        <v>652</v>
      </c>
      <c r="F6455" t="s">
        <v>8719</v>
      </c>
      <c r="G6455" t="s">
        <v>504</v>
      </c>
      <c r="H6455" s="5">
        <v>219.24</v>
      </c>
      <c r="I6455" s="5">
        <v>219.24449999999999</v>
      </c>
      <c r="J6455" s="5">
        <v>-4.4999999999788499E-3</v>
      </c>
      <c r="K6455" s="5">
        <v>219.24</v>
      </c>
      <c r="L6455" s="5">
        <v>0</v>
      </c>
      <c r="M6455" t="str">
        <f>IF(ISERROR(VLOOKUP(A6455,'[1]Ecart validé'!$A:$A,1,FALSE)),Z6455,"Ecart Validé")</f>
        <v>valid</v>
      </c>
      <c r="R6455" t="s">
        <v>30</v>
      </c>
      <c r="X6455"/>
      <c r="Y6455"/>
      <c r="Z6455" t="s">
        <v>31</v>
      </c>
    </row>
    <row r="6456" spans="1:26" x14ac:dyDescent="0.3">
      <c r="A6456" t="s">
        <v>8756</v>
      </c>
      <c r="B6456" t="s">
        <v>502</v>
      </c>
      <c r="C6456">
        <v>2482</v>
      </c>
      <c r="D6456" t="str">
        <f>+VLOOKUP(C6456,Param!K:L,2,FALSE)</f>
        <v>LUCAS GENEVE SA</v>
      </c>
      <c r="E6456" t="s">
        <v>652</v>
      </c>
      <c r="F6456" t="s">
        <v>8721</v>
      </c>
      <c r="G6456" t="s">
        <v>504</v>
      </c>
      <c r="H6456" s="5">
        <v>409.56</v>
      </c>
      <c r="I6456" s="5">
        <v>409.55849999999998</v>
      </c>
      <c r="J6456" s="5">
        <v>1.5000000000213701E-3</v>
      </c>
      <c r="K6456" s="5">
        <v>409.56</v>
      </c>
      <c r="L6456" s="5">
        <v>0</v>
      </c>
      <c r="M6456" t="str">
        <f>IF(ISERROR(VLOOKUP(A6456,'[1]Ecart validé'!$A:$A,1,FALSE)),Z6456,"Ecart Validé")</f>
        <v>valid</v>
      </c>
      <c r="R6456" t="s">
        <v>30</v>
      </c>
      <c r="X6456"/>
      <c r="Y6456"/>
      <c r="Z6456" t="s">
        <v>31</v>
      </c>
    </row>
    <row r="6457" spans="1:26" x14ac:dyDescent="0.3">
      <c r="A6457" t="s">
        <v>8757</v>
      </c>
      <c r="B6457" t="s">
        <v>502</v>
      </c>
      <c r="C6457">
        <v>2124</v>
      </c>
      <c r="D6457" t="str">
        <f>+VLOOKUP(C6457,Param!K:L,2,FALSE)</f>
        <v>ZWEIFEL Weine und Getränke AG</v>
      </c>
      <c r="E6457" t="s">
        <v>609</v>
      </c>
      <c r="F6457" t="s">
        <v>8719</v>
      </c>
      <c r="G6457" t="s">
        <v>504</v>
      </c>
      <c r="H6457" s="5">
        <v>10.8</v>
      </c>
      <c r="I6457" s="5">
        <v>10.8</v>
      </c>
      <c r="J6457" s="5">
        <v>0</v>
      </c>
      <c r="K6457" s="5">
        <v>10.8</v>
      </c>
      <c r="L6457" s="5">
        <v>0</v>
      </c>
      <c r="M6457" t="str">
        <f>IF(ISERROR(VLOOKUP(A6457,'[1]Ecart validé'!$A:$A,1,FALSE)),Z6457,"Ecart Validé")</f>
        <v>valid</v>
      </c>
      <c r="R6457" t="s">
        <v>30</v>
      </c>
      <c r="X6457"/>
      <c r="Y6457"/>
      <c r="Z6457" t="s">
        <v>31</v>
      </c>
    </row>
    <row r="6458" spans="1:26" x14ac:dyDescent="0.3">
      <c r="A6458" t="s">
        <v>8758</v>
      </c>
      <c r="B6458" t="s">
        <v>502</v>
      </c>
      <c r="C6458">
        <v>2124</v>
      </c>
      <c r="D6458" t="str">
        <f>+VLOOKUP(C6458,Param!K:L,2,FALSE)</f>
        <v>ZWEIFEL Weine und Getränke AG</v>
      </c>
      <c r="E6458" t="s">
        <v>609</v>
      </c>
      <c r="F6458" t="s">
        <v>8721</v>
      </c>
      <c r="G6458" t="s">
        <v>504</v>
      </c>
      <c r="H6458" s="5">
        <v>163.09</v>
      </c>
      <c r="I6458" s="5">
        <v>163.09049999999999</v>
      </c>
      <c r="J6458" s="5">
        <v>-4.9999999998817603E-4</v>
      </c>
      <c r="K6458" s="5">
        <v>163.09</v>
      </c>
      <c r="L6458" s="5">
        <v>0</v>
      </c>
      <c r="M6458" t="str">
        <f>IF(ISERROR(VLOOKUP(A6458,'[1]Ecart validé'!$A:$A,1,FALSE)),Z6458,"Ecart Validé")</f>
        <v>valid</v>
      </c>
      <c r="R6458" t="s">
        <v>30</v>
      </c>
      <c r="X6458"/>
      <c r="Y6458"/>
      <c r="Z6458" t="s">
        <v>31</v>
      </c>
    </row>
    <row r="6459" spans="1:26" x14ac:dyDescent="0.3">
      <c r="A6459" t="s">
        <v>8759</v>
      </c>
      <c r="B6459" t="s">
        <v>502</v>
      </c>
      <c r="C6459">
        <v>335822</v>
      </c>
      <c r="D6459" t="str">
        <f>+VLOOKUP(C6459,Param!K:L,2,FALSE)</f>
        <v>Keller Früchte + Gemüse AG</v>
      </c>
      <c r="E6459" t="s">
        <v>848</v>
      </c>
      <c r="F6459" t="s">
        <v>8262</v>
      </c>
      <c r="G6459" t="s">
        <v>504</v>
      </c>
      <c r="H6459" s="5">
        <v>692.21</v>
      </c>
      <c r="I6459" s="5">
        <v>692.20500000000004</v>
      </c>
      <c r="J6459" s="5">
        <v>4.9999999999954499E-3</v>
      </c>
      <c r="K6459" s="5">
        <v>692.21</v>
      </c>
      <c r="L6459" s="5">
        <v>0</v>
      </c>
      <c r="M6459" t="str">
        <f>IF(ISERROR(VLOOKUP(A6459,'[1]Ecart validé'!$A:$A,1,FALSE)),Z6459,"Ecart Validé")</f>
        <v>valid</v>
      </c>
      <c r="R6459" t="s">
        <v>30</v>
      </c>
      <c r="X6459"/>
      <c r="Y6459"/>
      <c r="Z6459" t="s">
        <v>31</v>
      </c>
    </row>
    <row r="6460" spans="1:26" x14ac:dyDescent="0.3">
      <c r="A6460" t="s">
        <v>8760</v>
      </c>
      <c r="B6460" t="s">
        <v>502</v>
      </c>
      <c r="C6460">
        <v>335822</v>
      </c>
      <c r="D6460" t="str">
        <f>+VLOOKUP(C6460,Param!K:L,2,FALSE)</f>
        <v>Keller Früchte + Gemüse AG</v>
      </c>
      <c r="E6460" t="s">
        <v>848</v>
      </c>
      <c r="F6460" t="s">
        <v>8264</v>
      </c>
      <c r="G6460" t="s">
        <v>504</v>
      </c>
      <c r="H6460" s="5">
        <v>1439.19</v>
      </c>
      <c r="I6460" s="5">
        <v>1439.19</v>
      </c>
      <c r="J6460" s="5">
        <v>0</v>
      </c>
      <c r="K6460" s="5">
        <v>1439.19</v>
      </c>
      <c r="L6460" s="5">
        <v>0</v>
      </c>
      <c r="M6460" t="str">
        <f>IF(ISERROR(VLOOKUP(A6460,'[1]Ecart validé'!$A:$A,1,FALSE)),Z6460,"Ecart Validé")</f>
        <v>valid</v>
      </c>
      <c r="R6460" t="s">
        <v>30</v>
      </c>
      <c r="X6460"/>
      <c r="Y6460"/>
      <c r="Z6460" t="s">
        <v>31</v>
      </c>
    </row>
    <row r="6461" spans="1:26" x14ac:dyDescent="0.3">
      <c r="A6461" t="s">
        <v>8761</v>
      </c>
      <c r="B6461" t="s">
        <v>502</v>
      </c>
      <c r="C6461">
        <v>335822</v>
      </c>
      <c r="D6461" t="str">
        <f>+VLOOKUP(C6461,Param!K:L,2,FALSE)</f>
        <v>Keller Früchte + Gemüse AG</v>
      </c>
      <c r="E6461" t="s">
        <v>848</v>
      </c>
      <c r="F6461" t="s">
        <v>8266</v>
      </c>
      <c r="G6461" t="s">
        <v>504</v>
      </c>
      <c r="H6461" s="5">
        <v>3448.17</v>
      </c>
      <c r="I6461" s="5">
        <v>3448.1925000000001</v>
      </c>
      <c r="J6461" s="5">
        <v>-2.25000000000363E-2</v>
      </c>
      <c r="K6461" s="5">
        <v>3448.17</v>
      </c>
      <c r="L6461" s="5">
        <v>0</v>
      </c>
      <c r="M6461" t="str">
        <f>IF(ISERROR(VLOOKUP(A6461,'[1]Ecart validé'!$A:$A,1,FALSE)),Z6461,"Ecart Validé")</f>
        <v>valid</v>
      </c>
      <c r="R6461" t="s">
        <v>30</v>
      </c>
      <c r="X6461"/>
      <c r="Y6461"/>
      <c r="Z6461" t="s">
        <v>31</v>
      </c>
    </row>
    <row r="6462" spans="1:26" x14ac:dyDescent="0.3">
      <c r="A6462" t="s">
        <v>8762</v>
      </c>
      <c r="B6462" t="s">
        <v>502</v>
      </c>
      <c r="C6462">
        <v>6425</v>
      </c>
      <c r="D6462" t="str">
        <f>+VLOOKUP(C6462,Param!K:L,2,FALSE)</f>
        <v>GOURMADOR frigemo AG</v>
      </c>
      <c r="E6462" t="s">
        <v>718</v>
      </c>
      <c r="F6462" t="s">
        <v>8262</v>
      </c>
      <c r="G6462" t="s">
        <v>504</v>
      </c>
      <c r="H6462" s="5">
        <v>817.01</v>
      </c>
      <c r="I6462" s="5">
        <v>817.00750000000005</v>
      </c>
      <c r="J6462" s="5">
        <v>2.4999999999408798E-3</v>
      </c>
      <c r="K6462" s="5">
        <v>817.01</v>
      </c>
      <c r="L6462" s="5">
        <v>0</v>
      </c>
      <c r="M6462" t="str">
        <f>IF(ISERROR(VLOOKUP(A6462,'[1]Ecart validé'!$A:$A,1,FALSE)),Z6462,"Ecart Validé")</f>
        <v>valid</v>
      </c>
      <c r="R6462" t="s">
        <v>30</v>
      </c>
      <c r="X6462"/>
      <c r="Y6462"/>
      <c r="Z6462" t="s">
        <v>31</v>
      </c>
    </row>
    <row r="6463" spans="1:26" x14ac:dyDescent="0.3">
      <c r="A6463" t="s">
        <v>8763</v>
      </c>
      <c r="B6463" t="s">
        <v>502</v>
      </c>
      <c r="C6463">
        <v>6425</v>
      </c>
      <c r="D6463" t="str">
        <f>+VLOOKUP(C6463,Param!K:L,2,FALSE)</f>
        <v>GOURMADOR frigemo AG</v>
      </c>
      <c r="E6463" t="s">
        <v>718</v>
      </c>
      <c r="F6463" t="s">
        <v>8264</v>
      </c>
      <c r="G6463" t="s">
        <v>504</v>
      </c>
      <c r="H6463" s="5">
        <v>1319.39</v>
      </c>
      <c r="I6463" s="5">
        <v>1319.3865000000001</v>
      </c>
      <c r="J6463" s="5">
        <v>3.5000000000309198E-3</v>
      </c>
      <c r="K6463" s="5">
        <v>1319.39</v>
      </c>
      <c r="L6463" s="5">
        <v>0</v>
      </c>
      <c r="M6463" t="str">
        <f>IF(ISERROR(VLOOKUP(A6463,'[1]Ecart validé'!$A:$A,1,FALSE)),Z6463,"Ecart Validé")</f>
        <v>valid</v>
      </c>
      <c r="R6463" t="s">
        <v>30</v>
      </c>
      <c r="X6463"/>
      <c r="Y6463"/>
      <c r="Z6463" t="s">
        <v>31</v>
      </c>
    </row>
    <row r="6464" spans="1:26" x14ac:dyDescent="0.3">
      <c r="A6464" t="s">
        <v>8764</v>
      </c>
      <c r="B6464" t="s">
        <v>502</v>
      </c>
      <c r="C6464">
        <v>6425</v>
      </c>
      <c r="D6464" t="str">
        <f>+VLOOKUP(C6464,Param!K:L,2,FALSE)</f>
        <v>GOURMADOR frigemo AG</v>
      </c>
      <c r="E6464" t="s">
        <v>718</v>
      </c>
      <c r="F6464" t="s">
        <v>8266</v>
      </c>
      <c r="G6464" t="s">
        <v>504</v>
      </c>
      <c r="H6464" s="5">
        <v>1045.3499999999999</v>
      </c>
      <c r="I6464" s="5">
        <v>1045.3499999999999</v>
      </c>
      <c r="J6464" s="5">
        <v>0</v>
      </c>
      <c r="K6464" s="5">
        <v>1045.3499999999999</v>
      </c>
      <c r="L6464" s="5">
        <v>0</v>
      </c>
      <c r="M6464" t="str">
        <f>IF(ISERROR(VLOOKUP(A6464,'[1]Ecart validé'!$A:$A,1,FALSE)),Z6464,"Ecart Validé")</f>
        <v>valid</v>
      </c>
      <c r="R6464" t="s">
        <v>30</v>
      </c>
      <c r="X6464"/>
      <c r="Y6464"/>
      <c r="Z6464" t="s">
        <v>31</v>
      </c>
    </row>
    <row r="6465" spans="1:26" x14ac:dyDescent="0.3">
      <c r="A6465" t="s">
        <v>8765</v>
      </c>
      <c r="B6465" t="s">
        <v>502</v>
      </c>
      <c r="C6465">
        <v>102628</v>
      </c>
      <c r="D6465" t="str">
        <f>+VLOOKUP(C6465,Param!K:L,2,FALSE)</f>
        <v>Michel Comestibles frigemo AG</v>
      </c>
      <c r="E6465" t="s">
        <v>769</v>
      </c>
      <c r="F6465" t="s">
        <v>8262</v>
      </c>
      <c r="G6465" t="s">
        <v>504</v>
      </c>
      <c r="H6465" s="5">
        <v>122.12</v>
      </c>
      <c r="I6465" s="5">
        <v>122.119</v>
      </c>
      <c r="J6465" s="5">
        <v>1.0000000000047701E-3</v>
      </c>
      <c r="K6465" s="5">
        <v>122.12</v>
      </c>
      <c r="L6465" s="5">
        <v>0</v>
      </c>
      <c r="M6465" t="str">
        <f>IF(ISERROR(VLOOKUP(A6465,'[1]Ecart validé'!$A:$A,1,FALSE)),Z6465,"Ecart Validé")</f>
        <v>valid</v>
      </c>
      <c r="R6465" t="s">
        <v>30</v>
      </c>
      <c r="X6465"/>
      <c r="Y6465"/>
      <c r="Z6465" t="s">
        <v>31</v>
      </c>
    </row>
    <row r="6466" spans="1:26" x14ac:dyDescent="0.3">
      <c r="A6466" t="s">
        <v>8766</v>
      </c>
      <c r="B6466" t="s">
        <v>502</v>
      </c>
      <c r="C6466">
        <v>102628</v>
      </c>
      <c r="D6466" t="str">
        <f>+VLOOKUP(C6466,Param!K:L,2,FALSE)</f>
        <v>Michel Comestibles frigemo AG</v>
      </c>
      <c r="E6466" t="s">
        <v>769</v>
      </c>
      <c r="F6466" t="s">
        <v>8264</v>
      </c>
      <c r="G6466" t="s">
        <v>504</v>
      </c>
      <c r="H6466" s="5">
        <v>99.56</v>
      </c>
      <c r="I6466" s="5">
        <v>99.561999999999998</v>
      </c>
      <c r="J6466" s="5">
        <v>-1.9999999999953302E-3</v>
      </c>
      <c r="K6466" s="5">
        <v>99.56</v>
      </c>
      <c r="L6466" s="5">
        <v>0</v>
      </c>
      <c r="M6466" t="str">
        <f>IF(ISERROR(VLOOKUP(A6466,'[1]Ecart validé'!$A:$A,1,FALSE)),Z6466,"Ecart Validé")</f>
        <v>valid</v>
      </c>
      <c r="R6466" t="s">
        <v>30</v>
      </c>
      <c r="X6466"/>
      <c r="Y6466"/>
      <c r="Z6466" t="s">
        <v>31</v>
      </c>
    </row>
    <row r="6467" spans="1:26" x14ac:dyDescent="0.3">
      <c r="A6467" t="s">
        <v>8767</v>
      </c>
      <c r="B6467" t="s">
        <v>502</v>
      </c>
      <c r="C6467">
        <v>102628</v>
      </c>
      <c r="D6467" t="str">
        <f>+VLOOKUP(C6467,Param!K:L,2,FALSE)</f>
        <v>Michel Comestibles frigemo AG</v>
      </c>
      <c r="E6467" t="s">
        <v>769</v>
      </c>
      <c r="F6467" t="s">
        <v>8266</v>
      </c>
      <c r="G6467" t="s">
        <v>504</v>
      </c>
      <c r="H6467" s="5">
        <v>131.66</v>
      </c>
      <c r="I6467" s="5">
        <v>131.66200000000001</v>
      </c>
      <c r="J6467" s="5">
        <v>-2.0000000000095402E-3</v>
      </c>
      <c r="K6467" s="5">
        <v>131.66</v>
      </c>
      <c r="L6467" s="5">
        <v>0</v>
      </c>
      <c r="M6467" t="str">
        <f>IF(ISERROR(VLOOKUP(A6467,'[1]Ecart validé'!$A:$A,1,FALSE)),Z6467,"Ecart Validé")</f>
        <v>valid</v>
      </c>
      <c r="R6467" t="s">
        <v>30</v>
      </c>
      <c r="X6467"/>
      <c r="Y6467"/>
      <c r="Z6467" t="s">
        <v>31</v>
      </c>
    </row>
    <row r="6468" spans="1:26" x14ac:dyDescent="0.3">
      <c r="A6468" t="s">
        <v>8768</v>
      </c>
      <c r="B6468" t="s">
        <v>502</v>
      </c>
      <c r="C6468">
        <v>931</v>
      </c>
      <c r="D6468" t="str">
        <f>+VLOOKUP(C6468,Param!K:L,2,FALSE)</f>
        <v>SRS Swiss Recycling Services SA</v>
      </c>
      <c r="E6468" t="s">
        <v>532</v>
      </c>
      <c r="F6468" t="s">
        <v>8719</v>
      </c>
      <c r="G6468" t="s">
        <v>504</v>
      </c>
      <c r="H6468" s="5">
        <v>5377.41</v>
      </c>
      <c r="I6468" s="5">
        <v>5377.4070000000002</v>
      </c>
      <c r="J6468" s="5">
        <v>2.9999999997016801E-3</v>
      </c>
      <c r="K6468" s="5">
        <v>5377.41</v>
      </c>
      <c r="L6468" s="5">
        <v>0</v>
      </c>
      <c r="M6468" t="str">
        <f>IF(ISERROR(VLOOKUP(A6468,'[1]Ecart validé'!$A:$A,1,FALSE)),Z6468,"Ecart Validé")</f>
        <v>valid</v>
      </c>
      <c r="R6468" t="s">
        <v>30</v>
      </c>
      <c r="X6468"/>
      <c r="Y6468"/>
      <c r="Z6468" t="s">
        <v>31</v>
      </c>
    </row>
    <row r="6469" spans="1:26" x14ac:dyDescent="0.3">
      <c r="A6469" t="s">
        <v>8769</v>
      </c>
      <c r="B6469" t="s">
        <v>502</v>
      </c>
      <c r="C6469">
        <v>931</v>
      </c>
      <c r="D6469" t="str">
        <f>+VLOOKUP(C6469,Param!K:L,2,FALSE)</f>
        <v>SRS Swiss Recycling Services SA</v>
      </c>
      <c r="E6469" t="s">
        <v>532</v>
      </c>
      <c r="F6469" t="s">
        <v>8721</v>
      </c>
      <c r="G6469" t="s">
        <v>504</v>
      </c>
      <c r="H6469" s="5">
        <v>9463.9500000000007</v>
      </c>
      <c r="I6469" s="5">
        <v>9463.9539000000004</v>
      </c>
      <c r="J6469" s="5">
        <v>-3.8999999997031401E-3</v>
      </c>
      <c r="K6469" s="5">
        <v>9463.9500000000007</v>
      </c>
      <c r="L6469" s="5">
        <v>0</v>
      </c>
      <c r="M6469" t="str">
        <f>IF(ISERROR(VLOOKUP(A6469,'[1]Ecart validé'!$A:$A,1,FALSE)),Z6469,"Ecart Validé")</f>
        <v>valid</v>
      </c>
      <c r="R6469" t="s">
        <v>30</v>
      </c>
      <c r="X6469"/>
      <c r="Y6469"/>
      <c r="Z6469" t="s">
        <v>31</v>
      </c>
    </row>
    <row r="6470" spans="1:26" ht="86.4" x14ac:dyDescent="0.3">
      <c r="A6470" t="s">
        <v>8770</v>
      </c>
      <c r="B6470" t="s">
        <v>502</v>
      </c>
      <c r="C6470">
        <v>341966</v>
      </c>
      <c r="D6470" t="str">
        <f>+VLOOKUP(C6470,Param!K:L,2,FALSE)</f>
        <v>Weita AG</v>
      </c>
      <c r="E6470" t="s">
        <v>860</v>
      </c>
      <c r="F6470" t="s">
        <v>8617</v>
      </c>
      <c r="G6470" t="s">
        <v>504</v>
      </c>
      <c r="H6470" s="5">
        <v>-2599.1</v>
      </c>
      <c r="I6470" s="5">
        <v>-16894.166000000001</v>
      </c>
      <c r="J6470" s="5">
        <v>14295.066000000001</v>
      </c>
      <c r="K6470" s="5">
        <v>-16894.166000000001</v>
      </c>
      <c r="L6470" s="5">
        <v>14295.066000000001</v>
      </c>
      <c r="M6470" t="str">
        <f>IF(ISERROR(VLOOKUP(A6470,'[1]Ecart validé'!$A:$A,1,FALSE)),Z6470,"Ecart Validé")</f>
        <v>issue</v>
      </c>
      <c r="N6470" t="s">
        <v>323</v>
      </c>
      <c r="O6470" t="s">
        <v>8771</v>
      </c>
      <c r="P6470" t="s">
        <v>85</v>
      </c>
      <c r="Q6470" t="s">
        <v>8772</v>
      </c>
      <c r="R6470" t="s">
        <v>30</v>
      </c>
      <c r="S6470" t="s">
        <v>42</v>
      </c>
      <c r="T6470" t="s">
        <v>325</v>
      </c>
      <c r="U6470" s="13" t="s">
        <v>8773</v>
      </c>
      <c r="V6470" t="s">
        <v>45</v>
      </c>
      <c r="X6470" t="s">
        <v>2131</v>
      </c>
      <c r="Y6470" t="s">
        <v>2131</v>
      </c>
      <c r="Z6470" t="s">
        <v>88</v>
      </c>
    </row>
    <row r="6471" spans="1:26" x14ac:dyDescent="0.3">
      <c r="A6471" t="s">
        <v>8774</v>
      </c>
      <c r="B6471" t="s">
        <v>502</v>
      </c>
      <c r="C6471">
        <v>341966</v>
      </c>
      <c r="D6471" t="str">
        <f>+VLOOKUP(C6471,Param!K:L,2,FALSE)</f>
        <v>Weita AG</v>
      </c>
      <c r="E6471" t="s">
        <v>860</v>
      </c>
      <c r="F6471" t="s">
        <v>8719</v>
      </c>
      <c r="G6471" t="s">
        <v>504</v>
      </c>
      <c r="H6471" s="5">
        <v>8450.0499999999993</v>
      </c>
      <c r="I6471" s="5">
        <v>8450.0514999999996</v>
      </c>
      <c r="J6471" s="5">
        <v>-1.50000000030559E-3</v>
      </c>
      <c r="K6471" s="5">
        <v>8450.0514999999996</v>
      </c>
      <c r="L6471" s="5">
        <v>-1.50000000030559E-3</v>
      </c>
      <c r="M6471" t="str">
        <f>IF(ISERROR(VLOOKUP(A6471,'[1]Ecart validé'!$A:$A,1,FALSE)),Z6471,"Ecart Validé")</f>
        <v>valid</v>
      </c>
      <c r="R6471" t="s">
        <v>30</v>
      </c>
      <c r="X6471"/>
      <c r="Y6471"/>
      <c r="Z6471" t="s">
        <v>31</v>
      </c>
    </row>
    <row r="6472" spans="1:26" x14ac:dyDescent="0.3">
      <c r="A6472" t="s">
        <v>8775</v>
      </c>
      <c r="B6472" t="s">
        <v>502</v>
      </c>
      <c r="C6472">
        <v>341966</v>
      </c>
      <c r="D6472" t="str">
        <f>+VLOOKUP(C6472,Param!K:L,2,FALSE)</f>
        <v>Weita AG</v>
      </c>
      <c r="E6472" t="s">
        <v>860</v>
      </c>
      <c r="F6472" t="s">
        <v>8271</v>
      </c>
      <c r="G6472" t="s">
        <v>504</v>
      </c>
      <c r="H6472" s="5">
        <v>5201.24</v>
      </c>
      <c r="I6472" s="5">
        <v>5201.2434999999996</v>
      </c>
      <c r="J6472" s="5">
        <v>-3.49999999980354E-3</v>
      </c>
      <c r="K6472" s="5">
        <v>5201.2434999999996</v>
      </c>
      <c r="L6472" s="5">
        <v>-3.49999999980354E-3</v>
      </c>
      <c r="M6472" t="str">
        <f>IF(ISERROR(VLOOKUP(A6472,'[1]Ecart validé'!$A:$A,1,FALSE)),Z6472,"Ecart Validé")</f>
        <v>valid</v>
      </c>
      <c r="R6472" t="s">
        <v>30</v>
      </c>
      <c r="U6472" s="147"/>
      <c r="X6472"/>
      <c r="Y6472"/>
      <c r="Z6472" t="s">
        <v>31</v>
      </c>
    </row>
    <row r="6473" spans="1:26" x14ac:dyDescent="0.3">
      <c r="A6473" t="s">
        <v>8776</v>
      </c>
      <c r="B6473" t="s">
        <v>502</v>
      </c>
      <c r="C6473">
        <v>341966</v>
      </c>
      <c r="D6473" t="str">
        <f>+VLOOKUP(C6473,Param!K:L,2,FALSE)</f>
        <v>Weita AG</v>
      </c>
      <c r="E6473" t="s">
        <v>860</v>
      </c>
      <c r="F6473" t="s">
        <v>8721</v>
      </c>
      <c r="G6473" t="s">
        <v>504</v>
      </c>
      <c r="H6473" s="5">
        <v>20156.79</v>
      </c>
      <c r="I6473" s="5">
        <v>20156.7876</v>
      </c>
      <c r="J6473" s="5">
        <v>2.4000000012165401E-3</v>
      </c>
      <c r="K6473" s="5">
        <v>20156.7876</v>
      </c>
      <c r="L6473" s="5">
        <v>2.4000000012165401E-3</v>
      </c>
      <c r="M6473" t="str">
        <f>IF(ISERROR(VLOOKUP(A6473,'[1]Ecart validé'!$A:$A,1,FALSE)),Z6473,"Ecart Validé")</f>
        <v>valid</v>
      </c>
      <c r="R6473" t="s">
        <v>30</v>
      </c>
      <c r="X6473"/>
      <c r="Y6473"/>
      <c r="Z6473" t="s">
        <v>31</v>
      </c>
    </row>
    <row r="6474" spans="1:26" x14ac:dyDescent="0.3">
      <c r="A6474" t="s">
        <v>8777</v>
      </c>
      <c r="B6474" t="s">
        <v>502</v>
      </c>
      <c r="C6474">
        <v>225081</v>
      </c>
      <c r="D6474" t="str">
        <f>+VLOOKUP(C6474,Param!K:L,2,FALSE)</f>
        <v>Gebr. Marksteiner frigemo AG</v>
      </c>
      <c r="E6474" t="s">
        <v>8778</v>
      </c>
      <c r="F6474" t="s">
        <v>8264</v>
      </c>
      <c r="G6474" t="s">
        <v>504</v>
      </c>
      <c r="H6474" s="5">
        <v>1784.88</v>
      </c>
      <c r="I6474" s="5">
        <v>1784.8820000000001</v>
      </c>
      <c r="J6474" s="5">
        <v>-1.9999999999527002E-3</v>
      </c>
      <c r="K6474" s="5">
        <v>1784.88</v>
      </c>
      <c r="L6474" s="5">
        <v>0</v>
      </c>
      <c r="M6474" t="str">
        <f>IF(ISERROR(VLOOKUP(A6474,'[1]Ecart validé'!$A:$A,1,FALSE)),Z6474,"Ecart Validé")</f>
        <v>valid</v>
      </c>
      <c r="R6474" t="s">
        <v>30</v>
      </c>
      <c r="X6474"/>
      <c r="Y6474"/>
      <c r="Z6474" t="s">
        <v>31</v>
      </c>
    </row>
    <row r="6475" spans="1:26" x14ac:dyDescent="0.3">
      <c r="A6475" t="s">
        <v>8779</v>
      </c>
      <c r="B6475" t="s">
        <v>502</v>
      </c>
      <c r="C6475">
        <v>225081</v>
      </c>
      <c r="D6475" t="str">
        <f>+VLOOKUP(C6475,Param!K:L,2,FALSE)</f>
        <v>Gebr. Marksteiner frigemo AG</v>
      </c>
      <c r="E6475" t="s">
        <v>8778</v>
      </c>
      <c r="F6475" t="s">
        <v>8266</v>
      </c>
      <c r="G6475" t="s">
        <v>504</v>
      </c>
      <c r="H6475" s="5">
        <v>1522.08</v>
      </c>
      <c r="I6475" s="5">
        <v>1522.0840000000001</v>
      </c>
      <c r="J6475" s="5">
        <v>-4.0000000001327802E-3</v>
      </c>
      <c r="K6475" s="5">
        <v>1522.08</v>
      </c>
      <c r="L6475" s="5">
        <v>0</v>
      </c>
      <c r="M6475" t="str">
        <f>IF(ISERROR(VLOOKUP(A6475,'[1]Ecart validé'!$A:$A,1,FALSE)),Z6475,"Ecart Validé")</f>
        <v>valid</v>
      </c>
      <c r="R6475" t="s">
        <v>30</v>
      </c>
      <c r="X6475"/>
      <c r="Y6475"/>
      <c r="Z6475" t="s">
        <v>31</v>
      </c>
    </row>
    <row r="6476" spans="1:26" x14ac:dyDescent="0.3">
      <c r="A6476" t="s">
        <v>8780</v>
      </c>
      <c r="B6476" t="s">
        <v>502</v>
      </c>
      <c r="C6476">
        <v>2030</v>
      </c>
      <c r="D6476" t="str">
        <f>+VLOOKUP(C6476,Param!K:L,2,FALSE)</f>
        <v>Geiser AG</v>
      </c>
      <c r="E6476" t="s">
        <v>586</v>
      </c>
      <c r="F6476" t="s">
        <v>8264</v>
      </c>
      <c r="G6476" t="s">
        <v>504</v>
      </c>
      <c r="H6476" s="5">
        <v>62.07</v>
      </c>
      <c r="I6476" s="5">
        <v>62.067</v>
      </c>
      <c r="J6476" s="5">
        <v>3.0000000000001098E-3</v>
      </c>
      <c r="K6476" s="5">
        <v>62.07</v>
      </c>
      <c r="L6476" s="5">
        <v>0</v>
      </c>
      <c r="M6476" t="str">
        <f>IF(ISERROR(VLOOKUP(A6476,'[1]Ecart validé'!$A:$A,1,FALSE)),Z6476,"Ecart Validé")</f>
        <v>valid</v>
      </c>
      <c r="R6476" t="s">
        <v>30</v>
      </c>
      <c r="X6476"/>
      <c r="Y6476"/>
      <c r="Z6476" t="s">
        <v>31</v>
      </c>
    </row>
    <row r="6477" spans="1:26" x14ac:dyDescent="0.3">
      <c r="A6477" t="s">
        <v>8781</v>
      </c>
      <c r="B6477" t="s">
        <v>502</v>
      </c>
      <c r="C6477">
        <v>2030</v>
      </c>
      <c r="D6477" t="str">
        <f>+VLOOKUP(C6477,Param!K:L,2,FALSE)</f>
        <v>Geiser AG</v>
      </c>
      <c r="E6477" t="s">
        <v>586</v>
      </c>
      <c r="F6477" t="s">
        <v>8266</v>
      </c>
      <c r="G6477" t="s">
        <v>504</v>
      </c>
      <c r="H6477" s="5">
        <v>9.6300000000000008</v>
      </c>
      <c r="I6477" s="5">
        <v>9.6329999999999991</v>
      </c>
      <c r="J6477" s="5">
        <v>-2.99999999999833E-3</v>
      </c>
      <c r="K6477" s="5">
        <v>9.6300000000000008</v>
      </c>
      <c r="L6477" s="5">
        <v>0</v>
      </c>
      <c r="M6477" t="str">
        <f>IF(ISERROR(VLOOKUP(A6477,'[1]Ecart validé'!$A:$A,1,FALSE)),Z6477,"Ecart Validé")</f>
        <v>valid</v>
      </c>
      <c r="R6477" t="s">
        <v>30</v>
      </c>
      <c r="X6477"/>
      <c r="Y6477"/>
      <c r="Z6477" t="s">
        <v>31</v>
      </c>
    </row>
    <row r="6478" spans="1:26" x14ac:dyDescent="0.3">
      <c r="A6478" t="s">
        <v>8782</v>
      </c>
      <c r="B6478" t="s">
        <v>502</v>
      </c>
      <c r="C6478">
        <v>62423</v>
      </c>
      <c r="D6478" t="str">
        <f>+VLOOKUP(C6478,Param!K:L,2,FALSE)</f>
        <v>Bonfrais Bongel frigemo SA</v>
      </c>
      <c r="E6478" t="s">
        <v>744</v>
      </c>
      <c r="F6478" t="s">
        <v>8264</v>
      </c>
      <c r="G6478" t="s">
        <v>504</v>
      </c>
      <c r="H6478" s="5">
        <v>10.29</v>
      </c>
      <c r="I6478" s="5">
        <v>10.285</v>
      </c>
      <c r="J6478" s="5">
        <v>4.999999999999E-3</v>
      </c>
      <c r="K6478" s="5">
        <v>10.29</v>
      </c>
      <c r="L6478" s="5">
        <v>0</v>
      </c>
      <c r="M6478" t="str">
        <f>IF(ISERROR(VLOOKUP(A6478,'[1]Ecart validé'!$A:$A,1,FALSE)),Z6478,"Ecart Validé")</f>
        <v>valid</v>
      </c>
      <c r="R6478" t="s">
        <v>30</v>
      </c>
      <c r="X6478"/>
      <c r="Y6478"/>
      <c r="Z6478" t="s">
        <v>31</v>
      </c>
    </row>
    <row r="6479" spans="1:26" x14ac:dyDescent="0.3">
      <c r="A6479" t="s">
        <v>8783</v>
      </c>
      <c r="B6479" t="s">
        <v>502</v>
      </c>
      <c r="C6479">
        <v>13</v>
      </c>
      <c r="D6479" t="str">
        <f>+VLOOKUP(C6479,Param!K:L,2,FALSE)</f>
        <v>MÜLLER J.P. Textilpflege GmbH</v>
      </c>
      <c r="E6479" t="s">
        <v>887</v>
      </c>
      <c r="F6479" t="s">
        <v>8264</v>
      </c>
      <c r="G6479" t="s">
        <v>504</v>
      </c>
      <c r="H6479" s="5">
        <v>1079.4000000000001</v>
      </c>
      <c r="I6479" s="5">
        <v>1079.4000000000001</v>
      </c>
      <c r="J6479" s="5">
        <v>0</v>
      </c>
      <c r="K6479" s="5">
        <v>1079.4000000000001</v>
      </c>
      <c r="L6479" s="5">
        <v>0</v>
      </c>
      <c r="M6479" t="str">
        <f>IF(ISERROR(VLOOKUP(A6479,'[1]Ecart validé'!$A:$A,1,FALSE)),Z6479,"Ecart Validé")</f>
        <v>valid</v>
      </c>
      <c r="R6479" t="s">
        <v>30</v>
      </c>
      <c r="X6479"/>
      <c r="Y6479"/>
      <c r="Z6479" t="s">
        <v>31</v>
      </c>
    </row>
    <row r="6480" spans="1:26" x14ac:dyDescent="0.3">
      <c r="A6480" t="s">
        <v>8784</v>
      </c>
      <c r="B6480" t="s">
        <v>502</v>
      </c>
      <c r="C6480">
        <v>13</v>
      </c>
      <c r="D6480" t="str">
        <f>+VLOOKUP(C6480,Param!K:L,2,FALSE)</f>
        <v>MÜLLER J.P. Textilpflege GmbH</v>
      </c>
      <c r="E6480" t="s">
        <v>887</v>
      </c>
      <c r="F6480" t="s">
        <v>8266</v>
      </c>
      <c r="G6480" t="s">
        <v>504</v>
      </c>
      <c r="H6480" s="5">
        <v>1009.38</v>
      </c>
      <c r="I6480" s="5">
        <v>1009.3755</v>
      </c>
      <c r="J6480" s="5">
        <v>4.5000000000072699E-3</v>
      </c>
      <c r="K6480" s="5">
        <v>1009.38</v>
      </c>
      <c r="L6480" s="5">
        <v>0</v>
      </c>
      <c r="M6480" t="str">
        <f>IF(ISERROR(VLOOKUP(A6480,'[1]Ecart validé'!$A:$A,1,FALSE)),Z6480,"Ecart Validé")</f>
        <v>valid</v>
      </c>
      <c r="R6480" t="s">
        <v>30</v>
      </c>
      <c r="X6480"/>
      <c r="Y6480"/>
      <c r="Z6480" t="s">
        <v>31</v>
      </c>
    </row>
    <row r="6481" spans="1:26" x14ac:dyDescent="0.3">
      <c r="A6481" t="s">
        <v>8785</v>
      </c>
      <c r="B6481" t="s">
        <v>502</v>
      </c>
      <c r="C6481">
        <v>6432</v>
      </c>
      <c r="D6481" t="str">
        <f>+VLOOKUP(C6481,Param!K:L,2,FALSE)</f>
        <v>Merat &amp; Cie SA</v>
      </c>
      <c r="E6481" t="s">
        <v>728</v>
      </c>
      <c r="F6481" t="s">
        <v>8617</v>
      </c>
      <c r="G6481" t="s">
        <v>504</v>
      </c>
      <c r="H6481" s="5">
        <v>-455.57</v>
      </c>
      <c r="I6481" s="5">
        <v>-455.56950000000001</v>
      </c>
      <c r="J6481" s="5">
        <v>-4.9999999998817603E-4</v>
      </c>
      <c r="K6481" s="5">
        <v>-455.57</v>
      </c>
      <c r="L6481" s="5">
        <v>0</v>
      </c>
      <c r="M6481" t="str">
        <f>IF(ISERROR(VLOOKUP(A6481,'[1]Ecart validé'!$A:$A,1,FALSE)),Z6481,"Ecart Validé")</f>
        <v>valid</v>
      </c>
      <c r="R6481" t="s">
        <v>30</v>
      </c>
      <c r="X6481"/>
      <c r="Y6481"/>
      <c r="Z6481" t="s">
        <v>31</v>
      </c>
    </row>
    <row r="6482" spans="1:26" x14ac:dyDescent="0.3">
      <c r="A6482" t="s">
        <v>8786</v>
      </c>
      <c r="B6482" t="s">
        <v>502</v>
      </c>
      <c r="C6482">
        <v>6432</v>
      </c>
      <c r="D6482" t="str">
        <f>+VLOOKUP(C6482,Param!K:L,2,FALSE)</f>
        <v>Merat &amp; Cie SA</v>
      </c>
      <c r="E6482" t="s">
        <v>728</v>
      </c>
      <c r="F6482" t="s">
        <v>8271</v>
      </c>
      <c r="G6482" t="s">
        <v>504</v>
      </c>
      <c r="H6482" s="5">
        <v>13346.66</v>
      </c>
      <c r="I6482" s="5">
        <v>13346.661899999999</v>
      </c>
      <c r="J6482" s="5">
        <v>-1.8999999992956799E-3</v>
      </c>
      <c r="K6482" s="5">
        <v>13346.66</v>
      </c>
      <c r="L6482" s="5">
        <v>0</v>
      </c>
      <c r="M6482" t="str">
        <f>IF(ISERROR(VLOOKUP(A6482,'[1]Ecart validé'!$A:$A,1,FALSE)),Z6482,"Ecart Validé")</f>
        <v>valid</v>
      </c>
      <c r="R6482" t="s">
        <v>30</v>
      </c>
      <c r="X6482"/>
      <c r="Y6482"/>
      <c r="Z6482" t="s">
        <v>31</v>
      </c>
    </row>
    <row r="6483" spans="1:26" x14ac:dyDescent="0.3">
      <c r="A6483" t="s">
        <v>8787</v>
      </c>
      <c r="B6483" t="s">
        <v>502</v>
      </c>
      <c r="C6483">
        <v>783</v>
      </c>
      <c r="D6483" t="str">
        <f>+VLOOKUP(C6483,Param!K:L,2,FALSE)</f>
        <v>Schindler Aufzüge AG Schweiz</v>
      </c>
      <c r="E6483" t="s">
        <v>940</v>
      </c>
      <c r="F6483" t="s">
        <v>8617</v>
      </c>
      <c r="G6483" t="s">
        <v>504</v>
      </c>
      <c r="H6483" s="5">
        <v>-785</v>
      </c>
      <c r="I6483" s="5">
        <v>-785</v>
      </c>
      <c r="J6483" s="5">
        <v>0</v>
      </c>
      <c r="K6483" s="5">
        <v>-785</v>
      </c>
      <c r="L6483" s="5">
        <v>0</v>
      </c>
      <c r="M6483" t="str">
        <f>IF(ISERROR(VLOOKUP(A6483,'[1]Ecart validé'!$A:$A,1,FALSE)),Z6483,"Ecart Validé")</f>
        <v>valid</v>
      </c>
      <c r="R6483" t="s">
        <v>30</v>
      </c>
      <c r="X6483"/>
      <c r="Y6483"/>
      <c r="Z6483" t="s">
        <v>31</v>
      </c>
    </row>
    <row r="6484" spans="1:26" x14ac:dyDescent="0.3">
      <c r="A6484" t="s">
        <v>8788</v>
      </c>
      <c r="B6484" t="s">
        <v>502</v>
      </c>
      <c r="C6484">
        <v>783</v>
      </c>
      <c r="D6484" t="str">
        <f>+VLOOKUP(C6484,Param!K:L,2,FALSE)</f>
        <v>Schindler Aufzüge AG Schweiz</v>
      </c>
      <c r="E6484" t="s">
        <v>940</v>
      </c>
      <c r="F6484" t="s">
        <v>8271</v>
      </c>
      <c r="G6484" t="s">
        <v>504</v>
      </c>
      <c r="H6484" s="5">
        <v>20914.810000000001</v>
      </c>
      <c r="I6484" s="5">
        <v>20914.8125</v>
      </c>
      <c r="J6484" s="5">
        <v>-2.4999999986903198E-3</v>
      </c>
      <c r="K6484" s="5">
        <v>20914.810000000001</v>
      </c>
      <c r="L6484" s="5">
        <v>0</v>
      </c>
      <c r="M6484" t="str">
        <f>IF(ISERROR(VLOOKUP(A6484,'[1]Ecart validé'!$A:$A,1,FALSE)),Z6484,"Ecart Validé")</f>
        <v>valid</v>
      </c>
      <c r="R6484" t="s">
        <v>30</v>
      </c>
      <c r="X6484"/>
      <c r="Y6484"/>
      <c r="Z6484" t="s">
        <v>31</v>
      </c>
    </row>
    <row r="6485" spans="1:26" x14ac:dyDescent="0.3">
      <c r="A6485" t="s">
        <v>8789</v>
      </c>
      <c r="B6485" t="s">
        <v>502</v>
      </c>
      <c r="C6485">
        <v>2385</v>
      </c>
      <c r="D6485" t="str">
        <f>+VLOOKUP(C6485,Param!K:L,2,FALSE)</f>
        <v>Les Fils de Charles Favre S.A</v>
      </c>
      <c r="E6485" t="s">
        <v>638</v>
      </c>
      <c r="F6485" t="s">
        <v>8617</v>
      </c>
      <c r="G6485" t="s">
        <v>504</v>
      </c>
      <c r="H6485" s="5">
        <v>-26.26</v>
      </c>
      <c r="I6485" s="5">
        <v>-26.255700000000001</v>
      </c>
      <c r="J6485" s="5">
        <v>-4.3000000000006297E-3</v>
      </c>
      <c r="K6485" s="5">
        <v>-26.26</v>
      </c>
      <c r="L6485" s="5">
        <v>0</v>
      </c>
      <c r="M6485" t="str">
        <f>IF(ISERROR(VLOOKUP(A6485,'[1]Ecart validé'!$A:$A,1,FALSE)),Z6485,"Ecart Validé")</f>
        <v>valid</v>
      </c>
      <c r="R6485" t="s">
        <v>30</v>
      </c>
      <c r="X6485"/>
      <c r="Y6485"/>
      <c r="Z6485" t="s">
        <v>31</v>
      </c>
    </row>
    <row r="6486" spans="1:26" x14ac:dyDescent="0.3">
      <c r="A6486" t="s">
        <v>8790</v>
      </c>
      <c r="B6486" t="s">
        <v>502</v>
      </c>
      <c r="C6486">
        <v>2385</v>
      </c>
      <c r="D6486" t="str">
        <f>+VLOOKUP(C6486,Param!K:L,2,FALSE)</f>
        <v>Les Fils de Charles Favre S.A</v>
      </c>
      <c r="E6486" t="s">
        <v>638</v>
      </c>
      <c r="F6486" t="s">
        <v>8271</v>
      </c>
      <c r="G6486" t="s">
        <v>504</v>
      </c>
      <c r="H6486" s="5">
        <v>593.07000000000005</v>
      </c>
      <c r="I6486" s="5">
        <v>593.06849999999997</v>
      </c>
      <c r="J6486" s="5">
        <v>1.50000000007821E-3</v>
      </c>
      <c r="K6486" s="5">
        <v>593.07000000000005</v>
      </c>
      <c r="L6486" s="5">
        <v>0</v>
      </c>
      <c r="M6486" t="str">
        <f>IF(ISERROR(VLOOKUP(A6486,'[1]Ecart validé'!$A:$A,1,FALSE)),Z6486,"Ecart Validé")</f>
        <v>valid</v>
      </c>
      <c r="R6486" t="s">
        <v>30</v>
      </c>
      <c r="X6486"/>
      <c r="Y6486"/>
      <c r="Z6486" t="s">
        <v>31</v>
      </c>
    </row>
    <row r="6487" spans="1:26" x14ac:dyDescent="0.3">
      <c r="A6487" t="s">
        <v>8791</v>
      </c>
      <c r="B6487" t="s">
        <v>502</v>
      </c>
      <c r="C6487">
        <v>336308</v>
      </c>
      <c r="D6487" t="str">
        <f>+VLOOKUP(C6487,Param!K:L,2,FALSE)</f>
        <v>MEDIprint Geiselhart GmbH &amp; Co KG</v>
      </c>
      <c r="E6487" t="s">
        <v>961</v>
      </c>
      <c r="F6487" t="s">
        <v>8617</v>
      </c>
      <c r="G6487" t="s">
        <v>504</v>
      </c>
      <c r="H6487" s="5">
        <v>-34.049999999999997</v>
      </c>
      <c r="I6487" s="5">
        <v>-34.047400000000003</v>
      </c>
      <c r="J6487" s="5">
        <v>-2.5999999999939401E-3</v>
      </c>
      <c r="K6487" s="5">
        <v>-34.049999999999997</v>
      </c>
      <c r="L6487" s="5">
        <v>0</v>
      </c>
      <c r="M6487" t="str">
        <f>IF(ISERROR(VLOOKUP(A6487,'[1]Ecart validé'!$A:$A,1,FALSE)),Z6487,"Ecart Validé")</f>
        <v>valid</v>
      </c>
      <c r="R6487" t="s">
        <v>30</v>
      </c>
      <c r="X6487"/>
      <c r="Y6487"/>
      <c r="Z6487" t="s">
        <v>31</v>
      </c>
    </row>
    <row r="6488" spans="1:26" x14ac:dyDescent="0.3">
      <c r="A6488" t="s">
        <v>8792</v>
      </c>
      <c r="B6488" t="s">
        <v>502</v>
      </c>
      <c r="C6488">
        <v>336308</v>
      </c>
      <c r="D6488" t="str">
        <f>+VLOOKUP(C6488,Param!K:L,2,FALSE)</f>
        <v>MEDIprint Geiselhart GmbH &amp; Co KG</v>
      </c>
      <c r="E6488" t="s">
        <v>961</v>
      </c>
      <c r="F6488" t="s">
        <v>8617</v>
      </c>
      <c r="G6488" t="s">
        <v>29</v>
      </c>
      <c r="H6488" s="5">
        <v>188.47</v>
      </c>
      <c r="I6488" s="5">
        <v>188.4725</v>
      </c>
      <c r="J6488" s="5">
        <v>-2.4999999999977202E-3</v>
      </c>
      <c r="K6488" s="5">
        <v>188.47</v>
      </c>
      <c r="L6488" s="5">
        <v>0</v>
      </c>
      <c r="M6488" t="str">
        <f>IF(ISERROR(VLOOKUP(A6488,'[1]Ecart validé'!$A:$A,1,FALSE)),Z6488,"Ecart Validé")</f>
        <v>valid</v>
      </c>
      <c r="R6488" t="s">
        <v>30</v>
      </c>
      <c r="X6488"/>
      <c r="Y6488"/>
      <c r="Z6488" t="s">
        <v>31</v>
      </c>
    </row>
    <row r="6489" spans="1:26" x14ac:dyDescent="0.3">
      <c r="A6489" t="s">
        <v>8793</v>
      </c>
      <c r="B6489" t="s">
        <v>502</v>
      </c>
      <c r="C6489">
        <v>336308</v>
      </c>
      <c r="D6489" t="str">
        <f>+VLOOKUP(C6489,Param!K:L,2,FALSE)</f>
        <v>MEDIprint Geiselhart GmbH &amp; Co KG</v>
      </c>
      <c r="E6489" t="s">
        <v>961</v>
      </c>
      <c r="F6489" t="s">
        <v>8271</v>
      </c>
      <c r="G6489" t="s">
        <v>29</v>
      </c>
      <c r="H6489" s="5">
        <v>100.76</v>
      </c>
      <c r="I6489" s="5">
        <v>100.76390000000001</v>
      </c>
      <c r="J6489" s="5">
        <v>-3.9000000000015602E-3</v>
      </c>
      <c r="K6489" s="5">
        <v>100.76</v>
      </c>
      <c r="L6489" s="5">
        <v>0</v>
      </c>
      <c r="M6489" t="str">
        <f>IF(ISERROR(VLOOKUP(A6489,'[1]Ecart validé'!$A:$A,1,FALSE)),Z6489,"Ecart Validé")</f>
        <v>valid</v>
      </c>
      <c r="R6489" t="s">
        <v>30</v>
      </c>
      <c r="X6489"/>
      <c r="Y6489"/>
      <c r="Z6489" t="s">
        <v>31</v>
      </c>
    </row>
    <row r="6490" spans="1:26" x14ac:dyDescent="0.3">
      <c r="A6490" t="s">
        <v>8794</v>
      </c>
      <c r="B6490" t="s">
        <v>502</v>
      </c>
      <c r="C6490">
        <v>261771</v>
      </c>
      <c r="D6490" t="str">
        <f>+VLOOKUP(C6490,Param!K:L,2,FALSE)</f>
        <v>S. + C. Mariani Früchte und Gemüse en Gros</v>
      </c>
      <c r="E6490" t="s">
        <v>818</v>
      </c>
      <c r="F6490" t="s">
        <v>8721</v>
      </c>
      <c r="G6490" t="s">
        <v>504</v>
      </c>
      <c r="H6490" s="5">
        <v>16.45</v>
      </c>
      <c r="I6490" s="5">
        <v>16.45</v>
      </c>
      <c r="J6490" s="5">
        <v>0</v>
      </c>
      <c r="K6490" s="5">
        <v>16.45</v>
      </c>
      <c r="L6490" s="5">
        <v>0</v>
      </c>
      <c r="M6490" t="str">
        <f>IF(ISERROR(VLOOKUP(A6490,'[1]Ecart validé'!$A:$A,1,FALSE)),Z6490,"Ecart Validé")</f>
        <v>valid</v>
      </c>
      <c r="R6490" t="s">
        <v>30</v>
      </c>
      <c r="X6490"/>
      <c r="Y6490"/>
      <c r="Z6490" t="s">
        <v>31</v>
      </c>
    </row>
    <row r="6491" spans="1:26" x14ac:dyDescent="0.3">
      <c r="A6491" t="s">
        <v>8795</v>
      </c>
      <c r="B6491" t="s">
        <v>502</v>
      </c>
      <c r="C6491">
        <v>216347</v>
      </c>
      <c r="D6491" t="str">
        <f>+VLOOKUP(C6491,Param!K:L,2,FALSE)</f>
        <v>Grauwiler Fleisch AG</v>
      </c>
      <c r="E6491" t="s">
        <v>8796</v>
      </c>
      <c r="F6491" t="s">
        <v>8721</v>
      </c>
      <c r="G6491" t="s">
        <v>504</v>
      </c>
      <c r="H6491" s="5">
        <v>3358.1</v>
      </c>
      <c r="I6491" s="5">
        <v>3358.1</v>
      </c>
      <c r="J6491" s="5">
        <v>0</v>
      </c>
      <c r="K6491" s="5">
        <v>3358.1</v>
      </c>
      <c r="L6491" s="5">
        <v>0</v>
      </c>
      <c r="M6491" t="str">
        <f>IF(ISERROR(VLOOKUP(A6491,'[1]Ecart validé'!$A:$A,1,FALSE)),Z6491,"Ecart Validé")</f>
        <v>valid</v>
      </c>
      <c r="R6491" t="s">
        <v>30</v>
      </c>
      <c r="X6491"/>
      <c r="Y6491"/>
      <c r="Z6491" t="s">
        <v>31</v>
      </c>
    </row>
    <row r="6492" spans="1:26" x14ac:dyDescent="0.3">
      <c r="A6492" t="s">
        <v>8797</v>
      </c>
      <c r="B6492" t="s">
        <v>502</v>
      </c>
      <c r="C6492">
        <v>261576</v>
      </c>
      <c r="D6492" t="str">
        <f>+VLOOKUP(C6492,Param!K:L,2,FALSE)</f>
        <v>Kaufmann Wine &amp; Drinks AG</v>
      </c>
      <c r="E6492" t="s">
        <v>8798</v>
      </c>
      <c r="F6492" t="s">
        <v>8721</v>
      </c>
      <c r="G6492" t="s">
        <v>504</v>
      </c>
      <c r="H6492" s="5">
        <v>955.74</v>
      </c>
      <c r="I6492" s="5">
        <v>955.7355</v>
      </c>
      <c r="J6492" s="5">
        <v>4.5000000000072699E-3</v>
      </c>
      <c r="K6492" s="5">
        <v>955.74</v>
      </c>
      <c r="L6492" s="5">
        <v>0</v>
      </c>
      <c r="M6492" t="str">
        <f>IF(ISERROR(VLOOKUP(A6492,'[1]Ecart validé'!$A:$A,1,FALSE)),Z6492,"Ecart Validé")</f>
        <v>valid</v>
      </c>
      <c r="R6492" t="s">
        <v>30</v>
      </c>
      <c r="X6492"/>
      <c r="Y6492"/>
      <c r="Z6492" t="s">
        <v>31</v>
      </c>
    </row>
    <row r="6493" spans="1:26" x14ac:dyDescent="0.3">
      <c r="A6493" t="s">
        <v>8799</v>
      </c>
      <c r="B6493" t="s">
        <v>502</v>
      </c>
      <c r="C6493">
        <v>2380</v>
      </c>
      <c r="D6493" t="str">
        <f>+VLOOKUP(C6493,Param!K:L,2,FALSE)</f>
        <v>MÜLLER K. AG</v>
      </c>
      <c r="E6493" t="s">
        <v>635</v>
      </c>
      <c r="F6493" t="s">
        <v>8719</v>
      </c>
      <c r="G6493" t="s">
        <v>504</v>
      </c>
      <c r="H6493" s="5">
        <v>3</v>
      </c>
      <c r="I6493" s="5">
        <v>3</v>
      </c>
      <c r="J6493" s="5">
        <v>0</v>
      </c>
      <c r="K6493" s="5">
        <v>3</v>
      </c>
      <c r="L6493" s="5">
        <v>0</v>
      </c>
      <c r="M6493" t="str">
        <f>IF(ISERROR(VLOOKUP(A6493,'[1]Ecart validé'!$A:$A,1,FALSE)),Z6493,"Ecart Validé")</f>
        <v>valid</v>
      </c>
      <c r="R6493" t="s">
        <v>30</v>
      </c>
      <c r="X6493"/>
      <c r="Y6493"/>
      <c r="Z6493" t="s">
        <v>31</v>
      </c>
    </row>
    <row r="6494" spans="1:26" x14ac:dyDescent="0.3">
      <c r="A6494" t="s">
        <v>8800</v>
      </c>
      <c r="B6494" t="s">
        <v>502</v>
      </c>
      <c r="C6494">
        <v>2380</v>
      </c>
      <c r="D6494" t="str">
        <f>+VLOOKUP(C6494,Param!K:L,2,FALSE)</f>
        <v>MÜLLER K. AG</v>
      </c>
      <c r="E6494" t="s">
        <v>635</v>
      </c>
      <c r="F6494" t="s">
        <v>8721</v>
      </c>
      <c r="G6494" t="s">
        <v>504</v>
      </c>
      <c r="H6494" s="5">
        <v>1184.19</v>
      </c>
      <c r="I6494" s="5">
        <v>1184.1926000000001</v>
      </c>
      <c r="J6494" s="5">
        <v>-2.6000000000294598E-3</v>
      </c>
      <c r="K6494" s="5">
        <v>1184.19</v>
      </c>
      <c r="L6494" s="5">
        <v>0</v>
      </c>
      <c r="M6494" t="str">
        <f>IF(ISERROR(VLOOKUP(A6494,'[1]Ecart validé'!$A:$A,1,FALSE)),Z6494,"Ecart Validé")</f>
        <v>valid</v>
      </c>
      <c r="R6494" t="s">
        <v>30</v>
      </c>
      <c r="X6494"/>
      <c r="Y6494"/>
      <c r="Z6494" t="s">
        <v>31</v>
      </c>
    </row>
    <row r="6495" spans="1:26" x14ac:dyDescent="0.3">
      <c r="A6495" t="s">
        <v>8801</v>
      </c>
      <c r="B6495" t="s">
        <v>502</v>
      </c>
      <c r="C6495">
        <v>116046</v>
      </c>
      <c r="D6495" t="str">
        <f>+VLOOKUP(C6495,Param!K:L,2,FALSE)</f>
        <v>Hilcona AG</v>
      </c>
      <c r="E6495" t="s">
        <v>776</v>
      </c>
      <c r="F6495" t="s">
        <v>8271</v>
      </c>
      <c r="G6495" t="s">
        <v>504</v>
      </c>
      <c r="H6495" s="5">
        <v>1691.87</v>
      </c>
      <c r="I6495" s="5">
        <v>1691.8668</v>
      </c>
      <c r="J6495" s="5">
        <v>3.1999999998788501E-3</v>
      </c>
      <c r="K6495" s="5">
        <v>1691.87</v>
      </c>
      <c r="L6495" s="5">
        <v>0</v>
      </c>
      <c r="M6495" t="str">
        <f>IF(ISERROR(VLOOKUP(A6495,'[1]Ecart validé'!$A:$A,1,FALSE)),Z6495,"Ecart Validé")</f>
        <v>valid</v>
      </c>
      <c r="R6495" t="s">
        <v>30</v>
      </c>
      <c r="X6495"/>
      <c r="Y6495"/>
      <c r="Z6495" t="s">
        <v>31</v>
      </c>
    </row>
    <row r="6496" spans="1:26" x14ac:dyDescent="0.3">
      <c r="A6496" t="s">
        <v>8802</v>
      </c>
      <c r="B6496" t="s">
        <v>502</v>
      </c>
      <c r="C6496">
        <v>16</v>
      </c>
      <c r="D6496" t="str">
        <f>+VLOOKUP(C6496,Param!K:L,2,FALSE)</f>
        <v>Nektar Natura sàrl</v>
      </c>
      <c r="E6496" t="s">
        <v>510</v>
      </c>
      <c r="F6496" t="s">
        <v>8271</v>
      </c>
      <c r="G6496" t="s">
        <v>504</v>
      </c>
      <c r="H6496" s="5">
        <v>1457.07</v>
      </c>
      <c r="I6496" s="5">
        <v>1457.07</v>
      </c>
      <c r="J6496" s="5">
        <v>0</v>
      </c>
      <c r="K6496" s="5">
        <v>1457.07</v>
      </c>
      <c r="L6496" s="5">
        <v>0</v>
      </c>
      <c r="M6496" t="str">
        <f>IF(ISERROR(VLOOKUP(A6496,'[1]Ecart validé'!$A:$A,1,FALSE)),Z6496,"Ecart Validé")</f>
        <v>valid</v>
      </c>
      <c r="R6496" t="s">
        <v>30</v>
      </c>
      <c r="X6496"/>
      <c r="Y6496"/>
      <c r="Z6496" t="s">
        <v>31</v>
      </c>
    </row>
    <row r="6497" spans="1:26" x14ac:dyDescent="0.3">
      <c r="A6497" t="s">
        <v>8803</v>
      </c>
      <c r="B6497" t="s">
        <v>502</v>
      </c>
      <c r="C6497">
        <v>2193</v>
      </c>
      <c r="D6497" t="str">
        <f>+VLOOKUP(C6497,Param!K:L,2,FALSE)</f>
        <v>Der Express GmbH</v>
      </c>
      <c r="E6497" t="s">
        <v>900</v>
      </c>
      <c r="F6497" t="s">
        <v>8271</v>
      </c>
      <c r="G6497" t="s">
        <v>504</v>
      </c>
      <c r="H6497" s="5">
        <v>153.74</v>
      </c>
      <c r="I6497" s="5">
        <v>153.7405</v>
      </c>
      <c r="J6497" s="5">
        <v>-4.9999999998817603E-4</v>
      </c>
      <c r="K6497" s="5">
        <v>153.74</v>
      </c>
      <c r="L6497" s="5">
        <v>0</v>
      </c>
      <c r="M6497" t="str">
        <f>IF(ISERROR(VLOOKUP(A6497,'[1]Ecart validé'!$A:$A,1,FALSE)),Z6497,"Ecart Validé")</f>
        <v>valid</v>
      </c>
      <c r="R6497" t="s">
        <v>30</v>
      </c>
      <c r="X6497"/>
      <c r="Y6497"/>
      <c r="Z6497" t="s">
        <v>31</v>
      </c>
    </row>
    <row r="6498" spans="1:26" x14ac:dyDescent="0.3">
      <c r="A6498" t="s">
        <v>8804</v>
      </c>
      <c r="B6498" t="s">
        <v>502</v>
      </c>
      <c r="C6498">
        <v>267824</v>
      </c>
      <c r="D6498" t="str">
        <f>+VLOOKUP(C6498,Param!K:L,2,FALSE)</f>
        <v>Made by Oomph LTD</v>
      </c>
      <c r="E6498" t="s">
        <v>956</v>
      </c>
      <c r="F6498" t="s">
        <v>8271</v>
      </c>
      <c r="G6498" t="s">
        <v>29</v>
      </c>
      <c r="H6498" s="5">
        <v>585.33000000000004</v>
      </c>
      <c r="I6498" s="5">
        <v>585.327</v>
      </c>
      <c r="J6498" s="5">
        <v>3.0000000000427402E-3</v>
      </c>
      <c r="K6498" s="5">
        <v>585.327</v>
      </c>
      <c r="L6498" s="5">
        <v>3.0000000000427402E-3</v>
      </c>
      <c r="M6498" t="str">
        <f>IF(ISERROR(VLOOKUP(A6498,'[1]Ecart validé'!$A:$A,1,FALSE)),Z6498,"Ecart Validé")</f>
        <v>valid</v>
      </c>
      <c r="R6498" t="s">
        <v>30</v>
      </c>
      <c r="X6498"/>
      <c r="Y6498"/>
      <c r="Z6498" t="s">
        <v>31</v>
      </c>
    </row>
    <row r="6499" spans="1:26" x14ac:dyDescent="0.3">
      <c r="A6499" t="s">
        <v>8805</v>
      </c>
      <c r="B6499" t="s">
        <v>502</v>
      </c>
      <c r="C6499">
        <v>2683</v>
      </c>
      <c r="D6499" t="str">
        <f>+VLOOKUP(C6499,Param!K:L,2,FALSE)</f>
        <v>J.T. RONNEFELDT KG</v>
      </c>
      <c r="E6499" t="s">
        <v>700</v>
      </c>
      <c r="F6499" t="s">
        <v>8271</v>
      </c>
      <c r="G6499" t="s">
        <v>504</v>
      </c>
      <c r="H6499" s="5">
        <v>3568.77</v>
      </c>
      <c r="I6499" s="5">
        <v>3568.7649999999999</v>
      </c>
      <c r="J6499" s="5">
        <v>5.0000000001091298E-3</v>
      </c>
      <c r="K6499" s="5">
        <v>3568.77</v>
      </c>
      <c r="L6499" s="5">
        <v>0</v>
      </c>
      <c r="M6499" t="str">
        <f>IF(ISERROR(VLOOKUP(A6499,'[1]Ecart validé'!$A:$A,1,FALSE)),Z6499,"Ecart Validé")</f>
        <v>valid</v>
      </c>
      <c r="R6499" t="s">
        <v>30</v>
      </c>
      <c r="X6499"/>
      <c r="Y6499"/>
      <c r="Z6499" t="s">
        <v>31</v>
      </c>
    </row>
    <row r="6500" spans="1:26" x14ac:dyDescent="0.3">
      <c r="A6500" t="s">
        <v>8806</v>
      </c>
      <c r="B6500" t="s">
        <v>502</v>
      </c>
      <c r="C6500">
        <v>2532</v>
      </c>
      <c r="D6500" t="str">
        <f>+VLOOKUP(C6500,Param!K:L,2,FALSE)</f>
        <v>KAISER+KRAFT AG</v>
      </c>
      <c r="E6500" t="s">
        <v>668</v>
      </c>
      <c r="F6500" t="s">
        <v>8617</v>
      </c>
      <c r="G6500" t="s">
        <v>504</v>
      </c>
      <c r="H6500" s="5">
        <v>96.35</v>
      </c>
      <c r="I6500" s="5">
        <v>96.35</v>
      </c>
      <c r="J6500" s="5">
        <v>0</v>
      </c>
      <c r="K6500" s="5">
        <v>96.35</v>
      </c>
      <c r="L6500" s="5">
        <v>0</v>
      </c>
      <c r="M6500" t="str">
        <f>IF(ISERROR(VLOOKUP(A6500,'[1]Ecart validé'!$A:$A,1,FALSE)),Z6500,"Ecart Validé")</f>
        <v>valid</v>
      </c>
      <c r="R6500" t="s">
        <v>30</v>
      </c>
      <c r="X6500"/>
      <c r="Y6500"/>
      <c r="Z6500" t="s">
        <v>31</v>
      </c>
    </row>
    <row r="6501" spans="1:26" x14ac:dyDescent="0.3">
      <c r="A6501" t="s">
        <v>8807</v>
      </c>
      <c r="B6501" t="s">
        <v>502</v>
      </c>
      <c r="C6501">
        <v>2532</v>
      </c>
      <c r="D6501" t="str">
        <f>+VLOOKUP(C6501,Param!K:L,2,FALSE)</f>
        <v>KAISER+KRAFT AG</v>
      </c>
      <c r="E6501" t="s">
        <v>668</v>
      </c>
      <c r="F6501" t="s">
        <v>8271</v>
      </c>
      <c r="G6501" t="s">
        <v>504</v>
      </c>
      <c r="H6501" s="5">
        <v>569.04999999999995</v>
      </c>
      <c r="I6501" s="5">
        <v>569.04750000000001</v>
      </c>
      <c r="J6501" s="5">
        <v>2.4999999999408798E-3</v>
      </c>
      <c r="K6501" s="5">
        <v>569.04999999999995</v>
      </c>
      <c r="L6501" s="5">
        <v>0</v>
      </c>
      <c r="M6501" t="str">
        <f>IF(ISERROR(VLOOKUP(A6501,'[1]Ecart validé'!$A:$A,1,FALSE)),Z6501,"Ecart Validé")</f>
        <v>valid</v>
      </c>
      <c r="R6501" t="s">
        <v>30</v>
      </c>
      <c r="X6501"/>
      <c r="Y6501"/>
      <c r="Z6501" t="s">
        <v>31</v>
      </c>
    </row>
    <row r="6502" spans="1:26" x14ac:dyDescent="0.3">
      <c r="A6502" t="s">
        <v>8808</v>
      </c>
      <c r="B6502" t="s">
        <v>502</v>
      </c>
      <c r="C6502">
        <v>94907</v>
      </c>
      <c r="D6502" t="str">
        <f>+VLOOKUP(C6502,Param!K:L,2,FALSE)</f>
        <v>Axel Baas bb-stil</v>
      </c>
      <c r="E6502" t="s">
        <v>8809</v>
      </c>
      <c r="F6502" t="s">
        <v>8271</v>
      </c>
      <c r="G6502" t="s">
        <v>504</v>
      </c>
      <c r="H6502" s="5">
        <v>23.74</v>
      </c>
      <c r="I6502" s="5">
        <v>23.74</v>
      </c>
      <c r="J6502" s="5">
        <v>0</v>
      </c>
      <c r="K6502" s="5">
        <v>23.74</v>
      </c>
      <c r="L6502" s="5">
        <v>0</v>
      </c>
      <c r="M6502" t="str">
        <f>IF(ISERROR(VLOOKUP(A6502,'[1]Ecart validé'!$A:$A,1,FALSE)),Z6502,"Ecart Validé")</f>
        <v>valid</v>
      </c>
      <c r="R6502" t="s">
        <v>30</v>
      </c>
      <c r="X6502"/>
      <c r="Y6502"/>
      <c r="Z6502" t="s">
        <v>31</v>
      </c>
    </row>
    <row r="6503" spans="1:26" x14ac:dyDescent="0.3">
      <c r="A6503" t="s">
        <v>8810</v>
      </c>
      <c r="B6503" t="s">
        <v>502</v>
      </c>
      <c r="C6503">
        <v>358944</v>
      </c>
      <c r="D6503" t="str">
        <f>+VLOOKUP(C6503,Param!K:L,2,FALSE)</f>
        <v>Cleaning Store Company AG</v>
      </c>
      <c r="E6503" t="s">
        <v>8811</v>
      </c>
      <c r="F6503" t="s">
        <v>8271</v>
      </c>
      <c r="G6503" t="s">
        <v>504</v>
      </c>
      <c r="H6503" s="5">
        <v>482.24</v>
      </c>
      <c r="I6503" s="5">
        <v>482.24099999999999</v>
      </c>
      <c r="J6503" s="5">
        <v>-9.9999999997635292E-4</v>
      </c>
      <c r="K6503" s="5">
        <v>482.24</v>
      </c>
      <c r="L6503" s="5">
        <v>0</v>
      </c>
      <c r="M6503" t="str">
        <f>IF(ISERROR(VLOOKUP(A6503,'[1]Ecart validé'!$A:$A,1,FALSE)),Z6503,"Ecart Validé")</f>
        <v>valid</v>
      </c>
      <c r="R6503" t="s">
        <v>30</v>
      </c>
      <c r="X6503"/>
      <c r="Y6503"/>
      <c r="Z6503" t="s">
        <v>31</v>
      </c>
    </row>
    <row r="6504" spans="1:26" x14ac:dyDescent="0.3">
      <c r="A6504" t="s">
        <v>8812</v>
      </c>
      <c r="B6504" t="s">
        <v>502</v>
      </c>
      <c r="C6504">
        <v>207925</v>
      </c>
      <c r="D6504" t="str">
        <f>+VLOOKUP(C6504,Param!K:L,2,FALSE)</f>
        <v>Moët Hennessy (Suisse) SA</v>
      </c>
      <c r="E6504" t="s">
        <v>801</v>
      </c>
      <c r="F6504" t="s">
        <v>8271</v>
      </c>
      <c r="G6504" t="s">
        <v>504</v>
      </c>
      <c r="H6504" s="5">
        <v>372</v>
      </c>
      <c r="I6504" s="5">
        <v>372</v>
      </c>
      <c r="J6504" s="5">
        <v>0</v>
      </c>
      <c r="K6504" s="5">
        <v>372</v>
      </c>
      <c r="L6504" s="5">
        <v>0</v>
      </c>
      <c r="M6504" t="str">
        <f>IF(ISERROR(VLOOKUP(A6504,'[1]Ecart validé'!$A:$A,1,FALSE)),Z6504,"Ecart Validé")</f>
        <v>valid</v>
      </c>
      <c r="R6504" t="s">
        <v>30</v>
      </c>
      <c r="X6504"/>
      <c r="Y6504"/>
      <c r="Z6504" t="s">
        <v>31</v>
      </c>
    </row>
    <row r="6505" spans="1:26" x14ac:dyDescent="0.3">
      <c r="A6505" t="s">
        <v>8813</v>
      </c>
      <c r="B6505" t="s">
        <v>502</v>
      </c>
      <c r="C6505">
        <v>2111</v>
      </c>
      <c r="D6505" t="str">
        <f>+VLOOKUP(C6505,Param!K:L,2,FALSE)</f>
        <v>SKIDATA (Schweiz) AG</v>
      </c>
      <c r="E6505" t="s">
        <v>946</v>
      </c>
      <c r="F6505" t="s">
        <v>8617</v>
      </c>
      <c r="G6505" t="s">
        <v>504</v>
      </c>
      <c r="H6505" s="5">
        <v>925.42</v>
      </c>
      <c r="I6505" s="5">
        <v>925.42449999999997</v>
      </c>
      <c r="J6505" s="5">
        <v>-4.5000000000072699E-3</v>
      </c>
      <c r="K6505" s="5">
        <v>925.42</v>
      </c>
      <c r="L6505" s="5">
        <v>0</v>
      </c>
      <c r="M6505" t="str">
        <f>IF(ISERROR(VLOOKUP(A6505,'[1]Ecart validé'!$A:$A,1,FALSE)),Z6505,"Ecart Validé")</f>
        <v>valid</v>
      </c>
      <c r="R6505" t="s">
        <v>30</v>
      </c>
      <c r="X6505"/>
      <c r="Y6505"/>
      <c r="Z6505" t="s">
        <v>31</v>
      </c>
    </row>
    <row r="6506" spans="1:26" x14ac:dyDescent="0.3">
      <c r="A6506" t="s">
        <v>8814</v>
      </c>
      <c r="B6506" t="s">
        <v>502</v>
      </c>
      <c r="C6506">
        <v>2111</v>
      </c>
      <c r="D6506" t="str">
        <f>+VLOOKUP(C6506,Param!K:L,2,FALSE)</f>
        <v>SKIDATA (Schweiz) AG</v>
      </c>
      <c r="E6506" t="s">
        <v>946</v>
      </c>
      <c r="F6506" t="s">
        <v>8271</v>
      </c>
      <c r="G6506" t="s">
        <v>504</v>
      </c>
      <c r="H6506" s="5">
        <v>684.78</v>
      </c>
      <c r="I6506" s="5">
        <v>684.78</v>
      </c>
      <c r="J6506" s="5">
        <v>0</v>
      </c>
      <c r="K6506" s="5">
        <v>684.78</v>
      </c>
      <c r="L6506" s="5">
        <v>0</v>
      </c>
      <c r="M6506" t="str">
        <f>IF(ISERROR(VLOOKUP(A6506,'[1]Ecart validé'!$A:$A,1,FALSE)),Z6506,"Ecart Validé")</f>
        <v>valid</v>
      </c>
      <c r="R6506" t="s">
        <v>30</v>
      </c>
      <c r="X6506"/>
      <c r="Y6506"/>
      <c r="Z6506" t="s">
        <v>31</v>
      </c>
    </row>
    <row r="6507" spans="1:26" x14ac:dyDescent="0.3">
      <c r="A6507" t="s">
        <v>8815</v>
      </c>
      <c r="B6507" t="s">
        <v>502</v>
      </c>
      <c r="C6507">
        <v>853</v>
      </c>
      <c r="D6507" t="str">
        <f>+VLOOKUP(C6507,Param!K:L,2,FALSE)</f>
        <v>SecuSuisse AG, succursale de Genève</v>
      </c>
      <c r="E6507" t="s">
        <v>523</v>
      </c>
      <c r="F6507" t="s">
        <v>8271</v>
      </c>
      <c r="G6507" t="s">
        <v>504</v>
      </c>
      <c r="H6507" s="5">
        <v>4496.43</v>
      </c>
      <c r="I6507" s="5">
        <v>4496.4314999999997</v>
      </c>
      <c r="J6507" s="5">
        <v>-1.4999999993960901E-3</v>
      </c>
      <c r="K6507" s="5">
        <v>4496.43</v>
      </c>
      <c r="L6507" s="5">
        <v>0</v>
      </c>
      <c r="M6507" t="str">
        <f>IF(ISERROR(VLOOKUP(A6507,'[1]Ecart validé'!$A:$A,1,FALSE)),Z6507,"Ecart Validé")</f>
        <v>valid</v>
      </c>
      <c r="R6507" t="s">
        <v>30</v>
      </c>
      <c r="X6507"/>
      <c r="Y6507"/>
      <c r="Z6507" t="s">
        <v>31</v>
      </c>
    </row>
    <row r="6508" spans="1:26" x14ac:dyDescent="0.3">
      <c r="A6508" t="s">
        <v>8816</v>
      </c>
      <c r="B6508" t="s">
        <v>502</v>
      </c>
      <c r="C6508">
        <v>303200</v>
      </c>
      <c r="D6508" t="str">
        <f>+VLOOKUP(C6508,Param!K:L,2,FALSE)</f>
        <v>Just In Time Staffing AG</v>
      </c>
      <c r="E6508" t="s">
        <v>8817</v>
      </c>
      <c r="F6508" t="s">
        <v>8271</v>
      </c>
      <c r="G6508" t="s">
        <v>504</v>
      </c>
      <c r="H6508" s="5">
        <v>2315.85</v>
      </c>
      <c r="I6508" s="5">
        <v>2315.8449999999998</v>
      </c>
      <c r="J6508" s="5">
        <v>5.0000000001091298E-3</v>
      </c>
      <c r="K6508" s="5">
        <v>2315.85</v>
      </c>
      <c r="L6508" s="5">
        <v>0</v>
      </c>
      <c r="M6508" t="str">
        <f>IF(ISERROR(VLOOKUP(A6508,'[1]Ecart validé'!$A:$A,1,FALSE)),Z6508,"Ecart Validé")</f>
        <v>valid</v>
      </c>
      <c r="R6508" t="s">
        <v>30</v>
      </c>
      <c r="X6508"/>
      <c r="Y6508"/>
      <c r="Z6508" t="s">
        <v>31</v>
      </c>
    </row>
    <row r="6509" spans="1:26" x14ac:dyDescent="0.3">
      <c r="A6509" t="s">
        <v>8818</v>
      </c>
      <c r="B6509" t="s">
        <v>502</v>
      </c>
      <c r="C6509">
        <v>236505</v>
      </c>
      <c r="D6509" t="str">
        <f>+VLOOKUP(C6509,Param!K:L,2,FALSE)</f>
        <v>ManeAs Snacks GmbH</v>
      </c>
      <c r="E6509" t="s">
        <v>8819</v>
      </c>
      <c r="F6509" t="s">
        <v>8271</v>
      </c>
      <c r="G6509" t="s">
        <v>504</v>
      </c>
      <c r="H6509" s="5">
        <v>49.5</v>
      </c>
      <c r="I6509" s="5">
        <v>49.5</v>
      </c>
      <c r="J6509" s="5">
        <v>0</v>
      </c>
      <c r="K6509" s="5">
        <v>49.5</v>
      </c>
      <c r="L6509" s="5">
        <v>0</v>
      </c>
      <c r="M6509" t="str">
        <f>IF(ISERROR(VLOOKUP(A6509,'[1]Ecart validé'!$A:$A,1,FALSE)),Z6509,"Ecart Validé")</f>
        <v>valid</v>
      </c>
      <c r="R6509" t="s">
        <v>30</v>
      </c>
      <c r="X6509"/>
      <c r="Y6509"/>
      <c r="Z6509" t="s">
        <v>31</v>
      </c>
    </row>
    <row r="6510" spans="1:26" x14ac:dyDescent="0.3">
      <c r="A6510" t="s">
        <v>8820</v>
      </c>
      <c r="B6510" t="s">
        <v>502</v>
      </c>
      <c r="C6510">
        <v>335679</v>
      </c>
      <c r="D6510" t="str">
        <f>+VLOOKUP(C6510,Param!K:L,2,FALSE)</f>
        <v>Foodex Sàrl</v>
      </c>
      <c r="E6510" t="s">
        <v>910</v>
      </c>
      <c r="F6510" t="s">
        <v>8271</v>
      </c>
      <c r="G6510" t="s">
        <v>504</v>
      </c>
      <c r="H6510" s="5">
        <v>862.08</v>
      </c>
      <c r="I6510" s="5">
        <v>862.08389999999997</v>
      </c>
      <c r="J6510" s="5">
        <v>-3.8999999999305098E-3</v>
      </c>
      <c r="K6510" s="5">
        <v>862.08</v>
      </c>
      <c r="L6510" s="5">
        <v>0</v>
      </c>
      <c r="M6510" t="str">
        <f>IF(ISERROR(VLOOKUP(A6510,'[1]Ecart validé'!$A:$A,1,FALSE)),Z6510,"Ecart Validé")</f>
        <v>valid</v>
      </c>
      <c r="R6510" t="s">
        <v>30</v>
      </c>
      <c r="X6510"/>
      <c r="Y6510"/>
      <c r="Z6510" t="s">
        <v>31</v>
      </c>
    </row>
    <row r="6511" spans="1:26" x14ac:dyDescent="0.3">
      <c r="A6511" t="s">
        <v>8821</v>
      </c>
      <c r="B6511" t="s">
        <v>502</v>
      </c>
      <c r="C6511">
        <v>7</v>
      </c>
      <c r="D6511" t="str">
        <f>+VLOOKUP(C6511,Param!K:L,2,FALSE)</f>
        <v>LA CAVE VEVEY-MONTREUX COOPERATIVE</v>
      </c>
      <c r="E6511" t="s">
        <v>503</v>
      </c>
      <c r="F6511" t="s">
        <v>8271</v>
      </c>
      <c r="G6511" t="s">
        <v>504</v>
      </c>
      <c r="H6511" s="5">
        <v>409.11</v>
      </c>
      <c r="I6511" s="5">
        <v>409.10640000000001</v>
      </c>
      <c r="J6511" s="5">
        <v>3.6000000000058199E-3</v>
      </c>
      <c r="K6511" s="5">
        <v>409.11</v>
      </c>
      <c r="L6511" s="5">
        <v>0</v>
      </c>
      <c r="M6511" t="str">
        <f>IF(ISERROR(VLOOKUP(A6511,'[1]Ecart validé'!$A:$A,1,FALSE)),Z6511,"Ecart Validé")</f>
        <v>valid</v>
      </c>
      <c r="R6511" t="s">
        <v>30</v>
      </c>
      <c r="X6511"/>
      <c r="Y6511"/>
      <c r="Z6511" t="s">
        <v>31</v>
      </c>
    </row>
    <row r="6512" spans="1:26" x14ac:dyDescent="0.3">
      <c r="A6512" t="s">
        <v>8822</v>
      </c>
      <c r="B6512" t="s">
        <v>502</v>
      </c>
      <c r="C6512">
        <v>2396</v>
      </c>
      <c r="D6512" t="str">
        <f>+VLOOKUP(C6512,Param!K:L,2,FALSE)</f>
        <v>Sola Switzerland AG</v>
      </c>
      <c r="E6512" t="s">
        <v>643</v>
      </c>
      <c r="F6512" t="s">
        <v>8271</v>
      </c>
      <c r="G6512" t="s">
        <v>504</v>
      </c>
      <c r="H6512" s="5">
        <v>264.89999999999998</v>
      </c>
      <c r="I6512" s="5">
        <v>264.89699999999999</v>
      </c>
      <c r="J6512" s="5">
        <v>2.9999999999858998E-3</v>
      </c>
      <c r="K6512" s="5">
        <v>264.89999999999998</v>
      </c>
      <c r="L6512" s="5">
        <v>0</v>
      </c>
      <c r="M6512" t="str">
        <f>IF(ISERROR(VLOOKUP(A6512,'[1]Ecart validé'!$A:$A,1,FALSE)),Z6512,"Ecart Validé")</f>
        <v>valid</v>
      </c>
      <c r="R6512" t="s">
        <v>30</v>
      </c>
      <c r="X6512"/>
      <c r="Y6512"/>
      <c r="Z6512" t="s">
        <v>31</v>
      </c>
    </row>
    <row r="6513" spans="1:26" x14ac:dyDescent="0.3">
      <c r="A6513" t="s">
        <v>8823</v>
      </c>
      <c r="B6513" t="s">
        <v>502</v>
      </c>
      <c r="C6513">
        <v>1748</v>
      </c>
      <c r="D6513" t="str">
        <f>+VLOOKUP(C6513,Param!K:L,2,FALSE)</f>
        <v>Pronexis</v>
      </c>
      <c r="E6513" t="s">
        <v>557</v>
      </c>
      <c r="F6513" t="s">
        <v>8271</v>
      </c>
      <c r="G6513" t="s">
        <v>504</v>
      </c>
      <c r="H6513" s="5">
        <v>2186.4899999999998</v>
      </c>
      <c r="I6513" s="5">
        <v>2186.4870000000001</v>
      </c>
      <c r="J6513" s="5">
        <v>3.0000000001564301E-3</v>
      </c>
      <c r="K6513" s="5">
        <v>2186.4899999999998</v>
      </c>
      <c r="L6513" s="5">
        <v>0</v>
      </c>
      <c r="M6513" t="str">
        <f>IF(ISERROR(VLOOKUP(A6513,'[1]Ecart validé'!$A:$A,1,FALSE)),Z6513,"Ecart Validé")</f>
        <v>valid</v>
      </c>
      <c r="R6513" t="s">
        <v>30</v>
      </c>
      <c r="X6513"/>
      <c r="Y6513"/>
      <c r="Z6513" t="s">
        <v>31</v>
      </c>
    </row>
    <row r="6514" spans="1:26" x14ac:dyDescent="0.3">
      <c r="A6514" t="s">
        <v>8824</v>
      </c>
      <c r="B6514" t="s">
        <v>502</v>
      </c>
      <c r="C6514">
        <v>6480</v>
      </c>
      <c r="D6514" t="str">
        <f>+VLOOKUP(C6514,Param!K:L,2,FALSE)</f>
        <v>K.A. Bloechliger AG Gloria (Schweiz)</v>
      </c>
      <c r="E6514" t="s">
        <v>736</v>
      </c>
      <c r="F6514" t="s">
        <v>8271</v>
      </c>
      <c r="G6514" t="s">
        <v>504</v>
      </c>
      <c r="H6514" s="5">
        <v>760.92</v>
      </c>
      <c r="I6514" s="5">
        <v>760.923</v>
      </c>
      <c r="J6514" s="5">
        <v>-3.0000000000427402E-3</v>
      </c>
      <c r="K6514" s="5">
        <v>760.92</v>
      </c>
      <c r="L6514" s="5">
        <v>0</v>
      </c>
      <c r="M6514" t="str">
        <f>IF(ISERROR(VLOOKUP(A6514,'[1]Ecart validé'!$A:$A,1,FALSE)),Z6514,"Ecart Validé")</f>
        <v>valid</v>
      </c>
      <c r="R6514" t="s">
        <v>30</v>
      </c>
      <c r="X6514"/>
      <c r="Y6514"/>
      <c r="Z6514" t="s">
        <v>31</v>
      </c>
    </row>
    <row r="6515" spans="1:26" x14ac:dyDescent="0.3">
      <c r="A6515" t="s">
        <v>8825</v>
      </c>
      <c r="B6515" t="s">
        <v>502</v>
      </c>
      <c r="C6515">
        <v>2461</v>
      </c>
      <c r="D6515" t="str">
        <f>+VLOOKUP(C6515,Param!K:L,2,FALSE)</f>
        <v>Schneider + Cie SA</v>
      </c>
      <c r="E6515" t="s">
        <v>650</v>
      </c>
      <c r="F6515" t="s">
        <v>8271</v>
      </c>
      <c r="G6515" t="s">
        <v>504</v>
      </c>
      <c r="H6515" s="5">
        <v>40</v>
      </c>
      <c r="I6515" s="5">
        <v>40</v>
      </c>
      <c r="J6515" s="5">
        <v>0</v>
      </c>
      <c r="K6515" s="5">
        <v>40</v>
      </c>
      <c r="L6515" s="5">
        <v>0</v>
      </c>
      <c r="M6515" t="str">
        <f>IF(ISERROR(VLOOKUP(A6515,'[1]Ecart validé'!$A:$A,1,FALSE)),Z6515,"Ecart Validé")</f>
        <v>valid</v>
      </c>
      <c r="R6515" t="s">
        <v>30</v>
      </c>
      <c r="X6515"/>
      <c r="Y6515"/>
      <c r="Z6515" t="s">
        <v>31</v>
      </c>
    </row>
    <row r="6516" spans="1:26" x14ac:dyDescent="0.3">
      <c r="A6516" t="s">
        <v>8826</v>
      </c>
      <c r="B6516" t="s">
        <v>502</v>
      </c>
      <c r="C6516">
        <v>2127</v>
      </c>
      <c r="D6516" t="str">
        <f>+VLOOKUP(C6516,Param!K:L,2,FALSE)</f>
        <v>MOLARD BELL Suisse SA</v>
      </c>
      <c r="E6516" t="s">
        <v>612</v>
      </c>
      <c r="F6516" t="s">
        <v>8617</v>
      </c>
      <c r="G6516" t="s">
        <v>504</v>
      </c>
      <c r="H6516" s="5">
        <v>-142.83000000000001</v>
      </c>
      <c r="I6516" s="5">
        <v>-142.83150000000001</v>
      </c>
      <c r="J6516" s="5">
        <v>1.4999999999929499E-3</v>
      </c>
      <c r="K6516" s="5">
        <v>-142.83000000000001</v>
      </c>
      <c r="L6516" s="5">
        <v>0</v>
      </c>
      <c r="M6516" t="str">
        <f>IF(ISERROR(VLOOKUP(A6516,'[1]Ecart validé'!$A:$A,1,FALSE)),Z6516,"Ecart Validé")</f>
        <v>valid</v>
      </c>
      <c r="R6516" t="s">
        <v>30</v>
      </c>
      <c r="X6516"/>
      <c r="Y6516"/>
      <c r="Z6516" t="s">
        <v>31</v>
      </c>
    </row>
    <row r="6517" spans="1:26" x14ac:dyDescent="0.3">
      <c r="A6517" t="s">
        <v>8827</v>
      </c>
      <c r="B6517" t="s">
        <v>502</v>
      </c>
      <c r="C6517">
        <v>2127</v>
      </c>
      <c r="D6517" t="str">
        <f>+VLOOKUP(C6517,Param!K:L,2,FALSE)</f>
        <v>MOLARD BELL Suisse SA</v>
      </c>
      <c r="E6517" t="s">
        <v>612</v>
      </c>
      <c r="F6517" t="s">
        <v>8271</v>
      </c>
      <c r="G6517" t="s">
        <v>504</v>
      </c>
      <c r="H6517" s="5">
        <v>2324.17</v>
      </c>
      <c r="I6517" s="5">
        <v>2324.1734999999999</v>
      </c>
      <c r="J6517" s="5">
        <v>-3.49999999980354E-3</v>
      </c>
      <c r="K6517" s="5">
        <v>2324.17</v>
      </c>
      <c r="L6517" s="5">
        <v>0</v>
      </c>
      <c r="M6517" t="str">
        <f>IF(ISERROR(VLOOKUP(A6517,'[1]Ecart validé'!$A:$A,1,FALSE)),Z6517,"Ecart Validé")</f>
        <v>valid</v>
      </c>
      <c r="R6517" t="s">
        <v>30</v>
      </c>
      <c r="X6517"/>
      <c r="Y6517"/>
      <c r="Z6517" t="s">
        <v>31</v>
      </c>
    </row>
    <row r="6518" spans="1:26" x14ac:dyDescent="0.3">
      <c r="A6518" t="s">
        <v>8828</v>
      </c>
      <c r="B6518" t="s">
        <v>502</v>
      </c>
      <c r="C6518">
        <v>41469</v>
      </c>
      <c r="D6518" t="str">
        <f>+VLOOKUP(C6518,Param!K:L,2,FALSE)</f>
        <v>Ecotel Suisse SA</v>
      </c>
      <c r="E6518" t="s">
        <v>742</v>
      </c>
      <c r="F6518" t="s">
        <v>8617</v>
      </c>
      <c r="G6518" t="s">
        <v>504</v>
      </c>
      <c r="H6518" s="5">
        <v>1778.7</v>
      </c>
      <c r="I6518" s="5">
        <v>1778.7</v>
      </c>
      <c r="J6518" s="5">
        <v>0</v>
      </c>
      <c r="K6518" s="5">
        <v>1778.7</v>
      </c>
      <c r="L6518" s="5">
        <v>0</v>
      </c>
      <c r="M6518" t="str">
        <f>IF(ISERROR(VLOOKUP(A6518,'[1]Ecart validé'!$A:$A,1,FALSE)),Z6518,"Ecart Validé")</f>
        <v>valid</v>
      </c>
      <c r="R6518" t="s">
        <v>30</v>
      </c>
      <c r="X6518"/>
      <c r="Y6518"/>
      <c r="Z6518" t="s">
        <v>31</v>
      </c>
    </row>
    <row r="6519" spans="1:26" x14ac:dyDescent="0.3">
      <c r="A6519" t="s">
        <v>8829</v>
      </c>
      <c r="B6519" t="s">
        <v>502</v>
      </c>
      <c r="C6519">
        <v>41469</v>
      </c>
      <c r="D6519" t="str">
        <f>+VLOOKUP(C6519,Param!K:L,2,FALSE)</f>
        <v>Ecotel Suisse SA</v>
      </c>
      <c r="E6519" t="s">
        <v>742</v>
      </c>
      <c r="F6519" t="s">
        <v>8271</v>
      </c>
      <c r="G6519" t="s">
        <v>504</v>
      </c>
      <c r="H6519" s="5">
        <v>4344.04</v>
      </c>
      <c r="I6519" s="5">
        <v>4344.0433999999996</v>
      </c>
      <c r="J6519" s="5">
        <v>-3.3999999996012702E-3</v>
      </c>
      <c r="K6519" s="5">
        <v>4344.04</v>
      </c>
      <c r="L6519" s="5">
        <v>0</v>
      </c>
      <c r="M6519" t="str">
        <f>IF(ISERROR(VLOOKUP(A6519,'[1]Ecart validé'!$A:$A,1,FALSE)),Z6519,"Ecart Validé")</f>
        <v>valid</v>
      </c>
      <c r="R6519" t="s">
        <v>30</v>
      </c>
      <c r="X6519"/>
      <c r="Y6519"/>
      <c r="Z6519" t="s">
        <v>31</v>
      </c>
    </row>
    <row r="6520" spans="1:26" x14ac:dyDescent="0.3">
      <c r="A6520" t="s">
        <v>8830</v>
      </c>
      <c r="B6520" t="s">
        <v>502</v>
      </c>
      <c r="C6520">
        <v>70529</v>
      </c>
      <c r="D6520" t="str">
        <f>+VLOOKUP(C6520,Param!K:L,2,FALSE)</f>
        <v>BATIPLUS SA</v>
      </c>
      <c r="E6520" t="s">
        <v>748</v>
      </c>
      <c r="F6520" t="s">
        <v>8271</v>
      </c>
      <c r="G6520" t="s">
        <v>504</v>
      </c>
      <c r="H6520" s="5">
        <v>480.87</v>
      </c>
      <c r="I6520" s="5">
        <v>480.87020000000001</v>
      </c>
      <c r="J6520" s="5">
        <v>-2.0000000000663901E-4</v>
      </c>
      <c r="K6520" s="5">
        <v>480.87</v>
      </c>
      <c r="L6520" s="5">
        <v>0</v>
      </c>
      <c r="M6520" t="str">
        <f>IF(ISERROR(VLOOKUP(A6520,'[1]Ecart validé'!$A:$A,1,FALSE)),Z6520,"Ecart Validé")</f>
        <v>valid</v>
      </c>
      <c r="R6520" t="s">
        <v>30</v>
      </c>
      <c r="X6520"/>
      <c r="Y6520"/>
      <c r="Z6520" t="s">
        <v>31</v>
      </c>
    </row>
    <row r="6521" spans="1:26" x14ac:dyDescent="0.3">
      <c r="A6521" t="s">
        <v>8831</v>
      </c>
      <c r="B6521" t="s">
        <v>502</v>
      </c>
      <c r="C6521">
        <v>2295</v>
      </c>
      <c r="D6521" t="str">
        <f>+VLOOKUP(C6521,Param!K:L,2,FALSE)</f>
        <v>Rentokil Schweiz AG</v>
      </c>
      <c r="E6521" t="s">
        <v>936</v>
      </c>
      <c r="F6521" t="s">
        <v>8271</v>
      </c>
      <c r="G6521" t="s">
        <v>504</v>
      </c>
      <c r="H6521" s="5">
        <v>2686.85</v>
      </c>
      <c r="I6521" s="5">
        <v>2686.848</v>
      </c>
      <c r="J6521" s="5">
        <v>1.9999999999527002E-3</v>
      </c>
      <c r="K6521" s="5">
        <v>2686.85</v>
      </c>
      <c r="L6521" s="5">
        <v>0</v>
      </c>
      <c r="M6521" t="str">
        <f>IF(ISERROR(VLOOKUP(A6521,'[1]Ecart validé'!$A:$A,1,FALSE)),Z6521,"Ecart Validé")</f>
        <v>valid</v>
      </c>
      <c r="R6521" t="s">
        <v>30</v>
      </c>
      <c r="X6521"/>
      <c r="Y6521"/>
      <c r="Z6521" t="s">
        <v>31</v>
      </c>
    </row>
    <row r="6522" spans="1:26" x14ac:dyDescent="0.3">
      <c r="A6522" t="s">
        <v>8832</v>
      </c>
      <c r="B6522" t="s">
        <v>502</v>
      </c>
      <c r="C6522">
        <v>327513</v>
      </c>
      <c r="D6522" t="str">
        <f>+VLOOKUP(C6522,Param!K:L,2,FALSE)</f>
        <v>Leguriviera SA</v>
      </c>
      <c r="E6522" t="s">
        <v>838</v>
      </c>
      <c r="F6522" t="s">
        <v>8617</v>
      </c>
      <c r="G6522" t="s">
        <v>504</v>
      </c>
      <c r="H6522" s="5">
        <v>2481.4</v>
      </c>
      <c r="I6522" s="5">
        <v>2481.4</v>
      </c>
      <c r="J6522" s="5">
        <v>0</v>
      </c>
      <c r="K6522" s="5">
        <v>2481.4</v>
      </c>
      <c r="L6522" s="5">
        <v>0</v>
      </c>
      <c r="M6522" t="str">
        <f>IF(ISERROR(VLOOKUP(A6522,'[1]Ecart validé'!$A:$A,1,FALSE)),Z6522,"Ecart Validé")</f>
        <v>valid</v>
      </c>
      <c r="R6522" t="s">
        <v>30</v>
      </c>
      <c r="X6522"/>
      <c r="Y6522"/>
      <c r="Z6522" t="s">
        <v>31</v>
      </c>
    </row>
    <row r="6523" spans="1:26" x14ac:dyDescent="0.3">
      <c r="A6523" t="s">
        <v>8833</v>
      </c>
      <c r="B6523" t="s">
        <v>502</v>
      </c>
      <c r="C6523">
        <v>327513</v>
      </c>
      <c r="D6523" t="str">
        <f>+VLOOKUP(C6523,Param!K:L,2,FALSE)</f>
        <v>Leguriviera SA</v>
      </c>
      <c r="E6523" t="s">
        <v>838</v>
      </c>
      <c r="F6523" t="s">
        <v>8271</v>
      </c>
      <c r="G6523" t="s">
        <v>504</v>
      </c>
      <c r="H6523" s="5">
        <v>16330.65</v>
      </c>
      <c r="I6523" s="5">
        <v>16330.647499999999</v>
      </c>
      <c r="J6523" s="5">
        <v>2.5000000005093101E-3</v>
      </c>
      <c r="K6523" s="5">
        <v>16330.65</v>
      </c>
      <c r="L6523" s="5">
        <v>0</v>
      </c>
      <c r="M6523" t="str">
        <f>IF(ISERROR(VLOOKUP(A6523,'[1]Ecart validé'!$A:$A,1,FALSE)),Z6523,"Ecart Validé")</f>
        <v>valid</v>
      </c>
      <c r="R6523" t="s">
        <v>30</v>
      </c>
      <c r="X6523"/>
      <c r="Y6523"/>
      <c r="Z6523" t="s">
        <v>31</v>
      </c>
    </row>
    <row r="6524" spans="1:26" x14ac:dyDescent="0.3">
      <c r="A6524" t="s">
        <v>8834</v>
      </c>
      <c r="B6524" t="s">
        <v>502</v>
      </c>
      <c r="C6524">
        <v>2286</v>
      </c>
      <c r="D6524" t="str">
        <f>+VLOOKUP(C6524,Param!K:L,2,FALSE)</f>
        <v>Chubb Sicli SA</v>
      </c>
      <c r="E6524" t="s">
        <v>898</v>
      </c>
      <c r="F6524" t="s">
        <v>8271</v>
      </c>
      <c r="G6524" t="s">
        <v>504</v>
      </c>
      <c r="H6524" s="5">
        <v>2431.5500000000002</v>
      </c>
      <c r="I6524" s="5">
        <v>2431.5508</v>
      </c>
      <c r="J6524" s="5">
        <v>-7.9999999979918303E-4</v>
      </c>
      <c r="K6524" s="5">
        <v>2431.5500000000002</v>
      </c>
      <c r="L6524" s="5">
        <v>0</v>
      </c>
      <c r="M6524" t="str">
        <f>IF(ISERROR(VLOOKUP(A6524,'[1]Ecart validé'!$A:$A,1,FALSE)),Z6524,"Ecart Validé")</f>
        <v>valid</v>
      </c>
      <c r="R6524" t="s">
        <v>30</v>
      </c>
      <c r="X6524"/>
      <c r="Y6524"/>
      <c r="Z6524" t="s">
        <v>31</v>
      </c>
    </row>
    <row r="6525" spans="1:26" x14ac:dyDescent="0.3">
      <c r="A6525" t="s">
        <v>8835</v>
      </c>
      <c r="B6525" t="s">
        <v>502</v>
      </c>
      <c r="C6525">
        <v>909</v>
      </c>
      <c r="D6525" t="str">
        <f>+VLOOKUP(C6525,Param!K:L,2,FALSE)</f>
        <v>Granarolo Suisse SA</v>
      </c>
      <c r="E6525" t="s">
        <v>530</v>
      </c>
      <c r="F6525" t="s">
        <v>8271</v>
      </c>
      <c r="G6525" t="s">
        <v>504</v>
      </c>
      <c r="H6525" s="5">
        <v>1342.21</v>
      </c>
      <c r="I6525" s="5">
        <v>1342.2075</v>
      </c>
      <c r="J6525" s="5">
        <v>2.5000000000545601E-3</v>
      </c>
      <c r="K6525" s="5">
        <v>1342.21</v>
      </c>
      <c r="L6525" s="5">
        <v>0</v>
      </c>
      <c r="M6525" t="str">
        <f>IF(ISERROR(VLOOKUP(A6525,'[1]Ecart validé'!$A:$A,1,FALSE)),Z6525,"Ecart Validé")</f>
        <v>valid</v>
      </c>
      <c r="R6525" t="s">
        <v>30</v>
      </c>
      <c r="X6525"/>
      <c r="Y6525"/>
      <c r="Z6525" t="s">
        <v>31</v>
      </c>
    </row>
    <row r="6526" spans="1:26" x14ac:dyDescent="0.3">
      <c r="A6526" t="s">
        <v>8836</v>
      </c>
      <c r="B6526" t="s">
        <v>502</v>
      </c>
      <c r="C6526">
        <v>2117</v>
      </c>
      <c r="D6526" t="str">
        <f>+VLOOKUP(C6526,Param!K:L,2,FALSE)</f>
        <v>Cafina AG</v>
      </c>
      <c r="E6526" t="s">
        <v>896</v>
      </c>
      <c r="F6526" t="s">
        <v>8271</v>
      </c>
      <c r="G6526" t="s">
        <v>504</v>
      </c>
      <c r="H6526" s="5">
        <v>1286.9199999999901</v>
      </c>
      <c r="I6526" s="5">
        <v>1286.9110000000001</v>
      </c>
      <c r="J6526" s="5">
        <v>8.9999999997871696E-3</v>
      </c>
      <c r="K6526" s="5">
        <v>1286.9199999999901</v>
      </c>
      <c r="L6526" s="5">
        <v>0</v>
      </c>
      <c r="M6526" t="str">
        <f>IF(ISERROR(VLOOKUP(A6526,'[1]Ecart validé'!$A:$A,1,FALSE)),Z6526,"Ecart Validé")</f>
        <v>valid</v>
      </c>
      <c r="R6526" t="s">
        <v>30</v>
      </c>
      <c r="X6526"/>
      <c r="Y6526"/>
      <c r="Z6526" t="s">
        <v>31</v>
      </c>
    </row>
    <row r="6527" spans="1:26" x14ac:dyDescent="0.3">
      <c r="A6527" t="s">
        <v>8837</v>
      </c>
      <c r="B6527" t="s">
        <v>502</v>
      </c>
      <c r="C6527">
        <v>6911</v>
      </c>
      <c r="D6527" t="str">
        <f>+VLOOKUP(C6527,Param!K:L,2,FALSE)</f>
        <v>UPC Schweiz GmbH</v>
      </c>
      <c r="E6527" t="s">
        <v>738</v>
      </c>
      <c r="F6527" t="s">
        <v>8617</v>
      </c>
      <c r="G6527" t="s">
        <v>504</v>
      </c>
      <c r="H6527" s="5">
        <v>573.72</v>
      </c>
      <c r="I6527" s="5">
        <v>573.72</v>
      </c>
      <c r="J6527" s="5">
        <v>0</v>
      </c>
      <c r="K6527" s="5">
        <v>573.72</v>
      </c>
      <c r="L6527" s="5">
        <v>0</v>
      </c>
      <c r="M6527" t="str">
        <f>IF(ISERROR(VLOOKUP(A6527,'[1]Ecart validé'!$A:$A,1,FALSE)),Z6527,"Ecart Validé")</f>
        <v>valid</v>
      </c>
      <c r="R6527" t="s">
        <v>30</v>
      </c>
      <c r="X6527"/>
      <c r="Y6527"/>
      <c r="Z6527" t="s">
        <v>31</v>
      </c>
    </row>
    <row r="6528" spans="1:26" x14ac:dyDescent="0.3">
      <c r="A6528" t="s">
        <v>8838</v>
      </c>
      <c r="B6528" t="s">
        <v>502</v>
      </c>
      <c r="C6528">
        <v>6911</v>
      </c>
      <c r="D6528" t="str">
        <f>+VLOOKUP(C6528,Param!K:L,2,FALSE)</f>
        <v>UPC Schweiz GmbH</v>
      </c>
      <c r="E6528" t="s">
        <v>738</v>
      </c>
      <c r="F6528" t="s">
        <v>8271</v>
      </c>
      <c r="G6528" t="s">
        <v>504</v>
      </c>
      <c r="H6528" s="5">
        <v>4904.8999999999996</v>
      </c>
      <c r="I6528" s="5">
        <v>4904.9044000000004</v>
      </c>
      <c r="J6528" s="5">
        <v>-4.4000000007144904E-3</v>
      </c>
      <c r="K6528" s="5">
        <v>4904.8999999999996</v>
      </c>
      <c r="L6528" s="5">
        <v>0</v>
      </c>
      <c r="M6528" t="str">
        <f>IF(ISERROR(VLOOKUP(A6528,'[1]Ecart validé'!$A:$A,1,FALSE)),Z6528,"Ecart Validé")</f>
        <v>valid</v>
      </c>
      <c r="R6528" t="s">
        <v>30</v>
      </c>
      <c r="X6528"/>
      <c r="Y6528"/>
      <c r="Z6528" t="s">
        <v>31</v>
      </c>
    </row>
    <row r="6529" spans="1:26" x14ac:dyDescent="0.3">
      <c r="A6529" t="s">
        <v>8839</v>
      </c>
      <c r="B6529" t="s">
        <v>502</v>
      </c>
      <c r="C6529">
        <v>108304</v>
      </c>
      <c r="D6529" t="str">
        <f>+VLOOKUP(C6529,Param!K:L,2,FALSE)</f>
        <v>Compagnie des Desserts Sàrl</v>
      </c>
      <c r="E6529" t="s">
        <v>774</v>
      </c>
      <c r="F6529" t="s">
        <v>8271</v>
      </c>
      <c r="G6529" t="s">
        <v>504</v>
      </c>
      <c r="H6529" s="5">
        <v>486.17</v>
      </c>
      <c r="I6529" s="5">
        <v>486.1712</v>
      </c>
      <c r="J6529" s="5">
        <v>-1.1999999999829901E-3</v>
      </c>
      <c r="K6529" s="5">
        <v>486.17</v>
      </c>
      <c r="L6529" s="5">
        <v>0</v>
      </c>
      <c r="M6529" t="str">
        <f>IF(ISERROR(VLOOKUP(A6529,'[1]Ecart validé'!$A:$A,1,FALSE)),Z6529,"Ecart Validé")</f>
        <v>valid</v>
      </c>
      <c r="R6529" t="s">
        <v>30</v>
      </c>
      <c r="X6529"/>
      <c r="Y6529"/>
      <c r="Z6529" t="s">
        <v>31</v>
      </c>
    </row>
    <row r="6530" spans="1:26" x14ac:dyDescent="0.3">
      <c r="A6530" t="s">
        <v>8840</v>
      </c>
      <c r="B6530" t="s">
        <v>502</v>
      </c>
      <c r="C6530">
        <v>2084</v>
      </c>
      <c r="D6530" t="str">
        <f>+VLOOKUP(C6530,Param!K:L,2,FALSE)</f>
        <v>Duni AG</v>
      </c>
      <c r="E6530" t="s">
        <v>605</v>
      </c>
      <c r="F6530" t="s">
        <v>8271</v>
      </c>
      <c r="G6530" t="s">
        <v>504</v>
      </c>
      <c r="H6530" s="5">
        <v>2848.31</v>
      </c>
      <c r="I6530" s="5">
        <v>2848.3139999999999</v>
      </c>
      <c r="J6530" s="5">
        <v>-3.9999999999054099E-3</v>
      </c>
      <c r="K6530" s="5">
        <v>2848.31</v>
      </c>
      <c r="L6530" s="5">
        <v>0</v>
      </c>
      <c r="M6530" t="str">
        <f>IF(ISERROR(VLOOKUP(A6530,'[1]Ecart validé'!$A:$A,1,FALSE)),Z6530,"Ecart Validé")</f>
        <v>valid</v>
      </c>
      <c r="R6530" t="s">
        <v>30</v>
      </c>
      <c r="X6530"/>
      <c r="Y6530"/>
      <c r="Z6530" t="s">
        <v>31</v>
      </c>
    </row>
    <row r="6531" spans="1:26" x14ac:dyDescent="0.3">
      <c r="A6531" t="s">
        <v>8841</v>
      </c>
      <c r="B6531" t="s">
        <v>502</v>
      </c>
      <c r="C6531">
        <v>2065</v>
      </c>
      <c r="D6531" t="str">
        <f>+VLOOKUP(C6531,Param!K:L,2,FALSE)</f>
        <v>Bevanar SA</v>
      </c>
      <c r="E6531" t="s">
        <v>598</v>
      </c>
      <c r="F6531" t="s">
        <v>8271</v>
      </c>
      <c r="G6531" t="s">
        <v>504</v>
      </c>
      <c r="H6531" s="5">
        <v>3780.34</v>
      </c>
      <c r="I6531" s="5">
        <v>3780.3353999999999</v>
      </c>
      <c r="J6531" s="5">
        <v>4.6000000002095398E-3</v>
      </c>
      <c r="K6531" s="5">
        <v>3780.34</v>
      </c>
      <c r="L6531" s="5">
        <v>0</v>
      </c>
      <c r="M6531" t="str">
        <f>IF(ISERROR(VLOOKUP(A6531,'[1]Ecart validé'!$A:$A,1,FALSE)),Z6531,"Ecart Validé")</f>
        <v>valid</v>
      </c>
      <c r="R6531" t="s">
        <v>30</v>
      </c>
      <c r="X6531"/>
      <c r="Y6531"/>
      <c r="Z6531" t="s">
        <v>31</v>
      </c>
    </row>
    <row r="6532" spans="1:26" x14ac:dyDescent="0.3">
      <c r="A6532" t="s">
        <v>8842</v>
      </c>
      <c r="B6532" t="s">
        <v>502</v>
      </c>
      <c r="C6532">
        <v>2012</v>
      </c>
      <c r="D6532" t="str">
        <f>+VLOOKUP(C6532,Param!K:L,2,FALSE)</f>
        <v>Landolt Weine AG</v>
      </c>
      <c r="E6532" t="s">
        <v>576</v>
      </c>
      <c r="F6532" t="s">
        <v>8271</v>
      </c>
      <c r="G6532" t="s">
        <v>504</v>
      </c>
      <c r="H6532" s="5">
        <v>2613.09</v>
      </c>
      <c r="I6532" s="5">
        <v>2613.09</v>
      </c>
      <c r="J6532" s="5">
        <v>0</v>
      </c>
      <c r="K6532" s="5">
        <v>2613.09</v>
      </c>
      <c r="L6532" s="5">
        <v>0</v>
      </c>
      <c r="M6532" t="str">
        <f>IF(ISERROR(VLOOKUP(A6532,'[1]Ecart validé'!$A:$A,1,FALSE)),Z6532,"Ecart Validé")</f>
        <v>valid</v>
      </c>
      <c r="R6532" t="s">
        <v>30</v>
      </c>
      <c r="X6532"/>
      <c r="Y6532"/>
      <c r="Z6532" t="s">
        <v>31</v>
      </c>
    </row>
    <row r="6533" spans="1:26" x14ac:dyDescent="0.3">
      <c r="A6533" t="s">
        <v>8843</v>
      </c>
      <c r="B6533" t="s">
        <v>502</v>
      </c>
      <c r="C6533">
        <v>2083</v>
      </c>
      <c r="D6533" t="str">
        <f>+VLOOKUP(C6533,Param!K:L,2,FALSE)</f>
        <v>Dorga Restauration Service SA</v>
      </c>
      <c r="E6533" t="s">
        <v>603</v>
      </c>
      <c r="F6533" t="s">
        <v>8271</v>
      </c>
      <c r="G6533" t="s">
        <v>504</v>
      </c>
      <c r="H6533" s="5">
        <v>6055.85</v>
      </c>
      <c r="I6533" s="5">
        <v>6055.8548000000001</v>
      </c>
      <c r="J6533" s="5">
        <v>-4.79999999970459E-3</v>
      </c>
      <c r="K6533" s="5">
        <v>6055.85</v>
      </c>
      <c r="L6533" s="5">
        <v>0</v>
      </c>
      <c r="M6533" t="str">
        <f>IF(ISERROR(VLOOKUP(A6533,'[1]Ecart validé'!$A:$A,1,FALSE)),Z6533,"Ecart Validé")</f>
        <v>valid</v>
      </c>
      <c r="R6533" t="s">
        <v>30</v>
      </c>
      <c r="X6533"/>
      <c r="Y6533"/>
      <c r="Z6533" t="s">
        <v>31</v>
      </c>
    </row>
    <row r="6534" spans="1:26" x14ac:dyDescent="0.3">
      <c r="A6534" t="s">
        <v>8844</v>
      </c>
      <c r="B6534" t="s">
        <v>502</v>
      </c>
      <c r="C6534">
        <v>95741</v>
      </c>
      <c r="D6534" t="str">
        <f>+VLOOKUP(C6534,Param!K:L,2,FALSE)</f>
        <v>Ok Job SA</v>
      </c>
      <c r="E6534" t="s">
        <v>8845</v>
      </c>
      <c r="F6534" t="s">
        <v>8271</v>
      </c>
      <c r="G6534" t="s">
        <v>504</v>
      </c>
      <c r="H6534" s="5">
        <v>4582.63</v>
      </c>
      <c r="I6534" s="5">
        <v>4582.634</v>
      </c>
      <c r="J6534" s="5">
        <v>-3.9999999999054099E-3</v>
      </c>
      <c r="K6534" s="5">
        <v>4582.63</v>
      </c>
      <c r="L6534" s="5">
        <v>0</v>
      </c>
      <c r="M6534" t="str">
        <f>IF(ISERROR(VLOOKUP(A6534,'[1]Ecart validé'!$A:$A,1,FALSE)),Z6534,"Ecart Validé")</f>
        <v>valid</v>
      </c>
      <c r="R6534" t="s">
        <v>30</v>
      </c>
      <c r="X6534"/>
      <c r="Y6534"/>
      <c r="Z6534" t="s">
        <v>31</v>
      </c>
    </row>
    <row r="6535" spans="1:26" x14ac:dyDescent="0.3">
      <c r="A6535" t="s">
        <v>8846</v>
      </c>
      <c r="B6535" t="s">
        <v>502</v>
      </c>
      <c r="C6535">
        <v>160635</v>
      </c>
      <c r="D6535" t="str">
        <f>+VLOOKUP(C6535,Param!K:L,2,FALSE)</f>
        <v>GNP AG Gastro News Products</v>
      </c>
      <c r="E6535" t="s">
        <v>792</v>
      </c>
      <c r="F6535" t="s">
        <v>8617</v>
      </c>
      <c r="G6535" t="s">
        <v>504</v>
      </c>
      <c r="H6535" s="5">
        <v>71.099999999999994</v>
      </c>
      <c r="I6535" s="5">
        <v>71.099999999999994</v>
      </c>
      <c r="J6535" s="5">
        <v>0</v>
      </c>
      <c r="K6535" s="5">
        <v>71.099999999999994</v>
      </c>
      <c r="L6535" s="5">
        <v>0</v>
      </c>
      <c r="M6535" t="str">
        <f>IF(ISERROR(VLOOKUP(A6535,'[1]Ecart validé'!$A:$A,1,FALSE)),Z6535,"Ecart Validé")</f>
        <v>valid</v>
      </c>
      <c r="R6535" t="s">
        <v>30</v>
      </c>
      <c r="X6535"/>
      <c r="Y6535"/>
      <c r="Z6535" t="s">
        <v>31</v>
      </c>
    </row>
    <row r="6536" spans="1:26" x14ac:dyDescent="0.3">
      <c r="A6536" t="s">
        <v>8847</v>
      </c>
      <c r="B6536" t="s">
        <v>502</v>
      </c>
      <c r="C6536">
        <v>160635</v>
      </c>
      <c r="D6536" t="str">
        <f>+VLOOKUP(C6536,Param!K:L,2,FALSE)</f>
        <v>GNP AG Gastro News Products</v>
      </c>
      <c r="E6536" t="s">
        <v>792</v>
      </c>
      <c r="F6536" t="s">
        <v>8271</v>
      </c>
      <c r="G6536" t="s">
        <v>504</v>
      </c>
      <c r="H6536" s="5">
        <v>834.36</v>
      </c>
      <c r="I6536" s="5">
        <v>834.36300000000006</v>
      </c>
      <c r="J6536" s="5">
        <v>-3.0000000000427402E-3</v>
      </c>
      <c r="K6536" s="5">
        <v>834.36</v>
      </c>
      <c r="L6536" s="5">
        <v>0</v>
      </c>
      <c r="M6536" t="str">
        <f>IF(ISERROR(VLOOKUP(A6536,'[1]Ecart validé'!$A:$A,1,FALSE)),Z6536,"Ecart Validé")</f>
        <v>valid</v>
      </c>
      <c r="R6536" t="s">
        <v>30</v>
      </c>
      <c r="X6536"/>
      <c r="Y6536"/>
      <c r="Z6536" t="s">
        <v>31</v>
      </c>
    </row>
    <row r="6537" spans="1:26" x14ac:dyDescent="0.3">
      <c r="A6537" t="s">
        <v>8848</v>
      </c>
      <c r="B6537" t="s">
        <v>502</v>
      </c>
      <c r="C6537">
        <v>106299</v>
      </c>
      <c r="D6537" t="str">
        <f>+VLOOKUP(C6537,Param!K:L,2,FALSE)</f>
        <v>Kone (Suisse) SA</v>
      </c>
      <c r="E6537" t="s">
        <v>926</v>
      </c>
      <c r="F6537" t="s">
        <v>8271</v>
      </c>
      <c r="G6537" t="s">
        <v>504</v>
      </c>
      <c r="H6537" s="5">
        <v>8209.1999999999898</v>
      </c>
      <c r="I6537" s="5">
        <v>8209.2000000000007</v>
      </c>
      <c r="J6537" s="5">
        <v>-1.81898940354585E-12</v>
      </c>
      <c r="K6537" s="5">
        <v>8209.1999999999898</v>
      </c>
      <c r="L6537" s="5">
        <v>0</v>
      </c>
      <c r="M6537" t="str">
        <f>IF(ISERROR(VLOOKUP(A6537,'[1]Ecart validé'!$A:$A,1,FALSE)),Z6537,"Ecart Validé")</f>
        <v>valid</v>
      </c>
      <c r="R6537" t="s">
        <v>30</v>
      </c>
      <c r="X6537"/>
      <c r="Y6537"/>
      <c r="Z6537" t="s">
        <v>31</v>
      </c>
    </row>
    <row r="6538" spans="1:26" x14ac:dyDescent="0.3">
      <c r="A6538" t="s">
        <v>8849</v>
      </c>
      <c r="B6538" t="s">
        <v>502</v>
      </c>
      <c r="C6538">
        <v>37037</v>
      </c>
      <c r="D6538" t="str">
        <f>+VLOOKUP(C6538,Param!K:L,2,FALSE)</f>
        <v>Hotelis SA</v>
      </c>
      <c r="E6538" t="s">
        <v>8850</v>
      </c>
      <c r="F6538" t="s">
        <v>8271</v>
      </c>
      <c r="G6538" t="s">
        <v>504</v>
      </c>
      <c r="H6538" s="5">
        <v>7890.8</v>
      </c>
      <c r="I6538" s="5">
        <v>7890.7983999999997</v>
      </c>
      <c r="J6538" s="5">
        <v>1.6000000005078601E-3</v>
      </c>
      <c r="K6538" s="5">
        <v>7890.8</v>
      </c>
      <c r="L6538" s="5">
        <v>0</v>
      </c>
      <c r="M6538" t="str">
        <f>IF(ISERROR(VLOOKUP(A6538,'[1]Ecart validé'!$A:$A,1,FALSE)),Z6538,"Ecart Validé")</f>
        <v>valid</v>
      </c>
      <c r="R6538" t="s">
        <v>30</v>
      </c>
      <c r="X6538"/>
      <c r="Y6538"/>
      <c r="Z6538" t="s">
        <v>31</v>
      </c>
    </row>
    <row r="6539" spans="1:26" x14ac:dyDescent="0.3">
      <c r="A6539" t="s">
        <v>8851</v>
      </c>
      <c r="B6539" t="s">
        <v>502</v>
      </c>
      <c r="C6539">
        <v>2604</v>
      </c>
      <c r="D6539" t="str">
        <f>+VLOOKUP(C6539,Param!K:L,2,FALSE)</f>
        <v>ELECTROSUISSE</v>
      </c>
      <c r="E6539" t="s">
        <v>904</v>
      </c>
      <c r="F6539" t="s">
        <v>8617</v>
      </c>
      <c r="G6539" t="s">
        <v>504</v>
      </c>
      <c r="H6539" s="5">
        <v>121.55</v>
      </c>
      <c r="I6539" s="5">
        <v>121.55</v>
      </c>
      <c r="J6539" s="5">
        <v>0</v>
      </c>
      <c r="K6539" s="5">
        <v>121.55</v>
      </c>
      <c r="L6539" s="5">
        <v>0</v>
      </c>
      <c r="M6539" t="str">
        <f>IF(ISERROR(VLOOKUP(A6539,'[1]Ecart validé'!$A:$A,1,FALSE)),Z6539,"Ecart Validé")</f>
        <v>valid</v>
      </c>
      <c r="R6539" t="s">
        <v>30</v>
      </c>
      <c r="X6539"/>
      <c r="Y6539"/>
      <c r="Z6539" t="s">
        <v>31</v>
      </c>
    </row>
    <row r="6540" spans="1:26" x14ac:dyDescent="0.3">
      <c r="A6540" t="s">
        <v>8852</v>
      </c>
      <c r="B6540" t="s">
        <v>502</v>
      </c>
      <c r="C6540">
        <v>2604</v>
      </c>
      <c r="D6540" t="str">
        <f>+VLOOKUP(C6540,Param!K:L,2,FALSE)</f>
        <v>ELECTROSUISSE</v>
      </c>
      <c r="E6540" t="s">
        <v>904</v>
      </c>
      <c r="F6540" t="s">
        <v>8271</v>
      </c>
      <c r="G6540" t="s">
        <v>504</v>
      </c>
      <c r="H6540" s="5">
        <v>1368.5</v>
      </c>
      <c r="I6540" s="5">
        <v>1368.5</v>
      </c>
      <c r="J6540" s="5">
        <v>0</v>
      </c>
      <c r="K6540" s="5">
        <v>1368.5</v>
      </c>
      <c r="L6540" s="5">
        <v>0</v>
      </c>
      <c r="M6540" t="str">
        <f>IF(ISERROR(VLOOKUP(A6540,'[1]Ecart validé'!$A:$A,1,FALSE)),Z6540,"Ecart Validé")</f>
        <v>valid</v>
      </c>
      <c r="R6540" t="s">
        <v>30</v>
      </c>
      <c r="X6540"/>
      <c r="Y6540"/>
      <c r="Z6540" t="s">
        <v>31</v>
      </c>
    </row>
    <row r="6541" spans="1:26" x14ac:dyDescent="0.3">
      <c r="A6541" t="s">
        <v>8853</v>
      </c>
      <c r="B6541" t="s">
        <v>502</v>
      </c>
      <c r="C6541">
        <v>2042</v>
      </c>
      <c r="D6541" t="str">
        <f>+VLOOKUP(C6541,Param!K:L,2,FALSE)</f>
        <v>CWS-boco Suisse SA</v>
      </c>
      <c r="E6541" t="s">
        <v>596</v>
      </c>
      <c r="F6541" t="s">
        <v>8271</v>
      </c>
      <c r="G6541" t="s">
        <v>504</v>
      </c>
      <c r="H6541" s="5">
        <v>2326.7800000000002</v>
      </c>
      <c r="I6541" s="5">
        <v>2326.7892000000002</v>
      </c>
      <c r="J6541" s="5">
        <v>-9.1999999999643391E-3</v>
      </c>
      <c r="K6541" s="5">
        <v>2326.7800000000002</v>
      </c>
      <c r="L6541" s="5">
        <v>0</v>
      </c>
      <c r="M6541" t="str">
        <f>IF(ISERROR(VLOOKUP(A6541,'[1]Ecart validé'!$A:$A,1,FALSE)),Z6541,"Ecart Validé")</f>
        <v>valid</v>
      </c>
      <c r="R6541" t="s">
        <v>30</v>
      </c>
      <c r="X6541"/>
      <c r="Y6541"/>
      <c r="Z6541" t="s">
        <v>31</v>
      </c>
    </row>
    <row r="6542" spans="1:26" x14ac:dyDescent="0.3">
      <c r="A6542" t="s">
        <v>8854</v>
      </c>
      <c r="B6542" t="s">
        <v>502</v>
      </c>
      <c r="C6542">
        <v>358995</v>
      </c>
      <c r="D6542" t="str">
        <f>+VLOOKUP(C6542,Param!K:L,2,FALSE)</f>
        <v>ph-Vin Sàrl</v>
      </c>
      <c r="E6542" t="s">
        <v>8855</v>
      </c>
      <c r="F6542" t="s">
        <v>8271</v>
      </c>
      <c r="G6542" t="s">
        <v>504</v>
      </c>
      <c r="H6542" s="5">
        <v>185.72</v>
      </c>
      <c r="I6542" s="5">
        <v>185.72399999999999</v>
      </c>
      <c r="J6542" s="5">
        <v>-3.9999999999906699E-3</v>
      </c>
      <c r="K6542" s="5">
        <v>185.72</v>
      </c>
      <c r="L6542" s="5">
        <v>0</v>
      </c>
      <c r="M6542" t="str">
        <f>IF(ISERROR(VLOOKUP(A6542,'[1]Ecart validé'!$A:$A,1,FALSE)),Z6542,"Ecart Validé")</f>
        <v>valid</v>
      </c>
      <c r="R6542" t="s">
        <v>30</v>
      </c>
      <c r="X6542"/>
      <c r="Y6542"/>
      <c r="Z6542" t="s">
        <v>31</v>
      </c>
    </row>
    <row r="6543" spans="1:26" x14ac:dyDescent="0.3">
      <c r="A6543" t="s">
        <v>8856</v>
      </c>
      <c r="B6543" t="s">
        <v>502</v>
      </c>
      <c r="C6543">
        <v>17</v>
      </c>
      <c r="D6543" t="str">
        <f>+VLOOKUP(C6543,Param!K:L,2,FALSE)</f>
        <v>1870 Vins &amp; Conseil Sàrl</v>
      </c>
      <c r="E6543" t="s">
        <v>512</v>
      </c>
      <c r="F6543" t="s">
        <v>8271</v>
      </c>
      <c r="G6543" t="s">
        <v>504</v>
      </c>
      <c r="H6543" s="5">
        <v>1169.48</v>
      </c>
      <c r="I6543" s="5">
        <v>1169.4807000000001</v>
      </c>
      <c r="J6543" s="5">
        <v>-7.0000000005165897E-4</v>
      </c>
      <c r="K6543" s="5">
        <v>1169.48</v>
      </c>
      <c r="L6543" s="5">
        <v>0</v>
      </c>
      <c r="M6543" t="str">
        <f>IF(ISERROR(VLOOKUP(A6543,'[1]Ecart validé'!$A:$A,1,FALSE)),Z6543,"Ecart Validé")</f>
        <v>valid</v>
      </c>
      <c r="R6543" t="s">
        <v>30</v>
      </c>
      <c r="X6543"/>
      <c r="Y6543"/>
      <c r="Z6543" t="s">
        <v>31</v>
      </c>
    </row>
    <row r="6544" spans="1:26" x14ac:dyDescent="0.3">
      <c r="A6544" t="s">
        <v>8857</v>
      </c>
      <c r="B6544" t="s">
        <v>502</v>
      </c>
      <c r="C6544">
        <v>336162</v>
      </c>
      <c r="D6544" t="str">
        <f>+VLOOKUP(C6544,Param!K:L,2,FALSE)</f>
        <v>KT-Service GmbH</v>
      </c>
      <c r="E6544" t="s">
        <v>853</v>
      </c>
      <c r="F6544" t="s">
        <v>8271</v>
      </c>
      <c r="G6544" t="s">
        <v>29</v>
      </c>
      <c r="H6544" s="5">
        <v>10888.97</v>
      </c>
      <c r="I6544" s="5">
        <v>10888.9748</v>
      </c>
      <c r="J6544" s="5">
        <v>-4.80000000061409E-3</v>
      </c>
      <c r="K6544" s="5">
        <v>10888.97</v>
      </c>
      <c r="L6544" s="5">
        <v>0</v>
      </c>
      <c r="M6544" t="str">
        <f>IF(ISERROR(VLOOKUP(A6544,'[1]Ecart validé'!$A:$A,1,FALSE)),Z6544,"Ecart Validé")</f>
        <v>valid</v>
      </c>
      <c r="R6544" t="s">
        <v>30</v>
      </c>
      <c r="X6544"/>
      <c r="Y6544"/>
      <c r="Z6544" t="s">
        <v>31</v>
      </c>
    </row>
    <row r="6545" spans="1:26" x14ac:dyDescent="0.3">
      <c r="A6545" t="s">
        <v>8858</v>
      </c>
      <c r="B6545" t="s">
        <v>502</v>
      </c>
      <c r="C6545">
        <v>1973</v>
      </c>
      <c r="D6545" t="str">
        <f>+VLOOKUP(C6545,Param!K:L,2,FALSE)</f>
        <v>Anticimex AG</v>
      </c>
      <c r="E6545" t="s">
        <v>574</v>
      </c>
      <c r="F6545" t="s">
        <v>8617</v>
      </c>
      <c r="G6545" t="s">
        <v>504</v>
      </c>
      <c r="H6545" s="5">
        <v>197</v>
      </c>
      <c r="I6545" s="5">
        <v>196.99799999999999</v>
      </c>
      <c r="J6545" s="5">
        <v>2.0000000000095402E-3</v>
      </c>
      <c r="K6545" s="5">
        <v>197</v>
      </c>
      <c r="L6545" s="5">
        <v>0</v>
      </c>
      <c r="M6545" t="str">
        <f>IF(ISERROR(VLOOKUP(A6545,'[1]Ecart validé'!$A:$A,1,FALSE)),Z6545,"Ecart Validé")</f>
        <v>valid</v>
      </c>
      <c r="R6545" t="s">
        <v>30</v>
      </c>
      <c r="X6545"/>
      <c r="Y6545"/>
      <c r="Z6545" t="s">
        <v>31</v>
      </c>
    </row>
    <row r="6546" spans="1:26" x14ac:dyDescent="0.3">
      <c r="A6546" t="s">
        <v>8859</v>
      </c>
      <c r="B6546" t="s">
        <v>502</v>
      </c>
      <c r="C6546">
        <v>1973</v>
      </c>
      <c r="D6546" t="str">
        <f>+VLOOKUP(C6546,Param!K:L,2,FALSE)</f>
        <v>Anticimex AG</v>
      </c>
      <c r="E6546" t="s">
        <v>574</v>
      </c>
      <c r="F6546" t="s">
        <v>8271</v>
      </c>
      <c r="G6546" t="s">
        <v>504</v>
      </c>
      <c r="H6546" s="5">
        <v>1554.87</v>
      </c>
      <c r="I6546" s="5">
        <v>1554.8675000000001</v>
      </c>
      <c r="J6546" s="5">
        <v>2.4999999998271899E-3</v>
      </c>
      <c r="K6546" s="5">
        <v>1554.87</v>
      </c>
      <c r="L6546" s="5">
        <v>0</v>
      </c>
      <c r="M6546" t="str">
        <f>IF(ISERROR(VLOOKUP(A6546,'[1]Ecart validé'!$A:$A,1,FALSE)),Z6546,"Ecart Validé")</f>
        <v>valid</v>
      </c>
      <c r="R6546" t="s">
        <v>30</v>
      </c>
      <c r="T6546" s="41"/>
      <c r="X6546"/>
      <c r="Y6546"/>
      <c r="Z6546" t="s">
        <v>31</v>
      </c>
    </row>
    <row r="6547" spans="1:26" x14ac:dyDescent="0.3">
      <c r="A6547" t="s">
        <v>8860</v>
      </c>
      <c r="B6547" t="s">
        <v>502</v>
      </c>
      <c r="C6547">
        <v>2113</v>
      </c>
      <c r="D6547" t="str">
        <f>+VLOOKUP(C6547,Param!K:L,2,FALSE)</f>
        <v>Electrolux Professional AG</v>
      </c>
      <c r="E6547" t="s">
        <v>902</v>
      </c>
      <c r="F6547" t="s">
        <v>8271</v>
      </c>
      <c r="G6547" t="s">
        <v>504</v>
      </c>
      <c r="H6547" s="5">
        <v>14091.29</v>
      </c>
      <c r="I6547" s="5">
        <v>14091.29</v>
      </c>
      <c r="J6547" s="5">
        <v>0</v>
      </c>
      <c r="K6547" s="5">
        <v>14091.29</v>
      </c>
      <c r="L6547" s="5">
        <v>0</v>
      </c>
      <c r="M6547" t="str">
        <f>IF(ISERROR(VLOOKUP(A6547,'[1]Ecart validé'!$A:$A,1,FALSE)),Z6547,"Ecart Validé")</f>
        <v>valid</v>
      </c>
      <c r="R6547" t="s">
        <v>30</v>
      </c>
      <c r="X6547"/>
      <c r="Y6547"/>
      <c r="Z6547" t="s">
        <v>31</v>
      </c>
    </row>
    <row r="6548" spans="1:26" x14ac:dyDescent="0.3">
      <c r="A6548" t="s">
        <v>8861</v>
      </c>
      <c r="B6548" t="s">
        <v>502</v>
      </c>
      <c r="C6548">
        <v>2504</v>
      </c>
      <c r="D6548" t="str">
        <f>+VLOOKUP(C6548,Param!K:L,2,FALSE)</f>
        <v>Wuerth AG</v>
      </c>
      <c r="E6548" t="s">
        <v>655</v>
      </c>
      <c r="F6548" t="s">
        <v>8271</v>
      </c>
      <c r="G6548" t="s">
        <v>504</v>
      </c>
      <c r="H6548" s="5">
        <v>1179.1600000000001</v>
      </c>
      <c r="I6548" s="5">
        <v>1179.1641</v>
      </c>
      <c r="J6548" s="5">
        <v>-4.0999999998803096E-3</v>
      </c>
      <c r="K6548" s="5">
        <v>1179.1600000000001</v>
      </c>
      <c r="L6548" s="5">
        <v>0</v>
      </c>
      <c r="M6548" t="str">
        <f>IF(ISERROR(VLOOKUP(A6548,'[1]Ecart validé'!$A:$A,1,FALSE)),Z6548,"Ecart Validé")</f>
        <v>valid</v>
      </c>
      <c r="R6548" t="s">
        <v>30</v>
      </c>
      <c r="X6548"/>
      <c r="Y6548"/>
      <c r="Z6548" t="s">
        <v>31</v>
      </c>
    </row>
    <row r="6549" spans="1:26" x14ac:dyDescent="0.3">
      <c r="A6549" t="s">
        <v>8862</v>
      </c>
      <c r="B6549" t="s">
        <v>502</v>
      </c>
      <c r="C6549">
        <v>70</v>
      </c>
      <c r="D6549" t="str">
        <f>+VLOOKUP(C6549,Param!K:L,2,FALSE)</f>
        <v>Frigemo AG</v>
      </c>
      <c r="E6549" t="s">
        <v>516</v>
      </c>
      <c r="F6549" t="s">
        <v>8271</v>
      </c>
      <c r="G6549" t="s">
        <v>504</v>
      </c>
      <c r="H6549" s="5">
        <v>246.18</v>
      </c>
      <c r="I6549" s="5">
        <v>246.18</v>
      </c>
      <c r="J6549" s="5">
        <v>0</v>
      </c>
      <c r="K6549" s="5">
        <v>246.18</v>
      </c>
      <c r="L6549" s="5">
        <v>0</v>
      </c>
      <c r="M6549" t="str">
        <f>IF(ISERROR(VLOOKUP(A6549,'[1]Ecart validé'!$A:$A,1,FALSE)),Z6549,"Ecart Validé")</f>
        <v>valid</v>
      </c>
      <c r="R6549" t="s">
        <v>30</v>
      </c>
      <c r="X6549"/>
      <c r="Y6549"/>
      <c r="Z6549" t="s">
        <v>31</v>
      </c>
    </row>
    <row r="6550" spans="1:26" x14ac:dyDescent="0.3">
      <c r="A6550" t="s">
        <v>8863</v>
      </c>
      <c r="B6550" t="s">
        <v>502</v>
      </c>
      <c r="C6550">
        <v>2628</v>
      </c>
      <c r="D6550" t="str">
        <f>+VLOOKUP(C6550,Param!K:L,2,FALSE)</f>
        <v>Franke Kaffeemaschinen AG</v>
      </c>
      <c r="E6550" t="s">
        <v>693</v>
      </c>
      <c r="F6550" t="s">
        <v>8617</v>
      </c>
      <c r="G6550" t="s">
        <v>504</v>
      </c>
      <c r="H6550" s="5">
        <v>386.7</v>
      </c>
      <c r="I6550" s="5">
        <v>386.7</v>
      </c>
      <c r="J6550" s="5">
        <v>0</v>
      </c>
      <c r="K6550" s="5">
        <v>386.7</v>
      </c>
      <c r="L6550" s="5">
        <v>0</v>
      </c>
      <c r="M6550" t="str">
        <f>IF(ISERROR(VLOOKUP(A6550,'[1]Ecart validé'!$A:$A,1,FALSE)),Z6550,"Ecart Validé")</f>
        <v>valid</v>
      </c>
      <c r="R6550" t="s">
        <v>30</v>
      </c>
      <c r="X6550"/>
      <c r="Y6550"/>
      <c r="Z6550" t="s">
        <v>31</v>
      </c>
    </row>
    <row r="6551" spans="1:26" x14ac:dyDescent="0.3">
      <c r="A6551" t="s">
        <v>8864</v>
      </c>
      <c r="B6551" t="s">
        <v>502</v>
      </c>
      <c r="C6551">
        <v>2628</v>
      </c>
      <c r="D6551" t="str">
        <f>+VLOOKUP(C6551,Param!K:L,2,FALSE)</f>
        <v>Franke Kaffeemaschinen AG</v>
      </c>
      <c r="E6551" t="s">
        <v>693</v>
      </c>
      <c r="F6551" t="s">
        <v>8271</v>
      </c>
      <c r="G6551" t="s">
        <v>504</v>
      </c>
      <c r="H6551" s="5">
        <v>8006.4699999999903</v>
      </c>
      <c r="I6551" s="5">
        <v>8006.4650000000001</v>
      </c>
      <c r="J6551" s="5">
        <v>4.9999999991996403E-3</v>
      </c>
      <c r="K6551" s="5">
        <v>8006.4699999999903</v>
      </c>
      <c r="L6551" s="5">
        <v>0</v>
      </c>
      <c r="M6551" t="str">
        <f>IF(ISERROR(VLOOKUP(A6551,'[1]Ecart validé'!$A:$A,1,FALSE)),Z6551,"Ecart Validé")</f>
        <v>valid</v>
      </c>
      <c r="R6551" t="s">
        <v>30</v>
      </c>
      <c r="T6551" s="41"/>
      <c r="X6551"/>
      <c r="Y6551"/>
      <c r="Z6551" t="s">
        <v>31</v>
      </c>
    </row>
    <row r="6552" spans="1:26" x14ac:dyDescent="0.3">
      <c r="A6552" t="s">
        <v>8865</v>
      </c>
      <c r="B6552" t="s">
        <v>502</v>
      </c>
      <c r="C6552">
        <v>2101</v>
      </c>
      <c r="D6552" t="str">
        <f>+VLOOKUP(C6552,Param!K:L,2,FALSE)</f>
        <v>DVT Technisches Fernsehen</v>
      </c>
      <c r="E6552" t="s">
        <v>607</v>
      </c>
      <c r="F6552" t="s">
        <v>8617</v>
      </c>
      <c r="G6552" t="s">
        <v>504</v>
      </c>
      <c r="H6552" s="5">
        <v>59.85</v>
      </c>
      <c r="I6552" s="5">
        <v>59.85</v>
      </c>
      <c r="J6552" s="5">
        <v>0</v>
      </c>
      <c r="K6552" s="5">
        <v>59.85</v>
      </c>
      <c r="L6552" s="5">
        <v>0</v>
      </c>
      <c r="M6552" t="str">
        <f>IF(ISERROR(VLOOKUP(A6552,'[1]Ecart validé'!$A:$A,1,FALSE)),Z6552,"Ecart Validé")</f>
        <v>valid</v>
      </c>
      <c r="R6552" t="s">
        <v>30</v>
      </c>
      <c r="X6552"/>
      <c r="Y6552"/>
      <c r="Z6552" t="s">
        <v>31</v>
      </c>
    </row>
    <row r="6553" spans="1:26" x14ac:dyDescent="0.3">
      <c r="A6553" t="s">
        <v>8866</v>
      </c>
      <c r="B6553" t="s">
        <v>502</v>
      </c>
      <c r="C6553">
        <v>2101</v>
      </c>
      <c r="D6553" t="str">
        <f>+VLOOKUP(C6553,Param!K:L,2,FALSE)</f>
        <v>DVT Technisches Fernsehen</v>
      </c>
      <c r="E6553" t="s">
        <v>607</v>
      </c>
      <c r="F6553" t="s">
        <v>8271</v>
      </c>
      <c r="G6553" t="s">
        <v>504</v>
      </c>
      <c r="H6553" s="5">
        <v>490.02</v>
      </c>
      <c r="I6553" s="5">
        <v>490.02379999999999</v>
      </c>
      <c r="J6553" s="5">
        <v>-3.8000000000124601E-3</v>
      </c>
      <c r="K6553" s="5">
        <v>490.02</v>
      </c>
      <c r="L6553" s="5">
        <v>0</v>
      </c>
      <c r="M6553" t="str">
        <f>IF(ISERROR(VLOOKUP(A6553,'[1]Ecart validé'!$A:$A,1,FALSE)),Z6553,"Ecart Validé")</f>
        <v>valid</v>
      </c>
      <c r="R6553" t="s">
        <v>30</v>
      </c>
      <c r="X6553"/>
      <c r="Y6553"/>
      <c r="Z6553" t="s">
        <v>31</v>
      </c>
    </row>
    <row r="6554" spans="1:26" x14ac:dyDescent="0.3">
      <c r="A6554" t="s">
        <v>8867</v>
      </c>
      <c r="B6554" t="s">
        <v>502</v>
      </c>
      <c r="C6554">
        <v>234012</v>
      </c>
      <c r="D6554" t="str">
        <f>+VLOOKUP(C6554,Param!K:L,2,FALSE)</f>
        <v>SafeT Swiss SA</v>
      </c>
      <c r="E6554" t="s">
        <v>918</v>
      </c>
      <c r="F6554" t="s">
        <v>8271</v>
      </c>
      <c r="G6554" t="s">
        <v>504</v>
      </c>
      <c r="H6554" s="5">
        <v>1202.81</v>
      </c>
      <c r="I6554" s="5">
        <v>1202.8050000000001</v>
      </c>
      <c r="J6554" s="5">
        <v>4.9999999998817596E-3</v>
      </c>
      <c r="K6554" s="5">
        <v>1202.81</v>
      </c>
      <c r="L6554" s="5">
        <v>0</v>
      </c>
      <c r="M6554" t="str">
        <f>IF(ISERROR(VLOOKUP(A6554,'[1]Ecart validé'!$A:$A,1,FALSE)),Z6554,"Ecart Validé")</f>
        <v>valid</v>
      </c>
      <c r="R6554" t="s">
        <v>30</v>
      </c>
      <c r="X6554"/>
      <c r="Y6554"/>
      <c r="Z6554" t="s">
        <v>31</v>
      </c>
    </row>
    <row r="6555" spans="1:26" x14ac:dyDescent="0.3">
      <c r="A6555" t="s">
        <v>8868</v>
      </c>
      <c r="B6555" t="s">
        <v>502</v>
      </c>
      <c r="C6555">
        <v>248175</v>
      </c>
      <c r="D6555" t="str">
        <f>+VLOOKUP(C6555,Param!K:L,2,FALSE)</f>
        <v>Top Concept SA</v>
      </c>
      <c r="E6555" t="s">
        <v>811</v>
      </c>
      <c r="F6555" t="s">
        <v>8271</v>
      </c>
      <c r="G6555" t="s">
        <v>504</v>
      </c>
      <c r="H6555" s="5">
        <v>117.52</v>
      </c>
      <c r="I6555" s="5">
        <v>117.52</v>
      </c>
      <c r="J6555" s="5">
        <v>0</v>
      </c>
      <c r="K6555" s="5">
        <v>117.52</v>
      </c>
      <c r="L6555" s="5">
        <v>0</v>
      </c>
      <c r="M6555" t="str">
        <f>IF(ISERROR(VLOOKUP(A6555,'[1]Ecart validé'!$A:$A,1,FALSE)),Z6555,"Ecart Validé")</f>
        <v>valid</v>
      </c>
      <c r="R6555" t="s">
        <v>30</v>
      </c>
      <c r="X6555"/>
      <c r="Y6555"/>
      <c r="Z6555" t="s">
        <v>31</v>
      </c>
    </row>
    <row r="6556" spans="1:26" x14ac:dyDescent="0.3">
      <c r="A6556" t="s">
        <v>8869</v>
      </c>
      <c r="B6556" t="s">
        <v>502</v>
      </c>
      <c r="C6556">
        <v>2088</v>
      </c>
      <c r="D6556" t="str">
        <f>+VLOOKUP(C6556,Param!K:L,2,FALSE)</f>
        <v>APROTEC SA</v>
      </c>
      <c r="E6556" t="s">
        <v>892</v>
      </c>
      <c r="F6556" t="s">
        <v>8271</v>
      </c>
      <c r="G6556" t="s">
        <v>504</v>
      </c>
      <c r="H6556" s="5">
        <v>3358.65</v>
      </c>
      <c r="I6556" s="5">
        <v>3358.65</v>
      </c>
      <c r="J6556" s="5">
        <v>0</v>
      </c>
      <c r="K6556" s="5">
        <v>3358.65</v>
      </c>
      <c r="L6556" s="5">
        <v>0</v>
      </c>
      <c r="M6556" t="str">
        <f>IF(ISERROR(VLOOKUP(A6556,'[1]Ecart validé'!$A:$A,1,FALSE)),Z6556,"Ecart Validé")</f>
        <v>valid</v>
      </c>
      <c r="R6556" t="s">
        <v>30</v>
      </c>
      <c r="X6556"/>
      <c r="Y6556"/>
      <c r="Z6556" t="s">
        <v>31</v>
      </c>
    </row>
    <row r="6557" spans="1:26" x14ac:dyDescent="0.3">
      <c r="A6557" t="s">
        <v>8870</v>
      </c>
      <c r="B6557" t="s">
        <v>502</v>
      </c>
      <c r="C6557">
        <v>976</v>
      </c>
      <c r="D6557" t="str">
        <f>+VLOOKUP(C6557,Param!K:L,2,FALSE)</f>
        <v>Henri Harsch HH SA</v>
      </c>
      <c r="E6557" t="s">
        <v>537</v>
      </c>
      <c r="F6557" t="s">
        <v>8617</v>
      </c>
      <c r="G6557" t="s">
        <v>504</v>
      </c>
      <c r="H6557" s="5">
        <v>20.85</v>
      </c>
      <c r="I6557" s="5">
        <v>20.85</v>
      </c>
      <c r="J6557" s="5">
        <v>0</v>
      </c>
      <c r="K6557" s="5">
        <v>20.85</v>
      </c>
      <c r="L6557" s="5">
        <v>0</v>
      </c>
      <c r="M6557" t="str">
        <f>IF(ISERROR(VLOOKUP(A6557,'[1]Ecart validé'!$A:$A,1,FALSE)),Z6557,"Ecart Validé")</f>
        <v>valid</v>
      </c>
      <c r="R6557" t="s">
        <v>30</v>
      </c>
      <c r="X6557"/>
      <c r="Y6557"/>
      <c r="Z6557" t="s">
        <v>31</v>
      </c>
    </row>
    <row r="6558" spans="1:26" x14ac:dyDescent="0.3">
      <c r="A6558" t="s">
        <v>8871</v>
      </c>
      <c r="B6558" t="s">
        <v>502</v>
      </c>
      <c r="C6558">
        <v>976</v>
      </c>
      <c r="D6558" t="str">
        <f>+VLOOKUP(C6558,Param!K:L,2,FALSE)</f>
        <v>Henri Harsch HH SA</v>
      </c>
      <c r="E6558" t="s">
        <v>537</v>
      </c>
      <c r="F6558" t="s">
        <v>8271</v>
      </c>
      <c r="G6558" t="s">
        <v>504</v>
      </c>
      <c r="H6558" s="5">
        <v>4377.75</v>
      </c>
      <c r="I6558" s="5">
        <v>4377.7482</v>
      </c>
      <c r="J6558" s="5">
        <v>1.8000000000029099E-3</v>
      </c>
      <c r="K6558" s="5">
        <v>4377.75</v>
      </c>
      <c r="L6558" s="5">
        <v>0</v>
      </c>
      <c r="M6558" t="str">
        <f>IF(ISERROR(VLOOKUP(A6558,'[1]Ecart validé'!$A:$A,1,FALSE)),Z6558,"Ecart Validé")</f>
        <v>valid</v>
      </c>
      <c r="R6558" t="s">
        <v>30</v>
      </c>
      <c r="X6558"/>
      <c r="Y6558"/>
      <c r="Z6558" t="s">
        <v>31</v>
      </c>
    </row>
    <row r="6559" spans="1:26" x14ac:dyDescent="0.3">
      <c r="A6559" t="s">
        <v>8872</v>
      </c>
      <c r="B6559" t="s">
        <v>502</v>
      </c>
      <c r="C6559">
        <v>2558</v>
      </c>
      <c r="D6559" t="str">
        <f>+VLOOKUP(C6559,Param!K:L,2,FALSE)</f>
        <v>OTIS SA</v>
      </c>
      <c r="E6559" t="s">
        <v>678</v>
      </c>
      <c r="F6559" t="s">
        <v>8271</v>
      </c>
      <c r="G6559" t="s">
        <v>504</v>
      </c>
      <c r="H6559" s="5">
        <v>8710.5</v>
      </c>
      <c r="I6559" s="5">
        <v>8710.4955000000009</v>
      </c>
      <c r="J6559" s="5">
        <v>4.4999999990977804E-3</v>
      </c>
      <c r="K6559" s="5">
        <v>8710.5</v>
      </c>
      <c r="L6559" s="5">
        <v>0</v>
      </c>
      <c r="M6559" t="str">
        <f>IF(ISERROR(VLOOKUP(A6559,'[1]Ecart validé'!$A:$A,1,FALSE)),Z6559,"Ecart Validé")</f>
        <v>valid</v>
      </c>
      <c r="R6559" t="s">
        <v>30</v>
      </c>
      <c r="X6559"/>
      <c r="Y6559"/>
      <c r="Z6559" t="s">
        <v>31</v>
      </c>
    </row>
    <row r="6560" spans="1:26" x14ac:dyDescent="0.3">
      <c r="A6560" t="s">
        <v>8873</v>
      </c>
      <c r="B6560" t="s">
        <v>502</v>
      </c>
      <c r="C6560">
        <v>309865</v>
      </c>
      <c r="D6560" t="str">
        <f>+VLOOKUP(C6560,Param!K:L,2,FALSE)</f>
        <v>HOFMANN Swiss Prime Menue AG</v>
      </c>
      <c r="E6560" t="s">
        <v>924</v>
      </c>
      <c r="F6560" t="s">
        <v>8271</v>
      </c>
      <c r="G6560" t="s">
        <v>504</v>
      </c>
      <c r="H6560" s="5">
        <v>1748.94</v>
      </c>
      <c r="I6560" s="5">
        <v>1748.9408000000001</v>
      </c>
      <c r="J6560" s="5">
        <v>-8.0000000002655703E-4</v>
      </c>
      <c r="K6560" s="5">
        <v>1748.94</v>
      </c>
      <c r="L6560" s="5">
        <v>0</v>
      </c>
      <c r="M6560" t="str">
        <f>IF(ISERROR(VLOOKUP(A6560,'[1]Ecart validé'!$A:$A,1,FALSE)),Z6560,"Ecart Validé")</f>
        <v>valid</v>
      </c>
      <c r="R6560" t="s">
        <v>30</v>
      </c>
      <c r="X6560"/>
      <c r="Y6560"/>
      <c r="Z6560" t="s">
        <v>31</v>
      </c>
    </row>
    <row r="6561" spans="1:26" x14ac:dyDescent="0.3">
      <c r="A6561" t="s">
        <v>8874</v>
      </c>
      <c r="B6561" t="s">
        <v>502</v>
      </c>
      <c r="C6561">
        <v>326470</v>
      </c>
      <c r="D6561" t="str">
        <f>+VLOOKUP(C6561,Param!K:L,2,FALSE)</f>
        <v>ETAVIS ARNOLD AG</v>
      </c>
      <c r="E6561" t="s">
        <v>836</v>
      </c>
      <c r="F6561" t="s">
        <v>8271</v>
      </c>
      <c r="G6561" t="s">
        <v>504</v>
      </c>
      <c r="H6561" s="5">
        <v>30654.13</v>
      </c>
      <c r="I6561" s="5">
        <v>30654.1335</v>
      </c>
      <c r="J6561" s="5">
        <v>-3.4999999988940501E-3</v>
      </c>
      <c r="K6561" s="5">
        <v>30654.13</v>
      </c>
      <c r="L6561" s="5">
        <v>0</v>
      </c>
      <c r="M6561" t="str">
        <f>IF(ISERROR(VLOOKUP(A6561,'[1]Ecart validé'!$A:$A,1,FALSE)),Z6561,"Ecart Validé")</f>
        <v>valid</v>
      </c>
      <c r="R6561" t="s">
        <v>30</v>
      </c>
      <c r="X6561"/>
      <c r="Y6561"/>
      <c r="Z6561" t="s">
        <v>31</v>
      </c>
    </row>
    <row r="6562" spans="1:26" x14ac:dyDescent="0.3">
      <c r="A6562" t="s">
        <v>8875</v>
      </c>
      <c r="B6562" t="s">
        <v>502</v>
      </c>
      <c r="C6562">
        <v>280629</v>
      </c>
      <c r="D6562" t="str">
        <f>+VLOOKUP(C6562,Param!K:L,2,FALSE)</f>
        <v>FC Food Concept Solutions Sàrl</v>
      </c>
      <c r="E6562" t="s">
        <v>8876</v>
      </c>
      <c r="F6562" t="s">
        <v>8271</v>
      </c>
      <c r="G6562" t="s">
        <v>504</v>
      </c>
      <c r="H6562" s="5">
        <v>885.23</v>
      </c>
      <c r="I6562" s="5">
        <v>885.22659999999996</v>
      </c>
      <c r="J6562" s="5">
        <v>3.4000000000560201E-3</v>
      </c>
      <c r="K6562" s="5">
        <v>885.23</v>
      </c>
      <c r="L6562" s="5">
        <v>0</v>
      </c>
      <c r="M6562" t="str">
        <f>IF(ISERROR(VLOOKUP(A6562,'[1]Ecart validé'!$A:$A,1,FALSE)),Z6562,"Ecart Validé")</f>
        <v>valid</v>
      </c>
      <c r="R6562" t="s">
        <v>30</v>
      </c>
      <c r="X6562"/>
      <c r="Y6562"/>
      <c r="Z6562" t="s">
        <v>31</v>
      </c>
    </row>
    <row r="6563" spans="1:26" x14ac:dyDescent="0.3">
      <c r="A6563" t="s">
        <v>8877</v>
      </c>
      <c r="B6563" t="s">
        <v>502</v>
      </c>
      <c r="C6563">
        <v>108534</v>
      </c>
      <c r="D6563" t="str">
        <f>+VLOOKUP(C6563,Param!K:L,2,FALSE)</f>
        <v>MSP DRUCK UND MEDIEN GMBH</v>
      </c>
      <c r="E6563" t="s">
        <v>8878</v>
      </c>
      <c r="F6563" t="s">
        <v>8271</v>
      </c>
      <c r="G6563" t="s">
        <v>29</v>
      </c>
      <c r="H6563" s="5">
        <v>380.48</v>
      </c>
      <c r="I6563" s="5">
        <v>380.4785</v>
      </c>
      <c r="J6563" s="5">
        <v>1.5000000000213701E-3</v>
      </c>
      <c r="K6563" s="5">
        <v>380.48</v>
      </c>
      <c r="L6563" s="5">
        <v>0</v>
      </c>
      <c r="M6563" t="str">
        <f>IF(ISERROR(VLOOKUP(A6563,'[1]Ecart validé'!$A:$A,1,FALSE)),Z6563,"Ecart Validé")</f>
        <v>valid</v>
      </c>
      <c r="R6563" t="s">
        <v>30</v>
      </c>
      <c r="X6563"/>
      <c r="Y6563"/>
      <c r="Z6563" t="s">
        <v>31</v>
      </c>
    </row>
    <row r="6564" spans="1:26" x14ac:dyDescent="0.3">
      <c r="A6564" t="s">
        <v>8879</v>
      </c>
      <c r="B6564" t="s">
        <v>502</v>
      </c>
      <c r="C6564">
        <v>7705</v>
      </c>
      <c r="D6564" t="str">
        <f>+VLOOKUP(C6564,Param!K:L,2,FALSE)</f>
        <v>Haco AG</v>
      </c>
      <c r="E6564" t="s">
        <v>920</v>
      </c>
      <c r="F6564" t="s">
        <v>8271</v>
      </c>
      <c r="G6564" t="s">
        <v>504</v>
      </c>
      <c r="H6564" s="5">
        <v>106.64</v>
      </c>
      <c r="I6564" s="5">
        <v>106.643</v>
      </c>
      <c r="J6564" s="5">
        <v>-3.0000000000001098E-3</v>
      </c>
      <c r="K6564" s="5">
        <v>106.64</v>
      </c>
      <c r="L6564" s="5">
        <v>0</v>
      </c>
      <c r="M6564" t="str">
        <f>IF(ISERROR(VLOOKUP(A6564,'[1]Ecart validé'!$A:$A,1,FALSE)),Z6564,"Ecart Validé")</f>
        <v>valid</v>
      </c>
      <c r="R6564" t="s">
        <v>30</v>
      </c>
      <c r="X6564"/>
      <c r="Y6564"/>
      <c r="Z6564" t="s">
        <v>31</v>
      </c>
    </row>
    <row r="6565" spans="1:26" x14ac:dyDescent="0.3">
      <c r="A6565" t="s">
        <v>8880</v>
      </c>
      <c r="B6565" t="s">
        <v>502</v>
      </c>
      <c r="C6565">
        <v>2729</v>
      </c>
      <c r="D6565" t="str">
        <f>+VLOOKUP(C6565,Param!K:L,2,FALSE)</f>
        <v>Hug AG</v>
      </c>
      <c r="E6565" t="s">
        <v>711</v>
      </c>
      <c r="F6565" t="s">
        <v>8271</v>
      </c>
      <c r="G6565" t="s">
        <v>504</v>
      </c>
      <c r="H6565" s="5">
        <v>1429.34</v>
      </c>
      <c r="I6565" s="5">
        <v>1429.3430000000001</v>
      </c>
      <c r="J6565" s="5">
        <v>-3.0000000001564301E-3</v>
      </c>
      <c r="K6565" s="5">
        <v>1429.34</v>
      </c>
      <c r="L6565" s="5">
        <v>0</v>
      </c>
      <c r="M6565" t="str">
        <f>IF(ISERROR(VLOOKUP(A6565,'[1]Ecart validé'!$A:$A,1,FALSE)),Z6565,"Ecart Validé")</f>
        <v>valid</v>
      </c>
      <c r="R6565" t="s">
        <v>30</v>
      </c>
      <c r="X6565"/>
      <c r="Y6565"/>
      <c r="Z6565" t="s">
        <v>31</v>
      </c>
    </row>
    <row r="6566" spans="1:26" x14ac:dyDescent="0.3">
      <c r="A6566" t="s">
        <v>8881</v>
      </c>
      <c r="B6566" t="s">
        <v>502</v>
      </c>
      <c r="C6566">
        <v>2539</v>
      </c>
      <c r="D6566" t="str">
        <f>+VLOOKUP(C6566,Param!K:L,2,FALSE)</f>
        <v>SALVIS AG</v>
      </c>
      <c r="E6566" t="s">
        <v>938</v>
      </c>
      <c r="F6566" t="s">
        <v>8271</v>
      </c>
      <c r="G6566" t="s">
        <v>504</v>
      </c>
      <c r="H6566" s="5">
        <v>1749.32</v>
      </c>
      <c r="I6566" s="5">
        <v>1749.3152</v>
      </c>
      <c r="J6566" s="5">
        <v>4.7999999999319698E-3</v>
      </c>
      <c r="K6566" s="5">
        <v>1749.32</v>
      </c>
      <c r="L6566" s="5">
        <v>0</v>
      </c>
      <c r="M6566" t="str">
        <f>IF(ISERROR(VLOOKUP(A6566,'[1]Ecart validé'!$A:$A,1,FALSE)),Z6566,"Ecart Validé")</f>
        <v>valid</v>
      </c>
      <c r="R6566" t="s">
        <v>30</v>
      </c>
      <c r="X6566"/>
      <c r="Y6566"/>
      <c r="Z6566" t="s">
        <v>31</v>
      </c>
    </row>
    <row r="6567" spans="1:26" x14ac:dyDescent="0.3">
      <c r="A6567" t="s">
        <v>8882</v>
      </c>
      <c r="B6567" t="s">
        <v>502</v>
      </c>
      <c r="C6567">
        <v>116497</v>
      </c>
      <c r="D6567" t="str">
        <f>+VLOOKUP(C6567,Param!K:L,2,FALSE)</f>
        <v>Hero</v>
      </c>
      <c r="E6567" t="s">
        <v>778</v>
      </c>
      <c r="F6567" t="s">
        <v>8271</v>
      </c>
      <c r="G6567" t="s">
        <v>504</v>
      </c>
      <c r="H6567" s="5">
        <v>7808.52</v>
      </c>
      <c r="I6567" s="5">
        <v>7808.5164000000004</v>
      </c>
      <c r="J6567" s="5">
        <v>3.6000000000058199E-3</v>
      </c>
      <c r="K6567" s="5">
        <v>7808.52</v>
      </c>
      <c r="L6567" s="5">
        <v>0</v>
      </c>
      <c r="M6567" t="str">
        <f>IF(ISERROR(VLOOKUP(A6567,'[1]Ecart validé'!$A:$A,1,FALSE)),Z6567,"Ecart Validé")</f>
        <v>valid</v>
      </c>
      <c r="R6567" t="s">
        <v>30</v>
      </c>
      <c r="X6567"/>
      <c r="Y6567"/>
      <c r="Z6567" t="s">
        <v>31</v>
      </c>
    </row>
    <row r="6568" spans="1:26" x14ac:dyDescent="0.3">
      <c r="A6568" t="s">
        <v>8883</v>
      </c>
      <c r="B6568" t="s">
        <v>502</v>
      </c>
      <c r="C6568">
        <v>2566</v>
      </c>
      <c r="D6568" t="str">
        <f>+VLOOKUP(C6568,Param!K:L,2,FALSE)</f>
        <v>NEXT COMMUNICATION SA</v>
      </c>
      <c r="E6568" t="s">
        <v>930</v>
      </c>
      <c r="F6568" t="s">
        <v>8271</v>
      </c>
      <c r="G6568" t="s">
        <v>504</v>
      </c>
      <c r="H6568" s="5">
        <v>73.34</v>
      </c>
      <c r="I6568" s="5">
        <v>73.34</v>
      </c>
      <c r="J6568" s="5">
        <v>0</v>
      </c>
      <c r="K6568" s="5">
        <v>73.34</v>
      </c>
      <c r="L6568" s="5">
        <v>0</v>
      </c>
      <c r="M6568" t="str">
        <f>IF(ISERROR(VLOOKUP(A6568,'[1]Ecart validé'!$A:$A,1,FALSE)),Z6568,"Ecart Validé")</f>
        <v>valid</v>
      </c>
      <c r="R6568" t="s">
        <v>30</v>
      </c>
      <c r="X6568"/>
      <c r="Y6568"/>
      <c r="Z6568" t="s">
        <v>31</v>
      </c>
    </row>
    <row r="6569" spans="1:26" x14ac:dyDescent="0.3">
      <c r="A6569" t="s">
        <v>8884</v>
      </c>
      <c r="B6569" t="s">
        <v>502</v>
      </c>
      <c r="C6569">
        <v>6509</v>
      </c>
      <c r="D6569" t="str">
        <f>+VLOOKUP(C6569,Param!K:L,2,FALSE)</f>
        <v>Nestlé Suisse SA Business Unit Professional</v>
      </c>
      <c r="E6569" t="s">
        <v>8885</v>
      </c>
      <c r="F6569" t="s">
        <v>8271</v>
      </c>
      <c r="G6569" t="s">
        <v>504</v>
      </c>
      <c r="H6569" s="5">
        <v>957.6</v>
      </c>
      <c r="I6569" s="5">
        <v>957.60270000000003</v>
      </c>
      <c r="J6569" s="5">
        <v>-2.7000000000043599E-3</v>
      </c>
      <c r="K6569" s="5">
        <v>957.6</v>
      </c>
      <c r="L6569" s="5">
        <v>0</v>
      </c>
      <c r="M6569" t="str">
        <f>IF(ISERROR(VLOOKUP(A6569,'[1]Ecart validé'!$A:$A,1,FALSE)),Z6569,"Ecart Validé")</f>
        <v>valid</v>
      </c>
      <c r="R6569" t="s">
        <v>30</v>
      </c>
      <c r="X6569"/>
      <c r="Y6569"/>
      <c r="Z6569" t="s">
        <v>31</v>
      </c>
    </row>
    <row r="6570" spans="1:26" x14ac:dyDescent="0.3">
      <c r="A6570" t="s">
        <v>8886</v>
      </c>
      <c r="B6570" t="s">
        <v>502</v>
      </c>
      <c r="C6570">
        <v>108824</v>
      </c>
      <c r="D6570" t="str">
        <f>+VLOOKUP(C6570,Param!K:L,2,FALSE)</f>
        <v>L ATELIER DES COULEURS SA</v>
      </c>
      <c r="E6570" t="s">
        <v>928</v>
      </c>
      <c r="F6570" t="s">
        <v>8271</v>
      </c>
      <c r="G6570" t="s">
        <v>504</v>
      </c>
      <c r="H6570" s="5">
        <v>2134.64</v>
      </c>
      <c r="I6570" s="5">
        <v>2134.6405</v>
      </c>
      <c r="J6570" s="5">
        <v>-5.0000000010186297E-4</v>
      </c>
      <c r="K6570" s="5">
        <v>2134.64</v>
      </c>
      <c r="L6570" s="5">
        <v>0</v>
      </c>
      <c r="M6570" t="str">
        <f>IF(ISERROR(VLOOKUP(A6570,'[1]Ecart validé'!$A:$A,1,FALSE)),Z6570,"Ecart Validé")</f>
        <v>valid</v>
      </c>
      <c r="R6570" t="s">
        <v>30</v>
      </c>
      <c r="X6570"/>
      <c r="Y6570"/>
      <c r="Z6570" t="s">
        <v>31</v>
      </c>
    </row>
    <row r="6571" spans="1:26" x14ac:dyDescent="0.3">
      <c r="A6571" t="s">
        <v>8887</v>
      </c>
      <c r="B6571" t="s">
        <v>502</v>
      </c>
      <c r="C6571">
        <v>2342</v>
      </c>
      <c r="D6571" t="str">
        <f>+VLOOKUP(C6571,Param!K:L,2,FALSE)</f>
        <v>Gehrig Group AG</v>
      </c>
      <c r="E6571" t="s">
        <v>912</v>
      </c>
      <c r="F6571" t="s">
        <v>8271</v>
      </c>
      <c r="G6571" t="s">
        <v>504</v>
      </c>
      <c r="H6571" s="5">
        <v>4404.58</v>
      </c>
      <c r="I6571" s="5">
        <v>4404.5839999999998</v>
      </c>
      <c r="J6571" s="5">
        <v>-3.9999999999054099E-3</v>
      </c>
      <c r="K6571" s="5">
        <v>4404.5839999999998</v>
      </c>
      <c r="L6571" s="5">
        <v>-3.9999999999054099E-3</v>
      </c>
      <c r="M6571" t="str">
        <f>IF(ISERROR(VLOOKUP(A6571,'[1]Ecart validé'!$A:$A,1,FALSE)),Z6571,"Ecart Validé")</f>
        <v>valid</v>
      </c>
      <c r="R6571" t="s">
        <v>30</v>
      </c>
      <c r="X6571"/>
      <c r="Y6571"/>
      <c r="Z6571" t="s">
        <v>31</v>
      </c>
    </row>
    <row r="6572" spans="1:26" x14ac:dyDescent="0.3">
      <c r="A6572" t="s">
        <v>8888</v>
      </c>
      <c r="B6572" t="s">
        <v>502</v>
      </c>
      <c r="C6572">
        <v>347224</v>
      </c>
      <c r="D6572" t="str">
        <f>+VLOOKUP(C6572,Param!K:L,2,FALSE)</f>
        <v>Rivella AG</v>
      </c>
      <c r="E6572" t="s">
        <v>867</v>
      </c>
      <c r="F6572" t="s">
        <v>8271</v>
      </c>
      <c r="G6572" t="s">
        <v>504</v>
      </c>
      <c r="H6572" s="5">
        <v>1239.8</v>
      </c>
      <c r="I6572" s="5">
        <v>1239.8</v>
      </c>
      <c r="J6572" s="5">
        <v>0</v>
      </c>
      <c r="K6572" s="5">
        <v>1239.8</v>
      </c>
      <c r="L6572" s="5">
        <v>0</v>
      </c>
      <c r="M6572" t="str">
        <f>IF(ISERROR(VLOOKUP(A6572,'[1]Ecart validé'!$A:$A,1,FALSE)),Z6572,"Ecart Validé")</f>
        <v>valid</v>
      </c>
      <c r="R6572" t="s">
        <v>30</v>
      </c>
      <c r="X6572"/>
      <c r="Y6572"/>
      <c r="Z6572" t="s">
        <v>31</v>
      </c>
    </row>
    <row r="6573" spans="1:26" x14ac:dyDescent="0.3">
      <c r="A6573" t="s">
        <v>8889</v>
      </c>
      <c r="B6573" t="s">
        <v>502</v>
      </c>
      <c r="C6573">
        <v>14</v>
      </c>
      <c r="D6573" t="str">
        <f>+VLOOKUP(C6573,Param!K:L,2,FALSE)</f>
        <v>Kadi SA</v>
      </c>
      <c r="E6573" t="s">
        <v>506</v>
      </c>
      <c r="F6573" t="s">
        <v>8271</v>
      </c>
      <c r="G6573" t="s">
        <v>504</v>
      </c>
      <c r="H6573" s="5">
        <v>5246.1324999999997</v>
      </c>
      <c r="I6573" s="5">
        <v>5246.1324999999997</v>
      </c>
      <c r="J6573" s="5">
        <v>0</v>
      </c>
      <c r="K6573" s="5">
        <v>5246.1324999999997</v>
      </c>
      <c r="L6573" s="5">
        <v>0</v>
      </c>
      <c r="M6573" t="str">
        <f>IF(ISERROR(VLOOKUP(A6573,'[1]Ecart validé'!$A:$A,1,FALSE)),Z6573,"Ecart Validé")</f>
        <v>valid</v>
      </c>
      <c r="R6573" t="s">
        <v>30</v>
      </c>
      <c r="X6573"/>
      <c r="Y6573"/>
      <c r="Z6573" t="s">
        <v>31</v>
      </c>
    </row>
    <row r="6574" spans="1:26" ht="43.2" x14ac:dyDescent="0.3">
      <c r="A6574" t="s">
        <v>8890</v>
      </c>
      <c r="B6574" t="s">
        <v>502</v>
      </c>
      <c r="C6574">
        <v>8824</v>
      </c>
      <c r="D6574" t="str">
        <f>+VLOOKUP(C6574,Param!K:L,2,FALSE)</f>
        <v>BAT British American Tobacco Switzerland SA</v>
      </c>
      <c r="E6574" t="s">
        <v>740</v>
      </c>
      <c r="F6574" t="s">
        <v>8271</v>
      </c>
      <c r="G6574" t="s">
        <v>504</v>
      </c>
      <c r="H6574" s="5">
        <v>4268</v>
      </c>
      <c r="I6574" s="5">
        <v>4268</v>
      </c>
      <c r="J6574" s="5">
        <v>0</v>
      </c>
      <c r="K6574" s="5">
        <v>4268</v>
      </c>
      <c r="L6574" s="5">
        <v>0</v>
      </c>
      <c r="M6574" t="str">
        <f>IF(ISERROR(VLOOKUP(A6574,'[1]Ecart validé'!$A:$A,1,FALSE)),Z6574,"Ecart Validé")</f>
        <v>valid</v>
      </c>
      <c r="R6574" t="s">
        <v>30</v>
      </c>
      <c r="S6574" t="s">
        <v>42</v>
      </c>
      <c r="T6574" t="s">
        <v>325</v>
      </c>
      <c r="U6574" s="13" t="s">
        <v>8891</v>
      </c>
      <c r="V6574" t="s">
        <v>45</v>
      </c>
      <c r="X6574" t="s">
        <v>2131</v>
      </c>
      <c r="Y6574" t="s">
        <v>2131</v>
      </c>
      <c r="Z6574" t="s">
        <v>31</v>
      </c>
    </row>
    <row r="6575" spans="1:26" x14ac:dyDescent="0.3">
      <c r="A6575" t="s">
        <v>8892</v>
      </c>
      <c r="B6575" t="s">
        <v>502</v>
      </c>
      <c r="C6575">
        <v>1254</v>
      </c>
      <c r="D6575" t="str">
        <f>+VLOOKUP(C6575,Param!K:L,2,FALSE)</f>
        <v>BRITA Wasser-Filter-Systeme AG</v>
      </c>
      <c r="E6575" t="s">
        <v>539</v>
      </c>
      <c r="F6575" t="s">
        <v>8271</v>
      </c>
      <c r="G6575" t="s">
        <v>504</v>
      </c>
      <c r="H6575" s="5">
        <v>423.1</v>
      </c>
      <c r="I6575" s="5">
        <v>423.1035</v>
      </c>
      <c r="J6575" s="5">
        <v>-3.4999999999740699E-3</v>
      </c>
      <c r="K6575" s="5">
        <v>423.1</v>
      </c>
      <c r="L6575" s="5">
        <v>0</v>
      </c>
      <c r="M6575" t="str">
        <f>IF(ISERROR(VLOOKUP(A6575,'[1]Ecart validé'!$A:$A,1,FALSE)),Z6575,"Ecart Validé")</f>
        <v>valid</v>
      </c>
      <c r="R6575" t="s">
        <v>30</v>
      </c>
      <c r="X6575"/>
      <c r="Y6575"/>
      <c r="Z6575" t="s">
        <v>31</v>
      </c>
    </row>
    <row r="6576" spans="1:26" x14ac:dyDescent="0.3">
      <c r="A6576" t="s">
        <v>8893</v>
      </c>
      <c r="B6576" t="s">
        <v>502</v>
      </c>
      <c r="C6576">
        <v>347593</v>
      </c>
      <c r="D6576" t="str">
        <f>+VLOOKUP(C6576,Param!K:L,2,FALSE)</f>
        <v>Reitzel Suisse SA</v>
      </c>
      <c r="E6576" t="s">
        <v>874</v>
      </c>
      <c r="F6576" t="s">
        <v>8271</v>
      </c>
      <c r="G6576" t="s">
        <v>504</v>
      </c>
      <c r="H6576" s="5">
        <v>1202.17</v>
      </c>
      <c r="I6576" s="5">
        <v>1202.1708000000001</v>
      </c>
      <c r="J6576" s="5">
        <v>-8.0000000002655703E-4</v>
      </c>
      <c r="K6576" s="5">
        <v>1202.17</v>
      </c>
      <c r="L6576" s="5">
        <v>0</v>
      </c>
      <c r="M6576" t="str">
        <f>IF(ISERROR(VLOOKUP(A6576,'[1]Ecart validé'!$A:$A,1,FALSE)),Z6576,"Ecart Validé")</f>
        <v>valid</v>
      </c>
      <c r="R6576" t="s">
        <v>30</v>
      </c>
      <c r="X6576"/>
      <c r="Y6576"/>
      <c r="Z6576" t="s">
        <v>31</v>
      </c>
    </row>
    <row r="6577" spans="1:26" x14ac:dyDescent="0.3">
      <c r="A6577" t="s">
        <v>8894</v>
      </c>
      <c r="B6577" t="s">
        <v>502</v>
      </c>
      <c r="C6577">
        <v>120860</v>
      </c>
      <c r="D6577" t="str">
        <f>+VLOOKUP(C6577,Param!K:L,2,FALSE)</f>
        <v>WANDER AG</v>
      </c>
      <c r="E6577" t="s">
        <v>783</v>
      </c>
      <c r="F6577" t="s">
        <v>8271</v>
      </c>
      <c r="G6577" t="s">
        <v>504</v>
      </c>
      <c r="H6577" s="5">
        <v>1990.24</v>
      </c>
      <c r="I6577" s="5">
        <v>1990.2393</v>
      </c>
      <c r="J6577" s="5">
        <v>7.0000000005165897E-4</v>
      </c>
      <c r="K6577" s="5">
        <v>1990.24</v>
      </c>
      <c r="L6577" s="5">
        <v>0</v>
      </c>
      <c r="M6577" t="str">
        <f>IF(ISERROR(VLOOKUP(A6577,'[1]Ecart validé'!$A:$A,1,FALSE)),Z6577,"Ecart Validé")</f>
        <v>valid</v>
      </c>
      <c r="R6577" t="s">
        <v>30</v>
      </c>
      <c r="X6577"/>
      <c r="Y6577"/>
      <c r="Z6577" t="s">
        <v>31</v>
      </c>
    </row>
    <row r="6578" spans="1:26" x14ac:dyDescent="0.3">
      <c r="A6578" t="s">
        <v>8895</v>
      </c>
      <c r="B6578" t="s">
        <v>502</v>
      </c>
      <c r="C6578">
        <v>2576</v>
      </c>
      <c r="D6578" t="str">
        <f>+VLOOKUP(C6578,Param!K:L,2,FALSE)</f>
        <v>Suter Viandes SA</v>
      </c>
      <c r="E6578" t="s">
        <v>948</v>
      </c>
      <c r="F6578" t="s">
        <v>8271</v>
      </c>
      <c r="G6578" t="s">
        <v>504</v>
      </c>
      <c r="H6578" s="5">
        <v>10170.01</v>
      </c>
      <c r="I6578" s="5">
        <v>10170.01</v>
      </c>
      <c r="J6578" s="5">
        <v>0</v>
      </c>
      <c r="K6578" s="5">
        <v>10170.01</v>
      </c>
      <c r="L6578" s="5">
        <v>0</v>
      </c>
      <c r="M6578" t="str">
        <f>IF(ISERROR(VLOOKUP(A6578,'[1]Ecart validé'!$A:$A,1,FALSE)),Z6578,"Ecart Validé")</f>
        <v>valid</v>
      </c>
      <c r="R6578" t="s">
        <v>30</v>
      </c>
      <c r="X6578"/>
      <c r="Y6578"/>
      <c r="Z6578" t="s">
        <v>31</v>
      </c>
    </row>
    <row r="6579" spans="1:26" ht="86.4" x14ac:dyDescent="0.3">
      <c r="A6579" t="s">
        <v>8896</v>
      </c>
      <c r="B6579" t="s">
        <v>502</v>
      </c>
      <c r="C6579">
        <v>2406</v>
      </c>
      <c r="D6579" t="str">
        <f>+VLOOKUP(C6579,Param!K:L,2,FALSE)</f>
        <v>Tecnofil AG</v>
      </c>
      <c r="E6579" t="s">
        <v>952</v>
      </c>
      <c r="F6579" t="s">
        <v>8271</v>
      </c>
      <c r="G6579" t="s">
        <v>504</v>
      </c>
      <c r="H6579" s="5">
        <v>733.23</v>
      </c>
      <c r="I6579" s="5">
        <v>733.22699999999998</v>
      </c>
      <c r="J6579" s="5">
        <v>3.0000000000427402E-3</v>
      </c>
      <c r="K6579" s="5">
        <v>733.23</v>
      </c>
      <c r="L6579" s="5">
        <v>0</v>
      </c>
      <c r="M6579" t="str">
        <f>IF(ISERROR(VLOOKUP(A6579,'[1]Ecart validé'!$A:$A,1,FALSE)),Z6579,"Ecart Validé")</f>
        <v>valid</v>
      </c>
      <c r="R6579" t="s">
        <v>30</v>
      </c>
      <c r="S6579" t="s">
        <v>42</v>
      </c>
      <c r="T6579" s="41" t="s">
        <v>325</v>
      </c>
      <c r="U6579" s="13" t="s">
        <v>8897</v>
      </c>
      <c r="V6579" t="s">
        <v>45</v>
      </c>
      <c r="W6579" t="s">
        <v>8898</v>
      </c>
      <c r="X6579" t="s">
        <v>2131</v>
      </c>
      <c r="Y6579" t="s">
        <v>2131</v>
      </c>
      <c r="Z6579" t="s">
        <v>31</v>
      </c>
    </row>
    <row r="6580" spans="1:26" x14ac:dyDescent="0.3">
      <c r="A6580" t="s">
        <v>8899</v>
      </c>
      <c r="B6580" t="s">
        <v>502</v>
      </c>
      <c r="C6580">
        <v>109482</v>
      </c>
      <c r="D6580" t="str">
        <f>+VLOOKUP(C6580,Param!K:L,2,FALSE)</f>
        <v>AS Aufzüge AG</v>
      </c>
      <c r="E6580" t="s">
        <v>894</v>
      </c>
      <c r="F6580" t="s">
        <v>8271</v>
      </c>
      <c r="G6580" t="s">
        <v>504</v>
      </c>
      <c r="H6580" s="5">
        <v>11121.41</v>
      </c>
      <c r="I6580" s="5">
        <v>11121.405000000001</v>
      </c>
      <c r="J6580" s="5">
        <v>4.9999999991996403E-3</v>
      </c>
      <c r="K6580" s="5">
        <v>11121.41</v>
      </c>
      <c r="L6580" s="5">
        <v>0</v>
      </c>
      <c r="M6580" t="str">
        <f>IF(ISERROR(VLOOKUP(A6580,'[1]Ecart validé'!$A:$A,1,FALSE)),Z6580,"Ecart Validé")</f>
        <v>valid</v>
      </c>
      <c r="R6580" t="s">
        <v>30</v>
      </c>
      <c r="X6580"/>
      <c r="Y6580"/>
      <c r="Z6580" t="s">
        <v>31</v>
      </c>
    </row>
    <row r="6581" spans="1:26" x14ac:dyDescent="0.3">
      <c r="A6581" t="s">
        <v>8900</v>
      </c>
      <c r="B6581" t="s">
        <v>502</v>
      </c>
      <c r="C6581">
        <v>1956</v>
      </c>
      <c r="D6581" t="str">
        <f>+VLOOKUP(C6581,Param!K:L,2,FALSE)</f>
        <v>SILLIKER SUISSE SARL</v>
      </c>
      <c r="E6581" t="s">
        <v>564</v>
      </c>
      <c r="F6581" t="s">
        <v>8617</v>
      </c>
      <c r="G6581" t="s">
        <v>504</v>
      </c>
      <c r="H6581" s="5">
        <v>242.13</v>
      </c>
      <c r="I6581" s="5">
        <v>242.12790000000001</v>
      </c>
      <c r="J6581" s="5">
        <v>2.0999999999844398E-3</v>
      </c>
      <c r="K6581" s="5">
        <v>242.13</v>
      </c>
      <c r="L6581" s="5">
        <v>0</v>
      </c>
      <c r="M6581" t="str">
        <f>IF(ISERROR(VLOOKUP(A6581,'[1]Ecart validé'!$A:$A,1,FALSE)),Z6581,"Ecart Validé")</f>
        <v>valid</v>
      </c>
      <c r="R6581" t="s">
        <v>30</v>
      </c>
      <c r="X6581"/>
      <c r="Y6581"/>
      <c r="Z6581" t="s">
        <v>31</v>
      </c>
    </row>
    <row r="6582" spans="1:26" x14ac:dyDescent="0.3">
      <c r="A6582" t="s">
        <v>8901</v>
      </c>
      <c r="B6582" t="s">
        <v>502</v>
      </c>
      <c r="C6582">
        <v>1956</v>
      </c>
      <c r="D6582" t="str">
        <f>+VLOOKUP(C6582,Param!K:L,2,FALSE)</f>
        <v>SILLIKER SUISSE SARL</v>
      </c>
      <c r="E6582" t="s">
        <v>564</v>
      </c>
      <c r="F6582" t="s">
        <v>8271</v>
      </c>
      <c r="G6582" t="s">
        <v>504</v>
      </c>
      <c r="H6582" s="5">
        <v>5957.15</v>
      </c>
      <c r="I6582" s="5">
        <v>5957.1518999999998</v>
      </c>
      <c r="J6582" s="5">
        <v>-1.9000000002051801E-3</v>
      </c>
      <c r="K6582" s="5">
        <v>5957.15</v>
      </c>
      <c r="L6582" s="5">
        <v>0</v>
      </c>
      <c r="M6582" t="str">
        <f>IF(ISERROR(VLOOKUP(A6582,'[1]Ecart validé'!$A:$A,1,FALSE)),Z6582,"Ecart Validé")</f>
        <v>valid</v>
      </c>
      <c r="R6582" t="s">
        <v>30</v>
      </c>
      <c r="X6582"/>
      <c r="Y6582"/>
      <c r="Z6582" t="s">
        <v>31</v>
      </c>
    </row>
    <row r="6583" spans="1:26" x14ac:dyDescent="0.3">
      <c r="A6583" t="s">
        <v>8902</v>
      </c>
      <c r="B6583" t="s">
        <v>502</v>
      </c>
      <c r="C6583">
        <v>336399</v>
      </c>
      <c r="D6583" t="str">
        <f>+VLOOKUP(C6583,Param!K:L,2,FALSE)</f>
        <v>PLÜSS Bäckerei im Limmatfeld GmbH</v>
      </c>
      <c r="E6583" t="s">
        <v>934</v>
      </c>
      <c r="F6583" t="s">
        <v>8271</v>
      </c>
      <c r="G6583" t="s">
        <v>504</v>
      </c>
      <c r="H6583" s="5">
        <v>399.16</v>
      </c>
      <c r="I6583" s="5">
        <v>399.16</v>
      </c>
      <c r="J6583" s="5">
        <v>0</v>
      </c>
      <c r="K6583" s="5">
        <v>399.16</v>
      </c>
      <c r="L6583" s="5">
        <v>0</v>
      </c>
      <c r="M6583" t="str">
        <f>IF(ISERROR(VLOOKUP(A6583,'[1]Ecart validé'!$A:$A,1,FALSE)),Z6583,"Ecart Validé")</f>
        <v>valid</v>
      </c>
      <c r="R6583" t="s">
        <v>30</v>
      </c>
      <c r="X6583"/>
      <c r="Y6583"/>
      <c r="Z6583" t="s">
        <v>31</v>
      </c>
    </row>
    <row r="6584" spans="1:26" x14ac:dyDescent="0.3">
      <c r="A6584" t="s">
        <v>8903</v>
      </c>
      <c r="B6584" t="s">
        <v>502</v>
      </c>
      <c r="C6584">
        <v>115542</v>
      </c>
      <c r="D6584" t="str">
        <f>+VLOOKUP(C6584,Param!K:L,2,FALSE)</f>
        <v>swisspro SR/PM SA</v>
      </c>
      <c r="E6584" t="s">
        <v>950</v>
      </c>
      <c r="F6584" t="s">
        <v>8271</v>
      </c>
      <c r="G6584" t="s">
        <v>504</v>
      </c>
      <c r="H6584" s="5">
        <v>1316.32</v>
      </c>
      <c r="I6584" s="5">
        <v>1316.3226</v>
      </c>
      <c r="J6584" s="5">
        <v>-2.6000000000294598E-3</v>
      </c>
      <c r="K6584" s="5">
        <v>1316.32</v>
      </c>
      <c r="L6584" s="5">
        <v>0</v>
      </c>
      <c r="M6584" t="str">
        <f>IF(ISERROR(VLOOKUP(A6584,'[1]Ecart validé'!$A:$A,1,FALSE)),Z6584,"Ecart Validé")</f>
        <v>valid</v>
      </c>
      <c r="R6584" t="s">
        <v>30</v>
      </c>
      <c r="X6584"/>
      <c r="Y6584"/>
      <c r="Z6584" t="s">
        <v>31</v>
      </c>
    </row>
    <row r="6585" spans="1:26" x14ac:dyDescent="0.3">
      <c r="A6585" t="s">
        <v>8904</v>
      </c>
      <c r="B6585" t="s">
        <v>502</v>
      </c>
      <c r="C6585">
        <v>2364</v>
      </c>
      <c r="D6585" t="str">
        <f>+VLOOKUP(C6585,Param!K:L,2,FALSE)</f>
        <v>Zweifel Pomy-Chips AG</v>
      </c>
      <c r="E6585" t="s">
        <v>633</v>
      </c>
      <c r="F6585" t="s">
        <v>8271</v>
      </c>
      <c r="G6585" t="s">
        <v>504</v>
      </c>
      <c r="H6585" s="5">
        <v>956.59</v>
      </c>
      <c r="I6585" s="5">
        <v>956.58619999999996</v>
      </c>
      <c r="J6585" s="5">
        <v>3.8000000000693E-3</v>
      </c>
      <c r="K6585" s="5">
        <v>956.59</v>
      </c>
      <c r="L6585" s="5">
        <v>0</v>
      </c>
      <c r="M6585" t="str">
        <f>IF(ISERROR(VLOOKUP(A6585,'[1]Ecart validé'!$A:$A,1,FALSE)),Z6585,"Ecart Validé")</f>
        <v>valid</v>
      </c>
      <c r="R6585" t="s">
        <v>30</v>
      </c>
      <c r="X6585"/>
      <c r="Y6585"/>
      <c r="Z6585" t="s">
        <v>31</v>
      </c>
    </row>
    <row r="6586" spans="1:26" x14ac:dyDescent="0.3">
      <c r="A6586" t="s">
        <v>8905</v>
      </c>
      <c r="B6586" t="s">
        <v>502</v>
      </c>
      <c r="C6586">
        <v>2646</v>
      </c>
      <c r="D6586" t="str">
        <f>+VLOOKUP(C6586,Param!K:L,2,FALSE)</f>
        <v>Elektro-Material AG</v>
      </c>
      <c r="E6586" t="s">
        <v>906</v>
      </c>
      <c r="F6586" t="s">
        <v>8271</v>
      </c>
      <c r="G6586" t="s">
        <v>504</v>
      </c>
      <c r="H6586" s="5">
        <v>3074.02</v>
      </c>
      <c r="I6586" s="5">
        <v>3074.0174999999999</v>
      </c>
      <c r="J6586" s="5">
        <v>2.5000000000545601E-3</v>
      </c>
      <c r="K6586" s="5">
        <v>3074.02</v>
      </c>
      <c r="L6586" s="5">
        <v>0</v>
      </c>
      <c r="M6586" t="str">
        <f>IF(ISERROR(VLOOKUP(A6586,'[1]Ecart validé'!$A:$A,1,FALSE)),Z6586,"Ecart Validé")</f>
        <v>valid</v>
      </c>
      <c r="R6586" t="s">
        <v>30</v>
      </c>
      <c r="X6586"/>
      <c r="Y6586"/>
      <c r="Z6586" t="s">
        <v>31</v>
      </c>
    </row>
    <row r="6587" spans="1:26" x14ac:dyDescent="0.3">
      <c r="A6587" t="s">
        <v>8906</v>
      </c>
      <c r="B6587" t="s">
        <v>502</v>
      </c>
      <c r="C6587">
        <v>15</v>
      </c>
      <c r="D6587" t="str">
        <f>+VLOOKUP(C6587,Param!K:L,2,FALSE)</f>
        <v>Florin AG</v>
      </c>
      <c r="E6587" t="s">
        <v>508</v>
      </c>
      <c r="F6587" t="s">
        <v>8271</v>
      </c>
      <c r="G6587" t="s">
        <v>504</v>
      </c>
      <c r="H6587" s="5">
        <v>1227.44</v>
      </c>
      <c r="I6587" s="5">
        <v>1227.4367999999999</v>
      </c>
      <c r="J6587" s="5">
        <v>3.2000000001062199E-3</v>
      </c>
      <c r="K6587" s="5">
        <v>1227.44</v>
      </c>
      <c r="L6587" s="5">
        <v>0</v>
      </c>
      <c r="M6587" t="str">
        <f>IF(ISERROR(VLOOKUP(A6587,'[1]Ecart validé'!$A:$A,1,FALSE)),Z6587,"Ecart Validé")</f>
        <v>valid</v>
      </c>
      <c r="R6587" t="s">
        <v>30</v>
      </c>
      <c r="X6587"/>
      <c r="Y6587"/>
      <c r="Z6587" t="s">
        <v>31</v>
      </c>
    </row>
    <row r="6588" spans="1:26" x14ac:dyDescent="0.3">
      <c r="A6588" t="s">
        <v>8907</v>
      </c>
      <c r="B6588" t="s">
        <v>502</v>
      </c>
      <c r="C6588">
        <v>2727</v>
      </c>
      <c r="D6588" t="str">
        <f>+VLOOKUP(C6588,Param!K:L,2,FALSE)</f>
        <v>Unilever Schweiz GmbH Food Solutions</v>
      </c>
      <c r="E6588" t="s">
        <v>709</v>
      </c>
      <c r="F6588" t="s">
        <v>8271</v>
      </c>
      <c r="G6588" t="s">
        <v>504</v>
      </c>
      <c r="H6588" s="5">
        <v>2887.91</v>
      </c>
      <c r="I6588" s="5">
        <v>2887.9050000000002</v>
      </c>
      <c r="J6588" s="5">
        <v>4.9999999996543903E-3</v>
      </c>
      <c r="K6588" s="5">
        <v>2887.91</v>
      </c>
      <c r="L6588" s="5">
        <v>0</v>
      </c>
      <c r="M6588" t="str">
        <f>IF(ISERROR(VLOOKUP(A6588,'[1]Ecart validé'!$A:$A,1,FALSE)),Z6588,"Ecart Validé")</f>
        <v>valid</v>
      </c>
      <c r="R6588" t="s">
        <v>30</v>
      </c>
      <c r="T6588" s="41"/>
      <c r="X6588"/>
      <c r="Y6588"/>
      <c r="Z6588" t="s">
        <v>31</v>
      </c>
    </row>
    <row r="6589" spans="1:26" x14ac:dyDescent="0.3">
      <c r="A6589" t="s">
        <v>8908</v>
      </c>
      <c r="B6589" t="s">
        <v>502</v>
      </c>
      <c r="C6589">
        <v>6470</v>
      </c>
      <c r="D6589" t="str">
        <f>+VLOOKUP(C6589,Param!K:L,2,FALSE)</f>
        <v>GRAPHAX AG</v>
      </c>
      <c r="E6589" t="s">
        <v>734</v>
      </c>
      <c r="F6589" t="s">
        <v>8271</v>
      </c>
      <c r="G6589" t="s">
        <v>504</v>
      </c>
      <c r="H6589" s="5">
        <v>3508.32</v>
      </c>
      <c r="I6589" s="5">
        <v>3508.3150000000001</v>
      </c>
      <c r="J6589" s="5">
        <v>5.0000000001091298E-3</v>
      </c>
      <c r="K6589" s="5">
        <v>3508.32</v>
      </c>
      <c r="L6589" s="5">
        <v>0</v>
      </c>
      <c r="M6589" t="str">
        <f>IF(ISERROR(VLOOKUP(A6589,'[1]Ecart validé'!$A:$A,1,FALSE)),Z6589,"Ecart Validé")</f>
        <v>valid</v>
      </c>
      <c r="R6589" t="s">
        <v>30</v>
      </c>
      <c r="X6589"/>
      <c r="Y6589"/>
      <c r="Z6589" t="s">
        <v>31</v>
      </c>
    </row>
    <row r="6590" spans="1:26" x14ac:dyDescent="0.3">
      <c r="A6590" t="s">
        <v>8909</v>
      </c>
      <c r="B6590" t="s">
        <v>502</v>
      </c>
      <c r="C6590">
        <v>269841</v>
      </c>
      <c r="D6590" t="str">
        <f>+VLOOKUP(C6590,Param!K:L,2,FALSE)</f>
        <v>Siradis Sàrl</v>
      </c>
      <c r="E6590" t="s">
        <v>944</v>
      </c>
      <c r="F6590" t="s">
        <v>8271</v>
      </c>
      <c r="G6590" t="s">
        <v>504</v>
      </c>
      <c r="H6590" s="5">
        <v>28.04</v>
      </c>
      <c r="I6590" s="5">
        <v>28.044</v>
      </c>
      <c r="J6590" s="5">
        <v>-4.0000000000013297E-3</v>
      </c>
      <c r="K6590" s="5">
        <v>28.04</v>
      </c>
      <c r="L6590" s="5">
        <v>0</v>
      </c>
      <c r="M6590" t="str">
        <f>IF(ISERROR(VLOOKUP(A6590,'[1]Ecart validé'!$A:$A,1,FALSE)),Z6590,"Ecart Validé")</f>
        <v>valid</v>
      </c>
      <c r="R6590" t="s">
        <v>30</v>
      </c>
      <c r="X6590"/>
      <c r="Y6590"/>
      <c r="Z6590" t="s">
        <v>31</v>
      </c>
    </row>
    <row r="6591" spans="1:26" x14ac:dyDescent="0.3">
      <c r="A6591" t="s">
        <v>8910</v>
      </c>
      <c r="B6591" t="s">
        <v>502</v>
      </c>
      <c r="C6591">
        <v>2274</v>
      </c>
      <c r="D6591" t="str">
        <f>+VLOOKUP(C6591,Param!K:L,2,FALSE)</f>
        <v>Vranken Pommery Suisse SA</v>
      </c>
      <c r="E6591" t="s">
        <v>631</v>
      </c>
      <c r="F6591" t="s">
        <v>8271</v>
      </c>
      <c r="G6591" t="s">
        <v>504</v>
      </c>
      <c r="H6591" s="5">
        <v>150</v>
      </c>
      <c r="I6591" s="5">
        <v>150</v>
      </c>
      <c r="J6591" s="5">
        <v>0</v>
      </c>
      <c r="K6591" s="5">
        <v>150</v>
      </c>
      <c r="L6591" s="5">
        <v>0</v>
      </c>
      <c r="M6591" t="str">
        <f>IF(ISERROR(VLOOKUP(A6591,'[1]Ecart validé'!$A:$A,1,FALSE)),Z6591,"Ecart Validé")</f>
        <v>valid</v>
      </c>
      <c r="R6591" t="s">
        <v>30</v>
      </c>
      <c r="X6591"/>
      <c r="Y6591"/>
      <c r="Z6591" t="s">
        <v>31</v>
      </c>
    </row>
    <row r="6592" spans="1:26" x14ac:dyDescent="0.3">
      <c r="A6592" t="s">
        <v>8911</v>
      </c>
      <c r="B6592" t="s">
        <v>502</v>
      </c>
      <c r="C6592">
        <v>1703299</v>
      </c>
      <c r="D6592" t="str">
        <f>+VLOOKUP(C6592,Param!K:L,2,FALSE)</f>
        <v>Nestlé Waters (Suisse) SA</v>
      </c>
      <c r="E6592" t="s">
        <v>878</v>
      </c>
      <c r="F6592" t="s">
        <v>8271</v>
      </c>
      <c r="G6592" t="s">
        <v>504</v>
      </c>
      <c r="H6592" s="5">
        <v>10924.75</v>
      </c>
      <c r="I6592" s="5">
        <v>10924.75</v>
      </c>
      <c r="J6592" s="5">
        <v>0</v>
      </c>
      <c r="K6592" s="5">
        <v>10924.75</v>
      </c>
      <c r="L6592" s="5">
        <v>0</v>
      </c>
      <c r="M6592" t="str">
        <f>IF(ISERROR(VLOOKUP(A6592,'[1]Ecart validé'!$A:$A,1,FALSE)),Z6592,"Ecart Validé")</f>
        <v>valid</v>
      </c>
      <c r="R6592" t="s">
        <v>30</v>
      </c>
      <c r="X6592"/>
      <c r="Y6592"/>
      <c r="Z6592" t="s">
        <v>31</v>
      </c>
    </row>
    <row r="6593" spans="1:26" x14ac:dyDescent="0.3">
      <c r="A6593" t="s">
        <v>8912</v>
      </c>
      <c r="B6593" t="s">
        <v>502</v>
      </c>
      <c r="C6593">
        <v>251644</v>
      </c>
      <c r="D6593" t="str">
        <f>+VLOOKUP(C6593,Param!K:L,2,FALSE)</f>
        <v>SQS Swiss Quick Services SA</v>
      </c>
      <c r="E6593" t="s">
        <v>8913</v>
      </c>
      <c r="F6593" t="s">
        <v>8271</v>
      </c>
      <c r="G6593" t="s">
        <v>504</v>
      </c>
      <c r="H6593" s="5">
        <v>2961.35</v>
      </c>
      <c r="I6593" s="5">
        <v>2961.35</v>
      </c>
      <c r="J6593" s="5">
        <v>0</v>
      </c>
      <c r="K6593" s="5">
        <v>2961.35</v>
      </c>
      <c r="L6593" s="5">
        <v>0</v>
      </c>
      <c r="M6593" t="str">
        <f>IF(ISERROR(VLOOKUP(A6593,'[1]Ecart validé'!$A:$A,1,FALSE)),Z6593,"Ecart Validé")</f>
        <v>valid</v>
      </c>
      <c r="R6593" t="s">
        <v>30</v>
      </c>
      <c r="X6593"/>
      <c r="Y6593"/>
      <c r="Z6593" t="s">
        <v>31</v>
      </c>
    </row>
    <row r="6594" spans="1:26" x14ac:dyDescent="0.3">
      <c r="A6594" t="s">
        <v>8914</v>
      </c>
      <c r="B6594" t="s">
        <v>502</v>
      </c>
      <c r="C6594">
        <v>2362</v>
      </c>
      <c r="D6594" t="str">
        <f>+VLOOKUP(C6594,Param!K:L,2,FALSE)</f>
        <v>Siemens Suisse S.A. Smart Infrastructure</v>
      </c>
      <c r="E6594" t="s">
        <v>942</v>
      </c>
      <c r="F6594" t="s">
        <v>8271</v>
      </c>
      <c r="G6594" t="s">
        <v>504</v>
      </c>
      <c r="H6594" s="5">
        <v>9718.65</v>
      </c>
      <c r="I6594" s="5">
        <v>9718.65</v>
      </c>
      <c r="J6594" s="5">
        <v>0</v>
      </c>
      <c r="K6594" s="5">
        <v>9718.65</v>
      </c>
      <c r="L6594" s="5">
        <v>0</v>
      </c>
      <c r="M6594" t="str">
        <f>IF(ISERROR(VLOOKUP(A6594,'[1]Ecart validé'!$A:$A,1,FALSE)),Z6594,"Ecart Validé")</f>
        <v>valid</v>
      </c>
      <c r="R6594" t="s">
        <v>30</v>
      </c>
      <c r="X6594"/>
      <c r="Y6594"/>
      <c r="Z6594" t="s">
        <v>31</v>
      </c>
    </row>
    <row r="6595" spans="1:26" x14ac:dyDescent="0.3">
      <c r="A6595" t="s">
        <v>8915</v>
      </c>
      <c r="B6595" t="s">
        <v>502</v>
      </c>
      <c r="C6595">
        <v>2139</v>
      </c>
      <c r="D6595" t="str">
        <f>+VLOOKUP(C6595,Param!K:L,2,FALSE)</f>
        <v>Kind David</v>
      </c>
      <c r="E6595" t="s">
        <v>614</v>
      </c>
      <c r="F6595" t="s">
        <v>8271</v>
      </c>
      <c r="G6595" t="s">
        <v>504</v>
      </c>
      <c r="H6595" s="5">
        <v>742</v>
      </c>
      <c r="I6595" s="5">
        <v>742</v>
      </c>
      <c r="J6595" s="5">
        <v>0</v>
      </c>
      <c r="K6595" s="5">
        <v>742</v>
      </c>
      <c r="L6595" s="5">
        <v>0</v>
      </c>
      <c r="M6595" t="str">
        <f>IF(ISERROR(VLOOKUP(A6595,'[1]Ecart validé'!$A:$A,1,FALSE)),Z6595,"Ecart Validé")</f>
        <v>valid</v>
      </c>
      <c r="R6595" t="s">
        <v>30</v>
      </c>
      <c r="X6595"/>
      <c r="Y6595"/>
      <c r="Z6595" t="s">
        <v>31</v>
      </c>
    </row>
    <row r="6596" spans="1:26" x14ac:dyDescent="0.3">
      <c r="A6596" t="s">
        <v>8916</v>
      </c>
      <c r="B6596" t="s">
        <v>502</v>
      </c>
      <c r="C6596">
        <v>2419</v>
      </c>
      <c r="D6596" t="str">
        <f>+VLOOKUP(C6596,Param!K:L,2,FALSE)</f>
        <v>Selecta AG Schweiz</v>
      </c>
      <c r="E6596" t="s">
        <v>648</v>
      </c>
      <c r="F6596" t="s">
        <v>8271</v>
      </c>
      <c r="G6596" t="s">
        <v>504</v>
      </c>
      <c r="H6596" s="5">
        <v>400.42</v>
      </c>
      <c r="I6596" s="5">
        <v>400.42020000000002</v>
      </c>
      <c r="J6596" s="5">
        <v>-2.0000000000663901E-4</v>
      </c>
      <c r="K6596" s="5">
        <v>400.42</v>
      </c>
      <c r="L6596" s="5">
        <v>0</v>
      </c>
      <c r="M6596" t="str">
        <f>IF(ISERROR(VLOOKUP(A6596,'[1]Ecart validé'!$A:$A,1,FALSE)),Z6596,"Ecart Validé")</f>
        <v>valid</v>
      </c>
      <c r="R6596" t="s">
        <v>30</v>
      </c>
      <c r="X6596"/>
      <c r="Y6596"/>
      <c r="Z6596" t="s">
        <v>31</v>
      </c>
    </row>
    <row r="6597" spans="1:26" x14ac:dyDescent="0.3">
      <c r="A6597" t="s">
        <v>8917</v>
      </c>
      <c r="B6597" t="s">
        <v>502</v>
      </c>
      <c r="C6597">
        <v>1703296</v>
      </c>
      <c r="D6597" t="str">
        <f>+VLOOKUP(C6597,Param!K:L,2,FALSE)</f>
        <v>Evian-Volvic Suisse SA</v>
      </c>
      <c r="E6597" t="s">
        <v>876</v>
      </c>
      <c r="F6597" t="s">
        <v>8271</v>
      </c>
      <c r="G6597" t="s">
        <v>504</v>
      </c>
      <c r="H6597" s="5">
        <v>3701.08</v>
      </c>
      <c r="I6597" s="5">
        <v>3701.08</v>
      </c>
      <c r="J6597" s="5">
        <v>0</v>
      </c>
      <c r="K6597" s="5">
        <v>3701.08</v>
      </c>
      <c r="L6597" s="5">
        <v>0</v>
      </c>
      <c r="M6597" t="str">
        <f>IF(ISERROR(VLOOKUP(A6597,'[1]Ecart validé'!$A:$A,1,FALSE)),Z6597,"Ecart Validé")</f>
        <v>valid</v>
      </c>
      <c r="R6597" t="s">
        <v>30</v>
      </c>
      <c r="X6597"/>
      <c r="Y6597"/>
      <c r="Z6597" t="s">
        <v>31</v>
      </c>
    </row>
    <row r="6598" spans="1:26" x14ac:dyDescent="0.3">
      <c r="A6598" t="s">
        <v>8918</v>
      </c>
      <c r="B6598" t="s">
        <v>502</v>
      </c>
      <c r="C6598">
        <v>335193</v>
      </c>
      <c r="D6598" t="str">
        <f>+VLOOKUP(C6598,Param!K:L,2,FALSE)</f>
        <v>Patiswiss AG</v>
      </c>
      <c r="E6598" t="s">
        <v>932</v>
      </c>
      <c r="F6598" t="s">
        <v>8271</v>
      </c>
      <c r="G6598" t="s">
        <v>504</v>
      </c>
      <c r="H6598" s="5">
        <v>588.48</v>
      </c>
      <c r="I6598" s="5">
        <v>588.48180000000002</v>
      </c>
      <c r="J6598" s="5">
        <v>-1.8000000000029099E-3</v>
      </c>
      <c r="K6598" s="5">
        <v>588.48</v>
      </c>
      <c r="L6598" s="5">
        <v>0</v>
      </c>
      <c r="M6598" t="str">
        <f>IF(ISERROR(VLOOKUP(A6598,'[1]Ecart validé'!$A:$A,1,FALSE)),Z6598,"Ecart Validé")</f>
        <v>valid</v>
      </c>
      <c r="R6598" t="s">
        <v>30</v>
      </c>
      <c r="X6598"/>
      <c r="Y6598"/>
      <c r="Z6598" t="s">
        <v>31</v>
      </c>
    </row>
    <row r="6599" spans="1:26" x14ac:dyDescent="0.3">
      <c r="A6599" t="s">
        <v>8919</v>
      </c>
      <c r="B6599" t="s">
        <v>502</v>
      </c>
      <c r="C6599">
        <v>309665</v>
      </c>
      <c r="D6599" t="str">
        <f>+VLOOKUP(C6599,Param!K:L,2,FALSE)</f>
        <v>Bouygues E&amp;S InTec Suisse SA</v>
      </c>
      <c r="E6599" t="s">
        <v>834</v>
      </c>
      <c r="F6599" t="s">
        <v>8271</v>
      </c>
      <c r="G6599" t="s">
        <v>504</v>
      </c>
      <c r="H6599" s="5">
        <v>502.24</v>
      </c>
      <c r="I6599" s="5">
        <v>502.24400000000003</v>
      </c>
      <c r="J6599" s="5">
        <v>-4.0000000000190898E-3</v>
      </c>
      <c r="K6599" s="5">
        <v>502.24</v>
      </c>
      <c r="L6599" s="5">
        <v>0</v>
      </c>
      <c r="M6599" t="str">
        <f>IF(ISERROR(VLOOKUP(A6599,'[1]Ecart validé'!$A:$A,1,FALSE)),Z6599,"Ecart Validé")</f>
        <v>valid</v>
      </c>
      <c r="R6599" t="s">
        <v>30</v>
      </c>
      <c r="X6599"/>
      <c r="Y6599"/>
      <c r="Z6599" t="s">
        <v>31</v>
      </c>
    </row>
    <row r="6600" spans="1:26" x14ac:dyDescent="0.3">
      <c r="A6600" t="s">
        <v>8920</v>
      </c>
      <c r="B6600" t="s">
        <v>502</v>
      </c>
      <c r="C6600">
        <v>914</v>
      </c>
      <c r="D6600" t="e">
        <f>+VLOOKUP(C6600,Param!K:L,2,FALSE)</f>
        <v>#N/A</v>
      </c>
      <c r="E6600" t="s">
        <v>8921</v>
      </c>
      <c r="F6600" t="s">
        <v>8721</v>
      </c>
      <c r="G6600" t="s">
        <v>504</v>
      </c>
      <c r="H6600" s="5">
        <v>57.52</v>
      </c>
      <c r="I6600" s="5">
        <v>57.524700000000003</v>
      </c>
      <c r="J6600" s="5">
        <v>-4.6999999999997001E-3</v>
      </c>
      <c r="K6600" s="5">
        <v>57.52</v>
      </c>
      <c r="L6600" s="5">
        <v>0</v>
      </c>
      <c r="M6600" t="str">
        <f>IF(ISERROR(VLOOKUP(A6600,'[1]Ecart validé'!$A:$A,1,FALSE)),Z6600,"Ecart Validé")</f>
        <v>valid</v>
      </c>
      <c r="R6600" t="s">
        <v>30</v>
      </c>
      <c r="X6600"/>
      <c r="Y6600"/>
      <c r="Z6600" t="s">
        <v>31</v>
      </c>
    </row>
    <row r="6601" spans="1:26" x14ac:dyDescent="0.3">
      <c r="A6601" t="s">
        <v>8922</v>
      </c>
      <c r="B6601" t="s">
        <v>502</v>
      </c>
      <c r="C6601">
        <v>6771</v>
      </c>
      <c r="D6601" t="str">
        <f>+VLOOKUP(C6601,Param!K:L,2,FALSE)</f>
        <v>EMMI SCHWEIZ AG (Image)</v>
      </c>
      <c r="E6601" t="s">
        <v>908</v>
      </c>
      <c r="F6601" t="s">
        <v>8271</v>
      </c>
      <c r="G6601" t="s">
        <v>504</v>
      </c>
      <c r="H6601" s="5">
        <v>438.41</v>
      </c>
      <c r="I6601" s="5">
        <v>438.41230000000002</v>
      </c>
      <c r="J6601" s="5">
        <v>-2.29999999999108E-3</v>
      </c>
      <c r="K6601" s="5">
        <v>438.41</v>
      </c>
      <c r="L6601" s="5">
        <v>0</v>
      </c>
      <c r="M6601" t="str">
        <f>IF(ISERROR(VLOOKUP(A6601,'[1]Ecart validé'!$A:$A,1,FALSE)),Z6601,"Ecart Validé")</f>
        <v>valid</v>
      </c>
      <c r="R6601" t="s">
        <v>30</v>
      </c>
      <c r="X6601"/>
      <c r="Y6601"/>
      <c r="Z6601" t="s">
        <v>31</v>
      </c>
    </row>
    <row r="6602" spans="1:26" x14ac:dyDescent="0.3">
      <c r="A6602" t="s">
        <v>8923</v>
      </c>
      <c r="B6602" t="s">
        <v>502</v>
      </c>
      <c r="C6602">
        <v>62694</v>
      </c>
      <c r="D6602" t="str">
        <f>+VLOOKUP(C6602,Param!K:L,2,FALSE)</f>
        <v>Heineken Switzerland</v>
      </c>
      <c r="E6602" t="s">
        <v>922</v>
      </c>
      <c r="F6602" t="s">
        <v>8271</v>
      </c>
      <c r="G6602" t="s">
        <v>504</v>
      </c>
      <c r="H6602" s="5">
        <v>610.20000000000005</v>
      </c>
      <c r="I6602" s="5">
        <v>610</v>
      </c>
      <c r="J6602" s="5">
        <v>0.200000000000045</v>
      </c>
      <c r="K6602" s="5">
        <v>610.20000000000005</v>
      </c>
      <c r="L6602" s="5">
        <v>0</v>
      </c>
      <c r="M6602" t="str">
        <f>IF(ISERROR(VLOOKUP(A6602,'[1]Ecart validé'!$A:$A,1,FALSE)),Z6602,"Ecart Validé")</f>
        <v>valid</v>
      </c>
      <c r="R6602" t="s">
        <v>30</v>
      </c>
      <c r="X6602"/>
      <c r="Y6602"/>
      <c r="Z6602" t="s">
        <v>31</v>
      </c>
    </row>
    <row r="6603" spans="1:26" x14ac:dyDescent="0.3">
      <c r="A6603" t="s">
        <v>8924</v>
      </c>
      <c r="B6603" t="s">
        <v>502</v>
      </c>
      <c r="C6603">
        <v>2693</v>
      </c>
      <c r="D6603" t="str">
        <f>+VLOOKUP(C6603,Param!K:L,2,FALSE)</f>
        <v>Energie Opfikon AG</v>
      </c>
      <c r="E6603" t="s">
        <v>702</v>
      </c>
      <c r="F6603" t="s">
        <v>8271</v>
      </c>
      <c r="G6603" t="s">
        <v>504</v>
      </c>
      <c r="H6603" s="5">
        <v>1019.7786</v>
      </c>
      <c r="I6603" s="5">
        <v>1019.7786</v>
      </c>
      <c r="J6603" s="5">
        <v>0</v>
      </c>
      <c r="K6603" s="5">
        <v>1019.7786</v>
      </c>
      <c r="L6603" s="5">
        <v>0</v>
      </c>
      <c r="M6603" t="str">
        <f>IF(ISERROR(VLOOKUP(A6603,'[1]Ecart validé'!$A:$A,1,FALSE)),Z6603,"Ecart Validé")</f>
        <v>valid</v>
      </c>
      <c r="R6603" t="s">
        <v>30</v>
      </c>
      <c r="X6603"/>
      <c r="Y6603"/>
      <c r="Z6603" t="s">
        <v>31</v>
      </c>
    </row>
    <row r="6604" spans="1:26" x14ac:dyDescent="0.3">
      <c r="A6604" t="s">
        <v>8925</v>
      </c>
      <c r="B6604" t="s">
        <v>502</v>
      </c>
      <c r="C6604">
        <v>2624</v>
      </c>
      <c r="D6604" t="e">
        <f>+VLOOKUP(C6604,Param!K:L,2,FALSE)</f>
        <v>#N/A</v>
      </c>
      <c r="E6604" t="s">
        <v>8926</v>
      </c>
      <c r="F6604" t="s">
        <v>8271</v>
      </c>
      <c r="G6604" t="s">
        <v>504</v>
      </c>
      <c r="H6604" s="5">
        <v>15393.344999999999</v>
      </c>
      <c r="I6604" s="5">
        <v>30786.702000000001</v>
      </c>
      <c r="J6604" s="5">
        <v>-15393.357</v>
      </c>
      <c r="K6604" s="5">
        <v>30786.702000000001</v>
      </c>
      <c r="L6604" s="5">
        <v>-15393.357</v>
      </c>
      <c r="M6604" t="str">
        <f>IF(ISERROR(VLOOKUP(A6604,'[1]Ecart validé'!$A:$A,1,FALSE)),Z6604,"Ecart Validé")</f>
        <v>waiting</v>
      </c>
      <c r="N6604" t="s">
        <v>8927</v>
      </c>
      <c r="O6604" t="s">
        <v>8928</v>
      </c>
      <c r="P6604" t="s">
        <v>85</v>
      </c>
      <c r="Q6604" t="s">
        <v>8929</v>
      </c>
      <c r="S6604" t="s">
        <v>60</v>
      </c>
      <c r="X6604"/>
      <c r="Y6604"/>
      <c r="Z6604" t="s">
        <v>260</v>
      </c>
    </row>
    <row r="6605" spans="1:26" x14ac:dyDescent="0.3">
      <c r="A6605" t="s">
        <v>8930</v>
      </c>
      <c r="B6605" t="s">
        <v>502</v>
      </c>
      <c r="C6605">
        <v>2705</v>
      </c>
      <c r="D6605" t="str">
        <f>+VLOOKUP(C6605,Param!K:L,2,FALSE)</f>
        <v>ISS Facilitiy Services S.A</v>
      </c>
      <c r="E6605" t="s">
        <v>704</v>
      </c>
      <c r="F6605" t="s">
        <v>8271</v>
      </c>
      <c r="G6605" t="s">
        <v>504</v>
      </c>
      <c r="H6605" s="5">
        <v>4094.5</v>
      </c>
      <c r="I6605" s="5">
        <v>4094.5</v>
      </c>
      <c r="J6605" s="5">
        <v>0</v>
      </c>
      <c r="K6605" s="5">
        <v>4094.5</v>
      </c>
      <c r="L6605" s="5">
        <v>0</v>
      </c>
      <c r="M6605" t="str">
        <f>IF(ISERROR(VLOOKUP(A6605,'[1]Ecart validé'!$A:$A,1,FALSE)),Z6605,"Ecart Validé")</f>
        <v>valid</v>
      </c>
      <c r="X6605"/>
      <c r="Y6605"/>
      <c r="Z6605" t="s">
        <v>31</v>
      </c>
    </row>
    <row r="6606" spans="1:26" x14ac:dyDescent="0.3">
      <c r="A6606" t="s">
        <v>8931</v>
      </c>
      <c r="B6606" t="s">
        <v>963</v>
      </c>
      <c r="C6606">
        <v>532</v>
      </c>
      <c r="D6606" t="str">
        <f>+VLOOKUP(C6606,Param!K:L,2,FALSE)</f>
        <v>CAA AGENCEMENT</v>
      </c>
      <c r="E6606">
        <v>691444</v>
      </c>
      <c r="F6606" t="s">
        <v>8617</v>
      </c>
      <c r="G6606" t="s">
        <v>29</v>
      </c>
      <c r="H6606" s="5">
        <v>5120.97</v>
      </c>
      <c r="I6606" s="5">
        <v>5120.9691999999995</v>
      </c>
      <c r="J6606" s="5">
        <v>8.0000000070867795E-4</v>
      </c>
      <c r="K6606" s="5">
        <v>5120.97</v>
      </c>
      <c r="L6606" s="5">
        <v>0</v>
      </c>
      <c r="M6606" t="str">
        <f>IF(ISERROR(VLOOKUP(A6606,'[1]Ecart validé'!$A:$A,1,FALSE)),Z6606,"Ecart Validé")</f>
        <v>valid</v>
      </c>
      <c r="R6606" t="s">
        <v>30</v>
      </c>
      <c r="X6606"/>
      <c r="Y6606"/>
      <c r="Z6606" t="s">
        <v>31</v>
      </c>
    </row>
    <row r="6607" spans="1:26" x14ac:dyDescent="0.3">
      <c r="A6607" t="s">
        <v>8932</v>
      </c>
      <c r="B6607" t="s">
        <v>963</v>
      </c>
      <c r="C6607">
        <v>532</v>
      </c>
      <c r="D6607" t="str">
        <f>+VLOOKUP(C6607,Param!K:L,2,FALSE)</f>
        <v>CAA AGENCEMENT</v>
      </c>
      <c r="E6607">
        <v>691444</v>
      </c>
      <c r="F6607" t="s">
        <v>8260</v>
      </c>
      <c r="G6607" t="s">
        <v>29</v>
      </c>
      <c r="H6607" s="5">
        <v>4899.08</v>
      </c>
      <c r="I6607" s="5">
        <v>4899.08</v>
      </c>
      <c r="J6607" s="5">
        <v>0</v>
      </c>
      <c r="K6607" s="5">
        <v>4899.08</v>
      </c>
      <c r="L6607" s="5">
        <v>0</v>
      </c>
      <c r="M6607" t="str">
        <f>IF(ISERROR(VLOOKUP(A6607,'[1]Ecart validé'!$A:$A,1,FALSE)),Z6607,"Ecart Validé")</f>
        <v>valid</v>
      </c>
      <c r="R6607" t="s">
        <v>30</v>
      </c>
      <c r="X6607"/>
      <c r="Y6607"/>
      <c r="Z6607" t="s">
        <v>31</v>
      </c>
    </row>
    <row r="6608" spans="1:26" x14ac:dyDescent="0.3">
      <c r="A6608" t="s">
        <v>8933</v>
      </c>
      <c r="B6608" t="s">
        <v>963</v>
      </c>
      <c r="C6608">
        <v>532</v>
      </c>
      <c r="D6608" t="str">
        <f>+VLOOKUP(C6608,Param!K:L,2,FALSE)</f>
        <v>CAA AGENCEMENT</v>
      </c>
      <c r="E6608">
        <v>691444</v>
      </c>
      <c r="F6608" t="s">
        <v>8262</v>
      </c>
      <c r="G6608" t="s">
        <v>29</v>
      </c>
      <c r="H6608" s="5">
        <v>7628.35</v>
      </c>
      <c r="I6608" s="5">
        <v>7628.3428000000004</v>
      </c>
      <c r="J6608" s="5">
        <v>7.2000000000116398E-3</v>
      </c>
      <c r="K6608" s="5">
        <v>7628.35</v>
      </c>
      <c r="L6608" s="5">
        <v>0</v>
      </c>
      <c r="M6608" t="str">
        <f>IF(ISERROR(VLOOKUP(A6608,'[1]Ecart validé'!$A:$A,1,FALSE)),Z6608,"Ecart Validé")</f>
        <v>valid</v>
      </c>
      <c r="R6608" t="s">
        <v>30</v>
      </c>
      <c r="X6608"/>
      <c r="Y6608"/>
      <c r="Z6608" t="s">
        <v>31</v>
      </c>
    </row>
    <row r="6609" spans="1:26" x14ac:dyDescent="0.3">
      <c r="A6609" t="s">
        <v>8934</v>
      </c>
      <c r="B6609" t="s">
        <v>963</v>
      </c>
      <c r="C6609">
        <v>532</v>
      </c>
      <c r="D6609" t="str">
        <f>+VLOOKUP(C6609,Param!K:L,2,FALSE)</f>
        <v>CAA AGENCEMENT</v>
      </c>
      <c r="E6609">
        <v>691444</v>
      </c>
      <c r="F6609" t="s">
        <v>8264</v>
      </c>
      <c r="G6609" t="s">
        <v>29</v>
      </c>
      <c r="H6609" s="5">
        <v>3768.77</v>
      </c>
      <c r="I6609" s="5">
        <v>3768.7667999999999</v>
      </c>
      <c r="J6609" s="5">
        <v>3.2000000001062199E-3</v>
      </c>
      <c r="K6609" s="5">
        <v>3768.77</v>
      </c>
      <c r="L6609" s="5">
        <v>0</v>
      </c>
      <c r="M6609" t="str">
        <f>IF(ISERROR(VLOOKUP(A6609,'[1]Ecart validé'!$A:$A,1,FALSE)),Z6609,"Ecart Validé")</f>
        <v>valid</v>
      </c>
      <c r="R6609" t="s">
        <v>30</v>
      </c>
      <c r="X6609"/>
      <c r="Y6609"/>
      <c r="Z6609" t="s">
        <v>31</v>
      </c>
    </row>
    <row r="6610" spans="1:26" x14ac:dyDescent="0.3">
      <c r="A6610" t="s">
        <v>8935</v>
      </c>
      <c r="B6610" t="s">
        <v>963</v>
      </c>
      <c r="C6610">
        <v>532</v>
      </c>
      <c r="D6610" t="str">
        <f>+VLOOKUP(C6610,Param!K:L,2,FALSE)</f>
        <v>CAA AGENCEMENT</v>
      </c>
      <c r="E6610">
        <v>691444</v>
      </c>
      <c r="F6610" t="s">
        <v>8266</v>
      </c>
      <c r="G6610" t="s">
        <v>29</v>
      </c>
      <c r="H6610" s="5">
        <v>7191.45</v>
      </c>
      <c r="I6610" s="5">
        <v>7191.4503999999997</v>
      </c>
      <c r="J6610" s="5">
        <v>-3.9999999989959103E-4</v>
      </c>
      <c r="K6610" s="5">
        <v>7191.45</v>
      </c>
      <c r="L6610" s="5">
        <v>0</v>
      </c>
      <c r="M6610" t="str">
        <f>IF(ISERROR(VLOOKUP(A6610,'[1]Ecart validé'!$A:$A,1,FALSE)),Z6610,"Ecart Validé")</f>
        <v>valid</v>
      </c>
      <c r="R6610" t="s">
        <v>30</v>
      </c>
      <c r="X6610"/>
      <c r="Y6610"/>
      <c r="Z6610" t="s">
        <v>31</v>
      </c>
    </row>
    <row r="6611" spans="1:26" x14ac:dyDescent="0.3">
      <c r="A6611" t="s">
        <v>8936</v>
      </c>
      <c r="B6611" t="s">
        <v>963</v>
      </c>
      <c r="C6611">
        <v>579</v>
      </c>
      <c r="D6611" t="str">
        <f>+VLOOKUP(C6611,Param!K:L,2,FALSE)</f>
        <v>SEGIS S.P.A</v>
      </c>
      <c r="E6611">
        <v>27293030</v>
      </c>
      <c r="F6611" t="s">
        <v>8260</v>
      </c>
      <c r="G6611" t="s">
        <v>29</v>
      </c>
      <c r="H6611" s="5">
        <v>790.92</v>
      </c>
      <c r="I6611" s="5">
        <v>790.92</v>
      </c>
      <c r="J6611" s="5">
        <v>0</v>
      </c>
      <c r="K6611" s="5">
        <v>790.92</v>
      </c>
      <c r="L6611" s="5">
        <v>0</v>
      </c>
      <c r="M6611" t="str">
        <f>IF(ISERROR(VLOOKUP(A6611,'[1]Ecart validé'!$A:$A,1,FALSE)),Z6611,"Ecart Validé")</f>
        <v>valid</v>
      </c>
      <c r="R6611" t="s">
        <v>30</v>
      </c>
      <c r="X6611"/>
      <c r="Y6611"/>
      <c r="Z6611" t="s">
        <v>31</v>
      </c>
    </row>
    <row r="6612" spans="1:26" x14ac:dyDescent="0.3">
      <c r="A6612" t="s">
        <v>8937</v>
      </c>
      <c r="B6612" t="s">
        <v>963</v>
      </c>
      <c r="C6612">
        <v>579</v>
      </c>
      <c r="D6612" t="str">
        <f>+VLOOKUP(C6612,Param!K:L,2,FALSE)</f>
        <v>SEGIS S.P.A</v>
      </c>
      <c r="E6612">
        <v>27293030</v>
      </c>
      <c r="F6612" t="s">
        <v>8262</v>
      </c>
      <c r="G6612" t="s">
        <v>29</v>
      </c>
      <c r="H6612" s="5">
        <v>396.67</v>
      </c>
      <c r="I6612" s="5">
        <v>396.66</v>
      </c>
      <c r="J6612" s="5">
        <v>9.9999999999908998E-3</v>
      </c>
      <c r="K6612" s="5">
        <v>396.67</v>
      </c>
      <c r="L6612" s="5">
        <v>0</v>
      </c>
      <c r="M6612" t="str">
        <f>IF(ISERROR(VLOOKUP(A6612,'[1]Ecart validé'!$A:$A,1,FALSE)),Z6612,"Ecart Validé")</f>
        <v>valid</v>
      </c>
      <c r="R6612" t="s">
        <v>30</v>
      </c>
      <c r="X6612"/>
      <c r="Y6612"/>
      <c r="Z6612" t="s">
        <v>31</v>
      </c>
    </row>
    <row r="6613" spans="1:26" x14ac:dyDescent="0.3">
      <c r="A6613" t="s">
        <v>8938</v>
      </c>
      <c r="B6613" t="s">
        <v>963</v>
      </c>
      <c r="C6613">
        <v>579</v>
      </c>
      <c r="D6613" t="str">
        <f>+VLOOKUP(C6613,Param!K:L,2,FALSE)</f>
        <v>SEGIS S.P.A</v>
      </c>
      <c r="E6613">
        <v>27293030</v>
      </c>
      <c r="F6613" t="s">
        <v>8264</v>
      </c>
      <c r="G6613" t="s">
        <v>29</v>
      </c>
      <c r="H6613" s="5">
        <v>682.2</v>
      </c>
      <c r="I6613" s="5">
        <v>682.2</v>
      </c>
      <c r="J6613" s="5">
        <v>0</v>
      </c>
      <c r="K6613" s="5">
        <v>682.2</v>
      </c>
      <c r="L6613" s="5">
        <v>0</v>
      </c>
      <c r="M6613" t="str">
        <f>IF(ISERROR(VLOOKUP(A6613,'[1]Ecart validé'!$A:$A,1,FALSE)),Z6613,"Ecart Validé")</f>
        <v>valid</v>
      </c>
      <c r="R6613" t="s">
        <v>30</v>
      </c>
      <c r="X6613"/>
      <c r="Y6613"/>
      <c r="Z6613" t="s">
        <v>31</v>
      </c>
    </row>
    <row r="6614" spans="1:26" x14ac:dyDescent="0.3">
      <c r="A6614" t="s">
        <v>8939</v>
      </c>
      <c r="B6614" t="s">
        <v>963</v>
      </c>
      <c r="C6614">
        <v>579</v>
      </c>
      <c r="D6614" t="str">
        <f>+VLOOKUP(C6614,Param!K:L,2,FALSE)</f>
        <v>SEGIS S.P.A</v>
      </c>
      <c r="E6614">
        <v>27293030</v>
      </c>
      <c r="F6614" t="s">
        <v>8266</v>
      </c>
      <c r="G6614" t="s">
        <v>29</v>
      </c>
      <c r="H6614" s="5">
        <v>283.2</v>
      </c>
      <c r="I6614" s="5">
        <v>283.2</v>
      </c>
      <c r="J6614" s="5">
        <v>0</v>
      </c>
      <c r="K6614" s="5">
        <v>283.2</v>
      </c>
      <c r="L6614" s="5">
        <v>0</v>
      </c>
      <c r="M6614" t="str">
        <f>IF(ISERROR(VLOOKUP(A6614,'[1]Ecart validé'!$A:$A,1,FALSE)),Z6614,"Ecart Validé")</f>
        <v>valid</v>
      </c>
      <c r="R6614" t="s">
        <v>30</v>
      </c>
      <c r="X6614"/>
      <c r="Y6614"/>
      <c r="Z6614" t="s">
        <v>31</v>
      </c>
    </row>
    <row r="6615" spans="1:26" x14ac:dyDescent="0.3">
      <c r="A6615" t="s">
        <v>8940</v>
      </c>
      <c r="B6615" t="s">
        <v>963</v>
      </c>
      <c r="C6615">
        <v>579</v>
      </c>
      <c r="D6615" t="str">
        <f>+VLOOKUP(C6615,Param!K:L,2,FALSE)</f>
        <v>SEGIS S.P.A</v>
      </c>
      <c r="E6615" t="s">
        <v>974</v>
      </c>
      <c r="F6615" t="s">
        <v>8260</v>
      </c>
      <c r="G6615" t="s">
        <v>29</v>
      </c>
      <c r="H6615" s="5">
        <v>1775.4</v>
      </c>
      <c r="I6615" s="5">
        <v>1775.4</v>
      </c>
      <c r="J6615" s="5">
        <v>0</v>
      </c>
      <c r="K6615" s="5">
        <v>1775.4</v>
      </c>
      <c r="L6615" s="5">
        <v>0</v>
      </c>
      <c r="M6615" t="str">
        <f>IF(ISERROR(VLOOKUP(A6615,'[1]Ecart validé'!$A:$A,1,FALSE)),Z6615,"Ecart Validé")</f>
        <v>valid</v>
      </c>
      <c r="R6615" t="s">
        <v>30</v>
      </c>
      <c r="X6615"/>
      <c r="Y6615"/>
      <c r="Z6615" t="s">
        <v>31</v>
      </c>
    </row>
    <row r="6616" spans="1:26" x14ac:dyDescent="0.3">
      <c r="A6616" t="s">
        <v>8941</v>
      </c>
      <c r="B6616" t="s">
        <v>963</v>
      </c>
      <c r="C6616">
        <v>579</v>
      </c>
      <c r="D6616" t="str">
        <f>+VLOOKUP(C6616,Param!K:L,2,FALSE)</f>
        <v>SEGIS S.P.A</v>
      </c>
      <c r="E6616" t="s">
        <v>974</v>
      </c>
      <c r="F6616" t="s">
        <v>8262</v>
      </c>
      <c r="G6616" t="s">
        <v>29</v>
      </c>
      <c r="H6616" s="5">
        <v>259</v>
      </c>
      <c r="I6616" s="5">
        <v>259</v>
      </c>
      <c r="J6616" s="5">
        <v>0</v>
      </c>
      <c r="K6616" s="5">
        <v>259</v>
      </c>
      <c r="L6616" s="5">
        <v>0</v>
      </c>
      <c r="M6616" t="str">
        <f>IF(ISERROR(VLOOKUP(A6616,'[1]Ecart validé'!$A:$A,1,FALSE)),Z6616,"Ecart Validé")</f>
        <v>valid</v>
      </c>
      <c r="R6616" t="s">
        <v>30</v>
      </c>
      <c r="X6616"/>
      <c r="Y6616"/>
      <c r="Z6616" t="s">
        <v>31</v>
      </c>
    </row>
    <row r="6617" spans="1:26" x14ac:dyDescent="0.3">
      <c r="A6617" t="s">
        <v>8942</v>
      </c>
      <c r="B6617" t="s">
        <v>963</v>
      </c>
      <c r="C6617">
        <v>579</v>
      </c>
      <c r="D6617" t="str">
        <f>+VLOOKUP(C6617,Param!K:L,2,FALSE)</f>
        <v>SEGIS S.P.A</v>
      </c>
      <c r="E6617" t="s">
        <v>974</v>
      </c>
      <c r="F6617" t="s">
        <v>8264</v>
      </c>
      <c r="G6617" t="s">
        <v>29</v>
      </c>
      <c r="H6617" s="5">
        <v>124.8</v>
      </c>
      <c r="I6617" s="5">
        <v>124.8</v>
      </c>
      <c r="J6617" s="5">
        <v>0</v>
      </c>
      <c r="K6617" s="5">
        <v>124.8</v>
      </c>
      <c r="L6617" s="5">
        <v>0</v>
      </c>
      <c r="M6617" t="str">
        <f>IF(ISERROR(VLOOKUP(A6617,'[1]Ecart validé'!$A:$A,1,FALSE)),Z6617,"Ecart Validé")</f>
        <v>valid</v>
      </c>
      <c r="R6617" t="s">
        <v>30</v>
      </c>
      <c r="X6617"/>
      <c r="Y6617"/>
      <c r="Z6617" t="s">
        <v>31</v>
      </c>
    </row>
    <row r="6618" spans="1:26" x14ac:dyDescent="0.3">
      <c r="A6618" t="s">
        <v>8943</v>
      </c>
      <c r="B6618" t="s">
        <v>963</v>
      </c>
      <c r="C6618">
        <v>604</v>
      </c>
      <c r="D6618" t="str">
        <f>+VLOOKUP(C6618,Param!K:L,2,FALSE)</f>
        <v>CPI GLOBAL</v>
      </c>
      <c r="E6618" t="s">
        <v>982</v>
      </c>
      <c r="F6618" t="s">
        <v>8260</v>
      </c>
      <c r="G6618" t="s">
        <v>29</v>
      </c>
      <c r="H6618" s="5">
        <v>12785.23</v>
      </c>
      <c r="I6618" s="5">
        <v>12785.227999999999</v>
      </c>
      <c r="J6618" s="5">
        <v>2.0000000004074502E-3</v>
      </c>
      <c r="K6618" s="5">
        <v>12785.23</v>
      </c>
      <c r="L6618" s="5">
        <v>0</v>
      </c>
      <c r="M6618" t="str">
        <f>IF(ISERROR(VLOOKUP(A6618,'[1]Ecart validé'!$A:$A,1,FALSE)),Z6618,"Ecart Validé")</f>
        <v>valid</v>
      </c>
      <c r="R6618" t="s">
        <v>30</v>
      </c>
      <c r="X6618"/>
      <c r="Y6618"/>
      <c r="Z6618" t="s">
        <v>31</v>
      </c>
    </row>
    <row r="6619" spans="1:26" x14ac:dyDescent="0.3">
      <c r="A6619" t="s">
        <v>8944</v>
      </c>
      <c r="B6619" t="s">
        <v>963</v>
      </c>
      <c r="C6619">
        <v>604</v>
      </c>
      <c r="D6619" t="str">
        <f>+VLOOKUP(C6619,Param!K:L,2,FALSE)</f>
        <v>CPI GLOBAL</v>
      </c>
      <c r="E6619" t="s">
        <v>982</v>
      </c>
      <c r="F6619" t="s">
        <v>8262</v>
      </c>
      <c r="G6619" t="s">
        <v>29</v>
      </c>
      <c r="H6619" s="5">
        <v>561.79999999999995</v>
      </c>
      <c r="I6619" s="5">
        <v>561.79679999999996</v>
      </c>
      <c r="J6619" s="5">
        <v>3.19999999999254E-3</v>
      </c>
      <c r="K6619" s="5">
        <v>561.79999999999995</v>
      </c>
      <c r="L6619" s="5">
        <v>0</v>
      </c>
      <c r="M6619" t="str">
        <f>IF(ISERROR(VLOOKUP(A6619,'[1]Ecart validé'!$A:$A,1,FALSE)),Z6619,"Ecart Validé")</f>
        <v>valid</v>
      </c>
      <c r="R6619" t="s">
        <v>30</v>
      </c>
      <c r="X6619"/>
      <c r="Y6619"/>
      <c r="Z6619" t="s">
        <v>31</v>
      </c>
    </row>
    <row r="6620" spans="1:26" x14ac:dyDescent="0.3">
      <c r="A6620" t="s">
        <v>8945</v>
      </c>
      <c r="B6620" t="s">
        <v>963</v>
      </c>
      <c r="C6620">
        <v>604</v>
      </c>
      <c r="D6620" t="str">
        <f>+VLOOKUP(C6620,Param!K:L,2,FALSE)</f>
        <v>CPI GLOBAL</v>
      </c>
      <c r="E6620" t="s">
        <v>982</v>
      </c>
      <c r="F6620" t="s">
        <v>8264</v>
      </c>
      <c r="G6620" t="s">
        <v>29</v>
      </c>
      <c r="H6620" s="5">
        <v>485.22</v>
      </c>
      <c r="I6620" s="5">
        <v>485.22359999999998</v>
      </c>
      <c r="J6620" s="5">
        <v>-3.59999999994897E-3</v>
      </c>
      <c r="K6620" s="5">
        <v>485.22</v>
      </c>
      <c r="L6620" s="5">
        <v>0</v>
      </c>
      <c r="M6620" t="str">
        <f>IF(ISERROR(VLOOKUP(A6620,'[1]Ecart validé'!$A:$A,1,FALSE)),Z6620,"Ecart Validé")</f>
        <v>valid</v>
      </c>
      <c r="R6620" t="s">
        <v>30</v>
      </c>
      <c r="X6620"/>
      <c r="Y6620"/>
      <c r="Z6620" t="s">
        <v>31</v>
      </c>
    </row>
    <row r="6621" spans="1:26" x14ac:dyDescent="0.3">
      <c r="A6621" t="s">
        <v>8946</v>
      </c>
      <c r="B6621" t="s">
        <v>963</v>
      </c>
      <c r="C6621">
        <v>604</v>
      </c>
      <c r="D6621" t="str">
        <f>+VLOOKUP(C6621,Param!K:L,2,FALSE)</f>
        <v>CPI GLOBAL</v>
      </c>
      <c r="E6621" t="s">
        <v>982</v>
      </c>
      <c r="F6621" t="s">
        <v>8266</v>
      </c>
      <c r="G6621" t="s">
        <v>29</v>
      </c>
      <c r="H6621" s="5">
        <v>520.80999999999995</v>
      </c>
      <c r="I6621" s="5">
        <v>520.81399999999996</v>
      </c>
      <c r="J6621" s="5">
        <v>-4.0000000000190898E-3</v>
      </c>
      <c r="K6621" s="5">
        <v>520.80999999999995</v>
      </c>
      <c r="L6621" s="5">
        <v>0</v>
      </c>
      <c r="M6621" t="str">
        <f>IF(ISERROR(VLOOKUP(A6621,'[1]Ecart validé'!$A:$A,1,FALSE)),Z6621,"Ecart Validé")</f>
        <v>valid</v>
      </c>
      <c r="R6621" t="s">
        <v>30</v>
      </c>
      <c r="X6621"/>
      <c r="Y6621"/>
      <c r="Z6621" t="s">
        <v>31</v>
      </c>
    </row>
    <row r="6622" spans="1:26" x14ac:dyDescent="0.3">
      <c r="A6622" t="s">
        <v>8947</v>
      </c>
      <c r="B6622" t="s">
        <v>963</v>
      </c>
      <c r="C6622">
        <v>604</v>
      </c>
      <c r="D6622" t="str">
        <f>+VLOOKUP(C6622,Param!K:L,2,FALSE)</f>
        <v>CPI GLOBAL</v>
      </c>
      <c r="E6622" t="s">
        <v>987</v>
      </c>
      <c r="F6622" t="s">
        <v>8271</v>
      </c>
      <c r="G6622" t="s">
        <v>29</v>
      </c>
      <c r="H6622" s="5">
        <v>9600.0300000000007</v>
      </c>
      <c r="I6622" s="5">
        <v>9600.0308000000005</v>
      </c>
      <c r="J6622" s="5">
        <v>-7.9999999979918303E-4</v>
      </c>
      <c r="K6622" s="5">
        <v>9600.0308000000005</v>
      </c>
      <c r="L6622" s="5">
        <v>-7.9999999979918303E-4</v>
      </c>
      <c r="M6622" t="str">
        <f>IF(ISERROR(VLOOKUP(A6622,'[1]Ecart validé'!$A:$A,1,FALSE)),Z6622,"Ecart Validé")</f>
        <v>valid</v>
      </c>
      <c r="R6622" t="s">
        <v>30</v>
      </c>
      <c r="X6622"/>
      <c r="Y6622"/>
      <c r="Z6622" t="s">
        <v>31</v>
      </c>
    </row>
    <row r="6623" spans="1:26" ht="86.4" x14ac:dyDescent="0.3">
      <c r="A6623" t="s">
        <v>8948</v>
      </c>
      <c r="B6623" t="s">
        <v>963</v>
      </c>
      <c r="C6623">
        <v>703</v>
      </c>
      <c r="D6623" t="str">
        <f>+VLOOKUP(C6623,Param!K:L,2,FALSE)</f>
        <v>ADA COSMETICS INTERNATIONAL GMBH</v>
      </c>
      <c r="E6623" t="s">
        <v>995</v>
      </c>
      <c r="F6623" t="s">
        <v>8617</v>
      </c>
      <c r="G6623" t="s">
        <v>29</v>
      </c>
      <c r="H6623" s="5">
        <v>1309.04</v>
      </c>
      <c r="I6623" s="5">
        <v>1309.04</v>
      </c>
      <c r="J6623" s="5">
        <v>0</v>
      </c>
      <c r="K6623" s="5">
        <v>1309.04</v>
      </c>
      <c r="L6623" s="5">
        <v>0</v>
      </c>
      <c r="M6623" t="str">
        <f>IF(ISERROR(VLOOKUP(A6623,'[1]Ecart validé'!$A:$A,1,FALSE)),Z6623,"Ecart Validé")</f>
        <v>valid</v>
      </c>
      <c r="R6623" t="s">
        <v>30</v>
      </c>
      <c r="S6623" t="s">
        <v>42</v>
      </c>
      <c r="T6623" t="s">
        <v>325</v>
      </c>
      <c r="U6623" s="13" t="s">
        <v>8949</v>
      </c>
      <c r="V6623" t="s">
        <v>45</v>
      </c>
      <c r="X6623" t="s">
        <v>2131</v>
      </c>
      <c r="Y6623" t="s">
        <v>2131</v>
      </c>
      <c r="Z6623" t="s">
        <v>31</v>
      </c>
    </row>
    <row r="6624" spans="1:26" x14ac:dyDescent="0.3">
      <c r="A6624" t="s">
        <v>8950</v>
      </c>
      <c r="B6624" t="s">
        <v>963</v>
      </c>
      <c r="C6624">
        <v>703</v>
      </c>
      <c r="D6624" t="str">
        <f>+VLOOKUP(C6624,Param!K:L,2,FALSE)</f>
        <v>ADA COSMETICS INTERNATIONAL GMBH</v>
      </c>
      <c r="E6624" t="s">
        <v>995</v>
      </c>
      <c r="F6624" t="s">
        <v>8260</v>
      </c>
      <c r="G6624" t="s">
        <v>29</v>
      </c>
      <c r="H6624" s="5">
        <v>2948.34</v>
      </c>
      <c r="I6624" s="5">
        <v>2948.34</v>
      </c>
      <c r="J6624" s="5">
        <v>0</v>
      </c>
      <c r="K6624" s="5">
        <v>2948.34</v>
      </c>
      <c r="L6624" s="5">
        <v>0</v>
      </c>
      <c r="M6624" t="str">
        <f>IF(ISERROR(VLOOKUP(A6624,'[1]Ecart validé'!$A:$A,1,FALSE)),Z6624,"Ecart Validé")</f>
        <v>valid</v>
      </c>
      <c r="R6624" t="s">
        <v>30</v>
      </c>
      <c r="X6624"/>
      <c r="Y6624"/>
      <c r="Z6624" t="s">
        <v>31</v>
      </c>
    </row>
    <row r="6625" spans="1:26" x14ac:dyDescent="0.3">
      <c r="A6625" t="s">
        <v>8951</v>
      </c>
      <c r="B6625" t="s">
        <v>963</v>
      </c>
      <c r="C6625">
        <v>703</v>
      </c>
      <c r="D6625" t="str">
        <f>+VLOOKUP(C6625,Param!K:L,2,FALSE)</f>
        <v>ADA COSMETICS INTERNATIONAL GMBH</v>
      </c>
      <c r="E6625" t="s">
        <v>995</v>
      </c>
      <c r="F6625" t="s">
        <v>8262</v>
      </c>
      <c r="G6625" t="s">
        <v>29</v>
      </c>
      <c r="H6625" s="5">
        <v>8026.36</v>
      </c>
      <c r="I6625" s="5">
        <v>8026.3559999999998</v>
      </c>
      <c r="J6625" s="5">
        <v>3.9999999999054099E-3</v>
      </c>
      <c r="K6625" s="5">
        <v>8026.36</v>
      </c>
      <c r="L6625" s="5">
        <v>0</v>
      </c>
      <c r="M6625" t="str">
        <f>IF(ISERROR(VLOOKUP(A6625,'[1]Ecart validé'!$A:$A,1,FALSE)),Z6625,"Ecart Validé")</f>
        <v>valid</v>
      </c>
      <c r="R6625" t="s">
        <v>30</v>
      </c>
      <c r="X6625"/>
      <c r="Y6625"/>
      <c r="Z6625" t="s">
        <v>31</v>
      </c>
    </row>
    <row r="6626" spans="1:26" x14ac:dyDescent="0.3">
      <c r="A6626" t="s">
        <v>8952</v>
      </c>
      <c r="B6626" t="s">
        <v>963</v>
      </c>
      <c r="C6626">
        <v>703</v>
      </c>
      <c r="D6626" t="str">
        <f>+VLOOKUP(C6626,Param!K:L,2,FALSE)</f>
        <v>ADA COSMETICS INTERNATIONAL GMBH</v>
      </c>
      <c r="E6626" t="s">
        <v>995</v>
      </c>
      <c r="F6626" t="s">
        <v>8264</v>
      </c>
      <c r="G6626" t="s">
        <v>29</v>
      </c>
      <c r="H6626" s="5">
        <v>15394.52</v>
      </c>
      <c r="I6626" s="5">
        <v>15394.5172</v>
      </c>
      <c r="J6626" s="5">
        <v>2.8000000002066298E-3</v>
      </c>
      <c r="K6626" s="5">
        <v>15394.52</v>
      </c>
      <c r="L6626" s="5">
        <v>0</v>
      </c>
      <c r="M6626" t="str">
        <f>IF(ISERROR(VLOOKUP(A6626,'[1]Ecart validé'!$A:$A,1,FALSE)),Z6626,"Ecart Validé")</f>
        <v>valid</v>
      </c>
      <c r="R6626" t="s">
        <v>30</v>
      </c>
      <c r="X6626"/>
      <c r="Y6626"/>
      <c r="Z6626" t="s">
        <v>31</v>
      </c>
    </row>
    <row r="6627" spans="1:26" x14ac:dyDescent="0.3">
      <c r="A6627" t="s">
        <v>8953</v>
      </c>
      <c r="B6627" t="s">
        <v>963</v>
      </c>
      <c r="C6627">
        <v>703</v>
      </c>
      <c r="D6627" t="str">
        <f>+VLOOKUP(C6627,Param!K:L,2,FALSE)</f>
        <v>ADA COSMETICS INTERNATIONAL GMBH</v>
      </c>
      <c r="E6627" t="s">
        <v>995</v>
      </c>
      <c r="F6627" t="s">
        <v>8266</v>
      </c>
      <c r="G6627" t="s">
        <v>29</v>
      </c>
      <c r="H6627" s="5">
        <v>16496.349999999999</v>
      </c>
      <c r="I6627" s="5">
        <v>16496.346000000001</v>
      </c>
      <c r="J6627" s="5">
        <v>3.9999999971769198E-3</v>
      </c>
      <c r="K6627" s="5">
        <v>16496.349999999999</v>
      </c>
      <c r="L6627" s="5">
        <v>0</v>
      </c>
      <c r="M6627" t="str">
        <f>IF(ISERROR(VLOOKUP(A6627,'[1]Ecart validé'!$A:$A,1,FALSE)),Z6627,"Ecart Validé")</f>
        <v>valid</v>
      </c>
      <c r="R6627" t="s">
        <v>30</v>
      </c>
      <c r="X6627"/>
      <c r="Y6627"/>
      <c r="Z6627" t="s">
        <v>31</v>
      </c>
    </row>
    <row r="6628" spans="1:26" x14ac:dyDescent="0.3">
      <c r="A6628" t="s">
        <v>8954</v>
      </c>
      <c r="B6628" t="s">
        <v>963</v>
      </c>
      <c r="C6628">
        <v>703</v>
      </c>
      <c r="D6628" t="str">
        <f>+VLOOKUP(C6628,Param!K:L,2,FALSE)</f>
        <v>ADA COSMETICS INTERNATIONAL GMBH</v>
      </c>
      <c r="E6628" t="s">
        <v>1000</v>
      </c>
      <c r="F6628" t="s">
        <v>8262</v>
      </c>
      <c r="G6628" t="s">
        <v>29</v>
      </c>
      <c r="H6628" s="5">
        <v>48.65</v>
      </c>
      <c r="I6628" s="5">
        <v>48.650399999999998</v>
      </c>
      <c r="J6628" s="5">
        <v>-3.9999999999906701E-4</v>
      </c>
      <c r="K6628" s="5">
        <v>48.65</v>
      </c>
      <c r="L6628" s="5">
        <v>0</v>
      </c>
      <c r="M6628" t="str">
        <f>IF(ISERROR(VLOOKUP(A6628,'[1]Ecart validé'!$A:$A,1,FALSE)),Z6628,"Ecart Validé")</f>
        <v>valid</v>
      </c>
      <c r="R6628" t="s">
        <v>30</v>
      </c>
      <c r="X6628"/>
      <c r="Y6628"/>
      <c r="Z6628" t="s">
        <v>31</v>
      </c>
    </row>
    <row r="6629" spans="1:26" x14ac:dyDescent="0.3">
      <c r="A6629" t="s">
        <v>8955</v>
      </c>
      <c r="B6629" t="s">
        <v>963</v>
      </c>
      <c r="C6629">
        <v>703</v>
      </c>
      <c r="D6629" t="str">
        <f>+VLOOKUP(C6629,Param!K:L,2,FALSE)</f>
        <v>ADA COSMETICS INTERNATIONAL GMBH</v>
      </c>
      <c r="E6629" t="s">
        <v>1000</v>
      </c>
      <c r="F6629" t="s">
        <v>8264</v>
      </c>
      <c r="G6629" t="s">
        <v>29</v>
      </c>
      <c r="H6629" s="5">
        <v>965.93</v>
      </c>
      <c r="I6629" s="5">
        <v>965.93439999999998</v>
      </c>
      <c r="J6629" s="5">
        <v>-4.4000000000323702E-3</v>
      </c>
      <c r="K6629" s="5">
        <v>965.93</v>
      </c>
      <c r="L6629" s="5">
        <v>0</v>
      </c>
      <c r="M6629" t="str">
        <f>IF(ISERROR(VLOOKUP(A6629,'[1]Ecart validé'!$A:$A,1,FALSE)),Z6629,"Ecart Validé")</f>
        <v>valid</v>
      </c>
      <c r="R6629" t="s">
        <v>30</v>
      </c>
      <c r="X6629"/>
      <c r="Y6629"/>
      <c r="Z6629" t="s">
        <v>31</v>
      </c>
    </row>
    <row r="6630" spans="1:26" x14ac:dyDescent="0.3">
      <c r="A6630" t="s">
        <v>8956</v>
      </c>
      <c r="B6630" t="s">
        <v>963</v>
      </c>
      <c r="C6630">
        <v>703</v>
      </c>
      <c r="D6630" t="str">
        <f>+VLOOKUP(C6630,Param!K:L,2,FALSE)</f>
        <v>ADA COSMETICS INTERNATIONAL GMBH</v>
      </c>
      <c r="E6630" t="s">
        <v>1000</v>
      </c>
      <c r="F6630" t="s">
        <v>8266</v>
      </c>
      <c r="G6630" t="s">
        <v>29</v>
      </c>
      <c r="H6630" s="5">
        <v>3958.5</v>
      </c>
      <c r="I6630" s="5">
        <v>3958.5045</v>
      </c>
      <c r="J6630" s="5">
        <v>-4.5000000000072699E-3</v>
      </c>
      <c r="K6630" s="5">
        <v>3958.5</v>
      </c>
      <c r="L6630" s="5">
        <v>0</v>
      </c>
      <c r="M6630" t="str">
        <f>IF(ISERROR(VLOOKUP(A6630,'[1]Ecart validé'!$A:$A,1,FALSE)),Z6630,"Ecart Validé")</f>
        <v>valid</v>
      </c>
      <c r="R6630" t="s">
        <v>30</v>
      </c>
      <c r="X6630"/>
      <c r="Y6630"/>
      <c r="Z6630" t="s">
        <v>31</v>
      </c>
    </row>
    <row r="6631" spans="1:26" x14ac:dyDescent="0.3">
      <c r="A6631" t="s">
        <v>8957</v>
      </c>
      <c r="B6631" t="s">
        <v>963</v>
      </c>
      <c r="C6631">
        <v>703</v>
      </c>
      <c r="D6631" t="str">
        <f>+VLOOKUP(C6631,Param!K:L,2,FALSE)</f>
        <v>ADA COSMETICS INTERNATIONAL GMBH</v>
      </c>
      <c r="E6631" t="s">
        <v>1004</v>
      </c>
      <c r="F6631" t="s">
        <v>8617</v>
      </c>
      <c r="G6631" t="s">
        <v>29</v>
      </c>
      <c r="H6631" s="5">
        <v>4938.3599999999997</v>
      </c>
      <c r="I6631" s="5">
        <v>4938.357</v>
      </c>
      <c r="J6631" s="5">
        <v>2.9999999997016801E-3</v>
      </c>
      <c r="K6631" s="5">
        <v>4938.3599999999997</v>
      </c>
      <c r="L6631" s="5">
        <v>0</v>
      </c>
      <c r="M6631" t="str">
        <f>IF(ISERROR(VLOOKUP(A6631,'[1]Ecart validé'!$A:$A,1,FALSE)),Z6631,"Ecart Validé")</f>
        <v>valid</v>
      </c>
      <c r="R6631" t="s">
        <v>30</v>
      </c>
      <c r="X6631"/>
      <c r="Y6631"/>
      <c r="Z6631" t="s">
        <v>31</v>
      </c>
    </row>
    <row r="6632" spans="1:26" ht="158.4" x14ac:dyDescent="0.3">
      <c r="A6632" t="s">
        <v>8958</v>
      </c>
      <c r="B6632" t="s">
        <v>963</v>
      </c>
      <c r="C6632">
        <v>703</v>
      </c>
      <c r="D6632" t="str">
        <f>+VLOOKUP(C6632,Param!K:L,2,FALSE)</f>
        <v>ADA COSMETICS INTERNATIONAL GMBH</v>
      </c>
      <c r="E6632" t="s">
        <v>1004</v>
      </c>
      <c r="F6632" t="s">
        <v>8260</v>
      </c>
      <c r="G6632" t="s">
        <v>29</v>
      </c>
      <c r="H6632" s="5">
        <v>7806.6399999999903</v>
      </c>
      <c r="I6632" s="5">
        <v>7806.6329999999998</v>
      </c>
      <c r="J6632" s="5">
        <v>6.9999999996070896E-3</v>
      </c>
      <c r="K6632" s="5">
        <v>7806.6399999999903</v>
      </c>
      <c r="L6632" s="5">
        <v>0</v>
      </c>
      <c r="M6632" t="str">
        <f>IF(ISERROR(VLOOKUP(A6632,'[1]Ecart validé'!$A:$A,1,FALSE)),Z6632,"Ecart Validé")</f>
        <v>valid</v>
      </c>
      <c r="R6632" t="s">
        <v>30</v>
      </c>
      <c r="S6632" t="s">
        <v>42</v>
      </c>
      <c r="T6632" t="s">
        <v>325</v>
      </c>
      <c r="U6632" s="13" t="s">
        <v>8959</v>
      </c>
      <c r="V6632" t="s">
        <v>45</v>
      </c>
      <c r="W6632" t="s">
        <v>2529</v>
      </c>
      <c r="X6632" t="s">
        <v>2131</v>
      </c>
      <c r="Y6632" t="s">
        <v>2131</v>
      </c>
      <c r="Z6632" t="s">
        <v>31</v>
      </c>
    </row>
    <row r="6633" spans="1:26" x14ac:dyDescent="0.3">
      <c r="A6633" t="s">
        <v>8960</v>
      </c>
      <c r="B6633" t="s">
        <v>963</v>
      </c>
      <c r="C6633">
        <v>703</v>
      </c>
      <c r="D6633" t="str">
        <f>+VLOOKUP(C6633,Param!K:L,2,FALSE)</f>
        <v>ADA COSMETICS INTERNATIONAL GMBH</v>
      </c>
      <c r="E6633" t="s">
        <v>1004</v>
      </c>
      <c r="F6633" t="s">
        <v>8262</v>
      </c>
      <c r="G6633" t="s">
        <v>29</v>
      </c>
      <c r="H6633" s="5">
        <v>23333.54</v>
      </c>
      <c r="I6633" s="5">
        <v>23333.535</v>
      </c>
      <c r="J6633" s="5">
        <v>5.0000000010186297E-3</v>
      </c>
      <c r="K6633" s="5">
        <v>23333.54</v>
      </c>
      <c r="L6633" s="5">
        <v>0</v>
      </c>
      <c r="M6633" t="str">
        <f>IF(ISERROR(VLOOKUP(A6633,'[1]Ecart validé'!$A:$A,1,FALSE)),Z6633,"Ecart Validé")</f>
        <v>valid</v>
      </c>
      <c r="R6633" t="s">
        <v>30</v>
      </c>
      <c r="X6633"/>
      <c r="Y6633"/>
      <c r="Z6633" t="s">
        <v>31</v>
      </c>
    </row>
    <row r="6634" spans="1:26" x14ac:dyDescent="0.3">
      <c r="A6634" t="s">
        <v>8961</v>
      </c>
      <c r="B6634" t="s">
        <v>963</v>
      </c>
      <c r="C6634">
        <v>703</v>
      </c>
      <c r="D6634" t="str">
        <f>+VLOOKUP(C6634,Param!K:L,2,FALSE)</f>
        <v>ADA COSMETICS INTERNATIONAL GMBH</v>
      </c>
      <c r="E6634" t="s">
        <v>1004</v>
      </c>
      <c r="F6634" t="s">
        <v>8264</v>
      </c>
      <c r="G6634" t="s">
        <v>29</v>
      </c>
      <c r="H6634" s="5">
        <v>51381.48</v>
      </c>
      <c r="I6634" s="5">
        <v>51381.476999999999</v>
      </c>
      <c r="J6634" s="5">
        <v>3.0000000042491501E-3</v>
      </c>
      <c r="K6634" s="5">
        <v>51381.48</v>
      </c>
      <c r="L6634" s="5">
        <v>0</v>
      </c>
      <c r="M6634" t="str">
        <f>IF(ISERROR(VLOOKUP(A6634,'[1]Ecart validé'!$A:$A,1,FALSE)),Z6634,"Ecart Validé")</f>
        <v>valid</v>
      </c>
      <c r="R6634" t="s">
        <v>30</v>
      </c>
      <c r="X6634"/>
      <c r="Y6634"/>
      <c r="Z6634" t="s">
        <v>31</v>
      </c>
    </row>
    <row r="6635" spans="1:26" x14ac:dyDescent="0.3">
      <c r="A6635" t="s">
        <v>8962</v>
      </c>
      <c r="B6635" t="s">
        <v>963</v>
      </c>
      <c r="C6635">
        <v>703</v>
      </c>
      <c r="D6635" t="str">
        <f>+VLOOKUP(C6635,Param!K:L,2,FALSE)</f>
        <v>ADA COSMETICS INTERNATIONAL GMBH</v>
      </c>
      <c r="E6635" t="s">
        <v>1004</v>
      </c>
      <c r="F6635" t="s">
        <v>8266</v>
      </c>
      <c r="G6635" t="s">
        <v>29</v>
      </c>
      <c r="H6635" s="5">
        <v>38022.46</v>
      </c>
      <c r="I6635" s="5">
        <v>38022.455000000002</v>
      </c>
      <c r="J6635" s="5">
        <v>4.9999999973806501E-3</v>
      </c>
      <c r="K6635" s="5">
        <v>38022.46</v>
      </c>
      <c r="L6635" s="5">
        <v>0</v>
      </c>
      <c r="M6635" t="str">
        <f>IF(ISERROR(VLOOKUP(A6635,'[1]Ecart validé'!$A:$A,1,FALSE)),Z6635,"Ecart Validé")</f>
        <v>valid</v>
      </c>
      <c r="R6635" t="s">
        <v>30</v>
      </c>
      <c r="X6635"/>
      <c r="Y6635"/>
      <c r="Z6635" t="s">
        <v>31</v>
      </c>
    </row>
    <row r="6636" spans="1:26" x14ac:dyDescent="0.3">
      <c r="A6636" t="s">
        <v>8963</v>
      </c>
      <c r="B6636" t="s">
        <v>963</v>
      </c>
      <c r="C6636">
        <v>703</v>
      </c>
      <c r="D6636" t="str">
        <f>+VLOOKUP(C6636,Param!K:L,2,FALSE)</f>
        <v>ADA COSMETICS INTERNATIONAL GMBH</v>
      </c>
      <c r="E6636" t="s">
        <v>8964</v>
      </c>
      <c r="F6636" t="s">
        <v>8266</v>
      </c>
      <c r="G6636" t="s">
        <v>29</v>
      </c>
      <c r="H6636" s="5">
        <v>2475.6799999999998</v>
      </c>
      <c r="I6636" s="5">
        <v>2475.6799999999998</v>
      </c>
      <c r="J6636" s="5">
        <v>0</v>
      </c>
      <c r="K6636" s="5">
        <v>2475.6799999999998</v>
      </c>
      <c r="L6636" s="5">
        <v>0</v>
      </c>
      <c r="M6636" t="str">
        <f>IF(ISERROR(VLOOKUP(A6636,'[1]Ecart validé'!$A:$A,1,FALSE)),Z6636,"Ecart Validé")</f>
        <v>valid</v>
      </c>
      <c r="R6636" t="s">
        <v>30</v>
      </c>
      <c r="X6636"/>
      <c r="Y6636"/>
      <c r="Z6636" t="s">
        <v>31</v>
      </c>
    </row>
    <row r="6637" spans="1:26" x14ac:dyDescent="0.3">
      <c r="A6637" t="s">
        <v>8965</v>
      </c>
      <c r="B6637" t="s">
        <v>963</v>
      </c>
      <c r="C6637">
        <v>899</v>
      </c>
      <c r="D6637" t="str">
        <f>+VLOOKUP(C6637,Param!K:L,2,FALSE)</f>
        <v>DODO S.A</v>
      </c>
      <c r="E6637" t="s">
        <v>1016</v>
      </c>
      <c r="F6637" t="s">
        <v>8260</v>
      </c>
      <c r="G6637" t="s">
        <v>29</v>
      </c>
      <c r="H6637" s="5">
        <v>667.26</v>
      </c>
      <c r="I6637" s="5">
        <v>667.25750000000005</v>
      </c>
      <c r="J6637" s="5">
        <v>2.4999999999408798E-3</v>
      </c>
      <c r="K6637" s="5">
        <v>667.26</v>
      </c>
      <c r="L6637" s="5">
        <v>0</v>
      </c>
      <c r="M6637" t="str">
        <f>IF(ISERROR(VLOOKUP(A6637,'[1]Ecart validé'!$A:$A,1,FALSE)),Z6637,"Ecart Validé")</f>
        <v>valid</v>
      </c>
      <c r="R6637" t="s">
        <v>30</v>
      </c>
      <c r="X6637"/>
      <c r="Y6637"/>
      <c r="Z6637" t="s">
        <v>31</v>
      </c>
    </row>
    <row r="6638" spans="1:26" x14ac:dyDescent="0.3">
      <c r="A6638" t="s">
        <v>8966</v>
      </c>
      <c r="B6638" t="s">
        <v>963</v>
      </c>
      <c r="C6638">
        <v>899</v>
      </c>
      <c r="D6638" t="str">
        <f>+VLOOKUP(C6638,Param!K:L,2,FALSE)</f>
        <v>DODO S.A</v>
      </c>
      <c r="E6638" t="s">
        <v>1016</v>
      </c>
      <c r="F6638" t="s">
        <v>8262</v>
      </c>
      <c r="G6638" t="s">
        <v>29</v>
      </c>
      <c r="H6638" s="5">
        <v>2232.52</v>
      </c>
      <c r="I6638" s="5">
        <v>2232.5212000000001</v>
      </c>
      <c r="J6638" s="5">
        <v>-1.2000000001535201E-3</v>
      </c>
      <c r="K6638" s="5">
        <v>2232.52</v>
      </c>
      <c r="L6638" s="5">
        <v>0</v>
      </c>
      <c r="M6638" t="str">
        <f>IF(ISERROR(VLOOKUP(A6638,'[1]Ecart validé'!$A:$A,1,FALSE)),Z6638,"Ecart Validé")</f>
        <v>valid</v>
      </c>
      <c r="R6638" t="s">
        <v>30</v>
      </c>
      <c r="X6638"/>
      <c r="Y6638"/>
      <c r="Z6638" t="s">
        <v>31</v>
      </c>
    </row>
    <row r="6639" spans="1:26" x14ac:dyDescent="0.3">
      <c r="A6639" t="s">
        <v>8967</v>
      </c>
      <c r="B6639" t="s">
        <v>963</v>
      </c>
      <c r="C6639">
        <v>899</v>
      </c>
      <c r="D6639" t="str">
        <f>+VLOOKUP(C6639,Param!K:L,2,FALSE)</f>
        <v>DODO S.A</v>
      </c>
      <c r="E6639" t="s">
        <v>1016</v>
      </c>
      <c r="F6639" t="s">
        <v>8264</v>
      </c>
      <c r="G6639" t="s">
        <v>29</v>
      </c>
      <c r="H6639" s="5">
        <v>268.14</v>
      </c>
      <c r="I6639" s="5">
        <v>268.14060000000001</v>
      </c>
      <c r="J6639" s="5">
        <v>-6.0000000001991696E-4</v>
      </c>
      <c r="K6639" s="5">
        <v>268.14</v>
      </c>
      <c r="L6639" s="5">
        <v>0</v>
      </c>
      <c r="M6639" t="str">
        <f>IF(ISERROR(VLOOKUP(A6639,'[1]Ecart validé'!$A:$A,1,FALSE)),Z6639,"Ecart Validé")</f>
        <v>valid</v>
      </c>
      <c r="R6639" t="s">
        <v>30</v>
      </c>
      <c r="X6639"/>
      <c r="Y6639"/>
      <c r="Z6639" t="s">
        <v>31</v>
      </c>
    </row>
    <row r="6640" spans="1:26" x14ac:dyDescent="0.3">
      <c r="A6640" t="s">
        <v>8968</v>
      </c>
      <c r="B6640" t="s">
        <v>963</v>
      </c>
      <c r="C6640">
        <v>899</v>
      </c>
      <c r="D6640" t="str">
        <f>+VLOOKUP(C6640,Param!K:L,2,FALSE)</f>
        <v>DODO S.A</v>
      </c>
      <c r="E6640" t="s">
        <v>1016</v>
      </c>
      <c r="F6640" t="s">
        <v>8266</v>
      </c>
      <c r="G6640" t="s">
        <v>29</v>
      </c>
      <c r="H6640" s="5">
        <v>2771.58</v>
      </c>
      <c r="I6640" s="5">
        <v>2771.5844000000002</v>
      </c>
      <c r="J6640" s="5">
        <v>-4.40000000025975E-3</v>
      </c>
      <c r="K6640" s="5">
        <v>2771.58</v>
      </c>
      <c r="L6640" s="5">
        <v>0</v>
      </c>
      <c r="M6640" t="str">
        <f>IF(ISERROR(VLOOKUP(A6640,'[1]Ecart validé'!$A:$A,1,FALSE)),Z6640,"Ecart Validé")</f>
        <v>valid</v>
      </c>
      <c r="R6640" t="s">
        <v>30</v>
      </c>
      <c r="X6640"/>
      <c r="Y6640"/>
      <c r="Z6640" t="s">
        <v>31</v>
      </c>
    </row>
    <row r="6641" spans="1:26" x14ac:dyDescent="0.3">
      <c r="A6641" t="s">
        <v>8969</v>
      </c>
      <c r="B6641" t="s">
        <v>963</v>
      </c>
      <c r="C6641">
        <v>899</v>
      </c>
      <c r="D6641" t="str">
        <f>+VLOOKUP(C6641,Param!K:L,2,FALSE)</f>
        <v>DODO S.A</v>
      </c>
      <c r="E6641" t="s">
        <v>1021</v>
      </c>
      <c r="F6641" t="s">
        <v>8260</v>
      </c>
      <c r="G6641" t="s">
        <v>29</v>
      </c>
      <c r="H6641" s="5">
        <v>8854.01</v>
      </c>
      <c r="I6641" s="5">
        <v>8854.01</v>
      </c>
      <c r="J6641" s="5">
        <v>0</v>
      </c>
      <c r="K6641" s="5">
        <v>8854.01</v>
      </c>
      <c r="L6641" s="5">
        <v>0</v>
      </c>
      <c r="M6641" t="str">
        <f>IF(ISERROR(VLOOKUP(A6641,'[1]Ecart validé'!$A:$A,1,FALSE)),Z6641,"Ecart Validé")</f>
        <v>valid</v>
      </c>
      <c r="R6641" t="s">
        <v>30</v>
      </c>
      <c r="X6641"/>
      <c r="Y6641"/>
      <c r="Z6641" t="s">
        <v>31</v>
      </c>
    </row>
    <row r="6642" spans="1:26" x14ac:dyDescent="0.3">
      <c r="A6642" t="s">
        <v>8970</v>
      </c>
      <c r="B6642" t="s">
        <v>963</v>
      </c>
      <c r="C6642">
        <v>899</v>
      </c>
      <c r="D6642" t="str">
        <f>+VLOOKUP(C6642,Param!K:L,2,FALSE)</f>
        <v>DODO S.A</v>
      </c>
      <c r="E6642" t="s">
        <v>1021</v>
      </c>
      <c r="F6642" t="s">
        <v>8262</v>
      </c>
      <c r="G6642" t="s">
        <v>29</v>
      </c>
      <c r="H6642" s="5">
        <v>13683.95</v>
      </c>
      <c r="I6642" s="5">
        <v>13683.956</v>
      </c>
      <c r="J6642" s="5">
        <v>-5.9999999994033697E-3</v>
      </c>
      <c r="K6642" s="5">
        <v>13683.95</v>
      </c>
      <c r="L6642" s="5">
        <v>0</v>
      </c>
      <c r="M6642" t="str">
        <f>IF(ISERROR(VLOOKUP(A6642,'[1]Ecart validé'!$A:$A,1,FALSE)),Z6642,"Ecart Validé")</f>
        <v>valid</v>
      </c>
      <c r="R6642" t="s">
        <v>30</v>
      </c>
      <c r="X6642"/>
      <c r="Y6642"/>
      <c r="Z6642" t="s">
        <v>31</v>
      </c>
    </row>
    <row r="6643" spans="1:26" x14ac:dyDescent="0.3">
      <c r="A6643" t="s">
        <v>8971</v>
      </c>
      <c r="B6643" t="s">
        <v>963</v>
      </c>
      <c r="C6643">
        <v>899</v>
      </c>
      <c r="D6643" t="str">
        <f>+VLOOKUP(C6643,Param!K:L,2,FALSE)</f>
        <v>DODO S.A</v>
      </c>
      <c r="E6643" t="s">
        <v>1021</v>
      </c>
      <c r="F6643" t="s">
        <v>8264</v>
      </c>
      <c r="G6643" t="s">
        <v>29</v>
      </c>
      <c r="H6643" s="5">
        <v>12525.13</v>
      </c>
      <c r="I6643" s="5">
        <v>12525.134</v>
      </c>
      <c r="J6643" s="5">
        <v>-4.0000000008149003E-3</v>
      </c>
      <c r="K6643" s="5">
        <v>12525.13</v>
      </c>
      <c r="L6643" s="5">
        <v>0</v>
      </c>
      <c r="M6643" t="str">
        <f>IF(ISERROR(VLOOKUP(A6643,'[1]Ecart validé'!$A:$A,1,FALSE)),Z6643,"Ecart Validé")</f>
        <v>valid</v>
      </c>
      <c r="R6643" t="s">
        <v>30</v>
      </c>
      <c r="X6643"/>
      <c r="Y6643"/>
      <c r="Z6643" t="s">
        <v>31</v>
      </c>
    </row>
    <row r="6644" spans="1:26" x14ac:dyDescent="0.3">
      <c r="A6644" t="s">
        <v>8972</v>
      </c>
      <c r="B6644" t="s">
        <v>963</v>
      </c>
      <c r="C6644">
        <v>899</v>
      </c>
      <c r="D6644" t="str">
        <f>+VLOOKUP(C6644,Param!K:L,2,FALSE)</f>
        <v>DODO S.A</v>
      </c>
      <c r="E6644" t="s">
        <v>1021</v>
      </c>
      <c r="F6644" t="s">
        <v>8266</v>
      </c>
      <c r="G6644" t="s">
        <v>29</v>
      </c>
      <c r="H6644" s="5">
        <v>24683.16</v>
      </c>
      <c r="I6644" s="5">
        <v>24683.165000000001</v>
      </c>
      <c r="J6644" s="5">
        <v>-5.0000000010186297E-3</v>
      </c>
      <c r="K6644" s="5">
        <v>24683.16</v>
      </c>
      <c r="L6644" s="5">
        <v>0</v>
      </c>
      <c r="M6644" t="str">
        <f>IF(ISERROR(VLOOKUP(A6644,'[1]Ecart validé'!$A:$A,1,FALSE)),Z6644,"Ecart Validé")</f>
        <v>valid</v>
      </c>
      <c r="R6644" t="s">
        <v>30</v>
      </c>
      <c r="X6644"/>
      <c r="Y6644"/>
      <c r="Z6644" t="s">
        <v>31</v>
      </c>
    </row>
    <row r="6645" spans="1:26" x14ac:dyDescent="0.3">
      <c r="A6645" t="s">
        <v>8973</v>
      </c>
      <c r="B6645" t="s">
        <v>963</v>
      </c>
      <c r="C6645">
        <v>966</v>
      </c>
      <c r="D6645" t="str">
        <f>+VLOOKUP(C6645,Param!K:L,2,FALSE)</f>
        <v>STRATOBOIS</v>
      </c>
      <c r="E6645" t="s">
        <v>1026</v>
      </c>
      <c r="F6645" t="s">
        <v>8617</v>
      </c>
      <c r="G6645" t="s">
        <v>29</v>
      </c>
      <c r="H6645" s="5">
        <v>566.80999999999995</v>
      </c>
      <c r="I6645" s="5">
        <v>566.80679999999995</v>
      </c>
      <c r="J6645" s="5">
        <v>3.19999999999254E-3</v>
      </c>
      <c r="K6645" s="5">
        <v>566.80999999999995</v>
      </c>
      <c r="L6645" s="5">
        <v>0</v>
      </c>
      <c r="M6645" t="str">
        <f>IF(ISERROR(VLOOKUP(A6645,'[1]Ecart validé'!$A:$A,1,FALSE)),Z6645,"Ecart Validé")</f>
        <v>valid</v>
      </c>
      <c r="R6645" t="s">
        <v>30</v>
      </c>
      <c r="S6645" t="s">
        <v>60</v>
      </c>
      <c r="T6645" t="s">
        <v>61</v>
      </c>
      <c r="V6645" t="s">
        <v>60</v>
      </c>
      <c r="W6645" t="s">
        <v>61</v>
      </c>
      <c r="X6645"/>
      <c r="Y6645"/>
      <c r="Z6645" t="s">
        <v>31</v>
      </c>
    </row>
    <row r="6646" spans="1:26" x14ac:dyDescent="0.3">
      <c r="A6646" t="s">
        <v>8974</v>
      </c>
      <c r="B6646" t="s">
        <v>963</v>
      </c>
      <c r="C6646">
        <v>966</v>
      </c>
      <c r="D6646" t="str">
        <f>+VLOOKUP(C6646,Param!K:L,2,FALSE)</f>
        <v>STRATOBOIS</v>
      </c>
      <c r="E6646" t="s">
        <v>1026</v>
      </c>
      <c r="F6646" t="s">
        <v>8260</v>
      </c>
      <c r="G6646" t="s">
        <v>29</v>
      </c>
      <c r="H6646" s="5">
        <v>29688.59</v>
      </c>
      <c r="I6646" s="5">
        <v>29688.587599999999</v>
      </c>
      <c r="J6646" s="5">
        <v>2.4000000012165401E-3</v>
      </c>
      <c r="K6646" s="5">
        <v>29688.59</v>
      </c>
      <c r="L6646" s="5">
        <v>0</v>
      </c>
      <c r="M6646" t="str">
        <f>IF(ISERROR(VLOOKUP(A6646,'[1]Ecart validé'!$A:$A,1,FALSE)),Z6646,"Ecart Validé")</f>
        <v>valid</v>
      </c>
      <c r="R6646" t="s">
        <v>30</v>
      </c>
      <c r="X6646"/>
      <c r="Y6646"/>
      <c r="Z6646" t="s">
        <v>31</v>
      </c>
    </row>
    <row r="6647" spans="1:26" x14ac:dyDescent="0.3">
      <c r="A6647" t="s">
        <v>8975</v>
      </c>
      <c r="B6647" t="s">
        <v>963</v>
      </c>
      <c r="C6647">
        <v>966</v>
      </c>
      <c r="D6647" t="str">
        <f>+VLOOKUP(C6647,Param!K:L,2,FALSE)</f>
        <v>STRATOBOIS</v>
      </c>
      <c r="E6647" t="s">
        <v>1026</v>
      </c>
      <c r="F6647" t="s">
        <v>8262</v>
      </c>
      <c r="G6647" t="s">
        <v>29</v>
      </c>
      <c r="H6647" s="5">
        <v>17369.86</v>
      </c>
      <c r="I6647" s="5">
        <v>17369.860400000001</v>
      </c>
      <c r="J6647" s="5">
        <v>-4.00000000809086E-4</v>
      </c>
      <c r="K6647" s="5">
        <v>17369.86</v>
      </c>
      <c r="L6647" s="5">
        <v>0</v>
      </c>
      <c r="M6647" t="str">
        <f>IF(ISERROR(VLOOKUP(A6647,'[1]Ecart validé'!$A:$A,1,FALSE)),Z6647,"Ecart Validé")</f>
        <v>valid</v>
      </c>
      <c r="R6647" t="s">
        <v>30</v>
      </c>
      <c r="X6647"/>
      <c r="Y6647"/>
      <c r="Z6647" t="s">
        <v>31</v>
      </c>
    </row>
    <row r="6648" spans="1:26" x14ac:dyDescent="0.3">
      <c r="A6648" t="s">
        <v>8976</v>
      </c>
      <c r="B6648" t="s">
        <v>963</v>
      </c>
      <c r="C6648">
        <v>966</v>
      </c>
      <c r="D6648" t="str">
        <f>+VLOOKUP(C6648,Param!K:L,2,FALSE)</f>
        <v>STRATOBOIS</v>
      </c>
      <c r="E6648" t="s">
        <v>1026</v>
      </c>
      <c r="F6648" t="s">
        <v>8264</v>
      </c>
      <c r="G6648" t="s">
        <v>29</v>
      </c>
      <c r="H6648" s="5">
        <v>1663.21</v>
      </c>
      <c r="I6648" s="5">
        <v>1663.2136</v>
      </c>
      <c r="J6648" s="5">
        <v>-3.6000000000058199E-3</v>
      </c>
      <c r="K6648" s="5">
        <v>1663.21</v>
      </c>
      <c r="L6648" s="5">
        <v>0</v>
      </c>
      <c r="M6648" t="str">
        <f>IF(ISERROR(VLOOKUP(A6648,'[1]Ecart validé'!$A:$A,1,FALSE)),Z6648,"Ecart Validé")</f>
        <v>valid</v>
      </c>
      <c r="R6648" t="s">
        <v>30</v>
      </c>
      <c r="S6648" t="s">
        <v>60</v>
      </c>
      <c r="T6648" t="s">
        <v>61</v>
      </c>
      <c r="V6648" t="s">
        <v>60</v>
      </c>
      <c r="W6648" t="s">
        <v>61</v>
      </c>
      <c r="X6648"/>
      <c r="Y6648"/>
      <c r="Z6648" t="s">
        <v>31</v>
      </c>
    </row>
    <row r="6649" spans="1:26" x14ac:dyDescent="0.3">
      <c r="A6649" t="s">
        <v>8977</v>
      </c>
      <c r="B6649" t="s">
        <v>963</v>
      </c>
      <c r="C6649">
        <v>966</v>
      </c>
      <c r="D6649" t="str">
        <f>+VLOOKUP(C6649,Param!K:L,2,FALSE)</f>
        <v>STRATOBOIS</v>
      </c>
      <c r="E6649" t="s">
        <v>1026</v>
      </c>
      <c r="F6649" t="s">
        <v>8266</v>
      </c>
      <c r="G6649" t="s">
        <v>29</v>
      </c>
      <c r="H6649" s="5">
        <v>1275.5999999999999</v>
      </c>
      <c r="I6649" s="5">
        <v>1275.6035999999999</v>
      </c>
      <c r="J6649" s="5">
        <v>-3.6000000000058199E-3</v>
      </c>
      <c r="K6649" s="5">
        <v>1275.5999999999999</v>
      </c>
      <c r="L6649" s="5">
        <v>0</v>
      </c>
      <c r="M6649" t="str">
        <f>IF(ISERROR(VLOOKUP(A6649,'[1]Ecart validé'!$A:$A,1,FALSE)),Z6649,"Ecart Validé")</f>
        <v>valid</v>
      </c>
      <c r="R6649" t="s">
        <v>30</v>
      </c>
      <c r="X6649"/>
      <c r="Y6649"/>
      <c r="Z6649" t="s">
        <v>31</v>
      </c>
    </row>
    <row r="6650" spans="1:26" x14ac:dyDescent="0.3">
      <c r="A6650" t="s">
        <v>8978</v>
      </c>
      <c r="B6650" t="s">
        <v>963</v>
      </c>
      <c r="C6650">
        <v>966</v>
      </c>
      <c r="D6650" t="str">
        <f>+VLOOKUP(C6650,Param!K:L,2,FALSE)</f>
        <v>STRATOBOIS</v>
      </c>
      <c r="E6650" t="s">
        <v>1035</v>
      </c>
      <c r="F6650" t="s">
        <v>8617</v>
      </c>
      <c r="G6650" t="s">
        <v>29</v>
      </c>
      <c r="H6650" s="5">
        <v>26.13</v>
      </c>
      <c r="I6650" s="5">
        <v>26.126000000000001</v>
      </c>
      <c r="J6650" s="5">
        <v>3.9999999999977796E-3</v>
      </c>
      <c r="K6650" s="5">
        <v>26.13</v>
      </c>
      <c r="L6650" s="5">
        <v>0</v>
      </c>
      <c r="M6650" t="str">
        <f>IF(ISERROR(VLOOKUP(A6650,'[1]Ecart validé'!$A:$A,1,FALSE)),Z6650,"Ecart Validé")</f>
        <v>valid</v>
      </c>
      <c r="R6650" t="s">
        <v>30</v>
      </c>
      <c r="X6650"/>
      <c r="Y6650"/>
      <c r="Z6650" t="s">
        <v>31</v>
      </c>
    </row>
    <row r="6651" spans="1:26" x14ac:dyDescent="0.3">
      <c r="A6651" t="s">
        <v>8979</v>
      </c>
      <c r="B6651" t="s">
        <v>963</v>
      </c>
      <c r="C6651">
        <v>966</v>
      </c>
      <c r="D6651" t="str">
        <f>+VLOOKUP(C6651,Param!K:L,2,FALSE)</f>
        <v>STRATOBOIS</v>
      </c>
      <c r="E6651" t="s">
        <v>1035</v>
      </c>
      <c r="F6651" t="s">
        <v>8260</v>
      </c>
      <c r="G6651" t="s">
        <v>29</v>
      </c>
      <c r="H6651" s="5">
        <v>5287.99</v>
      </c>
      <c r="I6651" s="5">
        <v>5287.9867999999997</v>
      </c>
      <c r="J6651" s="5">
        <v>3.2000000001062199E-3</v>
      </c>
      <c r="K6651" s="5">
        <v>5287.99</v>
      </c>
      <c r="L6651" s="5">
        <v>0</v>
      </c>
      <c r="M6651" t="str">
        <f>IF(ISERROR(VLOOKUP(A6651,'[1]Ecart validé'!$A:$A,1,FALSE)),Z6651,"Ecart Validé")</f>
        <v>valid</v>
      </c>
      <c r="R6651" t="s">
        <v>30</v>
      </c>
      <c r="X6651"/>
      <c r="Y6651"/>
      <c r="Z6651" t="s">
        <v>31</v>
      </c>
    </row>
    <row r="6652" spans="1:26" x14ac:dyDescent="0.3">
      <c r="A6652" t="s">
        <v>8980</v>
      </c>
      <c r="B6652" t="s">
        <v>963</v>
      </c>
      <c r="C6652">
        <v>966</v>
      </c>
      <c r="D6652" t="str">
        <f>+VLOOKUP(C6652,Param!K:L,2,FALSE)</f>
        <v>STRATOBOIS</v>
      </c>
      <c r="E6652" t="s">
        <v>1041</v>
      </c>
      <c r="F6652" t="s">
        <v>8260</v>
      </c>
      <c r="G6652" t="s">
        <v>29</v>
      </c>
      <c r="H6652" s="5">
        <v>11358.05</v>
      </c>
      <c r="I6652" s="5">
        <v>11358.0488</v>
      </c>
      <c r="J6652" s="5">
        <v>1.19999999878928E-3</v>
      </c>
      <c r="K6652" s="5">
        <v>11358.05</v>
      </c>
      <c r="L6652" s="5">
        <v>0</v>
      </c>
      <c r="M6652" t="str">
        <f>IF(ISERROR(VLOOKUP(A6652,'[1]Ecart validé'!$A:$A,1,FALSE)),Z6652,"Ecart Validé")</f>
        <v>valid</v>
      </c>
      <c r="R6652" t="s">
        <v>30</v>
      </c>
      <c r="S6652" t="s">
        <v>60</v>
      </c>
      <c r="T6652" t="s">
        <v>61</v>
      </c>
      <c r="V6652" t="s">
        <v>60</v>
      </c>
      <c r="W6652" t="s">
        <v>61</v>
      </c>
      <c r="X6652"/>
      <c r="Y6652"/>
      <c r="Z6652" t="s">
        <v>31</v>
      </c>
    </row>
    <row r="6653" spans="1:26" x14ac:dyDescent="0.3">
      <c r="A6653" t="s">
        <v>8981</v>
      </c>
      <c r="B6653" t="s">
        <v>963</v>
      </c>
      <c r="C6653">
        <v>966</v>
      </c>
      <c r="D6653" t="str">
        <f>+VLOOKUP(C6653,Param!K:L,2,FALSE)</f>
        <v>STRATOBOIS</v>
      </c>
      <c r="E6653" t="s">
        <v>1041</v>
      </c>
      <c r="F6653" t="s">
        <v>8262</v>
      </c>
      <c r="G6653" t="s">
        <v>29</v>
      </c>
      <c r="H6653" s="5">
        <v>4339.78</v>
      </c>
      <c r="I6653" s="5">
        <v>4339.7776000000003</v>
      </c>
      <c r="J6653" s="5">
        <v>2.3999999993975498E-3</v>
      </c>
      <c r="K6653" s="5">
        <v>4339.78</v>
      </c>
      <c r="L6653" s="5">
        <v>0</v>
      </c>
      <c r="M6653" t="str">
        <f>IF(ISERROR(VLOOKUP(A6653,'[1]Ecart validé'!$A:$A,1,FALSE)),Z6653,"Ecart Validé")</f>
        <v>valid</v>
      </c>
      <c r="R6653" t="s">
        <v>30</v>
      </c>
      <c r="X6653"/>
      <c r="Y6653"/>
      <c r="Z6653" t="s">
        <v>31</v>
      </c>
    </row>
    <row r="6654" spans="1:26" x14ac:dyDescent="0.3">
      <c r="A6654" t="s">
        <v>8982</v>
      </c>
      <c r="B6654" t="s">
        <v>963</v>
      </c>
      <c r="C6654">
        <v>966</v>
      </c>
      <c r="D6654" t="str">
        <f>+VLOOKUP(C6654,Param!K:L,2,FALSE)</f>
        <v>STRATOBOIS</v>
      </c>
      <c r="E6654" t="s">
        <v>1041</v>
      </c>
      <c r="F6654" t="s">
        <v>8264</v>
      </c>
      <c r="G6654" t="s">
        <v>29</v>
      </c>
      <c r="H6654" s="5">
        <v>390.6</v>
      </c>
      <c r="I6654" s="5">
        <v>390.60079999999999</v>
      </c>
      <c r="J6654" s="5">
        <v>-7.9999999996971296E-4</v>
      </c>
      <c r="K6654" s="5">
        <v>390.6</v>
      </c>
      <c r="L6654" s="5">
        <v>0</v>
      </c>
      <c r="M6654" t="str">
        <f>IF(ISERROR(VLOOKUP(A6654,'[1]Ecart validé'!$A:$A,1,FALSE)),Z6654,"Ecart Validé")</f>
        <v>valid</v>
      </c>
      <c r="R6654" t="s">
        <v>30</v>
      </c>
      <c r="X6654"/>
      <c r="Y6654"/>
      <c r="Z6654" t="s">
        <v>31</v>
      </c>
    </row>
    <row r="6655" spans="1:26" x14ac:dyDescent="0.3">
      <c r="A6655" t="s">
        <v>8983</v>
      </c>
      <c r="B6655" t="s">
        <v>963</v>
      </c>
      <c r="C6655">
        <v>966</v>
      </c>
      <c r="D6655" t="str">
        <f>+VLOOKUP(C6655,Param!K:L,2,FALSE)</f>
        <v>STRATOBOIS</v>
      </c>
      <c r="E6655" t="s">
        <v>1041</v>
      </c>
      <c r="F6655" t="s">
        <v>8266</v>
      </c>
      <c r="G6655" t="s">
        <v>29</v>
      </c>
      <c r="H6655" s="5">
        <v>1060.93</v>
      </c>
      <c r="I6655" s="5">
        <v>1060.9287999999999</v>
      </c>
      <c r="J6655" s="5">
        <v>1.2000000001535201E-3</v>
      </c>
      <c r="K6655" s="5">
        <v>1060.93</v>
      </c>
      <c r="L6655" s="5">
        <v>0</v>
      </c>
      <c r="M6655" t="str">
        <f>IF(ISERROR(VLOOKUP(A6655,'[1]Ecart validé'!$A:$A,1,FALSE)),Z6655,"Ecart Validé")</f>
        <v>valid</v>
      </c>
      <c r="R6655" t="s">
        <v>30</v>
      </c>
      <c r="X6655"/>
      <c r="Y6655"/>
      <c r="Z6655" t="s">
        <v>31</v>
      </c>
    </row>
    <row r="6656" spans="1:26" x14ac:dyDescent="0.3">
      <c r="A6656" t="s">
        <v>8984</v>
      </c>
      <c r="B6656" t="s">
        <v>963</v>
      </c>
      <c r="C6656">
        <v>966</v>
      </c>
      <c r="D6656" t="str">
        <f>+VLOOKUP(C6656,Param!K:L,2,FALSE)</f>
        <v>STRATOBOIS</v>
      </c>
      <c r="E6656" t="s">
        <v>8985</v>
      </c>
      <c r="F6656" t="s">
        <v>8271</v>
      </c>
      <c r="G6656" t="s">
        <v>29</v>
      </c>
      <c r="H6656" s="5">
        <v>1381.12</v>
      </c>
      <c r="I6656" s="5">
        <v>1381.1176</v>
      </c>
      <c r="J6656" s="5">
        <v>2.3999999998522898E-3</v>
      </c>
      <c r="K6656" s="5">
        <v>1381.12</v>
      </c>
      <c r="L6656" s="5">
        <v>0</v>
      </c>
      <c r="M6656" t="str">
        <f>IF(ISERROR(VLOOKUP(A6656,'[1]Ecart validé'!$A:$A,1,FALSE)),Z6656,"Ecart Validé")</f>
        <v>valid</v>
      </c>
      <c r="R6656" t="s">
        <v>30</v>
      </c>
      <c r="X6656"/>
      <c r="Y6656"/>
      <c r="Z6656" t="s">
        <v>31</v>
      </c>
    </row>
    <row r="6657" spans="1:26" x14ac:dyDescent="0.3">
      <c r="A6657" t="s">
        <v>8986</v>
      </c>
      <c r="B6657" t="s">
        <v>963</v>
      </c>
      <c r="C6657">
        <v>1499</v>
      </c>
      <c r="D6657" t="str">
        <f>+VLOOKUP(C6657,Param!K:L,2,FALSE)</f>
        <v>STANDARD TEXTILE SAS</v>
      </c>
      <c r="E6657" t="s">
        <v>1044</v>
      </c>
      <c r="F6657" t="s">
        <v>8617</v>
      </c>
      <c r="G6657" t="s">
        <v>29</v>
      </c>
      <c r="H6657" s="5">
        <v>-51737.271499999901</v>
      </c>
      <c r="I6657" s="5">
        <v>-51737.275800000003</v>
      </c>
      <c r="J6657" s="5">
        <v>4.3000000878237101E-3</v>
      </c>
      <c r="K6657" s="5">
        <v>-51737.271499999901</v>
      </c>
      <c r="L6657" s="5">
        <v>0</v>
      </c>
      <c r="M6657" t="str">
        <f>IF(ISERROR(VLOOKUP(A6657,'[1]Ecart validé'!$A:$A,1,FALSE)),Z6657,"Ecart Validé")</f>
        <v>valid</v>
      </c>
      <c r="R6657" t="s">
        <v>30</v>
      </c>
      <c r="X6657"/>
      <c r="Y6657"/>
      <c r="Z6657" t="s">
        <v>31</v>
      </c>
    </row>
    <row r="6658" spans="1:26" x14ac:dyDescent="0.3">
      <c r="A6658" t="s">
        <v>8987</v>
      </c>
      <c r="B6658" t="s">
        <v>963</v>
      </c>
      <c r="C6658">
        <v>1499</v>
      </c>
      <c r="D6658" t="str">
        <f>+VLOOKUP(C6658,Param!K:L,2,FALSE)</f>
        <v>STANDARD TEXTILE SAS</v>
      </c>
      <c r="E6658" t="s">
        <v>1044</v>
      </c>
      <c r="F6658" t="s">
        <v>8719</v>
      </c>
      <c r="G6658" t="s">
        <v>29</v>
      </c>
      <c r="H6658" s="5">
        <v>364194.76999999897</v>
      </c>
      <c r="I6658" s="5">
        <v>364194.78580000001</v>
      </c>
      <c r="J6658" s="5">
        <v>-1.58000000519678E-2</v>
      </c>
      <c r="K6658" s="5">
        <v>364194.76999999897</v>
      </c>
      <c r="L6658" s="5">
        <v>0</v>
      </c>
      <c r="M6658" t="str">
        <f>IF(ISERROR(VLOOKUP(A6658,'[1]Ecart validé'!$A:$A,1,FALSE)),Z6658,"Ecart Validé")</f>
        <v>valid</v>
      </c>
      <c r="R6658" t="s">
        <v>30</v>
      </c>
      <c r="X6658"/>
      <c r="Y6658"/>
      <c r="Z6658" t="s">
        <v>31</v>
      </c>
    </row>
    <row r="6659" spans="1:26" ht="86.4" x14ac:dyDescent="0.3">
      <c r="A6659" t="s">
        <v>8988</v>
      </c>
      <c r="B6659" t="s">
        <v>963</v>
      </c>
      <c r="C6659">
        <v>1499</v>
      </c>
      <c r="D6659" t="str">
        <f>+VLOOKUP(C6659,Param!K:L,2,FALSE)</f>
        <v>STANDARD TEXTILE SAS</v>
      </c>
      <c r="E6659" t="s">
        <v>1044</v>
      </c>
      <c r="F6659" t="s">
        <v>8721</v>
      </c>
      <c r="G6659" t="s">
        <v>29</v>
      </c>
      <c r="H6659" s="5">
        <v>576938.26</v>
      </c>
      <c r="I6659" s="5">
        <v>576938.25379999995</v>
      </c>
      <c r="J6659" s="5">
        <v>6.2000000616535501E-3</v>
      </c>
      <c r="K6659" s="5">
        <v>576938.26</v>
      </c>
      <c r="L6659" s="5">
        <v>0</v>
      </c>
      <c r="M6659" t="str">
        <f>IF(ISERROR(VLOOKUP(A6659,'[1]Ecart validé'!$A:$A,1,FALSE)),Z6659,"Ecart Validé")</f>
        <v>valid</v>
      </c>
      <c r="R6659" t="s">
        <v>30</v>
      </c>
      <c r="U6659" s="13" t="s">
        <v>8989</v>
      </c>
      <c r="X6659"/>
      <c r="Y6659"/>
      <c r="Z6659" t="s">
        <v>31</v>
      </c>
    </row>
    <row r="6660" spans="1:26" x14ac:dyDescent="0.3">
      <c r="A6660" t="s">
        <v>8990</v>
      </c>
      <c r="B6660" t="s">
        <v>963</v>
      </c>
      <c r="C6660">
        <v>1655</v>
      </c>
      <c r="D6660" t="str">
        <f>+VLOOKUP(C6660,Param!K:L,2,FALSE)</f>
        <v>BEAULIEU INTERNATIONAL GROUP NV</v>
      </c>
      <c r="E6660">
        <v>26133077</v>
      </c>
      <c r="F6660" t="s">
        <v>8617</v>
      </c>
      <c r="G6660" t="s">
        <v>29</v>
      </c>
      <c r="H6660" s="5">
        <v>1060.71</v>
      </c>
      <c r="I6660" s="5">
        <v>1060.7085</v>
      </c>
      <c r="J6660" s="5">
        <v>1.50000000007821E-3</v>
      </c>
      <c r="K6660" s="5">
        <v>1060.71</v>
      </c>
      <c r="L6660" s="5">
        <v>0</v>
      </c>
      <c r="M6660" t="str">
        <f>IF(ISERROR(VLOOKUP(A6660,'[1]Ecart validé'!$A:$A,1,FALSE)),Z6660,"Ecart Validé")</f>
        <v>valid</v>
      </c>
      <c r="R6660" t="s">
        <v>30</v>
      </c>
      <c r="X6660"/>
      <c r="Y6660"/>
      <c r="Z6660" t="s">
        <v>31</v>
      </c>
    </row>
    <row r="6661" spans="1:26" x14ac:dyDescent="0.3">
      <c r="A6661" t="s">
        <v>8991</v>
      </c>
      <c r="B6661" t="s">
        <v>963</v>
      </c>
      <c r="C6661">
        <v>1655</v>
      </c>
      <c r="D6661" t="str">
        <f>+VLOOKUP(C6661,Param!K:L,2,FALSE)</f>
        <v>BEAULIEU INTERNATIONAL GROUP NV</v>
      </c>
      <c r="E6661">
        <v>26133077</v>
      </c>
      <c r="F6661" t="s">
        <v>8260</v>
      </c>
      <c r="G6661" t="s">
        <v>29</v>
      </c>
      <c r="H6661" s="5">
        <v>5715.45</v>
      </c>
      <c r="I6661" s="5">
        <v>5715.4485000000004</v>
      </c>
      <c r="J6661" s="5">
        <v>1.4999999993960901E-3</v>
      </c>
      <c r="K6661" s="5">
        <v>5715.45</v>
      </c>
      <c r="L6661" s="5">
        <v>0</v>
      </c>
      <c r="M6661" t="str">
        <f>IF(ISERROR(VLOOKUP(A6661,'[1]Ecart validé'!$A:$A,1,FALSE)),Z6661,"Ecart Validé")</f>
        <v>valid</v>
      </c>
      <c r="R6661" t="s">
        <v>30</v>
      </c>
      <c r="X6661"/>
      <c r="Y6661"/>
      <c r="Z6661" t="s">
        <v>31</v>
      </c>
    </row>
    <row r="6662" spans="1:26" x14ac:dyDescent="0.3">
      <c r="A6662" t="s">
        <v>8992</v>
      </c>
      <c r="B6662" t="s">
        <v>963</v>
      </c>
      <c r="C6662">
        <v>1655</v>
      </c>
      <c r="D6662" t="str">
        <f>+VLOOKUP(C6662,Param!K:L,2,FALSE)</f>
        <v>BEAULIEU INTERNATIONAL GROUP NV</v>
      </c>
      <c r="E6662">
        <v>26133077</v>
      </c>
      <c r="F6662" t="s">
        <v>8262</v>
      </c>
      <c r="G6662" t="s">
        <v>29</v>
      </c>
      <c r="H6662" s="5">
        <v>6675.25</v>
      </c>
      <c r="I6662" s="5">
        <v>6675.2439999999997</v>
      </c>
      <c r="J6662" s="5">
        <v>6.0000000003128601E-3</v>
      </c>
      <c r="K6662" s="5">
        <v>6675.25</v>
      </c>
      <c r="L6662" s="5">
        <v>0</v>
      </c>
      <c r="M6662" t="str">
        <f>IF(ISERROR(VLOOKUP(A6662,'[1]Ecart validé'!$A:$A,1,FALSE)),Z6662,"Ecart Validé")</f>
        <v>valid</v>
      </c>
      <c r="R6662" t="s">
        <v>30</v>
      </c>
      <c r="X6662"/>
      <c r="Y6662"/>
      <c r="Z6662" t="s">
        <v>31</v>
      </c>
    </row>
    <row r="6663" spans="1:26" x14ac:dyDescent="0.3">
      <c r="A6663" t="s">
        <v>8993</v>
      </c>
      <c r="B6663" t="s">
        <v>963</v>
      </c>
      <c r="C6663">
        <v>1655</v>
      </c>
      <c r="D6663" t="str">
        <f>+VLOOKUP(C6663,Param!K:L,2,FALSE)</f>
        <v>BEAULIEU INTERNATIONAL GROUP NV</v>
      </c>
      <c r="E6663">
        <v>26133077</v>
      </c>
      <c r="F6663" t="s">
        <v>8264</v>
      </c>
      <c r="G6663" t="s">
        <v>29</v>
      </c>
      <c r="H6663" s="5">
        <v>1915.25</v>
      </c>
      <c r="I6663" s="5">
        <v>1915.25</v>
      </c>
      <c r="J6663" s="5">
        <v>0</v>
      </c>
      <c r="K6663" s="5">
        <v>1915.25</v>
      </c>
      <c r="L6663" s="5">
        <v>0</v>
      </c>
      <c r="M6663" t="str">
        <f>IF(ISERROR(VLOOKUP(A6663,'[1]Ecart validé'!$A:$A,1,FALSE)),Z6663,"Ecart Validé")</f>
        <v>valid</v>
      </c>
      <c r="R6663" t="s">
        <v>30</v>
      </c>
      <c r="X6663"/>
      <c r="Y6663"/>
      <c r="Z6663" t="s">
        <v>31</v>
      </c>
    </row>
    <row r="6664" spans="1:26" x14ac:dyDescent="0.3">
      <c r="A6664" t="s">
        <v>8994</v>
      </c>
      <c r="B6664" t="s">
        <v>963</v>
      </c>
      <c r="C6664">
        <v>1655</v>
      </c>
      <c r="D6664" t="str">
        <f>+VLOOKUP(C6664,Param!K:L,2,FALSE)</f>
        <v>BEAULIEU INTERNATIONAL GROUP NV</v>
      </c>
      <c r="E6664">
        <v>26133077</v>
      </c>
      <c r="F6664" t="s">
        <v>8266</v>
      </c>
      <c r="G6664" t="s">
        <v>29</v>
      </c>
      <c r="H6664" s="5">
        <v>8886.75</v>
      </c>
      <c r="I6664" s="5">
        <v>8886.7549999999992</v>
      </c>
      <c r="J6664" s="5">
        <v>-4.9999999991996403E-3</v>
      </c>
      <c r="K6664" s="5">
        <v>8886.75</v>
      </c>
      <c r="L6664" s="5">
        <v>0</v>
      </c>
      <c r="M6664" t="str">
        <f>IF(ISERROR(VLOOKUP(A6664,'[1]Ecart validé'!$A:$A,1,FALSE)),Z6664,"Ecart Validé")</f>
        <v>valid</v>
      </c>
      <c r="R6664" t="s">
        <v>30</v>
      </c>
      <c r="X6664"/>
      <c r="Y6664"/>
      <c r="Z6664" t="s">
        <v>31</v>
      </c>
    </row>
    <row r="6665" spans="1:26" ht="57.6" x14ac:dyDescent="0.3">
      <c r="A6665" t="s">
        <v>8995</v>
      </c>
      <c r="B6665" t="s">
        <v>963</v>
      </c>
      <c r="C6665">
        <v>1675</v>
      </c>
      <c r="D6665" t="str">
        <f>+VLOOKUP(C6665,Param!K:L,2,FALSE)</f>
        <v>COFEL INDUSTRIES (COPIREL)</v>
      </c>
      <c r="E6665" t="s">
        <v>1051</v>
      </c>
      <c r="F6665" t="s">
        <v>8260</v>
      </c>
      <c r="G6665" t="s">
        <v>29</v>
      </c>
      <c r="H6665" s="5">
        <v>25.23</v>
      </c>
      <c r="I6665" s="5">
        <v>14172.849</v>
      </c>
      <c r="J6665" s="5">
        <v>-14147.619000000001</v>
      </c>
      <c r="K6665" s="5">
        <v>14172.849</v>
      </c>
      <c r="L6665" s="5">
        <v>-14147.619000000001</v>
      </c>
      <c r="M6665" t="str">
        <f>IF(ISERROR(VLOOKUP(A6665,'[1]Ecart validé'!$A:$A,1,FALSE)),Z6665,"Ecart Validé")</f>
        <v>issue</v>
      </c>
      <c r="N6665" t="s">
        <v>323</v>
      </c>
      <c r="O6665" t="s">
        <v>323</v>
      </c>
      <c r="P6665" t="s">
        <v>324</v>
      </c>
      <c r="R6665" t="s">
        <v>490</v>
      </c>
      <c r="S6665" t="s">
        <v>42</v>
      </c>
      <c r="T6665" t="s">
        <v>43</v>
      </c>
      <c r="U6665" s="13" t="s">
        <v>8996</v>
      </c>
      <c r="V6665" t="s">
        <v>45</v>
      </c>
      <c r="W6665" t="s">
        <v>2529</v>
      </c>
      <c r="X6665" t="s">
        <v>2131</v>
      </c>
      <c r="Y6665" t="s">
        <v>2131</v>
      </c>
      <c r="Z6665" t="s">
        <v>88</v>
      </c>
    </row>
    <row r="6666" spans="1:26" x14ac:dyDescent="0.3">
      <c r="A6666" t="s">
        <v>8997</v>
      </c>
      <c r="B6666" t="s">
        <v>963</v>
      </c>
      <c r="C6666">
        <v>1675</v>
      </c>
      <c r="D6666" t="str">
        <f>+VLOOKUP(C6666,Param!K:L,2,FALSE)</f>
        <v>COFEL INDUSTRIES (COPIREL)</v>
      </c>
      <c r="E6666" t="s">
        <v>1051</v>
      </c>
      <c r="F6666" t="s">
        <v>8262</v>
      </c>
      <c r="G6666" t="s">
        <v>29</v>
      </c>
      <c r="H6666" s="5">
        <v>11455.83</v>
      </c>
      <c r="I6666" s="5">
        <v>11455.833500000001</v>
      </c>
      <c r="J6666" s="5">
        <v>-3.5000000007130399E-3</v>
      </c>
      <c r="K6666" s="5">
        <v>11455.833500000001</v>
      </c>
      <c r="L6666" s="5">
        <v>-3.5000000007130399E-3</v>
      </c>
      <c r="M6666" t="str">
        <f>IF(ISERROR(VLOOKUP(A6666,'[1]Ecart validé'!$A:$A,1,FALSE)),Z6666,"Ecart Validé")</f>
        <v>valid</v>
      </c>
      <c r="R6666" t="s">
        <v>30</v>
      </c>
      <c r="X6666"/>
      <c r="Y6666"/>
      <c r="Z6666" t="s">
        <v>31</v>
      </c>
    </row>
    <row r="6667" spans="1:26" ht="43.2" x14ac:dyDescent="0.3">
      <c r="A6667" t="s">
        <v>8998</v>
      </c>
      <c r="B6667" t="s">
        <v>963</v>
      </c>
      <c r="C6667">
        <v>1675</v>
      </c>
      <c r="D6667" t="str">
        <f>+VLOOKUP(C6667,Param!K:L,2,FALSE)</f>
        <v>COFEL INDUSTRIES (COPIREL)</v>
      </c>
      <c r="E6667" t="s">
        <v>1051</v>
      </c>
      <c r="F6667" t="s">
        <v>8264</v>
      </c>
      <c r="G6667" t="s">
        <v>29</v>
      </c>
      <c r="H6667" s="5">
        <v>52</v>
      </c>
      <c r="I6667" s="5">
        <v>5498.5129999999999</v>
      </c>
      <c r="J6667" s="5">
        <v>-5446.5129999999999</v>
      </c>
      <c r="K6667" s="5">
        <v>5498.5129999999999</v>
      </c>
      <c r="L6667" s="5">
        <v>-5446.5129999999999</v>
      </c>
      <c r="M6667" t="str">
        <f>IF(ISERROR(VLOOKUP(A6667,'[1]Ecart validé'!$A:$A,1,FALSE)),Z6667,"Ecart Validé")</f>
        <v>issue</v>
      </c>
      <c r="N6667" t="s">
        <v>323</v>
      </c>
      <c r="O6667" t="s">
        <v>323</v>
      </c>
      <c r="P6667" t="s">
        <v>324</v>
      </c>
      <c r="R6667" t="s">
        <v>490</v>
      </c>
      <c r="S6667" t="s">
        <v>42</v>
      </c>
      <c r="T6667" t="s">
        <v>43</v>
      </c>
      <c r="U6667" s="13" t="s">
        <v>8999</v>
      </c>
      <c r="V6667" t="s">
        <v>45</v>
      </c>
      <c r="W6667" t="s">
        <v>2529</v>
      </c>
      <c r="X6667" t="s">
        <v>2131</v>
      </c>
      <c r="Y6667" t="s">
        <v>2131</v>
      </c>
      <c r="Z6667" t="s">
        <v>88</v>
      </c>
    </row>
    <row r="6668" spans="1:26" x14ac:dyDescent="0.3">
      <c r="A6668" t="s">
        <v>9000</v>
      </c>
      <c r="B6668" t="s">
        <v>963</v>
      </c>
      <c r="C6668">
        <v>1675</v>
      </c>
      <c r="D6668" t="str">
        <f>+VLOOKUP(C6668,Param!K:L,2,FALSE)</f>
        <v>COFEL INDUSTRIES (COPIREL)</v>
      </c>
      <c r="E6668" t="s">
        <v>1051</v>
      </c>
      <c r="F6668" t="s">
        <v>8266</v>
      </c>
      <c r="G6668" t="s">
        <v>29</v>
      </c>
      <c r="H6668" s="5">
        <v>13980.6</v>
      </c>
      <c r="I6668" s="5">
        <v>13980.602500000001</v>
      </c>
      <c r="J6668" s="5">
        <v>-2.5000000005093101E-3</v>
      </c>
      <c r="K6668" s="5">
        <v>13980.602500000001</v>
      </c>
      <c r="L6668" s="5">
        <v>-2.5000000005093101E-3</v>
      </c>
      <c r="M6668" t="str">
        <f>IF(ISERROR(VLOOKUP(A6668,'[1]Ecart validé'!$A:$A,1,FALSE)),Z6668,"Ecart Validé")</f>
        <v>valid</v>
      </c>
      <c r="R6668" t="s">
        <v>30</v>
      </c>
      <c r="X6668"/>
      <c r="Y6668"/>
      <c r="Z6668" t="s">
        <v>31</v>
      </c>
    </row>
    <row r="6669" spans="1:26" x14ac:dyDescent="0.3">
      <c r="A6669" t="s">
        <v>9001</v>
      </c>
      <c r="B6669" t="s">
        <v>963</v>
      </c>
      <c r="C6669">
        <v>1675</v>
      </c>
      <c r="D6669" t="str">
        <f>+VLOOKUP(C6669,Param!K:L,2,FALSE)</f>
        <v>COFEL INDUSTRIES (COPIREL)</v>
      </c>
      <c r="E6669" t="s">
        <v>1056</v>
      </c>
      <c r="F6669" t="s">
        <v>8260</v>
      </c>
      <c r="G6669" t="s">
        <v>29</v>
      </c>
      <c r="H6669" s="5">
        <v>100262.71</v>
      </c>
      <c r="I6669" s="5">
        <v>100262.7118</v>
      </c>
      <c r="J6669" s="5">
        <v>-1.7999999981839199E-3</v>
      </c>
      <c r="K6669" s="5">
        <v>100262.71</v>
      </c>
      <c r="L6669" s="5">
        <v>0</v>
      </c>
      <c r="M6669" t="str">
        <f>IF(ISERROR(VLOOKUP(A6669,'[1]Ecart validé'!$A:$A,1,FALSE)),Z6669,"Ecart Validé")</f>
        <v>valid</v>
      </c>
      <c r="R6669" t="s">
        <v>30</v>
      </c>
      <c r="X6669"/>
      <c r="Y6669"/>
      <c r="Z6669" t="s">
        <v>31</v>
      </c>
    </row>
    <row r="6670" spans="1:26" x14ac:dyDescent="0.3">
      <c r="A6670" t="s">
        <v>9002</v>
      </c>
      <c r="B6670" t="s">
        <v>963</v>
      </c>
      <c r="C6670">
        <v>1675</v>
      </c>
      <c r="D6670" t="str">
        <f>+VLOOKUP(C6670,Param!K:L,2,FALSE)</f>
        <v>COFEL INDUSTRIES (COPIREL)</v>
      </c>
      <c r="E6670" t="s">
        <v>1056</v>
      </c>
      <c r="F6670" t="s">
        <v>8262</v>
      </c>
      <c r="G6670" t="s">
        <v>29</v>
      </c>
      <c r="H6670" s="5">
        <v>109397.98</v>
      </c>
      <c r="I6670" s="5">
        <v>109397.97990000001</v>
      </c>
      <c r="J6670" s="5">
        <v>9.9999990197829902E-5</v>
      </c>
      <c r="K6670" s="5">
        <v>109397.98</v>
      </c>
      <c r="L6670" s="5">
        <v>0</v>
      </c>
      <c r="M6670" t="str">
        <f>IF(ISERROR(VLOOKUP(A6670,'[1]Ecart validé'!$A:$A,1,FALSE)),Z6670,"Ecart Validé")</f>
        <v>valid</v>
      </c>
      <c r="R6670" t="s">
        <v>30</v>
      </c>
      <c r="X6670"/>
      <c r="Y6670"/>
      <c r="Z6670" t="s">
        <v>31</v>
      </c>
    </row>
    <row r="6671" spans="1:26" x14ac:dyDescent="0.3">
      <c r="A6671" t="s">
        <v>9003</v>
      </c>
      <c r="B6671" t="s">
        <v>963</v>
      </c>
      <c r="C6671">
        <v>1675</v>
      </c>
      <c r="D6671" t="str">
        <f>+VLOOKUP(C6671,Param!K:L,2,FALSE)</f>
        <v>COFEL INDUSTRIES (COPIREL)</v>
      </c>
      <c r="E6671" t="s">
        <v>1056</v>
      </c>
      <c r="F6671" t="s">
        <v>8264</v>
      </c>
      <c r="G6671" t="s">
        <v>29</v>
      </c>
      <c r="H6671" s="5">
        <v>91977.07</v>
      </c>
      <c r="I6671" s="5">
        <v>91977.074699999997</v>
      </c>
      <c r="J6671" s="5">
        <v>-4.6999999904073697E-3</v>
      </c>
      <c r="K6671" s="5">
        <v>91977.07</v>
      </c>
      <c r="L6671" s="5">
        <v>0</v>
      </c>
      <c r="M6671" t="str">
        <f>IF(ISERROR(VLOOKUP(A6671,'[1]Ecart validé'!$A:$A,1,FALSE)),Z6671,"Ecart Validé")</f>
        <v>valid</v>
      </c>
      <c r="R6671" t="s">
        <v>30</v>
      </c>
      <c r="X6671"/>
      <c r="Y6671"/>
      <c r="Z6671" t="s">
        <v>31</v>
      </c>
    </row>
    <row r="6672" spans="1:26" ht="57.6" x14ac:dyDescent="0.3">
      <c r="A6672" t="s">
        <v>9004</v>
      </c>
      <c r="B6672" t="s">
        <v>963</v>
      </c>
      <c r="C6672">
        <v>1675</v>
      </c>
      <c r="D6672" t="str">
        <f>+VLOOKUP(C6672,Param!K:L,2,FALSE)</f>
        <v>COFEL INDUSTRIES (COPIREL)</v>
      </c>
      <c r="E6672" t="s">
        <v>1056</v>
      </c>
      <c r="F6672" t="s">
        <v>8266</v>
      </c>
      <c r="G6672" t="s">
        <v>29</v>
      </c>
      <c r="H6672" s="5">
        <v>99277.440000000002</v>
      </c>
      <c r="I6672" s="5">
        <v>99277.436100000006</v>
      </c>
      <c r="J6672" s="5">
        <v>3.89999999606516E-3</v>
      </c>
      <c r="K6672" s="5">
        <v>99277.440000000002</v>
      </c>
      <c r="L6672" s="5">
        <v>0</v>
      </c>
      <c r="M6672" t="str">
        <f>IF(ISERROR(VLOOKUP(A6672,'[1]Ecart validé'!$A:$A,1,FALSE)),Z6672,"Ecart Validé")</f>
        <v>valid</v>
      </c>
      <c r="R6672" t="s">
        <v>30</v>
      </c>
      <c r="S6672" t="s">
        <v>42</v>
      </c>
      <c r="T6672" t="s">
        <v>43</v>
      </c>
      <c r="U6672" s="13" t="s">
        <v>9005</v>
      </c>
      <c r="V6672" t="s">
        <v>45</v>
      </c>
      <c r="W6672" t="s">
        <v>2529</v>
      </c>
      <c r="X6672"/>
      <c r="Y6672"/>
      <c r="Z6672" t="s">
        <v>31</v>
      </c>
    </row>
    <row r="6673" spans="1:26" ht="57.6" x14ac:dyDescent="0.3">
      <c r="A6673" t="s">
        <v>9006</v>
      </c>
      <c r="B6673" t="s">
        <v>963</v>
      </c>
      <c r="C6673">
        <v>1675</v>
      </c>
      <c r="D6673" t="str">
        <f>+VLOOKUP(C6673,Param!K:L,2,FALSE)</f>
        <v>COFEL INDUSTRIES (COPIREL)</v>
      </c>
      <c r="E6673" t="s">
        <v>1061</v>
      </c>
      <c r="F6673" t="s">
        <v>8260</v>
      </c>
      <c r="G6673" t="s">
        <v>29</v>
      </c>
      <c r="H6673" s="5">
        <v>25.23</v>
      </c>
      <c r="I6673" s="5">
        <v>9806.3525000000009</v>
      </c>
      <c r="J6673" s="5">
        <v>-9781.1224999999995</v>
      </c>
      <c r="K6673" s="5">
        <v>9806.3525000000009</v>
      </c>
      <c r="L6673" s="5">
        <v>-9781.1224999999995</v>
      </c>
      <c r="M6673" t="str">
        <f>IF(ISERROR(VLOOKUP(A6673,'[1]Ecart validé'!$A:$A,1,FALSE)),Z6673,"Ecart Validé")</f>
        <v>issue</v>
      </c>
      <c r="N6673" t="s">
        <v>323</v>
      </c>
      <c r="O6673" t="s">
        <v>323</v>
      </c>
      <c r="P6673" t="s">
        <v>324</v>
      </c>
      <c r="R6673" t="s">
        <v>490</v>
      </c>
      <c r="S6673" t="s">
        <v>42</v>
      </c>
      <c r="T6673" t="s">
        <v>43</v>
      </c>
      <c r="U6673" s="13" t="s">
        <v>9007</v>
      </c>
      <c r="V6673" t="s">
        <v>45</v>
      </c>
      <c r="W6673" t="s">
        <v>2529</v>
      </c>
      <c r="X6673" t="s">
        <v>2131</v>
      </c>
      <c r="Y6673" t="s">
        <v>2131</v>
      </c>
      <c r="Z6673" t="s">
        <v>88</v>
      </c>
    </row>
    <row r="6674" spans="1:26" x14ac:dyDescent="0.3">
      <c r="A6674" t="s">
        <v>9008</v>
      </c>
      <c r="B6674" t="s">
        <v>963</v>
      </c>
      <c r="C6674">
        <v>1675</v>
      </c>
      <c r="D6674" t="str">
        <f>+VLOOKUP(C6674,Param!K:L,2,FALSE)</f>
        <v>COFEL INDUSTRIES (COPIREL)</v>
      </c>
      <c r="E6674" t="s">
        <v>1061</v>
      </c>
      <c r="F6674" t="s">
        <v>8262</v>
      </c>
      <c r="G6674" t="s">
        <v>29</v>
      </c>
      <c r="H6674" s="5">
        <v>6088.76</v>
      </c>
      <c r="I6674" s="5">
        <v>6088.7614999999996</v>
      </c>
      <c r="J6674" s="5">
        <v>-1.4999999993960901E-3</v>
      </c>
      <c r="K6674" s="5">
        <v>6088.7614999999996</v>
      </c>
      <c r="L6674" s="5">
        <v>-1.4999999993960901E-3</v>
      </c>
      <c r="M6674" t="str">
        <f>IF(ISERROR(VLOOKUP(A6674,'[1]Ecart validé'!$A:$A,1,FALSE)),Z6674,"Ecart Validé")</f>
        <v>valid</v>
      </c>
      <c r="R6674" t="s">
        <v>30</v>
      </c>
      <c r="X6674"/>
      <c r="Y6674"/>
      <c r="Z6674" t="s">
        <v>31</v>
      </c>
    </row>
    <row r="6675" spans="1:26" ht="43.2" x14ac:dyDescent="0.3">
      <c r="A6675" t="s">
        <v>9009</v>
      </c>
      <c r="B6675" t="s">
        <v>963</v>
      </c>
      <c r="C6675">
        <v>1675</v>
      </c>
      <c r="D6675" t="str">
        <f>+VLOOKUP(C6675,Param!K:L,2,FALSE)</f>
        <v>COFEL INDUSTRIES (COPIREL)</v>
      </c>
      <c r="E6675" t="s">
        <v>1061</v>
      </c>
      <c r="F6675" t="s">
        <v>8264</v>
      </c>
      <c r="G6675" t="s">
        <v>29</v>
      </c>
      <c r="H6675" s="5">
        <v>52</v>
      </c>
      <c r="I6675" s="5">
        <v>4182.8729999999996</v>
      </c>
      <c r="J6675" s="5">
        <v>-4130.8729999999996</v>
      </c>
      <c r="K6675" s="5">
        <v>4182.8729999999996</v>
      </c>
      <c r="L6675" s="5">
        <v>-4130.8729999999996</v>
      </c>
      <c r="M6675" t="str">
        <f>IF(ISERROR(VLOOKUP(A6675,'[1]Ecart validé'!$A:$A,1,FALSE)),Z6675,"Ecart Validé")</f>
        <v>issue</v>
      </c>
      <c r="N6675" t="s">
        <v>323</v>
      </c>
      <c r="O6675" t="s">
        <v>323</v>
      </c>
      <c r="P6675" t="s">
        <v>324</v>
      </c>
      <c r="R6675" t="s">
        <v>490</v>
      </c>
      <c r="S6675" t="s">
        <v>42</v>
      </c>
      <c r="T6675" t="s">
        <v>43</v>
      </c>
      <c r="U6675" s="13" t="s">
        <v>9010</v>
      </c>
      <c r="V6675" t="s">
        <v>45</v>
      </c>
      <c r="W6675" t="s">
        <v>2529</v>
      </c>
      <c r="X6675" t="s">
        <v>2131</v>
      </c>
      <c r="Y6675" t="s">
        <v>2131</v>
      </c>
      <c r="Z6675" t="s">
        <v>88</v>
      </c>
    </row>
    <row r="6676" spans="1:26" x14ac:dyDescent="0.3">
      <c r="A6676" t="s">
        <v>9011</v>
      </c>
      <c r="B6676" t="s">
        <v>963</v>
      </c>
      <c r="C6676">
        <v>1675</v>
      </c>
      <c r="D6676" t="str">
        <f>+VLOOKUP(C6676,Param!K:L,2,FALSE)</f>
        <v>COFEL INDUSTRIES (COPIREL)</v>
      </c>
      <c r="E6676" t="s">
        <v>1061</v>
      </c>
      <c r="F6676" t="s">
        <v>8266</v>
      </c>
      <c r="G6676" t="s">
        <v>29</v>
      </c>
      <c r="H6676" s="5">
        <v>7271.91</v>
      </c>
      <c r="I6676" s="5">
        <v>7271.9129999999996</v>
      </c>
      <c r="J6676" s="5">
        <v>-2.9999999997016801E-3</v>
      </c>
      <c r="K6676" s="5">
        <v>7271.9129999999996</v>
      </c>
      <c r="L6676" s="5">
        <v>-2.9999999997016801E-3</v>
      </c>
      <c r="M6676" t="str">
        <f>IF(ISERROR(VLOOKUP(A6676,'[1]Ecart validé'!$A:$A,1,FALSE)),Z6676,"Ecart Validé")</f>
        <v>valid</v>
      </c>
      <c r="R6676" t="s">
        <v>30</v>
      </c>
      <c r="X6676"/>
      <c r="Y6676"/>
      <c r="Z6676" t="s">
        <v>31</v>
      </c>
    </row>
    <row r="6677" spans="1:26" x14ac:dyDescent="0.3">
      <c r="A6677" t="s">
        <v>9012</v>
      </c>
      <c r="B6677" t="s">
        <v>963</v>
      </c>
      <c r="C6677">
        <v>1675</v>
      </c>
      <c r="D6677" t="str">
        <f>+VLOOKUP(C6677,Param!K:L,2,FALSE)</f>
        <v>COFEL INDUSTRIES (COPIREL)</v>
      </c>
      <c r="E6677" t="s">
        <v>1080</v>
      </c>
      <c r="F6677" t="s">
        <v>8260</v>
      </c>
      <c r="G6677" t="s">
        <v>29</v>
      </c>
      <c r="H6677" s="5">
        <v>4765.24</v>
      </c>
      <c r="I6677" s="5">
        <v>4765.24</v>
      </c>
      <c r="J6677" s="5">
        <v>0</v>
      </c>
      <c r="K6677" s="5">
        <v>4765.24</v>
      </c>
      <c r="L6677" s="5">
        <v>0</v>
      </c>
      <c r="M6677" t="str">
        <f>IF(ISERROR(VLOOKUP(A6677,'[1]Ecart validé'!$A:$A,1,FALSE)),Z6677,"Ecart Validé")</f>
        <v>valid</v>
      </c>
      <c r="R6677" t="s">
        <v>30</v>
      </c>
      <c r="X6677"/>
      <c r="Y6677"/>
      <c r="Z6677" t="s">
        <v>31</v>
      </c>
    </row>
    <row r="6678" spans="1:26" x14ac:dyDescent="0.3">
      <c r="A6678" t="s">
        <v>9013</v>
      </c>
      <c r="B6678" t="s">
        <v>963</v>
      </c>
      <c r="C6678">
        <v>1675</v>
      </c>
      <c r="D6678" t="str">
        <f>+VLOOKUP(C6678,Param!K:L,2,FALSE)</f>
        <v>COFEL INDUSTRIES (COPIREL)</v>
      </c>
      <c r="E6678" t="s">
        <v>1080</v>
      </c>
      <c r="F6678" t="s">
        <v>8262</v>
      </c>
      <c r="G6678" t="s">
        <v>29</v>
      </c>
      <c r="H6678" s="5">
        <v>712.36</v>
      </c>
      <c r="I6678" s="5">
        <v>712.35900000000004</v>
      </c>
      <c r="J6678" s="5">
        <v>9.9999999997635292E-4</v>
      </c>
      <c r="K6678" s="5">
        <v>712.36</v>
      </c>
      <c r="L6678" s="5">
        <v>0</v>
      </c>
      <c r="M6678" t="str">
        <f>IF(ISERROR(VLOOKUP(A6678,'[1]Ecart validé'!$A:$A,1,FALSE)),Z6678,"Ecart Validé")</f>
        <v>valid</v>
      </c>
      <c r="R6678" t="s">
        <v>30</v>
      </c>
      <c r="X6678"/>
      <c r="Y6678"/>
      <c r="Z6678" t="s">
        <v>31</v>
      </c>
    </row>
    <row r="6679" spans="1:26" x14ac:dyDescent="0.3">
      <c r="A6679" t="s">
        <v>9014</v>
      </c>
      <c r="B6679" t="s">
        <v>963</v>
      </c>
      <c r="C6679">
        <v>1675</v>
      </c>
      <c r="D6679" t="str">
        <f>+VLOOKUP(C6679,Param!K:L,2,FALSE)</f>
        <v>COFEL INDUSTRIES (COPIREL)</v>
      </c>
      <c r="E6679" t="s">
        <v>1080</v>
      </c>
      <c r="F6679" t="s">
        <v>8264</v>
      </c>
      <c r="G6679" t="s">
        <v>29</v>
      </c>
      <c r="H6679" s="5">
        <v>506.26</v>
      </c>
      <c r="I6679" s="5">
        <v>506.25599999999997</v>
      </c>
      <c r="J6679" s="5">
        <v>4.0000000000190898E-3</v>
      </c>
      <c r="K6679" s="5">
        <v>506.26</v>
      </c>
      <c r="L6679" s="5">
        <v>0</v>
      </c>
      <c r="M6679" t="str">
        <f>IF(ISERROR(VLOOKUP(A6679,'[1]Ecart validé'!$A:$A,1,FALSE)),Z6679,"Ecart Validé")</f>
        <v>valid</v>
      </c>
      <c r="R6679" t="s">
        <v>30</v>
      </c>
      <c r="X6679"/>
      <c r="Y6679"/>
      <c r="Z6679" t="s">
        <v>31</v>
      </c>
    </row>
    <row r="6680" spans="1:26" x14ac:dyDescent="0.3">
      <c r="A6680" t="s">
        <v>9015</v>
      </c>
      <c r="B6680" t="s">
        <v>963</v>
      </c>
      <c r="C6680">
        <v>1675</v>
      </c>
      <c r="D6680" t="str">
        <f>+VLOOKUP(C6680,Param!K:L,2,FALSE)</f>
        <v>COFEL INDUSTRIES (COPIREL)</v>
      </c>
      <c r="E6680" t="s">
        <v>1080</v>
      </c>
      <c r="F6680" t="s">
        <v>8266</v>
      </c>
      <c r="G6680" t="s">
        <v>29</v>
      </c>
      <c r="H6680" s="5">
        <v>9462.94</v>
      </c>
      <c r="I6680" s="5">
        <v>9462.9419999999991</v>
      </c>
      <c r="J6680" s="5">
        <v>-1.9999999985884599E-3</v>
      </c>
      <c r="K6680" s="5">
        <v>9462.94</v>
      </c>
      <c r="L6680" s="5">
        <v>0</v>
      </c>
      <c r="M6680" t="str">
        <f>IF(ISERROR(VLOOKUP(A6680,'[1]Ecart validé'!$A:$A,1,FALSE)),Z6680,"Ecart Validé")</f>
        <v>valid</v>
      </c>
      <c r="R6680" t="s">
        <v>30</v>
      </c>
      <c r="X6680"/>
      <c r="Y6680"/>
      <c r="Z6680" t="s">
        <v>31</v>
      </c>
    </row>
    <row r="6681" spans="1:26" x14ac:dyDescent="0.3">
      <c r="A6681" t="s">
        <v>9016</v>
      </c>
      <c r="B6681" t="s">
        <v>963</v>
      </c>
      <c r="C6681">
        <v>1675</v>
      </c>
      <c r="D6681" t="str">
        <f>+VLOOKUP(C6681,Param!K:L,2,FALSE)</f>
        <v>COFEL INDUSTRIES (COPIREL)</v>
      </c>
      <c r="E6681" t="s">
        <v>1075</v>
      </c>
      <c r="F6681" t="s">
        <v>8260</v>
      </c>
      <c r="G6681" t="s">
        <v>29</v>
      </c>
      <c r="H6681" s="5">
        <v>3967.75</v>
      </c>
      <c r="I6681" s="5">
        <v>3967.7530000000002</v>
      </c>
      <c r="J6681" s="5">
        <v>-3.0000000001564301E-3</v>
      </c>
      <c r="K6681" s="5">
        <v>3967.75</v>
      </c>
      <c r="L6681" s="5">
        <v>0</v>
      </c>
      <c r="M6681" t="str">
        <f>IF(ISERROR(VLOOKUP(A6681,'[1]Ecart validé'!$A:$A,1,FALSE)),Z6681,"Ecart Validé")</f>
        <v>valid</v>
      </c>
      <c r="R6681" t="s">
        <v>30</v>
      </c>
      <c r="X6681"/>
      <c r="Y6681"/>
      <c r="Z6681" t="s">
        <v>31</v>
      </c>
    </row>
    <row r="6682" spans="1:26" x14ac:dyDescent="0.3">
      <c r="A6682" t="s">
        <v>9017</v>
      </c>
      <c r="B6682" t="s">
        <v>963</v>
      </c>
      <c r="C6682">
        <v>1675</v>
      </c>
      <c r="D6682" t="str">
        <f>+VLOOKUP(C6682,Param!K:L,2,FALSE)</f>
        <v>COFEL INDUSTRIES (COPIREL)</v>
      </c>
      <c r="E6682" t="s">
        <v>1075</v>
      </c>
      <c r="F6682" t="s">
        <v>8262</v>
      </c>
      <c r="G6682" t="s">
        <v>29</v>
      </c>
      <c r="H6682" s="5">
        <v>10021.790000000001</v>
      </c>
      <c r="I6682" s="5">
        <v>10021.785</v>
      </c>
      <c r="J6682" s="5">
        <v>5.0000000010186297E-3</v>
      </c>
      <c r="K6682" s="5">
        <v>10021.790000000001</v>
      </c>
      <c r="L6682" s="5">
        <v>0</v>
      </c>
      <c r="M6682" t="str">
        <f>IF(ISERROR(VLOOKUP(A6682,'[1]Ecart validé'!$A:$A,1,FALSE)),Z6682,"Ecart Validé")</f>
        <v>valid</v>
      </c>
      <c r="R6682" t="s">
        <v>30</v>
      </c>
      <c r="X6682"/>
      <c r="Y6682"/>
      <c r="Z6682" t="s">
        <v>31</v>
      </c>
    </row>
    <row r="6683" spans="1:26" x14ac:dyDescent="0.3">
      <c r="A6683" t="s">
        <v>9018</v>
      </c>
      <c r="B6683" t="s">
        <v>963</v>
      </c>
      <c r="C6683">
        <v>1675</v>
      </c>
      <c r="D6683" t="str">
        <f>+VLOOKUP(C6683,Param!K:L,2,FALSE)</f>
        <v>COFEL INDUSTRIES (COPIREL)</v>
      </c>
      <c r="E6683" t="s">
        <v>1075</v>
      </c>
      <c r="F6683" t="s">
        <v>8264</v>
      </c>
      <c r="G6683" t="s">
        <v>29</v>
      </c>
      <c r="H6683" s="5">
        <v>2125.02</v>
      </c>
      <c r="I6683" s="5">
        <v>2125.0239999999999</v>
      </c>
      <c r="J6683" s="5">
        <v>-3.9999999999054099E-3</v>
      </c>
      <c r="K6683" s="5">
        <v>2125.02</v>
      </c>
      <c r="L6683" s="5">
        <v>0</v>
      </c>
      <c r="M6683" t="str">
        <f>IF(ISERROR(VLOOKUP(A6683,'[1]Ecart validé'!$A:$A,1,FALSE)),Z6683,"Ecart Validé")</f>
        <v>valid</v>
      </c>
      <c r="R6683" t="s">
        <v>30</v>
      </c>
      <c r="X6683"/>
      <c r="Y6683"/>
      <c r="Z6683" t="s">
        <v>31</v>
      </c>
    </row>
    <row r="6684" spans="1:26" x14ac:dyDescent="0.3">
      <c r="A6684" t="s">
        <v>9019</v>
      </c>
      <c r="B6684" t="s">
        <v>963</v>
      </c>
      <c r="C6684">
        <v>1675</v>
      </c>
      <c r="D6684" t="str">
        <f>+VLOOKUP(C6684,Param!K:L,2,FALSE)</f>
        <v>COFEL INDUSTRIES (COPIREL)</v>
      </c>
      <c r="E6684" t="s">
        <v>1075</v>
      </c>
      <c r="F6684" t="s">
        <v>8266</v>
      </c>
      <c r="G6684" t="s">
        <v>29</v>
      </c>
      <c r="H6684" s="5">
        <v>3954.44</v>
      </c>
      <c r="I6684" s="5">
        <v>3954.4369999999999</v>
      </c>
      <c r="J6684" s="5">
        <v>3.0000000001564301E-3</v>
      </c>
      <c r="K6684" s="5">
        <v>3954.44</v>
      </c>
      <c r="L6684" s="5">
        <v>0</v>
      </c>
      <c r="M6684" t="str">
        <f>IF(ISERROR(VLOOKUP(A6684,'[1]Ecart validé'!$A:$A,1,FALSE)),Z6684,"Ecart Validé")</f>
        <v>valid</v>
      </c>
      <c r="R6684" t="s">
        <v>30</v>
      </c>
      <c r="X6684"/>
      <c r="Y6684"/>
      <c r="Z6684" t="s">
        <v>31</v>
      </c>
    </row>
    <row r="6685" spans="1:26" x14ac:dyDescent="0.3">
      <c r="A6685" t="s">
        <v>9020</v>
      </c>
      <c r="B6685" t="s">
        <v>963</v>
      </c>
      <c r="C6685">
        <v>1675</v>
      </c>
      <c r="D6685" t="str">
        <f>+VLOOKUP(C6685,Param!K:L,2,FALSE)</f>
        <v>COFEL INDUSTRIES (COPIREL)</v>
      </c>
      <c r="E6685" t="s">
        <v>1066</v>
      </c>
      <c r="F6685" t="s">
        <v>8260</v>
      </c>
      <c r="G6685" t="s">
        <v>29</v>
      </c>
      <c r="H6685" s="5">
        <v>763.57</v>
      </c>
      <c r="I6685" s="5">
        <v>763.57150000000001</v>
      </c>
      <c r="J6685" s="5">
        <v>-1.4999999999645199E-3</v>
      </c>
      <c r="K6685" s="5">
        <v>763.57</v>
      </c>
      <c r="L6685" s="5">
        <v>0</v>
      </c>
      <c r="M6685" t="str">
        <f>IF(ISERROR(VLOOKUP(A6685,'[1]Ecart validé'!$A:$A,1,FALSE)),Z6685,"Ecart Validé")</f>
        <v>valid</v>
      </c>
      <c r="R6685" t="s">
        <v>30</v>
      </c>
      <c r="X6685"/>
      <c r="Y6685"/>
      <c r="Z6685" t="s">
        <v>31</v>
      </c>
    </row>
    <row r="6686" spans="1:26" x14ac:dyDescent="0.3">
      <c r="A6686" t="s">
        <v>9021</v>
      </c>
      <c r="B6686" t="s">
        <v>963</v>
      </c>
      <c r="C6686">
        <v>1675</v>
      </c>
      <c r="D6686" t="str">
        <f>+VLOOKUP(C6686,Param!K:L,2,FALSE)</f>
        <v>COFEL INDUSTRIES (COPIREL)</v>
      </c>
      <c r="E6686" t="s">
        <v>1066</v>
      </c>
      <c r="F6686" t="s">
        <v>8262</v>
      </c>
      <c r="G6686" t="s">
        <v>29</v>
      </c>
      <c r="H6686" s="5">
        <v>3743.71</v>
      </c>
      <c r="I6686" s="5">
        <v>3743.7116999999998</v>
      </c>
      <c r="J6686" s="5">
        <v>-1.6999999998006301E-3</v>
      </c>
      <c r="K6686" s="5">
        <v>3743.71</v>
      </c>
      <c r="L6686" s="5">
        <v>0</v>
      </c>
      <c r="M6686" t="str">
        <f>IF(ISERROR(VLOOKUP(A6686,'[1]Ecart validé'!$A:$A,1,FALSE)),Z6686,"Ecart Validé")</f>
        <v>valid</v>
      </c>
      <c r="R6686" t="s">
        <v>30</v>
      </c>
      <c r="X6686"/>
      <c r="Y6686"/>
      <c r="Z6686" t="s">
        <v>31</v>
      </c>
    </row>
    <row r="6687" spans="1:26" x14ac:dyDescent="0.3">
      <c r="A6687" t="s">
        <v>9022</v>
      </c>
      <c r="B6687" t="s">
        <v>963</v>
      </c>
      <c r="C6687">
        <v>1675</v>
      </c>
      <c r="D6687" t="str">
        <f>+VLOOKUP(C6687,Param!K:L,2,FALSE)</f>
        <v>COFEL INDUSTRIES (COPIREL)</v>
      </c>
      <c r="E6687" t="s">
        <v>1066</v>
      </c>
      <c r="F6687" t="s">
        <v>8264</v>
      </c>
      <c r="G6687" t="s">
        <v>29</v>
      </c>
      <c r="H6687" s="5">
        <v>1838.79</v>
      </c>
      <c r="I6687" s="5">
        <v>1838.7882999999999</v>
      </c>
      <c r="J6687" s="5">
        <v>1.7000000000280101E-3</v>
      </c>
      <c r="K6687" s="5">
        <v>1838.79</v>
      </c>
      <c r="L6687" s="5">
        <v>0</v>
      </c>
      <c r="M6687" t="str">
        <f>IF(ISERROR(VLOOKUP(A6687,'[1]Ecart validé'!$A:$A,1,FALSE)),Z6687,"Ecart Validé")</f>
        <v>valid</v>
      </c>
      <c r="R6687" t="s">
        <v>30</v>
      </c>
      <c r="X6687"/>
      <c r="Y6687"/>
      <c r="Z6687" t="s">
        <v>31</v>
      </c>
    </row>
    <row r="6688" spans="1:26" x14ac:dyDescent="0.3">
      <c r="A6688" t="s">
        <v>9023</v>
      </c>
      <c r="B6688" t="s">
        <v>963</v>
      </c>
      <c r="C6688">
        <v>1675</v>
      </c>
      <c r="D6688" t="str">
        <f>+VLOOKUP(C6688,Param!K:L,2,FALSE)</f>
        <v>COFEL INDUSTRIES (COPIREL)</v>
      </c>
      <c r="E6688" t="s">
        <v>1066</v>
      </c>
      <c r="F6688" t="s">
        <v>8266</v>
      </c>
      <c r="G6688" t="s">
        <v>29</v>
      </c>
      <c r="H6688" s="5">
        <v>6859.58</v>
      </c>
      <c r="I6688" s="5">
        <v>6859.5819000000001</v>
      </c>
      <c r="J6688" s="5">
        <v>-1.9000000002051801E-3</v>
      </c>
      <c r="K6688" s="5">
        <v>6859.58</v>
      </c>
      <c r="L6688" s="5">
        <v>0</v>
      </c>
      <c r="M6688" t="str">
        <f>IF(ISERROR(VLOOKUP(A6688,'[1]Ecart validé'!$A:$A,1,FALSE)),Z6688,"Ecart Validé")</f>
        <v>valid</v>
      </c>
      <c r="R6688" t="s">
        <v>30</v>
      </c>
      <c r="X6688"/>
      <c r="Y6688"/>
      <c r="Z6688" t="s">
        <v>31</v>
      </c>
    </row>
    <row r="6689" spans="1:26" x14ac:dyDescent="0.3">
      <c r="A6689" t="s">
        <v>9024</v>
      </c>
      <c r="B6689" t="s">
        <v>963</v>
      </c>
      <c r="C6689">
        <v>1713</v>
      </c>
      <c r="D6689" t="str">
        <f>+VLOOKUP(C6689,Param!K:L,2,FALSE)</f>
        <v>ATL PRODUCTION (ATELIER TOLERIE DU LIMOUSIN)</v>
      </c>
      <c r="E6689">
        <v>690001</v>
      </c>
      <c r="F6689" t="s">
        <v>8617</v>
      </c>
      <c r="G6689" t="s">
        <v>29</v>
      </c>
      <c r="H6689" s="5">
        <v>1375.43</v>
      </c>
      <c r="I6689" s="5">
        <v>1375.4280000000001</v>
      </c>
      <c r="J6689" s="5">
        <v>1.9999999999527002E-3</v>
      </c>
      <c r="K6689" s="5">
        <v>1375.43</v>
      </c>
      <c r="L6689" s="5">
        <v>0</v>
      </c>
      <c r="M6689" t="str">
        <f>IF(ISERROR(VLOOKUP(A6689,'[1]Ecart validé'!$A:$A,1,FALSE)),Z6689,"Ecart Validé")</f>
        <v>valid</v>
      </c>
      <c r="R6689" t="s">
        <v>30</v>
      </c>
      <c r="X6689"/>
      <c r="Y6689"/>
      <c r="Z6689" t="s">
        <v>31</v>
      </c>
    </row>
    <row r="6690" spans="1:26" x14ac:dyDescent="0.3">
      <c r="A6690" t="s">
        <v>9025</v>
      </c>
      <c r="B6690" t="s">
        <v>963</v>
      </c>
      <c r="C6690">
        <v>1713</v>
      </c>
      <c r="D6690" t="str">
        <f>+VLOOKUP(C6690,Param!K:L,2,FALSE)</f>
        <v>ATL PRODUCTION (ATELIER TOLERIE DU LIMOUSIN)</v>
      </c>
      <c r="E6690">
        <v>690001</v>
      </c>
      <c r="F6690" t="s">
        <v>8260</v>
      </c>
      <c r="G6690" t="s">
        <v>29</v>
      </c>
      <c r="H6690" s="5">
        <v>4382.84</v>
      </c>
      <c r="I6690" s="5">
        <v>4382.84</v>
      </c>
      <c r="J6690" s="5">
        <v>0</v>
      </c>
      <c r="K6690" s="5">
        <v>4382.84</v>
      </c>
      <c r="L6690" s="5">
        <v>0</v>
      </c>
      <c r="M6690" t="str">
        <f>IF(ISERROR(VLOOKUP(A6690,'[1]Ecart validé'!$A:$A,1,FALSE)),Z6690,"Ecart Validé")</f>
        <v>valid</v>
      </c>
      <c r="R6690" t="s">
        <v>30</v>
      </c>
      <c r="X6690"/>
      <c r="Y6690"/>
      <c r="Z6690" t="s">
        <v>31</v>
      </c>
    </row>
    <row r="6691" spans="1:26" x14ac:dyDescent="0.3">
      <c r="A6691" t="s">
        <v>9026</v>
      </c>
      <c r="B6691" t="s">
        <v>963</v>
      </c>
      <c r="C6691">
        <v>1713</v>
      </c>
      <c r="D6691" t="str">
        <f>+VLOOKUP(C6691,Param!K:L,2,FALSE)</f>
        <v>ATL PRODUCTION (ATELIER TOLERIE DU LIMOUSIN)</v>
      </c>
      <c r="E6691">
        <v>690001</v>
      </c>
      <c r="F6691" t="s">
        <v>8262</v>
      </c>
      <c r="G6691" t="s">
        <v>29</v>
      </c>
      <c r="H6691" s="5">
        <v>4751.91</v>
      </c>
      <c r="I6691" s="5">
        <v>4751.9056</v>
      </c>
      <c r="J6691" s="5">
        <v>4.399999999805E-3</v>
      </c>
      <c r="K6691" s="5">
        <v>4751.91</v>
      </c>
      <c r="L6691" s="5">
        <v>0</v>
      </c>
      <c r="M6691" t="str">
        <f>IF(ISERROR(VLOOKUP(A6691,'[1]Ecart validé'!$A:$A,1,FALSE)),Z6691,"Ecart Validé")</f>
        <v>valid</v>
      </c>
      <c r="R6691" t="s">
        <v>30</v>
      </c>
      <c r="X6691"/>
      <c r="Y6691"/>
      <c r="Z6691" t="s">
        <v>31</v>
      </c>
    </row>
    <row r="6692" spans="1:26" x14ac:dyDescent="0.3">
      <c r="A6692" t="s">
        <v>9027</v>
      </c>
      <c r="B6692" t="s">
        <v>963</v>
      </c>
      <c r="C6692">
        <v>1713</v>
      </c>
      <c r="D6692" t="str">
        <f>+VLOOKUP(C6692,Param!K:L,2,FALSE)</f>
        <v>ATL PRODUCTION (ATELIER TOLERIE DU LIMOUSIN)</v>
      </c>
      <c r="E6692">
        <v>690001</v>
      </c>
      <c r="F6692" t="s">
        <v>8264</v>
      </c>
      <c r="G6692" t="s">
        <v>29</v>
      </c>
      <c r="H6692" s="5">
        <v>2695.99</v>
      </c>
      <c r="I6692" s="5">
        <v>2695.9875999999999</v>
      </c>
      <c r="J6692" s="5">
        <v>2.3999999998522898E-3</v>
      </c>
      <c r="K6692" s="5">
        <v>2695.99</v>
      </c>
      <c r="L6692" s="5">
        <v>0</v>
      </c>
      <c r="M6692" t="str">
        <f>IF(ISERROR(VLOOKUP(A6692,'[1]Ecart validé'!$A:$A,1,FALSE)),Z6692,"Ecart Validé")</f>
        <v>valid</v>
      </c>
      <c r="R6692" t="s">
        <v>30</v>
      </c>
      <c r="X6692"/>
      <c r="Y6692"/>
      <c r="Z6692" t="s">
        <v>31</v>
      </c>
    </row>
    <row r="6693" spans="1:26" x14ac:dyDescent="0.3">
      <c r="A6693" t="s">
        <v>9028</v>
      </c>
      <c r="B6693" t="s">
        <v>963</v>
      </c>
      <c r="C6693">
        <v>1713</v>
      </c>
      <c r="D6693" t="str">
        <f>+VLOOKUP(C6693,Param!K:L,2,FALSE)</f>
        <v>ATL PRODUCTION (ATELIER TOLERIE DU LIMOUSIN)</v>
      </c>
      <c r="E6693">
        <v>690001</v>
      </c>
      <c r="F6693" t="s">
        <v>8266</v>
      </c>
      <c r="G6693" t="s">
        <v>29</v>
      </c>
      <c r="H6693" s="5">
        <v>6980.87</v>
      </c>
      <c r="I6693" s="5">
        <v>6980.8680000000004</v>
      </c>
      <c r="J6693" s="5">
        <v>1.9999999994979498E-3</v>
      </c>
      <c r="K6693" s="5">
        <v>6980.87</v>
      </c>
      <c r="L6693" s="5">
        <v>0</v>
      </c>
      <c r="M6693" t="str">
        <f>IF(ISERROR(VLOOKUP(A6693,'[1]Ecart validé'!$A:$A,1,FALSE)),Z6693,"Ecart Validé")</f>
        <v>valid</v>
      </c>
      <c r="R6693" t="s">
        <v>30</v>
      </c>
      <c r="T6693" s="41"/>
      <c r="X6693"/>
      <c r="Y6693"/>
      <c r="Z6693" t="s">
        <v>31</v>
      </c>
    </row>
    <row r="6694" spans="1:26" ht="72" x14ac:dyDescent="0.3">
      <c r="A6694" t="s">
        <v>9029</v>
      </c>
      <c r="B6694" t="s">
        <v>963</v>
      </c>
      <c r="C6694">
        <v>1713</v>
      </c>
      <c r="D6694" t="str">
        <f>+VLOOKUP(C6694,Param!K:L,2,FALSE)</f>
        <v>ATL PRODUCTION (ATELIER TOLERIE DU LIMOUSIN)</v>
      </c>
      <c r="E6694" t="s">
        <v>1088</v>
      </c>
      <c r="F6694" t="s">
        <v>8264</v>
      </c>
      <c r="G6694" t="s">
        <v>29</v>
      </c>
      <c r="H6694" s="5">
        <v>90.37</v>
      </c>
      <c r="I6694" s="5">
        <v>90.368700000000004</v>
      </c>
      <c r="J6694" s="5">
        <v>1.3000000000005199E-3</v>
      </c>
      <c r="K6694" s="5">
        <v>90.37</v>
      </c>
      <c r="L6694" s="5">
        <v>0</v>
      </c>
      <c r="M6694" t="str">
        <f>IF(ISERROR(VLOOKUP(A6694,'[1]Ecart validé'!$A:$A,1,FALSE)),Z6694,"Ecart Validé")</f>
        <v>valid</v>
      </c>
      <c r="R6694" t="s">
        <v>30</v>
      </c>
      <c r="S6694" t="s">
        <v>45</v>
      </c>
      <c r="T6694" t="s">
        <v>2529</v>
      </c>
      <c r="U6694" s="13" t="s">
        <v>9030</v>
      </c>
      <c r="V6694" t="s">
        <v>45</v>
      </c>
      <c r="W6694" t="s">
        <v>2529</v>
      </c>
      <c r="X6694" t="s">
        <v>458</v>
      </c>
      <c r="Y6694" t="s">
        <v>458</v>
      </c>
      <c r="Z6694" t="s">
        <v>31</v>
      </c>
    </row>
    <row r="6695" spans="1:26" x14ac:dyDescent="0.3">
      <c r="A6695" t="s">
        <v>9031</v>
      </c>
      <c r="B6695" t="s">
        <v>963</v>
      </c>
      <c r="C6695">
        <v>1753</v>
      </c>
      <c r="D6695" t="str">
        <f>+VLOOKUP(C6695,Param!K:L,2,FALSE)</f>
        <v>IFI SPA (METALMOBIL)</v>
      </c>
      <c r="E6695" t="s">
        <v>1090</v>
      </c>
      <c r="F6695" t="s">
        <v>8260</v>
      </c>
      <c r="G6695" t="s">
        <v>29</v>
      </c>
      <c r="H6695" s="5">
        <v>1116.8</v>
      </c>
      <c r="I6695" s="5">
        <v>1116.7991999999999</v>
      </c>
      <c r="J6695" s="5">
        <v>8.0000000002655703E-4</v>
      </c>
      <c r="K6695" s="5">
        <v>1116.8</v>
      </c>
      <c r="L6695" s="5">
        <v>0</v>
      </c>
      <c r="M6695" t="str">
        <f>IF(ISERROR(VLOOKUP(A6695,'[1]Ecart validé'!$A:$A,1,FALSE)),Z6695,"Ecart Validé")</f>
        <v>valid</v>
      </c>
      <c r="R6695" t="s">
        <v>30</v>
      </c>
      <c r="X6695"/>
      <c r="Y6695"/>
      <c r="Z6695" t="s">
        <v>31</v>
      </c>
    </row>
    <row r="6696" spans="1:26" x14ac:dyDescent="0.3">
      <c r="A6696" t="s">
        <v>9032</v>
      </c>
      <c r="B6696" t="s">
        <v>963</v>
      </c>
      <c r="C6696">
        <v>1753</v>
      </c>
      <c r="D6696" t="str">
        <f>+VLOOKUP(C6696,Param!K:L,2,FALSE)</f>
        <v>IFI SPA (METALMOBIL)</v>
      </c>
      <c r="E6696" t="s">
        <v>1090</v>
      </c>
      <c r="F6696" t="s">
        <v>8262</v>
      </c>
      <c r="G6696" t="s">
        <v>29</v>
      </c>
      <c r="H6696" s="5">
        <v>1054.76</v>
      </c>
      <c r="I6696" s="5">
        <v>1054.7639999999999</v>
      </c>
      <c r="J6696" s="5">
        <v>-3.9999999999054099E-3</v>
      </c>
      <c r="K6696" s="5">
        <v>1054.76</v>
      </c>
      <c r="L6696" s="5">
        <v>0</v>
      </c>
      <c r="M6696" t="str">
        <f>IF(ISERROR(VLOOKUP(A6696,'[1]Ecart validé'!$A:$A,1,FALSE)),Z6696,"Ecart Validé")</f>
        <v>valid</v>
      </c>
      <c r="R6696" t="s">
        <v>30</v>
      </c>
      <c r="X6696"/>
      <c r="Y6696"/>
      <c r="Z6696" t="s">
        <v>31</v>
      </c>
    </row>
    <row r="6697" spans="1:26" x14ac:dyDescent="0.3">
      <c r="A6697" t="s">
        <v>9033</v>
      </c>
      <c r="B6697" t="s">
        <v>963</v>
      </c>
      <c r="C6697">
        <v>1753</v>
      </c>
      <c r="D6697" t="str">
        <f>+VLOOKUP(C6697,Param!K:L,2,FALSE)</f>
        <v>IFI SPA (METALMOBIL)</v>
      </c>
      <c r="E6697" t="s">
        <v>1090</v>
      </c>
      <c r="F6697" t="s">
        <v>8264</v>
      </c>
      <c r="G6697" t="s">
        <v>29</v>
      </c>
      <c r="H6697" s="5">
        <v>336.36</v>
      </c>
      <c r="I6697" s="5">
        <v>336.35399999999998</v>
      </c>
      <c r="J6697" s="5">
        <v>6.0000000000286404E-3</v>
      </c>
      <c r="K6697" s="5">
        <v>336.36</v>
      </c>
      <c r="L6697" s="5">
        <v>0</v>
      </c>
      <c r="M6697" t="str">
        <f>IF(ISERROR(VLOOKUP(A6697,'[1]Ecart validé'!$A:$A,1,FALSE)),Z6697,"Ecart Validé")</f>
        <v>valid</v>
      </c>
      <c r="R6697" t="s">
        <v>30</v>
      </c>
      <c r="X6697"/>
      <c r="Y6697"/>
      <c r="Z6697" t="s">
        <v>31</v>
      </c>
    </row>
    <row r="6698" spans="1:26" x14ac:dyDescent="0.3">
      <c r="A6698" t="s">
        <v>9034</v>
      </c>
      <c r="B6698" t="s">
        <v>963</v>
      </c>
      <c r="C6698">
        <v>1753</v>
      </c>
      <c r="D6698" t="str">
        <f>+VLOOKUP(C6698,Param!K:L,2,FALSE)</f>
        <v>IFI SPA (METALMOBIL)</v>
      </c>
      <c r="E6698" t="s">
        <v>1094</v>
      </c>
      <c r="F6698" t="s">
        <v>8260</v>
      </c>
      <c r="G6698" t="s">
        <v>29</v>
      </c>
      <c r="H6698" s="5">
        <v>322.13</v>
      </c>
      <c r="I6698" s="5">
        <v>322.13279999999997</v>
      </c>
      <c r="J6698" s="5">
        <v>-2.7999999999792601E-3</v>
      </c>
      <c r="K6698" s="5">
        <v>322.13</v>
      </c>
      <c r="L6698" s="5">
        <v>0</v>
      </c>
      <c r="M6698" t="str">
        <f>IF(ISERROR(VLOOKUP(A6698,'[1]Ecart validé'!$A:$A,1,FALSE)),Z6698,"Ecart Validé")</f>
        <v>valid</v>
      </c>
      <c r="R6698" t="s">
        <v>30</v>
      </c>
      <c r="X6698"/>
      <c r="Y6698"/>
      <c r="Z6698" t="s">
        <v>31</v>
      </c>
    </row>
    <row r="6699" spans="1:26" x14ac:dyDescent="0.3">
      <c r="A6699" t="s">
        <v>9035</v>
      </c>
      <c r="B6699" t="s">
        <v>963</v>
      </c>
      <c r="C6699">
        <v>1753</v>
      </c>
      <c r="D6699" t="str">
        <f>+VLOOKUP(C6699,Param!K:L,2,FALSE)</f>
        <v>IFI SPA (METALMOBIL)</v>
      </c>
      <c r="E6699" t="s">
        <v>1094</v>
      </c>
      <c r="F6699" t="s">
        <v>8262</v>
      </c>
      <c r="G6699" t="s">
        <v>29</v>
      </c>
      <c r="H6699" s="5">
        <v>145.22999999999999</v>
      </c>
      <c r="I6699" s="5">
        <v>145.232</v>
      </c>
      <c r="J6699" s="5">
        <v>-2.0000000000095402E-3</v>
      </c>
      <c r="K6699" s="5">
        <v>145.22999999999999</v>
      </c>
      <c r="L6699" s="5">
        <v>0</v>
      </c>
      <c r="M6699" t="str">
        <f>IF(ISERROR(VLOOKUP(A6699,'[1]Ecart validé'!$A:$A,1,FALSE)),Z6699,"Ecart Validé")</f>
        <v>valid</v>
      </c>
      <c r="R6699" t="s">
        <v>30</v>
      </c>
      <c r="X6699"/>
      <c r="Y6699"/>
      <c r="Z6699" t="s">
        <v>31</v>
      </c>
    </row>
    <row r="6700" spans="1:26" x14ac:dyDescent="0.3">
      <c r="A6700" t="s">
        <v>9036</v>
      </c>
      <c r="B6700" t="s">
        <v>963</v>
      </c>
      <c r="C6700">
        <v>1753</v>
      </c>
      <c r="D6700" t="str">
        <f>+VLOOKUP(C6700,Param!K:L,2,FALSE)</f>
        <v>IFI SPA (METALMOBIL)</v>
      </c>
      <c r="E6700" t="s">
        <v>1094</v>
      </c>
      <c r="F6700" t="s">
        <v>8266</v>
      </c>
      <c r="G6700" t="s">
        <v>29</v>
      </c>
      <c r="H6700" s="5">
        <v>561.49</v>
      </c>
      <c r="I6700" s="5">
        <v>561.49</v>
      </c>
      <c r="J6700" s="5">
        <v>0</v>
      </c>
      <c r="K6700" s="5">
        <v>561.49</v>
      </c>
      <c r="L6700" s="5">
        <v>0</v>
      </c>
      <c r="M6700" t="str">
        <f>IF(ISERROR(VLOOKUP(A6700,'[1]Ecart validé'!$A:$A,1,FALSE)),Z6700,"Ecart Validé")</f>
        <v>valid</v>
      </c>
      <c r="R6700" t="s">
        <v>30</v>
      </c>
      <c r="X6700"/>
      <c r="Y6700"/>
      <c r="Z6700" t="s">
        <v>31</v>
      </c>
    </row>
    <row r="6701" spans="1:26" x14ac:dyDescent="0.3">
      <c r="A6701" t="s">
        <v>9037</v>
      </c>
      <c r="B6701" t="s">
        <v>963</v>
      </c>
      <c r="C6701">
        <v>1843</v>
      </c>
      <c r="D6701" t="str">
        <f>+VLOOKUP(C6701,Param!K:L,2,FALSE)</f>
        <v>PASSMAN</v>
      </c>
      <c r="E6701" t="s">
        <v>1099</v>
      </c>
      <c r="F6701" t="s">
        <v>8617</v>
      </c>
      <c r="G6701" t="s">
        <v>29</v>
      </c>
      <c r="H6701" s="5">
        <v>-76.519999999999897</v>
      </c>
      <c r="I6701" s="5">
        <v>-76.520399999999995</v>
      </c>
      <c r="J6701" s="5">
        <v>4.0000000001327803E-4</v>
      </c>
      <c r="K6701" s="5">
        <v>-76.519999999999897</v>
      </c>
      <c r="L6701" s="5">
        <v>0</v>
      </c>
      <c r="M6701" t="str">
        <f>IF(ISERROR(VLOOKUP(A6701,'[1]Ecart validé'!$A:$A,1,FALSE)),Z6701,"Ecart Validé")</f>
        <v>valid</v>
      </c>
      <c r="R6701" t="s">
        <v>30</v>
      </c>
      <c r="X6701"/>
      <c r="Y6701"/>
      <c r="Z6701" t="s">
        <v>31</v>
      </c>
    </row>
    <row r="6702" spans="1:26" x14ac:dyDescent="0.3">
      <c r="A6702" t="s">
        <v>9038</v>
      </c>
      <c r="B6702" t="s">
        <v>963</v>
      </c>
      <c r="C6702">
        <v>1843</v>
      </c>
      <c r="D6702" t="str">
        <f>+VLOOKUP(C6702,Param!K:L,2,FALSE)</f>
        <v>PASSMAN</v>
      </c>
      <c r="E6702" t="s">
        <v>1099</v>
      </c>
      <c r="F6702" t="s">
        <v>8260</v>
      </c>
      <c r="G6702" t="s">
        <v>29</v>
      </c>
      <c r="H6702" s="5">
        <v>1365.5599999999899</v>
      </c>
      <c r="I6702" s="5">
        <v>1365.5536</v>
      </c>
      <c r="J6702" s="5">
        <v>6.39999999953033E-3</v>
      </c>
      <c r="K6702" s="5">
        <v>1365.5599999999899</v>
      </c>
      <c r="L6702" s="5">
        <v>0</v>
      </c>
      <c r="M6702" t="str">
        <f>IF(ISERROR(VLOOKUP(A6702,'[1]Ecart validé'!$A:$A,1,FALSE)),Z6702,"Ecart Validé")</f>
        <v>valid</v>
      </c>
      <c r="R6702" t="s">
        <v>30</v>
      </c>
      <c r="X6702"/>
      <c r="Y6702"/>
      <c r="Z6702" t="s">
        <v>31</v>
      </c>
    </row>
    <row r="6703" spans="1:26" x14ac:dyDescent="0.3">
      <c r="A6703" t="s">
        <v>9039</v>
      </c>
      <c r="B6703" t="s">
        <v>963</v>
      </c>
      <c r="C6703">
        <v>1843</v>
      </c>
      <c r="D6703" t="str">
        <f>+VLOOKUP(C6703,Param!K:L,2,FALSE)</f>
        <v>PASSMAN</v>
      </c>
      <c r="E6703" t="s">
        <v>1099</v>
      </c>
      <c r="F6703" t="s">
        <v>8262</v>
      </c>
      <c r="G6703" t="s">
        <v>29</v>
      </c>
      <c r="H6703" s="5">
        <v>3265.69</v>
      </c>
      <c r="I6703" s="5">
        <v>3265.6887999999999</v>
      </c>
      <c r="J6703" s="5">
        <v>1.2000000001535201E-3</v>
      </c>
      <c r="K6703" s="5">
        <v>3265.69</v>
      </c>
      <c r="L6703" s="5">
        <v>0</v>
      </c>
      <c r="M6703" t="str">
        <f>IF(ISERROR(VLOOKUP(A6703,'[1]Ecart validé'!$A:$A,1,FALSE)),Z6703,"Ecart Validé")</f>
        <v>valid</v>
      </c>
      <c r="R6703" t="s">
        <v>30</v>
      </c>
      <c r="X6703"/>
      <c r="Y6703"/>
      <c r="Z6703" t="s">
        <v>31</v>
      </c>
    </row>
    <row r="6704" spans="1:26" x14ac:dyDescent="0.3">
      <c r="A6704" t="s">
        <v>9040</v>
      </c>
      <c r="B6704" t="s">
        <v>963</v>
      </c>
      <c r="C6704">
        <v>1843</v>
      </c>
      <c r="D6704" t="str">
        <f>+VLOOKUP(C6704,Param!K:L,2,FALSE)</f>
        <v>PASSMAN</v>
      </c>
      <c r="E6704" t="s">
        <v>1099</v>
      </c>
      <c r="F6704" t="s">
        <v>8264</v>
      </c>
      <c r="G6704" t="s">
        <v>29</v>
      </c>
      <c r="H6704" s="5">
        <v>1618.86</v>
      </c>
      <c r="I6704" s="5">
        <v>1618.86</v>
      </c>
      <c r="J6704" s="5">
        <v>0</v>
      </c>
      <c r="K6704" s="5">
        <v>1618.86</v>
      </c>
      <c r="L6704" s="5">
        <v>0</v>
      </c>
      <c r="M6704" t="str">
        <f>IF(ISERROR(VLOOKUP(A6704,'[1]Ecart validé'!$A:$A,1,FALSE)),Z6704,"Ecart Validé")</f>
        <v>valid</v>
      </c>
      <c r="R6704" t="s">
        <v>30</v>
      </c>
      <c r="X6704"/>
      <c r="Y6704"/>
      <c r="Z6704" t="s">
        <v>31</v>
      </c>
    </row>
    <row r="6705" spans="1:26" x14ac:dyDescent="0.3">
      <c r="A6705" t="s">
        <v>9041</v>
      </c>
      <c r="B6705" t="s">
        <v>963</v>
      </c>
      <c r="C6705">
        <v>1843</v>
      </c>
      <c r="D6705" t="str">
        <f>+VLOOKUP(C6705,Param!K:L,2,FALSE)</f>
        <v>PASSMAN</v>
      </c>
      <c r="E6705" t="s">
        <v>1104</v>
      </c>
      <c r="F6705" t="s">
        <v>8260</v>
      </c>
      <c r="G6705" t="s">
        <v>29</v>
      </c>
      <c r="H6705" s="5">
        <v>34604.46</v>
      </c>
      <c r="I6705" s="5">
        <v>34604.459799999997</v>
      </c>
      <c r="J6705" s="5">
        <v>2.00000002223532E-4</v>
      </c>
      <c r="K6705" s="5">
        <v>34604.46</v>
      </c>
      <c r="L6705" s="5">
        <v>0</v>
      </c>
      <c r="M6705" t="str">
        <f>IF(ISERROR(VLOOKUP(A6705,'[1]Ecart validé'!$A:$A,1,FALSE)),Z6705,"Ecart Validé")</f>
        <v>valid</v>
      </c>
      <c r="R6705" t="s">
        <v>30</v>
      </c>
      <c r="X6705"/>
      <c r="Y6705"/>
      <c r="Z6705" t="s">
        <v>31</v>
      </c>
    </row>
    <row r="6706" spans="1:26" x14ac:dyDescent="0.3">
      <c r="A6706" t="s">
        <v>9042</v>
      </c>
      <c r="B6706" t="s">
        <v>963</v>
      </c>
      <c r="C6706">
        <v>1843</v>
      </c>
      <c r="D6706" t="str">
        <f>+VLOOKUP(C6706,Param!K:L,2,FALSE)</f>
        <v>PASSMAN</v>
      </c>
      <c r="E6706" t="s">
        <v>1104</v>
      </c>
      <c r="F6706" t="s">
        <v>8262</v>
      </c>
      <c r="G6706" t="s">
        <v>29</v>
      </c>
      <c r="H6706" s="5">
        <v>36074.720000000001</v>
      </c>
      <c r="I6706" s="5">
        <v>36074.716200000003</v>
      </c>
      <c r="J6706" s="5">
        <v>3.7999999985913698E-3</v>
      </c>
      <c r="K6706" s="5">
        <v>36074.720000000001</v>
      </c>
      <c r="L6706" s="5">
        <v>0</v>
      </c>
      <c r="M6706" t="str">
        <f>IF(ISERROR(VLOOKUP(A6706,'[1]Ecart validé'!$A:$A,1,FALSE)),Z6706,"Ecart Validé")</f>
        <v>valid</v>
      </c>
      <c r="R6706" t="s">
        <v>30</v>
      </c>
      <c r="X6706"/>
      <c r="Y6706"/>
      <c r="Z6706" t="s">
        <v>31</v>
      </c>
    </row>
    <row r="6707" spans="1:26" x14ac:dyDescent="0.3">
      <c r="A6707" t="s">
        <v>9043</v>
      </c>
      <c r="B6707" t="s">
        <v>963</v>
      </c>
      <c r="C6707">
        <v>1843</v>
      </c>
      <c r="D6707" t="str">
        <f>+VLOOKUP(C6707,Param!K:L,2,FALSE)</f>
        <v>PASSMAN</v>
      </c>
      <c r="E6707" t="s">
        <v>1104</v>
      </c>
      <c r="F6707" t="s">
        <v>8264</v>
      </c>
      <c r="G6707" t="s">
        <v>29</v>
      </c>
      <c r="H6707" s="5">
        <v>36603.699999999997</v>
      </c>
      <c r="I6707" s="5">
        <v>36603.701099999998</v>
      </c>
      <c r="J6707" s="5">
        <v>-1.1000000013154901E-3</v>
      </c>
      <c r="K6707" s="5">
        <v>36603.699999999997</v>
      </c>
      <c r="L6707" s="5">
        <v>0</v>
      </c>
      <c r="M6707" t="str">
        <f>IF(ISERROR(VLOOKUP(A6707,'[1]Ecart validé'!$A:$A,1,FALSE)),Z6707,"Ecart Validé")</f>
        <v>valid</v>
      </c>
      <c r="R6707" t="s">
        <v>30</v>
      </c>
      <c r="X6707"/>
      <c r="Y6707"/>
      <c r="Z6707" t="s">
        <v>31</v>
      </c>
    </row>
    <row r="6708" spans="1:26" x14ac:dyDescent="0.3">
      <c r="A6708" t="s">
        <v>9044</v>
      </c>
      <c r="B6708" t="s">
        <v>963</v>
      </c>
      <c r="C6708">
        <v>2021</v>
      </c>
      <c r="D6708" t="str">
        <f>+VLOOKUP(C6708,Param!K:L,2,FALSE)</f>
        <v>FORBO SARLINO</v>
      </c>
      <c r="E6708">
        <v>768614</v>
      </c>
      <c r="F6708" t="s">
        <v>8617</v>
      </c>
      <c r="G6708" t="s">
        <v>29</v>
      </c>
      <c r="H6708" s="5">
        <v>911.64</v>
      </c>
      <c r="I6708" s="5">
        <v>911.64</v>
      </c>
      <c r="J6708" s="5">
        <v>0</v>
      </c>
      <c r="K6708" s="5">
        <v>911.64</v>
      </c>
      <c r="L6708" s="5">
        <v>0</v>
      </c>
      <c r="M6708" t="str">
        <f>IF(ISERROR(VLOOKUP(A6708,'[1]Ecart validé'!$A:$A,1,FALSE)),Z6708,"Ecart Validé")</f>
        <v>valid</v>
      </c>
      <c r="R6708" t="s">
        <v>30</v>
      </c>
      <c r="X6708"/>
      <c r="Y6708"/>
      <c r="Z6708" t="s">
        <v>31</v>
      </c>
    </row>
    <row r="6709" spans="1:26" x14ac:dyDescent="0.3">
      <c r="A6709" t="s">
        <v>9045</v>
      </c>
      <c r="B6709" t="s">
        <v>963</v>
      </c>
      <c r="C6709">
        <v>2021</v>
      </c>
      <c r="D6709" t="str">
        <f>+VLOOKUP(C6709,Param!K:L,2,FALSE)</f>
        <v>FORBO SARLINO</v>
      </c>
      <c r="E6709">
        <v>768614</v>
      </c>
      <c r="F6709" t="s">
        <v>8260</v>
      </c>
      <c r="G6709" t="s">
        <v>29</v>
      </c>
      <c r="H6709" s="5">
        <v>21169.02</v>
      </c>
      <c r="I6709" s="5">
        <v>21169.02</v>
      </c>
      <c r="J6709" s="5">
        <v>0</v>
      </c>
      <c r="K6709" s="5">
        <v>21169.02</v>
      </c>
      <c r="L6709" s="5">
        <v>0</v>
      </c>
      <c r="M6709" t="str">
        <f>IF(ISERROR(VLOOKUP(A6709,'[1]Ecart validé'!$A:$A,1,FALSE)),Z6709,"Ecart Validé")</f>
        <v>valid</v>
      </c>
      <c r="R6709" t="s">
        <v>30</v>
      </c>
      <c r="X6709"/>
      <c r="Y6709"/>
      <c r="Z6709" t="s">
        <v>31</v>
      </c>
    </row>
    <row r="6710" spans="1:26" x14ac:dyDescent="0.3">
      <c r="A6710" t="s">
        <v>9046</v>
      </c>
      <c r="B6710" t="s">
        <v>963</v>
      </c>
      <c r="C6710">
        <v>2021</v>
      </c>
      <c r="D6710" t="str">
        <f>+VLOOKUP(C6710,Param!K:L,2,FALSE)</f>
        <v>FORBO SARLINO</v>
      </c>
      <c r="E6710">
        <v>768614</v>
      </c>
      <c r="F6710" t="s">
        <v>8262</v>
      </c>
      <c r="G6710" t="s">
        <v>29</v>
      </c>
      <c r="H6710" s="5">
        <v>12702.36</v>
      </c>
      <c r="I6710" s="5">
        <v>12702.357</v>
      </c>
      <c r="J6710" s="5">
        <v>3.00000000061118E-3</v>
      </c>
      <c r="K6710" s="5">
        <v>12702.36</v>
      </c>
      <c r="L6710" s="5">
        <v>0</v>
      </c>
      <c r="M6710" t="str">
        <f>IF(ISERROR(VLOOKUP(A6710,'[1]Ecart validé'!$A:$A,1,FALSE)),Z6710,"Ecart Validé")</f>
        <v>valid</v>
      </c>
      <c r="R6710" t="s">
        <v>30</v>
      </c>
      <c r="X6710"/>
      <c r="Y6710"/>
      <c r="Z6710" t="s">
        <v>31</v>
      </c>
    </row>
    <row r="6711" spans="1:26" x14ac:dyDescent="0.3">
      <c r="A6711" t="s">
        <v>9047</v>
      </c>
      <c r="B6711" t="s">
        <v>963</v>
      </c>
      <c r="C6711">
        <v>2021</v>
      </c>
      <c r="D6711" t="str">
        <f>+VLOOKUP(C6711,Param!K:L,2,FALSE)</f>
        <v>FORBO SARLINO</v>
      </c>
      <c r="E6711">
        <v>768614</v>
      </c>
      <c r="F6711" t="s">
        <v>8264</v>
      </c>
      <c r="G6711" t="s">
        <v>29</v>
      </c>
      <c r="H6711" s="5">
        <v>7024.62</v>
      </c>
      <c r="I6711" s="5">
        <v>7024.62</v>
      </c>
      <c r="J6711" s="5">
        <v>0</v>
      </c>
      <c r="K6711" s="5">
        <v>7024.62</v>
      </c>
      <c r="L6711" s="5">
        <v>0</v>
      </c>
      <c r="M6711" t="str">
        <f>IF(ISERROR(VLOOKUP(A6711,'[1]Ecart validé'!$A:$A,1,FALSE)),Z6711,"Ecart Validé")</f>
        <v>valid</v>
      </c>
      <c r="R6711" t="s">
        <v>30</v>
      </c>
      <c r="X6711"/>
      <c r="Y6711"/>
      <c r="Z6711" t="s">
        <v>31</v>
      </c>
    </row>
    <row r="6712" spans="1:26" x14ac:dyDescent="0.3">
      <c r="A6712" t="s">
        <v>9048</v>
      </c>
      <c r="B6712" t="s">
        <v>963</v>
      </c>
      <c r="C6712">
        <v>2021</v>
      </c>
      <c r="D6712" t="str">
        <f>+VLOOKUP(C6712,Param!K:L,2,FALSE)</f>
        <v>FORBO SARLINO</v>
      </c>
      <c r="E6712">
        <v>768614</v>
      </c>
      <c r="F6712" t="s">
        <v>8266</v>
      </c>
      <c r="G6712" t="s">
        <v>29</v>
      </c>
      <c r="H6712" s="5">
        <v>19750.62</v>
      </c>
      <c r="I6712" s="5">
        <v>19750.62</v>
      </c>
      <c r="J6712" s="5">
        <v>3.6379788070917101E-12</v>
      </c>
      <c r="K6712" s="5">
        <v>19750.62</v>
      </c>
      <c r="L6712" s="5">
        <v>0</v>
      </c>
      <c r="M6712" t="str">
        <f>IF(ISERROR(VLOOKUP(A6712,'[1]Ecart validé'!$A:$A,1,FALSE)),Z6712,"Ecart Validé")</f>
        <v>valid</v>
      </c>
      <c r="R6712" t="s">
        <v>30</v>
      </c>
      <c r="X6712"/>
      <c r="Y6712"/>
      <c r="Z6712" t="s">
        <v>31</v>
      </c>
    </row>
    <row r="6713" spans="1:26" ht="100.8" x14ac:dyDescent="0.3">
      <c r="A6713" t="s">
        <v>9049</v>
      </c>
      <c r="B6713" t="s">
        <v>963</v>
      </c>
      <c r="C6713">
        <v>2021</v>
      </c>
      <c r="D6713" t="str">
        <f>+VLOOKUP(C6713,Param!K:L,2,FALSE)</f>
        <v>FORBO SARLINO</v>
      </c>
      <c r="E6713" t="s">
        <v>1115</v>
      </c>
      <c r="F6713" t="s">
        <v>8271</v>
      </c>
      <c r="G6713" t="s">
        <v>29</v>
      </c>
      <c r="H6713" s="5">
        <v>30583.45</v>
      </c>
      <c r="I6713" s="5">
        <v>37452.387999999999</v>
      </c>
      <c r="J6713" s="5">
        <v>-6868.9379999999901</v>
      </c>
      <c r="K6713" s="5">
        <v>37452.387999999999</v>
      </c>
      <c r="L6713" s="5">
        <v>-6868.9379999999901</v>
      </c>
      <c r="M6713" t="str">
        <f>IF(ISERROR(VLOOKUP(A6713,'[1]Ecart validé'!$A:$A,1,FALSE)),Z6713,"Ecart Validé")</f>
        <v>waiting</v>
      </c>
      <c r="N6713" t="s">
        <v>9050</v>
      </c>
      <c r="O6713" t="s">
        <v>9051</v>
      </c>
      <c r="P6713" t="s">
        <v>85</v>
      </c>
      <c r="Q6713" t="s">
        <v>9052</v>
      </c>
      <c r="R6713" t="s">
        <v>30</v>
      </c>
      <c r="S6713" t="s">
        <v>42</v>
      </c>
      <c r="T6713" t="s">
        <v>325</v>
      </c>
      <c r="U6713" s="157" t="s">
        <v>9053</v>
      </c>
      <c r="V6713" t="s">
        <v>42</v>
      </c>
      <c r="X6713"/>
      <c r="Y6713"/>
      <c r="Z6713" t="s">
        <v>260</v>
      </c>
    </row>
    <row r="6714" spans="1:26" x14ac:dyDescent="0.3">
      <c r="A6714" t="s">
        <v>9054</v>
      </c>
      <c r="B6714" t="s">
        <v>963</v>
      </c>
      <c r="C6714">
        <v>2093</v>
      </c>
      <c r="D6714" t="str">
        <f>+VLOOKUP(C6714,Param!K:L,2,FALSE)</f>
        <v>BROSSIER SADERNE</v>
      </c>
      <c r="E6714">
        <v>26083072</v>
      </c>
      <c r="F6714" t="s">
        <v>8617</v>
      </c>
      <c r="G6714" t="s">
        <v>29</v>
      </c>
      <c r="H6714" s="5">
        <v>2828.15</v>
      </c>
      <c r="I6714" s="5">
        <v>2828.1433999999999</v>
      </c>
      <c r="J6714" s="5">
        <v>6.6000000001622504E-3</v>
      </c>
      <c r="K6714" s="5">
        <v>2828.15</v>
      </c>
      <c r="L6714" s="5">
        <v>0</v>
      </c>
      <c r="M6714" t="str">
        <f>IF(ISERROR(VLOOKUP(A6714,'[1]Ecart validé'!$A:$A,1,FALSE)),Z6714,"Ecart Validé")</f>
        <v>valid</v>
      </c>
      <c r="R6714" t="s">
        <v>30</v>
      </c>
      <c r="X6714"/>
      <c r="Y6714"/>
      <c r="Z6714" t="s">
        <v>31</v>
      </c>
    </row>
    <row r="6715" spans="1:26" x14ac:dyDescent="0.3">
      <c r="A6715" t="s">
        <v>9055</v>
      </c>
      <c r="B6715" t="s">
        <v>963</v>
      </c>
      <c r="C6715">
        <v>2093</v>
      </c>
      <c r="D6715" t="str">
        <f>+VLOOKUP(C6715,Param!K:L,2,FALSE)</f>
        <v>BROSSIER SADERNE</v>
      </c>
      <c r="E6715">
        <v>26083072</v>
      </c>
      <c r="F6715" t="s">
        <v>8260</v>
      </c>
      <c r="G6715" t="s">
        <v>29</v>
      </c>
      <c r="H6715" s="5">
        <v>19296.68</v>
      </c>
      <c r="I6715" s="5">
        <v>19296.680899999999</v>
      </c>
      <c r="J6715" s="5">
        <v>-8.9999999909195995E-4</v>
      </c>
      <c r="K6715" s="5">
        <v>19296.68</v>
      </c>
      <c r="L6715" s="5">
        <v>0</v>
      </c>
      <c r="M6715" t="str">
        <f>IF(ISERROR(VLOOKUP(A6715,'[1]Ecart validé'!$A:$A,1,FALSE)),Z6715,"Ecart Validé")</f>
        <v>valid</v>
      </c>
      <c r="R6715" t="s">
        <v>30</v>
      </c>
      <c r="X6715"/>
      <c r="Y6715"/>
      <c r="Z6715" t="s">
        <v>31</v>
      </c>
    </row>
    <row r="6716" spans="1:26" x14ac:dyDescent="0.3">
      <c r="A6716" t="s">
        <v>9056</v>
      </c>
      <c r="B6716" t="s">
        <v>963</v>
      </c>
      <c r="C6716">
        <v>2093</v>
      </c>
      <c r="D6716" t="str">
        <f>+VLOOKUP(C6716,Param!K:L,2,FALSE)</f>
        <v>BROSSIER SADERNE</v>
      </c>
      <c r="E6716">
        <v>26083072</v>
      </c>
      <c r="F6716" t="s">
        <v>8262</v>
      </c>
      <c r="G6716" t="s">
        <v>29</v>
      </c>
      <c r="H6716" s="5">
        <v>19106.88</v>
      </c>
      <c r="I6716" s="5">
        <v>19106.880700000002</v>
      </c>
      <c r="J6716" s="5">
        <v>-7.00000000506406E-4</v>
      </c>
      <c r="K6716" s="5">
        <v>19106.88</v>
      </c>
      <c r="L6716" s="5">
        <v>0</v>
      </c>
      <c r="M6716" t="str">
        <f>IF(ISERROR(VLOOKUP(A6716,'[1]Ecart validé'!$A:$A,1,FALSE)),Z6716,"Ecart Validé")</f>
        <v>valid</v>
      </c>
      <c r="R6716" t="s">
        <v>30</v>
      </c>
      <c r="X6716"/>
      <c r="Y6716"/>
      <c r="Z6716" t="s">
        <v>31</v>
      </c>
    </row>
    <row r="6717" spans="1:26" x14ac:dyDescent="0.3">
      <c r="A6717" t="s">
        <v>9057</v>
      </c>
      <c r="B6717" t="s">
        <v>963</v>
      </c>
      <c r="C6717">
        <v>2093</v>
      </c>
      <c r="D6717" t="str">
        <f>+VLOOKUP(C6717,Param!K:L,2,FALSE)</f>
        <v>BROSSIER SADERNE</v>
      </c>
      <c r="E6717">
        <v>26083072</v>
      </c>
      <c r="F6717" t="s">
        <v>8264</v>
      </c>
      <c r="G6717" t="s">
        <v>29</v>
      </c>
      <c r="H6717" s="5">
        <v>6625.64</v>
      </c>
      <c r="I6717" s="5">
        <v>6625.6360999999997</v>
      </c>
      <c r="J6717" s="5">
        <v>3.90000000061263E-3</v>
      </c>
      <c r="K6717" s="5">
        <v>6625.64</v>
      </c>
      <c r="L6717" s="5">
        <v>0</v>
      </c>
      <c r="M6717" t="str">
        <f>IF(ISERROR(VLOOKUP(A6717,'[1]Ecart validé'!$A:$A,1,FALSE)),Z6717,"Ecart Validé")</f>
        <v>valid</v>
      </c>
      <c r="R6717" t="s">
        <v>30</v>
      </c>
      <c r="X6717"/>
      <c r="Y6717"/>
      <c r="Z6717" t="s">
        <v>31</v>
      </c>
    </row>
    <row r="6718" spans="1:26" x14ac:dyDescent="0.3">
      <c r="A6718" t="s">
        <v>9058</v>
      </c>
      <c r="B6718" t="s">
        <v>963</v>
      </c>
      <c r="C6718">
        <v>2093</v>
      </c>
      <c r="D6718" t="str">
        <f>+VLOOKUP(C6718,Param!K:L,2,FALSE)</f>
        <v>BROSSIER SADERNE</v>
      </c>
      <c r="E6718">
        <v>26083072</v>
      </c>
      <c r="F6718" t="s">
        <v>8266</v>
      </c>
      <c r="G6718" t="s">
        <v>29</v>
      </c>
      <c r="H6718" s="5">
        <v>11551.66</v>
      </c>
      <c r="I6718" s="5">
        <v>11551.6558</v>
      </c>
      <c r="J6718" s="5">
        <v>4.1999999994004602E-3</v>
      </c>
      <c r="K6718" s="5">
        <v>11551.66</v>
      </c>
      <c r="L6718" s="5">
        <v>0</v>
      </c>
      <c r="M6718" t="str">
        <f>IF(ISERROR(VLOOKUP(A6718,'[1]Ecart validé'!$A:$A,1,FALSE)),Z6718,"Ecart Validé")</f>
        <v>valid</v>
      </c>
      <c r="R6718" t="s">
        <v>30</v>
      </c>
      <c r="X6718"/>
      <c r="Y6718"/>
      <c r="Z6718" t="s">
        <v>31</v>
      </c>
    </row>
    <row r="6719" spans="1:26" x14ac:dyDescent="0.3">
      <c r="A6719" t="s">
        <v>9059</v>
      </c>
      <c r="B6719" t="s">
        <v>963</v>
      </c>
      <c r="C6719">
        <v>2093</v>
      </c>
      <c r="D6719" t="str">
        <f>+VLOOKUP(C6719,Param!K:L,2,FALSE)</f>
        <v>BROSSIER SADERNE</v>
      </c>
      <c r="E6719" t="s">
        <v>1121</v>
      </c>
      <c r="F6719" t="s">
        <v>8260</v>
      </c>
      <c r="G6719" t="s">
        <v>29</v>
      </c>
      <c r="H6719" s="5">
        <v>5637.53</v>
      </c>
      <c r="I6719" s="5">
        <v>5637.5282999999999</v>
      </c>
      <c r="J6719" s="5">
        <v>1.6999999998006301E-3</v>
      </c>
      <c r="K6719" s="5">
        <v>5637.53</v>
      </c>
      <c r="L6719" s="5">
        <v>0</v>
      </c>
      <c r="M6719" t="str">
        <f>IF(ISERROR(VLOOKUP(A6719,'[1]Ecart validé'!$A:$A,1,FALSE)),Z6719,"Ecart Validé")</f>
        <v>valid</v>
      </c>
      <c r="R6719" t="s">
        <v>30</v>
      </c>
      <c r="X6719"/>
      <c r="Y6719"/>
      <c r="Z6719" t="s">
        <v>31</v>
      </c>
    </row>
    <row r="6720" spans="1:26" x14ac:dyDescent="0.3">
      <c r="A6720" t="s">
        <v>9060</v>
      </c>
      <c r="B6720" t="s">
        <v>963</v>
      </c>
      <c r="C6720">
        <v>2093</v>
      </c>
      <c r="D6720" t="str">
        <f>+VLOOKUP(C6720,Param!K:L,2,FALSE)</f>
        <v>BROSSIER SADERNE</v>
      </c>
      <c r="E6720" t="s">
        <v>1121</v>
      </c>
      <c r="F6720" t="s">
        <v>8262</v>
      </c>
      <c r="G6720" t="s">
        <v>29</v>
      </c>
      <c r="H6720" s="5">
        <v>3037.08</v>
      </c>
      <c r="I6720" s="5">
        <v>3037.0848000000001</v>
      </c>
      <c r="J6720" s="5">
        <v>-4.80000000015934E-3</v>
      </c>
      <c r="K6720" s="5">
        <v>3037.08</v>
      </c>
      <c r="L6720" s="5">
        <v>0</v>
      </c>
      <c r="M6720" t="str">
        <f>IF(ISERROR(VLOOKUP(A6720,'[1]Ecart validé'!$A:$A,1,FALSE)),Z6720,"Ecart Validé")</f>
        <v>valid</v>
      </c>
      <c r="R6720" t="s">
        <v>30</v>
      </c>
      <c r="X6720"/>
      <c r="Y6720"/>
      <c r="Z6720" t="s">
        <v>31</v>
      </c>
    </row>
    <row r="6721" spans="1:26" x14ac:dyDescent="0.3">
      <c r="A6721" t="s">
        <v>9061</v>
      </c>
      <c r="B6721" t="s">
        <v>963</v>
      </c>
      <c r="C6721">
        <v>2093</v>
      </c>
      <c r="D6721" t="str">
        <f>+VLOOKUP(C6721,Param!K:L,2,FALSE)</f>
        <v>BROSSIER SADERNE</v>
      </c>
      <c r="E6721" t="s">
        <v>1121</v>
      </c>
      <c r="F6721" t="s">
        <v>8264</v>
      </c>
      <c r="G6721" t="s">
        <v>29</v>
      </c>
      <c r="H6721" s="5">
        <v>1086.77</v>
      </c>
      <c r="I6721" s="5">
        <v>1086.768</v>
      </c>
      <c r="J6721" s="5">
        <v>1.9999999999527002E-3</v>
      </c>
      <c r="K6721" s="5">
        <v>1086.77</v>
      </c>
      <c r="L6721" s="5">
        <v>0</v>
      </c>
      <c r="M6721" t="str">
        <f>IF(ISERROR(VLOOKUP(A6721,'[1]Ecart validé'!$A:$A,1,FALSE)),Z6721,"Ecart Validé")</f>
        <v>valid</v>
      </c>
      <c r="R6721" t="s">
        <v>30</v>
      </c>
      <c r="X6721"/>
      <c r="Y6721"/>
      <c r="Z6721" t="s">
        <v>31</v>
      </c>
    </row>
    <row r="6722" spans="1:26" x14ac:dyDescent="0.3">
      <c r="A6722" t="s">
        <v>9062</v>
      </c>
      <c r="B6722" t="s">
        <v>963</v>
      </c>
      <c r="C6722">
        <v>2093</v>
      </c>
      <c r="D6722" t="str">
        <f>+VLOOKUP(C6722,Param!K:L,2,FALSE)</f>
        <v>BROSSIER SADERNE</v>
      </c>
      <c r="E6722" t="s">
        <v>1121</v>
      </c>
      <c r="F6722" t="s">
        <v>8266</v>
      </c>
      <c r="G6722" t="s">
        <v>29</v>
      </c>
      <c r="H6722" s="5">
        <v>1918.81</v>
      </c>
      <c r="I6722" s="5">
        <v>1918.8069</v>
      </c>
      <c r="J6722" s="5">
        <v>3.09999999990395E-3</v>
      </c>
      <c r="K6722" s="5">
        <v>1918.81</v>
      </c>
      <c r="L6722" s="5">
        <v>0</v>
      </c>
      <c r="M6722" t="str">
        <f>IF(ISERROR(VLOOKUP(A6722,'[1]Ecart validé'!$A:$A,1,FALSE)),Z6722,"Ecart Validé")</f>
        <v>valid</v>
      </c>
      <c r="R6722" t="s">
        <v>30</v>
      </c>
      <c r="X6722"/>
      <c r="Y6722"/>
      <c r="Z6722" t="s">
        <v>31</v>
      </c>
    </row>
    <row r="6723" spans="1:26" x14ac:dyDescent="0.3">
      <c r="A6723" t="s">
        <v>9063</v>
      </c>
      <c r="B6723" t="s">
        <v>963</v>
      </c>
      <c r="C6723">
        <v>2093</v>
      </c>
      <c r="D6723" t="str">
        <f>+VLOOKUP(C6723,Param!K:L,2,FALSE)</f>
        <v>BROSSIER SADERNE</v>
      </c>
      <c r="E6723" t="s">
        <v>1125</v>
      </c>
      <c r="F6723" t="s">
        <v>8260</v>
      </c>
      <c r="G6723" t="s">
        <v>29</v>
      </c>
      <c r="H6723" s="5">
        <v>498.47</v>
      </c>
      <c r="I6723" s="5">
        <v>498.47219999999999</v>
      </c>
      <c r="J6723" s="5">
        <v>-2.1999999999593399E-3</v>
      </c>
      <c r="K6723" s="5">
        <v>498.47</v>
      </c>
      <c r="L6723" s="5">
        <v>0</v>
      </c>
      <c r="M6723" t="str">
        <f>IF(ISERROR(VLOOKUP(A6723,'[1]Ecart validé'!$A:$A,1,FALSE)),Z6723,"Ecart Validé")</f>
        <v>valid</v>
      </c>
      <c r="R6723" t="s">
        <v>30</v>
      </c>
      <c r="X6723"/>
      <c r="Y6723"/>
      <c r="Z6723" t="s">
        <v>31</v>
      </c>
    </row>
    <row r="6724" spans="1:26" x14ac:dyDescent="0.3">
      <c r="A6724" t="s">
        <v>9064</v>
      </c>
      <c r="B6724" t="s">
        <v>963</v>
      </c>
      <c r="C6724">
        <v>2093</v>
      </c>
      <c r="D6724" t="str">
        <f>+VLOOKUP(C6724,Param!K:L,2,FALSE)</f>
        <v>BROSSIER SADERNE</v>
      </c>
      <c r="E6724" t="s">
        <v>1125</v>
      </c>
      <c r="F6724" t="s">
        <v>8262</v>
      </c>
      <c r="G6724" t="s">
        <v>29</v>
      </c>
      <c r="H6724" s="5">
        <v>129.93</v>
      </c>
      <c r="I6724" s="5">
        <v>129.93450000000001</v>
      </c>
      <c r="J6724" s="5">
        <v>-4.5000000000072699E-3</v>
      </c>
      <c r="K6724" s="5">
        <v>129.93</v>
      </c>
      <c r="L6724" s="5">
        <v>0</v>
      </c>
      <c r="M6724" t="str">
        <f>IF(ISERROR(VLOOKUP(A6724,'[1]Ecart validé'!$A:$A,1,FALSE)),Z6724,"Ecart Validé")</f>
        <v>valid</v>
      </c>
      <c r="R6724" t="s">
        <v>30</v>
      </c>
      <c r="X6724"/>
      <c r="Y6724"/>
      <c r="Z6724" t="s">
        <v>31</v>
      </c>
    </row>
    <row r="6725" spans="1:26" x14ac:dyDescent="0.3">
      <c r="A6725" t="s">
        <v>9065</v>
      </c>
      <c r="B6725" t="s">
        <v>963</v>
      </c>
      <c r="C6725">
        <v>2093</v>
      </c>
      <c r="D6725" t="str">
        <f>+VLOOKUP(C6725,Param!K:L,2,FALSE)</f>
        <v>BROSSIER SADERNE</v>
      </c>
      <c r="E6725" t="s">
        <v>1125</v>
      </c>
      <c r="F6725" t="s">
        <v>8264</v>
      </c>
      <c r="G6725" t="s">
        <v>29</v>
      </c>
      <c r="H6725" s="5">
        <v>532.13</v>
      </c>
      <c r="I6725" s="5">
        <v>532.13070000000005</v>
      </c>
      <c r="J6725" s="5">
        <v>-7.0000000005165897E-4</v>
      </c>
      <c r="K6725" s="5">
        <v>532.13</v>
      </c>
      <c r="L6725" s="5">
        <v>0</v>
      </c>
      <c r="M6725" t="str">
        <f>IF(ISERROR(VLOOKUP(A6725,'[1]Ecart validé'!$A:$A,1,FALSE)),Z6725,"Ecart Validé")</f>
        <v>valid</v>
      </c>
      <c r="R6725" t="s">
        <v>30</v>
      </c>
      <c r="X6725"/>
      <c r="Y6725"/>
      <c r="Z6725" t="s">
        <v>31</v>
      </c>
    </row>
    <row r="6726" spans="1:26" x14ac:dyDescent="0.3">
      <c r="A6726" t="s">
        <v>9066</v>
      </c>
      <c r="B6726" t="s">
        <v>963</v>
      </c>
      <c r="C6726">
        <v>2093</v>
      </c>
      <c r="D6726" t="str">
        <f>+VLOOKUP(C6726,Param!K:L,2,FALSE)</f>
        <v>BROSSIER SADERNE</v>
      </c>
      <c r="E6726" t="s">
        <v>1125</v>
      </c>
      <c r="F6726" t="s">
        <v>8266</v>
      </c>
      <c r="G6726" t="s">
        <v>29</v>
      </c>
      <c r="H6726" s="5">
        <v>588.37</v>
      </c>
      <c r="I6726" s="5">
        <v>588.36839999999995</v>
      </c>
      <c r="J6726" s="5">
        <v>1.6000000000531099E-3</v>
      </c>
      <c r="K6726" s="5">
        <v>588.37</v>
      </c>
      <c r="L6726" s="5">
        <v>0</v>
      </c>
      <c r="M6726" t="str">
        <f>IF(ISERROR(VLOOKUP(A6726,'[1]Ecart validé'!$A:$A,1,FALSE)),Z6726,"Ecart Validé")</f>
        <v>valid</v>
      </c>
      <c r="R6726" t="s">
        <v>30</v>
      </c>
      <c r="X6726"/>
      <c r="Y6726"/>
      <c r="Z6726" t="s">
        <v>31</v>
      </c>
    </row>
    <row r="6727" spans="1:26" x14ac:dyDescent="0.3">
      <c r="A6727" t="s">
        <v>9067</v>
      </c>
      <c r="B6727" t="s">
        <v>963</v>
      </c>
      <c r="C6727">
        <v>2093</v>
      </c>
      <c r="D6727" t="str">
        <f>+VLOOKUP(C6727,Param!K:L,2,FALSE)</f>
        <v>BROSSIER SADERNE</v>
      </c>
      <c r="E6727" t="s">
        <v>1130</v>
      </c>
      <c r="F6727" t="s">
        <v>8260</v>
      </c>
      <c r="G6727" t="s">
        <v>29</v>
      </c>
      <c r="H6727" s="5">
        <v>20.52</v>
      </c>
      <c r="I6727" s="5">
        <v>20.5245</v>
      </c>
      <c r="J6727" s="5">
        <v>-4.5000000000001697E-3</v>
      </c>
      <c r="K6727" s="5">
        <v>20.52</v>
      </c>
      <c r="L6727" s="5">
        <v>0</v>
      </c>
      <c r="M6727" t="str">
        <f>IF(ISERROR(VLOOKUP(A6727,'[1]Ecart validé'!$A:$A,1,FALSE)),Z6727,"Ecart Validé")</f>
        <v>valid</v>
      </c>
      <c r="R6727" t="s">
        <v>30</v>
      </c>
      <c r="X6727"/>
      <c r="Y6727"/>
      <c r="Z6727" t="s">
        <v>31</v>
      </c>
    </row>
    <row r="6728" spans="1:26" x14ac:dyDescent="0.3">
      <c r="A6728" t="s">
        <v>9068</v>
      </c>
      <c r="B6728" t="s">
        <v>963</v>
      </c>
      <c r="C6728">
        <v>2093</v>
      </c>
      <c r="D6728" t="str">
        <f>+VLOOKUP(C6728,Param!K:L,2,FALSE)</f>
        <v>BROSSIER SADERNE</v>
      </c>
      <c r="E6728" t="s">
        <v>1130</v>
      </c>
      <c r="F6728" t="s">
        <v>8262</v>
      </c>
      <c r="G6728" t="s">
        <v>29</v>
      </c>
      <c r="H6728" s="5">
        <v>507.58</v>
      </c>
      <c r="I6728" s="5">
        <v>507.57900000000001</v>
      </c>
      <c r="J6728" s="5">
        <v>9.9999999997635292E-4</v>
      </c>
      <c r="K6728" s="5">
        <v>507.58</v>
      </c>
      <c r="L6728" s="5">
        <v>0</v>
      </c>
      <c r="M6728" t="str">
        <f>IF(ISERROR(VLOOKUP(A6728,'[1]Ecart validé'!$A:$A,1,FALSE)),Z6728,"Ecart Validé")</f>
        <v>valid</v>
      </c>
      <c r="R6728" t="s">
        <v>30</v>
      </c>
      <c r="X6728"/>
      <c r="Y6728"/>
      <c r="Z6728" t="s">
        <v>31</v>
      </c>
    </row>
    <row r="6729" spans="1:26" x14ac:dyDescent="0.3">
      <c r="A6729" t="s">
        <v>9069</v>
      </c>
      <c r="B6729" t="s">
        <v>963</v>
      </c>
      <c r="C6729">
        <v>2093</v>
      </c>
      <c r="D6729" t="str">
        <f>+VLOOKUP(C6729,Param!K:L,2,FALSE)</f>
        <v>BROSSIER SADERNE</v>
      </c>
      <c r="E6729" t="s">
        <v>1130</v>
      </c>
      <c r="F6729" t="s">
        <v>8264</v>
      </c>
      <c r="G6729" t="s">
        <v>29</v>
      </c>
      <c r="H6729" s="5">
        <v>95.18</v>
      </c>
      <c r="I6729" s="5">
        <v>95.179500000000004</v>
      </c>
      <c r="J6729" s="5">
        <v>5.0000000000238699E-4</v>
      </c>
      <c r="K6729" s="5">
        <v>95.18</v>
      </c>
      <c r="L6729" s="5">
        <v>0</v>
      </c>
      <c r="M6729" t="str">
        <f>IF(ISERROR(VLOOKUP(A6729,'[1]Ecart validé'!$A:$A,1,FALSE)),Z6729,"Ecart Validé")</f>
        <v>valid</v>
      </c>
      <c r="R6729" t="s">
        <v>30</v>
      </c>
      <c r="X6729"/>
      <c r="Y6729"/>
      <c r="Z6729" t="s">
        <v>31</v>
      </c>
    </row>
    <row r="6730" spans="1:26" x14ac:dyDescent="0.3">
      <c r="A6730" t="s">
        <v>9070</v>
      </c>
      <c r="B6730" t="s">
        <v>963</v>
      </c>
      <c r="C6730">
        <v>2093</v>
      </c>
      <c r="D6730" t="str">
        <f>+VLOOKUP(C6730,Param!K:L,2,FALSE)</f>
        <v>BROSSIER SADERNE</v>
      </c>
      <c r="E6730" t="s">
        <v>1130</v>
      </c>
      <c r="F6730" t="s">
        <v>8266</v>
      </c>
      <c r="G6730" t="s">
        <v>29</v>
      </c>
      <c r="H6730" s="5">
        <v>302.87</v>
      </c>
      <c r="I6730" s="5">
        <v>302.87099999999998</v>
      </c>
      <c r="J6730" s="5">
        <v>-9.9999999997635292E-4</v>
      </c>
      <c r="K6730" s="5">
        <v>302.87</v>
      </c>
      <c r="L6730" s="5">
        <v>0</v>
      </c>
      <c r="M6730" t="str">
        <f>IF(ISERROR(VLOOKUP(A6730,'[1]Ecart validé'!$A:$A,1,FALSE)),Z6730,"Ecart Validé")</f>
        <v>valid</v>
      </c>
      <c r="R6730" t="s">
        <v>30</v>
      </c>
      <c r="X6730"/>
      <c r="Y6730"/>
      <c r="Z6730" t="s">
        <v>31</v>
      </c>
    </row>
    <row r="6731" spans="1:26" x14ac:dyDescent="0.3">
      <c r="A6731" t="s">
        <v>9071</v>
      </c>
      <c r="B6731" t="s">
        <v>963</v>
      </c>
      <c r="C6731">
        <v>2093</v>
      </c>
      <c r="D6731" t="str">
        <f>+VLOOKUP(C6731,Param!K:L,2,FALSE)</f>
        <v>BROSSIER SADERNE</v>
      </c>
      <c r="E6731" t="s">
        <v>1135</v>
      </c>
      <c r="F6731" t="s">
        <v>8260</v>
      </c>
      <c r="G6731" t="s">
        <v>29</v>
      </c>
      <c r="H6731" s="5">
        <v>1429.86</v>
      </c>
      <c r="I6731" s="5">
        <v>1429.8635999999999</v>
      </c>
      <c r="J6731" s="5">
        <v>-3.6000000000058199E-3</v>
      </c>
      <c r="K6731" s="5">
        <v>1429.86</v>
      </c>
      <c r="L6731" s="5">
        <v>0</v>
      </c>
      <c r="M6731" t="str">
        <f>IF(ISERROR(VLOOKUP(A6731,'[1]Ecart validé'!$A:$A,1,FALSE)),Z6731,"Ecart Validé")</f>
        <v>valid</v>
      </c>
      <c r="R6731" t="s">
        <v>30</v>
      </c>
      <c r="X6731"/>
      <c r="Y6731"/>
      <c r="Z6731" t="s">
        <v>31</v>
      </c>
    </row>
    <row r="6732" spans="1:26" x14ac:dyDescent="0.3">
      <c r="A6732" t="s">
        <v>9072</v>
      </c>
      <c r="B6732" t="s">
        <v>963</v>
      </c>
      <c r="C6732">
        <v>2093</v>
      </c>
      <c r="D6732" t="str">
        <f>+VLOOKUP(C6732,Param!K:L,2,FALSE)</f>
        <v>BROSSIER SADERNE</v>
      </c>
      <c r="E6732" t="s">
        <v>1135</v>
      </c>
      <c r="F6732" t="s">
        <v>8262</v>
      </c>
      <c r="G6732" t="s">
        <v>29</v>
      </c>
      <c r="H6732" s="5">
        <v>3191.92</v>
      </c>
      <c r="I6732" s="5">
        <v>3191.9160000000002</v>
      </c>
      <c r="J6732" s="5">
        <v>3.9999999999054099E-3</v>
      </c>
      <c r="K6732" s="5">
        <v>3191.92</v>
      </c>
      <c r="L6732" s="5">
        <v>0</v>
      </c>
      <c r="M6732" t="str">
        <f>IF(ISERROR(VLOOKUP(A6732,'[1]Ecart validé'!$A:$A,1,FALSE)),Z6732,"Ecart Validé")</f>
        <v>valid</v>
      </c>
      <c r="R6732" t="s">
        <v>30</v>
      </c>
      <c r="X6732"/>
      <c r="Y6732"/>
      <c r="Z6732" t="s">
        <v>31</v>
      </c>
    </row>
    <row r="6733" spans="1:26" x14ac:dyDescent="0.3">
      <c r="A6733" t="s">
        <v>9073</v>
      </c>
      <c r="B6733" t="s">
        <v>963</v>
      </c>
      <c r="C6733">
        <v>2093</v>
      </c>
      <c r="D6733" t="str">
        <f>+VLOOKUP(C6733,Param!K:L,2,FALSE)</f>
        <v>BROSSIER SADERNE</v>
      </c>
      <c r="E6733" t="s">
        <v>1135</v>
      </c>
      <c r="F6733" t="s">
        <v>8264</v>
      </c>
      <c r="G6733" t="s">
        <v>29</v>
      </c>
      <c r="H6733" s="5">
        <v>243.13</v>
      </c>
      <c r="I6733" s="5">
        <v>243.12780000000001</v>
      </c>
      <c r="J6733" s="5">
        <v>2.1999999999877599E-3</v>
      </c>
      <c r="K6733" s="5">
        <v>243.13</v>
      </c>
      <c r="L6733" s="5">
        <v>0</v>
      </c>
      <c r="M6733" t="str">
        <f>IF(ISERROR(VLOOKUP(A6733,'[1]Ecart validé'!$A:$A,1,FALSE)),Z6733,"Ecart Validé")</f>
        <v>valid</v>
      </c>
      <c r="R6733" t="s">
        <v>30</v>
      </c>
      <c r="X6733"/>
      <c r="Y6733"/>
      <c r="Z6733" t="s">
        <v>31</v>
      </c>
    </row>
    <row r="6734" spans="1:26" x14ac:dyDescent="0.3">
      <c r="A6734" t="s">
        <v>9074</v>
      </c>
      <c r="B6734" t="s">
        <v>963</v>
      </c>
      <c r="C6734">
        <v>2093</v>
      </c>
      <c r="D6734" t="str">
        <f>+VLOOKUP(C6734,Param!K:L,2,FALSE)</f>
        <v>BROSSIER SADERNE</v>
      </c>
      <c r="E6734" t="s">
        <v>1135</v>
      </c>
      <c r="F6734" t="s">
        <v>8266</v>
      </c>
      <c r="G6734" t="s">
        <v>29</v>
      </c>
      <c r="H6734" s="5">
        <v>100.1</v>
      </c>
      <c r="I6734" s="5">
        <v>100.09950000000001</v>
      </c>
      <c r="J6734" s="5">
        <v>4.9999999998817603E-4</v>
      </c>
      <c r="K6734" s="5">
        <v>100.1</v>
      </c>
      <c r="L6734" s="5">
        <v>0</v>
      </c>
      <c r="M6734" t="str">
        <f>IF(ISERROR(VLOOKUP(A6734,'[1]Ecart validé'!$A:$A,1,FALSE)),Z6734,"Ecart Validé")</f>
        <v>valid</v>
      </c>
      <c r="R6734" t="s">
        <v>30</v>
      </c>
      <c r="X6734"/>
      <c r="Y6734"/>
      <c r="Z6734" t="s">
        <v>31</v>
      </c>
    </row>
    <row r="6735" spans="1:26" x14ac:dyDescent="0.3">
      <c r="A6735" t="s">
        <v>9075</v>
      </c>
      <c r="B6735" t="s">
        <v>963</v>
      </c>
      <c r="C6735">
        <v>2206</v>
      </c>
      <c r="D6735" t="str">
        <f>+VLOOKUP(C6735,Param!K:L,2,FALSE)</f>
        <v>BAUDET</v>
      </c>
      <c r="E6735" t="s">
        <v>1141</v>
      </c>
      <c r="F6735" t="s">
        <v>8260</v>
      </c>
      <c r="G6735" t="s">
        <v>29</v>
      </c>
      <c r="H6735" s="5">
        <v>2857.68</v>
      </c>
      <c r="I6735" s="5">
        <v>2857.68</v>
      </c>
      <c r="J6735" s="5">
        <v>0</v>
      </c>
      <c r="K6735" s="5">
        <v>2857.68</v>
      </c>
      <c r="L6735" s="5">
        <v>0</v>
      </c>
      <c r="M6735" t="str">
        <f>IF(ISERROR(VLOOKUP(A6735,'[1]Ecart validé'!$A:$A,1,FALSE)),Z6735,"Ecart Validé")</f>
        <v>valid</v>
      </c>
      <c r="R6735" t="s">
        <v>30</v>
      </c>
      <c r="X6735"/>
      <c r="Y6735"/>
      <c r="Z6735" t="s">
        <v>31</v>
      </c>
    </row>
    <row r="6736" spans="1:26" x14ac:dyDescent="0.3">
      <c r="A6736" t="s">
        <v>9076</v>
      </c>
      <c r="B6736" t="s">
        <v>963</v>
      </c>
      <c r="C6736">
        <v>2206</v>
      </c>
      <c r="D6736" t="str">
        <f>+VLOOKUP(C6736,Param!K:L,2,FALSE)</f>
        <v>BAUDET</v>
      </c>
      <c r="E6736">
        <v>2506023</v>
      </c>
      <c r="F6736" t="s">
        <v>8617</v>
      </c>
      <c r="G6736" t="s">
        <v>29</v>
      </c>
      <c r="H6736" s="5">
        <v>1078.1500000000001</v>
      </c>
      <c r="I6736" s="5">
        <v>1078.1496999999999</v>
      </c>
      <c r="J6736" s="5">
        <v>3.0000000015206703E-4</v>
      </c>
      <c r="K6736" s="5">
        <v>1078.1500000000001</v>
      </c>
      <c r="L6736" s="5">
        <v>0</v>
      </c>
      <c r="M6736" t="str">
        <f>IF(ISERROR(VLOOKUP(A6736,'[1]Ecart validé'!$A:$A,1,FALSE)),Z6736,"Ecart Validé")</f>
        <v>valid</v>
      </c>
      <c r="R6736" t="s">
        <v>30</v>
      </c>
      <c r="X6736"/>
      <c r="Y6736"/>
      <c r="Z6736" t="s">
        <v>31</v>
      </c>
    </row>
    <row r="6737" spans="1:26" x14ac:dyDescent="0.3">
      <c r="A6737" t="s">
        <v>9077</v>
      </c>
      <c r="B6737" t="s">
        <v>963</v>
      </c>
      <c r="C6737">
        <v>2206</v>
      </c>
      <c r="D6737" t="str">
        <f>+VLOOKUP(C6737,Param!K:L,2,FALSE)</f>
        <v>BAUDET</v>
      </c>
      <c r="E6737">
        <v>2506023</v>
      </c>
      <c r="F6737" t="s">
        <v>8266</v>
      </c>
      <c r="G6737" t="s">
        <v>29</v>
      </c>
      <c r="H6737" s="5">
        <v>51.6</v>
      </c>
      <c r="I6737" s="5">
        <v>51.598500000000001</v>
      </c>
      <c r="J6737" s="5">
        <v>1.5000000000000499E-3</v>
      </c>
      <c r="K6737" s="5">
        <v>51.6</v>
      </c>
      <c r="L6737" s="5">
        <v>0</v>
      </c>
      <c r="M6737" t="str">
        <f>IF(ISERROR(VLOOKUP(A6737,'[1]Ecart validé'!$A:$A,1,FALSE)),Z6737,"Ecart Validé")</f>
        <v>valid</v>
      </c>
      <c r="R6737" t="s">
        <v>30</v>
      </c>
      <c r="X6737"/>
      <c r="Y6737"/>
      <c r="Z6737" t="s">
        <v>31</v>
      </c>
    </row>
    <row r="6738" spans="1:26" ht="57.6" x14ac:dyDescent="0.3">
      <c r="A6738" t="s">
        <v>9078</v>
      </c>
      <c r="B6738" t="s">
        <v>963</v>
      </c>
      <c r="C6738">
        <v>2207</v>
      </c>
      <c r="D6738" t="str">
        <f>+VLOOKUP(C6738,Param!K:L,2,FALSE)</f>
        <v>TRADE UNION</v>
      </c>
      <c r="E6738" t="s">
        <v>1146</v>
      </c>
      <c r="F6738" t="s">
        <v>8617</v>
      </c>
      <c r="G6738" t="s">
        <v>29</v>
      </c>
      <c r="H6738" s="5">
        <v>28978.27</v>
      </c>
      <c r="I6738" s="5">
        <v>28978.2745</v>
      </c>
      <c r="J6738" s="5">
        <v>-4.4999999990977804E-3</v>
      </c>
      <c r="K6738" s="5">
        <v>28978.27</v>
      </c>
      <c r="L6738" s="5">
        <v>0</v>
      </c>
      <c r="M6738" t="str">
        <f>IF(ISERROR(VLOOKUP(A6738,'[1]Ecart validé'!$A:$A,1,FALSE)),Z6738,"Ecart Validé")</f>
        <v>valid</v>
      </c>
      <c r="R6738" t="s">
        <v>30</v>
      </c>
      <c r="S6738" t="s">
        <v>42</v>
      </c>
      <c r="T6738" t="s">
        <v>325</v>
      </c>
      <c r="U6738" s="13" t="s">
        <v>9079</v>
      </c>
      <c r="V6738" t="s">
        <v>45</v>
      </c>
      <c r="W6738" t="s">
        <v>2529</v>
      </c>
      <c r="X6738" t="s">
        <v>2131</v>
      </c>
      <c r="Y6738" t="s">
        <v>2131</v>
      </c>
      <c r="Z6738" t="s">
        <v>31</v>
      </c>
    </row>
    <row r="6739" spans="1:26" x14ac:dyDescent="0.3">
      <c r="A6739" t="s">
        <v>9080</v>
      </c>
      <c r="B6739" t="s">
        <v>963</v>
      </c>
      <c r="C6739">
        <v>2207</v>
      </c>
      <c r="D6739" t="str">
        <f>+VLOOKUP(C6739,Param!K:L,2,FALSE)</f>
        <v>TRADE UNION</v>
      </c>
      <c r="E6739" t="s">
        <v>1146</v>
      </c>
      <c r="F6739" t="s">
        <v>8260</v>
      </c>
      <c r="G6739" t="s">
        <v>29</v>
      </c>
      <c r="H6739" s="5">
        <v>4513.7</v>
      </c>
      <c r="I6739" s="5">
        <v>4513.7043000000003</v>
      </c>
      <c r="J6739" s="5">
        <v>-4.3000000005122196E-3</v>
      </c>
      <c r="K6739" s="5">
        <v>4513.7</v>
      </c>
      <c r="L6739" s="5">
        <v>0</v>
      </c>
      <c r="M6739" t="str">
        <f>IF(ISERROR(VLOOKUP(A6739,'[1]Ecart validé'!$A:$A,1,FALSE)),Z6739,"Ecart Validé")</f>
        <v>valid</v>
      </c>
      <c r="R6739" t="s">
        <v>30</v>
      </c>
      <c r="X6739"/>
      <c r="Y6739"/>
      <c r="Z6739" t="s">
        <v>31</v>
      </c>
    </row>
    <row r="6740" spans="1:26" x14ac:dyDescent="0.3">
      <c r="A6740" t="s">
        <v>9081</v>
      </c>
      <c r="B6740" t="s">
        <v>963</v>
      </c>
      <c r="C6740">
        <v>2207</v>
      </c>
      <c r="D6740" t="str">
        <f>+VLOOKUP(C6740,Param!K:L,2,FALSE)</f>
        <v>TRADE UNION</v>
      </c>
      <c r="E6740" t="s">
        <v>1146</v>
      </c>
      <c r="F6740" t="s">
        <v>8262</v>
      </c>
      <c r="G6740" t="s">
        <v>29</v>
      </c>
      <c r="H6740" s="5">
        <v>13498.46</v>
      </c>
      <c r="I6740" s="5">
        <v>13498.4584</v>
      </c>
      <c r="J6740" s="5">
        <v>1.59999999959836E-3</v>
      </c>
      <c r="K6740" s="5">
        <v>13498.46</v>
      </c>
      <c r="L6740" s="5">
        <v>0</v>
      </c>
      <c r="M6740" t="str">
        <f>IF(ISERROR(VLOOKUP(A6740,'[1]Ecart validé'!$A:$A,1,FALSE)),Z6740,"Ecart Validé")</f>
        <v>valid</v>
      </c>
      <c r="R6740" t="s">
        <v>30</v>
      </c>
      <c r="X6740"/>
      <c r="Y6740"/>
      <c r="Z6740" t="s">
        <v>31</v>
      </c>
    </row>
    <row r="6741" spans="1:26" x14ac:dyDescent="0.3">
      <c r="A6741" t="s">
        <v>9082</v>
      </c>
      <c r="B6741" t="s">
        <v>963</v>
      </c>
      <c r="C6741">
        <v>2207</v>
      </c>
      <c r="D6741" t="str">
        <f>+VLOOKUP(C6741,Param!K:L,2,FALSE)</f>
        <v>TRADE UNION</v>
      </c>
      <c r="E6741" t="s">
        <v>1146</v>
      </c>
      <c r="F6741" t="s">
        <v>8264</v>
      </c>
      <c r="G6741" t="s">
        <v>29</v>
      </c>
      <c r="H6741" s="5">
        <v>23141.25</v>
      </c>
      <c r="I6741" s="5">
        <v>23141.249599999999</v>
      </c>
      <c r="J6741" s="5">
        <v>4.00000000809086E-4</v>
      </c>
      <c r="K6741" s="5">
        <v>23141.25</v>
      </c>
      <c r="L6741" s="5">
        <v>0</v>
      </c>
      <c r="M6741" t="str">
        <f>IF(ISERROR(VLOOKUP(A6741,'[1]Ecart validé'!$A:$A,1,FALSE)),Z6741,"Ecart Validé")</f>
        <v>valid</v>
      </c>
      <c r="R6741" t="s">
        <v>30</v>
      </c>
      <c r="X6741"/>
      <c r="Y6741"/>
      <c r="Z6741" t="s">
        <v>31</v>
      </c>
    </row>
    <row r="6742" spans="1:26" x14ac:dyDescent="0.3">
      <c r="A6742" t="s">
        <v>9083</v>
      </c>
      <c r="B6742" t="s">
        <v>963</v>
      </c>
      <c r="C6742">
        <v>2207</v>
      </c>
      <c r="D6742" t="str">
        <f>+VLOOKUP(C6742,Param!K:L,2,FALSE)</f>
        <v>TRADE UNION</v>
      </c>
      <c r="E6742" t="s">
        <v>1146</v>
      </c>
      <c r="F6742" t="s">
        <v>8266</v>
      </c>
      <c r="G6742" t="s">
        <v>29</v>
      </c>
      <c r="H6742" s="5">
        <v>29926.53</v>
      </c>
      <c r="I6742" s="5">
        <v>29926.531599999998</v>
      </c>
      <c r="J6742" s="5">
        <v>-1.59999999959836E-3</v>
      </c>
      <c r="K6742" s="5">
        <v>29926.53</v>
      </c>
      <c r="L6742" s="5">
        <v>0</v>
      </c>
      <c r="M6742" t="str">
        <f>IF(ISERROR(VLOOKUP(A6742,'[1]Ecart validé'!$A:$A,1,FALSE)),Z6742,"Ecart Validé")</f>
        <v>valid</v>
      </c>
      <c r="R6742" t="s">
        <v>30</v>
      </c>
      <c r="X6742"/>
      <c r="Y6742"/>
      <c r="Z6742" t="s">
        <v>31</v>
      </c>
    </row>
    <row r="6743" spans="1:26" x14ac:dyDescent="0.3">
      <c r="A6743" t="s">
        <v>9084</v>
      </c>
      <c r="B6743" t="s">
        <v>963</v>
      </c>
      <c r="C6743">
        <v>2395</v>
      </c>
      <c r="D6743" t="str">
        <f>+VLOOKUP(C6743,Param!K:L,2,FALSE)</f>
        <v>SOCA SAS</v>
      </c>
      <c r="E6743">
        <v>698869</v>
      </c>
      <c r="F6743" t="s">
        <v>8260</v>
      </c>
      <c r="G6743" t="s">
        <v>29</v>
      </c>
      <c r="H6743" s="5">
        <v>5787.86</v>
      </c>
      <c r="I6743" s="5">
        <v>5787.85</v>
      </c>
      <c r="J6743" s="5">
        <v>9.9999999993087806E-3</v>
      </c>
      <c r="K6743" s="5">
        <v>5787.86</v>
      </c>
      <c r="L6743" s="5">
        <v>0</v>
      </c>
      <c r="M6743" t="str">
        <f>IF(ISERROR(VLOOKUP(A6743,'[1]Ecart validé'!$A:$A,1,FALSE)),Z6743,"Ecart Validé")</f>
        <v>valid</v>
      </c>
      <c r="R6743" t="s">
        <v>30</v>
      </c>
      <c r="X6743"/>
      <c r="Y6743"/>
      <c r="Z6743" t="s">
        <v>31</v>
      </c>
    </row>
    <row r="6744" spans="1:26" x14ac:dyDescent="0.3">
      <c r="A6744" t="s">
        <v>9085</v>
      </c>
      <c r="B6744" t="s">
        <v>963</v>
      </c>
      <c r="C6744">
        <v>2395</v>
      </c>
      <c r="D6744" t="str">
        <f>+VLOOKUP(C6744,Param!K:L,2,FALSE)</f>
        <v>SOCA SAS</v>
      </c>
      <c r="E6744">
        <v>698869</v>
      </c>
      <c r="F6744" t="s">
        <v>8262</v>
      </c>
      <c r="G6744" t="s">
        <v>29</v>
      </c>
      <c r="H6744" s="5">
        <v>1725.8</v>
      </c>
      <c r="I6744" s="5">
        <v>1725.8</v>
      </c>
      <c r="J6744" s="5">
        <v>0</v>
      </c>
      <c r="K6744" s="5">
        <v>1725.8</v>
      </c>
      <c r="L6744" s="5">
        <v>0</v>
      </c>
      <c r="M6744" t="str">
        <f>IF(ISERROR(VLOOKUP(A6744,'[1]Ecart validé'!$A:$A,1,FALSE)),Z6744,"Ecart Validé")</f>
        <v>valid</v>
      </c>
      <c r="O6744" s="40"/>
      <c r="R6744" t="s">
        <v>30</v>
      </c>
      <c r="T6744" s="41"/>
      <c r="X6744"/>
      <c r="Y6744"/>
      <c r="Z6744" t="s">
        <v>31</v>
      </c>
    </row>
    <row r="6745" spans="1:26" x14ac:dyDescent="0.3">
      <c r="A6745" t="s">
        <v>9086</v>
      </c>
      <c r="B6745" t="s">
        <v>963</v>
      </c>
      <c r="C6745">
        <v>2395</v>
      </c>
      <c r="D6745" t="str">
        <f>+VLOOKUP(C6745,Param!K:L,2,FALSE)</f>
        <v>SOCA SAS</v>
      </c>
      <c r="E6745">
        <v>698869</v>
      </c>
      <c r="F6745" t="s">
        <v>8264</v>
      </c>
      <c r="G6745" t="s">
        <v>29</v>
      </c>
      <c r="H6745" s="5">
        <v>5263.76</v>
      </c>
      <c r="I6745" s="5">
        <v>5263.75</v>
      </c>
      <c r="J6745" s="5">
        <v>1.0000000000218201E-2</v>
      </c>
      <c r="K6745" s="5">
        <v>5263.76</v>
      </c>
      <c r="L6745" s="5">
        <v>0</v>
      </c>
      <c r="M6745" t="str">
        <f>IF(ISERROR(VLOOKUP(A6745,'[1]Ecart validé'!$A:$A,1,FALSE)),Z6745,"Ecart Validé")</f>
        <v>valid</v>
      </c>
      <c r="R6745" t="s">
        <v>30</v>
      </c>
      <c r="X6745"/>
      <c r="Y6745"/>
      <c r="Z6745" t="s">
        <v>31</v>
      </c>
    </row>
    <row r="6746" spans="1:26" x14ac:dyDescent="0.3">
      <c r="A6746" t="s">
        <v>9087</v>
      </c>
      <c r="B6746" t="s">
        <v>963</v>
      </c>
      <c r="C6746">
        <v>2395</v>
      </c>
      <c r="D6746" t="str">
        <f>+VLOOKUP(C6746,Param!K:L,2,FALSE)</f>
        <v>SOCA SAS</v>
      </c>
      <c r="E6746">
        <v>698869</v>
      </c>
      <c r="F6746" t="s">
        <v>8266</v>
      </c>
      <c r="G6746" t="s">
        <v>29</v>
      </c>
      <c r="H6746" s="5">
        <v>1389.54</v>
      </c>
      <c r="I6746" s="5">
        <v>1389.5440000000001</v>
      </c>
      <c r="J6746" s="5">
        <v>-4.0000000001327802E-3</v>
      </c>
      <c r="K6746" s="5">
        <v>1389.54</v>
      </c>
      <c r="L6746" s="5">
        <v>0</v>
      </c>
      <c r="M6746" t="str">
        <f>IF(ISERROR(VLOOKUP(A6746,'[1]Ecart validé'!$A:$A,1,FALSE)),Z6746,"Ecart Validé")</f>
        <v>valid</v>
      </c>
      <c r="R6746" t="s">
        <v>30</v>
      </c>
      <c r="X6746"/>
      <c r="Y6746"/>
      <c r="Z6746" t="s">
        <v>31</v>
      </c>
    </row>
    <row r="6747" spans="1:26" x14ac:dyDescent="0.3">
      <c r="A6747" t="s">
        <v>9088</v>
      </c>
      <c r="B6747" t="s">
        <v>963</v>
      </c>
      <c r="C6747">
        <v>2395</v>
      </c>
      <c r="D6747" t="str">
        <f>+VLOOKUP(C6747,Param!K:L,2,FALSE)</f>
        <v>SOCA SAS</v>
      </c>
      <c r="E6747" t="s">
        <v>1159</v>
      </c>
      <c r="F6747" t="s">
        <v>8260</v>
      </c>
      <c r="G6747" t="s">
        <v>29</v>
      </c>
      <c r="H6747" s="5">
        <v>715.86</v>
      </c>
      <c r="I6747" s="5">
        <v>715.86</v>
      </c>
      <c r="J6747" s="5">
        <v>0</v>
      </c>
      <c r="K6747" s="5">
        <v>715.86</v>
      </c>
      <c r="L6747" s="5">
        <v>0</v>
      </c>
      <c r="M6747" t="str">
        <f>IF(ISERROR(VLOOKUP(A6747,'[1]Ecart validé'!$A:$A,1,FALSE)),Z6747,"Ecart Validé")</f>
        <v>valid</v>
      </c>
      <c r="R6747" t="s">
        <v>30</v>
      </c>
      <c r="X6747"/>
      <c r="Y6747"/>
      <c r="Z6747" t="s">
        <v>31</v>
      </c>
    </row>
    <row r="6748" spans="1:26" x14ac:dyDescent="0.3">
      <c r="A6748" t="s">
        <v>9089</v>
      </c>
      <c r="B6748" t="s">
        <v>963</v>
      </c>
      <c r="C6748">
        <v>2395</v>
      </c>
      <c r="D6748" t="str">
        <f>+VLOOKUP(C6748,Param!K:L,2,FALSE)</f>
        <v>SOCA SAS</v>
      </c>
      <c r="E6748" t="s">
        <v>1159</v>
      </c>
      <c r="F6748" t="s">
        <v>8262</v>
      </c>
      <c r="G6748" t="s">
        <v>29</v>
      </c>
      <c r="H6748" s="5">
        <v>21.06</v>
      </c>
      <c r="I6748" s="5">
        <v>21.06</v>
      </c>
      <c r="J6748" s="5">
        <v>0</v>
      </c>
      <c r="K6748" s="5">
        <v>21.06</v>
      </c>
      <c r="L6748" s="5">
        <v>0</v>
      </c>
      <c r="M6748" t="str">
        <f>IF(ISERROR(VLOOKUP(A6748,'[1]Ecart validé'!$A:$A,1,FALSE)),Z6748,"Ecart Validé")</f>
        <v>valid</v>
      </c>
      <c r="R6748" t="s">
        <v>30</v>
      </c>
      <c r="X6748"/>
      <c r="Y6748"/>
      <c r="Z6748" t="s">
        <v>31</v>
      </c>
    </row>
    <row r="6749" spans="1:26" x14ac:dyDescent="0.3">
      <c r="A6749" t="s">
        <v>9090</v>
      </c>
      <c r="B6749" t="s">
        <v>963</v>
      </c>
      <c r="C6749">
        <v>2395</v>
      </c>
      <c r="D6749" t="str">
        <f>+VLOOKUP(C6749,Param!K:L,2,FALSE)</f>
        <v>SOCA SAS</v>
      </c>
      <c r="E6749" t="s">
        <v>1159</v>
      </c>
      <c r="F6749" t="s">
        <v>8264</v>
      </c>
      <c r="G6749" t="s">
        <v>29</v>
      </c>
      <c r="H6749" s="5">
        <v>10.53</v>
      </c>
      <c r="I6749" s="5">
        <v>10.53</v>
      </c>
      <c r="J6749" s="5">
        <v>0</v>
      </c>
      <c r="K6749" s="5">
        <v>10.53</v>
      </c>
      <c r="L6749" s="5">
        <v>0</v>
      </c>
      <c r="M6749" t="str">
        <f>IF(ISERROR(VLOOKUP(A6749,'[1]Ecart validé'!$A:$A,1,FALSE)),Z6749,"Ecart Validé")</f>
        <v>valid</v>
      </c>
      <c r="R6749" t="s">
        <v>30</v>
      </c>
      <c r="X6749"/>
      <c r="Y6749"/>
      <c r="Z6749" t="s">
        <v>31</v>
      </c>
    </row>
    <row r="6750" spans="1:26" x14ac:dyDescent="0.3">
      <c r="A6750" t="s">
        <v>9091</v>
      </c>
      <c r="B6750" t="s">
        <v>963</v>
      </c>
      <c r="C6750">
        <v>2395</v>
      </c>
      <c r="D6750" t="str">
        <f>+VLOOKUP(C6750,Param!K:L,2,FALSE)</f>
        <v>SOCA SAS</v>
      </c>
      <c r="E6750" t="s">
        <v>1159</v>
      </c>
      <c r="F6750" t="s">
        <v>8266</v>
      </c>
      <c r="G6750" t="s">
        <v>29</v>
      </c>
      <c r="H6750" s="5">
        <v>327.08</v>
      </c>
      <c r="I6750" s="5">
        <v>327.07650000000001</v>
      </c>
      <c r="J6750" s="5">
        <v>3.4999999999740699E-3</v>
      </c>
      <c r="K6750" s="5">
        <v>327.08</v>
      </c>
      <c r="L6750" s="5">
        <v>0</v>
      </c>
      <c r="M6750" t="str">
        <f>IF(ISERROR(VLOOKUP(A6750,'[1]Ecart validé'!$A:$A,1,FALSE)),Z6750,"Ecart Validé")</f>
        <v>valid</v>
      </c>
      <c r="R6750" t="s">
        <v>30</v>
      </c>
      <c r="X6750"/>
      <c r="Y6750"/>
      <c r="Z6750" t="s">
        <v>31</v>
      </c>
    </row>
    <row r="6751" spans="1:26" x14ac:dyDescent="0.3">
      <c r="A6751" t="s">
        <v>9092</v>
      </c>
      <c r="B6751" t="s">
        <v>963</v>
      </c>
      <c r="C6751">
        <v>2395</v>
      </c>
      <c r="D6751" t="str">
        <f>+VLOOKUP(C6751,Param!K:L,2,FALSE)</f>
        <v>SOCA SAS</v>
      </c>
      <c r="E6751" t="s">
        <v>1161</v>
      </c>
      <c r="F6751" t="s">
        <v>8260</v>
      </c>
      <c r="G6751" t="s">
        <v>29</v>
      </c>
      <c r="H6751" s="5">
        <v>33.6</v>
      </c>
      <c r="I6751" s="5">
        <v>33.6</v>
      </c>
      <c r="J6751" s="5">
        <v>0</v>
      </c>
      <c r="K6751" s="5">
        <v>33.6</v>
      </c>
      <c r="L6751" s="5">
        <v>0</v>
      </c>
      <c r="M6751" t="str">
        <f>IF(ISERROR(VLOOKUP(A6751,'[1]Ecart validé'!$A:$A,1,FALSE)),Z6751,"Ecart Validé")</f>
        <v>valid</v>
      </c>
      <c r="R6751" t="s">
        <v>30</v>
      </c>
      <c r="X6751"/>
      <c r="Y6751"/>
      <c r="Z6751" t="s">
        <v>31</v>
      </c>
    </row>
    <row r="6752" spans="1:26" x14ac:dyDescent="0.3">
      <c r="A6752" t="s">
        <v>9093</v>
      </c>
      <c r="B6752" t="s">
        <v>963</v>
      </c>
      <c r="C6752">
        <v>2395</v>
      </c>
      <c r="D6752" t="str">
        <f>+VLOOKUP(C6752,Param!K:L,2,FALSE)</f>
        <v>SOCA SAS</v>
      </c>
      <c r="E6752" t="s">
        <v>1161</v>
      </c>
      <c r="F6752" t="s">
        <v>8262</v>
      </c>
      <c r="G6752" t="s">
        <v>29</v>
      </c>
      <c r="H6752" s="5">
        <v>136.91999999999999</v>
      </c>
      <c r="I6752" s="5">
        <v>136.91999999999999</v>
      </c>
      <c r="J6752" s="5">
        <v>0</v>
      </c>
      <c r="K6752" s="5">
        <v>136.91999999999999</v>
      </c>
      <c r="L6752" s="5">
        <v>0</v>
      </c>
      <c r="M6752" t="str">
        <f>IF(ISERROR(VLOOKUP(A6752,'[1]Ecart validé'!$A:$A,1,FALSE)),Z6752,"Ecart Validé")</f>
        <v>valid</v>
      </c>
      <c r="R6752" t="s">
        <v>30</v>
      </c>
      <c r="X6752"/>
      <c r="Y6752"/>
      <c r="Z6752" t="s">
        <v>31</v>
      </c>
    </row>
    <row r="6753" spans="1:26" x14ac:dyDescent="0.3">
      <c r="A6753" t="s">
        <v>9094</v>
      </c>
      <c r="B6753" t="s">
        <v>963</v>
      </c>
      <c r="C6753">
        <v>2395</v>
      </c>
      <c r="D6753" t="str">
        <f>+VLOOKUP(C6753,Param!K:L,2,FALSE)</f>
        <v>SOCA SAS</v>
      </c>
      <c r="E6753" t="s">
        <v>1161</v>
      </c>
      <c r="F6753" t="s">
        <v>8266</v>
      </c>
      <c r="G6753" t="s">
        <v>29</v>
      </c>
      <c r="H6753" s="5">
        <v>153.66</v>
      </c>
      <c r="I6753" s="5">
        <v>153.66</v>
      </c>
      <c r="J6753" s="5">
        <v>0</v>
      </c>
      <c r="K6753" s="5">
        <v>153.66</v>
      </c>
      <c r="L6753" s="5">
        <v>0</v>
      </c>
      <c r="M6753" t="str">
        <f>IF(ISERROR(VLOOKUP(A6753,'[1]Ecart validé'!$A:$A,1,FALSE)),Z6753,"Ecart Validé")</f>
        <v>valid</v>
      </c>
      <c r="R6753" t="s">
        <v>30</v>
      </c>
      <c r="X6753"/>
      <c r="Y6753"/>
      <c r="Z6753" t="s">
        <v>31</v>
      </c>
    </row>
    <row r="6754" spans="1:26" x14ac:dyDescent="0.3">
      <c r="A6754" t="s">
        <v>9095</v>
      </c>
      <c r="B6754" t="s">
        <v>963</v>
      </c>
      <c r="C6754">
        <v>2543</v>
      </c>
      <c r="D6754" t="str">
        <f>+VLOOKUP(C6754,Param!K:L,2,FALSE)</f>
        <v>HOIST GROUP FRANCE (LOCATEL)</v>
      </c>
      <c r="E6754">
        <v>2439015</v>
      </c>
      <c r="F6754" t="s">
        <v>8617</v>
      </c>
      <c r="G6754" t="s">
        <v>29</v>
      </c>
      <c r="H6754" s="5">
        <v>2119.31</v>
      </c>
      <c r="I6754" s="5">
        <v>2119.3134</v>
      </c>
      <c r="J6754" s="5">
        <v>-3.4000000000560201E-3</v>
      </c>
      <c r="K6754" s="5">
        <v>2119.31</v>
      </c>
      <c r="L6754" s="5">
        <v>0</v>
      </c>
      <c r="M6754" t="str">
        <f>IF(ISERROR(VLOOKUP(A6754,'[1]Ecart validé'!$A:$A,1,FALSE)),Z6754,"Ecart Validé")</f>
        <v>valid</v>
      </c>
      <c r="R6754" t="s">
        <v>30</v>
      </c>
      <c r="X6754"/>
      <c r="Y6754"/>
      <c r="Z6754" t="s">
        <v>31</v>
      </c>
    </row>
    <row r="6755" spans="1:26" x14ac:dyDescent="0.3">
      <c r="A6755" t="s">
        <v>9096</v>
      </c>
      <c r="B6755" t="s">
        <v>963</v>
      </c>
      <c r="C6755">
        <v>2543</v>
      </c>
      <c r="D6755" t="str">
        <f>+VLOOKUP(C6755,Param!K:L,2,FALSE)</f>
        <v>HOIST GROUP FRANCE (LOCATEL)</v>
      </c>
      <c r="E6755">
        <v>2439015</v>
      </c>
      <c r="F6755" t="s">
        <v>8260</v>
      </c>
      <c r="G6755" t="s">
        <v>29</v>
      </c>
      <c r="H6755" s="5">
        <v>16337.23</v>
      </c>
      <c r="I6755" s="5">
        <v>16337.2338</v>
      </c>
      <c r="J6755" s="5">
        <v>-3.8000000004103601E-3</v>
      </c>
      <c r="K6755" s="5">
        <v>16337.23</v>
      </c>
      <c r="L6755" s="5">
        <v>0</v>
      </c>
      <c r="M6755" t="str">
        <f>IF(ISERROR(VLOOKUP(A6755,'[1]Ecart validé'!$A:$A,1,FALSE)),Z6755,"Ecart Validé")</f>
        <v>valid</v>
      </c>
      <c r="R6755" t="s">
        <v>30</v>
      </c>
      <c r="X6755"/>
      <c r="Y6755"/>
      <c r="Z6755" t="s">
        <v>31</v>
      </c>
    </row>
    <row r="6756" spans="1:26" x14ac:dyDescent="0.3">
      <c r="A6756" t="s">
        <v>9097</v>
      </c>
      <c r="B6756" t="s">
        <v>963</v>
      </c>
      <c r="C6756">
        <v>2543</v>
      </c>
      <c r="D6756" t="str">
        <f>+VLOOKUP(C6756,Param!K:L,2,FALSE)</f>
        <v>HOIST GROUP FRANCE (LOCATEL)</v>
      </c>
      <c r="E6756">
        <v>2439015</v>
      </c>
      <c r="F6756" t="s">
        <v>8262</v>
      </c>
      <c r="G6756" t="s">
        <v>29</v>
      </c>
      <c r="H6756" s="5">
        <v>14432.72</v>
      </c>
      <c r="I6756" s="5">
        <v>14432.7248</v>
      </c>
      <c r="J6756" s="5">
        <v>-4.80000000061409E-3</v>
      </c>
      <c r="K6756" s="5">
        <v>14432.72</v>
      </c>
      <c r="L6756" s="5">
        <v>0</v>
      </c>
      <c r="M6756" t="str">
        <f>IF(ISERROR(VLOOKUP(A6756,'[1]Ecart validé'!$A:$A,1,FALSE)),Z6756,"Ecart Validé")</f>
        <v>valid</v>
      </c>
      <c r="R6756" t="s">
        <v>30</v>
      </c>
      <c r="X6756"/>
      <c r="Y6756"/>
      <c r="Z6756" t="s">
        <v>31</v>
      </c>
    </row>
    <row r="6757" spans="1:26" x14ac:dyDescent="0.3">
      <c r="A6757" t="s">
        <v>9098</v>
      </c>
      <c r="B6757" t="s">
        <v>963</v>
      </c>
      <c r="C6757">
        <v>2543</v>
      </c>
      <c r="D6757" t="str">
        <f>+VLOOKUP(C6757,Param!K:L,2,FALSE)</f>
        <v>HOIST GROUP FRANCE (LOCATEL)</v>
      </c>
      <c r="E6757">
        <v>2439015</v>
      </c>
      <c r="F6757" t="s">
        <v>8264</v>
      </c>
      <c r="G6757" t="s">
        <v>29</v>
      </c>
      <c r="H6757" s="5">
        <v>32659.66</v>
      </c>
      <c r="I6757" s="5">
        <v>32659.669399999999</v>
      </c>
      <c r="J6757" s="5">
        <v>-9.3999999953666702E-3</v>
      </c>
      <c r="K6757" s="5">
        <v>32659.66</v>
      </c>
      <c r="L6757" s="5">
        <v>0</v>
      </c>
      <c r="M6757" t="str">
        <f>IF(ISERROR(VLOOKUP(A6757,'[1]Ecart validé'!$A:$A,1,FALSE)),Z6757,"Ecart Validé")</f>
        <v>valid</v>
      </c>
      <c r="R6757" t="s">
        <v>30</v>
      </c>
      <c r="X6757"/>
      <c r="Y6757"/>
      <c r="Z6757" t="s">
        <v>31</v>
      </c>
    </row>
    <row r="6758" spans="1:26" x14ac:dyDescent="0.3">
      <c r="A6758" t="s">
        <v>9099</v>
      </c>
      <c r="B6758" t="s">
        <v>963</v>
      </c>
      <c r="C6758">
        <v>2543</v>
      </c>
      <c r="D6758" t="str">
        <f>+VLOOKUP(C6758,Param!K:L,2,FALSE)</f>
        <v>HOIST GROUP FRANCE (LOCATEL)</v>
      </c>
      <c r="E6758" t="s">
        <v>1171</v>
      </c>
      <c r="F6758" t="s">
        <v>8260</v>
      </c>
      <c r="G6758" t="s">
        <v>29</v>
      </c>
      <c r="H6758" s="5">
        <v>829.49</v>
      </c>
      <c r="I6758" s="5">
        <v>829.49400000000003</v>
      </c>
      <c r="J6758" s="5">
        <v>-4.0000000000190898E-3</v>
      </c>
      <c r="K6758" s="5">
        <v>829.49</v>
      </c>
      <c r="L6758" s="5">
        <v>0</v>
      </c>
      <c r="M6758" t="str">
        <f>IF(ISERROR(VLOOKUP(A6758,'[1]Ecart validé'!$A:$A,1,FALSE)),Z6758,"Ecart Validé")</f>
        <v>valid</v>
      </c>
      <c r="R6758" t="s">
        <v>30</v>
      </c>
      <c r="X6758"/>
      <c r="Y6758"/>
      <c r="Z6758" t="s">
        <v>31</v>
      </c>
    </row>
    <row r="6759" spans="1:26" x14ac:dyDescent="0.3">
      <c r="A6759" t="s">
        <v>9100</v>
      </c>
      <c r="B6759" t="s">
        <v>963</v>
      </c>
      <c r="C6759">
        <v>2543</v>
      </c>
      <c r="D6759" t="str">
        <f>+VLOOKUP(C6759,Param!K:L,2,FALSE)</f>
        <v>HOIST GROUP FRANCE (LOCATEL)</v>
      </c>
      <c r="E6759" t="s">
        <v>1171</v>
      </c>
      <c r="F6759" t="s">
        <v>8262</v>
      </c>
      <c r="G6759" t="s">
        <v>29</v>
      </c>
      <c r="H6759" s="5">
        <v>925.67</v>
      </c>
      <c r="I6759" s="5">
        <v>925.66959999999995</v>
      </c>
      <c r="J6759" s="5">
        <v>4.0000000001327803E-4</v>
      </c>
      <c r="K6759" s="5">
        <v>925.67</v>
      </c>
      <c r="L6759" s="5">
        <v>0</v>
      </c>
      <c r="M6759" t="str">
        <f>IF(ISERROR(VLOOKUP(A6759,'[1]Ecart validé'!$A:$A,1,FALSE)),Z6759,"Ecart Validé")</f>
        <v>valid</v>
      </c>
      <c r="R6759" t="s">
        <v>30</v>
      </c>
      <c r="X6759"/>
      <c r="Y6759"/>
      <c r="Z6759" t="s">
        <v>31</v>
      </c>
    </row>
    <row r="6760" spans="1:26" x14ac:dyDescent="0.3">
      <c r="A6760" t="s">
        <v>9101</v>
      </c>
      <c r="B6760" t="s">
        <v>963</v>
      </c>
      <c r="C6760">
        <v>2543</v>
      </c>
      <c r="D6760" t="str">
        <f>+VLOOKUP(C6760,Param!K:L,2,FALSE)</f>
        <v>HOIST GROUP FRANCE (LOCATEL)</v>
      </c>
      <c r="E6760" t="s">
        <v>1171</v>
      </c>
      <c r="F6760" t="s">
        <v>8264</v>
      </c>
      <c r="G6760" t="s">
        <v>29</v>
      </c>
      <c r="H6760" s="5">
        <v>4560</v>
      </c>
      <c r="I6760" s="5">
        <v>4560.0043999999998</v>
      </c>
      <c r="J6760" s="5">
        <v>-4.399999999805E-3</v>
      </c>
      <c r="K6760" s="5">
        <v>4560</v>
      </c>
      <c r="L6760" s="5">
        <v>0</v>
      </c>
      <c r="M6760" t="str">
        <f>IF(ISERROR(VLOOKUP(A6760,'[1]Ecart validé'!$A:$A,1,FALSE)),Z6760,"Ecart Validé")</f>
        <v>valid</v>
      </c>
      <c r="R6760" t="s">
        <v>30</v>
      </c>
      <c r="X6760"/>
      <c r="Y6760"/>
      <c r="Z6760" t="s">
        <v>31</v>
      </c>
    </row>
    <row r="6761" spans="1:26" x14ac:dyDescent="0.3">
      <c r="A6761" t="s">
        <v>9102</v>
      </c>
      <c r="B6761" t="s">
        <v>963</v>
      </c>
      <c r="C6761">
        <v>2543</v>
      </c>
      <c r="D6761" t="str">
        <f>+VLOOKUP(C6761,Param!K:L,2,FALSE)</f>
        <v>HOIST GROUP FRANCE (LOCATEL)</v>
      </c>
      <c r="E6761" t="s">
        <v>1171</v>
      </c>
      <c r="F6761" t="s">
        <v>8266</v>
      </c>
      <c r="G6761" t="s">
        <v>29</v>
      </c>
      <c r="H6761" s="5">
        <v>683.39</v>
      </c>
      <c r="I6761" s="5">
        <v>683.39279999999997</v>
      </c>
      <c r="J6761" s="5">
        <v>-2.7999999999792601E-3</v>
      </c>
      <c r="K6761" s="5">
        <v>683.39</v>
      </c>
      <c r="L6761" s="5">
        <v>0</v>
      </c>
      <c r="M6761" t="str">
        <f>IF(ISERROR(VLOOKUP(A6761,'[1]Ecart validé'!$A:$A,1,FALSE)),Z6761,"Ecart Validé")</f>
        <v>valid</v>
      </c>
      <c r="R6761" t="s">
        <v>30</v>
      </c>
      <c r="X6761"/>
      <c r="Y6761"/>
      <c r="Z6761" t="s">
        <v>31</v>
      </c>
    </row>
    <row r="6762" spans="1:26" x14ac:dyDescent="0.3">
      <c r="A6762" t="s">
        <v>9103</v>
      </c>
      <c r="B6762" t="s">
        <v>963</v>
      </c>
      <c r="C6762">
        <v>2551</v>
      </c>
      <c r="D6762" t="str">
        <f>+VLOOKUP(C6762,Param!K:L,2,FALSE)</f>
        <v>MINERAL PRODUCTS INTERNATIONAL</v>
      </c>
      <c r="E6762" t="s">
        <v>1173</v>
      </c>
      <c r="F6762" t="s">
        <v>8617</v>
      </c>
      <c r="G6762" t="s">
        <v>29</v>
      </c>
      <c r="H6762" s="5">
        <v>2120.29</v>
      </c>
      <c r="I6762" s="5">
        <v>2120.2867999999999</v>
      </c>
      <c r="J6762" s="5">
        <v>3.2000000001062199E-3</v>
      </c>
      <c r="K6762" s="5">
        <v>2120.29</v>
      </c>
      <c r="L6762" s="5">
        <v>0</v>
      </c>
      <c r="M6762" t="str">
        <f>IF(ISERROR(VLOOKUP(A6762,'[1]Ecart validé'!$A:$A,1,FALSE)),Z6762,"Ecart Validé")</f>
        <v>valid</v>
      </c>
      <c r="R6762" t="s">
        <v>30</v>
      </c>
      <c r="X6762"/>
      <c r="Y6762"/>
      <c r="Z6762" t="s">
        <v>31</v>
      </c>
    </row>
    <row r="6763" spans="1:26" x14ac:dyDescent="0.3">
      <c r="A6763" t="s">
        <v>9104</v>
      </c>
      <c r="B6763" t="s">
        <v>963</v>
      </c>
      <c r="C6763">
        <v>2551</v>
      </c>
      <c r="D6763" t="str">
        <f>+VLOOKUP(C6763,Param!K:L,2,FALSE)</f>
        <v>MINERAL PRODUCTS INTERNATIONAL</v>
      </c>
      <c r="E6763" t="s">
        <v>1173</v>
      </c>
      <c r="F6763" t="s">
        <v>8260</v>
      </c>
      <c r="G6763" t="s">
        <v>29</v>
      </c>
      <c r="H6763" s="5">
        <v>36547.11</v>
      </c>
      <c r="I6763" s="5">
        <v>36547.109600000003</v>
      </c>
      <c r="J6763" s="5">
        <v>3.9999999717110697E-4</v>
      </c>
      <c r="K6763" s="5">
        <v>36547.11</v>
      </c>
      <c r="L6763" s="5">
        <v>0</v>
      </c>
      <c r="M6763" t="str">
        <f>IF(ISERROR(VLOOKUP(A6763,'[1]Ecart validé'!$A:$A,1,FALSE)),Z6763,"Ecart Validé")</f>
        <v>valid</v>
      </c>
      <c r="R6763" t="s">
        <v>30</v>
      </c>
      <c r="X6763"/>
      <c r="Y6763"/>
      <c r="Z6763" t="s">
        <v>31</v>
      </c>
    </row>
    <row r="6764" spans="1:26" x14ac:dyDescent="0.3">
      <c r="A6764" t="s">
        <v>9105</v>
      </c>
      <c r="B6764" t="s">
        <v>963</v>
      </c>
      <c r="C6764">
        <v>2551</v>
      </c>
      <c r="D6764" t="str">
        <f>+VLOOKUP(C6764,Param!K:L,2,FALSE)</f>
        <v>MINERAL PRODUCTS INTERNATIONAL</v>
      </c>
      <c r="E6764" t="s">
        <v>1173</v>
      </c>
      <c r="F6764" t="s">
        <v>8262</v>
      </c>
      <c r="G6764" t="s">
        <v>29</v>
      </c>
      <c r="H6764" s="5">
        <v>13056.7</v>
      </c>
      <c r="I6764" s="5">
        <v>13056.7016</v>
      </c>
      <c r="J6764" s="5">
        <v>-1.59999999959836E-3</v>
      </c>
      <c r="K6764" s="5">
        <v>13056.7</v>
      </c>
      <c r="L6764" s="5">
        <v>0</v>
      </c>
      <c r="M6764" t="str">
        <f>IF(ISERROR(VLOOKUP(A6764,'[1]Ecart validé'!$A:$A,1,FALSE)),Z6764,"Ecart Validé")</f>
        <v>valid</v>
      </c>
      <c r="R6764" t="s">
        <v>30</v>
      </c>
      <c r="X6764"/>
      <c r="Y6764"/>
      <c r="Z6764" t="s">
        <v>31</v>
      </c>
    </row>
    <row r="6765" spans="1:26" x14ac:dyDescent="0.3">
      <c r="A6765" t="s">
        <v>9106</v>
      </c>
      <c r="B6765" t="s">
        <v>963</v>
      </c>
      <c r="C6765">
        <v>2551</v>
      </c>
      <c r="D6765" t="str">
        <f>+VLOOKUP(C6765,Param!K:L,2,FALSE)</f>
        <v>MINERAL PRODUCTS INTERNATIONAL</v>
      </c>
      <c r="E6765" t="s">
        <v>1173</v>
      </c>
      <c r="F6765" t="s">
        <v>8264</v>
      </c>
      <c r="G6765" t="s">
        <v>29</v>
      </c>
      <c r="H6765" s="5">
        <v>10739.67</v>
      </c>
      <c r="I6765" s="5">
        <v>10739.6672</v>
      </c>
      <c r="J6765" s="5">
        <v>2.8000000002066298E-3</v>
      </c>
      <c r="K6765" s="5">
        <v>10739.67</v>
      </c>
      <c r="L6765" s="5">
        <v>0</v>
      </c>
      <c r="M6765" t="str">
        <f>IF(ISERROR(VLOOKUP(A6765,'[1]Ecart validé'!$A:$A,1,FALSE)),Z6765,"Ecart Validé")</f>
        <v>valid</v>
      </c>
      <c r="R6765" t="s">
        <v>30</v>
      </c>
      <c r="X6765"/>
      <c r="Y6765"/>
      <c r="Z6765" t="s">
        <v>31</v>
      </c>
    </row>
    <row r="6766" spans="1:26" x14ac:dyDescent="0.3">
      <c r="A6766" t="s">
        <v>9107</v>
      </c>
      <c r="B6766" t="s">
        <v>963</v>
      </c>
      <c r="C6766">
        <v>2551</v>
      </c>
      <c r="D6766" t="str">
        <f>+VLOOKUP(C6766,Param!K:L,2,FALSE)</f>
        <v>MINERAL PRODUCTS INTERNATIONAL</v>
      </c>
      <c r="E6766" t="s">
        <v>1173</v>
      </c>
      <c r="F6766" t="s">
        <v>8266</v>
      </c>
      <c r="G6766" t="s">
        <v>29</v>
      </c>
      <c r="H6766" s="5">
        <v>18086.099999999999</v>
      </c>
      <c r="I6766" s="5">
        <v>18086.1024</v>
      </c>
      <c r="J6766" s="5">
        <v>-2.4000000012165401E-3</v>
      </c>
      <c r="K6766" s="5">
        <v>18086.099999999999</v>
      </c>
      <c r="L6766" s="5">
        <v>0</v>
      </c>
      <c r="M6766" t="str">
        <f>IF(ISERROR(VLOOKUP(A6766,'[1]Ecart validé'!$A:$A,1,FALSE)),Z6766,"Ecart Validé")</f>
        <v>valid</v>
      </c>
      <c r="R6766" t="s">
        <v>30</v>
      </c>
      <c r="X6766"/>
      <c r="Y6766"/>
      <c r="Z6766" t="s">
        <v>31</v>
      </c>
    </row>
    <row r="6767" spans="1:26" x14ac:dyDescent="0.3">
      <c r="A6767" t="s">
        <v>9108</v>
      </c>
      <c r="B6767" t="s">
        <v>963</v>
      </c>
      <c r="C6767">
        <v>2551</v>
      </c>
      <c r="D6767" t="str">
        <f>+VLOOKUP(C6767,Param!K:L,2,FALSE)</f>
        <v>MINERAL PRODUCTS INTERNATIONAL</v>
      </c>
      <c r="E6767" t="s">
        <v>1178</v>
      </c>
      <c r="F6767" t="s">
        <v>8260</v>
      </c>
      <c r="G6767" t="s">
        <v>29</v>
      </c>
      <c r="H6767" s="5">
        <v>381.55</v>
      </c>
      <c r="I6767" s="5">
        <v>381.54599999999999</v>
      </c>
      <c r="J6767" s="5">
        <v>4.0000000000190898E-3</v>
      </c>
      <c r="K6767" s="5">
        <v>381.55</v>
      </c>
      <c r="L6767" s="5">
        <v>0</v>
      </c>
      <c r="M6767" t="str">
        <f>IF(ISERROR(VLOOKUP(A6767,'[1]Ecart validé'!$A:$A,1,FALSE)),Z6767,"Ecart Validé")</f>
        <v>valid</v>
      </c>
      <c r="R6767" t="s">
        <v>30</v>
      </c>
      <c r="X6767"/>
      <c r="Y6767"/>
      <c r="Z6767" t="s">
        <v>31</v>
      </c>
    </row>
    <row r="6768" spans="1:26" x14ac:dyDescent="0.3">
      <c r="A6768" t="s">
        <v>9109</v>
      </c>
      <c r="B6768" t="s">
        <v>963</v>
      </c>
      <c r="C6768">
        <v>2551</v>
      </c>
      <c r="D6768" t="str">
        <f>+VLOOKUP(C6768,Param!K:L,2,FALSE)</f>
        <v>MINERAL PRODUCTS INTERNATIONAL</v>
      </c>
      <c r="E6768" t="s">
        <v>1196</v>
      </c>
      <c r="F6768" t="s">
        <v>8260</v>
      </c>
      <c r="G6768" t="s">
        <v>29</v>
      </c>
      <c r="H6768" s="5">
        <v>3188.92</v>
      </c>
      <c r="I6768" s="5">
        <v>3188.9191999999998</v>
      </c>
      <c r="J6768" s="5">
        <v>8.0000000025393005E-4</v>
      </c>
      <c r="K6768" s="5">
        <v>3188.92</v>
      </c>
      <c r="L6768" s="5">
        <v>0</v>
      </c>
      <c r="M6768" t="str">
        <f>IF(ISERROR(VLOOKUP(A6768,'[1]Ecart validé'!$A:$A,1,FALSE)),Z6768,"Ecart Validé")</f>
        <v>valid</v>
      </c>
      <c r="R6768" t="s">
        <v>30</v>
      </c>
      <c r="X6768"/>
      <c r="Y6768"/>
      <c r="Z6768" t="s">
        <v>31</v>
      </c>
    </row>
    <row r="6769" spans="1:26" x14ac:dyDescent="0.3">
      <c r="A6769" t="s">
        <v>9110</v>
      </c>
      <c r="B6769" t="s">
        <v>963</v>
      </c>
      <c r="C6769">
        <v>2551</v>
      </c>
      <c r="D6769" t="str">
        <f>+VLOOKUP(C6769,Param!K:L,2,FALSE)</f>
        <v>MINERAL PRODUCTS INTERNATIONAL</v>
      </c>
      <c r="E6769" t="s">
        <v>1196</v>
      </c>
      <c r="F6769" t="s">
        <v>8262</v>
      </c>
      <c r="G6769" t="s">
        <v>29</v>
      </c>
      <c r="H6769" s="5">
        <v>973.19</v>
      </c>
      <c r="I6769" s="5">
        <v>973.18920000000003</v>
      </c>
      <c r="J6769" s="5">
        <v>8.0000000002655703E-4</v>
      </c>
      <c r="K6769" s="5">
        <v>973.19</v>
      </c>
      <c r="L6769" s="5">
        <v>0</v>
      </c>
      <c r="M6769" t="str">
        <f>IF(ISERROR(VLOOKUP(A6769,'[1]Ecart validé'!$A:$A,1,FALSE)),Z6769,"Ecart Validé")</f>
        <v>valid</v>
      </c>
      <c r="R6769" t="s">
        <v>30</v>
      </c>
      <c r="X6769"/>
      <c r="Y6769"/>
      <c r="Z6769" t="s">
        <v>31</v>
      </c>
    </row>
    <row r="6770" spans="1:26" x14ac:dyDescent="0.3">
      <c r="A6770" t="s">
        <v>9111</v>
      </c>
      <c r="B6770" t="s">
        <v>963</v>
      </c>
      <c r="C6770">
        <v>2551</v>
      </c>
      <c r="D6770" t="str">
        <f>+VLOOKUP(C6770,Param!K:L,2,FALSE)</f>
        <v>MINERAL PRODUCTS INTERNATIONAL</v>
      </c>
      <c r="E6770" t="s">
        <v>1196</v>
      </c>
      <c r="F6770" t="s">
        <v>8266</v>
      </c>
      <c r="G6770" t="s">
        <v>29</v>
      </c>
      <c r="H6770" s="5">
        <v>1809.48</v>
      </c>
      <c r="I6770" s="5">
        <v>1809.4803999999999</v>
      </c>
      <c r="J6770" s="5">
        <v>-3.9999999989959103E-4</v>
      </c>
      <c r="K6770" s="5">
        <v>1809.48</v>
      </c>
      <c r="L6770" s="5">
        <v>0</v>
      </c>
      <c r="M6770" t="str">
        <f>IF(ISERROR(VLOOKUP(A6770,'[1]Ecart validé'!$A:$A,1,FALSE)),Z6770,"Ecart Validé")</f>
        <v>valid</v>
      </c>
      <c r="R6770" t="s">
        <v>30</v>
      </c>
      <c r="X6770"/>
      <c r="Y6770"/>
      <c r="Z6770" t="s">
        <v>31</v>
      </c>
    </row>
    <row r="6771" spans="1:26" x14ac:dyDescent="0.3">
      <c r="A6771" t="s">
        <v>9112</v>
      </c>
      <c r="B6771" t="s">
        <v>963</v>
      </c>
      <c r="C6771">
        <v>2551</v>
      </c>
      <c r="D6771" t="str">
        <f>+VLOOKUP(C6771,Param!K:L,2,FALSE)</f>
        <v>MINERAL PRODUCTS INTERNATIONAL</v>
      </c>
      <c r="E6771" t="s">
        <v>1182</v>
      </c>
      <c r="F6771" t="s">
        <v>8260</v>
      </c>
      <c r="G6771" t="s">
        <v>29</v>
      </c>
      <c r="H6771" s="5">
        <v>7076.87</v>
      </c>
      <c r="I6771" s="5">
        <v>7076.8692000000001</v>
      </c>
      <c r="J6771" s="5">
        <v>7.9999999979918303E-4</v>
      </c>
      <c r="K6771" s="5">
        <v>7076.87</v>
      </c>
      <c r="L6771" s="5">
        <v>0</v>
      </c>
      <c r="M6771" t="str">
        <f>IF(ISERROR(VLOOKUP(A6771,'[1]Ecart validé'!$A:$A,1,FALSE)),Z6771,"Ecart Validé")</f>
        <v>valid</v>
      </c>
      <c r="R6771" t="s">
        <v>30</v>
      </c>
      <c r="X6771"/>
      <c r="Y6771"/>
      <c r="Z6771" t="s">
        <v>31</v>
      </c>
    </row>
    <row r="6772" spans="1:26" x14ac:dyDescent="0.3">
      <c r="A6772" t="s">
        <v>9113</v>
      </c>
      <c r="B6772" t="s">
        <v>963</v>
      </c>
      <c r="C6772">
        <v>2551</v>
      </c>
      <c r="D6772" t="str">
        <f>+VLOOKUP(C6772,Param!K:L,2,FALSE)</f>
        <v>MINERAL PRODUCTS INTERNATIONAL</v>
      </c>
      <c r="E6772" t="s">
        <v>1182</v>
      </c>
      <c r="F6772" t="s">
        <v>8262</v>
      </c>
      <c r="G6772" t="s">
        <v>29</v>
      </c>
      <c r="H6772" s="5">
        <v>415.29</v>
      </c>
      <c r="I6772" s="5">
        <v>415.29300000000001</v>
      </c>
      <c r="J6772" s="5">
        <v>-2.9999999999858998E-3</v>
      </c>
      <c r="K6772" s="5">
        <v>415.29</v>
      </c>
      <c r="L6772" s="5">
        <v>0</v>
      </c>
      <c r="M6772" t="str">
        <f>IF(ISERROR(VLOOKUP(A6772,'[1]Ecart validé'!$A:$A,1,FALSE)),Z6772,"Ecart Validé")</f>
        <v>valid</v>
      </c>
      <c r="R6772" t="s">
        <v>30</v>
      </c>
      <c r="X6772"/>
      <c r="Y6772"/>
      <c r="Z6772" t="s">
        <v>31</v>
      </c>
    </row>
    <row r="6773" spans="1:26" x14ac:dyDescent="0.3">
      <c r="A6773" t="s">
        <v>9114</v>
      </c>
      <c r="B6773" t="s">
        <v>963</v>
      </c>
      <c r="C6773">
        <v>2551</v>
      </c>
      <c r="D6773" t="str">
        <f>+VLOOKUP(C6773,Param!K:L,2,FALSE)</f>
        <v>MINERAL PRODUCTS INTERNATIONAL</v>
      </c>
      <c r="E6773" t="s">
        <v>1182</v>
      </c>
      <c r="F6773" t="s">
        <v>8264</v>
      </c>
      <c r="G6773" t="s">
        <v>29</v>
      </c>
      <c r="H6773" s="5">
        <v>407.97</v>
      </c>
      <c r="I6773" s="5">
        <v>407.97059999999999</v>
      </c>
      <c r="J6773" s="5">
        <v>-5.9999999996307397E-4</v>
      </c>
      <c r="K6773" s="5">
        <v>407.97</v>
      </c>
      <c r="L6773" s="5">
        <v>0</v>
      </c>
      <c r="M6773" t="str">
        <f>IF(ISERROR(VLOOKUP(A6773,'[1]Ecart validé'!$A:$A,1,FALSE)),Z6773,"Ecart Validé")</f>
        <v>valid</v>
      </c>
      <c r="R6773" t="s">
        <v>30</v>
      </c>
      <c r="X6773"/>
      <c r="Y6773"/>
      <c r="Z6773" t="s">
        <v>31</v>
      </c>
    </row>
    <row r="6774" spans="1:26" x14ac:dyDescent="0.3">
      <c r="A6774" t="s">
        <v>9115</v>
      </c>
      <c r="B6774" t="s">
        <v>963</v>
      </c>
      <c r="C6774">
        <v>2551</v>
      </c>
      <c r="D6774" t="str">
        <f>+VLOOKUP(C6774,Param!K:L,2,FALSE)</f>
        <v>MINERAL PRODUCTS INTERNATIONAL</v>
      </c>
      <c r="E6774" t="s">
        <v>1182</v>
      </c>
      <c r="F6774" t="s">
        <v>8266</v>
      </c>
      <c r="G6774" t="s">
        <v>29</v>
      </c>
      <c r="H6774" s="5">
        <v>5026.59</v>
      </c>
      <c r="I6774" s="5">
        <v>5026.5870000000004</v>
      </c>
      <c r="J6774" s="5">
        <v>2.9999999997016801E-3</v>
      </c>
      <c r="K6774" s="5">
        <v>5026.59</v>
      </c>
      <c r="L6774" s="5">
        <v>0</v>
      </c>
      <c r="M6774" t="str">
        <f>IF(ISERROR(VLOOKUP(A6774,'[1]Ecart validé'!$A:$A,1,FALSE)),Z6774,"Ecart Validé")</f>
        <v>valid</v>
      </c>
      <c r="R6774" t="s">
        <v>30</v>
      </c>
      <c r="X6774"/>
      <c r="Y6774"/>
      <c r="Z6774" t="s">
        <v>31</v>
      </c>
    </row>
    <row r="6775" spans="1:26" x14ac:dyDescent="0.3">
      <c r="A6775" t="s">
        <v>9116</v>
      </c>
      <c r="B6775" t="s">
        <v>963</v>
      </c>
      <c r="C6775">
        <v>2551</v>
      </c>
      <c r="D6775" t="str">
        <f>+VLOOKUP(C6775,Param!K:L,2,FALSE)</f>
        <v>MINERAL PRODUCTS INTERNATIONAL</v>
      </c>
      <c r="E6775" t="s">
        <v>1187</v>
      </c>
      <c r="F6775" t="s">
        <v>8260</v>
      </c>
      <c r="G6775" t="s">
        <v>29</v>
      </c>
      <c r="H6775" s="5">
        <v>4171.09</v>
      </c>
      <c r="I6775" s="5">
        <v>4171.0889999999999</v>
      </c>
      <c r="J6775" s="5">
        <v>1.0000000002037201E-3</v>
      </c>
      <c r="K6775" s="5">
        <v>4171.09</v>
      </c>
      <c r="L6775" s="5">
        <v>0</v>
      </c>
      <c r="M6775" t="str">
        <f>IF(ISERROR(VLOOKUP(A6775,'[1]Ecart validé'!$A:$A,1,FALSE)),Z6775,"Ecart Validé")</f>
        <v>valid</v>
      </c>
      <c r="R6775" t="s">
        <v>30</v>
      </c>
      <c r="X6775"/>
      <c r="Y6775"/>
      <c r="Z6775" t="s">
        <v>31</v>
      </c>
    </row>
    <row r="6776" spans="1:26" x14ac:dyDescent="0.3">
      <c r="A6776" t="s">
        <v>9117</v>
      </c>
      <c r="B6776" t="s">
        <v>963</v>
      </c>
      <c r="C6776">
        <v>2551</v>
      </c>
      <c r="D6776" t="str">
        <f>+VLOOKUP(C6776,Param!K:L,2,FALSE)</f>
        <v>MINERAL PRODUCTS INTERNATIONAL</v>
      </c>
      <c r="E6776" t="s">
        <v>1187</v>
      </c>
      <c r="F6776" t="s">
        <v>8262</v>
      </c>
      <c r="G6776" t="s">
        <v>29</v>
      </c>
      <c r="H6776" s="5">
        <v>2069.91</v>
      </c>
      <c r="I6776" s="5">
        <v>2069.9119999999998</v>
      </c>
      <c r="J6776" s="5">
        <v>-1.9999999999527002E-3</v>
      </c>
      <c r="K6776" s="5">
        <v>2069.91</v>
      </c>
      <c r="L6776" s="5">
        <v>0</v>
      </c>
      <c r="M6776" t="str">
        <f>IF(ISERROR(VLOOKUP(A6776,'[1]Ecart validé'!$A:$A,1,FALSE)),Z6776,"Ecart Validé")</f>
        <v>valid</v>
      </c>
      <c r="R6776" t="s">
        <v>30</v>
      </c>
      <c r="X6776"/>
      <c r="Y6776"/>
      <c r="Z6776" t="s">
        <v>31</v>
      </c>
    </row>
    <row r="6777" spans="1:26" x14ac:dyDescent="0.3">
      <c r="A6777" t="s">
        <v>9118</v>
      </c>
      <c r="B6777" t="s">
        <v>963</v>
      </c>
      <c r="C6777">
        <v>2551</v>
      </c>
      <c r="D6777" t="str">
        <f>+VLOOKUP(C6777,Param!K:L,2,FALSE)</f>
        <v>MINERAL PRODUCTS INTERNATIONAL</v>
      </c>
      <c r="E6777" t="s">
        <v>1187</v>
      </c>
      <c r="F6777" t="s">
        <v>8264</v>
      </c>
      <c r="G6777" t="s">
        <v>29</v>
      </c>
      <c r="H6777" s="5">
        <v>46.75</v>
      </c>
      <c r="I6777" s="5">
        <v>46.75</v>
      </c>
      <c r="J6777" s="5">
        <v>0</v>
      </c>
      <c r="K6777" s="5">
        <v>46.75</v>
      </c>
      <c r="L6777" s="5">
        <v>0</v>
      </c>
      <c r="M6777" t="str">
        <f>IF(ISERROR(VLOOKUP(A6777,'[1]Ecart validé'!$A:$A,1,FALSE)),Z6777,"Ecart Validé")</f>
        <v>valid</v>
      </c>
      <c r="R6777" t="s">
        <v>30</v>
      </c>
      <c r="X6777"/>
      <c r="Y6777"/>
      <c r="Z6777" t="s">
        <v>31</v>
      </c>
    </row>
    <row r="6778" spans="1:26" x14ac:dyDescent="0.3">
      <c r="A6778" t="s">
        <v>9119</v>
      </c>
      <c r="B6778" t="s">
        <v>963</v>
      </c>
      <c r="C6778">
        <v>2551</v>
      </c>
      <c r="D6778" t="str">
        <f>+VLOOKUP(C6778,Param!K:L,2,FALSE)</f>
        <v>MINERAL PRODUCTS INTERNATIONAL</v>
      </c>
      <c r="E6778" t="s">
        <v>1187</v>
      </c>
      <c r="F6778" t="s">
        <v>8266</v>
      </c>
      <c r="G6778" t="s">
        <v>29</v>
      </c>
      <c r="H6778" s="5">
        <v>219.22</v>
      </c>
      <c r="I6778" s="5">
        <v>219.22450000000001</v>
      </c>
      <c r="J6778" s="5">
        <v>-4.5000000000072699E-3</v>
      </c>
      <c r="K6778" s="5">
        <v>219.22</v>
      </c>
      <c r="L6778" s="5">
        <v>0</v>
      </c>
      <c r="M6778" t="str">
        <f>IF(ISERROR(VLOOKUP(A6778,'[1]Ecart validé'!$A:$A,1,FALSE)),Z6778,"Ecart Validé")</f>
        <v>valid</v>
      </c>
      <c r="R6778" t="s">
        <v>30</v>
      </c>
      <c r="X6778"/>
      <c r="Y6778"/>
      <c r="Z6778" t="s">
        <v>31</v>
      </c>
    </row>
    <row r="6779" spans="1:26" x14ac:dyDescent="0.3">
      <c r="A6779" t="s">
        <v>9120</v>
      </c>
      <c r="B6779" t="s">
        <v>963</v>
      </c>
      <c r="C6779">
        <v>2551</v>
      </c>
      <c r="D6779" t="str">
        <f>+VLOOKUP(C6779,Param!K:L,2,FALSE)</f>
        <v>MINERAL PRODUCTS INTERNATIONAL</v>
      </c>
      <c r="E6779" t="s">
        <v>1185</v>
      </c>
      <c r="F6779" t="s">
        <v>8266</v>
      </c>
      <c r="G6779" t="s">
        <v>29</v>
      </c>
      <c r="H6779" s="5">
        <v>19.68</v>
      </c>
      <c r="I6779" s="5">
        <v>19.682400000000001</v>
      </c>
      <c r="J6779" s="5">
        <v>-2.4000000000015099E-3</v>
      </c>
      <c r="K6779" s="5">
        <v>19.68</v>
      </c>
      <c r="L6779" s="5">
        <v>0</v>
      </c>
      <c r="M6779" t="str">
        <f>IF(ISERROR(VLOOKUP(A6779,'[1]Ecart validé'!$A:$A,1,FALSE)),Z6779,"Ecart Validé")</f>
        <v>valid</v>
      </c>
      <c r="R6779" t="s">
        <v>30</v>
      </c>
      <c r="X6779"/>
      <c r="Y6779"/>
      <c r="Z6779" t="s">
        <v>31</v>
      </c>
    </row>
    <row r="6780" spans="1:26" x14ac:dyDescent="0.3">
      <c r="A6780" t="s">
        <v>9121</v>
      </c>
      <c r="B6780" t="s">
        <v>963</v>
      </c>
      <c r="C6780">
        <v>2672</v>
      </c>
      <c r="D6780" t="str">
        <f>+VLOOKUP(C6780,Param!K:L,2,FALSE)</f>
        <v>ALGAFLEX</v>
      </c>
      <c r="E6780">
        <v>26102066</v>
      </c>
      <c r="F6780" t="s">
        <v>8617</v>
      </c>
      <c r="G6780" t="s">
        <v>29</v>
      </c>
      <c r="H6780" s="5">
        <v>929.88</v>
      </c>
      <c r="I6780" s="5">
        <v>929.88</v>
      </c>
      <c r="J6780" s="5">
        <v>0</v>
      </c>
      <c r="K6780" s="5">
        <v>929.88</v>
      </c>
      <c r="L6780" s="5">
        <v>0</v>
      </c>
      <c r="M6780" t="str">
        <f>IF(ISERROR(VLOOKUP(A6780,'[1]Ecart validé'!$A:$A,1,FALSE)),Z6780,"Ecart Validé")</f>
        <v>valid</v>
      </c>
      <c r="R6780" t="s">
        <v>30</v>
      </c>
      <c r="X6780"/>
      <c r="Y6780"/>
      <c r="Z6780" t="s">
        <v>31</v>
      </c>
    </row>
    <row r="6781" spans="1:26" x14ac:dyDescent="0.3">
      <c r="A6781" t="s">
        <v>9122</v>
      </c>
      <c r="B6781" t="s">
        <v>963</v>
      </c>
      <c r="C6781">
        <v>2672</v>
      </c>
      <c r="D6781" t="str">
        <f>+VLOOKUP(C6781,Param!K:L,2,FALSE)</f>
        <v>ALGAFLEX</v>
      </c>
      <c r="E6781">
        <v>26102066</v>
      </c>
      <c r="F6781" t="s">
        <v>8260</v>
      </c>
      <c r="G6781" t="s">
        <v>29</v>
      </c>
      <c r="H6781" s="5">
        <v>506.04</v>
      </c>
      <c r="I6781" s="5">
        <v>506.04</v>
      </c>
      <c r="J6781" s="5">
        <v>0</v>
      </c>
      <c r="K6781" s="5">
        <v>506.04</v>
      </c>
      <c r="L6781" s="5">
        <v>0</v>
      </c>
      <c r="M6781" t="str">
        <f>IF(ISERROR(VLOOKUP(A6781,'[1]Ecart validé'!$A:$A,1,FALSE)),Z6781,"Ecart Validé")</f>
        <v>valid</v>
      </c>
      <c r="R6781" t="s">
        <v>30</v>
      </c>
      <c r="X6781"/>
      <c r="Y6781"/>
      <c r="Z6781" t="s">
        <v>31</v>
      </c>
    </row>
    <row r="6782" spans="1:26" x14ac:dyDescent="0.3">
      <c r="A6782" t="s">
        <v>9123</v>
      </c>
      <c r="B6782" t="s">
        <v>963</v>
      </c>
      <c r="C6782">
        <v>2672</v>
      </c>
      <c r="D6782" t="str">
        <f>+VLOOKUP(C6782,Param!K:L,2,FALSE)</f>
        <v>ALGAFLEX</v>
      </c>
      <c r="E6782">
        <v>26102066</v>
      </c>
      <c r="F6782" t="s">
        <v>8262</v>
      </c>
      <c r="G6782" t="s">
        <v>29</v>
      </c>
      <c r="H6782" s="5">
        <v>1537.17</v>
      </c>
      <c r="I6782" s="5">
        <v>1537.1679999999999</v>
      </c>
      <c r="J6782" s="5">
        <v>2.00000000018008E-3</v>
      </c>
      <c r="K6782" s="5">
        <v>1537.17</v>
      </c>
      <c r="L6782" s="5">
        <v>0</v>
      </c>
      <c r="M6782" t="str">
        <f>IF(ISERROR(VLOOKUP(A6782,'[1]Ecart validé'!$A:$A,1,FALSE)),Z6782,"Ecart Validé")</f>
        <v>valid</v>
      </c>
      <c r="R6782" t="s">
        <v>30</v>
      </c>
      <c r="X6782"/>
      <c r="Y6782"/>
      <c r="Z6782" t="s">
        <v>31</v>
      </c>
    </row>
    <row r="6783" spans="1:26" x14ac:dyDescent="0.3">
      <c r="A6783" t="s">
        <v>9124</v>
      </c>
      <c r="B6783" t="s">
        <v>963</v>
      </c>
      <c r="C6783">
        <v>2672</v>
      </c>
      <c r="D6783" t="str">
        <f>+VLOOKUP(C6783,Param!K:L,2,FALSE)</f>
        <v>ALGAFLEX</v>
      </c>
      <c r="E6783">
        <v>26102066</v>
      </c>
      <c r="F6783" t="s">
        <v>8264</v>
      </c>
      <c r="G6783" t="s">
        <v>29</v>
      </c>
      <c r="H6783" s="5">
        <v>1536.83</v>
      </c>
      <c r="I6783" s="5">
        <v>1536.8320000000001</v>
      </c>
      <c r="J6783" s="5">
        <v>-2.00000000018008E-3</v>
      </c>
      <c r="K6783" s="5">
        <v>1536.83</v>
      </c>
      <c r="L6783" s="5">
        <v>0</v>
      </c>
      <c r="M6783" t="str">
        <f>IF(ISERROR(VLOOKUP(A6783,'[1]Ecart validé'!$A:$A,1,FALSE)),Z6783,"Ecart Validé")</f>
        <v>valid</v>
      </c>
      <c r="R6783" t="s">
        <v>30</v>
      </c>
      <c r="X6783"/>
      <c r="Y6783"/>
      <c r="Z6783" t="s">
        <v>31</v>
      </c>
    </row>
    <row r="6784" spans="1:26" x14ac:dyDescent="0.3">
      <c r="A6784" t="s">
        <v>9125</v>
      </c>
      <c r="B6784" t="s">
        <v>963</v>
      </c>
      <c r="C6784">
        <v>2672</v>
      </c>
      <c r="D6784" t="str">
        <f>+VLOOKUP(C6784,Param!K:L,2,FALSE)</f>
        <v>ALGAFLEX</v>
      </c>
      <c r="E6784">
        <v>26102066</v>
      </c>
      <c r="F6784" t="s">
        <v>8266</v>
      </c>
      <c r="G6784" t="s">
        <v>29</v>
      </c>
      <c r="H6784" s="5">
        <v>2033.6</v>
      </c>
      <c r="I6784" s="5">
        <v>2033.6</v>
      </c>
      <c r="J6784" s="5">
        <v>0</v>
      </c>
      <c r="K6784" s="5">
        <v>2033.6</v>
      </c>
      <c r="L6784" s="5">
        <v>0</v>
      </c>
      <c r="M6784" t="str">
        <f>IF(ISERROR(VLOOKUP(A6784,'[1]Ecart validé'!$A:$A,1,FALSE)),Z6784,"Ecart Validé")</f>
        <v>valid</v>
      </c>
      <c r="R6784" t="s">
        <v>30</v>
      </c>
      <c r="X6784"/>
      <c r="Y6784"/>
      <c r="Z6784" t="s">
        <v>31</v>
      </c>
    </row>
    <row r="6785" spans="1:26" x14ac:dyDescent="0.3">
      <c r="A6785" t="s">
        <v>9126</v>
      </c>
      <c r="B6785" t="s">
        <v>963</v>
      </c>
      <c r="C6785">
        <v>2754</v>
      </c>
      <c r="D6785" t="str">
        <f>+VLOOKUP(C6785,Param!K:L,2,FALSE)</f>
        <v>ROBIN MARIETON FRANCE SA</v>
      </c>
      <c r="E6785">
        <v>628230</v>
      </c>
      <c r="F6785" t="s">
        <v>8260</v>
      </c>
      <c r="G6785" t="s">
        <v>29</v>
      </c>
      <c r="H6785" s="5">
        <v>165.31</v>
      </c>
      <c r="I6785" s="5">
        <v>165.3</v>
      </c>
      <c r="J6785" s="5">
        <v>9.9999999999908998E-3</v>
      </c>
      <c r="K6785" s="5">
        <v>165.31</v>
      </c>
      <c r="L6785" s="5">
        <v>0</v>
      </c>
      <c r="M6785" t="str">
        <f>IF(ISERROR(VLOOKUP(A6785,'[1]Ecart validé'!$A:$A,1,FALSE)),Z6785,"Ecart Validé")</f>
        <v>valid</v>
      </c>
      <c r="R6785" t="s">
        <v>30</v>
      </c>
      <c r="X6785"/>
      <c r="Y6785"/>
      <c r="Z6785" t="s">
        <v>31</v>
      </c>
    </row>
    <row r="6786" spans="1:26" x14ac:dyDescent="0.3">
      <c r="A6786" t="s">
        <v>9127</v>
      </c>
      <c r="B6786" t="s">
        <v>963</v>
      </c>
      <c r="C6786">
        <v>2754</v>
      </c>
      <c r="D6786" t="str">
        <f>+VLOOKUP(C6786,Param!K:L,2,FALSE)</f>
        <v>ROBIN MARIETON FRANCE SA</v>
      </c>
      <c r="E6786">
        <v>628230</v>
      </c>
      <c r="F6786" t="s">
        <v>8262</v>
      </c>
      <c r="G6786" t="s">
        <v>29</v>
      </c>
      <c r="H6786" s="5">
        <v>72.67</v>
      </c>
      <c r="I6786" s="5">
        <v>72.66</v>
      </c>
      <c r="J6786" s="5">
        <v>1.00000000000051E-2</v>
      </c>
      <c r="K6786" s="5">
        <v>72.67</v>
      </c>
      <c r="L6786" s="5">
        <v>0</v>
      </c>
      <c r="M6786" t="str">
        <f>IF(ISERROR(VLOOKUP(A6786,'[1]Ecart validé'!$A:$A,1,FALSE)),Z6786,"Ecart Validé")</f>
        <v>valid</v>
      </c>
      <c r="R6786" t="s">
        <v>30</v>
      </c>
      <c r="X6786"/>
      <c r="Y6786"/>
      <c r="Z6786" t="s">
        <v>31</v>
      </c>
    </row>
    <row r="6787" spans="1:26" x14ac:dyDescent="0.3">
      <c r="A6787" t="s">
        <v>9128</v>
      </c>
      <c r="B6787" t="s">
        <v>963</v>
      </c>
      <c r="C6787">
        <v>2754</v>
      </c>
      <c r="D6787" t="str">
        <f>+VLOOKUP(C6787,Param!K:L,2,FALSE)</f>
        <v>ROBIN MARIETON FRANCE SA</v>
      </c>
      <c r="E6787">
        <v>628230</v>
      </c>
      <c r="F6787" t="s">
        <v>8264</v>
      </c>
      <c r="G6787" t="s">
        <v>29</v>
      </c>
      <c r="H6787" s="5">
        <v>240.19</v>
      </c>
      <c r="I6787" s="5">
        <v>240.18</v>
      </c>
      <c r="J6787" s="5">
        <v>9.9999999999908998E-3</v>
      </c>
      <c r="K6787" s="5">
        <v>240.19</v>
      </c>
      <c r="L6787" s="5">
        <v>0</v>
      </c>
      <c r="M6787" t="str">
        <f>IF(ISERROR(VLOOKUP(A6787,'[1]Ecart validé'!$A:$A,1,FALSE)),Z6787,"Ecart Validé")</f>
        <v>valid</v>
      </c>
      <c r="R6787" t="s">
        <v>30</v>
      </c>
      <c r="X6787"/>
      <c r="Y6787"/>
      <c r="Z6787" t="s">
        <v>31</v>
      </c>
    </row>
    <row r="6788" spans="1:26" x14ac:dyDescent="0.3">
      <c r="A6788" t="s">
        <v>9129</v>
      </c>
      <c r="B6788" t="s">
        <v>963</v>
      </c>
      <c r="C6788">
        <v>2754</v>
      </c>
      <c r="D6788" t="str">
        <f>+VLOOKUP(C6788,Param!K:L,2,FALSE)</f>
        <v>ROBIN MARIETON FRANCE SA</v>
      </c>
      <c r="E6788">
        <v>628230</v>
      </c>
      <c r="F6788" t="s">
        <v>8266</v>
      </c>
      <c r="G6788" t="s">
        <v>29</v>
      </c>
      <c r="H6788" s="5">
        <v>330.72</v>
      </c>
      <c r="I6788" s="5">
        <v>330.72</v>
      </c>
      <c r="J6788" s="5">
        <v>0</v>
      </c>
      <c r="K6788" s="5">
        <v>330.72</v>
      </c>
      <c r="L6788" s="5">
        <v>0</v>
      </c>
      <c r="M6788" t="str">
        <f>IF(ISERROR(VLOOKUP(A6788,'[1]Ecart validé'!$A:$A,1,FALSE)),Z6788,"Ecart Validé")</f>
        <v>valid</v>
      </c>
      <c r="R6788" t="s">
        <v>30</v>
      </c>
      <c r="X6788"/>
      <c r="Y6788"/>
      <c r="Z6788" t="s">
        <v>31</v>
      </c>
    </row>
    <row r="6789" spans="1:26" ht="72" x14ac:dyDescent="0.3">
      <c r="A6789" t="s">
        <v>9130</v>
      </c>
      <c r="B6789" t="s">
        <v>963</v>
      </c>
      <c r="C6789">
        <v>2774</v>
      </c>
      <c r="D6789" t="str">
        <f>+VLOOKUP(C6789,Param!K:L,2,FALSE)</f>
        <v>DUMAS PIERRE ET CHRISTIAN SA</v>
      </c>
      <c r="E6789" t="s">
        <v>1206</v>
      </c>
      <c r="F6789" t="s">
        <v>8617</v>
      </c>
      <c r="G6789" t="s">
        <v>29</v>
      </c>
      <c r="H6789" s="5">
        <v>416.41999999999899</v>
      </c>
      <c r="I6789" s="5">
        <v>416.41969999999998</v>
      </c>
      <c r="J6789" s="5">
        <v>2.9999999998153699E-4</v>
      </c>
      <c r="K6789" s="5">
        <v>416.41999999999899</v>
      </c>
      <c r="L6789" s="5">
        <v>0</v>
      </c>
      <c r="M6789" t="str">
        <f>IF(ISERROR(VLOOKUP(A6789,'[1]Ecart validé'!$A:$A,1,FALSE)),Z6789,"Ecart Validé")</f>
        <v>valid</v>
      </c>
      <c r="R6789" t="s">
        <v>30</v>
      </c>
      <c r="S6789" t="s">
        <v>42</v>
      </c>
      <c r="T6789" t="s">
        <v>325</v>
      </c>
      <c r="U6789" s="13" t="s">
        <v>9131</v>
      </c>
      <c r="V6789" t="s">
        <v>45</v>
      </c>
      <c r="W6789" t="s">
        <v>2529</v>
      </c>
      <c r="X6789" t="s">
        <v>259</v>
      </c>
      <c r="Y6789" t="s">
        <v>259</v>
      </c>
      <c r="Z6789" t="s">
        <v>31</v>
      </c>
    </row>
    <row r="6790" spans="1:26" x14ac:dyDescent="0.3">
      <c r="A6790" t="s">
        <v>9132</v>
      </c>
      <c r="B6790" t="s">
        <v>963</v>
      </c>
      <c r="C6790">
        <v>2774</v>
      </c>
      <c r="D6790" t="str">
        <f>+VLOOKUP(C6790,Param!K:L,2,FALSE)</f>
        <v>DUMAS PIERRE ET CHRISTIAN SA</v>
      </c>
      <c r="E6790" t="s">
        <v>1206</v>
      </c>
      <c r="F6790" t="s">
        <v>8260</v>
      </c>
      <c r="G6790" t="s">
        <v>29</v>
      </c>
      <c r="H6790" s="5">
        <v>9711.5</v>
      </c>
      <c r="I6790" s="5">
        <v>9711.4981000000007</v>
      </c>
      <c r="J6790" s="5">
        <v>1.8999999992956799E-3</v>
      </c>
      <c r="K6790" s="5">
        <v>9711.5</v>
      </c>
      <c r="L6790" s="5">
        <v>0</v>
      </c>
      <c r="M6790" t="str">
        <f>IF(ISERROR(VLOOKUP(A6790,'[1]Ecart validé'!$A:$A,1,FALSE)),Z6790,"Ecart Validé")</f>
        <v>valid</v>
      </c>
      <c r="R6790" t="s">
        <v>30</v>
      </c>
      <c r="S6790" t="s">
        <v>60</v>
      </c>
      <c r="T6790" t="s">
        <v>61</v>
      </c>
      <c r="V6790" t="s">
        <v>60</v>
      </c>
      <c r="W6790" t="s">
        <v>61</v>
      </c>
      <c r="X6790"/>
      <c r="Y6790"/>
      <c r="Z6790" t="s">
        <v>31</v>
      </c>
    </row>
    <row r="6791" spans="1:26" x14ac:dyDescent="0.3">
      <c r="A6791" t="s">
        <v>9133</v>
      </c>
      <c r="B6791" t="s">
        <v>963</v>
      </c>
      <c r="C6791">
        <v>2774</v>
      </c>
      <c r="D6791" t="str">
        <f>+VLOOKUP(C6791,Param!K:L,2,FALSE)</f>
        <v>DUMAS PIERRE ET CHRISTIAN SA</v>
      </c>
      <c r="E6791" t="s">
        <v>1206</v>
      </c>
      <c r="F6791" t="s">
        <v>8262</v>
      </c>
      <c r="G6791" t="s">
        <v>29</v>
      </c>
      <c r="H6791" s="5">
        <v>15306.37</v>
      </c>
      <c r="I6791" s="5">
        <v>15306.3693</v>
      </c>
      <c r="J6791" s="5">
        <v>7.00000000506406E-4</v>
      </c>
      <c r="K6791" s="5">
        <v>15306.37</v>
      </c>
      <c r="L6791" s="5">
        <v>0</v>
      </c>
      <c r="M6791" t="str">
        <f>IF(ISERROR(VLOOKUP(A6791,'[1]Ecart validé'!$A:$A,1,FALSE)),Z6791,"Ecart Validé")</f>
        <v>valid</v>
      </c>
      <c r="R6791" t="s">
        <v>30</v>
      </c>
      <c r="X6791"/>
      <c r="Y6791"/>
      <c r="Z6791" t="s">
        <v>31</v>
      </c>
    </row>
    <row r="6792" spans="1:26" x14ac:dyDescent="0.3">
      <c r="A6792" t="s">
        <v>9134</v>
      </c>
      <c r="B6792" t="s">
        <v>963</v>
      </c>
      <c r="C6792">
        <v>2774</v>
      </c>
      <c r="D6792" t="str">
        <f>+VLOOKUP(C6792,Param!K:L,2,FALSE)</f>
        <v>DUMAS PIERRE ET CHRISTIAN SA</v>
      </c>
      <c r="E6792" t="s">
        <v>1206</v>
      </c>
      <c r="F6792" t="s">
        <v>8264</v>
      </c>
      <c r="G6792" t="s">
        <v>29</v>
      </c>
      <c r="H6792" s="5">
        <v>20098.099999999999</v>
      </c>
      <c r="I6792" s="5">
        <v>20098.107</v>
      </c>
      <c r="J6792" s="5">
        <v>-7.0000000014260799E-3</v>
      </c>
      <c r="K6792" s="5">
        <v>20098.099999999999</v>
      </c>
      <c r="L6792" s="5">
        <v>0</v>
      </c>
      <c r="M6792" t="str">
        <f>IF(ISERROR(VLOOKUP(A6792,'[1]Ecart validé'!$A:$A,1,FALSE)),Z6792,"Ecart Validé")</f>
        <v>valid</v>
      </c>
      <c r="R6792" t="s">
        <v>30</v>
      </c>
      <c r="X6792"/>
      <c r="Y6792"/>
      <c r="Z6792" t="s">
        <v>31</v>
      </c>
    </row>
    <row r="6793" spans="1:26" x14ac:dyDescent="0.3">
      <c r="A6793" t="s">
        <v>9135</v>
      </c>
      <c r="B6793" t="s">
        <v>963</v>
      </c>
      <c r="C6793">
        <v>2774</v>
      </c>
      <c r="D6793" t="str">
        <f>+VLOOKUP(C6793,Param!K:L,2,FALSE)</f>
        <v>DUMAS PIERRE ET CHRISTIAN SA</v>
      </c>
      <c r="E6793" t="s">
        <v>1206</v>
      </c>
      <c r="F6793" t="s">
        <v>8266</v>
      </c>
      <c r="G6793" t="s">
        <v>29</v>
      </c>
      <c r="H6793" s="5">
        <v>18969.439999999999</v>
      </c>
      <c r="I6793" s="5">
        <v>18969.431799999998</v>
      </c>
      <c r="J6793" s="5">
        <v>8.2000000002153597E-3</v>
      </c>
      <c r="K6793" s="5">
        <v>18969.439999999999</v>
      </c>
      <c r="L6793" s="5">
        <v>0</v>
      </c>
      <c r="M6793" t="str">
        <f>IF(ISERROR(VLOOKUP(A6793,'[1]Ecart validé'!$A:$A,1,FALSE)),Z6793,"Ecart Validé")</f>
        <v>valid</v>
      </c>
      <c r="R6793" t="s">
        <v>30</v>
      </c>
      <c r="X6793"/>
      <c r="Y6793"/>
      <c r="Z6793" t="s">
        <v>31</v>
      </c>
    </row>
    <row r="6794" spans="1:26" ht="72" x14ac:dyDescent="0.3">
      <c r="A6794" t="s">
        <v>9136</v>
      </c>
      <c r="B6794" t="s">
        <v>963</v>
      </c>
      <c r="C6794">
        <v>3302</v>
      </c>
      <c r="D6794" t="str">
        <f>+VLOOKUP(C6794,Param!K:L,2,FALSE)</f>
        <v>JET'SAC - SPHERE PROFESSIONNEL</v>
      </c>
      <c r="E6794" t="s">
        <v>1211</v>
      </c>
      <c r="F6794" t="s">
        <v>8260</v>
      </c>
      <c r="G6794" t="s">
        <v>29</v>
      </c>
      <c r="H6794" s="5">
        <v>7405</v>
      </c>
      <c r="I6794" s="5">
        <v>7405.0020000000004</v>
      </c>
      <c r="J6794" s="5">
        <v>-2.0000000004074502E-3</v>
      </c>
      <c r="K6794" s="5">
        <v>7405</v>
      </c>
      <c r="L6794" s="5">
        <v>0</v>
      </c>
      <c r="M6794" t="str">
        <f>IF(ISERROR(VLOOKUP(A6794,'[1]Ecart validé'!$A:$A,1,FALSE)),Z6794,"Ecart Validé")</f>
        <v>valid</v>
      </c>
      <c r="R6794" t="s">
        <v>30</v>
      </c>
      <c r="S6794" t="s">
        <v>45</v>
      </c>
      <c r="T6794" t="s">
        <v>46</v>
      </c>
      <c r="U6794" s="13" t="s">
        <v>9137</v>
      </c>
      <c r="X6794"/>
      <c r="Y6794"/>
      <c r="Z6794" t="s">
        <v>31</v>
      </c>
    </row>
    <row r="6795" spans="1:26" x14ac:dyDescent="0.3">
      <c r="A6795" t="s">
        <v>9138</v>
      </c>
      <c r="B6795" t="s">
        <v>963</v>
      </c>
      <c r="C6795">
        <v>3302</v>
      </c>
      <c r="D6795" t="str">
        <f>+VLOOKUP(C6795,Param!K:L,2,FALSE)</f>
        <v>JET'SAC - SPHERE PROFESSIONNEL</v>
      </c>
      <c r="E6795" t="s">
        <v>1211</v>
      </c>
      <c r="F6795" t="s">
        <v>8262</v>
      </c>
      <c r="G6795" t="s">
        <v>29</v>
      </c>
      <c r="H6795" s="5">
        <v>16425.45</v>
      </c>
      <c r="I6795" s="5">
        <v>16425.448</v>
      </c>
      <c r="J6795" s="5">
        <v>2.0000000004074502E-3</v>
      </c>
      <c r="K6795" s="5">
        <v>16425.45</v>
      </c>
      <c r="L6795" s="5">
        <v>0</v>
      </c>
      <c r="M6795" t="str">
        <f>IF(ISERROR(VLOOKUP(A6795,'[1]Ecart validé'!$A:$A,1,FALSE)),Z6795,"Ecart Validé")</f>
        <v>valid</v>
      </c>
      <c r="R6795" t="s">
        <v>30</v>
      </c>
      <c r="X6795"/>
      <c r="Y6795"/>
      <c r="Z6795" t="s">
        <v>31</v>
      </c>
    </row>
    <row r="6796" spans="1:26" x14ac:dyDescent="0.3">
      <c r="A6796" t="s">
        <v>9139</v>
      </c>
      <c r="B6796" t="s">
        <v>963</v>
      </c>
      <c r="C6796">
        <v>3302</v>
      </c>
      <c r="D6796" t="str">
        <f>+VLOOKUP(C6796,Param!K:L,2,FALSE)</f>
        <v>JET'SAC - SPHERE PROFESSIONNEL</v>
      </c>
      <c r="E6796" t="s">
        <v>1211</v>
      </c>
      <c r="F6796" t="s">
        <v>8264</v>
      </c>
      <c r="G6796" t="s">
        <v>29</v>
      </c>
      <c r="H6796" s="5">
        <v>18217.419999999998</v>
      </c>
      <c r="I6796" s="5">
        <v>18217.419000000002</v>
      </c>
      <c r="J6796" s="5">
        <v>9.9999999656574801E-4</v>
      </c>
      <c r="K6796" s="5">
        <v>18217.419999999998</v>
      </c>
      <c r="L6796" s="5">
        <v>0</v>
      </c>
      <c r="M6796" t="str">
        <f>IF(ISERROR(VLOOKUP(A6796,'[1]Ecart validé'!$A:$A,1,FALSE)),Z6796,"Ecart Validé")</f>
        <v>valid</v>
      </c>
      <c r="R6796" t="s">
        <v>30</v>
      </c>
      <c r="X6796"/>
      <c r="Y6796"/>
      <c r="Z6796" t="s">
        <v>31</v>
      </c>
    </row>
    <row r="6797" spans="1:26" x14ac:dyDescent="0.3">
      <c r="A6797" t="s">
        <v>9140</v>
      </c>
      <c r="B6797" t="s">
        <v>963</v>
      </c>
      <c r="C6797">
        <v>3302</v>
      </c>
      <c r="D6797" t="str">
        <f>+VLOOKUP(C6797,Param!K:L,2,FALSE)</f>
        <v>JET'SAC - SPHERE PROFESSIONNEL</v>
      </c>
      <c r="E6797" t="s">
        <v>1211</v>
      </c>
      <c r="F6797" t="s">
        <v>8266</v>
      </c>
      <c r="G6797" t="s">
        <v>29</v>
      </c>
      <c r="H6797" s="5">
        <v>20573.669999999998</v>
      </c>
      <c r="I6797" s="5">
        <v>20573.670999999998</v>
      </c>
      <c r="J6797" s="5">
        <v>-1.0000000002037201E-3</v>
      </c>
      <c r="K6797" s="5">
        <v>20573.669999999998</v>
      </c>
      <c r="L6797" s="5">
        <v>0</v>
      </c>
      <c r="M6797" t="str">
        <f>IF(ISERROR(VLOOKUP(A6797,'[1]Ecart validé'!$A:$A,1,FALSE)),Z6797,"Ecart Validé")</f>
        <v>valid</v>
      </c>
      <c r="R6797" t="s">
        <v>30</v>
      </c>
      <c r="X6797"/>
      <c r="Y6797"/>
      <c r="Z6797" t="s">
        <v>31</v>
      </c>
    </row>
    <row r="6798" spans="1:26" x14ac:dyDescent="0.3">
      <c r="A6798" t="s">
        <v>9141</v>
      </c>
      <c r="B6798" t="s">
        <v>963</v>
      </c>
      <c r="C6798">
        <v>3606</v>
      </c>
      <c r="D6798" t="str">
        <f>+VLOOKUP(C6798,Param!K:L,2,FALSE)</f>
        <v>TISSAGE MOULINE THILLOT SA</v>
      </c>
      <c r="E6798" t="s">
        <v>1215</v>
      </c>
      <c r="F6798" t="s">
        <v>8260</v>
      </c>
      <c r="G6798" t="s">
        <v>29</v>
      </c>
      <c r="H6798" s="5">
        <v>17318.669999999998</v>
      </c>
      <c r="I6798" s="5">
        <v>17318.664199999999</v>
      </c>
      <c r="J6798" s="5">
        <v>5.7999999989988204E-3</v>
      </c>
      <c r="K6798" s="5">
        <v>17318.669999999998</v>
      </c>
      <c r="L6798" s="5">
        <v>0</v>
      </c>
      <c r="M6798" t="str">
        <f>IF(ISERROR(VLOOKUP(A6798,'[1]Ecart validé'!$A:$A,1,FALSE)),Z6798,"Ecart Validé")</f>
        <v>valid</v>
      </c>
      <c r="R6798" t="s">
        <v>30</v>
      </c>
      <c r="X6798"/>
      <c r="Y6798"/>
      <c r="Z6798" t="s">
        <v>31</v>
      </c>
    </row>
    <row r="6799" spans="1:26" x14ac:dyDescent="0.3">
      <c r="A6799" t="s">
        <v>9142</v>
      </c>
      <c r="B6799" t="s">
        <v>963</v>
      </c>
      <c r="C6799">
        <v>3606</v>
      </c>
      <c r="D6799" t="str">
        <f>+VLOOKUP(C6799,Param!K:L,2,FALSE)</f>
        <v>TISSAGE MOULINE THILLOT SA</v>
      </c>
      <c r="E6799" t="s">
        <v>1215</v>
      </c>
      <c r="F6799" t="s">
        <v>8262</v>
      </c>
      <c r="G6799" t="s">
        <v>29</v>
      </c>
      <c r="H6799" s="5">
        <v>38168.730000000003</v>
      </c>
      <c r="I6799" s="5">
        <v>38168.733699999997</v>
      </c>
      <c r="J6799" s="5">
        <v>-3.6999999938416199E-3</v>
      </c>
      <c r="K6799" s="5">
        <v>38168.730000000003</v>
      </c>
      <c r="L6799" s="5">
        <v>0</v>
      </c>
      <c r="M6799" t="str">
        <f>IF(ISERROR(VLOOKUP(A6799,'[1]Ecart validé'!$A:$A,1,FALSE)),Z6799,"Ecart Validé")</f>
        <v>valid</v>
      </c>
      <c r="R6799" t="s">
        <v>30</v>
      </c>
      <c r="X6799"/>
      <c r="Y6799"/>
      <c r="Z6799" t="s">
        <v>31</v>
      </c>
    </row>
    <row r="6800" spans="1:26" x14ac:dyDescent="0.3">
      <c r="A6800" t="s">
        <v>9143</v>
      </c>
      <c r="B6800" t="s">
        <v>963</v>
      </c>
      <c r="C6800">
        <v>3606</v>
      </c>
      <c r="D6800" t="str">
        <f>+VLOOKUP(C6800,Param!K:L,2,FALSE)</f>
        <v>TISSAGE MOULINE THILLOT SA</v>
      </c>
      <c r="E6800" t="s">
        <v>1215</v>
      </c>
      <c r="F6800" t="s">
        <v>8264</v>
      </c>
      <c r="G6800" t="s">
        <v>29</v>
      </c>
      <c r="H6800" s="5">
        <v>49241.84</v>
      </c>
      <c r="I6800" s="5">
        <v>49241.845500000003</v>
      </c>
      <c r="J6800" s="5">
        <v>-5.5000000065774596E-3</v>
      </c>
      <c r="K6800" s="5">
        <v>49241.84</v>
      </c>
      <c r="L6800" s="5">
        <v>0</v>
      </c>
      <c r="M6800" t="str">
        <f>IF(ISERROR(VLOOKUP(A6800,'[1]Ecart validé'!$A:$A,1,FALSE)),Z6800,"Ecart Validé")</f>
        <v>valid</v>
      </c>
      <c r="R6800" t="s">
        <v>30</v>
      </c>
      <c r="X6800"/>
      <c r="Y6800"/>
      <c r="Z6800" t="s">
        <v>31</v>
      </c>
    </row>
    <row r="6801" spans="1:26" x14ac:dyDescent="0.3">
      <c r="A6801" t="s">
        <v>9144</v>
      </c>
      <c r="B6801" t="s">
        <v>963</v>
      </c>
      <c r="C6801">
        <v>3606</v>
      </c>
      <c r="D6801" t="str">
        <f>+VLOOKUP(C6801,Param!K:L,2,FALSE)</f>
        <v>TISSAGE MOULINE THILLOT SA</v>
      </c>
      <c r="E6801" t="s">
        <v>1215</v>
      </c>
      <c r="F6801" t="s">
        <v>8266</v>
      </c>
      <c r="G6801" t="s">
        <v>29</v>
      </c>
      <c r="H6801" s="5">
        <v>42350.85</v>
      </c>
      <c r="I6801" s="5">
        <v>42350.846400000002</v>
      </c>
      <c r="J6801" s="5">
        <v>3.5999999963678398E-3</v>
      </c>
      <c r="K6801" s="5">
        <v>42350.85</v>
      </c>
      <c r="L6801" s="5">
        <v>0</v>
      </c>
      <c r="M6801" t="str">
        <f>IF(ISERROR(VLOOKUP(A6801,'[1]Ecart validé'!$A:$A,1,FALSE)),Z6801,"Ecart Validé")</f>
        <v>valid</v>
      </c>
      <c r="R6801" t="s">
        <v>30</v>
      </c>
      <c r="X6801"/>
      <c r="Y6801"/>
      <c r="Z6801" t="s">
        <v>31</v>
      </c>
    </row>
    <row r="6802" spans="1:26" x14ac:dyDescent="0.3">
      <c r="A6802" t="s">
        <v>9145</v>
      </c>
      <c r="B6802" t="s">
        <v>963</v>
      </c>
      <c r="C6802">
        <v>3763</v>
      </c>
      <c r="D6802" t="str">
        <f>+VLOOKUP(C6802,Param!K:L,2,FALSE)</f>
        <v>ONITY S.L.</v>
      </c>
      <c r="E6802">
        <v>28278045</v>
      </c>
      <c r="F6802" t="s">
        <v>8260</v>
      </c>
      <c r="G6802" t="s">
        <v>29</v>
      </c>
      <c r="H6802" s="5">
        <v>2393.29</v>
      </c>
      <c r="I6802" s="5">
        <v>2393.2925</v>
      </c>
      <c r="J6802" s="5">
        <v>-2.5000000000545601E-3</v>
      </c>
      <c r="K6802" s="5">
        <v>2393.29</v>
      </c>
      <c r="L6802" s="5">
        <v>0</v>
      </c>
      <c r="M6802" t="str">
        <f>IF(ISERROR(VLOOKUP(A6802,'[1]Ecart validé'!$A:$A,1,FALSE)),Z6802,"Ecart Validé")</f>
        <v>valid</v>
      </c>
      <c r="R6802" t="s">
        <v>30</v>
      </c>
      <c r="X6802"/>
      <c r="Y6802"/>
      <c r="Z6802" t="s">
        <v>31</v>
      </c>
    </row>
    <row r="6803" spans="1:26" x14ac:dyDescent="0.3">
      <c r="A6803" t="s">
        <v>9146</v>
      </c>
      <c r="B6803" t="s">
        <v>963</v>
      </c>
      <c r="C6803">
        <v>3763</v>
      </c>
      <c r="D6803" t="str">
        <f>+VLOOKUP(C6803,Param!K:L,2,FALSE)</f>
        <v>ONITY S.L.</v>
      </c>
      <c r="E6803">
        <v>28278045</v>
      </c>
      <c r="F6803" t="s">
        <v>8262</v>
      </c>
      <c r="G6803" t="s">
        <v>29</v>
      </c>
      <c r="H6803" s="5">
        <v>2681.15</v>
      </c>
      <c r="I6803" s="5">
        <v>2681.1547999999998</v>
      </c>
      <c r="J6803" s="5">
        <v>-4.79999999970459E-3</v>
      </c>
      <c r="K6803" s="5">
        <v>2681.15</v>
      </c>
      <c r="L6803" s="5">
        <v>0</v>
      </c>
      <c r="M6803" t="str">
        <f>IF(ISERROR(VLOOKUP(A6803,'[1]Ecart validé'!$A:$A,1,FALSE)),Z6803,"Ecart Validé")</f>
        <v>valid</v>
      </c>
      <c r="R6803" t="s">
        <v>30</v>
      </c>
      <c r="X6803"/>
      <c r="Y6803"/>
      <c r="Z6803" t="s">
        <v>31</v>
      </c>
    </row>
    <row r="6804" spans="1:26" x14ac:dyDescent="0.3">
      <c r="A6804" t="s">
        <v>9147</v>
      </c>
      <c r="B6804" t="s">
        <v>963</v>
      </c>
      <c r="C6804">
        <v>3763</v>
      </c>
      <c r="D6804" t="str">
        <f>+VLOOKUP(C6804,Param!K:L,2,FALSE)</f>
        <v>ONITY S.L.</v>
      </c>
      <c r="E6804">
        <v>28278045</v>
      </c>
      <c r="F6804" t="s">
        <v>8264</v>
      </c>
      <c r="G6804" t="s">
        <v>29</v>
      </c>
      <c r="H6804" s="5">
        <v>869.22</v>
      </c>
      <c r="I6804" s="5">
        <v>869.22</v>
      </c>
      <c r="J6804" s="5">
        <v>0</v>
      </c>
      <c r="K6804" s="5">
        <v>869.22</v>
      </c>
      <c r="L6804" s="5">
        <v>0</v>
      </c>
      <c r="M6804" t="str">
        <f>IF(ISERROR(VLOOKUP(A6804,'[1]Ecart validé'!$A:$A,1,FALSE)),Z6804,"Ecart Validé")</f>
        <v>valid</v>
      </c>
      <c r="R6804" t="s">
        <v>30</v>
      </c>
      <c r="X6804"/>
      <c r="Y6804"/>
      <c r="Z6804" t="s">
        <v>31</v>
      </c>
    </row>
    <row r="6805" spans="1:26" x14ac:dyDescent="0.3">
      <c r="A6805" t="s">
        <v>9148</v>
      </c>
      <c r="B6805" t="s">
        <v>963</v>
      </c>
      <c r="C6805">
        <v>3763</v>
      </c>
      <c r="D6805" t="str">
        <f>+VLOOKUP(C6805,Param!K:L,2,FALSE)</f>
        <v>ONITY S.L.</v>
      </c>
      <c r="E6805">
        <v>28278045</v>
      </c>
      <c r="F6805" t="s">
        <v>8266</v>
      </c>
      <c r="G6805" t="s">
        <v>29</v>
      </c>
      <c r="H6805" s="5">
        <v>92.35</v>
      </c>
      <c r="I6805" s="5">
        <v>92.344999999999999</v>
      </c>
      <c r="J6805" s="5">
        <v>4.9999999999954499E-3</v>
      </c>
      <c r="K6805" s="5">
        <v>92.35</v>
      </c>
      <c r="L6805" s="5">
        <v>0</v>
      </c>
      <c r="M6805" t="str">
        <f>IF(ISERROR(VLOOKUP(A6805,'[1]Ecart validé'!$A:$A,1,FALSE)),Z6805,"Ecart Validé")</f>
        <v>valid</v>
      </c>
      <c r="R6805" t="s">
        <v>30</v>
      </c>
      <c r="X6805"/>
      <c r="Y6805"/>
      <c r="Z6805" t="s">
        <v>31</v>
      </c>
    </row>
    <row r="6806" spans="1:26" x14ac:dyDescent="0.3">
      <c r="A6806" t="s">
        <v>9149</v>
      </c>
      <c r="B6806" t="s">
        <v>963</v>
      </c>
      <c r="C6806">
        <v>3763</v>
      </c>
      <c r="D6806" t="str">
        <f>+VLOOKUP(C6806,Param!K:L,2,FALSE)</f>
        <v>ONITY S.L.</v>
      </c>
      <c r="E6806" t="s">
        <v>1220</v>
      </c>
      <c r="F6806" t="s">
        <v>8271</v>
      </c>
      <c r="G6806" t="s">
        <v>29</v>
      </c>
      <c r="H6806" s="5">
        <v>3512.18</v>
      </c>
      <c r="I6806" s="5">
        <v>3512.1810999999998</v>
      </c>
      <c r="J6806" s="5">
        <v>-1.09999999995125E-3</v>
      </c>
      <c r="K6806" s="5">
        <v>3512.18</v>
      </c>
      <c r="L6806" s="5">
        <v>0</v>
      </c>
      <c r="M6806" t="str">
        <f>IF(ISERROR(VLOOKUP(A6806,'[1]Ecart validé'!$A:$A,1,FALSE)),Z6806,"Ecart Validé")</f>
        <v>valid</v>
      </c>
      <c r="R6806" t="s">
        <v>30</v>
      </c>
      <c r="X6806"/>
      <c r="Y6806"/>
      <c r="Z6806" t="s">
        <v>31</v>
      </c>
    </row>
    <row r="6807" spans="1:26" x14ac:dyDescent="0.3">
      <c r="A6807" t="s">
        <v>9150</v>
      </c>
      <c r="B6807" t="s">
        <v>963</v>
      </c>
      <c r="C6807">
        <v>3790</v>
      </c>
      <c r="D6807" t="str">
        <f>+VLOOKUP(C6807,Param!K:L,2,FALSE)</f>
        <v>ROSET SAS</v>
      </c>
      <c r="E6807">
        <v>692003</v>
      </c>
      <c r="F6807" t="s">
        <v>8617</v>
      </c>
      <c r="G6807" t="s">
        <v>29</v>
      </c>
      <c r="H6807" s="5">
        <v>2881.6</v>
      </c>
      <c r="I6807" s="5">
        <v>2881.6012999999998</v>
      </c>
      <c r="J6807" s="5">
        <v>-1.29999999990104E-3</v>
      </c>
      <c r="K6807" s="5">
        <v>2881.6</v>
      </c>
      <c r="L6807" s="5">
        <v>0</v>
      </c>
      <c r="M6807" t="str">
        <f>IF(ISERROR(VLOOKUP(A6807,'[1]Ecart validé'!$A:$A,1,FALSE)),Z6807,"Ecart Validé")</f>
        <v>valid</v>
      </c>
      <c r="R6807" t="s">
        <v>30</v>
      </c>
      <c r="X6807"/>
      <c r="Y6807"/>
      <c r="Z6807" t="s">
        <v>31</v>
      </c>
    </row>
    <row r="6808" spans="1:26" x14ac:dyDescent="0.3">
      <c r="A6808" t="s">
        <v>9151</v>
      </c>
      <c r="B6808" t="s">
        <v>963</v>
      </c>
      <c r="C6808">
        <v>3790</v>
      </c>
      <c r="D6808" t="str">
        <f>+VLOOKUP(C6808,Param!K:L,2,FALSE)</f>
        <v>ROSET SAS</v>
      </c>
      <c r="E6808">
        <v>692003</v>
      </c>
      <c r="F6808" t="s">
        <v>8260</v>
      </c>
      <c r="G6808" t="s">
        <v>29</v>
      </c>
      <c r="H6808" s="5">
        <v>2803.39</v>
      </c>
      <c r="I6808" s="5">
        <v>2803.38</v>
      </c>
      <c r="J6808" s="5">
        <v>9.9999999997635296E-3</v>
      </c>
      <c r="K6808" s="5">
        <v>2803.39</v>
      </c>
      <c r="L6808" s="5">
        <v>0</v>
      </c>
      <c r="M6808" t="str">
        <f>IF(ISERROR(VLOOKUP(A6808,'[1]Ecart validé'!$A:$A,1,FALSE)),Z6808,"Ecart Validé")</f>
        <v>valid</v>
      </c>
      <c r="R6808" t="s">
        <v>30</v>
      </c>
      <c r="X6808"/>
      <c r="Y6808"/>
      <c r="Z6808" t="s">
        <v>31</v>
      </c>
    </row>
    <row r="6809" spans="1:26" x14ac:dyDescent="0.3">
      <c r="A6809" t="s">
        <v>9152</v>
      </c>
      <c r="B6809" t="s">
        <v>963</v>
      </c>
      <c r="C6809">
        <v>3790</v>
      </c>
      <c r="D6809" t="str">
        <f>+VLOOKUP(C6809,Param!K:L,2,FALSE)</f>
        <v>ROSET SAS</v>
      </c>
      <c r="E6809">
        <v>692003</v>
      </c>
      <c r="F6809" t="s">
        <v>8262</v>
      </c>
      <c r="G6809" t="s">
        <v>29</v>
      </c>
      <c r="H6809" s="5">
        <v>11920.44</v>
      </c>
      <c r="I6809" s="5">
        <v>11920.44</v>
      </c>
      <c r="J6809" s="5">
        <v>0</v>
      </c>
      <c r="K6809" s="5">
        <v>11920.44</v>
      </c>
      <c r="L6809" s="5">
        <v>0</v>
      </c>
      <c r="M6809" t="str">
        <f>IF(ISERROR(VLOOKUP(A6809,'[1]Ecart validé'!$A:$A,1,FALSE)),Z6809,"Ecart Validé")</f>
        <v>valid</v>
      </c>
      <c r="R6809" t="s">
        <v>30</v>
      </c>
      <c r="X6809"/>
      <c r="Y6809"/>
      <c r="Z6809" t="s">
        <v>31</v>
      </c>
    </row>
    <row r="6810" spans="1:26" x14ac:dyDescent="0.3">
      <c r="A6810" t="s">
        <v>9153</v>
      </c>
      <c r="B6810" t="s">
        <v>963</v>
      </c>
      <c r="C6810">
        <v>3790</v>
      </c>
      <c r="D6810" t="str">
        <f>+VLOOKUP(C6810,Param!K:L,2,FALSE)</f>
        <v>ROSET SAS</v>
      </c>
      <c r="E6810">
        <v>692003</v>
      </c>
      <c r="F6810" t="s">
        <v>8264</v>
      </c>
      <c r="G6810" t="s">
        <v>29</v>
      </c>
      <c r="H6810" s="5">
        <v>33330.550000000003</v>
      </c>
      <c r="I6810" s="5">
        <v>33330.54</v>
      </c>
      <c r="J6810" s="5">
        <v>1.00000000020372E-2</v>
      </c>
      <c r="K6810" s="5">
        <v>33330.550000000003</v>
      </c>
      <c r="L6810" s="5">
        <v>0</v>
      </c>
      <c r="M6810" t="str">
        <f>IF(ISERROR(VLOOKUP(A6810,'[1]Ecart validé'!$A:$A,1,FALSE)),Z6810,"Ecart Validé")</f>
        <v>valid</v>
      </c>
      <c r="R6810" t="s">
        <v>30</v>
      </c>
      <c r="X6810"/>
      <c r="Y6810"/>
      <c r="Z6810" t="s">
        <v>31</v>
      </c>
    </row>
    <row r="6811" spans="1:26" x14ac:dyDescent="0.3">
      <c r="A6811" t="s">
        <v>9154</v>
      </c>
      <c r="B6811" t="s">
        <v>963</v>
      </c>
      <c r="C6811">
        <v>3790</v>
      </c>
      <c r="D6811" t="str">
        <f>+VLOOKUP(C6811,Param!K:L,2,FALSE)</f>
        <v>ROSET SAS</v>
      </c>
      <c r="E6811">
        <v>692003</v>
      </c>
      <c r="F6811" t="s">
        <v>8266</v>
      </c>
      <c r="G6811" t="s">
        <v>29</v>
      </c>
      <c r="H6811" s="5">
        <v>15154.22</v>
      </c>
      <c r="I6811" s="5">
        <v>15154.229499999999</v>
      </c>
      <c r="J6811" s="5">
        <v>-9.5000000001164101E-3</v>
      </c>
      <c r="K6811" s="5">
        <v>15154.22</v>
      </c>
      <c r="L6811" s="5">
        <v>0</v>
      </c>
      <c r="M6811" t="str">
        <f>IF(ISERROR(VLOOKUP(A6811,'[1]Ecart validé'!$A:$A,1,FALSE)),Z6811,"Ecart Validé")</f>
        <v>valid</v>
      </c>
      <c r="R6811" t="s">
        <v>30</v>
      </c>
      <c r="X6811"/>
      <c r="Y6811"/>
      <c r="Z6811" t="s">
        <v>31</v>
      </c>
    </row>
    <row r="6812" spans="1:26" x14ac:dyDescent="0.3">
      <c r="A6812" t="s">
        <v>9155</v>
      </c>
      <c r="B6812" t="s">
        <v>963</v>
      </c>
      <c r="C6812">
        <v>4018</v>
      </c>
      <c r="D6812" t="str">
        <f>+VLOOKUP(C6812,Param!K:L,2,FALSE)</f>
        <v>JH INDUSTRIES (JEAN HUET INDUSTRIES)</v>
      </c>
      <c r="E6812" t="s">
        <v>1228</v>
      </c>
      <c r="F6812" t="s">
        <v>8260</v>
      </c>
      <c r="G6812" t="s">
        <v>29</v>
      </c>
      <c r="H6812" s="5">
        <v>5312.1</v>
      </c>
      <c r="I6812" s="5">
        <v>5312.1</v>
      </c>
      <c r="J6812" s="5">
        <v>0</v>
      </c>
      <c r="K6812" s="5">
        <v>5312.1</v>
      </c>
      <c r="L6812" s="5">
        <v>0</v>
      </c>
      <c r="M6812" t="str">
        <f>IF(ISERROR(VLOOKUP(A6812,'[1]Ecart validé'!$A:$A,1,FALSE)),Z6812,"Ecart Validé")</f>
        <v>valid</v>
      </c>
      <c r="R6812" t="s">
        <v>30</v>
      </c>
      <c r="X6812"/>
      <c r="Y6812"/>
      <c r="Z6812" t="s">
        <v>31</v>
      </c>
    </row>
    <row r="6813" spans="1:26" x14ac:dyDescent="0.3">
      <c r="A6813" t="s">
        <v>9156</v>
      </c>
      <c r="B6813" t="s">
        <v>963</v>
      </c>
      <c r="C6813">
        <v>4018</v>
      </c>
      <c r="D6813" t="str">
        <f>+VLOOKUP(C6813,Param!K:L,2,FALSE)</f>
        <v>JH INDUSTRIES (JEAN HUET INDUSTRIES)</v>
      </c>
      <c r="E6813" t="s">
        <v>1228</v>
      </c>
      <c r="F6813" t="s">
        <v>8262</v>
      </c>
      <c r="G6813" t="s">
        <v>29</v>
      </c>
      <c r="H6813" s="5">
        <v>12810.9</v>
      </c>
      <c r="I6813" s="5">
        <v>12810.9</v>
      </c>
      <c r="J6813" s="5">
        <v>0</v>
      </c>
      <c r="K6813" s="5">
        <v>12810.9</v>
      </c>
      <c r="L6813" s="5">
        <v>0</v>
      </c>
      <c r="M6813" t="str">
        <f>IF(ISERROR(VLOOKUP(A6813,'[1]Ecart validé'!$A:$A,1,FALSE)),Z6813,"Ecart Validé")</f>
        <v>valid</v>
      </c>
      <c r="R6813" t="s">
        <v>30</v>
      </c>
      <c r="X6813"/>
      <c r="Y6813"/>
      <c r="Z6813" t="s">
        <v>31</v>
      </c>
    </row>
    <row r="6814" spans="1:26" x14ac:dyDescent="0.3">
      <c r="A6814" t="s">
        <v>9157</v>
      </c>
      <c r="B6814" t="s">
        <v>963</v>
      </c>
      <c r="C6814">
        <v>4018</v>
      </c>
      <c r="D6814" t="str">
        <f>+VLOOKUP(C6814,Param!K:L,2,FALSE)</f>
        <v>JH INDUSTRIES (JEAN HUET INDUSTRIES)</v>
      </c>
      <c r="E6814" t="s">
        <v>1228</v>
      </c>
      <c r="F6814" t="s">
        <v>8264</v>
      </c>
      <c r="G6814" t="s">
        <v>29</v>
      </c>
      <c r="H6814" s="5">
        <v>4242.5</v>
      </c>
      <c r="I6814" s="5">
        <v>4242.5</v>
      </c>
      <c r="J6814" s="5">
        <v>0</v>
      </c>
      <c r="K6814" s="5">
        <v>4242.5</v>
      </c>
      <c r="L6814" s="5">
        <v>0</v>
      </c>
      <c r="M6814" t="str">
        <f>IF(ISERROR(VLOOKUP(A6814,'[1]Ecart validé'!$A:$A,1,FALSE)),Z6814,"Ecart Validé")</f>
        <v>valid</v>
      </c>
      <c r="R6814" t="s">
        <v>30</v>
      </c>
      <c r="X6814"/>
      <c r="Y6814"/>
      <c r="Z6814" t="s">
        <v>31</v>
      </c>
    </row>
    <row r="6815" spans="1:26" x14ac:dyDescent="0.3">
      <c r="A6815" t="s">
        <v>9158</v>
      </c>
      <c r="B6815" t="s">
        <v>963</v>
      </c>
      <c r="C6815">
        <v>4018</v>
      </c>
      <c r="D6815" t="str">
        <f>+VLOOKUP(C6815,Param!K:L,2,FALSE)</f>
        <v>JH INDUSTRIES (JEAN HUET INDUSTRIES)</v>
      </c>
      <c r="E6815" t="s">
        <v>1228</v>
      </c>
      <c r="F6815" t="s">
        <v>8266</v>
      </c>
      <c r="G6815" t="s">
        <v>29</v>
      </c>
      <c r="H6815" s="5">
        <v>4592.1000000000004</v>
      </c>
      <c r="I6815" s="5">
        <v>4592.1000000000004</v>
      </c>
      <c r="J6815" s="5">
        <v>0</v>
      </c>
      <c r="K6815" s="5">
        <v>4592.1000000000004</v>
      </c>
      <c r="L6815" s="5">
        <v>0</v>
      </c>
      <c r="M6815" t="str">
        <f>IF(ISERROR(VLOOKUP(A6815,'[1]Ecart validé'!$A:$A,1,FALSE)),Z6815,"Ecart Validé")</f>
        <v>valid</v>
      </c>
      <c r="R6815" t="s">
        <v>30</v>
      </c>
      <c r="X6815"/>
      <c r="Y6815"/>
      <c r="Z6815" t="s">
        <v>31</v>
      </c>
    </row>
    <row r="6816" spans="1:26" x14ac:dyDescent="0.3">
      <c r="A6816" t="s">
        <v>9159</v>
      </c>
      <c r="B6816" t="s">
        <v>963</v>
      </c>
      <c r="C6816">
        <v>4831</v>
      </c>
      <c r="D6816" t="str">
        <f>+VLOOKUP(C6816,Param!K:L,2,FALSE)</f>
        <v>STORES CLIMATIC SARL</v>
      </c>
      <c r="E6816" t="s">
        <v>1233</v>
      </c>
      <c r="F6816" t="s">
        <v>8617</v>
      </c>
      <c r="G6816" t="s">
        <v>29</v>
      </c>
      <c r="H6816" s="5">
        <v>863.57</v>
      </c>
      <c r="I6816" s="5">
        <v>863.57449999999994</v>
      </c>
      <c r="J6816" s="5">
        <v>-4.4999999998935796E-3</v>
      </c>
      <c r="K6816" s="5">
        <v>863.57</v>
      </c>
      <c r="L6816" s="5">
        <v>0</v>
      </c>
      <c r="M6816" t="str">
        <f>IF(ISERROR(VLOOKUP(A6816,'[1]Ecart validé'!$A:$A,1,FALSE)),Z6816,"Ecart Validé")</f>
        <v>valid</v>
      </c>
      <c r="R6816" t="s">
        <v>30</v>
      </c>
      <c r="X6816"/>
      <c r="Y6816"/>
      <c r="Z6816" t="s">
        <v>31</v>
      </c>
    </row>
    <row r="6817" spans="1:26" x14ac:dyDescent="0.3">
      <c r="A6817" t="s">
        <v>9160</v>
      </c>
      <c r="B6817" t="s">
        <v>963</v>
      </c>
      <c r="C6817">
        <v>4831</v>
      </c>
      <c r="D6817" t="str">
        <f>+VLOOKUP(C6817,Param!K:L,2,FALSE)</f>
        <v>STORES CLIMATIC SARL</v>
      </c>
      <c r="E6817" t="s">
        <v>1233</v>
      </c>
      <c r="F6817" t="s">
        <v>8260</v>
      </c>
      <c r="G6817" t="s">
        <v>29</v>
      </c>
      <c r="H6817" s="5">
        <v>1618.3</v>
      </c>
      <c r="I6817" s="5">
        <v>1618.3</v>
      </c>
      <c r="J6817" s="5">
        <v>0</v>
      </c>
      <c r="K6817" s="5">
        <v>1618.3</v>
      </c>
      <c r="L6817" s="5">
        <v>0</v>
      </c>
      <c r="M6817" t="str">
        <f>IF(ISERROR(VLOOKUP(A6817,'[1]Ecart validé'!$A:$A,1,FALSE)),Z6817,"Ecart Validé")</f>
        <v>valid</v>
      </c>
      <c r="R6817" t="s">
        <v>30</v>
      </c>
      <c r="X6817"/>
      <c r="Y6817"/>
      <c r="Z6817" t="s">
        <v>31</v>
      </c>
    </row>
    <row r="6818" spans="1:26" x14ac:dyDescent="0.3">
      <c r="A6818" t="s">
        <v>9161</v>
      </c>
      <c r="B6818" t="s">
        <v>963</v>
      </c>
      <c r="C6818">
        <v>4831</v>
      </c>
      <c r="D6818" t="str">
        <f>+VLOOKUP(C6818,Param!K:L,2,FALSE)</f>
        <v>STORES CLIMATIC SARL</v>
      </c>
      <c r="E6818" t="s">
        <v>1233</v>
      </c>
      <c r="F6818" t="s">
        <v>8262</v>
      </c>
      <c r="G6818" t="s">
        <v>29</v>
      </c>
      <c r="H6818" s="5">
        <v>793.85</v>
      </c>
      <c r="I6818" s="5">
        <v>793.85</v>
      </c>
      <c r="J6818" s="5">
        <v>0</v>
      </c>
      <c r="K6818" s="5">
        <v>793.85</v>
      </c>
      <c r="L6818" s="5">
        <v>0</v>
      </c>
      <c r="M6818" t="str">
        <f>IF(ISERROR(VLOOKUP(A6818,'[1]Ecart validé'!$A:$A,1,FALSE)),Z6818,"Ecart Validé")</f>
        <v>valid</v>
      </c>
      <c r="R6818" t="s">
        <v>30</v>
      </c>
      <c r="X6818"/>
      <c r="Y6818"/>
      <c r="Z6818" t="s">
        <v>31</v>
      </c>
    </row>
    <row r="6819" spans="1:26" x14ac:dyDescent="0.3">
      <c r="A6819" t="s">
        <v>9162</v>
      </c>
      <c r="B6819" t="s">
        <v>963</v>
      </c>
      <c r="C6819">
        <v>4831</v>
      </c>
      <c r="D6819" t="str">
        <f>+VLOOKUP(C6819,Param!K:L,2,FALSE)</f>
        <v>STORES CLIMATIC SARL</v>
      </c>
      <c r="E6819" t="s">
        <v>1233</v>
      </c>
      <c r="F6819" t="s">
        <v>8264</v>
      </c>
      <c r="G6819" t="s">
        <v>29</v>
      </c>
      <c r="H6819" s="5">
        <v>851.8</v>
      </c>
      <c r="I6819" s="5">
        <v>851.8</v>
      </c>
      <c r="J6819" s="5">
        <v>0</v>
      </c>
      <c r="K6819" s="5">
        <v>851.8</v>
      </c>
      <c r="L6819" s="5">
        <v>0</v>
      </c>
      <c r="M6819" t="str">
        <f>IF(ISERROR(VLOOKUP(A6819,'[1]Ecart validé'!$A:$A,1,FALSE)),Z6819,"Ecart Validé")</f>
        <v>valid</v>
      </c>
      <c r="R6819" t="s">
        <v>30</v>
      </c>
      <c r="X6819"/>
      <c r="Y6819"/>
      <c r="Z6819" t="s">
        <v>31</v>
      </c>
    </row>
    <row r="6820" spans="1:26" x14ac:dyDescent="0.3">
      <c r="A6820" t="s">
        <v>9163</v>
      </c>
      <c r="B6820" t="s">
        <v>963</v>
      </c>
      <c r="C6820">
        <v>4831</v>
      </c>
      <c r="D6820" t="str">
        <f>+VLOOKUP(C6820,Param!K:L,2,FALSE)</f>
        <v>STORES CLIMATIC SARL</v>
      </c>
      <c r="E6820" t="s">
        <v>1233</v>
      </c>
      <c r="F6820" t="s">
        <v>8266</v>
      </c>
      <c r="G6820" t="s">
        <v>29</v>
      </c>
      <c r="H6820" s="5">
        <v>1253.8</v>
      </c>
      <c r="I6820" s="5">
        <v>1253.8</v>
      </c>
      <c r="J6820" s="5">
        <v>0</v>
      </c>
      <c r="K6820" s="5">
        <v>1253.8</v>
      </c>
      <c r="L6820" s="5">
        <v>0</v>
      </c>
      <c r="M6820" t="str">
        <f>IF(ISERROR(VLOOKUP(A6820,'[1]Ecart validé'!$A:$A,1,FALSE)),Z6820,"Ecart Validé")</f>
        <v>valid</v>
      </c>
      <c r="R6820" t="s">
        <v>30</v>
      </c>
      <c r="X6820"/>
      <c r="Y6820"/>
      <c r="Z6820" t="s">
        <v>31</v>
      </c>
    </row>
    <row r="6821" spans="1:26" x14ac:dyDescent="0.3">
      <c r="A6821" t="s">
        <v>9164</v>
      </c>
      <c r="B6821" t="s">
        <v>963</v>
      </c>
      <c r="C6821">
        <v>4831</v>
      </c>
      <c r="D6821" t="str">
        <f>+VLOOKUP(C6821,Param!K:L,2,FALSE)</f>
        <v>STORES CLIMATIC SARL</v>
      </c>
      <c r="E6821" t="s">
        <v>1235</v>
      </c>
      <c r="F6821" t="s">
        <v>8271</v>
      </c>
      <c r="G6821" t="s">
        <v>29</v>
      </c>
      <c r="H6821" s="5">
        <v>7232.56</v>
      </c>
      <c r="I6821" s="5">
        <v>7232.56</v>
      </c>
      <c r="J6821" s="5">
        <v>0</v>
      </c>
      <c r="K6821" s="5">
        <v>7232.56</v>
      </c>
      <c r="L6821" s="5">
        <v>0</v>
      </c>
      <c r="M6821" t="str">
        <f>IF(ISERROR(VLOOKUP(A6821,'[1]Ecart validé'!$A:$A,1,FALSE)),Z6821,"Ecart Validé")</f>
        <v>valid</v>
      </c>
      <c r="R6821" t="s">
        <v>30</v>
      </c>
      <c r="X6821"/>
      <c r="Y6821"/>
      <c r="Z6821" t="s">
        <v>31</v>
      </c>
    </row>
    <row r="6822" spans="1:26" x14ac:dyDescent="0.3">
      <c r="A6822" t="s">
        <v>9165</v>
      </c>
      <c r="B6822" t="s">
        <v>963</v>
      </c>
      <c r="C6822">
        <v>5155</v>
      </c>
      <c r="D6822" t="str">
        <f>+VLOOKUP(C6822,Param!K:L,2,FALSE)</f>
        <v>LEDS C4 S.A</v>
      </c>
      <c r="E6822" t="s">
        <v>1239</v>
      </c>
      <c r="F6822" t="s">
        <v>8260</v>
      </c>
      <c r="G6822" t="s">
        <v>29</v>
      </c>
      <c r="H6822" s="5">
        <v>12406.4</v>
      </c>
      <c r="I6822" s="5">
        <v>12406.403399999999</v>
      </c>
      <c r="J6822" s="5">
        <v>-3.3999999996012702E-3</v>
      </c>
      <c r="K6822" s="5">
        <v>12406.4</v>
      </c>
      <c r="L6822" s="5">
        <v>0</v>
      </c>
      <c r="M6822" t="str">
        <f>IF(ISERROR(VLOOKUP(A6822,'[1]Ecart validé'!$A:$A,1,FALSE)),Z6822,"Ecart Validé")</f>
        <v>valid</v>
      </c>
      <c r="R6822" t="s">
        <v>30</v>
      </c>
      <c r="X6822"/>
      <c r="Y6822"/>
      <c r="Z6822" t="s">
        <v>31</v>
      </c>
    </row>
    <row r="6823" spans="1:26" x14ac:dyDescent="0.3">
      <c r="A6823" t="s">
        <v>9166</v>
      </c>
      <c r="B6823" t="s">
        <v>963</v>
      </c>
      <c r="C6823">
        <v>5155</v>
      </c>
      <c r="D6823" t="str">
        <f>+VLOOKUP(C6823,Param!K:L,2,FALSE)</f>
        <v>LEDS C4 S.A</v>
      </c>
      <c r="E6823" t="s">
        <v>1239</v>
      </c>
      <c r="F6823" t="s">
        <v>8262</v>
      </c>
      <c r="G6823" t="s">
        <v>29</v>
      </c>
      <c r="H6823" s="5">
        <v>9951.7999999999993</v>
      </c>
      <c r="I6823" s="5">
        <v>9951.7957999999999</v>
      </c>
      <c r="J6823" s="5">
        <v>4.1999999994004602E-3</v>
      </c>
      <c r="K6823" s="5">
        <v>9951.7999999999993</v>
      </c>
      <c r="L6823" s="5">
        <v>0</v>
      </c>
      <c r="M6823" t="str">
        <f>IF(ISERROR(VLOOKUP(A6823,'[1]Ecart validé'!$A:$A,1,FALSE)),Z6823,"Ecart Validé")</f>
        <v>valid</v>
      </c>
      <c r="R6823" t="s">
        <v>30</v>
      </c>
      <c r="X6823"/>
      <c r="Y6823"/>
      <c r="Z6823" t="s">
        <v>31</v>
      </c>
    </row>
    <row r="6824" spans="1:26" x14ac:dyDescent="0.3">
      <c r="A6824" t="s">
        <v>9167</v>
      </c>
      <c r="B6824" t="s">
        <v>963</v>
      </c>
      <c r="C6824">
        <v>5155</v>
      </c>
      <c r="D6824" t="str">
        <f>+VLOOKUP(C6824,Param!K:L,2,FALSE)</f>
        <v>LEDS C4 S.A</v>
      </c>
      <c r="E6824" t="s">
        <v>1239</v>
      </c>
      <c r="F6824" t="s">
        <v>8264</v>
      </c>
      <c r="G6824" t="s">
        <v>29</v>
      </c>
      <c r="H6824" s="5">
        <v>6869.74</v>
      </c>
      <c r="I6824" s="5">
        <v>6869.7398000000003</v>
      </c>
      <c r="J6824" s="5">
        <v>1.99999999495048E-4</v>
      </c>
      <c r="K6824" s="5">
        <v>6869.74</v>
      </c>
      <c r="L6824" s="5">
        <v>0</v>
      </c>
      <c r="M6824" t="str">
        <f>IF(ISERROR(VLOOKUP(A6824,'[1]Ecart validé'!$A:$A,1,FALSE)),Z6824,"Ecart Validé")</f>
        <v>valid</v>
      </c>
      <c r="R6824" t="s">
        <v>30</v>
      </c>
      <c r="X6824"/>
      <c r="Y6824"/>
      <c r="Z6824" t="s">
        <v>31</v>
      </c>
    </row>
    <row r="6825" spans="1:26" x14ac:dyDescent="0.3">
      <c r="A6825" t="s">
        <v>9168</v>
      </c>
      <c r="B6825" t="s">
        <v>963</v>
      </c>
      <c r="C6825">
        <v>5155</v>
      </c>
      <c r="D6825" t="str">
        <f>+VLOOKUP(C6825,Param!K:L,2,FALSE)</f>
        <v>LEDS C4 S.A</v>
      </c>
      <c r="E6825" t="s">
        <v>1239</v>
      </c>
      <c r="F6825" t="s">
        <v>8266</v>
      </c>
      <c r="G6825" t="s">
        <v>29</v>
      </c>
      <c r="H6825" s="5">
        <v>11206.67</v>
      </c>
      <c r="I6825" s="5">
        <v>11206.6659</v>
      </c>
      <c r="J6825" s="5">
        <v>4.1000000001076798E-3</v>
      </c>
      <c r="K6825" s="5">
        <v>11206.67</v>
      </c>
      <c r="L6825" s="5">
        <v>0</v>
      </c>
      <c r="M6825" t="str">
        <f>IF(ISERROR(VLOOKUP(A6825,'[1]Ecart validé'!$A:$A,1,FALSE)),Z6825,"Ecart Validé")</f>
        <v>valid</v>
      </c>
      <c r="R6825" t="s">
        <v>30</v>
      </c>
      <c r="X6825"/>
      <c r="Y6825"/>
      <c r="Z6825" t="s">
        <v>31</v>
      </c>
    </row>
    <row r="6826" spans="1:26" x14ac:dyDescent="0.3">
      <c r="A6826" t="s">
        <v>9169</v>
      </c>
      <c r="B6826" t="s">
        <v>963</v>
      </c>
      <c r="C6826">
        <v>5155</v>
      </c>
      <c r="D6826" t="str">
        <f>+VLOOKUP(C6826,Param!K:L,2,FALSE)</f>
        <v>LEDS C4 S.A</v>
      </c>
      <c r="E6826" t="s">
        <v>1244</v>
      </c>
      <c r="F6826" t="s">
        <v>8260</v>
      </c>
      <c r="G6826" t="s">
        <v>29</v>
      </c>
      <c r="H6826" s="5">
        <v>1228.8399999999999</v>
      </c>
      <c r="I6826" s="5">
        <v>1228.8393000000001</v>
      </c>
      <c r="J6826" s="5">
        <v>6.9999999982428497E-4</v>
      </c>
      <c r="K6826" s="5">
        <v>1228.8399999999999</v>
      </c>
      <c r="L6826" s="5">
        <v>0</v>
      </c>
      <c r="M6826" t="str">
        <f>IF(ISERROR(VLOOKUP(A6826,'[1]Ecart validé'!$A:$A,1,FALSE)),Z6826,"Ecart Validé")</f>
        <v>valid</v>
      </c>
      <c r="R6826" t="s">
        <v>30</v>
      </c>
      <c r="X6826"/>
      <c r="Y6826"/>
      <c r="Z6826" t="s">
        <v>31</v>
      </c>
    </row>
    <row r="6827" spans="1:26" x14ac:dyDescent="0.3">
      <c r="A6827" t="s">
        <v>9170</v>
      </c>
      <c r="B6827" t="s">
        <v>963</v>
      </c>
      <c r="C6827">
        <v>5155</v>
      </c>
      <c r="D6827" t="str">
        <f>+VLOOKUP(C6827,Param!K:L,2,FALSE)</f>
        <v>LEDS C4 S.A</v>
      </c>
      <c r="E6827" t="s">
        <v>1244</v>
      </c>
      <c r="F6827" t="s">
        <v>8262</v>
      </c>
      <c r="G6827" t="s">
        <v>29</v>
      </c>
      <c r="H6827" s="5">
        <v>747.59</v>
      </c>
      <c r="I6827" s="5">
        <v>747.5874</v>
      </c>
      <c r="J6827" s="5">
        <v>2.6000000000294598E-3</v>
      </c>
      <c r="K6827" s="5">
        <v>747.59</v>
      </c>
      <c r="L6827" s="5">
        <v>0</v>
      </c>
      <c r="M6827" t="str">
        <f>IF(ISERROR(VLOOKUP(A6827,'[1]Ecart validé'!$A:$A,1,FALSE)),Z6827,"Ecart Validé")</f>
        <v>valid</v>
      </c>
      <c r="R6827" t="s">
        <v>30</v>
      </c>
      <c r="X6827"/>
      <c r="Y6827"/>
      <c r="Z6827" t="s">
        <v>31</v>
      </c>
    </row>
    <row r="6828" spans="1:26" x14ac:dyDescent="0.3">
      <c r="A6828" t="s">
        <v>9171</v>
      </c>
      <c r="B6828" t="s">
        <v>963</v>
      </c>
      <c r="C6828">
        <v>5155</v>
      </c>
      <c r="D6828" t="str">
        <f>+VLOOKUP(C6828,Param!K:L,2,FALSE)</f>
        <v>LEDS C4 S.A</v>
      </c>
      <c r="E6828" t="s">
        <v>1244</v>
      </c>
      <c r="F6828" t="s">
        <v>8264</v>
      </c>
      <c r="G6828" t="s">
        <v>29</v>
      </c>
      <c r="H6828" s="5">
        <v>236.04</v>
      </c>
      <c r="I6828" s="5">
        <v>236.03790000000001</v>
      </c>
      <c r="J6828" s="5">
        <v>2.0999999999844398E-3</v>
      </c>
      <c r="K6828" s="5">
        <v>236.04</v>
      </c>
      <c r="L6828" s="5">
        <v>0</v>
      </c>
      <c r="M6828" t="str">
        <f>IF(ISERROR(VLOOKUP(A6828,'[1]Ecart validé'!$A:$A,1,FALSE)),Z6828,"Ecart Validé")</f>
        <v>valid</v>
      </c>
      <c r="R6828" t="s">
        <v>30</v>
      </c>
      <c r="X6828"/>
      <c r="Y6828"/>
      <c r="Z6828" t="s">
        <v>31</v>
      </c>
    </row>
    <row r="6829" spans="1:26" x14ac:dyDescent="0.3">
      <c r="A6829" t="s">
        <v>9172</v>
      </c>
      <c r="B6829" t="s">
        <v>963</v>
      </c>
      <c r="C6829">
        <v>5155</v>
      </c>
      <c r="D6829" t="str">
        <f>+VLOOKUP(C6829,Param!K:L,2,FALSE)</f>
        <v>LEDS C4 S.A</v>
      </c>
      <c r="E6829" t="s">
        <v>1244</v>
      </c>
      <c r="F6829" t="s">
        <v>8266</v>
      </c>
      <c r="G6829" t="s">
        <v>29</v>
      </c>
      <c r="H6829" s="5">
        <v>491.15</v>
      </c>
      <c r="I6829" s="5">
        <v>491.15339999999998</v>
      </c>
      <c r="J6829" s="5">
        <v>-3.3999999999991802E-3</v>
      </c>
      <c r="K6829" s="5">
        <v>491.15</v>
      </c>
      <c r="L6829" s="5">
        <v>0</v>
      </c>
      <c r="M6829" t="str">
        <f>IF(ISERROR(VLOOKUP(A6829,'[1]Ecart validé'!$A:$A,1,FALSE)),Z6829,"Ecart Validé")</f>
        <v>valid</v>
      </c>
      <c r="R6829" t="s">
        <v>30</v>
      </c>
      <c r="X6829"/>
      <c r="Y6829"/>
      <c r="Z6829" t="s">
        <v>31</v>
      </c>
    </row>
    <row r="6830" spans="1:26" x14ac:dyDescent="0.3">
      <c r="A6830" t="s">
        <v>9173</v>
      </c>
      <c r="B6830" t="s">
        <v>963</v>
      </c>
      <c r="C6830">
        <v>5659</v>
      </c>
      <c r="D6830" t="str">
        <f>+VLOOKUP(C6830,Param!K:L,2,FALSE)</f>
        <v>SOTEXPRO</v>
      </c>
      <c r="E6830" t="s">
        <v>1251</v>
      </c>
      <c r="F6830" t="s">
        <v>8260</v>
      </c>
      <c r="G6830" t="s">
        <v>29</v>
      </c>
      <c r="H6830" s="5">
        <v>1798.82</v>
      </c>
      <c r="I6830" s="5">
        <v>1798.8173999999999</v>
      </c>
      <c r="J6830" s="5">
        <v>2.6000000000294598E-3</v>
      </c>
      <c r="K6830" s="5">
        <v>1798.82</v>
      </c>
      <c r="L6830" s="5">
        <v>0</v>
      </c>
      <c r="M6830" t="str">
        <f>IF(ISERROR(VLOOKUP(A6830,'[1]Ecart validé'!$A:$A,1,FALSE)),Z6830,"Ecart Validé")</f>
        <v>valid</v>
      </c>
      <c r="R6830" t="s">
        <v>30</v>
      </c>
      <c r="X6830"/>
      <c r="Y6830"/>
      <c r="Z6830" t="s">
        <v>31</v>
      </c>
    </row>
    <row r="6831" spans="1:26" x14ac:dyDescent="0.3">
      <c r="A6831" t="s">
        <v>9174</v>
      </c>
      <c r="B6831" t="s">
        <v>963</v>
      </c>
      <c r="C6831">
        <v>5659</v>
      </c>
      <c r="D6831" t="str">
        <f>+VLOOKUP(C6831,Param!K:L,2,FALSE)</f>
        <v>SOTEXPRO</v>
      </c>
      <c r="E6831" t="s">
        <v>1251</v>
      </c>
      <c r="F6831" t="s">
        <v>8262</v>
      </c>
      <c r="G6831" t="s">
        <v>29</v>
      </c>
      <c r="H6831" s="5">
        <v>4754.22</v>
      </c>
      <c r="I6831" s="5">
        <v>4754.2248</v>
      </c>
      <c r="J6831" s="5">
        <v>-4.79999999970459E-3</v>
      </c>
      <c r="K6831" s="5">
        <v>4754.22</v>
      </c>
      <c r="L6831" s="5">
        <v>0</v>
      </c>
      <c r="M6831" t="str">
        <f>IF(ISERROR(VLOOKUP(A6831,'[1]Ecart validé'!$A:$A,1,FALSE)),Z6831,"Ecart Validé")</f>
        <v>valid</v>
      </c>
      <c r="R6831" t="s">
        <v>30</v>
      </c>
      <c r="X6831"/>
      <c r="Y6831"/>
      <c r="Z6831" t="s">
        <v>31</v>
      </c>
    </row>
    <row r="6832" spans="1:26" x14ac:dyDescent="0.3">
      <c r="A6832" t="s">
        <v>9175</v>
      </c>
      <c r="B6832" t="s">
        <v>963</v>
      </c>
      <c r="C6832">
        <v>5659</v>
      </c>
      <c r="D6832" t="str">
        <f>+VLOOKUP(C6832,Param!K:L,2,FALSE)</f>
        <v>SOTEXPRO</v>
      </c>
      <c r="E6832" t="s">
        <v>1251</v>
      </c>
      <c r="F6832" t="s">
        <v>8264</v>
      </c>
      <c r="G6832" t="s">
        <v>29</v>
      </c>
      <c r="H6832" s="5">
        <v>710.03</v>
      </c>
      <c r="I6832" s="5">
        <v>710.03399999999999</v>
      </c>
      <c r="J6832" s="5">
        <v>-4.0000000000190898E-3</v>
      </c>
      <c r="K6832" s="5">
        <v>710.03</v>
      </c>
      <c r="L6832" s="5">
        <v>0</v>
      </c>
      <c r="M6832" t="str">
        <f>IF(ISERROR(VLOOKUP(A6832,'[1]Ecart validé'!$A:$A,1,FALSE)),Z6832,"Ecart Validé")</f>
        <v>valid</v>
      </c>
      <c r="R6832" t="s">
        <v>30</v>
      </c>
      <c r="X6832"/>
      <c r="Y6832"/>
      <c r="Z6832" t="s">
        <v>31</v>
      </c>
    </row>
    <row r="6833" spans="1:26" x14ac:dyDescent="0.3">
      <c r="A6833" t="s">
        <v>9176</v>
      </c>
      <c r="B6833" t="s">
        <v>963</v>
      </c>
      <c r="C6833">
        <v>5659</v>
      </c>
      <c r="D6833" t="str">
        <f>+VLOOKUP(C6833,Param!K:L,2,FALSE)</f>
        <v>SOTEXPRO</v>
      </c>
      <c r="E6833" t="s">
        <v>1251</v>
      </c>
      <c r="F6833" t="s">
        <v>8266</v>
      </c>
      <c r="G6833" t="s">
        <v>29</v>
      </c>
      <c r="H6833" s="5">
        <v>1522.41</v>
      </c>
      <c r="I6833" s="5">
        <v>1522.4141999999999</v>
      </c>
      <c r="J6833" s="5">
        <v>-4.1999999998551998E-3</v>
      </c>
      <c r="K6833" s="5">
        <v>1522.41</v>
      </c>
      <c r="L6833" s="5">
        <v>0</v>
      </c>
      <c r="M6833" t="str">
        <f>IF(ISERROR(VLOOKUP(A6833,'[1]Ecart validé'!$A:$A,1,FALSE)),Z6833,"Ecart Validé")</f>
        <v>valid</v>
      </c>
      <c r="R6833" t="s">
        <v>30</v>
      </c>
      <c r="X6833"/>
      <c r="Y6833"/>
      <c r="Z6833" t="s">
        <v>31</v>
      </c>
    </row>
    <row r="6834" spans="1:26" x14ac:dyDescent="0.3">
      <c r="A6834" t="s">
        <v>9177</v>
      </c>
      <c r="B6834" t="s">
        <v>963</v>
      </c>
      <c r="C6834">
        <v>5659</v>
      </c>
      <c r="D6834" t="str">
        <f>+VLOOKUP(C6834,Param!K:L,2,FALSE)</f>
        <v>SOTEXPRO</v>
      </c>
      <c r="E6834" t="s">
        <v>1256</v>
      </c>
      <c r="F6834" t="s">
        <v>8271</v>
      </c>
      <c r="G6834" t="s">
        <v>29</v>
      </c>
      <c r="H6834" s="5">
        <v>959.61</v>
      </c>
      <c r="I6834" s="5">
        <v>959.60580000000004</v>
      </c>
      <c r="J6834" s="5">
        <v>4.1999999999688901E-3</v>
      </c>
      <c r="K6834" s="5">
        <v>959.61</v>
      </c>
      <c r="L6834" s="5">
        <v>0</v>
      </c>
      <c r="M6834" t="str">
        <f>IF(ISERROR(VLOOKUP(A6834,'[1]Ecart validé'!$A:$A,1,FALSE)),Z6834,"Ecart Validé")</f>
        <v>valid</v>
      </c>
      <c r="R6834" t="s">
        <v>30</v>
      </c>
      <c r="X6834"/>
      <c r="Y6834"/>
      <c r="Z6834" t="s">
        <v>31</v>
      </c>
    </row>
    <row r="6835" spans="1:26" x14ac:dyDescent="0.3">
      <c r="A6835" t="s">
        <v>9178</v>
      </c>
      <c r="B6835" t="s">
        <v>963</v>
      </c>
      <c r="C6835">
        <v>5753</v>
      </c>
      <c r="D6835" t="str">
        <f>+VLOOKUP(C6835,Param!K:L,2,FALSE)</f>
        <v>RICHARD MOBILIER</v>
      </c>
      <c r="E6835" t="s">
        <v>1258</v>
      </c>
      <c r="F6835" t="s">
        <v>8617</v>
      </c>
      <c r="G6835" t="s">
        <v>29</v>
      </c>
      <c r="H6835" s="5">
        <v>3343.56</v>
      </c>
      <c r="I6835" s="5">
        <v>3343.56</v>
      </c>
      <c r="J6835" s="5">
        <v>0</v>
      </c>
      <c r="K6835" s="5">
        <v>3343.56</v>
      </c>
      <c r="L6835" s="5">
        <v>0</v>
      </c>
      <c r="M6835" t="str">
        <f>IF(ISERROR(VLOOKUP(A6835,'[1]Ecart validé'!$A:$A,1,FALSE)),Z6835,"Ecart Validé")</f>
        <v>valid</v>
      </c>
      <c r="R6835" t="s">
        <v>30</v>
      </c>
      <c r="X6835"/>
      <c r="Y6835"/>
      <c r="Z6835" t="s">
        <v>31</v>
      </c>
    </row>
    <row r="6836" spans="1:26" x14ac:dyDescent="0.3">
      <c r="A6836" t="s">
        <v>9179</v>
      </c>
      <c r="B6836" t="s">
        <v>963</v>
      </c>
      <c r="C6836">
        <v>5753</v>
      </c>
      <c r="D6836" t="str">
        <f>+VLOOKUP(C6836,Param!K:L,2,FALSE)</f>
        <v>RICHARD MOBILIER</v>
      </c>
      <c r="E6836" t="s">
        <v>1258</v>
      </c>
      <c r="F6836" t="s">
        <v>8260</v>
      </c>
      <c r="G6836" t="s">
        <v>29</v>
      </c>
      <c r="H6836" s="5">
        <v>3193.32</v>
      </c>
      <c r="I6836" s="5">
        <v>3193.32</v>
      </c>
      <c r="J6836" s="5">
        <v>0</v>
      </c>
      <c r="K6836" s="5">
        <v>3193.32</v>
      </c>
      <c r="L6836" s="5">
        <v>0</v>
      </c>
      <c r="M6836" t="str">
        <f>IF(ISERROR(VLOOKUP(A6836,'[1]Ecart validé'!$A:$A,1,FALSE)),Z6836,"Ecart Validé")</f>
        <v>valid</v>
      </c>
      <c r="R6836" t="s">
        <v>30</v>
      </c>
      <c r="X6836"/>
      <c r="Y6836"/>
      <c r="Z6836" t="s">
        <v>31</v>
      </c>
    </row>
    <row r="6837" spans="1:26" x14ac:dyDescent="0.3">
      <c r="A6837" t="s">
        <v>9180</v>
      </c>
      <c r="B6837" t="s">
        <v>963</v>
      </c>
      <c r="C6837">
        <v>5753</v>
      </c>
      <c r="D6837" t="str">
        <f>+VLOOKUP(C6837,Param!K:L,2,FALSE)</f>
        <v>RICHARD MOBILIER</v>
      </c>
      <c r="E6837" t="s">
        <v>1258</v>
      </c>
      <c r="F6837" t="s">
        <v>8262</v>
      </c>
      <c r="G6837" t="s">
        <v>29</v>
      </c>
      <c r="H6837" s="5">
        <v>2447.04</v>
      </c>
      <c r="I6837" s="5">
        <v>2447.04</v>
      </c>
      <c r="J6837" s="5">
        <v>0</v>
      </c>
      <c r="K6837" s="5">
        <v>2447.04</v>
      </c>
      <c r="L6837" s="5">
        <v>0</v>
      </c>
      <c r="M6837" t="str">
        <f>IF(ISERROR(VLOOKUP(A6837,'[1]Ecart validé'!$A:$A,1,FALSE)),Z6837,"Ecart Validé")</f>
        <v>valid</v>
      </c>
      <c r="R6837" t="s">
        <v>30</v>
      </c>
      <c r="X6837"/>
      <c r="Y6837"/>
      <c r="Z6837" t="s">
        <v>31</v>
      </c>
    </row>
    <row r="6838" spans="1:26" x14ac:dyDescent="0.3">
      <c r="A6838" t="s">
        <v>9181</v>
      </c>
      <c r="B6838" t="s">
        <v>963</v>
      </c>
      <c r="C6838">
        <v>5753</v>
      </c>
      <c r="D6838" t="str">
        <f>+VLOOKUP(C6838,Param!K:L,2,FALSE)</f>
        <v>RICHARD MOBILIER</v>
      </c>
      <c r="E6838" t="s">
        <v>1258</v>
      </c>
      <c r="F6838" t="s">
        <v>8264</v>
      </c>
      <c r="G6838" t="s">
        <v>29</v>
      </c>
      <c r="H6838" s="5">
        <v>296.10000000000002</v>
      </c>
      <c r="I6838" s="5">
        <v>296.10000000000002</v>
      </c>
      <c r="J6838" s="5">
        <v>0</v>
      </c>
      <c r="K6838" s="5">
        <v>296.10000000000002</v>
      </c>
      <c r="L6838" s="5">
        <v>0</v>
      </c>
      <c r="M6838" t="str">
        <f>IF(ISERROR(VLOOKUP(A6838,'[1]Ecart validé'!$A:$A,1,FALSE)),Z6838,"Ecart Validé")</f>
        <v>valid</v>
      </c>
      <c r="R6838" t="s">
        <v>30</v>
      </c>
      <c r="X6838"/>
      <c r="Y6838"/>
      <c r="Z6838" t="s">
        <v>31</v>
      </c>
    </row>
    <row r="6839" spans="1:26" x14ac:dyDescent="0.3">
      <c r="A6839" t="s">
        <v>9182</v>
      </c>
      <c r="B6839" t="s">
        <v>963</v>
      </c>
      <c r="C6839">
        <v>5753</v>
      </c>
      <c r="D6839" t="str">
        <f>+VLOOKUP(C6839,Param!K:L,2,FALSE)</f>
        <v>RICHARD MOBILIER</v>
      </c>
      <c r="E6839" t="s">
        <v>1258</v>
      </c>
      <c r="F6839" t="s">
        <v>8266</v>
      </c>
      <c r="G6839" t="s">
        <v>29</v>
      </c>
      <c r="H6839" s="5">
        <v>2402.4</v>
      </c>
      <c r="I6839" s="5">
        <v>2402.4</v>
      </c>
      <c r="J6839" s="5">
        <v>0</v>
      </c>
      <c r="K6839" s="5">
        <v>2402.4</v>
      </c>
      <c r="L6839" s="5">
        <v>0</v>
      </c>
      <c r="M6839" t="str">
        <f>IF(ISERROR(VLOOKUP(A6839,'[1]Ecart validé'!$A:$A,1,FALSE)),Z6839,"Ecart Validé")</f>
        <v>valid</v>
      </c>
      <c r="R6839" t="s">
        <v>30</v>
      </c>
      <c r="X6839"/>
      <c r="Y6839"/>
      <c r="Z6839" t="s">
        <v>31</v>
      </c>
    </row>
    <row r="6840" spans="1:26" ht="28.8" x14ac:dyDescent="0.3">
      <c r="A6840" t="s">
        <v>9183</v>
      </c>
      <c r="B6840" t="s">
        <v>963</v>
      </c>
      <c r="C6840">
        <v>6311</v>
      </c>
      <c r="D6840" t="str">
        <f>+VLOOKUP(C6840,Param!K:L,2,FALSE)</f>
        <v>SILLERIAS ALACUAS SA</v>
      </c>
      <c r="E6840">
        <v>2426039</v>
      </c>
      <c r="F6840" t="s">
        <v>8617</v>
      </c>
      <c r="G6840" t="s">
        <v>29</v>
      </c>
      <c r="H6840" s="5">
        <v>11.4</v>
      </c>
      <c r="I6840" s="5">
        <v>11.4</v>
      </c>
      <c r="J6840" s="5">
        <v>0</v>
      </c>
      <c r="K6840" s="5">
        <v>11.4</v>
      </c>
      <c r="L6840" s="5">
        <v>0</v>
      </c>
      <c r="M6840" t="str">
        <f>IF(ISERROR(VLOOKUP(A6840,'[1]Ecart validé'!$A:$A,1,FALSE)),Z6840,"Ecart Validé")</f>
        <v>valid</v>
      </c>
      <c r="R6840" t="s">
        <v>30</v>
      </c>
      <c r="S6840" t="s">
        <v>45</v>
      </c>
      <c r="T6840" t="s">
        <v>46</v>
      </c>
      <c r="U6840" s="13" t="s">
        <v>9184</v>
      </c>
      <c r="V6840" t="s">
        <v>60</v>
      </c>
      <c r="W6840" t="s">
        <v>61</v>
      </c>
      <c r="X6840"/>
      <c r="Y6840"/>
      <c r="Z6840" t="s">
        <v>31</v>
      </c>
    </row>
    <row r="6841" spans="1:26" x14ac:dyDescent="0.3">
      <c r="A6841" t="s">
        <v>9185</v>
      </c>
      <c r="B6841" t="s">
        <v>963</v>
      </c>
      <c r="C6841">
        <v>6311</v>
      </c>
      <c r="D6841" t="str">
        <f>+VLOOKUP(C6841,Param!K:L,2,FALSE)</f>
        <v>SILLERIAS ALACUAS SA</v>
      </c>
      <c r="E6841">
        <v>2426039</v>
      </c>
      <c r="F6841" t="s">
        <v>8262</v>
      </c>
      <c r="G6841" t="s">
        <v>29</v>
      </c>
      <c r="H6841" s="5">
        <v>10152.629999999999</v>
      </c>
      <c r="I6841" s="5">
        <v>10152.6324</v>
      </c>
      <c r="J6841" s="5">
        <v>-2.4000000012165401E-3</v>
      </c>
      <c r="K6841" s="5">
        <v>10152.629999999999</v>
      </c>
      <c r="L6841" s="5">
        <v>0</v>
      </c>
      <c r="M6841" t="str">
        <f>IF(ISERROR(VLOOKUP(A6841,'[1]Ecart validé'!$A:$A,1,FALSE)),Z6841,"Ecart Validé")</f>
        <v>valid</v>
      </c>
      <c r="R6841" t="s">
        <v>30</v>
      </c>
      <c r="X6841"/>
      <c r="Y6841"/>
      <c r="Z6841" t="s">
        <v>31</v>
      </c>
    </row>
    <row r="6842" spans="1:26" x14ac:dyDescent="0.3">
      <c r="A6842" t="s">
        <v>9186</v>
      </c>
      <c r="B6842" t="s">
        <v>963</v>
      </c>
      <c r="C6842">
        <v>6311</v>
      </c>
      <c r="D6842" t="str">
        <f>+VLOOKUP(C6842,Param!K:L,2,FALSE)</f>
        <v>SILLERIAS ALACUAS SA</v>
      </c>
      <c r="E6842">
        <v>2426039</v>
      </c>
      <c r="F6842" t="s">
        <v>8266</v>
      </c>
      <c r="G6842" t="s">
        <v>29</v>
      </c>
      <c r="H6842" s="5">
        <v>215.2</v>
      </c>
      <c r="I6842" s="5">
        <v>215.20320000000001</v>
      </c>
      <c r="J6842" s="5">
        <v>-3.2000000000209599E-3</v>
      </c>
      <c r="K6842" s="5">
        <v>215.2</v>
      </c>
      <c r="L6842" s="5">
        <v>0</v>
      </c>
      <c r="M6842" t="str">
        <f>IF(ISERROR(VLOOKUP(A6842,'[1]Ecart validé'!$A:$A,1,FALSE)),Z6842,"Ecart Validé")</f>
        <v>valid</v>
      </c>
      <c r="R6842" t="s">
        <v>30</v>
      </c>
      <c r="X6842"/>
      <c r="Y6842"/>
      <c r="Z6842" t="s">
        <v>31</v>
      </c>
    </row>
    <row r="6843" spans="1:26" x14ac:dyDescent="0.3">
      <c r="A6843" t="s">
        <v>9187</v>
      </c>
      <c r="B6843" t="s">
        <v>963</v>
      </c>
      <c r="C6843">
        <v>6311</v>
      </c>
      <c r="D6843" t="str">
        <f>+VLOOKUP(C6843,Param!K:L,2,FALSE)</f>
        <v>SILLERIAS ALACUAS SA</v>
      </c>
      <c r="E6843" t="s">
        <v>1273</v>
      </c>
      <c r="F6843" t="s">
        <v>8260</v>
      </c>
      <c r="G6843" t="s">
        <v>29</v>
      </c>
      <c r="H6843" s="5">
        <v>305.16000000000003</v>
      </c>
      <c r="I6843" s="5">
        <v>305.16000000000003</v>
      </c>
      <c r="J6843" s="5">
        <v>0</v>
      </c>
      <c r="K6843" s="5">
        <v>305.16000000000003</v>
      </c>
      <c r="L6843" s="5">
        <v>0</v>
      </c>
      <c r="M6843" t="str">
        <f>IF(ISERROR(VLOOKUP(A6843,'[1]Ecart validé'!$A:$A,1,FALSE)),Z6843,"Ecart Validé")</f>
        <v>valid</v>
      </c>
      <c r="R6843" t="s">
        <v>30</v>
      </c>
      <c r="X6843"/>
      <c r="Y6843"/>
      <c r="Z6843" t="s">
        <v>31</v>
      </c>
    </row>
    <row r="6844" spans="1:26" x14ac:dyDescent="0.3">
      <c r="A6844" t="s">
        <v>9188</v>
      </c>
      <c r="B6844" t="s">
        <v>963</v>
      </c>
      <c r="C6844">
        <v>6311</v>
      </c>
      <c r="D6844" t="str">
        <f>+VLOOKUP(C6844,Param!K:L,2,FALSE)</f>
        <v>SILLERIAS ALACUAS SA</v>
      </c>
      <c r="E6844" t="s">
        <v>1273</v>
      </c>
      <c r="F6844" t="s">
        <v>8262</v>
      </c>
      <c r="G6844" t="s">
        <v>29</v>
      </c>
      <c r="H6844" s="5">
        <v>377.8</v>
      </c>
      <c r="I6844" s="5">
        <v>377.79599999999999</v>
      </c>
      <c r="J6844" s="5">
        <v>4.0000000000190898E-3</v>
      </c>
      <c r="K6844" s="5">
        <v>377.8</v>
      </c>
      <c r="L6844" s="5">
        <v>0</v>
      </c>
      <c r="M6844" t="str">
        <f>IF(ISERROR(VLOOKUP(A6844,'[1]Ecart validé'!$A:$A,1,FALSE)),Z6844,"Ecart Validé")</f>
        <v>valid</v>
      </c>
      <c r="R6844" t="s">
        <v>30</v>
      </c>
      <c r="X6844"/>
      <c r="Y6844"/>
      <c r="Z6844" t="s">
        <v>31</v>
      </c>
    </row>
    <row r="6845" spans="1:26" x14ac:dyDescent="0.3">
      <c r="A6845" t="s">
        <v>9189</v>
      </c>
      <c r="B6845" t="s">
        <v>963</v>
      </c>
      <c r="C6845">
        <v>6311</v>
      </c>
      <c r="D6845" t="str">
        <f>+VLOOKUP(C6845,Param!K:L,2,FALSE)</f>
        <v>SILLERIAS ALACUAS SA</v>
      </c>
      <c r="E6845" t="s">
        <v>1273</v>
      </c>
      <c r="F6845" t="s">
        <v>8264</v>
      </c>
      <c r="G6845" t="s">
        <v>29</v>
      </c>
      <c r="H6845" s="5">
        <v>806</v>
      </c>
      <c r="I6845" s="5">
        <v>806.00400000000002</v>
      </c>
      <c r="J6845" s="5">
        <v>-4.0000000000190898E-3</v>
      </c>
      <c r="K6845" s="5">
        <v>806</v>
      </c>
      <c r="L6845" s="5">
        <v>0</v>
      </c>
      <c r="M6845" t="str">
        <f>IF(ISERROR(VLOOKUP(A6845,'[1]Ecart validé'!$A:$A,1,FALSE)),Z6845,"Ecart Validé")</f>
        <v>valid</v>
      </c>
      <c r="R6845" t="s">
        <v>30</v>
      </c>
      <c r="X6845"/>
      <c r="Y6845"/>
      <c r="Z6845" t="s">
        <v>31</v>
      </c>
    </row>
    <row r="6846" spans="1:26" x14ac:dyDescent="0.3">
      <c r="A6846" t="s">
        <v>9190</v>
      </c>
      <c r="B6846" t="s">
        <v>963</v>
      </c>
      <c r="C6846">
        <v>6311</v>
      </c>
      <c r="D6846" t="str">
        <f>+VLOOKUP(C6846,Param!K:L,2,FALSE)</f>
        <v>SILLERIAS ALACUAS SA</v>
      </c>
      <c r="E6846" t="s">
        <v>1273</v>
      </c>
      <c r="F6846" t="s">
        <v>8266</v>
      </c>
      <c r="G6846" t="s">
        <v>29</v>
      </c>
      <c r="H6846" s="5">
        <v>761.81</v>
      </c>
      <c r="I6846" s="5">
        <v>761.81399999999996</v>
      </c>
      <c r="J6846" s="5">
        <v>-4.0000000000190898E-3</v>
      </c>
      <c r="K6846" s="5">
        <v>761.81</v>
      </c>
      <c r="L6846" s="5">
        <v>0</v>
      </c>
      <c r="M6846" t="str">
        <f>IF(ISERROR(VLOOKUP(A6846,'[1]Ecart validé'!$A:$A,1,FALSE)),Z6846,"Ecart Validé")</f>
        <v>valid</v>
      </c>
      <c r="R6846" t="s">
        <v>30</v>
      </c>
      <c r="X6846"/>
      <c r="Y6846"/>
      <c r="Z6846" t="s">
        <v>31</v>
      </c>
    </row>
    <row r="6847" spans="1:26" x14ac:dyDescent="0.3">
      <c r="A6847" t="s">
        <v>9191</v>
      </c>
      <c r="B6847" t="s">
        <v>963</v>
      </c>
      <c r="C6847">
        <v>6311</v>
      </c>
      <c r="D6847" t="str">
        <f>+VLOOKUP(C6847,Param!K:L,2,FALSE)</f>
        <v>SILLERIAS ALACUAS SA</v>
      </c>
      <c r="E6847" t="s">
        <v>1277</v>
      </c>
      <c r="F6847" t="s">
        <v>8260</v>
      </c>
      <c r="G6847" t="s">
        <v>29</v>
      </c>
      <c r="H6847" s="5">
        <v>3294.84</v>
      </c>
      <c r="I6847" s="5">
        <v>3294.84</v>
      </c>
      <c r="J6847" s="5">
        <v>0</v>
      </c>
      <c r="K6847" s="5">
        <v>3294.84</v>
      </c>
      <c r="L6847" s="5">
        <v>0</v>
      </c>
      <c r="M6847" t="str">
        <f>IF(ISERROR(VLOOKUP(A6847,'[1]Ecart validé'!$A:$A,1,FALSE)),Z6847,"Ecart Validé")</f>
        <v>valid</v>
      </c>
      <c r="R6847" t="s">
        <v>30</v>
      </c>
      <c r="X6847"/>
      <c r="Y6847"/>
      <c r="Z6847" t="s">
        <v>31</v>
      </c>
    </row>
    <row r="6848" spans="1:26" x14ac:dyDescent="0.3">
      <c r="A6848" t="s">
        <v>9192</v>
      </c>
      <c r="B6848" t="s">
        <v>963</v>
      </c>
      <c r="C6848">
        <v>6311</v>
      </c>
      <c r="D6848" t="str">
        <f>+VLOOKUP(C6848,Param!K:L,2,FALSE)</f>
        <v>SILLERIAS ALACUAS SA</v>
      </c>
      <c r="E6848" t="s">
        <v>1277</v>
      </c>
      <c r="F6848" t="s">
        <v>8262</v>
      </c>
      <c r="G6848" t="s">
        <v>29</v>
      </c>
      <c r="H6848" s="5">
        <v>6485.69</v>
      </c>
      <c r="I6848" s="5">
        <v>6485.6935999999996</v>
      </c>
      <c r="J6848" s="5">
        <v>-3.6000000000058199E-3</v>
      </c>
      <c r="K6848" s="5">
        <v>6485.69</v>
      </c>
      <c r="L6848" s="5">
        <v>0</v>
      </c>
      <c r="M6848" t="str">
        <f>IF(ISERROR(VLOOKUP(A6848,'[1]Ecart validé'!$A:$A,1,FALSE)),Z6848,"Ecart Validé")</f>
        <v>valid</v>
      </c>
      <c r="R6848" t="s">
        <v>30</v>
      </c>
      <c r="X6848"/>
      <c r="Y6848"/>
      <c r="Z6848" t="s">
        <v>31</v>
      </c>
    </row>
    <row r="6849" spans="1:26" x14ac:dyDescent="0.3">
      <c r="A6849" t="s">
        <v>9193</v>
      </c>
      <c r="B6849" t="s">
        <v>963</v>
      </c>
      <c r="C6849">
        <v>6311</v>
      </c>
      <c r="D6849" t="str">
        <f>+VLOOKUP(C6849,Param!K:L,2,FALSE)</f>
        <v>SILLERIAS ALACUAS SA</v>
      </c>
      <c r="E6849" t="s">
        <v>1277</v>
      </c>
      <c r="F6849" t="s">
        <v>8264</v>
      </c>
      <c r="G6849" t="s">
        <v>29</v>
      </c>
      <c r="H6849" s="5">
        <v>409.72</v>
      </c>
      <c r="I6849" s="5">
        <v>409.72</v>
      </c>
      <c r="J6849" s="5">
        <v>0</v>
      </c>
      <c r="K6849" s="5">
        <v>409.72</v>
      </c>
      <c r="L6849" s="5">
        <v>0</v>
      </c>
      <c r="M6849" t="str">
        <f>IF(ISERROR(VLOOKUP(A6849,'[1]Ecart validé'!$A:$A,1,FALSE)),Z6849,"Ecart Validé")</f>
        <v>valid</v>
      </c>
      <c r="R6849" t="s">
        <v>30</v>
      </c>
      <c r="X6849"/>
      <c r="Y6849"/>
      <c r="Z6849" t="s">
        <v>31</v>
      </c>
    </row>
    <row r="6850" spans="1:26" x14ac:dyDescent="0.3">
      <c r="A6850" t="s">
        <v>9194</v>
      </c>
      <c r="B6850" t="s">
        <v>963</v>
      </c>
      <c r="C6850">
        <v>6311</v>
      </c>
      <c r="D6850" t="str">
        <f>+VLOOKUP(C6850,Param!K:L,2,FALSE)</f>
        <v>SILLERIAS ALACUAS SA</v>
      </c>
      <c r="E6850" t="s">
        <v>1277</v>
      </c>
      <c r="F6850" t="s">
        <v>8266</v>
      </c>
      <c r="G6850" t="s">
        <v>29</v>
      </c>
      <c r="H6850" s="5">
        <v>434.29</v>
      </c>
      <c r="I6850" s="5">
        <v>434.29199999999997</v>
      </c>
      <c r="J6850" s="5">
        <v>-1.9999999999527002E-3</v>
      </c>
      <c r="K6850" s="5">
        <v>434.29</v>
      </c>
      <c r="L6850" s="5">
        <v>0</v>
      </c>
      <c r="M6850" t="str">
        <f>IF(ISERROR(VLOOKUP(A6850,'[1]Ecart validé'!$A:$A,1,FALSE)),Z6850,"Ecart Validé")</f>
        <v>valid</v>
      </c>
      <c r="R6850" t="s">
        <v>30</v>
      </c>
      <c r="X6850"/>
      <c r="Y6850"/>
      <c r="Z6850" t="s">
        <v>31</v>
      </c>
    </row>
    <row r="6851" spans="1:26" x14ac:dyDescent="0.3">
      <c r="A6851" t="s">
        <v>9195</v>
      </c>
      <c r="B6851" t="s">
        <v>963</v>
      </c>
      <c r="C6851">
        <v>6317</v>
      </c>
      <c r="D6851" t="str">
        <f>+VLOOKUP(C6851,Param!K:L,2,FALSE)</f>
        <v>CREATIONS INOVA</v>
      </c>
      <c r="E6851" t="s">
        <v>1283</v>
      </c>
      <c r="F6851" t="s">
        <v>8260</v>
      </c>
      <c r="G6851" t="s">
        <v>29</v>
      </c>
      <c r="H6851" s="5">
        <v>599.1</v>
      </c>
      <c r="I6851" s="5">
        <v>599.1</v>
      </c>
      <c r="J6851" s="5">
        <v>0</v>
      </c>
      <c r="K6851" s="5">
        <v>599.1</v>
      </c>
      <c r="L6851" s="5">
        <v>0</v>
      </c>
      <c r="M6851" t="str">
        <f>IF(ISERROR(VLOOKUP(A6851,'[1]Ecart validé'!$A:$A,1,FALSE)),Z6851,"Ecart Validé")</f>
        <v>valid</v>
      </c>
      <c r="R6851" t="s">
        <v>30</v>
      </c>
      <c r="X6851"/>
      <c r="Y6851"/>
      <c r="Z6851" t="s">
        <v>31</v>
      </c>
    </row>
    <row r="6852" spans="1:26" x14ac:dyDescent="0.3">
      <c r="A6852" t="s">
        <v>9196</v>
      </c>
      <c r="B6852" t="s">
        <v>963</v>
      </c>
      <c r="C6852">
        <v>6317</v>
      </c>
      <c r="D6852" t="str">
        <f>+VLOOKUP(C6852,Param!K:L,2,FALSE)</f>
        <v>CREATIONS INOVA</v>
      </c>
      <c r="E6852" t="s">
        <v>1283</v>
      </c>
      <c r="F6852" t="s">
        <v>8262</v>
      </c>
      <c r="G6852" t="s">
        <v>29</v>
      </c>
      <c r="H6852" s="5">
        <v>555.29999999999995</v>
      </c>
      <c r="I6852" s="5">
        <v>555.29999999999995</v>
      </c>
      <c r="J6852" s="5">
        <v>0</v>
      </c>
      <c r="K6852" s="5">
        <v>555.29999999999995</v>
      </c>
      <c r="L6852" s="5">
        <v>0</v>
      </c>
      <c r="M6852" t="str">
        <f>IF(ISERROR(VLOOKUP(A6852,'[1]Ecart validé'!$A:$A,1,FALSE)),Z6852,"Ecart Validé")</f>
        <v>valid</v>
      </c>
      <c r="R6852" t="s">
        <v>30</v>
      </c>
      <c r="X6852"/>
      <c r="Y6852"/>
      <c r="Z6852" t="s">
        <v>31</v>
      </c>
    </row>
    <row r="6853" spans="1:26" x14ac:dyDescent="0.3">
      <c r="A6853" t="s">
        <v>9197</v>
      </c>
      <c r="B6853" t="s">
        <v>963</v>
      </c>
      <c r="C6853">
        <v>6317</v>
      </c>
      <c r="D6853" t="str">
        <f>+VLOOKUP(C6853,Param!K:L,2,FALSE)</f>
        <v>CREATIONS INOVA</v>
      </c>
      <c r="E6853" t="s">
        <v>1283</v>
      </c>
      <c r="F6853" t="s">
        <v>8264</v>
      </c>
      <c r="G6853" t="s">
        <v>29</v>
      </c>
      <c r="H6853" s="5">
        <v>1812.4</v>
      </c>
      <c r="I6853" s="5">
        <v>1812.4</v>
      </c>
      <c r="J6853" s="5">
        <v>0</v>
      </c>
      <c r="K6853" s="5">
        <v>1812.4</v>
      </c>
      <c r="L6853" s="5">
        <v>0</v>
      </c>
      <c r="M6853" t="str">
        <f>IF(ISERROR(VLOOKUP(A6853,'[1]Ecart validé'!$A:$A,1,FALSE)),Z6853,"Ecart Validé")</f>
        <v>valid</v>
      </c>
      <c r="R6853" t="s">
        <v>30</v>
      </c>
      <c r="X6853"/>
      <c r="Y6853"/>
      <c r="Z6853" t="s">
        <v>31</v>
      </c>
    </row>
    <row r="6854" spans="1:26" x14ac:dyDescent="0.3">
      <c r="A6854" t="s">
        <v>9198</v>
      </c>
      <c r="B6854" t="s">
        <v>963</v>
      </c>
      <c r="C6854">
        <v>6317</v>
      </c>
      <c r="D6854" t="str">
        <f>+VLOOKUP(C6854,Param!K:L,2,FALSE)</f>
        <v>CREATIONS INOVA</v>
      </c>
      <c r="E6854" t="s">
        <v>1283</v>
      </c>
      <c r="F6854" t="s">
        <v>8266</v>
      </c>
      <c r="G6854" t="s">
        <v>29</v>
      </c>
      <c r="H6854" s="5">
        <v>15.9</v>
      </c>
      <c r="I6854" s="5">
        <v>15.9</v>
      </c>
      <c r="J6854" s="5">
        <v>0</v>
      </c>
      <c r="K6854" s="5">
        <v>15.9</v>
      </c>
      <c r="L6854" s="5">
        <v>0</v>
      </c>
      <c r="M6854" t="str">
        <f>IF(ISERROR(VLOOKUP(A6854,'[1]Ecart validé'!$A:$A,1,FALSE)),Z6854,"Ecart Validé")</f>
        <v>valid</v>
      </c>
      <c r="R6854" t="s">
        <v>30</v>
      </c>
      <c r="X6854"/>
      <c r="Y6854"/>
      <c r="Z6854" t="s">
        <v>31</v>
      </c>
    </row>
    <row r="6855" spans="1:26" x14ac:dyDescent="0.3">
      <c r="A6855" t="s">
        <v>9199</v>
      </c>
      <c r="B6855" t="s">
        <v>963</v>
      </c>
      <c r="C6855">
        <v>6811</v>
      </c>
      <c r="D6855" t="str">
        <f>+VLOOKUP(C6855,Param!K:L,2,FALSE)</f>
        <v>GLASSDEBOURG SARL</v>
      </c>
      <c r="E6855" t="s">
        <v>1288</v>
      </c>
      <c r="F6855" t="s">
        <v>8260</v>
      </c>
      <c r="G6855" t="s">
        <v>29</v>
      </c>
      <c r="H6855" s="5">
        <v>155.88999999999999</v>
      </c>
      <c r="I6855" s="5">
        <v>155.8904</v>
      </c>
      <c r="J6855" s="5">
        <v>-4.0000000001327803E-4</v>
      </c>
      <c r="K6855" s="5">
        <v>155.88999999999999</v>
      </c>
      <c r="L6855" s="5">
        <v>0</v>
      </c>
      <c r="M6855" t="str">
        <f>IF(ISERROR(VLOOKUP(A6855,'[1]Ecart validé'!$A:$A,1,FALSE)),Z6855,"Ecart Validé")</f>
        <v>valid</v>
      </c>
      <c r="R6855" t="s">
        <v>30</v>
      </c>
      <c r="X6855"/>
      <c r="Y6855"/>
      <c r="Z6855" t="s">
        <v>31</v>
      </c>
    </row>
    <row r="6856" spans="1:26" x14ac:dyDescent="0.3">
      <c r="A6856" t="s">
        <v>9200</v>
      </c>
      <c r="B6856" t="s">
        <v>963</v>
      </c>
      <c r="C6856">
        <v>6811</v>
      </c>
      <c r="D6856" t="str">
        <f>+VLOOKUP(C6856,Param!K:L,2,FALSE)</f>
        <v>GLASSDEBOURG SARL</v>
      </c>
      <c r="E6856" t="s">
        <v>1288</v>
      </c>
      <c r="F6856" t="s">
        <v>8262</v>
      </c>
      <c r="G6856" t="s">
        <v>29</v>
      </c>
      <c r="H6856" s="5">
        <v>484.99</v>
      </c>
      <c r="I6856" s="5">
        <v>484.98880000000003</v>
      </c>
      <c r="J6856" s="5">
        <v>1.1999999999829901E-3</v>
      </c>
      <c r="K6856" s="5">
        <v>484.99</v>
      </c>
      <c r="L6856" s="5">
        <v>0</v>
      </c>
      <c r="M6856" t="str">
        <f>IF(ISERROR(VLOOKUP(A6856,'[1]Ecart validé'!$A:$A,1,FALSE)),Z6856,"Ecart Validé")</f>
        <v>valid</v>
      </c>
      <c r="R6856" t="s">
        <v>30</v>
      </c>
      <c r="X6856"/>
      <c r="Y6856"/>
      <c r="Z6856" t="s">
        <v>31</v>
      </c>
    </row>
    <row r="6857" spans="1:26" x14ac:dyDescent="0.3">
      <c r="A6857" t="s">
        <v>9201</v>
      </c>
      <c r="B6857" t="s">
        <v>963</v>
      </c>
      <c r="C6857">
        <v>6811</v>
      </c>
      <c r="D6857" t="str">
        <f>+VLOOKUP(C6857,Param!K:L,2,FALSE)</f>
        <v>GLASSDEBOURG SARL</v>
      </c>
      <c r="E6857" t="s">
        <v>1288</v>
      </c>
      <c r="F6857" t="s">
        <v>8264</v>
      </c>
      <c r="G6857" t="s">
        <v>29</v>
      </c>
      <c r="H6857" s="5">
        <v>1319.89</v>
      </c>
      <c r="I6857" s="5">
        <v>1319.89</v>
      </c>
      <c r="J6857" s="5">
        <v>0</v>
      </c>
      <c r="K6857" s="5">
        <v>1319.89</v>
      </c>
      <c r="L6857" s="5">
        <v>0</v>
      </c>
      <c r="M6857" t="str">
        <f>IF(ISERROR(VLOOKUP(A6857,'[1]Ecart validé'!$A:$A,1,FALSE)),Z6857,"Ecart Validé")</f>
        <v>valid</v>
      </c>
      <c r="R6857" t="s">
        <v>30</v>
      </c>
      <c r="X6857"/>
      <c r="Y6857"/>
      <c r="Z6857" t="s">
        <v>31</v>
      </c>
    </row>
    <row r="6858" spans="1:26" x14ac:dyDescent="0.3">
      <c r="A6858" t="s">
        <v>9202</v>
      </c>
      <c r="B6858" t="s">
        <v>963</v>
      </c>
      <c r="C6858">
        <v>8724</v>
      </c>
      <c r="D6858" t="str">
        <f>+VLOOKUP(C6858,Param!K:L,2,FALSE)</f>
        <v>SEC - SILVERA</v>
      </c>
      <c r="E6858" t="s">
        <v>1292</v>
      </c>
      <c r="F6858" t="s">
        <v>8617</v>
      </c>
      <c r="G6858" t="s">
        <v>29</v>
      </c>
      <c r="H6858" s="5">
        <v>791.64</v>
      </c>
      <c r="I6858" s="5">
        <v>791.64</v>
      </c>
      <c r="J6858" s="5">
        <v>0</v>
      </c>
      <c r="K6858" s="5">
        <v>791.64</v>
      </c>
      <c r="L6858" s="5">
        <v>0</v>
      </c>
      <c r="M6858" t="str">
        <f>IF(ISERROR(VLOOKUP(A6858,'[1]Ecart validé'!$A:$A,1,FALSE)),Z6858,"Ecart Validé")</f>
        <v>valid</v>
      </c>
      <c r="R6858" t="s">
        <v>30</v>
      </c>
      <c r="X6858"/>
      <c r="Y6858"/>
      <c r="Z6858" t="s">
        <v>31</v>
      </c>
    </row>
    <row r="6859" spans="1:26" x14ac:dyDescent="0.3">
      <c r="A6859" t="s">
        <v>9203</v>
      </c>
      <c r="B6859" t="s">
        <v>963</v>
      </c>
      <c r="C6859">
        <v>8724</v>
      </c>
      <c r="D6859" t="str">
        <f>+VLOOKUP(C6859,Param!K:L,2,FALSE)</f>
        <v>SEC - SILVERA</v>
      </c>
      <c r="E6859" t="s">
        <v>1292</v>
      </c>
      <c r="F6859" t="s">
        <v>8260</v>
      </c>
      <c r="G6859" t="s">
        <v>29</v>
      </c>
      <c r="H6859" s="5">
        <v>1346.58</v>
      </c>
      <c r="I6859" s="5">
        <v>1346.58</v>
      </c>
      <c r="J6859" s="5">
        <v>0</v>
      </c>
      <c r="K6859" s="5">
        <v>1346.58</v>
      </c>
      <c r="L6859" s="5">
        <v>0</v>
      </c>
      <c r="M6859" t="str">
        <f>IF(ISERROR(VLOOKUP(A6859,'[1]Ecart validé'!$A:$A,1,FALSE)),Z6859,"Ecart Validé")</f>
        <v>valid</v>
      </c>
      <c r="R6859" t="s">
        <v>30</v>
      </c>
      <c r="X6859"/>
      <c r="Y6859"/>
      <c r="Z6859" t="s">
        <v>31</v>
      </c>
    </row>
    <row r="6860" spans="1:26" x14ac:dyDescent="0.3">
      <c r="A6860" t="s">
        <v>9204</v>
      </c>
      <c r="B6860" t="s">
        <v>963</v>
      </c>
      <c r="C6860">
        <v>8724</v>
      </c>
      <c r="D6860" t="str">
        <f>+VLOOKUP(C6860,Param!K:L,2,FALSE)</f>
        <v>SEC - SILVERA</v>
      </c>
      <c r="E6860" t="s">
        <v>1292</v>
      </c>
      <c r="F6860" t="s">
        <v>8262</v>
      </c>
      <c r="G6860" t="s">
        <v>29</v>
      </c>
      <c r="H6860" s="5">
        <v>1865.64</v>
      </c>
      <c r="I6860" s="5">
        <v>1865.64</v>
      </c>
      <c r="J6860" s="5">
        <v>0</v>
      </c>
      <c r="K6860" s="5">
        <v>1865.64</v>
      </c>
      <c r="L6860" s="5">
        <v>0</v>
      </c>
      <c r="M6860" t="str">
        <f>IF(ISERROR(VLOOKUP(A6860,'[1]Ecart validé'!$A:$A,1,FALSE)),Z6860,"Ecart Validé")</f>
        <v>valid</v>
      </c>
      <c r="R6860" t="s">
        <v>30</v>
      </c>
      <c r="X6860"/>
      <c r="Y6860"/>
      <c r="Z6860" t="s">
        <v>31</v>
      </c>
    </row>
    <row r="6861" spans="1:26" x14ac:dyDescent="0.3">
      <c r="A6861" t="s">
        <v>9205</v>
      </c>
      <c r="B6861" t="s">
        <v>963</v>
      </c>
      <c r="C6861">
        <v>8724</v>
      </c>
      <c r="D6861" t="str">
        <f>+VLOOKUP(C6861,Param!K:L,2,FALSE)</f>
        <v>SEC - SILVERA</v>
      </c>
      <c r="E6861" t="s">
        <v>1292</v>
      </c>
      <c r="F6861" t="s">
        <v>8264</v>
      </c>
      <c r="G6861" t="s">
        <v>29</v>
      </c>
      <c r="H6861" s="5">
        <v>250.86</v>
      </c>
      <c r="I6861" s="5">
        <v>250.86</v>
      </c>
      <c r="J6861" s="5">
        <v>0</v>
      </c>
      <c r="K6861" s="5">
        <v>250.86</v>
      </c>
      <c r="L6861" s="5">
        <v>0</v>
      </c>
      <c r="M6861" t="str">
        <f>IF(ISERROR(VLOOKUP(A6861,'[1]Ecart validé'!$A:$A,1,FALSE)),Z6861,"Ecart Validé")</f>
        <v>valid</v>
      </c>
      <c r="R6861" t="s">
        <v>30</v>
      </c>
      <c r="X6861"/>
      <c r="Y6861"/>
      <c r="Z6861" t="s">
        <v>31</v>
      </c>
    </row>
    <row r="6862" spans="1:26" x14ac:dyDescent="0.3">
      <c r="A6862" t="s">
        <v>9206</v>
      </c>
      <c r="B6862" t="s">
        <v>963</v>
      </c>
      <c r="C6862">
        <v>8724</v>
      </c>
      <c r="D6862" t="str">
        <f>+VLOOKUP(C6862,Param!K:L,2,FALSE)</f>
        <v>SEC - SILVERA</v>
      </c>
      <c r="E6862" t="s">
        <v>1292</v>
      </c>
      <c r="F6862" t="s">
        <v>8266</v>
      </c>
      <c r="G6862" t="s">
        <v>29</v>
      </c>
      <c r="H6862" s="5">
        <v>659.91</v>
      </c>
      <c r="I6862" s="5">
        <v>659.90639999999996</v>
      </c>
      <c r="J6862" s="5">
        <v>3.6000000000058199E-3</v>
      </c>
      <c r="K6862" s="5">
        <v>659.91</v>
      </c>
      <c r="L6862" s="5">
        <v>0</v>
      </c>
      <c r="M6862" t="str">
        <f>IF(ISERROR(VLOOKUP(A6862,'[1]Ecart validé'!$A:$A,1,FALSE)),Z6862,"Ecart Validé")</f>
        <v>valid</v>
      </c>
      <c r="R6862" t="s">
        <v>30</v>
      </c>
      <c r="X6862"/>
      <c r="Y6862"/>
      <c r="Z6862" t="s">
        <v>31</v>
      </c>
    </row>
    <row r="6863" spans="1:26" x14ac:dyDescent="0.3">
      <c r="A6863" t="s">
        <v>9207</v>
      </c>
      <c r="B6863" t="s">
        <v>963</v>
      </c>
      <c r="C6863">
        <v>9857</v>
      </c>
      <c r="D6863" t="str">
        <f>+VLOOKUP(C6863,Param!K:L,2,FALSE)</f>
        <v>HERMES PARFUMS - COMPTOIR NOUVEAU DE LA PARFUMERIE</v>
      </c>
      <c r="E6863">
        <v>2291019</v>
      </c>
      <c r="F6863" t="s">
        <v>8617</v>
      </c>
      <c r="G6863" t="s">
        <v>29</v>
      </c>
      <c r="H6863" s="5">
        <v>16003.57</v>
      </c>
      <c r="I6863" s="5">
        <v>16003.566500000001</v>
      </c>
      <c r="J6863" s="5">
        <v>3.4999999988940501E-3</v>
      </c>
      <c r="K6863" s="5">
        <v>16003.57</v>
      </c>
      <c r="L6863" s="5">
        <v>0</v>
      </c>
      <c r="M6863" t="str">
        <f>IF(ISERROR(VLOOKUP(A6863,'[1]Ecart validé'!$A:$A,1,FALSE)),Z6863,"Ecart Validé")</f>
        <v>valid</v>
      </c>
      <c r="R6863" t="s">
        <v>30</v>
      </c>
      <c r="X6863"/>
      <c r="Y6863"/>
      <c r="Z6863" t="s">
        <v>31</v>
      </c>
    </row>
    <row r="6864" spans="1:26" x14ac:dyDescent="0.3">
      <c r="A6864" t="s">
        <v>9208</v>
      </c>
      <c r="B6864" t="s">
        <v>963</v>
      </c>
      <c r="C6864">
        <v>9857</v>
      </c>
      <c r="D6864" t="str">
        <f>+VLOOKUP(C6864,Param!K:L,2,FALSE)</f>
        <v>HERMES PARFUMS - COMPTOIR NOUVEAU DE LA PARFUMERIE</v>
      </c>
      <c r="E6864">
        <v>2291019</v>
      </c>
      <c r="F6864" t="s">
        <v>8260</v>
      </c>
      <c r="G6864" t="s">
        <v>29</v>
      </c>
      <c r="H6864" s="5">
        <v>1628.46</v>
      </c>
      <c r="I6864" s="5">
        <v>1628.4585</v>
      </c>
      <c r="J6864" s="5">
        <v>1.50000000007821E-3</v>
      </c>
      <c r="K6864" s="5">
        <v>1628.46</v>
      </c>
      <c r="L6864" s="5">
        <v>0</v>
      </c>
      <c r="M6864" t="str">
        <f>IF(ISERROR(VLOOKUP(A6864,'[1]Ecart validé'!$A:$A,1,FALSE)),Z6864,"Ecart Validé")</f>
        <v>valid</v>
      </c>
      <c r="R6864" t="s">
        <v>30</v>
      </c>
      <c r="X6864"/>
      <c r="Y6864"/>
      <c r="Z6864" t="s">
        <v>31</v>
      </c>
    </row>
    <row r="6865" spans="1:26" x14ac:dyDescent="0.3">
      <c r="A6865" t="s">
        <v>9209</v>
      </c>
      <c r="B6865" t="s">
        <v>963</v>
      </c>
      <c r="C6865">
        <v>9857</v>
      </c>
      <c r="D6865" t="str">
        <f>+VLOOKUP(C6865,Param!K:L,2,FALSE)</f>
        <v>HERMES PARFUMS - COMPTOIR NOUVEAU DE LA PARFUMERIE</v>
      </c>
      <c r="E6865">
        <v>2291019</v>
      </c>
      <c r="F6865" t="s">
        <v>8262</v>
      </c>
      <c r="G6865" t="s">
        <v>29</v>
      </c>
      <c r="H6865" s="5">
        <v>4603.3999999999996</v>
      </c>
      <c r="I6865" s="5">
        <v>4603.4035000000003</v>
      </c>
      <c r="J6865" s="5">
        <v>-3.5000000007130399E-3</v>
      </c>
      <c r="K6865" s="5">
        <v>4603.3999999999996</v>
      </c>
      <c r="L6865" s="5">
        <v>0</v>
      </c>
      <c r="M6865" t="str">
        <f>IF(ISERROR(VLOOKUP(A6865,'[1]Ecart validé'!$A:$A,1,FALSE)),Z6865,"Ecart Validé")</f>
        <v>valid</v>
      </c>
      <c r="R6865" t="s">
        <v>30</v>
      </c>
      <c r="X6865"/>
      <c r="Y6865"/>
      <c r="Z6865" t="s">
        <v>31</v>
      </c>
    </row>
    <row r="6866" spans="1:26" x14ac:dyDescent="0.3">
      <c r="A6866" t="s">
        <v>9210</v>
      </c>
      <c r="B6866" t="s">
        <v>963</v>
      </c>
      <c r="C6866">
        <v>9857</v>
      </c>
      <c r="D6866" t="str">
        <f>+VLOOKUP(C6866,Param!K:L,2,FALSE)</f>
        <v>HERMES PARFUMS - COMPTOIR NOUVEAU DE LA PARFUMERIE</v>
      </c>
      <c r="E6866">
        <v>2291019</v>
      </c>
      <c r="F6866" t="s">
        <v>8264</v>
      </c>
      <c r="G6866" t="s">
        <v>29</v>
      </c>
      <c r="H6866" s="5">
        <v>6877.81</v>
      </c>
      <c r="I6866" s="5">
        <v>6877.808</v>
      </c>
      <c r="J6866" s="5">
        <v>2.0000000004074502E-3</v>
      </c>
      <c r="K6866" s="5">
        <v>6877.81</v>
      </c>
      <c r="L6866" s="5">
        <v>0</v>
      </c>
      <c r="M6866" t="str">
        <f>IF(ISERROR(VLOOKUP(A6866,'[1]Ecart validé'!$A:$A,1,FALSE)),Z6866,"Ecart Validé")</f>
        <v>valid</v>
      </c>
      <c r="R6866" t="s">
        <v>30</v>
      </c>
      <c r="X6866"/>
      <c r="Y6866"/>
      <c r="Z6866" t="s">
        <v>31</v>
      </c>
    </row>
    <row r="6867" spans="1:26" x14ac:dyDescent="0.3">
      <c r="A6867" t="s">
        <v>9211</v>
      </c>
      <c r="B6867" t="s">
        <v>963</v>
      </c>
      <c r="C6867">
        <v>9857</v>
      </c>
      <c r="D6867" t="str">
        <f>+VLOOKUP(C6867,Param!K:L,2,FALSE)</f>
        <v>HERMES PARFUMS - COMPTOIR NOUVEAU DE LA PARFUMERIE</v>
      </c>
      <c r="E6867">
        <v>2291019</v>
      </c>
      <c r="F6867" t="s">
        <v>8266</v>
      </c>
      <c r="G6867" t="s">
        <v>29</v>
      </c>
      <c r="H6867" s="5">
        <v>7822.68</v>
      </c>
      <c r="I6867" s="5">
        <v>7822.6840000000002</v>
      </c>
      <c r="J6867" s="5">
        <v>-3.9999999999054099E-3</v>
      </c>
      <c r="K6867" s="5">
        <v>7822.68</v>
      </c>
      <c r="L6867" s="5">
        <v>0</v>
      </c>
      <c r="M6867" t="str">
        <f>IF(ISERROR(VLOOKUP(A6867,'[1]Ecart validé'!$A:$A,1,FALSE)),Z6867,"Ecart Validé")</f>
        <v>valid</v>
      </c>
      <c r="R6867" t="s">
        <v>30</v>
      </c>
      <c r="X6867"/>
      <c r="Y6867"/>
      <c r="Z6867" t="s">
        <v>31</v>
      </c>
    </row>
    <row r="6868" spans="1:26" x14ac:dyDescent="0.3">
      <c r="A6868" t="s">
        <v>9212</v>
      </c>
      <c r="B6868" t="s">
        <v>963</v>
      </c>
      <c r="C6868">
        <v>11632</v>
      </c>
      <c r="D6868" t="str">
        <f>+VLOOKUP(C6868,Param!K:L,2,FALSE)</f>
        <v>ESPRIT GOURMAND</v>
      </c>
      <c r="E6868" t="s">
        <v>1304</v>
      </c>
      <c r="F6868" t="s">
        <v>8617</v>
      </c>
      <c r="G6868" t="s">
        <v>29</v>
      </c>
      <c r="H6868" s="5">
        <v>164.5</v>
      </c>
      <c r="I6868" s="5">
        <v>164.50399999999999</v>
      </c>
      <c r="J6868" s="5">
        <v>-3.9999999999906699E-3</v>
      </c>
      <c r="K6868" s="5">
        <v>164.5</v>
      </c>
      <c r="L6868" s="5">
        <v>0</v>
      </c>
      <c r="M6868" t="str">
        <f>IF(ISERROR(VLOOKUP(A6868,'[1]Ecart validé'!$A:$A,1,FALSE)),Z6868,"Ecart Validé")</f>
        <v>valid</v>
      </c>
      <c r="R6868" t="s">
        <v>30</v>
      </c>
      <c r="X6868"/>
      <c r="Y6868"/>
      <c r="Z6868" t="s">
        <v>31</v>
      </c>
    </row>
    <row r="6869" spans="1:26" x14ac:dyDescent="0.3">
      <c r="A6869" t="s">
        <v>9213</v>
      </c>
      <c r="B6869" t="s">
        <v>963</v>
      </c>
      <c r="C6869">
        <v>11632</v>
      </c>
      <c r="D6869" t="str">
        <f>+VLOOKUP(C6869,Param!K:L,2,FALSE)</f>
        <v>ESPRIT GOURMAND</v>
      </c>
      <c r="E6869" t="s">
        <v>1304</v>
      </c>
      <c r="F6869" t="s">
        <v>8260</v>
      </c>
      <c r="G6869" t="s">
        <v>29</v>
      </c>
      <c r="H6869" s="5">
        <v>284.89</v>
      </c>
      <c r="I6869" s="5">
        <v>284.88799999999998</v>
      </c>
      <c r="J6869" s="5">
        <v>2.0000000000095402E-3</v>
      </c>
      <c r="K6869" s="5">
        <v>284.89</v>
      </c>
      <c r="L6869" s="5">
        <v>0</v>
      </c>
      <c r="M6869" t="str">
        <f>IF(ISERROR(VLOOKUP(A6869,'[1]Ecart validé'!$A:$A,1,FALSE)),Z6869,"Ecart Validé")</f>
        <v>valid</v>
      </c>
      <c r="R6869" t="s">
        <v>30</v>
      </c>
      <c r="X6869"/>
      <c r="Y6869"/>
      <c r="Z6869" t="s">
        <v>31</v>
      </c>
    </row>
    <row r="6870" spans="1:26" x14ac:dyDescent="0.3">
      <c r="A6870" t="s">
        <v>9214</v>
      </c>
      <c r="B6870" t="s">
        <v>963</v>
      </c>
      <c r="C6870">
        <v>11632</v>
      </c>
      <c r="D6870" t="str">
        <f>+VLOOKUP(C6870,Param!K:L,2,FALSE)</f>
        <v>ESPRIT GOURMAND</v>
      </c>
      <c r="E6870" t="s">
        <v>1304</v>
      </c>
      <c r="F6870" t="s">
        <v>8262</v>
      </c>
      <c r="G6870" t="s">
        <v>29</v>
      </c>
      <c r="H6870" s="5">
        <v>126.45</v>
      </c>
      <c r="I6870" s="5">
        <v>126.45480000000001</v>
      </c>
      <c r="J6870" s="5">
        <v>-4.8000000000030197E-3</v>
      </c>
      <c r="K6870" s="5">
        <v>126.45</v>
      </c>
      <c r="L6870" s="5">
        <v>0</v>
      </c>
      <c r="M6870" t="str">
        <f>IF(ISERROR(VLOOKUP(A6870,'[1]Ecart validé'!$A:$A,1,FALSE)),Z6870,"Ecart Validé")</f>
        <v>valid</v>
      </c>
      <c r="R6870" t="s">
        <v>30</v>
      </c>
      <c r="X6870"/>
      <c r="Y6870"/>
      <c r="Z6870" t="s">
        <v>31</v>
      </c>
    </row>
    <row r="6871" spans="1:26" x14ac:dyDescent="0.3">
      <c r="A6871" t="s">
        <v>9215</v>
      </c>
      <c r="B6871" t="s">
        <v>963</v>
      </c>
      <c r="C6871">
        <v>11632</v>
      </c>
      <c r="D6871" t="str">
        <f>+VLOOKUP(C6871,Param!K:L,2,FALSE)</f>
        <v>ESPRIT GOURMAND</v>
      </c>
      <c r="E6871" t="s">
        <v>1304</v>
      </c>
      <c r="F6871" t="s">
        <v>8264</v>
      </c>
      <c r="G6871" t="s">
        <v>29</v>
      </c>
      <c r="H6871" s="5">
        <v>181.02</v>
      </c>
      <c r="I6871" s="5">
        <v>181.01920000000001</v>
      </c>
      <c r="J6871" s="5">
        <v>7.9999999999813499E-4</v>
      </c>
      <c r="K6871" s="5">
        <v>181.02</v>
      </c>
      <c r="L6871" s="5">
        <v>0</v>
      </c>
      <c r="M6871" t="str">
        <f>IF(ISERROR(VLOOKUP(A6871,'[1]Ecart validé'!$A:$A,1,FALSE)),Z6871,"Ecart Validé")</f>
        <v>valid</v>
      </c>
      <c r="R6871" t="s">
        <v>30</v>
      </c>
      <c r="T6871" s="41"/>
      <c r="X6871"/>
      <c r="Y6871"/>
      <c r="Z6871" t="s">
        <v>31</v>
      </c>
    </row>
    <row r="6872" spans="1:26" x14ac:dyDescent="0.3">
      <c r="A6872" t="s">
        <v>9216</v>
      </c>
      <c r="B6872" t="s">
        <v>963</v>
      </c>
      <c r="C6872">
        <v>11632</v>
      </c>
      <c r="D6872" t="str">
        <f>+VLOOKUP(C6872,Param!K:L,2,FALSE)</f>
        <v>ESPRIT GOURMAND</v>
      </c>
      <c r="E6872" t="s">
        <v>1304</v>
      </c>
      <c r="F6872" t="s">
        <v>8266</v>
      </c>
      <c r="G6872" t="s">
        <v>29</v>
      </c>
      <c r="H6872" s="5">
        <v>219.49</v>
      </c>
      <c r="I6872" s="5">
        <v>219.49199999999999</v>
      </c>
      <c r="J6872" s="5">
        <v>-1.9999999999811202E-3</v>
      </c>
      <c r="K6872" s="5">
        <v>219.49</v>
      </c>
      <c r="L6872" s="5">
        <v>0</v>
      </c>
      <c r="M6872" t="str">
        <f>IF(ISERROR(VLOOKUP(A6872,'[1]Ecart validé'!$A:$A,1,FALSE)),Z6872,"Ecart Validé")</f>
        <v>valid</v>
      </c>
      <c r="R6872" t="s">
        <v>30</v>
      </c>
      <c r="X6872"/>
      <c r="Y6872"/>
      <c r="Z6872" t="s">
        <v>31</v>
      </c>
    </row>
    <row r="6873" spans="1:26" x14ac:dyDescent="0.3">
      <c r="A6873" t="s">
        <v>9217</v>
      </c>
      <c r="B6873" t="s">
        <v>963</v>
      </c>
      <c r="C6873">
        <v>12841</v>
      </c>
      <c r="D6873" t="str">
        <f>+VLOOKUP(C6873,Param!K:L,2,FALSE)</f>
        <v>MING FAI ENTERPRISE INTERNATIONAL CO. LTD.</v>
      </c>
      <c r="E6873" t="s">
        <v>1313</v>
      </c>
      <c r="F6873" t="s">
        <v>8260</v>
      </c>
      <c r="G6873" t="s">
        <v>29</v>
      </c>
      <c r="H6873" s="5">
        <v>40127.5</v>
      </c>
      <c r="I6873" s="5">
        <v>40127.500500000002</v>
      </c>
      <c r="J6873" s="5">
        <v>-5.0000000192085205E-4</v>
      </c>
      <c r="K6873" s="5">
        <v>40127.5</v>
      </c>
      <c r="L6873" s="5">
        <v>0</v>
      </c>
      <c r="M6873" t="str">
        <f>IF(ISERROR(VLOOKUP(A6873,'[1]Ecart validé'!$A:$A,1,FALSE)),Z6873,"Ecart Validé")</f>
        <v>valid</v>
      </c>
      <c r="R6873" t="s">
        <v>30</v>
      </c>
      <c r="X6873"/>
      <c r="Y6873"/>
      <c r="Z6873" t="s">
        <v>31</v>
      </c>
    </row>
    <row r="6874" spans="1:26" x14ac:dyDescent="0.3">
      <c r="A6874" t="s">
        <v>9218</v>
      </c>
      <c r="B6874" t="s">
        <v>963</v>
      </c>
      <c r="C6874">
        <v>12841</v>
      </c>
      <c r="D6874" t="str">
        <f>+VLOOKUP(C6874,Param!K:L,2,FALSE)</f>
        <v>MING FAI ENTERPRISE INTERNATIONAL CO. LTD.</v>
      </c>
      <c r="E6874" t="s">
        <v>1313</v>
      </c>
      <c r="F6874" t="s">
        <v>8262</v>
      </c>
      <c r="G6874" t="s">
        <v>29</v>
      </c>
      <c r="H6874" s="5">
        <v>29009.66</v>
      </c>
      <c r="I6874" s="5">
        <v>29009.659</v>
      </c>
      <c r="J6874" s="5">
        <v>1.0000000002037201E-3</v>
      </c>
      <c r="K6874" s="5">
        <v>29009.66</v>
      </c>
      <c r="L6874" s="5">
        <v>0</v>
      </c>
      <c r="M6874" t="str">
        <f>IF(ISERROR(VLOOKUP(A6874,'[1]Ecart validé'!$A:$A,1,FALSE)),Z6874,"Ecart Validé")</f>
        <v>valid</v>
      </c>
      <c r="R6874" t="s">
        <v>30</v>
      </c>
      <c r="X6874"/>
      <c r="Y6874"/>
      <c r="Z6874" t="s">
        <v>31</v>
      </c>
    </row>
    <row r="6875" spans="1:26" x14ac:dyDescent="0.3">
      <c r="A6875" t="s">
        <v>9219</v>
      </c>
      <c r="B6875" t="s">
        <v>963</v>
      </c>
      <c r="C6875">
        <v>12841</v>
      </c>
      <c r="D6875" t="str">
        <f>+VLOOKUP(C6875,Param!K:L,2,FALSE)</f>
        <v>MING FAI ENTERPRISE INTERNATIONAL CO. LTD.</v>
      </c>
      <c r="E6875" t="s">
        <v>1313</v>
      </c>
      <c r="F6875" t="s">
        <v>8264</v>
      </c>
      <c r="G6875" t="s">
        <v>29</v>
      </c>
      <c r="H6875" s="5">
        <v>35897.03</v>
      </c>
      <c r="I6875" s="5">
        <v>35897.033000000003</v>
      </c>
      <c r="J6875" s="5">
        <v>-3.0000000042491501E-3</v>
      </c>
      <c r="K6875" s="5">
        <v>35897.03</v>
      </c>
      <c r="L6875" s="5">
        <v>0</v>
      </c>
      <c r="M6875" t="str">
        <f>IF(ISERROR(VLOOKUP(A6875,'[1]Ecart validé'!$A:$A,1,FALSE)),Z6875,"Ecart Validé")</f>
        <v>valid</v>
      </c>
      <c r="R6875" t="s">
        <v>30</v>
      </c>
      <c r="T6875" s="41"/>
      <c r="X6875"/>
      <c r="Y6875"/>
      <c r="Z6875" t="s">
        <v>31</v>
      </c>
    </row>
    <row r="6876" spans="1:26" x14ac:dyDescent="0.3">
      <c r="A6876" t="s">
        <v>9220</v>
      </c>
      <c r="B6876" t="s">
        <v>963</v>
      </c>
      <c r="C6876">
        <v>12841</v>
      </c>
      <c r="D6876" t="str">
        <f>+VLOOKUP(C6876,Param!K:L,2,FALSE)</f>
        <v>MING FAI ENTERPRISE INTERNATIONAL CO. LTD.</v>
      </c>
      <c r="E6876" t="s">
        <v>1313</v>
      </c>
      <c r="F6876" t="s">
        <v>8266</v>
      </c>
      <c r="G6876" t="s">
        <v>29</v>
      </c>
      <c r="H6876" s="5">
        <v>68322.73</v>
      </c>
      <c r="I6876" s="5">
        <v>68322.726500000004</v>
      </c>
      <c r="J6876" s="5">
        <v>3.4999999916180899E-3</v>
      </c>
      <c r="K6876" s="5">
        <v>68322.73</v>
      </c>
      <c r="L6876" s="5">
        <v>0</v>
      </c>
      <c r="M6876" t="str">
        <f>IF(ISERROR(VLOOKUP(A6876,'[1]Ecart validé'!$A:$A,1,FALSE)),Z6876,"Ecart Validé")</f>
        <v>valid</v>
      </c>
      <c r="R6876" t="s">
        <v>30</v>
      </c>
      <c r="T6876" s="41"/>
      <c r="X6876"/>
      <c r="Y6876"/>
      <c r="Z6876" t="s">
        <v>31</v>
      </c>
    </row>
    <row r="6877" spans="1:26" x14ac:dyDescent="0.3">
      <c r="A6877" t="s">
        <v>9221</v>
      </c>
      <c r="B6877" t="s">
        <v>963</v>
      </c>
      <c r="C6877">
        <v>12841</v>
      </c>
      <c r="D6877" t="str">
        <f>+VLOOKUP(C6877,Param!K:L,2,FALSE)</f>
        <v>MING FAI ENTERPRISE INTERNATIONAL CO. LTD.</v>
      </c>
      <c r="E6877" t="s">
        <v>1323</v>
      </c>
      <c r="F6877" t="s">
        <v>8260</v>
      </c>
      <c r="G6877" t="s">
        <v>29</v>
      </c>
      <c r="H6877" s="5">
        <v>88415.96</v>
      </c>
      <c r="I6877" s="5">
        <v>88415.963799999998</v>
      </c>
      <c r="J6877" s="5">
        <v>-3.7999999913154101E-3</v>
      </c>
      <c r="K6877" s="5">
        <v>88415.96</v>
      </c>
      <c r="L6877" s="5">
        <v>0</v>
      </c>
      <c r="M6877" t="str">
        <f>IF(ISERROR(VLOOKUP(A6877,'[1]Ecart validé'!$A:$A,1,FALSE)),Z6877,"Ecart Validé")</f>
        <v>valid</v>
      </c>
      <c r="R6877" t="s">
        <v>30</v>
      </c>
      <c r="X6877"/>
      <c r="Y6877"/>
      <c r="Z6877" t="s">
        <v>31</v>
      </c>
    </row>
    <row r="6878" spans="1:26" x14ac:dyDescent="0.3">
      <c r="A6878" t="s">
        <v>9222</v>
      </c>
      <c r="B6878" t="s">
        <v>963</v>
      </c>
      <c r="C6878">
        <v>12841</v>
      </c>
      <c r="D6878" t="str">
        <f>+VLOOKUP(C6878,Param!K:L,2,FALSE)</f>
        <v>MING FAI ENTERPRISE INTERNATIONAL CO. LTD.</v>
      </c>
      <c r="E6878" t="s">
        <v>1323</v>
      </c>
      <c r="F6878" t="s">
        <v>8262</v>
      </c>
      <c r="G6878" t="s">
        <v>29</v>
      </c>
      <c r="H6878" s="5">
        <v>86392.47</v>
      </c>
      <c r="I6878" s="5">
        <v>86392.4758</v>
      </c>
      <c r="J6878" s="5">
        <v>-5.7999999989988204E-3</v>
      </c>
      <c r="K6878" s="5">
        <v>86392.47</v>
      </c>
      <c r="L6878" s="5">
        <v>0</v>
      </c>
      <c r="M6878" t="str">
        <f>IF(ISERROR(VLOOKUP(A6878,'[1]Ecart validé'!$A:$A,1,FALSE)),Z6878,"Ecart Validé")</f>
        <v>valid</v>
      </c>
      <c r="R6878" t="s">
        <v>30</v>
      </c>
      <c r="X6878"/>
      <c r="Y6878"/>
      <c r="Z6878" t="s">
        <v>31</v>
      </c>
    </row>
    <row r="6879" spans="1:26" x14ac:dyDescent="0.3">
      <c r="A6879" t="s">
        <v>9223</v>
      </c>
      <c r="B6879" t="s">
        <v>963</v>
      </c>
      <c r="C6879">
        <v>12841</v>
      </c>
      <c r="D6879" t="str">
        <f>+VLOOKUP(C6879,Param!K:L,2,FALSE)</f>
        <v>MING FAI ENTERPRISE INTERNATIONAL CO. LTD.</v>
      </c>
      <c r="E6879" t="s">
        <v>1323</v>
      </c>
      <c r="F6879" t="s">
        <v>8264</v>
      </c>
      <c r="G6879" t="s">
        <v>29</v>
      </c>
      <c r="H6879" s="5">
        <v>128753.74</v>
      </c>
      <c r="I6879" s="5">
        <v>128753.7447</v>
      </c>
      <c r="J6879" s="5">
        <v>-4.6999999904073697E-3</v>
      </c>
      <c r="K6879" s="5">
        <v>128753.74</v>
      </c>
      <c r="L6879" s="5">
        <v>0</v>
      </c>
      <c r="M6879" t="str">
        <f>IF(ISERROR(VLOOKUP(A6879,'[1]Ecart validé'!$A:$A,1,FALSE)),Z6879,"Ecart Validé")</f>
        <v>valid</v>
      </c>
      <c r="R6879" t="s">
        <v>30</v>
      </c>
      <c r="X6879"/>
      <c r="Y6879"/>
      <c r="Z6879" t="s">
        <v>31</v>
      </c>
    </row>
    <row r="6880" spans="1:26" x14ac:dyDescent="0.3">
      <c r="A6880" t="s">
        <v>9224</v>
      </c>
      <c r="B6880" t="s">
        <v>963</v>
      </c>
      <c r="C6880">
        <v>12841</v>
      </c>
      <c r="D6880" t="str">
        <f>+VLOOKUP(C6880,Param!K:L,2,FALSE)</f>
        <v>MING FAI ENTERPRISE INTERNATIONAL CO. LTD.</v>
      </c>
      <c r="E6880" t="s">
        <v>1323</v>
      </c>
      <c r="F6880" t="s">
        <v>8266</v>
      </c>
      <c r="G6880" t="s">
        <v>29</v>
      </c>
      <c r="H6880" s="5">
        <v>203116.66</v>
      </c>
      <c r="I6880" s="5">
        <v>203116.65590000001</v>
      </c>
      <c r="J6880" s="5">
        <v>4.0999999910127302E-3</v>
      </c>
      <c r="K6880" s="5">
        <v>203116.66</v>
      </c>
      <c r="L6880" s="5">
        <v>0</v>
      </c>
      <c r="M6880" t="str">
        <f>IF(ISERROR(VLOOKUP(A6880,'[1]Ecart validé'!$A:$A,1,FALSE)),Z6880,"Ecart Validé")</f>
        <v>valid</v>
      </c>
      <c r="R6880" t="s">
        <v>30</v>
      </c>
      <c r="X6880"/>
      <c r="Y6880"/>
      <c r="Z6880" t="s">
        <v>31</v>
      </c>
    </row>
    <row r="6881" spans="1:26" x14ac:dyDescent="0.3">
      <c r="A6881" t="s">
        <v>9225</v>
      </c>
      <c r="B6881" t="s">
        <v>963</v>
      </c>
      <c r="C6881">
        <v>12841</v>
      </c>
      <c r="D6881" t="str">
        <f>+VLOOKUP(C6881,Param!K:L,2,FALSE)</f>
        <v>MING FAI ENTERPRISE INTERNATIONAL CO. LTD.</v>
      </c>
      <c r="E6881" t="s">
        <v>1318</v>
      </c>
      <c r="F6881" t="s">
        <v>8260</v>
      </c>
      <c r="G6881" t="s">
        <v>29</v>
      </c>
      <c r="H6881" s="5">
        <v>14531.03</v>
      </c>
      <c r="I6881" s="5">
        <v>14531.0262</v>
      </c>
      <c r="J6881" s="5">
        <v>3.8000000004103601E-3</v>
      </c>
      <c r="K6881" s="5">
        <v>14531.03</v>
      </c>
      <c r="L6881" s="5">
        <v>0</v>
      </c>
      <c r="M6881" t="str">
        <f>IF(ISERROR(VLOOKUP(A6881,'[1]Ecart validé'!$A:$A,1,FALSE)),Z6881,"Ecart Validé")</f>
        <v>valid</v>
      </c>
      <c r="R6881" t="s">
        <v>30</v>
      </c>
      <c r="X6881"/>
      <c r="Y6881"/>
      <c r="Z6881" t="s">
        <v>31</v>
      </c>
    </row>
    <row r="6882" spans="1:26" x14ac:dyDescent="0.3">
      <c r="A6882" t="s">
        <v>9226</v>
      </c>
      <c r="B6882" t="s">
        <v>963</v>
      </c>
      <c r="C6882">
        <v>12841</v>
      </c>
      <c r="D6882" t="str">
        <f>+VLOOKUP(C6882,Param!K:L,2,FALSE)</f>
        <v>MING FAI ENTERPRISE INTERNATIONAL CO. LTD.</v>
      </c>
      <c r="E6882" t="s">
        <v>1318</v>
      </c>
      <c r="F6882" t="s">
        <v>8262</v>
      </c>
      <c r="G6882" t="s">
        <v>29</v>
      </c>
      <c r="H6882" s="5">
        <v>9876.5499999999993</v>
      </c>
      <c r="I6882" s="5">
        <v>9876.5511999999999</v>
      </c>
      <c r="J6882" s="5">
        <v>-1.2000000006082701E-3</v>
      </c>
      <c r="K6882" s="5">
        <v>9876.5499999999993</v>
      </c>
      <c r="L6882" s="5">
        <v>0</v>
      </c>
      <c r="M6882" t="str">
        <f>IF(ISERROR(VLOOKUP(A6882,'[1]Ecart validé'!$A:$A,1,FALSE)),Z6882,"Ecart Validé")</f>
        <v>valid</v>
      </c>
      <c r="R6882" t="s">
        <v>30</v>
      </c>
      <c r="X6882"/>
      <c r="Y6882"/>
      <c r="Z6882" t="s">
        <v>31</v>
      </c>
    </row>
    <row r="6883" spans="1:26" x14ac:dyDescent="0.3">
      <c r="A6883" t="s">
        <v>9227</v>
      </c>
      <c r="B6883" t="s">
        <v>963</v>
      </c>
      <c r="C6883">
        <v>12841</v>
      </c>
      <c r="D6883" t="str">
        <f>+VLOOKUP(C6883,Param!K:L,2,FALSE)</f>
        <v>MING FAI ENTERPRISE INTERNATIONAL CO. LTD.</v>
      </c>
      <c r="E6883" t="s">
        <v>1318</v>
      </c>
      <c r="F6883" t="s">
        <v>8264</v>
      </c>
      <c r="G6883" t="s">
        <v>29</v>
      </c>
      <c r="H6883" s="5">
        <v>11061.09</v>
      </c>
      <c r="I6883" s="5">
        <v>11061.088599999999</v>
      </c>
      <c r="J6883" s="5">
        <v>1.40000000101281E-3</v>
      </c>
      <c r="K6883" s="5">
        <v>11061.09</v>
      </c>
      <c r="L6883" s="5">
        <v>0</v>
      </c>
      <c r="M6883" t="str">
        <f>IF(ISERROR(VLOOKUP(A6883,'[1]Ecart validé'!$A:$A,1,FALSE)),Z6883,"Ecart Validé")</f>
        <v>valid</v>
      </c>
      <c r="R6883" t="s">
        <v>30</v>
      </c>
      <c r="X6883"/>
      <c r="Y6883"/>
      <c r="Z6883" t="s">
        <v>31</v>
      </c>
    </row>
    <row r="6884" spans="1:26" x14ac:dyDescent="0.3">
      <c r="A6884" t="s">
        <v>9228</v>
      </c>
      <c r="B6884" t="s">
        <v>963</v>
      </c>
      <c r="C6884">
        <v>12841</v>
      </c>
      <c r="D6884" t="str">
        <f>+VLOOKUP(C6884,Param!K:L,2,FALSE)</f>
        <v>MING FAI ENTERPRISE INTERNATIONAL CO. LTD.</v>
      </c>
      <c r="E6884" t="s">
        <v>1318</v>
      </c>
      <c r="F6884" t="s">
        <v>8266</v>
      </c>
      <c r="G6884" t="s">
        <v>29</v>
      </c>
      <c r="H6884" s="5">
        <v>22032.639999999999</v>
      </c>
      <c r="I6884" s="5">
        <v>22032.643599999999</v>
      </c>
      <c r="J6884" s="5">
        <v>-3.6000000000058199E-3</v>
      </c>
      <c r="K6884" s="5">
        <v>22032.639999999999</v>
      </c>
      <c r="L6884" s="5">
        <v>0</v>
      </c>
      <c r="M6884" t="str">
        <f>IF(ISERROR(VLOOKUP(A6884,'[1]Ecart validé'!$A:$A,1,FALSE)),Z6884,"Ecart Validé")</f>
        <v>valid</v>
      </c>
      <c r="R6884" t="s">
        <v>30</v>
      </c>
      <c r="X6884"/>
      <c r="Y6884"/>
      <c r="Z6884" t="s">
        <v>31</v>
      </c>
    </row>
    <row r="6885" spans="1:26" x14ac:dyDescent="0.3">
      <c r="A6885" t="s">
        <v>9229</v>
      </c>
      <c r="B6885" t="s">
        <v>963</v>
      </c>
      <c r="C6885">
        <v>13472</v>
      </c>
      <c r="D6885" t="str">
        <f>+VLOOKUP(C6885,Param!K:L,2,FALSE)</f>
        <v>Aliseo GmbH</v>
      </c>
      <c r="E6885" t="s">
        <v>1328</v>
      </c>
      <c r="F6885" t="s">
        <v>8260</v>
      </c>
      <c r="G6885" t="s">
        <v>29</v>
      </c>
      <c r="H6885" s="5">
        <v>179.95</v>
      </c>
      <c r="I6885" s="5">
        <v>179.9496</v>
      </c>
      <c r="J6885" s="5">
        <v>3.9999999998485599E-4</v>
      </c>
      <c r="K6885" s="5">
        <v>179.9496</v>
      </c>
      <c r="L6885" s="5">
        <v>3.9999999998485599E-4</v>
      </c>
      <c r="M6885" t="str">
        <f>IF(ISERROR(VLOOKUP(A6885,'[1]Ecart validé'!$A:$A,1,FALSE)),Z6885,"Ecart Validé")</f>
        <v>valid</v>
      </c>
      <c r="R6885" t="s">
        <v>30</v>
      </c>
      <c r="X6885"/>
      <c r="Y6885"/>
      <c r="Z6885" t="s">
        <v>31</v>
      </c>
    </row>
    <row r="6886" spans="1:26" x14ac:dyDescent="0.3">
      <c r="A6886" t="s">
        <v>9230</v>
      </c>
      <c r="B6886" t="s">
        <v>963</v>
      </c>
      <c r="C6886">
        <v>13472</v>
      </c>
      <c r="D6886" t="str">
        <f>+VLOOKUP(C6886,Param!K:L,2,FALSE)</f>
        <v>Aliseo GmbH</v>
      </c>
      <c r="E6886" t="s">
        <v>1328</v>
      </c>
      <c r="F6886" t="s">
        <v>8262</v>
      </c>
      <c r="G6886" t="s">
        <v>29</v>
      </c>
      <c r="H6886" s="5">
        <v>619.12</v>
      </c>
      <c r="I6886" s="5">
        <v>619.11300000000006</v>
      </c>
      <c r="J6886" s="5">
        <v>6.9999999999481501E-3</v>
      </c>
      <c r="K6886" s="5">
        <v>619.11300000000006</v>
      </c>
      <c r="L6886" s="5">
        <v>6.9999999999481501E-3</v>
      </c>
      <c r="M6886" t="str">
        <f>IF(ISERROR(VLOOKUP(A6886,'[1]Ecart validé'!$A:$A,1,FALSE)),Z6886,"Ecart Validé")</f>
        <v>valid</v>
      </c>
      <c r="R6886" t="s">
        <v>30</v>
      </c>
      <c r="X6886"/>
      <c r="Y6886"/>
      <c r="Z6886" t="s">
        <v>31</v>
      </c>
    </row>
    <row r="6887" spans="1:26" x14ac:dyDescent="0.3">
      <c r="A6887" t="s">
        <v>9231</v>
      </c>
      <c r="B6887" t="s">
        <v>963</v>
      </c>
      <c r="C6887">
        <v>13472</v>
      </c>
      <c r="D6887" t="str">
        <f>+VLOOKUP(C6887,Param!K:L,2,FALSE)</f>
        <v>Aliseo GmbH</v>
      </c>
      <c r="E6887" t="s">
        <v>1328</v>
      </c>
      <c r="F6887" t="s">
        <v>8264</v>
      </c>
      <c r="G6887" t="s">
        <v>29</v>
      </c>
      <c r="H6887" s="5">
        <v>1635.92</v>
      </c>
      <c r="I6887" s="5">
        <v>1635.924</v>
      </c>
      <c r="J6887" s="5">
        <v>-3.9999999999054099E-3</v>
      </c>
      <c r="K6887" s="5">
        <v>1635.924</v>
      </c>
      <c r="L6887" s="5">
        <v>-3.9999999999054099E-3</v>
      </c>
      <c r="M6887" t="str">
        <f>IF(ISERROR(VLOOKUP(A6887,'[1]Ecart validé'!$A:$A,1,FALSE)),Z6887,"Ecart Validé")</f>
        <v>valid</v>
      </c>
      <c r="R6887" t="s">
        <v>30</v>
      </c>
      <c r="X6887"/>
      <c r="Y6887"/>
      <c r="Z6887" t="s">
        <v>31</v>
      </c>
    </row>
    <row r="6888" spans="1:26" x14ac:dyDescent="0.3">
      <c r="A6888" t="s">
        <v>9232</v>
      </c>
      <c r="B6888" t="s">
        <v>963</v>
      </c>
      <c r="C6888">
        <v>13472</v>
      </c>
      <c r="D6888" t="str">
        <f>+VLOOKUP(C6888,Param!K:L,2,FALSE)</f>
        <v>Aliseo GmbH</v>
      </c>
      <c r="E6888" t="s">
        <v>1328</v>
      </c>
      <c r="F6888" t="s">
        <v>8266</v>
      </c>
      <c r="G6888" t="s">
        <v>29</v>
      </c>
      <c r="H6888" s="5">
        <v>2560.0700000000002</v>
      </c>
      <c r="I6888" s="5">
        <v>2560.0644000000002</v>
      </c>
      <c r="J6888" s="5">
        <v>5.5999999999585201E-3</v>
      </c>
      <c r="K6888" s="5">
        <v>2560.0644000000002</v>
      </c>
      <c r="L6888" s="5">
        <v>5.5999999999585201E-3</v>
      </c>
      <c r="M6888" t="str">
        <f>IF(ISERROR(VLOOKUP(A6888,'[1]Ecart validé'!$A:$A,1,FALSE)),Z6888,"Ecart Validé")</f>
        <v>valid</v>
      </c>
      <c r="R6888" t="s">
        <v>30</v>
      </c>
      <c r="T6888" s="41"/>
      <c r="X6888"/>
      <c r="Y6888"/>
      <c r="Z6888" t="s">
        <v>31</v>
      </c>
    </row>
    <row r="6889" spans="1:26" x14ac:dyDescent="0.3">
      <c r="A6889" t="s">
        <v>9233</v>
      </c>
      <c r="B6889" t="s">
        <v>963</v>
      </c>
      <c r="C6889">
        <v>18502</v>
      </c>
      <c r="D6889" t="str">
        <f>+VLOOKUP(C6889,Param!K:L,2,FALSE)</f>
        <v>CALLIGARIS SPA</v>
      </c>
      <c r="E6889" t="s">
        <v>1347</v>
      </c>
      <c r="F6889" t="s">
        <v>8617</v>
      </c>
      <c r="G6889" t="s">
        <v>29</v>
      </c>
      <c r="H6889" s="5">
        <v>66.62</v>
      </c>
      <c r="I6889" s="5">
        <v>66.622799999999998</v>
      </c>
      <c r="J6889" s="5">
        <v>-2.79999999999347E-3</v>
      </c>
      <c r="K6889" s="5">
        <v>66.62</v>
      </c>
      <c r="L6889" s="5">
        <v>0</v>
      </c>
      <c r="M6889" t="str">
        <f>IF(ISERROR(VLOOKUP(A6889,'[1]Ecart validé'!$A:$A,1,FALSE)),Z6889,"Ecart Validé")</f>
        <v>valid</v>
      </c>
      <c r="R6889" t="s">
        <v>30</v>
      </c>
      <c r="X6889"/>
      <c r="Y6889"/>
      <c r="Z6889" t="s">
        <v>31</v>
      </c>
    </row>
    <row r="6890" spans="1:26" x14ac:dyDescent="0.3">
      <c r="A6890" t="s">
        <v>9234</v>
      </c>
      <c r="B6890" t="s">
        <v>963</v>
      </c>
      <c r="C6890">
        <v>18502</v>
      </c>
      <c r="D6890" t="str">
        <f>+VLOOKUP(C6890,Param!K:L,2,FALSE)</f>
        <v>CALLIGARIS SPA</v>
      </c>
      <c r="E6890" t="s">
        <v>1347</v>
      </c>
      <c r="F6890" t="s">
        <v>8260</v>
      </c>
      <c r="G6890" t="s">
        <v>29</v>
      </c>
      <c r="H6890" s="5">
        <v>1598.08</v>
      </c>
      <c r="I6890" s="5">
        <v>1598.085</v>
      </c>
      <c r="J6890" s="5">
        <v>-5.0000000001091298E-3</v>
      </c>
      <c r="K6890" s="5">
        <v>1598.08</v>
      </c>
      <c r="L6890" s="5">
        <v>0</v>
      </c>
      <c r="M6890" t="str">
        <f>IF(ISERROR(VLOOKUP(A6890,'[1]Ecart validé'!$A:$A,1,FALSE)),Z6890,"Ecart Validé")</f>
        <v>valid</v>
      </c>
      <c r="R6890" t="s">
        <v>30</v>
      </c>
      <c r="X6890"/>
      <c r="Y6890"/>
      <c r="Z6890" t="s">
        <v>31</v>
      </c>
    </row>
    <row r="6891" spans="1:26" x14ac:dyDescent="0.3">
      <c r="A6891" t="s">
        <v>9235</v>
      </c>
      <c r="B6891" t="s">
        <v>963</v>
      </c>
      <c r="C6891">
        <v>18502</v>
      </c>
      <c r="D6891" t="str">
        <f>+VLOOKUP(C6891,Param!K:L,2,FALSE)</f>
        <v>CALLIGARIS SPA</v>
      </c>
      <c r="E6891" t="s">
        <v>1347</v>
      </c>
      <c r="F6891" t="s">
        <v>8262</v>
      </c>
      <c r="G6891" t="s">
        <v>29</v>
      </c>
      <c r="H6891" s="5">
        <v>9917.57</v>
      </c>
      <c r="I6891" s="5">
        <v>9917.5679999999993</v>
      </c>
      <c r="J6891" s="5">
        <v>2.00000000222644E-3</v>
      </c>
      <c r="K6891" s="5">
        <v>9917.57</v>
      </c>
      <c r="L6891" s="5">
        <v>0</v>
      </c>
      <c r="M6891" t="str">
        <f>IF(ISERROR(VLOOKUP(A6891,'[1]Ecart validé'!$A:$A,1,FALSE)),Z6891,"Ecart Validé")</f>
        <v>valid</v>
      </c>
      <c r="R6891" t="s">
        <v>30</v>
      </c>
      <c r="X6891"/>
      <c r="Y6891"/>
      <c r="Z6891" t="s">
        <v>31</v>
      </c>
    </row>
    <row r="6892" spans="1:26" x14ac:dyDescent="0.3">
      <c r="A6892" t="s">
        <v>9236</v>
      </c>
      <c r="B6892" t="s">
        <v>963</v>
      </c>
      <c r="C6892">
        <v>18502</v>
      </c>
      <c r="D6892" t="str">
        <f>+VLOOKUP(C6892,Param!K:L,2,FALSE)</f>
        <v>CALLIGARIS SPA</v>
      </c>
      <c r="E6892" t="s">
        <v>1347</v>
      </c>
      <c r="F6892" t="s">
        <v>8264</v>
      </c>
      <c r="G6892" t="s">
        <v>29</v>
      </c>
      <c r="H6892" s="5">
        <v>1878.43</v>
      </c>
      <c r="I6892" s="5">
        <v>1878.4295999999999</v>
      </c>
      <c r="J6892" s="5">
        <v>4.0000000012696503E-4</v>
      </c>
      <c r="K6892" s="5">
        <v>1878.43</v>
      </c>
      <c r="L6892" s="5">
        <v>0</v>
      </c>
      <c r="M6892" t="str">
        <f>IF(ISERROR(VLOOKUP(A6892,'[1]Ecart validé'!$A:$A,1,FALSE)),Z6892,"Ecart Validé")</f>
        <v>valid</v>
      </c>
      <c r="R6892" t="s">
        <v>30</v>
      </c>
      <c r="X6892"/>
      <c r="Y6892"/>
      <c r="Z6892" t="s">
        <v>31</v>
      </c>
    </row>
    <row r="6893" spans="1:26" x14ac:dyDescent="0.3">
      <c r="A6893" t="s">
        <v>9237</v>
      </c>
      <c r="B6893" t="s">
        <v>963</v>
      </c>
      <c r="C6893">
        <v>18502</v>
      </c>
      <c r="D6893" t="str">
        <f>+VLOOKUP(C6893,Param!K:L,2,FALSE)</f>
        <v>CALLIGARIS SPA</v>
      </c>
      <c r="E6893" t="s">
        <v>1347</v>
      </c>
      <c r="F6893" t="s">
        <v>8266</v>
      </c>
      <c r="G6893" t="s">
        <v>29</v>
      </c>
      <c r="H6893" s="5">
        <v>2900.84</v>
      </c>
      <c r="I6893" s="5">
        <v>2900.8362000000002</v>
      </c>
      <c r="J6893" s="5">
        <v>3.7999999999556102E-3</v>
      </c>
      <c r="K6893" s="5">
        <v>2900.84</v>
      </c>
      <c r="L6893" s="5">
        <v>0</v>
      </c>
      <c r="M6893" t="str">
        <f>IF(ISERROR(VLOOKUP(A6893,'[1]Ecart validé'!$A:$A,1,FALSE)),Z6893,"Ecart Validé")</f>
        <v>valid</v>
      </c>
      <c r="R6893" t="s">
        <v>30</v>
      </c>
      <c r="X6893"/>
      <c r="Y6893"/>
      <c r="Z6893" t="s">
        <v>31</v>
      </c>
    </row>
    <row r="6894" spans="1:26" x14ac:dyDescent="0.3">
      <c r="A6894" t="s">
        <v>9238</v>
      </c>
      <c r="B6894" t="s">
        <v>963</v>
      </c>
      <c r="C6894">
        <v>21412</v>
      </c>
      <c r="D6894" t="str">
        <f>+VLOOKUP(C6894,Param!K:L,2,FALSE)</f>
        <v>BRITA GMBH</v>
      </c>
      <c r="E6894" t="s">
        <v>1351</v>
      </c>
      <c r="F6894" t="s">
        <v>8617</v>
      </c>
      <c r="G6894" t="s">
        <v>29</v>
      </c>
      <c r="H6894" s="5">
        <v>46.23</v>
      </c>
      <c r="I6894" s="5">
        <v>46.232500000000002</v>
      </c>
      <c r="J6894" s="5">
        <v>-2.50000000000483E-3</v>
      </c>
      <c r="K6894" s="5">
        <v>46.23</v>
      </c>
      <c r="L6894" s="5">
        <v>0</v>
      </c>
      <c r="M6894" t="str">
        <f>IF(ISERROR(VLOOKUP(A6894,'[1]Ecart validé'!$A:$A,1,FALSE)),Z6894,"Ecart Validé")</f>
        <v>valid</v>
      </c>
      <c r="R6894" t="s">
        <v>30</v>
      </c>
      <c r="X6894"/>
      <c r="Y6894"/>
      <c r="Z6894" t="s">
        <v>31</v>
      </c>
    </row>
    <row r="6895" spans="1:26" x14ac:dyDescent="0.3">
      <c r="A6895" t="s">
        <v>9239</v>
      </c>
      <c r="B6895" t="s">
        <v>963</v>
      </c>
      <c r="C6895">
        <v>21412</v>
      </c>
      <c r="D6895" t="str">
        <f>+VLOOKUP(C6895,Param!K:L,2,FALSE)</f>
        <v>BRITA GMBH</v>
      </c>
      <c r="E6895" t="s">
        <v>1351</v>
      </c>
      <c r="F6895" t="s">
        <v>8260</v>
      </c>
      <c r="G6895" t="s">
        <v>29</v>
      </c>
      <c r="H6895" s="5">
        <v>966.48</v>
      </c>
      <c r="I6895" s="5">
        <v>966.47550000000001</v>
      </c>
      <c r="J6895" s="5">
        <v>4.5000000000072699E-3</v>
      </c>
      <c r="K6895" s="5">
        <v>966.48</v>
      </c>
      <c r="L6895" s="5">
        <v>0</v>
      </c>
      <c r="M6895" t="str">
        <f>IF(ISERROR(VLOOKUP(A6895,'[1]Ecart validé'!$A:$A,1,FALSE)),Z6895,"Ecart Validé")</f>
        <v>valid</v>
      </c>
      <c r="R6895" t="s">
        <v>30</v>
      </c>
      <c r="X6895"/>
      <c r="Y6895"/>
      <c r="Z6895" t="s">
        <v>31</v>
      </c>
    </row>
    <row r="6896" spans="1:26" x14ac:dyDescent="0.3">
      <c r="A6896" t="s">
        <v>9240</v>
      </c>
      <c r="B6896" t="s">
        <v>963</v>
      </c>
      <c r="C6896">
        <v>21412</v>
      </c>
      <c r="D6896" t="str">
        <f>+VLOOKUP(C6896,Param!K:L,2,FALSE)</f>
        <v>BRITA GMBH</v>
      </c>
      <c r="E6896" t="s">
        <v>1351</v>
      </c>
      <c r="F6896" t="s">
        <v>8262</v>
      </c>
      <c r="G6896" t="s">
        <v>29</v>
      </c>
      <c r="H6896" s="5">
        <v>1337.1</v>
      </c>
      <c r="I6896" s="5">
        <v>1337.1030000000001</v>
      </c>
      <c r="J6896" s="5">
        <v>-3.0000000001564301E-3</v>
      </c>
      <c r="K6896" s="5">
        <v>1337.1</v>
      </c>
      <c r="L6896" s="5">
        <v>0</v>
      </c>
      <c r="M6896" t="str">
        <f>IF(ISERROR(VLOOKUP(A6896,'[1]Ecart validé'!$A:$A,1,FALSE)),Z6896,"Ecart Validé")</f>
        <v>valid</v>
      </c>
      <c r="R6896" t="s">
        <v>30</v>
      </c>
      <c r="X6896"/>
      <c r="Y6896"/>
      <c r="Z6896" t="s">
        <v>31</v>
      </c>
    </row>
    <row r="6897" spans="1:26" x14ac:dyDescent="0.3">
      <c r="A6897" t="s">
        <v>9241</v>
      </c>
      <c r="B6897" t="s">
        <v>963</v>
      </c>
      <c r="C6897">
        <v>21412</v>
      </c>
      <c r="D6897" t="str">
        <f>+VLOOKUP(C6897,Param!K:L,2,FALSE)</f>
        <v>BRITA GMBH</v>
      </c>
      <c r="E6897" t="s">
        <v>1351</v>
      </c>
      <c r="F6897" t="s">
        <v>8264</v>
      </c>
      <c r="G6897" t="s">
        <v>29</v>
      </c>
      <c r="H6897" s="5">
        <v>1457.7</v>
      </c>
      <c r="I6897" s="5">
        <v>1457.7045000000001</v>
      </c>
      <c r="J6897" s="5">
        <v>-4.5000000000072699E-3</v>
      </c>
      <c r="K6897" s="5">
        <v>1457.7</v>
      </c>
      <c r="L6897" s="5">
        <v>0</v>
      </c>
      <c r="M6897" t="str">
        <f>IF(ISERROR(VLOOKUP(A6897,'[1]Ecart validé'!$A:$A,1,FALSE)),Z6897,"Ecart Validé")</f>
        <v>valid</v>
      </c>
      <c r="R6897" t="s">
        <v>30</v>
      </c>
      <c r="X6897"/>
      <c r="Y6897"/>
      <c r="Z6897" t="s">
        <v>31</v>
      </c>
    </row>
    <row r="6898" spans="1:26" x14ac:dyDescent="0.3">
      <c r="A6898" t="s">
        <v>9242</v>
      </c>
      <c r="B6898" t="s">
        <v>963</v>
      </c>
      <c r="C6898">
        <v>21412</v>
      </c>
      <c r="D6898" t="str">
        <f>+VLOOKUP(C6898,Param!K:L,2,FALSE)</f>
        <v>BRITA GMBH</v>
      </c>
      <c r="E6898" t="s">
        <v>1351</v>
      </c>
      <c r="F6898" t="s">
        <v>8266</v>
      </c>
      <c r="G6898" t="s">
        <v>29</v>
      </c>
      <c r="H6898" s="5">
        <v>3208.46</v>
      </c>
      <c r="I6898" s="5">
        <v>3208.4564999999998</v>
      </c>
      <c r="J6898" s="5">
        <v>3.50000000025829E-3</v>
      </c>
      <c r="K6898" s="5">
        <v>3208.46</v>
      </c>
      <c r="L6898" s="5">
        <v>0</v>
      </c>
      <c r="M6898" t="str">
        <f>IF(ISERROR(VLOOKUP(A6898,'[1]Ecart validé'!$A:$A,1,FALSE)),Z6898,"Ecart Validé")</f>
        <v>valid</v>
      </c>
      <c r="R6898" t="s">
        <v>30</v>
      </c>
      <c r="X6898"/>
      <c r="Y6898"/>
      <c r="Z6898" t="s">
        <v>31</v>
      </c>
    </row>
    <row r="6899" spans="1:26" x14ac:dyDescent="0.3">
      <c r="A6899" t="s">
        <v>9243</v>
      </c>
      <c r="B6899" t="s">
        <v>963</v>
      </c>
      <c r="C6899">
        <v>25738</v>
      </c>
      <c r="D6899" t="str">
        <f>+VLOOKUP(C6899,Param!K:L,2,FALSE)</f>
        <v>PHS PHILIPPE SIRAUD</v>
      </c>
      <c r="E6899" t="s">
        <v>1363</v>
      </c>
      <c r="F6899" t="s">
        <v>8617</v>
      </c>
      <c r="G6899" t="s">
        <v>29</v>
      </c>
      <c r="H6899" s="5">
        <v>2461.44</v>
      </c>
      <c r="I6899" s="5">
        <v>2461.4412000000002</v>
      </c>
      <c r="J6899" s="5">
        <v>-1.2000000001535201E-3</v>
      </c>
      <c r="K6899" s="5">
        <v>2461.44</v>
      </c>
      <c r="L6899" s="5">
        <v>0</v>
      </c>
      <c r="M6899" t="str">
        <f>IF(ISERROR(VLOOKUP(A6899,'[1]Ecart validé'!$A:$A,1,FALSE)),Z6899,"Ecart Validé")</f>
        <v>valid</v>
      </c>
      <c r="R6899" t="s">
        <v>30</v>
      </c>
      <c r="X6899"/>
      <c r="Y6899"/>
      <c r="Z6899" t="s">
        <v>31</v>
      </c>
    </row>
    <row r="6900" spans="1:26" x14ac:dyDescent="0.3">
      <c r="A6900" t="s">
        <v>9244</v>
      </c>
      <c r="B6900" t="s">
        <v>963</v>
      </c>
      <c r="C6900">
        <v>25738</v>
      </c>
      <c r="D6900" t="str">
        <f>+VLOOKUP(C6900,Param!K:L,2,FALSE)</f>
        <v>PHS PHILIPPE SIRAUD</v>
      </c>
      <c r="E6900" t="s">
        <v>1363</v>
      </c>
      <c r="F6900" t="s">
        <v>8260</v>
      </c>
      <c r="G6900" t="s">
        <v>29</v>
      </c>
      <c r="H6900" s="5">
        <v>8607.36</v>
      </c>
      <c r="I6900" s="5">
        <v>8607.3575999999994</v>
      </c>
      <c r="J6900" s="5">
        <v>2.4000000012165401E-3</v>
      </c>
      <c r="K6900" s="5">
        <v>8607.36</v>
      </c>
      <c r="L6900" s="5">
        <v>0</v>
      </c>
      <c r="M6900" t="str">
        <f>IF(ISERROR(VLOOKUP(A6900,'[1]Ecart validé'!$A:$A,1,FALSE)),Z6900,"Ecart Validé")</f>
        <v>valid</v>
      </c>
      <c r="R6900" t="s">
        <v>30</v>
      </c>
      <c r="X6900"/>
      <c r="Y6900"/>
      <c r="Z6900" t="s">
        <v>31</v>
      </c>
    </row>
    <row r="6901" spans="1:26" x14ac:dyDescent="0.3">
      <c r="A6901" t="s">
        <v>9245</v>
      </c>
      <c r="B6901" t="s">
        <v>963</v>
      </c>
      <c r="C6901">
        <v>25738</v>
      </c>
      <c r="D6901" t="str">
        <f>+VLOOKUP(C6901,Param!K:L,2,FALSE)</f>
        <v>PHS PHILIPPE SIRAUD</v>
      </c>
      <c r="E6901" t="s">
        <v>1363</v>
      </c>
      <c r="F6901" t="s">
        <v>8262</v>
      </c>
      <c r="G6901" t="s">
        <v>29</v>
      </c>
      <c r="H6901" s="5">
        <v>12899.89</v>
      </c>
      <c r="I6901" s="5">
        <v>12899.892</v>
      </c>
      <c r="J6901" s="5">
        <v>-2.0000000004074502E-3</v>
      </c>
      <c r="K6901" s="5">
        <v>12899.89</v>
      </c>
      <c r="L6901" s="5">
        <v>0</v>
      </c>
      <c r="M6901" t="str">
        <f>IF(ISERROR(VLOOKUP(A6901,'[1]Ecart validé'!$A:$A,1,FALSE)),Z6901,"Ecart Validé")</f>
        <v>valid</v>
      </c>
      <c r="R6901" t="s">
        <v>30</v>
      </c>
      <c r="X6901"/>
      <c r="Y6901"/>
      <c r="Z6901" t="s">
        <v>31</v>
      </c>
    </row>
    <row r="6902" spans="1:26" x14ac:dyDescent="0.3">
      <c r="A6902" t="s">
        <v>9246</v>
      </c>
      <c r="B6902" t="s">
        <v>963</v>
      </c>
      <c r="C6902">
        <v>25738</v>
      </c>
      <c r="D6902" t="str">
        <f>+VLOOKUP(C6902,Param!K:L,2,FALSE)</f>
        <v>PHS PHILIPPE SIRAUD</v>
      </c>
      <c r="E6902" t="s">
        <v>1363</v>
      </c>
      <c r="F6902" t="s">
        <v>8264</v>
      </c>
      <c r="G6902" t="s">
        <v>29</v>
      </c>
      <c r="H6902" s="5">
        <v>11864.5</v>
      </c>
      <c r="I6902" s="5">
        <v>11864.5026</v>
      </c>
      <c r="J6902" s="5">
        <v>-2.59999999980209E-3</v>
      </c>
      <c r="K6902" s="5">
        <v>11864.5</v>
      </c>
      <c r="L6902" s="5">
        <v>0</v>
      </c>
      <c r="M6902" t="str">
        <f>IF(ISERROR(VLOOKUP(A6902,'[1]Ecart validé'!$A:$A,1,FALSE)),Z6902,"Ecart Validé")</f>
        <v>valid</v>
      </c>
      <c r="R6902" t="s">
        <v>30</v>
      </c>
      <c r="U6902" s="12"/>
      <c r="X6902"/>
      <c r="Y6902"/>
      <c r="Z6902" t="s">
        <v>31</v>
      </c>
    </row>
    <row r="6903" spans="1:26" x14ac:dyDescent="0.3">
      <c r="A6903" t="s">
        <v>9247</v>
      </c>
      <c r="B6903" t="s">
        <v>963</v>
      </c>
      <c r="C6903">
        <v>25738</v>
      </c>
      <c r="D6903" t="str">
        <f>+VLOOKUP(C6903,Param!K:L,2,FALSE)</f>
        <v>PHS PHILIPPE SIRAUD</v>
      </c>
      <c r="E6903" t="s">
        <v>1363</v>
      </c>
      <c r="F6903" t="s">
        <v>8266</v>
      </c>
      <c r="G6903" t="s">
        <v>29</v>
      </c>
      <c r="H6903" s="5">
        <v>2385.34</v>
      </c>
      <c r="I6903" s="5">
        <v>2385.3420000000001</v>
      </c>
      <c r="J6903" s="5">
        <v>-1.9999999999527002E-3</v>
      </c>
      <c r="K6903" s="5">
        <v>2385.34</v>
      </c>
      <c r="L6903" s="5">
        <v>0</v>
      </c>
      <c r="M6903" t="str">
        <f>IF(ISERROR(VLOOKUP(A6903,'[1]Ecart validé'!$A:$A,1,FALSE)),Z6903,"Ecart Validé")</f>
        <v>valid</v>
      </c>
      <c r="R6903" t="s">
        <v>30</v>
      </c>
      <c r="X6903"/>
      <c r="Y6903"/>
      <c r="Z6903" t="s">
        <v>31</v>
      </c>
    </row>
    <row r="6904" spans="1:26" x14ac:dyDescent="0.3">
      <c r="A6904" t="s">
        <v>9248</v>
      </c>
      <c r="B6904" t="s">
        <v>963</v>
      </c>
      <c r="C6904">
        <v>28091</v>
      </c>
      <c r="D6904" t="str">
        <f>+VLOOKUP(C6904,Param!K:L,2,FALSE)</f>
        <v>INDA s.p.a</v>
      </c>
      <c r="E6904" t="s">
        <v>1370</v>
      </c>
      <c r="F6904" t="s">
        <v>8260</v>
      </c>
      <c r="G6904" t="s">
        <v>29</v>
      </c>
      <c r="H6904" s="5">
        <v>4.68</v>
      </c>
      <c r="I6904" s="5">
        <v>4.68</v>
      </c>
      <c r="J6904" s="5">
        <v>0</v>
      </c>
      <c r="K6904" s="5">
        <v>4.68</v>
      </c>
      <c r="L6904" s="5">
        <v>0</v>
      </c>
      <c r="M6904" t="str">
        <f>IF(ISERROR(VLOOKUP(A6904,'[1]Ecart validé'!$A:$A,1,FALSE)),Z6904,"Ecart Validé")</f>
        <v>valid</v>
      </c>
      <c r="R6904" t="s">
        <v>30</v>
      </c>
      <c r="T6904" s="39"/>
      <c r="X6904"/>
      <c r="Y6904"/>
      <c r="Z6904" t="s">
        <v>31</v>
      </c>
    </row>
    <row r="6905" spans="1:26" x14ac:dyDescent="0.3">
      <c r="A6905" t="s">
        <v>9249</v>
      </c>
      <c r="B6905" t="s">
        <v>963</v>
      </c>
      <c r="C6905">
        <v>28091</v>
      </c>
      <c r="D6905" t="str">
        <f>+VLOOKUP(C6905,Param!K:L,2,FALSE)</f>
        <v>INDA s.p.a</v>
      </c>
      <c r="E6905" t="s">
        <v>1370</v>
      </c>
      <c r="F6905" t="s">
        <v>8262</v>
      </c>
      <c r="G6905" t="s">
        <v>29</v>
      </c>
      <c r="H6905" s="5">
        <v>22.08</v>
      </c>
      <c r="I6905" s="5">
        <v>22.08</v>
      </c>
      <c r="J6905" s="5">
        <v>0</v>
      </c>
      <c r="K6905" s="5">
        <v>22.08</v>
      </c>
      <c r="L6905" s="5">
        <v>0</v>
      </c>
      <c r="M6905" t="str">
        <f>IF(ISERROR(VLOOKUP(A6905,'[1]Ecart validé'!$A:$A,1,FALSE)),Z6905,"Ecart Validé")</f>
        <v>valid</v>
      </c>
      <c r="R6905" t="s">
        <v>30</v>
      </c>
      <c r="X6905"/>
      <c r="Y6905"/>
      <c r="Z6905" t="s">
        <v>31</v>
      </c>
    </row>
    <row r="6906" spans="1:26" x14ac:dyDescent="0.3">
      <c r="A6906" t="s">
        <v>9250</v>
      </c>
      <c r="B6906" t="s">
        <v>963</v>
      </c>
      <c r="C6906">
        <v>28091</v>
      </c>
      <c r="D6906" t="str">
        <f>+VLOOKUP(C6906,Param!K:L,2,FALSE)</f>
        <v>INDA s.p.a</v>
      </c>
      <c r="E6906" t="s">
        <v>1370</v>
      </c>
      <c r="F6906" t="s">
        <v>8264</v>
      </c>
      <c r="G6906" t="s">
        <v>29</v>
      </c>
      <c r="H6906" s="5">
        <v>784.29</v>
      </c>
      <c r="I6906" s="5">
        <v>784.29</v>
      </c>
      <c r="J6906" s="5">
        <v>0</v>
      </c>
      <c r="K6906" s="5">
        <v>784.29</v>
      </c>
      <c r="L6906" s="5">
        <v>0</v>
      </c>
      <c r="M6906" t="str">
        <f>IF(ISERROR(VLOOKUP(A6906,'[1]Ecart validé'!$A:$A,1,FALSE)),Z6906,"Ecart Validé")</f>
        <v>valid</v>
      </c>
      <c r="R6906" t="s">
        <v>30</v>
      </c>
      <c r="X6906"/>
      <c r="Y6906"/>
      <c r="Z6906" t="s">
        <v>31</v>
      </c>
    </row>
    <row r="6907" spans="1:26" x14ac:dyDescent="0.3">
      <c r="A6907" t="s">
        <v>9251</v>
      </c>
      <c r="B6907" t="s">
        <v>963</v>
      </c>
      <c r="C6907">
        <v>28091</v>
      </c>
      <c r="D6907" t="str">
        <f>+VLOOKUP(C6907,Param!K:L,2,FALSE)</f>
        <v>INDA s.p.a</v>
      </c>
      <c r="E6907" t="s">
        <v>1370</v>
      </c>
      <c r="F6907" t="s">
        <v>8266</v>
      </c>
      <c r="G6907" t="s">
        <v>29</v>
      </c>
      <c r="H6907" s="5">
        <v>1459.29</v>
      </c>
      <c r="I6907" s="5">
        <v>1459.2893999999999</v>
      </c>
      <c r="J6907" s="5">
        <v>6.0000000007676103E-4</v>
      </c>
      <c r="K6907" s="5">
        <v>1459.29</v>
      </c>
      <c r="L6907" s="5">
        <v>0</v>
      </c>
      <c r="M6907" t="str">
        <f>IF(ISERROR(VLOOKUP(A6907,'[1]Ecart validé'!$A:$A,1,FALSE)),Z6907,"Ecart Validé")</f>
        <v>valid</v>
      </c>
      <c r="R6907" t="s">
        <v>30</v>
      </c>
      <c r="X6907"/>
      <c r="Y6907"/>
      <c r="Z6907" t="s">
        <v>31</v>
      </c>
    </row>
    <row r="6908" spans="1:26" x14ac:dyDescent="0.3">
      <c r="A6908" t="s">
        <v>9252</v>
      </c>
      <c r="B6908" t="s">
        <v>963</v>
      </c>
      <c r="C6908">
        <v>28810</v>
      </c>
      <c r="D6908" t="str">
        <f>+VLOOKUP(C6908,Param!K:L,2,FALSE)</f>
        <v>TARKETT BV (Ex DESSO BV)</v>
      </c>
      <c r="E6908" t="s">
        <v>1374</v>
      </c>
      <c r="F6908" t="s">
        <v>8260</v>
      </c>
      <c r="G6908" t="s">
        <v>29</v>
      </c>
      <c r="H6908" s="5">
        <v>3392.34</v>
      </c>
      <c r="I6908" s="5">
        <v>3392.34</v>
      </c>
      <c r="J6908" s="5">
        <v>0</v>
      </c>
      <c r="K6908" s="5">
        <v>3392.34</v>
      </c>
      <c r="L6908" s="5">
        <v>0</v>
      </c>
      <c r="M6908" t="str">
        <f>IF(ISERROR(VLOOKUP(A6908,'[1]Ecart validé'!$A:$A,1,FALSE)),Z6908,"Ecart Validé")</f>
        <v>valid</v>
      </c>
      <c r="R6908" t="s">
        <v>30</v>
      </c>
      <c r="X6908"/>
      <c r="Y6908"/>
      <c r="Z6908" t="s">
        <v>31</v>
      </c>
    </row>
    <row r="6909" spans="1:26" x14ac:dyDescent="0.3">
      <c r="A6909" t="s">
        <v>9253</v>
      </c>
      <c r="B6909" t="s">
        <v>963</v>
      </c>
      <c r="C6909">
        <v>28810</v>
      </c>
      <c r="D6909" t="str">
        <f>+VLOOKUP(C6909,Param!K:L,2,FALSE)</f>
        <v>TARKETT BV (Ex DESSO BV)</v>
      </c>
      <c r="E6909" t="s">
        <v>1374</v>
      </c>
      <c r="F6909" t="s">
        <v>8262</v>
      </c>
      <c r="G6909" t="s">
        <v>29</v>
      </c>
      <c r="H6909" s="5">
        <v>2120.88</v>
      </c>
      <c r="I6909" s="5">
        <v>2120.88</v>
      </c>
      <c r="J6909" s="5">
        <v>0</v>
      </c>
      <c r="K6909" s="5">
        <v>2120.88</v>
      </c>
      <c r="L6909" s="5">
        <v>0</v>
      </c>
      <c r="M6909" t="str">
        <f>IF(ISERROR(VLOOKUP(A6909,'[1]Ecart validé'!$A:$A,1,FALSE)),Z6909,"Ecart Validé")</f>
        <v>valid</v>
      </c>
      <c r="R6909" t="s">
        <v>30</v>
      </c>
      <c r="X6909"/>
      <c r="Y6909"/>
      <c r="Z6909" t="s">
        <v>31</v>
      </c>
    </row>
    <row r="6910" spans="1:26" x14ac:dyDescent="0.3">
      <c r="A6910" t="s">
        <v>9254</v>
      </c>
      <c r="B6910" t="s">
        <v>963</v>
      </c>
      <c r="C6910">
        <v>28810</v>
      </c>
      <c r="D6910" t="str">
        <f>+VLOOKUP(C6910,Param!K:L,2,FALSE)</f>
        <v>TARKETT BV (Ex DESSO BV)</v>
      </c>
      <c r="E6910" t="s">
        <v>1374</v>
      </c>
      <c r="F6910" t="s">
        <v>8264</v>
      </c>
      <c r="G6910" t="s">
        <v>29</v>
      </c>
      <c r="H6910" s="5">
        <v>2539.44</v>
      </c>
      <c r="I6910" s="5">
        <v>2539.4436000000001</v>
      </c>
      <c r="J6910" s="5">
        <v>-3.6000000000058199E-3</v>
      </c>
      <c r="K6910" s="5">
        <v>2539.44</v>
      </c>
      <c r="L6910" s="5">
        <v>0</v>
      </c>
      <c r="M6910" t="str">
        <f>IF(ISERROR(VLOOKUP(A6910,'[1]Ecart validé'!$A:$A,1,FALSE)),Z6910,"Ecart Validé")</f>
        <v>valid</v>
      </c>
      <c r="R6910" t="s">
        <v>30</v>
      </c>
      <c r="X6910"/>
      <c r="Y6910"/>
      <c r="Z6910" t="s">
        <v>31</v>
      </c>
    </row>
    <row r="6911" spans="1:26" x14ac:dyDescent="0.3">
      <c r="A6911" t="s">
        <v>9255</v>
      </c>
      <c r="B6911" t="s">
        <v>963</v>
      </c>
      <c r="C6911">
        <v>28810</v>
      </c>
      <c r="D6911" t="str">
        <f>+VLOOKUP(C6911,Param!K:L,2,FALSE)</f>
        <v>TARKETT BV (Ex DESSO BV)</v>
      </c>
      <c r="E6911" t="s">
        <v>1374</v>
      </c>
      <c r="F6911" t="s">
        <v>8266</v>
      </c>
      <c r="G6911" t="s">
        <v>29</v>
      </c>
      <c r="H6911" s="5">
        <v>3081.97</v>
      </c>
      <c r="I6911" s="5">
        <v>3081.9690000000001</v>
      </c>
      <c r="J6911" s="5">
        <v>9.9999999974897903E-4</v>
      </c>
      <c r="K6911" s="5">
        <v>3081.97</v>
      </c>
      <c r="L6911" s="5">
        <v>0</v>
      </c>
      <c r="M6911" t="str">
        <f>IF(ISERROR(VLOOKUP(A6911,'[1]Ecart validé'!$A:$A,1,FALSE)),Z6911,"Ecart Validé")</f>
        <v>valid</v>
      </c>
      <c r="R6911" t="s">
        <v>30</v>
      </c>
      <c r="X6911"/>
      <c r="Y6911"/>
      <c r="Z6911" t="s">
        <v>31</v>
      </c>
    </row>
    <row r="6912" spans="1:26" x14ac:dyDescent="0.3">
      <c r="A6912" t="s">
        <v>9256</v>
      </c>
      <c r="B6912" t="s">
        <v>963</v>
      </c>
      <c r="C6912">
        <v>28821</v>
      </c>
      <c r="D6912" t="str">
        <f>+VLOOKUP(C6912,Param!K:L,2,FALSE)</f>
        <v>EMU GROUP</v>
      </c>
      <c r="E6912">
        <v>2526061</v>
      </c>
      <c r="F6912" t="s">
        <v>8260</v>
      </c>
      <c r="G6912" t="s">
        <v>29</v>
      </c>
      <c r="H6912" s="5">
        <v>717.71</v>
      </c>
      <c r="I6912" s="5">
        <v>717.72460000000001</v>
      </c>
      <c r="J6912" s="5">
        <v>-1.4599999999972999E-2</v>
      </c>
      <c r="K6912" s="5">
        <v>717.71</v>
      </c>
      <c r="L6912" s="5">
        <v>0</v>
      </c>
      <c r="M6912" t="str">
        <f>IF(ISERROR(VLOOKUP(A6912,'[1]Ecart validé'!$A:$A,1,FALSE)),Z6912,"Ecart Validé")</f>
        <v>valid</v>
      </c>
      <c r="R6912" t="s">
        <v>30</v>
      </c>
      <c r="X6912"/>
      <c r="Y6912"/>
      <c r="Z6912" t="s">
        <v>31</v>
      </c>
    </row>
    <row r="6913" spans="1:26" x14ac:dyDescent="0.3">
      <c r="A6913" t="s">
        <v>9257</v>
      </c>
      <c r="B6913" t="s">
        <v>963</v>
      </c>
      <c r="C6913">
        <v>28821</v>
      </c>
      <c r="D6913" t="str">
        <f>+VLOOKUP(C6913,Param!K:L,2,FALSE)</f>
        <v>EMU GROUP</v>
      </c>
      <c r="E6913">
        <v>2526061</v>
      </c>
      <c r="F6913" t="s">
        <v>8262</v>
      </c>
      <c r="G6913" t="s">
        <v>29</v>
      </c>
      <c r="H6913" s="5">
        <v>854.83</v>
      </c>
      <c r="I6913" s="5">
        <v>854.84019999999998</v>
      </c>
      <c r="J6913" s="5">
        <v>-1.0199999999940699E-2</v>
      </c>
      <c r="K6913" s="5">
        <v>854.83</v>
      </c>
      <c r="L6913" s="5">
        <v>0</v>
      </c>
      <c r="M6913" t="str">
        <f>IF(ISERROR(VLOOKUP(A6913,'[1]Ecart validé'!$A:$A,1,FALSE)),Z6913,"Ecart Validé")</f>
        <v>valid</v>
      </c>
      <c r="R6913" t="s">
        <v>30</v>
      </c>
      <c r="X6913"/>
      <c r="Y6913"/>
      <c r="Z6913" t="s">
        <v>31</v>
      </c>
    </row>
    <row r="6914" spans="1:26" x14ac:dyDescent="0.3">
      <c r="A6914" t="s">
        <v>9258</v>
      </c>
      <c r="B6914" t="s">
        <v>963</v>
      </c>
      <c r="C6914">
        <v>28821</v>
      </c>
      <c r="D6914" t="str">
        <f>+VLOOKUP(C6914,Param!K:L,2,FALSE)</f>
        <v>EMU GROUP</v>
      </c>
      <c r="E6914">
        <v>2526061</v>
      </c>
      <c r="F6914" t="s">
        <v>8264</v>
      </c>
      <c r="G6914" t="s">
        <v>29</v>
      </c>
      <c r="H6914" s="5">
        <v>303.63</v>
      </c>
      <c r="I6914" s="5">
        <v>303.62799999999999</v>
      </c>
      <c r="J6914" s="5">
        <v>2.0000000000095402E-3</v>
      </c>
      <c r="K6914" s="5">
        <v>303.63</v>
      </c>
      <c r="L6914" s="5">
        <v>0</v>
      </c>
      <c r="M6914" t="str">
        <f>IF(ISERROR(VLOOKUP(A6914,'[1]Ecart validé'!$A:$A,1,FALSE)),Z6914,"Ecart Validé")</f>
        <v>valid</v>
      </c>
      <c r="R6914" t="s">
        <v>30</v>
      </c>
      <c r="X6914"/>
      <c r="Y6914"/>
      <c r="Z6914" t="s">
        <v>31</v>
      </c>
    </row>
    <row r="6915" spans="1:26" x14ac:dyDescent="0.3">
      <c r="A6915" t="s">
        <v>9259</v>
      </c>
      <c r="B6915" t="s">
        <v>963</v>
      </c>
      <c r="C6915">
        <v>28821</v>
      </c>
      <c r="D6915" t="str">
        <f>+VLOOKUP(C6915,Param!K:L,2,FALSE)</f>
        <v>EMU GROUP</v>
      </c>
      <c r="E6915">
        <v>2526061</v>
      </c>
      <c r="F6915" t="s">
        <v>8266</v>
      </c>
      <c r="G6915" t="s">
        <v>29</v>
      </c>
      <c r="H6915" s="5">
        <v>35.76</v>
      </c>
      <c r="I6915" s="5">
        <v>35.75</v>
      </c>
      <c r="J6915" s="5">
        <v>9.9999999999980105E-3</v>
      </c>
      <c r="K6915" s="5">
        <v>35.76</v>
      </c>
      <c r="L6915" s="5">
        <v>0</v>
      </c>
      <c r="M6915" t="str">
        <f>IF(ISERROR(VLOOKUP(A6915,'[1]Ecart validé'!$A:$A,1,FALSE)),Z6915,"Ecart Validé")</f>
        <v>valid</v>
      </c>
      <c r="R6915" t="s">
        <v>30</v>
      </c>
      <c r="X6915"/>
      <c r="Y6915"/>
      <c r="Z6915" t="s">
        <v>31</v>
      </c>
    </row>
    <row r="6916" spans="1:26" x14ac:dyDescent="0.3">
      <c r="A6916" t="s">
        <v>9260</v>
      </c>
      <c r="B6916" t="s">
        <v>963</v>
      </c>
      <c r="C6916">
        <v>29543</v>
      </c>
      <c r="D6916" t="str">
        <f>+VLOOKUP(C6916,Param!K:L,2,FALSE)</f>
        <v>LA BOTTEGA DELL ALBERGO SPA</v>
      </c>
      <c r="E6916" t="s">
        <v>1382</v>
      </c>
      <c r="F6916" t="s">
        <v>8260</v>
      </c>
      <c r="G6916" t="s">
        <v>29</v>
      </c>
      <c r="H6916" s="5">
        <v>18710.310000000001</v>
      </c>
      <c r="I6916" s="5">
        <v>18710.311000000002</v>
      </c>
      <c r="J6916" s="5">
        <v>-1.0000000002037201E-3</v>
      </c>
      <c r="K6916" s="5">
        <v>18710.310000000001</v>
      </c>
      <c r="L6916" s="5">
        <v>0</v>
      </c>
      <c r="M6916" t="str">
        <f>IF(ISERROR(VLOOKUP(A6916,'[1]Ecart validé'!$A:$A,1,FALSE)),Z6916,"Ecart Validé")</f>
        <v>valid</v>
      </c>
      <c r="R6916" t="s">
        <v>30</v>
      </c>
      <c r="X6916"/>
      <c r="Y6916"/>
      <c r="Z6916" t="s">
        <v>31</v>
      </c>
    </row>
    <row r="6917" spans="1:26" x14ac:dyDescent="0.3">
      <c r="A6917" t="s">
        <v>9261</v>
      </c>
      <c r="B6917" t="s">
        <v>963</v>
      </c>
      <c r="C6917">
        <v>29543</v>
      </c>
      <c r="D6917" t="str">
        <f>+VLOOKUP(C6917,Param!K:L,2,FALSE)</f>
        <v>LA BOTTEGA DELL ALBERGO SPA</v>
      </c>
      <c r="E6917" t="s">
        <v>1382</v>
      </c>
      <c r="F6917" t="s">
        <v>8262</v>
      </c>
      <c r="G6917" t="s">
        <v>29</v>
      </c>
      <c r="H6917" s="5">
        <v>18049.900000000001</v>
      </c>
      <c r="I6917" s="5">
        <v>18049.9025</v>
      </c>
      <c r="J6917" s="5">
        <v>-2.4999999986903198E-3</v>
      </c>
      <c r="K6917" s="5">
        <v>18049.900000000001</v>
      </c>
      <c r="L6917" s="5">
        <v>0</v>
      </c>
      <c r="M6917" t="str">
        <f>IF(ISERROR(VLOOKUP(A6917,'[1]Ecart validé'!$A:$A,1,FALSE)),Z6917,"Ecart Validé")</f>
        <v>valid</v>
      </c>
      <c r="R6917" t="s">
        <v>30</v>
      </c>
      <c r="X6917"/>
      <c r="Y6917"/>
      <c r="Z6917" t="s">
        <v>31</v>
      </c>
    </row>
    <row r="6918" spans="1:26" x14ac:dyDescent="0.3">
      <c r="A6918" t="s">
        <v>9262</v>
      </c>
      <c r="B6918" t="s">
        <v>963</v>
      </c>
      <c r="C6918">
        <v>29543</v>
      </c>
      <c r="D6918" t="str">
        <f>+VLOOKUP(C6918,Param!K:L,2,FALSE)</f>
        <v>LA BOTTEGA DELL ALBERGO SPA</v>
      </c>
      <c r="E6918" t="s">
        <v>1382</v>
      </c>
      <c r="F6918" t="s">
        <v>8264</v>
      </c>
      <c r="G6918" t="s">
        <v>29</v>
      </c>
      <c r="H6918" s="5">
        <v>20745.259999999998</v>
      </c>
      <c r="I6918" s="5">
        <v>20745.2595</v>
      </c>
      <c r="J6918" s="5">
        <v>4.99999998282874E-4</v>
      </c>
      <c r="K6918" s="5">
        <v>20745.259999999998</v>
      </c>
      <c r="L6918" s="5">
        <v>0</v>
      </c>
      <c r="M6918" t="str">
        <f>IF(ISERROR(VLOOKUP(A6918,'[1]Ecart validé'!$A:$A,1,FALSE)),Z6918,"Ecart Validé")</f>
        <v>valid</v>
      </c>
      <c r="R6918" t="s">
        <v>30</v>
      </c>
      <c r="X6918"/>
      <c r="Y6918"/>
      <c r="Z6918" t="s">
        <v>31</v>
      </c>
    </row>
    <row r="6919" spans="1:26" ht="57.6" x14ac:dyDescent="0.3">
      <c r="A6919" t="s">
        <v>9263</v>
      </c>
      <c r="B6919" t="s">
        <v>963</v>
      </c>
      <c r="C6919">
        <v>29543</v>
      </c>
      <c r="D6919" t="str">
        <f>+VLOOKUP(C6919,Param!K:L,2,FALSE)</f>
        <v>LA BOTTEGA DELL ALBERGO SPA</v>
      </c>
      <c r="E6919" t="s">
        <v>1382</v>
      </c>
      <c r="F6919" t="s">
        <v>8266</v>
      </c>
      <c r="G6919" t="s">
        <v>29</v>
      </c>
      <c r="H6919" s="5">
        <v>37714.179999999898</v>
      </c>
      <c r="I6919" s="5">
        <v>37714.183499999999</v>
      </c>
      <c r="J6919" s="5">
        <v>-3.5000000061700099E-3</v>
      </c>
      <c r="K6919" s="5">
        <v>37714.179999999898</v>
      </c>
      <c r="L6919" s="5">
        <v>0</v>
      </c>
      <c r="M6919" t="str">
        <f>IF(ISERROR(VLOOKUP(A6919,'[1]Ecart validé'!$A:$A,1,FALSE)),Z6919,"Ecart Validé")</f>
        <v>valid</v>
      </c>
      <c r="R6919" t="s">
        <v>30</v>
      </c>
      <c r="S6919" t="s">
        <v>42</v>
      </c>
      <c r="T6919" t="s">
        <v>325</v>
      </c>
      <c r="U6919" s="13" t="s">
        <v>9264</v>
      </c>
      <c r="V6919" t="s">
        <v>45</v>
      </c>
      <c r="X6919" t="s">
        <v>2131</v>
      </c>
      <c r="Y6919" t="s">
        <v>2131</v>
      </c>
      <c r="Z6919" t="s">
        <v>31</v>
      </c>
    </row>
    <row r="6920" spans="1:26" x14ac:dyDescent="0.3">
      <c r="A6920" t="s">
        <v>9265</v>
      </c>
      <c r="B6920" t="s">
        <v>963</v>
      </c>
      <c r="C6920">
        <v>29543</v>
      </c>
      <c r="D6920" t="str">
        <f>+VLOOKUP(C6920,Param!K:L,2,FALSE)</f>
        <v>LA BOTTEGA DELL ALBERGO SPA</v>
      </c>
      <c r="E6920" t="s">
        <v>1387</v>
      </c>
      <c r="F6920" t="s">
        <v>8260</v>
      </c>
      <c r="G6920" t="s">
        <v>29</v>
      </c>
      <c r="H6920" s="5">
        <v>2467.58</v>
      </c>
      <c r="I6920" s="5">
        <v>2467.5839999999998</v>
      </c>
      <c r="J6920" s="5">
        <v>-3.9999999999054099E-3</v>
      </c>
      <c r="K6920" s="5">
        <v>2467.58</v>
      </c>
      <c r="L6920" s="5">
        <v>0</v>
      </c>
      <c r="M6920" t="str">
        <f>IF(ISERROR(VLOOKUP(A6920,'[1]Ecart validé'!$A:$A,1,FALSE)),Z6920,"Ecart Validé")</f>
        <v>valid</v>
      </c>
      <c r="R6920" t="s">
        <v>30</v>
      </c>
      <c r="X6920"/>
      <c r="Y6920"/>
      <c r="Z6920" t="s">
        <v>31</v>
      </c>
    </row>
    <row r="6921" spans="1:26" x14ac:dyDescent="0.3">
      <c r="A6921" t="s">
        <v>9266</v>
      </c>
      <c r="B6921" t="s">
        <v>963</v>
      </c>
      <c r="C6921">
        <v>29543</v>
      </c>
      <c r="D6921" t="str">
        <f>+VLOOKUP(C6921,Param!K:L,2,FALSE)</f>
        <v>LA BOTTEGA DELL ALBERGO SPA</v>
      </c>
      <c r="E6921" t="s">
        <v>1387</v>
      </c>
      <c r="F6921" t="s">
        <v>8262</v>
      </c>
      <c r="G6921" t="s">
        <v>29</v>
      </c>
      <c r="H6921" s="5">
        <v>2320.0100000000002</v>
      </c>
      <c r="I6921" s="5">
        <v>2320.0120999999999</v>
      </c>
      <c r="J6921" s="5">
        <v>-2.0999999997002301E-3</v>
      </c>
      <c r="K6921" s="5">
        <v>2320.0100000000002</v>
      </c>
      <c r="L6921" s="5">
        <v>0</v>
      </c>
      <c r="M6921" t="str">
        <f>IF(ISERROR(VLOOKUP(A6921,'[1]Ecart validé'!$A:$A,1,FALSE)),Z6921,"Ecart Validé")</f>
        <v>valid</v>
      </c>
      <c r="R6921" t="s">
        <v>30</v>
      </c>
      <c r="X6921"/>
      <c r="Y6921"/>
      <c r="Z6921" t="s">
        <v>31</v>
      </c>
    </row>
    <row r="6922" spans="1:26" x14ac:dyDescent="0.3">
      <c r="A6922" t="s">
        <v>9267</v>
      </c>
      <c r="B6922" t="s">
        <v>963</v>
      </c>
      <c r="C6922">
        <v>29543</v>
      </c>
      <c r="D6922" t="str">
        <f>+VLOOKUP(C6922,Param!K:L,2,FALSE)</f>
        <v>LA BOTTEGA DELL ALBERGO SPA</v>
      </c>
      <c r="E6922" t="s">
        <v>1387</v>
      </c>
      <c r="F6922" t="s">
        <v>8264</v>
      </c>
      <c r="G6922" t="s">
        <v>29</v>
      </c>
      <c r="H6922" s="5">
        <v>3702.2</v>
      </c>
      <c r="I6922" s="5">
        <v>3702.2040999999999</v>
      </c>
      <c r="J6922" s="5">
        <v>-4.1000000001076798E-3</v>
      </c>
      <c r="K6922" s="5">
        <v>3702.2</v>
      </c>
      <c r="L6922" s="5">
        <v>0</v>
      </c>
      <c r="M6922" t="str">
        <f>IF(ISERROR(VLOOKUP(A6922,'[1]Ecart validé'!$A:$A,1,FALSE)),Z6922,"Ecart Validé")</f>
        <v>valid</v>
      </c>
      <c r="R6922" t="s">
        <v>30</v>
      </c>
      <c r="X6922"/>
      <c r="Y6922"/>
      <c r="Z6922" t="s">
        <v>31</v>
      </c>
    </row>
    <row r="6923" spans="1:26" ht="57.6" x14ac:dyDescent="0.3">
      <c r="A6923" t="s">
        <v>9268</v>
      </c>
      <c r="B6923" t="s">
        <v>963</v>
      </c>
      <c r="C6923">
        <v>29543</v>
      </c>
      <c r="D6923" t="str">
        <f>+VLOOKUP(C6923,Param!K:L,2,FALSE)</f>
        <v>LA BOTTEGA DELL ALBERGO SPA</v>
      </c>
      <c r="E6923" t="s">
        <v>1387</v>
      </c>
      <c r="F6923" t="s">
        <v>8266</v>
      </c>
      <c r="G6923" t="s">
        <v>29</v>
      </c>
      <c r="H6923" s="5">
        <v>5220.17</v>
      </c>
      <c r="I6923" s="5">
        <v>5220.1638999999996</v>
      </c>
      <c r="J6923" s="5">
        <v>6.10000000051513E-3</v>
      </c>
      <c r="K6923" s="5">
        <v>5220.17</v>
      </c>
      <c r="L6923" s="5">
        <v>0</v>
      </c>
      <c r="M6923" t="str">
        <f>IF(ISERROR(VLOOKUP(A6923,'[1]Ecart validé'!$A:$A,1,FALSE)),Z6923,"Ecart Validé")</f>
        <v>valid</v>
      </c>
      <c r="R6923" t="s">
        <v>30</v>
      </c>
      <c r="S6923" t="s">
        <v>42</v>
      </c>
      <c r="T6923" t="s">
        <v>325</v>
      </c>
      <c r="U6923" s="13" t="s">
        <v>9269</v>
      </c>
      <c r="V6923" t="s">
        <v>45</v>
      </c>
      <c r="X6923" t="s">
        <v>2131</v>
      </c>
      <c r="Y6923" t="s">
        <v>2131</v>
      </c>
      <c r="Z6923" t="s">
        <v>31</v>
      </c>
    </row>
    <row r="6924" spans="1:26" ht="100.8" x14ac:dyDescent="0.3">
      <c r="A6924" t="s">
        <v>9270</v>
      </c>
      <c r="B6924" t="s">
        <v>963</v>
      </c>
      <c r="C6924">
        <v>31604</v>
      </c>
      <c r="D6924" t="str">
        <f>+VLOOKUP(C6924,Param!K:L,2,FALSE)</f>
        <v>AMORIS</v>
      </c>
      <c r="E6924" t="s">
        <v>1392</v>
      </c>
      <c r="F6924" t="s">
        <v>8617</v>
      </c>
      <c r="G6924" t="s">
        <v>29</v>
      </c>
      <c r="H6924" s="5">
        <v>517.39</v>
      </c>
      <c r="I6924" s="5">
        <v>401.87520000000001</v>
      </c>
      <c r="J6924" s="5">
        <v>115.514799999999</v>
      </c>
      <c r="K6924" s="5">
        <v>401.87520000000001</v>
      </c>
      <c r="L6924" s="5">
        <v>115.514799999999</v>
      </c>
      <c r="M6924" t="str">
        <f>IF(ISERROR(VLOOKUP(A6924,'[1]Ecart validé'!$A:$A,1,FALSE)),Z6924,"Ecart Validé")</f>
        <v>issue</v>
      </c>
      <c r="N6924" t="s">
        <v>323</v>
      </c>
      <c r="O6924" t="s">
        <v>9271</v>
      </c>
      <c r="P6924" t="s">
        <v>85</v>
      </c>
      <c r="Q6924" t="s">
        <v>9272</v>
      </c>
      <c r="R6924" t="s">
        <v>30</v>
      </c>
      <c r="S6924" t="s">
        <v>42</v>
      </c>
      <c r="T6924" t="s">
        <v>325</v>
      </c>
      <c r="U6924" s="13" t="s">
        <v>9273</v>
      </c>
      <c r="V6924" t="s">
        <v>45</v>
      </c>
      <c r="W6924" t="s">
        <v>2529</v>
      </c>
      <c r="X6924" t="s">
        <v>2131</v>
      </c>
      <c r="Y6924" t="s">
        <v>2131</v>
      </c>
      <c r="Z6924" t="s">
        <v>88</v>
      </c>
    </row>
    <row r="6925" spans="1:26" x14ac:dyDescent="0.3">
      <c r="A6925" t="s">
        <v>9274</v>
      </c>
      <c r="B6925" t="s">
        <v>963</v>
      </c>
      <c r="C6925">
        <v>31604</v>
      </c>
      <c r="D6925" t="str">
        <f>+VLOOKUP(C6925,Param!K:L,2,FALSE)</f>
        <v>AMORIS</v>
      </c>
      <c r="E6925" t="s">
        <v>1392</v>
      </c>
      <c r="F6925" t="s">
        <v>8260</v>
      </c>
      <c r="G6925" t="s">
        <v>29</v>
      </c>
      <c r="H6925" s="5">
        <v>14231.84</v>
      </c>
      <c r="I6925" s="5">
        <v>14231.8388</v>
      </c>
      <c r="J6925" s="5">
        <v>1.2000000006082701E-3</v>
      </c>
      <c r="K6925" s="5">
        <v>14231.8388</v>
      </c>
      <c r="L6925" s="5">
        <v>1.2000000006082701E-3</v>
      </c>
      <c r="M6925" t="str">
        <f>IF(ISERROR(VLOOKUP(A6925,'[1]Ecart validé'!$A:$A,1,FALSE)),Z6925,"Ecart Validé")</f>
        <v>valid</v>
      </c>
      <c r="R6925" t="s">
        <v>30</v>
      </c>
      <c r="X6925"/>
      <c r="Y6925"/>
      <c r="Z6925" t="s">
        <v>31</v>
      </c>
    </row>
    <row r="6926" spans="1:26" x14ac:dyDescent="0.3">
      <c r="A6926" t="s">
        <v>9275</v>
      </c>
      <c r="B6926" t="s">
        <v>963</v>
      </c>
      <c r="C6926">
        <v>31604</v>
      </c>
      <c r="D6926" t="str">
        <f>+VLOOKUP(C6926,Param!K:L,2,FALSE)</f>
        <v>AMORIS</v>
      </c>
      <c r="E6926" t="s">
        <v>1392</v>
      </c>
      <c r="F6926" t="s">
        <v>8262</v>
      </c>
      <c r="G6926" t="s">
        <v>29</v>
      </c>
      <c r="H6926" s="5">
        <v>19761.36</v>
      </c>
      <c r="I6926" s="5">
        <v>19761.36</v>
      </c>
      <c r="J6926" s="5">
        <v>0</v>
      </c>
      <c r="K6926" s="5">
        <v>19761.36</v>
      </c>
      <c r="L6926" s="5">
        <v>0</v>
      </c>
      <c r="M6926" t="str">
        <f>IF(ISERROR(VLOOKUP(A6926,'[1]Ecart validé'!$A:$A,1,FALSE)),Z6926,"Ecart Validé")</f>
        <v>valid</v>
      </c>
      <c r="R6926" t="s">
        <v>30</v>
      </c>
      <c r="X6926"/>
      <c r="Y6926"/>
      <c r="Z6926" t="s">
        <v>31</v>
      </c>
    </row>
    <row r="6927" spans="1:26" x14ac:dyDescent="0.3">
      <c r="A6927" t="s">
        <v>9276</v>
      </c>
      <c r="B6927" t="s">
        <v>963</v>
      </c>
      <c r="C6927">
        <v>31604</v>
      </c>
      <c r="D6927" t="str">
        <f>+VLOOKUP(C6927,Param!K:L,2,FALSE)</f>
        <v>AMORIS</v>
      </c>
      <c r="E6927" t="s">
        <v>1392</v>
      </c>
      <c r="F6927" t="s">
        <v>8264</v>
      </c>
      <c r="G6927" t="s">
        <v>29</v>
      </c>
      <c r="H6927" s="5">
        <v>13124.17</v>
      </c>
      <c r="I6927" s="5">
        <v>13124.1736</v>
      </c>
      <c r="J6927" s="5">
        <v>-3.6000000000058199E-3</v>
      </c>
      <c r="K6927" s="5">
        <v>13124.1736</v>
      </c>
      <c r="L6927" s="5">
        <v>-3.6000000000058199E-3</v>
      </c>
      <c r="M6927" t="str">
        <f>IF(ISERROR(VLOOKUP(A6927,'[1]Ecart validé'!$A:$A,1,FALSE)),Z6927,"Ecart Validé")</f>
        <v>valid</v>
      </c>
      <c r="R6927" t="s">
        <v>30</v>
      </c>
      <c r="X6927"/>
      <c r="Y6927"/>
      <c r="Z6927" t="s">
        <v>31</v>
      </c>
    </row>
    <row r="6928" spans="1:26" x14ac:dyDescent="0.3">
      <c r="A6928" t="s">
        <v>9277</v>
      </c>
      <c r="B6928" t="s">
        <v>963</v>
      </c>
      <c r="C6928">
        <v>31604</v>
      </c>
      <c r="D6928" t="str">
        <f>+VLOOKUP(C6928,Param!K:L,2,FALSE)</f>
        <v>AMORIS</v>
      </c>
      <c r="E6928" t="s">
        <v>1392</v>
      </c>
      <c r="F6928" t="s">
        <v>8266</v>
      </c>
      <c r="G6928" t="s">
        <v>29</v>
      </c>
      <c r="H6928" s="5">
        <v>23464.799999999999</v>
      </c>
      <c r="I6928" s="5">
        <v>23464.7356</v>
      </c>
      <c r="J6928" s="5">
        <v>6.4399999999295604E-2</v>
      </c>
      <c r="K6928" s="5">
        <v>23464.7356</v>
      </c>
      <c r="L6928" s="5">
        <v>6.4399999999295604E-2</v>
      </c>
      <c r="M6928" t="str">
        <f>IF(ISERROR(VLOOKUP(A6928,'[1]Ecart validé'!$A:$A,1,FALSE)),Z6928,"Ecart Validé")</f>
        <v>valid</v>
      </c>
      <c r="R6928" t="s">
        <v>30</v>
      </c>
      <c r="X6928"/>
      <c r="Y6928"/>
      <c r="Z6928" t="s">
        <v>31</v>
      </c>
    </row>
    <row r="6929" spans="1:26" x14ac:dyDescent="0.3">
      <c r="A6929" t="s">
        <v>9278</v>
      </c>
      <c r="B6929" t="s">
        <v>963</v>
      </c>
      <c r="C6929">
        <v>31604</v>
      </c>
      <c r="D6929" t="str">
        <f>+VLOOKUP(C6929,Param!K:L,2,FALSE)</f>
        <v>AMORIS</v>
      </c>
      <c r="E6929" t="s">
        <v>1404</v>
      </c>
      <c r="F6929" t="s">
        <v>8260</v>
      </c>
      <c r="G6929" t="s">
        <v>29</v>
      </c>
      <c r="H6929" s="5">
        <v>2124.1999999999998</v>
      </c>
      <c r="I6929" s="5">
        <v>2124.2012</v>
      </c>
      <c r="J6929" s="5">
        <v>-1.2000000001535201E-3</v>
      </c>
      <c r="K6929" s="5">
        <v>2124.2012</v>
      </c>
      <c r="L6929" s="5">
        <v>-1.2000000001535201E-3</v>
      </c>
      <c r="M6929" t="str">
        <f>IF(ISERROR(VLOOKUP(A6929,'[1]Ecart validé'!$A:$A,1,FALSE)),Z6929,"Ecart Validé")</f>
        <v>valid</v>
      </c>
      <c r="R6929" t="s">
        <v>30</v>
      </c>
      <c r="X6929"/>
      <c r="Y6929"/>
      <c r="Z6929" t="s">
        <v>31</v>
      </c>
    </row>
    <row r="6930" spans="1:26" x14ac:dyDescent="0.3">
      <c r="A6930" t="s">
        <v>9279</v>
      </c>
      <c r="B6930" t="s">
        <v>963</v>
      </c>
      <c r="C6930">
        <v>31604</v>
      </c>
      <c r="D6930" t="str">
        <f>+VLOOKUP(C6930,Param!K:L,2,FALSE)</f>
        <v>AMORIS</v>
      </c>
      <c r="E6930" t="s">
        <v>1404</v>
      </c>
      <c r="F6930" t="s">
        <v>8264</v>
      </c>
      <c r="G6930" t="s">
        <v>29</v>
      </c>
      <c r="H6930" s="5">
        <v>101.87</v>
      </c>
      <c r="I6930" s="5">
        <v>101.872</v>
      </c>
      <c r="J6930" s="5">
        <v>-1.9999999999953302E-3</v>
      </c>
      <c r="K6930" s="5">
        <v>101.872</v>
      </c>
      <c r="L6930" s="5">
        <v>-1.9999999999953302E-3</v>
      </c>
      <c r="M6930" t="str">
        <f>IF(ISERROR(VLOOKUP(A6930,'[1]Ecart validé'!$A:$A,1,FALSE)),Z6930,"Ecart Validé")</f>
        <v>valid</v>
      </c>
      <c r="R6930" t="s">
        <v>30</v>
      </c>
      <c r="V6930" t="s">
        <v>60</v>
      </c>
      <c r="W6930" t="s">
        <v>61</v>
      </c>
      <c r="X6930"/>
      <c r="Y6930"/>
      <c r="Z6930" t="s">
        <v>31</v>
      </c>
    </row>
    <row r="6931" spans="1:26" x14ac:dyDescent="0.3">
      <c r="A6931" t="s">
        <v>9280</v>
      </c>
      <c r="B6931" t="s">
        <v>963</v>
      </c>
      <c r="C6931">
        <v>31604</v>
      </c>
      <c r="D6931" t="str">
        <f>+VLOOKUP(C6931,Param!K:L,2,FALSE)</f>
        <v>AMORIS</v>
      </c>
      <c r="E6931" t="s">
        <v>1407</v>
      </c>
      <c r="F6931" t="s">
        <v>8262</v>
      </c>
      <c r="G6931" t="s">
        <v>29</v>
      </c>
      <c r="H6931" s="5">
        <v>614.34</v>
      </c>
      <c r="I6931" s="5">
        <v>614.34</v>
      </c>
      <c r="J6931" s="5">
        <v>0</v>
      </c>
      <c r="K6931" s="5">
        <v>614.34</v>
      </c>
      <c r="L6931" s="5">
        <v>0</v>
      </c>
      <c r="M6931" t="str">
        <f>IF(ISERROR(VLOOKUP(A6931,'[1]Ecart validé'!$A:$A,1,FALSE)),Z6931,"Ecart Validé")</f>
        <v>valid</v>
      </c>
      <c r="R6931" t="s">
        <v>30</v>
      </c>
      <c r="X6931"/>
      <c r="Y6931"/>
      <c r="Z6931" t="s">
        <v>31</v>
      </c>
    </row>
    <row r="6932" spans="1:26" x14ac:dyDescent="0.3">
      <c r="A6932" t="s">
        <v>9281</v>
      </c>
      <c r="B6932" t="s">
        <v>963</v>
      </c>
      <c r="C6932">
        <v>31604</v>
      </c>
      <c r="D6932" t="str">
        <f>+VLOOKUP(C6932,Param!K:L,2,FALSE)</f>
        <v>AMORIS</v>
      </c>
      <c r="E6932" t="s">
        <v>1407</v>
      </c>
      <c r="F6932" t="s">
        <v>8266</v>
      </c>
      <c r="G6932" t="s">
        <v>29</v>
      </c>
      <c r="H6932" s="5">
        <v>67.650000000000006</v>
      </c>
      <c r="I6932" s="5">
        <v>67.647000000000006</v>
      </c>
      <c r="J6932" s="5">
        <v>3.0000000000001098E-3</v>
      </c>
      <c r="K6932" s="5">
        <v>67.647000000000006</v>
      </c>
      <c r="L6932" s="5">
        <v>3.0000000000001098E-3</v>
      </c>
      <c r="M6932" t="str">
        <f>IF(ISERROR(VLOOKUP(A6932,'[1]Ecart validé'!$A:$A,1,FALSE)),Z6932,"Ecart Validé")</f>
        <v>valid</v>
      </c>
      <c r="R6932" t="s">
        <v>30</v>
      </c>
      <c r="X6932"/>
      <c r="Y6932"/>
      <c r="Z6932" t="s">
        <v>31</v>
      </c>
    </row>
    <row r="6933" spans="1:26" x14ac:dyDescent="0.3">
      <c r="A6933" t="s">
        <v>9282</v>
      </c>
      <c r="B6933" t="s">
        <v>963</v>
      </c>
      <c r="C6933">
        <v>31604</v>
      </c>
      <c r="D6933" t="str">
        <f>+VLOOKUP(C6933,Param!K:L,2,FALSE)</f>
        <v>AMORIS</v>
      </c>
      <c r="E6933" t="s">
        <v>1412</v>
      </c>
      <c r="F6933" t="s">
        <v>8262</v>
      </c>
      <c r="G6933" t="s">
        <v>29</v>
      </c>
      <c r="H6933" s="5">
        <v>5583</v>
      </c>
      <c r="I6933" s="5">
        <v>5583</v>
      </c>
      <c r="J6933" s="5">
        <v>0</v>
      </c>
      <c r="K6933" s="5">
        <v>5583</v>
      </c>
      <c r="L6933" s="5">
        <v>0</v>
      </c>
      <c r="M6933" t="str">
        <f>IF(ISERROR(VLOOKUP(A6933,'[1]Ecart validé'!$A:$A,1,FALSE)),Z6933,"Ecart Validé")</f>
        <v>valid</v>
      </c>
      <c r="R6933" t="s">
        <v>30</v>
      </c>
      <c r="X6933"/>
      <c r="Y6933"/>
      <c r="Z6933" t="s">
        <v>31</v>
      </c>
    </row>
    <row r="6934" spans="1:26" x14ac:dyDescent="0.3">
      <c r="A6934" t="s">
        <v>9283</v>
      </c>
      <c r="B6934" t="s">
        <v>963</v>
      </c>
      <c r="C6934">
        <v>31604</v>
      </c>
      <c r="D6934" t="str">
        <f>+VLOOKUP(C6934,Param!K:L,2,FALSE)</f>
        <v>AMORIS</v>
      </c>
      <c r="E6934" t="s">
        <v>1412</v>
      </c>
      <c r="F6934" t="s">
        <v>8264</v>
      </c>
      <c r="G6934" t="s">
        <v>29</v>
      </c>
      <c r="H6934" s="5">
        <v>451.42</v>
      </c>
      <c r="I6934" s="5">
        <v>451.4196</v>
      </c>
      <c r="J6934" s="5">
        <v>4.0000000001327803E-4</v>
      </c>
      <c r="K6934" s="5">
        <v>451.42</v>
      </c>
      <c r="L6934" s="5">
        <v>0</v>
      </c>
      <c r="M6934" t="str">
        <f>IF(ISERROR(VLOOKUP(A6934,'[1]Ecart validé'!$A:$A,1,FALSE)),Z6934,"Ecart Validé")</f>
        <v>valid</v>
      </c>
      <c r="R6934" t="s">
        <v>30</v>
      </c>
      <c r="U6934" s="15"/>
      <c r="V6934" t="s">
        <v>60</v>
      </c>
      <c r="W6934" t="s">
        <v>61</v>
      </c>
      <c r="X6934"/>
      <c r="Y6934"/>
      <c r="Z6934" t="s">
        <v>31</v>
      </c>
    </row>
    <row r="6935" spans="1:26" x14ac:dyDescent="0.3">
      <c r="A6935" t="s">
        <v>9284</v>
      </c>
      <c r="B6935" t="s">
        <v>963</v>
      </c>
      <c r="C6935">
        <v>31604</v>
      </c>
      <c r="D6935" t="str">
        <f>+VLOOKUP(C6935,Param!K:L,2,FALSE)</f>
        <v>AMORIS</v>
      </c>
      <c r="E6935" t="s">
        <v>1412</v>
      </c>
      <c r="F6935" t="s">
        <v>8266</v>
      </c>
      <c r="G6935" t="s">
        <v>29</v>
      </c>
      <c r="H6935" s="5">
        <v>279.8</v>
      </c>
      <c r="I6935" s="5">
        <v>279.80279999999999</v>
      </c>
      <c r="J6935" s="5">
        <v>-2.7999999999792601E-3</v>
      </c>
      <c r="K6935" s="5">
        <v>279.8</v>
      </c>
      <c r="L6935" s="5">
        <v>0</v>
      </c>
      <c r="M6935" t="str">
        <f>IF(ISERROR(VLOOKUP(A6935,'[1]Ecart validé'!$A:$A,1,FALSE)),Z6935,"Ecart Validé")</f>
        <v>valid</v>
      </c>
      <c r="R6935" t="s">
        <v>30</v>
      </c>
      <c r="X6935"/>
      <c r="Y6935"/>
      <c r="Z6935" t="s">
        <v>31</v>
      </c>
    </row>
    <row r="6936" spans="1:26" ht="129.6" x14ac:dyDescent="0.3">
      <c r="A6936" t="s">
        <v>9285</v>
      </c>
      <c r="B6936" t="s">
        <v>963</v>
      </c>
      <c r="C6936">
        <v>33730</v>
      </c>
      <c r="D6936" t="str">
        <f>+VLOOKUP(C6936,Param!K:L,2,FALSE)</f>
        <v>ROMAN LTD</v>
      </c>
      <c r="E6936" t="s">
        <v>1419</v>
      </c>
      <c r="F6936" t="s">
        <v>8260</v>
      </c>
      <c r="G6936" t="s">
        <v>29</v>
      </c>
      <c r="H6936" s="5">
        <v>15</v>
      </c>
      <c r="I6936" s="5">
        <v>15</v>
      </c>
      <c r="J6936" s="5">
        <v>0</v>
      </c>
      <c r="K6936" s="5">
        <v>15</v>
      </c>
      <c r="L6936" s="5">
        <v>0</v>
      </c>
      <c r="M6936" t="str">
        <f>IF(ISERROR(VLOOKUP(A6936,'[1]Ecart validé'!$A:$A,1,FALSE)),Z6936,"Ecart Validé")</f>
        <v>valid</v>
      </c>
      <c r="R6936" t="s">
        <v>490</v>
      </c>
      <c r="S6936" t="s">
        <v>42</v>
      </c>
      <c r="T6936" t="s">
        <v>325</v>
      </c>
      <c r="U6936" s="15" t="s">
        <v>9286</v>
      </c>
      <c r="V6936" t="s">
        <v>42</v>
      </c>
      <c r="W6936" t="s">
        <v>325</v>
      </c>
      <c r="X6936" t="s">
        <v>418</v>
      </c>
      <c r="Y6936" t="s">
        <v>418</v>
      </c>
      <c r="Z6936" t="s">
        <v>31</v>
      </c>
    </row>
    <row r="6937" spans="1:26" x14ac:dyDescent="0.3">
      <c r="A6937" t="s">
        <v>9287</v>
      </c>
      <c r="B6937" t="s">
        <v>963</v>
      </c>
      <c r="C6937">
        <v>33730</v>
      </c>
      <c r="D6937" t="str">
        <f>+VLOOKUP(C6937,Param!K:L,2,FALSE)</f>
        <v>ROMAN LTD</v>
      </c>
      <c r="E6937" t="s">
        <v>1419</v>
      </c>
      <c r="F6937" t="s">
        <v>8262</v>
      </c>
      <c r="G6937" t="s">
        <v>29</v>
      </c>
      <c r="H6937" s="5">
        <v>1509.8</v>
      </c>
      <c r="I6937" s="5">
        <v>1509.7996000000001</v>
      </c>
      <c r="J6937" s="5">
        <v>3.9999999989959103E-4</v>
      </c>
      <c r="K6937" s="5">
        <v>1509.8</v>
      </c>
      <c r="L6937" s="5">
        <v>0</v>
      </c>
      <c r="M6937" t="str">
        <f>IF(ISERROR(VLOOKUP(A6937,'[1]Ecart validé'!$A:$A,1,FALSE)),Z6937,"Ecart Validé")</f>
        <v>valid</v>
      </c>
      <c r="R6937" t="s">
        <v>30</v>
      </c>
      <c r="S6937" t="s">
        <v>45</v>
      </c>
      <c r="V6937" t="s">
        <v>60</v>
      </c>
      <c r="W6937" t="s">
        <v>61</v>
      </c>
      <c r="X6937"/>
      <c r="Y6937"/>
      <c r="Z6937" t="s">
        <v>31</v>
      </c>
    </row>
    <row r="6938" spans="1:26" x14ac:dyDescent="0.3">
      <c r="A6938" t="s">
        <v>9288</v>
      </c>
      <c r="B6938" t="s">
        <v>963</v>
      </c>
      <c r="C6938">
        <v>33730</v>
      </c>
      <c r="D6938" t="str">
        <f>+VLOOKUP(C6938,Param!K:L,2,FALSE)</f>
        <v>ROMAN LTD</v>
      </c>
      <c r="E6938" t="s">
        <v>1419</v>
      </c>
      <c r="F6938" t="s">
        <v>8266</v>
      </c>
      <c r="G6938" t="s">
        <v>29</v>
      </c>
      <c r="H6938" s="5">
        <v>26.46</v>
      </c>
      <c r="I6938" s="5">
        <v>26.459199999999999</v>
      </c>
      <c r="J6938" s="5">
        <v>8.0000000000168803E-4</v>
      </c>
      <c r="K6938" s="5">
        <v>26.46</v>
      </c>
      <c r="L6938" s="5">
        <v>0</v>
      </c>
      <c r="M6938" t="str">
        <f>IF(ISERROR(VLOOKUP(A6938,'[1]Ecart validé'!$A:$A,1,FALSE)),Z6938,"Ecart Validé")</f>
        <v>valid</v>
      </c>
      <c r="R6938" t="s">
        <v>30</v>
      </c>
      <c r="S6938" t="s">
        <v>45</v>
      </c>
      <c r="V6938" t="s">
        <v>60</v>
      </c>
      <c r="W6938" t="s">
        <v>61</v>
      </c>
      <c r="X6938"/>
      <c r="Y6938"/>
      <c r="Z6938" t="s">
        <v>31</v>
      </c>
    </row>
    <row r="6939" spans="1:26" x14ac:dyDescent="0.3">
      <c r="A6939" t="s">
        <v>9289</v>
      </c>
      <c r="B6939" t="s">
        <v>963</v>
      </c>
      <c r="C6939">
        <v>33730</v>
      </c>
      <c r="D6939" t="str">
        <f>+VLOOKUP(C6939,Param!K:L,2,FALSE)</f>
        <v>ROMAN LTD</v>
      </c>
      <c r="E6939" t="s">
        <v>1421</v>
      </c>
      <c r="F6939" t="s">
        <v>8264</v>
      </c>
      <c r="G6939" t="s">
        <v>1422</v>
      </c>
      <c r="H6939" s="5">
        <v>36.090000000000003</v>
      </c>
      <c r="I6939" s="5">
        <v>36.087000000000003</v>
      </c>
      <c r="J6939" s="5">
        <v>3.0000000000001098E-3</v>
      </c>
      <c r="K6939" s="5">
        <v>36.087000000000003</v>
      </c>
      <c r="L6939" s="5">
        <v>3.0000000000001098E-3</v>
      </c>
      <c r="M6939" t="str">
        <f>IF(ISERROR(VLOOKUP(A6939,'[1]Ecart validé'!$A:$A,1,FALSE)),Z6939,"Ecart Validé")</f>
        <v>valid</v>
      </c>
      <c r="R6939" t="s">
        <v>30</v>
      </c>
      <c r="X6939"/>
      <c r="Y6939"/>
      <c r="Z6939" t="s">
        <v>31</v>
      </c>
    </row>
    <row r="6940" spans="1:26" x14ac:dyDescent="0.3">
      <c r="A6940" t="s">
        <v>9290</v>
      </c>
      <c r="B6940" t="s">
        <v>963</v>
      </c>
      <c r="C6940">
        <v>33730</v>
      </c>
      <c r="D6940" t="str">
        <f>+VLOOKUP(C6940,Param!K:L,2,FALSE)</f>
        <v>ROMAN LTD</v>
      </c>
      <c r="E6940" t="s">
        <v>1421</v>
      </c>
      <c r="F6940" t="s">
        <v>8266</v>
      </c>
      <c r="G6940" t="s">
        <v>1422</v>
      </c>
      <c r="H6940" s="5">
        <v>462.98</v>
      </c>
      <c r="I6940" s="5">
        <v>462.98050000000001</v>
      </c>
      <c r="J6940" s="5">
        <v>-4.9999999998817603E-4</v>
      </c>
      <c r="K6940" s="5">
        <v>462.98050000000001</v>
      </c>
      <c r="L6940" s="5">
        <v>-4.9999999998817603E-4</v>
      </c>
      <c r="M6940" t="str">
        <f>IF(ISERROR(VLOOKUP(A6940,'[1]Ecart validé'!$A:$A,1,FALSE)),Z6940,"Ecart Validé")</f>
        <v>valid</v>
      </c>
      <c r="R6940" t="s">
        <v>30</v>
      </c>
      <c r="T6940" s="41"/>
      <c r="X6940"/>
      <c r="Y6940"/>
      <c r="Z6940" t="s">
        <v>31</v>
      </c>
    </row>
    <row r="6941" spans="1:26" x14ac:dyDescent="0.3">
      <c r="A6941" t="s">
        <v>9291</v>
      </c>
      <c r="B6941" t="s">
        <v>963</v>
      </c>
      <c r="C6941">
        <v>35212</v>
      </c>
      <c r="D6941" t="str">
        <f>+VLOOKUP(C6941,Param!K:L,2,FALSE)</f>
        <v>BURGESS &amp; CO LTD (BURGESS FURNITURE LTD)</v>
      </c>
      <c r="E6941" t="s">
        <v>1435</v>
      </c>
      <c r="F6941" t="s">
        <v>8617</v>
      </c>
      <c r="G6941" t="s">
        <v>29</v>
      </c>
      <c r="H6941" s="5">
        <v>770.46</v>
      </c>
      <c r="I6941" s="5">
        <v>770.46</v>
      </c>
      <c r="J6941" s="5">
        <v>0</v>
      </c>
      <c r="K6941" s="5">
        <v>770.46</v>
      </c>
      <c r="L6941" s="5">
        <v>0</v>
      </c>
      <c r="M6941" t="str">
        <f>IF(ISERROR(VLOOKUP(A6941,'[1]Ecart validé'!$A:$A,1,FALSE)),Z6941,"Ecart Validé")</f>
        <v>valid</v>
      </c>
      <c r="R6941" t="s">
        <v>30</v>
      </c>
      <c r="X6941"/>
      <c r="Y6941"/>
      <c r="Z6941" t="s">
        <v>31</v>
      </c>
    </row>
    <row r="6942" spans="1:26" x14ac:dyDescent="0.3">
      <c r="A6942" t="s">
        <v>9292</v>
      </c>
      <c r="B6942" t="s">
        <v>963</v>
      </c>
      <c r="C6942">
        <v>35212</v>
      </c>
      <c r="D6942" t="str">
        <f>+VLOOKUP(C6942,Param!K:L,2,FALSE)</f>
        <v>BURGESS &amp; CO LTD (BURGESS FURNITURE LTD)</v>
      </c>
      <c r="E6942" t="s">
        <v>1435</v>
      </c>
      <c r="F6942" t="s">
        <v>8260</v>
      </c>
      <c r="G6942" t="s">
        <v>29</v>
      </c>
      <c r="H6942" s="5">
        <v>248.97</v>
      </c>
      <c r="I6942" s="5">
        <v>248.9742</v>
      </c>
      <c r="J6942" s="5">
        <v>-4.1999999999973101E-3</v>
      </c>
      <c r="K6942" s="5">
        <v>248.97</v>
      </c>
      <c r="L6942" s="5">
        <v>0</v>
      </c>
      <c r="M6942" t="str">
        <f>IF(ISERROR(VLOOKUP(A6942,'[1]Ecart validé'!$A:$A,1,FALSE)),Z6942,"Ecart Validé")</f>
        <v>valid</v>
      </c>
      <c r="R6942" t="s">
        <v>30</v>
      </c>
      <c r="X6942"/>
      <c r="Y6942"/>
      <c r="Z6942" t="s">
        <v>31</v>
      </c>
    </row>
    <row r="6943" spans="1:26" x14ac:dyDescent="0.3">
      <c r="A6943" t="s">
        <v>9293</v>
      </c>
      <c r="B6943" t="s">
        <v>963</v>
      </c>
      <c r="C6943">
        <v>35212</v>
      </c>
      <c r="D6943" t="str">
        <f>+VLOOKUP(C6943,Param!K:L,2,FALSE)</f>
        <v>BURGESS &amp; CO LTD (BURGESS FURNITURE LTD)</v>
      </c>
      <c r="E6943" t="s">
        <v>1435</v>
      </c>
      <c r="F6943" t="s">
        <v>8266</v>
      </c>
      <c r="G6943" t="s">
        <v>29</v>
      </c>
      <c r="H6943" s="5">
        <v>546.31999999999903</v>
      </c>
      <c r="I6943" s="5">
        <v>546.3252</v>
      </c>
      <c r="J6943" s="5">
        <v>-5.2000000000589301E-3</v>
      </c>
      <c r="K6943" s="5">
        <v>546.31999999999903</v>
      </c>
      <c r="L6943" s="5">
        <v>0</v>
      </c>
      <c r="M6943" t="str">
        <f>IF(ISERROR(VLOOKUP(A6943,'[1]Ecart validé'!$A:$A,1,FALSE)),Z6943,"Ecart Validé")</f>
        <v>valid</v>
      </c>
      <c r="R6943" t="s">
        <v>30</v>
      </c>
      <c r="X6943"/>
      <c r="Y6943"/>
      <c r="Z6943" t="s">
        <v>31</v>
      </c>
    </row>
    <row r="6944" spans="1:26" x14ac:dyDescent="0.3">
      <c r="A6944" t="s">
        <v>9294</v>
      </c>
      <c r="B6944" t="s">
        <v>963</v>
      </c>
      <c r="C6944">
        <v>35921</v>
      </c>
      <c r="D6944" t="str">
        <f>+VLOOKUP(C6944,Param!K:L,2,FALSE)</f>
        <v>HOIST GROUP UK LTD</v>
      </c>
      <c r="E6944" t="s">
        <v>1441</v>
      </c>
      <c r="F6944" t="s">
        <v>8260</v>
      </c>
      <c r="G6944" t="s">
        <v>29</v>
      </c>
      <c r="H6944" s="5">
        <v>935.9</v>
      </c>
      <c r="I6944" s="5">
        <v>935.90639999999996</v>
      </c>
      <c r="J6944" s="5">
        <v>-6.39999999998508E-3</v>
      </c>
      <c r="K6944" s="5">
        <v>935.9</v>
      </c>
      <c r="L6944" s="5">
        <v>0</v>
      </c>
      <c r="M6944" t="str">
        <f>IF(ISERROR(VLOOKUP(A6944,'[1]Ecart validé'!$A:$A,1,FALSE)),Z6944,"Ecart Validé")</f>
        <v>valid</v>
      </c>
      <c r="R6944" t="s">
        <v>30</v>
      </c>
      <c r="X6944"/>
      <c r="Y6944"/>
      <c r="Z6944" t="s">
        <v>31</v>
      </c>
    </row>
    <row r="6945" spans="1:26" x14ac:dyDescent="0.3">
      <c r="A6945" t="s">
        <v>9295</v>
      </c>
      <c r="B6945" t="s">
        <v>963</v>
      </c>
      <c r="C6945">
        <v>35921</v>
      </c>
      <c r="D6945" t="str">
        <f>+VLOOKUP(C6945,Param!K:L,2,FALSE)</f>
        <v>HOIST GROUP UK LTD</v>
      </c>
      <c r="E6945" t="s">
        <v>1441</v>
      </c>
      <c r="F6945" t="s">
        <v>8262</v>
      </c>
      <c r="G6945" t="s">
        <v>29</v>
      </c>
      <c r="H6945" s="5">
        <v>3549.94</v>
      </c>
      <c r="I6945" s="5">
        <v>3549.9405999999999</v>
      </c>
      <c r="J6945" s="5">
        <v>-5.9999999984938703E-4</v>
      </c>
      <c r="K6945" s="5">
        <v>3549.94</v>
      </c>
      <c r="L6945" s="5">
        <v>0</v>
      </c>
      <c r="M6945" t="str">
        <f>IF(ISERROR(VLOOKUP(A6945,'[1]Ecart validé'!$A:$A,1,FALSE)),Z6945,"Ecart Validé")</f>
        <v>valid</v>
      </c>
      <c r="R6945" t="s">
        <v>30</v>
      </c>
      <c r="X6945"/>
      <c r="Y6945"/>
      <c r="Z6945" t="s">
        <v>31</v>
      </c>
    </row>
    <row r="6946" spans="1:26" x14ac:dyDescent="0.3">
      <c r="A6946" t="s">
        <v>9296</v>
      </c>
      <c r="B6946" t="s">
        <v>963</v>
      </c>
      <c r="C6946">
        <v>35921</v>
      </c>
      <c r="D6946" t="str">
        <f>+VLOOKUP(C6946,Param!K:L,2,FALSE)</f>
        <v>HOIST GROUP UK LTD</v>
      </c>
      <c r="E6946" t="s">
        <v>1441</v>
      </c>
      <c r="F6946" t="s">
        <v>8264</v>
      </c>
      <c r="G6946" t="s">
        <v>29</v>
      </c>
      <c r="H6946" s="5">
        <v>7078.44</v>
      </c>
      <c r="I6946" s="5">
        <v>7078.4431999999997</v>
      </c>
      <c r="J6946" s="5">
        <v>-3.2000000001062199E-3</v>
      </c>
      <c r="K6946" s="5">
        <v>7078.44</v>
      </c>
      <c r="L6946" s="5">
        <v>0</v>
      </c>
      <c r="M6946" t="str">
        <f>IF(ISERROR(VLOOKUP(A6946,'[1]Ecart validé'!$A:$A,1,FALSE)),Z6946,"Ecart Validé")</f>
        <v>valid</v>
      </c>
      <c r="R6946" t="s">
        <v>30</v>
      </c>
      <c r="X6946"/>
      <c r="Y6946"/>
      <c r="Z6946" t="s">
        <v>31</v>
      </c>
    </row>
    <row r="6947" spans="1:26" x14ac:dyDescent="0.3">
      <c r="A6947" t="s">
        <v>9297</v>
      </c>
      <c r="B6947" t="s">
        <v>963</v>
      </c>
      <c r="C6947">
        <v>36835</v>
      </c>
      <c r="D6947" t="str">
        <f>+VLOOKUP(C6947,Param!K:L,2,FALSE)</f>
        <v>VISION LINENS LIMITED</v>
      </c>
      <c r="E6947" t="s">
        <v>9298</v>
      </c>
      <c r="F6947" t="s">
        <v>8260</v>
      </c>
      <c r="G6947" t="s">
        <v>29</v>
      </c>
      <c r="H6947" s="5">
        <v>1136.6199999999999</v>
      </c>
      <c r="I6947" s="5">
        <v>1136.615</v>
      </c>
      <c r="J6947" s="5">
        <v>4.9999999998817596E-3</v>
      </c>
      <c r="K6947" s="5">
        <v>1136.6199999999999</v>
      </c>
      <c r="L6947" s="5">
        <v>0</v>
      </c>
      <c r="M6947" t="str">
        <f>IF(ISERROR(VLOOKUP(A6947,'[1]Ecart validé'!$A:$A,1,FALSE)),Z6947,"Ecart Validé")</f>
        <v>valid</v>
      </c>
      <c r="R6947" t="s">
        <v>30</v>
      </c>
      <c r="X6947"/>
      <c r="Y6947"/>
      <c r="Z6947" t="s">
        <v>31</v>
      </c>
    </row>
    <row r="6948" spans="1:26" x14ac:dyDescent="0.3">
      <c r="A6948" t="s">
        <v>9299</v>
      </c>
      <c r="B6948" t="s">
        <v>963</v>
      </c>
      <c r="C6948">
        <v>36835</v>
      </c>
      <c r="D6948" t="str">
        <f>+VLOOKUP(C6948,Param!K:L,2,FALSE)</f>
        <v>VISION LINENS LIMITED</v>
      </c>
      <c r="E6948" t="s">
        <v>9298</v>
      </c>
      <c r="F6948" t="s">
        <v>8262</v>
      </c>
      <c r="G6948" t="s">
        <v>29</v>
      </c>
      <c r="H6948" s="5">
        <v>11234.9</v>
      </c>
      <c r="I6948" s="5">
        <v>11234.903</v>
      </c>
      <c r="J6948" s="5">
        <v>-3.00000000061118E-3</v>
      </c>
      <c r="K6948" s="5">
        <v>11234.9</v>
      </c>
      <c r="L6948" s="5">
        <v>0</v>
      </c>
      <c r="M6948" t="str">
        <f>IF(ISERROR(VLOOKUP(A6948,'[1]Ecart validé'!$A:$A,1,FALSE)),Z6948,"Ecart Validé")</f>
        <v>valid</v>
      </c>
      <c r="R6948" t="s">
        <v>30</v>
      </c>
      <c r="X6948"/>
      <c r="Y6948"/>
      <c r="Z6948" t="s">
        <v>31</v>
      </c>
    </row>
    <row r="6949" spans="1:26" x14ac:dyDescent="0.3">
      <c r="A6949" t="s">
        <v>9300</v>
      </c>
      <c r="B6949" t="s">
        <v>963</v>
      </c>
      <c r="C6949">
        <v>36835</v>
      </c>
      <c r="D6949" t="str">
        <f>+VLOOKUP(C6949,Param!K:L,2,FALSE)</f>
        <v>VISION LINENS LIMITED</v>
      </c>
      <c r="E6949" t="s">
        <v>9298</v>
      </c>
      <c r="F6949" t="s">
        <v>8264</v>
      </c>
      <c r="G6949" t="s">
        <v>29</v>
      </c>
      <c r="H6949" s="5">
        <v>9203.9500000000007</v>
      </c>
      <c r="I6949" s="5">
        <v>9203.9570000000003</v>
      </c>
      <c r="J6949" s="5">
        <v>-6.9999999996070896E-3</v>
      </c>
      <c r="K6949" s="5">
        <v>9203.9500000000007</v>
      </c>
      <c r="L6949" s="5">
        <v>0</v>
      </c>
      <c r="M6949" t="str">
        <f>IF(ISERROR(VLOOKUP(A6949,'[1]Ecart validé'!$A:$A,1,FALSE)),Z6949,"Ecart Validé")</f>
        <v>valid</v>
      </c>
      <c r="R6949" t="s">
        <v>30</v>
      </c>
      <c r="X6949"/>
      <c r="Y6949"/>
      <c r="Z6949" t="s">
        <v>31</v>
      </c>
    </row>
    <row r="6950" spans="1:26" x14ac:dyDescent="0.3">
      <c r="A6950" t="s">
        <v>9301</v>
      </c>
      <c r="B6950" t="s">
        <v>963</v>
      </c>
      <c r="C6950">
        <v>36835</v>
      </c>
      <c r="D6950" t="str">
        <f>+VLOOKUP(C6950,Param!K:L,2,FALSE)</f>
        <v>VISION LINENS LIMITED</v>
      </c>
      <c r="E6950" t="s">
        <v>9298</v>
      </c>
      <c r="F6950" t="s">
        <v>8266</v>
      </c>
      <c r="G6950" t="s">
        <v>29</v>
      </c>
      <c r="H6950" s="5">
        <v>15524.17</v>
      </c>
      <c r="I6950" s="5">
        <v>15524.165999999999</v>
      </c>
      <c r="J6950" s="5">
        <v>4.0000000008149003E-3</v>
      </c>
      <c r="K6950" s="5">
        <v>15524.17</v>
      </c>
      <c r="L6950" s="5">
        <v>0</v>
      </c>
      <c r="M6950" t="str">
        <f>IF(ISERROR(VLOOKUP(A6950,'[1]Ecart validé'!$A:$A,1,FALSE)),Z6950,"Ecart Validé")</f>
        <v>valid</v>
      </c>
      <c r="R6950" t="s">
        <v>30</v>
      </c>
      <c r="X6950"/>
      <c r="Y6950"/>
      <c r="Z6950" t="s">
        <v>31</v>
      </c>
    </row>
    <row r="6951" spans="1:26" x14ac:dyDescent="0.3">
      <c r="A6951" t="s">
        <v>9302</v>
      </c>
      <c r="B6951" t="s">
        <v>963</v>
      </c>
      <c r="C6951">
        <v>36835</v>
      </c>
      <c r="D6951" t="str">
        <f>+VLOOKUP(C6951,Param!K:L,2,FALSE)</f>
        <v>VISION LINENS LIMITED</v>
      </c>
      <c r="E6951" t="s">
        <v>1453</v>
      </c>
      <c r="F6951" t="s">
        <v>8271</v>
      </c>
      <c r="G6951" t="s">
        <v>29</v>
      </c>
      <c r="H6951" s="5">
        <v>37620.449999999997</v>
      </c>
      <c r="I6951" s="5">
        <v>37620.453000000001</v>
      </c>
      <c r="J6951" s="5">
        <v>-3.0000000042491501E-3</v>
      </c>
      <c r="K6951" s="5">
        <v>37620.449999999997</v>
      </c>
      <c r="L6951" s="5">
        <v>0</v>
      </c>
      <c r="M6951" t="str">
        <f>IF(ISERROR(VLOOKUP(A6951,'[1]Ecart validé'!$A:$A,1,FALSE)),Z6951,"Ecart Validé")</f>
        <v>valid</v>
      </c>
      <c r="R6951" t="s">
        <v>30</v>
      </c>
      <c r="X6951"/>
      <c r="Y6951"/>
      <c r="Z6951" t="s">
        <v>31</v>
      </c>
    </row>
    <row r="6952" spans="1:26" ht="72" x14ac:dyDescent="0.3">
      <c r="A6952" t="s">
        <v>9303</v>
      </c>
      <c r="B6952" t="s">
        <v>963</v>
      </c>
      <c r="C6952">
        <v>37142</v>
      </c>
      <c r="D6952" t="str">
        <f>+VLOOKUP(C6952,Param!K:L,2,FALSE)</f>
        <v>NIEHOFFS VAIHINGER FRUCHTSAFT GMBH</v>
      </c>
      <c r="E6952" t="s">
        <v>9304</v>
      </c>
      <c r="F6952" t="s">
        <v>8260</v>
      </c>
      <c r="G6952" t="s">
        <v>29</v>
      </c>
      <c r="H6952" s="5">
        <v>-27846.9</v>
      </c>
      <c r="J6952" s="5">
        <v>-27846.9</v>
      </c>
      <c r="L6952" s="5">
        <v>-27846.9</v>
      </c>
      <c r="M6952" t="str">
        <f>IF(ISERROR(VLOOKUP(A6952,'[1]Ecart validé'!$A:$A,1,FALSE)),Z6952,"Ecart Validé")</f>
        <v>issue</v>
      </c>
      <c r="N6952" t="s">
        <v>323</v>
      </c>
      <c r="O6952" t="s">
        <v>323</v>
      </c>
      <c r="P6952" t="s">
        <v>324</v>
      </c>
      <c r="S6952" t="s">
        <v>42</v>
      </c>
      <c r="T6952" t="s">
        <v>43</v>
      </c>
      <c r="U6952" s="157" t="s">
        <v>9305</v>
      </c>
      <c r="V6952" t="s">
        <v>42</v>
      </c>
      <c r="W6952" t="s">
        <v>43</v>
      </c>
      <c r="X6952" t="s">
        <v>9306</v>
      </c>
      <c r="Y6952" t="s">
        <v>9306</v>
      </c>
      <c r="Z6952" t="s">
        <v>88</v>
      </c>
    </row>
    <row r="6953" spans="1:26" x14ac:dyDescent="0.3">
      <c r="A6953" t="s">
        <v>9307</v>
      </c>
      <c r="B6953" t="s">
        <v>963</v>
      </c>
      <c r="C6953">
        <v>37142</v>
      </c>
      <c r="D6953" t="str">
        <f>+VLOOKUP(C6953,Param!K:L,2,FALSE)</f>
        <v>NIEHOFFS VAIHINGER FRUCHTSAFT GMBH</v>
      </c>
      <c r="E6953" t="s">
        <v>9304</v>
      </c>
      <c r="F6953" t="s">
        <v>8271</v>
      </c>
      <c r="G6953" t="s">
        <v>29</v>
      </c>
      <c r="H6953" s="5">
        <v>219360.96</v>
      </c>
      <c r="I6953" s="5">
        <v>219360.96</v>
      </c>
      <c r="J6953" s="5">
        <v>0</v>
      </c>
      <c r="K6953" s="5">
        <v>219360.96</v>
      </c>
      <c r="L6953" s="5">
        <v>0</v>
      </c>
      <c r="M6953" t="str">
        <f>IF(ISERROR(VLOOKUP(A6953,'[1]Ecart validé'!$A:$A,1,FALSE)),Z6953,"Ecart Validé")</f>
        <v>valid</v>
      </c>
      <c r="R6953" t="s">
        <v>30</v>
      </c>
      <c r="X6953"/>
      <c r="Y6953"/>
      <c r="Z6953" t="s">
        <v>31</v>
      </c>
    </row>
    <row r="6954" spans="1:26" x14ac:dyDescent="0.3">
      <c r="A6954" t="s">
        <v>9308</v>
      </c>
      <c r="B6954" t="s">
        <v>963</v>
      </c>
      <c r="C6954">
        <v>37416</v>
      </c>
      <c r="D6954" t="str">
        <f>+VLOOKUP(C6954,Param!K:L,2,FALSE)</f>
        <v>BRIDOR</v>
      </c>
      <c r="E6954" t="s">
        <v>1455</v>
      </c>
      <c r="F6954" t="s">
        <v>8271</v>
      </c>
      <c r="G6954" t="s">
        <v>29</v>
      </c>
      <c r="H6954" s="5">
        <v>568805.13</v>
      </c>
      <c r="I6954" s="5">
        <v>568805.13520000002</v>
      </c>
      <c r="J6954" s="5">
        <v>-5.2000000141560997E-3</v>
      </c>
      <c r="K6954" s="5">
        <v>568805.13</v>
      </c>
      <c r="L6954" s="5">
        <v>0</v>
      </c>
      <c r="M6954" t="str">
        <f>IF(ISERROR(VLOOKUP(A6954,'[1]Ecart validé'!$A:$A,1,FALSE)),Z6954,"Ecart Validé")</f>
        <v>valid</v>
      </c>
      <c r="R6954" t="s">
        <v>30</v>
      </c>
      <c r="X6954"/>
      <c r="Y6954"/>
      <c r="Z6954" t="s">
        <v>31</v>
      </c>
    </row>
    <row r="6955" spans="1:26" x14ac:dyDescent="0.3">
      <c r="A6955" t="s">
        <v>9309</v>
      </c>
      <c r="B6955" t="s">
        <v>963</v>
      </c>
      <c r="C6955">
        <v>43563</v>
      </c>
      <c r="D6955" t="str">
        <f>+VLOOKUP(C6955,Param!K:L,2,FALSE)</f>
        <v>PPG Distribution</v>
      </c>
      <c r="E6955">
        <v>768742</v>
      </c>
      <c r="F6955" t="s">
        <v>8260</v>
      </c>
      <c r="G6955" t="s">
        <v>29</v>
      </c>
      <c r="H6955" s="5">
        <v>1989.59</v>
      </c>
      <c r="I6955" s="5">
        <v>1989.5809999999999</v>
      </c>
      <c r="J6955" s="5">
        <v>9.0000000000145502E-3</v>
      </c>
      <c r="K6955" s="5">
        <v>1989.59</v>
      </c>
      <c r="L6955" s="5">
        <v>0</v>
      </c>
      <c r="M6955" t="str">
        <f>IF(ISERROR(VLOOKUP(A6955,'[1]Ecart validé'!$A:$A,1,FALSE)),Z6955,"Ecart Validé")</f>
        <v>valid</v>
      </c>
      <c r="R6955" t="s">
        <v>30</v>
      </c>
      <c r="X6955"/>
      <c r="Y6955"/>
      <c r="Z6955" t="s">
        <v>31</v>
      </c>
    </row>
    <row r="6956" spans="1:26" x14ac:dyDescent="0.3">
      <c r="A6956" t="s">
        <v>9310</v>
      </c>
      <c r="B6956" t="s">
        <v>963</v>
      </c>
      <c r="C6956">
        <v>43563</v>
      </c>
      <c r="D6956" t="str">
        <f>+VLOOKUP(C6956,Param!K:L,2,FALSE)</f>
        <v>PPG Distribution</v>
      </c>
      <c r="E6956">
        <v>768742</v>
      </c>
      <c r="F6956" t="s">
        <v>8262</v>
      </c>
      <c r="G6956" t="s">
        <v>29</v>
      </c>
      <c r="H6956" s="5">
        <v>4610.3</v>
      </c>
      <c r="I6956" s="5">
        <v>4610.2905000000001</v>
      </c>
      <c r="J6956" s="5">
        <v>9.5000000001164101E-3</v>
      </c>
      <c r="K6956" s="5">
        <v>4610.3</v>
      </c>
      <c r="L6956" s="5">
        <v>0</v>
      </c>
      <c r="M6956" t="str">
        <f>IF(ISERROR(VLOOKUP(A6956,'[1]Ecart validé'!$A:$A,1,FALSE)),Z6956,"Ecart Validé")</f>
        <v>valid</v>
      </c>
      <c r="R6956" t="s">
        <v>30</v>
      </c>
      <c r="X6956"/>
      <c r="Y6956"/>
      <c r="Z6956" t="s">
        <v>31</v>
      </c>
    </row>
    <row r="6957" spans="1:26" x14ac:dyDescent="0.3">
      <c r="A6957" t="s">
        <v>9311</v>
      </c>
      <c r="B6957" t="s">
        <v>963</v>
      </c>
      <c r="C6957">
        <v>43563</v>
      </c>
      <c r="D6957" t="str">
        <f>+VLOOKUP(C6957,Param!K:L,2,FALSE)</f>
        <v>PPG Distribution</v>
      </c>
      <c r="E6957">
        <v>768742</v>
      </c>
      <c r="F6957" t="s">
        <v>8264</v>
      </c>
      <c r="G6957" t="s">
        <v>29</v>
      </c>
      <c r="H6957" s="5">
        <v>2678.55</v>
      </c>
      <c r="I6957" s="5">
        <v>2678.5569999999998</v>
      </c>
      <c r="J6957" s="5">
        <v>-6.9999999996070896E-3</v>
      </c>
      <c r="K6957" s="5">
        <v>2678.55</v>
      </c>
      <c r="L6957" s="5">
        <v>0</v>
      </c>
      <c r="M6957" t="str">
        <f>IF(ISERROR(VLOOKUP(A6957,'[1]Ecart validé'!$A:$A,1,FALSE)),Z6957,"Ecart Validé")</f>
        <v>valid</v>
      </c>
      <c r="R6957" t="s">
        <v>30</v>
      </c>
      <c r="X6957"/>
      <c r="Y6957"/>
      <c r="Z6957" t="s">
        <v>31</v>
      </c>
    </row>
    <row r="6958" spans="1:26" x14ac:dyDescent="0.3">
      <c r="A6958" t="s">
        <v>9312</v>
      </c>
      <c r="B6958" t="s">
        <v>963</v>
      </c>
      <c r="C6958">
        <v>43563</v>
      </c>
      <c r="D6958" t="str">
        <f>+VLOOKUP(C6958,Param!K:L,2,FALSE)</f>
        <v>PPG Distribution</v>
      </c>
      <c r="E6958">
        <v>768742</v>
      </c>
      <c r="F6958" t="s">
        <v>8266</v>
      </c>
      <c r="G6958" t="s">
        <v>29</v>
      </c>
      <c r="H6958" s="5">
        <v>4011.75</v>
      </c>
      <c r="I6958" s="5">
        <v>4011.7615000000001</v>
      </c>
      <c r="J6958" s="5">
        <v>-1.1500000000069101E-2</v>
      </c>
      <c r="K6958" s="5">
        <v>4011.75</v>
      </c>
      <c r="L6958" s="5">
        <v>0</v>
      </c>
      <c r="M6958" t="str">
        <f>IF(ISERROR(VLOOKUP(A6958,'[1]Ecart validé'!$A:$A,1,FALSE)),Z6958,"Ecart Validé")</f>
        <v>valid</v>
      </c>
      <c r="R6958" t="s">
        <v>30</v>
      </c>
      <c r="X6958"/>
      <c r="Y6958"/>
      <c r="Z6958" t="s">
        <v>31</v>
      </c>
    </row>
    <row r="6959" spans="1:26" x14ac:dyDescent="0.3">
      <c r="A6959" t="s">
        <v>9313</v>
      </c>
      <c r="B6959" t="s">
        <v>963</v>
      </c>
      <c r="C6959">
        <v>43565</v>
      </c>
      <c r="D6959" t="str">
        <f>+VLOOKUP(C6959,Param!K:L,2,FALSE)</f>
        <v>LYRECO</v>
      </c>
      <c r="E6959" t="s">
        <v>1463</v>
      </c>
      <c r="F6959" t="s">
        <v>8721</v>
      </c>
      <c r="G6959" t="s">
        <v>29</v>
      </c>
      <c r="H6959" s="5">
        <v>305388.57</v>
      </c>
      <c r="I6959" s="5">
        <v>305388.57</v>
      </c>
      <c r="J6959" s="5">
        <v>0</v>
      </c>
      <c r="K6959" s="5">
        <v>305388.57</v>
      </c>
      <c r="L6959" s="5">
        <v>0</v>
      </c>
      <c r="M6959" t="str">
        <f>IF(ISERROR(VLOOKUP(A6959,'[1]Ecart validé'!$A:$A,1,FALSE)),Z6959,"Ecart Validé")</f>
        <v>valid</v>
      </c>
      <c r="R6959" t="s">
        <v>30</v>
      </c>
      <c r="X6959"/>
      <c r="Y6959"/>
      <c r="Z6959" t="s">
        <v>31</v>
      </c>
    </row>
    <row r="6960" spans="1:26" x14ac:dyDescent="0.3">
      <c r="A6960" t="s">
        <v>9314</v>
      </c>
      <c r="B6960" t="s">
        <v>963</v>
      </c>
      <c r="C6960">
        <v>43572</v>
      </c>
      <c r="D6960" t="str">
        <f>+VLOOKUP(C6960,Param!K:L,2,FALSE)</f>
        <v>GROUPE GM (AFI, APLICOM)</v>
      </c>
      <c r="E6960" t="s">
        <v>1465</v>
      </c>
      <c r="F6960" t="s">
        <v>8617</v>
      </c>
      <c r="G6960" t="s">
        <v>29</v>
      </c>
      <c r="H6960" s="5">
        <v>1887.25</v>
      </c>
      <c r="I6960" s="5">
        <v>1887.248</v>
      </c>
      <c r="J6960" s="5">
        <v>1.9999999999527002E-3</v>
      </c>
      <c r="K6960" s="5">
        <v>1887.25</v>
      </c>
      <c r="L6960" s="5">
        <v>0</v>
      </c>
      <c r="M6960" t="str">
        <f>IF(ISERROR(VLOOKUP(A6960,'[1]Ecart validé'!$A:$A,1,FALSE)),Z6960,"Ecart Validé")</f>
        <v>valid</v>
      </c>
      <c r="R6960" t="s">
        <v>30</v>
      </c>
      <c r="X6960"/>
      <c r="Y6960"/>
      <c r="Z6960" t="s">
        <v>31</v>
      </c>
    </row>
    <row r="6961" spans="1:26" ht="12.9" customHeight="1" x14ac:dyDescent="0.3">
      <c r="A6961" t="s">
        <v>9315</v>
      </c>
      <c r="B6961" t="s">
        <v>963</v>
      </c>
      <c r="C6961">
        <v>43572</v>
      </c>
      <c r="D6961" t="str">
        <f>+VLOOKUP(C6961,Param!K:L,2,FALSE)</f>
        <v>GROUPE GM (AFI, APLICOM)</v>
      </c>
      <c r="E6961" t="s">
        <v>1465</v>
      </c>
      <c r="F6961" t="s">
        <v>8260</v>
      </c>
      <c r="G6961" t="s">
        <v>29</v>
      </c>
      <c r="H6961" s="5">
        <v>23476.22</v>
      </c>
      <c r="I6961" s="5">
        <v>23476.22</v>
      </c>
      <c r="J6961" s="5">
        <v>0</v>
      </c>
      <c r="K6961" s="5">
        <v>23476.22</v>
      </c>
      <c r="L6961" s="5">
        <v>0</v>
      </c>
      <c r="M6961" t="str">
        <f>IF(ISERROR(VLOOKUP(A6961,'[1]Ecart validé'!$A:$A,1,FALSE)),Z6961,"Ecart Validé")</f>
        <v>valid</v>
      </c>
      <c r="R6961" t="s">
        <v>30</v>
      </c>
      <c r="U6961" s="48"/>
      <c r="X6961"/>
      <c r="Y6961"/>
      <c r="Z6961" t="s">
        <v>31</v>
      </c>
    </row>
    <row r="6962" spans="1:26" x14ac:dyDescent="0.3">
      <c r="A6962" t="s">
        <v>9316</v>
      </c>
      <c r="B6962" t="s">
        <v>963</v>
      </c>
      <c r="C6962">
        <v>43572</v>
      </c>
      <c r="D6962" t="str">
        <f>+VLOOKUP(C6962,Param!K:L,2,FALSE)</f>
        <v>GROUPE GM (AFI, APLICOM)</v>
      </c>
      <c r="E6962" t="s">
        <v>1465</v>
      </c>
      <c r="F6962" t="s">
        <v>8262</v>
      </c>
      <c r="G6962" t="s">
        <v>29</v>
      </c>
      <c r="H6962" s="5">
        <v>49569.63</v>
      </c>
      <c r="I6962" s="5">
        <v>49569.631999999998</v>
      </c>
      <c r="J6962" s="5">
        <v>-2.0000000004074502E-3</v>
      </c>
      <c r="K6962" s="5">
        <v>49569.63</v>
      </c>
      <c r="L6962" s="5">
        <v>0</v>
      </c>
      <c r="M6962" t="str">
        <f>IF(ISERROR(VLOOKUP(A6962,'[1]Ecart validé'!$A:$A,1,FALSE)),Z6962,"Ecart Validé")</f>
        <v>valid</v>
      </c>
      <c r="R6962" t="s">
        <v>30</v>
      </c>
      <c r="X6962"/>
      <c r="Y6962"/>
      <c r="Z6962" t="s">
        <v>31</v>
      </c>
    </row>
    <row r="6963" spans="1:26" x14ac:dyDescent="0.3">
      <c r="A6963" t="s">
        <v>9317</v>
      </c>
      <c r="B6963" t="s">
        <v>963</v>
      </c>
      <c r="C6963">
        <v>43572</v>
      </c>
      <c r="D6963" t="str">
        <f>+VLOOKUP(C6963,Param!K:L,2,FALSE)</f>
        <v>GROUPE GM (AFI, APLICOM)</v>
      </c>
      <c r="E6963" t="s">
        <v>1465</v>
      </c>
      <c r="F6963" t="s">
        <v>8264</v>
      </c>
      <c r="G6963" t="s">
        <v>29</v>
      </c>
      <c r="H6963" s="5">
        <v>136077.85</v>
      </c>
      <c r="I6963" s="5">
        <v>136077.848</v>
      </c>
      <c r="J6963" s="5">
        <v>2.0000000076834099E-3</v>
      </c>
      <c r="K6963" s="5">
        <v>136077.85</v>
      </c>
      <c r="L6963" s="5">
        <v>0</v>
      </c>
      <c r="M6963" t="str">
        <f>IF(ISERROR(VLOOKUP(A6963,'[1]Ecart validé'!$A:$A,1,FALSE)),Z6963,"Ecart Validé")</f>
        <v>valid</v>
      </c>
      <c r="R6963" t="s">
        <v>30</v>
      </c>
      <c r="X6963"/>
      <c r="Y6963"/>
      <c r="Z6963" t="s">
        <v>31</v>
      </c>
    </row>
    <row r="6964" spans="1:26" x14ac:dyDescent="0.3">
      <c r="A6964" t="s">
        <v>9318</v>
      </c>
      <c r="B6964" t="s">
        <v>963</v>
      </c>
      <c r="C6964">
        <v>43572</v>
      </c>
      <c r="D6964" t="str">
        <f>+VLOOKUP(C6964,Param!K:L,2,FALSE)</f>
        <v>GROUPE GM (AFI, APLICOM)</v>
      </c>
      <c r="E6964" t="s">
        <v>1465</v>
      </c>
      <c r="F6964" t="s">
        <v>8266</v>
      </c>
      <c r="G6964" t="s">
        <v>29</v>
      </c>
      <c r="H6964" s="5">
        <v>134003.57999999999</v>
      </c>
      <c r="I6964" s="5">
        <v>134003.57500000001</v>
      </c>
      <c r="J6964" s="5">
        <v>5.0000000046566103E-3</v>
      </c>
      <c r="K6964" s="5">
        <v>134003.57999999999</v>
      </c>
      <c r="L6964" s="5">
        <v>0</v>
      </c>
      <c r="M6964" t="str">
        <f>IF(ISERROR(VLOOKUP(A6964,'[1]Ecart validé'!$A:$A,1,FALSE)),Z6964,"Ecart Validé")</f>
        <v>valid</v>
      </c>
      <c r="R6964" t="s">
        <v>30</v>
      </c>
      <c r="X6964"/>
      <c r="Y6964"/>
      <c r="Z6964" t="s">
        <v>31</v>
      </c>
    </row>
    <row r="6965" spans="1:26" x14ac:dyDescent="0.3">
      <c r="A6965" t="s">
        <v>9319</v>
      </c>
      <c r="B6965" t="s">
        <v>963</v>
      </c>
      <c r="C6965">
        <v>43794</v>
      </c>
      <c r="D6965" t="str">
        <f>+VLOOKUP(C6965,Param!K:L,2,FALSE)</f>
        <v>BRAGARD SA</v>
      </c>
      <c r="E6965">
        <v>16100035</v>
      </c>
      <c r="F6965" t="s">
        <v>8617</v>
      </c>
      <c r="G6965" t="s">
        <v>29</v>
      </c>
      <c r="H6965" s="5">
        <v>6464.5199999999904</v>
      </c>
      <c r="I6965" s="5">
        <v>6464.5263000000004</v>
      </c>
      <c r="J6965" s="5">
        <v>-6.3000000009196802E-3</v>
      </c>
      <c r="K6965" s="5">
        <v>6464.5199999999904</v>
      </c>
      <c r="L6965" s="5">
        <v>0</v>
      </c>
      <c r="M6965" t="str">
        <f>IF(ISERROR(VLOOKUP(A6965,'[1]Ecart validé'!$A:$A,1,FALSE)),Z6965,"Ecart Validé")</f>
        <v>valid</v>
      </c>
      <c r="R6965" t="s">
        <v>30</v>
      </c>
      <c r="X6965"/>
      <c r="Y6965"/>
      <c r="Z6965" t="s">
        <v>31</v>
      </c>
    </row>
    <row r="6966" spans="1:26" x14ac:dyDescent="0.3">
      <c r="A6966" t="s">
        <v>9320</v>
      </c>
      <c r="B6966" t="s">
        <v>963</v>
      </c>
      <c r="C6966">
        <v>43794</v>
      </c>
      <c r="D6966" t="str">
        <f>+VLOOKUP(C6966,Param!K:L,2,FALSE)</f>
        <v>BRAGARD SA</v>
      </c>
      <c r="E6966">
        <v>16100035</v>
      </c>
      <c r="F6966" t="s">
        <v>8260</v>
      </c>
      <c r="G6966" t="s">
        <v>29</v>
      </c>
      <c r="H6966" s="5">
        <v>822.85</v>
      </c>
      <c r="I6966" s="5">
        <v>822.85</v>
      </c>
      <c r="J6966" s="5">
        <v>0</v>
      </c>
      <c r="K6966" s="5">
        <v>822.85</v>
      </c>
      <c r="L6966" s="5">
        <v>0</v>
      </c>
      <c r="M6966" t="str">
        <f>IF(ISERROR(VLOOKUP(A6966,'[1]Ecart validé'!$A:$A,1,FALSE)),Z6966,"Ecart Validé")</f>
        <v>valid</v>
      </c>
      <c r="R6966" t="s">
        <v>30</v>
      </c>
      <c r="X6966"/>
      <c r="Y6966"/>
      <c r="Z6966" t="s">
        <v>31</v>
      </c>
    </row>
    <row r="6967" spans="1:26" x14ac:dyDescent="0.3">
      <c r="A6967" t="s">
        <v>9321</v>
      </c>
      <c r="B6967" t="s">
        <v>963</v>
      </c>
      <c r="C6967">
        <v>43794</v>
      </c>
      <c r="D6967" t="str">
        <f>+VLOOKUP(C6967,Param!K:L,2,FALSE)</f>
        <v>BRAGARD SA</v>
      </c>
      <c r="E6967">
        <v>16100035</v>
      </c>
      <c r="F6967" t="s">
        <v>8266</v>
      </c>
      <c r="G6967" t="s">
        <v>29</v>
      </c>
      <c r="H6967" s="5">
        <v>15918.52</v>
      </c>
      <c r="I6967" s="5">
        <v>15918.509</v>
      </c>
      <c r="J6967" s="5">
        <v>1.1000000000422E-2</v>
      </c>
      <c r="K6967" s="5">
        <v>15918.52</v>
      </c>
      <c r="L6967" s="5">
        <v>0</v>
      </c>
      <c r="M6967" t="str">
        <f>IF(ISERROR(VLOOKUP(A6967,'[1]Ecart validé'!$A:$A,1,FALSE)),Z6967,"Ecart Validé")</f>
        <v>valid</v>
      </c>
      <c r="R6967" t="s">
        <v>30</v>
      </c>
      <c r="X6967"/>
      <c r="Y6967"/>
      <c r="Z6967" t="s">
        <v>31</v>
      </c>
    </row>
    <row r="6968" spans="1:26" x14ac:dyDescent="0.3">
      <c r="A6968" t="s">
        <v>9322</v>
      </c>
      <c r="B6968" t="s">
        <v>963</v>
      </c>
      <c r="C6968">
        <v>43794</v>
      </c>
      <c r="D6968" t="str">
        <f>+VLOOKUP(C6968,Param!K:L,2,FALSE)</f>
        <v>BRAGARD SA</v>
      </c>
      <c r="E6968" t="s">
        <v>1477</v>
      </c>
      <c r="F6968" t="s">
        <v>8617</v>
      </c>
      <c r="G6968" t="s">
        <v>29</v>
      </c>
      <c r="H6968" s="5">
        <v>1980</v>
      </c>
      <c r="I6968" s="5">
        <v>1980</v>
      </c>
      <c r="J6968" s="5">
        <v>0</v>
      </c>
      <c r="K6968" s="5">
        <v>1980</v>
      </c>
      <c r="L6968" s="5">
        <v>0</v>
      </c>
      <c r="M6968" t="str">
        <f>IF(ISERROR(VLOOKUP(A6968,'[1]Ecart validé'!$A:$A,1,FALSE)),Z6968,"Ecart Validé")</f>
        <v>valid</v>
      </c>
      <c r="R6968" t="s">
        <v>30</v>
      </c>
      <c r="X6968"/>
      <c r="Y6968"/>
      <c r="Z6968" t="s">
        <v>31</v>
      </c>
    </row>
    <row r="6969" spans="1:26" x14ac:dyDescent="0.3">
      <c r="A6969" t="s">
        <v>9323</v>
      </c>
      <c r="B6969" t="s">
        <v>963</v>
      </c>
      <c r="C6969">
        <v>43794</v>
      </c>
      <c r="D6969" t="str">
        <f>+VLOOKUP(C6969,Param!K:L,2,FALSE)</f>
        <v>BRAGARD SA</v>
      </c>
      <c r="E6969" t="s">
        <v>1477</v>
      </c>
      <c r="F6969" t="s">
        <v>8260</v>
      </c>
      <c r="G6969" t="s">
        <v>29</v>
      </c>
      <c r="H6969" s="5">
        <v>323.94</v>
      </c>
      <c r="I6969" s="5">
        <v>323.94</v>
      </c>
      <c r="J6969" s="5">
        <v>0</v>
      </c>
      <c r="K6969" s="5">
        <v>323.94</v>
      </c>
      <c r="L6969" s="5">
        <v>0</v>
      </c>
      <c r="M6969" t="str">
        <f>IF(ISERROR(VLOOKUP(A6969,'[1]Ecart validé'!$A:$A,1,FALSE)),Z6969,"Ecart Validé")</f>
        <v>valid</v>
      </c>
      <c r="R6969" t="s">
        <v>30</v>
      </c>
      <c r="X6969"/>
      <c r="Y6969"/>
      <c r="Z6969" t="s">
        <v>31</v>
      </c>
    </row>
    <row r="6970" spans="1:26" ht="83.25" customHeight="1" x14ac:dyDescent="0.3">
      <c r="A6970" t="s">
        <v>9324</v>
      </c>
      <c r="B6970" t="s">
        <v>963</v>
      </c>
      <c r="C6970">
        <v>43794</v>
      </c>
      <c r="D6970" t="str">
        <f>+VLOOKUP(C6970,Param!K:L,2,FALSE)</f>
        <v>BRAGARD SA</v>
      </c>
      <c r="E6970" t="s">
        <v>1477</v>
      </c>
      <c r="F6970" t="s">
        <v>8262</v>
      </c>
      <c r="G6970" t="s">
        <v>29</v>
      </c>
      <c r="H6970" s="5">
        <v>743.41</v>
      </c>
      <c r="I6970" s="5">
        <v>743.40840000000003</v>
      </c>
      <c r="J6970" s="5">
        <v>1.5999999999394201E-3</v>
      </c>
      <c r="K6970" s="5">
        <v>743.40840000000003</v>
      </c>
      <c r="L6970" s="5">
        <v>1.5999999999394201E-3</v>
      </c>
      <c r="M6970" t="str">
        <f>IF(ISERROR(VLOOKUP(A6970,'[1]Ecart validé'!$A:$A,1,FALSE)),Z6970,"Ecart Validé")</f>
        <v>valid</v>
      </c>
      <c r="R6970" t="s">
        <v>30</v>
      </c>
      <c r="X6970"/>
      <c r="Y6970"/>
      <c r="Z6970" t="s">
        <v>31</v>
      </c>
    </row>
    <row r="6971" spans="1:26" x14ac:dyDescent="0.3">
      <c r="A6971" t="s">
        <v>9325</v>
      </c>
      <c r="B6971" t="s">
        <v>963</v>
      </c>
      <c r="C6971">
        <v>43794</v>
      </c>
      <c r="D6971" t="str">
        <f>+VLOOKUP(C6971,Param!K:L,2,FALSE)</f>
        <v>BRAGARD SA</v>
      </c>
      <c r="E6971" t="s">
        <v>1477</v>
      </c>
      <c r="F6971" t="s">
        <v>8264</v>
      </c>
      <c r="G6971" t="s">
        <v>29</v>
      </c>
      <c r="H6971" s="5">
        <v>4373.4399999999996</v>
      </c>
      <c r="I6971" s="5">
        <v>4373.4366</v>
      </c>
      <c r="J6971" s="5">
        <v>3.3999999996012702E-3</v>
      </c>
      <c r="K6971" s="5">
        <v>4373.4366</v>
      </c>
      <c r="L6971" s="5">
        <v>3.3999999996012702E-3</v>
      </c>
      <c r="M6971" t="str">
        <f>IF(ISERROR(VLOOKUP(A6971,'[1]Ecart validé'!$A:$A,1,FALSE)),Z6971,"Ecart Validé")</f>
        <v>valid</v>
      </c>
      <c r="R6971" t="s">
        <v>30</v>
      </c>
      <c r="X6971"/>
      <c r="Y6971"/>
      <c r="Z6971" t="s">
        <v>31</v>
      </c>
    </row>
    <row r="6972" spans="1:26" ht="43.2" x14ac:dyDescent="0.3">
      <c r="A6972" t="s">
        <v>9326</v>
      </c>
      <c r="B6972" t="s">
        <v>963</v>
      </c>
      <c r="C6972">
        <v>43794</v>
      </c>
      <c r="D6972" t="str">
        <f>+VLOOKUP(C6972,Param!K:L,2,FALSE)</f>
        <v>BRAGARD SA</v>
      </c>
      <c r="E6972" t="s">
        <v>1486</v>
      </c>
      <c r="F6972" t="s">
        <v>8617</v>
      </c>
      <c r="G6972" t="s">
        <v>29</v>
      </c>
      <c r="H6972" s="5">
        <v>1292.9000000000001</v>
      </c>
      <c r="I6972" s="5">
        <v>1292.9052999999999</v>
      </c>
      <c r="J6972" s="5">
        <v>-5.29999999980645E-3</v>
      </c>
      <c r="K6972" s="5">
        <v>1292.9052999999999</v>
      </c>
      <c r="L6972" s="5">
        <v>-5.29999999980645E-3</v>
      </c>
      <c r="M6972" t="str">
        <f>IF(ISERROR(VLOOKUP(A6972,'[1]Ecart validé'!$A:$A,1,FALSE)),Z6972,"Ecart Validé")</f>
        <v>valid</v>
      </c>
      <c r="R6972" t="s">
        <v>30</v>
      </c>
      <c r="S6972" t="s">
        <v>42</v>
      </c>
      <c r="T6972" t="s">
        <v>43</v>
      </c>
      <c r="U6972" s="13" t="s">
        <v>9327</v>
      </c>
      <c r="V6972" t="s">
        <v>45</v>
      </c>
      <c r="W6972" t="s">
        <v>2529</v>
      </c>
      <c r="X6972"/>
      <c r="Y6972"/>
      <c r="Z6972" t="s">
        <v>31</v>
      </c>
    </row>
    <row r="6973" spans="1:26" x14ac:dyDescent="0.3">
      <c r="A6973" t="s">
        <v>9328</v>
      </c>
      <c r="B6973" t="s">
        <v>963</v>
      </c>
      <c r="C6973">
        <v>43794</v>
      </c>
      <c r="D6973" t="str">
        <f>+VLOOKUP(C6973,Param!K:L,2,FALSE)</f>
        <v>BRAGARD SA</v>
      </c>
      <c r="E6973" t="s">
        <v>1486</v>
      </c>
      <c r="F6973" t="s">
        <v>8260</v>
      </c>
      <c r="G6973" t="s">
        <v>29</v>
      </c>
      <c r="H6973" s="5">
        <v>164.57</v>
      </c>
      <c r="I6973" s="5">
        <v>164.57</v>
      </c>
      <c r="J6973" s="5">
        <v>0</v>
      </c>
      <c r="K6973" s="5">
        <v>164.57</v>
      </c>
      <c r="L6973" s="5">
        <v>0</v>
      </c>
      <c r="M6973" t="str">
        <f>IF(ISERROR(VLOOKUP(A6973,'[1]Ecart validé'!$A:$A,1,FALSE)),Z6973,"Ecart Validé")</f>
        <v>valid</v>
      </c>
      <c r="R6973" t="s">
        <v>30</v>
      </c>
      <c r="X6973"/>
      <c r="Y6973"/>
      <c r="Z6973" t="s">
        <v>31</v>
      </c>
    </row>
    <row r="6974" spans="1:26" x14ac:dyDescent="0.3">
      <c r="A6974" t="s">
        <v>9329</v>
      </c>
      <c r="B6974" t="s">
        <v>963</v>
      </c>
      <c r="C6974">
        <v>43794</v>
      </c>
      <c r="D6974" t="str">
        <f>+VLOOKUP(C6974,Param!K:L,2,FALSE)</f>
        <v>BRAGARD SA</v>
      </c>
      <c r="E6974" t="s">
        <v>1486</v>
      </c>
      <c r="F6974" t="s">
        <v>8262</v>
      </c>
      <c r="G6974" t="s">
        <v>29</v>
      </c>
      <c r="H6974" s="5">
        <v>899.54</v>
      </c>
      <c r="I6974" s="5">
        <v>899.54259999999999</v>
      </c>
      <c r="J6974" s="5">
        <v>-2.6000000000294598E-3</v>
      </c>
      <c r="K6974" s="5">
        <v>899.54259999999999</v>
      </c>
      <c r="L6974" s="5">
        <v>-2.6000000000294598E-3</v>
      </c>
      <c r="M6974" t="str">
        <f>IF(ISERROR(VLOOKUP(A6974,'[1]Ecart validé'!$A:$A,1,FALSE)),Z6974,"Ecart Validé")</f>
        <v>valid</v>
      </c>
      <c r="R6974" t="s">
        <v>30</v>
      </c>
      <c r="X6974"/>
      <c r="Y6974"/>
      <c r="Z6974" t="s">
        <v>31</v>
      </c>
    </row>
    <row r="6975" spans="1:26" x14ac:dyDescent="0.3">
      <c r="A6975" t="s">
        <v>9330</v>
      </c>
      <c r="B6975" t="s">
        <v>963</v>
      </c>
      <c r="C6975">
        <v>43794</v>
      </c>
      <c r="D6975" t="str">
        <f>+VLOOKUP(C6975,Param!K:L,2,FALSE)</f>
        <v>BRAGARD SA</v>
      </c>
      <c r="E6975" t="s">
        <v>1486</v>
      </c>
      <c r="F6975" t="s">
        <v>8264</v>
      </c>
      <c r="G6975" t="s">
        <v>29</v>
      </c>
      <c r="H6975" s="5">
        <v>1586.34</v>
      </c>
      <c r="I6975" s="5">
        <v>1586.3354999999999</v>
      </c>
      <c r="J6975" s="5">
        <v>4.5000000000072699E-3</v>
      </c>
      <c r="K6975" s="5">
        <v>1586.3354999999999</v>
      </c>
      <c r="L6975" s="5">
        <v>4.5000000000072699E-3</v>
      </c>
      <c r="M6975" t="str">
        <f>IF(ISERROR(VLOOKUP(A6975,'[1]Ecart validé'!$A:$A,1,FALSE)),Z6975,"Ecart Validé")</f>
        <v>valid</v>
      </c>
      <c r="R6975" t="s">
        <v>30</v>
      </c>
      <c r="X6975"/>
      <c r="Y6975"/>
      <c r="Z6975" t="s">
        <v>31</v>
      </c>
    </row>
    <row r="6976" spans="1:26" ht="57.6" x14ac:dyDescent="0.3">
      <c r="A6976" t="s">
        <v>9331</v>
      </c>
      <c r="B6976" t="s">
        <v>963</v>
      </c>
      <c r="C6976">
        <v>43794</v>
      </c>
      <c r="D6976" t="str">
        <f>+VLOOKUP(C6976,Param!K:L,2,FALSE)</f>
        <v>BRAGARD SA</v>
      </c>
      <c r="E6976" t="s">
        <v>1486</v>
      </c>
      <c r="F6976" t="s">
        <v>8266</v>
      </c>
      <c r="G6976" t="s">
        <v>29</v>
      </c>
      <c r="H6976" s="5">
        <v>3183.7</v>
      </c>
      <c r="I6976" s="5">
        <v>3183.7017999999998</v>
      </c>
      <c r="J6976" s="5">
        <v>-1.8000000000029099E-3</v>
      </c>
      <c r="K6976" s="5">
        <v>3183.7017999999998</v>
      </c>
      <c r="L6976" s="5">
        <v>-1.8000000000029099E-3</v>
      </c>
      <c r="M6976" t="str">
        <f>IF(ISERROR(VLOOKUP(A6976,'[1]Ecart validé'!$A:$A,1,FALSE)),Z6976,"Ecart Validé")</f>
        <v>valid</v>
      </c>
      <c r="R6976" t="s">
        <v>30</v>
      </c>
      <c r="S6976" t="s">
        <v>42</v>
      </c>
      <c r="T6976" t="s">
        <v>43</v>
      </c>
      <c r="U6976" s="13" t="s">
        <v>9332</v>
      </c>
      <c r="V6976" t="s">
        <v>45</v>
      </c>
      <c r="W6976" t="s">
        <v>2529</v>
      </c>
      <c r="X6976" t="s">
        <v>2131</v>
      </c>
      <c r="Y6976" t="s">
        <v>2131</v>
      </c>
      <c r="Z6976" t="s">
        <v>31</v>
      </c>
    </row>
    <row r="6977" spans="1:26" x14ac:dyDescent="0.3">
      <c r="A6977" t="s">
        <v>9333</v>
      </c>
      <c r="B6977" t="s">
        <v>963</v>
      </c>
      <c r="C6977">
        <v>43979</v>
      </c>
      <c r="D6977" t="str">
        <f>+VLOOKUP(C6977,Param!K:L,2,FALSE)</f>
        <v>MAISONS DU MONDE FRANCE SAS</v>
      </c>
      <c r="E6977" t="s">
        <v>1492</v>
      </c>
      <c r="F6977" t="s">
        <v>8617</v>
      </c>
      <c r="G6977" t="s">
        <v>29</v>
      </c>
      <c r="H6977" s="5">
        <v>1517.32</v>
      </c>
      <c r="I6977" s="5">
        <v>1517.3166000000001</v>
      </c>
      <c r="J6977" s="5">
        <v>3.3999999998286499E-3</v>
      </c>
      <c r="K6977" s="5">
        <v>1517.32</v>
      </c>
      <c r="L6977" s="5">
        <v>0</v>
      </c>
      <c r="M6977" t="str">
        <f>IF(ISERROR(VLOOKUP(A6977,'[1]Ecart validé'!$A:$A,1,FALSE)),Z6977,"Ecart Validé")</f>
        <v>valid</v>
      </c>
      <c r="R6977" t="s">
        <v>30</v>
      </c>
      <c r="X6977"/>
      <c r="Y6977"/>
      <c r="Z6977" t="s">
        <v>31</v>
      </c>
    </row>
    <row r="6978" spans="1:26" x14ac:dyDescent="0.3">
      <c r="A6978" t="s">
        <v>9334</v>
      </c>
      <c r="B6978" t="s">
        <v>963</v>
      </c>
      <c r="C6978">
        <v>43979</v>
      </c>
      <c r="D6978" t="str">
        <f>+VLOOKUP(C6978,Param!K:L,2,FALSE)</f>
        <v>MAISONS DU MONDE FRANCE SAS</v>
      </c>
      <c r="E6978" t="s">
        <v>1492</v>
      </c>
      <c r="F6978" t="s">
        <v>8260</v>
      </c>
      <c r="G6978" t="s">
        <v>29</v>
      </c>
      <c r="H6978" s="5">
        <v>4264.3100000000004</v>
      </c>
      <c r="I6978" s="5">
        <v>4264.3062</v>
      </c>
      <c r="J6978" s="5">
        <v>3.8000000004103601E-3</v>
      </c>
      <c r="K6978" s="5">
        <v>4264.3100000000004</v>
      </c>
      <c r="L6978" s="5">
        <v>0</v>
      </c>
      <c r="M6978" t="str">
        <f>IF(ISERROR(VLOOKUP(A6978,'[1]Ecart validé'!$A:$A,1,FALSE)),Z6978,"Ecart Validé")</f>
        <v>valid</v>
      </c>
      <c r="R6978" t="s">
        <v>30</v>
      </c>
      <c r="X6978"/>
      <c r="Y6978"/>
      <c r="Z6978" t="s">
        <v>31</v>
      </c>
    </row>
    <row r="6979" spans="1:26" x14ac:dyDescent="0.3">
      <c r="A6979" t="s">
        <v>9335</v>
      </c>
      <c r="B6979" t="s">
        <v>963</v>
      </c>
      <c r="C6979">
        <v>43979</v>
      </c>
      <c r="D6979" t="str">
        <f>+VLOOKUP(C6979,Param!K:L,2,FALSE)</f>
        <v>MAISONS DU MONDE FRANCE SAS</v>
      </c>
      <c r="E6979" t="s">
        <v>1492</v>
      </c>
      <c r="F6979" t="s">
        <v>8262</v>
      </c>
      <c r="G6979" t="s">
        <v>29</v>
      </c>
      <c r="H6979" s="5">
        <v>19177.59</v>
      </c>
      <c r="I6979" s="5">
        <v>19177.594799999999</v>
      </c>
      <c r="J6979" s="5">
        <v>-4.7999999987950997E-3</v>
      </c>
      <c r="K6979" s="5">
        <v>19177.59</v>
      </c>
      <c r="L6979" s="5">
        <v>0</v>
      </c>
      <c r="M6979" t="str">
        <f>IF(ISERROR(VLOOKUP(A6979,'[1]Ecart validé'!$A:$A,1,FALSE)),Z6979,"Ecart Validé")</f>
        <v>valid</v>
      </c>
      <c r="R6979" t="s">
        <v>30</v>
      </c>
      <c r="X6979"/>
      <c r="Y6979"/>
      <c r="Z6979" t="s">
        <v>31</v>
      </c>
    </row>
    <row r="6980" spans="1:26" x14ac:dyDescent="0.3">
      <c r="A6980" t="s">
        <v>9336</v>
      </c>
      <c r="B6980" t="s">
        <v>963</v>
      </c>
      <c r="C6980">
        <v>43979</v>
      </c>
      <c r="D6980" t="str">
        <f>+VLOOKUP(C6980,Param!K:L,2,FALSE)</f>
        <v>MAISONS DU MONDE FRANCE SAS</v>
      </c>
      <c r="E6980" t="s">
        <v>1492</v>
      </c>
      <c r="F6980" t="s">
        <v>8264</v>
      </c>
      <c r="G6980" t="s">
        <v>29</v>
      </c>
      <c r="H6980" s="5">
        <v>8386.7800000000007</v>
      </c>
      <c r="I6980" s="5">
        <v>8386.7831999999999</v>
      </c>
      <c r="J6980" s="5">
        <v>-3.1999999991967299E-3</v>
      </c>
      <c r="K6980" s="5">
        <v>8386.7800000000007</v>
      </c>
      <c r="L6980" s="5">
        <v>0</v>
      </c>
      <c r="M6980" t="str">
        <f>IF(ISERROR(VLOOKUP(A6980,'[1]Ecart validé'!$A:$A,1,FALSE)),Z6980,"Ecart Validé")</f>
        <v>valid</v>
      </c>
      <c r="R6980" t="s">
        <v>30</v>
      </c>
      <c r="X6980"/>
      <c r="Y6980"/>
      <c r="Z6980" t="s">
        <v>31</v>
      </c>
    </row>
    <row r="6981" spans="1:26" x14ac:dyDescent="0.3">
      <c r="A6981" t="s">
        <v>9337</v>
      </c>
      <c r="B6981" t="s">
        <v>963</v>
      </c>
      <c r="C6981">
        <v>43979</v>
      </c>
      <c r="D6981" t="str">
        <f>+VLOOKUP(C6981,Param!K:L,2,FALSE)</f>
        <v>MAISONS DU MONDE FRANCE SAS</v>
      </c>
      <c r="E6981" t="s">
        <v>1492</v>
      </c>
      <c r="F6981" t="s">
        <v>8266</v>
      </c>
      <c r="G6981" t="s">
        <v>29</v>
      </c>
      <c r="H6981" s="5">
        <v>10650.96</v>
      </c>
      <c r="I6981" s="5">
        <v>10650.961799999999</v>
      </c>
      <c r="J6981" s="5">
        <v>-1.7999999981839199E-3</v>
      </c>
      <c r="K6981" s="5">
        <v>10650.96</v>
      </c>
      <c r="L6981" s="5">
        <v>0</v>
      </c>
      <c r="M6981" t="str">
        <f>IF(ISERROR(VLOOKUP(A6981,'[1]Ecart validé'!$A:$A,1,FALSE)),Z6981,"Ecart Validé")</f>
        <v>valid</v>
      </c>
      <c r="R6981" t="s">
        <v>30</v>
      </c>
      <c r="X6981"/>
      <c r="Y6981"/>
      <c r="Z6981" t="s">
        <v>31</v>
      </c>
    </row>
    <row r="6982" spans="1:26" x14ac:dyDescent="0.3">
      <c r="A6982" t="s">
        <v>9338</v>
      </c>
      <c r="B6982" t="s">
        <v>963</v>
      </c>
      <c r="C6982">
        <v>44226</v>
      </c>
      <c r="D6982" t="str">
        <f>+VLOOKUP(C6982,Param!K:L,2,FALSE)</f>
        <v>FLOS FRANCE</v>
      </c>
      <c r="E6982" t="s">
        <v>1497</v>
      </c>
      <c r="F6982" t="s">
        <v>8617</v>
      </c>
      <c r="G6982" t="s">
        <v>29</v>
      </c>
      <c r="H6982" s="5">
        <v>4680.3599999999997</v>
      </c>
      <c r="I6982" s="5">
        <v>4680.3599999999997</v>
      </c>
      <c r="J6982" s="5">
        <v>0</v>
      </c>
      <c r="K6982" s="5">
        <v>4680.3599999999997</v>
      </c>
      <c r="L6982" s="5">
        <v>0</v>
      </c>
      <c r="M6982" t="str">
        <f>IF(ISERROR(VLOOKUP(A6982,'[1]Ecart validé'!$A:$A,1,FALSE)),Z6982,"Ecart Validé")</f>
        <v>valid</v>
      </c>
      <c r="R6982" t="s">
        <v>30</v>
      </c>
      <c r="X6982"/>
      <c r="Y6982"/>
      <c r="Z6982" t="s">
        <v>31</v>
      </c>
    </row>
    <row r="6983" spans="1:26" x14ac:dyDescent="0.3">
      <c r="A6983" t="s">
        <v>9339</v>
      </c>
      <c r="B6983" t="s">
        <v>963</v>
      </c>
      <c r="C6983">
        <v>44226</v>
      </c>
      <c r="D6983" t="str">
        <f>+VLOOKUP(C6983,Param!K:L,2,FALSE)</f>
        <v>FLOS FRANCE</v>
      </c>
      <c r="E6983" t="s">
        <v>1497</v>
      </c>
      <c r="F6983" t="s">
        <v>8260</v>
      </c>
      <c r="G6983" t="s">
        <v>29</v>
      </c>
      <c r="H6983" s="5">
        <v>623.34</v>
      </c>
      <c r="I6983" s="5">
        <v>623.34</v>
      </c>
      <c r="J6983" s="5">
        <v>0</v>
      </c>
      <c r="K6983" s="5">
        <v>623.34</v>
      </c>
      <c r="L6983" s="5">
        <v>0</v>
      </c>
      <c r="M6983" t="str">
        <f>IF(ISERROR(VLOOKUP(A6983,'[1]Ecart validé'!$A:$A,1,FALSE)),Z6983,"Ecart Validé")</f>
        <v>valid</v>
      </c>
      <c r="R6983" t="s">
        <v>30</v>
      </c>
      <c r="X6983"/>
      <c r="Y6983"/>
      <c r="Z6983" t="s">
        <v>31</v>
      </c>
    </row>
    <row r="6984" spans="1:26" x14ac:dyDescent="0.3">
      <c r="A6984" t="s">
        <v>9340</v>
      </c>
      <c r="B6984" t="s">
        <v>963</v>
      </c>
      <c r="C6984">
        <v>44226</v>
      </c>
      <c r="D6984" t="str">
        <f>+VLOOKUP(C6984,Param!K:L,2,FALSE)</f>
        <v>FLOS FRANCE</v>
      </c>
      <c r="E6984" t="s">
        <v>1497</v>
      </c>
      <c r="F6984" t="s">
        <v>8262</v>
      </c>
      <c r="G6984" t="s">
        <v>29</v>
      </c>
      <c r="H6984" s="5">
        <v>3848.94</v>
      </c>
      <c r="I6984" s="5">
        <v>3848.9448000000002</v>
      </c>
      <c r="J6984" s="5">
        <v>-4.80000000015934E-3</v>
      </c>
      <c r="K6984" s="5">
        <v>3848.94</v>
      </c>
      <c r="L6984" s="5">
        <v>0</v>
      </c>
      <c r="M6984" t="str">
        <f>IF(ISERROR(VLOOKUP(A6984,'[1]Ecart validé'!$A:$A,1,FALSE)),Z6984,"Ecart Validé")</f>
        <v>valid</v>
      </c>
      <c r="R6984" t="s">
        <v>30</v>
      </c>
      <c r="X6984"/>
      <c r="Y6984"/>
      <c r="Z6984" t="s">
        <v>31</v>
      </c>
    </row>
    <row r="6985" spans="1:26" x14ac:dyDescent="0.3">
      <c r="A6985" t="s">
        <v>9341</v>
      </c>
      <c r="B6985" t="s">
        <v>963</v>
      </c>
      <c r="C6985">
        <v>44226</v>
      </c>
      <c r="D6985" t="str">
        <f>+VLOOKUP(C6985,Param!K:L,2,FALSE)</f>
        <v>FLOS FRANCE</v>
      </c>
      <c r="E6985" t="s">
        <v>1497</v>
      </c>
      <c r="F6985" t="s">
        <v>8264</v>
      </c>
      <c r="G6985" t="s">
        <v>29</v>
      </c>
      <c r="H6985" s="5">
        <v>9498.16</v>
      </c>
      <c r="I6985" s="5">
        <v>9498.1632000000009</v>
      </c>
      <c r="J6985" s="5">
        <v>-3.2000000010157202E-3</v>
      </c>
      <c r="K6985" s="5">
        <v>9498.16</v>
      </c>
      <c r="L6985" s="5">
        <v>0</v>
      </c>
      <c r="M6985" t="str">
        <f>IF(ISERROR(VLOOKUP(A6985,'[1]Ecart validé'!$A:$A,1,FALSE)),Z6985,"Ecart Validé")</f>
        <v>valid</v>
      </c>
      <c r="R6985" t="s">
        <v>30</v>
      </c>
      <c r="X6985"/>
      <c r="Y6985"/>
      <c r="Z6985" t="s">
        <v>31</v>
      </c>
    </row>
    <row r="6986" spans="1:26" x14ac:dyDescent="0.3">
      <c r="A6986" t="s">
        <v>9342</v>
      </c>
      <c r="B6986" t="s">
        <v>963</v>
      </c>
      <c r="C6986">
        <v>44226</v>
      </c>
      <c r="D6986" t="str">
        <f>+VLOOKUP(C6986,Param!K:L,2,FALSE)</f>
        <v>FLOS FRANCE</v>
      </c>
      <c r="E6986" t="s">
        <v>1497</v>
      </c>
      <c r="F6986" t="s">
        <v>8266</v>
      </c>
      <c r="G6986" t="s">
        <v>29</v>
      </c>
      <c r="H6986" s="5">
        <v>1424.8799999999901</v>
      </c>
      <c r="I6986" s="5">
        <v>1424.88</v>
      </c>
      <c r="J6986" s="5">
        <v>-2.2737367544323201E-13</v>
      </c>
      <c r="K6986" s="5">
        <v>1424.8799999999901</v>
      </c>
      <c r="L6986" s="5">
        <v>0</v>
      </c>
      <c r="M6986" t="str">
        <f>IF(ISERROR(VLOOKUP(A6986,'[1]Ecart validé'!$A:$A,1,FALSE)),Z6986,"Ecart Validé")</f>
        <v>valid</v>
      </c>
      <c r="R6986" t="s">
        <v>30</v>
      </c>
      <c r="X6986"/>
      <c r="Y6986"/>
      <c r="Z6986" t="s">
        <v>31</v>
      </c>
    </row>
    <row r="6987" spans="1:26" x14ac:dyDescent="0.3">
      <c r="A6987" t="s">
        <v>9343</v>
      </c>
      <c r="B6987" t="s">
        <v>963</v>
      </c>
      <c r="C6987">
        <v>44226</v>
      </c>
      <c r="D6987" t="str">
        <f>+VLOOKUP(C6987,Param!K:L,2,FALSE)</f>
        <v>FLOS FRANCE</v>
      </c>
      <c r="E6987" t="s">
        <v>1502</v>
      </c>
      <c r="F6987" t="s">
        <v>8260</v>
      </c>
      <c r="G6987" t="s">
        <v>29</v>
      </c>
      <c r="H6987" s="5">
        <v>196.56</v>
      </c>
      <c r="I6987" s="5">
        <v>196.56</v>
      </c>
      <c r="J6987" s="5">
        <v>0</v>
      </c>
      <c r="K6987" s="5">
        <v>196.56</v>
      </c>
      <c r="L6987" s="5">
        <v>0</v>
      </c>
      <c r="M6987" t="str">
        <f>IF(ISERROR(VLOOKUP(A6987,'[1]Ecart validé'!$A:$A,1,FALSE)),Z6987,"Ecart Validé")</f>
        <v>valid</v>
      </c>
      <c r="R6987" t="s">
        <v>30</v>
      </c>
      <c r="X6987"/>
      <c r="Y6987"/>
      <c r="Z6987" t="s">
        <v>31</v>
      </c>
    </row>
    <row r="6988" spans="1:26" x14ac:dyDescent="0.3">
      <c r="A6988" t="s">
        <v>9344</v>
      </c>
      <c r="B6988" t="s">
        <v>963</v>
      </c>
      <c r="C6988">
        <v>44226</v>
      </c>
      <c r="D6988" t="str">
        <f>+VLOOKUP(C6988,Param!K:L,2,FALSE)</f>
        <v>FLOS FRANCE</v>
      </c>
      <c r="E6988" t="s">
        <v>1502</v>
      </c>
      <c r="F6988" t="s">
        <v>8262</v>
      </c>
      <c r="G6988" t="s">
        <v>29</v>
      </c>
      <c r="H6988" s="5">
        <v>168.48</v>
      </c>
      <c r="I6988" s="5">
        <v>168.48</v>
      </c>
      <c r="J6988" s="5">
        <v>0</v>
      </c>
      <c r="K6988" s="5">
        <v>168.48</v>
      </c>
      <c r="L6988" s="5">
        <v>0</v>
      </c>
      <c r="M6988" t="str">
        <f>IF(ISERROR(VLOOKUP(A6988,'[1]Ecart validé'!$A:$A,1,FALSE)),Z6988,"Ecart Validé")</f>
        <v>valid</v>
      </c>
      <c r="R6988" t="s">
        <v>30</v>
      </c>
      <c r="X6988"/>
      <c r="Y6988"/>
      <c r="Z6988" t="s">
        <v>31</v>
      </c>
    </row>
    <row r="6989" spans="1:26" x14ac:dyDescent="0.3">
      <c r="A6989" t="s">
        <v>9345</v>
      </c>
      <c r="B6989" t="s">
        <v>963</v>
      </c>
      <c r="C6989">
        <v>44226</v>
      </c>
      <c r="D6989" t="str">
        <f>+VLOOKUP(C6989,Param!K:L,2,FALSE)</f>
        <v>FLOS FRANCE</v>
      </c>
      <c r="E6989" t="s">
        <v>1502</v>
      </c>
      <c r="F6989" t="s">
        <v>8264</v>
      </c>
      <c r="G6989" t="s">
        <v>29</v>
      </c>
      <c r="H6989" s="5">
        <v>74.819999999999993</v>
      </c>
      <c r="I6989" s="5">
        <v>74.819999999999993</v>
      </c>
      <c r="J6989" s="5">
        <v>0</v>
      </c>
      <c r="K6989" s="5">
        <v>74.819999999999993</v>
      </c>
      <c r="L6989" s="5">
        <v>0</v>
      </c>
      <c r="M6989" t="str">
        <f>IF(ISERROR(VLOOKUP(A6989,'[1]Ecart validé'!$A:$A,1,FALSE)),Z6989,"Ecart Validé")</f>
        <v>valid</v>
      </c>
      <c r="R6989" t="s">
        <v>30</v>
      </c>
      <c r="X6989"/>
      <c r="Y6989"/>
      <c r="Z6989" t="s">
        <v>31</v>
      </c>
    </row>
    <row r="6990" spans="1:26" x14ac:dyDescent="0.3">
      <c r="A6990" t="s">
        <v>9346</v>
      </c>
      <c r="B6990" t="s">
        <v>963</v>
      </c>
      <c r="C6990">
        <v>44226</v>
      </c>
      <c r="D6990" t="str">
        <f>+VLOOKUP(C6990,Param!K:L,2,FALSE)</f>
        <v>FLOS FRANCE</v>
      </c>
      <c r="E6990" t="s">
        <v>1502</v>
      </c>
      <c r="F6990" t="s">
        <v>8266</v>
      </c>
      <c r="G6990" t="s">
        <v>29</v>
      </c>
      <c r="H6990" s="5">
        <v>414.18</v>
      </c>
      <c r="I6990" s="5">
        <v>414.18</v>
      </c>
      <c r="J6990" s="5">
        <v>0</v>
      </c>
      <c r="K6990" s="5">
        <v>414.18</v>
      </c>
      <c r="L6990" s="5">
        <v>0</v>
      </c>
      <c r="M6990" t="str">
        <f>IF(ISERROR(VLOOKUP(A6990,'[1]Ecart validé'!$A:$A,1,FALSE)),Z6990,"Ecart Validé")</f>
        <v>valid</v>
      </c>
      <c r="R6990" t="s">
        <v>30</v>
      </c>
      <c r="X6990"/>
      <c r="Y6990"/>
      <c r="Z6990" t="s">
        <v>31</v>
      </c>
    </row>
    <row r="6991" spans="1:26" ht="57.6" x14ac:dyDescent="0.3">
      <c r="A6991" t="s">
        <v>9347</v>
      </c>
      <c r="B6991" t="s">
        <v>963</v>
      </c>
      <c r="C6991">
        <v>44234</v>
      </c>
      <c r="D6991" t="str">
        <f>+VLOOKUP(C6991,Param!K:L,2,FALSE)</f>
        <v>ROCHES AGENCEMENT SARL</v>
      </c>
      <c r="E6991">
        <v>690012</v>
      </c>
      <c r="F6991" t="s">
        <v>8617</v>
      </c>
      <c r="G6991" t="s">
        <v>29</v>
      </c>
      <c r="H6991" s="5">
        <v>4005.36</v>
      </c>
      <c r="I6991" s="5">
        <v>4005.348</v>
      </c>
      <c r="J6991" s="5">
        <v>1.20000000001709E-2</v>
      </c>
      <c r="K6991" s="5">
        <v>4005.36</v>
      </c>
      <c r="L6991" s="5">
        <v>0</v>
      </c>
      <c r="M6991" t="str">
        <f>IF(ISERROR(VLOOKUP(A6991,'[1]Ecart validé'!$A:$A,1,FALSE)),Z6991,"Ecart Validé")</f>
        <v>valid</v>
      </c>
      <c r="R6991" t="s">
        <v>30</v>
      </c>
      <c r="S6991" t="s">
        <v>42</v>
      </c>
      <c r="T6991" t="s">
        <v>325</v>
      </c>
      <c r="U6991" s="13" t="s">
        <v>9348</v>
      </c>
      <c r="V6991" t="s">
        <v>45</v>
      </c>
      <c r="W6991" t="s">
        <v>2529</v>
      </c>
      <c r="X6991" t="s">
        <v>2131</v>
      </c>
      <c r="Y6991" t="s">
        <v>2131</v>
      </c>
      <c r="Z6991" t="s">
        <v>31</v>
      </c>
    </row>
    <row r="6992" spans="1:26" x14ac:dyDescent="0.3">
      <c r="A6992" t="s">
        <v>9349</v>
      </c>
      <c r="B6992" t="s">
        <v>963</v>
      </c>
      <c r="C6992">
        <v>44234</v>
      </c>
      <c r="D6992" t="str">
        <f>+VLOOKUP(C6992,Param!K:L,2,FALSE)</f>
        <v>ROCHES AGENCEMENT SARL</v>
      </c>
      <c r="E6992">
        <v>690012</v>
      </c>
      <c r="F6992" t="s">
        <v>8260</v>
      </c>
      <c r="G6992" t="s">
        <v>29</v>
      </c>
      <c r="H6992" s="5">
        <v>5125.84</v>
      </c>
      <c r="I6992" s="5">
        <v>5125.84</v>
      </c>
      <c r="J6992" s="5">
        <v>0</v>
      </c>
      <c r="K6992" s="5">
        <v>5125.84</v>
      </c>
      <c r="L6992" s="5">
        <v>0</v>
      </c>
      <c r="M6992" t="str">
        <f>IF(ISERROR(VLOOKUP(A6992,'[1]Ecart validé'!$A:$A,1,FALSE)),Z6992,"Ecart Validé")</f>
        <v>valid</v>
      </c>
      <c r="R6992" t="s">
        <v>30</v>
      </c>
      <c r="X6992"/>
      <c r="Y6992"/>
      <c r="Z6992" t="s">
        <v>31</v>
      </c>
    </row>
    <row r="6993" spans="1:26" x14ac:dyDescent="0.3">
      <c r="A6993" t="s">
        <v>9350</v>
      </c>
      <c r="B6993" t="s">
        <v>963</v>
      </c>
      <c r="C6993">
        <v>44234</v>
      </c>
      <c r="D6993" t="str">
        <f>+VLOOKUP(C6993,Param!K:L,2,FALSE)</f>
        <v>ROCHES AGENCEMENT SARL</v>
      </c>
      <c r="E6993">
        <v>690012</v>
      </c>
      <c r="F6993" t="s">
        <v>8262</v>
      </c>
      <c r="G6993" t="s">
        <v>29</v>
      </c>
      <c r="H6993" s="5">
        <v>9775.52</v>
      </c>
      <c r="I6993" s="5">
        <v>9775.5195999999996</v>
      </c>
      <c r="J6993" s="5">
        <v>4.00000000809086E-4</v>
      </c>
      <c r="K6993" s="5">
        <v>9775.52</v>
      </c>
      <c r="L6993" s="5">
        <v>0</v>
      </c>
      <c r="M6993" t="str">
        <f>IF(ISERROR(VLOOKUP(A6993,'[1]Ecart validé'!$A:$A,1,FALSE)),Z6993,"Ecart Validé")</f>
        <v>valid</v>
      </c>
      <c r="R6993" t="s">
        <v>30</v>
      </c>
      <c r="X6993"/>
      <c r="Y6993"/>
      <c r="Z6993" t="s">
        <v>31</v>
      </c>
    </row>
    <row r="6994" spans="1:26" x14ac:dyDescent="0.3">
      <c r="A6994" t="s">
        <v>9351</v>
      </c>
      <c r="B6994" t="s">
        <v>963</v>
      </c>
      <c r="C6994">
        <v>44234</v>
      </c>
      <c r="D6994" t="str">
        <f>+VLOOKUP(C6994,Param!K:L,2,FALSE)</f>
        <v>ROCHES AGENCEMENT SARL</v>
      </c>
      <c r="E6994">
        <v>690012</v>
      </c>
      <c r="F6994" t="s">
        <v>8264</v>
      </c>
      <c r="G6994" t="s">
        <v>29</v>
      </c>
      <c r="H6994" s="5">
        <v>5585.6</v>
      </c>
      <c r="I6994" s="5">
        <v>5585.6008000000002</v>
      </c>
      <c r="J6994" s="5">
        <v>-7.9999999979918303E-4</v>
      </c>
      <c r="K6994" s="5">
        <v>5585.6</v>
      </c>
      <c r="L6994" s="5">
        <v>0</v>
      </c>
      <c r="M6994" t="str">
        <f>IF(ISERROR(VLOOKUP(A6994,'[1]Ecart validé'!$A:$A,1,FALSE)),Z6994,"Ecart Validé")</f>
        <v>valid</v>
      </c>
      <c r="R6994" t="s">
        <v>30</v>
      </c>
      <c r="X6994"/>
      <c r="Y6994"/>
      <c r="Z6994" t="s">
        <v>31</v>
      </c>
    </row>
    <row r="6995" spans="1:26" x14ac:dyDescent="0.3">
      <c r="A6995" t="s">
        <v>9352</v>
      </c>
      <c r="B6995" t="s">
        <v>963</v>
      </c>
      <c r="C6995">
        <v>44234</v>
      </c>
      <c r="D6995" t="str">
        <f>+VLOOKUP(C6995,Param!K:L,2,FALSE)</f>
        <v>ROCHES AGENCEMENT SARL</v>
      </c>
      <c r="E6995">
        <v>690012</v>
      </c>
      <c r="F6995" t="s">
        <v>8266</v>
      </c>
      <c r="G6995" t="s">
        <v>29</v>
      </c>
      <c r="H6995" s="5">
        <v>11395.81</v>
      </c>
      <c r="I6995" s="5">
        <v>11395.8112</v>
      </c>
      <c r="J6995" s="5">
        <v>-1.2000000006082701E-3</v>
      </c>
      <c r="K6995" s="5">
        <v>11395.81</v>
      </c>
      <c r="L6995" s="5">
        <v>0</v>
      </c>
      <c r="M6995" t="str">
        <f>IF(ISERROR(VLOOKUP(A6995,'[1]Ecart validé'!$A:$A,1,FALSE)),Z6995,"Ecart Validé")</f>
        <v>valid</v>
      </c>
      <c r="R6995" t="s">
        <v>30</v>
      </c>
      <c r="X6995"/>
      <c r="Y6995"/>
      <c r="Z6995" t="s">
        <v>31</v>
      </c>
    </row>
    <row r="6996" spans="1:26" x14ac:dyDescent="0.3">
      <c r="A6996" t="s">
        <v>9353</v>
      </c>
      <c r="B6996" t="s">
        <v>963</v>
      </c>
      <c r="C6996">
        <v>44252</v>
      </c>
      <c r="D6996" t="str">
        <f>+VLOOKUP(C6996,Param!K:L,2,FALSE)</f>
        <v>BARTECH</v>
      </c>
      <c r="E6996">
        <v>670004</v>
      </c>
      <c r="F6996" t="s">
        <v>8617</v>
      </c>
      <c r="G6996" t="s">
        <v>29</v>
      </c>
      <c r="H6996" s="5">
        <v>2213.8000000000002</v>
      </c>
      <c r="I6996" s="5">
        <v>2213.8049999999998</v>
      </c>
      <c r="J6996" s="5">
        <v>-4.9999999996543903E-3</v>
      </c>
      <c r="K6996" s="5">
        <v>2213.8000000000002</v>
      </c>
      <c r="L6996" s="5">
        <v>0</v>
      </c>
      <c r="M6996" t="str">
        <f>IF(ISERROR(VLOOKUP(A6996,'[1]Ecart validé'!$A:$A,1,FALSE)),Z6996,"Ecart Validé")</f>
        <v>valid</v>
      </c>
      <c r="R6996" t="s">
        <v>30</v>
      </c>
      <c r="X6996"/>
      <c r="Y6996"/>
      <c r="Z6996" t="s">
        <v>31</v>
      </c>
    </row>
    <row r="6997" spans="1:26" x14ac:dyDescent="0.3">
      <c r="A6997" t="s">
        <v>9354</v>
      </c>
      <c r="B6997" t="s">
        <v>963</v>
      </c>
      <c r="C6997">
        <v>44252</v>
      </c>
      <c r="D6997" t="str">
        <f>+VLOOKUP(C6997,Param!K:L,2,FALSE)</f>
        <v>BARTECH</v>
      </c>
      <c r="E6997">
        <v>670004</v>
      </c>
      <c r="F6997" t="s">
        <v>8260</v>
      </c>
      <c r="G6997" t="s">
        <v>29</v>
      </c>
      <c r="H6997" s="5">
        <v>263.89999999999998</v>
      </c>
      <c r="I6997" s="5">
        <v>263.90559999999999</v>
      </c>
      <c r="J6997" s="5">
        <v>-5.6000000000153696E-3</v>
      </c>
      <c r="K6997" s="5">
        <v>263.89999999999998</v>
      </c>
      <c r="L6997" s="5">
        <v>0</v>
      </c>
      <c r="M6997" t="str">
        <f>IF(ISERROR(VLOOKUP(A6997,'[1]Ecart validé'!$A:$A,1,FALSE)),Z6997,"Ecart Validé")</f>
        <v>valid</v>
      </c>
      <c r="R6997" t="s">
        <v>30</v>
      </c>
      <c r="X6997"/>
      <c r="Y6997"/>
      <c r="Z6997" t="s">
        <v>31</v>
      </c>
    </row>
    <row r="6998" spans="1:26" x14ac:dyDescent="0.3">
      <c r="A6998" t="s">
        <v>9355</v>
      </c>
      <c r="B6998" t="s">
        <v>963</v>
      </c>
      <c r="C6998">
        <v>44252</v>
      </c>
      <c r="D6998" t="str">
        <f>+VLOOKUP(C6998,Param!K:L,2,FALSE)</f>
        <v>BARTECH</v>
      </c>
      <c r="E6998">
        <v>670004</v>
      </c>
      <c r="F6998" t="s">
        <v>8262</v>
      </c>
      <c r="G6998" t="s">
        <v>29</v>
      </c>
      <c r="H6998" s="5">
        <v>316.92</v>
      </c>
      <c r="I6998" s="5">
        <v>316.92919999999998</v>
      </c>
      <c r="J6998" s="5">
        <v>-9.1999999999643391E-3</v>
      </c>
      <c r="K6998" s="5">
        <v>316.92</v>
      </c>
      <c r="L6998" s="5">
        <v>0</v>
      </c>
      <c r="M6998" t="str">
        <f>IF(ISERROR(VLOOKUP(A6998,'[1]Ecart validé'!$A:$A,1,FALSE)),Z6998,"Ecart Validé")</f>
        <v>valid</v>
      </c>
      <c r="R6998" t="s">
        <v>30</v>
      </c>
      <c r="X6998"/>
      <c r="Y6998"/>
      <c r="Z6998" t="s">
        <v>31</v>
      </c>
    </row>
    <row r="6999" spans="1:26" x14ac:dyDescent="0.3">
      <c r="A6999" t="s">
        <v>9356</v>
      </c>
      <c r="B6999" t="s">
        <v>963</v>
      </c>
      <c r="C6999">
        <v>44252</v>
      </c>
      <c r="D6999" t="str">
        <f>+VLOOKUP(C6999,Param!K:L,2,FALSE)</f>
        <v>BARTECH</v>
      </c>
      <c r="E6999">
        <v>670004</v>
      </c>
      <c r="F6999" t="s">
        <v>8264</v>
      </c>
      <c r="G6999" t="s">
        <v>29</v>
      </c>
      <c r="H6999" s="5">
        <v>377.58</v>
      </c>
      <c r="I6999" s="5">
        <v>377.57819999999998</v>
      </c>
      <c r="J6999" s="5">
        <v>1.8000000000029099E-3</v>
      </c>
      <c r="K6999" s="5">
        <v>377.58</v>
      </c>
      <c r="L6999" s="5">
        <v>0</v>
      </c>
      <c r="M6999" t="str">
        <f>IF(ISERROR(VLOOKUP(A6999,'[1]Ecart validé'!$A:$A,1,FALSE)),Z6999,"Ecart Validé")</f>
        <v>valid</v>
      </c>
      <c r="R6999" t="s">
        <v>30</v>
      </c>
      <c r="X6999"/>
      <c r="Y6999"/>
      <c r="Z6999" t="s">
        <v>31</v>
      </c>
    </row>
    <row r="7000" spans="1:26" x14ac:dyDescent="0.3">
      <c r="A7000" t="s">
        <v>9357</v>
      </c>
      <c r="B7000" t="s">
        <v>963</v>
      </c>
      <c r="C7000">
        <v>44252</v>
      </c>
      <c r="D7000" t="str">
        <f>+VLOOKUP(C7000,Param!K:L,2,FALSE)</f>
        <v>BARTECH</v>
      </c>
      <c r="E7000">
        <v>670004</v>
      </c>
      <c r="F7000" t="s">
        <v>8266</v>
      </c>
      <c r="G7000" t="s">
        <v>29</v>
      </c>
      <c r="H7000" s="5">
        <v>1247.3399999999999</v>
      </c>
      <c r="I7000" s="5">
        <v>1247.3435999999999</v>
      </c>
      <c r="J7000" s="5">
        <v>-3.6000000000058199E-3</v>
      </c>
      <c r="K7000" s="5">
        <v>1247.3399999999999</v>
      </c>
      <c r="L7000" s="5">
        <v>0</v>
      </c>
      <c r="M7000" t="str">
        <f>IF(ISERROR(VLOOKUP(A7000,'[1]Ecart validé'!$A:$A,1,FALSE)),Z7000,"Ecart Validé")</f>
        <v>valid</v>
      </c>
      <c r="R7000" t="s">
        <v>30</v>
      </c>
      <c r="X7000"/>
      <c r="Y7000"/>
      <c r="Z7000" t="s">
        <v>31</v>
      </c>
    </row>
    <row r="7001" spans="1:26" x14ac:dyDescent="0.3">
      <c r="A7001" t="s">
        <v>9358</v>
      </c>
      <c r="B7001" t="s">
        <v>963</v>
      </c>
      <c r="C7001">
        <v>45351</v>
      </c>
      <c r="D7001" t="str">
        <f>+VLOOKUP(C7001,Param!K:L,2,FALSE)</f>
        <v>ACIAL</v>
      </c>
      <c r="E7001" t="s">
        <v>1519</v>
      </c>
      <c r="F7001" t="s">
        <v>8617</v>
      </c>
      <c r="G7001" t="s">
        <v>29</v>
      </c>
      <c r="H7001" s="5">
        <v>1009.5</v>
      </c>
      <c r="I7001" s="5">
        <v>1009.5</v>
      </c>
      <c r="J7001" s="5">
        <v>0</v>
      </c>
      <c r="K7001" s="5">
        <v>1009.5</v>
      </c>
      <c r="L7001" s="5">
        <v>0</v>
      </c>
      <c r="M7001" t="str">
        <f>IF(ISERROR(VLOOKUP(A7001,'[1]Ecart validé'!$A:$A,1,FALSE)),Z7001,"Ecart Validé")</f>
        <v>valid</v>
      </c>
      <c r="R7001" t="s">
        <v>30</v>
      </c>
      <c r="X7001"/>
      <c r="Y7001"/>
      <c r="Z7001" t="s">
        <v>31</v>
      </c>
    </row>
    <row r="7002" spans="1:26" x14ac:dyDescent="0.3">
      <c r="A7002" t="s">
        <v>9359</v>
      </c>
      <c r="B7002" t="s">
        <v>963</v>
      </c>
      <c r="C7002">
        <v>45351</v>
      </c>
      <c r="D7002" t="str">
        <f>+VLOOKUP(C7002,Param!K:L,2,FALSE)</f>
        <v>ACIAL</v>
      </c>
      <c r="E7002" t="s">
        <v>1519</v>
      </c>
      <c r="F7002" t="s">
        <v>8260</v>
      </c>
      <c r="G7002" t="s">
        <v>29</v>
      </c>
      <c r="H7002" s="5">
        <v>5346.9</v>
      </c>
      <c r="I7002" s="5">
        <v>5346.9</v>
      </c>
      <c r="J7002" s="5">
        <v>0</v>
      </c>
      <c r="K7002" s="5">
        <v>5346.9</v>
      </c>
      <c r="L7002" s="5">
        <v>0</v>
      </c>
      <c r="M7002" t="str">
        <f>IF(ISERROR(VLOOKUP(A7002,'[1]Ecart validé'!$A:$A,1,FALSE)),Z7002,"Ecart Validé")</f>
        <v>valid</v>
      </c>
      <c r="R7002" t="s">
        <v>30</v>
      </c>
      <c r="X7002"/>
      <c r="Y7002"/>
      <c r="Z7002" t="s">
        <v>31</v>
      </c>
    </row>
    <row r="7003" spans="1:26" x14ac:dyDescent="0.3">
      <c r="A7003" t="s">
        <v>9360</v>
      </c>
      <c r="B7003" t="s">
        <v>963</v>
      </c>
      <c r="C7003">
        <v>45351</v>
      </c>
      <c r="D7003" t="str">
        <f>+VLOOKUP(C7003,Param!K:L,2,FALSE)</f>
        <v>ACIAL</v>
      </c>
      <c r="E7003" t="s">
        <v>1519</v>
      </c>
      <c r="F7003" t="s">
        <v>8262</v>
      </c>
      <c r="G7003" t="s">
        <v>29</v>
      </c>
      <c r="H7003" s="5">
        <v>3240.18</v>
      </c>
      <c r="I7003" s="5">
        <v>3240.1812</v>
      </c>
      <c r="J7003" s="5">
        <v>-1.2000000001535201E-3</v>
      </c>
      <c r="K7003" s="5">
        <v>3240.18</v>
      </c>
      <c r="L7003" s="5">
        <v>0</v>
      </c>
      <c r="M7003" t="str">
        <f>IF(ISERROR(VLOOKUP(A7003,'[1]Ecart validé'!$A:$A,1,FALSE)),Z7003,"Ecart Validé")</f>
        <v>valid</v>
      </c>
      <c r="R7003" t="s">
        <v>30</v>
      </c>
      <c r="X7003"/>
      <c r="Y7003"/>
      <c r="Z7003" t="s">
        <v>31</v>
      </c>
    </row>
    <row r="7004" spans="1:26" x14ac:dyDescent="0.3">
      <c r="A7004" t="s">
        <v>9361</v>
      </c>
      <c r="B7004" t="s">
        <v>963</v>
      </c>
      <c r="C7004">
        <v>45351</v>
      </c>
      <c r="D7004" t="str">
        <f>+VLOOKUP(C7004,Param!K:L,2,FALSE)</f>
        <v>ACIAL</v>
      </c>
      <c r="E7004" t="s">
        <v>1519</v>
      </c>
      <c r="F7004" t="s">
        <v>8264</v>
      </c>
      <c r="G7004" t="s">
        <v>29</v>
      </c>
      <c r="H7004" s="5">
        <v>71.88</v>
      </c>
      <c r="I7004" s="5">
        <v>71.88</v>
      </c>
      <c r="J7004" s="5">
        <v>0</v>
      </c>
      <c r="K7004" s="5">
        <v>71.88</v>
      </c>
      <c r="L7004" s="5">
        <v>0</v>
      </c>
      <c r="M7004" t="str">
        <f>IF(ISERROR(VLOOKUP(A7004,'[1]Ecart validé'!$A:$A,1,FALSE)),Z7004,"Ecart Validé")</f>
        <v>valid</v>
      </c>
      <c r="R7004" t="s">
        <v>30</v>
      </c>
      <c r="X7004"/>
      <c r="Y7004"/>
      <c r="Z7004" t="s">
        <v>31</v>
      </c>
    </row>
    <row r="7005" spans="1:26" x14ac:dyDescent="0.3">
      <c r="A7005" t="s">
        <v>9362</v>
      </c>
      <c r="B7005" t="s">
        <v>963</v>
      </c>
      <c r="C7005">
        <v>45351</v>
      </c>
      <c r="D7005" t="str">
        <f>+VLOOKUP(C7005,Param!K:L,2,FALSE)</f>
        <v>ACIAL</v>
      </c>
      <c r="E7005" t="s">
        <v>1519</v>
      </c>
      <c r="F7005" t="s">
        <v>8266</v>
      </c>
      <c r="G7005" t="s">
        <v>29</v>
      </c>
      <c r="H7005" s="5">
        <v>1507.56</v>
      </c>
      <c r="I7005" s="5">
        <v>1507.56</v>
      </c>
      <c r="J7005" s="5">
        <v>0</v>
      </c>
      <c r="K7005" s="5">
        <v>1507.56</v>
      </c>
      <c r="L7005" s="5">
        <v>0</v>
      </c>
      <c r="M7005" t="str">
        <f>IF(ISERROR(VLOOKUP(A7005,'[1]Ecart validé'!$A:$A,1,FALSE)),Z7005,"Ecart Validé")</f>
        <v>valid</v>
      </c>
      <c r="R7005" t="s">
        <v>30</v>
      </c>
      <c r="X7005"/>
      <c r="Y7005"/>
      <c r="Z7005" t="s">
        <v>31</v>
      </c>
    </row>
    <row r="7006" spans="1:26" x14ac:dyDescent="0.3">
      <c r="A7006" t="s">
        <v>9363</v>
      </c>
      <c r="B7006" t="s">
        <v>963</v>
      </c>
      <c r="C7006">
        <v>45489</v>
      </c>
      <c r="D7006" t="str">
        <f>+VLOOKUP(C7006,Param!K:L,2,FALSE)</f>
        <v>MADE IN DESIGN</v>
      </c>
      <c r="E7006" t="s">
        <v>1526</v>
      </c>
      <c r="F7006" t="s">
        <v>8617</v>
      </c>
      <c r="G7006" t="s">
        <v>29</v>
      </c>
      <c r="H7006" s="5">
        <v>4905.3599999999997</v>
      </c>
      <c r="I7006" s="5">
        <v>4905.3599999999997</v>
      </c>
      <c r="J7006" s="5">
        <v>0</v>
      </c>
      <c r="K7006" s="5">
        <v>4905.3599999999997</v>
      </c>
      <c r="L7006" s="5">
        <v>0</v>
      </c>
      <c r="M7006" t="str">
        <f>IF(ISERROR(VLOOKUP(A7006,'[1]Ecart validé'!$A:$A,1,FALSE)),Z7006,"Ecart Validé")</f>
        <v>valid</v>
      </c>
      <c r="R7006" t="s">
        <v>30</v>
      </c>
      <c r="X7006"/>
      <c r="Y7006"/>
      <c r="Z7006" t="s">
        <v>31</v>
      </c>
    </row>
    <row r="7007" spans="1:26" x14ac:dyDescent="0.3">
      <c r="A7007" t="s">
        <v>9364</v>
      </c>
      <c r="B7007" t="s">
        <v>963</v>
      </c>
      <c r="C7007">
        <v>45489</v>
      </c>
      <c r="D7007" t="str">
        <f>+VLOOKUP(C7007,Param!K:L,2,FALSE)</f>
        <v>MADE IN DESIGN</v>
      </c>
      <c r="E7007" t="s">
        <v>1526</v>
      </c>
      <c r="F7007" t="s">
        <v>8260</v>
      </c>
      <c r="G7007" t="s">
        <v>29</v>
      </c>
      <c r="H7007" s="5">
        <v>3561.74</v>
      </c>
      <c r="I7007" s="5">
        <v>3561.7356</v>
      </c>
      <c r="J7007" s="5">
        <v>4.399999999805E-3</v>
      </c>
      <c r="K7007" s="5">
        <v>3561.74</v>
      </c>
      <c r="L7007" s="5">
        <v>0</v>
      </c>
      <c r="M7007" t="str">
        <f>IF(ISERROR(VLOOKUP(A7007,'[1]Ecart validé'!$A:$A,1,FALSE)),Z7007,"Ecart Validé")</f>
        <v>valid</v>
      </c>
      <c r="R7007" t="s">
        <v>30</v>
      </c>
      <c r="X7007"/>
      <c r="Y7007"/>
      <c r="Z7007" t="s">
        <v>31</v>
      </c>
    </row>
    <row r="7008" spans="1:26" x14ac:dyDescent="0.3">
      <c r="A7008" t="s">
        <v>9365</v>
      </c>
      <c r="B7008" t="s">
        <v>963</v>
      </c>
      <c r="C7008">
        <v>45489</v>
      </c>
      <c r="D7008" t="str">
        <f>+VLOOKUP(C7008,Param!K:L,2,FALSE)</f>
        <v>MADE IN DESIGN</v>
      </c>
      <c r="E7008" t="s">
        <v>1526</v>
      </c>
      <c r="F7008" t="s">
        <v>8262</v>
      </c>
      <c r="G7008" t="s">
        <v>29</v>
      </c>
      <c r="H7008" s="5">
        <v>29093.439999999999</v>
      </c>
      <c r="I7008" s="5">
        <v>29093.4378</v>
      </c>
      <c r="J7008" s="5">
        <v>2.1999999989930001E-3</v>
      </c>
      <c r="K7008" s="5">
        <v>29093.439999999999</v>
      </c>
      <c r="L7008" s="5">
        <v>0</v>
      </c>
      <c r="M7008" t="str">
        <f>IF(ISERROR(VLOOKUP(A7008,'[1]Ecart validé'!$A:$A,1,FALSE)),Z7008,"Ecart Validé")</f>
        <v>valid</v>
      </c>
      <c r="R7008" t="s">
        <v>30</v>
      </c>
      <c r="X7008"/>
      <c r="Y7008"/>
      <c r="Z7008" t="s">
        <v>31</v>
      </c>
    </row>
    <row r="7009" spans="1:26" x14ac:dyDescent="0.3">
      <c r="A7009" t="s">
        <v>9366</v>
      </c>
      <c r="B7009" t="s">
        <v>963</v>
      </c>
      <c r="C7009">
        <v>45489</v>
      </c>
      <c r="D7009" t="str">
        <f>+VLOOKUP(C7009,Param!K:L,2,FALSE)</f>
        <v>MADE IN DESIGN</v>
      </c>
      <c r="E7009" t="s">
        <v>1526</v>
      </c>
      <c r="F7009" t="s">
        <v>8264</v>
      </c>
      <c r="G7009" t="s">
        <v>29</v>
      </c>
      <c r="H7009" s="5">
        <v>13118.94</v>
      </c>
      <c r="I7009" s="5">
        <v>13118.9388</v>
      </c>
      <c r="J7009" s="5">
        <v>1.2000000006082701E-3</v>
      </c>
      <c r="K7009" s="5">
        <v>13118.94</v>
      </c>
      <c r="L7009" s="5">
        <v>0</v>
      </c>
      <c r="M7009" t="str">
        <f>IF(ISERROR(VLOOKUP(A7009,'[1]Ecart validé'!$A:$A,1,FALSE)),Z7009,"Ecart Validé")</f>
        <v>valid</v>
      </c>
      <c r="R7009" t="s">
        <v>30</v>
      </c>
      <c r="X7009"/>
      <c r="Y7009"/>
      <c r="Z7009" t="s">
        <v>31</v>
      </c>
    </row>
    <row r="7010" spans="1:26" x14ac:dyDescent="0.3">
      <c r="A7010" t="s">
        <v>9367</v>
      </c>
      <c r="B7010" t="s">
        <v>963</v>
      </c>
      <c r="C7010">
        <v>45489</v>
      </c>
      <c r="D7010" t="str">
        <f>+VLOOKUP(C7010,Param!K:L,2,FALSE)</f>
        <v>MADE IN DESIGN</v>
      </c>
      <c r="E7010" t="s">
        <v>1526</v>
      </c>
      <c r="F7010" t="s">
        <v>8266</v>
      </c>
      <c r="G7010" t="s">
        <v>29</v>
      </c>
      <c r="H7010" s="5">
        <v>3313.45</v>
      </c>
      <c r="I7010" s="5">
        <v>3313.4490000000001</v>
      </c>
      <c r="J7010" s="5">
        <v>9.9999999974897903E-4</v>
      </c>
      <c r="K7010" s="5">
        <v>3313.45</v>
      </c>
      <c r="L7010" s="5">
        <v>0</v>
      </c>
      <c r="M7010" t="str">
        <f>IF(ISERROR(VLOOKUP(A7010,'[1]Ecart validé'!$A:$A,1,FALSE)),Z7010,"Ecart Validé")</f>
        <v>valid</v>
      </c>
      <c r="R7010" t="s">
        <v>30</v>
      </c>
      <c r="X7010"/>
      <c r="Y7010"/>
      <c r="Z7010" t="s">
        <v>31</v>
      </c>
    </row>
    <row r="7011" spans="1:26" x14ac:dyDescent="0.3">
      <c r="A7011" t="s">
        <v>9368</v>
      </c>
      <c r="B7011" t="s">
        <v>963</v>
      </c>
      <c r="C7011">
        <v>46063</v>
      </c>
      <c r="D7011" t="str">
        <f>+VLOOKUP(C7011,Param!K:L,2,FALSE)</f>
        <v>COLLINET</v>
      </c>
      <c r="E7011" t="s">
        <v>1534</v>
      </c>
      <c r="F7011" t="s">
        <v>8617</v>
      </c>
      <c r="G7011" t="s">
        <v>29</v>
      </c>
      <c r="H7011" s="5">
        <v>11573.25</v>
      </c>
      <c r="I7011" s="5">
        <v>11573.2495</v>
      </c>
      <c r="J7011" s="5">
        <v>5.0000000010186297E-4</v>
      </c>
      <c r="K7011" s="5">
        <v>11573.25</v>
      </c>
      <c r="L7011" s="5">
        <v>0</v>
      </c>
      <c r="M7011" t="str">
        <f>IF(ISERROR(VLOOKUP(A7011,'[1]Ecart validé'!$A:$A,1,FALSE)),Z7011,"Ecart Validé")</f>
        <v>valid</v>
      </c>
      <c r="R7011" t="s">
        <v>30</v>
      </c>
      <c r="S7011" t="s">
        <v>42</v>
      </c>
      <c r="T7011" t="s">
        <v>2529</v>
      </c>
      <c r="U7011" s="13" t="s">
        <v>9369</v>
      </c>
      <c r="V7011" t="s">
        <v>45</v>
      </c>
      <c r="W7011" t="s">
        <v>2529</v>
      </c>
      <c r="X7011" t="s">
        <v>2131</v>
      </c>
      <c r="Y7011" t="s">
        <v>2131</v>
      </c>
      <c r="Z7011" t="s">
        <v>31</v>
      </c>
    </row>
    <row r="7012" spans="1:26" x14ac:dyDescent="0.3">
      <c r="A7012" t="s">
        <v>9370</v>
      </c>
      <c r="B7012" t="s">
        <v>963</v>
      </c>
      <c r="C7012">
        <v>46063</v>
      </c>
      <c r="D7012" t="str">
        <f>+VLOOKUP(C7012,Param!K:L,2,FALSE)</f>
        <v>COLLINET</v>
      </c>
      <c r="E7012" t="s">
        <v>1534</v>
      </c>
      <c r="F7012" t="s">
        <v>8260</v>
      </c>
      <c r="G7012" t="s">
        <v>29</v>
      </c>
      <c r="H7012" s="5">
        <v>5357.76</v>
      </c>
      <c r="I7012" s="5">
        <v>5357.76</v>
      </c>
      <c r="J7012" s="5">
        <v>0</v>
      </c>
      <c r="K7012" s="5">
        <v>5357.76</v>
      </c>
      <c r="L7012" s="5">
        <v>0</v>
      </c>
      <c r="M7012" t="str">
        <f>IF(ISERROR(VLOOKUP(A7012,'[1]Ecart validé'!$A:$A,1,FALSE)),Z7012,"Ecart Validé")</f>
        <v>valid</v>
      </c>
      <c r="R7012" t="s">
        <v>30</v>
      </c>
      <c r="X7012"/>
      <c r="Y7012"/>
      <c r="Z7012" t="s">
        <v>31</v>
      </c>
    </row>
    <row r="7013" spans="1:26" x14ac:dyDescent="0.3">
      <c r="A7013" t="s">
        <v>9371</v>
      </c>
      <c r="B7013" t="s">
        <v>963</v>
      </c>
      <c r="C7013">
        <v>46063</v>
      </c>
      <c r="D7013" t="str">
        <f>+VLOOKUP(C7013,Param!K:L,2,FALSE)</f>
        <v>COLLINET</v>
      </c>
      <c r="E7013" t="s">
        <v>1534</v>
      </c>
      <c r="F7013" t="s">
        <v>8262</v>
      </c>
      <c r="G7013" t="s">
        <v>29</v>
      </c>
      <c r="H7013" s="5">
        <v>9366.07</v>
      </c>
      <c r="I7013" s="5">
        <v>9366.06</v>
      </c>
      <c r="J7013" s="5">
        <v>1.0000000000218201E-2</v>
      </c>
      <c r="K7013" s="5">
        <v>9366.07</v>
      </c>
      <c r="L7013" s="5">
        <v>0</v>
      </c>
      <c r="M7013" t="str">
        <f>IF(ISERROR(VLOOKUP(A7013,'[1]Ecart validé'!$A:$A,1,FALSE)),Z7013,"Ecart Validé")</f>
        <v>valid</v>
      </c>
      <c r="R7013" t="s">
        <v>30</v>
      </c>
      <c r="X7013"/>
      <c r="Y7013"/>
      <c r="Z7013" t="s">
        <v>31</v>
      </c>
    </row>
    <row r="7014" spans="1:26" x14ac:dyDescent="0.3">
      <c r="A7014" t="s">
        <v>9372</v>
      </c>
      <c r="B7014" t="s">
        <v>963</v>
      </c>
      <c r="C7014">
        <v>46063</v>
      </c>
      <c r="D7014" t="str">
        <f>+VLOOKUP(C7014,Param!K:L,2,FALSE)</f>
        <v>COLLINET</v>
      </c>
      <c r="E7014" t="s">
        <v>1534</v>
      </c>
      <c r="F7014" t="s">
        <v>8264</v>
      </c>
      <c r="G7014" t="s">
        <v>29</v>
      </c>
      <c r="H7014" s="5">
        <v>6028.11</v>
      </c>
      <c r="I7014" s="5">
        <v>6028.11</v>
      </c>
      <c r="J7014" s="5">
        <v>0</v>
      </c>
      <c r="K7014" s="5">
        <v>6028.11</v>
      </c>
      <c r="L7014" s="5">
        <v>0</v>
      </c>
      <c r="M7014" t="str">
        <f>IF(ISERROR(VLOOKUP(A7014,'[1]Ecart validé'!$A:$A,1,FALSE)),Z7014,"Ecart Validé")</f>
        <v>valid</v>
      </c>
      <c r="R7014" t="s">
        <v>30</v>
      </c>
      <c r="X7014"/>
      <c r="Y7014"/>
      <c r="Z7014" t="s">
        <v>31</v>
      </c>
    </row>
    <row r="7015" spans="1:26" x14ac:dyDescent="0.3">
      <c r="A7015" t="s">
        <v>9373</v>
      </c>
      <c r="B7015" t="s">
        <v>963</v>
      </c>
      <c r="C7015">
        <v>46063</v>
      </c>
      <c r="D7015" t="str">
        <f>+VLOOKUP(C7015,Param!K:L,2,FALSE)</f>
        <v>COLLINET</v>
      </c>
      <c r="E7015" t="s">
        <v>1534</v>
      </c>
      <c r="F7015" t="s">
        <v>8266</v>
      </c>
      <c r="G7015" t="s">
        <v>29</v>
      </c>
      <c r="H7015" s="5">
        <v>7801.44</v>
      </c>
      <c r="I7015" s="5">
        <v>7801.44</v>
      </c>
      <c r="J7015" s="5">
        <v>0</v>
      </c>
      <c r="K7015" s="5">
        <v>7801.44</v>
      </c>
      <c r="L7015" s="5">
        <v>0</v>
      </c>
      <c r="M7015" t="str">
        <f>IF(ISERROR(VLOOKUP(A7015,'[1]Ecart validé'!$A:$A,1,FALSE)),Z7015,"Ecart Validé")</f>
        <v>valid</v>
      </c>
      <c r="R7015" t="s">
        <v>30</v>
      </c>
      <c r="X7015"/>
      <c r="Y7015"/>
      <c r="Z7015" t="s">
        <v>31</v>
      </c>
    </row>
    <row r="7016" spans="1:26" x14ac:dyDescent="0.3">
      <c r="A7016" t="s">
        <v>9374</v>
      </c>
      <c r="B7016" t="s">
        <v>963</v>
      </c>
      <c r="C7016">
        <v>46272</v>
      </c>
      <c r="D7016" t="str">
        <f>+VLOOKUP(C7016,Param!K:L,2,FALSE)</f>
        <v>LA REDOUTE</v>
      </c>
      <c r="E7016" t="s">
        <v>1539</v>
      </c>
      <c r="F7016" t="s">
        <v>8617</v>
      </c>
      <c r="G7016" t="s">
        <v>29</v>
      </c>
      <c r="H7016" s="5">
        <v>2770.5</v>
      </c>
      <c r="I7016" s="5">
        <v>2770.4982</v>
      </c>
      <c r="J7016" s="5">
        <v>1.8000000000029099E-3</v>
      </c>
      <c r="K7016" s="5">
        <v>2770.5</v>
      </c>
      <c r="L7016" s="5">
        <v>0</v>
      </c>
      <c r="M7016" t="str">
        <f>IF(ISERROR(VLOOKUP(A7016,'[1]Ecart validé'!$A:$A,1,FALSE)),Z7016,"Ecart Validé")</f>
        <v>valid</v>
      </c>
      <c r="R7016" t="s">
        <v>30</v>
      </c>
      <c r="X7016"/>
      <c r="Y7016"/>
      <c r="Z7016" t="s">
        <v>31</v>
      </c>
    </row>
    <row r="7017" spans="1:26" x14ac:dyDescent="0.3">
      <c r="A7017" t="s">
        <v>9375</v>
      </c>
      <c r="B7017" t="s">
        <v>963</v>
      </c>
      <c r="C7017">
        <v>46272</v>
      </c>
      <c r="D7017" t="str">
        <f>+VLOOKUP(C7017,Param!K:L,2,FALSE)</f>
        <v>LA REDOUTE</v>
      </c>
      <c r="E7017" t="s">
        <v>1539</v>
      </c>
      <c r="F7017" t="s">
        <v>8260</v>
      </c>
      <c r="G7017" t="s">
        <v>29</v>
      </c>
      <c r="H7017" s="5">
        <v>2726.04</v>
      </c>
      <c r="I7017" s="5">
        <v>2726.0382</v>
      </c>
      <c r="J7017" s="5">
        <v>1.8000000000029099E-3</v>
      </c>
      <c r="K7017" s="5">
        <v>2726.04</v>
      </c>
      <c r="L7017" s="5">
        <v>0</v>
      </c>
      <c r="M7017" t="str">
        <f>IF(ISERROR(VLOOKUP(A7017,'[1]Ecart validé'!$A:$A,1,FALSE)),Z7017,"Ecart Validé")</f>
        <v>valid</v>
      </c>
      <c r="R7017" t="s">
        <v>30</v>
      </c>
      <c r="X7017"/>
      <c r="Y7017"/>
      <c r="Z7017" t="s">
        <v>31</v>
      </c>
    </row>
    <row r="7018" spans="1:26" x14ac:dyDescent="0.3">
      <c r="A7018" t="s">
        <v>9376</v>
      </c>
      <c r="B7018" t="s">
        <v>963</v>
      </c>
      <c r="C7018">
        <v>46272</v>
      </c>
      <c r="D7018" t="str">
        <f>+VLOOKUP(C7018,Param!K:L,2,FALSE)</f>
        <v>LA REDOUTE</v>
      </c>
      <c r="E7018" t="s">
        <v>1539</v>
      </c>
      <c r="F7018" t="s">
        <v>8262</v>
      </c>
      <c r="G7018" t="s">
        <v>29</v>
      </c>
      <c r="H7018" s="5">
        <v>1977.29</v>
      </c>
      <c r="I7018" s="5">
        <v>1977.2873999999999</v>
      </c>
      <c r="J7018" s="5">
        <v>2.6000000000294598E-3</v>
      </c>
      <c r="K7018" s="5">
        <v>1977.29</v>
      </c>
      <c r="L7018" s="5">
        <v>0</v>
      </c>
      <c r="M7018" t="str">
        <f>IF(ISERROR(VLOOKUP(A7018,'[1]Ecart validé'!$A:$A,1,FALSE)),Z7018,"Ecart Validé")</f>
        <v>valid</v>
      </c>
      <c r="R7018" t="s">
        <v>30</v>
      </c>
      <c r="X7018"/>
      <c r="Y7018"/>
      <c r="Z7018" t="s">
        <v>31</v>
      </c>
    </row>
    <row r="7019" spans="1:26" x14ac:dyDescent="0.3">
      <c r="A7019" t="s">
        <v>9377</v>
      </c>
      <c r="B7019" t="s">
        <v>963</v>
      </c>
      <c r="C7019">
        <v>46272</v>
      </c>
      <c r="D7019" t="str">
        <f>+VLOOKUP(C7019,Param!K:L,2,FALSE)</f>
        <v>LA REDOUTE</v>
      </c>
      <c r="E7019" t="s">
        <v>1539</v>
      </c>
      <c r="F7019" t="s">
        <v>8264</v>
      </c>
      <c r="G7019" t="s">
        <v>29</v>
      </c>
      <c r="H7019" s="5">
        <v>1107.8499999999999</v>
      </c>
      <c r="I7019" s="5">
        <v>1107.8538000000001</v>
      </c>
      <c r="J7019" s="5">
        <v>-3.8000000001829899E-3</v>
      </c>
      <c r="K7019" s="5">
        <v>1107.8499999999999</v>
      </c>
      <c r="L7019" s="5">
        <v>0</v>
      </c>
      <c r="M7019" t="str">
        <f>IF(ISERROR(VLOOKUP(A7019,'[1]Ecart validé'!$A:$A,1,FALSE)),Z7019,"Ecart Validé")</f>
        <v>valid</v>
      </c>
      <c r="R7019" t="s">
        <v>30</v>
      </c>
      <c r="X7019"/>
      <c r="Y7019"/>
      <c r="Z7019" t="s">
        <v>31</v>
      </c>
    </row>
    <row r="7020" spans="1:26" x14ac:dyDescent="0.3">
      <c r="A7020" t="s">
        <v>9378</v>
      </c>
      <c r="B7020" t="s">
        <v>963</v>
      </c>
      <c r="C7020">
        <v>46272</v>
      </c>
      <c r="D7020" t="str">
        <f>+VLOOKUP(C7020,Param!K:L,2,FALSE)</f>
        <v>LA REDOUTE</v>
      </c>
      <c r="E7020" t="s">
        <v>1539</v>
      </c>
      <c r="F7020" t="s">
        <v>8266</v>
      </c>
      <c r="G7020" t="s">
        <v>29</v>
      </c>
      <c r="H7020" s="5">
        <v>4215.87</v>
      </c>
      <c r="I7020" s="5">
        <v>4215.8693999999996</v>
      </c>
      <c r="J7020" s="5">
        <v>6.0000000030413503E-4</v>
      </c>
      <c r="K7020" s="5">
        <v>4215.87</v>
      </c>
      <c r="L7020" s="5">
        <v>0</v>
      </c>
      <c r="M7020" t="str">
        <f>IF(ISERROR(VLOOKUP(A7020,'[1]Ecart validé'!$A:$A,1,FALSE)),Z7020,"Ecart Validé")</f>
        <v>valid</v>
      </c>
      <c r="R7020" t="s">
        <v>30</v>
      </c>
      <c r="X7020"/>
      <c r="Y7020"/>
      <c r="Z7020" t="s">
        <v>31</v>
      </c>
    </row>
    <row r="7021" spans="1:26" x14ac:dyDescent="0.3">
      <c r="A7021" t="s">
        <v>9379</v>
      </c>
      <c r="B7021" t="s">
        <v>963</v>
      </c>
      <c r="C7021">
        <v>46390</v>
      </c>
      <c r="D7021" t="str">
        <f>+VLOOKUP(C7021,Param!K:L,2,FALSE)</f>
        <v>EGE CARPETS France</v>
      </c>
      <c r="E7021">
        <v>763222</v>
      </c>
      <c r="F7021" t="s">
        <v>8617</v>
      </c>
      <c r="G7021" t="s">
        <v>29</v>
      </c>
      <c r="H7021" s="5">
        <v>563.85</v>
      </c>
      <c r="I7021" s="5">
        <v>563.85</v>
      </c>
      <c r="J7021" s="5">
        <v>0</v>
      </c>
      <c r="K7021" s="5">
        <v>563.85</v>
      </c>
      <c r="L7021" s="5">
        <v>0</v>
      </c>
      <c r="M7021" t="str">
        <f>IF(ISERROR(VLOOKUP(A7021,'[1]Ecart validé'!$A:$A,1,FALSE)),Z7021,"Ecart Validé")</f>
        <v>valid</v>
      </c>
      <c r="R7021" t="s">
        <v>30</v>
      </c>
      <c r="X7021"/>
      <c r="Y7021"/>
      <c r="Z7021" t="s">
        <v>31</v>
      </c>
    </row>
    <row r="7022" spans="1:26" x14ac:dyDescent="0.3">
      <c r="A7022" t="s">
        <v>9380</v>
      </c>
      <c r="B7022" t="s">
        <v>963</v>
      </c>
      <c r="C7022">
        <v>47201</v>
      </c>
      <c r="D7022" t="str">
        <f>+VLOOKUP(C7022,Param!K:L,2,FALSE)</f>
        <v>ARTEMIDE SPA</v>
      </c>
      <c r="E7022">
        <v>28251033</v>
      </c>
      <c r="F7022" t="s">
        <v>8617</v>
      </c>
      <c r="G7022" t="s">
        <v>29</v>
      </c>
      <c r="H7022" s="5">
        <v>1404</v>
      </c>
      <c r="I7022" s="5">
        <v>1404.0070000000001</v>
      </c>
      <c r="J7022" s="5">
        <v>-7.0000000000618396E-3</v>
      </c>
      <c r="K7022" s="5">
        <v>1404</v>
      </c>
      <c r="L7022" s="5">
        <v>0</v>
      </c>
      <c r="M7022" t="str">
        <f>IF(ISERROR(VLOOKUP(A7022,'[1]Ecart validé'!$A:$A,1,FALSE)),Z7022,"Ecart Validé")</f>
        <v>valid</v>
      </c>
      <c r="R7022" t="s">
        <v>30</v>
      </c>
      <c r="X7022"/>
      <c r="Y7022"/>
      <c r="Z7022" t="s">
        <v>31</v>
      </c>
    </row>
    <row r="7023" spans="1:26" x14ac:dyDescent="0.3">
      <c r="A7023" t="s">
        <v>9381</v>
      </c>
      <c r="B7023" t="s">
        <v>963</v>
      </c>
      <c r="C7023">
        <v>47201</v>
      </c>
      <c r="D7023" t="str">
        <f>+VLOOKUP(C7023,Param!K:L,2,FALSE)</f>
        <v>ARTEMIDE SPA</v>
      </c>
      <c r="E7023">
        <v>28251033</v>
      </c>
      <c r="F7023" t="s">
        <v>8260</v>
      </c>
      <c r="G7023" t="s">
        <v>29</v>
      </c>
      <c r="H7023" s="5">
        <v>8713.39</v>
      </c>
      <c r="I7023" s="5">
        <v>8713.3891000000003</v>
      </c>
      <c r="J7023" s="5">
        <v>8.9999999909195995E-4</v>
      </c>
      <c r="K7023" s="5">
        <v>8713.39</v>
      </c>
      <c r="L7023" s="5">
        <v>0</v>
      </c>
      <c r="M7023" t="str">
        <f>IF(ISERROR(VLOOKUP(A7023,'[1]Ecart validé'!$A:$A,1,FALSE)),Z7023,"Ecart Validé")</f>
        <v>valid</v>
      </c>
      <c r="R7023" t="s">
        <v>30</v>
      </c>
      <c r="X7023"/>
      <c r="Y7023"/>
      <c r="Z7023" t="s">
        <v>31</v>
      </c>
    </row>
    <row r="7024" spans="1:26" x14ac:dyDescent="0.3">
      <c r="A7024" t="s">
        <v>9382</v>
      </c>
      <c r="B7024" t="s">
        <v>963</v>
      </c>
      <c r="C7024">
        <v>47201</v>
      </c>
      <c r="D7024" t="str">
        <f>+VLOOKUP(C7024,Param!K:L,2,FALSE)</f>
        <v>ARTEMIDE SPA</v>
      </c>
      <c r="E7024">
        <v>28251033</v>
      </c>
      <c r="F7024" t="s">
        <v>8262</v>
      </c>
      <c r="G7024" t="s">
        <v>29</v>
      </c>
      <c r="H7024" s="5">
        <v>2960.4</v>
      </c>
      <c r="I7024" s="5">
        <v>2960.3939999999998</v>
      </c>
      <c r="J7024" s="5">
        <v>6.0000000003128601E-3</v>
      </c>
      <c r="K7024" s="5">
        <v>2960.4</v>
      </c>
      <c r="L7024" s="5">
        <v>0</v>
      </c>
      <c r="M7024" t="str">
        <f>IF(ISERROR(VLOOKUP(A7024,'[1]Ecart validé'!$A:$A,1,FALSE)),Z7024,"Ecart Validé")</f>
        <v>valid</v>
      </c>
      <c r="R7024" t="s">
        <v>30</v>
      </c>
      <c r="X7024"/>
      <c r="Y7024"/>
      <c r="Z7024" t="s">
        <v>31</v>
      </c>
    </row>
    <row r="7025" spans="1:26" x14ac:dyDescent="0.3">
      <c r="A7025" t="s">
        <v>9383</v>
      </c>
      <c r="B7025" t="s">
        <v>963</v>
      </c>
      <c r="C7025">
        <v>47201</v>
      </c>
      <c r="D7025" t="str">
        <f>+VLOOKUP(C7025,Param!K:L,2,FALSE)</f>
        <v>ARTEMIDE SPA</v>
      </c>
      <c r="E7025">
        <v>28251033</v>
      </c>
      <c r="F7025" t="s">
        <v>8264</v>
      </c>
      <c r="G7025" t="s">
        <v>29</v>
      </c>
      <c r="H7025" s="5">
        <v>1691.99</v>
      </c>
      <c r="I7025" s="5">
        <v>1691.9844000000001</v>
      </c>
      <c r="J7025" s="5">
        <v>5.5999999999585201E-3</v>
      </c>
      <c r="K7025" s="5">
        <v>1691.99</v>
      </c>
      <c r="L7025" s="5">
        <v>0</v>
      </c>
      <c r="M7025" t="str">
        <f>IF(ISERROR(VLOOKUP(A7025,'[1]Ecart validé'!$A:$A,1,FALSE)),Z7025,"Ecart Validé")</f>
        <v>valid</v>
      </c>
      <c r="R7025" t="s">
        <v>30</v>
      </c>
      <c r="X7025"/>
      <c r="Y7025"/>
      <c r="Z7025" t="s">
        <v>31</v>
      </c>
    </row>
    <row r="7026" spans="1:26" x14ac:dyDescent="0.3">
      <c r="A7026" t="s">
        <v>9384</v>
      </c>
      <c r="B7026" t="s">
        <v>963</v>
      </c>
      <c r="C7026">
        <v>47201</v>
      </c>
      <c r="D7026" t="str">
        <f>+VLOOKUP(C7026,Param!K:L,2,FALSE)</f>
        <v>ARTEMIDE SPA</v>
      </c>
      <c r="E7026" t="s">
        <v>1552</v>
      </c>
      <c r="F7026" t="s">
        <v>8260</v>
      </c>
      <c r="G7026" t="s">
        <v>29</v>
      </c>
      <c r="H7026" s="5">
        <v>123.78</v>
      </c>
      <c r="I7026" s="5">
        <v>123.78</v>
      </c>
      <c r="J7026" s="5">
        <v>0</v>
      </c>
      <c r="K7026" s="5">
        <v>123.78</v>
      </c>
      <c r="L7026" s="5">
        <v>0</v>
      </c>
      <c r="M7026" t="str">
        <f>IF(ISERROR(VLOOKUP(A7026,'[1]Ecart validé'!$A:$A,1,FALSE)),Z7026,"Ecart Validé")</f>
        <v>valid</v>
      </c>
      <c r="R7026" t="s">
        <v>30</v>
      </c>
      <c r="X7026"/>
      <c r="Y7026"/>
      <c r="Z7026" t="s">
        <v>31</v>
      </c>
    </row>
    <row r="7027" spans="1:26" x14ac:dyDescent="0.3">
      <c r="A7027" t="s">
        <v>9385</v>
      </c>
      <c r="B7027" t="s">
        <v>963</v>
      </c>
      <c r="C7027">
        <v>47201</v>
      </c>
      <c r="D7027" t="str">
        <f>+VLOOKUP(C7027,Param!K:L,2,FALSE)</f>
        <v>ARTEMIDE SPA</v>
      </c>
      <c r="E7027" t="s">
        <v>1552</v>
      </c>
      <c r="F7027" t="s">
        <v>8262</v>
      </c>
      <c r="G7027" t="s">
        <v>29</v>
      </c>
      <c r="H7027" s="5">
        <v>67.05</v>
      </c>
      <c r="I7027" s="5">
        <v>67.05</v>
      </c>
      <c r="J7027" s="5">
        <v>0</v>
      </c>
      <c r="K7027" s="5">
        <v>67.05</v>
      </c>
      <c r="L7027" s="5">
        <v>0</v>
      </c>
      <c r="M7027" t="str">
        <f>IF(ISERROR(VLOOKUP(A7027,'[1]Ecart validé'!$A:$A,1,FALSE)),Z7027,"Ecart Validé")</f>
        <v>valid</v>
      </c>
      <c r="R7027" t="s">
        <v>30</v>
      </c>
      <c r="X7027"/>
      <c r="Y7027"/>
      <c r="Z7027" t="s">
        <v>31</v>
      </c>
    </row>
    <row r="7028" spans="1:26" x14ac:dyDescent="0.3">
      <c r="A7028" t="s">
        <v>9386</v>
      </c>
      <c r="B7028" t="s">
        <v>963</v>
      </c>
      <c r="C7028">
        <v>47201</v>
      </c>
      <c r="D7028" t="str">
        <f>+VLOOKUP(C7028,Param!K:L,2,FALSE)</f>
        <v>ARTEMIDE SPA</v>
      </c>
      <c r="E7028" t="s">
        <v>1552</v>
      </c>
      <c r="F7028" t="s">
        <v>8264</v>
      </c>
      <c r="G7028" t="s">
        <v>29</v>
      </c>
      <c r="H7028" s="5">
        <v>174.51</v>
      </c>
      <c r="I7028" s="5">
        <v>174.51</v>
      </c>
      <c r="J7028" s="5">
        <v>0</v>
      </c>
      <c r="K7028" s="5">
        <v>174.51</v>
      </c>
      <c r="L7028" s="5">
        <v>0</v>
      </c>
      <c r="M7028" t="str">
        <f>IF(ISERROR(VLOOKUP(A7028,'[1]Ecart validé'!$A:$A,1,FALSE)),Z7028,"Ecart Validé")</f>
        <v>valid</v>
      </c>
      <c r="R7028" t="s">
        <v>30</v>
      </c>
      <c r="X7028"/>
      <c r="Y7028"/>
      <c r="Z7028" t="s">
        <v>31</v>
      </c>
    </row>
    <row r="7029" spans="1:26" x14ac:dyDescent="0.3">
      <c r="A7029" t="s">
        <v>9387</v>
      </c>
      <c r="B7029" t="s">
        <v>963</v>
      </c>
      <c r="C7029">
        <v>47201</v>
      </c>
      <c r="D7029" t="str">
        <f>+VLOOKUP(C7029,Param!K:L,2,FALSE)</f>
        <v>ARTEMIDE SPA</v>
      </c>
      <c r="E7029" t="s">
        <v>1556</v>
      </c>
      <c r="F7029" t="s">
        <v>8260</v>
      </c>
      <c r="G7029" t="s">
        <v>29</v>
      </c>
      <c r="H7029" s="5">
        <v>4077.93</v>
      </c>
      <c r="I7029" s="5">
        <v>4077.9267</v>
      </c>
      <c r="J7029" s="5">
        <v>3.2999999998537502E-3</v>
      </c>
      <c r="K7029" s="5">
        <v>4077.93</v>
      </c>
      <c r="L7029" s="5">
        <v>0</v>
      </c>
      <c r="M7029" t="str">
        <f>IF(ISERROR(VLOOKUP(A7029,'[1]Ecart validé'!$A:$A,1,FALSE)),Z7029,"Ecart Validé")</f>
        <v>valid</v>
      </c>
      <c r="R7029" t="s">
        <v>30</v>
      </c>
      <c r="X7029"/>
      <c r="Y7029"/>
      <c r="Z7029" t="s">
        <v>31</v>
      </c>
    </row>
    <row r="7030" spans="1:26" x14ac:dyDescent="0.3">
      <c r="A7030" t="s">
        <v>9388</v>
      </c>
      <c r="B7030" t="s">
        <v>963</v>
      </c>
      <c r="C7030">
        <v>47201</v>
      </c>
      <c r="D7030" t="str">
        <f>+VLOOKUP(C7030,Param!K:L,2,FALSE)</f>
        <v>ARTEMIDE SPA</v>
      </c>
      <c r="E7030" t="s">
        <v>1556</v>
      </c>
      <c r="F7030" t="s">
        <v>8262</v>
      </c>
      <c r="G7030" t="s">
        <v>29</v>
      </c>
      <c r="H7030" s="5">
        <v>218.68</v>
      </c>
      <c r="I7030" s="5">
        <v>218.679</v>
      </c>
      <c r="J7030" s="5">
        <v>1.0000000000047701E-3</v>
      </c>
      <c r="K7030" s="5">
        <v>218.68</v>
      </c>
      <c r="L7030" s="5">
        <v>0</v>
      </c>
      <c r="M7030" t="str">
        <f>IF(ISERROR(VLOOKUP(A7030,'[1]Ecart validé'!$A:$A,1,FALSE)),Z7030,"Ecart Validé")</f>
        <v>valid</v>
      </c>
      <c r="R7030" t="s">
        <v>30</v>
      </c>
      <c r="X7030"/>
      <c r="Y7030"/>
      <c r="Z7030" t="s">
        <v>31</v>
      </c>
    </row>
    <row r="7031" spans="1:26" x14ac:dyDescent="0.3">
      <c r="A7031" t="s">
        <v>9389</v>
      </c>
      <c r="B7031" t="s">
        <v>963</v>
      </c>
      <c r="C7031">
        <v>47201</v>
      </c>
      <c r="D7031" t="str">
        <f>+VLOOKUP(C7031,Param!K:L,2,FALSE)</f>
        <v>ARTEMIDE SPA</v>
      </c>
      <c r="E7031" t="s">
        <v>1556</v>
      </c>
      <c r="F7031" t="s">
        <v>8264</v>
      </c>
      <c r="G7031" t="s">
        <v>29</v>
      </c>
      <c r="H7031" s="5">
        <v>652.38</v>
      </c>
      <c r="I7031" s="5">
        <v>652.38120000000004</v>
      </c>
      <c r="J7031" s="5">
        <v>-1.20000000003983E-3</v>
      </c>
      <c r="K7031" s="5">
        <v>652.38</v>
      </c>
      <c r="L7031" s="5">
        <v>0</v>
      </c>
      <c r="M7031" t="str">
        <f>IF(ISERROR(VLOOKUP(A7031,'[1]Ecart validé'!$A:$A,1,FALSE)),Z7031,"Ecart Validé")</f>
        <v>valid</v>
      </c>
      <c r="R7031" t="s">
        <v>30</v>
      </c>
      <c r="X7031"/>
      <c r="Y7031"/>
      <c r="Z7031" t="s">
        <v>31</v>
      </c>
    </row>
    <row r="7032" spans="1:26" x14ac:dyDescent="0.3">
      <c r="A7032" t="s">
        <v>9390</v>
      </c>
      <c r="B7032" t="s">
        <v>963</v>
      </c>
      <c r="C7032">
        <v>48356</v>
      </c>
      <c r="D7032" t="str">
        <f>+VLOOKUP(C7032,Param!K:L,2,FALSE)</f>
        <v>DILECTRO</v>
      </c>
      <c r="E7032" t="s">
        <v>1562</v>
      </c>
      <c r="F7032" t="s">
        <v>8260</v>
      </c>
      <c r="G7032" t="s">
        <v>29</v>
      </c>
      <c r="H7032" s="5">
        <v>45.84</v>
      </c>
      <c r="I7032" s="5">
        <v>45.84</v>
      </c>
      <c r="J7032" s="5">
        <v>0</v>
      </c>
      <c r="K7032" s="5">
        <v>45.84</v>
      </c>
      <c r="L7032" s="5">
        <v>0</v>
      </c>
      <c r="M7032" t="str">
        <f>IF(ISERROR(VLOOKUP(A7032,'[1]Ecart validé'!$A:$A,1,FALSE)),Z7032,"Ecart Validé")</f>
        <v>valid</v>
      </c>
      <c r="R7032" t="s">
        <v>30</v>
      </c>
      <c r="X7032"/>
      <c r="Y7032"/>
      <c r="Z7032" t="s">
        <v>31</v>
      </c>
    </row>
    <row r="7033" spans="1:26" x14ac:dyDescent="0.3">
      <c r="A7033" t="s">
        <v>9391</v>
      </c>
      <c r="B7033" t="s">
        <v>963</v>
      </c>
      <c r="C7033">
        <v>48356</v>
      </c>
      <c r="D7033" t="str">
        <f>+VLOOKUP(C7033,Param!K:L,2,FALSE)</f>
        <v>DILECTRO</v>
      </c>
      <c r="E7033" t="s">
        <v>1562</v>
      </c>
      <c r="F7033" t="s">
        <v>8262</v>
      </c>
      <c r="G7033" t="s">
        <v>29</v>
      </c>
      <c r="H7033" s="5">
        <v>297.95999999999998</v>
      </c>
      <c r="I7033" s="5">
        <v>297.95999999999998</v>
      </c>
      <c r="J7033" s="5">
        <v>0</v>
      </c>
      <c r="K7033" s="5">
        <v>297.95999999999998</v>
      </c>
      <c r="L7033" s="5">
        <v>0</v>
      </c>
      <c r="M7033" t="str">
        <f>IF(ISERROR(VLOOKUP(A7033,'[1]Ecart validé'!$A:$A,1,FALSE)),Z7033,"Ecart Validé")</f>
        <v>valid</v>
      </c>
      <c r="R7033" t="s">
        <v>30</v>
      </c>
      <c r="X7033"/>
      <c r="Y7033"/>
      <c r="Z7033" t="s">
        <v>31</v>
      </c>
    </row>
    <row r="7034" spans="1:26" x14ac:dyDescent="0.3">
      <c r="A7034" t="s">
        <v>9392</v>
      </c>
      <c r="B7034" t="s">
        <v>963</v>
      </c>
      <c r="C7034">
        <v>48356</v>
      </c>
      <c r="D7034" t="str">
        <f>+VLOOKUP(C7034,Param!K:L,2,FALSE)</f>
        <v>DILECTRO</v>
      </c>
      <c r="E7034" t="s">
        <v>1562</v>
      </c>
      <c r="F7034" t="s">
        <v>8264</v>
      </c>
      <c r="G7034" t="s">
        <v>29</v>
      </c>
      <c r="H7034" s="5">
        <v>91.68</v>
      </c>
      <c r="I7034" s="5">
        <v>91.68</v>
      </c>
      <c r="J7034" s="5">
        <v>0</v>
      </c>
      <c r="K7034" s="5">
        <v>91.68</v>
      </c>
      <c r="L7034" s="5">
        <v>0</v>
      </c>
      <c r="M7034" t="str">
        <f>IF(ISERROR(VLOOKUP(A7034,'[1]Ecart validé'!$A:$A,1,FALSE)),Z7034,"Ecart Validé")</f>
        <v>valid</v>
      </c>
      <c r="R7034" t="s">
        <v>30</v>
      </c>
      <c r="X7034"/>
      <c r="Y7034"/>
      <c r="Z7034" t="s">
        <v>31</v>
      </c>
    </row>
    <row r="7035" spans="1:26" x14ac:dyDescent="0.3">
      <c r="A7035" t="s">
        <v>9393</v>
      </c>
      <c r="B7035" t="s">
        <v>963</v>
      </c>
      <c r="C7035">
        <v>48356</v>
      </c>
      <c r="D7035" t="str">
        <f>+VLOOKUP(C7035,Param!K:L,2,FALSE)</f>
        <v>DILECTRO</v>
      </c>
      <c r="E7035" t="s">
        <v>1562</v>
      </c>
      <c r="F7035" t="s">
        <v>8266</v>
      </c>
      <c r="G7035" t="s">
        <v>29</v>
      </c>
      <c r="H7035" s="5">
        <v>1627.36</v>
      </c>
      <c r="I7035" s="5">
        <v>1627.3632</v>
      </c>
      <c r="J7035" s="5">
        <v>-3.2000000001062199E-3</v>
      </c>
      <c r="K7035" s="5">
        <v>1627.36</v>
      </c>
      <c r="L7035" s="5">
        <v>0</v>
      </c>
      <c r="M7035" t="str">
        <f>IF(ISERROR(VLOOKUP(A7035,'[1]Ecart validé'!$A:$A,1,FALSE)),Z7035,"Ecart Validé")</f>
        <v>valid</v>
      </c>
      <c r="R7035" t="s">
        <v>30</v>
      </c>
      <c r="X7035"/>
      <c r="Y7035"/>
      <c r="Z7035" t="s">
        <v>31</v>
      </c>
    </row>
    <row r="7036" spans="1:26" x14ac:dyDescent="0.3">
      <c r="A7036" t="s">
        <v>9394</v>
      </c>
      <c r="B7036" t="s">
        <v>963</v>
      </c>
      <c r="C7036">
        <v>52484</v>
      </c>
      <c r="D7036" t="str">
        <f>+VLOOKUP(C7036,Param!K:L,2,FALSE)</f>
        <v>MODA INTERNATIONAL</v>
      </c>
      <c r="E7036" t="s">
        <v>1570</v>
      </c>
      <c r="F7036" t="s">
        <v>8617</v>
      </c>
      <c r="G7036" t="s">
        <v>29</v>
      </c>
      <c r="H7036" s="5">
        <v>1814.93</v>
      </c>
      <c r="I7036" s="5">
        <v>1814.9315999999999</v>
      </c>
      <c r="J7036" s="5">
        <v>-1.5999999998257399E-3</v>
      </c>
      <c r="K7036" s="5">
        <v>1814.93</v>
      </c>
      <c r="L7036" s="5">
        <v>0</v>
      </c>
      <c r="M7036" t="str">
        <f>IF(ISERROR(VLOOKUP(A7036,'[1]Ecart validé'!$A:$A,1,FALSE)),Z7036,"Ecart Validé")</f>
        <v>valid</v>
      </c>
      <c r="R7036" t="s">
        <v>30</v>
      </c>
      <c r="X7036"/>
      <c r="Y7036"/>
      <c r="Z7036" t="s">
        <v>31</v>
      </c>
    </row>
    <row r="7037" spans="1:26" x14ac:dyDescent="0.3">
      <c r="A7037" t="s">
        <v>9395</v>
      </c>
      <c r="B7037" t="s">
        <v>963</v>
      </c>
      <c r="C7037">
        <v>52484</v>
      </c>
      <c r="D7037" t="str">
        <f>+VLOOKUP(C7037,Param!K:L,2,FALSE)</f>
        <v>MODA INTERNATIONAL</v>
      </c>
      <c r="E7037" t="s">
        <v>1570</v>
      </c>
      <c r="F7037" t="s">
        <v>8260</v>
      </c>
      <c r="G7037" t="s">
        <v>29</v>
      </c>
      <c r="H7037" s="5">
        <v>1053.1500000000001</v>
      </c>
      <c r="I7037" s="5">
        <v>1053.1548</v>
      </c>
      <c r="J7037" s="5">
        <v>-4.7999999999319698E-3</v>
      </c>
      <c r="K7037" s="5">
        <v>1053.1500000000001</v>
      </c>
      <c r="L7037" s="5">
        <v>0</v>
      </c>
      <c r="M7037" t="str">
        <f>IF(ISERROR(VLOOKUP(A7037,'[1]Ecart validé'!$A:$A,1,FALSE)),Z7037,"Ecart Validé")</f>
        <v>valid</v>
      </c>
      <c r="R7037" t="s">
        <v>30</v>
      </c>
      <c r="T7037" s="41"/>
      <c r="X7037"/>
      <c r="Y7037"/>
      <c r="Z7037" t="s">
        <v>31</v>
      </c>
    </row>
    <row r="7038" spans="1:26" x14ac:dyDescent="0.3">
      <c r="A7038" t="s">
        <v>9396</v>
      </c>
      <c r="B7038" t="s">
        <v>963</v>
      </c>
      <c r="C7038">
        <v>52484</v>
      </c>
      <c r="D7038" t="str">
        <f>+VLOOKUP(C7038,Param!K:L,2,FALSE)</f>
        <v>MODA INTERNATIONAL</v>
      </c>
      <c r="E7038" t="s">
        <v>1570</v>
      </c>
      <c r="F7038" t="s">
        <v>8266</v>
      </c>
      <c r="G7038" t="s">
        <v>29</v>
      </c>
      <c r="H7038" s="5">
        <v>936.95</v>
      </c>
      <c r="I7038" s="5">
        <v>936.94799999999998</v>
      </c>
      <c r="J7038" s="5">
        <v>2.0000000000663901E-3</v>
      </c>
      <c r="K7038" s="5">
        <v>936.95</v>
      </c>
      <c r="L7038" s="5">
        <v>0</v>
      </c>
      <c r="M7038" t="str">
        <f>IF(ISERROR(VLOOKUP(A7038,'[1]Ecart validé'!$A:$A,1,FALSE)),Z7038,"Ecart Validé")</f>
        <v>valid</v>
      </c>
      <c r="R7038" t="s">
        <v>30</v>
      </c>
      <c r="X7038"/>
      <c r="Y7038"/>
      <c r="Z7038" t="s">
        <v>31</v>
      </c>
    </row>
    <row r="7039" spans="1:26" x14ac:dyDescent="0.3">
      <c r="A7039" t="s">
        <v>9397</v>
      </c>
      <c r="B7039" t="s">
        <v>963</v>
      </c>
      <c r="C7039">
        <v>52671</v>
      </c>
      <c r="D7039" t="str">
        <f>+VLOOKUP(C7039,Param!K:L,2,FALSE)</f>
        <v>GO IN GMBH</v>
      </c>
      <c r="E7039" t="s">
        <v>1574</v>
      </c>
      <c r="F7039" t="s">
        <v>8617</v>
      </c>
      <c r="G7039" t="s">
        <v>29</v>
      </c>
      <c r="H7039" s="5">
        <v>169.31</v>
      </c>
      <c r="I7039" s="5">
        <v>169.31399999999999</v>
      </c>
      <c r="J7039" s="5">
        <v>-3.9999999999906699E-3</v>
      </c>
      <c r="K7039" s="5">
        <v>169.31</v>
      </c>
      <c r="L7039" s="5">
        <v>0</v>
      </c>
      <c r="M7039" t="str">
        <f>IF(ISERROR(VLOOKUP(A7039,'[1]Ecart validé'!$A:$A,1,FALSE)),Z7039,"Ecart Validé")</f>
        <v>valid</v>
      </c>
      <c r="R7039" t="s">
        <v>30</v>
      </c>
      <c r="X7039"/>
      <c r="Y7039"/>
      <c r="Z7039" t="s">
        <v>31</v>
      </c>
    </row>
    <row r="7040" spans="1:26" x14ac:dyDescent="0.3">
      <c r="A7040" t="s">
        <v>9398</v>
      </c>
      <c r="B7040" t="s">
        <v>963</v>
      </c>
      <c r="C7040">
        <v>52671</v>
      </c>
      <c r="D7040" t="str">
        <f>+VLOOKUP(C7040,Param!K:L,2,FALSE)</f>
        <v>GO IN GMBH</v>
      </c>
      <c r="E7040" t="s">
        <v>1574</v>
      </c>
      <c r="F7040" t="s">
        <v>8260</v>
      </c>
      <c r="G7040" t="s">
        <v>29</v>
      </c>
      <c r="H7040" s="5">
        <v>76.83</v>
      </c>
      <c r="I7040" s="5">
        <v>76.831199999999995</v>
      </c>
      <c r="J7040" s="5">
        <v>-1.1999999999972001E-3</v>
      </c>
      <c r="K7040" s="5">
        <v>76.83</v>
      </c>
      <c r="L7040" s="5">
        <v>0</v>
      </c>
      <c r="M7040" t="str">
        <f>IF(ISERROR(VLOOKUP(A7040,'[1]Ecart validé'!$A:$A,1,FALSE)),Z7040,"Ecart Validé")</f>
        <v>valid</v>
      </c>
      <c r="R7040" t="s">
        <v>30</v>
      </c>
      <c r="X7040"/>
      <c r="Y7040"/>
      <c r="Z7040" t="s">
        <v>31</v>
      </c>
    </row>
    <row r="7041" spans="1:26" x14ac:dyDescent="0.3">
      <c r="A7041" t="s">
        <v>9399</v>
      </c>
      <c r="B7041" t="s">
        <v>963</v>
      </c>
      <c r="C7041">
        <v>52671</v>
      </c>
      <c r="D7041" t="str">
        <f>+VLOOKUP(C7041,Param!K:L,2,FALSE)</f>
        <v>GO IN GMBH</v>
      </c>
      <c r="E7041" t="s">
        <v>1574</v>
      </c>
      <c r="F7041" t="s">
        <v>8262</v>
      </c>
      <c r="G7041" t="s">
        <v>29</v>
      </c>
      <c r="H7041" s="5">
        <v>2964.78</v>
      </c>
      <c r="I7041" s="5">
        <v>2964.78</v>
      </c>
      <c r="J7041" s="5">
        <v>0</v>
      </c>
      <c r="K7041" s="5">
        <v>2964.78</v>
      </c>
      <c r="L7041" s="5">
        <v>0</v>
      </c>
      <c r="M7041" t="str">
        <f>IF(ISERROR(VLOOKUP(A7041,'[1]Ecart validé'!$A:$A,1,FALSE)),Z7041,"Ecart Validé")</f>
        <v>valid</v>
      </c>
      <c r="R7041" t="s">
        <v>30</v>
      </c>
      <c r="X7041"/>
      <c r="Y7041"/>
      <c r="Z7041" t="s">
        <v>31</v>
      </c>
    </row>
    <row r="7042" spans="1:26" x14ac:dyDescent="0.3">
      <c r="A7042" t="s">
        <v>9400</v>
      </c>
      <c r="B7042" t="s">
        <v>963</v>
      </c>
      <c r="C7042">
        <v>52671</v>
      </c>
      <c r="D7042" t="str">
        <f>+VLOOKUP(C7042,Param!K:L,2,FALSE)</f>
        <v>GO IN GMBH</v>
      </c>
      <c r="E7042" t="s">
        <v>1574</v>
      </c>
      <c r="F7042" t="s">
        <v>8264</v>
      </c>
      <c r="G7042" t="s">
        <v>29</v>
      </c>
      <c r="H7042" s="5">
        <v>479.16</v>
      </c>
      <c r="I7042" s="5">
        <v>479.16059999999999</v>
      </c>
      <c r="J7042" s="5">
        <v>-5.9999999996307397E-4</v>
      </c>
      <c r="K7042" s="5">
        <v>479.16</v>
      </c>
      <c r="L7042" s="5">
        <v>0</v>
      </c>
      <c r="M7042" t="str">
        <f>IF(ISERROR(VLOOKUP(A7042,'[1]Ecart validé'!$A:$A,1,FALSE)),Z7042,"Ecart Validé")</f>
        <v>valid</v>
      </c>
      <c r="R7042" t="s">
        <v>30</v>
      </c>
      <c r="X7042"/>
      <c r="Y7042"/>
      <c r="Z7042" t="s">
        <v>31</v>
      </c>
    </row>
    <row r="7043" spans="1:26" x14ac:dyDescent="0.3">
      <c r="A7043" t="s">
        <v>9401</v>
      </c>
      <c r="B7043" t="s">
        <v>963</v>
      </c>
      <c r="C7043">
        <v>52671</v>
      </c>
      <c r="D7043" t="str">
        <f>+VLOOKUP(C7043,Param!K:L,2,FALSE)</f>
        <v>GO IN GMBH</v>
      </c>
      <c r="E7043" t="s">
        <v>1574</v>
      </c>
      <c r="F7043" t="s">
        <v>8266</v>
      </c>
      <c r="G7043" t="s">
        <v>29</v>
      </c>
      <c r="H7043" s="5">
        <v>131.41</v>
      </c>
      <c r="I7043" s="5">
        <v>131.41200000000001</v>
      </c>
      <c r="J7043" s="5">
        <v>-2.0000000000095402E-3</v>
      </c>
      <c r="K7043" s="5">
        <v>131.41</v>
      </c>
      <c r="L7043" s="5">
        <v>0</v>
      </c>
      <c r="M7043" t="str">
        <f>IF(ISERROR(VLOOKUP(A7043,'[1]Ecart validé'!$A:$A,1,FALSE)),Z7043,"Ecart Validé")</f>
        <v>valid</v>
      </c>
      <c r="R7043" t="s">
        <v>30</v>
      </c>
      <c r="X7043"/>
      <c r="Y7043"/>
      <c r="Z7043" t="s">
        <v>31</v>
      </c>
    </row>
    <row r="7044" spans="1:26" x14ac:dyDescent="0.3">
      <c r="A7044" t="s">
        <v>9402</v>
      </c>
      <c r="B7044" t="s">
        <v>963</v>
      </c>
      <c r="C7044">
        <v>52671</v>
      </c>
      <c r="D7044" t="str">
        <f>+VLOOKUP(C7044,Param!K:L,2,FALSE)</f>
        <v>GO IN GMBH</v>
      </c>
      <c r="E7044" t="s">
        <v>1579</v>
      </c>
      <c r="F7044" t="s">
        <v>8260</v>
      </c>
      <c r="G7044" t="s">
        <v>29</v>
      </c>
      <c r="H7044" s="5">
        <v>553.28</v>
      </c>
      <c r="I7044" s="5">
        <v>553.28200000000004</v>
      </c>
      <c r="J7044" s="5">
        <v>-2.0000000000663901E-3</v>
      </c>
      <c r="K7044" s="5">
        <v>553.28</v>
      </c>
      <c r="L7044" s="5">
        <v>0</v>
      </c>
      <c r="M7044" t="str">
        <f>IF(ISERROR(VLOOKUP(A7044,'[1]Ecart validé'!$A:$A,1,FALSE)),Z7044,"Ecart Validé")</f>
        <v>valid</v>
      </c>
      <c r="R7044" t="s">
        <v>30</v>
      </c>
      <c r="X7044"/>
      <c r="Y7044"/>
      <c r="Z7044" t="s">
        <v>31</v>
      </c>
    </row>
    <row r="7045" spans="1:26" x14ac:dyDescent="0.3">
      <c r="A7045" t="s">
        <v>9403</v>
      </c>
      <c r="B7045" t="s">
        <v>963</v>
      </c>
      <c r="C7045">
        <v>52671</v>
      </c>
      <c r="D7045" t="str">
        <f>+VLOOKUP(C7045,Param!K:L,2,FALSE)</f>
        <v>GO IN GMBH</v>
      </c>
      <c r="E7045" t="s">
        <v>1579</v>
      </c>
      <c r="F7045" t="s">
        <v>8264</v>
      </c>
      <c r="G7045" t="s">
        <v>29</v>
      </c>
      <c r="H7045" s="5">
        <v>45.84</v>
      </c>
      <c r="I7045" s="5">
        <v>45.84</v>
      </c>
      <c r="J7045" s="5">
        <v>0</v>
      </c>
      <c r="K7045" s="5">
        <v>45.84</v>
      </c>
      <c r="L7045" s="5">
        <v>0</v>
      </c>
      <c r="M7045" t="str">
        <f>IF(ISERROR(VLOOKUP(A7045,'[1]Ecart validé'!$A:$A,1,FALSE)),Z7045,"Ecart Validé")</f>
        <v>valid</v>
      </c>
      <c r="R7045" t="s">
        <v>30</v>
      </c>
      <c r="X7045"/>
      <c r="Y7045"/>
      <c r="Z7045" t="s">
        <v>31</v>
      </c>
    </row>
    <row r="7046" spans="1:26" x14ac:dyDescent="0.3">
      <c r="A7046" t="s">
        <v>9404</v>
      </c>
      <c r="B7046" t="s">
        <v>963</v>
      </c>
      <c r="C7046">
        <v>52671</v>
      </c>
      <c r="D7046" t="str">
        <f>+VLOOKUP(C7046,Param!K:L,2,FALSE)</f>
        <v>GO IN GMBH</v>
      </c>
      <c r="E7046" t="s">
        <v>9405</v>
      </c>
      <c r="F7046" t="s">
        <v>8264</v>
      </c>
      <c r="G7046" t="s">
        <v>29</v>
      </c>
      <c r="H7046" s="5">
        <v>12.69</v>
      </c>
      <c r="I7046" s="5">
        <v>12.69</v>
      </c>
      <c r="J7046" s="5">
        <v>0</v>
      </c>
      <c r="K7046" s="5">
        <v>12.69</v>
      </c>
      <c r="L7046" s="5">
        <v>0</v>
      </c>
      <c r="M7046" t="str">
        <f>IF(ISERROR(VLOOKUP(A7046,'[1]Ecart validé'!$A:$A,1,FALSE)),Z7046,"Ecart Validé")</f>
        <v>valid</v>
      </c>
      <c r="R7046" t="s">
        <v>30</v>
      </c>
      <c r="X7046"/>
      <c r="Y7046"/>
      <c r="Z7046" t="s">
        <v>31</v>
      </c>
    </row>
    <row r="7047" spans="1:26" x14ac:dyDescent="0.3">
      <c r="A7047" t="s">
        <v>9406</v>
      </c>
      <c r="B7047" t="s">
        <v>963</v>
      </c>
      <c r="C7047">
        <v>52671</v>
      </c>
      <c r="D7047" t="str">
        <f>+VLOOKUP(C7047,Param!K:L,2,FALSE)</f>
        <v>GO IN GMBH</v>
      </c>
      <c r="E7047" t="s">
        <v>9405</v>
      </c>
      <c r="F7047" t="s">
        <v>8266</v>
      </c>
      <c r="G7047" t="s">
        <v>29</v>
      </c>
      <c r="H7047" s="5">
        <v>124.6</v>
      </c>
      <c r="I7047" s="5">
        <v>124.6044</v>
      </c>
      <c r="J7047" s="5">
        <v>-4.4000000000039502E-3</v>
      </c>
      <c r="K7047" s="5">
        <v>124.6</v>
      </c>
      <c r="L7047" s="5">
        <v>0</v>
      </c>
      <c r="M7047" t="str">
        <f>IF(ISERROR(VLOOKUP(A7047,'[1]Ecart validé'!$A:$A,1,FALSE)),Z7047,"Ecart Validé")</f>
        <v>valid</v>
      </c>
      <c r="R7047" t="s">
        <v>30</v>
      </c>
      <c r="X7047"/>
      <c r="Y7047"/>
      <c r="Z7047" t="s">
        <v>31</v>
      </c>
    </row>
    <row r="7048" spans="1:26" x14ac:dyDescent="0.3">
      <c r="A7048" t="s">
        <v>9407</v>
      </c>
      <c r="B7048" t="s">
        <v>963</v>
      </c>
      <c r="C7048">
        <v>54285</v>
      </c>
      <c r="D7048" t="str">
        <f>+VLOOKUP(C7048,Param!K:L,2,FALSE)</f>
        <v>BALSAN</v>
      </c>
      <c r="E7048" t="s">
        <v>1588</v>
      </c>
      <c r="F7048" t="s">
        <v>8617</v>
      </c>
      <c r="G7048" t="s">
        <v>29</v>
      </c>
      <c r="H7048" s="5">
        <v>332.64</v>
      </c>
      <c r="I7048" s="5">
        <v>332.64</v>
      </c>
      <c r="J7048" s="5">
        <v>0</v>
      </c>
      <c r="K7048" s="5">
        <v>332.64</v>
      </c>
      <c r="L7048" s="5">
        <v>0</v>
      </c>
      <c r="M7048" t="str">
        <f>IF(ISERROR(VLOOKUP(A7048,'[1]Ecart validé'!$A:$A,1,FALSE)),Z7048,"Ecart Validé")</f>
        <v>valid</v>
      </c>
      <c r="R7048" t="s">
        <v>30</v>
      </c>
      <c r="X7048"/>
      <c r="Y7048"/>
      <c r="Z7048" t="s">
        <v>31</v>
      </c>
    </row>
    <row r="7049" spans="1:26" x14ac:dyDescent="0.3">
      <c r="A7049" t="s">
        <v>9408</v>
      </c>
      <c r="B7049" t="s">
        <v>963</v>
      </c>
      <c r="C7049">
        <v>54285</v>
      </c>
      <c r="D7049" t="str">
        <f>+VLOOKUP(C7049,Param!K:L,2,FALSE)</f>
        <v>BALSAN</v>
      </c>
      <c r="E7049" t="s">
        <v>1588</v>
      </c>
      <c r="F7049" t="s">
        <v>8260</v>
      </c>
      <c r="G7049" t="s">
        <v>29</v>
      </c>
      <c r="H7049" s="5">
        <v>13879.93</v>
      </c>
      <c r="I7049" s="5">
        <v>13879.9308</v>
      </c>
      <c r="J7049" s="5">
        <v>-7.9999999979918303E-4</v>
      </c>
      <c r="K7049" s="5">
        <v>13879.93</v>
      </c>
      <c r="L7049" s="5">
        <v>0</v>
      </c>
      <c r="M7049" t="str">
        <f>IF(ISERROR(VLOOKUP(A7049,'[1]Ecart validé'!$A:$A,1,FALSE)),Z7049,"Ecart Validé")</f>
        <v>valid</v>
      </c>
      <c r="R7049" t="s">
        <v>30</v>
      </c>
      <c r="X7049"/>
      <c r="Y7049"/>
      <c r="Z7049" t="s">
        <v>31</v>
      </c>
    </row>
    <row r="7050" spans="1:26" x14ac:dyDescent="0.3">
      <c r="A7050" t="s">
        <v>9409</v>
      </c>
      <c r="B7050" t="s">
        <v>963</v>
      </c>
      <c r="C7050">
        <v>54285</v>
      </c>
      <c r="D7050" t="str">
        <f>+VLOOKUP(C7050,Param!K:L,2,FALSE)</f>
        <v>BALSAN</v>
      </c>
      <c r="E7050" t="s">
        <v>1588</v>
      </c>
      <c r="F7050" t="s">
        <v>8262</v>
      </c>
      <c r="G7050" t="s">
        <v>29</v>
      </c>
      <c r="H7050" s="5">
        <v>22147.68</v>
      </c>
      <c r="I7050" s="5">
        <v>22147.679400000001</v>
      </c>
      <c r="J7050" s="5">
        <v>5.9999999939464E-4</v>
      </c>
      <c r="K7050" s="5">
        <v>22147.68</v>
      </c>
      <c r="L7050" s="5">
        <v>0</v>
      </c>
      <c r="M7050" t="str">
        <f>IF(ISERROR(VLOOKUP(A7050,'[1]Ecart validé'!$A:$A,1,FALSE)),Z7050,"Ecart Validé")</f>
        <v>valid</v>
      </c>
      <c r="R7050" t="s">
        <v>30</v>
      </c>
      <c r="X7050"/>
      <c r="Y7050"/>
      <c r="Z7050" t="s">
        <v>31</v>
      </c>
    </row>
    <row r="7051" spans="1:26" x14ac:dyDescent="0.3">
      <c r="A7051" t="s">
        <v>9410</v>
      </c>
      <c r="B7051" t="s">
        <v>963</v>
      </c>
      <c r="C7051">
        <v>54285</v>
      </c>
      <c r="D7051" t="str">
        <f>+VLOOKUP(C7051,Param!K:L,2,FALSE)</f>
        <v>BALSAN</v>
      </c>
      <c r="E7051" t="s">
        <v>1588</v>
      </c>
      <c r="F7051" t="s">
        <v>8264</v>
      </c>
      <c r="G7051" t="s">
        <v>29</v>
      </c>
      <c r="H7051" s="5">
        <v>14331.88</v>
      </c>
      <c r="I7051" s="5">
        <v>14331.8832</v>
      </c>
      <c r="J7051" s="5">
        <v>-3.2000000010157202E-3</v>
      </c>
      <c r="K7051" s="5">
        <v>14331.88</v>
      </c>
      <c r="L7051" s="5">
        <v>0</v>
      </c>
      <c r="M7051" t="str">
        <f>IF(ISERROR(VLOOKUP(A7051,'[1]Ecart validé'!$A:$A,1,FALSE)),Z7051,"Ecart Validé")</f>
        <v>valid</v>
      </c>
      <c r="R7051" t="s">
        <v>30</v>
      </c>
      <c r="X7051"/>
      <c r="Y7051"/>
      <c r="Z7051" t="s">
        <v>31</v>
      </c>
    </row>
    <row r="7052" spans="1:26" x14ac:dyDescent="0.3">
      <c r="A7052" t="s">
        <v>9411</v>
      </c>
      <c r="B7052" t="s">
        <v>963</v>
      </c>
      <c r="C7052">
        <v>54285</v>
      </c>
      <c r="D7052" t="str">
        <f>+VLOOKUP(C7052,Param!K:L,2,FALSE)</f>
        <v>BALSAN</v>
      </c>
      <c r="E7052" t="s">
        <v>1588</v>
      </c>
      <c r="F7052" t="s">
        <v>8266</v>
      </c>
      <c r="G7052" t="s">
        <v>29</v>
      </c>
      <c r="H7052" s="5">
        <v>25630.33</v>
      </c>
      <c r="I7052" s="5">
        <v>25630.327799999999</v>
      </c>
      <c r="J7052" s="5">
        <v>2.2000000026309802E-3</v>
      </c>
      <c r="K7052" s="5">
        <v>25630.33</v>
      </c>
      <c r="L7052" s="5">
        <v>0</v>
      </c>
      <c r="M7052" t="str">
        <f>IF(ISERROR(VLOOKUP(A7052,'[1]Ecart validé'!$A:$A,1,FALSE)),Z7052,"Ecart Validé")</f>
        <v>valid</v>
      </c>
      <c r="R7052" t="s">
        <v>30</v>
      </c>
      <c r="X7052"/>
      <c r="Y7052"/>
      <c r="Z7052" t="s">
        <v>31</v>
      </c>
    </row>
    <row r="7053" spans="1:26" x14ac:dyDescent="0.3">
      <c r="A7053" t="s">
        <v>9412</v>
      </c>
      <c r="B7053" t="s">
        <v>963</v>
      </c>
      <c r="C7053">
        <v>54285</v>
      </c>
      <c r="D7053" t="str">
        <f>+VLOOKUP(C7053,Param!K:L,2,FALSE)</f>
        <v>BALSAN</v>
      </c>
      <c r="E7053" t="s">
        <v>1593</v>
      </c>
      <c r="F7053" t="s">
        <v>8271</v>
      </c>
      <c r="G7053" t="s">
        <v>29</v>
      </c>
      <c r="H7053" s="5">
        <v>52285.07</v>
      </c>
      <c r="I7053" s="5">
        <v>52285.065300000002</v>
      </c>
      <c r="J7053" s="5">
        <v>4.6999999976833299E-3</v>
      </c>
      <c r="K7053" s="5">
        <v>52285.07</v>
      </c>
      <c r="L7053" s="5">
        <v>0</v>
      </c>
      <c r="M7053" t="str">
        <f>IF(ISERROR(VLOOKUP(A7053,'[1]Ecart validé'!$A:$A,1,FALSE)),Z7053,"Ecart Validé")</f>
        <v>valid</v>
      </c>
      <c r="R7053" t="s">
        <v>30</v>
      </c>
      <c r="X7053"/>
      <c r="Y7053"/>
      <c r="Z7053" t="s">
        <v>31</v>
      </c>
    </row>
    <row r="7054" spans="1:26" x14ac:dyDescent="0.3">
      <c r="A7054" t="s">
        <v>9413</v>
      </c>
      <c r="B7054" t="s">
        <v>963</v>
      </c>
      <c r="C7054">
        <v>54422</v>
      </c>
      <c r="D7054" t="str">
        <f>+VLOOKUP(C7054,Param!K:L,2,FALSE)</f>
        <v>PIERRE PRADEL PARIS</v>
      </c>
      <c r="E7054" t="s">
        <v>1595</v>
      </c>
      <c r="F7054" t="s">
        <v>8617</v>
      </c>
      <c r="G7054" t="s">
        <v>29</v>
      </c>
      <c r="H7054" s="5">
        <v>-1875.3</v>
      </c>
      <c r="I7054" s="5">
        <v>-1875.3</v>
      </c>
      <c r="J7054" s="5">
        <v>0</v>
      </c>
      <c r="K7054" s="5">
        <v>-1875.3</v>
      </c>
      <c r="L7054" s="5">
        <v>0</v>
      </c>
      <c r="M7054" t="str">
        <f>IF(ISERROR(VLOOKUP(A7054,'[1]Ecart validé'!$A:$A,1,FALSE)),Z7054,"Ecart Validé")</f>
        <v>valid</v>
      </c>
      <c r="R7054" t="s">
        <v>30</v>
      </c>
      <c r="X7054"/>
      <c r="Y7054"/>
      <c r="Z7054" t="s">
        <v>31</v>
      </c>
    </row>
    <row r="7055" spans="1:26" x14ac:dyDescent="0.3">
      <c r="A7055" t="s">
        <v>9414</v>
      </c>
      <c r="B7055" t="s">
        <v>963</v>
      </c>
      <c r="C7055">
        <v>54422</v>
      </c>
      <c r="D7055" t="str">
        <f>+VLOOKUP(C7055,Param!K:L,2,FALSE)</f>
        <v>PIERRE PRADEL PARIS</v>
      </c>
      <c r="E7055" t="s">
        <v>1595</v>
      </c>
      <c r="F7055" t="s">
        <v>8260</v>
      </c>
      <c r="G7055" t="s">
        <v>29</v>
      </c>
      <c r="H7055" s="5">
        <v>863.06999999999903</v>
      </c>
      <c r="I7055" s="5">
        <v>863.06700000000001</v>
      </c>
      <c r="J7055" s="5">
        <v>2.9999999999290499E-3</v>
      </c>
      <c r="K7055" s="5">
        <v>863.06999999999903</v>
      </c>
      <c r="L7055" s="5">
        <v>0</v>
      </c>
      <c r="M7055" t="str">
        <f>IF(ISERROR(VLOOKUP(A7055,'[1]Ecart validé'!$A:$A,1,FALSE)),Z7055,"Ecart Validé")</f>
        <v>valid</v>
      </c>
      <c r="R7055" t="s">
        <v>30</v>
      </c>
      <c r="S7055" t="s">
        <v>60</v>
      </c>
      <c r="T7055" t="s">
        <v>61</v>
      </c>
      <c r="V7055" t="s">
        <v>60</v>
      </c>
      <c r="W7055" t="s">
        <v>61</v>
      </c>
      <c r="X7055"/>
      <c r="Y7055"/>
      <c r="Z7055" t="s">
        <v>31</v>
      </c>
    </row>
    <row r="7056" spans="1:26" x14ac:dyDescent="0.3">
      <c r="A7056" t="s">
        <v>9415</v>
      </c>
      <c r="B7056" t="s">
        <v>963</v>
      </c>
      <c r="C7056">
        <v>54422</v>
      </c>
      <c r="D7056" t="str">
        <f>+VLOOKUP(C7056,Param!K:L,2,FALSE)</f>
        <v>PIERRE PRADEL PARIS</v>
      </c>
      <c r="E7056" t="s">
        <v>1595</v>
      </c>
      <c r="F7056" t="s">
        <v>8262</v>
      </c>
      <c r="G7056" t="s">
        <v>29</v>
      </c>
      <c r="H7056" s="5">
        <v>1787.12</v>
      </c>
      <c r="I7056" s="5">
        <v>1787.1168</v>
      </c>
      <c r="J7056" s="5">
        <v>3.1999999998788501E-3</v>
      </c>
      <c r="K7056" s="5">
        <v>1787.12</v>
      </c>
      <c r="L7056" s="5">
        <v>0</v>
      </c>
      <c r="M7056" t="str">
        <f>IF(ISERROR(VLOOKUP(A7056,'[1]Ecart validé'!$A:$A,1,FALSE)),Z7056,"Ecart Validé")</f>
        <v>valid</v>
      </c>
      <c r="R7056" t="s">
        <v>30</v>
      </c>
      <c r="X7056"/>
      <c r="Y7056"/>
      <c r="Z7056" t="s">
        <v>31</v>
      </c>
    </row>
    <row r="7057" spans="1:26" x14ac:dyDescent="0.3">
      <c r="A7057" t="s">
        <v>9416</v>
      </c>
      <c r="B7057" t="s">
        <v>963</v>
      </c>
      <c r="C7057">
        <v>54422</v>
      </c>
      <c r="D7057" t="str">
        <f>+VLOOKUP(C7057,Param!K:L,2,FALSE)</f>
        <v>PIERRE PRADEL PARIS</v>
      </c>
      <c r="E7057" t="s">
        <v>1595</v>
      </c>
      <c r="F7057" t="s">
        <v>8264</v>
      </c>
      <c r="G7057" t="s">
        <v>29</v>
      </c>
      <c r="H7057" s="5">
        <v>279.56</v>
      </c>
      <c r="I7057" s="5">
        <v>279.5616</v>
      </c>
      <c r="J7057" s="5">
        <v>-1.59999999999627E-3</v>
      </c>
      <c r="K7057" s="5">
        <v>279.56</v>
      </c>
      <c r="L7057" s="5">
        <v>0</v>
      </c>
      <c r="M7057" t="str">
        <f>IF(ISERROR(VLOOKUP(A7057,'[1]Ecart validé'!$A:$A,1,FALSE)),Z7057,"Ecart Validé")</f>
        <v>valid</v>
      </c>
      <c r="R7057" t="s">
        <v>30</v>
      </c>
      <c r="X7057"/>
      <c r="Y7057"/>
      <c r="Z7057" t="s">
        <v>31</v>
      </c>
    </row>
    <row r="7058" spans="1:26" x14ac:dyDescent="0.3">
      <c r="A7058" t="s">
        <v>9417</v>
      </c>
      <c r="B7058" t="s">
        <v>963</v>
      </c>
      <c r="C7058">
        <v>54422</v>
      </c>
      <c r="D7058" t="str">
        <f>+VLOOKUP(C7058,Param!K:L,2,FALSE)</f>
        <v>PIERRE PRADEL PARIS</v>
      </c>
      <c r="E7058" t="s">
        <v>1595</v>
      </c>
      <c r="F7058" t="s">
        <v>8266</v>
      </c>
      <c r="G7058" t="s">
        <v>29</v>
      </c>
      <c r="H7058" s="5">
        <v>751.64</v>
      </c>
      <c r="I7058" s="5">
        <v>751.63499999999999</v>
      </c>
      <c r="J7058" s="5">
        <v>4.9999999999954499E-3</v>
      </c>
      <c r="K7058" s="5">
        <v>751.64</v>
      </c>
      <c r="L7058" s="5">
        <v>0</v>
      </c>
      <c r="M7058" t="str">
        <f>IF(ISERROR(VLOOKUP(A7058,'[1]Ecart validé'!$A:$A,1,FALSE)),Z7058,"Ecart Validé")</f>
        <v>valid</v>
      </c>
      <c r="R7058" t="s">
        <v>30</v>
      </c>
      <c r="X7058"/>
      <c r="Y7058"/>
      <c r="Z7058" t="s">
        <v>31</v>
      </c>
    </row>
    <row r="7059" spans="1:26" x14ac:dyDescent="0.3">
      <c r="A7059" t="s">
        <v>9418</v>
      </c>
      <c r="B7059" t="s">
        <v>963</v>
      </c>
      <c r="C7059">
        <v>54422</v>
      </c>
      <c r="D7059" t="str">
        <f>+VLOOKUP(C7059,Param!K:L,2,FALSE)</f>
        <v>PIERRE PRADEL PARIS</v>
      </c>
      <c r="E7059" t="s">
        <v>1600</v>
      </c>
      <c r="F7059" t="s">
        <v>8260</v>
      </c>
      <c r="G7059" t="s">
        <v>29</v>
      </c>
      <c r="H7059" s="5">
        <v>431.54</v>
      </c>
      <c r="I7059" s="5">
        <v>431.53829999999999</v>
      </c>
      <c r="J7059" s="5">
        <v>1.7000000000280101E-3</v>
      </c>
      <c r="K7059" s="5">
        <v>431.54</v>
      </c>
      <c r="L7059" s="5">
        <v>0</v>
      </c>
      <c r="M7059" t="str">
        <f>IF(ISERROR(VLOOKUP(A7059,'[1]Ecart validé'!$A:$A,1,FALSE)),Z7059,"Ecart Validé")</f>
        <v>valid</v>
      </c>
      <c r="R7059" t="s">
        <v>30</v>
      </c>
      <c r="S7059" t="s">
        <v>60</v>
      </c>
      <c r="T7059" t="s">
        <v>61</v>
      </c>
      <c r="V7059" t="s">
        <v>60</v>
      </c>
      <c r="W7059" t="s">
        <v>61</v>
      </c>
      <c r="X7059"/>
      <c r="Y7059"/>
      <c r="Z7059" t="s">
        <v>31</v>
      </c>
    </row>
    <row r="7060" spans="1:26" x14ac:dyDescent="0.3">
      <c r="A7060" t="s">
        <v>9419</v>
      </c>
      <c r="B7060" t="s">
        <v>963</v>
      </c>
      <c r="C7060">
        <v>54422</v>
      </c>
      <c r="D7060" t="str">
        <f>+VLOOKUP(C7060,Param!K:L,2,FALSE)</f>
        <v>PIERRE PRADEL PARIS</v>
      </c>
      <c r="E7060" t="s">
        <v>1600</v>
      </c>
      <c r="F7060" t="s">
        <v>8262</v>
      </c>
      <c r="G7060" t="s">
        <v>29</v>
      </c>
      <c r="H7060" s="5">
        <v>860.37</v>
      </c>
      <c r="I7060" s="5">
        <v>860.3664</v>
      </c>
      <c r="J7060" s="5">
        <v>3.6000000000058199E-3</v>
      </c>
      <c r="K7060" s="5">
        <v>860.37</v>
      </c>
      <c r="L7060" s="5">
        <v>0</v>
      </c>
      <c r="M7060" t="str">
        <f>IF(ISERROR(VLOOKUP(A7060,'[1]Ecart validé'!$A:$A,1,FALSE)),Z7060,"Ecart Validé")</f>
        <v>valid</v>
      </c>
      <c r="R7060" t="s">
        <v>30</v>
      </c>
      <c r="X7060"/>
      <c r="Y7060"/>
      <c r="Z7060" t="s">
        <v>31</v>
      </c>
    </row>
    <row r="7061" spans="1:26" x14ac:dyDescent="0.3">
      <c r="A7061" t="s">
        <v>9420</v>
      </c>
      <c r="B7061" t="s">
        <v>963</v>
      </c>
      <c r="C7061">
        <v>54422</v>
      </c>
      <c r="D7061" t="str">
        <f>+VLOOKUP(C7061,Param!K:L,2,FALSE)</f>
        <v>PIERRE PRADEL PARIS</v>
      </c>
      <c r="E7061" t="s">
        <v>1600</v>
      </c>
      <c r="F7061" t="s">
        <v>8264</v>
      </c>
      <c r="G7061" t="s">
        <v>29</v>
      </c>
      <c r="H7061" s="5">
        <v>83.94</v>
      </c>
      <c r="I7061" s="5">
        <v>83.937600000000003</v>
      </c>
      <c r="J7061" s="5">
        <v>2.3999999999944001E-3</v>
      </c>
      <c r="K7061" s="5">
        <v>83.94</v>
      </c>
      <c r="L7061" s="5">
        <v>0</v>
      </c>
      <c r="M7061" t="str">
        <f>IF(ISERROR(VLOOKUP(A7061,'[1]Ecart validé'!$A:$A,1,FALSE)),Z7061,"Ecart Validé")</f>
        <v>valid</v>
      </c>
      <c r="R7061" t="s">
        <v>30</v>
      </c>
      <c r="X7061"/>
      <c r="Y7061"/>
      <c r="Z7061" t="s">
        <v>31</v>
      </c>
    </row>
    <row r="7062" spans="1:26" x14ac:dyDescent="0.3">
      <c r="A7062" t="s">
        <v>9421</v>
      </c>
      <c r="B7062" t="s">
        <v>963</v>
      </c>
      <c r="C7062">
        <v>54422</v>
      </c>
      <c r="D7062" t="str">
        <f>+VLOOKUP(C7062,Param!K:L,2,FALSE)</f>
        <v>PIERRE PRADEL PARIS</v>
      </c>
      <c r="E7062" t="s">
        <v>1600</v>
      </c>
      <c r="F7062" t="s">
        <v>8266</v>
      </c>
      <c r="G7062" t="s">
        <v>29</v>
      </c>
      <c r="H7062" s="5">
        <v>284.83</v>
      </c>
      <c r="I7062" s="5">
        <v>284.83440000000002</v>
      </c>
      <c r="J7062" s="5">
        <v>-4.4000000000323702E-3</v>
      </c>
      <c r="K7062" s="5">
        <v>284.83</v>
      </c>
      <c r="L7062" s="5">
        <v>0</v>
      </c>
      <c r="M7062" t="str">
        <f>IF(ISERROR(VLOOKUP(A7062,'[1]Ecart validé'!$A:$A,1,FALSE)),Z7062,"Ecart Validé")</f>
        <v>valid</v>
      </c>
      <c r="R7062" t="s">
        <v>30</v>
      </c>
      <c r="X7062"/>
      <c r="Y7062"/>
      <c r="Z7062" t="s">
        <v>31</v>
      </c>
    </row>
    <row r="7063" spans="1:26" x14ac:dyDescent="0.3">
      <c r="A7063" t="s">
        <v>9422</v>
      </c>
      <c r="B7063" t="s">
        <v>963</v>
      </c>
      <c r="C7063">
        <v>54422</v>
      </c>
      <c r="D7063" t="str">
        <f>+VLOOKUP(C7063,Param!K:L,2,FALSE)</f>
        <v>PIERRE PRADEL PARIS</v>
      </c>
      <c r="E7063" t="s">
        <v>1605</v>
      </c>
      <c r="F7063" t="s">
        <v>8617</v>
      </c>
      <c r="G7063" t="s">
        <v>29</v>
      </c>
      <c r="H7063" s="5">
        <v>-143.91</v>
      </c>
      <c r="I7063" s="5">
        <v>-143.91</v>
      </c>
      <c r="J7063" s="5">
        <v>0</v>
      </c>
      <c r="K7063" s="5">
        <v>-143.91</v>
      </c>
      <c r="L7063" s="5">
        <v>0</v>
      </c>
      <c r="M7063" t="str">
        <f>IF(ISERROR(VLOOKUP(A7063,'[1]Ecart validé'!$A:$A,1,FALSE)),Z7063,"Ecart Validé")</f>
        <v>valid</v>
      </c>
      <c r="R7063" t="s">
        <v>30</v>
      </c>
      <c r="X7063"/>
      <c r="Y7063"/>
      <c r="Z7063" t="s">
        <v>31</v>
      </c>
    </row>
    <row r="7064" spans="1:26" x14ac:dyDescent="0.3">
      <c r="A7064" t="s">
        <v>9423</v>
      </c>
      <c r="B7064" t="s">
        <v>963</v>
      </c>
      <c r="C7064">
        <v>54422</v>
      </c>
      <c r="D7064" t="str">
        <f>+VLOOKUP(C7064,Param!K:L,2,FALSE)</f>
        <v>PIERRE PRADEL PARIS</v>
      </c>
      <c r="E7064" t="s">
        <v>1605</v>
      </c>
      <c r="F7064" t="s">
        <v>8262</v>
      </c>
      <c r="G7064" t="s">
        <v>29</v>
      </c>
      <c r="H7064" s="5">
        <v>23.29</v>
      </c>
      <c r="I7064" s="5">
        <v>23.292000000000002</v>
      </c>
      <c r="J7064" s="5">
        <v>-2.0000000000024399E-3</v>
      </c>
      <c r="K7064" s="5">
        <v>23.29</v>
      </c>
      <c r="L7064" s="5">
        <v>0</v>
      </c>
      <c r="M7064" t="str">
        <f>IF(ISERROR(VLOOKUP(A7064,'[1]Ecart validé'!$A:$A,1,FALSE)),Z7064,"Ecart Validé")</f>
        <v>valid</v>
      </c>
      <c r="R7064" t="s">
        <v>30</v>
      </c>
      <c r="X7064"/>
      <c r="Y7064"/>
      <c r="Z7064" t="s">
        <v>31</v>
      </c>
    </row>
    <row r="7065" spans="1:26" x14ac:dyDescent="0.3">
      <c r="A7065" t="s">
        <v>9424</v>
      </c>
      <c r="B7065" t="s">
        <v>963</v>
      </c>
      <c r="C7065">
        <v>54422</v>
      </c>
      <c r="D7065" t="str">
        <f>+VLOOKUP(C7065,Param!K:L,2,FALSE)</f>
        <v>PIERRE PRADEL PARIS</v>
      </c>
      <c r="E7065" t="s">
        <v>1605</v>
      </c>
      <c r="F7065" t="s">
        <v>8264</v>
      </c>
      <c r="G7065" t="s">
        <v>29</v>
      </c>
      <c r="H7065" s="5">
        <v>11.38</v>
      </c>
      <c r="I7065" s="5">
        <v>11.3832</v>
      </c>
      <c r="J7065" s="5">
        <v>-3.1999999999996402E-3</v>
      </c>
      <c r="K7065" s="5">
        <v>11.38</v>
      </c>
      <c r="L7065" s="5">
        <v>0</v>
      </c>
      <c r="M7065" t="str">
        <f>IF(ISERROR(VLOOKUP(A7065,'[1]Ecart validé'!$A:$A,1,FALSE)),Z7065,"Ecart Validé")</f>
        <v>valid</v>
      </c>
      <c r="R7065" t="s">
        <v>30</v>
      </c>
      <c r="X7065"/>
      <c r="Y7065"/>
      <c r="Z7065" t="s">
        <v>31</v>
      </c>
    </row>
    <row r="7066" spans="1:26" x14ac:dyDescent="0.3">
      <c r="A7066" t="s">
        <v>9425</v>
      </c>
      <c r="B7066" t="s">
        <v>963</v>
      </c>
      <c r="C7066">
        <v>54422</v>
      </c>
      <c r="D7066" t="str">
        <f>+VLOOKUP(C7066,Param!K:L,2,FALSE)</f>
        <v>PIERRE PRADEL PARIS</v>
      </c>
      <c r="E7066" t="s">
        <v>1605</v>
      </c>
      <c r="F7066" t="s">
        <v>8266</v>
      </c>
      <c r="G7066" t="s">
        <v>29</v>
      </c>
      <c r="H7066" s="5">
        <v>16.53</v>
      </c>
      <c r="I7066" s="5">
        <v>16.5336</v>
      </c>
      <c r="J7066" s="5">
        <v>-3.5999999999987101E-3</v>
      </c>
      <c r="K7066" s="5">
        <v>16.53</v>
      </c>
      <c r="L7066" s="5">
        <v>0</v>
      </c>
      <c r="M7066" t="str">
        <f>IF(ISERROR(VLOOKUP(A7066,'[1]Ecart validé'!$A:$A,1,FALSE)),Z7066,"Ecart Validé")</f>
        <v>valid</v>
      </c>
      <c r="R7066" t="s">
        <v>30</v>
      </c>
      <c r="X7066"/>
      <c r="Y7066"/>
      <c r="Z7066" t="s">
        <v>31</v>
      </c>
    </row>
    <row r="7067" spans="1:26" x14ac:dyDescent="0.3">
      <c r="A7067" t="s">
        <v>9426</v>
      </c>
      <c r="B7067" t="s">
        <v>963</v>
      </c>
      <c r="C7067">
        <v>54707</v>
      </c>
      <c r="D7067" t="str">
        <f>+VLOOKUP(C7067,Param!K:L,2,FALSE)</f>
        <v>KARTELL</v>
      </c>
      <c r="E7067" t="s">
        <v>1611</v>
      </c>
      <c r="F7067" t="s">
        <v>8617</v>
      </c>
      <c r="G7067" t="s">
        <v>29</v>
      </c>
      <c r="H7067" s="5">
        <v>625.72</v>
      </c>
      <c r="I7067" s="5">
        <v>625.71540000000005</v>
      </c>
      <c r="J7067" s="5">
        <v>4.5999999999821696E-3</v>
      </c>
      <c r="K7067" s="5">
        <v>625.72</v>
      </c>
      <c r="L7067" s="5">
        <v>0</v>
      </c>
      <c r="M7067" t="str">
        <f>IF(ISERROR(VLOOKUP(A7067,'[1]Ecart validé'!$A:$A,1,FALSE)),Z7067,"Ecart Validé")</f>
        <v>valid</v>
      </c>
      <c r="R7067" t="s">
        <v>30</v>
      </c>
      <c r="X7067"/>
      <c r="Y7067"/>
      <c r="Z7067" t="s">
        <v>31</v>
      </c>
    </row>
    <row r="7068" spans="1:26" x14ac:dyDescent="0.3">
      <c r="A7068" t="s">
        <v>9427</v>
      </c>
      <c r="B7068" t="s">
        <v>963</v>
      </c>
      <c r="C7068">
        <v>54707</v>
      </c>
      <c r="D7068" t="str">
        <f>+VLOOKUP(C7068,Param!K:L,2,FALSE)</f>
        <v>KARTELL</v>
      </c>
      <c r="E7068" t="s">
        <v>1611</v>
      </c>
      <c r="F7068" t="s">
        <v>8260</v>
      </c>
      <c r="G7068" t="s">
        <v>29</v>
      </c>
      <c r="H7068" s="5">
        <v>29.18</v>
      </c>
      <c r="I7068" s="5">
        <v>29.175000000000001</v>
      </c>
      <c r="J7068" s="5">
        <v>4.999999999999E-3</v>
      </c>
      <c r="K7068" s="5">
        <v>29.18</v>
      </c>
      <c r="L7068" s="5">
        <v>0</v>
      </c>
      <c r="M7068" t="str">
        <f>IF(ISERROR(VLOOKUP(A7068,'[1]Ecart validé'!$A:$A,1,FALSE)),Z7068,"Ecart Validé")</f>
        <v>valid</v>
      </c>
      <c r="R7068" t="s">
        <v>30</v>
      </c>
      <c r="X7068"/>
      <c r="Y7068"/>
      <c r="Z7068" t="s">
        <v>31</v>
      </c>
    </row>
    <row r="7069" spans="1:26" x14ac:dyDescent="0.3">
      <c r="A7069" t="s">
        <v>9428</v>
      </c>
      <c r="B7069" t="s">
        <v>963</v>
      </c>
      <c r="C7069">
        <v>54707</v>
      </c>
      <c r="D7069" t="str">
        <f>+VLOOKUP(C7069,Param!K:L,2,FALSE)</f>
        <v>KARTELL</v>
      </c>
      <c r="E7069" t="s">
        <v>1611</v>
      </c>
      <c r="F7069" t="s">
        <v>8262</v>
      </c>
      <c r="G7069" t="s">
        <v>29</v>
      </c>
      <c r="H7069" s="5">
        <v>121.4</v>
      </c>
      <c r="I7069" s="5">
        <v>121.398</v>
      </c>
      <c r="J7069" s="5">
        <v>2.0000000000095402E-3</v>
      </c>
      <c r="K7069" s="5">
        <v>121.4</v>
      </c>
      <c r="L7069" s="5">
        <v>0</v>
      </c>
      <c r="M7069" t="str">
        <f>IF(ISERROR(VLOOKUP(A7069,'[1]Ecart validé'!$A:$A,1,FALSE)),Z7069,"Ecart Validé")</f>
        <v>valid</v>
      </c>
      <c r="R7069" t="s">
        <v>30</v>
      </c>
      <c r="X7069"/>
      <c r="Y7069"/>
      <c r="Z7069" t="s">
        <v>31</v>
      </c>
    </row>
    <row r="7070" spans="1:26" x14ac:dyDescent="0.3">
      <c r="A7070" t="s">
        <v>9429</v>
      </c>
      <c r="B7070" t="s">
        <v>963</v>
      </c>
      <c r="C7070">
        <v>54707</v>
      </c>
      <c r="D7070" t="str">
        <f>+VLOOKUP(C7070,Param!K:L,2,FALSE)</f>
        <v>KARTELL</v>
      </c>
      <c r="E7070" t="s">
        <v>1611</v>
      </c>
      <c r="F7070" t="s">
        <v>8264</v>
      </c>
      <c r="G7070" t="s">
        <v>29</v>
      </c>
      <c r="H7070" s="5">
        <v>1261.99</v>
      </c>
      <c r="I7070" s="5">
        <v>1261.9860000000001</v>
      </c>
      <c r="J7070" s="5">
        <v>3.9999999999054099E-3</v>
      </c>
      <c r="K7070" s="5">
        <v>1261.99</v>
      </c>
      <c r="L7070" s="5">
        <v>0</v>
      </c>
      <c r="M7070" t="str">
        <f>IF(ISERROR(VLOOKUP(A7070,'[1]Ecart validé'!$A:$A,1,FALSE)),Z7070,"Ecart Validé")</f>
        <v>valid</v>
      </c>
      <c r="R7070" t="s">
        <v>30</v>
      </c>
      <c r="X7070"/>
      <c r="Y7070"/>
      <c r="Z7070" t="s">
        <v>31</v>
      </c>
    </row>
    <row r="7071" spans="1:26" x14ac:dyDescent="0.3">
      <c r="A7071" t="s">
        <v>9430</v>
      </c>
      <c r="B7071" t="s">
        <v>963</v>
      </c>
      <c r="C7071">
        <v>54707</v>
      </c>
      <c r="D7071" t="str">
        <f>+VLOOKUP(C7071,Param!K:L,2,FALSE)</f>
        <v>KARTELL</v>
      </c>
      <c r="E7071" t="s">
        <v>1611</v>
      </c>
      <c r="F7071" t="s">
        <v>8266</v>
      </c>
      <c r="G7071" t="s">
        <v>29</v>
      </c>
      <c r="H7071" s="5">
        <v>44.31</v>
      </c>
      <c r="I7071" s="5">
        <v>44.313600000000001</v>
      </c>
      <c r="J7071" s="5">
        <v>-3.5999999999987101E-3</v>
      </c>
      <c r="K7071" s="5">
        <v>44.31</v>
      </c>
      <c r="L7071" s="5">
        <v>0</v>
      </c>
      <c r="M7071" t="str">
        <f>IF(ISERROR(VLOOKUP(A7071,'[1]Ecart validé'!$A:$A,1,FALSE)),Z7071,"Ecart Validé")</f>
        <v>valid</v>
      </c>
      <c r="R7071" t="s">
        <v>30</v>
      </c>
      <c r="X7071"/>
      <c r="Y7071"/>
      <c r="Z7071" t="s">
        <v>31</v>
      </c>
    </row>
    <row r="7072" spans="1:26" x14ac:dyDescent="0.3">
      <c r="A7072" t="s">
        <v>9431</v>
      </c>
      <c r="B7072" t="s">
        <v>963</v>
      </c>
      <c r="C7072">
        <v>55298</v>
      </c>
      <c r="D7072" t="str">
        <f>+VLOOKUP(C7072,Param!K:L,2,FALSE)</f>
        <v>SILTEC</v>
      </c>
      <c r="E7072" t="s">
        <v>1616</v>
      </c>
      <c r="F7072" t="s">
        <v>8617</v>
      </c>
      <c r="G7072" t="s">
        <v>29</v>
      </c>
      <c r="H7072" s="5">
        <v>851.23</v>
      </c>
      <c r="I7072" s="5">
        <v>851.22659999999996</v>
      </c>
      <c r="J7072" s="5">
        <v>3.4000000000560201E-3</v>
      </c>
      <c r="K7072" s="5">
        <v>851.23</v>
      </c>
      <c r="L7072" s="5">
        <v>0</v>
      </c>
      <c r="M7072" t="str">
        <f>IF(ISERROR(VLOOKUP(A7072,'[1]Ecart validé'!$A:$A,1,FALSE)),Z7072,"Ecart Validé")</f>
        <v>valid</v>
      </c>
      <c r="R7072" t="s">
        <v>30</v>
      </c>
      <c r="X7072"/>
      <c r="Y7072"/>
      <c r="Z7072" t="s">
        <v>31</v>
      </c>
    </row>
    <row r="7073" spans="1:26" x14ac:dyDescent="0.3">
      <c r="A7073" t="s">
        <v>9432</v>
      </c>
      <c r="B7073" t="s">
        <v>963</v>
      </c>
      <c r="C7073">
        <v>55298</v>
      </c>
      <c r="D7073" t="str">
        <f>+VLOOKUP(C7073,Param!K:L,2,FALSE)</f>
        <v>SILTEC</v>
      </c>
      <c r="E7073" t="s">
        <v>1616</v>
      </c>
      <c r="F7073" t="s">
        <v>8260</v>
      </c>
      <c r="G7073" t="s">
        <v>29</v>
      </c>
      <c r="H7073" s="5">
        <v>4754.84</v>
      </c>
      <c r="I7073" s="5">
        <v>4754.8446000000004</v>
      </c>
      <c r="J7073" s="5">
        <v>-4.6000000002095398E-3</v>
      </c>
      <c r="K7073" s="5">
        <v>4754.84</v>
      </c>
      <c r="L7073" s="5">
        <v>0</v>
      </c>
      <c r="M7073" t="str">
        <f>IF(ISERROR(VLOOKUP(A7073,'[1]Ecart validé'!$A:$A,1,FALSE)),Z7073,"Ecart Validé")</f>
        <v>valid</v>
      </c>
      <c r="R7073" t="s">
        <v>30</v>
      </c>
      <c r="X7073"/>
      <c r="Y7073"/>
      <c r="Z7073" t="s">
        <v>31</v>
      </c>
    </row>
    <row r="7074" spans="1:26" x14ac:dyDescent="0.3">
      <c r="A7074" t="s">
        <v>9433</v>
      </c>
      <c r="B7074" t="s">
        <v>963</v>
      </c>
      <c r="C7074">
        <v>55298</v>
      </c>
      <c r="D7074" t="str">
        <f>+VLOOKUP(C7074,Param!K:L,2,FALSE)</f>
        <v>SILTEC</v>
      </c>
      <c r="E7074" t="s">
        <v>1616</v>
      </c>
      <c r="F7074" t="s">
        <v>8262</v>
      </c>
      <c r="G7074" t="s">
        <v>29</v>
      </c>
      <c r="H7074" s="5">
        <v>9379.35</v>
      </c>
      <c r="I7074" s="5">
        <v>9379.3505999999998</v>
      </c>
      <c r="J7074" s="5">
        <v>-5.9999999939464E-4</v>
      </c>
      <c r="K7074" s="5">
        <v>9379.35</v>
      </c>
      <c r="L7074" s="5">
        <v>0</v>
      </c>
      <c r="M7074" t="str">
        <f>IF(ISERROR(VLOOKUP(A7074,'[1]Ecart validé'!$A:$A,1,FALSE)),Z7074,"Ecart Validé")</f>
        <v>valid</v>
      </c>
      <c r="R7074" t="s">
        <v>30</v>
      </c>
      <c r="X7074"/>
      <c r="Y7074"/>
      <c r="Z7074" t="s">
        <v>31</v>
      </c>
    </row>
    <row r="7075" spans="1:26" x14ac:dyDescent="0.3">
      <c r="A7075" t="s">
        <v>9434</v>
      </c>
      <c r="B7075" t="s">
        <v>963</v>
      </c>
      <c r="C7075">
        <v>55298</v>
      </c>
      <c r="D7075" t="str">
        <f>+VLOOKUP(C7075,Param!K:L,2,FALSE)</f>
        <v>SILTEC</v>
      </c>
      <c r="E7075" t="s">
        <v>1616</v>
      </c>
      <c r="F7075" t="s">
        <v>8264</v>
      </c>
      <c r="G7075" t="s">
        <v>29</v>
      </c>
      <c r="H7075" s="5">
        <v>2318.9</v>
      </c>
      <c r="I7075" s="5">
        <v>2318.9022</v>
      </c>
      <c r="J7075" s="5">
        <v>-2.1999999999025E-3</v>
      </c>
      <c r="K7075" s="5">
        <v>2318.9</v>
      </c>
      <c r="L7075" s="5">
        <v>0</v>
      </c>
      <c r="M7075" t="str">
        <f>IF(ISERROR(VLOOKUP(A7075,'[1]Ecart validé'!$A:$A,1,FALSE)),Z7075,"Ecart Validé")</f>
        <v>valid</v>
      </c>
      <c r="R7075" t="s">
        <v>30</v>
      </c>
      <c r="X7075"/>
      <c r="Y7075"/>
      <c r="Z7075" t="s">
        <v>31</v>
      </c>
    </row>
    <row r="7076" spans="1:26" x14ac:dyDescent="0.3">
      <c r="A7076" t="s">
        <v>9435</v>
      </c>
      <c r="B7076" t="s">
        <v>963</v>
      </c>
      <c r="C7076">
        <v>55298</v>
      </c>
      <c r="D7076" t="str">
        <f>+VLOOKUP(C7076,Param!K:L,2,FALSE)</f>
        <v>SILTEC</v>
      </c>
      <c r="E7076" t="s">
        <v>1616</v>
      </c>
      <c r="F7076" t="s">
        <v>8266</v>
      </c>
      <c r="G7076" t="s">
        <v>29</v>
      </c>
      <c r="H7076" s="5">
        <v>1973.43</v>
      </c>
      <c r="I7076" s="5">
        <v>1973.4269999999999</v>
      </c>
      <c r="J7076" s="5">
        <v>3.0000000001564301E-3</v>
      </c>
      <c r="K7076" s="5">
        <v>1973.43</v>
      </c>
      <c r="L7076" s="5">
        <v>0</v>
      </c>
      <c r="M7076" t="str">
        <f>IF(ISERROR(VLOOKUP(A7076,'[1]Ecart validé'!$A:$A,1,FALSE)),Z7076,"Ecart Validé")</f>
        <v>valid</v>
      </c>
      <c r="R7076" t="s">
        <v>30</v>
      </c>
      <c r="X7076"/>
      <c r="Y7076"/>
      <c r="Z7076" t="s">
        <v>31</v>
      </c>
    </row>
    <row r="7077" spans="1:26" x14ac:dyDescent="0.3">
      <c r="A7077" t="s">
        <v>9436</v>
      </c>
      <c r="B7077" t="s">
        <v>963</v>
      </c>
      <c r="C7077">
        <v>56507</v>
      </c>
      <c r="D7077" t="str">
        <f>+VLOOKUP(C7077,Param!K:L,2,FALSE)</f>
        <v>SILENT GLISS</v>
      </c>
      <c r="E7077">
        <v>2445042</v>
      </c>
      <c r="F7077" t="s">
        <v>8617</v>
      </c>
      <c r="G7077" t="s">
        <v>29</v>
      </c>
      <c r="H7077" s="5">
        <v>465.04</v>
      </c>
      <c r="I7077" s="5">
        <v>465.04</v>
      </c>
      <c r="J7077" s="5">
        <v>0</v>
      </c>
      <c r="K7077" s="5">
        <v>465.04</v>
      </c>
      <c r="L7077" s="5">
        <v>0</v>
      </c>
      <c r="M7077" t="str">
        <f>IF(ISERROR(VLOOKUP(A7077,'[1]Ecart validé'!$A:$A,1,FALSE)),Z7077,"Ecart Validé")</f>
        <v>valid</v>
      </c>
      <c r="R7077" t="s">
        <v>30</v>
      </c>
      <c r="T7077" s="41"/>
      <c r="X7077"/>
      <c r="Y7077"/>
      <c r="Z7077" t="s">
        <v>31</v>
      </c>
    </row>
    <row r="7078" spans="1:26" x14ac:dyDescent="0.3">
      <c r="A7078" t="s">
        <v>9437</v>
      </c>
      <c r="B7078" t="s">
        <v>963</v>
      </c>
      <c r="C7078">
        <v>56507</v>
      </c>
      <c r="D7078" t="str">
        <f>+VLOOKUP(C7078,Param!K:L,2,FALSE)</f>
        <v>SILENT GLISS</v>
      </c>
      <c r="E7078">
        <v>2445042</v>
      </c>
      <c r="F7078" t="s">
        <v>8260</v>
      </c>
      <c r="G7078" t="s">
        <v>29</v>
      </c>
      <c r="H7078" s="5">
        <v>576.08000000000004</v>
      </c>
      <c r="I7078" s="5">
        <v>576.08000000000004</v>
      </c>
      <c r="J7078" s="5">
        <v>0</v>
      </c>
      <c r="K7078" s="5">
        <v>576.08000000000004</v>
      </c>
      <c r="L7078" s="5">
        <v>0</v>
      </c>
      <c r="M7078" t="str">
        <f>IF(ISERROR(VLOOKUP(A7078,'[1]Ecart validé'!$A:$A,1,FALSE)),Z7078,"Ecart Validé")</f>
        <v>valid</v>
      </c>
      <c r="R7078" t="s">
        <v>30</v>
      </c>
      <c r="X7078"/>
      <c r="Y7078"/>
      <c r="Z7078" t="s">
        <v>31</v>
      </c>
    </row>
    <row r="7079" spans="1:26" x14ac:dyDescent="0.3">
      <c r="A7079" t="s">
        <v>9438</v>
      </c>
      <c r="B7079" t="s">
        <v>963</v>
      </c>
      <c r="C7079">
        <v>56507</v>
      </c>
      <c r="D7079" t="str">
        <f>+VLOOKUP(C7079,Param!K:L,2,FALSE)</f>
        <v>SILENT GLISS</v>
      </c>
      <c r="E7079">
        <v>2445042</v>
      </c>
      <c r="F7079" t="s">
        <v>8262</v>
      </c>
      <c r="G7079" t="s">
        <v>29</v>
      </c>
      <c r="H7079" s="5">
        <v>606.79999999999995</v>
      </c>
      <c r="I7079" s="5">
        <v>606.79999999999995</v>
      </c>
      <c r="J7079" s="5">
        <v>0</v>
      </c>
      <c r="K7079" s="5">
        <v>606.79999999999995</v>
      </c>
      <c r="L7079" s="5">
        <v>0</v>
      </c>
      <c r="M7079" t="str">
        <f>IF(ISERROR(VLOOKUP(A7079,'[1]Ecart validé'!$A:$A,1,FALSE)),Z7079,"Ecart Validé")</f>
        <v>valid</v>
      </c>
      <c r="R7079" t="s">
        <v>30</v>
      </c>
      <c r="X7079"/>
      <c r="Y7079"/>
      <c r="Z7079" t="s">
        <v>31</v>
      </c>
    </row>
    <row r="7080" spans="1:26" x14ac:dyDescent="0.3">
      <c r="A7080" t="s">
        <v>9439</v>
      </c>
      <c r="B7080" t="s">
        <v>963</v>
      </c>
      <c r="C7080">
        <v>56507</v>
      </c>
      <c r="D7080" t="str">
        <f>+VLOOKUP(C7080,Param!K:L,2,FALSE)</f>
        <v>SILENT GLISS</v>
      </c>
      <c r="E7080">
        <v>2445042</v>
      </c>
      <c r="F7080" t="s">
        <v>8264</v>
      </c>
      <c r="G7080" t="s">
        <v>29</v>
      </c>
      <c r="H7080" s="5">
        <v>762</v>
      </c>
      <c r="I7080" s="5">
        <v>762</v>
      </c>
      <c r="J7080" s="5">
        <v>0</v>
      </c>
      <c r="K7080" s="5">
        <v>762</v>
      </c>
      <c r="L7080" s="5">
        <v>0</v>
      </c>
      <c r="M7080" t="str">
        <f>IF(ISERROR(VLOOKUP(A7080,'[1]Ecart validé'!$A:$A,1,FALSE)),Z7080,"Ecart Validé")</f>
        <v>valid</v>
      </c>
      <c r="R7080" t="s">
        <v>30</v>
      </c>
      <c r="X7080"/>
      <c r="Y7080"/>
      <c r="Z7080" t="s">
        <v>31</v>
      </c>
    </row>
    <row r="7081" spans="1:26" x14ac:dyDescent="0.3">
      <c r="A7081" t="s">
        <v>9440</v>
      </c>
      <c r="B7081" t="s">
        <v>963</v>
      </c>
      <c r="C7081">
        <v>56507</v>
      </c>
      <c r="D7081" t="str">
        <f>+VLOOKUP(C7081,Param!K:L,2,FALSE)</f>
        <v>SILENT GLISS</v>
      </c>
      <c r="E7081">
        <v>2445042</v>
      </c>
      <c r="F7081" t="s">
        <v>8266</v>
      </c>
      <c r="G7081" t="s">
        <v>29</v>
      </c>
      <c r="H7081" s="5">
        <v>165.56</v>
      </c>
      <c r="I7081" s="5">
        <v>165.56</v>
      </c>
      <c r="J7081" s="5">
        <v>0</v>
      </c>
      <c r="K7081" s="5">
        <v>165.56</v>
      </c>
      <c r="L7081" s="5">
        <v>0</v>
      </c>
      <c r="M7081" t="str">
        <f>IF(ISERROR(VLOOKUP(A7081,'[1]Ecart validé'!$A:$A,1,FALSE)),Z7081,"Ecart Validé")</f>
        <v>valid</v>
      </c>
      <c r="R7081" t="s">
        <v>30</v>
      </c>
      <c r="X7081"/>
      <c r="Y7081"/>
      <c r="Z7081" t="s">
        <v>31</v>
      </c>
    </row>
    <row r="7082" spans="1:26" x14ac:dyDescent="0.3">
      <c r="A7082" t="s">
        <v>9441</v>
      </c>
      <c r="B7082" t="s">
        <v>963</v>
      </c>
      <c r="C7082">
        <v>57405</v>
      </c>
      <c r="D7082" t="str">
        <f>+VLOOKUP(C7082,Param!K:L,2,FALSE)</f>
        <v>SOLDIS</v>
      </c>
      <c r="E7082" t="s">
        <v>1643</v>
      </c>
      <c r="F7082" t="s">
        <v>8260</v>
      </c>
      <c r="G7082" t="s">
        <v>29</v>
      </c>
      <c r="H7082" s="5">
        <v>944.7</v>
      </c>
      <c r="I7082" s="5">
        <v>944.69939999999997</v>
      </c>
      <c r="J7082" s="5">
        <v>6.0000000007676103E-4</v>
      </c>
      <c r="K7082" s="5">
        <v>944.7</v>
      </c>
      <c r="L7082" s="5">
        <v>0</v>
      </c>
      <c r="M7082" t="str">
        <f>IF(ISERROR(VLOOKUP(A7082,'[1]Ecart validé'!$A:$A,1,FALSE)),Z7082,"Ecart Validé")</f>
        <v>valid</v>
      </c>
      <c r="R7082" t="s">
        <v>30</v>
      </c>
      <c r="X7082"/>
      <c r="Y7082"/>
      <c r="Z7082" t="s">
        <v>31</v>
      </c>
    </row>
    <row r="7083" spans="1:26" x14ac:dyDescent="0.3">
      <c r="A7083" t="s">
        <v>9442</v>
      </c>
      <c r="B7083" t="s">
        <v>963</v>
      </c>
      <c r="C7083">
        <v>57405</v>
      </c>
      <c r="D7083" t="str">
        <f>+VLOOKUP(C7083,Param!K:L,2,FALSE)</f>
        <v>SOLDIS</v>
      </c>
      <c r="E7083" t="s">
        <v>1643</v>
      </c>
      <c r="F7083" t="s">
        <v>8262</v>
      </c>
      <c r="G7083" t="s">
        <v>29</v>
      </c>
      <c r="H7083" s="5">
        <v>631.54</v>
      </c>
      <c r="I7083" s="5">
        <v>631.53599999999994</v>
      </c>
      <c r="J7083" s="5">
        <v>4.0000000000190898E-3</v>
      </c>
      <c r="K7083" s="5">
        <v>631.54</v>
      </c>
      <c r="L7083" s="5">
        <v>0</v>
      </c>
      <c r="M7083" t="str">
        <f>IF(ISERROR(VLOOKUP(A7083,'[1]Ecart validé'!$A:$A,1,FALSE)),Z7083,"Ecart Validé")</f>
        <v>valid</v>
      </c>
      <c r="R7083" t="s">
        <v>30</v>
      </c>
      <c r="X7083"/>
      <c r="Y7083"/>
      <c r="Z7083" t="s">
        <v>31</v>
      </c>
    </row>
    <row r="7084" spans="1:26" x14ac:dyDescent="0.3">
      <c r="A7084" t="s">
        <v>9443</v>
      </c>
      <c r="B7084" t="s">
        <v>963</v>
      </c>
      <c r="C7084">
        <v>57405</v>
      </c>
      <c r="D7084" t="str">
        <f>+VLOOKUP(C7084,Param!K:L,2,FALSE)</f>
        <v>SOLDIS</v>
      </c>
      <c r="E7084" t="s">
        <v>1643</v>
      </c>
      <c r="F7084" t="s">
        <v>8266</v>
      </c>
      <c r="G7084" t="s">
        <v>29</v>
      </c>
      <c r="H7084" s="5">
        <v>777.35</v>
      </c>
      <c r="I7084" s="5">
        <v>777.34979999999996</v>
      </c>
      <c r="J7084" s="5">
        <v>2.00000000063482E-4</v>
      </c>
      <c r="K7084" s="5">
        <v>777.35</v>
      </c>
      <c r="L7084" s="5">
        <v>0</v>
      </c>
      <c r="M7084" t="str">
        <f>IF(ISERROR(VLOOKUP(A7084,'[1]Ecart validé'!$A:$A,1,FALSE)),Z7084,"Ecart Validé")</f>
        <v>valid</v>
      </c>
      <c r="R7084" t="s">
        <v>30</v>
      </c>
      <c r="X7084"/>
      <c r="Y7084"/>
      <c r="Z7084" t="s">
        <v>31</v>
      </c>
    </row>
    <row r="7085" spans="1:26" x14ac:dyDescent="0.3">
      <c r="A7085" t="s">
        <v>9444</v>
      </c>
      <c r="B7085" t="s">
        <v>963</v>
      </c>
      <c r="C7085">
        <v>57700</v>
      </c>
      <c r="D7085" t="str">
        <f>+VLOOKUP(C7085,Param!K:L,2,FALSE)</f>
        <v>APIR SRL</v>
      </c>
      <c r="E7085" t="s">
        <v>1648</v>
      </c>
      <c r="F7085" t="s">
        <v>8617</v>
      </c>
      <c r="G7085" t="s">
        <v>29</v>
      </c>
      <c r="H7085" s="5">
        <v>1066.2</v>
      </c>
      <c r="I7085" s="5">
        <v>1066.2</v>
      </c>
      <c r="J7085" s="5">
        <v>0</v>
      </c>
      <c r="K7085" s="5">
        <v>1066.2</v>
      </c>
      <c r="L7085" s="5">
        <v>0</v>
      </c>
      <c r="M7085" t="str">
        <f>IF(ISERROR(VLOOKUP(A7085,'[1]Ecart validé'!$A:$A,1,FALSE)),Z7085,"Ecart Validé")</f>
        <v>valid</v>
      </c>
      <c r="R7085" t="s">
        <v>30</v>
      </c>
      <c r="X7085"/>
      <c r="Y7085"/>
      <c r="Z7085" t="s">
        <v>31</v>
      </c>
    </row>
    <row r="7086" spans="1:26" x14ac:dyDescent="0.3">
      <c r="A7086" t="s">
        <v>9445</v>
      </c>
      <c r="B7086" t="s">
        <v>963</v>
      </c>
      <c r="C7086">
        <v>57700</v>
      </c>
      <c r="D7086" t="str">
        <f>+VLOOKUP(C7086,Param!K:L,2,FALSE)</f>
        <v>APIR SRL</v>
      </c>
      <c r="E7086" t="s">
        <v>1648</v>
      </c>
      <c r="F7086" t="s">
        <v>8260</v>
      </c>
      <c r="G7086" t="s">
        <v>29</v>
      </c>
      <c r="H7086" s="5">
        <v>2915.6</v>
      </c>
      <c r="I7086" s="5">
        <v>2915.6</v>
      </c>
      <c r="J7086" s="5">
        <v>0</v>
      </c>
      <c r="K7086" s="5">
        <v>2915.6</v>
      </c>
      <c r="L7086" s="5">
        <v>0</v>
      </c>
      <c r="M7086" t="str">
        <f>IF(ISERROR(VLOOKUP(A7086,'[1]Ecart validé'!$A:$A,1,FALSE)),Z7086,"Ecart Validé")</f>
        <v>valid</v>
      </c>
      <c r="R7086" t="s">
        <v>30</v>
      </c>
      <c r="X7086"/>
      <c r="Y7086"/>
      <c r="Z7086" t="s">
        <v>31</v>
      </c>
    </row>
    <row r="7087" spans="1:26" x14ac:dyDescent="0.3">
      <c r="A7087" t="s">
        <v>9446</v>
      </c>
      <c r="B7087" t="s">
        <v>963</v>
      </c>
      <c r="C7087">
        <v>57700</v>
      </c>
      <c r="D7087" t="str">
        <f>+VLOOKUP(C7087,Param!K:L,2,FALSE)</f>
        <v>APIR SRL</v>
      </c>
      <c r="E7087" t="s">
        <v>1648</v>
      </c>
      <c r="F7087" t="s">
        <v>8262</v>
      </c>
      <c r="G7087" t="s">
        <v>29</v>
      </c>
      <c r="H7087" s="5">
        <v>4750.71</v>
      </c>
      <c r="I7087" s="5">
        <v>4750.7055</v>
      </c>
      <c r="J7087" s="5">
        <v>4.5000000000072699E-3</v>
      </c>
      <c r="K7087" s="5">
        <v>4750.71</v>
      </c>
      <c r="L7087" s="5">
        <v>0</v>
      </c>
      <c r="M7087" t="str">
        <f>IF(ISERROR(VLOOKUP(A7087,'[1]Ecart validé'!$A:$A,1,FALSE)),Z7087,"Ecart Validé")</f>
        <v>valid</v>
      </c>
      <c r="R7087" t="s">
        <v>30</v>
      </c>
      <c r="X7087"/>
      <c r="Y7087"/>
      <c r="Z7087" t="s">
        <v>31</v>
      </c>
    </row>
    <row r="7088" spans="1:26" x14ac:dyDescent="0.3">
      <c r="A7088" t="s">
        <v>9447</v>
      </c>
      <c r="B7088" t="s">
        <v>963</v>
      </c>
      <c r="C7088">
        <v>57700</v>
      </c>
      <c r="D7088" t="str">
        <f>+VLOOKUP(C7088,Param!K:L,2,FALSE)</f>
        <v>APIR SRL</v>
      </c>
      <c r="E7088" t="s">
        <v>1648</v>
      </c>
      <c r="F7088" t="s">
        <v>8264</v>
      </c>
      <c r="G7088" t="s">
        <v>29</v>
      </c>
      <c r="H7088" s="5">
        <v>1924.16</v>
      </c>
      <c r="I7088" s="5">
        <v>1924.1645000000001</v>
      </c>
      <c r="J7088" s="5">
        <v>-4.5000000000072699E-3</v>
      </c>
      <c r="K7088" s="5">
        <v>1924.16</v>
      </c>
      <c r="L7088" s="5">
        <v>0</v>
      </c>
      <c r="M7088" t="str">
        <f>IF(ISERROR(VLOOKUP(A7088,'[1]Ecart validé'!$A:$A,1,FALSE)),Z7088,"Ecart Validé")</f>
        <v>valid</v>
      </c>
      <c r="R7088" t="s">
        <v>30</v>
      </c>
      <c r="X7088"/>
      <c r="Y7088"/>
      <c r="Z7088" t="s">
        <v>31</v>
      </c>
    </row>
    <row r="7089" spans="1:26" ht="28.8" x14ac:dyDescent="0.3">
      <c r="A7089" t="s">
        <v>9448</v>
      </c>
      <c r="B7089" t="s">
        <v>963</v>
      </c>
      <c r="C7089">
        <v>57700</v>
      </c>
      <c r="D7089" t="str">
        <f>+VLOOKUP(C7089,Param!K:L,2,FALSE)</f>
        <v>APIR SRL</v>
      </c>
      <c r="E7089" t="s">
        <v>1648</v>
      </c>
      <c r="F7089" t="s">
        <v>8266</v>
      </c>
      <c r="G7089" t="s">
        <v>29</v>
      </c>
      <c r="H7089" s="5">
        <v>4116.5599999999904</v>
      </c>
      <c r="I7089" s="5">
        <v>4116.5595000000003</v>
      </c>
      <c r="J7089" s="5">
        <v>4.9999999919236795E-4</v>
      </c>
      <c r="K7089" s="5">
        <v>4116.5599999999904</v>
      </c>
      <c r="L7089" s="5">
        <v>0</v>
      </c>
      <c r="M7089" t="str">
        <f>IF(ISERROR(VLOOKUP(A7089,'[1]Ecart validé'!$A:$A,1,FALSE)),Z7089,"Ecart Validé")</f>
        <v>valid</v>
      </c>
      <c r="R7089" t="s">
        <v>30</v>
      </c>
      <c r="S7089" t="s">
        <v>42</v>
      </c>
      <c r="T7089" t="s">
        <v>325</v>
      </c>
      <c r="U7089" s="13" t="s">
        <v>9449</v>
      </c>
      <c r="V7089" t="s">
        <v>45</v>
      </c>
      <c r="X7089" t="s">
        <v>2131</v>
      </c>
      <c r="Y7089" t="s">
        <v>2131</v>
      </c>
      <c r="Z7089" t="s">
        <v>31</v>
      </c>
    </row>
    <row r="7090" spans="1:26" x14ac:dyDescent="0.3">
      <c r="A7090" t="s">
        <v>9450</v>
      </c>
      <c r="B7090" t="s">
        <v>963</v>
      </c>
      <c r="C7090">
        <v>57777</v>
      </c>
      <c r="D7090" t="str">
        <f>+VLOOKUP(C7090,Param!K:L,2,FALSE)</f>
        <v>INTERFACE EUROPE</v>
      </c>
      <c r="E7090" t="s">
        <v>1655</v>
      </c>
      <c r="F7090" t="s">
        <v>8260</v>
      </c>
      <c r="G7090" t="s">
        <v>29</v>
      </c>
      <c r="H7090" s="5">
        <v>1360.02</v>
      </c>
      <c r="I7090" s="5">
        <v>1360.02</v>
      </c>
      <c r="J7090" s="5">
        <v>0</v>
      </c>
      <c r="K7090" s="5">
        <v>1360.02</v>
      </c>
      <c r="L7090" s="5">
        <v>0</v>
      </c>
      <c r="M7090" t="str">
        <f>IF(ISERROR(VLOOKUP(A7090,'[1]Ecart validé'!$A:$A,1,FALSE)),Z7090,"Ecart Validé")</f>
        <v>valid</v>
      </c>
      <c r="R7090" t="s">
        <v>30</v>
      </c>
      <c r="X7090"/>
      <c r="Y7090"/>
      <c r="Z7090" t="s">
        <v>31</v>
      </c>
    </row>
    <row r="7091" spans="1:26" x14ac:dyDescent="0.3">
      <c r="A7091" t="s">
        <v>9451</v>
      </c>
      <c r="B7091" t="s">
        <v>963</v>
      </c>
      <c r="C7091">
        <v>57777</v>
      </c>
      <c r="D7091" t="str">
        <f>+VLOOKUP(C7091,Param!K:L,2,FALSE)</f>
        <v>INTERFACE EUROPE</v>
      </c>
      <c r="E7091" t="s">
        <v>1655</v>
      </c>
      <c r="F7091" t="s">
        <v>8262</v>
      </c>
      <c r="G7091" t="s">
        <v>29</v>
      </c>
      <c r="H7091" s="5">
        <v>1151.04</v>
      </c>
      <c r="I7091" s="5">
        <v>1151.0382</v>
      </c>
      <c r="J7091" s="5">
        <v>1.8000000000029099E-3</v>
      </c>
      <c r="K7091" s="5">
        <v>1151.04</v>
      </c>
      <c r="L7091" s="5">
        <v>0</v>
      </c>
      <c r="M7091" t="str">
        <f>IF(ISERROR(VLOOKUP(A7091,'[1]Ecart validé'!$A:$A,1,FALSE)),Z7091,"Ecart Validé")</f>
        <v>valid</v>
      </c>
      <c r="R7091" t="s">
        <v>30</v>
      </c>
      <c r="U7091" s="15"/>
      <c r="X7091"/>
      <c r="Y7091"/>
      <c r="Z7091" t="s">
        <v>31</v>
      </c>
    </row>
    <row r="7092" spans="1:26" x14ac:dyDescent="0.3">
      <c r="A7092" t="s">
        <v>9452</v>
      </c>
      <c r="B7092" t="s">
        <v>963</v>
      </c>
      <c r="C7092">
        <v>57777</v>
      </c>
      <c r="D7092" t="str">
        <f>+VLOOKUP(C7092,Param!K:L,2,FALSE)</f>
        <v>INTERFACE EUROPE</v>
      </c>
      <c r="E7092" t="s">
        <v>1655</v>
      </c>
      <c r="F7092" t="s">
        <v>8264</v>
      </c>
      <c r="G7092" t="s">
        <v>29</v>
      </c>
      <c r="H7092" s="5">
        <v>1489.56</v>
      </c>
      <c r="I7092" s="5">
        <v>1489.5630000000001</v>
      </c>
      <c r="J7092" s="5">
        <v>-3.0000000001564301E-3</v>
      </c>
      <c r="K7092" s="5">
        <v>1489.56</v>
      </c>
      <c r="L7092" s="5">
        <v>0</v>
      </c>
      <c r="M7092" t="str">
        <f>IF(ISERROR(VLOOKUP(A7092,'[1]Ecart validé'!$A:$A,1,FALSE)),Z7092,"Ecart Validé")</f>
        <v>valid</v>
      </c>
      <c r="R7092" t="s">
        <v>30</v>
      </c>
      <c r="X7092"/>
      <c r="Y7092"/>
      <c r="Z7092" t="s">
        <v>31</v>
      </c>
    </row>
    <row r="7093" spans="1:26" x14ac:dyDescent="0.3">
      <c r="A7093" t="s">
        <v>9453</v>
      </c>
      <c r="B7093" t="s">
        <v>963</v>
      </c>
      <c r="C7093">
        <v>57777</v>
      </c>
      <c r="D7093" t="str">
        <f>+VLOOKUP(C7093,Param!K:L,2,FALSE)</f>
        <v>INTERFACE EUROPE</v>
      </c>
      <c r="E7093" t="s">
        <v>1655</v>
      </c>
      <c r="F7093" t="s">
        <v>8266</v>
      </c>
      <c r="G7093" t="s">
        <v>29</v>
      </c>
      <c r="H7093" s="5">
        <v>1183.2</v>
      </c>
      <c r="I7093" s="5">
        <v>1183.2048</v>
      </c>
      <c r="J7093" s="5">
        <v>-4.7999999999319698E-3</v>
      </c>
      <c r="K7093" s="5">
        <v>1183.2</v>
      </c>
      <c r="L7093" s="5">
        <v>0</v>
      </c>
      <c r="M7093" t="str">
        <f>IF(ISERROR(VLOOKUP(A7093,'[1]Ecart validé'!$A:$A,1,FALSE)),Z7093,"Ecart Validé")</f>
        <v>valid</v>
      </c>
      <c r="R7093" t="s">
        <v>30</v>
      </c>
      <c r="X7093"/>
      <c r="Y7093"/>
      <c r="Z7093" t="s">
        <v>31</v>
      </c>
    </row>
    <row r="7094" spans="1:26" x14ac:dyDescent="0.3">
      <c r="A7094" t="s">
        <v>9454</v>
      </c>
      <c r="B7094" t="s">
        <v>963</v>
      </c>
      <c r="C7094">
        <v>58405</v>
      </c>
      <c r="D7094" t="str">
        <f>+VLOOKUP(C7094,Param!K:L,2,FALSE)</f>
        <v>TARGETTI FRANCE</v>
      </c>
      <c r="E7094" t="s">
        <v>1680</v>
      </c>
      <c r="F7094" t="s">
        <v>8617</v>
      </c>
      <c r="G7094" t="s">
        <v>29</v>
      </c>
      <c r="H7094" s="5">
        <v>84.37</v>
      </c>
      <c r="I7094" s="5">
        <v>84.37</v>
      </c>
      <c r="J7094" s="5">
        <v>0</v>
      </c>
      <c r="K7094" s="5">
        <v>84.37</v>
      </c>
      <c r="L7094" s="5">
        <v>0</v>
      </c>
      <c r="M7094" t="str">
        <f>IF(ISERROR(VLOOKUP(A7094,'[1]Ecart validé'!$A:$A,1,FALSE)),Z7094,"Ecart Validé")</f>
        <v>valid</v>
      </c>
      <c r="R7094" t="s">
        <v>30</v>
      </c>
      <c r="X7094"/>
      <c r="Y7094"/>
      <c r="Z7094" t="s">
        <v>31</v>
      </c>
    </row>
    <row r="7095" spans="1:26" x14ac:dyDescent="0.3">
      <c r="A7095" t="s">
        <v>9455</v>
      </c>
      <c r="B7095" t="s">
        <v>963</v>
      </c>
      <c r="C7095">
        <v>58405</v>
      </c>
      <c r="D7095" t="str">
        <f>+VLOOKUP(C7095,Param!K:L,2,FALSE)</f>
        <v>TARGETTI FRANCE</v>
      </c>
      <c r="E7095" t="s">
        <v>1680</v>
      </c>
      <c r="F7095" t="s">
        <v>8260</v>
      </c>
      <c r="G7095" t="s">
        <v>29</v>
      </c>
      <c r="H7095" s="5">
        <v>994.24</v>
      </c>
      <c r="I7095" s="5">
        <v>994.23500000000001</v>
      </c>
      <c r="J7095" s="5">
        <v>4.9999999999954499E-3</v>
      </c>
      <c r="K7095" s="5">
        <v>994.24</v>
      </c>
      <c r="L7095" s="5">
        <v>0</v>
      </c>
      <c r="M7095" t="str">
        <f>IF(ISERROR(VLOOKUP(A7095,'[1]Ecart validé'!$A:$A,1,FALSE)),Z7095,"Ecart Validé")</f>
        <v>valid</v>
      </c>
      <c r="R7095" t="s">
        <v>30</v>
      </c>
      <c r="X7095"/>
      <c r="Y7095"/>
      <c r="Z7095" t="s">
        <v>31</v>
      </c>
    </row>
    <row r="7096" spans="1:26" x14ac:dyDescent="0.3">
      <c r="A7096" t="s">
        <v>9456</v>
      </c>
      <c r="B7096" t="s">
        <v>963</v>
      </c>
      <c r="C7096">
        <v>58405</v>
      </c>
      <c r="D7096" t="str">
        <f>+VLOOKUP(C7096,Param!K:L,2,FALSE)</f>
        <v>TARGETTI FRANCE</v>
      </c>
      <c r="E7096" t="s">
        <v>1680</v>
      </c>
      <c r="F7096" t="s">
        <v>8262</v>
      </c>
      <c r="G7096" t="s">
        <v>29</v>
      </c>
      <c r="H7096" s="5">
        <v>74.75</v>
      </c>
      <c r="I7096" s="5">
        <v>74.745000000000005</v>
      </c>
      <c r="J7096" s="5">
        <v>4.9999999999954499E-3</v>
      </c>
      <c r="K7096" s="5">
        <v>74.75</v>
      </c>
      <c r="L7096" s="5">
        <v>0</v>
      </c>
      <c r="M7096" t="str">
        <f>IF(ISERROR(VLOOKUP(A7096,'[1]Ecart validé'!$A:$A,1,FALSE)),Z7096,"Ecart Validé")</f>
        <v>valid</v>
      </c>
      <c r="R7096" t="s">
        <v>30</v>
      </c>
      <c r="Y7096"/>
      <c r="Z7096" t="s">
        <v>31</v>
      </c>
    </row>
    <row r="7097" spans="1:26" ht="213" customHeight="1" x14ac:dyDescent="0.3">
      <c r="A7097" t="s">
        <v>9457</v>
      </c>
      <c r="B7097" t="s">
        <v>963</v>
      </c>
      <c r="C7097">
        <v>58405</v>
      </c>
      <c r="D7097" t="str">
        <f>+VLOOKUP(C7097,Param!K:L,2,FALSE)</f>
        <v>TARGETTI FRANCE</v>
      </c>
      <c r="E7097" t="s">
        <v>1680</v>
      </c>
      <c r="F7097" t="s">
        <v>8264</v>
      </c>
      <c r="G7097" t="s">
        <v>29</v>
      </c>
      <c r="H7097" s="5">
        <v>843.26</v>
      </c>
      <c r="I7097" s="5">
        <v>843.26</v>
      </c>
      <c r="J7097" s="5">
        <v>0</v>
      </c>
      <c r="K7097" s="5">
        <v>843.26</v>
      </c>
      <c r="L7097" s="5">
        <v>0</v>
      </c>
      <c r="M7097" t="str">
        <f>IF(ISERROR(VLOOKUP(A7097,'[1]Ecart validé'!$A:$A,1,FALSE)),Z7097,"Ecart Validé")</f>
        <v>valid</v>
      </c>
      <c r="R7097" t="s">
        <v>30</v>
      </c>
      <c r="X7097"/>
      <c r="Y7097"/>
      <c r="Z7097" t="s">
        <v>31</v>
      </c>
    </row>
    <row r="7098" spans="1:26" x14ac:dyDescent="0.3">
      <c r="A7098" t="s">
        <v>9458</v>
      </c>
      <c r="B7098" t="s">
        <v>963</v>
      </c>
      <c r="C7098">
        <v>58405</v>
      </c>
      <c r="D7098" t="str">
        <f>+VLOOKUP(C7098,Param!K:L,2,FALSE)</f>
        <v>TARGETTI FRANCE</v>
      </c>
      <c r="E7098" t="s">
        <v>1680</v>
      </c>
      <c r="F7098" t="s">
        <v>8266</v>
      </c>
      <c r="G7098" t="s">
        <v>29</v>
      </c>
      <c r="H7098" s="5">
        <v>1440.84</v>
      </c>
      <c r="I7098" s="5">
        <v>1440.835</v>
      </c>
      <c r="J7098" s="5">
        <v>4.9999999998817596E-3</v>
      </c>
      <c r="K7098" s="5">
        <v>1440.84</v>
      </c>
      <c r="L7098" s="5">
        <v>0</v>
      </c>
      <c r="M7098" t="str">
        <f>IF(ISERROR(VLOOKUP(A7098,'[1]Ecart validé'!$A:$A,1,FALSE)),Z7098,"Ecart Validé")</f>
        <v>valid</v>
      </c>
      <c r="R7098" t="s">
        <v>30</v>
      </c>
      <c r="X7098"/>
      <c r="Y7098"/>
      <c r="Z7098" t="s">
        <v>31</v>
      </c>
    </row>
    <row r="7099" spans="1:26" ht="201.6" x14ac:dyDescent="0.3">
      <c r="A7099" t="s">
        <v>9459</v>
      </c>
      <c r="B7099" t="s">
        <v>963</v>
      </c>
      <c r="C7099">
        <v>58409</v>
      </c>
      <c r="D7099" t="str">
        <f>+VLOOKUP(C7099,Param!K:L,2,FALSE)</f>
        <v>DUNI</v>
      </c>
      <c r="E7099" t="s">
        <v>1685</v>
      </c>
      <c r="F7099" t="s">
        <v>8617</v>
      </c>
      <c r="G7099" t="s">
        <v>29</v>
      </c>
      <c r="H7099" s="5">
        <v>-23454.17</v>
      </c>
      <c r="I7099" s="5">
        <v>0</v>
      </c>
      <c r="J7099" s="5">
        <v>-23454.17</v>
      </c>
      <c r="K7099" s="5">
        <v>0</v>
      </c>
      <c r="L7099" s="5">
        <v>-23454.17</v>
      </c>
      <c r="M7099" t="str">
        <f>IF(ISERROR(VLOOKUP(A7099,'[1]Ecart validé'!$A:$A,1,FALSE)),Z7099,"Ecart Validé")</f>
        <v>waiting</v>
      </c>
      <c r="N7099" t="s">
        <v>323</v>
      </c>
      <c r="O7099" t="s">
        <v>9460</v>
      </c>
      <c r="P7099" t="s">
        <v>85</v>
      </c>
      <c r="Q7099" t="s">
        <v>9461</v>
      </c>
      <c r="R7099" t="s">
        <v>30</v>
      </c>
      <c r="S7099" t="s">
        <v>45</v>
      </c>
      <c r="T7099" t="s">
        <v>2529</v>
      </c>
      <c r="U7099" s="13" t="s">
        <v>9462</v>
      </c>
      <c r="V7099" t="s">
        <v>45</v>
      </c>
      <c r="W7099" t="s">
        <v>2529</v>
      </c>
      <c r="X7099" t="s">
        <v>2131</v>
      </c>
      <c r="Y7099"/>
      <c r="Z7099" t="s">
        <v>260</v>
      </c>
    </row>
    <row r="7100" spans="1:26" x14ac:dyDescent="0.3">
      <c r="A7100" t="s">
        <v>9463</v>
      </c>
      <c r="B7100" t="s">
        <v>963</v>
      </c>
      <c r="C7100">
        <v>58409</v>
      </c>
      <c r="D7100" t="str">
        <f>+VLOOKUP(C7100,Param!K:L,2,FALSE)</f>
        <v>DUNI</v>
      </c>
      <c r="E7100" t="s">
        <v>1685</v>
      </c>
      <c r="F7100" t="s">
        <v>8260</v>
      </c>
      <c r="G7100" t="s">
        <v>29</v>
      </c>
      <c r="H7100" s="5">
        <v>3510.51</v>
      </c>
      <c r="I7100" s="5">
        <v>3510.5064000000002</v>
      </c>
      <c r="J7100" s="5">
        <v>3.6000000000058199E-3</v>
      </c>
      <c r="K7100" s="5">
        <v>3510.5064000000002</v>
      </c>
      <c r="L7100" s="5">
        <v>3.6000000000058199E-3</v>
      </c>
      <c r="M7100" t="str">
        <f>IF(ISERROR(VLOOKUP(A7100,'[1]Ecart validé'!$A:$A,1,FALSE)),Z7100,"Ecart Validé")</f>
        <v>valid</v>
      </c>
      <c r="R7100" t="s">
        <v>30</v>
      </c>
      <c r="X7100"/>
      <c r="Y7100"/>
      <c r="Z7100" t="s">
        <v>31</v>
      </c>
    </row>
    <row r="7101" spans="1:26" x14ac:dyDescent="0.3">
      <c r="A7101" t="s">
        <v>9464</v>
      </c>
      <c r="B7101" t="s">
        <v>963</v>
      </c>
      <c r="C7101">
        <v>58409</v>
      </c>
      <c r="D7101" t="str">
        <f>+VLOOKUP(C7101,Param!K:L,2,FALSE)</f>
        <v>DUNI</v>
      </c>
      <c r="E7101" t="s">
        <v>1685</v>
      </c>
      <c r="F7101" t="s">
        <v>8262</v>
      </c>
      <c r="G7101" t="s">
        <v>29</v>
      </c>
      <c r="H7101" s="5">
        <v>10199.280000000001</v>
      </c>
      <c r="I7101" s="5">
        <v>10199.278200000001</v>
      </c>
      <c r="J7101" s="5">
        <v>1.8000000000029099E-3</v>
      </c>
      <c r="K7101" s="5">
        <v>10199.278200000001</v>
      </c>
      <c r="L7101" s="5">
        <v>1.8000000000029099E-3</v>
      </c>
      <c r="M7101" t="str">
        <f>IF(ISERROR(VLOOKUP(A7101,'[1]Ecart validé'!$A:$A,1,FALSE)),Z7101,"Ecart Validé")</f>
        <v>valid</v>
      </c>
      <c r="R7101" t="s">
        <v>30</v>
      </c>
      <c r="X7101"/>
      <c r="Y7101"/>
      <c r="Z7101" t="s">
        <v>31</v>
      </c>
    </row>
    <row r="7102" spans="1:26" x14ac:dyDescent="0.3">
      <c r="A7102" t="s">
        <v>9465</v>
      </c>
      <c r="B7102" t="s">
        <v>963</v>
      </c>
      <c r="C7102">
        <v>58409</v>
      </c>
      <c r="D7102" t="str">
        <f>+VLOOKUP(C7102,Param!K:L,2,FALSE)</f>
        <v>DUNI</v>
      </c>
      <c r="E7102" t="s">
        <v>1685</v>
      </c>
      <c r="F7102" t="s">
        <v>8264</v>
      </c>
      <c r="G7102" t="s">
        <v>29</v>
      </c>
      <c r="H7102" s="5">
        <v>24416.74</v>
      </c>
      <c r="I7102" s="5">
        <v>24416.7438</v>
      </c>
      <c r="J7102" s="5">
        <v>-3.7999999985913698E-3</v>
      </c>
      <c r="K7102" s="5">
        <v>24416.7438</v>
      </c>
      <c r="L7102" s="5">
        <v>-3.7999999985913698E-3</v>
      </c>
      <c r="M7102" t="str">
        <f>IF(ISERROR(VLOOKUP(A7102,'[1]Ecart validé'!$A:$A,1,FALSE)),Z7102,"Ecart Validé")</f>
        <v>valid</v>
      </c>
      <c r="R7102" t="s">
        <v>30</v>
      </c>
      <c r="X7102"/>
      <c r="Y7102"/>
      <c r="Z7102" t="s">
        <v>31</v>
      </c>
    </row>
    <row r="7103" spans="1:26" x14ac:dyDescent="0.3">
      <c r="A7103" t="s">
        <v>9466</v>
      </c>
      <c r="B7103" t="s">
        <v>963</v>
      </c>
      <c r="C7103">
        <v>58409</v>
      </c>
      <c r="D7103" t="str">
        <f>+VLOOKUP(C7103,Param!K:L,2,FALSE)</f>
        <v>DUNI</v>
      </c>
      <c r="E7103" t="s">
        <v>1685</v>
      </c>
      <c r="F7103" t="s">
        <v>8266</v>
      </c>
      <c r="G7103" t="s">
        <v>29</v>
      </c>
      <c r="H7103" s="5">
        <v>23540.63</v>
      </c>
      <c r="I7103" s="5">
        <v>23540.633999999998</v>
      </c>
      <c r="J7103" s="5">
        <v>-3.9999999971769198E-3</v>
      </c>
      <c r="K7103" s="5">
        <v>23540.633999999998</v>
      </c>
      <c r="L7103" s="5">
        <v>-3.9999999971769198E-3</v>
      </c>
      <c r="M7103" t="str">
        <f>IF(ISERROR(VLOOKUP(A7103,'[1]Ecart validé'!$A:$A,1,FALSE)),Z7103,"Ecart Validé")</f>
        <v>valid</v>
      </c>
      <c r="R7103" t="s">
        <v>30</v>
      </c>
      <c r="X7103"/>
      <c r="Y7103"/>
      <c r="Z7103" t="s">
        <v>31</v>
      </c>
    </row>
    <row r="7104" spans="1:26" x14ac:dyDescent="0.3">
      <c r="A7104" t="s">
        <v>9467</v>
      </c>
      <c r="B7104" t="s">
        <v>963</v>
      </c>
      <c r="C7104">
        <v>58871</v>
      </c>
      <c r="D7104" t="str">
        <f>+VLOOKUP(C7104,Param!K:L,2,FALSE)</f>
        <v>FERMOB SA</v>
      </c>
      <c r="E7104" t="s">
        <v>1691</v>
      </c>
      <c r="F7104" t="s">
        <v>8617</v>
      </c>
      <c r="G7104" t="s">
        <v>29</v>
      </c>
      <c r="H7104" s="5">
        <v>661.36</v>
      </c>
      <c r="I7104" s="5">
        <v>661.35839999999996</v>
      </c>
      <c r="J7104" s="5">
        <v>1.6000000000531099E-3</v>
      </c>
      <c r="K7104" s="5">
        <v>661.36</v>
      </c>
      <c r="L7104" s="5">
        <v>0</v>
      </c>
      <c r="M7104" t="str">
        <f>IF(ISERROR(VLOOKUP(A7104,'[1]Ecart validé'!$A:$A,1,FALSE)),Z7104,"Ecart Validé")</f>
        <v>valid</v>
      </c>
      <c r="R7104" t="s">
        <v>30</v>
      </c>
      <c r="X7104"/>
      <c r="Y7104"/>
      <c r="Z7104" t="s">
        <v>31</v>
      </c>
    </row>
    <row r="7105" spans="1:26" x14ac:dyDescent="0.3">
      <c r="A7105" t="s">
        <v>9468</v>
      </c>
      <c r="B7105" t="s">
        <v>963</v>
      </c>
      <c r="C7105">
        <v>58871</v>
      </c>
      <c r="D7105" t="str">
        <f>+VLOOKUP(C7105,Param!K:L,2,FALSE)</f>
        <v>FERMOB SA</v>
      </c>
      <c r="E7105" t="s">
        <v>1691</v>
      </c>
      <c r="F7105" t="s">
        <v>8260</v>
      </c>
      <c r="G7105" t="s">
        <v>29</v>
      </c>
      <c r="H7105" s="5">
        <v>8724.0499999999993</v>
      </c>
      <c r="I7105" s="5">
        <v>8724.0480000000007</v>
      </c>
      <c r="J7105" s="5">
        <v>1.9999999985884599E-3</v>
      </c>
      <c r="K7105" s="5">
        <v>8724.0499999999993</v>
      </c>
      <c r="L7105" s="5">
        <v>0</v>
      </c>
      <c r="M7105" t="str">
        <f>IF(ISERROR(VLOOKUP(A7105,'[1]Ecart validé'!$A:$A,1,FALSE)),Z7105,"Ecart Validé")</f>
        <v>valid</v>
      </c>
      <c r="R7105" t="s">
        <v>30</v>
      </c>
      <c r="X7105"/>
      <c r="Y7105"/>
      <c r="Z7105" t="s">
        <v>31</v>
      </c>
    </row>
    <row r="7106" spans="1:26" x14ac:dyDescent="0.3">
      <c r="A7106" t="s">
        <v>9469</v>
      </c>
      <c r="B7106" t="s">
        <v>963</v>
      </c>
      <c r="C7106">
        <v>58871</v>
      </c>
      <c r="D7106" t="str">
        <f>+VLOOKUP(C7106,Param!K:L,2,FALSE)</f>
        <v>FERMOB SA</v>
      </c>
      <c r="E7106" t="s">
        <v>1691</v>
      </c>
      <c r="F7106" t="s">
        <v>8262</v>
      </c>
      <c r="G7106" t="s">
        <v>29</v>
      </c>
      <c r="H7106" s="5">
        <v>44090.98</v>
      </c>
      <c r="I7106" s="5">
        <v>44090.982000000004</v>
      </c>
      <c r="J7106" s="5">
        <v>-2.0000000004074502E-3</v>
      </c>
      <c r="K7106" s="5">
        <v>44090.98</v>
      </c>
      <c r="L7106" s="5">
        <v>0</v>
      </c>
      <c r="M7106" t="str">
        <f>IF(ISERROR(VLOOKUP(A7106,'[1]Ecart validé'!$A:$A,1,FALSE)),Z7106,"Ecart Validé")</f>
        <v>valid</v>
      </c>
      <c r="R7106" t="s">
        <v>30</v>
      </c>
      <c r="X7106"/>
      <c r="Y7106"/>
      <c r="Z7106" t="s">
        <v>31</v>
      </c>
    </row>
    <row r="7107" spans="1:26" x14ac:dyDescent="0.3">
      <c r="A7107" t="s">
        <v>9470</v>
      </c>
      <c r="B7107" t="s">
        <v>963</v>
      </c>
      <c r="C7107">
        <v>58871</v>
      </c>
      <c r="D7107" t="str">
        <f>+VLOOKUP(C7107,Param!K:L,2,FALSE)</f>
        <v>FERMOB SA</v>
      </c>
      <c r="E7107" t="s">
        <v>1691</v>
      </c>
      <c r="F7107" t="s">
        <v>8264</v>
      </c>
      <c r="G7107" t="s">
        <v>29</v>
      </c>
      <c r="H7107" s="5">
        <v>13716.52</v>
      </c>
      <c r="I7107" s="5">
        <v>13716.5178</v>
      </c>
      <c r="J7107" s="5">
        <v>2.2000000008119899E-3</v>
      </c>
      <c r="K7107" s="5">
        <v>13716.52</v>
      </c>
      <c r="L7107" s="5">
        <v>0</v>
      </c>
      <c r="M7107" t="str">
        <f>IF(ISERROR(VLOOKUP(A7107,'[1]Ecart validé'!$A:$A,1,FALSE)),Z7107,"Ecart Validé")</f>
        <v>valid</v>
      </c>
      <c r="R7107" t="s">
        <v>30</v>
      </c>
      <c r="X7107"/>
      <c r="Y7107"/>
      <c r="Z7107" t="s">
        <v>31</v>
      </c>
    </row>
    <row r="7108" spans="1:26" x14ac:dyDescent="0.3">
      <c r="A7108" t="s">
        <v>9471</v>
      </c>
      <c r="B7108" t="s">
        <v>963</v>
      </c>
      <c r="C7108">
        <v>58871</v>
      </c>
      <c r="D7108" t="str">
        <f>+VLOOKUP(C7108,Param!K:L,2,FALSE)</f>
        <v>FERMOB SA</v>
      </c>
      <c r="E7108" t="s">
        <v>1691</v>
      </c>
      <c r="F7108" t="s">
        <v>8266</v>
      </c>
      <c r="G7108" t="s">
        <v>29</v>
      </c>
      <c r="H7108" s="5">
        <v>10020.779999999901</v>
      </c>
      <c r="I7108" s="5">
        <v>10020.7824</v>
      </c>
      <c r="J7108" s="5">
        <v>-2.4000000012165401E-3</v>
      </c>
      <c r="K7108" s="5">
        <v>10020.779999999901</v>
      </c>
      <c r="L7108" s="5">
        <v>0</v>
      </c>
      <c r="M7108" t="str">
        <f>IF(ISERROR(VLOOKUP(A7108,'[1]Ecart validé'!$A:$A,1,FALSE)),Z7108,"Ecart Validé")</f>
        <v>valid</v>
      </c>
      <c r="R7108" t="s">
        <v>30</v>
      </c>
      <c r="X7108"/>
      <c r="Y7108"/>
      <c r="Z7108" t="s">
        <v>31</v>
      </c>
    </row>
    <row r="7109" spans="1:26" x14ac:dyDescent="0.3">
      <c r="A7109" t="s">
        <v>9472</v>
      </c>
      <c r="B7109" t="s">
        <v>963</v>
      </c>
      <c r="C7109">
        <v>64368</v>
      </c>
      <c r="D7109" t="str">
        <f>+VLOOKUP(C7109,Param!K:L,2,FALSE)</f>
        <v>ULSTER CARPET</v>
      </c>
      <c r="E7109" t="s">
        <v>1702</v>
      </c>
      <c r="F7109" t="s">
        <v>8617</v>
      </c>
      <c r="G7109" t="s">
        <v>29</v>
      </c>
      <c r="H7109" s="5">
        <v>52.28</v>
      </c>
      <c r="I7109" s="5">
        <v>52.302</v>
      </c>
      <c r="J7109" s="5">
        <v>-2.1999999999998399E-2</v>
      </c>
      <c r="K7109" s="5">
        <v>52.28</v>
      </c>
      <c r="L7109" s="5">
        <v>0</v>
      </c>
      <c r="M7109" t="str">
        <f>IF(ISERROR(VLOOKUP(A7109,'[1]Ecart validé'!$A:$A,1,FALSE)),Z7109,"Ecart Validé")</f>
        <v>valid</v>
      </c>
      <c r="R7109" t="s">
        <v>30</v>
      </c>
      <c r="X7109"/>
      <c r="Y7109"/>
      <c r="Z7109" t="s">
        <v>31</v>
      </c>
    </row>
    <row r="7110" spans="1:26" x14ac:dyDescent="0.3">
      <c r="A7110" t="s">
        <v>9473</v>
      </c>
      <c r="B7110" t="s">
        <v>963</v>
      </c>
      <c r="C7110">
        <v>64368</v>
      </c>
      <c r="D7110" t="str">
        <f>+VLOOKUP(C7110,Param!K:L,2,FALSE)</f>
        <v>ULSTER CARPET</v>
      </c>
      <c r="E7110" t="s">
        <v>1702</v>
      </c>
      <c r="F7110" t="s">
        <v>8260</v>
      </c>
      <c r="G7110" t="s">
        <v>29</v>
      </c>
      <c r="H7110" s="5">
        <v>4972.4399999999996</v>
      </c>
      <c r="I7110" s="5">
        <v>4972.4376000000002</v>
      </c>
      <c r="J7110" s="5">
        <v>2.3999999993975498E-3</v>
      </c>
      <c r="K7110" s="5">
        <v>4972.4399999999996</v>
      </c>
      <c r="L7110" s="5">
        <v>0</v>
      </c>
      <c r="M7110" t="str">
        <f>IF(ISERROR(VLOOKUP(A7110,'[1]Ecart validé'!$A:$A,1,FALSE)),Z7110,"Ecart Validé")</f>
        <v>valid</v>
      </c>
      <c r="R7110" t="s">
        <v>30</v>
      </c>
      <c r="X7110"/>
      <c r="Y7110"/>
      <c r="Z7110" t="s">
        <v>31</v>
      </c>
    </row>
    <row r="7111" spans="1:26" x14ac:dyDescent="0.3">
      <c r="A7111" t="s">
        <v>9474</v>
      </c>
      <c r="B7111" t="s">
        <v>963</v>
      </c>
      <c r="C7111">
        <v>65498</v>
      </c>
      <c r="D7111" t="str">
        <f>+VLOOKUP(C7111,Param!K:L,2,FALSE)</f>
        <v>SOFAMS SA</v>
      </c>
      <c r="E7111" t="s">
        <v>1704</v>
      </c>
      <c r="F7111" t="s">
        <v>8617</v>
      </c>
      <c r="G7111" t="s">
        <v>29</v>
      </c>
      <c r="H7111" s="5">
        <v>1813.48</v>
      </c>
      <c r="I7111" s="5">
        <v>1813.48</v>
      </c>
      <c r="J7111" s="5">
        <v>0</v>
      </c>
      <c r="K7111" s="5">
        <v>1813.48</v>
      </c>
      <c r="L7111" s="5">
        <v>0</v>
      </c>
      <c r="M7111" t="str">
        <f>IF(ISERROR(VLOOKUP(A7111,'[1]Ecart validé'!$A:$A,1,FALSE)),Z7111,"Ecart Validé")</f>
        <v>valid</v>
      </c>
      <c r="R7111" t="s">
        <v>30</v>
      </c>
      <c r="X7111"/>
      <c r="Y7111"/>
      <c r="Z7111" t="s">
        <v>31</v>
      </c>
    </row>
    <row r="7112" spans="1:26" x14ac:dyDescent="0.3">
      <c r="A7112" t="s">
        <v>9475</v>
      </c>
      <c r="B7112" t="s">
        <v>963</v>
      </c>
      <c r="C7112">
        <v>65498</v>
      </c>
      <c r="D7112" t="str">
        <f>+VLOOKUP(C7112,Param!K:L,2,FALSE)</f>
        <v>SOFAMS SA</v>
      </c>
      <c r="E7112" t="s">
        <v>1704</v>
      </c>
      <c r="F7112" t="s">
        <v>8260</v>
      </c>
      <c r="G7112" t="s">
        <v>29</v>
      </c>
      <c r="H7112" s="5">
        <v>5572.68</v>
      </c>
      <c r="I7112" s="5">
        <v>5572.68</v>
      </c>
      <c r="J7112" s="5">
        <v>0</v>
      </c>
      <c r="K7112" s="5">
        <v>5572.68</v>
      </c>
      <c r="L7112" s="5">
        <v>0</v>
      </c>
      <c r="M7112" t="str">
        <f>IF(ISERROR(VLOOKUP(A7112,'[1]Ecart validé'!$A:$A,1,FALSE)),Z7112,"Ecart Validé")</f>
        <v>valid</v>
      </c>
      <c r="R7112" t="s">
        <v>30</v>
      </c>
      <c r="X7112"/>
      <c r="Y7112"/>
      <c r="Z7112" t="s">
        <v>31</v>
      </c>
    </row>
    <row r="7113" spans="1:26" x14ac:dyDescent="0.3">
      <c r="A7113" t="s">
        <v>9476</v>
      </c>
      <c r="B7113" t="s">
        <v>963</v>
      </c>
      <c r="C7113">
        <v>65498</v>
      </c>
      <c r="D7113" t="str">
        <f>+VLOOKUP(C7113,Param!K:L,2,FALSE)</f>
        <v>SOFAMS SA</v>
      </c>
      <c r="E7113" t="s">
        <v>1704</v>
      </c>
      <c r="F7113" t="s">
        <v>8262</v>
      </c>
      <c r="G7113" t="s">
        <v>29</v>
      </c>
      <c r="H7113" s="5">
        <v>3424.64</v>
      </c>
      <c r="I7113" s="5">
        <v>3424.64</v>
      </c>
      <c r="J7113" s="5">
        <v>0</v>
      </c>
      <c r="K7113" s="5">
        <v>3424.64</v>
      </c>
      <c r="L7113" s="5">
        <v>0</v>
      </c>
      <c r="M7113" t="str">
        <f>IF(ISERROR(VLOOKUP(A7113,'[1]Ecart validé'!$A:$A,1,FALSE)),Z7113,"Ecart Validé")</f>
        <v>valid</v>
      </c>
      <c r="R7113" t="s">
        <v>30</v>
      </c>
      <c r="X7113"/>
      <c r="Y7113"/>
      <c r="Z7113" t="s">
        <v>31</v>
      </c>
    </row>
    <row r="7114" spans="1:26" x14ac:dyDescent="0.3">
      <c r="A7114" t="s">
        <v>9477</v>
      </c>
      <c r="B7114" t="s">
        <v>963</v>
      </c>
      <c r="C7114">
        <v>65498</v>
      </c>
      <c r="D7114" t="str">
        <f>+VLOOKUP(C7114,Param!K:L,2,FALSE)</f>
        <v>SOFAMS SA</v>
      </c>
      <c r="E7114" t="s">
        <v>1704</v>
      </c>
      <c r="F7114" t="s">
        <v>8264</v>
      </c>
      <c r="G7114" t="s">
        <v>29</v>
      </c>
      <c r="H7114" s="5">
        <v>423.16</v>
      </c>
      <c r="I7114" s="5">
        <v>423.16</v>
      </c>
      <c r="J7114" s="5">
        <v>0</v>
      </c>
      <c r="K7114" s="5">
        <v>423.16</v>
      </c>
      <c r="L7114" s="5">
        <v>0</v>
      </c>
      <c r="M7114" t="str">
        <f>IF(ISERROR(VLOOKUP(A7114,'[1]Ecart validé'!$A:$A,1,FALSE)),Z7114,"Ecart Validé")</f>
        <v>valid</v>
      </c>
      <c r="R7114" t="s">
        <v>30</v>
      </c>
      <c r="X7114"/>
      <c r="Y7114"/>
      <c r="Z7114" t="s">
        <v>31</v>
      </c>
    </row>
    <row r="7115" spans="1:26" x14ac:dyDescent="0.3">
      <c r="A7115" t="s">
        <v>9478</v>
      </c>
      <c r="B7115" t="s">
        <v>963</v>
      </c>
      <c r="C7115">
        <v>65498</v>
      </c>
      <c r="D7115" t="str">
        <f>+VLOOKUP(C7115,Param!K:L,2,FALSE)</f>
        <v>SOFAMS SA</v>
      </c>
      <c r="E7115" t="s">
        <v>1704</v>
      </c>
      <c r="F7115" t="s">
        <v>8266</v>
      </c>
      <c r="G7115" t="s">
        <v>29</v>
      </c>
      <c r="H7115" s="5">
        <v>3565.52</v>
      </c>
      <c r="I7115" s="5">
        <v>3565.52</v>
      </c>
      <c r="J7115" s="5">
        <v>0</v>
      </c>
      <c r="K7115" s="5">
        <v>3565.52</v>
      </c>
      <c r="L7115" s="5">
        <v>0</v>
      </c>
      <c r="M7115" t="str">
        <f>IF(ISERROR(VLOOKUP(A7115,'[1]Ecart validé'!$A:$A,1,FALSE)),Z7115,"Ecart Validé")</f>
        <v>valid</v>
      </c>
      <c r="R7115" t="s">
        <v>30</v>
      </c>
      <c r="X7115"/>
      <c r="Y7115"/>
      <c r="Z7115" t="s">
        <v>31</v>
      </c>
    </row>
    <row r="7116" spans="1:26" x14ac:dyDescent="0.3">
      <c r="A7116" t="s">
        <v>9479</v>
      </c>
      <c r="B7116" t="s">
        <v>963</v>
      </c>
      <c r="C7116">
        <v>65498</v>
      </c>
      <c r="D7116" t="str">
        <f>+VLOOKUP(C7116,Param!K:L,2,FALSE)</f>
        <v>SOFAMS SA</v>
      </c>
      <c r="E7116" t="s">
        <v>1708</v>
      </c>
      <c r="F7116" t="s">
        <v>8617</v>
      </c>
      <c r="G7116" t="s">
        <v>29</v>
      </c>
      <c r="H7116" s="5">
        <v>-1762.36</v>
      </c>
      <c r="I7116" s="5">
        <v>-1762.36</v>
      </c>
      <c r="J7116" s="5">
        <v>0</v>
      </c>
      <c r="K7116" s="5">
        <v>-1762.36</v>
      </c>
      <c r="L7116" s="5">
        <v>0</v>
      </c>
      <c r="M7116" t="str">
        <f>IF(ISERROR(VLOOKUP(A7116,'[1]Ecart validé'!$A:$A,1,FALSE)),Z7116,"Ecart Validé")</f>
        <v>valid</v>
      </c>
      <c r="R7116" t="s">
        <v>30</v>
      </c>
      <c r="X7116"/>
      <c r="Y7116"/>
      <c r="Z7116" t="s">
        <v>31</v>
      </c>
    </row>
    <row r="7117" spans="1:26" x14ac:dyDescent="0.3">
      <c r="A7117" t="s">
        <v>9480</v>
      </c>
      <c r="B7117" t="s">
        <v>963</v>
      </c>
      <c r="C7117">
        <v>65498</v>
      </c>
      <c r="D7117" t="str">
        <f>+VLOOKUP(C7117,Param!K:L,2,FALSE)</f>
        <v>SOFAMS SA</v>
      </c>
      <c r="E7117" t="s">
        <v>1708</v>
      </c>
      <c r="F7117" t="s">
        <v>8260</v>
      </c>
      <c r="G7117" t="s">
        <v>29</v>
      </c>
      <c r="H7117" s="5">
        <v>5572.68</v>
      </c>
      <c r="I7117" s="5">
        <v>5572.68</v>
      </c>
      <c r="J7117" s="5">
        <v>0</v>
      </c>
      <c r="K7117" s="5">
        <v>5572.68</v>
      </c>
      <c r="L7117" s="5">
        <v>0</v>
      </c>
      <c r="M7117" t="str">
        <f>IF(ISERROR(VLOOKUP(A7117,'[1]Ecart validé'!$A:$A,1,FALSE)),Z7117,"Ecart Validé")</f>
        <v>valid</v>
      </c>
      <c r="R7117" t="s">
        <v>30</v>
      </c>
      <c r="X7117"/>
      <c r="Y7117"/>
      <c r="Z7117" t="s">
        <v>31</v>
      </c>
    </row>
    <row r="7118" spans="1:26" x14ac:dyDescent="0.3">
      <c r="A7118" t="s">
        <v>9481</v>
      </c>
      <c r="B7118" t="s">
        <v>963</v>
      </c>
      <c r="C7118">
        <v>65498</v>
      </c>
      <c r="D7118" t="str">
        <f>+VLOOKUP(C7118,Param!K:L,2,FALSE)</f>
        <v>SOFAMS SA</v>
      </c>
      <c r="E7118" t="s">
        <v>1708</v>
      </c>
      <c r="F7118" t="s">
        <v>8262</v>
      </c>
      <c r="G7118" t="s">
        <v>29</v>
      </c>
      <c r="H7118" s="5">
        <v>3424.64</v>
      </c>
      <c r="I7118" s="5">
        <v>3424.64</v>
      </c>
      <c r="J7118" s="5">
        <v>0</v>
      </c>
      <c r="K7118" s="5">
        <v>3424.64</v>
      </c>
      <c r="L7118" s="5">
        <v>0</v>
      </c>
      <c r="M7118" t="str">
        <f>IF(ISERROR(VLOOKUP(A7118,'[1]Ecart validé'!$A:$A,1,FALSE)),Z7118,"Ecart Validé")</f>
        <v>valid</v>
      </c>
      <c r="R7118" t="s">
        <v>30</v>
      </c>
      <c r="X7118"/>
      <c r="Y7118"/>
      <c r="Z7118" t="s">
        <v>31</v>
      </c>
    </row>
    <row r="7119" spans="1:26" x14ac:dyDescent="0.3">
      <c r="A7119" t="s">
        <v>9482</v>
      </c>
      <c r="B7119" t="s">
        <v>963</v>
      </c>
      <c r="C7119">
        <v>65498</v>
      </c>
      <c r="D7119" t="str">
        <f>+VLOOKUP(C7119,Param!K:L,2,FALSE)</f>
        <v>SOFAMS SA</v>
      </c>
      <c r="E7119" t="s">
        <v>1708</v>
      </c>
      <c r="F7119" t="s">
        <v>8264</v>
      </c>
      <c r="G7119" t="s">
        <v>29</v>
      </c>
      <c r="H7119" s="5">
        <v>423.16</v>
      </c>
      <c r="I7119" s="5">
        <v>423.16</v>
      </c>
      <c r="J7119" s="5">
        <v>0</v>
      </c>
      <c r="K7119" s="5">
        <v>423.16</v>
      </c>
      <c r="L7119" s="5">
        <v>0</v>
      </c>
      <c r="M7119" t="str">
        <f>IF(ISERROR(VLOOKUP(A7119,'[1]Ecart validé'!$A:$A,1,FALSE)),Z7119,"Ecart Validé")</f>
        <v>valid</v>
      </c>
      <c r="R7119" t="s">
        <v>30</v>
      </c>
      <c r="X7119"/>
      <c r="Y7119"/>
      <c r="Z7119" t="s">
        <v>31</v>
      </c>
    </row>
    <row r="7120" spans="1:26" x14ac:dyDescent="0.3">
      <c r="A7120" t="s">
        <v>9483</v>
      </c>
      <c r="B7120" t="s">
        <v>963</v>
      </c>
      <c r="C7120">
        <v>65498</v>
      </c>
      <c r="D7120" t="str">
        <f>+VLOOKUP(C7120,Param!K:L,2,FALSE)</f>
        <v>SOFAMS SA</v>
      </c>
      <c r="E7120" t="s">
        <v>1708</v>
      </c>
      <c r="F7120" t="s">
        <v>8266</v>
      </c>
      <c r="G7120" t="s">
        <v>29</v>
      </c>
      <c r="H7120" s="5">
        <v>3565.52</v>
      </c>
      <c r="I7120" s="5">
        <v>3565.52</v>
      </c>
      <c r="J7120" s="5">
        <v>0</v>
      </c>
      <c r="K7120" s="5">
        <v>3565.52</v>
      </c>
      <c r="L7120" s="5">
        <v>0</v>
      </c>
      <c r="M7120" t="str">
        <f>IF(ISERROR(VLOOKUP(A7120,'[1]Ecart validé'!$A:$A,1,FALSE)),Z7120,"Ecart Validé")</f>
        <v>valid</v>
      </c>
      <c r="R7120" t="s">
        <v>30</v>
      </c>
      <c r="X7120"/>
      <c r="Y7120"/>
      <c r="Z7120" t="s">
        <v>31</v>
      </c>
    </row>
    <row r="7121" spans="1:26" x14ac:dyDescent="0.3">
      <c r="A7121" t="s">
        <v>9484</v>
      </c>
      <c r="B7121" t="s">
        <v>963</v>
      </c>
      <c r="C7121">
        <v>65890</v>
      </c>
      <c r="D7121" t="str">
        <f>+VLOOKUP(C7121,Param!K:L,2,FALSE)</f>
        <v>KVADRAT SA</v>
      </c>
      <c r="E7121">
        <v>830002</v>
      </c>
      <c r="F7121" t="s">
        <v>8260</v>
      </c>
      <c r="G7121" t="s">
        <v>29</v>
      </c>
      <c r="H7121" s="5">
        <v>693.6</v>
      </c>
      <c r="I7121" s="5">
        <v>693.6</v>
      </c>
      <c r="J7121" s="5">
        <v>0</v>
      </c>
      <c r="K7121" s="5">
        <v>693.6</v>
      </c>
      <c r="L7121" s="5">
        <v>0</v>
      </c>
      <c r="M7121" t="str">
        <f>IF(ISERROR(VLOOKUP(A7121,'[1]Ecart validé'!$A:$A,1,FALSE)),Z7121,"Ecart Validé")</f>
        <v>valid</v>
      </c>
      <c r="R7121" t="s">
        <v>30</v>
      </c>
      <c r="X7121"/>
      <c r="Y7121"/>
      <c r="Z7121" t="s">
        <v>31</v>
      </c>
    </row>
    <row r="7122" spans="1:26" x14ac:dyDescent="0.3">
      <c r="A7122" t="s">
        <v>9485</v>
      </c>
      <c r="B7122" t="s">
        <v>963</v>
      </c>
      <c r="C7122">
        <v>65890</v>
      </c>
      <c r="D7122" t="str">
        <f>+VLOOKUP(C7122,Param!K:L,2,FALSE)</f>
        <v>KVADRAT SA</v>
      </c>
      <c r="E7122">
        <v>830002</v>
      </c>
      <c r="F7122" t="s">
        <v>8262</v>
      </c>
      <c r="G7122" t="s">
        <v>29</v>
      </c>
      <c r="H7122" s="5">
        <v>39.31</v>
      </c>
      <c r="I7122" s="5">
        <v>39.299999999999997</v>
      </c>
      <c r="J7122" s="5">
        <v>1.00000000000051E-2</v>
      </c>
      <c r="K7122" s="5">
        <v>39.31</v>
      </c>
      <c r="L7122" s="5">
        <v>0</v>
      </c>
      <c r="M7122" t="str">
        <f>IF(ISERROR(VLOOKUP(A7122,'[1]Ecart validé'!$A:$A,1,FALSE)),Z7122,"Ecart Validé")</f>
        <v>valid</v>
      </c>
      <c r="R7122" t="s">
        <v>30</v>
      </c>
      <c r="X7122"/>
      <c r="Y7122"/>
      <c r="Z7122" t="s">
        <v>31</v>
      </c>
    </row>
    <row r="7123" spans="1:26" x14ac:dyDescent="0.3">
      <c r="A7123" t="s">
        <v>9486</v>
      </c>
      <c r="B7123" t="s">
        <v>963</v>
      </c>
      <c r="C7123">
        <v>65890</v>
      </c>
      <c r="D7123" t="str">
        <f>+VLOOKUP(C7123,Param!K:L,2,FALSE)</f>
        <v>KVADRAT SA</v>
      </c>
      <c r="E7123">
        <v>830002</v>
      </c>
      <c r="F7123" t="s">
        <v>8264</v>
      </c>
      <c r="G7123" t="s">
        <v>29</v>
      </c>
      <c r="H7123" s="5">
        <v>4.63</v>
      </c>
      <c r="I7123" s="5">
        <v>4.62</v>
      </c>
      <c r="J7123" s="5">
        <v>9.9999999999997799E-3</v>
      </c>
      <c r="K7123" s="5">
        <v>4.63</v>
      </c>
      <c r="L7123" s="5">
        <v>0</v>
      </c>
      <c r="M7123" t="str">
        <f>IF(ISERROR(VLOOKUP(A7123,'[1]Ecart validé'!$A:$A,1,FALSE)),Z7123,"Ecart Validé")</f>
        <v>valid</v>
      </c>
      <c r="R7123" t="s">
        <v>30</v>
      </c>
      <c r="X7123"/>
      <c r="Y7123"/>
      <c r="Z7123" t="s">
        <v>31</v>
      </c>
    </row>
    <row r="7124" spans="1:26" x14ac:dyDescent="0.3">
      <c r="A7124" t="s">
        <v>9487</v>
      </c>
      <c r="B7124" t="s">
        <v>963</v>
      </c>
      <c r="C7124">
        <v>65890</v>
      </c>
      <c r="D7124" t="str">
        <f>+VLOOKUP(C7124,Param!K:L,2,FALSE)</f>
        <v>KVADRAT SA</v>
      </c>
      <c r="E7124">
        <v>830002</v>
      </c>
      <c r="F7124" t="s">
        <v>8266</v>
      </c>
      <c r="G7124" t="s">
        <v>29</v>
      </c>
      <c r="H7124" s="5">
        <v>29.23</v>
      </c>
      <c r="I7124" s="5">
        <v>29.22</v>
      </c>
      <c r="J7124" s="5">
        <v>1.0000000000001501E-2</v>
      </c>
      <c r="K7124" s="5">
        <v>29.23</v>
      </c>
      <c r="L7124" s="5">
        <v>0</v>
      </c>
      <c r="M7124" t="str">
        <f>IF(ISERROR(VLOOKUP(A7124,'[1]Ecart validé'!$A:$A,1,FALSE)),Z7124,"Ecart Validé")</f>
        <v>valid</v>
      </c>
      <c r="R7124" t="s">
        <v>30</v>
      </c>
      <c r="X7124"/>
      <c r="Y7124"/>
      <c r="Z7124" t="s">
        <v>31</v>
      </c>
    </row>
    <row r="7125" spans="1:26" x14ac:dyDescent="0.3">
      <c r="A7125" t="s">
        <v>9488</v>
      </c>
      <c r="B7125" t="s">
        <v>963</v>
      </c>
      <c r="C7125">
        <v>66444</v>
      </c>
      <c r="D7125" t="str">
        <f>+VLOOKUP(C7125,Param!K:L,2,FALSE)</f>
        <v>FOSCARINI SPA</v>
      </c>
      <c r="E7125" t="s">
        <v>1716</v>
      </c>
      <c r="F7125" t="s">
        <v>8617</v>
      </c>
      <c r="G7125" t="s">
        <v>29</v>
      </c>
      <c r="H7125" s="5">
        <v>182.58</v>
      </c>
      <c r="I7125" s="5">
        <v>182.58</v>
      </c>
      <c r="J7125" s="5">
        <v>0</v>
      </c>
      <c r="K7125" s="5">
        <v>182.58</v>
      </c>
      <c r="L7125" s="5">
        <v>0</v>
      </c>
      <c r="M7125" t="str">
        <f>IF(ISERROR(VLOOKUP(A7125,'[1]Ecart validé'!$A:$A,1,FALSE)),Z7125,"Ecart Validé")</f>
        <v>valid</v>
      </c>
      <c r="R7125" t="s">
        <v>30</v>
      </c>
      <c r="X7125"/>
      <c r="Y7125"/>
      <c r="Z7125" t="s">
        <v>31</v>
      </c>
    </row>
    <row r="7126" spans="1:26" x14ac:dyDescent="0.3">
      <c r="A7126" t="s">
        <v>9489</v>
      </c>
      <c r="B7126" t="s">
        <v>963</v>
      </c>
      <c r="C7126">
        <v>66444</v>
      </c>
      <c r="D7126" t="str">
        <f>+VLOOKUP(C7126,Param!K:L,2,FALSE)</f>
        <v>FOSCARINI SPA</v>
      </c>
      <c r="E7126" t="s">
        <v>1716</v>
      </c>
      <c r="F7126" t="s">
        <v>8260</v>
      </c>
      <c r="G7126" t="s">
        <v>29</v>
      </c>
      <c r="H7126" s="5">
        <v>1267.0899999999999</v>
      </c>
      <c r="I7126" s="5">
        <v>1267.0884000000001</v>
      </c>
      <c r="J7126" s="5">
        <v>1.5999999998257399E-3</v>
      </c>
      <c r="K7126" s="5">
        <v>1267.0899999999999</v>
      </c>
      <c r="L7126" s="5">
        <v>0</v>
      </c>
      <c r="M7126" t="str">
        <f>IF(ISERROR(VLOOKUP(A7126,'[1]Ecart validé'!$A:$A,1,FALSE)),Z7126,"Ecart Validé")</f>
        <v>valid</v>
      </c>
      <c r="R7126" t="s">
        <v>30</v>
      </c>
      <c r="X7126"/>
      <c r="Y7126"/>
      <c r="Z7126" t="s">
        <v>31</v>
      </c>
    </row>
    <row r="7127" spans="1:26" x14ac:dyDescent="0.3">
      <c r="A7127" t="s">
        <v>9490</v>
      </c>
      <c r="B7127" t="s">
        <v>963</v>
      </c>
      <c r="C7127">
        <v>66444</v>
      </c>
      <c r="D7127" t="str">
        <f>+VLOOKUP(C7127,Param!K:L,2,FALSE)</f>
        <v>FOSCARINI SPA</v>
      </c>
      <c r="E7127" t="s">
        <v>1716</v>
      </c>
      <c r="F7127" t="s">
        <v>8262</v>
      </c>
      <c r="G7127" t="s">
        <v>29</v>
      </c>
      <c r="H7127" s="5">
        <v>253.76</v>
      </c>
      <c r="I7127" s="5">
        <v>253.75919999999999</v>
      </c>
      <c r="J7127" s="5">
        <v>7.9999999999813499E-4</v>
      </c>
      <c r="K7127" s="5">
        <v>253.76</v>
      </c>
      <c r="L7127" s="5">
        <v>0</v>
      </c>
      <c r="M7127" t="str">
        <f>IF(ISERROR(VLOOKUP(A7127,'[1]Ecart validé'!$A:$A,1,FALSE)),Z7127,"Ecart Validé")</f>
        <v>valid</v>
      </c>
      <c r="R7127" t="s">
        <v>30</v>
      </c>
      <c r="X7127"/>
      <c r="Y7127"/>
      <c r="Z7127" t="s">
        <v>31</v>
      </c>
    </row>
    <row r="7128" spans="1:26" x14ac:dyDescent="0.3">
      <c r="A7128" t="s">
        <v>9491</v>
      </c>
      <c r="B7128" t="s">
        <v>963</v>
      </c>
      <c r="C7128">
        <v>66444</v>
      </c>
      <c r="D7128" t="str">
        <f>+VLOOKUP(C7128,Param!K:L,2,FALSE)</f>
        <v>FOSCARINI SPA</v>
      </c>
      <c r="E7128" t="s">
        <v>1716</v>
      </c>
      <c r="F7128" t="s">
        <v>8264</v>
      </c>
      <c r="G7128" t="s">
        <v>29</v>
      </c>
      <c r="H7128" s="5">
        <v>49.81</v>
      </c>
      <c r="I7128" s="5">
        <v>49.811999999999998</v>
      </c>
      <c r="J7128" s="5">
        <v>-1.9999999999953302E-3</v>
      </c>
      <c r="K7128" s="5">
        <v>49.81</v>
      </c>
      <c r="L7128" s="5">
        <v>0</v>
      </c>
      <c r="M7128" t="str">
        <f>IF(ISERROR(VLOOKUP(A7128,'[1]Ecart validé'!$A:$A,1,FALSE)),Z7128,"Ecart Validé")</f>
        <v>valid</v>
      </c>
      <c r="R7128" t="s">
        <v>30</v>
      </c>
      <c r="X7128"/>
      <c r="Y7128"/>
      <c r="Z7128" t="s">
        <v>31</v>
      </c>
    </row>
    <row r="7129" spans="1:26" x14ac:dyDescent="0.3">
      <c r="A7129" t="s">
        <v>9492</v>
      </c>
      <c r="B7129" t="s">
        <v>963</v>
      </c>
      <c r="C7129">
        <v>68973</v>
      </c>
      <c r="D7129" t="str">
        <f>+VLOOKUP(C7129,Param!K:L,2,FALSE)</f>
        <v>SGGSNE (SAINT-GOBAIN GLASS SOLUTIONS NORD EST)</v>
      </c>
      <c r="E7129" t="s">
        <v>1719</v>
      </c>
      <c r="F7129" t="s">
        <v>8617</v>
      </c>
      <c r="G7129" t="s">
        <v>29</v>
      </c>
      <c r="H7129" s="5">
        <v>1638.79</v>
      </c>
      <c r="I7129" s="5">
        <v>1638.7924</v>
      </c>
      <c r="J7129" s="5">
        <v>-2.40000000007967E-3</v>
      </c>
      <c r="K7129" s="5">
        <v>1638.79</v>
      </c>
      <c r="L7129" s="5">
        <v>0</v>
      </c>
      <c r="M7129" t="str">
        <f>IF(ISERROR(VLOOKUP(A7129,'[1]Ecart validé'!$A:$A,1,FALSE)),Z7129,"Ecart Validé")</f>
        <v>valid</v>
      </c>
      <c r="R7129" t="s">
        <v>30</v>
      </c>
      <c r="S7129" t="s">
        <v>42</v>
      </c>
      <c r="T7129" t="s">
        <v>325</v>
      </c>
      <c r="U7129" s="13" t="s">
        <v>9493</v>
      </c>
      <c r="X7129"/>
      <c r="Y7129"/>
      <c r="Z7129" t="s">
        <v>31</v>
      </c>
    </row>
    <row r="7130" spans="1:26" x14ac:dyDescent="0.3">
      <c r="A7130" t="s">
        <v>9494</v>
      </c>
      <c r="B7130" t="s">
        <v>963</v>
      </c>
      <c r="C7130">
        <v>68973</v>
      </c>
      <c r="D7130" t="str">
        <f>+VLOOKUP(C7130,Param!K:L,2,FALSE)</f>
        <v>SGGSNE (SAINT-GOBAIN GLASS SOLUTIONS NORD EST)</v>
      </c>
      <c r="E7130" t="s">
        <v>1719</v>
      </c>
      <c r="F7130" t="s">
        <v>8260</v>
      </c>
      <c r="G7130" t="s">
        <v>29</v>
      </c>
      <c r="H7130" s="5">
        <v>4621.45</v>
      </c>
      <c r="I7130" s="5">
        <v>4621.4516000000003</v>
      </c>
      <c r="J7130" s="5">
        <v>-1.6000000005078601E-3</v>
      </c>
      <c r="K7130" s="5">
        <v>4621.45</v>
      </c>
      <c r="L7130" s="5">
        <v>0</v>
      </c>
      <c r="M7130" t="str">
        <f>IF(ISERROR(VLOOKUP(A7130,'[1]Ecart validé'!$A:$A,1,FALSE)),Z7130,"Ecart Validé")</f>
        <v>valid</v>
      </c>
      <c r="R7130" t="s">
        <v>30</v>
      </c>
      <c r="X7130"/>
      <c r="Y7130"/>
      <c r="Z7130" t="s">
        <v>31</v>
      </c>
    </row>
    <row r="7131" spans="1:26" x14ac:dyDescent="0.3">
      <c r="A7131" t="s">
        <v>9495</v>
      </c>
      <c r="B7131" t="s">
        <v>963</v>
      </c>
      <c r="C7131">
        <v>68973</v>
      </c>
      <c r="D7131" t="str">
        <f>+VLOOKUP(C7131,Param!K:L,2,FALSE)</f>
        <v>SGGSNE (SAINT-GOBAIN GLASS SOLUTIONS NORD EST)</v>
      </c>
      <c r="E7131" t="s">
        <v>1719</v>
      </c>
      <c r="F7131" t="s">
        <v>8262</v>
      </c>
      <c r="G7131" t="s">
        <v>29</v>
      </c>
      <c r="H7131" s="5">
        <v>3413.76</v>
      </c>
      <c r="I7131" s="5">
        <v>3413.7608</v>
      </c>
      <c r="J7131" s="5">
        <v>-7.9999999979918303E-4</v>
      </c>
      <c r="K7131" s="5">
        <v>3413.76</v>
      </c>
      <c r="L7131" s="5">
        <v>0</v>
      </c>
      <c r="M7131" t="str">
        <f>IF(ISERROR(VLOOKUP(A7131,'[1]Ecart validé'!$A:$A,1,FALSE)),Z7131,"Ecart Validé")</f>
        <v>valid</v>
      </c>
      <c r="R7131" t="s">
        <v>30</v>
      </c>
      <c r="X7131"/>
      <c r="Y7131"/>
      <c r="Z7131" t="s">
        <v>31</v>
      </c>
    </row>
    <row r="7132" spans="1:26" x14ac:dyDescent="0.3">
      <c r="A7132" t="s">
        <v>9496</v>
      </c>
      <c r="B7132" t="s">
        <v>963</v>
      </c>
      <c r="C7132">
        <v>68973</v>
      </c>
      <c r="D7132" t="str">
        <f>+VLOOKUP(C7132,Param!K:L,2,FALSE)</f>
        <v>SGGSNE (SAINT-GOBAIN GLASS SOLUTIONS NORD EST)</v>
      </c>
      <c r="E7132" t="s">
        <v>1719</v>
      </c>
      <c r="F7132" t="s">
        <v>8264</v>
      </c>
      <c r="G7132" t="s">
        <v>29</v>
      </c>
      <c r="H7132" s="5">
        <v>2449.13</v>
      </c>
      <c r="I7132" s="5">
        <v>2449.1343999999999</v>
      </c>
      <c r="J7132" s="5">
        <v>-4.399999999805E-3</v>
      </c>
      <c r="K7132" s="5">
        <v>2449.13</v>
      </c>
      <c r="L7132" s="5">
        <v>0</v>
      </c>
      <c r="M7132" t="str">
        <f>IF(ISERROR(VLOOKUP(A7132,'[1]Ecart validé'!$A:$A,1,FALSE)),Z7132,"Ecart Validé")</f>
        <v>valid</v>
      </c>
      <c r="R7132" t="s">
        <v>30</v>
      </c>
      <c r="X7132"/>
      <c r="Y7132"/>
      <c r="Z7132" t="s">
        <v>31</v>
      </c>
    </row>
    <row r="7133" spans="1:26" x14ac:dyDescent="0.3">
      <c r="A7133" t="s">
        <v>9497</v>
      </c>
      <c r="B7133" t="s">
        <v>963</v>
      </c>
      <c r="C7133">
        <v>68973</v>
      </c>
      <c r="D7133" t="str">
        <f>+VLOOKUP(C7133,Param!K:L,2,FALSE)</f>
        <v>SGGSNE (SAINT-GOBAIN GLASS SOLUTIONS NORD EST)</v>
      </c>
      <c r="E7133" t="s">
        <v>1719</v>
      </c>
      <c r="F7133" t="s">
        <v>8266</v>
      </c>
      <c r="G7133" t="s">
        <v>29</v>
      </c>
      <c r="H7133" s="5">
        <v>1768.28</v>
      </c>
      <c r="I7133" s="5">
        <v>1768.2755999999999</v>
      </c>
      <c r="J7133" s="5">
        <v>4.4000000000323702E-3</v>
      </c>
      <c r="K7133" s="5">
        <v>1768.28</v>
      </c>
      <c r="L7133" s="5">
        <v>0</v>
      </c>
      <c r="M7133" t="str">
        <f>IF(ISERROR(VLOOKUP(A7133,'[1]Ecart validé'!$A:$A,1,FALSE)),Z7133,"Ecart Validé")</f>
        <v>valid</v>
      </c>
      <c r="R7133" t="s">
        <v>30</v>
      </c>
      <c r="X7133"/>
      <c r="Y7133"/>
      <c r="Z7133" t="s">
        <v>31</v>
      </c>
    </row>
    <row r="7134" spans="1:26" ht="57.6" x14ac:dyDescent="0.3">
      <c r="A7134" t="s">
        <v>9498</v>
      </c>
      <c r="B7134" t="s">
        <v>963</v>
      </c>
      <c r="C7134">
        <v>68973</v>
      </c>
      <c r="D7134" t="str">
        <f>+VLOOKUP(C7134,Param!K:L,2,FALSE)</f>
        <v>SGGSNE (SAINT-GOBAIN GLASS SOLUTIONS NORD EST)</v>
      </c>
      <c r="E7134" t="s">
        <v>9499</v>
      </c>
      <c r="F7134" t="s">
        <v>8721</v>
      </c>
      <c r="G7134" t="s">
        <v>29</v>
      </c>
      <c r="H7134" s="5">
        <v>26.22</v>
      </c>
      <c r="I7134" s="5">
        <v>26.222999999999999</v>
      </c>
      <c r="J7134" s="5">
        <v>-3.0000000000001098E-3</v>
      </c>
      <c r="K7134" s="5">
        <v>26.22</v>
      </c>
      <c r="L7134" s="5">
        <v>0</v>
      </c>
      <c r="M7134" t="str">
        <f>IF(ISERROR(VLOOKUP(A7134,'[1]Ecart validé'!$A:$A,1,FALSE)),Z7134,"Ecart Validé")</f>
        <v>valid</v>
      </c>
      <c r="R7134" t="s">
        <v>30</v>
      </c>
      <c r="S7134" t="s">
        <v>45</v>
      </c>
      <c r="T7134" t="s">
        <v>46</v>
      </c>
      <c r="U7134" s="13" t="s">
        <v>9500</v>
      </c>
      <c r="V7134" t="s">
        <v>45</v>
      </c>
      <c r="W7134" t="s">
        <v>992</v>
      </c>
      <c r="X7134" t="s">
        <v>6958</v>
      </c>
      <c r="Y7134" t="s">
        <v>6958</v>
      </c>
      <c r="Z7134" t="s">
        <v>31</v>
      </c>
    </row>
    <row r="7135" spans="1:26" x14ac:dyDescent="0.3">
      <c r="A7135" t="s">
        <v>9501</v>
      </c>
      <c r="B7135" t="s">
        <v>963</v>
      </c>
      <c r="C7135">
        <v>70302</v>
      </c>
      <c r="D7135" t="str">
        <f>+VLOOKUP(C7135,Param!K:L,2,FALSE)</f>
        <v>CROWN INTERNATIONAL BV</v>
      </c>
      <c r="E7135" t="s">
        <v>1728</v>
      </c>
      <c r="F7135" t="s">
        <v>8260</v>
      </c>
      <c r="G7135" t="s">
        <v>29</v>
      </c>
      <c r="H7135" s="5">
        <v>406.62</v>
      </c>
      <c r="I7135" s="5">
        <v>406.62</v>
      </c>
      <c r="J7135" s="5">
        <v>0</v>
      </c>
      <c r="K7135" s="5">
        <v>406.62</v>
      </c>
      <c r="L7135" s="5">
        <v>0</v>
      </c>
      <c r="M7135" t="str">
        <f>IF(ISERROR(VLOOKUP(A7135,'[1]Ecart validé'!$A:$A,1,FALSE)),Z7135,"Ecart Validé")</f>
        <v>valid</v>
      </c>
      <c r="R7135" t="s">
        <v>30</v>
      </c>
      <c r="X7135"/>
      <c r="Y7135"/>
      <c r="Z7135" t="s">
        <v>31</v>
      </c>
    </row>
    <row r="7136" spans="1:26" x14ac:dyDescent="0.3">
      <c r="A7136" t="s">
        <v>9502</v>
      </c>
      <c r="B7136" t="s">
        <v>963</v>
      </c>
      <c r="C7136">
        <v>70302</v>
      </c>
      <c r="D7136" t="str">
        <f>+VLOOKUP(C7136,Param!K:L,2,FALSE)</f>
        <v>CROWN INTERNATIONAL BV</v>
      </c>
      <c r="E7136" t="s">
        <v>1728</v>
      </c>
      <c r="F7136" t="s">
        <v>8262</v>
      </c>
      <c r="G7136" t="s">
        <v>29</v>
      </c>
      <c r="H7136" s="5">
        <v>1547.94</v>
      </c>
      <c r="I7136" s="5">
        <v>1547.94</v>
      </c>
      <c r="J7136" s="5">
        <v>0</v>
      </c>
      <c r="K7136" s="5">
        <v>1547.94</v>
      </c>
      <c r="L7136" s="5">
        <v>0</v>
      </c>
      <c r="M7136" t="str">
        <f>IF(ISERROR(VLOOKUP(A7136,'[1]Ecart validé'!$A:$A,1,FALSE)),Z7136,"Ecart Validé")</f>
        <v>valid</v>
      </c>
      <c r="R7136" t="s">
        <v>30</v>
      </c>
      <c r="X7136"/>
      <c r="Y7136"/>
      <c r="Z7136" t="s">
        <v>31</v>
      </c>
    </row>
    <row r="7137" spans="1:26" ht="16.8" x14ac:dyDescent="0.4">
      <c r="A7137" t="s">
        <v>9503</v>
      </c>
      <c r="B7137" t="s">
        <v>963</v>
      </c>
      <c r="C7137">
        <v>70302</v>
      </c>
      <c r="D7137" t="str">
        <f>+VLOOKUP(C7137,Param!K:L,2,FALSE)</f>
        <v>CROWN INTERNATIONAL BV</v>
      </c>
      <c r="E7137" t="s">
        <v>1728</v>
      </c>
      <c r="F7137" t="s">
        <v>8264</v>
      </c>
      <c r="G7137" t="s">
        <v>29</v>
      </c>
      <c r="H7137" s="5">
        <v>871.67</v>
      </c>
      <c r="I7137" s="5">
        <v>871.66499999999996</v>
      </c>
      <c r="J7137" s="5">
        <v>4.9999999999954499E-3</v>
      </c>
      <c r="K7137" s="5">
        <v>871.67</v>
      </c>
      <c r="L7137" s="5">
        <v>0</v>
      </c>
      <c r="M7137" t="str">
        <f>IF(ISERROR(VLOOKUP(A7137,'[1]Ecart validé'!$A:$A,1,FALSE)),Z7137,"Ecart Validé")</f>
        <v>valid</v>
      </c>
      <c r="R7137" t="s">
        <v>30</v>
      </c>
      <c r="U7137" s="117"/>
      <c r="X7137"/>
      <c r="Y7137"/>
      <c r="Z7137" t="s">
        <v>31</v>
      </c>
    </row>
    <row r="7138" spans="1:26" x14ac:dyDescent="0.3">
      <c r="A7138" t="s">
        <v>9504</v>
      </c>
      <c r="B7138" t="s">
        <v>963</v>
      </c>
      <c r="C7138">
        <v>70302</v>
      </c>
      <c r="D7138" t="str">
        <f>+VLOOKUP(C7138,Param!K:L,2,FALSE)</f>
        <v>CROWN INTERNATIONAL BV</v>
      </c>
      <c r="E7138" t="s">
        <v>1728</v>
      </c>
      <c r="F7138" t="s">
        <v>8266</v>
      </c>
      <c r="G7138" t="s">
        <v>29</v>
      </c>
      <c r="H7138" s="5">
        <v>266.13</v>
      </c>
      <c r="I7138" s="5">
        <v>266.13</v>
      </c>
      <c r="J7138" s="5">
        <v>0</v>
      </c>
      <c r="K7138" s="5">
        <v>266.13</v>
      </c>
      <c r="L7138" s="5">
        <v>0</v>
      </c>
      <c r="M7138" t="str">
        <f>IF(ISERROR(VLOOKUP(A7138,'[1]Ecart validé'!$A:$A,1,FALSE)),Z7138,"Ecart Validé")</f>
        <v>valid</v>
      </c>
      <c r="R7138" t="s">
        <v>30</v>
      </c>
      <c r="X7138"/>
      <c r="Y7138"/>
      <c r="Z7138" t="s">
        <v>31</v>
      </c>
    </row>
    <row r="7139" spans="1:26" x14ac:dyDescent="0.3">
      <c r="A7139" t="s">
        <v>9505</v>
      </c>
      <c r="B7139" t="s">
        <v>963</v>
      </c>
      <c r="C7139">
        <v>71796</v>
      </c>
      <c r="D7139" t="str">
        <f>+VLOOKUP(C7139,Param!K:L,2,FALSE)</f>
        <v>SAFRAN SAS</v>
      </c>
      <c r="E7139" t="s">
        <v>1743</v>
      </c>
      <c r="F7139" t="s">
        <v>8260</v>
      </c>
      <c r="G7139" t="s">
        <v>29</v>
      </c>
      <c r="H7139" s="5">
        <v>264.55</v>
      </c>
      <c r="I7139" s="5">
        <v>264.55</v>
      </c>
      <c r="J7139" s="5">
        <v>0</v>
      </c>
      <c r="K7139" s="5">
        <v>264.55</v>
      </c>
      <c r="L7139" s="5">
        <v>0</v>
      </c>
      <c r="M7139" t="str">
        <f>IF(ISERROR(VLOOKUP(A7139,'[1]Ecart validé'!$A:$A,1,FALSE)),Z7139,"Ecart Validé")</f>
        <v>valid</v>
      </c>
      <c r="R7139" t="s">
        <v>30</v>
      </c>
      <c r="X7139"/>
      <c r="Y7139"/>
      <c r="Z7139" t="s">
        <v>31</v>
      </c>
    </row>
    <row r="7140" spans="1:26" x14ac:dyDescent="0.3">
      <c r="A7140" t="s">
        <v>9506</v>
      </c>
      <c r="B7140" t="s">
        <v>963</v>
      </c>
      <c r="C7140">
        <v>71796</v>
      </c>
      <c r="D7140" t="str">
        <f>+VLOOKUP(C7140,Param!K:L,2,FALSE)</f>
        <v>SAFRAN SAS</v>
      </c>
      <c r="E7140" t="s">
        <v>1743</v>
      </c>
      <c r="F7140" t="s">
        <v>8262</v>
      </c>
      <c r="G7140" t="s">
        <v>29</v>
      </c>
      <c r="H7140" s="5">
        <v>3126.32</v>
      </c>
      <c r="I7140" s="5">
        <v>3126.3235</v>
      </c>
      <c r="J7140" s="5">
        <v>-3.49999999980354E-3</v>
      </c>
      <c r="K7140" s="5">
        <v>3126.32</v>
      </c>
      <c r="L7140" s="5">
        <v>0</v>
      </c>
      <c r="M7140" t="str">
        <f>IF(ISERROR(VLOOKUP(A7140,'[1]Ecart validé'!$A:$A,1,FALSE)),Z7140,"Ecart Validé")</f>
        <v>valid</v>
      </c>
      <c r="R7140" t="s">
        <v>30</v>
      </c>
      <c r="X7140"/>
      <c r="Y7140"/>
      <c r="Z7140" t="s">
        <v>31</v>
      </c>
    </row>
    <row r="7141" spans="1:26" x14ac:dyDescent="0.3">
      <c r="A7141" t="s">
        <v>9507</v>
      </c>
      <c r="B7141" t="s">
        <v>963</v>
      </c>
      <c r="C7141">
        <v>71796</v>
      </c>
      <c r="D7141" t="str">
        <f>+VLOOKUP(C7141,Param!K:L,2,FALSE)</f>
        <v>SAFRAN SAS</v>
      </c>
      <c r="E7141" t="s">
        <v>1743</v>
      </c>
      <c r="F7141" t="s">
        <v>8264</v>
      </c>
      <c r="G7141" t="s">
        <v>29</v>
      </c>
      <c r="H7141" s="5">
        <v>4505.3500000000004</v>
      </c>
      <c r="I7141" s="5">
        <v>4505.3500000000004</v>
      </c>
      <c r="J7141" s="5">
        <v>0</v>
      </c>
      <c r="K7141" s="5">
        <v>4505.3500000000004</v>
      </c>
      <c r="L7141" s="5">
        <v>0</v>
      </c>
      <c r="M7141" t="str">
        <f>IF(ISERROR(VLOOKUP(A7141,'[1]Ecart validé'!$A:$A,1,FALSE)),Z7141,"Ecart Validé")</f>
        <v>valid</v>
      </c>
      <c r="R7141" t="s">
        <v>30</v>
      </c>
      <c r="X7141"/>
      <c r="Y7141"/>
      <c r="Z7141" t="s">
        <v>31</v>
      </c>
    </row>
    <row r="7142" spans="1:26" x14ac:dyDescent="0.3">
      <c r="A7142" t="s">
        <v>9508</v>
      </c>
      <c r="B7142" t="s">
        <v>963</v>
      </c>
      <c r="C7142">
        <v>71796</v>
      </c>
      <c r="D7142" t="str">
        <f>+VLOOKUP(C7142,Param!K:L,2,FALSE)</f>
        <v>SAFRAN SAS</v>
      </c>
      <c r="E7142" t="s">
        <v>1743</v>
      </c>
      <c r="F7142" t="s">
        <v>8266</v>
      </c>
      <c r="G7142" t="s">
        <v>29</v>
      </c>
      <c r="H7142" s="5">
        <v>2731</v>
      </c>
      <c r="I7142" s="5">
        <v>2731</v>
      </c>
      <c r="J7142" s="5">
        <v>0</v>
      </c>
      <c r="K7142" s="5">
        <v>2731</v>
      </c>
      <c r="L7142" s="5">
        <v>0</v>
      </c>
      <c r="M7142" t="str">
        <f>IF(ISERROR(VLOOKUP(A7142,'[1]Ecart validé'!$A:$A,1,FALSE)),Z7142,"Ecart Validé")</f>
        <v>valid</v>
      </c>
      <c r="R7142" t="s">
        <v>30</v>
      </c>
      <c r="X7142"/>
      <c r="Y7142"/>
      <c r="Z7142" t="s">
        <v>31</v>
      </c>
    </row>
    <row r="7143" spans="1:26" x14ac:dyDescent="0.3">
      <c r="A7143" t="s">
        <v>9509</v>
      </c>
      <c r="B7143" t="s">
        <v>963</v>
      </c>
      <c r="C7143">
        <v>77138</v>
      </c>
      <c r="D7143" t="str">
        <f>+VLOOKUP(C7143,Param!K:L,2,FALSE)</f>
        <v>MAGIS S.P.A</v>
      </c>
      <c r="E7143" t="s">
        <v>1761</v>
      </c>
      <c r="F7143" t="s">
        <v>8617</v>
      </c>
      <c r="G7143" t="s">
        <v>29</v>
      </c>
      <c r="H7143" s="5">
        <v>321.77999999999997</v>
      </c>
      <c r="I7143" s="5">
        <v>321.77999999999997</v>
      </c>
      <c r="J7143" s="5">
        <v>0</v>
      </c>
      <c r="K7143" s="5">
        <v>321.77999999999997</v>
      </c>
      <c r="L7143" s="5">
        <v>0</v>
      </c>
      <c r="M7143" t="str">
        <f>IF(ISERROR(VLOOKUP(A7143,'[1]Ecart validé'!$A:$A,1,FALSE)),Z7143,"Ecart Validé")</f>
        <v>valid</v>
      </c>
      <c r="R7143" t="s">
        <v>30</v>
      </c>
      <c r="X7143"/>
      <c r="Y7143"/>
      <c r="Z7143" t="s">
        <v>31</v>
      </c>
    </row>
    <row r="7144" spans="1:26" x14ac:dyDescent="0.3">
      <c r="A7144" t="s">
        <v>9510</v>
      </c>
      <c r="B7144" t="s">
        <v>963</v>
      </c>
      <c r="C7144">
        <v>77138</v>
      </c>
      <c r="D7144" t="str">
        <f>+VLOOKUP(C7144,Param!K:L,2,FALSE)</f>
        <v>MAGIS S.P.A</v>
      </c>
      <c r="E7144" t="s">
        <v>1761</v>
      </c>
      <c r="F7144" t="s">
        <v>8260</v>
      </c>
      <c r="G7144" t="s">
        <v>29</v>
      </c>
      <c r="H7144" s="5">
        <v>1519.5</v>
      </c>
      <c r="I7144" s="5">
        <v>1519.5</v>
      </c>
      <c r="J7144" s="5">
        <v>0</v>
      </c>
      <c r="K7144" s="5">
        <v>1519.5</v>
      </c>
      <c r="L7144" s="5">
        <v>0</v>
      </c>
      <c r="M7144" t="str">
        <f>IF(ISERROR(VLOOKUP(A7144,'[1]Ecart validé'!$A:$A,1,FALSE)),Z7144,"Ecart Validé")</f>
        <v>valid</v>
      </c>
      <c r="R7144" t="s">
        <v>30</v>
      </c>
      <c r="X7144"/>
      <c r="Y7144"/>
      <c r="Z7144" t="s">
        <v>31</v>
      </c>
    </row>
    <row r="7145" spans="1:26" x14ac:dyDescent="0.3">
      <c r="A7145" t="s">
        <v>9511</v>
      </c>
      <c r="B7145" t="s">
        <v>963</v>
      </c>
      <c r="C7145">
        <v>77138</v>
      </c>
      <c r="D7145" t="str">
        <f>+VLOOKUP(C7145,Param!K:L,2,FALSE)</f>
        <v>MAGIS S.P.A</v>
      </c>
      <c r="E7145" t="s">
        <v>1761</v>
      </c>
      <c r="F7145" t="s">
        <v>8262</v>
      </c>
      <c r="G7145" t="s">
        <v>29</v>
      </c>
      <c r="H7145" s="5">
        <v>2879.89</v>
      </c>
      <c r="I7145" s="5">
        <v>2879.886</v>
      </c>
      <c r="J7145" s="5">
        <v>3.9999999999054099E-3</v>
      </c>
      <c r="K7145" s="5">
        <v>2879.89</v>
      </c>
      <c r="L7145" s="5">
        <v>0</v>
      </c>
      <c r="M7145" t="str">
        <f>IF(ISERROR(VLOOKUP(A7145,'[1]Ecart validé'!$A:$A,1,FALSE)),Z7145,"Ecart Validé")</f>
        <v>valid</v>
      </c>
      <c r="R7145" t="s">
        <v>30</v>
      </c>
      <c r="X7145"/>
      <c r="Y7145"/>
      <c r="Z7145" t="s">
        <v>31</v>
      </c>
    </row>
    <row r="7146" spans="1:26" x14ac:dyDescent="0.3">
      <c r="A7146" t="s">
        <v>9512</v>
      </c>
      <c r="B7146" t="s">
        <v>963</v>
      </c>
      <c r="C7146">
        <v>77138</v>
      </c>
      <c r="D7146" t="str">
        <f>+VLOOKUP(C7146,Param!K:L,2,FALSE)</f>
        <v>MAGIS S.P.A</v>
      </c>
      <c r="E7146" t="s">
        <v>1761</v>
      </c>
      <c r="F7146" t="s">
        <v>8264</v>
      </c>
      <c r="G7146" t="s">
        <v>29</v>
      </c>
      <c r="H7146" s="5">
        <v>-164.59</v>
      </c>
      <c r="I7146" s="5">
        <v>-164.59200000000001</v>
      </c>
      <c r="J7146" s="5">
        <v>2.0000000000095402E-3</v>
      </c>
      <c r="K7146" s="5">
        <v>-164.59</v>
      </c>
      <c r="L7146" s="5">
        <v>0</v>
      </c>
      <c r="M7146" t="str">
        <f>IF(ISERROR(VLOOKUP(A7146,'[1]Ecart validé'!$A:$A,1,FALSE)),Z7146,"Ecart Validé")</f>
        <v>valid</v>
      </c>
      <c r="R7146" t="s">
        <v>30</v>
      </c>
      <c r="T7146" s="41"/>
      <c r="X7146"/>
      <c r="Y7146"/>
      <c r="Z7146" t="s">
        <v>31</v>
      </c>
    </row>
    <row r="7147" spans="1:26" x14ac:dyDescent="0.3">
      <c r="A7147" t="s">
        <v>9513</v>
      </c>
      <c r="B7147" t="s">
        <v>963</v>
      </c>
      <c r="C7147">
        <v>77138</v>
      </c>
      <c r="D7147" t="str">
        <f>+VLOOKUP(C7147,Param!K:L,2,FALSE)</f>
        <v>MAGIS S.P.A</v>
      </c>
      <c r="E7147" t="s">
        <v>1761</v>
      </c>
      <c r="F7147" t="s">
        <v>8266</v>
      </c>
      <c r="G7147" t="s">
        <v>29</v>
      </c>
      <c r="H7147" s="5">
        <v>1471.26</v>
      </c>
      <c r="I7147" s="5">
        <v>1471.26</v>
      </c>
      <c r="J7147" s="5">
        <v>0</v>
      </c>
      <c r="K7147" s="5">
        <v>1471.26</v>
      </c>
      <c r="L7147" s="5">
        <v>0</v>
      </c>
      <c r="M7147" t="str">
        <f>IF(ISERROR(VLOOKUP(A7147,'[1]Ecart validé'!$A:$A,1,FALSE)),Z7147,"Ecart Validé")</f>
        <v>valid</v>
      </c>
      <c r="R7147" t="s">
        <v>30</v>
      </c>
      <c r="X7147"/>
      <c r="Y7147"/>
      <c r="Z7147" t="s">
        <v>31</v>
      </c>
    </row>
    <row r="7148" spans="1:26" x14ac:dyDescent="0.3">
      <c r="A7148" t="s">
        <v>9514</v>
      </c>
      <c r="B7148" t="s">
        <v>963</v>
      </c>
      <c r="C7148">
        <v>77138</v>
      </c>
      <c r="D7148" t="str">
        <f>+VLOOKUP(C7148,Param!K:L,2,FALSE)</f>
        <v>MAGIS S.P.A</v>
      </c>
      <c r="E7148" t="s">
        <v>1766</v>
      </c>
      <c r="F7148" t="s">
        <v>8260</v>
      </c>
      <c r="G7148" t="s">
        <v>29</v>
      </c>
      <c r="H7148" s="5">
        <v>702.74</v>
      </c>
      <c r="I7148" s="5">
        <v>702.73800000000006</v>
      </c>
      <c r="J7148" s="5">
        <v>1.9999999999527002E-3</v>
      </c>
      <c r="K7148" s="5">
        <v>702.74</v>
      </c>
      <c r="L7148" s="5">
        <v>0</v>
      </c>
      <c r="M7148" t="str">
        <f>IF(ISERROR(VLOOKUP(A7148,'[1]Ecart validé'!$A:$A,1,FALSE)),Z7148,"Ecart Validé")</f>
        <v>valid</v>
      </c>
      <c r="R7148" t="s">
        <v>30</v>
      </c>
      <c r="X7148"/>
      <c r="Y7148"/>
      <c r="Z7148" t="s">
        <v>31</v>
      </c>
    </row>
    <row r="7149" spans="1:26" x14ac:dyDescent="0.3">
      <c r="A7149" t="s">
        <v>9515</v>
      </c>
      <c r="B7149" t="s">
        <v>963</v>
      </c>
      <c r="C7149">
        <v>77138</v>
      </c>
      <c r="D7149" t="str">
        <f>+VLOOKUP(C7149,Param!K:L,2,FALSE)</f>
        <v>MAGIS S.P.A</v>
      </c>
      <c r="E7149" t="s">
        <v>1766</v>
      </c>
      <c r="F7149" t="s">
        <v>8262</v>
      </c>
      <c r="G7149" t="s">
        <v>29</v>
      </c>
      <c r="H7149" s="5">
        <v>393.55</v>
      </c>
      <c r="I7149" s="5">
        <v>393.54559999999998</v>
      </c>
      <c r="J7149" s="5">
        <v>4.4000000000323702E-3</v>
      </c>
      <c r="K7149" s="5">
        <v>393.55</v>
      </c>
      <c r="L7149" s="5">
        <v>0</v>
      </c>
      <c r="M7149" t="str">
        <f>IF(ISERROR(VLOOKUP(A7149,'[1]Ecart validé'!$A:$A,1,FALSE)),Z7149,"Ecart Validé")</f>
        <v>valid</v>
      </c>
      <c r="R7149" t="s">
        <v>30</v>
      </c>
      <c r="T7149" s="41"/>
      <c r="X7149"/>
      <c r="Y7149"/>
      <c r="Z7149" t="s">
        <v>31</v>
      </c>
    </row>
    <row r="7150" spans="1:26" x14ac:dyDescent="0.3">
      <c r="A7150" t="s">
        <v>9516</v>
      </c>
      <c r="B7150" t="s">
        <v>963</v>
      </c>
      <c r="C7150">
        <v>77138</v>
      </c>
      <c r="D7150" t="str">
        <f>+VLOOKUP(C7150,Param!K:L,2,FALSE)</f>
        <v>MAGIS S.P.A</v>
      </c>
      <c r="E7150" t="s">
        <v>1766</v>
      </c>
      <c r="F7150" t="s">
        <v>8264</v>
      </c>
      <c r="G7150" t="s">
        <v>29</v>
      </c>
      <c r="H7150" s="5">
        <v>-109.73</v>
      </c>
      <c r="I7150" s="5">
        <v>-109.72799999999999</v>
      </c>
      <c r="J7150" s="5">
        <v>-2.0000000000095402E-3</v>
      </c>
      <c r="K7150" s="5">
        <v>-109.73</v>
      </c>
      <c r="L7150" s="5">
        <v>0</v>
      </c>
      <c r="M7150" t="str">
        <f>IF(ISERROR(VLOOKUP(A7150,'[1]Ecart validé'!$A:$A,1,FALSE)),Z7150,"Ecart Validé")</f>
        <v>valid</v>
      </c>
      <c r="R7150" t="s">
        <v>30</v>
      </c>
      <c r="T7150" s="41"/>
      <c r="X7150"/>
      <c r="Y7150"/>
      <c r="Z7150" t="s">
        <v>31</v>
      </c>
    </row>
    <row r="7151" spans="1:26" x14ac:dyDescent="0.3">
      <c r="A7151" t="s">
        <v>9517</v>
      </c>
      <c r="B7151" t="s">
        <v>963</v>
      </c>
      <c r="C7151">
        <v>77245</v>
      </c>
      <c r="D7151" t="str">
        <f>+VLOOKUP(C7151,Param!K:L,2,FALSE)</f>
        <v>Steelite International PLC</v>
      </c>
      <c r="E7151" t="s">
        <v>1773</v>
      </c>
      <c r="F7151" t="s">
        <v>8266</v>
      </c>
      <c r="G7151" t="s">
        <v>29</v>
      </c>
      <c r="H7151" s="5">
        <v>1885.63</v>
      </c>
      <c r="I7151" s="5">
        <v>1885.6292000000001</v>
      </c>
      <c r="J7151" s="5">
        <v>8.0000000002655703E-4</v>
      </c>
      <c r="K7151" s="5">
        <v>1885.63</v>
      </c>
      <c r="L7151" s="5">
        <v>0</v>
      </c>
      <c r="M7151" t="str">
        <f>IF(ISERROR(VLOOKUP(A7151,'[1]Ecart validé'!$A:$A,1,FALSE)),Z7151,"Ecart Validé")</f>
        <v>valid</v>
      </c>
      <c r="R7151" t="s">
        <v>30</v>
      </c>
      <c r="T7151" s="41"/>
      <c r="X7151"/>
      <c r="Y7151"/>
      <c r="Z7151" t="s">
        <v>31</v>
      </c>
    </row>
    <row r="7152" spans="1:26" x14ac:dyDescent="0.3">
      <c r="A7152" t="s">
        <v>9518</v>
      </c>
      <c r="B7152" t="s">
        <v>963</v>
      </c>
      <c r="C7152">
        <v>79290</v>
      </c>
      <c r="D7152" t="str">
        <f>+VLOOKUP(C7152,Param!K:L,2,FALSE)</f>
        <v>MING FAI INDUSTRIAL CO LTD</v>
      </c>
      <c r="E7152" t="s">
        <v>1777</v>
      </c>
      <c r="F7152" t="s">
        <v>8260</v>
      </c>
      <c r="G7152" t="s">
        <v>29</v>
      </c>
      <c r="H7152" s="5">
        <v>18124.099999999999</v>
      </c>
      <c r="I7152" s="5">
        <v>18124.0965</v>
      </c>
      <c r="J7152" s="5">
        <v>3.4999999988940501E-3</v>
      </c>
      <c r="K7152" s="5">
        <v>18124.099999999999</v>
      </c>
      <c r="L7152" s="5">
        <v>0</v>
      </c>
      <c r="M7152" t="str">
        <f>IF(ISERROR(VLOOKUP(A7152,'[1]Ecart validé'!$A:$A,1,FALSE)),Z7152,"Ecart Validé")</f>
        <v>valid</v>
      </c>
      <c r="R7152" t="s">
        <v>30</v>
      </c>
      <c r="T7152" s="41"/>
      <c r="X7152"/>
      <c r="Y7152"/>
      <c r="Z7152" t="s">
        <v>31</v>
      </c>
    </row>
    <row r="7153" spans="1:26" x14ac:dyDescent="0.3">
      <c r="A7153" t="s">
        <v>9519</v>
      </c>
      <c r="B7153" t="s">
        <v>963</v>
      </c>
      <c r="C7153">
        <v>79290</v>
      </c>
      <c r="D7153" t="str">
        <f>+VLOOKUP(C7153,Param!K:L,2,FALSE)</f>
        <v>MING FAI INDUSTRIAL CO LTD</v>
      </c>
      <c r="E7153" t="s">
        <v>1777</v>
      </c>
      <c r="F7153" t="s">
        <v>8262</v>
      </c>
      <c r="G7153" t="s">
        <v>29</v>
      </c>
      <c r="H7153" s="5">
        <v>24546.83</v>
      </c>
      <c r="I7153" s="5">
        <v>24546.834500000001</v>
      </c>
      <c r="J7153" s="5">
        <v>-4.4999999990977804E-3</v>
      </c>
      <c r="K7153" s="5">
        <v>24546.83</v>
      </c>
      <c r="L7153" s="5">
        <v>0</v>
      </c>
      <c r="M7153" t="str">
        <f>IF(ISERROR(VLOOKUP(A7153,'[1]Ecart validé'!$A:$A,1,FALSE)),Z7153,"Ecart Validé")</f>
        <v>valid</v>
      </c>
      <c r="R7153" t="s">
        <v>30</v>
      </c>
      <c r="X7153"/>
      <c r="Y7153"/>
      <c r="Z7153" t="s">
        <v>31</v>
      </c>
    </row>
    <row r="7154" spans="1:26" x14ac:dyDescent="0.3">
      <c r="A7154" t="s">
        <v>9520</v>
      </c>
      <c r="B7154" t="s">
        <v>963</v>
      </c>
      <c r="C7154">
        <v>79290</v>
      </c>
      <c r="D7154" t="str">
        <f>+VLOOKUP(C7154,Param!K:L,2,FALSE)</f>
        <v>MING FAI INDUSTRIAL CO LTD</v>
      </c>
      <c r="E7154" t="s">
        <v>1777</v>
      </c>
      <c r="F7154" t="s">
        <v>8264</v>
      </c>
      <c r="G7154" t="s">
        <v>29</v>
      </c>
      <c r="H7154" s="5">
        <v>16904.54</v>
      </c>
      <c r="I7154" s="5">
        <v>16904.539000000001</v>
      </c>
      <c r="J7154" s="5">
        <v>1.0000000002037201E-3</v>
      </c>
      <c r="K7154" s="5">
        <v>16904.54</v>
      </c>
      <c r="L7154" s="5">
        <v>0</v>
      </c>
      <c r="M7154" t="str">
        <f>IF(ISERROR(VLOOKUP(A7154,'[1]Ecart validé'!$A:$A,1,FALSE)),Z7154,"Ecart Validé")</f>
        <v>valid</v>
      </c>
      <c r="R7154" t="s">
        <v>30</v>
      </c>
      <c r="X7154"/>
      <c r="Y7154"/>
      <c r="Z7154" t="s">
        <v>31</v>
      </c>
    </row>
    <row r="7155" spans="1:26" x14ac:dyDescent="0.3">
      <c r="A7155" t="s">
        <v>9521</v>
      </c>
      <c r="B7155" t="s">
        <v>963</v>
      </c>
      <c r="C7155">
        <v>79290</v>
      </c>
      <c r="D7155" t="str">
        <f>+VLOOKUP(C7155,Param!K:L,2,FALSE)</f>
        <v>MING FAI INDUSTRIAL CO LTD</v>
      </c>
      <c r="E7155" t="s">
        <v>1777</v>
      </c>
      <c r="F7155" t="s">
        <v>8266</v>
      </c>
      <c r="G7155" t="s">
        <v>29</v>
      </c>
      <c r="H7155" s="5">
        <v>16224.03</v>
      </c>
      <c r="I7155" s="5">
        <v>16224.031999999999</v>
      </c>
      <c r="J7155" s="5">
        <v>-1.9999999985884599E-3</v>
      </c>
      <c r="K7155" s="5">
        <v>16224.03</v>
      </c>
      <c r="L7155" s="5">
        <v>0</v>
      </c>
      <c r="M7155" t="str">
        <f>IF(ISERROR(VLOOKUP(A7155,'[1]Ecart validé'!$A:$A,1,FALSE)),Z7155,"Ecart Validé")</f>
        <v>valid</v>
      </c>
      <c r="R7155" t="s">
        <v>30</v>
      </c>
      <c r="X7155"/>
      <c r="Y7155"/>
      <c r="Z7155" t="s">
        <v>31</v>
      </c>
    </row>
    <row r="7156" spans="1:26" x14ac:dyDescent="0.3">
      <c r="A7156" t="s">
        <v>9522</v>
      </c>
      <c r="B7156" t="s">
        <v>963</v>
      </c>
      <c r="C7156">
        <v>79290</v>
      </c>
      <c r="D7156" t="str">
        <f>+VLOOKUP(C7156,Param!K:L,2,FALSE)</f>
        <v>MING FAI INDUSTRIAL CO LTD</v>
      </c>
      <c r="E7156" t="s">
        <v>1782</v>
      </c>
      <c r="F7156" t="s">
        <v>8260</v>
      </c>
      <c r="G7156" t="s">
        <v>29</v>
      </c>
      <c r="H7156" s="5">
        <v>55412.95</v>
      </c>
      <c r="I7156" s="5">
        <v>55412.950799999999</v>
      </c>
      <c r="J7156" s="5">
        <v>-8.0000000161817297E-4</v>
      </c>
      <c r="K7156" s="5">
        <v>55412.95</v>
      </c>
      <c r="L7156" s="5">
        <v>0</v>
      </c>
      <c r="M7156" t="str">
        <f>IF(ISERROR(VLOOKUP(A7156,'[1]Ecart validé'!$A:$A,1,FALSE)),Z7156,"Ecart Validé")</f>
        <v>valid</v>
      </c>
      <c r="R7156" t="s">
        <v>30</v>
      </c>
      <c r="X7156"/>
      <c r="Y7156"/>
      <c r="Z7156" t="s">
        <v>31</v>
      </c>
    </row>
    <row r="7157" spans="1:26" x14ac:dyDescent="0.3">
      <c r="A7157" t="s">
        <v>9523</v>
      </c>
      <c r="B7157" t="s">
        <v>963</v>
      </c>
      <c r="C7157">
        <v>79290</v>
      </c>
      <c r="D7157" t="str">
        <f>+VLOOKUP(C7157,Param!K:L,2,FALSE)</f>
        <v>MING FAI INDUSTRIAL CO LTD</v>
      </c>
      <c r="E7157" t="s">
        <v>1782</v>
      </c>
      <c r="F7157" t="s">
        <v>8262</v>
      </c>
      <c r="G7157" t="s">
        <v>29</v>
      </c>
      <c r="H7157" s="5">
        <v>46333.71</v>
      </c>
      <c r="I7157" s="5">
        <v>46333.709799999997</v>
      </c>
      <c r="J7157" s="5">
        <v>2.00000002223532E-4</v>
      </c>
      <c r="K7157" s="5">
        <v>46333.71</v>
      </c>
      <c r="L7157" s="5">
        <v>0</v>
      </c>
      <c r="M7157" t="str">
        <f>IF(ISERROR(VLOOKUP(A7157,'[1]Ecart validé'!$A:$A,1,FALSE)),Z7157,"Ecart Validé")</f>
        <v>valid</v>
      </c>
      <c r="R7157" t="s">
        <v>30</v>
      </c>
      <c r="X7157"/>
      <c r="Y7157"/>
      <c r="Z7157" t="s">
        <v>31</v>
      </c>
    </row>
    <row r="7158" spans="1:26" x14ac:dyDescent="0.3">
      <c r="A7158" t="s">
        <v>9524</v>
      </c>
      <c r="B7158" t="s">
        <v>963</v>
      </c>
      <c r="C7158">
        <v>79290</v>
      </c>
      <c r="D7158" t="str">
        <f>+VLOOKUP(C7158,Param!K:L,2,FALSE)</f>
        <v>MING FAI INDUSTRIAL CO LTD</v>
      </c>
      <c r="E7158" t="s">
        <v>1782</v>
      </c>
      <c r="F7158" t="s">
        <v>8264</v>
      </c>
      <c r="G7158" t="s">
        <v>29</v>
      </c>
      <c r="H7158" s="5">
        <v>28465</v>
      </c>
      <c r="I7158" s="5">
        <v>28465.006000000001</v>
      </c>
      <c r="J7158" s="5">
        <v>-6.00000000122236E-3</v>
      </c>
      <c r="K7158" s="5">
        <v>28465</v>
      </c>
      <c r="L7158" s="5">
        <v>0</v>
      </c>
      <c r="M7158" t="str">
        <f>IF(ISERROR(VLOOKUP(A7158,'[1]Ecart validé'!$A:$A,1,FALSE)),Z7158,"Ecart Validé")</f>
        <v>valid</v>
      </c>
      <c r="R7158" t="s">
        <v>30</v>
      </c>
      <c r="T7158" s="41"/>
      <c r="X7158"/>
      <c r="Y7158"/>
      <c r="Z7158" t="s">
        <v>31</v>
      </c>
    </row>
    <row r="7159" spans="1:26" x14ac:dyDescent="0.3">
      <c r="A7159" t="s">
        <v>9525</v>
      </c>
      <c r="B7159" t="s">
        <v>963</v>
      </c>
      <c r="C7159">
        <v>79290</v>
      </c>
      <c r="D7159" t="str">
        <f>+VLOOKUP(C7159,Param!K:L,2,FALSE)</f>
        <v>MING FAI INDUSTRIAL CO LTD</v>
      </c>
      <c r="E7159" t="s">
        <v>1782</v>
      </c>
      <c r="F7159" t="s">
        <v>8266</v>
      </c>
      <c r="G7159" t="s">
        <v>29</v>
      </c>
      <c r="H7159" s="5">
        <v>33562.75</v>
      </c>
      <c r="I7159" s="5">
        <v>33562.756000000001</v>
      </c>
      <c r="J7159" s="5">
        <v>-6.00000000122236E-3</v>
      </c>
      <c r="K7159" s="5">
        <v>33562.75</v>
      </c>
      <c r="L7159" s="5">
        <v>0</v>
      </c>
      <c r="M7159" t="str">
        <f>IF(ISERROR(VLOOKUP(A7159,'[1]Ecart validé'!$A:$A,1,FALSE)),Z7159,"Ecart Validé")</f>
        <v>valid</v>
      </c>
      <c r="R7159" t="s">
        <v>30</v>
      </c>
      <c r="X7159"/>
      <c r="Y7159"/>
      <c r="Z7159" t="s">
        <v>31</v>
      </c>
    </row>
    <row r="7160" spans="1:26" x14ac:dyDescent="0.3">
      <c r="A7160" t="s">
        <v>9526</v>
      </c>
      <c r="B7160" t="s">
        <v>963</v>
      </c>
      <c r="C7160">
        <v>79290</v>
      </c>
      <c r="D7160" t="str">
        <f>+VLOOKUP(C7160,Param!K:L,2,FALSE)</f>
        <v>MING FAI INDUSTRIAL CO LTD</v>
      </c>
      <c r="E7160" t="s">
        <v>1787</v>
      </c>
      <c r="F7160" t="s">
        <v>8260</v>
      </c>
      <c r="G7160" t="s">
        <v>29</v>
      </c>
      <c r="H7160" s="5">
        <v>5778.35</v>
      </c>
      <c r="I7160" s="5">
        <v>5778.3482000000004</v>
      </c>
      <c r="J7160" s="5">
        <v>1.8000000000029099E-3</v>
      </c>
      <c r="K7160" s="5">
        <v>5778.35</v>
      </c>
      <c r="L7160" s="5">
        <v>0</v>
      </c>
      <c r="M7160" t="str">
        <f>IF(ISERROR(VLOOKUP(A7160,'[1]Ecart validé'!$A:$A,1,FALSE)),Z7160,"Ecart Validé")</f>
        <v>valid</v>
      </c>
      <c r="R7160" t="s">
        <v>30</v>
      </c>
      <c r="X7160"/>
      <c r="Y7160"/>
      <c r="Z7160" t="s">
        <v>31</v>
      </c>
    </row>
    <row r="7161" spans="1:26" x14ac:dyDescent="0.3">
      <c r="A7161" t="s">
        <v>9527</v>
      </c>
      <c r="B7161" t="s">
        <v>963</v>
      </c>
      <c r="C7161">
        <v>79290</v>
      </c>
      <c r="D7161" t="str">
        <f>+VLOOKUP(C7161,Param!K:L,2,FALSE)</f>
        <v>MING FAI INDUSTRIAL CO LTD</v>
      </c>
      <c r="E7161" t="s">
        <v>1787</v>
      </c>
      <c r="F7161" t="s">
        <v>8262</v>
      </c>
      <c r="G7161" t="s">
        <v>29</v>
      </c>
      <c r="H7161" s="5">
        <v>8400.98</v>
      </c>
      <c r="I7161" s="5">
        <v>8400.9763999999996</v>
      </c>
      <c r="J7161" s="5">
        <v>3.6000000000058199E-3</v>
      </c>
      <c r="K7161" s="5">
        <v>8400.98</v>
      </c>
      <c r="L7161" s="5">
        <v>0</v>
      </c>
      <c r="M7161" t="str">
        <f>IF(ISERROR(VLOOKUP(A7161,'[1]Ecart validé'!$A:$A,1,FALSE)),Z7161,"Ecart Validé")</f>
        <v>valid</v>
      </c>
      <c r="R7161" t="s">
        <v>30</v>
      </c>
      <c r="X7161"/>
      <c r="Y7161"/>
      <c r="Z7161" t="s">
        <v>31</v>
      </c>
    </row>
    <row r="7162" spans="1:26" x14ac:dyDescent="0.3">
      <c r="A7162" t="s">
        <v>9528</v>
      </c>
      <c r="B7162" t="s">
        <v>963</v>
      </c>
      <c r="C7162">
        <v>79290</v>
      </c>
      <c r="D7162" t="str">
        <f>+VLOOKUP(C7162,Param!K:L,2,FALSE)</f>
        <v>MING FAI INDUSTRIAL CO LTD</v>
      </c>
      <c r="E7162" t="s">
        <v>1787</v>
      </c>
      <c r="F7162" t="s">
        <v>8264</v>
      </c>
      <c r="G7162" t="s">
        <v>29</v>
      </c>
      <c r="H7162" s="5">
        <v>5557.53</v>
      </c>
      <c r="I7162" s="5">
        <v>5557.5277999999998</v>
      </c>
      <c r="J7162" s="5">
        <v>2.1999999999025E-3</v>
      </c>
      <c r="K7162" s="5">
        <v>5557.53</v>
      </c>
      <c r="L7162" s="5">
        <v>0</v>
      </c>
      <c r="M7162" t="str">
        <f>IF(ISERROR(VLOOKUP(A7162,'[1]Ecart validé'!$A:$A,1,FALSE)),Z7162,"Ecart Validé")</f>
        <v>valid</v>
      </c>
      <c r="R7162" t="s">
        <v>30</v>
      </c>
      <c r="X7162"/>
      <c r="Y7162"/>
      <c r="Z7162" t="s">
        <v>31</v>
      </c>
    </row>
    <row r="7163" spans="1:26" x14ac:dyDescent="0.3">
      <c r="A7163" t="s">
        <v>9529</v>
      </c>
      <c r="B7163" t="s">
        <v>963</v>
      </c>
      <c r="C7163">
        <v>79290</v>
      </c>
      <c r="D7163" t="str">
        <f>+VLOOKUP(C7163,Param!K:L,2,FALSE)</f>
        <v>MING FAI INDUSTRIAL CO LTD</v>
      </c>
      <c r="E7163" t="s">
        <v>1787</v>
      </c>
      <c r="F7163" t="s">
        <v>8266</v>
      </c>
      <c r="G7163" t="s">
        <v>29</v>
      </c>
      <c r="H7163" s="5">
        <v>5446.29</v>
      </c>
      <c r="I7163" s="5">
        <v>5446.2897999999996</v>
      </c>
      <c r="J7163" s="5">
        <v>2.00000000404543E-4</v>
      </c>
      <c r="K7163" s="5">
        <v>5446.29</v>
      </c>
      <c r="L7163" s="5">
        <v>0</v>
      </c>
      <c r="M7163" t="str">
        <f>IF(ISERROR(VLOOKUP(A7163,'[1]Ecart validé'!$A:$A,1,FALSE)),Z7163,"Ecart Validé")</f>
        <v>valid</v>
      </c>
      <c r="R7163" t="s">
        <v>30</v>
      </c>
      <c r="X7163"/>
      <c r="Y7163"/>
      <c r="Z7163" t="s">
        <v>31</v>
      </c>
    </row>
    <row r="7164" spans="1:26" x14ac:dyDescent="0.3">
      <c r="A7164" t="s">
        <v>9530</v>
      </c>
      <c r="B7164" t="s">
        <v>963</v>
      </c>
      <c r="C7164">
        <v>79507</v>
      </c>
      <c r="D7164" t="str">
        <f>+VLOOKUP(C7164,Param!K:L,2,FALSE)</f>
        <v>TP VISION NETHERLANDS B.V.</v>
      </c>
      <c r="E7164" t="s">
        <v>1792</v>
      </c>
      <c r="F7164" t="s">
        <v>8260</v>
      </c>
      <c r="G7164" t="s">
        <v>29</v>
      </c>
      <c r="H7164" s="5">
        <v>8387.8700000000008</v>
      </c>
      <c r="I7164" s="5">
        <v>8387.8649999999998</v>
      </c>
      <c r="J7164" s="5">
        <v>5.0000000010186297E-3</v>
      </c>
      <c r="K7164" s="5">
        <v>8387.8700000000008</v>
      </c>
      <c r="L7164" s="5">
        <v>0</v>
      </c>
      <c r="M7164" t="str">
        <f>IF(ISERROR(VLOOKUP(A7164,'[1]Ecart validé'!$A:$A,1,FALSE)),Z7164,"Ecart Validé")</f>
        <v>valid</v>
      </c>
      <c r="R7164" t="s">
        <v>30</v>
      </c>
      <c r="T7164" s="41"/>
      <c r="X7164"/>
      <c r="Y7164"/>
      <c r="Z7164" t="s">
        <v>31</v>
      </c>
    </row>
    <row r="7165" spans="1:26" x14ac:dyDescent="0.3">
      <c r="A7165" t="s">
        <v>9531</v>
      </c>
      <c r="B7165" t="s">
        <v>963</v>
      </c>
      <c r="C7165">
        <v>79507</v>
      </c>
      <c r="D7165" t="str">
        <f>+VLOOKUP(C7165,Param!K:L,2,FALSE)</f>
        <v>TP VISION NETHERLANDS B.V.</v>
      </c>
      <c r="E7165" t="s">
        <v>1792</v>
      </c>
      <c r="F7165" t="s">
        <v>8262</v>
      </c>
      <c r="G7165" t="s">
        <v>29</v>
      </c>
      <c r="H7165" s="5">
        <v>4097.16</v>
      </c>
      <c r="I7165" s="5">
        <v>4097.16</v>
      </c>
      <c r="J7165" s="5">
        <v>0</v>
      </c>
      <c r="K7165" s="5">
        <v>4097.16</v>
      </c>
      <c r="L7165" s="5">
        <v>0</v>
      </c>
      <c r="M7165" t="str">
        <f>IF(ISERROR(VLOOKUP(A7165,'[1]Ecart validé'!$A:$A,1,FALSE)),Z7165,"Ecart Validé")</f>
        <v>valid</v>
      </c>
      <c r="R7165" t="s">
        <v>30</v>
      </c>
      <c r="X7165"/>
      <c r="Y7165"/>
      <c r="Z7165" t="s">
        <v>31</v>
      </c>
    </row>
    <row r="7166" spans="1:26" x14ac:dyDescent="0.3">
      <c r="A7166" t="s">
        <v>9532</v>
      </c>
      <c r="B7166" t="s">
        <v>963</v>
      </c>
      <c r="C7166">
        <v>79507</v>
      </c>
      <c r="D7166" t="str">
        <f>+VLOOKUP(C7166,Param!K:L,2,FALSE)</f>
        <v>TP VISION NETHERLANDS B.V.</v>
      </c>
      <c r="E7166" t="s">
        <v>1792</v>
      </c>
      <c r="F7166" t="s">
        <v>8264</v>
      </c>
      <c r="G7166" t="s">
        <v>29</v>
      </c>
      <c r="H7166" s="5">
        <v>27499.82</v>
      </c>
      <c r="I7166" s="5">
        <v>27499.814999999999</v>
      </c>
      <c r="J7166" s="5">
        <v>5.0000000010186297E-3</v>
      </c>
      <c r="K7166" s="5">
        <v>27499.82</v>
      </c>
      <c r="L7166" s="5">
        <v>0</v>
      </c>
      <c r="M7166" t="str">
        <f>IF(ISERROR(VLOOKUP(A7166,'[1]Ecart validé'!$A:$A,1,FALSE)),Z7166,"Ecart Validé")</f>
        <v>valid</v>
      </c>
      <c r="R7166" t="s">
        <v>30</v>
      </c>
      <c r="X7166"/>
      <c r="Y7166"/>
      <c r="Z7166" t="s">
        <v>31</v>
      </c>
    </row>
    <row r="7167" spans="1:26" x14ac:dyDescent="0.3">
      <c r="A7167" t="s">
        <v>9533</v>
      </c>
      <c r="B7167" t="s">
        <v>963</v>
      </c>
      <c r="C7167">
        <v>79507</v>
      </c>
      <c r="D7167" t="str">
        <f>+VLOOKUP(C7167,Param!K:L,2,FALSE)</f>
        <v>TP VISION NETHERLANDS B.V.</v>
      </c>
      <c r="E7167" t="s">
        <v>1792</v>
      </c>
      <c r="F7167" t="s">
        <v>8266</v>
      </c>
      <c r="G7167" t="s">
        <v>29</v>
      </c>
      <c r="H7167" s="5">
        <v>5633.42</v>
      </c>
      <c r="I7167" s="5">
        <v>5633.415</v>
      </c>
      <c r="J7167" s="5">
        <v>5.0000000001091298E-3</v>
      </c>
      <c r="K7167" s="5">
        <v>5633.42</v>
      </c>
      <c r="L7167" s="5">
        <v>0</v>
      </c>
      <c r="M7167" t="str">
        <f>IF(ISERROR(VLOOKUP(A7167,'[1]Ecart validé'!$A:$A,1,FALSE)),Z7167,"Ecart Validé")</f>
        <v>valid</v>
      </c>
      <c r="R7167" t="s">
        <v>30</v>
      </c>
      <c r="X7167"/>
      <c r="Y7167"/>
      <c r="Z7167" t="s">
        <v>31</v>
      </c>
    </row>
    <row r="7168" spans="1:26" x14ac:dyDescent="0.3">
      <c r="A7168" t="s">
        <v>9534</v>
      </c>
      <c r="B7168" t="s">
        <v>963</v>
      </c>
      <c r="C7168">
        <v>84612</v>
      </c>
      <c r="D7168" t="str">
        <f>+VLOOKUP(C7168,Param!K:L,2,FALSE)</f>
        <v>LOREFAR SL</v>
      </c>
      <c r="E7168" t="s">
        <v>1831</v>
      </c>
      <c r="F7168" t="s">
        <v>8617</v>
      </c>
      <c r="G7168" t="s">
        <v>29</v>
      </c>
      <c r="H7168" s="5">
        <v>478.62</v>
      </c>
      <c r="I7168" s="5">
        <v>478.61939999999998</v>
      </c>
      <c r="J7168" s="5">
        <v>6.0000000001991696E-4</v>
      </c>
      <c r="K7168" s="5">
        <v>478.62</v>
      </c>
      <c r="L7168" s="5">
        <v>0</v>
      </c>
      <c r="M7168" t="str">
        <f>IF(ISERROR(VLOOKUP(A7168,'[1]Ecart validé'!$A:$A,1,FALSE)),Z7168,"Ecart Validé")</f>
        <v>valid</v>
      </c>
      <c r="R7168" t="s">
        <v>30</v>
      </c>
      <c r="X7168"/>
      <c r="Y7168"/>
      <c r="Z7168" t="s">
        <v>31</v>
      </c>
    </row>
    <row r="7169" spans="1:26" x14ac:dyDescent="0.3">
      <c r="A7169" t="s">
        <v>9535</v>
      </c>
      <c r="B7169" t="s">
        <v>963</v>
      </c>
      <c r="C7169">
        <v>84612</v>
      </c>
      <c r="D7169" t="str">
        <f>+VLOOKUP(C7169,Param!K:L,2,FALSE)</f>
        <v>LOREFAR SL</v>
      </c>
      <c r="E7169" t="s">
        <v>1831</v>
      </c>
      <c r="F7169" t="s">
        <v>8260</v>
      </c>
      <c r="G7169" t="s">
        <v>29</v>
      </c>
      <c r="H7169" s="5">
        <v>1402.64</v>
      </c>
      <c r="I7169" s="5">
        <v>1402.6446000000001</v>
      </c>
      <c r="J7169" s="5">
        <v>-4.5999999999821696E-3</v>
      </c>
      <c r="K7169" s="5">
        <v>1402.64</v>
      </c>
      <c r="L7169" s="5">
        <v>0</v>
      </c>
      <c r="M7169" t="str">
        <f>IF(ISERROR(VLOOKUP(A7169,'[1]Ecart validé'!$A:$A,1,FALSE)),Z7169,"Ecart Validé")</f>
        <v>valid</v>
      </c>
      <c r="R7169" t="s">
        <v>30</v>
      </c>
      <c r="X7169"/>
      <c r="Y7169"/>
      <c r="Z7169" t="s">
        <v>31</v>
      </c>
    </row>
    <row r="7170" spans="1:26" x14ac:dyDescent="0.3">
      <c r="A7170" t="s">
        <v>9536</v>
      </c>
      <c r="B7170" t="s">
        <v>963</v>
      </c>
      <c r="C7170">
        <v>84612</v>
      </c>
      <c r="D7170" t="str">
        <f>+VLOOKUP(C7170,Param!K:L,2,FALSE)</f>
        <v>LOREFAR SL</v>
      </c>
      <c r="E7170" t="s">
        <v>1831</v>
      </c>
      <c r="F7170" t="s">
        <v>8264</v>
      </c>
      <c r="G7170" t="s">
        <v>29</v>
      </c>
      <c r="H7170" s="5">
        <v>123.74</v>
      </c>
      <c r="I7170" s="5">
        <v>123.7392</v>
      </c>
      <c r="J7170" s="5">
        <v>7.9999999999813499E-4</v>
      </c>
      <c r="K7170" s="5">
        <v>123.74</v>
      </c>
      <c r="L7170" s="5">
        <v>0</v>
      </c>
      <c r="M7170" t="str">
        <f>IF(ISERROR(VLOOKUP(A7170,'[1]Ecart validé'!$A:$A,1,FALSE)),Z7170,"Ecart Validé")</f>
        <v>valid</v>
      </c>
      <c r="R7170" t="s">
        <v>30</v>
      </c>
      <c r="X7170"/>
      <c r="Y7170"/>
      <c r="Z7170" t="s">
        <v>31</v>
      </c>
    </row>
    <row r="7171" spans="1:26" x14ac:dyDescent="0.3">
      <c r="A7171" t="s">
        <v>9537</v>
      </c>
      <c r="B7171" t="s">
        <v>963</v>
      </c>
      <c r="C7171">
        <v>84612</v>
      </c>
      <c r="D7171" t="str">
        <f>+VLOOKUP(C7171,Param!K:L,2,FALSE)</f>
        <v>LOREFAR SL</v>
      </c>
      <c r="E7171" t="s">
        <v>1831</v>
      </c>
      <c r="F7171" t="s">
        <v>8266</v>
      </c>
      <c r="G7171" t="s">
        <v>29</v>
      </c>
      <c r="H7171" s="5">
        <v>1404.05</v>
      </c>
      <c r="I7171" s="5">
        <v>1404.0450000000001</v>
      </c>
      <c r="J7171" s="5">
        <v>4.9999999998817596E-3</v>
      </c>
      <c r="K7171" s="5">
        <v>1404.05</v>
      </c>
      <c r="L7171" s="5">
        <v>0</v>
      </c>
      <c r="M7171" t="str">
        <f>IF(ISERROR(VLOOKUP(A7171,'[1]Ecart validé'!$A:$A,1,FALSE)),Z7171,"Ecart Validé")</f>
        <v>valid</v>
      </c>
      <c r="R7171" t="s">
        <v>30</v>
      </c>
      <c r="X7171"/>
      <c r="Y7171"/>
      <c r="Z7171" t="s">
        <v>31</v>
      </c>
    </row>
    <row r="7172" spans="1:26" x14ac:dyDescent="0.3">
      <c r="A7172" t="s">
        <v>9538</v>
      </c>
      <c r="B7172" t="s">
        <v>963</v>
      </c>
      <c r="C7172">
        <v>91878</v>
      </c>
      <c r="D7172" t="str">
        <f>+VLOOKUP(C7172,Param!K:L,2,FALSE)</f>
        <v>SPECTRE</v>
      </c>
      <c r="E7172" t="s">
        <v>1838</v>
      </c>
      <c r="F7172" t="s">
        <v>8260</v>
      </c>
      <c r="G7172" t="s">
        <v>29</v>
      </c>
      <c r="H7172" s="5">
        <v>54.72</v>
      </c>
      <c r="I7172" s="5">
        <v>54.72</v>
      </c>
      <c r="J7172" s="5">
        <v>0</v>
      </c>
      <c r="K7172" s="5">
        <v>54.72</v>
      </c>
      <c r="L7172" s="5">
        <v>0</v>
      </c>
      <c r="M7172" t="str">
        <f>IF(ISERROR(VLOOKUP(A7172,'[1]Ecart validé'!$A:$A,1,FALSE)),Z7172,"Ecart Validé")</f>
        <v>valid</v>
      </c>
      <c r="R7172" t="s">
        <v>30</v>
      </c>
      <c r="X7172"/>
      <c r="Y7172"/>
      <c r="Z7172" t="s">
        <v>31</v>
      </c>
    </row>
    <row r="7173" spans="1:26" x14ac:dyDescent="0.3">
      <c r="A7173" t="s">
        <v>9539</v>
      </c>
      <c r="B7173" t="s">
        <v>963</v>
      </c>
      <c r="C7173">
        <v>91878</v>
      </c>
      <c r="D7173" t="str">
        <f>+VLOOKUP(C7173,Param!K:L,2,FALSE)</f>
        <v>SPECTRE</v>
      </c>
      <c r="E7173" t="s">
        <v>1838</v>
      </c>
      <c r="F7173" t="s">
        <v>8264</v>
      </c>
      <c r="G7173" t="s">
        <v>29</v>
      </c>
      <c r="H7173" s="5">
        <v>211.2</v>
      </c>
      <c r="I7173" s="5">
        <v>211.2</v>
      </c>
      <c r="J7173" s="5">
        <v>0</v>
      </c>
      <c r="K7173" s="5">
        <v>211.2</v>
      </c>
      <c r="L7173" s="5">
        <v>0</v>
      </c>
      <c r="M7173" t="str">
        <f>IF(ISERROR(VLOOKUP(A7173,'[1]Ecart validé'!$A:$A,1,FALSE)),Z7173,"Ecart Validé")</f>
        <v>valid</v>
      </c>
      <c r="R7173" t="s">
        <v>30</v>
      </c>
      <c r="X7173"/>
      <c r="Y7173"/>
      <c r="Z7173" t="s">
        <v>31</v>
      </c>
    </row>
    <row r="7174" spans="1:26" x14ac:dyDescent="0.3">
      <c r="A7174" t="s">
        <v>9540</v>
      </c>
      <c r="B7174" t="s">
        <v>963</v>
      </c>
      <c r="C7174">
        <v>95268</v>
      </c>
      <c r="D7174" t="str">
        <f>+VLOOKUP(C7174,Param!K:L,2,FALSE)</f>
        <v>MUUTO</v>
      </c>
      <c r="E7174" t="s">
        <v>1842</v>
      </c>
      <c r="F7174" t="s">
        <v>8617</v>
      </c>
      <c r="G7174" t="s">
        <v>29</v>
      </c>
      <c r="H7174" s="5">
        <v>1574.51</v>
      </c>
      <c r="I7174" s="5">
        <v>1574.5146</v>
      </c>
      <c r="J7174" s="5">
        <v>-4.5999999999821696E-3</v>
      </c>
      <c r="K7174" s="5">
        <v>1574.51</v>
      </c>
      <c r="L7174" s="5">
        <v>0</v>
      </c>
      <c r="M7174" t="str">
        <f>IF(ISERROR(VLOOKUP(A7174,'[1]Ecart validé'!$A:$A,1,FALSE)),Z7174,"Ecart Validé")</f>
        <v>valid</v>
      </c>
      <c r="R7174" t="s">
        <v>30</v>
      </c>
      <c r="X7174"/>
      <c r="Y7174"/>
      <c r="Z7174" t="s">
        <v>31</v>
      </c>
    </row>
    <row r="7175" spans="1:26" x14ac:dyDescent="0.3">
      <c r="A7175" t="s">
        <v>9541</v>
      </c>
      <c r="B7175" t="s">
        <v>963</v>
      </c>
      <c r="C7175">
        <v>95268</v>
      </c>
      <c r="D7175" t="str">
        <f>+VLOOKUP(C7175,Param!K:L,2,FALSE)</f>
        <v>MUUTO</v>
      </c>
      <c r="E7175" t="s">
        <v>1842</v>
      </c>
      <c r="F7175" t="s">
        <v>8260</v>
      </c>
      <c r="G7175" t="s">
        <v>29</v>
      </c>
      <c r="H7175" s="5">
        <v>449.73</v>
      </c>
      <c r="I7175" s="5">
        <v>449.73239999999998</v>
      </c>
      <c r="J7175" s="5">
        <v>-2.3999999999659801E-3</v>
      </c>
      <c r="K7175" s="5">
        <v>449.73</v>
      </c>
      <c r="L7175" s="5">
        <v>0</v>
      </c>
      <c r="M7175" t="str">
        <f>IF(ISERROR(VLOOKUP(A7175,'[1]Ecart validé'!$A:$A,1,FALSE)),Z7175,"Ecart Validé")</f>
        <v>valid</v>
      </c>
      <c r="R7175" t="s">
        <v>30</v>
      </c>
      <c r="X7175"/>
      <c r="Y7175"/>
      <c r="Z7175" t="s">
        <v>31</v>
      </c>
    </row>
    <row r="7176" spans="1:26" x14ac:dyDescent="0.3">
      <c r="A7176" t="s">
        <v>9542</v>
      </c>
      <c r="B7176" t="s">
        <v>963</v>
      </c>
      <c r="C7176">
        <v>95268</v>
      </c>
      <c r="D7176" t="str">
        <f>+VLOOKUP(C7176,Param!K:L,2,FALSE)</f>
        <v>MUUTO</v>
      </c>
      <c r="E7176" t="s">
        <v>1842</v>
      </c>
      <c r="F7176" t="s">
        <v>8264</v>
      </c>
      <c r="G7176" t="s">
        <v>29</v>
      </c>
      <c r="H7176" s="5">
        <v>279.31</v>
      </c>
      <c r="I7176" s="5">
        <v>279.30959999999999</v>
      </c>
      <c r="J7176" s="5">
        <v>4.0000000001327803E-4</v>
      </c>
      <c r="K7176" s="5">
        <v>279.31</v>
      </c>
      <c r="L7176" s="5">
        <v>0</v>
      </c>
      <c r="M7176" t="str">
        <f>IF(ISERROR(VLOOKUP(A7176,'[1]Ecart validé'!$A:$A,1,FALSE)),Z7176,"Ecart Validé")</f>
        <v>valid</v>
      </c>
      <c r="R7176" t="s">
        <v>30</v>
      </c>
      <c r="X7176"/>
      <c r="Y7176"/>
      <c r="Z7176" t="s">
        <v>31</v>
      </c>
    </row>
    <row r="7177" spans="1:26" x14ac:dyDescent="0.3">
      <c r="A7177" t="s">
        <v>9543</v>
      </c>
      <c r="B7177" t="s">
        <v>963</v>
      </c>
      <c r="C7177">
        <v>95268</v>
      </c>
      <c r="D7177" t="str">
        <f>+VLOOKUP(C7177,Param!K:L,2,FALSE)</f>
        <v>MUUTO</v>
      </c>
      <c r="E7177" t="s">
        <v>1842</v>
      </c>
      <c r="F7177" t="s">
        <v>8266</v>
      </c>
      <c r="G7177" t="s">
        <v>29</v>
      </c>
      <c r="H7177" s="5">
        <v>1090.8599999999999</v>
      </c>
      <c r="I7177" s="5">
        <v>1090.8552</v>
      </c>
      <c r="J7177" s="5">
        <v>4.7999999999319698E-3</v>
      </c>
      <c r="K7177" s="5">
        <v>1090.8599999999999</v>
      </c>
      <c r="L7177" s="5">
        <v>0</v>
      </c>
      <c r="M7177" t="str">
        <f>IF(ISERROR(VLOOKUP(A7177,'[1]Ecart validé'!$A:$A,1,FALSE)),Z7177,"Ecart Validé")</f>
        <v>valid</v>
      </c>
      <c r="R7177" t="s">
        <v>30</v>
      </c>
      <c r="X7177"/>
      <c r="Y7177"/>
      <c r="Z7177" t="s">
        <v>31</v>
      </c>
    </row>
    <row r="7178" spans="1:26" x14ac:dyDescent="0.3">
      <c r="A7178" t="s">
        <v>9544</v>
      </c>
      <c r="B7178" t="s">
        <v>963</v>
      </c>
      <c r="C7178">
        <v>95969</v>
      </c>
      <c r="D7178" t="str">
        <f>+VLOOKUP(C7178,Param!K:L,2,FALSE)</f>
        <v>SIF</v>
      </c>
      <c r="E7178" t="s">
        <v>1852</v>
      </c>
      <c r="F7178" t="s">
        <v>8617</v>
      </c>
      <c r="G7178" t="s">
        <v>29</v>
      </c>
      <c r="H7178" s="5">
        <v>48.42</v>
      </c>
      <c r="I7178" s="5">
        <v>48.42</v>
      </c>
      <c r="J7178" s="5">
        <v>0</v>
      </c>
      <c r="K7178" s="5">
        <v>48.42</v>
      </c>
      <c r="L7178" s="5">
        <v>0</v>
      </c>
      <c r="M7178" t="str">
        <f>IF(ISERROR(VLOOKUP(A7178,'[1]Ecart validé'!$A:$A,1,FALSE)),Z7178,"Ecart Validé")</f>
        <v>valid</v>
      </c>
      <c r="R7178" t="s">
        <v>30</v>
      </c>
      <c r="X7178"/>
      <c r="Y7178"/>
      <c r="Z7178" t="s">
        <v>31</v>
      </c>
    </row>
    <row r="7179" spans="1:26" x14ac:dyDescent="0.3">
      <c r="A7179" t="s">
        <v>9545</v>
      </c>
      <c r="B7179" t="s">
        <v>963</v>
      </c>
      <c r="C7179">
        <v>95969</v>
      </c>
      <c r="D7179" t="str">
        <f>+VLOOKUP(C7179,Param!K:L,2,FALSE)</f>
        <v>SIF</v>
      </c>
      <c r="E7179" t="s">
        <v>1852</v>
      </c>
      <c r="F7179" t="s">
        <v>8260</v>
      </c>
      <c r="G7179" t="s">
        <v>29</v>
      </c>
      <c r="H7179" s="5">
        <v>132.74</v>
      </c>
      <c r="I7179" s="5">
        <v>132.744</v>
      </c>
      <c r="J7179" s="5">
        <v>-3.9999999999906699E-3</v>
      </c>
      <c r="K7179" s="5">
        <v>132.74</v>
      </c>
      <c r="L7179" s="5">
        <v>0</v>
      </c>
      <c r="M7179" t="str">
        <f>IF(ISERROR(VLOOKUP(A7179,'[1]Ecart validé'!$A:$A,1,FALSE)),Z7179,"Ecart Validé")</f>
        <v>valid</v>
      </c>
      <c r="R7179" t="s">
        <v>30</v>
      </c>
      <c r="X7179"/>
      <c r="Y7179"/>
      <c r="Z7179" t="s">
        <v>31</v>
      </c>
    </row>
    <row r="7180" spans="1:26" x14ac:dyDescent="0.3">
      <c r="A7180" t="s">
        <v>9546</v>
      </c>
      <c r="B7180" t="s">
        <v>963</v>
      </c>
      <c r="C7180">
        <v>95969</v>
      </c>
      <c r="D7180" t="str">
        <f>+VLOOKUP(C7180,Param!K:L,2,FALSE)</f>
        <v>SIF</v>
      </c>
      <c r="E7180" t="s">
        <v>1852</v>
      </c>
      <c r="F7180" t="s">
        <v>8262</v>
      </c>
      <c r="G7180" t="s">
        <v>29</v>
      </c>
      <c r="H7180" s="5">
        <v>1963.26</v>
      </c>
      <c r="I7180" s="5">
        <v>1963.26</v>
      </c>
      <c r="J7180" s="5">
        <v>0</v>
      </c>
      <c r="K7180" s="5">
        <v>1963.26</v>
      </c>
      <c r="L7180" s="5">
        <v>0</v>
      </c>
      <c r="M7180" t="str">
        <f>IF(ISERROR(VLOOKUP(A7180,'[1]Ecart validé'!$A:$A,1,FALSE)),Z7180,"Ecart Validé")</f>
        <v>valid</v>
      </c>
      <c r="R7180" t="s">
        <v>30</v>
      </c>
      <c r="X7180"/>
      <c r="Y7180"/>
      <c r="Z7180" t="s">
        <v>31</v>
      </c>
    </row>
    <row r="7181" spans="1:26" x14ac:dyDescent="0.3">
      <c r="A7181" t="s">
        <v>9547</v>
      </c>
      <c r="B7181" t="s">
        <v>963</v>
      </c>
      <c r="C7181">
        <v>95969</v>
      </c>
      <c r="D7181" t="str">
        <f>+VLOOKUP(C7181,Param!K:L,2,FALSE)</f>
        <v>SIF</v>
      </c>
      <c r="E7181" t="s">
        <v>1852</v>
      </c>
      <c r="F7181" t="s">
        <v>8264</v>
      </c>
      <c r="G7181" t="s">
        <v>29</v>
      </c>
      <c r="H7181" s="5">
        <v>324</v>
      </c>
      <c r="I7181" s="5">
        <v>324</v>
      </c>
      <c r="J7181" s="5">
        <v>0</v>
      </c>
      <c r="K7181" s="5">
        <v>324</v>
      </c>
      <c r="L7181" s="5">
        <v>0</v>
      </c>
      <c r="M7181" t="str">
        <f>IF(ISERROR(VLOOKUP(A7181,'[1]Ecart validé'!$A:$A,1,FALSE)),Z7181,"Ecart Validé")</f>
        <v>valid</v>
      </c>
      <c r="R7181" t="s">
        <v>30</v>
      </c>
      <c r="X7181"/>
      <c r="Y7181"/>
      <c r="Z7181" t="s">
        <v>31</v>
      </c>
    </row>
    <row r="7182" spans="1:26" x14ac:dyDescent="0.3">
      <c r="A7182" t="s">
        <v>9548</v>
      </c>
      <c r="B7182" t="s">
        <v>963</v>
      </c>
      <c r="C7182">
        <v>95969</v>
      </c>
      <c r="D7182" t="str">
        <f>+VLOOKUP(C7182,Param!K:L,2,FALSE)</f>
        <v>SIF</v>
      </c>
      <c r="E7182" t="s">
        <v>1852</v>
      </c>
      <c r="F7182" t="s">
        <v>8266</v>
      </c>
      <c r="G7182" t="s">
        <v>29</v>
      </c>
      <c r="H7182" s="5">
        <v>1978.2</v>
      </c>
      <c r="I7182" s="5">
        <v>1978.2</v>
      </c>
      <c r="J7182" s="5">
        <v>0</v>
      </c>
      <c r="K7182" s="5">
        <v>1978.2</v>
      </c>
      <c r="L7182" s="5">
        <v>0</v>
      </c>
      <c r="M7182" t="str">
        <f>IF(ISERROR(VLOOKUP(A7182,'[1]Ecart validé'!$A:$A,1,FALSE)),Z7182,"Ecart Validé")</f>
        <v>valid</v>
      </c>
      <c r="R7182" t="s">
        <v>30</v>
      </c>
      <c r="X7182"/>
      <c r="Y7182"/>
      <c r="Z7182" t="s">
        <v>31</v>
      </c>
    </row>
    <row r="7183" spans="1:26" x14ac:dyDescent="0.3">
      <c r="A7183" t="s">
        <v>9549</v>
      </c>
      <c r="B7183" t="s">
        <v>963</v>
      </c>
      <c r="C7183">
        <v>99076</v>
      </c>
      <c r="D7183" t="str">
        <f>+VLOOKUP(C7183,Param!K:L,2,FALSE)</f>
        <v>OX'BRIDGE</v>
      </c>
      <c r="E7183" t="s">
        <v>1859</v>
      </c>
      <c r="F7183" t="s">
        <v>8617</v>
      </c>
      <c r="G7183" t="s">
        <v>29</v>
      </c>
      <c r="H7183" s="5">
        <v>-94.47</v>
      </c>
      <c r="I7183" s="5">
        <v>-94.47</v>
      </c>
      <c r="J7183" s="5">
        <v>0</v>
      </c>
      <c r="K7183" s="5">
        <v>-94.47</v>
      </c>
      <c r="L7183" s="5">
        <v>0</v>
      </c>
      <c r="M7183" t="str">
        <f>IF(ISERROR(VLOOKUP(A7183,'[1]Ecart validé'!$A:$A,1,FALSE)),Z7183,"Ecart Validé")</f>
        <v>valid</v>
      </c>
      <c r="R7183" t="s">
        <v>30</v>
      </c>
      <c r="X7183"/>
      <c r="Y7183"/>
      <c r="Z7183" t="s">
        <v>31</v>
      </c>
    </row>
    <row r="7184" spans="1:26" x14ac:dyDescent="0.3">
      <c r="A7184" t="s">
        <v>9550</v>
      </c>
      <c r="B7184" t="s">
        <v>963</v>
      </c>
      <c r="C7184">
        <v>99076</v>
      </c>
      <c r="D7184" t="str">
        <f>+VLOOKUP(C7184,Param!K:L,2,FALSE)</f>
        <v>OX'BRIDGE</v>
      </c>
      <c r="E7184" t="s">
        <v>1859</v>
      </c>
      <c r="F7184" t="s">
        <v>8260</v>
      </c>
      <c r="G7184" t="s">
        <v>29</v>
      </c>
      <c r="H7184" s="5">
        <v>256.26</v>
      </c>
      <c r="I7184" s="5">
        <v>256.26100000000002</v>
      </c>
      <c r="J7184" s="5">
        <v>-1.0000000000331901E-3</v>
      </c>
      <c r="K7184" s="5">
        <v>256.26</v>
      </c>
      <c r="L7184" s="5">
        <v>0</v>
      </c>
      <c r="M7184" t="str">
        <f>IF(ISERROR(VLOOKUP(A7184,'[1]Ecart validé'!$A:$A,1,FALSE)),Z7184,"Ecart Validé")</f>
        <v>valid</v>
      </c>
      <c r="R7184" t="s">
        <v>30</v>
      </c>
      <c r="X7184"/>
      <c r="Y7184"/>
      <c r="Z7184" t="s">
        <v>31</v>
      </c>
    </row>
    <row r="7185" spans="1:26" x14ac:dyDescent="0.3">
      <c r="A7185" t="s">
        <v>9551</v>
      </c>
      <c r="B7185" t="s">
        <v>963</v>
      </c>
      <c r="C7185">
        <v>99076</v>
      </c>
      <c r="D7185" t="str">
        <f>+VLOOKUP(C7185,Param!K:L,2,FALSE)</f>
        <v>OX'BRIDGE</v>
      </c>
      <c r="E7185" t="s">
        <v>1859</v>
      </c>
      <c r="F7185" t="s">
        <v>8262</v>
      </c>
      <c r="G7185" t="s">
        <v>29</v>
      </c>
      <c r="H7185" s="5">
        <v>3332.51</v>
      </c>
      <c r="I7185" s="5">
        <v>3332.5129999999999</v>
      </c>
      <c r="J7185" s="5">
        <v>-2.9999999997016801E-3</v>
      </c>
      <c r="K7185" s="5">
        <v>3332.51</v>
      </c>
      <c r="L7185" s="5">
        <v>0</v>
      </c>
      <c r="M7185" t="str">
        <f>IF(ISERROR(VLOOKUP(A7185,'[1]Ecart validé'!$A:$A,1,FALSE)),Z7185,"Ecart Validé")</f>
        <v>valid</v>
      </c>
      <c r="R7185" t="s">
        <v>30</v>
      </c>
      <c r="X7185"/>
      <c r="Y7185"/>
      <c r="Z7185" t="s">
        <v>31</v>
      </c>
    </row>
    <row r="7186" spans="1:26" x14ac:dyDescent="0.3">
      <c r="A7186" t="s">
        <v>9552</v>
      </c>
      <c r="B7186" t="s">
        <v>963</v>
      </c>
      <c r="C7186">
        <v>99076</v>
      </c>
      <c r="D7186" t="str">
        <f>+VLOOKUP(C7186,Param!K:L,2,FALSE)</f>
        <v>OX'BRIDGE</v>
      </c>
      <c r="E7186" t="s">
        <v>1859</v>
      </c>
      <c r="F7186" t="s">
        <v>8264</v>
      </c>
      <c r="G7186" t="s">
        <v>29</v>
      </c>
      <c r="H7186" s="5">
        <v>920.81</v>
      </c>
      <c r="I7186" s="5">
        <v>920.80899999999997</v>
      </c>
      <c r="J7186" s="5">
        <v>9.9999999997635292E-4</v>
      </c>
      <c r="K7186" s="5">
        <v>920.81</v>
      </c>
      <c r="L7186" s="5">
        <v>0</v>
      </c>
      <c r="M7186" t="str">
        <f>IF(ISERROR(VLOOKUP(A7186,'[1]Ecart validé'!$A:$A,1,FALSE)),Z7186,"Ecart Validé")</f>
        <v>valid</v>
      </c>
      <c r="R7186" t="s">
        <v>30</v>
      </c>
      <c r="X7186"/>
      <c r="Y7186"/>
      <c r="Z7186" t="s">
        <v>31</v>
      </c>
    </row>
    <row r="7187" spans="1:26" x14ac:dyDescent="0.3">
      <c r="A7187" t="s">
        <v>9553</v>
      </c>
      <c r="B7187" t="s">
        <v>963</v>
      </c>
      <c r="C7187">
        <v>99076</v>
      </c>
      <c r="D7187" t="str">
        <f>+VLOOKUP(C7187,Param!K:L,2,FALSE)</f>
        <v>OX'BRIDGE</v>
      </c>
      <c r="E7187" t="s">
        <v>1859</v>
      </c>
      <c r="F7187" t="s">
        <v>8266</v>
      </c>
      <c r="G7187" t="s">
        <v>29</v>
      </c>
      <c r="H7187" s="5">
        <v>4806.67</v>
      </c>
      <c r="I7187" s="5">
        <v>4806.6689999999999</v>
      </c>
      <c r="J7187" s="5">
        <v>1.0000000002037201E-3</v>
      </c>
      <c r="K7187" s="5">
        <v>4806.67</v>
      </c>
      <c r="L7187" s="5">
        <v>0</v>
      </c>
      <c r="M7187" t="str">
        <f>IF(ISERROR(VLOOKUP(A7187,'[1]Ecart validé'!$A:$A,1,FALSE)),Z7187,"Ecart Validé")</f>
        <v>valid</v>
      </c>
      <c r="R7187" t="s">
        <v>30</v>
      </c>
      <c r="X7187"/>
      <c r="Y7187"/>
      <c r="Z7187" t="s">
        <v>31</v>
      </c>
    </row>
    <row r="7188" spans="1:26" x14ac:dyDescent="0.3">
      <c r="A7188" t="s">
        <v>9554</v>
      </c>
      <c r="B7188" t="s">
        <v>963</v>
      </c>
      <c r="C7188">
        <v>99076</v>
      </c>
      <c r="D7188" t="str">
        <f>+VLOOKUP(C7188,Param!K:L,2,FALSE)</f>
        <v>OX'BRIDGE</v>
      </c>
      <c r="E7188" t="s">
        <v>1864</v>
      </c>
      <c r="F7188" t="s">
        <v>8260</v>
      </c>
      <c r="G7188" t="s">
        <v>29</v>
      </c>
      <c r="H7188" s="5">
        <v>29.39</v>
      </c>
      <c r="I7188" s="5">
        <v>29.393699999999999</v>
      </c>
      <c r="J7188" s="5">
        <v>-3.6999999999984801E-3</v>
      </c>
      <c r="K7188" s="5">
        <v>29.393699999999999</v>
      </c>
      <c r="L7188" s="5">
        <v>-3.6999999999984801E-3</v>
      </c>
      <c r="M7188" t="str">
        <f>IF(ISERROR(VLOOKUP(A7188,'[1]Ecart validé'!$A:$A,1,FALSE)),Z7188,"Ecart Validé")</f>
        <v>valid</v>
      </c>
      <c r="R7188" t="s">
        <v>30</v>
      </c>
      <c r="X7188"/>
      <c r="Y7188"/>
      <c r="Z7188" t="s">
        <v>31</v>
      </c>
    </row>
    <row r="7189" spans="1:26" x14ac:dyDescent="0.3">
      <c r="A7189" t="s">
        <v>9555</v>
      </c>
      <c r="B7189" t="s">
        <v>963</v>
      </c>
      <c r="C7189">
        <v>99076</v>
      </c>
      <c r="D7189" t="str">
        <f>+VLOOKUP(C7189,Param!K:L,2,FALSE)</f>
        <v>OX'BRIDGE</v>
      </c>
      <c r="E7189" t="s">
        <v>1864</v>
      </c>
      <c r="F7189" t="s">
        <v>8262</v>
      </c>
      <c r="G7189" t="s">
        <v>29</v>
      </c>
      <c r="H7189" s="5">
        <v>1955.16</v>
      </c>
      <c r="I7189" s="5">
        <v>1955.1585</v>
      </c>
      <c r="J7189" s="5">
        <v>1.50000000007821E-3</v>
      </c>
      <c r="K7189" s="5">
        <v>1955.1585</v>
      </c>
      <c r="L7189" s="5">
        <v>1.50000000007821E-3</v>
      </c>
      <c r="M7189" t="str">
        <f>IF(ISERROR(VLOOKUP(A7189,'[1]Ecart validé'!$A:$A,1,FALSE)),Z7189,"Ecart Validé")</f>
        <v>valid</v>
      </c>
      <c r="R7189" t="s">
        <v>30</v>
      </c>
      <c r="X7189"/>
      <c r="Y7189"/>
      <c r="Z7189" t="s">
        <v>31</v>
      </c>
    </row>
    <row r="7190" spans="1:26" x14ac:dyDescent="0.3">
      <c r="A7190" t="s">
        <v>9556</v>
      </c>
      <c r="B7190" t="s">
        <v>963</v>
      </c>
      <c r="C7190">
        <v>99076</v>
      </c>
      <c r="D7190" t="str">
        <f>+VLOOKUP(C7190,Param!K:L,2,FALSE)</f>
        <v>OX'BRIDGE</v>
      </c>
      <c r="E7190" t="s">
        <v>1864</v>
      </c>
      <c r="F7190" t="s">
        <v>8264</v>
      </c>
      <c r="G7190" t="s">
        <v>29</v>
      </c>
      <c r="H7190" s="5">
        <v>478.36</v>
      </c>
      <c r="I7190" s="5">
        <v>478.36290000000002</v>
      </c>
      <c r="J7190" s="5">
        <v>-2.9000000000110001E-3</v>
      </c>
      <c r="K7190" s="5">
        <v>478.36290000000002</v>
      </c>
      <c r="L7190" s="5">
        <v>-2.9000000000110001E-3</v>
      </c>
      <c r="M7190" t="str">
        <f>IF(ISERROR(VLOOKUP(A7190,'[1]Ecart validé'!$A:$A,1,FALSE)),Z7190,"Ecart Validé")</f>
        <v>valid</v>
      </c>
      <c r="R7190" t="s">
        <v>30</v>
      </c>
      <c r="T7190" s="41"/>
      <c r="X7190"/>
      <c r="Y7190"/>
      <c r="Z7190" t="s">
        <v>31</v>
      </c>
    </row>
    <row r="7191" spans="1:26" ht="100.8" x14ac:dyDescent="0.3">
      <c r="A7191" t="s">
        <v>9557</v>
      </c>
      <c r="B7191" t="s">
        <v>963</v>
      </c>
      <c r="C7191">
        <v>99076</v>
      </c>
      <c r="D7191" t="str">
        <f>+VLOOKUP(C7191,Param!K:L,2,FALSE)</f>
        <v>OX'BRIDGE</v>
      </c>
      <c r="E7191" t="s">
        <v>1864</v>
      </c>
      <c r="F7191" t="s">
        <v>8266</v>
      </c>
      <c r="G7191" t="s">
        <v>29</v>
      </c>
      <c r="H7191" s="5">
        <v>2552.06</v>
      </c>
      <c r="I7191" s="5">
        <v>2528.0754000000002</v>
      </c>
      <c r="J7191" s="5">
        <v>23.984599999999698</v>
      </c>
      <c r="K7191" s="5">
        <v>2528.0754000000002</v>
      </c>
      <c r="L7191" s="5">
        <v>23.984599999999698</v>
      </c>
      <c r="M7191" t="str">
        <f>IF(ISERROR(VLOOKUP(A7191,'[1]Ecart validé'!$A:$A,1,FALSE)),Z7191,"Ecart Validé")</f>
        <v>issue</v>
      </c>
      <c r="N7191" t="s">
        <v>9558</v>
      </c>
      <c r="O7191" t="s">
        <v>9559</v>
      </c>
      <c r="P7191" t="s">
        <v>85</v>
      </c>
      <c r="Q7191" t="s">
        <v>9560</v>
      </c>
      <c r="R7191" t="s">
        <v>30</v>
      </c>
      <c r="S7191" t="s">
        <v>42</v>
      </c>
      <c r="T7191" t="s">
        <v>257</v>
      </c>
      <c r="U7191" s="13" t="s">
        <v>9561</v>
      </c>
      <c r="V7191" t="s">
        <v>45</v>
      </c>
      <c r="X7191" t="s">
        <v>2131</v>
      </c>
      <c r="Y7191" t="s">
        <v>2131</v>
      </c>
      <c r="Z7191" t="s">
        <v>88</v>
      </c>
    </row>
    <row r="7192" spans="1:26" x14ac:dyDescent="0.3">
      <c r="A7192" t="s">
        <v>9562</v>
      </c>
      <c r="B7192" t="s">
        <v>963</v>
      </c>
      <c r="C7192">
        <v>99076</v>
      </c>
      <c r="D7192" t="str">
        <f>+VLOOKUP(C7192,Param!K:L,2,FALSE)</f>
        <v>OX'BRIDGE</v>
      </c>
      <c r="E7192" t="s">
        <v>1862</v>
      </c>
      <c r="F7192" t="s">
        <v>8617</v>
      </c>
      <c r="G7192" t="s">
        <v>29</v>
      </c>
      <c r="H7192" s="5">
        <v>-688.35</v>
      </c>
      <c r="I7192" s="5">
        <v>-688.34550000000002</v>
      </c>
      <c r="J7192" s="5">
        <v>-4.5000000000072699E-3</v>
      </c>
      <c r="K7192" s="5">
        <v>-688.35</v>
      </c>
      <c r="L7192" s="5">
        <v>0</v>
      </c>
      <c r="M7192" t="str">
        <f>IF(ISERROR(VLOOKUP(A7192,'[1]Ecart validé'!$A:$A,1,FALSE)),Z7192,"Ecart Validé")</f>
        <v>valid</v>
      </c>
      <c r="R7192" t="s">
        <v>30</v>
      </c>
      <c r="X7192"/>
      <c r="Y7192"/>
      <c r="Z7192" t="s">
        <v>31</v>
      </c>
    </row>
    <row r="7193" spans="1:26" x14ac:dyDescent="0.3">
      <c r="A7193" t="s">
        <v>9563</v>
      </c>
      <c r="B7193" t="s">
        <v>963</v>
      </c>
      <c r="C7193">
        <v>99076</v>
      </c>
      <c r="D7193" t="str">
        <f>+VLOOKUP(C7193,Param!K:L,2,FALSE)</f>
        <v>OX'BRIDGE</v>
      </c>
      <c r="E7193" t="s">
        <v>1862</v>
      </c>
      <c r="F7193" t="s">
        <v>8271</v>
      </c>
      <c r="G7193" t="s">
        <v>29</v>
      </c>
      <c r="H7193" s="5">
        <v>1259.07</v>
      </c>
      <c r="I7193" s="5">
        <v>1259.07</v>
      </c>
      <c r="J7193" s="5">
        <v>0</v>
      </c>
      <c r="K7193" s="5">
        <v>1259.07</v>
      </c>
      <c r="L7193" s="5">
        <v>0</v>
      </c>
      <c r="M7193" t="str">
        <f>IF(ISERROR(VLOOKUP(A7193,'[1]Ecart validé'!$A:$A,1,FALSE)),Z7193,"Ecart Validé")</f>
        <v>valid</v>
      </c>
      <c r="R7193" t="s">
        <v>30</v>
      </c>
      <c r="X7193"/>
      <c r="Y7193"/>
      <c r="Z7193" t="s">
        <v>31</v>
      </c>
    </row>
    <row r="7194" spans="1:26" x14ac:dyDescent="0.3">
      <c r="A7194" t="s">
        <v>9564</v>
      </c>
      <c r="B7194" t="s">
        <v>963</v>
      </c>
      <c r="C7194">
        <v>99955</v>
      </c>
      <c r="D7194" t="str">
        <f>+VLOOKUP(C7194,Param!K:L,2,FALSE)</f>
        <v>GABRIEL AS TEXTILES</v>
      </c>
      <c r="E7194" t="s">
        <v>1867</v>
      </c>
      <c r="F7194" t="s">
        <v>8617</v>
      </c>
      <c r="G7194" t="s">
        <v>29</v>
      </c>
      <c r="H7194" s="5">
        <v>28.64</v>
      </c>
      <c r="I7194" s="5">
        <v>28.643999999999998</v>
      </c>
      <c r="J7194" s="5">
        <v>-3.9999999999977796E-3</v>
      </c>
      <c r="K7194" s="5">
        <v>28.64</v>
      </c>
      <c r="L7194" s="5">
        <v>0</v>
      </c>
      <c r="M7194" t="str">
        <f>IF(ISERROR(VLOOKUP(A7194,'[1]Ecart validé'!$A:$A,1,FALSE)),Z7194,"Ecart Validé")</f>
        <v>valid</v>
      </c>
      <c r="R7194" t="s">
        <v>30</v>
      </c>
      <c r="X7194"/>
      <c r="Y7194"/>
      <c r="Z7194" t="s">
        <v>31</v>
      </c>
    </row>
    <row r="7195" spans="1:26" x14ac:dyDescent="0.3">
      <c r="A7195" t="s">
        <v>9565</v>
      </c>
      <c r="B7195" t="s">
        <v>963</v>
      </c>
      <c r="C7195">
        <v>99955</v>
      </c>
      <c r="D7195" t="str">
        <f>+VLOOKUP(C7195,Param!K:L,2,FALSE)</f>
        <v>GABRIEL AS TEXTILES</v>
      </c>
      <c r="E7195" t="s">
        <v>1867</v>
      </c>
      <c r="F7195" t="s">
        <v>8260</v>
      </c>
      <c r="G7195" t="s">
        <v>29</v>
      </c>
      <c r="H7195" s="5">
        <v>1943.04</v>
      </c>
      <c r="I7195" s="5">
        <v>1943.04</v>
      </c>
      <c r="J7195" s="5">
        <v>0</v>
      </c>
      <c r="K7195" s="5">
        <v>1943.04</v>
      </c>
      <c r="L7195" s="5">
        <v>0</v>
      </c>
      <c r="M7195" t="str">
        <f>IF(ISERROR(VLOOKUP(A7195,'[1]Ecart validé'!$A:$A,1,FALSE)),Z7195,"Ecart Validé")</f>
        <v>valid</v>
      </c>
      <c r="R7195" t="s">
        <v>30</v>
      </c>
      <c r="X7195"/>
      <c r="Y7195"/>
      <c r="Z7195" t="s">
        <v>31</v>
      </c>
    </row>
    <row r="7196" spans="1:26" x14ac:dyDescent="0.3">
      <c r="A7196" t="s">
        <v>9566</v>
      </c>
      <c r="B7196" t="s">
        <v>963</v>
      </c>
      <c r="C7196">
        <v>99955</v>
      </c>
      <c r="D7196" t="str">
        <f>+VLOOKUP(C7196,Param!K:L,2,FALSE)</f>
        <v>GABRIEL AS TEXTILES</v>
      </c>
      <c r="E7196" t="s">
        <v>1867</v>
      </c>
      <c r="F7196" t="s">
        <v>8262</v>
      </c>
      <c r="G7196" t="s">
        <v>29</v>
      </c>
      <c r="H7196" s="5">
        <v>4320.17</v>
      </c>
      <c r="I7196" s="5">
        <v>4320.1710000000003</v>
      </c>
      <c r="J7196" s="5">
        <v>-1.0000000002037201E-3</v>
      </c>
      <c r="K7196" s="5">
        <v>4320.17</v>
      </c>
      <c r="L7196" s="5">
        <v>0</v>
      </c>
      <c r="M7196" t="str">
        <f>IF(ISERROR(VLOOKUP(A7196,'[1]Ecart validé'!$A:$A,1,FALSE)),Z7196,"Ecart Validé")</f>
        <v>valid</v>
      </c>
      <c r="R7196" t="s">
        <v>30</v>
      </c>
      <c r="X7196"/>
      <c r="Y7196"/>
      <c r="Z7196" t="s">
        <v>31</v>
      </c>
    </row>
    <row r="7197" spans="1:26" x14ac:dyDescent="0.3">
      <c r="A7197" t="s">
        <v>9567</v>
      </c>
      <c r="B7197" t="s">
        <v>963</v>
      </c>
      <c r="C7197">
        <v>99955</v>
      </c>
      <c r="D7197" t="str">
        <f>+VLOOKUP(C7197,Param!K:L,2,FALSE)</f>
        <v>GABRIEL AS TEXTILES</v>
      </c>
      <c r="E7197" t="s">
        <v>1867</v>
      </c>
      <c r="F7197" t="s">
        <v>8264</v>
      </c>
      <c r="G7197" t="s">
        <v>29</v>
      </c>
      <c r="H7197" s="5">
        <v>876.32</v>
      </c>
      <c r="I7197" s="5">
        <v>876.32460000000003</v>
      </c>
      <c r="J7197" s="5">
        <v>-4.5999999999821696E-3</v>
      </c>
      <c r="K7197" s="5">
        <v>876.32</v>
      </c>
      <c r="L7197" s="5">
        <v>0</v>
      </c>
      <c r="M7197" t="str">
        <f>IF(ISERROR(VLOOKUP(A7197,'[1]Ecart validé'!$A:$A,1,FALSE)),Z7197,"Ecart Validé")</f>
        <v>valid</v>
      </c>
      <c r="R7197" t="s">
        <v>30</v>
      </c>
      <c r="X7197"/>
      <c r="Y7197"/>
      <c r="Z7197" t="s">
        <v>31</v>
      </c>
    </row>
    <row r="7198" spans="1:26" x14ac:dyDescent="0.3">
      <c r="A7198" t="s">
        <v>9568</v>
      </c>
      <c r="B7198" t="s">
        <v>963</v>
      </c>
      <c r="C7198">
        <v>99955</v>
      </c>
      <c r="D7198" t="str">
        <f>+VLOOKUP(C7198,Param!K:L,2,FALSE)</f>
        <v>GABRIEL AS TEXTILES</v>
      </c>
      <c r="E7198" t="s">
        <v>1867</v>
      </c>
      <c r="F7198" t="s">
        <v>8266</v>
      </c>
      <c r="G7198" t="s">
        <v>29</v>
      </c>
      <c r="H7198" s="5">
        <v>2134.4499999999998</v>
      </c>
      <c r="I7198" s="5">
        <v>2134.4513999999999</v>
      </c>
      <c r="J7198" s="5">
        <v>-1.4000000001033099E-3</v>
      </c>
      <c r="K7198" s="5">
        <v>2134.4499999999998</v>
      </c>
      <c r="L7198" s="5">
        <v>0</v>
      </c>
      <c r="M7198" t="str">
        <f>IF(ISERROR(VLOOKUP(A7198,'[1]Ecart validé'!$A:$A,1,FALSE)),Z7198,"Ecart Validé")</f>
        <v>valid</v>
      </c>
      <c r="R7198" t="s">
        <v>30</v>
      </c>
      <c r="U7198" s="50"/>
      <c r="X7198"/>
      <c r="Y7198"/>
      <c r="Z7198" t="s">
        <v>31</v>
      </c>
    </row>
    <row r="7199" spans="1:26" ht="72" x14ac:dyDescent="0.3">
      <c r="A7199" t="s">
        <v>9569</v>
      </c>
      <c r="B7199" t="s">
        <v>963</v>
      </c>
      <c r="C7199">
        <v>102080</v>
      </c>
      <c r="D7199" t="str">
        <f>+VLOOKUP(C7199,Param!K:L,2,FALSE)</f>
        <v>GFL SA</v>
      </c>
      <c r="E7199" t="s">
        <v>1874</v>
      </c>
      <c r="F7199" t="s">
        <v>8617</v>
      </c>
      <c r="G7199" t="s">
        <v>29</v>
      </c>
      <c r="H7199" s="5">
        <v>898.05</v>
      </c>
      <c r="I7199" s="5">
        <v>898.04639999999995</v>
      </c>
      <c r="J7199" s="5">
        <v>3.6000000002331901E-3</v>
      </c>
      <c r="K7199" s="5">
        <v>898.05</v>
      </c>
      <c r="L7199" s="5">
        <v>0</v>
      </c>
      <c r="M7199" t="str">
        <f>IF(ISERROR(VLOOKUP(A7199,'[1]Ecart validé'!$A:$A,1,FALSE)),Z7199,"Ecart Validé")</f>
        <v>valid</v>
      </c>
      <c r="R7199" t="s">
        <v>30</v>
      </c>
      <c r="S7199" t="s">
        <v>42</v>
      </c>
      <c r="T7199" t="s">
        <v>325</v>
      </c>
      <c r="U7199" s="13" t="s">
        <v>9570</v>
      </c>
      <c r="V7199" t="s">
        <v>42</v>
      </c>
      <c r="X7199" t="s">
        <v>2131</v>
      </c>
      <c r="Y7199" t="s">
        <v>2131</v>
      </c>
      <c r="Z7199" t="s">
        <v>31</v>
      </c>
    </row>
    <row r="7200" spans="1:26" ht="57.6" x14ac:dyDescent="0.3">
      <c r="A7200" t="s">
        <v>9571</v>
      </c>
      <c r="B7200" t="s">
        <v>963</v>
      </c>
      <c r="C7200">
        <v>102080</v>
      </c>
      <c r="D7200" t="str">
        <f>+VLOOKUP(C7200,Param!K:L,2,FALSE)</f>
        <v>GFL SA</v>
      </c>
      <c r="E7200" t="s">
        <v>1874</v>
      </c>
      <c r="F7200" t="s">
        <v>8260</v>
      </c>
      <c r="G7200" t="s">
        <v>29</v>
      </c>
      <c r="H7200" s="5">
        <v>6907.38</v>
      </c>
      <c r="I7200" s="5">
        <v>6907.3774000000003</v>
      </c>
      <c r="J7200" s="5">
        <v>2.59999999980209E-3</v>
      </c>
      <c r="K7200" s="5">
        <v>6907.38</v>
      </c>
      <c r="L7200" s="5">
        <v>0</v>
      </c>
      <c r="M7200" t="str">
        <f>IF(ISERROR(VLOOKUP(A7200,'[1]Ecart validé'!$A:$A,1,FALSE)),Z7200,"Ecart Validé")</f>
        <v>valid</v>
      </c>
      <c r="R7200" t="s">
        <v>30</v>
      </c>
      <c r="S7200" t="s">
        <v>42</v>
      </c>
      <c r="T7200" t="s">
        <v>325</v>
      </c>
      <c r="U7200" s="13" t="s">
        <v>9572</v>
      </c>
      <c r="V7200" t="s">
        <v>60</v>
      </c>
      <c r="X7200"/>
      <c r="Y7200"/>
      <c r="Z7200" t="s">
        <v>31</v>
      </c>
    </row>
    <row r="7201" spans="1:26" x14ac:dyDescent="0.3">
      <c r="A7201" t="s">
        <v>9573</v>
      </c>
      <c r="B7201" t="s">
        <v>963</v>
      </c>
      <c r="C7201">
        <v>102080</v>
      </c>
      <c r="D7201" t="str">
        <f>+VLOOKUP(C7201,Param!K:L,2,FALSE)</f>
        <v>GFL SA</v>
      </c>
      <c r="E7201" t="s">
        <v>1874</v>
      </c>
      <c r="F7201" t="s">
        <v>8262</v>
      </c>
      <c r="G7201" t="s">
        <v>29</v>
      </c>
      <c r="H7201" s="5">
        <v>11606.01</v>
      </c>
      <c r="I7201" s="5">
        <v>11606.0144</v>
      </c>
      <c r="J7201" s="5">
        <v>-4.399999999805E-3</v>
      </c>
      <c r="K7201" s="5">
        <v>11606.01</v>
      </c>
      <c r="L7201" s="5">
        <v>0</v>
      </c>
      <c r="M7201" t="str">
        <f>IF(ISERROR(VLOOKUP(A7201,'[1]Ecart validé'!$A:$A,1,FALSE)),Z7201,"Ecart Validé")</f>
        <v>valid</v>
      </c>
      <c r="R7201" t="s">
        <v>30</v>
      </c>
      <c r="X7201"/>
      <c r="Y7201"/>
      <c r="Z7201" t="s">
        <v>31</v>
      </c>
    </row>
    <row r="7202" spans="1:26" ht="28.8" x14ac:dyDescent="0.3">
      <c r="A7202" t="s">
        <v>9574</v>
      </c>
      <c r="B7202" t="s">
        <v>963</v>
      </c>
      <c r="C7202">
        <v>102080</v>
      </c>
      <c r="D7202" t="str">
        <f>+VLOOKUP(C7202,Param!K:L,2,FALSE)</f>
        <v>GFL SA</v>
      </c>
      <c r="E7202" t="s">
        <v>1874</v>
      </c>
      <c r="F7202" t="s">
        <v>8264</v>
      </c>
      <c r="G7202" t="s">
        <v>29</v>
      </c>
      <c r="H7202" s="5">
        <v>19534.8299999999</v>
      </c>
      <c r="I7202" s="5">
        <v>19534.834599999998</v>
      </c>
      <c r="J7202" s="5">
        <v>-4.6000000002095398E-3</v>
      </c>
      <c r="K7202" s="5">
        <v>19534.8299999999</v>
      </c>
      <c r="L7202" s="5">
        <v>0</v>
      </c>
      <c r="M7202" t="str">
        <f>IF(ISERROR(VLOOKUP(A7202,'[1]Ecart validé'!$A:$A,1,FALSE)),Z7202,"Ecart Validé")</f>
        <v>valid</v>
      </c>
      <c r="R7202" t="s">
        <v>30</v>
      </c>
      <c r="S7202" t="s">
        <v>42</v>
      </c>
      <c r="T7202" t="s">
        <v>325</v>
      </c>
      <c r="U7202" s="13" t="s">
        <v>9575</v>
      </c>
      <c r="V7202" t="s">
        <v>45</v>
      </c>
      <c r="W7202" t="s">
        <v>2529</v>
      </c>
      <c r="X7202" t="s">
        <v>2131</v>
      </c>
      <c r="Y7202" t="s">
        <v>2131</v>
      </c>
      <c r="Z7202" t="s">
        <v>31</v>
      </c>
    </row>
    <row r="7203" spans="1:26" x14ac:dyDescent="0.3">
      <c r="A7203" t="s">
        <v>9576</v>
      </c>
      <c r="B7203" t="s">
        <v>963</v>
      </c>
      <c r="C7203">
        <v>102080</v>
      </c>
      <c r="D7203" t="str">
        <f>+VLOOKUP(C7203,Param!K:L,2,FALSE)</f>
        <v>GFL SA</v>
      </c>
      <c r="E7203" t="s">
        <v>1874</v>
      </c>
      <c r="F7203" t="s">
        <v>8266</v>
      </c>
      <c r="G7203" t="s">
        <v>29</v>
      </c>
      <c r="H7203" s="5">
        <v>19647.87</v>
      </c>
      <c r="I7203" s="5">
        <v>19647.868200000001</v>
      </c>
      <c r="J7203" s="5">
        <v>1.7999999981839199E-3</v>
      </c>
      <c r="K7203" s="5">
        <v>19647.87</v>
      </c>
      <c r="L7203" s="5">
        <v>0</v>
      </c>
      <c r="M7203" t="str">
        <f>IF(ISERROR(VLOOKUP(A7203,'[1]Ecart validé'!$A:$A,1,FALSE)),Z7203,"Ecart Validé")</f>
        <v>valid</v>
      </c>
      <c r="R7203" t="s">
        <v>30</v>
      </c>
      <c r="X7203"/>
      <c r="Y7203"/>
      <c r="Z7203" t="s">
        <v>31</v>
      </c>
    </row>
    <row r="7204" spans="1:26" ht="72" x14ac:dyDescent="0.3">
      <c r="A7204" t="s">
        <v>9577</v>
      </c>
      <c r="B7204" t="s">
        <v>963</v>
      </c>
      <c r="C7204">
        <v>102080</v>
      </c>
      <c r="D7204" t="str">
        <f>+VLOOKUP(C7204,Param!K:L,2,FALSE)</f>
        <v>GFL SA</v>
      </c>
      <c r="E7204" t="s">
        <v>1879</v>
      </c>
      <c r="F7204" t="s">
        <v>8260</v>
      </c>
      <c r="G7204" t="s">
        <v>29</v>
      </c>
      <c r="H7204" s="5">
        <v>19544.080000000002</v>
      </c>
      <c r="I7204" s="5">
        <v>19544.081699999999</v>
      </c>
      <c r="J7204" s="5">
        <v>-1.6999999970721501E-3</v>
      </c>
      <c r="K7204" s="5">
        <v>19544.080000000002</v>
      </c>
      <c r="L7204" s="5">
        <v>0</v>
      </c>
      <c r="M7204" t="str">
        <f>IF(ISERROR(VLOOKUP(A7204,'[1]Ecart validé'!$A:$A,1,FALSE)),Z7204,"Ecart Validé")</f>
        <v>valid</v>
      </c>
      <c r="R7204" t="s">
        <v>30</v>
      </c>
      <c r="S7204" t="s">
        <v>42</v>
      </c>
      <c r="T7204" t="s">
        <v>325</v>
      </c>
      <c r="U7204" s="13" t="s">
        <v>9578</v>
      </c>
      <c r="V7204" t="s">
        <v>45</v>
      </c>
      <c r="W7204" t="s">
        <v>2529</v>
      </c>
      <c r="X7204" t="s">
        <v>993</v>
      </c>
      <c r="Y7204" t="s">
        <v>993</v>
      </c>
      <c r="Z7204" t="s">
        <v>31</v>
      </c>
    </row>
    <row r="7205" spans="1:26" ht="72" x14ac:dyDescent="0.3">
      <c r="A7205" t="s">
        <v>9579</v>
      </c>
      <c r="B7205" t="s">
        <v>963</v>
      </c>
      <c r="C7205">
        <v>102080</v>
      </c>
      <c r="D7205" t="str">
        <f>+VLOOKUP(C7205,Param!K:L,2,FALSE)</f>
        <v>GFL SA</v>
      </c>
      <c r="E7205" t="s">
        <v>1879</v>
      </c>
      <c r="F7205" t="s">
        <v>8262</v>
      </c>
      <c r="G7205" t="s">
        <v>29</v>
      </c>
      <c r="H7205" s="5">
        <v>24860.15</v>
      </c>
      <c r="I7205" s="5">
        <v>24860.159500000002</v>
      </c>
      <c r="J7205" s="5">
        <v>-9.5000000001164101E-3</v>
      </c>
      <c r="K7205" s="5">
        <v>24860.15</v>
      </c>
      <c r="L7205" s="5">
        <v>0</v>
      </c>
      <c r="M7205" t="str">
        <f>IF(ISERROR(VLOOKUP(A7205,'[1]Ecart validé'!$A:$A,1,FALSE)),Z7205,"Ecart Validé")</f>
        <v>valid</v>
      </c>
      <c r="R7205" t="s">
        <v>30</v>
      </c>
      <c r="S7205" t="s">
        <v>42</v>
      </c>
      <c r="T7205" t="s">
        <v>325</v>
      </c>
      <c r="U7205" s="13" t="s">
        <v>9580</v>
      </c>
      <c r="V7205" t="s">
        <v>45</v>
      </c>
      <c r="W7205" t="s">
        <v>2529</v>
      </c>
      <c r="X7205" t="s">
        <v>2131</v>
      </c>
      <c r="Y7205" t="s">
        <v>2131</v>
      </c>
      <c r="Z7205" t="s">
        <v>31</v>
      </c>
    </row>
    <row r="7206" spans="1:26" ht="28.8" x14ac:dyDescent="0.3">
      <c r="A7206" t="s">
        <v>9581</v>
      </c>
      <c r="B7206" t="s">
        <v>963</v>
      </c>
      <c r="C7206">
        <v>102080</v>
      </c>
      <c r="D7206" t="str">
        <f>+VLOOKUP(C7206,Param!K:L,2,FALSE)</f>
        <v>GFL SA</v>
      </c>
      <c r="E7206" t="s">
        <v>1879</v>
      </c>
      <c r="F7206" t="s">
        <v>8264</v>
      </c>
      <c r="G7206" t="s">
        <v>29</v>
      </c>
      <c r="H7206" s="5">
        <v>36860.459999999897</v>
      </c>
      <c r="I7206" s="5">
        <v>36860.457699999999</v>
      </c>
      <c r="J7206" s="5">
        <v>2.2999999928288101E-3</v>
      </c>
      <c r="K7206" s="5">
        <v>36860.459999999897</v>
      </c>
      <c r="L7206" s="5">
        <v>0</v>
      </c>
      <c r="M7206" t="str">
        <f>IF(ISERROR(VLOOKUP(A7206,'[1]Ecart validé'!$A:$A,1,FALSE)),Z7206,"Ecart Validé")</f>
        <v>valid</v>
      </c>
      <c r="R7206" t="s">
        <v>30</v>
      </c>
      <c r="S7206" t="s">
        <v>42</v>
      </c>
      <c r="T7206" t="s">
        <v>325</v>
      </c>
      <c r="U7206" s="13" t="s">
        <v>9582</v>
      </c>
      <c r="V7206" t="s">
        <v>45</v>
      </c>
      <c r="W7206" t="s">
        <v>2529</v>
      </c>
      <c r="X7206" t="s">
        <v>2131</v>
      </c>
      <c r="Y7206" t="s">
        <v>2131</v>
      </c>
      <c r="Z7206" t="s">
        <v>31</v>
      </c>
    </row>
    <row r="7207" spans="1:26" x14ac:dyDescent="0.3">
      <c r="A7207" t="s">
        <v>9583</v>
      </c>
      <c r="B7207" t="s">
        <v>963</v>
      </c>
      <c r="C7207">
        <v>102080</v>
      </c>
      <c r="D7207" t="str">
        <f>+VLOOKUP(C7207,Param!K:L,2,FALSE)</f>
        <v>GFL SA</v>
      </c>
      <c r="E7207" t="s">
        <v>1879</v>
      </c>
      <c r="F7207" t="s">
        <v>8266</v>
      </c>
      <c r="G7207" t="s">
        <v>29</v>
      </c>
      <c r="H7207" s="5">
        <v>31171.86</v>
      </c>
      <c r="I7207" s="5">
        <v>31171.863799999999</v>
      </c>
      <c r="J7207" s="5">
        <v>-3.7999999985913698E-3</v>
      </c>
      <c r="K7207" s="5">
        <v>31171.86</v>
      </c>
      <c r="L7207" s="5">
        <v>0</v>
      </c>
      <c r="M7207" t="str">
        <f>IF(ISERROR(VLOOKUP(A7207,'[1]Ecart validé'!$A:$A,1,FALSE)),Z7207,"Ecart Validé")</f>
        <v>valid</v>
      </c>
      <c r="R7207" t="s">
        <v>30</v>
      </c>
      <c r="X7207"/>
      <c r="Y7207"/>
      <c r="Z7207" t="s">
        <v>31</v>
      </c>
    </row>
    <row r="7208" spans="1:26" ht="57.6" x14ac:dyDescent="0.3">
      <c r="A7208" t="s">
        <v>9584</v>
      </c>
      <c r="B7208" t="s">
        <v>963</v>
      </c>
      <c r="C7208">
        <v>102080</v>
      </c>
      <c r="D7208" t="str">
        <f>+VLOOKUP(C7208,Param!K:L,2,FALSE)</f>
        <v>GFL SA</v>
      </c>
      <c r="E7208" t="s">
        <v>1882</v>
      </c>
      <c r="F7208" t="s">
        <v>8260</v>
      </c>
      <c r="G7208" t="s">
        <v>29</v>
      </c>
      <c r="H7208" s="5">
        <v>2009.8499999999899</v>
      </c>
      <c r="I7208" s="5">
        <v>2009.8548000000001</v>
      </c>
      <c r="J7208" s="5">
        <v>-4.80000000061409E-3</v>
      </c>
      <c r="K7208" s="5">
        <v>2009.8499999999899</v>
      </c>
      <c r="L7208" s="5">
        <v>0</v>
      </c>
      <c r="M7208" t="str">
        <f>IF(ISERROR(VLOOKUP(A7208,'[1]Ecart validé'!$A:$A,1,FALSE)),Z7208,"Ecart Validé")</f>
        <v>valid</v>
      </c>
      <c r="R7208" t="s">
        <v>30</v>
      </c>
      <c r="S7208" t="s">
        <v>42</v>
      </c>
      <c r="T7208" t="s">
        <v>325</v>
      </c>
      <c r="U7208" s="13" t="s">
        <v>9585</v>
      </c>
      <c r="V7208" t="s">
        <v>60</v>
      </c>
      <c r="X7208"/>
      <c r="Y7208"/>
      <c r="Z7208" t="s">
        <v>31</v>
      </c>
    </row>
    <row r="7209" spans="1:26" x14ac:dyDescent="0.3">
      <c r="A7209" t="s">
        <v>9586</v>
      </c>
      <c r="B7209" t="s">
        <v>963</v>
      </c>
      <c r="C7209">
        <v>102080</v>
      </c>
      <c r="D7209" t="str">
        <f>+VLOOKUP(C7209,Param!K:L,2,FALSE)</f>
        <v>GFL SA</v>
      </c>
      <c r="E7209" t="s">
        <v>1882</v>
      </c>
      <c r="F7209" t="s">
        <v>8262</v>
      </c>
      <c r="G7209" t="s">
        <v>29</v>
      </c>
      <c r="H7209" s="5">
        <v>12592.35</v>
      </c>
      <c r="I7209" s="5">
        <v>12592.3567</v>
      </c>
      <c r="J7209" s="5">
        <v>-6.6999999999097703E-3</v>
      </c>
      <c r="K7209" s="5">
        <v>12592.35</v>
      </c>
      <c r="L7209" s="5">
        <v>0</v>
      </c>
      <c r="M7209" t="str">
        <f>IF(ISERROR(VLOOKUP(A7209,'[1]Ecart validé'!$A:$A,1,FALSE)),Z7209,"Ecart Validé")</f>
        <v>valid</v>
      </c>
      <c r="R7209" t="s">
        <v>30</v>
      </c>
      <c r="X7209"/>
      <c r="Y7209"/>
      <c r="Z7209" t="s">
        <v>31</v>
      </c>
    </row>
    <row r="7210" spans="1:26" x14ac:dyDescent="0.3">
      <c r="A7210" t="s">
        <v>9587</v>
      </c>
      <c r="B7210" t="s">
        <v>963</v>
      </c>
      <c r="C7210">
        <v>102080</v>
      </c>
      <c r="D7210" t="str">
        <f>+VLOOKUP(C7210,Param!K:L,2,FALSE)</f>
        <v>GFL SA</v>
      </c>
      <c r="E7210" t="s">
        <v>1882</v>
      </c>
      <c r="F7210" t="s">
        <v>8264</v>
      </c>
      <c r="G7210" t="s">
        <v>29</v>
      </c>
      <c r="H7210" s="5">
        <v>19382.07</v>
      </c>
      <c r="I7210" s="5">
        <v>19382.073100000001</v>
      </c>
      <c r="J7210" s="5">
        <v>-3.1000000017229398E-3</v>
      </c>
      <c r="K7210" s="5">
        <v>19382.07</v>
      </c>
      <c r="L7210" s="5">
        <v>0</v>
      </c>
      <c r="M7210" t="str">
        <f>IF(ISERROR(VLOOKUP(A7210,'[1]Ecart validé'!$A:$A,1,FALSE)),Z7210,"Ecart Validé")</f>
        <v>valid</v>
      </c>
      <c r="R7210" t="s">
        <v>30</v>
      </c>
      <c r="X7210"/>
      <c r="Y7210"/>
      <c r="Z7210" t="s">
        <v>31</v>
      </c>
    </row>
    <row r="7211" spans="1:26" x14ac:dyDescent="0.3">
      <c r="A7211" t="s">
        <v>9588</v>
      </c>
      <c r="B7211" t="s">
        <v>963</v>
      </c>
      <c r="C7211">
        <v>102080</v>
      </c>
      <c r="D7211" t="str">
        <f>+VLOOKUP(C7211,Param!K:L,2,FALSE)</f>
        <v>GFL SA</v>
      </c>
      <c r="E7211" t="s">
        <v>1882</v>
      </c>
      <c r="F7211" t="s">
        <v>8266</v>
      </c>
      <c r="G7211" t="s">
        <v>29</v>
      </c>
      <c r="H7211" s="5">
        <v>21377.03</v>
      </c>
      <c r="I7211" s="5">
        <v>21377.030999999999</v>
      </c>
      <c r="J7211" s="5">
        <v>-1.0000000002037201E-3</v>
      </c>
      <c r="K7211" s="5">
        <v>21377.03</v>
      </c>
      <c r="L7211" s="5">
        <v>0</v>
      </c>
      <c r="M7211" t="str">
        <f>IF(ISERROR(VLOOKUP(A7211,'[1]Ecart validé'!$A:$A,1,FALSE)),Z7211,"Ecart Validé")</f>
        <v>valid</v>
      </c>
      <c r="R7211" t="s">
        <v>30</v>
      </c>
      <c r="X7211"/>
      <c r="Y7211"/>
      <c r="Z7211" t="s">
        <v>31</v>
      </c>
    </row>
    <row r="7212" spans="1:26" ht="72" x14ac:dyDescent="0.3">
      <c r="A7212" t="s">
        <v>9589</v>
      </c>
      <c r="B7212" t="s">
        <v>963</v>
      </c>
      <c r="C7212">
        <v>102080</v>
      </c>
      <c r="D7212" t="str">
        <f>+VLOOKUP(C7212,Param!K:L,2,FALSE)</f>
        <v>GFL SA</v>
      </c>
      <c r="E7212" t="s">
        <v>1885</v>
      </c>
      <c r="F7212" t="s">
        <v>8260</v>
      </c>
      <c r="G7212" t="s">
        <v>29</v>
      </c>
      <c r="H7212" s="5">
        <v>6060.32</v>
      </c>
      <c r="I7212" s="5">
        <v>6060.3180000000002</v>
      </c>
      <c r="J7212" s="5">
        <v>2.0000000004074502E-3</v>
      </c>
      <c r="K7212" s="5">
        <v>6060.32</v>
      </c>
      <c r="L7212" s="5">
        <v>0</v>
      </c>
      <c r="M7212" t="str">
        <f>IF(ISERROR(VLOOKUP(A7212,'[1]Ecart validé'!$A:$A,1,FALSE)),Z7212,"Ecart Validé")</f>
        <v>valid</v>
      </c>
      <c r="R7212" t="s">
        <v>30</v>
      </c>
      <c r="S7212" t="s">
        <v>42</v>
      </c>
      <c r="T7212" t="s">
        <v>325</v>
      </c>
      <c r="U7212" s="13" t="s">
        <v>9590</v>
      </c>
      <c r="V7212" t="s">
        <v>45</v>
      </c>
      <c r="W7212" t="s">
        <v>2529</v>
      </c>
      <c r="X7212" t="s">
        <v>993</v>
      </c>
      <c r="Y7212" t="s">
        <v>993</v>
      </c>
      <c r="Z7212" t="s">
        <v>31</v>
      </c>
    </row>
    <row r="7213" spans="1:26" x14ac:dyDescent="0.3">
      <c r="A7213" t="s">
        <v>9591</v>
      </c>
      <c r="B7213" t="s">
        <v>963</v>
      </c>
      <c r="C7213">
        <v>102080</v>
      </c>
      <c r="D7213" t="str">
        <f>+VLOOKUP(C7213,Param!K:L,2,FALSE)</f>
        <v>GFL SA</v>
      </c>
      <c r="E7213" t="s">
        <v>1885</v>
      </c>
      <c r="F7213" t="s">
        <v>8262</v>
      </c>
      <c r="G7213" t="s">
        <v>29</v>
      </c>
      <c r="H7213" s="5">
        <v>8365.6299999999992</v>
      </c>
      <c r="I7213" s="5">
        <v>8365.6319999999996</v>
      </c>
      <c r="J7213" s="5">
        <v>-2.0000000004074502E-3</v>
      </c>
      <c r="K7213" s="5">
        <v>8365.6299999999992</v>
      </c>
      <c r="L7213" s="5">
        <v>0</v>
      </c>
      <c r="M7213" t="str">
        <f>IF(ISERROR(VLOOKUP(A7213,'[1]Ecart validé'!$A:$A,1,FALSE)),Z7213,"Ecart Validé")</f>
        <v>valid</v>
      </c>
      <c r="R7213" t="s">
        <v>30</v>
      </c>
      <c r="X7213"/>
      <c r="Y7213"/>
      <c r="Z7213" t="s">
        <v>31</v>
      </c>
    </row>
    <row r="7214" spans="1:26" x14ac:dyDescent="0.3">
      <c r="A7214" t="s">
        <v>9592</v>
      </c>
      <c r="B7214" t="s">
        <v>963</v>
      </c>
      <c r="C7214">
        <v>102080</v>
      </c>
      <c r="D7214" t="str">
        <f>+VLOOKUP(C7214,Param!K:L,2,FALSE)</f>
        <v>GFL SA</v>
      </c>
      <c r="E7214" t="s">
        <v>1885</v>
      </c>
      <c r="F7214" t="s">
        <v>8264</v>
      </c>
      <c r="G7214" t="s">
        <v>29</v>
      </c>
      <c r="H7214" s="5">
        <v>14920.69</v>
      </c>
      <c r="I7214" s="5">
        <v>14920.687099999999</v>
      </c>
      <c r="J7214" s="5">
        <v>2.9000000013184001E-3</v>
      </c>
      <c r="K7214" s="5">
        <v>14920.69</v>
      </c>
      <c r="L7214" s="5">
        <v>0</v>
      </c>
      <c r="M7214" t="str">
        <f>IF(ISERROR(VLOOKUP(A7214,'[1]Ecart validé'!$A:$A,1,FALSE)),Z7214,"Ecart Validé")</f>
        <v>valid</v>
      </c>
      <c r="R7214" t="s">
        <v>30</v>
      </c>
      <c r="X7214"/>
      <c r="Y7214"/>
      <c r="Z7214" t="s">
        <v>31</v>
      </c>
    </row>
    <row r="7215" spans="1:26" x14ac:dyDescent="0.3">
      <c r="A7215" t="s">
        <v>9593</v>
      </c>
      <c r="B7215" t="s">
        <v>963</v>
      </c>
      <c r="C7215">
        <v>102080</v>
      </c>
      <c r="D7215" t="str">
        <f>+VLOOKUP(C7215,Param!K:L,2,FALSE)</f>
        <v>GFL SA</v>
      </c>
      <c r="E7215" t="s">
        <v>1885</v>
      </c>
      <c r="F7215" t="s">
        <v>8266</v>
      </c>
      <c r="G7215" t="s">
        <v>29</v>
      </c>
      <c r="H7215" s="5">
        <v>11277.79</v>
      </c>
      <c r="I7215" s="5">
        <v>11277.7907</v>
      </c>
      <c r="J7215" s="5">
        <v>-6.9999999868741703E-4</v>
      </c>
      <c r="K7215" s="5">
        <v>11277.79</v>
      </c>
      <c r="L7215" s="5">
        <v>0</v>
      </c>
      <c r="M7215" t="str">
        <f>IF(ISERROR(VLOOKUP(A7215,'[1]Ecart validé'!$A:$A,1,FALSE)),Z7215,"Ecart Validé")</f>
        <v>valid</v>
      </c>
      <c r="R7215" t="s">
        <v>30</v>
      </c>
      <c r="X7215"/>
      <c r="Y7215"/>
      <c r="Z7215" t="s">
        <v>31</v>
      </c>
    </row>
    <row r="7216" spans="1:26" ht="57.6" x14ac:dyDescent="0.3">
      <c r="A7216" t="s">
        <v>9594</v>
      </c>
      <c r="B7216" t="s">
        <v>963</v>
      </c>
      <c r="C7216">
        <v>102080</v>
      </c>
      <c r="D7216" t="str">
        <f>+VLOOKUP(C7216,Param!K:L,2,FALSE)</f>
        <v>GFL SA</v>
      </c>
      <c r="E7216" t="s">
        <v>1888</v>
      </c>
      <c r="F7216" t="s">
        <v>8260</v>
      </c>
      <c r="G7216" t="s">
        <v>29</v>
      </c>
      <c r="H7216" s="5">
        <v>6880.0699999999897</v>
      </c>
      <c r="I7216" s="5">
        <v>6880.0680000000002</v>
      </c>
      <c r="J7216" s="5">
        <v>1.9999999985884599E-3</v>
      </c>
      <c r="K7216" s="5">
        <v>6880.0699999999897</v>
      </c>
      <c r="L7216" s="5">
        <v>0</v>
      </c>
      <c r="M7216" t="str">
        <f>IF(ISERROR(VLOOKUP(A7216,'[1]Ecart validé'!$A:$A,1,FALSE)),Z7216,"Ecart Validé")</f>
        <v>valid</v>
      </c>
      <c r="R7216" t="s">
        <v>30</v>
      </c>
      <c r="S7216" t="s">
        <v>42</v>
      </c>
      <c r="T7216" t="s">
        <v>325</v>
      </c>
      <c r="U7216" s="13" t="s">
        <v>9595</v>
      </c>
      <c r="V7216" t="s">
        <v>60</v>
      </c>
      <c r="X7216"/>
      <c r="Y7216"/>
      <c r="Z7216" t="s">
        <v>31</v>
      </c>
    </row>
    <row r="7217" spans="1:26" x14ac:dyDescent="0.3">
      <c r="A7217" t="s">
        <v>9596</v>
      </c>
      <c r="B7217" t="s">
        <v>963</v>
      </c>
      <c r="C7217">
        <v>102080</v>
      </c>
      <c r="D7217" t="str">
        <f>+VLOOKUP(C7217,Param!K:L,2,FALSE)</f>
        <v>GFL SA</v>
      </c>
      <c r="E7217" t="s">
        <v>1888</v>
      </c>
      <c r="F7217" t="s">
        <v>8262</v>
      </c>
      <c r="G7217" t="s">
        <v>29</v>
      </c>
      <c r="H7217" s="5">
        <v>9994</v>
      </c>
      <c r="I7217" s="5">
        <v>9993.9969999999994</v>
      </c>
      <c r="J7217" s="5">
        <v>3.00000000061118E-3</v>
      </c>
      <c r="K7217" s="5">
        <v>9994</v>
      </c>
      <c r="L7217" s="5">
        <v>0</v>
      </c>
      <c r="M7217" t="str">
        <f>IF(ISERROR(VLOOKUP(A7217,'[1]Ecart validé'!$A:$A,1,FALSE)),Z7217,"Ecart Validé")</f>
        <v>valid</v>
      </c>
      <c r="R7217" t="s">
        <v>30</v>
      </c>
      <c r="X7217"/>
      <c r="Y7217"/>
      <c r="Z7217" t="s">
        <v>31</v>
      </c>
    </row>
    <row r="7218" spans="1:26" ht="57.6" x14ac:dyDescent="0.3">
      <c r="A7218" t="s">
        <v>9597</v>
      </c>
      <c r="B7218" t="s">
        <v>963</v>
      </c>
      <c r="C7218">
        <v>102080</v>
      </c>
      <c r="D7218" t="str">
        <f>+VLOOKUP(C7218,Param!K:L,2,FALSE)</f>
        <v>GFL SA</v>
      </c>
      <c r="E7218" t="s">
        <v>1888</v>
      </c>
      <c r="F7218" t="s">
        <v>8264</v>
      </c>
      <c r="G7218" t="s">
        <v>29</v>
      </c>
      <c r="H7218" s="5">
        <v>28774.31</v>
      </c>
      <c r="I7218" s="5">
        <v>28774.303800000002</v>
      </c>
      <c r="J7218" s="5">
        <v>6.1999999998079104E-3</v>
      </c>
      <c r="K7218" s="5">
        <v>28774.31</v>
      </c>
      <c r="L7218" s="5">
        <v>0</v>
      </c>
      <c r="M7218" t="str">
        <f>IF(ISERROR(VLOOKUP(A7218,'[1]Ecart validé'!$A:$A,1,FALSE)),Z7218,"Ecart Validé")</f>
        <v>valid</v>
      </c>
      <c r="R7218" t="s">
        <v>30</v>
      </c>
      <c r="S7218" t="s">
        <v>42</v>
      </c>
      <c r="T7218" t="s">
        <v>325</v>
      </c>
      <c r="U7218" s="13" t="s">
        <v>9598</v>
      </c>
      <c r="V7218" t="s">
        <v>45</v>
      </c>
      <c r="W7218" t="s">
        <v>2529</v>
      </c>
      <c r="X7218" t="s">
        <v>2131</v>
      </c>
      <c r="Y7218" t="s">
        <v>2131</v>
      </c>
      <c r="Z7218" t="s">
        <v>31</v>
      </c>
    </row>
    <row r="7219" spans="1:26" x14ac:dyDescent="0.3">
      <c r="A7219" t="s">
        <v>9599</v>
      </c>
      <c r="B7219" t="s">
        <v>963</v>
      </c>
      <c r="C7219">
        <v>102080</v>
      </c>
      <c r="D7219" t="str">
        <f>+VLOOKUP(C7219,Param!K:L,2,FALSE)</f>
        <v>GFL SA</v>
      </c>
      <c r="E7219" t="s">
        <v>1888</v>
      </c>
      <c r="F7219" t="s">
        <v>8266</v>
      </c>
      <c r="G7219" t="s">
        <v>29</v>
      </c>
      <c r="H7219" s="5">
        <v>33463.25</v>
      </c>
      <c r="I7219" s="5">
        <v>33463.237399999998</v>
      </c>
      <c r="J7219" s="5">
        <v>1.26000000018393E-2</v>
      </c>
      <c r="K7219" s="5">
        <v>33463.25</v>
      </c>
      <c r="L7219" s="5">
        <v>0</v>
      </c>
      <c r="M7219" t="str">
        <f>IF(ISERROR(VLOOKUP(A7219,'[1]Ecart validé'!$A:$A,1,FALSE)),Z7219,"Ecart Validé")</f>
        <v>valid</v>
      </c>
      <c r="R7219" t="s">
        <v>30</v>
      </c>
      <c r="X7219"/>
      <c r="Y7219"/>
      <c r="Z7219" t="s">
        <v>31</v>
      </c>
    </row>
    <row r="7220" spans="1:26" x14ac:dyDescent="0.3">
      <c r="A7220" t="s">
        <v>9600</v>
      </c>
      <c r="B7220" t="s">
        <v>963</v>
      </c>
      <c r="C7220">
        <v>102080</v>
      </c>
      <c r="D7220" t="str">
        <f>+VLOOKUP(C7220,Param!K:L,2,FALSE)</f>
        <v>GFL SA</v>
      </c>
      <c r="E7220" t="s">
        <v>9601</v>
      </c>
      <c r="F7220" t="s">
        <v>8617</v>
      </c>
      <c r="G7220" t="s">
        <v>29</v>
      </c>
      <c r="H7220" s="5">
        <v>36534.65</v>
      </c>
      <c r="I7220" s="5">
        <v>36534.646800000002</v>
      </c>
      <c r="J7220" s="5">
        <v>3.1999999991967299E-3</v>
      </c>
      <c r="K7220" s="5">
        <v>36534.65</v>
      </c>
      <c r="L7220" s="5">
        <v>0</v>
      </c>
      <c r="M7220" t="str">
        <f>IF(ISERROR(VLOOKUP(A7220,'[1]Ecart validé'!$A:$A,1,FALSE)),Z7220,"Ecart Validé")</f>
        <v>valid</v>
      </c>
      <c r="R7220" t="s">
        <v>30</v>
      </c>
      <c r="X7220"/>
      <c r="Y7220"/>
      <c r="Z7220" t="s">
        <v>31</v>
      </c>
    </row>
    <row r="7221" spans="1:26" x14ac:dyDescent="0.3">
      <c r="A7221" t="s">
        <v>9602</v>
      </c>
      <c r="B7221" t="s">
        <v>963</v>
      </c>
      <c r="C7221">
        <v>108346</v>
      </c>
      <c r="D7221" t="str">
        <f>+VLOOKUP(C7221,Param!K:L,2,FALSE)</f>
        <v>SHAMS CONSEILS</v>
      </c>
      <c r="E7221" t="s">
        <v>1923</v>
      </c>
      <c r="F7221" t="s">
        <v>8260</v>
      </c>
      <c r="G7221" t="s">
        <v>29</v>
      </c>
      <c r="H7221" s="5">
        <v>407.24</v>
      </c>
      <c r="I7221" s="5">
        <v>407.23899999999998</v>
      </c>
      <c r="J7221" s="5">
        <v>1.0000000000331901E-3</v>
      </c>
      <c r="K7221" s="5">
        <v>407.24</v>
      </c>
      <c r="L7221" s="5">
        <v>0</v>
      </c>
      <c r="M7221" t="str">
        <f>IF(ISERROR(VLOOKUP(A7221,'[1]Ecart validé'!$A:$A,1,FALSE)),Z7221,"Ecart Validé")</f>
        <v>valid</v>
      </c>
      <c r="R7221" t="s">
        <v>30</v>
      </c>
      <c r="X7221"/>
      <c r="Y7221"/>
      <c r="Z7221" t="s">
        <v>31</v>
      </c>
    </row>
    <row r="7222" spans="1:26" ht="43.2" x14ac:dyDescent="0.3">
      <c r="A7222" t="s">
        <v>9603</v>
      </c>
      <c r="B7222" t="s">
        <v>963</v>
      </c>
      <c r="C7222">
        <v>108346</v>
      </c>
      <c r="D7222" t="str">
        <f>+VLOOKUP(C7222,Param!K:L,2,FALSE)</f>
        <v>SHAMS CONSEILS</v>
      </c>
      <c r="E7222" t="s">
        <v>1923</v>
      </c>
      <c r="F7222" t="s">
        <v>8262</v>
      </c>
      <c r="G7222" t="s">
        <v>29</v>
      </c>
      <c r="H7222" s="5">
        <v>711.74</v>
      </c>
      <c r="I7222" s="5">
        <v>711.73900000000003</v>
      </c>
      <c r="J7222" s="5">
        <v>9.9999999997635292E-4</v>
      </c>
      <c r="K7222" s="5">
        <v>711.74</v>
      </c>
      <c r="L7222" s="5">
        <v>0</v>
      </c>
      <c r="M7222" t="str">
        <f>IF(ISERROR(VLOOKUP(A7222,'[1]Ecart validé'!$A:$A,1,FALSE)),Z7222,"Ecart Validé")</f>
        <v>valid</v>
      </c>
      <c r="R7222" t="s">
        <v>30</v>
      </c>
      <c r="S7222" t="s">
        <v>45</v>
      </c>
      <c r="T7222" t="s">
        <v>2529</v>
      </c>
      <c r="U7222" s="13" t="s">
        <v>9604</v>
      </c>
      <c r="V7222" t="s">
        <v>60</v>
      </c>
      <c r="X7222"/>
      <c r="Y7222"/>
      <c r="Z7222" t="s">
        <v>31</v>
      </c>
    </row>
    <row r="7223" spans="1:26" x14ac:dyDescent="0.3">
      <c r="A7223" t="s">
        <v>9605</v>
      </c>
      <c r="B7223" t="s">
        <v>963</v>
      </c>
      <c r="C7223">
        <v>108346</v>
      </c>
      <c r="D7223" t="str">
        <f>+VLOOKUP(C7223,Param!K:L,2,FALSE)</f>
        <v>SHAMS CONSEILS</v>
      </c>
      <c r="E7223" t="s">
        <v>1923</v>
      </c>
      <c r="F7223" t="s">
        <v>8264</v>
      </c>
      <c r="G7223" t="s">
        <v>29</v>
      </c>
      <c r="H7223" s="5">
        <v>400.25</v>
      </c>
      <c r="I7223" s="5">
        <v>400.24599999999998</v>
      </c>
      <c r="J7223" s="5">
        <v>4.0000000000190898E-3</v>
      </c>
      <c r="K7223" s="5">
        <v>400.25</v>
      </c>
      <c r="L7223" s="5">
        <v>0</v>
      </c>
      <c r="M7223" t="str">
        <f>IF(ISERROR(VLOOKUP(A7223,'[1]Ecart validé'!$A:$A,1,FALSE)),Z7223,"Ecart Validé")</f>
        <v>valid</v>
      </c>
      <c r="X7223"/>
      <c r="Y7223"/>
      <c r="Z7223" t="s">
        <v>31</v>
      </c>
    </row>
    <row r="7224" spans="1:26" x14ac:dyDescent="0.3">
      <c r="A7224" t="s">
        <v>9606</v>
      </c>
      <c r="B7224" t="s">
        <v>963</v>
      </c>
      <c r="C7224">
        <v>108346</v>
      </c>
      <c r="D7224" t="str">
        <f>+VLOOKUP(C7224,Param!K:L,2,FALSE)</f>
        <v>SHAMS CONSEILS</v>
      </c>
      <c r="E7224" t="s">
        <v>1923</v>
      </c>
      <c r="F7224" t="s">
        <v>8266</v>
      </c>
      <c r="G7224" t="s">
        <v>29</v>
      </c>
      <c r="H7224" s="5">
        <v>1249.01</v>
      </c>
      <c r="I7224" s="5">
        <v>1249.01</v>
      </c>
      <c r="J7224" s="5">
        <v>0</v>
      </c>
      <c r="K7224" s="5">
        <v>1249.01</v>
      </c>
      <c r="L7224" s="5">
        <v>0</v>
      </c>
      <c r="M7224" t="str">
        <f>IF(ISERROR(VLOOKUP(A7224,'[1]Ecart validé'!$A:$A,1,FALSE)),Z7224,"Ecart Validé")</f>
        <v>valid</v>
      </c>
      <c r="R7224" t="s">
        <v>30</v>
      </c>
      <c r="X7224"/>
      <c r="Y7224"/>
      <c r="Z7224" t="s">
        <v>31</v>
      </c>
    </row>
    <row r="7225" spans="1:26" x14ac:dyDescent="0.3">
      <c r="A7225" t="s">
        <v>9607</v>
      </c>
      <c r="B7225" t="s">
        <v>963</v>
      </c>
      <c r="C7225">
        <v>116354</v>
      </c>
      <c r="D7225" t="str">
        <f>+VLOOKUP(C7225,Param!K:L,2,FALSE)</f>
        <v>BURIE</v>
      </c>
      <c r="E7225">
        <v>691441</v>
      </c>
      <c r="F7225" t="s">
        <v>8617</v>
      </c>
      <c r="G7225" t="s">
        <v>29</v>
      </c>
      <c r="H7225" s="5">
        <v>28019.37</v>
      </c>
      <c r="I7225" s="5">
        <v>28019.373200000002</v>
      </c>
      <c r="J7225" s="5">
        <v>-3.2000000028347101E-3</v>
      </c>
      <c r="K7225" s="5">
        <v>28019.37</v>
      </c>
      <c r="L7225" s="5">
        <v>0</v>
      </c>
      <c r="M7225" t="str">
        <f>IF(ISERROR(VLOOKUP(A7225,'[1]Ecart validé'!$A:$A,1,FALSE)),Z7225,"Ecart Validé")</f>
        <v>valid</v>
      </c>
      <c r="R7225" t="s">
        <v>30</v>
      </c>
      <c r="X7225"/>
      <c r="Y7225"/>
      <c r="Z7225" t="s">
        <v>31</v>
      </c>
    </row>
    <row r="7226" spans="1:26" x14ac:dyDescent="0.3">
      <c r="A7226" t="s">
        <v>9608</v>
      </c>
      <c r="B7226" t="s">
        <v>963</v>
      </c>
      <c r="C7226">
        <v>116354</v>
      </c>
      <c r="D7226" t="str">
        <f>+VLOOKUP(C7226,Param!K:L,2,FALSE)</f>
        <v>BURIE</v>
      </c>
      <c r="E7226">
        <v>691441</v>
      </c>
      <c r="F7226" t="s">
        <v>8260</v>
      </c>
      <c r="G7226" t="s">
        <v>29</v>
      </c>
      <c r="H7226" s="5">
        <v>20985.360000000001</v>
      </c>
      <c r="I7226" s="5">
        <v>20985.358</v>
      </c>
      <c r="J7226" s="5">
        <v>2.0000000004074502E-3</v>
      </c>
      <c r="K7226" s="5">
        <v>20985.360000000001</v>
      </c>
      <c r="L7226" s="5">
        <v>0</v>
      </c>
      <c r="M7226" t="str">
        <f>IF(ISERROR(VLOOKUP(A7226,'[1]Ecart validé'!$A:$A,1,FALSE)),Z7226,"Ecart Validé")</f>
        <v>valid</v>
      </c>
      <c r="R7226" t="s">
        <v>30</v>
      </c>
      <c r="X7226"/>
      <c r="Y7226"/>
      <c r="Z7226" t="s">
        <v>31</v>
      </c>
    </row>
    <row r="7227" spans="1:26" x14ac:dyDescent="0.3">
      <c r="A7227" t="s">
        <v>9609</v>
      </c>
      <c r="B7227" t="s">
        <v>963</v>
      </c>
      <c r="C7227">
        <v>116354</v>
      </c>
      <c r="D7227" t="str">
        <f>+VLOOKUP(C7227,Param!K:L,2,FALSE)</f>
        <v>BURIE</v>
      </c>
      <c r="E7227">
        <v>691441</v>
      </c>
      <c r="F7227" t="s">
        <v>8262</v>
      </c>
      <c r="G7227" t="s">
        <v>29</v>
      </c>
      <c r="H7227" s="5">
        <v>14601.23</v>
      </c>
      <c r="I7227" s="5">
        <v>14601.23</v>
      </c>
      <c r="J7227" s="5">
        <v>0</v>
      </c>
      <c r="K7227" s="5">
        <v>14601.23</v>
      </c>
      <c r="L7227" s="5">
        <v>0</v>
      </c>
      <c r="M7227" t="str">
        <f>IF(ISERROR(VLOOKUP(A7227,'[1]Ecart validé'!$A:$A,1,FALSE)),Z7227,"Ecart Validé")</f>
        <v>valid</v>
      </c>
      <c r="R7227" t="s">
        <v>30</v>
      </c>
      <c r="X7227"/>
      <c r="Y7227"/>
      <c r="Z7227" t="s">
        <v>31</v>
      </c>
    </row>
    <row r="7228" spans="1:26" x14ac:dyDescent="0.3">
      <c r="A7228" t="s">
        <v>9610</v>
      </c>
      <c r="B7228" t="s">
        <v>963</v>
      </c>
      <c r="C7228">
        <v>116354</v>
      </c>
      <c r="D7228" t="str">
        <f>+VLOOKUP(C7228,Param!K:L,2,FALSE)</f>
        <v>BURIE</v>
      </c>
      <c r="E7228">
        <v>691441</v>
      </c>
      <c r="F7228" t="s">
        <v>8264</v>
      </c>
      <c r="G7228" t="s">
        <v>29</v>
      </c>
      <c r="H7228" s="5">
        <v>1528.81</v>
      </c>
      <c r="I7228" s="5">
        <v>1528.8124</v>
      </c>
      <c r="J7228" s="5">
        <v>-2.40000000007967E-3</v>
      </c>
      <c r="K7228" s="5">
        <v>1528.81</v>
      </c>
      <c r="L7228" s="5">
        <v>0</v>
      </c>
      <c r="M7228" t="str">
        <f>IF(ISERROR(VLOOKUP(A7228,'[1]Ecart validé'!$A:$A,1,FALSE)),Z7228,"Ecart Validé")</f>
        <v>valid</v>
      </c>
      <c r="R7228" t="s">
        <v>30</v>
      </c>
      <c r="X7228"/>
      <c r="Y7228"/>
      <c r="Z7228" t="s">
        <v>31</v>
      </c>
    </row>
    <row r="7229" spans="1:26" x14ac:dyDescent="0.3">
      <c r="A7229" t="s">
        <v>9611</v>
      </c>
      <c r="B7229" t="s">
        <v>963</v>
      </c>
      <c r="C7229">
        <v>116354</v>
      </c>
      <c r="D7229" t="str">
        <f>+VLOOKUP(C7229,Param!K:L,2,FALSE)</f>
        <v>BURIE</v>
      </c>
      <c r="E7229">
        <v>691441</v>
      </c>
      <c r="F7229" t="s">
        <v>8266</v>
      </c>
      <c r="G7229" t="s">
        <v>29</v>
      </c>
      <c r="H7229" s="5">
        <v>4223.6499999999996</v>
      </c>
      <c r="I7229" s="5">
        <v>4223.6559999999999</v>
      </c>
      <c r="J7229" s="5">
        <v>-6.0000000003128601E-3</v>
      </c>
      <c r="K7229" s="5">
        <v>4223.6499999999996</v>
      </c>
      <c r="L7229" s="5">
        <v>0</v>
      </c>
      <c r="M7229" t="str">
        <f>IF(ISERROR(VLOOKUP(A7229,'[1]Ecart validé'!$A:$A,1,FALSE)),Z7229,"Ecart Validé")</f>
        <v>valid</v>
      </c>
      <c r="R7229" t="s">
        <v>30</v>
      </c>
      <c r="X7229"/>
      <c r="Y7229"/>
      <c r="Z7229" t="s">
        <v>31</v>
      </c>
    </row>
    <row r="7230" spans="1:26" x14ac:dyDescent="0.3">
      <c r="A7230" t="s">
        <v>9612</v>
      </c>
      <c r="B7230" t="s">
        <v>963</v>
      </c>
      <c r="C7230">
        <v>116354</v>
      </c>
      <c r="D7230" t="str">
        <f>+VLOOKUP(C7230,Param!K:L,2,FALSE)</f>
        <v>BURIE</v>
      </c>
      <c r="E7230" t="s">
        <v>1937</v>
      </c>
      <c r="F7230" t="s">
        <v>8617</v>
      </c>
      <c r="G7230" t="s">
        <v>29</v>
      </c>
      <c r="H7230" s="5">
        <v>36011.300000000003</v>
      </c>
      <c r="I7230" s="5">
        <v>36011.302799999998</v>
      </c>
      <c r="J7230" s="5">
        <v>-2.7999999947496599E-3</v>
      </c>
      <c r="K7230" s="5">
        <v>36011.300000000003</v>
      </c>
      <c r="L7230" s="5">
        <v>0</v>
      </c>
      <c r="M7230" t="str">
        <f>IF(ISERROR(VLOOKUP(A7230,'[1]Ecart validé'!$A:$A,1,FALSE)),Z7230,"Ecart Validé")</f>
        <v>valid</v>
      </c>
      <c r="R7230" t="s">
        <v>30</v>
      </c>
      <c r="X7230"/>
      <c r="Y7230"/>
      <c r="Z7230" t="s">
        <v>31</v>
      </c>
    </row>
    <row r="7231" spans="1:26" x14ac:dyDescent="0.3">
      <c r="A7231" t="s">
        <v>9613</v>
      </c>
      <c r="B7231" t="s">
        <v>963</v>
      </c>
      <c r="C7231">
        <v>116354</v>
      </c>
      <c r="D7231" t="str">
        <f>+VLOOKUP(C7231,Param!K:L,2,FALSE)</f>
        <v>BURIE</v>
      </c>
      <c r="E7231" t="s">
        <v>1937</v>
      </c>
      <c r="F7231" t="s">
        <v>8260</v>
      </c>
      <c r="G7231" t="s">
        <v>29</v>
      </c>
      <c r="H7231" s="5">
        <v>13921.9</v>
      </c>
      <c r="I7231" s="5">
        <v>13921.9012</v>
      </c>
      <c r="J7231" s="5">
        <v>-1.2000000006082701E-3</v>
      </c>
      <c r="K7231" s="5">
        <v>13921.9</v>
      </c>
      <c r="L7231" s="5">
        <v>0</v>
      </c>
      <c r="M7231" t="str">
        <f>IF(ISERROR(VLOOKUP(A7231,'[1]Ecart validé'!$A:$A,1,FALSE)),Z7231,"Ecart Validé")</f>
        <v>valid</v>
      </c>
      <c r="R7231" t="s">
        <v>30</v>
      </c>
      <c r="X7231"/>
      <c r="Y7231"/>
      <c r="Z7231" t="s">
        <v>31</v>
      </c>
    </row>
    <row r="7232" spans="1:26" x14ac:dyDescent="0.3">
      <c r="A7232" t="s">
        <v>9614</v>
      </c>
      <c r="B7232" t="s">
        <v>963</v>
      </c>
      <c r="C7232">
        <v>116354</v>
      </c>
      <c r="D7232" t="str">
        <f>+VLOOKUP(C7232,Param!K:L,2,FALSE)</f>
        <v>BURIE</v>
      </c>
      <c r="E7232" t="s">
        <v>1937</v>
      </c>
      <c r="F7232" t="s">
        <v>8262</v>
      </c>
      <c r="G7232" t="s">
        <v>29</v>
      </c>
      <c r="H7232" s="5">
        <v>9519.83</v>
      </c>
      <c r="I7232" s="5">
        <v>9519.8287999999993</v>
      </c>
      <c r="J7232" s="5">
        <v>1.2000000006082701E-3</v>
      </c>
      <c r="K7232" s="5">
        <v>9519.83</v>
      </c>
      <c r="L7232" s="5">
        <v>0</v>
      </c>
      <c r="M7232" t="str">
        <f>IF(ISERROR(VLOOKUP(A7232,'[1]Ecart validé'!$A:$A,1,FALSE)),Z7232,"Ecart Validé")</f>
        <v>valid</v>
      </c>
      <c r="R7232" t="s">
        <v>30</v>
      </c>
      <c r="X7232"/>
      <c r="Y7232"/>
      <c r="Z7232" t="s">
        <v>31</v>
      </c>
    </row>
    <row r="7233" spans="1:26" x14ac:dyDescent="0.3">
      <c r="A7233" t="s">
        <v>9615</v>
      </c>
      <c r="B7233" t="s">
        <v>963</v>
      </c>
      <c r="C7233">
        <v>116354</v>
      </c>
      <c r="D7233" t="str">
        <f>+VLOOKUP(C7233,Param!K:L,2,FALSE)</f>
        <v>BURIE</v>
      </c>
      <c r="E7233" t="s">
        <v>1937</v>
      </c>
      <c r="F7233" t="s">
        <v>8264</v>
      </c>
      <c r="G7233" t="s">
        <v>29</v>
      </c>
      <c r="H7233" s="5">
        <v>1046.71</v>
      </c>
      <c r="I7233" s="5">
        <v>1046.7084</v>
      </c>
      <c r="J7233" s="5">
        <v>1.6000000000531099E-3</v>
      </c>
      <c r="K7233" s="5">
        <v>1046.71</v>
      </c>
      <c r="L7233" s="5">
        <v>0</v>
      </c>
      <c r="M7233" t="str">
        <f>IF(ISERROR(VLOOKUP(A7233,'[1]Ecart validé'!$A:$A,1,FALSE)),Z7233,"Ecart Validé")</f>
        <v>valid</v>
      </c>
      <c r="R7233" t="s">
        <v>30</v>
      </c>
      <c r="X7233"/>
      <c r="Y7233"/>
      <c r="Z7233" t="s">
        <v>31</v>
      </c>
    </row>
    <row r="7234" spans="1:26" x14ac:dyDescent="0.3">
      <c r="A7234" t="s">
        <v>9616</v>
      </c>
      <c r="B7234" t="s">
        <v>963</v>
      </c>
      <c r="C7234">
        <v>116354</v>
      </c>
      <c r="D7234" t="str">
        <f>+VLOOKUP(C7234,Param!K:L,2,FALSE)</f>
        <v>BURIE</v>
      </c>
      <c r="E7234" t="s">
        <v>1937</v>
      </c>
      <c r="F7234" t="s">
        <v>8266</v>
      </c>
      <c r="G7234" t="s">
        <v>29</v>
      </c>
      <c r="H7234" s="5">
        <v>406.72</v>
      </c>
      <c r="I7234" s="5">
        <v>406.72</v>
      </c>
      <c r="J7234" s="5">
        <v>0</v>
      </c>
      <c r="K7234" s="5">
        <v>406.72</v>
      </c>
      <c r="L7234" s="5">
        <v>0</v>
      </c>
      <c r="M7234" t="str">
        <f>IF(ISERROR(VLOOKUP(A7234,'[1]Ecart validé'!$A:$A,1,FALSE)),Z7234,"Ecart Validé")</f>
        <v>valid</v>
      </c>
      <c r="R7234" t="s">
        <v>30</v>
      </c>
      <c r="X7234"/>
      <c r="Y7234"/>
      <c r="Z7234" t="s">
        <v>31</v>
      </c>
    </row>
    <row r="7235" spans="1:26" x14ac:dyDescent="0.3">
      <c r="A7235" t="s">
        <v>9617</v>
      </c>
      <c r="B7235" t="s">
        <v>963</v>
      </c>
      <c r="C7235">
        <v>118814</v>
      </c>
      <c r="D7235" t="str">
        <f>+VLOOKUP(C7235,Param!K:L,2,FALSE)</f>
        <v>KONRAD HORNSCHUCH AG (SKAI)</v>
      </c>
      <c r="E7235" t="s">
        <v>1949</v>
      </c>
      <c r="F7235" t="s">
        <v>8260</v>
      </c>
      <c r="G7235" t="s">
        <v>29</v>
      </c>
      <c r="H7235" s="5">
        <v>86.4</v>
      </c>
      <c r="I7235" s="5">
        <v>86.4</v>
      </c>
      <c r="J7235" s="5">
        <v>0</v>
      </c>
      <c r="K7235" s="5">
        <v>86.4</v>
      </c>
      <c r="L7235" s="5">
        <v>0</v>
      </c>
      <c r="M7235" t="str">
        <f>IF(ISERROR(VLOOKUP(A7235,'[1]Ecart validé'!$A:$A,1,FALSE)),Z7235,"Ecart Validé")</f>
        <v>valid</v>
      </c>
      <c r="R7235" t="s">
        <v>30</v>
      </c>
      <c r="X7235"/>
      <c r="Y7235"/>
      <c r="Z7235" t="s">
        <v>31</v>
      </c>
    </row>
    <row r="7236" spans="1:26" x14ac:dyDescent="0.3">
      <c r="A7236" t="s">
        <v>9618</v>
      </c>
      <c r="B7236" t="s">
        <v>963</v>
      </c>
      <c r="C7236">
        <v>118814</v>
      </c>
      <c r="D7236" t="str">
        <f>+VLOOKUP(C7236,Param!K:L,2,FALSE)</f>
        <v>KONRAD HORNSCHUCH AG (SKAI)</v>
      </c>
      <c r="E7236" t="s">
        <v>1949</v>
      </c>
      <c r="F7236" t="s">
        <v>8262</v>
      </c>
      <c r="G7236" t="s">
        <v>29</v>
      </c>
      <c r="H7236" s="5">
        <v>35.880000000000003</v>
      </c>
      <c r="I7236" s="5">
        <v>35.880000000000003</v>
      </c>
      <c r="J7236" s="5">
        <v>0</v>
      </c>
      <c r="K7236" s="5">
        <v>35.880000000000003</v>
      </c>
      <c r="L7236" s="5">
        <v>0</v>
      </c>
      <c r="M7236" t="str">
        <f>IF(ISERROR(VLOOKUP(A7236,'[1]Ecart validé'!$A:$A,1,FALSE)),Z7236,"Ecart Validé")</f>
        <v>valid</v>
      </c>
      <c r="X7236"/>
      <c r="Y7236"/>
      <c r="Z7236" t="s">
        <v>31</v>
      </c>
    </row>
    <row r="7237" spans="1:26" x14ac:dyDescent="0.3">
      <c r="A7237" t="s">
        <v>9619</v>
      </c>
      <c r="B7237" t="s">
        <v>963</v>
      </c>
      <c r="C7237">
        <v>118814</v>
      </c>
      <c r="D7237" t="str">
        <f>+VLOOKUP(C7237,Param!K:L,2,FALSE)</f>
        <v>KONRAD HORNSCHUCH AG (SKAI)</v>
      </c>
      <c r="E7237" t="s">
        <v>1949</v>
      </c>
      <c r="F7237" t="s">
        <v>8264</v>
      </c>
      <c r="G7237" t="s">
        <v>29</v>
      </c>
      <c r="H7237" s="5">
        <v>17.98</v>
      </c>
      <c r="I7237" s="5">
        <v>17.975999999999999</v>
      </c>
      <c r="J7237" s="5">
        <v>4.0000000000013297E-3</v>
      </c>
      <c r="K7237" s="5">
        <v>17.98</v>
      </c>
      <c r="L7237" s="5">
        <v>0</v>
      </c>
      <c r="M7237" t="str">
        <f>IF(ISERROR(VLOOKUP(A7237,'[1]Ecart validé'!$A:$A,1,FALSE)),Z7237,"Ecart Validé")</f>
        <v>valid</v>
      </c>
      <c r="R7237" t="s">
        <v>30</v>
      </c>
      <c r="X7237"/>
      <c r="Y7237"/>
      <c r="Z7237" t="s">
        <v>31</v>
      </c>
    </row>
    <row r="7238" spans="1:26" x14ac:dyDescent="0.3">
      <c r="A7238" t="s">
        <v>9620</v>
      </c>
      <c r="B7238" t="s">
        <v>963</v>
      </c>
      <c r="C7238">
        <v>122475</v>
      </c>
      <c r="D7238" t="str">
        <f>+VLOOKUP(C7238,Param!K:L,2,FALSE)</f>
        <v>BK GROUP SRL</v>
      </c>
      <c r="E7238">
        <v>2326002</v>
      </c>
      <c r="F7238" t="s">
        <v>8617</v>
      </c>
      <c r="G7238" t="s">
        <v>29</v>
      </c>
      <c r="H7238" s="5">
        <v>4221.5</v>
      </c>
      <c r="I7238" s="5">
        <v>4221.5</v>
      </c>
      <c r="J7238" s="5">
        <v>0</v>
      </c>
      <c r="K7238" s="5">
        <v>4221.5</v>
      </c>
      <c r="L7238" s="5">
        <v>0</v>
      </c>
      <c r="M7238" t="str">
        <f>IF(ISERROR(VLOOKUP(A7238,'[1]Ecart validé'!$A:$A,1,FALSE)),Z7238,"Ecart Validé")</f>
        <v>valid</v>
      </c>
      <c r="R7238" t="s">
        <v>30</v>
      </c>
      <c r="X7238"/>
      <c r="Y7238"/>
      <c r="Z7238" t="s">
        <v>31</v>
      </c>
    </row>
    <row r="7239" spans="1:26" x14ac:dyDescent="0.3">
      <c r="A7239" t="s">
        <v>9621</v>
      </c>
      <c r="B7239" t="s">
        <v>963</v>
      </c>
      <c r="C7239">
        <v>122475</v>
      </c>
      <c r="D7239" t="str">
        <f>+VLOOKUP(C7239,Param!K:L,2,FALSE)</f>
        <v>BK GROUP SRL</v>
      </c>
      <c r="E7239">
        <v>2326002</v>
      </c>
      <c r="F7239" t="s">
        <v>8260</v>
      </c>
      <c r="G7239" t="s">
        <v>29</v>
      </c>
      <c r="H7239" s="5">
        <v>1061.2</v>
      </c>
      <c r="I7239" s="5">
        <v>1061.2</v>
      </c>
      <c r="J7239" s="5">
        <v>0</v>
      </c>
      <c r="K7239" s="5">
        <v>1061.2</v>
      </c>
      <c r="L7239" s="5">
        <v>0</v>
      </c>
      <c r="M7239" t="str">
        <f>IF(ISERROR(VLOOKUP(A7239,'[1]Ecart validé'!$A:$A,1,FALSE)),Z7239,"Ecart Validé")</f>
        <v>valid</v>
      </c>
      <c r="R7239" t="s">
        <v>30</v>
      </c>
      <c r="X7239"/>
      <c r="Y7239"/>
      <c r="Z7239" t="s">
        <v>31</v>
      </c>
    </row>
    <row r="7240" spans="1:26" x14ac:dyDescent="0.3">
      <c r="A7240" t="s">
        <v>9622</v>
      </c>
      <c r="B7240" t="s">
        <v>963</v>
      </c>
      <c r="C7240">
        <v>122475</v>
      </c>
      <c r="D7240" t="str">
        <f>+VLOOKUP(C7240,Param!K:L,2,FALSE)</f>
        <v>BK GROUP SRL</v>
      </c>
      <c r="E7240">
        <v>2326002</v>
      </c>
      <c r="F7240" t="s">
        <v>8262</v>
      </c>
      <c r="G7240" t="s">
        <v>29</v>
      </c>
      <c r="H7240" s="5">
        <v>3412.36</v>
      </c>
      <c r="I7240" s="5">
        <v>3412.35</v>
      </c>
      <c r="J7240" s="5">
        <v>1.0000000000218201E-2</v>
      </c>
      <c r="K7240" s="5">
        <v>3412.36</v>
      </c>
      <c r="L7240" s="5">
        <v>0</v>
      </c>
      <c r="M7240" t="str">
        <f>IF(ISERROR(VLOOKUP(A7240,'[1]Ecart validé'!$A:$A,1,FALSE)),Z7240,"Ecart Validé")</f>
        <v>valid</v>
      </c>
      <c r="R7240" t="s">
        <v>30</v>
      </c>
      <c r="X7240"/>
      <c r="Y7240"/>
      <c r="Z7240" t="s">
        <v>31</v>
      </c>
    </row>
    <row r="7241" spans="1:26" x14ac:dyDescent="0.3">
      <c r="A7241" t="s">
        <v>9623</v>
      </c>
      <c r="B7241" t="s">
        <v>963</v>
      </c>
      <c r="C7241">
        <v>122475</v>
      </c>
      <c r="D7241" t="str">
        <f>+VLOOKUP(C7241,Param!K:L,2,FALSE)</f>
        <v>BK GROUP SRL</v>
      </c>
      <c r="E7241">
        <v>2326002</v>
      </c>
      <c r="F7241" t="s">
        <v>8264</v>
      </c>
      <c r="G7241" t="s">
        <v>29</v>
      </c>
      <c r="H7241" s="5">
        <v>504.16</v>
      </c>
      <c r="I7241" s="5">
        <v>504.15</v>
      </c>
      <c r="J7241" s="5">
        <v>1.00000000000477E-2</v>
      </c>
      <c r="K7241" s="5">
        <v>504.16</v>
      </c>
      <c r="L7241" s="5">
        <v>0</v>
      </c>
      <c r="M7241" t="str">
        <f>IF(ISERROR(VLOOKUP(A7241,'[1]Ecart validé'!$A:$A,1,FALSE)),Z7241,"Ecart Validé")</f>
        <v>valid</v>
      </c>
      <c r="R7241" t="s">
        <v>30</v>
      </c>
      <c r="X7241"/>
      <c r="Y7241"/>
      <c r="Z7241" t="s">
        <v>31</v>
      </c>
    </row>
    <row r="7242" spans="1:26" x14ac:dyDescent="0.3">
      <c r="A7242" t="s">
        <v>9624</v>
      </c>
      <c r="B7242" t="s">
        <v>963</v>
      </c>
      <c r="C7242">
        <v>122475</v>
      </c>
      <c r="D7242" t="str">
        <f>+VLOOKUP(C7242,Param!K:L,2,FALSE)</f>
        <v>BK GROUP SRL</v>
      </c>
      <c r="E7242">
        <v>2326002</v>
      </c>
      <c r="F7242" t="s">
        <v>8266</v>
      </c>
      <c r="G7242" t="s">
        <v>29</v>
      </c>
      <c r="H7242" s="5">
        <v>1264</v>
      </c>
      <c r="I7242" s="5">
        <v>1264</v>
      </c>
      <c r="J7242" s="5">
        <v>0</v>
      </c>
      <c r="K7242" s="5">
        <v>1264</v>
      </c>
      <c r="L7242" s="5">
        <v>0</v>
      </c>
      <c r="M7242" t="str">
        <f>IF(ISERROR(VLOOKUP(A7242,'[1]Ecart validé'!$A:$A,1,FALSE)),Z7242,"Ecart Validé")</f>
        <v>valid</v>
      </c>
      <c r="R7242" t="s">
        <v>30</v>
      </c>
      <c r="X7242"/>
      <c r="Y7242"/>
      <c r="Z7242" t="s">
        <v>31</v>
      </c>
    </row>
    <row r="7243" spans="1:26" x14ac:dyDescent="0.3">
      <c r="A7243" t="s">
        <v>9625</v>
      </c>
      <c r="B7243" t="s">
        <v>963</v>
      </c>
      <c r="C7243">
        <v>123577</v>
      </c>
      <c r="D7243" t="str">
        <f>+VLOOKUP(C7243,Param!K:L,2,FALSE)</f>
        <v>VITRA INTERNATIONAL AG</v>
      </c>
      <c r="E7243" t="s">
        <v>1968</v>
      </c>
      <c r="F7243" t="s">
        <v>8260</v>
      </c>
      <c r="G7243" t="s">
        <v>29</v>
      </c>
      <c r="H7243" s="5">
        <v>1105.69</v>
      </c>
      <c r="I7243" s="5">
        <v>1105.6875</v>
      </c>
      <c r="J7243" s="5">
        <v>2.5000000000545601E-3</v>
      </c>
      <c r="K7243" s="5">
        <v>1105.69</v>
      </c>
      <c r="L7243" s="5">
        <v>0</v>
      </c>
      <c r="M7243" t="str">
        <f>IF(ISERROR(VLOOKUP(A7243,'[1]Ecart validé'!$A:$A,1,FALSE)),Z7243,"Ecart Validé")</f>
        <v>valid</v>
      </c>
      <c r="R7243" t="s">
        <v>30</v>
      </c>
      <c r="X7243"/>
      <c r="Y7243"/>
      <c r="Z7243" t="s">
        <v>31</v>
      </c>
    </row>
    <row r="7244" spans="1:26" x14ac:dyDescent="0.3">
      <c r="A7244" t="s">
        <v>9626</v>
      </c>
      <c r="B7244" t="s">
        <v>963</v>
      </c>
      <c r="C7244">
        <v>123577</v>
      </c>
      <c r="D7244" t="str">
        <f>+VLOOKUP(C7244,Param!K:L,2,FALSE)</f>
        <v>VITRA INTERNATIONAL AG</v>
      </c>
      <c r="E7244" t="s">
        <v>1968</v>
      </c>
      <c r="F7244" t="s">
        <v>8262</v>
      </c>
      <c r="G7244" t="s">
        <v>29</v>
      </c>
      <c r="H7244" s="5">
        <v>671.3</v>
      </c>
      <c r="I7244" s="5">
        <v>671.30129999999997</v>
      </c>
      <c r="J7244" s="5">
        <v>-1.3000000000147299E-3</v>
      </c>
      <c r="K7244" s="5">
        <v>671.3</v>
      </c>
      <c r="L7244" s="5">
        <v>0</v>
      </c>
      <c r="M7244" t="str">
        <f>IF(ISERROR(VLOOKUP(A7244,'[1]Ecart validé'!$A:$A,1,FALSE)),Z7244,"Ecart Validé")</f>
        <v>valid</v>
      </c>
      <c r="R7244" t="s">
        <v>30</v>
      </c>
      <c r="X7244"/>
      <c r="Y7244"/>
      <c r="Z7244" t="s">
        <v>31</v>
      </c>
    </row>
    <row r="7245" spans="1:26" x14ac:dyDescent="0.3">
      <c r="A7245" t="s">
        <v>9627</v>
      </c>
      <c r="B7245" t="s">
        <v>963</v>
      </c>
      <c r="C7245">
        <v>123577</v>
      </c>
      <c r="D7245" t="str">
        <f>+VLOOKUP(C7245,Param!K:L,2,FALSE)</f>
        <v>VITRA INTERNATIONAL AG</v>
      </c>
      <c r="E7245" t="s">
        <v>1968</v>
      </c>
      <c r="F7245" t="s">
        <v>8264</v>
      </c>
      <c r="G7245" t="s">
        <v>29</v>
      </c>
      <c r="H7245" s="5">
        <v>282.31</v>
      </c>
      <c r="I7245" s="5">
        <v>282.3066</v>
      </c>
      <c r="J7245" s="5">
        <v>3.3999999999991802E-3</v>
      </c>
      <c r="K7245" s="5">
        <v>282.31</v>
      </c>
      <c r="L7245" s="5">
        <v>0</v>
      </c>
      <c r="M7245" t="str">
        <f>IF(ISERROR(VLOOKUP(A7245,'[1]Ecart validé'!$A:$A,1,FALSE)),Z7245,"Ecart Validé")</f>
        <v>valid</v>
      </c>
      <c r="R7245" t="s">
        <v>30</v>
      </c>
      <c r="X7245"/>
      <c r="Y7245"/>
      <c r="Z7245" t="s">
        <v>31</v>
      </c>
    </row>
    <row r="7246" spans="1:26" x14ac:dyDescent="0.3">
      <c r="A7246" t="s">
        <v>9628</v>
      </c>
      <c r="B7246" t="s">
        <v>963</v>
      </c>
      <c r="C7246">
        <v>123577</v>
      </c>
      <c r="D7246" t="str">
        <f>+VLOOKUP(C7246,Param!K:L,2,FALSE)</f>
        <v>VITRA INTERNATIONAL AG</v>
      </c>
      <c r="E7246" t="s">
        <v>1968</v>
      </c>
      <c r="F7246" t="s">
        <v>8266</v>
      </c>
      <c r="G7246" t="s">
        <v>29</v>
      </c>
      <c r="H7246" s="5">
        <v>296.8</v>
      </c>
      <c r="I7246" s="5">
        <v>296.79930000000002</v>
      </c>
      <c r="J7246" s="5">
        <v>6.9999999999481501E-4</v>
      </c>
      <c r="K7246" s="5">
        <v>296.8</v>
      </c>
      <c r="L7246" s="5">
        <v>0</v>
      </c>
      <c r="M7246" t="str">
        <f>IF(ISERROR(VLOOKUP(A7246,'[1]Ecart validé'!$A:$A,1,FALSE)),Z7246,"Ecart Validé")</f>
        <v>valid</v>
      </c>
      <c r="R7246" t="s">
        <v>30</v>
      </c>
      <c r="X7246"/>
      <c r="Y7246"/>
      <c r="Z7246" t="s">
        <v>31</v>
      </c>
    </row>
    <row r="7247" spans="1:26" ht="57.6" x14ac:dyDescent="0.3">
      <c r="A7247" t="s">
        <v>9629</v>
      </c>
      <c r="B7247" t="s">
        <v>963</v>
      </c>
      <c r="C7247">
        <v>160837</v>
      </c>
      <c r="D7247" t="str">
        <f>+VLOOKUP(C7247,Param!K:L,2,FALSE)</f>
        <v>BIC GRAPHIC EUROPE</v>
      </c>
      <c r="E7247" t="s">
        <v>1975</v>
      </c>
      <c r="F7247" t="s">
        <v>8617</v>
      </c>
      <c r="G7247" t="s">
        <v>29</v>
      </c>
      <c r="H7247" s="5">
        <v>15054.41</v>
      </c>
      <c r="I7247" s="5">
        <v>15054.405000000001</v>
      </c>
      <c r="J7247" s="5">
        <v>4.9999999991996403E-3</v>
      </c>
      <c r="K7247" s="5">
        <v>15054.41</v>
      </c>
      <c r="L7247" s="5">
        <v>0</v>
      </c>
      <c r="M7247" t="str">
        <f>IF(ISERROR(VLOOKUP(A7247,'[1]Ecart validé'!$A:$A,1,FALSE)),Z7247,"Ecart Validé")</f>
        <v>valid</v>
      </c>
      <c r="R7247" t="s">
        <v>30</v>
      </c>
      <c r="S7247" t="s">
        <v>42</v>
      </c>
      <c r="T7247" t="s">
        <v>325</v>
      </c>
      <c r="U7247" s="13" t="s">
        <v>9630</v>
      </c>
      <c r="V7247" t="s">
        <v>45</v>
      </c>
      <c r="W7247" t="s">
        <v>2529</v>
      </c>
      <c r="X7247" t="s">
        <v>6978</v>
      </c>
      <c r="Y7247" t="s">
        <v>6978</v>
      </c>
      <c r="Z7247" t="s">
        <v>31</v>
      </c>
    </row>
    <row r="7248" spans="1:26" x14ac:dyDescent="0.3">
      <c r="A7248" t="s">
        <v>9631</v>
      </c>
      <c r="B7248" t="s">
        <v>963</v>
      </c>
      <c r="C7248">
        <v>160837</v>
      </c>
      <c r="D7248" t="str">
        <f>+VLOOKUP(C7248,Param!K:L,2,FALSE)</f>
        <v>BIC GRAPHIC EUROPE</v>
      </c>
      <c r="E7248" t="s">
        <v>1975</v>
      </c>
      <c r="F7248" t="s">
        <v>8260</v>
      </c>
      <c r="G7248" t="s">
        <v>29</v>
      </c>
      <c r="H7248" s="5">
        <v>2150.62</v>
      </c>
      <c r="I7248" s="5">
        <v>2150.6201999999998</v>
      </c>
      <c r="J7248" s="5">
        <v>-1.99999999949795E-4</v>
      </c>
      <c r="K7248" s="5">
        <v>2150.62</v>
      </c>
      <c r="L7248" s="5">
        <v>0</v>
      </c>
      <c r="M7248" t="str">
        <f>IF(ISERROR(VLOOKUP(A7248,'[1]Ecart validé'!$A:$A,1,FALSE)),Z7248,"Ecart Validé")</f>
        <v>valid</v>
      </c>
      <c r="R7248" t="s">
        <v>30</v>
      </c>
      <c r="X7248"/>
      <c r="Y7248"/>
      <c r="Z7248" t="s">
        <v>31</v>
      </c>
    </row>
    <row r="7249" spans="1:26" x14ac:dyDescent="0.3">
      <c r="A7249" t="s">
        <v>9632</v>
      </c>
      <c r="B7249" t="s">
        <v>963</v>
      </c>
      <c r="C7249">
        <v>160837</v>
      </c>
      <c r="D7249" t="str">
        <f>+VLOOKUP(C7249,Param!K:L,2,FALSE)</f>
        <v>BIC GRAPHIC EUROPE</v>
      </c>
      <c r="E7249" t="s">
        <v>1975</v>
      </c>
      <c r="F7249" t="s">
        <v>8262</v>
      </c>
      <c r="G7249" t="s">
        <v>29</v>
      </c>
      <c r="H7249" s="5">
        <v>3962.08</v>
      </c>
      <c r="I7249" s="5">
        <v>3962.0808000000002</v>
      </c>
      <c r="J7249" s="5">
        <v>-8.0000000025393005E-4</v>
      </c>
      <c r="K7249" s="5">
        <v>3962.08</v>
      </c>
      <c r="L7249" s="5">
        <v>0</v>
      </c>
      <c r="M7249" t="str">
        <f>IF(ISERROR(VLOOKUP(A7249,'[1]Ecart validé'!$A:$A,1,FALSE)),Z7249,"Ecart Validé")</f>
        <v>valid</v>
      </c>
      <c r="R7249" t="s">
        <v>30</v>
      </c>
      <c r="X7249"/>
      <c r="Y7249"/>
      <c r="Z7249" t="s">
        <v>31</v>
      </c>
    </row>
    <row r="7250" spans="1:26" x14ac:dyDescent="0.3">
      <c r="A7250" t="s">
        <v>9633</v>
      </c>
      <c r="B7250" t="s">
        <v>963</v>
      </c>
      <c r="C7250">
        <v>160837</v>
      </c>
      <c r="D7250" t="str">
        <f>+VLOOKUP(C7250,Param!K:L,2,FALSE)</f>
        <v>BIC GRAPHIC EUROPE</v>
      </c>
      <c r="E7250" t="s">
        <v>1975</v>
      </c>
      <c r="F7250" t="s">
        <v>8264</v>
      </c>
      <c r="G7250" t="s">
        <v>29</v>
      </c>
      <c r="H7250" s="5">
        <v>7188.37</v>
      </c>
      <c r="I7250" s="5">
        <v>7188.3684000000003</v>
      </c>
      <c r="J7250" s="5">
        <v>1.59999999959836E-3</v>
      </c>
      <c r="K7250" s="5">
        <v>7188.37</v>
      </c>
      <c r="L7250" s="5">
        <v>0</v>
      </c>
      <c r="M7250" t="str">
        <f>IF(ISERROR(VLOOKUP(A7250,'[1]Ecart validé'!$A:$A,1,FALSE)),Z7250,"Ecart Validé")</f>
        <v>valid</v>
      </c>
      <c r="R7250" t="s">
        <v>30</v>
      </c>
      <c r="X7250"/>
      <c r="Y7250"/>
      <c r="Z7250" t="s">
        <v>31</v>
      </c>
    </row>
    <row r="7251" spans="1:26" x14ac:dyDescent="0.3">
      <c r="A7251" t="s">
        <v>9634</v>
      </c>
      <c r="B7251" t="s">
        <v>963</v>
      </c>
      <c r="C7251">
        <v>160837</v>
      </c>
      <c r="D7251" t="str">
        <f>+VLOOKUP(C7251,Param!K:L,2,FALSE)</f>
        <v>BIC GRAPHIC EUROPE</v>
      </c>
      <c r="E7251" t="s">
        <v>1975</v>
      </c>
      <c r="F7251" t="s">
        <v>8266</v>
      </c>
      <c r="G7251" t="s">
        <v>29</v>
      </c>
      <c r="H7251" s="5">
        <v>9744.65</v>
      </c>
      <c r="I7251" s="5">
        <v>9744.6468000000004</v>
      </c>
      <c r="J7251" s="5">
        <v>3.1999999991967299E-3</v>
      </c>
      <c r="K7251" s="5">
        <v>9744.65</v>
      </c>
      <c r="L7251" s="5">
        <v>0</v>
      </c>
      <c r="M7251" t="str">
        <f>IF(ISERROR(VLOOKUP(A7251,'[1]Ecart validé'!$A:$A,1,FALSE)),Z7251,"Ecart Validé")</f>
        <v>valid</v>
      </c>
      <c r="R7251" t="s">
        <v>30</v>
      </c>
      <c r="U7251" s="12"/>
      <c r="X7251"/>
      <c r="Y7251"/>
      <c r="Z7251" t="s">
        <v>31</v>
      </c>
    </row>
    <row r="7252" spans="1:26" x14ac:dyDescent="0.3">
      <c r="A7252" t="s">
        <v>9635</v>
      </c>
      <c r="B7252" t="s">
        <v>963</v>
      </c>
      <c r="C7252">
        <v>160873</v>
      </c>
      <c r="D7252" t="str">
        <f>+VLOOKUP(C7252,Param!K:L,2,FALSE)</f>
        <v>HOSTITALIA - UHS</v>
      </c>
      <c r="E7252" t="s">
        <v>1978</v>
      </c>
      <c r="F7252" t="s">
        <v>8260</v>
      </c>
      <c r="G7252" t="s">
        <v>29</v>
      </c>
      <c r="H7252" s="5">
        <v>163.68</v>
      </c>
      <c r="I7252" s="5">
        <v>163.68</v>
      </c>
      <c r="J7252" s="5">
        <v>0</v>
      </c>
      <c r="K7252" s="5">
        <v>163.68</v>
      </c>
      <c r="L7252" s="5">
        <v>0</v>
      </c>
      <c r="M7252" t="str">
        <f>IF(ISERROR(VLOOKUP(A7252,'[1]Ecart validé'!$A:$A,1,FALSE)),Z7252,"Ecart Validé")</f>
        <v>valid</v>
      </c>
      <c r="R7252" t="s">
        <v>30</v>
      </c>
      <c r="X7252"/>
      <c r="Y7252"/>
      <c r="Z7252" t="s">
        <v>31</v>
      </c>
    </row>
    <row r="7253" spans="1:26" x14ac:dyDescent="0.3">
      <c r="A7253" t="s">
        <v>9636</v>
      </c>
      <c r="B7253" t="s">
        <v>963</v>
      </c>
      <c r="C7253">
        <v>160873</v>
      </c>
      <c r="D7253" t="str">
        <f>+VLOOKUP(C7253,Param!K:L,2,FALSE)</f>
        <v>HOSTITALIA - UHS</v>
      </c>
      <c r="E7253" t="s">
        <v>1978</v>
      </c>
      <c r="F7253" t="s">
        <v>8266</v>
      </c>
      <c r="G7253" t="s">
        <v>29</v>
      </c>
      <c r="H7253" s="5">
        <v>1134.78</v>
      </c>
      <c r="I7253" s="5">
        <v>1134.78</v>
      </c>
      <c r="J7253" s="5">
        <v>0</v>
      </c>
      <c r="K7253" s="5">
        <v>1134.78</v>
      </c>
      <c r="L7253" s="5">
        <v>0</v>
      </c>
      <c r="M7253" t="str">
        <f>IF(ISERROR(VLOOKUP(A7253,'[1]Ecart validé'!$A:$A,1,FALSE)),Z7253,"Ecart Validé")</f>
        <v>valid</v>
      </c>
      <c r="R7253" t="s">
        <v>30</v>
      </c>
      <c r="X7253"/>
      <c r="Y7253"/>
      <c r="Z7253" t="s">
        <v>31</v>
      </c>
    </row>
    <row r="7254" spans="1:26" x14ac:dyDescent="0.3">
      <c r="A7254" t="s">
        <v>9637</v>
      </c>
      <c r="B7254" t="s">
        <v>963</v>
      </c>
      <c r="C7254">
        <v>179978</v>
      </c>
      <c r="D7254" t="str">
        <f>+VLOOKUP(C7254,Param!K:L,2,FALSE)</f>
        <v>EMECO EUROPE SRL</v>
      </c>
      <c r="E7254" t="s">
        <v>1986</v>
      </c>
      <c r="F7254" t="s">
        <v>8617</v>
      </c>
      <c r="G7254" t="s">
        <v>29</v>
      </c>
      <c r="H7254" s="5">
        <v>65.37</v>
      </c>
      <c r="I7254" s="5">
        <v>65.37</v>
      </c>
      <c r="J7254" s="5">
        <v>0</v>
      </c>
      <c r="K7254" s="5">
        <v>65.37</v>
      </c>
      <c r="L7254" s="5">
        <v>0</v>
      </c>
      <c r="M7254" t="str">
        <f>IF(ISERROR(VLOOKUP(A7254,'[1]Ecart validé'!$A:$A,1,FALSE)),Z7254,"Ecart Validé")</f>
        <v>valid</v>
      </c>
      <c r="R7254" t="s">
        <v>30</v>
      </c>
      <c r="X7254"/>
      <c r="Y7254"/>
      <c r="Z7254" t="s">
        <v>31</v>
      </c>
    </row>
    <row r="7255" spans="1:26" x14ac:dyDescent="0.3">
      <c r="A7255" t="s">
        <v>9638</v>
      </c>
      <c r="B7255" t="s">
        <v>963</v>
      </c>
      <c r="C7255">
        <v>179978</v>
      </c>
      <c r="D7255" t="str">
        <f>+VLOOKUP(C7255,Param!K:L,2,FALSE)</f>
        <v>EMECO EUROPE SRL</v>
      </c>
      <c r="E7255" t="s">
        <v>1986</v>
      </c>
      <c r="F7255" t="s">
        <v>8260</v>
      </c>
      <c r="G7255" t="s">
        <v>29</v>
      </c>
      <c r="H7255" s="5">
        <v>183.3</v>
      </c>
      <c r="I7255" s="5">
        <v>183.3</v>
      </c>
      <c r="J7255" s="5">
        <v>0</v>
      </c>
      <c r="K7255" s="5">
        <v>183.3</v>
      </c>
      <c r="L7255" s="5">
        <v>0</v>
      </c>
      <c r="M7255" t="str">
        <f>IF(ISERROR(VLOOKUP(A7255,'[1]Ecart validé'!$A:$A,1,FALSE)),Z7255,"Ecart Validé")</f>
        <v>valid</v>
      </c>
      <c r="R7255" t="s">
        <v>30</v>
      </c>
      <c r="X7255"/>
      <c r="Y7255"/>
      <c r="Z7255" t="s">
        <v>31</v>
      </c>
    </row>
    <row r="7256" spans="1:26" x14ac:dyDescent="0.3">
      <c r="A7256" t="s">
        <v>9639</v>
      </c>
      <c r="B7256" t="s">
        <v>963</v>
      </c>
      <c r="C7256">
        <v>179978</v>
      </c>
      <c r="D7256" t="str">
        <f>+VLOOKUP(C7256,Param!K:L,2,FALSE)</f>
        <v>EMECO EUROPE SRL</v>
      </c>
      <c r="E7256" t="s">
        <v>1986</v>
      </c>
      <c r="F7256" t="s">
        <v>8262</v>
      </c>
      <c r="G7256" t="s">
        <v>29</v>
      </c>
      <c r="H7256" s="5">
        <v>297.27</v>
      </c>
      <c r="I7256" s="5">
        <v>297.27</v>
      </c>
      <c r="J7256" s="5">
        <v>0</v>
      </c>
      <c r="K7256" s="5">
        <v>297.27</v>
      </c>
      <c r="L7256" s="5">
        <v>0</v>
      </c>
      <c r="M7256" t="str">
        <f>IF(ISERROR(VLOOKUP(A7256,'[1]Ecart validé'!$A:$A,1,FALSE)),Z7256,"Ecart Validé")</f>
        <v>valid</v>
      </c>
      <c r="R7256" t="s">
        <v>30</v>
      </c>
      <c r="X7256"/>
      <c r="Y7256"/>
      <c r="Z7256" t="s">
        <v>31</v>
      </c>
    </row>
    <row r="7257" spans="1:26" x14ac:dyDescent="0.3">
      <c r="A7257" t="s">
        <v>9640</v>
      </c>
      <c r="B7257" t="s">
        <v>963</v>
      </c>
      <c r="C7257">
        <v>179978</v>
      </c>
      <c r="D7257" t="str">
        <f>+VLOOKUP(C7257,Param!K:L,2,FALSE)</f>
        <v>EMECO EUROPE SRL</v>
      </c>
      <c r="E7257" t="s">
        <v>1986</v>
      </c>
      <c r="F7257" t="s">
        <v>8264</v>
      </c>
      <c r="G7257" t="s">
        <v>29</v>
      </c>
      <c r="H7257" s="5">
        <v>19.829999999999998</v>
      </c>
      <c r="I7257" s="5">
        <v>19.829999999999998</v>
      </c>
      <c r="J7257" s="5">
        <v>0</v>
      </c>
      <c r="K7257" s="5">
        <v>19.829999999999998</v>
      </c>
      <c r="L7257" s="5">
        <v>0</v>
      </c>
      <c r="M7257" t="str">
        <f>IF(ISERROR(VLOOKUP(A7257,'[1]Ecart validé'!$A:$A,1,FALSE)),Z7257,"Ecart Validé")</f>
        <v>valid</v>
      </c>
      <c r="R7257" t="s">
        <v>30</v>
      </c>
      <c r="X7257"/>
      <c r="Y7257"/>
      <c r="Z7257" t="s">
        <v>31</v>
      </c>
    </row>
    <row r="7258" spans="1:26" x14ac:dyDescent="0.3">
      <c r="A7258" t="s">
        <v>9641</v>
      </c>
      <c r="B7258" t="s">
        <v>963</v>
      </c>
      <c r="C7258">
        <v>179978</v>
      </c>
      <c r="D7258" t="str">
        <f>+VLOOKUP(C7258,Param!K:L,2,FALSE)</f>
        <v>EMECO EUROPE SRL</v>
      </c>
      <c r="E7258" t="s">
        <v>1986</v>
      </c>
      <c r="F7258" t="s">
        <v>8266</v>
      </c>
      <c r="G7258" t="s">
        <v>29</v>
      </c>
      <c r="H7258" s="5">
        <v>136.91999999999999</v>
      </c>
      <c r="I7258" s="5">
        <v>136.91999999999999</v>
      </c>
      <c r="J7258" s="5">
        <v>0</v>
      </c>
      <c r="K7258" s="5">
        <v>136.91999999999999</v>
      </c>
      <c r="L7258" s="5">
        <v>0</v>
      </c>
      <c r="M7258" t="str">
        <f>IF(ISERROR(VLOOKUP(A7258,'[1]Ecart validé'!$A:$A,1,FALSE)),Z7258,"Ecart Validé")</f>
        <v>valid</v>
      </c>
      <c r="R7258" t="s">
        <v>30</v>
      </c>
      <c r="X7258"/>
      <c r="Y7258"/>
      <c r="Z7258" t="s">
        <v>31</v>
      </c>
    </row>
    <row r="7259" spans="1:26" x14ac:dyDescent="0.3">
      <c r="A7259" t="s">
        <v>9642</v>
      </c>
      <c r="B7259" t="s">
        <v>963</v>
      </c>
      <c r="C7259">
        <v>188632</v>
      </c>
      <c r="D7259" t="str">
        <f>+VLOOKUP(C7259,Param!K:L,2,FALSE)</f>
        <v>B&amp;T S.P.A.</v>
      </c>
      <c r="E7259" t="s">
        <v>2000</v>
      </c>
      <c r="F7259" t="s">
        <v>8617</v>
      </c>
      <c r="G7259" t="s">
        <v>29</v>
      </c>
      <c r="H7259" s="5">
        <v>4364.05</v>
      </c>
      <c r="I7259" s="5">
        <v>4364.05</v>
      </c>
      <c r="J7259" s="5">
        <v>0</v>
      </c>
      <c r="K7259" s="5">
        <v>4364.05</v>
      </c>
      <c r="L7259" s="5">
        <v>0</v>
      </c>
      <c r="M7259" t="str">
        <f>IF(ISERROR(VLOOKUP(A7259,'[1]Ecart validé'!$A:$A,1,FALSE)),Z7259,"Ecart Validé")</f>
        <v>valid</v>
      </c>
      <c r="R7259" t="s">
        <v>30</v>
      </c>
      <c r="S7259" t="s">
        <v>42</v>
      </c>
      <c r="T7259" t="s">
        <v>43</v>
      </c>
      <c r="U7259" s="13" t="s">
        <v>9369</v>
      </c>
      <c r="V7259" t="s">
        <v>45</v>
      </c>
      <c r="W7259" t="s">
        <v>2529</v>
      </c>
      <c r="X7259" t="s">
        <v>2131</v>
      </c>
      <c r="Y7259" t="s">
        <v>2131</v>
      </c>
      <c r="Z7259" t="s">
        <v>31</v>
      </c>
    </row>
    <row r="7260" spans="1:26" x14ac:dyDescent="0.3">
      <c r="A7260" t="s">
        <v>9643</v>
      </c>
      <c r="B7260" t="s">
        <v>963</v>
      </c>
      <c r="C7260">
        <v>188632</v>
      </c>
      <c r="D7260" t="str">
        <f>+VLOOKUP(C7260,Param!K:L,2,FALSE)</f>
        <v>B&amp;T S.P.A.</v>
      </c>
      <c r="E7260" t="s">
        <v>2000</v>
      </c>
      <c r="F7260" t="s">
        <v>8260</v>
      </c>
      <c r="G7260" t="s">
        <v>29</v>
      </c>
      <c r="H7260" s="5">
        <v>77.42</v>
      </c>
      <c r="I7260" s="5">
        <v>77.415000000000006</v>
      </c>
      <c r="J7260" s="5">
        <v>4.9999999999954499E-3</v>
      </c>
      <c r="K7260" s="5">
        <v>77.42</v>
      </c>
      <c r="L7260" s="5">
        <v>0</v>
      </c>
      <c r="M7260" t="str">
        <f>IF(ISERROR(VLOOKUP(A7260,'[1]Ecart validé'!$A:$A,1,FALSE)),Z7260,"Ecart Validé")</f>
        <v>valid</v>
      </c>
      <c r="R7260" t="s">
        <v>30</v>
      </c>
      <c r="X7260"/>
      <c r="Y7260"/>
      <c r="Z7260" t="s">
        <v>31</v>
      </c>
    </row>
    <row r="7261" spans="1:26" x14ac:dyDescent="0.3">
      <c r="A7261" t="s">
        <v>9644</v>
      </c>
      <c r="B7261" t="s">
        <v>963</v>
      </c>
      <c r="C7261">
        <v>188632</v>
      </c>
      <c r="D7261" t="str">
        <f>+VLOOKUP(C7261,Param!K:L,2,FALSE)</f>
        <v>B&amp;T S.P.A.</v>
      </c>
      <c r="E7261" t="s">
        <v>2000</v>
      </c>
      <c r="F7261" t="s">
        <v>8262</v>
      </c>
      <c r="G7261" t="s">
        <v>29</v>
      </c>
      <c r="H7261" s="5">
        <v>1569.55</v>
      </c>
      <c r="I7261" s="5">
        <v>1569.55</v>
      </c>
      <c r="J7261" s="5">
        <v>0</v>
      </c>
      <c r="K7261" s="5">
        <v>1569.55</v>
      </c>
      <c r="L7261" s="5">
        <v>0</v>
      </c>
      <c r="M7261" t="str">
        <f>IF(ISERROR(VLOOKUP(A7261,'[1]Ecart validé'!$A:$A,1,FALSE)),Z7261,"Ecart Validé")</f>
        <v>valid</v>
      </c>
      <c r="R7261" t="s">
        <v>30</v>
      </c>
      <c r="X7261"/>
      <c r="Y7261"/>
      <c r="Z7261" t="s">
        <v>31</v>
      </c>
    </row>
    <row r="7262" spans="1:26" x14ac:dyDescent="0.3">
      <c r="A7262" t="s">
        <v>9645</v>
      </c>
      <c r="B7262" t="s">
        <v>963</v>
      </c>
      <c r="C7262">
        <v>188632</v>
      </c>
      <c r="D7262" t="str">
        <f>+VLOOKUP(C7262,Param!K:L,2,FALSE)</f>
        <v>B&amp;T S.P.A.</v>
      </c>
      <c r="E7262" t="s">
        <v>2000</v>
      </c>
      <c r="F7262" t="s">
        <v>8264</v>
      </c>
      <c r="G7262" t="s">
        <v>29</v>
      </c>
      <c r="H7262" s="5">
        <v>865.15</v>
      </c>
      <c r="I7262" s="5">
        <v>865.15</v>
      </c>
      <c r="J7262" s="5">
        <v>0</v>
      </c>
      <c r="K7262" s="5">
        <v>865.15</v>
      </c>
      <c r="L7262" s="5">
        <v>0</v>
      </c>
      <c r="M7262" t="str">
        <f>IF(ISERROR(VLOOKUP(A7262,'[1]Ecart validé'!$A:$A,1,FALSE)),Z7262,"Ecart Validé")</f>
        <v>valid</v>
      </c>
      <c r="R7262" t="s">
        <v>30</v>
      </c>
      <c r="X7262"/>
      <c r="Y7262"/>
      <c r="Z7262" t="s">
        <v>31</v>
      </c>
    </row>
    <row r="7263" spans="1:26" x14ac:dyDescent="0.3">
      <c r="A7263" t="s">
        <v>9646</v>
      </c>
      <c r="B7263" t="s">
        <v>963</v>
      </c>
      <c r="C7263">
        <v>188632</v>
      </c>
      <c r="D7263" t="str">
        <f>+VLOOKUP(C7263,Param!K:L,2,FALSE)</f>
        <v>B&amp;T S.P.A.</v>
      </c>
      <c r="E7263" t="s">
        <v>2000</v>
      </c>
      <c r="F7263" t="s">
        <v>8266</v>
      </c>
      <c r="G7263" t="s">
        <v>29</v>
      </c>
      <c r="H7263" s="5">
        <v>3367.08</v>
      </c>
      <c r="I7263" s="5">
        <v>3367.0794999999998</v>
      </c>
      <c r="J7263" s="5">
        <v>5.0000000010186297E-4</v>
      </c>
      <c r="K7263" s="5">
        <v>3367.08</v>
      </c>
      <c r="L7263" s="5">
        <v>0</v>
      </c>
      <c r="M7263" t="str">
        <f>IF(ISERROR(VLOOKUP(A7263,'[1]Ecart validé'!$A:$A,1,FALSE)),Z7263,"Ecart Validé")</f>
        <v>valid</v>
      </c>
      <c r="R7263" t="s">
        <v>30</v>
      </c>
      <c r="X7263"/>
      <c r="Y7263"/>
      <c r="Z7263" t="s">
        <v>31</v>
      </c>
    </row>
    <row r="7264" spans="1:26" x14ac:dyDescent="0.3">
      <c r="A7264" t="s">
        <v>9647</v>
      </c>
      <c r="B7264" t="s">
        <v>963</v>
      </c>
      <c r="C7264">
        <v>188632</v>
      </c>
      <c r="D7264" t="str">
        <f>+VLOOKUP(C7264,Param!K:L,2,FALSE)</f>
        <v>B&amp;T S.P.A.</v>
      </c>
      <c r="E7264" t="s">
        <v>2005</v>
      </c>
      <c r="F7264" t="s">
        <v>8260</v>
      </c>
      <c r="G7264" t="s">
        <v>29</v>
      </c>
      <c r="H7264" s="5">
        <v>3008.44</v>
      </c>
      <c r="I7264" s="5">
        <v>3008.44</v>
      </c>
      <c r="J7264" s="5">
        <v>0</v>
      </c>
      <c r="K7264" s="5">
        <v>3008.44</v>
      </c>
      <c r="L7264" s="5">
        <v>0</v>
      </c>
      <c r="M7264" t="str">
        <f>IF(ISERROR(VLOOKUP(A7264,'[1]Ecart validé'!$A:$A,1,FALSE)),Z7264,"Ecart Validé")</f>
        <v>valid</v>
      </c>
      <c r="R7264" t="s">
        <v>30</v>
      </c>
      <c r="X7264"/>
      <c r="Y7264"/>
      <c r="Z7264" t="s">
        <v>31</v>
      </c>
    </row>
    <row r="7265" spans="1:26" x14ac:dyDescent="0.3">
      <c r="A7265" t="s">
        <v>9648</v>
      </c>
      <c r="B7265" t="s">
        <v>963</v>
      </c>
      <c r="C7265">
        <v>188632</v>
      </c>
      <c r="D7265" t="str">
        <f>+VLOOKUP(C7265,Param!K:L,2,FALSE)</f>
        <v>B&amp;T S.P.A.</v>
      </c>
      <c r="E7265" t="s">
        <v>2005</v>
      </c>
      <c r="F7265" t="s">
        <v>8262</v>
      </c>
      <c r="G7265" t="s">
        <v>29</v>
      </c>
      <c r="H7265" s="5">
        <v>4805.4399999999996</v>
      </c>
      <c r="I7265" s="5">
        <v>4805.4399999999996</v>
      </c>
      <c r="J7265" s="5">
        <v>0</v>
      </c>
      <c r="K7265" s="5">
        <v>4805.4399999999996</v>
      </c>
      <c r="L7265" s="5">
        <v>0</v>
      </c>
      <c r="M7265" t="str">
        <f>IF(ISERROR(VLOOKUP(A7265,'[1]Ecart validé'!$A:$A,1,FALSE)),Z7265,"Ecart Validé")</f>
        <v>valid</v>
      </c>
      <c r="R7265" t="s">
        <v>30</v>
      </c>
      <c r="X7265"/>
      <c r="Y7265"/>
      <c r="Z7265" t="s">
        <v>31</v>
      </c>
    </row>
    <row r="7266" spans="1:26" x14ac:dyDescent="0.3">
      <c r="A7266" t="s">
        <v>9649</v>
      </c>
      <c r="B7266" t="s">
        <v>963</v>
      </c>
      <c r="C7266">
        <v>188632</v>
      </c>
      <c r="D7266" t="str">
        <f>+VLOOKUP(C7266,Param!K:L,2,FALSE)</f>
        <v>B&amp;T S.P.A.</v>
      </c>
      <c r="E7266" t="s">
        <v>2005</v>
      </c>
      <c r="F7266" t="s">
        <v>8264</v>
      </c>
      <c r="G7266" t="s">
        <v>29</v>
      </c>
      <c r="H7266" s="5">
        <v>893.28</v>
      </c>
      <c r="I7266" s="5">
        <v>893.28</v>
      </c>
      <c r="J7266" s="5">
        <v>0</v>
      </c>
      <c r="K7266" s="5">
        <v>893.28</v>
      </c>
      <c r="L7266" s="5">
        <v>0</v>
      </c>
      <c r="M7266" t="str">
        <f>IF(ISERROR(VLOOKUP(A7266,'[1]Ecart validé'!$A:$A,1,FALSE)),Z7266,"Ecart Validé")</f>
        <v>valid</v>
      </c>
      <c r="R7266" t="s">
        <v>30</v>
      </c>
      <c r="X7266"/>
      <c r="Y7266"/>
      <c r="Z7266" t="s">
        <v>31</v>
      </c>
    </row>
    <row r="7267" spans="1:26" x14ac:dyDescent="0.3">
      <c r="A7267" t="s">
        <v>9650</v>
      </c>
      <c r="B7267" t="s">
        <v>963</v>
      </c>
      <c r="C7267">
        <v>188632</v>
      </c>
      <c r="D7267" t="str">
        <f>+VLOOKUP(C7267,Param!K:L,2,FALSE)</f>
        <v>B&amp;T S.P.A.</v>
      </c>
      <c r="E7267" t="s">
        <v>2005</v>
      </c>
      <c r="F7267" t="s">
        <v>8266</v>
      </c>
      <c r="G7267" t="s">
        <v>29</v>
      </c>
      <c r="H7267" s="5">
        <v>256.36</v>
      </c>
      <c r="I7267" s="5">
        <v>256.36</v>
      </c>
      <c r="J7267" s="5">
        <v>0</v>
      </c>
      <c r="K7267" s="5">
        <v>256.36</v>
      </c>
      <c r="L7267" s="5">
        <v>0</v>
      </c>
      <c r="M7267" t="str">
        <f>IF(ISERROR(VLOOKUP(A7267,'[1]Ecart validé'!$A:$A,1,FALSE)),Z7267,"Ecart Validé")</f>
        <v>valid</v>
      </c>
      <c r="R7267" t="s">
        <v>30</v>
      </c>
      <c r="X7267"/>
      <c r="Y7267"/>
      <c r="Z7267" t="s">
        <v>31</v>
      </c>
    </row>
    <row r="7268" spans="1:26" x14ac:dyDescent="0.3">
      <c r="A7268" t="s">
        <v>9651</v>
      </c>
      <c r="B7268" t="s">
        <v>963</v>
      </c>
      <c r="C7268">
        <v>189512</v>
      </c>
      <c r="D7268" t="str">
        <f>+VLOOKUP(C7268,Param!K:L,2,FALSE)</f>
        <v>ASTRO LIGHTING LTD</v>
      </c>
      <c r="E7268" t="s">
        <v>2009</v>
      </c>
      <c r="F7268" t="s">
        <v>8266</v>
      </c>
      <c r="G7268" t="s">
        <v>29</v>
      </c>
      <c r="H7268" s="5">
        <v>3915.48</v>
      </c>
      <c r="I7268" s="5">
        <v>3915.48</v>
      </c>
      <c r="J7268" s="5">
        <v>0</v>
      </c>
      <c r="K7268" s="5">
        <v>3915.48</v>
      </c>
      <c r="L7268" s="5">
        <v>0</v>
      </c>
      <c r="M7268" t="str">
        <f>IF(ISERROR(VLOOKUP(A7268,'[1]Ecart validé'!$A:$A,1,FALSE)),Z7268,"Ecart Validé")</f>
        <v>valid</v>
      </c>
      <c r="R7268" t="s">
        <v>30</v>
      </c>
      <c r="X7268"/>
      <c r="Y7268"/>
      <c r="Z7268" t="s">
        <v>31</v>
      </c>
    </row>
    <row r="7269" spans="1:26" x14ac:dyDescent="0.3">
      <c r="A7269" t="s">
        <v>9652</v>
      </c>
      <c r="B7269" t="s">
        <v>963</v>
      </c>
      <c r="C7269">
        <v>189773</v>
      </c>
      <c r="D7269" t="str">
        <f>+VLOOKUP(C7269,Param!K:L,2,FALSE)</f>
        <v>DCW ENTREPRISES</v>
      </c>
      <c r="E7269" t="s">
        <v>2012</v>
      </c>
      <c r="F7269" t="s">
        <v>8617</v>
      </c>
      <c r="G7269" t="s">
        <v>29</v>
      </c>
      <c r="H7269" s="5">
        <v>605.87</v>
      </c>
      <c r="I7269" s="5">
        <v>605.86800000000005</v>
      </c>
      <c r="J7269" s="5">
        <v>1.9999999999527002E-3</v>
      </c>
      <c r="K7269" s="5">
        <v>605.87</v>
      </c>
      <c r="L7269" s="5">
        <v>0</v>
      </c>
      <c r="M7269" t="str">
        <f>IF(ISERROR(VLOOKUP(A7269,'[1]Ecart validé'!$A:$A,1,FALSE)),Z7269,"Ecart Validé")</f>
        <v>valid</v>
      </c>
      <c r="R7269" t="s">
        <v>30</v>
      </c>
      <c r="X7269"/>
      <c r="Y7269"/>
      <c r="Z7269" t="s">
        <v>31</v>
      </c>
    </row>
    <row r="7270" spans="1:26" x14ac:dyDescent="0.3">
      <c r="A7270" t="s">
        <v>9653</v>
      </c>
      <c r="B7270" t="s">
        <v>963</v>
      </c>
      <c r="C7270">
        <v>189773</v>
      </c>
      <c r="D7270" t="str">
        <f>+VLOOKUP(C7270,Param!K:L,2,FALSE)</f>
        <v>DCW ENTREPRISES</v>
      </c>
      <c r="E7270" t="s">
        <v>2012</v>
      </c>
      <c r="F7270" t="s">
        <v>8260</v>
      </c>
      <c r="G7270" t="s">
        <v>29</v>
      </c>
      <c r="H7270" s="5">
        <v>24.96</v>
      </c>
      <c r="I7270" s="5">
        <v>24.96</v>
      </c>
      <c r="J7270" s="5">
        <v>0</v>
      </c>
      <c r="K7270" s="5">
        <v>24.96</v>
      </c>
      <c r="L7270" s="5">
        <v>0</v>
      </c>
      <c r="M7270" t="str">
        <f>IF(ISERROR(VLOOKUP(A7270,'[1]Ecart validé'!$A:$A,1,FALSE)),Z7270,"Ecart Validé")</f>
        <v>valid</v>
      </c>
      <c r="R7270" t="s">
        <v>30</v>
      </c>
      <c r="X7270"/>
      <c r="Y7270"/>
      <c r="Z7270" t="s">
        <v>31</v>
      </c>
    </row>
    <row r="7271" spans="1:26" x14ac:dyDescent="0.3">
      <c r="A7271" t="s">
        <v>9654</v>
      </c>
      <c r="B7271" t="s">
        <v>963</v>
      </c>
      <c r="C7271">
        <v>189773</v>
      </c>
      <c r="D7271" t="str">
        <f>+VLOOKUP(C7271,Param!K:L,2,FALSE)</f>
        <v>DCW ENTREPRISES</v>
      </c>
      <c r="E7271" t="s">
        <v>2012</v>
      </c>
      <c r="F7271" t="s">
        <v>8262</v>
      </c>
      <c r="G7271" t="s">
        <v>29</v>
      </c>
      <c r="H7271" s="5">
        <v>1959.78</v>
      </c>
      <c r="I7271" s="5">
        <v>1959.78</v>
      </c>
      <c r="J7271" s="5">
        <v>0</v>
      </c>
      <c r="K7271" s="5">
        <v>1959.78</v>
      </c>
      <c r="L7271" s="5">
        <v>0</v>
      </c>
      <c r="M7271" t="str">
        <f>IF(ISERROR(VLOOKUP(A7271,'[1]Ecart validé'!$A:$A,1,FALSE)),Z7271,"Ecart Validé")</f>
        <v>valid</v>
      </c>
      <c r="R7271" t="s">
        <v>30</v>
      </c>
      <c r="X7271"/>
      <c r="Y7271"/>
      <c r="Z7271" t="s">
        <v>31</v>
      </c>
    </row>
    <row r="7272" spans="1:26" x14ac:dyDescent="0.3">
      <c r="A7272" t="s">
        <v>9655</v>
      </c>
      <c r="B7272" t="s">
        <v>963</v>
      </c>
      <c r="C7272">
        <v>189773</v>
      </c>
      <c r="D7272" t="str">
        <f>+VLOOKUP(C7272,Param!K:L,2,FALSE)</f>
        <v>DCW ENTREPRISES</v>
      </c>
      <c r="E7272" t="s">
        <v>2012</v>
      </c>
      <c r="F7272" t="s">
        <v>8264</v>
      </c>
      <c r="G7272" t="s">
        <v>29</v>
      </c>
      <c r="H7272" s="5">
        <v>403.22</v>
      </c>
      <c r="I7272" s="5">
        <v>403.22399999999999</v>
      </c>
      <c r="J7272" s="5">
        <v>-3.9999999999622499E-3</v>
      </c>
      <c r="K7272" s="5">
        <v>403.22</v>
      </c>
      <c r="L7272" s="5">
        <v>0</v>
      </c>
      <c r="M7272" t="str">
        <f>IF(ISERROR(VLOOKUP(A7272,'[1]Ecart validé'!$A:$A,1,FALSE)),Z7272,"Ecart Validé")</f>
        <v>valid</v>
      </c>
      <c r="R7272" t="s">
        <v>30</v>
      </c>
      <c r="X7272"/>
      <c r="Y7272"/>
      <c r="Z7272" t="s">
        <v>31</v>
      </c>
    </row>
    <row r="7273" spans="1:26" x14ac:dyDescent="0.3">
      <c r="A7273" t="s">
        <v>9656</v>
      </c>
      <c r="B7273" t="s">
        <v>963</v>
      </c>
      <c r="C7273">
        <v>189773</v>
      </c>
      <c r="D7273" t="str">
        <f>+VLOOKUP(C7273,Param!K:L,2,FALSE)</f>
        <v>DCW ENTREPRISES</v>
      </c>
      <c r="E7273" t="s">
        <v>2012</v>
      </c>
      <c r="F7273" t="s">
        <v>8266</v>
      </c>
      <c r="G7273" t="s">
        <v>29</v>
      </c>
      <c r="H7273" s="5">
        <v>1595.69</v>
      </c>
      <c r="I7273" s="5">
        <v>1595.6880000000001</v>
      </c>
      <c r="J7273" s="5">
        <v>1.9999999999527002E-3</v>
      </c>
      <c r="K7273" s="5">
        <v>1595.69</v>
      </c>
      <c r="L7273" s="5">
        <v>0</v>
      </c>
      <c r="M7273" t="str">
        <f>IF(ISERROR(VLOOKUP(A7273,'[1]Ecart validé'!$A:$A,1,FALSE)),Z7273,"Ecart Validé")</f>
        <v>valid</v>
      </c>
      <c r="R7273" t="s">
        <v>30</v>
      </c>
      <c r="X7273"/>
      <c r="Y7273"/>
      <c r="Z7273" t="s">
        <v>31</v>
      </c>
    </row>
    <row r="7274" spans="1:26" x14ac:dyDescent="0.3">
      <c r="A7274" t="s">
        <v>9657</v>
      </c>
      <c r="B7274" t="s">
        <v>963</v>
      </c>
      <c r="C7274">
        <v>192937</v>
      </c>
      <c r="D7274" t="str">
        <f>+VLOOKUP(C7274,Param!K:L,2,FALSE)</f>
        <v>ALLOCACOC BV</v>
      </c>
      <c r="E7274" t="s">
        <v>2019</v>
      </c>
      <c r="F7274" t="s">
        <v>8260</v>
      </c>
      <c r="G7274" t="s">
        <v>29</v>
      </c>
      <c r="H7274" s="5">
        <v>14.4</v>
      </c>
      <c r="I7274" s="5">
        <v>14.4</v>
      </c>
      <c r="J7274" s="5">
        <v>0</v>
      </c>
      <c r="K7274" s="5">
        <v>14.4</v>
      </c>
      <c r="L7274" s="5">
        <v>0</v>
      </c>
      <c r="M7274" t="str">
        <f>IF(ISERROR(VLOOKUP(A7274,'[1]Ecart validé'!$A:$A,1,FALSE)),Z7274,"Ecart Validé")</f>
        <v>valid</v>
      </c>
      <c r="R7274" t="s">
        <v>30</v>
      </c>
      <c r="X7274"/>
      <c r="Y7274"/>
      <c r="Z7274" t="s">
        <v>31</v>
      </c>
    </row>
    <row r="7275" spans="1:26" x14ac:dyDescent="0.3">
      <c r="A7275" t="s">
        <v>9658</v>
      </c>
      <c r="B7275" t="s">
        <v>963</v>
      </c>
      <c r="C7275">
        <v>192937</v>
      </c>
      <c r="D7275" t="str">
        <f>+VLOOKUP(C7275,Param!K:L,2,FALSE)</f>
        <v>ALLOCACOC BV</v>
      </c>
      <c r="E7275" t="s">
        <v>2019</v>
      </c>
      <c r="F7275" t="s">
        <v>8262</v>
      </c>
      <c r="G7275" t="s">
        <v>29</v>
      </c>
      <c r="H7275" s="5">
        <v>207.56</v>
      </c>
      <c r="I7275" s="5">
        <v>207.5625</v>
      </c>
      <c r="J7275" s="5">
        <v>-2.4999999999977202E-3</v>
      </c>
      <c r="K7275" s="5">
        <v>207.56</v>
      </c>
      <c r="L7275" s="5">
        <v>0</v>
      </c>
      <c r="M7275" t="str">
        <f>IF(ISERROR(VLOOKUP(A7275,'[1]Ecart validé'!$A:$A,1,FALSE)),Z7275,"Ecart Validé")</f>
        <v>valid</v>
      </c>
      <c r="R7275" t="s">
        <v>30</v>
      </c>
      <c r="X7275"/>
      <c r="Y7275"/>
      <c r="Z7275" t="s">
        <v>31</v>
      </c>
    </row>
    <row r="7276" spans="1:26" x14ac:dyDescent="0.3">
      <c r="A7276" t="s">
        <v>9659</v>
      </c>
      <c r="B7276" t="s">
        <v>963</v>
      </c>
      <c r="C7276">
        <v>192937</v>
      </c>
      <c r="D7276" t="str">
        <f>+VLOOKUP(C7276,Param!K:L,2,FALSE)</f>
        <v>ALLOCACOC BV</v>
      </c>
      <c r="E7276" t="s">
        <v>2019</v>
      </c>
      <c r="F7276" t="s">
        <v>8264</v>
      </c>
      <c r="G7276" t="s">
        <v>29</v>
      </c>
      <c r="H7276" s="5">
        <v>98.78</v>
      </c>
      <c r="I7276" s="5">
        <v>98.775000000000006</v>
      </c>
      <c r="J7276" s="5">
        <v>4.9999999999954499E-3</v>
      </c>
      <c r="K7276" s="5">
        <v>98.78</v>
      </c>
      <c r="L7276" s="5">
        <v>0</v>
      </c>
      <c r="M7276" t="str">
        <f>IF(ISERROR(VLOOKUP(A7276,'[1]Ecart validé'!$A:$A,1,FALSE)),Z7276,"Ecart Validé")</f>
        <v>valid</v>
      </c>
      <c r="R7276" t="s">
        <v>30</v>
      </c>
      <c r="X7276"/>
      <c r="Y7276"/>
      <c r="Z7276" t="s">
        <v>31</v>
      </c>
    </row>
    <row r="7277" spans="1:26" x14ac:dyDescent="0.3">
      <c r="A7277" t="s">
        <v>9660</v>
      </c>
      <c r="B7277" t="s">
        <v>963</v>
      </c>
      <c r="C7277">
        <v>209105</v>
      </c>
      <c r="D7277" t="str">
        <f>+VLOOKUP(C7277,Param!K:L,2,FALSE)</f>
        <v>DECOCERAM</v>
      </c>
      <c r="E7277" t="s">
        <v>2028</v>
      </c>
      <c r="F7277" t="s">
        <v>8260</v>
      </c>
      <c r="G7277" t="s">
        <v>29</v>
      </c>
      <c r="H7277" s="5">
        <v>1492.91</v>
      </c>
      <c r="I7277" s="5">
        <v>1492.914</v>
      </c>
      <c r="J7277" s="5">
        <v>-3.9999999999054099E-3</v>
      </c>
      <c r="K7277" s="5">
        <v>1492.91</v>
      </c>
      <c r="L7277" s="5">
        <v>0</v>
      </c>
      <c r="M7277" t="str">
        <f>IF(ISERROR(VLOOKUP(A7277,'[1]Ecart validé'!$A:$A,1,FALSE)),Z7277,"Ecart Validé")</f>
        <v>valid</v>
      </c>
      <c r="R7277" t="s">
        <v>30</v>
      </c>
      <c r="X7277"/>
      <c r="Y7277"/>
      <c r="Z7277" t="s">
        <v>31</v>
      </c>
    </row>
    <row r="7278" spans="1:26" x14ac:dyDescent="0.3">
      <c r="A7278" t="s">
        <v>9661</v>
      </c>
      <c r="B7278" t="s">
        <v>963</v>
      </c>
      <c r="C7278">
        <v>209105</v>
      </c>
      <c r="D7278" t="str">
        <f>+VLOOKUP(C7278,Param!K:L,2,FALSE)</f>
        <v>DECOCERAM</v>
      </c>
      <c r="E7278" t="s">
        <v>2028</v>
      </c>
      <c r="F7278" t="s">
        <v>8262</v>
      </c>
      <c r="G7278" t="s">
        <v>29</v>
      </c>
      <c r="H7278" s="5">
        <v>2927.48</v>
      </c>
      <c r="I7278" s="5">
        <v>2927.4780000000001</v>
      </c>
      <c r="J7278" s="5">
        <v>1.9999999999527002E-3</v>
      </c>
      <c r="K7278" s="5">
        <v>2927.48</v>
      </c>
      <c r="L7278" s="5">
        <v>0</v>
      </c>
      <c r="M7278" t="str">
        <f>IF(ISERROR(VLOOKUP(A7278,'[1]Ecart validé'!$A:$A,1,FALSE)),Z7278,"Ecart Validé")</f>
        <v>valid</v>
      </c>
      <c r="R7278" t="s">
        <v>30</v>
      </c>
      <c r="X7278"/>
      <c r="Y7278"/>
      <c r="Z7278" t="s">
        <v>31</v>
      </c>
    </row>
    <row r="7279" spans="1:26" x14ac:dyDescent="0.3">
      <c r="A7279" t="s">
        <v>9662</v>
      </c>
      <c r="B7279" t="s">
        <v>963</v>
      </c>
      <c r="C7279">
        <v>209105</v>
      </c>
      <c r="D7279" t="str">
        <f>+VLOOKUP(C7279,Param!K:L,2,FALSE)</f>
        <v>DECOCERAM</v>
      </c>
      <c r="E7279" t="s">
        <v>2028</v>
      </c>
      <c r="F7279" t="s">
        <v>8264</v>
      </c>
      <c r="G7279" t="s">
        <v>29</v>
      </c>
      <c r="H7279" s="5">
        <v>258.70999999999998</v>
      </c>
      <c r="I7279" s="5">
        <v>258.71460000000002</v>
      </c>
      <c r="J7279" s="5">
        <v>-4.6000000000390104E-3</v>
      </c>
      <c r="K7279" s="5">
        <v>258.70999999999998</v>
      </c>
      <c r="L7279" s="5">
        <v>0</v>
      </c>
      <c r="M7279" t="str">
        <f>IF(ISERROR(VLOOKUP(A7279,'[1]Ecart validé'!$A:$A,1,FALSE)),Z7279,"Ecart Validé")</f>
        <v>valid</v>
      </c>
      <c r="R7279" t="s">
        <v>30</v>
      </c>
      <c r="X7279"/>
      <c r="Y7279"/>
      <c r="Z7279" t="s">
        <v>31</v>
      </c>
    </row>
    <row r="7280" spans="1:26" x14ac:dyDescent="0.3">
      <c r="A7280" t="s">
        <v>9663</v>
      </c>
      <c r="B7280" t="s">
        <v>963</v>
      </c>
      <c r="C7280">
        <v>209105</v>
      </c>
      <c r="D7280" t="str">
        <f>+VLOOKUP(C7280,Param!K:L,2,FALSE)</f>
        <v>DECOCERAM</v>
      </c>
      <c r="E7280" t="s">
        <v>2028</v>
      </c>
      <c r="F7280" t="s">
        <v>8266</v>
      </c>
      <c r="G7280" t="s">
        <v>29</v>
      </c>
      <c r="H7280" s="5">
        <v>539.75</v>
      </c>
      <c r="I7280" s="5">
        <v>539.75400000000002</v>
      </c>
      <c r="J7280" s="5">
        <v>-4.0000000000190898E-3</v>
      </c>
      <c r="K7280" s="5">
        <v>539.75</v>
      </c>
      <c r="L7280" s="5">
        <v>0</v>
      </c>
      <c r="M7280" t="str">
        <f>IF(ISERROR(VLOOKUP(A7280,'[1]Ecart validé'!$A:$A,1,FALSE)),Z7280,"Ecart Validé")</f>
        <v>valid</v>
      </c>
      <c r="R7280" t="s">
        <v>30</v>
      </c>
      <c r="X7280"/>
      <c r="Y7280"/>
      <c r="Z7280" t="s">
        <v>31</v>
      </c>
    </row>
    <row r="7281" spans="1:26" x14ac:dyDescent="0.3">
      <c r="A7281" t="s">
        <v>9664</v>
      </c>
      <c r="B7281" t="s">
        <v>963</v>
      </c>
      <c r="C7281">
        <v>211603</v>
      </c>
      <c r="D7281" t="str">
        <f>+VLOOKUP(C7281,Param!K:L,2,FALSE)</f>
        <v>MOUSSE DU NORD MATNOR</v>
      </c>
      <c r="E7281" t="s">
        <v>2034</v>
      </c>
      <c r="F7281" t="s">
        <v>8260</v>
      </c>
      <c r="G7281" t="s">
        <v>29</v>
      </c>
      <c r="H7281" s="5">
        <v>665.19</v>
      </c>
      <c r="I7281" s="5">
        <v>665.19240000000002</v>
      </c>
      <c r="J7281" s="5">
        <v>-2.3999999999659801E-3</v>
      </c>
      <c r="K7281" s="5">
        <v>665.19</v>
      </c>
      <c r="L7281" s="5">
        <v>0</v>
      </c>
      <c r="M7281" t="str">
        <f>IF(ISERROR(VLOOKUP(A7281,'[1]Ecart validé'!$A:$A,1,FALSE)),Z7281,"Ecart Validé")</f>
        <v>valid</v>
      </c>
      <c r="R7281" t="s">
        <v>30</v>
      </c>
      <c r="X7281"/>
      <c r="Y7281"/>
      <c r="Z7281" t="s">
        <v>31</v>
      </c>
    </row>
    <row r="7282" spans="1:26" x14ac:dyDescent="0.3">
      <c r="A7282" t="s">
        <v>9665</v>
      </c>
      <c r="B7282" t="s">
        <v>963</v>
      </c>
      <c r="C7282">
        <v>211603</v>
      </c>
      <c r="D7282" t="str">
        <f>+VLOOKUP(C7282,Param!K:L,2,FALSE)</f>
        <v>MOUSSE DU NORD MATNOR</v>
      </c>
      <c r="E7282" t="s">
        <v>2034</v>
      </c>
      <c r="F7282" t="s">
        <v>8262</v>
      </c>
      <c r="G7282" t="s">
        <v>29</v>
      </c>
      <c r="H7282" s="5">
        <v>1256.98</v>
      </c>
      <c r="I7282" s="5">
        <v>1256.9772</v>
      </c>
      <c r="J7282" s="5">
        <v>2.7999999999792601E-3</v>
      </c>
      <c r="K7282" s="5">
        <v>1256.98</v>
      </c>
      <c r="L7282" s="5">
        <v>0</v>
      </c>
      <c r="M7282" t="str">
        <f>IF(ISERROR(VLOOKUP(A7282,'[1]Ecart validé'!$A:$A,1,FALSE)),Z7282,"Ecart Validé")</f>
        <v>valid</v>
      </c>
      <c r="R7282" t="s">
        <v>30</v>
      </c>
      <c r="T7282" s="41"/>
      <c r="X7282"/>
      <c r="Y7282"/>
      <c r="Z7282" t="s">
        <v>31</v>
      </c>
    </row>
    <row r="7283" spans="1:26" x14ac:dyDescent="0.3">
      <c r="A7283" t="s">
        <v>9666</v>
      </c>
      <c r="B7283" t="s">
        <v>963</v>
      </c>
      <c r="C7283">
        <v>211603</v>
      </c>
      <c r="D7283" t="str">
        <f>+VLOOKUP(C7283,Param!K:L,2,FALSE)</f>
        <v>MOUSSE DU NORD MATNOR</v>
      </c>
      <c r="E7283" t="s">
        <v>2034</v>
      </c>
      <c r="F7283" t="s">
        <v>8264</v>
      </c>
      <c r="G7283" t="s">
        <v>29</v>
      </c>
      <c r="H7283" s="5">
        <v>197.94</v>
      </c>
      <c r="I7283" s="5">
        <v>197.94</v>
      </c>
      <c r="J7283" s="5">
        <v>0</v>
      </c>
      <c r="K7283" s="5">
        <v>197.94</v>
      </c>
      <c r="L7283" s="5">
        <v>0</v>
      </c>
      <c r="M7283" t="str">
        <f>IF(ISERROR(VLOOKUP(A7283,'[1]Ecart validé'!$A:$A,1,FALSE)),Z7283,"Ecart Validé")</f>
        <v>valid</v>
      </c>
      <c r="R7283" t="s">
        <v>30</v>
      </c>
      <c r="X7283"/>
      <c r="Y7283"/>
      <c r="Z7283" t="s">
        <v>31</v>
      </c>
    </row>
    <row r="7284" spans="1:26" x14ac:dyDescent="0.3">
      <c r="A7284" t="s">
        <v>9667</v>
      </c>
      <c r="B7284" t="s">
        <v>963</v>
      </c>
      <c r="C7284">
        <v>211603</v>
      </c>
      <c r="D7284" t="str">
        <f>+VLOOKUP(C7284,Param!K:L,2,FALSE)</f>
        <v>MOUSSE DU NORD MATNOR</v>
      </c>
      <c r="E7284" t="s">
        <v>2034</v>
      </c>
      <c r="F7284" t="s">
        <v>8266</v>
      </c>
      <c r="G7284" t="s">
        <v>29</v>
      </c>
      <c r="H7284" s="5">
        <v>34</v>
      </c>
      <c r="I7284" s="5">
        <v>34.0002</v>
      </c>
      <c r="J7284" s="5">
        <v>-1.9999999999953299E-4</v>
      </c>
      <c r="K7284" s="5">
        <v>34</v>
      </c>
      <c r="L7284" s="5">
        <v>0</v>
      </c>
      <c r="M7284" t="str">
        <f>IF(ISERROR(VLOOKUP(A7284,'[1]Ecart validé'!$A:$A,1,FALSE)),Z7284,"Ecart Validé")</f>
        <v>valid</v>
      </c>
      <c r="R7284" t="s">
        <v>30</v>
      </c>
      <c r="X7284"/>
      <c r="Y7284"/>
      <c r="Z7284" t="s">
        <v>31</v>
      </c>
    </row>
    <row r="7285" spans="1:26" x14ac:dyDescent="0.3">
      <c r="A7285" t="s">
        <v>9668</v>
      </c>
      <c r="B7285" t="s">
        <v>963</v>
      </c>
      <c r="C7285">
        <v>211603</v>
      </c>
      <c r="D7285" t="str">
        <f>+VLOOKUP(C7285,Param!K:L,2,FALSE)</f>
        <v>MOUSSE DU NORD MATNOR</v>
      </c>
      <c r="E7285" t="s">
        <v>2039</v>
      </c>
      <c r="F7285" t="s">
        <v>8260</v>
      </c>
      <c r="G7285" t="s">
        <v>29</v>
      </c>
      <c r="H7285" s="5">
        <v>91.99</v>
      </c>
      <c r="I7285" s="5">
        <v>91.988699999999994</v>
      </c>
      <c r="J7285" s="5">
        <v>1.3000000000005199E-3</v>
      </c>
      <c r="K7285" s="5">
        <v>91.99</v>
      </c>
      <c r="L7285" s="5">
        <v>0</v>
      </c>
      <c r="M7285" t="str">
        <f>IF(ISERROR(VLOOKUP(A7285,'[1]Ecart validé'!$A:$A,1,FALSE)),Z7285,"Ecart Validé")</f>
        <v>valid</v>
      </c>
      <c r="R7285" t="s">
        <v>30</v>
      </c>
      <c r="X7285"/>
      <c r="Y7285"/>
      <c r="Z7285" t="s">
        <v>31</v>
      </c>
    </row>
    <row r="7286" spans="1:26" x14ac:dyDescent="0.3">
      <c r="A7286" t="s">
        <v>9669</v>
      </c>
      <c r="B7286" t="s">
        <v>963</v>
      </c>
      <c r="C7286">
        <v>211603</v>
      </c>
      <c r="D7286" t="str">
        <f>+VLOOKUP(C7286,Param!K:L,2,FALSE)</f>
        <v>MOUSSE DU NORD MATNOR</v>
      </c>
      <c r="E7286" t="s">
        <v>2039</v>
      </c>
      <c r="F7286" t="s">
        <v>8262</v>
      </c>
      <c r="G7286" t="s">
        <v>29</v>
      </c>
      <c r="H7286" s="5">
        <v>628.49</v>
      </c>
      <c r="I7286" s="5">
        <v>628.48860000000002</v>
      </c>
      <c r="J7286" s="5">
        <v>1.39999999998963E-3</v>
      </c>
      <c r="K7286" s="5">
        <v>628.49</v>
      </c>
      <c r="L7286" s="5">
        <v>0</v>
      </c>
      <c r="M7286" t="str">
        <f>IF(ISERROR(VLOOKUP(A7286,'[1]Ecart validé'!$A:$A,1,FALSE)),Z7286,"Ecart Validé")</f>
        <v>valid</v>
      </c>
      <c r="R7286" t="s">
        <v>30</v>
      </c>
      <c r="X7286"/>
      <c r="Y7286"/>
      <c r="Z7286" t="s">
        <v>31</v>
      </c>
    </row>
    <row r="7287" spans="1:26" x14ac:dyDescent="0.3">
      <c r="A7287" t="s">
        <v>9670</v>
      </c>
      <c r="B7287" t="s">
        <v>963</v>
      </c>
      <c r="C7287">
        <v>211603</v>
      </c>
      <c r="D7287" t="str">
        <f>+VLOOKUP(C7287,Param!K:L,2,FALSE)</f>
        <v>MOUSSE DU NORD MATNOR</v>
      </c>
      <c r="E7287" t="s">
        <v>2044</v>
      </c>
      <c r="F7287" t="s">
        <v>8260</v>
      </c>
      <c r="G7287" t="s">
        <v>29</v>
      </c>
      <c r="H7287" s="5">
        <v>320.81</v>
      </c>
      <c r="I7287" s="5">
        <v>320.81</v>
      </c>
      <c r="J7287" s="5">
        <v>0</v>
      </c>
      <c r="K7287" s="5">
        <v>320.81</v>
      </c>
      <c r="L7287" s="5">
        <v>0</v>
      </c>
      <c r="M7287" t="str">
        <f>IF(ISERROR(VLOOKUP(A7287,'[1]Ecart validé'!$A:$A,1,FALSE)),Z7287,"Ecart Validé")</f>
        <v>valid</v>
      </c>
      <c r="R7287" t="s">
        <v>30</v>
      </c>
      <c r="X7287"/>
      <c r="Y7287"/>
      <c r="Z7287" t="s">
        <v>31</v>
      </c>
    </row>
    <row r="7288" spans="1:26" x14ac:dyDescent="0.3">
      <c r="A7288" t="s">
        <v>9671</v>
      </c>
      <c r="B7288" t="s">
        <v>963</v>
      </c>
      <c r="C7288">
        <v>211603</v>
      </c>
      <c r="D7288" t="str">
        <f>+VLOOKUP(C7288,Param!K:L,2,FALSE)</f>
        <v>MOUSSE DU NORD MATNOR</v>
      </c>
      <c r="E7288" t="s">
        <v>2044</v>
      </c>
      <c r="F7288" t="s">
        <v>8264</v>
      </c>
      <c r="G7288" t="s">
        <v>29</v>
      </c>
      <c r="H7288" s="5">
        <v>131.96</v>
      </c>
      <c r="I7288" s="5">
        <v>131.96</v>
      </c>
      <c r="J7288" s="5">
        <v>0</v>
      </c>
      <c r="K7288" s="5">
        <v>131.96</v>
      </c>
      <c r="L7288" s="5">
        <v>0</v>
      </c>
      <c r="M7288" t="str">
        <f>IF(ISERROR(VLOOKUP(A7288,'[1]Ecart validé'!$A:$A,1,FALSE)),Z7288,"Ecart Validé")</f>
        <v>valid</v>
      </c>
      <c r="R7288" t="s">
        <v>30</v>
      </c>
      <c r="X7288"/>
      <c r="Y7288"/>
      <c r="Z7288" t="s">
        <v>31</v>
      </c>
    </row>
    <row r="7289" spans="1:26" x14ac:dyDescent="0.3">
      <c r="A7289" t="s">
        <v>9672</v>
      </c>
      <c r="B7289" t="s">
        <v>963</v>
      </c>
      <c r="C7289">
        <v>211603</v>
      </c>
      <c r="D7289" t="str">
        <f>+VLOOKUP(C7289,Param!K:L,2,FALSE)</f>
        <v>MOUSSE DU NORD MATNOR</v>
      </c>
      <c r="E7289" t="s">
        <v>2044</v>
      </c>
      <c r="F7289" t="s">
        <v>8266</v>
      </c>
      <c r="G7289" t="s">
        <v>29</v>
      </c>
      <c r="H7289" s="5">
        <v>22.67</v>
      </c>
      <c r="I7289" s="5">
        <v>22.666799999999999</v>
      </c>
      <c r="J7289" s="5">
        <v>3.2000000000031999E-3</v>
      </c>
      <c r="K7289" s="5">
        <v>22.67</v>
      </c>
      <c r="L7289" s="5">
        <v>0</v>
      </c>
      <c r="M7289" t="str">
        <f>IF(ISERROR(VLOOKUP(A7289,'[1]Ecart validé'!$A:$A,1,FALSE)),Z7289,"Ecart Validé")</f>
        <v>valid</v>
      </c>
      <c r="R7289" t="s">
        <v>30</v>
      </c>
      <c r="X7289"/>
      <c r="Y7289"/>
      <c r="Z7289" t="s">
        <v>31</v>
      </c>
    </row>
    <row r="7290" spans="1:26" x14ac:dyDescent="0.3">
      <c r="A7290" t="s">
        <v>9673</v>
      </c>
      <c r="B7290" t="s">
        <v>963</v>
      </c>
      <c r="C7290">
        <v>213585</v>
      </c>
      <c r="D7290" t="str">
        <f>+VLOOKUP(C7290,Param!K:L,2,FALSE)</f>
        <v>DIENNE SALOTTI</v>
      </c>
      <c r="E7290" t="s">
        <v>2048</v>
      </c>
      <c r="F7290" t="s">
        <v>8617</v>
      </c>
      <c r="G7290" t="s">
        <v>29</v>
      </c>
      <c r="H7290" s="5">
        <v>35.1</v>
      </c>
      <c r="I7290" s="5">
        <v>35.1</v>
      </c>
      <c r="J7290" s="5">
        <v>0</v>
      </c>
      <c r="K7290" s="5">
        <v>35.1</v>
      </c>
      <c r="L7290" s="5">
        <v>0</v>
      </c>
      <c r="M7290" t="str">
        <f>IF(ISERROR(VLOOKUP(A7290,'[1]Ecart validé'!$A:$A,1,FALSE)),Z7290,"Ecart Validé")</f>
        <v>valid</v>
      </c>
      <c r="R7290" t="s">
        <v>30</v>
      </c>
      <c r="X7290"/>
      <c r="Y7290"/>
      <c r="Z7290" t="s">
        <v>31</v>
      </c>
    </row>
    <row r="7291" spans="1:26" x14ac:dyDescent="0.3">
      <c r="A7291" t="s">
        <v>9674</v>
      </c>
      <c r="B7291" t="s">
        <v>963</v>
      </c>
      <c r="C7291">
        <v>213585</v>
      </c>
      <c r="D7291" t="str">
        <f>+VLOOKUP(C7291,Param!K:L,2,FALSE)</f>
        <v>DIENNE SALOTTI</v>
      </c>
      <c r="E7291" t="s">
        <v>2048</v>
      </c>
      <c r="F7291" t="s">
        <v>8260</v>
      </c>
      <c r="G7291" t="s">
        <v>29</v>
      </c>
      <c r="H7291" s="5">
        <v>919.8</v>
      </c>
      <c r="I7291" s="5">
        <v>919.8</v>
      </c>
      <c r="J7291" s="5">
        <v>0</v>
      </c>
      <c r="K7291" s="5">
        <v>919.8</v>
      </c>
      <c r="L7291" s="5">
        <v>0</v>
      </c>
      <c r="M7291" t="str">
        <f>IF(ISERROR(VLOOKUP(A7291,'[1]Ecart validé'!$A:$A,1,FALSE)),Z7291,"Ecart Validé")</f>
        <v>valid</v>
      </c>
      <c r="R7291" t="s">
        <v>30</v>
      </c>
      <c r="X7291"/>
      <c r="Y7291"/>
      <c r="Z7291" t="s">
        <v>31</v>
      </c>
    </row>
    <row r="7292" spans="1:26" x14ac:dyDescent="0.3">
      <c r="A7292" t="s">
        <v>9675</v>
      </c>
      <c r="B7292" t="s">
        <v>963</v>
      </c>
      <c r="C7292">
        <v>213585</v>
      </c>
      <c r="D7292" t="str">
        <f>+VLOOKUP(C7292,Param!K:L,2,FALSE)</f>
        <v>DIENNE SALOTTI</v>
      </c>
      <c r="E7292" t="s">
        <v>2048</v>
      </c>
      <c r="F7292" t="s">
        <v>8262</v>
      </c>
      <c r="G7292" t="s">
        <v>29</v>
      </c>
      <c r="H7292" s="5">
        <v>84.9</v>
      </c>
      <c r="I7292" s="5">
        <v>84.9</v>
      </c>
      <c r="J7292" s="5">
        <v>0</v>
      </c>
      <c r="K7292" s="5">
        <v>84.9</v>
      </c>
      <c r="L7292" s="5">
        <v>0</v>
      </c>
      <c r="M7292" t="str">
        <f>IF(ISERROR(VLOOKUP(A7292,'[1]Ecart validé'!$A:$A,1,FALSE)),Z7292,"Ecart Validé")</f>
        <v>valid</v>
      </c>
      <c r="R7292" t="s">
        <v>30</v>
      </c>
      <c r="X7292"/>
      <c r="Y7292"/>
      <c r="Z7292" t="s">
        <v>31</v>
      </c>
    </row>
    <row r="7293" spans="1:26" x14ac:dyDescent="0.3">
      <c r="A7293" t="s">
        <v>9676</v>
      </c>
      <c r="B7293" t="s">
        <v>963</v>
      </c>
      <c r="C7293">
        <v>213585</v>
      </c>
      <c r="D7293" t="str">
        <f>+VLOOKUP(C7293,Param!K:L,2,FALSE)</f>
        <v>DIENNE SALOTTI</v>
      </c>
      <c r="E7293" t="s">
        <v>2048</v>
      </c>
      <c r="F7293" t="s">
        <v>8264</v>
      </c>
      <c r="G7293" t="s">
        <v>29</v>
      </c>
      <c r="H7293" s="5">
        <v>515.1</v>
      </c>
      <c r="I7293" s="5">
        <v>515.1</v>
      </c>
      <c r="J7293" s="5">
        <v>0</v>
      </c>
      <c r="K7293" s="5">
        <v>515.1</v>
      </c>
      <c r="L7293" s="5">
        <v>0</v>
      </c>
      <c r="M7293" t="str">
        <f>IF(ISERROR(VLOOKUP(A7293,'[1]Ecart validé'!$A:$A,1,FALSE)),Z7293,"Ecart Validé")</f>
        <v>valid</v>
      </c>
      <c r="R7293" t="s">
        <v>30</v>
      </c>
      <c r="X7293"/>
      <c r="Y7293"/>
      <c r="Z7293" t="s">
        <v>31</v>
      </c>
    </row>
    <row r="7294" spans="1:26" x14ac:dyDescent="0.3">
      <c r="A7294" t="s">
        <v>9677</v>
      </c>
      <c r="B7294" t="s">
        <v>963</v>
      </c>
      <c r="C7294">
        <v>213585</v>
      </c>
      <c r="D7294" t="str">
        <f>+VLOOKUP(C7294,Param!K:L,2,FALSE)</f>
        <v>DIENNE SALOTTI</v>
      </c>
      <c r="E7294" t="s">
        <v>2048</v>
      </c>
      <c r="F7294" t="s">
        <v>8266</v>
      </c>
      <c r="G7294" t="s">
        <v>29</v>
      </c>
      <c r="H7294" s="5">
        <v>193.64</v>
      </c>
      <c r="I7294" s="5">
        <v>193.64099999999999</v>
      </c>
      <c r="J7294" s="5">
        <v>-1.0000000000047701E-3</v>
      </c>
      <c r="K7294" s="5">
        <v>193.64</v>
      </c>
      <c r="L7294" s="5">
        <v>0</v>
      </c>
      <c r="M7294" t="str">
        <f>IF(ISERROR(VLOOKUP(A7294,'[1]Ecart validé'!$A:$A,1,FALSE)),Z7294,"Ecart Validé")</f>
        <v>valid</v>
      </c>
      <c r="R7294" t="s">
        <v>30</v>
      </c>
      <c r="X7294"/>
      <c r="Y7294"/>
      <c r="Z7294" t="s">
        <v>31</v>
      </c>
    </row>
    <row r="7295" spans="1:26" x14ac:dyDescent="0.3">
      <c r="A7295" t="s">
        <v>9678</v>
      </c>
      <c r="B7295" t="s">
        <v>963</v>
      </c>
      <c r="C7295">
        <v>234466</v>
      </c>
      <c r="D7295" t="str">
        <f>+VLOOKUP(C7295,Param!K:L,2,FALSE)</f>
        <v>BONALDO SPA</v>
      </c>
      <c r="E7295" t="s">
        <v>2060</v>
      </c>
      <c r="F7295" t="s">
        <v>8260</v>
      </c>
      <c r="G7295" t="s">
        <v>29</v>
      </c>
      <c r="H7295" s="5">
        <v>402.72</v>
      </c>
      <c r="I7295" s="5">
        <v>402.72</v>
      </c>
      <c r="J7295" s="5">
        <v>0</v>
      </c>
      <c r="K7295" s="5">
        <v>402.72</v>
      </c>
      <c r="L7295" s="5">
        <v>0</v>
      </c>
      <c r="M7295" t="str">
        <f>IF(ISERROR(VLOOKUP(A7295,'[1]Ecart validé'!$A:$A,1,FALSE)),Z7295,"Ecart Validé")</f>
        <v>valid</v>
      </c>
      <c r="R7295" t="s">
        <v>30</v>
      </c>
      <c r="X7295"/>
      <c r="Y7295"/>
      <c r="Z7295" t="s">
        <v>31</v>
      </c>
    </row>
    <row r="7296" spans="1:26" x14ac:dyDescent="0.3">
      <c r="A7296" t="s">
        <v>9679</v>
      </c>
      <c r="B7296" t="s">
        <v>963</v>
      </c>
      <c r="C7296">
        <v>234466</v>
      </c>
      <c r="D7296" t="str">
        <f>+VLOOKUP(C7296,Param!K:L,2,FALSE)</f>
        <v>BONALDO SPA</v>
      </c>
      <c r="E7296" t="s">
        <v>2060</v>
      </c>
      <c r="F7296" t="s">
        <v>8262</v>
      </c>
      <c r="G7296" t="s">
        <v>29</v>
      </c>
      <c r="H7296" s="5">
        <v>1866</v>
      </c>
      <c r="I7296" s="5">
        <v>1866</v>
      </c>
      <c r="J7296" s="5">
        <v>0</v>
      </c>
      <c r="K7296" s="5">
        <v>1866</v>
      </c>
      <c r="L7296" s="5">
        <v>0</v>
      </c>
      <c r="M7296" t="str">
        <f>IF(ISERROR(VLOOKUP(A7296,'[1]Ecart validé'!$A:$A,1,FALSE)),Z7296,"Ecart Validé")</f>
        <v>valid</v>
      </c>
      <c r="R7296" t="s">
        <v>30</v>
      </c>
      <c r="X7296"/>
      <c r="Y7296"/>
      <c r="Z7296" t="s">
        <v>31</v>
      </c>
    </row>
    <row r="7297" spans="1:26" x14ac:dyDescent="0.3">
      <c r="A7297" t="s">
        <v>9680</v>
      </c>
      <c r="B7297" t="s">
        <v>963</v>
      </c>
      <c r="C7297">
        <v>234466</v>
      </c>
      <c r="D7297" t="str">
        <f>+VLOOKUP(C7297,Param!K:L,2,FALSE)</f>
        <v>BONALDO SPA</v>
      </c>
      <c r="E7297" t="s">
        <v>2060</v>
      </c>
      <c r="F7297" t="s">
        <v>8264</v>
      </c>
      <c r="G7297" t="s">
        <v>29</v>
      </c>
      <c r="H7297" s="5">
        <v>43.8</v>
      </c>
      <c r="I7297" s="5">
        <v>43.8</v>
      </c>
      <c r="J7297" s="5">
        <v>0</v>
      </c>
      <c r="K7297" s="5">
        <v>43.8</v>
      </c>
      <c r="L7297" s="5">
        <v>0</v>
      </c>
      <c r="M7297" t="str">
        <f>IF(ISERROR(VLOOKUP(A7297,'[1]Ecart validé'!$A:$A,1,FALSE)),Z7297,"Ecart Validé")</f>
        <v>valid</v>
      </c>
      <c r="R7297" t="s">
        <v>30</v>
      </c>
      <c r="X7297"/>
      <c r="Y7297"/>
      <c r="Z7297" t="s">
        <v>31</v>
      </c>
    </row>
    <row r="7298" spans="1:26" x14ac:dyDescent="0.3">
      <c r="A7298" t="s">
        <v>9681</v>
      </c>
      <c r="B7298" t="s">
        <v>963</v>
      </c>
      <c r="C7298">
        <v>234466</v>
      </c>
      <c r="D7298" t="str">
        <f>+VLOOKUP(C7298,Param!K:L,2,FALSE)</f>
        <v>BONALDO SPA</v>
      </c>
      <c r="E7298" t="s">
        <v>2060</v>
      </c>
      <c r="F7298" t="s">
        <v>8266</v>
      </c>
      <c r="G7298" t="s">
        <v>29</v>
      </c>
      <c r="H7298" s="5">
        <v>175.2</v>
      </c>
      <c r="I7298" s="5">
        <v>175.2</v>
      </c>
      <c r="J7298" s="5">
        <v>0</v>
      </c>
      <c r="K7298" s="5">
        <v>175.2</v>
      </c>
      <c r="L7298" s="5">
        <v>0</v>
      </c>
      <c r="M7298" t="str">
        <f>IF(ISERROR(VLOOKUP(A7298,'[1]Ecart validé'!$A:$A,1,FALSE)),Z7298,"Ecart Validé")</f>
        <v>valid</v>
      </c>
      <c r="R7298" t="s">
        <v>30</v>
      </c>
      <c r="X7298"/>
      <c r="Y7298"/>
      <c r="Z7298" t="s">
        <v>31</v>
      </c>
    </row>
    <row r="7299" spans="1:26" x14ac:dyDescent="0.3">
      <c r="A7299" t="s">
        <v>9682</v>
      </c>
      <c r="B7299" t="s">
        <v>963</v>
      </c>
      <c r="C7299">
        <v>234466</v>
      </c>
      <c r="D7299" t="str">
        <f>+VLOOKUP(C7299,Param!K:L,2,FALSE)</f>
        <v>BONALDO SPA</v>
      </c>
      <c r="E7299" t="s">
        <v>2064</v>
      </c>
      <c r="F7299" t="s">
        <v>8262</v>
      </c>
      <c r="G7299" t="s">
        <v>29</v>
      </c>
      <c r="H7299" s="5">
        <v>418.96</v>
      </c>
      <c r="I7299" s="5">
        <v>418.96</v>
      </c>
      <c r="J7299" s="5">
        <v>0</v>
      </c>
      <c r="K7299" s="5">
        <v>418.96</v>
      </c>
      <c r="L7299" s="5">
        <v>0</v>
      </c>
      <c r="M7299" t="str">
        <f>IF(ISERROR(VLOOKUP(A7299,'[1]Ecart validé'!$A:$A,1,FALSE)),Z7299,"Ecart Validé")</f>
        <v>valid</v>
      </c>
      <c r="R7299" t="s">
        <v>30</v>
      </c>
      <c r="X7299"/>
      <c r="Y7299"/>
      <c r="Z7299" t="s">
        <v>31</v>
      </c>
    </row>
    <row r="7300" spans="1:26" x14ac:dyDescent="0.3">
      <c r="A7300" t="s">
        <v>9683</v>
      </c>
      <c r="B7300" t="s">
        <v>963</v>
      </c>
      <c r="C7300">
        <v>234466</v>
      </c>
      <c r="D7300" t="str">
        <f>+VLOOKUP(C7300,Param!K:L,2,FALSE)</f>
        <v>BONALDO SPA</v>
      </c>
      <c r="E7300" t="s">
        <v>2064</v>
      </c>
      <c r="F7300" t="s">
        <v>8264</v>
      </c>
      <c r="G7300" t="s">
        <v>29</v>
      </c>
      <c r="H7300" s="5">
        <v>29.2</v>
      </c>
      <c r="I7300" s="5">
        <v>29.2</v>
      </c>
      <c r="J7300" s="5">
        <v>0</v>
      </c>
      <c r="K7300" s="5">
        <v>29.2</v>
      </c>
      <c r="L7300" s="5">
        <v>0</v>
      </c>
      <c r="M7300" t="str">
        <f>IF(ISERROR(VLOOKUP(A7300,'[1]Ecart validé'!$A:$A,1,FALSE)),Z7300,"Ecart Validé")</f>
        <v>valid</v>
      </c>
      <c r="R7300" t="s">
        <v>30</v>
      </c>
      <c r="X7300"/>
      <c r="Y7300"/>
      <c r="Z7300" t="s">
        <v>31</v>
      </c>
    </row>
    <row r="7301" spans="1:26" x14ac:dyDescent="0.3">
      <c r="A7301" t="s">
        <v>9684</v>
      </c>
      <c r="B7301" t="s">
        <v>963</v>
      </c>
      <c r="C7301">
        <v>234466</v>
      </c>
      <c r="D7301" t="str">
        <f>+VLOOKUP(C7301,Param!K:L,2,FALSE)</f>
        <v>BONALDO SPA</v>
      </c>
      <c r="E7301" t="s">
        <v>2064</v>
      </c>
      <c r="F7301" t="s">
        <v>8266</v>
      </c>
      <c r="G7301" t="s">
        <v>29</v>
      </c>
      <c r="H7301" s="5">
        <v>116.8</v>
      </c>
      <c r="I7301" s="5">
        <v>116.8</v>
      </c>
      <c r="J7301" s="5">
        <v>0</v>
      </c>
      <c r="K7301" s="5">
        <v>116.8</v>
      </c>
      <c r="L7301" s="5">
        <v>0</v>
      </c>
      <c r="M7301" t="str">
        <f>IF(ISERROR(VLOOKUP(A7301,'[1]Ecart validé'!$A:$A,1,FALSE)),Z7301,"Ecart Validé")</f>
        <v>valid</v>
      </c>
      <c r="R7301" t="s">
        <v>30</v>
      </c>
      <c r="X7301"/>
      <c r="Y7301"/>
      <c r="Z7301" t="s">
        <v>31</v>
      </c>
    </row>
    <row r="7302" spans="1:26" x14ac:dyDescent="0.3">
      <c r="A7302" t="s">
        <v>9685</v>
      </c>
      <c r="B7302" t="s">
        <v>963</v>
      </c>
      <c r="C7302">
        <v>243082</v>
      </c>
      <c r="D7302" t="str">
        <f>+VLOOKUP(C7302,Param!K:L,2,FALSE)</f>
        <v>ASSA ABLOY HONG KONG LIMITED</v>
      </c>
      <c r="E7302" t="s">
        <v>2067</v>
      </c>
      <c r="F7302" t="s">
        <v>8617</v>
      </c>
      <c r="G7302" t="s">
        <v>29</v>
      </c>
      <c r="H7302" s="5">
        <v>18436.080000000002</v>
      </c>
      <c r="I7302" s="5">
        <v>18436.077499999999</v>
      </c>
      <c r="J7302" s="5">
        <v>2.5000000023282999E-3</v>
      </c>
      <c r="K7302" s="5">
        <v>18436.080000000002</v>
      </c>
      <c r="L7302" s="5">
        <v>0</v>
      </c>
      <c r="M7302" t="str">
        <f>IF(ISERROR(VLOOKUP(A7302,'[1]Ecart validé'!$A:$A,1,FALSE)),Z7302,"Ecart Validé")</f>
        <v>valid</v>
      </c>
      <c r="R7302" t="s">
        <v>30</v>
      </c>
      <c r="X7302"/>
      <c r="Y7302"/>
      <c r="Z7302" t="s">
        <v>31</v>
      </c>
    </row>
    <row r="7303" spans="1:26" x14ac:dyDescent="0.3">
      <c r="A7303" t="s">
        <v>9686</v>
      </c>
      <c r="B7303" t="s">
        <v>963</v>
      </c>
      <c r="C7303">
        <v>243082</v>
      </c>
      <c r="D7303" t="str">
        <f>+VLOOKUP(C7303,Param!K:L,2,FALSE)</f>
        <v>ASSA ABLOY HONG KONG LIMITED</v>
      </c>
      <c r="E7303" t="s">
        <v>2067</v>
      </c>
      <c r="F7303" t="s">
        <v>8260</v>
      </c>
      <c r="G7303" t="s">
        <v>29</v>
      </c>
      <c r="H7303" s="5">
        <v>11707.75</v>
      </c>
      <c r="I7303" s="5">
        <v>11707.745800000001</v>
      </c>
      <c r="J7303" s="5">
        <v>4.1999999994004602E-3</v>
      </c>
      <c r="K7303" s="5">
        <v>11707.75</v>
      </c>
      <c r="L7303" s="5">
        <v>0</v>
      </c>
      <c r="M7303" t="str">
        <f>IF(ISERROR(VLOOKUP(A7303,'[1]Ecart validé'!$A:$A,1,FALSE)),Z7303,"Ecart Validé")</f>
        <v>valid</v>
      </c>
      <c r="R7303" t="s">
        <v>30</v>
      </c>
      <c r="X7303"/>
      <c r="Y7303"/>
      <c r="Z7303" t="s">
        <v>31</v>
      </c>
    </row>
    <row r="7304" spans="1:26" x14ac:dyDescent="0.3">
      <c r="A7304" t="s">
        <v>9687</v>
      </c>
      <c r="B7304" t="s">
        <v>963</v>
      </c>
      <c r="C7304">
        <v>243082</v>
      </c>
      <c r="D7304" t="str">
        <f>+VLOOKUP(C7304,Param!K:L,2,FALSE)</f>
        <v>ASSA ABLOY HONG KONG LIMITED</v>
      </c>
      <c r="E7304" t="s">
        <v>2067</v>
      </c>
      <c r="F7304" t="s">
        <v>8262</v>
      </c>
      <c r="G7304" t="s">
        <v>29</v>
      </c>
      <c r="H7304" s="5">
        <v>21360.98</v>
      </c>
      <c r="I7304" s="5">
        <v>21360.984199999999</v>
      </c>
      <c r="J7304" s="5">
        <v>-4.1999999994004602E-3</v>
      </c>
      <c r="K7304" s="5">
        <v>21360.98</v>
      </c>
      <c r="L7304" s="5">
        <v>0</v>
      </c>
      <c r="M7304" t="str">
        <f>IF(ISERROR(VLOOKUP(A7304,'[1]Ecart validé'!$A:$A,1,FALSE)),Z7304,"Ecart Validé")</f>
        <v>valid</v>
      </c>
      <c r="R7304" t="s">
        <v>30</v>
      </c>
      <c r="X7304"/>
      <c r="Y7304"/>
      <c r="Z7304" t="s">
        <v>31</v>
      </c>
    </row>
    <row r="7305" spans="1:26" x14ac:dyDescent="0.3">
      <c r="A7305" t="s">
        <v>9688</v>
      </c>
      <c r="B7305" t="s">
        <v>963</v>
      </c>
      <c r="C7305">
        <v>243082</v>
      </c>
      <c r="D7305" t="str">
        <f>+VLOOKUP(C7305,Param!K:L,2,FALSE)</f>
        <v>ASSA ABLOY HONG KONG LIMITED</v>
      </c>
      <c r="E7305" t="s">
        <v>2067</v>
      </c>
      <c r="F7305" t="s">
        <v>8264</v>
      </c>
      <c r="G7305" t="s">
        <v>29</v>
      </c>
      <c r="H7305" s="5">
        <v>18429</v>
      </c>
      <c r="I7305" s="5">
        <v>18428.997899999998</v>
      </c>
      <c r="J7305" s="5">
        <v>2.1000000015192199E-3</v>
      </c>
      <c r="K7305" s="5">
        <v>18429</v>
      </c>
      <c r="L7305" s="5">
        <v>0</v>
      </c>
      <c r="M7305" t="str">
        <f>IF(ISERROR(VLOOKUP(A7305,'[1]Ecart validé'!$A:$A,1,FALSE)),Z7305,"Ecart Validé")</f>
        <v>valid</v>
      </c>
      <c r="R7305" t="s">
        <v>30</v>
      </c>
      <c r="X7305"/>
      <c r="Y7305"/>
      <c r="Z7305" t="s">
        <v>31</v>
      </c>
    </row>
    <row r="7306" spans="1:26" x14ac:dyDescent="0.3">
      <c r="A7306" t="s">
        <v>9689</v>
      </c>
      <c r="B7306" t="s">
        <v>963</v>
      </c>
      <c r="C7306">
        <v>243082</v>
      </c>
      <c r="D7306" t="str">
        <f>+VLOOKUP(C7306,Param!K:L,2,FALSE)</f>
        <v>ASSA ABLOY HONG KONG LIMITED</v>
      </c>
      <c r="E7306" t="s">
        <v>2067</v>
      </c>
      <c r="F7306" t="s">
        <v>8266</v>
      </c>
      <c r="G7306" t="s">
        <v>29</v>
      </c>
      <c r="H7306" s="5">
        <v>29956.78</v>
      </c>
      <c r="I7306" s="5">
        <v>29956.782899999998</v>
      </c>
      <c r="J7306" s="5">
        <v>-2.8999999994994102E-3</v>
      </c>
      <c r="K7306" s="5">
        <v>29956.78</v>
      </c>
      <c r="L7306" s="5">
        <v>0</v>
      </c>
      <c r="M7306" t="str">
        <f>IF(ISERROR(VLOOKUP(A7306,'[1]Ecart validé'!$A:$A,1,FALSE)),Z7306,"Ecart Validé")</f>
        <v>valid</v>
      </c>
      <c r="R7306" t="s">
        <v>30</v>
      </c>
      <c r="X7306"/>
      <c r="Y7306"/>
      <c r="Z7306" t="s">
        <v>31</v>
      </c>
    </row>
    <row r="7307" spans="1:26" x14ac:dyDescent="0.3">
      <c r="A7307" t="s">
        <v>9690</v>
      </c>
      <c r="B7307" t="s">
        <v>963</v>
      </c>
      <c r="C7307">
        <v>245064</v>
      </c>
      <c r="D7307" t="str">
        <f>+VLOOKUP(C7307,Param!K:L,2,FALSE)</f>
        <v>OUEST BEDDING (EX HOTELYS)</v>
      </c>
      <c r="E7307">
        <v>28250044</v>
      </c>
      <c r="F7307" t="s">
        <v>8262</v>
      </c>
      <c r="G7307" t="s">
        <v>29</v>
      </c>
      <c r="H7307" s="5">
        <v>43925.5</v>
      </c>
      <c r="I7307" s="5">
        <v>43925.493999999999</v>
      </c>
      <c r="J7307" s="5">
        <v>6.00000000122236E-3</v>
      </c>
      <c r="K7307" s="5">
        <v>43925.5</v>
      </c>
      <c r="L7307" s="5">
        <v>0</v>
      </c>
      <c r="M7307" t="str">
        <f>IF(ISERROR(VLOOKUP(A7307,'[1]Ecart validé'!$A:$A,1,FALSE)),Z7307,"Ecart Validé")</f>
        <v>valid</v>
      </c>
      <c r="R7307" t="s">
        <v>30</v>
      </c>
      <c r="X7307"/>
      <c r="Y7307"/>
      <c r="Z7307" t="s">
        <v>31</v>
      </c>
    </row>
    <row r="7308" spans="1:26" x14ac:dyDescent="0.3">
      <c r="A7308" t="s">
        <v>9691</v>
      </c>
      <c r="B7308" t="s">
        <v>963</v>
      </c>
      <c r="C7308">
        <v>245064</v>
      </c>
      <c r="D7308" t="str">
        <f>+VLOOKUP(C7308,Param!K:L,2,FALSE)</f>
        <v>OUEST BEDDING (EX HOTELYS)</v>
      </c>
      <c r="E7308">
        <v>28250044</v>
      </c>
      <c r="F7308" t="s">
        <v>8264</v>
      </c>
      <c r="G7308" t="s">
        <v>29</v>
      </c>
      <c r="H7308" s="5">
        <v>41172.75</v>
      </c>
      <c r="I7308" s="5">
        <v>41172.75</v>
      </c>
      <c r="J7308" s="5">
        <v>0</v>
      </c>
      <c r="K7308" s="5">
        <v>41172.75</v>
      </c>
      <c r="L7308" s="5">
        <v>0</v>
      </c>
      <c r="M7308" t="str">
        <f>IF(ISERROR(VLOOKUP(A7308,'[1]Ecart validé'!$A:$A,1,FALSE)),Z7308,"Ecart Validé")</f>
        <v>valid</v>
      </c>
      <c r="R7308" t="s">
        <v>30</v>
      </c>
      <c r="X7308"/>
      <c r="Y7308"/>
      <c r="Z7308" t="s">
        <v>31</v>
      </c>
    </row>
    <row r="7309" spans="1:26" x14ac:dyDescent="0.3">
      <c r="A7309" t="s">
        <v>9692</v>
      </c>
      <c r="B7309" t="s">
        <v>963</v>
      </c>
      <c r="C7309">
        <v>245064</v>
      </c>
      <c r="D7309" t="str">
        <f>+VLOOKUP(C7309,Param!K:L,2,FALSE)</f>
        <v>OUEST BEDDING (EX HOTELYS)</v>
      </c>
      <c r="E7309">
        <v>28293043</v>
      </c>
      <c r="F7309" t="s">
        <v>8260</v>
      </c>
      <c r="G7309" t="s">
        <v>29</v>
      </c>
      <c r="H7309" s="5">
        <v>29544.76</v>
      </c>
      <c r="I7309" s="5">
        <v>29544.754799999999</v>
      </c>
      <c r="J7309" s="5">
        <v>5.1999999996041801E-3</v>
      </c>
      <c r="K7309" s="5">
        <v>29544.76</v>
      </c>
      <c r="L7309" s="5">
        <v>0</v>
      </c>
      <c r="M7309" t="str">
        <f>IF(ISERROR(VLOOKUP(A7309,'[1]Ecart validé'!$A:$A,1,FALSE)),Z7309,"Ecart Validé")</f>
        <v>valid</v>
      </c>
      <c r="R7309" t="s">
        <v>30</v>
      </c>
      <c r="X7309"/>
      <c r="Y7309"/>
      <c r="Z7309" t="s">
        <v>31</v>
      </c>
    </row>
    <row r="7310" spans="1:26" x14ac:dyDescent="0.3">
      <c r="A7310" t="s">
        <v>9693</v>
      </c>
      <c r="B7310" t="s">
        <v>963</v>
      </c>
      <c r="C7310">
        <v>247684</v>
      </c>
      <c r="D7310" t="str">
        <f>+VLOOKUP(C7310,Param!K:L,2,FALSE)</f>
        <v>KETTAL SL</v>
      </c>
      <c r="E7310">
        <v>2426041</v>
      </c>
      <c r="F7310" t="s">
        <v>8617</v>
      </c>
      <c r="G7310" t="s">
        <v>29</v>
      </c>
      <c r="H7310" s="5">
        <v>131.27000000000001</v>
      </c>
      <c r="I7310" s="5">
        <v>131.27000000000001</v>
      </c>
      <c r="J7310" s="5">
        <v>0</v>
      </c>
      <c r="K7310" s="5">
        <v>131.27000000000001</v>
      </c>
      <c r="L7310" s="5">
        <v>0</v>
      </c>
      <c r="M7310" t="str">
        <f>IF(ISERROR(VLOOKUP(A7310,'[1]Ecart validé'!$A:$A,1,FALSE)),Z7310,"Ecart Validé")</f>
        <v>valid</v>
      </c>
      <c r="R7310" t="s">
        <v>30</v>
      </c>
      <c r="X7310"/>
      <c r="Y7310"/>
      <c r="Z7310" t="s">
        <v>31</v>
      </c>
    </row>
    <row r="7311" spans="1:26" x14ac:dyDescent="0.3">
      <c r="A7311" t="s">
        <v>9694</v>
      </c>
      <c r="B7311" t="s">
        <v>963</v>
      </c>
      <c r="C7311">
        <v>247684</v>
      </c>
      <c r="D7311" t="str">
        <f>+VLOOKUP(C7311,Param!K:L,2,FALSE)</f>
        <v>KETTAL SL</v>
      </c>
      <c r="E7311">
        <v>2426041</v>
      </c>
      <c r="F7311" t="s">
        <v>8260</v>
      </c>
      <c r="G7311" t="s">
        <v>29</v>
      </c>
      <c r="H7311" s="5">
        <v>-3</v>
      </c>
      <c r="I7311" s="5">
        <v>-3</v>
      </c>
      <c r="J7311" s="5">
        <v>0</v>
      </c>
      <c r="K7311" s="5">
        <v>-3</v>
      </c>
      <c r="L7311" s="5">
        <v>0</v>
      </c>
      <c r="M7311" t="str">
        <f>IF(ISERROR(VLOOKUP(A7311,'[1]Ecart validé'!$A:$A,1,FALSE)),Z7311,"Ecart Validé")</f>
        <v>valid</v>
      </c>
      <c r="R7311" t="s">
        <v>30</v>
      </c>
      <c r="X7311"/>
      <c r="Y7311"/>
      <c r="Z7311" t="s">
        <v>31</v>
      </c>
    </row>
    <row r="7312" spans="1:26" x14ac:dyDescent="0.3">
      <c r="A7312" t="s">
        <v>9695</v>
      </c>
      <c r="B7312" t="s">
        <v>963</v>
      </c>
      <c r="C7312">
        <v>247684</v>
      </c>
      <c r="D7312" t="str">
        <f>+VLOOKUP(C7312,Param!K:L,2,FALSE)</f>
        <v>KETTAL SL</v>
      </c>
      <c r="E7312">
        <v>2426041</v>
      </c>
      <c r="F7312" t="s">
        <v>8262</v>
      </c>
      <c r="G7312" t="s">
        <v>29</v>
      </c>
      <c r="H7312" s="5">
        <v>1615.57</v>
      </c>
      <c r="I7312" s="5">
        <v>1615.57</v>
      </c>
      <c r="J7312" s="5">
        <v>0</v>
      </c>
      <c r="K7312" s="5">
        <v>1615.57</v>
      </c>
      <c r="L7312" s="5">
        <v>0</v>
      </c>
      <c r="M7312" t="str">
        <f>IF(ISERROR(VLOOKUP(A7312,'[1]Ecart validé'!$A:$A,1,FALSE)),Z7312,"Ecart Validé")</f>
        <v>valid</v>
      </c>
      <c r="R7312" t="s">
        <v>30</v>
      </c>
      <c r="X7312"/>
      <c r="Y7312"/>
      <c r="Z7312" t="s">
        <v>31</v>
      </c>
    </row>
    <row r="7313" spans="1:26" x14ac:dyDescent="0.3">
      <c r="A7313" t="s">
        <v>9696</v>
      </c>
      <c r="B7313" t="s">
        <v>963</v>
      </c>
      <c r="C7313">
        <v>247684</v>
      </c>
      <c r="D7313" t="str">
        <f>+VLOOKUP(C7313,Param!K:L,2,FALSE)</f>
        <v>KETTAL SL</v>
      </c>
      <c r="E7313">
        <v>2426041</v>
      </c>
      <c r="F7313" t="s">
        <v>8264</v>
      </c>
      <c r="G7313" t="s">
        <v>29</v>
      </c>
      <c r="H7313" s="5">
        <v>9461.2199999999993</v>
      </c>
      <c r="I7313" s="5">
        <v>9461.2245999999996</v>
      </c>
      <c r="J7313" s="5">
        <v>-4.6000000002095398E-3</v>
      </c>
      <c r="K7313" s="5">
        <v>9461.2199999999993</v>
      </c>
      <c r="L7313" s="5">
        <v>0</v>
      </c>
      <c r="M7313" t="str">
        <f>IF(ISERROR(VLOOKUP(A7313,'[1]Ecart validé'!$A:$A,1,FALSE)),Z7313,"Ecart Validé")</f>
        <v>valid</v>
      </c>
      <c r="R7313" t="s">
        <v>30</v>
      </c>
      <c r="X7313"/>
      <c r="Y7313"/>
      <c r="Z7313" t="s">
        <v>31</v>
      </c>
    </row>
    <row r="7314" spans="1:26" x14ac:dyDescent="0.3">
      <c r="A7314" t="s">
        <v>9697</v>
      </c>
      <c r="B7314" t="s">
        <v>963</v>
      </c>
      <c r="C7314">
        <v>247684</v>
      </c>
      <c r="D7314" t="str">
        <f>+VLOOKUP(C7314,Param!K:L,2,FALSE)</f>
        <v>KETTAL SL</v>
      </c>
      <c r="E7314">
        <v>2426041</v>
      </c>
      <c r="F7314" t="s">
        <v>8266</v>
      </c>
      <c r="G7314" t="s">
        <v>29</v>
      </c>
      <c r="H7314" s="5">
        <v>88.2</v>
      </c>
      <c r="I7314" s="5">
        <v>88.2</v>
      </c>
      <c r="J7314" s="5">
        <v>0</v>
      </c>
      <c r="K7314" s="5">
        <v>88.2</v>
      </c>
      <c r="L7314" s="5">
        <v>0</v>
      </c>
      <c r="M7314" t="str">
        <f>IF(ISERROR(VLOOKUP(A7314,'[1]Ecart validé'!$A:$A,1,FALSE)),Z7314,"Ecart Validé")</f>
        <v>valid</v>
      </c>
      <c r="R7314" t="s">
        <v>30</v>
      </c>
      <c r="X7314"/>
      <c r="Y7314"/>
      <c r="Z7314" t="s">
        <v>31</v>
      </c>
    </row>
    <row r="7315" spans="1:26" x14ac:dyDescent="0.3">
      <c r="A7315" t="s">
        <v>9698</v>
      </c>
      <c r="B7315" t="s">
        <v>963</v>
      </c>
      <c r="C7315">
        <v>248067</v>
      </c>
      <c r="D7315" t="str">
        <f>+VLOOKUP(C7315,Param!K:L,2,FALSE)</f>
        <v>ARISTIDE NV</v>
      </c>
      <c r="E7315" t="s">
        <v>2089</v>
      </c>
      <c r="F7315" t="s">
        <v>8617</v>
      </c>
      <c r="G7315" t="s">
        <v>29</v>
      </c>
      <c r="H7315" s="5">
        <v>185.84</v>
      </c>
      <c r="I7315" s="5">
        <v>185.84</v>
      </c>
      <c r="J7315" s="5">
        <v>0</v>
      </c>
      <c r="K7315" s="5">
        <v>185.84</v>
      </c>
      <c r="L7315" s="5">
        <v>0</v>
      </c>
      <c r="M7315" t="str">
        <f>IF(ISERROR(VLOOKUP(A7315,'[1]Ecart validé'!$A:$A,1,FALSE)),Z7315,"Ecart Validé")</f>
        <v>valid</v>
      </c>
      <c r="R7315" t="s">
        <v>30</v>
      </c>
      <c r="X7315"/>
      <c r="Y7315"/>
      <c r="Z7315" t="s">
        <v>31</v>
      </c>
    </row>
    <row r="7316" spans="1:26" x14ac:dyDescent="0.3">
      <c r="A7316" t="s">
        <v>9699</v>
      </c>
      <c r="B7316" t="s">
        <v>963</v>
      </c>
      <c r="C7316">
        <v>248067</v>
      </c>
      <c r="D7316" t="str">
        <f>+VLOOKUP(C7316,Param!K:L,2,FALSE)</f>
        <v>ARISTIDE NV</v>
      </c>
      <c r="E7316" t="s">
        <v>2089</v>
      </c>
      <c r="F7316" t="s">
        <v>8260</v>
      </c>
      <c r="G7316" t="s">
        <v>29</v>
      </c>
      <c r="H7316" s="5">
        <v>57.91</v>
      </c>
      <c r="I7316" s="5">
        <v>57.911999999999999</v>
      </c>
      <c r="J7316" s="5">
        <v>-2.0000000000024399E-3</v>
      </c>
      <c r="K7316" s="5">
        <v>57.91</v>
      </c>
      <c r="L7316" s="5">
        <v>0</v>
      </c>
      <c r="M7316" t="str">
        <f>IF(ISERROR(VLOOKUP(A7316,'[1]Ecart validé'!$A:$A,1,FALSE)),Z7316,"Ecart Validé")</f>
        <v>valid</v>
      </c>
      <c r="R7316" t="s">
        <v>30</v>
      </c>
      <c r="X7316"/>
      <c r="Y7316"/>
      <c r="Z7316" t="s">
        <v>31</v>
      </c>
    </row>
    <row r="7317" spans="1:26" x14ac:dyDescent="0.3">
      <c r="A7317" t="s">
        <v>9700</v>
      </c>
      <c r="B7317" t="s">
        <v>963</v>
      </c>
      <c r="C7317">
        <v>248067</v>
      </c>
      <c r="D7317" t="str">
        <f>+VLOOKUP(C7317,Param!K:L,2,FALSE)</f>
        <v>ARISTIDE NV</v>
      </c>
      <c r="E7317" t="s">
        <v>2089</v>
      </c>
      <c r="F7317" t="s">
        <v>8262</v>
      </c>
      <c r="G7317" t="s">
        <v>29</v>
      </c>
      <c r="H7317" s="5">
        <v>55.88</v>
      </c>
      <c r="I7317" s="5">
        <v>55.88</v>
      </c>
      <c r="J7317" s="5">
        <v>0</v>
      </c>
      <c r="K7317" s="5">
        <v>55.88</v>
      </c>
      <c r="L7317" s="5">
        <v>0</v>
      </c>
      <c r="M7317" t="str">
        <f>IF(ISERROR(VLOOKUP(A7317,'[1]Ecart validé'!$A:$A,1,FALSE)),Z7317,"Ecart Validé")</f>
        <v>valid</v>
      </c>
      <c r="R7317" t="s">
        <v>30</v>
      </c>
      <c r="X7317"/>
      <c r="Y7317"/>
      <c r="Z7317" t="s">
        <v>31</v>
      </c>
    </row>
    <row r="7318" spans="1:26" x14ac:dyDescent="0.3">
      <c r="A7318" t="s">
        <v>9701</v>
      </c>
      <c r="B7318" t="s">
        <v>963</v>
      </c>
      <c r="C7318">
        <v>248067</v>
      </c>
      <c r="D7318" t="str">
        <f>+VLOOKUP(C7318,Param!K:L,2,FALSE)</f>
        <v>ARISTIDE NV</v>
      </c>
      <c r="E7318" t="s">
        <v>2089</v>
      </c>
      <c r="F7318" t="s">
        <v>8266</v>
      </c>
      <c r="G7318" t="s">
        <v>29</v>
      </c>
      <c r="H7318" s="5">
        <v>9.93</v>
      </c>
      <c r="I7318" s="5">
        <v>9.9331999999999994</v>
      </c>
      <c r="J7318" s="5">
        <v>-3.1999999999996402E-3</v>
      </c>
      <c r="K7318" s="5">
        <v>9.93</v>
      </c>
      <c r="L7318" s="5">
        <v>0</v>
      </c>
      <c r="M7318" t="str">
        <f>IF(ISERROR(VLOOKUP(A7318,'[1]Ecart validé'!$A:$A,1,FALSE)),Z7318,"Ecart Validé")</f>
        <v>valid</v>
      </c>
      <c r="R7318" t="s">
        <v>30</v>
      </c>
      <c r="T7318" s="41"/>
      <c r="X7318"/>
      <c r="Y7318"/>
      <c r="Z7318" t="s">
        <v>31</v>
      </c>
    </row>
    <row r="7319" spans="1:26" x14ac:dyDescent="0.3">
      <c r="A7319" t="s">
        <v>9702</v>
      </c>
      <c r="B7319" t="s">
        <v>963</v>
      </c>
      <c r="C7319">
        <v>249107</v>
      </c>
      <c r="D7319" t="str">
        <f>+VLOOKUP(C7319,Param!K:L,2,FALSE)</f>
        <v>NAP SP ZOO</v>
      </c>
      <c r="E7319" t="s">
        <v>2092</v>
      </c>
      <c r="F7319" t="s">
        <v>8260</v>
      </c>
      <c r="G7319" t="s">
        <v>29</v>
      </c>
      <c r="H7319" s="5">
        <v>983.46</v>
      </c>
      <c r="I7319" s="5">
        <v>983.46</v>
      </c>
      <c r="J7319" s="5">
        <v>0</v>
      </c>
      <c r="K7319" s="5">
        <v>983.46</v>
      </c>
      <c r="L7319" s="5">
        <v>0</v>
      </c>
      <c r="M7319" t="str">
        <f>IF(ISERROR(VLOOKUP(A7319,'[1]Ecart validé'!$A:$A,1,FALSE)),Z7319,"Ecart Validé")</f>
        <v>valid</v>
      </c>
      <c r="R7319" t="s">
        <v>30</v>
      </c>
      <c r="T7319" s="41"/>
      <c r="U7319" s="12"/>
      <c r="X7319"/>
      <c r="Y7319"/>
      <c r="Z7319" t="s">
        <v>31</v>
      </c>
    </row>
    <row r="7320" spans="1:26" x14ac:dyDescent="0.3">
      <c r="A7320" t="s">
        <v>9703</v>
      </c>
      <c r="B7320" t="s">
        <v>963</v>
      </c>
      <c r="C7320">
        <v>249107</v>
      </c>
      <c r="D7320" t="str">
        <f>+VLOOKUP(C7320,Param!K:L,2,FALSE)</f>
        <v>NAP SP ZOO</v>
      </c>
      <c r="E7320" t="s">
        <v>2092</v>
      </c>
      <c r="F7320" t="s">
        <v>8262</v>
      </c>
      <c r="G7320" t="s">
        <v>29</v>
      </c>
      <c r="H7320" s="5">
        <v>1280.0999999999999</v>
      </c>
      <c r="I7320" s="5">
        <v>1280.0999999999999</v>
      </c>
      <c r="J7320" s="5">
        <v>0</v>
      </c>
      <c r="K7320" s="5">
        <v>1280.0999999999999</v>
      </c>
      <c r="L7320" s="5">
        <v>0</v>
      </c>
      <c r="M7320" t="str">
        <f>IF(ISERROR(VLOOKUP(A7320,'[1]Ecart validé'!$A:$A,1,FALSE)),Z7320,"Ecart Validé")</f>
        <v>valid</v>
      </c>
      <c r="R7320" t="s">
        <v>30</v>
      </c>
      <c r="T7320" s="41"/>
      <c r="X7320"/>
      <c r="Y7320"/>
      <c r="Z7320" t="s">
        <v>31</v>
      </c>
    </row>
    <row r="7321" spans="1:26" x14ac:dyDescent="0.3">
      <c r="A7321" t="s">
        <v>9704</v>
      </c>
      <c r="B7321" t="s">
        <v>963</v>
      </c>
      <c r="C7321">
        <v>249107</v>
      </c>
      <c r="D7321" t="str">
        <f>+VLOOKUP(C7321,Param!K:L,2,FALSE)</f>
        <v>NAP SP ZOO</v>
      </c>
      <c r="E7321" t="s">
        <v>2092</v>
      </c>
      <c r="F7321" t="s">
        <v>8264</v>
      </c>
      <c r="G7321" t="s">
        <v>29</v>
      </c>
      <c r="H7321" s="5">
        <v>2146.92</v>
      </c>
      <c r="I7321" s="5">
        <v>2146.92</v>
      </c>
      <c r="J7321" s="5">
        <v>0</v>
      </c>
      <c r="K7321" s="5">
        <v>2146.92</v>
      </c>
      <c r="L7321" s="5">
        <v>0</v>
      </c>
      <c r="M7321" t="str">
        <f>IF(ISERROR(VLOOKUP(A7321,'[1]Ecart validé'!$A:$A,1,FALSE)),Z7321,"Ecart Validé")</f>
        <v>valid</v>
      </c>
      <c r="R7321" t="s">
        <v>30</v>
      </c>
      <c r="T7321" s="41"/>
      <c r="X7321"/>
      <c r="Y7321"/>
      <c r="Z7321" t="s">
        <v>31</v>
      </c>
    </row>
    <row r="7322" spans="1:26" x14ac:dyDescent="0.3">
      <c r="A7322" t="s">
        <v>9705</v>
      </c>
      <c r="B7322" t="s">
        <v>963</v>
      </c>
      <c r="C7322">
        <v>249107</v>
      </c>
      <c r="D7322" t="str">
        <f>+VLOOKUP(C7322,Param!K:L,2,FALSE)</f>
        <v>NAP SP ZOO</v>
      </c>
      <c r="E7322" t="s">
        <v>2092</v>
      </c>
      <c r="F7322" t="s">
        <v>8266</v>
      </c>
      <c r="G7322" t="s">
        <v>29</v>
      </c>
      <c r="H7322" s="5">
        <v>1187.94</v>
      </c>
      <c r="I7322" s="5">
        <v>1187.94</v>
      </c>
      <c r="J7322" s="5">
        <v>0</v>
      </c>
      <c r="K7322" s="5">
        <v>1187.94</v>
      </c>
      <c r="L7322" s="5">
        <v>0</v>
      </c>
      <c r="M7322" t="str">
        <f>IF(ISERROR(VLOOKUP(A7322,'[1]Ecart validé'!$A:$A,1,FALSE)),Z7322,"Ecart Validé")</f>
        <v>valid</v>
      </c>
      <c r="R7322" t="s">
        <v>30</v>
      </c>
      <c r="X7322"/>
      <c r="Y7322"/>
      <c r="Z7322" t="s">
        <v>31</v>
      </c>
    </row>
    <row r="7323" spans="1:26" x14ac:dyDescent="0.3">
      <c r="A7323" t="s">
        <v>9706</v>
      </c>
      <c r="B7323" t="s">
        <v>963</v>
      </c>
      <c r="C7323">
        <v>258156</v>
      </c>
      <c r="D7323" t="str">
        <f>+VLOOKUP(C7323,Param!K:L,2,FALSE)</f>
        <v>HOIST GROUP GMBH</v>
      </c>
      <c r="E7323" t="s">
        <v>2102</v>
      </c>
      <c r="F7323" t="s">
        <v>8260</v>
      </c>
      <c r="G7323" t="s">
        <v>29</v>
      </c>
      <c r="H7323" s="5">
        <v>2691.85</v>
      </c>
      <c r="I7323" s="5">
        <v>2691.8503999999998</v>
      </c>
      <c r="J7323" s="5">
        <v>-3.9999999989959103E-4</v>
      </c>
      <c r="K7323" s="5">
        <v>2691.85</v>
      </c>
      <c r="L7323" s="5">
        <v>0</v>
      </c>
      <c r="M7323" t="str">
        <f>IF(ISERROR(VLOOKUP(A7323,'[1]Ecart validé'!$A:$A,1,FALSE)),Z7323,"Ecart Validé")</f>
        <v>valid</v>
      </c>
      <c r="R7323" t="s">
        <v>30</v>
      </c>
      <c r="T7323" s="41"/>
      <c r="X7323"/>
      <c r="Y7323"/>
      <c r="Z7323" t="s">
        <v>31</v>
      </c>
    </row>
    <row r="7324" spans="1:26" x14ac:dyDescent="0.3">
      <c r="A7324" t="s">
        <v>9707</v>
      </c>
      <c r="B7324" t="s">
        <v>963</v>
      </c>
      <c r="C7324">
        <v>258156</v>
      </c>
      <c r="D7324" t="str">
        <f>+VLOOKUP(C7324,Param!K:L,2,FALSE)</f>
        <v>HOIST GROUP GMBH</v>
      </c>
      <c r="E7324" t="s">
        <v>2102</v>
      </c>
      <c r="F7324" t="s">
        <v>8262</v>
      </c>
      <c r="G7324" t="s">
        <v>29</v>
      </c>
      <c r="H7324" s="5">
        <v>2596.23</v>
      </c>
      <c r="I7324" s="5">
        <v>2596.2336</v>
      </c>
      <c r="J7324" s="5">
        <v>-3.6000000000058199E-3</v>
      </c>
      <c r="K7324" s="5">
        <v>2596.23</v>
      </c>
      <c r="L7324" s="5">
        <v>0</v>
      </c>
      <c r="M7324" t="str">
        <f>IF(ISERROR(VLOOKUP(A7324,'[1]Ecart validé'!$A:$A,1,FALSE)),Z7324,"Ecart Validé")</f>
        <v>valid</v>
      </c>
      <c r="R7324" t="s">
        <v>30</v>
      </c>
      <c r="T7324" s="41"/>
      <c r="X7324"/>
      <c r="Y7324"/>
      <c r="Z7324" t="s">
        <v>31</v>
      </c>
    </row>
    <row r="7325" spans="1:26" x14ac:dyDescent="0.3">
      <c r="A7325" t="s">
        <v>9708</v>
      </c>
      <c r="B7325" t="s">
        <v>963</v>
      </c>
      <c r="C7325">
        <v>258156</v>
      </c>
      <c r="D7325" t="str">
        <f>+VLOOKUP(C7325,Param!K:L,2,FALSE)</f>
        <v>HOIST GROUP GMBH</v>
      </c>
      <c r="E7325" t="s">
        <v>2102</v>
      </c>
      <c r="F7325" t="s">
        <v>8264</v>
      </c>
      <c r="G7325" t="s">
        <v>29</v>
      </c>
      <c r="H7325" s="5">
        <v>2631.24</v>
      </c>
      <c r="I7325" s="5">
        <v>2631.2363999999998</v>
      </c>
      <c r="J7325" s="5">
        <v>3.6000000000058199E-3</v>
      </c>
      <c r="K7325" s="5">
        <v>2631.24</v>
      </c>
      <c r="L7325" s="5">
        <v>0</v>
      </c>
      <c r="M7325" t="str">
        <f>IF(ISERROR(VLOOKUP(A7325,'[1]Ecart validé'!$A:$A,1,FALSE)),Z7325,"Ecart Validé")</f>
        <v>valid</v>
      </c>
      <c r="R7325" t="s">
        <v>30</v>
      </c>
      <c r="T7325" s="39"/>
      <c r="X7325"/>
      <c r="Y7325"/>
      <c r="Z7325" t="s">
        <v>31</v>
      </c>
    </row>
    <row r="7326" spans="1:26" x14ac:dyDescent="0.3">
      <c r="A7326" t="s">
        <v>9709</v>
      </c>
      <c r="B7326" t="s">
        <v>963</v>
      </c>
      <c r="C7326">
        <v>258156</v>
      </c>
      <c r="D7326" t="str">
        <f>+VLOOKUP(C7326,Param!K:L,2,FALSE)</f>
        <v>HOIST GROUP GMBH</v>
      </c>
      <c r="E7326" t="s">
        <v>2102</v>
      </c>
      <c r="F7326" t="s">
        <v>8266</v>
      </c>
      <c r="G7326" t="s">
        <v>29</v>
      </c>
      <c r="H7326" s="5">
        <v>4486.9799999999996</v>
      </c>
      <c r="I7326" s="5">
        <v>4486.9816000000001</v>
      </c>
      <c r="J7326" s="5">
        <v>-1.6000000005078601E-3</v>
      </c>
      <c r="K7326" s="5">
        <v>4486.9799999999996</v>
      </c>
      <c r="L7326" s="5">
        <v>0</v>
      </c>
      <c r="M7326" t="str">
        <f>IF(ISERROR(VLOOKUP(A7326,'[1]Ecart validé'!$A:$A,1,FALSE)),Z7326,"Ecart Validé")</f>
        <v>valid</v>
      </c>
      <c r="R7326" t="s">
        <v>30</v>
      </c>
      <c r="X7326"/>
      <c r="Y7326"/>
      <c r="Z7326" t="s">
        <v>31</v>
      </c>
    </row>
    <row r="7327" spans="1:26" x14ac:dyDescent="0.3">
      <c r="A7327" t="s">
        <v>9710</v>
      </c>
      <c r="B7327" t="s">
        <v>963</v>
      </c>
      <c r="C7327">
        <v>258202</v>
      </c>
      <c r="D7327" t="str">
        <f>+VLOOKUP(C7327,Param!K:L,2,FALSE)</f>
        <v>FRANDSEN GROUP</v>
      </c>
      <c r="E7327" t="s">
        <v>2104</v>
      </c>
      <c r="F7327" t="s">
        <v>8260</v>
      </c>
      <c r="G7327" t="s">
        <v>29</v>
      </c>
      <c r="H7327" s="5">
        <v>882.78</v>
      </c>
      <c r="I7327" s="5">
        <v>882.78</v>
      </c>
      <c r="J7327" s="5">
        <v>0</v>
      </c>
      <c r="K7327" s="5">
        <v>882.78</v>
      </c>
      <c r="L7327" s="5">
        <v>0</v>
      </c>
      <c r="M7327" t="str">
        <f>IF(ISERROR(VLOOKUP(A7327,'[1]Ecart validé'!$A:$A,1,FALSE)),Z7327,"Ecart Validé")</f>
        <v>valid</v>
      </c>
      <c r="R7327" t="s">
        <v>30</v>
      </c>
      <c r="X7327"/>
      <c r="Y7327"/>
      <c r="Z7327" t="s">
        <v>31</v>
      </c>
    </row>
    <row r="7328" spans="1:26" x14ac:dyDescent="0.3">
      <c r="A7328" t="s">
        <v>9711</v>
      </c>
      <c r="B7328" t="s">
        <v>963</v>
      </c>
      <c r="C7328">
        <v>258202</v>
      </c>
      <c r="D7328" t="str">
        <f>+VLOOKUP(C7328,Param!K:L,2,FALSE)</f>
        <v>FRANDSEN GROUP</v>
      </c>
      <c r="E7328" t="s">
        <v>2104</v>
      </c>
      <c r="F7328" t="s">
        <v>8262</v>
      </c>
      <c r="G7328" t="s">
        <v>29</v>
      </c>
      <c r="H7328" s="5">
        <v>1014.06</v>
      </c>
      <c r="I7328" s="5">
        <v>1014.06</v>
      </c>
      <c r="J7328" s="5">
        <v>0</v>
      </c>
      <c r="K7328" s="5">
        <v>1014.06</v>
      </c>
      <c r="L7328" s="5">
        <v>0</v>
      </c>
      <c r="M7328" t="str">
        <f>IF(ISERROR(VLOOKUP(A7328,'[1]Ecart validé'!$A:$A,1,FALSE)),Z7328,"Ecart Validé")</f>
        <v>valid</v>
      </c>
      <c r="R7328" t="s">
        <v>30</v>
      </c>
      <c r="X7328"/>
      <c r="Y7328"/>
      <c r="Z7328" t="s">
        <v>31</v>
      </c>
    </row>
    <row r="7329" spans="1:26" x14ac:dyDescent="0.3">
      <c r="A7329" t="s">
        <v>9712</v>
      </c>
      <c r="B7329" t="s">
        <v>963</v>
      </c>
      <c r="C7329">
        <v>258202</v>
      </c>
      <c r="D7329" t="str">
        <f>+VLOOKUP(C7329,Param!K:L,2,FALSE)</f>
        <v>FRANDSEN GROUP</v>
      </c>
      <c r="E7329" t="s">
        <v>2104</v>
      </c>
      <c r="F7329" t="s">
        <v>8264</v>
      </c>
      <c r="G7329" t="s">
        <v>29</v>
      </c>
      <c r="H7329" s="5">
        <v>474.66</v>
      </c>
      <c r="I7329" s="5">
        <v>474.66</v>
      </c>
      <c r="J7329" s="5">
        <v>0</v>
      </c>
      <c r="K7329" s="5">
        <v>474.66</v>
      </c>
      <c r="L7329" s="5">
        <v>0</v>
      </c>
      <c r="M7329" t="str">
        <f>IF(ISERROR(VLOOKUP(A7329,'[1]Ecart validé'!$A:$A,1,FALSE)),Z7329,"Ecart Validé")</f>
        <v>valid</v>
      </c>
      <c r="R7329" t="s">
        <v>30</v>
      </c>
      <c r="X7329"/>
      <c r="Y7329"/>
      <c r="Z7329" t="s">
        <v>31</v>
      </c>
    </row>
    <row r="7330" spans="1:26" x14ac:dyDescent="0.3">
      <c r="A7330" t="s">
        <v>9713</v>
      </c>
      <c r="B7330" t="s">
        <v>963</v>
      </c>
      <c r="C7330">
        <v>258202</v>
      </c>
      <c r="D7330" t="str">
        <f>+VLOOKUP(C7330,Param!K:L,2,FALSE)</f>
        <v>FRANDSEN GROUP</v>
      </c>
      <c r="E7330" t="s">
        <v>2104</v>
      </c>
      <c r="F7330" t="s">
        <v>8266</v>
      </c>
      <c r="G7330" t="s">
        <v>29</v>
      </c>
      <c r="H7330" s="5">
        <v>1312.38</v>
      </c>
      <c r="I7330" s="5">
        <v>1312.38</v>
      </c>
      <c r="J7330" s="5">
        <v>0</v>
      </c>
      <c r="K7330" s="5">
        <v>1312.38</v>
      </c>
      <c r="L7330" s="5">
        <v>0</v>
      </c>
      <c r="M7330" t="str">
        <f>IF(ISERROR(VLOOKUP(A7330,'[1]Ecart validé'!$A:$A,1,FALSE)),Z7330,"Ecart Validé")</f>
        <v>valid</v>
      </c>
      <c r="R7330" t="s">
        <v>30</v>
      </c>
      <c r="X7330"/>
      <c r="Y7330"/>
      <c r="Z7330" t="s">
        <v>31</v>
      </c>
    </row>
    <row r="7331" spans="1:26" x14ac:dyDescent="0.3">
      <c r="A7331" t="s">
        <v>9714</v>
      </c>
      <c r="B7331" t="s">
        <v>963</v>
      </c>
      <c r="C7331">
        <v>258202</v>
      </c>
      <c r="D7331" t="str">
        <f>+VLOOKUP(C7331,Param!K:L,2,FALSE)</f>
        <v>FRANDSEN GROUP</v>
      </c>
      <c r="E7331" t="s">
        <v>9715</v>
      </c>
      <c r="F7331" t="s">
        <v>8260</v>
      </c>
      <c r="G7331" t="s">
        <v>29</v>
      </c>
      <c r="H7331" s="5">
        <v>0.03</v>
      </c>
      <c r="I7331" s="5">
        <v>0.03</v>
      </c>
      <c r="J7331" s="5">
        <v>0</v>
      </c>
      <c r="K7331" s="5">
        <v>0.03</v>
      </c>
      <c r="L7331" s="5">
        <v>0</v>
      </c>
      <c r="M7331" t="str">
        <f>IF(ISERROR(VLOOKUP(A7331,'[1]Ecart validé'!$A:$A,1,FALSE)),Z7331,"Ecart Validé")</f>
        <v>valid</v>
      </c>
      <c r="R7331" t="s">
        <v>30</v>
      </c>
      <c r="X7331"/>
      <c r="Y7331"/>
      <c r="Z7331" t="s">
        <v>31</v>
      </c>
    </row>
    <row r="7332" spans="1:26" x14ac:dyDescent="0.3">
      <c r="A7332" t="s">
        <v>9716</v>
      </c>
      <c r="B7332" t="s">
        <v>963</v>
      </c>
      <c r="C7332">
        <v>258202</v>
      </c>
      <c r="D7332" t="str">
        <f>+VLOOKUP(C7332,Param!K:L,2,FALSE)</f>
        <v>FRANDSEN GROUP</v>
      </c>
      <c r="E7332" t="s">
        <v>9715</v>
      </c>
      <c r="F7332" t="s">
        <v>8262</v>
      </c>
      <c r="G7332" t="s">
        <v>29</v>
      </c>
      <c r="H7332" s="5">
        <v>385.5</v>
      </c>
      <c r="I7332" s="5">
        <v>385.5</v>
      </c>
      <c r="J7332" s="5">
        <v>0</v>
      </c>
      <c r="K7332" s="5">
        <v>385.5</v>
      </c>
      <c r="L7332" s="5">
        <v>0</v>
      </c>
      <c r="M7332" t="str">
        <f>IF(ISERROR(VLOOKUP(A7332,'[1]Ecart validé'!$A:$A,1,FALSE)),Z7332,"Ecart Validé")</f>
        <v>valid</v>
      </c>
      <c r="R7332" t="s">
        <v>30</v>
      </c>
      <c r="X7332"/>
      <c r="Y7332"/>
      <c r="Z7332" t="s">
        <v>31</v>
      </c>
    </row>
    <row r="7333" spans="1:26" x14ac:dyDescent="0.3">
      <c r="A7333" t="s">
        <v>9717</v>
      </c>
      <c r="B7333" t="s">
        <v>963</v>
      </c>
      <c r="C7333">
        <v>258202</v>
      </c>
      <c r="D7333" t="str">
        <f>+VLOOKUP(C7333,Param!K:L,2,FALSE)</f>
        <v>FRANDSEN GROUP</v>
      </c>
      <c r="E7333" t="s">
        <v>2108</v>
      </c>
      <c r="F7333" t="s">
        <v>8260</v>
      </c>
      <c r="G7333" t="s">
        <v>29</v>
      </c>
      <c r="H7333" s="5">
        <v>252.84</v>
      </c>
      <c r="I7333" s="5">
        <v>252.84</v>
      </c>
      <c r="J7333" s="5">
        <v>0</v>
      </c>
      <c r="K7333" s="5">
        <v>252.84</v>
      </c>
      <c r="L7333" s="5">
        <v>0</v>
      </c>
      <c r="M7333" t="str">
        <f>IF(ISERROR(VLOOKUP(A7333,'[1]Ecart validé'!$A:$A,1,FALSE)),Z7333,"Ecart Validé")</f>
        <v>valid</v>
      </c>
      <c r="R7333" t="s">
        <v>30</v>
      </c>
      <c r="X7333"/>
      <c r="Y7333"/>
      <c r="Z7333" t="s">
        <v>31</v>
      </c>
    </row>
    <row r="7334" spans="1:26" x14ac:dyDescent="0.3">
      <c r="A7334" t="s">
        <v>9718</v>
      </c>
      <c r="B7334" t="s">
        <v>963</v>
      </c>
      <c r="C7334">
        <v>258202</v>
      </c>
      <c r="D7334" t="str">
        <f>+VLOOKUP(C7334,Param!K:L,2,FALSE)</f>
        <v>FRANDSEN GROUP</v>
      </c>
      <c r="E7334" t="s">
        <v>2108</v>
      </c>
      <c r="F7334" t="s">
        <v>8262</v>
      </c>
      <c r="G7334" t="s">
        <v>29</v>
      </c>
      <c r="H7334" s="5">
        <v>125.31</v>
      </c>
      <c r="I7334" s="5">
        <v>125.31</v>
      </c>
      <c r="J7334" s="5">
        <v>0</v>
      </c>
      <c r="K7334" s="5">
        <v>125.31</v>
      </c>
      <c r="L7334" s="5">
        <v>0</v>
      </c>
      <c r="M7334" t="str">
        <f>IF(ISERROR(VLOOKUP(A7334,'[1]Ecart validé'!$A:$A,1,FALSE)),Z7334,"Ecart Validé")</f>
        <v>valid</v>
      </c>
      <c r="R7334" t="s">
        <v>30</v>
      </c>
      <c r="X7334"/>
      <c r="Y7334"/>
      <c r="Z7334" t="s">
        <v>31</v>
      </c>
    </row>
    <row r="7335" spans="1:26" x14ac:dyDescent="0.3">
      <c r="A7335" t="s">
        <v>9719</v>
      </c>
      <c r="B7335" t="s">
        <v>963</v>
      </c>
      <c r="C7335">
        <v>258202</v>
      </c>
      <c r="D7335" t="str">
        <f>+VLOOKUP(C7335,Param!K:L,2,FALSE)</f>
        <v>FRANDSEN GROUP</v>
      </c>
      <c r="E7335" t="s">
        <v>2108</v>
      </c>
      <c r="F7335" t="s">
        <v>8264</v>
      </c>
      <c r="G7335" t="s">
        <v>29</v>
      </c>
      <c r="H7335" s="5">
        <v>187.98</v>
      </c>
      <c r="I7335" s="5">
        <v>187.98</v>
      </c>
      <c r="J7335" s="5">
        <v>0</v>
      </c>
      <c r="K7335" s="5">
        <v>187.98</v>
      </c>
      <c r="L7335" s="5">
        <v>0</v>
      </c>
      <c r="M7335" t="str">
        <f>IF(ISERROR(VLOOKUP(A7335,'[1]Ecart validé'!$A:$A,1,FALSE)),Z7335,"Ecart Validé")</f>
        <v>valid</v>
      </c>
      <c r="R7335" t="s">
        <v>30</v>
      </c>
      <c r="X7335"/>
      <c r="Y7335"/>
      <c r="Z7335" t="s">
        <v>31</v>
      </c>
    </row>
    <row r="7336" spans="1:26" x14ac:dyDescent="0.3">
      <c r="A7336" t="s">
        <v>9720</v>
      </c>
      <c r="B7336" t="s">
        <v>963</v>
      </c>
      <c r="C7336">
        <v>258202</v>
      </c>
      <c r="D7336" t="str">
        <f>+VLOOKUP(C7336,Param!K:L,2,FALSE)</f>
        <v>FRANDSEN GROUP</v>
      </c>
      <c r="E7336" t="s">
        <v>2108</v>
      </c>
      <c r="F7336" t="s">
        <v>8266</v>
      </c>
      <c r="G7336" t="s">
        <v>29</v>
      </c>
      <c r="H7336" s="5">
        <v>244.68</v>
      </c>
      <c r="I7336" s="5">
        <v>244.68</v>
      </c>
      <c r="J7336" s="5">
        <v>0</v>
      </c>
      <c r="K7336" s="5">
        <v>244.68</v>
      </c>
      <c r="L7336" s="5">
        <v>0</v>
      </c>
      <c r="M7336" t="str">
        <f>IF(ISERROR(VLOOKUP(A7336,'[1]Ecart validé'!$A:$A,1,FALSE)),Z7336,"Ecart Validé")</f>
        <v>valid</v>
      </c>
      <c r="R7336" t="s">
        <v>30</v>
      </c>
      <c r="X7336"/>
      <c r="Y7336"/>
      <c r="Z7336" t="s">
        <v>31</v>
      </c>
    </row>
    <row r="7337" spans="1:26" ht="115.2" x14ac:dyDescent="0.3">
      <c r="A7337" t="s">
        <v>9721</v>
      </c>
      <c r="B7337" t="s">
        <v>963</v>
      </c>
      <c r="C7337">
        <v>263595</v>
      </c>
      <c r="D7337" t="str">
        <f>+VLOOKUP(C7337,Param!K:L,2,FALSE)</f>
        <v>HILDING ANDERS INTERNATIONAL AB</v>
      </c>
      <c r="E7337" t="s">
        <v>2117</v>
      </c>
      <c r="F7337" t="s">
        <v>8617</v>
      </c>
      <c r="G7337" t="s">
        <v>29</v>
      </c>
      <c r="H7337" s="5">
        <v>7052.66</v>
      </c>
      <c r="I7337" s="5">
        <v>7052.6559999999999</v>
      </c>
      <c r="J7337" s="5">
        <v>4.00000000445288E-3</v>
      </c>
      <c r="K7337" s="5">
        <v>7052.66</v>
      </c>
      <c r="L7337" s="5">
        <v>0</v>
      </c>
      <c r="M7337" t="str">
        <f>IF(ISERROR(VLOOKUP(A7337,'[1]Ecart validé'!$A:$A,1,FALSE)),Z7337,"Ecart Validé")</f>
        <v>valid</v>
      </c>
      <c r="R7337" t="s">
        <v>30</v>
      </c>
      <c r="S7337" t="s">
        <v>42</v>
      </c>
      <c r="T7337" t="s">
        <v>325</v>
      </c>
      <c r="U7337" s="13" t="s">
        <v>9722</v>
      </c>
      <c r="V7337" t="s">
        <v>60</v>
      </c>
      <c r="W7337" t="s">
        <v>61</v>
      </c>
      <c r="X7337" t="s">
        <v>2131</v>
      </c>
      <c r="Y7337" t="s">
        <v>2131</v>
      </c>
      <c r="Z7337" t="s">
        <v>31</v>
      </c>
    </row>
    <row r="7338" spans="1:26" x14ac:dyDescent="0.3">
      <c r="A7338" t="s">
        <v>9723</v>
      </c>
      <c r="B7338" t="s">
        <v>963</v>
      </c>
      <c r="C7338">
        <v>263595</v>
      </c>
      <c r="D7338" t="str">
        <f>+VLOOKUP(C7338,Param!K:L,2,FALSE)</f>
        <v>HILDING ANDERS INTERNATIONAL AB</v>
      </c>
      <c r="E7338" t="s">
        <v>2117</v>
      </c>
      <c r="F7338" t="s">
        <v>8260</v>
      </c>
      <c r="G7338" t="s">
        <v>29</v>
      </c>
      <c r="H7338" s="5">
        <v>8696.02</v>
      </c>
      <c r="I7338" s="5">
        <v>8696.0149999999994</v>
      </c>
      <c r="J7338" s="5">
        <v>5.0000000010186297E-3</v>
      </c>
      <c r="K7338" s="5">
        <v>8696.02</v>
      </c>
      <c r="L7338" s="5">
        <v>0</v>
      </c>
      <c r="M7338" t="str">
        <f>IF(ISERROR(VLOOKUP(A7338,'[1]Ecart validé'!$A:$A,1,FALSE)),Z7338,"Ecart Validé")</f>
        <v>valid</v>
      </c>
      <c r="R7338" t="s">
        <v>30</v>
      </c>
      <c r="U7338" s="48"/>
      <c r="X7338"/>
      <c r="Y7338"/>
      <c r="Z7338" t="s">
        <v>31</v>
      </c>
    </row>
    <row r="7339" spans="1:26" x14ac:dyDescent="0.3">
      <c r="A7339" t="s">
        <v>9724</v>
      </c>
      <c r="B7339" t="s">
        <v>963</v>
      </c>
      <c r="C7339">
        <v>263595</v>
      </c>
      <c r="D7339" t="str">
        <f>+VLOOKUP(C7339,Param!K:L,2,FALSE)</f>
        <v>HILDING ANDERS INTERNATIONAL AB</v>
      </c>
      <c r="E7339" t="s">
        <v>2117</v>
      </c>
      <c r="F7339" t="s">
        <v>8262</v>
      </c>
      <c r="G7339" t="s">
        <v>29</v>
      </c>
      <c r="H7339" s="5">
        <v>18026.560000000001</v>
      </c>
      <c r="I7339" s="5">
        <v>18026.562000000002</v>
      </c>
      <c r="J7339" s="5">
        <v>-2.0000000004074502E-3</v>
      </c>
      <c r="K7339" s="5">
        <v>18026.560000000001</v>
      </c>
      <c r="L7339" s="5">
        <v>0</v>
      </c>
      <c r="M7339" t="str">
        <f>IF(ISERROR(VLOOKUP(A7339,'[1]Ecart validé'!$A:$A,1,FALSE)),Z7339,"Ecart Validé")</f>
        <v>valid</v>
      </c>
      <c r="R7339" t="s">
        <v>30</v>
      </c>
      <c r="X7339"/>
      <c r="Y7339"/>
      <c r="Z7339" t="s">
        <v>31</v>
      </c>
    </row>
    <row r="7340" spans="1:26" x14ac:dyDescent="0.3">
      <c r="A7340" t="s">
        <v>9725</v>
      </c>
      <c r="B7340" t="s">
        <v>963</v>
      </c>
      <c r="C7340">
        <v>263595</v>
      </c>
      <c r="D7340" t="str">
        <f>+VLOOKUP(C7340,Param!K:L,2,FALSE)</f>
        <v>HILDING ANDERS INTERNATIONAL AB</v>
      </c>
      <c r="E7340" t="s">
        <v>2117</v>
      </c>
      <c r="F7340" t="s">
        <v>8264</v>
      </c>
      <c r="G7340" t="s">
        <v>29</v>
      </c>
      <c r="H7340" s="5">
        <v>13084.25</v>
      </c>
      <c r="I7340" s="5">
        <v>13084.245999999999</v>
      </c>
      <c r="J7340" s="5">
        <v>4.0000000008149003E-3</v>
      </c>
      <c r="K7340" s="5">
        <v>13084.25</v>
      </c>
      <c r="L7340" s="5">
        <v>0</v>
      </c>
      <c r="M7340" t="str">
        <f>IF(ISERROR(VLOOKUP(A7340,'[1]Ecart validé'!$A:$A,1,FALSE)),Z7340,"Ecart Validé")</f>
        <v>valid</v>
      </c>
      <c r="R7340" t="s">
        <v>30</v>
      </c>
      <c r="X7340"/>
      <c r="Y7340"/>
      <c r="Z7340" t="s">
        <v>31</v>
      </c>
    </row>
    <row r="7341" spans="1:26" x14ac:dyDescent="0.3">
      <c r="A7341" t="s">
        <v>9726</v>
      </c>
      <c r="B7341" t="s">
        <v>963</v>
      </c>
      <c r="C7341">
        <v>263595</v>
      </c>
      <c r="D7341" t="str">
        <f>+VLOOKUP(C7341,Param!K:L,2,FALSE)</f>
        <v>HILDING ANDERS INTERNATIONAL AB</v>
      </c>
      <c r="E7341" t="s">
        <v>2117</v>
      </c>
      <c r="F7341" t="s">
        <v>8266</v>
      </c>
      <c r="G7341" t="s">
        <v>29</v>
      </c>
      <c r="H7341" s="5">
        <v>27018.32</v>
      </c>
      <c r="I7341" s="5">
        <v>27018.32</v>
      </c>
      <c r="J7341" s="5">
        <v>0</v>
      </c>
      <c r="K7341" s="5">
        <v>27018.32</v>
      </c>
      <c r="L7341" s="5">
        <v>0</v>
      </c>
      <c r="M7341" t="str">
        <f>IF(ISERROR(VLOOKUP(A7341,'[1]Ecart validé'!$A:$A,1,FALSE)),Z7341,"Ecart Validé")</f>
        <v>valid</v>
      </c>
      <c r="R7341" t="s">
        <v>30</v>
      </c>
      <c r="X7341"/>
      <c r="Y7341"/>
      <c r="Z7341" t="s">
        <v>31</v>
      </c>
    </row>
    <row r="7342" spans="1:26" x14ac:dyDescent="0.3">
      <c r="A7342" t="s">
        <v>9727</v>
      </c>
      <c r="B7342" t="s">
        <v>963</v>
      </c>
      <c r="C7342">
        <v>263595</v>
      </c>
      <c r="D7342" t="str">
        <f>+VLOOKUP(C7342,Param!K:L,2,FALSE)</f>
        <v>HILDING ANDERS INTERNATIONAL AB</v>
      </c>
      <c r="E7342" t="s">
        <v>2123</v>
      </c>
      <c r="F7342" t="s">
        <v>8617</v>
      </c>
      <c r="G7342" t="s">
        <v>29</v>
      </c>
      <c r="H7342" s="5">
        <v>3526.3299999999899</v>
      </c>
      <c r="I7342" s="5">
        <v>3526.328</v>
      </c>
      <c r="J7342" s="5">
        <v>1.9999999944957298E-3</v>
      </c>
      <c r="K7342" s="5">
        <v>3526.3299999999899</v>
      </c>
      <c r="L7342" s="5">
        <v>0</v>
      </c>
      <c r="M7342" t="str">
        <f>IF(ISERROR(VLOOKUP(A7342,'[1]Ecart validé'!$A:$A,1,FALSE)),Z7342,"Ecart Validé")</f>
        <v>valid</v>
      </c>
      <c r="R7342" t="s">
        <v>30</v>
      </c>
      <c r="T7342" s="41"/>
      <c r="X7342"/>
      <c r="Y7342"/>
      <c r="Z7342" t="s">
        <v>31</v>
      </c>
    </row>
    <row r="7343" spans="1:26" x14ac:dyDescent="0.3">
      <c r="A7343" t="s">
        <v>9728</v>
      </c>
      <c r="B7343" t="s">
        <v>963</v>
      </c>
      <c r="C7343">
        <v>263595</v>
      </c>
      <c r="D7343" t="str">
        <f>+VLOOKUP(C7343,Param!K:L,2,FALSE)</f>
        <v>HILDING ANDERS INTERNATIONAL AB</v>
      </c>
      <c r="E7343" t="s">
        <v>2123</v>
      </c>
      <c r="F7343" t="s">
        <v>8271</v>
      </c>
      <c r="G7343" t="s">
        <v>29</v>
      </c>
      <c r="H7343" s="5">
        <v>31072.3</v>
      </c>
      <c r="I7343" s="5">
        <v>31072.303500000002</v>
      </c>
      <c r="J7343" s="5">
        <v>-3.5000000025320302E-3</v>
      </c>
      <c r="K7343" s="5">
        <v>31072.3</v>
      </c>
      <c r="L7343" s="5">
        <v>0</v>
      </c>
      <c r="M7343" t="str">
        <f>IF(ISERROR(VLOOKUP(A7343,'[1]Ecart validé'!$A:$A,1,FALSE)),Z7343,"Ecart Validé")</f>
        <v>valid</v>
      </c>
      <c r="R7343" t="s">
        <v>30</v>
      </c>
      <c r="X7343"/>
      <c r="Y7343"/>
      <c r="Z7343" t="s">
        <v>31</v>
      </c>
    </row>
    <row r="7344" spans="1:26" x14ac:dyDescent="0.3">
      <c r="A7344" t="s">
        <v>9729</v>
      </c>
      <c r="B7344" t="s">
        <v>963</v>
      </c>
      <c r="C7344">
        <v>264943</v>
      </c>
      <c r="D7344" t="str">
        <f>+VLOOKUP(C7344,Param!K:L,2,FALSE)</f>
        <v>SOREC SOLUTIONS</v>
      </c>
      <c r="E7344" t="s">
        <v>2125</v>
      </c>
      <c r="F7344" t="s">
        <v>8260</v>
      </c>
      <c r="G7344" t="s">
        <v>29</v>
      </c>
      <c r="H7344" s="5">
        <v>11627.92</v>
      </c>
      <c r="I7344" s="5">
        <v>11627.9164</v>
      </c>
      <c r="J7344" s="5">
        <v>3.6000000000058199E-3</v>
      </c>
      <c r="K7344" s="5">
        <v>11627.9164</v>
      </c>
      <c r="L7344" s="5">
        <v>3.6000000000058199E-3</v>
      </c>
      <c r="M7344" t="str">
        <f>IF(ISERROR(VLOOKUP(A7344,'[1]Ecart validé'!$A:$A,1,FALSE)),Z7344,"Ecart Validé")</f>
        <v>valid</v>
      </c>
      <c r="R7344" t="s">
        <v>30</v>
      </c>
      <c r="X7344"/>
      <c r="Y7344"/>
      <c r="Z7344" t="s">
        <v>31</v>
      </c>
    </row>
    <row r="7345" spans="1:26" x14ac:dyDescent="0.3">
      <c r="A7345" t="s">
        <v>9730</v>
      </c>
      <c r="B7345" t="s">
        <v>963</v>
      </c>
      <c r="C7345">
        <v>264943</v>
      </c>
      <c r="D7345" t="str">
        <f>+VLOOKUP(C7345,Param!K:L,2,FALSE)</f>
        <v>SOREC SOLUTIONS</v>
      </c>
      <c r="E7345" t="s">
        <v>2125</v>
      </c>
      <c r="F7345" t="s">
        <v>8262</v>
      </c>
      <c r="G7345" t="s">
        <v>29</v>
      </c>
      <c r="H7345" s="5">
        <v>16884.400000000001</v>
      </c>
      <c r="I7345" s="5">
        <v>16884.400000000001</v>
      </c>
      <c r="J7345" s="5">
        <v>0</v>
      </c>
      <c r="K7345" s="5">
        <v>16884.400000000001</v>
      </c>
      <c r="L7345" s="5">
        <v>0</v>
      </c>
      <c r="M7345" t="str">
        <f>IF(ISERROR(VLOOKUP(A7345,'[1]Ecart validé'!$A:$A,1,FALSE)),Z7345,"Ecart Validé")</f>
        <v>valid</v>
      </c>
      <c r="R7345" t="s">
        <v>30</v>
      </c>
      <c r="T7345" s="41"/>
      <c r="X7345"/>
      <c r="Y7345"/>
      <c r="Z7345" t="s">
        <v>31</v>
      </c>
    </row>
    <row r="7346" spans="1:26" x14ac:dyDescent="0.3">
      <c r="A7346" t="s">
        <v>9731</v>
      </c>
      <c r="B7346" t="s">
        <v>963</v>
      </c>
      <c r="C7346">
        <v>264943</v>
      </c>
      <c r="D7346" t="str">
        <f>+VLOOKUP(C7346,Param!K:L,2,FALSE)</f>
        <v>SOREC SOLUTIONS</v>
      </c>
      <c r="E7346" t="s">
        <v>2125</v>
      </c>
      <c r="F7346" t="s">
        <v>8264</v>
      </c>
      <c r="G7346" t="s">
        <v>29</v>
      </c>
      <c r="H7346" s="5">
        <v>5957.67</v>
      </c>
      <c r="I7346" s="5">
        <v>5957.6704</v>
      </c>
      <c r="J7346" s="5">
        <v>-3.9999999989959103E-4</v>
      </c>
      <c r="K7346" s="5">
        <v>5957.6704</v>
      </c>
      <c r="L7346" s="5">
        <v>-3.9999999989959103E-4</v>
      </c>
      <c r="M7346" t="str">
        <f>IF(ISERROR(VLOOKUP(A7346,'[1]Ecart validé'!$A:$A,1,FALSE)),Z7346,"Ecart Validé")</f>
        <v>valid</v>
      </c>
      <c r="R7346" t="s">
        <v>30</v>
      </c>
      <c r="T7346" s="41"/>
      <c r="X7346"/>
      <c r="Y7346"/>
      <c r="Z7346" t="s">
        <v>31</v>
      </c>
    </row>
    <row r="7347" spans="1:26" x14ac:dyDescent="0.3">
      <c r="A7347" t="s">
        <v>9732</v>
      </c>
      <c r="B7347" t="s">
        <v>963</v>
      </c>
      <c r="C7347">
        <v>264943</v>
      </c>
      <c r="D7347" t="str">
        <f>+VLOOKUP(C7347,Param!K:L,2,FALSE)</f>
        <v>SOREC SOLUTIONS</v>
      </c>
      <c r="E7347" t="s">
        <v>2125</v>
      </c>
      <c r="F7347" t="s">
        <v>8266</v>
      </c>
      <c r="G7347" t="s">
        <v>29</v>
      </c>
      <c r="H7347" s="5">
        <v>15737.69</v>
      </c>
      <c r="I7347" s="5">
        <v>15737.692800000001</v>
      </c>
      <c r="J7347" s="5">
        <v>-2.8000000002066298E-3</v>
      </c>
      <c r="K7347" s="5">
        <v>15737.692800000001</v>
      </c>
      <c r="L7347" s="5">
        <v>-2.8000000002066298E-3</v>
      </c>
      <c r="M7347" t="str">
        <f>IF(ISERROR(VLOOKUP(A7347,'[1]Ecart validé'!$A:$A,1,FALSE)),Z7347,"Ecart Validé")</f>
        <v>valid</v>
      </c>
      <c r="R7347" t="s">
        <v>30</v>
      </c>
      <c r="X7347"/>
      <c r="Y7347"/>
      <c r="Z7347" t="s">
        <v>31</v>
      </c>
    </row>
    <row r="7348" spans="1:26" x14ac:dyDescent="0.3">
      <c r="A7348" t="s">
        <v>9733</v>
      </c>
      <c r="B7348" t="s">
        <v>963</v>
      </c>
      <c r="C7348">
        <v>264943</v>
      </c>
      <c r="D7348" t="str">
        <f>+VLOOKUP(C7348,Param!K:L,2,FALSE)</f>
        <v>SOREC SOLUTIONS</v>
      </c>
      <c r="E7348" t="s">
        <v>2135</v>
      </c>
      <c r="F7348" t="s">
        <v>8260</v>
      </c>
      <c r="G7348" t="s">
        <v>29</v>
      </c>
      <c r="H7348" s="5">
        <v>4923.32</v>
      </c>
      <c r="I7348" s="5">
        <v>4923.3163999999997</v>
      </c>
      <c r="J7348" s="5">
        <v>3.6000000000058199E-3</v>
      </c>
      <c r="K7348" s="5">
        <v>4923.3163999999997</v>
      </c>
      <c r="L7348" s="5">
        <v>3.6000000000058199E-3</v>
      </c>
      <c r="M7348" t="str">
        <f>IF(ISERROR(VLOOKUP(A7348,'[1]Ecart validé'!$A:$A,1,FALSE)),Z7348,"Ecart Validé")</f>
        <v>valid</v>
      </c>
      <c r="R7348" t="s">
        <v>30</v>
      </c>
      <c r="X7348"/>
      <c r="Y7348"/>
      <c r="Z7348" t="s">
        <v>31</v>
      </c>
    </row>
    <row r="7349" spans="1:26" x14ac:dyDescent="0.3">
      <c r="A7349" t="s">
        <v>9734</v>
      </c>
      <c r="B7349" t="s">
        <v>963</v>
      </c>
      <c r="C7349">
        <v>264943</v>
      </c>
      <c r="D7349" t="str">
        <f>+VLOOKUP(C7349,Param!K:L,2,FALSE)</f>
        <v>SOREC SOLUTIONS</v>
      </c>
      <c r="E7349" t="s">
        <v>2135</v>
      </c>
      <c r="F7349" t="s">
        <v>8262</v>
      </c>
      <c r="G7349" t="s">
        <v>29</v>
      </c>
      <c r="H7349" s="5">
        <v>4701.7700000000004</v>
      </c>
      <c r="I7349" s="5">
        <v>4701.7683999999999</v>
      </c>
      <c r="J7349" s="5">
        <v>1.6000000005078601E-3</v>
      </c>
      <c r="K7349" s="5">
        <v>4701.7683999999999</v>
      </c>
      <c r="L7349" s="5">
        <v>1.6000000005078601E-3</v>
      </c>
      <c r="M7349" t="str">
        <f>IF(ISERROR(VLOOKUP(A7349,'[1]Ecart validé'!$A:$A,1,FALSE)),Z7349,"Ecart Validé")</f>
        <v>valid</v>
      </c>
      <c r="R7349" t="s">
        <v>30</v>
      </c>
      <c r="X7349"/>
      <c r="Y7349"/>
      <c r="Z7349" t="s">
        <v>31</v>
      </c>
    </row>
    <row r="7350" spans="1:26" x14ac:dyDescent="0.3">
      <c r="A7350" t="s">
        <v>9735</v>
      </c>
      <c r="B7350" t="s">
        <v>963</v>
      </c>
      <c r="C7350">
        <v>264943</v>
      </c>
      <c r="D7350" t="str">
        <f>+VLOOKUP(C7350,Param!K:L,2,FALSE)</f>
        <v>SOREC SOLUTIONS</v>
      </c>
      <c r="E7350" t="s">
        <v>2135</v>
      </c>
      <c r="F7350" t="s">
        <v>8266</v>
      </c>
      <c r="G7350" t="s">
        <v>29</v>
      </c>
      <c r="H7350" s="5">
        <v>69.88</v>
      </c>
      <c r="I7350" s="5">
        <v>69.881600000000006</v>
      </c>
      <c r="J7350" s="5">
        <v>-1.60000000001048E-3</v>
      </c>
      <c r="K7350" s="5">
        <v>69.881600000000006</v>
      </c>
      <c r="L7350" s="5">
        <v>-1.60000000001048E-3</v>
      </c>
      <c r="M7350" t="str">
        <f>IF(ISERROR(VLOOKUP(A7350,'[1]Ecart validé'!$A:$A,1,FALSE)),Z7350,"Ecart Validé")</f>
        <v>valid</v>
      </c>
      <c r="R7350" t="s">
        <v>30</v>
      </c>
      <c r="X7350"/>
      <c r="Y7350"/>
      <c r="Z7350" t="s">
        <v>31</v>
      </c>
    </row>
    <row r="7351" spans="1:26" x14ac:dyDescent="0.3">
      <c r="A7351" t="s">
        <v>9736</v>
      </c>
      <c r="B7351" t="s">
        <v>963</v>
      </c>
      <c r="C7351">
        <v>265693</v>
      </c>
      <c r="D7351" t="str">
        <f>+VLOOKUP(C7351,Param!K:L,2,FALSE)</f>
        <v>CB INFO CARTES</v>
      </c>
      <c r="E7351" t="s">
        <v>2141</v>
      </c>
      <c r="F7351" t="s">
        <v>8260</v>
      </c>
      <c r="G7351" t="s">
        <v>29</v>
      </c>
      <c r="H7351" s="5">
        <v>546.92999999999995</v>
      </c>
      <c r="I7351" s="5">
        <v>546.92499999999995</v>
      </c>
      <c r="J7351" s="5">
        <v>4.9999999999954499E-3</v>
      </c>
      <c r="K7351" s="5">
        <v>546.92999999999995</v>
      </c>
      <c r="L7351" s="5">
        <v>0</v>
      </c>
      <c r="M7351" t="str">
        <f>IF(ISERROR(VLOOKUP(A7351,'[1]Ecart validé'!$A:$A,1,FALSE)),Z7351,"Ecart Validé")</f>
        <v>valid</v>
      </c>
      <c r="R7351" t="s">
        <v>30</v>
      </c>
      <c r="X7351"/>
      <c r="Y7351"/>
      <c r="Z7351" t="s">
        <v>31</v>
      </c>
    </row>
    <row r="7352" spans="1:26" x14ac:dyDescent="0.3">
      <c r="A7352" t="s">
        <v>9737</v>
      </c>
      <c r="B7352" t="s">
        <v>963</v>
      </c>
      <c r="C7352">
        <v>265693</v>
      </c>
      <c r="D7352" t="str">
        <f>+VLOOKUP(C7352,Param!K:L,2,FALSE)</f>
        <v>CB INFO CARTES</v>
      </c>
      <c r="E7352" t="s">
        <v>2141</v>
      </c>
      <c r="F7352" t="s">
        <v>8262</v>
      </c>
      <c r="G7352" t="s">
        <v>29</v>
      </c>
      <c r="H7352" s="5">
        <v>557.08000000000004</v>
      </c>
      <c r="I7352" s="5">
        <v>557.07500000000005</v>
      </c>
      <c r="J7352" s="5">
        <v>4.9999999999954499E-3</v>
      </c>
      <c r="K7352" s="5">
        <v>557.08000000000004</v>
      </c>
      <c r="L7352" s="5">
        <v>0</v>
      </c>
      <c r="M7352" t="str">
        <f>IF(ISERROR(VLOOKUP(A7352,'[1]Ecart validé'!$A:$A,1,FALSE)),Z7352,"Ecart Validé")</f>
        <v>valid</v>
      </c>
      <c r="R7352" t="s">
        <v>30</v>
      </c>
      <c r="X7352"/>
      <c r="Y7352"/>
      <c r="Z7352" t="s">
        <v>31</v>
      </c>
    </row>
    <row r="7353" spans="1:26" ht="33" customHeight="1" x14ac:dyDescent="0.3">
      <c r="A7353" t="s">
        <v>9738</v>
      </c>
      <c r="B7353" t="s">
        <v>963</v>
      </c>
      <c r="C7353">
        <v>265693</v>
      </c>
      <c r="D7353" t="str">
        <f>+VLOOKUP(C7353,Param!K:L,2,FALSE)</f>
        <v>CB INFO CARTES</v>
      </c>
      <c r="E7353" t="s">
        <v>2141</v>
      </c>
      <c r="F7353" t="s">
        <v>8264</v>
      </c>
      <c r="G7353" t="s">
        <v>29</v>
      </c>
      <c r="H7353" s="5">
        <v>866.43</v>
      </c>
      <c r="I7353" s="5">
        <v>866.42499999999995</v>
      </c>
      <c r="J7353" s="5">
        <v>4.9999999999954499E-3</v>
      </c>
      <c r="K7353" s="5">
        <v>866.43</v>
      </c>
      <c r="L7353" s="5">
        <v>0</v>
      </c>
      <c r="M7353" t="str">
        <f>IF(ISERROR(VLOOKUP(A7353,'[1]Ecart validé'!$A:$A,1,FALSE)),Z7353,"Ecart Validé")</f>
        <v>valid</v>
      </c>
      <c r="R7353" t="s">
        <v>30</v>
      </c>
      <c r="X7353"/>
      <c r="Y7353"/>
      <c r="Z7353" t="s">
        <v>31</v>
      </c>
    </row>
    <row r="7354" spans="1:26" x14ac:dyDescent="0.3">
      <c r="A7354" t="s">
        <v>9739</v>
      </c>
      <c r="B7354" t="s">
        <v>963</v>
      </c>
      <c r="C7354">
        <v>265693</v>
      </c>
      <c r="D7354" t="str">
        <f>+VLOOKUP(C7354,Param!K:L,2,FALSE)</f>
        <v>CB INFO CARTES</v>
      </c>
      <c r="E7354" t="s">
        <v>2141</v>
      </c>
      <c r="F7354" t="s">
        <v>8266</v>
      </c>
      <c r="G7354" t="s">
        <v>29</v>
      </c>
      <c r="H7354" s="5">
        <v>1247.0999999999999</v>
      </c>
      <c r="I7354" s="5">
        <v>1247.0999999999999</v>
      </c>
      <c r="J7354" s="5">
        <v>0</v>
      </c>
      <c r="K7354" s="5">
        <v>1247.0999999999999</v>
      </c>
      <c r="L7354" s="5">
        <v>0</v>
      </c>
      <c r="M7354" t="str">
        <f>IF(ISERROR(VLOOKUP(A7354,'[1]Ecart validé'!$A:$A,1,FALSE)),Z7354,"Ecart Validé")</f>
        <v>valid</v>
      </c>
      <c r="R7354" t="s">
        <v>30</v>
      </c>
      <c r="X7354"/>
      <c r="Y7354"/>
      <c r="Z7354" t="s">
        <v>31</v>
      </c>
    </row>
    <row r="7355" spans="1:26" x14ac:dyDescent="0.3">
      <c r="A7355" t="s">
        <v>9740</v>
      </c>
      <c r="B7355" t="s">
        <v>963</v>
      </c>
      <c r="C7355">
        <v>277741</v>
      </c>
      <c r="D7355" t="str">
        <f>+VLOOKUP(C7355,Param!K:L,2,FALSE)</f>
        <v>AUDIENCE &amp; CREATION</v>
      </c>
      <c r="E7355" t="s">
        <v>2154</v>
      </c>
      <c r="F7355" t="s">
        <v>8617</v>
      </c>
      <c r="G7355" t="s">
        <v>29</v>
      </c>
      <c r="H7355" s="5">
        <v>3111.72</v>
      </c>
      <c r="I7355" s="5">
        <v>3111.72</v>
      </c>
      <c r="J7355" s="5">
        <v>0</v>
      </c>
      <c r="K7355" s="5">
        <v>3111.72</v>
      </c>
      <c r="L7355" s="5">
        <v>0</v>
      </c>
      <c r="M7355" t="str">
        <f>IF(ISERROR(VLOOKUP(A7355,'[1]Ecart validé'!$A:$A,1,FALSE)),Z7355,"Ecart Validé")</f>
        <v>valid</v>
      </c>
      <c r="R7355" t="s">
        <v>30</v>
      </c>
      <c r="X7355"/>
      <c r="Y7355"/>
      <c r="Z7355" t="s">
        <v>31</v>
      </c>
    </row>
    <row r="7356" spans="1:26" x14ac:dyDescent="0.3">
      <c r="A7356" t="s">
        <v>9741</v>
      </c>
      <c r="B7356" t="s">
        <v>963</v>
      </c>
      <c r="C7356">
        <v>277741</v>
      </c>
      <c r="D7356" t="str">
        <f>+VLOOKUP(C7356,Param!K:L,2,FALSE)</f>
        <v>AUDIENCE &amp; CREATION</v>
      </c>
      <c r="E7356" t="s">
        <v>2154</v>
      </c>
      <c r="F7356" t="s">
        <v>8260</v>
      </c>
      <c r="G7356" t="s">
        <v>29</v>
      </c>
      <c r="H7356" s="5">
        <v>776.52</v>
      </c>
      <c r="I7356" s="5">
        <v>776.52</v>
      </c>
      <c r="J7356" s="5">
        <v>0</v>
      </c>
      <c r="K7356" s="5">
        <v>776.52</v>
      </c>
      <c r="L7356" s="5">
        <v>0</v>
      </c>
      <c r="M7356" t="str">
        <f>IF(ISERROR(VLOOKUP(A7356,'[1]Ecart validé'!$A:$A,1,FALSE)),Z7356,"Ecart Validé")</f>
        <v>valid</v>
      </c>
      <c r="R7356" t="s">
        <v>30</v>
      </c>
      <c r="X7356"/>
      <c r="Y7356"/>
      <c r="Z7356" t="s">
        <v>31</v>
      </c>
    </row>
    <row r="7357" spans="1:26" x14ac:dyDescent="0.3">
      <c r="A7357" t="s">
        <v>9742</v>
      </c>
      <c r="B7357" t="s">
        <v>963</v>
      </c>
      <c r="C7357">
        <v>277741</v>
      </c>
      <c r="D7357" t="str">
        <f>+VLOOKUP(C7357,Param!K:L,2,FALSE)</f>
        <v>AUDIENCE &amp; CREATION</v>
      </c>
      <c r="E7357" t="s">
        <v>2154</v>
      </c>
      <c r="F7357" t="s">
        <v>8262</v>
      </c>
      <c r="G7357" t="s">
        <v>29</v>
      </c>
      <c r="H7357" s="5">
        <v>3126.06</v>
      </c>
      <c r="I7357" s="5">
        <v>3126.06</v>
      </c>
      <c r="J7357" s="5">
        <v>0</v>
      </c>
      <c r="K7357" s="5">
        <v>3126.06</v>
      </c>
      <c r="L7357" s="5">
        <v>0</v>
      </c>
      <c r="M7357" t="str">
        <f>IF(ISERROR(VLOOKUP(A7357,'[1]Ecart validé'!$A:$A,1,FALSE)),Z7357,"Ecart Validé")</f>
        <v>valid</v>
      </c>
      <c r="R7357" t="s">
        <v>30</v>
      </c>
      <c r="X7357"/>
      <c r="Y7357"/>
      <c r="Z7357" t="s">
        <v>31</v>
      </c>
    </row>
    <row r="7358" spans="1:26" x14ac:dyDescent="0.3">
      <c r="A7358" t="s">
        <v>9743</v>
      </c>
      <c r="B7358" t="s">
        <v>963</v>
      </c>
      <c r="C7358">
        <v>277741</v>
      </c>
      <c r="D7358" t="str">
        <f>+VLOOKUP(C7358,Param!K:L,2,FALSE)</f>
        <v>AUDIENCE &amp; CREATION</v>
      </c>
      <c r="E7358" t="s">
        <v>2154</v>
      </c>
      <c r="F7358" t="s">
        <v>8264</v>
      </c>
      <c r="G7358" t="s">
        <v>29</v>
      </c>
      <c r="H7358" s="5">
        <v>3537.48</v>
      </c>
      <c r="I7358" s="5">
        <v>3537.48</v>
      </c>
      <c r="J7358" s="5">
        <v>0</v>
      </c>
      <c r="K7358" s="5">
        <v>3537.48</v>
      </c>
      <c r="L7358" s="5">
        <v>0</v>
      </c>
      <c r="M7358" t="str">
        <f>IF(ISERROR(VLOOKUP(A7358,'[1]Ecart validé'!$A:$A,1,FALSE)),Z7358,"Ecart Validé")</f>
        <v>valid</v>
      </c>
      <c r="R7358" t="s">
        <v>30</v>
      </c>
      <c r="X7358"/>
      <c r="Y7358"/>
      <c r="Z7358" t="s">
        <v>31</v>
      </c>
    </row>
    <row r="7359" spans="1:26" x14ac:dyDescent="0.3">
      <c r="A7359" t="s">
        <v>9744</v>
      </c>
      <c r="B7359" t="s">
        <v>963</v>
      </c>
      <c r="C7359">
        <v>277741</v>
      </c>
      <c r="D7359" t="str">
        <f>+VLOOKUP(C7359,Param!K:L,2,FALSE)</f>
        <v>AUDIENCE &amp; CREATION</v>
      </c>
      <c r="E7359" t="s">
        <v>2154</v>
      </c>
      <c r="F7359" t="s">
        <v>8266</v>
      </c>
      <c r="G7359" t="s">
        <v>29</v>
      </c>
      <c r="H7359" s="5">
        <v>12841.71</v>
      </c>
      <c r="I7359" s="5">
        <v>12841.708199999999</v>
      </c>
      <c r="J7359" s="5">
        <v>1.8000000000029099E-3</v>
      </c>
      <c r="K7359" s="5">
        <v>12841.71</v>
      </c>
      <c r="L7359" s="5">
        <v>0</v>
      </c>
      <c r="M7359" t="str">
        <f>IF(ISERROR(VLOOKUP(A7359,'[1]Ecart validé'!$A:$A,1,FALSE)),Z7359,"Ecart Validé")</f>
        <v>valid</v>
      </c>
      <c r="R7359" t="s">
        <v>30</v>
      </c>
      <c r="X7359"/>
      <c r="Y7359"/>
      <c r="Z7359" t="s">
        <v>31</v>
      </c>
    </row>
    <row r="7360" spans="1:26" x14ac:dyDescent="0.3">
      <c r="A7360" t="s">
        <v>9745</v>
      </c>
      <c r="B7360" t="s">
        <v>963</v>
      </c>
      <c r="C7360">
        <v>290064</v>
      </c>
      <c r="D7360" t="str">
        <f>+VLOOKUP(C7360,Param!K:L,2,FALSE)</f>
        <v>PRESSREADER INTERNATIONAL LIMITED</v>
      </c>
      <c r="E7360" t="s">
        <v>2201</v>
      </c>
      <c r="F7360" t="s">
        <v>8617</v>
      </c>
      <c r="G7360" t="s">
        <v>29</v>
      </c>
      <c r="H7360" s="5">
        <v>391.92</v>
      </c>
      <c r="I7360" s="5">
        <v>391.92</v>
      </c>
      <c r="J7360" s="5">
        <v>0</v>
      </c>
      <c r="K7360" s="5">
        <v>391.92</v>
      </c>
      <c r="L7360" s="5">
        <v>0</v>
      </c>
      <c r="M7360" t="str">
        <f>IF(ISERROR(VLOOKUP(A7360,'[1]Ecart validé'!$A:$A,1,FALSE)),Z7360,"Ecart Validé")</f>
        <v>valid</v>
      </c>
      <c r="R7360" t="s">
        <v>30</v>
      </c>
      <c r="X7360"/>
      <c r="Y7360"/>
      <c r="Z7360" t="s">
        <v>31</v>
      </c>
    </row>
    <row r="7361" spans="1:26" x14ac:dyDescent="0.3">
      <c r="A7361" t="s">
        <v>9746</v>
      </c>
      <c r="B7361" t="s">
        <v>963</v>
      </c>
      <c r="C7361">
        <v>290064</v>
      </c>
      <c r="D7361" t="str">
        <f>+VLOOKUP(C7361,Param!K:L,2,FALSE)</f>
        <v>PRESSREADER INTERNATIONAL LIMITED</v>
      </c>
      <c r="E7361" t="s">
        <v>2201</v>
      </c>
      <c r="F7361" t="s">
        <v>8260</v>
      </c>
      <c r="G7361" t="s">
        <v>29</v>
      </c>
      <c r="H7361" s="5">
        <v>3186.11</v>
      </c>
      <c r="I7361" s="5">
        <v>3186.1095</v>
      </c>
      <c r="J7361" s="5">
        <v>5.0000000010186297E-4</v>
      </c>
      <c r="K7361" s="5">
        <v>3186.11</v>
      </c>
      <c r="L7361" s="5">
        <v>0</v>
      </c>
      <c r="M7361" t="str">
        <f>IF(ISERROR(VLOOKUP(A7361,'[1]Ecart validé'!$A:$A,1,FALSE)),Z7361,"Ecart Validé")</f>
        <v>valid</v>
      </c>
      <c r="R7361" t="s">
        <v>30</v>
      </c>
      <c r="X7361"/>
      <c r="Y7361"/>
      <c r="Z7361" t="s">
        <v>31</v>
      </c>
    </row>
    <row r="7362" spans="1:26" x14ac:dyDescent="0.3">
      <c r="A7362" t="s">
        <v>9747</v>
      </c>
      <c r="B7362" t="s">
        <v>963</v>
      </c>
      <c r="C7362">
        <v>290064</v>
      </c>
      <c r="D7362" t="str">
        <f>+VLOOKUP(C7362,Param!K:L,2,FALSE)</f>
        <v>PRESSREADER INTERNATIONAL LIMITED</v>
      </c>
      <c r="E7362" t="s">
        <v>2201</v>
      </c>
      <c r="F7362" t="s">
        <v>8262</v>
      </c>
      <c r="G7362" t="s">
        <v>29</v>
      </c>
      <c r="H7362" s="5">
        <v>3795.07</v>
      </c>
      <c r="I7362" s="5">
        <v>3795.0664999999999</v>
      </c>
      <c r="J7362" s="5">
        <v>3.50000000025829E-3</v>
      </c>
      <c r="K7362" s="5">
        <v>3795.07</v>
      </c>
      <c r="L7362" s="5">
        <v>0</v>
      </c>
      <c r="M7362" t="str">
        <f>IF(ISERROR(VLOOKUP(A7362,'[1]Ecart validé'!$A:$A,1,FALSE)),Z7362,"Ecart Validé")</f>
        <v>valid</v>
      </c>
      <c r="R7362" t="s">
        <v>30</v>
      </c>
      <c r="X7362"/>
      <c r="Y7362"/>
      <c r="Z7362" t="s">
        <v>31</v>
      </c>
    </row>
    <row r="7363" spans="1:26" x14ac:dyDescent="0.3">
      <c r="A7363" t="s">
        <v>9748</v>
      </c>
      <c r="B7363" t="s">
        <v>963</v>
      </c>
      <c r="C7363">
        <v>290064</v>
      </c>
      <c r="D7363" t="str">
        <f>+VLOOKUP(C7363,Param!K:L,2,FALSE)</f>
        <v>PRESSREADER INTERNATIONAL LIMITED</v>
      </c>
      <c r="E7363" t="s">
        <v>2201</v>
      </c>
      <c r="F7363" t="s">
        <v>8264</v>
      </c>
      <c r="G7363" t="s">
        <v>29</v>
      </c>
      <c r="H7363" s="5">
        <v>3482.79</v>
      </c>
      <c r="I7363" s="5">
        <v>3482.7849999999999</v>
      </c>
      <c r="J7363" s="5">
        <v>5.0000000001091298E-3</v>
      </c>
      <c r="K7363" s="5">
        <v>3482.79</v>
      </c>
      <c r="L7363" s="5">
        <v>0</v>
      </c>
      <c r="M7363" t="str">
        <f>IF(ISERROR(VLOOKUP(A7363,'[1]Ecart validé'!$A:$A,1,FALSE)),Z7363,"Ecart Validé")</f>
        <v>valid</v>
      </c>
      <c r="R7363" t="s">
        <v>30</v>
      </c>
      <c r="X7363"/>
      <c r="Y7363"/>
      <c r="Z7363" t="s">
        <v>31</v>
      </c>
    </row>
    <row r="7364" spans="1:26" x14ac:dyDescent="0.3">
      <c r="A7364" t="s">
        <v>9749</v>
      </c>
      <c r="B7364" t="s">
        <v>963</v>
      </c>
      <c r="C7364">
        <v>290064</v>
      </c>
      <c r="D7364" t="str">
        <f>+VLOOKUP(C7364,Param!K:L,2,FALSE)</f>
        <v>PRESSREADER INTERNATIONAL LIMITED</v>
      </c>
      <c r="E7364" t="s">
        <v>2201</v>
      </c>
      <c r="F7364" t="s">
        <v>8266</v>
      </c>
      <c r="G7364" t="s">
        <v>29</v>
      </c>
      <c r="H7364" s="5">
        <v>5932.33</v>
      </c>
      <c r="I7364" s="5">
        <v>5932.3265000000001</v>
      </c>
      <c r="J7364" s="5">
        <v>3.49999999980354E-3</v>
      </c>
      <c r="K7364" s="5">
        <v>5932.33</v>
      </c>
      <c r="L7364" s="5">
        <v>0</v>
      </c>
      <c r="M7364" t="str">
        <f>IF(ISERROR(VLOOKUP(A7364,'[1]Ecart validé'!$A:$A,1,FALSE)),Z7364,"Ecart Validé")</f>
        <v>valid</v>
      </c>
      <c r="R7364" t="s">
        <v>30</v>
      </c>
      <c r="X7364"/>
      <c r="Y7364"/>
      <c r="Z7364" t="s">
        <v>31</v>
      </c>
    </row>
    <row r="7365" spans="1:26" x14ac:dyDescent="0.3">
      <c r="A7365" t="s">
        <v>9750</v>
      </c>
      <c r="B7365" t="s">
        <v>963</v>
      </c>
      <c r="C7365">
        <v>290470</v>
      </c>
      <c r="D7365" t="str">
        <f>+VLOOKUP(C7365,Param!K:L,2,FALSE)</f>
        <v>THE ENVIRONMENTAL HEALTH CONSULTANCY PTY LTD (EHC)</v>
      </c>
      <c r="E7365" t="s">
        <v>2206</v>
      </c>
      <c r="F7365" t="s">
        <v>8260</v>
      </c>
      <c r="G7365" t="s">
        <v>29</v>
      </c>
      <c r="H7365" s="5">
        <v>790.34</v>
      </c>
      <c r="I7365" s="5">
        <v>790.33600000000001</v>
      </c>
      <c r="J7365" s="5">
        <v>4.0000000000190898E-3</v>
      </c>
      <c r="K7365" s="5">
        <v>790.33600000000001</v>
      </c>
      <c r="L7365" s="5">
        <v>4.0000000000190898E-3</v>
      </c>
      <c r="M7365" t="str">
        <f>IF(ISERROR(VLOOKUP(A7365,'[1]Ecart validé'!$A:$A,1,FALSE)),Z7365,"Ecart Validé")</f>
        <v>valid</v>
      </c>
      <c r="R7365" t="s">
        <v>30</v>
      </c>
      <c r="X7365"/>
      <c r="Y7365"/>
      <c r="Z7365" t="s">
        <v>31</v>
      </c>
    </row>
    <row r="7366" spans="1:26" x14ac:dyDescent="0.3">
      <c r="A7366" t="s">
        <v>9751</v>
      </c>
      <c r="B7366" t="s">
        <v>963</v>
      </c>
      <c r="C7366">
        <v>290470</v>
      </c>
      <c r="D7366" t="str">
        <f>+VLOOKUP(C7366,Param!K:L,2,FALSE)</f>
        <v>THE ENVIRONMENTAL HEALTH CONSULTANCY PTY LTD (EHC)</v>
      </c>
      <c r="E7366" t="s">
        <v>2206</v>
      </c>
      <c r="F7366" t="s">
        <v>8262</v>
      </c>
      <c r="G7366" t="s">
        <v>29</v>
      </c>
      <c r="H7366" s="5">
        <v>493.96</v>
      </c>
      <c r="I7366" s="5">
        <v>493.96</v>
      </c>
      <c r="J7366" s="5">
        <v>0</v>
      </c>
      <c r="K7366" s="5">
        <v>493.96</v>
      </c>
      <c r="L7366" s="5">
        <v>0</v>
      </c>
      <c r="M7366" t="str">
        <f>IF(ISERROR(VLOOKUP(A7366,'[1]Ecart validé'!$A:$A,1,FALSE)),Z7366,"Ecart Validé")</f>
        <v>valid</v>
      </c>
      <c r="R7366" t="s">
        <v>30</v>
      </c>
      <c r="X7366"/>
      <c r="Y7366"/>
      <c r="Z7366" t="s">
        <v>31</v>
      </c>
    </row>
    <row r="7367" spans="1:26" x14ac:dyDescent="0.3">
      <c r="A7367" t="s">
        <v>9752</v>
      </c>
      <c r="B7367" t="s">
        <v>963</v>
      </c>
      <c r="C7367">
        <v>290470</v>
      </c>
      <c r="D7367" t="str">
        <f>+VLOOKUP(C7367,Param!K:L,2,FALSE)</f>
        <v>THE ENVIRONMENTAL HEALTH CONSULTANCY PTY LTD (EHC)</v>
      </c>
      <c r="E7367" t="s">
        <v>2206</v>
      </c>
      <c r="F7367" t="s">
        <v>8264</v>
      </c>
      <c r="G7367" t="s">
        <v>29</v>
      </c>
      <c r="H7367" s="5">
        <v>691.54</v>
      </c>
      <c r="I7367" s="5">
        <v>691.54399999999998</v>
      </c>
      <c r="J7367" s="5">
        <v>-4.0000000000190898E-3</v>
      </c>
      <c r="K7367" s="5">
        <v>691.54399999999998</v>
      </c>
      <c r="L7367" s="5">
        <v>-4.0000000000190898E-3</v>
      </c>
      <c r="M7367" t="str">
        <f>IF(ISERROR(VLOOKUP(A7367,'[1]Ecart validé'!$A:$A,1,FALSE)),Z7367,"Ecart Validé")</f>
        <v>valid</v>
      </c>
      <c r="R7367" t="s">
        <v>30</v>
      </c>
      <c r="X7367"/>
      <c r="Y7367"/>
      <c r="Z7367" t="s">
        <v>31</v>
      </c>
    </row>
    <row r="7368" spans="1:26" x14ac:dyDescent="0.3">
      <c r="A7368" t="s">
        <v>9753</v>
      </c>
      <c r="B7368" t="s">
        <v>963</v>
      </c>
      <c r="C7368">
        <v>290470</v>
      </c>
      <c r="D7368" t="str">
        <f>+VLOOKUP(C7368,Param!K:L,2,FALSE)</f>
        <v>THE ENVIRONMENTAL HEALTH CONSULTANCY PTY LTD (EHC)</v>
      </c>
      <c r="E7368" t="s">
        <v>2206</v>
      </c>
      <c r="F7368" t="s">
        <v>8266</v>
      </c>
      <c r="G7368" t="s">
        <v>29</v>
      </c>
      <c r="H7368" s="5">
        <v>1185.5</v>
      </c>
      <c r="I7368" s="5">
        <v>1185.5039999999999</v>
      </c>
      <c r="J7368" s="5">
        <v>-3.9999999999054099E-3</v>
      </c>
      <c r="K7368" s="5">
        <v>1185.5039999999999</v>
      </c>
      <c r="L7368" s="5">
        <v>-3.9999999999054099E-3</v>
      </c>
      <c r="M7368" t="str">
        <f>IF(ISERROR(VLOOKUP(A7368,'[1]Ecart validé'!$A:$A,1,FALSE)),Z7368,"Ecart Validé")</f>
        <v>valid</v>
      </c>
      <c r="R7368" t="s">
        <v>30</v>
      </c>
      <c r="X7368"/>
      <c r="Y7368"/>
      <c r="Z7368" t="s">
        <v>31</v>
      </c>
    </row>
    <row r="7369" spans="1:26" x14ac:dyDescent="0.3">
      <c r="A7369" t="s">
        <v>9754</v>
      </c>
      <c r="B7369" t="s">
        <v>963</v>
      </c>
      <c r="C7369">
        <v>290470</v>
      </c>
      <c r="D7369" t="str">
        <f>+VLOOKUP(C7369,Param!K:L,2,FALSE)</f>
        <v>THE ENVIRONMENTAL HEALTH CONSULTANCY PTY LTD (EHC)</v>
      </c>
      <c r="E7369" t="s">
        <v>2214</v>
      </c>
      <c r="F7369" t="s">
        <v>8262</v>
      </c>
      <c r="G7369" t="s">
        <v>29</v>
      </c>
      <c r="H7369" s="5">
        <v>642.15</v>
      </c>
      <c r="I7369" s="5">
        <v>642.14800000000002</v>
      </c>
      <c r="J7369" s="5">
        <v>1.9999999999527002E-3</v>
      </c>
      <c r="K7369" s="5">
        <v>642.14800000000002</v>
      </c>
      <c r="L7369" s="5">
        <v>1.9999999999527002E-3</v>
      </c>
      <c r="M7369" t="str">
        <f>IF(ISERROR(VLOOKUP(A7369,'[1]Ecart validé'!$A:$A,1,FALSE)),Z7369,"Ecart Validé")</f>
        <v>valid</v>
      </c>
      <c r="R7369" t="s">
        <v>30</v>
      </c>
      <c r="X7369"/>
      <c r="Y7369"/>
      <c r="Z7369" t="s">
        <v>31</v>
      </c>
    </row>
    <row r="7370" spans="1:26" x14ac:dyDescent="0.3">
      <c r="A7370" t="s">
        <v>9755</v>
      </c>
      <c r="B7370" t="s">
        <v>963</v>
      </c>
      <c r="C7370">
        <v>290470</v>
      </c>
      <c r="D7370" t="str">
        <f>+VLOOKUP(C7370,Param!K:L,2,FALSE)</f>
        <v>THE ENVIRONMENTAL HEALTH CONSULTANCY PTY LTD (EHC)</v>
      </c>
      <c r="E7370" t="s">
        <v>2214</v>
      </c>
      <c r="F7370" t="s">
        <v>8264</v>
      </c>
      <c r="G7370" t="s">
        <v>29</v>
      </c>
      <c r="H7370" s="5">
        <v>592.75</v>
      </c>
      <c r="I7370" s="5">
        <v>592.75199999999995</v>
      </c>
      <c r="J7370" s="5">
        <v>-1.9999999999527002E-3</v>
      </c>
      <c r="K7370" s="5">
        <v>592.75199999999995</v>
      </c>
      <c r="L7370" s="5">
        <v>-1.9999999999527002E-3</v>
      </c>
      <c r="M7370" t="str">
        <f>IF(ISERROR(VLOOKUP(A7370,'[1]Ecart validé'!$A:$A,1,FALSE)),Z7370,"Ecart Validé")</f>
        <v>valid</v>
      </c>
      <c r="R7370" t="s">
        <v>30</v>
      </c>
      <c r="X7370"/>
      <c r="Y7370"/>
      <c r="Z7370" t="s">
        <v>31</v>
      </c>
    </row>
    <row r="7371" spans="1:26" x14ac:dyDescent="0.3">
      <c r="A7371" t="s">
        <v>9756</v>
      </c>
      <c r="B7371" t="s">
        <v>963</v>
      </c>
      <c r="C7371">
        <v>290470</v>
      </c>
      <c r="D7371" t="str">
        <f>+VLOOKUP(C7371,Param!K:L,2,FALSE)</f>
        <v>THE ENVIRONMENTAL HEALTH CONSULTANCY PTY LTD (EHC)</v>
      </c>
      <c r="E7371" t="s">
        <v>2214</v>
      </c>
      <c r="F7371" t="s">
        <v>8266</v>
      </c>
      <c r="G7371" t="s">
        <v>29</v>
      </c>
      <c r="H7371" s="5">
        <v>740.94</v>
      </c>
      <c r="I7371" s="5">
        <v>740.94</v>
      </c>
      <c r="J7371" s="5">
        <v>0</v>
      </c>
      <c r="K7371" s="5">
        <v>740.94</v>
      </c>
      <c r="L7371" s="5">
        <v>0</v>
      </c>
      <c r="M7371" t="str">
        <f>IF(ISERROR(VLOOKUP(A7371,'[1]Ecart validé'!$A:$A,1,FALSE)),Z7371,"Ecart Validé")</f>
        <v>valid</v>
      </c>
      <c r="R7371" t="s">
        <v>30</v>
      </c>
      <c r="X7371"/>
      <c r="Y7371"/>
      <c r="Z7371" t="s">
        <v>31</v>
      </c>
    </row>
    <row r="7372" spans="1:26" x14ac:dyDescent="0.3">
      <c r="A7372" t="s">
        <v>9757</v>
      </c>
      <c r="B7372" t="s">
        <v>963</v>
      </c>
      <c r="C7372">
        <v>296607</v>
      </c>
      <c r="D7372" t="str">
        <f>+VLOOKUP(C7372,Param!K:L,2,FALSE)</f>
        <v>TOP BRASS CONTRACT FURNITURE LTD</v>
      </c>
      <c r="E7372" t="s">
        <v>2228</v>
      </c>
      <c r="F7372" t="s">
        <v>8271</v>
      </c>
      <c r="G7372" t="s">
        <v>29</v>
      </c>
      <c r="H7372" s="5">
        <v>2395.15</v>
      </c>
      <c r="I7372" s="5">
        <v>2395.152</v>
      </c>
      <c r="J7372" s="5">
        <v>-1.9999999999527002E-3</v>
      </c>
      <c r="K7372" s="5">
        <v>2395.15</v>
      </c>
      <c r="L7372" s="5">
        <v>0</v>
      </c>
      <c r="M7372" t="str">
        <f>IF(ISERROR(VLOOKUP(A7372,'[1]Ecart validé'!$A:$A,1,FALSE)),Z7372,"Ecart Validé")</f>
        <v>valid</v>
      </c>
      <c r="R7372" t="s">
        <v>30</v>
      </c>
      <c r="X7372"/>
      <c r="Y7372"/>
      <c r="Z7372" t="s">
        <v>31</v>
      </c>
    </row>
    <row r="7373" spans="1:26" x14ac:dyDescent="0.3">
      <c r="A7373" t="s">
        <v>9758</v>
      </c>
      <c r="B7373" t="s">
        <v>963</v>
      </c>
      <c r="C7373">
        <v>296607</v>
      </c>
      <c r="D7373" t="str">
        <f>+VLOOKUP(C7373,Param!K:L,2,FALSE)</f>
        <v>TOP BRASS CONTRACT FURNITURE LTD</v>
      </c>
      <c r="E7373" t="s">
        <v>2225</v>
      </c>
      <c r="F7373" t="s">
        <v>8271</v>
      </c>
      <c r="G7373" t="s">
        <v>1422</v>
      </c>
      <c r="H7373" s="5">
        <v>54121.02</v>
      </c>
      <c r="I7373" s="5">
        <v>54121.021000000001</v>
      </c>
      <c r="J7373" s="5">
        <v>-1.0000000038417E-3</v>
      </c>
      <c r="K7373" s="5">
        <v>54121.02</v>
      </c>
      <c r="L7373" s="5">
        <v>0</v>
      </c>
      <c r="M7373" t="str">
        <f>IF(ISERROR(VLOOKUP(A7373,'[1]Ecart validé'!$A:$A,1,FALSE)),Z7373,"Ecart Validé")</f>
        <v>valid</v>
      </c>
      <c r="R7373" t="s">
        <v>30</v>
      </c>
      <c r="X7373"/>
      <c r="Y7373"/>
      <c r="Z7373" t="s">
        <v>31</v>
      </c>
    </row>
    <row r="7374" spans="1:26" ht="28.8" x14ac:dyDescent="0.3">
      <c r="A7374" t="s">
        <v>9759</v>
      </c>
      <c r="B7374" t="s">
        <v>963</v>
      </c>
      <c r="C7374">
        <v>297364</v>
      </c>
      <c r="D7374" t="str">
        <f>+VLOOKUP(C7374,Param!K:L,2,FALSE)</f>
        <v>HUNTER AMENITIES INTERNATIONAL LTD</v>
      </c>
      <c r="E7374" t="s">
        <v>2230</v>
      </c>
      <c r="F7374" t="s">
        <v>8617</v>
      </c>
      <c r="G7374" t="s">
        <v>29</v>
      </c>
      <c r="H7374" s="5">
        <v>5027.62</v>
      </c>
      <c r="I7374" s="5">
        <v>5027.6178</v>
      </c>
      <c r="J7374" s="5">
        <v>2.2000000008119899E-3</v>
      </c>
      <c r="K7374" s="5">
        <v>5027.6178</v>
      </c>
      <c r="L7374" s="5">
        <v>2.2000000008119899E-3</v>
      </c>
      <c r="M7374" t="str">
        <f>IF(ISERROR(VLOOKUP(A7374,'[1]Ecart validé'!$A:$A,1,FALSE)),Z7374,"Ecart Validé")</f>
        <v>valid</v>
      </c>
      <c r="R7374" t="s">
        <v>30</v>
      </c>
      <c r="S7374" t="s">
        <v>42</v>
      </c>
      <c r="T7374" t="s">
        <v>325</v>
      </c>
      <c r="U7374" s="13" t="s">
        <v>9760</v>
      </c>
      <c r="V7374" t="s">
        <v>45</v>
      </c>
      <c r="W7374" t="s">
        <v>2529</v>
      </c>
      <c r="X7374" t="s">
        <v>2131</v>
      </c>
      <c r="Y7374" t="s">
        <v>2131</v>
      </c>
      <c r="Z7374" t="s">
        <v>31</v>
      </c>
    </row>
    <row r="7375" spans="1:26" ht="100.8" x14ac:dyDescent="0.3">
      <c r="A7375" t="s">
        <v>9761</v>
      </c>
      <c r="B7375" t="s">
        <v>963</v>
      </c>
      <c r="C7375">
        <v>297364</v>
      </c>
      <c r="D7375" t="str">
        <f>+VLOOKUP(C7375,Param!K:L,2,FALSE)</f>
        <v>HUNTER AMENITIES INTERNATIONAL LTD</v>
      </c>
      <c r="E7375" t="s">
        <v>2230</v>
      </c>
      <c r="F7375" t="s">
        <v>8260</v>
      </c>
      <c r="G7375" t="s">
        <v>29</v>
      </c>
      <c r="H7375" s="5">
        <v>25600.02</v>
      </c>
      <c r="I7375" s="5">
        <v>14354.832200000001</v>
      </c>
      <c r="J7375" s="5">
        <v>11245.1878</v>
      </c>
      <c r="K7375" s="5">
        <v>14354.832200000001</v>
      </c>
      <c r="L7375" s="5">
        <v>11245.1878</v>
      </c>
      <c r="M7375" t="str">
        <f>IF(ISERROR(VLOOKUP(A7375,'[1]Ecart validé'!$A:$A,1,FALSE)),Z7375,"Ecart Validé")</f>
        <v>waiting</v>
      </c>
      <c r="N7375" t="s">
        <v>9762</v>
      </c>
      <c r="O7375" t="s">
        <v>9763</v>
      </c>
      <c r="P7375" t="s">
        <v>85</v>
      </c>
      <c r="Q7375" t="s">
        <v>9764</v>
      </c>
      <c r="R7375" t="s">
        <v>30</v>
      </c>
      <c r="S7375" t="s">
        <v>42</v>
      </c>
      <c r="T7375" t="s">
        <v>325</v>
      </c>
      <c r="U7375" s="13" t="s">
        <v>9765</v>
      </c>
      <c r="V7375" t="s">
        <v>60</v>
      </c>
      <c r="W7375" t="s">
        <v>61</v>
      </c>
      <c r="X7375" t="s">
        <v>458</v>
      </c>
      <c r="Y7375" t="s">
        <v>458</v>
      </c>
      <c r="Z7375" t="s">
        <v>260</v>
      </c>
    </row>
    <row r="7376" spans="1:26" ht="43.2" x14ac:dyDescent="0.3">
      <c r="A7376" t="s">
        <v>9766</v>
      </c>
      <c r="B7376" t="s">
        <v>963</v>
      </c>
      <c r="C7376">
        <v>297364</v>
      </c>
      <c r="D7376" t="str">
        <f>+VLOOKUP(C7376,Param!K:L,2,FALSE)</f>
        <v>HUNTER AMENITIES INTERNATIONAL LTD</v>
      </c>
      <c r="E7376" t="s">
        <v>2230</v>
      </c>
      <c r="F7376" t="s">
        <v>8262</v>
      </c>
      <c r="G7376" t="s">
        <v>29</v>
      </c>
      <c r="H7376" s="5">
        <v>18991.21</v>
      </c>
      <c r="I7376" s="5">
        <v>18991.209599999998</v>
      </c>
      <c r="J7376" s="5">
        <v>4.00000000809086E-4</v>
      </c>
      <c r="K7376" s="5">
        <v>18991.209599999998</v>
      </c>
      <c r="L7376" s="5">
        <v>4.00000000809086E-4</v>
      </c>
      <c r="M7376" t="str">
        <f>IF(ISERROR(VLOOKUP(A7376,'[1]Ecart validé'!$A:$A,1,FALSE)),Z7376,"Ecart Validé")</f>
        <v>valid</v>
      </c>
      <c r="R7376" t="s">
        <v>30</v>
      </c>
      <c r="S7376" t="s">
        <v>42</v>
      </c>
      <c r="T7376" t="s">
        <v>325</v>
      </c>
      <c r="U7376" s="13" t="s">
        <v>9767</v>
      </c>
      <c r="V7376" t="s">
        <v>45</v>
      </c>
      <c r="W7376" t="s">
        <v>2529</v>
      </c>
      <c r="X7376" t="s">
        <v>2131</v>
      </c>
      <c r="Y7376" t="s">
        <v>2131</v>
      </c>
      <c r="Z7376" t="s">
        <v>31</v>
      </c>
    </row>
    <row r="7377" spans="1:26" ht="43.2" x14ac:dyDescent="0.3">
      <c r="A7377" t="s">
        <v>9768</v>
      </c>
      <c r="B7377" t="s">
        <v>963</v>
      </c>
      <c r="C7377">
        <v>297364</v>
      </c>
      <c r="D7377" t="str">
        <f>+VLOOKUP(C7377,Param!K:L,2,FALSE)</f>
        <v>HUNTER AMENITIES INTERNATIONAL LTD</v>
      </c>
      <c r="E7377" t="s">
        <v>2230</v>
      </c>
      <c r="F7377" t="s">
        <v>8264</v>
      </c>
      <c r="G7377" t="s">
        <v>29</v>
      </c>
      <c r="H7377" s="5">
        <v>31382.79</v>
      </c>
      <c r="I7377" s="5">
        <v>31382.791799999999</v>
      </c>
      <c r="J7377" s="5">
        <v>-1.79999999454594E-3</v>
      </c>
      <c r="K7377" s="5">
        <v>31382.791799999999</v>
      </c>
      <c r="L7377" s="5">
        <v>-1.79999999454594E-3</v>
      </c>
      <c r="M7377" t="str">
        <f>IF(ISERROR(VLOOKUP(A7377,'[1]Ecart validé'!$A:$A,1,FALSE)),Z7377,"Ecart Validé")</f>
        <v>valid</v>
      </c>
      <c r="R7377" t="s">
        <v>30</v>
      </c>
      <c r="S7377" t="s">
        <v>42</v>
      </c>
      <c r="T7377" t="s">
        <v>325</v>
      </c>
      <c r="U7377" s="13" t="s">
        <v>9769</v>
      </c>
      <c r="V7377" t="s">
        <v>45</v>
      </c>
      <c r="W7377" t="s">
        <v>2529</v>
      </c>
      <c r="X7377" t="s">
        <v>2131</v>
      </c>
      <c r="Y7377" t="s">
        <v>2131</v>
      </c>
      <c r="Z7377" t="s">
        <v>31</v>
      </c>
    </row>
    <row r="7378" spans="1:26" x14ac:dyDescent="0.3">
      <c r="A7378" t="s">
        <v>9770</v>
      </c>
      <c r="B7378" t="s">
        <v>963</v>
      </c>
      <c r="C7378">
        <v>297364</v>
      </c>
      <c r="D7378" t="str">
        <f>+VLOOKUP(C7378,Param!K:L,2,FALSE)</f>
        <v>HUNTER AMENITIES INTERNATIONAL LTD</v>
      </c>
      <c r="E7378" t="s">
        <v>2230</v>
      </c>
      <c r="F7378" t="s">
        <v>8266</v>
      </c>
      <c r="G7378" t="s">
        <v>29</v>
      </c>
      <c r="H7378" s="5">
        <v>30906.93</v>
      </c>
      <c r="I7378" s="5">
        <v>30906.9234</v>
      </c>
      <c r="J7378" s="5">
        <v>6.6000000006170003E-3</v>
      </c>
      <c r="K7378" s="5">
        <v>30906.9234</v>
      </c>
      <c r="L7378" s="5">
        <v>6.6000000006170003E-3</v>
      </c>
      <c r="M7378" t="str">
        <f>IF(ISERROR(VLOOKUP(A7378,'[1]Ecart validé'!$A:$A,1,FALSE)),Z7378,"Ecart Validé")</f>
        <v>valid</v>
      </c>
      <c r="R7378" t="s">
        <v>30</v>
      </c>
      <c r="X7378"/>
      <c r="Y7378"/>
      <c r="Z7378" t="s">
        <v>31</v>
      </c>
    </row>
    <row r="7379" spans="1:26" x14ac:dyDescent="0.3">
      <c r="A7379" t="s">
        <v>9771</v>
      </c>
      <c r="B7379" t="s">
        <v>963</v>
      </c>
      <c r="C7379">
        <v>297364</v>
      </c>
      <c r="D7379" t="str">
        <f>+VLOOKUP(C7379,Param!K:L,2,FALSE)</f>
        <v>HUNTER AMENITIES INTERNATIONAL LTD</v>
      </c>
      <c r="E7379" t="s">
        <v>2235</v>
      </c>
      <c r="F7379" t="s">
        <v>8617</v>
      </c>
      <c r="G7379" t="s">
        <v>29</v>
      </c>
      <c r="H7379" s="5">
        <v>3828.24</v>
      </c>
      <c r="I7379" s="5">
        <v>3828.2379999999998</v>
      </c>
      <c r="J7379" s="5">
        <v>1.9999999999527002E-3</v>
      </c>
      <c r="K7379" s="5">
        <v>3828.2379999999998</v>
      </c>
      <c r="L7379" s="5">
        <v>1.9999999999527002E-3</v>
      </c>
      <c r="M7379" t="str">
        <f>IF(ISERROR(VLOOKUP(A7379,'[1]Ecart validé'!$A:$A,1,FALSE)),Z7379,"Ecart Validé")</f>
        <v>valid</v>
      </c>
      <c r="R7379" t="s">
        <v>30</v>
      </c>
      <c r="X7379"/>
      <c r="Y7379"/>
      <c r="Z7379" t="s">
        <v>31</v>
      </c>
    </row>
    <row r="7380" spans="1:26" ht="273.60000000000002" x14ac:dyDescent="0.3">
      <c r="A7380" t="s">
        <v>9772</v>
      </c>
      <c r="B7380" t="s">
        <v>963</v>
      </c>
      <c r="C7380">
        <v>297364</v>
      </c>
      <c r="D7380" t="str">
        <f>+VLOOKUP(C7380,Param!K:L,2,FALSE)</f>
        <v>HUNTER AMENITIES INTERNATIONAL LTD</v>
      </c>
      <c r="E7380" t="s">
        <v>2235</v>
      </c>
      <c r="F7380" t="s">
        <v>8260</v>
      </c>
      <c r="G7380" t="s">
        <v>29</v>
      </c>
      <c r="H7380" s="5">
        <v>3244.88</v>
      </c>
      <c r="I7380" s="5">
        <v>3244.8753999999999</v>
      </c>
      <c r="J7380" s="5">
        <v>4.6000000002095398E-3</v>
      </c>
      <c r="K7380" s="5">
        <v>3244.8753999999999</v>
      </c>
      <c r="L7380" s="5">
        <v>4.6000000002095398E-3</v>
      </c>
      <c r="M7380" t="str">
        <f>IF(ISERROR(VLOOKUP(A7380,'[1]Ecart validé'!$A:$A,1,FALSE)),Z7380,"Ecart Validé")</f>
        <v>valid</v>
      </c>
      <c r="R7380" t="s">
        <v>30</v>
      </c>
      <c r="S7380" t="s">
        <v>42</v>
      </c>
      <c r="T7380" t="s">
        <v>325</v>
      </c>
      <c r="U7380" s="13" t="s">
        <v>9773</v>
      </c>
      <c r="V7380" t="s">
        <v>45</v>
      </c>
      <c r="W7380" t="s">
        <v>2529</v>
      </c>
      <c r="X7380" t="s">
        <v>2131</v>
      </c>
      <c r="Y7380" t="s">
        <v>2131</v>
      </c>
      <c r="Z7380" t="s">
        <v>31</v>
      </c>
    </row>
    <row r="7381" spans="1:26" ht="86.4" x14ac:dyDescent="0.3">
      <c r="A7381" t="s">
        <v>9774</v>
      </c>
      <c r="B7381" t="s">
        <v>963</v>
      </c>
      <c r="C7381">
        <v>297364</v>
      </c>
      <c r="D7381" t="str">
        <f>+VLOOKUP(C7381,Param!K:L,2,FALSE)</f>
        <v>HUNTER AMENITIES INTERNATIONAL LTD</v>
      </c>
      <c r="E7381" t="s">
        <v>2235</v>
      </c>
      <c r="F7381" t="s">
        <v>8262</v>
      </c>
      <c r="G7381" t="s">
        <v>29</v>
      </c>
      <c r="H7381" s="5">
        <v>4659.76</v>
      </c>
      <c r="I7381" s="5">
        <v>4659.7556000000004</v>
      </c>
      <c r="J7381" s="5">
        <v>4.399999999805E-3</v>
      </c>
      <c r="K7381" s="5">
        <v>4659.7556000000004</v>
      </c>
      <c r="L7381" s="5">
        <v>4.399999999805E-3</v>
      </c>
      <c r="M7381" t="str">
        <f>IF(ISERROR(VLOOKUP(A7381,'[1]Ecart validé'!$A:$A,1,FALSE)),Z7381,"Ecart Validé")</f>
        <v>valid</v>
      </c>
      <c r="R7381" t="s">
        <v>30</v>
      </c>
      <c r="S7381" t="s">
        <v>42</v>
      </c>
      <c r="T7381" t="s">
        <v>325</v>
      </c>
      <c r="U7381" s="13" t="s">
        <v>9775</v>
      </c>
      <c r="V7381" t="s">
        <v>45</v>
      </c>
      <c r="W7381" t="s">
        <v>2529</v>
      </c>
      <c r="X7381" t="s">
        <v>2131</v>
      </c>
      <c r="Y7381" t="s">
        <v>2131</v>
      </c>
      <c r="Z7381" t="s">
        <v>31</v>
      </c>
    </row>
    <row r="7382" spans="1:26" ht="86.4" x14ac:dyDescent="0.3">
      <c r="A7382" t="s">
        <v>9776</v>
      </c>
      <c r="B7382" t="s">
        <v>963</v>
      </c>
      <c r="C7382">
        <v>297364</v>
      </c>
      <c r="D7382" t="str">
        <f>+VLOOKUP(C7382,Param!K:L,2,FALSE)</f>
        <v>HUNTER AMENITIES INTERNATIONAL LTD</v>
      </c>
      <c r="E7382" t="s">
        <v>2235</v>
      </c>
      <c r="F7382" t="s">
        <v>8264</v>
      </c>
      <c r="G7382" t="s">
        <v>29</v>
      </c>
      <c r="H7382" s="5">
        <v>5953.34</v>
      </c>
      <c r="I7382" s="5">
        <v>5953.34</v>
      </c>
      <c r="J7382" s="5">
        <v>0</v>
      </c>
      <c r="K7382" s="5">
        <v>5953.34</v>
      </c>
      <c r="L7382" s="5">
        <v>0</v>
      </c>
      <c r="M7382" t="str">
        <f>IF(ISERROR(VLOOKUP(A7382,'[1]Ecart validé'!$A:$A,1,FALSE)),Z7382,"Ecart Validé")</f>
        <v>valid</v>
      </c>
      <c r="R7382" t="s">
        <v>30</v>
      </c>
      <c r="S7382" t="s">
        <v>42</v>
      </c>
      <c r="T7382" t="s">
        <v>43</v>
      </c>
      <c r="U7382" s="111" t="s">
        <v>9777</v>
      </c>
      <c r="V7382" t="s">
        <v>45</v>
      </c>
      <c r="W7382" t="s">
        <v>2529</v>
      </c>
      <c r="X7382" t="s">
        <v>6958</v>
      </c>
      <c r="Y7382" t="s">
        <v>6958</v>
      </c>
      <c r="Z7382" t="s">
        <v>31</v>
      </c>
    </row>
    <row r="7383" spans="1:26" x14ac:dyDescent="0.3">
      <c r="A7383" t="s">
        <v>9778</v>
      </c>
      <c r="B7383" t="s">
        <v>963</v>
      </c>
      <c r="C7383">
        <v>297364</v>
      </c>
      <c r="D7383" t="str">
        <f>+VLOOKUP(C7383,Param!K:L,2,FALSE)</f>
        <v>HUNTER AMENITIES INTERNATIONAL LTD</v>
      </c>
      <c r="E7383" t="s">
        <v>2235</v>
      </c>
      <c r="F7383" t="s">
        <v>8266</v>
      </c>
      <c r="G7383" t="s">
        <v>29</v>
      </c>
      <c r="H7383" s="5">
        <v>6189.07</v>
      </c>
      <c r="I7383" s="5">
        <v>6189.0717999999997</v>
      </c>
      <c r="J7383" s="5">
        <v>-1.8000000000029099E-3</v>
      </c>
      <c r="K7383" s="5">
        <v>6189.0717999999997</v>
      </c>
      <c r="L7383" s="5">
        <v>-1.8000000000029099E-3</v>
      </c>
      <c r="M7383" t="str">
        <f>IF(ISERROR(VLOOKUP(A7383,'[1]Ecart validé'!$A:$A,1,FALSE)),Z7383,"Ecart Validé")</f>
        <v>valid</v>
      </c>
      <c r="X7383"/>
      <c r="Y7383"/>
      <c r="Z7383" t="s">
        <v>31</v>
      </c>
    </row>
    <row r="7384" spans="1:26" x14ac:dyDescent="0.3">
      <c r="A7384" t="s">
        <v>9779</v>
      </c>
      <c r="B7384" t="s">
        <v>963</v>
      </c>
      <c r="C7384">
        <v>297364</v>
      </c>
      <c r="D7384" t="str">
        <f>+VLOOKUP(C7384,Param!K:L,2,FALSE)</f>
        <v>HUNTER AMENITIES INTERNATIONAL LTD</v>
      </c>
      <c r="E7384" t="s">
        <v>2246</v>
      </c>
      <c r="F7384" t="s">
        <v>8617</v>
      </c>
      <c r="G7384" t="s">
        <v>29</v>
      </c>
      <c r="H7384" s="5">
        <v>1869.8</v>
      </c>
      <c r="I7384" s="5">
        <v>1869.7988</v>
      </c>
      <c r="J7384" s="5">
        <v>1.2000000001535201E-3</v>
      </c>
      <c r="K7384" s="5">
        <v>1869.8</v>
      </c>
      <c r="L7384" s="5">
        <v>0</v>
      </c>
      <c r="M7384" t="str">
        <f>IF(ISERROR(VLOOKUP(A7384,'[1]Ecart validé'!$A:$A,1,FALSE)),Z7384,"Ecart Validé")</f>
        <v>valid</v>
      </c>
      <c r="R7384" t="s">
        <v>30</v>
      </c>
      <c r="S7384" t="s">
        <v>42</v>
      </c>
      <c r="X7384"/>
      <c r="Y7384"/>
      <c r="Z7384" t="s">
        <v>31</v>
      </c>
    </row>
    <row r="7385" spans="1:26" x14ac:dyDescent="0.3">
      <c r="A7385" t="s">
        <v>9780</v>
      </c>
      <c r="B7385" t="s">
        <v>963</v>
      </c>
      <c r="C7385">
        <v>297364</v>
      </c>
      <c r="D7385" t="str">
        <f>+VLOOKUP(C7385,Param!K:L,2,FALSE)</f>
        <v>HUNTER AMENITIES INTERNATIONAL LTD</v>
      </c>
      <c r="E7385" t="s">
        <v>2246</v>
      </c>
      <c r="F7385" t="s">
        <v>8260</v>
      </c>
      <c r="G7385" t="s">
        <v>29</v>
      </c>
      <c r="H7385" s="5">
        <v>783.77</v>
      </c>
      <c r="I7385" s="5">
        <v>783.76760000000002</v>
      </c>
      <c r="J7385" s="5">
        <v>2.3999999999659801E-3</v>
      </c>
      <c r="K7385" s="5">
        <v>783.77</v>
      </c>
      <c r="L7385" s="5">
        <v>0</v>
      </c>
      <c r="M7385" t="str">
        <f>IF(ISERROR(VLOOKUP(A7385,'[1]Ecart validé'!$A:$A,1,FALSE)),Z7385,"Ecart Validé")</f>
        <v>valid</v>
      </c>
      <c r="R7385" t="s">
        <v>30</v>
      </c>
      <c r="X7385"/>
      <c r="Y7385"/>
      <c r="Z7385" t="s">
        <v>31</v>
      </c>
    </row>
    <row r="7386" spans="1:26" x14ac:dyDescent="0.3">
      <c r="A7386" t="s">
        <v>9781</v>
      </c>
      <c r="B7386" t="s">
        <v>963</v>
      </c>
      <c r="C7386">
        <v>297364</v>
      </c>
      <c r="D7386" t="str">
        <f>+VLOOKUP(C7386,Param!K:L,2,FALSE)</f>
        <v>HUNTER AMENITIES INTERNATIONAL LTD</v>
      </c>
      <c r="E7386" t="s">
        <v>2246</v>
      </c>
      <c r="F7386" t="s">
        <v>8262</v>
      </c>
      <c r="G7386" t="s">
        <v>29</v>
      </c>
      <c r="H7386" s="5">
        <v>2446.42</v>
      </c>
      <c r="I7386" s="5">
        <v>2446.4216000000001</v>
      </c>
      <c r="J7386" s="5">
        <v>-1.6000000000531099E-3</v>
      </c>
      <c r="K7386" s="5">
        <v>2446.42</v>
      </c>
      <c r="L7386" s="5">
        <v>0</v>
      </c>
      <c r="M7386" t="str">
        <f>IF(ISERROR(VLOOKUP(A7386,'[1]Ecart validé'!$A:$A,1,FALSE)),Z7386,"Ecart Validé")</f>
        <v>valid</v>
      </c>
      <c r="R7386" t="s">
        <v>30</v>
      </c>
      <c r="X7386"/>
      <c r="Y7386"/>
      <c r="Z7386" t="s">
        <v>31</v>
      </c>
    </row>
    <row r="7387" spans="1:26" x14ac:dyDescent="0.3">
      <c r="A7387" t="s">
        <v>9782</v>
      </c>
      <c r="B7387" t="s">
        <v>963</v>
      </c>
      <c r="C7387">
        <v>297364</v>
      </c>
      <c r="D7387" t="str">
        <f>+VLOOKUP(C7387,Param!K:L,2,FALSE)</f>
        <v>HUNTER AMENITIES INTERNATIONAL LTD</v>
      </c>
      <c r="E7387" t="s">
        <v>2246</v>
      </c>
      <c r="F7387" t="s">
        <v>8264</v>
      </c>
      <c r="G7387" t="s">
        <v>29</v>
      </c>
      <c r="H7387" s="5">
        <v>1940.8</v>
      </c>
      <c r="I7387" s="5">
        <v>1940.7978000000001</v>
      </c>
      <c r="J7387" s="5">
        <v>2.1999999999025E-3</v>
      </c>
      <c r="K7387" s="5">
        <v>1940.8</v>
      </c>
      <c r="L7387" s="5">
        <v>0</v>
      </c>
      <c r="M7387" t="str">
        <f>IF(ISERROR(VLOOKUP(A7387,'[1]Ecart validé'!$A:$A,1,FALSE)),Z7387,"Ecart Validé")</f>
        <v>valid</v>
      </c>
      <c r="R7387" t="s">
        <v>30</v>
      </c>
      <c r="X7387"/>
      <c r="Y7387"/>
      <c r="Z7387" t="s">
        <v>31</v>
      </c>
    </row>
    <row r="7388" spans="1:26" x14ac:dyDescent="0.3">
      <c r="A7388" t="s">
        <v>9783</v>
      </c>
      <c r="B7388" t="s">
        <v>963</v>
      </c>
      <c r="C7388">
        <v>297364</v>
      </c>
      <c r="D7388" t="str">
        <f>+VLOOKUP(C7388,Param!K:L,2,FALSE)</f>
        <v>HUNTER AMENITIES INTERNATIONAL LTD</v>
      </c>
      <c r="E7388" t="s">
        <v>2246</v>
      </c>
      <c r="F7388" t="s">
        <v>8266</v>
      </c>
      <c r="G7388" t="s">
        <v>29</v>
      </c>
      <c r="H7388" s="5">
        <v>1904.69</v>
      </c>
      <c r="I7388" s="5">
        <v>1904.6876</v>
      </c>
      <c r="J7388" s="5">
        <v>2.40000000007967E-3</v>
      </c>
      <c r="K7388" s="5">
        <v>1904.69</v>
      </c>
      <c r="L7388" s="5">
        <v>0</v>
      </c>
      <c r="M7388" t="str">
        <f>IF(ISERROR(VLOOKUP(A7388,'[1]Ecart validé'!$A:$A,1,FALSE)),Z7388,"Ecart Validé")</f>
        <v>valid</v>
      </c>
      <c r="R7388" t="s">
        <v>30</v>
      </c>
      <c r="X7388"/>
      <c r="Y7388"/>
      <c r="Z7388" t="s">
        <v>31</v>
      </c>
    </row>
    <row r="7389" spans="1:26" x14ac:dyDescent="0.3">
      <c r="A7389" t="s">
        <v>9784</v>
      </c>
      <c r="B7389" t="s">
        <v>963</v>
      </c>
      <c r="C7389">
        <v>297439</v>
      </c>
      <c r="D7389" t="str">
        <f>+VLOOKUP(C7389,Param!K:L,2,FALSE)</f>
        <v>HOIST GROUP PORTUGAL SA</v>
      </c>
      <c r="E7389" t="s">
        <v>2251</v>
      </c>
      <c r="F7389" t="s">
        <v>8260</v>
      </c>
      <c r="G7389" t="s">
        <v>29</v>
      </c>
      <c r="H7389" s="5">
        <v>954.1</v>
      </c>
      <c r="I7389" s="5">
        <v>954.09360000000004</v>
      </c>
      <c r="J7389" s="5">
        <v>6.39999999998508E-3</v>
      </c>
      <c r="K7389" s="5">
        <v>954.1</v>
      </c>
      <c r="L7389" s="5">
        <v>0</v>
      </c>
      <c r="M7389" t="str">
        <f>IF(ISERROR(VLOOKUP(A7389,'[1]Ecart validé'!$A:$A,1,FALSE)),Z7389,"Ecart Validé")</f>
        <v>valid</v>
      </c>
      <c r="R7389" t="s">
        <v>30</v>
      </c>
      <c r="T7389" s="41"/>
      <c r="X7389"/>
      <c r="Y7389"/>
      <c r="Z7389" t="s">
        <v>31</v>
      </c>
    </row>
    <row r="7390" spans="1:26" x14ac:dyDescent="0.3">
      <c r="A7390" t="s">
        <v>9785</v>
      </c>
      <c r="B7390" t="s">
        <v>963</v>
      </c>
      <c r="C7390">
        <v>297439</v>
      </c>
      <c r="D7390" t="str">
        <f>+VLOOKUP(C7390,Param!K:L,2,FALSE)</f>
        <v>HOIST GROUP PORTUGAL SA</v>
      </c>
      <c r="E7390" t="s">
        <v>2251</v>
      </c>
      <c r="F7390" t="s">
        <v>8262</v>
      </c>
      <c r="G7390" t="s">
        <v>29</v>
      </c>
      <c r="H7390" s="5">
        <v>1459.66</v>
      </c>
      <c r="I7390" s="5">
        <v>1459.6497999999999</v>
      </c>
      <c r="J7390" s="5">
        <v>1.0200000000168E-2</v>
      </c>
      <c r="K7390" s="5">
        <v>1459.66</v>
      </c>
      <c r="L7390" s="5">
        <v>0</v>
      </c>
      <c r="M7390" t="str">
        <f>IF(ISERROR(VLOOKUP(A7390,'[1]Ecart validé'!$A:$A,1,FALSE)),Z7390,"Ecart Validé")</f>
        <v>valid</v>
      </c>
      <c r="R7390" t="s">
        <v>30</v>
      </c>
      <c r="T7390" s="41"/>
      <c r="X7390"/>
      <c r="Y7390"/>
      <c r="Z7390" t="s">
        <v>31</v>
      </c>
    </row>
    <row r="7391" spans="1:26" x14ac:dyDescent="0.3">
      <c r="A7391" t="s">
        <v>9786</v>
      </c>
      <c r="B7391" t="s">
        <v>963</v>
      </c>
      <c r="C7391">
        <v>297439</v>
      </c>
      <c r="D7391" t="str">
        <f>+VLOOKUP(C7391,Param!K:L,2,FALSE)</f>
        <v>HOIST GROUP PORTUGAL SA</v>
      </c>
      <c r="E7391" t="s">
        <v>2251</v>
      </c>
      <c r="F7391" t="s">
        <v>8264</v>
      </c>
      <c r="G7391" t="s">
        <v>29</v>
      </c>
      <c r="H7391" s="5">
        <v>1593.7</v>
      </c>
      <c r="I7391" s="5">
        <v>1593.6958</v>
      </c>
      <c r="J7391" s="5">
        <v>4.2000000000825804E-3</v>
      </c>
      <c r="K7391" s="5">
        <v>1593.7</v>
      </c>
      <c r="L7391" s="5">
        <v>0</v>
      </c>
      <c r="M7391" t="str">
        <f>IF(ISERROR(VLOOKUP(A7391,'[1]Ecart validé'!$A:$A,1,FALSE)),Z7391,"Ecart Validé")</f>
        <v>valid</v>
      </c>
      <c r="R7391" t="s">
        <v>30</v>
      </c>
      <c r="X7391"/>
      <c r="Y7391"/>
      <c r="Z7391" t="s">
        <v>31</v>
      </c>
    </row>
    <row r="7392" spans="1:26" x14ac:dyDescent="0.3">
      <c r="A7392" t="s">
        <v>9787</v>
      </c>
      <c r="B7392" t="s">
        <v>963</v>
      </c>
      <c r="C7392">
        <v>297439</v>
      </c>
      <c r="D7392" t="str">
        <f>+VLOOKUP(C7392,Param!K:L,2,FALSE)</f>
        <v>HOIST GROUP PORTUGAL SA</v>
      </c>
      <c r="E7392" t="s">
        <v>2258</v>
      </c>
      <c r="F7392" t="s">
        <v>8260</v>
      </c>
      <c r="G7392" t="s">
        <v>29</v>
      </c>
      <c r="H7392" s="5">
        <v>1381.2</v>
      </c>
      <c r="I7392" s="5">
        <v>1381.2013999999999</v>
      </c>
      <c r="J7392" s="5">
        <v>-1.3999999998759399E-3</v>
      </c>
      <c r="K7392" s="5">
        <v>1381.2</v>
      </c>
      <c r="L7392" s="5">
        <v>0</v>
      </c>
      <c r="M7392" t="str">
        <f>IF(ISERROR(VLOOKUP(A7392,'[1]Ecart validé'!$A:$A,1,FALSE)),Z7392,"Ecart Validé")</f>
        <v>valid</v>
      </c>
      <c r="R7392" t="s">
        <v>30</v>
      </c>
      <c r="X7392"/>
      <c r="Y7392"/>
      <c r="Z7392" t="s">
        <v>31</v>
      </c>
    </row>
    <row r="7393" spans="1:26" x14ac:dyDescent="0.3">
      <c r="A7393" t="s">
        <v>9788</v>
      </c>
      <c r="B7393" t="s">
        <v>963</v>
      </c>
      <c r="C7393">
        <v>297439</v>
      </c>
      <c r="D7393" t="str">
        <f>+VLOOKUP(C7393,Param!K:L,2,FALSE)</f>
        <v>HOIST GROUP PORTUGAL SA</v>
      </c>
      <c r="E7393" t="s">
        <v>2258</v>
      </c>
      <c r="F7393" t="s">
        <v>8262</v>
      </c>
      <c r="G7393" t="s">
        <v>29</v>
      </c>
      <c r="H7393" s="5">
        <v>775.2</v>
      </c>
      <c r="I7393" s="5">
        <v>775.20240000000001</v>
      </c>
      <c r="J7393" s="5">
        <v>-2.3999999999659801E-3</v>
      </c>
      <c r="K7393" s="5">
        <v>775.2</v>
      </c>
      <c r="L7393" s="5">
        <v>0</v>
      </c>
      <c r="M7393" t="str">
        <f>IF(ISERROR(VLOOKUP(A7393,'[1]Ecart validé'!$A:$A,1,FALSE)),Z7393,"Ecart Validé")</f>
        <v>valid</v>
      </c>
      <c r="R7393" t="s">
        <v>30</v>
      </c>
      <c r="X7393"/>
      <c r="Y7393"/>
      <c r="Z7393" t="s">
        <v>31</v>
      </c>
    </row>
    <row r="7394" spans="1:26" x14ac:dyDescent="0.3">
      <c r="A7394" t="s">
        <v>9789</v>
      </c>
      <c r="B7394" t="s">
        <v>963</v>
      </c>
      <c r="C7394">
        <v>297439</v>
      </c>
      <c r="D7394" t="str">
        <f>+VLOOKUP(C7394,Param!K:L,2,FALSE)</f>
        <v>HOIST GROUP PORTUGAL SA</v>
      </c>
      <c r="E7394" t="s">
        <v>2258</v>
      </c>
      <c r="F7394" t="s">
        <v>8264</v>
      </c>
      <c r="G7394" t="s">
        <v>29</v>
      </c>
      <c r="H7394" s="5">
        <v>775.26</v>
      </c>
      <c r="I7394" s="5">
        <v>775.26289999999995</v>
      </c>
      <c r="J7394" s="5">
        <v>-2.8999999999541602E-3</v>
      </c>
      <c r="K7394" s="5">
        <v>775.26</v>
      </c>
      <c r="L7394" s="5">
        <v>0</v>
      </c>
      <c r="M7394" t="str">
        <f>IF(ISERROR(VLOOKUP(A7394,'[1]Ecart validé'!$A:$A,1,FALSE)),Z7394,"Ecart Validé")</f>
        <v>valid</v>
      </c>
      <c r="R7394" t="s">
        <v>30</v>
      </c>
      <c r="X7394"/>
      <c r="Y7394"/>
      <c r="Z7394" t="s">
        <v>31</v>
      </c>
    </row>
    <row r="7395" spans="1:26" x14ac:dyDescent="0.3">
      <c r="A7395" t="s">
        <v>9790</v>
      </c>
      <c r="B7395" t="s">
        <v>963</v>
      </c>
      <c r="C7395">
        <v>297439</v>
      </c>
      <c r="D7395" t="str">
        <f>+VLOOKUP(C7395,Param!K:L,2,FALSE)</f>
        <v>HOIST GROUP PORTUGAL SA</v>
      </c>
      <c r="E7395" t="s">
        <v>2258</v>
      </c>
      <c r="F7395" t="s">
        <v>8266</v>
      </c>
      <c r="G7395" t="s">
        <v>29</v>
      </c>
      <c r="H7395" s="5">
        <v>6746.8</v>
      </c>
      <c r="I7395" s="5">
        <v>6746.7991000000002</v>
      </c>
      <c r="J7395" s="5">
        <v>9.0000000000145497E-4</v>
      </c>
      <c r="K7395" s="5">
        <v>6746.8</v>
      </c>
      <c r="L7395" s="5">
        <v>0</v>
      </c>
      <c r="M7395" t="str">
        <f>IF(ISERROR(VLOOKUP(A7395,'[1]Ecart validé'!$A:$A,1,FALSE)),Z7395,"Ecart Validé")</f>
        <v>valid</v>
      </c>
      <c r="R7395" t="s">
        <v>30</v>
      </c>
      <c r="X7395"/>
      <c r="Y7395"/>
      <c r="Z7395" t="s">
        <v>31</v>
      </c>
    </row>
    <row r="7396" spans="1:26" x14ac:dyDescent="0.3">
      <c r="A7396" t="s">
        <v>9791</v>
      </c>
      <c r="B7396" t="s">
        <v>963</v>
      </c>
      <c r="C7396">
        <v>314629</v>
      </c>
      <c r="D7396" t="str">
        <f>+VLOOKUP(C7396,Param!K:L,2,FALSE)</f>
        <v>VIMAR SPA</v>
      </c>
      <c r="E7396" t="s">
        <v>2267</v>
      </c>
      <c r="F7396" t="s">
        <v>8617</v>
      </c>
      <c r="G7396" t="s">
        <v>29</v>
      </c>
      <c r="H7396" s="5">
        <v>360.32</v>
      </c>
      <c r="I7396" s="5">
        <v>360.31799999999998</v>
      </c>
      <c r="J7396" s="5">
        <v>2.0000000000095402E-3</v>
      </c>
      <c r="K7396" s="5">
        <v>360.32</v>
      </c>
      <c r="L7396" s="5">
        <v>0</v>
      </c>
      <c r="M7396" t="str">
        <f>IF(ISERROR(VLOOKUP(A7396,'[1]Ecart validé'!$A:$A,1,FALSE)),Z7396,"Ecart Validé")</f>
        <v>valid</v>
      </c>
      <c r="R7396" t="s">
        <v>30</v>
      </c>
      <c r="X7396"/>
      <c r="Y7396"/>
      <c r="Z7396" t="s">
        <v>31</v>
      </c>
    </row>
    <row r="7397" spans="1:26" x14ac:dyDescent="0.3">
      <c r="A7397" t="s">
        <v>9792</v>
      </c>
      <c r="B7397" t="s">
        <v>963</v>
      </c>
      <c r="C7397">
        <v>314629</v>
      </c>
      <c r="D7397" t="str">
        <f>+VLOOKUP(C7397,Param!K:L,2,FALSE)</f>
        <v>VIMAR SPA</v>
      </c>
      <c r="E7397" t="s">
        <v>2267</v>
      </c>
      <c r="F7397" t="s">
        <v>8260</v>
      </c>
      <c r="G7397" t="s">
        <v>29</v>
      </c>
      <c r="H7397" s="5">
        <v>4764.96</v>
      </c>
      <c r="I7397" s="5">
        <v>4764.9575999999997</v>
      </c>
      <c r="J7397" s="5">
        <v>2.4000000003070402E-3</v>
      </c>
      <c r="K7397" s="5">
        <v>4764.96</v>
      </c>
      <c r="L7397" s="5">
        <v>0</v>
      </c>
      <c r="M7397" t="str">
        <f>IF(ISERROR(VLOOKUP(A7397,'[1]Ecart validé'!$A:$A,1,FALSE)),Z7397,"Ecart Validé")</f>
        <v>valid</v>
      </c>
      <c r="R7397" t="s">
        <v>30</v>
      </c>
      <c r="X7397"/>
      <c r="Y7397"/>
      <c r="Z7397" t="s">
        <v>31</v>
      </c>
    </row>
    <row r="7398" spans="1:26" x14ac:dyDescent="0.3">
      <c r="A7398" t="s">
        <v>9793</v>
      </c>
      <c r="B7398" t="s">
        <v>963</v>
      </c>
      <c r="C7398">
        <v>314629</v>
      </c>
      <c r="D7398" t="str">
        <f>+VLOOKUP(C7398,Param!K:L,2,FALSE)</f>
        <v>VIMAR SPA</v>
      </c>
      <c r="E7398" t="s">
        <v>2267</v>
      </c>
      <c r="F7398" t="s">
        <v>8262</v>
      </c>
      <c r="G7398" t="s">
        <v>29</v>
      </c>
      <c r="H7398" s="5">
        <v>3827.08</v>
      </c>
      <c r="I7398" s="5">
        <v>3827.0754000000002</v>
      </c>
      <c r="J7398" s="5">
        <v>4.5999999997548002E-3</v>
      </c>
      <c r="K7398" s="5">
        <v>3827.08</v>
      </c>
      <c r="L7398" s="5">
        <v>0</v>
      </c>
      <c r="M7398" t="str">
        <f>IF(ISERROR(VLOOKUP(A7398,'[1]Ecart validé'!$A:$A,1,FALSE)),Z7398,"Ecart Validé")</f>
        <v>valid</v>
      </c>
      <c r="R7398" t="s">
        <v>30</v>
      </c>
      <c r="X7398"/>
      <c r="Y7398"/>
      <c r="Z7398" t="s">
        <v>31</v>
      </c>
    </row>
    <row r="7399" spans="1:26" x14ac:dyDescent="0.3">
      <c r="A7399" t="s">
        <v>9794</v>
      </c>
      <c r="B7399" t="s">
        <v>963</v>
      </c>
      <c r="C7399">
        <v>314629</v>
      </c>
      <c r="D7399" t="str">
        <f>+VLOOKUP(C7399,Param!K:L,2,FALSE)</f>
        <v>VIMAR SPA</v>
      </c>
      <c r="E7399" t="s">
        <v>2267</v>
      </c>
      <c r="F7399" t="s">
        <v>8264</v>
      </c>
      <c r="G7399" t="s">
        <v>29</v>
      </c>
      <c r="H7399" s="5">
        <v>9.42</v>
      </c>
      <c r="I7399" s="5">
        <v>9.4236000000000004</v>
      </c>
      <c r="J7399" s="5">
        <v>-3.60000000000049E-3</v>
      </c>
      <c r="K7399" s="5">
        <v>9.42</v>
      </c>
      <c r="L7399" s="5">
        <v>0</v>
      </c>
      <c r="M7399" t="str">
        <f>IF(ISERROR(VLOOKUP(A7399,'[1]Ecart validé'!$A:$A,1,FALSE)),Z7399,"Ecart Validé")</f>
        <v>valid</v>
      </c>
      <c r="R7399" t="s">
        <v>30</v>
      </c>
      <c r="X7399"/>
      <c r="Y7399"/>
      <c r="Z7399" t="s">
        <v>31</v>
      </c>
    </row>
    <row r="7400" spans="1:26" x14ac:dyDescent="0.3">
      <c r="A7400" t="s">
        <v>9795</v>
      </c>
      <c r="B7400" t="s">
        <v>963</v>
      </c>
      <c r="C7400">
        <v>315566</v>
      </c>
      <c r="D7400" t="str">
        <f>+VLOOKUP(C7400,Param!K:L,2,FALSE)</f>
        <v>L'OCCITANE INTERNATIONAL SA LUXEMBOURG SUCCURSALE</v>
      </c>
      <c r="E7400" t="s">
        <v>2271</v>
      </c>
      <c r="F7400" t="s">
        <v>8617</v>
      </c>
      <c r="G7400" t="s">
        <v>29</v>
      </c>
      <c r="H7400" s="5">
        <v>252.75</v>
      </c>
      <c r="I7400" s="5">
        <v>252.75</v>
      </c>
      <c r="J7400" s="5">
        <v>0</v>
      </c>
      <c r="K7400" s="5">
        <v>252.75</v>
      </c>
      <c r="L7400" s="5">
        <v>0</v>
      </c>
      <c r="M7400" t="str">
        <f>IF(ISERROR(VLOOKUP(A7400,'[1]Ecart validé'!$A:$A,1,FALSE)),Z7400,"Ecart Validé")</f>
        <v>valid</v>
      </c>
      <c r="R7400" t="s">
        <v>30</v>
      </c>
      <c r="X7400"/>
      <c r="Y7400"/>
      <c r="Z7400" t="s">
        <v>31</v>
      </c>
    </row>
    <row r="7401" spans="1:26" ht="144" x14ac:dyDescent="0.3">
      <c r="A7401" t="s">
        <v>9796</v>
      </c>
      <c r="B7401" t="s">
        <v>963</v>
      </c>
      <c r="C7401">
        <v>315566</v>
      </c>
      <c r="D7401" t="str">
        <f>+VLOOKUP(C7401,Param!K:L,2,FALSE)</f>
        <v>L'OCCITANE INTERNATIONAL SA LUXEMBOURG SUCCURSALE</v>
      </c>
      <c r="E7401" t="s">
        <v>2271</v>
      </c>
      <c r="F7401" t="s">
        <v>8260</v>
      </c>
      <c r="G7401" t="s">
        <v>29</v>
      </c>
      <c r="H7401" s="5">
        <v>1469.69999999999</v>
      </c>
      <c r="I7401" s="5">
        <v>1469.7</v>
      </c>
      <c r="J7401" s="5">
        <v>-2.2737367544323201E-13</v>
      </c>
      <c r="K7401" s="5">
        <v>1469.69999999999</v>
      </c>
      <c r="L7401" s="5">
        <v>0</v>
      </c>
      <c r="M7401" t="str">
        <f>IF(ISERROR(VLOOKUP(A7401,'[1]Ecart validé'!$A:$A,1,FALSE)),Z7401,"Ecart Validé")</f>
        <v>valid</v>
      </c>
      <c r="R7401" t="s">
        <v>30</v>
      </c>
      <c r="S7401" t="s">
        <v>42</v>
      </c>
      <c r="T7401" t="s">
        <v>325</v>
      </c>
      <c r="U7401" s="13" t="s">
        <v>9797</v>
      </c>
      <c r="V7401" t="s">
        <v>45</v>
      </c>
      <c r="W7401" t="s">
        <v>2529</v>
      </c>
      <c r="X7401" t="s">
        <v>2131</v>
      </c>
      <c r="Y7401" t="s">
        <v>2131</v>
      </c>
      <c r="Z7401" t="s">
        <v>31</v>
      </c>
    </row>
    <row r="7402" spans="1:26" x14ac:dyDescent="0.3">
      <c r="A7402" t="s">
        <v>9798</v>
      </c>
      <c r="B7402" t="s">
        <v>963</v>
      </c>
      <c r="C7402">
        <v>315566</v>
      </c>
      <c r="D7402" t="str">
        <f>+VLOOKUP(C7402,Param!K:L,2,FALSE)</f>
        <v>L'OCCITANE INTERNATIONAL SA LUXEMBOURG SUCCURSALE</v>
      </c>
      <c r="E7402" t="s">
        <v>2271</v>
      </c>
      <c r="F7402" t="s">
        <v>8266</v>
      </c>
      <c r="G7402" t="s">
        <v>29</v>
      </c>
      <c r="H7402" s="5">
        <v>15490</v>
      </c>
      <c r="I7402" s="5">
        <v>15490</v>
      </c>
      <c r="J7402" s="5">
        <v>0</v>
      </c>
      <c r="K7402" s="5">
        <v>15490</v>
      </c>
      <c r="L7402" s="5">
        <v>0</v>
      </c>
      <c r="M7402" t="str">
        <f>IF(ISERROR(VLOOKUP(A7402,'[1]Ecart validé'!$A:$A,1,FALSE)),Z7402,"Ecart Validé")</f>
        <v>valid</v>
      </c>
      <c r="R7402" t="s">
        <v>30</v>
      </c>
      <c r="X7402"/>
      <c r="Y7402"/>
      <c r="Z7402" t="s">
        <v>31</v>
      </c>
    </row>
    <row r="7403" spans="1:26" x14ac:dyDescent="0.3">
      <c r="A7403" t="s">
        <v>9799</v>
      </c>
      <c r="B7403" t="s">
        <v>963</v>
      </c>
      <c r="C7403">
        <v>315566</v>
      </c>
      <c r="D7403" t="str">
        <f>+VLOOKUP(C7403,Param!K:L,2,FALSE)</f>
        <v>L'OCCITANE INTERNATIONAL SA LUXEMBOURG SUCCURSALE</v>
      </c>
      <c r="E7403" t="s">
        <v>2276</v>
      </c>
      <c r="F7403" t="s">
        <v>8617</v>
      </c>
      <c r="G7403" t="s">
        <v>29</v>
      </c>
      <c r="H7403" s="5">
        <v>59.81</v>
      </c>
      <c r="I7403" s="5">
        <v>59.805500000000002</v>
      </c>
      <c r="J7403" s="5">
        <v>4.5000000000001697E-3</v>
      </c>
      <c r="K7403" s="5">
        <v>59.81</v>
      </c>
      <c r="L7403" s="5">
        <v>0</v>
      </c>
      <c r="M7403" t="str">
        <f>IF(ISERROR(VLOOKUP(A7403,'[1]Ecart validé'!$A:$A,1,FALSE)),Z7403,"Ecart Validé")</f>
        <v>valid</v>
      </c>
      <c r="R7403" t="s">
        <v>30</v>
      </c>
      <c r="X7403"/>
      <c r="Y7403"/>
      <c r="Z7403" t="s">
        <v>31</v>
      </c>
    </row>
    <row r="7404" spans="1:26" ht="43.2" x14ac:dyDescent="0.3">
      <c r="A7404" t="s">
        <v>9800</v>
      </c>
      <c r="B7404" t="s">
        <v>963</v>
      </c>
      <c r="C7404">
        <v>315566</v>
      </c>
      <c r="D7404" t="str">
        <f>+VLOOKUP(C7404,Param!K:L,2,FALSE)</f>
        <v>L'OCCITANE INTERNATIONAL SA LUXEMBOURG SUCCURSALE</v>
      </c>
      <c r="E7404" t="s">
        <v>2276</v>
      </c>
      <c r="F7404" t="s">
        <v>8262</v>
      </c>
      <c r="G7404" t="s">
        <v>29</v>
      </c>
      <c r="H7404" s="5">
        <v>414.18</v>
      </c>
      <c r="I7404" s="5">
        <v>414.18150000000003</v>
      </c>
      <c r="J7404" s="5">
        <v>-1.5000000000213701E-3</v>
      </c>
      <c r="K7404" s="5">
        <v>414.18</v>
      </c>
      <c r="L7404" s="5">
        <v>0</v>
      </c>
      <c r="M7404" t="str">
        <f>IF(ISERROR(VLOOKUP(A7404,'[1]Ecart validé'!$A:$A,1,FALSE)),Z7404,"Ecart Validé")</f>
        <v>valid</v>
      </c>
      <c r="R7404" t="s">
        <v>30</v>
      </c>
      <c r="S7404" t="s">
        <v>42</v>
      </c>
      <c r="T7404" t="s">
        <v>325</v>
      </c>
      <c r="U7404" s="13" t="s">
        <v>9801</v>
      </c>
      <c r="V7404" t="s">
        <v>45</v>
      </c>
      <c r="W7404" t="s">
        <v>2529</v>
      </c>
      <c r="X7404" t="s">
        <v>2131</v>
      </c>
      <c r="Y7404" t="s">
        <v>2131</v>
      </c>
      <c r="Z7404" t="s">
        <v>31</v>
      </c>
    </row>
    <row r="7405" spans="1:26" ht="28.8" x14ac:dyDescent="0.3">
      <c r="A7405" t="s">
        <v>9802</v>
      </c>
      <c r="B7405" t="s">
        <v>963</v>
      </c>
      <c r="C7405">
        <v>315566</v>
      </c>
      <c r="D7405" t="str">
        <f>+VLOOKUP(C7405,Param!K:L,2,FALSE)</f>
        <v>L'OCCITANE INTERNATIONAL SA LUXEMBOURG SUCCURSALE</v>
      </c>
      <c r="E7405" t="s">
        <v>2276</v>
      </c>
      <c r="F7405" t="s">
        <v>8264</v>
      </c>
      <c r="G7405" t="s">
        <v>29</v>
      </c>
      <c r="H7405" s="5">
        <v>220.17</v>
      </c>
      <c r="I7405" s="5">
        <v>220.17</v>
      </c>
      <c r="J7405" s="5">
        <v>2.8421709430404001E-14</v>
      </c>
      <c r="K7405" s="5">
        <v>220.17</v>
      </c>
      <c r="L7405" s="5">
        <v>0</v>
      </c>
      <c r="M7405" t="str">
        <f>IF(ISERROR(VLOOKUP(A7405,'[1]Ecart validé'!$A:$A,1,FALSE)),Z7405,"Ecart Validé")</f>
        <v>valid</v>
      </c>
      <c r="R7405" t="s">
        <v>30</v>
      </c>
      <c r="S7405" t="s">
        <v>42</v>
      </c>
      <c r="T7405" t="s">
        <v>325</v>
      </c>
      <c r="U7405" s="13" t="s">
        <v>9803</v>
      </c>
      <c r="V7405" t="s">
        <v>45</v>
      </c>
      <c r="W7405" t="s">
        <v>2529</v>
      </c>
      <c r="X7405" t="s">
        <v>2131</v>
      </c>
      <c r="Y7405" t="s">
        <v>2131</v>
      </c>
      <c r="Z7405" t="s">
        <v>31</v>
      </c>
    </row>
    <row r="7406" spans="1:26" x14ac:dyDescent="0.3">
      <c r="A7406" t="s">
        <v>9804</v>
      </c>
      <c r="B7406" t="s">
        <v>963</v>
      </c>
      <c r="C7406">
        <v>315566</v>
      </c>
      <c r="D7406" t="str">
        <f>+VLOOKUP(C7406,Param!K:L,2,FALSE)</f>
        <v>L'OCCITANE INTERNATIONAL SA LUXEMBOURG SUCCURSALE</v>
      </c>
      <c r="E7406" t="s">
        <v>2276</v>
      </c>
      <c r="F7406" t="s">
        <v>8266</v>
      </c>
      <c r="G7406" t="s">
        <v>29</v>
      </c>
      <c r="H7406" s="5">
        <v>1551.29</v>
      </c>
      <c r="I7406" s="5">
        <v>1551.2864999999999</v>
      </c>
      <c r="J7406" s="5">
        <v>3.5000000000309198E-3</v>
      </c>
      <c r="K7406" s="5">
        <v>1551.29</v>
      </c>
      <c r="L7406" s="5">
        <v>0</v>
      </c>
      <c r="M7406" t="str">
        <f>IF(ISERROR(VLOOKUP(A7406,'[1]Ecart validé'!$A:$A,1,FALSE)),Z7406,"Ecart Validé")</f>
        <v>valid</v>
      </c>
      <c r="R7406" t="s">
        <v>30</v>
      </c>
      <c r="X7406"/>
      <c r="Y7406"/>
      <c r="Z7406" t="s">
        <v>31</v>
      </c>
    </row>
    <row r="7407" spans="1:26" x14ac:dyDescent="0.3">
      <c r="A7407" t="s">
        <v>9805</v>
      </c>
      <c r="B7407" t="s">
        <v>963</v>
      </c>
      <c r="C7407">
        <v>316689</v>
      </c>
      <c r="D7407" t="str">
        <f>+VLOOKUP(C7407,Param!K:L,2,FALSE)</f>
        <v>YOUBOOX</v>
      </c>
      <c r="E7407" t="s">
        <v>2279</v>
      </c>
      <c r="F7407" t="s">
        <v>8260</v>
      </c>
      <c r="G7407" t="s">
        <v>29</v>
      </c>
      <c r="H7407" s="5">
        <v>562.72</v>
      </c>
      <c r="I7407" s="5">
        <v>562.72</v>
      </c>
      <c r="J7407" s="5">
        <v>0</v>
      </c>
      <c r="K7407" s="5">
        <v>562.72</v>
      </c>
      <c r="L7407" s="5">
        <v>0</v>
      </c>
      <c r="M7407" t="str">
        <f>IF(ISERROR(VLOOKUP(A7407,'[1]Ecart validé'!$A:$A,1,FALSE)),Z7407,"Ecart Validé")</f>
        <v>valid</v>
      </c>
      <c r="R7407" t="s">
        <v>30</v>
      </c>
      <c r="X7407"/>
      <c r="Y7407"/>
      <c r="Z7407" t="s">
        <v>31</v>
      </c>
    </row>
    <row r="7408" spans="1:26" x14ac:dyDescent="0.3">
      <c r="A7408" t="s">
        <v>9806</v>
      </c>
      <c r="B7408" t="s">
        <v>963</v>
      </c>
      <c r="C7408">
        <v>316689</v>
      </c>
      <c r="D7408" t="str">
        <f>+VLOOKUP(C7408,Param!K:L,2,FALSE)</f>
        <v>YOUBOOX</v>
      </c>
      <c r="E7408" t="s">
        <v>2279</v>
      </c>
      <c r="F7408" t="s">
        <v>8262</v>
      </c>
      <c r="G7408" t="s">
        <v>29</v>
      </c>
      <c r="H7408" s="5">
        <v>305.39999999999998</v>
      </c>
      <c r="I7408" s="5">
        <v>305.39999999999998</v>
      </c>
      <c r="J7408" s="5">
        <v>0</v>
      </c>
      <c r="K7408" s="5">
        <v>305.39999999999998</v>
      </c>
      <c r="L7408" s="5">
        <v>0</v>
      </c>
      <c r="M7408" t="str">
        <f>IF(ISERROR(VLOOKUP(A7408,'[1]Ecart validé'!$A:$A,1,FALSE)),Z7408,"Ecart Validé")</f>
        <v>valid</v>
      </c>
      <c r="R7408" t="s">
        <v>30</v>
      </c>
      <c r="X7408"/>
      <c r="Y7408"/>
      <c r="Z7408" t="s">
        <v>31</v>
      </c>
    </row>
    <row r="7409" spans="1:26" x14ac:dyDescent="0.3">
      <c r="A7409" t="s">
        <v>9807</v>
      </c>
      <c r="B7409" t="s">
        <v>963</v>
      </c>
      <c r="C7409">
        <v>316689</v>
      </c>
      <c r="D7409" t="str">
        <f>+VLOOKUP(C7409,Param!K:L,2,FALSE)</f>
        <v>YOUBOOX</v>
      </c>
      <c r="E7409" t="s">
        <v>2279</v>
      </c>
      <c r="F7409" t="s">
        <v>8264</v>
      </c>
      <c r="G7409" t="s">
        <v>29</v>
      </c>
      <c r="H7409" s="5">
        <v>1351.87</v>
      </c>
      <c r="I7409" s="5">
        <v>1351.87</v>
      </c>
      <c r="J7409" s="5">
        <v>0</v>
      </c>
      <c r="K7409" s="5">
        <v>1351.87</v>
      </c>
      <c r="L7409" s="5">
        <v>0</v>
      </c>
      <c r="M7409" t="str">
        <f>IF(ISERROR(VLOOKUP(A7409,'[1]Ecart validé'!$A:$A,1,FALSE)),Z7409,"Ecart Validé")</f>
        <v>valid</v>
      </c>
      <c r="R7409" t="s">
        <v>30</v>
      </c>
      <c r="X7409"/>
      <c r="Y7409"/>
      <c r="Z7409" t="s">
        <v>31</v>
      </c>
    </row>
    <row r="7410" spans="1:26" x14ac:dyDescent="0.3">
      <c r="A7410" t="s">
        <v>9808</v>
      </c>
      <c r="B7410" t="s">
        <v>963</v>
      </c>
      <c r="C7410">
        <v>316689</v>
      </c>
      <c r="D7410" t="str">
        <f>+VLOOKUP(C7410,Param!K:L,2,FALSE)</f>
        <v>YOUBOOX</v>
      </c>
      <c r="E7410" t="s">
        <v>2279</v>
      </c>
      <c r="F7410" t="s">
        <v>8266</v>
      </c>
      <c r="G7410" t="s">
        <v>29</v>
      </c>
      <c r="H7410" s="5">
        <v>1097.6600000000001</v>
      </c>
      <c r="I7410" s="5">
        <v>1097.655</v>
      </c>
      <c r="J7410" s="5">
        <v>5.0000000001091298E-3</v>
      </c>
      <c r="K7410" s="5">
        <v>1097.6600000000001</v>
      </c>
      <c r="L7410" s="5">
        <v>0</v>
      </c>
      <c r="M7410" t="str">
        <f>IF(ISERROR(VLOOKUP(A7410,'[1]Ecart validé'!$A:$A,1,FALSE)),Z7410,"Ecart Validé")</f>
        <v>valid</v>
      </c>
      <c r="R7410" t="s">
        <v>30</v>
      </c>
      <c r="X7410"/>
      <c r="Y7410"/>
      <c r="Z7410" t="s">
        <v>31</v>
      </c>
    </row>
    <row r="7411" spans="1:26" x14ac:dyDescent="0.3">
      <c r="A7411" t="s">
        <v>9809</v>
      </c>
      <c r="B7411" t="s">
        <v>963</v>
      </c>
      <c r="C7411">
        <v>316962</v>
      </c>
      <c r="D7411" t="str">
        <f>+VLOOKUP(C7411,Param!K:L,2,FALSE)</f>
        <v>CIDER</v>
      </c>
      <c r="E7411" t="s">
        <v>2284</v>
      </c>
      <c r="F7411" t="s">
        <v>8617</v>
      </c>
      <c r="G7411" t="s">
        <v>29</v>
      </c>
      <c r="H7411" s="5">
        <v>43.46</v>
      </c>
      <c r="I7411" s="5">
        <v>43.463999999999999</v>
      </c>
      <c r="J7411" s="5">
        <v>-3.9999999999977796E-3</v>
      </c>
      <c r="K7411" s="5">
        <v>43.46</v>
      </c>
      <c r="L7411" s="5">
        <v>0</v>
      </c>
      <c r="M7411" t="str">
        <f>IF(ISERROR(VLOOKUP(A7411,'[1]Ecart validé'!$A:$A,1,FALSE)),Z7411,"Ecart Validé")</f>
        <v>valid</v>
      </c>
      <c r="R7411" t="s">
        <v>30</v>
      </c>
      <c r="X7411"/>
      <c r="Y7411"/>
      <c r="Z7411" t="s">
        <v>31</v>
      </c>
    </row>
    <row r="7412" spans="1:26" x14ac:dyDescent="0.3">
      <c r="A7412" t="s">
        <v>9810</v>
      </c>
      <c r="B7412" t="s">
        <v>963</v>
      </c>
      <c r="C7412">
        <v>316962</v>
      </c>
      <c r="D7412" t="str">
        <f>+VLOOKUP(C7412,Param!K:L,2,FALSE)</f>
        <v>CIDER</v>
      </c>
      <c r="E7412" t="s">
        <v>2284</v>
      </c>
      <c r="F7412" t="s">
        <v>8260</v>
      </c>
      <c r="G7412" t="s">
        <v>29</v>
      </c>
      <c r="H7412" s="5">
        <v>377.22</v>
      </c>
      <c r="I7412" s="5">
        <v>377.22</v>
      </c>
      <c r="J7412" s="5">
        <v>0</v>
      </c>
      <c r="K7412" s="5">
        <v>377.22</v>
      </c>
      <c r="L7412" s="5">
        <v>0</v>
      </c>
      <c r="M7412" t="str">
        <f>IF(ISERROR(VLOOKUP(A7412,'[1]Ecart validé'!$A:$A,1,FALSE)),Z7412,"Ecart Validé")</f>
        <v>valid</v>
      </c>
      <c r="R7412" t="s">
        <v>30</v>
      </c>
      <c r="X7412"/>
      <c r="Y7412"/>
      <c r="Z7412" t="s">
        <v>31</v>
      </c>
    </row>
    <row r="7413" spans="1:26" x14ac:dyDescent="0.3">
      <c r="A7413" t="s">
        <v>9811</v>
      </c>
      <c r="B7413" t="s">
        <v>963</v>
      </c>
      <c r="C7413">
        <v>317282</v>
      </c>
      <c r="D7413" t="str">
        <f>+VLOOKUP(C7413,Param!K:L,2,FALSE)</f>
        <v>SARAJEVO BUSINESS CONSULTING</v>
      </c>
      <c r="E7413" t="s">
        <v>2287</v>
      </c>
      <c r="F7413" t="s">
        <v>8260</v>
      </c>
      <c r="G7413" t="s">
        <v>29</v>
      </c>
      <c r="H7413" s="5">
        <v>1085.28</v>
      </c>
      <c r="I7413" s="5">
        <v>1085.28</v>
      </c>
      <c r="J7413" s="5">
        <v>0</v>
      </c>
      <c r="K7413" s="5">
        <v>1085.28</v>
      </c>
      <c r="L7413" s="5">
        <v>0</v>
      </c>
      <c r="M7413" t="str">
        <f>IF(ISERROR(VLOOKUP(A7413,'[1]Ecart validé'!$A:$A,1,FALSE)),Z7413,"Ecart Validé")</f>
        <v>valid</v>
      </c>
      <c r="R7413" t="s">
        <v>30</v>
      </c>
      <c r="X7413"/>
      <c r="Y7413"/>
      <c r="Z7413" t="s">
        <v>31</v>
      </c>
    </row>
    <row r="7414" spans="1:26" x14ac:dyDescent="0.3">
      <c r="A7414" t="s">
        <v>9812</v>
      </c>
      <c r="B7414" t="s">
        <v>963</v>
      </c>
      <c r="C7414">
        <v>317282</v>
      </c>
      <c r="D7414" t="str">
        <f>+VLOOKUP(C7414,Param!K:L,2,FALSE)</f>
        <v>SARAJEVO BUSINESS CONSULTING</v>
      </c>
      <c r="E7414" t="s">
        <v>2287</v>
      </c>
      <c r="F7414" t="s">
        <v>8262</v>
      </c>
      <c r="G7414" t="s">
        <v>29</v>
      </c>
      <c r="H7414" s="5">
        <v>9473.19</v>
      </c>
      <c r="I7414" s="5">
        <v>9473.1859999999997</v>
      </c>
      <c r="J7414" s="5">
        <v>4.0000000008149003E-3</v>
      </c>
      <c r="K7414" s="5">
        <v>9473.19</v>
      </c>
      <c r="L7414" s="5">
        <v>0</v>
      </c>
      <c r="M7414" t="str">
        <f>IF(ISERROR(VLOOKUP(A7414,'[1]Ecart validé'!$A:$A,1,FALSE)),Z7414,"Ecart Validé")</f>
        <v>valid</v>
      </c>
      <c r="R7414" t="s">
        <v>30</v>
      </c>
      <c r="X7414"/>
      <c r="Y7414"/>
      <c r="Z7414" t="s">
        <v>31</v>
      </c>
    </row>
    <row r="7415" spans="1:26" x14ac:dyDescent="0.3">
      <c r="A7415" t="s">
        <v>9813</v>
      </c>
      <c r="B7415" t="s">
        <v>963</v>
      </c>
      <c r="C7415">
        <v>317282</v>
      </c>
      <c r="D7415" t="str">
        <f>+VLOOKUP(C7415,Param!K:L,2,FALSE)</f>
        <v>SARAJEVO BUSINESS CONSULTING</v>
      </c>
      <c r="E7415" t="s">
        <v>2287</v>
      </c>
      <c r="F7415" t="s">
        <v>8264</v>
      </c>
      <c r="G7415" t="s">
        <v>29</v>
      </c>
      <c r="H7415" s="5">
        <v>13130.03</v>
      </c>
      <c r="I7415" s="5">
        <v>13130.0344</v>
      </c>
      <c r="J7415" s="5">
        <v>-4.399999999805E-3</v>
      </c>
      <c r="K7415" s="5">
        <v>13130.03</v>
      </c>
      <c r="L7415" s="5">
        <v>0</v>
      </c>
      <c r="M7415" t="str">
        <f>IF(ISERROR(VLOOKUP(A7415,'[1]Ecart validé'!$A:$A,1,FALSE)),Z7415,"Ecart Validé")</f>
        <v>valid</v>
      </c>
      <c r="R7415" t="s">
        <v>30</v>
      </c>
      <c r="X7415"/>
      <c r="Y7415"/>
      <c r="Z7415" t="s">
        <v>31</v>
      </c>
    </row>
    <row r="7416" spans="1:26" x14ac:dyDescent="0.3">
      <c r="A7416" t="s">
        <v>9814</v>
      </c>
      <c r="B7416" t="s">
        <v>963</v>
      </c>
      <c r="C7416">
        <v>317282</v>
      </c>
      <c r="D7416" t="str">
        <f>+VLOOKUP(C7416,Param!K:L,2,FALSE)</f>
        <v>SARAJEVO BUSINESS CONSULTING</v>
      </c>
      <c r="E7416" t="s">
        <v>2287</v>
      </c>
      <c r="F7416" t="s">
        <v>8266</v>
      </c>
      <c r="G7416" t="s">
        <v>29</v>
      </c>
      <c r="H7416" s="5">
        <v>2100.02</v>
      </c>
      <c r="I7416" s="5">
        <v>2100.0239999999999</v>
      </c>
      <c r="J7416" s="5">
        <v>-3.9999999999054099E-3</v>
      </c>
      <c r="K7416" s="5">
        <v>2100.02</v>
      </c>
      <c r="L7416" s="5">
        <v>0</v>
      </c>
      <c r="M7416" t="str">
        <f>IF(ISERROR(VLOOKUP(A7416,'[1]Ecart validé'!$A:$A,1,FALSE)),Z7416,"Ecart Validé")</f>
        <v>valid</v>
      </c>
      <c r="R7416" t="s">
        <v>30</v>
      </c>
      <c r="X7416"/>
      <c r="Y7416"/>
      <c r="Z7416" t="s">
        <v>31</v>
      </c>
    </row>
    <row r="7417" spans="1:26" x14ac:dyDescent="0.3">
      <c r="A7417" t="s">
        <v>9815</v>
      </c>
      <c r="B7417" t="s">
        <v>963</v>
      </c>
      <c r="C7417">
        <v>321081</v>
      </c>
      <c r="D7417" t="str">
        <f>+VLOOKUP(C7417,Param!K:L,2,FALSE)</f>
        <v>XENIOS SAS</v>
      </c>
      <c r="E7417" t="s">
        <v>2289</v>
      </c>
      <c r="F7417" t="s">
        <v>8260</v>
      </c>
      <c r="G7417" t="s">
        <v>29</v>
      </c>
      <c r="H7417" s="5">
        <v>671.9</v>
      </c>
      <c r="I7417" s="5">
        <v>671.9</v>
      </c>
      <c r="J7417" s="5">
        <v>0</v>
      </c>
      <c r="K7417" s="5">
        <v>671.9</v>
      </c>
      <c r="L7417" s="5">
        <v>0</v>
      </c>
      <c r="M7417" t="str">
        <f>IF(ISERROR(VLOOKUP(A7417,'[1]Ecart validé'!$A:$A,1,FALSE)),Z7417,"Ecart Validé")</f>
        <v>valid</v>
      </c>
      <c r="R7417" t="s">
        <v>30</v>
      </c>
      <c r="X7417"/>
      <c r="Y7417"/>
      <c r="Z7417" t="s">
        <v>31</v>
      </c>
    </row>
    <row r="7418" spans="1:26" x14ac:dyDescent="0.3">
      <c r="A7418" t="s">
        <v>9816</v>
      </c>
      <c r="B7418" t="s">
        <v>963</v>
      </c>
      <c r="C7418">
        <v>321081</v>
      </c>
      <c r="D7418" t="str">
        <f>+VLOOKUP(C7418,Param!K:L,2,FALSE)</f>
        <v>XENIOS SAS</v>
      </c>
      <c r="E7418" t="s">
        <v>2289</v>
      </c>
      <c r="F7418" t="s">
        <v>8262</v>
      </c>
      <c r="G7418" t="s">
        <v>29</v>
      </c>
      <c r="H7418" s="5">
        <v>140.15</v>
      </c>
      <c r="I7418" s="5">
        <v>140.15</v>
      </c>
      <c r="J7418" s="5">
        <v>0</v>
      </c>
      <c r="K7418" s="5">
        <v>140.15</v>
      </c>
      <c r="L7418" s="5">
        <v>0</v>
      </c>
      <c r="M7418" t="str">
        <f>IF(ISERROR(VLOOKUP(A7418,'[1]Ecart validé'!$A:$A,1,FALSE)),Z7418,"Ecart Validé")</f>
        <v>valid</v>
      </c>
      <c r="R7418" t="s">
        <v>30</v>
      </c>
      <c r="X7418"/>
      <c r="Y7418"/>
      <c r="Z7418" t="s">
        <v>31</v>
      </c>
    </row>
    <row r="7419" spans="1:26" x14ac:dyDescent="0.3">
      <c r="A7419" t="s">
        <v>9817</v>
      </c>
      <c r="B7419" t="s">
        <v>963</v>
      </c>
      <c r="C7419">
        <v>321081</v>
      </c>
      <c r="D7419" t="str">
        <f>+VLOOKUP(C7419,Param!K:L,2,FALSE)</f>
        <v>XENIOS SAS</v>
      </c>
      <c r="E7419" t="s">
        <v>2289</v>
      </c>
      <c r="F7419" t="s">
        <v>8264</v>
      </c>
      <c r="G7419" t="s">
        <v>29</v>
      </c>
      <c r="H7419" s="5">
        <v>1668.8</v>
      </c>
      <c r="I7419" s="5">
        <v>1668.8</v>
      </c>
      <c r="J7419" s="5">
        <v>0</v>
      </c>
      <c r="K7419" s="5">
        <v>1668.8</v>
      </c>
      <c r="L7419" s="5">
        <v>0</v>
      </c>
      <c r="M7419" t="str">
        <f>IF(ISERROR(VLOOKUP(A7419,'[1]Ecart validé'!$A:$A,1,FALSE)),Z7419,"Ecart Validé")</f>
        <v>valid</v>
      </c>
      <c r="R7419" t="s">
        <v>30</v>
      </c>
      <c r="X7419"/>
      <c r="Y7419"/>
      <c r="Z7419" t="s">
        <v>31</v>
      </c>
    </row>
    <row r="7420" spans="1:26" x14ac:dyDescent="0.3">
      <c r="A7420" t="s">
        <v>9818</v>
      </c>
      <c r="B7420" t="s">
        <v>963</v>
      </c>
      <c r="C7420">
        <v>321081</v>
      </c>
      <c r="D7420" t="str">
        <f>+VLOOKUP(C7420,Param!K:L,2,FALSE)</f>
        <v>XENIOS SAS</v>
      </c>
      <c r="E7420" t="s">
        <v>2289</v>
      </c>
      <c r="F7420" t="s">
        <v>8266</v>
      </c>
      <c r="G7420" t="s">
        <v>29</v>
      </c>
      <c r="H7420" s="5">
        <v>939.65</v>
      </c>
      <c r="I7420" s="5">
        <v>939.64800000000002</v>
      </c>
      <c r="J7420" s="5">
        <v>1.9999999999527002E-3</v>
      </c>
      <c r="K7420" s="5">
        <v>939.65</v>
      </c>
      <c r="L7420" s="5">
        <v>0</v>
      </c>
      <c r="M7420" t="str">
        <f>IF(ISERROR(VLOOKUP(A7420,'[1]Ecart validé'!$A:$A,1,FALSE)),Z7420,"Ecart Validé")</f>
        <v>valid</v>
      </c>
      <c r="R7420" t="s">
        <v>30</v>
      </c>
      <c r="X7420"/>
      <c r="Y7420"/>
      <c r="Z7420" t="s">
        <v>31</v>
      </c>
    </row>
    <row r="7421" spans="1:26" x14ac:dyDescent="0.3">
      <c r="A7421" t="s">
        <v>9819</v>
      </c>
      <c r="B7421" t="s">
        <v>963</v>
      </c>
      <c r="C7421">
        <v>322590</v>
      </c>
      <c r="D7421" t="str">
        <f>+VLOOKUP(C7421,Param!K:L,2,FALSE)</f>
        <v>ASSA ABLOY SHANGHAI Hospitality Limited</v>
      </c>
      <c r="E7421" t="s">
        <v>2294</v>
      </c>
      <c r="F7421" t="s">
        <v>8260</v>
      </c>
      <c r="G7421" t="s">
        <v>29</v>
      </c>
      <c r="H7421" s="5">
        <v>577.26</v>
      </c>
      <c r="I7421" s="5">
        <v>577.26350000000002</v>
      </c>
      <c r="J7421" s="5">
        <v>-3.5000000000309198E-3</v>
      </c>
      <c r="K7421" s="5">
        <v>577.26</v>
      </c>
      <c r="L7421" s="5">
        <v>0</v>
      </c>
      <c r="M7421" t="str">
        <f>IF(ISERROR(VLOOKUP(A7421,'[1]Ecart validé'!$A:$A,1,FALSE)),Z7421,"Ecart Validé")</f>
        <v>valid</v>
      </c>
      <c r="R7421" t="s">
        <v>30</v>
      </c>
      <c r="X7421"/>
      <c r="Y7421"/>
      <c r="Z7421" t="s">
        <v>31</v>
      </c>
    </row>
    <row r="7422" spans="1:26" x14ac:dyDescent="0.3">
      <c r="A7422" t="s">
        <v>9820</v>
      </c>
      <c r="B7422" t="s">
        <v>963</v>
      </c>
      <c r="C7422">
        <v>322590</v>
      </c>
      <c r="D7422" t="str">
        <f>+VLOOKUP(C7422,Param!K:L,2,FALSE)</f>
        <v>ASSA ABLOY SHANGHAI Hospitality Limited</v>
      </c>
      <c r="E7422" t="s">
        <v>2294</v>
      </c>
      <c r="F7422" t="s">
        <v>8262</v>
      </c>
      <c r="G7422" t="s">
        <v>29</v>
      </c>
      <c r="H7422" s="5">
        <v>1792.34</v>
      </c>
      <c r="I7422" s="5">
        <v>1792.34</v>
      </c>
      <c r="J7422" s="5">
        <v>0</v>
      </c>
      <c r="K7422" s="5">
        <v>1792.34</v>
      </c>
      <c r="L7422" s="5">
        <v>0</v>
      </c>
      <c r="M7422" t="str">
        <f>IF(ISERROR(VLOOKUP(A7422,'[1]Ecart validé'!$A:$A,1,FALSE)),Z7422,"Ecart Validé")</f>
        <v>valid</v>
      </c>
      <c r="R7422" t="s">
        <v>30</v>
      </c>
      <c r="X7422"/>
      <c r="Y7422"/>
      <c r="Z7422" t="s">
        <v>31</v>
      </c>
    </row>
    <row r="7423" spans="1:26" x14ac:dyDescent="0.3">
      <c r="A7423" t="s">
        <v>9821</v>
      </c>
      <c r="B7423" t="s">
        <v>963</v>
      </c>
      <c r="C7423">
        <v>322590</v>
      </c>
      <c r="D7423" t="str">
        <f>+VLOOKUP(C7423,Param!K:L,2,FALSE)</f>
        <v>ASSA ABLOY SHANGHAI Hospitality Limited</v>
      </c>
      <c r="E7423" t="s">
        <v>2294</v>
      </c>
      <c r="F7423" t="s">
        <v>8264</v>
      </c>
      <c r="G7423" t="s">
        <v>29</v>
      </c>
      <c r="H7423" s="5">
        <v>2707.43</v>
      </c>
      <c r="I7423" s="5">
        <v>2707.43</v>
      </c>
      <c r="J7423" s="5">
        <v>0</v>
      </c>
      <c r="K7423" s="5">
        <v>2707.43</v>
      </c>
      <c r="L7423" s="5">
        <v>0</v>
      </c>
      <c r="M7423" t="str">
        <f>IF(ISERROR(VLOOKUP(A7423,'[1]Ecart validé'!$A:$A,1,FALSE)),Z7423,"Ecart Validé")</f>
        <v>valid</v>
      </c>
      <c r="R7423" t="s">
        <v>30</v>
      </c>
      <c r="X7423"/>
      <c r="Y7423"/>
      <c r="Z7423" t="s">
        <v>31</v>
      </c>
    </row>
    <row r="7424" spans="1:26" x14ac:dyDescent="0.3">
      <c r="A7424" t="s">
        <v>9822</v>
      </c>
      <c r="B7424" t="s">
        <v>963</v>
      </c>
      <c r="C7424">
        <v>322590</v>
      </c>
      <c r="D7424" t="str">
        <f>+VLOOKUP(C7424,Param!K:L,2,FALSE)</f>
        <v>ASSA ABLOY SHANGHAI Hospitality Limited</v>
      </c>
      <c r="E7424" t="s">
        <v>2294</v>
      </c>
      <c r="F7424" t="s">
        <v>8266</v>
      </c>
      <c r="G7424" t="s">
        <v>29</v>
      </c>
      <c r="H7424" s="5">
        <v>4257.99</v>
      </c>
      <c r="I7424" s="5">
        <v>4257.99</v>
      </c>
      <c r="J7424" s="5">
        <v>0</v>
      </c>
      <c r="K7424" s="5">
        <v>4257.99</v>
      </c>
      <c r="L7424" s="5">
        <v>0</v>
      </c>
      <c r="M7424" t="str">
        <f>IF(ISERROR(VLOOKUP(A7424,'[1]Ecart validé'!$A:$A,1,FALSE)),Z7424,"Ecart Validé")</f>
        <v>valid</v>
      </c>
      <c r="R7424" t="s">
        <v>30</v>
      </c>
      <c r="X7424"/>
      <c r="Y7424"/>
      <c r="Z7424" t="s">
        <v>31</v>
      </c>
    </row>
    <row r="7425" spans="1:26" x14ac:dyDescent="0.3">
      <c r="A7425" t="s">
        <v>9823</v>
      </c>
      <c r="B7425" t="s">
        <v>963</v>
      </c>
      <c r="C7425">
        <v>322592</v>
      </c>
      <c r="D7425" t="str">
        <f>+VLOOKUP(C7425,Param!K:L,2,FALSE)</f>
        <v>ASSA ABLOY BANGKOK Hospitality Limited</v>
      </c>
      <c r="E7425" t="s">
        <v>2303</v>
      </c>
      <c r="F7425" t="s">
        <v>8260</v>
      </c>
      <c r="G7425" t="s">
        <v>29</v>
      </c>
      <c r="H7425" s="5">
        <v>65.180000000000007</v>
      </c>
      <c r="I7425" s="5">
        <v>65.174999999999997</v>
      </c>
      <c r="J7425" s="5">
        <v>5.0000000000096599E-3</v>
      </c>
      <c r="K7425" s="5">
        <v>65.180000000000007</v>
      </c>
      <c r="L7425" s="5">
        <v>0</v>
      </c>
      <c r="M7425" t="str">
        <f>IF(ISERROR(VLOOKUP(A7425,'[1]Ecart validé'!$A:$A,1,FALSE)),Z7425,"Ecart Validé")</f>
        <v>valid</v>
      </c>
      <c r="R7425" t="s">
        <v>30</v>
      </c>
      <c r="X7425"/>
      <c r="Y7425"/>
      <c r="Z7425" t="s">
        <v>31</v>
      </c>
    </row>
    <row r="7426" spans="1:26" x14ac:dyDescent="0.3">
      <c r="A7426" t="s">
        <v>9824</v>
      </c>
      <c r="B7426" t="s">
        <v>963</v>
      </c>
      <c r="C7426">
        <v>322592</v>
      </c>
      <c r="D7426" t="str">
        <f>+VLOOKUP(C7426,Param!K:L,2,FALSE)</f>
        <v>ASSA ABLOY BANGKOK Hospitality Limited</v>
      </c>
      <c r="E7426" t="s">
        <v>2303</v>
      </c>
      <c r="F7426" t="s">
        <v>8262</v>
      </c>
      <c r="G7426" t="s">
        <v>29</v>
      </c>
      <c r="H7426" s="5">
        <v>143.22</v>
      </c>
      <c r="I7426" s="5">
        <v>143.22</v>
      </c>
      <c r="J7426" s="5">
        <v>0</v>
      </c>
      <c r="K7426" s="5">
        <v>143.22</v>
      </c>
      <c r="L7426" s="5">
        <v>0</v>
      </c>
      <c r="M7426" t="str">
        <f>IF(ISERROR(VLOOKUP(A7426,'[1]Ecart validé'!$A:$A,1,FALSE)),Z7426,"Ecart Validé")</f>
        <v>valid</v>
      </c>
      <c r="R7426" t="s">
        <v>30</v>
      </c>
      <c r="X7426"/>
      <c r="Y7426"/>
      <c r="Z7426" t="s">
        <v>31</v>
      </c>
    </row>
    <row r="7427" spans="1:26" x14ac:dyDescent="0.3">
      <c r="A7427" t="s">
        <v>9825</v>
      </c>
      <c r="B7427" t="s">
        <v>963</v>
      </c>
      <c r="C7427">
        <v>322592</v>
      </c>
      <c r="D7427" t="str">
        <f>+VLOOKUP(C7427,Param!K:L,2,FALSE)</f>
        <v>ASSA ABLOY BANGKOK Hospitality Limited</v>
      </c>
      <c r="E7427" t="s">
        <v>2303</v>
      </c>
      <c r="F7427" t="s">
        <v>8264</v>
      </c>
      <c r="G7427" t="s">
        <v>29</v>
      </c>
      <c r="H7427" s="5">
        <v>2764.3</v>
      </c>
      <c r="I7427" s="5">
        <v>2764.3</v>
      </c>
      <c r="J7427" s="5">
        <v>0</v>
      </c>
      <c r="K7427" s="5">
        <v>2764.3</v>
      </c>
      <c r="L7427" s="5">
        <v>0</v>
      </c>
      <c r="M7427" t="str">
        <f>IF(ISERROR(VLOOKUP(A7427,'[1]Ecart validé'!$A:$A,1,FALSE)),Z7427,"Ecart Validé")</f>
        <v>valid</v>
      </c>
      <c r="R7427" t="s">
        <v>30</v>
      </c>
      <c r="X7427"/>
      <c r="Y7427"/>
      <c r="Z7427" t="s">
        <v>31</v>
      </c>
    </row>
    <row r="7428" spans="1:26" x14ac:dyDescent="0.3">
      <c r="A7428" t="s">
        <v>9826</v>
      </c>
      <c r="B7428" t="s">
        <v>963</v>
      </c>
      <c r="C7428">
        <v>322592</v>
      </c>
      <c r="D7428" t="str">
        <f>+VLOOKUP(C7428,Param!K:L,2,FALSE)</f>
        <v>ASSA ABLOY BANGKOK Hospitality Limited</v>
      </c>
      <c r="E7428" t="s">
        <v>2303</v>
      </c>
      <c r="F7428" t="s">
        <v>8266</v>
      </c>
      <c r="G7428" t="s">
        <v>29</v>
      </c>
      <c r="H7428" s="5">
        <v>934.07</v>
      </c>
      <c r="I7428" s="5">
        <v>934.06500000000005</v>
      </c>
      <c r="J7428" s="5">
        <v>4.9999999999954499E-3</v>
      </c>
      <c r="K7428" s="5">
        <v>934.07</v>
      </c>
      <c r="L7428" s="5">
        <v>0</v>
      </c>
      <c r="M7428" t="str">
        <f>IF(ISERROR(VLOOKUP(A7428,'[1]Ecart validé'!$A:$A,1,FALSE)),Z7428,"Ecart Validé")</f>
        <v>valid</v>
      </c>
      <c r="R7428" t="s">
        <v>30</v>
      </c>
      <c r="X7428"/>
      <c r="Y7428"/>
      <c r="Z7428" t="s">
        <v>31</v>
      </c>
    </row>
    <row r="7429" spans="1:26" x14ac:dyDescent="0.3">
      <c r="A7429" t="s">
        <v>9827</v>
      </c>
      <c r="B7429" t="s">
        <v>963</v>
      </c>
      <c r="C7429">
        <v>324490</v>
      </c>
      <c r="D7429" t="str">
        <f>+VLOOKUP(C7429,Param!K:L,2,FALSE)</f>
        <v>PLANK GMBH</v>
      </c>
      <c r="E7429" t="s">
        <v>2309</v>
      </c>
      <c r="F7429" t="s">
        <v>8260</v>
      </c>
      <c r="G7429" t="s">
        <v>29</v>
      </c>
      <c r="H7429" s="5">
        <v>50.31</v>
      </c>
      <c r="I7429" s="5">
        <v>50.31</v>
      </c>
      <c r="J7429" s="5">
        <v>0</v>
      </c>
      <c r="K7429" s="5">
        <v>50.31</v>
      </c>
      <c r="L7429" s="5">
        <v>0</v>
      </c>
      <c r="M7429" t="str">
        <f>IF(ISERROR(VLOOKUP(A7429,'[1]Ecart validé'!$A:$A,1,FALSE)),Z7429,"Ecart Validé")</f>
        <v>valid</v>
      </c>
      <c r="R7429" t="s">
        <v>30</v>
      </c>
      <c r="X7429"/>
      <c r="Y7429"/>
      <c r="Z7429" t="s">
        <v>31</v>
      </c>
    </row>
    <row r="7430" spans="1:26" x14ac:dyDescent="0.3">
      <c r="A7430" t="s">
        <v>9828</v>
      </c>
      <c r="B7430" t="s">
        <v>963</v>
      </c>
      <c r="C7430">
        <v>339825</v>
      </c>
      <c r="D7430" t="str">
        <f>+VLOOKUP(C7430,Param!K:L,2,FALSE)</f>
        <v>HOIST GROUP FINLANDE</v>
      </c>
      <c r="E7430" t="s">
        <v>2315</v>
      </c>
      <c r="F7430" t="s">
        <v>8262</v>
      </c>
      <c r="G7430" t="s">
        <v>29</v>
      </c>
      <c r="H7430" s="5">
        <v>67.959999999999994</v>
      </c>
      <c r="I7430" s="5">
        <v>67.95</v>
      </c>
      <c r="J7430" s="5">
        <v>9.9999999999908998E-3</v>
      </c>
      <c r="K7430" s="5">
        <v>67.959999999999994</v>
      </c>
      <c r="L7430" s="5">
        <v>0</v>
      </c>
      <c r="M7430" t="str">
        <f>IF(ISERROR(VLOOKUP(A7430,'[1]Ecart validé'!$A:$A,1,FALSE)),Z7430,"Ecart Validé")</f>
        <v>valid</v>
      </c>
      <c r="R7430" t="s">
        <v>30</v>
      </c>
      <c r="X7430"/>
      <c r="Y7430"/>
      <c r="Z7430" t="s">
        <v>31</v>
      </c>
    </row>
    <row r="7431" spans="1:26" x14ac:dyDescent="0.3">
      <c r="A7431" t="s">
        <v>9829</v>
      </c>
      <c r="B7431" t="s">
        <v>963</v>
      </c>
      <c r="C7431">
        <v>339825</v>
      </c>
      <c r="D7431" t="str">
        <f>+VLOOKUP(C7431,Param!K:L,2,FALSE)</f>
        <v>HOIST GROUP FINLANDE</v>
      </c>
      <c r="E7431" t="s">
        <v>2320</v>
      </c>
      <c r="F7431" t="s">
        <v>8260</v>
      </c>
      <c r="G7431" t="s">
        <v>29</v>
      </c>
      <c r="H7431" s="5">
        <v>175.09</v>
      </c>
      <c r="I7431" s="5">
        <v>175.09049999999999</v>
      </c>
      <c r="J7431" s="5">
        <v>-4.9999999998817603E-4</v>
      </c>
      <c r="K7431" s="5">
        <v>175.09</v>
      </c>
      <c r="L7431" s="5">
        <v>0</v>
      </c>
      <c r="M7431" t="str">
        <f>IF(ISERROR(VLOOKUP(A7431,'[1]Ecart validé'!$A:$A,1,FALSE)),Z7431,"Ecart Validé")</f>
        <v>valid</v>
      </c>
      <c r="R7431" t="s">
        <v>30</v>
      </c>
      <c r="X7431"/>
      <c r="Y7431"/>
      <c r="Z7431" t="s">
        <v>31</v>
      </c>
    </row>
    <row r="7432" spans="1:26" x14ac:dyDescent="0.3">
      <c r="A7432" t="s">
        <v>9830</v>
      </c>
      <c r="B7432" t="s">
        <v>963</v>
      </c>
      <c r="C7432">
        <v>339825</v>
      </c>
      <c r="D7432" t="str">
        <f>+VLOOKUP(C7432,Param!K:L,2,FALSE)</f>
        <v>HOIST GROUP FINLANDE</v>
      </c>
      <c r="E7432" t="s">
        <v>2320</v>
      </c>
      <c r="F7432" t="s">
        <v>8262</v>
      </c>
      <c r="G7432" t="s">
        <v>29</v>
      </c>
      <c r="H7432" s="5">
        <v>175.09</v>
      </c>
      <c r="I7432" s="5">
        <v>175.09049999999999</v>
      </c>
      <c r="J7432" s="5">
        <v>-4.9999999998817603E-4</v>
      </c>
      <c r="K7432" s="5">
        <v>175.09</v>
      </c>
      <c r="L7432" s="5">
        <v>0</v>
      </c>
      <c r="M7432" t="str">
        <f>IF(ISERROR(VLOOKUP(A7432,'[1]Ecart validé'!$A:$A,1,FALSE)),Z7432,"Ecart Validé")</f>
        <v>valid</v>
      </c>
      <c r="R7432" t="s">
        <v>30</v>
      </c>
      <c r="X7432"/>
      <c r="Y7432"/>
      <c r="Z7432" t="s">
        <v>31</v>
      </c>
    </row>
    <row r="7433" spans="1:26" x14ac:dyDescent="0.3">
      <c r="A7433" t="s">
        <v>9831</v>
      </c>
      <c r="B7433" t="s">
        <v>963</v>
      </c>
      <c r="C7433">
        <v>339825</v>
      </c>
      <c r="D7433" t="str">
        <f>+VLOOKUP(C7433,Param!K:L,2,FALSE)</f>
        <v>HOIST GROUP FINLANDE</v>
      </c>
      <c r="E7433" t="s">
        <v>2320</v>
      </c>
      <c r="F7433" t="s">
        <v>8264</v>
      </c>
      <c r="G7433" t="s">
        <v>29</v>
      </c>
      <c r="H7433" s="5">
        <v>175.09</v>
      </c>
      <c r="I7433" s="5">
        <v>175.09049999999999</v>
      </c>
      <c r="J7433" s="5">
        <v>-4.9999999998817603E-4</v>
      </c>
      <c r="K7433" s="5">
        <v>175.09</v>
      </c>
      <c r="L7433" s="5">
        <v>0</v>
      </c>
      <c r="M7433" t="str">
        <f>IF(ISERROR(VLOOKUP(A7433,'[1]Ecart validé'!$A:$A,1,FALSE)),Z7433,"Ecart Validé")</f>
        <v>valid</v>
      </c>
      <c r="R7433" t="s">
        <v>30</v>
      </c>
      <c r="X7433"/>
      <c r="Y7433"/>
      <c r="Z7433" t="s">
        <v>31</v>
      </c>
    </row>
    <row r="7434" spans="1:26" x14ac:dyDescent="0.3">
      <c r="A7434" t="s">
        <v>9832</v>
      </c>
      <c r="B7434" t="s">
        <v>963</v>
      </c>
      <c r="C7434">
        <v>339825</v>
      </c>
      <c r="D7434" t="str">
        <f>+VLOOKUP(C7434,Param!K:L,2,FALSE)</f>
        <v>HOIST GROUP FINLANDE</v>
      </c>
      <c r="E7434" t="s">
        <v>2320</v>
      </c>
      <c r="F7434" t="s">
        <v>8266</v>
      </c>
      <c r="G7434" t="s">
        <v>29</v>
      </c>
      <c r="H7434" s="5">
        <v>175.09</v>
      </c>
      <c r="I7434" s="5">
        <v>175.09049999999999</v>
      </c>
      <c r="J7434" s="5">
        <v>-4.9999999998817603E-4</v>
      </c>
      <c r="K7434" s="5">
        <v>175.09</v>
      </c>
      <c r="L7434" s="5">
        <v>0</v>
      </c>
      <c r="M7434" t="str">
        <f>IF(ISERROR(VLOOKUP(A7434,'[1]Ecart validé'!$A:$A,1,FALSE)),Z7434,"Ecart Validé")</f>
        <v>valid</v>
      </c>
      <c r="R7434" t="s">
        <v>30</v>
      </c>
      <c r="X7434"/>
      <c r="Y7434"/>
      <c r="Z7434" t="s">
        <v>31</v>
      </c>
    </row>
    <row r="7435" spans="1:26" x14ac:dyDescent="0.3">
      <c r="A7435" t="s">
        <v>9833</v>
      </c>
      <c r="B7435" t="s">
        <v>963</v>
      </c>
      <c r="C7435">
        <v>345853</v>
      </c>
      <c r="D7435" t="str">
        <f>+VLOOKUP(C7435,Param!K:L,2,FALSE)</f>
        <v>CHEF WORKS INTERNATIONAL</v>
      </c>
      <c r="E7435" t="s">
        <v>2331</v>
      </c>
      <c r="F7435" t="s">
        <v>8260</v>
      </c>
      <c r="G7435" t="s">
        <v>29</v>
      </c>
      <c r="H7435" s="5">
        <v>403.97</v>
      </c>
      <c r="I7435" s="5">
        <v>403.96559999999999</v>
      </c>
      <c r="J7435" s="5">
        <v>4.4000000000323702E-3</v>
      </c>
      <c r="K7435" s="5">
        <v>403.96559999999999</v>
      </c>
      <c r="L7435" s="5">
        <v>4.4000000000323702E-3</v>
      </c>
      <c r="M7435" t="str">
        <f>IF(ISERROR(VLOOKUP(A7435,'[1]Ecart validé'!$A:$A,1,FALSE)),Z7435,"Ecart Validé")</f>
        <v>valid</v>
      </c>
      <c r="R7435" t="s">
        <v>30</v>
      </c>
      <c r="X7435"/>
      <c r="Y7435"/>
      <c r="Z7435" t="s">
        <v>31</v>
      </c>
    </row>
    <row r="7436" spans="1:26" x14ac:dyDescent="0.3">
      <c r="A7436" t="s">
        <v>9834</v>
      </c>
      <c r="B7436" t="s">
        <v>963</v>
      </c>
      <c r="C7436">
        <v>345853</v>
      </c>
      <c r="D7436" t="str">
        <f>+VLOOKUP(C7436,Param!K:L,2,FALSE)</f>
        <v>CHEF WORKS INTERNATIONAL</v>
      </c>
      <c r="E7436" t="s">
        <v>2331</v>
      </c>
      <c r="F7436" t="s">
        <v>8262</v>
      </c>
      <c r="G7436" t="s">
        <v>29</v>
      </c>
      <c r="H7436" s="5">
        <v>434.11</v>
      </c>
      <c r="I7436" s="5">
        <v>434.1096</v>
      </c>
      <c r="J7436" s="5">
        <v>4.0000000001327803E-4</v>
      </c>
      <c r="K7436" s="5">
        <v>434.1096</v>
      </c>
      <c r="L7436" s="5">
        <v>4.0000000001327803E-4</v>
      </c>
      <c r="M7436" t="str">
        <f>IF(ISERROR(VLOOKUP(A7436,'[1]Ecart validé'!$A:$A,1,FALSE)),Z7436,"Ecart Validé")</f>
        <v>valid</v>
      </c>
      <c r="R7436" t="s">
        <v>30</v>
      </c>
      <c r="X7436"/>
      <c r="Y7436"/>
      <c r="Z7436" t="s">
        <v>31</v>
      </c>
    </row>
    <row r="7437" spans="1:26" x14ac:dyDescent="0.3">
      <c r="A7437" t="s">
        <v>9835</v>
      </c>
      <c r="B7437" t="s">
        <v>963</v>
      </c>
      <c r="C7437">
        <v>345853</v>
      </c>
      <c r="D7437" t="str">
        <f>+VLOOKUP(C7437,Param!K:L,2,FALSE)</f>
        <v>CHEF WORKS INTERNATIONAL</v>
      </c>
      <c r="E7437" t="s">
        <v>2331</v>
      </c>
      <c r="F7437" t="s">
        <v>8264</v>
      </c>
      <c r="G7437" t="s">
        <v>29</v>
      </c>
      <c r="H7437" s="5">
        <v>752.92</v>
      </c>
      <c r="I7437" s="5">
        <v>752.91930000000002</v>
      </c>
      <c r="J7437" s="5">
        <v>6.9999999993797203E-4</v>
      </c>
      <c r="K7437" s="5">
        <v>752.91930000000002</v>
      </c>
      <c r="L7437" s="5">
        <v>6.9999999993797203E-4</v>
      </c>
      <c r="M7437" t="str">
        <f>IF(ISERROR(VLOOKUP(A7437,'[1]Ecart validé'!$A:$A,1,FALSE)),Z7437,"Ecart Validé")</f>
        <v>valid</v>
      </c>
      <c r="R7437" t="s">
        <v>30</v>
      </c>
      <c r="X7437"/>
      <c r="Y7437"/>
      <c r="Z7437" t="s">
        <v>31</v>
      </c>
    </row>
    <row r="7438" spans="1:26" x14ac:dyDescent="0.3">
      <c r="A7438" t="s">
        <v>9836</v>
      </c>
      <c r="B7438" t="s">
        <v>963</v>
      </c>
      <c r="C7438">
        <v>345853</v>
      </c>
      <c r="D7438" t="str">
        <f>+VLOOKUP(C7438,Param!K:L,2,FALSE)</f>
        <v>CHEF WORKS INTERNATIONAL</v>
      </c>
      <c r="E7438" t="s">
        <v>2331</v>
      </c>
      <c r="F7438" t="s">
        <v>8266</v>
      </c>
      <c r="G7438" t="s">
        <v>29</v>
      </c>
      <c r="H7438" s="5">
        <v>1242.71</v>
      </c>
      <c r="I7438" s="5">
        <v>1242.7141999999999</v>
      </c>
      <c r="J7438" s="5">
        <v>-4.1999999998551998E-3</v>
      </c>
      <c r="K7438" s="5">
        <v>1242.7141999999999</v>
      </c>
      <c r="L7438" s="5">
        <v>-4.1999999998551998E-3</v>
      </c>
      <c r="M7438" t="str">
        <f>IF(ISERROR(VLOOKUP(A7438,'[1]Ecart validé'!$A:$A,1,FALSE)),Z7438,"Ecart Validé")</f>
        <v>valid</v>
      </c>
      <c r="R7438" t="s">
        <v>30</v>
      </c>
      <c r="X7438"/>
      <c r="Y7438"/>
      <c r="Z7438" t="s">
        <v>31</v>
      </c>
    </row>
    <row r="7439" spans="1:26" x14ac:dyDescent="0.3">
      <c r="A7439" t="s">
        <v>9837</v>
      </c>
      <c r="B7439" t="s">
        <v>963</v>
      </c>
      <c r="C7439">
        <v>353620</v>
      </c>
      <c r="D7439" t="str">
        <f>+VLOOKUP(C7439,Param!K:L,2,FALSE)</f>
        <v>JOHNSON HELATH TECH CO LTD (MATRIX FITNESS)</v>
      </c>
      <c r="E7439" t="s">
        <v>2346</v>
      </c>
      <c r="F7439" t="s">
        <v>8260</v>
      </c>
      <c r="G7439" t="s">
        <v>29</v>
      </c>
      <c r="H7439" s="5">
        <v>2206.1999999999998</v>
      </c>
      <c r="I7439" s="5">
        <v>2206.1999999999998</v>
      </c>
      <c r="J7439" s="5">
        <v>0</v>
      </c>
      <c r="K7439" s="5">
        <v>2206.1999999999998</v>
      </c>
      <c r="L7439" s="5">
        <v>0</v>
      </c>
      <c r="M7439" t="str">
        <f>IF(ISERROR(VLOOKUP(A7439,'[1]Ecart validé'!$A:$A,1,FALSE)),Z7439,"Ecart Validé")</f>
        <v>valid</v>
      </c>
      <c r="R7439" t="s">
        <v>30</v>
      </c>
      <c r="T7439" s="41"/>
      <c r="X7439"/>
      <c r="Y7439"/>
      <c r="Z7439" t="s">
        <v>31</v>
      </c>
    </row>
    <row r="7440" spans="1:26" x14ac:dyDescent="0.3">
      <c r="A7440" t="s">
        <v>9838</v>
      </c>
      <c r="B7440" t="s">
        <v>963</v>
      </c>
      <c r="C7440">
        <v>353620</v>
      </c>
      <c r="D7440" t="str">
        <f>+VLOOKUP(C7440,Param!K:L,2,FALSE)</f>
        <v>JOHNSON HELATH TECH CO LTD (MATRIX FITNESS)</v>
      </c>
      <c r="E7440" t="s">
        <v>2346</v>
      </c>
      <c r="F7440" t="s">
        <v>8262</v>
      </c>
      <c r="G7440" t="s">
        <v>29</v>
      </c>
      <c r="H7440" s="5">
        <v>4479.88</v>
      </c>
      <c r="I7440" s="5">
        <v>4479.875</v>
      </c>
      <c r="J7440" s="5">
        <v>5.0000000001091298E-3</v>
      </c>
      <c r="K7440" s="5">
        <v>4479.88</v>
      </c>
      <c r="L7440" s="5">
        <v>0</v>
      </c>
      <c r="M7440" t="str">
        <f>IF(ISERROR(VLOOKUP(A7440,'[1]Ecart validé'!$A:$A,1,FALSE)),Z7440,"Ecart Validé")</f>
        <v>valid</v>
      </c>
      <c r="R7440" t="s">
        <v>30</v>
      </c>
      <c r="X7440"/>
      <c r="Y7440"/>
      <c r="Z7440" t="s">
        <v>31</v>
      </c>
    </row>
    <row r="7441" spans="1:26" x14ac:dyDescent="0.3">
      <c r="A7441" t="s">
        <v>9839</v>
      </c>
      <c r="B7441" t="s">
        <v>963</v>
      </c>
      <c r="C7441">
        <v>353620</v>
      </c>
      <c r="D7441" t="str">
        <f>+VLOOKUP(C7441,Param!K:L,2,FALSE)</f>
        <v>JOHNSON HELATH TECH CO LTD (MATRIX FITNESS)</v>
      </c>
      <c r="E7441" t="s">
        <v>2346</v>
      </c>
      <c r="F7441" t="s">
        <v>8264</v>
      </c>
      <c r="G7441" t="s">
        <v>29</v>
      </c>
      <c r="H7441" s="5">
        <v>12113.29</v>
      </c>
      <c r="I7441" s="5">
        <v>12113.290999999999</v>
      </c>
      <c r="J7441" s="5">
        <v>-9.9999999838473698E-4</v>
      </c>
      <c r="K7441" s="5">
        <v>12113.29</v>
      </c>
      <c r="L7441" s="5">
        <v>0</v>
      </c>
      <c r="M7441" t="str">
        <f>IF(ISERROR(VLOOKUP(A7441,'[1]Ecart validé'!$A:$A,1,FALSE)),Z7441,"Ecart Validé")</f>
        <v>valid</v>
      </c>
      <c r="R7441" t="s">
        <v>30</v>
      </c>
      <c r="X7441"/>
      <c r="Y7441"/>
      <c r="Z7441" t="s">
        <v>31</v>
      </c>
    </row>
    <row r="7442" spans="1:26" x14ac:dyDescent="0.3">
      <c r="A7442" t="s">
        <v>9840</v>
      </c>
      <c r="B7442" t="s">
        <v>963</v>
      </c>
      <c r="C7442">
        <v>353620</v>
      </c>
      <c r="D7442" t="str">
        <f>+VLOOKUP(C7442,Param!K:L,2,FALSE)</f>
        <v>JOHNSON HELATH TECH CO LTD (MATRIX FITNESS)</v>
      </c>
      <c r="E7442" t="s">
        <v>2346</v>
      </c>
      <c r="F7442" t="s">
        <v>8266</v>
      </c>
      <c r="G7442" t="s">
        <v>29</v>
      </c>
      <c r="H7442" s="5">
        <v>8834.5</v>
      </c>
      <c r="I7442" s="5">
        <v>8834.4966000000004</v>
      </c>
      <c r="J7442" s="5">
        <v>3.3999999996012702E-3</v>
      </c>
      <c r="K7442" s="5">
        <v>8834.5</v>
      </c>
      <c r="L7442" s="5">
        <v>0</v>
      </c>
      <c r="M7442" t="str">
        <f>IF(ISERROR(VLOOKUP(A7442,'[1]Ecart validé'!$A:$A,1,FALSE)),Z7442,"Ecart Validé")</f>
        <v>valid</v>
      </c>
      <c r="R7442" t="s">
        <v>30</v>
      </c>
      <c r="X7442"/>
      <c r="Y7442"/>
      <c r="Z7442" t="s">
        <v>31</v>
      </c>
    </row>
    <row r="7443" spans="1:26" x14ac:dyDescent="0.3">
      <c r="A7443" t="s">
        <v>9841</v>
      </c>
      <c r="B7443" t="s">
        <v>963</v>
      </c>
      <c r="C7443">
        <v>355429</v>
      </c>
      <c r="D7443" t="str">
        <f>+VLOOKUP(C7443,Param!K:L,2,FALSE)</f>
        <v>DORMAKABA</v>
      </c>
      <c r="E7443" t="s">
        <v>2348</v>
      </c>
      <c r="F7443" t="s">
        <v>8260</v>
      </c>
      <c r="G7443" t="s">
        <v>29</v>
      </c>
      <c r="H7443" s="5">
        <v>9360.51</v>
      </c>
      <c r="I7443" s="5">
        <v>9360.5128999999997</v>
      </c>
      <c r="J7443" s="5">
        <v>-2.8999999994994102E-3</v>
      </c>
      <c r="K7443" s="5">
        <v>9360.51</v>
      </c>
      <c r="L7443" s="5">
        <v>0</v>
      </c>
      <c r="M7443" t="str">
        <f>IF(ISERROR(VLOOKUP(A7443,'[1]Ecart validé'!$A:$A,1,FALSE)),Z7443,"Ecart Validé")</f>
        <v>valid</v>
      </c>
      <c r="R7443" t="s">
        <v>30</v>
      </c>
      <c r="X7443"/>
      <c r="Y7443"/>
      <c r="Z7443" t="s">
        <v>31</v>
      </c>
    </row>
    <row r="7444" spans="1:26" x14ac:dyDescent="0.3">
      <c r="A7444" t="s">
        <v>9842</v>
      </c>
      <c r="B7444" t="s">
        <v>963</v>
      </c>
      <c r="C7444">
        <v>355429</v>
      </c>
      <c r="D7444" t="str">
        <f>+VLOOKUP(C7444,Param!K:L,2,FALSE)</f>
        <v>DORMAKABA</v>
      </c>
      <c r="E7444" t="s">
        <v>2348</v>
      </c>
      <c r="F7444" t="s">
        <v>8262</v>
      </c>
      <c r="G7444" t="s">
        <v>29</v>
      </c>
      <c r="H7444" s="5">
        <v>9323.76</v>
      </c>
      <c r="I7444" s="5">
        <v>9323.7648000000008</v>
      </c>
      <c r="J7444" s="5">
        <v>-4.80000000061409E-3</v>
      </c>
      <c r="K7444" s="5">
        <v>9323.76</v>
      </c>
      <c r="L7444" s="5">
        <v>0</v>
      </c>
      <c r="M7444" t="str">
        <f>IF(ISERROR(VLOOKUP(A7444,'[1]Ecart validé'!$A:$A,1,FALSE)),Z7444,"Ecart Validé")</f>
        <v>valid</v>
      </c>
      <c r="R7444" t="s">
        <v>30</v>
      </c>
      <c r="X7444"/>
      <c r="Y7444"/>
      <c r="Z7444" t="s">
        <v>31</v>
      </c>
    </row>
    <row r="7445" spans="1:26" x14ac:dyDescent="0.3">
      <c r="A7445" t="s">
        <v>9843</v>
      </c>
      <c r="B7445" t="s">
        <v>963</v>
      </c>
      <c r="C7445">
        <v>355429</v>
      </c>
      <c r="D7445" t="str">
        <f>+VLOOKUP(C7445,Param!K:L,2,FALSE)</f>
        <v>DORMAKABA</v>
      </c>
      <c r="E7445" t="s">
        <v>2348</v>
      </c>
      <c r="F7445" t="s">
        <v>8264</v>
      </c>
      <c r="G7445" t="s">
        <v>29</v>
      </c>
      <c r="H7445" s="5">
        <v>3830.54</v>
      </c>
      <c r="I7445" s="5">
        <v>3830.5421999999999</v>
      </c>
      <c r="J7445" s="5">
        <v>-2.1999999999025E-3</v>
      </c>
      <c r="K7445" s="5">
        <v>3830.54</v>
      </c>
      <c r="L7445" s="5">
        <v>0</v>
      </c>
      <c r="M7445" t="str">
        <f>IF(ISERROR(VLOOKUP(A7445,'[1]Ecart validé'!$A:$A,1,FALSE)),Z7445,"Ecart Validé")</f>
        <v>valid</v>
      </c>
      <c r="R7445" t="s">
        <v>30</v>
      </c>
      <c r="X7445"/>
      <c r="Y7445"/>
      <c r="Z7445" t="s">
        <v>31</v>
      </c>
    </row>
    <row r="7446" spans="1:26" x14ac:dyDescent="0.3">
      <c r="A7446" t="s">
        <v>9844</v>
      </c>
      <c r="B7446" t="s">
        <v>963</v>
      </c>
      <c r="C7446">
        <v>355429</v>
      </c>
      <c r="D7446" t="str">
        <f>+VLOOKUP(C7446,Param!K:L,2,FALSE)</f>
        <v>DORMAKABA</v>
      </c>
      <c r="E7446" t="s">
        <v>2348</v>
      </c>
      <c r="F7446" t="s">
        <v>8266</v>
      </c>
      <c r="G7446" t="s">
        <v>29</v>
      </c>
      <c r="H7446" s="5">
        <v>12770.76</v>
      </c>
      <c r="I7446" s="5">
        <v>12770.7623</v>
      </c>
      <c r="J7446" s="5">
        <v>-2.3000000001047699E-3</v>
      </c>
      <c r="K7446" s="5">
        <v>12770.76</v>
      </c>
      <c r="L7446" s="5">
        <v>0</v>
      </c>
      <c r="M7446" t="str">
        <f>IF(ISERROR(VLOOKUP(A7446,'[1]Ecart validé'!$A:$A,1,FALSE)),Z7446,"Ecart Validé")</f>
        <v>valid</v>
      </c>
      <c r="R7446" t="s">
        <v>30</v>
      </c>
      <c r="X7446"/>
      <c r="Y7446"/>
      <c r="Z7446" t="s">
        <v>31</v>
      </c>
    </row>
    <row r="7447" spans="1:26" ht="43.2" x14ac:dyDescent="0.3">
      <c r="A7447" t="s">
        <v>9845</v>
      </c>
      <c r="B7447" t="s">
        <v>963</v>
      </c>
      <c r="C7447">
        <v>8789</v>
      </c>
      <c r="D7447" t="str">
        <f>+VLOOKUP(C7447,Param!K:L,2,FALSE)</f>
        <v>AIR AROMA INTERNATIONAL</v>
      </c>
      <c r="E7447" t="s">
        <v>2362</v>
      </c>
      <c r="F7447" t="s">
        <v>8617</v>
      </c>
      <c r="G7447" t="s">
        <v>29</v>
      </c>
      <c r="H7447" s="5">
        <v>-11631.41</v>
      </c>
      <c r="I7447" s="5">
        <v>-11480.5885</v>
      </c>
      <c r="J7447" s="5">
        <v>-150.82149999999999</v>
      </c>
      <c r="K7447" s="5">
        <v>-11480.5885</v>
      </c>
      <c r="L7447" s="5">
        <v>-150.82149999999999</v>
      </c>
      <c r="M7447" t="str">
        <f>IF(ISERROR(VLOOKUP(A7447,'[1]Ecart validé'!$A:$A,1,FALSE)),Z7447,"Ecart Validé")</f>
        <v>waiting</v>
      </c>
      <c r="N7447" t="s">
        <v>323</v>
      </c>
      <c r="O7447" t="s">
        <v>9846</v>
      </c>
      <c r="P7447" t="s">
        <v>85</v>
      </c>
      <c r="Q7447" t="s">
        <v>9847</v>
      </c>
      <c r="R7447" t="s">
        <v>30</v>
      </c>
      <c r="S7447" t="s">
        <v>42</v>
      </c>
      <c r="T7447" t="s">
        <v>325</v>
      </c>
      <c r="U7447" s="13" t="s">
        <v>9848</v>
      </c>
      <c r="V7447" t="s">
        <v>60</v>
      </c>
      <c r="W7447" t="s">
        <v>61</v>
      </c>
      <c r="X7447"/>
      <c r="Y7447"/>
      <c r="Z7447" t="s">
        <v>260</v>
      </c>
    </row>
    <row r="7448" spans="1:26" ht="43.2" x14ac:dyDescent="0.3">
      <c r="A7448" t="s">
        <v>9849</v>
      </c>
      <c r="B7448" t="s">
        <v>963</v>
      </c>
      <c r="C7448">
        <v>8789</v>
      </c>
      <c r="D7448" t="str">
        <f>+VLOOKUP(C7448,Param!K:L,2,FALSE)</f>
        <v>AIR AROMA INTERNATIONAL</v>
      </c>
      <c r="E7448" t="s">
        <v>2362</v>
      </c>
      <c r="F7448" t="s">
        <v>8260</v>
      </c>
      <c r="G7448" t="s">
        <v>29</v>
      </c>
      <c r="H7448" s="5">
        <v>6231.54</v>
      </c>
      <c r="I7448" s="5">
        <v>6231.5439999999999</v>
      </c>
      <c r="J7448" s="5">
        <v>-3.9999999999054099E-3</v>
      </c>
      <c r="K7448" s="5">
        <v>6231.5439999999999</v>
      </c>
      <c r="L7448" s="5">
        <v>-3.9999999999054099E-3</v>
      </c>
      <c r="M7448" t="str">
        <f>IF(ISERROR(VLOOKUP(A7448,'[1]Ecart validé'!$A:$A,1,FALSE)),Z7448,"Ecart Validé")</f>
        <v>valid</v>
      </c>
      <c r="R7448" t="s">
        <v>30</v>
      </c>
      <c r="S7448" t="s">
        <v>42</v>
      </c>
      <c r="T7448" t="s">
        <v>325</v>
      </c>
      <c r="U7448" s="13" t="s">
        <v>9850</v>
      </c>
      <c r="V7448" t="s">
        <v>45</v>
      </c>
      <c r="W7448" t="s">
        <v>2529</v>
      </c>
      <c r="X7448" t="s">
        <v>259</v>
      </c>
      <c r="Y7448" t="s">
        <v>259</v>
      </c>
      <c r="Z7448" t="s">
        <v>31</v>
      </c>
    </row>
    <row r="7449" spans="1:26" x14ac:dyDescent="0.3">
      <c r="A7449" t="s">
        <v>9851</v>
      </c>
      <c r="B7449" t="s">
        <v>963</v>
      </c>
      <c r="C7449">
        <v>8789</v>
      </c>
      <c r="D7449" t="str">
        <f>+VLOOKUP(C7449,Param!K:L,2,FALSE)</f>
        <v>AIR AROMA INTERNATIONAL</v>
      </c>
      <c r="E7449" t="s">
        <v>2362</v>
      </c>
      <c r="F7449" t="s">
        <v>8262</v>
      </c>
      <c r="G7449" t="s">
        <v>29</v>
      </c>
      <c r="H7449" s="5">
        <v>5756.92</v>
      </c>
      <c r="I7449" s="5">
        <v>5756.9165000000003</v>
      </c>
      <c r="J7449" s="5">
        <v>3.49999999980354E-3</v>
      </c>
      <c r="K7449" s="5">
        <v>5756.9165000000003</v>
      </c>
      <c r="L7449" s="5">
        <v>3.49999999980354E-3</v>
      </c>
      <c r="M7449" t="str">
        <f>IF(ISERROR(VLOOKUP(A7449,'[1]Ecart validé'!$A:$A,1,FALSE)),Z7449,"Ecart Validé")</f>
        <v>valid</v>
      </c>
      <c r="R7449" t="s">
        <v>30</v>
      </c>
      <c r="X7449"/>
      <c r="Y7449"/>
      <c r="Z7449" t="s">
        <v>31</v>
      </c>
    </row>
    <row r="7450" spans="1:26" x14ac:dyDescent="0.3">
      <c r="A7450" t="s">
        <v>9852</v>
      </c>
      <c r="B7450" t="s">
        <v>963</v>
      </c>
      <c r="C7450">
        <v>8789</v>
      </c>
      <c r="D7450" t="str">
        <f>+VLOOKUP(C7450,Param!K:L,2,FALSE)</f>
        <v>AIR AROMA INTERNATIONAL</v>
      </c>
      <c r="E7450" t="s">
        <v>2362</v>
      </c>
      <c r="F7450" t="s">
        <v>8264</v>
      </c>
      <c r="G7450" t="s">
        <v>29</v>
      </c>
      <c r="H7450" s="5">
        <v>7141.29</v>
      </c>
      <c r="I7450" s="5">
        <v>7141.2929999999997</v>
      </c>
      <c r="J7450" s="5">
        <v>-2.9999999997016801E-3</v>
      </c>
      <c r="K7450" s="5">
        <v>7141.2929999999997</v>
      </c>
      <c r="L7450" s="5">
        <v>-2.9999999997016801E-3</v>
      </c>
      <c r="M7450" t="str">
        <f>IF(ISERROR(VLOOKUP(A7450,'[1]Ecart validé'!$A:$A,1,FALSE)),Z7450,"Ecart Validé")</f>
        <v>valid</v>
      </c>
      <c r="R7450" t="s">
        <v>30</v>
      </c>
      <c r="X7450"/>
      <c r="Y7450"/>
      <c r="Z7450" t="s">
        <v>31</v>
      </c>
    </row>
    <row r="7451" spans="1:26" x14ac:dyDescent="0.3">
      <c r="A7451" t="s">
        <v>9853</v>
      </c>
      <c r="B7451" t="s">
        <v>963</v>
      </c>
      <c r="C7451">
        <v>8789</v>
      </c>
      <c r="D7451" t="str">
        <f>+VLOOKUP(C7451,Param!K:L,2,FALSE)</f>
        <v>AIR AROMA INTERNATIONAL</v>
      </c>
      <c r="E7451" t="s">
        <v>2362</v>
      </c>
      <c r="F7451" t="s">
        <v>8266</v>
      </c>
      <c r="G7451" t="s">
        <v>29</v>
      </c>
      <c r="H7451" s="5">
        <v>7691.21</v>
      </c>
      <c r="I7451" s="5">
        <v>7691.21</v>
      </c>
      <c r="J7451" s="5">
        <v>0</v>
      </c>
      <c r="K7451" s="5">
        <v>7691.21</v>
      </c>
      <c r="L7451" s="5">
        <v>0</v>
      </c>
      <c r="M7451" t="str">
        <f>IF(ISERROR(VLOOKUP(A7451,'[1]Ecart validé'!$A:$A,1,FALSE)),Z7451,"Ecart Validé")</f>
        <v>valid</v>
      </c>
      <c r="R7451" t="s">
        <v>30</v>
      </c>
      <c r="X7451"/>
      <c r="Y7451"/>
      <c r="Z7451" t="s">
        <v>31</v>
      </c>
    </row>
    <row r="7452" spans="1:26" ht="72" x14ac:dyDescent="0.3">
      <c r="A7452" t="s">
        <v>9854</v>
      </c>
      <c r="B7452" t="s">
        <v>963</v>
      </c>
      <c r="C7452">
        <v>8789</v>
      </c>
      <c r="D7452" t="str">
        <f>+VLOOKUP(C7452,Param!K:L,2,FALSE)</f>
        <v>AIR AROMA INTERNATIONAL</v>
      </c>
      <c r="E7452" t="s">
        <v>9855</v>
      </c>
      <c r="F7452" t="s">
        <v>8617</v>
      </c>
      <c r="G7452" t="s">
        <v>29</v>
      </c>
      <c r="H7452" s="5">
        <v>22927.93</v>
      </c>
      <c r="I7452" s="5">
        <v>22927.931</v>
      </c>
      <c r="J7452" s="5">
        <v>-1.0000000002037201E-3</v>
      </c>
      <c r="K7452" s="5">
        <v>22927.93</v>
      </c>
      <c r="L7452" s="5">
        <v>0</v>
      </c>
      <c r="M7452" t="str">
        <f>IF(ISERROR(VLOOKUP(A7452,'[1]Ecart validé'!$A:$A,1,FALSE)),Z7452,"Ecart Validé")</f>
        <v>valid</v>
      </c>
      <c r="R7452" t="s">
        <v>30</v>
      </c>
      <c r="S7452" t="s">
        <v>42</v>
      </c>
      <c r="T7452" t="s">
        <v>43</v>
      </c>
      <c r="U7452" s="13" t="s">
        <v>9856</v>
      </c>
      <c r="V7452" t="s">
        <v>45</v>
      </c>
      <c r="W7452" t="s">
        <v>9857</v>
      </c>
      <c r="X7452"/>
      <c r="Y7452"/>
      <c r="Z7452" t="s">
        <v>31</v>
      </c>
    </row>
    <row r="7453" spans="1:26" x14ac:dyDescent="0.3">
      <c r="A7453" t="s">
        <v>9858</v>
      </c>
      <c r="B7453" t="s">
        <v>963</v>
      </c>
      <c r="C7453">
        <v>8789</v>
      </c>
      <c r="D7453" t="str">
        <f>+VLOOKUP(C7453,Param!K:L,2,FALSE)</f>
        <v>AIR AROMA INTERNATIONAL</v>
      </c>
      <c r="E7453" t="s">
        <v>9855</v>
      </c>
      <c r="F7453" t="s">
        <v>8260</v>
      </c>
      <c r="G7453" t="s">
        <v>29</v>
      </c>
      <c r="H7453" s="5">
        <v>5960.9799999999896</v>
      </c>
      <c r="I7453" s="5">
        <v>5960.9790000000003</v>
      </c>
      <c r="J7453" s="5">
        <v>9.9999999747524206E-4</v>
      </c>
      <c r="K7453" s="5">
        <v>5960.9799999999896</v>
      </c>
      <c r="L7453" s="5">
        <v>0</v>
      </c>
      <c r="M7453" t="str">
        <f>IF(ISERROR(VLOOKUP(A7453,'[1]Ecart validé'!$A:$A,1,FALSE)),Z7453,"Ecart Validé")</f>
        <v>valid</v>
      </c>
      <c r="R7453" t="s">
        <v>30</v>
      </c>
      <c r="X7453"/>
      <c r="Y7453"/>
      <c r="Z7453" t="s">
        <v>31</v>
      </c>
    </row>
    <row r="7454" spans="1:26" x14ac:dyDescent="0.3">
      <c r="A7454" t="s">
        <v>9859</v>
      </c>
      <c r="B7454" t="s">
        <v>963</v>
      </c>
      <c r="C7454">
        <v>8789</v>
      </c>
      <c r="D7454" t="str">
        <f>+VLOOKUP(C7454,Param!K:L,2,FALSE)</f>
        <v>AIR AROMA INTERNATIONAL</v>
      </c>
      <c r="E7454" t="s">
        <v>9855</v>
      </c>
      <c r="F7454" t="s">
        <v>8262</v>
      </c>
      <c r="G7454" t="s">
        <v>29</v>
      </c>
      <c r="H7454" s="5">
        <v>4830.8100000000004</v>
      </c>
      <c r="I7454" s="5">
        <v>4830.8074999999999</v>
      </c>
      <c r="J7454" s="5">
        <v>2.5000000005093101E-3</v>
      </c>
      <c r="K7454" s="5">
        <v>4830.8100000000004</v>
      </c>
      <c r="L7454" s="5">
        <v>0</v>
      </c>
      <c r="M7454" t="str">
        <f>IF(ISERROR(VLOOKUP(A7454,'[1]Ecart validé'!$A:$A,1,FALSE)),Z7454,"Ecart Validé")</f>
        <v>valid</v>
      </c>
      <c r="R7454" t="s">
        <v>30</v>
      </c>
      <c r="X7454"/>
      <c r="Y7454"/>
      <c r="Z7454" t="s">
        <v>31</v>
      </c>
    </row>
    <row r="7455" spans="1:26" x14ac:dyDescent="0.3">
      <c r="A7455" t="s">
        <v>9860</v>
      </c>
      <c r="B7455" t="s">
        <v>963</v>
      </c>
      <c r="C7455">
        <v>8789</v>
      </c>
      <c r="D7455" t="str">
        <f>+VLOOKUP(C7455,Param!K:L,2,FALSE)</f>
        <v>AIR AROMA INTERNATIONAL</v>
      </c>
      <c r="E7455" t="s">
        <v>9855</v>
      </c>
      <c r="F7455" t="s">
        <v>8264</v>
      </c>
      <c r="G7455" t="s">
        <v>29</v>
      </c>
      <c r="H7455" s="5">
        <v>6776.26</v>
      </c>
      <c r="I7455" s="5">
        <v>6776.2645000000002</v>
      </c>
      <c r="J7455" s="5">
        <v>-4.5000000000072699E-3</v>
      </c>
      <c r="K7455" s="5">
        <v>6776.26</v>
      </c>
      <c r="L7455" s="5">
        <v>0</v>
      </c>
      <c r="M7455" t="str">
        <f>IF(ISERROR(VLOOKUP(A7455,'[1]Ecart validé'!$A:$A,1,FALSE)),Z7455,"Ecart Validé")</f>
        <v>valid</v>
      </c>
      <c r="R7455" t="s">
        <v>30</v>
      </c>
      <c r="X7455"/>
      <c r="Y7455"/>
      <c r="Z7455" t="s">
        <v>31</v>
      </c>
    </row>
    <row r="7456" spans="1:26" x14ac:dyDescent="0.3">
      <c r="A7456" t="s">
        <v>9861</v>
      </c>
      <c r="B7456" t="s">
        <v>963</v>
      </c>
      <c r="C7456">
        <v>8789</v>
      </c>
      <c r="D7456" t="str">
        <f>+VLOOKUP(C7456,Param!K:L,2,FALSE)</f>
        <v>AIR AROMA INTERNATIONAL</v>
      </c>
      <c r="E7456" t="s">
        <v>9855</v>
      </c>
      <c r="F7456" t="s">
        <v>8266</v>
      </c>
      <c r="G7456" t="s">
        <v>29</v>
      </c>
      <c r="H7456" s="5">
        <v>7447.57</v>
      </c>
      <c r="I7456" s="5">
        <v>7447.5725000000002</v>
      </c>
      <c r="J7456" s="5">
        <v>-2.5000000005093101E-3</v>
      </c>
      <c r="K7456" s="5">
        <v>7447.57</v>
      </c>
      <c r="L7456" s="5">
        <v>0</v>
      </c>
      <c r="M7456" t="str">
        <f>IF(ISERROR(VLOOKUP(A7456,'[1]Ecart validé'!$A:$A,1,FALSE)),Z7456,"Ecart Validé")</f>
        <v>valid</v>
      </c>
      <c r="R7456" t="s">
        <v>30</v>
      </c>
      <c r="X7456"/>
      <c r="Y7456"/>
      <c r="Z7456" t="s">
        <v>31</v>
      </c>
    </row>
    <row r="7457" spans="1:26" x14ac:dyDescent="0.3">
      <c r="A7457" t="s">
        <v>9862</v>
      </c>
      <c r="B7457" t="s">
        <v>963</v>
      </c>
      <c r="C7457">
        <v>109357</v>
      </c>
      <c r="D7457" t="str">
        <f>+VLOOKUP(C7457,Param!K:L,2,FALSE)</f>
        <v>ICE INTERNATIONAL BV</v>
      </c>
      <c r="E7457" t="s">
        <v>2387</v>
      </c>
      <c r="F7457" t="s">
        <v>8260</v>
      </c>
      <c r="G7457" t="s">
        <v>29</v>
      </c>
      <c r="H7457" s="5">
        <v>265.38</v>
      </c>
      <c r="I7457" s="5">
        <v>265.37909999999999</v>
      </c>
      <c r="J7457" s="5">
        <v>9.0000000000145497E-4</v>
      </c>
      <c r="K7457" s="5">
        <v>265.38</v>
      </c>
      <c r="L7457" s="5">
        <v>0</v>
      </c>
      <c r="M7457" t="str">
        <f>IF(ISERROR(VLOOKUP(A7457,'[1]Ecart validé'!$A:$A,1,FALSE)),Z7457,"Ecart Validé")</f>
        <v>valid</v>
      </c>
      <c r="R7457" t="s">
        <v>30</v>
      </c>
      <c r="X7457"/>
      <c r="Y7457"/>
      <c r="Z7457" t="s">
        <v>31</v>
      </c>
    </row>
    <row r="7458" spans="1:26" x14ac:dyDescent="0.3">
      <c r="A7458" t="s">
        <v>9863</v>
      </c>
      <c r="B7458" t="s">
        <v>963</v>
      </c>
      <c r="C7458">
        <v>109357</v>
      </c>
      <c r="D7458" t="str">
        <f>+VLOOKUP(C7458,Param!K:L,2,FALSE)</f>
        <v>ICE INTERNATIONAL BV</v>
      </c>
      <c r="E7458" t="s">
        <v>2387</v>
      </c>
      <c r="F7458" t="s">
        <v>8262</v>
      </c>
      <c r="G7458" t="s">
        <v>29</v>
      </c>
      <c r="H7458" s="5">
        <v>117.94</v>
      </c>
      <c r="I7458" s="5">
        <v>117.9408</v>
      </c>
      <c r="J7458" s="5">
        <v>-7.9999999999813499E-4</v>
      </c>
      <c r="K7458" s="5">
        <v>117.94</v>
      </c>
      <c r="L7458" s="5">
        <v>0</v>
      </c>
      <c r="M7458" t="str">
        <f>IF(ISERROR(VLOOKUP(A7458,'[1]Ecart validé'!$A:$A,1,FALSE)),Z7458,"Ecart Validé")</f>
        <v>valid</v>
      </c>
      <c r="R7458" t="s">
        <v>30</v>
      </c>
      <c r="X7458"/>
      <c r="Y7458"/>
      <c r="Z7458" t="s">
        <v>31</v>
      </c>
    </row>
    <row r="7459" spans="1:26" x14ac:dyDescent="0.3">
      <c r="A7459" t="s">
        <v>9864</v>
      </c>
      <c r="B7459" t="s">
        <v>963</v>
      </c>
      <c r="C7459">
        <v>109357</v>
      </c>
      <c r="D7459" t="str">
        <f>+VLOOKUP(C7459,Param!K:L,2,FALSE)</f>
        <v>ICE INTERNATIONAL BV</v>
      </c>
      <c r="E7459" t="s">
        <v>2387</v>
      </c>
      <c r="F7459" t="s">
        <v>8264</v>
      </c>
      <c r="G7459" t="s">
        <v>29</v>
      </c>
      <c r="H7459" s="5">
        <v>32.659999999999997</v>
      </c>
      <c r="I7459" s="5">
        <v>32.658900000000003</v>
      </c>
      <c r="J7459" s="5">
        <v>1.09999999999388E-3</v>
      </c>
      <c r="K7459" s="5">
        <v>32.659999999999997</v>
      </c>
      <c r="L7459" s="5">
        <v>0</v>
      </c>
      <c r="M7459" t="str">
        <f>IF(ISERROR(VLOOKUP(A7459,'[1]Ecart validé'!$A:$A,1,FALSE)),Z7459,"Ecart Validé")</f>
        <v>valid</v>
      </c>
      <c r="R7459" t="s">
        <v>30</v>
      </c>
      <c r="X7459"/>
      <c r="Y7459"/>
      <c r="Z7459" t="s">
        <v>31</v>
      </c>
    </row>
    <row r="7460" spans="1:26" x14ac:dyDescent="0.3">
      <c r="A7460" t="s">
        <v>9865</v>
      </c>
      <c r="B7460" t="s">
        <v>963</v>
      </c>
      <c r="C7460">
        <v>109357</v>
      </c>
      <c r="D7460" t="str">
        <f>+VLOOKUP(C7460,Param!K:L,2,FALSE)</f>
        <v>ICE INTERNATIONAL BV</v>
      </c>
      <c r="E7460" t="s">
        <v>2387</v>
      </c>
      <c r="F7460" t="s">
        <v>8266</v>
      </c>
      <c r="G7460" t="s">
        <v>29</v>
      </c>
      <c r="H7460" s="5">
        <v>872.34</v>
      </c>
      <c r="I7460" s="5">
        <v>872.33969999999999</v>
      </c>
      <c r="J7460" s="5">
        <v>3.0000000003838003E-4</v>
      </c>
      <c r="K7460" s="5">
        <v>872.34</v>
      </c>
      <c r="L7460" s="5">
        <v>0</v>
      </c>
      <c r="M7460" t="str">
        <f>IF(ISERROR(VLOOKUP(A7460,'[1]Ecart validé'!$A:$A,1,FALSE)),Z7460,"Ecart Validé")</f>
        <v>valid</v>
      </c>
      <c r="R7460" t="s">
        <v>30</v>
      </c>
      <c r="X7460"/>
      <c r="Y7460"/>
      <c r="Z7460" t="s">
        <v>31</v>
      </c>
    </row>
    <row r="7461" spans="1:26" x14ac:dyDescent="0.3">
      <c r="A7461" t="s">
        <v>9866</v>
      </c>
      <c r="B7461" t="s">
        <v>963</v>
      </c>
      <c r="C7461">
        <v>49859</v>
      </c>
      <c r="D7461" t="str">
        <f>+VLOOKUP(C7461,Param!K:L,2,FALSE)</f>
        <v>ALMAR SRL</v>
      </c>
      <c r="E7461" t="s">
        <v>2423</v>
      </c>
      <c r="F7461" t="s">
        <v>8260</v>
      </c>
      <c r="G7461" t="s">
        <v>29</v>
      </c>
      <c r="H7461" s="5">
        <v>113.4</v>
      </c>
      <c r="I7461" s="5">
        <v>113.4</v>
      </c>
      <c r="J7461" s="5">
        <v>0</v>
      </c>
      <c r="K7461" s="5">
        <v>113.4</v>
      </c>
      <c r="L7461" s="5">
        <v>0</v>
      </c>
      <c r="M7461" t="str">
        <f>IF(ISERROR(VLOOKUP(A7461,'[1]Ecart validé'!$A:$A,1,FALSE)),Z7461,"Ecart Validé")</f>
        <v>valid</v>
      </c>
      <c r="R7461" t="s">
        <v>30</v>
      </c>
      <c r="X7461"/>
      <c r="Y7461"/>
      <c r="Z7461" t="s">
        <v>31</v>
      </c>
    </row>
    <row r="7462" spans="1:26" x14ac:dyDescent="0.3">
      <c r="A7462" t="s">
        <v>9867</v>
      </c>
      <c r="B7462" t="s">
        <v>963</v>
      </c>
      <c r="C7462">
        <v>49859</v>
      </c>
      <c r="D7462" t="str">
        <f>+VLOOKUP(C7462,Param!K:L,2,FALSE)</f>
        <v>ALMAR SRL</v>
      </c>
      <c r="E7462" t="s">
        <v>2423</v>
      </c>
      <c r="F7462" t="s">
        <v>8264</v>
      </c>
      <c r="G7462" t="s">
        <v>29</v>
      </c>
      <c r="H7462" s="5">
        <v>181.56</v>
      </c>
      <c r="I7462" s="5">
        <v>181.55600000000001</v>
      </c>
      <c r="J7462" s="5">
        <v>3.9999999999906699E-3</v>
      </c>
      <c r="K7462" s="5">
        <v>181.56</v>
      </c>
      <c r="L7462" s="5">
        <v>0</v>
      </c>
      <c r="M7462" t="str">
        <f>IF(ISERROR(VLOOKUP(A7462,'[1]Ecart validé'!$A:$A,1,FALSE)),Z7462,"Ecart Validé")</f>
        <v>valid</v>
      </c>
      <c r="R7462" t="s">
        <v>30</v>
      </c>
      <c r="X7462"/>
      <c r="Y7462"/>
      <c r="Z7462" t="s">
        <v>31</v>
      </c>
    </row>
    <row r="7463" spans="1:26" x14ac:dyDescent="0.3">
      <c r="A7463" t="s">
        <v>9868</v>
      </c>
      <c r="B7463" t="s">
        <v>963</v>
      </c>
      <c r="C7463">
        <v>49859</v>
      </c>
      <c r="D7463" t="str">
        <f>+VLOOKUP(C7463,Param!K:L,2,FALSE)</f>
        <v>ALMAR SRL</v>
      </c>
      <c r="E7463" t="s">
        <v>2423</v>
      </c>
      <c r="F7463" t="s">
        <v>8266</v>
      </c>
      <c r="G7463" t="s">
        <v>29</v>
      </c>
      <c r="H7463" s="5">
        <v>66.180000000000007</v>
      </c>
      <c r="I7463" s="5">
        <v>66.177999999999997</v>
      </c>
      <c r="J7463" s="5">
        <v>2.0000000000095402E-3</v>
      </c>
      <c r="K7463" s="5">
        <v>66.180000000000007</v>
      </c>
      <c r="L7463" s="5">
        <v>0</v>
      </c>
      <c r="M7463" t="str">
        <f>IF(ISERROR(VLOOKUP(A7463,'[1]Ecart validé'!$A:$A,1,FALSE)),Z7463,"Ecart Validé")</f>
        <v>valid</v>
      </c>
      <c r="R7463" t="s">
        <v>30</v>
      </c>
      <c r="X7463"/>
      <c r="Y7463"/>
      <c r="Z7463" t="s">
        <v>31</v>
      </c>
    </row>
    <row r="7464" spans="1:26" x14ac:dyDescent="0.3">
      <c r="A7464" t="s">
        <v>9869</v>
      </c>
      <c r="B7464" t="s">
        <v>963</v>
      </c>
      <c r="C7464">
        <v>49859</v>
      </c>
      <c r="D7464" t="str">
        <f>+VLOOKUP(C7464,Param!K:L,2,FALSE)</f>
        <v>ALMAR SRL</v>
      </c>
      <c r="E7464" t="s">
        <v>9870</v>
      </c>
      <c r="F7464" t="s">
        <v>8271</v>
      </c>
      <c r="G7464" t="s">
        <v>29</v>
      </c>
      <c r="H7464" s="5">
        <v>24.01</v>
      </c>
      <c r="I7464" s="5">
        <v>24.01</v>
      </c>
      <c r="J7464" s="5">
        <v>0</v>
      </c>
      <c r="K7464" s="5">
        <v>24.01</v>
      </c>
      <c r="L7464" s="5">
        <v>0</v>
      </c>
      <c r="M7464" t="str">
        <f>IF(ISERROR(VLOOKUP(A7464,'[1]Ecart validé'!$A:$A,1,FALSE)),Z7464,"Ecart Validé")</f>
        <v>valid</v>
      </c>
      <c r="R7464" t="s">
        <v>30</v>
      </c>
      <c r="X7464"/>
      <c r="Y7464"/>
      <c r="Z7464" t="s">
        <v>31</v>
      </c>
    </row>
    <row r="7465" spans="1:26" x14ac:dyDescent="0.3">
      <c r="A7465" t="s">
        <v>9871</v>
      </c>
      <c r="B7465" t="s">
        <v>963</v>
      </c>
      <c r="C7465">
        <v>283743</v>
      </c>
      <c r="D7465" t="str">
        <f>+VLOOKUP(C7465,Param!K:L,2,FALSE)</f>
        <v>DEVIALET</v>
      </c>
      <c r="E7465" t="s">
        <v>2429</v>
      </c>
      <c r="F7465" t="s">
        <v>8260</v>
      </c>
      <c r="G7465" t="s">
        <v>29</v>
      </c>
      <c r="H7465" s="5">
        <v>129.6</v>
      </c>
      <c r="I7465" s="5">
        <v>129.6</v>
      </c>
      <c r="J7465" s="5">
        <v>0</v>
      </c>
      <c r="K7465" s="5">
        <v>129.6</v>
      </c>
      <c r="L7465" s="5">
        <v>0</v>
      </c>
      <c r="M7465" t="str">
        <f>IF(ISERROR(VLOOKUP(A7465,'[1]Ecart validé'!$A:$A,1,FALSE)),Z7465,"Ecart Validé")</f>
        <v>valid</v>
      </c>
      <c r="R7465" t="s">
        <v>30</v>
      </c>
      <c r="X7465"/>
      <c r="Y7465"/>
      <c r="Z7465" t="s">
        <v>31</v>
      </c>
    </row>
    <row r="7466" spans="1:26" x14ac:dyDescent="0.3">
      <c r="A7466" t="s">
        <v>9872</v>
      </c>
      <c r="B7466" t="s">
        <v>963</v>
      </c>
      <c r="C7466">
        <v>283743</v>
      </c>
      <c r="D7466" t="str">
        <f>+VLOOKUP(C7466,Param!K:L,2,FALSE)</f>
        <v>DEVIALET</v>
      </c>
      <c r="E7466" t="s">
        <v>2429</v>
      </c>
      <c r="F7466" t="s">
        <v>8266</v>
      </c>
      <c r="G7466" t="s">
        <v>29</v>
      </c>
      <c r="H7466" s="5">
        <v>267.17</v>
      </c>
      <c r="I7466" s="5">
        <v>267.16800000000001</v>
      </c>
      <c r="J7466" s="5">
        <v>2.0000000000095402E-3</v>
      </c>
      <c r="K7466" s="5">
        <v>267.17</v>
      </c>
      <c r="L7466" s="5">
        <v>0</v>
      </c>
      <c r="M7466" t="str">
        <f>IF(ISERROR(VLOOKUP(A7466,'[1]Ecart validé'!$A:$A,1,FALSE)),Z7466,"Ecart Validé")</f>
        <v>valid</v>
      </c>
      <c r="R7466" t="s">
        <v>30</v>
      </c>
      <c r="X7466"/>
      <c r="Y7466"/>
      <c r="Z7466" t="s">
        <v>31</v>
      </c>
    </row>
    <row r="7467" spans="1:26" ht="15.6" customHeight="1" x14ac:dyDescent="0.3">
      <c r="A7467" t="s">
        <v>9873</v>
      </c>
      <c r="B7467" t="s">
        <v>963</v>
      </c>
      <c r="C7467">
        <v>356631</v>
      </c>
      <c r="D7467" t="str">
        <f>+VLOOKUP(C7467,Param!K:L,2,FALSE)</f>
        <v>VANITY GROUP</v>
      </c>
      <c r="E7467" t="s">
        <v>2460</v>
      </c>
      <c r="F7467" t="s">
        <v>8262</v>
      </c>
      <c r="G7467" t="s">
        <v>2461</v>
      </c>
      <c r="H7467" s="5">
        <v>33104.769999999997</v>
      </c>
      <c r="I7467" s="5">
        <v>33104.7575</v>
      </c>
      <c r="J7467" s="5">
        <v>1.24999999970896E-2</v>
      </c>
      <c r="K7467" s="5">
        <v>33104.7575</v>
      </c>
      <c r="L7467" s="5">
        <v>1.24999999970896E-2</v>
      </c>
      <c r="M7467" t="str">
        <f>IF(ISERROR(VLOOKUP(A7467,'[1]Ecart validé'!$A:$A,1,FALSE)),Z7467,"Ecart Validé")</f>
        <v>valid</v>
      </c>
      <c r="R7467" t="s">
        <v>30</v>
      </c>
      <c r="U7467" s="149"/>
      <c r="X7467"/>
      <c r="Y7467"/>
      <c r="Z7467" t="s">
        <v>31</v>
      </c>
    </row>
    <row r="7468" spans="1:26" x14ac:dyDescent="0.3">
      <c r="A7468" t="s">
        <v>9874</v>
      </c>
      <c r="B7468" t="s">
        <v>963</v>
      </c>
      <c r="C7468">
        <v>356631</v>
      </c>
      <c r="D7468" t="str">
        <f>+VLOOKUP(C7468,Param!K:L,2,FALSE)</f>
        <v>VANITY GROUP</v>
      </c>
      <c r="E7468" t="s">
        <v>2460</v>
      </c>
      <c r="F7468" t="s">
        <v>8264</v>
      </c>
      <c r="G7468" t="s">
        <v>2461</v>
      </c>
      <c r="H7468" s="5">
        <v>12187.03</v>
      </c>
      <c r="I7468" s="5">
        <v>12187.026099999999</v>
      </c>
      <c r="J7468" s="5">
        <v>3.9000000015221299E-3</v>
      </c>
      <c r="K7468" s="5">
        <v>12187.026099999999</v>
      </c>
      <c r="L7468" s="5">
        <v>3.9000000015221299E-3</v>
      </c>
      <c r="M7468" t="str">
        <f>IF(ISERROR(VLOOKUP(A7468,'[1]Ecart validé'!$A:$A,1,FALSE)),Z7468,"Ecart Validé")</f>
        <v>valid</v>
      </c>
      <c r="R7468" t="s">
        <v>30</v>
      </c>
      <c r="X7468"/>
      <c r="Y7468"/>
      <c r="Z7468" t="s">
        <v>31</v>
      </c>
    </row>
    <row r="7469" spans="1:26" ht="57.6" x14ac:dyDescent="0.3">
      <c r="A7469" t="s">
        <v>9875</v>
      </c>
      <c r="B7469" t="s">
        <v>963</v>
      </c>
      <c r="C7469">
        <v>356631</v>
      </c>
      <c r="D7469" t="str">
        <f>+VLOOKUP(C7469,Param!K:L,2,FALSE)</f>
        <v>VANITY GROUP</v>
      </c>
      <c r="E7469" t="s">
        <v>2460</v>
      </c>
      <c r="F7469" t="s">
        <v>8266</v>
      </c>
      <c r="G7469" t="s">
        <v>2461</v>
      </c>
      <c r="H7469" s="5">
        <v>-104.069999999999</v>
      </c>
      <c r="I7469" s="5">
        <v>52784.328600000001</v>
      </c>
      <c r="J7469" s="5">
        <v>-52888.3986</v>
      </c>
      <c r="K7469" s="5">
        <v>52784.328600000001</v>
      </c>
      <c r="L7469" s="5">
        <v>-52888.3986</v>
      </c>
      <c r="M7469" t="str">
        <f>IF(ISERROR(VLOOKUP(A7469,'[1]Ecart validé'!$A:$A,1,FALSE)),Z7469,"Ecart Validé")</f>
        <v>issue</v>
      </c>
      <c r="N7469" t="s">
        <v>323</v>
      </c>
      <c r="O7469" t="s">
        <v>323</v>
      </c>
      <c r="P7469" t="s">
        <v>324</v>
      </c>
      <c r="R7469" t="s">
        <v>490</v>
      </c>
      <c r="S7469" t="s">
        <v>42</v>
      </c>
      <c r="T7469" t="s">
        <v>325</v>
      </c>
      <c r="U7469" s="13" t="s">
        <v>9876</v>
      </c>
      <c r="V7469" t="s">
        <v>45</v>
      </c>
      <c r="W7469" t="s">
        <v>2529</v>
      </c>
      <c r="X7469" t="s">
        <v>418</v>
      </c>
      <c r="Y7469" t="s">
        <v>418</v>
      </c>
      <c r="Z7469" t="s">
        <v>88</v>
      </c>
    </row>
    <row r="7470" spans="1:26" x14ac:dyDescent="0.3">
      <c r="A7470" t="s">
        <v>9877</v>
      </c>
      <c r="B7470" t="s">
        <v>963</v>
      </c>
      <c r="C7470">
        <v>356631</v>
      </c>
      <c r="D7470" t="str">
        <f>+VLOOKUP(C7470,Param!K:L,2,FALSE)</f>
        <v>VANITY GROUP</v>
      </c>
      <c r="E7470" t="s">
        <v>9878</v>
      </c>
      <c r="F7470" t="s">
        <v>8262</v>
      </c>
      <c r="G7470" t="s">
        <v>2461</v>
      </c>
      <c r="H7470" s="5">
        <v>1826.52</v>
      </c>
      <c r="I7470" s="5">
        <v>1826.5239999999999</v>
      </c>
      <c r="J7470" s="5">
        <v>-3.9999999999054099E-3</v>
      </c>
      <c r="K7470" s="5">
        <v>1826.52</v>
      </c>
      <c r="L7470" s="5">
        <v>0</v>
      </c>
      <c r="M7470" t="str">
        <f>IF(ISERROR(VLOOKUP(A7470,'[1]Ecart validé'!$A:$A,1,FALSE)),Z7470,"Ecart Validé")</f>
        <v>valid</v>
      </c>
      <c r="R7470" t="s">
        <v>30</v>
      </c>
      <c r="X7470"/>
      <c r="Y7470"/>
      <c r="Z7470" t="s">
        <v>31</v>
      </c>
    </row>
    <row r="7471" spans="1:26" x14ac:dyDescent="0.3">
      <c r="A7471" t="s">
        <v>9879</v>
      </c>
      <c r="B7471" t="s">
        <v>963</v>
      </c>
      <c r="C7471">
        <v>356631</v>
      </c>
      <c r="D7471" t="str">
        <f>+VLOOKUP(C7471,Param!K:L,2,FALSE)</f>
        <v>VANITY GROUP</v>
      </c>
      <c r="E7471" t="s">
        <v>9878</v>
      </c>
      <c r="F7471" t="s">
        <v>8264</v>
      </c>
      <c r="G7471" t="s">
        <v>2461</v>
      </c>
      <c r="H7471" s="5">
        <v>3854.75</v>
      </c>
      <c r="I7471" s="5">
        <v>3854.7509</v>
      </c>
      <c r="J7471" s="5">
        <v>-9.0000000000145497E-4</v>
      </c>
      <c r="K7471" s="5">
        <v>3854.75</v>
      </c>
      <c r="L7471" s="5">
        <v>0</v>
      </c>
      <c r="M7471" t="str">
        <f>IF(ISERROR(VLOOKUP(A7471,'[1]Ecart validé'!$A:$A,1,FALSE)),Z7471,"Ecart Validé")</f>
        <v>valid</v>
      </c>
      <c r="R7471" t="s">
        <v>30</v>
      </c>
      <c r="X7471"/>
      <c r="Y7471"/>
      <c r="Z7471" t="s">
        <v>31</v>
      </c>
    </row>
    <row r="7472" spans="1:26" x14ac:dyDescent="0.3">
      <c r="A7472" t="s">
        <v>9880</v>
      </c>
      <c r="B7472" t="s">
        <v>963</v>
      </c>
      <c r="C7472">
        <v>356631</v>
      </c>
      <c r="D7472" t="str">
        <f>+VLOOKUP(C7472,Param!K:L,2,FALSE)</f>
        <v>VANITY GROUP</v>
      </c>
      <c r="E7472" t="s">
        <v>9878</v>
      </c>
      <c r="F7472" t="s">
        <v>8266</v>
      </c>
      <c r="G7472" t="s">
        <v>2461</v>
      </c>
      <c r="H7472" s="5">
        <v>19008.849999999999</v>
      </c>
      <c r="I7472" s="5">
        <v>19008.849300000002</v>
      </c>
      <c r="J7472" s="5">
        <v>6.9999999686842698E-4</v>
      </c>
      <c r="K7472" s="5">
        <v>19008.849999999999</v>
      </c>
      <c r="L7472" s="5">
        <v>0</v>
      </c>
      <c r="M7472" t="str">
        <f>IF(ISERROR(VLOOKUP(A7472,'[1]Ecart validé'!$A:$A,1,FALSE)),Z7472,"Ecart Validé")</f>
        <v>valid</v>
      </c>
      <c r="R7472" t="s">
        <v>30</v>
      </c>
      <c r="X7472"/>
      <c r="Y7472"/>
      <c r="Z7472" t="s">
        <v>31</v>
      </c>
    </row>
    <row r="7473" spans="1:26" x14ac:dyDescent="0.3">
      <c r="A7473" t="s">
        <v>9881</v>
      </c>
      <c r="B7473" t="s">
        <v>963</v>
      </c>
      <c r="C7473">
        <v>356631</v>
      </c>
      <c r="D7473" t="str">
        <f>+VLOOKUP(C7473,Param!K:L,2,FALSE)</f>
        <v>VANITY GROUP</v>
      </c>
      <c r="E7473" t="s">
        <v>9882</v>
      </c>
      <c r="F7473" t="s">
        <v>8617</v>
      </c>
      <c r="G7473" t="s">
        <v>2461</v>
      </c>
      <c r="H7473" s="5">
        <v>2838.32</v>
      </c>
      <c r="I7473" s="5">
        <v>2838.3193999999999</v>
      </c>
      <c r="J7473" s="5">
        <v>6.0000000030413503E-4</v>
      </c>
      <c r="K7473" s="5">
        <v>2838.32</v>
      </c>
      <c r="L7473" s="5">
        <v>0</v>
      </c>
      <c r="M7473" t="str">
        <f>IF(ISERROR(VLOOKUP(A7473,'[1]Ecart validé'!$A:$A,1,FALSE)),Z7473,"Ecart Validé")</f>
        <v>valid</v>
      </c>
      <c r="R7473" t="s">
        <v>30</v>
      </c>
      <c r="X7473"/>
      <c r="Y7473"/>
      <c r="Z7473" t="s">
        <v>31</v>
      </c>
    </row>
    <row r="7474" spans="1:26" x14ac:dyDescent="0.3">
      <c r="A7474" t="s">
        <v>9883</v>
      </c>
      <c r="B7474" t="s">
        <v>963</v>
      </c>
      <c r="C7474">
        <v>356631</v>
      </c>
      <c r="D7474" t="str">
        <f>+VLOOKUP(C7474,Param!K:L,2,FALSE)</f>
        <v>VANITY GROUP</v>
      </c>
      <c r="E7474" t="s">
        <v>9882</v>
      </c>
      <c r="F7474" t="s">
        <v>8262</v>
      </c>
      <c r="G7474" t="s">
        <v>2461</v>
      </c>
      <c r="H7474" s="5">
        <v>664.9</v>
      </c>
      <c r="I7474" s="5">
        <v>664.89710000000002</v>
      </c>
      <c r="J7474" s="5">
        <v>2.8999999999541602E-3</v>
      </c>
      <c r="K7474" s="5">
        <v>664.9</v>
      </c>
      <c r="L7474" s="5">
        <v>0</v>
      </c>
      <c r="M7474" t="str">
        <f>IF(ISERROR(VLOOKUP(A7474,'[1]Ecart validé'!$A:$A,1,FALSE)),Z7474,"Ecart Validé")</f>
        <v>valid</v>
      </c>
      <c r="R7474" t="s">
        <v>30</v>
      </c>
      <c r="X7474"/>
      <c r="Y7474"/>
      <c r="Z7474" t="s">
        <v>31</v>
      </c>
    </row>
    <row r="7475" spans="1:26" x14ac:dyDescent="0.3">
      <c r="A7475" t="s">
        <v>9884</v>
      </c>
      <c r="B7475" t="s">
        <v>963</v>
      </c>
      <c r="C7475">
        <v>356631</v>
      </c>
      <c r="D7475" t="str">
        <f>+VLOOKUP(C7475,Param!K:L,2,FALSE)</f>
        <v>VANITY GROUP</v>
      </c>
      <c r="E7475" t="s">
        <v>9882</v>
      </c>
      <c r="F7475" t="s">
        <v>8264</v>
      </c>
      <c r="G7475" t="s">
        <v>2461</v>
      </c>
      <c r="H7475" s="5">
        <v>380.09</v>
      </c>
      <c r="I7475" s="5">
        <v>380.08670000000001</v>
      </c>
      <c r="J7475" s="5">
        <v>3.30000000002428E-3</v>
      </c>
      <c r="K7475" s="5">
        <v>380.09</v>
      </c>
      <c r="L7475" s="5">
        <v>0</v>
      </c>
      <c r="M7475" t="str">
        <f>IF(ISERROR(VLOOKUP(A7475,'[1]Ecart validé'!$A:$A,1,FALSE)),Z7475,"Ecart Validé")</f>
        <v>valid</v>
      </c>
      <c r="R7475" t="s">
        <v>30</v>
      </c>
      <c r="Y7475"/>
      <c r="Z7475" t="s">
        <v>31</v>
      </c>
    </row>
    <row r="7476" spans="1:26" x14ac:dyDescent="0.3">
      <c r="A7476" t="s">
        <v>9885</v>
      </c>
      <c r="B7476" t="s">
        <v>963</v>
      </c>
      <c r="C7476">
        <v>356631</v>
      </c>
      <c r="D7476" t="str">
        <f>+VLOOKUP(C7476,Param!K:L,2,FALSE)</f>
        <v>VANITY GROUP</v>
      </c>
      <c r="E7476" t="s">
        <v>9882</v>
      </c>
      <c r="F7476" t="s">
        <v>8266</v>
      </c>
      <c r="G7476" t="s">
        <v>2461</v>
      </c>
      <c r="H7476" s="5">
        <v>183.36</v>
      </c>
      <c r="I7476" s="5">
        <v>183.3629</v>
      </c>
      <c r="J7476" s="5">
        <v>-2.8999999999825801E-3</v>
      </c>
      <c r="K7476" s="5">
        <v>183.36</v>
      </c>
      <c r="L7476" s="5">
        <v>0</v>
      </c>
      <c r="M7476" t="str">
        <f>IF(ISERROR(VLOOKUP(A7476,'[1]Ecart validé'!$A:$A,1,FALSE)),Z7476,"Ecart Validé")</f>
        <v>valid</v>
      </c>
      <c r="R7476" t="s">
        <v>30</v>
      </c>
      <c r="X7476"/>
      <c r="Y7476"/>
      <c r="Z7476" t="s">
        <v>31</v>
      </c>
    </row>
    <row r="7477" spans="1:26" x14ac:dyDescent="0.3">
      <c r="A7477" t="s">
        <v>9886</v>
      </c>
      <c r="B7477" t="s">
        <v>963</v>
      </c>
      <c r="C7477">
        <v>356631</v>
      </c>
      <c r="D7477" t="str">
        <f>+VLOOKUP(C7477,Param!K:L,2,FALSE)</f>
        <v>VANITY GROUP</v>
      </c>
      <c r="E7477" t="s">
        <v>9887</v>
      </c>
      <c r="F7477" t="s">
        <v>8266</v>
      </c>
      <c r="G7477" t="s">
        <v>2461</v>
      </c>
      <c r="H7477" s="5">
        <v>13787.59</v>
      </c>
      <c r="I7477" s="5">
        <v>13787.5864</v>
      </c>
      <c r="J7477" s="5">
        <v>3.6000000000058199E-3</v>
      </c>
      <c r="K7477" s="5">
        <v>13787.59</v>
      </c>
      <c r="L7477" s="5">
        <v>0</v>
      </c>
      <c r="M7477" t="str">
        <f>IF(ISERROR(VLOOKUP(A7477,'[1]Ecart validé'!$A:$A,1,FALSE)),Z7477,"Ecart Validé")</f>
        <v>valid</v>
      </c>
      <c r="R7477" t="s">
        <v>30</v>
      </c>
      <c r="X7477"/>
      <c r="Y7477"/>
      <c r="Z7477" t="s">
        <v>31</v>
      </c>
    </row>
    <row r="7478" spans="1:26" x14ac:dyDescent="0.3">
      <c r="A7478" t="s">
        <v>9888</v>
      </c>
      <c r="B7478" t="s">
        <v>963</v>
      </c>
      <c r="C7478">
        <v>41262</v>
      </c>
      <c r="D7478" t="str">
        <f>+VLOOKUP(C7478,Param!K:L,2,FALSE)</f>
        <v>BERMAR</v>
      </c>
      <c r="E7478" t="s">
        <v>2464</v>
      </c>
      <c r="F7478" t="s">
        <v>8260</v>
      </c>
      <c r="G7478" t="s">
        <v>29</v>
      </c>
      <c r="H7478" s="5">
        <v>267.05</v>
      </c>
      <c r="I7478" s="5">
        <v>267.05</v>
      </c>
      <c r="J7478" s="5">
        <v>0</v>
      </c>
      <c r="K7478" s="5">
        <v>267.05</v>
      </c>
      <c r="L7478" s="5">
        <v>0</v>
      </c>
      <c r="M7478" t="str">
        <f>IF(ISERROR(VLOOKUP(A7478,'[1]Ecart validé'!$A:$A,1,FALSE)),Z7478,"Ecart Validé")</f>
        <v>valid</v>
      </c>
      <c r="R7478" t="s">
        <v>30</v>
      </c>
      <c r="X7478"/>
      <c r="Y7478"/>
      <c r="Z7478" t="s">
        <v>31</v>
      </c>
    </row>
    <row r="7479" spans="1:26" x14ac:dyDescent="0.3">
      <c r="A7479" t="s">
        <v>9889</v>
      </c>
      <c r="B7479" t="s">
        <v>963</v>
      </c>
      <c r="C7479">
        <v>41262</v>
      </c>
      <c r="D7479" t="str">
        <f>+VLOOKUP(C7479,Param!K:L,2,FALSE)</f>
        <v>BERMAR</v>
      </c>
      <c r="E7479" t="s">
        <v>2464</v>
      </c>
      <c r="F7479" t="s">
        <v>8264</v>
      </c>
      <c r="G7479" t="s">
        <v>29</v>
      </c>
      <c r="H7479" s="5">
        <v>621.5</v>
      </c>
      <c r="I7479" s="5">
        <v>621.5</v>
      </c>
      <c r="J7479" s="5">
        <v>0</v>
      </c>
      <c r="K7479" s="5">
        <v>621.5</v>
      </c>
      <c r="L7479" s="5">
        <v>0</v>
      </c>
      <c r="M7479" t="str">
        <f>IF(ISERROR(VLOOKUP(A7479,'[1]Ecart validé'!$A:$A,1,FALSE)),Z7479,"Ecart Validé")</f>
        <v>valid</v>
      </c>
      <c r="R7479" t="s">
        <v>30</v>
      </c>
      <c r="X7479"/>
      <c r="Y7479"/>
      <c r="Z7479" t="s">
        <v>31</v>
      </c>
    </row>
    <row r="7480" spans="1:26" x14ac:dyDescent="0.3">
      <c r="A7480" t="s">
        <v>9890</v>
      </c>
      <c r="B7480" t="s">
        <v>963</v>
      </c>
      <c r="C7480">
        <v>78134</v>
      </c>
      <c r="D7480" t="str">
        <f>+VLOOKUP(C7480,Param!K:L,2,FALSE)</f>
        <v>DESIGN HEURE SAS</v>
      </c>
      <c r="E7480" t="s">
        <v>9891</v>
      </c>
      <c r="F7480" t="s">
        <v>8260</v>
      </c>
      <c r="G7480" t="s">
        <v>29</v>
      </c>
      <c r="H7480" s="5">
        <v>20.09</v>
      </c>
      <c r="I7480" s="5">
        <v>20.085000000000001</v>
      </c>
      <c r="J7480" s="5">
        <v>4.999999999999E-3</v>
      </c>
      <c r="K7480" s="5">
        <v>20.09</v>
      </c>
      <c r="L7480" s="5">
        <v>0</v>
      </c>
      <c r="M7480" t="str">
        <f>IF(ISERROR(VLOOKUP(A7480,'[1]Ecart validé'!$A:$A,1,FALSE)),Z7480,"Ecart Validé")</f>
        <v>valid</v>
      </c>
      <c r="R7480" t="s">
        <v>30</v>
      </c>
      <c r="X7480"/>
      <c r="Y7480"/>
      <c r="Z7480" t="s">
        <v>31</v>
      </c>
    </row>
    <row r="7481" spans="1:26" x14ac:dyDescent="0.3">
      <c r="A7481" t="s">
        <v>9892</v>
      </c>
      <c r="B7481" t="s">
        <v>963</v>
      </c>
      <c r="C7481">
        <v>78134</v>
      </c>
      <c r="D7481" t="str">
        <f>+VLOOKUP(C7481,Param!K:L,2,FALSE)</f>
        <v>DESIGN HEURE SAS</v>
      </c>
      <c r="E7481" t="s">
        <v>9891</v>
      </c>
      <c r="F7481" t="s">
        <v>8266</v>
      </c>
      <c r="G7481" t="s">
        <v>29</v>
      </c>
      <c r="H7481" s="5">
        <v>101.36</v>
      </c>
      <c r="I7481" s="5">
        <v>101.361</v>
      </c>
      <c r="J7481" s="5">
        <v>-1.0000000000047701E-3</v>
      </c>
      <c r="K7481" s="5">
        <v>101.36</v>
      </c>
      <c r="L7481" s="5">
        <v>0</v>
      </c>
      <c r="M7481" t="str">
        <f>IF(ISERROR(VLOOKUP(A7481,'[1]Ecart validé'!$A:$A,1,FALSE)),Z7481,"Ecart Validé")</f>
        <v>valid</v>
      </c>
      <c r="R7481" t="s">
        <v>30</v>
      </c>
      <c r="X7481"/>
      <c r="Y7481"/>
      <c r="Z7481" t="s">
        <v>31</v>
      </c>
    </row>
    <row r="7482" spans="1:26" x14ac:dyDescent="0.3">
      <c r="A7482" t="s">
        <v>9893</v>
      </c>
      <c r="B7482" t="s">
        <v>963</v>
      </c>
      <c r="C7482">
        <v>356882</v>
      </c>
      <c r="D7482" t="str">
        <f>+VLOOKUP(C7482,Param!K:L,2,FALSE)</f>
        <v>SMD TEXTILES LTD</v>
      </c>
      <c r="E7482" t="s">
        <v>9894</v>
      </c>
      <c r="F7482" t="s">
        <v>8260</v>
      </c>
      <c r="G7482" t="s">
        <v>29</v>
      </c>
      <c r="H7482" s="5">
        <v>20.52</v>
      </c>
      <c r="I7482" s="5">
        <v>20.52</v>
      </c>
      <c r="J7482" s="5">
        <v>0</v>
      </c>
      <c r="K7482" s="5">
        <v>20.52</v>
      </c>
      <c r="L7482" s="5">
        <v>0</v>
      </c>
      <c r="M7482" t="str">
        <f>IF(ISERROR(VLOOKUP(A7482,'[1]Ecart validé'!$A:$A,1,FALSE)),Z7482,"Ecart Validé")</f>
        <v>valid</v>
      </c>
      <c r="R7482" t="s">
        <v>30</v>
      </c>
      <c r="X7482"/>
      <c r="Y7482"/>
      <c r="Z7482" t="s">
        <v>31</v>
      </c>
    </row>
    <row r="7483" spans="1:26" x14ac:dyDescent="0.3">
      <c r="A7483" t="s">
        <v>9895</v>
      </c>
      <c r="B7483" t="s">
        <v>963</v>
      </c>
      <c r="C7483">
        <v>45087</v>
      </c>
      <c r="D7483" t="str">
        <f>+VLOOKUP(C7483,Param!K:L,2,FALSE)</f>
        <v>SERAX NV</v>
      </c>
      <c r="E7483" t="s">
        <v>9896</v>
      </c>
      <c r="F7483" t="s">
        <v>8260</v>
      </c>
      <c r="G7483" t="s">
        <v>29</v>
      </c>
      <c r="H7483" s="5">
        <v>20.72</v>
      </c>
      <c r="I7483" s="5">
        <v>20.718</v>
      </c>
      <c r="J7483" s="5">
        <v>1.9999999999988898E-3</v>
      </c>
      <c r="K7483" s="5">
        <v>20.72</v>
      </c>
      <c r="L7483" s="5">
        <v>0</v>
      </c>
      <c r="M7483" t="str">
        <f>IF(ISERROR(VLOOKUP(A7483,'[1]Ecart validé'!$A:$A,1,FALSE)),Z7483,"Ecart Validé")</f>
        <v>valid</v>
      </c>
      <c r="R7483" t="s">
        <v>30</v>
      </c>
      <c r="X7483"/>
      <c r="Y7483"/>
      <c r="Z7483" t="s">
        <v>31</v>
      </c>
    </row>
    <row r="7484" spans="1:26" x14ac:dyDescent="0.3">
      <c r="A7484" t="s">
        <v>9897</v>
      </c>
      <c r="B7484" t="s">
        <v>963</v>
      </c>
      <c r="C7484">
        <v>45087</v>
      </c>
      <c r="D7484" t="str">
        <f>+VLOOKUP(C7484,Param!K:L,2,FALSE)</f>
        <v>SERAX NV</v>
      </c>
      <c r="E7484" t="s">
        <v>9896</v>
      </c>
      <c r="F7484" t="s">
        <v>8262</v>
      </c>
      <c r="G7484" t="s">
        <v>29</v>
      </c>
      <c r="H7484" s="5">
        <v>1119.3599999999999</v>
      </c>
      <c r="I7484" s="5">
        <v>1119.3599999999999</v>
      </c>
      <c r="J7484" s="5">
        <v>0</v>
      </c>
      <c r="K7484" s="5">
        <v>1119.3599999999999</v>
      </c>
      <c r="L7484" s="5">
        <v>0</v>
      </c>
      <c r="M7484" t="str">
        <f>IF(ISERROR(VLOOKUP(A7484,'[1]Ecart validé'!$A:$A,1,FALSE)),Z7484,"Ecart Validé")</f>
        <v>valid</v>
      </c>
      <c r="R7484" t="s">
        <v>30</v>
      </c>
      <c r="X7484"/>
      <c r="Y7484"/>
      <c r="Z7484" t="s">
        <v>31</v>
      </c>
    </row>
    <row r="7485" spans="1:26" x14ac:dyDescent="0.3">
      <c r="A7485" t="s">
        <v>9898</v>
      </c>
      <c r="B7485" t="s">
        <v>963</v>
      </c>
      <c r="C7485">
        <v>45087</v>
      </c>
      <c r="D7485" t="str">
        <f>+VLOOKUP(C7485,Param!K:L,2,FALSE)</f>
        <v>SERAX NV</v>
      </c>
      <c r="E7485" t="s">
        <v>9896</v>
      </c>
      <c r="F7485" t="s">
        <v>8266</v>
      </c>
      <c r="G7485" t="s">
        <v>29</v>
      </c>
      <c r="H7485" s="5">
        <v>4110.3999999999996</v>
      </c>
      <c r="I7485" s="5">
        <v>4110.3999999999996</v>
      </c>
      <c r="J7485" s="5">
        <v>0</v>
      </c>
      <c r="K7485" s="5">
        <v>4110.3999999999996</v>
      </c>
      <c r="L7485" s="5">
        <v>0</v>
      </c>
      <c r="M7485" t="str">
        <f>IF(ISERROR(VLOOKUP(A7485,'[1]Ecart validé'!$A:$A,1,FALSE)),Z7485,"Ecart Validé")</f>
        <v>valid</v>
      </c>
      <c r="R7485" t="s">
        <v>30</v>
      </c>
      <c r="X7485"/>
      <c r="Y7485"/>
      <c r="Z7485" t="s">
        <v>31</v>
      </c>
    </row>
    <row r="7486" spans="1:26" x14ac:dyDescent="0.3">
      <c r="A7486" t="s">
        <v>9899</v>
      </c>
      <c r="B7486" t="s">
        <v>963</v>
      </c>
      <c r="C7486">
        <v>354805</v>
      </c>
      <c r="D7486" t="str">
        <f>+VLOOKUP(C7486,Param!K:L,2,FALSE)</f>
        <v>CORBY OF WINDSOR FIRED UP CORPORATION</v>
      </c>
      <c r="E7486" t="s">
        <v>9900</v>
      </c>
      <c r="F7486" t="s">
        <v>8617</v>
      </c>
      <c r="G7486" t="s">
        <v>29</v>
      </c>
      <c r="H7486" s="5">
        <v>1465.57</v>
      </c>
      <c r="I7486" s="5">
        <v>1465.5715</v>
      </c>
      <c r="J7486" s="5">
        <v>-1.50000000007821E-3</v>
      </c>
      <c r="K7486" s="5">
        <v>1465.57</v>
      </c>
      <c r="L7486" s="5">
        <v>0</v>
      </c>
      <c r="M7486" t="str">
        <f>IF(ISERROR(VLOOKUP(A7486,'[1]Ecart validé'!$A:$A,1,FALSE)),Z7486,"Ecart Validé")</f>
        <v>valid</v>
      </c>
      <c r="R7486" t="s">
        <v>30</v>
      </c>
      <c r="X7486"/>
      <c r="Y7486"/>
      <c r="Z7486" t="s">
        <v>31</v>
      </c>
    </row>
    <row r="7487" spans="1:26" x14ac:dyDescent="0.3">
      <c r="A7487" t="s">
        <v>9901</v>
      </c>
      <c r="B7487" t="s">
        <v>963</v>
      </c>
      <c r="C7487">
        <v>354805</v>
      </c>
      <c r="D7487" t="str">
        <f>+VLOOKUP(C7487,Param!K:L,2,FALSE)</f>
        <v>CORBY OF WINDSOR FIRED UP CORPORATION</v>
      </c>
      <c r="E7487" t="s">
        <v>9900</v>
      </c>
      <c r="F7487" t="s">
        <v>8260</v>
      </c>
      <c r="G7487" t="s">
        <v>29</v>
      </c>
      <c r="H7487" s="5">
        <v>196.61</v>
      </c>
      <c r="I7487" s="5">
        <v>196.60849999999999</v>
      </c>
      <c r="J7487" s="5">
        <v>1.5000000000213701E-3</v>
      </c>
      <c r="K7487" s="5">
        <v>196.61</v>
      </c>
      <c r="L7487" s="5">
        <v>0</v>
      </c>
      <c r="M7487" t="str">
        <f>IF(ISERROR(VLOOKUP(A7487,'[1]Ecart validé'!$A:$A,1,FALSE)),Z7487,"Ecart Validé")</f>
        <v>valid</v>
      </c>
      <c r="R7487" t="s">
        <v>30</v>
      </c>
      <c r="X7487"/>
      <c r="Y7487"/>
      <c r="Z7487" t="s">
        <v>31</v>
      </c>
    </row>
    <row r="7488" spans="1:26" x14ac:dyDescent="0.3">
      <c r="A7488" t="s">
        <v>9902</v>
      </c>
      <c r="B7488" t="s">
        <v>963</v>
      </c>
      <c r="C7488">
        <v>354805</v>
      </c>
      <c r="D7488" t="str">
        <f>+VLOOKUP(C7488,Param!K:L,2,FALSE)</f>
        <v>CORBY OF WINDSOR FIRED UP CORPORATION</v>
      </c>
      <c r="E7488" t="s">
        <v>9900</v>
      </c>
      <c r="F7488" t="s">
        <v>8262</v>
      </c>
      <c r="G7488" t="s">
        <v>29</v>
      </c>
      <c r="H7488" s="5">
        <v>656.44</v>
      </c>
      <c r="I7488" s="5">
        <v>656.44150000000002</v>
      </c>
      <c r="J7488" s="5">
        <v>-1.4999999999645199E-3</v>
      </c>
      <c r="K7488" s="5">
        <v>656.44</v>
      </c>
      <c r="L7488" s="5">
        <v>0</v>
      </c>
      <c r="M7488" t="str">
        <f>IF(ISERROR(VLOOKUP(A7488,'[1]Ecart validé'!$A:$A,1,FALSE)),Z7488,"Ecart Validé")</f>
        <v>valid</v>
      </c>
      <c r="R7488" t="s">
        <v>30</v>
      </c>
      <c r="X7488"/>
      <c r="Y7488"/>
      <c r="Z7488" t="s">
        <v>31</v>
      </c>
    </row>
    <row r="7489" spans="1:26" x14ac:dyDescent="0.3">
      <c r="A7489" t="s">
        <v>9903</v>
      </c>
      <c r="B7489" t="s">
        <v>963</v>
      </c>
      <c r="C7489">
        <v>354805</v>
      </c>
      <c r="D7489" t="str">
        <f>+VLOOKUP(C7489,Param!K:L,2,FALSE)</f>
        <v>CORBY OF WINDSOR FIRED UP CORPORATION</v>
      </c>
      <c r="E7489" t="s">
        <v>9900</v>
      </c>
      <c r="F7489" t="s">
        <v>8266</v>
      </c>
      <c r="G7489" t="s">
        <v>29</v>
      </c>
      <c r="H7489" s="5">
        <v>827.75</v>
      </c>
      <c r="I7489" s="5">
        <v>827.75400000000002</v>
      </c>
      <c r="J7489" s="5">
        <v>-4.0000000000190898E-3</v>
      </c>
      <c r="K7489" s="5">
        <v>827.75</v>
      </c>
      <c r="L7489" s="5">
        <v>0</v>
      </c>
      <c r="M7489" t="str">
        <f>IF(ISERROR(VLOOKUP(A7489,'[1]Ecart validé'!$A:$A,1,FALSE)),Z7489,"Ecart Validé")</f>
        <v>valid</v>
      </c>
      <c r="R7489" t="s">
        <v>30</v>
      </c>
      <c r="V7489" t="s">
        <v>60</v>
      </c>
      <c r="W7489" t="s">
        <v>61</v>
      </c>
      <c r="X7489"/>
      <c r="Y7489"/>
      <c r="Z7489" t="s">
        <v>31</v>
      </c>
    </row>
    <row r="7490" spans="1:26" x14ac:dyDescent="0.3">
      <c r="A7490" t="s">
        <v>9904</v>
      </c>
      <c r="B7490" t="s">
        <v>963</v>
      </c>
      <c r="C7490">
        <v>261268</v>
      </c>
      <c r="D7490" t="str">
        <f>+VLOOKUP(C7490,Param!K:L,2,FALSE)</f>
        <v>RESISTUB PRODUCTIONS SAS</v>
      </c>
      <c r="E7490" t="s">
        <v>9905</v>
      </c>
      <c r="F7490" t="s">
        <v>8260</v>
      </c>
      <c r="G7490" t="s">
        <v>29</v>
      </c>
      <c r="H7490" s="5">
        <v>345.17</v>
      </c>
      <c r="I7490" s="5">
        <v>345.1728</v>
      </c>
      <c r="J7490" s="5">
        <v>-2.7999999999792601E-3</v>
      </c>
      <c r="K7490" s="5">
        <v>345.17</v>
      </c>
      <c r="L7490" s="5">
        <v>0</v>
      </c>
      <c r="M7490" t="str">
        <f>IF(ISERROR(VLOOKUP(A7490,'[1]Ecart validé'!$A:$A,1,FALSE)),Z7490,"Ecart Validé")</f>
        <v>valid</v>
      </c>
      <c r="R7490" t="s">
        <v>30</v>
      </c>
      <c r="X7490"/>
      <c r="Y7490"/>
      <c r="Z7490" t="s">
        <v>31</v>
      </c>
    </row>
    <row r="7491" spans="1:26" x14ac:dyDescent="0.3">
      <c r="A7491" t="s">
        <v>9906</v>
      </c>
      <c r="B7491" t="s">
        <v>963</v>
      </c>
      <c r="C7491">
        <v>261268</v>
      </c>
      <c r="D7491" t="str">
        <f>+VLOOKUP(C7491,Param!K:L,2,FALSE)</f>
        <v>RESISTUB PRODUCTIONS SAS</v>
      </c>
      <c r="E7491" t="s">
        <v>9905</v>
      </c>
      <c r="F7491" t="s">
        <v>8617</v>
      </c>
      <c r="G7491" t="s">
        <v>29</v>
      </c>
      <c r="H7491" s="5">
        <v>480.12</v>
      </c>
      <c r="I7491" s="5">
        <v>480.12</v>
      </c>
      <c r="J7491" s="5">
        <v>0</v>
      </c>
      <c r="K7491" s="5">
        <v>480.12</v>
      </c>
      <c r="L7491" s="5">
        <v>0</v>
      </c>
      <c r="M7491" t="str">
        <f>IF(ISERROR(VLOOKUP(A7491,'[1]Ecart validé'!$A:$A,1,FALSE)),Z7491,"Ecart Validé")</f>
        <v>valid</v>
      </c>
      <c r="R7491" t="s">
        <v>30</v>
      </c>
      <c r="X7491"/>
      <c r="Y7491"/>
      <c r="Z7491" t="s">
        <v>31</v>
      </c>
    </row>
    <row r="7492" spans="1:26" x14ac:dyDescent="0.3">
      <c r="A7492" t="s">
        <v>9907</v>
      </c>
      <c r="B7492" t="s">
        <v>963</v>
      </c>
      <c r="C7492">
        <v>261268</v>
      </c>
      <c r="D7492" t="str">
        <f>+VLOOKUP(C7492,Param!K:L,2,FALSE)</f>
        <v>RESISTUB PRODUCTIONS SAS</v>
      </c>
      <c r="E7492" t="s">
        <v>9905</v>
      </c>
      <c r="F7492" t="s">
        <v>8266</v>
      </c>
      <c r="G7492" t="s">
        <v>29</v>
      </c>
      <c r="H7492" s="5">
        <v>0.62</v>
      </c>
      <c r="I7492" s="5">
        <v>0.62280000000000002</v>
      </c>
      <c r="J7492" s="5">
        <v>-2.8000000000000199E-3</v>
      </c>
      <c r="K7492" s="5">
        <v>0.62</v>
      </c>
      <c r="L7492" s="5">
        <v>0</v>
      </c>
      <c r="M7492" t="str">
        <f>IF(ISERROR(VLOOKUP(A7492,'[1]Ecart validé'!$A:$A,1,FALSE)),Z7492,"Ecart Validé")</f>
        <v>valid</v>
      </c>
      <c r="R7492" t="s">
        <v>30</v>
      </c>
      <c r="X7492"/>
      <c r="Y7492"/>
      <c r="Z7492" t="s">
        <v>31</v>
      </c>
    </row>
    <row r="7493" spans="1:26" x14ac:dyDescent="0.3">
      <c r="A7493" t="s">
        <v>9908</v>
      </c>
      <c r="B7493" t="s">
        <v>963</v>
      </c>
      <c r="C7493">
        <v>248969</v>
      </c>
      <c r="D7493" t="str">
        <f>+VLOOKUP(C7493,Param!K:L,2,FALSE)</f>
        <v>Flex Equipos de Descanso S.A.</v>
      </c>
      <c r="E7493" t="s">
        <v>9909</v>
      </c>
      <c r="F7493" t="s">
        <v>8260</v>
      </c>
      <c r="G7493" t="s">
        <v>29</v>
      </c>
      <c r="H7493" s="5">
        <v>1752.8</v>
      </c>
      <c r="I7493" s="5">
        <v>1752.8</v>
      </c>
      <c r="J7493" s="5">
        <v>0</v>
      </c>
      <c r="K7493" s="5">
        <v>1752.8</v>
      </c>
      <c r="L7493" s="5">
        <v>0</v>
      </c>
      <c r="M7493" t="str">
        <f>IF(ISERROR(VLOOKUP(A7493,'[1]Ecart validé'!$A:$A,1,FALSE)),Z7493,"Ecart Validé")</f>
        <v>valid</v>
      </c>
      <c r="R7493" t="s">
        <v>30</v>
      </c>
      <c r="X7493"/>
      <c r="Y7493"/>
      <c r="Z7493" t="s">
        <v>31</v>
      </c>
    </row>
    <row r="7494" spans="1:26" x14ac:dyDescent="0.3">
      <c r="A7494" t="s">
        <v>9910</v>
      </c>
      <c r="B7494" t="s">
        <v>963</v>
      </c>
      <c r="C7494">
        <v>248969</v>
      </c>
      <c r="D7494" t="str">
        <f>+VLOOKUP(C7494,Param!K:L,2,FALSE)</f>
        <v>Flex Equipos de Descanso S.A.</v>
      </c>
      <c r="E7494" t="s">
        <v>9909</v>
      </c>
      <c r="F7494" t="s">
        <v>8262</v>
      </c>
      <c r="G7494" t="s">
        <v>29</v>
      </c>
      <c r="H7494" s="5">
        <v>76.459999999999994</v>
      </c>
      <c r="I7494" s="5">
        <v>76.457999999999998</v>
      </c>
      <c r="J7494" s="5">
        <v>1.9999999999953302E-3</v>
      </c>
      <c r="K7494" s="5">
        <v>76.459999999999994</v>
      </c>
      <c r="L7494" s="5">
        <v>0</v>
      </c>
      <c r="M7494" t="str">
        <f>IF(ISERROR(VLOOKUP(A7494,'[1]Ecart validé'!$A:$A,1,FALSE)),Z7494,"Ecart Validé")</f>
        <v>valid</v>
      </c>
      <c r="R7494" t="s">
        <v>30</v>
      </c>
      <c r="X7494"/>
      <c r="Y7494"/>
      <c r="Z7494" t="s">
        <v>31</v>
      </c>
    </row>
    <row r="7495" spans="1:26" x14ac:dyDescent="0.3">
      <c r="A7495" t="s">
        <v>9911</v>
      </c>
      <c r="B7495" t="s">
        <v>963</v>
      </c>
      <c r="C7495">
        <v>248969</v>
      </c>
      <c r="D7495" t="str">
        <f>+VLOOKUP(C7495,Param!K:L,2,FALSE)</f>
        <v>Flex Equipos de Descanso S.A.</v>
      </c>
      <c r="E7495" t="s">
        <v>9909</v>
      </c>
      <c r="F7495" t="s">
        <v>8264</v>
      </c>
      <c r="G7495" t="s">
        <v>29</v>
      </c>
      <c r="H7495" s="5">
        <v>21.65</v>
      </c>
      <c r="I7495" s="5">
        <v>21.65</v>
      </c>
      <c r="J7495" s="5">
        <v>0</v>
      </c>
      <c r="K7495" s="5">
        <v>21.65</v>
      </c>
      <c r="L7495" s="5">
        <v>0</v>
      </c>
      <c r="M7495" t="str">
        <f>IF(ISERROR(VLOOKUP(A7495,'[1]Ecart validé'!$A:$A,1,FALSE)),Z7495,"Ecart Validé")</f>
        <v>valid</v>
      </c>
      <c r="R7495" t="s">
        <v>30</v>
      </c>
      <c r="X7495"/>
      <c r="Y7495"/>
      <c r="Z7495" t="s">
        <v>31</v>
      </c>
    </row>
    <row r="7496" spans="1:26" x14ac:dyDescent="0.3">
      <c r="A7496" t="s">
        <v>9912</v>
      </c>
      <c r="B7496" t="s">
        <v>963</v>
      </c>
      <c r="C7496">
        <v>248969</v>
      </c>
      <c r="D7496" t="str">
        <f>+VLOOKUP(C7496,Param!K:L,2,FALSE)</f>
        <v>Flex Equipos de Descanso S.A.</v>
      </c>
      <c r="E7496" t="s">
        <v>9909</v>
      </c>
      <c r="F7496" t="s">
        <v>8266</v>
      </c>
      <c r="G7496" t="s">
        <v>29</v>
      </c>
      <c r="H7496" s="5">
        <v>1052.93</v>
      </c>
      <c r="I7496" s="5">
        <v>1052.9345000000001</v>
      </c>
      <c r="J7496" s="5">
        <v>-4.5000000000072699E-3</v>
      </c>
      <c r="K7496" s="5">
        <v>1052.93</v>
      </c>
      <c r="L7496" s="5">
        <v>0</v>
      </c>
      <c r="M7496" t="str">
        <f>IF(ISERROR(VLOOKUP(A7496,'[1]Ecart validé'!$A:$A,1,FALSE)),Z7496,"Ecart Validé")</f>
        <v>valid</v>
      </c>
      <c r="R7496" t="s">
        <v>30</v>
      </c>
      <c r="X7496"/>
      <c r="Y7496"/>
      <c r="Z7496" t="s">
        <v>31</v>
      </c>
    </row>
    <row r="7497" spans="1:26" x14ac:dyDescent="0.3">
      <c r="A7497" t="s">
        <v>9913</v>
      </c>
      <c r="B7497" t="s">
        <v>963</v>
      </c>
      <c r="C7497">
        <v>2270</v>
      </c>
      <c r="D7497" t="str">
        <f>+VLOOKUP(C7497,Param!K:L,2,FALSE)</f>
        <v>VILLEROY ET BOCH AG</v>
      </c>
      <c r="E7497" t="s">
        <v>1151</v>
      </c>
      <c r="F7497" t="s">
        <v>8271</v>
      </c>
      <c r="G7497" t="s">
        <v>29</v>
      </c>
      <c r="H7497" s="5">
        <v>24189.34</v>
      </c>
      <c r="I7497" s="5">
        <v>24189.343199999999</v>
      </c>
      <c r="J7497" s="5">
        <v>-3.1999999991967299E-3</v>
      </c>
      <c r="K7497" s="5">
        <v>24189.34</v>
      </c>
      <c r="L7497" s="5">
        <v>0</v>
      </c>
      <c r="M7497" t="str">
        <f>IF(ISERROR(VLOOKUP(A7497,'[1]Ecart validé'!$A:$A,1,FALSE)),Z7497,"Ecart Validé")</f>
        <v>valid</v>
      </c>
      <c r="R7497" t="s">
        <v>30</v>
      </c>
      <c r="X7497"/>
      <c r="Y7497"/>
      <c r="Z7497" t="s">
        <v>31</v>
      </c>
    </row>
    <row r="7498" spans="1:26" x14ac:dyDescent="0.3">
      <c r="A7498" t="s">
        <v>9914</v>
      </c>
      <c r="B7498" t="s">
        <v>963</v>
      </c>
      <c r="C7498">
        <v>6241</v>
      </c>
      <c r="D7498" t="str">
        <f>+VLOOKUP(C7498,Param!K:L,2,FALSE)</f>
        <v>LE MENU DUBREUIL</v>
      </c>
      <c r="E7498" t="s">
        <v>9915</v>
      </c>
      <c r="F7498" t="s">
        <v>8262</v>
      </c>
      <c r="G7498" t="s">
        <v>29</v>
      </c>
      <c r="H7498" s="5">
        <v>23.92</v>
      </c>
      <c r="I7498" s="5">
        <v>23.92</v>
      </c>
      <c r="J7498" s="5">
        <v>0</v>
      </c>
      <c r="K7498" s="5">
        <v>23.92</v>
      </c>
      <c r="L7498" s="5">
        <v>0</v>
      </c>
      <c r="M7498" t="str">
        <f>IF(ISERROR(VLOOKUP(A7498,'[1]Ecart validé'!$A:$A,1,FALSE)),Z7498,"Ecart Validé")</f>
        <v>valid</v>
      </c>
      <c r="R7498" t="s">
        <v>30</v>
      </c>
      <c r="X7498"/>
      <c r="Y7498"/>
      <c r="Z7498" t="s">
        <v>31</v>
      </c>
    </row>
    <row r="7499" spans="1:26" x14ac:dyDescent="0.3">
      <c r="A7499" t="s">
        <v>9916</v>
      </c>
      <c r="B7499" t="s">
        <v>963</v>
      </c>
      <c r="C7499">
        <v>6241</v>
      </c>
      <c r="D7499" t="str">
        <f>+VLOOKUP(C7499,Param!K:L,2,FALSE)</f>
        <v>LE MENU DUBREUIL</v>
      </c>
      <c r="E7499" t="s">
        <v>9915</v>
      </c>
      <c r="F7499" t="s">
        <v>8264</v>
      </c>
      <c r="G7499" t="s">
        <v>29</v>
      </c>
      <c r="H7499" s="5">
        <v>20.28</v>
      </c>
      <c r="I7499" s="5">
        <v>20.28</v>
      </c>
      <c r="J7499" s="5">
        <v>0</v>
      </c>
      <c r="K7499" s="5">
        <v>20.28</v>
      </c>
      <c r="L7499" s="5">
        <v>0</v>
      </c>
      <c r="M7499" t="str">
        <f>IF(ISERROR(VLOOKUP(A7499,'[1]Ecart validé'!$A:$A,1,FALSE)),Z7499,"Ecart Validé")</f>
        <v>valid</v>
      </c>
      <c r="R7499" t="s">
        <v>30</v>
      </c>
      <c r="X7499"/>
      <c r="Y7499"/>
      <c r="Z7499" t="s">
        <v>31</v>
      </c>
    </row>
    <row r="7500" spans="1:26" ht="43.2" x14ac:dyDescent="0.3">
      <c r="A7500" t="s">
        <v>9917</v>
      </c>
      <c r="B7500" t="s">
        <v>963</v>
      </c>
      <c r="C7500">
        <v>6241</v>
      </c>
      <c r="D7500" t="str">
        <f>+VLOOKUP(C7500,Param!K:L,2,FALSE)</f>
        <v>LE MENU DUBREUIL</v>
      </c>
      <c r="E7500" t="s">
        <v>9915</v>
      </c>
      <c r="F7500" t="s">
        <v>8266</v>
      </c>
      <c r="G7500" t="s">
        <v>29</v>
      </c>
      <c r="H7500" s="5">
        <v>97.61</v>
      </c>
      <c r="I7500" s="5">
        <v>97.611800000000002</v>
      </c>
      <c r="J7500" s="5">
        <v>-1.8000000000029099E-3</v>
      </c>
      <c r="K7500" s="5">
        <v>97.61</v>
      </c>
      <c r="L7500" s="5">
        <v>0</v>
      </c>
      <c r="M7500" t="str">
        <f>IF(ISERROR(VLOOKUP(A7500,'[1]Ecart validé'!$A:$A,1,FALSE)),Z7500,"Ecart Validé")</f>
        <v>valid</v>
      </c>
      <c r="R7500" t="s">
        <v>30</v>
      </c>
      <c r="S7500" t="s">
        <v>42</v>
      </c>
      <c r="T7500" t="s">
        <v>325</v>
      </c>
      <c r="U7500" s="13" t="s">
        <v>9918</v>
      </c>
      <c r="V7500" t="s">
        <v>45</v>
      </c>
      <c r="W7500" t="s">
        <v>2529</v>
      </c>
      <c r="X7500" t="s">
        <v>2131</v>
      </c>
      <c r="Y7500" t="s">
        <v>2131</v>
      </c>
      <c r="Z7500" t="s">
        <v>31</v>
      </c>
    </row>
    <row r="7501" spans="1:26" x14ac:dyDescent="0.3">
      <c r="A7501" t="s">
        <v>9919</v>
      </c>
      <c r="B7501" t="s">
        <v>963</v>
      </c>
      <c r="C7501">
        <v>58122</v>
      </c>
      <c r="D7501" t="str">
        <f>+VLOOKUP(C7501,Param!K:L,2,FALSE)</f>
        <v>NICOLARDOT</v>
      </c>
      <c r="E7501" t="s">
        <v>1671</v>
      </c>
      <c r="F7501" t="s">
        <v>8264</v>
      </c>
      <c r="G7501" t="s">
        <v>29</v>
      </c>
      <c r="H7501" s="5">
        <v>39518.53</v>
      </c>
      <c r="I7501" s="5">
        <v>39518.5308</v>
      </c>
      <c r="J7501" s="5">
        <v>-8.0000000161817297E-4</v>
      </c>
      <c r="K7501" s="5">
        <v>39518.53</v>
      </c>
      <c r="L7501" s="5">
        <v>0</v>
      </c>
      <c r="M7501" t="str">
        <f>IF(ISERROR(VLOOKUP(A7501,'[1]Ecart validé'!$A:$A,1,FALSE)),Z7501,"Ecart Validé")</f>
        <v>valid</v>
      </c>
      <c r="R7501" t="s">
        <v>30</v>
      </c>
      <c r="X7501"/>
      <c r="Y7501"/>
      <c r="Z7501" t="s">
        <v>31</v>
      </c>
    </row>
    <row r="7502" spans="1:26" x14ac:dyDescent="0.3">
      <c r="A7502" t="s">
        <v>9920</v>
      </c>
      <c r="B7502" t="s">
        <v>963</v>
      </c>
      <c r="C7502">
        <v>58122</v>
      </c>
      <c r="D7502" t="str">
        <f>+VLOOKUP(C7502,Param!K:L,2,FALSE)</f>
        <v>NICOLARDOT</v>
      </c>
      <c r="E7502" t="s">
        <v>1671</v>
      </c>
      <c r="F7502" t="s">
        <v>8266</v>
      </c>
      <c r="G7502" t="s">
        <v>29</v>
      </c>
      <c r="H7502" s="5">
        <v>19271</v>
      </c>
      <c r="I7502" s="5">
        <v>19271.004000000001</v>
      </c>
      <c r="J7502" s="5">
        <v>-4.0000000008149003E-3</v>
      </c>
      <c r="K7502" s="5">
        <v>19271</v>
      </c>
      <c r="L7502" s="5">
        <v>0</v>
      </c>
      <c r="M7502" t="str">
        <f>IF(ISERROR(VLOOKUP(A7502,'[1]Ecart validé'!$A:$A,1,FALSE)),Z7502,"Ecart Validé")</f>
        <v>valid</v>
      </c>
      <c r="R7502" t="s">
        <v>30</v>
      </c>
      <c r="X7502"/>
      <c r="Y7502"/>
      <c r="Z7502" t="s">
        <v>31</v>
      </c>
    </row>
    <row r="7503" spans="1:26" x14ac:dyDescent="0.3">
      <c r="A7503" t="s">
        <v>9921</v>
      </c>
      <c r="B7503" t="s">
        <v>963</v>
      </c>
      <c r="C7503">
        <v>317017</v>
      </c>
      <c r="D7503" t="str">
        <f>+VLOOKUP(C7503,Param!K:L,2,FALSE)</f>
        <v>PALATINO</v>
      </c>
      <c r="E7503" t="s">
        <v>9922</v>
      </c>
      <c r="F7503" t="s">
        <v>8617</v>
      </c>
      <c r="G7503" t="s">
        <v>29</v>
      </c>
      <c r="H7503" s="5">
        <v>10017.719999999999</v>
      </c>
      <c r="I7503" s="5">
        <v>10017.719999999999</v>
      </c>
      <c r="J7503" s="5">
        <v>1.81898940354585E-12</v>
      </c>
      <c r="K7503" s="5">
        <v>10017.719999999999</v>
      </c>
      <c r="L7503" s="5">
        <v>0</v>
      </c>
      <c r="M7503" t="str">
        <f>IF(ISERROR(VLOOKUP(A7503,'[1]Ecart validé'!$A:$A,1,FALSE)),Z7503,"Ecart Validé")</f>
        <v>valid</v>
      </c>
      <c r="R7503" t="s">
        <v>30</v>
      </c>
      <c r="X7503"/>
      <c r="Y7503"/>
      <c r="Z7503" t="s">
        <v>31</v>
      </c>
    </row>
    <row r="7504" spans="1:26" x14ac:dyDescent="0.3">
      <c r="A7504" t="s">
        <v>9923</v>
      </c>
      <c r="B7504" t="s">
        <v>963</v>
      </c>
      <c r="C7504">
        <v>317017</v>
      </c>
      <c r="D7504" t="str">
        <f>+VLOOKUP(C7504,Param!K:L,2,FALSE)</f>
        <v>PALATINO</v>
      </c>
      <c r="E7504" t="s">
        <v>9922</v>
      </c>
      <c r="F7504" t="s">
        <v>8260</v>
      </c>
      <c r="G7504" t="s">
        <v>29</v>
      </c>
      <c r="H7504" s="5">
        <v>2795.76</v>
      </c>
      <c r="I7504" s="5">
        <v>2795.76</v>
      </c>
      <c r="J7504" s="5">
        <v>0</v>
      </c>
      <c r="K7504" s="5">
        <v>2795.76</v>
      </c>
      <c r="L7504" s="5">
        <v>0</v>
      </c>
      <c r="M7504" t="str">
        <f>IF(ISERROR(VLOOKUP(A7504,'[1]Ecart validé'!$A:$A,1,FALSE)),Z7504,"Ecart Validé")</f>
        <v>valid</v>
      </c>
      <c r="R7504" t="s">
        <v>30</v>
      </c>
      <c r="X7504"/>
      <c r="Y7504"/>
      <c r="Z7504" t="s">
        <v>31</v>
      </c>
    </row>
    <row r="7505" spans="1:26" x14ac:dyDescent="0.3">
      <c r="A7505" t="s">
        <v>9924</v>
      </c>
      <c r="B7505" t="s">
        <v>963</v>
      </c>
      <c r="C7505">
        <v>317017</v>
      </c>
      <c r="D7505" t="str">
        <f>+VLOOKUP(C7505,Param!K:L,2,FALSE)</f>
        <v>PALATINO</v>
      </c>
      <c r="E7505" t="s">
        <v>9922</v>
      </c>
      <c r="F7505" t="s">
        <v>8262</v>
      </c>
      <c r="G7505" t="s">
        <v>29</v>
      </c>
      <c r="H7505" s="5">
        <v>2711.55</v>
      </c>
      <c r="I7505" s="5">
        <v>2711.55</v>
      </c>
      <c r="J7505" s="5">
        <v>0</v>
      </c>
      <c r="K7505" s="5">
        <v>2711.55</v>
      </c>
      <c r="L7505" s="5">
        <v>0</v>
      </c>
      <c r="M7505" t="str">
        <f>IF(ISERROR(VLOOKUP(A7505,'[1]Ecart validé'!$A:$A,1,FALSE)),Z7505,"Ecart Validé")</f>
        <v>valid</v>
      </c>
      <c r="R7505" t="s">
        <v>30</v>
      </c>
      <c r="X7505"/>
      <c r="Y7505"/>
      <c r="Z7505" t="s">
        <v>31</v>
      </c>
    </row>
    <row r="7506" spans="1:26" x14ac:dyDescent="0.3">
      <c r="A7506" t="s">
        <v>9925</v>
      </c>
      <c r="B7506" t="s">
        <v>963</v>
      </c>
      <c r="C7506">
        <v>317017</v>
      </c>
      <c r="D7506" t="str">
        <f>+VLOOKUP(C7506,Param!K:L,2,FALSE)</f>
        <v>PALATINO</v>
      </c>
      <c r="E7506" t="s">
        <v>9922</v>
      </c>
      <c r="F7506" t="s">
        <v>8264</v>
      </c>
      <c r="G7506" t="s">
        <v>29</v>
      </c>
      <c r="H7506" s="5">
        <v>4491.09</v>
      </c>
      <c r="I7506" s="5">
        <v>4491.09</v>
      </c>
      <c r="J7506" s="5">
        <v>0</v>
      </c>
      <c r="K7506" s="5">
        <v>4491.09</v>
      </c>
      <c r="L7506" s="5">
        <v>0</v>
      </c>
      <c r="M7506" t="str">
        <f>IF(ISERROR(VLOOKUP(A7506,'[1]Ecart validé'!$A:$A,1,FALSE)),Z7506,"Ecart Validé")</f>
        <v>valid</v>
      </c>
      <c r="R7506" t="s">
        <v>30</v>
      </c>
      <c r="X7506"/>
      <c r="Y7506"/>
      <c r="Z7506" t="s">
        <v>31</v>
      </c>
    </row>
    <row r="7507" spans="1:26" x14ac:dyDescent="0.3">
      <c r="A7507" t="s">
        <v>9926</v>
      </c>
      <c r="B7507" t="s">
        <v>963</v>
      </c>
      <c r="C7507">
        <v>317017</v>
      </c>
      <c r="D7507" t="str">
        <f>+VLOOKUP(C7507,Param!K:L,2,FALSE)</f>
        <v>PALATINO</v>
      </c>
      <c r="E7507" t="s">
        <v>9922</v>
      </c>
      <c r="F7507" t="s">
        <v>8266</v>
      </c>
      <c r="G7507" t="s">
        <v>29</v>
      </c>
      <c r="H7507" s="5">
        <v>4445.46</v>
      </c>
      <c r="I7507" s="5">
        <v>4445.46</v>
      </c>
      <c r="J7507" s="5">
        <v>0</v>
      </c>
      <c r="K7507" s="5">
        <v>4445.46</v>
      </c>
      <c r="L7507" s="5">
        <v>0</v>
      </c>
      <c r="M7507" t="str">
        <f>IF(ISERROR(VLOOKUP(A7507,'[1]Ecart validé'!$A:$A,1,FALSE)),Z7507,"Ecart Validé")</f>
        <v>valid</v>
      </c>
      <c r="R7507" t="s">
        <v>30</v>
      </c>
      <c r="X7507"/>
      <c r="Y7507"/>
      <c r="Z7507" t="s">
        <v>31</v>
      </c>
    </row>
    <row r="7508" spans="1:26" x14ac:dyDescent="0.3">
      <c r="A7508" t="s">
        <v>9927</v>
      </c>
      <c r="B7508" t="s">
        <v>963</v>
      </c>
      <c r="C7508">
        <v>58161</v>
      </c>
      <c r="D7508" t="str">
        <f>+VLOOKUP(C7508,Param!K:L,2,FALSE)</f>
        <v>COUP DE PATES SAS</v>
      </c>
      <c r="E7508" t="s">
        <v>1676</v>
      </c>
      <c r="F7508" t="s">
        <v>8260</v>
      </c>
      <c r="G7508" t="s">
        <v>29</v>
      </c>
      <c r="H7508" s="5">
        <v>7873.94</v>
      </c>
      <c r="I7508" s="5">
        <v>7873.9390000000003</v>
      </c>
      <c r="J7508" s="5">
        <v>9.9999999929423189E-4</v>
      </c>
      <c r="K7508" s="5">
        <v>7873.94</v>
      </c>
      <c r="L7508" s="5">
        <v>0</v>
      </c>
      <c r="M7508" t="str">
        <f>IF(ISERROR(VLOOKUP(A7508,'[1]Ecart validé'!$A:$A,1,FALSE)),Z7508,"Ecart Validé")</f>
        <v>valid</v>
      </c>
      <c r="R7508" t="s">
        <v>30</v>
      </c>
      <c r="X7508"/>
      <c r="Y7508"/>
      <c r="Z7508" t="s">
        <v>31</v>
      </c>
    </row>
    <row r="7509" spans="1:26" x14ac:dyDescent="0.3">
      <c r="A7509" t="s">
        <v>9928</v>
      </c>
      <c r="B7509" t="s">
        <v>963</v>
      </c>
      <c r="C7509">
        <v>58161</v>
      </c>
      <c r="D7509" t="str">
        <f>+VLOOKUP(C7509,Param!K:L,2,FALSE)</f>
        <v>COUP DE PATES SAS</v>
      </c>
      <c r="E7509" t="s">
        <v>1676</v>
      </c>
      <c r="F7509" t="s">
        <v>8262</v>
      </c>
      <c r="G7509" t="s">
        <v>29</v>
      </c>
      <c r="H7509" s="5">
        <v>14204.16</v>
      </c>
      <c r="I7509" s="5">
        <v>14204.1572</v>
      </c>
      <c r="J7509" s="5">
        <v>2.8000000002066298E-3</v>
      </c>
      <c r="K7509" s="5">
        <v>14204.16</v>
      </c>
      <c r="L7509" s="5">
        <v>0</v>
      </c>
      <c r="M7509" t="str">
        <f>IF(ISERROR(VLOOKUP(A7509,'[1]Ecart validé'!$A:$A,1,FALSE)),Z7509,"Ecart Validé")</f>
        <v>valid</v>
      </c>
      <c r="R7509" t="s">
        <v>30</v>
      </c>
      <c r="X7509"/>
      <c r="Y7509"/>
      <c r="Z7509" t="s">
        <v>31</v>
      </c>
    </row>
    <row r="7510" spans="1:26" x14ac:dyDescent="0.3">
      <c r="A7510" t="s">
        <v>9929</v>
      </c>
      <c r="B7510" t="s">
        <v>963</v>
      </c>
      <c r="C7510">
        <v>58161</v>
      </c>
      <c r="D7510" t="str">
        <f>+VLOOKUP(C7510,Param!K:L,2,FALSE)</f>
        <v>COUP DE PATES SAS</v>
      </c>
      <c r="E7510" t="s">
        <v>1676</v>
      </c>
      <c r="F7510" t="s">
        <v>8264</v>
      </c>
      <c r="G7510" t="s">
        <v>29</v>
      </c>
      <c r="H7510" s="5">
        <v>27812</v>
      </c>
      <c r="I7510" s="5">
        <v>27812</v>
      </c>
      <c r="J7510" s="5">
        <v>0</v>
      </c>
      <c r="K7510" s="5">
        <v>27812</v>
      </c>
      <c r="L7510" s="5">
        <v>0</v>
      </c>
      <c r="M7510" t="str">
        <f>IF(ISERROR(VLOOKUP(A7510,'[1]Ecart validé'!$A:$A,1,FALSE)),Z7510,"Ecart Validé")</f>
        <v>valid</v>
      </c>
      <c r="R7510" t="s">
        <v>30</v>
      </c>
      <c r="X7510"/>
      <c r="Y7510"/>
      <c r="Z7510" t="s">
        <v>31</v>
      </c>
    </row>
    <row r="7511" spans="1:26" x14ac:dyDescent="0.3">
      <c r="A7511" t="s">
        <v>9930</v>
      </c>
      <c r="B7511" t="s">
        <v>963</v>
      </c>
      <c r="C7511">
        <v>58161</v>
      </c>
      <c r="D7511" t="str">
        <f>+VLOOKUP(C7511,Param!K:L,2,FALSE)</f>
        <v>COUP DE PATES SAS</v>
      </c>
      <c r="E7511" t="s">
        <v>1676</v>
      </c>
      <c r="F7511" t="s">
        <v>8266</v>
      </c>
      <c r="G7511" t="s">
        <v>29</v>
      </c>
      <c r="H7511" s="5">
        <v>31433.18</v>
      </c>
      <c r="I7511" s="5">
        <v>31433.18</v>
      </c>
      <c r="J7511" s="5">
        <v>0</v>
      </c>
      <c r="K7511" s="5">
        <v>31433.18</v>
      </c>
      <c r="L7511" s="5">
        <v>0</v>
      </c>
      <c r="M7511" t="str">
        <f>IF(ISERROR(VLOOKUP(A7511,'[1]Ecart validé'!$A:$A,1,FALSE)),Z7511,"Ecart Validé")</f>
        <v>valid</v>
      </c>
      <c r="R7511" t="s">
        <v>30</v>
      </c>
      <c r="X7511"/>
      <c r="Y7511"/>
      <c r="Z7511" t="s">
        <v>31</v>
      </c>
    </row>
    <row r="7512" spans="1:26" x14ac:dyDescent="0.3">
      <c r="A7512" t="s">
        <v>9931</v>
      </c>
      <c r="B7512" t="s">
        <v>963</v>
      </c>
      <c r="C7512">
        <v>49198</v>
      </c>
      <c r="D7512" t="str">
        <f>+VLOOKUP(C7512,Param!K:L,2,FALSE)</f>
        <v>DAMMANN FRERES</v>
      </c>
      <c r="E7512" t="s">
        <v>1566</v>
      </c>
      <c r="F7512" t="s">
        <v>8271</v>
      </c>
      <c r="G7512" t="s">
        <v>29</v>
      </c>
      <c r="H7512" s="5">
        <v>1890.42</v>
      </c>
      <c r="I7512" s="5">
        <v>1890.4174</v>
      </c>
      <c r="J7512" s="5">
        <v>2.6000000000294598E-3</v>
      </c>
      <c r="K7512" s="5">
        <v>1890.42</v>
      </c>
      <c r="L7512" s="5">
        <v>0</v>
      </c>
      <c r="M7512" t="str">
        <f>IF(ISERROR(VLOOKUP(A7512,'[1]Ecart validé'!$A:$A,1,FALSE)),Z7512,"Ecart Validé")</f>
        <v>valid</v>
      </c>
      <c r="R7512" t="s">
        <v>30</v>
      </c>
      <c r="X7512"/>
      <c r="Y7512"/>
      <c r="Z7512" t="s">
        <v>31</v>
      </c>
    </row>
    <row r="7513" spans="1:26" x14ac:dyDescent="0.3">
      <c r="A7513" t="s">
        <v>9932</v>
      </c>
      <c r="B7513" t="s">
        <v>963</v>
      </c>
      <c r="C7513">
        <v>8979</v>
      </c>
      <c r="D7513" t="str">
        <f>+VLOOKUP(C7513,Param!K:L,2,FALSE)</f>
        <v>ASCOLIA</v>
      </c>
      <c r="E7513" t="s">
        <v>1297</v>
      </c>
      <c r="F7513" t="s">
        <v>8271</v>
      </c>
      <c r="G7513" t="s">
        <v>29</v>
      </c>
      <c r="H7513" s="5">
        <v>6086.74</v>
      </c>
      <c r="I7513" s="5">
        <v>6086.7394000000004</v>
      </c>
      <c r="J7513" s="5">
        <v>5.9999999939464E-4</v>
      </c>
      <c r="K7513" s="5">
        <v>6086.74</v>
      </c>
      <c r="L7513" s="5">
        <v>0</v>
      </c>
      <c r="M7513" t="str">
        <f>IF(ISERROR(VLOOKUP(A7513,'[1]Ecart validé'!$A:$A,1,FALSE)),Z7513,"Ecart Validé")</f>
        <v>valid</v>
      </c>
      <c r="R7513" t="s">
        <v>30</v>
      </c>
      <c r="X7513"/>
      <c r="Y7513"/>
      <c r="Z7513" t="s">
        <v>31</v>
      </c>
    </row>
    <row r="7514" spans="1:26" x14ac:dyDescent="0.3">
      <c r="A7514" t="s">
        <v>9933</v>
      </c>
      <c r="B7514" t="s">
        <v>963</v>
      </c>
      <c r="C7514">
        <v>57991</v>
      </c>
      <c r="D7514" t="str">
        <f>+VLOOKUP(C7514,Param!K:L,2,FALSE)</f>
        <v>BRUNNER</v>
      </c>
      <c r="E7514" t="s">
        <v>1666</v>
      </c>
      <c r="F7514" t="s">
        <v>8617</v>
      </c>
      <c r="G7514" t="s">
        <v>29</v>
      </c>
      <c r="H7514" s="5">
        <v>232.17</v>
      </c>
      <c r="I7514" s="5">
        <v>232.16579999999999</v>
      </c>
      <c r="J7514" s="5">
        <v>4.2000000000825804E-3</v>
      </c>
      <c r="K7514" s="5">
        <v>232.17</v>
      </c>
      <c r="L7514" s="5">
        <v>0</v>
      </c>
      <c r="M7514" t="str">
        <f>IF(ISERROR(VLOOKUP(A7514,'[1]Ecart validé'!$A:$A,1,FALSE)),Z7514,"Ecart Validé")</f>
        <v>valid</v>
      </c>
      <c r="R7514" t="s">
        <v>30</v>
      </c>
      <c r="X7514"/>
      <c r="Y7514"/>
      <c r="Z7514" t="s">
        <v>31</v>
      </c>
    </row>
    <row r="7515" spans="1:26" x14ac:dyDescent="0.3">
      <c r="A7515" t="s">
        <v>9934</v>
      </c>
      <c r="B7515" t="s">
        <v>963</v>
      </c>
      <c r="C7515">
        <v>57991</v>
      </c>
      <c r="D7515" t="str">
        <f>+VLOOKUP(C7515,Param!K:L,2,FALSE)</f>
        <v>BRUNNER</v>
      </c>
      <c r="E7515" t="s">
        <v>1666</v>
      </c>
      <c r="F7515" t="s">
        <v>8262</v>
      </c>
      <c r="G7515" t="s">
        <v>29</v>
      </c>
      <c r="H7515" s="5">
        <v>873.77</v>
      </c>
      <c r="I7515" s="5">
        <v>873.76800000000003</v>
      </c>
      <c r="J7515" s="5">
        <v>1.9999999999527002E-3</v>
      </c>
      <c r="K7515" s="5">
        <v>873.77</v>
      </c>
      <c r="L7515" s="5">
        <v>0</v>
      </c>
      <c r="M7515" t="str">
        <f>IF(ISERROR(VLOOKUP(A7515,'[1]Ecart validé'!$A:$A,1,FALSE)),Z7515,"Ecart Validé")</f>
        <v>valid</v>
      </c>
      <c r="R7515" t="s">
        <v>30</v>
      </c>
      <c r="X7515"/>
      <c r="Y7515"/>
      <c r="Z7515" t="s">
        <v>31</v>
      </c>
    </row>
    <row r="7516" spans="1:26" x14ac:dyDescent="0.3">
      <c r="A7516" t="s">
        <v>9935</v>
      </c>
      <c r="B7516" t="s">
        <v>963</v>
      </c>
      <c r="C7516">
        <v>57991</v>
      </c>
      <c r="D7516" t="str">
        <f>+VLOOKUP(C7516,Param!K:L,2,FALSE)</f>
        <v>BRUNNER</v>
      </c>
      <c r="E7516" t="s">
        <v>1666</v>
      </c>
      <c r="F7516" t="s">
        <v>8264</v>
      </c>
      <c r="G7516" t="s">
        <v>29</v>
      </c>
      <c r="H7516" s="5">
        <v>209.28</v>
      </c>
      <c r="I7516" s="5">
        <v>209.28</v>
      </c>
      <c r="J7516" s="5">
        <v>0</v>
      </c>
      <c r="K7516" s="5">
        <v>209.28</v>
      </c>
      <c r="L7516" s="5">
        <v>0</v>
      </c>
      <c r="M7516" t="str">
        <f>IF(ISERROR(VLOOKUP(A7516,'[1]Ecart validé'!$A:$A,1,FALSE)),Z7516,"Ecart Validé")</f>
        <v>valid</v>
      </c>
      <c r="R7516" t="s">
        <v>30</v>
      </c>
      <c r="X7516"/>
      <c r="Y7516"/>
      <c r="Z7516" t="s">
        <v>31</v>
      </c>
    </row>
    <row r="7517" spans="1:26" x14ac:dyDescent="0.3">
      <c r="A7517" t="s">
        <v>9936</v>
      </c>
      <c r="B7517" t="s">
        <v>963</v>
      </c>
      <c r="C7517">
        <v>57991</v>
      </c>
      <c r="D7517" t="str">
        <f>+VLOOKUP(C7517,Param!K:L,2,FALSE)</f>
        <v>BRUNNER</v>
      </c>
      <c r="E7517" t="s">
        <v>1666</v>
      </c>
      <c r="F7517" t="s">
        <v>8266</v>
      </c>
      <c r="G7517" t="s">
        <v>29</v>
      </c>
      <c r="H7517" s="5">
        <v>2301.31</v>
      </c>
      <c r="I7517" s="5">
        <v>2301.3078</v>
      </c>
      <c r="J7517" s="5">
        <v>2.1999999999025E-3</v>
      </c>
      <c r="K7517" s="5">
        <v>2301.31</v>
      </c>
      <c r="L7517" s="5">
        <v>0</v>
      </c>
      <c r="M7517" t="str">
        <f>IF(ISERROR(VLOOKUP(A7517,'[1]Ecart validé'!$A:$A,1,FALSE)),Z7517,"Ecart Validé")</f>
        <v>valid</v>
      </c>
      <c r="R7517" t="s">
        <v>30</v>
      </c>
      <c r="X7517"/>
      <c r="Y7517"/>
      <c r="Z7517" t="s">
        <v>31</v>
      </c>
    </row>
    <row r="7518" spans="1:26" x14ac:dyDescent="0.3">
      <c r="A7518" t="s">
        <v>9937</v>
      </c>
      <c r="B7518" t="s">
        <v>963</v>
      </c>
      <c r="C7518">
        <v>287320</v>
      </c>
      <c r="D7518" t="str">
        <f>+VLOOKUP(C7518,Param!K:L,2,FALSE)</f>
        <v>POSTFORMING INDUSTRIES</v>
      </c>
      <c r="E7518" t="s">
        <v>2186</v>
      </c>
      <c r="F7518" t="s">
        <v>8617</v>
      </c>
      <c r="G7518" t="s">
        <v>29</v>
      </c>
      <c r="H7518" s="5">
        <v>-801.75</v>
      </c>
      <c r="I7518" s="5">
        <v>-801.74760000000003</v>
      </c>
      <c r="J7518" s="5">
        <v>-2.3999999999659801E-3</v>
      </c>
      <c r="K7518" s="5">
        <v>-801.74760000000003</v>
      </c>
      <c r="L7518" s="5">
        <v>-2.3999999999659801E-3</v>
      </c>
      <c r="M7518" t="str">
        <f>IF(ISERROR(VLOOKUP(A7518,'[1]Ecart validé'!$A:$A,1,FALSE)),Z7518,"Ecart Validé")</f>
        <v>valid</v>
      </c>
      <c r="R7518" t="s">
        <v>30</v>
      </c>
      <c r="X7518"/>
      <c r="Y7518"/>
      <c r="Z7518" t="s">
        <v>31</v>
      </c>
    </row>
    <row r="7519" spans="1:26" x14ac:dyDescent="0.3">
      <c r="A7519" t="s">
        <v>9938</v>
      </c>
      <c r="B7519" t="s">
        <v>963</v>
      </c>
      <c r="C7519">
        <v>287320</v>
      </c>
      <c r="D7519" t="str">
        <f>+VLOOKUP(C7519,Param!K:L,2,FALSE)</f>
        <v>POSTFORMING INDUSTRIES</v>
      </c>
      <c r="E7519" t="s">
        <v>2186</v>
      </c>
      <c r="F7519" t="s">
        <v>8262</v>
      </c>
      <c r="G7519" t="s">
        <v>29</v>
      </c>
      <c r="H7519" s="5">
        <v>35.020000000000003</v>
      </c>
      <c r="I7519" s="5">
        <v>35.017600000000002</v>
      </c>
      <c r="J7519" s="5">
        <v>2.4000000000015099E-3</v>
      </c>
      <c r="K7519" s="5">
        <v>35.017600000000002</v>
      </c>
      <c r="L7519" s="5">
        <v>2.4000000000015099E-3</v>
      </c>
      <c r="M7519" t="str">
        <f>IF(ISERROR(VLOOKUP(A7519,'[1]Ecart validé'!$A:$A,1,FALSE)),Z7519,"Ecart Validé")</f>
        <v>valid</v>
      </c>
      <c r="R7519" t="s">
        <v>30</v>
      </c>
      <c r="X7519"/>
      <c r="Y7519"/>
      <c r="Z7519" t="s">
        <v>31</v>
      </c>
    </row>
    <row r="7520" spans="1:26" x14ac:dyDescent="0.3">
      <c r="A7520" t="s">
        <v>9939</v>
      </c>
      <c r="B7520" t="s">
        <v>963</v>
      </c>
      <c r="C7520">
        <v>287320</v>
      </c>
      <c r="D7520" t="str">
        <f>+VLOOKUP(C7520,Param!K:L,2,FALSE)</f>
        <v>POSTFORMING INDUSTRIES</v>
      </c>
      <c r="E7520" t="s">
        <v>2197</v>
      </c>
      <c r="F7520" t="s">
        <v>8262</v>
      </c>
      <c r="G7520" t="s">
        <v>29</v>
      </c>
      <c r="H7520" s="5">
        <v>147.16</v>
      </c>
      <c r="I7520" s="5">
        <v>147.16</v>
      </c>
      <c r="J7520" s="5">
        <v>0</v>
      </c>
      <c r="K7520" s="5">
        <v>147.16</v>
      </c>
      <c r="L7520" s="5">
        <v>0</v>
      </c>
      <c r="M7520" t="str">
        <f>IF(ISERROR(VLOOKUP(A7520,'[1]Ecart validé'!$A:$A,1,FALSE)),Z7520,"Ecart Validé")</f>
        <v>valid</v>
      </c>
      <c r="R7520" t="s">
        <v>30</v>
      </c>
      <c r="X7520"/>
      <c r="Y7520"/>
      <c r="Z7520" t="s">
        <v>31</v>
      </c>
    </row>
    <row r="7521" spans="1:26" x14ac:dyDescent="0.3">
      <c r="A7521" t="s">
        <v>9940</v>
      </c>
      <c r="B7521" t="s">
        <v>963</v>
      </c>
      <c r="C7521">
        <v>287320</v>
      </c>
      <c r="D7521" t="str">
        <f>+VLOOKUP(C7521,Param!K:L,2,FALSE)</f>
        <v>POSTFORMING INDUSTRIES</v>
      </c>
      <c r="E7521" t="s">
        <v>2197</v>
      </c>
      <c r="F7521" t="s">
        <v>8264</v>
      </c>
      <c r="G7521" t="s">
        <v>29</v>
      </c>
      <c r="H7521" s="5">
        <v>231.08</v>
      </c>
      <c r="I7521" s="5">
        <v>231.08</v>
      </c>
      <c r="J7521" s="5">
        <v>0</v>
      </c>
      <c r="K7521" s="5">
        <v>231.08</v>
      </c>
      <c r="L7521" s="5">
        <v>0</v>
      </c>
      <c r="M7521" t="str">
        <f>IF(ISERROR(VLOOKUP(A7521,'[1]Ecart validé'!$A:$A,1,FALSE)),Z7521,"Ecart Validé")</f>
        <v>valid</v>
      </c>
      <c r="R7521" t="s">
        <v>30</v>
      </c>
      <c r="X7521"/>
      <c r="Y7521"/>
      <c r="Z7521" t="s">
        <v>31</v>
      </c>
    </row>
    <row r="7522" spans="1:26" ht="115.2" x14ac:dyDescent="0.3">
      <c r="A7522" t="s">
        <v>9941</v>
      </c>
      <c r="B7522" t="s">
        <v>963</v>
      </c>
      <c r="C7522">
        <v>287320</v>
      </c>
      <c r="D7522" t="str">
        <f>+VLOOKUP(C7522,Param!K:L,2,FALSE)</f>
        <v>POSTFORMING INDUSTRIES</v>
      </c>
      <c r="E7522" t="s">
        <v>2182</v>
      </c>
      <c r="F7522" t="s">
        <v>8617</v>
      </c>
      <c r="G7522" t="s">
        <v>29</v>
      </c>
      <c r="H7522" s="5">
        <v>3766.49</v>
      </c>
      <c r="I7522" s="5">
        <v>3766.4859999999999</v>
      </c>
      <c r="J7522" s="5">
        <v>3.9999999999054099E-3</v>
      </c>
      <c r="K7522" s="5">
        <v>3766.49</v>
      </c>
      <c r="L7522" s="5">
        <v>0</v>
      </c>
      <c r="M7522" t="str">
        <f>IF(ISERROR(VLOOKUP(A7522,'[1]Ecart validé'!$A:$A,1,FALSE)),Z7522,"Ecart Validé")</f>
        <v>valid</v>
      </c>
      <c r="R7522" t="s">
        <v>456</v>
      </c>
      <c r="S7522" t="s">
        <v>45</v>
      </c>
      <c r="T7522" t="s">
        <v>2529</v>
      </c>
      <c r="U7522" s="13" t="s">
        <v>9942</v>
      </c>
      <c r="V7522" t="s">
        <v>60</v>
      </c>
      <c r="W7522" t="s">
        <v>61</v>
      </c>
      <c r="X7522" t="s">
        <v>555</v>
      </c>
      <c r="Y7522" t="s">
        <v>555</v>
      </c>
      <c r="Z7522" t="s">
        <v>31</v>
      </c>
    </row>
    <row r="7523" spans="1:26" x14ac:dyDescent="0.3">
      <c r="A7523" t="s">
        <v>9943</v>
      </c>
      <c r="B7523" t="s">
        <v>963</v>
      </c>
      <c r="C7523">
        <v>287320</v>
      </c>
      <c r="D7523" t="str">
        <f>+VLOOKUP(C7523,Param!K:L,2,FALSE)</f>
        <v>POSTFORMING INDUSTRIES</v>
      </c>
      <c r="E7523" t="s">
        <v>2182</v>
      </c>
      <c r="F7523" t="s">
        <v>8266</v>
      </c>
      <c r="G7523" t="s">
        <v>29</v>
      </c>
      <c r="H7523" s="5">
        <v>29.6</v>
      </c>
      <c r="I7523" s="5">
        <v>29.6</v>
      </c>
      <c r="J7523" s="5">
        <v>0</v>
      </c>
      <c r="K7523" s="5">
        <v>29.6</v>
      </c>
      <c r="L7523" s="5">
        <v>0</v>
      </c>
      <c r="M7523" t="str">
        <f>IF(ISERROR(VLOOKUP(A7523,'[1]Ecart validé'!$A:$A,1,FALSE)),Z7523,"Ecart Validé")</f>
        <v>valid</v>
      </c>
      <c r="R7523" t="s">
        <v>30</v>
      </c>
      <c r="X7523"/>
      <c r="Y7523"/>
      <c r="Z7523" t="s">
        <v>31</v>
      </c>
    </row>
    <row r="7524" spans="1:26" x14ac:dyDescent="0.3">
      <c r="A7524" t="s">
        <v>9944</v>
      </c>
      <c r="B7524" t="s">
        <v>963</v>
      </c>
      <c r="C7524">
        <v>287320</v>
      </c>
      <c r="D7524" t="str">
        <f>+VLOOKUP(C7524,Param!K:L,2,FALSE)</f>
        <v>POSTFORMING INDUSTRIES</v>
      </c>
      <c r="E7524" t="s">
        <v>2192</v>
      </c>
      <c r="F7524" t="s">
        <v>8617</v>
      </c>
      <c r="G7524" t="s">
        <v>29</v>
      </c>
      <c r="H7524" s="5">
        <v>1202.6199999999999</v>
      </c>
      <c r="I7524" s="5">
        <v>1202.6214</v>
      </c>
      <c r="J7524" s="5">
        <v>-1.4000000001033099E-3</v>
      </c>
      <c r="K7524" s="5">
        <v>1202.6199999999999</v>
      </c>
      <c r="L7524" s="5">
        <v>0</v>
      </c>
      <c r="M7524" t="str">
        <f>IF(ISERROR(VLOOKUP(A7524,'[1]Ecart validé'!$A:$A,1,FALSE)),Z7524,"Ecart Validé")</f>
        <v>valid</v>
      </c>
      <c r="R7524" t="s">
        <v>30</v>
      </c>
      <c r="X7524"/>
      <c r="Y7524"/>
      <c r="Z7524" t="s">
        <v>31</v>
      </c>
    </row>
    <row r="7525" spans="1:26" x14ac:dyDescent="0.3">
      <c r="A7525" t="s">
        <v>9945</v>
      </c>
      <c r="B7525" t="s">
        <v>963</v>
      </c>
      <c r="C7525">
        <v>287320</v>
      </c>
      <c r="D7525" t="str">
        <f>+VLOOKUP(C7525,Param!K:L,2,FALSE)</f>
        <v>POSTFORMING INDUSTRIES</v>
      </c>
      <c r="E7525" t="s">
        <v>2199</v>
      </c>
      <c r="F7525" t="s">
        <v>8617</v>
      </c>
      <c r="G7525" t="s">
        <v>29</v>
      </c>
      <c r="H7525" s="5">
        <v>-29271.969999999899</v>
      </c>
      <c r="I7525" s="5">
        <v>-29271.966</v>
      </c>
      <c r="J7525" s="5">
        <v>-3.9999999971769198E-3</v>
      </c>
      <c r="K7525" s="5">
        <v>-29271.969999999899</v>
      </c>
      <c r="L7525" s="5">
        <v>0</v>
      </c>
      <c r="M7525" t="str">
        <f>IF(ISERROR(VLOOKUP(A7525,'[1]Ecart validé'!$A:$A,1,FALSE)),Z7525,"Ecart Validé")</f>
        <v>valid</v>
      </c>
      <c r="R7525" t="s">
        <v>30</v>
      </c>
      <c r="X7525"/>
      <c r="Y7525"/>
      <c r="Z7525" t="s">
        <v>31</v>
      </c>
    </row>
    <row r="7526" spans="1:26" x14ac:dyDescent="0.3">
      <c r="A7526" t="s">
        <v>9946</v>
      </c>
      <c r="B7526" t="s">
        <v>963</v>
      </c>
      <c r="C7526">
        <v>50586</v>
      </c>
      <c r="D7526" t="str">
        <f>+VLOOKUP(C7526,Param!K:L,2,FALSE)</f>
        <v>ADAPTATION CABLAGE</v>
      </c>
      <c r="E7526" t="s">
        <v>2366</v>
      </c>
      <c r="F7526" t="s">
        <v>8260</v>
      </c>
      <c r="G7526" t="s">
        <v>29</v>
      </c>
      <c r="H7526" s="5">
        <v>1142.19</v>
      </c>
      <c r="I7526" s="5">
        <v>1142.19</v>
      </c>
      <c r="J7526" s="5">
        <v>0</v>
      </c>
      <c r="K7526" s="5">
        <v>1142.19</v>
      </c>
      <c r="L7526" s="5">
        <v>0</v>
      </c>
      <c r="M7526" t="str">
        <f>IF(ISERROR(VLOOKUP(A7526,'[1]Ecart validé'!$A:$A,1,FALSE)),Z7526,"Ecart Validé")</f>
        <v>valid</v>
      </c>
      <c r="R7526" t="s">
        <v>30</v>
      </c>
      <c r="X7526"/>
      <c r="Y7526"/>
      <c r="Z7526" t="s">
        <v>31</v>
      </c>
    </row>
    <row r="7527" spans="1:26" x14ac:dyDescent="0.3">
      <c r="A7527" t="s">
        <v>9947</v>
      </c>
      <c r="B7527" t="s">
        <v>963</v>
      </c>
      <c r="C7527">
        <v>50586</v>
      </c>
      <c r="D7527" t="str">
        <f>+VLOOKUP(C7527,Param!K:L,2,FALSE)</f>
        <v>ADAPTATION CABLAGE</v>
      </c>
      <c r="E7527" t="s">
        <v>2366</v>
      </c>
      <c r="F7527" t="s">
        <v>8262</v>
      </c>
      <c r="G7527" t="s">
        <v>29</v>
      </c>
      <c r="H7527" s="5">
        <v>1142.1600000000001</v>
      </c>
      <c r="I7527" s="5">
        <v>1142.1600000000001</v>
      </c>
      <c r="J7527" s="5">
        <v>0</v>
      </c>
      <c r="K7527" s="5">
        <v>1142.1600000000001</v>
      </c>
      <c r="L7527" s="5">
        <v>0</v>
      </c>
      <c r="M7527" t="str">
        <f>IF(ISERROR(VLOOKUP(A7527,'[1]Ecart validé'!$A:$A,1,FALSE)),Z7527,"Ecart Validé")</f>
        <v>valid</v>
      </c>
      <c r="R7527" t="s">
        <v>30</v>
      </c>
      <c r="T7527" s="39"/>
      <c r="X7527"/>
      <c r="Y7527"/>
      <c r="Z7527" t="s">
        <v>31</v>
      </c>
    </row>
    <row r="7528" spans="1:26" x14ac:dyDescent="0.3">
      <c r="A7528" t="s">
        <v>9948</v>
      </c>
      <c r="B7528" t="s">
        <v>963</v>
      </c>
      <c r="C7528">
        <v>50586</v>
      </c>
      <c r="D7528" t="str">
        <f>+VLOOKUP(C7528,Param!K:L,2,FALSE)</f>
        <v>ADAPTATION CABLAGE</v>
      </c>
      <c r="E7528" t="s">
        <v>9949</v>
      </c>
      <c r="F7528" t="s">
        <v>8260</v>
      </c>
      <c r="G7528" t="s">
        <v>29</v>
      </c>
      <c r="H7528" s="5">
        <v>761.46</v>
      </c>
      <c r="I7528" s="5">
        <v>761.46</v>
      </c>
      <c r="J7528" s="5">
        <v>0</v>
      </c>
      <c r="K7528" s="5">
        <v>761.46</v>
      </c>
      <c r="L7528" s="5">
        <v>0</v>
      </c>
      <c r="M7528" t="str">
        <f>IF(ISERROR(VLOOKUP(A7528,'[1]Ecart validé'!$A:$A,1,FALSE)),Z7528,"Ecart Validé")</f>
        <v>valid</v>
      </c>
      <c r="R7528" t="s">
        <v>30</v>
      </c>
      <c r="X7528"/>
      <c r="Y7528"/>
      <c r="Z7528" t="s">
        <v>31</v>
      </c>
    </row>
    <row r="7529" spans="1:26" x14ac:dyDescent="0.3">
      <c r="A7529" t="s">
        <v>9950</v>
      </c>
      <c r="B7529" t="s">
        <v>963</v>
      </c>
      <c r="C7529">
        <v>50586</v>
      </c>
      <c r="D7529" t="str">
        <f>+VLOOKUP(C7529,Param!K:L,2,FALSE)</f>
        <v>ADAPTATION CABLAGE</v>
      </c>
      <c r="E7529" t="s">
        <v>9949</v>
      </c>
      <c r="F7529" t="s">
        <v>8262</v>
      </c>
      <c r="G7529" t="s">
        <v>29</v>
      </c>
      <c r="H7529" s="5">
        <v>761.44</v>
      </c>
      <c r="I7529" s="5">
        <v>761.44</v>
      </c>
      <c r="J7529" s="5">
        <v>0</v>
      </c>
      <c r="K7529" s="5">
        <v>761.44</v>
      </c>
      <c r="L7529" s="5">
        <v>0</v>
      </c>
      <c r="M7529" t="str">
        <f>IF(ISERROR(VLOOKUP(A7529,'[1]Ecart validé'!$A:$A,1,FALSE)),Z7529,"Ecart Validé")</f>
        <v>valid</v>
      </c>
      <c r="R7529" t="s">
        <v>30</v>
      </c>
      <c r="X7529"/>
      <c r="Y7529"/>
      <c r="Z7529" t="s">
        <v>31</v>
      </c>
    </row>
    <row r="7530" spans="1:26" x14ac:dyDescent="0.3">
      <c r="A7530" t="s">
        <v>9951</v>
      </c>
      <c r="B7530" t="s">
        <v>963</v>
      </c>
      <c r="C7530">
        <v>45444</v>
      </c>
      <c r="D7530" t="str">
        <f>+VLOOKUP(C7530,Param!K:L,2,FALSE)</f>
        <v>GROSFILLEX DEPT CONTRACT</v>
      </c>
      <c r="E7530">
        <v>684291</v>
      </c>
      <c r="F7530" t="s">
        <v>8262</v>
      </c>
      <c r="G7530" t="s">
        <v>29</v>
      </c>
      <c r="H7530" s="5">
        <v>478.8</v>
      </c>
      <c r="I7530" s="5">
        <v>478.8</v>
      </c>
      <c r="J7530" s="5">
        <v>0</v>
      </c>
      <c r="K7530" s="5">
        <v>478.8</v>
      </c>
      <c r="L7530" s="5">
        <v>0</v>
      </c>
      <c r="M7530" t="str">
        <f>IF(ISERROR(VLOOKUP(A7530,'[1]Ecart validé'!$A:$A,1,FALSE)),Z7530,"Ecart Validé")</f>
        <v>valid</v>
      </c>
      <c r="R7530" t="s">
        <v>30</v>
      </c>
      <c r="X7530"/>
      <c r="Y7530"/>
      <c r="Z7530" t="s">
        <v>31</v>
      </c>
    </row>
    <row r="7531" spans="1:26" x14ac:dyDescent="0.3">
      <c r="A7531" t="s">
        <v>9952</v>
      </c>
      <c r="B7531" t="s">
        <v>963</v>
      </c>
      <c r="C7531">
        <v>45444</v>
      </c>
      <c r="D7531" t="str">
        <f>+VLOOKUP(C7531,Param!K:L,2,FALSE)</f>
        <v>GROSFILLEX DEPT CONTRACT</v>
      </c>
      <c r="E7531">
        <v>684291</v>
      </c>
      <c r="F7531" t="s">
        <v>8264</v>
      </c>
      <c r="G7531" t="s">
        <v>29</v>
      </c>
      <c r="H7531" s="5">
        <v>112.96</v>
      </c>
      <c r="I7531" s="5">
        <v>112.96</v>
      </c>
      <c r="J7531" s="5">
        <v>0</v>
      </c>
      <c r="K7531" s="5">
        <v>112.96</v>
      </c>
      <c r="L7531" s="5">
        <v>0</v>
      </c>
      <c r="M7531" t="str">
        <f>IF(ISERROR(VLOOKUP(A7531,'[1]Ecart validé'!$A:$A,1,FALSE)),Z7531,"Ecart Validé")</f>
        <v>valid</v>
      </c>
      <c r="R7531" t="s">
        <v>30</v>
      </c>
      <c r="X7531"/>
      <c r="Y7531"/>
      <c r="Z7531" t="s">
        <v>31</v>
      </c>
    </row>
    <row r="7532" spans="1:26" x14ac:dyDescent="0.3">
      <c r="A7532" t="s">
        <v>9953</v>
      </c>
      <c r="B7532" t="s">
        <v>963</v>
      </c>
      <c r="C7532">
        <v>45444</v>
      </c>
      <c r="D7532" t="str">
        <f>+VLOOKUP(C7532,Param!K:L,2,FALSE)</f>
        <v>GROSFILLEX DEPT CONTRACT</v>
      </c>
      <c r="E7532">
        <v>684291</v>
      </c>
      <c r="F7532" t="s">
        <v>8266</v>
      </c>
      <c r="G7532" t="s">
        <v>29</v>
      </c>
      <c r="H7532" s="5">
        <v>75.489999999999995</v>
      </c>
      <c r="I7532" s="5">
        <v>75.48</v>
      </c>
      <c r="J7532" s="5">
        <v>9.9999999999908998E-3</v>
      </c>
      <c r="K7532" s="5">
        <v>75.489999999999995</v>
      </c>
      <c r="L7532" s="5">
        <v>0</v>
      </c>
      <c r="M7532" t="str">
        <f>IF(ISERROR(VLOOKUP(A7532,'[1]Ecart validé'!$A:$A,1,FALSE)),Z7532,"Ecart Validé")</f>
        <v>valid</v>
      </c>
      <c r="R7532" t="s">
        <v>30</v>
      </c>
      <c r="X7532"/>
      <c r="Y7532"/>
      <c r="Z7532" t="s">
        <v>31</v>
      </c>
    </row>
    <row r="7533" spans="1:26" x14ac:dyDescent="0.3">
      <c r="A7533" t="s">
        <v>9954</v>
      </c>
      <c r="B7533" t="s">
        <v>963</v>
      </c>
      <c r="C7533">
        <v>106626</v>
      </c>
      <c r="D7533" t="str">
        <f>+VLOOKUP(C7533,Param!K:L,2,FALSE)</f>
        <v>DENIS INDUSTRIES</v>
      </c>
      <c r="E7533" t="s">
        <v>1898</v>
      </c>
      <c r="F7533" t="s">
        <v>8262</v>
      </c>
      <c r="G7533" t="s">
        <v>29</v>
      </c>
      <c r="H7533" s="5">
        <v>4012.12</v>
      </c>
      <c r="I7533" s="5">
        <v>4012.12</v>
      </c>
      <c r="J7533" s="5">
        <v>0</v>
      </c>
      <c r="K7533" s="5">
        <v>4012.12</v>
      </c>
      <c r="L7533" s="5">
        <v>0</v>
      </c>
      <c r="M7533" t="str">
        <f>IF(ISERROR(VLOOKUP(A7533,'[1]Ecart validé'!$A:$A,1,FALSE)),Z7533,"Ecart Validé")</f>
        <v>valid</v>
      </c>
      <c r="R7533" t="s">
        <v>30</v>
      </c>
      <c r="X7533"/>
      <c r="Y7533"/>
      <c r="Z7533" t="s">
        <v>31</v>
      </c>
    </row>
    <row r="7534" spans="1:26" x14ac:dyDescent="0.3">
      <c r="A7534" t="s">
        <v>9955</v>
      </c>
      <c r="B7534" t="s">
        <v>963</v>
      </c>
      <c r="C7534">
        <v>106626</v>
      </c>
      <c r="D7534" t="str">
        <f>+VLOOKUP(C7534,Param!K:L,2,FALSE)</f>
        <v>DENIS INDUSTRIES</v>
      </c>
      <c r="E7534" t="s">
        <v>1898</v>
      </c>
      <c r="F7534" t="s">
        <v>8264</v>
      </c>
      <c r="G7534" t="s">
        <v>29</v>
      </c>
      <c r="H7534" s="5">
        <v>457.88</v>
      </c>
      <c r="I7534" s="5">
        <v>457.88</v>
      </c>
      <c r="J7534" s="5">
        <v>0</v>
      </c>
      <c r="K7534" s="5">
        <v>457.88</v>
      </c>
      <c r="L7534" s="5">
        <v>0</v>
      </c>
      <c r="M7534" t="str">
        <f>IF(ISERROR(VLOOKUP(A7534,'[1]Ecart validé'!$A:$A,1,FALSE)),Z7534,"Ecart Validé")</f>
        <v>valid</v>
      </c>
      <c r="R7534" t="s">
        <v>30</v>
      </c>
      <c r="X7534"/>
      <c r="Y7534"/>
      <c r="Z7534" t="s">
        <v>31</v>
      </c>
    </row>
    <row r="7535" spans="1:26" x14ac:dyDescent="0.3">
      <c r="A7535" t="s">
        <v>9956</v>
      </c>
      <c r="B7535" t="s">
        <v>963</v>
      </c>
      <c r="C7535">
        <v>12120</v>
      </c>
      <c r="D7535" t="str">
        <f>+VLOOKUP(C7535,Param!K:L,2,FALSE)</f>
        <v>WIESNER HAGER</v>
      </c>
      <c r="E7535">
        <v>2526013</v>
      </c>
      <c r="F7535" t="s">
        <v>8262</v>
      </c>
      <c r="G7535" t="s">
        <v>29</v>
      </c>
      <c r="H7535" s="5">
        <v>1852.42</v>
      </c>
      <c r="I7535" s="5">
        <v>1852.41</v>
      </c>
      <c r="J7535" s="5">
        <v>9.9999999999908998E-3</v>
      </c>
      <c r="K7535" s="5">
        <v>1852.42</v>
      </c>
      <c r="L7535" s="5">
        <v>0</v>
      </c>
      <c r="M7535" t="str">
        <f>IF(ISERROR(VLOOKUP(A7535,'[1]Ecart validé'!$A:$A,1,FALSE)),Z7535,"Ecart Validé")</f>
        <v>valid</v>
      </c>
      <c r="R7535" t="s">
        <v>30</v>
      </c>
      <c r="X7535"/>
      <c r="Y7535"/>
      <c r="Z7535" t="s">
        <v>31</v>
      </c>
    </row>
    <row r="7536" spans="1:26" x14ac:dyDescent="0.3">
      <c r="A7536" t="s">
        <v>9957</v>
      </c>
      <c r="B7536" t="s">
        <v>963</v>
      </c>
      <c r="C7536">
        <v>12120</v>
      </c>
      <c r="D7536" t="str">
        <f>+VLOOKUP(C7536,Param!K:L,2,FALSE)</f>
        <v>WIESNER HAGER</v>
      </c>
      <c r="E7536">
        <v>2526013</v>
      </c>
      <c r="F7536" t="s">
        <v>8264</v>
      </c>
      <c r="G7536" t="s">
        <v>29</v>
      </c>
      <c r="H7536" s="5">
        <v>629.64</v>
      </c>
      <c r="I7536" s="5">
        <v>629.64</v>
      </c>
      <c r="J7536" s="5">
        <v>0</v>
      </c>
      <c r="K7536" s="5">
        <v>629.64</v>
      </c>
      <c r="L7536" s="5">
        <v>0</v>
      </c>
      <c r="M7536" t="str">
        <f>IF(ISERROR(VLOOKUP(A7536,'[1]Ecart validé'!$A:$A,1,FALSE)),Z7536,"Ecart Validé")</f>
        <v>valid</v>
      </c>
      <c r="R7536" t="s">
        <v>30</v>
      </c>
      <c r="X7536"/>
      <c r="Y7536"/>
      <c r="Z7536" t="s">
        <v>31</v>
      </c>
    </row>
    <row r="7537" spans="1:26" x14ac:dyDescent="0.3">
      <c r="A7537" t="s">
        <v>9958</v>
      </c>
      <c r="B7537" t="s">
        <v>963</v>
      </c>
      <c r="C7537">
        <v>12120</v>
      </c>
      <c r="D7537" t="str">
        <f>+VLOOKUP(C7537,Param!K:L,2,FALSE)</f>
        <v>WIESNER HAGER</v>
      </c>
      <c r="E7537">
        <v>2526013</v>
      </c>
      <c r="F7537" t="s">
        <v>8266</v>
      </c>
      <c r="G7537" t="s">
        <v>29</v>
      </c>
      <c r="H7537" s="5">
        <v>4878.1899999999996</v>
      </c>
      <c r="I7537" s="5">
        <v>4878.18</v>
      </c>
      <c r="J7537" s="5">
        <v>9.9999999993087806E-3</v>
      </c>
      <c r="K7537" s="5">
        <v>4878.1899999999996</v>
      </c>
      <c r="L7537" s="5">
        <v>0</v>
      </c>
      <c r="M7537" t="str">
        <f>IF(ISERROR(VLOOKUP(A7537,'[1]Ecart validé'!$A:$A,1,FALSE)),Z7537,"Ecart Validé")</f>
        <v>valid</v>
      </c>
      <c r="R7537" t="s">
        <v>30</v>
      </c>
      <c r="X7537"/>
      <c r="Y7537"/>
      <c r="Z7537" t="s">
        <v>31</v>
      </c>
    </row>
    <row r="7538" spans="1:26" x14ac:dyDescent="0.3">
      <c r="A7538" t="s">
        <v>9959</v>
      </c>
      <c r="B7538" t="s">
        <v>963</v>
      </c>
      <c r="C7538">
        <v>119761</v>
      </c>
      <c r="D7538" t="str">
        <f>+VLOOKUP(C7538,Param!K:L,2,FALSE)</f>
        <v>SCENTAIR TECHNOLOGIES</v>
      </c>
      <c r="E7538" t="s">
        <v>1953</v>
      </c>
      <c r="F7538" t="s">
        <v>8617</v>
      </c>
      <c r="G7538" t="s">
        <v>29</v>
      </c>
      <c r="H7538" s="5">
        <v>3029</v>
      </c>
      <c r="I7538" s="5">
        <v>3029</v>
      </c>
      <c r="J7538" s="5">
        <v>0</v>
      </c>
      <c r="K7538" s="5">
        <v>3029</v>
      </c>
      <c r="L7538" s="5">
        <v>0</v>
      </c>
      <c r="M7538" t="str">
        <f>IF(ISERROR(VLOOKUP(A7538,'[1]Ecart validé'!$A:$A,1,FALSE)),Z7538,"Ecart Validé")</f>
        <v>valid</v>
      </c>
      <c r="R7538" t="s">
        <v>30</v>
      </c>
      <c r="X7538"/>
      <c r="Y7538"/>
      <c r="Z7538" t="s">
        <v>31</v>
      </c>
    </row>
    <row r="7539" spans="1:26" x14ac:dyDescent="0.3">
      <c r="A7539" t="s">
        <v>9960</v>
      </c>
      <c r="B7539" t="s">
        <v>963</v>
      </c>
      <c r="C7539">
        <v>119761</v>
      </c>
      <c r="D7539" t="str">
        <f>+VLOOKUP(C7539,Param!K:L,2,FALSE)</f>
        <v>SCENTAIR TECHNOLOGIES</v>
      </c>
      <c r="E7539" t="s">
        <v>1953</v>
      </c>
      <c r="F7539" t="s">
        <v>8260</v>
      </c>
      <c r="G7539" t="s">
        <v>29</v>
      </c>
      <c r="H7539" s="5">
        <v>7018.01</v>
      </c>
      <c r="I7539" s="5">
        <v>7018.0110000000004</v>
      </c>
      <c r="J7539" s="5">
        <v>-1.0000000002037201E-3</v>
      </c>
      <c r="K7539" s="5">
        <v>7018.01</v>
      </c>
      <c r="L7539" s="5">
        <v>0</v>
      </c>
      <c r="M7539" t="str">
        <f>IF(ISERROR(VLOOKUP(A7539,'[1]Ecart validé'!$A:$A,1,FALSE)),Z7539,"Ecart Validé")</f>
        <v>valid</v>
      </c>
      <c r="R7539" t="s">
        <v>30</v>
      </c>
      <c r="X7539"/>
      <c r="Y7539"/>
      <c r="Z7539" t="s">
        <v>31</v>
      </c>
    </row>
    <row r="7540" spans="1:26" x14ac:dyDescent="0.3">
      <c r="A7540" t="s">
        <v>9961</v>
      </c>
      <c r="B7540" t="s">
        <v>963</v>
      </c>
      <c r="C7540">
        <v>119761</v>
      </c>
      <c r="D7540" t="str">
        <f>+VLOOKUP(C7540,Param!K:L,2,FALSE)</f>
        <v>SCENTAIR TECHNOLOGIES</v>
      </c>
      <c r="E7540" t="s">
        <v>1953</v>
      </c>
      <c r="F7540" t="s">
        <v>8262</v>
      </c>
      <c r="G7540" t="s">
        <v>29</v>
      </c>
      <c r="H7540" s="5">
        <v>7537.81</v>
      </c>
      <c r="I7540" s="5">
        <v>7537.8058000000001</v>
      </c>
      <c r="J7540" s="5">
        <v>4.2000000003099497E-3</v>
      </c>
      <c r="K7540" s="5">
        <v>7537.81</v>
      </c>
      <c r="L7540" s="5">
        <v>0</v>
      </c>
      <c r="M7540" t="str">
        <f>IF(ISERROR(VLOOKUP(A7540,'[1]Ecart validé'!$A:$A,1,FALSE)),Z7540,"Ecart Validé")</f>
        <v>valid</v>
      </c>
      <c r="R7540" t="s">
        <v>30</v>
      </c>
      <c r="X7540"/>
      <c r="Y7540"/>
      <c r="Z7540" t="s">
        <v>31</v>
      </c>
    </row>
    <row r="7541" spans="1:26" x14ac:dyDescent="0.3">
      <c r="A7541" t="s">
        <v>9962</v>
      </c>
      <c r="B7541" t="s">
        <v>963</v>
      </c>
      <c r="C7541">
        <v>119761</v>
      </c>
      <c r="D7541" t="str">
        <f>+VLOOKUP(C7541,Param!K:L,2,FALSE)</f>
        <v>SCENTAIR TECHNOLOGIES</v>
      </c>
      <c r="E7541" t="s">
        <v>1953</v>
      </c>
      <c r="F7541" t="s">
        <v>8264</v>
      </c>
      <c r="G7541" t="s">
        <v>29</v>
      </c>
      <c r="H7541" s="5">
        <v>8500.83</v>
      </c>
      <c r="I7541" s="5">
        <v>8500.8294000000005</v>
      </c>
      <c r="J7541" s="5">
        <v>5.9999999939464E-4</v>
      </c>
      <c r="K7541" s="5">
        <v>8500.83</v>
      </c>
      <c r="L7541" s="5">
        <v>0</v>
      </c>
      <c r="M7541" t="str">
        <f>IF(ISERROR(VLOOKUP(A7541,'[1]Ecart validé'!$A:$A,1,FALSE)),Z7541,"Ecart Validé")</f>
        <v>valid</v>
      </c>
      <c r="R7541" t="s">
        <v>30</v>
      </c>
      <c r="X7541"/>
      <c r="Y7541"/>
      <c r="Z7541" t="s">
        <v>31</v>
      </c>
    </row>
    <row r="7542" spans="1:26" x14ac:dyDescent="0.3">
      <c r="A7542" t="s">
        <v>9963</v>
      </c>
      <c r="B7542" t="s">
        <v>963</v>
      </c>
      <c r="C7542">
        <v>119761</v>
      </c>
      <c r="D7542" t="str">
        <f>+VLOOKUP(C7542,Param!K:L,2,FALSE)</f>
        <v>SCENTAIR TECHNOLOGIES</v>
      </c>
      <c r="E7542" t="s">
        <v>1953</v>
      </c>
      <c r="F7542" t="s">
        <v>8266</v>
      </c>
      <c r="G7542" t="s">
        <v>29</v>
      </c>
      <c r="H7542" s="5">
        <v>10071.6</v>
      </c>
      <c r="I7542" s="5">
        <v>10071.6077</v>
      </c>
      <c r="J7542" s="5">
        <v>-7.7000000001134997E-3</v>
      </c>
      <c r="K7542" s="5">
        <v>10071.6</v>
      </c>
      <c r="L7542" s="5">
        <v>0</v>
      </c>
      <c r="M7542" t="str">
        <f>IF(ISERROR(VLOOKUP(A7542,'[1]Ecart validé'!$A:$A,1,FALSE)),Z7542,"Ecart Validé")</f>
        <v>valid</v>
      </c>
      <c r="R7542" t="s">
        <v>30</v>
      </c>
      <c r="T7542" s="41"/>
      <c r="X7542"/>
      <c r="Y7542"/>
      <c r="Z7542" t="s">
        <v>31</v>
      </c>
    </row>
    <row r="7543" spans="1:26" x14ac:dyDescent="0.3">
      <c r="A7543" t="s">
        <v>9964</v>
      </c>
      <c r="B7543" t="s">
        <v>963</v>
      </c>
      <c r="C7543">
        <v>260847</v>
      </c>
      <c r="D7543" t="str">
        <f>+VLOOKUP(C7543,Param!K:L,2,FALSE)</f>
        <v>MOVENPICK Wein Schweiz AG</v>
      </c>
      <c r="E7543" t="s">
        <v>9965</v>
      </c>
      <c r="F7543" t="s">
        <v>8260</v>
      </c>
      <c r="G7543" t="s">
        <v>29</v>
      </c>
      <c r="H7543" s="5">
        <v>417.59</v>
      </c>
      <c r="I7543" s="5">
        <v>417.58749999999998</v>
      </c>
      <c r="J7543" s="5">
        <v>2.4999999999977202E-3</v>
      </c>
      <c r="K7543" s="5">
        <v>417.59</v>
      </c>
      <c r="L7543" s="5">
        <v>0</v>
      </c>
      <c r="M7543" t="str">
        <f>IF(ISERROR(VLOOKUP(A7543,'[1]Ecart validé'!$A:$A,1,FALSE)),Z7543,"Ecart Validé")</f>
        <v>valid</v>
      </c>
      <c r="R7543" t="s">
        <v>30</v>
      </c>
      <c r="X7543"/>
      <c r="Y7543"/>
      <c r="Z7543" t="s">
        <v>31</v>
      </c>
    </row>
    <row r="7544" spans="1:26" x14ac:dyDescent="0.3">
      <c r="A7544" t="s">
        <v>9966</v>
      </c>
      <c r="B7544" t="s">
        <v>963</v>
      </c>
      <c r="C7544">
        <v>260847</v>
      </c>
      <c r="D7544" t="str">
        <f>+VLOOKUP(C7544,Param!K:L,2,FALSE)</f>
        <v>MOVENPICK Wein Schweiz AG</v>
      </c>
      <c r="E7544" t="s">
        <v>9965</v>
      </c>
      <c r="F7544" t="s">
        <v>8262</v>
      </c>
      <c r="G7544" t="s">
        <v>29</v>
      </c>
      <c r="H7544" s="5">
        <v>2342.29</v>
      </c>
      <c r="I7544" s="5">
        <v>2342.2885000000001</v>
      </c>
      <c r="J7544" s="5">
        <v>1.49999999985084E-3</v>
      </c>
      <c r="K7544" s="5">
        <v>2342.29</v>
      </c>
      <c r="L7544" s="5">
        <v>0</v>
      </c>
      <c r="M7544" t="str">
        <f>IF(ISERROR(VLOOKUP(A7544,'[1]Ecart validé'!$A:$A,1,FALSE)),Z7544,"Ecart Validé")</f>
        <v>valid</v>
      </c>
      <c r="R7544" t="s">
        <v>30</v>
      </c>
      <c r="X7544"/>
      <c r="Y7544"/>
      <c r="Z7544" t="s">
        <v>31</v>
      </c>
    </row>
    <row r="7545" spans="1:26" x14ac:dyDescent="0.3">
      <c r="A7545" t="s">
        <v>9967</v>
      </c>
      <c r="B7545" t="s">
        <v>963</v>
      </c>
      <c r="C7545">
        <v>260847</v>
      </c>
      <c r="D7545" t="str">
        <f>+VLOOKUP(C7545,Param!K:L,2,FALSE)</f>
        <v>MOVENPICK Wein Schweiz AG</v>
      </c>
      <c r="E7545" t="s">
        <v>9965</v>
      </c>
      <c r="F7545" t="s">
        <v>8264</v>
      </c>
      <c r="G7545" t="s">
        <v>29</v>
      </c>
      <c r="H7545" s="5">
        <v>7922.3</v>
      </c>
      <c r="I7545" s="5">
        <v>7922.3035</v>
      </c>
      <c r="J7545" s="5">
        <v>-3.49999999980354E-3</v>
      </c>
      <c r="K7545" s="5">
        <v>7922.3</v>
      </c>
      <c r="L7545" s="5">
        <v>0</v>
      </c>
      <c r="M7545" t="str">
        <f>IF(ISERROR(VLOOKUP(A7545,'[1]Ecart validé'!$A:$A,1,FALSE)),Z7545,"Ecart Validé")</f>
        <v>valid</v>
      </c>
      <c r="R7545" t="s">
        <v>30</v>
      </c>
      <c r="X7545"/>
      <c r="Y7545"/>
      <c r="Z7545" t="s">
        <v>31</v>
      </c>
    </row>
    <row r="7546" spans="1:26" x14ac:dyDescent="0.3">
      <c r="A7546" t="s">
        <v>9968</v>
      </c>
      <c r="B7546" t="s">
        <v>963</v>
      </c>
      <c r="C7546">
        <v>260847</v>
      </c>
      <c r="D7546" t="str">
        <f>+VLOOKUP(C7546,Param!K:L,2,FALSE)</f>
        <v>MOVENPICK Wein Schweiz AG</v>
      </c>
      <c r="E7546" t="s">
        <v>9965</v>
      </c>
      <c r="F7546" t="s">
        <v>8266</v>
      </c>
      <c r="G7546" t="s">
        <v>29</v>
      </c>
      <c r="H7546" s="5">
        <v>8545.39</v>
      </c>
      <c r="I7546" s="5">
        <v>8545.3894999999993</v>
      </c>
      <c r="J7546" s="5">
        <v>5.0000000010186297E-4</v>
      </c>
      <c r="K7546" s="5">
        <v>8545.39</v>
      </c>
      <c r="L7546" s="5">
        <v>0</v>
      </c>
      <c r="M7546" t="str">
        <f>IF(ISERROR(VLOOKUP(A7546,'[1]Ecart validé'!$A:$A,1,FALSE)),Z7546,"Ecart Validé")</f>
        <v>valid</v>
      </c>
      <c r="R7546" t="s">
        <v>30</v>
      </c>
      <c r="X7546"/>
      <c r="Y7546"/>
      <c r="Z7546" t="s">
        <v>31</v>
      </c>
    </row>
    <row r="7547" spans="1:26" x14ac:dyDescent="0.3">
      <c r="A7547" t="s">
        <v>9969</v>
      </c>
      <c r="B7547" t="s">
        <v>963</v>
      </c>
      <c r="C7547">
        <v>260847</v>
      </c>
      <c r="D7547" t="str">
        <f>+VLOOKUP(C7547,Param!K:L,2,FALSE)</f>
        <v>MOVENPICK Wein Schweiz AG</v>
      </c>
      <c r="E7547" t="s">
        <v>2112</v>
      </c>
      <c r="F7547" t="s">
        <v>8617</v>
      </c>
      <c r="G7547" t="s">
        <v>29</v>
      </c>
      <c r="H7547" s="5">
        <v>164.91</v>
      </c>
      <c r="I7547" s="5">
        <v>164.90940000000001</v>
      </c>
      <c r="J7547" s="5">
        <v>5.9999999999149601E-4</v>
      </c>
      <c r="K7547" s="5">
        <v>164.91</v>
      </c>
      <c r="L7547" s="5">
        <v>0</v>
      </c>
      <c r="M7547" t="str">
        <f>IF(ISERROR(VLOOKUP(A7547,'[1]Ecart validé'!$A:$A,1,FALSE)),Z7547,"Ecart Validé")</f>
        <v>valid</v>
      </c>
      <c r="R7547" t="s">
        <v>30</v>
      </c>
      <c r="X7547"/>
      <c r="Y7547"/>
      <c r="Z7547" t="s">
        <v>31</v>
      </c>
    </row>
    <row r="7548" spans="1:26" x14ac:dyDescent="0.3">
      <c r="A7548" t="s">
        <v>9970</v>
      </c>
      <c r="B7548" t="s">
        <v>963</v>
      </c>
      <c r="C7548">
        <v>358585</v>
      </c>
      <c r="D7548" t="str">
        <f>+VLOOKUP(C7548,Param!K:L,2,FALSE)</f>
        <v>NOWY STYL sp</v>
      </c>
      <c r="E7548" t="s">
        <v>9971</v>
      </c>
      <c r="F7548" t="s">
        <v>8262</v>
      </c>
      <c r="G7548" t="s">
        <v>29</v>
      </c>
      <c r="H7548" s="5">
        <v>171.99</v>
      </c>
      <c r="I7548" s="5">
        <v>171.99</v>
      </c>
      <c r="J7548" s="5">
        <v>0</v>
      </c>
      <c r="K7548" s="5">
        <v>171.99</v>
      </c>
      <c r="L7548" s="5">
        <v>0</v>
      </c>
      <c r="M7548" t="str">
        <f>IF(ISERROR(VLOOKUP(A7548,'[1]Ecart validé'!$A:$A,1,FALSE)),Z7548,"Ecart Validé")</f>
        <v>valid</v>
      </c>
      <c r="R7548" t="s">
        <v>30</v>
      </c>
      <c r="X7548"/>
      <c r="Y7548"/>
      <c r="Z7548" t="s">
        <v>31</v>
      </c>
    </row>
    <row r="7549" spans="1:26" x14ac:dyDescent="0.3">
      <c r="A7549" t="s">
        <v>9972</v>
      </c>
      <c r="B7549" t="s">
        <v>963</v>
      </c>
      <c r="C7549">
        <v>95823</v>
      </c>
      <c r="D7549" t="str">
        <f>+VLOOKUP(C7549,Param!K:L,2,FALSE)</f>
        <v>ZENGOVARI</v>
      </c>
      <c r="E7549" t="s">
        <v>1845</v>
      </c>
      <c r="F7549" t="s">
        <v>8617</v>
      </c>
      <c r="G7549" t="s">
        <v>29</v>
      </c>
      <c r="H7549" s="5">
        <v>125.64</v>
      </c>
      <c r="I7549" s="5">
        <v>125.64</v>
      </c>
      <c r="J7549" s="5">
        <v>0</v>
      </c>
      <c r="K7549" s="5">
        <v>125.64</v>
      </c>
      <c r="L7549" s="5">
        <v>0</v>
      </c>
      <c r="M7549" t="str">
        <f>IF(ISERROR(VLOOKUP(A7549,'[1]Ecart validé'!$A:$A,1,FALSE)),Z7549,"Ecart Validé")</f>
        <v>valid</v>
      </c>
      <c r="R7549" t="s">
        <v>30</v>
      </c>
      <c r="X7549"/>
      <c r="Y7549"/>
      <c r="Z7549" t="s">
        <v>31</v>
      </c>
    </row>
    <row r="7550" spans="1:26" x14ac:dyDescent="0.3">
      <c r="A7550" t="s">
        <v>9973</v>
      </c>
      <c r="B7550" t="s">
        <v>963</v>
      </c>
      <c r="C7550">
        <v>95823</v>
      </c>
      <c r="D7550" t="str">
        <f>+VLOOKUP(C7550,Param!K:L,2,FALSE)</f>
        <v>ZENGOVARI</v>
      </c>
      <c r="E7550" t="s">
        <v>1845</v>
      </c>
      <c r="F7550" t="s">
        <v>8262</v>
      </c>
      <c r="G7550" t="s">
        <v>29</v>
      </c>
      <c r="H7550" s="5">
        <v>276.70999999999998</v>
      </c>
      <c r="I7550" s="5">
        <v>276.71280000000002</v>
      </c>
      <c r="J7550" s="5">
        <v>-2.8000000000361E-3</v>
      </c>
      <c r="K7550" s="5">
        <v>276.70999999999998</v>
      </c>
      <c r="L7550" s="5">
        <v>0</v>
      </c>
      <c r="M7550" t="str">
        <f>IF(ISERROR(VLOOKUP(A7550,'[1]Ecart validé'!$A:$A,1,FALSE)),Z7550,"Ecart Validé")</f>
        <v>valid</v>
      </c>
      <c r="R7550" t="s">
        <v>30</v>
      </c>
      <c r="X7550"/>
      <c r="Y7550"/>
      <c r="Z7550" t="s">
        <v>31</v>
      </c>
    </row>
    <row r="7551" spans="1:26" x14ac:dyDescent="0.3">
      <c r="A7551" t="s">
        <v>9974</v>
      </c>
      <c r="B7551" t="s">
        <v>963</v>
      </c>
      <c r="C7551">
        <v>95823</v>
      </c>
      <c r="D7551" t="str">
        <f>+VLOOKUP(C7551,Param!K:L,2,FALSE)</f>
        <v>ZENGOVARI</v>
      </c>
      <c r="E7551" t="s">
        <v>1845</v>
      </c>
      <c r="F7551" t="s">
        <v>8264</v>
      </c>
      <c r="G7551" t="s">
        <v>29</v>
      </c>
      <c r="H7551" s="5">
        <v>199.84</v>
      </c>
      <c r="I7551" s="5">
        <v>199.83600000000001</v>
      </c>
      <c r="J7551" s="5">
        <v>3.9999999999906699E-3</v>
      </c>
      <c r="K7551" s="5">
        <v>199.84</v>
      </c>
      <c r="L7551" s="5">
        <v>0</v>
      </c>
      <c r="M7551" t="str">
        <f>IF(ISERROR(VLOOKUP(A7551,'[1]Ecart validé'!$A:$A,1,FALSE)),Z7551,"Ecart Validé")</f>
        <v>valid</v>
      </c>
      <c r="R7551" t="s">
        <v>30</v>
      </c>
      <c r="T7551" s="41"/>
      <c r="X7551"/>
      <c r="Y7551"/>
      <c r="Z7551" t="s">
        <v>31</v>
      </c>
    </row>
    <row r="7552" spans="1:26" x14ac:dyDescent="0.3">
      <c r="A7552" t="s">
        <v>9975</v>
      </c>
      <c r="B7552" t="s">
        <v>963</v>
      </c>
      <c r="C7552">
        <v>95823</v>
      </c>
      <c r="D7552" t="str">
        <f>+VLOOKUP(C7552,Param!K:L,2,FALSE)</f>
        <v>ZENGOVARI</v>
      </c>
      <c r="E7552" t="s">
        <v>1845</v>
      </c>
      <c r="F7552" t="s">
        <v>8266</v>
      </c>
      <c r="G7552" t="s">
        <v>29</v>
      </c>
      <c r="H7552" s="5">
        <v>354.96</v>
      </c>
      <c r="I7552" s="5">
        <v>354.95639999999997</v>
      </c>
      <c r="J7552" s="5">
        <v>3.6000000000058199E-3</v>
      </c>
      <c r="K7552" s="5">
        <v>354.96</v>
      </c>
      <c r="L7552" s="5">
        <v>0</v>
      </c>
      <c r="M7552" t="str">
        <f>IF(ISERROR(VLOOKUP(A7552,'[1]Ecart validé'!$A:$A,1,FALSE)),Z7552,"Ecart Validé")</f>
        <v>valid</v>
      </c>
      <c r="R7552" t="s">
        <v>30</v>
      </c>
      <c r="X7552"/>
      <c r="Y7552"/>
      <c r="Z7552" t="s">
        <v>31</v>
      </c>
    </row>
    <row r="7553" spans="1:26" x14ac:dyDescent="0.3">
      <c r="A7553" t="s">
        <v>9976</v>
      </c>
      <c r="B7553" t="s">
        <v>963</v>
      </c>
      <c r="C7553">
        <v>95823</v>
      </c>
      <c r="D7553" t="str">
        <f>+VLOOKUP(C7553,Param!K:L,2,FALSE)</f>
        <v>ZENGOVARI</v>
      </c>
      <c r="E7553" t="s">
        <v>1848</v>
      </c>
      <c r="F7553" t="s">
        <v>8262</v>
      </c>
      <c r="G7553" t="s">
        <v>29</v>
      </c>
      <c r="H7553" s="5">
        <v>88.4</v>
      </c>
      <c r="I7553" s="5">
        <v>88.397400000000005</v>
      </c>
      <c r="J7553" s="5">
        <v>2.6000000000010398E-3</v>
      </c>
      <c r="K7553" s="5">
        <v>88.4</v>
      </c>
      <c r="L7553" s="5">
        <v>0</v>
      </c>
      <c r="M7553" t="str">
        <f>IF(ISERROR(VLOOKUP(A7553,'[1]Ecart validé'!$A:$A,1,FALSE)),Z7553,"Ecart Validé")</f>
        <v>valid</v>
      </c>
      <c r="R7553" t="s">
        <v>30</v>
      </c>
      <c r="T7553" s="41"/>
      <c r="X7553"/>
      <c r="Y7553"/>
      <c r="Z7553" t="s">
        <v>31</v>
      </c>
    </row>
    <row r="7554" spans="1:26" x14ac:dyDescent="0.3">
      <c r="A7554" t="s">
        <v>9977</v>
      </c>
      <c r="B7554" t="s">
        <v>963</v>
      </c>
      <c r="C7554">
        <v>95823</v>
      </c>
      <c r="D7554" t="str">
        <f>+VLOOKUP(C7554,Param!K:L,2,FALSE)</f>
        <v>ZENGOVARI</v>
      </c>
      <c r="E7554" t="s">
        <v>1848</v>
      </c>
      <c r="F7554" t="s">
        <v>8266</v>
      </c>
      <c r="G7554" t="s">
        <v>29</v>
      </c>
      <c r="H7554" s="5">
        <v>20.94</v>
      </c>
      <c r="I7554" s="5">
        <v>20.94</v>
      </c>
      <c r="J7554" s="5">
        <v>0</v>
      </c>
      <c r="K7554" s="5">
        <v>20.94</v>
      </c>
      <c r="L7554" s="5">
        <v>0</v>
      </c>
      <c r="M7554" t="str">
        <f>IF(ISERROR(VLOOKUP(A7554,'[1]Ecart validé'!$A:$A,1,FALSE)),Z7554,"Ecart Validé")</f>
        <v>valid</v>
      </c>
      <c r="R7554" t="s">
        <v>30</v>
      </c>
      <c r="X7554"/>
      <c r="Y7554"/>
      <c r="Z7554" t="s">
        <v>31</v>
      </c>
    </row>
    <row r="7555" spans="1:26" x14ac:dyDescent="0.3">
      <c r="A7555" t="s">
        <v>9978</v>
      </c>
      <c r="B7555" t="s">
        <v>963</v>
      </c>
      <c r="C7555">
        <v>36557</v>
      </c>
      <c r="D7555" t="str">
        <f>+VLOOKUP(C7555,Param!K:L,2,FALSE)</f>
        <v>GOLD KEY MEDIA</v>
      </c>
      <c r="E7555" t="s">
        <v>2374</v>
      </c>
      <c r="F7555" t="s">
        <v>8617</v>
      </c>
      <c r="G7555" t="s">
        <v>29</v>
      </c>
      <c r="H7555" s="5">
        <v>136.80000000000001</v>
      </c>
      <c r="I7555" s="5">
        <v>136.80000000000001</v>
      </c>
      <c r="J7555" s="5">
        <v>0</v>
      </c>
      <c r="K7555" s="5">
        <v>136.80000000000001</v>
      </c>
      <c r="L7555" s="5">
        <v>0</v>
      </c>
      <c r="M7555" t="str">
        <f>IF(ISERROR(VLOOKUP(A7555,'[1]Ecart validé'!$A:$A,1,FALSE)),Z7555,"Ecart Validé")</f>
        <v>valid</v>
      </c>
      <c r="R7555" t="s">
        <v>30</v>
      </c>
      <c r="X7555"/>
      <c r="Y7555"/>
      <c r="Z7555" t="s">
        <v>31</v>
      </c>
    </row>
    <row r="7556" spans="1:26" x14ac:dyDescent="0.3">
      <c r="A7556" t="s">
        <v>9979</v>
      </c>
      <c r="B7556" t="s">
        <v>963</v>
      </c>
      <c r="C7556">
        <v>36557</v>
      </c>
      <c r="D7556" t="str">
        <f>+VLOOKUP(C7556,Param!K:L,2,FALSE)</f>
        <v>GOLD KEY MEDIA</v>
      </c>
      <c r="E7556" t="s">
        <v>2374</v>
      </c>
      <c r="F7556" t="s">
        <v>8262</v>
      </c>
      <c r="G7556" t="s">
        <v>29</v>
      </c>
      <c r="H7556" s="5">
        <v>378.75</v>
      </c>
      <c r="I7556" s="5">
        <v>378.75</v>
      </c>
      <c r="J7556" s="5">
        <v>0</v>
      </c>
      <c r="K7556" s="5">
        <v>378.75</v>
      </c>
      <c r="L7556" s="5">
        <v>0</v>
      </c>
      <c r="M7556" t="str">
        <f>IF(ISERROR(VLOOKUP(A7556,'[1]Ecart validé'!$A:$A,1,FALSE)),Z7556,"Ecart Validé")</f>
        <v>valid</v>
      </c>
      <c r="R7556" t="s">
        <v>30</v>
      </c>
      <c r="X7556"/>
      <c r="Y7556"/>
      <c r="Z7556" t="s">
        <v>31</v>
      </c>
    </row>
    <row r="7557" spans="1:26" x14ac:dyDescent="0.3">
      <c r="A7557" t="s">
        <v>9980</v>
      </c>
      <c r="B7557" t="s">
        <v>963</v>
      </c>
      <c r="C7557">
        <v>36557</v>
      </c>
      <c r="D7557" t="str">
        <f>+VLOOKUP(C7557,Param!K:L,2,FALSE)</f>
        <v>GOLD KEY MEDIA</v>
      </c>
      <c r="E7557" t="s">
        <v>2374</v>
      </c>
      <c r="F7557" t="s">
        <v>8266</v>
      </c>
      <c r="G7557" t="s">
        <v>29</v>
      </c>
      <c r="H7557" s="5">
        <v>180.3</v>
      </c>
      <c r="I7557" s="5">
        <v>180.3</v>
      </c>
      <c r="J7557" s="5">
        <v>0</v>
      </c>
      <c r="K7557" s="5">
        <v>180.3</v>
      </c>
      <c r="L7557" s="5">
        <v>0</v>
      </c>
      <c r="M7557" t="str">
        <f>IF(ISERROR(VLOOKUP(A7557,'[1]Ecart validé'!$A:$A,1,FALSE)),Z7557,"Ecart Validé")</f>
        <v>valid</v>
      </c>
      <c r="R7557" t="s">
        <v>30</v>
      </c>
      <c r="X7557"/>
      <c r="Y7557"/>
      <c r="Z7557" t="s">
        <v>31</v>
      </c>
    </row>
    <row r="7558" spans="1:26" x14ac:dyDescent="0.3">
      <c r="A7558" t="s">
        <v>9981</v>
      </c>
      <c r="B7558" t="s">
        <v>963</v>
      </c>
      <c r="C7558">
        <v>24319</v>
      </c>
      <c r="D7558" t="str">
        <f>+VLOOKUP(C7558,Param!K:L,2,FALSE)</f>
        <v>DESIGNERS GUILD</v>
      </c>
      <c r="E7558" t="s">
        <v>9982</v>
      </c>
      <c r="F7558" t="s">
        <v>8617</v>
      </c>
      <c r="G7558" t="s">
        <v>29</v>
      </c>
      <c r="H7558" s="5">
        <v>145.76</v>
      </c>
      <c r="I7558" s="5">
        <v>145.76</v>
      </c>
      <c r="J7558" s="5">
        <v>0</v>
      </c>
      <c r="K7558" s="5">
        <v>145.76</v>
      </c>
      <c r="L7558" s="5">
        <v>0</v>
      </c>
      <c r="M7558" t="str">
        <f>IF(ISERROR(VLOOKUP(A7558,'[1]Ecart validé'!$A:$A,1,FALSE)),Z7558,"Ecart Validé")</f>
        <v>valid</v>
      </c>
      <c r="R7558" t="s">
        <v>30</v>
      </c>
      <c r="X7558"/>
      <c r="Y7558"/>
      <c r="Z7558" t="s">
        <v>31</v>
      </c>
    </row>
    <row r="7559" spans="1:26" x14ac:dyDescent="0.3">
      <c r="A7559" t="s">
        <v>9983</v>
      </c>
      <c r="B7559" t="s">
        <v>963</v>
      </c>
      <c r="C7559">
        <v>24319</v>
      </c>
      <c r="D7559" t="str">
        <f>+VLOOKUP(C7559,Param!K:L,2,FALSE)</f>
        <v>DESIGNERS GUILD</v>
      </c>
      <c r="E7559" t="s">
        <v>9982</v>
      </c>
      <c r="F7559" t="s">
        <v>8262</v>
      </c>
      <c r="G7559" t="s">
        <v>29</v>
      </c>
      <c r="H7559" s="5">
        <v>35.28</v>
      </c>
      <c r="I7559" s="5">
        <v>35.28</v>
      </c>
      <c r="J7559" s="5">
        <v>0</v>
      </c>
      <c r="K7559" s="5">
        <v>35.28</v>
      </c>
      <c r="L7559" s="5">
        <v>0</v>
      </c>
      <c r="M7559" t="str">
        <f>IF(ISERROR(VLOOKUP(A7559,'[1]Ecart validé'!$A:$A,1,FALSE)),Z7559,"Ecart Validé")</f>
        <v>valid</v>
      </c>
      <c r="R7559" t="s">
        <v>30</v>
      </c>
      <c r="X7559"/>
      <c r="Y7559"/>
      <c r="Z7559" t="s">
        <v>31</v>
      </c>
    </row>
    <row r="7560" spans="1:26" x14ac:dyDescent="0.3">
      <c r="A7560" t="s">
        <v>9984</v>
      </c>
      <c r="B7560" t="s">
        <v>963</v>
      </c>
      <c r="C7560">
        <v>24319</v>
      </c>
      <c r="D7560" t="str">
        <f>+VLOOKUP(C7560,Param!K:L,2,FALSE)</f>
        <v>DESIGNERS GUILD</v>
      </c>
      <c r="E7560" t="s">
        <v>9982</v>
      </c>
      <c r="F7560" t="s">
        <v>8264</v>
      </c>
      <c r="G7560" t="s">
        <v>29</v>
      </c>
      <c r="H7560" s="5">
        <v>38.56</v>
      </c>
      <c r="I7560" s="5">
        <v>38.56</v>
      </c>
      <c r="J7560" s="5">
        <v>0</v>
      </c>
      <c r="K7560" s="5">
        <v>38.56</v>
      </c>
      <c r="L7560" s="5">
        <v>0</v>
      </c>
      <c r="M7560" t="str">
        <f>IF(ISERROR(VLOOKUP(A7560,'[1]Ecart validé'!$A:$A,1,FALSE)),Z7560,"Ecart Validé")</f>
        <v>valid</v>
      </c>
      <c r="R7560" t="s">
        <v>30</v>
      </c>
      <c r="X7560"/>
      <c r="Y7560"/>
      <c r="Z7560" t="s">
        <v>31</v>
      </c>
    </row>
    <row r="7561" spans="1:26" x14ac:dyDescent="0.3">
      <c r="A7561" t="s">
        <v>9985</v>
      </c>
      <c r="B7561" t="s">
        <v>963</v>
      </c>
      <c r="C7561">
        <v>253489</v>
      </c>
      <c r="D7561" t="str">
        <f>+VLOOKUP(C7561,Param!K:L,2,FALSE)</f>
        <v>FONTANA ARTE</v>
      </c>
      <c r="E7561" t="s">
        <v>9986</v>
      </c>
      <c r="F7561" t="s">
        <v>8617</v>
      </c>
      <c r="G7561" t="s">
        <v>29</v>
      </c>
      <c r="H7561" s="5">
        <v>1026.9000000000001</v>
      </c>
      <c r="I7561" s="5">
        <v>1026.9000000000001</v>
      </c>
      <c r="J7561" s="5">
        <v>0</v>
      </c>
      <c r="K7561" s="5">
        <v>1026.9000000000001</v>
      </c>
      <c r="L7561" s="5">
        <v>0</v>
      </c>
      <c r="M7561" t="str">
        <f>IF(ISERROR(VLOOKUP(A7561,'[1]Ecart validé'!$A:$A,1,FALSE)),Z7561,"Ecart Validé")</f>
        <v>valid</v>
      </c>
      <c r="R7561" t="s">
        <v>30</v>
      </c>
      <c r="X7561"/>
      <c r="Y7561"/>
      <c r="Z7561" t="s">
        <v>31</v>
      </c>
    </row>
    <row r="7562" spans="1:26" x14ac:dyDescent="0.3">
      <c r="A7562" t="s">
        <v>9987</v>
      </c>
      <c r="B7562" t="s">
        <v>963</v>
      </c>
      <c r="C7562">
        <v>253489</v>
      </c>
      <c r="D7562" t="str">
        <f>+VLOOKUP(C7562,Param!K:L,2,FALSE)</f>
        <v>FONTANA ARTE</v>
      </c>
      <c r="E7562" t="s">
        <v>9986</v>
      </c>
      <c r="F7562" t="s">
        <v>8262</v>
      </c>
      <c r="G7562" t="s">
        <v>29</v>
      </c>
      <c r="H7562" s="5">
        <v>116.64</v>
      </c>
      <c r="I7562" s="5">
        <v>116.64</v>
      </c>
      <c r="J7562" s="5">
        <v>0</v>
      </c>
      <c r="K7562" s="5">
        <v>116.64</v>
      </c>
      <c r="L7562" s="5">
        <v>0</v>
      </c>
      <c r="M7562" t="str">
        <f>IF(ISERROR(VLOOKUP(A7562,'[1]Ecart validé'!$A:$A,1,FALSE)),Z7562,"Ecart Validé")</f>
        <v>valid</v>
      </c>
      <c r="R7562" t="s">
        <v>30</v>
      </c>
      <c r="X7562"/>
      <c r="Y7562"/>
      <c r="Z7562" t="s">
        <v>31</v>
      </c>
    </row>
    <row r="7563" spans="1:26" x14ac:dyDescent="0.3">
      <c r="A7563" t="s">
        <v>9988</v>
      </c>
      <c r="B7563" t="s">
        <v>963</v>
      </c>
      <c r="C7563">
        <v>8900</v>
      </c>
      <c r="D7563" t="str">
        <f>+VLOOKUP(C7563,Param!K:L,2,FALSE)</f>
        <v>MOROSO SPA</v>
      </c>
      <c r="E7563" t="s">
        <v>9989</v>
      </c>
      <c r="F7563" t="s">
        <v>8262</v>
      </c>
      <c r="G7563" t="s">
        <v>29</v>
      </c>
      <c r="H7563" s="5">
        <v>66.150000000000006</v>
      </c>
      <c r="I7563" s="5">
        <v>66.150000000000006</v>
      </c>
      <c r="J7563" s="5">
        <v>0</v>
      </c>
      <c r="K7563" s="5">
        <v>66.150000000000006</v>
      </c>
      <c r="L7563" s="5">
        <v>0</v>
      </c>
      <c r="M7563" t="str">
        <f>IF(ISERROR(VLOOKUP(A7563,'[1]Ecart validé'!$A:$A,1,FALSE)),Z7563,"Ecart Validé")</f>
        <v>valid</v>
      </c>
      <c r="R7563" t="s">
        <v>30</v>
      </c>
      <c r="X7563"/>
      <c r="Y7563"/>
      <c r="Z7563" t="s">
        <v>31</v>
      </c>
    </row>
    <row r="7564" spans="1:26" x14ac:dyDescent="0.3">
      <c r="A7564" t="s">
        <v>9990</v>
      </c>
      <c r="B7564" t="s">
        <v>963</v>
      </c>
      <c r="C7564">
        <v>8900</v>
      </c>
      <c r="D7564" t="str">
        <f>+VLOOKUP(C7564,Param!K:L,2,FALSE)</f>
        <v>MOROSO SPA</v>
      </c>
      <c r="E7564" t="s">
        <v>9989</v>
      </c>
      <c r="F7564" t="s">
        <v>8264</v>
      </c>
      <c r="G7564" t="s">
        <v>29</v>
      </c>
      <c r="H7564" s="5">
        <v>115.06</v>
      </c>
      <c r="I7564" s="5">
        <v>115.05800000000001</v>
      </c>
      <c r="J7564" s="5">
        <v>1.9999999999953302E-3</v>
      </c>
      <c r="K7564" s="5">
        <v>115.06</v>
      </c>
      <c r="L7564" s="5">
        <v>0</v>
      </c>
      <c r="M7564" t="str">
        <f>IF(ISERROR(VLOOKUP(A7564,'[1]Ecart validé'!$A:$A,1,FALSE)),Z7564,"Ecart Validé")</f>
        <v>valid</v>
      </c>
      <c r="R7564" t="s">
        <v>30</v>
      </c>
      <c r="X7564"/>
      <c r="Y7564"/>
      <c r="Z7564" t="s">
        <v>31</v>
      </c>
    </row>
    <row r="7565" spans="1:26" x14ac:dyDescent="0.3">
      <c r="A7565" t="s">
        <v>9991</v>
      </c>
      <c r="B7565" t="s">
        <v>963</v>
      </c>
      <c r="C7565">
        <v>316739</v>
      </c>
      <c r="D7565" t="str">
        <f>+VLOOKUP(C7565,Param!K:L,2,FALSE)</f>
        <v>PRECOR INCORPORATATED</v>
      </c>
      <c r="E7565" t="s">
        <v>2466</v>
      </c>
      <c r="F7565" t="s">
        <v>8262</v>
      </c>
      <c r="G7565" t="s">
        <v>29</v>
      </c>
      <c r="H7565" s="5">
        <v>2976.55</v>
      </c>
      <c r="I7565" s="5">
        <v>2976.55</v>
      </c>
      <c r="J7565" s="5">
        <v>0</v>
      </c>
      <c r="K7565" s="5">
        <v>2976.55</v>
      </c>
      <c r="L7565" s="5">
        <v>0</v>
      </c>
      <c r="M7565" t="str">
        <f>IF(ISERROR(VLOOKUP(A7565,'[1]Ecart validé'!$A:$A,1,FALSE)),Z7565,"Ecart Validé")</f>
        <v>valid</v>
      </c>
      <c r="R7565" t="s">
        <v>30</v>
      </c>
      <c r="X7565"/>
      <c r="Y7565"/>
      <c r="Z7565" t="s">
        <v>31</v>
      </c>
    </row>
    <row r="7566" spans="1:26" x14ac:dyDescent="0.3">
      <c r="A7566" t="s">
        <v>9992</v>
      </c>
      <c r="B7566" t="s">
        <v>963</v>
      </c>
      <c r="C7566">
        <v>316739</v>
      </c>
      <c r="D7566" t="str">
        <f>+VLOOKUP(C7566,Param!K:L,2,FALSE)</f>
        <v>PRECOR INCORPORATATED</v>
      </c>
      <c r="E7566" t="s">
        <v>2466</v>
      </c>
      <c r="F7566" t="s">
        <v>8264</v>
      </c>
      <c r="G7566" t="s">
        <v>29</v>
      </c>
      <c r="H7566" s="5">
        <v>1802.48</v>
      </c>
      <c r="I7566" s="5">
        <v>1802.4835</v>
      </c>
      <c r="J7566" s="5">
        <v>-3.5000000000309198E-3</v>
      </c>
      <c r="K7566" s="5">
        <v>1802.48</v>
      </c>
      <c r="L7566" s="5">
        <v>0</v>
      </c>
      <c r="M7566" t="str">
        <f>IF(ISERROR(VLOOKUP(A7566,'[1]Ecart validé'!$A:$A,1,FALSE)),Z7566,"Ecart Validé")</f>
        <v>valid</v>
      </c>
      <c r="R7566" t="s">
        <v>30</v>
      </c>
      <c r="X7566"/>
      <c r="Y7566"/>
      <c r="Z7566" t="s">
        <v>31</v>
      </c>
    </row>
    <row r="7567" spans="1:26" x14ac:dyDescent="0.3">
      <c r="A7567" t="s">
        <v>9993</v>
      </c>
      <c r="B7567" t="s">
        <v>963</v>
      </c>
      <c r="C7567">
        <v>316739</v>
      </c>
      <c r="D7567" t="str">
        <f>+VLOOKUP(C7567,Param!K:L,2,FALSE)</f>
        <v>PRECOR INCORPORATATED</v>
      </c>
      <c r="E7567" t="s">
        <v>2466</v>
      </c>
      <c r="F7567" t="s">
        <v>8266</v>
      </c>
      <c r="G7567" t="s">
        <v>29</v>
      </c>
      <c r="H7567" s="5">
        <v>1471.61</v>
      </c>
      <c r="I7567" s="5">
        <v>1471.6089999999999</v>
      </c>
      <c r="J7567" s="5">
        <v>9.9999999997635292E-4</v>
      </c>
      <c r="K7567" s="5">
        <v>1471.61</v>
      </c>
      <c r="L7567" s="5">
        <v>0</v>
      </c>
      <c r="M7567" t="str">
        <f>IF(ISERROR(VLOOKUP(A7567,'[1]Ecart validé'!$A:$A,1,FALSE)),Z7567,"Ecart Validé")</f>
        <v>valid</v>
      </c>
      <c r="R7567" t="s">
        <v>30</v>
      </c>
      <c r="X7567"/>
      <c r="Y7567"/>
      <c r="Z7567" t="s">
        <v>31</v>
      </c>
    </row>
    <row r="7568" spans="1:26" x14ac:dyDescent="0.3">
      <c r="A7568" t="s">
        <v>9994</v>
      </c>
      <c r="B7568" t="s">
        <v>963</v>
      </c>
      <c r="C7568">
        <v>340177</v>
      </c>
      <c r="D7568" t="str">
        <f>+VLOOKUP(C7568,Param!K:L,2,FALSE)</f>
        <v>AT VISIONS INFORMATIONSTECHNOLOGIE</v>
      </c>
      <c r="E7568" t="s">
        <v>9995</v>
      </c>
      <c r="F7568" t="s">
        <v>8262</v>
      </c>
      <c r="G7568" t="s">
        <v>29</v>
      </c>
      <c r="H7568" s="5">
        <v>750.4</v>
      </c>
      <c r="I7568" s="5">
        <v>750.4</v>
      </c>
      <c r="J7568" s="5">
        <v>0</v>
      </c>
      <c r="K7568" s="5">
        <v>750.4</v>
      </c>
      <c r="L7568" s="5">
        <v>0</v>
      </c>
      <c r="M7568" t="str">
        <f>IF(ISERROR(VLOOKUP(A7568,'[1]Ecart validé'!$A:$A,1,FALSE)),Z7568,"Ecart Validé")</f>
        <v>valid</v>
      </c>
      <c r="R7568" t="s">
        <v>30</v>
      </c>
      <c r="X7568"/>
      <c r="Y7568"/>
      <c r="Z7568" t="s">
        <v>31</v>
      </c>
    </row>
    <row r="7569" spans="1:26" x14ac:dyDescent="0.3">
      <c r="A7569" t="s">
        <v>9996</v>
      </c>
      <c r="B7569" t="s">
        <v>963</v>
      </c>
      <c r="C7569">
        <v>340177</v>
      </c>
      <c r="D7569" t="str">
        <f>+VLOOKUP(C7569,Param!K:L,2,FALSE)</f>
        <v>AT VISIONS INFORMATIONSTECHNOLOGIE</v>
      </c>
      <c r="E7569" t="s">
        <v>9995</v>
      </c>
      <c r="F7569" t="s">
        <v>8264</v>
      </c>
      <c r="G7569" t="s">
        <v>29</v>
      </c>
      <c r="H7569" s="5">
        <v>1376</v>
      </c>
      <c r="I7569" s="5">
        <v>1376</v>
      </c>
      <c r="J7569" s="5">
        <v>0</v>
      </c>
      <c r="K7569" s="5">
        <v>1376</v>
      </c>
      <c r="L7569" s="5">
        <v>0</v>
      </c>
      <c r="M7569" t="str">
        <f>IF(ISERROR(VLOOKUP(A7569,'[1]Ecart validé'!$A:$A,1,FALSE)),Z7569,"Ecart Validé")</f>
        <v>valid</v>
      </c>
      <c r="R7569" t="s">
        <v>30</v>
      </c>
      <c r="X7569"/>
      <c r="Y7569"/>
      <c r="Z7569" t="s">
        <v>31</v>
      </c>
    </row>
    <row r="7570" spans="1:26" x14ac:dyDescent="0.3">
      <c r="A7570" t="s">
        <v>9997</v>
      </c>
      <c r="B7570" t="s">
        <v>963</v>
      </c>
      <c r="C7570">
        <v>340177</v>
      </c>
      <c r="D7570" t="str">
        <f>+VLOOKUP(C7570,Param!K:L,2,FALSE)</f>
        <v>AT VISIONS INFORMATIONSTECHNOLOGIE</v>
      </c>
      <c r="E7570" t="s">
        <v>9995</v>
      </c>
      <c r="F7570" t="s">
        <v>8266</v>
      </c>
      <c r="G7570" t="s">
        <v>29</v>
      </c>
      <c r="H7570" s="5">
        <v>2725</v>
      </c>
      <c r="I7570" s="5">
        <v>2725</v>
      </c>
      <c r="J7570" s="5">
        <v>0</v>
      </c>
      <c r="K7570" s="5">
        <v>2725</v>
      </c>
      <c r="L7570" s="5">
        <v>0</v>
      </c>
      <c r="M7570" t="str">
        <f>IF(ISERROR(VLOOKUP(A7570,'[1]Ecart validé'!$A:$A,1,FALSE)),Z7570,"Ecart Validé")</f>
        <v>valid</v>
      </c>
      <c r="R7570" t="s">
        <v>30</v>
      </c>
      <c r="X7570"/>
      <c r="Y7570"/>
      <c r="Z7570" t="s">
        <v>31</v>
      </c>
    </row>
    <row r="7571" spans="1:26" x14ac:dyDescent="0.3">
      <c r="A7571" t="s">
        <v>9998</v>
      </c>
      <c r="B7571" t="s">
        <v>963</v>
      </c>
      <c r="C7571">
        <v>44330</v>
      </c>
      <c r="D7571" t="str">
        <f>+VLOOKUP(C7571,Param!K:L,2,FALSE)</f>
        <v xml:space="preserve">BEAUTY TECH </v>
      </c>
      <c r="E7571" t="s">
        <v>1512</v>
      </c>
      <c r="F7571" t="s">
        <v>8617</v>
      </c>
      <c r="G7571" t="s">
        <v>29</v>
      </c>
      <c r="H7571" s="5">
        <v>463.06</v>
      </c>
      <c r="I7571" s="5">
        <v>463.06</v>
      </c>
      <c r="J7571" s="5">
        <v>0</v>
      </c>
      <c r="K7571" s="5">
        <v>463.06</v>
      </c>
      <c r="L7571" s="5">
        <v>0</v>
      </c>
      <c r="M7571" t="str">
        <f>IF(ISERROR(VLOOKUP(A7571,'[1]Ecart validé'!$A:$A,1,FALSE)),Z7571,"Ecart Validé")</f>
        <v>valid</v>
      </c>
      <c r="R7571" t="s">
        <v>30</v>
      </c>
      <c r="X7571"/>
      <c r="Y7571"/>
      <c r="Z7571" t="s">
        <v>31</v>
      </c>
    </row>
    <row r="7572" spans="1:26" x14ac:dyDescent="0.3">
      <c r="A7572" t="s">
        <v>9999</v>
      </c>
      <c r="B7572" t="s">
        <v>963</v>
      </c>
      <c r="C7572">
        <v>44330</v>
      </c>
      <c r="D7572" t="str">
        <f>+VLOOKUP(C7572,Param!K:L,2,FALSE)</f>
        <v xml:space="preserve">BEAUTY TECH </v>
      </c>
      <c r="E7572" t="s">
        <v>1512</v>
      </c>
      <c r="F7572" t="s">
        <v>8260</v>
      </c>
      <c r="G7572" t="s">
        <v>29</v>
      </c>
      <c r="H7572" s="5">
        <v>73.930000000000007</v>
      </c>
      <c r="I7572" s="5">
        <v>73.929000000000002</v>
      </c>
      <c r="J7572" s="5">
        <v>1.0000000000047701E-3</v>
      </c>
      <c r="K7572" s="5">
        <v>73.930000000000007</v>
      </c>
      <c r="L7572" s="5">
        <v>0</v>
      </c>
      <c r="M7572" t="str">
        <f>IF(ISERROR(VLOOKUP(A7572,'[1]Ecart validé'!$A:$A,1,FALSE)),Z7572,"Ecart Validé")</f>
        <v>valid</v>
      </c>
      <c r="R7572" t="s">
        <v>30</v>
      </c>
      <c r="X7572"/>
      <c r="Y7572"/>
      <c r="Z7572" t="s">
        <v>31</v>
      </c>
    </row>
    <row r="7573" spans="1:26" x14ac:dyDescent="0.3">
      <c r="A7573" t="s">
        <v>10000</v>
      </c>
      <c r="B7573" t="s">
        <v>963</v>
      </c>
      <c r="C7573">
        <v>44330</v>
      </c>
      <c r="D7573" t="str">
        <f>+VLOOKUP(C7573,Param!K:L,2,FALSE)</f>
        <v xml:space="preserve">BEAUTY TECH </v>
      </c>
      <c r="E7573" t="s">
        <v>1512</v>
      </c>
      <c r="F7573" t="s">
        <v>8262</v>
      </c>
      <c r="G7573" t="s">
        <v>29</v>
      </c>
      <c r="H7573" s="5">
        <v>240.22</v>
      </c>
      <c r="I7573" s="5">
        <v>240.22</v>
      </c>
      <c r="J7573" s="5">
        <v>0</v>
      </c>
      <c r="K7573" s="5">
        <v>240.22</v>
      </c>
      <c r="L7573" s="5">
        <v>0</v>
      </c>
      <c r="M7573" t="str">
        <f>IF(ISERROR(VLOOKUP(A7573,'[1]Ecart validé'!$A:$A,1,FALSE)),Z7573,"Ecart Validé")</f>
        <v>valid</v>
      </c>
      <c r="R7573" t="s">
        <v>30</v>
      </c>
      <c r="X7573"/>
      <c r="Y7573"/>
      <c r="Z7573" t="s">
        <v>31</v>
      </c>
    </row>
    <row r="7574" spans="1:26" x14ac:dyDescent="0.3">
      <c r="A7574" t="s">
        <v>10001</v>
      </c>
      <c r="B7574" t="s">
        <v>963</v>
      </c>
      <c r="C7574">
        <v>44330</v>
      </c>
      <c r="D7574" t="str">
        <f>+VLOOKUP(C7574,Param!K:L,2,FALSE)</f>
        <v xml:space="preserve">BEAUTY TECH </v>
      </c>
      <c r="E7574" t="s">
        <v>1512</v>
      </c>
      <c r="F7574" t="s">
        <v>8264</v>
      </c>
      <c r="G7574" t="s">
        <v>29</v>
      </c>
      <c r="H7574" s="5">
        <v>383.82</v>
      </c>
      <c r="I7574" s="5">
        <v>383.81599999999997</v>
      </c>
      <c r="J7574" s="5">
        <v>4.0000000000190898E-3</v>
      </c>
      <c r="K7574" s="5">
        <v>383.82</v>
      </c>
      <c r="L7574" s="5">
        <v>0</v>
      </c>
      <c r="M7574" t="str">
        <f>IF(ISERROR(VLOOKUP(A7574,'[1]Ecart validé'!$A:$A,1,FALSE)),Z7574,"Ecart Validé")</f>
        <v>valid</v>
      </c>
      <c r="R7574" t="s">
        <v>30</v>
      </c>
      <c r="X7574"/>
      <c r="Y7574"/>
      <c r="Z7574" t="s">
        <v>31</v>
      </c>
    </row>
    <row r="7575" spans="1:26" x14ac:dyDescent="0.3">
      <c r="A7575" t="s">
        <v>10002</v>
      </c>
      <c r="B7575" t="s">
        <v>963</v>
      </c>
      <c r="C7575">
        <v>44330</v>
      </c>
      <c r="D7575" t="str">
        <f>+VLOOKUP(C7575,Param!K:L,2,FALSE)</f>
        <v xml:space="preserve">BEAUTY TECH </v>
      </c>
      <c r="E7575" t="s">
        <v>1512</v>
      </c>
      <c r="F7575" t="s">
        <v>8266</v>
      </c>
      <c r="G7575" t="s">
        <v>29</v>
      </c>
      <c r="H7575" s="5">
        <v>416.95</v>
      </c>
      <c r="I7575" s="5">
        <v>416.94799999999998</v>
      </c>
      <c r="J7575" s="5">
        <v>2.0000000000095402E-3</v>
      </c>
      <c r="K7575" s="5">
        <v>416.95</v>
      </c>
      <c r="L7575" s="5">
        <v>0</v>
      </c>
      <c r="M7575" t="str">
        <f>IF(ISERROR(VLOOKUP(A7575,'[1]Ecart validé'!$A:$A,1,FALSE)),Z7575,"Ecart Validé")</f>
        <v>valid</v>
      </c>
      <c r="R7575" t="s">
        <v>30</v>
      </c>
      <c r="X7575"/>
      <c r="Y7575"/>
      <c r="Z7575" t="s">
        <v>31</v>
      </c>
    </row>
    <row r="7576" spans="1:26" x14ac:dyDescent="0.3">
      <c r="A7576" t="s">
        <v>10003</v>
      </c>
      <c r="B7576" t="s">
        <v>963</v>
      </c>
      <c r="C7576">
        <v>53340</v>
      </c>
      <c r="D7576" t="str">
        <f>+VLOOKUP(C7576,Param!K:L,2,FALSE)</f>
        <v>EXCLOOSIVA SARL</v>
      </c>
      <c r="E7576" t="s">
        <v>1583</v>
      </c>
      <c r="F7576" t="s">
        <v>8617</v>
      </c>
      <c r="G7576" t="s">
        <v>29</v>
      </c>
      <c r="H7576" s="5">
        <v>554.64</v>
      </c>
      <c r="I7576" s="5">
        <v>554.64</v>
      </c>
      <c r="J7576" s="5">
        <v>0</v>
      </c>
      <c r="K7576" s="5">
        <v>554.64</v>
      </c>
      <c r="L7576" s="5">
        <v>0</v>
      </c>
      <c r="M7576" t="str">
        <f>IF(ISERROR(VLOOKUP(A7576,'[1]Ecart validé'!$A:$A,1,FALSE)),Z7576,"Ecart Validé")</f>
        <v>valid</v>
      </c>
      <c r="R7576" t="s">
        <v>30</v>
      </c>
      <c r="X7576"/>
      <c r="Y7576"/>
      <c r="Z7576" t="s">
        <v>31</v>
      </c>
    </row>
    <row r="7577" spans="1:26" x14ac:dyDescent="0.3">
      <c r="A7577" t="s">
        <v>10004</v>
      </c>
      <c r="B7577" t="s">
        <v>963</v>
      </c>
      <c r="C7577">
        <v>53340</v>
      </c>
      <c r="D7577" t="str">
        <f>+VLOOKUP(C7577,Param!K:L,2,FALSE)</f>
        <v>EXCLOOSIVA SARL</v>
      </c>
      <c r="E7577" t="s">
        <v>1583</v>
      </c>
      <c r="F7577" t="s">
        <v>8262</v>
      </c>
      <c r="G7577" t="s">
        <v>29</v>
      </c>
      <c r="H7577" s="5">
        <v>1937.58</v>
      </c>
      <c r="I7577" s="5">
        <v>1937.5812000000001</v>
      </c>
      <c r="J7577" s="5">
        <v>-1.2000000001535201E-3</v>
      </c>
      <c r="K7577" s="5">
        <v>1937.58</v>
      </c>
      <c r="L7577" s="5">
        <v>0</v>
      </c>
      <c r="M7577" t="str">
        <f>IF(ISERROR(VLOOKUP(A7577,'[1]Ecart validé'!$A:$A,1,FALSE)),Z7577,"Ecart Validé")</f>
        <v>valid</v>
      </c>
      <c r="R7577" t="s">
        <v>30</v>
      </c>
      <c r="X7577"/>
      <c r="Y7577"/>
      <c r="Z7577" t="s">
        <v>31</v>
      </c>
    </row>
    <row r="7578" spans="1:26" x14ac:dyDescent="0.3">
      <c r="A7578" t="s">
        <v>10005</v>
      </c>
      <c r="B7578" t="s">
        <v>963</v>
      </c>
      <c r="C7578">
        <v>53340</v>
      </c>
      <c r="D7578" t="str">
        <f>+VLOOKUP(C7578,Param!K:L,2,FALSE)</f>
        <v>EXCLOOSIVA SARL</v>
      </c>
      <c r="E7578" t="s">
        <v>1583</v>
      </c>
      <c r="F7578" t="s">
        <v>8264</v>
      </c>
      <c r="G7578" t="s">
        <v>29</v>
      </c>
      <c r="H7578" s="5">
        <v>1052.1600000000001</v>
      </c>
      <c r="I7578" s="5">
        <v>1052.1600000000001</v>
      </c>
      <c r="J7578" s="5">
        <v>0</v>
      </c>
      <c r="K7578" s="5">
        <v>1052.1600000000001</v>
      </c>
      <c r="L7578" s="5">
        <v>0</v>
      </c>
      <c r="M7578" t="str">
        <f>IF(ISERROR(VLOOKUP(A7578,'[1]Ecart validé'!$A:$A,1,FALSE)),Z7578,"Ecart Validé")</f>
        <v>valid</v>
      </c>
      <c r="R7578" t="s">
        <v>30</v>
      </c>
      <c r="X7578"/>
      <c r="Y7578"/>
      <c r="Z7578" t="s">
        <v>31</v>
      </c>
    </row>
    <row r="7579" spans="1:26" x14ac:dyDescent="0.3">
      <c r="A7579" t="s">
        <v>10006</v>
      </c>
      <c r="B7579" t="s">
        <v>963</v>
      </c>
      <c r="C7579">
        <v>53340</v>
      </c>
      <c r="D7579" t="str">
        <f>+VLOOKUP(C7579,Param!K:L,2,FALSE)</f>
        <v>EXCLOOSIVA SARL</v>
      </c>
      <c r="E7579" t="s">
        <v>1583</v>
      </c>
      <c r="F7579" t="s">
        <v>8266</v>
      </c>
      <c r="G7579" t="s">
        <v>29</v>
      </c>
      <c r="H7579" s="5">
        <v>1477.86</v>
      </c>
      <c r="I7579" s="5">
        <v>1477.857</v>
      </c>
      <c r="J7579" s="5">
        <v>2.9999999999290499E-3</v>
      </c>
      <c r="K7579" s="5">
        <v>1477.86</v>
      </c>
      <c r="L7579" s="5">
        <v>0</v>
      </c>
      <c r="M7579" t="str">
        <f>IF(ISERROR(VLOOKUP(A7579,'[1]Ecart validé'!$A:$A,1,FALSE)),Z7579,"Ecart Validé")</f>
        <v>valid</v>
      </c>
      <c r="R7579" t="s">
        <v>30</v>
      </c>
      <c r="X7579"/>
      <c r="Y7579"/>
      <c r="Z7579" t="s">
        <v>31</v>
      </c>
    </row>
    <row r="7580" spans="1:26" x14ac:dyDescent="0.3">
      <c r="A7580" t="s">
        <v>10007</v>
      </c>
      <c r="B7580" t="s">
        <v>963</v>
      </c>
      <c r="C7580">
        <v>56626</v>
      </c>
      <c r="D7580" t="str">
        <f>+VLOOKUP(C7580,Param!K:L,2,FALSE)</f>
        <v>ENODIS</v>
      </c>
      <c r="E7580" t="s">
        <v>1639</v>
      </c>
      <c r="F7580" t="s">
        <v>8617</v>
      </c>
      <c r="G7580" t="s">
        <v>29</v>
      </c>
      <c r="H7580" s="5">
        <v>11091.3</v>
      </c>
      <c r="I7580" s="5">
        <v>11091.3</v>
      </c>
      <c r="J7580" s="5">
        <v>0</v>
      </c>
      <c r="K7580" s="5">
        <v>11091.3</v>
      </c>
      <c r="L7580" s="5">
        <v>0</v>
      </c>
      <c r="M7580" t="str">
        <f>IF(ISERROR(VLOOKUP(A7580,'[1]Ecart validé'!$A:$A,1,FALSE)),Z7580,"Ecart Validé")</f>
        <v>valid</v>
      </c>
      <c r="R7580" t="s">
        <v>30</v>
      </c>
      <c r="X7580"/>
      <c r="Y7580"/>
      <c r="Z7580" t="s">
        <v>31</v>
      </c>
    </row>
    <row r="7581" spans="1:26" x14ac:dyDescent="0.3">
      <c r="A7581" t="s">
        <v>10008</v>
      </c>
      <c r="B7581" t="s">
        <v>963</v>
      </c>
      <c r="C7581">
        <v>56626</v>
      </c>
      <c r="D7581" t="str">
        <f>+VLOOKUP(C7581,Param!K:L,2,FALSE)</f>
        <v>ENODIS</v>
      </c>
      <c r="E7581" t="s">
        <v>1639</v>
      </c>
      <c r="F7581" t="s">
        <v>8262</v>
      </c>
      <c r="G7581" t="s">
        <v>29</v>
      </c>
      <c r="H7581" s="5">
        <v>56.85</v>
      </c>
      <c r="I7581" s="5">
        <v>56.85</v>
      </c>
      <c r="J7581" s="5">
        <v>0</v>
      </c>
      <c r="K7581" s="5">
        <v>56.85</v>
      </c>
      <c r="L7581" s="5">
        <v>0</v>
      </c>
      <c r="M7581" t="str">
        <f>IF(ISERROR(VLOOKUP(A7581,'[1]Ecart validé'!$A:$A,1,FALSE)),Z7581,"Ecart Validé")</f>
        <v>valid</v>
      </c>
      <c r="R7581" t="s">
        <v>30</v>
      </c>
      <c r="X7581"/>
      <c r="Y7581"/>
      <c r="Z7581" t="s">
        <v>31</v>
      </c>
    </row>
    <row r="7582" spans="1:26" x14ac:dyDescent="0.3">
      <c r="A7582" t="s">
        <v>10009</v>
      </c>
      <c r="B7582" t="s">
        <v>963</v>
      </c>
      <c r="C7582">
        <v>56626</v>
      </c>
      <c r="D7582" t="str">
        <f>+VLOOKUP(C7582,Param!K:L,2,FALSE)</f>
        <v>ENODIS</v>
      </c>
      <c r="E7582" t="s">
        <v>1639</v>
      </c>
      <c r="F7582" t="s">
        <v>8264</v>
      </c>
      <c r="G7582" t="s">
        <v>29</v>
      </c>
      <c r="H7582" s="5">
        <v>910.25</v>
      </c>
      <c r="I7582" s="5">
        <v>910.25</v>
      </c>
      <c r="J7582" s="5">
        <v>0</v>
      </c>
      <c r="K7582" s="5">
        <v>910.25</v>
      </c>
      <c r="L7582" s="5">
        <v>0</v>
      </c>
      <c r="M7582" t="str">
        <f>IF(ISERROR(VLOOKUP(A7582,'[1]Ecart validé'!$A:$A,1,FALSE)),Z7582,"Ecart Validé")</f>
        <v>valid</v>
      </c>
      <c r="R7582" t="s">
        <v>30</v>
      </c>
      <c r="X7582"/>
      <c r="Y7582"/>
      <c r="Z7582" t="s">
        <v>31</v>
      </c>
    </row>
    <row r="7583" spans="1:26" x14ac:dyDescent="0.3">
      <c r="A7583" t="s">
        <v>10010</v>
      </c>
      <c r="B7583" t="s">
        <v>963</v>
      </c>
      <c r="C7583">
        <v>56626</v>
      </c>
      <c r="D7583" t="str">
        <f>+VLOOKUP(C7583,Param!K:L,2,FALSE)</f>
        <v>ENODIS</v>
      </c>
      <c r="E7583" t="s">
        <v>1639</v>
      </c>
      <c r="F7583" t="s">
        <v>8266</v>
      </c>
      <c r="G7583" t="s">
        <v>29</v>
      </c>
      <c r="H7583" s="5">
        <v>233.25</v>
      </c>
      <c r="I7583" s="5">
        <v>233.25</v>
      </c>
      <c r="J7583" s="5">
        <v>0</v>
      </c>
      <c r="K7583" s="5">
        <v>233.25</v>
      </c>
      <c r="L7583" s="5">
        <v>0</v>
      </c>
      <c r="M7583" t="str">
        <f>IF(ISERROR(VLOOKUP(A7583,'[1]Ecart validé'!$A:$A,1,FALSE)),Z7583,"Ecart Validé")</f>
        <v>valid</v>
      </c>
      <c r="R7583" t="s">
        <v>30</v>
      </c>
      <c r="X7583"/>
      <c r="Y7583"/>
      <c r="Z7583" t="s">
        <v>31</v>
      </c>
    </row>
    <row r="7584" spans="1:26" x14ac:dyDescent="0.3">
      <c r="A7584" t="s">
        <v>10011</v>
      </c>
      <c r="B7584" t="s">
        <v>963</v>
      </c>
      <c r="C7584">
        <v>47393</v>
      </c>
      <c r="D7584" t="str">
        <f>+VLOOKUP(C7584,Param!K:L,2,FALSE)</f>
        <v>JAMES EBENISTES SARL</v>
      </c>
      <c r="E7584" t="s">
        <v>10012</v>
      </c>
      <c r="F7584" t="s">
        <v>8617</v>
      </c>
      <c r="G7584" t="s">
        <v>29</v>
      </c>
      <c r="H7584" s="5">
        <v>36.44</v>
      </c>
      <c r="I7584" s="5">
        <v>36.44</v>
      </c>
      <c r="J7584" s="5">
        <v>0</v>
      </c>
      <c r="K7584" s="5">
        <v>36.44</v>
      </c>
      <c r="L7584" s="5">
        <v>0</v>
      </c>
      <c r="M7584" t="str">
        <f>IF(ISERROR(VLOOKUP(A7584,'[1]Ecart validé'!$A:$A,1,FALSE)),Z7584,"Ecart Validé")</f>
        <v>valid</v>
      </c>
      <c r="R7584" t="s">
        <v>30</v>
      </c>
      <c r="X7584"/>
      <c r="Y7584"/>
      <c r="Z7584" t="s">
        <v>31</v>
      </c>
    </row>
    <row r="7585" spans="1:26" x14ac:dyDescent="0.3">
      <c r="A7585" t="s">
        <v>10013</v>
      </c>
      <c r="B7585" t="s">
        <v>963</v>
      </c>
      <c r="C7585">
        <v>47393</v>
      </c>
      <c r="D7585" t="str">
        <f>+VLOOKUP(C7585,Param!K:L,2,FALSE)</f>
        <v>JAMES EBENISTES SARL</v>
      </c>
      <c r="E7585" t="s">
        <v>10012</v>
      </c>
      <c r="F7585" t="s">
        <v>8262</v>
      </c>
      <c r="G7585" t="s">
        <v>29</v>
      </c>
      <c r="H7585" s="5">
        <v>109.52</v>
      </c>
      <c r="I7585" s="5">
        <v>109.5232</v>
      </c>
      <c r="J7585" s="5">
        <v>-3.20000000000675E-3</v>
      </c>
      <c r="K7585" s="5">
        <v>109.52</v>
      </c>
      <c r="L7585" s="5">
        <v>0</v>
      </c>
      <c r="M7585" t="str">
        <f>IF(ISERROR(VLOOKUP(A7585,'[1]Ecart validé'!$A:$A,1,FALSE)),Z7585,"Ecart Validé")</f>
        <v>valid</v>
      </c>
      <c r="R7585" t="s">
        <v>30</v>
      </c>
      <c r="X7585"/>
      <c r="Y7585"/>
      <c r="Z7585" t="s">
        <v>31</v>
      </c>
    </row>
    <row r="7586" spans="1:26" x14ac:dyDescent="0.3">
      <c r="A7586" t="s">
        <v>10014</v>
      </c>
      <c r="B7586" t="s">
        <v>963</v>
      </c>
      <c r="C7586">
        <v>9761</v>
      </c>
      <c r="D7586" t="str">
        <f>+VLOOKUP(C7586,Param!K:L,2,FALSE)</f>
        <v>DOMETIC  GERMANY HOLDING GmbH</v>
      </c>
      <c r="E7586">
        <v>900054</v>
      </c>
      <c r="F7586" t="s">
        <v>8617</v>
      </c>
      <c r="G7586" t="s">
        <v>29</v>
      </c>
      <c r="H7586" s="5">
        <v>1221.4000000000001</v>
      </c>
      <c r="I7586" s="5">
        <v>1221.395</v>
      </c>
      <c r="J7586" s="5">
        <v>5.0000000001091298E-3</v>
      </c>
      <c r="K7586" s="5">
        <v>1221.4000000000001</v>
      </c>
      <c r="L7586" s="5">
        <v>0</v>
      </c>
      <c r="M7586" t="str">
        <f>IF(ISERROR(VLOOKUP(A7586,'[1]Ecart validé'!$A:$A,1,FALSE)),Z7586,"Ecart Validé")</f>
        <v>valid</v>
      </c>
      <c r="R7586" t="s">
        <v>30</v>
      </c>
      <c r="X7586"/>
      <c r="Y7586"/>
      <c r="Z7586" t="s">
        <v>31</v>
      </c>
    </row>
    <row r="7587" spans="1:26" x14ac:dyDescent="0.3">
      <c r="A7587" t="s">
        <v>10015</v>
      </c>
      <c r="B7587" t="s">
        <v>963</v>
      </c>
      <c r="C7587">
        <v>9761</v>
      </c>
      <c r="D7587" t="str">
        <f>+VLOOKUP(C7587,Param!K:L,2,FALSE)</f>
        <v>DOMETIC  GERMANY HOLDING GmbH</v>
      </c>
      <c r="E7587">
        <v>900054</v>
      </c>
      <c r="F7587" t="s">
        <v>8262</v>
      </c>
      <c r="G7587" t="s">
        <v>29</v>
      </c>
      <c r="H7587" s="5">
        <v>11745.5</v>
      </c>
      <c r="I7587" s="5">
        <v>11745.5</v>
      </c>
      <c r="J7587" s="5">
        <v>0</v>
      </c>
      <c r="K7587" s="5">
        <v>11745.5</v>
      </c>
      <c r="L7587" s="5">
        <v>0</v>
      </c>
      <c r="M7587" t="str">
        <f>IF(ISERROR(VLOOKUP(A7587,'[1]Ecart validé'!$A:$A,1,FALSE)),Z7587,"Ecart Validé")</f>
        <v>valid</v>
      </c>
      <c r="R7587" t="s">
        <v>30</v>
      </c>
      <c r="X7587"/>
      <c r="Y7587"/>
      <c r="Z7587" t="s">
        <v>31</v>
      </c>
    </row>
    <row r="7588" spans="1:26" x14ac:dyDescent="0.3">
      <c r="A7588" t="s">
        <v>10016</v>
      </c>
      <c r="B7588" t="s">
        <v>963</v>
      </c>
      <c r="C7588">
        <v>9761</v>
      </c>
      <c r="D7588" t="str">
        <f>+VLOOKUP(C7588,Param!K:L,2,FALSE)</f>
        <v>DOMETIC  GERMANY HOLDING GmbH</v>
      </c>
      <c r="E7588">
        <v>900054</v>
      </c>
      <c r="F7588" t="s">
        <v>8264</v>
      </c>
      <c r="G7588" t="s">
        <v>29</v>
      </c>
      <c r="H7588" s="5">
        <v>10194.700000000001</v>
      </c>
      <c r="I7588" s="5">
        <v>10194.700000000001</v>
      </c>
      <c r="J7588" s="5">
        <v>0</v>
      </c>
      <c r="K7588" s="5">
        <v>10194.700000000001</v>
      </c>
      <c r="L7588" s="5">
        <v>0</v>
      </c>
      <c r="M7588" t="str">
        <f>IF(ISERROR(VLOOKUP(A7588,'[1]Ecart validé'!$A:$A,1,FALSE)),Z7588,"Ecart Validé")</f>
        <v>valid</v>
      </c>
      <c r="R7588" t="s">
        <v>30</v>
      </c>
      <c r="X7588"/>
      <c r="Y7588"/>
      <c r="Z7588" t="s">
        <v>31</v>
      </c>
    </row>
    <row r="7589" spans="1:26" x14ac:dyDescent="0.3">
      <c r="A7589" t="s">
        <v>10017</v>
      </c>
      <c r="B7589" t="s">
        <v>963</v>
      </c>
      <c r="C7589">
        <v>9761</v>
      </c>
      <c r="D7589" t="str">
        <f>+VLOOKUP(C7589,Param!K:L,2,FALSE)</f>
        <v>DOMETIC  GERMANY HOLDING GmbH</v>
      </c>
      <c r="E7589">
        <v>900054</v>
      </c>
      <c r="F7589" t="s">
        <v>8266</v>
      </c>
      <c r="G7589" t="s">
        <v>29</v>
      </c>
      <c r="H7589" s="5">
        <v>8874.7999999999993</v>
      </c>
      <c r="I7589" s="5">
        <v>8874.7999999999993</v>
      </c>
      <c r="J7589" s="5">
        <v>0</v>
      </c>
      <c r="K7589" s="5">
        <v>8874.7999999999993</v>
      </c>
      <c r="L7589" s="5">
        <v>0</v>
      </c>
      <c r="M7589" t="str">
        <f>IF(ISERROR(VLOOKUP(A7589,'[1]Ecart validé'!$A:$A,1,FALSE)),Z7589,"Ecart Validé")</f>
        <v>valid</v>
      </c>
      <c r="R7589" t="s">
        <v>30</v>
      </c>
      <c r="X7589"/>
      <c r="Y7589"/>
      <c r="Z7589" t="s">
        <v>31</v>
      </c>
    </row>
    <row r="7590" spans="1:26" x14ac:dyDescent="0.3">
      <c r="A7590" t="s">
        <v>10018</v>
      </c>
      <c r="B7590" t="s">
        <v>963</v>
      </c>
      <c r="C7590">
        <v>45894</v>
      </c>
      <c r="D7590" t="str">
        <f>+VLOOKUP(C7590,Param!K:L,2,FALSE)</f>
        <v>EASY (EZ) REVENUE MANAGEMENT SOLUTIONS</v>
      </c>
      <c r="E7590" t="s">
        <v>2432</v>
      </c>
      <c r="F7590" t="s">
        <v>8260</v>
      </c>
      <c r="G7590" t="s">
        <v>29</v>
      </c>
      <c r="H7590" s="5">
        <v>190278</v>
      </c>
      <c r="I7590" s="5">
        <v>190278</v>
      </c>
      <c r="J7590" s="5">
        <v>0</v>
      </c>
      <c r="K7590" s="5">
        <v>190278</v>
      </c>
      <c r="L7590" s="5">
        <v>0</v>
      </c>
      <c r="M7590" t="str">
        <f>IF(ISERROR(VLOOKUP(A7590,'[1]Ecart validé'!$A:$A,1,FALSE)),Z7590,"Ecart Validé")</f>
        <v>valid</v>
      </c>
      <c r="R7590" t="s">
        <v>30</v>
      </c>
      <c r="X7590"/>
      <c r="Y7590"/>
      <c r="Z7590" t="s">
        <v>31</v>
      </c>
    </row>
    <row r="7591" spans="1:26" x14ac:dyDescent="0.3">
      <c r="A7591" t="s">
        <v>10019</v>
      </c>
      <c r="B7591" t="s">
        <v>963</v>
      </c>
      <c r="C7591">
        <v>45894</v>
      </c>
      <c r="D7591" t="str">
        <f>+VLOOKUP(C7591,Param!K:L,2,FALSE)</f>
        <v>EASY (EZ) REVENUE MANAGEMENT SOLUTIONS</v>
      </c>
      <c r="E7591" t="s">
        <v>2432</v>
      </c>
      <c r="F7591" t="s">
        <v>8617</v>
      </c>
      <c r="G7591" t="s">
        <v>29</v>
      </c>
      <c r="H7591" s="5">
        <v>-10938.9</v>
      </c>
      <c r="I7591" s="5">
        <v>-10938.9</v>
      </c>
      <c r="J7591" s="5">
        <v>0</v>
      </c>
      <c r="K7591" s="5">
        <v>-10938.9</v>
      </c>
      <c r="L7591" s="5">
        <v>0</v>
      </c>
      <c r="M7591" t="str">
        <f>IF(ISERROR(VLOOKUP(A7591,'[1]Ecart validé'!$A:$A,1,FALSE)),Z7591,"Ecart Validé")</f>
        <v>valid</v>
      </c>
      <c r="R7591" t="s">
        <v>30</v>
      </c>
      <c r="X7591"/>
      <c r="Y7591"/>
      <c r="Z7591" t="s">
        <v>31</v>
      </c>
    </row>
    <row r="7592" spans="1:26" x14ac:dyDescent="0.3">
      <c r="A7592" t="s">
        <v>10020</v>
      </c>
      <c r="B7592" t="s">
        <v>963</v>
      </c>
      <c r="C7592">
        <v>45894</v>
      </c>
      <c r="D7592" t="str">
        <f>+VLOOKUP(C7592,Param!K:L,2,FALSE)</f>
        <v>EASY (EZ) REVENUE MANAGEMENT SOLUTIONS</v>
      </c>
      <c r="E7592" t="s">
        <v>2432</v>
      </c>
      <c r="F7592" t="s">
        <v>8266</v>
      </c>
      <c r="G7592" t="s">
        <v>29</v>
      </c>
      <c r="H7592" s="5">
        <v>239649</v>
      </c>
      <c r="I7592" s="5">
        <v>239649</v>
      </c>
      <c r="J7592" s="5">
        <v>0</v>
      </c>
      <c r="K7592" s="5">
        <v>239649</v>
      </c>
      <c r="L7592" s="5">
        <v>0</v>
      </c>
      <c r="M7592" t="str">
        <f>IF(ISERROR(VLOOKUP(A7592,'[1]Ecart validé'!$A:$A,1,FALSE)),Z7592,"Ecart Validé")</f>
        <v>valid</v>
      </c>
      <c r="R7592" t="s">
        <v>30</v>
      </c>
      <c r="X7592"/>
      <c r="Y7592"/>
      <c r="Z7592" t="s">
        <v>31</v>
      </c>
    </row>
    <row r="7593" spans="1:26" ht="57.6" x14ac:dyDescent="0.3">
      <c r="A7593" t="s">
        <v>10021</v>
      </c>
      <c r="B7593" t="s">
        <v>963</v>
      </c>
      <c r="C7593">
        <v>45894</v>
      </c>
      <c r="D7593" t="str">
        <f>+VLOOKUP(C7593,Param!K:L,2,FALSE)</f>
        <v>EASY (EZ) REVENUE MANAGEMENT SOLUTIONS</v>
      </c>
      <c r="E7593" t="s">
        <v>2437</v>
      </c>
      <c r="F7593" t="s">
        <v>8617</v>
      </c>
      <c r="G7593" t="s">
        <v>1983</v>
      </c>
      <c r="H7593" s="5">
        <v>11965</v>
      </c>
      <c r="I7593" s="5">
        <v>11965</v>
      </c>
      <c r="J7593" s="5">
        <v>0</v>
      </c>
      <c r="K7593" s="5">
        <v>11965</v>
      </c>
      <c r="L7593" s="5">
        <v>0</v>
      </c>
      <c r="M7593" t="str">
        <f>IF(ISERROR(VLOOKUP(A7593,'[1]Ecart validé'!$A:$A,1,FALSE)),Z7593,"Ecart Validé")</f>
        <v>valid</v>
      </c>
      <c r="R7593" t="s">
        <v>30</v>
      </c>
      <c r="S7593" t="s">
        <v>42</v>
      </c>
      <c r="T7593" t="s">
        <v>43</v>
      </c>
      <c r="U7593" s="13" t="s">
        <v>10022</v>
      </c>
      <c r="V7593" t="s">
        <v>45</v>
      </c>
      <c r="X7593" t="s">
        <v>2131</v>
      </c>
      <c r="Y7593" t="s">
        <v>2131</v>
      </c>
      <c r="Z7593" t="s">
        <v>31</v>
      </c>
    </row>
    <row r="7594" spans="1:26" x14ac:dyDescent="0.3">
      <c r="A7594" t="s">
        <v>10023</v>
      </c>
      <c r="B7594" t="s">
        <v>963</v>
      </c>
      <c r="C7594">
        <v>76606</v>
      </c>
      <c r="D7594" t="str">
        <f>+VLOOKUP(C7594,Param!K:L,2,FALSE)</f>
        <v>CARLIMPEX SA</v>
      </c>
      <c r="E7594" t="s">
        <v>1754</v>
      </c>
      <c r="F7594" t="s">
        <v>8260</v>
      </c>
      <c r="G7594" t="s">
        <v>29</v>
      </c>
      <c r="H7594" s="5">
        <v>1430.86</v>
      </c>
      <c r="I7594" s="5">
        <v>1430.856</v>
      </c>
      <c r="J7594" s="5">
        <v>3.9999999999054099E-3</v>
      </c>
      <c r="K7594" s="5">
        <v>1430.86</v>
      </c>
      <c r="L7594" s="5">
        <v>0</v>
      </c>
      <c r="M7594" t="str">
        <f>IF(ISERROR(VLOOKUP(A7594,'[1]Ecart validé'!$A:$A,1,FALSE)),Z7594,"Ecart Validé")</f>
        <v>valid</v>
      </c>
      <c r="R7594" t="s">
        <v>30</v>
      </c>
      <c r="X7594"/>
      <c r="Y7594"/>
      <c r="Z7594" t="s">
        <v>31</v>
      </c>
    </row>
    <row r="7595" spans="1:26" x14ac:dyDescent="0.3">
      <c r="A7595" t="s">
        <v>10024</v>
      </c>
      <c r="B7595" t="s">
        <v>963</v>
      </c>
      <c r="C7595">
        <v>76606</v>
      </c>
      <c r="D7595" t="str">
        <f>+VLOOKUP(C7595,Param!K:L,2,FALSE)</f>
        <v>CARLIMPEX SA</v>
      </c>
      <c r="E7595" t="s">
        <v>1754</v>
      </c>
      <c r="F7595" t="s">
        <v>8262</v>
      </c>
      <c r="G7595" t="s">
        <v>29</v>
      </c>
      <c r="H7595" s="5">
        <v>1995.6</v>
      </c>
      <c r="I7595" s="5">
        <v>1995.6</v>
      </c>
      <c r="J7595" s="5">
        <v>0</v>
      </c>
      <c r="K7595" s="5">
        <v>1995.6</v>
      </c>
      <c r="L7595" s="5">
        <v>0</v>
      </c>
      <c r="M7595" t="str">
        <f>IF(ISERROR(VLOOKUP(A7595,'[1]Ecart validé'!$A:$A,1,FALSE)),Z7595,"Ecart Validé")</f>
        <v>valid</v>
      </c>
      <c r="R7595" t="s">
        <v>30</v>
      </c>
      <c r="X7595"/>
      <c r="Y7595"/>
      <c r="Z7595" t="s">
        <v>31</v>
      </c>
    </row>
    <row r="7596" spans="1:26" x14ac:dyDescent="0.3">
      <c r="A7596" t="s">
        <v>10025</v>
      </c>
      <c r="B7596" t="s">
        <v>963</v>
      </c>
      <c r="C7596">
        <v>76606</v>
      </c>
      <c r="D7596" t="str">
        <f>+VLOOKUP(C7596,Param!K:L,2,FALSE)</f>
        <v>CARLIMPEX SA</v>
      </c>
      <c r="E7596" t="s">
        <v>1754</v>
      </c>
      <c r="F7596" t="s">
        <v>8264</v>
      </c>
      <c r="G7596" t="s">
        <v>29</v>
      </c>
      <c r="H7596" s="5">
        <v>7048.26</v>
      </c>
      <c r="I7596" s="5">
        <v>7048.26</v>
      </c>
      <c r="J7596" s="5">
        <v>0</v>
      </c>
      <c r="K7596" s="5">
        <v>7048.26</v>
      </c>
      <c r="L7596" s="5">
        <v>0</v>
      </c>
      <c r="M7596" t="str">
        <f>IF(ISERROR(VLOOKUP(A7596,'[1]Ecart validé'!$A:$A,1,FALSE)),Z7596,"Ecart Validé")</f>
        <v>valid</v>
      </c>
      <c r="R7596" t="s">
        <v>30</v>
      </c>
      <c r="X7596"/>
      <c r="Y7596"/>
      <c r="Z7596" t="s">
        <v>31</v>
      </c>
    </row>
    <row r="7597" spans="1:26" x14ac:dyDescent="0.3">
      <c r="A7597" t="s">
        <v>10026</v>
      </c>
      <c r="B7597" t="s">
        <v>963</v>
      </c>
      <c r="C7597">
        <v>76606</v>
      </c>
      <c r="D7597" t="str">
        <f>+VLOOKUP(C7597,Param!K:L,2,FALSE)</f>
        <v>CARLIMPEX SA</v>
      </c>
      <c r="E7597" t="s">
        <v>1754</v>
      </c>
      <c r="F7597" t="s">
        <v>8266</v>
      </c>
      <c r="G7597" t="s">
        <v>29</v>
      </c>
      <c r="H7597" s="5">
        <v>5781.9</v>
      </c>
      <c r="I7597" s="5">
        <v>5781.9</v>
      </c>
      <c r="J7597" s="5">
        <v>0</v>
      </c>
      <c r="K7597" s="5">
        <v>5781.9</v>
      </c>
      <c r="L7597" s="5">
        <v>0</v>
      </c>
      <c r="M7597" t="str">
        <f>IF(ISERROR(VLOOKUP(A7597,'[1]Ecart validé'!$A:$A,1,FALSE)),Z7597,"Ecart Validé")</f>
        <v>valid</v>
      </c>
      <c r="R7597" t="s">
        <v>30</v>
      </c>
      <c r="X7597"/>
      <c r="Y7597"/>
      <c r="Z7597" t="s">
        <v>31</v>
      </c>
    </row>
    <row r="7598" spans="1:26" x14ac:dyDescent="0.3">
      <c r="A7598" t="s">
        <v>10027</v>
      </c>
      <c r="B7598" t="s">
        <v>963</v>
      </c>
      <c r="C7598">
        <v>294320</v>
      </c>
      <c r="D7598" t="str">
        <f>+VLOOKUP(C7598,Param!K:L,2,FALSE)</f>
        <v>APICOLTURA CASENTINESE S.R.L.</v>
      </c>
      <c r="E7598" t="s">
        <v>2219</v>
      </c>
      <c r="F7598" t="s">
        <v>8271</v>
      </c>
      <c r="G7598" t="s">
        <v>29</v>
      </c>
      <c r="H7598" s="5">
        <v>951.54</v>
      </c>
      <c r="I7598" s="5">
        <v>951.53899999999999</v>
      </c>
      <c r="J7598" s="5">
        <v>9.9999999997635292E-4</v>
      </c>
      <c r="K7598" s="5">
        <v>951.54</v>
      </c>
      <c r="L7598" s="5">
        <v>0</v>
      </c>
      <c r="M7598" t="str">
        <f>IF(ISERROR(VLOOKUP(A7598,'[1]Ecart validé'!$A:$A,1,FALSE)),Z7598,"Ecart Validé")</f>
        <v>valid</v>
      </c>
      <c r="R7598" t="s">
        <v>30</v>
      </c>
      <c r="X7598"/>
      <c r="Y7598"/>
      <c r="Z7598" t="s">
        <v>31</v>
      </c>
    </row>
    <row r="7599" spans="1:26" x14ac:dyDescent="0.3">
      <c r="A7599" t="s">
        <v>10028</v>
      </c>
      <c r="B7599" t="s">
        <v>963</v>
      </c>
      <c r="C7599">
        <v>356926</v>
      </c>
      <c r="D7599" t="str">
        <f>+VLOOKUP(C7599,Param!K:L,2,FALSE)</f>
        <v>MUSIC CONCIERGE WORLDWIDE</v>
      </c>
      <c r="E7599" t="s">
        <v>10029</v>
      </c>
      <c r="F7599" t="s">
        <v>8719</v>
      </c>
      <c r="G7599" t="s">
        <v>1422</v>
      </c>
      <c r="H7599" s="5">
        <v>9.4499999999999993</v>
      </c>
      <c r="I7599" s="5">
        <v>9.4499999999999993</v>
      </c>
      <c r="J7599" s="5">
        <v>0</v>
      </c>
      <c r="K7599" s="5">
        <v>9.4499999999999993</v>
      </c>
      <c r="L7599" s="5">
        <v>0</v>
      </c>
      <c r="M7599" t="str">
        <f>IF(ISERROR(VLOOKUP(A7599,'[1]Ecart validé'!$A:$A,1,FALSE)),Z7599,"Ecart Validé")</f>
        <v>valid</v>
      </c>
      <c r="R7599" t="s">
        <v>30</v>
      </c>
      <c r="X7599"/>
      <c r="Y7599"/>
      <c r="Z7599" t="s">
        <v>31</v>
      </c>
    </row>
    <row r="7600" spans="1:26" ht="57.6" x14ac:dyDescent="0.3">
      <c r="A7600" t="s">
        <v>10030</v>
      </c>
      <c r="B7600" t="s">
        <v>963</v>
      </c>
      <c r="C7600">
        <v>357189</v>
      </c>
      <c r="D7600" t="str">
        <f>+VLOOKUP(C7600,Param!K:L,2,FALSE)</f>
        <v>LUTRON ELECTRONICS COMPANY</v>
      </c>
      <c r="E7600" t="s">
        <v>10031</v>
      </c>
      <c r="F7600" t="s">
        <v>8260</v>
      </c>
      <c r="G7600" t="s">
        <v>1983</v>
      </c>
      <c r="H7600" s="5">
        <v>23377.47</v>
      </c>
      <c r="I7600" s="5">
        <v>23377.473000000002</v>
      </c>
      <c r="J7600" s="5">
        <v>-3.00000000061118E-3</v>
      </c>
      <c r="K7600" s="5">
        <v>23377.47</v>
      </c>
      <c r="L7600" s="5">
        <v>0</v>
      </c>
      <c r="M7600" t="str">
        <f>IF(ISERROR(VLOOKUP(A7600,'[1]Ecart validé'!$A:$A,1,FALSE)),Z7600,"Ecart Validé")</f>
        <v>valid</v>
      </c>
      <c r="R7600" t="s">
        <v>30</v>
      </c>
      <c r="S7600" t="s">
        <v>45</v>
      </c>
      <c r="T7600" t="s">
        <v>46</v>
      </c>
      <c r="U7600" s="13" t="s">
        <v>10032</v>
      </c>
      <c r="X7600"/>
      <c r="Y7600"/>
      <c r="Z7600" t="s">
        <v>31</v>
      </c>
    </row>
    <row r="7601" spans="1:26" ht="43.2" x14ac:dyDescent="0.3">
      <c r="A7601" t="s">
        <v>10033</v>
      </c>
      <c r="B7601" t="s">
        <v>963</v>
      </c>
      <c r="C7601">
        <v>357189</v>
      </c>
      <c r="D7601" t="str">
        <f>+VLOOKUP(C7601,Param!K:L,2,FALSE)</f>
        <v>LUTRON ELECTRONICS COMPANY</v>
      </c>
      <c r="E7601" t="s">
        <v>10031</v>
      </c>
      <c r="F7601" t="s">
        <v>8262</v>
      </c>
      <c r="G7601" t="s">
        <v>1983</v>
      </c>
      <c r="H7601" s="5">
        <v>53237.65</v>
      </c>
      <c r="I7601" s="5">
        <v>53237.646000000001</v>
      </c>
      <c r="J7601" s="5">
        <v>4.0000000008149003E-3</v>
      </c>
      <c r="K7601" s="5">
        <v>53237.65</v>
      </c>
      <c r="L7601" s="5">
        <v>0</v>
      </c>
      <c r="M7601" t="str">
        <f>IF(ISERROR(VLOOKUP(A7601,'[1]Ecart validé'!$A:$A,1,FALSE)),Z7601,"Ecart Validé")</f>
        <v>valid</v>
      </c>
      <c r="R7601" t="s">
        <v>30</v>
      </c>
      <c r="S7601" t="s">
        <v>45</v>
      </c>
      <c r="T7601" s="41" t="s">
        <v>46</v>
      </c>
      <c r="U7601" s="13" t="s">
        <v>10034</v>
      </c>
      <c r="X7601"/>
      <c r="Y7601"/>
      <c r="Z7601" t="s">
        <v>31</v>
      </c>
    </row>
    <row r="7602" spans="1:26" x14ac:dyDescent="0.3">
      <c r="A7602" t="s">
        <v>10035</v>
      </c>
      <c r="B7602" t="s">
        <v>963</v>
      </c>
      <c r="C7602">
        <v>357189</v>
      </c>
      <c r="D7602" t="str">
        <f>+VLOOKUP(C7602,Param!K:L,2,FALSE)</f>
        <v>LUTRON ELECTRONICS COMPANY</v>
      </c>
      <c r="E7602" t="s">
        <v>10031</v>
      </c>
      <c r="F7602" t="s">
        <v>8264</v>
      </c>
      <c r="G7602" t="s">
        <v>1983</v>
      </c>
      <c r="H7602" s="5">
        <v>42194.73</v>
      </c>
      <c r="I7602" s="5">
        <v>42194.733999999997</v>
      </c>
      <c r="J7602" s="5">
        <v>-3.9999999935389496E-3</v>
      </c>
      <c r="K7602" s="5">
        <v>42194.73</v>
      </c>
      <c r="L7602" s="5">
        <v>0</v>
      </c>
      <c r="M7602" t="str">
        <f>IF(ISERROR(VLOOKUP(A7602,'[1]Ecart validé'!$A:$A,1,FALSE)),Z7602,"Ecart Validé")</f>
        <v>valid</v>
      </c>
      <c r="R7602" t="s">
        <v>30</v>
      </c>
      <c r="X7602"/>
      <c r="Y7602"/>
      <c r="Z7602" t="s">
        <v>31</v>
      </c>
    </row>
    <row r="7603" spans="1:26" x14ac:dyDescent="0.3">
      <c r="A7603" t="s">
        <v>10036</v>
      </c>
      <c r="B7603" t="s">
        <v>963</v>
      </c>
      <c r="C7603">
        <v>357189</v>
      </c>
      <c r="D7603" t="str">
        <f>+VLOOKUP(C7603,Param!K:L,2,FALSE)</f>
        <v>LUTRON ELECTRONICS COMPANY</v>
      </c>
      <c r="E7603" t="s">
        <v>10031</v>
      </c>
      <c r="F7603" t="s">
        <v>8266</v>
      </c>
      <c r="G7603" t="s">
        <v>1983</v>
      </c>
      <c r="H7603" s="5">
        <v>7624</v>
      </c>
      <c r="I7603" s="5">
        <v>7624.0010000000002</v>
      </c>
      <c r="J7603" s="5">
        <v>-1.0000000002037201E-3</v>
      </c>
      <c r="K7603" s="5">
        <v>7624</v>
      </c>
      <c r="L7603" s="5">
        <v>0</v>
      </c>
      <c r="M7603" t="str">
        <f>IF(ISERROR(VLOOKUP(A7603,'[1]Ecart validé'!$A:$A,1,FALSE)),Z7603,"Ecart Validé")</f>
        <v>valid</v>
      </c>
      <c r="R7603" t="s">
        <v>30</v>
      </c>
      <c r="X7603"/>
      <c r="Y7603"/>
      <c r="Z7603" t="s">
        <v>31</v>
      </c>
    </row>
    <row r="7604" spans="1:26" x14ac:dyDescent="0.3">
      <c r="A7604" t="s">
        <v>10037</v>
      </c>
      <c r="B7604" t="s">
        <v>963</v>
      </c>
      <c r="C7604">
        <v>357453</v>
      </c>
      <c r="D7604" t="str">
        <f>+VLOOKUP(C7604,Param!K:L,2,FALSE)</f>
        <v>EGE CARPETS</v>
      </c>
      <c r="E7604" t="s">
        <v>10038</v>
      </c>
      <c r="F7604" t="s">
        <v>8260</v>
      </c>
      <c r="G7604" t="s">
        <v>29</v>
      </c>
      <c r="H7604" s="5">
        <v>48609.5</v>
      </c>
      <c r="I7604" s="5">
        <v>48609.5</v>
      </c>
      <c r="J7604" s="5">
        <v>0</v>
      </c>
      <c r="K7604" s="5">
        <v>48609.5</v>
      </c>
      <c r="L7604" s="5">
        <v>0</v>
      </c>
      <c r="M7604" t="str">
        <f>IF(ISERROR(VLOOKUP(A7604,'[1]Ecart validé'!$A:$A,1,FALSE)),Z7604,"Ecart Validé")</f>
        <v>valid</v>
      </c>
      <c r="R7604" t="s">
        <v>30</v>
      </c>
      <c r="X7604"/>
      <c r="Y7604"/>
      <c r="Z7604" t="s">
        <v>31</v>
      </c>
    </row>
    <row r="7605" spans="1:26" x14ac:dyDescent="0.3">
      <c r="A7605" t="s">
        <v>10039</v>
      </c>
      <c r="B7605" t="s">
        <v>963</v>
      </c>
      <c r="C7605">
        <v>357453</v>
      </c>
      <c r="D7605" t="str">
        <f>+VLOOKUP(C7605,Param!K:L,2,FALSE)</f>
        <v>EGE CARPETS</v>
      </c>
      <c r="E7605" t="s">
        <v>10038</v>
      </c>
      <c r="F7605" t="s">
        <v>8262</v>
      </c>
      <c r="G7605" t="s">
        <v>29</v>
      </c>
      <c r="H7605" s="5">
        <v>52936.94</v>
      </c>
      <c r="I7605" s="5">
        <v>52936.941500000001</v>
      </c>
      <c r="J7605" s="5">
        <v>-1.4999999984865999E-3</v>
      </c>
      <c r="K7605" s="5">
        <v>52936.94</v>
      </c>
      <c r="L7605" s="5">
        <v>0</v>
      </c>
      <c r="M7605" t="str">
        <f>IF(ISERROR(VLOOKUP(A7605,'[1]Ecart validé'!$A:$A,1,FALSE)),Z7605,"Ecart Validé")</f>
        <v>valid</v>
      </c>
      <c r="R7605" t="s">
        <v>30</v>
      </c>
      <c r="X7605"/>
      <c r="Y7605"/>
      <c r="Z7605" t="s">
        <v>31</v>
      </c>
    </row>
    <row r="7606" spans="1:26" x14ac:dyDescent="0.3">
      <c r="A7606" t="s">
        <v>10040</v>
      </c>
      <c r="B7606" t="s">
        <v>963</v>
      </c>
      <c r="C7606">
        <v>357453</v>
      </c>
      <c r="D7606" t="str">
        <f>+VLOOKUP(C7606,Param!K:L,2,FALSE)</f>
        <v>EGE CARPETS</v>
      </c>
      <c r="E7606" t="s">
        <v>10038</v>
      </c>
      <c r="F7606" t="s">
        <v>8264</v>
      </c>
      <c r="G7606" t="s">
        <v>29</v>
      </c>
      <c r="H7606" s="5">
        <v>44899.55</v>
      </c>
      <c r="I7606" s="5">
        <v>44899.55</v>
      </c>
      <c r="J7606" s="5">
        <v>0</v>
      </c>
      <c r="K7606" s="5">
        <v>44899.55</v>
      </c>
      <c r="L7606" s="5">
        <v>0</v>
      </c>
      <c r="M7606" t="str">
        <f>IF(ISERROR(VLOOKUP(A7606,'[1]Ecart validé'!$A:$A,1,FALSE)),Z7606,"Ecart Validé")</f>
        <v>valid</v>
      </c>
      <c r="R7606" t="s">
        <v>30</v>
      </c>
      <c r="X7606"/>
      <c r="Y7606"/>
      <c r="Z7606" t="s">
        <v>31</v>
      </c>
    </row>
    <row r="7607" spans="1:26" x14ac:dyDescent="0.3">
      <c r="A7607" t="s">
        <v>10041</v>
      </c>
      <c r="B7607" t="s">
        <v>963</v>
      </c>
      <c r="C7607">
        <v>357453</v>
      </c>
      <c r="D7607" t="str">
        <f>+VLOOKUP(C7607,Param!K:L,2,FALSE)</f>
        <v>EGE CARPETS</v>
      </c>
      <c r="E7607" t="s">
        <v>10038</v>
      </c>
      <c r="F7607" t="s">
        <v>8266</v>
      </c>
      <c r="G7607" t="s">
        <v>29</v>
      </c>
      <c r="H7607" s="5">
        <v>45627.75</v>
      </c>
      <c r="I7607" s="5">
        <v>45627.75</v>
      </c>
      <c r="J7607" s="5">
        <v>0</v>
      </c>
      <c r="K7607" s="5">
        <v>45627.75</v>
      </c>
      <c r="L7607" s="5">
        <v>0</v>
      </c>
      <c r="M7607" t="str">
        <f>IF(ISERROR(VLOOKUP(A7607,'[1]Ecart validé'!$A:$A,1,FALSE)),Z7607,"Ecart Validé")</f>
        <v>valid</v>
      </c>
      <c r="R7607" t="s">
        <v>30</v>
      </c>
      <c r="X7607"/>
      <c r="Y7607"/>
      <c r="Z7607" t="s">
        <v>31</v>
      </c>
    </row>
    <row r="7608" spans="1:26" ht="86.4" x14ac:dyDescent="0.3">
      <c r="A7608" t="s">
        <v>10042</v>
      </c>
      <c r="B7608" t="s">
        <v>963</v>
      </c>
      <c r="C7608">
        <v>80647</v>
      </c>
      <c r="D7608" t="str">
        <f>+VLOOKUP(C7608,Param!K:L,2,FALSE)</f>
        <v>KIMBERLY CLARK SAS</v>
      </c>
      <c r="E7608" t="s">
        <v>2493</v>
      </c>
      <c r="F7608" t="s">
        <v>8266</v>
      </c>
      <c r="G7608" t="s">
        <v>29</v>
      </c>
      <c r="H7608" s="5">
        <v>37005.96</v>
      </c>
      <c r="I7608" s="5">
        <v>37005.956299999998</v>
      </c>
      <c r="J7608" s="5">
        <v>3.7000000011175802E-3</v>
      </c>
      <c r="K7608" s="5">
        <v>37005.96</v>
      </c>
      <c r="L7608" s="5">
        <v>0</v>
      </c>
      <c r="M7608" t="str">
        <f>IF(ISERROR(VLOOKUP(A7608,'[1]Ecart validé'!$A:$A,1,FALSE)),Z7608,"Ecart Validé")</f>
        <v>valid</v>
      </c>
      <c r="R7608" t="s">
        <v>30</v>
      </c>
      <c r="S7608" t="s">
        <v>42</v>
      </c>
      <c r="T7608" t="s">
        <v>43</v>
      </c>
      <c r="U7608" s="13" t="s">
        <v>10043</v>
      </c>
      <c r="V7608" t="s">
        <v>60</v>
      </c>
      <c r="X7608"/>
      <c r="Y7608"/>
      <c r="Z7608" t="s">
        <v>31</v>
      </c>
    </row>
    <row r="7609" spans="1:26" x14ac:dyDescent="0.3">
      <c r="A7609" t="s">
        <v>10044</v>
      </c>
      <c r="B7609" t="s">
        <v>963</v>
      </c>
      <c r="C7609">
        <v>1453</v>
      </c>
      <c r="D7609" t="str">
        <f>+VLOOKUP(C7609,Param!K:L,2,FALSE)</f>
        <v>INSIGHT TECHNOLOGY SOLUTIONS SA</v>
      </c>
      <c r="E7609" t="s">
        <v>2499</v>
      </c>
      <c r="F7609" t="s">
        <v>8617</v>
      </c>
      <c r="G7609" t="s">
        <v>29</v>
      </c>
      <c r="H7609" s="5">
        <v>-110000</v>
      </c>
      <c r="I7609" s="5">
        <v>-110000</v>
      </c>
      <c r="J7609" s="5">
        <v>0</v>
      </c>
      <c r="K7609" s="5">
        <v>-110000</v>
      </c>
      <c r="L7609" s="5">
        <v>0</v>
      </c>
      <c r="M7609" t="str">
        <f>IF(ISERROR(VLOOKUP(A7609,'[1]Ecart validé'!$A:$A,1,FALSE)),Z7609,"Ecart Validé")</f>
        <v>valid</v>
      </c>
      <c r="R7609" t="s">
        <v>30</v>
      </c>
      <c r="X7609"/>
      <c r="Y7609"/>
      <c r="Z7609" t="s">
        <v>31</v>
      </c>
    </row>
    <row r="7610" spans="1:26" x14ac:dyDescent="0.3">
      <c r="A7610" t="s">
        <v>10045</v>
      </c>
      <c r="B7610" t="s">
        <v>963</v>
      </c>
      <c r="C7610">
        <v>106690</v>
      </c>
      <c r="D7610" t="str">
        <f>+VLOOKUP(C7610,Param!K:L,2,FALSE)</f>
        <v>KONICA MINOLTA BUSINESS SOLUTIONS EUROPE GMBH</v>
      </c>
      <c r="E7610" t="s">
        <v>1903</v>
      </c>
      <c r="F7610" t="s">
        <v>8617</v>
      </c>
      <c r="G7610" t="s">
        <v>29</v>
      </c>
      <c r="H7610" s="5">
        <v>-2178.88</v>
      </c>
      <c r="I7610" s="5">
        <v>-2178.88</v>
      </c>
      <c r="J7610" s="5">
        <v>0</v>
      </c>
      <c r="K7610" s="5">
        <v>-2178.88</v>
      </c>
      <c r="L7610" s="5">
        <v>0</v>
      </c>
      <c r="M7610" t="str">
        <f>IF(ISERROR(VLOOKUP(A7610,'[1]Ecart validé'!$A:$A,1,FALSE)),Z7610,"Ecart Validé")</f>
        <v>valid</v>
      </c>
      <c r="R7610" t="s">
        <v>30</v>
      </c>
      <c r="X7610"/>
      <c r="Y7610"/>
      <c r="Z7610" t="s">
        <v>31</v>
      </c>
    </row>
    <row r="7611" spans="1:26" x14ac:dyDescent="0.3">
      <c r="A7611" t="s">
        <v>10046</v>
      </c>
      <c r="B7611" t="s">
        <v>963</v>
      </c>
      <c r="C7611">
        <v>106690</v>
      </c>
      <c r="D7611" t="str">
        <f>+VLOOKUP(C7611,Param!K:L,2,FALSE)</f>
        <v>KONICA MINOLTA BUSINESS SOLUTIONS EUROPE GMBH</v>
      </c>
      <c r="E7611" t="s">
        <v>1903</v>
      </c>
      <c r="F7611" t="s">
        <v>8271</v>
      </c>
      <c r="G7611" t="s">
        <v>29</v>
      </c>
      <c r="H7611" s="5">
        <v>59085.8</v>
      </c>
      <c r="I7611" s="5">
        <v>59085.806199999999</v>
      </c>
      <c r="J7611" s="5">
        <v>-6.1999999961699298E-3</v>
      </c>
      <c r="K7611" s="5">
        <v>59085.8</v>
      </c>
      <c r="L7611" s="5">
        <v>0</v>
      </c>
      <c r="M7611" t="str">
        <f>IF(ISERROR(VLOOKUP(A7611,'[1]Ecart validé'!$A:$A,1,FALSE)),Z7611,"Ecart Validé")</f>
        <v>valid</v>
      </c>
      <c r="R7611" t="s">
        <v>30</v>
      </c>
      <c r="X7611"/>
      <c r="Y7611"/>
      <c r="Z7611" t="s">
        <v>31</v>
      </c>
    </row>
    <row r="7612" spans="1:26" x14ac:dyDescent="0.3">
      <c r="A7612" t="s">
        <v>10047</v>
      </c>
      <c r="B7612" t="s">
        <v>963</v>
      </c>
      <c r="C7612">
        <v>280188</v>
      </c>
      <c r="D7612" t="str">
        <f>+VLOOKUP(C7612,Param!K:L,2,FALSE)</f>
        <v>SYNCHROME</v>
      </c>
      <c r="E7612" t="s">
        <v>2164</v>
      </c>
      <c r="F7612" t="s">
        <v>8617</v>
      </c>
      <c r="G7612" t="s">
        <v>29</v>
      </c>
      <c r="H7612" s="5">
        <v>-11197.8</v>
      </c>
      <c r="I7612" s="5">
        <v>-11197.795</v>
      </c>
      <c r="J7612" s="5">
        <v>-4.9999999991996403E-3</v>
      </c>
      <c r="K7612" s="5">
        <v>-11197.8</v>
      </c>
      <c r="L7612" s="5">
        <v>0</v>
      </c>
      <c r="M7612" t="str">
        <f>IF(ISERROR(VLOOKUP(A7612,'[1]Ecart validé'!$A:$A,1,FALSE)),Z7612,"Ecart Validé")</f>
        <v>valid</v>
      </c>
      <c r="R7612" t="s">
        <v>30</v>
      </c>
      <c r="X7612"/>
      <c r="Y7612"/>
      <c r="Z7612" t="s">
        <v>31</v>
      </c>
    </row>
    <row r="7613" spans="1:26" x14ac:dyDescent="0.3">
      <c r="A7613" t="s">
        <v>10048</v>
      </c>
      <c r="B7613" t="s">
        <v>963</v>
      </c>
      <c r="C7613">
        <v>313874</v>
      </c>
      <c r="D7613" t="str">
        <f>+VLOOKUP(C7613,Param!K:L,2,FALSE)</f>
        <v>ATOME</v>
      </c>
      <c r="E7613" t="s">
        <v>10049</v>
      </c>
      <c r="F7613" t="s">
        <v>8617</v>
      </c>
      <c r="G7613" t="s">
        <v>29</v>
      </c>
      <c r="H7613" s="5">
        <v>16666.5</v>
      </c>
      <c r="I7613" s="5">
        <v>16666.5</v>
      </c>
      <c r="J7613" s="5">
        <v>0</v>
      </c>
      <c r="K7613" s="5">
        <v>16666.5</v>
      </c>
      <c r="L7613" s="5">
        <v>0</v>
      </c>
      <c r="M7613" t="str">
        <f>IF(ISERROR(VLOOKUP(A7613,'[1]Ecart validé'!$A:$A,1,FALSE)),Z7613,"Ecart Validé")</f>
        <v>valid</v>
      </c>
      <c r="R7613" t="s">
        <v>30</v>
      </c>
      <c r="X7613"/>
      <c r="Y7613"/>
      <c r="Z7613" t="s">
        <v>31</v>
      </c>
    </row>
    <row r="7614" spans="1:26" x14ac:dyDescent="0.3">
      <c r="A7614" t="s">
        <v>10050</v>
      </c>
      <c r="B7614" t="s">
        <v>963</v>
      </c>
      <c r="C7614">
        <v>313874</v>
      </c>
      <c r="D7614" t="str">
        <f>+VLOOKUP(C7614,Param!K:L,2,FALSE)</f>
        <v>ATOME</v>
      </c>
      <c r="E7614" t="s">
        <v>10049</v>
      </c>
      <c r="F7614" t="s">
        <v>8271</v>
      </c>
      <c r="G7614" t="s">
        <v>29</v>
      </c>
      <c r="H7614" s="5">
        <v>7803</v>
      </c>
      <c r="I7614" s="5">
        <v>7803</v>
      </c>
      <c r="J7614" s="5">
        <v>0</v>
      </c>
      <c r="K7614" s="5">
        <v>7803</v>
      </c>
      <c r="L7614" s="5">
        <v>0</v>
      </c>
      <c r="M7614" t="str">
        <f>IF(ISERROR(VLOOKUP(A7614,'[1]Ecart validé'!$A:$A,1,FALSE)),Z7614,"Ecart Validé")</f>
        <v>valid</v>
      </c>
      <c r="R7614" t="s">
        <v>30</v>
      </c>
      <c r="X7614"/>
      <c r="Y7614"/>
      <c r="Z7614" t="s">
        <v>31</v>
      </c>
    </row>
    <row r="7615" spans="1:26" x14ac:dyDescent="0.3">
      <c r="A7615" t="s">
        <v>10051</v>
      </c>
      <c r="B7615" t="s">
        <v>963</v>
      </c>
      <c r="C7615">
        <v>275463</v>
      </c>
      <c r="D7615" t="str">
        <f>+VLOOKUP(C7615,Param!K:L,2,FALSE)</f>
        <v>HR TEAM</v>
      </c>
      <c r="E7615" t="s">
        <v>10052</v>
      </c>
      <c r="F7615" t="s">
        <v>8617</v>
      </c>
      <c r="G7615" t="s">
        <v>29</v>
      </c>
      <c r="H7615" s="5">
        <v>8270</v>
      </c>
      <c r="I7615" s="5">
        <v>8270</v>
      </c>
      <c r="J7615" s="5">
        <v>0</v>
      </c>
      <c r="K7615" s="5">
        <v>8270</v>
      </c>
      <c r="L7615" s="5">
        <v>0</v>
      </c>
      <c r="M7615" t="str">
        <f>IF(ISERROR(VLOOKUP(A7615,'[1]Ecart validé'!$A:$A,1,FALSE)),Z7615,"Ecart Validé")</f>
        <v>valid</v>
      </c>
      <c r="R7615" t="s">
        <v>30</v>
      </c>
      <c r="X7615"/>
      <c r="Y7615"/>
      <c r="Z7615" t="s">
        <v>31</v>
      </c>
    </row>
    <row r="7616" spans="1:26" x14ac:dyDescent="0.3">
      <c r="A7616" t="s">
        <v>10053</v>
      </c>
      <c r="B7616" t="s">
        <v>963</v>
      </c>
      <c r="C7616">
        <v>275463</v>
      </c>
      <c r="D7616" t="str">
        <f>+VLOOKUP(C7616,Param!K:L,2,FALSE)</f>
        <v>HR TEAM</v>
      </c>
      <c r="E7616" t="s">
        <v>10052</v>
      </c>
      <c r="F7616" t="s">
        <v>8271</v>
      </c>
      <c r="G7616" t="s">
        <v>29</v>
      </c>
      <c r="H7616" s="5">
        <v>8043.75</v>
      </c>
      <c r="I7616" s="5">
        <v>8043.75</v>
      </c>
      <c r="J7616" s="5">
        <v>0</v>
      </c>
      <c r="K7616" s="5">
        <v>8043.75</v>
      </c>
      <c r="L7616" s="5">
        <v>0</v>
      </c>
      <c r="M7616" t="str">
        <f>IF(ISERROR(VLOOKUP(A7616,'[1]Ecart validé'!$A:$A,1,FALSE)),Z7616,"Ecart Validé")</f>
        <v>valid</v>
      </c>
      <c r="R7616" t="s">
        <v>30</v>
      </c>
      <c r="X7616"/>
      <c r="Y7616"/>
      <c r="Z7616" t="s">
        <v>31</v>
      </c>
    </row>
    <row r="7617" spans="1:26" ht="57.6" x14ac:dyDescent="0.3">
      <c r="A7617" t="s">
        <v>10054</v>
      </c>
      <c r="B7617" t="s">
        <v>963</v>
      </c>
      <c r="C7617">
        <v>268491</v>
      </c>
      <c r="D7617" t="str">
        <f>+VLOOKUP(C7617,Param!K:L,2,FALSE)</f>
        <v>COGNIZANT WORLWIDE LIMITED</v>
      </c>
      <c r="E7617" t="s">
        <v>10055</v>
      </c>
      <c r="F7617" t="s">
        <v>8617</v>
      </c>
      <c r="G7617" t="s">
        <v>29</v>
      </c>
      <c r="H7617" s="5">
        <v>36274.61</v>
      </c>
      <c r="I7617" s="5">
        <v>36274.614399999999</v>
      </c>
      <c r="J7617" s="5">
        <v>-4.3999999979860097E-3</v>
      </c>
      <c r="K7617" s="5">
        <v>36274.61</v>
      </c>
      <c r="L7617" s="5">
        <v>0</v>
      </c>
      <c r="M7617" t="str">
        <f>IF(ISERROR(VLOOKUP(A7617,'[1]Ecart validé'!$A:$A,1,FALSE)),Z7617,"Ecart Validé")</f>
        <v>valid</v>
      </c>
      <c r="R7617" t="s">
        <v>30</v>
      </c>
      <c r="S7617" t="s">
        <v>42</v>
      </c>
      <c r="T7617" t="s">
        <v>325</v>
      </c>
      <c r="U7617" s="13" t="s">
        <v>10056</v>
      </c>
      <c r="X7617"/>
      <c r="Y7617"/>
      <c r="Z7617" t="s">
        <v>31</v>
      </c>
    </row>
    <row r="7618" spans="1:26" x14ac:dyDescent="0.3">
      <c r="A7618" t="s">
        <v>10057</v>
      </c>
      <c r="B7618" t="s">
        <v>963</v>
      </c>
      <c r="C7618">
        <v>268491</v>
      </c>
      <c r="D7618" t="str">
        <f>+VLOOKUP(C7618,Param!K:L,2,FALSE)</f>
        <v>COGNIZANT WORLWIDE LIMITED</v>
      </c>
      <c r="E7618" t="s">
        <v>10055</v>
      </c>
      <c r="F7618" t="s">
        <v>8271</v>
      </c>
      <c r="G7618" t="s">
        <v>29</v>
      </c>
      <c r="H7618" s="5">
        <v>42041.760000000002</v>
      </c>
      <c r="I7618" s="5">
        <v>42041.760000000002</v>
      </c>
      <c r="J7618" s="5">
        <v>0</v>
      </c>
      <c r="K7618" s="5">
        <v>42041.760000000002</v>
      </c>
      <c r="L7618" s="5">
        <v>0</v>
      </c>
      <c r="M7618" t="str">
        <f>IF(ISERROR(VLOOKUP(A7618,'[1]Ecart validé'!$A:$A,1,FALSE)),Z7618,"Ecart Validé")</f>
        <v>valid</v>
      </c>
      <c r="R7618" t="s">
        <v>30</v>
      </c>
      <c r="X7618"/>
      <c r="Y7618"/>
      <c r="Z7618" t="s">
        <v>31</v>
      </c>
    </row>
    <row r="7619" spans="1:26" ht="230.4" x14ac:dyDescent="0.3">
      <c r="A7619" t="s">
        <v>10058</v>
      </c>
      <c r="B7619" t="s">
        <v>963</v>
      </c>
      <c r="C7619">
        <v>71191</v>
      </c>
      <c r="D7619" t="str">
        <f>+VLOOKUP(C7619,Param!K:L,2,FALSE)</f>
        <v>DANONE SA</v>
      </c>
      <c r="E7619" t="s">
        <v>2452</v>
      </c>
      <c r="F7619" t="s">
        <v>8617</v>
      </c>
      <c r="G7619" t="s">
        <v>29</v>
      </c>
      <c r="H7619" s="5">
        <v>3698.0099999999902</v>
      </c>
      <c r="I7619" s="5">
        <v>3446.4845</v>
      </c>
      <c r="J7619" s="5">
        <v>251.525499999999</v>
      </c>
      <c r="K7619" s="5">
        <v>3446.4845</v>
      </c>
      <c r="L7619" s="5">
        <v>251.525499999999</v>
      </c>
      <c r="M7619" t="str">
        <f>IF(ISERROR(VLOOKUP(A7619,'[1]Ecart validé'!$A:$A,1,FALSE)),Z7619,"Ecart Validé")</f>
        <v>waiting</v>
      </c>
      <c r="N7619" t="s">
        <v>323</v>
      </c>
      <c r="O7619" t="s">
        <v>10059</v>
      </c>
      <c r="P7619" t="s">
        <v>85</v>
      </c>
      <c r="Q7619" t="s">
        <v>10060</v>
      </c>
      <c r="R7619" t="s">
        <v>30</v>
      </c>
      <c r="S7619" t="s">
        <v>42</v>
      </c>
      <c r="T7619" s="41" t="s">
        <v>325</v>
      </c>
      <c r="U7619" s="13" t="s">
        <v>10061</v>
      </c>
      <c r="V7619" t="s">
        <v>42</v>
      </c>
      <c r="X7619" t="s">
        <v>2131</v>
      </c>
      <c r="Y7619" t="s">
        <v>2131</v>
      </c>
      <c r="Z7619" t="s">
        <v>260</v>
      </c>
    </row>
    <row r="7620" spans="1:26" x14ac:dyDescent="0.3">
      <c r="A7620" t="s">
        <v>10062</v>
      </c>
      <c r="B7620" t="s">
        <v>963</v>
      </c>
      <c r="C7620">
        <v>248138</v>
      </c>
      <c r="D7620" t="str">
        <f>+VLOOKUP(C7620,Param!K:L,2,FALSE)</f>
        <v>LEADING QUALITY ASSURANCE (LQA)</v>
      </c>
      <c r="E7620" t="s">
        <v>10063</v>
      </c>
      <c r="F7620" t="s">
        <v>8617</v>
      </c>
      <c r="G7620" t="s">
        <v>29</v>
      </c>
      <c r="H7620" s="5">
        <v>491.68</v>
      </c>
      <c r="I7620" s="5">
        <v>491.68</v>
      </c>
      <c r="J7620" s="5">
        <v>0</v>
      </c>
      <c r="K7620" s="5">
        <v>491.68</v>
      </c>
      <c r="L7620" s="5">
        <v>0</v>
      </c>
      <c r="M7620" t="str">
        <f>IF(ISERROR(VLOOKUP(A7620,'[1]Ecart validé'!$A:$A,1,FALSE)),Z7620,"Ecart Validé")</f>
        <v>valid</v>
      </c>
      <c r="R7620" t="s">
        <v>30</v>
      </c>
      <c r="X7620"/>
      <c r="Y7620"/>
      <c r="Z7620" t="s">
        <v>31</v>
      </c>
    </row>
    <row r="7621" spans="1:26" x14ac:dyDescent="0.3">
      <c r="A7621" t="s">
        <v>10064</v>
      </c>
      <c r="B7621" t="s">
        <v>963</v>
      </c>
      <c r="C7621">
        <v>95056</v>
      </c>
      <c r="D7621" t="str">
        <f>+VLOOKUP(C7621,Param!K:L,2,FALSE)</f>
        <v>GROUPE ASTEK</v>
      </c>
      <c r="E7621" t="s">
        <v>10065</v>
      </c>
      <c r="F7621" t="s">
        <v>8617</v>
      </c>
      <c r="G7621" t="s">
        <v>29</v>
      </c>
      <c r="H7621" s="5">
        <v>14793.13</v>
      </c>
      <c r="I7621" s="5">
        <v>14793.125</v>
      </c>
      <c r="J7621" s="5">
        <v>4.9999999991996403E-3</v>
      </c>
      <c r="K7621" s="5">
        <v>14793.13</v>
      </c>
      <c r="L7621" s="5">
        <v>0</v>
      </c>
      <c r="M7621" t="str">
        <f>IF(ISERROR(VLOOKUP(A7621,'[1]Ecart validé'!$A:$A,1,FALSE)),Z7621,"Ecart Validé")</f>
        <v>valid</v>
      </c>
      <c r="R7621" t="s">
        <v>30</v>
      </c>
      <c r="X7621"/>
      <c r="Y7621"/>
      <c r="Z7621" t="s">
        <v>31</v>
      </c>
    </row>
    <row r="7622" spans="1:26" x14ac:dyDescent="0.3">
      <c r="A7622" t="s">
        <v>10066</v>
      </c>
      <c r="B7622" t="s">
        <v>963</v>
      </c>
      <c r="C7622">
        <v>70563</v>
      </c>
      <c r="D7622" t="str">
        <f>+VLOOKUP(C7622,Param!K:L,2,FALSE)</f>
        <v>DAVEO</v>
      </c>
      <c r="E7622" t="s">
        <v>10067</v>
      </c>
      <c r="F7622" t="s">
        <v>8617</v>
      </c>
      <c r="G7622" t="s">
        <v>29</v>
      </c>
      <c r="H7622" s="5">
        <v>61423.65</v>
      </c>
      <c r="I7622" s="5">
        <v>61423.65</v>
      </c>
      <c r="J7622" s="5">
        <v>0</v>
      </c>
      <c r="K7622" s="5">
        <v>61423.65</v>
      </c>
      <c r="L7622" s="5">
        <v>0</v>
      </c>
      <c r="M7622" t="str">
        <f>IF(ISERROR(VLOOKUP(A7622,'[1]Ecart validé'!$A:$A,1,FALSE)),Z7622,"Ecart Validé")</f>
        <v>valid</v>
      </c>
      <c r="R7622" t="s">
        <v>30</v>
      </c>
      <c r="Y7622"/>
      <c r="Z7622" t="s">
        <v>31</v>
      </c>
    </row>
    <row r="7623" spans="1:26" x14ac:dyDescent="0.3">
      <c r="A7623" t="s">
        <v>10068</v>
      </c>
      <c r="B7623" t="s">
        <v>963</v>
      </c>
      <c r="C7623">
        <v>70563</v>
      </c>
      <c r="D7623" t="str">
        <f>+VLOOKUP(C7623,Param!K:L,2,FALSE)</f>
        <v>DAVEO</v>
      </c>
      <c r="E7623" t="s">
        <v>10067</v>
      </c>
      <c r="F7623" t="s">
        <v>8271</v>
      </c>
      <c r="G7623" t="s">
        <v>29</v>
      </c>
      <c r="H7623" s="5">
        <v>35673.56</v>
      </c>
      <c r="I7623" s="5">
        <v>35673.555999999997</v>
      </c>
      <c r="J7623" s="5">
        <v>4.0000000008149003E-3</v>
      </c>
      <c r="K7623" s="5">
        <v>35673.56</v>
      </c>
      <c r="L7623" s="5">
        <v>0</v>
      </c>
      <c r="M7623" t="str">
        <f>IF(ISERROR(VLOOKUP(A7623,'[1]Ecart validé'!$A:$A,1,FALSE)),Z7623,"Ecart Validé")</f>
        <v>valid</v>
      </c>
      <c r="R7623" t="s">
        <v>30</v>
      </c>
      <c r="X7623"/>
      <c r="Y7623"/>
      <c r="Z7623" t="s">
        <v>31</v>
      </c>
    </row>
    <row r="7624" spans="1:26" x14ac:dyDescent="0.3">
      <c r="A7624" t="s">
        <v>10069</v>
      </c>
      <c r="B7624" t="s">
        <v>963</v>
      </c>
      <c r="C7624">
        <v>193437</v>
      </c>
      <c r="D7624" t="str">
        <f>+VLOOKUP(C7624,Param!K:L,2,FALSE)</f>
        <v>LENOVO FRANCE SAS</v>
      </c>
      <c r="E7624" t="s">
        <v>2024</v>
      </c>
      <c r="F7624" t="s">
        <v>8617</v>
      </c>
      <c r="G7624" t="s">
        <v>29</v>
      </c>
      <c r="H7624" s="5">
        <v>-19094.32</v>
      </c>
      <c r="I7624" s="5">
        <v>-19094.32</v>
      </c>
      <c r="J7624" s="5">
        <v>0</v>
      </c>
      <c r="K7624" s="5">
        <v>-19094.32</v>
      </c>
      <c r="L7624" s="5">
        <v>0</v>
      </c>
      <c r="M7624" t="str">
        <f>IF(ISERROR(VLOOKUP(A7624,'[1]Ecart validé'!$A:$A,1,FALSE)),Z7624,"Ecart Validé")</f>
        <v>valid</v>
      </c>
      <c r="R7624" t="s">
        <v>30</v>
      </c>
      <c r="X7624"/>
      <c r="Y7624"/>
      <c r="Z7624" t="s">
        <v>31</v>
      </c>
    </row>
    <row r="7625" spans="1:26" x14ac:dyDescent="0.3">
      <c r="A7625" t="s">
        <v>10070</v>
      </c>
      <c r="B7625" t="s">
        <v>963</v>
      </c>
      <c r="C7625">
        <v>54685</v>
      </c>
      <c r="D7625" t="str">
        <f>+VLOOKUP(C7625,Param!K:L,2,FALSE)</f>
        <v>DEGETEL</v>
      </c>
      <c r="E7625" t="s">
        <v>1609</v>
      </c>
      <c r="F7625" t="s">
        <v>8617</v>
      </c>
      <c r="G7625" t="s">
        <v>29</v>
      </c>
      <c r="H7625" s="5">
        <v>44003.62</v>
      </c>
      <c r="I7625" s="5">
        <v>44003.62</v>
      </c>
      <c r="J7625" s="5">
        <v>0</v>
      </c>
      <c r="K7625" s="5">
        <v>44003.62</v>
      </c>
      <c r="L7625" s="5">
        <v>0</v>
      </c>
      <c r="M7625" t="str">
        <f>IF(ISERROR(VLOOKUP(A7625,'[1]Ecart validé'!$A:$A,1,FALSE)),Z7625,"Ecart Validé")</f>
        <v>valid</v>
      </c>
      <c r="R7625" t="s">
        <v>30</v>
      </c>
      <c r="X7625"/>
      <c r="Y7625"/>
      <c r="Z7625" t="s">
        <v>31</v>
      </c>
    </row>
    <row r="7626" spans="1:26" x14ac:dyDescent="0.3">
      <c r="A7626" t="s">
        <v>10071</v>
      </c>
      <c r="B7626" t="s">
        <v>963</v>
      </c>
      <c r="C7626">
        <v>54685</v>
      </c>
      <c r="D7626" t="str">
        <f>+VLOOKUP(C7626,Param!K:L,2,FALSE)</f>
        <v>DEGETEL</v>
      </c>
      <c r="E7626" t="s">
        <v>1609</v>
      </c>
      <c r="F7626" t="s">
        <v>8271</v>
      </c>
      <c r="G7626" t="s">
        <v>29</v>
      </c>
      <c r="H7626" s="5">
        <v>49518.75</v>
      </c>
      <c r="I7626" s="5">
        <v>49518.75</v>
      </c>
      <c r="J7626" s="5">
        <v>0</v>
      </c>
      <c r="K7626" s="5">
        <v>49518.75</v>
      </c>
      <c r="L7626" s="5">
        <v>0</v>
      </c>
      <c r="M7626" t="str">
        <f>IF(ISERROR(VLOOKUP(A7626,'[1]Ecart validé'!$A:$A,1,FALSE)),Z7626,"Ecart Validé")</f>
        <v>valid</v>
      </c>
      <c r="R7626" t="s">
        <v>30</v>
      </c>
      <c r="X7626"/>
      <c r="Y7626"/>
      <c r="Z7626" t="s">
        <v>31</v>
      </c>
    </row>
    <row r="7627" spans="1:26" x14ac:dyDescent="0.3">
      <c r="A7627" t="s">
        <v>10072</v>
      </c>
      <c r="B7627" t="s">
        <v>963</v>
      </c>
      <c r="C7627">
        <v>357789</v>
      </c>
      <c r="D7627" t="str">
        <f>+VLOOKUP(C7627,Param!K:L,2,FALSE)</f>
        <v xml:space="preserve">HOIST GROUP MEA </v>
      </c>
      <c r="E7627" t="s">
        <v>10073</v>
      </c>
      <c r="F7627" t="s">
        <v>8264</v>
      </c>
      <c r="G7627" t="s">
        <v>29</v>
      </c>
      <c r="H7627" s="5">
        <v>1072.1300000000001</v>
      </c>
      <c r="I7627" s="5">
        <v>1072.125</v>
      </c>
      <c r="J7627" s="5">
        <v>5.0000000001091298E-3</v>
      </c>
      <c r="K7627" s="5">
        <v>1072.1300000000001</v>
      </c>
      <c r="L7627" s="5">
        <v>0</v>
      </c>
      <c r="M7627" t="str">
        <f>IF(ISERROR(VLOOKUP(A7627,'[1]Ecart validé'!$A:$A,1,FALSE)),Z7627,"Ecart Validé")</f>
        <v>valid</v>
      </c>
      <c r="R7627" t="s">
        <v>30</v>
      </c>
      <c r="X7627"/>
      <c r="Y7627"/>
      <c r="Z7627" t="s">
        <v>31</v>
      </c>
    </row>
    <row r="7628" spans="1:26" x14ac:dyDescent="0.3">
      <c r="A7628" t="s">
        <v>10074</v>
      </c>
      <c r="B7628" t="s">
        <v>963</v>
      </c>
      <c r="C7628">
        <v>357789</v>
      </c>
      <c r="D7628" t="str">
        <f>+VLOOKUP(C7628,Param!K:L,2,FALSE)</f>
        <v xml:space="preserve">HOIST GROUP MEA </v>
      </c>
      <c r="E7628" t="s">
        <v>10073</v>
      </c>
      <c r="F7628" t="s">
        <v>8266</v>
      </c>
      <c r="G7628" t="s">
        <v>29</v>
      </c>
      <c r="H7628" s="5">
        <v>254.7</v>
      </c>
      <c r="I7628" s="5">
        <v>254.7</v>
      </c>
      <c r="J7628" s="5">
        <v>0</v>
      </c>
      <c r="K7628" s="5">
        <v>254.7</v>
      </c>
      <c r="L7628" s="5">
        <v>0</v>
      </c>
      <c r="M7628" t="str">
        <f>IF(ISERROR(VLOOKUP(A7628,'[1]Ecart validé'!$A:$A,1,FALSE)),Z7628,"Ecart Validé")</f>
        <v>valid</v>
      </c>
      <c r="R7628" t="s">
        <v>30</v>
      </c>
      <c r="X7628"/>
      <c r="Y7628"/>
      <c r="Z7628" t="s">
        <v>31</v>
      </c>
    </row>
    <row r="7629" spans="1:26" x14ac:dyDescent="0.3">
      <c r="A7629" t="s">
        <v>10075</v>
      </c>
      <c r="B7629" t="s">
        <v>963</v>
      </c>
      <c r="C7629">
        <v>357789</v>
      </c>
      <c r="D7629" t="str">
        <f>+VLOOKUP(C7629,Param!K:L,2,FALSE)</f>
        <v xml:space="preserve">HOIST GROUP MEA </v>
      </c>
      <c r="E7629" t="s">
        <v>10076</v>
      </c>
      <c r="F7629" t="s">
        <v>8264</v>
      </c>
      <c r="G7629" t="s">
        <v>29</v>
      </c>
      <c r="H7629" s="5">
        <v>9530.56</v>
      </c>
      <c r="I7629" s="5">
        <v>9530.5499999999993</v>
      </c>
      <c r="J7629" s="5">
        <v>1.0000000000218201E-2</v>
      </c>
      <c r="K7629" s="5">
        <v>9530.56</v>
      </c>
      <c r="L7629" s="5">
        <v>0</v>
      </c>
      <c r="M7629" t="str">
        <f>IF(ISERROR(VLOOKUP(A7629,'[1]Ecart validé'!$A:$A,1,FALSE)),Z7629,"Ecart Validé")</f>
        <v>valid</v>
      </c>
      <c r="R7629" t="s">
        <v>30</v>
      </c>
      <c r="X7629"/>
      <c r="Y7629"/>
      <c r="Z7629" t="s">
        <v>31</v>
      </c>
    </row>
    <row r="7630" spans="1:26" x14ac:dyDescent="0.3">
      <c r="A7630" t="s">
        <v>10077</v>
      </c>
      <c r="B7630" t="s">
        <v>963</v>
      </c>
      <c r="C7630">
        <v>358572</v>
      </c>
      <c r="D7630" t="str">
        <f>+VLOOKUP(C7630,Param!K:L,2,FALSE)</f>
        <v xml:space="preserve">AUDENSIEL DIGITAL </v>
      </c>
      <c r="E7630" t="s">
        <v>10078</v>
      </c>
      <c r="F7630" t="s">
        <v>8264</v>
      </c>
      <c r="G7630" t="s">
        <v>29</v>
      </c>
      <c r="H7630" s="5">
        <v>6080.25</v>
      </c>
      <c r="I7630" s="5">
        <v>6080.25</v>
      </c>
      <c r="J7630" s="5">
        <v>0</v>
      </c>
      <c r="K7630" s="5">
        <v>6080.25</v>
      </c>
      <c r="L7630" s="5">
        <v>0</v>
      </c>
      <c r="M7630" t="str">
        <f>IF(ISERROR(VLOOKUP(A7630,'[1]Ecart validé'!$A:$A,1,FALSE)),Z7630,"Ecart Validé")</f>
        <v>valid</v>
      </c>
      <c r="R7630" t="s">
        <v>30</v>
      </c>
      <c r="X7630"/>
      <c r="Y7630"/>
      <c r="Z7630" t="s">
        <v>31</v>
      </c>
    </row>
    <row r="7631" spans="1:26" x14ac:dyDescent="0.3">
      <c r="A7631" t="s">
        <v>10079</v>
      </c>
      <c r="B7631" t="s">
        <v>963</v>
      </c>
      <c r="C7631">
        <v>358572</v>
      </c>
      <c r="D7631" t="str">
        <f>+VLOOKUP(C7631,Param!K:L,2,FALSE)</f>
        <v xml:space="preserve">AUDENSIEL DIGITAL </v>
      </c>
      <c r="E7631" t="s">
        <v>10078</v>
      </c>
      <c r="F7631" t="s">
        <v>8266</v>
      </c>
      <c r="G7631" t="s">
        <v>29</v>
      </c>
      <c r="H7631" s="5">
        <v>4757.5</v>
      </c>
      <c r="I7631" s="5">
        <v>4757.5</v>
      </c>
      <c r="J7631" s="5">
        <v>0</v>
      </c>
      <c r="K7631" s="5">
        <v>4757.5</v>
      </c>
      <c r="L7631" s="5">
        <v>0</v>
      </c>
      <c r="M7631" t="str">
        <f>IF(ISERROR(VLOOKUP(A7631,'[1]Ecart validé'!$A:$A,1,FALSE)),Z7631,"Ecart Validé")</f>
        <v>valid</v>
      </c>
      <c r="R7631" t="s">
        <v>30</v>
      </c>
      <c r="X7631"/>
      <c r="Y7631"/>
      <c r="Z7631" t="s">
        <v>31</v>
      </c>
    </row>
    <row r="7632" spans="1:26" x14ac:dyDescent="0.3">
      <c r="A7632" t="s">
        <v>10080</v>
      </c>
      <c r="B7632" t="s">
        <v>963</v>
      </c>
      <c r="C7632">
        <v>260109</v>
      </c>
      <c r="D7632" t="str">
        <f>+VLOOKUP(C7632,Param!K:L,2,FALSE)</f>
        <v>HOIST GROUP SA</v>
      </c>
      <c r="E7632" t="s">
        <v>2356</v>
      </c>
      <c r="F7632" t="s">
        <v>8260</v>
      </c>
      <c r="G7632" t="s">
        <v>29</v>
      </c>
      <c r="H7632" s="5">
        <v>9107.44</v>
      </c>
      <c r="I7632" s="5">
        <v>9107.4436999999998</v>
      </c>
      <c r="J7632" s="5">
        <v>-3.6999999992985899E-3</v>
      </c>
      <c r="K7632" s="5">
        <v>9107.44</v>
      </c>
      <c r="L7632" s="5">
        <v>0</v>
      </c>
      <c r="M7632" t="str">
        <f>IF(ISERROR(VLOOKUP(A7632,'[1]Ecart validé'!$A:$A,1,FALSE)),Z7632,"Ecart Validé")</f>
        <v>valid</v>
      </c>
      <c r="R7632" t="s">
        <v>30</v>
      </c>
      <c r="X7632"/>
      <c r="Y7632"/>
      <c r="Z7632" t="s">
        <v>31</v>
      </c>
    </row>
    <row r="7633" spans="1:26" x14ac:dyDescent="0.3">
      <c r="A7633" t="s">
        <v>10081</v>
      </c>
      <c r="B7633" t="s">
        <v>963</v>
      </c>
      <c r="C7633">
        <v>260109</v>
      </c>
      <c r="D7633" t="str">
        <f>+VLOOKUP(C7633,Param!K:L,2,FALSE)</f>
        <v>HOIST GROUP SA</v>
      </c>
      <c r="E7633" t="s">
        <v>2356</v>
      </c>
      <c r="F7633" t="s">
        <v>8264</v>
      </c>
      <c r="G7633" t="s">
        <v>29</v>
      </c>
      <c r="H7633" s="5">
        <v>8927.1200000000008</v>
      </c>
      <c r="I7633" s="5">
        <v>8927.1237000000001</v>
      </c>
      <c r="J7633" s="5">
        <v>-3.6999999992985899E-3</v>
      </c>
      <c r="K7633" s="5">
        <v>8927.1200000000008</v>
      </c>
      <c r="L7633" s="5">
        <v>0</v>
      </c>
      <c r="M7633" t="str">
        <f>IF(ISERROR(VLOOKUP(A7633,'[1]Ecart validé'!$A:$A,1,FALSE)),Z7633,"Ecart Validé")</f>
        <v>valid</v>
      </c>
      <c r="R7633" t="s">
        <v>30</v>
      </c>
      <c r="X7633"/>
      <c r="Y7633"/>
      <c r="Z7633" t="s">
        <v>31</v>
      </c>
    </row>
    <row r="7634" spans="1:26" x14ac:dyDescent="0.3">
      <c r="A7634" t="s">
        <v>10082</v>
      </c>
      <c r="B7634" t="s">
        <v>963</v>
      </c>
      <c r="C7634">
        <v>260109</v>
      </c>
      <c r="D7634" t="str">
        <f>+VLOOKUP(C7634,Param!K:L,2,FALSE)</f>
        <v>HOIST GROUP SA</v>
      </c>
      <c r="E7634" t="s">
        <v>2356</v>
      </c>
      <c r="F7634" t="s">
        <v>8266</v>
      </c>
      <c r="G7634" t="s">
        <v>29</v>
      </c>
      <c r="H7634" s="5">
        <v>10179.950000000001</v>
      </c>
      <c r="I7634" s="5">
        <v>10179.9481</v>
      </c>
      <c r="J7634" s="5">
        <v>1.90000000111467E-3</v>
      </c>
      <c r="K7634" s="5">
        <v>10179.950000000001</v>
      </c>
      <c r="L7634" s="5">
        <v>0</v>
      </c>
      <c r="M7634" t="str">
        <f>IF(ISERROR(VLOOKUP(A7634,'[1]Ecart validé'!$A:$A,1,FALSE)),Z7634,"Ecart Validé")</f>
        <v>valid</v>
      </c>
      <c r="R7634" t="s">
        <v>30</v>
      </c>
      <c r="X7634"/>
      <c r="Y7634"/>
      <c r="Z7634" t="s">
        <v>31</v>
      </c>
    </row>
    <row r="7635" spans="1:26" x14ac:dyDescent="0.3">
      <c r="A7635" t="s">
        <v>10083</v>
      </c>
      <c r="B7635" t="s">
        <v>963</v>
      </c>
      <c r="C7635">
        <v>780</v>
      </c>
      <c r="D7635" t="str">
        <f>+VLOOKUP(C7635,Param!K:L,2,FALSE)</f>
        <v>KOS KREBS GmbH</v>
      </c>
      <c r="E7635">
        <v>28313032</v>
      </c>
      <c r="F7635" t="s">
        <v>8264</v>
      </c>
      <c r="G7635" t="s">
        <v>29</v>
      </c>
      <c r="H7635" s="5">
        <v>644.54</v>
      </c>
      <c r="I7635" s="5">
        <v>644.524</v>
      </c>
      <c r="J7635" s="5">
        <v>1.59999999999627E-2</v>
      </c>
      <c r="K7635" s="5">
        <v>644.54</v>
      </c>
      <c r="L7635" s="5">
        <v>0</v>
      </c>
      <c r="M7635" t="str">
        <f>IF(ISERROR(VLOOKUP(A7635,'[1]Ecart validé'!$A:$A,1,FALSE)),Z7635,"Ecart Validé")</f>
        <v>valid</v>
      </c>
      <c r="R7635" t="s">
        <v>30</v>
      </c>
      <c r="X7635"/>
      <c r="Y7635"/>
      <c r="Z7635" t="s">
        <v>31</v>
      </c>
    </row>
    <row r="7636" spans="1:26" x14ac:dyDescent="0.3">
      <c r="A7636" t="s">
        <v>10084</v>
      </c>
      <c r="B7636" t="s">
        <v>963</v>
      </c>
      <c r="C7636">
        <v>780</v>
      </c>
      <c r="D7636" t="str">
        <f>+VLOOKUP(C7636,Param!K:L,2,FALSE)</f>
        <v>KOS KREBS GmbH</v>
      </c>
      <c r="E7636">
        <v>28313032</v>
      </c>
      <c r="F7636" t="s">
        <v>8266</v>
      </c>
      <c r="G7636" t="s">
        <v>29</v>
      </c>
      <c r="H7636" s="5">
        <v>1560.42</v>
      </c>
      <c r="I7636" s="5">
        <v>1560.4374</v>
      </c>
      <c r="J7636" s="5">
        <v>-1.7399999999952301E-2</v>
      </c>
      <c r="K7636" s="5">
        <v>1560.42</v>
      </c>
      <c r="L7636" s="5">
        <v>0</v>
      </c>
      <c r="M7636" t="str">
        <f>IF(ISERROR(VLOOKUP(A7636,'[1]Ecart validé'!$A:$A,1,FALSE)),Z7636,"Ecart Validé")</f>
        <v>valid</v>
      </c>
      <c r="R7636" t="s">
        <v>30</v>
      </c>
      <c r="X7636"/>
      <c r="Y7636"/>
      <c r="Z7636" t="s">
        <v>31</v>
      </c>
    </row>
    <row r="7637" spans="1:26" x14ac:dyDescent="0.3">
      <c r="A7637" t="s">
        <v>10085</v>
      </c>
      <c r="B7637" t="s">
        <v>963</v>
      </c>
      <c r="C7637">
        <v>780</v>
      </c>
      <c r="D7637" t="str">
        <f>+VLOOKUP(C7637,Param!K:L,2,FALSE)</f>
        <v>KOS KREBS GmbH</v>
      </c>
      <c r="E7637" t="s">
        <v>1014</v>
      </c>
      <c r="F7637" t="s">
        <v>8271</v>
      </c>
      <c r="G7637" t="s">
        <v>29</v>
      </c>
      <c r="H7637" s="5">
        <v>1164.78</v>
      </c>
      <c r="I7637" s="5">
        <v>1164.7714000000001</v>
      </c>
      <c r="J7637" s="5">
        <v>8.5999999998875795E-3</v>
      </c>
      <c r="K7637" s="5">
        <v>1164.78</v>
      </c>
      <c r="L7637" s="5">
        <v>0</v>
      </c>
      <c r="M7637" t="str">
        <f>IF(ISERROR(VLOOKUP(A7637,'[1]Ecart validé'!$A:$A,1,FALSE)),Z7637,"Ecart Validé")</f>
        <v>valid</v>
      </c>
      <c r="R7637" t="s">
        <v>30</v>
      </c>
      <c r="X7637"/>
      <c r="Y7637"/>
      <c r="Z7637" t="s">
        <v>31</v>
      </c>
    </row>
    <row r="7638" spans="1:26" x14ac:dyDescent="0.3">
      <c r="A7638" t="s">
        <v>10086</v>
      </c>
      <c r="B7638" t="s">
        <v>963</v>
      </c>
      <c r="C7638">
        <v>5105</v>
      </c>
      <c r="D7638" t="str">
        <f>+VLOOKUP(C7638,Param!K:L,2,FALSE)</f>
        <v>CALMELL</v>
      </c>
      <c r="E7638" t="s">
        <v>10087</v>
      </c>
      <c r="F7638" t="s">
        <v>8264</v>
      </c>
      <c r="G7638" t="s">
        <v>29</v>
      </c>
      <c r="H7638" s="5">
        <v>757.8</v>
      </c>
      <c r="I7638" s="5">
        <v>757.8</v>
      </c>
      <c r="J7638" s="5">
        <v>0</v>
      </c>
      <c r="K7638" s="5">
        <v>757.8</v>
      </c>
      <c r="L7638" s="5">
        <v>0</v>
      </c>
      <c r="M7638" t="str">
        <f>IF(ISERROR(VLOOKUP(A7638,'[1]Ecart validé'!$A:$A,1,FALSE)),Z7638,"Ecart Validé")</f>
        <v>valid</v>
      </c>
      <c r="R7638" t="s">
        <v>30</v>
      </c>
      <c r="X7638"/>
      <c r="Y7638"/>
      <c r="Z7638" t="s">
        <v>31</v>
      </c>
    </row>
    <row r="7639" spans="1:26" x14ac:dyDescent="0.3">
      <c r="A7639" t="s">
        <v>10088</v>
      </c>
      <c r="B7639" t="s">
        <v>963</v>
      </c>
      <c r="C7639">
        <v>354784</v>
      </c>
      <c r="D7639" t="str">
        <f>+VLOOKUP(C7639,Param!K:L,2,FALSE)</f>
        <v>SMW AMBIENT SCENTING ODOR CONTROL</v>
      </c>
      <c r="E7639" t="s">
        <v>10089</v>
      </c>
      <c r="F7639" t="s">
        <v>8617</v>
      </c>
      <c r="G7639" t="s">
        <v>29</v>
      </c>
      <c r="H7639" s="5">
        <v>566.79999999999995</v>
      </c>
      <c r="I7639" s="5">
        <v>566.79999999999995</v>
      </c>
      <c r="J7639" s="5">
        <v>0</v>
      </c>
      <c r="K7639" s="5">
        <v>566.79999999999995</v>
      </c>
      <c r="L7639" s="5">
        <v>0</v>
      </c>
      <c r="M7639" t="str">
        <f>IF(ISERROR(VLOOKUP(A7639,'[1]Ecart validé'!$A:$A,1,FALSE)),Z7639,"Ecart Validé")</f>
        <v>valid</v>
      </c>
      <c r="R7639" t="s">
        <v>30</v>
      </c>
      <c r="X7639"/>
      <c r="Y7639"/>
      <c r="Z7639" t="s">
        <v>31</v>
      </c>
    </row>
    <row r="7640" spans="1:26" x14ac:dyDescent="0.3">
      <c r="A7640" t="s">
        <v>10090</v>
      </c>
      <c r="B7640" t="s">
        <v>963</v>
      </c>
      <c r="C7640">
        <v>354784</v>
      </c>
      <c r="D7640" t="str">
        <f>+VLOOKUP(C7640,Param!K:L,2,FALSE)</f>
        <v>SMW AMBIENT SCENTING ODOR CONTROL</v>
      </c>
      <c r="E7640" t="s">
        <v>10089</v>
      </c>
      <c r="F7640" t="s">
        <v>8264</v>
      </c>
      <c r="G7640" t="s">
        <v>29</v>
      </c>
      <c r="H7640" s="5">
        <v>180.6</v>
      </c>
      <c r="I7640" s="5">
        <v>180.6</v>
      </c>
      <c r="J7640" s="5">
        <v>0</v>
      </c>
      <c r="K7640" s="5">
        <v>180.6</v>
      </c>
      <c r="L7640" s="5">
        <v>0</v>
      </c>
      <c r="M7640" t="str">
        <f>IF(ISERROR(VLOOKUP(A7640,'[1]Ecart validé'!$A:$A,1,FALSE)),Z7640,"Ecart Validé")</f>
        <v>valid</v>
      </c>
      <c r="R7640" t="s">
        <v>30</v>
      </c>
      <c r="X7640"/>
      <c r="Y7640"/>
      <c r="Z7640" t="s">
        <v>31</v>
      </c>
    </row>
    <row r="7641" spans="1:26" x14ac:dyDescent="0.3">
      <c r="A7641" t="s">
        <v>10091</v>
      </c>
      <c r="B7641" t="s">
        <v>963</v>
      </c>
      <c r="C7641">
        <v>354784</v>
      </c>
      <c r="D7641" t="str">
        <f>+VLOOKUP(C7641,Param!K:L,2,FALSE)</f>
        <v>SMW AMBIENT SCENTING ODOR CONTROL</v>
      </c>
      <c r="E7641" t="s">
        <v>10089</v>
      </c>
      <c r="F7641" t="s">
        <v>8266</v>
      </c>
      <c r="G7641" t="s">
        <v>29</v>
      </c>
      <c r="H7641" s="5">
        <v>169</v>
      </c>
      <c r="I7641" s="5">
        <v>169</v>
      </c>
      <c r="J7641" s="5">
        <v>0</v>
      </c>
      <c r="K7641" s="5">
        <v>169</v>
      </c>
      <c r="L7641" s="5">
        <v>0</v>
      </c>
      <c r="M7641" t="str">
        <f>IF(ISERROR(VLOOKUP(A7641,'[1]Ecart validé'!$A:$A,1,FALSE)),Z7641,"Ecart Validé")</f>
        <v>valid</v>
      </c>
      <c r="R7641" t="s">
        <v>30</v>
      </c>
      <c r="X7641"/>
      <c r="Y7641"/>
      <c r="Z7641" t="s">
        <v>31</v>
      </c>
    </row>
    <row r="7642" spans="1:26" x14ac:dyDescent="0.3">
      <c r="A7642" t="s">
        <v>10092</v>
      </c>
      <c r="B7642" t="s">
        <v>963</v>
      </c>
      <c r="C7642">
        <v>57778</v>
      </c>
      <c r="D7642" t="str">
        <f>+VLOOKUP(C7642,Param!K:L,2,FALSE)</f>
        <v>USEO ( ex I.P.I.)</v>
      </c>
      <c r="E7642" t="s">
        <v>1660</v>
      </c>
      <c r="F7642" t="s">
        <v>8264</v>
      </c>
      <c r="G7642" t="s">
        <v>29</v>
      </c>
      <c r="H7642" s="5">
        <v>2115.91</v>
      </c>
      <c r="I7642" s="5">
        <v>2115.9070000000002</v>
      </c>
      <c r="J7642" s="5">
        <v>2.9999999997016801E-3</v>
      </c>
      <c r="K7642" s="5">
        <v>2115.9070000000002</v>
      </c>
      <c r="L7642" s="5">
        <v>2.9999999997016801E-3</v>
      </c>
      <c r="M7642" t="str">
        <f>IF(ISERROR(VLOOKUP(A7642,'[1]Ecart validé'!$A:$A,1,FALSE)),Z7642,"Ecart Validé")</f>
        <v>valid</v>
      </c>
      <c r="R7642" t="s">
        <v>30</v>
      </c>
      <c r="X7642"/>
      <c r="Y7642"/>
      <c r="Z7642" t="s">
        <v>31</v>
      </c>
    </row>
    <row r="7643" spans="1:26" x14ac:dyDescent="0.3">
      <c r="A7643" t="s">
        <v>10093</v>
      </c>
      <c r="B7643" t="s">
        <v>963</v>
      </c>
      <c r="C7643">
        <v>57778</v>
      </c>
      <c r="D7643" t="str">
        <f>+VLOOKUP(C7643,Param!K:L,2,FALSE)</f>
        <v>USEO ( ex I.P.I.)</v>
      </c>
      <c r="E7643" t="s">
        <v>1660</v>
      </c>
      <c r="F7643" t="s">
        <v>8266</v>
      </c>
      <c r="G7643" t="s">
        <v>29</v>
      </c>
      <c r="H7643" s="5">
        <v>1800.22</v>
      </c>
      <c r="I7643" s="5">
        <v>1800.22</v>
      </c>
      <c r="J7643" s="5">
        <v>0</v>
      </c>
      <c r="K7643" s="5">
        <v>1800.22</v>
      </c>
      <c r="L7643" s="5">
        <v>0</v>
      </c>
      <c r="M7643" t="str">
        <f>IF(ISERROR(VLOOKUP(A7643,'[1]Ecart validé'!$A:$A,1,FALSE)),Z7643,"Ecart Validé")</f>
        <v>valid</v>
      </c>
      <c r="R7643" t="s">
        <v>30</v>
      </c>
      <c r="X7643"/>
      <c r="Y7643"/>
      <c r="Z7643" t="s">
        <v>31</v>
      </c>
    </row>
    <row r="7644" spans="1:26" x14ac:dyDescent="0.3">
      <c r="A7644" t="s">
        <v>10094</v>
      </c>
      <c r="B7644" t="s">
        <v>963</v>
      </c>
      <c r="C7644">
        <v>239797</v>
      </c>
      <c r="D7644" t="str">
        <f>+VLOOKUP(C7644,Param!K:L,2,FALSE)</f>
        <v>LANDE SA</v>
      </c>
      <c r="E7644" t="s">
        <v>10095</v>
      </c>
      <c r="F7644" t="s">
        <v>8264</v>
      </c>
      <c r="G7644" t="s">
        <v>29</v>
      </c>
      <c r="H7644" s="5">
        <v>586.83000000000004</v>
      </c>
      <c r="I7644" s="5">
        <v>586.8288</v>
      </c>
      <c r="J7644" s="5">
        <v>1.20000000003983E-3</v>
      </c>
      <c r="K7644" s="5">
        <v>586.83000000000004</v>
      </c>
      <c r="L7644" s="5">
        <v>0</v>
      </c>
      <c r="M7644" t="str">
        <f>IF(ISERROR(VLOOKUP(A7644,'[1]Ecart validé'!$A:$A,1,FALSE)),Z7644,"Ecart Validé")</f>
        <v>valid</v>
      </c>
      <c r="R7644" t="s">
        <v>30</v>
      </c>
      <c r="X7644"/>
      <c r="Y7644"/>
      <c r="Z7644" t="s">
        <v>31</v>
      </c>
    </row>
    <row r="7645" spans="1:26" x14ac:dyDescent="0.3">
      <c r="A7645" t="s">
        <v>10096</v>
      </c>
      <c r="B7645" t="s">
        <v>963</v>
      </c>
      <c r="C7645">
        <v>239797</v>
      </c>
      <c r="D7645" t="str">
        <f>+VLOOKUP(C7645,Param!K:L,2,FALSE)</f>
        <v>LANDE SA</v>
      </c>
      <c r="E7645" t="s">
        <v>10095</v>
      </c>
      <c r="F7645" t="s">
        <v>8266</v>
      </c>
      <c r="G7645" t="s">
        <v>29</v>
      </c>
      <c r="H7645" s="5">
        <v>7307.75</v>
      </c>
      <c r="I7645" s="5">
        <v>7307.7456000000002</v>
      </c>
      <c r="J7645" s="5">
        <v>4.399999999805E-3</v>
      </c>
      <c r="K7645" s="5">
        <v>7307.75</v>
      </c>
      <c r="L7645" s="5">
        <v>0</v>
      </c>
      <c r="M7645" t="str">
        <f>IF(ISERROR(VLOOKUP(A7645,'[1]Ecart validé'!$A:$A,1,FALSE)),Z7645,"Ecart Validé")</f>
        <v>valid</v>
      </c>
      <c r="R7645" t="s">
        <v>30</v>
      </c>
      <c r="X7645"/>
      <c r="Y7645"/>
      <c r="Z7645" t="s">
        <v>31</v>
      </c>
    </row>
    <row r="7646" spans="1:26" x14ac:dyDescent="0.3">
      <c r="A7646" t="s">
        <v>10097</v>
      </c>
      <c r="B7646" t="s">
        <v>963</v>
      </c>
      <c r="C7646">
        <v>239797</v>
      </c>
      <c r="D7646" t="str">
        <f>+VLOOKUP(C7646,Param!K:L,2,FALSE)</f>
        <v>LANDE SA</v>
      </c>
      <c r="E7646" t="s">
        <v>10098</v>
      </c>
      <c r="F7646" t="s">
        <v>8264</v>
      </c>
      <c r="G7646" t="s">
        <v>29</v>
      </c>
      <c r="H7646" s="5">
        <v>368.8</v>
      </c>
      <c r="I7646" s="5">
        <v>368.79899999999998</v>
      </c>
      <c r="J7646" s="5">
        <v>1.0000000000331901E-3</v>
      </c>
      <c r="K7646" s="5">
        <v>368.8</v>
      </c>
      <c r="L7646" s="5">
        <v>0</v>
      </c>
      <c r="M7646" t="str">
        <f>IF(ISERROR(VLOOKUP(A7646,'[1]Ecart validé'!$A:$A,1,FALSE)),Z7646,"Ecart Validé")</f>
        <v>valid</v>
      </c>
      <c r="R7646" t="s">
        <v>30</v>
      </c>
      <c r="X7646"/>
      <c r="Y7646"/>
      <c r="Z7646" t="s">
        <v>31</v>
      </c>
    </row>
    <row r="7647" spans="1:26" x14ac:dyDescent="0.3">
      <c r="A7647" t="s">
        <v>10099</v>
      </c>
      <c r="B7647" t="s">
        <v>963</v>
      </c>
      <c r="C7647">
        <v>239797</v>
      </c>
      <c r="D7647" t="str">
        <f>+VLOOKUP(C7647,Param!K:L,2,FALSE)</f>
        <v>LANDE SA</v>
      </c>
      <c r="E7647" t="s">
        <v>10098</v>
      </c>
      <c r="F7647" t="s">
        <v>8266</v>
      </c>
      <c r="G7647" t="s">
        <v>29</v>
      </c>
      <c r="H7647" s="5">
        <v>3044.89</v>
      </c>
      <c r="I7647" s="5">
        <v>3044.8939999999998</v>
      </c>
      <c r="J7647" s="5">
        <v>-3.9999999999054099E-3</v>
      </c>
      <c r="K7647" s="5">
        <v>3044.89</v>
      </c>
      <c r="L7647" s="5">
        <v>0</v>
      </c>
      <c r="M7647" t="str">
        <f>IF(ISERROR(VLOOKUP(A7647,'[1]Ecart validé'!$A:$A,1,FALSE)),Z7647,"Ecart Validé")</f>
        <v>valid</v>
      </c>
      <c r="R7647" t="s">
        <v>30</v>
      </c>
      <c r="X7647"/>
      <c r="Y7647"/>
      <c r="Z7647" t="s">
        <v>31</v>
      </c>
    </row>
    <row r="7648" spans="1:26" x14ac:dyDescent="0.3">
      <c r="A7648" t="s">
        <v>10100</v>
      </c>
      <c r="B7648" t="s">
        <v>963</v>
      </c>
      <c r="C7648">
        <v>116724</v>
      </c>
      <c r="D7648" t="str">
        <f>+VLOOKUP(C7648,Param!K:L,2,FALSE)</f>
        <v>EXPORMIM</v>
      </c>
      <c r="E7648" t="s">
        <v>10101</v>
      </c>
      <c r="F7648" t="s">
        <v>8264</v>
      </c>
      <c r="G7648" t="s">
        <v>29</v>
      </c>
      <c r="H7648" s="5">
        <v>549.07000000000005</v>
      </c>
      <c r="I7648" s="5">
        <v>549.072</v>
      </c>
      <c r="J7648" s="5">
        <v>-1.9999999999527002E-3</v>
      </c>
      <c r="K7648" s="5">
        <v>549.07000000000005</v>
      </c>
      <c r="L7648" s="5">
        <v>0</v>
      </c>
      <c r="M7648" t="str">
        <f>IF(ISERROR(VLOOKUP(A7648,'[1]Ecart validé'!$A:$A,1,FALSE)),Z7648,"Ecart Validé")</f>
        <v>valid</v>
      </c>
      <c r="R7648" t="s">
        <v>30</v>
      </c>
      <c r="X7648"/>
      <c r="Y7648"/>
      <c r="Z7648" t="s">
        <v>31</v>
      </c>
    </row>
    <row r="7649" spans="1:26" x14ac:dyDescent="0.3">
      <c r="A7649" t="s">
        <v>10102</v>
      </c>
      <c r="B7649" t="s">
        <v>963</v>
      </c>
      <c r="C7649">
        <v>184282</v>
      </c>
      <c r="D7649" t="str">
        <f>+VLOOKUP(C7649,Param!K:L,2,FALSE)</f>
        <v>SOFTLINE</v>
      </c>
      <c r="E7649" t="s">
        <v>1991</v>
      </c>
      <c r="F7649" t="s">
        <v>8617</v>
      </c>
      <c r="G7649" t="s">
        <v>29</v>
      </c>
      <c r="H7649" s="5">
        <v>1174.68</v>
      </c>
      <c r="I7649" s="5">
        <v>1174.68</v>
      </c>
      <c r="J7649" s="5">
        <v>0</v>
      </c>
      <c r="K7649" s="5">
        <v>1174.68</v>
      </c>
      <c r="L7649" s="5">
        <v>0</v>
      </c>
      <c r="M7649" t="str">
        <f>IF(ISERROR(VLOOKUP(A7649,'[1]Ecart validé'!$A:$A,1,FALSE)),Z7649,"Ecart Validé")</f>
        <v>valid</v>
      </c>
      <c r="R7649" t="s">
        <v>30</v>
      </c>
      <c r="X7649"/>
      <c r="Y7649"/>
      <c r="Z7649" t="s">
        <v>31</v>
      </c>
    </row>
    <row r="7650" spans="1:26" x14ac:dyDescent="0.3">
      <c r="A7650" t="s">
        <v>10103</v>
      </c>
      <c r="B7650" t="s">
        <v>963</v>
      </c>
      <c r="C7650">
        <v>184282</v>
      </c>
      <c r="D7650" t="str">
        <f>+VLOOKUP(C7650,Param!K:L,2,FALSE)</f>
        <v>SOFTLINE</v>
      </c>
      <c r="E7650" t="s">
        <v>1991</v>
      </c>
      <c r="F7650" t="s">
        <v>8271</v>
      </c>
      <c r="G7650" t="s">
        <v>29</v>
      </c>
      <c r="H7650" s="5">
        <v>870.05</v>
      </c>
      <c r="I7650" s="5">
        <v>870.05399999999997</v>
      </c>
      <c r="J7650" s="5">
        <v>-4.0000000000190898E-3</v>
      </c>
      <c r="K7650" s="5">
        <v>870.05</v>
      </c>
      <c r="L7650" s="5">
        <v>0</v>
      </c>
      <c r="M7650" t="str">
        <f>IF(ISERROR(VLOOKUP(A7650,'[1]Ecart validé'!$A:$A,1,FALSE)),Z7650,"Ecart Validé")</f>
        <v>valid</v>
      </c>
      <c r="R7650" t="s">
        <v>30</v>
      </c>
      <c r="X7650"/>
      <c r="Y7650"/>
      <c r="Z7650" t="s">
        <v>31</v>
      </c>
    </row>
    <row r="7651" spans="1:26" x14ac:dyDescent="0.3">
      <c r="A7651" t="s">
        <v>10104</v>
      </c>
      <c r="B7651" t="s">
        <v>963</v>
      </c>
      <c r="C7651">
        <v>114784</v>
      </c>
      <c r="D7651" t="str">
        <f>+VLOOKUP(C7651,Param!K:L,2,FALSE)</f>
        <v>ANGLEPOISE</v>
      </c>
      <c r="E7651" t="s">
        <v>10105</v>
      </c>
      <c r="F7651" t="s">
        <v>8617</v>
      </c>
      <c r="G7651" t="s">
        <v>29</v>
      </c>
      <c r="H7651" s="5">
        <v>71.5</v>
      </c>
      <c r="I7651" s="5">
        <v>71.498999999999995</v>
      </c>
      <c r="J7651" s="5">
        <v>1.0000000000047701E-3</v>
      </c>
      <c r="K7651" s="5">
        <v>71.5</v>
      </c>
      <c r="L7651" s="5">
        <v>0</v>
      </c>
      <c r="M7651" t="str">
        <f>IF(ISERROR(VLOOKUP(A7651,'[1]Ecart validé'!$A:$A,1,FALSE)),Z7651,"Ecart Validé")</f>
        <v>valid</v>
      </c>
      <c r="R7651" t="s">
        <v>30</v>
      </c>
      <c r="X7651"/>
      <c r="Y7651"/>
      <c r="Z7651" t="s">
        <v>31</v>
      </c>
    </row>
    <row r="7652" spans="1:26" x14ac:dyDescent="0.3">
      <c r="A7652" t="s">
        <v>10106</v>
      </c>
      <c r="B7652" t="s">
        <v>963</v>
      </c>
      <c r="C7652">
        <v>114784</v>
      </c>
      <c r="D7652" t="str">
        <f>+VLOOKUP(C7652,Param!K:L,2,FALSE)</f>
        <v>ANGLEPOISE</v>
      </c>
      <c r="E7652" t="s">
        <v>10105</v>
      </c>
      <c r="F7652" t="s">
        <v>8721</v>
      </c>
      <c r="G7652" t="s">
        <v>29</v>
      </c>
      <c r="H7652" s="5">
        <v>35.9</v>
      </c>
      <c r="I7652" s="5">
        <v>35.898000000000003</v>
      </c>
      <c r="J7652" s="5">
        <v>1.9999999999953302E-3</v>
      </c>
      <c r="K7652" s="5">
        <v>35.9</v>
      </c>
      <c r="L7652" s="5">
        <v>0</v>
      </c>
      <c r="M7652" t="str">
        <f>IF(ISERROR(VLOOKUP(A7652,'[1]Ecart validé'!$A:$A,1,FALSE)),Z7652,"Ecart Validé")</f>
        <v>valid</v>
      </c>
      <c r="R7652" t="s">
        <v>30</v>
      </c>
      <c r="X7652"/>
      <c r="Y7652"/>
      <c r="Z7652" t="s">
        <v>31</v>
      </c>
    </row>
    <row r="7653" spans="1:26" x14ac:dyDescent="0.3">
      <c r="A7653" t="s">
        <v>10107</v>
      </c>
      <c r="B7653" t="s">
        <v>963</v>
      </c>
      <c r="C7653">
        <v>2326</v>
      </c>
      <c r="D7653" t="str">
        <f>+VLOOKUP(C7653,Param!K:L,2,FALSE)</f>
        <v>MOOD MEDIA</v>
      </c>
      <c r="E7653" t="s">
        <v>2450</v>
      </c>
      <c r="F7653" t="s">
        <v>8617</v>
      </c>
      <c r="G7653" t="s">
        <v>29</v>
      </c>
      <c r="H7653" s="5">
        <v>8695.1</v>
      </c>
      <c r="I7653" s="5">
        <v>8695.1039999999994</v>
      </c>
      <c r="J7653" s="5">
        <v>-3.99999999899591E-3</v>
      </c>
      <c r="K7653" s="5">
        <v>8695.1</v>
      </c>
      <c r="L7653" s="5">
        <v>0</v>
      </c>
      <c r="M7653" t="str">
        <f>IF(ISERROR(VLOOKUP(A7653,'[1]Ecart validé'!$A:$A,1,FALSE)),Z7653,"Ecart Validé")</f>
        <v>valid</v>
      </c>
      <c r="R7653" t="s">
        <v>30</v>
      </c>
      <c r="X7653"/>
      <c r="Y7653"/>
      <c r="Z7653" t="s">
        <v>31</v>
      </c>
    </row>
    <row r="7654" spans="1:26" x14ac:dyDescent="0.3">
      <c r="A7654" t="s">
        <v>10108</v>
      </c>
      <c r="B7654" t="s">
        <v>963</v>
      </c>
      <c r="C7654">
        <v>2326</v>
      </c>
      <c r="D7654" t="str">
        <f>+VLOOKUP(C7654,Param!K:L,2,FALSE)</f>
        <v>MOOD MEDIA</v>
      </c>
      <c r="E7654" t="s">
        <v>2450</v>
      </c>
      <c r="F7654" t="s">
        <v>8719</v>
      </c>
      <c r="G7654" t="s">
        <v>29</v>
      </c>
      <c r="H7654" s="5">
        <v>9039.84</v>
      </c>
      <c r="I7654" s="5">
        <v>9039.8392000000003</v>
      </c>
      <c r="J7654" s="5">
        <v>7.9999999979918303E-4</v>
      </c>
      <c r="K7654" s="5">
        <v>9039.84</v>
      </c>
      <c r="L7654" s="5">
        <v>0</v>
      </c>
      <c r="M7654" t="str">
        <f>IF(ISERROR(VLOOKUP(A7654,'[1]Ecart validé'!$A:$A,1,FALSE)),Z7654,"Ecart Validé")</f>
        <v>valid</v>
      </c>
      <c r="R7654" t="s">
        <v>30</v>
      </c>
      <c r="X7654"/>
      <c r="Y7654"/>
      <c r="Z7654" t="s">
        <v>31</v>
      </c>
    </row>
    <row r="7655" spans="1:26" x14ac:dyDescent="0.3">
      <c r="A7655" t="s">
        <v>10109</v>
      </c>
      <c r="B7655" t="s">
        <v>963</v>
      </c>
      <c r="C7655">
        <v>2326</v>
      </c>
      <c r="D7655" t="str">
        <f>+VLOOKUP(C7655,Param!K:L,2,FALSE)</f>
        <v>MOOD MEDIA</v>
      </c>
      <c r="E7655" t="s">
        <v>2450</v>
      </c>
      <c r="F7655" t="s">
        <v>8721</v>
      </c>
      <c r="G7655" t="s">
        <v>29</v>
      </c>
      <c r="H7655" s="5">
        <v>11936.11</v>
      </c>
      <c r="I7655" s="5">
        <v>11936.104799999999</v>
      </c>
      <c r="J7655" s="5">
        <v>5.2000000014231704E-3</v>
      </c>
      <c r="K7655" s="5">
        <v>11936.11</v>
      </c>
      <c r="L7655" s="5">
        <v>0</v>
      </c>
      <c r="M7655" t="str">
        <f>IF(ISERROR(VLOOKUP(A7655,'[1]Ecart validé'!$A:$A,1,FALSE)),Z7655,"Ecart Validé")</f>
        <v>valid</v>
      </c>
      <c r="R7655" t="s">
        <v>30</v>
      </c>
      <c r="X7655"/>
      <c r="Y7655"/>
      <c r="Z7655" t="s">
        <v>31</v>
      </c>
    </row>
    <row r="7656" spans="1:26" x14ac:dyDescent="0.3">
      <c r="A7656" t="s">
        <v>10110</v>
      </c>
      <c r="B7656" t="s">
        <v>963</v>
      </c>
      <c r="C7656">
        <v>185556</v>
      </c>
      <c r="D7656" t="str">
        <f>+VLOOKUP(C7656,Param!K:L,2,FALSE)</f>
        <v>ADOLF DARBO AG</v>
      </c>
      <c r="E7656" t="s">
        <v>1996</v>
      </c>
      <c r="F7656" t="s">
        <v>8271</v>
      </c>
      <c r="G7656" t="s">
        <v>29</v>
      </c>
      <c r="H7656" s="5">
        <v>3252.43</v>
      </c>
      <c r="I7656" s="5">
        <v>3252.4319999999998</v>
      </c>
      <c r="J7656" s="5">
        <v>-1.9999999999527002E-3</v>
      </c>
      <c r="K7656" s="5">
        <v>3252.43</v>
      </c>
      <c r="L7656" s="5">
        <v>0</v>
      </c>
      <c r="M7656" t="str">
        <f>IF(ISERROR(VLOOKUP(A7656,'[1]Ecart validé'!$A:$A,1,FALSE)),Z7656,"Ecart Validé")</f>
        <v>valid</v>
      </c>
      <c r="R7656" t="s">
        <v>30</v>
      </c>
      <c r="X7656"/>
      <c r="Y7656"/>
      <c r="Z7656" t="s">
        <v>31</v>
      </c>
    </row>
    <row r="7657" spans="1:26" x14ac:dyDescent="0.3">
      <c r="A7657" t="s">
        <v>10111</v>
      </c>
      <c r="B7657" t="s">
        <v>963</v>
      </c>
      <c r="C7657">
        <v>255100</v>
      </c>
      <c r="D7657" t="str">
        <f>+VLOOKUP(C7657,Param!K:L,2,FALSE)</f>
        <v>FRONERI SWITZERLAND SA</v>
      </c>
      <c r="E7657" t="s">
        <v>10112</v>
      </c>
      <c r="F7657" t="s">
        <v>8271</v>
      </c>
      <c r="G7657" t="s">
        <v>29</v>
      </c>
      <c r="H7657" s="5">
        <v>8414.7999999999993</v>
      </c>
      <c r="I7657" s="5">
        <v>8414.8047999999999</v>
      </c>
      <c r="J7657" s="5">
        <v>-4.80000000061409E-3</v>
      </c>
      <c r="K7657" s="5">
        <v>8414.7999999999993</v>
      </c>
      <c r="L7657" s="5">
        <v>0</v>
      </c>
      <c r="M7657" t="str">
        <f>IF(ISERROR(VLOOKUP(A7657,'[1]Ecart validé'!$A:$A,1,FALSE)),Z7657,"Ecart Validé")</f>
        <v>valid</v>
      </c>
      <c r="R7657" t="s">
        <v>30</v>
      </c>
      <c r="X7657"/>
      <c r="Y7657"/>
      <c r="Z7657" t="s">
        <v>31</v>
      </c>
    </row>
    <row r="7658" spans="1:26" x14ac:dyDescent="0.3">
      <c r="A7658" t="s">
        <v>10113</v>
      </c>
      <c r="B7658" t="s">
        <v>963</v>
      </c>
      <c r="C7658">
        <v>255100</v>
      </c>
      <c r="D7658" t="str">
        <f>+VLOOKUP(C7658,Param!K:L,2,FALSE)</f>
        <v>FRONERI SWITZERLAND SA</v>
      </c>
      <c r="E7658" t="s">
        <v>10114</v>
      </c>
      <c r="F7658" t="s">
        <v>8271</v>
      </c>
      <c r="G7658" t="s">
        <v>29</v>
      </c>
      <c r="H7658" s="5">
        <v>5941.87</v>
      </c>
      <c r="I7658" s="5">
        <v>5941.8671999999997</v>
      </c>
      <c r="J7658" s="5">
        <v>2.8000000002066298E-3</v>
      </c>
      <c r="K7658" s="5">
        <v>5941.87</v>
      </c>
      <c r="L7658" s="5">
        <v>0</v>
      </c>
      <c r="M7658" t="str">
        <f>IF(ISERROR(VLOOKUP(A7658,'[1]Ecart validé'!$A:$A,1,FALSE)),Z7658,"Ecart Validé")</f>
        <v>valid</v>
      </c>
      <c r="R7658" t="s">
        <v>30</v>
      </c>
      <c r="X7658"/>
      <c r="Y7658"/>
      <c r="Z7658" t="s">
        <v>31</v>
      </c>
    </row>
    <row r="7659" spans="1:26" x14ac:dyDescent="0.3">
      <c r="A7659" t="s">
        <v>10115</v>
      </c>
      <c r="B7659" t="s">
        <v>963</v>
      </c>
      <c r="C7659">
        <v>342805</v>
      </c>
      <c r="D7659" t="str">
        <f>+VLOOKUP(C7659,Param!K:L,2,FALSE)</f>
        <v>SEALY TECHNOLOGIE LLC</v>
      </c>
      <c r="E7659" t="s">
        <v>2322</v>
      </c>
      <c r="F7659" t="s">
        <v>8617</v>
      </c>
      <c r="G7659" t="s">
        <v>29</v>
      </c>
      <c r="H7659" s="5">
        <v>4735</v>
      </c>
      <c r="I7659" s="5">
        <v>4735</v>
      </c>
      <c r="J7659" s="5">
        <v>0</v>
      </c>
      <c r="K7659" s="5">
        <v>4735</v>
      </c>
      <c r="L7659" s="5">
        <v>0</v>
      </c>
      <c r="M7659" t="str">
        <f>IF(ISERROR(VLOOKUP(A7659,'[1]Ecart validé'!$A:$A,1,FALSE)),Z7659,"Ecart Validé")</f>
        <v>valid</v>
      </c>
      <c r="R7659" t="s">
        <v>30</v>
      </c>
      <c r="X7659"/>
      <c r="Y7659"/>
      <c r="Z7659" t="s">
        <v>31</v>
      </c>
    </row>
    <row r="7660" spans="1:26" x14ac:dyDescent="0.3">
      <c r="A7660" t="s">
        <v>10116</v>
      </c>
      <c r="B7660" t="s">
        <v>963</v>
      </c>
      <c r="C7660">
        <v>342805</v>
      </c>
      <c r="D7660" t="str">
        <f>+VLOOKUP(C7660,Param!K:L,2,FALSE)</f>
        <v>SEALY TECHNOLOGIE LLC</v>
      </c>
      <c r="E7660" t="s">
        <v>2322</v>
      </c>
      <c r="F7660" t="s">
        <v>8264</v>
      </c>
      <c r="G7660" t="s">
        <v>29</v>
      </c>
      <c r="H7660" s="5">
        <v>31681.66</v>
      </c>
      <c r="I7660" s="5">
        <v>31681.66</v>
      </c>
      <c r="J7660" s="5">
        <v>0</v>
      </c>
      <c r="K7660" s="5">
        <v>31681.66</v>
      </c>
      <c r="L7660" s="5">
        <v>0</v>
      </c>
      <c r="M7660" t="str">
        <f>IF(ISERROR(VLOOKUP(A7660,'[1]Ecart validé'!$A:$A,1,FALSE)),Z7660,"Ecart Validé")</f>
        <v>valid</v>
      </c>
      <c r="R7660" t="s">
        <v>30</v>
      </c>
      <c r="X7660"/>
      <c r="Y7660"/>
      <c r="Z7660" t="s">
        <v>31</v>
      </c>
    </row>
    <row r="7661" spans="1:26" x14ac:dyDescent="0.3">
      <c r="A7661" t="s">
        <v>10117</v>
      </c>
      <c r="B7661" t="s">
        <v>963</v>
      </c>
      <c r="C7661">
        <v>342805</v>
      </c>
      <c r="D7661" t="str">
        <f>+VLOOKUP(C7661,Param!K:L,2,FALSE)</f>
        <v>SEALY TECHNOLOGIE LLC</v>
      </c>
      <c r="E7661" t="s">
        <v>2322</v>
      </c>
      <c r="F7661" t="s">
        <v>8266</v>
      </c>
      <c r="G7661" t="s">
        <v>29</v>
      </c>
      <c r="H7661" s="5">
        <v>10059</v>
      </c>
      <c r="I7661" s="5">
        <v>10059</v>
      </c>
      <c r="J7661" s="5">
        <v>0</v>
      </c>
      <c r="K7661" s="5">
        <v>10059</v>
      </c>
      <c r="L7661" s="5">
        <v>0</v>
      </c>
      <c r="M7661" t="str">
        <f>IF(ISERROR(VLOOKUP(A7661,'[1]Ecart validé'!$A:$A,1,FALSE)),Z7661,"Ecart Validé")</f>
        <v>valid</v>
      </c>
      <c r="R7661" t="s">
        <v>30</v>
      </c>
      <c r="X7661"/>
      <c r="Y7661"/>
      <c r="Z7661" t="s">
        <v>31</v>
      </c>
    </row>
    <row r="7662" spans="1:26" x14ac:dyDescent="0.3">
      <c r="A7662" t="s">
        <v>10118</v>
      </c>
      <c r="B7662" t="s">
        <v>963</v>
      </c>
      <c r="C7662">
        <v>284215</v>
      </c>
      <c r="D7662" t="str">
        <f>+VLOOKUP(C7662,Param!K:L,2,FALSE)</f>
        <v>DISTRIBUY SARL</v>
      </c>
      <c r="E7662" t="s">
        <v>2171</v>
      </c>
      <c r="F7662" t="s">
        <v>8260</v>
      </c>
      <c r="G7662" t="s">
        <v>29</v>
      </c>
      <c r="H7662" s="5">
        <v>73.03</v>
      </c>
      <c r="I7662" s="5">
        <v>73.031999999999996</v>
      </c>
      <c r="J7662" s="5">
        <v>-1.9999999999953302E-3</v>
      </c>
      <c r="K7662" s="5">
        <v>73.03</v>
      </c>
      <c r="L7662" s="5">
        <v>0</v>
      </c>
      <c r="M7662" t="str">
        <f>IF(ISERROR(VLOOKUP(A7662,'[1]Ecart validé'!$A:$A,1,FALSE)),Z7662,"Ecart Validé")</f>
        <v>valid</v>
      </c>
      <c r="R7662" t="s">
        <v>30</v>
      </c>
      <c r="X7662"/>
      <c r="Y7662"/>
      <c r="Z7662" t="s">
        <v>31</v>
      </c>
    </row>
    <row r="7663" spans="1:26" x14ac:dyDescent="0.3">
      <c r="A7663" t="s">
        <v>10119</v>
      </c>
      <c r="B7663" t="s">
        <v>963</v>
      </c>
      <c r="C7663">
        <v>284215</v>
      </c>
      <c r="D7663" t="str">
        <f>+VLOOKUP(C7663,Param!K:L,2,FALSE)</f>
        <v>DISTRIBUY SARL</v>
      </c>
      <c r="E7663" t="s">
        <v>2171</v>
      </c>
      <c r="F7663" t="s">
        <v>8262</v>
      </c>
      <c r="G7663" t="s">
        <v>29</v>
      </c>
      <c r="H7663" s="5">
        <v>981.25</v>
      </c>
      <c r="I7663" s="5">
        <v>981.25360000000001</v>
      </c>
      <c r="J7663" s="5">
        <v>-3.6000000000058199E-3</v>
      </c>
      <c r="K7663" s="5">
        <v>981.25</v>
      </c>
      <c r="L7663" s="5">
        <v>0</v>
      </c>
      <c r="M7663" t="str">
        <f>IF(ISERROR(VLOOKUP(A7663,'[1]Ecart validé'!$A:$A,1,FALSE)),Z7663,"Ecart Validé")</f>
        <v>valid</v>
      </c>
      <c r="R7663" t="s">
        <v>30</v>
      </c>
      <c r="X7663"/>
      <c r="Y7663"/>
      <c r="Z7663" t="s">
        <v>31</v>
      </c>
    </row>
    <row r="7664" spans="1:26" x14ac:dyDescent="0.3">
      <c r="A7664" t="s">
        <v>10120</v>
      </c>
      <c r="B7664" t="s">
        <v>963</v>
      </c>
      <c r="C7664">
        <v>284215</v>
      </c>
      <c r="D7664" t="str">
        <f>+VLOOKUP(C7664,Param!K:L,2,FALSE)</f>
        <v>DISTRIBUY SARL</v>
      </c>
      <c r="E7664" t="s">
        <v>2171</v>
      </c>
      <c r="F7664" t="s">
        <v>8264</v>
      </c>
      <c r="G7664" t="s">
        <v>29</v>
      </c>
      <c r="H7664" s="5">
        <v>4051.16</v>
      </c>
      <c r="I7664" s="5">
        <v>4051.1588000000002</v>
      </c>
      <c r="J7664" s="5">
        <v>1.1999999996987699E-3</v>
      </c>
      <c r="K7664" s="5">
        <v>4051.16</v>
      </c>
      <c r="L7664" s="5">
        <v>0</v>
      </c>
      <c r="M7664" t="str">
        <f>IF(ISERROR(VLOOKUP(A7664,'[1]Ecart validé'!$A:$A,1,FALSE)),Z7664,"Ecart Validé")</f>
        <v>valid</v>
      </c>
      <c r="R7664" t="s">
        <v>30</v>
      </c>
      <c r="X7664"/>
      <c r="Y7664"/>
      <c r="Z7664" t="s">
        <v>31</v>
      </c>
    </row>
    <row r="7665" spans="1:26" x14ac:dyDescent="0.3">
      <c r="A7665" t="s">
        <v>10121</v>
      </c>
      <c r="B7665" t="s">
        <v>963</v>
      </c>
      <c r="C7665">
        <v>284215</v>
      </c>
      <c r="D7665" t="str">
        <f>+VLOOKUP(C7665,Param!K:L,2,FALSE)</f>
        <v>DISTRIBUY SARL</v>
      </c>
      <c r="E7665" t="s">
        <v>2171</v>
      </c>
      <c r="F7665" t="s">
        <v>8266</v>
      </c>
      <c r="G7665" t="s">
        <v>29</v>
      </c>
      <c r="H7665" s="5">
        <v>4872.01</v>
      </c>
      <c r="I7665" s="5">
        <v>4872.0060000000003</v>
      </c>
      <c r="J7665" s="5">
        <v>3.9999999999054099E-3</v>
      </c>
      <c r="K7665" s="5">
        <v>4872.01</v>
      </c>
      <c r="L7665" s="5">
        <v>0</v>
      </c>
      <c r="M7665" t="str">
        <f>IF(ISERROR(VLOOKUP(A7665,'[1]Ecart validé'!$A:$A,1,FALSE)),Z7665,"Ecart Validé")</f>
        <v>valid</v>
      </c>
      <c r="R7665" t="s">
        <v>30</v>
      </c>
      <c r="X7665"/>
      <c r="Y7665"/>
      <c r="Z7665" t="s">
        <v>31</v>
      </c>
    </row>
    <row r="7666" spans="1:26" x14ac:dyDescent="0.3">
      <c r="A7666" t="s">
        <v>10122</v>
      </c>
      <c r="B7666" t="s">
        <v>963</v>
      </c>
      <c r="C7666">
        <v>296472</v>
      </c>
      <c r="D7666" t="str">
        <f>+VLOOKUP(C7666,Param!K:L,2,FALSE)</f>
        <v>ESSITY GMBH</v>
      </c>
      <c r="E7666" t="s">
        <v>2223</v>
      </c>
      <c r="F7666" t="s">
        <v>8719</v>
      </c>
      <c r="G7666" t="s">
        <v>29</v>
      </c>
      <c r="H7666" s="5">
        <v>50000</v>
      </c>
      <c r="I7666" s="5">
        <v>50000</v>
      </c>
      <c r="J7666" s="5">
        <v>0</v>
      </c>
      <c r="K7666" s="5">
        <v>50000</v>
      </c>
      <c r="L7666" s="5">
        <v>0</v>
      </c>
      <c r="M7666" t="str">
        <f>IF(ISERROR(VLOOKUP(A7666,'[1]Ecart validé'!$A:$A,1,FALSE)),Z7666,"Ecart Validé")</f>
        <v>valid</v>
      </c>
      <c r="R7666" t="s">
        <v>30</v>
      </c>
      <c r="X7666"/>
      <c r="Y7666"/>
      <c r="Z7666" t="s">
        <v>31</v>
      </c>
    </row>
    <row r="7667" spans="1:26" x14ac:dyDescent="0.3">
      <c r="A7667" t="s">
        <v>10123</v>
      </c>
      <c r="B7667" t="s">
        <v>963</v>
      </c>
      <c r="C7667">
        <v>296472</v>
      </c>
      <c r="D7667" t="str">
        <f>+VLOOKUP(C7667,Param!K:L,2,FALSE)</f>
        <v>ESSITY GMBH</v>
      </c>
      <c r="E7667" t="s">
        <v>2223</v>
      </c>
      <c r="F7667" t="s">
        <v>8271</v>
      </c>
      <c r="G7667" t="s">
        <v>29</v>
      </c>
      <c r="H7667" s="5">
        <v>136957.64000000001</v>
      </c>
      <c r="I7667" s="5">
        <v>136957.64249999999</v>
      </c>
      <c r="J7667" s="5">
        <v>-2.4999999732244699E-3</v>
      </c>
      <c r="K7667" s="5">
        <v>136957.64000000001</v>
      </c>
      <c r="L7667" s="5">
        <v>0</v>
      </c>
      <c r="M7667" t="str">
        <f>IF(ISERROR(VLOOKUP(A7667,'[1]Ecart validé'!$A:$A,1,FALSE)),Z7667,"Ecart Validé")</f>
        <v>valid</v>
      </c>
      <c r="R7667" t="s">
        <v>30</v>
      </c>
      <c r="X7667"/>
      <c r="Y7667"/>
      <c r="Z7667" t="s">
        <v>31</v>
      </c>
    </row>
    <row r="7668" spans="1:26" x14ac:dyDescent="0.3">
      <c r="A7668" t="s">
        <v>10124</v>
      </c>
      <c r="B7668" t="s">
        <v>963</v>
      </c>
      <c r="C7668">
        <v>191879</v>
      </c>
      <c r="D7668" t="str">
        <f>+VLOOKUP(C7668,Param!K:L,2,FALSE)</f>
        <v>CGI FRANCE</v>
      </c>
      <c r="E7668" t="s">
        <v>2491</v>
      </c>
      <c r="F7668" t="s">
        <v>8617</v>
      </c>
      <c r="G7668" t="s">
        <v>29</v>
      </c>
      <c r="H7668" s="5">
        <v>-6044.9</v>
      </c>
      <c r="I7668" s="5">
        <v>-6044.9</v>
      </c>
      <c r="J7668" s="5">
        <v>-1.81898940354585E-12</v>
      </c>
      <c r="K7668" s="5">
        <v>-6044.9</v>
      </c>
      <c r="L7668" s="5">
        <v>0</v>
      </c>
      <c r="M7668" t="str">
        <f>IF(ISERROR(VLOOKUP(A7668,'[1]Ecart validé'!$A:$A,1,FALSE)),Z7668,"Ecart Validé")</f>
        <v>valid</v>
      </c>
      <c r="R7668" t="s">
        <v>30</v>
      </c>
      <c r="X7668"/>
      <c r="Y7668"/>
      <c r="Z7668" t="s">
        <v>31</v>
      </c>
    </row>
    <row r="7669" spans="1:26" x14ac:dyDescent="0.3">
      <c r="A7669" t="s">
        <v>10125</v>
      </c>
      <c r="B7669" t="s">
        <v>963</v>
      </c>
      <c r="C7669">
        <v>191879</v>
      </c>
      <c r="D7669" t="str">
        <f>+VLOOKUP(C7669,Param!K:L,2,FALSE)</f>
        <v>CGI FRANCE</v>
      </c>
      <c r="E7669" t="s">
        <v>2491</v>
      </c>
      <c r="F7669" t="s">
        <v>8271</v>
      </c>
      <c r="G7669" t="s">
        <v>29</v>
      </c>
      <c r="H7669" s="5">
        <v>5179.3500000000004</v>
      </c>
      <c r="I7669" s="5">
        <v>5179.3500000000004</v>
      </c>
      <c r="J7669" s="5">
        <v>0</v>
      </c>
      <c r="K7669" s="5">
        <v>5179.3500000000004</v>
      </c>
      <c r="L7669" s="5">
        <v>0</v>
      </c>
      <c r="M7669" t="str">
        <f>IF(ISERROR(VLOOKUP(A7669,'[1]Ecart validé'!$A:$A,1,FALSE)),Z7669,"Ecart Validé")</f>
        <v>valid</v>
      </c>
      <c r="R7669" t="s">
        <v>30</v>
      </c>
      <c r="U7669" s="50"/>
      <c r="X7669"/>
      <c r="Y7669"/>
      <c r="Z7669" t="s">
        <v>31</v>
      </c>
    </row>
    <row r="7670" spans="1:26" x14ac:dyDescent="0.3">
      <c r="A7670" t="s">
        <v>10126</v>
      </c>
      <c r="B7670" t="s">
        <v>963</v>
      </c>
      <c r="C7670">
        <v>57072</v>
      </c>
      <c r="D7670" t="str">
        <f>+VLOOKUP(C7670,Param!K:L,2,FALSE)</f>
        <v>ELSAFE INTERNATIONAL AS</v>
      </c>
      <c r="E7670" t="s">
        <v>1641</v>
      </c>
      <c r="F7670" t="s">
        <v>8617</v>
      </c>
      <c r="G7670" t="s">
        <v>29</v>
      </c>
      <c r="H7670" s="5">
        <v>-40682.07</v>
      </c>
      <c r="I7670" s="5">
        <v>-40682.0651</v>
      </c>
      <c r="J7670" s="5">
        <v>-4.8999999999068599E-3</v>
      </c>
      <c r="K7670" s="5">
        <v>-40682.07</v>
      </c>
      <c r="L7670" s="5">
        <v>0</v>
      </c>
      <c r="M7670" t="str">
        <f>IF(ISERROR(VLOOKUP(A7670,'[1]Ecart validé'!$A:$A,1,FALSE)),Z7670,"Ecart Validé")</f>
        <v>valid</v>
      </c>
      <c r="R7670" t="s">
        <v>30</v>
      </c>
      <c r="X7670"/>
      <c r="Y7670"/>
      <c r="Z7670" t="s">
        <v>31</v>
      </c>
    </row>
    <row r="7671" spans="1:26" ht="115.2" x14ac:dyDescent="0.3">
      <c r="A7671" t="s">
        <v>10127</v>
      </c>
      <c r="B7671" t="s">
        <v>963</v>
      </c>
      <c r="C7671">
        <v>94542</v>
      </c>
      <c r="D7671" t="str">
        <f>+VLOOKUP(C7671,Param!K:L,2,FALSE)</f>
        <v>NESTLE NESPRESSO S.A.</v>
      </c>
      <c r="E7671" t="s">
        <v>2394</v>
      </c>
      <c r="F7671" t="s">
        <v>8617</v>
      </c>
      <c r="G7671" t="s">
        <v>29</v>
      </c>
      <c r="H7671" s="5">
        <v>-3497.13</v>
      </c>
      <c r="I7671" s="5">
        <v>-5787.1241</v>
      </c>
      <c r="J7671" s="5">
        <v>2289.9940999999899</v>
      </c>
      <c r="K7671" s="5">
        <v>-5787.1241</v>
      </c>
      <c r="L7671" s="5">
        <v>2289.9940999999899</v>
      </c>
      <c r="M7671" t="str">
        <f>IF(ISERROR(VLOOKUP(A7671,'[1]Ecart validé'!$A:$A,1,FALSE)),Z7671,"Ecart Validé")</f>
        <v>waiting</v>
      </c>
      <c r="N7671" t="s">
        <v>323</v>
      </c>
      <c r="O7671" t="s">
        <v>10128</v>
      </c>
      <c r="P7671" t="s">
        <v>85</v>
      </c>
      <c r="Q7671" t="s">
        <v>2397</v>
      </c>
      <c r="R7671" t="s">
        <v>30</v>
      </c>
      <c r="S7671" t="s">
        <v>42</v>
      </c>
      <c r="T7671" t="s">
        <v>325</v>
      </c>
      <c r="U7671" s="13" t="s">
        <v>10129</v>
      </c>
      <c r="V7671" t="s">
        <v>60</v>
      </c>
      <c r="X7671" t="s">
        <v>2131</v>
      </c>
      <c r="Y7671" t="s">
        <v>2131</v>
      </c>
      <c r="Z7671" t="s">
        <v>260</v>
      </c>
    </row>
    <row r="7672" spans="1:26" ht="43.2" x14ac:dyDescent="0.3">
      <c r="A7672" t="s">
        <v>10130</v>
      </c>
      <c r="B7672" t="s">
        <v>963</v>
      </c>
      <c r="C7672">
        <v>94542</v>
      </c>
      <c r="D7672" t="str">
        <f>+VLOOKUP(C7672,Param!K:L,2,FALSE)</f>
        <v>NESTLE NESPRESSO S.A.</v>
      </c>
      <c r="E7672" t="s">
        <v>2394</v>
      </c>
      <c r="F7672" t="s">
        <v>8271</v>
      </c>
      <c r="G7672" t="s">
        <v>29</v>
      </c>
      <c r="H7672" s="5">
        <v>619198.71</v>
      </c>
      <c r="I7672" s="5">
        <v>619198.70609999995</v>
      </c>
      <c r="J7672" s="5">
        <v>3.90000001061707E-3</v>
      </c>
      <c r="K7672" s="5">
        <v>619198.70609999995</v>
      </c>
      <c r="L7672" s="5">
        <v>3.90000001061707E-3</v>
      </c>
      <c r="M7672" t="str">
        <f>IF(ISERROR(VLOOKUP(A7672,'[1]Ecart validé'!$A:$A,1,FALSE)),Z7672,"Ecart Validé")</f>
        <v>valid</v>
      </c>
      <c r="R7672" t="s">
        <v>30</v>
      </c>
      <c r="S7672" t="s">
        <v>42</v>
      </c>
      <c r="T7672" t="s">
        <v>325</v>
      </c>
      <c r="U7672" s="50" t="s">
        <v>10131</v>
      </c>
      <c r="V7672" t="s">
        <v>42</v>
      </c>
      <c r="W7672" t="s">
        <v>325</v>
      </c>
      <c r="X7672"/>
      <c r="Y7672"/>
      <c r="Z7672" t="s">
        <v>31</v>
      </c>
    </row>
    <row r="7673" spans="1:26" x14ac:dyDescent="0.3">
      <c r="A7673" t="s">
        <v>10132</v>
      </c>
      <c r="B7673" t="s">
        <v>963</v>
      </c>
      <c r="C7673">
        <v>92865</v>
      </c>
      <c r="D7673" t="str">
        <f>+VLOOKUP(C7673,Param!K:L,2,FALSE)</f>
        <v>R.B.C</v>
      </c>
      <c r="E7673" t="s">
        <v>10133</v>
      </c>
      <c r="F7673" t="s">
        <v>8266</v>
      </c>
      <c r="G7673" t="s">
        <v>29</v>
      </c>
      <c r="H7673" s="5">
        <v>1046.26</v>
      </c>
      <c r="I7673" s="5">
        <v>1046.2637999999999</v>
      </c>
      <c r="J7673" s="5">
        <v>-3.7999999999556102E-3</v>
      </c>
      <c r="K7673" s="5">
        <v>1046.26</v>
      </c>
      <c r="L7673" s="5">
        <v>0</v>
      </c>
      <c r="M7673" t="str">
        <f>IF(ISERROR(VLOOKUP(A7673,'[1]Ecart validé'!$A:$A,1,FALSE)),Z7673,"Ecart Validé")</f>
        <v>valid</v>
      </c>
      <c r="R7673" t="s">
        <v>30</v>
      </c>
      <c r="X7673"/>
      <c r="Y7673"/>
      <c r="Z7673" t="s">
        <v>31</v>
      </c>
    </row>
    <row r="7674" spans="1:26" x14ac:dyDescent="0.3">
      <c r="A7674" t="s">
        <v>10134</v>
      </c>
      <c r="B7674" t="s">
        <v>963</v>
      </c>
      <c r="C7674">
        <v>304393</v>
      </c>
      <c r="D7674" t="str">
        <f>+VLOOKUP(C7674,Param!K:L,2,FALSE)</f>
        <v>ECOLAB INC</v>
      </c>
      <c r="E7674" t="s">
        <v>10135</v>
      </c>
      <c r="F7674" t="s">
        <v>8617</v>
      </c>
      <c r="G7674" t="s">
        <v>1983</v>
      </c>
      <c r="H7674" s="5">
        <v>3848.1</v>
      </c>
      <c r="I7674" s="5">
        <v>3848.0963999999999</v>
      </c>
      <c r="J7674" s="5">
        <v>3.6000000000058199E-3</v>
      </c>
      <c r="K7674" s="5">
        <v>3848.1</v>
      </c>
      <c r="L7674" s="5">
        <v>0</v>
      </c>
      <c r="M7674" t="str">
        <f>IF(ISERROR(VLOOKUP(A7674,'[1]Ecart validé'!$A:$A,1,FALSE)),Z7674,"Ecart Validé")</f>
        <v>valid</v>
      </c>
      <c r="R7674" t="s">
        <v>30</v>
      </c>
      <c r="X7674"/>
      <c r="Y7674"/>
      <c r="Z7674" t="s">
        <v>31</v>
      </c>
    </row>
    <row r="7675" spans="1:26" x14ac:dyDescent="0.3">
      <c r="A7675" t="s">
        <v>10136</v>
      </c>
      <c r="B7675" t="s">
        <v>963</v>
      </c>
      <c r="C7675">
        <v>304393</v>
      </c>
      <c r="D7675" t="str">
        <f>+VLOOKUP(C7675,Param!K:L,2,FALSE)</f>
        <v>ECOLAB INC</v>
      </c>
      <c r="E7675" t="s">
        <v>10137</v>
      </c>
      <c r="F7675" t="s">
        <v>8617</v>
      </c>
      <c r="G7675" t="s">
        <v>29</v>
      </c>
      <c r="H7675" s="5">
        <v>68297.320000000007</v>
      </c>
      <c r="I7675" s="5">
        <v>68297.320200000002</v>
      </c>
      <c r="J7675" s="5">
        <v>-1.9999999494757501E-4</v>
      </c>
      <c r="K7675" s="5">
        <v>68297.320000000007</v>
      </c>
      <c r="L7675" s="5">
        <v>0</v>
      </c>
      <c r="M7675" t="str">
        <f>IF(ISERROR(VLOOKUP(A7675,'[1]Ecart validé'!$A:$A,1,FALSE)),Z7675,"Ecart Validé")</f>
        <v>valid</v>
      </c>
      <c r="R7675" t="s">
        <v>30</v>
      </c>
      <c r="X7675"/>
      <c r="Y7675"/>
      <c r="Z7675" t="s">
        <v>31</v>
      </c>
    </row>
    <row r="7676" spans="1:26" x14ac:dyDescent="0.3">
      <c r="A7676" t="s">
        <v>10138</v>
      </c>
      <c r="B7676" t="s">
        <v>963</v>
      </c>
      <c r="C7676">
        <v>347342</v>
      </c>
      <c r="D7676" t="str">
        <f>+VLOOKUP(C7676,Param!K:L,2,FALSE)</f>
        <v>ECOLAB EUROPE GMBH</v>
      </c>
      <c r="E7676" t="s">
        <v>2458</v>
      </c>
      <c r="F7676" t="s">
        <v>8617</v>
      </c>
      <c r="G7676" t="s">
        <v>29</v>
      </c>
      <c r="H7676" s="5">
        <v>8474.19</v>
      </c>
      <c r="I7676" s="5">
        <v>8474.1905999999999</v>
      </c>
      <c r="J7676" s="5">
        <v>-5.9999999939464E-4</v>
      </c>
      <c r="K7676" s="5">
        <v>8474.19</v>
      </c>
      <c r="L7676" s="5">
        <v>0</v>
      </c>
      <c r="M7676" t="str">
        <f>IF(ISERROR(VLOOKUP(A7676,'[1]Ecart validé'!$A:$A,1,FALSE)),Z7676,"Ecart Validé")</f>
        <v>valid</v>
      </c>
      <c r="R7676" t="s">
        <v>30</v>
      </c>
      <c r="X7676"/>
      <c r="Y7676"/>
      <c r="Z7676" t="s">
        <v>31</v>
      </c>
    </row>
    <row r="7677" spans="1:26" x14ac:dyDescent="0.3">
      <c r="A7677" t="s">
        <v>10139</v>
      </c>
      <c r="B7677" t="s">
        <v>963</v>
      </c>
      <c r="C7677">
        <v>47209</v>
      </c>
      <c r="D7677" t="str">
        <f>+VLOOKUP(C7677,Param!K:L,2,FALSE)</f>
        <v>STEELCASE SAS</v>
      </c>
      <c r="E7677" t="s">
        <v>2392</v>
      </c>
      <c r="F7677" t="s">
        <v>8617</v>
      </c>
      <c r="G7677" t="s">
        <v>29</v>
      </c>
      <c r="H7677" s="5">
        <v>339.48</v>
      </c>
      <c r="I7677" s="5">
        <v>339.48</v>
      </c>
      <c r="J7677" s="5">
        <v>0</v>
      </c>
      <c r="K7677" s="5">
        <v>339.48</v>
      </c>
      <c r="L7677" s="5">
        <v>0</v>
      </c>
      <c r="M7677" t="str">
        <f>IF(ISERROR(VLOOKUP(A7677,'[1]Ecart validé'!$A:$A,1,FALSE)),Z7677,"Ecart Validé")</f>
        <v>valid</v>
      </c>
      <c r="R7677" t="s">
        <v>30</v>
      </c>
      <c r="X7677"/>
      <c r="Y7677"/>
      <c r="Z7677" t="s">
        <v>31</v>
      </c>
    </row>
    <row r="7678" spans="1:26" x14ac:dyDescent="0.3">
      <c r="A7678" t="s">
        <v>10140</v>
      </c>
      <c r="B7678" t="s">
        <v>963</v>
      </c>
      <c r="C7678">
        <v>47209</v>
      </c>
      <c r="D7678" t="str">
        <f>+VLOOKUP(C7678,Param!K:L,2,FALSE)</f>
        <v>STEELCASE SAS</v>
      </c>
      <c r="E7678" t="s">
        <v>2392</v>
      </c>
      <c r="F7678" t="s">
        <v>8266</v>
      </c>
      <c r="G7678" t="s">
        <v>29</v>
      </c>
      <c r="H7678" s="5">
        <v>770.97</v>
      </c>
      <c r="I7678" s="5">
        <v>770.96640000000002</v>
      </c>
      <c r="J7678" s="5">
        <v>3.6000000000058199E-3</v>
      </c>
      <c r="K7678" s="5">
        <v>770.97</v>
      </c>
      <c r="L7678" s="5">
        <v>0</v>
      </c>
      <c r="M7678" t="str">
        <f>IF(ISERROR(VLOOKUP(A7678,'[1]Ecart validé'!$A:$A,1,FALSE)),Z7678,"Ecart Validé")</f>
        <v>valid</v>
      </c>
      <c r="R7678" t="s">
        <v>30</v>
      </c>
      <c r="T7678" s="41"/>
      <c r="X7678"/>
      <c r="Y7678"/>
      <c r="Z7678" t="s">
        <v>31</v>
      </c>
    </row>
    <row r="7679" spans="1:26" x14ac:dyDescent="0.3">
      <c r="A7679" t="s">
        <v>10141</v>
      </c>
      <c r="B7679" t="s">
        <v>963</v>
      </c>
      <c r="C7679">
        <v>54741</v>
      </c>
      <c r="D7679" t="str">
        <f>+VLOOKUP(C7679,Param!K:L,2,FALSE)</f>
        <v>ETABLISSEMENTS REINHARDT</v>
      </c>
      <c r="E7679">
        <v>26102067</v>
      </c>
      <c r="F7679" t="s">
        <v>8617</v>
      </c>
      <c r="G7679" t="s">
        <v>29</v>
      </c>
      <c r="H7679" s="5">
        <v>3746.32</v>
      </c>
      <c r="I7679" s="5">
        <v>3746.32</v>
      </c>
      <c r="J7679" s="5">
        <v>0</v>
      </c>
      <c r="K7679" s="5">
        <v>3746.32</v>
      </c>
      <c r="L7679" s="5">
        <v>0</v>
      </c>
      <c r="M7679" t="str">
        <f>IF(ISERROR(VLOOKUP(A7679,'[1]Ecart validé'!$A:$A,1,FALSE)),Z7679,"Ecart Validé")</f>
        <v>valid</v>
      </c>
      <c r="R7679" t="s">
        <v>30</v>
      </c>
      <c r="X7679"/>
      <c r="Y7679"/>
      <c r="Z7679" t="s">
        <v>31</v>
      </c>
    </row>
    <row r="7680" spans="1:26" x14ac:dyDescent="0.3">
      <c r="A7680" t="s">
        <v>10142</v>
      </c>
      <c r="B7680" t="s">
        <v>963</v>
      </c>
      <c r="C7680">
        <v>77167</v>
      </c>
      <c r="D7680" t="str">
        <f>+VLOOKUP(C7680,Param!K:L,2,FALSE)</f>
        <v>ARC FRANCE</v>
      </c>
      <c r="E7680" t="s">
        <v>10143</v>
      </c>
      <c r="F7680" t="s">
        <v>8617</v>
      </c>
      <c r="G7680" t="s">
        <v>29</v>
      </c>
      <c r="H7680" s="5">
        <v>13152.32</v>
      </c>
      <c r="I7680" s="5">
        <v>13152.32</v>
      </c>
      <c r="J7680" s="5">
        <v>0</v>
      </c>
      <c r="K7680" s="5">
        <v>13152.32</v>
      </c>
      <c r="L7680" s="5">
        <v>0</v>
      </c>
      <c r="M7680" t="str">
        <f>IF(ISERROR(VLOOKUP(A7680,'[1]Ecart validé'!$A:$A,1,FALSE)),Z7680,"Ecart Validé")</f>
        <v>valid</v>
      </c>
      <c r="R7680" t="s">
        <v>30</v>
      </c>
      <c r="X7680"/>
      <c r="Y7680"/>
      <c r="Z7680" t="s">
        <v>31</v>
      </c>
    </row>
    <row r="7681" spans="1:26" x14ac:dyDescent="0.3">
      <c r="A7681" t="s">
        <v>10144</v>
      </c>
      <c r="B7681" t="s">
        <v>963</v>
      </c>
      <c r="C7681">
        <v>107165</v>
      </c>
      <c r="D7681" t="str">
        <f>+VLOOKUP(C7681,Param!K:L,2,FALSE)</f>
        <v>DIVERSEY EUROPE OPERATIONS BV</v>
      </c>
      <c r="E7681" t="s">
        <v>1907</v>
      </c>
      <c r="F7681" t="s">
        <v>8617</v>
      </c>
      <c r="G7681" t="s">
        <v>29</v>
      </c>
      <c r="H7681" s="5">
        <v>-1048.6199999999999</v>
      </c>
      <c r="I7681" s="5">
        <v>-1048.6199999999999</v>
      </c>
      <c r="J7681" s="5">
        <v>0</v>
      </c>
      <c r="K7681" s="5">
        <v>-1048.6199999999999</v>
      </c>
      <c r="L7681" s="5">
        <v>0</v>
      </c>
      <c r="M7681" t="str">
        <f>IF(ISERROR(VLOOKUP(A7681,'[1]Ecart validé'!$A:$A,1,FALSE)),Z7681,"Ecart Validé")</f>
        <v>valid</v>
      </c>
      <c r="R7681" t="s">
        <v>30</v>
      </c>
      <c r="X7681"/>
      <c r="Y7681"/>
      <c r="Z7681" t="s">
        <v>31</v>
      </c>
    </row>
    <row r="7682" spans="1:26" x14ac:dyDescent="0.3">
      <c r="A7682" t="s">
        <v>10145</v>
      </c>
      <c r="B7682" t="s">
        <v>963</v>
      </c>
      <c r="C7682">
        <v>107165</v>
      </c>
      <c r="D7682" t="str">
        <f>+VLOOKUP(C7682,Param!K:L,2,FALSE)</f>
        <v>DIVERSEY EUROPE OPERATIONS BV</v>
      </c>
      <c r="E7682" t="s">
        <v>1907</v>
      </c>
      <c r="F7682" t="s">
        <v>8266</v>
      </c>
      <c r="G7682" t="s">
        <v>29</v>
      </c>
      <c r="H7682" s="5">
        <v>688.73</v>
      </c>
      <c r="I7682" s="5">
        <v>688.72529999999995</v>
      </c>
      <c r="J7682" s="5">
        <v>4.70000000007075E-3</v>
      </c>
      <c r="K7682" s="5">
        <v>688.73</v>
      </c>
      <c r="L7682" s="5">
        <v>0</v>
      </c>
      <c r="M7682" t="str">
        <f>IF(ISERROR(VLOOKUP(A7682,'[1]Ecart validé'!$A:$A,1,FALSE)),Z7682,"Ecart Validé")</f>
        <v>valid</v>
      </c>
      <c r="R7682" t="s">
        <v>30</v>
      </c>
      <c r="X7682"/>
      <c r="Y7682"/>
      <c r="Z7682" t="s">
        <v>31</v>
      </c>
    </row>
    <row r="7683" spans="1:26" x14ac:dyDescent="0.3">
      <c r="A7683" t="s">
        <v>10146</v>
      </c>
      <c r="B7683" t="s">
        <v>963</v>
      </c>
      <c r="C7683">
        <v>107165</v>
      </c>
      <c r="D7683" t="str">
        <f>+VLOOKUP(C7683,Param!K:L,2,FALSE)</f>
        <v>DIVERSEY EUROPE OPERATIONS BV</v>
      </c>
      <c r="E7683" t="s">
        <v>1913</v>
      </c>
      <c r="F7683" t="s">
        <v>8271</v>
      </c>
      <c r="G7683" t="s">
        <v>29</v>
      </c>
      <c r="H7683" s="5">
        <v>1545757.56</v>
      </c>
      <c r="I7683" s="5">
        <v>1545757.57</v>
      </c>
      <c r="J7683" s="5">
        <v>-1.00000000093132E-2</v>
      </c>
      <c r="K7683" s="5">
        <v>1545757.57</v>
      </c>
      <c r="L7683" s="5">
        <v>-1.00000000093132E-2</v>
      </c>
      <c r="M7683" t="str">
        <f>IF(ISERROR(VLOOKUP(A7683,'[1]Ecart validé'!$A:$A,1,FALSE)),Z7683,"Ecart Validé")</f>
        <v>valid</v>
      </c>
      <c r="R7683" t="s">
        <v>30</v>
      </c>
      <c r="X7683"/>
      <c r="Y7683"/>
      <c r="Z7683" t="s">
        <v>31</v>
      </c>
    </row>
    <row r="7684" spans="1:26" x14ac:dyDescent="0.3">
      <c r="A7684" t="s">
        <v>10147</v>
      </c>
      <c r="B7684" t="s">
        <v>963</v>
      </c>
      <c r="C7684">
        <v>107165</v>
      </c>
      <c r="D7684" t="str">
        <f>+VLOOKUP(C7684,Param!K:L,2,FALSE)</f>
        <v>DIVERSEY EUROPE OPERATIONS BV</v>
      </c>
      <c r="E7684" t="s">
        <v>1919</v>
      </c>
      <c r="F7684" t="s">
        <v>8271</v>
      </c>
      <c r="G7684" t="s">
        <v>29</v>
      </c>
      <c r="H7684" s="5">
        <v>8491.51</v>
      </c>
      <c r="I7684" s="5">
        <v>8491.5115000000005</v>
      </c>
      <c r="J7684" s="5">
        <v>-1.50000000030559E-3</v>
      </c>
      <c r="K7684" s="5">
        <v>8491.51</v>
      </c>
      <c r="L7684" s="5">
        <v>0</v>
      </c>
      <c r="M7684" t="str">
        <f>IF(ISERROR(VLOOKUP(A7684,'[1]Ecart validé'!$A:$A,1,FALSE)),Z7684,"Ecart Validé")</f>
        <v>valid</v>
      </c>
      <c r="R7684" t="s">
        <v>30</v>
      </c>
      <c r="X7684"/>
      <c r="Y7684"/>
      <c r="Z7684" t="s">
        <v>31</v>
      </c>
    </row>
    <row r="7685" spans="1:26" x14ac:dyDescent="0.3">
      <c r="A7685" t="s">
        <v>10148</v>
      </c>
      <c r="B7685" t="s">
        <v>963</v>
      </c>
      <c r="C7685">
        <v>107165</v>
      </c>
      <c r="D7685" t="str">
        <f>+VLOOKUP(C7685,Param!K:L,2,FALSE)</f>
        <v>DIVERSEY EUROPE OPERATIONS BV</v>
      </c>
      <c r="E7685" t="s">
        <v>1921</v>
      </c>
      <c r="F7685" t="s">
        <v>8271</v>
      </c>
      <c r="G7685" t="s">
        <v>29</v>
      </c>
      <c r="H7685" s="5">
        <v>93394.5</v>
      </c>
      <c r="I7685" s="5">
        <v>93394.488100000002</v>
      </c>
      <c r="J7685" s="5">
        <v>1.18999999976949E-2</v>
      </c>
      <c r="K7685" s="5">
        <v>93394.5</v>
      </c>
      <c r="L7685" s="5">
        <v>0</v>
      </c>
      <c r="M7685" t="str">
        <f>IF(ISERROR(VLOOKUP(A7685,'[1]Ecart validé'!$A:$A,1,FALSE)),Z7685,"Ecart Validé")</f>
        <v>valid</v>
      </c>
      <c r="R7685" t="s">
        <v>30</v>
      </c>
      <c r="X7685"/>
      <c r="Y7685"/>
      <c r="Z7685" t="s">
        <v>31</v>
      </c>
    </row>
    <row r="7686" spans="1:26" x14ac:dyDescent="0.3">
      <c r="A7686" t="s">
        <v>10149</v>
      </c>
      <c r="B7686" t="s">
        <v>963</v>
      </c>
      <c r="C7686">
        <v>107165</v>
      </c>
      <c r="D7686" t="str">
        <f>+VLOOKUP(C7686,Param!K:L,2,FALSE)</f>
        <v>DIVERSEY EUROPE OPERATIONS BV</v>
      </c>
      <c r="E7686" t="s">
        <v>1905</v>
      </c>
      <c r="F7686" t="s">
        <v>8266</v>
      </c>
      <c r="G7686" t="s">
        <v>29</v>
      </c>
      <c r="H7686" s="5">
        <v>11489.03</v>
      </c>
      <c r="I7686" s="5">
        <v>11489.027</v>
      </c>
      <c r="J7686" s="5">
        <v>3.00000000061118E-3</v>
      </c>
      <c r="K7686" s="5">
        <v>11489.03</v>
      </c>
      <c r="L7686" s="5">
        <v>0</v>
      </c>
      <c r="M7686" t="str">
        <f>IF(ISERROR(VLOOKUP(A7686,'[1]Ecart validé'!$A:$A,1,FALSE)),Z7686,"Ecart Validé")</f>
        <v>valid</v>
      </c>
      <c r="R7686" t="s">
        <v>30</v>
      </c>
      <c r="X7686"/>
      <c r="Y7686"/>
      <c r="Z7686" t="s">
        <v>31</v>
      </c>
    </row>
    <row r="7687" spans="1:26" x14ac:dyDescent="0.3">
      <c r="A7687" t="s">
        <v>10150</v>
      </c>
      <c r="B7687" t="s">
        <v>963</v>
      </c>
      <c r="C7687">
        <v>107165</v>
      </c>
      <c r="D7687" t="str">
        <f>+VLOOKUP(C7687,Param!K:L,2,FALSE)</f>
        <v>DIVERSEY EUROPE OPERATIONS BV</v>
      </c>
      <c r="E7687" t="s">
        <v>1909</v>
      </c>
      <c r="F7687" t="s">
        <v>8266</v>
      </c>
      <c r="G7687" t="s">
        <v>29</v>
      </c>
      <c r="H7687" s="5">
        <v>262.64</v>
      </c>
      <c r="I7687" s="5">
        <v>262.64159999999998</v>
      </c>
      <c r="J7687" s="5">
        <v>-1.59999999999627E-3</v>
      </c>
      <c r="K7687" s="5">
        <v>262.64</v>
      </c>
      <c r="L7687" s="5">
        <v>0</v>
      </c>
      <c r="M7687" t="str">
        <f>IF(ISERROR(VLOOKUP(A7687,'[1]Ecart validé'!$A:$A,1,FALSE)),Z7687,"Ecart Validé")</f>
        <v>valid</v>
      </c>
      <c r="R7687" t="s">
        <v>30</v>
      </c>
      <c r="X7687"/>
      <c r="Y7687"/>
      <c r="Z7687" t="s">
        <v>31</v>
      </c>
    </row>
    <row r="7688" spans="1:26" x14ac:dyDescent="0.3">
      <c r="A7688" t="s">
        <v>10151</v>
      </c>
      <c r="B7688" t="s">
        <v>963</v>
      </c>
      <c r="C7688">
        <v>107165</v>
      </c>
      <c r="D7688" t="str">
        <f>+VLOOKUP(C7688,Param!K:L,2,FALSE)</f>
        <v>DIVERSEY EUROPE OPERATIONS BV</v>
      </c>
      <c r="E7688" t="s">
        <v>1911</v>
      </c>
      <c r="F7688" t="s">
        <v>8266</v>
      </c>
      <c r="G7688" t="s">
        <v>29</v>
      </c>
      <c r="H7688" s="5">
        <v>9850.65</v>
      </c>
      <c r="I7688" s="5">
        <v>9850.65</v>
      </c>
      <c r="J7688" s="5">
        <v>0</v>
      </c>
      <c r="K7688" s="5">
        <v>9850.65</v>
      </c>
      <c r="L7688" s="5">
        <v>0</v>
      </c>
      <c r="M7688" t="str">
        <f>IF(ISERROR(VLOOKUP(A7688,'[1]Ecart validé'!$A:$A,1,FALSE)),Z7688,"Ecart Validé")</f>
        <v>valid</v>
      </c>
      <c r="R7688" t="s">
        <v>30</v>
      </c>
      <c r="X7688"/>
      <c r="Y7688"/>
      <c r="Z7688" t="s">
        <v>31</v>
      </c>
    </row>
    <row r="7689" spans="1:26" x14ac:dyDescent="0.3">
      <c r="A7689" t="s">
        <v>10152</v>
      </c>
      <c r="B7689" t="s">
        <v>963</v>
      </c>
      <c r="C7689">
        <v>259457</v>
      </c>
      <c r="D7689" t="str">
        <f>+VLOOKUP(C7689,Param!K:L,2,FALSE)</f>
        <v>ONEPARK</v>
      </c>
      <c r="E7689" t="s">
        <v>2110</v>
      </c>
      <c r="F7689" t="s">
        <v>8719</v>
      </c>
      <c r="G7689" t="s">
        <v>29</v>
      </c>
      <c r="H7689" s="5">
        <v>6842.24</v>
      </c>
      <c r="I7689" s="5">
        <v>6842.2356</v>
      </c>
      <c r="J7689" s="5">
        <v>4.399999999805E-3</v>
      </c>
      <c r="K7689" s="5">
        <v>6842.24</v>
      </c>
      <c r="L7689" s="5">
        <v>0</v>
      </c>
      <c r="M7689" t="str">
        <f>IF(ISERROR(VLOOKUP(A7689,'[1]Ecart validé'!$A:$A,1,FALSE)),Z7689,"Ecart Validé")</f>
        <v>valid</v>
      </c>
      <c r="R7689" t="s">
        <v>30</v>
      </c>
      <c r="X7689"/>
      <c r="Y7689"/>
      <c r="Z7689" t="s">
        <v>31</v>
      </c>
    </row>
    <row r="7690" spans="1:26" x14ac:dyDescent="0.3">
      <c r="A7690" t="s">
        <v>10153</v>
      </c>
      <c r="B7690" t="s">
        <v>963</v>
      </c>
      <c r="C7690">
        <v>259457</v>
      </c>
      <c r="D7690" t="str">
        <f>+VLOOKUP(C7690,Param!K:L,2,FALSE)</f>
        <v>ONEPARK</v>
      </c>
      <c r="E7690" t="s">
        <v>2110</v>
      </c>
      <c r="F7690" t="s">
        <v>8721</v>
      </c>
      <c r="G7690" t="s">
        <v>29</v>
      </c>
      <c r="H7690" s="5">
        <v>12596.59</v>
      </c>
      <c r="I7690" s="5">
        <v>12596.588400000001</v>
      </c>
      <c r="J7690" s="5">
        <v>1.59999999959836E-3</v>
      </c>
      <c r="K7690" s="5">
        <v>12596.59</v>
      </c>
      <c r="L7690" s="5">
        <v>0</v>
      </c>
      <c r="M7690" t="str">
        <f>IF(ISERROR(VLOOKUP(A7690,'[1]Ecart validé'!$A:$A,1,FALSE)),Z7690,"Ecart Validé")</f>
        <v>valid</v>
      </c>
      <c r="R7690" t="s">
        <v>30</v>
      </c>
      <c r="X7690"/>
      <c r="Y7690"/>
      <c r="Z7690" t="s">
        <v>31</v>
      </c>
    </row>
    <row r="7691" spans="1:26" x14ac:dyDescent="0.3">
      <c r="A7691" t="s">
        <v>10154</v>
      </c>
      <c r="B7691" t="s">
        <v>963</v>
      </c>
      <c r="C7691">
        <v>121962</v>
      </c>
      <c r="D7691" t="str">
        <f>+VLOOKUP(C7691,Param!K:L,2,FALSE)</f>
        <v>EXPERTIME</v>
      </c>
      <c r="E7691" t="s">
        <v>1960</v>
      </c>
      <c r="F7691" t="s">
        <v>8271</v>
      </c>
      <c r="G7691" t="s">
        <v>29</v>
      </c>
      <c r="H7691" s="5">
        <v>2309.5</v>
      </c>
      <c r="I7691" s="5">
        <v>2309.5</v>
      </c>
      <c r="J7691" s="5">
        <v>0</v>
      </c>
      <c r="K7691" s="5">
        <v>2309.5</v>
      </c>
      <c r="L7691" s="5">
        <v>0</v>
      </c>
      <c r="M7691" t="str">
        <f>IF(ISERROR(VLOOKUP(A7691,'[1]Ecart validé'!$A:$A,1,FALSE)),Z7691,"Ecart Validé")</f>
        <v>valid</v>
      </c>
      <c r="R7691" t="s">
        <v>30</v>
      </c>
      <c r="X7691"/>
      <c r="Y7691"/>
      <c r="Z7691" t="s">
        <v>31</v>
      </c>
    </row>
    <row r="7692" spans="1:26" x14ac:dyDescent="0.3">
      <c r="A7692" t="s">
        <v>10155</v>
      </c>
      <c r="B7692" t="s">
        <v>963</v>
      </c>
      <c r="C7692">
        <v>191454</v>
      </c>
      <c r="D7692" t="str">
        <f>+VLOOKUP(C7692,Param!K:L,2,FALSE)</f>
        <v>SOAT</v>
      </c>
      <c r="E7692" t="s">
        <v>2017</v>
      </c>
      <c r="F7692" t="s">
        <v>8271</v>
      </c>
      <c r="G7692" t="s">
        <v>29</v>
      </c>
      <c r="H7692" s="5">
        <v>26581.46</v>
      </c>
      <c r="I7692" s="5">
        <v>26581.464</v>
      </c>
      <c r="J7692" s="5">
        <v>-4.0000000008149003E-3</v>
      </c>
      <c r="K7692" s="5">
        <v>26581.46</v>
      </c>
      <c r="L7692" s="5">
        <v>0</v>
      </c>
      <c r="M7692" t="str">
        <f>IF(ISERROR(VLOOKUP(A7692,'[1]Ecart validé'!$A:$A,1,FALSE)),Z7692,"Ecart Validé")</f>
        <v>valid</v>
      </c>
      <c r="R7692" t="s">
        <v>30</v>
      </c>
      <c r="X7692"/>
      <c r="Y7692"/>
      <c r="Z7692" t="s">
        <v>31</v>
      </c>
    </row>
    <row r="7693" spans="1:26" x14ac:dyDescent="0.3">
      <c r="A7693" t="s">
        <v>10156</v>
      </c>
      <c r="B7693" t="s">
        <v>963</v>
      </c>
      <c r="C7693">
        <v>196452</v>
      </c>
      <c r="D7693" t="str">
        <f>+VLOOKUP(C7693,Param!K:L,2,FALSE)</f>
        <v>SFEIR</v>
      </c>
      <c r="E7693" t="s">
        <v>2026</v>
      </c>
      <c r="F7693" t="s">
        <v>8271</v>
      </c>
      <c r="G7693" t="s">
        <v>29</v>
      </c>
      <c r="H7693" s="5">
        <v>212.5</v>
      </c>
      <c r="I7693" s="5">
        <v>212.5</v>
      </c>
      <c r="J7693" s="5">
        <v>0</v>
      </c>
      <c r="K7693" s="5">
        <v>212.5</v>
      </c>
      <c r="L7693" s="5">
        <v>0</v>
      </c>
      <c r="M7693" t="str">
        <f>IF(ISERROR(VLOOKUP(A7693,'[1]Ecart validé'!$A:$A,1,FALSE)),Z7693,"Ecart Validé")</f>
        <v>valid</v>
      </c>
      <c r="R7693" t="s">
        <v>30</v>
      </c>
      <c r="X7693"/>
      <c r="Y7693"/>
      <c r="Z7693" t="s">
        <v>31</v>
      </c>
    </row>
    <row r="7694" spans="1:26" x14ac:dyDescent="0.3">
      <c r="A7694" t="s">
        <v>10157</v>
      </c>
      <c r="B7694" t="s">
        <v>963</v>
      </c>
      <c r="C7694">
        <v>92031</v>
      </c>
      <c r="D7694" t="str">
        <f>+VLOOKUP(C7694,Param!K:L,2,FALSE)</f>
        <v>VISEO SAS</v>
      </c>
      <c r="E7694" t="s">
        <v>1840</v>
      </c>
      <c r="F7694" t="s">
        <v>8271</v>
      </c>
      <c r="G7694" t="s">
        <v>29</v>
      </c>
      <c r="H7694" s="5">
        <v>36109.949999999997</v>
      </c>
      <c r="I7694" s="5">
        <v>36109.949999999997</v>
      </c>
      <c r="J7694" s="5">
        <v>0</v>
      </c>
      <c r="K7694" s="5">
        <v>36109.949999999997</v>
      </c>
      <c r="L7694" s="5">
        <v>0</v>
      </c>
      <c r="M7694" t="str">
        <f>IF(ISERROR(VLOOKUP(A7694,'[1]Ecart validé'!$A:$A,1,FALSE)),Z7694,"Ecart Validé")</f>
        <v>valid</v>
      </c>
      <c r="R7694" t="s">
        <v>30</v>
      </c>
      <c r="X7694"/>
      <c r="Y7694"/>
      <c r="Z7694" t="s">
        <v>31</v>
      </c>
    </row>
    <row r="7695" spans="1:26" x14ac:dyDescent="0.3">
      <c r="A7695" t="s">
        <v>10158</v>
      </c>
      <c r="B7695" t="s">
        <v>963</v>
      </c>
      <c r="C7695">
        <v>70014</v>
      </c>
      <c r="D7695" t="str">
        <f>+VLOOKUP(C7695,Param!K:L,2,FALSE)</f>
        <v>APSIDE</v>
      </c>
      <c r="E7695" t="s">
        <v>1724</v>
      </c>
      <c r="F7695" t="s">
        <v>8271</v>
      </c>
      <c r="G7695" t="s">
        <v>29</v>
      </c>
      <c r="H7695" s="5">
        <v>6480</v>
      </c>
      <c r="I7695" s="5">
        <v>6480</v>
      </c>
      <c r="J7695" s="5">
        <v>0</v>
      </c>
      <c r="K7695" s="5">
        <v>6480</v>
      </c>
      <c r="L7695" s="5">
        <v>0</v>
      </c>
      <c r="M7695" t="str">
        <f>IF(ISERROR(VLOOKUP(A7695,'[1]Ecart validé'!$A:$A,1,FALSE)),Z7695,"Ecart Validé")</f>
        <v>valid</v>
      </c>
      <c r="R7695" t="s">
        <v>30</v>
      </c>
      <c r="X7695"/>
      <c r="Y7695"/>
      <c r="Z7695" t="s">
        <v>31</v>
      </c>
    </row>
    <row r="7696" spans="1:26" ht="28.8" x14ac:dyDescent="0.3">
      <c r="A7696" t="s">
        <v>10159</v>
      </c>
      <c r="B7696" t="s">
        <v>963</v>
      </c>
      <c r="C7696">
        <v>298547</v>
      </c>
      <c r="D7696" t="str">
        <f>+VLOOKUP(C7696,Param!K:L,2,FALSE)</f>
        <v>CONVERTEO</v>
      </c>
      <c r="E7696" t="s">
        <v>10160</v>
      </c>
      <c r="F7696" t="s">
        <v>8271</v>
      </c>
      <c r="G7696" t="s">
        <v>29</v>
      </c>
      <c r="H7696" s="5">
        <v>5178.2</v>
      </c>
      <c r="I7696" s="5">
        <v>5178.2</v>
      </c>
      <c r="J7696" s="5">
        <v>9.0949470177292804E-13</v>
      </c>
      <c r="K7696" s="5">
        <v>5178.2</v>
      </c>
      <c r="L7696" s="5">
        <v>0</v>
      </c>
      <c r="M7696" t="str">
        <f>IF(ISERROR(VLOOKUP(A7696,'[1]Ecart validé'!$A:$A,1,FALSE)),Z7696,"Ecart Validé")</f>
        <v>valid</v>
      </c>
      <c r="R7696" t="s">
        <v>30</v>
      </c>
      <c r="S7696" t="s">
        <v>42</v>
      </c>
      <c r="T7696" t="s">
        <v>325</v>
      </c>
      <c r="U7696" s="13" t="s">
        <v>10161</v>
      </c>
      <c r="V7696" t="s">
        <v>45</v>
      </c>
      <c r="W7696" t="s">
        <v>2529</v>
      </c>
      <c r="X7696" t="s">
        <v>458</v>
      </c>
      <c r="Y7696" t="s">
        <v>458</v>
      </c>
      <c r="Z7696" t="s">
        <v>31</v>
      </c>
    </row>
    <row r="7697" spans="1:26" x14ac:dyDescent="0.3">
      <c r="A7697" t="s">
        <v>10162</v>
      </c>
      <c r="B7697" t="s">
        <v>963</v>
      </c>
      <c r="C7697">
        <v>71834</v>
      </c>
      <c r="D7697" t="str">
        <f>+VLOOKUP(C7697,Param!K:L,2,FALSE)</f>
        <v>HIGHTEAM</v>
      </c>
      <c r="E7697" t="s">
        <v>1748</v>
      </c>
      <c r="F7697" t="s">
        <v>8271</v>
      </c>
      <c r="G7697" t="s">
        <v>29</v>
      </c>
      <c r="H7697" s="5">
        <v>110771.85</v>
      </c>
      <c r="I7697" s="5">
        <v>110771.85</v>
      </c>
      <c r="J7697" s="5">
        <v>0</v>
      </c>
      <c r="K7697" s="5">
        <v>110771.85</v>
      </c>
      <c r="L7697" s="5">
        <v>0</v>
      </c>
      <c r="M7697" t="str">
        <f>IF(ISERROR(VLOOKUP(A7697,'[1]Ecart validé'!$A:$A,1,FALSE)),Z7697,"Ecart Validé")</f>
        <v>valid</v>
      </c>
      <c r="R7697" t="s">
        <v>30</v>
      </c>
      <c r="X7697"/>
      <c r="Y7697"/>
      <c r="Z7697" t="s">
        <v>31</v>
      </c>
    </row>
    <row r="7698" spans="1:26" x14ac:dyDescent="0.3">
      <c r="A7698" t="s">
        <v>10163</v>
      </c>
      <c r="B7698" t="s">
        <v>963</v>
      </c>
      <c r="C7698">
        <v>51441</v>
      </c>
      <c r="D7698" t="str">
        <f>+VLOOKUP(C7698,Param!K:L,2,FALSE)</f>
        <v>SOPRA STERIA GROUP</v>
      </c>
      <c r="E7698" t="s">
        <v>1568</v>
      </c>
      <c r="F7698" t="s">
        <v>8271</v>
      </c>
      <c r="G7698" t="s">
        <v>29</v>
      </c>
      <c r="H7698" s="5">
        <v>5575.5</v>
      </c>
      <c r="I7698" s="5">
        <v>5575.5</v>
      </c>
      <c r="J7698" s="5">
        <v>0</v>
      </c>
      <c r="K7698" s="5">
        <v>5575.5</v>
      </c>
      <c r="L7698" s="5">
        <v>0</v>
      </c>
      <c r="M7698" t="str">
        <f>IF(ISERROR(VLOOKUP(A7698,'[1]Ecart validé'!$A:$A,1,FALSE)),Z7698,"Ecart Validé")</f>
        <v>valid</v>
      </c>
      <c r="R7698" t="s">
        <v>30</v>
      </c>
      <c r="X7698"/>
      <c r="Y7698"/>
      <c r="Z7698" t="s">
        <v>31</v>
      </c>
    </row>
    <row r="7699" spans="1:26" x14ac:dyDescent="0.3">
      <c r="A7699" t="s">
        <v>10164</v>
      </c>
      <c r="B7699" t="s">
        <v>963</v>
      </c>
      <c r="C7699">
        <v>101662</v>
      </c>
      <c r="D7699" t="str">
        <f>+VLOOKUP(C7699,Param!K:L,2,FALSE)</f>
        <v>ID2</v>
      </c>
      <c r="E7699" t="s">
        <v>1872</v>
      </c>
      <c r="F7699" t="s">
        <v>8271</v>
      </c>
      <c r="G7699" t="s">
        <v>29</v>
      </c>
      <c r="H7699" s="5">
        <v>34182.400000000001</v>
      </c>
      <c r="I7699" s="5">
        <v>34182.400000000001</v>
      </c>
      <c r="J7699" s="5">
        <v>0</v>
      </c>
      <c r="K7699" s="5">
        <v>34182.400000000001</v>
      </c>
      <c r="L7699" s="5">
        <v>0</v>
      </c>
      <c r="M7699" t="str">
        <f>IF(ISERROR(VLOOKUP(A7699,'[1]Ecart validé'!$A:$A,1,FALSE)),Z7699,"Ecart Validé")</f>
        <v>valid</v>
      </c>
      <c r="R7699" t="s">
        <v>30</v>
      </c>
      <c r="X7699"/>
      <c r="Y7699"/>
      <c r="Z7699" t="s">
        <v>31</v>
      </c>
    </row>
    <row r="7700" spans="1:26" x14ac:dyDescent="0.3">
      <c r="A7700" t="s">
        <v>10165</v>
      </c>
      <c r="B7700" t="s">
        <v>963</v>
      </c>
      <c r="C7700">
        <v>70088</v>
      </c>
      <c r="D7700" t="str">
        <f>+VLOOKUP(C7700,Param!K:L,2,FALSE)</f>
        <v>BLUE CONSULTING</v>
      </c>
      <c r="E7700" t="s">
        <v>1726</v>
      </c>
      <c r="F7700" t="s">
        <v>8271</v>
      </c>
      <c r="G7700" t="s">
        <v>29</v>
      </c>
      <c r="H7700" s="5">
        <v>6145.7</v>
      </c>
      <c r="I7700" s="5">
        <v>6145.7</v>
      </c>
      <c r="J7700" s="5">
        <v>0</v>
      </c>
      <c r="K7700" s="5">
        <v>6145.7</v>
      </c>
      <c r="L7700" s="5">
        <v>0</v>
      </c>
      <c r="M7700" t="str">
        <f>IF(ISERROR(VLOOKUP(A7700,'[1]Ecart validé'!$A:$A,1,FALSE)),Z7700,"Ecart Validé")</f>
        <v>valid</v>
      </c>
      <c r="R7700" t="s">
        <v>30</v>
      </c>
      <c r="X7700"/>
      <c r="Y7700"/>
      <c r="Z7700" t="s">
        <v>31</v>
      </c>
    </row>
    <row r="7701" spans="1:26" x14ac:dyDescent="0.3">
      <c r="A7701" t="s">
        <v>10166</v>
      </c>
      <c r="B7701" t="s">
        <v>963</v>
      </c>
      <c r="C7701">
        <v>329780</v>
      </c>
      <c r="D7701" t="str">
        <f>+VLOOKUP(C7701,Param!K:L,2,FALSE)</f>
        <v xml:space="preserve">R.B.C PARIS </v>
      </c>
      <c r="E7701" t="s">
        <v>10167</v>
      </c>
      <c r="F7701" t="s">
        <v>8262</v>
      </c>
      <c r="G7701" t="s">
        <v>29</v>
      </c>
      <c r="H7701" s="5">
        <v>3795.36</v>
      </c>
      <c r="I7701" s="5">
        <v>3795.3595999999998</v>
      </c>
      <c r="J7701" s="5">
        <v>4.0000000035433897E-4</v>
      </c>
      <c r="K7701" s="5">
        <v>3795.36</v>
      </c>
      <c r="L7701" s="5">
        <v>0</v>
      </c>
      <c r="M7701" t="str">
        <f>IF(ISERROR(VLOOKUP(A7701,'[1]Ecart validé'!$A:$A,1,FALSE)),Z7701,"Ecart Validé")</f>
        <v>valid</v>
      </c>
      <c r="R7701" t="s">
        <v>30</v>
      </c>
      <c r="X7701"/>
      <c r="Y7701"/>
      <c r="Z7701" t="s">
        <v>31</v>
      </c>
    </row>
    <row r="7702" spans="1:26" x14ac:dyDescent="0.3">
      <c r="A7702" t="s">
        <v>10168</v>
      </c>
      <c r="B7702" t="s">
        <v>963</v>
      </c>
      <c r="C7702">
        <v>329780</v>
      </c>
      <c r="D7702" t="str">
        <f>+VLOOKUP(C7702,Param!K:L,2,FALSE)</f>
        <v xml:space="preserve">R.B.C PARIS </v>
      </c>
      <c r="E7702" t="s">
        <v>10167</v>
      </c>
      <c r="F7702" t="s">
        <v>8264</v>
      </c>
      <c r="G7702" t="s">
        <v>29</v>
      </c>
      <c r="H7702" s="5">
        <v>7140.3</v>
      </c>
      <c r="I7702" s="5">
        <v>7140.2996000000003</v>
      </c>
      <c r="J7702" s="5">
        <v>3.9999999989959103E-4</v>
      </c>
      <c r="K7702" s="5">
        <v>7140.3</v>
      </c>
      <c r="L7702" s="5">
        <v>0</v>
      </c>
      <c r="M7702" t="str">
        <f>IF(ISERROR(VLOOKUP(A7702,'[1]Ecart validé'!$A:$A,1,FALSE)),Z7702,"Ecart Validé")</f>
        <v>valid</v>
      </c>
      <c r="R7702" t="s">
        <v>30</v>
      </c>
      <c r="X7702"/>
      <c r="Y7702"/>
      <c r="Z7702" t="s">
        <v>31</v>
      </c>
    </row>
    <row r="7703" spans="1:26" x14ac:dyDescent="0.3">
      <c r="A7703" t="s">
        <v>10169</v>
      </c>
      <c r="B7703" t="s">
        <v>963</v>
      </c>
      <c r="C7703">
        <v>329780</v>
      </c>
      <c r="D7703" t="str">
        <f>+VLOOKUP(C7703,Param!K:L,2,FALSE)</f>
        <v xml:space="preserve">R.B.C PARIS </v>
      </c>
      <c r="E7703" t="s">
        <v>10167</v>
      </c>
      <c r="F7703" t="s">
        <v>8266</v>
      </c>
      <c r="G7703" t="s">
        <v>29</v>
      </c>
      <c r="H7703" s="5">
        <v>3224.54</v>
      </c>
      <c r="I7703" s="5">
        <v>3224.5457999999999</v>
      </c>
      <c r="J7703" s="5">
        <v>-5.7999999999083203E-3</v>
      </c>
      <c r="K7703" s="5">
        <v>3224.54</v>
      </c>
      <c r="L7703" s="5">
        <v>0</v>
      </c>
      <c r="M7703" t="str">
        <f>IF(ISERROR(VLOOKUP(A7703,'[1]Ecart validé'!$A:$A,1,FALSE)),Z7703,"Ecart Validé")</f>
        <v>valid</v>
      </c>
      <c r="R7703" t="s">
        <v>30</v>
      </c>
      <c r="X7703"/>
      <c r="Y7703"/>
      <c r="Z7703" t="s">
        <v>31</v>
      </c>
    </row>
    <row r="7704" spans="1:26" x14ac:dyDescent="0.3">
      <c r="A7704" t="s">
        <v>10170</v>
      </c>
      <c r="B7704" t="s">
        <v>963</v>
      </c>
      <c r="C7704">
        <v>79911</v>
      </c>
      <c r="D7704" t="str">
        <f>+VLOOKUP(C7704,Param!K:L,2,FALSE)</f>
        <v>HUHTAMAKI FOODSERVICE FRANCE SAS</v>
      </c>
      <c r="E7704" t="s">
        <v>1800</v>
      </c>
      <c r="F7704" t="s">
        <v>8266</v>
      </c>
      <c r="G7704" t="s">
        <v>29</v>
      </c>
      <c r="H7704" s="5">
        <v>12639.27</v>
      </c>
      <c r="I7704" s="5">
        <v>12639.2695</v>
      </c>
      <c r="J7704" s="5">
        <v>5.0000000010186297E-4</v>
      </c>
      <c r="K7704" s="5">
        <v>12639.27</v>
      </c>
      <c r="L7704" s="5">
        <v>0</v>
      </c>
      <c r="M7704" t="str">
        <f>IF(ISERROR(VLOOKUP(A7704,'[1]Ecart validé'!$A:$A,1,FALSE)),Z7704,"Ecart Validé")</f>
        <v>valid</v>
      </c>
      <c r="R7704" t="s">
        <v>30</v>
      </c>
      <c r="X7704"/>
      <c r="Y7704"/>
      <c r="Z7704" t="s">
        <v>31</v>
      </c>
    </row>
    <row r="7705" spans="1:26" x14ac:dyDescent="0.3">
      <c r="A7705" t="s">
        <v>10171</v>
      </c>
      <c r="B7705" t="s">
        <v>963</v>
      </c>
      <c r="C7705">
        <v>329534</v>
      </c>
      <c r="D7705" t="str">
        <f>+VLOOKUP(C7705,Param!K:L,2,FALSE)</f>
        <v>OOMPH MADE LIMITED</v>
      </c>
      <c r="E7705" t="s">
        <v>10172</v>
      </c>
      <c r="F7705" t="s">
        <v>8266</v>
      </c>
      <c r="G7705" t="s">
        <v>29</v>
      </c>
      <c r="H7705" s="5">
        <v>560.42999999999995</v>
      </c>
      <c r="I7705" s="5">
        <v>560.42750000000001</v>
      </c>
      <c r="J7705" s="5">
        <v>2.4999999999408798E-3</v>
      </c>
      <c r="K7705" s="5">
        <v>560.42999999999995</v>
      </c>
      <c r="L7705" s="5">
        <v>0</v>
      </c>
      <c r="M7705" t="str">
        <f>IF(ISERROR(VLOOKUP(A7705,'[1]Ecart validé'!$A:$A,1,FALSE)),Z7705,"Ecart Validé")</f>
        <v>valid</v>
      </c>
      <c r="R7705" t="s">
        <v>30</v>
      </c>
      <c r="X7705"/>
      <c r="Y7705"/>
      <c r="Z7705" t="s">
        <v>31</v>
      </c>
    </row>
    <row r="7706" spans="1:26" x14ac:dyDescent="0.3">
      <c r="A7706" t="s">
        <v>10173</v>
      </c>
      <c r="B7706" t="s">
        <v>963</v>
      </c>
      <c r="C7706">
        <v>58363</v>
      </c>
      <c r="D7706" t="str">
        <f>+VLOOKUP(C7706,Param!K:L,2,FALSE)</f>
        <v>TEXDECOR</v>
      </c>
      <c r="E7706" t="s">
        <v>10174</v>
      </c>
      <c r="F7706" t="s">
        <v>8266</v>
      </c>
      <c r="G7706" t="s">
        <v>29</v>
      </c>
      <c r="H7706" s="5">
        <v>325.98</v>
      </c>
      <c r="I7706" s="5">
        <v>325.9828</v>
      </c>
      <c r="J7706" s="5">
        <v>-2.7999999999792601E-3</v>
      </c>
      <c r="K7706" s="5">
        <v>325.98</v>
      </c>
      <c r="L7706" s="5">
        <v>0</v>
      </c>
      <c r="M7706" t="str">
        <f>IF(ISERROR(VLOOKUP(A7706,'[1]Ecart validé'!$A:$A,1,FALSE)),Z7706,"Ecart Validé")</f>
        <v>valid</v>
      </c>
      <c r="R7706" t="s">
        <v>30</v>
      </c>
      <c r="X7706"/>
      <c r="Y7706"/>
      <c r="Z7706" t="s">
        <v>31</v>
      </c>
    </row>
    <row r="7707" spans="1:26" x14ac:dyDescent="0.3">
      <c r="A7707" t="s">
        <v>10175</v>
      </c>
      <c r="B7707" t="s">
        <v>963</v>
      </c>
      <c r="C7707">
        <v>306765</v>
      </c>
      <c r="D7707" t="str">
        <f>+VLOOKUP(C7707,Param!K:L,2,FALSE)</f>
        <v xml:space="preserve">GH &amp; PARTNERS </v>
      </c>
      <c r="E7707" t="s">
        <v>10176</v>
      </c>
      <c r="F7707" t="s">
        <v>8266</v>
      </c>
      <c r="G7707" t="s">
        <v>29</v>
      </c>
      <c r="H7707" s="5">
        <v>42566.04</v>
      </c>
      <c r="I7707" s="5">
        <v>42566.04</v>
      </c>
      <c r="J7707" s="5">
        <v>0</v>
      </c>
      <c r="K7707" s="5">
        <v>42566.04</v>
      </c>
      <c r="L7707" s="5">
        <v>0</v>
      </c>
      <c r="M7707" t="str">
        <f>IF(ISERROR(VLOOKUP(A7707,'[1]Ecart validé'!$A:$A,1,FALSE)),Z7707,"Ecart Validé")</f>
        <v>valid</v>
      </c>
      <c r="R7707" t="s">
        <v>30</v>
      </c>
      <c r="X7707"/>
      <c r="Y7707"/>
      <c r="Z7707" t="s">
        <v>31</v>
      </c>
    </row>
    <row r="7708" spans="1:26" x14ac:dyDescent="0.3">
      <c r="A7708" t="s">
        <v>10177</v>
      </c>
      <c r="B7708" t="s">
        <v>963</v>
      </c>
      <c r="C7708">
        <v>279498</v>
      </c>
      <c r="D7708" t="str">
        <f>+VLOOKUP(C7708,Param!K:L,2,FALSE)</f>
        <v xml:space="preserve">GAMESTREAM </v>
      </c>
      <c r="E7708" t="s">
        <v>10178</v>
      </c>
      <c r="F7708" t="s">
        <v>8266</v>
      </c>
      <c r="G7708" t="s">
        <v>29</v>
      </c>
      <c r="H7708" s="5">
        <v>92.5</v>
      </c>
      <c r="I7708" s="5">
        <v>92.5</v>
      </c>
      <c r="J7708" s="5">
        <v>0</v>
      </c>
      <c r="K7708" s="5">
        <v>92.5</v>
      </c>
      <c r="L7708" s="5">
        <v>0</v>
      </c>
      <c r="M7708" t="str">
        <f>IF(ISERROR(VLOOKUP(A7708,'[1]Ecart validé'!$A:$A,1,FALSE)),Z7708,"Ecart Validé")</f>
        <v>valid</v>
      </c>
      <c r="R7708" t="s">
        <v>30</v>
      </c>
      <c r="X7708"/>
      <c r="Y7708"/>
      <c r="Z7708" t="s">
        <v>31</v>
      </c>
    </row>
    <row r="7709" spans="1:26" x14ac:dyDescent="0.3">
      <c r="A7709" t="s">
        <v>10179</v>
      </c>
      <c r="B7709" t="s">
        <v>963</v>
      </c>
      <c r="C7709">
        <v>357785</v>
      </c>
      <c r="D7709" t="str">
        <f>+VLOOKUP(C7709,Param!K:L,2,FALSE)</f>
        <v>Ceramiche Atlas Concorde SpA</v>
      </c>
      <c r="E7709" t="s">
        <v>10180</v>
      </c>
      <c r="F7709" t="s">
        <v>8266</v>
      </c>
      <c r="G7709" t="s">
        <v>29</v>
      </c>
      <c r="H7709" s="5">
        <v>11315.58</v>
      </c>
      <c r="I7709" s="5">
        <v>11315.5764</v>
      </c>
      <c r="J7709" s="5">
        <v>3.6000000000058199E-3</v>
      </c>
      <c r="K7709" s="5">
        <v>11315.58</v>
      </c>
      <c r="L7709" s="5">
        <v>0</v>
      </c>
      <c r="M7709" t="str">
        <f>IF(ISERROR(VLOOKUP(A7709,'[1]Ecart validé'!$A:$A,1,FALSE)),Z7709,"Ecart Validé")</f>
        <v>valid</v>
      </c>
      <c r="R7709" t="s">
        <v>30</v>
      </c>
      <c r="X7709"/>
      <c r="Y7709"/>
      <c r="Z7709" t="s">
        <v>31</v>
      </c>
    </row>
    <row r="7710" spans="1:26" x14ac:dyDescent="0.3">
      <c r="A7710" t="s">
        <v>10181</v>
      </c>
      <c r="B7710" t="s">
        <v>963</v>
      </c>
      <c r="C7710">
        <v>76413</v>
      </c>
      <c r="D7710" t="str">
        <f>+VLOOKUP(C7710,Param!K:L,2,FALSE)</f>
        <v>BOSE SAS</v>
      </c>
      <c r="E7710" t="s">
        <v>10182</v>
      </c>
      <c r="F7710" t="s">
        <v>8266</v>
      </c>
      <c r="G7710" t="s">
        <v>29</v>
      </c>
      <c r="H7710" s="5">
        <v>1216.56</v>
      </c>
      <c r="I7710" s="5">
        <v>1216.56</v>
      </c>
      <c r="J7710" s="5">
        <v>0</v>
      </c>
      <c r="K7710" s="5">
        <v>1216.56</v>
      </c>
      <c r="L7710" s="5">
        <v>0</v>
      </c>
      <c r="M7710" t="str">
        <f>IF(ISERROR(VLOOKUP(A7710,'[1]Ecart validé'!$A:$A,1,FALSE)),Z7710,"Ecart Validé")</f>
        <v>valid</v>
      </c>
      <c r="R7710" t="s">
        <v>30</v>
      </c>
      <c r="X7710"/>
      <c r="Y7710"/>
      <c r="Z7710" t="s">
        <v>31</v>
      </c>
    </row>
    <row r="7711" spans="1:26" x14ac:dyDescent="0.3">
      <c r="A7711" t="s">
        <v>10183</v>
      </c>
      <c r="B7711" t="s">
        <v>963</v>
      </c>
      <c r="C7711">
        <v>364303</v>
      </c>
      <c r="D7711" t="str">
        <f>+VLOOKUP(C7711,Param!K:L,2,FALSE)</f>
        <v>NEO2C</v>
      </c>
      <c r="E7711" t="s">
        <v>10184</v>
      </c>
      <c r="F7711" t="s">
        <v>8266</v>
      </c>
      <c r="G7711" t="s">
        <v>29</v>
      </c>
      <c r="H7711" s="5">
        <v>170.71</v>
      </c>
      <c r="I7711" s="5">
        <v>170.708</v>
      </c>
      <c r="J7711" s="5">
        <v>2.0000000000095402E-3</v>
      </c>
      <c r="K7711" s="5">
        <v>170.71</v>
      </c>
      <c r="L7711" s="5">
        <v>0</v>
      </c>
      <c r="M7711" t="str">
        <f>IF(ISERROR(VLOOKUP(A7711,'[1]Ecart validé'!$A:$A,1,FALSE)),Z7711,"Ecart Validé")</f>
        <v>valid</v>
      </c>
      <c r="R7711" t="s">
        <v>30</v>
      </c>
      <c r="X7711"/>
      <c r="Y7711"/>
      <c r="Z7711" t="s">
        <v>31</v>
      </c>
    </row>
    <row r="7712" spans="1:26" x14ac:dyDescent="0.3">
      <c r="A7712" t="s">
        <v>10185</v>
      </c>
      <c r="B7712" t="s">
        <v>963</v>
      </c>
      <c r="C7712">
        <v>364262</v>
      </c>
      <c r="D7712" t="str">
        <f>+VLOOKUP(C7712,Param!K:L,2,FALSE)</f>
        <v>OTRUM AS</v>
      </c>
      <c r="E7712" t="s">
        <v>10186</v>
      </c>
      <c r="F7712" t="s">
        <v>8266</v>
      </c>
      <c r="G7712" t="s">
        <v>29</v>
      </c>
      <c r="H7712" s="5">
        <v>478.55</v>
      </c>
      <c r="I7712" s="5">
        <v>478.548</v>
      </c>
      <c r="J7712" s="5">
        <v>2.0000000000095402E-3</v>
      </c>
      <c r="K7712" s="5">
        <v>478.55</v>
      </c>
      <c r="L7712" s="5">
        <v>0</v>
      </c>
      <c r="M7712" t="str">
        <f>IF(ISERROR(VLOOKUP(A7712,'[1]Ecart validé'!$A:$A,1,FALSE)),Z7712,"Ecart Validé")</f>
        <v>valid</v>
      </c>
      <c r="R7712" t="s">
        <v>30</v>
      </c>
      <c r="X7712"/>
      <c r="Y7712"/>
      <c r="Z7712" t="s">
        <v>31</v>
      </c>
    </row>
    <row r="7713" spans="1:26" x14ac:dyDescent="0.3">
      <c r="A7713" t="s">
        <v>10187</v>
      </c>
      <c r="B7713" t="s">
        <v>963</v>
      </c>
      <c r="C7713">
        <v>17399</v>
      </c>
      <c r="D7713" t="str">
        <f>+VLOOKUP(C7713,Param!K:L,2,FALSE)</f>
        <v>RADIOPARK GMBH &amp; CO KG</v>
      </c>
      <c r="E7713" t="s">
        <v>10188</v>
      </c>
      <c r="F7713" t="s">
        <v>8266</v>
      </c>
      <c r="G7713" t="s">
        <v>29</v>
      </c>
      <c r="H7713" s="5">
        <v>607.52</v>
      </c>
      <c r="I7713" s="5">
        <v>607.52099999999996</v>
      </c>
      <c r="J7713" s="5">
        <v>-9.9999999997635292E-4</v>
      </c>
      <c r="K7713" s="5">
        <v>607.52</v>
      </c>
      <c r="L7713" s="5">
        <v>0</v>
      </c>
      <c r="M7713" t="str">
        <f>IF(ISERROR(VLOOKUP(A7713,'[1]Ecart validé'!$A:$A,1,FALSE)),Z7713,"Ecart Validé")</f>
        <v>valid</v>
      </c>
      <c r="R7713" t="s">
        <v>30</v>
      </c>
      <c r="X7713"/>
      <c r="Y7713"/>
      <c r="Z7713" t="s">
        <v>31</v>
      </c>
    </row>
    <row r="7714" spans="1:26" x14ac:dyDescent="0.3">
      <c r="A7714" t="s">
        <v>10189</v>
      </c>
      <c r="B7714" t="s">
        <v>963</v>
      </c>
      <c r="C7714">
        <v>23837</v>
      </c>
      <c r="D7714" t="str">
        <f>+VLOOKUP(C7714,Param!K:L,2,FALSE)</f>
        <v>BENTLEY EUROPE BV</v>
      </c>
      <c r="E7714" t="s">
        <v>2358</v>
      </c>
      <c r="F7714" t="s">
        <v>8617</v>
      </c>
      <c r="G7714" t="s">
        <v>29</v>
      </c>
      <c r="H7714" s="5">
        <v>67.5</v>
      </c>
      <c r="I7714" s="5">
        <v>67.5</v>
      </c>
      <c r="J7714" s="5">
        <v>0</v>
      </c>
      <c r="K7714" s="5">
        <v>67.5</v>
      </c>
      <c r="L7714" s="5">
        <v>0</v>
      </c>
      <c r="M7714" t="str">
        <f>IF(ISERROR(VLOOKUP(A7714,'[1]Ecart validé'!$A:$A,1,FALSE)),Z7714,"Ecart Validé")</f>
        <v>valid</v>
      </c>
      <c r="R7714" t="s">
        <v>30</v>
      </c>
      <c r="X7714"/>
      <c r="Y7714"/>
      <c r="Z7714" t="s">
        <v>31</v>
      </c>
    </row>
    <row r="7715" spans="1:26" ht="57.6" x14ac:dyDescent="0.3">
      <c r="A7715" t="s">
        <v>10190</v>
      </c>
      <c r="B7715" t="s">
        <v>963</v>
      </c>
      <c r="C7715">
        <v>23837</v>
      </c>
      <c r="D7715" t="str">
        <f>+VLOOKUP(C7715,Param!K:L,2,FALSE)</f>
        <v>BENTLEY EUROPE BV</v>
      </c>
      <c r="E7715" t="s">
        <v>2358</v>
      </c>
      <c r="F7715" t="s">
        <v>8266</v>
      </c>
      <c r="G7715" t="s">
        <v>29</v>
      </c>
      <c r="H7715" s="5">
        <v>194.63</v>
      </c>
      <c r="I7715" s="5">
        <v>194.63</v>
      </c>
      <c r="J7715" s="5">
        <v>0</v>
      </c>
      <c r="K7715" s="5">
        <v>194.63</v>
      </c>
      <c r="L7715" s="5">
        <v>0</v>
      </c>
      <c r="M7715" t="str">
        <f>IF(ISERROR(VLOOKUP(A7715,'[1]Ecart validé'!$A:$A,1,FALSE)),Z7715,"Ecart Validé")</f>
        <v>valid</v>
      </c>
      <c r="R7715" t="s">
        <v>456</v>
      </c>
      <c r="S7715" t="s">
        <v>45</v>
      </c>
      <c r="T7715" t="s">
        <v>2529</v>
      </c>
      <c r="U7715" s="13" t="s">
        <v>10191</v>
      </c>
      <c r="V7715" t="s">
        <v>60</v>
      </c>
      <c r="W7715" t="s">
        <v>61</v>
      </c>
      <c r="X7715" t="s">
        <v>993</v>
      </c>
      <c r="Y7715" t="s">
        <v>993</v>
      </c>
      <c r="Z7715" t="s">
        <v>31</v>
      </c>
    </row>
    <row r="7716" spans="1:26" x14ac:dyDescent="0.3">
      <c r="A7716" t="s">
        <v>10192</v>
      </c>
      <c r="B7716" t="s">
        <v>963</v>
      </c>
      <c r="C7716">
        <v>356083</v>
      </c>
      <c r="D7716" t="str">
        <f>+VLOOKUP(C7716,Param!K:L,2,FALSE)</f>
        <v>WOODIK</v>
      </c>
      <c r="E7716" t="s">
        <v>10193</v>
      </c>
      <c r="F7716" t="s">
        <v>8266</v>
      </c>
      <c r="G7716" t="s">
        <v>29</v>
      </c>
      <c r="H7716" s="5">
        <v>36335.78</v>
      </c>
      <c r="I7716" s="5">
        <v>36335.783600000002</v>
      </c>
      <c r="J7716" s="5">
        <v>-3.60000000364379E-3</v>
      </c>
      <c r="K7716" s="5">
        <v>36335.78</v>
      </c>
      <c r="L7716" s="5">
        <v>0</v>
      </c>
      <c r="M7716" t="str">
        <f>IF(ISERROR(VLOOKUP(A7716,'[1]Ecart validé'!$A:$A,1,FALSE)),Z7716,"Ecart Validé")</f>
        <v>valid</v>
      </c>
      <c r="R7716" t="s">
        <v>30</v>
      </c>
      <c r="X7716"/>
      <c r="Y7716"/>
      <c r="Z7716" t="s">
        <v>31</v>
      </c>
    </row>
    <row r="7717" spans="1:26" x14ac:dyDescent="0.3">
      <c r="A7717" t="s">
        <v>10194</v>
      </c>
      <c r="B7717" t="s">
        <v>963</v>
      </c>
      <c r="C7717">
        <v>45946</v>
      </c>
      <c r="D7717" t="str">
        <f>+VLOOKUP(C7717,Param!K:L,2,FALSE)</f>
        <v>LIGNE VAUZELLE</v>
      </c>
      <c r="E7717" t="s">
        <v>1531</v>
      </c>
      <c r="F7717" t="s">
        <v>8266</v>
      </c>
      <c r="G7717" t="s">
        <v>29</v>
      </c>
      <c r="H7717" s="5">
        <v>116.82</v>
      </c>
      <c r="I7717" s="5">
        <v>116.82</v>
      </c>
      <c r="J7717" s="5">
        <v>0</v>
      </c>
      <c r="K7717" s="5">
        <v>116.82</v>
      </c>
      <c r="L7717" s="5">
        <v>0</v>
      </c>
      <c r="M7717" t="str">
        <f>IF(ISERROR(VLOOKUP(A7717,'[1]Ecart validé'!$A:$A,1,FALSE)),Z7717,"Ecart Validé")</f>
        <v>valid</v>
      </c>
      <c r="R7717" t="s">
        <v>30</v>
      </c>
      <c r="X7717"/>
      <c r="Y7717"/>
      <c r="Z7717" t="s">
        <v>31</v>
      </c>
    </row>
    <row r="7718" spans="1:26" x14ac:dyDescent="0.3">
      <c r="A7718" t="s">
        <v>10195</v>
      </c>
      <c r="B7718" t="s">
        <v>963</v>
      </c>
      <c r="C7718">
        <v>71820</v>
      </c>
      <c r="D7718" t="str">
        <f>+VLOOKUP(C7718,Param!K:L,2,FALSE)</f>
        <v>ZENIKA</v>
      </c>
      <c r="E7718" t="s">
        <v>10196</v>
      </c>
      <c r="F7718" t="s">
        <v>8271</v>
      </c>
      <c r="G7718" t="s">
        <v>29</v>
      </c>
      <c r="H7718" s="5">
        <v>11917.88</v>
      </c>
      <c r="I7718" s="5">
        <v>11917.875</v>
      </c>
      <c r="J7718" s="5">
        <v>4.9999999991996403E-3</v>
      </c>
      <c r="K7718" s="5">
        <v>11917.88</v>
      </c>
      <c r="L7718" s="5">
        <v>0</v>
      </c>
      <c r="M7718" t="str">
        <f>IF(ISERROR(VLOOKUP(A7718,'[1]Ecart validé'!$A:$A,1,FALSE)),Z7718,"Ecart Validé")</f>
        <v>valid</v>
      </c>
      <c r="R7718" t="s">
        <v>30</v>
      </c>
      <c r="X7718"/>
      <c r="Y7718"/>
      <c r="Z7718" t="s">
        <v>31</v>
      </c>
    </row>
    <row r="7719" spans="1:26" x14ac:dyDescent="0.3">
      <c r="A7719" t="s">
        <v>10197</v>
      </c>
      <c r="B7719" t="s">
        <v>963</v>
      </c>
      <c r="C7719">
        <v>117363</v>
      </c>
      <c r="D7719" t="str">
        <f>+VLOOKUP(C7719,Param!K:L,2,FALSE)</f>
        <v>SOLUTEC</v>
      </c>
      <c r="E7719" t="s">
        <v>1941</v>
      </c>
      <c r="F7719" t="s">
        <v>8271</v>
      </c>
      <c r="G7719" t="s">
        <v>29</v>
      </c>
      <c r="H7719" s="5">
        <v>14254.5</v>
      </c>
      <c r="I7719" s="5">
        <v>14254.5</v>
      </c>
      <c r="J7719" s="5">
        <v>0</v>
      </c>
      <c r="K7719" s="5">
        <v>14254.5</v>
      </c>
      <c r="L7719" s="5">
        <v>0</v>
      </c>
      <c r="M7719" t="str">
        <f>IF(ISERROR(VLOOKUP(A7719,'[1]Ecart validé'!$A:$A,1,FALSE)),Z7719,"Ecart Validé")</f>
        <v>valid</v>
      </c>
      <c r="R7719" t="s">
        <v>30</v>
      </c>
      <c r="X7719"/>
      <c r="Y7719"/>
      <c r="Z7719" t="s">
        <v>31</v>
      </c>
    </row>
    <row r="7720" spans="1:26" x14ac:dyDescent="0.3">
      <c r="A7720" t="s">
        <v>10198</v>
      </c>
      <c r="B7720" t="s">
        <v>963</v>
      </c>
      <c r="C7720">
        <v>178347</v>
      </c>
      <c r="D7720" t="str">
        <f>+VLOOKUP(C7720,Param!K:L,2,FALSE)</f>
        <v>MALTEM CONSULTING (OPENBRIDGE)</v>
      </c>
      <c r="E7720" t="s">
        <v>1980</v>
      </c>
      <c r="F7720" t="s">
        <v>8271</v>
      </c>
      <c r="G7720" t="s">
        <v>29</v>
      </c>
      <c r="H7720" s="5">
        <v>7901.88</v>
      </c>
      <c r="I7720" s="5">
        <v>7901.875</v>
      </c>
      <c r="J7720" s="5">
        <v>5.0000000001091298E-3</v>
      </c>
      <c r="K7720" s="5">
        <v>7901.88</v>
      </c>
      <c r="L7720" s="5">
        <v>0</v>
      </c>
      <c r="M7720" t="str">
        <f>IF(ISERROR(VLOOKUP(A7720,'[1]Ecart validé'!$A:$A,1,FALSE)),Z7720,"Ecart Validé")</f>
        <v>valid</v>
      </c>
      <c r="R7720" t="s">
        <v>30</v>
      </c>
      <c r="X7720"/>
      <c r="Y7720"/>
      <c r="Z7720" t="s">
        <v>31</v>
      </c>
    </row>
    <row r="7721" spans="1:26" x14ac:dyDescent="0.3">
      <c r="A7721" t="s">
        <v>10199</v>
      </c>
      <c r="B7721" t="s">
        <v>963</v>
      </c>
      <c r="C7721">
        <v>76848</v>
      </c>
      <c r="D7721" t="str">
        <f>+VLOOKUP(C7721,Param!K:L,2,FALSE)</f>
        <v>LOGTEAM</v>
      </c>
      <c r="E7721" t="s">
        <v>1757</v>
      </c>
      <c r="F7721" t="s">
        <v>8271</v>
      </c>
      <c r="G7721" t="s">
        <v>29</v>
      </c>
      <c r="H7721" s="5">
        <v>49629</v>
      </c>
      <c r="I7721" s="5">
        <v>49629</v>
      </c>
      <c r="J7721" s="5">
        <v>0</v>
      </c>
      <c r="K7721" s="5">
        <v>49629</v>
      </c>
      <c r="L7721" s="5">
        <v>0</v>
      </c>
      <c r="M7721" t="str">
        <f>IF(ISERROR(VLOOKUP(A7721,'[1]Ecart validé'!$A:$A,1,FALSE)),Z7721,"Ecart Validé")</f>
        <v>valid</v>
      </c>
      <c r="R7721" t="s">
        <v>30</v>
      </c>
      <c r="X7721"/>
      <c r="Y7721"/>
      <c r="Z7721" t="s">
        <v>31</v>
      </c>
    </row>
    <row r="7722" spans="1:26" x14ac:dyDescent="0.3">
      <c r="A7722" t="s">
        <v>10200</v>
      </c>
      <c r="B7722" t="s">
        <v>963</v>
      </c>
      <c r="C7722">
        <v>298897</v>
      </c>
      <c r="D7722" t="str">
        <f>+VLOOKUP(C7722,Param!K:L,2,FALSE)</f>
        <v>EXALT</v>
      </c>
      <c r="E7722" t="s">
        <v>2485</v>
      </c>
      <c r="F7722" t="s">
        <v>8271</v>
      </c>
      <c r="G7722" t="s">
        <v>29</v>
      </c>
      <c r="H7722" s="5">
        <v>78109.05</v>
      </c>
      <c r="I7722" s="5">
        <v>78109.05</v>
      </c>
      <c r="J7722" s="5">
        <v>0</v>
      </c>
      <c r="K7722" s="5">
        <v>78109.05</v>
      </c>
      <c r="L7722" s="5">
        <v>0</v>
      </c>
      <c r="M7722" t="str">
        <f>IF(ISERROR(VLOOKUP(A7722,'[1]Ecart validé'!$A:$A,1,FALSE)),Z7722,"Ecart Validé")</f>
        <v>valid</v>
      </c>
      <c r="R7722" t="s">
        <v>30</v>
      </c>
      <c r="X7722"/>
      <c r="Y7722"/>
      <c r="Z7722" t="s">
        <v>31</v>
      </c>
    </row>
    <row r="7723" spans="1:26" x14ac:dyDescent="0.3">
      <c r="A7723" t="s">
        <v>10201</v>
      </c>
      <c r="B7723" t="s">
        <v>963</v>
      </c>
      <c r="C7723">
        <v>244858</v>
      </c>
      <c r="D7723" t="str">
        <f>+VLOOKUP(C7723,Param!K:L,2,FALSE)</f>
        <v>CENOVA</v>
      </c>
      <c r="E7723" t="s">
        <v>10202</v>
      </c>
      <c r="F7723" t="s">
        <v>8271</v>
      </c>
      <c r="G7723" t="s">
        <v>29</v>
      </c>
      <c r="H7723" s="5">
        <v>9472</v>
      </c>
      <c r="I7723" s="5">
        <v>9472</v>
      </c>
      <c r="J7723" s="5">
        <v>0</v>
      </c>
      <c r="K7723" s="5">
        <v>9472</v>
      </c>
      <c r="L7723" s="5">
        <v>0</v>
      </c>
      <c r="M7723" t="str">
        <f>IF(ISERROR(VLOOKUP(A7723,'[1]Ecart validé'!$A:$A,1,FALSE)),Z7723,"Ecart Validé")</f>
        <v>valid</v>
      </c>
      <c r="R7723" t="s">
        <v>30</v>
      </c>
      <c r="X7723"/>
      <c r="Y7723"/>
      <c r="Z7723" t="s">
        <v>31</v>
      </c>
    </row>
    <row r="7724" spans="1:26" x14ac:dyDescent="0.3">
      <c r="A7724" t="s">
        <v>10203</v>
      </c>
      <c r="B7724" t="s">
        <v>963</v>
      </c>
      <c r="C7724">
        <v>200819</v>
      </c>
      <c r="D7724" t="str">
        <f>+VLOOKUP(C7724,Param!K:L,2,FALSE)</f>
        <v>BUSINESS &amp; DECISION SA</v>
      </c>
      <c r="E7724" t="s">
        <v>10204</v>
      </c>
      <c r="F7724" t="s">
        <v>8271</v>
      </c>
      <c r="G7724" t="s">
        <v>29</v>
      </c>
      <c r="H7724" s="5">
        <v>24499.29</v>
      </c>
      <c r="I7724" s="5">
        <v>24499.293300000001</v>
      </c>
      <c r="J7724" s="5">
        <v>-3.3000000003085002E-3</v>
      </c>
      <c r="K7724" s="5">
        <v>24499.29</v>
      </c>
      <c r="L7724" s="5">
        <v>0</v>
      </c>
      <c r="M7724" t="str">
        <f>IF(ISERROR(VLOOKUP(A7724,'[1]Ecart validé'!$A:$A,1,FALSE)),Z7724,"Ecart Validé")</f>
        <v>valid</v>
      </c>
      <c r="R7724" t="s">
        <v>30</v>
      </c>
      <c r="X7724"/>
      <c r="Y7724"/>
      <c r="Z7724" t="s">
        <v>31</v>
      </c>
    </row>
    <row r="7725" spans="1:26" x14ac:dyDescent="0.3">
      <c r="A7725" t="s">
        <v>10205</v>
      </c>
      <c r="B7725" t="s">
        <v>963</v>
      </c>
      <c r="C7725">
        <v>292568</v>
      </c>
      <c r="D7725" t="str">
        <f>+VLOOKUP(C7725,Param!K:L,2,FALSE)</f>
        <v>LIONBRIDGE INTERNATIONAL UNLIMITED COMPANY</v>
      </c>
      <c r="E7725" t="s">
        <v>2217</v>
      </c>
      <c r="F7725" t="s">
        <v>8271</v>
      </c>
      <c r="G7725" t="s">
        <v>29</v>
      </c>
      <c r="H7725" s="5">
        <v>62600</v>
      </c>
      <c r="I7725" s="5">
        <v>62600</v>
      </c>
      <c r="J7725" s="5">
        <v>0</v>
      </c>
      <c r="K7725" s="5">
        <v>62600</v>
      </c>
      <c r="L7725" s="5">
        <v>0</v>
      </c>
      <c r="M7725" t="str">
        <f>IF(ISERROR(VLOOKUP(A7725,'[1]Ecart validé'!$A:$A,1,FALSE)),Z7725,"Ecart Validé")</f>
        <v>valid</v>
      </c>
      <c r="R7725" t="s">
        <v>30</v>
      </c>
      <c r="X7725"/>
      <c r="Y7725"/>
      <c r="Z7725" t="s">
        <v>31</v>
      </c>
    </row>
    <row r="7726" spans="1:26" x14ac:dyDescent="0.3">
      <c r="A7726" t="s">
        <v>10206</v>
      </c>
      <c r="B7726" t="s">
        <v>963</v>
      </c>
      <c r="C7726">
        <v>4952</v>
      </c>
      <c r="D7726" t="str">
        <f>+VLOOKUP(C7726,Param!K:L,2,FALSE)</f>
        <v>VOXEL MEDIA S.L.</v>
      </c>
      <c r="E7726" t="s">
        <v>1237</v>
      </c>
      <c r="F7726" t="s">
        <v>8271</v>
      </c>
      <c r="G7726" t="s">
        <v>29</v>
      </c>
      <c r="H7726" s="5">
        <v>19182.7</v>
      </c>
      <c r="I7726" s="5">
        <v>19182.7</v>
      </c>
      <c r="J7726" s="5">
        <v>0</v>
      </c>
      <c r="K7726" s="5">
        <v>19182.7</v>
      </c>
      <c r="L7726" s="5">
        <v>0</v>
      </c>
      <c r="M7726" t="str">
        <f>IF(ISERROR(VLOOKUP(A7726,'[1]Ecart validé'!$A:$A,1,FALSE)),Z7726,"Ecart Validé")</f>
        <v>valid</v>
      </c>
      <c r="R7726" t="s">
        <v>30</v>
      </c>
      <c r="X7726"/>
      <c r="Y7726"/>
      <c r="Z7726" t="s">
        <v>31</v>
      </c>
    </row>
    <row r="7727" spans="1:26" x14ac:dyDescent="0.3">
      <c r="A7727" t="s">
        <v>10207</v>
      </c>
      <c r="B7727" t="s">
        <v>963</v>
      </c>
      <c r="C7727">
        <v>121890</v>
      </c>
      <c r="D7727" t="str">
        <f>+VLOOKUP(C7727,Param!K:L,2,FALSE)</f>
        <v>LISTEN TOO</v>
      </c>
      <c r="E7727" t="s">
        <v>1958</v>
      </c>
      <c r="F7727" t="s">
        <v>8271</v>
      </c>
      <c r="G7727" t="s">
        <v>29</v>
      </c>
      <c r="H7727" s="5">
        <v>68156.53</v>
      </c>
      <c r="I7727" s="5">
        <v>68156.528000000006</v>
      </c>
      <c r="J7727" s="5">
        <v>1.9999999931314899E-3</v>
      </c>
      <c r="K7727" s="5">
        <v>68156.53</v>
      </c>
      <c r="L7727" s="5">
        <v>0</v>
      </c>
      <c r="M7727" t="str">
        <f>IF(ISERROR(VLOOKUP(A7727,'[1]Ecart validé'!$A:$A,1,FALSE)),Z7727,"Ecart Validé")</f>
        <v>valid</v>
      </c>
      <c r="R7727" t="s">
        <v>30</v>
      </c>
      <c r="X7727"/>
      <c r="Y7727"/>
      <c r="Z7727" t="s">
        <v>31</v>
      </c>
    </row>
    <row r="7728" spans="1:26" x14ac:dyDescent="0.3">
      <c r="A7728" t="s">
        <v>10208</v>
      </c>
      <c r="B7728" t="s">
        <v>963</v>
      </c>
      <c r="C7728">
        <v>318789</v>
      </c>
      <c r="D7728" t="str">
        <f>+VLOOKUP(C7728,Param!K:L,2,FALSE)</f>
        <v>ITIPART FRANCE</v>
      </c>
      <c r="E7728" t="s">
        <v>10209</v>
      </c>
      <c r="F7728" t="s">
        <v>8271</v>
      </c>
      <c r="G7728" t="s">
        <v>29</v>
      </c>
      <c r="H7728" s="5">
        <v>5545.63</v>
      </c>
      <c r="I7728" s="5">
        <v>5545.625</v>
      </c>
      <c r="J7728" s="5">
        <v>5.0000000001091298E-3</v>
      </c>
      <c r="K7728" s="5">
        <v>5545.63</v>
      </c>
      <c r="L7728" s="5">
        <v>0</v>
      </c>
      <c r="M7728" t="str">
        <f>IF(ISERROR(VLOOKUP(A7728,'[1]Ecart validé'!$A:$A,1,FALSE)),Z7728,"Ecart Validé")</f>
        <v>valid</v>
      </c>
      <c r="R7728" t="s">
        <v>30</v>
      </c>
      <c r="X7728"/>
      <c r="Y7728"/>
      <c r="Z7728" t="s">
        <v>31</v>
      </c>
    </row>
    <row r="7729" spans="1:26" x14ac:dyDescent="0.3">
      <c r="A7729" t="s">
        <v>10210</v>
      </c>
      <c r="B7729" t="s">
        <v>963</v>
      </c>
      <c r="C7729">
        <v>214389</v>
      </c>
      <c r="D7729" t="str">
        <f>+VLOOKUP(C7729,Param!K:L,2,FALSE)</f>
        <v>EXTIA</v>
      </c>
      <c r="E7729" t="s">
        <v>2052</v>
      </c>
      <c r="F7729" t="s">
        <v>8271</v>
      </c>
      <c r="G7729" t="s">
        <v>29</v>
      </c>
      <c r="H7729" s="5">
        <v>29597.75</v>
      </c>
      <c r="I7729" s="5">
        <v>29597.75</v>
      </c>
      <c r="J7729" s="5">
        <v>0</v>
      </c>
      <c r="K7729" s="5">
        <v>29597.75</v>
      </c>
      <c r="L7729" s="5">
        <v>0</v>
      </c>
      <c r="M7729" t="str">
        <f>IF(ISERROR(VLOOKUP(A7729,'[1]Ecart validé'!$A:$A,1,FALSE)),Z7729,"Ecart Validé")</f>
        <v>valid</v>
      </c>
      <c r="R7729" t="s">
        <v>30</v>
      </c>
      <c r="X7729"/>
      <c r="Y7729"/>
      <c r="Z7729" t="s">
        <v>31</v>
      </c>
    </row>
    <row r="7730" spans="1:26" x14ac:dyDescent="0.3">
      <c r="A7730" t="s">
        <v>10211</v>
      </c>
      <c r="B7730" t="s">
        <v>963</v>
      </c>
      <c r="C7730">
        <v>59818</v>
      </c>
      <c r="D7730" t="str">
        <f>+VLOOKUP(C7730,Param!K:L,2,FALSE)</f>
        <v xml:space="preserve">ALDEMIA </v>
      </c>
      <c r="E7730" t="s">
        <v>10212</v>
      </c>
      <c r="F7730" t="s">
        <v>8271</v>
      </c>
      <c r="G7730" t="s">
        <v>29</v>
      </c>
      <c r="H7730" s="5">
        <v>7450.25</v>
      </c>
      <c r="I7730" s="5">
        <v>7450.25</v>
      </c>
      <c r="J7730" s="5">
        <v>0</v>
      </c>
      <c r="K7730" s="5">
        <v>7450.25</v>
      </c>
      <c r="L7730" s="5">
        <v>0</v>
      </c>
      <c r="M7730" t="str">
        <f>IF(ISERROR(VLOOKUP(A7730,'[1]Ecart validé'!$A:$A,1,FALSE)),Z7730,"Ecart Validé")</f>
        <v>valid</v>
      </c>
      <c r="R7730" t="s">
        <v>30</v>
      </c>
      <c r="X7730"/>
      <c r="Y7730"/>
      <c r="Z7730" t="s">
        <v>31</v>
      </c>
    </row>
    <row r="7731" spans="1:26" x14ac:dyDescent="0.3">
      <c r="A7731" t="s">
        <v>10213</v>
      </c>
      <c r="B7731" t="s">
        <v>963</v>
      </c>
      <c r="C7731">
        <v>5229</v>
      </c>
      <c r="D7731" t="str">
        <f>+VLOOKUP(C7731,Param!K:L,2,FALSE)</f>
        <v>NOMIOS SAS</v>
      </c>
      <c r="E7731" t="s">
        <v>1249</v>
      </c>
      <c r="F7731" t="s">
        <v>8271</v>
      </c>
      <c r="G7731" t="s">
        <v>29</v>
      </c>
      <c r="H7731" s="5">
        <v>27458.62</v>
      </c>
      <c r="I7731" s="5">
        <v>27458.6217</v>
      </c>
      <c r="J7731" s="5">
        <v>-1.70000000071013E-3</v>
      </c>
      <c r="K7731" s="5">
        <v>27458.62</v>
      </c>
      <c r="L7731" s="5">
        <v>0</v>
      </c>
      <c r="M7731" t="str">
        <f>IF(ISERROR(VLOOKUP(A7731,'[1]Ecart validé'!$A:$A,1,FALSE)),Z7731,"Ecart Validé")</f>
        <v>valid</v>
      </c>
      <c r="R7731" t="s">
        <v>30</v>
      </c>
      <c r="X7731"/>
      <c r="Y7731"/>
      <c r="Z7731" t="s">
        <v>31</v>
      </c>
    </row>
    <row r="7732" spans="1:26" x14ac:dyDescent="0.3">
      <c r="A7732" t="s">
        <v>10214</v>
      </c>
      <c r="B7732" t="s">
        <v>963</v>
      </c>
      <c r="C7732">
        <v>71577</v>
      </c>
      <c r="D7732" t="str">
        <f>+VLOOKUP(C7732,Param!K:L,2,FALSE)</f>
        <v>MODIS FRANCE</v>
      </c>
      <c r="E7732" t="s">
        <v>1741</v>
      </c>
      <c r="F7732" t="s">
        <v>8271</v>
      </c>
      <c r="G7732" t="s">
        <v>29</v>
      </c>
      <c r="H7732" s="5">
        <v>9158.75</v>
      </c>
      <c r="I7732" s="5">
        <v>9158.75</v>
      </c>
      <c r="J7732" s="5">
        <v>0</v>
      </c>
      <c r="K7732" s="5">
        <v>9158.75</v>
      </c>
      <c r="L7732" s="5">
        <v>0</v>
      </c>
      <c r="M7732" t="str">
        <f>IF(ISERROR(VLOOKUP(A7732,'[1]Ecart validé'!$A:$A,1,FALSE)),Z7732,"Ecart Validé")</f>
        <v>valid</v>
      </c>
      <c r="R7732" t="s">
        <v>30</v>
      </c>
      <c r="X7732"/>
      <c r="Y7732"/>
      <c r="Z7732" t="s">
        <v>31</v>
      </c>
    </row>
    <row r="7733" spans="1:26" x14ac:dyDescent="0.3">
      <c r="A7733" t="s">
        <v>10215</v>
      </c>
      <c r="B7733" t="s">
        <v>963</v>
      </c>
      <c r="C7733">
        <v>298254</v>
      </c>
      <c r="D7733" t="str">
        <f>+VLOOKUP(C7733,Param!K:L,2,FALSE)</f>
        <v>KISS TECH</v>
      </c>
      <c r="E7733" t="s">
        <v>10216</v>
      </c>
      <c r="F7733" t="s">
        <v>8271</v>
      </c>
      <c r="G7733" t="s">
        <v>29</v>
      </c>
      <c r="H7733" s="5">
        <v>22507.5</v>
      </c>
      <c r="I7733" s="5">
        <v>22507.5</v>
      </c>
      <c r="J7733" s="5">
        <v>0</v>
      </c>
      <c r="K7733" s="5">
        <v>22507.5</v>
      </c>
      <c r="L7733" s="5">
        <v>0</v>
      </c>
      <c r="M7733" t="str">
        <f>IF(ISERROR(VLOOKUP(A7733,'[1]Ecart validé'!$A:$A,1,FALSE)),Z7733,"Ecart Validé")</f>
        <v>valid</v>
      </c>
      <c r="R7733" t="s">
        <v>30</v>
      </c>
      <c r="X7733"/>
      <c r="Y7733"/>
      <c r="Z7733" t="s">
        <v>31</v>
      </c>
    </row>
    <row r="7734" spans="1:26" x14ac:dyDescent="0.3">
      <c r="A7734" t="s">
        <v>10217</v>
      </c>
      <c r="B7734" t="s">
        <v>963</v>
      </c>
      <c r="C7734">
        <v>70357</v>
      </c>
      <c r="D7734" t="str">
        <f>+VLOOKUP(C7734,Param!K:L,2,FALSE)</f>
        <v>OCEANE CONSULTING</v>
      </c>
      <c r="E7734" t="s">
        <v>1733</v>
      </c>
      <c r="F7734" t="s">
        <v>8271</v>
      </c>
      <c r="G7734" t="s">
        <v>29</v>
      </c>
      <c r="H7734" s="5">
        <v>33645.980000000003</v>
      </c>
      <c r="I7734" s="5">
        <v>33645.974999999999</v>
      </c>
      <c r="J7734" s="5">
        <v>5.0000000046566103E-3</v>
      </c>
      <c r="K7734" s="5">
        <v>33645.980000000003</v>
      </c>
      <c r="L7734" s="5">
        <v>0</v>
      </c>
      <c r="M7734" t="str">
        <f>IF(ISERROR(VLOOKUP(A7734,'[1]Ecart validé'!$A:$A,1,FALSE)),Z7734,"Ecart Validé")</f>
        <v>valid</v>
      </c>
      <c r="R7734" t="s">
        <v>30</v>
      </c>
      <c r="X7734"/>
      <c r="Y7734"/>
      <c r="Z7734" t="s">
        <v>31</v>
      </c>
    </row>
    <row r="7735" spans="1:26" ht="57.6" x14ac:dyDescent="0.3">
      <c r="A7735" t="s">
        <v>10218</v>
      </c>
      <c r="B7735" t="s">
        <v>963</v>
      </c>
      <c r="C7735">
        <v>221684</v>
      </c>
      <c r="D7735" t="str">
        <f>+VLOOKUP(C7735,Param!K:L,2,FALSE)</f>
        <v>LOCAL MEASURE INTERNATIONAL</v>
      </c>
      <c r="E7735" t="s">
        <v>2056</v>
      </c>
      <c r="F7735" t="s">
        <v>8271</v>
      </c>
      <c r="G7735" t="s">
        <v>29</v>
      </c>
      <c r="H7735" s="5">
        <v>3560.1</v>
      </c>
      <c r="I7735" s="5">
        <v>3560.0970000000002</v>
      </c>
      <c r="J7735" s="5">
        <v>2.9999999997016801E-3</v>
      </c>
      <c r="K7735" s="5">
        <v>3560.1</v>
      </c>
      <c r="L7735" s="5">
        <v>0</v>
      </c>
      <c r="M7735" t="str">
        <f>IF(ISERROR(VLOOKUP(A7735,'[1]Ecart validé'!$A:$A,1,FALSE)),Z7735,"Ecart Validé")</f>
        <v>valid</v>
      </c>
      <c r="R7735" t="s">
        <v>30</v>
      </c>
      <c r="S7735" t="s">
        <v>42</v>
      </c>
      <c r="T7735" t="s">
        <v>325</v>
      </c>
      <c r="U7735" s="13" t="s">
        <v>10219</v>
      </c>
      <c r="V7735" t="s">
        <v>45</v>
      </c>
      <c r="W7735" t="s">
        <v>2529</v>
      </c>
      <c r="X7735" t="s">
        <v>62</v>
      </c>
      <c r="Y7735" t="s">
        <v>62</v>
      </c>
      <c r="Z7735" t="s">
        <v>31</v>
      </c>
    </row>
    <row r="7736" spans="1:26" x14ac:dyDescent="0.3">
      <c r="A7736" t="s">
        <v>10220</v>
      </c>
      <c r="B7736" t="s">
        <v>963</v>
      </c>
      <c r="C7736">
        <v>47210</v>
      </c>
      <c r="D7736" t="str">
        <f>+VLOOKUP(C7736,Param!K:L,2,FALSE)</f>
        <v>CONSORT NT</v>
      </c>
      <c r="E7736" t="s">
        <v>1560</v>
      </c>
      <c r="F7736" t="s">
        <v>8271</v>
      </c>
      <c r="G7736" t="s">
        <v>29</v>
      </c>
      <c r="H7736" s="5">
        <v>22556.2</v>
      </c>
      <c r="I7736" s="5">
        <v>22556.2</v>
      </c>
      <c r="J7736" s="5">
        <v>0</v>
      </c>
      <c r="K7736" s="5">
        <v>22556.2</v>
      </c>
      <c r="L7736" s="5">
        <v>0</v>
      </c>
      <c r="M7736" t="str">
        <f>IF(ISERROR(VLOOKUP(A7736,'[1]Ecart validé'!$A:$A,1,FALSE)),Z7736,"Ecart Validé")</f>
        <v>valid</v>
      </c>
      <c r="R7736" t="s">
        <v>30</v>
      </c>
      <c r="X7736"/>
      <c r="Y7736"/>
      <c r="Z7736" t="s">
        <v>31</v>
      </c>
    </row>
    <row r="7737" spans="1:26" x14ac:dyDescent="0.3">
      <c r="A7737" t="s">
        <v>10221</v>
      </c>
      <c r="B7737" t="s">
        <v>963</v>
      </c>
      <c r="C7737">
        <v>268216</v>
      </c>
      <c r="D7737" t="str">
        <f>+VLOOKUP(C7737,Param!K:L,2,FALSE)</f>
        <v>GLOBAL CARD SYSTEMS COMPAGNIE</v>
      </c>
      <c r="E7737" t="s">
        <v>10222</v>
      </c>
      <c r="F7737" t="s">
        <v>8721</v>
      </c>
      <c r="G7737" t="s">
        <v>29</v>
      </c>
      <c r="H7737" s="5">
        <v>5245.06</v>
      </c>
      <c r="I7737" s="5">
        <v>5245.0635000000002</v>
      </c>
      <c r="J7737" s="5">
        <v>-3.49999999980354E-3</v>
      </c>
      <c r="K7737" s="5">
        <v>5245.06</v>
      </c>
      <c r="L7737" s="5">
        <v>0</v>
      </c>
      <c r="M7737" t="str">
        <f>IF(ISERROR(VLOOKUP(A7737,'[1]Ecart validé'!$A:$A,1,FALSE)),Z7737,"Ecart Validé")</f>
        <v>valid</v>
      </c>
      <c r="R7737" t="s">
        <v>30</v>
      </c>
      <c r="X7737"/>
      <c r="Y7737"/>
      <c r="Z7737" t="s">
        <v>31</v>
      </c>
    </row>
    <row r="7738" spans="1:26" x14ac:dyDescent="0.3">
      <c r="A7738" t="s">
        <v>10223</v>
      </c>
      <c r="B7738" t="s">
        <v>963</v>
      </c>
      <c r="C7738">
        <v>90228</v>
      </c>
      <c r="D7738" t="str">
        <f>+VLOOKUP(C7738,Param!K:L,2,FALSE)</f>
        <v>INTER PARFUMS INC.</v>
      </c>
      <c r="E7738" t="s">
        <v>2446</v>
      </c>
      <c r="F7738" t="s">
        <v>8721</v>
      </c>
      <c r="G7738" t="s">
        <v>1983</v>
      </c>
      <c r="H7738" s="5">
        <v>35162.65</v>
      </c>
      <c r="I7738" s="5">
        <v>35162.65</v>
      </c>
      <c r="J7738" s="5">
        <v>0</v>
      </c>
      <c r="K7738" s="5">
        <v>35162.65</v>
      </c>
      <c r="L7738" s="5">
        <v>0</v>
      </c>
      <c r="M7738" t="str">
        <f>IF(ISERROR(VLOOKUP(A7738,'[1]Ecart validé'!$A:$A,1,FALSE)),Z7738,"Ecart Validé")</f>
        <v>valid</v>
      </c>
      <c r="R7738" t="s">
        <v>30</v>
      </c>
      <c r="X7738"/>
      <c r="Y7738"/>
      <c r="Z7738" t="s">
        <v>31</v>
      </c>
    </row>
    <row r="7739" spans="1:26" x14ac:dyDescent="0.3">
      <c r="A7739" t="s">
        <v>10224</v>
      </c>
      <c r="B7739" t="s">
        <v>963</v>
      </c>
      <c r="C7739">
        <v>224470</v>
      </c>
      <c r="D7739" t="str">
        <f>+VLOOKUP(C7739,Param!K:L,2,FALSE)</f>
        <v>WMF GROUP GMBH</v>
      </c>
      <c r="E7739" t="s">
        <v>2504</v>
      </c>
      <c r="F7739" t="s">
        <v>8271</v>
      </c>
      <c r="G7739" t="s">
        <v>29</v>
      </c>
      <c r="H7739" s="5">
        <v>3704.73</v>
      </c>
      <c r="I7739" s="5">
        <v>3704.73</v>
      </c>
      <c r="J7739" s="5">
        <v>0</v>
      </c>
      <c r="K7739" s="5">
        <v>3704.73</v>
      </c>
      <c r="L7739" s="5">
        <v>0</v>
      </c>
      <c r="M7739" t="str">
        <f>IF(ISERROR(VLOOKUP(A7739,'[1]Ecart validé'!$A:$A,1,FALSE)),Z7739,"Ecart Validé")</f>
        <v>valid</v>
      </c>
      <c r="R7739" t="s">
        <v>30</v>
      </c>
      <c r="X7739"/>
      <c r="Y7739"/>
      <c r="Z7739" t="s">
        <v>31</v>
      </c>
    </row>
    <row r="7740" spans="1:26" ht="86.4" x14ac:dyDescent="0.3">
      <c r="A7740" t="s">
        <v>10225</v>
      </c>
      <c r="B7740" t="s">
        <v>963</v>
      </c>
      <c r="C7740">
        <v>262263</v>
      </c>
      <c r="D7740" t="str">
        <f>+VLOOKUP(C7740,Param!K:L,2,FALSE)</f>
        <v>NONIUSSOFT SOFTWARE E CONSULTORIA PARA TELECOMUNICACOES SA</v>
      </c>
      <c r="E7740" t="s">
        <v>2501</v>
      </c>
      <c r="F7740" t="s">
        <v>8271</v>
      </c>
      <c r="G7740" t="s">
        <v>29</v>
      </c>
      <c r="H7740" s="5">
        <v>22493.5</v>
      </c>
      <c r="I7740" s="5">
        <v>22493.498200000002</v>
      </c>
      <c r="J7740" s="5">
        <v>1.7999999981839199E-3</v>
      </c>
      <c r="K7740" s="5">
        <v>22493.5</v>
      </c>
      <c r="L7740" s="5">
        <v>0</v>
      </c>
      <c r="M7740" t="str">
        <f>IF(ISERROR(VLOOKUP(A7740,'[1]Ecart validé'!$A:$A,1,FALSE)),Z7740,"Ecart Validé")</f>
        <v>valid</v>
      </c>
      <c r="R7740" t="s">
        <v>30</v>
      </c>
      <c r="S7740" t="s">
        <v>42</v>
      </c>
      <c r="T7740" t="s">
        <v>325</v>
      </c>
      <c r="U7740" s="13" t="s">
        <v>10226</v>
      </c>
      <c r="V7740" t="s">
        <v>45</v>
      </c>
      <c r="W7740" t="s">
        <v>9857</v>
      </c>
      <c r="X7740" t="s">
        <v>6958</v>
      </c>
      <c r="Y7740" t="s">
        <v>6958</v>
      </c>
      <c r="Z7740" t="s">
        <v>31</v>
      </c>
    </row>
    <row r="7741" spans="1:26" x14ac:dyDescent="0.3">
      <c r="A7741" t="s">
        <v>10227</v>
      </c>
      <c r="B7741" t="s">
        <v>963</v>
      </c>
      <c r="C7741">
        <v>339824</v>
      </c>
      <c r="D7741" t="str">
        <f>+VLOOKUP(C7741,Param!K:L,2,FALSE)</f>
        <v>HOIST GROUP HOLDING AB</v>
      </c>
      <c r="E7741" t="s">
        <v>10228</v>
      </c>
      <c r="F7741" t="s">
        <v>8266</v>
      </c>
      <c r="G7741" t="s">
        <v>29</v>
      </c>
      <c r="H7741" s="5">
        <v>37690.47</v>
      </c>
      <c r="I7741" s="5">
        <v>37690.471400000002</v>
      </c>
      <c r="J7741" s="5">
        <v>-1.40000000101281E-3</v>
      </c>
      <c r="K7741" s="5">
        <v>37690.47</v>
      </c>
      <c r="L7741" s="5">
        <v>0</v>
      </c>
      <c r="M7741" t="str">
        <f>IF(ISERROR(VLOOKUP(A7741,'[1]Ecart validé'!$A:$A,1,FALSE)),Z7741,"Ecart Validé")</f>
        <v>valid</v>
      </c>
      <c r="R7741" t="s">
        <v>30</v>
      </c>
      <c r="X7741"/>
      <c r="Y7741"/>
      <c r="Z7741" t="s">
        <v>31</v>
      </c>
    </row>
    <row r="7742" spans="1:26" x14ac:dyDescent="0.3">
      <c r="A7742" t="s">
        <v>10229</v>
      </c>
      <c r="B7742" t="s">
        <v>963</v>
      </c>
      <c r="C7742">
        <v>121587</v>
      </c>
      <c r="D7742" t="str">
        <f>+VLOOKUP(C7742,Param!K:L,2,FALSE)</f>
        <v>ALTRAN TECHNOLOGIES</v>
      </c>
      <c r="E7742" t="s">
        <v>2489</v>
      </c>
      <c r="F7742" t="s">
        <v>8271</v>
      </c>
      <c r="G7742" t="s">
        <v>29</v>
      </c>
      <c r="H7742" s="5">
        <v>21099.95</v>
      </c>
      <c r="I7742" s="5">
        <v>21099.95</v>
      </c>
      <c r="J7742" s="5">
        <v>0</v>
      </c>
      <c r="K7742" s="5">
        <v>21099.95</v>
      </c>
      <c r="L7742" s="5">
        <v>0</v>
      </c>
      <c r="M7742" t="str">
        <f>IF(ISERROR(VLOOKUP(A7742,'[1]Ecart validé'!$A:$A,1,FALSE)),Z7742,"Ecart Validé")</f>
        <v>valid</v>
      </c>
      <c r="R7742" t="s">
        <v>30</v>
      </c>
      <c r="X7742"/>
      <c r="Y7742"/>
      <c r="Z7742" t="s">
        <v>31</v>
      </c>
    </row>
    <row r="7743" spans="1:26" x14ac:dyDescent="0.3">
      <c r="A7743" t="s">
        <v>10230</v>
      </c>
      <c r="B7743" t="s">
        <v>963</v>
      </c>
      <c r="C7743">
        <v>70063</v>
      </c>
      <c r="D7743" t="str">
        <f>+VLOOKUP(C7743,Param!K:L,2,FALSE)</f>
        <v>ALTEN SIR</v>
      </c>
      <c r="E7743" t="s">
        <v>2497</v>
      </c>
      <c r="F7743" t="s">
        <v>8271</v>
      </c>
      <c r="G7743" t="s">
        <v>29</v>
      </c>
      <c r="H7743" s="5">
        <v>36229.35</v>
      </c>
      <c r="I7743" s="5">
        <v>36229.35</v>
      </c>
      <c r="J7743" s="5">
        <v>0</v>
      </c>
      <c r="K7743" s="5">
        <v>36229.35</v>
      </c>
      <c r="L7743" s="5">
        <v>0</v>
      </c>
      <c r="M7743" t="str">
        <f>IF(ISERROR(VLOOKUP(A7743,'[1]Ecart validé'!$A:$A,1,FALSE)),Z7743,"Ecart Validé")</f>
        <v>valid</v>
      </c>
      <c r="R7743" t="s">
        <v>30</v>
      </c>
      <c r="X7743"/>
      <c r="Y7743"/>
      <c r="Z7743" t="s">
        <v>31</v>
      </c>
    </row>
    <row r="7744" spans="1:26" x14ac:dyDescent="0.3">
      <c r="A7744" t="s">
        <v>10231</v>
      </c>
      <c r="B7744" t="s">
        <v>963</v>
      </c>
      <c r="C7744">
        <v>184974</v>
      </c>
      <c r="D7744" t="str">
        <f>+VLOOKUP(C7744,Param!K:L,2,FALSE)</f>
        <v>AURES TECHNOLOGIES</v>
      </c>
      <c r="E7744" t="s">
        <v>1993</v>
      </c>
      <c r="F7744" t="s">
        <v>8271</v>
      </c>
      <c r="G7744" t="s">
        <v>29</v>
      </c>
      <c r="H7744" s="5">
        <v>1132.97</v>
      </c>
      <c r="I7744" s="5">
        <v>1132.9688000000001</v>
      </c>
      <c r="J7744" s="5">
        <v>1.1999999999261399E-3</v>
      </c>
      <c r="K7744" s="5">
        <v>1132.97</v>
      </c>
      <c r="L7744" s="5">
        <v>0</v>
      </c>
      <c r="M7744" t="str">
        <f>IF(ISERROR(VLOOKUP(A7744,'[1]Ecart validé'!$A:$A,1,FALSE)),Z7744,"Ecart Validé")</f>
        <v>valid</v>
      </c>
      <c r="R7744" t="s">
        <v>30</v>
      </c>
      <c r="X7744"/>
      <c r="Y7744"/>
      <c r="Z7744" t="s">
        <v>31</v>
      </c>
    </row>
    <row r="7745" spans="1:26" x14ac:dyDescent="0.3">
      <c r="A7745" t="s">
        <v>10232</v>
      </c>
      <c r="B7745" t="s">
        <v>963</v>
      </c>
      <c r="C7745">
        <v>20768</v>
      </c>
      <c r="D7745" t="str">
        <f>+VLOOKUP(C7745,Param!K:L,2,FALSE)</f>
        <v>TRUSTYOU GMBH</v>
      </c>
      <c r="E7745" t="s">
        <v>2506</v>
      </c>
      <c r="F7745" t="s">
        <v>8271</v>
      </c>
      <c r="G7745" t="s">
        <v>29</v>
      </c>
      <c r="H7745" s="5">
        <v>326206.5</v>
      </c>
      <c r="I7745" s="5">
        <v>326206.5</v>
      </c>
      <c r="J7745" s="5">
        <v>0</v>
      </c>
      <c r="K7745" s="5">
        <v>326206.5</v>
      </c>
      <c r="L7745" s="5">
        <v>0</v>
      </c>
      <c r="M7745" t="str">
        <f>IF(ISERROR(VLOOKUP(A7745,'[1]Ecart validé'!$A:$A,1,FALSE)),Z7745,"Ecart Validé")</f>
        <v>valid</v>
      </c>
      <c r="R7745" t="s">
        <v>30</v>
      </c>
      <c r="S7745" t="s">
        <v>60</v>
      </c>
      <c r="T7745" t="s">
        <v>61</v>
      </c>
      <c r="V7745" t="s">
        <v>60</v>
      </c>
      <c r="W7745" t="s">
        <v>61</v>
      </c>
      <c r="X7745"/>
      <c r="Y7745"/>
      <c r="Z7745" t="s">
        <v>31</v>
      </c>
    </row>
    <row r="7746" spans="1:26" x14ac:dyDescent="0.3">
      <c r="A7746" t="s">
        <v>10233</v>
      </c>
      <c r="B7746" t="s">
        <v>963</v>
      </c>
      <c r="C7746">
        <v>70963</v>
      </c>
      <c r="D7746" t="str">
        <f>+VLOOKUP(C7746,Param!K:L,2,FALSE)</f>
        <v>SUNTSEU</v>
      </c>
      <c r="E7746" t="s">
        <v>1737</v>
      </c>
      <c r="F7746" t="s">
        <v>8271</v>
      </c>
      <c r="G7746" t="s">
        <v>29</v>
      </c>
      <c r="H7746" s="5">
        <v>30342.400000000001</v>
      </c>
      <c r="I7746" s="5">
        <v>30342.400000000001</v>
      </c>
      <c r="J7746" s="5">
        <v>0</v>
      </c>
      <c r="K7746" s="5">
        <v>30342.400000000001</v>
      </c>
      <c r="L7746" s="5">
        <v>0</v>
      </c>
      <c r="M7746" t="str">
        <f>IF(ISERROR(VLOOKUP(A7746,'[1]Ecart validé'!$A:$A,1,FALSE)),Z7746,"Ecart Validé")</f>
        <v>valid</v>
      </c>
      <c r="R7746" t="s">
        <v>30</v>
      </c>
      <c r="X7746"/>
      <c r="Y7746"/>
      <c r="Z7746" t="s">
        <v>31</v>
      </c>
    </row>
    <row r="7747" spans="1:26" x14ac:dyDescent="0.3">
      <c r="A7747" t="s">
        <v>10234</v>
      </c>
      <c r="B7747" t="s">
        <v>963</v>
      </c>
      <c r="C7747">
        <v>253582</v>
      </c>
      <c r="D7747" t="str">
        <f>+VLOOKUP(C7747,Param!K:L,2,FALSE)</f>
        <v>ROOMCHECKING FRANCE DISTRIBUTION</v>
      </c>
      <c r="E7747" t="s">
        <v>2096</v>
      </c>
      <c r="F7747" t="s">
        <v>8271</v>
      </c>
      <c r="G7747" t="s">
        <v>29</v>
      </c>
      <c r="H7747" s="5">
        <v>8199.3799999999992</v>
      </c>
      <c r="I7747" s="5">
        <v>8199.384</v>
      </c>
      <c r="J7747" s="5">
        <v>-4.0000000008149003E-3</v>
      </c>
      <c r="K7747" s="5">
        <v>8199.3799999999992</v>
      </c>
      <c r="L7747" s="5">
        <v>0</v>
      </c>
      <c r="M7747" t="str">
        <f>IF(ISERROR(VLOOKUP(A7747,'[1]Ecart validé'!$A:$A,1,FALSE)),Z7747,"Ecart Validé")</f>
        <v>valid</v>
      </c>
      <c r="R7747" t="s">
        <v>30</v>
      </c>
      <c r="X7747"/>
      <c r="Y7747"/>
      <c r="Z7747" t="s">
        <v>31</v>
      </c>
    </row>
    <row r="7748" spans="1:26" x14ac:dyDescent="0.3">
      <c r="A7748" t="s">
        <v>10235</v>
      </c>
      <c r="B7748" t="s">
        <v>963</v>
      </c>
      <c r="C7748">
        <v>56285</v>
      </c>
      <c r="D7748" t="str">
        <f>+VLOOKUP(C7748,Param!K:L,2,FALSE)</f>
        <v>DEVOTEAM</v>
      </c>
      <c r="E7748" t="s">
        <v>1623</v>
      </c>
      <c r="F7748" t="s">
        <v>8271</v>
      </c>
      <c r="G7748" t="s">
        <v>29</v>
      </c>
      <c r="H7748" s="5">
        <v>181109.48</v>
      </c>
      <c r="I7748" s="5">
        <v>181109.47500000001</v>
      </c>
      <c r="J7748" s="5">
        <v>5.0000000046566103E-3</v>
      </c>
      <c r="K7748" s="5">
        <v>181109.48</v>
      </c>
      <c r="L7748" s="5">
        <v>0</v>
      </c>
      <c r="M7748" t="str">
        <f>IF(ISERROR(VLOOKUP(A7748,'[1]Ecart validé'!$A:$A,1,FALSE)),Z7748,"Ecart Validé")</f>
        <v>valid</v>
      </c>
      <c r="R7748" t="s">
        <v>30</v>
      </c>
      <c r="X7748"/>
      <c r="Y7748"/>
      <c r="Z7748" t="s">
        <v>31</v>
      </c>
    </row>
    <row r="7749" spans="1:26" x14ac:dyDescent="0.3">
      <c r="A7749" t="s">
        <v>10236</v>
      </c>
      <c r="B7749" t="s">
        <v>963</v>
      </c>
      <c r="C7749">
        <v>183217</v>
      </c>
      <c r="D7749" t="str">
        <f>+VLOOKUP(C7749,Param!K:L,2,FALSE)</f>
        <v>PFLEIDERER DEUTCHLAND GMBH</v>
      </c>
      <c r="E7749" t="s">
        <v>2481</v>
      </c>
      <c r="F7749" t="s">
        <v>8271</v>
      </c>
      <c r="G7749" t="s">
        <v>29</v>
      </c>
      <c r="H7749" s="5">
        <v>13613.97</v>
      </c>
      <c r="I7749" s="5">
        <v>13613.9666</v>
      </c>
      <c r="J7749" s="5">
        <v>3.3999999996012702E-3</v>
      </c>
      <c r="K7749" s="5">
        <v>13613.97</v>
      </c>
      <c r="L7749" s="5">
        <v>0</v>
      </c>
      <c r="M7749" t="str">
        <f>IF(ISERROR(VLOOKUP(A7749,'[1]Ecart validé'!$A:$A,1,FALSE)),Z7749,"Ecart Validé")</f>
        <v>valid</v>
      </c>
      <c r="R7749" t="s">
        <v>30</v>
      </c>
      <c r="X7749"/>
      <c r="Y7749"/>
      <c r="Z7749" t="s">
        <v>31</v>
      </c>
    </row>
    <row r="7750" spans="1:26" x14ac:dyDescent="0.3">
      <c r="A7750" t="s">
        <v>10237</v>
      </c>
      <c r="B7750" t="s">
        <v>963</v>
      </c>
      <c r="C7750">
        <v>183217</v>
      </c>
      <c r="D7750" t="str">
        <f>+VLOOKUP(C7750,Param!K:L,2,FALSE)</f>
        <v>PFLEIDERER DEUTCHLAND GMBH</v>
      </c>
      <c r="E7750" t="s">
        <v>2475</v>
      </c>
      <c r="F7750" t="s">
        <v>8271</v>
      </c>
      <c r="G7750" t="s">
        <v>29</v>
      </c>
      <c r="H7750" s="5">
        <v>5581.81</v>
      </c>
      <c r="I7750" s="5">
        <v>5581.8076000000001</v>
      </c>
      <c r="J7750" s="5">
        <v>2.4000000003070402E-3</v>
      </c>
      <c r="K7750" s="5">
        <v>5581.81</v>
      </c>
      <c r="L7750" s="5">
        <v>0</v>
      </c>
      <c r="M7750" t="str">
        <f>IF(ISERROR(VLOOKUP(A7750,'[1]Ecart validé'!$A:$A,1,FALSE)),Z7750,"Ecart Validé")</f>
        <v>valid</v>
      </c>
      <c r="R7750" t="s">
        <v>30</v>
      </c>
      <c r="X7750"/>
      <c r="Y7750"/>
      <c r="Z7750" t="s">
        <v>31</v>
      </c>
    </row>
    <row r="7751" spans="1:26" x14ac:dyDescent="0.3">
      <c r="A7751" t="s">
        <v>10238</v>
      </c>
      <c r="B7751" t="s">
        <v>963</v>
      </c>
      <c r="C7751">
        <v>6085</v>
      </c>
      <c r="D7751" t="str">
        <f>+VLOOKUP(C7751,Param!K:L,2,FALSE)</f>
        <v>ERARD PRO</v>
      </c>
      <c r="E7751" t="s">
        <v>1263</v>
      </c>
      <c r="F7751" t="s">
        <v>8271</v>
      </c>
      <c r="G7751" t="s">
        <v>29</v>
      </c>
      <c r="H7751" s="5">
        <v>47.31</v>
      </c>
      <c r="I7751" s="5">
        <v>47.31</v>
      </c>
      <c r="J7751" s="5">
        <v>0</v>
      </c>
      <c r="K7751" s="5">
        <v>47.31</v>
      </c>
      <c r="L7751" s="5">
        <v>0</v>
      </c>
      <c r="M7751" t="str">
        <f>IF(ISERROR(VLOOKUP(A7751,'[1]Ecart validé'!$A:$A,1,FALSE)),Z7751,"Ecart Validé")</f>
        <v>valid</v>
      </c>
      <c r="R7751" t="s">
        <v>30</v>
      </c>
      <c r="X7751"/>
      <c r="Y7751"/>
      <c r="Z7751" t="s">
        <v>31</v>
      </c>
    </row>
    <row r="7752" spans="1:26" x14ac:dyDescent="0.3">
      <c r="A7752" t="s">
        <v>10239</v>
      </c>
      <c r="B7752" t="s">
        <v>963</v>
      </c>
      <c r="C7752">
        <v>356462</v>
      </c>
      <c r="D7752" t="str">
        <f>+VLOOKUP(C7752,Param!K:L,2,FALSE)</f>
        <v>MEC2</v>
      </c>
      <c r="E7752" t="s">
        <v>10240</v>
      </c>
      <c r="F7752" t="s">
        <v>8271</v>
      </c>
      <c r="G7752" t="s">
        <v>29</v>
      </c>
      <c r="H7752" s="5">
        <v>3350.29</v>
      </c>
      <c r="I7752" s="5">
        <v>3350.2860000000001</v>
      </c>
      <c r="J7752" s="5">
        <v>3.9999999999054099E-3</v>
      </c>
      <c r="K7752" s="5">
        <v>3350.29</v>
      </c>
      <c r="L7752" s="5">
        <v>0</v>
      </c>
      <c r="M7752" t="str">
        <f>IF(ISERROR(VLOOKUP(A7752,'[1]Ecart validé'!$A:$A,1,FALSE)),Z7752,"Ecart Validé")</f>
        <v>valid</v>
      </c>
      <c r="R7752" t="s">
        <v>30</v>
      </c>
      <c r="X7752"/>
      <c r="Y7752"/>
      <c r="Z7752" t="s">
        <v>31</v>
      </c>
    </row>
    <row r="7753" spans="1:26" x14ac:dyDescent="0.3">
      <c r="A7753" t="s">
        <v>10241</v>
      </c>
      <c r="B7753" t="s">
        <v>963</v>
      </c>
      <c r="C7753">
        <v>267693</v>
      </c>
      <c r="D7753" t="str">
        <f>+VLOOKUP(C7753,Param!K:L,2,FALSE)</f>
        <v>ERES TECHNOLOGIE</v>
      </c>
      <c r="E7753" t="s">
        <v>10242</v>
      </c>
      <c r="F7753" t="s">
        <v>8271</v>
      </c>
      <c r="G7753" t="s">
        <v>29</v>
      </c>
      <c r="H7753" s="5">
        <v>102836</v>
      </c>
      <c r="I7753" s="5">
        <v>102836</v>
      </c>
      <c r="J7753" s="5">
        <v>0</v>
      </c>
      <c r="K7753" s="5">
        <v>102836</v>
      </c>
      <c r="L7753" s="5">
        <v>0</v>
      </c>
      <c r="M7753" t="str">
        <f>IF(ISERROR(VLOOKUP(A7753,'[1]Ecart validé'!$A:$A,1,FALSE)),Z7753,"Ecart Validé")</f>
        <v>valid</v>
      </c>
      <c r="R7753" t="s">
        <v>30</v>
      </c>
      <c r="X7753"/>
      <c r="Y7753"/>
      <c r="Z7753" t="s">
        <v>31</v>
      </c>
    </row>
    <row r="7754" spans="1:26" x14ac:dyDescent="0.3">
      <c r="A7754" t="s">
        <v>10243</v>
      </c>
      <c r="B7754" t="s">
        <v>963</v>
      </c>
      <c r="C7754">
        <v>32924</v>
      </c>
      <c r="D7754" t="str">
        <f>+VLOOKUP(C7754,Param!K:L,2,FALSE)</f>
        <v>JING TEA LTD</v>
      </c>
      <c r="E7754" t="s">
        <v>1417</v>
      </c>
      <c r="F7754" t="s">
        <v>8271</v>
      </c>
      <c r="G7754" t="s">
        <v>29</v>
      </c>
      <c r="H7754" s="5">
        <v>6255.14</v>
      </c>
      <c r="I7754" s="5">
        <v>6255.1409999999996</v>
      </c>
      <c r="J7754" s="5">
        <v>-9.9999999929423189E-4</v>
      </c>
      <c r="K7754" s="5">
        <v>6255.14</v>
      </c>
      <c r="L7754" s="5">
        <v>0</v>
      </c>
      <c r="M7754" t="str">
        <f>IF(ISERROR(VLOOKUP(A7754,'[1]Ecart validé'!$A:$A,1,FALSE)),Z7754,"Ecart Validé")</f>
        <v>valid</v>
      </c>
      <c r="R7754" t="s">
        <v>30</v>
      </c>
      <c r="X7754"/>
      <c r="Y7754"/>
      <c r="Z7754" t="s">
        <v>31</v>
      </c>
    </row>
    <row r="7755" spans="1:26" ht="44.25" customHeight="1" x14ac:dyDescent="0.3">
      <c r="A7755" t="s">
        <v>10244</v>
      </c>
      <c r="B7755" t="s">
        <v>963</v>
      </c>
      <c r="C7755">
        <v>345718</v>
      </c>
      <c r="D7755" t="str">
        <f>+VLOOKUP(C7755,Param!K:L,2,FALSE)</f>
        <v>DILMAH CEYLON TEA COMPANY PLC</v>
      </c>
      <c r="E7755" t="s">
        <v>2329</v>
      </c>
      <c r="F7755" t="s">
        <v>8271</v>
      </c>
      <c r="G7755" t="s">
        <v>29</v>
      </c>
      <c r="H7755" s="5">
        <v>23663.19</v>
      </c>
      <c r="I7755" s="5">
        <v>23663.185600000001</v>
      </c>
      <c r="J7755" s="5">
        <v>4.3999999979860097E-3</v>
      </c>
      <c r="K7755" s="5">
        <v>23663.19</v>
      </c>
      <c r="L7755" s="5">
        <v>0</v>
      </c>
      <c r="M7755" t="str">
        <f>IF(ISERROR(VLOOKUP(A7755,'[1]Ecart validé'!$A:$A,1,FALSE)),Z7755,"Ecart Validé")</f>
        <v>valid</v>
      </c>
      <c r="R7755" t="s">
        <v>30</v>
      </c>
      <c r="X7755"/>
      <c r="Y7755"/>
      <c r="Z7755" t="s">
        <v>31</v>
      </c>
    </row>
    <row r="7756" spans="1:26" ht="28.8" x14ac:dyDescent="0.3">
      <c r="A7756" t="s">
        <v>10245</v>
      </c>
      <c r="B7756" t="s">
        <v>963</v>
      </c>
      <c r="C7756">
        <v>30592</v>
      </c>
      <c r="D7756" t="str">
        <f>+VLOOKUP(C7756,Param!K:L,2,FALSE)</f>
        <v>IHSC International Hotel Supply Company</v>
      </c>
      <c r="E7756" t="s">
        <v>10246</v>
      </c>
      <c r="F7756" t="s">
        <v>8266</v>
      </c>
      <c r="G7756" t="s">
        <v>29</v>
      </c>
      <c r="H7756" s="5">
        <v>3638</v>
      </c>
      <c r="I7756" s="5">
        <v>3638</v>
      </c>
      <c r="J7756" s="5">
        <v>0</v>
      </c>
      <c r="K7756" s="5">
        <v>3638</v>
      </c>
      <c r="L7756" s="5">
        <v>0</v>
      </c>
      <c r="M7756" t="str">
        <f>IF(ISERROR(VLOOKUP(A7756,'[1]Ecart validé'!$A:$A,1,FALSE)),Z7756,"Ecart Validé")</f>
        <v>valid</v>
      </c>
      <c r="R7756" t="s">
        <v>30</v>
      </c>
      <c r="S7756" t="s">
        <v>42</v>
      </c>
      <c r="T7756" t="s">
        <v>325</v>
      </c>
      <c r="U7756" s="13" t="s">
        <v>10247</v>
      </c>
      <c r="V7756" t="s">
        <v>45</v>
      </c>
      <c r="W7756" t="s">
        <v>2529</v>
      </c>
      <c r="X7756" t="s">
        <v>2131</v>
      </c>
      <c r="Y7756" t="s">
        <v>2131</v>
      </c>
      <c r="Z7756" t="s">
        <v>31</v>
      </c>
    </row>
    <row r="7757" spans="1:26" x14ac:dyDescent="0.3">
      <c r="A7757" t="s">
        <v>10248</v>
      </c>
      <c r="B7757" t="s">
        <v>963</v>
      </c>
      <c r="C7757">
        <v>30592</v>
      </c>
      <c r="D7757" t="str">
        <f>+VLOOKUP(C7757,Param!K:L,2,FALSE)</f>
        <v>IHSC International Hotel Supply Company</v>
      </c>
      <c r="E7757" t="s">
        <v>10249</v>
      </c>
      <c r="F7757" t="s">
        <v>8266</v>
      </c>
      <c r="G7757" t="s">
        <v>29</v>
      </c>
      <c r="H7757" s="5">
        <v>168</v>
      </c>
      <c r="I7757" s="5">
        <v>168</v>
      </c>
      <c r="J7757" s="5">
        <v>0</v>
      </c>
      <c r="K7757" s="5">
        <v>168</v>
      </c>
      <c r="L7757" s="5">
        <v>0</v>
      </c>
      <c r="M7757" t="str">
        <f>IF(ISERROR(VLOOKUP(A7757,'[1]Ecart validé'!$A:$A,1,FALSE)),Z7757,"Ecart Validé")</f>
        <v>valid</v>
      </c>
      <c r="R7757" t="s">
        <v>30</v>
      </c>
      <c r="X7757"/>
      <c r="Y7757"/>
      <c r="Z7757" t="s">
        <v>31</v>
      </c>
    </row>
    <row r="7758" spans="1:26" x14ac:dyDescent="0.3">
      <c r="A7758" t="s">
        <v>10250</v>
      </c>
      <c r="B7758" t="s">
        <v>963</v>
      </c>
      <c r="C7758">
        <v>55525</v>
      </c>
      <c r="D7758" t="str">
        <f>+VLOOKUP(C7758,Param!K:L,2,FALSE)</f>
        <v>SEGAFREDO ZANETTI</v>
      </c>
      <c r="E7758" t="s">
        <v>1621</v>
      </c>
      <c r="F7758" t="s">
        <v>8271</v>
      </c>
      <c r="G7758" t="s">
        <v>29</v>
      </c>
      <c r="H7758" s="5">
        <v>62985.599999999999</v>
      </c>
      <c r="I7758" s="5">
        <v>62985.599999999999</v>
      </c>
      <c r="J7758" s="5">
        <v>0</v>
      </c>
      <c r="K7758" s="5">
        <v>62985.599999999999</v>
      </c>
      <c r="L7758" s="5">
        <v>0</v>
      </c>
      <c r="M7758" t="str">
        <f>IF(ISERROR(VLOOKUP(A7758,'[1]Ecart validé'!$A:$A,1,FALSE)),Z7758,"Ecart Validé")</f>
        <v>valid</v>
      </c>
      <c r="R7758" t="s">
        <v>30</v>
      </c>
      <c r="X7758"/>
      <c r="Y7758"/>
      <c r="Z7758" t="s">
        <v>31</v>
      </c>
    </row>
    <row r="7759" spans="1:26" x14ac:dyDescent="0.3">
      <c r="A7759" t="s">
        <v>10251</v>
      </c>
      <c r="B7759" t="s">
        <v>963</v>
      </c>
      <c r="C7759">
        <v>357664</v>
      </c>
      <c r="D7759" t="str">
        <f>+VLOOKUP(C7759,Param!K:L,2,FALSE)</f>
        <v>TRADALL SA (BACARDI)</v>
      </c>
      <c r="E7759" t="s">
        <v>10252</v>
      </c>
      <c r="F7759" t="s">
        <v>8271</v>
      </c>
      <c r="G7759" t="s">
        <v>29</v>
      </c>
      <c r="H7759" s="5">
        <v>38063.980000000003</v>
      </c>
      <c r="I7759" s="5">
        <v>38063.979599999999</v>
      </c>
      <c r="J7759" s="5">
        <v>4.0000000444706502E-4</v>
      </c>
      <c r="K7759" s="5">
        <v>38063.980000000003</v>
      </c>
      <c r="L7759" s="5">
        <v>0</v>
      </c>
      <c r="M7759" t="str">
        <f>IF(ISERROR(VLOOKUP(A7759,'[1]Ecart validé'!$A:$A,1,FALSE)),Z7759,"Ecart Validé")</f>
        <v>valid</v>
      </c>
      <c r="R7759" t="s">
        <v>30</v>
      </c>
      <c r="X7759"/>
      <c r="Y7759"/>
      <c r="Z7759" t="s">
        <v>31</v>
      </c>
    </row>
    <row r="7760" spans="1:26" x14ac:dyDescent="0.3">
      <c r="A7760" t="s">
        <v>10253</v>
      </c>
      <c r="B7760" t="s">
        <v>963</v>
      </c>
      <c r="C7760">
        <v>110911</v>
      </c>
      <c r="D7760" t="str">
        <f>+VLOOKUP(C7760,Param!K:L,2,FALSE)</f>
        <v>VIGITRUST LTD</v>
      </c>
      <c r="E7760" t="s">
        <v>10254</v>
      </c>
      <c r="F7760" t="s">
        <v>8271</v>
      </c>
      <c r="G7760" t="s">
        <v>29</v>
      </c>
      <c r="H7760" s="5">
        <v>160774</v>
      </c>
      <c r="I7760" s="5">
        <v>160774</v>
      </c>
      <c r="J7760" s="5">
        <v>0</v>
      </c>
      <c r="K7760" s="5">
        <v>160774</v>
      </c>
      <c r="L7760" s="5">
        <v>0</v>
      </c>
      <c r="M7760" t="str">
        <f>IF(ISERROR(VLOOKUP(A7760,'[1]Ecart validé'!$A:$A,1,FALSE)),Z7760,"Ecart Validé")</f>
        <v>valid</v>
      </c>
      <c r="R7760" t="s">
        <v>30</v>
      </c>
      <c r="X7760"/>
      <c r="Y7760"/>
      <c r="Z7760" t="s">
        <v>31</v>
      </c>
    </row>
    <row r="7761" spans="1:26" x14ac:dyDescent="0.3">
      <c r="A7761" t="s">
        <v>10255</v>
      </c>
      <c r="B7761" t="s">
        <v>963</v>
      </c>
      <c r="C7761" t="s">
        <v>10256</v>
      </c>
      <c r="D7761" t="str">
        <f>+VLOOKUP(C7761,Param!K:L,2,FALSE)</f>
        <v>VERTONE</v>
      </c>
      <c r="E7761" t="s">
        <v>10257</v>
      </c>
      <c r="F7761" t="s">
        <v>8271</v>
      </c>
      <c r="G7761" t="s">
        <v>29</v>
      </c>
      <c r="H7761" s="5">
        <v>11324.15</v>
      </c>
      <c r="I7761" s="5">
        <v>11324.145</v>
      </c>
      <c r="J7761" s="5">
        <v>4.9999999991996403E-3</v>
      </c>
      <c r="K7761" s="5">
        <v>11324.15</v>
      </c>
      <c r="L7761" s="5">
        <v>0</v>
      </c>
      <c r="M7761" t="str">
        <f>IF(ISERROR(VLOOKUP(A7761,'[1]Ecart validé'!$A:$A,1,FALSE)),Z7761,"Ecart Validé")</f>
        <v>valid</v>
      </c>
      <c r="R7761" t="s">
        <v>30</v>
      </c>
      <c r="X7761"/>
      <c r="Y7761"/>
      <c r="Z7761" t="s">
        <v>31</v>
      </c>
    </row>
    <row r="7762" spans="1:26" x14ac:dyDescent="0.3">
      <c r="A7762" t="s">
        <v>10258</v>
      </c>
      <c r="B7762" t="s">
        <v>963</v>
      </c>
      <c r="C7762">
        <v>56533</v>
      </c>
      <c r="D7762" t="str">
        <f>+VLOOKUP(C7762,Param!K:L,2,FALSE)</f>
        <v>LEXMARK INTERNATIONAL SNC</v>
      </c>
      <c r="E7762" t="s">
        <v>1637</v>
      </c>
      <c r="F7762" t="s">
        <v>8271</v>
      </c>
      <c r="G7762" t="s">
        <v>29</v>
      </c>
      <c r="H7762" s="5">
        <v>14330.7</v>
      </c>
      <c r="I7762" s="5">
        <v>14330.700999999999</v>
      </c>
      <c r="J7762" s="5">
        <v>-9.9999999838473698E-4</v>
      </c>
      <c r="K7762" s="5">
        <v>14330.7</v>
      </c>
      <c r="L7762" s="5">
        <v>0</v>
      </c>
      <c r="M7762" t="str">
        <f>IF(ISERROR(VLOOKUP(A7762,'[1]Ecart validé'!$A:$A,1,FALSE)),Z7762,"Ecart Validé")</f>
        <v>valid</v>
      </c>
      <c r="R7762" t="s">
        <v>30</v>
      </c>
      <c r="X7762"/>
      <c r="Y7762"/>
      <c r="Z7762" t="s">
        <v>31</v>
      </c>
    </row>
    <row r="7763" spans="1:26" x14ac:dyDescent="0.3">
      <c r="A7763" t="s">
        <v>10259</v>
      </c>
      <c r="B7763" t="s">
        <v>963</v>
      </c>
      <c r="C7763">
        <v>77137</v>
      </c>
      <c r="D7763" t="str">
        <f>+VLOOKUP(C7763,Param!K:L,2,FALSE)</f>
        <v>HANSGROHE SE</v>
      </c>
      <c r="E7763" t="s">
        <v>1759</v>
      </c>
      <c r="F7763" t="s">
        <v>8271</v>
      </c>
      <c r="G7763" t="s">
        <v>29</v>
      </c>
      <c r="H7763" s="5">
        <v>29785.65</v>
      </c>
      <c r="I7763" s="5">
        <v>29785.6476</v>
      </c>
      <c r="J7763" s="5">
        <v>2.4000000012165401E-3</v>
      </c>
      <c r="K7763" s="5">
        <v>29785.65</v>
      </c>
      <c r="L7763" s="5">
        <v>0</v>
      </c>
      <c r="M7763" t="str">
        <f>IF(ISERROR(VLOOKUP(A7763,'[1]Ecart validé'!$A:$A,1,FALSE)),Z7763,"Ecart Validé")</f>
        <v>valid</v>
      </c>
      <c r="R7763" t="s">
        <v>30</v>
      </c>
      <c r="X7763"/>
      <c r="Y7763"/>
      <c r="Z7763" t="s">
        <v>31</v>
      </c>
    </row>
    <row r="7764" spans="1:26" x14ac:dyDescent="0.3">
      <c r="A7764" t="s">
        <v>10260</v>
      </c>
      <c r="B7764" t="s">
        <v>963</v>
      </c>
      <c r="C7764">
        <v>344860</v>
      </c>
      <c r="D7764" t="str">
        <f>+VLOOKUP(C7764,Param!K:L,2,FALSE)</f>
        <v>NESTLE OPERATIONAL SERVICES WORLLWIDE</v>
      </c>
      <c r="E7764" t="s">
        <v>2325</v>
      </c>
      <c r="F7764" t="s">
        <v>8271</v>
      </c>
      <c r="G7764" t="s">
        <v>29</v>
      </c>
      <c r="H7764" s="5">
        <v>3250</v>
      </c>
      <c r="I7764" s="5">
        <v>3250</v>
      </c>
      <c r="J7764" s="5">
        <v>0</v>
      </c>
      <c r="K7764" s="5">
        <v>3250</v>
      </c>
      <c r="L7764" s="5">
        <v>0</v>
      </c>
      <c r="M7764" t="str">
        <f>IF(ISERROR(VLOOKUP(A7764,'[1]Ecart validé'!$A:$A,1,FALSE)),Z7764,"Ecart Validé")</f>
        <v>valid</v>
      </c>
      <c r="R7764" t="s">
        <v>30</v>
      </c>
      <c r="X7764"/>
      <c r="Y7764"/>
      <c r="Z7764" t="s">
        <v>31</v>
      </c>
    </row>
    <row r="7765" spans="1:26" x14ac:dyDescent="0.3">
      <c r="A7765" t="s">
        <v>10261</v>
      </c>
      <c r="B7765" t="s">
        <v>963</v>
      </c>
      <c r="C7765">
        <v>298344</v>
      </c>
      <c r="D7765" t="str">
        <f>+VLOOKUP(C7765,Param!K:L,2,FALSE)</f>
        <v>KELLOGG EUROPE TRADING LIMITED</v>
      </c>
      <c r="E7765" t="s">
        <v>2260</v>
      </c>
      <c r="F7765" t="s">
        <v>8271</v>
      </c>
      <c r="G7765" t="s">
        <v>29</v>
      </c>
      <c r="H7765" s="5">
        <v>21911</v>
      </c>
      <c r="I7765" s="5">
        <v>21911</v>
      </c>
      <c r="J7765" s="5">
        <v>0</v>
      </c>
      <c r="K7765" s="5">
        <v>21911</v>
      </c>
      <c r="L7765" s="5">
        <v>0</v>
      </c>
      <c r="M7765" t="str">
        <f>IF(ISERROR(VLOOKUP(A7765,'[1]Ecart validé'!$A:$A,1,FALSE)),Z7765,"Ecart Validé")</f>
        <v>valid</v>
      </c>
      <c r="R7765" t="s">
        <v>30</v>
      </c>
      <c r="X7765"/>
      <c r="Y7765"/>
      <c r="Z7765" t="s">
        <v>31</v>
      </c>
    </row>
    <row r="7766" spans="1:26" x14ac:dyDescent="0.3">
      <c r="A7766" t="s">
        <v>10262</v>
      </c>
      <c r="B7766" t="s">
        <v>963</v>
      </c>
      <c r="C7766">
        <v>120487</v>
      </c>
      <c r="D7766" t="str">
        <f>+VLOOKUP(C7766,Param!K:L,2,FALSE)</f>
        <v>Samsung Electronics Co LTD</v>
      </c>
      <c r="E7766" t="s">
        <v>2427</v>
      </c>
      <c r="F7766" t="s">
        <v>8271</v>
      </c>
      <c r="G7766" t="s">
        <v>1983</v>
      </c>
      <c r="H7766" s="5">
        <v>389920.99</v>
      </c>
      <c r="I7766" s="5">
        <v>389920.98979999998</v>
      </c>
      <c r="J7766" s="5">
        <v>2.0000000949948999E-4</v>
      </c>
      <c r="K7766" s="5">
        <v>389920.99</v>
      </c>
      <c r="L7766" s="5">
        <v>0</v>
      </c>
      <c r="M7766" t="str">
        <f>IF(ISERROR(VLOOKUP(A7766,'[1]Ecart validé'!$A:$A,1,FALSE)),Z7766,"Ecart Validé")</f>
        <v>valid</v>
      </c>
      <c r="R7766" t="s">
        <v>30</v>
      </c>
      <c r="S7766" t="s">
        <v>42</v>
      </c>
      <c r="T7766" t="s">
        <v>325</v>
      </c>
      <c r="U7766" s="13" t="s">
        <v>9493</v>
      </c>
      <c r="X7766"/>
      <c r="Y7766"/>
      <c r="Z7766" t="s">
        <v>31</v>
      </c>
    </row>
    <row r="7767" spans="1:26" x14ac:dyDescent="0.3">
      <c r="A7767" t="s">
        <v>10263</v>
      </c>
      <c r="B7767" t="s">
        <v>963</v>
      </c>
      <c r="C7767">
        <v>76601</v>
      </c>
      <c r="D7767" t="str">
        <f>+VLOOKUP(C7767,Param!K:L,2,FALSE)</f>
        <v>CARRIER EMEA SAS</v>
      </c>
      <c r="E7767" t="s">
        <v>1752</v>
      </c>
      <c r="F7767" t="s">
        <v>8271</v>
      </c>
      <c r="G7767" t="s">
        <v>29</v>
      </c>
      <c r="H7767" s="5">
        <v>13091.34</v>
      </c>
      <c r="I7767" s="5">
        <v>13091.3439</v>
      </c>
      <c r="J7767" s="5">
        <v>-3.8999999997031401E-3</v>
      </c>
      <c r="K7767" s="5">
        <v>13091.34</v>
      </c>
      <c r="L7767" s="5">
        <v>0</v>
      </c>
      <c r="M7767" t="str">
        <f>IF(ISERROR(VLOOKUP(A7767,'[1]Ecart validé'!$A:$A,1,FALSE)),Z7767,"Ecart Validé")</f>
        <v>valid</v>
      </c>
      <c r="R7767" t="s">
        <v>30</v>
      </c>
      <c r="X7767"/>
      <c r="Y7767"/>
      <c r="Z7767" t="s">
        <v>31</v>
      </c>
    </row>
    <row r="7768" spans="1:26" x14ac:dyDescent="0.3">
      <c r="A7768" t="s">
        <v>10264</v>
      </c>
      <c r="B7768" t="s">
        <v>963</v>
      </c>
      <c r="C7768">
        <v>55224</v>
      </c>
      <c r="D7768" t="str">
        <f>+VLOOKUP(C7768,Param!K:L,2,FALSE)</f>
        <v xml:space="preserve">CAPIC </v>
      </c>
      <c r="E7768" t="s">
        <v>1614</v>
      </c>
      <c r="F7768" t="s">
        <v>8271</v>
      </c>
      <c r="G7768" t="s">
        <v>29</v>
      </c>
      <c r="H7768" s="5">
        <v>3468.05</v>
      </c>
      <c r="I7768" s="5">
        <v>3468.0450000000001</v>
      </c>
      <c r="J7768" s="5">
        <v>5.0000000001091298E-3</v>
      </c>
      <c r="K7768" s="5">
        <v>3468.05</v>
      </c>
      <c r="L7768" s="5">
        <v>0</v>
      </c>
      <c r="M7768" t="str">
        <f>IF(ISERROR(VLOOKUP(A7768,'[1]Ecart validé'!$A:$A,1,FALSE)),Z7768,"Ecart Validé")</f>
        <v>valid</v>
      </c>
      <c r="R7768" t="s">
        <v>30</v>
      </c>
      <c r="X7768"/>
      <c r="Y7768"/>
      <c r="Z7768" t="s">
        <v>31</v>
      </c>
    </row>
    <row r="7769" spans="1:26" x14ac:dyDescent="0.3">
      <c r="A7769" t="s">
        <v>10265</v>
      </c>
      <c r="B7769" t="s">
        <v>963</v>
      </c>
      <c r="C7769">
        <v>160527</v>
      </c>
      <c r="D7769" t="str">
        <f>+VLOOKUP(C7769,Param!K:L,2,FALSE)</f>
        <v>LR PARIS</v>
      </c>
      <c r="E7769" t="s">
        <v>1973</v>
      </c>
      <c r="F7769" t="s">
        <v>8271</v>
      </c>
      <c r="G7769" t="s">
        <v>29</v>
      </c>
      <c r="H7769" s="5">
        <v>98.75</v>
      </c>
      <c r="I7769" s="5">
        <v>98.75</v>
      </c>
      <c r="J7769" s="5">
        <v>0</v>
      </c>
      <c r="K7769" s="5">
        <v>98.75</v>
      </c>
      <c r="L7769" s="5">
        <v>0</v>
      </c>
      <c r="M7769" t="str">
        <f>IF(ISERROR(VLOOKUP(A7769,'[1]Ecart validé'!$A:$A,1,FALSE)),Z7769,"Ecart Validé")</f>
        <v>valid</v>
      </c>
      <c r="R7769" t="s">
        <v>30</v>
      </c>
      <c r="X7769"/>
      <c r="Y7769"/>
      <c r="Z7769" t="s">
        <v>31</v>
      </c>
    </row>
    <row r="7770" spans="1:26" x14ac:dyDescent="0.3">
      <c r="A7770" t="s">
        <v>10266</v>
      </c>
      <c r="B7770" t="s">
        <v>963</v>
      </c>
      <c r="C7770">
        <v>279356</v>
      </c>
      <c r="D7770" t="str">
        <f>+VLOOKUP(C7770,Param!K:L,2,FALSE)</f>
        <v>ROCA SANITARIO</v>
      </c>
      <c r="E7770" t="s">
        <v>2158</v>
      </c>
      <c r="F7770" t="s">
        <v>8271</v>
      </c>
      <c r="G7770" t="s">
        <v>29</v>
      </c>
      <c r="H7770" s="5">
        <v>5835.28</v>
      </c>
      <c r="I7770" s="5">
        <v>5835.2791999999999</v>
      </c>
      <c r="J7770" s="5">
        <v>7.9999999979918303E-4</v>
      </c>
      <c r="K7770" s="5">
        <v>5835.2791999999999</v>
      </c>
      <c r="L7770" s="5">
        <v>7.9999999979918303E-4</v>
      </c>
      <c r="M7770" t="str">
        <f>IF(ISERROR(VLOOKUP(A7770,'[1]Ecart validé'!$A:$A,1,FALSE)),Z7770,"Ecart Validé")</f>
        <v>valid</v>
      </c>
      <c r="R7770" t="s">
        <v>30</v>
      </c>
      <c r="X7770"/>
      <c r="Y7770"/>
      <c r="Z7770" t="s">
        <v>31</v>
      </c>
    </row>
    <row r="7771" spans="1:26" x14ac:dyDescent="0.3">
      <c r="A7771" t="s">
        <v>10267</v>
      </c>
      <c r="B7771" t="s">
        <v>963</v>
      </c>
      <c r="C7771">
        <v>80458</v>
      </c>
      <c r="D7771" t="str">
        <f>+VLOOKUP(C7771,Param!K:L,2,FALSE)</f>
        <v>GEBERIT SARL</v>
      </c>
      <c r="E7771" t="s">
        <v>1802</v>
      </c>
      <c r="F7771" t="s">
        <v>8271</v>
      </c>
      <c r="G7771" t="s">
        <v>29</v>
      </c>
      <c r="H7771" s="5">
        <v>7601.12</v>
      </c>
      <c r="I7771" s="5">
        <v>7601.12</v>
      </c>
      <c r="J7771" s="5">
        <v>0</v>
      </c>
      <c r="K7771" s="5">
        <v>7601.12</v>
      </c>
      <c r="L7771" s="5">
        <v>0</v>
      </c>
      <c r="M7771" t="str">
        <f>IF(ISERROR(VLOOKUP(A7771,'[1]Ecart validé'!$A:$A,1,FALSE)),Z7771,"Ecart Validé")</f>
        <v>valid</v>
      </c>
      <c r="R7771" t="s">
        <v>30</v>
      </c>
      <c r="X7771"/>
      <c r="Y7771"/>
      <c r="Z7771" t="s">
        <v>31</v>
      </c>
    </row>
    <row r="7772" spans="1:26" x14ac:dyDescent="0.3">
      <c r="A7772" t="s">
        <v>10268</v>
      </c>
      <c r="B7772" t="s">
        <v>963</v>
      </c>
      <c r="C7772">
        <v>356881</v>
      </c>
      <c r="D7772" t="str">
        <f>+VLOOKUP(C7772,Param!K:L,2,FALSE)</f>
        <v>CHURCHILL CHINA (UK) LIMITED</v>
      </c>
      <c r="E7772" t="s">
        <v>10269</v>
      </c>
      <c r="F7772" t="s">
        <v>8266</v>
      </c>
      <c r="G7772" t="s">
        <v>29</v>
      </c>
      <c r="H7772" s="5">
        <v>3955.69</v>
      </c>
      <c r="I7772" s="5">
        <v>3955.69</v>
      </c>
      <c r="J7772" s="5">
        <v>0</v>
      </c>
      <c r="K7772" s="5">
        <v>3955.69</v>
      </c>
      <c r="L7772" s="5">
        <v>0</v>
      </c>
      <c r="M7772" t="str">
        <f>IF(ISERROR(VLOOKUP(A7772,'[1]Ecart validé'!$A:$A,1,FALSE)),Z7772,"Ecart Validé")</f>
        <v>valid</v>
      </c>
      <c r="R7772" t="s">
        <v>30</v>
      </c>
      <c r="X7772"/>
      <c r="Y7772"/>
      <c r="Z7772" t="s">
        <v>31</v>
      </c>
    </row>
    <row r="7773" spans="1:26" x14ac:dyDescent="0.3">
      <c r="A7773" t="s">
        <v>10270</v>
      </c>
      <c r="B7773" t="s">
        <v>963</v>
      </c>
      <c r="C7773">
        <v>13720</v>
      </c>
      <c r="D7773" t="str">
        <f>+VLOOKUP(C7773,Param!K:L,2,FALSE)</f>
        <v>BHS tabletop AG</v>
      </c>
      <c r="E7773" t="s">
        <v>1345</v>
      </c>
      <c r="F7773" t="s">
        <v>8266</v>
      </c>
      <c r="G7773" t="s">
        <v>29</v>
      </c>
      <c r="H7773" s="5">
        <v>7608.56</v>
      </c>
      <c r="I7773" s="5">
        <v>7608.5559999999996</v>
      </c>
      <c r="J7773" s="5">
        <v>4.0000000008149003E-3</v>
      </c>
      <c r="K7773" s="5">
        <v>7608.56</v>
      </c>
      <c r="L7773" s="5">
        <v>0</v>
      </c>
      <c r="M7773" t="str">
        <f>IF(ISERROR(VLOOKUP(A7773,'[1]Ecart validé'!$A:$A,1,FALSE)),Z7773,"Ecart Validé")</f>
        <v>valid</v>
      </c>
      <c r="R7773" t="s">
        <v>30</v>
      </c>
      <c r="X7773"/>
      <c r="Y7773"/>
      <c r="Z7773" t="s">
        <v>31</v>
      </c>
    </row>
    <row r="7774" spans="1:26" x14ac:dyDescent="0.3">
      <c r="A7774" t="s">
        <v>10271</v>
      </c>
      <c r="B7774" t="s">
        <v>963</v>
      </c>
      <c r="C7774">
        <v>350604</v>
      </c>
      <c r="D7774" t="str">
        <f>+VLOOKUP(C7774,Param!K:L,2,FALSE)</f>
        <v>LUZERNE PTE LTD</v>
      </c>
      <c r="E7774" t="s">
        <v>2344</v>
      </c>
      <c r="F7774" t="s">
        <v>8266</v>
      </c>
      <c r="G7774" t="s">
        <v>29</v>
      </c>
      <c r="H7774" s="5">
        <v>2315.69</v>
      </c>
      <c r="I7774" s="5">
        <v>2315.6891999999998</v>
      </c>
      <c r="J7774" s="5">
        <v>8.0000000025393005E-4</v>
      </c>
      <c r="K7774" s="5">
        <v>2315.69</v>
      </c>
      <c r="L7774" s="5">
        <v>0</v>
      </c>
      <c r="M7774" t="str">
        <f>IF(ISERROR(VLOOKUP(A7774,'[1]Ecart validé'!$A:$A,1,FALSE)),Z7774,"Ecart Validé")</f>
        <v>valid</v>
      </c>
      <c r="R7774" t="s">
        <v>30</v>
      </c>
      <c r="X7774"/>
      <c r="Y7774"/>
      <c r="Z7774" t="s">
        <v>31</v>
      </c>
    </row>
    <row r="7775" spans="1:26" x14ac:dyDescent="0.3">
      <c r="A7775" t="s">
        <v>10272</v>
      </c>
      <c r="B7775" t="s">
        <v>963</v>
      </c>
      <c r="C7775">
        <v>119174</v>
      </c>
      <c r="D7775" t="str">
        <f>+VLOOKUP(C7775,Param!K:L,2,FALSE)</f>
        <v>ORFEVRERIE CHRISTOFLE</v>
      </c>
      <c r="E7775" t="s">
        <v>2487</v>
      </c>
      <c r="F7775" t="s">
        <v>8721</v>
      </c>
      <c r="G7775" t="s">
        <v>29</v>
      </c>
      <c r="H7775" s="5">
        <v>148.32</v>
      </c>
      <c r="I7775" s="5">
        <v>148.32050000000001</v>
      </c>
      <c r="J7775" s="5">
        <v>-5.0000000001659795E-4</v>
      </c>
      <c r="K7775" s="5">
        <v>148.32</v>
      </c>
      <c r="L7775" s="5">
        <v>0</v>
      </c>
      <c r="M7775" t="str">
        <f>IF(ISERROR(VLOOKUP(A7775,'[1]Ecart validé'!$A:$A,1,FALSE)),Z7775,"Ecart Validé")</f>
        <v>valid</v>
      </c>
      <c r="R7775" t="s">
        <v>30</v>
      </c>
      <c r="X7775"/>
      <c r="Y7775"/>
      <c r="Z7775" t="s">
        <v>31</v>
      </c>
    </row>
    <row r="7776" spans="1:26" x14ac:dyDescent="0.3">
      <c r="A7776" t="s">
        <v>10273</v>
      </c>
      <c r="B7776" t="s">
        <v>963</v>
      </c>
      <c r="C7776">
        <v>346282</v>
      </c>
      <c r="D7776" t="str">
        <f>+VLOOKUP(C7776,Param!K:L,2,FALSE)</f>
        <v>NARUMI CORPORATION</v>
      </c>
      <c r="E7776" t="s">
        <v>2342</v>
      </c>
      <c r="F7776" t="s">
        <v>8721</v>
      </c>
      <c r="G7776" t="s">
        <v>29</v>
      </c>
      <c r="H7776" s="5">
        <v>8079.41</v>
      </c>
      <c r="I7776" s="5">
        <v>8079.4088000000002</v>
      </c>
      <c r="J7776" s="5">
        <v>1.1999999996987699E-3</v>
      </c>
      <c r="K7776" s="5">
        <v>8079.41</v>
      </c>
      <c r="L7776" s="5">
        <v>0</v>
      </c>
      <c r="M7776" t="str">
        <f>IF(ISERROR(VLOOKUP(A7776,'[1]Ecart validé'!$A:$A,1,FALSE)),Z7776,"Ecart Validé")</f>
        <v>valid</v>
      </c>
      <c r="R7776" t="s">
        <v>30</v>
      </c>
      <c r="X7776"/>
      <c r="Y7776"/>
      <c r="Z7776" t="s">
        <v>31</v>
      </c>
    </row>
    <row r="7777" spans="1:26" x14ac:dyDescent="0.3">
      <c r="A7777" t="s">
        <v>10274</v>
      </c>
      <c r="B7777" t="s">
        <v>963</v>
      </c>
      <c r="C7777">
        <v>27923</v>
      </c>
      <c r="D7777" t="str">
        <f>+VLOOKUP(C7777,Param!K:L,2,FALSE)</f>
        <v>TECHNOGYM S.P.A.</v>
      </c>
      <c r="E7777" t="s">
        <v>2412</v>
      </c>
      <c r="F7777" t="s">
        <v>8721</v>
      </c>
      <c r="G7777" t="s">
        <v>29</v>
      </c>
      <c r="H7777" s="5">
        <v>68.84</v>
      </c>
      <c r="I7777" s="5">
        <v>68.837400000000002</v>
      </c>
      <c r="J7777" s="5">
        <v>2.6000000000010398E-3</v>
      </c>
      <c r="K7777" s="5">
        <v>68.84</v>
      </c>
      <c r="L7777" s="5">
        <v>0</v>
      </c>
      <c r="M7777" t="str">
        <f>IF(ISERROR(VLOOKUP(A7777,'[1]Ecart validé'!$A:$A,1,FALSE)),Z7777,"Ecart Validé")</f>
        <v>valid</v>
      </c>
      <c r="R7777" t="s">
        <v>30</v>
      </c>
      <c r="X7777"/>
      <c r="Y7777"/>
      <c r="Z7777" t="s">
        <v>31</v>
      </c>
    </row>
    <row r="7778" spans="1:26" x14ac:dyDescent="0.3">
      <c r="A7778" t="s">
        <v>10275</v>
      </c>
      <c r="B7778" t="s">
        <v>963</v>
      </c>
      <c r="C7778">
        <v>27923</v>
      </c>
      <c r="D7778" t="str">
        <f>+VLOOKUP(C7778,Param!K:L,2,FALSE)</f>
        <v>TECHNOGYM S.P.A.</v>
      </c>
      <c r="E7778" t="s">
        <v>1471</v>
      </c>
      <c r="F7778" t="s">
        <v>8721</v>
      </c>
      <c r="G7778" t="s">
        <v>29</v>
      </c>
      <c r="H7778" s="5">
        <v>11480.09</v>
      </c>
      <c r="I7778" s="5">
        <v>11480.084999999999</v>
      </c>
      <c r="J7778" s="5">
        <v>5.0000000010186297E-3</v>
      </c>
      <c r="K7778" s="5">
        <v>11480.09</v>
      </c>
      <c r="L7778" s="5">
        <v>0</v>
      </c>
      <c r="M7778" t="str">
        <f>IF(ISERROR(VLOOKUP(A7778,'[1]Ecart validé'!$A:$A,1,FALSE)),Z7778,"Ecart Validé")</f>
        <v>valid</v>
      </c>
      <c r="R7778" t="s">
        <v>30</v>
      </c>
      <c r="X7778"/>
      <c r="Y7778"/>
      <c r="Z7778" t="s">
        <v>31</v>
      </c>
    </row>
    <row r="7779" spans="1:26" x14ac:dyDescent="0.3">
      <c r="A7779" t="s">
        <v>10276</v>
      </c>
      <c r="B7779" t="s">
        <v>963</v>
      </c>
      <c r="C7779">
        <v>27923</v>
      </c>
      <c r="D7779" t="str">
        <f>+VLOOKUP(C7779,Param!K:L,2,FALSE)</f>
        <v>TECHNOGYM S.P.A.</v>
      </c>
      <c r="E7779" t="s">
        <v>2400</v>
      </c>
      <c r="F7779" t="s">
        <v>8721</v>
      </c>
      <c r="G7779" t="s">
        <v>29</v>
      </c>
      <c r="H7779" s="5">
        <v>7706.23</v>
      </c>
      <c r="I7779" s="5">
        <v>7706.2257</v>
      </c>
      <c r="J7779" s="5">
        <v>4.2999999996027301E-3</v>
      </c>
      <c r="K7779" s="5">
        <v>7706.23</v>
      </c>
      <c r="L7779" s="5">
        <v>0</v>
      </c>
      <c r="M7779" t="str">
        <f>IF(ISERROR(VLOOKUP(A7779,'[1]Ecart validé'!$A:$A,1,FALSE)),Z7779,"Ecart Validé")</f>
        <v>valid</v>
      </c>
      <c r="R7779" t="s">
        <v>30</v>
      </c>
      <c r="X7779"/>
      <c r="Y7779"/>
      <c r="Z7779" t="s">
        <v>31</v>
      </c>
    </row>
    <row r="7780" spans="1:26" x14ac:dyDescent="0.3">
      <c r="A7780" t="s">
        <v>10277</v>
      </c>
      <c r="B7780" t="s">
        <v>963</v>
      </c>
      <c r="C7780">
        <v>27923</v>
      </c>
      <c r="D7780" t="str">
        <f>+VLOOKUP(C7780,Param!K:L,2,FALSE)</f>
        <v>TECHNOGYM S.P.A.</v>
      </c>
      <c r="E7780" t="s">
        <v>10278</v>
      </c>
      <c r="F7780" t="s">
        <v>8721</v>
      </c>
      <c r="G7780" t="s">
        <v>29</v>
      </c>
      <c r="H7780" s="5">
        <v>1007.62</v>
      </c>
      <c r="I7780" s="5">
        <v>1007.6247</v>
      </c>
      <c r="J7780" s="5">
        <v>-4.6999999999570701E-3</v>
      </c>
      <c r="K7780" s="5">
        <v>1007.62</v>
      </c>
      <c r="L7780" s="5">
        <v>0</v>
      </c>
      <c r="M7780" t="str">
        <f>IF(ISERROR(VLOOKUP(A7780,'[1]Ecart validé'!$A:$A,1,FALSE)),Z7780,"Ecart Validé")</f>
        <v>valid</v>
      </c>
      <c r="R7780" t="s">
        <v>30</v>
      </c>
      <c r="X7780"/>
      <c r="Y7780"/>
      <c r="Z7780" t="s">
        <v>31</v>
      </c>
    </row>
    <row r="7781" spans="1:26" x14ac:dyDescent="0.3">
      <c r="A7781" t="s">
        <v>10279</v>
      </c>
      <c r="B7781" t="s">
        <v>963</v>
      </c>
      <c r="C7781">
        <v>27923</v>
      </c>
      <c r="D7781" t="str">
        <f>+VLOOKUP(C7781,Param!K:L,2,FALSE)</f>
        <v>TECHNOGYM S.P.A.</v>
      </c>
      <c r="E7781" t="s">
        <v>2415</v>
      </c>
      <c r="F7781" t="s">
        <v>8721</v>
      </c>
      <c r="G7781" t="s">
        <v>29</v>
      </c>
      <c r="H7781" s="5">
        <v>90.64</v>
      </c>
      <c r="I7781" s="5">
        <v>90.6447</v>
      </c>
      <c r="J7781" s="5">
        <v>-4.6999999999997001E-3</v>
      </c>
      <c r="K7781" s="5">
        <v>90.64</v>
      </c>
      <c r="L7781" s="5">
        <v>0</v>
      </c>
      <c r="M7781" t="str">
        <f>IF(ISERROR(VLOOKUP(A7781,'[1]Ecart validé'!$A:$A,1,FALSE)),Z7781,"Ecart Validé")</f>
        <v>valid</v>
      </c>
      <c r="R7781" t="s">
        <v>30</v>
      </c>
      <c r="X7781"/>
      <c r="Y7781"/>
      <c r="Z7781" t="s">
        <v>31</v>
      </c>
    </row>
    <row r="7782" spans="1:26" x14ac:dyDescent="0.3">
      <c r="A7782" t="s">
        <v>10280</v>
      </c>
      <c r="B7782" t="s">
        <v>963</v>
      </c>
      <c r="C7782">
        <v>27923</v>
      </c>
      <c r="D7782" t="str">
        <f>+VLOOKUP(C7782,Param!K:L,2,FALSE)</f>
        <v>TECHNOGYM S.P.A.</v>
      </c>
      <c r="E7782" t="s">
        <v>2403</v>
      </c>
      <c r="F7782" t="s">
        <v>8721</v>
      </c>
      <c r="G7782" t="s">
        <v>29</v>
      </c>
      <c r="H7782" s="5">
        <v>2424.92</v>
      </c>
      <c r="I7782" s="5">
        <v>2424.9236000000001</v>
      </c>
      <c r="J7782" s="5">
        <v>-3.6000000000058199E-3</v>
      </c>
      <c r="K7782" s="5">
        <v>2424.92</v>
      </c>
      <c r="L7782" s="5">
        <v>0</v>
      </c>
      <c r="M7782" t="str">
        <f>IF(ISERROR(VLOOKUP(A7782,'[1]Ecart validé'!$A:$A,1,FALSE)),Z7782,"Ecart Validé")</f>
        <v>valid</v>
      </c>
      <c r="R7782" t="s">
        <v>30</v>
      </c>
      <c r="X7782"/>
      <c r="Y7782"/>
      <c r="Z7782" t="s">
        <v>31</v>
      </c>
    </row>
    <row r="7783" spans="1:26" x14ac:dyDescent="0.3">
      <c r="A7783" t="s">
        <v>10281</v>
      </c>
      <c r="B7783" t="s">
        <v>963</v>
      </c>
      <c r="C7783">
        <v>27923</v>
      </c>
      <c r="D7783" t="str">
        <f>+VLOOKUP(C7783,Param!K:L,2,FALSE)</f>
        <v>TECHNOGYM S.P.A.</v>
      </c>
      <c r="E7783" t="s">
        <v>2418</v>
      </c>
      <c r="F7783" t="s">
        <v>8721</v>
      </c>
      <c r="G7783" t="s">
        <v>29</v>
      </c>
      <c r="H7783" s="5">
        <v>12939.76</v>
      </c>
      <c r="I7783" s="5">
        <v>12939.7631</v>
      </c>
      <c r="J7783" s="5">
        <v>-3.09999999990395E-3</v>
      </c>
      <c r="K7783" s="5">
        <v>12939.76</v>
      </c>
      <c r="L7783" s="5">
        <v>0</v>
      </c>
      <c r="M7783" t="str">
        <f>IF(ISERROR(VLOOKUP(A7783,'[1]Ecart validé'!$A:$A,1,FALSE)),Z7783,"Ecart Validé")</f>
        <v>valid</v>
      </c>
      <c r="R7783" t="s">
        <v>30</v>
      </c>
      <c r="X7783"/>
      <c r="Y7783"/>
      <c r="Z7783" t="s">
        <v>31</v>
      </c>
    </row>
    <row r="7784" spans="1:26" x14ac:dyDescent="0.3">
      <c r="A7784" t="s">
        <v>10282</v>
      </c>
      <c r="B7784" t="s">
        <v>963</v>
      </c>
      <c r="C7784">
        <v>27923</v>
      </c>
      <c r="D7784" t="str">
        <f>+VLOOKUP(C7784,Param!K:L,2,FALSE)</f>
        <v>TECHNOGYM S.P.A.</v>
      </c>
      <c r="E7784" t="s">
        <v>2468</v>
      </c>
      <c r="F7784" t="s">
        <v>8721</v>
      </c>
      <c r="G7784" t="s">
        <v>29</v>
      </c>
      <c r="H7784" s="5">
        <v>2831.08</v>
      </c>
      <c r="I7784" s="5">
        <v>2831.0778</v>
      </c>
      <c r="J7784" s="5">
        <v>2.1999999999025E-3</v>
      </c>
      <c r="K7784" s="5">
        <v>2831.08</v>
      </c>
      <c r="L7784" s="5">
        <v>0</v>
      </c>
      <c r="M7784" t="str">
        <f>IF(ISERROR(VLOOKUP(A7784,'[1]Ecart validé'!$A:$A,1,FALSE)),Z7784,"Ecart Validé")</f>
        <v>valid</v>
      </c>
      <c r="R7784" t="s">
        <v>30</v>
      </c>
      <c r="X7784"/>
      <c r="Y7784"/>
      <c r="Z7784" t="s">
        <v>31</v>
      </c>
    </row>
    <row r="7785" spans="1:26" x14ac:dyDescent="0.3">
      <c r="A7785" t="s">
        <v>10283</v>
      </c>
      <c r="B7785" t="s">
        <v>963</v>
      </c>
      <c r="C7785">
        <v>27923</v>
      </c>
      <c r="D7785" t="str">
        <f>+VLOOKUP(C7785,Param!K:L,2,FALSE)</f>
        <v>TECHNOGYM S.P.A.</v>
      </c>
      <c r="E7785" t="s">
        <v>2407</v>
      </c>
      <c r="F7785" t="s">
        <v>8721</v>
      </c>
      <c r="G7785" t="s">
        <v>29</v>
      </c>
      <c r="H7785" s="5">
        <v>26783.56</v>
      </c>
      <c r="I7785" s="5">
        <v>26783.558400000002</v>
      </c>
      <c r="J7785" s="5">
        <v>1.59999999959836E-3</v>
      </c>
      <c r="K7785" s="5">
        <v>26783.56</v>
      </c>
      <c r="L7785" s="5">
        <v>0</v>
      </c>
      <c r="M7785" t="str">
        <f>IF(ISERROR(VLOOKUP(A7785,'[1]Ecart validé'!$A:$A,1,FALSE)),Z7785,"Ecart Validé")</f>
        <v>valid</v>
      </c>
      <c r="R7785" t="s">
        <v>30</v>
      </c>
      <c r="X7785"/>
      <c r="Y7785"/>
      <c r="Z7785" t="s">
        <v>31</v>
      </c>
    </row>
    <row r="7786" spans="1:26" x14ac:dyDescent="0.3">
      <c r="A7786" t="s">
        <v>10284</v>
      </c>
      <c r="B7786" t="s">
        <v>963</v>
      </c>
      <c r="C7786">
        <v>324417</v>
      </c>
      <c r="D7786" t="str">
        <f>+VLOOKUP(C7786,Param!K:L,2,FALSE)</f>
        <v>FUTURELOG AG</v>
      </c>
      <c r="E7786" t="s">
        <v>2307</v>
      </c>
      <c r="F7786" t="s">
        <v>8271</v>
      </c>
      <c r="G7786" t="s">
        <v>29</v>
      </c>
      <c r="H7786" s="5">
        <v>77862.34</v>
      </c>
      <c r="I7786" s="5">
        <v>77862.34</v>
      </c>
      <c r="J7786" s="5">
        <v>0</v>
      </c>
      <c r="K7786" s="5">
        <v>77862.34</v>
      </c>
      <c r="L7786" s="5">
        <v>0</v>
      </c>
      <c r="M7786" t="str">
        <f>IF(ISERROR(VLOOKUP(A7786,'[1]Ecart validé'!$A:$A,1,FALSE)),Z7786,"Ecart Validé")</f>
        <v>valid</v>
      </c>
      <c r="R7786" t="s">
        <v>30</v>
      </c>
      <c r="X7786"/>
      <c r="Y7786"/>
      <c r="Z7786" t="s">
        <v>31</v>
      </c>
    </row>
    <row r="7787" spans="1:26" x14ac:dyDescent="0.3">
      <c r="A7787" t="s">
        <v>10285</v>
      </c>
      <c r="B7787" t="s">
        <v>963</v>
      </c>
      <c r="C7787">
        <v>210079</v>
      </c>
      <c r="D7787" t="str">
        <f>+VLOOKUP(C7787,Param!K:L,2,FALSE)</f>
        <v>WINTERHALTER</v>
      </c>
      <c r="E7787" t="s">
        <v>2032</v>
      </c>
      <c r="F7787" t="s">
        <v>8271</v>
      </c>
      <c r="G7787" t="s">
        <v>29</v>
      </c>
      <c r="H7787" s="5">
        <v>3879.36</v>
      </c>
      <c r="I7787" s="5">
        <v>3879.3555000000001</v>
      </c>
      <c r="J7787" s="5">
        <v>4.5000000000072699E-3</v>
      </c>
      <c r="K7787" s="5">
        <v>3879.36</v>
      </c>
      <c r="L7787" s="5">
        <v>0</v>
      </c>
      <c r="M7787" t="str">
        <f>IF(ISERROR(VLOOKUP(A7787,'[1]Ecart validé'!$A:$A,1,FALSE)),Z7787,"Ecart Validé")</f>
        <v>valid</v>
      </c>
      <c r="R7787" t="s">
        <v>30</v>
      </c>
      <c r="X7787"/>
      <c r="Y7787"/>
      <c r="Z7787" t="s">
        <v>31</v>
      </c>
    </row>
    <row r="7788" spans="1:26" x14ac:dyDescent="0.3">
      <c r="A7788" t="s">
        <v>10286</v>
      </c>
      <c r="B7788" t="s">
        <v>963</v>
      </c>
      <c r="C7788">
        <v>40367</v>
      </c>
      <c r="D7788" t="str">
        <f>+VLOOKUP(C7788,Param!K:L,2,FALSE)</f>
        <v>CIAT FRANCE</v>
      </c>
      <c r="E7788" t="s">
        <v>1457</v>
      </c>
      <c r="F7788" t="s">
        <v>8271</v>
      </c>
      <c r="G7788" t="s">
        <v>29</v>
      </c>
      <c r="H7788" s="5">
        <v>40597.730000000003</v>
      </c>
      <c r="I7788" s="5">
        <v>40597.729200000002</v>
      </c>
      <c r="J7788" s="5">
        <v>8.0000000161817297E-4</v>
      </c>
      <c r="K7788" s="5">
        <v>40597.730000000003</v>
      </c>
      <c r="L7788" s="5">
        <v>0</v>
      </c>
      <c r="M7788" t="str">
        <f>IF(ISERROR(VLOOKUP(A7788,'[1]Ecart validé'!$A:$A,1,FALSE)),Z7788,"Ecart Validé")</f>
        <v>valid</v>
      </c>
      <c r="R7788" t="s">
        <v>30</v>
      </c>
      <c r="X7788"/>
      <c r="Y7788"/>
      <c r="Z7788" t="s">
        <v>31</v>
      </c>
    </row>
    <row r="7789" spans="1:26" x14ac:dyDescent="0.3">
      <c r="A7789" t="s">
        <v>10287</v>
      </c>
      <c r="B7789" t="s">
        <v>963</v>
      </c>
      <c r="C7789">
        <v>62464</v>
      </c>
      <c r="D7789" t="str">
        <f>+VLOOKUP(C7789,Param!K:L,2,FALSE)</f>
        <v>B.I.G FLOORCOVERINGS N.V.</v>
      </c>
      <c r="E7789" t="s">
        <v>1698</v>
      </c>
      <c r="F7789" t="s">
        <v>8271</v>
      </c>
      <c r="G7789" t="s">
        <v>29</v>
      </c>
      <c r="H7789" s="5">
        <v>3172.96</v>
      </c>
      <c r="I7789" s="5">
        <v>3172.9589999999998</v>
      </c>
      <c r="J7789" s="5">
        <v>1.0000000002037201E-3</v>
      </c>
      <c r="K7789" s="5">
        <v>3172.96</v>
      </c>
      <c r="L7789" s="5">
        <v>0</v>
      </c>
      <c r="M7789" t="str">
        <f>IF(ISERROR(VLOOKUP(A7789,'[1]Ecart validé'!$A:$A,1,FALSE)),Z7789,"Ecart Validé")</f>
        <v>valid</v>
      </c>
      <c r="R7789" t="s">
        <v>30</v>
      </c>
      <c r="X7789"/>
      <c r="Y7789"/>
      <c r="Z7789" t="s">
        <v>31</v>
      </c>
    </row>
    <row r="7790" spans="1:26" x14ac:dyDescent="0.3">
      <c r="A7790" t="s">
        <v>10288</v>
      </c>
      <c r="B7790" t="s">
        <v>963</v>
      </c>
      <c r="C7790">
        <v>62464</v>
      </c>
      <c r="D7790" t="str">
        <f>+VLOOKUP(C7790,Param!K:L,2,FALSE)</f>
        <v>B.I.G FLOORCOVERINGS N.V.</v>
      </c>
      <c r="E7790" t="s">
        <v>1696</v>
      </c>
      <c r="F7790" t="s">
        <v>8271</v>
      </c>
      <c r="G7790" t="s">
        <v>29</v>
      </c>
      <c r="H7790" s="5">
        <v>23788.400000000001</v>
      </c>
      <c r="I7790" s="5">
        <v>23788.400000000001</v>
      </c>
      <c r="J7790" s="5">
        <v>0</v>
      </c>
      <c r="K7790" s="5">
        <v>23788.400000000001</v>
      </c>
      <c r="L7790" s="5">
        <v>0</v>
      </c>
      <c r="M7790" t="str">
        <f>IF(ISERROR(VLOOKUP(A7790,'[1]Ecart validé'!$A:$A,1,FALSE)),Z7790,"Ecart Validé")</f>
        <v>valid</v>
      </c>
      <c r="R7790" t="s">
        <v>30</v>
      </c>
      <c r="X7790"/>
      <c r="Y7790"/>
      <c r="Z7790" t="s">
        <v>31</v>
      </c>
    </row>
    <row r="7791" spans="1:26" x14ac:dyDescent="0.3">
      <c r="A7791" t="s">
        <v>10289</v>
      </c>
      <c r="B7791" t="s">
        <v>963</v>
      </c>
      <c r="C7791">
        <v>62464</v>
      </c>
      <c r="D7791" t="str">
        <f>+VLOOKUP(C7791,Param!K:L,2,FALSE)</f>
        <v>B.I.G FLOORCOVERINGS N.V.</v>
      </c>
      <c r="E7791" t="s">
        <v>1700</v>
      </c>
      <c r="F7791" t="s">
        <v>8271</v>
      </c>
      <c r="G7791" t="s">
        <v>29</v>
      </c>
      <c r="H7791" s="5">
        <v>7324.1</v>
      </c>
      <c r="I7791" s="5">
        <v>7324.1</v>
      </c>
      <c r="J7791" s="5">
        <v>0</v>
      </c>
      <c r="K7791" s="5">
        <v>7324.1</v>
      </c>
      <c r="L7791" s="5">
        <v>0</v>
      </c>
      <c r="M7791" t="str">
        <f>IF(ISERROR(VLOOKUP(A7791,'[1]Ecart validé'!$A:$A,1,FALSE)),Z7791,"Ecart Validé")</f>
        <v>valid</v>
      </c>
      <c r="R7791" t="s">
        <v>30</v>
      </c>
      <c r="X7791"/>
      <c r="Y7791"/>
      <c r="Z7791" t="s">
        <v>31</v>
      </c>
    </row>
    <row r="7792" spans="1:26" x14ac:dyDescent="0.3">
      <c r="A7792" t="s">
        <v>10290</v>
      </c>
      <c r="B7792" t="s">
        <v>963</v>
      </c>
      <c r="C7792">
        <v>262771</v>
      </c>
      <c r="D7792" t="str">
        <f>+VLOOKUP(C7792,Param!K:L,2,FALSE)</f>
        <v xml:space="preserve">NEXTON CONSULTING </v>
      </c>
      <c r="E7792" t="s">
        <v>10291</v>
      </c>
      <c r="F7792" t="s">
        <v>8271</v>
      </c>
      <c r="G7792" t="s">
        <v>29</v>
      </c>
      <c r="H7792" s="5">
        <v>1722.5</v>
      </c>
      <c r="I7792" s="5">
        <v>1722.5</v>
      </c>
      <c r="J7792" s="5">
        <v>0</v>
      </c>
      <c r="K7792" s="5">
        <v>1722.5</v>
      </c>
      <c r="L7792" s="5">
        <v>0</v>
      </c>
      <c r="M7792" t="str">
        <f>IF(ISERROR(VLOOKUP(A7792,'[1]Ecart validé'!$A:$A,1,FALSE)),Z7792,"Ecart Validé")</f>
        <v>valid</v>
      </c>
      <c r="R7792" t="s">
        <v>30</v>
      </c>
      <c r="X7792"/>
      <c r="Y7792"/>
      <c r="Z7792" t="s">
        <v>31</v>
      </c>
    </row>
    <row r="7793" spans="1:26" x14ac:dyDescent="0.3">
      <c r="A7793" t="s">
        <v>10292</v>
      </c>
      <c r="B7793" t="s">
        <v>963</v>
      </c>
      <c r="C7793">
        <v>63093</v>
      </c>
      <c r="D7793" t="str">
        <f>+VLOOKUP(C7793,Param!K:L,2,FALSE)</f>
        <v>CAPGEMINI TECHNOLOGY SERVICES</v>
      </c>
      <c r="E7793" t="s">
        <v>10293</v>
      </c>
      <c r="F7793" t="s">
        <v>8271</v>
      </c>
      <c r="G7793" t="s">
        <v>29</v>
      </c>
      <c r="H7793" s="5">
        <v>5082.68</v>
      </c>
      <c r="I7793" s="5">
        <v>5082.6750000000002</v>
      </c>
      <c r="J7793" s="5">
        <v>5.0000000001091298E-3</v>
      </c>
      <c r="K7793" s="5">
        <v>5082.68</v>
      </c>
      <c r="L7793" s="5">
        <v>0</v>
      </c>
      <c r="M7793" t="str">
        <f>IF(ISERROR(VLOOKUP(A7793,'[1]Ecart validé'!$A:$A,1,FALSE)),Z7793,"Ecart Validé")</f>
        <v>valid</v>
      </c>
      <c r="R7793" t="s">
        <v>30</v>
      </c>
      <c r="X7793"/>
      <c r="Y7793"/>
      <c r="Z7793" t="s">
        <v>31</v>
      </c>
    </row>
    <row r="7794" spans="1:26" x14ac:dyDescent="0.3">
      <c r="A7794" t="s">
        <v>10294</v>
      </c>
      <c r="B7794" t="s">
        <v>963</v>
      </c>
      <c r="C7794">
        <v>231697</v>
      </c>
      <c r="D7794" t="str">
        <f>+VLOOKUP(C7794,Param!K:L,2,FALSE)</f>
        <v>HP France SAS</v>
      </c>
      <c r="E7794" t="s">
        <v>10295</v>
      </c>
      <c r="F7794" t="s">
        <v>8271</v>
      </c>
      <c r="G7794" t="s">
        <v>1983</v>
      </c>
      <c r="H7794" s="5">
        <v>151501.26</v>
      </c>
      <c r="I7794" s="5">
        <v>151501.26</v>
      </c>
      <c r="J7794" s="5">
        <v>0</v>
      </c>
      <c r="K7794" s="5">
        <v>151501.26</v>
      </c>
      <c r="L7794" s="5">
        <v>0</v>
      </c>
      <c r="M7794" t="str">
        <f>IF(ISERROR(VLOOKUP(A7794,'[1]Ecart validé'!$A:$A,1,FALSE)),Z7794,"Ecart Validé")</f>
        <v>valid</v>
      </c>
      <c r="R7794" t="s">
        <v>30</v>
      </c>
      <c r="X7794"/>
      <c r="Y7794"/>
      <c r="Z7794" t="s">
        <v>31</v>
      </c>
    </row>
    <row r="7795" spans="1:26" x14ac:dyDescent="0.3">
      <c r="A7795" t="s">
        <v>10296</v>
      </c>
      <c r="B7795" t="s">
        <v>963</v>
      </c>
      <c r="C7795">
        <v>299297</v>
      </c>
      <c r="D7795" t="str">
        <f>+VLOOKUP(C7795,Param!K:L,2,FALSE)</f>
        <v>ASTRELYA</v>
      </c>
      <c r="E7795" t="s">
        <v>10297</v>
      </c>
      <c r="F7795" t="s">
        <v>8271</v>
      </c>
      <c r="G7795" t="s">
        <v>29</v>
      </c>
      <c r="H7795" s="5">
        <v>2248.4</v>
      </c>
      <c r="I7795" s="5">
        <v>2248.4</v>
      </c>
      <c r="J7795" s="5">
        <v>0</v>
      </c>
      <c r="K7795" s="5">
        <v>2248.4</v>
      </c>
      <c r="L7795" s="5">
        <v>0</v>
      </c>
      <c r="M7795" t="str">
        <f>IF(ISERROR(VLOOKUP(A7795,'[1]Ecart validé'!$A:$A,1,FALSE)),Z7795,"Ecart Validé")</f>
        <v>valid</v>
      </c>
      <c r="R7795" t="s">
        <v>30</v>
      </c>
      <c r="X7795"/>
      <c r="Y7795"/>
      <c r="Z7795" t="s">
        <v>31</v>
      </c>
    </row>
    <row r="7796" spans="1:26" x14ac:dyDescent="0.3">
      <c r="A7796" t="s">
        <v>10298</v>
      </c>
      <c r="B7796" t="s">
        <v>963</v>
      </c>
      <c r="C7796">
        <v>76266</v>
      </c>
      <c r="D7796" t="str">
        <f>+VLOOKUP(C7796,Param!K:L,2,FALSE)</f>
        <v>VO2 GROUP</v>
      </c>
      <c r="E7796" t="s">
        <v>10299</v>
      </c>
      <c r="F7796" t="s">
        <v>8271</v>
      </c>
      <c r="G7796" t="s">
        <v>29</v>
      </c>
      <c r="H7796" s="5">
        <v>14450.85</v>
      </c>
      <c r="I7796" s="5">
        <v>14450.85</v>
      </c>
      <c r="J7796" s="5">
        <v>0</v>
      </c>
      <c r="K7796" s="5">
        <v>14450.85</v>
      </c>
      <c r="L7796" s="5">
        <v>0</v>
      </c>
      <c r="M7796" t="str">
        <f>IF(ISERROR(VLOOKUP(A7796,'[1]Ecart validé'!$A:$A,1,FALSE)),Z7796,"Ecart Validé")</f>
        <v>valid</v>
      </c>
      <c r="R7796" t="s">
        <v>30</v>
      </c>
      <c r="X7796"/>
      <c r="Y7796"/>
      <c r="Z7796" t="s">
        <v>31</v>
      </c>
    </row>
    <row r="7797" spans="1:26" x14ac:dyDescent="0.3">
      <c r="A7797" t="s">
        <v>10300</v>
      </c>
      <c r="B7797" t="s">
        <v>963</v>
      </c>
      <c r="C7797">
        <v>72041</v>
      </c>
      <c r="D7797" t="str">
        <f>+VLOOKUP(C7797,Param!K:L,2,FALSE)</f>
        <v>SSI - SEXTANT SOLUTIONS INFORMATIQUES</v>
      </c>
      <c r="E7797" t="s">
        <v>10301</v>
      </c>
      <c r="F7797" t="s">
        <v>8271</v>
      </c>
      <c r="G7797" t="s">
        <v>29</v>
      </c>
      <c r="H7797" s="5">
        <v>43565.7</v>
      </c>
      <c r="I7797" s="5">
        <v>43565.701999999997</v>
      </c>
      <c r="J7797" s="5">
        <v>-2.0000000004074502E-3</v>
      </c>
      <c r="K7797" s="5">
        <v>43565.7</v>
      </c>
      <c r="L7797" s="5">
        <v>0</v>
      </c>
      <c r="M7797" t="str">
        <f>IF(ISERROR(VLOOKUP(A7797,'[1]Ecart validé'!$A:$A,1,FALSE)),Z7797,"Ecart Validé")</f>
        <v>valid</v>
      </c>
      <c r="R7797" t="s">
        <v>30</v>
      </c>
      <c r="X7797"/>
      <c r="Y7797"/>
      <c r="Z7797" t="s">
        <v>31</v>
      </c>
    </row>
    <row r="7798" spans="1:26" x14ac:dyDescent="0.3">
      <c r="A7798" t="s">
        <v>10302</v>
      </c>
      <c r="B7798" t="s">
        <v>963</v>
      </c>
      <c r="C7798">
        <v>319327</v>
      </c>
      <c r="D7798" t="str">
        <f>+VLOOKUP(C7798,Param!K:L,2,FALSE)</f>
        <v>Softeam</v>
      </c>
      <c r="E7798" t="s">
        <v>10303</v>
      </c>
      <c r="F7798" t="s">
        <v>8271</v>
      </c>
      <c r="G7798" t="s">
        <v>29</v>
      </c>
      <c r="H7798" s="5">
        <v>46628.25</v>
      </c>
      <c r="I7798" s="5">
        <v>46628.25</v>
      </c>
      <c r="J7798" s="5">
        <v>0</v>
      </c>
      <c r="K7798" s="5">
        <v>46628.25</v>
      </c>
      <c r="L7798" s="5">
        <v>0</v>
      </c>
      <c r="M7798" t="str">
        <f>IF(ISERROR(VLOOKUP(A7798,'[1]Ecart validé'!$A:$A,1,FALSE)),Z7798,"Ecart Validé")</f>
        <v>valid</v>
      </c>
      <c r="R7798" t="s">
        <v>30</v>
      </c>
      <c r="X7798"/>
      <c r="Y7798"/>
      <c r="Z7798" t="s">
        <v>31</v>
      </c>
    </row>
    <row r="7799" spans="1:26" x14ac:dyDescent="0.3">
      <c r="A7799" t="s">
        <v>10304</v>
      </c>
      <c r="B7799" t="s">
        <v>963</v>
      </c>
      <c r="C7799">
        <v>327521</v>
      </c>
      <c r="D7799" t="str">
        <f>+VLOOKUP(C7799,Param!K:L,2,FALSE)</f>
        <v>MONTREAL ASSOCIATES SL</v>
      </c>
      <c r="E7799" t="s">
        <v>10305</v>
      </c>
      <c r="F7799" t="s">
        <v>8271</v>
      </c>
      <c r="G7799" t="s">
        <v>29</v>
      </c>
      <c r="H7799" s="5">
        <v>14073</v>
      </c>
      <c r="I7799" s="5">
        <v>14073</v>
      </c>
      <c r="J7799" s="5">
        <v>0</v>
      </c>
      <c r="K7799" s="5">
        <v>14073</v>
      </c>
      <c r="L7799" s="5">
        <v>0</v>
      </c>
      <c r="M7799" t="str">
        <f>IF(ISERROR(VLOOKUP(A7799,'[1]Ecart validé'!$A:$A,1,FALSE)),Z7799,"Ecart Validé")</f>
        <v>valid</v>
      </c>
      <c r="R7799" t="s">
        <v>30</v>
      </c>
      <c r="X7799"/>
      <c r="Y7799"/>
      <c r="Z7799" t="s">
        <v>31</v>
      </c>
    </row>
    <row r="7800" spans="1:26" x14ac:dyDescent="0.3">
      <c r="A7800" t="s">
        <v>10306</v>
      </c>
      <c r="B7800" t="s">
        <v>963</v>
      </c>
      <c r="C7800">
        <v>97881</v>
      </c>
      <c r="D7800" t="str">
        <f>+VLOOKUP(C7800,Param!K:L,2,FALSE)</f>
        <v>INTM</v>
      </c>
      <c r="E7800" t="s">
        <v>10307</v>
      </c>
      <c r="F7800" t="s">
        <v>8271</v>
      </c>
      <c r="G7800" t="s">
        <v>29</v>
      </c>
      <c r="H7800" s="5">
        <v>67521.75</v>
      </c>
      <c r="I7800" s="5">
        <v>67521.75</v>
      </c>
      <c r="J7800" s="5">
        <v>0</v>
      </c>
      <c r="K7800" s="5">
        <v>67521.75</v>
      </c>
      <c r="L7800" s="5">
        <v>0</v>
      </c>
      <c r="M7800" t="str">
        <f>IF(ISERROR(VLOOKUP(A7800,'[1]Ecart validé'!$A:$A,1,FALSE)),Z7800,"Ecart Validé")</f>
        <v>valid</v>
      </c>
      <c r="R7800" t="s">
        <v>30</v>
      </c>
      <c r="X7800"/>
      <c r="Y7800"/>
      <c r="Z7800" t="s">
        <v>31</v>
      </c>
    </row>
    <row r="7801" spans="1:26" x14ac:dyDescent="0.3">
      <c r="A7801" t="s">
        <v>10308</v>
      </c>
      <c r="B7801" t="s">
        <v>963</v>
      </c>
      <c r="C7801">
        <v>95462</v>
      </c>
      <c r="D7801" t="str">
        <f>+VLOOKUP(C7801,Param!K:L,2,FALSE)</f>
        <v>ALBYS</v>
      </c>
      <c r="E7801" t="s">
        <v>10309</v>
      </c>
      <c r="F7801" t="s">
        <v>8271</v>
      </c>
      <c r="G7801" t="s">
        <v>29</v>
      </c>
      <c r="H7801" s="5">
        <v>17685.45</v>
      </c>
      <c r="I7801" s="5">
        <v>17685.45</v>
      </c>
      <c r="J7801" s="5">
        <v>0</v>
      </c>
      <c r="K7801" s="5">
        <v>17685.45</v>
      </c>
      <c r="L7801" s="5">
        <v>0</v>
      </c>
      <c r="M7801" t="str">
        <f>IF(ISERROR(VLOOKUP(A7801,'[1]Ecart validé'!$A:$A,1,FALSE)),Z7801,"Ecart Validé")</f>
        <v>valid</v>
      </c>
      <c r="R7801" t="s">
        <v>30</v>
      </c>
      <c r="X7801"/>
      <c r="Y7801"/>
      <c r="Z7801" t="s">
        <v>31</v>
      </c>
    </row>
    <row r="7802" spans="1:26" x14ac:dyDescent="0.3">
      <c r="A7802" t="s">
        <v>10310</v>
      </c>
      <c r="B7802" t="s">
        <v>963</v>
      </c>
      <c r="C7802">
        <v>71299</v>
      </c>
      <c r="D7802" t="str">
        <f>+VLOOKUP(C7802,Param!K:L,2,FALSE)</f>
        <v>ADONE CONSEIL</v>
      </c>
      <c r="E7802" t="s">
        <v>1739</v>
      </c>
      <c r="F7802" t="s">
        <v>8271</v>
      </c>
      <c r="G7802" t="s">
        <v>29</v>
      </c>
      <c r="H7802" s="5">
        <v>18021.25</v>
      </c>
      <c r="I7802" s="5">
        <v>18021.25</v>
      </c>
      <c r="J7802" s="5">
        <v>0</v>
      </c>
      <c r="K7802" s="5">
        <v>18021.25</v>
      </c>
      <c r="L7802" s="5">
        <v>0</v>
      </c>
      <c r="M7802" t="str">
        <f>IF(ISERROR(VLOOKUP(A7802,'[1]Ecart validé'!$A:$A,1,FALSE)),Z7802,"Ecart Validé")</f>
        <v>valid</v>
      </c>
      <c r="R7802" t="s">
        <v>30</v>
      </c>
      <c r="X7802"/>
      <c r="Y7802"/>
      <c r="Z7802" t="s">
        <v>31</v>
      </c>
    </row>
    <row r="7803" spans="1:26" x14ac:dyDescent="0.3">
      <c r="A7803" t="s">
        <v>10311</v>
      </c>
      <c r="B7803" t="s">
        <v>963</v>
      </c>
      <c r="C7803" t="s">
        <v>10312</v>
      </c>
      <c r="D7803" t="str">
        <f>+VLOOKUP(C7803,Param!K:L,2,FALSE)</f>
        <v>Oracle America, Inc.</v>
      </c>
      <c r="E7803" t="s">
        <v>10313</v>
      </c>
      <c r="F7803" t="s">
        <v>8271</v>
      </c>
      <c r="G7803" t="s">
        <v>1983</v>
      </c>
      <c r="H7803" s="5">
        <v>55672.91</v>
      </c>
      <c r="I7803" s="5">
        <v>55672.911099999998</v>
      </c>
      <c r="J7803" s="5">
        <v>-1.0999999940395301E-3</v>
      </c>
      <c r="K7803" s="5">
        <v>55672.91</v>
      </c>
      <c r="L7803" s="5">
        <v>0</v>
      </c>
      <c r="M7803" t="str">
        <f>IF(ISERROR(VLOOKUP(A7803,'[1]Ecart validé'!$A:$A,1,FALSE)),Z7803,"Ecart Validé")</f>
        <v>valid</v>
      </c>
      <c r="R7803" t="s">
        <v>30</v>
      </c>
      <c r="X7803"/>
      <c r="Y7803"/>
      <c r="Z7803" t="s">
        <v>31</v>
      </c>
    </row>
    <row r="7804" spans="1:26" x14ac:dyDescent="0.3">
      <c r="A7804" t="s">
        <v>10314</v>
      </c>
      <c r="B7804" t="s">
        <v>963</v>
      </c>
      <c r="C7804">
        <v>118727</v>
      </c>
      <c r="D7804" t="str">
        <f>+VLOOKUP(C7804,Param!K:L,2,FALSE)</f>
        <v>GROHE</v>
      </c>
      <c r="E7804" t="s">
        <v>1943</v>
      </c>
      <c r="F7804" t="s">
        <v>8271</v>
      </c>
      <c r="G7804" t="s">
        <v>29</v>
      </c>
      <c r="H7804" s="5">
        <v>9828.09</v>
      </c>
      <c r="I7804" s="5">
        <v>9828.0905999999995</v>
      </c>
      <c r="J7804" s="5">
        <v>-5.9999999939464E-4</v>
      </c>
      <c r="K7804" s="5">
        <v>9828.09</v>
      </c>
      <c r="L7804" s="5">
        <v>0</v>
      </c>
      <c r="M7804" t="str">
        <f>IF(ISERROR(VLOOKUP(A7804,'[1]Ecart validé'!$A:$A,1,FALSE)),Z7804,"Ecart Validé")</f>
        <v>valid</v>
      </c>
      <c r="R7804" t="s">
        <v>30</v>
      </c>
      <c r="X7804"/>
      <c r="Y7804"/>
      <c r="Z7804" t="s">
        <v>31</v>
      </c>
    </row>
    <row r="7805" spans="1:26" x14ac:dyDescent="0.3">
      <c r="A7805" t="s">
        <v>10315</v>
      </c>
      <c r="B7805" t="s">
        <v>963</v>
      </c>
      <c r="C7805">
        <v>118727</v>
      </c>
      <c r="D7805" t="str">
        <f>+VLOOKUP(C7805,Param!K:L,2,FALSE)</f>
        <v>GROHE</v>
      </c>
      <c r="E7805" t="s">
        <v>1945</v>
      </c>
      <c r="F7805" t="s">
        <v>8271</v>
      </c>
      <c r="G7805" t="s">
        <v>29</v>
      </c>
      <c r="H7805" s="5">
        <v>121137.33</v>
      </c>
      <c r="I7805" s="5">
        <v>121137.3256</v>
      </c>
      <c r="J7805" s="5">
        <v>4.4000000052619699E-3</v>
      </c>
      <c r="K7805" s="5">
        <v>121137.33</v>
      </c>
      <c r="L7805" s="5">
        <v>0</v>
      </c>
      <c r="M7805" t="str">
        <f>IF(ISERROR(VLOOKUP(A7805,'[1]Ecart validé'!$A:$A,1,FALSE)),Z7805,"Ecart Validé")</f>
        <v>valid</v>
      </c>
      <c r="R7805" t="s">
        <v>30</v>
      </c>
      <c r="X7805"/>
      <c r="Y7805"/>
      <c r="Z7805" t="s">
        <v>31</v>
      </c>
    </row>
    <row r="7806" spans="1:26" x14ac:dyDescent="0.3">
      <c r="A7806" t="s">
        <v>10316</v>
      </c>
      <c r="B7806" t="s">
        <v>963</v>
      </c>
      <c r="C7806">
        <v>118727</v>
      </c>
      <c r="D7806" t="str">
        <f>+VLOOKUP(C7806,Param!K:L,2,FALSE)</f>
        <v>GROHE</v>
      </c>
      <c r="E7806" t="s">
        <v>1947</v>
      </c>
      <c r="F7806" t="s">
        <v>8271</v>
      </c>
      <c r="G7806" t="s">
        <v>29</v>
      </c>
      <c r="H7806" s="5">
        <v>21001.52</v>
      </c>
      <c r="I7806" s="5">
        <v>21001.521000000001</v>
      </c>
      <c r="J7806" s="5">
        <v>-1.0000000002037201E-3</v>
      </c>
      <c r="K7806" s="5">
        <v>21001.52</v>
      </c>
      <c r="L7806" s="5">
        <v>0</v>
      </c>
      <c r="M7806" t="str">
        <f>IF(ISERROR(VLOOKUP(A7806,'[1]Ecart validé'!$A:$A,1,FALSE)),Z7806,"Ecart Validé")</f>
        <v>valid</v>
      </c>
      <c r="R7806" t="s">
        <v>30</v>
      </c>
      <c r="X7806"/>
      <c r="Y7806"/>
      <c r="Z7806" t="s">
        <v>31</v>
      </c>
    </row>
    <row r="7807" spans="1:26" ht="57.6" x14ac:dyDescent="0.3">
      <c r="A7807" t="s">
        <v>10317</v>
      </c>
      <c r="B7807" t="s">
        <v>963</v>
      </c>
      <c r="C7807">
        <v>110203</v>
      </c>
      <c r="D7807" t="str">
        <f>+VLOOKUP(C7807,Param!K:L,2,FALSE)</f>
        <v>Signify Netherlands B.V.</v>
      </c>
      <c r="E7807" t="s">
        <v>1925</v>
      </c>
      <c r="F7807" t="s">
        <v>8271</v>
      </c>
      <c r="G7807" t="s">
        <v>29</v>
      </c>
      <c r="H7807" s="5">
        <v>28001.02</v>
      </c>
      <c r="I7807" s="5">
        <v>28001.020499999999</v>
      </c>
      <c r="J7807" s="5">
        <v>-4.99999998282874E-4</v>
      </c>
      <c r="K7807" s="5">
        <v>28001.02</v>
      </c>
      <c r="L7807" s="5">
        <v>0</v>
      </c>
      <c r="M7807" t="str">
        <f>IF(ISERROR(VLOOKUP(A7807,'[1]Ecart validé'!$A:$A,1,FALSE)),Z7807,"Ecart Validé")</f>
        <v>valid</v>
      </c>
      <c r="R7807" t="s">
        <v>30</v>
      </c>
      <c r="S7807" t="s">
        <v>42</v>
      </c>
      <c r="T7807" t="s">
        <v>43</v>
      </c>
      <c r="U7807" s="13" t="s">
        <v>10318</v>
      </c>
      <c r="V7807" t="s">
        <v>45</v>
      </c>
      <c r="W7807" t="s">
        <v>2529</v>
      </c>
      <c r="X7807" t="s">
        <v>2131</v>
      </c>
      <c r="Y7807" t="s">
        <v>2131</v>
      </c>
      <c r="Z7807" t="s">
        <v>31</v>
      </c>
    </row>
    <row r="7808" spans="1:26" x14ac:dyDescent="0.3">
      <c r="A7808" t="s">
        <v>10319</v>
      </c>
      <c r="B7808" t="s">
        <v>963</v>
      </c>
      <c r="C7808">
        <v>262716</v>
      </c>
      <c r="D7808" t="str">
        <f>+VLOOKUP(C7808,Param!K:L,2,FALSE)</f>
        <v>SAMSOTECH INTERNATIONAL FZC</v>
      </c>
      <c r="E7808" t="s">
        <v>10320</v>
      </c>
      <c r="F7808" t="s">
        <v>8271</v>
      </c>
      <c r="G7808" t="s">
        <v>29</v>
      </c>
      <c r="H7808" s="5">
        <v>5137.46</v>
      </c>
      <c r="I7808" s="5">
        <v>5137.4634999999998</v>
      </c>
      <c r="J7808" s="5">
        <v>-3.49999999980354E-3</v>
      </c>
      <c r="K7808" s="5">
        <v>5137.46</v>
      </c>
      <c r="L7808" s="5">
        <v>0</v>
      </c>
      <c r="M7808" t="str">
        <f>IF(ISERROR(VLOOKUP(A7808,'[1]Ecart validé'!$A:$A,1,FALSE)),Z7808,"Ecart Validé")</f>
        <v>valid</v>
      </c>
      <c r="R7808" t="s">
        <v>30</v>
      </c>
      <c r="X7808"/>
      <c r="Y7808"/>
      <c r="Z7808" t="s">
        <v>31</v>
      </c>
    </row>
    <row r="7809" spans="1:26" x14ac:dyDescent="0.3">
      <c r="A7809" t="s">
        <v>10321</v>
      </c>
      <c r="B7809" t="s">
        <v>963</v>
      </c>
      <c r="C7809">
        <v>72503</v>
      </c>
      <c r="D7809" t="str">
        <f>+VLOOKUP(C7809,Param!K:L,2,FALSE)</f>
        <v>IDEAS INTEGRATED DECISIONS AND SYSTEMS</v>
      </c>
      <c r="E7809" t="s">
        <v>1750</v>
      </c>
      <c r="F7809" t="s">
        <v>8271</v>
      </c>
      <c r="G7809" t="s">
        <v>29</v>
      </c>
      <c r="H7809" s="5">
        <v>517026</v>
      </c>
      <c r="I7809" s="5">
        <v>517026</v>
      </c>
      <c r="J7809" s="5">
        <v>0</v>
      </c>
      <c r="K7809" s="5">
        <v>517026</v>
      </c>
      <c r="L7809" s="5">
        <v>0</v>
      </c>
      <c r="M7809" t="str">
        <f>IF(ISERROR(VLOOKUP(A7809,'[1]Ecart validé'!$A:$A,1,FALSE)),Z7809,"Ecart Validé")</f>
        <v>valid</v>
      </c>
      <c r="R7809" t="s">
        <v>30</v>
      </c>
      <c r="X7809"/>
      <c r="Y7809"/>
      <c r="Z7809" t="s">
        <v>31</v>
      </c>
    </row>
    <row r="7810" spans="1:26" x14ac:dyDescent="0.3">
      <c r="A7810" t="s">
        <v>10322</v>
      </c>
      <c r="B7810" t="s">
        <v>963</v>
      </c>
      <c r="C7810">
        <v>86453</v>
      </c>
      <c r="D7810" t="str">
        <f>+VLOOKUP(C7810,Param!K:L,2,FALSE)</f>
        <v>RDP LIMITED</v>
      </c>
      <c r="E7810" t="s">
        <v>1836</v>
      </c>
      <c r="F7810" t="s">
        <v>8271</v>
      </c>
      <c r="G7810" t="s">
        <v>29</v>
      </c>
      <c r="H7810" s="5">
        <v>2379.84</v>
      </c>
      <c r="I7810" s="5">
        <v>2379.8371999999999</v>
      </c>
      <c r="J7810" s="5">
        <v>2.8000000002066298E-3</v>
      </c>
      <c r="K7810" s="5">
        <v>2379.84</v>
      </c>
      <c r="L7810" s="5">
        <v>0</v>
      </c>
      <c r="M7810" t="str">
        <f>IF(ISERROR(VLOOKUP(A7810,'[1]Ecart validé'!$A:$A,1,FALSE)),Z7810,"Ecart Validé")</f>
        <v>valid</v>
      </c>
      <c r="R7810" t="s">
        <v>30</v>
      </c>
      <c r="X7810"/>
      <c r="Y7810"/>
      <c r="Z7810" t="s">
        <v>31</v>
      </c>
    </row>
    <row r="7811" spans="1:26" x14ac:dyDescent="0.3">
      <c r="A7811" t="s">
        <v>10323</v>
      </c>
      <c r="B7811" t="s">
        <v>963</v>
      </c>
      <c r="C7811">
        <v>343486</v>
      </c>
      <c r="D7811" t="str">
        <f>+VLOOKUP(C7811,Param!K:L,2,FALSE)</f>
        <v>UNILEVER FOODS AND REFRESHMENTS GLOBAL BV</v>
      </c>
      <c r="E7811" t="s">
        <v>10324</v>
      </c>
      <c r="F7811" t="s">
        <v>8271</v>
      </c>
      <c r="G7811" t="s">
        <v>29</v>
      </c>
      <c r="H7811" s="5">
        <v>35704.99</v>
      </c>
      <c r="I7811" s="5">
        <v>35704.9882</v>
      </c>
      <c r="J7811" s="5">
        <v>1.7999999981839199E-3</v>
      </c>
      <c r="K7811" s="5">
        <v>35704.99</v>
      </c>
      <c r="L7811" s="5">
        <v>0</v>
      </c>
      <c r="M7811" t="str">
        <f>IF(ISERROR(VLOOKUP(A7811,'[1]Ecart validé'!$A:$A,1,FALSE)),Z7811,"Ecart Validé")</f>
        <v>valid</v>
      </c>
      <c r="R7811" t="s">
        <v>30</v>
      </c>
      <c r="X7811"/>
      <c r="Y7811"/>
      <c r="Z7811" t="s">
        <v>31</v>
      </c>
    </row>
    <row r="7812" spans="1:26" x14ac:dyDescent="0.3">
      <c r="A7812" t="s">
        <v>10325</v>
      </c>
      <c r="B7812" t="s">
        <v>963</v>
      </c>
      <c r="C7812">
        <v>122301</v>
      </c>
      <c r="D7812" t="str">
        <f>+VLOOKUP(C7812,Param!K:L,2,FALSE)</f>
        <v>LIFE FITNESS (ATLANTIC) B.V.</v>
      </c>
      <c r="E7812" t="s">
        <v>1962</v>
      </c>
      <c r="F7812" t="s">
        <v>8271</v>
      </c>
      <c r="G7812" t="s">
        <v>29</v>
      </c>
      <c r="H7812" s="5">
        <v>18682.05</v>
      </c>
      <c r="I7812" s="5">
        <v>18682.05</v>
      </c>
      <c r="J7812" s="5">
        <v>0</v>
      </c>
      <c r="K7812" s="5">
        <v>18682.05</v>
      </c>
      <c r="L7812" s="5">
        <v>0</v>
      </c>
      <c r="M7812" t="str">
        <f>IF(ISERROR(VLOOKUP(A7812,'[1]Ecart validé'!$A:$A,1,FALSE)),Z7812,"Ecart Validé")</f>
        <v>valid</v>
      </c>
      <c r="R7812" t="s">
        <v>30</v>
      </c>
      <c r="X7812"/>
      <c r="Y7812"/>
      <c r="Z7812" t="s">
        <v>31</v>
      </c>
    </row>
    <row r="7813" spans="1:26" x14ac:dyDescent="0.3">
      <c r="A7813" t="s">
        <v>10326</v>
      </c>
      <c r="B7813" t="s">
        <v>963</v>
      </c>
      <c r="C7813">
        <v>115777</v>
      </c>
      <c r="D7813" t="str">
        <f>+VLOOKUP(C7813,Param!K:L,2,FALSE)</f>
        <v>SAINT MICHEL BISCUITS</v>
      </c>
      <c r="E7813" t="s">
        <v>1931</v>
      </c>
      <c r="F7813" t="s">
        <v>8271</v>
      </c>
      <c r="G7813" t="s">
        <v>29</v>
      </c>
      <c r="H7813" s="5">
        <v>196.8</v>
      </c>
      <c r="I7813" s="5">
        <v>196.8</v>
      </c>
      <c r="J7813" s="5">
        <v>0</v>
      </c>
      <c r="K7813" s="5">
        <v>196.8</v>
      </c>
      <c r="L7813" s="5">
        <v>0</v>
      </c>
      <c r="M7813" t="str">
        <f>IF(ISERROR(VLOOKUP(A7813,'[1]Ecart validé'!$A:$A,1,FALSE)),Z7813,"Ecart Validé")</f>
        <v>valid</v>
      </c>
      <c r="R7813" t="s">
        <v>30</v>
      </c>
      <c r="X7813"/>
      <c r="Y7813"/>
      <c r="Z7813" t="s">
        <v>31</v>
      </c>
    </row>
    <row r="7814" spans="1:26" x14ac:dyDescent="0.3">
      <c r="A7814" t="s">
        <v>10327</v>
      </c>
      <c r="B7814" t="s">
        <v>963</v>
      </c>
      <c r="C7814">
        <v>217367</v>
      </c>
      <c r="D7814" t="str">
        <f>+VLOOKUP(C7814,Param!K:L,2,FALSE)</f>
        <v>ILLY CAFFE S.P.A</v>
      </c>
      <c r="E7814" t="s">
        <v>2054</v>
      </c>
      <c r="F7814" t="s">
        <v>8271</v>
      </c>
      <c r="G7814" t="s">
        <v>29</v>
      </c>
      <c r="H7814" s="5">
        <v>29382.075000000001</v>
      </c>
      <c r="I7814" s="5">
        <v>29382.075000000001</v>
      </c>
      <c r="J7814" s="5">
        <v>0</v>
      </c>
      <c r="K7814" s="5">
        <v>29382.075000000001</v>
      </c>
      <c r="L7814" s="5">
        <v>0</v>
      </c>
      <c r="M7814" t="str">
        <f>IF(ISERROR(VLOOKUP(A7814,'[1]Ecart validé'!$A:$A,1,FALSE)),Z7814,"Ecart Validé")</f>
        <v>valid</v>
      </c>
      <c r="R7814" t="s">
        <v>30</v>
      </c>
      <c r="X7814"/>
      <c r="Y7814"/>
      <c r="Z7814" t="s">
        <v>31</v>
      </c>
    </row>
    <row r="7815" spans="1:26" x14ac:dyDescent="0.3">
      <c r="A7815" t="s">
        <v>10328</v>
      </c>
      <c r="B7815" t="s">
        <v>963</v>
      </c>
      <c r="C7815">
        <v>72018</v>
      </c>
      <c r="D7815" t="str">
        <f>+VLOOKUP(C7815,Param!K:L,2,FALSE)</f>
        <v>PREREQUIS</v>
      </c>
      <c r="E7815" t="s">
        <v>10329</v>
      </c>
      <c r="F7815" t="s">
        <v>8271</v>
      </c>
      <c r="G7815" t="s">
        <v>29</v>
      </c>
      <c r="H7815" s="5">
        <v>21408.5</v>
      </c>
      <c r="I7815" s="5">
        <v>21408.5</v>
      </c>
      <c r="J7815" s="5">
        <v>0</v>
      </c>
      <c r="K7815" s="5">
        <v>21408.5</v>
      </c>
      <c r="L7815" s="5">
        <v>0</v>
      </c>
      <c r="M7815" t="str">
        <f>IF(ISERROR(VLOOKUP(A7815,'[1]Ecart validé'!$A:$A,1,FALSE)),Z7815,"Ecart Validé")</f>
        <v>valid</v>
      </c>
      <c r="R7815" t="s">
        <v>30</v>
      </c>
      <c r="X7815"/>
      <c r="Y7815"/>
      <c r="Z7815" t="s">
        <v>31</v>
      </c>
    </row>
    <row r="7816" spans="1:26" x14ac:dyDescent="0.3">
      <c r="A7816" t="s">
        <v>10330</v>
      </c>
      <c r="B7816" t="s">
        <v>963</v>
      </c>
      <c r="C7816">
        <v>21490</v>
      </c>
      <c r="D7816" t="str">
        <f>+VLOOKUP(C7816,Param!K:L,2,FALSE)</f>
        <v>Melitta Professional Coffee Solutions GmbH &amp; Co.KG</v>
      </c>
      <c r="E7816" t="s">
        <v>1356</v>
      </c>
      <c r="F7816" t="s">
        <v>8271</v>
      </c>
      <c r="G7816" t="s">
        <v>29</v>
      </c>
      <c r="H7816" s="5">
        <v>9801.58</v>
      </c>
      <c r="I7816" s="5">
        <v>9801.58</v>
      </c>
      <c r="J7816" s="5">
        <v>0</v>
      </c>
      <c r="K7816" s="5">
        <v>9801.58</v>
      </c>
      <c r="L7816" s="5">
        <v>0</v>
      </c>
      <c r="M7816" t="str">
        <f>IF(ISERROR(VLOOKUP(A7816,'[1]Ecart validé'!$A:$A,1,FALSE)),Z7816,"Ecart Validé")</f>
        <v>valid</v>
      </c>
      <c r="R7816" t="s">
        <v>30</v>
      </c>
      <c r="X7816"/>
      <c r="Y7816"/>
      <c r="Z7816" t="s">
        <v>31</v>
      </c>
    </row>
    <row r="7817" spans="1:26" x14ac:dyDescent="0.3">
      <c r="A7817" t="s">
        <v>10331</v>
      </c>
      <c r="B7817" t="s">
        <v>963</v>
      </c>
      <c r="C7817">
        <v>79865</v>
      </c>
      <c r="D7817" t="str">
        <f>+VLOOKUP(C7817,Param!K:L,2,FALSE)</f>
        <v>DURAVIT</v>
      </c>
      <c r="E7817" t="s">
        <v>1798</v>
      </c>
      <c r="F7817" t="s">
        <v>8271</v>
      </c>
      <c r="G7817" t="s">
        <v>29</v>
      </c>
      <c r="H7817" s="5">
        <v>13367.12</v>
      </c>
      <c r="I7817" s="5">
        <v>13367.12</v>
      </c>
      <c r="J7817" s="5">
        <v>0</v>
      </c>
      <c r="K7817" s="5">
        <v>13367.12</v>
      </c>
      <c r="L7817" s="5">
        <v>0</v>
      </c>
      <c r="M7817" t="str">
        <f>IF(ISERROR(VLOOKUP(A7817,'[1]Ecart validé'!$A:$A,1,FALSE)),Z7817,"Ecart Validé")</f>
        <v>valid</v>
      </c>
      <c r="R7817" t="s">
        <v>30</v>
      </c>
      <c r="X7817"/>
      <c r="Y7817"/>
      <c r="Z7817" t="s">
        <v>31</v>
      </c>
    </row>
    <row r="7818" spans="1:26" x14ac:dyDescent="0.3">
      <c r="A7818" t="s">
        <v>10332</v>
      </c>
      <c r="B7818" t="s">
        <v>963</v>
      </c>
      <c r="C7818">
        <v>35676</v>
      </c>
      <c r="D7818" t="str">
        <f>+VLOOKUP(C7818,Param!K:L,2,FALSE)</f>
        <v>MUSICSTYLING.COM LTD</v>
      </c>
      <c r="E7818" t="s">
        <v>1439</v>
      </c>
      <c r="F7818" t="s">
        <v>8271</v>
      </c>
      <c r="G7818" t="s">
        <v>1422</v>
      </c>
      <c r="H7818" s="5">
        <v>21268.21</v>
      </c>
      <c r="I7818" s="5">
        <v>21268.214400000001</v>
      </c>
      <c r="J7818" s="5">
        <v>-4.4000000016239903E-3</v>
      </c>
      <c r="K7818" s="5">
        <v>21268.21</v>
      </c>
      <c r="L7818" s="5">
        <v>0</v>
      </c>
      <c r="M7818" t="str">
        <f>IF(ISERROR(VLOOKUP(A7818,'[1]Ecart validé'!$A:$A,1,FALSE)),Z7818,"Ecart Validé")</f>
        <v>valid</v>
      </c>
      <c r="R7818" t="s">
        <v>30</v>
      </c>
      <c r="X7818"/>
      <c r="Y7818"/>
      <c r="Z7818" t="s">
        <v>31</v>
      </c>
    </row>
    <row r="7819" spans="1:26" x14ac:dyDescent="0.3">
      <c r="A7819" t="s">
        <v>10333</v>
      </c>
      <c r="B7819" t="s">
        <v>963</v>
      </c>
      <c r="C7819">
        <v>26244</v>
      </c>
      <c r="D7819" t="str">
        <f>+VLOOKUP(C7819,Param!K:L,2,FALSE)</f>
        <v>AIR FRANCE</v>
      </c>
      <c r="E7819" t="s">
        <v>1368</v>
      </c>
      <c r="F7819" t="s">
        <v>8271</v>
      </c>
      <c r="G7819" t="s">
        <v>29</v>
      </c>
      <c r="H7819" s="5">
        <v>11684</v>
      </c>
      <c r="I7819" s="5">
        <v>11684</v>
      </c>
      <c r="J7819" s="5">
        <v>0</v>
      </c>
      <c r="K7819" s="5">
        <v>11684</v>
      </c>
      <c r="L7819" s="5">
        <v>0</v>
      </c>
      <c r="M7819" t="str">
        <f>IF(ISERROR(VLOOKUP(A7819,'[1]Ecart validé'!$A:$A,1,FALSE)),Z7819,"Ecart Validé")</f>
        <v>valid</v>
      </c>
      <c r="R7819" t="s">
        <v>30</v>
      </c>
      <c r="X7819"/>
      <c r="Y7819"/>
      <c r="Z7819" t="s">
        <v>31</v>
      </c>
    </row>
    <row r="7820" spans="1:26" x14ac:dyDescent="0.3">
      <c r="A7820" t="s">
        <v>10334</v>
      </c>
      <c r="B7820" t="s">
        <v>963</v>
      </c>
      <c r="C7820">
        <v>81134</v>
      </c>
      <c r="D7820" t="str">
        <f>+VLOOKUP(C7820,Param!K:L,2,FALSE)</f>
        <v>REINHOLD KELLER GMBH</v>
      </c>
      <c r="E7820" t="s">
        <v>1804</v>
      </c>
      <c r="F7820" t="s">
        <v>8617</v>
      </c>
      <c r="G7820" t="s">
        <v>29</v>
      </c>
      <c r="H7820" s="5">
        <v>470.6</v>
      </c>
      <c r="I7820" s="5">
        <v>470.6</v>
      </c>
      <c r="J7820" s="5">
        <v>0</v>
      </c>
      <c r="K7820" s="5">
        <v>470.6</v>
      </c>
      <c r="L7820" s="5">
        <v>0</v>
      </c>
      <c r="M7820" t="str">
        <f>IF(ISERROR(VLOOKUP(A7820,'[1]Ecart validé'!$A:$A,1,FALSE)),Z7820,"Ecart Validé")</f>
        <v>valid</v>
      </c>
      <c r="R7820" t="s">
        <v>30</v>
      </c>
      <c r="X7820"/>
      <c r="Y7820"/>
      <c r="Z7820" t="s">
        <v>31</v>
      </c>
    </row>
    <row r="7821" spans="1:26" x14ac:dyDescent="0.3">
      <c r="A7821" t="s">
        <v>10335</v>
      </c>
      <c r="B7821" t="s">
        <v>963</v>
      </c>
      <c r="C7821">
        <v>58216</v>
      </c>
      <c r="D7821" t="str">
        <f>+VLOOKUP(C7821,Param!K:L,2,FALSE)</f>
        <v xml:space="preserve">HEWLETT PACKARD FRANCE </v>
      </c>
      <c r="E7821" t="s">
        <v>2454</v>
      </c>
      <c r="F7821" t="s">
        <v>8271</v>
      </c>
      <c r="G7821" t="s">
        <v>29</v>
      </c>
      <c r="H7821" s="5">
        <v>44651.42</v>
      </c>
      <c r="I7821" s="5">
        <v>44651.418400000002</v>
      </c>
      <c r="J7821" s="5">
        <v>1.5999999959603801E-3</v>
      </c>
      <c r="K7821" s="5">
        <v>44651.42</v>
      </c>
      <c r="L7821" s="5">
        <v>0</v>
      </c>
      <c r="M7821" t="str">
        <f>IF(ISERROR(VLOOKUP(A7821,'[1]Ecart validé'!$A:$A,1,FALSE)),Z7821,"Ecart Validé")</f>
        <v>valid</v>
      </c>
      <c r="R7821" t="s">
        <v>30</v>
      </c>
      <c r="X7821"/>
      <c r="Y7821"/>
      <c r="Z7821" t="s">
        <v>31</v>
      </c>
    </row>
    <row r="7822" spans="1:26" x14ac:dyDescent="0.3">
      <c r="A7822" t="s">
        <v>10336</v>
      </c>
      <c r="B7822" t="s">
        <v>963</v>
      </c>
      <c r="C7822">
        <v>70302</v>
      </c>
      <c r="D7822" t="str">
        <f>+VLOOKUP(C7822,Param!K:L,2,FALSE)</f>
        <v>CROWN INTERNATIONAL BV</v>
      </c>
      <c r="E7822" t="s">
        <v>1728</v>
      </c>
      <c r="F7822" t="s">
        <v>8271</v>
      </c>
      <c r="G7822" t="s">
        <v>29</v>
      </c>
      <c r="H7822" s="5">
        <v>618.47</v>
      </c>
      <c r="I7822" s="5">
        <v>618.471</v>
      </c>
      <c r="J7822" s="5">
        <v>-9.9999999997635292E-4</v>
      </c>
      <c r="K7822" s="5">
        <v>618.47</v>
      </c>
      <c r="L7822" s="5">
        <v>0</v>
      </c>
      <c r="M7822" t="str">
        <f>IF(ISERROR(VLOOKUP(A7822,'[1]Ecart validé'!$A:$A,1,FALSE)),Z7822,"Ecart Validé")</f>
        <v>valid</v>
      </c>
      <c r="X7822"/>
      <c r="Y7822"/>
      <c r="Z7822" t="s">
        <v>31</v>
      </c>
    </row>
    <row r="7823" spans="1:26" x14ac:dyDescent="0.3">
      <c r="A7823" t="s">
        <v>10337</v>
      </c>
      <c r="B7823" t="s">
        <v>2508</v>
      </c>
      <c r="C7823">
        <v>1499</v>
      </c>
      <c r="D7823" t="str">
        <f>+VLOOKUP(C7823,Param!K:L,2,FALSE)</f>
        <v>STANDARD TEXTILE SAS</v>
      </c>
      <c r="E7823" t="s">
        <v>2509</v>
      </c>
      <c r="F7823" t="s">
        <v>8260</v>
      </c>
      <c r="G7823" t="s">
        <v>29</v>
      </c>
      <c r="H7823" s="5">
        <v>9314.35</v>
      </c>
      <c r="I7823" s="5">
        <v>9314.3469999999998</v>
      </c>
      <c r="J7823" s="5">
        <v>3.00000000061118E-3</v>
      </c>
      <c r="K7823" s="5">
        <v>9314.35</v>
      </c>
      <c r="L7823" s="5">
        <v>0</v>
      </c>
      <c r="M7823" t="str">
        <f>IF(ISERROR(VLOOKUP(A7823,'[1]Ecart validé'!$A:$A,1,FALSE)),Z7823,"Ecart Validé")</f>
        <v>valid</v>
      </c>
      <c r="R7823" t="s">
        <v>30</v>
      </c>
      <c r="X7823"/>
      <c r="Y7823"/>
      <c r="Z7823" t="s">
        <v>31</v>
      </c>
    </row>
    <row r="7824" spans="1:26" x14ac:dyDescent="0.3">
      <c r="A7824" t="s">
        <v>10338</v>
      </c>
      <c r="B7824" t="s">
        <v>2508</v>
      </c>
      <c r="C7824">
        <v>1499</v>
      </c>
      <c r="D7824" t="str">
        <f>+VLOOKUP(C7824,Param!K:L,2,FALSE)</f>
        <v>STANDARD TEXTILE SAS</v>
      </c>
      <c r="E7824" t="s">
        <v>2509</v>
      </c>
      <c r="F7824" t="s">
        <v>8262</v>
      </c>
      <c r="G7824" t="s">
        <v>29</v>
      </c>
      <c r="H7824" s="5">
        <v>7215.87</v>
      </c>
      <c r="I7824" s="5">
        <v>7215.8674000000001</v>
      </c>
      <c r="J7824" s="5">
        <v>2.59999999980209E-3</v>
      </c>
      <c r="K7824" s="5">
        <v>7215.87</v>
      </c>
      <c r="L7824" s="5">
        <v>0</v>
      </c>
      <c r="M7824" t="str">
        <f>IF(ISERROR(VLOOKUP(A7824,'[1]Ecart validé'!$A:$A,1,FALSE)),Z7824,"Ecart Validé")</f>
        <v>valid</v>
      </c>
      <c r="R7824" t="s">
        <v>30</v>
      </c>
      <c r="X7824"/>
      <c r="Y7824"/>
      <c r="Z7824" t="s">
        <v>31</v>
      </c>
    </row>
    <row r="7825" spans="1:26" x14ac:dyDescent="0.3">
      <c r="A7825" t="s">
        <v>10339</v>
      </c>
      <c r="B7825" t="s">
        <v>2508</v>
      </c>
      <c r="C7825">
        <v>1499</v>
      </c>
      <c r="D7825" t="str">
        <f>+VLOOKUP(C7825,Param!K:L,2,FALSE)</f>
        <v>STANDARD TEXTILE SAS</v>
      </c>
      <c r="E7825" t="s">
        <v>2509</v>
      </c>
      <c r="F7825" t="s">
        <v>8264</v>
      </c>
      <c r="G7825" t="s">
        <v>29</v>
      </c>
      <c r="H7825" s="5">
        <v>7989.45</v>
      </c>
      <c r="I7825" s="5">
        <v>7989.4471999999996</v>
      </c>
      <c r="J7825" s="5">
        <v>2.8000000002066298E-3</v>
      </c>
      <c r="K7825" s="5">
        <v>7989.45</v>
      </c>
      <c r="L7825" s="5">
        <v>0</v>
      </c>
      <c r="M7825" t="str">
        <f>IF(ISERROR(VLOOKUP(A7825,'[1]Ecart validé'!$A:$A,1,FALSE)),Z7825,"Ecart Validé")</f>
        <v>valid</v>
      </c>
      <c r="R7825" t="s">
        <v>30</v>
      </c>
      <c r="X7825"/>
      <c r="Y7825"/>
      <c r="Z7825" t="s">
        <v>31</v>
      </c>
    </row>
    <row r="7826" spans="1:26" x14ac:dyDescent="0.3">
      <c r="A7826" t="s">
        <v>10340</v>
      </c>
      <c r="B7826" t="s">
        <v>2508</v>
      </c>
      <c r="C7826">
        <v>1499</v>
      </c>
      <c r="D7826" t="str">
        <f>+VLOOKUP(C7826,Param!K:L,2,FALSE)</f>
        <v>STANDARD TEXTILE SAS</v>
      </c>
      <c r="E7826" t="s">
        <v>2509</v>
      </c>
      <c r="F7826" t="s">
        <v>8266</v>
      </c>
      <c r="G7826" t="s">
        <v>29</v>
      </c>
      <c r="H7826" s="5">
        <v>6614.84</v>
      </c>
      <c r="I7826" s="5">
        <v>6614.8432000000003</v>
      </c>
      <c r="J7826" s="5">
        <v>-3.2000000001062199E-3</v>
      </c>
      <c r="K7826" s="5">
        <v>6614.84</v>
      </c>
      <c r="L7826" s="5">
        <v>0</v>
      </c>
      <c r="M7826" t="str">
        <f>IF(ISERROR(VLOOKUP(A7826,'[1]Ecart validé'!$A:$A,1,FALSE)),Z7826,"Ecart Validé")</f>
        <v>valid</v>
      </c>
      <c r="R7826" t="s">
        <v>30</v>
      </c>
      <c r="X7826"/>
      <c r="Y7826"/>
      <c r="Z7826" t="s">
        <v>31</v>
      </c>
    </row>
    <row r="7827" spans="1:26" x14ac:dyDescent="0.3">
      <c r="A7827" t="s">
        <v>10341</v>
      </c>
      <c r="B7827" t="s">
        <v>2508</v>
      </c>
      <c r="C7827">
        <v>1499</v>
      </c>
      <c r="D7827" t="str">
        <f>+VLOOKUP(C7827,Param!K:L,2,FALSE)</f>
        <v>STANDARD TEXTILE SAS</v>
      </c>
      <c r="E7827" t="s">
        <v>2514</v>
      </c>
      <c r="F7827" t="s">
        <v>8260</v>
      </c>
      <c r="G7827" t="s">
        <v>29</v>
      </c>
      <c r="H7827" s="5">
        <v>1815.5</v>
      </c>
      <c r="I7827" s="5">
        <v>1815.5039999999999</v>
      </c>
      <c r="J7827" s="5">
        <v>-3.9999999999054099E-3</v>
      </c>
      <c r="K7827" s="5">
        <v>1815.5</v>
      </c>
      <c r="L7827" s="5">
        <v>0</v>
      </c>
      <c r="M7827" t="str">
        <f>IF(ISERROR(VLOOKUP(A7827,'[1]Ecart validé'!$A:$A,1,FALSE)),Z7827,"Ecart Validé")</f>
        <v>valid</v>
      </c>
      <c r="R7827" t="s">
        <v>30</v>
      </c>
      <c r="X7827"/>
      <c r="Y7827"/>
      <c r="Z7827" t="s">
        <v>31</v>
      </c>
    </row>
    <row r="7828" spans="1:26" x14ac:dyDescent="0.3">
      <c r="A7828" t="s">
        <v>10342</v>
      </c>
      <c r="B7828" t="s">
        <v>2508</v>
      </c>
      <c r="C7828">
        <v>1499</v>
      </c>
      <c r="D7828" t="str">
        <f>+VLOOKUP(C7828,Param!K:L,2,FALSE)</f>
        <v>STANDARD TEXTILE SAS</v>
      </c>
      <c r="E7828" t="s">
        <v>2514</v>
      </c>
      <c r="F7828" t="s">
        <v>8262</v>
      </c>
      <c r="G7828" t="s">
        <v>29</v>
      </c>
      <c r="H7828" s="5">
        <v>5091.55</v>
      </c>
      <c r="I7828" s="5">
        <v>5091.5483999999997</v>
      </c>
      <c r="J7828" s="5">
        <v>1.6000000005078601E-3</v>
      </c>
      <c r="K7828" s="5">
        <v>5091.55</v>
      </c>
      <c r="L7828" s="5">
        <v>0</v>
      </c>
      <c r="M7828" t="str">
        <f>IF(ISERROR(VLOOKUP(A7828,'[1]Ecart validé'!$A:$A,1,FALSE)),Z7828,"Ecart Validé")</f>
        <v>valid</v>
      </c>
      <c r="R7828" t="s">
        <v>30</v>
      </c>
      <c r="X7828"/>
      <c r="Y7828"/>
      <c r="Z7828" t="s">
        <v>31</v>
      </c>
    </row>
    <row r="7829" spans="1:26" x14ac:dyDescent="0.3">
      <c r="A7829" t="s">
        <v>10343</v>
      </c>
      <c r="B7829" t="s">
        <v>2508</v>
      </c>
      <c r="C7829">
        <v>1499</v>
      </c>
      <c r="D7829" t="str">
        <f>+VLOOKUP(C7829,Param!K:L,2,FALSE)</f>
        <v>STANDARD TEXTILE SAS</v>
      </c>
      <c r="E7829" t="s">
        <v>2514</v>
      </c>
      <c r="F7829" t="s">
        <v>8264</v>
      </c>
      <c r="G7829" t="s">
        <v>29</v>
      </c>
      <c r="H7829" s="5">
        <v>1552.5</v>
      </c>
      <c r="I7829" s="5">
        <v>1552.5002999999999</v>
      </c>
      <c r="J7829" s="5">
        <v>-2.9999999992469303E-4</v>
      </c>
      <c r="K7829" s="5">
        <v>1552.5</v>
      </c>
      <c r="L7829" s="5">
        <v>0</v>
      </c>
      <c r="M7829" t="str">
        <f>IF(ISERROR(VLOOKUP(A7829,'[1]Ecart validé'!$A:$A,1,FALSE)),Z7829,"Ecart Validé")</f>
        <v>valid</v>
      </c>
      <c r="R7829" t="s">
        <v>30</v>
      </c>
      <c r="X7829"/>
      <c r="Y7829"/>
      <c r="Z7829" t="s">
        <v>31</v>
      </c>
    </row>
    <row r="7830" spans="1:26" x14ac:dyDescent="0.3">
      <c r="A7830" t="s">
        <v>10344</v>
      </c>
      <c r="B7830" t="s">
        <v>2508</v>
      </c>
      <c r="C7830">
        <v>1499</v>
      </c>
      <c r="D7830" t="str">
        <f>+VLOOKUP(C7830,Param!K:L,2,FALSE)</f>
        <v>STANDARD TEXTILE SAS</v>
      </c>
      <c r="E7830" t="s">
        <v>2514</v>
      </c>
      <c r="F7830" t="s">
        <v>8266</v>
      </c>
      <c r="G7830" t="s">
        <v>29</v>
      </c>
      <c r="H7830" s="5">
        <v>1515.44</v>
      </c>
      <c r="I7830" s="5">
        <v>1515.4416000000001</v>
      </c>
      <c r="J7830" s="5">
        <v>-1.6000000000531099E-3</v>
      </c>
      <c r="K7830" s="5">
        <v>1515.44</v>
      </c>
      <c r="L7830" s="5">
        <v>0</v>
      </c>
      <c r="M7830" t="str">
        <f>IF(ISERROR(VLOOKUP(A7830,'[1]Ecart validé'!$A:$A,1,FALSE)),Z7830,"Ecart Validé")</f>
        <v>valid</v>
      </c>
      <c r="R7830" t="s">
        <v>30</v>
      </c>
      <c r="X7830"/>
      <c r="Y7830"/>
      <c r="Z7830" t="s">
        <v>31</v>
      </c>
    </row>
    <row r="7831" spans="1:26" x14ac:dyDescent="0.3">
      <c r="A7831" t="s">
        <v>10345</v>
      </c>
      <c r="B7831" t="s">
        <v>2508</v>
      </c>
      <c r="C7831">
        <v>3118</v>
      </c>
      <c r="D7831" t="str">
        <f>+VLOOKUP(C7831,Param!K:L,2,FALSE)</f>
        <v>LEONARDO VAZQUEZ, S.L.</v>
      </c>
      <c r="E7831" t="s">
        <v>2519</v>
      </c>
      <c r="F7831" t="s">
        <v>8260</v>
      </c>
      <c r="G7831" t="s">
        <v>29</v>
      </c>
      <c r="H7831" s="5">
        <v>96.47</v>
      </c>
      <c r="I7831" s="5">
        <v>96.469200000000001</v>
      </c>
      <c r="J7831" s="5">
        <v>7.9999999999813499E-4</v>
      </c>
      <c r="K7831" s="5">
        <v>96.47</v>
      </c>
      <c r="L7831" s="5">
        <v>0</v>
      </c>
      <c r="M7831" t="str">
        <f>IF(ISERROR(VLOOKUP(A7831,'[1]Ecart validé'!$A:$A,1,FALSE)),Z7831,"Ecart Validé")</f>
        <v>valid</v>
      </c>
      <c r="R7831" t="s">
        <v>30</v>
      </c>
      <c r="X7831"/>
      <c r="Y7831"/>
      <c r="Z7831" t="s">
        <v>31</v>
      </c>
    </row>
    <row r="7832" spans="1:26" x14ac:dyDescent="0.3">
      <c r="A7832" t="s">
        <v>10346</v>
      </c>
      <c r="B7832" t="s">
        <v>2508</v>
      </c>
      <c r="C7832">
        <v>3118</v>
      </c>
      <c r="D7832" t="str">
        <f>+VLOOKUP(C7832,Param!K:L,2,FALSE)</f>
        <v>LEONARDO VAZQUEZ, S.L.</v>
      </c>
      <c r="E7832" t="s">
        <v>2519</v>
      </c>
      <c r="F7832" t="s">
        <v>8262</v>
      </c>
      <c r="G7832" t="s">
        <v>29</v>
      </c>
      <c r="H7832" s="5">
        <v>184.6</v>
      </c>
      <c r="I7832" s="5">
        <v>184.60290000000001</v>
      </c>
      <c r="J7832" s="5">
        <v>-2.9000000000110001E-3</v>
      </c>
      <c r="K7832" s="5">
        <v>184.6</v>
      </c>
      <c r="L7832" s="5">
        <v>0</v>
      </c>
      <c r="M7832" t="str">
        <f>IF(ISERROR(VLOOKUP(A7832,'[1]Ecart validé'!$A:$A,1,FALSE)),Z7832,"Ecart Validé")</f>
        <v>valid</v>
      </c>
      <c r="R7832" t="s">
        <v>30</v>
      </c>
      <c r="X7832"/>
      <c r="Y7832"/>
      <c r="Z7832" t="s">
        <v>31</v>
      </c>
    </row>
    <row r="7833" spans="1:26" x14ac:dyDescent="0.3">
      <c r="A7833" t="s">
        <v>10347</v>
      </c>
      <c r="B7833" t="s">
        <v>2508</v>
      </c>
      <c r="C7833">
        <v>3118</v>
      </c>
      <c r="D7833" t="str">
        <f>+VLOOKUP(C7833,Param!K:L,2,FALSE)</f>
        <v>LEONARDO VAZQUEZ, S.L.</v>
      </c>
      <c r="E7833" t="s">
        <v>2519</v>
      </c>
      <c r="F7833" t="s">
        <v>8264</v>
      </c>
      <c r="G7833" t="s">
        <v>29</v>
      </c>
      <c r="H7833" s="5">
        <v>255.53</v>
      </c>
      <c r="I7833" s="5">
        <v>255.5256</v>
      </c>
      <c r="J7833" s="5">
        <v>4.4000000000039502E-3</v>
      </c>
      <c r="K7833" s="5">
        <v>255.53</v>
      </c>
      <c r="L7833" s="5">
        <v>0</v>
      </c>
      <c r="M7833" t="str">
        <f>IF(ISERROR(VLOOKUP(A7833,'[1]Ecart validé'!$A:$A,1,FALSE)),Z7833,"Ecart Validé")</f>
        <v>valid</v>
      </c>
      <c r="R7833" t="s">
        <v>30</v>
      </c>
      <c r="X7833"/>
      <c r="Y7833"/>
      <c r="Z7833" t="s">
        <v>31</v>
      </c>
    </row>
    <row r="7834" spans="1:26" x14ac:dyDescent="0.3">
      <c r="A7834" t="s">
        <v>10348</v>
      </c>
      <c r="B7834" t="s">
        <v>2508</v>
      </c>
      <c r="C7834">
        <v>3118</v>
      </c>
      <c r="D7834" t="str">
        <f>+VLOOKUP(C7834,Param!K:L,2,FALSE)</f>
        <v>LEONARDO VAZQUEZ, S.L.</v>
      </c>
      <c r="E7834" t="s">
        <v>2519</v>
      </c>
      <c r="F7834" t="s">
        <v>8266</v>
      </c>
      <c r="G7834" t="s">
        <v>29</v>
      </c>
      <c r="H7834" s="5">
        <v>524.70000000000005</v>
      </c>
      <c r="I7834" s="5">
        <v>524.70209999999997</v>
      </c>
      <c r="J7834" s="5">
        <v>-2.0999999999275999E-3</v>
      </c>
      <c r="K7834" s="5">
        <v>524.70000000000005</v>
      </c>
      <c r="L7834" s="5">
        <v>0</v>
      </c>
      <c r="M7834" t="str">
        <f>IF(ISERROR(VLOOKUP(A7834,'[1]Ecart validé'!$A:$A,1,FALSE)),Z7834,"Ecart Validé")</f>
        <v>valid</v>
      </c>
      <c r="R7834" t="s">
        <v>30</v>
      </c>
      <c r="X7834"/>
      <c r="Y7834"/>
      <c r="Z7834" t="s">
        <v>31</v>
      </c>
    </row>
    <row r="7835" spans="1:26" x14ac:dyDescent="0.3">
      <c r="A7835" t="s">
        <v>10349</v>
      </c>
      <c r="B7835" t="s">
        <v>2508</v>
      </c>
      <c r="C7835">
        <v>3302</v>
      </c>
      <c r="D7835" t="str">
        <f>+VLOOKUP(C7835,Param!K:L,2,FALSE)</f>
        <v>JET'SAC - SPHERE PROFESSIONNEL</v>
      </c>
      <c r="E7835" t="s">
        <v>2534</v>
      </c>
      <c r="F7835" t="s">
        <v>8271</v>
      </c>
      <c r="G7835" t="s">
        <v>29</v>
      </c>
      <c r="H7835" s="5">
        <v>4027.05</v>
      </c>
      <c r="I7835" s="5">
        <v>4027.0542</v>
      </c>
      <c r="J7835" s="5">
        <v>-4.1999999998551998E-3</v>
      </c>
      <c r="K7835" s="5">
        <v>4027.05</v>
      </c>
      <c r="L7835" s="5">
        <v>0</v>
      </c>
      <c r="M7835" t="str">
        <f>IF(ISERROR(VLOOKUP(A7835,'[1]Ecart validé'!$A:$A,1,FALSE)),Z7835,"Ecart Validé")</f>
        <v>valid</v>
      </c>
      <c r="R7835" t="s">
        <v>30</v>
      </c>
      <c r="X7835"/>
      <c r="Y7835"/>
      <c r="Z7835" t="s">
        <v>31</v>
      </c>
    </row>
    <row r="7836" spans="1:26" x14ac:dyDescent="0.3">
      <c r="A7836" t="s">
        <v>10350</v>
      </c>
      <c r="B7836" t="s">
        <v>2508</v>
      </c>
      <c r="C7836">
        <v>3336</v>
      </c>
      <c r="D7836" t="str">
        <f>+VLOOKUP(C7836,Param!K:L,2,FALSE)</f>
        <v>INDUSAL CENTRO, S.A. (INDUSAL)</v>
      </c>
      <c r="E7836" t="s">
        <v>2537</v>
      </c>
      <c r="F7836" t="s">
        <v>8260</v>
      </c>
      <c r="G7836" t="s">
        <v>29</v>
      </c>
      <c r="H7836" s="5">
        <v>490.98</v>
      </c>
      <c r="I7836" s="5">
        <v>490.97710000000001</v>
      </c>
      <c r="J7836" s="5">
        <v>2.9000000000110001E-3</v>
      </c>
      <c r="K7836" s="5">
        <v>490.98</v>
      </c>
      <c r="L7836" s="5">
        <v>0</v>
      </c>
      <c r="M7836" t="str">
        <f>IF(ISERROR(VLOOKUP(A7836,'[1]Ecart validé'!$A:$A,1,FALSE)),Z7836,"Ecart Validé")</f>
        <v>valid</v>
      </c>
      <c r="R7836" t="s">
        <v>30</v>
      </c>
      <c r="X7836"/>
      <c r="Y7836"/>
      <c r="Z7836" t="s">
        <v>31</v>
      </c>
    </row>
    <row r="7837" spans="1:26" x14ac:dyDescent="0.3">
      <c r="A7837" t="s">
        <v>10351</v>
      </c>
      <c r="B7837" t="s">
        <v>2508</v>
      </c>
      <c r="C7837">
        <v>3357</v>
      </c>
      <c r="D7837" t="str">
        <f>+VLOOKUP(C7837,Param!K:L,2,FALSE)</f>
        <v>LYRECO ESPAÑA, S.A.</v>
      </c>
      <c r="E7837" t="s">
        <v>2542</v>
      </c>
      <c r="F7837" t="s">
        <v>8260</v>
      </c>
      <c r="G7837" t="s">
        <v>29</v>
      </c>
      <c r="H7837" s="5">
        <v>977.05</v>
      </c>
      <c r="I7837" s="5">
        <v>977.04639999999995</v>
      </c>
      <c r="J7837" s="5">
        <v>3.6000000000058199E-3</v>
      </c>
      <c r="K7837" s="5">
        <v>977.05</v>
      </c>
      <c r="L7837" s="5">
        <v>0</v>
      </c>
      <c r="M7837" t="str">
        <f>IF(ISERROR(VLOOKUP(A7837,'[1]Ecart validé'!$A:$A,1,FALSE)),Z7837,"Ecart Validé")</f>
        <v>valid</v>
      </c>
      <c r="R7837" t="s">
        <v>30</v>
      </c>
      <c r="X7837"/>
      <c r="Y7837"/>
      <c r="Z7837" t="s">
        <v>31</v>
      </c>
    </row>
    <row r="7838" spans="1:26" x14ac:dyDescent="0.3">
      <c r="A7838" t="s">
        <v>10352</v>
      </c>
      <c r="B7838" t="s">
        <v>2508</v>
      </c>
      <c r="C7838">
        <v>3357</v>
      </c>
      <c r="D7838" t="str">
        <f>+VLOOKUP(C7838,Param!K:L,2,FALSE)</f>
        <v>LYRECO ESPAÑA, S.A.</v>
      </c>
      <c r="E7838" t="s">
        <v>2542</v>
      </c>
      <c r="F7838" t="s">
        <v>8262</v>
      </c>
      <c r="G7838" t="s">
        <v>29</v>
      </c>
      <c r="H7838" s="5">
        <v>1794.5</v>
      </c>
      <c r="I7838" s="5">
        <v>1794.4947</v>
      </c>
      <c r="J7838" s="5">
        <v>5.3000000000338297E-3</v>
      </c>
      <c r="K7838" s="5">
        <v>1794.5</v>
      </c>
      <c r="L7838" s="5">
        <v>0</v>
      </c>
      <c r="M7838" t="str">
        <f>IF(ISERROR(VLOOKUP(A7838,'[1]Ecart validé'!$A:$A,1,FALSE)),Z7838,"Ecart Validé")</f>
        <v>valid</v>
      </c>
      <c r="R7838" t="s">
        <v>30</v>
      </c>
      <c r="X7838"/>
      <c r="Y7838"/>
      <c r="Z7838" t="s">
        <v>31</v>
      </c>
    </row>
    <row r="7839" spans="1:26" x14ac:dyDescent="0.3">
      <c r="A7839" t="s">
        <v>10353</v>
      </c>
      <c r="B7839" t="s">
        <v>2508</v>
      </c>
      <c r="C7839">
        <v>3357</v>
      </c>
      <c r="D7839" t="str">
        <f>+VLOOKUP(C7839,Param!K:L,2,FALSE)</f>
        <v>LYRECO ESPAÑA, S.A.</v>
      </c>
      <c r="E7839" t="s">
        <v>2542</v>
      </c>
      <c r="F7839" t="s">
        <v>8264</v>
      </c>
      <c r="G7839" t="s">
        <v>29</v>
      </c>
      <c r="H7839" s="5">
        <v>2105.0700000000002</v>
      </c>
      <c r="I7839" s="5">
        <v>2105.0796</v>
      </c>
      <c r="J7839" s="5">
        <v>-9.5999999998639396E-3</v>
      </c>
      <c r="K7839" s="5">
        <v>2105.0700000000002</v>
      </c>
      <c r="L7839" s="5">
        <v>0</v>
      </c>
      <c r="M7839" t="str">
        <f>IF(ISERROR(VLOOKUP(A7839,'[1]Ecart validé'!$A:$A,1,FALSE)),Z7839,"Ecart Validé")</f>
        <v>valid</v>
      </c>
      <c r="R7839" t="s">
        <v>30</v>
      </c>
      <c r="X7839"/>
      <c r="Y7839"/>
      <c r="Z7839" t="s">
        <v>31</v>
      </c>
    </row>
    <row r="7840" spans="1:26" x14ac:dyDescent="0.3">
      <c r="A7840" t="s">
        <v>10354</v>
      </c>
      <c r="B7840" t="s">
        <v>2508</v>
      </c>
      <c r="C7840">
        <v>3357</v>
      </c>
      <c r="D7840" t="str">
        <f>+VLOOKUP(C7840,Param!K:L,2,FALSE)</f>
        <v>LYRECO ESPAÑA, S.A.</v>
      </c>
      <c r="E7840" t="s">
        <v>2542</v>
      </c>
      <c r="F7840" t="s">
        <v>8266</v>
      </c>
      <c r="G7840" t="s">
        <v>29</v>
      </c>
      <c r="H7840" s="5">
        <v>2291.91</v>
      </c>
      <c r="I7840" s="5">
        <v>2291.9196999999999</v>
      </c>
      <c r="J7840" s="5">
        <v>-9.7000000000662095E-3</v>
      </c>
      <c r="K7840" s="5">
        <v>2291.91</v>
      </c>
      <c r="L7840" s="5">
        <v>0</v>
      </c>
      <c r="M7840" t="str">
        <f>IF(ISERROR(VLOOKUP(A7840,'[1]Ecart validé'!$A:$A,1,FALSE)),Z7840,"Ecart Validé")</f>
        <v>valid</v>
      </c>
      <c r="R7840" t="s">
        <v>30</v>
      </c>
      <c r="X7840"/>
      <c r="Y7840"/>
      <c r="Z7840" t="s">
        <v>31</v>
      </c>
    </row>
    <row r="7841" spans="1:26" x14ac:dyDescent="0.3">
      <c r="A7841" t="s">
        <v>10355</v>
      </c>
      <c r="B7841" t="s">
        <v>2508</v>
      </c>
      <c r="C7841">
        <v>3390</v>
      </c>
      <c r="D7841" t="str">
        <f>+VLOOKUP(C7841,Param!K:L,2,FALSE)</f>
        <v>HICOPLA S.L.</v>
      </c>
      <c r="E7841" t="s">
        <v>2562</v>
      </c>
      <c r="F7841" t="s">
        <v>8260</v>
      </c>
      <c r="G7841" t="s">
        <v>29</v>
      </c>
      <c r="H7841" s="5">
        <v>81.25</v>
      </c>
      <c r="I7841" s="5">
        <v>81.25</v>
      </c>
      <c r="J7841" s="5">
        <v>0</v>
      </c>
      <c r="K7841" s="5">
        <v>81.25</v>
      </c>
      <c r="L7841" s="5">
        <v>0</v>
      </c>
      <c r="M7841" t="str">
        <f>IF(ISERROR(VLOOKUP(A7841,'[1]Ecart validé'!$A:$A,1,FALSE)),Z7841,"Ecart Validé")</f>
        <v>valid</v>
      </c>
      <c r="R7841" t="s">
        <v>30</v>
      </c>
      <c r="X7841"/>
      <c r="Y7841"/>
      <c r="Z7841" t="s">
        <v>31</v>
      </c>
    </row>
    <row r="7842" spans="1:26" x14ac:dyDescent="0.3">
      <c r="A7842" t="s">
        <v>10356</v>
      </c>
      <c r="B7842" t="s">
        <v>2508</v>
      </c>
      <c r="C7842">
        <v>3390</v>
      </c>
      <c r="D7842" t="str">
        <f>+VLOOKUP(C7842,Param!K:L,2,FALSE)</f>
        <v>HICOPLA S.L.</v>
      </c>
      <c r="E7842" t="s">
        <v>2562</v>
      </c>
      <c r="F7842" t="s">
        <v>8262</v>
      </c>
      <c r="G7842" t="s">
        <v>29</v>
      </c>
      <c r="H7842" s="5">
        <v>47.16</v>
      </c>
      <c r="I7842" s="5">
        <v>47.162999999999997</v>
      </c>
      <c r="J7842" s="5">
        <v>-3.0000000000001098E-3</v>
      </c>
      <c r="K7842" s="5">
        <v>47.16</v>
      </c>
      <c r="L7842" s="5">
        <v>0</v>
      </c>
      <c r="M7842" t="str">
        <f>IF(ISERROR(VLOOKUP(A7842,'[1]Ecart validé'!$A:$A,1,FALSE)),Z7842,"Ecart Validé")</f>
        <v>valid</v>
      </c>
      <c r="R7842" t="s">
        <v>30</v>
      </c>
      <c r="X7842"/>
      <c r="Y7842"/>
      <c r="Z7842" t="s">
        <v>31</v>
      </c>
    </row>
    <row r="7843" spans="1:26" x14ac:dyDescent="0.3">
      <c r="A7843" t="s">
        <v>10357</v>
      </c>
      <c r="B7843" t="s">
        <v>2508</v>
      </c>
      <c r="C7843">
        <v>3390</v>
      </c>
      <c r="D7843" t="str">
        <f>+VLOOKUP(C7843,Param!K:L,2,FALSE)</f>
        <v>HICOPLA S.L.</v>
      </c>
      <c r="E7843" t="s">
        <v>2562</v>
      </c>
      <c r="F7843" t="s">
        <v>8264</v>
      </c>
      <c r="G7843" t="s">
        <v>29</v>
      </c>
      <c r="H7843" s="5">
        <v>43.94</v>
      </c>
      <c r="I7843" s="5">
        <v>43.935499999999998</v>
      </c>
      <c r="J7843" s="5">
        <v>4.5000000000001697E-3</v>
      </c>
      <c r="K7843" s="5">
        <v>43.94</v>
      </c>
      <c r="L7843" s="5">
        <v>0</v>
      </c>
      <c r="M7843" t="str">
        <f>IF(ISERROR(VLOOKUP(A7843,'[1]Ecart validé'!$A:$A,1,FALSE)),Z7843,"Ecart Validé")</f>
        <v>valid</v>
      </c>
      <c r="R7843" t="s">
        <v>30</v>
      </c>
      <c r="X7843"/>
      <c r="Y7843"/>
      <c r="Z7843" t="s">
        <v>31</v>
      </c>
    </row>
    <row r="7844" spans="1:26" x14ac:dyDescent="0.3">
      <c r="A7844" t="s">
        <v>10358</v>
      </c>
      <c r="B7844" t="s">
        <v>2508</v>
      </c>
      <c r="C7844">
        <v>3390</v>
      </c>
      <c r="D7844" t="str">
        <f>+VLOOKUP(C7844,Param!K:L,2,FALSE)</f>
        <v>HICOPLA S.L.</v>
      </c>
      <c r="E7844" t="s">
        <v>2562</v>
      </c>
      <c r="F7844" t="s">
        <v>8266</v>
      </c>
      <c r="G7844" t="s">
        <v>29</v>
      </c>
      <c r="H7844" s="5">
        <v>125.94</v>
      </c>
      <c r="I7844" s="5">
        <v>125.943</v>
      </c>
      <c r="J7844" s="5">
        <v>-3.0000000000001098E-3</v>
      </c>
      <c r="K7844" s="5">
        <v>125.94</v>
      </c>
      <c r="L7844" s="5">
        <v>0</v>
      </c>
      <c r="M7844" t="str">
        <f>IF(ISERROR(VLOOKUP(A7844,'[1]Ecart validé'!$A:$A,1,FALSE)),Z7844,"Ecart Validé")</f>
        <v>valid</v>
      </c>
      <c r="R7844" t="s">
        <v>30</v>
      </c>
      <c r="X7844"/>
      <c r="Y7844"/>
      <c r="Z7844" t="s">
        <v>31</v>
      </c>
    </row>
    <row r="7845" spans="1:26" x14ac:dyDescent="0.3">
      <c r="A7845" t="s">
        <v>10359</v>
      </c>
      <c r="B7845" t="s">
        <v>2508</v>
      </c>
      <c r="C7845">
        <v>3395</v>
      </c>
      <c r="D7845" t="str">
        <f>+VLOOKUP(C7845,Param!K:L,2,FALSE)</f>
        <v>TÜV RHEINLAND IBERICA INSPECTION, CERTIFICATION &amp; TESTING, S.A.</v>
      </c>
      <c r="E7845" t="s">
        <v>2567</v>
      </c>
      <c r="F7845" t="s">
        <v>8260</v>
      </c>
      <c r="G7845" t="s">
        <v>29</v>
      </c>
      <c r="H7845" s="5">
        <v>116.08</v>
      </c>
      <c r="I7845" s="5">
        <v>116.0763</v>
      </c>
      <c r="J7845" s="5">
        <v>3.69999999999492E-3</v>
      </c>
      <c r="K7845" s="5">
        <v>116.08</v>
      </c>
      <c r="L7845" s="5">
        <v>0</v>
      </c>
      <c r="M7845" t="str">
        <f>IF(ISERROR(VLOOKUP(A7845,'[1]Ecart validé'!$A:$A,1,FALSE)),Z7845,"Ecart Validé")</f>
        <v>valid</v>
      </c>
      <c r="R7845" t="s">
        <v>30</v>
      </c>
      <c r="X7845"/>
      <c r="Y7845"/>
      <c r="Z7845" t="s">
        <v>31</v>
      </c>
    </row>
    <row r="7846" spans="1:26" x14ac:dyDescent="0.3">
      <c r="A7846" t="s">
        <v>10360</v>
      </c>
      <c r="B7846" t="s">
        <v>2508</v>
      </c>
      <c r="C7846">
        <v>3395</v>
      </c>
      <c r="D7846" t="str">
        <f>+VLOOKUP(C7846,Param!K:L,2,FALSE)</f>
        <v>TÜV RHEINLAND IBERICA INSPECTION, CERTIFICATION &amp; TESTING, S.A.</v>
      </c>
      <c r="E7846" t="s">
        <v>2567</v>
      </c>
      <c r="F7846" t="s">
        <v>8262</v>
      </c>
      <c r="G7846" t="s">
        <v>29</v>
      </c>
      <c r="H7846" s="5">
        <v>165.4</v>
      </c>
      <c r="I7846" s="5">
        <v>165.39959999999999</v>
      </c>
      <c r="J7846" s="5">
        <v>4.0000000001327803E-4</v>
      </c>
      <c r="K7846" s="5">
        <v>165.4</v>
      </c>
      <c r="L7846" s="5">
        <v>0</v>
      </c>
      <c r="M7846" t="str">
        <f>IF(ISERROR(VLOOKUP(A7846,'[1]Ecart validé'!$A:$A,1,FALSE)),Z7846,"Ecart Validé")</f>
        <v>valid</v>
      </c>
      <c r="R7846" t="s">
        <v>30</v>
      </c>
      <c r="X7846"/>
      <c r="Y7846"/>
      <c r="Z7846" t="s">
        <v>31</v>
      </c>
    </row>
    <row r="7847" spans="1:26" x14ac:dyDescent="0.3">
      <c r="A7847" t="s">
        <v>10361</v>
      </c>
      <c r="B7847" t="s">
        <v>2508</v>
      </c>
      <c r="C7847">
        <v>3395</v>
      </c>
      <c r="D7847" t="str">
        <f>+VLOOKUP(C7847,Param!K:L,2,FALSE)</f>
        <v>TÜV RHEINLAND IBERICA INSPECTION, CERTIFICATION &amp; TESTING, S.A.</v>
      </c>
      <c r="E7847" t="s">
        <v>2567</v>
      </c>
      <c r="F7847" t="s">
        <v>8264</v>
      </c>
      <c r="G7847" t="s">
        <v>29</v>
      </c>
      <c r="H7847" s="5">
        <v>146.88</v>
      </c>
      <c r="I7847" s="5">
        <v>146.8794</v>
      </c>
      <c r="J7847" s="5">
        <v>5.9999999999149601E-4</v>
      </c>
      <c r="K7847" s="5">
        <v>146.88</v>
      </c>
      <c r="L7847" s="5">
        <v>0</v>
      </c>
      <c r="M7847" t="str">
        <f>IF(ISERROR(VLOOKUP(A7847,'[1]Ecart validé'!$A:$A,1,FALSE)),Z7847,"Ecart Validé")</f>
        <v>valid</v>
      </c>
      <c r="R7847" t="s">
        <v>30</v>
      </c>
      <c r="X7847"/>
      <c r="Y7847"/>
      <c r="Z7847" t="s">
        <v>31</v>
      </c>
    </row>
    <row r="7848" spans="1:26" x14ac:dyDescent="0.3">
      <c r="A7848" t="s">
        <v>10362</v>
      </c>
      <c r="B7848" t="s">
        <v>2508</v>
      </c>
      <c r="C7848">
        <v>3395</v>
      </c>
      <c r="D7848" t="str">
        <f>+VLOOKUP(C7848,Param!K:L,2,FALSE)</f>
        <v>TÜV RHEINLAND IBERICA INSPECTION, CERTIFICATION &amp; TESTING, S.A.</v>
      </c>
      <c r="E7848" t="s">
        <v>2567</v>
      </c>
      <c r="F7848" t="s">
        <v>8266</v>
      </c>
      <c r="G7848" t="s">
        <v>29</v>
      </c>
      <c r="H7848" s="5">
        <v>186.24</v>
      </c>
      <c r="I7848" s="5">
        <v>186.23519999999999</v>
      </c>
      <c r="J7848" s="5">
        <v>4.8000000000172297E-3</v>
      </c>
      <c r="K7848" s="5">
        <v>186.24</v>
      </c>
      <c r="L7848" s="5">
        <v>0</v>
      </c>
      <c r="M7848" t="str">
        <f>IF(ISERROR(VLOOKUP(A7848,'[1]Ecart validé'!$A:$A,1,FALSE)),Z7848,"Ecart Validé")</f>
        <v>valid</v>
      </c>
      <c r="R7848" t="s">
        <v>30</v>
      </c>
      <c r="X7848"/>
      <c r="Y7848"/>
      <c r="Z7848" t="s">
        <v>31</v>
      </c>
    </row>
    <row r="7849" spans="1:26" x14ac:dyDescent="0.3">
      <c r="A7849" t="s">
        <v>10363</v>
      </c>
      <c r="B7849" t="s">
        <v>2508</v>
      </c>
      <c r="C7849">
        <v>3423</v>
      </c>
      <c r="D7849" t="str">
        <f>+VLOOKUP(C7849,Param!K:L,2,FALSE)</f>
        <v>RENTOKIL INITIAL ESPAÑA, S.A.</v>
      </c>
      <c r="E7849" t="s">
        <v>2572</v>
      </c>
      <c r="F7849" t="s">
        <v>8260</v>
      </c>
      <c r="G7849" t="s">
        <v>29</v>
      </c>
      <c r="H7849" s="5">
        <v>194.28</v>
      </c>
      <c r="I7849" s="5">
        <v>194.2791</v>
      </c>
      <c r="J7849" s="5">
        <v>9.0000000000145497E-4</v>
      </c>
      <c r="K7849" s="5">
        <v>194.28</v>
      </c>
      <c r="L7849" s="5">
        <v>0</v>
      </c>
      <c r="M7849" t="str">
        <f>IF(ISERROR(VLOOKUP(A7849,'[1]Ecart validé'!$A:$A,1,FALSE)),Z7849,"Ecart Validé")</f>
        <v>valid</v>
      </c>
      <c r="R7849" t="s">
        <v>30</v>
      </c>
      <c r="X7849"/>
      <c r="Y7849"/>
      <c r="Z7849" t="s">
        <v>31</v>
      </c>
    </row>
    <row r="7850" spans="1:26" x14ac:dyDescent="0.3">
      <c r="A7850" t="s">
        <v>10364</v>
      </c>
      <c r="B7850" t="s">
        <v>2508</v>
      </c>
      <c r="C7850">
        <v>3423</v>
      </c>
      <c r="D7850" t="str">
        <f>+VLOOKUP(C7850,Param!K:L,2,FALSE)</f>
        <v>RENTOKIL INITIAL ESPAÑA, S.A.</v>
      </c>
      <c r="E7850" t="s">
        <v>2572</v>
      </c>
      <c r="F7850" t="s">
        <v>8262</v>
      </c>
      <c r="G7850" t="s">
        <v>29</v>
      </c>
      <c r="H7850" s="5">
        <v>647</v>
      </c>
      <c r="I7850" s="5">
        <v>646.99580000000003</v>
      </c>
      <c r="J7850" s="5">
        <v>4.1999999999688901E-3</v>
      </c>
      <c r="K7850" s="5">
        <v>647</v>
      </c>
      <c r="L7850" s="5">
        <v>0</v>
      </c>
      <c r="M7850" t="str">
        <f>IF(ISERROR(VLOOKUP(A7850,'[1]Ecart validé'!$A:$A,1,FALSE)),Z7850,"Ecart Validé")</f>
        <v>valid</v>
      </c>
      <c r="R7850" t="s">
        <v>30</v>
      </c>
      <c r="X7850"/>
      <c r="Y7850"/>
      <c r="Z7850" t="s">
        <v>31</v>
      </c>
    </row>
    <row r="7851" spans="1:26" x14ac:dyDescent="0.3">
      <c r="A7851" t="s">
        <v>10365</v>
      </c>
      <c r="B7851" t="s">
        <v>2508</v>
      </c>
      <c r="C7851">
        <v>3423</v>
      </c>
      <c r="D7851" t="str">
        <f>+VLOOKUP(C7851,Param!K:L,2,FALSE)</f>
        <v>RENTOKIL INITIAL ESPAÑA, S.A.</v>
      </c>
      <c r="E7851" t="s">
        <v>2572</v>
      </c>
      <c r="F7851" t="s">
        <v>8264</v>
      </c>
      <c r="G7851" t="s">
        <v>29</v>
      </c>
      <c r="H7851" s="5">
        <v>194.28</v>
      </c>
      <c r="I7851" s="5">
        <v>194.2791</v>
      </c>
      <c r="J7851" s="5">
        <v>9.0000000000145497E-4</v>
      </c>
      <c r="K7851" s="5">
        <v>194.28</v>
      </c>
      <c r="L7851" s="5">
        <v>0</v>
      </c>
      <c r="M7851" t="str">
        <f>IF(ISERROR(VLOOKUP(A7851,'[1]Ecart validé'!$A:$A,1,FALSE)),Z7851,"Ecart Validé")</f>
        <v>valid</v>
      </c>
      <c r="R7851" t="s">
        <v>30</v>
      </c>
      <c r="X7851"/>
      <c r="Y7851"/>
      <c r="Z7851" t="s">
        <v>31</v>
      </c>
    </row>
    <row r="7852" spans="1:26" x14ac:dyDescent="0.3">
      <c r="A7852" t="s">
        <v>10366</v>
      </c>
      <c r="B7852" t="s">
        <v>2508</v>
      </c>
      <c r="C7852">
        <v>3423</v>
      </c>
      <c r="D7852" t="str">
        <f>+VLOOKUP(C7852,Param!K:L,2,FALSE)</f>
        <v>RENTOKIL INITIAL ESPAÑA, S.A.</v>
      </c>
      <c r="E7852" t="s">
        <v>2572</v>
      </c>
      <c r="F7852" t="s">
        <v>8266</v>
      </c>
      <c r="G7852" t="s">
        <v>29</v>
      </c>
      <c r="H7852" s="5">
        <v>1043.07</v>
      </c>
      <c r="I7852" s="5">
        <v>1043.0741</v>
      </c>
      <c r="J7852" s="5">
        <v>-4.1000000001076798E-3</v>
      </c>
      <c r="K7852" s="5">
        <v>1043.07</v>
      </c>
      <c r="L7852" s="5">
        <v>0</v>
      </c>
      <c r="M7852" t="str">
        <f>IF(ISERROR(VLOOKUP(A7852,'[1]Ecart validé'!$A:$A,1,FALSE)),Z7852,"Ecart Validé")</f>
        <v>valid</v>
      </c>
      <c r="R7852" t="s">
        <v>30</v>
      </c>
      <c r="X7852"/>
      <c r="Y7852"/>
      <c r="Z7852" t="s">
        <v>31</v>
      </c>
    </row>
    <row r="7853" spans="1:26" x14ac:dyDescent="0.3">
      <c r="A7853" t="s">
        <v>10367</v>
      </c>
      <c r="B7853" t="s">
        <v>2508</v>
      </c>
      <c r="C7853">
        <v>3430</v>
      </c>
      <c r="D7853" t="str">
        <f>+VLOOKUP(C7853,Param!K:L,2,FALSE)</f>
        <v>DANONE, S.A.</v>
      </c>
      <c r="E7853" t="s">
        <v>2577</v>
      </c>
      <c r="F7853" t="s">
        <v>8260</v>
      </c>
      <c r="G7853" t="s">
        <v>29</v>
      </c>
      <c r="H7853" s="5">
        <v>0.47</v>
      </c>
      <c r="I7853" s="5">
        <v>0.46679999999999999</v>
      </c>
      <c r="J7853" s="5">
        <v>3.1999999999999802E-3</v>
      </c>
      <c r="K7853" s="5">
        <v>0.47</v>
      </c>
      <c r="L7853" s="5">
        <v>0</v>
      </c>
      <c r="M7853" t="str">
        <f>IF(ISERROR(VLOOKUP(A7853,'[1]Ecart validé'!$A:$A,1,FALSE)),Z7853,"Ecart Validé")</f>
        <v>valid</v>
      </c>
      <c r="R7853" t="s">
        <v>30</v>
      </c>
      <c r="X7853"/>
      <c r="Y7853"/>
      <c r="Z7853" t="s">
        <v>31</v>
      </c>
    </row>
    <row r="7854" spans="1:26" x14ac:dyDescent="0.3">
      <c r="A7854" t="s">
        <v>10368</v>
      </c>
      <c r="B7854" t="s">
        <v>2508</v>
      </c>
      <c r="C7854">
        <v>3430</v>
      </c>
      <c r="D7854" t="str">
        <f>+VLOOKUP(C7854,Param!K:L,2,FALSE)</f>
        <v>DANONE, S.A.</v>
      </c>
      <c r="E7854" t="s">
        <v>2577</v>
      </c>
      <c r="F7854" t="s">
        <v>8262</v>
      </c>
      <c r="G7854" t="s">
        <v>29</v>
      </c>
      <c r="H7854" s="5">
        <v>1.17</v>
      </c>
      <c r="I7854" s="5">
        <v>1.1724000000000001</v>
      </c>
      <c r="J7854" s="5">
        <v>-2.4000000000001698E-3</v>
      </c>
      <c r="K7854" s="5">
        <v>1.17</v>
      </c>
      <c r="L7854" s="5">
        <v>0</v>
      </c>
      <c r="M7854" t="str">
        <f>IF(ISERROR(VLOOKUP(A7854,'[1]Ecart validé'!$A:$A,1,FALSE)),Z7854,"Ecart Validé")</f>
        <v>valid</v>
      </c>
      <c r="R7854" t="s">
        <v>30</v>
      </c>
      <c r="X7854"/>
      <c r="Y7854"/>
      <c r="Z7854" t="s">
        <v>31</v>
      </c>
    </row>
    <row r="7855" spans="1:26" x14ac:dyDescent="0.3">
      <c r="A7855" t="s">
        <v>10369</v>
      </c>
      <c r="B7855" t="s">
        <v>2508</v>
      </c>
      <c r="C7855">
        <v>3430</v>
      </c>
      <c r="D7855" t="str">
        <f>+VLOOKUP(C7855,Param!K:L,2,FALSE)</f>
        <v>DANONE, S.A.</v>
      </c>
      <c r="E7855" t="s">
        <v>2577</v>
      </c>
      <c r="F7855" t="s">
        <v>8264</v>
      </c>
      <c r="G7855" t="s">
        <v>29</v>
      </c>
      <c r="H7855" s="5">
        <v>249.49</v>
      </c>
      <c r="I7855" s="5">
        <v>249.48660000000001</v>
      </c>
      <c r="J7855" s="5">
        <v>3.3999999999991802E-3</v>
      </c>
      <c r="K7855" s="5">
        <v>249.49</v>
      </c>
      <c r="L7855" s="5">
        <v>0</v>
      </c>
      <c r="M7855" t="str">
        <f>IF(ISERROR(VLOOKUP(A7855,'[1]Ecart validé'!$A:$A,1,FALSE)),Z7855,"Ecart Validé")</f>
        <v>valid</v>
      </c>
      <c r="R7855" t="s">
        <v>30</v>
      </c>
      <c r="X7855"/>
      <c r="Y7855"/>
      <c r="Z7855" t="s">
        <v>31</v>
      </c>
    </row>
    <row r="7856" spans="1:26" x14ac:dyDescent="0.3">
      <c r="A7856" t="s">
        <v>10370</v>
      </c>
      <c r="B7856" t="s">
        <v>2508</v>
      </c>
      <c r="C7856">
        <v>3430</v>
      </c>
      <c r="D7856" t="str">
        <f>+VLOOKUP(C7856,Param!K:L,2,FALSE)</f>
        <v>DANONE, S.A.</v>
      </c>
      <c r="E7856" t="s">
        <v>2577</v>
      </c>
      <c r="F7856" t="s">
        <v>8266</v>
      </c>
      <c r="G7856" t="s">
        <v>29</v>
      </c>
      <c r="H7856" s="5">
        <v>283.60000000000002</v>
      </c>
      <c r="I7856" s="5">
        <v>283.5976</v>
      </c>
      <c r="J7856" s="5">
        <v>2.4000000000228201E-3</v>
      </c>
      <c r="K7856" s="5">
        <v>283.60000000000002</v>
      </c>
      <c r="L7856" s="5">
        <v>0</v>
      </c>
      <c r="M7856" t="str">
        <f>IF(ISERROR(VLOOKUP(A7856,'[1]Ecart validé'!$A:$A,1,FALSE)),Z7856,"Ecart Validé")</f>
        <v>valid</v>
      </c>
      <c r="R7856" t="s">
        <v>30</v>
      </c>
      <c r="X7856"/>
      <c r="Y7856"/>
      <c r="Z7856" t="s">
        <v>31</v>
      </c>
    </row>
    <row r="7857" spans="1:26" x14ac:dyDescent="0.3">
      <c r="A7857" t="s">
        <v>10371</v>
      </c>
      <c r="B7857" t="s">
        <v>2508</v>
      </c>
      <c r="C7857">
        <v>3445</v>
      </c>
      <c r="D7857" t="str">
        <f>+VLOOKUP(C7857,Param!K:L,2,FALSE)</f>
        <v>DORDIO &amp; ASSOCIATES S.L.</v>
      </c>
      <c r="E7857" t="s">
        <v>2582</v>
      </c>
      <c r="F7857" t="s">
        <v>8260</v>
      </c>
      <c r="G7857" t="s">
        <v>29</v>
      </c>
      <c r="H7857" s="5">
        <v>83.28</v>
      </c>
      <c r="I7857" s="5">
        <v>83.283000000000001</v>
      </c>
      <c r="J7857" s="5">
        <v>-3.0000000000001098E-3</v>
      </c>
      <c r="K7857" s="5">
        <v>83.28</v>
      </c>
      <c r="L7857" s="5">
        <v>0</v>
      </c>
      <c r="M7857" t="str">
        <f>IF(ISERROR(VLOOKUP(A7857,'[1]Ecart validé'!$A:$A,1,FALSE)),Z7857,"Ecart Validé")</f>
        <v>valid</v>
      </c>
      <c r="R7857" t="s">
        <v>30</v>
      </c>
      <c r="X7857"/>
      <c r="Y7857"/>
      <c r="Z7857" t="s">
        <v>31</v>
      </c>
    </row>
    <row r="7858" spans="1:26" x14ac:dyDescent="0.3">
      <c r="A7858" t="s">
        <v>10372</v>
      </c>
      <c r="B7858" t="s">
        <v>2508</v>
      </c>
      <c r="C7858">
        <v>3445</v>
      </c>
      <c r="D7858" t="str">
        <f>+VLOOKUP(C7858,Param!K:L,2,FALSE)</f>
        <v>DORDIO &amp; ASSOCIATES S.L.</v>
      </c>
      <c r="E7858" t="s">
        <v>2582</v>
      </c>
      <c r="F7858" t="s">
        <v>8262</v>
      </c>
      <c r="G7858" t="s">
        <v>29</v>
      </c>
      <c r="H7858" s="5">
        <v>199.03</v>
      </c>
      <c r="I7858" s="5">
        <v>199.0316</v>
      </c>
      <c r="J7858" s="5">
        <v>-1.59999999999627E-3</v>
      </c>
      <c r="K7858" s="5">
        <v>199.03</v>
      </c>
      <c r="L7858" s="5">
        <v>0</v>
      </c>
      <c r="M7858" t="str">
        <f>IF(ISERROR(VLOOKUP(A7858,'[1]Ecart validé'!$A:$A,1,FALSE)),Z7858,"Ecart Validé")</f>
        <v>valid</v>
      </c>
      <c r="R7858" t="s">
        <v>30</v>
      </c>
      <c r="X7858"/>
      <c r="Y7858"/>
      <c r="Z7858" t="s">
        <v>31</v>
      </c>
    </row>
    <row r="7859" spans="1:26" x14ac:dyDescent="0.3">
      <c r="A7859" t="s">
        <v>10373</v>
      </c>
      <c r="B7859" t="s">
        <v>2508</v>
      </c>
      <c r="C7859">
        <v>3445</v>
      </c>
      <c r="D7859" t="str">
        <f>+VLOOKUP(C7859,Param!K:L,2,FALSE)</f>
        <v>DORDIO &amp; ASSOCIATES S.L.</v>
      </c>
      <c r="E7859" t="s">
        <v>2582</v>
      </c>
      <c r="F7859" t="s">
        <v>8264</v>
      </c>
      <c r="G7859" t="s">
        <v>29</v>
      </c>
      <c r="H7859" s="5">
        <v>6.34</v>
      </c>
      <c r="I7859" s="5">
        <v>6.3417000000000003</v>
      </c>
      <c r="J7859" s="5">
        <v>-1.70000000000047E-3</v>
      </c>
      <c r="K7859" s="5">
        <v>6.34</v>
      </c>
      <c r="L7859" s="5">
        <v>0</v>
      </c>
      <c r="M7859" t="str">
        <f>IF(ISERROR(VLOOKUP(A7859,'[1]Ecart validé'!$A:$A,1,FALSE)),Z7859,"Ecart Validé")</f>
        <v>valid</v>
      </c>
      <c r="R7859" t="s">
        <v>30</v>
      </c>
      <c r="X7859"/>
      <c r="Y7859"/>
      <c r="Z7859" t="s">
        <v>31</v>
      </c>
    </row>
    <row r="7860" spans="1:26" x14ac:dyDescent="0.3">
      <c r="A7860" t="s">
        <v>10374</v>
      </c>
      <c r="B7860" t="s">
        <v>2508</v>
      </c>
      <c r="C7860">
        <v>3445</v>
      </c>
      <c r="D7860" t="str">
        <f>+VLOOKUP(C7860,Param!K:L,2,FALSE)</f>
        <v>DORDIO &amp; ASSOCIATES S.L.</v>
      </c>
      <c r="E7860" t="s">
        <v>2582</v>
      </c>
      <c r="F7860" t="s">
        <v>8266</v>
      </c>
      <c r="G7860" t="s">
        <v>29</v>
      </c>
      <c r="H7860" s="5">
        <v>359.1</v>
      </c>
      <c r="I7860" s="5">
        <v>359.09649999999999</v>
      </c>
      <c r="J7860" s="5">
        <v>3.5000000000309198E-3</v>
      </c>
      <c r="K7860" s="5">
        <v>359.1</v>
      </c>
      <c r="L7860" s="5">
        <v>0</v>
      </c>
      <c r="M7860" t="str">
        <f>IF(ISERROR(VLOOKUP(A7860,'[1]Ecart validé'!$A:$A,1,FALSE)),Z7860,"Ecart Validé")</f>
        <v>valid</v>
      </c>
      <c r="R7860" t="s">
        <v>30</v>
      </c>
      <c r="X7860"/>
      <c r="Y7860"/>
      <c r="Z7860" t="s">
        <v>31</v>
      </c>
    </row>
    <row r="7861" spans="1:26" x14ac:dyDescent="0.3">
      <c r="A7861" t="s">
        <v>10375</v>
      </c>
      <c r="B7861" t="s">
        <v>2508</v>
      </c>
      <c r="C7861">
        <v>3503</v>
      </c>
      <c r="D7861" t="str">
        <f>+VLOOKUP(C7861,Param!K:L,2,FALSE)</f>
        <v>INFOREIN S.A.</v>
      </c>
      <c r="E7861" t="s">
        <v>2586</v>
      </c>
      <c r="F7861" t="s">
        <v>8260</v>
      </c>
      <c r="G7861" t="s">
        <v>29</v>
      </c>
      <c r="H7861" s="5">
        <v>426.4</v>
      </c>
      <c r="I7861" s="5">
        <v>426.40370000000001</v>
      </c>
      <c r="J7861" s="5">
        <v>-3.70000000003756E-3</v>
      </c>
      <c r="K7861" s="5">
        <v>426.4</v>
      </c>
      <c r="L7861" s="5">
        <v>0</v>
      </c>
      <c r="M7861" t="str">
        <f>IF(ISERROR(VLOOKUP(A7861,'[1]Ecart validé'!$A:$A,1,FALSE)),Z7861,"Ecart Validé")</f>
        <v>valid</v>
      </c>
      <c r="R7861" t="s">
        <v>30</v>
      </c>
      <c r="X7861"/>
      <c r="Y7861"/>
      <c r="Z7861" t="s">
        <v>31</v>
      </c>
    </row>
    <row r="7862" spans="1:26" x14ac:dyDescent="0.3">
      <c r="A7862" t="s">
        <v>10376</v>
      </c>
      <c r="B7862" t="s">
        <v>2508</v>
      </c>
      <c r="C7862">
        <v>3503</v>
      </c>
      <c r="D7862" t="str">
        <f>+VLOOKUP(C7862,Param!K:L,2,FALSE)</f>
        <v>INFOREIN S.A.</v>
      </c>
      <c r="E7862" t="s">
        <v>2586</v>
      </c>
      <c r="F7862" t="s">
        <v>8262</v>
      </c>
      <c r="G7862" t="s">
        <v>29</v>
      </c>
      <c r="H7862" s="5">
        <v>470.11</v>
      </c>
      <c r="I7862" s="5">
        <v>470.11259999999999</v>
      </c>
      <c r="J7862" s="5">
        <v>-2.5999999999726199E-3</v>
      </c>
      <c r="K7862" s="5">
        <v>470.11</v>
      </c>
      <c r="L7862" s="5">
        <v>0</v>
      </c>
      <c r="M7862" t="str">
        <f>IF(ISERROR(VLOOKUP(A7862,'[1]Ecart validé'!$A:$A,1,FALSE)),Z7862,"Ecart Validé")</f>
        <v>valid</v>
      </c>
      <c r="R7862" t="s">
        <v>30</v>
      </c>
      <c r="X7862"/>
      <c r="Y7862"/>
      <c r="Z7862" t="s">
        <v>31</v>
      </c>
    </row>
    <row r="7863" spans="1:26" x14ac:dyDescent="0.3">
      <c r="A7863" t="s">
        <v>10377</v>
      </c>
      <c r="B7863" t="s">
        <v>2508</v>
      </c>
      <c r="C7863">
        <v>3503</v>
      </c>
      <c r="D7863" t="str">
        <f>+VLOOKUP(C7863,Param!K:L,2,FALSE)</f>
        <v>INFOREIN S.A.</v>
      </c>
      <c r="E7863" t="s">
        <v>2586</v>
      </c>
      <c r="F7863" t="s">
        <v>8264</v>
      </c>
      <c r="G7863" t="s">
        <v>29</v>
      </c>
      <c r="H7863" s="5">
        <v>94.22</v>
      </c>
      <c r="I7863" s="5">
        <v>94.222399999999993</v>
      </c>
      <c r="J7863" s="5">
        <v>-2.3999999999944001E-3</v>
      </c>
      <c r="K7863" s="5">
        <v>94.22</v>
      </c>
      <c r="L7863" s="5">
        <v>0</v>
      </c>
      <c r="M7863" t="str">
        <f>IF(ISERROR(VLOOKUP(A7863,'[1]Ecart validé'!$A:$A,1,FALSE)),Z7863,"Ecart Validé")</f>
        <v>valid</v>
      </c>
      <c r="R7863" t="s">
        <v>30</v>
      </c>
      <c r="X7863"/>
      <c r="Y7863"/>
      <c r="Z7863" t="s">
        <v>31</v>
      </c>
    </row>
    <row r="7864" spans="1:26" x14ac:dyDescent="0.3">
      <c r="A7864" t="s">
        <v>10378</v>
      </c>
      <c r="B7864" t="s">
        <v>2508</v>
      </c>
      <c r="C7864">
        <v>3503</v>
      </c>
      <c r="D7864" t="str">
        <f>+VLOOKUP(C7864,Param!K:L,2,FALSE)</f>
        <v>INFOREIN S.A.</v>
      </c>
      <c r="E7864" t="s">
        <v>2586</v>
      </c>
      <c r="F7864" t="s">
        <v>8266</v>
      </c>
      <c r="G7864" t="s">
        <v>29</v>
      </c>
      <c r="H7864" s="5">
        <v>230.36</v>
      </c>
      <c r="I7864" s="5">
        <v>230.36269999999999</v>
      </c>
      <c r="J7864" s="5">
        <v>-2.69999999997594E-3</v>
      </c>
      <c r="K7864" s="5">
        <v>230.36</v>
      </c>
      <c r="L7864" s="5">
        <v>0</v>
      </c>
      <c r="M7864" t="str">
        <f>IF(ISERROR(VLOOKUP(A7864,'[1]Ecart validé'!$A:$A,1,FALSE)),Z7864,"Ecart Validé")</f>
        <v>valid</v>
      </c>
      <c r="R7864" t="s">
        <v>30</v>
      </c>
      <c r="X7864"/>
      <c r="Y7864"/>
      <c r="Z7864" t="s">
        <v>31</v>
      </c>
    </row>
    <row r="7865" spans="1:26" x14ac:dyDescent="0.3">
      <c r="A7865" t="s">
        <v>10379</v>
      </c>
      <c r="B7865" t="s">
        <v>2508</v>
      </c>
      <c r="C7865">
        <v>3606</v>
      </c>
      <c r="D7865" t="str">
        <f>+VLOOKUP(C7865,Param!K:L,2,FALSE)</f>
        <v>TISSAGE MOULINE THILLOT SA</v>
      </c>
      <c r="E7865" t="s">
        <v>2594</v>
      </c>
      <c r="F7865" t="s">
        <v>8260</v>
      </c>
      <c r="G7865" t="s">
        <v>29</v>
      </c>
      <c r="H7865" s="5">
        <v>2267.85</v>
      </c>
      <c r="I7865" s="5">
        <v>2267.8497000000002</v>
      </c>
      <c r="J7865" s="5">
        <v>2.9999999969732E-4</v>
      </c>
      <c r="K7865" s="5">
        <v>2267.85</v>
      </c>
      <c r="L7865" s="5">
        <v>0</v>
      </c>
      <c r="M7865" t="str">
        <f>IF(ISERROR(VLOOKUP(A7865,'[1]Ecart validé'!$A:$A,1,FALSE)),Z7865,"Ecart Validé")</f>
        <v>valid</v>
      </c>
      <c r="R7865" t="s">
        <v>30</v>
      </c>
      <c r="X7865"/>
      <c r="Y7865"/>
      <c r="Z7865" t="s">
        <v>31</v>
      </c>
    </row>
    <row r="7866" spans="1:26" x14ac:dyDescent="0.3">
      <c r="A7866" t="s">
        <v>10380</v>
      </c>
      <c r="B7866" t="s">
        <v>2508</v>
      </c>
      <c r="C7866">
        <v>3606</v>
      </c>
      <c r="D7866" t="str">
        <f>+VLOOKUP(C7866,Param!K:L,2,FALSE)</f>
        <v>TISSAGE MOULINE THILLOT SA</v>
      </c>
      <c r="E7866" t="s">
        <v>2594</v>
      </c>
      <c r="F7866" t="s">
        <v>8262</v>
      </c>
      <c r="G7866" t="s">
        <v>29</v>
      </c>
      <c r="H7866" s="5">
        <v>1113.24</v>
      </c>
      <c r="I7866" s="5">
        <v>1113.2365</v>
      </c>
      <c r="J7866" s="5">
        <v>3.5000000000309198E-3</v>
      </c>
      <c r="K7866" s="5">
        <v>1113.24</v>
      </c>
      <c r="L7866" s="5">
        <v>0</v>
      </c>
      <c r="M7866" t="str">
        <f>IF(ISERROR(VLOOKUP(A7866,'[1]Ecart validé'!$A:$A,1,FALSE)),Z7866,"Ecart Validé")</f>
        <v>valid</v>
      </c>
      <c r="R7866" t="s">
        <v>30</v>
      </c>
      <c r="X7866"/>
      <c r="Y7866"/>
      <c r="Z7866" t="s">
        <v>31</v>
      </c>
    </row>
    <row r="7867" spans="1:26" x14ac:dyDescent="0.3">
      <c r="A7867" t="s">
        <v>10381</v>
      </c>
      <c r="B7867" t="s">
        <v>2508</v>
      </c>
      <c r="C7867">
        <v>3606</v>
      </c>
      <c r="D7867" t="str">
        <f>+VLOOKUP(C7867,Param!K:L,2,FALSE)</f>
        <v>TISSAGE MOULINE THILLOT SA</v>
      </c>
      <c r="E7867" t="s">
        <v>2594</v>
      </c>
      <c r="F7867" t="s">
        <v>8264</v>
      </c>
      <c r="G7867" t="s">
        <v>29</v>
      </c>
      <c r="H7867" s="5">
        <v>1526.59</v>
      </c>
      <c r="I7867" s="5">
        <v>1526.5948000000001</v>
      </c>
      <c r="J7867" s="5">
        <v>-4.80000000015934E-3</v>
      </c>
      <c r="K7867" s="5">
        <v>1526.59</v>
      </c>
      <c r="L7867" s="5">
        <v>0</v>
      </c>
      <c r="M7867" t="str">
        <f>IF(ISERROR(VLOOKUP(A7867,'[1]Ecart validé'!$A:$A,1,FALSE)),Z7867,"Ecart Validé")</f>
        <v>valid</v>
      </c>
      <c r="R7867" t="s">
        <v>30</v>
      </c>
      <c r="X7867"/>
      <c r="Y7867"/>
      <c r="Z7867" t="s">
        <v>31</v>
      </c>
    </row>
    <row r="7868" spans="1:26" x14ac:dyDescent="0.3">
      <c r="A7868" t="s">
        <v>10382</v>
      </c>
      <c r="B7868" t="s">
        <v>2508</v>
      </c>
      <c r="C7868">
        <v>3606</v>
      </c>
      <c r="D7868" t="str">
        <f>+VLOOKUP(C7868,Param!K:L,2,FALSE)</f>
        <v>TISSAGE MOULINE THILLOT SA</v>
      </c>
      <c r="E7868" t="s">
        <v>2594</v>
      </c>
      <c r="F7868" t="s">
        <v>8266</v>
      </c>
      <c r="G7868" t="s">
        <v>29</v>
      </c>
      <c r="H7868" s="5">
        <v>1770.42</v>
      </c>
      <c r="I7868" s="5">
        <v>1770.4205999999999</v>
      </c>
      <c r="J7868" s="5">
        <v>-5.9999999984938703E-4</v>
      </c>
      <c r="K7868" s="5">
        <v>1770.42</v>
      </c>
      <c r="L7868" s="5">
        <v>0</v>
      </c>
      <c r="M7868" t="str">
        <f>IF(ISERROR(VLOOKUP(A7868,'[1]Ecart validé'!$A:$A,1,FALSE)),Z7868,"Ecart Validé")</f>
        <v>valid</v>
      </c>
      <c r="R7868" t="s">
        <v>30</v>
      </c>
      <c r="X7868"/>
      <c r="Y7868"/>
      <c r="Z7868" t="s">
        <v>31</v>
      </c>
    </row>
    <row r="7869" spans="1:26" x14ac:dyDescent="0.3">
      <c r="A7869" t="s">
        <v>10383</v>
      </c>
      <c r="B7869" t="s">
        <v>2508</v>
      </c>
      <c r="C7869">
        <v>3615</v>
      </c>
      <c r="D7869" t="str">
        <f>+VLOOKUP(C7869,Param!K:L,2,FALSE)</f>
        <v>SCHINDLER S.A.</v>
      </c>
      <c r="E7869" t="s">
        <v>2599</v>
      </c>
      <c r="F7869" t="s">
        <v>8260</v>
      </c>
      <c r="G7869" t="s">
        <v>29</v>
      </c>
      <c r="H7869" s="5">
        <v>1957.05</v>
      </c>
      <c r="I7869" s="5">
        <v>1957.0530000000001</v>
      </c>
      <c r="J7869" s="5">
        <v>-3.0000000001564301E-3</v>
      </c>
      <c r="K7869" s="5">
        <v>1957.05</v>
      </c>
      <c r="L7869" s="5">
        <v>0</v>
      </c>
      <c r="M7869" t="str">
        <f>IF(ISERROR(VLOOKUP(A7869,'[1]Ecart validé'!$A:$A,1,FALSE)),Z7869,"Ecart Validé")</f>
        <v>valid</v>
      </c>
      <c r="R7869" t="s">
        <v>30</v>
      </c>
      <c r="X7869"/>
      <c r="Y7869"/>
      <c r="Z7869" t="s">
        <v>31</v>
      </c>
    </row>
    <row r="7870" spans="1:26" x14ac:dyDescent="0.3">
      <c r="A7870" t="s">
        <v>10384</v>
      </c>
      <c r="B7870" t="s">
        <v>2508</v>
      </c>
      <c r="C7870">
        <v>3615</v>
      </c>
      <c r="D7870" t="str">
        <f>+VLOOKUP(C7870,Param!K:L,2,FALSE)</f>
        <v>SCHINDLER S.A.</v>
      </c>
      <c r="E7870" t="s">
        <v>2599</v>
      </c>
      <c r="F7870" t="s">
        <v>8262</v>
      </c>
      <c r="G7870" t="s">
        <v>29</v>
      </c>
      <c r="H7870" s="5">
        <v>818.81</v>
      </c>
      <c r="I7870" s="5">
        <v>818.81089999999995</v>
      </c>
      <c r="J7870" s="5">
        <v>-9.0000000000145497E-4</v>
      </c>
      <c r="K7870" s="5">
        <v>818.81</v>
      </c>
      <c r="L7870" s="5">
        <v>0</v>
      </c>
      <c r="M7870" t="str">
        <f>IF(ISERROR(VLOOKUP(A7870,'[1]Ecart validé'!$A:$A,1,FALSE)),Z7870,"Ecart Validé")</f>
        <v>valid</v>
      </c>
      <c r="R7870" t="s">
        <v>30</v>
      </c>
      <c r="X7870"/>
      <c r="Y7870"/>
      <c r="Z7870" t="s">
        <v>31</v>
      </c>
    </row>
    <row r="7871" spans="1:26" x14ac:dyDescent="0.3">
      <c r="A7871" t="s">
        <v>10385</v>
      </c>
      <c r="B7871" t="s">
        <v>2508</v>
      </c>
      <c r="C7871">
        <v>3615</v>
      </c>
      <c r="D7871" t="str">
        <f>+VLOOKUP(C7871,Param!K:L,2,FALSE)</f>
        <v>SCHINDLER S.A.</v>
      </c>
      <c r="E7871" t="s">
        <v>2599</v>
      </c>
      <c r="F7871" t="s">
        <v>8264</v>
      </c>
      <c r="G7871" t="s">
        <v>29</v>
      </c>
      <c r="H7871" s="5">
        <v>1375.91</v>
      </c>
      <c r="I7871" s="5">
        <v>1375.9069</v>
      </c>
      <c r="J7871" s="5">
        <v>3.1000000001313302E-3</v>
      </c>
      <c r="K7871" s="5">
        <v>1375.91</v>
      </c>
      <c r="L7871" s="5">
        <v>0</v>
      </c>
      <c r="M7871" t="str">
        <f>IF(ISERROR(VLOOKUP(A7871,'[1]Ecart validé'!$A:$A,1,FALSE)),Z7871,"Ecart Validé")</f>
        <v>valid</v>
      </c>
      <c r="R7871" t="s">
        <v>30</v>
      </c>
      <c r="X7871"/>
      <c r="Y7871"/>
      <c r="Z7871" t="s">
        <v>31</v>
      </c>
    </row>
    <row r="7872" spans="1:26" x14ac:dyDescent="0.3">
      <c r="A7872" t="s">
        <v>10386</v>
      </c>
      <c r="B7872" t="s">
        <v>2508</v>
      </c>
      <c r="C7872">
        <v>3615</v>
      </c>
      <c r="D7872" t="str">
        <f>+VLOOKUP(C7872,Param!K:L,2,FALSE)</f>
        <v>SCHINDLER S.A.</v>
      </c>
      <c r="E7872" t="s">
        <v>2599</v>
      </c>
      <c r="F7872" t="s">
        <v>8266</v>
      </c>
      <c r="G7872" t="s">
        <v>29</v>
      </c>
      <c r="H7872" s="5">
        <v>1216.78</v>
      </c>
      <c r="I7872" s="5">
        <v>1216.779</v>
      </c>
      <c r="J7872" s="5">
        <v>9.9999999997635292E-4</v>
      </c>
      <c r="K7872" s="5">
        <v>1216.78</v>
      </c>
      <c r="L7872" s="5">
        <v>0</v>
      </c>
      <c r="M7872" t="str">
        <f>IF(ISERROR(VLOOKUP(A7872,'[1]Ecart validé'!$A:$A,1,FALSE)),Z7872,"Ecart Validé")</f>
        <v>valid</v>
      </c>
      <c r="R7872" t="s">
        <v>30</v>
      </c>
      <c r="X7872"/>
      <c r="Y7872"/>
      <c r="Z7872" t="s">
        <v>31</v>
      </c>
    </row>
    <row r="7873" spans="1:26" x14ac:dyDescent="0.3">
      <c r="A7873" t="s">
        <v>10387</v>
      </c>
      <c r="B7873" t="s">
        <v>2508</v>
      </c>
      <c r="C7873">
        <v>3696</v>
      </c>
      <c r="D7873" t="str">
        <f>+VLOOKUP(C7873,Param!K:L,2,FALSE)</f>
        <v>EULEN, S.A.</v>
      </c>
      <c r="E7873" t="s">
        <v>2604</v>
      </c>
      <c r="F7873" t="s">
        <v>8260</v>
      </c>
      <c r="G7873" t="s">
        <v>29</v>
      </c>
      <c r="H7873" s="5">
        <v>1150.3900000000001</v>
      </c>
      <c r="I7873" s="5">
        <v>1150.3931</v>
      </c>
      <c r="J7873" s="5">
        <v>-3.09999999990395E-3</v>
      </c>
      <c r="K7873" s="5">
        <v>1150.3900000000001</v>
      </c>
      <c r="L7873" s="5">
        <v>0</v>
      </c>
      <c r="M7873" t="str">
        <f>IF(ISERROR(VLOOKUP(A7873,'[1]Ecart validé'!$A:$A,1,FALSE)),Z7873,"Ecart Validé")</f>
        <v>valid</v>
      </c>
      <c r="R7873" t="s">
        <v>30</v>
      </c>
      <c r="X7873"/>
      <c r="Y7873"/>
      <c r="Z7873" t="s">
        <v>31</v>
      </c>
    </row>
    <row r="7874" spans="1:26" x14ac:dyDescent="0.3">
      <c r="A7874" t="s">
        <v>10388</v>
      </c>
      <c r="B7874" t="s">
        <v>2508</v>
      </c>
      <c r="C7874">
        <v>3696</v>
      </c>
      <c r="D7874" t="str">
        <f>+VLOOKUP(C7874,Param!K:L,2,FALSE)</f>
        <v>EULEN, S.A.</v>
      </c>
      <c r="E7874" t="s">
        <v>2604</v>
      </c>
      <c r="F7874" t="s">
        <v>8262</v>
      </c>
      <c r="G7874" t="s">
        <v>29</v>
      </c>
      <c r="H7874" s="5">
        <v>1777.1</v>
      </c>
      <c r="I7874" s="5">
        <v>1777.1031</v>
      </c>
      <c r="J7874" s="5">
        <v>-3.1000000001313302E-3</v>
      </c>
      <c r="K7874" s="5">
        <v>1777.1</v>
      </c>
      <c r="L7874" s="5">
        <v>0</v>
      </c>
      <c r="M7874" t="str">
        <f>IF(ISERROR(VLOOKUP(A7874,'[1]Ecart validé'!$A:$A,1,FALSE)),Z7874,"Ecart Validé")</f>
        <v>valid</v>
      </c>
      <c r="R7874" t="s">
        <v>30</v>
      </c>
      <c r="X7874"/>
      <c r="Y7874"/>
      <c r="Z7874" t="s">
        <v>31</v>
      </c>
    </row>
    <row r="7875" spans="1:26" x14ac:dyDescent="0.3">
      <c r="A7875" t="s">
        <v>10389</v>
      </c>
      <c r="B7875" t="s">
        <v>2508</v>
      </c>
      <c r="C7875">
        <v>3696</v>
      </c>
      <c r="D7875" t="str">
        <f>+VLOOKUP(C7875,Param!K:L,2,FALSE)</f>
        <v>EULEN, S.A.</v>
      </c>
      <c r="E7875" t="s">
        <v>2604</v>
      </c>
      <c r="F7875" t="s">
        <v>8264</v>
      </c>
      <c r="G7875" t="s">
        <v>29</v>
      </c>
      <c r="H7875" s="5">
        <v>1785.06</v>
      </c>
      <c r="I7875" s="5">
        <v>1785.0565999999999</v>
      </c>
      <c r="J7875" s="5">
        <v>3.4000000000560201E-3</v>
      </c>
      <c r="K7875" s="5">
        <v>1785.06</v>
      </c>
      <c r="L7875" s="5">
        <v>0</v>
      </c>
      <c r="M7875" t="str">
        <f>IF(ISERROR(VLOOKUP(A7875,'[1]Ecart validé'!$A:$A,1,FALSE)),Z7875,"Ecart Validé")</f>
        <v>valid</v>
      </c>
      <c r="R7875" t="s">
        <v>30</v>
      </c>
      <c r="X7875"/>
      <c r="Y7875"/>
      <c r="Z7875" t="s">
        <v>31</v>
      </c>
    </row>
    <row r="7876" spans="1:26" x14ac:dyDescent="0.3">
      <c r="A7876" t="s">
        <v>10390</v>
      </c>
      <c r="B7876" t="s">
        <v>2508</v>
      </c>
      <c r="C7876">
        <v>3696</v>
      </c>
      <c r="D7876" t="str">
        <f>+VLOOKUP(C7876,Param!K:L,2,FALSE)</f>
        <v>EULEN, S.A.</v>
      </c>
      <c r="E7876" t="s">
        <v>2609</v>
      </c>
      <c r="F7876" t="s">
        <v>8260</v>
      </c>
      <c r="G7876" t="s">
        <v>29</v>
      </c>
      <c r="H7876" s="5">
        <v>168.17</v>
      </c>
      <c r="I7876" s="5">
        <v>168.1711</v>
      </c>
      <c r="J7876" s="5">
        <v>-1.1000000000080899E-3</v>
      </c>
      <c r="K7876" s="5">
        <v>168.17</v>
      </c>
      <c r="L7876" s="5">
        <v>0</v>
      </c>
      <c r="M7876" t="str">
        <f>IF(ISERROR(VLOOKUP(A7876,'[1]Ecart validé'!$A:$A,1,FALSE)),Z7876,"Ecart Validé")</f>
        <v>valid</v>
      </c>
      <c r="R7876" t="s">
        <v>30</v>
      </c>
      <c r="X7876"/>
      <c r="Y7876"/>
      <c r="Z7876" t="s">
        <v>31</v>
      </c>
    </row>
    <row r="7877" spans="1:26" x14ac:dyDescent="0.3">
      <c r="A7877" t="s">
        <v>10391</v>
      </c>
      <c r="B7877" t="s">
        <v>2508</v>
      </c>
      <c r="C7877">
        <v>3696</v>
      </c>
      <c r="D7877" t="str">
        <f>+VLOOKUP(C7877,Param!K:L,2,FALSE)</f>
        <v>EULEN, S.A.</v>
      </c>
      <c r="E7877" t="s">
        <v>2609</v>
      </c>
      <c r="F7877" t="s">
        <v>8262</v>
      </c>
      <c r="G7877" t="s">
        <v>29</v>
      </c>
      <c r="H7877" s="5">
        <v>228.47</v>
      </c>
      <c r="I7877" s="5">
        <v>228.46950000000001</v>
      </c>
      <c r="J7877" s="5">
        <v>4.9999999998817603E-4</v>
      </c>
      <c r="K7877" s="5">
        <v>228.47</v>
      </c>
      <c r="L7877" s="5">
        <v>0</v>
      </c>
      <c r="M7877" t="str">
        <f>IF(ISERROR(VLOOKUP(A7877,'[1]Ecart validé'!$A:$A,1,FALSE)),Z7877,"Ecart Validé")</f>
        <v>valid</v>
      </c>
      <c r="R7877" t="s">
        <v>30</v>
      </c>
      <c r="X7877"/>
      <c r="Y7877"/>
      <c r="Z7877" t="s">
        <v>31</v>
      </c>
    </row>
    <row r="7878" spans="1:26" x14ac:dyDescent="0.3">
      <c r="A7878" t="s">
        <v>10392</v>
      </c>
      <c r="B7878" t="s">
        <v>2508</v>
      </c>
      <c r="C7878">
        <v>3696</v>
      </c>
      <c r="D7878" t="str">
        <f>+VLOOKUP(C7878,Param!K:L,2,FALSE)</f>
        <v>EULEN, S.A.</v>
      </c>
      <c r="E7878" t="s">
        <v>2609</v>
      </c>
      <c r="F7878" t="s">
        <v>8264</v>
      </c>
      <c r="G7878" t="s">
        <v>29</v>
      </c>
      <c r="H7878" s="5">
        <v>291.56</v>
      </c>
      <c r="I7878" s="5">
        <v>291.55529999999999</v>
      </c>
      <c r="J7878" s="5">
        <v>4.7000000000139101E-3</v>
      </c>
      <c r="K7878" s="5">
        <v>291.56</v>
      </c>
      <c r="L7878" s="5">
        <v>0</v>
      </c>
      <c r="M7878" t="str">
        <f>IF(ISERROR(VLOOKUP(A7878,'[1]Ecart validé'!$A:$A,1,FALSE)),Z7878,"Ecart Validé")</f>
        <v>valid</v>
      </c>
      <c r="R7878" t="s">
        <v>30</v>
      </c>
      <c r="X7878"/>
      <c r="Y7878"/>
      <c r="Z7878" t="s">
        <v>31</v>
      </c>
    </row>
    <row r="7879" spans="1:26" x14ac:dyDescent="0.3">
      <c r="A7879" t="s">
        <v>10393</v>
      </c>
      <c r="B7879" t="s">
        <v>2508</v>
      </c>
      <c r="C7879">
        <v>3696</v>
      </c>
      <c r="D7879" t="str">
        <f>+VLOOKUP(C7879,Param!K:L,2,FALSE)</f>
        <v>EULEN, S.A.</v>
      </c>
      <c r="E7879" t="s">
        <v>2609</v>
      </c>
      <c r="F7879" t="s">
        <v>8266</v>
      </c>
      <c r="G7879" t="s">
        <v>29</v>
      </c>
      <c r="H7879" s="5">
        <v>329.59</v>
      </c>
      <c r="I7879" s="5">
        <v>329.59160000000003</v>
      </c>
      <c r="J7879" s="5">
        <v>-1.6000000000531099E-3</v>
      </c>
      <c r="K7879" s="5">
        <v>329.59</v>
      </c>
      <c r="L7879" s="5">
        <v>0</v>
      </c>
      <c r="M7879" t="str">
        <f>IF(ISERROR(VLOOKUP(A7879,'[1]Ecart validé'!$A:$A,1,FALSE)),Z7879,"Ecart Validé")</f>
        <v>valid</v>
      </c>
      <c r="R7879" t="s">
        <v>30</v>
      </c>
      <c r="X7879"/>
      <c r="Y7879"/>
      <c r="Z7879" t="s">
        <v>31</v>
      </c>
    </row>
    <row r="7880" spans="1:26" x14ac:dyDescent="0.3">
      <c r="A7880" t="s">
        <v>10394</v>
      </c>
      <c r="B7880" t="s">
        <v>2508</v>
      </c>
      <c r="C7880">
        <v>3696</v>
      </c>
      <c r="D7880" t="str">
        <f>+VLOOKUP(C7880,Param!K:L,2,FALSE)</f>
        <v>EULEN, S.A.</v>
      </c>
      <c r="E7880" t="s">
        <v>10395</v>
      </c>
      <c r="F7880" t="s">
        <v>8266</v>
      </c>
      <c r="G7880" t="s">
        <v>29</v>
      </c>
      <c r="H7880" s="5">
        <v>90.34</v>
      </c>
      <c r="I7880" s="5">
        <v>90.3399</v>
      </c>
      <c r="J7880" s="5">
        <v>1.0000000000331901E-4</v>
      </c>
      <c r="K7880" s="5">
        <v>90.34</v>
      </c>
      <c r="L7880" s="5">
        <v>0</v>
      </c>
      <c r="M7880" t="str">
        <f>IF(ISERROR(VLOOKUP(A7880,'[1]Ecart validé'!$A:$A,1,FALSE)),Z7880,"Ecart Validé")</f>
        <v>valid</v>
      </c>
      <c r="R7880" t="s">
        <v>30</v>
      </c>
      <c r="X7880"/>
      <c r="Y7880"/>
      <c r="Z7880" t="s">
        <v>31</v>
      </c>
    </row>
    <row r="7881" spans="1:26" x14ac:dyDescent="0.3">
      <c r="A7881" t="s">
        <v>10396</v>
      </c>
      <c r="B7881" t="s">
        <v>2508</v>
      </c>
      <c r="C7881">
        <v>3696</v>
      </c>
      <c r="D7881" t="str">
        <f>+VLOOKUP(C7881,Param!K:L,2,FALSE)</f>
        <v>EULEN, S.A.</v>
      </c>
      <c r="E7881" t="s">
        <v>10397</v>
      </c>
      <c r="F7881" t="s">
        <v>8266</v>
      </c>
      <c r="G7881" t="s">
        <v>29</v>
      </c>
      <c r="H7881" s="5">
        <v>1707.95</v>
      </c>
      <c r="I7881" s="5">
        <v>1707.9518</v>
      </c>
      <c r="J7881" s="5">
        <v>-1.8000000000029099E-3</v>
      </c>
      <c r="K7881" s="5">
        <v>1707.95</v>
      </c>
      <c r="L7881" s="5">
        <v>0</v>
      </c>
      <c r="M7881" t="str">
        <f>IF(ISERROR(VLOOKUP(A7881,'[1]Ecart validé'!$A:$A,1,FALSE)),Z7881,"Ecart Validé")</f>
        <v>valid</v>
      </c>
      <c r="R7881" t="s">
        <v>30</v>
      </c>
      <c r="X7881"/>
      <c r="Y7881"/>
      <c r="Z7881" t="s">
        <v>31</v>
      </c>
    </row>
    <row r="7882" spans="1:26" x14ac:dyDescent="0.3">
      <c r="A7882" t="s">
        <v>10398</v>
      </c>
      <c r="B7882" t="s">
        <v>2508</v>
      </c>
      <c r="C7882">
        <v>3706</v>
      </c>
      <c r="D7882" t="str">
        <f>+VLOOKUP(C7882,Param!K:L,2,FALSE)</f>
        <v>INNERIA SOLUTIONS, S.L. (Antes MNEMON CONSULTORES, S.L.)</v>
      </c>
      <c r="E7882" t="s">
        <v>2614</v>
      </c>
      <c r="F7882" t="s">
        <v>8260</v>
      </c>
      <c r="G7882" t="s">
        <v>29</v>
      </c>
      <c r="H7882" s="5">
        <v>500.46</v>
      </c>
      <c r="I7882" s="5">
        <v>500.45400000000001</v>
      </c>
      <c r="J7882" s="5">
        <v>5.9999999999717996E-3</v>
      </c>
      <c r="K7882" s="5">
        <v>500.46</v>
      </c>
      <c r="L7882" s="5">
        <v>0</v>
      </c>
      <c r="M7882" t="str">
        <f>IF(ISERROR(VLOOKUP(A7882,'[1]Ecart validé'!$A:$A,1,FALSE)),Z7882,"Ecart Validé")</f>
        <v>valid</v>
      </c>
      <c r="R7882" t="s">
        <v>30</v>
      </c>
      <c r="X7882"/>
      <c r="Y7882"/>
      <c r="Z7882" t="s">
        <v>31</v>
      </c>
    </row>
    <row r="7883" spans="1:26" x14ac:dyDescent="0.3">
      <c r="A7883" t="s">
        <v>10399</v>
      </c>
      <c r="B7883" t="s">
        <v>2508</v>
      </c>
      <c r="C7883">
        <v>3706</v>
      </c>
      <c r="D7883" t="str">
        <f>+VLOOKUP(C7883,Param!K:L,2,FALSE)</f>
        <v>INNERIA SOLUTIONS, S.L. (Antes MNEMON CONSULTORES, S.L.)</v>
      </c>
      <c r="E7883" t="s">
        <v>2614</v>
      </c>
      <c r="F7883" t="s">
        <v>8262</v>
      </c>
      <c r="G7883" t="s">
        <v>29</v>
      </c>
      <c r="H7883" s="5">
        <v>827.36</v>
      </c>
      <c r="I7883" s="5">
        <v>827.35050000000001</v>
      </c>
      <c r="J7883" s="5">
        <v>9.5000000000027198E-3</v>
      </c>
      <c r="K7883" s="5">
        <v>827.36</v>
      </c>
      <c r="L7883" s="5">
        <v>0</v>
      </c>
      <c r="M7883" t="str">
        <f>IF(ISERROR(VLOOKUP(A7883,'[1]Ecart validé'!$A:$A,1,FALSE)),Z7883,"Ecart Validé")</f>
        <v>valid</v>
      </c>
      <c r="R7883" t="s">
        <v>30</v>
      </c>
      <c r="X7883"/>
      <c r="Y7883"/>
      <c r="Z7883" t="s">
        <v>31</v>
      </c>
    </row>
    <row r="7884" spans="1:26" x14ac:dyDescent="0.3">
      <c r="A7884" t="s">
        <v>10400</v>
      </c>
      <c r="B7884" t="s">
        <v>2508</v>
      </c>
      <c r="C7884">
        <v>3706</v>
      </c>
      <c r="D7884" t="str">
        <f>+VLOOKUP(C7884,Param!K:L,2,FALSE)</f>
        <v>INNERIA SOLUTIONS, S.L. (Antes MNEMON CONSULTORES, S.L.)</v>
      </c>
      <c r="E7884" t="s">
        <v>2614</v>
      </c>
      <c r="F7884" t="s">
        <v>8264</v>
      </c>
      <c r="G7884" t="s">
        <v>29</v>
      </c>
      <c r="H7884" s="5">
        <v>1130.31</v>
      </c>
      <c r="I7884" s="5">
        <v>1130.3042</v>
      </c>
      <c r="J7884" s="5">
        <v>5.7999999999083203E-3</v>
      </c>
      <c r="K7884" s="5">
        <v>1130.31</v>
      </c>
      <c r="L7884" s="5">
        <v>0</v>
      </c>
      <c r="M7884" t="str">
        <f>IF(ISERROR(VLOOKUP(A7884,'[1]Ecart validé'!$A:$A,1,FALSE)),Z7884,"Ecart Validé")</f>
        <v>valid</v>
      </c>
      <c r="R7884" t="s">
        <v>30</v>
      </c>
      <c r="X7884"/>
      <c r="Y7884"/>
      <c r="Z7884" t="s">
        <v>31</v>
      </c>
    </row>
    <row r="7885" spans="1:26" x14ac:dyDescent="0.3">
      <c r="A7885" t="s">
        <v>10401</v>
      </c>
      <c r="B7885" t="s">
        <v>2508</v>
      </c>
      <c r="C7885">
        <v>3706</v>
      </c>
      <c r="D7885" t="str">
        <f>+VLOOKUP(C7885,Param!K:L,2,FALSE)</f>
        <v>INNERIA SOLUTIONS, S.L. (Antes MNEMON CONSULTORES, S.L.)</v>
      </c>
      <c r="E7885" t="s">
        <v>2614</v>
      </c>
      <c r="F7885" t="s">
        <v>8266</v>
      </c>
      <c r="G7885" t="s">
        <v>29</v>
      </c>
      <c r="H7885" s="5">
        <v>1318.37</v>
      </c>
      <c r="I7885" s="5">
        <v>1318.3670999999999</v>
      </c>
      <c r="J7885" s="5">
        <v>2.8999999999541602E-3</v>
      </c>
      <c r="K7885" s="5">
        <v>1318.37</v>
      </c>
      <c r="L7885" s="5">
        <v>0</v>
      </c>
      <c r="M7885" t="str">
        <f>IF(ISERROR(VLOOKUP(A7885,'[1]Ecart validé'!$A:$A,1,FALSE)),Z7885,"Ecart Validé")</f>
        <v>valid</v>
      </c>
      <c r="R7885" t="s">
        <v>30</v>
      </c>
      <c r="X7885"/>
      <c r="Y7885"/>
      <c r="Z7885" t="s">
        <v>31</v>
      </c>
    </row>
    <row r="7886" spans="1:26" x14ac:dyDescent="0.3">
      <c r="A7886" t="s">
        <v>10402</v>
      </c>
      <c r="B7886" t="s">
        <v>2508</v>
      </c>
      <c r="C7886">
        <v>3727</v>
      </c>
      <c r="D7886" t="str">
        <f>+VLOOKUP(C7886,Param!K:L,2,FALSE)</f>
        <v>NEGOCIANTS, S.L. (VILA VINITECA)</v>
      </c>
      <c r="E7886" t="s">
        <v>2619</v>
      </c>
      <c r="F7886" t="s">
        <v>8260</v>
      </c>
      <c r="G7886" t="s">
        <v>29</v>
      </c>
      <c r="H7886" s="5">
        <v>70.62</v>
      </c>
      <c r="I7886" s="5">
        <v>70.622500000000002</v>
      </c>
      <c r="J7886" s="5">
        <v>-2.4999999999977202E-3</v>
      </c>
      <c r="K7886" s="5">
        <v>70.62</v>
      </c>
      <c r="L7886" s="5">
        <v>0</v>
      </c>
      <c r="M7886" t="str">
        <f>IF(ISERROR(VLOOKUP(A7886,'[1]Ecart validé'!$A:$A,1,FALSE)),Z7886,"Ecart Validé")</f>
        <v>valid</v>
      </c>
      <c r="R7886" t="s">
        <v>30</v>
      </c>
      <c r="X7886"/>
      <c r="Y7886"/>
      <c r="Z7886" t="s">
        <v>31</v>
      </c>
    </row>
    <row r="7887" spans="1:26" x14ac:dyDescent="0.3">
      <c r="A7887" t="s">
        <v>10403</v>
      </c>
      <c r="B7887" t="s">
        <v>2508</v>
      </c>
      <c r="C7887">
        <v>3727</v>
      </c>
      <c r="D7887" t="str">
        <f>+VLOOKUP(C7887,Param!K:L,2,FALSE)</f>
        <v>NEGOCIANTS, S.L. (VILA VINITECA)</v>
      </c>
      <c r="E7887" t="s">
        <v>2619</v>
      </c>
      <c r="F7887" t="s">
        <v>8262</v>
      </c>
      <c r="G7887" t="s">
        <v>29</v>
      </c>
      <c r="H7887" s="5">
        <v>354.24</v>
      </c>
      <c r="I7887" s="5">
        <v>354.23869999999999</v>
      </c>
      <c r="J7887" s="5">
        <v>1.3000000000147299E-3</v>
      </c>
      <c r="K7887" s="5">
        <v>354.24</v>
      </c>
      <c r="L7887" s="5">
        <v>0</v>
      </c>
      <c r="M7887" t="str">
        <f>IF(ISERROR(VLOOKUP(A7887,'[1]Ecart validé'!$A:$A,1,FALSE)),Z7887,"Ecart Validé")</f>
        <v>valid</v>
      </c>
      <c r="R7887" t="s">
        <v>30</v>
      </c>
      <c r="X7887"/>
      <c r="Y7887"/>
      <c r="Z7887" t="s">
        <v>31</v>
      </c>
    </row>
    <row r="7888" spans="1:26" x14ac:dyDescent="0.3">
      <c r="A7888" t="s">
        <v>10404</v>
      </c>
      <c r="B7888" t="s">
        <v>2508</v>
      </c>
      <c r="C7888">
        <v>3727</v>
      </c>
      <c r="D7888" t="str">
        <f>+VLOOKUP(C7888,Param!K:L,2,FALSE)</f>
        <v>NEGOCIANTS, S.L. (VILA VINITECA)</v>
      </c>
      <c r="E7888" t="s">
        <v>2619</v>
      </c>
      <c r="F7888" t="s">
        <v>8264</v>
      </c>
      <c r="G7888" t="s">
        <v>29</v>
      </c>
      <c r="H7888" s="5">
        <v>1374.15</v>
      </c>
      <c r="I7888" s="5">
        <v>1374.1549</v>
      </c>
      <c r="J7888" s="5">
        <v>-4.8999999999068599E-3</v>
      </c>
      <c r="K7888" s="5">
        <v>1374.15</v>
      </c>
      <c r="L7888" s="5">
        <v>0</v>
      </c>
      <c r="M7888" t="str">
        <f>IF(ISERROR(VLOOKUP(A7888,'[1]Ecart validé'!$A:$A,1,FALSE)),Z7888,"Ecart Validé")</f>
        <v>valid</v>
      </c>
      <c r="R7888" t="s">
        <v>30</v>
      </c>
      <c r="X7888"/>
      <c r="Y7888"/>
      <c r="Z7888" t="s">
        <v>31</v>
      </c>
    </row>
    <row r="7889" spans="1:26" x14ac:dyDescent="0.3">
      <c r="A7889" t="s">
        <v>10405</v>
      </c>
      <c r="B7889" t="s">
        <v>2508</v>
      </c>
      <c r="C7889">
        <v>3727</v>
      </c>
      <c r="D7889" t="str">
        <f>+VLOOKUP(C7889,Param!K:L,2,FALSE)</f>
        <v>NEGOCIANTS, S.L. (VILA VINITECA)</v>
      </c>
      <c r="E7889" t="s">
        <v>2619</v>
      </c>
      <c r="F7889" t="s">
        <v>8266</v>
      </c>
      <c r="G7889" t="s">
        <v>29</v>
      </c>
      <c r="H7889" s="5">
        <v>942.88</v>
      </c>
      <c r="I7889" s="5">
        <v>942.87509999999997</v>
      </c>
      <c r="J7889" s="5">
        <v>4.9000000000205502E-3</v>
      </c>
      <c r="K7889" s="5">
        <v>942.88</v>
      </c>
      <c r="L7889" s="5">
        <v>0</v>
      </c>
      <c r="M7889" t="str">
        <f>IF(ISERROR(VLOOKUP(A7889,'[1]Ecart validé'!$A:$A,1,FALSE)),Z7889,"Ecart Validé")</f>
        <v>valid</v>
      </c>
      <c r="R7889" t="s">
        <v>30</v>
      </c>
      <c r="X7889"/>
      <c r="Y7889"/>
      <c r="Z7889" t="s">
        <v>31</v>
      </c>
    </row>
    <row r="7890" spans="1:26" x14ac:dyDescent="0.3">
      <c r="A7890" t="s">
        <v>10406</v>
      </c>
      <c r="B7890" t="s">
        <v>2508</v>
      </c>
      <c r="C7890">
        <v>3763</v>
      </c>
      <c r="D7890" t="str">
        <f>+VLOOKUP(C7890,Param!K:L,2,FALSE)</f>
        <v>ONITY S.L.</v>
      </c>
      <c r="E7890" t="s">
        <v>2632</v>
      </c>
      <c r="F7890" t="s">
        <v>8260</v>
      </c>
      <c r="G7890" t="s">
        <v>29</v>
      </c>
      <c r="H7890" s="5">
        <v>54.18</v>
      </c>
      <c r="I7890" s="5">
        <v>54.177399999999999</v>
      </c>
      <c r="J7890" s="5">
        <v>2.6000000000010398E-3</v>
      </c>
      <c r="K7890" s="5">
        <v>54.18</v>
      </c>
      <c r="L7890" s="5">
        <v>0</v>
      </c>
      <c r="M7890" t="str">
        <f>IF(ISERROR(VLOOKUP(A7890,'[1]Ecart validé'!$A:$A,1,FALSE)),Z7890,"Ecart Validé")</f>
        <v>valid</v>
      </c>
      <c r="R7890" t="s">
        <v>30</v>
      </c>
      <c r="X7890"/>
      <c r="Y7890"/>
      <c r="Z7890" t="s">
        <v>31</v>
      </c>
    </row>
    <row r="7891" spans="1:26" x14ac:dyDescent="0.3">
      <c r="A7891" t="s">
        <v>10407</v>
      </c>
      <c r="B7891" t="s">
        <v>2508</v>
      </c>
      <c r="C7891">
        <v>3763</v>
      </c>
      <c r="D7891" t="str">
        <f>+VLOOKUP(C7891,Param!K:L,2,FALSE)</f>
        <v>ONITY S.L.</v>
      </c>
      <c r="E7891" t="s">
        <v>2632</v>
      </c>
      <c r="F7891" t="s">
        <v>8262</v>
      </c>
      <c r="G7891" t="s">
        <v>29</v>
      </c>
      <c r="H7891" s="5">
        <v>194.41</v>
      </c>
      <c r="I7891" s="5">
        <v>194.41040000000001</v>
      </c>
      <c r="J7891" s="5">
        <v>-4.0000000001327803E-4</v>
      </c>
      <c r="K7891" s="5">
        <v>194.41</v>
      </c>
      <c r="L7891" s="5">
        <v>0</v>
      </c>
      <c r="M7891" t="str">
        <f>IF(ISERROR(VLOOKUP(A7891,'[1]Ecart validé'!$A:$A,1,FALSE)),Z7891,"Ecart Validé")</f>
        <v>valid</v>
      </c>
      <c r="R7891" t="s">
        <v>30</v>
      </c>
      <c r="X7891"/>
      <c r="Y7891"/>
      <c r="Z7891" t="s">
        <v>31</v>
      </c>
    </row>
    <row r="7892" spans="1:26" x14ac:dyDescent="0.3">
      <c r="A7892" t="s">
        <v>10408</v>
      </c>
      <c r="B7892" t="s">
        <v>2508</v>
      </c>
      <c r="C7892">
        <v>3763</v>
      </c>
      <c r="D7892" t="str">
        <f>+VLOOKUP(C7892,Param!K:L,2,FALSE)</f>
        <v>ONITY S.L.</v>
      </c>
      <c r="E7892" t="s">
        <v>2632</v>
      </c>
      <c r="F7892" t="s">
        <v>8264</v>
      </c>
      <c r="G7892" t="s">
        <v>29</v>
      </c>
      <c r="H7892" s="5">
        <v>1213.48</v>
      </c>
      <c r="I7892" s="5">
        <v>1213.4834000000001</v>
      </c>
      <c r="J7892" s="5">
        <v>-3.4000000000560201E-3</v>
      </c>
      <c r="K7892" s="5">
        <v>1213.48</v>
      </c>
      <c r="L7892" s="5">
        <v>0</v>
      </c>
      <c r="M7892" t="str">
        <f>IF(ISERROR(VLOOKUP(A7892,'[1]Ecart validé'!$A:$A,1,FALSE)),Z7892,"Ecart Validé")</f>
        <v>valid</v>
      </c>
      <c r="R7892" t="s">
        <v>30</v>
      </c>
      <c r="X7892"/>
      <c r="Y7892"/>
      <c r="Z7892" t="s">
        <v>31</v>
      </c>
    </row>
    <row r="7893" spans="1:26" x14ac:dyDescent="0.3">
      <c r="A7893" t="s">
        <v>10409</v>
      </c>
      <c r="B7893" t="s">
        <v>2508</v>
      </c>
      <c r="C7893">
        <v>3763</v>
      </c>
      <c r="D7893" t="str">
        <f>+VLOOKUP(C7893,Param!K:L,2,FALSE)</f>
        <v>ONITY S.L.</v>
      </c>
      <c r="E7893" t="s">
        <v>2632</v>
      </c>
      <c r="F7893" t="s">
        <v>8266</v>
      </c>
      <c r="G7893" t="s">
        <v>29</v>
      </c>
      <c r="H7893" s="5">
        <v>178.07</v>
      </c>
      <c r="I7893" s="5">
        <v>178.06559999999999</v>
      </c>
      <c r="J7893" s="5">
        <v>4.4000000000039502E-3</v>
      </c>
      <c r="K7893" s="5">
        <v>178.07</v>
      </c>
      <c r="L7893" s="5">
        <v>0</v>
      </c>
      <c r="M7893" t="str">
        <f>IF(ISERROR(VLOOKUP(A7893,'[1]Ecart validé'!$A:$A,1,FALSE)),Z7893,"Ecart Validé")</f>
        <v>valid</v>
      </c>
      <c r="R7893" t="s">
        <v>30</v>
      </c>
      <c r="X7893"/>
      <c r="Y7893"/>
      <c r="Z7893" t="s">
        <v>31</v>
      </c>
    </row>
    <row r="7894" spans="1:26" x14ac:dyDescent="0.3">
      <c r="A7894" t="s">
        <v>10410</v>
      </c>
      <c r="B7894" t="s">
        <v>2508</v>
      </c>
      <c r="C7894">
        <v>3773</v>
      </c>
      <c r="D7894" t="str">
        <f>+VLOOKUP(C7894,Param!K:L,2,FALSE)</f>
        <v>GRUPO DE INVERSION Y LOGISTICA ESPAÑOLA CAESAR S.L.</v>
      </c>
      <c r="E7894" t="s">
        <v>2637</v>
      </c>
      <c r="F7894" t="s">
        <v>8260</v>
      </c>
      <c r="G7894" t="s">
        <v>29</v>
      </c>
      <c r="H7894" s="5">
        <v>196.88</v>
      </c>
      <c r="I7894" s="5">
        <v>196.881</v>
      </c>
      <c r="J7894" s="5">
        <v>-1.0000000000047701E-3</v>
      </c>
      <c r="K7894" s="5">
        <v>196.88</v>
      </c>
      <c r="L7894" s="5">
        <v>0</v>
      </c>
      <c r="M7894" t="str">
        <f>IF(ISERROR(VLOOKUP(A7894,'[1]Ecart validé'!$A:$A,1,FALSE)),Z7894,"Ecart Validé")</f>
        <v>valid</v>
      </c>
      <c r="R7894" t="s">
        <v>30</v>
      </c>
      <c r="X7894"/>
      <c r="Y7894"/>
      <c r="Z7894" t="s">
        <v>31</v>
      </c>
    </row>
    <row r="7895" spans="1:26" x14ac:dyDescent="0.3">
      <c r="A7895" t="s">
        <v>10411</v>
      </c>
      <c r="B7895" t="s">
        <v>2508</v>
      </c>
      <c r="C7895">
        <v>3773</v>
      </c>
      <c r="D7895" t="str">
        <f>+VLOOKUP(C7895,Param!K:L,2,FALSE)</f>
        <v>GRUPO DE INVERSION Y LOGISTICA ESPAÑOLA CAESAR S.L.</v>
      </c>
      <c r="E7895" t="s">
        <v>2637</v>
      </c>
      <c r="F7895" t="s">
        <v>8262</v>
      </c>
      <c r="G7895" t="s">
        <v>29</v>
      </c>
      <c r="H7895" s="5">
        <v>268.57</v>
      </c>
      <c r="I7895" s="5">
        <v>268.57040000000001</v>
      </c>
      <c r="J7895" s="5">
        <v>-4.0000000001327803E-4</v>
      </c>
      <c r="K7895" s="5">
        <v>268.57</v>
      </c>
      <c r="L7895" s="5">
        <v>0</v>
      </c>
      <c r="M7895" t="str">
        <f>IF(ISERROR(VLOOKUP(A7895,'[1]Ecart validé'!$A:$A,1,FALSE)),Z7895,"Ecart Validé")</f>
        <v>valid</v>
      </c>
      <c r="R7895" t="s">
        <v>30</v>
      </c>
      <c r="X7895"/>
      <c r="Y7895"/>
      <c r="Z7895" t="s">
        <v>31</v>
      </c>
    </row>
    <row r="7896" spans="1:26" x14ac:dyDescent="0.3">
      <c r="A7896" t="s">
        <v>10412</v>
      </c>
      <c r="B7896" t="s">
        <v>2508</v>
      </c>
      <c r="C7896">
        <v>3773</v>
      </c>
      <c r="D7896" t="str">
        <f>+VLOOKUP(C7896,Param!K:L,2,FALSE)</f>
        <v>GRUPO DE INVERSION Y LOGISTICA ESPAÑOLA CAESAR S.L.</v>
      </c>
      <c r="E7896" t="s">
        <v>2637</v>
      </c>
      <c r="F7896" t="s">
        <v>8264</v>
      </c>
      <c r="G7896" t="s">
        <v>29</v>
      </c>
      <c r="H7896" s="5">
        <v>422.6</v>
      </c>
      <c r="I7896" s="5">
        <v>422.60309999999998</v>
      </c>
      <c r="J7896" s="5">
        <v>-3.0999999999607999E-3</v>
      </c>
      <c r="K7896" s="5">
        <v>422.6</v>
      </c>
      <c r="L7896" s="5">
        <v>0</v>
      </c>
      <c r="M7896" t="str">
        <f>IF(ISERROR(VLOOKUP(A7896,'[1]Ecart validé'!$A:$A,1,FALSE)),Z7896,"Ecart Validé")</f>
        <v>valid</v>
      </c>
      <c r="R7896" t="s">
        <v>30</v>
      </c>
      <c r="X7896"/>
      <c r="Y7896"/>
      <c r="Z7896" t="s">
        <v>31</v>
      </c>
    </row>
    <row r="7897" spans="1:26" x14ac:dyDescent="0.3">
      <c r="A7897" t="s">
        <v>10413</v>
      </c>
      <c r="B7897" t="s">
        <v>2508</v>
      </c>
      <c r="C7897">
        <v>3773</v>
      </c>
      <c r="D7897" t="str">
        <f>+VLOOKUP(C7897,Param!K:L,2,FALSE)</f>
        <v>GRUPO DE INVERSION Y LOGISTICA ESPAÑOLA CAESAR S.L.</v>
      </c>
      <c r="E7897" t="s">
        <v>2637</v>
      </c>
      <c r="F7897" t="s">
        <v>8266</v>
      </c>
      <c r="G7897" t="s">
        <v>29</v>
      </c>
      <c r="H7897" s="5">
        <v>814.96</v>
      </c>
      <c r="I7897" s="5">
        <v>814.95630000000006</v>
      </c>
      <c r="J7897" s="5">
        <v>3.69999999998071E-3</v>
      </c>
      <c r="K7897" s="5">
        <v>814.96</v>
      </c>
      <c r="L7897" s="5">
        <v>0</v>
      </c>
      <c r="M7897" t="str">
        <f>IF(ISERROR(VLOOKUP(A7897,'[1]Ecart validé'!$A:$A,1,FALSE)),Z7897,"Ecart Validé")</f>
        <v>valid</v>
      </c>
      <c r="R7897" t="s">
        <v>30</v>
      </c>
      <c r="X7897"/>
      <c r="Y7897"/>
      <c r="Z7897" t="s">
        <v>31</v>
      </c>
    </row>
    <row r="7898" spans="1:26" x14ac:dyDescent="0.3">
      <c r="A7898" t="s">
        <v>10414</v>
      </c>
      <c r="B7898" t="s">
        <v>2508</v>
      </c>
      <c r="C7898">
        <v>3842</v>
      </c>
      <c r="D7898" t="str">
        <f>+VLOOKUP(C7898,Param!K:L,2,FALSE)</f>
        <v>INNERIA CLEANING SERVICES, S.A. (antes KERDOS)</v>
      </c>
      <c r="E7898" t="s">
        <v>2642</v>
      </c>
      <c r="F7898" t="s">
        <v>8260</v>
      </c>
      <c r="G7898" t="s">
        <v>29</v>
      </c>
      <c r="H7898" s="5">
        <v>8093.77</v>
      </c>
      <c r="I7898" s="5">
        <v>8093.7662</v>
      </c>
      <c r="J7898" s="5">
        <v>3.8000000004103601E-3</v>
      </c>
      <c r="K7898" s="5">
        <v>8093.77</v>
      </c>
      <c r="L7898" s="5">
        <v>0</v>
      </c>
      <c r="M7898" t="str">
        <f>IF(ISERROR(VLOOKUP(A7898,'[1]Ecart validé'!$A:$A,1,FALSE)),Z7898,"Ecart Validé")</f>
        <v>valid</v>
      </c>
      <c r="R7898" t="s">
        <v>30</v>
      </c>
      <c r="X7898"/>
      <c r="Y7898"/>
      <c r="Z7898" t="s">
        <v>31</v>
      </c>
    </row>
    <row r="7899" spans="1:26" x14ac:dyDescent="0.3">
      <c r="A7899" t="s">
        <v>10415</v>
      </c>
      <c r="B7899" t="s">
        <v>2508</v>
      </c>
      <c r="C7899">
        <v>3842</v>
      </c>
      <c r="D7899" t="str">
        <f>+VLOOKUP(C7899,Param!K:L,2,FALSE)</f>
        <v>INNERIA CLEANING SERVICES, S.A. (antes KERDOS)</v>
      </c>
      <c r="E7899" t="s">
        <v>2642</v>
      </c>
      <c r="F7899" t="s">
        <v>8262</v>
      </c>
      <c r="G7899" t="s">
        <v>29</v>
      </c>
      <c r="H7899" s="5">
        <v>13006.57</v>
      </c>
      <c r="I7899" s="5">
        <v>13006.5743</v>
      </c>
      <c r="J7899" s="5">
        <v>-4.3000000005122196E-3</v>
      </c>
      <c r="K7899" s="5">
        <v>13006.57</v>
      </c>
      <c r="L7899" s="5">
        <v>0</v>
      </c>
      <c r="M7899" t="str">
        <f>IF(ISERROR(VLOOKUP(A7899,'[1]Ecart validé'!$A:$A,1,FALSE)),Z7899,"Ecart Validé")</f>
        <v>valid</v>
      </c>
      <c r="R7899" t="s">
        <v>30</v>
      </c>
      <c r="T7899" s="41"/>
      <c r="X7899"/>
      <c r="Y7899"/>
      <c r="Z7899" t="s">
        <v>31</v>
      </c>
    </row>
    <row r="7900" spans="1:26" x14ac:dyDescent="0.3">
      <c r="A7900" t="s">
        <v>10416</v>
      </c>
      <c r="B7900" t="s">
        <v>2508</v>
      </c>
      <c r="C7900">
        <v>3842</v>
      </c>
      <c r="D7900" t="str">
        <f>+VLOOKUP(C7900,Param!K:L,2,FALSE)</f>
        <v>INNERIA CLEANING SERVICES, S.A. (antes KERDOS)</v>
      </c>
      <c r="E7900" t="s">
        <v>2642</v>
      </c>
      <c r="F7900" t="s">
        <v>8264</v>
      </c>
      <c r="G7900" t="s">
        <v>29</v>
      </c>
      <c r="H7900" s="5">
        <v>21595.37</v>
      </c>
      <c r="I7900" s="5">
        <v>21595.372100000001</v>
      </c>
      <c r="J7900" s="5">
        <v>-2.1000000015192199E-3</v>
      </c>
      <c r="K7900" s="5">
        <v>21595.37</v>
      </c>
      <c r="L7900" s="5">
        <v>0</v>
      </c>
      <c r="M7900" t="str">
        <f>IF(ISERROR(VLOOKUP(A7900,'[1]Ecart validé'!$A:$A,1,FALSE)),Z7900,"Ecart Validé")</f>
        <v>valid</v>
      </c>
      <c r="R7900" t="s">
        <v>30</v>
      </c>
      <c r="X7900"/>
      <c r="Y7900"/>
      <c r="Z7900" t="s">
        <v>31</v>
      </c>
    </row>
    <row r="7901" spans="1:26" x14ac:dyDescent="0.3">
      <c r="A7901" t="s">
        <v>10417</v>
      </c>
      <c r="B7901" t="s">
        <v>2508</v>
      </c>
      <c r="C7901">
        <v>3842</v>
      </c>
      <c r="D7901" t="str">
        <f>+VLOOKUP(C7901,Param!K:L,2,FALSE)</f>
        <v>INNERIA CLEANING SERVICES, S.A. (antes KERDOS)</v>
      </c>
      <c r="E7901" t="s">
        <v>2642</v>
      </c>
      <c r="F7901" t="s">
        <v>8266</v>
      </c>
      <c r="G7901" t="s">
        <v>29</v>
      </c>
      <c r="H7901" s="5">
        <v>22387.360000000001</v>
      </c>
      <c r="I7901" s="5">
        <v>22387.363099999999</v>
      </c>
      <c r="J7901" s="5">
        <v>-3.0999999980849601E-3</v>
      </c>
      <c r="K7901" s="5">
        <v>22387.360000000001</v>
      </c>
      <c r="L7901" s="5">
        <v>0</v>
      </c>
      <c r="M7901" t="str">
        <f>IF(ISERROR(VLOOKUP(A7901,'[1]Ecart validé'!$A:$A,1,FALSE)),Z7901,"Ecart Validé")</f>
        <v>valid</v>
      </c>
      <c r="R7901" t="s">
        <v>30</v>
      </c>
      <c r="X7901"/>
      <c r="Y7901"/>
      <c r="Z7901" t="s">
        <v>31</v>
      </c>
    </row>
    <row r="7902" spans="1:26" x14ac:dyDescent="0.3">
      <c r="A7902" t="s">
        <v>10418</v>
      </c>
      <c r="B7902" t="s">
        <v>2508</v>
      </c>
      <c r="C7902">
        <v>3936</v>
      </c>
      <c r="D7902" t="str">
        <f>+VLOOKUP(C7902,Param!K:L,2,FALSE)</f>
        <v>MAHOU, S.A.</v>
      </c>
      <c r="E7902" t="s">
        <v>2647</v>
      </c>
      <c r="F7902" t="s">
        <v>8260</v>
      </c>
      <c r="G7902" t="s">
        <v>29</v>
      </c>
      <c r="H7902" s="5">
        <v>7504.44</v>
      </c>
      <c r="I7902" s="5">
        <v>7504.4418999999998</v>
      </c>
      <c r="J7902" s="5">
        <v>-1.9000000002051801E-3</v>
      </c>
      <c r="K7902" s="5">
        <v>7504.44</v>
      </c>
      <c r="L7902" s="5">
        <v>0</v>
      </c>
      <c r="M7902" t="str">
        <f>IF(ISERROR(VLOOKUP(A7902,'[1]Ecart validé'!$A:$A,1,FALSE)),Z7902,"Ecart Validé")</f>
        <v>valid</v>
      </c>
      <c r="R7902" t="s">
        <v>30</v>
      </c>
      <c r="X7902"/>
      <c r="Y7902"/>
      <c r="Z7902" t="s">
        <v>31</v>
      </c>
    </row>
    <row r="7903" spans="1:26" x14ac:dyDescent="0.3">
      <c r="A7903" t="s">
        <v>10419</v>
      </c>
      <c r="B7903" t="s">
        <v>2508</v>
      </c>
      <c r="C7903">
        <v>3936</v>
      </c>
      <c r="D7903" t="str">
        <f>+VLOOKUP(C7903,Param!K:L,2,FALSE)</f>
        <v>MAHOU, S.A.</v>
      </c>
      <c r="E7903" t="s">
        <v>2647</v>
      </c>
      <c r="F7903" t="s">
        <v>8262</v>
      </c>
      <c r="G7903" t="s">
        <v>29</v>
      </c>
      <c r="H7903" s="5">
        <v>7896.75</v>
      </c>
      <c r="I7903" s="5">
        <v>7896.7457000000004</v>
      </c>
      <c r="J7903" s="5">
        <v>4.2999999996027301E-3</v>
      </c>
      <c r="K7903" s="5">
        <v>7896.75</v>
      </c>
      <c r="L7903" s="5">
        <v>0</v>
      </c>
      <c r="M7903" t="str">
        <f>IF(ISERROR(VLOOKUP(A7903,'[1]Ecart validé'!$A:$A,1,FALSE)),Z7903,"Ecart Validé")</f>
        <v>valid</v>
      </c>
      <c r="R7903" t="s">
        <v>30</v>
      </c>
      <c r="X7903"/>
      <c r="Y7903"/>
      <c r="Z7903" t="s">
        <v>31</v>
      </c>
    </row>
    <row r="7904" spans="1:26" x14ac:dyDescent="0.3">
      <c r="A7904" t="s">
        <v>10420</v>
      </c>
      <c r="B7904" t="s">
        <v>2508</v>
      </c>
      <c r="C7904">
        <v>3996</v>
      </c>
      <c r="D7904" t="str">
        <f>+VLOOKUP(C7904,Param!K:L,2,FALSE)</f>
        <v>ELIS MANOMATIC, S.A.</v>
      </c>
      <c r="E7904" t="s">
        <v>2655</v>
      </c>
      <c r="F7904" t="s">
        <v>8260</v>
      </c>
      <c r="G7904" t="s">
        <v>29</v>
      </c>
      <c r="H7904" s="5">
        <v>1972</v>
      </c>
      <c r="I7904" s="5">
        <v>1971.9979000000001</v>
      </c>
      <c r="J7904" s="5">
        <v>2.0999999999275999E-3</v>
      </c>
      <c r="K7904" s="5">
        <v>1972</v>
      </c>
      <c r="L7904" s="5">
        <v>0</v>
      </c>
      <c r="M7904" t="str">
        <f>IF(ISERROR(VLOOKUP(A7904,'[1]Ecart validé'!$A:$A,1,FALSE)),Z7904,"Ecart Validé")</f>
        <v>valid</v>
      </c>
      <c r="R7904" t="s">
        <v>30</v>
      </c>
      <c r="X7904"/>
      <c r="Y7904"/>
      <c r="Z7904" t="s">
        <v>31</v>
      </c>
    </row>
    <row r="7905" spans="1:26" x14ac:dyDescent="0.3">
      <c r="A7905" t="s">
        <v>10421</v>
      </c>
      <c r="B7905" t="s">
        <v>2508</v>
      </c>
      <c r="C7905">
        <v>3996</v>
      </c>
      <c r="D7905" t="str">
        <f>+VLOOKUP(C7905,Param!K:L,2,FALSE)</f>
        <v>ELIS MANOMATIC, S.A.</v>
      </c>
      <c r="E7905" t="s">
        <v>2655</v>
      </c>
      <c r="F7905" t="s">
        <v>8262</v>
      </c>
      <c r="G7905" t="s">
        <v>29</v>
      </c>
      <c r="H7905" s="5">
        <v>5699.13</v>
      </c>
      <c r="I7905" s="5">
        <v>5699.1297999999997</v>
      </c>
      <c r="J7905" s="5">
        <v>2.00000000404543E-4</v>
      </c>
      <c r="K7905" s="5">
        <v>5699.13</v>
      </c>
      <c r="L7905" s="5">
        <v>0</v>
      </c>
      <c r="M7905" t="str">
        <f>IF(ISERROR(VLOOKUP(A7905,'[1]Ecart validé'!$A:$A,1,FALSE)),Z7905,"Ecart Validé")</f>
        <v>valid</v>
      </c>
      <c r="R7905" t="s">
        <v>30</v>
      </c>
      <c r="X7905"/>
      <c r="Y7905"/>
      <c r="Z7905" t="s">
        <v>31</v>
      </c>
    </row>
    <row r="7906" spans="1:26" x14ac:dyDescent="0.3">
      <c r="A7906" t="s">
        <v>10422</v>
      </c>
      <c r="B7906" t="s">
        <v>2508</v>
      </c>
      <c r="C7906">
        <v>3996</v>
      </c>
      <c r="D7906" t="str">
        <f>+VLOOKUP(C7906,Param!K:L,2,FALSE)</f>
        <v>ELIS MANOMATIC, S.A.</v>
      </c>
      <c r="E7906" t="s">
        <v>2655</v>
      </c>
      <c r="F7906" t="s">
        <v>8264</v>
      </c>
      <c r="G7906" t="s">
        <v>29</v>
      </c>
      <c r="H7906" s="5">
        <v>11289.64</v>
      </c>
      <c r="I7906" s="5">
        <v>11289.6432</v>
      </c>
      <c r="J7906" s="5">
        <v>-3.2000000010157202E-3</v>
      </c>
      <c r="K7906" s="5">
        <v>11289.64</v>
      </c>
      <c r="L7906" s="5">
        <v>0</v>
      </c>
      <c r="M7906" t="str">
        <f>IF(ISERROR(VLOOKUP(A7906,'[1]Ecart validé'!$A:$A,1,FALSE)),Z7906,"Ecart Validé")</f>
        <v>valid</v>
      </c>
      <c r="R7906" t="s">
        <v>30</v>
      </c>
      <c r="X7906"/>
      <c r="Y7906"/>
      <c r="Z7906" t="s">
        <v>31</v>
      </c>
    </row>
    <row r="7907" spans="1:26" x14ac:dyDescent="0.3">
      <c r="A7907" t="s">
        <v>10423</v>
      </c>
      <c r="B7907" t="s">
        <v>2508</v>
      </c>
      <c r="C7907">
        <v>3996</v>
      </c>
      <c r="D7907" t="str">
        <f>+VLOOKUP(C7907,Param!K:L,2,FALSE)</f>
        <v>ELIS MANOMATIC, S.A.</v>
      </c>
      <c r="E7907" t="s">
        <v>2655</v>
      </c>
      <c r="F7907" t="s">
        <v>8266</v>
      </c>
      <c r="G7907" t="s">
        <v>29</v>
      </c>
      <c r="H7907" s="5">
        <v>11950.75</v>
      </c>
      <c r="I7907" s="5">
        <v>11950.751399999999</v>
      </c>
      <c r="J7907" s="5">
        <v>-1.39999999919382E-3</v>
      </c>
      <c r="K7907" s="5">
        <v>11950.75</v>
      </c>
      <c r="L7907" s="5">
        <v>0</v>
      </c>
      <c r="M7907" t="str">
        <f>IF(ISERROR(VLOOKUP(A7907,'[1]Ecart validé'!$A:$A,1,FALSE)),Z7907,"Ecart Validé")</f>
        <v>valid</v>
      </c>
      <c r="R7907" t="s">
        <v>30</v>
      </c>
      <c r="X7907"/>
      <c r="Y7907"/>
      <c r="Z7907" t="s">
        <v>31</v>
      </c>
    </row>
    <row r="7908" spans="1:26" x14ac:dyDescent="0.3">
      <c r="A7908" t="s">
        <v>10424</v>
      </c>
      <c r="B7908" t="s">
        <v>2508</v>
      </c>
      <c r="C7908">
        <v>3996</v>
      </c>
      <c r="D7908" t="str">
        <f>+VLOOKUP(C7908,Param!K:L,2,FALSE)</f>
        <v>ELIS MANOMATIC, S.A.</v>
      </c>
      <c r="E7908" t="s">
        <v>10425</v>
      </c>
      <c r="F7908" t="s">
        <v>8266</v>
      </c>
      <c r="G7908" t="s">
        <v>29</v>
      </c>
      <c r="H7908" s="5">
        <v>385.19</v>
      </c>
      <c r="I7908" s="5">
        <v>385.18799999999999</v>
      </c>
      <c r="J7908" s="5">
        <v>2.0000000000095402E-3</v>
      </c>
      <c r="K7908" s="5">
        <v>385.19</v>
      </c>
      <c r="L7908" s="5">
        <v>0</v>
      </c>
      <c r="M7908" t="str">
        <f>IF(ISERROR(VLOOKUP(A7908,'[1]Ecart validé'!$A:$A,1,FALSE)),Z7908,"Ecart Validé")</f>
        <v>valid</v>
      </c>
      <c r="R7908" t="s">
        <v>30</v>
      </c>
      <c r="X7908"/>
      <c r="Y7908"/>
      <c r="Z7908" t="s">
        <v>31</v>
      </c>
    </row>
    <row r="7909" spans="1:26" x14ac:dyDescent="0.3">
      <c r="A7909" t="s">
        <v>10426</v>
      </c>
      <c r="B7909" t="s">
        <v>2508</v>
      </c>
      <c r="C7909">
        <v>3996</v>
      </c>
      <c r="D7909" t="str">
        <f>+VLOOKUP(C7909,Param!K:L,2,FALSE)</f>
        <v>ELIS MANOMATIC, S.A.</v>
      </c>
      <c r="E7909" t="s">
        <v>10427</v>
      </c>
      <c r="F7909" t="s">
        <v>8266</v>
      </c>
      <c r="G7909" t="s">
        <v>29</v>
      </c>
      <c r="H7909" s="5">
        <v>796.66</v>
      </c>
      <c r="I7909" s="5">
        <v>796.65560000000005</v>
      </c>
      <c r="J7909" s="5">
        <v>4.3999999999186903E-3</v>
      </c>
      <c r="K7909" s="5">
        <v>796.66</v>
      </c>
      <c r="L7909" s="5">
        <v>0</v>
      </c>
      <c r="M7909" t="str">
        <f>IF(ISERROR(VLOOKUP(A7909,'[1]Ecart validé'!$A:$A,1,FALSE)),Z7909,"Ecart Validé")</f>
        <v>valid</v>
      </c>
      <c r="R7909" t="s">
        <v>30</v>
      </c>
      <c r="X7909"/>
      <c r="Y7909"/>
      <c r="Z7909" t="s">
        <v>31</v>
      </c>
    </row>
    <row r="7910" spans="1:26" x14ac:dyDescent="0.3">
      <c r="A7910" t="s">
        <v>10428</v>
      </c>
      <c r="B7910" t="s">
        <v>2508</v>
      </c>
      <c r="C7910">
        <v>4029</v>
      </c>
      <c r="D7910" t="str">
        <f>+VLOOKUP(C7910,Param!K:L,2,FALSE)</f>
        <v>ILUNION LAVANDERIAS, S.A.</v>
      </c>
      <c r="E7910" t="s">
        <v>2660</v>
      </c>
      <c r="F7910" t="s">
        <v>8260</v>
      </c>
      <c r="G7910" t="s">
        <v>29</v>
      </c>
      <c r="H7910" s="5">
        <v>1223.83</v>
      </c>
      <c r="I7910" s="5">
        <v>1223.8348000000001</v>
      </c>
      <c r="J7910" s="5">
        <v>-4.80000000015934E-3</v>
      </c>
      <c r="K7910" s="5">
        <v>1223.83</v>
      </c>
      <c r="L7910" s="5">
        <v>0</v>
      </c>
      <c r="M7910" t="str">
        <f>IF(ISERROR(VLOOKUP(A7910,'[1]Ecart validé'!$A:$A,1,FALSE)),Z7910,"Ecart Validé")</f>
        <v>valid</v>
      </c>
      <c r="R7910" t="s">
        <v>30</v>
      </c>
      <c r="X7910"/>
      <c r="Y7910"/>
      <c r="Z7910" t="s">
        <v>31</v>
      </c>
    </row>
    <row r="7911" spans="1:26" x14ac:dyDescent="0.3">
      <c r="A7911" t="s">
        <v>10429</v>
      </c>
      <c r="B7911" t="s">
        <v>2508</v>
      </c>
      <c r="C7911">
        <v>4029</v>
      </c>
      <c r="D7911" t="str">
        <f>+VLOOKUP(C7911,Param!K:L,2,FALSE)</f>
        <v>ILUNION LAVANDERIAS, S.A.</v>
      </c>
      <c r="E7911" t="s">
        <v>2660</v>
      </c>
      <c r="F7911" t="s">
        <v>8262</v>
      </c>
      <c r="G7911" t="s">
        <v>29</v>
      </c>
      <c r="H7911" s="5">
        <v>2220.0500000000002</v>
      </c>
      <c r="I7911" s="5">
        <v>2220.0506</v>
      </c>
      <c r="J7911" s="5">
        <v>-5.9999999984938703E-4</v>
      </c>
      <c r="K7911" s="5">
        <v>2220.0500000000002</v>
      </c>
      <c r="L7911" s="5">
        <v>0</v>
      </c>
      <c r="M7911" t="str">
        <f>IF(ISERROR(VLOOKUP(A7911,'[1]Ecart validé'!$A:$A,1,FALSE)),Z7911,"Ecart Validé")</f>
        <v>valid</v>
      </c>
      <c r="R7911" t="s">
        <v>30</v>
      </c>
      <c r="X7911"/>
      <c r="Y7911"/>
      <c r="Z7911" t="s">
        <v>31</v>
      </c>
    </row>
    <row r="7912" spans="1:26" x14ac:dyDescent="0.3">
      <c r="A7912" t="s">
        <v>10430</v>
      </c>
      <c r="B7912" t="s">
        <v>2508</v>
      </c>
      <c r="C7912">
        <v>4029</v>
      </c>
      <c r="D7912" t="str">
        <f>+VLOOKUP(C7912,Param!K:L,2,FALSE)</f>
        <v>ILUNION LAVANDERIAS, S.A.</v>
      </c>
      <c r="E7912" t="s">
        <v>2660</v>
      </c>
      <c r="F7912" t="s">
        <v>8264</v>
      </c>
      <c r="G7912" t="s">
        <v>29</v>
      </c>
      <c r="H7912" s="5">
        <v>3763.82</v>
      </c>
      <c r="I7912" s="5">
        <v>3763.8227000000002</v>
      </c>
      <c r="J7912" s="5">
        <v>-2.7000000000043599E-3</v>
      </c>
      <c r="K7912" s="5">
        <v>3763.82</v>
      </c>
      <c r="L7912" s="5">
        <v>0</v>
      </c>
      <c r="M7912" t="str">
        <f>IF(ISERROR(VLOOKUP(A7912,'[1]Ecart validé'!$A:$A,1,FALSE)),Z7912,"Ecart Validé")</f>
        <v>valid</v>
      </c>
      <c r="R7912" t="s">
        <v>30</v>
      </c>
      <c r="X7912"/>
      <c r="Y7912"/>
      <c r="Z7912" t="s">
        <v>31</v>
      </c>
    </row>
    <row r="7913" spans="1:26" x14ac:dyDescent="0.3">
      <c r="A7913" t="s">
        <v>10431</v>
      </c>
      <c r="B7913" t="s">
        <v>2508</v>
      </c>
      <c r="C7913">
        <v>4029</v>
      </c>
      <c r="D7913" t="str">
        <f>+VLOOKUP(C7913,Param!K:L,2,FALSE)</f>
        <v>ILUNION LAVANDERIAS, S.A.</v>
      </c>
      <c r="E7913" t="s">
        <v>2660</v>
      </c>
      <c r="F7913" t="s">
        <v>8266</v>
      </c>
      <c r="G7913" t="s">
        <v>29</v>
      </c>
      <c r="H7913" s="5">
        <v>3996.14</v>
      </c>
      <c r="I7913" s="5">
        <v>3996.1423</v>
      </c>
      <c r="J7913" s="5">
        <v>-2.3000000001047699E-3</v>
      </c>
      <c r="K7913" s="5">
        <v>3996.14</v>
      </c>
      <c r="L7913" s="5">
        <v>0</v>
      </c>
      <c r="M7913" t="str">
        <f>IF(ISERROR(VLOOKUP(A7913,'[1]Ecart validé'!$A:$A,1,FALSE)),Z7913,"Ecart Validé")</f>
        <v>valid</v>
      </c>
      <c r="R7913" t="s">
        <v>30</v>
      </c>
      <c r="X7913"/>
      <c r="Y7913"/>
      <c r="Z7913" t="s">
        <v>31</v>
      </c>
    </row>
    <row r="7914" spans="1:26" x14ac:dyDescent="0.3">
      <c r="A7914" t="s">
        <v>10432</v>
      </c>
      <c r="B7914" t="s">
        <v>2508</v>
      </c>
      <c r="C7914">
        <v>4064</v>
      </c>
      <c r="D7914" t="str">
        <f>+VLOOKUP(C7914,Param!K:L,2,FALSE)</f>
        <v>AZULEJOS PEÑA, S.A.</v>
      </c>
      <c r="E7914" t="s">
        <v>2665</v>
      </c>
      <c r="F7914" t="s">
        <v>8260</v>
      </c>
      <c r="G7914" t="s">
        <v>29</v>
      </c>
      <c r="H7914" s="5">
        <v>3.18</v>
      </c>
      <c r="I7914" s="5">
        <v>3.1749999999999998</v>
      </c>
      <c r="J7914" s="5">
        <v>5.0000000000003297E-3</v>
      </c>
      <c r="K7914" s="5">
        <v>3.18</v>
      </c>
      <c r="L7914" s="5">
        <v>0</v>
      </c>
      <c r="M7914" t="str">
        <f>IF(ISERROR(VLOOKUP(A7914,'[1]Ecart validé'!$A:$A,1,FALSE)),Z7914,"Ecart Validé")</f>
        <v>valid</v>
      </c>
      <c r="R7914" t="s">
        <v>30</v>
      </c>
      <c r="X7914"/>
      <c r="Y7914"/>
      <c r="Z7914" t="s">
        <v>31</v>
      </c>
    </row>
    <row r="7915" spans="1:26" x14ac:dyDescent="0.3">
      <c r="A7915" t="s">
        <v>10433</v>
      </c>
      <c r="B7915" t="s">
        <v>2508</v>
      </c>
      <c r="C7915">
        <v>4064</v>
      </c>
      <c r="D7915" t="str">
        <f>+VLOOKUP(C7915,Param!K:L,2,FALSE)</f>
        <v>AZULEJOS PEÑA, S.A.</v>
      </c>
      <c r="E7915" t="s">
        <v>2665</v>
      </c>
      <c r="F7915" t="s">
        <v>8262</v>
      </c>
      <c r="G7915" t="s">
        <v>29</v>
      </c>
      <c r="H7915" s="5">
        <v>11.64</v>
      </c>
      <c r="I7915" s="5">
        <v>11.641299999999999</v>
      </c>
      <c r="J7915" s="5">
        <v>-1.2999999999987401E-3</v>
      </c>
      <c r="K7915" s="5">
        <v>11.64</v>
      </c>
      <c r="L7915" s="5">
        <v>0</v>
      </c>
      <c r="M7915" t="str">
        <f>IF(ISERROR(VLOOKUP(A7915,'[1]Ecart validé'!$A:$A,1,FALSE)),Z7915,"Ecart Validé")</f>
        <v>valid</v>
      </c>
      <c r="R7915" t="s">
        <v>30</v>
      </c>
      <c r="X7915"/>
      <c r="Y7915"/>
      <c r="Z7915" t="s">
        <v>31</v>
      </c>
    </row>
    <row r="7916" spans="1:26" x14ac:dyDescent="0.3">
      <c r="A7916" t="s">
        <v>10434</v>
      </c>
      <c r="B7916" t="s">
        <v>2508</v>
      </c>
      <c r="C7916">
        <v>4064</v>
      </c>
      <c r="D7916" t="str">
        <f>+VLOOKUP(C7916,Param!K:L,2,FALSE)</f>
        <v>AZULEJOS PEÑA, S.A.</v>
      </c>
      <c r="E7916" t="s">
        <v>2665</v>
      </c>
      <c r="F7916" t="s">
        <v>8264</v>
      </c>
      <c r="G7916" t="s">
        <v>29</v>
      </c>
      <c r="H7916" s="5">
        <v>18.59</v>
      </c>
      <c r="I7916" s="5">
        <v>18.589500000000001</v>
      </c>
      <c r="J7916" s="5">
        <v>4.9999999999883395E-4</v>
      </c>
      <c r="K7916" s="5">
        <v>18.59</v>
      </c>
      <c r="L7916" s="5">
        <v>0</v>
      </c>
      <c r="M7916" t="str">
        <f>IF(ISERROR(VLOOKUP(A7916,'[1]Ecart validé'!$A:$A,1,FALSE)),Z7916,"Ecart Validé")</f>
        <v>valid</v>
      </c>
      <c r="R7916" t="s">
        <v>30</v>
      </c>
      <c r="X7916"/>
      <c r="Y7916"/>
      <c r="Z7916" t="s">
        <v>31</v>
      </c>
    </row>
    <row r="7917" spans="1:26" x14ac:dyDescent="0.3">
      <c r="A7917" t="s">
        <v>10435</v>
      </c>
      <c r="B7917" t="s">
        <v>2508</v>
      </c>
      <c r="C7917">
        <v>4064</v>
      </c>
      <c r="D7917" t="str">
        <f>+VLOOKUP(C7917,Param!K:L,2,FALSE)</f>
        <v>AZULEJOS PEÑA, S.A.</v>
      </c>
      <c r="E7917" t="s">
        <v>2665</v>
      </c>
      <c r="F7917" t="s">
        <v>8266</v>
      </c>
      <c r="G7917" t="s">
        <v>29</v>
      </c>
      <c r="H7917" s="5">
        <v>7.62</v>
      </c>
      <c r="I7917" s="5">
        <v>7.6230000000000002</v>
      </c>
      <c r="J7917" s="5">
        <v>-3.0000000000001098E-3</v>
      </c>
      <c r="K7917" s="5">
        <v>7.62</v>
      </c>
      <c r="L7917" s="5">
        <v>0</v>
      </c>
      <c r="M7917" t="str">
        <f>IF(ISERROR(VLOOKUP(A7917,'[1]Ecart validé'!$A:$A,1,FALSE)),Z7917,"Ecart Validé")</f>
        <v>valid</v>
      </c>
      <c r="R7917" t="s">
        <v>30</v>
      </c>
      <c r="X7917"/>
      <c r="Y7917"/>
      <c r="Z7917" t="s">
        <v>31</v>
      </c>
    </row>
    <row r="7918" spans="1:26" x14ac:dyDescent="0.3">
      <c r="A7918" t="s">
        <v>10436</v>
      </c>
      <c r="B7918" t="s">
        <v>2508</v>
      </c>
      <c r="C7918">
        <v>4399</v>
      </c>
      <c r="D7918" t="str">
        <f>+VLOOKUP(C7918,Param!K:L,2,FALSE)</f>
        <v>PEPSICO FOODS, A.I.E.</v>
      </c>
      <c r="E7918" t="s">
        <v>2668</v>
      </c>
      <c r="F7918" t="s">
        <v>8260</v>
      </c>
      <c r="G7918" t="s">
        <v>29</v>
      </c>
      <c r="H7918" s="5">
        <v>7.19</v>
      </c>
      <c r="I7918" s="5">
        <v>7.1924000000000001</v>
      </c>
      <c r="J7918" s="5">
        <v>-2.39999999999973E-3</v>
      </c>
      <c r="K7918" s="5">
        <v>7.19</v>
      </c>
      <c r="L7918" s="5">
        <v>0</v>
      </c>
      <c r="M7918" t="str">
        <f>IF(ISERROR(VLOOKUP(A7918,'[1]Ecart validé'!$A:$A,1,FALSE)),Z7918,"Ecart Validé")</f>
        <v>valid</v>
      </c>
      <c r="R7918" t="s">
        <v>30</v>
      </c>
      <c r="X7918"/>
      <c r="Y7918"/>
      <c r="Z7918" t="s">
        <v>31</v>
      </c>
    </row>
    <row r="7919" spans="1:26" x14ac:dyDescent="0.3">
      <c r="A7919" t="s">
        <v>10437</v>
      </c>
      <c r="B7919" t="s">
        <v>2508</v>
      </c>
      <c r="C7919">
        <v>4399</v>
      </c>
      <c r="D7919" t="str">
        <f>+VLOOKUP(C7919,Param!K:L,2,FALSE)</f>
        <v>PEPSICO FOODS, A.I.E.</v>
      </c>
      <c r="E7919" t="s">
        <v>2668</v>
      </c>
      <c r="F7919" t="s">
        <v>8262</v>
      </c>
      <c r="G7919" t="s">
        <v>29</v>
      </c>
      <c r="H7919" s="5">
        <v>6.25</v>
      </c>
      <c r="I7919" s="5">
        <v>6.2545000000000002</v>
      </c>
      <c r="J7919" s="5">
        <v>-4.5000000000001697E-3</v>
      </c>
      <c r="K7919" s="5">
        <v>6.25</v>
      </c>
      <c r="L7919" s="5">
        <v>0</v>
      </c>
      <c r="M7919" t="str">
        <f>IF(ISERROR(VLOOKUP(A7919,'[1]Ecart validé'!$A:$A,1,FALSE)),Z7919,"Ecart Validé")</f>
        <v>valid</v>
      </c>
      <c r="R7919" t="s">
        <v>30</v>
      </c>
      <c r="X7919"/>
      <c r="Y7919"/>
      <c r="Z7919" t="s">
        <v>31</v>
      </c>
    </row>
    <row r="7920" spans="1:26" x14ac:dyDescent="0.3">
      <c r="A7920" t="s">
        <v>10438</v>
      </c>
      <c r="B7920" t="s">
        <v>2508</v>
      </c>
      <c r="C7920">
        <v>4399</v>
      </c>
      <c r="D7920" t="str">
        <f>+VLOOKUP(C7920,Param!K:L,2,FALSE)</f>
        <v>PEPSICO FOODS, A.I.E.</v>
      </c>
      <c r="E7920" t="s">
        <v>2668</v>
      </c>
      <c r="F7920" t="s">
        <v>8264</v>
      </c>
      <c r="G7920" t="s">
        <v>29</v>
      </c>
      <c r="H7920" s="5">
        <v>9.7200000000000006</v>
      </c>
      <c r="I7920" s="5">
        <v>9.7225000000000001</v>
      </c>
      <c r="J7920" s="5">
        <v>-2.4999999999995E-3</v>
      </c>
      <c r="K7920" s="5">
        <v>9.7200000000000006</v>
      </c>
      <c r="L7920" s="5">
        <v>0</v>
      </c>
      <c r="M7920" t="str">
        <f>IF(ISERROR(VLOOKUP(A7920,'[1]Ecart validé'!$A:$A,1,FALSE)),Z7920,"Ecart Validé")</f>
        <v>valid</v>
      </c>
      <c r="R7920" t="s">
        <v>30</v>
      </c>
      <c r="X7920"/>
      <c r="Y7920"/>
      <c r="Z7920" t="s">
        <v>31</v>
      </c>
    </row>
    <row r="7921" spans="1:26" x14ac:dyDescent="0.3">
      <c r="A7921" t="s">
        <v>10439</v>
      </c>
      <c r="B7921" t="s">
        <v>2508</v>
      </c>
      <c r="C7921">
        <v>4399</v>
      </c>
      <c r="D7921" t="str">
        <f>+VLOOKUP(C7921,Param!K:L,2,FALSE)</f>
        <v>PEPSICO FOODS, A.I.E.</v>
      </c>
      <c r="E7921" t="s">
        <v>2668</v>
      </c>
      <c r="F7921" t="s">
        <v>8266</v>
      </c>
      <c r="G7921" t="s">
        <v>29</v>
      </c>
      <c r="H7921" s="5">
        <v>8.59</v>
      </c>
      <c r="I7921" s="5">
        <v>8.5863999999999994</v>
      </c>
      <c r="J7921" s="5">
        <v>3.60000000000049E-3</v>
      </c>
      <c r="K7921" s="5">
        <v>8.59</v>
      </c>
      <c r="L7921" s="5">
        <v>0</v>
      </c>
      <c r="M7921" t="str">
        <f>IF(ISERROR(VLOOKUP(A7921,'[1]Ecart validé'!$A:$A,1,FALSE)),Z7921,"Ecart Validé")</f>
        <v>valid</v>
      </c>
      <c r="R7921" t="s">
        <v>30</v>
      </c>
      <c r="X7921"/>
      <c r="Y7921"/>
      <c r="Z7921" t="s">
        <v>31</v>
      </c>
    </row>
    <row r="7922" spans="1:26" x14ac:dyDescent="0.3">
      <c r="A7922" t="s">
        <v>10440</v>
      </c>
      <c r="B7922" t="s">
        <v>2508</v>
      </c>
      <c r="C7922">
        <v>4423</v>
      </c>
      <c r="D7922" t="str">
        <f>+VLOOKUP(C7922,Param!K:L,2,FALSE)</f>
        <v>FRUTAS IRU, S.A.</v>
      </c>
      <c r="E7922" t="s">
        <v>2673</v>
      </c>
      <c r="F7922" t="s">
        <v>8260</v>
      </c>
      <c r="G7922" t="s">
        <v>29</v>
      </c>
      <c r="H7922" s="5">
        <v>10.79</v>
      </c>
      <c r="I7922" s="5">
        <v>10.786300000000001</v>
      </c>
      <c r="J7922" s="5">
        <v>3.6999999999984801E-3</v>
      </c>
      <c r="K7922" s="5">
        <v>10.79</v>
      </c>
      <c r="L7922" s="5">
        <v>0</v>
      </c>
      <c r="M7922" t="str">
        <f>IF(ISERROR(VLOOKUP(A7922,'[1]Ecart validé'!$A:$A,1,FALSE)),Z7922,"Ecart Validé")</f>
        <v>valid</v>
      </c>
      <c r="R7922" t="s">
        <v>30</v>
      </c>
      <c r="X7922"/>
      <c r="Y7922"/>
      <c r="Z7922" t="s">
        <v>31</v>
      </c>
    </row>
    <row r="7923" spans="1:26" x14ac:dyDescent="0.3">
      <c r="A7923" t="s">
        <v>10441</v>
      </c>
      <c r="B7923" t="s">
        <v>2508</v>
      </c>
      <c r="C7923">
        <v>4423</v>
      </c>
      <c r="D7923" t="str">
        <f>+VLOOKUP(C7923,Param!K:L,2,FALSE)</f>
        <v>FRUTAS IRU, S.A.</v>
      </c>
      <c r="E7923" t="s">
        <v>2673</v>
      </c>
      <c r="F7923" t="s">
        <v>8262</v>
      </c>
      <c r="G7923" t="s">
        <v>29</v>
      </c>
      <c r="H7923" s="5">
        <v>14.73</v>
      </c>
      <c r="I7923" s="5">
        <v>14.726699999999999</v>
      </c>
      <c r="J7923" s="5">
        <v>3.30000000000119E-3</v>
      </c>
      <c r="K7923" s="5">
        <v>14.73</v>
      </c>
      <c r="L7923" s="5">
        <v>0</v>
      </c>
      <c r="M7923" t="str">
        <f>IF(ISERROR(VLOOKUP(A7923,'[1]Ecart validé'!$A:$A,1,FALSE)),Z7923,"Ecart Validé")</f>
        <v>valid</v>
      </c>
      <c r="R7923" t="s">
        <v>30</v>
      </c>
      <c r="X7923"/>
      <c r="Y7923"/>
      <c r="Z7923" t="s">
        <v>31</v>
      </c>
    </row>
    <row r="7924" spans="1:26" x14ac:dyDescent="0.3">
      <c r="A7924" t="s">
        <v>10442</v>
      </c>
      <c r="B7924" t="s">
        <v>2508</v>
      </c>
      <c r="C7924">
        <v>4423</v>
      </c>
      <c r="D7924" t="str">
        <f>+VLOOKUP(C7924,Param!K:L,2,FALSE)</f>
        <v>FRUTAS IRU, S.A.</v>
      </c>
      <c r="E7924" t="s">
        <v>2673</v>
      </c>
      <c r="F7924" t="s">
        <v>8264</v>
      </c>
      <c r="G7924" t="s">
        <v>29</v>
      </c>
      <c r="H7924" s="5">
        <v>37.54</v>
      </c>
      <c r="I7924" s="5">
        <v>37.536200000000001</v>
      </c>
      <c r="J7924" s="5">
        <v>3.7999999999982401E-3</v>
      </c>
      <c r="K7924" s="5">
        <v>37.54</v>
      </c>
      <c r="L7924" s="5">
        <v>0</v>
      </c>
      <c r="M7924" t="str">
        <f>IF(ISERROR(VLOOKUP(A7924,'[1]Ecart validé'!$A:$A,1,FALSE)),Z7924,"Ecart Validé")</f>
        <v>valid</v>
      </c>
      <c r="R7924" t="s">
        <v>30</v>
      </c>
      <c r="X7924"/>
      <c r="Y7924"/>
      <c r="Z7924" t="s">
        <v>31</v>
      </c>
    </row>
    <row r="7925" spans="1:26" x14ac:dyDescent="0.3">
      <c r="A7925" t="s">
        <v>10443</v>
      </c>
      <c r="B7925" t="s">
        <v>2508</v>
      </c>
      <c r="C7925">
        <v>4423</v>
      </c>
      <c r="D7925" t="str">
        <f>+VLOOKUP(C7925,Param!K:L,2,FALSE)</f>
        <v>FRUTAS IRU, S.A.</v>
      </c>
      <c r="E7925" t="s">
        <v>2673</v>
      </c>
      <c r="F7925" t="s">
        <v>8266</v>
      </c>
      <c r="G7925" t="s">
        <v>29</v>
      </c>
      <c r="H7925" s="5">
        <v>38.07</v>
      </c>
      <c r="I7925" s="5">
        <v>38.066400000000002</v>
      </c>
      <c r="J7925" s="5">
        <v>3.5999999999987101E-3</v>
      </c>
      <c r="K7925" s="5">
        <v>38.07</v>
      </c>
      <c r="L7925" s="5">
        <v>0</v>
      </c>
      <c r="M7925" t="str">
        <f>IF(ISERROR(VLOOKUP(A7925,'[1]Ecart validé'!$A:$A,1,FALSE)),Z7925,"Ecart Validé")</f>
        <v>valid</v>
      </c>
      <c r="R7925" t="s">
        <v>30</v>
      </c>
      <c r="X7925"/>
      <c r="Y7925"/>
      <c r="Z7925" t="s">
        <v>31</v>
      </c>
    </row>
    <row r="7926" spans="1:26" x14ac:dyDescent="0.3">
      <c r="A7926" t="s">
        <v>10444</v>
      </c>
      <c r="B7926" t="s">
        <v>2508</v>
      </c>
      <c r="C7926">
        <v>4480</v>
      </c>
      <c r="D7926" t="str">
        <f>+VLOOKUP(C7926,Param!K:L,2,FALSE)</f>
        <v>GUFRESCO, S.L.</v>
      </c>
      <c r="E7926" t="s">
        <v>2678</v>
      </c>
      <c r="F7926" t="s">
        <v>8260</v>
      </c>
      <c r="G7926" t="s">
        <v>29</v>
      </c>
      <c r="H7926" s="5">
        <v>126.81</v>
      </c>
      <c r="I7926" s="5">
        <v>126.8098</v>
      </c>
      <c r="J7926" s="5">
        <v>2.0000000000663901E-4</v>
      </c>
      <c r="K7926" s="5">
        <v>126.81</v>
      </c>
      <c r="L7926" s="5">
        <v>0</v>
      </c>
      <c r="M7926" t="str">
        <f>IF(ISERROR(VLOOKUP(A7926,'[1]Ecart validé'!$A:$A,1,FALSE)),Z7926,"Ecart Validé")</f>
        <v>valid</v>
      </c>
      <c r="R7926" t="s">
        <v>30</v>
      </c>
      <c r="X7926"/>
      <c r="Y7926"/>
      <c r="Z7926" t="s">
        <v>31</v>
      </c>
    </row>
    <row r="7927" spans="1:26" x14ac:dyDescent="0.3">
      <c r="A7927" t="s">
        <v>10445</v>
      </c>
      <c r="B7927" t="s">
        <v>2508</v>
      </c>
      <c r="C7927">
        <v>4480</v>
      </c>
      <c r="D7927" t="str">
        <f>+VLOOKUP(C7927,Param!K:L,2,FALSE)</f>
        <v>GUFRESCO, S.L.</v>
      </c>
      <c r="E7927" t="s">
        <v>2678</v>
      </c>
      <c r="F7927" t="s">
        <v>8262</v>
      </c>
      <c r="G7927" t="s">
        <v>29</v>
      </c>
      <c r="H7927" s="5">
        <v>354.99</v>
      </c>
      <c r="I7927" s="5">
        <v>354.99400000000003</v>
      </c>
      <c r="J7927" s="5">
        <v>-4.0000000000190898E-3</v>
      </c>
      <c r="K7927" s="5">
        <v>354.99</v>
      </c>
      <c r="L7927" s="5">
        <v>0</v>
      </c>
      <c r="M7927" t="str">
        <f>IF(ISERROR(VLOOKUP(A7927,'[1]Ecart validé'!$A:$A,1,FALSE)),Z7927,"Ecart Validé")</f>
        <v>valid</v>
      </c>
      <c r="R7927" t="s">
        <v>30</v>
      </c>
      <c r="X7927"/>
      <c r="Y7927"/>
      <c r="Z7927" t="s">
        <v>31</v>
      </c>
    </row>
    <row r="7928" spans="1:26" x14ac:dyDescent="0.3">
      <c r="A7928" t="s">
        <v>10446</v>
      </c>
      <c r="B7928" t="s">
        <v>2508</v>
      </c>
      <c r="C7928">
        <v>4480</v>
      </c>
      <c r="D7928" t="str">
        <f>+VLOOKUP(C7928,Param!K:L,2,FALSE)</f>
        <v>GUFRESCO, S.L.</v>
      </c>
      <c r="E7928" t="s">
        <v>2678</v>
      </c>
      <c r="F7928" t="s">
        <v>8264</v>
      </c>
      <c r="G7928" t="s">
        <v>29</v>
      </c>
      <c r="H7928" s="5">
        <v>671.64</v>
      </c>
      <c r="I7928" s="5">
        <v>671.63840000000005</v>
      </c>
      <c r="J7928" s="5">
        <v>1.5999999999394201E-3</v>
      </c>
      <c r="K7928" s="5">
        <v>671.64</v>
      </c>
      <c r="L7928" s="5">
        <v>0</v>
      </c>
      <c r="M7928" t="str">
        <f>IF(ISERROR(VLOOKUP(A7928,'[1]Ecart validé'!$A:$A,1,FALSE)),Z7928,"Ecart Validé")</f>
        <v>valid</v>
      </c>
      <c r="R7928" t="s">
        <v>30</v>
      </c>
      <c r="X7928"/>
      <c r="Y7928"/>
      <c r="Z7928" t="s">
        <v>31</v>
      </c>
    </row>
    <row r="7929" spans="1:26" x14ac:dyDescent="0.3">
      <c r="A7929" t="s">
        <v>10447</v>
      </c>
      <c r="B7929" t="s">
        <v>2508</v>
      </c>
      <c r="C7929">
        <v>4480</v>
      </c>
      <c r="D7929" t="str">
        <f>+VLOOKUP(C7929,Param!K:L,2,FALSE)</f>
        <v>GUFRESCO, S.L.</v>
      </c>
      <c r="E7929" t="s">
        <v>2678</v>
      </c>
      <c r="F7929" t="s">
        <v>8266</v>
      </c>
      <c r="G7929" t="s">
        <v>29</v>
      </c>
      <c r="H7929" s="5">
        <v>610.66999999999996</v>
      </c>
      <c r="I7929" s="5">
        <v>610.67070000000001</v>
      </c>
      <c r="J7929" s="5">
        <v>-7.0000000005165897E-4</v>
      </c>
      <c r="K7929" s="5">
        <v>610.66999999999996</v>
      </c>
      <c r="L7929" s="5">
        <v>0</v>
      </c>
      <c r="M7929" t="str">
        <f>IF(ISERROR(VLOOKUP(A7929,'[1]Ecart validé'!$A:$A,1,FALSE)),Z7929,"Ecart Validé")</f>
        <v>valid</v>
      </c>
      <c r="R7929" t="s">
        <v>30</v>
      </c>
      <c r="X7929"/>
      <c r="Y7929"/>
      <c r="Z7929" t="s">
        <v>31</v>
      </c>
    </row>
    <row r="7930" spans="1:26" x14ac:dyDescent="0.3">
      <c r="A7930" t="s">
        <v>10448</v>
      </c>
      <c r="B7930" t="s">
        <v>2508</v>
      </c>
      <c r="C7930">
        <v>4523</v>
      </c>
      <c r="D7930" t="str">
        <f>+VLOOKUP(C7930,Param!K:L,2,FALSE)</f>
        <v>ATRIAN BAKERS, S.L.</v>
      </c>
      <c r="E7930" t="s">
        <v>2683</v>
      </c>
      <c r="F7930" t="s">
        <v>8260</v>
      </c>
      <c r="G7930" t="s">
        <v>29</v>
      </c>
      <c r="H7930" s="5">
        <v>1231.19</v>
      </c>
      <c r="I7930" s="5">
        <v>1231.1892</v>
      </c>
      <c r="J7930" s="5">
        <v>8.0000000002655703E-4</v>
      </c>
      <c r="K7930" s="5">
        <v>1231.19</v>
      </c>
      <c r="L7930" s="5">
        <v>0</v>
      </c>
      <c r="M7930" t="str">
        <f>IF(ISERROR(VLOOKUP(A7930,'[1]Ecart validé'!$A:$A,1,FALSE)),Z7930,"Ecart Validé")</f>
        <v>valid</v>
      </c>
      <c r="R7930" t="s">
        <v>30</v>
      </c>
      <c r="X7930"/>
      <c r="Y7930"/>
      <c r="Z7930" t="s">
        <v>31</v>
      </c>
    </row>
    <row r="7931" spans="1:26" x14ac:dyDescent="0.3">
      <c r="A7931" t="s">
        <v>10449</v>
      </c>
      <c r="B7931" t="s">
        <v>2508</v>
      </c>
      <c r="C7931">
        <v>4523</v>
      </c>
      <c r="D7931" t="str">
        <f>+VLOOKUP(C7931,Param!K:L,2,FALSE)</f>
        <v>ATRIAN BAKERS, S.L.</v>
      </c>
      <c r="E7931" t="s">
        <v>2683</v>
      </c>
      <c r="F7931" t="s">
        <v>8262</v>
      </c>
      <c r="G7931" t="s">
        <v>29</v>
      </c>
      <c r="H7931" s="5">
        <v>2663.66</v>
      </c>
      <c r="I7931" s="5">
        <v>2663.6642999999999</v>
      </c>
      <c r="J7931" s="5">
        <v>-4.3000000000574801E-3</v>
      </c>
      <c r="K7931" s="5">
        <v>2663.66</v>
      </c>
      <c r="L7931" s="5">
        <v>0</v>
      </c>
      <c r="M7931" t="str">
        <f>IF(ISERROR(VLOOKUP(A7931,'[1]Ecart validé'!$A:$A,1,FALSE)),Z7931,"Ecart Validé")</f>
        <v>valid</v>
      </c>
      <c r="R7931" t="s">
        <v>30</v>
      </c>
      <c r="X7931"/>
      <c r="Y7931"/>
      <c r="Z7931" t="s">
        <v>31</v>
      </c>
    </row>
    <row r="7932" spans="1:26" x14ac:dyDescent="0.3">
      <c r="A7932" t="s">
        <v>10450</v>
      </c>
      <c r="B7932" t="s">
        <v>2508</v>
      </c>
      <c r="C7932">
        <v>4523</v>
      </c>
      <c r="D7932" t="str">
        <f>+VLOOKUP(C7932,Param!K:L,2,FALSE)</f>
        <v>ATRIAN BAKERS, S.L.</v>
      </c>
      <c r="E7932" t="s">
        <v>2683</v>
      </c>
      <c r="F7932" t="s">
        <v>8264</v>
      </c>
      <c r="G7932" t="s">
        <v>29</v>
      </c>
      <c r="H7932" s="5">
        <v>5465.4</v>
      </c>
      <c r="I7932" s="5">
        <v>5465.3975</v>
      </c>
      <c r="J7932" s="5">
        <v>2.4999999995998202E-3</v>
      </c>
      <c r="K7932" s="5">
        <v>5465.4</v>
      </c>
      <c r="L7932" s="5">
        <v>0</v>
      </c>
      <c r="M7932" t="str">
        <f>IF(ISERROR(VLOOKUP(A7932,'[1]Ecart validé'!$A:$A,1,FALSE)),Z7932,"Ecart Validé")</f>
        <v>valid</v>
      </c>
      <c r="R7932" t="s">
        <v>30</v>
      </c>
      <c r="X7932"/>
      <c r="Y7932"/>
      <c r="Z7932" t="s">
        <v>31</v>
      </c>
    </row>
    <row r="7933" spans="1:26" x14ac:dyDescent="0.3">
      <c r="A7933" t="s">
        <v>10451</v>
      </c>
      <c r="B7933" t="s">
        <v>2508</v>
      </c>
      <c r="C7933">
        <v>4523</v>
      </c>
      <c r="D7933" t="str">
        <f>+VLOOKUP(C7933,Param!K:L,2,FALSE)</f>
        <v>ATRIAN BAKERS, S.L.</v>
      </c>
      <c r="E7933" t="s">
        <v>2683</v>
      </c>
      <c r="F7933" t="s">
        <v>8266</v>
      </c>
      <c r="G7933" t="s">
        <v>29</v>
      </c>
      <c r="H7933" s="5">
        <v>6457.89</v>
      </c>
      <c r="I7933" s="5">
        <v>6457.8869000000004</v>
      </c>
      <c r="J7933" s="5">
        <v>3.09999999990395E-3</v>
      </c>
      <c r="K7933" s="5">
        <v>6457.89</v>
      </c>
      <c r="L7933" s="5">
        <v>0</v>
      </c>
      <c r="M7933" t="str">
        <f>IF(ISERROR(VLOOKUP(A7933,'[1]Ecart validé'!$A:$A,1,FALSE)),Z7933,"Ecart Validé")</f>
        <v>valid</v>
      </c>
      <c r="R7933" t="s">
        <v>30</v>
      </c>
      <c r="X7933"/>
      <c r="Y7933"/>
      <c r="Z7933" t="s">
        <v>31</v>
      </c>
    </row>
    <row r="7934" spans="1:26" x14ac:dyDescent="0.3">
      <c r="A7934" t="s">
        <v>10452</v>
      </c>
      <c r="B7934" t="s">
        <v>2508</v>
      </c>
      <c r="C7934">
        <v>4586</v>
      </c>
      <c r="D7934" t="str">
        <f>+VLOOKUP(C7934,Param!K:L,2,FALSE)</f>
        <v>ESTUDIO GARBAYO S.L</v>
      </c>
      <c r="E7934" t="s">
        <v>2691</v>
      </c>
      <c r="F7934" t="s">
        <v>8260</v>
      </c>
      <c r="G7934" t="s">
        <v>29</v>
      </c>
      <c r="H7934" s="5">
        <v>221.33</v>
      </c>
      <c r="I7934" s="5">
        <v>221.32499999999999</v>
      </c>
      <c r="J7934" s="5">
        <v>5.0000000000238699E-3</v>
      </c>
      <c r="K7934" s="5">
        <v>221.33</v>
      </c>
      <c r="L7934" s="5">
        <v>0</v>
      </c>
      <c r="M7934" t="str">
        <f>IF(ISERROR(VLOOKUP(A7934,'[1]Ecart validé'!$A:$A,1,FALSE)),Z7934,"Ecart Validé")</f>
        <v>valid</v>
      </c>
      <c r="R7934" t="s">
        <v>30</v>
      </c>
      <c r="X7934"/>
      <c r="Y7934"/>
      <c r="Z7934" t="s">
        <v>31</v>
      </c>
    </row>
    <row r="7935" spans="1:26" x14ac:dyDescent="0.3">
      <c r="A7935" t="s">
        <v>10453</v>
      </c>
      <c r="B7935" t="s">
        <v>2508</v>
      </c>
      <c r="C7935">
        <v>4586</v>
      </c>
      <c r="D7935" t="str">
        <f>+VLOOKUP(C7935,Param!K:L,2,FALSE)</f>
        <v>ESTUDIO GARBAYO S.L</v>
      </c>
      <c r="E7935" t="s">
        <v>2691</v>
      </c>
      <c r="F7935" t="s">
        <v>8262</v>
      </c>
      <c r="G7935" t="s">
        <v>29</v>
      </c>
      <c r="H7935" s="5">
        <v>720.23</v>
      </c>
      <c r="I7935" s="5">
        <v>720.22500000000002</v>
      </c>
      <c r="J7935" s="5">
        <v>4.9999999999954499E-3</v>
      </c>
      <c r="K7935" s="5">
        <v>720.23</v>
      </c>
      <c r="L7935" s="5">
        <v>0</v>
      </c>
      <c r="M7935" t="str">
        <f>IF(ISERROR(VLOOKUP(A7935,'[1]Ecart validé'!$A:$A,1,FALSE)),Z7935,"Ecart Validé")</f>
        <v>valid</v>
      </c>
      <c r="R7935" t="s">
        <v>30</v>
      </c>
      <c r="X7935"/>
      <c r="Y7935"/>
      <c r="Z7935" t="s">
        <v>31</v>
      </c>
    </row>
    <row r="7936" spans="1:26" x14ac:dyDescent="0.3">
      <c r="A7936" t="s">
        <v>10454</v>
      </c>
      <c r="B7936" t="s">
        <v>2508</v>
      </c>
      <c r="C7936">
        <v>4586</v>
      </c>
      <c r="D7936" t="str">
        <f>+VLOOKUP(C7936,Param!K:L,2,FALSE)</f>
        <v>ESTUDIO GARBAYO S.L</v>
      </c>
      <c r="E7936" t="s">
        <v>2691</v>
      </c>
      <c r="F7936" t="s">
        <v>8264</v>
      </c>
      <c r="G7936" t="s">
        <v>29</v>
      </c>
      <c r="H7936" s="5">
        <v>806</v>
      </c>
      <c r="I7936" s="5">
        <v>806</v>
      </c>
      <c r="J7936" s="5">
        <v>0</v>
      </c>
      <c r="K7936" s="5">
        <v>806</v>
      </c>
      <c r="L7936" s="5">
        <v>0</v>
      </c>
      <c r="M7936" t="str">
        <f>IF(ISERROR(VLOOKUP(A7936,'[1]Ecart validé'!$A:$A,1,FALSE)),Z7936,"Ecart Validé")</f>
        <v>valid</v>
      </c>
      <c r="R7936" t="s">
        <v>30</v>
      </c>
      <c r="X7936"/>
      <c r="Y7936"/>
      <c r="Z7936" t="s">
        <v>31</v>
      </c>
    </row>
    <row r="7937" spans="1:26" x14ac:dyDescent="0.3">
      <c r="A7937" t="s">
        <v>10455</v>
      </c>
      <c r="B7937" t="s">
        <v>2508</v>
      </c>
      <c r="C7937">
        <v>4586</v>
      </c>
      <c r="D7937" t="str">
        <f>+VLOOKUP(C7937,Param!K:L,2,FALSE)</f>
        <v>ESTUDIO GARBAYO S.L</v>
      </c>
      <c r="E7937" t="s">
        <v>2691</v>
      </c>
      <c r="F7937" t="s">
        <v>8266</v>
      </c>
      <c r="G7937" t="s">
        <v>29</v>
      </c>
      <c r="H7937" s="5">
        <v>1095.18</v>
      </c>
      <c r="I7937" s="5">
        <v>1095.175</v>
      </c>
      <c r="J7937" s="5">
        <v>5.0000000001091298E-3</v>
      </c>
      <c r="K7937" s="5">
        <v>1095.18</v>
      </c>
      <c r="L7937" s="5">
        <v>0</v>
      </c>
      <c r="M7937" t="str">
        <f>IF(ISERROR(VLOOKUP(A7937,'[1]Ecart validé'!$A:$A,1,FALSE)),Z7937,"Ecart Validé")</f>
        <v>valid</v>
      </c>
      <c r="R7937" t="s">
        <v>30</v>
      </c>
      <c r="X7937"/>
      <c r="Y7937"/>
      <c r="Z7937" t="s">
        <v>31</v>
      </c>
    </row>
    <row r="7938" spans="1:26" x14ac:dyDescent="0.3">
      <c r="A7938" t="s">
        <v>10456</v>
      </c>
      <c r="B7938" t="s">
        <v>2508</v>
      </c>
      <c r="C7938">
        <v>4602</v>
      </c>
      <c r="D7938" t="str">
        <f>+VLOOKUP(C7938,Param!K:L,2,FALSE)</f>
        <v>IP MAS D HOSPITALITY SOLUTIONS S.A.</v>
      </c>
      <c r="E7938" t="s">
        <v>2696</v>
      </c>
      <c r="F7938" t="s">
        <v>8260</v>
      </c>
      <c r="G7938" t="s">
        <v>29</v>
      </c>
      <c r="H7938" s="5">
        <v>851.02</v>
      </c>
      <c r="I7938" s="5">
        <v>851.01869999999997</v>
      </c>
      <c r="J7938" s="5">
        <v>1.3000000000147299E-3</v>
      </c>
      <c r="K7938" s="5">
        <v>851.02</v>
      </c>
      <c r="L7938" s="5">
        <v>0</v>
      </c>
      <c r="M7938" t="str">
        <f>IF(ISERROR(VLOOKUP(A7938,'[1]Ecart validé'!$A:$A,1,FALSE)),Z7938,"Ecart Validé")</f>
        <v>valid</v>
      </c>
      <c r="R7938" t="s">
        <v>30</v>
      </c>
      <c r="X7938"/>
      <c r="Y7938"/>
      <c r="Z7938" t="s">
        <v>31</v>
      </c>
    </row>
    <row r="7939" spans="1:26" x14ac:dyDescent="0.3">
      <c r="A7939" t="s">
        <v>10457</v>
      </c>
      <c r="B7939" t="s">
        <v>2508</v>
      </c>
      <c r="C7939">
        <v>4602</v>
      </c>
      <c r="D7939" t="str">
        <f>+VLOOKUP(C7939,Param!K:L,2,FALSE)</f>
        <v>IP MAS D HOSPITALITY SOLUTIONS S.A.</v>
      </c>
      <c r="E7939" t="s">
        <v>2696</v>
      </c>
      <c r="F7939" t="s">
        <v>8262</v>
      </c>
      <c r="G7939" t="s">
        <v>29</v>
      </c>
      <c r="H7939" s="5">
        <v>904.77</v>
      </c>
      <c r="I7939" s="5">
        <v>904.77319999999997</v>
      </c>
      <c r="J7939" s="5">
        <v>-3.19999999999254E-3</v>
      </c>
      <c r="K7939" s="5">
        <v>904.77</v>
      </c>
      <c r="L7939" s="5">
        <v>0</v>
      </c>
      <c r="M7939" t="str">
        <f>IF(ISERROR(VLOOKUP(A7939,'[1]Ecart validé'!$A:$A,1,FALSE)),Z7939,"Ecart Validé")</f>
        <v>valid</v>
      </c>
      <c r="R7939" t="s">
        <v>30</v>
      </c>
      <c r="X7939"/>
      <c r="Y7939"/>
      <c r="Z7939" t="s">
        <v>31</v>
      </c>
    </row>
    <row r="7940" spans="1:26" x14ac:dyDescent="0.3">
      <c r="A7940" t="s">
        <v>10458</v>
      </c>
      <c r="B7940" t="s">
        <v>2508</v>
      </c>
      <c r="C7940">
        <v>4602</v>
      </c>
      <c r="D7940" t="str">
        <f>+VLOOKUP(C7940,Param!K:L,2,FALSE)</f>
        <v>IP MAS D HOSPITALITY SOLUTIONS S.A.</v>
      </c>
      <c r="E7940" t="s">
        <v>2696</v>
      </c>
      <c r="F7940" t="s">
        <v>8264</v>
      </c>
      <c r="G7940" t="s">
        <v>29</v>
      </c>
      <c r="H7940" s="5">
        <v>127.15</v>
      </c>
      <c r="I7940" s="5">
        <v>127.1456</v>
      </c>
      <c r="J7940" s="5">
        <v>4.4000000000039502E-3</v>
      </c>
      <c r="K7940" s="5">
        <v>127.15</v>
      </c>
      <c r="L7940" s="5">
        <v>0</v>
      </c>
      <c r="M7940" t="str">
        <f>IF(ISERROR(VLOOKUP(A7940,'[1]Ecart validé'!$A:$A,1,FALSE)),Z7940,"Ecart Validé")</f>
        <v>valid</v>
      </c>
      <c r="R7940" t="s">
        <v>30</v>
      </c>
      <c r="X7940"/>
      <c r="Y7940"/>
      <c r="Z7940" t="s">
        <v>31</v>
      </c>
    </row>
    <row r="7941" spans="1:26" x14ac:dyDescent="0.3">
      <c r="A7941" t="s">
        <v>10459</v>
      </c>
      <c r="B7941" t="s">
        <v>2508</v>
      </c>
      <c r="C7941">
        <v>4602</v>
      </c>
      <c r="D7941" t="str">
        <f>+VLOOKUP(C7941,Param!K:L,2,FALSE)</f>
        <v>IP MAS D HOSPITALITY SOLUTIONS S.A.</v>
      </c>
      <c r="E7941" t="s">
        <v>2696</v>
      </c>
      <c r="F7941" t="s">
        <v>8266</v>
      </c>
      <c r="G7941" t="s">
        <v>29</v>
      </c>
      <c r="H7941" s="5">
        <v>1698.1</v>
      </c>
      <c r="I7941" s="5">
        <v>1698.1016</v>
      </c>
      <c r="J7941" s="5">
        <v>-1.6000000000531099E-3</v>
      </c>
      <c r="K7941" s="5">
        <v>1698.1</v>
      </c>
      <c r="L7941" s="5">
        <v>0</v>
      </c>
      <c r="M7941" t="str">
        <f>IF(ISERROR(VLOOKUP(A7941,'[1]Ecart validé'!$A:$A,1,FALSE)),Z7941,"Ecart Validé")</f>
        <v>valid</v>
      </c>
      <c r="R7941" t="s">
        <v>30</v>
      </c>
      <c r="X7941"/>
      <c r="Y7941"/>
      <c r="Z7941" t="s">
        <v>31</v>
      </c>
    </row>
    <row r="7942" spans="1:26" x14ac:dyDescent="0.3">
      <c r="A7942" t="s">
        <v>10460</v>
      </c>
      <c r="B7942" t="s">
        <v>2508</v>
      </c>
      <c r="C7942">
        <v>4641</v>
      </c>
      <c r="D7942" t="str">
        <f>+VLOOKUP(C7942,Param!K:L,2,FALSE)</f>
        <v>D.I.S. DINO, S.L.</v>
      </c>
      <c r="E7942" t="s">
        <v>2703</v>
      </c>
      <c r="F7942" t="s">
        <v>8260</v>
      </c>
      <c r="G7942" t="s">
        <v>29</v>
      </c>
      <c r="H7942" s="5">
        <v>4201.51</v>
      </c>
      <c r="I7942" s="5">
        <v>4201.5123999999996</v>
      </c>
      <c r="J7942" s="5">
        <v>-2.3999999993975498E-3</v>
      </c>
      <c r="K7942" s="5">
        <v>4201.5123999999996</v>
      </c>
      <c r="L7942" s="5">
        <v>-2.3999999993975498E-3</v>
      </c>
      <c r="M7942" t="str">
        <f>IF(ISERROR(VLOOKUP(A7942,'[1]Ecart validé'!$A:$A,1,FALSE)),Z7942,"Ecart Validé")</f>
        <v>valid</v>
      </c>
      <c r="R7942" t="s">
        <v>30</v>
      </c>
      <c r="X7942"/>
      <c r="Y7942"/>
      <c r="Z7942" t="s">
        <v>31</v>
      </c>
    </row>
    <row r="7943" spans="1:26" x14ac:dyDescent="0.3">
      <c r="A7943" t="s">
        <v>10461</v>
      </c>
      <c r="B7943" t="s">
        <v>2508</v>
      </c>
      <c r="C7943">
        <v>4641</v>
      </c>
      <c r="D7943" t="str">
        <f>+VLOOKUP(C7943,Param!K:L,2,FALSE)</f>
        <v>D.I.S. DINO, S.L.</v>
      </c>
      <c r="E7943" t="s">
        <v>2703</v>
      </c>
      <c r="F7943" t="s">
        <v>8262</v>
      </c>
      <c r="G7943" t="s">
        <v>29</v>
      </c>
      <c r="H7943" s="5">
        <v>7470.91</v>
      </c>
      <c r="I7943" s="5">
        <v>7470.9159</v>
      </c>
      <c r="J7943" s="5">
        <v>-5.9000000001105902E-3</v>
      </c>
      <c r="K7943" s="5">
        <v>7470.9159</v>
      </c>
      <c r="L7943" s="5">
        <v>-5.9000000001105902E-3</v>
      </c>
      <c r="M7943" t="str">
        <f>IF(ISERROR(VLOOKUP(A7943,'[1]Ecart validé'!$A:$A,1,FALSE)),Z7943,"Ecart Validé")</f>
        <v>valid</v>
      </c>
      <c r="R7943" t="s">
        <v>30</v>
      </c>
      <c r="X7943"/>
      <c r="Y7943"/>
      <c r="Z7943" t="s">
        <v>31</v>
      </c>
    </row>
    <row r="7944" spans="1:26" x14ac:dyDescent="0.3">
      <c r="A7944" t="s">
        <v>10462</v>
      </c>
      <c r="B7944" t="s">
        <v>2508</v>
      </c>
      <c r="C7944">
        <v>4641</v>
      </c>
      <c r="D7944" t="str">
        <f>+VLOOKUP(C7944,Param!K:L,2,FALSE)</f>
        <v>D.I.S. DINO, S.L.</v>
      </c>
      <c r="E7944" t="s">
        <v>2703</v>
      </c>
      <c r="F7944" t="s">
        <v>8264</v>
      </c>
      <c r="G7944" t="s">
        <v>29</v>
      </c>
      <c r="H7944" s="5">
        <v>13085.03</v>
      </c>
      <c r="I7944" s="5">
        <v>13085.038</v>
      </c>
      <c r="J7944" s="5">
        <v>-7.9999999998108199E-3</v>
      </c>
      <c r="K7944" s="5">
        <v>13085.038</v>
      </c>
      <c r="L7944" s="5">
        <v>-7.9999999998108199E-3</v>
      </c>
      <c r="M7944" t="str">
        <f>IF(ISERROR(VLOOKUP(A7944,'[1]Ecart validé'!$A:$A,1,FALSE)),Z7944,"Ecart Validé")</f>
        <v>valid</v>
      </c>
      <c r="R7944" t="s">
        <v>30</v>
      </c>
      <c r="X7944"/>
      <c r="Y7944"/>
      <c r="Z7944" t="s">
        <v>31</v>
      </c>
    </row>
    <row r="7945" spans="1:26" x14ac:dyDescent="0.3">
      <c r="A7945" t="s">
        <v>10463</v>
      </c>
      <c r="B7945" t="s">
        <v>2508</v>
      </c>
      <c r="C7945">
        <v>4641</v>
      </c>
      <c r="D7945" t="str">
        <f>+VLOOKUP(C7945,Param!K:L,2,FALSE)</f>
        <v>D.I.S. DINO, S.L.</v>
      </c>
      <c r="E7945" t="s">
        <v>2703</v>
      </c>
      <c r="F7945" t="s">
        <v>8266</v>
      </c>
      <c r="G7945" t="s">
        <v>29</v>
      </c>
      <c r="H7945" s="5">
        <v>12928.47</v>
      </c>
      <c r="I7945" s="5">
        <v>12928.462299999999</v>
      </c>
      <c r="J7945" s="5">
        <v>7.7000000001134997E-3</v>
      </c>
      <c r="K7945" s="5">
        <v>12928.462299999999</v>
      </c>
      <c r="L7945" s="5">
        <v>7.7000000001134997E-3</v>
      </c>
      <c r="M7945" t="str">
        <f>IF(ISERROR(VLOOKUP(A7945,'[1]Ecart validé'!$A:$A,1,FALSE)),Z7945,"Ecart Validé")</f>
        <v>valid</v>
      </c>
      <c r="R7945" t="s">
        <v>30</v>
      </c>
      <c r="X7945"/>
      <c r="Y7945"/>
      <c r="Z7945" t="s">
        <v>31</v>
      </c>
    </row>
    <row r="7946" spans="1:26" x14ac:dyDescent="0.3">
      <c r="A7946" t="s">
        <v>10464</v>
      </c>
      <c r="B7946" t="s">
        <v>2508</v>
      </c>
      <c r="C7946">
        <v>4711</v>
      </c>
      <c r="D7946" t="str">
        <f>+VLOOKUP(C7946,Param!K:L,2,FALSE)</f>
        <v>ISS FACILITY SERVICES, S.A.</v>
      </c>
      <c r="E7946" t="s">
        <v>2721</v>
      </c>
      <c r="F7946" t="s">
        <v>8260</v>
      </c>
      <c r="G7946" t="s">
        <v>29</v>
      </c>
      <c r="H7946" s="5">
        <v>98.97</v>
      </c>
      <c r="I7946" s="5">
        <v>98.967699999999994</v>
      </c>
      <c r="J7946" s="5">
        <v>2.30000000000529E-3</v>
      </c>
      <c r="K7946" s="5">
        <v>98.97</v>
      </c>
      <c r="L7946" s="5">
        <v>0</v>
      </c>
      <c r="M7946" t="str">
        <f>IF(ISERROR(VLOOKUP(A7946,'[1]Ecart validé'!$A:$A,1,FALSE)),Z7946,"Ecart Validé")</f>
        <v>valid</v>
      </c>
      <c r="R7946" t="s">
        <v>30</v>
      </c>
      <c r="X7946"/>
      <c r="Y7946"/>
      <c r="Z7946" t="s">
        <v>31</v>
      </c>
    </row>
    <row r="7947" spans="1:26" x14ac:dyDescent="0.3">
      <c r="A7947" t="s">
        <v>10465</v>
      </c>
      <c r="B7947" t="s">
        <v>2508</v>
      </c>
      <c r="C7947">
        <v>4711</v>
      </c>
      <c r="D7947" t="str">
        <f>+VLOOKUP(C7947,Param!K:L,2,FALSE)</f>
        <v>ISS FACILITY SERVICES, S.A.</v>
      </c>
      <c r="E7947" t="s">
        <v>2721</v>
      </c>
      <c r="F7947" t="s">
        <v>8262</v>
      </c>
      <c r="G7947" t="s">
        <v>29</v>
      </c>
      <c r="H7947" s="5">
        <v>83.92</v>
      </c>
      <c r="I7947" s="5">
        <v>83.922600000000003</v>
      </c>
      <c r="J7947" s="5">
        <v>-2.6000000000010398E-3</v>
      </c>
      <c r="K7947" s="5">
        <v>83.92</v>
      </c>
      <c r="L7947" s="5">
        <v>0</v>
      </c>
      <c r="M7947" t="str">
        <f>IF(ISERROR(VLOOKUP(A7947,'[1]Ecart validé'!$A:$A,1,FALSE)),Z7947,"Ecart Validé")</f>
        <v>valid</v>
      </c>
      <c r="R7947" t="s">
        <v>30</v>
      </c>
      <c r="X7947"/>
      <c r="Y7947"/>
      <c r="Z7947" t="s">
        <v>31</v>
      </c>
    </row>
    <row r="7948" spans="1:26" x14ac:dyDescent="0.3">
      <c r="A7948" t="s">
        <v>10466</v>
      </c>
      <c r="B7948" t="s">
        <v>2508</v>
      </c>
      <c r="C7948">
        <v>4711</v>
      </c>
      <c r="D7948" t="str">
        <f>+VLOOKUP(C7948,Param!K:L,2,FALSE)</f>
        <v>ISS FACILITY SERVICES, S.A.</v>
      </c>
      <c r="E7948" t="s">
        <v>2721</v>
      </c>
      <c r="F7948" t="s">
        <v>8264</v>
      </c>
      <c r="G7948" t="s">
        <v>29</v>
      </c>
      <c r="H7948" s="5">
        <v>90.59</v>
      </c>
      <c r="I7948" s="5">
        <v>90.587999999999994</v>
      </c>
      <c r="J7948" s="5">
        <v>2.0000000000095402E-3</v>
      </c>
      <c r="K7948" s="5">
        <v>90.59</v>
      </c>
      <c r="L7948" s="5">
        <v>0</v>
      </c>
      <c r="M7948" t="str">
        <f>IF(ISERROR(VLOOKUP(A7948,'[1]Ecart validé'!$A:$A,1,FALSE)),Z7948,"Ecart Validé")</f>
        <v>valid</v>
      </c>
      <c r="R7948" t="s">
        <v>30</v>
      </c>
      <c r="X7948"/>
      <c r="Y7948"/>
      <c r="Z7948" t="s">
        <v>31</v>
      </c>
    </row>
    <row r="7949" spans="1:26" x14ac:dyDescent="0.3">
      <c r="A7949" t="s">
        <v>10467</v>
      </c>
      <c r="B7949" t="s">
        <v>2508</v>
      </c>
      <c r="C7949">
        <v>4711</v>
      </c>
      <c r="D7949" t="str">
        <f>+VLOOKUP(C7949,Param!K:L,2,FALSE)</f>
        <v>ISS FACILITY SERVICES, S.A.</v>
      </c>
      <c r="E7949" t="s">
        <v>2721</v>
      </c>
      <c r="F7949" t="s">
        <v>8266</v>
      </c>
      <c r="G7949" t="s">
        <v>29</v>
      </c>
      <c r="H7949" s="5">
        <v>129.66</v>
      </c>
      <c r="I7949" s="5">
        <v>129.65549999999999</v>
      </c>
      <c r="J7949" s="5">
        <v>4.5000000000072699E-3</v>
      </c>
      <c r="K7949" s="5">
        <v>129.66</v>
      </c>
      <c r="L7949" s="5">
        <v>0</v>
      </c>
      <c r="M7949" t="str">
        <f>IF(ISERROR(VLOOKUP(A7949,'[1]Ecart validé'!$A:$A,1,FALSE)),Z7949,"Ecart Validé")</f>
        <v>valid</v>
      </c>
      <c r="R7949" t="s">
        <v>30</v>
      </c>
      <c r="X7949"/>
      <c r="Y7949"/>
      <c r="Z7949" t="s">
        <v>31</v>
      </c>
    </row>
    <row r="7950" spans="1:26" x14ac:dyDescent="0.3">
      <c r="A7950" t="s">
        <v>10468</v>
      </c>
      <c r="B7950" t="s">
        <v>2508</v>
      </c>
      <c r="C7950">
        <v>4711</v>
      </c>
      <c r="D7950" t="str">
        <f>+VLOOKUP(C7950,Param!K:L,2,FALSE)</f>
        <v>ISS FACILITY SERVICES, S.A.</v>
      </c>
      <c r="E7950" t="s">
        <v>2726</v>
      </c>
      <c r="F7950" t="s">
        <v>8260</v>
      </c>
      <c r="G7950" t="s">
        <v>29</v>
      </c>
      <c r="H7950" s="5">
        <v>244.85</v>
      </c>
      <c r="I7950" s="5">
        <v>244.84989999999999</v>
      </c>
      <c r="J7950" s="5">
        <v>1.0000000000331901E-4</v>
      </c>
      <c r="K7950" s="5">
        <v>244.85</v>
      </c>
      <c r="L7950" s="5">
        <v>0</v>
      </c>
      <c r="M7950" t="str">
        <f>IF(ISERROR(VLOOKUP(A7950,'[1]Ecart validé'!$A:$A,1,FALSE)),Z7950,"Ecart Validé")</f>
        <v>valid</v>
      </c>
      <c r="R7950" t="s">
        <v>30</v>
      </c>
      <c r="X7950"/>
      <c r="Y7950"/>
      <c r="Z7950" t="s">
        <v>31</v>
      </c>
    </row>
    <row r="7951" spans="1:26" x14ac:dyDescent="0.3">
      <c r="A7951" t="s">
        <v>10469</v>
      </c>
      <c r="B7951" t="s">
        <v>2508</v>
      </c>
      <c r="C7951">
        <v>4711</v>
      </c>
      <c r="D7951" t="str">
        <f>+VLOOKUP(C7951,Param!K:L,2,FALSE)</f>
        <v>ISS FACILITY SERVICES, S.A.</v>
      </c>
      <c r="E7951" t="s">
        <v>2726</v>
      </c>
      <c r="F7951" t="s">
        <v>8262</v>
      </c>
      <c r="G7951" t="s">
        <v>29</v>
      </c>
      <c r="H7951" s="5">
        <v>215.39</v>
      </c>
      <c r="I7951" s="5">
        <v>215.38740000000001</v>
      </c>
      <c r="J7951" s="5">
        <v>2.5999999999726199E-3</v>
      </c>
      <c r="K7951" s="5">
        <v>215.39</v>
      </c>
      <c r="L7951" s="5">
        <v>0</v>
      </c>
      <c r="M7951" t="str">
        <f>IF(ISERROR(VLOOKUP(A7951,'[1]Ecart validé'!$A:$A,1,FALSE)),Z7951,"Ecart Validé")</f>
        <v>valid</v>
      </c>
      <c r="R7951" t="s">
        <v>30</v>
      </c>
      <c r="X7951"/>
      <c r="Y7951"/>
      <c r="Z7951" t="s">
        <v>31</v>
      </c>
    </row>
    <row r="7952" spans="1:26" x14ac:dyDescent="0.3">
      <c r="A7952" t="s">
        <v>10470</v>
      </c>
      <c r="B7952" t="s">
        <v>2508</v>
      </c>
      <c r="C7952">
        <v>4711</v>
      </c>
      <c r="D7952" t="str">
        <f>+VLOOKUP(C7952,Param!K:L,2,FALSE)</f>
        <v>ISS FACILITY SERVICES, S.A.</v>
      </c>
      <c r="E7952" t="s">
        <v>2726</v>
      </c>
      <c r="F7952" t="s">
        <v>8264</v>
      </c>
      <c r="G7952" t="s">
        <v>29</v>
      </c>
      <c r="H7952" s="5">
        <v>267.99</v>
      </c>
      <c r="I7952" s="5">
        <v>267.98520000000002</v>
      </c>
      <c r="J7952" s="5">
        <v>4.7999999999888097E-3</v>
      </c>
      <c r="K7952" s="5">
        <v>267.99</v>
      </c>
      <c r="L7952" s="5">
        <v>0</v>
      </c>
      <c r="M7952" t="str">
        <f>IF(ISERROR(VLOOKUP(A7952,'[1]Ecart validé'!$A:$A,1,FALSE)),Z7952,"Ecart Validé")</f>
        <v>valid</v>
      </c>
      <c r="R7952" t="s">
        <v>30</v>
      </c>
      <c r="X7952"/>
      <c r="Y7952"/>
      <c r="Z7952" t="s">
        <v>31</v>
      </c>
    </row>
    <row r="7953" spans="1:26" x14ac:dyDescent="0.3">
      <c r="A7953" t="s">
        <v>10471</v>
      </c>
      <c r="B7953" t="s">
        <v>2508</v>
      </c>
      <c r="C7953">
        <v>4711</v>
      </c>
      <c r="D7953" t="str">
        <f>+VLOOKUP(C7953,Param!K:L,2,FALSE)</f>
        <v>ISS FACILITY SERVICES, S.A.</v>
      </c>
      <c r="E7953" t="s">
        <v>2726</v>
      </c>
      <c r="F7953" t="s">
        <v>8266</v>
      </c>
      <c r="G7953" t="s">
        <v>29</v>
      </c>
      <c r="H7953" s="5">
        <v>188.43</v>
      </c>
      <c r="I7953" s="5">
        <v>188.42959999999999</v>
      </c>
      <c r="J7953" s="5">
        <v>4.0000000001327803E-4</v>
      </c>
      <c r="K7953" s="5">
        <v>188.43</v>
      </c>
      <c r="L7953" s="5">
        <v>0</v>
      </c>
      <c r="M7953" t="str">
        <f>IF(ISERROR(VLOOKUP(A7953,'[1]Ecart validé'!$A:$A,1,FALSE)),Z7953,"Ecart Validé")</f>
        <v>valid</v>
      </c>
      <c r="R7953" t="s">
        <v>30</v>
      </c>
      <c r="X7953"/>
      <c r="Y7953"/>
      <c r="Z7953" t="s">
        <v>31</v>
      </c>
    </row>
    <row r="7954" spans="1:26" x14ac:dyDescent="0.3">
      <c r="A7954" t="s">
        <v>10472</v>
      </c>
      <c r="B7954" t="s">
        <v>2508</v>
      </c>
      <c r="C7954">
        <v>4792</v>
      </c>
      <c r="D7954" t="str">
        <f>+VLOOKUP(C7954,Param!K:L,2,FALSE)</f>
        <v>MANUTAN S.L.</v>
      </c>
      <c r="E7954" t="s">
        <v>2735</v>
      </c>
      <c r="F7954" t="s">
        <v>8260</v>
      </c>
      <c r="G7954" t="s">
        <v>29</v>
      </c>
      <c r="H7954" s="5">
        <v>4.12</v>
      </c>
      <c r="I7954" s="5">
        <v>4.1219999999999999</v>
      </c>
      <c r="J7954" s="5">
        <v>-1.9999999999997702E-3</v>
      </c>
      <c r="K7954" s="5">
        <v>4.12</v>
      </c>
      <c r="L7954" s="5">
        <v>0</v>
      </c>
      <c r="M7954" t="str">
        <f>IF(ISERROR(VLOOKUP(A7954,'[1]Ecart validé'!$A:$A,1,FALSE)),Z7954,"Ecart Validé")</f>
        <v>valid</v>
      </c>
      <c r="R7954" t="s">
        <v>30</v>
      </c>
      <c r="X7954"/>
      <c r="Y7954"/>
      <c r="Z7954" t="s">
        <v>31</v>
      </c>
    </row>
    <row r="7955" spans="1:26" x14ac:dyDescent="0.3">
      <c r="A7955" t="s">
        <v>10473</v>
      </c>
      <c r="B7955" t="s">
        <v>2508</v>
      </c>
      <c r="C7955">
        <v>4792</v>
      </c>
      <c r="D7955" t="str">
        <f>+VLOOKUP(C7955,Param!K:L,2,FALSE)</f>
        <v>MANUTAN S.L.</v>
      </c>
      <c r="E7955" t="s">
        <v>2735</v>
      </c>
      <c r="F7955" t="s">
        <v>8262</v>
      </c>
      <c r="G7955" t="s">
        <v>29</v>
      </c>
      <c r="H7955" s="5">
        <v>104.4</v>
      </c>
      <c r="I7955" s="5">
        <v>104.4</v>
      </c>
      <c r="J7955" s="5">
        <v>0</v>
      </c>
      <c r="K7955" s="5">
        <v>104.4</v>
      </c>
      <c r="L7955" s="5">
        <v>0</v>
      </c>
      <c r="M7955" t="str">
        <f>IF(ISERROR(VLOOKUP(A7955,'[1]Ecart validé'!$A:$A,1,FALSE)),Z7955,"Ecart Validé")</f>
        <v>valid</v>
      </c>
      <c r="R7955" t="s">
        <v>30</v>
      </c>
      <c r="X7955"/>
      <c r="Y7955"/>
      <c r="Z7955" t="s">
        <v>31</v>
      </c>
    </row>
    <row r="7956" spans="1:26" x14ac:dyDescent="0.3">
      <c r="A7956" t="s">
        <v>10474</v>
      </c>
      <c r="B7956" t="s">
        <v>2508</v>
      </c>
      <c r="C7956">
        <v>4792</v>
      </c>
      <c r="D7956" t="str">
        <f>+VLOOKUP(C7956,Param!K:L,2,FALSE)</f>
        <v>MANUTAN S.L.</v>
      </c>
      <c r="E7956" t="s">
        <v>2735</v>
      </c>
      <c r="F7956" t="s">
        <v>8264</v>
      </c>
      <c r="G7956" t="s">
        <v>29</v>
      </c>
      <c r="H7956" s="5">
        <v>171.83</v>
      </c>
      <c r="I7956" s="5">
        <v>171.828</v>
      </c>
      <c r="J7956" s="5">
        <v>2.0000000000095402E-3</v>
      </c>
      <c r="K7956" s="5">
        <v>171.83</v>
      </c>
      <c r="L7956" s="5">
        <v>0</v>
      </c>
      <c r="M7956" t="str">
        <f>IF(ISERROR(VLOOKUP(A7956,'[1]Ecart validé'!$A:$A,1,FALSE)),Z7956,"Ecart Validé")</f>
        <v>valid</v>
      </c>
      <c r="R7956" t="s">
        <v>30</v>
      </c>
      <c r="X7956"/>
      <c r="Y7956"/>
      <c r="Z7956" t="s">
        <v>31</v>
      </c>
    </row>
    <row r="7957" spans="1:26" x14ac:dyDescent="0.3">
      <c r="A7957" t="s">
        <v>10475</v>
      </c>
      <c r="B7957" t="s">
        <v>2508</v>
      </c>
      <c r="C7957">
        <v>4792</v>
      </c>
      <c r="D7957" t="str">
        <f>+VLOOKUP(C7957,Param!K:L,2,FALSE)</f>
        <v>MANUTAN S.L.</v>
      </c>
      <c r="E7957" t="s">
        <v>2735</v>
      </c>
      <c r="F7957" t="s">
        <v>8266</v>
      </c>
      <c r="G7957" t="s">
        <v>29</v>
      </c>
      <c r="H7957" s="5">
        <v>8.91</v>
      </c>
      <c r="I7957" s="5">
        <v>8.91</v>
      </c>
      <c r="J7957" s="5">
        <v>0</v>
      </c>
      <c r="K7957" s="5">
        <v>8.91</v>
      </c>
      <c r="L7957" s="5">
        <v>0</v>
      </c>
      <c r="M7957" t="str">
        <f>IF(ISERROR(VLOOKUP(A7957,'[1]Ecart validé'!$A:$A,1,FALSE)),Z7957,"Ecart Validé")</f>
        <v>valid</v>
      </c>
      <c r="R7957" t="s">
        <v>30</v>
      </c>
      <c r="X7957"/>
      <c r="Y7957"/>
      <c r="Z7957" t="s">
        <v>31</v>
      </c>
    </row>
    <row r="7958" spans="1:26" x14ac:dyDescent="0.3">
      <c r="A7958" t="s">
        <v>10476</v>
      </c>
      <c r="B7958" t="s">
        <v>2508</v>
      </c>
      <c r="C7958">
        <v>4930</v>
      </c>
      <c r="D7958" t="str">
        <f>+VLOOKUP(C7958,Param!K:L,2,FALSE)</f>
        <v>ANABIOL, S.L.</v>
      </c>
      <c r="E7958" t="s">
        <v>2740</v>
      </c>
      <c r="F7958" t="s">
        <v>8260</v>
      </c>
      <c r="G7958" t="s">
        <v>29</v>
      </c>
      <c r="H7958" s="5">
        <v>83.56</v>
      </c>
      <c r="I7958" s="5">
        <v>83.564999999999998</v>
      </c>
      <c r="J7958" s="5">
        <v>-4.9999999999954499E-3</v>
      </c>
      <c r="K7958" s="5">
        <v>83.56</v>
      </c>
      <c r="L7958" s="5">
        <v>0</v>
      </c>
      <c r="M7958" t="str">
        <f>IF(ISERROR(VLOOKUP(A7958,'[1]Ecart validé'!$A:$A,1,FALSE)),Z7958,"Ecart Validé")</f>
        <v>valid</v>
      </c>
      <c r="R7958" t="s">
        <v>30</v>
      </c>
      <c r="X7958"/>
      <c r="Y7958"/>
      <c r="Z7958" t="s">
        <v>31</v>
      </c>
    </row>
    <row r="7959" spans="1:26" x14ac:dyDescent="0.3">
      <c r="A7959" t="s">
        <v>10477</v>
      </c>
      <c r="B7959" t="s">
        <v>2508</v>
      </c>
      <c r="C7959">
        <v>4930</v>
      </c>
      <c r="D7959" t="str">
        <f>+VLOOKUP(C7959,Param!K:L,2,FALSE)</f>
        <v>ANABIOL, S.L.</v>
      </c>
      <c r="E7959" t="s">
        <v>2740</v>
      </c>
      <c r="F7959" t="s">
        <v>8262</v>
      </c>
      <c r="G7959" t="s">
        <v>29</v>
      </c>
      <c r="H7959" s="5">
        <v>88.85</v>
      </c>
      <c r="I7959" s="5">
        <v>88.846299999999999</v>
      </c>
      <c r="J7959" s="5">
        <v>3.69999999999492E-3</v>
      </c>
      <c r="K7959" s="5">
        <v>88.85</v>
      </c>
      <c r="L7959" s="5">
        <v>0</v>
      </c>
      <c r="M7959" t="str">
        <f>IF(ISERROR(VLOOKUP(A7959,'[1]Ecart validé'!$A:$A,1,FALSE)),Z7959,"Ecart Validé")</f>
        <v>valid</v>
      </c>
      <c r="R7959" t="s">
        <v>30</v>
      </c>
      <c r="X7959"/>
      <c r="Y7959"/>
      <c r="Z7959" t="s">
        <v>31</v>
      </c>
    </row>
    <row r="7960" spans="1:26" x14ac:dyDescent="0.3">
      <c r="A7960" t="s">
        <v>10478</v>
      </c>
      <c r="B7960" t="s">
        <v>2508</v>
      </c>
      <c r="C7960">
        <v>4930</v>
      </c>
      <c r="D7960" t="str">
        <f>+VLOOKUP(C7960,Param!K:L,2,FALSE)</f>
        <v>ANABIOL, S.L.</v>
      </c>
      <c r="E7960" t="s">
        <v>2740</v>
      </c>
      <c r="F7960" t="s">
        <v>8264</v>
      </c>
      <c r="G7960" t="s">
        <v>29</v>
      </c>
      <c r="H7960" s="5">
        <v>18.72</v>
      </c>
      <c r="I7960" s="5">
        <v>18.717300000000002</v>
      </c>
      <c r="J7960" s="5">
        <v>2.6999999999972601E-3</v>
      </c>
      <c r="K7960" s="5">
        <v>18.72</v>
      </c>
      <c r="L7960" s="5">
        <v>0</v>
      </c>
      <c r="M7960" t="str">
        <f>IF(ISERROR(VLOOKUP(A7960,'[1]Ecart validé'!$A:$A,1,FALSE)),Z7960,"Ecart Validé")</f>
        <v>valid</v>
      </c>
      <c r="R7960" t="s">
        <v>30</v>
      </c>
      <c r="X7960"/>
      <c r="Y7960"/>
      <c r="Z7960" t="s">
        <v>31</v>
      </c>
    </row>
    <row r="7961" spans="1:26" x14ac:dyDescent="0.3">
      <c r="A7961" t="s">
        <v>10479</v>
      </c>
      <c r="B7961" t="s">
        <v>2508</v>
      </c>
      <c r="C7961">
        <v>4930</v>
      </c>
      <c r="D7961" t="str">
        <f>+VLOOKUP(C7961,Param!K:L,2,FALSE)</f>
        <v>ANABIOL, S.L.</v>
      </c>
      <c r="E7961" t="s">
        <v>2740</v>
      </c>
      <c r="F7961" t="s">
        <v>8266</v>
      </c>
      <c r="G7961" t="s">
        <v>29</v>
      </c>
      <c r="H7961" s="5">
        <v>62.31</v>
      </c>
      <c r="I7961" s="5">
        <v>62.3078</v>
      </c>
      <c r="J7961" s="5">
        <v>2.2000000000019699E-3</v>
      </c>
      <c r="K7961" s="5">
        <v>62.31</v>
      </c>
      <c r="L7961" s="5">
        <v>0</v>
      </c>
      <c r="M7961" t="str">
        <f>IF(ISERROR(VLOOKUP(A7961,'[1]Ecart validé'!$A:$A,1,FALSE)),Z7961,"Ecart Validé")</f>
        <v>valid</v>
      </c>
      <c r="R7961" t="s">
        <v>30</v>
      </c>
      <c r="X7961"/>
      <c r="Y7961"/>
      <c r="Z7961" t="s">
        <v>31</v>
      </c>
    </row>
    <row r="7962" spans="1:26" x14ac:dyDescent="0.3">
      <c r="A7962" t="s">
        <v>10480</v>
      </c>
      <c r="B7962" t="s">
        <v>2508</v>
      </c>
      <c r="C7962">
        <v>4977</v>
      </c>
      <c r="D7962" t="str">
        <f>+VLOOKUP(C7962,Param!K:L,2,FALSE)</f>
        <v>PREMIUM MIX GROUP, S.L. (antes GRUPO VICHY CATALAN)</v>
      </c>
      <c r="E7962" t="s">
        <v>2745</v>
      </c>
      <c r="F7962" t="s">
        <v>8260</v>
      </c>
      <c r="G7962" t="s">
        <v>29</v>
      </c>
      <c r="H7962" s="5">
        <v>13.09</v>
      </c>
      <c r="I7962" s="5">
        <v>13.092700000000001</v>
      </c>
      <c r="J7962" s="5">
        <v>-2.7000000000008098E-3</v>
      </c>
      <c r="K7962" s="5">
        <v>13.09</v>
      </c>
      <c r="L7962" s="5">
        <v>0</v>
      </c>
      <c r="M7962" t="str">
        <f>IF(ISERROR(VLOOKUP(A7962,'[1]Ecart validé'!$A:$A,1,FALSE)),Z7962,"Ecart Validé")</f>
        <v>valid</v>
      </c>
      <c r="R7962" t="s">
        <v>30</v>
      </c>
      <c r="X7962"/>
      <c r="Y7962"/>
      <c r="Z7962" t="s">
        <v>31</v>
      </c>
    </row>
    <row r="7963" spans="1:26" x14ac:dyDescent="0.3">
      <c r="A7963" t="s">
        <v>10481</v>
      </c>
      <c r="B7963" t="s">
        <v>2508</v>
      </c>
      <c r="C7963">
        <v>4977</v>
      </c>
      <c r="D7963" t="str">
        <f>+VLOOKUP(C7963,Param!K:L,2,FALSE)</f>
        <v>PREMIUM MIX GROUP, S.L. (antes GRUPO VICHY CATALAN)</v>
      </c>
      <c r="E7963" t="s">
        <v>2745</v>
      </c>
      <c r="F7963" t="s">
        <v>8262</v>
      </c>
      <c r="G7963" t="s">
        <v>29</v>
      </c>
      <c r="H7963" s="5">
        <v>61.37</v>
      </c>
      <c r="I7963" s="5">
        <v>61.368200000000002</v>
      </c>
      <c r="J7963" s="5">
        <v>1.7999999999958E-3</v>
      </c>
      <c r="K7963" s="5">
        <v>61.37</v>
      </c>
      <c r="L7963" s="5">
        <v>0</v>
      </c>
      <c r="M7963" t="str">
        <f>IF(ISERROR(VLOOKUP(A7963,'[1]Ecart validé'!$A:$A,1,FALSE)),Z7963,"Ecart Validé")</f>
        <v>valid</v>
      </c>
      <c r="R7963" t="s">
        <v>30</v>
      </c>
      <c r="X7963"/>
      <c r="Y7963"/>
      <c r="Z7963" t="s">
        <v>31</v>
      </c>
    </row>
    <row r="7964" spans="1:26" x14ac:dyDescent="0.3">
      <c r="A7964" t="s">
        <v>10482</v>
      </c>
      <c r="B7964" t="s">
        <v>2508</v>
      </c>
      <c r="C7964">
        <v>4977</v>
      </c>
      <c r="D7964" t="str">
        <f>+VLOOKUP(C7964,Param!K:L,2,FALSE)</f>
        <v>PREMIUM MIX GROUP, S.L. (antes GRUPO VICHY CATALAN)</v>
      </c>
      <c r="E7964" t="s">
        <v>2745</v>
      </c>
      <c r="F7964" t="s">
        <v>8264</v>
      </c>
      <c r="G7964" t="s">
        <v>29</v>
      </c>
      <c r="H7964" s="5">
        <v>130.35</v>
      </c>
      <c r="I7964" s="5">
        <v>130.3535</v>
      </c>
      <c r="J7964" s="5">
        <v>-3.5000000000024998E-3</v>
      </c>
      <c r="K7964" s="5">
        <v>130.35</v>
      </c>
      <c r="L7964" s="5">
        <v>0</v>
      </c>
      <c r="M7964" t="str">
        <f>IF(ISERROR(VLOOKUP(A7964,'[1]Ecart validé'!$A:$A,1,FALSE)),Z7964,"Ecart Validé")</f>
        <v>valid</v>
      </c>
      <c r="R7964" t="s">
        <v>30</v>
      </c>
      <c r="X7964"/>
      <c r="Y7964"/>
      <c r="Z7964" t="s">
        <v>31</v>
      </c>
    </row>
    <row r="7965" spans="1:26" x14ac:dyDescent="0.3">
      <c r="A7965" t="s">
        <v>10483</v>
      </c>
      <c r="B7965" t="s">
        <v>2508</v>
      </c>
      <c r="C7965">
        <v>4977</v>
      </c>
      <c r="D7965" t="str">
        <f>+VLOOKUP(C7965,Param!K:L,2,FALSE)</f>
        <v>PREMIUM MIX GROUP, S.L. (antes GRUPO VICHY CATALAN)</v>
      </c>
      <c r="E7965" t="s">
        <v>2745</v>
      </c>
      <c r="F7965" t="s">
        <v>8266</v>
      </c>
      <c r="G7965" t="s">
        <v>29</v>
      </c>
      <c r="H7965" s="5">
        <v>117.18</v>
      </c>
      <c r="I7965" s="5">
        <v>117.1754</v>
      </c>
      <c r="J7965" s="5">
        <v>4.6000000000105904E-3</v>
      </c>
      <c r="K7965" s="5">
        <v>117.18</v>
      </c>
      <c r="L7965" s="5">
        <v>0</v>
      </c>
      <c r="M7965" t="str">
        <f>IF(ISERROR(VLOOKUP(A7965,'[1]Ecart validé'!$A:$A,1,FALSE)),Z7965,"Ecart Validé")</f>
        <v>valid</v>
      </c>
      <c r="R7965" t="s">
        <v>30</v>
      </c>
      <c r="X7965"/>
      <c r="Y7965"/>
      <c r="Z7965" t="s">
        <v>31</v>
      </c>
    </row>
    <row r="7966" spans="1:26" x14ac:dyDescent="0.3">
      <c r="A7966" t="s">
        <v>10484</v>
      </c>
      <c r="B7966" t="s">
        <v>2508</v>
      </c>
      <c r="C7966">
        <v>5125</v>
      </c>
      <c r="D7966" t="str">
        <f>+VLOOKUP(C7966,Param!K:L,2,FALSE)</f>
        <v>GUZMAN GASTRONOMIA, S.L.</v>
      </c>
      <c r="E7966" t="s">
        <v>2757</v>
      </c>
      <c r="F7966" t="s">
        <v>8260</v>
      </c>
      <c r="G7966" t="s">
        <v>29</v>
      </c>
      <c r="H7966" s="5">
        <v>189.5</v>
      </c>
      <c r="I7966" s="5">
        <v>189.4958</v>
      </c>
      <c r="J7966" s="5">
        <v>4.1999999999973101E-3</v>
      </c>
      <c r="K7966" s="5">
        <v>189.5</v>
      </c>
      <c r="L7966" s="5">
        <v>0</v>
      </c>
      <c r="M7966" t="str">
        <f>IF(ISERROR(VLOOKUP(A7966,'[1]Ecart validé'!$A:$A,1,FALSE)),Z7966,"Ecart Validé")</f>
        <v>valid</v>
      </c>
      <c r="R7966" t="s">
        <v>30</v>
      </c>
      <c r="X7966"/>
      <c r="Y7966"/>
      <c r="Z7966" t="s">
        <v>31</v>
      </c>
    </row>
    <row r="7967" spans="1:26" x14ac:dyDescent="0.3">
      <c r="A7967" t="s">
        <v>10485</v>
      </c>
      <c r="B7967" t="s">
        <v>2508</v>
      </c>
      <c r="C7967">
        <v>5125</v>
      </c>
      <c r="D7967" t="str">
        <f>+VLOOKUP(C7967,Param!K:L,2,FALSE)</f>
        <v>GUZMAN GASTRONOMIA, S.L.</v>
      </c>
      <c r="E7967" t="s">
        <v>2757</v>
      </c>
      <c r="F7967" t="s">
        <v>8262</v>
      </c>
      <c r="G7967" t="s">
        <v>29</v>
      </c>
      <c r="H7967" s="5">
        <v>466.93</v>
      </c>
      <c r="I7967" s="5">
        <v>466.9273</v>
      </c>
      <c r="J7967" s="5">
        <v>2.7000000000043599E-3</v>
      </c>
      <c r="K7967" s="5">
        <v>466.93</v>
      </c>
      <c r="L7967" s="5">
        <v>0</v>
      </c>
      <c r="M7967" t="str">
        <f>IF(ISERROR(VLOOKUP(A7967,'[1]Ecart validé'!$A:$A,1,FALSE)),Z7967,"Ecart Validé")</f>
        <v>valid</v>
      </c>
      <c r="R7967" t="s">
        <v>30</v>
      </c>
      <c r="X7967"/>
      <c r="Y7967"/>
      <c r="Z7967" t="s">
        <v>31</v>
      </c>
    </row>
    <row r="7968" spans="1:26" x14ac:dyDescent="0.3">
      <c r="A7968" t="s">
        <v>10486</v>
      </c>
      <c r="B7968" t="s">
        <v>2508</v>
      </c>
      <c r="C7968">
        <v>5125</v>
      </c>
      <c r="D7968" t="str">
        <f>+VLOOKUP(C7968,Param!K:L,2,FALSE)</f>
        <v>GUZMAN GASTRONOMIA, S.L.</v>
      </c>
      <c r="E7968" t="s">
        <v>2757</v>
      </c>
      <c r="F7968" t="s">
        <v>8264</v>
      </c>
      <c r="G7968" t="s">
        <v>29</v>
      </c>
      <c r="H7968" s="5">
        <v>766.64</v>
      </c>
      <c r="I7968" s="5">
        <v>766.63419999999996</v>
      </c>
      <c r="J7968" s="5">
        <v>5.8000000000220098E-3</v>
      </c>
      <c r="K7968" s="5">
        <v>766.64</v>
      </c>
      <c r="L7968" s="5">
        <v>0</v>
      </c>
      <c r="M7968" t="str">
        <f>IF(ISERROR(VLOOKUP(A7968,'[1]Ecart validé'!$A:$A,1,FALSE)),Z7968,"Ecart Validé")</f>
        <v>valid</v>
      </c>
      <c r="R7968" t="s">
        <v>30</v>
      </c>
      <c r="X7968"/>
      <c r="Y7968"/>
      <c r="Z7968" t="s">
        <v>31</v>
      </c>
    </row>
    <row r="7969" spans="1:26" x14ac:dyDescent="0.3">
      <c r="A7969" t="s">
        <v>10487</v>
      </c>
      <c r="B7969" t="s">
        <v>2508</v>
      </c>
      <c r="C7969">
        <v>5125</v>
      </c>
      <c r="D7969" t="str">
        <f>+VLOOKUP(C7969,Param!K:L,2,FALSE)</f>
        <v>GUZMAN GASTRONOMIA, S.L.</v>
      </c>
      <c r="E7969" t="s">
        <v>2757</v>
      </c>
      <c r="F7969" t="s">
        <v>8266</v>
      </c>
      <c r="G7969" t="s">
        <v>29</v>
      </c>
      <c r="H7969" s="5">
        <v>1090.19</v>
      </c>
      <c r="I7969" s="5">
        <v>1090.1851999999999</v>
      </c>
      <c r="J7969" s="5">
        <v>4.80000000015934E-3</v>
      </c>
      <c r="K7969" s="5">
        <v>1090.19</v>
      </c>
      <c r="L7969" s="5">
        <v>0</v>
      </c>
      <c r="M7969" t="str">
        <f>IF(ISERROR(VLOOKUP(A7969,'[1]Ecart validé'!$A:$A,1,FALSE)),Z7969,"Ecart Validé")</f>
        <v>valid</v>
      </c>
      <c r="R7969" t="s">
        <v>30</v>
      </c>
      <c r="X7969"/>
      <c r="Y7969"/>
      <c r="Z7969" t="s">
        <v>31</v>
      </c>
    </row>
    <row r="7970" spans="1:26" x14ac:dyDescent="0.3">
      <c r="A7970" t="s">
        <v>10488</v>
      </c>
      <c r="B7970" t="s">
        <v>2508</v>
      </c>
      <c r="C7970">
        <v>5160</v>
      </c>
      <c r="D7970" t="str">
        <f>+VLOOKUP(C7970,Param!K:L,2,FALSE)</f>
        <v>CARNICAS MARBRIS, S.L.</v>
      </c>
      <c r="E7970" t="s">
        <v>2762</v>
      </c>
      <c r="F7970" t="s">
        <v>8260</v>
      </c>
      <c r="G7970" t="s">
        <v>29</v>
      </c>
      <c r="H7970" s="5">
        <v>180.49</v>
      </c>
      <c r="I7970" s="5">
        <v>180.4924</v>
      </c>
      <c r="J7970" s="5">
        <v>-2.3999999999944001E-3</v>
      </c>
      <c r="K7970" s="5">
        <v>180.49</v>
      </c>
      <c r="L7970" s="5">
        <v>0</v>
      </c>
      <c r="M7970" t="str">
        <f>IF(ISERROR(VLOOKUP(A7970,'[1]Ecart validé'!$A:$A,1,FALSE)),Z7970,"Ecart Validé")</f>
        <v>valid</v>
      </c>
      <c r="R7970" t="s">
        <v>30</v>
      </c>
      <c r="X7970"/>
      <c r="Y7970"/>
      <c r="Z7970" t="s">
        <v>31</v>
      </c>
    </row>
    <row r="7971" spans="1:26" x14ac:dyDescent="0.3">
      <c r="A7971" t="s">
        <v>10489</v>
      </c>
      <c r="B7971" t="s">
        <v>2508</v>
      </c>
      <c r="C7971">
        <v>5160</v>
      </c>
      <c r="D7971" t="str">
        <f>+VLOOKUP(C7971,Param!K:L,2,FALSE)</f>
        <v>CARNICAS MARBRIS, S.L.</v>
      </c>
      <c r="E7971" t="s">
        <v>2762</v>
      </c>
      <c r="F7971" t="s">
        <v>8262</v>
      </c>
      <c r="G7971" t="s">
        <v>29</v>
      </c>
      <c r="H7971" s="5">
        <v>201.52</v>
      </c>
      <c r="I7971" s="5">
        <v>201.51920000000001</v>
      </c>
      <c r="J7971" s="5">
        <v>7.9999999999813499E-4</v>
      </c>
      <c r="K7971" s="5">
        <v>201.52</v>
      </c>
      <c r="L7971" s="5">
        <v>0</v>
      </c>
      <c r="M7971" t="str">
        <f>IF(ISERROR(VLOOKUP(A7971,'[1]Ecart validé'!$A:$A,1,FALSE)),Z7971,"Ecart Validé")</f>
        <v>valid</v>
      </c>
      <c r="R7971" t="s">
        <v>30</v>
      </c>
      <c r="X7971"/>
      <c r="Y7971"/>
      <c r="Z7971" t="s">
        <v>31</v>
      </c>
    </row>
    <row r="7972" spans="1:26" x14ac:dyDescent="0.3">
      <c r="A7972" t="s">
        <v>10490</v>
      </c>
      <c r="B7972" t="s">
        <v>2508</v>
      </c>
      <c r="C7972">
        <v>5160</v>
      </c>
      <c r="D7972" t="str">
        <f>+VLOOKUP(C7972,Param!K:L,2,FALSE)</f>
        <v>CARNICAS MARBRIS, S.L.</v>
      </c>
      <c r="E7972" t="s">
        <v>2762</v>
      </c>
      <c r="F7972" t="s">
        <v>8264</v>
      </c>
      <c r="G7972" t="s">
        <v>29</v>
      </c>
      <c r="H7972" s="5">
        <v>249.3</v>
      </c>
      <c r="I7972" s="5">
        <v>249.30199999999999</v>
      </c>
      <c r="J7972" s="5">
        <v>-1.9999999999811202E-3</v>
      </c>
      <c r="K7972" s="5">
        <v>249.3</v>
      </c>
      <c r="L7972" s="5">
        <v>0</v>
      </c>
      <c r="M7972" t="str">
        <f>IF(ISERROR(VLOOKUP(A7972,'[1]Ecart validé'!$A:$A,1,FALSE)),Z7972,"Ecart Validé")</f>
        <v>valid</v>
      </c>
      <c r="R7972" t="s">
        <v>30</v>
      </c>
      <c r="X7972"/>
      <c r="Y7972"/>
      <c r="Z7972" t="s">
        <v>31</v>
      </c>
    </row>
    <row r="7973" spans="1:26" x14ac:dyDescent="0.3">
      <c r="A7973" t="s">
        <v>10491</v>
      </c>
      <c r="B7973" t="s">
        <v>2508</v>
      </c>
      <c r="C7973">
        <v>5160</v>
      </c>
      <c r="D7973" t="str">
        <f>+VLOOKUP(C7973,Param!K:L,2,FALSE)</f>
        <v>CARNICAS MARBRIS, S.L.</v>
      </c>
      <c r="E7973" t="s">
        <v>2762</v>
      </c>
      <c r="F7973" t="s">
        <v>8266</v>
      </c>
      <c r="G7973" t="s">
        <v>29</v>
      </c>
      <c r="H7973" s="5">
        <v>276.98</v>
      </c>
      <c r="I7973" s="5">
        <v>276.98219999999998</v>
      </c>
      <c r="J7973" s="5">
        <v>-2.1999999999593399E-3</v>
      </c>
      <c r="K7973" s="5">
        <v>276.98</v>
      </c>
      <c r="L7973" s="5">
        <v>0</v>
      </c>
      <c r="M7973" t="str">
        <f>IF(ISERROR(VLOOKUP(A7973,'[1]Ecart validé'!$A:$A,1,FALSE)),Z7973,"Ecart Validé")</f>
        <v>valid</v>
      </c>
      <c r="R7973" t="s">
        <v>30</v>
      </c>
      <c r="X7973"/>
      <c r="Y7973"/>
      <c r="Z7973" t="s">
        <v>31</v>
      </c>
    </row>
    <row r="7974" spans="1:26" x14ac:dyDescent="0.3">
      <c r="A7974" t="s">
        <v>10492</v>
      </c>
      <c r="B7974" t="s">
        <v>2508</v>
      </c>
      <c r="C7974">
        <v>5226</v>
      </c>
      <c r="D7974" t="str">
        <f>+VLOOKUP(C7974,Param!K:L,2,FALSE)</f>
        <v>SERVICIOS COMPLEMENTARIOS POLIVALENTES, S.L.</v>
      </c>
      <c r="E7974" t="s">
        <v>2767</v>
      </c>
      <c r="F7974" t="s">
        <v>8260</v>
      </c>
      <c r="G7974" t="s">
        <v>29</v>
      </c>
      <c r="H7974" s="5">
        <v>639.94000000000005</v>
      </c>
      <c r="I7974" s="5">
        <v>639.93640000000005</v>
      </c>
      <c r="J7974" s="5">
        <v>3.6000000000058199E-3</v>
      </c>
      <c r="K7974" s="5">
        <v>639.94000000000005</v>
      </c>
      <c r="L7974" s="5">
        <v>0</v>
      </c>
      <c r="M7974" t="str">
        <f>IF(ISERROR(VLOOKUP(A7974,'[1]Ecart validé'!$A:$A,1,FALSE)),Z7974,"Ecart Validé")</f>
        <v>valid</v>
      </c>
      <c r="R7974" t="s">
        <v>30</v>
      </c>
      <c r="X7974"/>
      <c r="Y7974"/>
      <c r="Z7974" t="s">
        <v>31</v>
      </c>
    </row>
    <row r="7975" spans="1:26" x14ac:dyDescent="0.3">
      <c r="A7975" t="s">
        <v>10493</v>
      </c>
      <c r="B7975" t="s">
        <v>2508</v>
      </c>
      <c r="C7975">
        <v>5226</v>
      </c>
      <c r="D7975" t="str">
        <f>+VLOOKUP(C7975,Param!K:L,2,FALSE)</f>
        <v>SERVICIOS COMPLEMENTARIOS POLIVALENTES, S.L.</v>
      </c>
      <c r="E7975" t="s">
        <v>2767</v>
      </c>
      <c r="F7975" t="s">
        <v>8262</v>
      </c>
      <c r="G7975" t="s">
        <v>29</v>
      </c>
      <c r="H7975" s="5">
        <v>571.79999999999995</v>
      </c>
      <c r="I7975" s="5">
        <v>571.80100000000004</v>
      </c>
      <c r="J7975" s="5">
        <v>-1.00000000009004E-3</v>
      </c>
      <c r="K7975" s="5">
        <v>571.79999999999995</v>
      </c>
      <c r="L7975" s="5">
        <v>0</v>
      </c>
      <c r="M7975" t="str">
        <f>IF(ISERROR(VLOOKUP(A7975,'[1]Ecart validé'!$A:$A,1,FALSE)),Z7975,"Ecart Validé")</f>
        <v>valid</v>
      </c>
      <c r="R7975" t="s">
        <v>30</v>
      </c>
      <c r="X7975"/>
      <c r="Y7975"/>
      <c r="Z7975" t="s">
        <v>31</v>
      </c>
    </row>
    <row r="7976" spans="1:26" x14ac:dyDescent="0.3">
      <c r="A7976" t="s">
        <v>10494</v>
      </c>
      <c r="B7976" t="s">
        <v>2508</v>
      </c>
      <c r="C7976">
        <v>5226</v>
      </c>
      <c r="D7976" t="str">
        <f>+VLOOKUP(C7976,Param!K:L,2,FALSE)</f>
        <v>SERVICIOS COMPLEMENTARIOS POLIVALENTES, S.L.</v>
      </c>
      <c r="E7976" t="s">
        <v>2767</v>
      </c>
      <c r="F7976" t="s">
        <v>8264</v>
      </c>
      <c r="G7976" t="s">
        <v>29</v>
      </c>
      <c r="H7976" s="5">
        <v>604.85</v>
      </c>
      <c r="I7976" s="5">
        <v>604.84939999999995</v>
      </c>
      <c r="J7976" s="5">
        <v>6.0000000007676103E-4</v>
      </c>
      <c r="K7976" s="5">
        <v>604.85</v>
      </c>
      <c r="L7976" s="5">
        <v>0</v>
      </c>
      <c r="M7976" t="str">
        <f>IF(ISERROR(VLOOKUP(A7976,'[1]Ecart validé'!$A:$A,1,FALSE)),Z7976,"Ecart Validé")</f>
        <v>valid</v>
      </c>
      <c r="R7976" t="s">
        <v>30</v>
      </c>
      <c r="X7976"/>
      <c r="Y7976"/>
      <c r="Z7976" t="s">
        <v>31</v>
      </c>
    </row>
    <row r="7977" spans="1:26" x14ac:dyDescent="0.3">
      <c r="A7977" t="s">
        <v>10495</v>
      </c>
      <c r="B7977" t="s">
        <v>2508</v>
      </c>
      <c r="C7977">
        <v>5226</v>
      </c>
      <c r="D7977" t="str">
        <f>+VLOOKUP(C7977,Param!K:L,2,FALSE)</f>
        <v>SERVICIOS COMPLEMENTARIOS POLIVALENTES, S.L.</v>
      </c>
      <c r="E7977" t="s">
        <v>2767</v>
      </c>
      <c r="F7977" t="s">
        <v>8266</v>
      </c>
      <c r="G7977" t="s">
        <v>29</v>
      </c>
      <c r="H7977" s="5">
        <v>634.64</v>
      </c>
      <c r="I7977" s="5">
        <v>634.63900000000001</v>
      </c>
      <c r="J7977" s="5">
        <v>9.9999999997635292E-4</v>
      </c>
      <c r="K7977" s="5">
        <v>634.64</v>
      </c>
      <c r="L7977" s="5">
        <v>0</v>
      </c>
      <c r="M7977" t="str">
        <f>IF(ISERROR(VLOOKUP(A7977,'[1]Ecart validé'!$A:$A,1,FALSE)),Z7977,"Ecart Validé")</f>
        <v>valid</v>
      </c>
      <c r="R7977" t="s">
        <v>30</v>
      </c>
      <c r="X7977"/>
      <c r="Y7977"/>
      <c r="Z7977" t="s">
        <v>31</v>
      </c>
    </row>
    <row r="7978" spans="1:26" x14ac:dyDescent="0.3">
      <c r="A7978" t="s">
        <v>10496</v>
      </c>
      <c r="B7978" t="s">
        <v>2508</v>
      </c>
      <c r="C7978">
        <v>5472</v>
      </c>
      <c r="D7978" t="str">
        <f>+VLOOKUP(C7978,Param!K:L,2,FALSE)</f>
        <v>COMERCIAL GRUPO FREIXENET S.A.</v>
      </c>
      <c r="E7978" t="s">
        <v>2777</v>
      </c>
      <c r="F7978" t="s">
        <v>8260</v>
      </c>
      <c r="G7978" t="s">
        <v>29</v>
      </c>
      <c r="H7978" s="5">
        <v>72.709999999999994</v>
      </c>
      <c r="I7978" s="5">
        <v>72.705799999999996</v>
      </c>
      <c r="J7978" s="5">
        <v>4.1999999999973101E-3</v>
      </c>
      <c r="K7978" s="5">
        <v>72.709999999999994</v>
      </c>
      <c r="L7978" s="5">
        <v>0</v>
      </c>
      <c r="M7978" t="str">
        <f>IF(ISERROR(VLOOKUP(A7978,'[1]Ecart validé'!$A:$A,1,FALSE)),Z7978,"Ecart Validé")</f>
        <v>valid</v>
      </c>
      <c r="R7978" t="s">
        <v>30</v>
      </c>
      <c r="X7978"/>
      <c r="Y7978"/>
      <c r="Z7978" t="s">
        <v>31</v>
      </c>
    </row>
    <row r="7979" spans="1:26" x14ac:dyDescent="0.3">
      <c r="A7979" t="s">
        <v>10497</v>
      </c>
      <c r="B7979" t="s">
        <v>2508</v>
      </c>
      <c r="C7979">
        <v>5472</v>
      </c>
      <c r="D7979" t="str">
        <f>+VLOOKUP(C7979,Param!K:L,2,FALSE)</f>
        <v>COMERCIAL GRUPO FREIXENET S.A.</v>
      </c>
      <c r="E7979" t="s">
        <v>2777</v>
      </c>
      <c r="F7979" t="s">
        <v>8262</v>
      </c>
      <c r="G7979" t="s">
        <v>29</v>
      </c>
      <c r="H7979" s="5">
        <v>131.6</v>
      </c>
      <c r="I7979" s="5">
        <v>131.60419999999999</v>
      </c>
      <c r="J7979" s="5">
        <v>-4.1999999999973101E-3</v>
      </c>
      <c r="K7979" s="5">
        <v>131.6</v>
      </c>
      <c r="L7979" s="5">
        <v>0</v>
      </c>
      <c r="M7979" t="str">
        <f>IF(ISERROR(VLOOKUP(A7979,'[1]Ecart validé'!$A:$A,1,FALSE)),Z7979,"Ecart Validé")</f>
        <v>valid</v>
      </c>
      <c r="R7979" t="s">
        <v>30</v>
      </c>
      <c r="X7979"/>
      <c r="Y7979"/>
      <c r="Z7979" t="s">
        <v>31</v>
      </c>
    </row>
    <row r="7980" spans="1:26" x14ac:dyDescent="0.3">
      <c r="A7980" t="s">
        <v>10498</v>
      </c>
      <c r="B7980" t="s">
        <v>2508</v>
      </c>
      <c r="C7980">
        <v>5472</v>
      </c>
      <c r="D7980" t="str">
        <f>+VLOOKUP(C7980,Param!K:L,2,FALSE)</f>
        <v>COMERCIAL GRUPO FREIXENET S.A.</v>
      </c>
      <c r="E7980" t="s">
        <v>2777</v>
      </c>
      <c r="F7980" t="s">
        <v>8264</v>
      </c>
      <c r="G7980" t="s">
        <v>29</v>
      </c>
      <c r="H7980" s="5">
        <v>150.4</v>
      </c>
      <c r="I7980" s="5">
        <v>150.39940000000001</v>
      </c>
      <c r="J7980" s="5">
        <v>5.9999999999149601E-4</v>
      </c>
      <c r="K7980" s="5">
        <v>150.4</v>
      </c>
      <c r="L7980" s="5">
        <v>0</v>
      </c>
      <c r="M7980" t="str">
        <f>IF(ISERROR(VLOOKUP(A7980,'[1]Ecart validé'!$A:$A,1,FALSE)),Z7980,"Ecart Validé")</f>
        <v>valid</v>
      </c>
      <c r="R7980" t="s">
        <v>30</v>
      </c>
      <c r="X7980"/>
      <c r="Y7980"/>
      <c r="Z7980" t="s">
        <v>31</v>
      </c>
    </row>
    <row r="7981" spans="1:26" x14ac:dyDescent="0.3">
      <c r="A7981" t="s">
        <v>10499</v>
      </c>
      <c r="B7981" t="s">
        <v>2508</v>
      </c>
      <c r="C7981">
        <v>5472</v>
      </c>
      <c r="D7981" t="str">
        <f>+VLOOKUP(C7981,Param!K:L,2,FALSE)</f>
        <v>COMERCIAL GRUPO FREIXENET S.A.</v>
      </c>
      <c r="E7981" t="s">
        <v>2777</v>
      </c>
      <c r="F7981" t="s">
        <v>8266</v>
      </c>
      <c r="G7981" t="s">
        <v>29</v>
      </c>
      <c r="H7981" s="5">
        <v>247.74</v>
      </c>
      <c r="I7981" s="5">
        <v>247.7373</v>
      </c>
      <c r="J7981" s="5">
        <v>2.7000000000043599E-3</v>
      </c>
      <c r="K7981" s="5">
        <v>247.74</v>
      </c>
      <c r="L7981" s="5">
        <v>0</v>
      </c>
      <c r="M7981" t="str">
        <f>IF(ISERROR(VLOOKUP(A7981,'[1]Ecart validé'!$A:$A,1,FALSE)),Z7981,"Ecart Validé")</f>
        <v>valid</v>
      </c>
      <c r="R7981" t="s">
        <v>30</v>
      </c>
      <c r="X7981"/>
      <c r="Y7981"/>
      <c r="Z7981" t="s">
        <v>31</v>
      </c>
    </row>
    <row r="7982" spans="1:26" x14ac:dyDescent="0.3">
      <c r="A7982" t="s">
        <v>10500</v>
      </c>
      <c r="B7982" t="s">
        <v>2508</v>
      </c>
      <c r="C7982">
        <v>5483</v>
      </c>
      <c r="D7982" t="str">
        <f>+VLOOKUP(C7982,Param!K:L,2,FALSE)</f>
        <v>CALIDAD PASCUAL, S.A.</v>
      </c>
      <c r="E7982" t="s">
        <v>2787</v>
      </c>
      <c r="F7982" t="s">
        <v>8260</v>
      </c>
      <c r="G7982" t="s">
        <v>29</v>
      </c>
      <c r="H7982" s="5">
        <v>1989.31</v>
      </c>
      <c r="I7982" s="5">
        <v>1989.3072</v>
      </c>
      <c r="J7982" s="5">
        <v>2.7999999999792601E-3</v>
      </c>
      <c r="K7982" s="5">
        <v>1989.31</v>
      </c>
      <c r="L7982" s="5">
        <v>0</v>
      </c>
      <c r="M7982" t="str">
        <f>IF(ISERROR(VLOOKUP(A7982,'[1]Ecart validé'!$A:$A,1,FALSE)),Z7982,"Ecart Validé")</f>
        <v>valid</v>
      </c>
      <c r="R7982" t="s">
        <v>30</v>
      </c>
      <c r="X7982"/>
      <c r="Y7982"/>
      <c r="Z7982" t="s">
        <v>31</v>
      </c>
    </row>
    <row r="7983" spans="1:26" x14ac:dyDescent="0.3">
      <c r="A7983" t="s">
        <v>10501</v>
      </c>
      <c r="B7983" t="s">
        <v>2508</v>
      </c>
      <c r="C7983">
        <v>5483</v>
      </c>
      <c r="D7983" t="str">
        <f>+VLOOKUP(C7983,Param!K:L,2,FALSE)</f>
        <v>CALIDAD PASCUAL, S.A.</v>
      </c>
      <c r="E7983" t="s">
        <v>2787</v>
      </c>
      <c r="F7983" t="s">
        <v>8262</v>
      </c>
      <c r="G7983" t="s">
        <v>29</v>
      </c>
      <c r="H7983" s="5">
        <v>3568.43</v>
      </c>
      <c r="I7983" s="5">
        <v>3568.4288000000001</v>
      </c>
      <c r="J7983" s="5">
        <v>1.1999999996987699E-3</v>
      </c>
      <c r="K7983" s="5">
        <v>3568.43</v>
      </c>
      <c r="L7983" s="5">
        <v>0</v>
      </c>
      <c r="M7983" t="str">
        <f>IF(ISERROR(VLOOKUP(A7983,'[1]Ecart validé'!$A:$A,1,FALSE)),Z7983,"Ecart Validé")</f>
        <v>valid</v>
      </c>
      <c r="R7983" t="s">
        <v>30</v>
      </c>
      <c r="X7983"/>
      <c r="Y7983"/>
      <c r="Z7983" t="s">
        <v>31</v>
      </c>
    </row>
    <row r="7984" spans="1:26" s="123" customFormat="1" ht="43.2" x14ac:dyDescent="0.3">
      <c r="A7984" s="123" t="s">
        <v>10502</v>
      </c>
      <c r="B7984" s="123" t="s">
        <v>2508</v>
      </c>
      <c r="C7984" s="123">
        <v>5483</v>
      </c>
      <c r="D7984" s="123" t="str">
        <f>+VLOOKUP(C7984,Param!K:L,2,FALSE)</f>
        <v>CALIDAD PASCUAL, S.A.</v>
      </c>
      <c r="E7984" s="123" t="s">
        <v>2787</v>
      </c>
      <c r="F7984" s="123" t="s">
        <v>8264</v>
      </c>
      <c r="G7984" s="123" t="s">
        <v>29</v>
      </c>
      <c r="H7984" s="86">
        <v>6351.78</v>
      </c>
      <c r="I7984" s="5">
        <v>6351.7740000000003</v>
      </c>
      <c r="J7984" s="5">
        <v>6.0000000003128601E-3</v>
      </c>
      <c r="K7984" s="86">
        <v>6351.78</v>
      </c>
      <c r="L7984" s="86">
        <v>0</v>
      </c>
      <c r="M7984" s="123" t="str">
        <f>IF(ISERROR(VLOOKUP(A7984,'[1]Ecart validé'!$A:$A,1,FALSE)),Z7984,"Ecart Validé")</f>
        <v>valid</v>
      </c>
      <c r="R7984" s="123" t="s">
        <v>30</v>
      </c>
      <c r="S7984" s="123" t="s">
        <v>42</v>
      </c>
      <c r="T7984" s="123" t="s">
        <v>325</v>
      </c>
      <c r="U7984" s="124" t="s">
        <v>10503</v>
      </c>
      <c r="Z7984" t="s">
        <v>31</v>
      </c>
    </row>
    <row r="7985" spans="1:26" x14ac:dyDescent="0.3">
      <c r="A7985" t="s">
        <v>10504</v>
      </c>
      <c r="B7985" t="s">
        <v>2508</v>
      </c>
      <c r="C7985">
        <v>5483</v>
      </c>
      <c r="D7985" t="str">
        <f>+VLOOKUP(C7985,Param!K:L,2,FALSE)</f>
        <v>CALIDAD PASCUAL, S.A.</v>
      </c>
      <c r="E7985" t="s">
        <v>2787</v>
      </c>
      <c r="F7985" t="s">
        <v>8266</v>
      </c>
      <c r="G7985" t="s">
        <v>29</v>
      </c>
      <c r="H7985" s="5">
        <v>6331.76</v>
      </c>
      <c r="I7985" s="5">
        <v>6331.7628000000004</v>
      </c>
      <c r="J7985" s="5">
        <v>-2.8000000002066298E-3</v>
      </c>
      <c r="K7985" s="5">
        <v>6331.76</v>
      </c>
      <c r="L7985" s="5">
        <v>0</v>
      </c>
      <c r="M7985" t="str">
        <f>IF(ISERROR(VLOOKUP(A7985,'[1]Ecart validé'!$A:$A,1,FALSE)),Z7985,"Ecart Validé")</f>
        <v>valid</v>
      </c>
      <c r="R7985" t="s">
        <v>30</v>
      </c>
      <c r="X7985"/>
      <c r="Y7985"/>
      <c r="Z7985" t="s">
        <v>31</v>
      </c>
    </row>
    <row r="7986" spans="1:26" x14ac:dyDescent="0.3">
      <c r="A7986" t="s">
        <v>10505</v>
      </c>
      <c r="B7986" t="s">
        <v>2508</v>
      </c>
      <c r="C7986">
        <v>5570</v>
      </c>
      <c r="D7986" t="str">
        <f>+VLOOKUP(C7986,Param!K:L,2,FALSE)</f>
        <v>KONE ELEVADORES, S.A.</v>
      </c>
      <c r="E7986" t="s">
        <v>2792</v>
      </c>
      <c r="F7986" t="s">
        <v>8260</v>
      </c>
      <c r="G7986" t="s">
        <v>29</v>
      </c>
      <c r="H7986" s="5">
        <v>2916.83</v>
      </c>
      <c r="I7986" s="5">
        <v>2916.8319000000001</v>
      </c>
      <c r="J7986" s="5">
        <v>-1.9000000002051801E-3</v>
      </c>
      <c r="K7986" s="5">
        <v>2916.8319000000001</v>
      </c>
      <c r="L7986" s="5">
        <v>-1.9000000002051801E-3</v>
      </c>
      <c r="M7986" t="str">
        <f>IF(ISERROR(VLOOKUP(A7986,'[1]Ecart validé'!$A:$A,1,FALSE)),Z7986,"Ecart Validé")</f>
        <v>valid</v>
      </c>
      <c r="R7986" t="s">
        <v>30</v>
      </c>
      <c r="X7986"/>
      <c r="Y7986"/>
      <c r="Z7986" t="s">
        <v>31</v>
      </c>
    </row>
    <row r="7987" spans="1:26" ht="129.6" x14ac:dyDescent="0.3">
      <c r="A7987" t="s">
        <v>10506</v>
      </c>
      <c r="B7987" t="s">
        <v>2508</v>
      </c>
      <c r="C7987">
        <v>5570</v>
      </c>
      <c r="D7987" t="str">
        <f>+VLOOKUP(C7987,Param!K:L,2,FALSE)</f>
        <v>KONE ELEVADORES, S.A.</v>
      </c>
      <c r="E7987" t="s">
        <v>2792</v>
      </c>
      <c r="F7987" t="s">
        <v>8262</v>
      </c>
      <c r="G7987" t="s">
        <v>29</v>
      </c>
      <c r="H7987" s="5">
        <v>2573.6799999999998</v>
      </c>
      <c r="J7987" s="5">
        <v>2573.6799999999998</v>
      </c>
      <c r="L7987" s="5">
        <v>2573.6799999999998</v>
      </c>
      <c r="M7987" t="str">
        <f>IF(ISERROR(VLOOKUP(A7987,'[1]Ecart validé'!$A:$A,1,FALSE)),Z7987,"Ecart Validé")</f>
        <v>waiting</v>
      </c>
      <c r="N7987" t="s">
        <v>10507</v>
      </c>
      <c r="O7987" t="s">
        <v>10508</v>
      </c>
      <c r="P7987" t="s">
        <v>389</v>
      </c>
      <c r="Q7987" t="s">
        <v>10509</v>
      </c>
      <c r="S7987" t="s">
        <v>45</v>
      </c>
      <c r="T7987" t="s">
        <v>2529</v>
      </c>
      <c r="U7987" s="13" t="s">
        <v>10510</v>
      </c>
      <c r="V7987" t="s">
        <v>45</v>
      </c>
      <c r="W7987" t="s">
        <v>2529</v>
      </c>
      <c r="X7987" t="s">
        <v>2131</v>
      </c>
      <c r="Y7987"/>
      <c r="Z7987" t="s">
        <v>260</v>
      </c>
    </row>
    <row r="7988" spans="1:26" x14ac:dyDescent="0.3">
      <c r="A7988" t="s">
        <v>10511</v>
      </c>
      <c r="B7988" t="s">
        <v>2508</v>
      </c>
      <c r="C7988">
        <v>5570</v>
      </c>
      <c r="D7988" t="str">
        <f>+VLOOKUP(C7988,Param!K:L,2,FALSE)</f>
        <v>KONE ELEVADORES, S.A.</v>
      </c>
      <c r="E7988" t="s">
        <v>2792</v>
      </c>
      <c r="F7988" t="s">
        <v>8264</v>
      </c>
      <c r="G7988" t="s">
        <v>29</v>
      </c>
      <c r="H7988" s="5">
        <v>2920.7</v>
      </c>
      <c r="I7988" s="5">
        <v>2920.7048</v>
      </c>
      <c r="J7988" s="5">
        <v>-4.80000000015934E-3</v>
      </c>
      <c r="K7988" s="5">
        <v>2920.7048</v>
      </c>
      <c r="L7988" s="5">
        <v>-4.80000000015934E-3</v>
      </c>
      <c r="M7988" t="str">
        <f>IF(ISERROR(VLOOKUP(A7988,'[1]Ecart validé'!$A:$A,1,FALSE)),Z7988,"Ecart Validé")</f>
        <v>valid</v>
      </c>
      <c r="R7988" t="s">
        <v>30</v>
      </c>
      <c r="X7988"/>
      <c r="Y7988"/>
      <c r="Z7988" t="s">
        <v>31</v>
      </c>
    </row>
    <row r="7989" spans="1:26" x14ac:dyDescent="0.3">
      <c r="A7989" t="s">
        <v>10512</v>
      </c>
      <c r="B7989" t="s">
        <v>2508</v>
      </c>
      <c r="C7989">
        <v>5570</v>
      </c>
      <c r="D7989" t="str">
        <f>+VLOOKUP(C7989,Param!K:L,2,FALSE)</f>
        <v>KONE ELEVADORES, S.A.</v>
      </c>
      <c r="E7989" t="s">
        <v>2792</v>
      </c>
      <c r="F7989" t="s">
        <v>8266</v>
      </c>
      <c r="G7989" t="s">
        <v>29</v>
      </c>
      <c r="H7989" s="5">
        <v>3073.47</v>
      </c>
      <c r="I7989" s="5">
        <v>3073.4699000000001</v>
      </c>
      <c r="J7989" s="5">
        <v>1.00000000202271E-4</v>
      </c>
      <c r="K7989" s="5">
        <v>3073.4699000000001</v>
      </c>
      <c r="L7989" s="5">
        <v>1.00000000202271E-4</v>
      </c>
      <c r="M7989" t="str">
        <f>IF(ISERROR(VLOOKUP(A7989,'[1]Ecart validé'!$A:$A,1,FALSE)),Z7989,"Ecart Validé")</f>
        <v>valid</v>
      </c>
      <c r="R7989" t="s">
        <v>30</v>
      </c>
      <c r="X7989"/>
      <c r="Y7989"/>
      <c r="Z7989" t="s">
        <v>31</v>
      </c>
    </row>
    <row r="7990" spans="1:26" x14ac:dyDescent="0.3">
      <c r="A7990" t="s">
        <v>10513</v>
      </c>
      <c r="B7990" t="s">
        <v>2508</v>
      </c>
      <c r="C7990">
        <v>5597</v>
      </c>
      <c r="D7990" t="str">
        <f>+VLOOKUP(C7990,Param!K:L,2,FALSE)</f>
        <v>DISTRIBUIDORES AUTOMATICOS DE BEBIDAS Y ALIMENTOS, S.A. (DABASA)</v>
      </c>
      <c r="E7990" t="s">
        <v>2797</v>
      </c>
      <c r="F7990" t="s">
        <v>8260</v>
      </c>
      <c r="G7990" t="s">
        <v>29</v>
      </c>
      <c r="H7990" s="5">
        <v>81.28</v>
      </c>
      <c r="I7990" s="5">
        <v>81.28</v>
      </c>
      <c r="J7990" s="5">
        <v>0</v>
      </c>
      <c r="K7990" s="5">
        <v>81.28</v>
      </c>
      <c r="L7990" s="5">
        <v>0</v>
      </c>
      <c r="M7990" t="str">
        <f>IF(ISERROR(VLOOKUP(A7990,'[1]Ecart validé'!$A:$A,1,FALSE)),Z7990,"Ecart Validé")</f>
        <v>valid</v>
      </c>
      <c r="R7990" t="s">
        <v>30</v>
      </c>
      <c r="X7990"/>
      <c r="Y7990"/>
      <c r="Z7990" t="s">
        <v>31</v>
      </c>
    </row>
    <row r="7991" spans="1:26" x14ac:dyDescent="0.3">
      <c r="A7991" t="s">
        <v>10514</v>
      </c>
      <c r="B7991" t="s">
        <v>2508</v>
      </c>
      <c r="C7991">
        <v>5597</v>
      </c>
      <c r="D7991" t="str">
        <f>+VLOOKUP(C7991,Param!K:L,2,FALSE)</f>
        <v>DISTRIBUIDORES AUTOMATICOS DE BEBIDAS Y ALIMENTOS, S.A. (DABASA)</v>
      </c>
      <c r="E7991" t="s">
        <v>2797</v>
      </c>
      <c r="F7991" t="s">
        <v>8262</v>
      </c>
      <c r="G7991" t="s">
        <v>29</v>
      </c>
      <c r="H7991" s="5">
        <v>579.16</v>
      </c>
      <c r="I7991" s="5">
        <v>579.16179999999997</v>
      </c>
      <c r="J7991" s="5">
        <v>-1.8000000000029099E-3</v>
      </c>
      <c r="K7991" s="5">
        <v>579.16</v>
      </c>
      <c r="L7991" s="5">
        <v>0</v>
      </c>
      <c r="M7991" t="str">
        <f>IF(ISERROR(VLOOKUP(A7991,'[1]Ecart validé'!$A:$A,1,FALSE)),Z7991,"Ecart Validé")</f>
        <v>valid</v>
      </c>
      <c r="R7991" t="s">
        <v>30</v>
      </c>
      <c r="X7991"/>
      <c r="Y7991"/>
      <c r="Z7991" t="s">
        <v>31</v>
      </c>
    </row>
    <row r="7992" spans="1:26" x14ac:dyDescent="0.3">
      <c r="A7992" t="s">
        <v>10515</v>
      </c>
      <c r="B7992" t="s">
        <v>2508</v>
      </c>
      <c r="C7992">
        <v>5597</v>
      </c>
      <c r="D7992" t="str">
        <f>+VLOOKUP(C7992,Param!K:L,2,FALSE)</f>
        <v>DISTRIBUIDORES AUTOMATICOS DE BEBIDAS Y ALIMENTOS, S.A. (DABASA)</v>
      </c>
      <c r="E7992" t="s">
        <v>2797</v>
      </c>
      <c r="F7992" t="s">
        <v>8264</v>
      </c>
      <c r="G7992" t="s">
        <v>29</v>
      </c>
      <c r="H7992" s="5">
        <v>1269.26</v>
      </c>
      <c r="I7992" s="5">
        <v>1269.2593999999999</v>
      </c>
      <c r="J7992" s="5">
        <v>6.0000000007676103E-4</v>
      </c>
      <c r="K7992" s="5">
        <v>1269.26</v>
      </c>
      <c r="L7992" s="5">
        <v>0</v>
      </c>
      <c r="M7992" t="str">
        <f>IF(ISERROR(VLOOKUP(A7992,'[1]Ecart validé'!$A:$A,1,FALSE)),Z7992,"Ecart Validé")</f>
        <v>valid</v>
      </c>
      <c r="R7992" t="s">
        <v>30</v>
      </c>
      <c r="X7992"/>
      <c r="Y7992"/>
      <c r="Z7992" t="s">
        <v>31</v>
      </c>
    </row>
    <row r="7993" spans="1:26" x14ac:dyDescent="0.3">
      <c r="A7993" t="s">
        <v>10516</v>
      </c>
      <c r="B7993" t="s">
        <v>2508</v>
      </c>
      <c r="C7993">
        <v>5597</v>
      </c>
      <c r="D7993" t="str">
        <f>+VLOOKUP(C7993,Param!K:L,2,FALSE)</f>
        <v>DISTRIBUIDORES AUTOMATICOS DE BEBIDAS Y ALIMENTOS, S.A. (DABASA)</v>
      </c>
      <c r="E7993" t="s">
        <v>2797</v>
      </c>
      <c r="F7993" t="s">
        <v>8266</v>
      </c>
      <c r="G7993" t="s">
        <v>29</v>
      </c>
      <c r="H7993" s="5">
        <v>1428.54</v>
      </c>
      <c r="I7993" s="5">
        <v>1428.5402999999999</v>
      </c>
      <c r="J7993" s="5">
        <v>-2.9999999992469303E-4</v>
      </c>
      <c r="K7993" s="5">
        <v>1428.54</v>
      </c>
      <c r="L7993" s="5">
        <v>0</v>
      </c>
      <c r="M7993" t="str">
        <f>IF(ISERROR(VLOOKUP(A7993,'[1]Ecart validé'!$A:$A,1,FALSE)),Z7993,"Ecart Validé")</f>
        <v>valid</v>
      </c>
      <c r="R7993" t="s">
        <v>30</v>
      </c>
      <c r="X7993"/>
      <c r="Y7993"/>
      <c r="Z7993" t="s">
        <v>31</v>
      </c>
    </row>
    <row r="7994" spans="1:26" x14ac:dyDescent="0.3">
      <c r="A7994" t="s">
        <v>10517</v>
      </c>
      <c r="B7994" t="s">
        <v>2508</v>
      </c>
      <c r="C7994">
        <v>5630</v>
      </c>
      <c r="D7994" t="str">
        <f>+VLOOKUP(C7994,Param!K:L,2,FALSE)</f>
        <v>INNOVACION GERIATRICA TECNOLOGICA, S.L.</v>
      </c>
      <c r="E7994" t="s">
        <v>2802</v>
      </c>
      <c r="F7994" t="s">
        <v>8260</v>
      </c>
      <c r="G7994" t="s">
        <v>29</v>
      </c>
      <c r="H7994" s="5">
        <v>7.5</v>
      </c>
      <c r="I7994" s="5">
        <v>7.5</v>
      </c>
      <c r="J7994" s="5">
        <v>0</v>
      </c>
      <c r="K7994" s="5">
        <v>7.5</v>
      </c>
      <c r="L7994" s="5">
        <v>0</v>
      </c>
      <c r="M7994" t="str">
        <f>IF(ISERROR(VLOOKUP(A7994,'[1]Ecart validé'!$A:$A,1,FALSE)),Z7994,"Ecart Validé")</f>
        <v>valid</v>
      </c>
      <c r="R7994" t="s">
        <v>30</v>
      </c>
      <c r="X7994"/>
      <c r="Y7994"/>
      <c r="Z7994" t="s">
        <v>31</v>
      </c>
    </row>
    <row r="7995" spans="1:26" x14ac:dyDescent="0.3">
      <c r="A7995" t="s">
        <v>10518</v>
      </c>
      <c r="B7995" t="s">
        <v>2508</v>
      </c>
      <c r="C7995">
        <v>5630</v>
      </c>
      <c r="D7995" t="str">
        <f>+VLOOKUP(C7995,Param!K:L,2,FALSE)</f>
        <v>INNOVACION GERIATRICA TECNOLOGICA, S.L.</v>
      </c>
      <c r="E7995" t="s">
        <v>2802</v>
      </c>
      <c r="F7995" t="s">
        <v>8262</v>
      </c>
      <c r="G7995" t="s">
        <v>29</v>
      </c>
      <c r="H7995" s="5">
        <v>7.5</v>
      </c>
      <c r="I7995" s="5">
        <v>7.5</v>
      </c>
      <c r="J7995" s="5">
        <v>0</v>
      </c>
      <c r="K7995" s="5">
        <v>7.5</v>
      </c>
      <c r="L7995" s="5">
        <v>0</v>
      </c>
      <c r="M7995" t="str">
        <f>IF(ISERROR(VLOOKUP(A7995,'[1]Ecart validé'!$A:$A,1,FALSE)),Z7995,"Ecart Validé")</f>
        <v>valid</v>
      </c>
      <c r="R7995" t="s">
        <v>30</v>
      </c>
      <c r="X7995"/>
      <c r="Y7995"/>
      <c r="Z7995" t="s">
        <v>31</v>
      </c>
    </row>
    <row r="7996" spans="1:26" x14ac:dyDescent="0.3">
      <c r="A7996" t="s">
        <v>10519</v>
      </c>
      <c r="B7996" t="s">
        <v>2508</v>
      </c>
      <c r="C7996">
        <v>5630</v>
      </c>
      <c r="D7996" t="str">
        <f>+VLOOKUP(C7996,Param!K:L,2,FALSE)</f>
        <v>INNOVACION GERIATRICA TECNOLOGICA, S.L.</v>
      </c>
      <c r="E7996" t="s">
        <v>2802</v>
      </c>
      <c r="F7996" t="s">
        <v>8266</v>
      </c>
      <c r="G7996" t="s">
        <v>29</v>
      </c>
      <c r="H7996" s="5">
        <v>45.11</v>
      </c>
      <c r="I7996" s="5">
        <v>45.1128</v>
      </c>
      <c r="J7996" s="5">
        <v>-2.8000000000005798E-3</v>
      </c>
      <c r="K7996" s="5">
        <v>45.11</v>
      </c>
      <c r="L7996" s="5">
        <v>0</v>
      </c>
      <c r="M7996" t="str">
        <f>IF(ISERROR(VLOOKUP(A7996,'[1]Ecart validé'!$A:$A,1,FALSE)),Z7996,"Ecart Validé")</f>
        <v>valid</v>
      </c>
      <c r="R7996" t="s">
        <v>30</v>
      </c>
      <c r="X7996"/>
      <c r="Y7996"/>
      <c r="Z7996" t="s">
        <v>31</v>
      </c>
    </row>
    <row r="7997" spans="1:26" x14ac:dyDescent="0.3">
      <c r="A7997" t="s">
        <v>10520</v>
      </c>
      <c r="B7997" t="s">
        <v>2508</v>
      </c>
      <c r="C7997">
        <v>5637</v>
      </c>
      <c r="D7997" t="str">
        <f>+VLOOKUP(C7997,Param!K:L,2,FALSE)</f>
        <v>ILUNION BUGADERIAS DE CATALUNYA, S.A. (antes FLISA CATALUÑA)</v>
      </c>
      <c r="E7997" t="s">
        <v>2805</v>
      </c>
      <c r="F7997" t="s">
        <v>8260</v>
      </c>
      <c r="G7997" t="s">
        <v>29</v>
      </c>
      <c r="H7997" s="5">
        <v>771.45</v>
      </c>
      <c r="I7997" s="5">
        <v>771.44560000000001</v>
      </c>
      <c r="J7997" s="5">
        <v>4.4000000000323702E-3</v>
      </c>
      <c r="K7997" s="5">
        <v>771.45</v>
      </c>
      <c r="L7997" s="5">
        <v>0</v>
      </c>
      <c r="M7997" t="str">
        <f>IF(ISERROR(VLOOKUP(A7997,'[1]Ecart validé'!$A:$A,1,FALSE)),Z7997,"Ecart Validé")</f>
        <v>valid</v>
      </c>
      <c r="R7997" t="s">
        <v>30</v>
      </c>
      <c r="X7997"/>
      <c r="Y7997"/>
      <c r="Z7997" t="s">
        <v>31</v>
      </c>
    </row>
    <row r="7998" spans="1:26" x14ac:dyDescent="0.3">
      <c r="A7998" t="s">
        <v>10521</v>
      </c>
      <c r="B7998" t="s">
        <v>2508</v>
      </c>
      <c r="C7998">
        <v>5637</v>
      </c>
      <c r="D7998" t="str">
        <f>+VLOOKUP(C7998,Param!K:L,2,FALSE)</f>
        <v>ILUNION BUGADERIAS DE CATALUNYA, S.A. (antes FLISA CATALUÑA)</v>
      </c>
      <c r="E7998" t="s">
        <v>2805</v>
      </c>
      <c r="F7998" t="s">
        <v>8262</v>
      </c>
      <c r="G7998" t="s">
        <v>29</v>
      </c>
      <c r="H7998" s="5">
        <v>1387.8</v>
      </c>
      <c r="I7998" s="5">
        <v>1387.7991</v>
      </c>
      <c r="J7998" s="5">
        <v>9.0000000000145497E-4</v>
      </c>
      <c r="K7998" s="5">
        <v>1387.8</v>
      </c>
      <c r="L7998" s="5">
        <v>0</v>
      </c>
      <c r="M7998" t="str">
        <f>IF(ISERROR(VLOOKUP(A7998,'[1]Ecart validé'!$A:$A,1,FALSE)),Z7998,"Ecart Validé")</f>
        <v>valid</v>
      </c>
      <c r="R7998" t="s">
        <v>30</v>
      </c>
      <c r="X7998"/>
      <c r="Y7998"/>
      <c r="Z7998" t="s">
        <v>31</v>
      </c>
    </row>
    <row r="7999" spans="1:26" x14ac:dyDescent="0.3">
      <c r="A7999" t="s">
        <v>10522</v>
      </c>
      <c r="B7999" t="s">
        <v>2508</v>
      </c>
      <c r="C7999">
        <v>5637</v>
      </c>
      <c r="D7999" t="str">
        <f>+VLOOKUP(C7999,Param!K:L,2,FALSE)</f>
        <v>ILUNION BUGADERIAS DE CATALUNYA, S.A. (antes FLISA CATALUÑA)</v>
      </c>
      <c r="E7999" t="s">
        <v>2805</v>
      </c>
      <c r="F7999" t="s">
        <v>8264</v>
      </c>
      <c r="G7999" t="s">
        <v>29</v>
      </c>
      <c r="H7999" s="5">
        <v>1159.8</v>
      </c>
      <c r="I7999" s="5">
        <v>1159.7986000000001</v>
      </c>
      <c r="J7999" s="5">
        <v>1.3999999998759399E-3</v>
      </c>
      <c r="K7999" s="5">
        <v>1159.8</v>
      </c>
      <c r="L7999" s="5">
        <v>0</v>
      </c>
      <c r="M7999" t="str">
        <f>IF(ISERROR(VLOOKUP(A7999,'[1]Ecart validé'!$A:$A,1,FALSE)),Z7999,"Ecart Validé")</f>
        <v>valid</v>
      </c>
      <c r="R7999" t="s">
        <v>30</v>
      </c>
      <c r="X7999"/>
      <c r="Y7999"/>
      <c r="Z7999" t="s">
        <v>31</v>
      </c>
    </row>
    <row r="8000" spans="1:26" x14ac:dyDescent="0.3">
      <c r="A8000" t="s">
        <v>10523</v>
      </c>
      <c r="B8000" t="s">
        <v>2508</v>
      </c>
      <c r="C8000">
        <v>5637</v>
      </c>
      <c r="D8000" t="str">
        <f>+VLOOKUP(C8000,Param!K:L,2,FALSE)</f>
        <v>ILUNION BUGADERIAS DE CATALUNYA, S.A. (antes FLISA CATALUÑA)</v>
      </c>
      <c r="E8000" t="s">
        <v>2805</v>
      </c>
      <c r="F8000" t="s">
        <v>8266</v>
      </c>
      <c r="G8000" t="s">
        <v>29</v>
      </c>
      <c r="H8000" s="5">
        <v>1126</v>
      </c>
      <c r="I8000" s="5">
        <v>1125.9958999999999</v>
      </c>
      <c r="J8000" s="5">
        <v>4.1000000001076798E-3</v>
      </c>
      <c r="K8000" s="5">
        <v>1126</v>
      </c>
      <c r="L8000" s="5">
        <v>0</v>
      </c>
      <c r="M8000" t="str">
        <f>IF(ISERROR(VLOOKUP(A8000,'[1]Ecart validé'!$A:$A,1,FALSE)),Z8000,"Ecart Validé")</f>
        <v>valid</v>
      </c>
      <c r="R8000" t="s">
        <v>30</v>
      </c>
      <c r="X8000"/>
      <c r="Y8000"/>
      <c r="Z8000" t="s">
        <v>31</v>
      </c>
    </row>
    <row r="8001" spans="1:26" x14ac:dyDescent="0.3">
      <c r="A8001" t="s">
        <v>10524</v>
      </c>
      <c r="B8001" t="s">
        <v>2508</v>
      </c>
      <c r="C8001">
        <v>5651</v>
      </c>
      <c r="D8001" t="str">
        <f>+VLOOKUP(C8001,Param!K:L,2,FALSE)</f>
        <v>FAGOR INDUSTRIAL, SOCIEDAD COOPERATIVA</v>
      </c>
      <c r="E8001" t="s">
        <v>2810</v>
      </c>
      <c r="F8001" t="s">
        <v>8260</v>
      </c>
      <c r="G8001" t="s">
        <v>29</v>
      </c>
      <c r="H8001" s="5">
        <v>167.93</v>
      </c>
      <c r="I8001" s="5">
        <v>167.9316</v>
      </c>
      <c r="J8001" s="5">
        <v>-1.59999999999627E-3</v>
      </c>
      <c r="K8001" s="5">
        <v>167.93</v>
      </c>
      <c r="L8001" s="5">
        <v>0</v>
      </c>
      <c r="M8001" t="str">
        <f>IF(ISERROR(VLOOKUP(A8001,'[1]Ecart validé'!$A:$A,1,FALSE)),Z8001,"Ecart Validé")</f>
        <v>valid</v>
      </c>
      <c r="R8001" t="s">
        <v>30</v>
      </c>
      <c r="X8001"/>
      <c r="Y8001"/>
      <c r="Z8001" t="s">
        <v>31</v>
      </c>
    </row>
    <row r="8002" spans="1:26" x14ac:dyDescent="0.3">
      <c r="A8002" t="s">
        <v>10525</v>
      </c>
      <c r="B8002" t="s">
        <v>2508</v>
      </c>
      <c r="C8002">
        <v>5651</v>
      </c>
      <c r="D8002" t="str">
        <f>+VLOOKUP(C8002,Param!K:L,2,FALSE)</f>
        <v>FAGOR INDUSTRIAL, SOCIEDAD COOPERATIVA</v>
      </c>
      <c r="E8002" t="s">
        <v>2810</v>
      </c>
      <c r="F8002" t="s">
        <v>8262</v>
      </c>
      <c r="G8002" t="s">
        <v>29</v>
      </c>
      <c r="H8002" s="5">
        <v>99.96</v>
      </c>
      <c r="I8002" s="5">
        <v>99.963700000000003</v>
      </c>
      <c r="J8002" s="5">
        <v>-3.70000000000914E-3</v>
      </c>
      <c r="K8002" s="5">
        <v>99.96</v>
      </c>
      <c r="L8002" s="5">
        <v>0</v>
      </c>
      <c r="M8002" t="str">
        <f>IF(ISERROR(VLOOKUP(A8002,'[1]Ecart validé'!$A:$A,1,FALSE)),Z8002,"Ecart Validé")</f>
        <v>valid</v>
      </c>
      <c r="R8002" t="s">
        <v>30</v>
      </c>
      <c r="X8002"/>
      <c r="Y8002"/>
      <c r="Z8002" t="s">
        <v>31</v>
      </c>
    </row>
    <row r="8003" spans="1:26" x14ac:dyDescent="0.3">
      <c r="A8003" t="s">
        <v>10526</v>
      </c>
      <c r="B8003" t="s">
        <v>2508</v>
      </c>
      <c r="C8003">
        <v>5651</v>
      </c>
      <c r="D8003" t="str">
        <f>+VLOOKUP(C8003,Param!K:L,2,FALSE)</f>
        <v>FAGOR INDUSTRIAL, SOCIEDAD COOPERATIVA</v>
      </c>
      <c r="E8003" t="s">
        <v>2810</v>
      </c>
      <c r="F8003" t="s">
        <v>8264</v>
      </c>
      <c r="G8003" t="s">
        <v>29</v>
      </c>
      <c r="H8003" s="5">
        <v>281.31</v>
      </c>
      <c r="I8003" s="5">
        <v>281.3057</v>
      </c>
      <c r="J8003" s="5">
        <v>4.3000000000006297E-3</v>
      </c>
      <c r="K8003" s="5">
        <v>281.31</v>
      </c>
      <c r="L8003" s="5">
        <v>0</v>
      </c>
      <c r="M8003" t="str">
        <f>IF(ISERROR(VLOOKUP(A8003,'[1]Ecart validé'!$A:$A,1,FALSE)),Z8003,"Ecart Validé")</f>
        <v>valid</v>
      </c>
      <c r="R8003" t="s">
        <v>30</v>
      </c>
      <c r="X8003"/>
      <c r="Y8003"/>
      <c r="Z8003" t="s">
        <v>31</v>
      </c>
    </row>
    <row r="8004" spans="1:26" x14ac:dyDescent="0.3">
      <c r="A8004" t="s">
        <v>10527</v>
      </c>
      <c r="B8004" t="s">
        <v>2508</v>
      </c>
      <c r="C8004">
        <v>5651</v>
      </c>
      <c r="D8004" t="str">
        <f>+VLOOKUP(C8004,Param!K:L,2,FALSE)</f>
        <v>FAGOR INDUSTRIAL, SOCIEDAD COOPERATIVA</v>
      </c>
      <c r="E8004" t="s">
        <v>2810</v>
      </c>
      <c r="F8004" t="s">
        <v>8266</v>
      </c>
      <c r="G8004" t="s">
        <v>29</v>
      </c>
      <c r="H8004" s="5">
        <v>912.37</v>
      </c>
      <c r="I8004" s="5">
        <v>912.37339999999995</v>
      </c>
      <c r="J8004" s="5">
        <v>-3.3999999999423298E-3</v>
      </c>
      <c r="K8004" s="5">
        <v>912.37</v>
      </c>
      <c r="L8004" s="5">
        <v>0</v>
      </c>
      <c r="M8004" t="str">
        <f>IF(ISERROR(VLOOKUP(A8004,'[1]Ecart validé'!$A:$A,1,FALSE)),Z8004,"Ecart Validé")</f>
        <v>valid</v>
      </c>
      <c r="R8004" t="s">
        <v>30</v>
      </c>
      <c r="X8004"/>
      <c r="Y8004"/>
      <c r="Z8004" t="s">
        <v>31</v>
      </c>
    </row>
    <row r="8005" spans="1:26" x14ac:dyDescent="0.3">
      <c r="A8005" t="s">
        <v>10528</v>
      </c>
      <c r="B8005" t="s">
        <v>2508</v>
      </c>
      <c r="C8005">
        <v>5686</v>
      </c>
      <c r="D8005" t="str">
        <f>+VLOOKUP(C8005,Param!K:L,2,FALSE)</f>
        <v>SGS TECNOS S.A.</v>
      </c>
      <c r="E8005" t="s">
        <v>2815</v>
      </c>
      <c r="F8005" t="s">
        <v>8260</v>
      </c>
      <c r="G8005" t="s">
        <v>29</v>
      </c>
      <c r="H8005" s="5">
        <v>3.74</v>
      </c>
      <c r="I8005" s="5">
        <v>3.7440000000000002</v>
      </c>
      <c r="J8005" s="5">
        <v>-4.0000000000000001E-3</v>
      </c>
      <c r="K8005" s="5">
        <v>3.74</v>
      </c>
      <c r="L8005" s="5">
        <v>0</v>
      </c>
      <c r="M8005" t="str">
        <f>IF(ISERROR(VLOOKUP(A8005,'[1]Ecart validé'!$A:$A,1,FALSE)),Z8005,"Ecart Validé")</f>
        <v>valid</v>
      </c>
      <c r="R8005" t="s">
        <v>30</v>
      </c>
      <c r="X8005"/>
      <c r="Y8005"/>
      <c r="Z8005" t="s">
        <v>31</v>
      </c>
    </row>
    <row r="8006" spans="1:26" x14ac:dyDescent="0.3">
      <c r="A8006" t="s">
        <v>10529</v>
      </c>
      <c r="B8006" t="s">
        <v>2508</v>
      </c>
      <c r="C8006">
        <v>5686</v>
      </c>
      <c r="D8006" t="str">
        <f>+VLOOKUP(C8006,Param!K:L,2,FALSE)</f>
        <v>SGS TECNOS S.A.</v>
      </c>
      <c r="E8006" t="s">
        <v>2815</v>
      </c>
      <c r="F8006" t="s">
        <v>8262</v>
      </c>
      <c r="G8006" t="s">
        <v>29</v>
      </c>
      <c r="H8006" s="5">
        <v>21.19</v>
      </c>
      <c r="I8006" s="5">
        <v>21.19</v>
      </c>
      <c r="J8006" s="5">
        <v>0</v>
      </c>
      <c r="K8006" s="5">
        <v>21.19</v>
      </c>
      <c r="L8006" s="5">
        <v>0</v>
      </c>
      <c r="M8006" t="str">
        <f>IF(ISERROR(VLOOKUP(A8006,'[1]Ecart validé'!$A:$A,1,FALSE)),Z8006,"Ecart Validé")</f>
        <v>valid</v>
      </c>
      <c r="R8006" t="s">
        <v>30</v>
      </c>
      <c r="X8006"/>
      <c r="Y8006"/>
      <c r="Z8006" t="s">
        <v>31</v>
      </c>
    </row>
    <row r="8007" spans="1:26" x14ac:dyDescent="0.3">
      <c r="A8007" t="s">
        <v>10530</v>
      </c>
      <c r="B8007" t="s">
        <v>2508</v>
      </c>
      <c r="C8007">
        <v>5686</v>
      </c>
      <c r="D8007" t="str">
        <f>+VLOOKUP(C8007,Param!K:L,2,FALSE)</f>
        <v>SGS TECNOS S.A.</v>
      </c>
      <c r="E8007" t="s">
        <v>2815</v>
      </c>
      <c r="F8007" t="s">
        <v>8264</v>
      </c>
      <c r="G8007" t="s">
        <v>29</v>
      </c>
      <c r="H8007" s="5">
        <v>9.44</v>
      </c>
      <c r="I8007" s="5">
        <v>9.4380000000000006</v>
      </c>
      <c r="J8007" s="5">
        <v>1.9999999999988898E-3</v>
      </c>
      <c r="K8007" s="5">
        <v>9.44</v>
      </c>
      <c r="L8007" s="5">
        <v>0</v>
      </c>
      <c r="M8007" t="str">
        <f>IF(ISERROR(VLOOKUP(A8007,'[1]Ecart validé'!$A:$A,1,FALSE)),Z8007,"Ecart Validé")</f>
        <v>valid</v>
      </c>
      <c r="R8007" t="s">
        <v>30</v>
      </c>
      <c r="X8007"/>
      <c r="Y8007"/>
      <c r="Z8007" t="s">
        <v>31</v>
      </c>
    </row>
    <row r="8008" spans="1:26" x14ac:dyDescent="0.3">
      <c r="A8008" t="s">
        <v>10531</v>
      </c>
      <c r="B8008" t="s">
        <v>2508</v>
      </c>
      <c r="C8008">
        <v>5839</v>
      </c>
      <c r="D8008" t="str">
        <f>+VLOOKUP(C8008,Param!K:L,2,FALSE)</f>
        <v>KONICA MINOLTA BUSINESS SOLUTIONS SPAIN, S.A.</v>
      </c>
      <c r="E8008" t="s">
        <v>2818</v>
      </c>
      <c r="F8008" t="s">
        <v>8260</v>
      </c>
      <c r="G8008" t="s">
        <v>29</v>
      </c>
      <c r="H8008" s="5">
        <v>345.72</v>
      </c>
      <c r="I8008" s="5">
        <v>345.71949999999998</v>
      </c>
      <c r="J8008" s="5">
        <v>5.0000000004501999E-4</v>
      </c>
      <c r="K8008" s="5">
        <v>345.72</v>
      </c>
      <c r="L8008" s="5">
        <v>0</v>
      </c>
      <c r="M8008" t="str">
        <f>IF(ISERROR(VLOOKUP(A8008,'[1]Ecart validé'!$A:$A,1,FALSE)),Z8008,"Ecart Validé")</f>
        <v>valid</v>
      </c>
      <c r="R8008" t="s">
        <v>30</v>
      </c>
      <c r="X8008"/>
      <c r="Y8008"/>
      <c r="Z8008" t="s">
        <v>31</v>
      </c>
    </row>
    <row r="8009" spans="1:26" x14ac:dyDescent="0.3">
      <c r="A8009" t="s">
        <v>10532</v>
      </c>
      <c r="B8009" t="s">
        <v>2508</v>
      </c>
      <c r="C8009">
        <v>5839</v>
      </c>
      <c r="D8009" t="str">
        <f>+VLOOKUP(C8009,Param!K:L,2,FALSE)</f>
        <v>KONICA MINOLTA BUSINESS SOLUTIONS SPAIN, S.A.</v>
      </c>
      <c r="E8009" t="s">
        <v>2818</v>
      </c>
      <c r="F8009" t="s">
        <v>8262</v>
      </c>
      <c r="G8009" t="s">
        <v>29</v>
      </c>
      <c r="H8009" s="5">
        <v>332.45</v>
      </c>
      <c r="I8009" s="5">
        <v>332.44970000000001</v>
      </c>
      <c r="J8009" s="5">
        <v>2.9999999998153699E-4</v>
      </c>
      <c r="K8009" s="5">
        <v>332.45</v>
      </c>
      <c r="L8009" s="5">
        <v>0</v>
      </c>
      <c r="M8009" t="str">
        <f>IF(ISERROR(VLOOKUP(A8009,'[1]Ecart validé'!$A:$A,1,FALSE)),Z8009,"Ecart Validé")</f>
        <v>valid</v>
      </c>
      <c r="R8009" t="s">
        <v>30</v>
      </c>
      <c r="X8009"/>
      <c r="Y8009"/>
      <c r="Z8009" t="s">
        <v>31</v>
      </c>
    </row>
    <row r="8010" spans="1:26" x14ac:dyDescent="0.3">
      <c r="A8010" t="s">
        <v>10533</v>
      </c>
      <c r="B8010" t="s">
        <v>2508</v>
      </c>
      <c r="C8010">
        <v>5839</v>
      </c>
      <c r="D8010" t="str">
        <f>+VLOOKUP(C8010,Param!K:L,2,FALSE)</f>
        <v>KONICA MINOLTA BUSINESS SOLUTIONS SPAIN, S.A.</v>
      </c>
      <c r="E8010" t="s">
        <v>2818</v>
      </c>
      <c r="F8010" t="s">
        <v>8264</v>
      </c>
      <c r="G8010" t="s">
        <v>29</v>
      </c>
      <c r="H8010" s="5">
        <v>466.7</v>
      </c>
      <c r="I8010" s="5">
        <v>466.70519999999999</v>
      </c>
      <c r="J8010" s="5">
        <v>-5.2000000000020901E-3</v>
      </c>
      <c r="K8010" s="5">
        <v>466.7</v>
      </c>
      <c r="L8010" s="5">
        <v>0</v>
      </c>
      <c r="M8010" t="str">
        <f>IF(ISERROR(VLOOKUP(A8010,'[1]Ecart validé'!$A:$A,1,FALSE)),Z8010,"Ecart Validé")</f>
        <v>valid</v>
      </c>
      <c r="R8010" t="s">
        <v>30</v>
      </c>
      <c r="X8010"/>
      <c r="Y8010"/>
      <c r="Z8010" t="s">
        <v>31</v>
      </c>
    </row>
    <row r="8011" spans="1:26" x14ac:dyDescent="0.3">
      <c r="A8011" t="s">
        <v>10534</v>
      </c>
      <c r="B8011" t="s">
        <v>2508</v>
      </c>
      <c r="C8011">
        <v>5839</v>
      </c>
      <c r="D8011" t="str">
        <f>+VLOOKUP(C8011,Param!K:L,2,FALSE)</f>
        <v>KONICA MINOLTA BUSINESS SOLUTIONS SPAIN, S.A.</v>
      </c>
      <c r="E8011" t="s">
        <v>2818</v>
      </c>
      <c r="F8011" t="s">
        <v>8266</v>
      </c>
      <c r="G8011" t="s">
        <v>29</v>
      </c>
      <c r="H8011" s="5">
        <v>361.58</v>
      </c>
      <c r="I8011" s="5">
        <v>361.57560000000001</v>
      </c>
      <c r="J8011" s="5">
        <v>4.3999999999755303E-3</v>
      </c>
      <c r="K8011" s="5">
        <v>361.58</v>
      </c>
      <c r="L8011" s="5">
        <v>0</v>
      </c>
      <c r="M8011" t="str">
        <f>IF(ISERROR(VLOOKUP(A8011,'[1]Ecart validé'!$A:$A,1,FALSE)),Z8011,"Ecart Validé")</f>
        <v>valid</v>
      </c>
      <c r="R8011" t="s">
        <v>30</v>
      </c>
      <c r="X8011"/>
      <c r="Y8011"/>
      <c r="Z8011" t="s">
        <v>31</v>
      </c>
    </row>
    <row r="8012" spans="1:26" x14ac:dyDescent="0.3">
      <c r="A8012" t="s">
        <v>10535</v>
      </c>
      <c r="B8012" t="s">
        <v>2508</v>
      </c>
      <c r="C8012">
        <v>5912</v>
      </c>
      <c r="D8012" t="str">
        <f>+VLOOKUP(C8012,Param!K:L,2,FALSE)</f>
        <v>FRUTAS Y VERDURAS MASSANASSA, S.L.</v>
      </c>
      <c r="E8012" t="s">
        <v>2823</v>
      </c>
      <c r="F8012" t="s">
        <v>8260</v>
      </c>
      <c r="G8012" t="s">
        <v>29</v>
      </c>
      <c r="H8012" s="5">
        <v>18.16</v>
      </c>
      <c r="I8012" s="5">
        <v>18.160799999999998</v>
      </c>
      <c r="J8012" s="5">
        <v>-7.9999999999813499E-4</v>
      </c>
      <c r="K8012" s="5">
        <v>18.16</v>
      </c>
      <c r="L8012" s="5">
        <v>0</v>
      </c>
      <c r="M8012" t="str">
        <f>IF(ISERROR(VLOOKUP(A8012,'[1]Ecart validé'!$A:$A,1,FALSE)),Z8012,"Ecart Validé")</f>
        <v>valid</v>
      </c>
      <c r="R8012" t="s">
        <v>30</v>
      </c>
      <c r="X8012"/>
      <c r="Y8012"/>
      <c r="Z8012" t="s">
        <v>31</v>
      </c>
    </row>
    <row r="8013" spans="1:26" x14ac:dyDescent="0.3">
      <c r="A8013" t="s">
        <v>10536</v>
      </c>
      <c r="B8013" t="s">
        <v>2508</v>
      </c>
      <c r="C8013">
        <v>5912</v>
      </c>
      <c r="D8013" t="str">
        <f>+VLOOKUP(C8013,Param!K:L,2,FALSE)</f>
        <v>FRUTAS Y VERDURAS MASSANASSA, S.L.</v>
      </c>
      <c r="E8013" t="s">
        <v>2823</v>
      </c>
      <c r="F8013" t="s">
        <v>8262</v>
      </c>
      <c r="G8013" t="s">
        <v>29</v>
      </c>
      <c r="H8013" s="5">
        <v>15.55</v>
      </c>
      <c r="I8013" s="5">
        <v>15.5496</v>
      </c>
      <c r="J8013" s="5">
        <v>4.0000000000084402E-4</v>
      </c>
      <c r="K8013" s="5">
        <v>15.55</v>
      </c>
      <c r="L8013" s="5">
        <v>0</v>
      </c>
      <c r="M8013" t="str">
        <f>IF(ISERROR(VLOOKUP(A8013,'[1]Ecart validé'!$A:$A,1,FALSE)),Z8013,"Ecart Validé")</f>
        <v>valid</v>
      </c>
      <c r="R8013" t="s">
        <v>30</v>
      </c>
      <c r="X8013"/>
      <c r="Y8013"/>
      <c r="Z8013" t="s">
        <v>31</v>
      </c>
    </row>
    <row r="8014" spans="1:26" x14ac:dyDescent="0.3">
      <c r="A8014" t="s">
        <v>10537</v>
      </c>
      <c r="B8014" t="s">
        <v>2508</v>
      </c>
      <c r="C8014">
        <v>5912</v>
      </c>
      <c r="D8014" t="str">
        <f>+VLOOKUP(C8014,Param!K:L,2,FALSE)</f>
        <v>FRUTAS Y VERDURAS MASSANASSA, S.L.</v>
      </c>
      <c r="E8014" t="s">
        <v>2823</v>
      </c>
      <c r="F8014" t="s">
        <v>8264</v>
      </c>
      <c r="G8014" t="s">
        <v>29</v>
      </c>
      <c r="H8014" s="5">
        <v>28.14</v>
      </c>
      <c r="I8014" s="5">
        <v>28.144600000000001</v>
      </c>
      <c r="J8014" s="5">
        <v>-4.5999999999999297E-3</v>
      </c>
      <c r="K8014" s="5">
        <v>28.14</v>
      </c>
      <c r="L8014" s="5">
        <v>0</v>
      </c>
      <c r="M8014" t="str">
        <f>IF(ISERROR(VLOOKUP(A8014,'[1]Ecart validé'!$A:$A,1,FALSE)),Z8014,"Ecart Validé")</f>
        <v>valid</v>
      </c>
      <c r="R8014" t="s">
        <v>30</v>
      </c>
      <c r="X8014"/>
      <c r="Y8014"/>
      <c r="Z8014" t="s">
        <v>31</v>
      </c>
    </row>
    <row r="8015" spans="1:26" x14ac:dyDescent="0.3">
      <c r="A8015" t="s">
        <v>10538</v>
      </c>
      <c r="B8015" t="s">
        <v>2508</v>
      </c>
      <c r="C8015">
        <v>5912</v>
      </c>
      <c r="D8015" t="str">
        <f>+VLOOKUP(C8015,Param!K:L,2,FALSE)</f>
        <v>FRUTAS Y VERDURAS MASSANASSA, S.L.</v>
      </c>
      <c r="E8015" t="s">
        <v>2823</v>
      </c>
      <c r="F8015" t="s">
        <v>8266</v>
      </c>
      <c r="G8015" t="s">
        <v>29</v>
      </c>
      <c r="H8015" s="5">
        <v>29.17</v>
      </c>
      <c r="I8015" s="5">
        <v>29.165900000000001</v>
      </c>
      <c r="J8015" s="5">
        <v>4.1000000000011002E-3</v>
      </c>
      <c r="K8015" s="5">
        <v>29.17</v>
      </c>
      <c r="L8015" s="5">
        <v>0</v>
      </c>
      <c r="M8015" t="str">
        <f>IF(ISERROR(VLOOKUP(A8015,'[1]Ecart validé'!$A:$A,1,FALSE)),Z8015,"Ecart Validé")</f>
        <v>valid</v>
      </c>
      <c r="R8015" t="s">
        <v>30</v>
      </c>
      <c r="X8015"/>
      <c r="Y8015"/>
      <c r="Z8015" t="s">
        <v>31</v>
      </c>
    </row>
    <row r="8016" spans="1:26" x14ac:dyDescent="0.3">
      <c r="A8016" t="s">
        <v>10539</v>
      </c>
      <c r="B8016" t="s">
        <v>2508</v>
      </c>
      <c r="C8016">
        <v>5950</v>
      </c>
      <c r="D8016" t="str">
        <f>+VLOOKUP(C8016,Param!K:L,2,FALSE)</f>
        <v>KLIMER 2000, S.L.</v>
      </c>
      <c r="E8016" t="s">
        <v>2827</v>
      </c>
      <c r="F8016" t="s">
        <v>8260</v>
      </c>
      <c r="G8016" t="s">
        <v>29</v>
      </c>
      <c r="H8016" s="5">
        <v>13.73</v>
      </c>
      <c r="I8016" s="5">
        <v>13.7278</v>
      </c>
      <c r="J8016" s="5">
        <v>2.2000000000002001E-3</v>
      </c>
      <c r="K8016" s="5">
        <v>13.73</v>
      </c>
      <c r="L8016" s="5">
        <v>0</v>
      </c>
      <c r="M8016" t="str">
        <f>IF(ISERROR(VLOOKUP(A8016,'[1]Ecart validé'!$A:$A,1,FALSE)),Z8016,"Ecart Validé")</f>
        <v>valid</v>
      </c>
      <c r="R8016" t="s">
        <v>30</v>
      </c>
      <c r="X8016"/>
      <c r="Y8016"/>
      <c r="Z8016" t="s">
        <v>31</v>
      </c>
    </row>
    <row r="8017" spans="1:26" x14ac:dyDescent="0.3">
      <c r="A8017" t="s">
        <v>10540</v>
      </c>
      <c r="B8017" t="s">
        <v>2508</v>
      </c>
      <c r="C8017">
        <v>5950</v>
      </c>
      <c r="D8017" t="str">
        <f>+VLOOKUP(C8017,Param!K:L,2,FALSE)</f>
        <v>KLIMER 2000, S.L.</v>
      </c>
      <c r="E8017" t="s">
        <v>2827</v>
      </c>
      <c r="F8017" t="s">
        <v>8262</v>
      </c>
      <c r="G8017" t="s">
        <v>29</v>
      </c>
      <c r="H8017" s="5">
        <v>40.31</v>
      </c>
      <c r="I8017" s="5">
        <v>40.307200000000002</v>
      </c>
      <c r="J8017" s="5">
        <v>2.8000000000005798E-3</v>
      </c>
      <c r="K8017" s="5">
        <v>40.31</v>
      </c>
      <c r="L8017" s="5">
        <v>0</v>
      </c>
      <c r="M8017" t="str">
        <f>IF(ISERROR(VLOOKUP(A8017,'[1]Ecart validé'!$A:$A,1,FALSE)),Z8017,"Ecart Validé")</f>
        <v>valid</v>
      </c>
      <c r="R8017" t="s">
        <v>30</v>
      </c>
      <c r="X8017"/>
      <c r="Y8017"/>
      <c r="Z8017" t="s">
        <v>31</v>
      </c>
    </row>
    <row r="8018" spans="1:26" x14ac:dyDescent="0.3">
      <c r="A8018" t="s">
        <v>10541</v>
      </c>
      <c r="B8018" t="s">
        <v>2508</v>
      </c>
      <c r="C8018">
        <v>5950</v>
      </c>
      <c r="D8018" t="str">
        <f>+VLOOKUP(C8018,Param!K:L,2,FALSE)</f>
        <v>KLIMER 2000, S.L.</v>
      </c>
      <c r="E8018" t="s">
        <v>2827</v>
      </c>
      <c r="F8018" t="s">
        <v>8264</v>
      </c>
      <c r="G8018" t="s">
        <v>29</v>
      </c>
      <c r="H8018" s="5">
        <v>49</v>
      </c>
      <c r="I8018" s="5">
        <v>48.996699999999997</v>
      </c>
      <c r="J8018" s="5">
        <v>3.3000000000029599E-3</v>
      </c>
      <c r="K8018" s="5">
        <v>49</v>
      </c>
      <c r="L8018" s="5">
        <v>0</v>
      </c>
      <c r="M8018" t="str">
        <f>IF(ISERROR(VLOOKUP(A8018,'[1]Ecart validé'!$A:$A,1,FALSE)),Z8018,"Ecart Validé")</f>
        <v>valid</v>
      </c>
      <c r="R8018" t="s">
        <v>30</v>
      </c>
      <c r="X8018"/>
      <c r="Y8018"/>
      <c r="Z8018" t="s">
        <v>31</v>
      </c>
    </row>
    <row r="8019" spans="1:26" x14ac:dyDescent="0.3">
      <c r="A8019" t="s">
        <v>10542</v>
      </c>
      <c r="B8019" t="s">
        <v>2508</v>
      </c>
      <c r="C8019">
        <v>5950</v>
      </c>
      <c r="D8019" t="str">
        <f>+VLOOKUP(C8019,Param!K:L,2,FALSE)</f>
        <v>KLIMER 2000, S.L.</v>
      </c>
      <c r="E8019" t="s">
        <v>2827</v>
      </c>
      <c r="F8019" t="s">
        <v>8266</v>
      </c>
      <c r="G8019" t="s">
        <v>29</v>
      </c>
      <c r="H8019" s="5">
        <v>51.88</v>
      </c>
      <c r="I8019" s="5">
        <v>51.878100000000003</v>
      </c>
      <c r="J8019" s="5">
        <v>1.8999999999991201E-3</v>
      </c>
      <c r="K8019" s="5">
        <v>51.88</v>
      </c>
      <c r="L8019" s="5">
        <v>0</v>
      </c>
      <c r="M8019" t="str">
        <f>IF(ISERROR(VLOOKUP(A8019,'[1]Ecart validé'!$A:$A,1,FALSE)),Z8019,"Ecart Validé")</f>
        <v>valid</v>
      </c>
      <c r="R8019" t="s">
        <v>30</v>
      </c>
      <c r="X8019"/>
      <c r="Y8019"/>
      <c r="Z8019" t="s">
        <v>31</v>
      </c>
    </row>
    <row r="8020" spans="1:26" x14ac:dyDescent="0.3">
      <c r="A8020" t="s">
        <v>10543</v>
      </c>
      <c r="B8020" t="s">
        <v>2508</v>
      </c>
      <c r="C8020">
        <v>6017</v>
      </c>
      <c r="D8020" t="str">
        <f>+VLOOKUP(C8020,Param!K:L,2,FALSE)</f>
        <v>GSI PROFESIONALES DE LA SEGURIDAD Y SISTEMAS, S.A.</v>
      </c>
      <c r="E8020" t="s">
        <v>2832</v>
      </c>
      <c r="F8020" t="s">
        <v>8260</v>
      </c>
      <c r="G8020" t="s">
        <v>29</v>
      </c>
      <c r="H8020" s="5">
        <v>91.9</v>
      </c>
      <c r="I8020" s="5">
        <v>91.902000000000001</v>
      </c>
      <c r="J8020" s="5">
        <v>-1.9999999999953302E-3</v>
      </c>
      <c r="K8020" s="5">
        <v>91.9</v>
      </c>
      <c r="L8020" s="5">
        <v>0</v>
      </c>
      <c r="M8020" t="str">
        <f>IF(ISERROR(VLOOKUP(A8020,'[1]Ecart validé'!$A:$A,1,FALSE)),Z8020,"Ecart Validé")</f>
        <v>valid</v>
      </c>
      <c r="R8020" t="s">
        <v>30</v>
      </c>
      <c r="X8020"/>
      <c r="Y8020"/>
      <c r="Z8020" t="s">
        <v>31</v>
      </c>
    </row>
    <row r="8021" spans="1:26" x14ac:dyDescent="0.3">
      <c r="A8021" t="s">
        <v>10544</v>
      </c>
      <c r="B8021" t="s">
        <v>2508</v>
      </c>
      <c r="C8021">
        <v>6017</v>
      </c>
      <c r="D8021" t="str">
        <f>+VLOOKUP(C8021,Param!K:L,2,FALSE)</f>
        <v>GSI PROFESIONALES DE LA SEGURIDAD Y SISTEMAS, S.A.</v>
      </c>
      <c r="E8021" t="s">
        <v>2832</v>
      </c>
      <c r="F8021" t="s">
        <v>8262</v>
      </c>
      <c r="G8021" t="s">
        <v>29</v>
      </c>
      <c r="H8021" s="5">
        <v>104.32</v>
      </c>
      <c r="I8021" s="5">
        <v>104.32250000000001</v>
      </c>
      <c r="J8021" s="5">
        <v>-2.5000000000119302E-3</v>
      </c>
      <c r="K8021" s="5">
        <v>104.32</v>
      </c>
      <c r="L8021" s="5">
        <v>0</v>
      </c>
      <c r="M8021" t="str">
        <f>IF(ISERROR(VLOOKUP(A8021,'[1]Ecart validé'!$A:$A,1,FALSE)),Z8021,"Ecart Validé")</f>
        <v>valid</v>
      </c>
      <c r="R8021" t="s">
        <v>30</v>
      </c>
      <c r="X8021"/>
      <c r="Y8021"/>
      <c r="Z8021" t="s">
        <v>31</v>
      </c>
    </row>
    <row r="8022" spans="1:26" x14ac:dyDescent="0.3">
      <c r="A8022" t="s">
        <v>10545</v>
      </c>
      <c r="B8022" t="s">
        <v>2508</v>
      </c>
      <c r="C8022">
        <v>6017</v>
      </c>
      <c r="D8022" t="str">
        <f>+VLOOKUP(C8022,Param!K:L,2,FALSE)</f>
        <v>GSI PROFESIONALES DE LA SEGURIDAD Y SISTEMAS, S.A.</v>
      </c>
      <c r="E8022" t="s">
        <v>2832</v>
      </c>
      <c r="F8022" t="s">
        <v>8264</v>
      </c>
      <c r="G8022" t="s">
        <v>29</v>
      </c>
      <c r="H8022" s="5">
        <v>142.19</v>
      </c>
      <c r="I8022" s="5">
        <v>142.1859</v>
      </c>
      <c r="J8022" s="5">
        <v>4.0999999999939904E-3</v>
      </c>
      <c r="K8022" s="5">
        <v>142.19</v>
      </c>
      <c r="L8022" s="5">
        <v>0</v>
      </c>
      <c r="M8022" t="str">
        <f>IF(ISERROR(VLOOKUP(A8022,'[1]Ecart validé'!$A:$A,1,FALSE)),Z8022,"Ecart Validé")</f>
        <v>valid</v>
      </c>
      <c r="R8022" t="s">
        <v>30</v>
      </c>
      <c r="X8022"/>
      <c r="Y8022"/>
      <c r="Z8022" t="s">
        <v>31</v>
      </c>
    </row>
    <row r="8023" spans="1:26" x14ac:dyDescent="0.3">
      <c r="A8023" t="s">
        <v>10546</v>
      </c>
      <c r="B8023" t="s">
        <v>2508</v>
      </c>
      <c r="C8023">
        <v>6017</v>
      </c>
      <c r="D8023" t="str">
        <f>+VLOOKUP(C8023,Param!K:L,2,FALSE)</f>
        <v>GSI PROFESIONALES DE LA SEGURIDAD Y SISTEMAS, S.A.</v>
      </c>
      <c r="E8023" t="s">
        <v>2832</v>
      </c>
      <c r="F8023" t="s">
        <v>8266</v>
      </c>
      <c r="G8023" t="s">
        <v>29</v>
      </c>
      <c r="H8023" s="5">
        <v>140.1</v>
      </c>
      <c r="I8023" s="5">
        <v>140.1011</v>
      </c>
      <c r="J8023" s="5">
        <v>-1.1000000000080899E-3</v>
      </c>
      <c r="K8023" s="5">
        <v>140.1</v>
      </c>
      <c r="L8023" s="5">
        <v>0</v>
      </c>
      <c r="M8023" t="str">
        <f>IF(ISERROR(VLOOKUP(A8023,'[1]Ecart validé'!$A:$A,1,FALSE)),Z8023,"Ecart Validé")</f>
        <v>valid</v>
      </c>
      <c r="R8023" t="s">
        <v>30</v>
      </c>
      <c r="X8023"/>
      <c r="Y8023"/>
      <c r="Z8023" t="s">
        <v>31</v>
      </c>
    </row>
    <row r="8024" spans="1:26" x14ac:dyDescent="0.3">
      <c r="A8024" t="s">
        <v>10547</v>
      </c>
      <c r="B8024" t="s">
        <v>2508</v>
      </c>
      <c r="C8024">
        <v>6253</v>
      </c>
      <c r="D8024" t="str">
        <f>+VLOOKUP(C8024,Param!K:L,2,FALSE)</f>
        <v>WURTH ESPAÑA S.A.</v>
      </c>
      <c r="E8024" t="s">
        <v>2837</v>
      </c>
      <c r="F8024" t="s">
        <v>8260</v>
      </c>
      <c r="G8024" t="s">
        <v>29</v>
      </c>
      <c r="H8024" s="5">
        <v>82.1</v>
      </c>
      <c r="I8024" s="5">
        <v>82.1006</v>
      </c>
      <c r="J8024" s="5">
        <v>-6.0000000000570697E-4</v>
      </c>
      <c r="K8024" s="5">
        <v>82.1</v>
      </c>
      <c r="L8024" s="5">
        <v>0</v>
      </c>
      <c r="M8024" t="str">
        <f>IF(ISERROR(VLOOKUP(A8024,'[1]Ecart validé'!$A:$A,1,FALSE)),Z8024,"Ecart Validé")</f>
        <v>valid</v>
      </c>
      <c r="R8024" t="s">
        <v>30</v>
      </c>
      <c r="X8024"/>
      <c r="Y8024"/>
      <c r="Z8024" t="s">
        <v>31</v>
      </c>
    </row>
    <row r="8025" spans="1:26" x14ac:dyDescent="0.3">
      <c r="A8025" t="s">
        <v>10548</v>
      </c>
      <c r="B8025" t="s">
        <v>2508</v>
      </c>
      <c r="C8025">
        <v>6253</v>
      </c>
      <c r="D8025" t="str">
        <f>+VLOOKUP(C8025,Param!K:L,2,FALSE)</f>
        <v>WURTH ESPAÑA S.A.</v>
      </c>
      <c r="E8025" t="s">
        <v>2837</v>
      </c>
      <c r="F8025" t="s">
        <v>8262</v>
      </c>
      <c r="G8025" t="s">
        <v>29</v>
      </c>
      <c r="H8025" s="5">
        <v>523.72</v>
      </c>
      <c r="I8025" s="5">
        <v>523.72429999999997</v>
      </c>
      <c r="J8025" s="5">
        <v>-4.2999999999437898E-3</v>
      </c>
      <c r="K8025" s="5">
        <v>523.72</v>
      </c>
      <c r="L8025" s="5">
        <v>0</v>
      </c>
      <c r="M8025" t="str">
        <f>IF(ISERROR(VLOOKUP(A8025,'[1]Ecart validé'!$A:$A,1,FALSE)),Z8025,"Ecart Validé")</f>
        <v>valid</v>
      </c>
      <c r="R8025" t="s">
        <v>30</v>
      </c>
      <c r="X8025"/>
      <c r="Y8025"/>
      <c r="Z8025" t="s">
        <v>31</v>
      </c>
    </row>
    <row r="8026" spans="1:26" x14ac:dyDescent="0.3">
      <c r="A8026" t="s">
        <v>10549</v>
      </c>
      <c r="B8026" t="s">
        <v>2508</v>
      </c>
      <c r="C8026">
        <v>6253</v>
      </c>
      <c r="D8026" t="str">
        <f>+VLOOKUP(C8026,Param!K:L,2,FALSE)</f>
        <v>WURTH ESPAÑA S.A.</v>
      </c>
      <c r="E8026" t="s">
        <v>2837</v>
      </c>
      <c r="F8026" t="s">
        <v>8264</v>
      </c>
      <c r="G8026" t="s">
        <v>29</v>
      </c>
      <c r="H8026" s="5">
        <v>304</v>
      </c>
      <c r="I8026" s="5">
        <v>304.0018</v>
      </c>
      <c r="J8026" s="5">
        <v>-1.8000000000029099E-3</v>
      </c>
      <c r="K8026" s="5">
        <v>304</v>
      </c>
      <c r="L8026" s="5">
        <v>0</v>
      </c>
      <c r="M8026" t="str">
        <f>IF(ISERROR(VLOOKUP(A8026,'[1]Ecart validé'!$A:$A,1,FALSE)),Z8026,"Ecart Validé")</f>
        <v>valid</v>
      </c>
      <c r="R8026" t="s">
        <v>30</v>
      </c>
      <c r="X8026"/>
      <c r="Y8026"/>
      <c r="Z8026" t="s">
        <v>31</v>
      </c>
    </row>
    <row r="8027" spans="1:26" x14ac:dyDescent="0.3">
      <c r="A8027" t="s">
        <v>10550</v>
      </c>
      <c r="B8027" t="s">
        <v>2508</v>
      </c>
      <c r="C8027">
        <v>6253</v>
      </c>
      <c r="D8027" t="str">
        <f>+VLOOKUP(C8027,Param!K:L,2,FALSE)</f>
        <v>WURTH ESPAÑA S.A.</v>
      </c>
      <c r="E8027" t="s">
        <v>2837</v>
      </c>
      <c r="F8027" t="s">
        <v>8266</v>
      </c>
      <c r="G8027" t="s">
        <v>29</v>
      </c>
      <c r="H8027" s="5">
        <v>498.56</v>
      </c>
      <c r="I8027" s="5">
        <v>498.5575</v>
      </c>
      <c r="J8027" s="5">
        <v>2.4999999999977202E-3</v>
      </c>
      <c r="K8027" s="5">
        <v>498.56</v>
      </c>
      <c r="L8027" s="5">
        <v>0</v>
      </c>
      <c r="M8027" t="str">
        <f>IF(ISERROR(VLOOKUP(A8027,'[1]Ecart validé'!$A:$A,1,FALSE)),Z8027,"Ecart Validé")</f>
        <v>valid</v>
      </c>
      <c r="R8027" t="s">
        <v>30</v>
      </c>
      <c r="X8027"/>
      <c r="Y8027"/>
      <c r="Z8027" t="s">
        <v>31</v>
      </c>
    </row>
    <row r="8028" spans="1:26" x14ac:dyDescent="0.3">
      <c r="A8028" t="s">
        <v>10551</v>
      </c>
      <c r="B8028" t="s">
        <v>2508</v>
      </c>
      <c r="C8028">
        <v>6303</v>
      </c>
      <c r="D8028" t="str">
        <f>+VLOOKUP(C8028,Param!K:L,2,FALSE)</f>
        <v>SERVICIO ASISTENCIA TECNICA CAMAÑO S.L</v>
      </c>
      <c r="E8028" t="s">
        <v>2842</v>
      </c>
      <c r="F8028" t="s">
        <v>8260</v>
      </c>
      <c r="G8028" t="s">
        <v>29</v>
      </c>
      <c r="H8028" s="5">
        <v>53.77</v>
      </c>
      <c r="I8028" s="5">
        <v>53.769500000000001</v>
      </c>
      <c r="J8028" s="5">
        <v>5.0000000000238699E-4</v>
      </c>
      <c r="K8028" s="5">
        <v>53.77</v>
      </c>
      <c r="L8028" s="5">
        <v>0</v>
      </c>
      <c r="M8028" t="str">
        <f>IF(ISERROR(VLOOKUP(A8028,'[1]Ecart validé'!$A:$A,1,FALSE)),Z8028,"Ecart Validé")</f>
        <v>valid</v>
      </c>
      <c r="R8028" t="s">
        <v>30</v>
      </c>
      <c r="X8028"/>
      <c r="Y8028"/>
      <c r="Z8028" t="s">
        <v>31</v>
      </c>
    </row>
    <row r="8029" spans="1:26" x14ac:dyDescent="0.3">
      <c r="A8029" t="s">
        <v>10552</v>
      </c>
      <c r="B8029" t="s">
        <v>2508</v>
      </c>
      <c r="C8029">
        <v>6303</v>
      </c>
      <c r="D8029" t="str">
        <f>+VLOOKUP(C8029,Param!K:L,2,FALSE)</f>
        <v>SERVICIO ASISTENCIA TECNICA CAMAÑO S.L</v>
      </c>
      <c r="E8029" t="s">
        <v>2842</v>
      </c>
      <c r="F8029" t="s">
        <v>8262</v>
      </c>
      <c r="G8029" t="s">
        <v>29</v>
      </c>
      <c r="H8029" s="5">
        <v>24.04</v>
      </c>
      <c r="I8029" s="5">
        <v>24.0396</v>
      </c>
      <c r="J8029" s="5">
        <v>3.9999999999906701E-4</v>
      </c>
      <c r="K8029" s="5">
        <v>24.04</v>
      </c>
      <c r="L8029" s="5">
        <v>0</v>
      </c>
      <c r="M8029" t="str">
        <f>IF(ISERROR(VLOOKUP(A8029,'[1]Ecart validé'!$A:$A,1,FALSE)),Z8029,"Ecart Validé")</f>
        <v>valid</v>
      </c>
      <c r="R8029" t="s">
        <v>30</v>
      </c>
      <c r="X8029"/>
      <c r="Y8029"/>
      <c r="Z8029" t="s">
        <v>31</v>
      </c>
    </row>
    <row r="8030" spans="1:26" x14ac:dyDescent="0.3">
      <c r="A8030" t="s">
        <v>10553</v>
      </c>
      <c r="B8030" t="s">
        <v>2508</v>
      </c>
      <c r="C8030">
        <v>6303</v>
      </c>
      <c r="D8030" t="str">
        <f>+VLOOKUP(C8030,Param!K:L,2,FALSE)</f>
        <v>SERVICIO ASISTENCIA TECNICA CAMAÑO S.L</v>
      </c>
      <c r="E8030" t="s">
        <v>2842</v>
      </c>
      <c r="F8030" t="s">
        <v>8264</v>
      </c>
      <c r="G8030" t="s">
        <v>29</v>
      </c>
      <c r="H8030" s="5">
        <v>56.76</v>
      </c>
      <c r="I8030" s="5">
        <v>56.764400000000002</v>
      </c>
      <c r="J8030" s="5">
        <v>-4.4000000000039502E-3</v>
      </c>
      <c r="K8030" s="5">
        <v>56.76</v>
      </c>
      <c r="L8030" s="5">
        <v>0</v>
      </c>
      <c r="M8030" t="str">
        <f>IF(ISERROR(VLOOKUP(A8030,'[1]Ecart validé'!$A:$A,1,FALSE)),Z8030,"Ecart Validé")</f>
        <v>valid</v>
      </c>
      <c r="R8030" t="s">
        <v>30</v>
      </c>
      <c r="X8030"/>
      <c r="Y8030"/>
      <c r="Z8030" t="s">
        <v>31</v>
      </c>
    </row>
    <row r="8031" spans="1:26" x14ac:dyDescent="0.3">
      <c r="A8031" t="s">
        <v>10554</v>
      </c>
      <c r="B8031" t="s">
        <v>2508</v>
      </c>
      <c r="C8031">
        <v>6303</v>
      </c>
      <c r="D8031" t="str">
        <f>+VLOOKUP(C8031,Param!K:L,2,FALSE)</f>
        <v>SERVICIO ASISTENCIA TECNICA CAMAÑO S.L</v>
      </c>
      <c r="E8031" t="s">
        <v>2842</v>
      </c>
      <c r="F8031" t="s">
        <v>8266</v>
      </c>
      <c r="G8031" t="s">
        <v>29</v>
      </c>
      <c r="H8031" s="5">
        <v>117.14</v>
      </c>
      <c r="I8031" s="5">
        <v>117.1414</v>
      </c>
      <c r="J8031" s="5">
        <v>-1.40000000000384E-3</v>
      </c>
      <c r="K8031" s="5">
        <v>117.14</v>
      </c>
      <c r="L8031" s="5">
        <v>0</v>
      </c>
      <c r="M8031" t="str">
        <f>IF(ISERROR(VLOOKUP(A8031,'[1]Ecart validé'!$A:$A,1,FALSE)),Z8031,"Ecart Validé")</f>
        <v>valid</v>
      </c>
      <c r="R8031" t="s">
        <v>30</v>
      </c>
      <c r="X8031"/>
      <c r="Y8031"/>
      <c r="Z8031" t="s">
        <v>31</v>
      </c>
    </row>
    <row r="8032" spans="1:26" x14ac:dyDescent="0.3">
      <c r="A8032" t="s">
        <v>10555</v>
      </c>
      <c r="B8032" t="s">
        <v>2508</v>
      </c>
      <c r="C8032">
        <v>6305</v>
      </c>
      <c r="D8032" t="str">
        <f>+VLOOKUP(C8032,Param!K:L,2,FALSE)</f>
        <v>LOOMIS SPAIN, S.A.</v>
      </c>
      <c r="E8032" t="s">
        <v>2847</v>
      </c>
      <c r="F8032" t="s">
        <v>8260</v>
      </c>
      <c r="G8032" t="s">
        <v>29</v>
      </c>
      <c r="H8032" s="5">
        <v>50.9</v>
      </c>
      <c r="I8032" s="5">
        <v>50.903500000000001</v>
      </c>
      <c r="J8032" s="5">
        <v>-3.5000000000024998E-3</v>
      </c>
      <c r="K8032" s="5">
        <v>50.9</v>
      </c>
      <c r="L8032" s="5">
        <v>0</v>
      </c>
      <c r="M8032" t="str">
        <f>IF(ISERROR(VLOOKUP(A8032,'[1]Ecart validé'!$A:$A,1,FALSE)),Z8032,"Ecart Validé")</f>
        <v>valid</v>
      </c>
      <c r="R8032" t="s">
        <v>30</v>
      </c>
      <c r="X8032"/>
      <c r="Y8032"/>
      <c r="Z8032" t="s">
        <v>31</v>
      </c>
    </row>
    <row r="8033" spans="1:26" x14ac:dyDescent="0.3">
      <c r="A8033" t="s">
        <v>10556</v>
      </c>
      <c r="B8033" t="s">
        <v>2508</v>
      </c>
      <c r="C8033">
        <v>6305</v>
      </c>
      <c r="D8033" t="str">
        <f>+VLOOKUP(C8033,Param!K:L,2,FALSE)</f>
        <v>LOOMIS SPAIN, S.A.</v>
      </c>
      <c r="E8033" t="s">
        <v>2847</v>
      </c>
      <c r="F8033" t="s">
        <v>8262</v>
      </c>
      <c r="G8033" t="s">
        <v>29</v>
      </c>
      <c r="H8033" s="5">
        <v>83.89</v>
      </c>
      <c r="I8033" s="5">
        <v>83.8904</v>
      </c>
      <c r="J8033" s="5">
        <v>-3.9999999999906701E-4</v>
      </c>
      <c r="K8033" s="5">
        <v>83.89</v>
      </c>
      <c r="L8033" s="5">
        <v>0</v>
      </c>
      <c r="M8033" t="str">
        <f>IF(ISERROR(VLOOKUP(A8033,'[1]Ecart validé'!$A:$A,1,FALSE)),Z8033,"Ecart Validé")</f>
        <v>valid</v>
      </c>
      <c r="R8033" t="s">
        <v>30</v>
      </c>
      <c r="X8033"/>
      <c r="Y8033"/>
      <c r="Z8033" t="s">
        <v>31</v>
      </c>
    </row>
    <row r="8034" spans="1:26" x14ac:dyDescent="0.3">
      <c r="A8034" t="s">
        <v>10557</v>
      </c>
      <c r="B8034" t="s">
        <v>2508</v>
      </c>
      <c r="C8034">
        <v>6305</v>
      </c>
      <c r="D8034" t="str">
        <f>+VLOOKUP(C8034,Param!K:L,2,FALSE)</f>
        <v>LOOMIS SPAIN, S.A.</v>
      </c>
      <c r="E8034" t="s">
        <v>2847</v>
      </c>
      <c r="F8034" t="s">
        <v>8264</v>
      </c>
      <c r="G8034" t="s">
        <v>29</v>
      </c>
      <c r="H8034" s="5">
        <v>97.73</v>
      </c>
      <c r="I8034" s="5">
        <v>97.728899999999996</v>
      </c>
      <c r="J8034" s="5">
        <v>1.1000000000080899E-3</v>
      </c>
      <c r="K8034" s="5">
        <v>97.73</v>
      </c>
      <c r="L8034" s="5">
        <v>0</v>
      </c>
      <c r="M8034" t="str">
        <f>IF(ISERROR(VLOOKUP(A8034,'[1]Ecart validé'!$A:$A,1,FALSE)),Z8034,"Ecart Validé")</f>
        <v>valid</v>
      </c>
      <c r="R8034" t="s">
        <v>30</v>
      </c>
      <c r="X8034"/>
      <c r="Y8034"/>
      <c r="Z8034" t="s">
        <v>31</v>
      </c>
    </row>
    <row r="8035" spans="1:26" x14ac:dyDescent="0.3">
      <c r="A8035" t="s">
        <v>10558</v>
      </c>
      <c r="B8035" t="s">
        <v>2508</v>
      </c>
      <c r="C8035">
        <v>6305</v>
      </c>
      <c r="D8035" t="str">
        <f>+VLOOKUP(C8035,Param!K:L,2,FALSE)</f>
        <v>LOOMIS SPAIN, S.A.</v>
      </c>
      <c r="E8035" t="s">
        <v>2847</v>
      </c>
      <c r="F8035" t="s">
        <v>8266</v>
      </c>
      <c r="G8035" t="s">
        <v>29</v>
      </c>
      <c r="H8035" s="5">
        <v>111.25</v>
      </c>
      <c r="I8035" s="5">
        <v>111.2496</v>
      </c>
      <c r="J8035" s="5">
        <v>3.9999999999906701E-4</v>
      </c>
      <c r="K8035" s="5">
        <v>111.25</v>
      </c>
      <c r="L8035" s="5">
        <v>0</v>
      </c>
      <c r="M8035" t="str">
        <f>IF(ISERROR(VLOOKUP(A8035,'[1]Ecart validé'!$A:$A,1,FALSE)),Z8035,"Ecart Validé")</f>
        <v>valid</v>
      </c>
      <c r="R8035" t="s">
        <v>30</v>
      </c>
      <c r="X8035"/>
      <c r="Y8035"/>
      <c r="Z8035" t="s">
        <v>31</v>
      </c>
    </row>
    <row r="8036" spans="1:26" x14ac:dyDescent="0.3">
      <c r="A8036" t="s">
        <v>10559</v>
      </c>
      <c r="B8036" t="s">
        <v>2508</v>
      </c>
      <c r="C8036">
        <v>6327</v>
      </c>
      <c r="D8036" t="str">
        <f>+VLOOKUP(C8036,Param!K:L,2,FALSE)</f>
        <v>EUROBERCASA S.L. (ALISEO)</v>
      </c>
      <c r="E8036" t="s">
        <v>2852</v>
      </c>
      <c r="F8036" t="s">
        <v>8260</v>
      </c>
      <c r="G8036" t="s">
        <v>29</v>
      </c>
      <c r="H8036" s="5">
        <v>16.440000000000001</v>
      </c>
      <c r="I8036" s="5">
        <v>16.436499999999999</v>
      </c>
      <c r="J8036" s="5">
        <v>3.5000000000024998E-3</v>
      </c>
      <c r="K8036" s="5">
        <v>16.440000000000001</v>
      </c>
      <c r="L8036" s="5">
        <v>0</v>
      </c>
      <c r="M8036" t="str">
        <f>IF(ISERROR(VLOOKUP(A8036,'[1]Ecart validé'!$A:$A,1,FALSE)),Z8036,"Ecart Validé")</f>
        <v>valid</v>
      </c>
      <c r="R8036" t="s">
        <v>30</v>
      </c>
      <c r="X8036"/>
      <c r="Y8036"/>
      <c r="Z8036" t="s">
        <v>31</v>
      </c>
    </row>
    <row r="8037" spans="1:26" x14ac:dyDescent="0.3">
      <c r="A8037" t="s">
        <v>10560</v>
      </c>
      <c r="B8037" t="s">
        <v>2508</v>
      </c>
      <c r="C8037">
        <v>6327</v>
      </c>
      <c r="D8037" t="str">
        <f>+VLOOKUP(C8037,Param!K:L,2,FALSE)</f>
        <v>EUROBERCASA S.L. (ALISEO)</v>
      </c>
      <c r="E8037" t="s">
        <v>2852</v>
      </c>
      <c r="F8037" t="s">
        <v>8262</v>
      </c>
      <c r="G8037" t="s">
        <v>29</v>
      </c>
      <c r="H8037" s="5">
        <v>4806.84</v>
      </c>
      <c r="I8037" s="5">
        <v>4806.8415000000005</v>
      </c>
      <c r="J8037" s="5">
        <v>-1.50000000030559E-3</v>
      </c>
      <c r="K8037" s="5">
        <v>4806.84</v>
      </c>
      <c r="L8037" s="5">
        <v>0</v>
      </c>
      <c r="M8037" t="str">
        <f>IF(ISERROR(VLOOKUP(A8037,'[1]Ecart validé'!$A:$A,1,FALSE)),Z8037,"Ecart Validé")</f>
        <v>valid</v>
      </c>
      <c r="R8037" t="s">
        <v>30</v>
      </c>
      <c r="X8037"/>
      <c r="Y8037"/>
      <c r="Z8037" t="s">
        <v>31</v>
      </c>
    </row>
    <row r="8038" spans="1:26" x14ac:dyDescent="0.3">
      <c r="A8038" t="s">
        <v>10561</v>
      </c>
      <c r="B8038" t="s">
        <v>2508</v>
      </c>
      <c r="C8038">
        <v>6327</v>
      </c>
      <c r="D8038" t="str">
        <f>+VLOOKUP(C8038,Param!K:L,2,FALSE)</f>
        <v>EUROBERCASA S.L. (ALISEO)</v>
      </c>
      <c r="E8038" t="s">
        <v>2852</v>
      </c>
      <c r="F8038" t="s">
        <v>8264</v>
      </c>
      <c r="G8038" t="s">
        <v>29</v>
      </c>
      <c r="H8038" s="5">
        <v>57.79</v>
      </c>
      <c r="I8038" s="5">
        <v>57.785499999999999</v>
      </c>
      <c r="J8038" s="5">
        <v>4.5000000000001697E-3</v>
      </c>
      <c r="K8038" s="5">
        <v>57.79</v>
      </c>
      <c r="L8038" s="5">
        <v>0</v>
      </c>
      <c r="M8038" t="str">
        <f>IF(ISERROR(VLOOKUP(A8038,'[1]Ecart validé'!$A:$A,1,FALSE)),Z8038,"Ecart Validé")</f>
        <v>valid</v>
      </c>
      <c r="R8038" t="s">
        <v>30</v>
      </c>
      <c r="X8038"/>
      <c r="Y8038"/>
      <c r="Z8038" t="s">
        <v>31</v>
      </c>
    </row>
    <row r="8039" spans="1:26" x14ac:dyDescent="0.3">
      <c r="A8039" t="s">
        <v>10562</v>
      </c>
      <c r="B8039" t="s">
        <v>2508</v>
      </c>
      <c r="C8039">
        <v>6327</v>
      </c>
      <c r="D8039" t="str">
        <f>+VLOOKUP(C8039,Param!K:L,2,FALSE)</f>
        <v>EUROBERCASA S.L. (ALISEO)</v>
      </c>
      <c r="E8039" t="s">
        <v>2852</v>
      </c>
      <c r="F8039" t="s">
        <v>8266</v>
      </c>
      <c r="G8039" t="s">
        <v>29</v>
      </c>
      <c r="H8039" s="5">
        <v>250.94</v>
      </c>
      <c r="I8039" s="5">
        <v>250.94049999999999</v>
      </c>
      <c r="J8039" s="5">
        <v>-4.9999999998817603E-4</v>
      </c>
      <c r="K8039" s="5">
        <v>250.94</v>
      </c>
      <c r="L8039" s="5">
        <v>0</v>
      </c>
      <c r="M8039" t="str">
        <f>IF(ISERROR(VLOOKUP(A8039,'[1]Ecart validé'!$A:$A,1,FALSE)),Z8039,"Ecart Validé")</f>
        <v>valid</v>
      </c>
      <c r="R8039" t="s">
        <v>30</v>
      </c>
      <c r="X8039"/>
      <c r="Y8039"/>
      <c r="Z8039" t="s">
        <v>31</v>
      </c>
    </row>
    <row r="8040" spans="1:26" x14ac:dyDescent="0.3">
      <c r="A8040" t="s">
        <v>10563</v>
      </c>
      <c r="B8040" t="s">
        <v>2508</v>
      </c>
      <c r="C8040">
        <v>6368</v>
      </c>
      <c r="D8040" t="str">
        <f>+VLOOKUP(C8040,Param!K:L,2,FALSE)</f>
        <v>POLE SUD S.L.</v>
      </c>
      <c r="E8040" t="s">
        <v>2860</v>
      </c>
      <c r="F8040" t="s">
        <v>8260</v>
      </c>
      <c r="G8040" t="s">
        <v>29</v>
      </c>
      <c r="H8040" s="5">
        <v>180.05</v>
      </c>
      <c r="I8040" s="5">
        <v>180.05350000000001</v>
      </c>
      <c r="J8040" s="5">
        <v>-3.5000000000024998E-3</v>
      </c>
      <c r="K8040" s="5">
        <v>180.05</v>
      </c>
      <c r="L8040" s="5">
        <v>0</v>
      </c>
      <c r="M8040" t="str">
        <f>IF(ISERROR(VLOOKUP(A8040,'[1]Ecart validé'!$A:$A,1,FALSE)),Z8040,"Ecart Validé")</f>
        <v>valid</v>
      </c>
      <c r="R8040" t="s">
        <v>30</v>
      </c>
      <c r="X8040"/>
      <c r="Y8040"/>
      <c r="Z8040" t="s">
        <v>31</v>
      </c>
    </row>
    <row r="8041" spans="1:26" x14ac:dyDescent="0.3">
      <c r="A8041" t="s">
        <v>10564</v>
      </c>
      <c r="B8041" t="s">
        <v>2508</v>
      </c>
      <c r="C8041">
        <v>6368</v>
      </c>
      <c r="D8041" t="str">
        <f>+VLOOKUP(C8041,Param!K:L,2,FALSE)</f>
        <v>POLE SUD S.L.</v>
      </c>
      <c r="E8041" t="s">
        <v>2860</v>
      </c>
      <c r="F8041" t="s">
        <v>8262</v>
      </c>
      <c r="G8041" t="s">
        <v>29</v>
      </c>
      <c r="H8041" s="5">
        <v>443.58</v>
      </c>
      <c r="I8041" s="5">
        <v>443.57859999999999</v>
      </c>
      <c r="J8041" s="5">
        <v>1.39999999998963E-3</v>
      </c>
      <c r="K8041" s="5">
        <v>443.58</v>
      </c>
      <c r="L8041" s="5">
        <v>0</v>
      </c>
      <c r="M8041" t="str">
        <f>IF(ISERROR(VLOOKUP(A8041,'[1]Ecart validé'!$A:$A,1,FALSE)),Z8041,"Ecart Validé")</f>
        <v>valid</v>
      </c>
      <c r="R8041" t="s">
        <v>30</v>
      </c>
      <c r="X8041"/>
      <c r="Y8041"/>
      <c r="Z8041" t="s">
        <v>31</v>
      </c>
    </row>
    <row r="8042" spans="1:26" x14ac:dyDescent="0.3">
      <c r="A8042" t="s">
        <v>10565</v>
      </c>
      <c r="B8042" t="s">
        <v>2508</v>
      </c>
      <c r="C8042">
        <v>6368</v>
      </c>
      <c r="D8042" t="str">
        <f>+VLOOKUP(C8042,Param!K:L,2,FALSE)</f>
        <v>POLE SUD S.L.</v>
      </c>
      <c r="E8042" t="s">
        <v>2860</v>
      </c>
      <c r="F8042" t="s">
        <v>8264</v>
      </c>
      <c r="G8042" t="s">
        <v>29</v>
      </c>
      <c r="H8042" s="5">
        <v>827.37</v>
      </c>
      <c r="I8042" s="5">
        <v>827.37480000000005</v>
      </c>
      <c r="J8042" s="5">
        <v>-4.8000000000456497E-3</v>
      </c>
      <c r="K8042" s="5">
        <v>827.37</v>
      </c>
      <c r="L8042" s="5">
        <v>0</v>
      </c>
      <c r="M8042" t="str">
        <f>IF(ISERROR(VLOOKUP(A8042,'[1]Ecart validé'!$A:$A,1,FALSE)),Z8042,"Ecart Validé")</f>
        <v>valid</v>
      </c>
      <c r="R8042" t="s">
        <v>30</v>
      </c>
      <c r="X8042"/>
      <c r="Y8042"/>
      <c r="Z8042" t="s">
        <v>31</v>
      </c>
    </row>
    <row r="8043" spans="1:26" x14ac:dyDescent="0.3">
      <c r="A8043" t="s">
        <v>10566</v>
      </c>
      <c r="B8043" t="s">
        <v>2508</v>
      </c>
      <c r="C8043">
        <v>6368</v>
      </c>
      <c r="D8043" t="str">
        <f>+VLOOKUP(C8043,Param!K:L,2,FALSE)</f>
        <v>POLE SUD S.L.</v>
      </c>
      <c r="E8043" t="s">
        <v>2860</v>
      </c>
      <c r="F8043" t="s">
        <v>8266</v>
      </c>
      <c r="G8043" t="s">
        <v>29</v>
      </c>
      <c r="H8043" s="5">
        <v>1244.83</v>
      </c>
      <c r="I8043" s="5">
        <v>1244.8249000000001</v>
      </c>
      <c r="J8043" s="5">
        <v>5.0999999998566602E-3</v>
      </c>
      <c r="K8043" s="5">
        <v>1244.83</v>
      </c>
      <c r="L8043" s="5">
        <v>0</v>
      </c>
      <c r="M8043" t="str">
        <f>IF(ISERROR(VLOOKUP(A8043,'[1]Ecart validé'!$A:$A,1,FALSE)),Z8043,"Ecart Validé")</f>
        <v>valid</v>
      </c>
      <c r="R8043" t="s">
        <v>30</v>
      </c>
      <c r="X8043"/>
      <c r="Y8043"/>
      <c r="Z8043" t="s">
        <v>31</v>
      </c>
    </row>
    <row r="8044" spans="1:26" x14ac:dyDescent="0.3">
      <c r="A8044" t="s">
        <v>10567</v>
      </c>
      <c r="B8044" t="s">
        <v>2508</v>
      </c>
      <c r="C8044">
        <v>6391</v>
      </c>
      <c r="D8044" t="str">
        <f>+VLOOKUP(C8044,Param!K:L,2,FALSE)</f>
        <v>CASA DELFIN, S.A.</v>
      </c>
      <c r="E8044" t="s">
        <v>2865</v>
      </c>
      <c r="F8044" t="s">
        <v>8260</v>
      </c>
      <c r="G8044" t="s">
        <v>29</v>
      </c>
      <c r="H8044" s="5">
        <v>29.5</v>
      </c>
      <c r="I8044" s="5">
        <v>29.495200000000001</v>
      </c>
      <c r="J8044" s="5">
        <v>4.7999999999994696E-3</v>
      </c>
      <c r="K8044" s="5">
        <v>29.5</v>
      </c>
      <c r="L8044" s="5">
        <v>0</v>
      </c>
      <c r="M8044" t="str">
        <f>IF(ISERROR(VLOOKUP(A8044,'[1]Ecart validé'!$A:$A,1,FALSE)),Z8044,"Ecart Validé")</f>
        <v>valid</v>
      </c>
      <c r="R8044" t="s">
        <v>30</v>
      </c>
      <c r="X8044"/>
      <c r="Y8044"/>
      <c r="Z8044" t="s">
        <v>31</v>
      </c>
    </row>
    <row r="8045" spans="1:26" x14ac:dyDescent="0.3">
      <c r="A8045" t="s">
        <v>10568</v>
      </c>
      <c r="B8045" t="s">
        <v>2508</v>
      </c>
      <c r="C8045">
        <v>6391</v>
      </c>
      <c r="D8045" t="str">
        <f>+VLOOKUP(C8045,Param!K:L,2,FALSE)</f>
        <v>CASA DELFIN, S.A.</v>
      </c>
      <c r="E8045" t="s">
        <v>2865</v>
      </c>
      <c r="F8045" t="s">
        <v>8262</v>
      </c>
      <c r="G8045" t="s">
        <v>29</v>
      </c>
      <c r="H8045" s="5">
        <v>49.04</v>
      </c>
      <c r="I8045" s="5">
        <v>49.043599999999998</v>
      </c>
      <c r="J8045" s="5">
        <v>-3.5999999999987101E-3</v>
      </c>
      <c r="K8045" s="5">
        <v>49.04</v>
      </c>
      <c r="L8045" s="5">
        <v>0</v>
      </c>
      <c r="M8045" t="str">
        <f>IF(ISERROR(VLOOKUP(A8045,'[1]Ecart validé'!$A:$A,1,FALSE)),Z8045,"Ecart Validé")</f>
        <v>valid</v>
      </c>
      <c r="R8045" t="s">
        <v>30</v>
      </c>
      <c r="X8045"/>
      <c r="Y8045"/>
      <c r="Z8045" t="s">
        <v>31</v>
      </c>
    </row>
    <row r="8046" spans="1:26" x14ac:dyDescent="0.3">
      <c r="A8046" t="s">
        <v>10569</v>
      </c>
      <c r="B8046" t="s">
        <v>2508</v>
      </c>
      <c r="C8046">
        <v>6391</v>
      </c>
      <c r="D8046" t="str">
        <f>+VLOOKUP(C8046,Param!K:L,2,FALSE)</f>
        <v>CASA DELFIN, S.A.</v>
      </c>
      <c r="E8046" t="s">
        <v>2865</v>
      </c>
      <c r="F8046" t="s">
        <v>8264</v>
      </c>
      <c r="G8046" t="s">
        <v>29</v>
      </c>
      <c r="H8046" s="5">
        <v>21720.880000000001</v>
      </c>
      <c r="I8046" s="5">
        <v>21720.878400000001</v>
      </c>
      <c r="J8046" s="5">
        <v>1.59999999959836E-3</v>
      </c>
      <c r="K8046" s="5">
        <v>21720.880000000001</v>
      </c>
      <c r="L8046" s="5">
        <v>0</v>
      </c>
      <c r="M8046" t="str">
        <f>IF(ISERROR(VLOOKUP(A8046,'[1]Ecart validé'!$A:$A,1,FALSE)),Z8046,"Ecart Validé")</f>
        <v>valid</v>
      </c>
      <c r="R8046" t="s">
        <v>30</v>
      </c>
      <c r="X8046"/>
      <c r="Y8046"/>
      <c r="Z8046" t="s">
        <v>31</v>
      </c>
    </row>
    <row r="8047" spans="1:26" x14ac:dyDescent="0.3">
      <c r="A8047" t="s">
        <v>10570</v>
      </c>
      <c r="B8047" t="s">
        <v>2508</v>
      </c>
      <c r="C8047">
        <v>6391</v>
      </c>
      <c r="D8047" t="str">
        <f>+VLOOKUP(C8047,Param!K:L,2,FALSE)</f>
        <v>CASA DELFIN, S.A.</v>
      </c>
      <c r="E8047" t="s">
        <v>2865</v>
      </c>
      <c r="F8047" t="s">
        <v>8266</v>
      </c>
      <c r="G8047" t="s">
        <v>29</v>
      </c>
      <c r="H8047" s="5">
        <v>2752.96</v>
      </c>
      <c r="I8047" s="5">
        <v>2752.9639999999999</v>
      </c>
      <c r="J8047" s="5">
        <v>-3.9999999999054099E-3</v>
      </c>
      <c r="K8047" s="5">
        <v>2752.96</v>
      </c>
      <c r="L8047" s="5">
        <v>0</v>
      </c>
      <c r="M8047" t="str">
        <f>IF(ISERROR(VLOOKUP(A8047,'[1]Ecart validé'!$A:$A,1,FALSE)),Z8047,"Ecart Validé")</f>
        <v>valid</v>
      </c>
      <c r="R8047" t="s">
        <v>30</v>
      </c>
      <c r="X8047"/>
      <c r="Y8047"/>
      <c r="Z8047" t="s">
        <v>31</v>
      </c>
    </row>
    <row r="8048" spans="1:26" x14ac:dyDescent="0.3">
      <c r="A8048" t="s">
        <v>10571</v>
      </c>
      <c r="B8048" t="s">
        <v>2508</v>
      </c>
      <c r="C8048">
        <v>36990</v>
      </c>
      <c r="D8048" t="str">
        <f>+VLOOKUP(C8048,Param!K:L,2,FALSE)</f>
        <v>VIATA - SERVIÇOS E TECNOLOGIAS DE INFORMAÇÃO, S.A.</v>
      </c>
      <c r="E8048" t="s">
        <v>10572</v>
      </c>
      <c r="F8048" t="s">
        <v>8266</v>
      </c>
      <c r="G8048" t="s">
        <v>29</v>
      </c>
      <c r="H8048" s="5">
        <v>115.44</v>
      </c>
      <c r="I8048" s="5">
        <v>115.4447</v>
      </c>
      <c r="J8048" s="5">
        <v>-4.6999999999997001E-3</v>
      </c>
      <c r="K8048" s="5">
        <v>115.44</v>
      </c>
      <c r="L8048" s="5">
        <v>0</v>
      </c>
      <c r="M8048" t="str">
        <f>IF(ISERROR(VLOOKUP(A8048,'[1]Ecart validé'!$A:$A,1,FALSE)),Z8048,"Ecart Validé")</f>
        <v>valid</v>
      </c>
      <c r="R8048" t="s">
        <v>30</v>
      </c>
      <c r="X8048"/>
      <c r="Y8048"/>
      <c r="Z8048" t="s">
        <v>31</v>
      </c>
    </row>
    <row r="8049" spans="1:26" x14ac:dyDescent="0.3">
      <c r="A8049" t="s">
        <v>10573</v>
      </c>
      <c r="B8049" t="s">
        <v>2508</v>
      </c>
      <c r="C8049">
        <v>37416</v>
      </c>
      <c r="D8049" t="str">
        <f>+VLOOKUP(C8049,Param!K:L,2,FALSE)</f>
        <v>BRIDOR</v>
      </c>
      <c r="E8049" t="s">
        <v>2877</v>
      </c>
      <c r="F8049" t="s">
        <v>8260</v>
      </c>
      <c r="G8049" t="s">
        <v>29</v>
      </c>
      <c r="H8049" s="5">
        <v>2144.3000000000002</v>
      </c>
      <c r="I8049" s="5">
        <v>2144.3036999999999</v>
      </c>
      <c r="J8049" s="5">
        <v>-3.6999999997533398E-3</v>
      </c>
      <c r="K8049" s="5">
        <v>2144.3000000000002</v>
      </c>
      <c r="L8049" s="5">
        <v>0</v>
      </c>
      <c r="M8049" t="str">
        <f>IF(ISERROR(VLOOKUP(A8049,'[1]Ecart validé'!$A:$A,1,FALSE)),Z8049,"Ecart Validé")</f>
        <v>valid</v>
      </c>
      <c r="R8049" t="s">
        <v>30</v>
      </c>
      <c r="X8049"/>
      <c r="Y8049"/>
      <c r="Z8049" t="s">
        <v>31</v>
      </c>
    </row>
    <row r="8050" spans="1:26" x14ac:dyDescent="0.3">
      <c r="A8050" t="s">
        <v>10574</v>
      </c>
      <c r="B8050" t="s">
        <v>2508</v>
      </c>
      <c r="C8050">
        <v>37416</v>
      </c>
      <c r="D8050" t="str">
        <f>+VLOOKUP(C8050,Param!K:L,2,FALSE)</f>
        <v>BRIDOR</v>
      </c>
      <c r="E8050" t="s">
        <v>2877</v>
      </c>
      <c r="F8050" t="s">
        <v>8262</v>
      </c>
      <c r="G8050" t="s">
        <v>29</v>
      </c>
      <c r="H8050" s="5">
        <v>3542.08</v>
      </c>
      <c r="I8050" s="5">
        <v>3542.0798</v>
      </c>
      <c r="J8050" s="5">
        <v>1.99999999949795E-4</v>
      </c>
      <c r="K8050" s="5">
        <v>3542.08</v>
      </c>
      <c r="L8050" s="5">
        <v>0</v>
      </c>
      <c r="M8050" t="str">
        <f>IF(ISERROR(VLOOKUP(A8050,'[1]Ecart validé'!$A:$A,1,FALSE)),Z8050,"Ecart Validé")</f>
        <v>valid</v>
      </c>
      <c r="R8050" t="s">
        <v>30</v>
      </c>
      <c r="X8050"/>
      <c r="Y8050"/>
      <c r="Z8050" t="s">
        <v>31</v>
      </c>
    </row>
    <row r="8051" spans="1:26" x14ac:dyDescent="0.3">
      <c r="A8051" t="s">
        <v>10575</v>
      </c>
      <c r="B8051" t="s">
        <v>2508</v>
      </c>
      <c r="C8051">
        <v>37416</v>
      </c>
      <c r="D8051" t="str">
        <f>+VLOOKUP(C8051,Param!K:L,2,FALSE)</f>
        <v>BRIDOR</v>
      </c>
      <c r="E8051" t="s">
        <v>2877</v>
      </c>
      <c r="F8051" t="s">
        <v>8264</v>
      </c>
      <c r="G8051" t="s">
        <v>29</v>
      </c>
      <c r="H8051" s="5">
        <v>7578.14</v>
      </c>
      <c r="I8051" s="5">
        <v>7578.1431000000002</v>
      </c>
      <c r="J8051" s="5">
        <v>-3.09999999990395E-3</v>
      </c>
      <c r="K8051" s="5">
        <v>7578.14</v>
      </c>
      <c r="L8051" s="5">
        <v>0</v>
      </c>
      <c r="M8051" t="str">
        <f>IF(ISERROR(VLOOKUP(A8051,'[1]Ecart validé'!$A:$A,1,FALSE)),Z8051,"Ecart Validé")</f>
        <v>valid</v>
      </c>
      <c r="R8051" t="s">
        <v>30</v>
      </c>
      <c r="X8051"/>
      <c r="Y8051"/>
      <c r="Z8051" t="s">
        <v>31</v>
      </c>
    </row>
    <row r="8052" spans="1:26" x14ac:dyDescent="0.3">
      <c r="A8052" t="s">
        <v>10576</v>
      </c>
      <c r="B8052" t="s">
        <v>2508</v>
      </c>
      <c r="C8052">
        <v>37416</v>
      </c>
      <c r="D8052" t="str">
        <f>+VLOOKUP(C8052,Param!K:L,2,FALSE)</f>
        <v>BRIDOR</v>
      </c>
      <c r="E8052" t="s">
        <v>2877</v>
      </c>
      <c r="F8052" t="s">
        <v>8266</v>
      </c>
      <c r="G8052" t="s">
        <v>29</v>
      </c>
      <c r="H8052" s="5">
        <v>6083.43</v>
      </c>
      <c r="I8052" s="5">
        <v>6083.4312</v>
      </c>
      <c r="J8052" s="5">
        <v>-1.1999999996987699E-3</v>
      </c>
      <c r="K8052" s="5">
        <v>6083.43</v>
      </c>
      <c r="L8052" s="5">
        <v>0</v>
      </c>
      <c r="M8052" t="str">
        <f>IF(ISERROR(VLOOKUP(A8052,'[1]Ecart validé'!$A:$A,1,FALSE)),Z8052,"Ecart Validé")</f>
        <v>valid</v>
      </c>
      <c r="R8052" t="s">
        <v>30</v>
      </c>
      <c r="X8052"/>
      <c r="Y8052"/>
      <c r="Z8052" t="s">
        <v>31</v>
      </c>
    </row>
    <row r="8053" spans="1:26" x14ac:dyDescent="0.3">
      <c r="A8053" t="s">
        <v>10577</v>
      </c>
      <c r="B8053" t="s">
        <v>2508</v>
      </c>
      <c r="C8053">
        <v>76903</v>
      </c>
      <c r="D8053" t="str">
        <f>+VLOOKUP(C8053,Param!K:L,2,FALSE)</f>
        <v>BAYRON REALIZACIÓN GRÁFICA, S.L.</v>
      </c>
      <c r="E8053" t="s">
        <v>2884</v>
      </c>
      <c r="F8053" t="s">
        <v>8260</v>
      </c>
      <c r="G8053" t="s">
        <v>29</v>
      </c>
      <c r="H8053" s="5">
        <v>412.02</v>
      </c>
      <c r="I8053" s="5">
        <v>412.01990000000001</v>
      </c>
      <c r="J8053" s="5">
        <v>9.9999999974897906E-5</v>
      </c>
      <c r="K8053" s="5">
        <v>412.02</v>
      </c>
      <c r="L8053" s="5">
        <v>0</v>
      </c>
      <c r="M8053" t="str">
        <f>IF(ISERROR(VLOOKUP(A8053,'[1]Ecart validé'!$A:$A,1,FALSE)),Z8053,"Ecart Validé")</f>
        <v>valid</v>
      </c>
      <c r="R8053" t="s">
        <v>30</v>
      </c>
      <c r="X8053"/>
      <c r="Y8053"/>
      <c r="Z8053" t="s">
        <v>31</v>
      </c>
    </row>
    <row r="8054" spans="1:26" x14ac:dyDescent="0.3">
      <c r="A8054" t="s">
        <v>10578</v>
      </c>
      <c r="B8054" t="s">
        <v>2508</v>
      </c>
      <c r="C8054">
        <v>76903</v>
      </c>
      <c r="D8054" t="str">
        <f>+VLOOKUP(C8054,Param!K:L,2,FALSE)</f>
        <v>BAYRON REALIZACIÓN GRÁFICA, S.L.</v>
      </c>
      <c r="E8054" t="s">
        <v>2884</v>
      </c>
      <c r="F8054" t="s">
        <v>8262</v>
      </c>
      <c r="G8054" t="s">
        <v>29</v>
      </c>
      <c r="H8054" s="5">
        <v>563.01</v>
      </c>
      <c r="I8054" s="5">
        <v>563.00710000000004</v>
      </c>
      <c r="J8054" s="5">
        <v>2.8999999999541602E-3</v>
      </c>
      <c r="K8054" s="5">
        <v>563.01</v>
      </c>
      <c r="L8054" s="5">
        <v>0</v>
      </c>
      <c r="M8054" t="str">
        <f>IF(ISERROR(VLOOKUP(A8054,'[1]Ecart validé'!$A:$A,1,FALSE)),Z8054,"Ecart Validé")</f>
        <v>valid</v>
      </c>
      <c r="R8054" t="s">
        <v>30</v>
      </c>
      <c r="X8054"/>
      <c r="Y8054"/>
      <c r="Z8054" t="s">
        <v>31</v>
      </c>
    </row>
    <row r="8055" spans="1:26" x14ac:dyDescent="0.3">
      <c r="A8055" t="s">
        <v>10579</v>
      </c>
      <c r="B8055" t="s">
        <v>2508</v>
      </c>
      <c r="C8055">
        <v>76903</v>
      </c>
      <c r="D8055" t="str">
        <f>+VLOOKUP(C8055,Param!K:L,2,FALSE)</f>
        <v>BAYRON REALIZACIÓN GRÁFICA, S.L.</v>
      </c>
      <c r="E8055" t="s">
        <v>2884</v>
      </c>
      <c r="F8055" t="s">
        <v>8264</v>
      </c>
      <c r="G8055" t="s">
        <v>29</v>
      </c>
      <c r="H8055" s="5">
        <v>1181.52</v>
      </c>
      <c r="I8055" s="5">
        <v>1181.5213000000001</v>
      </c>
      <c r="J8055" s="5">
        <v>-1.30000000012842E-3</v>
      </c>
      <c r="K8055" s="5">
        <v>1181.52</v>
      </c>
      <c r="L8055" s="5">
        <v>0</v>
      </c>
      <c r="M8055" t="str">
        <f>IF(ISERROR(VLOOKUP(A8055,'[1]Ecart validé'!$A:$A,1,FALSE)),Z8055,"Ecart Validé")</f>
        <v>valid</v>
      </c>
      <c r="R8055" t="s">
        <v>30</v>
      </c>
      <c r="X8055"/>
      <c r="Y8055"/>
      <c r="Z8055" t="s">
        <v>31</v>
      </c>
    </row>
    <row r="8056" spans="1:26" x14ac:dyDescent="0.3">
      <c r="A8056" t="s">
        <v>10580</v>
      </c>
      <c r="B8056" t="s">
        <v>2508</v>
      </c>
      <c r="C8056">
        <v>76903</v>
      </c>
      <c r="D8056" t="str">
        <f>+VLOOKUP(C8056,Param!K:L,2,FALSE)</f>
        <v>BAYRON REALIZACIÓN GRÁFICA, S.L.</v>
      </c>
      <c r="E8056" t="s">
        <v>2884</v>
      </c>
      <c r="F8056" t="s">
        <v>8266</v>
      </c>
      <c r="G8056" t="s">
        <v>29</v>
      </c>
      <c r="H8056" s="5">
        <v>1183.52</v>
      </c>
      <c r="I8056" s="5">
        <v>1183.5162</v>
      </c>
      <c r="J8056" s="5">
        <v>3.7999999999556102E-3</v>
      </c>
      <c r="K8056" s="5">
        <v>1183.52</v>
      </c>
      <c r="L8056" s="5">
        <v>0</v>
      </c>
      <c r="M8056" t="str">
        <f>IF(ISERROR(VLOOKUP(A8056,'[1]Ecart validé'!$A:$A,1,FALSE)),Z8056,"Ecart Validé")</f>
        <v>valid</v>
      </c>
      <c r="R8056" t="s">
        <v>30</v>
      </c>
      <c r="X8056"/>
      <c r="Y8056"/>
      <c r="Z8056" t="s">
        <v>31</v>
      </c>
    </row>
    <row r="8057" spans="1:26" x14ac:dyDescent="0.3">
      <c r="A8057" t="s">
        <v>10581</v>
      </c>
      <c r="B8057" t="s">
        <v>2508</v>
      </c>
      <c r="C8057">
        <v>83746</v>
      </c>
      <c r="D8057" t="str">
        <f>+VLOOKUP(C8057,Param!K:L,2,FALSE)</f>
        <v>COMPANYIA GENERAL CARNIA, S.A.</v>
      </c>
      <c r="E8057" t="s">
        <v>2889</v>
      </c>
      <c r="F8057" t="s">
        <v>8260</v>
      </c>
      <c r="G8057" t="s">
        <v>29</v>
      </c>
      <c r="H8057" s="5">
        <v>187.24</v>
      </c>
      <c r="I8057" s="5">
        <v>187.24</v>
      </c>
      <c r="J8057" s="5">
        <v>0</v>
      </c>
      <c r="K8057" s="5">
        <v>187.24</v>
      </c>
      <c r="L8057" s="5">
        <v>0</v>
      </c>
      <c r="M8057" t="str">
        <f>IF(ISERROR(VLOOKUP(A8057,'[1]Ecart validé'!$A:$A,1,FALSE)),Z8057,"Ecart Validé")</f>
        <v>valid</v>
      </c>
      <c r="R8057" t="s">
        <v>30</v>
      </c>
      <c r="X8057"/>
      <c r="Y8057"/>
      <c r="Z8057" t="s">
        <v>31</v>
      </c>
    </row>
    <row r="8058" spans="1:26" x14ac:dyDescent="0.3">
      <c r="A8058" t="s">
        <v>10582</v>
      </c>
      <c r="B8058" t="s">
        <v>2508</v>
      </c>
      <c r="C8058">
        <v>83746</v>
      </c>
      <c r="D8058" t="str">
        <f>+VLOOKUP(C8058,Param!K:L,2,FALSE)</f>
        <v>COMPANYIA GENERAL CARNIA, S.A.</v>
      </c>
      <c r="E8058" t="s">
        <v>2889</v>
      </c>
      <c r="F8058" t="s">
        <v>8262</v>
      </c>
      <c r="G8058" t="s">
        <v>29</v>
      </c>
      <c r="H8058" s="5">
        <v>310.95</v>
      </c>
      <c r="I8058" s="5">
        <v>310.9522</v>
      </c>
      <c r="J8058" s="5">
        <v>-2.2000000000161799E-3</v>
      </c>
      <c r="K8058" s="5">
        <v>310.95</v>
      </c>
      <c r="L8058" s="5">
        <v>0</v>
      </c>
      <c r="M8058" t="str">
        <f>IF(ISERROR(VLOOKUP(A8058,'[1]Ecart validé'!$A:$A,1,FALSE)),Z8058,"Ecart Validé")</f>
        <v>valid</v>
      </c>
      <c r="R8058" t="s">
        <v>30</v>
      </c>
      <c r="X8058"/>
      <c r="Y8058"/>
      <c r="Z8058" t="s">
        <v>31</v>
      </c>
    </row>
    <row r="8059" spans="1:26" x14ac:dyDescent="0.3">
      <c r="A8059" t="s">
        <v>10583</v>
      </c>
      <c r="B8059" t="s">
        <v>2508</v>
      </c>
      <c r="C8059">
        <v>83746</v>
      </c>
      <c r="D8059" t="str">
        <f>+VLOOKUP(C8059,Param!K:L,2,FALSE)</f>
        <v>COMPANYIA GENERAL CARNIA, S.A.</v>
      </c>
      <c r="E8059" t="s">
        <v>2889</v>
      </c>
      <c r="F8059" t="s">
        <v>8264</v>
      </c>
      <c r="G8059" t="s">
        <v>29</v>
      </c>
      <c r="H8059" s="5">
        <v>494.23</v>
      </c>
      <c r="I8059" s="5">
        <v>494.23439999999999</v>
      </c>
      <c r="J8059" s="5">
        <v>-4.3999999999755303E-3</v>
      </c>
      <c r="K8059" s="5">
        <v>494.23</v>
      </c>
      <c r="L8059" s="5">
        <v>0</v>
      </c>
      <c r="M8059" t="str">
        <f>IF(ISERROR(VLOOKUP(A8059,'[1]Ecart validé'!$A:$A,1,FALSE)),Z8059,"Ecart Validé")</f>
        <v>valid</v>
      </c>
      <c r="R8059" t="s">
        <v>30</v>
      </c>
      <c r="X8059"/>
      <c r="Y8059"/>
      <c r="Z8059" t="s">
        <v>31</v>
      </c>
    </row>
    <row r="8060" spans="1:26" x14ac:dyDescent="0.3">
      <c r="A8060" t="s">
        <v>10584</v>
      </c>
      <c r="B8060" t="s">
        <v>2508</v>
      </c>
      <c r="C8060">
        <v>83746</v>
      </c>
      <c r="D8060" t="str">
        <f>+VLOOKUP(C8060,Param!K:L,2,FALSE)</f>
        <v>COMPANYIA GENERAL CARNIA, S.A.</v>
      </c>
      <c r="E8060" t="s">
        <v>2889</v>
      </c>
      <c r="F8060" t="s">
        <v>8266</v>
      </c>
      <c r="G8060" t="s">
        <v>29</v>
      </c>
      <c r="H8060" s="5">
        <v>806.25</v>
      </c>
      <c r="I8060" s="5">
        <v>806.24519999999995</v>
      </c>
      <c r="J8060" s="5">
        <v>4.8000000000456497E-3</v>
      </c>
      <c r="K8060" s="5">
        <v>806.25</v>
      </c>
      <c r="L8060" s="5">
        <v>0</v>
      </c>
      <c r="M8060" t="str">
        <f>IF(ISERROR(VLOOKUP(A8060,'[1]Ecart validé'!$A:$A,1,FALSE)),Z8060,"Ecart Validé")</f>
        <v>valid</v>
      </c>
      <c r="R8060" t="s">
        <v>30</v>
      </c>
      <c r="X8060"/>
      <c r="Y8060"/>
      <c r="Z8060" t="s">
        <v>31</v>
      </c>
    </row>
    <row r="8061" spans="1:26" x14ac:dyDescent="0.3">
      <c r="A8061" t="s">
        <v>10585</v>
      </c>
      <c r="B8061" t="s">
        <v>2508</v>
      </c>
      <c r="C8061">
        <v>97073</v>
      </c>
      <c r="D8061" t="str">
        <f>+VLOOKUP(C8061,Param!K:L,2,FALSE)</f>
        <v>GENERAL MARKETS FOOD SERVICE IBERICA, S.L.U.</v>
      </c>
      <c r="E8061" t="s">
        <v>2894</v>
      </c>
      <c r="F8061" t="s">
        <v>8260</v>
      </c>
      <c r="G8061" t="s">
        <v>29</v>
      </c>
      <c r="H8061" s="5">
        <v>3565.88</v>
      </c>
      <c r="I8061" s="5">
        <v>3565.8802000000001</v>
      </c>
      <c r="J8061" s="5">
        <v>-1.99999999949795E-4</v>
      </c>
      <c r="K8061" s="5">
        <v>3565.88</v>
      </c>
      <c r="L8061" s="5">
        <v>0</v>
      </c>
      <c r="M8061" t="str">
        <f>IF(ISERROR(VLOOKUP(A8061,'[1]Ecart validé'!$A:$A,1,FALSE)),Z8061,"Ecart Validé")</f>
        <v>valid</v>
      </c>
      <c r="R8061" t="s">
        <v>30</v>
      </c>
      <c r="X8061"/>
      <c r="Y8061"/>
      <c r="Z8061" t="s">
        <v>31</v>
      </c>
    </row>
    <row r="8062" spans="1:26" x14ac:dyDescent="0.3">
      <c r="A8062" t="s">
        <v>10586</v>
      </c>
      <c r="B8062" t="s">
        <v>2508</v>
      </c>
      <c r="C8062">
        <v>97073</v>
      </c>
      <c r="D8062" t="str">
        <f>+VLOOKUP(C8062,Param!K:L,2,FALSE)</f>
        <v>GENERAL MARKETS FOOD SERVICE IBERICA, S.L.U.</v>
      </c>
      <c r="E8062" t="s">
        <v>2894</v>
      </c>
      <c r="F8062" t="s">
        <v>8262</v>
      </c>
      <c r="G8062" t="s">
        <v>29</v>
      </c>
      <c r="H8062" s="5">
        <v>5262.26</v>
      </c>
      <c r="I8062" s="5">
        <v>5262.2620999999999</v>
      </c>
      <c r="J8062" s="5">
        <v>-2.0999999997002301E-3</v>
      </c>
      <c r="K8062" s="5">
        <v>5262.26</v>
      </c>
      <c r="L8062" s="5">
        <v>0</v>
      </c>
      <c r="M8062" t="str">
        <f>IF(ISERROR(VLOOKUP(A8062,'[1]Ecart validé'!$A:$A,1,FALSE)),Z8062,"Ecart Validé")</f>
        <v>valid</v>
      </c>
      <c r="R8062" t="s">
        <v>30</v>
      </c>
      <c r="X8062"/>
      <c r="Y8062"/>
      <c r="Z8062" t="s">
        <v>31</v>
      </c>
    </row>
    <row r="8063" spans="1:26" x14ac:dyDescent="0.3">
      <c r="A8063" t="s">
        <v>10587</v>
      </c>
      <c r="B8063" t="s">
        <v>2508</v>
      </c>
      <c r="C8063">
        <v>97073</v>
      </c>
      <c r="D8063" t="str">
        <f>+VLOOKUP(C8063,Param!K:L,2,FALSE)</f>
        <v>GENERAL MARKETS FOOD SERVICE IBERICA, S.L.U.</v>
      </c>
      <c r="E8063" t="s">
        <v>2894</v>
      </c>
      <c r="F8063" t="s">
        <v>8264</v>
      </c>
      <c r="G8063" t="s">
        <v>29</v>
      </c>
      <c r="H8063" s="5">
        <v>8303.92</v>
      </c>
      <c r="I8063" s="5">
        <v>8303.9184000000005</v>
      </c>
      <c r="J8063" s="5">
        <v>1.59999999959836E-3</v>
      </c>
      <c r="K8063" s="5">
        <v>8303.92</v>
      </c>
      <c r="L8063" s="5">
        <v>0</v>
      </c>
      <c r="M8063" t="str">
        <f>IF(ISERROR(VLOOKUP(A8063,'[1]Ecart validé'!$A:$A,1,FALSE)),Z8063,"Ecart Validé")</f>
        <v>valid</v>
      </c>
      <c r="R8063" t="s">
        <v>30</v>
      </c>
      <c r="X8063"/>
      <c r="Y8063"/>
      <c r="Z8063" t="s">
        <v>31</v>
      </c>
    </row>
    <row r="8064" spans="1:26" x14ac:dyDescent="0.3">
      <c r="A8064" t="s">
        <v>10588</v>
      </c>
      <c r="B8064" t="s">
        <v>2508</v>
      </c>
      <c r="C8064">
        <v>97073</v>
      </c>
      <c r="D8064" t="str">
        <f>+VLOOKUP(C8064,Param!K:L,2,FALSE)</f>
        <v>GENERAL MARKETS FOOD SERVICE IBERICA, S.L.U.</v>
      </c>
      <c r="E8064" t="s">
        <v>2894</v>
      </c>
      <c r="F8064" t="s">
        <v>8266</v>
      </c>
      <c r="G8064" t="s">
        <v>29</v>
      </c>
      <c r="H8064" s="5">
        <v>9144.3700000000008</v>
      </c>
      <c r="I8064" s="5">
        <v>9144.3665000000001</v>
      </c>
      <c r="J8064" s="5">
        <v>3.5000000007130399E-3</v>
      </c>
      <c r="K8064" s="5">
        <v>9144.3700000000008</v>
      </c>
      <c r="L8064" s="5">
        <v>0</v>
      </c>
      <c r="M8064" t="str">
        <f>IF(ISERROR(VLOOKUP(A8064,'[1]Ecart validé'!$A:$A,1,FALSE)),Z8064,"Ecart Validé")</f>
        <v>valid</v>
      </c>
      <c r="R8064" t="s">
        <v>30</v>
      </c>
      <c r="X8064"/>
      <c r="Y8064"/>
      <c r="Z8064" t="s">
        <v>31</v>
      </c>
    </row>
    <row r="8065" spans="1:26" x14ac:dyDescent="0.3">
      <c r="A8065" t="s">
        <v>10589</v>
      </c>
      <c r="B8065" t="s">
        <v>2508</v>
      </c>
      <c r="C8065">
        <v>99861</v>
      </c>
      <c r="D8065" t="str">
        <f>+VLOOKUP(C8065,Param!K:L,2,FALSE)</f>
        <v>ALMEIDA &amp; XAVIER, LDA (SANIAX)</v>
      </c>
      <c r="E8065" t="s">
        <v>2899</v>
      </c>
      <c r="F8065" t="s">
        <v>8262</v>
      </c>
      <c r="G8065" t="s">
        <v>29</v>
      </c>
      <c r="H8065" s="5">
        <v>362.76</v>
      </c>
      <c r="I8065" s="5">
        <v>362.75990000000002</v>
      </c>
      <c r="J8065" s="5">
        <v>9.9999999974897906E-5</v>
      </c>
      <c r="K8065" s="5">
        <v>362.76</v>
      </c>
      <c r="L8065" s="5">
        <v>0</v>
      </c>
      <c r="M8065" t="str">
        <f>IF(ISERROR(VLOOKUP(A8065,'[1]Ecart validé'!$A:$A,1,FALSE)),Z8065,"Ecart Validé")</f>
        <v>valid</v>
      </c>
      <c r="R8065" t="s">
        <v>30</v>
      </c>
      <c r="X8065"/>
      <c r="Y8065"/>
      <c r="Z8065" t="s">
        <v>31</v>
      </c>
    </row>
    <row r="8066" spans="1:26" x14ac:dyDescent="0.3">
      <c r="A8066" t="s">
        <v>10590</v>
      </c>
      <c r="B8066" t="s">
        <v>2508</v>
      </c>
      <c r="C8066">
        <v>100387</v>
      </c>
      <c r="D8066" t="str">
        <f>+VLOOKUP(C8066,Param!K:L,2,FALSE)</f>
        <v>GROUPE GM PENINSULA IBERICA, S.A.</v>
      </c>
      <c r="E8066" t="s">
        <v>2901</v>
      </c>
      <c r="F8066" t="s">
        <v>8260</v>
      </c>
      <c r="G8066" t="s">
        <v>29</v>
      </c>
      <c r="H8066" s="5">
        <v>161.24</v>
      </c>
      <c r="I8066" s="5">
        <v>161.23840000000001</v>
      </c>
      <c r="J8066" s="5">
        <v>1.59999999999627E-3</v>
      </c>
      <c r="K8066" s="5">
        <v>161.24</v>
      </c>
      <c r="L8066" s="5">
        <v>0</v>
      </c>
      <c r="M8066" t="str">
        <f>IF(ISERROR(VLOOKUP(A8066,'[1]Ecart validé'!$A:$A,1,FALSE)),Z8066,"Ecart Validé")</f>
        <v>valid</v>
      </c>
      <c r="R8066" t="s">
        <v>30</v>
      </c>
      <c r="X8066"/>
      <c r="Y8066"/>
      <c r="Z8066" t="s">
        <v>31</v>
      </c>
    </row>
    <row r="8067" spans="1:26" x14ac:dyDescent="0.3">
      <c r="A8067" t="s">
        <v>10591</v>
      </c>
      <c r="B8067" t="s">
        <v>2508</v>
      </c>
      <c r="C8067">
        <v>100387</v>
      </c>
      <c r="D8067" t="str">
        <f>+VLOOKUP(C8067,Param!K:L,2,FALSE)</f>
        <v>GROUPE GM PENINSULA IBERICA, S.A.</v>
      </c>
      <c r="E8067" t="s">
        <v>2901</v>
      </c>
      <c r="F8067" t="s">
        <v>8262</v>
      </c>
      <c r="G8067" t="s">
        <v>29</v>
      </c>
      <c r="H8067" s="5">
        <v>265.39</v>
      </c>
      <c r="I8067" s="5">
        <v>265.39179999999999</v>
      </c>
      <c r="J8067" s="5">
        <v>-1.8000000000029099E-3</v>
      </c>
      <c r="K8067" s="5">
        <v>265.39</v>
      </c>
      <c r="L8067" s="5">
        <v>0</v>
      </c>
      <c r="M8067" t="str">
        <f>IF(ISERROR(VLOOKUP(A8067,'[1]Ecart validé'!$A:$A,1,FALSE)),Z8067,"Ecart Validé")</f>
        <v>valid</v>
      </c>
      <c r="R8067" t="s">
        <v>30</v>
      </c>
      <c r="X8067"/>
      <c r="Y8067"/>
      <c r="Z8067" t="s">
        <v>31</v>
      </c>
    </row>
    <row r="8068" spans="1:26" x14ac:dyDescent="0.3">
      <c r="A8068" t="s">
        <v>10592</v>
      </c>
      <c r="B8068" t="s">
        <v>2508</v>
      </c>
      <c r="C8068">
        <v>100387</v>
      </c>
      <c r="D8068" t="str">
        <f>+VLOOKUP(C8068,Param!K:L,2,FALSE)</f>
        <v>GROUPE GM PENINSULA IBERICA, S.A.</v>
      </c>
      <c r="E8068" t="s">
        <v>2901</v>
      </c>
      <c r="F8068" t="s">
        <v>8264</v>
      </c>
      <c r="G8068" t="s">
        <v>29</v>
      </c>
      <c r="H8068" s="5">
        <v>521.25</v>
      </c>
      <c r="I8068" s="5">
        <v>521.25040000000001</v>
      </c>
      <c r="J8068" s="5">
        <v>-4.0000000001327803E-4</v>
      </c>
      <c r="K8068" s="5">
        <v>521.25</v>
      </c>
      <c r="L8068" s="5">
        <v>0</v>
      </c>
      <c r="M8068" t="str">
        <f>IF(ISERROR(VLOOKUP(A8068,'[1]Ecart validé'!$A:$A,1,FALSE)),Z8068,"Ecart Validé")</f>
        <v>valid</v>
      </c>
      <c r="R8068" t="s">
        <v>30</v>
      </c>
      <c r="X8068"/>
      <c r="Y8068"/>
      <c r="Z8068" t="s">
        <v>31</v>
      </c>
    </row>
    <row r="8069" spans="1:26" x14ac:dyDescent="0.3">
      <c r="A8069" t="s">
        <v>10593</v>
      </c>
      <c r="B8069" t="s">
        <v>2508</v>
      </c>
      <c r="C8069">
        <v>100387</v>
      </c>
      <c r="D8069" t="str">
        <f>+VLOOKUP(C8069,Param!K:L,2,FALSE)</f>
        <v>GROUPE GM PENINSULA IBERICA, S.A.</v>
      </c>
      <c r="E8069" t="s">
        <v>2901</v>
      </c>
      <c r="F8069" t="s">
        <v>8266</v>
      </c>
      <c r="G8069" t="s">
        <v>29</v>
      </c>
      <c r="H8069" s="5">
        <v>593.24</v>
      </c>
      <c r="I8069" s="5">
        <v>593.23979999999995</v>
      </c>
      <c r="J8069" s="5">
        <v>2.00000000063482E-4</v>
      </c>
      <c r="K8069" s="5">
        <v>593.24</v>
      </c>
      <c r="L8069" s="5">
        <v>0</v>
      </c>
      <c r="M8069" t="str">
        <f>IF(ISERROR(VLOOKUP(A8069,'[1]Ecart validé'!$A:$A,1,FALSE)),Z8069,"Ecart Validé")</f>
        <v>valid</v>
      </c>
      <c r="R8069" t="s">
        <v>30</v>
      </c>
      <c r="X8069"/>
      <c r="Y8069"/>
      <c r="Z8069" t="s">
        <v>31</v>
      </c>
    </row>
    <row r="8070" spans="1:26" x14ac:dyDescent="0.3">
      <c r="A8070" t="s">
        <v>10594</v>
      </c>
      <c r="B8070" t="s">
        <v>2508</v>
      </c>
      <c r="C8070">
        <v>100652</v>
      </c>
      <c r="D8070" t="str">
        <f>+VLOOKUP(C8070,Param!K:L,2,FALSE)</f>
        <v>MESTRIMAGEM, LDA</v>
      </c>
      <c r="E8070" t="s">
        <v>2905</v>
      </c>
      <c r="F8070" t="s">
        <v>8260</v>
      </c>
      <c r="G8070" t="s">
        <v>29</v>
      </c>
      <c r="H8070" s="5">
        <v>8.3000000000000007</v>
      </c>
      <c r="I8070" s="5">
        <v>8.3000000000000007</v>
      </c>
      <c r="J8070" s="5">
        <v>0</v>
      </c>
      <c r="K8070" s="5">
        <v>8.3000000000000007</v>
      </c>
      <c r="L8070" s="5">
        <v>0</v>
      </c>
      <c r="M8070" t="str">
        <f>IF(ISERROR(VLOOKUP(A8070,'[1]Ecart validé'!$A:$A,1,FALSE)),Z8070,"Ecart Validé")</f>
        <v>valid</v>
      </c>
      <c r="R8070" t="s">
        <v>30</v>
      </c>
      <c r="X8070"/>
      <c r="Y8070"/>
      <c r="Z8070" t="s">
        <v>31</v>
      </c>
    </row>
    <row r="8071" spans="1:26" x14ac:dyDescent="0.3">
      <c r="A8071" t="s">
        <v>10595</v>
      </c>
      <c r="B8071" t="s">
        <v>2508</v>
      </c>
      <c r="C8071">
        <v>100652</v>
      </c>
      <c r="D8071" t="str">
        <f>+VLOOKUP(C8071,Param!K:L,2,FALSE)</f>
        <v>MESTRIMAGEM, LDA</v>
      </c>
      <c r="E8071" t="s">
        <v>2905</v>
      </c>
      <c r="F8071" t="s">
        <v>8262</v>
      </c>
      <c r="G8071" t="s">
        <v>29</v>
      </c>
      <c r="H8071" s="5">
        <v>0.33</v>
      </c>
      <c r="I8071" s="5">
        <v>0.32600000000000001</v>
      </c>
      <c r="J8071" s="5">
        <v>4.0000000000000001E-3</v>
      </c>
      <c r="K8071" s="5">
        <v>0.33</v>
      </c>
      <c r="L8071" s="5">
        <v>0</v>
      </c>
      <c r="M8071" t="str">
        <f>IF(ISERROR(VLOOKUP(A8071,'[1]Ecart validé'!$A:$A,1,FALSE)),Z8071,"Ecart Validé")</f>
        <v>valid</v>
      </c>
      <c r="R8071" t="s">
        <v>30</v>
      </c>
      <c r="X8071"/>
      <c r="Y8071"/>
      <c r="Z8071" t="s">
        <v>31</v>
      </c>
    </row>
    <row r="8072" spans="1:26" x14ac:dyDescent="0.3">
      <c r="A8072" t="s">
        <v>10596</v>
      </c>
      <c r="B8072" t="s">
        <v>2508</v>
      </c>
      <c r="C8072">
        <v>100652</v>
      </c>
      <c r="D8072" t="str">
        <f>+VLOOKUP(C8072,Param!K:L,2,FALSE)</f>
        <v>MESTRIMAGEM, LDA</v>
      </c>
      <c r="E8072" t="s">
        <v>2905</v>
      </c>
      <c r="F8072" t="s">
        <v>8264</v>
      </c>
      <c r="G8072" t="s">
        <v>29</v>
      </c>
      <c r="H8072" s="5">
        <v>6.69</v>
      </c>
      <c r="I8072" s="5">
        <v>6.6912000000000003</v>
      </c>
      <c r="J8072" s="5">
        <v>-1.19999999999986E-3</v>
      </c>
      <c r="K8072" s="5">
        <v>6.69</v>
      </c>
      <c r="L8072" s="5">
        <v>0</v>
      </c>
      <c r="M8072" t="str">
        <f>IF(ISERROR(VLOOKUP(A8072,'[1]Ecart validé'!$A:$A,1,FALSE)),Z8072,"Ecart Validé")</f>
        <v>valid</v>
      </c>
      <c r="R8072" t="s">
        <v>30</v>
      </c>
      <c r="X8072"/>
      <c r="Y8072"/>
      <c r="Z8072" t="s">
        <v>31</v>
      </c>
    </row>
    <row r="8073" spans="1:26" x14ac:dyDescent="0.3">
      <c r="A8073" t="s">
        <v>10597</v>
      </c>
      <c r="B8073" t="s">
        <v>2508</v>
      </c>
      <c r="C8073">
        <v>100652</v>
      </c>
      <c r="D8073" t="str">
        <f>+VLOOKUP(C8073,Param!K:L,2,FALSE)</f>
        <v>MESTRIMAGEM, LDA</v>
      </c>
      <c r="E8073" t="s">
        <v>2905</v>
      </c>
      <c r="F8073" t="s">
        <v>8266</v>
      </c>
      <c r="G8073" t="s">
        <v>29</v>
      </c>
      <c r="H8073" s="5">
        <v>1.23</v>
      </c>
      <c r="I8073" s="5">
        <v>1.228</v>
      </c>
      <c r="J8073" s="5">
        <v>2E-3</v>
      </c>
      <c r="K8073" s="5">
        <v>1.23</v>
      </c>
      <c r="L8073" s="5">
        <v>0</v>
      </c>
      <c r="M8073" t="str">
        <f>IF(ISERROR(VLOOKUP(A8073,'[1]Ecart validé'!$A:$A,1,FALSE)),Z8073,"Ecart Validé")</f>
        <v>valid</v>
      </c>
      <c r="R8073" t="s">
        <v>30</v>
      </c>
      <c r="X8073"/>
      <c r="Y8073"/>
      <c r="Z8073" t="s">
        <v>31</v>
      </c>
    </row>
    <row r="8074" spans="1:26" x14ac:dyDescent="0.3">
      <c r="A8074" t="s">
        <v>10598</v>
      </c>
      <c r="B8074" t="s">
        <v>2508</v>
      </c>
      <c r="C8074">
        <v>105990</v>
      </c>
      <c r="D8074" t="str">
        <f>+VLOOKUP(C8074,Param!K:L,2,FALSE)</f>
        <v>MANCIVENT, S.L.</v>
      </c>
      <c r="E8074" t="s">
        <v>2907</v>
      </c>
      <c r="F8074" t="s">
        <v>8260</v>
      </c>
      <c r="G8074" t="s">
        <v>29</v>
      </c>
      <c r="H8074" s="5">
        <v>63.25</v>
      </c>
      <c r="I8074" s="5">
        <v>63.251800000000003</v>
      </c>
      <c r="J8074" s="5">
        <v>-1.8000000000029099E-3</v>
      </c>
      <c r="K8074" s="5">
        <v>63.25</v>
      </c>
      <c r="L8074" s="5">
        <v>0</v>
      </c>
      <c r="M8074" t="str">
        <f>IF(ISERROR(VLOOKUP(A8074,'[1]Ecart validé'!$A:$A,1,FALSE)),Z8074,"Ecart Validé")</f>
        <v>valid</v>
      </c>
      <c r="R8074" t="s">
        <v>30</v>
      </c>
      <c r="X8074"/>
      <c r="Y8074"/>
      <c r="Z8074" t="s">
        <v>31</v>
      </c>
    </row>
    <row r="8075" spans="1:26" x14ac:dyDescent="0.3">
      <c r="A8075" t="s">
        <v>10599</v>
      </c>
      <c r="B8075" t="s">
        <v>2508</v>
      </c>
      <c r="C8075">
        <v>105990</v>
      </c>
      <c r="D8075" t="str">
        <f>+VLOOKUP(C8075,Param!K:L,2,FALSE)</f>
        <v>MANCIVENT, S.L.</v>
      </c>
      <c r="E8075" t="s">
        <v>2907</v>
      </c>
      <c r="F8075" t="s">
        <v>8262</v>
      </c>
      <c r="G8075" t="s">
        <v>29</v>
      </c>
      <c r="H8075" s="5">
        <v>112.63</v>
      </c>
      <c r="I8075" s="5">
        <v>112.6323</v>
      </c>
      <c r="J8075" s="5">
        <v>-2.30000000000529E-3</v>
      </c>
      <c r="K8075" s="5">
        <v>112.63</v>
      </c>
      <c r="L8075" s="5">
        <v>0</v>
      </c>
      <c r="M8075" t="str">
        <f>IF(ISERROR(VLOOKUP(A8075,'[1]Ecart validé'!$A:$A,1,FALSE)),Z8075,"Ecart Validé")</f>
        <v>valid</v>
      </c>
      <c r="R8075" t="s">
        <v>30</v>
      </c>
      <c r="X8075"/>
      <c r="Y8075"/>
      <c r="Z8075" t="s">
        <v>31</v>
      </c>
    </row>
    <row r="8076" spans="1:26" x14ac:dyDescent="0.3">
      <c r="A8076" t="s">
        <v>10600</v>
      </c>
      <c r="B8076" t="s">
        <v>2508</v>
      </c>
      <c r="C8076">
        <v>105990</v>
      </c>
      <c r="D8076" t="str">
        <f>+VLOOKUP(C8076,Param!K:L,2,FALSE)</f>
        <v>MANCIVENT, S.L.</v>
      </c>
      <c r="E8076" t="s">
        <v>2907</v>
      </c>
      <c r="F8076" t="s">
        <v>8264</v>
      </c>
      <c r="G8076" t="s">
        <v>29</v>
      </c>
      <c r="H8076" s="5">
        <v>29.17</v>
      </c>
      <c r="I8076" s="5">
        <v>29.167200000000001</v>
      </c>
      <c r="J8076" s="5">
        <v>2.8000000000005798E-3</v>
      </c>
      <c r="K8076" s="5">
        <v>29.17</v>
      </c>
      <c r="L8076" s="5">
        <v>0</v>
      </c>
      <c r="M8076" t="str">
        <f>IF(ISERROR(VLOOKUP(A8076,'[1]Ecart validé'!$A:$A,1,FALSE)),Z8076,"Ecart Validé")</f>
        <v>valid</v>
      </c>
      <c r="R8076" t="s">
        <v>30</v>
      </c>
      <c r="X8076"/>
      <c r="Y8076"/>
      <c r="Z8076" t="s">
        <v>31</v>
      </c>
    </row>
    <row r="8077" spans="1:26" x14ac:dyDescent="0.3">
      <c r="A8077" t="s">
        <v>10601</v>
      </c>
      <c r="B8077" t="s">
        <v>2508</v>
      </c>
      <c r="C8077">
        <v>105990</v>
      </c>
      <c r="D8077" t="str">
        <f>+VLOOKUP(C8077,Param!K:L,2,FALSE)</f>
        <v>MANCIVENT, S.L.</v>
      </c>
      <c r="E8077" t="s">
        <v>2907</v>
      </c>
      <c r="F8077" t="s">
        <v>8266</v>
      </c>
      <c r="G8077" t="s">
        <v>29</v>
      </c>
      <c r="H8077" s="5">
        <v>15.04</v>
      </c>
      <c r="I8077" s="5">
        <v>15.035</v>
      </c>
      <c r="J8077" s="5">
        <v>4.999999999999E-3</v>
      </c>
      <c r="K8077" s="5">
        <v>15.04</v>
      </c>
      <c r="L8077" s="5">
        <v>0</v>
      </c>
      <c r="M8077" t="str">
        <f>IF(ISERROR(VLOOKUP(A8077,'[1]Ecart validé'!$A:$A,1,FALSE)),Z8077,"Ecart Validé")</f>
        <v>valid</v>
      </c>
      <c r="R8077" t="s">
        <v>30</v>
      </c>
      <c r="X8077"/>
      <c r="Y8077"/>
      <c r="Z8077" t="s">
        <v>31</v>
      </c>
    </row>
    <row r="8078" spans="1:26" x14ac:dyDescent="0.3">
      <c r="A8078" t="s">
        <v>10602</v>
      </c>
      <c r="B8078" t="s">
        <v>2508</v>
      </c>
      <c r="C8078">
        <v>109542</v>
      </c>
      <c r="D8078" t="str">
        <f>+VLOOKUP(C8078,Param!K:L,2,FALSE)</f>
        <v>NUEVA COCINA MEDITERRANEA 2002, S.L.</v>
      </c>
      <c r="E8078" t="s">
        <v>2911</v>
      </c>
      <c r="F8078" t="s">
        <v>8260</v>
      </c>
      <c r="G8078" t="s">
        <v>29</v>
      </c>
      <c r="H8078" s="5">
        <v>286.64</v>
      </c>
      <c r="I8078" s="5">
        <v>286.6404</v>
      </c>
      <c r="J8078" s="5">
        <v>-4.0000000001327803E-4</v>
      </c>
      <c r="K8078" s="5">
        <v>286.64</v>
      </c>
      <c r="L8078" s="5">
        <v>0</v>
      </c>
      <c r="M8078" t="str">
        <f>IF(ISERROR(VLOOKUP(A8078,'[1]Ecart validé'!$A:$A,1,FALSE)),Z8078,"Ecart Validé")</f>
        <v>valid</v>
      </c>
      <c r="R8078" t="s">
        <v>30</v>
      </c>
      <c r="X8078"/>
      <c r="Y8078"/>
      <c r="Z8078" t="s">
        <v>31</v>
      </c>
    </row>
    <row r="8079" spans="1:26" x14ac:dyDescent="0.3">
      <c r="A8079" t="s">
        <v>10603</v>
      </c>
      <c r="B8079" t="s">
        <v>2508</v>
      </c>
      <c r="C8079">
        <v>109542</v>
      </c>
      <c r="D8079" t="str">
        <f>+VLOOKUP(C8079,Param!K:L,2,FALSE)</f>
        <v>NUEVA COCINA MEDITERRANEA 2002, S.L.</v>
      </c>
      <c r="E8079" t="s">
        <v>2911</v>
      </c>
      <c r="F8079" t="s">
        <v>8262</v>
      </c>
      <c r="G8079" t="s">
        <v>29</v>
      </c>
      <c r="H8079" s="5">
        <v>221.28</v>
      </c>
      <c r="I8079" s="5">
        <v>221.27860000000001</v>
      </c>
      <c r="J8079" s="5">
        <v>1.39999999998963E-3</v>
      </c>
      <c r="K8079" s="5">
        <v>221.28</v>
      </c>
      <c r="L8079" s="5">
        <v>0</v>
      </c>
      <c r="M8079" t="str">
        <f>IF(ISERROR(VLOOKUP(A8079,'[1]Ecart validé'!$A:$A,1,FALSE)),Z8079,"Ecart Validé")</f>
        <v>valid</v>
      </c>
      <c r="R8079" t="s">
        <v>30</v>
      </c>
      <c r="X8079"/>
      <c r="Y8079"/>
      <c r="Z8079" t="s">
        <v>31</v>
      </c>
    </row>
    <row r="8080" spans="1:26" x14ac:dyDescent="0.3">
      <c r="A8080" t="s">
        <v>10604</v>
      </c>
      <c r="B8080" t="s">
        <v>2508</v>
      </c>
      <c r="C8080">
        <v>109542</v>
      </c>
      <c r="D8080" t="str">
        <f>+VLOOKUP(C8080,Param!K:L,2,FALSE)</f>
        <v>NUEVA COCINA MEDITERRANEA 2002, S.L.</v>
      </c>
      <c r="E8080" t="s">
        <v>2911</v>
      </c>
      <c r="F8080" t="s">
        <v>8264</v>
      </c>
      <c r="G8080" t="s">
        <v>29</v>
      </c>
      <c r="H8080" s="5">
        <v>265.73</v>
      </c>
      <c r="I8080" s="5">
        <v>265.7321</v>
      </c>
      <c r="J8080" s="5">
        <v>-2.0999999999844398E-3</v>
      </c>
      <c r="K8080" s="5">
        <v>265.73</v>
      </c>
      <c r="L8080" s="5">
        <v>0</v>
      </c>
      <c r="M8080" t="str">
        <f>IF(ISERROR(VLOOKUP(A8080,'[1]Ecart validé'!$A:$A,1,FALSE)),Z8080,"Ecart Validé")</f>
        <v>valid</v>
      </c>
      <c r="R8080" t="s">
        <v>30</v>
      </c>
      <c r="X8080"/>
      <c r="Y8080"/>
      <c r="Z8080" t="s">
        <v>31</v>
      </c>
    </row>
    <row r="8081" spans="1:26" x14ac:dyDescent="0.3">
      <c r="A8081" t="s">
        <v>10605</v>
      </c>
      <c r="B8081" t="s">
        <v>2508</v>
      </c>
      <c r="C8081">
        <v>109542</v>
      </c>
      <c r="D8081" t="str">
        <f>+VLOOKUP(C8081,Param!K:L,2,FALSE)</f>
        <v>NUEVA COCINA MEDITERRANEA 2002, S.L.</v>
      </c>
      <c r="E8081" t="s">
        <v>2911</v>
      </c>
      <c r="F8081" t="s">
        <v>8266</v>
      </c>
      <c r="G8081" t="s">
        <v>29</v>
      </c>
      <c r="H8081" s="5">
        <v>301.81</v>
      </c>
      <c r="I8081" s="5">
        <v>301.80549999999999</v>
      </c>
      <c r="J8081" s="5">
        <v>4.5000000000072699E-3</v>
      </c>
      <c r="K8081" s="5">
        <v>301.81</v>
      </c>
      <c r="L8081" s="5">
        <v>0</v>
      </c>
      <c r="M8081" t="str">
        <f>IF(ISERROR(VLOOKUP(A8081,'[1]Ecart validé'!$A:$A,1,FALSE)),Z8081,"Ecart Validé")</f>
        <v>valid</v>
      </c>
      <c r="R8081" t="s">
        <v>30</v>
      </c>
      <c r="X8081"/>
      <c r="Y8081"/>
      <c r="Z8081" t="s">
        <v>31</v>
      </c>
    </row>
    <row r="8082" spans="1:26" x14ac:dyDescent="0.3">
      <c r="A8082" t="s">
        <v>10606</v>
      </c>
      <c r="B8082" t="s">
        <v>2508</v>
      </c>
      <c r="C8082">
        <v>110725</v>
      </c>
      <c r="D8082" t="str">
        <f>+VLOOKUP(C8082,Param!K:L,2,FALSE)</f>
        <v>SIH MADRID 2004, S.L.</v>
      </c>
      <c r="E8082" t="s">
        <v>2916</v>
      </c>
      <c r="F8082" t="s">
        <v>8260</v>
      </c>
      <c r="G8082" t="s">
        <v>29</v>
      </c>
      <c r="H8082" s="5">
        <v>23.45</v>
      </c>
      <c r="I8082" s="5">
        <v>23.4526</v>
      </c>
      <c r="J8082" s="5">
        <v>-2.6000000000010398E-3</v>
      </c>
      <c r="K8082" s="5">
        <v>23.45</v>
      </c>
      <c r="L8082" s="5">
        <v>0</v>
      </c>
      <c r="M8082" t="str">
        <f>IF(ISERROR(VLOOKUP(A8082,'[1]Ecart validé'!$A:$A,1,FALSE)),Z8082,"Ecart Validé")</f>
        <v>valid</v>
      </c>
      <c r="R8082" t="s">
        <v>30</v>
      </c>
      <c r="X8082"/>
      <c r="Y8082"/>
      <c r="Z8082" t="s">
        <v>31</v>
      </c>
    </row>
    <row r="8083" spans="1:26" x14ac:dyDescent="0.3">
      <c r="A8083" t="s">
        <v>10607</v>
      </c>
      <c r="B8083" t="s">
        <v>2508</v>
      </c>
      <c r="C8083">
        <v>110725</v>
      </c>
      <c r="D8083" t="str">
        <f>+VLOOKUP(C8083,Param!K:L,2,FALSE)</f>
        <v>SIH MADRID 2004, S.L.</v>
      </c>
      <c r="E8083" t="s">
        <v>2916</v>
      </c>
      <c r="F8083" t="s">
        <v>8262</v>
      </c>
      <c r="G8083" t="s">
        <v>29</v>
      </c>
      <c r="H8083" s="5">
        <v>31.33</v>
      </c>
      <c r="I8083" s="5">
        <v>31.329599999999999</v>
      </c>
      <c r="J8083" s="5">
        <v>3.9999999999906701E-4</v>
      </c>
      <c r="K8083" s="5">
        <v>31.33</v>
      </c>
      <c r="L8083" s="5">
        <v>0</v>
      </c>
      <c r="M8083" t="str">
        <f>IF(ISERROR(VLOOKUP(A8083,'[1]Ecart validé'!$A:$A,1,FALSE)),Z8083,"Ecart Validé")</f>
        <v>valid</v>
      </c>
      <c r="R8083" t="s">
        <v>30</v>
      </c>
      <c r="X8083"/>
      <c r="Y8083"/>
      <c r="Z8083" t="s">
        <v>31</v>
      </c>
    </row>
    <row r="8084" spans="1:26" x14ac:dyDescent="0.3">
      <c r="A8084" t="s">
        <v>10608</v>
      </c>
      <c r="B8084" t="s">
        <v>2508</v>
      </c>
      <c r="C8084">
        <v>110725</v>
      </c>
      <c r="D8084" t="str">
        <f>+VLOOKUP(C8084,Param!K:L,2,FALSE)</f>
        <v>SIH MADRID 2004, S.L.</v>
      </c>
      <c r="E8084" t="s">
        <v>2916</v>
      </c>
      <c r="F8084" t="s">
        <v>8264</v>
      </c>
      <c r="G8084" t="s">
        <v>29</v>
      </c>
      <c r="H8084" s="5">
        <v>44.94</v>
      </c>
      <c r="I8084" s="5">
        <v>44.936100000000003</v>
      </c>
      <c r="J8084" s="5">
        <v>3.89999999999446E-3</v>
      </c>
      <c r="K8084" s="5">
        <v>44.94</v>
      </c>
      <c r="L8084" s="5">
        <v>0</v>
      </c>
      <c r="M8084" t="str">
        <f>IF(ISERROR(VLOOKUP(A8084,'[1]Ecart validé'!$A:$A,1,FALSE)),Z8084,"Ecart Validé")</f>
        <v>valid</v>
      </c>
      <c r="R8084" t="s">
        <v>30</v>
      </c>
      <c r="X8084"/>
      <c r="Y8084"/>
      <c r="Z8084" t="s">
        <v>31</v>
      </c>
    </row>
    <row r="8085" spans="1:26" x14ac:dyDescent="0.3">
      <c r="A8085" t="s">
        <v>10609</v>
      </c>
      <c r="B8085" t="s">
        <v>2508</v>
      </c>
      <c r="C8085">
        <v>110725</v>
      </c>
      <c r="D8085" t="str">
        <f>+VLOOKUP(C8085,Param!K:L,2,FALSE)</f>
        <v>SIH MADRID 2004, S.L.</v>
      </c>
      <c r="E8085" t="s">
        <v>2916</v>
      </c>
      <c r="F8085" t="s">
        <v>8266</v>
      </c>
      <c r="G8085" t="s">
        <v>29</v>
      </c>
      <c r="H8085" s="5">
        <v>207.62</v>
      </c>
      <c r="I8085" s="5">
        <v>207.61590000000001</v>
      </c>
      <c r="J8085" s="5">
        <v>4.0999999999939904E-3</v>
      </c>
      <c r="K8085" s="5">
        <v>207.62</v>
      </c>
      <c r="L8085" s="5">
        <v>0</v>
      </c>
      <c r="M8085" t="str">
        <f>IF(ISERROR(VLOOKUP(A8085,'[1]Ecart validé'!$A:$A,1,FALSE)),Z8085,"Ecart Validé")</f>
        <v>valid</v>
      </c>
      <c r="R8085" t="s">
        <v>30</v>
      </c>
      <c r="X8085"/>
      <c r="Y8085"/>
      <c r="Z8085" t="s">
        <v>31</v>
      </c>
    </row>
    <row r="8086" spans="1:26" x14ac:dyDescent="0.3">
      <c r="A8086" t="s">
        <v>10610</v>
      </c>
      <c r="B8086" t="s">
        <v>2508</v>
      </c>
      <c r="C8086">
        <v>120040</v>
      </c>
      <c r="D8086" t="str">
        <f>+VLOOKUP(C8086,Param!K:L,2,FALSE)</f>
        <v>LABAQUA, S.A.</v>
      </c>
      <c r="E8086" t="s">
        <v>2921</v>
      </c>
      <c r="F8086" t="s">
        <v>8260</v>
      </c>
      <c r="G8086" t="s">
        <v>29</v>
      </c>
      <c r="H8086" s="5">
        <v>11.52</v>
      </c>
      <c r="I8086" s="5">
        <v>11.520300000000001</v>
      </c>
      <c r="J8086" s="5">
        <v>-3.0000000000107702E-4</v>
      </c>
      <c r="K8086" s="5">
        <v>11.52</v>
      </c>
      <c r="L8086" s="5">
        <v>0</v>
      </c>
      <c r="M8086" t="str">
        <f>IF(ISERROR(VLOOKUP(A8086,'[1]Ecart validé'!$A:$A,1,FALSE)),Z8086,"Ecart Validé")</f>
        <v>valid</v>
      </c>
      <c r="R8086" t="s">
        <v>30</v>
      </c>
      <c r="X8086"/>
      <c r="Y8086"/>
      <c r="Z8086" t="s">
        <v>31</v>
      </c>
    </row>
    <row r="8087" spans="1:26" x14ac:dyDescent="0.3">
      <c r="A8087" t="s">
        <v>10611</v>
      </c>
      <c r="B8087" t="s">
        <v>2508</v>
      </c>
      <c r="C8087">
        <v>120040</v>
      </c>
      <c r="D8087" t="str">
        <f>+VLOOKUP(C8087,Param!K:L,2,FALSE)</f>
        <v>LABAQUA, S.A.</v>
      </c>
      <c r="E8087" t="s">
        <v>2921</v>
      </c>
      <c r="F8087" t="s">
        <v>8262</v>
      </c>
      <c r="G8087" t="s">
        <v>29</v>
      </c>
      <c r="H8087" s="5">
        <v>52.67</v>
      </c>
      <c r="I8087" s="5">
        <v>52.667700000000004</v>
      </c>
      <c r="J8087" s="5">
        <v>2.2999999999981902E-3</v>
      </c>
      <c r="K8087" s="5">
        <v>52.67</v>
      </c>
      <c r="L8087" s="5">
        <v>0</v>
      </c>
      <c r="M8087" t="str">
        <f>IF(ISERROR(VLOOKUP(A8087,'[1]Ecart validé'!$A:$A,1,FALSE)),Z8087,"Ecart Validé")</f>
        <v>valid</v>
      </c>
      <c r="R8087" t="s">
        <v>30</v>
      </c>
      <c r="X8087"/>
      <c r="Y8087"/>
      <c r="Z8087" t="s">
        <v>31</v>
      </c>
    </row>
    <row r="8088" spans="1:26" x14ac:dyDescent="0.3">
      <c r="A8088" t="s">
        <v>10612</v>
      </c>
      <c r="B8088" t="s">
        <v>2508</v>
      </c>
      <c r="C8088">
        <v>120040</v>
      </c>
      <c r="D8088" t="str">
        <f>+VLOOKUP(C8088,Param!K:L,2,FALSE)</f>
        <v>LABAQUA, S.A.</v>
      </c>
      <c r="E8088" t="s">
        <v>2921</v>
      </c>
      <c r="F8088" t="s">
        <v>8264</v>
      </c>
      <c r="G8088" t="s">
        <v>29</v>
      </c>
      <c r="H8088" s="5">
        <v>14.85</v>
      </c>
      <c r="I8088" s="5">
        <v>14.8529</v>
      </c>
      <c r="J8088" s="5">
        <v>-2.9000000000003398E-3</v>
      </c>
      <c r="K8088" s="5">
        <v>14.85</v>
      </c>
      <c r="L8088" s="5">
        <v>0</v>
      </c>
      <c r="M8088" t="str">
        <f>IF(ISERROR(VLOOKUP(A8088,'[1]Ecart validé'!$A:$A,1,FALSE)),Z8088,"Ecart Validé")</f>
        <v>valid</v>
      </c>
      <c r="R8088" t="s">
        <v>30</v>
      </c>
      <c r="X8088"/>
      <c r="Y8088"/>
      <c r="Z8088" t="s">
        <v>31</v>
      </c>
    </row>
    <row r="8089" spans="1:26" x14ac:dyDescent="0.3">
      <c r="A8089" t="s">
        <v>10613</v>
      </c>
      <c r="B8089" t="s">
        <v>2508</v>
      </c>
      <c r="C8089">
        <v>120040</v>
      </c>
      <c r="D8089" t="str">
        <f>+VLOOKUP(C8089,Param!K:L,2,FALSE)</f>
        <v>LABAQUA, S.A.</v>
      </c>
      <c r="E8089" t="s">
        <v>2921</v>
      </c>
      <c r="F8089" t="s">
        <v>8266</v>
      </c>
      <c r="G8089" t="s">
        <v>29</v>
      </c>
      <c r="H8089" s="5">
        <v>8.25</v>
      </c>
      <c r="I8089" s="5">
        <v>8.2454999999999998</v>
      </c>
      <c r="J8089" s="5">
        <v>4.5000000000001697E-3</v>
      </c>
      <c r="K8089" s="5">
        <v>8.25</v>
      </c>
      <c r="L8089" s="5">
        <v>0</v>
      </c>
      <c r="M8089" t="str">
        <f>IF(ISERROR(VLOOKUP(A8089,'[1]Ecart validé'!$A:$A,1,FALSE)),Z8089,"Ecart Validé")</f>
        <v>valid</v>
      </c>
      <c r="R8089" t="s">
        <v>30</v>
      </c>
      <c r="X8089"/>
      <c r="Y8089"/>
      <c r="Z8089" t="s">
        <v>31</v>
      </c>
    </row>
    <row r="8090" spans="1:26" x14ac:dyDescent="0.3">
      <c r="A8090" t="s">
        <v>10614</v>
      </c>
      <c r="B8090" t="s">
        <v>2508</v>
      </c>
      <c r="C8090">
        <v>120993</v>
      </c>
      <c r="D8090" t="str">
        <f>+VLOOKUP(C8090,Param!K:L,2,FALSE)</f>
        <v>INSIDE TEXTIL S.L.</v>
      </c>
      <c r="E8090" t="s">
        <v>2926</v>
      </c>
      <c r="F8090" t="s">
        <v>8260</v>
      </c>
      <c r="G8090" t="s">
        <v>29</v>
      </c>
      <c r="H8090" s="5">
        <v>174.87</v>
      </c>
      <c r="I8090" s="5">
        <v>174.87</v>
      </c>
      <c r="J8090" s="5">
        <v>0</v>
      </c>
      <c r="K8090" s="5">
        <v>174.87</v>
      </c>
      <c r="L8090" s="5">
        <v>0</v>
      </c>
      <c r="M8090" t="str">
        <f>IF(ISERROR(VLOOKUP(A8090,'[1]Ecart validé'!$A:$A,1,FALSE)),Z8090,"Ecart Validé")</f>
        <v>valid</v>
      </c>
      <c r="R8090" t="s">
        <v>30</v>
      </c>
      <c r="X8090"/>
      <c r="Y8090"/>
      <c r="Z8090" t="s">
        <v>31</v>
      </c>
    </row>
    <row r="8091" spans="1:26" x14ac:dyDescent="0.3">
      <c r="A8091" t="s">
        <v>10615</v>
      </c>
      <c r="B8091" t="s">
        <v>2508</v>
      </c>
      <c r="C8091">
        <v>120993</v>
      </c>
      <c r="D8091" t="str">
        <f>+VLOOKUP(C8091,Param!K:L,2,FALSE)</f>
        <v>INSIDE TEXTIL S.L.</v>
      </c>
      <c r="E8091" t="s">
        <v>2926</v>
      </c>
      <c r="F8091" t="s">
        <v>8262</v>
      </c>
      <c r="G8091" t="s">
        <v>29</v>
      </c>
      <c r="H8091" s="5">
        <v>50</v>
      </c>
      <c r="I8091" s="5">
        <v>49.9968</v>
      </c>
      <c r="J8091" s="5">
        <v>3.1999999999996402E-3</v>
      </c>
      <c r="K8091" s="5">
        <v>50</v>
      </c>
      <c r="L8091" s="5">
        <v>0</v>
      </c>
      <c r="M8091" t="str">
        <f>IF(ISERROR(VLOOKUP(A8091,'[1]Ecart validé'!$A:$A,1,FALSE)),Z8091,"Ecart Validé")</f>
        <v>valid</v>
      </c>
      <c r="R8091" t="s">
        <v>30</v>
      </c>
      <c r="X8091"/>
      <c r="Y8091"/>
      <c r="Z8091" t="s">
        <v>31</v>
      </c>
    </row>
    <row r="8092" spans="1:26" x14ac:dyDescent="0.3">
      <c r="A8092" t="s">
        <v>10616</v>
      </c>
      <c r="B8092" t="s">
        <v>2508</v>
      </c>
      <c r="C8092">
        <v>120993</v>
      </c>
      <c r="D8092" t="str">
        <f>+VLOOKUP(C8092,Param!K:L,2,FALSE)</f>
        <v>INSIDE TEXTIL S.L.</v>
      </c>
      <c r="E8092" t="s">
        <v>2926</v>
      </c>
      <c r="F8092" t="s">
        <v>8266</v>
      </c>
      <c r="G8092" t="s">
        <v>29</v>
      </c>
      <c r="H8092" s="5">
        <v>61.1</v>
      </c>
      <c r="I8092" s="5">
        <v>61.097700000000003</v>
      </c>
      <c r="J8092" s="5">
        <v>2.2999999999981902E-3</v>
      </c>
      <c r="K8092" s="5">
        <v>61.1</v>
      </c>
      <c r="L8092" s="5">
        <v>0</v>
      </c>
      <c r="M8092" t="str">
        <f>IF(ISERROR(VLOOKUP(A8092,'[1]Ecart validé'!$A:$A,1,FALSE)),Z8092,"Ecart Validé")</f>
        <v>valid</v>
      </c>
      <c r="R8092" t="s">
        <v>30</v>
      </c>
      <c r="X8092"/>
      <c r="Y8092"/>
      <c r="Z8092" t="s">
        <v>31</v>
      </c>
    </row>
    <row r="8093" spans="1:26" x14ac:dyDescent="0.3">
      <c r="A8093" t="s">
        <v>10617</v>
      </c>
      <c r="B8093" t="s">
        <v>2508</v>
      </c>
      <c r="C8093">
        <v>167543</v>
      </c>
      <c r="D8093" t="str">
        <f>+VLOOKUP(C8093,Param!K:L,2,FALSE)</f>
        <v>NUEVO VALOR GRAPHICO, S.L.</v>
      </c>
      <c r="E8093" t="s">
        <v>2930</v>
      </c>
      <c r="F8093" t="s">
        <v>8260</v>
      </c>
      <c r="G8093" t="s">
        <v>29</v>
      </c>
      <c r="H8093" s="5">
        <v>18.100000000000001</v>
      </c>
      <c r="I8093" s="5">
        <v>18.1006</v>
      </c>
      <c r="J8093" s="5">
        <v>-5.99999999998601E-4</v>
      </c>
      <c r="K8093" s="5">
        <v>18.100000000000001</v>
      </c>
      <c r="L8093" s="5">
        <v>0</v>
      </c>
      <c r="M8093" t="str">
        <f>IF(ISERROR(VLOOKUP(A8093,'[1]Ecart validé'!$A:$A,1,FALSE)),Z8093,"Ecart Validé")</f>
        <v>valid</v>
      </c>
      <c r="R8093" t="s">
        <v>30</v>
      </c>
      <c r="X8093"/>
      <c r="Y8093"/>
      <c r="Z8093" t="s">
        <v>31</v>
      </c>
    </row>
    <row r="8094" spans="1:26" x14ac:dyDescent="0.3">
      <c r="A8094" t="s">
        <v>10618</v>
      </c>
      <c r="B8094" t="s">
        <v>2508</v>
      </c>
      <c r="C8094">
        <v>167543</v>
      </c>
      <c r="D8094" t="str">
        <f>+VLOOKUP(C8094,Param!K:L,2,FALSE)</f>
        <v>NUEVO VALOR GRAPHICO, S.L.</v>
      </c>
      <c r="E8094" t="s">
        <v>2930</v>
      </c>
      <c r="F8094" t="s">
        <v>8262</v>
      </c>
      <c r="G8094" t="s">
        <v>29</v>
      </c>
      <c r="H8094" s="5">
        <v>13.82</v>
      </c>
      <c r="I8094" s="5">
        <v>13.818</v>
      </c>
      <c r="J8094" s="5">
        <v>2.0000000000006601E-3</v>
      </c>
      <c r="K8094" s="5">
        <v>13.82</v>
      </c>
      <c r="L8094" s="5">
        <v>0</v>
      </c>
      <c r="M8094" t="str">
        <f>IF(ISERROR(VLOOKUP(A8094,'[1]Ecart validé'!$A:$A,1,FALSE)),Z8094,"Ecart Validé")</f>
        <v>valid</v>
      </c>
      <c r="R8094" t="s">
        <v>30</v>
      </c>
      <c r="X8094"/>
      <c r="Y8094"/>
      <c r="Z8094" t="s">
        <v>31</v>
      </c>
    </row>
    <row r="8095" spans="1:26" x14ac:dyDescent="0.3">
      <c r="A8095" t="s">
        <v>10619</v>
      </c>
      <c r="B8095" t="s">
        <v>2508</v>
      </c>
      <c r="C8095">
        <v>178520</v>
      </c>
      <c r="D8095" t="str">
        <f>+VLOOKUP(C8095,Param!K:L,2,FALSE)</f>
        <v>AGUAPURA AGUAVIVA SL</v>
      </c>
      <c r="E8095" t="s">
        <v>2934</v>
      </c>
      <c r="F8095" t="s">
        <v>8260</v>
      </c>
      <c r="G8095" t="s">
        <v>29</v>
      </c>
      <c r="H8095" s="5">
        <v>40.93</v>
      </c>
      <c r="I8095" s="5">
        <v>40.926000000000002</v>
      </c>
      <c r="J8095" s="5">
        <v>3.9999999999977796E-3</v>
      </c>
      <c r="K8095" s="5">
        <v>40.93</v>
      </c>
      <c r="L8095" s="5">
        <v>0</v>
      </c>
      <c r="M8095" t="str">
        <f>IF(ISERROR(VLOOKUP(A8095,'[1]Ecart validé'!$A:$A,1,FALSE)),Z8095,"Ecart Validé")</f>
        <v>valid</v>
      </c>
      <c r="R8095" t="s">
        <v>30</v>
      </c>
      <c r="X8095"/>
      <c r="Y8095"/>
      <c r="Z8095" t="s">
        <v>31</v>
      </c>
    </row>
    <row r="8096" spans="1:26" x14ac:dyDescent="0.3">
      <c r="A8096" t="s">
        <v>10620</v>
      </c>
      <c r="B8096" t="s">
        <v>2508</v>
      </c>
      <c r="C8096">
        <v>178520</v>
      </c>
      <c r="D8096" t="str">
        <f>+VLOOKUP(C8096,Param!K:L,2,FALSE)</f>
        <v>AGUAPURA AGUAVIVA SL</v>
      </c>
      <c r="E8096" t="s">
        <v>2934</v>
      </c>
      <c r="F8096" t="s">
        <v>8262</v>
      </c>
      <c r="G8096" t="s">
        <v>29</v>
      </c>
      <c r="H8096" s="5">
        <v>69.739999999999995</v>
      </c>
      <c r="I8096" s="5">
        <v>69.734999999999999</v>
      </c>
      <c r="J8096" s="5">
        <v>4.9999999999954499E-3</v>
      </c>
      <c r="K8096" s="5">
        <v>69.739999999999995</v>
      </c>
      <c r="L8096" s="5">
        <v>0</v>
      </c>
      <c r="M8096" t="str">
        <f>IF(ISERROR(VLOOKUP(A8096,'[1]Ecart validé'!$A:$A,1,FALSE)),Z8096,"Ecart Validé")</f>
        <v>valid</v>
      </c>
      <c r="R8096" t="s">
        <v>30</v>
      </c>
      <c r="X8096"/>
      <c r="Y8096"/>
      <c r="Z8096" t="s">
        <v>31</v>
      </c>
    </row>
    <row r="8097" spans="1:26" x14ac:dyDescent="0.3">
      <c r="A8097" t="s">
        <v>10621</v>
      </c>
      <c r="B8097" t="s">
        <v>2508</v>
      </c>
      <c r="C8097">
        <v>178520</v>
      </c>
      <c r="D8097" t="str">
        <f>+VLOOKUP(C8097,Param!K:L,2,FALSE)</f>
        <v>AGUAPURA AGUAVIVA SL</v>
      </c>
      <c r="E8097" t="s">
        <v>2934</v>
      </c>
      <c r="F8097" t="s">
        <v>8264</v>
      </c>
      <c r="G8097" t="s">
        <v>29</v>
      </c>
      <c r="H8097" s="5">
        <v>61.74</v>
      </c>
      <c r="I8097" s="5">
        <v>61.74</v>
      </c>
      <c r="J8097" s="5">
        <v>0</v>
      </c>
      <c r="K8097" s="5">
        <v>61.74</v>
      </c>
      <c r="L8097" s="5">
        <v>0</v>
      </c>
      <c r="M8097" t="str">
        <f>IF(ISERROR(VLOOKUP(A8097,'[1]Ecart validé'!$A:$A,1,FALSE)),Z8097,"Ecart Validé")</f>
        <v>valid</v>
      </c>
      <c r="R8097" t="s">
        <v>30</v>
      </c>
      <c r="X8097"/>
      <c r="Y8097"/>
      <c r="Z8097" t="s">
        <v>31</v>
      </c>
    </row>
    <row r="8098" spans="1:26" x14ac:dyDescent="0.3">
      <c r="A8098" t="s">
        <v>10622</v>
      </c>
      <c r="B8098" t="s">
        <v>2508</v>
      </c>
      <c r="C8098">
        <v>178520</v>
      </c>
      <c r="D8098" t="str">
        <f>+VLOOKUP(C8098,Param!K:L,2,FALSE)</f>
        <v>AGUAPURA AGUAVIVA SL</v>
      </c>
      <c r="E8098" t="s">
        <v>2934</v>
      </c>
      <c r="F8098" t="s">
        <v>8266</v>
      </c>
      <c r="G8098" t="s">
        <v>29</v>
      </c>
      <c r="H8098" s="5">
        <v>64.430000000000007</v>
      </c>
      <c r="I8098" s="5">
        <v>64.424999999999997</v>
      </c>
      <c r="J8098" s="5">
        <v>5.0000000000096599E-3</v>
      </c>
      <c r="K8098" s="5">
        <v>64.430000000000007</v>
      </c>
      <c r="L8098" s="5">
        <v>0</v>
      </c>
      <c r="M8098" t="str">
        <f>IF(ISERROR(VLOOKUP(A8098,'[1]Ecart validé'!$A:$A,1,FALSE)),Z8098,"Ecart Validé")</f>
        <v>valid</v>
      </c>
      <c r="R8098" t="s">
        <v>30</v>
      </c>
      <c r="X8098"/>
      <c r="Y8098"/>
      <c r="Z8098" t="s">
        <v>31</v>
      </c>
    </row>
    <row r="8099" spans="1:26" x14ac:dyDescent="0.3">
      <c r="A8099" t="s">
        <v>10623</v>
      </c>
      <c r="B8099" t="s">
        <v>2508</v>
      </c>
      <c r="C8099">
        <v>191240</v>
      </c>
      <c r="D8099" t="str">
        <f>+VLOOKUP(C8099,Param!K:L,2,FALSE)</f>
        <v>ADAMO TELECOM IBERIA, S.A.</v>
      </c>
      <c r="E8099" t="s">
        <v>2943</v>
      </c>
      <c r="F8099" t="s">
        <v>8260</v>
      </c>
      <c r="G8099" t="s">
        <v>29</v>
      </c>
      <c r="H8099" s="5">
        <v>388.81</v>
      </c>
      <c r="I8099" s="5">
        <v>388.81049999999999</v>
      </c>
      <c r="J8099" s="5">
        <v>-4.9999999998817603E-4</v>
      </c>
      <c r="K8099" s="5">
        <v>388.81</v>
      </c>
      <c r="L8099" s="5">
        <v>0</v>
      </c>
      <c r="M8099" t="str">
        <f>IF(ISERROR(VLOOKUP(A8099,'[1]Ecart validé'!$A:$A,1,FALSE)),Z8099,"Ecart Validé")</f>
        <v>valid</v>
      </c>
      <c r="R8099" t="s">
        <v>30</v>
      </c>
      <c r="X8099"/>
      <c r="Y8099"/>
      <c r="Z8099" t="s">
        <v>31</v>
      </c>
    </row>
    <row r="8100" spans="1:26" x14ac:dyDescent="0.3">
      <c r="A8100" t="s">
        <v>10624</v>
      </c>
      <c r="B8100" t="s">
        <v>2508</v>
      </c>
      <c r="C8100">
        <v>191240</v>
      </c>
      <c r="D8100" t="str">
        <f>+VLOOKUP(C8100,Param!K:L,2,FALSE)</f>
        <v>ADAMO TELECOM IBERIA, S.A.</v>
      </c>
      <c r="E8100" t="s">
        <v>2943</v>
      </c>
      <c r="F8100" t="s">
        <v>8262</v>
      </c>
      <c r="G8100" t="s">
        <v>29</v>
      </c>
      <c r="H8100" s="5">
        <v>388.81</v>
      </c>
      <c r="I8100" s="5">
        <v>388.81049999999999</v>
      </c>
      <c r="J8100" s="5">
        <v>-4.9999999998817603E-4</v>
      </c>
      <c r="K8100" s="5">
        <v>388.81</v>
      </c>
      <c r="L8100" s="5">
        <v>0</v>
      </c>
      <c r="M8100" t="str">
        <f>IF(ISERROR(VLOOKUP(A8100,'[1]Ecart validé'!$A:$A,1,FALSE)),Z8100,"Ecart Validé")</f>
        <v>valid</v>
      </c>
      <c r="R8100" t="s">
        <v>30</v>
      </c>
      <c r="X8100"/>
      <c r="Y8100"/>
      <c r="Z8100" t="s">
        <v>31</v>
      </c>
    </row>
    <row r="8101" spans="1:26" x14ac:dyDescent="0.3">
      <c r="A8101" t="s">
        <v>10625</v>
      </c>
      <c r="B8101" t="s">
        <v>2508</v>
      </c>
      <c r="C8101">
        <v>191240</v>
      </c>
      <c r="D8101" t="str">
        <f>+VLOOKUP(C8101,Param!K:L,2,FALSE)</f>
        <v>ADAMO TELECOM IBERIA, S.A.</v>
      </c>
      <c r="E8101" t="s">
        <v>2943</v>
      </c>
      <c r="F8101" t="s">
        <v>8264</v>
      </c>
      <c r="G8101" t="s">
        <v>29</v>
      </c>
      <c r="H8101" s="5">
        <v>388.81</v>
      </c>
      <c r="I8101" s="5">
        <v>388.81049999999999</v>
      </c>
      <c r="J8101" s="5">
        <v>-4.9999999998817603E-4</v>
      </c>
      <c r="K8101" s="5">
        <v>388.81</v>
      </c>
      <c r="L8101" s="5">
        <v>0</v>
      </c>
      <c r="M8101" t="str">
        <f>IF(ISERROR(VLOOKUP(A8101,'[1]Ecart validé'!$A:$A,1,FALSE)),Z8101,"Ecart Validé")</f>
        <v>valid</v>
      </c>
      <c r="R8101" t="s">
        <v>30</v>
      </c>
      <c r="X8101"/>
      <c r="Y8101"/>
      <c r="Z8101" t="s">
        <v>31</v>
      </c>
    </row>
    <row r="8102" spans="1:26" x14ac:dyDescent="0.3">
      <c r="A8102" t="s">
        <v>10626</v>
      </c>
      <c r="B8102" t="s">
        <v>2508</v>
      </c>
      <c r="C8102">
        <v>191240</v>
      </c>
      <c r="D8102" t="str">
        <f>+VLOOKUP(C8102,Param!K:L,2,FALSE)</f>
        <v>ADAMO TELECOM IBERIA, S.A.</v>
      </c>
      <c r="E8102" t="s">
        <v>2943</v>
      </c>
      <c r="F8102" t="s">
        <v>8266</v>
      </c>
      <c r="G8102" t="s">
        <v>29</v>
      </c>
      <c r="H8102" s="5">
        <v>388.81</v>
      </c>
      <c r="I8102" s="5">
        <v>388.81049999999999</v>
      </c>
      <c r="J8102" s="5">
        <v>-4.9999999998817603E-4</v>
      </c>
      <c r="K8102" s="5">
        <v>388.81</v>
      </c>
      <c r="L8102" s="5">
        <v>0</v>
      </c>
      <c r="M8102" t="str">
        <f>IF(ISERROR(VLOOKUP(A8102,'[1]Ecart validé'!$A:$A,1,FALSE)),Z8102,"Ecart Validé")</f>
        <v>valid</v>
      </c>
      <c r="R8102" t="s">
        <v>30</v>
      </c>
      <c r="X8102"/>
      <c r="Y8102"/>
      <c r="Z8102" t="s">
        <v>31</v>
      </c>
    </row>
    <row r="8103" spans="1:26" x14ac:dyDescent="0.3">
      <c r="A8103" t="s">
        <v>10627</v>
      </c>
      <c r="B8103" t="s">
        <v>2508</v>
      </c>
      <c r="C8103">
        <v>197147</v>
      </c>
      <c r="D8103" t="str">
        <f>+VLOOKUP(C8103,Param!K:L,2,FALSE)</f>
        <v>EDEN SPRINGS ESPAÑA, S.A.</v>
      </c>
      <c r="E8103" t="s">
        <v>2948</v>
      </c>
      <c r="F8103" t="s">
        <v>8260</v>
      </c>
      <c r="G8103" t="s">
        <v>29</v>
      </c>
      <c r="H8103" s="5">
        <v>5.55</v>
      </c>
      <c r="I8103" s="5">
        <v>5.5491999999999999</v>
      </c>
      <c r="J8103" s="5">
        <v>7.9999999999991103E-4</v>
      </c>
      <c r="K8103" s="5">
        <v>5.55</v>
      </c>
      <c r="L8103" s="5">
        <v>0</v>
      </c>
      <c r="M8103" t="str">
        <f>IF(ISERROR(VLOOKUP(A8103,'[1]Ecart validé'!$A:$A,1,FALSE)),Z8103,"Ecart Validé")</f>
        <v>valid</v>
      </c>
      <c r="R8103" t="s">
        <v>30</v>
      </c>
      <c r="X8103"/>
      <c r="Y8103"/>
      <c r="Z8103" t="s">
        <v>31</v>
      </c>
    </row>
    <row r="8104" spans="1:26" x14ac:dyDescent="0.3">
      <c r="A8104" t="s">
        <v>10628</v>
      </c>
      <c r="B8104" t="s">
        <v>2508</v>
      </c>
      <c r="C8104">
        <v>197147</v>
      </c>
      <c r="D8104" t="str">
        <f>+VLOOKUP(C8104,Param!K:L,2,FALSE)</f>
        <v>EDEN SPRINGS ESPAÑA, S.A.</v>
      </c>
      <c r="E8104" t="s">
        <v>2948</v>
      </c>
      <c r="F8104" t="s">
        <v>8262</v>
      </c>
      <c r="G8104" t="s">
        <v>29</v>
      </c>
      <c r="H8104" s="5">
        <v>13.29</v>
      </c>
      <c r="I8104" s="5">
        <v>13.290699999999999</v>
      </c>
      <c r="J8104" s="5">
        <v>-7.0000000000014495E-4</v>
      </c>
      <c r="K8104" s="5">
        <v>13.29</v>
      </c>
      <c r="L8104" s="5">
        <v>0</v>
      </c>
      <c r="M8104" t="str">
        <f>IF(ISERROR(VLOOKUP(A8104,'[1]Ecart validé'!$A:$A,1,FALSE)),Z8104,"Ecart Validé")</f>
        <v>valid</v>
      </c>
      <c r="R8104" t="s">
        <v>30</v>
      </c>
      <c r="X8104"/>
      <c r="Y8104"/>
      <c r="Z8104" t="s">
        <v>31</v>
      </c>
    </row>
    <row r="8105" spans="1:26" x14ac:dyDescent="0.3">
      <c r="A8105" t="s">
        <v>10629</v>
      </c>
      <c r="B8105" t="s">
        <v>2508</v>
      </c>
      <c r="C8105">
        <v>197147</v>
      </c>
      <c r="D8105" t="str">
        <f>+VLOOKUP(C8105,Param!K:L,2,FALSE)</f>
        <v>EDEN SPRINGS ESPAÑA, S.A.</v>
      </c>
      <c r="E8105" t="s">
        <v>2948</v>
      </c>
      <c r="F8105" t="s">
        <v>8264</v>
      </c>
      <c r="G8105" t="s">
        <v>29</v>
      </c>
      <c r="H8105" s="5">
        <v>75.459999999999994</v>
      </c>
      <c r="I8105" s="5">
        <v>75.460800000000006</v>
      </c>
      <c r="J8105" s="5">
        <v>-8.0000000001234596E-4</v>
      </c>
      <c r="K8105" s="5">
        <v>75.459999999999994</v>
      </c>
      <c r="L8105" s="5">
        <v>0</v>
      </c>
      <c r="M8105" t="str">
        <f>IF(ISERROR(VLOOKUP(A8105,'[1]Ecart validé'!$A:$A,1,FALSE)),Z8105,"Ecart Validé")</f>
        <v>valid</v>
      </c>
      <c r="R8105" t="s">
        <v>30</v>
      </c>
      <c r="X8105"/>
      <c r="Y8105"/>
      <c r="Z8105" t="s">
        <v>31</v>
      </c>
    </row>
    <row r="8106" spans="1:26" x14ac:dyDescent="0.3">
      <c r="A8106" t="s">
        <v>10630</v>
      </c>
      <c r="B8106" t="s">
        <v>2508</v>
      </c>
      <c r="C8106">
        <v>197147</v>
      </c>
      <c r="D8106" t="str">
        <f>+VLOOKUP(C8106,Param!K:L,2,FALSE)</f>
        <v>EDEN SPRINGS ESPAÑA, S.A.</v>
      </c>
      <c r="E8106" t="s">
        <v>2948</v>
      </c>
      <c r="F8106" t="s">
        <v>8266</v>
      </c>
      <c r="G8106" t="s">
        <v>29</v>
      </c>
      <c r="H8106" s="5">
        <v>46.19</v>
      </c>
      <c r="I8106" s="5">
        <v>46.188800000000001</v>
      </c>
      <c r="J8106" s="5">
        <v>1.1999999999972001E-3</v>
      </c>
      <c r="K8106" s="5">
        <v>46.19</v>
      </c>
      <c r="L8106" s="5">
        <v>0</v>
      </c>
      <c r="M8106" t="str">
        <f>IF(ISERROR(VLOOKUP(A8106,'[1]Ecart validé'!$A:$A,1,FALSE)),Z8106,"Ecart Validé")</f>
        <v>valid</v>
      </c>
      <c r="R8106" t="s">
        <v>30</v>
      </c>
      <c r="X8106"/>
      <c r="Y8106"/>
      <c r="Z8106" t="s">
        <v>31</v>
      </c>
    </row>
    <row r="8107" spans="1:26" x14ac:dyDescent="0.3">
      <c r="A8107" t="s">
        <v>10631</v>
      </c>
      <c r="B8107" t="s">
        <v>2508</v>
      </c>
      <c r="C8107">
        <v>197557</v>
      </c>
      <c r="D8107" t="str">
        <f>+VLOOKUP(C8107,Param!K:L,2,FALSE)</f>
        <v>REXEL SPAIN, S.L.</v>
      </c>
      <c r="E8107" t="s">
        <v>2953</v>
      </c>
      <c r="F8107" t="s">
        <v>8260</v>
      </c>
      <c r="G8107" t="s">
        <v>29</v>
      </c>
      <c r="H8107" s="5">
        <v>74</v>
      </c>
      <c r="I8107" s="5">
        <v>74.000699999999995</v>
      </c>
      <c r="J8107" s="5">
        <v>-6.9999999999481501E-4</v>
      </c>
      <c r="K8107" s="5">
        <v>74</v>
      </c>
      <c r="L8107" s="5">
        <v>0</v>
      </c>
      <c r="M8107" t="str">
        <f>IF(ISERROR(VLOOKUP(A8107,'[1]Ecart validé'!$A:$A,1,FALSE)),Z8107,"Ecart Validé")</f>
        <v>valid</v>
      </c>
      <c r="R8107" t="s">
        <v>30</v>
      </c>
      <c r="X8107"/>
      <c r="Y8107"/>
      <c r="Z8107" t="s">
        <v>31</v>
      </c>
    </row>
    <row r="8108" spans="1:26" x14ac:dyDescent="0.3">
      <c r="A8108" t="s">
        <v>10632</v>
      </c>
      <c r="B8108" t="s">
        <v>2508</v>
      </c>
      <c r="C8108">
        <v>197557</v>
      </c>
      <c r="D8108" t="str">
        <f>+VLOOKUP(C8108,Param!K:L,2,FALSE)</f>
        <v>REXEL SPAIN, S.L.</v>
      </c>
      <c r="E8108" t="s">
        <v>10633</v>
      </c>
      <c r="F8108" t="s">
        <v>8262</v>
      </c>
      <c r="G8108" t="s">
        <v>29</v>
      </c>
      <c r="H8108" s="5">
        <v>103.15</v>
      </c>
      <c r="I8108" s="5">
        <v>103.14879999999999</v>
      </c>
      <c r="J8108" s="5">
        <v>1.20000000001141E-3</v>
      </c>
      <c r="K8108" s="5">
        <v>103.15</v>
      </c>
      <c r="L8108" s="5">
        <v>0</v>
      </c>
      <c r="M8108" t="str">
        <f>IF(ISERROR(VLOOKUP(A8108,'[1]Ecart validé'!$A:$A,1,FALSE)),Z8108,"Ecart Validé")</f>
        <v>valid</v>
      </c>
      <c r="R8108" t="s">
        <v>30</v>
      </c>
      <c r="X8108"/>
      <c r="Y8108"/>
      <c r="Z8108" t="s">
        <v>31</v>
      </c>
    </row>
    <row r="8109" spans="1:26" x14ac:dyDescent="0.3">
      <c r="A8109" t="s">
        <v>10634</v>
      </c>
      <c r="B8109" t="s">
        <v>2508</v>
      </c>
      <c r="C8109">
        <v>197557</v>
      </c>
      <c r="D8109" t="str">
        <f>+VLOOKUP(C8109,Param!K:L,2,FALSE)</f>
        <v>REXEL SPAIN, S.L.</v>
      </c>
      <c r="E8109" t="s">
        <v>10633</v>
      </c>
      <c r="F8109" t="s">
        <v>8264</v>
      </c>
      <c r="G8109" t="s">
        <v>29</v>
      </c>
      <c r="H8109" s="5">
        <v>115.89</v>
      </c>
      <c r="I8109" s="5">
        <v>115.88930000000001</v>
      </c>
      <c r="J8109" s="5">
        <v>6.9999999999481501E-4</v>
      </c>
      <c r="K8109" s="5">
        <v>115.89</v>
      </c>
      <c r="L8109" s="5">
        <v>0</v>
      </c>
      <c r="M8109" t="str">
        <f>IF(ISERROR(VLOOKUP(A8109,'[1]Ecart validé'!$A:$A,1,FALSE)),Z8109,"Ecart Validé")</f>
        <v>valid</v>
      </c>
      <c r="R8109" t="s">
        <v>30</v>
      </c>
      <c r="X8109"/>
      <c r="Y8109"/>
      <c r="Z8109" t="s">
        <v>31</v>
      </c>
    </row>
    <row r="8110" spans="1:26" x14ac:dyDescent="0.3">
      <c r="A8110" t="s">
        <v>10635</v>
      </c>
      <c r="B8110" t="s">
        <v>2508</v>
      </c>
      <c r="C8110">
        <v>197557</v>
      </c>
      <c r="D8110" t="str">
        <f>+VLOOKUP(C8110,Param!K:L,2,FALSE)</f>
        <v>REXEL SPAIN, S.L.</v>
      </c>
      <c r="E8110" t="s">
        <v>10633</v>
      </c>
      <c r="F8110" t="s">
        <v>8266</v>
      </c>
      <c r="G8110" t="s">
        <v>29</v>
      </c>
      <c r="H8110" s="5">
        <v>163.72999999999999</v>
      </c>
      <c r="I8110" s="5">
        <v>163.7304</v>
      </c>
      <c r="J8110" s="5">
        <v>-4.0000000001327803E-4</v>
      </c>
      <c r="K8110" s="5">
        <v>163.72999999999999</v>
      </c>
      <c r="L8110" s="5">
        <v>0</v>
      </c>
      <c r="M8110" t="str">
        <f>IF(ISERROR(VLOOKUP(A8110,'[1]Ecart validé'!$A:$A,1,FALSE)),Z8110,"Ecart Validé")</f>
        <v>valid</v>
      </c>
      <c r="R8110" t="s">
        <v>30</v>
      </c>
      <c r="X8110"/>
      <c r="Y8110"/>
      <c r="Z8110" t="s">
        <v>31</v>
      </c>
    </row>
    <row r="8111" spans="1:26" x14ac:dyDescent="0.3">
      <c r="A8111" t="s">
        <v>10636</v>
      </c>
      <c r="B8111" t="s">
        <v>2508</v>
      </c>
      <c r="C8111">
        <v>225572</v>
      </c>
      <c r="D8111" t="str">
        <f>+VLOOKUP(C8111,Param!K:L,2,FALSE)</f>
        <v>AGUAS DE SOLAN DE CABRAS, S.A.</v>
      </c>
      <c r="E8111" t="s">
        <v>2958</v>
      </c>
      <c r="F8111" t="s">
        <v>8260</v>
      </c>
      <c r="G8111" t="s">
        <v>29</v>
      </c>
      <c r="H8111" s="5">
        <v>36.96</v>
      </c>
      <c r="I8111" s="5">
        <v>36.958500000000001</v>
      </c>
      <c r="J8111" s="5">
        <v>1.5000000000000499E-3</v>
      </c>
      <c r="K8111" s="5">
        <v>36.958500000000001</v>
      </c>
      <c r="L8111" s="5">
        <v>1.5000000000000499E-3</v>
      </c>
      <c r="M8111" t="str">
        <f>IF(ISERROR(VLOOKUP(A8111,'[1]Ecart validé'!$A:$A,1,FALSE)),Z8111,"Ecart Validé")</f>
        <v>valid</v>
      </c>
      <c r="R8111" t="s">
        <v>30</v>
      </c>
      <c r="X8111"/>
      <c r="Y8111"/>
      <c r="Z8111" t="s">
        <v>31</v>
      </c>
    </row>
    <row r="8112" spans="1:26" x14ac:dyDescent="0.3">
      <c r="A8112" t="s">
        <v>10637</v>
      </c>
      <c r="B8112" t="s">
        <v>2508</v>
      </c>
      <c r="C8112">
        <v>225572</v>
      </c>
      <c r="D8112" t="str">
        <f>+VLOOKUP(C8112,Param!K:L,2,FALSE)</f>
        <v>AGUAS DE SOLAN DE CABRAS, S.A.</v>
      </c>
      <c r="E8112" t="s">
        <v>2958</v>
      </c>
      <c r="F8112" t="s">
        <v>8262</v>
      </c>
      <c r="G8112" t="s">
        <v>29</v>
      </c>
      <c r="H8112" s="5">
        <v>83.55</v>
      </c>
      <c r="I8112" s="5">
        <v>83.549000000000007</v>
      </c>
      <c r="J8112" s="5">
        <v>9.9999999999056399E-4</v>
      </c>
      <c r="K8112" s="5">
        <v>83.549000000000007</v>
      </c>
      <c r="L8112" s="5">
        <v>9.9999999999056399E-4</v>
      </c>
      <c r="M8112" t="str">
        <f>IF(ISERROR(VLOOKUP(A8112,'[1]Ecart validé'!$A:$A,1,FALSE)),Z8112,"Ecart Validé")</f>
        <v>valid</v>
      </c>
      <c r="R8112" t="s">
        <v>30</v>
      </c>
      <c r="X8112"/>
      <c r="Y8112"/>
      <c r="Z8112" t="s">
        <v>31</v>
      </c>
    </row>
    <row r="8113" spans="1:26" x14ac:dyDescent="0.3">
      <c r="A8113" t="s">
        <v>10638</v>
      </c>
      <c r="B8113" t="s">
        <v>2508</v>
      </c>
      <c r="C8113">
        <v>225572</v>
      </c>
      <c r="D8113" t="str">
        <f>+VLOOKUP(C8113,Param!K:L,2,FALSE)</f>
        <v>AGUAS DE SOLAN DE CABRAS, S.A.</v>
      </c>
      <c r="E8113" t="s">
        <v>2958</v>
      </c>
      <c r="F8113" t="s">
        <v>8264</v>
      </c>
      <c r="G8113" t="s">
        <v>29</v>
      </c>
      <c r="H8113" s="5">
        <v>100.69</v>
      </c>
      <c r="I8113" s="5">
        <v>100.6935</v>
      </c>
      <c r="J8113" s="5">
        <v>-3.5000000000024998E-3</v>
      </c>
      <c r="K8113" s="5">
        <v>100.6935</v>
      </c>
      <c r="L8113" s="5">
        <v>-3.5000000000024998E-3</v>
      </c>
      <c r="M8113" t="str">
        <f>IF(ISERROR(VLOOKUP(A8113,'[1]Ecart validé'!$A:$A,1,FALSE)),Z8113,"Ecart Validé")</f>
        <v>valid</v>
      </c>
      <c r="R8113" t="s">
        <v>30</v>
      </c>
      <c r="X8113"/>
      <c r="Y8113"/>
      <c r="Z8113" t="s">
        <v>31</v>
      </c>
    </row>
    <row r="8114" spans="1:26" x14ac:dyDescent="0.3">
      <c r="A8114" t="s">
        <v>10639</v>
      </c>
      <c r="B8114" t="s">
        <v>2508</v>
      </c>
      <c r="C8114">
        <v>225572</v>
      </c>
      <c r="D8114" t="str">
        <f>+VLOOKUP(C8114,Param!K:L,2,FALSE)</f>
        <v>AGUAS DE SOLAN DE CABRAS, S.A.</v>
      </c>
      <c r="E8114" t="s">
        <v>2958</v>
      </c>
      <c r="F8114" t="s">
        <v>8266</v>
      </c>
      <c r="G8114" t="s">
        <v>29</v>
      </c>
      <c r="H8114" s="5">
        <v>68.64</v>
      </c>
      <c r="I8114" s="5">
        <v>68.635000000000005</v>
      </c>
      <c r="J8114" s="5">
        <v>4.9999999999954499E-3</v>
      </c>
      <c r="K8114" s="5">
        <v>68.635000000000005</v>
      </c>
      <c r="L8114" s="5">
        <v>4.9999999999954499E-3</v>
      </c>
      <c r="M8114" t="str">
        <f>IF(ISERROR(VLOOKUP(A8114,'[1]Ecart validé'!$A:$A,1,FALSE)),Z8114,"Ecart Validé")</f>
        <v>valid</v>
      </c>
      <c r="R8114" t="s">
        <v>30</v>
      </c>
      <c r="X8114"/>
      <c r="Y8114"/>
      <c r="Z8114" t="s">
        <v>31</v>
      </c>
    </row>
    <row r="8115" spans="1:26" x14ac:dyDescent="0.3">
      <c r="A8115" t="s">
        <v>10640</v>
      </c>
      <c r="B8115" t="s">
        <v>2508</v>
      </c>
      <c r="C8115">
        <v>239245</v>
      </c>
      <c r="D8115" t="str">
        <f>+VLOOKUP(C8115,Param!K:L,2,FALSE)</f>
        <v>NTT SPAIN INTELLIGENT TECHNOLOGIES AND SERVICES S.L (ex dimension data)</v>
      </c>
      <c r="E8115" t="s">
        <v>2966</v>
      </c>
      <c r="F8115" t="s">
        <v>8260</v>
      </c>
      <c r="G8115" t="s">
        <v>29</v>
      </c>
      <c r="H8115" s="5">
        <v>7.36</v>
      </c>
      <c r="I8115" s="5">
        <v>7.3581000000000003</v>
      </c>
      <c r="J8115" s="5">
        <v>1.90000000000001E-3</v>
      </c>
      <c r="K8115" s="5">
        <v>7.36</v>
      </c>
      <c r="L8115" s="5">
        <v>0</v>
      </c>
      <c r="M8115" t="str">
        <f>IF(ISERROR(VLOOKUP(A8115,'[1]Ecart validé'!$A:$A,1,FALSE)),Z8115,"Ecart Validé")</f>
        <v>valid</v>
      </c>
      <c r="R8115" t="s">
        <v>30</v>
      </c>
      <c r="X8115"/>
      <c r="Y8115"/>
      <c r="Z8115" t="s">
        <v>31</v>
      </c>
    </row>
    <row r="8116" spans="1:26" x14ac:dyDescent="0.3">
      <c r="A8116" t="s">
        <v>10641</v>
      </c>
      <c r="B8116" t="s">
        <v>2508</v>
      </c>
      <c r="C8116">
        <v>239245</v>
      </c>
      <c r="D8116" t="str">
        <f>+VLOOKUP(C8116,Param!K:L,2,FALSE)</f>
        <v>NTT SPAIN INTELLIGENT TECHNOLOGIES AND SERVICES S.L (ex dimension data)</v>
      </c>
      <c r="E8116" t="s">
        <v>2966</v>
      </c>
      <c r="F8116" t="s">
        <v>8262</v>
      </c>
      <c r="G8116" t="s">
        <v>29</v>
      </c>
      <c r="H8116" s="5">
        <v>-6.39</v>
      </c>
      <c r="I8116" s="5">
        <v>-6.3867000000000003</v>
      </c>
      <c r="J8116" s="5">
        <v>-3.2999999999994102E-3</v>
      </c>
      <c r="K8116" s="5">
        <v>-6.39</v>
      </c>
      <c r="L8116" s="5">
        <v>0</v>
      </c>
      <c r="M8116" t="str">
        <f>IF(ISERROR(VLOOKUP(A8116,'[1]Ecart validé'!$A:$A,1,FALSE)),Z8116,"Ecart Validé")</f>
        <v>valid</v>
      </c>
      <c r="R8116" t="s">
        <v>30</v>
      </c>
      <c r="X8116"/>
      <c r="Y8116"/>
      <c r="Z8116" t="s">
        <v>31</v>
      </c>
    </row>
    <row r="8117" spans="1:26" x14ac:dyDescent="0.3">
      <c r="A8117" t="s">
        <v>10642</v>
      </c>
      <c r="B8117" t="s">
        <v>2508</v>
      </c>
      <c r="C8117">
        <v>242778</v>
      </c>
      <c r="D8117" t="str">
        <f>+VLOOKUP(C8117,Param!K:L,2,FALSE)</f>
        <v>FRUTAS ARIAS RUBIO, S.L.</v>
      </c>
      <c r="E8117" t="s">
        <v>2978</v>
      </c>
      <c r="F8117" t="s">
        <v>8260</v>
      </c>
      <c r="G8117" t="s">
        <v>29</v>
      </c>
      <c r="H8117" s="5">
        <v>53.67</v>
      </c>
      <c r="I8117" s="5">
        <v>53.668300000000002</v>
      </c>
      <c r="J8117" s="5">
        <v>1.6999999999995901E-3</v>
      </c>
      <c r="K8117" s="5">
        <v>53.668300000000002</v>
      </c>
      <c r="L8117" s="5">
        <v>1.6999999999995901E-3</v>
      </c>
      <c r="M8117" t="str">
        <f>IF(ISERROR(VLOOKUP(A8117,'[1]Ecart validé'!$A:$A,1,FALSE)),Z8117,"Ecart Validé")</f>
        <v>valid</v>
      </c>
      <c r="R8117" t="s">
        <v>30</v>
      </c>
      <c r="X8117"/>
      <c r="Y8117"/>
      <c r="Z8117" t="s">
        <v>31</v>
      </c>
    </row>
    <row r="8118" spans="1:26" x14ac:dyDescent="0.3">
      <c r="A8118" t="s">
        <v>10643</v>
      </c>
      <c r="B8118" t="s">
        <v>2508</v>
      </c>
      <c r="C8118">
        <v>242778</v>
      </c>
      <c r="D8118" t="str">
        <f>+VLOOKUP(C8118,Param!K:L,2,FALSE)</f>
        <v>FRUTAS ARIAS RUBIO, S.L.</v>
      </c>
      <c r="E8118" t="s">
        <v>2978</v>
      </c>
      <c r="F8118" t="s">
        <v>8262</v>
      </c>
      <c r="G8118" t="s">
        <v>29</v>
      </c>
      <c r="H8118" s="5">
        <v>158.69999999999999</v>
      </c>
      <c r="I8118" s="5">
        <v>158.70330000000001</v>
      </c>
      <c r="J8118" s="5">
        <v>-3.30000000002428E-3</v>
      </c>
      <c r="K8118" s="5">
        <v>158.70330000000001</v>
      </c>
      <c r="L8118" s="5">
        <v>-3.30000000002428E-3</v>
      </c>
      <c r="M8118" t="str">
        <f>IF(ISERROR(VLOOKUP(A8118,'[1]Ecart validé'!$A:$A,1,FALSE)),Z8118,"Ecart Validé")</f>
        <v>valid</v>
      </c>
      <c r="R8118" t="s">
        <v>30</v>
      </c>
      <c r="X8118"/>
      <c r="Y8118"/>
      <c r="Z8118" t="s">
        <v>31</v>
      </c>
    </row>
    <row r="8119" spans="1:26" x14ac:dyDescent="0.3">
      <c r="A8119" t="s">
        <v>10644</v>
      </c>
      <c r="B8119" t="s">
        <v>2508</v>
      </c>
      <c r="C8119">
        <v>242778</v>
      </c>
      <c r="D8119" t="str">
        <f>+VLOOKUP(C8119,Param!K:L,2,FALSE)</f>
        <v>FRUTAS ARIAS RUBIO, S.L.</v>
      </c>
      <c r="E8119" t="s">
        <v>2978</v>
      </c>
      <c r="F8119" t="s">
        <v>8264</v>
      </c>
      <c r="G8119" t="s">
        <v>29</v>
      </c>
      <c r="H8119" s="5">
        <v>258.38</v>
      </c>
      <c r="I8119" s="5">
        <v>258.37709999999998</v>
      </c>
      <c r="J8119" s="5">
        <v>2.9000000000110001E-3</v>
      </c>
      <c r="K8119" s="5">
        <v>258.37709999999998</v>
      </c>
      <c r="L8119" s="5">
        <v>2.9000000000110001E-3</v>
      </c>
      <c r="M8119" t="str">
        <f>IF(ISERROR(VLOOKUP(A8119,'[1]Ecart validé'!$A:$A,1,FALSE)),Z8119,"Ecart Validé")</f>
        <v>valid</v>
      </c>
      <c r="R8119" t="s">
        <v>30</v>
      </c>
      <c r="X8119"/>
      <c r="Y8119"/>
      <c r="Z8119" t="s">
        <v>31</v>
      </c>
    </row>
    <row r="8120" spans="1:26" x14ac:dyDescent="0.3">
      <c r="A8120" t="s">
        <v>10645</v>
      </c>
      <c r="B8120" t="s">
        <v>2508</v>
      </c>
      <c r="C8120">
        <v>242778</v>
      </c>
      <c r="D8120" t="str">
        <f>+VLOOKUP(C8120,Param!K:L,2,FALSE)</f>
        <v>FRUTAS ARIAS RUBIO, S.L.</v>
      </c>
      <c r="E8120" t="s">
        <v>2978</v>
      </c>
      <c r="F8120" t="s">
        <v>8266</v>
      </c>
      <c r="G8120" t="s">
        <v>29</v>
      </c>
      <c r="H8120" s="5">
        <v>239.14</v>
      </c>
      <c r="I8120" s="5">
        <v>239.13659999999999</v>
      </c>
      <c r="J8120" s="5">
        <v>3.3999999999991802E-3</v>
      </c>
      <c r="K8120" s="5">
        <v>239.13659999999999</v>
      </c>
      <c r="L8120" s="5">
        <v>3.3999999999991802E-3</v>
      </c>
      <c r="M8120" t="str">
        <f>IF(ISERROR(VLOOKUP(A8120,'[1]Ecart validé'!$A:$A,1,FALSE)),Z8120,"Ecart Validé")</f>
        <v>valid</v>
      </c>
      <c r="R8120" t="s">
        <v>30</v>
      </c>
      <c r="X8120"/>
      <c r="Y8120"/>
      <c r="Z8120" t="s">
        <v>31</v>
      </c>
    </row>
    <row r="8121" spans="1:26" x14ac:dyDescent="0.3">
      <c r="A8121" t="s">
        <v>10646</v>
      </c>
      <c r="B8121" t="s">
        <v>2508</v>
      </c>
      <c r="C8121">
        <v>256140</v>
      </c>
      <c r="D8121" t="str">
        <f>+VLOOKUP(C8121,Param!K:L,2,FALSE)</f>
        <v>EVOCA IBERIA S.L.</v>
      </c>
      <c r="E8121" t="s">
        <v>2992</v>
      </c>
      <c r="F8121" t="s">
        <v>8260</v>
      </c>
      <c r="G8121" t="s">
        <v>29</v>
      </c>
      <c r="H8121" s="5">
        <v>46.37</v>
      </c>
      <c r="I8121" s="5">
        <v>46.366999999999997</v>
      </c>
      <c r="J8121" s="5">
        <v>3.0000000000001098E-3</v>
      </c>
      <c r="K8121" s="5">
        <v>46.37</v>
      </c>
      <c r="L8121" s="5">
        <v>0</v>
      </c>
      <c r="M8121" t="str">
        <f>IF(ISERROR(VLOOKUP(A8121,'[1]Ecart validé'!$A:$A,1,FALSE)),Z8121,"Ecart Validé")</f>
        <v>valid</v>
      </c>
      <c r="R8121" t="s">
        <v>30</v>
      </c>
      <c r="X8121"/>
      <c r="Y8121"/>
      <c r="Z8121" t="s">
        <v>31</v>
      </c>
    </row>
    <row r="8122" spans="1:26" x14ac:dyDescent="0.3">
      <c r="A8122" t="s">
        <v>10647</v>
      </c>
      <c r="B8122" t="s">
        <v>2508</v>
      </c>
      <c r="C8122">
        <v>256140</v>
      </c>
      <c r="D8122" t="str">
        <f>+VLOOKUP(C8122,Param!K:L,2,FALSE)</f>
        <v>EVOCA IBERIA S.L.</v>
      </c>
      <c r="E8122" t="s">
        <v>2992</v>
      </c>
      <c r="F8122" t="s">
        <v>8262</v>
      </c>
      <c r="G8122" t="s">
        <v>29</v>
      </c>
      <c r="H8122" s="5">
        <v>59.01</v>
      </c>
      <c r="I8122" s="5">
        <v>59.006900000000002</v>
      </c>
      <c r="J8122" s="5">
        <v>3.0999999999963201E-3</v>
      </c>
      <c r="K8122" s="5">
        <v>59.01</v>
      </c>
      <c r="L8122" s="5">
        <v>0</v>
      </c>
      <c r="M8122" t="str">
        <f>IF(ISERROR(VLOOKUP(A8122,'[1]Ecart validé'!$A:$A,1,FALSE)),Z8122,"Ecart Validé")</f>
        <v>valid</v>
      </c>
      <c r="R8122" t="s">
        <v>30</v>
      </c>
      <c r="X8122"/>
      <c r="Y8122"/>
      <c r="Z8122" t="s">
        <v>31</v>
      </c>
    </row>
    <row r="8123" spans="1:26" x14ac:dyDescent="0.3">
      <c r="A8123" t="s">
        <v>10648</v>
      </c>
      <c r="B8123" t="s">
        <v>2508</v>
      </c>
      <c r="C8123">
        <v>256140</v>
      </c>
      <c r="D8123" t="str">
        <f>+VLOOKUP(C8123,Param!K:L,2,FALSE)</f>
        <v>EVOCA IBERIA S.L.</v>
      </c>
      <c r="E8123" t="s">
        <v>2992</v>
      </c>
      <c r="F8123" t="s">
        <v>8264</v>
      </c>
      <c r="G8123" t="s">
        <v>29</v>
      </c>
      <c r="H8123" s="5">
        <v>43.05</v>
      </c>
      <c r="I8123" s="5">
        <v>43.0458</v>
      </c>
      <c r="J8123" s="5">
        <v>4.1999999999973101E-3</v>
      </c>
      <c r="K8123" s="5">
        <v>43.05</v>
      </c>
      <c r="L8123" s="5">
        <v>0</v>
      </c>
      <c r="M8123" t="str">
        <f>IF(ISERROR(VLOOKUP(A8123,'[1]Ecart validé'!$A:$A,1,FALSE)),Z8123,"Ecart Validé")</f>
        <v>valid</v>
      </c>
      <c r="R8123" t="s">
        <v>30</v>
      </c>
      <c r="X8123"/>
      <c r="Y8123"/>
      <c r="Z8123" t="s">
        <v>31</v>
      </c>
    </row>
    <row r="8124" spans="1:26" x14ac:dyDescent="0.3">
      <c r="A8124" t="s">
        <v>10649</v>
      </c>
      <c r="B8124" t="s">
        <v>2508</v>
      </c>
      <c r="C8124">
        <v>256140</v>
      </c>
      <c r="D8124" t="str">
        <f>+VLOOKUP(C8124,Param!K:L,2,FALSE)</f>
        <v>EVOCA IBERIA S.L.</v>
      </c>
      <c r="E8124" t="s">
        <v>2992</v>
      </c>
      <c r="F8124" t="s">
        <v>8266</v>
      </c>
      <c r="G8124" t="s">
        <v>29</v>
      </c>
      <c r="H8124" s="5">
        <v>435.34</v>
      </c>
      <c r="I8124" s="5">
        <v>435.34449999999998</v>
      </c>
      <c r="J8124" s="5">
        <v>-4.5000000000072699E-3</v>
      </c>
      <c r="K8124" s="5">
        <v>435.34</v>
      </c>
      <c r="L8124" s="5">
        <v>0</v>
      </c>
      <c r="M8124" t="str">
        <f>IF(ISERROR(VLOOKUP(A8124,'[1]Ecart validé'!$A:$A,1,FALSE)),Z8124,"Ecart Validé")</f>
        <v>valid</v>
      </c>
      <c r="R8124" t="s">
        <v>30</v>
      </c>
      <c r="X8124"/>
      <c r="Y8124"/>
      <c r="Z8124" t="s">
        <v>31</v>
      </c>
    </row>
    <row r="8125" spans="1:26" x14ac:dyDescent="0.3">
      <c r="A8125" t="s">
        <v>10650</v>
      </c>
      <c r="B8125" t="s">
        <v>2508</v>
      </c>
      <c r="C8125">
        <v>257329</v>
      </c>
      <c r="D8125" t="str">
        <f>+VLOOKUP(C8125,Param!K:L,2,FALSE)</f>
        <v>EIFFAGE ENERGIA, S.L.</v>
      </c>
      <c r="E8125" t="s">
        <v>2997</v>
      </c>
      <c r="F8125" t="s">
        <v>8260</v>
      </c>
      <c r="G8125" t="s">
        <v>29</v>
      </c>
      <c r="H8125" s="5">
        <v>1044.2</v>
      </c>
      <c r="I8125" s="5">
        <v>1044.204</v>
      </c>
      <c r="J8125" s="5">
        <v>-3.9999999999054099E-3</v>
      </c>
      <c r="K8125" s="5">
        <v>1044.2</v>
      </c>
      <c r="L8125" s="5">
        <v>0</v>
      </c>
      <c r="M8125" t="str">
        <f>IF(ISERROR(VLOOKUP(A8125,'[1]Ecart validé'!$A:$A,1,FALSE)),Z8125,"Ecart Validé")</f>
        <v>valid</v>
      </c>
      <c r="R8125" t="s">
        <v>30</v>
      </c>
      <c r="X8125"/>
      <c r="Y8125"/>
      <c r="Z8125" t="s">
        <v>31</v>
      </c>
    </row>
    <row r="8126" spans="1:26" x14ac:dyDescent="0.3">
      <c r="A8126" t="s">
        <v>10651</v>
      </c>
      <c r="B8126" t="s">
        <v>2508</v>
      </c>
      <c r="C8126">
        <v>257329</v>
      </c>
      <c r="D8126" t="str">
        <f>+VLOOKUP(C8126,Param!K:L,2,FALSE)</f>
        <v>EIFFAGE ENERGIA, S.L.</v>
      </c>
      <c r="E8126" t="s">
        <v>2997</v>
      </c>
      <c r="F8126" t="s">
        <v>8262</v>
      </c>
      <c r="G8126" t="s">
        <v>29</v>
      </c>
      <c r="H8126" s="5">
        <v>3659.02</v>
      </c>
      <c r="I8126" s="5">
        <v>3659.0232000000001</v>
      </c>
      <c r="J8126" s="5">
        <v>-3.2000000001062199E-3</v>
      </c>
      <c r="K8126" s="5">
        <v>3659.02</v>
      </c>
      <c r="L8126" s="5">
        <v>0</v>
      </c>
      <c r="M8126" t="str">
        <f>IF(ISERROR(VLOOKUP(A8126,'[1]Ecart validé'!$A:$A,1,FALSE)),Z8126,"Ecart Validé")</f>
        <v>valid</v>
      </c>
      <c r="R8126" t="s">
        <v>30</v>
      </c>
      <c r="X8126"/>
      <c r="Y8126"/>
      <c r="Z8126" t="s">
        <v>31</v>
      </c>
    </row>
    <row r="8127" spans="1:26" x14ac:dyDescent="0.3">
      <c r="A8127" t="s">
        <v>10652</v>
      </c>
      <c r="B8127" t="s">
        <v>2508</v>
      </c>
      <c r="C8127">
        <v>257329</v>
      </c>
      <c r="D8127" t="str">
        <f>+VLOOKUP(C8127,Param!K:L,2,FALSE)</f>
        <v>EIFFAGE ENERGIA, S.L.</v>
      </c>
      <c r="E8127" t="s">
        <v>2997</v>
      </c>
      <c r="F8127" t="s">
        <v>8264</v>
      </c>
      <c r="G8127" t="s">
        <v>29</v>
      </c>
      <c r="H8127" s="5">
        <v>1957.97</v>
      </c>
      <c r="I8127" s="5">
        <v>1957.9694999999999</v>
      </c>
      <c r="J8127" s="5">
        <v>5.0000000010186297E-4</v>
      </c>
      <c r="K8127" s="5">
        <v>1957.97</v>
      </c>
      <c r="L8127" s="5">
        <v>0</v>
      </c>
      <c r="M8127" t="str">
        <f>IF(ISERROR(VLOOKUP(A8127,'[1]Ecart validé'!$A:$A,1,FALSE)),Z8127,"Ecart Validé")</f>
        <v>valid</v>
      </c>
      <c r="R8127" t="s">
        <v>30</v>
      </c>
      <c r="X8127"/>
      <c r="Y8127"/>
      <c r="Z8127" t="s">
        <v>31</v>
      </c>
    </row>
    <row r="8128" spans="1:26" x14ac:dyDescent="0.3">
      <c r="A8128" t="s">
        <v>10653</v>
      </c>
      <c r="B8128" t="s">
        <v>2508</v>
      </c>
      <c r="C8128">
        <v>257329</v>
      </c>
      <c r="D8128" t="str">
        <f>+VLOOKUP(C8128,Param!K:L,2,FALSE)</f>
        <v>EIFFAGE ENERGIA, S.L.</v>
      </c>
      <c r="E8128" t="s">
        <v>2997</v>
      </c>
      <c r="F8128" t="s">
        <v>8266</v>
      </c>
      <c r="G8128" t="s">
        <v>29</v>
      </c>
      <c r="H8128" s="5">
        <v>1733.5</v>
      </c>
      <c r="I8128" s="5">
        <v>1733.4982</v>
      </c>
      <c r="J8128" s="5">
        <v>1.8000000000029099E-3</v>
      </c>
      <c r="K8128" s="5">
        <v>1733.5</v>
      </c>
      <c r="L8128" s="5">
        <v>0</v>
      </c>
      <c r="M8128" t="str">
        <f>IF(ISERROR(VLOOKUP(A8128,'[1]Ecart validé'!$A:$A,1,FALSE)),Z8128,"Ecart Validé")</f>
        <v>valid</v>
      </c>
      <c r="R8128" t="s">
        <v>30</v>
      </c>
      <c r="X8128"/>
      <c r="Y8128"/>
      <c r="Z8128" t="s">
        <v>31</v>
      </c>
    </row>
    <row r="8129" spans="1:26" x14ac:dyDescent="0.3">
      <c r="A8129" t="s">
        <v>10654</v>
      </c>
      <c r="B8129" t="s">
        <v>2508</v>
      </c>
      <c r="C8129">
        <v>258721</v>
      </c>
      <c r="D8129" t="str">
        <f>+VLOOKUP(C8129,Param!K:L,2,FALSE)</f>
        <v>MARMEN NEW SERVICES S.L.</v>
      </c>
      <c r="E8129" t="s">
        <v>3002</v>
      </c>
      <c r="F8129" t="s">
        <v>8260</v>
      </c>
      <c r="G8129" t="s">
        <v>29</v>
      </c>
      <c r="H8129" s="5">
        <v>63.13</v>
      </c>
      <c r="I8129" s="5">
        <v>63.13</v>
      </c>
      <c r="J8129" s="5">
        <v>0</v>
      </c>
      <c r="K8129" s="5">
        <v>63.13</v>
      </c>
      <c r="L8129" s="5">
        <v>0</v>
      </c>
      <c r="M8129" t="str">
        <f>IF(ISERROR(VLOOKUP(A8129,'[1]Ecart validé'!$A:$A,1,FALSE)),Z8129,"Ecart Validé")</f>
        <v>valid</v>
      </c>
      <c r="R8129" t="s">
        <v>30</v>
      </c>
      <c r="X8129"/>
      <c r="Y8129"/>
      <c r="Z8129" t="s">
        <v>31</v>
      </c>
    </row>
    <row r="8130" spans="1:26" x14ac:dyDescent="0.3">
      <c r="A8130" t="s">
        <v>10655</v>
      </c>
      <c r="B8130" t="s">
        <v>2508</v>
      </c>
      <c r="C8130">
        <v>258721</v>
      </c>
      <c r="D8130" t="str">
        <f>+VLOOKUP(C8130,Param!K:L,2,FALSE)</f>
        <v>MARMEN NEW SERVICES S.L.</v>
      </c>
      <c r="E8130" t="s">
        <v>3002</v>
      </c>
      <c r="F8130" t="s">
        <v>8262</v>
      </c>
      <c r="G8130" t="s">
        <v>29</v>
      </c>
      <c r="H8130" s="5">
        <v>100.5</v>
      </c>
      <c r="I8130" s="5">
        <v>100.4996</v>
      </c>
      <c r="J8130" s="5">
        <v>3.9999999999906701E-4</v>
      </c>
      <c r="K8130" s="5">
        <v>100.5</v>
      </c>
      <c r="L8130" s="5">
        <v>0</v>
      </c>
      <c r="M8130" t="str">
        <f>IF(ISERROR(VLOOKUP(A8130,'[1]Ecart validé'!$A:$A,1,FALSE)),Z8130,"Ecart Validé")</f>
        <v>valid</v>
      </c>
      <c r="R8130" t="s">
        <v>30</v>
      </c>
      <c r="X8130"/>
      <c r="Y8130"/>
      <c r="Z8130" t="s">
        <v>31</v>
      </c>
    </row>
    <row r="8131" spans="1:26" x14ac:dyDescent="0.3">
      <c r="A8131" t="s">
        <v>10656</v>
      </c>
      <c r="B8131" t="s">
        <v>2508</v>
      </c>
      <c r="C8131">
        <v>258721</v>
      </c>
      <c r="D8131" t="str">
        <f>+VLOOKUP(C8131,Param!K:L,2,FALSE)</f>
        <v>MARMEN NEW SERVICES S.L.</v>
      </c>
      <c r="E8131" t="s">
        <v>3002</v>
      </c>
      <c r="F8131" t="s">
        <v>8264</v>
      </c>
      <c r="G8131" t="s">
        <v>29</v>
      </c>
      <c r="H8131" s="5">
        <v>65.709999999999994</v>
      </c>
      <c r="I8131" s="5">
        <v>65.7136</v>
      </c>
      <c r="J8131" s="5">
        <v>-3.6000000000058199E-3</v>
      </c>
      <c r="K8131" s="5">
        <v>65.709999999999994</v>
      </c>
      <c r="L8131" s="5">
        <v>0</v>
      </c>
      <c r="M8131" t="str">
        <f>IF(ISERROR(VLOOKUP(A8131,'[1]Ecart validé'!$A:$A,1,FALSE)),Z8131,"Ecart Validé")</f>
        <v>valid</v>
      </c>
      <c r="R8131" t="s">
        <v>30</v>
      </c>
      <c r="X8131"/>
      <c r="Y8131"/>
      <c r="Z8131" t="s">
        <v>31</v>
      </c>
    </row>
    <row r="8132" spans="1:26" x14ac:dyDescent="0.3">
      <c r="A8132" t="s">
        <v>10657</v>
      </c>
      <c r="B8132" t="s">
        <v>2508</v>
      </c>
      <c r="C8132">
        <v>258721</v>
      </c>
      <c r="D8132" t="str">
        <f>+VLOOKUP(C8132,Param!K:L,2,FALSE)</f>
        <v>MARMEN NEW SERVICES S.L.</v>
      </c>
      <c r="E8132" t="s">
        <v>3002</v>
      </c>
      <c r="F8132" t="s">
        <v>8266</v>
      </c>
      <c r="G8132" t="s">
        <v>29</v>
      </c>
      <c r="H8132" s="5">
        <v>46.74</v>
      </c>
      <c r="I8132" s="5">
        <v>46.738799999999998</v>
      </c>
      <c r="J8132" s="5">
        <v>1.2000000000043001E-3</v>
      </c>
      <c r="K8132" s="5">
        <v>46.74</v>
      </c>
      <c r="L8132" s="5">
        <v>0</v>
      </c>
      <c r="M8132" t="str">
        <f>IF(ISERROR(VLOOKUP(A8132,'[1]Ecart validé'!$A:$A,1,FALSE)),Z8132,"Ecart Validé")</f>
        <v>valid</v>
      </c>
      <c r="R8132" t="s">
        <v>30</v>
      </c>
      <c r="X8132"/>
      <c r="Y8132"/>
      <c r="Z8132" t="s">
        <v>31</v>
      </c>
    </row>
    <row r="8133" spans="1:26" x14ac:dyDescent="0.3">
      <c r="A8133" t="s">
        <v>10658</v>
      </c>
      <c r="B8133" t="s">
        <v>2508</v>
      </c>
      <c r="C8133">
        <v>261272</v>
      </c>
      <c r="D8133" t="str">
        <f>+VLOOKUP(C8133,Param!K:L,2,FALSE)</f>
        <v>COCA COLA EUROPEAN PARTNERS IBERIA, S.L.U.</v>
      </c>
      <c r="E8133" t="s">
        <v>3006</v>
      </c>
      <c r="F8133" t="s">
        <v>8260</v>
      </c>
      <c r="G8133" t="s">
        <v>29</v>
      </c>
      <c r="H8133" s="5">
        <v>2657.25</v>
      </c>
      <c r="I8133" s="5">
        <v>2657.2451000000001</v>
      </c>
      <c r="J8133" s="5">
        <v>4.8999999999068599E-3</v>
      </c>
      <c r="K8133" s="5">
        <v>2657.25</v>
      </c>
      <c r="L8133" s="5">
        <v>0</v>
      </c>
      <c r="M8133" t="str">
        <f>IF(ISERROR(VLOOKUP(A8133,'[1]Ecart validé'!$A:$A,1,FALSE)),Z8133,"Ecart Validé")</f>
        <v>valid</v>
      </c>
      <c r="R8133" t="s">
        <v>30</v>
      </c>
      <c r="X8133"/>
      <c r="Y8133"/>
      <c r="Z8133" t="s">
        <v>31</v>
      </c>
    </row>
    <row r="8134" spans="1:26" x14ac:dyDescent="0.3">
      <c r="A8134" t="s">
        <v>10659</v>
      </c>
      <c r="B8134" t="s">
        <v>2508</v>
      </c>
      <c r="C8134">
        <v>261272</v>
      </c>
      <c r="D8134" t="str">
        <f>+VLOOKUP(C8134,Param!K:L,2,FALSE)</f>
        <v>COCA COLA EUROPEAN PARTNERS IBERIA, S.L.U.</v>
      </c>
      <c r="E8134" t="s">
        <v>3006</v>
      </c>
      <c r="F8134" t="s">
        <v>8262</v>
      </c>
      <c r="G8134" t="s">
        <v>29</v>
      </c>
      <c r="H8134" s="5">
        <v>5544.16</v>
      </c>
      <c r="I8134" s="5">
        <v>5544.1553999999996</v>
      </c>
      <c r="J8134" s="5">
        <v>4.6000000002095398E-3</v>
      </c>
      <c r="K8134" s="5">
        <v>5544.16</v>
      </c>
      <c r="L8134" s="5">
        <v>0</v>
      </c>
      <c r="M8134" t="str">
        <f>IF(ISERROR(VLOOKUP(A8134,'[1]Ecart validé'!$A:$A,1,FALSE)),Z8134,"Ecart Validé")</f>
        <v>valid</v>
      </c>
      <c r="R8134" t="s">
        <v>30</v>
      </c>
      <c r="X8134"/>
      <c r="Y8134"/>
      <c r="Z8134" t="s">
        <v>31</v>
      </c>
    </row>
    <row r="8135" spans="1:26" x14ac:dyDescent="0.3">
      <c r="A8135" t="s">
        <v>10660</v>
      </c>
      <c r="B8135" t="s">
        <v>2508</v>
      </c>
      <c r="C8135">
        <v>261272</v>
      </c>
      <c r="D8135" t="str">
        <f>+VLOOKUP(C8135,Param!K:L,2,FALSE)</f>
        <v>COCA COLA EUROPEAN PARTNERS IBERIA, S.L.U.</v>
      </c>
      <c r="E8135" t="s">
        <v>3006</v>
      </c>
      <c r="F8135" t="s">
        <v>8264</v>
      </c>
      <c r="G8135" t="s">
        <v>29</v>
      </c>
      <c r="H8135" s="5">
        <v>8820.9599999999991</v>
      </c>
      <c r="I8135" s="5">
        <v>8820.9549000000006</v>
      </c>
      <c r="J8135" s="5">
        <v>5.0999999984924198E-3</v>
      </c>
      <c r="K8135" s="5">
        <v>8820.9599999999991</v>
      </c>
      <c r="L8135" s="5">
        <v>0</v>
      </c>
      <c r="M8135" t="str">
        <f>IF(ISERROR(VLOOKUP(A8135,'[1]Ecart validé'!$A:$A,1,FALSE)),Z8135,"Ecart Validé")</f>
        <v>valid</v>
      </c>
      <c r="R8135" t="s">
        <v>30</v>
      </c>
      <c r="X8135"/>
      <c r="Y8135"/>
      <c r="Z8135" t="s">
        <v>31</v>
      </c>
    </row>
    <row r="8136" spans="1:26" x14ac:dyDescent="0.3">
      <c r="A8136" t="s">
        <v>10661</v>
      </c>
      <c r="B8136" t="s">
        <v>2508</v>
      </c>
      <c r="C8136">
        <v>261272</v>
      </c>
      <c r="D8136" t="str">
        <f>+VLOOKUP(C8136,Param!K:L,2,FALSE)</f>
        <v>COCA COLA EUROPEAN PARTNERS IBERIA, S.L.U.</v>
      </c>
      <c r="E8136" t="s">
        <v>3006</v>
      </c>
      <c r="F8136" t="s">
        <v>8266</v>
      </c>
      <c r="G8136" t="s">
        <v>29</v>
      </c>
      <c r="H8136" s="5">
        <v>7013.02</v>
      </c>
      <c r="I8136" s="5">
        <v>7013.0198</v>
      </c>
      <c r="J8136" s="5">
        <v>2.00000000404543E-4</v>
      </c>
      <c r="K8136" s="5">
        <v>7013.02</v>
      </c>
      <c r="L8136" s="5">
        <v>0</v>
      </c>
      <c r="M8136" t="str">
        <f>IF(ISERROR(VLOOKUP(A8136,'[1]Ecart validé'!$A:$A,1,FALSE)),Z8136,"Ecart Validé")</f>
        <v>valid</v>
      </c>
      <c r="R8136" t="s">
        <v>30</v>
      </c>
      <c r="X8136"/>
      <c r="Y8136"/>
      <c r="Z8136" t="s">
        <v>31</v>
      </c>
    </row>
    <row r="8137" spans="1:26" x14ac:dyDescent="0.3">
      <c r="A8137" t="s">
        <v>10662</v>
      </c>
      <c r="B8137" t="s">
        <v>2508</v>
      </c>
      <c r="C8137">
        <v>264908</v>
      </c>
      <c r="D8137" t="str">
        <f>+VLOOKUP(C8137,Param!K:L,2,FALSE)</f>
        <v>RUBIATO PAREDES, S.L.</v>
      </c>
      <c r="E8137" t="s">
        <v>3011</v>
      </c>
      <c r="F8137" t="s">
        <v>8260</v>
      </c>
      <c r="G8137" t="s">
        <v>29</v>
      </c>
      <c r="H8137" s="5">
        <v>1053.69</v>
      </c>
      <c r="I8137" s="5">
        <v>1053.6916000000001</v>
      </c>
      <c r="J8137" s="5">
        <v>-1.6000000000531099E-3</v>
      </c>
      <c r="K8137" s="5">
        <v>1053.69</v>
      </c>
      <c r="L8137" s="5">
        <v>0</v>
      </c>
      <c r="M8137" t="str">
        <f>IF(ISERROR(VLOOKUP(A8137,'[1]Ecart validé'!$A:$A,1,FALSE)),Z8137,"Ecart Validé")</f>
        <v>valid</v>
      </c>
      <c r="R8137" t="s">
        <v>30</v>
      </c>
      <c r="X8137"/>
      <c r="Y8137"/>
      <c r="Z8137" t="s">
        <v>31</v>
      </c>
    </row>
    <row r="8138" spans="1:26" x14ac:dyDescent="0.3">
      <c r="A8138" t="s">
        <v>10663</v>
      </c>
      <c r="B8138" t="s">
        <v>2508</v>
      </c>
      <c r="C8138">
        <v>264908</v>
      </c>
      <c r="D8138" t="str">
        <f>+VLOOKUP(C8138,Param!K:L,2,FALSE)</f>
        <v>RUBIATO PAREDES, S.L.</v>
      </c>
      <c r="E8138" t="s">
        <v>3011</v>
      </c>
      <c r="F8138" t="s">
        <v>8262</v>
      </c>
      <c r="G8138" t="s">
        <v>29</v>
      </c>
      <c r="H8138" s="5">
        <v>1995.42</v>
      </c>
      <c r="I8138" s="5">
        <v>1995.4164000000001</v>
      </c>
      <c r="J8138" s="5">
        <v>3.6000000000058199E-3</v>
      </c>
      <c r="K8138" s="5">
        <v>1995.42</v>
      </c>
      <c r="L8138" s="5">
        <v>0</v>
      </c>
      <c r="M8138" t="str">
        <f>IF(ISERROR(VLOOKUP(A8138,'[1]Ecart validé'!$A:$A,1,FALSE)),Z8138,"Ecart Validé")</f>
        <v>valid</v>
      </c>
      <c r="R8138" t="s">
        <v>30</v>
      </c>
      <c r="X8138"/>
      <c r="Y8138"/>
      <c r="Z8138" t="s">
        <v>31</v>
      </c>
    </row>
    <row r="8139" spans="1:26" x14ac:dyDescent="0.3">
      <c r="A8139" t="s">
        <v>10664</v>
      </c>
      <c r="B8139" t="s">
        <v>2508</v>
      </c>
      <c r="C8139">
        <v>264908</v>
      </c>
      <c r="D8139" t="str">
        <f>+VLOOKUP(C8139,Param!K:L,2,FALSE)</f>
        <v>RUBIATO PAREDES, S.L.</v>
      </c>
      <c r="E8139" t="s">
        <v>3011</v>
      </c>
      <c r="F8139" t="s">
        <v>8264</v>
      </c>
      <c r="G8139" t="s">
        <v>29</v>
      </c>
      <c r="H8139" s="5">
        <v>3103.76</v>
      </c>
      <c r="I8139" s="5">
        <v>3103.7613999999999</v>
      </c>
      <c r="J8139" s="5">
        <v>-1.3999999996485699E-3</v>
      </c>
      <c r="K8139" s="5">
        <v>3103.76</v>
      </c>
      <c r="L8139" s="5">
        <v>0</v>
      </c>
      <c r="M8139" t="str">
        <f>IF(ISERROR(VLOOKUP(A8139,'[1]Ecart validé'!$A:$A,1,FALSE)),Z8139,"Ecart Validé")</f>
        <v>valid</v>
      </c>
      <c r="R8139" t="s">
        <v>30</v>
      </c>
      <c r="X8139"/>
      <c r="Y8139"/>
      <c r="Z8139" t="s">
        <v>31</v>
      </c>
    </row>
    <row r="8140" spans="1:26" x14ac:dyDescent="0.3">
      <c r="A8140" t="s">
        <v>10665</v>
      </c>
      <c r="B8140" t="s">
        <v>2508</v>
      </c>
      <c r="C8140">
        <v>264908</v>
      </c>
      <c r="D8140" t="str">
        <f>+VLOOKUP(C8140,Param!K:L,2,FALSE)</f>
        <v>RUBIATO PAREDES, S.L.</v>
      </c>
      <c r="E8140" t="s">
        <v>3011</v>
      </c>
      <c r="F8140" t="s">
        <v>8266</v>
      </c>
      <c r="G8140" t="s">
        <v>29</v>
      </c>
      <c r="H8140" s="5">
        <v>3734.99</v>
      </c>
      <c r="I8140" s="5">
        <v>3734.9850000000001</v>
      </c>
      <c r="J8140" s="5">
        <v>4.9999999996543903E-3</v>
      </c>
      <c r="K8140" s="5">
        <v>3734.99</v>
      </c>
      <c r="L8140" s="5">
        <v>0</v>
      </c>
      <c r="M8140" t="str">
        <f>IF(ISERROR(VLOOKUP(A8140,'[1]Ecart validé'!$A:$A,1,FALSE)),Z8140,"Ecart Validé")</f>
        <v>valid</v>
      </c>
      <c r="R8140" t="s">
        <v>30</v>
      </c>
      <c r="X8140"/>
      <c r="Y8140"/>
      <c r="Z8140" t="s">
        <v>31</v>
      </c>
    </row>
    <row r="8141" spans="1:26" x14ac:dyDescent="0.3">
      <c r="A8141" t="s">
        <v>10666</v>
      </c>
      <c r="B8141" t="s">
        <v>2508</v>
      </c>
      <c r="C8141">
        <v>265143</v>
      </c>
      <c r="D8141" t="str">
        <f>+VLOOKUP(C8141,Param!K:L,2,FALSE)</f>
        <v>MANUEL MELENDEZ DE LA FUENTE</v>
      </c>
      <c r="E8141" t="s">
        <v>3016</v>
      </c>
      <c r="F8141" t="s">
        <v>8260</v>
      </c>
      <c r="G8141" t="s">
        <v>29</v>
      </c>
      <c r="H8141" s="5">
        <v>13.01</v>
      </c>
      <c r="I8141" s="5">
        <v>13.008800000000001</v>
      </c>
      <c r="J8141" s="5">
        <v>1.1999999999989699E-3</v>
      </c>
      <c r="K8141" s="5">
        <v>13.01</v>
      </c>
      <c r="L8141" s="5">
        <v>0</v>
      </c>
      <c r="M8141" t="str">
        <f>IF(ISERROR(VLOOKUP(A8141,'[1]Ecart validé'!$A:$A,1,FALSE)),Z8141,"Ecart Validé")</f>
        <v>valid</v>
      </c>
      <c r="R8141" t="s">
        <v>30</v>
      </c>
      <c r="X8141"/>
      <c r="Y8141"/>
      <c r="Z8141" t="s">
        <v>31</v>
      </c>
    </row>
    <row r="8142" spans="1:26" x14ac:dyDescent="0.3">
      <c r="A8142" t="s">
        <v>10667</v>
      </c>
      <c r="B8142" t="s">
        <v>2508</v>
      </c>
      <c r="C8142">
        <v>265143</v>
      </c>
      <c r="D8142" t="str">
        <f>+VLOOKUP(C8142,Param!K:L,2,FALSE)</f>
        <v>MANUEL MELENDEZ DE LA FUENTE</v>
      </c>
      <c r="E8142" t="s">
        <v>3016</v>
      </c>
      <c r="F8142" t="s">
        <v>8262</v>
      </c>
      <c r="G8142" t="s">
        <v>29</v>
      </c>
      <c r="H8142" s="5">
        <v>82.25</v>
      </c>
      <c r="I8142" s="5">
        <v>82.253299999999996</v>
      </c>
      <c r="J8142" s="5">
        <v>-3.2999999999958601E-3</v>
      </c>
      <c r="K8142" s="5">
        <v>82.25</v>
      </c>
      <c r="L8142" s="5">
        <v>0</v>
      </c>
      <c r="M8142" t="str">
        <f>IF(ISERROR(VLOOKUP(A8142,'[1]Ecart validé'!$A:$A,1,FALSE)),Z8142,"Ecart Validé")</f>
        <v>valid</v>
      </c>
      <c r="R8142" t="s">
        <v>30</v>
      </c>
      <c r="X8142"/>
      <c r="Y8142"/>
      <c r="Z8142" t="s">
        <v>31</v>
      </c>
    </row>
    <row r="8143" spans="1:26" x14ac:dyDescent="0.3">
      <c r="A8143" t="s">
        <v>10668</v>
      </c>
      <c r="B8143" t="s">
        <v>2508</v>
      </c>
      <c r="C8143">
        <v>265143</v>
      </c>
      <c r="D8143" t="str">
        <f>+VLOOKUP(C8143,Param!K:L,2,FALSE)</f>
        <v>MANUEL MELENDEZ DE LA FUENTE</v>
      </c>
      <c r="E8143" t="s">
        <v>3016</v>
      </c>
      <c r="F8143" t="s">
        <v>8264</v>
      </c>
      <c r="G8143" t="s">
        <v>29</v>
      </c>
      <c r="H8143" s="5">
        <v>87.57</v>
      </c>
      <c r="I8143" s="5">
        <v>87.567800000000005</v>
      </c>
      <c r="J8143" s="5">
        <v>2.1999999999877599E-3</v>
      </c>
      <c r="K8143" s="5">
        <v>87.57</v>
      </c>
      <c r="L8143" s="5">
        <v>0</v>
      </c>
      <c r="M8143" t="str">
        <f>IF(ISERROR(VLOOKUP(A8143,'[1]Ecart validé'!$A:$A,1,FALSE)),Z8143,"Ecart Validé")</f>
        <v>valid</v>
      </c>
      <c r="R8143" t="s">
        <v>30</v>
      </c>
      <c r="X8143"/>
      <c r="Y8143"/>
      <c r="Z8143" t="s">
        <v>31</v>
      </c>
    </row>
    <row r="8144" spans="1:26" x14ac:dyDescent="0.3">
      <c r="A8144" t="s">
        <v>10669</v>
      </c>
      <c r="B8144" t="s">
        <v>2508</v>
      </c>
      <c r="C8144">
        <v>265143</v>
      </c>
      <c r="D8144" t="str">
        <f>+VLOOKUP(C8144,Param!K:L,2,FALSE)</f>
        <v>MANUEL MELENDEZ DE LA FUENTE</v>
      </c>
      <c r="E8144" t="s">
        <v>3016</v>
      </c>
      <c r="F8144" t="s">
        <v>8266</v>
      </c>
      <c r="G8144" t="s">
        <v>29</v>
      </c>
      <c r="H8144" s="5">
        <v>386.51</v>
      </c>
      <c r="I8144" s="5">
        <v>386.50549999999998</v>
      </c>
      <c r="J8144" s="5">
        <v>4.5000000000072699E-3</v>
      </c>
      <c r="K8144" s="5">
        <v>386.51</v>
      </c>
      <c r="L8144" s="5">
        <v>0</v>
      </c>
      <c r="M8144" t="str">
        <f>IF(ISERROR(VLOOKUP(A8144,'[1]Ecart validé'!$A:$A,1,FALSE)),Z8144,"Ecart Validé")</f>
        <v>valid</v>
      </c>
      <c r="R8144" t="s">
        <v>30</v>
      </c>
      <c r="X8144"/>
      <c r="Y8144"/>
      <c r="Z8144" t="s">
        <v>31</v>
      </c>
    </row>
    <row r="8145" spans="1:26" x14ac:dyDescent="0.3">
      <c r="A8145" t="s">
        <v>10670</v>
      </c>
      <c r="B8145" t="s">
        <v>2508</v>
      </c>
      <c r="C8145">
        <v>268557</v>
      </c>
      <c r="D8145" t="str">
        <f>+VLOOKUP(C8145,Param!K:L,2,FALSE)</f>
        <v>SATEC SERVICIO TECNICO, S.L.U.</v>
      </c>
      <c r="E8145" t="s">
        <v>3024</v>
      </c>
      <c r="F8145" t="s">
        <v>8260</v>
      </c>
      <c r="G8145" t="s">
        <v>29</v>
      </c>
      <c r="H8145" s="5">
        <v>12.64</v>
      </c>
      <c r="I8145" s="5">
        <v>12.644299999999999</v>
      </c>
      <c r="J8145" s="5">
        <v>-4.2999999999988603E-3</v>
      </c>
      <c r="K8145" s="5">
        <v>12.64</v>
      </c>
      <c r="L8145" s="5">
        <v>0</v>
      </c>
      <c r="M8145" t="str">
        <f>IF(ISERROR(VLOOKUP(A8145,'[1]Ecart validé'!$A:$A,1,FALSE)),Z8145,"Ecart Validé")</f>
        <v>valid</v>
      </c>
      <c r="R8145" t="s">
        <v>30</v>
      </c>
      <c r="X8145"/>
      <c r="Y8145"/>
      <c r="Z8145" t="s">
        <v>31</v>
      </c>
    </row>
    <row r="8146" spans="1:26" x14ac:dyDescent="0.3">
      <c r="A8146" t="s">
        <v>10671</v>
      </c>
      <c r="B8146" t="s">
        <v>2508</v>
      </c>
      <c r="C8146">
        <v>268557</v>
      </c>
      <c r="D8146" t="str">
        <f>+VLOOKUP(C8146,Param!K:L,2,FALSE)</f>
        <v>SATEC SERVICIO TECNICO, S.L.U.</v>
      </c>
      <c r="E8146" t="s">
        <v>3024</v>
      </c>
      <c r="F8146" t="s">
        <v>8262</v>
      </c>
      <c r="G8146" t="s">
        <v>29</v>
      </c>
      <c r="H8146" s="5">
        <v>32.46</v>
      </c>
      <c r="I8146" s="5">
        <v>32.455500000000001</v>
      </c>
      <c r="J8146" s="5">
        <v>4.5000000000001697E-3</v>
      </c>
      <c r="K8146" s="5">
        <v>32.46</v>
      </c>
      <c r="L8146" s="5">
        <v>0</v>
      </c>
      <c r="M8146" t="str">
        <f>IF(ISERROR(VLOOKUP(A8146,'[1]Ecart validé'!$A:$A,1,FALSE)),Z8146,"Ecart Validé")</f>
        <v>valid</v>
      </c>
      <c r="R8146" t="s">
        <v>30</v>
      </c>
      <c r="X8146"/>
      <c r="Y8146"/>
      <c r="Z8146" t="s">
        <v>31</v>
      </c>
    </row>
    <row r="8147" spans="1:26" x14ac:dyDescent="0.3">
      <c r="A8147" t="s">
        <v>10672</v>
      </c>
      <c r="B8147" t="s">
        <v>2508</v>
      </c>
      <c r="C8147">
        <v>268557</v>
      </c>
      <c r="D8147" t="str">
        <f>+VLOOKUP(C8147,Param!K:L,2,FALSE)</f>
        <v>SATEC SERVICIO TECNICO, S.L.U.</v>
      </c>
      <c r="E8147" t="s">
        <v>3024</v>
      </c>
      <c r="F8147" t="s">
        <v>8264</v>
      </c>
      <c r="G8147" t="s">
        <v>29</v>
      </c>
      <c r="H8147" s="5">
        <v>42.16</v>
      </c>
      <c r="I8147" s="5">
        <v>42.158000000000001</v>
      </c>
      <c r="J8147" s="5">
        <v>1.9999999999953302E-3</v>
      </c>
      <c r="K8147" s="5">
        <v>42.16</v>
      </c>
      <c r="L8147" s="5">
        <v>0</v>
      </c>
      <c r="M8147" t="str">
        <f>IF(ISERROR(VLOOKUP(A8147,'[1]Ecart validé'!$A:$A,1,FALSE)),Z8147,"Ecart Validé")</f>
        <v>valid</v>
      </c>
      <c r="R8147" t="s">
        <v>30</v>
      </c>
      <c r="X8147"/>
      <c r="Y8147"/>
      <c r="Z8147" t="s">
        <v>31</v>
      </c>
    </row>
    <row r="8148" spans="1:26" x14ac:dyDescent="0.3">
      <c r="A8148" t="s">
        <v>10673</v>
      </c>
      <c r="B8148" t="s">
        <v>2508</v>
      </c>
      <c r="C8148">
        <v>268557</v>
      </c>
      <c r="D8148" t="str">
        <f>+VLOOKUP(C8148,Param!K:L,2,FALSE)</f>
        <v>SATEC SERVICIO TECNICO, S.L.U.</v>
      </c>
      <c r="E8148" t="s">
        <v>3024</v>
      </c>
      <c r="F8148" t="s">
        <v>8266</v>
      </c>
      <c r="G8148" t="s">
        <v>29</v>
      </c>
      <c r="H8148" s="5">
        <v>49.49</v>
      </c>
      <c r="I8148" s="5">
        <v>49.490600000000001</v>
      </c>
      <c r="J8148" s="5">
        <v>-5.99999999998601E-4</v>
      </c>
      <c r="K8148" s="5">
        <v>49.49</v>
      </c>
      <c r="L8148" s="5">
        <v>0</v>
      </c>
      <c r="M8148" t="str">
        <f>IF(ISERROR(VLOOKUP(A8148,'[1]Ecart validé'!$A:$A,1,FALSE)),Z8148,"Ecart Validé")</f>
        <v>valid</v>
      </c>
      <c r="R8148" t="s">
        <v>30</v>
      </c>
      <c r="X8148"/>
      <c r="Y8148"/>
      <c r="Z8148" t="s">
        <v>31</v>
      </c>
    </row>
    <row r="8149" spans="1:26" x14ac:dyDescent="0.3">
      <c r="A8149" t="s">
        <v>10674</v>
      </c>
      <c r="B8149" t="s">
        <v>2508</v>
      </c>
      <c r="C8149">
        <v>279763</v>
      </c>
      <c r="D8149" t="str">
        <f>+VLOOKUP(C8149,Param!K:L,2,FALSE)</f>
        <v>GARCIMAR, S.L.</v>
      </c>
      <c r="E8149" t="s">
        <v>3033</v>
      </c>
      <c r="F8149" t="s">
        <v>8260</v>
      </c>
      <c r="G8149" t="s">
        <v>29</v>
      </c>
      <c r="H8149" s="5">
        <v>275.26</v>
      </c>
      <c r="I8149" s="5">
        <v>275.26049999999998</v>
      </c>
      <c r="J8149" s="5">
        <v>-4.9999999998817603E-4</v>
      </c>
      <c r="K8149" s="5">
        <v>275.26</v>
      </c>
      <c r="L8149" s="5">
        <v>0</v>
      </c>
      <c r="M8149" t="str">
        <f>IF(ISERROR(VLOOKUP(A8149,'[1]Ecart validé'!$A:$A,1,FALSE)),Z8149,"Ecart Validé")</f>
        <v>valid</v>
      </c>
      <c r="R8149" t="s">
        <v>30</v>
      </c>
      <c r="X8149"/>
      <c r="Y8149"/>
      <c r="Z8149" t="s">
        <v>31</v>
      </c>
    </row>
    <row r="8150" spans="1:26" x14ac:dyDescent="0.3">
      <c r="A8150" t="s">
        <v>10675</v>
      </c>
      <c r="B8150" t="s">
        <v>2508</v>
      </c>
      <c r="C8150">
        <v>279763</v>
      </c>
      <c r="D8150" t="str">
        <f>+VLOOKUP(C8150,Param!K:L,2,FALSE)</f>
        <v>GARCIMAR, S.L.</v>
      </c>
      <c r="E8150" t="s">
        <v>3033</v>
      </c>
      <c r="F8150" t="s">
        <v>8262</v>
      </c>
      <c r="G8150" t="s">
        <v>29</v>
      </c>
      <c r="H8150" s="5">
        <v>395.44</v>
      </c>
      <c r="I8150" s="5">
        <v>395.43540000000002</v>
      </c>
      <c r="J8150" s="5">
        <v>4.5999999999821696E-3</v>
      </c>
      <c r="K8150" s="5">
        <v>395.44</v>
      </c>
      <c r="L8150" s="5">
        <v>0</v>
      </c>
      <c r="M8150" t="str">
        <f>IF(ISERROR(VLOOKUP(A8150,'[1]Ecart validé'!$A:$A,1,FALSE)),Z8150,"Ecart Validé")</f>
        <v>valid</v>
      </c>
      <c r="R8150" t="s">
        <v>30</v>
      </c>
      <c r="X8150"/>
      <c r="Y8150"/>
      <c r="Z8150" t="s">
        <v>31</v>
      </c>
    </row>
    <row r="8151" spans="1:26" x14ac:dyDescent="0.3">
      <c r="A8151" t="s">
        <v>10676</v>
      </c>
      <c r="B8151" t="s">
        <v>2508</v>
      </c>
      <c r="C8151">
        <v>279763</v>
      </c>
      <c r="D8151" t="str">
        <f>+VLOOKUP(C8151,Param!K:L,2,FALSE)</f>
        <v>GARCIMAR, S.L.</v>
      </c>
      <c r="E8151" t="s">
        <v>3033</v>
      </c>
      <c r="F8151" t="s">
        <v>8264</v>
      </c>
      <c r="G8151" t="s">
        <v>29</v>
      </c>
      <c r="H8151" s="5">
        <v>374.12</v>
      </c>
      <c r="I8151" s="5">
        <v>374.1216</v>
      </c>
      <c r="J8151" s="5">
        <v>-1.59999999999627E-3</v>
      </c>
      <c r="K8151" s="5">
        <v>374.12</v>
      </c>
      <c r="L8151" s="5">
        <v>0</v>
      </c>
      <c r="M8151" t="str">
        <f>IF(ISERROR(VLOOKUP(A8151,'[1]Ecart validé'!$A:$A,1,FALSE)),Z8151,"Ecart Validé")</f>
        <v>valid</v>
      </c>
      <c r="R8151" t="s">
        <v>30</v>
      </c>
      <c r="X8151"/>
      <c r="Y8151"/>
      <c r="Z8151" t="s">
        <v>31</v>
      </c>
    </row>
    <row r="8152" spans="1:26" x14ac:dyDescent="0.3">
      <c r="A8152" t="s">
        <v>10677</v>
      </c>
      <c r="B8152" t="s">
        <v>2508</v>
      </c>
      <c r="C8152">
        <v>279763</v>
      </c>
      <c r="D8152" t="str">
        <f>+VLOOKUP(C8152,Param!K:L,2,FALSE)</f>
        <v>GARCIMAR, S.L.</v>
      </c>
      <c r="E8152" t="s">
        <v>3033</v>
      </c>
      <c r="F8152" t="s">
        <v>8266</v>
      </c>
      <c r="G8152" t="s">
        <v>29</v>
      </c>
      <c r="H8152" s="5">
        <v>436.66</v>
      </c>
      <c r="I8152" s="5">
        <v>436.65620000000001</v>
      </c>
      <c r="J8152" s="5">
        <v>3.8000000000124601E-3</v>
      </c>
      <c r="K8152" s="5">
        <v>436.66</v>
      </c>
      <c r="L8152" s="5">
        <v>0</v>
      </c>
      <c r="M8152" t="str">
        <f>IF(ISERROR(VLOOKUP(A8152,'[1]Ecart validé'!$A:$A,1,FALSE)),Z8152,"Ecart Validé")</f>
        <v>valid</v>
      </c>
      <c r="R8152" t="s">
        <v>30</v>
      </c>
      <c r="X8152"/>
      <c r="Y8152"/>
      <c r="Z8152" t="s">
        <v>31</v>
      </c>
    </row>
    <row r="8153" spans="1:26" x14ac:dyDescent="0.3">
      <c r="A8153" t="s">
        <v>10678</v>
      </c>
      <c r="B8153" t="s">
        <v>2508</v>
      </c>
      <c r="C8153">
        <v>283404</v>
      </c>
      <c r="D8153" t="str">
        <f>+VLOOKUP(C8153,Param!K:L,2,FALSE)</f>
        <v>EXCELSIA VINOS Y DESTILADOS, S.L.U.</v>
      </c>
      <c r="E8153" t="s">
        <v>3038</v>
      </c>
      <c r="F8153" t="s">
        <v>8260</v>
      </c>
      <c r="G8153" t="s">
        <v>29</v>
      </c>
      <c r="H8153" s="5">
        <v>51.75</v>
      </c>
      <c r="I8153" s="5">
        <v>51.753399999999999</v>
      </c>
      <c r="J8153" s="5">
        <v>-3.3999999999991802E-3</v>
      </c>
      <c r="K8153" s="5">
        <v>51.75</v>
      </c>
      <c r="L8153" s="5">
        <v>0</v>
      </c>
      <c r="M8153" t="str">
        <f>IF(ISERROR(VLOOKUP(A8153,'[1]Ecart validé'!$A:$A,1,FALSE)),Z8153,"Ecart Validé")</f>
        <v>valid</v>
      </c>
      <c r="R8153" t="s">
        <v>30</v>
      </c>
      <c r="X8153"/>
      <c r="Y8153"/>
      <c r="Z8153" t="s">
        <v>31</v>
      </c>
    </row>
    <row r="8154" spans="1:26" x14ac:dyDescent="0.3">
      <c r="A8154" t="s">
        <v>10679</v>
      </c>
      <c r="B8154" t="s">
        <v>2508</v>
      </c>
      <c r="C8154">
        <v>283404</v>
      </c>
      <c r="D8154" t="str">
        <f>+VLOOKUP(C8154,Param!K:L,2,FALSE)</f>
        <v>EXCELSIA VINOS Y DESTILADOS, S.L.U.</v>
      </c>
      <c r="E8154" t="s">
        <v>3038</v>
      </c>
      <c r="F8154" t="s">
        <v>8262</v>
      </c>
      <c r="G8154" t="s">
        <v>29</v>
      </c>
      <c r="H8154" s="5">
        <v>51.75</v>
      </c>
      <c r="I8154" s="5">
        <v>51.753399999999999</v>
      </c>
      <c r="J8154" s="5">
        <v>-3.3999999999991802E-3</v>
      </c>
      <c r="K8154" s="5">
        <v>51.75</v>
      </c>
      <c r="L8154" s="5">
        <v>0</v>
      </c>
      <c r="M8154" t="str">
        <f>IF(ISERROR(VLOOKUP(A8154,'[1]Ecart validé'!$A:$A,1,FALSE)),Z8154,"Ecart Validé")</f>
        <v>valid</v>
      </c>
      <c r="R8154" t="s">
        <v>30</v>
      </c>
      <c r="X8154"/>
      <c r="Y8154"/>
      <c r="Z8154" t="s">
        <v>31</v>
      </c>
    </row>
    <row r="8155" spans="1:26" x14ac:dyDescent="0.3">
      <c r="A8155" t="s">
        <v>10680</v>
      </c>
      <c r="B8155" t="s">
        <v>2508</v>
      </c>
      <c r="C8155">
        <v>283404</v>
      </c>
      <c r="D8155" t="str">
        <f>+VLOOKUP(C8155,Param!K:L,2,FALSE)</f>
        <v>EXCELSIA VINOS Y DESTILADOS, S.L.U.</v>
      </c>
      <c r="E8155" t="s">
        <v>3038</v>
      </c>
      <c r="F8155" t="s">
        <v>8264</v>
      </c>
      <c r="G8155" t="s">
        <v>29</v>
      </c>
      <c r="H8155" s="5">
        <v>148.02000000000001</v>
      </c>
      <c r="I8155" s="5">
        <v>148.0223</v>
      </c>
      <c r="J8155" s="5">
        <v>-2.29999999999108E-3</v>
      </c>
      <c r="K8155" s="5">
        <v>148.02000000000001</v>
      </c>
      <c r="L8155" s="5">
        <v>0</v>
      </c>
      <c r="M8155" t="str">
        <f>IF(ISERROR(VLOOKUP(A8155,'[1]Ecart validé'!$A:$A,1,FALSE)),Z8155,"Ecart Validé")</f>
        <v>valid</v>
      </c>
      <c r="R8155" t="s">
        <v>30</v>
      </c>
      <c r="X8155"/>
      <c r="Y8155"/>
      <c r="Z8155" t="s">
        <v>31</v>
      </c>
    </row>
    <row r="8156" spans="1:26" x14ac:dyDescent="0.3">
      <c r="A8156" t="s">
        <v>10681</v>
      </c>
      <c r="B8156" t="s">
        <v>2508</v>
      </c>
      <c r="C8156">
        <v>283404</v>
      </c>
      <c r="D8156" t="str">
        <f>+VLOOKUP(C8156,Param!K:L,2,FALSE)</f>
        <v>EXCELSIA VINOS Y DESTILADOS, S.L.U.</v>
      </c>
      <c r="E8156" t="s">
        <v>3038</v>
      </c>
      <c r="F8156" t="s">
        <v>8266</v>
      </c>
      <c r="G8156" t="s">
        <v>29</v>
      </c>
      <c r="H8156" s="5">
        <v>187.99</v>
      </c>
      <c r="I8156" s="5">
        <v>187.99440000000001</v>
      </c>
      <c r="J8156" s="5">
        <v>-4.4000000000039502E-3</v>
      </c>
      <c r="K8156" s="5">
        <v>187.99</v>
      </c>
      <c r="L8156" s="5">
        <v>0</v>
      </c>
      <c r="M8156" t="str">
        <f>IF(ISERROR(VLOOKUP(A8156,'[1]Ecart validé'!$A:$A,1,FALSE)),Z8156,"Ecart Validé")</f>
        <v>valid</v>
      </c>
      <c r="R8156" t="s">
        <v>30</v>
      </c>
      <c r="X8156"/>
      <c r="Y8156"/>
      <c r="Z8156" t="s">
        <v>31</v>
      </c>
    </row>
    <row r="8157" spans="1:26" x14ac:dyDescent="0.3">
      <c r="A8157" t="s">
        <v>10682</v>
      </c>
      <c r="B8157" t="s">
        <v>2508</v>
      </c>
      <c r="C8157">
        <v>290673</v>
      </c>
      <c r="D8157" t="str">
        <f>+VLOOKUP(C8157,Param!K:L,2,FALSE)</f>
        <v>CATAMAR, S.L.</v>
      </c>
      <c r="E8157" t="s">
        <v>3043</v>
      </c>
      <c r="F8157" t="s">
        <v>8260</v>
      </c>
      <c r="G8157" t="s">
        <v>29</v>
      </c>
      <c r="H8157" s="5">
        <v>236.44</v>
      </c>
      <c r="I8157" s="5">
        <v>236.4375</v>
      </c>
      <c r="J8157" s="5">
        <v>2.4999999999977202E-3</v>
      </c>
      <c r="K8157" s="5">
        <v>236.44</v>
      </c>
      <c r="L8157" s="5">
        <v>0</v>
      </c>
      <c r="M8157" t="str">
        <f>IF(ISERROR(VLOOKUP(A8157,'[1]Ecart validé'!$A:$A,1,FALSE)),Z8157,"Ecart Validé")</f>
        <v>valid</v>
      </c>
      <c r="R8157" t="s">
        <v>30</v>
      </c>
      <c r="X8157"/>
      <c r="Y8157"/>
      <c r="Z8157" t="s">
        <v>31</v>
      </c>
    </row>
    <row r="8158" spans="1:26" x14ac:dyDescent="0.3">
      <c r="A8158" t="s">
        <v>10683</v>
      </c>
      <c r="B8158" t="s">
        <v>2508</v>
      </c>
      <c r="C8158">
        <v>290673</v>
      </c>
      <c r="D8158" t="str">
        <f>+VLOOKUP(C8158,Param!K:L,2,FALSE)</f>
        <v>CATAMAR, S.L.</v>
      </c>
      <c r="E8158" t="s">
        <v>3043</v>
      </c>
      <c r="F8158" t="s">
        <v>8262</v>
      </c>
      <c r="G8158" t="s">
        <v>29</v>
      </c>
      <c r="H8158" s="5">
        <v>416.26</v>
      </c>
      <c r="I8158" s="5">
        <v>416.2604</v>
      </c>
      <c r="J8158" s="5">
        <v>-4.0000000001327803E-4</v>
      </c>
      <c r="K8158" s="5">
        <v>416.26</v>
      </c>
      <c r="L8158" s="5">
        <v>0</v>
      </c>
      <c r="M8158" t="str">
        <f>IF(ISERROR(VLOOKUP(A8158,'[1]Ecart validé'!$A:$A,1,FALSE)),Z8158,"Ecart Validé")</f>
        <v>valid</v>
      </c>
      <c r="R8158" t="s">
        <v>30</v>
      </c>
      <c r="X8158"/>
      <c r="Y8158"/>
      <c r="Z8158" t="s">
        <v>31</v>
      </c>
    </row>
    <row r="8159" spans="1:26" x14ac:dyDescent="0.3">
      <c r="A8159" t="s">
        <v>10684</v>
      </c>
      <c r="B8159" t="s">
        <v>2508</v>
      </c>
      <c r="C8159">
        <v>290673</v>
      </c>
      <c r="D8159" t="str">
        <f>+VLOOKUP(C8159,Param!K:L,2,FALSE)</f>
        <v>CATAMAR, S.L.</v>
      </c>
      <c r="E8159" t="s">
        <v>3043</v>
      </c>
      <c r="F8159" t="s">
        <v>8264</v>
      </c>
      <c r="G8159" t="s">
        <v>29</v>
      </c>
      <c r="H8159" s="5">
        <v>430.56</v>
      </c>
      <c r="I8159" s="5">
        <v>430.56299999999999</v>
      </c>
      <c r="J8159" s="5">
        <v>-2.9999999999858998E-3</v>
      </c>
      <c r="K8159" s="5">
        <v>430.56</v>
      </c>
      <c r="L8159" s="5">
        <v>0</v>
      </c>
      <c r="M8159" t="str">
        <f>IF(ISERROR(VLOOKUP(A8159,'[1]Ecart validé'!$A:$A,1,FALSE)),Z8159,"Ecart Validé")</f>
        <v>valid</v>
      </c>
      <c r="R8159" t="s">
        <v>30</v>
      </c>
      <c r="X8159"/>
      <c r="Y8159"/>
      <c r="Z8159" t="s">
        <v>31</v>
      </c>
    </row>
    <row r="8160" spans="1:26" x14ac:dyDescent="0.3">
      <c r="A8160" t="s">
        <v>10685</v>
      </c>
      <c r="B8160" t="s">
        <v>2508</v>
      </c>
      <c r="C8160">
        <v>290673</v>
      </c>
      <c r="D8160" t="str">
        <f>+VLOOKUP(C8160,Param!K:L,2,FALSE)</f>
        <v>CATAMAR, S.L.</v>
      </c>
      <c r="E8160" t="s">
        <v>3043</v>
      </c>
      <c r="F8160" t="s">
        <v>8266</v>
      </c>
      <c r="G8160" t="s">
        <v>29</v>
      </c>
      <c r="H8160" s="5">
        <v>627.65</v>
      </c>
      <c r="I8160" s="5">
        <v>627.64589999999998</v>
      </c>
      <c r="J8160" s="5">
        <v>4.0999999999939904E-3</v>
      </c>
      <c r="K8160" s="5">
        <v>627.65</v>
      </c>
      <c r="L8160" s="5">
        <v>0</v>
      </c>
      <c r="M8160" t="str">
        <f>IF(ISERROR(VLOOKUP(A8160,'[1]Ecart validé'!$A:$A,1,FALSE)),Z8160,"Ecart Validé")</f>
        <v>valid</v>
      </c>
      <c r="R8160" t="s">
        <v>30</v>
      </c>
      <c r="X8160"/>
      <c r="Y8160"/>
      <c r="Z8160" t="s">
        <v>31</v>
      </c>
    </row>
    <row r="8161" spans="1:26" x14ac:dyDescent="0.3">
      <c r="A8161" t="s">
        <v>10686</v>
      </c>
      <c r="B8161" t="s">
        <v>2508</v>
      </c>
      <c r="C8161">
        <v>305973</v>
      </c>
      <c r="D8161" t="str">
        <f>+VLOOKUP(C8161,Param!K:L,2,FALSE)</f>
        <v>FRUTAS Y VERDURAS ANTONIO, S.L.</v>
      </c>
      <c r="E8161" t="s">
        <v>3053</v>
      </c>
      <c r="F8161" t="s">
        <v>8260</v>
      </c>
      <c r="G8161" t="s">
        <v>29</v>
      </c>
      <c r="H8161" s="5">
        <v>59.07</v>
      </c>
      <c r="I8161" s="5">
        <v>59.0672</v>
      </c>
      <c r="J8161" s="5">
        <v>2.8000000000005798E-3</v>
      </c>
      <c r="K8161" s="5">
        <v>59.07</v>
      </c>
      <c r="L8161" s="5">
        <v>0</v>
      </c>
      <c r="M8161" t="str">
        <f>IF(ISERROR(VLOOKUP(A8161,'[1]Ecart validé'!$A:$A,1,FALSE)),Z8161,"Ecart Validé")</f>
        <v>valid</v>
      </c>
      <c r="R8161" t="s">
        <v>30</v>
      </c>
      <c r="X8161"/>
      <c r="Y8161"/>
      <c r="Z8161" t="s">
        <v>31</v>
      </c>
    </row>
    <row r="8162" spans="1:26" x14ac:dyDescent="0.3">
      <c r="A8162" t="s">
        <v>10687</v>
      </c>
      <c r="B8162" t="s">
        <v>2508</v>
      </c>
      <c r="C8162">
        <v>305973</v>
      </c>
      <c r="D8162" t="str">
        <f>+VLOOKUP(C8162,Param!K:L,2,FALSE)</f>
        <v>FRUTAS Y VERDURAS ANTONIO, S.L.</v>
      </c>
      <c r="E8162" t="s">
        <v>3053</v>
      </c>
      <c r="F8162" t="s">
        <v>8262</v>
      </c>
      <c r="G8162" t="s">
        <v>29</v>
      </c>
      <c r="H8162" s="5">
        <v>386.48</v>
      </c>
      <c r="I8162" s="5">
        <v>386.48809999999997</v>
      </c>
      <c r="J8162" s="5">
        <v>-8.0999999999562498E-3</v>
      </c>
      <c r="K8162" s="5">
        <v>386.48</v>
      </c>
      <c r="L8162" s="5">
        <v>0</v>
      </c>
      <c r="M8162" t="str">
        <f>IF(ISERROR(VLOOKUP(A8162,'[1]Ecart validé'!$A:$A,1,FALSE)),Z8162,"Ecart Validé")</f>
        <v>valid</v>
      </c>
      <c r="R8162" t="s">
        <v>30</v>
      </c>
      <c r="X8162"/>
      <c r="Y8162"/>
      <c r="Z8162" t="s">
        <v>31</v>
      </c>
    </row>
    <row r="8163" spans="1:26" x14ac:dyDescent="0.3">
      <c r="A8163" t="s">
        <v>10688</v>
      </c>
      <c r="B8163" t="s">
        <v>2508</v>
      </c>
      <c r="C8163">
        <v>305973</v>
      </c>
      <c r="D8163" t="str">
        <f>+VLOOKUP(C8163,Param!K:L,2,FALSE)</f>
        <v>FRUTAS Y VERDURAS ANTONIO, S.L.</v>
      </c>
      <c r="E8163" t="s">
        <v>3053</v>
      </c>
      <c r="F8163" t="s">
        <v>8264</v>
      </c>
      <c r="G8163" t="s">
        <v>29</v>
      </c>
      <c r="H8163" s="5">
        <v>630.4</v>
      </c>
      <c r="I8163" s="5">
        <v>630.40909999999997</v>
      </c>
      <c r="J8163" s="5">
        <v>-9.0999999999894499E-3</v>
      </c>
      <c r="K8163" s="5">
        <v>630.4</v>
      </c>
      <c r="L8163" s="5">
        <v>0</v>
      </c>
      <c r="M8163" t="str">
        <f>IF(ISERROR(VLOOKUP(A8163,'[1]Ecart validé'!$A:$A,1,FALSE)),Z8163,"Ecart Validé")</f>
        <v>valid</v>
      </c>
      <c r="R8163" t="s">
        <v>30</v>
      </c>
      <c r="X8163"/>
      <c r="Y8163"/>
      <c r="Z8163" t="s">
        <v>31</v>
      </c>
    </row>
    <row r="8164" spans="1:26" x14ac:dyDescent="0.3">
      <c r="A8164" t="s">
        <v>10689</v>
      </c>
      <c r="B8164" t="s">
        <v>2508</v>
      </c>
      <c r="C8164">
        <v>305973</v>
      </c>
      <c r="D8164" t="str">
        <f>+VLOOKUP(C8164,Param!K:L,2,FALSE)</f>
        <v>FRUTAS Y VERDURAS ANTONIO, S.L.</v>
      </c>
      <c r="E8164" t="s">
        <v>3053</v>
      </c>
      <c r="F8164" t="s">
        <v>8266</v>
      </c>
      <c r="G8164" t="s">
        <v>29</v>
      </c>
      <c r="H8164" s="5">
        <v>905.23</v>
      </c>
      <c r="I8164" s="5">
        <v>905.22630000000004</v>
      </c>
      <c r="J8164" s="5">
        <v>3.69999999998071E-3</v>
      </c>
      <c r="K8164" s="5">
        <v>905.23</v>
      </c>
      <c r="L8164" s="5">
        <v>0</v>
      </c>
      <c r="M8164" t="str">
        <f>IF(ISERROR(VLOOKUP(A8164,'[1]Ecart validé'!$A:$A,1,FALSE)),Z8164,"Ecart Validé")</f>
        <v>valid</v>
      </c>
      <c r="R8164" t="s">
        <v>30</v>
      </c>
      <c r="X8164"/>
      <c r="Y8164"/>
      <c r="Z8164" t="s">
        <v>31</v>
      </c>
    </row>
    <row r="8165" spans="1:26" x14ac:dyDescent="0.3">
      <c r="A8165" t="s">
        <v>10690</v>
      </c>
      <c r="B8165" t="s">
        <v>2508</v>
      </c>
      <c r="C8165">
        <v>319044</v>
      </c>
      <c r="D8165" t="str">
        <f>+VLOOKUP(C8165,Param!K:L,2,FALSE)</f>
        <v>CORDIS INTEGRALIS SERVICE S.L.</v>
      </c>
      <c r="E8165" t="s">
        <v>3065</v>
      </c>
      <c r="F8165" t="s">
        <v>8260</v>
      </c>
      <c r="G8165" t="s">
        <v>29</v>
      </c>
      <c r="H8165" s="5">
        <v>152.18</v>
      </c>
      <c r="I8165" s="5">
        <v>152.17500000000001</v>
      </c>
      <c r="J8165" s="5">
        <v>4.9999999999954499E-3</v>
      </c>
      <c r="K8165" s="5">
        <v>152.18</v>
      </c>
      <c r="L8165" s="5">
        <v>0</v>
      </c>
      <c r="M8165" t="str">
        <f>IF(ISERROR(VLOOKUP(A8165,'[1]Ecart validé'!$A:$A,1,FALSE)),Z8165,"Ecart Validé")</f>
        <v>valid</v>
      </c>
      <c r="R8165" t="s">
        <v>30</v>
      </c>
      <c r="X8165"/>
      <c r="Y8165"/>
      <c r="Z8165" t="s">
        <v>31</v>
      </c>
    </row>
    <row r="8166" spans="1:26" x14ac:dyDescent="0.3">
      <c r="A8166" t="s">
        <v>10691</v>
      </c>
      <c r="B8166" t="s">
        <v>2508</v>
      </c>
      <c r="C8166">
        <v>319044</v>
      </c>
      <c r="D8166" t="str">
        <f>+VLOOKUP(C8166,Param!K:L,2,FALSE)</f>
        <v>CORDIS INTEGRALIS SERVICE S.L.</v>
      </c>
      <c r="E8166" t="s">
        <v>3065</v>
      </c>
      <c r="F8166" t="s">
        <v>8264</v>
      </c>
      <c r="G8166" t="s">
        <v>29</v>
      </c>
      <c r="H8166" s="5">
        <v>239.93</v>
      </c>
      <c r="I8166" s="5">
        <v>239.92500000000001</v>
      </c>
      <c r="J8166" s="5">
        <v>4.9999999999954499E-3</v>
      </c>
      <c r="K8166" s="5">
        <v>239.93</v>
      </c>
      <c r="L8166" s="5">
        <v>0</v>
      </c>
      <c r="M8166" t="str">
        <f>IF(ISERROR(VLOOKUP(A8166,'[1]Ecart validé'!$A:$A,1,FALSE)),Z8166,"Ecart Validé")</f>
        <v>valid</v>
      </c>
      <c r="R8166" t="s">
        <v>30</v>
      </c>
      <c r="X8166"/>
      <c r="Y8166"/>
      <c r="Z8166" t="s">
        <v>31</v>
      </c>
    </row>
    <row r="8167" spans="1:26" x14ac:dyDescent="0.3">
      <c r="A8167" t="s">
        <v>10692</v>
      </c>
      <c r="B8167" t="s">
        <v>2508</v>
      </c>
      <c r="C8167">
        <v>319044</v>
      </c>
      <c r="D8167" t="str">
        <f>+VLOOKUP(C8167,Param!K:L,2,FALSE)</f>
        <v>CORDIS INTEGRALIS SERVICE S.L.</v>
      </c>
      <c r="E8167" t="s">
        <v>3065</v>
      </c>
      <c r="F8167" t="s">
        <v>8266</v>
      </c>
      <c r="G8167" t="s">
        <v>29</v>
      </c>
      <c r="H8167" s="5">
        <v>309.38</v>
      </c>
      <c r="I8167" s="5">
        <v>309.375</v>
      </c>
      <c r="J8167" s="5">
        <v>4.9999999999954499E-3</v>
      </c>
      <c r="K8167" s="5">
        <v>309.38</v>
      </c>
      <c r="L8167" s="5">
        <v>0</v>
      </c>
      <c r="M8167" t="str">
        <f>IF(ISERROR(VLOOKUP(A8167,'[1]Ecart validé'!$A:$A,1,FALSE)),Z8167,"Ecart Validé")</f>
        <v>valid</v>
      </c>
      <c r="R8167" t="s">
        <v>30</v>
      </c>
      <c r="X8167"/>
      <c r="Y8167"/>
      <c r="Z8167" t="s">
        <v>31</v>
      </c>
    </row>
    <row r="8168" spans="1:26" x14ac:dyDescent="0.3">
      <c r="A8168" t="s">
        <v>10693</v>
      </c>
      <c r="B8168" t="s">
        <v>2508</v>
      </c>
      <c r="C8168">
        <v>321743</v>
      </c>
      <c r="D8168" t="str">
        <f>+VLOOKUP(C8168,Param!K:L,2,FALSE)</f>
        <v>EXTRAMAR PESCADOS Y MARISCOS, S.L.</v>
      </c>
      <c r="E8168" t="s">
        <v>3070</v>
      </c>
      <c r="F8168" t="s">
        <v>8260</v>
      </c>
      <c r="G8168" t="s">
        <v>29</v>
      </c>
      <c r="H8168" s="5">
        <v>148.84</v>
      </c>
      <c r="I8168" s="5">
        <v>148.8383</v>
      </c>
      <c r="J8168" s="5">
        <v>1.6999999999995901E-3</v>
      </c>
      <c r="K8168" s="5">
        <v>148.84</v>
      </c>
      <c r="L8168" s="5">
        <v>0</v>
      </c>
      <c r="M8168" t="str">
        <f>IF(ISERROR(VLOOKUP(A8168,'[1]Ecart validé'!$A:$A,1,FALSE)),Z8168,"Ecart Validé")</f>
        <v>valid</v>
      </c>
      <c r="R8168" t="s">
        <v>30</v>
      </c>
      <c r="X8168"/>
      <c r="Y8168"/>
      <c r="Z8168" t="s">
        <v>31</v>
      </c>
    </row>
    <row r="8169" spans="1:26" x14ac:dyDescent="0.3">
      <c r="A8169" t="s">
        <v>10694</v>
      </c>
      <c r="B8169" t="s">
        <v>2508</v>
      </c>
      <c r="C8169">
        <v>321743</v>
      </c>
      <c r="D8169" t="str">
        <f>+VLOOKUP(C8169,Param!K:L,2,FALSE)</f>
        <v>EXTRAMAR PESCADOS Y MARISCOS, S.L.</v>
      </c>
      <c r="E8169" t="s">
        <v>3070</v>
      </c>
      <c r="F8169" t="s">
        <v>8262</v>
      </c>
      <c r="G8169" t="s">
        <v>29</v>
      </c>
      <c r="H8169" s="5">
        <v>278.64</v>
      </c>
      <c r="I8169" s="5">
        <v>278.64400000000001</v>
      </c>
      <c r="J8169" s="5">
        <v>-4.0000000000190898E-3</v>
      </c>
      <c r="K8169" s="5">
        <v>278.64</v>
      </c>
      <c r="L8169" s="5">
        <v>0</v>
      </c>
      <c r="M8169" t="str">
        <f>IF(ISERROR(VLOOKUP(A8169,'[1]Ecart validé'!$A:$A,1,FALSE)),Z8169,"Ecart Validé")</f>
        <v>valid</v>
      </c>
      <c r="R8169" t="s">
        <v>30</v>
      </c>
      <c r="X8169"/>
      <c r="Y8169"/>
      <c r="Z8169" t="s">
        <v>31</v>
      </c>
    </row>
    <row r="8170" spans="1:26" x14ac:dyDescent="0.3">
      <c r="A8170" t="s">
        <v>10695</v>
      </c>
      <c r="B8170" t="s">
        <v>2508</v>
      </c>
      <c r="C8170">
        <v>321743</v>
      </c>
      <c r="D8170" t="str">
        <f>+VLOOKUP(C8170,Param!K:L,2,FALSE)</f>
        <v>EXTRAMAR PESCADOS Y MARISCOS, S.L.</v>
      </c>
      <c r="E8170" t="s">
        <v>3070</v>
      </c>
      <c r="F8170" t="s">
        <v>8264</v>
      </c>
      <c r="G8170" t="s">
        <v>29</v>
      </c>
      <c r="H8170" s="5">
        <v>226.91</v>
      </c>
      <c r="I8170" s="5">
        <v>226.90559999999999</v>
      </c>
      <c r="J8170" s="5">
        <v>4.4000000000039502E-3</v>
      </c>
      <c r="K8170" s="5">
        <v>226.91</v>
      </c>
      <c r="L8170" s="5">
        <v>0</v>
      </c>
      <c r="M8170" t="str">
        <f>IF(ISERROR(VLOOKUP(A8170,'[1]Ecart validé'!$A:$A,1,FALSE)),Z8170,"Ecart Validé")</f>
        <v>valid</v>
      </c>
      <c r="R8170" t="s">
        <v>30</v>
      </c>
      <c r="X8170"/>
      <c r="Y8170"/>
      <c r="Z8170" t="s">
        <v>31</v>
      </c>
    </row>
    <row r="8171" spans="1:26" x14ac:dyDescent="0.3">
      <c r="A8171" t="s">
        <v>10696</v>
      </c>
      <c r="B8171" t="s">
        <v>2508</v>
      </c>
      <c r="C8171">
        <v>321743</v>
      </c>
      <c r="D8171" t="str">
        <f>+VLOOKUP(C8171,Param!K:L,2,FALSE)</f>
        <v>EXTRAMAR PESCADOS Y MARISCOS, S.L.</v>
      </c>
      <c r="E8171" t="s">
        <v>3070</v>
      </c>
      <c r="F8171" t="s">
        <v>8266</v>
      </c>
      <c r="G8171" t="s">
        <v>29</v>
      </c>
      <c r="H8171" s="5">
        <v>718.25</v>
      </c>
      <c r="I8171" s="5">
        <v>718.24609999999996</v>
      </c>
      <c r="J8171" s="5">
        <v>3.9000000000442001E-3</v>
      </c>
      <c r="K8171" s="5">
        <v>718.25</v>
      </c>
      <c r="L8171" s="5">
        <v>0</v>
      </c>
      <c r="M8171" t="str">
        <f>IF(ISERROR(VLOOKUP(A8171,'[1]Ecart validé'!$A:$A,1,FALSE)),Z8171,"Ecart Validé")</f>
        <v>valid</v>
      </c>
      <c r="R8171" t="s">
        <v>30</v>
      </c>
      <c r="X8171"/>
      <c r="Y8171"/>
      <c r="Z8171" t="s">
        <v>31</v>
      </c>
    </row>
    <row r="8172" spans="1:26" x14ac:dyDescent="0.3">
      <c r="A8172" t="s">
        <v>10697</v>
      </c>
      <c r="B8172" t="s">
        <v>2508</v>
      </c>
      <c r="C8172">
        <v>323603</v>
      </c>
      <c r="D8172" t="str">
        <f>+VLOOKUP(C8172,Param!K:L,2,FALSE)</f>
        <v>FRUITES CLARAMUNT, S.L.</v>
      </c>
      <c r="E8172" t="s">
        <v>3073</v>
      </c>
      <c r="F8172" t="s">
        <v>8260</v>
      </c>
      <c r="G8172" t="s">
        <v>29</v>
      </c>
      <c r="H8172" s="5">
        <v>21.59</v>
      </c>
      <c r="I8172" s="5">
        <v>21.587499999999999</v>
      </c>
      <c r="J8172" s="5">
        <v>2.5000000000012699E-3</v>
      </c>
      <c r="K8172" s="5">
        <v>21.59</v>
      </c>
      <c r="L8172" s="5">
        <v>0</v>
      </c>
      <c r="M8172" t="str">
        <f>IF(ISERROR(VLOOKUP(A8172,'[1]Ecart validé'!$A:$A,1,FALSE)),Z8172,"Ecart Validé")</f>
        <v>valid</v>
      </c>
      <c r="R8172" t="s">
        <v>30</v>
      </c>
      <c r="X8172"/>
      <c r="Y8172"/>
      <c r="Z8172" t="s">
        <v>31</v>
      </c>
    </row>
    <row r="8173" spans="1:26" x14ac:dyDescent="0.3">
      <c r="A8173" t="s">
        <v>10698</v>
      </c>
      <c r="B8173" t="s">
        <v>2508</v>
      </c>
      <c r="C8173">
        <v>323603</v>
      </c>
      <c r="D8173" t="str">
        <f>+VLOOKUP(C8173,Param!K:L,2,FALSE)</f>
        <v>FRUITES CLARAMUNT, S.L.</v>
      </c>
      <c r="E8173" t="s">
        <v>3073</v>
      </c>
      <c r="F8173" t="s">
        <v>8262</v>
      </c>
      <c r="G8173" t="s">
        <v>29</v>
      </c>
      <c r="H8173" s="5">
        <v>46.76</v>
      </c>
      <c r="I8173" s="5">
        <v>46.756100000000004</v>
      </c>
      <c r="J8173" s="5">
        <v>3.89999999999446E-3</v>
      </c>
      <c r="K8173" s="5">
        <v>46.76</v>
      </c>
      <c r="L8173" s="5">
        <v>0</v>
      </c>
      <c r="M8173" t="str">
        <f>IF(ISERROR(VLOOKUP(A8173,'[1]Ecart validé'!$A:$A,1,FALSE)),Z8173,"Ecart Validé")</f>
        <v>valid</v>
      </c>
      <c r="R8173" t="s">
        <v>30</v>
      </c>
      <c r="X8173"/>
      <c r="Y8173"/>
      <c r="Z8173" t="s">
        <v>31</v>
      </c>
    </row>
    <row r="8174" spans="1:26" x14ac:dyDescent="0.3">
      <c r="A8174" t="s">
        <v>10699</v>
      </c>
      <c r="B8174" t="s">
        <v>2508</v>
      </c>
      <c r="C8174">
        <v>323603</v>
      </c>
      <c r="D8174" t="str">
        <f>+VLOOKUP(C8174,Param!K:L,2,FALSE)</f>
        <v>FRUITES CLARAMUNT, S.L.</v>
      </c>
      <c r="E8174" t="s">
        <v>3073</v>
      </c>
      <c r="F8174" t="s">
        <v>8264</v>
      </c>
      <c r="G8174" t="s">
        <v>29</v>
      </c>
      <c r="H8174" s="5">
        <v>89.68</v>
      </c>
      <c r="I8174" s="5">
        <v>89.678299999999993</v>
      </c>
      <c r="J8174" s="5">
        <v>1.7000000000138001E-3</v>
      </c>
      <c r="K8174" s="5">
        <v>89.68</v>
      </c>
      <c r="L8174" s="5">
        <v>0</v>
      </c>
      <c r="M8174" t="str">
        <f>IF(ISERROR(VLOOKUP(A8174,'[1]Ecart validé'!$A:$A,1,FALSE)),Z8174,"Ecart Validé")</f>
        <v>valid</v>
      </c>
      <c r="R8174" t="s">
        <v>30</v>
      </c>
      <c r="X8174"/>
      <c r="Y8174"/>
      <c r="Z8174" t="s">
        <v>31</v>
      </c>
    </row>
    <row r="8175" spans="1:26" x14ac:dyDescent="0.3">
      <c r="A8175" t="s">
        <v>10700</v>
      </c>
      <c r="B8175" t="s">
        <v>2508</v>
      </c>
      <c r="C8175">
        <v>323603</v>
      </c>
      <c r="D8175" t="str">
        <f>+VLOOKUP(C8175,Param!K:L,2,FALSE)</f>
        <v>FRUITES CLARAMUNT, S.L.</v>
      </c>
      <c r="E8175" t="s">
        <v>3073</v>
      </c>
      <c r="F8175" t="s">
        <v>8266</v>
      </c>
      <c r="G8175" t="s">
        <v>29</v>
      </c>
      <c r="H8175" s="5">
        <v>97.11</v>
      </c>
      <c r="I8175" s="5">
        <v>97.105500000000006</v>
      </c>
      <c r="J8175" s="5">
        <v>4.4999999999930599E-3</v>
      </c>
      <c r="K8175" s="5">
        <v>97.11</v>
      </c>
      <c r="L8175" s="5">
        <v>0</v>
      </c>
      <c r="M8175" t="str">
        <f>IF(ISERROR(VLOOKUP(A8175,'[1]Ecart validé'!$A:$A,1,FALSE)),Z8175,"Ecart Validé")</f>
        <v>valid</v>
      </c>
      <c r="R8175" t="s">
        <v>30</v>
      </c>
      <c r="X8175"/>
      <c r="Y8175"/>
      <c r="Z8175" t="s">
        <v>31</v>
      </c>
    </row>
    <row r="8176" spans="1:26" x14ac:dyDescent="0.3">
      <c r="A8176" t="s">
        <v>10701</v>
      </c>
      <c r="B8176" t="s">
        <v>2508</v>
      </c>
      <c r="C8176">
        <v>324789</v>
      </c>
      <c r="D8176" t="str">
        <f>+VLOOKUP(C8176,Param!K:L,2,FALSE)</f>
        <v>ILUNION NAVARRA, S.L.</v>
      </c>
      <c r="E8176" t="s">
        <v>3077</v>
      </c>
      <c r="F8176" t="s">
        <v>8260</v>
      </c>
      <c r="G8176" t="s">
        <v>29</v>
      </c>
      <c r="H8176" s="5">
        <v>589.61</v>
      </c>
      <c r="I8176" s="5">
        <v>589.61360000000002</v>
      </c>
      <c r="J8176" s="5">
        <v>-3.6000000000058199E-3</v>
      </c>
      <c r="K8176" s="5">
        <v>589.61</v>
      </c>
      <c r="L8176" s="5">
        <v>0</v>
      </c>
      <c r="M8176" t="str">
        <f>IF(ISERROR(VLOOKUP(A8176,'[1]Ecart validé'!$A:$A,1,FALSE)),Z8176,"Ecart Validé")</f>
        <v>valid</v>
      </c>
      <c r="R8176" t="s">
        <v>30</v>
      </c>
      <c r="X8176"/>
      <c r="Y8176"/>
      <c r="Z8176" t="s">
        <v>31</v>
      </c>
    </row>
    <row r="8177" spans="1:26" x14ac:dyDescent="0.3">
      <c r="A8177" t="s">
        <v>10702</v>
      </c>
      <c r="B8177" t="s">
        <v>2508</v>
      </c>
      <c r="C8177">
        <v>324789</v>
      </c>
      <c r="D8177" t="str">
        <f>+VLOOKUP(C8177,Param!K:L,2,FALSE)</f>
        <v>ILUNION NAVARRA, S.L.</v>
      </c>
      <c r="E8177" t="s">
        <v>3077</v>
      </c>
      <c r="F8177" t="s">
        <v>8262</v>
      </c>
      <c r="G8177" t="s">
        <v>29</v>
      </c>
      <c r="H8177" s="5">
        <v>831.21</v>
      </c>
      <c r="I8177" s="5">
        <v>831.20740000000001</v>
      </c>
      <c r="J8177" s="5">
        <v>2.6000000000294598E-3</v>
      </c>
      <c r="K8177" s="5">
        <v>831.21</v>
      </c>
      <c r="L8177" s="5">
        <v>0</v>
      </c>
      <c r="M8177" t="str">
        <f>IF(ISERROR(VLOOKUP(A8177,'[1]Ecart validé'!$A:$A,1,FALSE)),Z8177,"Ecart Validé")</f>
        <v>valid</v>
      </c>
      <c r="R8177" t="s">
        <v>30</v>
      </c>
      <c r="X8177"/>
      <c r="Y8177"/>
      <c r="Z8177" t="s">
        <v>31</v>
      </c>
    </row>
    <row r="8178" spans="1:26" x14ac:dyDescent="0.3">
      <c r="A8178" t="s">
        <v>10703</v>
      </c>
      <c r="B8178" t="s">
        <v>2508</v>
      </c>
      <c r="C8178">
        <v>324789</v>
      </c>
      <c r="D8178" t="str">
        <f>+VLOOKUP(C8178,Param!K:L,2,FALSE)</f>
        <v>ILUNION NAVARRA, S.L.</v>
      </c>
      <c r="E8178" t="s">
        <v>3077</v>
      </c>
      <c r="F8178" t="s">
        <v>8264</v>
      </c>
      <c r="G8178" t="s">
        <v>29</v>
      </c>
      <c r="H8178" s="5">
        <v>1685.89</v>
      </c>
      <c r="I8178" s="5">
        <v>1685.8871999999999</v>
      </c>
      <c r="J8178" s="5">
        <v>2.8000000002066298E-3</v>
      </c>
      <c r="K8178" s="5">
        <v>1685.89</v>
      </c>
      <c r="L8178" s="5">
        <v>0</v>
      </c>
      <c r="M8178" t="str">
        <f>IF(ISERROR(VLOOKUP(A8178,'[1]Ecart validé'!$A:$A,1,FALSE)),Z8178,"Ecart Validé")</f>
        <v>valid</v>
      </c>
      <c r="R8178" t="s">
        <v>30</v>
      </c>
      <c r="X8178"/>
      <c r="Y8178"/>
      <c r="Z8178" t="s">
        <v>31</v>
      </c>
    </row>
    <row r="8179" spans="1:26" x14ac:dyDescent="0.3">
      <c r="A8179" t="s">
        <v>10704</v>
      </c>
      <c r="B8179" t="s">
        <v>2508</v>
      </c>
      <c r="C8179">
        <v>324789</v>
      </c>
      <c r="D8179" t="str">
        <f>+VLOOKUP(C8179,Param!K:L,2,FALSE)</f>
        <v>ILUNION NAVARRA, S.L.</v>
      </c>
      <c r="E8179" t="s">
        <v>3077</v>
      </c>
      <c r="F8179" t="s">
        <v>8266</v>
      </c>
      <c r="G8179" t="s">
        <v>29</v>
      </c>
      <c r="H8179" s="5">
        <v>1341.93</v>
      </c>
      <c r="I8179" s="5">
        <v>1341.9255000000001</v>
      </c>
      <c r="J8179" s="5">
        <v>4.5000000000072699E-3</v>
      </c>
      <c r="K8179" s="5">
        <v>1341.93</v>
      </c>
      <c r="L8179" s="5">
        <v>0</v>
      </c>
      <c r="M8179" t="str">
        <f>IF(ISERROR(VLOOKUP(A8179,'[1]Ecart validé'!$A:$A,1,FALSE)),Z8179,"Ecart Validé")</f>
        <v>valid</v>
      </c>
      <c r="R8179" t="s">
        <v>30</v>
      </c>
      <c r="X8179"/>
      <c r="Y8179"/>
      <c r="Z8179" t="s">
        <v>31</v>
      </c>
    </row>
    <row r="8180" spans="1:26" x14ac:dyDescent="0.3">
      <c r="A8180" t="s">
        <v>10705</v>
      </c>
      <c r="B8180" t="s">
        <v>2508</v>
      </c>
      <c r="C8180">
        <v>326079</v>
      </c>
      <c r="D8180" t="str">
        <f>+VLOOKUP(C8180,Param!K:L,2,FALSE)</f>
        <v>ORONA SOCIEDAD COOPERATIVA</v>
      </c>
      <c r="E8180" t="s">
        <v>3082</v>
      </c>
      <c r="F8180" t="s">
        <v>8260</v>
      </c>
      <c r="G8180" t="s">
        <v>29</v>
      </c>
      <c r="H8180" s="5">
        <v>295.7</v>
      </c>
      <c r="I8180" s="5">
        <v>295.69799999999998</v>
      </c>
      <c r="J8180" s="5">
        <v>2.0000000000095402E-3</v>
      </c>
      <c r="K8180" s="5">
        <v>295.7</v>
      </c>
      <c r="L8180" s="5">
        <v>0</v>
      </c>
      <c r="M8180" t="str">
        <f>IF(ISERROR(VLOOKUP(A8180,'[1]Ecart validé'!$A:$A,1,FALSE)),Z8180,"Ecart Validé")</f>
        <v>valid</v>
      </c>
      <c r="R8180" t="s">
        <v>30</v>
      </c>
      <c r="X8180"/>
      <c r="Y8180"/>
      <c r="Z8180" t="s">
        <v>31</v>
      </c>
    </row>
    <row r="8181" spans="1:26" x14ac:dyDescent="0.3">
      <c r="A8181" t="s">
        <v>10706</v>
      </c>
      <c r="B8181" t="s">
        <v>2508</v>
      </c>
      <c r="C8181">
        <v>326079</v>
      </c>
      <c r="D8181" t="str">
        <f>+VLOOKUP(C8181,Param!K:L,2,FALSE)</f>
        <v>ORONA SOCIEDAD COOPERATIVA</v>
      </c>
      <c r="E8181" t="s">
        <v>3082</v>
      </c>
      <c r="F8181" t="s">
        <v>8262</v>
      </c>
      <c r="G8181" t="s">
        <v>29</v>
      </c>
      <c r="H8181" s="5">
        <v>238.92</v>
      </c>
      <c r="I8181" s="5">
        <v>238.9213</v>
      </c>
      <c r="J8181" s="5">
        <v>-1.3000000000147299E-3</v>
      </c>
      <c r="K8181" s="5">
        <v>238.92</v>
      </c>
      <c r="L8181" s="5">
        <v>0</v>
      </c>
      <c r="M8181" t="str">
        <f>IF(ISERROR(VLOOKUP(A8181,'[1]Ecart validé'!$A:$A,1,FALSE)),Z8181,"Ecart Validé")</f>
        <v>valid</v>
      </c>
      <c r="R8181" t="s">
        <v>30</v>
      </c>
      <c r="X8181"/>
      <c r="Y8181"/>
      <c r="Z8181" t="s">
        <v>31</v>
      </c>
    </row>
    <row r="8182" spans="1:26" x14ac:dyDescent="0.3">
      <c r="A8182" t="s">
        <v>10707</v>
      </c>
      <c r="B8182" t="s">
        <v>2508</v>
      </c>
      <c r="C8182">
        <v>326079</v>
      </c>
      <c r="D8182" t="str">
        <f>+VLOOKUP(C8182,Param!K:L,2,FALSE)</f>
        <v>ORONA SOCIEDAD COOPERATIVA</v>
      </c>
      <c r="E8182" t="s">
        <v>3082</v>
      </c>
      <c r="F8182" t="s">
        <v>8264</v>
      </c>
      <c r="G8182" t="s">
        <v>29</v>
      </c>
      <c r="H8182" s="5">
        <v>243.12</v>
      </c>
      <c r="I8182" s="5">
        <v>243.12219999999999</v>
      </c>
      <c r="J8182" s="5">
        <v>-2.1999999999877599E-3</v>
      </c>
      <c r="K8182" s="5">
        <v>243.12</v>
      </c>
      <c r="L8182" s="5">
        <v>0</v>
      </c>
      <c r="M8182" t="str">
        <f>IF(ISERROR(VLOOKUP(A8182,'[1]Ecart validé'!$A:$A,1,FALSE)),Z8182,"Ecart Validé")</f>
        <v>valid</v>
      </c>
      <c r="R8182" t="s">
        <v>30</v>
      </c>
      <c r="X8182"/>
      <c r="Y8182"/>
      <c r="Z8182" t="s">
        <v>31</v>
      </c>
    </row>
    <row r="8183" spans="1:26" x14ac:dyDescent="0.3">
      <c r="A8183" t="s">
        <v>10708</v>
      </c>
      <c r="B8183" t="s">
        <v>2508</v>
      </c>
      <c r="C8183">
        <v>326079</v>
      </c>
      <c r="D8183" t="str">
        <f>+VLOOKUP(C8183,Param!K:L,2,FALSE)</f>
        <v>ORONA SOCIEDAD COOPERATIVA</v>
      </c>
      <c r="E8183" t="s">
        <v>3082</v>
      </c>
      <c r="F8183" t="s">
        <v>8266</v>
      </c>
      <c r="G8183" t="s">
        <v>29</v>
      </c>
      <c r="H8183" s="5">
        <v>268.25</v>
      </c>
      <c r="I8183" s="5">
        <v>268.24799999999999</v>
      </c>
      <c r="J8183" s="5">
        <v>2.0000000000095402E-3</v>
      </c>
      <c r="K8183" s="5">
        <v>268.25</v>
      </c>
      <c r="L8183" s="5">
        <v>0</v>
      </c>
      <c r="M8183" t="str">
        <f>IF(ISERROR(VLOOKUP(A8183,'[1]Ecart validé'!$A:$A,1,FALSE)),Z8183,"Ecart Validé")</f>
        <v>valid</v>
      </c>
      <c r="R8183" t="s">
        <v>30</v>
      </c>
      <c r="X8183"/>
      <c r="Y8183"/>
      <c r="Z8183" t="s">
        <v>31</v>
      </c>
    </row>
    <row r="8184" spans="1:26" x14ac:dyDescent="0.3">
      <c r="A8184" t="s">
        <v>10709</v>
      </c>
      <c r="B8184" t="s">
        <v>2508</v>
      </c>
      <c r="C8184">
        <v>326081</v>
      </c>
      <c r="D8184" t="str">
        <f>+VLOOKUP(C8184,Param!K:L,2,FALSE)</f>
        <v>FRIGORIFICS FERRER, S.A.</v>
      </c>
      <c r="E8184" t="s">
        <v>3087</v>
      </c>
      <c r="F8184" t="s">
        <v>8260</v>
      </c>
      <c r="G8184" t="s">
        <v>29</v>
      </c>
      <c r="H8184" s="5">
        <v>116.19</v>
      </c>
      <c r="I8184" s="5">
        <v>116.1875</v>
      </c>
      <c r="J8184" s="5">
        <v>2.4999999999977202E-3</v>
      </c>
      <c r="K8184" s="5">
        <v>116.19</v>
      </c>
      <c r="L8184" s="5">
        <v>0</v>
      </c>
      <c r="M8184" t="str">
        <f>IF(ISERROR(VLOOKUP(A8184,'[1]Ecart validé'!$A:$A,1,FALSE)),Z8184,"Ecart Validé")</f>
        <v>valid</v>
      </c>
      <c r="R8184" t="s">
        <v>30</v>
      </c>
      <c r="X8184"/>
      <c r="Y8184"/>
      <c r="Z8184" t="s">
        <v>31</v>
      </c>
    </row>
    <row r="8185" spans="1:26" x14ac:dyDescent="0.3">
      <c r="A8185" t="s">
        <v>10710</v>
      </c>
      <c r="B8185" t="s">
        <v>2508</v>
      </c>
      <c r="C8185">
        <v>326081</v>
      </c>
      <c r="D8185" t="str">
        <f>+VLOOKUP(C8185,Param!K:L,2,FALSE)</f>
        <v>FRIGORIFICS FERRER, S.A.</v>
      </c>
      <c r="E8185" t="s">
        <v>3087</v>
      </c>
      <c r="F8185" t="s">
        <v>8262</v>
      </c>
      <c r="G8185" t="s">
        <v>29</v>
      </c>
      <c r="H8185" s="5">
        <v>246.09</v>
      </c>
      <c r="I8185" s="5">
        <v>246.08860000000001</v>
      </c>
      <c r="J8185" s="5">
        <v>1.39999999998963E-3</v>
      </c>
      <c r="K8185" s="5">
        <v>246.09</v>
      </c>
      <c r="L8185" s="5">
        <v>0</v>
      </c>
      <c r="M8185" t="str">
        <f>IF(ISERROR(VLOOKUP(A8185,'[1]Ecart validé'!$A:$A,1,FALSE)),Z8185,"Ecart Validé")</f>
        <v>valid</v>
      </c>
      <c r="R8185" t="s">
        <v>30</v>
      </c>
      <c r="X8185"/>
      <c r="Y8185"/>
      <c r="Z8185" t="s">
        <v>31</v>
      </c>
    </row>
    <row r="8186" spans="1:26" x14ac:dyDescent="0.3">
      <c r="A8186" t="s">
        <v>10711</v>
      </c>
      <c r="B8186" t="s">
        <v>2508</v>
      </c>
      <c r="C8186">
        <v>326081</v>
      </c>
      <c r="D8186" t="str">
        <f>+VLOOKUP(C8186,Param!K:L,2,FALSE)</f>
        <v>FRIGORIFICS FERRER, S.A.</v>
      </c>
      <c r="E8186" t="s">
        <v>3087</v>
      </c>
      <c r="F8186" t="s">
        <v>8264</v>
      </c>
      <c r="G8186" t="s">
        <v>29</v>
      </c>
      <c r="H8186" s="5">
        <v>191.71</v>
      </c>
      <c r="I8186" s="5">
        <v>191.7081</v>
      </c>
      <c r="J8186" s="5">
        <v>1.90000000000623E-3</v>
      </c>
      <c r="K8186" s="5">
        <v>191.71</v>
      </c>
      <c r="L8186" s="5">
        <v>0</v>
      </c>
      <c r="M8186" t="str">
        <f>IF(ISERROR(VLOOKUP(A8186,'[1]Ecart validé'!$A:$A,1,FALSE)),Z8186,"Ecart Validé")</f>
        <v>valid</v>
      </c>
      <c r="R8186" t="s">
        <v>30</v>
      </c>
      <c r="X8186"/>
      <c r="Y8186"/>
      <c r="Z8186" t="s">
        <v>31</v>
      </c>
    </row>
    <row r="8187" spans="1:26" x14ac:dyDescent="0.3">
      <c r="A8187" t="s">
        <v>10712</v>
      </c>
      <c r="B8187" t="s">
        <v>2508</v>
      </c>
      <c r="C8187">
        <v>326081</v>
      </c>
      <c r="D8187" t="str">
        <f>+VLOOKUP(C8187,Param!K:L,2,FALSE)</f>
        <v>FRIGORIFICS FERRER, S.A.</v>
      </c>
      <c r="E8187" t="s">
        <v>3087</v>
      </c>
      <c r="F8187" t="s">
        <v>8266</v>
      </c>
      <c r="G8187" t="s">
        <v>29</v>
      </c>
      <c r="H8187" s="5">
        <v>307.57</v>
      </c>
      <c r="I8187" s="5">
        <v>307.56599999999997</v>
      </c>
      <c r="J8187" s="5">
        <v>4.0000000000190898E-3</v>
      </c>
      <c r="K8187" s="5">
        <v>307.57</v>
      </c>
      <c r="L8187" s="5">
        <v>0</v>
      </c>
      <c r="M8187" t="str">
        <f>IF(ISERROR(VLOOKUP(A8187,'[1]Ecart validé'!$A:$A,1,FALSE)),Z8187,"Ecart Validé")</f>
        <v>valid</v>
      </c>
      <c r="R8187" t="s">
        <v>30</v>
      </c>
      <c r="X8187"/>
      <c r="Y8187"/>
      <c r="Z8187" t="s">
        <v>31</v>
      </c>
    </row>
    <row r="8188" spans="1:26" x14ac:dyDescent="0.3">
      <c r="A8188" t="s">
        <v>10713</v>
      </c>
      <c r="B8188" t="s">
        <v>2508</v>
      </c>
      <c r="C8188">
        <v>331047</v>
      </c>
      <c r="D8188" t="str">
        <f>+VLOOKUP(C8188,Param!K:L,2,FALSE)</f>
        <v>FUERTEMANT S.L</v>
      </c>
      <c r="E8188" t="s">
        <v>3092</v>
      </c>
      <c r="F8188" t="s">
        <v>8260</v>
      </c>
      <c r="G8188" t="s">
        <v>29</v>
      </c>
      <c r="H8188" s="5">
        <v>463.29</v>
      </c>
      <c r="I8188" s="5">
        <v>463.29</v>
      </c>
      <c r="J8188" s="5">
        <v>0</v>
      </c>
      <c r="K8188" s="5">
        <v>463.29</v>
      </c>
      <c r="L8188" s="5">
        <v>0</v>
      </c>
      <c r="M8188" t="str">
        <f>IF(ISERROR(VLOOKUP(A8188,'[1]Ecart validé'!$A:$A,1,FALSE)),Z8188,"Ecart Validé")</f>
        <v>valid</v>
      </c>
      <c r="R8188" t="s">
        <v>30</v>
      </c>
      <c r="X8188"/>
      <c r="Y8188"/>
      <c r="Z8188" t="s">
        <v>31</v>
      </c>
    </row>
    <row r="8189" spans="1:26" x14ac:dyDescent="0.3">
      <c r="A8189" t="s">
        <v>10714</v>
      </c>
      <c r="B8189" t="s">
        <v>2508</v>
      </c>
      <c r="C8189">
        <v>331047</v>
      </c>
      <c r="D8189" t="str">
        <f>+VLOOKUP(C8189,Param!K:L,2,FALSE)</f>
        <v>FUERTEMANT S.L</v>
      </c>
      <c r="E8189" t="s">
        <v>3092</v>
      </c>
      <c r="F8189" t="s">
        <v>8262</v>
      </c>
      <c r="G8189" t="s">
        <v>29</v>
      </c>
      <c r="H8189" s="5">
        <v>560.79</v>
      </c>
      <c r="I8189" s="5">
        <v>560.79</v>
      </c>
      <c r="J8189" s="5">
        <v>0</v>
      </c>
      <c r="K8189" s="5">
        <v>560.79</v>
      </c>
      <c r="L8189" s="5">
        <v>0</v>
      </c>
      <c r="M8189" t="str">
        <f>IF(ISERROR(VLOOKUP(A8189,'[1]Ecart validé'!$A:$A,1,FALSE)),Z8189,"Ecart Validé")</f>
        <v>valid</v>
      </c>
      <c r="R8189" t="s">
        <v>30</v>
      </c>
      <c r="X8189"/>
      <c r="Y8189"/>
      <c r="Z8189" t="s">
        <v>31</v>
      </c>
    </row>
    <row r="8190" spans="1:26" x14ac:dyDescent="0.3">
      <c r="A8190" t="s">
        <v>10715</v>
      </c>
      <c r="B8190" t="s">
        <v>2508</v>
      </c>
      <c r="C8190">
        <v>331047</v>
      </c>
      <c r="D8190" t="str">
        <f>+VLOOKUP(C8190,Param!K:L,2,FALSE)</f>
        <v>FUERTEMANT S.L</v>
      </c>
      <c r="E8190" t="s">
        <v>3092</v>
      </c>
      <c r="F8190" t="s">
        <v>8264</v>
      </c>
      <c r="G8190" t="s">
        <v>29</v>
      </c>
      <c r="H8190" s="5">
        <v>855.64</v>
      </c>
      <c r="I8190" s="5">
        <v>855.64</v>
      </c>
      <c r="J8190" s="5">
        <v>0</v>
      </c>
      <c r="K8190" s="5">
        <v>855.64</v>
      </c>
      <c r="L8190" s="5">
        <v>0</v>
      </c>
      <c r="M8190" t="str">
        <f>IF(ISERROR(VLOOKUP(A8190,'[1]Ecart validé'!$A:$A,1,FALSE)),Z8190,"Ecart Validé")</f>
        <v>valid</v>
      </c>
      <c r="R8190" t="s">
        <v>30</v>
      </c>
      <c r="X8190"/>
      <c r="Y8190"/>
      <c r="Z8190" t="s">
        <v>31</v>
      </c>
    </row>
    <row r="8191" spans="1:26" x14ac:dyDescent="0.3">
      <c r="A8191" t="s">
        <v>10716</v>
      </c>
      <c r="B8191" t="s">
        <v>2508</v>
      </c>
      <c r="C8191">
        <v>331047</v>
      </c>
      <c r="D8191" t="str">
        <f>+VLOOKUP(C8191,Param!K:L,2,FALSE)</f>
        <v>FUERTEMANT S.L</v>
      </c>
      <c r="E8191" t="s">
        <v>3092</v>
      </c>
      <c r="F8191" t="s">
        <v>8266</v>
      </c>
      <c r="G8191" t="s">
        <v>29</v>
      </c>
      <c r="H8191" s="5">
        <v>1052.99</v>
      </c>
      <c r="I8191" s="5">
        <v>1052.99</v>
      </c>
      <c r="J8191" s="5">
        <v>0</v>
      </c>
      <c r="K8191" s="5">
        <v>1052.99</v>
      </c>
      <c r="L8191" s="5">
        <v>0</v>
      </c>
      <c r="M8191" t="str">
        <f>IF(ISERROR(VLOOKUP(A8191,'[1]Ecart validé'!$A:$A,1,FALSE)),Z8191,"Ecart Validé")</f>
        <v>valid</v>
      </c>
      <c r="R8191" t="s">
        <v>30</v>
      </c>
      <c r="X8191"/>
      <c r="Y8191"/>
      <c r="Z8191" t="s">
        <v>31</v>
      </c>
    </row>
    <row r="8192" spans="1:26" x14ac:dyDescent="0.3">
      <c r="A8192" t="s">
        <v>10717</v>
      </c>
      <c r="B8192" t="s">
        <v>2508</v>
      </c>
      <c r="C8192">
        <v>331745</v>
      </c>
      <c r="D8192" t="str">
        <f>+VLOOKUP(C8192,Param!K:L,2,FALSE)</f>
        <v>MULTISERVICIOS ORIOLANOS, S.L.</v>
      </c>
      <c r="E8192" t="s">
        <v>3097</v>
      </c>
      <c r="F8192" t="s">
        <v>8260</v>
      </c>
      <c r="G8192" t="s">
        <v>29</v>
      </c>
      <c r="H8192" s="5">
        <v>1591.01</v>
      </c>
      <c r="I8192" s="5">
        <v>1591.0050000000001</v>
      </c>
      <c r="J8192" s="5">
        <v>4.9999999998817596E-3</v>
      </c>
      <c r="K8192" s="5">
        <v>1591.01</v>
      </c>
      <c r="L8192" s="5">
        <v>0</v>
      </c>
      <c r="M8192" t="str">
        <f>IF(ISERROR(VLOOKUP(A8192,'[1]Ecart validé'!$A:$A,1,FALSE)),Z8192,"Ecart Validé")</f>
        <v>valid</v>
      </c>
      <c r="R8192" t="s">
        <v>30</v>
      </c>
      <c r="X8192"/>
      <c r="Y8192"/>
      <c r="Z8192" t="s">
        <v>31</v>
      </c>
    </row>
    <row r="8193" spans="1:26" x14ac:dyDescent="0.3">
      <c r="A8193" t="s">
        <v>10718</v>
      </c>
      <c r="B8193" t="s">
        <v>2508</v>
      </c>
      <c r="C8193">
        <v>331745</v>
      </c>
      <c r="D8193" t="str">
        <f>+VLOOKUP(C8193,Param!K:L,2,FALSE)</f>
        <v>MULTISERVICIOS ORIOLANOS, S.L.</v>
      </c>
      <c r="E8193" t="s">
        <v>3097</v>
      </c>
      <c r="F8193" t="s">
        <v>8262</v>
      </c>
      <c r="G8193" t="s">
        <v>29</v>
      </c>
      <c r="H8193" s="5">
        <v>2649.11</v>
      </c>
      <c r="I8193" s="5">
        <v>2649.105</v>
      </c>
      <c r="J8193" s="5">
        <v>5.0000000001091298E-3</v>
      </c>
      <c r="K8193" s="5">
        <v>2649.11</v>
      </c>
      <c r="L8193" s="5">
        <v>0</v>
      </c>
      <c r="M8193" t="str">
        <f>IF(ISERROR(VLOOKUP(A8193,'[1]Ecart validé'!$A:$A,1,FALSE)),Z8193,"Ecart Validé")</f>
        <v>valid</v>
      </c>
      <c r="R8193" t="s">
        <v>30</v>
      </c>
      <c r="X8193"/>
      <c r="Y8193"/>
      <c r="Z8193" t="s">
        <v>31</v>
      </c>
    </row>
    <row r="8194" spans="1:26" x14ac:dyDescent="0.3">
      <c r="A8194" t="s">
        <v>10719</v>
      </c>
      <c r="B8194" t="s">
        <v>2508</v>
      </c>
      <c r="C8194">
        <v>331745</v>
      </c>
      <c r="D8194" t="str">
        <f>+VLOOKUP(C8194,Param!K:L,2,FALSE)</f>
        <v>MULTISERVICIOS ORIOLANOS, S.L.</v>
      </c>
      <c r="E8194" t="s">
        <v>3097</v>
      </c>
      <c r="F8194" t="s">
        <v>8266</v>
      </c>
      <c r="G8194" t="s">
        <v>29</v>
      </c>
      <c r="H8194" s="5">
        <v>3292.79</v>
      </c>
      <c r="I8194" s="5">
        <v>3292.7849999999999</v>
      </c>
      <c r="J8194" s="5">
        <v>5.0000000001091298E-3</v>
      </c>
      <c r="K8194" s="5">
        <v>3292.79</v>
      </c>
      <c r="L8194" s="5">
        <v>0</v>
      </c>
      <c r="M8194" t="str">
        <f>IF(ISERROR(VLOOKUP(A8194,'[1]Ecart validé'!$A:$A,1,FALSE)),Z8194,"Ecart Validé")</f>
        <v>valid</v>
      </c>
      <c r="R8194" t="s">
        <v>30</v>
      </c>
      <c r="X8194"/>
      <c r="Y8194"/>
      <c r="Z8194" t="s">
        <v>31</v>
      </c>
    </row>
    <row r="8195" spans="1:26" x14ac:dyDescent="0.3">
      <c r="A8195" t="s">
        <v>10720</v>
      </c>
      <c r="B8195" t="s">
        <v>2508</v>
      </c>
      <c r="C8195">
        <v>333213</v>
      </c>
      <c r="D8195" t="str">
        <f>+VLOOKUP(C8195,Param!K:L,2,FALSE)</f>
        <v>BUGADERIA NURIA S.L.</v>
      </c>
      <c r="E8195" t="s">
        <v>3102</v>
      </c>
      <c r="F8195" t="s">
        <v>8260</v>
      </c>
      <c r="G8195" t="s">
        <v>29</v>
      </c>
      <c r="H8195" s="5">
        <v>372.89</v>
      </c>
      <c r="I8195" s="5">
        <v>372.89499999999998</v>
      </c>
      <c r="J8195" s="5">
        <v>-4.9999999999954499E-3</v>
      </c>
      <c r="K8195" s="5">
        <v>372.89</v>
      </c>
      <c r="L8195" s="5">
        <v>0</v>
      </c>
      <c r="M8195" t="str">
        <f>IF(ISERROR(VLOOKUP(A8195,'[1]Ecart validé'!$A:$A,1,FALSE)),Z8195,"Ecart Validé")</f>
        <v>valid</v>
      </c>
      <c r="R8195" t="s">
        <v>30</v>
      </c>
      <c r="X8195"/>
      <c r="Y8195"/>
      <c r="Z8195" t="s">
        <v>31</v>
      </c>
    </row>
    <row r="8196" spans="1:26" x14ac:dyDescent="0.3">
      <c r="A8196" t="s">
        <v>10721</v>
      </c>
      <c r="B8196" t="s">
        <v>2508</v>
      </c>
      <c r="C8196">
        <v>333213</v>
      </c>
      <c r="D8196" t="str">
        <f>+VLOOKUP(C8196,Param!K:L,2,FALSE)</f>
        <v>BUGADERIA NURIA S.L.</v>
      </c>
      <c r="E8196" t="s">
        <v>3102</v>
      </c>
      <c r="F8196" t="s">
        <v>8262</v>
      </c>
      <c r="G8196" t="s">
        <v>29</v>
      </c>
      <c r="H8196" s="5">
        <v>755.38</v>
      </c>
      <c r="I8196" s="5">
        <v>755.38170000000002</v>
      </c>
      <c r="J8196" s="5">
        <v>-1.7000000000280101E-3</v>
      </c>
      <c r="K8196" s="5">
        <v>755.38</v>
      </c>
      <c r="L8196" s="5">
        <v>0</v>
      </c>
      <c r="M8196" t="str">
        <f>IF(ISERROR(VLOOKUP(A8196,'[1]Ecart validé'!$A:$A,1,FALSE)),Z8196,"Ecart Validé")</f>
        <v>valid</v>
      </c>
      <c r="R8196" t="s">
        <v>30</v>
      </c>
      <c r="X8196"/>
      <c r="Y8196"/>
      <c r="Z8196" t="s">
        <v>31</v>
      </c>
    </row>
    <row r="8197" spans="1:26" x14ac:dyDescent="0.3">
      <c r="A8197" t="s">
        <v>10722</v>
      </c>
      <c r="B8197" t="s">
        <v>2508</v>
      </c>
      <c r="C8197">
        <v>333213</v>
      </c>
      <c r="D8197" t="str">
        <f>+VLOOKUP(C8197,Param!K:L,2,FALSE)</f>
        <v>BUGADERIA NURIA S.L.</v>
      </c>
      <c r="E8197" t="s">
        <v>3102</v>
      </c>
      <c r="F8197" t="s">
        <v>8264</v>
      </c>
      <c r="G8197" t="s">
        <v>29</v>
      </c>
      <c r="H8197" s="5">
        <v>1379.73</v>
      </c>
      <c r="I8197" s="5">
        <v>1379.729</v>
      </c>
      <c r="J8197" s="5">
        <v>9.9999999997635292E-4</v>
      </c>
      <c r="K8197" s="5">
        <v>1379.73</v>
      </c>
      <c r="L8197" s="5">
        <v>0</v>
      </c>
      <c r="M8197" t="str">
        <f>IF(ISERROR(VLOOKUP(A8197,'[1]Ecart validé'!$A:$A,1,FALSE)),Z8197,"Ecart Validé")</f>
        <v>valid</v>
      </c>
      <c r="R8197" t="s">
        <v>30</v>
      </c>
      <c r="X8197"/>
      <c r="Y8197"/>
      <c r="Z8197" t="s">
        <v>31</v>
      </c>
    </row>
    <row r="8198" spans="1:26" x14ac:dyDescent="0.3">
      <c r="A8198" t="s">
        <v>10723</v>
      </c>
      <c r="B8198" t="s">
        <v>2508</v>
      </c>
      <c r="C8198">
        <v>333213</v>
      </c>
      <c r="D8198" t="str">
        <f>+VLOOKUP(C8198,Param!K:L,2,FALSE)</f>
        <v>BUGADERIA NURIA S.L.</v>
      </c>
      <c r="E8198" t="s">
        <v>3102</v>
      </c>
      <c r="F8198" t="s">
        <v>8266</v>
      </c>
      <c r="G8198" t="s">
        <v>29</v>
      </c>
      <c r="H8198" s="5">
        <v>1295.7</v>
      </c>
      <c r="I8198" s="5">
        <v>1295.6968999999999</v>
      </c>
      <c r="J8198" s="5">
        <v>3.1000000001313302E-3</v>
      </c>
      <c r="K8198" s="5">
        <v>1295.7</v>
      </c>
      <c r="L8198" s="5">
        <v>0</v>
      </c>
      <c r="M8198" t="str">
        <f>IF(ISERROR(VLOOKUP(A8198,'[1]Ecart validé'!$A:$A,1,FALSE)),Z8198,"Ecart Validé")</f>
        <v>valid</v>
      </c>
      <c r="R8198" t="s">
        <v>30</v>
      </c>
      <c r="X8198"/>
      <c r="Y8198"/>
      <c r="Z8198" t="s">
        <v>31</v>
      </c>
    </row>
    <row r="8199" spans="1:26" x14ac:dyDescent="0.3">
      <c r="A8199" t="s">
        <v>10724</v>
      </c>
      <c r="B8199" t="s">
        <v>2508</v>
      </c>
      <c r="C8199">
        <v>342802</v>
      </c>
      <c r="D8199" t="str">
        <f>+VLOOKUP(C8199,Param!K:L,2,FALSE)</f>
        <v>GRUPO ASIPAN SL</v>
      </c>
      <c r="E8199" t="s">
        <v>3104</v>
      </c>
      <c r="F8199" t="s">
        <v>8260</v>
      </c>
      <c r="G8199" t="s">
        <v>29</v>
      </c>
      <c r="H8199" s="5">
        <v>257.88</v>
      </c>
      <c r="I8199" s="5">
        <v>257.87599999999998</v>
      </c>
      <c r="J8199" s="5">
        <v>4.0000000000190898E-3</v>
      </c>
      <c r="K8199" s="5">
        <v>257.88</v>
      </c>
      <c r="L8199" s="5">
        <v>0</v>
      </c>
      <c r="M8199" t="str">
        <f>IF(ISERROR(VLOOKUP(A8199,'[1]Ecart validé'!$A:$A,1,FALSE)),Z8199,"Ecart Validé")</f>
        <v>valid</v>
      </c>
      <c r="R8199" t="s">
        <v>30</v>
      </c>
      <c r="X8199"/>
      <c r="Y8199"/>
      <c r="Z8199" t="s">
        <v>31</v>
      </c>
    </row>
    <row r="8200" spans="1:26" x14ac:dyDescent="0.3">
      <c r="A8200" t="s">
        <v>10725</v>
      </c>
      <c r="B8200" t="s">
        <v>2508</v>
      </c>
      <c r="C8200">
        <v>342802</v>
      </c>
      <c r="D8200" t="str">
        <f>+VLOOKUP(C8200,Param!K:L,2,FALSE)</f>
        <v>GRUPO ASIPAN SL</v>
      </c>
      <c r="E8200" t="s">
        <v>3104</v>
      </c>
      <c r="F8200" t="s">
        <v>8262</v>
      </c>
      <c r="G8200" t="s">
        <v>29</v>
      </c>
      <c r="H8200" s="5">
        <v>221.04</v>
      </c>
      <c r="I8200" s="5">
        <v>221.03800000000001</v>
      </c>
      <c r="J8200" s="5">
        <v>1.9999999999811202E-3</v>
      </c>
      <c r="K8200" s="5">
        <v>221.04</v>
      </c>
      <c r="L8200" s="5">
        <v>0</v>
      </c>
      <c r="M8200" t="str">
        <f>IF(ISERROR(VLOOKUP(A8200,'[1]Ecart validé'!$A:$A,1,FALSE)),Z8200,"Ecart Validé")</f>
        <v>valid</v>
      </c>
      <c r="R8200" t="s">
        <v>30</v>
      </c>
      <c r="X8200"/>
      <c r="Y8200"/>
      <c r="Z8200" t="s">
        <v>31</v>
      </c>
    </row>
    <row r="8201" spans="1:26" x14ac:dyDescent="0.3">
      <c r="A8201" t="s">
        <v>10726</v>
      </c>
      <c r="B8201" t="s">
        <v>2508</v>
      </c>
      <c r="C8201">
        <v>342802</v>
      </c>
      <c r="D8201" t="str">
        <f>+VLOOKUP(C8201,Param!K:L,2,FALSE)</f>
        <v>GRUPO ASIPAN SL</v>
      </c>
      <c r="E8201" t="s">
        <v>3104</v>
      </c>
      <c r="F8201" t="s">
        <v>8264</v>
      </c>
      <c r="G8201" t="s">
        <v>29</v>
      </c>
      <c r="H8201" s="5">
        <v>242.06</v>
      </c>
      <c r="I8201" s="5">
        <v>242.06399999999999</v>
      </c>
      <c r="J8201" s="5">
        <v>-3.9999999999906699E-3</v>
      </c>
      <c r="K8201" s="5">
        <v>242.06</v>
      </c>
      <c r="L8201" s="5">
        <v>0</v>
      </c>
      <c r="M8201" t="str">
        <f>IF(ISERROR(VLOOKUP(A8201,'[1]Ecart validé'!$A:$A,1,FALSE)),Z8201,"Ecart Validé")</f>
        <v>valid</v>
      </c>
      <c r="R8201" t="s">
        <v>30</v>
      </c>
      <c r="X8201"/>
      <c r="Y8201"/>
      <c r="Z8201" t="s">
        <v>31</v>
      </c>
    </row>
    <row r="8202" spans="1:26" x14ac:dyDescent="0.3">
      <c r="A8202" t="s">
        <v>10727</v>
      </c>
      <c r="B8202" t="s">
        <v>2508</v>
      </c>
      <c r="C8202">
        <v>342802</v>
      </c>
      <c r="D8202" t="str">
        <f>+VLOOKUP(C8202,Param!K:L,2,FALSE)</f>
        <v>GRUPO ASIPAN SL</v>
      </c>
      <c r="E8202" t="s">
        <v>3104</v>
      </c>
      <c r="F8202" t="s">
        <v>8266</v>
      </c>
      <c r="G8202" t="s">
        <v>29</v>
      </c>
      <c r="H8202" s="5">
        <v>295.27</v>
      </c>
      <c r="I8202" s="5">
        <v>295.26600000000002</v>
      </c>
      <c r="J8202" s="5">
        <v>3.9999999999622499E-3</v>
      </c>
      <c r="K8202" s="5">
        <v>295.27</v>
      </c>
      <c r="L8202" s="5">
        <v>0</v>
      </c>
      <c r="M8202" t="str">
        <f>IF(ISERROR(VLOOKUP(A8202,'[1]Ecart validé'!$A:$A,1,FALSE)),Z8202,"Ecart Validé")</f>
        <v>valid</v>
      </c>
      <c r="R8202" t="s">
        <v>30</v>
      </c>
      <c r="X8202"/>
      <c r="Y8202"/>
      <c r="Z8202" t="s">
        <v>31</v>
      </c>
    </row>
    <row r="8203" spans="1:26" x14ac:dyDescent="0.3">
      <c r="A8203" t="s">
        <v>10728</v>
      </c>
      <c r="B8203" t="s">
        <v>2508</v>
      </c>
      <c r="C8203">
        <v>342803</v>
      </c>
      <c r="D8203" t="str">
        <f>+VLOOKUP(C8203,Param!K:L,2,FALSE)</f>
        <v>FRIT RAVICH, S.L.</v>
      </c>
      <c r="E8203" t="s">
        <v>3109</v>
      </c>
      <c r="F8203" t="s">
        <v>8260</v>
      </c>
      <c r="G8203" t="s">
        <v>29</v>
      </c>
      <c r="H8203" s="5">
        <v>49.86</v>
      </c>
      <c r="I8203" s="5">
        <v>49.859200000000001</v>
      </c>
      <c r="J8203" s="5">
        <v>7.9999999999813499E-4</v>
      </c>
      <c r="K8203" s="5">
        <v>49.86</v>
      </c>
      <c r="L8203" s="5">
        <v>0</v>
      </c>
      <c r="M8203" t="str">
        <f>IF(ISERROR(VLOOKUP(A8203,'[1]Ecart validé'!$A:$A,1,FALSE)),Z8203,"Ecart Validé")</f>
        <v>valid</v>
      </c>
      <c r="R8203" t="s">
        <v>30</v>
      </c>
      <c r="X8203"/>
      <c r="Y8203"/>
      <c r="Z8203" t="s">
        <v>31</v>
      </c>
    </row>
    <row r="8204" spans="1:26" x14ac:dyDescent="0.3">
      <c r="A8204" t="s">
        <v>10729</v>
      </c>
      <c r="B8204" t="s">
        <v>2508</v>
      </c>
      <c r="C8204">
        <v>342803</v>
      </c>
      <c r="D8204" t="str">
        <f>+VLOOKUP(C8204,Param!K:L,2,FALSE)</f>
        <v>FRIT RAVICH, S.L.</v>
      </c>
      <c r="E8204" t="s">
        <v>3109</v>
      </c>
      <c r="F8204" t="s">
        <v>8262</v>
      </c>
      <c r="G8204" t="s">
        <v>29</v>
      </c>
      <c r="H8204" s="5">
        <v>176.29</v>
      </c>
      <c r="I8204" s="5">
        <v>176.29</v>
      </c>
      <c r="J8204" s="5">
        <v>0</v>
      </c>
      <c r="K8204" s="5">
        <v>176.29</v>
      </c>
      <c r="L8204" s="5">
        <v>0</v>
      </c>
      <c r="M8204" t="str">
        <f>IF(ISERROR(VLOOKUP(A8204,'[1]Ecart validé'!$A:$A,1,FALSE)),Z8204,"Ecart Validé")</f>
        <v>valid</v>
      </c>
      <c r="R8204" t="s">
        <v>30</v>
      </c>
      <c r="X8204"/>
      <c r="Y8204"/>
      <c r="Z8204" t="s">
        <v>31</v>
      </c>
    </row>
    <row r="8205" spans="1:26" x14ac:dyDescent="0.3">
      <c r="A8205" t="s">
        <v>10730</v>
      </c>
      <c r="B8205" t="s">
        <v>2508</v>
      </c>
      <c r="C8205">
        <v>342803</v>
      </c>
      <c r="D8205" t="str">
        <f>+VLOOKUP(C8205,Param!K:L,2,FALSE)</f>
        <v>FRIT RAVICH, S.L.</v>
      </c>
      <c r="E8205" t="s">
        <v>3109</v>
      </c>
      <c r="F8205" t="s">
        <v>8264</v>
      </c>
      <c r="G8205" t="s">
        <v>29</v>
      </c>
      <c r="H8205" s="5">
        <v>348.58</v>
      </c>
      <c r="I8205" s="5">
        <v>348.5772</v>
      </c>
      <c r="J8205" s="5">
        <v>2.7999999999792601E-3</v>
      </c>
      <c r="K8205" s="5">
        <v>348.58</v>
      </c>
      <c r="L8205" s="5">
        <v>0</v>
      </c>
      <c r="M8205" t="str">
        <f>IF(ISERROR(VLOOKUP(A8205,'[1]Ecart validé'!$A:$A,1,FALSE)),Z8205,"Ecart Validé")</f>
        <v>valid</v>
      </c>
      <c r="R8205" t="s">
        <v>30</v>
      </c>
      <c r="X8205"/>
      <c r="Y8205"/>
      <c r="Z8205" t="s">
        <v>31</v>
      </c>
    </row>
    <row r="8206" spans="1:26" x14ac:dyDescent="0.3">
      <c r="A8206" t="s">
        <v>10731</v>
      </c>
      <c r="B8206" t="s">
        <v>2508</v>
      </c>
      <c r="C8206">
        <v>342803</v>
      </c>
      <c r="D8206" t="str">
        <f>+VLOOKUP(C8206,Param!K:L,2,FALSE)</f>
        <v>FRIT RAVICH, S.L.</v>
      </c>
      <c r="E8206" t="s">
        <v>3109</v>
      </c>
      <c r="F8206" t="s">
        <v>8266</v>
      </c>
      <c r="G8206" t="s">
        <v>29</v>
      </c>
      <c r="H8206" s="5">
        <v>372.13</v>
      </c>
      <c r="I8206" s="5">
        <v>372.13440000000003</v>
      </c>
      <c r="J8206" s="5">
        <v>-4.4000000000323702E-3</v>
      </c>
      <c r="K8206" s="5">
        <v>372.13</v>
      </c>
      <c r="L8206" s="5">
        <v>0</v>
      </c>
      <c r="M8206" t="str">
        <f>IF(ISERROR(VLOOKUP(A8206,'[1]Ecart validé'!$A:$A,1,FALSE)),Z8206,"Ecart Validé")</f>
        <v>valid</v>
      </c>
      <c r="R8206" t="s">
        <v>30</v>
      </c>
      <c r="X8206"/>
      <c r="Y8206"/>
      <c r="Z8206" t="s">
        <v>31</v>
      </c>
    </row>
    <row r="8207" spans="1:26" x14ac:dyDescent="0.3">
      <c r="A8207" t="s">
        <v>10732</v>
      </c>
      <c r="B8207" t="s">
        <v>2508</v>
      </c>
      <c r="C8207">
        <v>342804</v>
      </c>
      <c r="D8207" t="str">
        <f>+VLOOKUP(C8207,Param!K:L,2,FALSE)</f>
        <v>ATLANTA RESTAURACION TEMATICA SL</v>
      </c>
      <c r="E8207" t="s">
        <v>3114</v>
      </c>
      <c r="F8207" t="s">
        <v>8260</v>
      </c>
      <c r="G8207" t="s">
        <v>29</v>
      </c>
      <c r="H8207" s="5">
        <v>60.7</v>
      </c>
      <c r="I8207" s="5">
        <v>60.695999999999998</v>
      </c>
      <c r="J8207" s="5">
        <v>4.0000000000048799E-3</v>
      </c>
      <c r="K8207" s="5">
        <v>60.7</v>
      </c>
      <c r="L8207" s="5">
        <v>0</v>
      </c>
      <c r="M8207" t="str">
        <f>IF(ISERROR(VLOOKUP(A8207,'[1]Ecart validé'!$A:$A,1,FALSE)),Z8207,"Ecart Validé")</f>
        <v>valid</v>
      </c>
      <c r="R8207" t="s">
        <v>30</v>
      </c>
      <c r="X8207"/>
      <c r="Y8207"/>
      <c r="Z8207" t="s">
        <v>31</v>
      </c>
    </row>
    <row r="8208" spans="1:26" x14ac:dyDescent="0.3">
      <c r="A8208" t="s">
        <v>10733</v>
      </c>
      <c r="B8208" t="s">
        <v>2508</v>
      </c>
      <c r="C8208">
        <v>342804</v>
      </c>
      <c r="D8208" t="str">
        <f>+VLOOKUP(C8208,Param!K:L,2,FALSE)</f>
        <v>ATLANTA RESTAURACION TEMATICA SL</v>
      </c>
      <c r="E8208" t="s">
        <v>3114</v>
      </c>
      <c r="F8208" t="s">
        <v>8262</v>
      </c>
      <c r="G8208" t="s">
        <v>29</v>
      </c>
      <c r="H8208" s="5">
        <v>137.44999999999999</v>
      </c>
      <c r="I8208" s="5">
        <v>137.4495</v>
      </c>
      <c r="J8208" s="5">
        <v>4.9999999998817603E-4</v>
      </c>
      <c r="K8208" s="5">
        <v>137.44999999999999</v>
      </c>
      <c r="L8208" s="5">
        <v>0</v>
      </c>
      <c r="M8208" t="str">
        <f>IF(ISERROR(VLOOKUP(A8208,'[1]Ecart validé'!$A:$A,1,FALSE)),Z8208,"Ecart Validé")</f>
        <v>valid</v>
      </c>
      <c r="R8208" t="s">
        <v>30</v>
      </c>
      <c r="X8208"/>
      <c r="Y8208"/>
      <c r="Z8208" t="s">
        <v>31</v>
      </c>
    </row>
    <row r="8209" spans="1:26" x14ac:dyDescent="0.3">
      <c r="A8209" t="s">
        <v>10734</v>
      </c>
      <c r="B8209" t="s">
        <v>2508</v>
      </c>
      <c r="C8209">
        <v>342804</v>
      </c>
      <c r="D8209" t="str">
        <f>+VLOOKUP(C8209,Param!K:L,2,FALSE)</f>
        <v>ATLANTA RESTAURACION TEMATICA SL</v>
      </c>
      <c r="E8209" t="s">
        <v>3114</v>
      </c>
      <c r="F8209" t="s">
        <v>8264</v>
      </c>
      <c r="G8209" t="s">
        <v>29</v>
      </c>
      <c r="H8209" s="5">
        <v>182.11</v>
      </c>
      <c r="I8209" s="5">
        <v>182.1123</v>
      </c>
      <c r="J8209" s="5">
        <v>-2.29999999999108E-3</v>
      </c>
      <c r="K8209" s="5">
        <v>182.11</v>
      </c>
      <c r="L8209" s="5">
        <v>0</v>
      </c>
      <c r="M8209" t="str">
        <f>IF(ISERROR(VLOOKUP(A8209,'[1]Ecart validé'!$A:$A,1,FALSE)),Z8209,"Ecart Validé")</f>
        <v>valid</v>
      </c>
      <c r="R8209" t="s">
        <v>30</v>
      </c>
      <c r="X8209"/>
      <c r="Y8209"/>
      <c r="Z8209" t="s">
        <v>31</v>
      </c>
    </row>
    <row r="8210" spans="1:26" x14ac:dyDescent="0.3">
      <c r="A8210" t="s">
        <v>10735</v>
      </c>
      <c r="B8210" t="s">
        <v>2508</v>
      </c>
      <c r="C8210">
        <v>342804</v>
      </c>
      <c r="D8210" t="str">
        <f>+VLOOKUP(C8210,Param!K:L,2,FALSE)</f>
        <v>ATLANTA RESTAURACION TEMATICA SL</v>
      </c>
      <c r="E8210" t="s">
        <v>3114</v>
      </c>
      <c r="F8210" t="s">
        <v>8266</v>
      </c>
      <c r="G8210" t="s">
        <v>29</v>
      </c>
      <c r="H8210" s="5">
        <v>243.79</v>
      </c>
      <c r="I8210" s="5">
        <v>243.78540000000001</v>
      </c>
      <c r="J8210" s="5">
        <v>4.5999999999821696E-3</v>
      </c>
      <c r="K8210" s="5">
        <v>243.79</v>
      </c>
      <c r="L8210" s="5">
        <v>0</v>
      </c>
      <c r="M8210" t="str">
        <f>IF(ISERROR(VLOOKUP(A8210,'[1]Ecart validé'!$A:$A,1,FALSE)),Z8210,"Ecart Validé")</f>
        <v>valid</v>
      </c>
      <c r="R8210" t="s">
        <v>30</v>
      </c>
      <c r="X8210"/>
      <c r="Y8210"/>
      <c r="Z8210" t="s">
        <v>31</v>
      </c>
    </row>
    <row r="8211" spans="1:26" x14ac:dyDescent="0.3">
      <c r="A8211" t="s">
        <v>10736</v>
      </c>
      <c r="B8211" t="s">
        <v>2508</v>
      </c>
      <c r="C8211">
        <v>343555</v>
      </c>
      <c r="D8211" t="str">
        <f>+VLOOKUP(C8211,Param!K:L,2,FALSE)</f>
        <v>Securitec SA</v>
      </c>
      <c r="E8211" t="s">
        <v>3119</v>
      </c>
      <c r="F8211" t="s">
        <v>8260</v>
      </c>
      <c r="G8211" t="s">
        <v>29</v>
      </c>
      <c r="H8211" s="5">
        <v>61.87</v>
      </c>
      <c r="I8211" s="5">
        <v>61.8718</v>
      </c>
      <c r="J8211" s="5">
        <v>-1.8000000000029099E-3</v>
      </c>
      <c r="K8211" s="5">
        <v>61.87</v>
      </c>
      <c r="L8211" s="5">
        <v>0</v>
      </c>
      <c r="M8211" t="str">
        <f>IF(ISERROR(VLOOKUP(A8211,'[1]Ecart validé'!$A:$A,1,FALSE)),Z8211,"Ecart Validé")</f>
        <v>valid</v>
      </c>
      <c r="R8211" t="s">
        <v>30</v>
      </c>
      <c r="X8211"/>
      <c r="Y8211"/>
      <c r="Z8211" t="s">
        <v>31</v>
      </c>
    </row>
    <row r="8212" spans="1:26" x14ac:dyDescent="0.3">
      <c r="A8212" t="s">
        <v>10737</v>
      </c>
      <c r="B8212" t="s">
        <v>2508</v>
      </c>
      <c r="C8212">
        <v>343555</v>
      </c>
      <c r="D8212" t="str">
        <f>+VLOOKUP(C8212,Param!K:L,2,FALSE)</f>
        <v>Securitec SA</v>
      </c>
      <c r="E8212" t="s">
        <v>3119</v>
      </c>
      <c r="F8212" t="s">
        <v>8264</v>
      </c>
      <c r="G8212" t="s">
        <v>29</v>
      </c>
      <c r="H8212" s="5">
        <v>61.87</v>
      </c>
      <c r="I8212" s="5">
        <v>61.8718</v>
      </c>
      <c r="J8212" s="5">
        <v>-1.8000000000029099E-3</v>
      </c>
      <c r="K8212" s="5">
        <v>61.87</v>
      </c>
      <c r="L8212" s="5">
        <v>0</v>
      </c>
      <c r="M8212" t="str">
        <f>IF(ISERROR(VLOOKUP(A8212,'[1]Ecart validé'!$A:$A,1,FALSE)),Z8212,"Ecart Validé")</f>
        <v>valid</v>
      </c>
      <c r="R8212" t="s">
        <v>30</v>
      </c>
      <c r="X8212"/>
      <c r="Y8212"/>
      <c r="Z8212" t="s">
        <v>31</v>
      </c>
    </row>
    <row r="8213" spans="1:26" x14ac:dyDescent="0.3">
      <c r="A8213" t="s">
        <v>10738</v>
      </c>
      <c r="B8213" t="s">
        <v>2508</v>
      </c>
      <c r="C8213">
        <v>343555</v>
      </c>
      <c r="D8213" t="str">
        <f>+VLOOKUP(C8213,Param!K:L,2,FALSE)</f>
        <v>Securitec SA</v>
      </c>
      <c r="E8213" t="s">
        <v>3119</v>
      </c>
      <c r="F8213" t="s">
        <v>8266</v>
      </c>
      <c r="G8213" t="s">
        <v>29</v>
      </c>
      <c r="H8213" s="5">
        <v>686.71</v>
      </c>
      <c r="I8213" s="5">
        <v>686.71199999999999</v>
      </c>
      <c r="J8213" s="5">
        <v>-1.9999999999527002E-3</v>
      </c>
      <c r="K8213" s="5">
        <v>686.71</v>
      </c>
      <c r="L8213" s="5">
        <v>0</v>
      </c>
      <c r="M8213" t="str">
        <f>IF(ISERROR(VLOOKUP(A8213,'[1]Ecart validé'!$A:$A,1,FALSE)),Z8213,"Ecart Validé")</f>
        <v>valid</v>
      </c>
      <c r="R8213" t="s">
        <v>30</v>
      </c>
      <c r="X8213"/>
      <c r="Y8213"/>
      <c r="Z8213" t="s">
        <v>31</v>
      </c>
    </row>
    <row r="8214" spans="1:26" x14ac:dyDescent="0.3">
      <c r="A8214" t="s">
        <v>10739</v>
      </c>
      <c r="B8214" t="s">
        <v>2508</v>
      </c>
      <c r="C8214">
        <v>355423</v>
      </c>
      <c r="D8214" t="str">
        <f>+VLOOKUP(C8214,Param!K:L,2,FALSE)</f>
        <v>SIGLA RENTING S.L.</v>
      </c>
      <c r="E8214" t="s">
        <v>3131</v>
      </c>
      <c r="F8214" t="s">
        <v>8260</v>
      </c>
      <c r="G8214" t="s">
        <v>29</v>
      </c>
      <c r="H8214" s="5">
        <v>158.25</v>
      </c>
      <c r="I8214" s="5">
        <v>158.25059999999999</v>
      </c>
      <c r="J8214" s="5">
        <v>-5.9999999999149601E-4</v>
      </c>
      <c r="K8214" s="5">
        <v>158.25</v>
      </c>
      <c r="L8214" s="5">
        <v>0</v>
      </c>
      <c r="M8214" t="str">
        <f>IF(ISERROR(VLOOKUP(A8214,'[1]Ecart validé'!$A:$A,1,FALSE)),Z8214,"Ecart Validé")</f>
        <v>valid</v>
      </c>
      <c r="R8214" t="s">
        <v>30</v>
      </c>
      <c r="X8214"/>
      <c r="Y8214"/>
      <c r="Z8214" t="s">
        <v>31</v>
      </c>
    </row>
    <row r="8215" spans="1:26" x14ac:dyDescent="0.3">
      <c r="A8215" t="s">
        <v>10740</v>
      </c>
      <c r="B8215" t="s">
        <v>2508</v>
      </c>
      <c r="C8215">
        <v>355423</v>
      </c>
      <c r="D8215" t="str">
        <f>+VLOOKUP(C8215,Param!K:L,2,FALSE)</f>
        <v>SIGLA RENTING S.L.</v>
      </c>
      <c r="E8215" t="s">
        <v>3131</v>
      </c>
      <c r="F8215" t="s">
        <v>8262</v>
      </c>
      <c r="G8215" t="s">
        <v>29</v>
      </c>
      <c r="H8215" s="5">
        <v>892.52</v>
      </c>
      <c r="I8215" s="5">
        <v>892.51949999999999</v>
      </c>
      <c r="J8215" s="5">
        <v>4.9999999998817603E-4</v>
      </c>
      <c r="K8215" s="5">
        <v>892.52</v>
      </c>
      <c r="L8215" s="5">
        <v>0</v>
      </c>
      <c r="M8215" t="str">
        <f>IF(ISERROR(VLOOKUP(A8215,'[1]Ecart validé'!$A:$A,1,FALSE)),Z8215,"Ecart Validé")</f>
        <v>valid</v>
      </c>
      <c r="R8215" t="s">
        <v>30</v>
      </c>
      <c r="X8215"/>
      <c r="Y8215"/>
      <c r="Z8215" t="s">
        <v>31</v>
      </c>
    </row>
    <row r="8216" spans="1:26" x14ac:dyDescent="0.3">
      <c r="A8216" t="s">
        <v>10741</v>
      </c>
      <c r="B8216" t="s">
        <v>2508</v>
      </c>
      <c r="C8216">
        <v>355423</v>
      </c>
      <c r="D8216" t="str">
        <f>+VLOOKUP(C8216,Param!K:L,2,FALSE)</f>
        <v>SIGLA RENTING S.L.</v>
      </c>
      <c r="E8216" t="s">
        <v>3131</v>
      </c>
      <c r="F8216" t="s">
        <v>8264</v>
      </c>
      <c r="G8216" t="s">
        <v>29</v>
      </c>
      <c r="H8216" s="5">
        <v>1728.51</v>
      </c>
      <c r="I8216" s="5">
        <v>1728.5057999999999</v>
      </c>
      <c r="J8216" s="5">
        <v>4.2000000000825804E-3</v>
      </c>
      <c r="K8216" s="5">
        <v>1728.51</v>
      </c>
      <c r="L8216" s="5">
        <v>0</v>
      </c>
      <c r="M8216" t="str">
        <f>IF(ISERROR(VLOOKUP(A8216,'[1]Ecart validé'!$A:$A,1,FALSE)),Z8216,"Ecart Validé")</f>
        <v>valid</v>
      </c>
      <c r="R8216" t="s">
        <v>30</v>
      </c>
      <c r="X8216"/>
      <c r="Y8216"/>
      <c r="Z8216" t="s">
        <v>31</v>
      </c>
    </row>
    <row r="8217" spans="1:26" x14ac:dyDescent="0.3">
      <c r="A8217" t="s">
        <v>10742</v>
      </c>
      <c r="B8217" t="s">
        <v>2508</v>
      </c>
      <c r="C8217">
        <v>355423</v>
      </c>
      <c r="D8217" t="str">
        <f>+VLOOKUP(C8217,Param!K:L,2,FALSE)</f>
        <v>SIGLA RENTING S.L.</v>
      </c>
      <c r="E8217" t="s">
        <v>3131</v>
      </c>
      <c r="F8217" t="s">
        <v>8266</v>
      </c>
      <c r="G8217" t="s">
        <v>29</v>
      </c>
      <c r="H8217" s="5">
        <v>2454.9299999999998</v>
      </c>
      <c r="I8217" s="5">
        <v>2454.9299999999998</v>
      </c>
      <c r="J8217" s="5">
        <v>0</v>
      </c>
      <c r="K8217" s="5">
        <v>2454.9299999999998</v>
      </c>
      <c r="L8217" s="5">
        <v>0</v>
      </c>
      <c r="M8217" t="str">
        <f>IF(ISERROR(VLOOKUP(A8217,'[1]Ecart validé'!$A:$A,1,FALSE)),Z8217,"Ecart Validé")</f>
        <v>valid</v>
      </c>
      <c r="R8217" t="s">
        <v>30</v>
      </c>
      <c r="X8217"/>
      <c r="Y8217"/>
      <c r="Z8217" t="s">
        <v>31</v>
      </c>
    </row>
    <row r="8218" spans="1:26" x14ac:dyDescent="0.3">
      <c r="A8218" t="s">
        <v>10743</v>
      </c>
      <c r="B8218" t="s">
        <v>2508</v>
      </c>
      <c r="C8218">
        <v>23951</v>
      </c>
      <c r="D8218" t="str">
        <f>+VLOOKUP(C8218,Param!K:L,2,FALSE)</f>
        <v>TINTORERIA NURIA SL</v>
      </c>
      <c r="E8218" t="s">
        <v>3148</v>
      </c>
      <c r="F8218" t="s">
        <v>8260</v>
      </c>
      <c r="G8218" t="s">
        <v>29</v>
      </c>
      <c r="H8218" s="5">
        <v>285.43</v>
      </c>
      <c r="I8218" s="5">
        <v>285.43380000000002</v>
      </c>
      <c r="J8218" s="5">
        <v>-3.8000000000124601E-3</v>
      </c>
      <c r="K8218" s="5">
        <v>285.43</v>
      </c>
      <c r="L8218" s="5">
        <v>0</v>
      </c>
      <c r="M8218" t="str">
        <f>IF(ISERROR(VLOOKUP(A8218,'[1]Ecart validé'!$A:$A,1,FALSE)),Z8218,"Ecart Validé")</f>
        <v>valid</v>
      </c>
      <c r="R8218" t="s">
        <v>30</v>
      </c>
      <c r="X8218"/>
      <c r="Y8218"/>
      <c r="Z8218" t="s">
        <v>31</v>
      </c>
    </row>
    <row r="8219" spans="1:26" x14ac:dyDescent="0.3">
      <c r="A8219" t="s">
        <v>10744</v>
      </c>
      <c r="B8219" t="s">
        <v>2508</v>
      </c>
      <c r="C8219">
        <v>23951</v>
      </c>
      <c r="D8219" t="str">
        <f>+VLOOKUP(C8219,Param!K:L,2,FALSE)</f>
        <v>TINTORERIA NURIA SL</v>
      </c>
      <c r="E8219" t="s">
        <v>3148</v>
      </c>
      <c r="F8219" t="s">
        <v>8262</v>
      </c>
      <c r="G8219" t="s">
        <v>29</v>
      </c>
      <c r="H8219" s="5">
        <v>572.21</v>
      </c>
      <c r="I8219" s="5">
        <v>572.20630000000006</v>
      </c>
      <c r="J8219" s="5">
        <v>3.69999999998071E-3</v>
      </c>
      <c r="K8219" s="5">
        <v>572.21</v>
      </c>
      <c r="L8219" s="5">
        <v>0</v>
      </c>
      <c r="M8219" t="str">
        <f>IF(ISERROR(VLOOKUP(A8219,'[1]Ecart validé'!$A:$A,1,FALSE)),Z8219,"Ecart Validé")</f>
        <v>valid</v>
      </c>
      <c r="R8219" t="s">
        <v>30</v>
      </c>
      <c r="X8219"/>
      <c r="Y8219"/>
      <c r="Z8219" t="s">
        <v>31</v>
      </c>
    </row>
    <row r="8220" spans="1:26" x14ac:dyDescent="0.3">
      <c r="A8220" t="s">
        <v>10745</v>
      </c>
      <c r="B8220" t="s">
        <v>2508</v>
      </c>
      <c r="C8220">
        <v>23951</v>
      </c>
      <c r="D8220" t="str">
        <f>+VLOOKUP(C8220,Param!K:L,2,FALSE)</f>
        <v>TINTORERIA NURIA SL</v>
      </c>
      <c r="E8220" t="s">
        <v>3148</v>
      </c>
      <c r="F8220" t="s">
        <v>8264</v>
      </c>
      <c r="G8220" t="s">
        <v>29</v>
      </c>
      <c r="H8220" s="5">
        <v>1037.2</v>
      </c>
      <c r="I8220" s="5">
        <v>1037.1971000000001</v>
      </c>
      <c r="J8220" s="5">
        <v>2.8999999999541602E-3</v>
      </c>
      <c r="K8220" s="5">
        <v>1037.2</v>
      </c>
      <c r="L8220" s="5">
        <v>0</v>
      </c>
      <c r="M8220" t="str">
        <f>IF(ISERROR(VLOOKUP(A8220,'[1]Ecart validé'!$A:$A,1,FALSE)),Z8220,"Ecart Validé")</f>
        <v>valid</v>
      </c>
      <c r="R8220" t="s">
        <v>30</v>
      </c>
      <c r="X8220"/>
      <c r="Y8220"/>
      <c r="Z8220" t="s">
        <v>31</v>
      </c>
    </row>
    <row r="8221" spans="1:26" x14ac:dyDescent="0.3">
      <c r="A8221" t="s">
        <v>10746</v>
      </c>
      <c r="B8221" t="s">
        <v>2508</v>
      </c>
      <c r="C8221">
        <v>23951</v>
      </c>
      <c r="D8221" t="str">
        <f>+VLOOKUP(C8221,Param!K:L,2,FALSE)</f>
        <v>TINTORERIA NURIA SL</v>
      </c>
      <c r="E8221" t="s">
        <v>3148</v>
      </c>
      <c r="F8221" t="s">
        <v>8266</v>
      </c>
      <c r="G8221" t="s">
        <v>29</v>
      </c>
      <c r="H8221" s="5">
        <v>660.21</v>
      </c>
      <c r="I8221" s="5">
        <v>660.21460000000002</v>
      </c>
      <c r="J8221" s="5">
        <v>-4.5999999999821696E-3</v>
      </c>
      <c r="K8221" s="5">
        <v>660.21</v>
      </c>
      <c r="L8221" s="5">
        <v>0</v>
      </c>
      <c r="M8221" t="str">
        <f>IF(ISERROR(VLOOKUP(A8221,'[1]Ecart validé'!$A:$A,1,FALSE)),Z8221,"Ecart Validé")</f>
        <v>valid</v>
      </c>
      <c r="R8221" t="s">
        <v>30</v>
      </c>
      <c r="X8221"/>
      <c r="Y8221"/>
      <c r="Z8221" t="s">
        <v>31</v>
      </c>
    </row>
    <row r="8222" spans="1:26" x14ac:dyDescent="0.3">
      <c r="A8222" t="s">
        <v>10747</v>
      </c>
      <c r="B8222" t="s">
        <v>2508</v>
      </c>
      <c r="C8222">
        <v>248969</v>
      </c>
      <c r="D8222" t="str">
        <f>+VLOOKUP(C8222,Param!K:L,2,FALSE)</f>
        <v>Flex Equipos de Descanso S.A.</v>
      </c>
      <c r="E8222" t="s">
        <v>10748</v>
      </c>
      <c r="F8222" t="s">
        <v>8260</v>
      </c>
      <c r="G8222" t="s">
        <v>29</v>
      </c>
      <c r="H8222" s="5">
        <v>9.61</v>
      </c>
      <c r="I8222" s="5">
        <v>9.6050000000000004</v>
      </c>
      <c r="J8222" s="5">
        <v>4.999999999999E-3</v>
      </c>
      <c r="K8222" s="5">
        <v>9.61</v>
      </c>
      <c r="L8222" s="5">
        <v>0</v>
      </c>
      <c r="M8222" t="str">
        <f>IF(ISERROR(VLOOKUP(A8222,'[1]Ecart validé'!$A:$A,1,FALSE)),Z8222,"Ecart Validé")</f>
        <v>valid</v>
      </c>
      <c r="R8222" t="s">
        <v>30</v>
      </c>
      <c r="X8222"/>
      <c r="Y8222"/>
      <c r="Z8222" t="s">
        <v>31</v>
      </c>
    </row>
    <row r="8223" spans="1:26" x14ac:dyDescent="0.3">
      <c r="A8223" t="s">
        <v>10749</v>
      </c>
      <c r="B8223" t="s">
        <v>2508</v>
      </c>
      <c r="C8223">
        <v>248969</v>
      </c>
      <c r="D8223" t="str">
        <f>+VLOOKUP(C8223,Param!K:L,2,FALSE)</f>
        <v>Flex Equipos de Descanso S.A.</v>
      </c>
      <c r="E8223" t="s">
        <v>10748</v>
      </c>
      <c r="F8223" t="s">
        <v>8262</v>
      </c>
      <c r="G8223" t="s">
        <v>29</v>
      </c>
      <c r="H8223" s="5">
        <v>189.56</v>
      </c>
      <c r="I8223" s="5">
        <v>189.559</v>
      </c>
      <c r="J8223" s="5">
        <v>1.0000000000047701E-3</v>
      </c>
      <c r="K8223" s="5">
        <v>189.56</v>
      </c>
      <c r="L8223" s="5">
        <v>0</v>
      </c>
      <c r="M8223" t="str">
        <f>IF(ISERROR(VLOOKUP(A8223,'[1]Ecart validé'!$A:$A,1,FALSE)),Z8223,"Ecart Validé")</f>
        <v>valid</v>
      </c>
      <c r="R8223" t="s">
        <v>30</v>
      </c>
      <c r="X8223"/>
      <c r="Y8223"/>
      <c r="Z8223" t="s">
        <v>31</v>
      </c>
    </row>
    <row r="8224" spans="1:26" x14ac:dyDescent="0.3">
      <c r="A8224" t="s">
        <v>10750</v>
      </c>
      <c r="B8224" t="s">
        <v>2508</v>
      </c>
      <c r="C8224">
        <v>248969</v>
      </c>
      <c r="D8224" t="str">
        <f>+VLOOKUP(C8224,Param!K:L,2,FALSE)</f>
        <v>Flex Equipos de Descanso S.A.</v>
      </c>
      <c r="E8224" t="s">
        <v>10748</v>
      </c>
      <c r="F8224" t="s">
        <v>8264</v>
      </c>
      <c r="G8224" t="s">
        <v>29</v>
      </c>
      <c r="H8224" s="5">
        <v>5193.1400000000003</v>
      </c>
      <c r="I8224" s="5">
        <v>5193.1390000000001</v>
      </c>
      <c r="J8224" s="5">
        <v>1.0000000002037201E-3</v>
      </c>
      <c r="K8224" s="5">
        <v>5193.1400000000003</v>
      </c>
      <c r="L8224" s="5">
        <v>0</v>
      </c>
      <c r="M8224" t="str">
        <f>IF(ISERROR(VLOOKUP(A8224,'[1]Ecart validé'!$A:$A,1,FALSE)),Z8224,"Ecart Validé")</f>
        <v>valid</v>
      </c>
      <c r="R8224" t="s">
        <v>30</v>
      </c>
      <c r="X8224"/>
      <c r="Y8224"/>
      <c r="Z8224" t="s">
        <v>31</v>
      </c>
    </row>
    <row r="8225" spans="1:26" x14ac:dyDescent="0.3">
      <c r="A8225" t="s">
        <v>10751</v>
      </c>
      <c r="B8225" t="s">
        <v>2508</v>
      </c>
      <c r="C8225">
        <v>248969</v>
      </c>
      <c r="D8225" t="str">
        <f>+VLOOKUP(C8225,Param!K:L,2,FALSE)</f>
        <v>Flex Equipos de Descanso S.A.</v>
      </c>
      <c r="E8225" t="s">
        <v>10748</v>
      </c>
      <c r="F8225" t="s">
        <v>8266</v>
      </c>
      <c r="G8225" t="s">
        <v>29</v>
      </c>
      <c r="H8225" s="5">
        <v>856.4</v>
      </c>
      <c r="I8225" s="5">
        <v>856.404</v>
      </c>
      <c r="J8225" s="5">
        <v>-4.0000000000190898E-3</v>
      </c>
      <c r="K8225" s="5">
        <v>856.4</v>
      </c>
      <c r="L8225" s="5">
        <v>0</v>
      </c>
      <c r="M8225" t="str">
        <f>IF(ISERROR(VLOOKUP(A8225,'[1]Ecart validé'!$A:$A,1,FALSE)),Z8225,"Ecart Validé")</f>
        <v>valid</v>
      </c>
      <c r="R8225" t="s">
        <v>30</v>
      </c>
      <c r="X8225"/>
      <c r="Y8225"/>
      <c r="Z8225" t="s">
        <v>31</v>
      </c>
    </row>
    <row r="8226" spans="1:26" x14ac:dyDescent="0.3">
      <c r="A8226" t="s">
        <v>10752</v>
      </c>
      <c r="B8226" t="s">
        <v>2508</v>
      </c>
      <c r="C8226">
        <v>244217</v>
      </c>
      <c r="D8226" t="str">
        <f>+VLOOKUP(C8226,Param!K:L,2,FALSE)</f>
        <v>ATOCHA VALLECAS SL</v>
      </c>
      <c r="E8226" t="s">
        <v>10753</v>
      </c>
      <c r="F8226" t="s">
        <v>8260</v>
      </c>
      <c r="G8226" t="s">
        <v>29</v>
      </c>
      <c r="H8226" s="5">
        <v>25.65</v>
      </c>
      <c r="I8226" s="5">
        <v>25.654800000000002</v>
      </c>
      <c r="J8226" s="5">
        <v>-4.8000000000030197E-3</v>
      </c>
      <c r="K8226" s="5">
        <v>25.65</v>
      </c>
      <c r="L8226" s="5">
        <v>0</v>
      </c>
      <c r="M8226" t="str">
        <f>IF(ISERROR(VLOOKUP(A8226,'[1]Ecart validé'!$A:$A,1,FALSE)),Z8226,"Ecart Validé")</f>
        <v>valid</v>
      </c>
      <c r="R8226" t="s">
        <v>30</v>
      </c>
      <c r="X8226"/>
      <c r="Y8226"/>
      <c r="Z8226" t="s">
        <v>31</v>
      </c>
    </row>
    <row r="8227" spans="1:26" x14ac:dyDescent="0.3">
      <c r="A8227" t="s">
        <v>10754</v>
      </c>
      <c r="B8227" t="s">
        <v>2508</v>
      </c>
      <c r="C8227">
        <v>244217</v>
      </c>
      <c r="D8227" t="str">
        <f>+VLOOKUP(C8227,Param!K:L,2,FALSE)</f>
        <v>ATOCHA VALLECAS SL</v>
      </c>
      <c r="E8227" t="s">
        <v>10753</v>
      </c>
      <c r="F8227" t="s">
        <v>8262</v>
      </c>
      <c r="G8227" t="s">
        <v>29</v>
      </c>
      <c r="H8227" s="5">
        <v>40.31</v>
      </c>
      <c r="I8227" s="5">
        <v>40.307600000000001</v>
      </c>
      <c r="J8227" s="5">
        <v>2.4000000000015099E-3</v>
      </c>
      <c r="K8227" s="5">
        <v>40.31</v>
      </c>
      <c r="L8227" s="5">
        <v>0</v>
      </c>
      <c r="M8227" t="str">
        <f>IF(ISERROR(VLOOKUP(A8227,'[1]Ecart validé'!$A:$A,1,FALSE)),Z8227,"Ecart Validé")</f>
        <v>valid</v>
      </c>
      <c r="R8227" t="s">
        <v>30</v>
      </c>
      <c r="X8227"/>
      <c r="Y8227"/>
      <c r="Z8227" t="s">
        <v>31</v>
      </c>
    </row>
    <row r="8228" spans="1:26" x14ac:dyDescent="0.3">
      <c r="A8228" t="s">
        <v>10755</v>
      </c>
      <c r="B8228" t="s">
        <v>2508</v>
      </c>
      <c r="C8228">
        <v>244217</v>
      </c>
      <c r="D8228" t="str">
        <f>+VLOOKUP(C8228,Param!K:L,2,FALSE)</f>
        <v>ATOCHA VALLECAS SL</v>
      </c>
      <c r="E8228" t="s">
        <v>10753</v>
      </c>
      <c r="F8228" t="s">
        <v>8264</v>
      </c>
      <c r="G8228" t="s">
        <v>29</v>
      </c>
      <c r="H8228" s="5">
        <v>43.56</v>
      </c>
      <c r="I8228" s="5">
        <v>43.562800000000003</v>
      </c>
      <c r="J8228" s="5">
        <v>-2.8000000000005798E-3</v>
      </c>
      <c r="K8228" s="5">
        <v>43.56</v>
      </c>
      <c r="L8228" s="5">
        <v>0</v>
      </c>
      <c r="M8228" t="str">
        <f>IF(ISERROR(VLOOKUP(A8228,'[1]Ecart validé'!$A:$A,1,FALSE)),Z8228,"Ecart Validé")</f>
        <v>valid</v>
      </c>
      <c r="R8228" t="s">
        <v>30</v>
      </c>
      <c r="X8228"/>
      <c r="Y8228"/>
      <c r="Z8228" t="s">
        <v>31</v>
      </c>
    </row>
    <row r="8229" spans="1:26" x14ac:dyDescent="0.3">
      <c r="A8229" t="s">
        <v>10756</v>
      </c>
      <c r="B8229" t="s">
        <v>2508</v>
      </c>
      <c r="C8229">
        <v>244217</v>
      </c>
      <c r="D8229" t="str">
        <f>+VLOOKUP(C8229,Param!K:L,2,FALSE)</f>
        <v>ATOCHA VALLECAS SL</v>
      </c>
      <c r="E8229" t="s">
        <v>10753</v>
      </c>
      <c r="F8229" t="s">
        <v>8266</v>
      </c>
      <c r="G8229" t="s">
        <v>29</v>
      </c>
      <c r="H8229" s="5">
        <v>101.34</v>
      </c>
      <c r="I8229" s="5">
        <v>101.3428</v>
      </c>
      <c r="J8229" s="5">
        <v>-2.79999999999347E-3</v>
      </c>
      <c r="K8229" s="5">
        <v>101.34</v>
      </c>
      <c r="L8229" s="5">
        <v>0</v>
      </c>
      <c r="M8229" t="str">
        <f>IF(ISERROR(VLOOKUP(A8229,'[1]Ecart validé'!$A:$A,1,FALSE)),Z8229,"Ecart Validé")</f>
        <v>valid</v>
      </c>
      <c r="R8229" t="s">
        <v>30</v>
      </c>
      <c r="X8229"/>
      <c r="Y8229"/>
      <c r="Z8229" t="s">
        <v>31</v>
      </c>
    </row>
    <row r="8230" spans="1:26" x14ac:dyDescent="0.3">
      <c r="A8230" t="s">
        <v>10757</v>
      </c>
      <c r="B8230" t="s">
        <v>2508</v>
      </c>
      <c r="C8230">
        <v>4872</v>
      </c>
      <c r="D8230" t="str">
        <f>+VLOOKUP(C8230,Param!K:L,2,FALSE)</f>
        <v>BLAU SOLUTIONS S.L.</v>
      </c>
      <c r="E8230" t="s">
        <v>10758</v>
      </c>
      <c r="F8230" t="s">
        <v>8260</v>
      </c>
      <c r="G8230" t="s">
        <v>29</v>
      </c>
      <c r="H8230" s="5">
        <v>89.71</v>
      </c>
      <c r="I8230" s="5">
        <v>89.709000000000003</v>
      </c>
      <c r="J8230" s="5">
        <v>9.9999999999056399E-4</v>
      </c>
      <c r="K8230" s="5">
        <v>89.71</v>
      </c>
      <c r="L8230" s="5">
        <v>0</v>
      </c>
      <c r="M8230" t="str">
        <f>IF(ISERROR(VLOOKUP(A8230,'[1]Ecart validé'!$A:$A,1,FALSE)),Z8230,"Ecart Validé")</f>
        <v>valid</v>
      </c>
      <c r="R8230" t="s">
        <v>30</v>
      </c>
      <c r="X8230"/>
      <c r="Y8230"/>
      <c r="Z8230" t="s">
        <v>31</v>
      </c>
    </row>
    <row r="8231" spans="1:26" x14ac:dyDescent="0.3">
      <c r="A8231" t="s">
        <v>10759</v>
      </c>
      <c r="B8231" t="s">
        <v>2508</v>
      </c>
      <c r="C8231">
        <v>4872</v>
      </c>
      <c r="D8231" t="str">
        <f>+VLOOKUP(C8231,Param!K:L,2,FALSE)</f>
        <v>BLAU SOLUTIONS S.L.</v>
      </c>
      <c r="E8231" t="s">
        <v>10758</v>
      </c>
      <c r="F8231" t="s">
        <v>8262</v>
      </c>
      <c r="G8231" t="s">
        <v>29</v>
      </c>
      <c r="H8231" s="5">
        <v>162.05000000000001</v>
      </c>
      <c r="I8231" s="5">
        <v>162.04509999999999</v>
      </c>
      <c r="J8231" s="5">
        <v>4.9000000000205502E-3</v>
      </c>
      <c r="K8231" s="5">
        <v>162.05000000000001</v>
      </c>
      <c r="L8231" s="5">
        <v>0</v>
      </c>
      <c r="M8231" t="str">
        <f>IF(ISERROR(VLOOKUP(A8231,'[1]Ecart validé'!$A:$A,1,FALSE)),Z8231,"Ecart Validé")</f>
        <v>valid</v>
      </c>
      <c r="R8231" t="s">
        <v>30</v>
      </c>
      <c r="X8231"/>
      <c r="Y8231"/>
      <c r="Z8231" t="s">
        <v>31</v>
      </c>
    </row>
    <row r="8232" spans="1:26" x14ac:dyDescent="0.3">
      <c r="A8232" t="s">
        <v>10760</v>
      </c>
      <c r="B8232" t="s">
        <v>2508</v>
      </c>
      <c r="C8232">
        <v>4872</v>
      </c>
      <c r="D8232" t="str">
        <f>+VLOOKUP(C8232,Param!K:L,2,FALSE)</f>
        <v>BLAU SOLUTIONS S.L.</v>
      </c>
      <c r="E8232" t="s">
        <v>10758</v>
      </c>
      <c r="F8232" t="s">
        <v>8264</v>
      </c>
      <c r="G8232" t="s">
        <v>29</v>
      </c>
      <c r="H8232" s="5">
        <v>21.86</v>
      </c>
      <c r="I8232" s="5">
        <v>21.863600000000002</v>
      </c>
      <c r="J8232" s="5">
        <v>-3.6000000000022598E-3</v>
      </c>
      <c r="K8232" s="5">
        <v>21.86</v>
      </c>
      <c r="L8232" s="5">
        <v>0</v>
      </c>
      <c r="M8232" t="str">
        <f>IF(ISERROR(VLOOKUP(A8232,'[1]Ecart validé'!$A:$A,1,FALSE)),Z8232,"Ecart Validé")</f>
        <v>valid</v>
      </c>
      <c r="R8232" t="s">
        <v>30</v>
      </c>
      <c r="X8232"/>
      <c r="Y8232"/>
      <c r="Z8232" t="s">
        <v>31</v>
      </c>
    </row>
    <row r="8233" spans="1:26" x14ac:dyDescent="0.3">
      <c r="A8233" t="s">
        <v>10761</v>
      </c>
      <c r="B8233" t="s">
        <v>2508</v>
      </c>
      <c r="C8233">
        <v>4872</v>
      </c>
      <c r="D8233" t="str">
        <f>+VLOOKUP(C8233,Param!K:L,2,FALSE)</f>
        <v>BLAU SOLUTIONS S.L.</v>
      </c>
      <c r="E8233" t="s">
        <v>10758</v>
      </c>
      <c r="F8233" t="s">
        <v>8266</v>
      </c>
      <c r="G8233" t="s">
        <v>29</v>
      </c>
      <c r="H8233" s="5">
        <v>277.2</v>
      </c>
      <c r="I8233" s="5">
        <v>277.1952</v>
      </c>
      <c r="J8233" s="5">
        <v>4.7999999999888097E-3</v>
      </c>
      <c r="K8233" s="5">
        <v>277.2</v>
      </c>
      <c r="L8233" s="5">
        <v>0</v>
      </c>
      <c r="M8233" t="str">
        <f>IF(ISERROR(VLOOKUP(A8233,'[1]Ecart validé'!$A:$A,1,FALSE)),Z8233,"Ecart Validé")</f>
        <v>valid</v>
      </c>
      <c r="R8233" t="s">
        <v>30</v>
      </c>
      <c r="X8233"/>
      <c r="Y8233"/>
      <c r="Z8233" t="s">
        <v>31</v>
      </c>
    </row>
    <row r="8234" spans="1:26" x14ac:dyDescent="0.3">
      <c r="A8234" t="s">
        <v>10762</v>
      </c>
      <c r="B8234" t="s">
        <v>2508</v>
      </c>
      <c r="C8234">
        <v>6345</v>
      </c>
      <c r="D8234" t="str">
        <f>+VLOOKUP(C8234,Param!K:L,2,FALSE)</f>
        <v>Iberext S.A.</v>
      </c>
      <c r="E8234" t="s">
        <v>10763</v>
      </c>
      <c r="F8234" t="s">
        <v>8260</v>
      </c>
      <c r="G8234" t="s">
        <v>29</v>
      </c>
      <c r="H8234" s="5">
        <v>403.37</v>
      </c>
      <c r="I8234" s="5">
        <v>403.36759999999998</v>
      </c>
      <c r="J8234" s="5">
        <v>2.4000000000228201E-3</v>
      </c>
      <c r="K8234" s="5">
        <v>403.37</v>
      </c>
      <c r="L8234" s="5">
        <v>0</v>
      </c>
      <c r="M8234" t="str">
        <f>IF(ISERROR(VLOOKUP(A8234,'[1]Ecart validé'!$A:$A,1,FALSE)),Z8234,"Ecart Validé")</f>
        <v>valid</v>
      </c>
      <c r="R8234" t="s">
        <v>30</v>
      </c>
      <c r="X8234"/>
      <c r="Y8234"/>
      <c r="Z8234" t="s">
        <v>31</v>
      </c>
    </row>
    <row r="8235" spans="1:26" x14ac:dyDescent="0.3">
      <c r="A8235" t="s">
        <v>10764</v>
      </c>
      <c r="B8235" t="s">
        <v>2508</v>
      </c>
      <c r="C8235">
        <v>6345</v>
      </c>
      <c r="D8235" t="str">
        <f>+VLOOKUP(C8235,Param!K:L,2,FALSE)</f>
        <v>Iberext S.A.</v>
      </c>
      <c r="E8235" t="s">
        <v>10763</v>
      </c>
      <c r="F8235" t="s">
        <v>8262</v>
      </c>
      <c r="G8235" t="s">
        <v>29</v>
      </c>
      <c r="H8235" s="5">
        <v>375.99</v>
      </c>
      <c r="I8235" s="5">
        <v>375.99459999999999</v>
      </c>
      <c r="J8235" s="5">
        <v>-4.5999999999821696E-3</v>
      </c>
      <c r="K8235" s="5">
        <v>375.99</v>
      </c>
      <c r="L8235" s="5">
        <v>0</v>
      </c>
      <c r="M8235" t="str">
        <f>IF(ISERROR(VLOOKUP(A8235,'[1]Ecart validé'!$A:$A,1,FALSE)),Z8235,"Ecart Validé")</f>
        <v>valid</v>
      </c>
      <c r="R8235" t="s">
        <v>30</v>
      </c>
      <c r="X8235"/>
      <c r="Y8235"/>
      <c r="Z8235" t="s">
        <v>31</v>
      </c>
    </row>
    <row r="8236" spans="1:26" x14ac:dyDescent="0.3">
      <c r="A8236" t="s">
        <v>10765</v>
      </c>
      <c r="B8236" t="s">
        <v>2508</v>
      </c>
      <c r="C8236">
        <v>6345</v>
      </c>
      <c r="D8236" t="str">
        <f>+VLOOKUP(C8236,Param!K:L,2,FALSE)</f>
        <v>Iberext S.A.</v>
      </c>
      <c r="E8236" t="s">
        <v>10763</v>
      </c>
      <c r="F8236" t="s">
        <v>8264</v>
      </c>
      <c r="G8236" t="s">
        <v>29</v>
      </c>
      <c r="H8236" s="5">
        <v>353.99</v>
      </c>
      <c r="I8236" s="5">
        <v>353.9862</v>
      </c>
      <c r="J8236" s="5">
        <v>3.8000000000124601E-3</v>
      </c>
      <c r="K8236" s="5">
        <v>353.99</v>
      </c>
      <c r="L8236" s="5">
        <v>0</v>
      </c>
      <c r="M8236" t="str">
        <f>IF(ISERROR(VLOOKUP(A8236,'[1]Ecart validé'!$A:$A,1,FALSE)),Z8236,"Ecart Validé")</f>
        <v>valid</v>
      </c>
      <c r="R8236" t="s">
        <v>30</v>
      </c>
      <c r="X8236"/>
      <c r="Y8236"/>
      <c r="Z8236" t="s">
        <v>31</v>
      </c>
    </row>
    <row r="8237" spans="1:26" x14ac:dyDescent="0.3">
      <c r="A8237" t="s">
        <v>10766</v>
      </c>
      <c r="B8237" t="s">
        <v>2508</v>
      </c>
      <c r="C8237">
        <v>6345</v>
      </c>
      <c r="D8237" t="str">
        <f>+VLOOKUP(C8237,Param!K:L,2,FALSE)</f>
        <v>Iberext S.A.</v>
      </c>
      <c r="E8237" t="s">
        <v>10763</v>
      </c>
      <c r="F8237" t="s">
        <v>8266</v>
      </c>
      <c r="G8237" t="s">
        <v>29</v>
      </c>
      <c r="H8237" s="5">
        <v>1028.45</v>
      </c>
      <c r="I8237" s="5">
        <v>1028.4480000000001</v>
      </c>
      <c r="J8237" s="5">
        <v>1.9999999999527002E-3</v>
      </c>
      <c r="K8237" s="5">
        <v>1028.45</v>
      </c>
      <c r="L8237" s="5">
        <v>0</v>
      </c>
      <c r="M8237" t="str">
        <f>IF(ISERROR(VLOOKUP(A8237,'[1]Ecart validé'!$A:$A,1,FALSE)),Z8237,"Ecart Validé")</f>
        <v>valid</v>
      </c>
      <c r="R8237" t="s">
        <v>30</v>
      </c>
      <c r="X8237"/>
      <c r="Y8237"/>
      <c r="Z8237" t="s">
        <v>31</v>
      </c>
    </row>
    <row r="8238" spans="1:26" x14ac:dyDescent="0.3">
      <c r="A8238" t="s">
        <v>10767</v>
      </c>
      <c r="B8238" t="s">
        <v>2508</v>
      </c>
      <c r="C8238">
        <v>3362</v>
      </c>
      <c r="D8238" t="str">
        <f>+VLOOKUP(C8238,Param!K:L,2,FALSE)</f>
        <v>TELEFONICA DE ESPAÑA, S.A.</v>
      </c>
      <c r="E8238" t="s">
        <v>2547</v>
      </c>
      <c r="F8238" t="s">
        <v>8260</v>
      </c>
      <c r="G8238" t="s">
        <v>29</v>
      </c>
      <c r="H8238" s="5">
        <v>388.39</v>
      </c>
      <c r="I8238" s="5">
        <v>388.39249999999998</v>
      </c>
      <c r="J8238" s="5">
        <v>-2.4999999999977202E-3</v>
      </c>
      <c r="K8238" s="5">
        <v>388.39</v>
      </c>
      <c r="L8238" s="5">
        <v>0</v>
      </c>
      <c r="M8238" t="str">
        <f>IF(ISERROR(VLOOKUP(A8238,'[1]Ecart validé'!$A:$A,1,FALSE)),Z8238,"Ecart Validé")</f>
        <v>valid</v>
      </c>
      <c r="R8238" t="s">
        <v>30</v>
      </c>
      <c r="X8238"/>
      <c r="Y8238"/>
      <c r="Z8238" t="s">
        <v>31</v>
      </c>
    </row>
    <row r="8239" spans="1:26" x14ac:dyDescent="0.3">
      <c r="A8239" t="s">
        <v>10768</v>
      </c>
      <c r="B8239" t="s">
        <v>2508</v>
      </c>
      <c r="C8239">
        <v>3362</v>
      </c>
      <c r="D8239" t="str">
        <f>+VLOOKUP(C8239,Param!K:L,2,FALSE)</f>
        <v>TELEFONICA DE ESPAÑA, S.A.</v>
      </c>
      <c r="E8239" t="s">
        <v>2547</v>
      </c>
      <c r="F8239" t="s">
        <v>8262</v>
      </c>
      <c r="G8239" t="s">
        <v>29</v>
      </c>
      <c r="H8239" s="5">
        <v>388.39</v>
      </c>
      <c r="I8239" s="5">
        <v>388.39249999999998</v>
      </c>
      <c r="J8239" s="5">
        <v>-2.4999999999977202E-3</v>
      </c>
      <c r="K8239" s="5">
        <v>388.39</v>
      </c>
      <c r="L8239" s="5">
        <v>0</v>
      </c>
      <c r="M8239" t="str">
        <f>IF(ISERROR(VLOOKUP(A8239,'[1]Ecart validé'!$A:$A,1,FALSE)),Z8239,"Ecart Validé")</f>
        <v>valid</v>
      </c>
      <c r="R8239" t="s">
        <v>30</v>
      </c>
      <c r="X8239"/>
      <c r="Y8239"/>
      <c r="Z8239" t="s">
        <v>31</v>
      </c>
    </row>
    <row r="8240" spans="1:26" x14ac:dyDescent="0.3">
      <c r="A8240" t="s">
        <v>10769</v>
      </c>
      <c r="B8240" t="s">
        <v>2508</v>
      </c>
      <c r="C8240">
        <v>3362</v>
      </c>
      <c r="D8240" t="str">
        <f>+VLOOKUP(C8240,Param!K:L,2,FALSE)</f>
        <v>TELEFONICA DE ESPAÑA, S.A.</v>
      </c>
      <c r="E8240" t="s">
        <v>2547</v>
      </c>
      <c r="F8240" t="s">
        <v>8264</v>
      </c>
      <c r="G8240" t="s">
        <v>29</v>
      </c>
      <c r="H8240" s="5">
        <v>388.39</v>
      </c>
      <c r="I8240" s="5">
        <v>388.39249999999998</v>
      </c>
      <c r="J8240" s="5">
        <v>-2.4999999999977202E-3</v>
      </c>
      <c r="K8240" s="5">
        <v>388.39</v>
      </c>
      <c r="L8240" s="5">
        <v>0</v>
      </c>
      <c r="M8240" t="str">
        <f>IF(ISERROR(VLOOKUP(A8240,'[1]Ecart validé'!$A:$A,1,FALSE)),Z8240,"Ecart Validé")</f>
        <v>valid</v>
      </c>
      <c r="R8240" t="s">
        <v>30</v>
      </c>
      <c r="X8240"/>
      <c r="Y8240"/>
      <c r="Z8240" t="s">
        <v>31</v>
      </c>
    </row>
    <row r="8241" spans="1:26" x14ac:dyDescent="0.3">
      <c r="A8241" t="s">
        <v>10770</v>
      </c>
      <c r="B8241" t="s">
        <v>2508</v>
      </c>
      <c r="C8241">
        <v>3362</v>
      </c>
      <c r="D8241" t="str">
        <f>+VLOOKUP(C8241,Param!K:L,2,FALSE)</f>
        <v>TELEFONICA DE ESPAÑA, S.A.</v>
      </c>
      <c r="E8241" t="s">
        <v>2547</v>
      </c>
      <c r="F8241" t="s">
        <v>8266</v>
      </c>
      <c r="G8241" t="s">
        <v>29</v>
      </c>
      <c r="H8241" s="5">
        <v>388.39</v>
      </c>
      <c r="I8241" s="5">
        <v>388.39249999999998</v>
      </c>
      <c r="J8241" s="5">
        <v>-2.4999999999977202E-3</v>
      </c>
      <c r="K8241" s="5">
        <v>388.39</v>
      </c>
      <c r="L8241" s="5">
        <v>0</v>
      </c>
      <c r="M8241" t="str">
        <f>IF(ISERROR(VLOOKUP(A8241,'[1]Ecart validé'!$A:$A,1,FALSE)),Z8241,"Ecart Validé")</f>
        <v>valid</v>
      </c>
      <c r="R8241" t="s">
        <v>30</v>
      </c>
      <c r="X8241"/>
      <c r="Y8241"/>
      <c r="Z8241" t="s">
        <v>31</v>
      </c>
    </row>
    <row r="8242" spans="1:26" x14ac:dyDescent="0.3">
      <c r="A8242" t="s">
        <v>10771</v>
      </c>
      <c r="B8242" t="s">
        <v>2508</v>
      </c>
      <c r="C8242">
        <v>3362</v>
      </c>
      <c r="D8242" t="str">
        <f>+VLOOKUP(C8242,Param!K:L,2,FALSE)</f>
        <v>TELEFONICA DE ESPAÑA, S.A.</v>
      </c>
      <c r="E8242" t="s">
        <v>2552</v>
      </c>
      <c r="F8242" t="s">
        <v>8260</v>
      </c>
      <c r="G8242" t="s">
        <v>29</v>
      </c>
      <c r="H8242" s="5">
        <v>5265.18</v>
      </c>
      <c r="I8242" s="5">
        <v>5265.1832999999997</v>
      </c>
      <c r="J8242" s="5">
        <v>-3.2999999993989998E-3</v>
      </c>
      <c r="K8242" s="5">
        <v>5265.18</v>
      </c>
      <c r="L8242" s="5">
        <v>0</v>
      </c>
      <c r="M8242" t="str">
        <f>IF(ISERROR(VLOOKUP(A8242,'[1]Ecart validé'!$A:$A,1,FALSE)),Z8242,"Ecart Validé")</f>
        <v>valid</v>
      </c>
      <c r="R8242" t="s">
        <v>30</v>
      </c>
      <c r="X8242"/>
      <c r="Y8242"/>
      <c r="Z8242" t="s">
        <v>31</v>
      </c>
    </row>
    <row r="8243" spans="1:26" x14ac:dyDescent="0.3">
      <c r="A8243" t="s">
        <v>10772</v>
      </c>
      <c r="B8243" t="s">
        <v>2508</v>
      </c>
      <c r="C8243">
        <v>3362</v>
      </c>
      <c r="D8243" t="str">
        <f>+VLOOKUP(C8243,Param!K:L,2,FALSE)</f>
        <v>TELEFONICA DE ESPAÑA, S.A.</v>
      </c>
      <c r="E8243" t="s">
        <v>2552</v>
      </c>
      <c r="F8243" t="s">
        <v>8262</v>
      </c>
      <c r="G8243" t="s">
        <v>29</v>
      </c>
      <c r="H8243" s="5">
        <v>5269.21</v>
      </c>
      <c r="I8243" s="5">
        <v>5269.2088999999996</v>
      </c>
      <c r="J8243" s="5">
        <v>1.10000000040599E-3</v>
      </c>
      <c r="K8243" s="5">
        <v>5269.21</v>
      </c>
      <c r="L8243" s="5">
        <v>0</v>
      </c>
      <c r="M8243" t="str">
        <f>IF(ISERROR(VLOOKUP(A8243,'[1]Ecart validé'!$A:$A,1,FALSE)),Z8243,"Ecart Validé")</f>
        <v>valid</v>
      </c>
      <c r="R8243" t="s">
        <v>30</v>
      </c>
      <c r="X8243"/>
      <c r="Y8243"/>
      <c r="Z8243" t="s">
        <v>31</v>
      </c>
    </row>
    <row r="8244" spans="1:26" x14ac:dyDescent="0.3">
      <c r="A8244" t="s">
        <v>10773</v>
      </c>
      <c r="B8244" t="s">
        <v>2508</v>
      </c>
      <c r="C8244">
        <v>3362</v>
      </c>
      <c r="D8244" t="str">
        <f>+VLOOKUP(C8244,Param!K:L,2,FALSE)</f>
        <v>TELEFONICA DE ESPAÑA, S.A.</v>
      </c>
      <c r="E8244" t="s">
        <v>2552</v>
      </c>
      <c r="F8244" t="s">
        <v>8264</v>
      </c>
      <c r="G8244" t="s">
        <v>29</v>
      </c>
      <c r="H8244" s="5">
        <v>5114.24</v>
      </c>
      <c r="I8244" s="5">
        <v>5114.2412000000004</v>
      </c>
      <c r="J8244" s="5">
        <v>-1.2000000006082701E-3</v>
      </c>
      <c r="K8244" s="5">
        <v>5114.24</v>
      </c>
      <c r="L8244" s="5">
        <v>0</v>
      </c>
      <c r="M8244" t="str">
        <f>IF(ISERROR(VLOOKUP(A8244,'[1]Ecart validé'!$A:$A,1,FALSE)),Z8244,"Ecart Validé")</f>
        <v>valid</v>
      </c>
      <c r="R8244" t="s">
        <v>30</v>
      </c>
      <c r="X8244"/>
      <c r="Y8244"/>
      <c r="Z8244" t="s">
        <v>31</v>
      </c>
    </row>
    <row r="8245" spans="1:26" x14ac:dyDescent="0.3">
      <c r="A8245" t="s">
        <v>10774</v>
      </c>
      <c r="B8245" t="s">
        <v>2508</v>
      </c>
      <c r="C8245">
        <v>3362</v>
      </c>
      <c r="D8245" t="str">
        <f>+VLOOKUP(C8245,Param!K:L,2,FALSE)</f>
        <v>TELEFONICA DE ESPAÑA, S.A.</v>
      </c>
      <c r="E8245" t="s">
        <v>2552</v>
      </c>
      <c r="F8245" t="s">
        <v>8266</v>
      </c>
      <c r="G8245" t="s">
        <v>29</v>
      </c>
      <c r="H8245" s="5">
        <v>5222.92</v>
      </c>
      <c r="I8245" s="5">
        <v>5222.9205000000002</v>
      </c>
      <c r="J8245" s="5">
        <v>-5.0000000010186297E-4</v>
      </c>
      <c r="K8245" s="5">
        <v>5222.92</v>
      </c>
      <c r="L8245" s="5">
        <v>0</v>
      </c>
      <c r="M8245" t="str">
        <f>IF(ISERROR(VLOOKUP(A8245,'[1]Ecart validé'!$A:$A,1,FALSE)),Z8245,"Ecart Validé")</f>
        <v>valid</v>
      </c>
      <c r="R8245" t="s">
        <v>30</v>
      </c>
      <c r="X8245"/>
      <c r="Y8245"/>
      <c r="Z8245" t="s">
        <v>31</v>
      </c>
    </row>
    <row r="8246" spans="1:26" x14ac:dyDescent="0.3">
      <c r="A8246" t="s">
        <v>10775</v>
      </c>
      <c r="B8246" t="s">
        <v>2508</v>
      </c>
      <c r="C8246">
        <v>3362</v>
      </c>
      <c r="D8246" t="str">
        <f>+VLOOKUP(C8246,Param!K:L,2,FALSE)</f>
        <v>TELEFONICA DE ESPAÑA, S.A.</v>
      </c>
      <c r="E8246" t="s">
        <v>2557</v>
      </c>
      <c r="F8246" t="s">
        <v>8260</v>
      </c>
      <c r="G8246" t="s">
        <v>29</v>
      </c>
      <c r="H8246" s="5">
        <v>17083.599999999999</v>
      </c>
      <c r="I8246" s="5">
        <v>17083.596799999999</v>
      </c>
      <c r="J8246" s="5">
        <v>3.1999999991967299E-3</v>
      </c>
      <c r="K8246" s="5">
        <v>17083.599999999999</v>
      </c>
      <c r="L8246" s="5">
        <v>0</v>
      </c>
      <c r="M8246" t="str">
        <f>IF(ISERROR(VLOOKUP(A8246,'[1]Ecart validé'!$A:$A,1,FALSE)),Z8246,"Ecart Validé")</f>
        <v>valid</v>
      </c>
      <c r="R8246" t="s">
        <v>30</v>
      </c>
      <c r="X8246"/>
      <c r="Y8246"/>
      <c r="Z8246" t="s">
        <v>31</v>
      </c>
    </row>
    <row r="8247" spans="1:26" x14ac:dyDescent="0.3">
      <c r="A8247" t="s">
        <v>10776</v>
      </c>
      <c r="B8247" t="s">
        <v>2508</v>
      </c>
      <c r="C8247">
        <v>3362</v>
      </c>
      <c r="D8247" t="str">
        <f>+VLOOKUP(C8247,Param!K:L,2,FALSE)</f>
        <v>TELEFONICA DE ESPAÑA, S.A.</v>
      </c>
      <c r="E8247" t="s">
        <v>2557</v>
      </c>
      <c r="F8247" t="s">
        <v>8262</v>
      </c>
      <c r="G8247" t="s">
        <v>29</v>
      </c>
      <c r="H8247" s="5">
        <v>17255.23</v>
      </c>
      <c r="I8247" s="5">
        <v>17255.232199999999</v>
      </c>
      <c r="J8247" s="5">
        <v>-2.1999999989930001E-3</v>
      </c>
      <c r="K8247" s="5">
        <v>17255.23</v>
      </c>
      <c r="L8247" s="5">
        <v>0</v>
      </c>
      <c r="M8247" t="str">
        <f>IF(ISERROR(VLOOKUP(A8247,'[1]Ecart validé'!$A:$A,1,FALSE)),Z8247,"Ecart Validé")</f>
        <v>valid</v>
      </c>
      <c r="R8247" t="s">
        <v>30</v>
      </c>
      <c r="X8247"/>
      <c r="Y8247"/>
      <c r="Z8247" t="s">
        <v>31</v>
      </c>
    </row>
    <row r="8248" spans="1:26" x14ac:dyDescent="0.3">
      <c r="A8248" t="s">
        <v>10777</v>
      </c>
      <c r="B8248" t="s">
        <v>2508</v>
      </c>
      <c r="C8248">
        <v>3362</v>
      </c>
      <c r="D8248" t="str">
        <f>+VLOOKUP(C8248,Param!K:L,2,FALSE)</f>
        <v>TELEFONICA DE ESPAÑA, S.A.</v>
      </c>
      <c r="E8248" t="s">
        <v>2557</v>
      </c>
      <c r="F8248" t="s">
        <v>8264</v>
      </c>
      <c r="G8248" t="s">
        <v>29</v>
      </c>
      <c r="H8248" s="5">
        <v>18107.79</v>
      </c>
      <c r="I8248" s="5">
        <v>18107.7873</v>
      </c>
      <c r="J8248" s="5">
        <v>2.7000000009138598E-3</v>
      </c>
      <c r="K8248" s="5">
        <v>18107.79</v>
      </c>
      <c r="L8248" s="5">
        <v>0</v>
      </c>
      <c r="M8248" t="str">
        <f>IF(ISERROR(VLOOKUP(A8248,'[1]Ecart validé'!$A:$A,1,FALSE)),Z8248,"Ecart Validé")</f>
        <v>valid</v>
      </c>
      <c r="R8248" t="s">
        <v>30</v>
      </c>
      <c r="X8248"/>
      <c r="Y8248"/>
      <c r="Z8248" t="s">
        <v>31</v>
      </c>
    </row>
    <row r="8249" spans="1:26" x14ac:dyDescent="0.3">
      <c r="A8249" t="s">
        <v>10778</v>
      </c>
      <c r="B8249" t="s">
        <v>2508</v>
      </c>
      <c r="C8249">
        <v>3362</v>
      </c>
      <c r="D8249" t="str">
        <f>+VLOOKUP(C8249,Param!K:L,2,FALSE)</f>
        <v>TELEFONICA DE ESPAÑA, S.A.</v>
      </c>
      <c r="E8249" t="s">
        <v>2557</v>
      </c>
      <c r="F8249" t="s">
        <v>8266</v>
      </c>
      <c r="G8249" t="s">
        <v>29</v>
      </c>
      <c r="H8249" s="5">
        <v>25003.43</v>
      </c>
      <c r="I8249" s="5">
        <v>25003.432199999999</v>
      </c>
      <c r="J8249" s="5">
        <v>-2.1999999989930001E-3</v>
      </c>
      <c r="K8249" s="5">
        <v>25003.43</v>
      </c>
      <c r="L8249" s="5">
        <v>0</v>
      </c>
      <c r="M8249" t="str">
        <f>IF(ISERROR(VLOOKUP(A8249,'[1]Ecart validé'!$A:$A,1,FALSE)),Z8249,"Ecart Validé")</f>
        <v>valid</v>
      </c>
      <c r="R8249" t="s">
        <v>30</v>
      </c>
      <c r="X8249"/>
      <c r="Y8249"/>
      <c r="Z8249" t="s">
        <v>31</v>
      </c>
    </row>
    <row r="8250" spans="1:26" x14ac:dyDescent="0.3">
      <c r="A8250" t="s">
        <v>10779</v>
      </c>
      <c r="B8250" t="s">
        <v>2508</v>
      </c>
      <c r="C8250">
        <v>5475</v>
      </c>
      <c r="D8250" t="str">
        <f>+VLOOKUP(C8250,Param!K:L,2,FALSE)</f>
        <v>TELEFONICA MOVILES ESPAÑA, S.A.U.</v>
      </c>
      <c r="E8250" t="s">
        <v>2782</v>
      </c>
      <c r="F8250" t="s">
        <v>8260</v>
      </c>
      <c r="G8250" t="s">
        <v>29</v>
      </c>
      <c r="H8250" s="5">
        <v>1769.73</v>
      </c>
      <c r="I8250" s="5">
        <v>1769.7311</v>
      </c>
      <c r="J8250" s="5">
        <v>-1.09999999995125E-3</v>
      </c>
      <c r="K8250" s="5">
        <v>1769.73</v>
      </c>
      <c r="L8250" s="5">
        <v>0</v>
      </c>
      <c r="M8250" t="str">
        <f>IF(ISERROR(VLOOKUP(A8250,'[1]Ecart validé'!$A:$A,1,FALSE)),Z8250,"Ecart Validé")</f>
        <v>valid</v>
      </c>
      <c r="R8250" t="s">
        <v>30</v>
      </c>
      <c r="X8250"/>
      <c r="Y8250"/>
      <c r="Z8250" t="s">
        <v>31</v>
      </c>
    </row>
    <row r="8251" spans="1:26" x14ac:dyDescent="0.3">
      <c r="A8251" t="s">
        <v>10780</v>
      </c>
      <c r="B8251" t="s">
        <v>2508</v>
      </c>
      <c r="C8251">
        <v>5475</v>
      </c>
      <c r="D8251" t="str">
        <f>+VLOOKUP(C8251,Param!K:L,2,FALSE)</f>
        <v>TELEFONICA MOVILES ESPAÑA, S.A.U.</v>
      </c>
      <c r="E8251" t="s">
        <v>2782</v>
      </c>
      <c r="F8251" t="s">
        <v>8262</v>
      </c>
      <c r="G8251" t="s">
        <v>29</v>
      </c>
      <c r="H8251" s="5">
        <v>1505.45</v>
      </c>
      <c r="I8251" s="5">
        <v>1505.4460999999999</v>
      </c>
      <c r="J8251" s="5">
        <v>3.90000000015788E-3</v>
      </c>
      <c r="K8251" s="5">
        <v>1505.45</v>
      </c>
      <c r="L8251" s="5">
        <v>0</v>
      </c>
      <c r="M8251" t="str">
        <f>IF(ISERROR(VLOOKUP(A8251,'[1]Ecart validé'!$A:$A,1,FALSE)),Z8251,"Ecart Validé")</f>
        <v>valid</v>
      </c>
      <c r="R8251" t="s">
        <v>30</v>
      </c>
      <c r="X8251"/>
      <c r="Y8251"/>
      <c r="Z8251" t="s">
        <v>31</v>
      </c>
    </row>
    <row r="8252" spans="1:26" x14ac:dyDescent="0.3">
      <c r="A8252" t="s">
        <v>10781</v>
      </c>
      <c r="B8252" t="s">
        <v>2508</v>
      </c>
      <c r="C8252">
        <v>5475</v>
      </c>
      <c r="D8252" t="str">
        <f>+VLOOKUP(C8252,Param!K:L,2,FALSE)</f>
        <v>TELEFONICA MOVILES ESPAÑA, S.A.U.</v>
      </c>
      <c r="E8252" t="s">
        <v>2782</v>
      </c>
      <c r="F8252" t="s">
        <v>8264</v>
      </c>
      <c r="G8252" t="s">
        <v>29</v>
      </c>
      <c r="H8252" s="5">
        <v>3369.45</v>
      </c>
      <c r="I8252" s="5">
        <v>3369.4456</v>
      </c>
      <c r="J8252" s="5">
        <v>4.399999999805E-3</v>
      </c>
      <c r="K8252" s="5">
        <v>3369.45</v>
      </c>
      <c r="L8252" s="5">
        <v>0</v>
      </c>
      <c r="M8252" t="str">
        <f>IF(ISERROR(VLOOKUP(A8252,'[1]Ecart validé'!$A:$A,1,FALSE)),Z8252,"Ecart Validé")</f>
        <v>valid</v>
      </c>
      <c r="R8252" t="s">
        <v>30</v>
      </c>
      <c r="X8252"/>
      <c r="Y8252"/>
      <c r="Z8252" t="s">
        <v>31</v>
      </c>
    </row>
    <row r="8253" spans="1:26" x14ac:dyDescent="0.3">
      <c r="A8253" t="s">
        <v>10782</v>
      </c>
      <c r="B8253" t="s">
        <v>2508</v>
      </c>
      <c r="C8253">
        <v>5475</v>
      </c>
      <c r="D8253" t="str">
        <f>+VLOOKUP(C8253,Param!K:L,2,FALSE)</f>
        <v>TELEFONICA MOVILES ESPAÑA, S.A.U.</v>
      </c>
      <c r="E8253" t="s">
        <v>2782</v>
      </c>
      <c r="F8253" t="s">
        <v>8266</v>
      </c>
      <c r="G8253" t="s">
        <v>29</v>
      </c>
      <c r="H8253" s="5">
        <v>387.8</v>
      </c>
      <c r="I8253" s="5">
        <v>387.80259999999998</v>
      </c>
      <c r="J8253" s="5">
        <v>-2.5999999999726199E-3</v>
      </c>
      <c r="K8253" s="5">
        <v>387.8</v>
      </c>
      <c r="L8253" s="5">
        <v>0</v>
      </c>
      <c r="M8253" t="str">
        <f>IF(ISERROR(VLOOKUP(A8253,'[1]Ecart validé'!$A:$A,1,FALSE)),Z8253,"Ecart Validé")</f>
        <v>valid</v>
      </c>
      <c r="R8253" t="s">
        <v>30</v>
      </c>
      <c r="X8253"/>
      <c r="Y8253"/>
      <c r="Z8253" t="s">
        <v>31</v>
      </c>
    </row>
    <row r="8254" spans="1:26" x14ac:dyDescent="0.3">
      <c r="A8254" t="s">
        <v>10783</v>
      </c>
      <c r="B8254" t="s">
        <v>2508</v>
      </c>
      <c r="C8254">
        <v>181104</v>
      </c>
      <c r="D8254" t="str">
        <f>+VLOOKUP(C8254,Param!K:L,2,FALSE)</f>
        <v>MARKETING CREATION</v>
      </c>
      <c r="E8254" t="s">
        <v>2939</v>
      </c>
      <c r="F8254" t="s">
        <v>8264</v>
      </c>
      <c r="G8254" t="s">
        <v>29</v>
      </c>
      <c r="H8254" s="5">
        <v>13.5</v>
      </c>
      <c r="I8254" s="5">
        <v>13.5</v>
      </c>
      <c r="J8254" s="5">
        <v>0</v>
      </c>
      <c r="K8254" s="5">
        <v>13.5</v>
      </c>
      <c r="L8254" s="5">
        <v>0</v>
      </c>
      <c r="M8254" t="str">
        <f>IF(ISERROR(VLOOKUP(A8254,'[1]Ecart validé'!$A:$A,1,FALSE)),Z8254,"Ecart Validé")</f>
        <v>valid</v>
      </c>
      <c r="R8254" t="s">
        <v>30</v>
      </c>
      <c r="X8254"/>
      <c r="Y8254"/>
      <c r="Z8254" t="s">
        <v>31</v>
      </c>
    </row>
    <row r="8255" spans="1:26" x14ac:dyDescent="0.3">
      <c r="A8255" t="s">
        <v>10784</v>
      </c>
      <c r="B8255" t="s">
        <v>2508</v>
      </c>
      <c r="C8255">
        <v>114558</v>
      </c>
      <c r="D8255" t="str">
        <f>+VLOOKUP(C8255,Param!K:L,2,FALSE)</f>
        <v>WIFIRST</v>
      </c>
      <c r="E8255" t="s">
        <v>10785</v>
      </c>
      <c r="F8255" t="s">
        <v>8264</v>
      </c>
      <c r="G8255" t="s">
        <v>29</v>
      </c>
      <c r="H8255" s="5">
        <v>46</v>
      </c>
      <c r="I8255" s="5">
        <v>46.001399999999997</v>
      </c>
      <c r="J8255" s="5">
        <v>-1.39999999999673E-3</v>
      </c>
      <c r="K8255" s="5">
        <v>46</v>
      </c>
      <c r="L8255" s="5">
        <v>0</v>
      </c>
      <c r="M8255" t="str">
        <f>IF(ISERROR(VLOOKUP(A8255,'[1]Ecart validé'!$A:$A,1,FALSE)),Z8255,"Ecart Validé")</f>
        <v>valid</v>
      </c>
      <c r="R8255" t="s">
        <v>30</v>
      </c>
      <c r="X8255"/>
      <c r="Y8255"/>
      <c r="Z8255" t="s">
        <v>31</v>
      </c>
    </row>
    <row r="8256" spans="1:26" x14ac:dyDescent="0.3">
      <c r="A8256" t="s">
        <v>10786</v>
      </c>
      <c r="B8256" t="s">
        <v>2508</v>
      </c>
      <c r="C8256">
        <v>114558</v>
      </c>
      <c r="D8256" t="str">
        <f>+VLOOKUP(C8256,Param!K:L,2,FALSE)</f>
        <v>WIFIRST</v>
      </c>
      <c r="E8256" t="s">
        <v>10785</v>
      </c>
      <c r="F8256" t="s">
        <v>8266</v>
      </c>
      <c r="G8256" t="s">
        <v>29</v>
      </c>
      <c r="H8256" s="5">
        <v>29.02</v>
      </c>
      <c r="I8256" s="5">
        <v>29.019600000000001</v>
      </c>
      <c r="J8256" s="5">
        <v>3.9999999999906701E-4</v>
      </c>
      <c r="K8256" s="5">
        <v>29.02</v>
      </c>
      <c r="L8256" s="5">
        <v>0</v>
      </c>
      <c r="M8256" t="str">
        <f>IF(ISERROR(VLOOKUP(A8256,'[1]Ecart validé'!$A:$A,1,FALSE)),Z8256,"Ecart Validé")</f>
        <v>valid</v>
      </c>
      <c r="R8256" t="s">
        <v>30</v>
      </c>
      <c r="X8256"/>
      <c r="Y8256"/>
      <c r="Z8256" t="s">
        <v>31</v>
      </c>
    </row>
    <row r="8257" spans="1:26" x14ac:dyDescent="0.3">
      <c r="A8257" t="s">
        <v>10787</v>
      </c>
      <c r="B8257" t="s">
        <v>2508</v>
      </c>
      <c r="C8257">
        <v>4657</v>
      </c>
      <c r="D8257" t="str">
        <f>+VLOOKUP(C8257,Param!K:L,2,FALSE)</f>
        <v>CUALTIS, S.L.</v>
      </c>
      <c r="E8257" t="s">
        <v>2716</v>
      </c>
      <c r="F8257" t="s">
        <v>8260</v>
      </c>
      <c r="G8257" t="s">
        <v>29</v>
      </c>
      <c r="H8257" s="5">
        <v>181.44</v>
      </c>
      <c r="I8257" s="5">
        <v>181.44159999999999</v>
      </c>
      <c r="J8257" s="5">
        <v>-1.59999999999627E-3</v>
      </c>
      <c r="K8257" s="5">
        <v>181.44</v>
      </c>
      <c r="L8257" s="5">
        <v>0</v>
      </c>
      <c r="M8257" t="str">
        <f>IF(ISERROR(VLOOKUP(A8257,'[1]Ecart validé'!$A:$A,1,FALSE)),Z8257,"Ecart Validé")</f>
        <v>valid</v>
      </c>
      <c r="R8257" t="s">
        <v>30</v>
      </c>
      <c r="X8257"/>
      <c r="Y8257"/>
      <c r="Z8257" t="s">
        <v>31</v>
      </c>
    </row>
    <row r="8258" spans="1:26" x14ac:dyDescent="0.3">
      <c r="A8258" t="s">
        <v>10788</v>
      </c>
      <c r="B8258" t="s">
        <v>2508</v>
      </c>
      <c r="C8258">
        <v>4657</v>
      </c>
      <c r="D8258" t="str">
        <f>+VLOOKUP(C8258,Param!K:L,2,FALSE)</f>
        <v>CUALTIS, S.L.</v>
      </c>
      <c r="E8258" t="s">
        <v>2716</v>
      </c>
      <c r="F8258" t="s">
        <v>8262</v>
      </c>
      <c r="G8258" t="s">
        <v>29</v>
      </c>
      <c r="H8258" s="5">
        <v>68.849999999999994</v>
      </c>
      <c r="I8258" s="5">
        <v>68.852099999999993</v>
      </c>
      <c r="J8258" s="5">
        <v>-2.0999999999702298E-3</v>
      </c>
      <c r="K8258" s="5">
        <v>68.849999999999994</v>
      </c>
      <c r="L8258" s="5">
        <v>0</v>
      </c>
      <c r="M8258" t="str">
        <f>IF(ISERROR(VLOOKUP(A8258,'[1]Ecart validé'!$A:$A,1,FALSE)),Z8258,"Ecart Validé")</f>
        <v>valid</v>
      </c>
      <c r="R8258" t="s">
        <v>30</v>
      </c>
      <c r="X8258"/>
      <c r="Y8258"/>
      <c r="Z8258" t="s">
        <v>31</v>
      </c>
    </row>
    <row r="8259" spans="1:26" x14ac:dyDescent="0.3">
      <c r="A8259" t="s">
        <v>10789</v>
      </c>
      <c r="B8259" t="s">
        <v>2508</v>
      </c>
      <c r="C8259">
        <v>4657</v>
      </c>
      <c r="D8259" t="str">
        <f>+VLOOKUP(C8259,Param!K:L,2,FALSE)</f>
        <v>CUALTIS, S.L.</v>
      </c>
      <c r="E8259" t="s">
        <v>2716</v>
      </c>
      <c r="F8259" t="s">
        <v>8264</v>
      </c>
      <c r="G8259" t="s">
        <v>29</v>
      </c>
      <c r="H8259" s="5">
        <v>42.02</v>
      </c>
      <c r="I8259" s="5">
        <v>42.014099999999999</v>
      </c>
      <c r="J8259" s="5">
        <v>5.9000000000040097E-3</v>
      </c>
      <c r="K8259" s="5">
        <v>42.02</v>
      </c>
      <c r="L8259" s="5">
        <v>0</v>
      </c>
      <c r="M8259" t="str">
        <f>IF(ISERROR(VLOOKUP(A8259,'[1]Ecart validé'!$A:$A,1,FALSE)),Z8259,"Ecart Validé")</f>
        <v>valid</v>
      </c>
      <c r="R8259" t="s">
        <v>30</v>
      </c>
      <c r="X8259"/>
      <c r="Y8259"/>
      <c r="Z8259" t="s">
        <v>31</v>
      </c>
    </row>
    <row r="8260" spans="1:26" x14ac:dyDescent="0.3">
      <c r="A8260" t="s">
        <v>10790</v>
      </c>
      <c r="B8260" t="s">
        <v>2508</v>
      </c>
      <c r="C8260">
        <v>4657</v>
      </c>
      <c r="D8260" t="str">
        <f>+VLOOKUP(C8260,Param!K:L,2,FALSE)</f>
        <v>CUALTIS, S.L.</v>
      </c>
      <c r="E8260" t="s">
        <v>2716</v>
      </c>
      <c r="F8260" t="s">
        <v>8266</v>
      </c>
      <c r="G8260" t="s">
        <v>29</v>
      </c>
      <c r="H8260" s="5">
        <v>19.2</v>
      </c>
      <c r="I8260" s="5">
        <v>19.197900000000001</v>
      </c>
      <c r="J8260" s="5">
        <v>2.0999999999986498E-3</v>
      </c>
      <c r="K8260" s="5">
        <v>19.2</v>
      </c>
      <c r="L8260" s="5">
        <v>0</v>
      </c>
      <c r="M8260" t="str">
        <f>IF(ISERROR(VLOOKUP(A8260,'[1]Ecart validé'!$A:$A,1,FALSE)),Z8260,"Ecart Validé")</f>
        <v>valid</v>
      </c>
      <c r="R8260" t="s">
        <v>30</v>
      </c>
      <c r="X8260"/>
      <c r="Y8260"/>
      <c r="Z8260" t="s">
        <v>31</v>
      </c>
    </row>
    <row r="8261" spans="1:26" x14ac:dyDescent="0.3">
      <c r="A8261" t="s">
        <v>10791</v>
      </c>
      <c r="B8261" t="s">
        <v>2508</v>
      </c>
      <c r="C8261">
        <v>4565</v>
      </c>
      <c r="D8261" t="str">
        <f>+VLOOKUP(C8261,Param!K:L,2,FALSE)</f>
        <v>HAVAS MEDIA GROUP SPAIN, S.A. (antes MPG)</v>
      </c>
      <c r="E8261" t="s">
        <v>2688</v>
      </c>
      <c r="F8261" t="s">
        <v>8719</v>
      </c>
      <c r="G8261" t="s">
        <v>29</v>
      </c>
      <c r="H8261" s="5">
        <v>90.73</v>
      </c>
      <c r="I8261" s="5">
        <v>90.730699999999999</v>
      </c>
      <c r="J8261" s="5">
        <v>-6.9999999999481501E-4</v>
      </c>
      <c r="K8261" s="5">
        <v>90.73</v>
      </c>
      <c r="L8261" s="5">
        <v>0</v>
      </c>
      <c r="M8261" t="str">
        <f>IF(ISERROR(VLOOKUP(A8261,'[1]Ecart validé'!$A:$A,1,FALSE)),Z8261,"Ecart Validé")</f>
        <v>valid</v>
      </c>
      <c r="R8261" t="s">
        <v>30</v>
      </c>
      <c r="X8261"/>
      <c r="Y8261"/>
      <c r="Z8261" t="s">
        <v>31</v>
      </c>
    </row>
    <row r="8262" spans="1:26" x14ac:dyDescent="0.3">
      <c r="A8262" t="s">
        <v>10792</v>
      </c>
      <c r="B8262" t="s">
        <v>2508</v>
      </c>
      <c r="C8262">
        <v>4565</v>
      </c>
      <c r="D8262" t="str">
        <f>+VLOOKUP(C8262,Param!K:L,2,FALSE)</f>
        <v>HAVAS MEDIA GROUP SPAIN, S.A. (antes MPG)</v>
      </c>
      <c r="E8262" t="s">
        <v>2688</v>
      </c>
      <c r="F8262" t="s">
        <v>8721</v>
      </c>
      <c r="G8262" t="s">
        <v>29</v>
      </c>
      <c r="H8262" s="5">
        <v>73.47</v>
      </c>
      <c r="I8262" s="5">
        <v>73.465299999999999</v>
      </c>
      <c r="J8262" s="5">
        <v>4.6999999999997001E-3</v>
      </c>
      <c r="K8262" s="5">
        <v>73.47</v>
      </c>
      <c r="L8262" s="5">
        <v>0</v>
      </c>
      <c r="M8262" t="str">
        <f>IF(ISERROR(VLOOKUP(A8262,'[1]Ecart validé'!$A:$A,1,FALSE)),Z8262,"Ecart Validé")</f>
        <v>valid</v>
      </c>
      <c r="R8262" t="s">
        <v>30</v>
      </c>
      <c r="X8262"/>
      <c r="Y8262"/>
      <c r="Z8262" t="s">
        <v>31</v>
      </c>
    </row>
    <row r="8263" spans="1:26" x14ac:dyDescent="0.3">
      <c r="A8263" t="s">
        <v>10793</v>
      </c>
      <c r="B8263" t="s">
        <v>2508</v>
      </c>
      <c r="C8263">
        <v>358224</v>
      </c>
      <c r="D8263" t="str">
        <f>+VLOOKUP(C8263,Param!K:L,2,FALSE)</f>
        <v>TECNIMART SL</v>
      </c>
      <c r="E8263" t="s">
        <v>10794</v>
      </c>
      <c r="F8263" t="s">
        <v>8260</v>
      </c>
      <c r="G8263" t="s">
        <v>29</v>
      </c>
      <c r="H8263" s="5">
        <v>66.14</v>
      </c>
      <c r="I8263" s="5">
        <v>66.136499999999998</v>
      </c>
      <c r="J8263" s="5">
        <v>3.5000000000024998E-3</v>
      </c>
      <c r="K8263" s="5">
        <v>66.14</v>
      </c>
      <c r="L8263" s="5">
        <v>0</v>
      </c>
      <c r="M8263" t="str">
        <f>IF(ISERROR(VLOOKUP(A8263,'[1]Ecart validé'!$A:$A,1,FALSE)),Z8263,"Ecart Validé")</f>
        <v>valid</v>
      </c>
      <c r="R8263" t="s">
        <v>30</v>
      </c>
      <c r="X8263"/>
      <c r="Y8263"/>
      <c r="Z8263" t="s">
        <v>31</v>
      </c>
    </row>
    <row r="8264" spans="1:26" x14ac:dyDescent="0.3">
      <c r="A8264" t="s">
        <v>10795</v>
      </c>
      <c r="B8264" t="s">
        <v>2508</v>
      </c>
      <c r="C8264">
        <v>358224</v>
      </c>
      <c r="D8264" t="str">
        <f>+VLOOKUP(C8264,Param!K:L,2,FALSE)</f>
        <v>TECNIMART SL</v>
      </c>
      <c r="E8264" t="s">
        <v>10794</v>
      </c>
      <c r="F8264" t="s">
        <v>8262</v>
      </c>
      <c r="G8264" t="s">
        <v>29</v>
      </c>
      <c r="H8264" s="5">
        <v>66.13</v>
      </c>
      <c r="I8264" s="5">
        <v>66.136499999999998</v>
      </c>
      <c r="J8264" s="5">
        <v>-6.5000000000026096E-3</v>
      </c>
      <c r="K8264" s="5">
        <v>66.13</v>
      </c>
      <c r="L8264" s="5">
        <v>0</v>
      </c>
      <c r="M8264" t="str">
        <f>IF(ISERROR(VLOOKUP(A8264,'[1]Ecart validé'!$A:$A,1,FALSE)),Z8264,"Ecart Validé")</f>
        <v>valid</v>
      </c>
      <c r="R8264" t="s">
        <v>30</v>
      </c>
      <c r="X8264"/>
      <c r="Y8264"/>
      <c r="Z8264" t="s">
        <v>31</v>
      </c>
    </row>
    <row r="8265" spans="1:26" x14ac:dyDescent="0.3">
      <c r="A8265" t="s">
        <v>10796</v>
      </c>
      <c r="B8265" t="s">
        <v>2508</v>
      </c>
      <c r="C8265">
        <v>358224</v>
      </c>
      <c r="D8265" t="str">
        <f>+VLOOKUP(C8265,Param!K:L,2,FALSE)</f>
        <v>TECNIMART SL</v>
      </c>
      <c r="E8265" t="s">
        <v>10794</v>
      </c>
      <c r="F8265" t="s">
        <v>8264</v>
      </c>
      <c r="G8265" t="s">
        <v>29</v>
      </c>
      <c r="H8265" s="5">
        <v>66.14</v>
      </c>
      <c r="I8265" s="5">
        <v>66.136499999999998</v>
      </c>
      <c r="J8265" s="5">
        <v>3.5000000000024998E-3</v>
      </c>
      <c r="K8265" s="5">
        <v>66.14</v>
      </c>
      <c r="L8265" s="5">
        <v>0</v>
      </c>
      <c r="M8265" t="str">
        <f>IF(ISERROR(VLOOKUP(A8265,'[1]Ecart validé'!$A:$A,1,FALSE)),Z8265,"Ecart Validé")</f>
        <v>valid</v>
      </c>
      <c r="R8265" t="s">
        <v>30</v>
      </c>
      <c r="X8265"/>
      <c r="Y8265"/>
      <c r="Z8265" t="s">
        <v>31</v>
      </c>
    </row>
    <row r="8266" spans="1:26" x14ac:dyDescent="0.3">
      <c r="A8266" t="s">
        <v>10797</v>
      </c>
      <c r="B8266" t="s">
        <v>2508</v>
      </c>
      <c r="C8266">
        <v>358224</v>
      </c>
      <c r="D8266" t="str">
        <f>+VLOOKUP(C8266,Param!K:L,2,FALSE)</f>
        <v>TECNIMART SL</v>
      </c>
      <c r="E8266" t="s">
        <v>10794</v>
      </c>
      <c r="F8266" t="s">
        <v>8266</v>
      </c>
      <c r="G8266" t="s">
        <v>29</v>
      </c>
      <c r="H8266" s="5">
        <v>66.14</v>
      </c>
      <c r="I8266" s="5">
        <v>66.136499999999998</v>
      </c>
      <c r="J8266" s="5">
        <v>3.5000000000024998E-3</v>
      </c>
      <c r="K8266" s="5">
        <v>66.14</v>
      </c>
      <c r="L8266" s="5">
        <v>0</v>
      </c>
      <c r="M8266" t="str">
        <f>IF(ISERROR(VLOOKUP(A8266,'[1]Ecart validé'!$A:$A,1,FALSE)),Z8266,"Ecart Validé")</f>
        <v>valid</v>
      </c>
      <c r="R8266" t="s">
        <v>30</v>
      </c>
      <c r="X8266"/>
      <c r="Y8266"/>
      <c r="Z8266" t="s">
        <v>31</v>
      </c>
    </row>
    <row r="8267" spans="1:26" x14ac:dyDescent="0.3">
      <c r="A8267" t="s">
        <v>10798</v>
      </c>
      <c r="B8267" t="s">
        <v>2508</v>
      </c>
      <c r="C8267">
        <v>72563</v>
      </c>
      <c r="D8267" t="str">
        <f>+VLOOKUP(C8267,Param!K:L,2,FALSE)</f>
        <v>AVC RESIDUOS S.L.</v>
      </c>
      <c r="E8267" t="s">
        <v>10799</v>
      </c>
      <c r="F8267" t="s">
        <v>8262</v>
      </c>
      <c r="G8267" t="s">
        <v>29</v>
      </c>
      <c r="H8267" s="5">
        <v>184.21</v>
      </c>
      <c r="I8267" s="5">
        <v>184.2116</v>
      </c>
      <c r="J8267" s="5">
        <v>-1.59999999999627E-3</v>
      </c>
      <c r="K8267" s="5">
        <v>184.21</v>
      </c>
      <c r="L8267" s="5">
        <v>0</v>
      </c>
      <c r="M8267" t="str">
        <f>IF(ISERROR(VLOOKUP(A8267,'[1]Ecart validé'!$A:$A,1,FALSE)),Z8267,"Ecart Validé")</f>
        <v>valid</v>
      </c>
      <c r="R8267" t="s">
        <v>30</v>
      </c>
      <c r="X8267"/>
      <c r="Y8267"/>
      <c r="Z8267" t="s">
        <v>31</v>
      </c>
    </row>
    <row r="8268" spans="1:26" x14ac:dyDescent="0.3">
      <c r="A8268" t="s">
        <v>10800</v>
      </c>
      <c r="B8268" t="s">
        <v>2508</v>
      </c>
      <c r="C8268">
        <v>72563</v>
      </c>
      <c r="D8268" t="str">
        <f>+VLOOKUP(C8268,Param!K:L,2,FALSE)</f>
        <v>AVC RESIDUOS S.L.</v>
      </c>
      <c r="E8268" t="s">
        <v>10799</v>
      </c>
      <c r="F8268" t="s">
        <v>8264</v>
      </c>
      <c r="G8268" t="s">
        <v>29</v>
      </c>
      <c r="H8268" s="5">
        <v>253.81</v>
      </c>
      <c r="I8268" s="5">
        <v>253.809</v>
      </c>
      <c r="J8268" s="5">
        <v>1.0000000000047701E-3</v>
      </c>
      <c r="K8268" s="5">
        <v>253.81</v>
      </c>
      <c r="L8268" s="5">
        <v>0</v>
      </c>
      <c r="M8268" t="str">
        <f>IF(ISERROR(VLOOKUP(A8268,'[1]Ecart validé'!$A:$A,1,FALSE)),Z8268,"Ecart Validé")</f>
        <v>valid</v>
      </c>
      <c r="R8268" t="s">
        <v>30</v>
      </c>
      <c r="X8268"/>
      <c r="Y8268"/>
      <c r="Z8268" t="s">
        <v>31</v>
      </c>
    </row>
    <row r="8269" spans="1:26" x14ac:dyDescent="0.3">
      <c r="A8269" t="s">
        <v>10801</v>
      </c>
      <c r="B8269" t="s">
        <v>2508</v>
      </c>
      <c r="C8269">
        <v>72563</v>
      </c>
      <c r="D8269" t="str">
        <f>+VLOOKUP(C8269,Param!K:L,2,FALSE)</f>
        <v>AVC RESIDUOS S.L.</v>
      </c>
      <c r="E8269" t="s">
        <v>10799</v>
      </c>
      <c r="F8269" t="s">
        <v>8266</v>
      </c>
      <c r="G8269" t="s">
        <v>29</v>
      </c>
      <c r="H8269" s="5">
        <v>299.36</v>
      </c>
      <c r="I8269" s="5">
        <v>299.36399999999998</v>
      </c>
      <c r="J8269" s="5">
        <v>-3.9999999999622499E-3</v>
      </c>
      <c r="K8269" s="5">
        <v>299.36</v>
      </c>
      <c r="L8269" s="5">
        <v>0</v>
      </c>
      <c r="M8269" t="str">
        <f>IF(ISERROR(VLOOKUP(A8269,'[1]Ecart validé'!$A:$A,1,FALSE)),Z8269,"Ecart Validé")</f>
        <v>valid</v>
      </c>
      <c r="R8269" t="s">
        <v>30</v>
      </c>
      <c r="X8269"/>
      <c r="Y8269"/>
      <c r="Z8269" t="s">
        <v>31</v>
      </c>
    </row>
    <row r="8270" spans="1:26" x14ac:dyDescent="0.3">
      <c r="A8270" t="s">
        <v>10802</v>
      </c>
      <c r="B8270" t="s">
        <v>2508</v>
      </c>
      <c r="C8270">
        <v>4718</v>
      </c>
      <c r="D8270" t="str">
        <f>+VLOOKUP(C8270,Param!K:L,2,FALSE)</f>
        <v>EULEN SEGURIDAD, S.A.</v>
      </c>
      <c r="E8270" t="s">
        <v>2731</v>
      </c>
      <c r="F8270" t="s">
        <v>8262</v>
      </c>
      <c r="G8270" t="s">
        <v>29</v>
      </c>
      <c r="H8270" s="5">
        <v>17.45</v>
      </c>
      <c r="I8270" s="5">
        <v>17.452200000000001</v>
      </c>
      <c r="J8270" s="5">
        <v>-2.2000000000019699E-3</v>
      </c>
      <c r="K8270" s="5">
        <v>17.45</v>
      </c>
      <c r="L8270" s="5">
        <v>0</v>
      </c>
      <c r="M8270" t="str">
        <f>IF(ISERROR(VLOOKUP(A8270,'[1]Ecart validé'!$A:$A,1,FALSE)),Z8270,"Ecart Validé")</f>
        <v>valid</v>
      </c>
      <c r="R8270" t="s">
        <v>30</v>
      </c>
      <c r="X8270"/>
      <c r="Y8270"/>
      <c r="Z8270" t="s">
        <v>31</v>
      </c>
    </row>
    <row r="8271" spans="1:26" x14ac:dyDescent="0.3">
      <c r="A8271" t="s">
        <v>10803</v>
      </c>
      <c r="B8271" t="s">
        <v>2508</v>
      </c>
      <c r="C8271">
        <v>4718</v>
      </c>
      <c r="D8271" t="str">
        <f>+VLOOKUP(C8271,Param!K:L,2,FALSE)</f>
        <v>EULEN SEGURIDAD, S.A.</v>
      </c>
      <c r="E8271" t="s">
        <v>2731</v>
      </c>
      <c r="F8271" t="s">
        <v>8264</v>
      </c>
      <c r="G8271" t="s">
        <v>29</v>
      </c>
      <c r="H8271" s="5">
        <v>4.47</v>
      </c>
      <c r="I8271" s="5">
        <v>4.4726999999999997</v>
      </c>
      <c r="J8271" s="5">
        <v>-2.6999999999999199E-3</v>
      </c>
      <c r="K8271" s="5">
        <v>4.47</v>
      </c>
      <c r="L8271" s="5">
        <v>0</v>
      </c>
      <c r="M8271" t="str">
        <f>IF(ISERROR(VLOOKUP(A8271,'[1]Ecart validé'!$A:$A,1,FALSE)),Z8271,"Ecart Validé")</f>
        <v>valid</v>
      </c>
      <c r="R8271" t="s">
        <v>30</v>
      </c>
      <c r="X8271"/>
      <c r="Y8271"/>
      <c r="Z8271" t="s">
        <v>31</v>
      </c>
    </row>
    <row r="8272" spans="1:26" x14ac:dyDescent="0.3">
      <c r="A8272" t="s">
        <v>10804</v>
      </c>
      <c r="B8272" t="s">
        <v>2508</v>
      </c>
      <c r="C8272">
        <v>4718</v>
      </c>
      <c r="D8272" t="str">
        <f>+VLOOKUP(C8272,Param!K:L,2,FALSE)</f>
        <v>EULEN SEGURIDAD, S.A.</v>
      </c>
      <c r="E8272" t="s">
        <v>2731</v>
      </c>
      <c r="F8272" t="s">
        <v>8266</v>
      </c>
      <c r="G8272" t="s">
        <v>29</v>
      </c>
      <c r="H8272" s="5">
        <v>18.489999999999998</v>
      </c>
      <c r="I8272" s="5">
        <v>18.4907</v>
      </c>
      <c r="J8272" s="5">
        <v>-7.0000000000192098E-4</v>
      </c>
      <c r="K8272" s="5">
        <v>18.489999999999998</v>
      </c>
      <c r="L8272" s="5">
        <v>0</v>
      </c>
      <c r="M8272" t="str">
        <f>IF(ISERROR(VLOOKUP(A8272,'[1]Ecart validé'!$A:$A,1,FALSE)),Z8272,"Ecart Validé")</f>
        <v>valid</v>
      </c>
      <c r="R8272" t="s">
        <v>30</v>
      </c>
      <c r="X8272"/>
      <c r="Y8272"/>
      <c r="Z8272" t="s">
        <v>31</v>
      </c>
    </row>
    <row r="8273" spans="1:26" x14ac:dyDescent="0.3">
      <c r="A8273" t="s">
        <v>10805</v>
      </c>
      <c r="B8273" t="s">
        <v>2508</v>
      </c>
      <c r="C8273">
        <v>3165</v>
      </c>
      <c r="D8273" t="str">
        <f>+VLOOKUP(C8273,Param!K:L,2,FALSE)</f>
        <v>GRAFICAS SAN SADURNI, S.L.</v>
      </c>
      <c r="E8273" t="s">
        <v>2524</v>
      </c>
      <c r="F8273" t="s">
        <v>8260</v>
      </c>
      <c r="G8273" t="s">
        <v>29</v>
      </c>
      <c r="H8273" s="5">
        <v>36.35</v>
      </c>
      <c r="I8273" s="5">
        <v>36.347999999999999</v>
      </c>
      <c r="J8273" s="5">
        <v>2.0000000000024399E-3</v>
      </c>
      <c r="K8273" s="5">
        <v>36.347999999999999</v>
      </c>
      <c r="L8273" s="5">
        <v>2.0000000000024399E-3</v>
      </c>
      <c r="M8273" t="str">
        <f>IF(ISERROR(VLOOKUP(A8273,'[1]Ecart validé'!$A:$A,1,FALSE)),Z8273,"Ecart Validé")</f>
        <v>valid</v>
      </c>
      <c r="R8273" t="s">
        <v>30</v>
      </c>
      <c r="X8273"/>
      <c r="Y8273"/>
      <c r="Z8273" t="s">
        <v>31</v>
      </c>
    </row>
    <row r="8274" spans="1:26" x14ac:dyDescent="0.3">
      <c r="A8274" t="s">
        <v>10806</v>
      </c>
      <c r="B8274" t="s">
        <v>2508</v>
      </c>
      <c r="C8274">
        <v>3165</v>
      </c>
      <c r="D8274" t="str">
        <f>+VLOOKUP(C8274,Param!K:L,2,FALSE)</f>
        <v>GRAFICAS SAN SADURNI, S.L.</v>
      </c>
      <c r="E8274" t="s">
        <v>2524</v>
      </c>
      <c r="F8274" t="s">
        <v>8262</v>
      </c>
      <c r="G8274" t="s">
        <v>29</v>
      </c>
      <c r="H8274" s="5">
        <v>0.65</v>
      </c>
      <c r="I8274" s="5">
        <v>0.65169999999999995</v>
      </c>
      <c r="J8274" s="5">
        <v>-1.6999999999999201E-3</v>
      </c>
      <c r="K8274" s="5">
        <v>0.65169999999999995</v>
      </c>
      <c r="L8274" s="5">
        <v>-1.6999999999999201E-3</v>
      </c>
      <c r="M8274" t="str">
        <f>IF(ISERROR(VLOOKUP(A8274,'[1]Ecart validé'!$A:$A,1,FALSE)),Z8274,"Ecart Validé")</f>
        <v>valid</v>
      </c>
      <c r="R8274" t="s">
        <v>30</v>
      </c>
      <c r="X8274"/>
      <c r="Y8274"/>
      <c r="Z8274" t="s">
        <v>31</v>
      </c>
    </row>
    <row r="8275" spans="1:26" x14ac:dyDescent="0.3">
      <c r="A8275" t="s">
        <v>10807</v>
      </c>
      <c r="B8275" t="s">
        <v>2508</v>
      </c>
      <c r="C8275">
        <v>3165</v>
      </c>
      <c r="D8275" t="str">
        <f>+VLOOKUP(C8275,Param!K:L,2,FALSE)</f>
        <v>GRAFICAS SAN SADURNI, S.L.</v>
      </c>
      <c r="E8275" t="s">
        <v>2524</v>
      </c>
      <c r="F8275" t="s">
        <v>8264</v>
      </c>
      <c r="G8275" t="s">
        <v>29</v>
      </c>
      <c r="H8275" s="5">
        <v>85.78</v>
      </c>
      <c r="I8275" s="5">
        <v>85.783500000000004</v>
      </c>
      <c r="J8275" s="5">
        <v>-3.5000000000024998E-3</v>
      </c>
      <c r="K8275" s="5">
        <v>85.783500000000004</v>
      </c>
      <c r="L8275" s="5">
        <v>-3.5000000000024998E-3</v>
      </c>
      <c r="M8275" t="str">
        <f>IF(ISERROR(VLOOKUP(A8275,'[1]Ecart validé'!$A:$A,1,FALSE)),Z8275,"Ecart Validé")</f>
        <v>valid</v>
      </c>
      <c r="R8275" t="s">
        <v>30</v>
      </c>
      <c r="X8275"/>
      <c r="Y8275"/>
      <c r="Z8275" t="s">
        <v>31</v>
      </c>
    </row>
    <row r="8276" spans="1:26" x14ac:dyDescent="0.3">
      <c r="A8276" t="s">
        <v>10808</v>
      </c>
      <c r="B8276" t="s">
        <v>2508</v>
      </c>
      <c r="C8276">
        <v>3165</v>
      </c>
      <c r="D8276" t="str">
        <f>+VLOOKUP(C8276,Param!K:L,2,FALSE)</f>
        <v>GRAFICAS SAN SADURNI, S.L.</v>
      </c>
      <c r="E8276" t="s">
        <v>2524</v>
      </c>
      <c r="F8276" t="s">
        <v>8266</v>
      </c>
      <c r="G8276" t="s">
        <v>29</v>
      </c>
      <c r="H8276" s="5">
        <v>64.13</v>
      </c>
      <c r="I8276" s="5">
        <v>64.125100000000003</v>
      </c>
      <c r="J8276" s="5">
        <v>4.8999999999921303E-3</v>
      </c>
      <c r="K8276" s="5">
        <v>64.125100000000003</v>
      </c>
      <c r="L8276" s="5">
        <v>4.8999999999921303E-3</v>
      </c>
      <c r="M8276" t="str">
        <f>IF(ISERROR(VLOOKUP(A8276,'[1]Ecart validé'!$A:$A,1,FALSE)),Z8276,"Ecart Validé")</f>
        <v>valid</v>
      </c>
      <c r="R8276" t="s">
        <v>30</v>
      </c>
      <c r="X8276"/>
      <c r="Y8276"/>
      <c r="Z8276" t="s">
        <v>31</v>
      </c>
    </row>
    <row r="8277" spans="1:26" x14ac:dyDescent="0.3">
      <c r="A8277" t="s">
        <v>10809</v>
      </c>
      <c r="B8277" t="s">
        <v>2508</v>
      </c>
      <c r="C8277">
        <v>23881</v>
      </c>
      <c r="D8277" t="str">
        <f>+VLOOKUP(C8277,Param!K:L,2,FALSE)</f>
        <v>GRUPO CONSTANT SERVICIOS EMPRESARIALES, S.L.</v>
      </c>
      <c r="E8277" t="s">
        <v>2870</v>
      </c>
      <c r="F8277" t="s">
        <v>8260</v>
      </c>
      <c r="G8277" t="s">
        <v>29</v>
      </c>
      <c r="H8277" s="5">
        <v>392.56</v>
      </c>
      <c r="I8277" s="5">
        <v>392.56189999999998</v>
      </c>
      <c r="J8277" s="5">
        <v>-1.8999999999778001E-3</v>
      </c>
      <c r="K8277" s="5">
        <v>392.56</v>
      </c>
      <c r="L8277" s="5">
        <v>0</v>
      </c>
      <c r="M8277" t="str">
        <f>IF(ISERROR(VLOOKUP(A8277,'[1]Ecart validé'!$A:$A,1,FALSE)),Z8277,"Ecart Validé")</f>
        <v>valid</v>
      </c>
      <c r="R8277" t="s">
        <v>30</v>
      </c>
      <c r="X8277"/>
      <c r="Y8277"/>
      <c r="Z8277" t="s">
        <v>31</v>
      </c>
    </row>
    <row r="8278" spans="1:26" x14ac:dyDescent="0.3">
      <c r="A8278" t="s">
        <v>10810</v>
      </c>
      <c r="B8278" t="s">
        <v>2508</v>
      </c>
      <c r="C8278">
        <v>23881</v>
      </c>
      <c r="D8278" t="str">
        <f>+VLOOKUP(C8278,Param!K:L,2,FALSE)</f>
        <v>GRUPO CONSTANT SERVICIOS EMPRESARIALES, S.L.</v>
      </c>
      <c r="E8278" t="s">
        <v>2870</v>
      </c>
      <c r="F8278" t="s">
        <v>8262</v>
      </c>
      <c r="G8278" t="s">
        <v>29</v>
      </c>
      <c r="H8278" s="5">
        <v>1128.03</v>
      </c>
      <c r="I8278" s="5">
        <v>1128.0320999999999</v>
      </c>
      <c r="J8278" s="5">
        <v>-2.0999999999275999E-3</v>
      </c>
      <c r="K8278" s="5">
        <v>1128.03</v>
      </c>
      <c r="L8278" s="5">
        <v>0</v>
      </c>
      <c r="M8278" t="str">
        <f>IF(ISERROR(VLOOKUP(A8278,'[1]Ecart validé'!$A:$A,1,FALSE)),Z8278,"Ecart Validé")</f>
        <v>valid</v>
      </c>
      <c r="R8278" t="s">
        <v>30</v>
      </c>
      <c r="X8278"/>
      <c r="Y8278"/>
      <c r="Z8278" t="s">
        <v>31</v>
      </c>
    </row>
    <row r="8279" spans="1:26" x14ac:dyDescent="0.3">
      <c r="A8279" t="s">
        <v>10811</v>
      </c>
      <c r="B8279" t="s">
        <v>2508</v>
      </c>
      <c r="C8279">
        <v>23881</v>
      </c>
      <c r="D8279" t="str">
        <f>+VLOOKUP(C8279,Param!K:L,2,FALSE)</f>
        <v>GRUPO CONSTANT SERVICIOS EMPRESARIALES, S.L.</v>
      </c>
      <c r="E8279" t="s">
        <v>2870</v>
      </c>
      <c r="F8279" t="s">
        <v>8264</v>
      </c>
      <c r="G8279" t="s">
        <v>29</v>
      </c>
      <c r="H8279" s="5">
        <v>1663.14</v>
      </c>
      <c r="I8279" s="5">
        <v>1663.135</v>
      </c>
      <c r="J8279" s="5">
        <v>5.0000000001091298E-3</v>
      </c>
      <c r="K8279" s="5">
        <v>1663.14</v>
      </c>
      <c r="L8279" s="5">
        <v>0</v>
      </c>
      <c r="M8279" t="str">
        <f>IF(ISERROR(VLOOKUP(A8279,'[1]Ecart validé'!$A:$A,1,FALSE)),Z8279,"Ecart Validé")</f>
        <v>valid</v>
      </c>
      <c r="R8279" t="s">
        <v>30</v>
      </c>
      <c r="X8279"/>
      <c r="Y8279"/>
      <c r="Z8279" t="s">
        <v>31</v>
      </c>
    </row>
    <row r="8280" spans="1:26" x14ac:dyDescent="0.3">
      <c r="A8280" t="s">
        <v>10812</v>
      </c>
      <c r="B8280" t="s">
        <v>2508</v>
      </c>
      <c r="C8280">
        <v>23881</v>
      </c>
      <c r="D8280" t="str">
        <f>+VLOOKUP(C8280,Param!K:L,2,FALSE)</f>
        <v>GRUPO CONSTANT SERVICIOS EMPRESARIALES, S.L.</v>
      </c>
      <c r="E8280" t="s">
        <v>10813</v>
      </c>
      <c r="F8280" t="s">
        <v>8266</v>
      </c>
      <c r="G8280" t="s">
        <v>29</v>
      </c>
      <c r="H8280" s="5">
        <v>2140</v>
      </c>
      <c r="I8280" s="5">
        <v>2139.9982</v>
      </c>
      <c r="J8280" s="5">
        <v>1.8000000000029099E-3</v>
      </c>
      <c r="K8280" s="5">
        <v>2140</v>
      </c>
      <c r="L8280" s="5">
        <v>0</v>
      </c>
      <c r="M8280" t="str">
        <f>IF(ISERROR(VLOOKUP(A8280,'[1]Ecart validé'!$A:$A,1,FALSE)),Z8280,"Ecart Validé")</f>
        <v>valid</v>
      </c>
      <c r="R8280" t="s">
        <v>30</v>
      </c>
      <c r="X8280"/>
      <c r="Y8280"/>
      <c r="Z8280" t="s">
        <v>31</v>
      </c>
    </row>
    <row r="8281" spans="1:26" x14ac:dyDescent="0.3">
      <c r="A8281" t="s">
        <v>10814</v>
      </c>
      <c r="B8281" t="s">
        <v>2508</v>
      </c>
      <c r="C8281">
        <v>23881</v>
      </c>
      <c r="D8281" t="str">
        <f>+VLOOKUP(C8281,Param!K:L,2,FALSE)</f>
        <v>GRUPO CONSTANT SERVICIOS EMPRESARIALES, S.L.</v>
      </c>
      <c r="E8281" t="s">
        <v>10815</v>
      </c>
      <c r="F8281" t="s">
        <v>8266</v>
      </c>
      <c r="G8281" t="s">
        <v>29</v>
      </c>
      <c r="H8281" s="5">
        <v>310.85000000000002</v>
      </c>
      <c r="I8281" s="5">
        <v>310.84679999999997</v>
      </c>
      <c r="J8281" s="5">
        <v>3.2000000000493799E-3</v>
      </c>
      <c r="K8281" s="5">
        <v>310.85000000000002</v>
      </c>
      <c r="L8281" s="5">
        <v>0</v>
      </c>
      <c r="M8281" t="str">
        <f>IF(ISERROR(VLOOKUP(A8281,'[1]Ecart validé'!$A:$A,1,FALSE)),Z8281,"Ecart Validé")</f>
        <v>valid</v>
      </c>
      <c r="R8281" t="s">
        <v>30</v>
      </c>
      <c r="X8281"/>
      <c r="Y8281"/>
      <c r="Z8281" t="s">
        <v>31</v>
      </c>
    </row>
    <row r="8282" spans="1:26" x14ac:dyDescent="0.3">
      <c r="A8282" t="s">
        <v>10816</v>
      </c>
      <c r="B8282" t="s">
        <v>2508</v>
      </c>
      <c r="C8282">
        <v>344464</v>
      </c>
      <c r="D8282" t="str">
        <f>+VLOOKUP(C8282,Param!K:L,2,FALSE)</f>
        <v>ALPIQ ENERGIA ESPANA S.A.U</v>
      </c>
      <c r="E8282" t="s">
        <v>3126</v>
      </c>
      <c r="F8282" t="s">
        <v>8260</v>
      </c>
      <c r="G8282" t="s">
        <v>29</v>
      </c>
      <c r="H8282" s="5">
        <v>5235.09</v>
      </c>
      <c r="I8282" s="5">
        <v>5235.09</v>
      </c>
      <c r="J8282" s="5">
        <v>0</v>
      </c>
      <c r="K8282" s="5">
        <v>5235.09</v>
      </c>
      <c r="L8282" s="5">
        <v>0</v>
      </c>
      <c r="M8282" t="str">
        <f>IF(ISERROR(VLOOKUP(A8282,'[1]Ecart validé'!$A:$A,1,FALSE)),Z8282,"Ecart Validé")</f>
        <v>valid</v>
      </c>
      <c r="R8282" t="s">
        <v>30</v>
      </c>
      <c r="X8282"/>
      <c r="Y8282"/>
      <c r="Z8282" t="s">
        <v>31</v>
      </c>
    </row>
    <row r="8283" spans="1:26" x14ac:dyDescent="0.3">
      <c r="A8283" t="s">
        <v>10817</v>
      </c>
      <c r="B8283" t="s">
        <v>2508</v>
      </c>
      <c r="C8283">
        <v>344464</v>
      </c>
      <c r="D8283" t="str">
        <f>+VLOOKUP(C8283,Param!K:L,2,FALSE)</f>
        <v>ALPIQ ENERGIA ESPANA S.A.U</v>
      </c>
      <c r="E8283" t="s">
        <v>3126</v>
      </c>
      <c r="F8283" t="s">
        <v>8262</v>
      </c>
      <c r="G8283" t="s">
        <v>29</v>
      </c>
      <c r="H8283" s="5">
        <v>3008.14</v>
      </c>
      <c r="I8283" s="5">
        <v>3008.14</v>
      </c>
      <c r="J8283" s="5">
        <v>0</v>
      </c>
      <c r="K8283" s="5">
        <v>3008.14</v>
      </c>
      <c r="L8283" s="5">
        <v>0</v>
      </c>
      <c r="M8283" t="str">
        <f>IF(ISERROR(VLOOKUP(A8283,'[1]Ecart validé'!$A:$A,1,FALSE)),Z8283,"Ecart Validé")</f>
        <v>valid</v>
      </c>
      <c r="R8283" t="s">
        <v>30</v>
      </c>
      <c r="X8283"/>
      <c r="Y8283"/>
      <c r="Z8283" t="s">
        <v>31</v>
      </c>
    </row>
    <row r="8284" spans="1:26" x14ac:dyDescent="0.3">
      <c r="A8284" t="s">
        <v>10818</v>
      </c>
      <c r="B8284" t="s">
        <v>2508</v>
      </c>
      <c r="C8284">
        <v>344464</v>
      </c>
      <c r="D8284" t="str">
        <f>+VLOOKUP(C8284,Param!K:L,2,FALSE)</f>
        <v>ALPIQ ENERGIA ESPANA S.A.U</v>
      </c>
      <c r="E8284" t="s">
        <v>3126</v>
      </c>
      <c r="F8284" t="s">
        <v>8264</v>
      </c>
      <c r="G8284" t="s">
        <v>29</v>
      </c>
      <c r="H8284" s="5">
        <v>2413.02</v>
      </c>
      <c r="I8284" s="5">
        <v>2413.02</v>
      </c>
      <c r="J8284" s="5">
        <v>0</v>
      </c>
      <c r="K8284" s="5">
        <v>2413.02</v>
      </c>
      <c r="L8284" s="5">
        <v>0</v>
      </c>
      <c r="M8284" t="str">
        <f>IF(ISERROR(VLOOKUP(A8284,'[1]Ecart validé'!$A:$A,1,FALSE)),Z8284,"Ecart Validé")</f>
        <v>valid</v>
      </c>
      <c r="R8284" t="s">
        <v>30</v>
      </c>
      <c r="X8284"/>
      <c r="Y8284"/>
      <c r="Z8284" t="s">
        <v>31</v>
      </c>
    </row>
    <row r="8285" spans="1:26" x14ac:dyDescent="0.3">
      <c r="A8285" t="s">
        <v>10819</v>
      </c>
      <c r="B8285" t="s">
        <v>2508</v>
      </c>
      <c r="C8285">
        <v>344464</v>
      </c>
      <c r="D8285" t="str">
        <f>+VLOOKUP(C8285,Param!K:L,2,FALSE)</f>
        <v>ALPIQ ENERGIA ESPANA S.A.U</v>
      </c>
      <c r="E8285" t="s">
        <v>3126</v>
      </c>
      <c r="F8285" t="s">
        <v>8266</v>
      </c>
      <c r="G8285" t="s">
        <v>29</v>
      </c>
      <c r="H8285" s="5">
        <v>5077.25</v>
      </c>
      <c r="I8285" s="5">
        <v>5077.25</v>
      </c>
      <c r="J8285" s="5">
        <v>0</v>
      </c>
      <c r="K8285" s="5">
        <v>5077.25</v>
      </c>
      <c r="L8285" s="5">
        <v>0</v>
      </c>
      <c r="M8285" t="str">
        <f>IF(ISERROR(VLOOKUP(A8285,'[1]Ecart validé'!$A:$A,1,FALSE)),Z8285,"Ecart Validé")</f>
        <v>valid</v>
      </c>
      <c r="R8285" t="s">
        <v>30</v>
      </c>
      <c r="X8285"/>
      <c r="Y8285"/>
      <c r="Z8285" t="s">
        <v>31</v>
      </c>
    </row>
    <row r="8286" spans="1:26" x14ac:dyDescent="0.3">
      <c r="A8286" t="s">
        <v>10820</v>
      </c>
      <c r="B8286" t="s">
        <v>2508</v>
      </c>
      <c r="C8286">
        <v>313997</v>
      </c>
      <c r="D8286" t="str">
        <f>+VLOOKUP(C8286,Param!K:L,2,FALSE)</f>
        <v>DESAINNOVA PROJECTS, S.L.</v>
      </c>
      <c r="E8286" t="s">
        <v>3057</v>
      </c>
      <c r="F8286" t="s">
        <v>8262</v>
      </c>
      <c r="G8286" t="s">
        <v>29</v>
      </c>
      <c r="H8286" s="5">
        <v>3828.5</v>
      </c>
      <c r="I8286" s="5">
        <v>3828.5</v>
      </c>
      <c r="J8286" s="5">
        <v>0</v>
      </c>
      <c r="K8286" s="5">
        <v>3828.5</v>
      </c>
      <c r="L8286" s="5">
        <v>0</v>
      </c>
      <c r="M8286" t="str">
        <f>IF(ISERROR(VLOOKUP(A8286,'[1]Ecart validé'!$A:$A,1,FALSE)),Z8286,"Ecart Validé")</f>
        <v>valid</v>
      </c>
      <c r="R8286" t="s">
        <v>30</v>
      </c>
      <c r="X8286"/>
      <c r="Y8286"/>
      <c r="Z8286" t="s">
        <v>31</v>
      </c>
    </row>
    <row r="8287" spans="1:26" x14ac:dyDescent="0.3">
      <c r="A8287" t="s">
        <v>10821</v>
      </c>
      <c r="B8287" t="s">
        <v>2508</v>
      </c>
      <c r="C8287">
        <v>313997</v>
      </c>
      <c r="D8287" t="str">
        <f>+VLOOKUP(C8287,Param!K:L,2,FALSE)</f>
        <v>DESAINNOVA PROJECTS, S.L.</v>
      </c>
      <c r="E8287" t="s">
        <v>3057</v>
      </c>
      <c r="F8287" t="s">
        <v>8266</v>
      </c>
      <c r="G8287" t="s">
        <v>29</v>
      </c>
      <c r="H8287" s="5">
        <v>3198.72</v>
      </c>
      <c r="I8287" s="5">
        <v>3198.7235000000001</v>
      </c>
      <c r="J8287" s="5">
        <v>-3.50000000025829E-3</v>
      </c>
      <c r="K8287" s="5">
        <v>3198.72</v>
      </c>
      <c r="L8287" s="5">
        <v>0</v>
      </c>
      <c r="M8287" t="str">
        <f>IF(ISERROR(VLOOKUP(A8287,'[1]Ecart validé'!$A:$A,1,FALSE)),Z8287,"Ecart Validé")</f>
        <v>valid</v>
      </c>
      <c r="R8287" t="s">
        <v>30</v>
      </c>
      <c r="X8287"/>
      <c r="Y8287"/>
      <c r="Z8287" t="s">
        <v>31</v>
      </c>
    </row>
    <row r="8288" spans="1:26" x14ac:dyDescent="0.3">
      <c r="A8288" t="s">
        <v>10822</v>
      </c>
      <c r="B8288" t="s">
        <v>2508</v>
      </c>
      <c r="C8288">
        <v>357138</v>
      </c>
      <c r="D8288" t="str">
        <f>+VLOOKUP(C8288,Param!K:L,2,FALSE)</f>
        <v>Brocoli S.L.</v>
      </c>
      <c r="E8288" t="s">
        <v>10823</v>
      </c>
      <c r="F8288" t="s">
        <v>8262</v>
      </c>
      <c r="G8288" t="s">
        <v>29</v>
      </c>
      <c r="H8288" s="5">
        <v>100.31</v>
      </c>
      <c r="I8288" s="5">
        <v>100.30800000000001</v>
      </c>
      <c r="J8288" s="5">
        <v>1.9999999999953302E-3</v>
      </c>
      <c r="K8288" s="5">
        <v>100.31</v>
      </c>
      <c r="L8288" s="5">
        <v>0</v>
      </c>
      <c r="M8288" t="str">
        <f>IF(ISERROR(VLOOKUP(A8288,'[1]Ecart validé'!$A:$A,1,FALSE)),Z8288,"Ecart Validé")</f>
        <v>valid</v>
      </c>
      <c r="R8288" t="s">
        <v>30</v>
      </c>
      <c r="X8288"/>
      <c r="Y8288"/>
      <c r="Z8288" t="s">
        <v>31</v>
      </c>
    </row>
    <row r="8289" spans="1:26" x14ac:dyDescent="0.3">
      <c r="A8289" t="s">
        <v>10824</v>
      </c>
      <c r="B8289" t="s">
        <v>2508</v>
      </c>
      <c r="C8289">
        <v>357138</v>
      </c>
      <c r="D8289" t="str">
        <f>+VLOOKUP(C8289,Param!K:L,2,FALSE)</f>
        <v>Brocoli S.L.</v>
      </c>
      <c r="E8289" t="s">
        <v>10823</v>
      </c>
      <c r="F8289" t="s">
        <v>8264</v>
      </c>
      <c r="G8289" t="s">
        <v>29</v>
      </c>
      <c r="H8289" s="5">
        <v>108.31</v>
      </c>
      <c r="I8289" s="5">
        <v>108.30500000000001</v>
      </c>
      <c r="J8289" s="5">
        <v>4.9999999999954499E-3</v>
      </c>
      <c r="K8289" s="5">
        <v>108.31</v>
      </c>
      <c r="L8289" s="5">
        <v>0</v>
      </c>
      <c r="M8289" t="str">
        <f>IF(ISERROR(VLOOKUP(A8289,'[1]Ecart validé'!$A:$A,1,FALSE)),Z8289,"Ecart Validé")</f>
        <v>valid</v>
      </c>
      <c r="R8289" t="s">
        <v>30</v>
      </c>
      <c r="X8289"/>
      <c r="Y8289"/>
      <c r="Z8289" t="s">
        <v>31</v>
      </c>
    </row>
    <row r="8290" spans="1:26" x14ac:dyDescent="0.3">
      <c r="A8290" t="s">
        <v>10825</v>
      </c>
      <c r="B8290" t="s">
        <v>2508</v>
      </c>
      <c r="C8290">
        <v>357138</v>
      </c>
      <c r="D8290" t="str">
        <f>+VLOOKUP(C8290,Param!K:L,2,FALSE)</f>
        <v>Brocoli S.L.</v>
      </c>
      <c r="E8290" t="s">
        <v>10823</v>
      </c>
      <c r="F8290" t="s">
        <v>8266</v>
      </c>
      <c r="G8290" t="s">
        <v>29</v>
      </c>
      <c r="H8290" s="5">
        <v>327.8</v>
      </c>
      <c r="I8290" s="5">
        <v>327.7987</v>
      </c>
      <c r="J8290" s="5">
        <v>1.3000000000147299E-3</v>
      </c>
      <c r="K8290" s="5">
        <v>327.8</v>
      </c>
      <c r="L8290" s="5">
        <v>0</v>
      </c>
      <c r="M8290" t="str">
        <f>IF(ISERROR(VLOOKUP(A8290,'[1]Ecart validé'!$A:$A,1,FALSE)),Z8290,"Ecart Validé")</f>
        <v>valid</v>
      </c>
      <c r="R8290" t="s">
        <v>30</v>
      </c>
      <c r="X8290"/>
      <c r="Y8290"/>
      <c r="Z8290" t="s">
        <v>31</v>
      </c>
    </row>
    <row r="8291" spans="1:26" x14ac:dyDescent="0.3">
      <c r="A8291" t="s">
        <v>10826</v>
      </c>
      <c r="B8291" t="s">
        <v>2508</v>
      </c>
      <c r="C8291">
        <v>240623</v>
      </c>
      <c r="D8291" t="str">
        <f>+VLOOKUP(C8291,Param!K:L,2,FALSE)</f>
        <v>CARNICAS SAENZ, S.L.</v>
      </c>
      <c r="E8291" t="s">
        <v>2970</v>
      </c>
      <c r="F8291" t="s">
        <v>8260</v>
      </c>
      <c r="G8291" t="s">
        <v>29</v>
      </c>
      <c r="H8291" s="5">
        <v>4.87</v>
      </c>
      <c r="I8291" s="5">
        <v>4.8723000000000001</v>
      </c>
      <c r="J8291" s="5">
        <v>-2.2999999999999601E-3</v>
      </c>
      <c r="K8291" s="5">
        <v>4.87</v>
      </c>
      <c r="L8291" s="5">
        <v>0</v>
      </c>
      <c r="M8291" t="str">
        <f>IF(ISERROR(VLOOKUP(A8291,'[1]Ecart validé'!$A:$A,1,FALSE)),Z8291,"Ecart Validé")</f>
        <v>valid</v>
      </c>
      <c r="R8291" t="s">
        <v>30</v>
      </c>
      <c r="X8291"/>
      <c r="Y8291"/>
      <c r="Z8291" t="s">
        <v>31</v>
      </c>
    </row>
    <row r="8292" spans="1:26" x14ac:dyDescent="0.3">
      <c r="A8292" t="s">
        <v>10827</v>
      </c>
      <c r="B8292" t="s">
        <v>2508</v>
      </c>
      <c r="C8292">
        <v>240623</v>
      </c>
      <c r="D8292" t="str">
        <f>+VLOOKUP(C8292,Param!K:L,2,FALSE)</f>
        <v>CARNICAS SAENZ, S.L.</v>
      </c>
      <c r="E8292" t="s">
        <v>2970</v>
      </c>
      <c r="F8292" t="s">
        <v>8262</v>
      </c>
      <c r="G8292" t="s">
        <v>29</v>
      </c>
      <c r="H8292" s="5">
        <v>57.54</v>
      </c>
      <c r="I8292" s="5">
        <v>57.54</v>
      </c>
      <c r="J8292" s="5">
        <v>0</v>
      </c>
      <c r="K8292" s="5">
        <v>57.54</v>
      </c>
      <c r="L8292" s="5">
        <v>0</v>
      </c>
      <c r="M8292" t="str">
        <f>IF(ISERROR(VLOOKUP(A8292,'[1]Ecart validé'!$A:$A,1,FALSE)),Z8292,"Ecart Validé")</f>
        <v>valid</v>
      </c>
      <c r="R8292" t="s">
        <v>30</v>
      </c>
      <c r="X8292"/>
      <c r="Y8292"/>
      <c r="Z8292" t="s">
        <v>31</v>
      </c>
    </row>
    <row r="8293" spans="1:26" x14ac:dyDescent="0.3">
      <c r="A8293" t="s">
        <v>10828</v>
      </c>
      <c r="B8293" t="s">
        <v>2508</v>
      </c>
      <c r="C8293">
        <v>240623</v>
      </c>
      <c r="D8293" t="str">
        <f>+VLOOKUP(C8293,Param!K:L,2,FALSE)</f>
        <v>CARNICAS SAENZ, S.L.</v>
      </c>
      <c r="E8293" t="s">
        <v>2970</v>
      </c>
      <c r="F8293" t="s">
        <v>8264</v>
      </c>
      <c r="G8293" t="s">
        <v>29</v>
      </c>
      <c r="H8293" s="5">
        <v>25.34</v>
      </c>
      <c r="I8293" s="5">
        <v>25.3414</v>
      </c>
      <c r="J8293" s="5">
        <v>-1.4000000000002899E-3</v>
      </c>
      <c r="K8293" s="5">
        <v>25.34</v>
      </c>
      <c r="L8293" s="5">
        <v>0</v>
      </c>
      <c r="M8293" t="str">
        <f>IF(ISERROR(VLOOKUP(A8293,'[1]Ecart validé'!$A:$A,1,FALSE)),Z8293,"Ecart Validé")</f>
        <v>valid</v>
      </c>
      <c r="R8293" t="s">
        <v>30</v>
      </c>
      <c r="X8293"/>
      <c r="Y8293"/>
      <c r="Z8293" t="s">
        <v>31</v>
      </c>
    </row>
    <row r="8294" spans="1:26" x14ac:dyDescent="0.3">
      <c r="A8294" t="s">
        <v>10829</v>
      </c>
      <c r="B8294" t="s">
        <v>2508</v>
      </c>
      <c r="C8294">
        <v>240623</v>
      </c>
      <c r="D8294" t="str">
        <f>+VLOOKUP(C8294,Param!K:L,2,FALSE)</f>
        <v>CARNICAS SAENZ, S.L.</v>
      </c>
      <c r="E8294" t="s">
        <v>2970</v>
      </c>
      <c r="F8294" t="s">
        <v>8266</v>
      </c>
      <c r="G8294" t="s">
        <v>29</v>
      </c>
      <c r="H8294" s="5">
        <v>28.41</v>
      </c>
      <c r="I8294" s="5">
        <v>28.4148</v>
      </c>
      <c r="J8294" s="5">
        <v>-4.7999999999994696E-3</v>
      </c>
      <c r="K8294" s="5">
        <v>28.41</v>
      </c>
      <c r="L8294" s="5">
        <v>0</v>
      </c>
      <c r="M8294" t="str">
        <f>IF(ISERROR(VLOOKUP(A8294,'[1]Ecart validé'!$A:$A,1,FALSE)),Z8294,"Ecart Validé")</f>
        <v>valid</v>
      </c>
      <c r="R8294" t="s">
        <v>30</v>
      </c>
      <c r="X8294"/>
      <c r="Y8294"/>
      <c r="Z8294" t="s">
        <v>31</v>
      </c>
    </row>
    <row r="8295" spans="1:26" x14ac:dyDescent="0.3">
      <c r="A8295" t="s">
        <v>10830</v>
      </c>
      <c r="B8295" t="s">
        <v>2508</v>
      </c>
      <c r="C8295">
        <v>240623</v>
      </c>
      <c r="D8295" t="str">
        <f>+VLOOKUP(C8295,Param!K:L,2,FALSE)</f>
        <v>CARNICAS SAENZ, S.L.</v>
      </c>
      <c r="E8295" t="s">
        <v>2973</v>
      </c>
      <c r="F8295" t="s">
        <v>8260</v>
      </c>
      <c r="G8295" t="s">
        <v>29</v>
      </c>
      <c r="H8295" s="5">
        <v>108.68</v>
      </c>
      <c r="I8295" s="5">
        <v>108.6844</v>
      </c>
      <c r="J8295" s="5">
        <v>-4.3999999999897402E-3</v>
      </c>
      <c r="K8295" s="5">
        <v>108.68</v>
      </c>
      <c r="L8295" s="5">
        <v>0</v>
      </c>
      <c r="M8295" t="str">
        <f>IF(ISERROR(VLOOKUP(A8295,'[1]Ecart validé'!$A:$A,1,FALSE)),Z8295,"Ecart Validé")</f>
        <v>valid</v>
      </c>
      <c r="R8295" t="s">
        <v>30</v>
      </c>
      <c r="X8295"/>
      <c r="Y8295"/>
      <c r="Z8295" t="s">
        <v>31</v>
      </c>
    </row>
    <row r="8296" spans="1:26" x14ac:dyDescent="0.3">
      <c r="A8296" t="s">
        <v>10831</v>
      </c>
      <c r="B8296" t="s">
        <v>2508</v>
      </c>
      <c r="C8296">
        <v>240623</v>
      </c>
      <c r="D8296" t="str">
        <f>+VLOOKUP(C8296,Param!K:L,2,FALSE)</f>
        <v>CARNICAS SAENZ, S.L.</v>
      </c>
      <c r="E8296" t="s">
        <v>2973</v>
      </c>
      <c r="F8296" t="s">
        <v>8262</v>
      </c>
      <c r="G8296" t="s">
        <v>29</v>
      </c>
      <c r="H8296" s="5">
        <v>207.09</v>
      </c>
      <c r="I8296" s="5">
        <v>207.08969999999999</v>
      </c>
      <c r="J8296" s="5">
        <v>3.0000000000995799E-4</v>
      </c>
      <c r="K8296" s="5">
        <v>207.09</v>
      </c>
      <c r="L8296" s="5">
        <v>0</v>
      </c>
      <c r="M8296" t="str">
        <f>IF(ISERROR(VLOOKUP(A8296,'[1]Ecart validé'!$A:$A,1,FALSE)),Z8296,"Ecart Validé")</f>
        <v>valid</v>
      </c>
      <c r="R8296" t="s">
        <v>30</v>
      </c>
      <c r="X8296"/>
      <c r="Y8296"/>
      <c r="Z8296" t="s">
        <v>31</v>
      </c>
    </row>
    <row r="8297" spans="1:26" x14ac:dyDescent="0.3">
      <c r="A8297" t="s">
        <v>10832</v>
      </c>
      <c r="B8297" t="s">
        <v>2508</v>
      </c>
      <c r="C8297">
        <v>240623</v>
      </c>
      <c r="D8297" t="str">
        <f>+VLOOKUP(C8297,Param!K:L,2,FALSE)</f>
        <v>CARNICAS SAENZ, S.L.</v>
      </c>
      <c r="E8297" t="s">
        <v>2973</v>
      </c>
      <c r="F8297" t="s">
        <v>8264</v>
      </c>
      <c r="G8297" t="s">
        <v>29</v>
      </c>
      <c r="H8297" s="5">
        <v>119.44</v>
      </c>
      <c r="I8297" s="5">
        <v>119.44240000000001</v>
      </c>
      <c r="J8297" s="5">
        <v>-2.4000000000086101E-3</v>
      </c>
      <c r="K8297" s="5">
        <v>119.44</v>
      </c>
      <c r="L8297" s="5">
        <v>0</v>
      </c>
      <c r="M8297" t="str">
        <f>IF(ISERROR(VLOOKUP(A8297,'[1]Ecart validé'!$A:$A,1,FALSE)),Z8297,"Ecart Validé")</f>
        <v>valid</v>
      </c>
      <c r="R8297" t="s">
        <v>30</v>
      </c>
      <c r="X8297"/>
      <c r="Y8297"/>
      <c r="Z8297" t="s">
        <v>31</v>
      </c>
    </row>
    <row r="8298" spans="1:26" x14ac:dyDescent="0.3">
      <c r="A8298" t="s">
        <v>10833</v>
      </c>
      <c r="B8298" t="s">
        <v>2508</v>
      </c>
      <c r="C8298">
        <v>240623</v>
      </c>
      <c r="D8298" t="str">
        <f>+VLOOKUP(C8298,Param!K:L,2,FALSE)</f>
        <v>CARNICAS SAENZ, S.L.</v>
      </c>
      <c r="E8298" t="s">
        <v>2973</v>
      </c>
      <c r="F8298" t="s">
        <v>8266</v>
      </c>
      <c r="G8298" t="s">
        <v>29</v>
      </c>
      <c r="H8298" s="5">
        <v>199.59</v>
      </c>
      <c r="I8298" s="5">
        <v>199.5942</v>
      </c>
      <c r="J8298" s="5">
        <v>-4.1999999999973101E-3</v>
      </c>
      <c r="K8298" s="5">
        <v>199.59</v>
      </c>
      <c r="L8298" s="5">
        <v>0</v>
      </c>
      <c r="M8298" t="str">
        <f>IF(ISERROR(VLOOKUP(A8298,'[1]Ecart validé'!$A:$A,1,FALSE)),Z8298,"Ecart Validé")</f>
        <v>valid</v>
      </c>
      <c r="R8298" t="s">
        <v>30</v>
      </c>
      <c r="X8298"/>
      <c r="Y8298"/>
      <c r="Z8298" t="s">
        <v>31</v>
      </c>
    </row>
    <row r="8299" spans="1:26" x14ac:dyDescent="0.3">
      <c r="A8299" t="s">
        <v>10834</v>
      </c>
      <c r="B8299" t="s">
        <v>2508</v>
      </c>
      <c r="C8299">
        <v>252422</v>
      </c>
      <c r="D8299" t="str">
        <f>+VLOOKUP(C8299,Param!K:L,2,FALSE)</f>
        <v>EUROFIRMS ETT, S.L.U.</v>
      </c>
      <c r="E8299" t="s">
        <v>2988</v>
      </c>
      <c r="F8299" t="s">
        <v>8262</v>
      </c>
      <c r="G8299" t="s">
        <v>29</v>
      </c>
      <c r="H8299" s="5">
        <v>3.2</v>
      </c>
      <c r="I8299" s="5">
        <v>3.2035</v>
      </c>
      <c r="J8299" s="5">
        <v>-3.4999999999998301E-3</v>
      </c>
      <c r="K8299" s="5">
        <v>3.2</v>
      </c>
      <c r="L8299" s="5">
        <v>0</v>
      </c>
      <c r="M8299" t="str">
        <f>IF(ISERROR(VLOOKUP(A8299,'[1]Ecart validé'!$A:$A,1,FALSE)),Z8299,"Ecart Validé")</f>
        <v>valid</v>
      </c>
      <c r="R8299" t="s">
        <v>30</v>
      </c>
      <c r="X8299"/>
      <c r="Y8299"/>
      <c r="Z8299" t="s">
        <v>31</v>
      </c>
    </row>
    <row r="8300" spans="1:26" x14ac:dyDescent="0.3">
      <c r="A8300" t="s">
        <v>10835</v>
      </c>
      <c r="B8300" t="s">
        <v>2508</v>
      </c>
      <c r="C8300">
        <v>252422</v>
      </c>
      <c r="D8300" t="str">
        <f>+VLOOKUP(C8300,Param!K:L,2,FALSE)</f>
        <v>EUROFIRMS ETT, S.L.U.</v>
      </c>
      <c r="E8300" t="s">
        <v>2988</v>
      </c>
      <c r="F8300" t="s">
        <v>8264</v>
      </c>
      <c r="G8300" t="s">
        <v>29</v>
      </c>
      <c r="H8300" s="5">
        <v>209.28</v>
      </c>
      <c r="I8300" s="5">
        <v>209.28110000000001</v>
      </c>
      <c r="J8300" s="5">
        <v>-1.1000000000080899E-3</v>
      </c>
      <c r="K8300" s="5">
        <v>209.28</v>
      </c>
      <c r="L8300" s="5">
        <v>0</v>
      </c>
      <c r="M8300" t="str">
        <f>IF(ISERROR(VLOOKUP(A8300,'[1]Ecart validé'!$A:$A,1,FALSE)),Z8300,"Ecart Validé")</f>
        <v>valid</v>
      </c>
      <c r="R8300" t="s">
        <v>30</v>
      </c>
      <c r="X8300"/>
      <c r="Y8300"/>
      <c r="Z8300" t="s">
        <v>31</v>
      </c>
    </row>
    <row r="8301" spans="1:26" x14ac:dyDescent="0.3">
      <c r="A8301" t="s">
        <v>10836</v>
      </c>
      <c r="B8301" t="s">
        <v>2508</v>
      </c>
      <c r="C8301">
        <v>252422</v>
      </c>
      <c r="D8301" t="str">
        <f>+VLOOKUP(C8301,Param!K:L,2,FALSE)</f>
        <v>EUROFIRMS ETT, S.L.U.</v>
      </c>
      <c r="E8301" t="s">
        <v>2988</v>
      </c>
      <c r="F8301" t="s">
        <v>8266</v>
      </c>
      <c r="G8301" t="s">
        <v>29</v>
      </c>
      <c r="H8301" s="5">
        <v>1296.54</v>
      </c>
      <c r="I8301" s="5">
        <v>1296.5385000000001</v>
      </c>
      <c r="J8301" s="5">
        <v>1.49999999985084E-3</v>
      </c>
      <c r="K8301" s="5">
        <v>1296.54</v>
      </c>
      <c r="L8301" s="5">
        <v>0</v>
      </c>
      <c r="M8301" t="str">
        <f>IF(ISERROR(VLOOKUP(A8301,'[1]Ecart validé'!$A:$A,1,FALSE)),Z8301,"Ecart Validé")</f>
        <v>valid</v>
      </c>
      <c r="R8301" t="s">
        <v>30</v>
      </c>
      <c r="X8301"/>
      <c r="Y8301"/>
      <c r="Z8301" t="s">
        <v>31</v>
      </c>
    </row>
    <row r="8302" spans="1:26" x14ac:dyDescent="0.3">
      <c r="A8302" t="s">
        <v>10837</v>
      </c>
      <c r="B8302" t="s">
        <v>2508</v>
      </c>
      <c r="C8302">
        <v>3967</v>
      </c>
      <c r="D8302" t="str">
        <f>+VLOOKUP(C8302,Param!K:L,2,FALSE)</f>
        <v>TEMPORING ETT, S.L.</v>
      </c>
      <c r="E8302" t="s">
        <v>2652</v>
      </c>
      <c r="F8302" t="s">
        <v>8262</v>
      </c>
      <c r="G8302" t="s">
        <v>29</v>
      </c>
      <c r="H8302" s="5">
        <v>51.05</v>
      </c>
      <c r="I8302" s="5">
        <v>51.0471</v>
      </c>
      <c r="J8302" s="5">
        <v>2.8999999999967901E-3</v>
      </c>
      <c r="K8302" s="5">
        <v>51.05</v>
      </c>
      <c r="L8302" s="5">
        <v>0</v>
      </c>
      <c r="M8302" t="str">
        <f>IF(ISERROR(VLOOKUP(A8302,'[1]Ecart validé'!$A:$A,1,FALSE)),Z8302,"Ecart Validé")</f>
        <v>valid</v>
      </c>
      <c r="R8302" t="s">
        <v>30</v>
      </c>
      <c r="X8302"/>
      <c r="Y8302"/>
      <c r="Z8302" t="s">
        <v>31</v>
      </c>
    </row>
    <row r="8303" spans="1:26" x14ac:dyDescent="0.3">
      <c r="A8303" t="s">
        <v>10838</v>
      </c>
      <c r="B8303" t="s">
        <v>2508</v>
      </c>
      <c r="C8303">
        <v>3967</v>
      </c>
      <c r="D8303" t="str">
        <f>+VLOOKUP(C8303,Param!K:L,2,FALSE)</f>
        <v>TEMPORING ETT, S.L.</v>
      </c>
      <c r="E8303" t="s">
        <v>2652</v>
      </c>
      <c r="F8303" t="s">
        <v>8264</v>
      </c>
      <c r="G8303" t="s">
        <v>29</v>
      </c>
      <c r="H8303" s="5">
        <v>839.93</v>
      </c>
      <c r="I8303" s="5">
        <v>839.93129999999996</v>
      </c>
      <c r="J8303" s="5">
        <v>-1.3000000000147299E-3</v>
      </c>
      <c r="K8303" s="5">
        <v>839.93</v>
      </c>
      <c r="L8303" s="5">
        <v>0</v>
      </c>
      <c r="M8303" t="str">
        <f>IF(ISERROR(VLOOKUP(A8303,'[1]Ecart validé'!$A:$A,1,FALSE)),Z8303,"Ecart Validé")</f>
        <v>valid</v>
      </c>
      <c r="R8303" t="s">
        <v>30</v>
      </c>
      <c r="X8303"/>
      <c r="Y8303"/>
      <c r="Z8303" t="s">
        <v>31</v>
      </c>
    </row>
    <row r="8304" spans="1:26" x14ac:dyDescent="0.3">
      <c r="A8304" t="s">
        <v>10839</v>
      </c>
      <c r="B8304" t="s">
        <v>2508</v>
      </c>
      <c r="C8304">
        <v>3967</v>
      </c>
      <c r="D8304" t="str">
        <f>+VLOOKUP(C8304,Param!K:L,2,FALSE)</f>
        <v>TEMPORING ETT, S.L.</v>
      </c>
      <c r="E8304" t="s">
        <v>2652</v>
      </c>
      <c r="F8304" t="s">
        <v>8266</v>
      </c>
      <c r="G8304" t="s">
        <v>29</v>
      </c>
      <c r="H8304" s="5">
        <v>1840.54</v>
      </c>
      <c r="I8304" s="5">
        <v>1840.5387000000001</v>
      </c>
      <c r="J8304" s="5">
        <v>1.29999999990104E-3</v>
      </c>
      <c r="K8304" s="5">
        <v>1840.54</v>
      </c>
      <c r="L8304" s="5">
        <v>0</v>
      </c>
      <c r="M8304" t="str">
        <f>IF(ISERROR(VLOOKUP(A8304,'[1]Ecart validé'!$A:$A,1,FALSE)),Z8304,"Ecart Validé")</f>
        <v>valid</v>
      </c>
      <c r="R8304" t="s">
        <v>30</v>
      </c>
      <c r="X8304"/>
      <c r="Y8304"/>
      <c r="Z8304" t="s">
        <v>31</v>
      </c>
    </row>
    <row r="8305" spans="1:26" x14ac:dyDescent="0.3">
      <c r="A8305" t="s">
        <v>10840</v>
      </c>
      <c r="B8305" t="s">
        <v>2508</v>
      </c>
      <c r="C8305">
        <v>298453</v>
      </c>
      <c r="D8305" t="str">
        <f>+VLOOKUP(C8305,Param!K:L,2,FALSE)</f>
        <v>INGEMONT TECNOLOGIAS S.A.</v>
      </c>
      <c r="E8305" t="s">
        <v>3048</v>
      </c>
      <c r="F8305" t="s">
        <v>8260</v>
      </c>
      <c r="G8305" t="s">
        <v>29</v>
      </c>
      <c r="H8305" s="5">
        <v>35.83</v>
      </c>
      <c r="I8305" s="5">
        <v>35.826500000000003</v>
      </c>
      <c r="J8305" s="5">
        <v>3.49999999999539E-3</v>
      </c>
      <c r="K8305" s="5">
        <v>35.83</v>
      </c>
      <c r="L8305" s="5">
        <v>0</v>
      </c>
      <c r="M8305" t="str">
        <f>IF(ISERROR(VLOOKUP(A8305,'[1]Ecart validé'!$A:$A,1,FALSE)),Z8305,"Ecart Validé")</f>
        <v>valid</v>
      </c>
      <c r="R8305" t="s">
        <v>30</v>
      </c>
      <c r="X8305"/>
      <c r="Y8305"/>
      <c r="Z8305" t="s">
        <v>31</v>
      </c>
    </row>
    <row r="8306" spans="1:26" x14ac:dyDescent="0.3">
      <c r="A8306" t="s">
        <v>10841</v>
      </c>
      <c r="B8306" t="s">
        <v>2508</v>
      </c>
      <c r="C8306">
        <v>298453</v>
      </c>
      <c r="D8306" t="str">
        <f>+VLOOKUP(C8306,Param!K:L,2,FALSE)</f>
        <v>INGEMONT TECNOLOGIAS S.A.</v>
      </c>
      <c r="E8306" t="s">
        <v>3048</v>
      </c>
      <c r="F8306" t="s">
        <v>8262</v>
      </c>
      <c r="G8306" t="s">
        <v>29</v>
      </c>
      <c r="H8306" s="5">
        <v>28.29</v>
      </c>
      <c r="I8306" s="5">
        <v>28.291399999999999</v>
      </c>
      <c r="J8306" s="5">
        <v>-1.4000000000002899E-3</v>
      </c>
      <c r="K8306" s="5">
        <v>28.29</v>
      </c>
      <c r="L8306" s="5">
        <v>0</v>
      </c>
      <c r="M8306" t="str">
        <f>IF(ISERROR(VLOOKUP(A8306,'[1]Ecart validé'!$A:$A,1,FALSE)),Z8306,"Ecart Validé")</f>
        <v>valid</v>
      </c>
      <c r="R8306" t="s">
        <v>30</v>
      </c>
      <c r="X8306"/>
      <c r="Y8306"/>
      <c r="Z8306" t="s">
        <v>31</v>
      </c>
    </row>
    <row r="8307" spans="1:26" x14ac:dyDescent="0.3">
      <c r="A8307" t="s">
        <v>10842</v>
      </c>
      <c r="B8307" t="s">
        <v>2508</v>
      </c>
      <c r="C8307">
        <v>298453</v>
      </c>
      <c r="D8307" t="str">
        <f>+VLOOKUP(C8307,Param!K:L,2,FALSE)</f>
        <v>INGEMONT TECNOLOGIAS S.A.</v>
      </c>
      <c r="E8307" t="s">
        <v>3048</v>
      </c>
      <c r="F8307" t="s">
        <v>8264</v>
      </c>
      <c r="G8307" t="s">
        <v>29</v>
      </c>
      <c r="H8307" s="5">
        <v>35.03</v>
      </c>
      <c r="I8307" s="5">
        <v>35.0334</v>
      </c>
      <c r="J8307" s="5">
        <v>-3.3999999999991802E-3</v>
      </c>
      <c r="K8307" s="5">
        <v>35.03</v>
      </c>
      <c r="L8307" s="5">
        <v>0</v>
      </c>
      <c r="M8307" t="str">
        <f>IF(ISERROR(VLOOKUP(A8307,'[1]Ecart validé'!$A:$A,1,FALSE)),Z8307,"Ecart Validé")</f>
        <v>valid</v>
      </c>
      <c r="R8307" t="s">
        <v>30</v>
      </c>
      <c r="X8307"/>
      <c r="Y8307"/>
      <c r="Z8307" t="s">
        <v>31</v>
      </c>
    </row>
    <row r="8308" spans="1:26" x14ac:dyDescent="0.3">
      <c r="A8308" t="s">
        <v>10843</v>
      </c>
      <c r="B8308" t="s">
        <v>2508</v>
      </c>
      <c r="C8308">
        <v>187013</v>
      </c>
      <c r="D8308" t="str">
        <f>+VLOOKUP(C8308,Param!K:L,2,FALSE)</f>
        <v>BUREAU VERITAS INSPECCIÓN Y TESTING</v>
      </c>
      <c r="E8308" t="s">
        <v>10844</v>
      </c>
      <c r="F8308" t="s">
        <v>8262</v>
      </c>
      <c r="G8308" t="s">
        <v>29</v>
      </c>
      <c r="H8308" s="5">
        <v>33.53</v>
      </c>
      <c r="I8308" s="5">
        <v>33.524999999999999</v>
      </c>
      <c r="J8308" s="5">
        <v>5.0000000000025501E-3</v>
      </c>
      <c r="K8308" s="5">
        <v>33.53</v>
      </c>
      <c r="L8308" s="5">
        <v>0</v>
      </c>
      <c r="M8308" t="str">
        <f>IF(ISERROR(VLOOKUP(A8308,'[1]Ecart validé'!$A:$A,1,FALSE)),Z8308,"Ecart Validé")</f>
        <v>valid</v>
      </c>
      <c r="R8308" t="s">
        <v>30</v>
      </c>
      <c r="X8308"/>
      <c r="Y8308"/>
      <c r="Z8308" t="s">
        <v>31</v>
      </c>
    </row>
    <row r="8309" spans="1:26" x14ac:dyDescent="0.3">
      <c r="A8309" t="s">
        <v>10845</v>
      </c>
      <c r="B8309" t="s">
        <v>2508</v>
      </c>
      <c r="C8309">
        <v>187013</v>
      </c>
      <c r="D8309" t="str">
        <f>+VLOOKUP(C8309,Param!K:L,2,FALSE)</f>
        <v>BUREAU VERITAS INSPECCIÓN Y TESTING</v>
      </c>
      <c r="E8309" t="s">
        <v>10844</v>
      </c>
      <c r="F8309" t="s">
        <v>8264</v>
      </c>
      <c r="G8309" t="s">
        <v>29</v>
      </c>
      <c r="H8309" s="5">
        <v>1.5</v>
      </c>
      <c r="I8309" s="5">
        <v>1.5</v>
      </c>
      <c r="J8309" s="5">
        <v>0</v>
      </c>
      <c r="K8309" s="5">
        <v>1.5</v>
      </c>
      <c r="L8309" s="5">
        <v>0</v>
      </c>
      <c r="M8309" t="str">
        <f>IF(ISERROR(VLOOKUP(A8309,'[1]Ecart validé'!$A:$A,1,FALSE)),Z8309,"Ecart Validé")</f>
        <v>valid</v>
      </c>
      <c r="R8309" t="s">
        <v>30</v>
      </c>
      <c r="X8309"/>
      <c r="Y8309"/>
      <c r="Z8309" t="s">
        <v>31</v>
      </c>
    </row>
    <row r="8310" spans="1:26" x14ac:dyDescent="0.3">
      <c r="A8310" t="s">
        <v>10846</v>
      </c>
      <c r="B8310" t="s">
        <v>2508</v>
      </c>
      <c r="C8310">
        <v>358169</v>
      </c>
      <c r="D8310" t="str">
        <f>+VLOOKUP(C8310,Param!K:L,2,FALSE)</f>
        <v>TROTINETE LDA</v>
      </c>
      <c r="E8310" t="s">
        <v>10847</v>
      </c>
      <c r="F8310" t="s">
        <v>8262</v>
      </c>
      <c r="G8310" t="s">
        <v>29</v>
      </c>
      <c r="H8310" s="5">
        <v>164.04999999999899</v>
      </c>
      <c r="I8310" s="5">
        <v>164.05240000000001</v>
      </c>
      <c r="J8310" s="5">
        <v>-2.4000000000228201E-3</v>
      </c>
      <c r="K8310" s="5">
        <v>164.04999999999899</v>
      </c>
      <c r="L8310" s="5">
        <v>0</v>
      </c>
      <c r="M8310" t="str">
        <f>IF(ISERROR(VLOOKUP(A8310,'[1]Ecart validé'!$A:$A,1,FALSE)),Z8310,"Ecart Validé")</f>
        <v>valid</v>
      </c>
      <c r="R8310" t="s">
        <v>30</v>
      </c>
      <c r="X8310"/>
      <c r="Y8310"/>
      <c r="Z8310" t="s">
        <v>31</v>
      </c>
    </row>
    <row r="8311" spans="1:26" x14ac:dyDescent="0.3">
      <c r="A8311" t="s">
        <v>10848</v>
      </c>
      <c r="B8311" t="s">
        <v>2508</v>
      </c>
      <c r="C8311">
        <v>358169</v>
      </c>
      <c r="D8311" t="str">
        <f>+VLOOKUP(C8311,Param!K:L,2,FALSE)</f>
        <v>TROTINETE LDA</v>
      </c>
      <c r="E8311" t="s">
        <v>10847</v>
      </c>
      <c r="F8311" t="s">
        <v>8264</v>
      </c>
      <c r="G8311" t="s">
        <v>29</v>
      </c>
      <c r="H8311" s="5">
        <v>127.26</v>
      </c>
      <c r="I8311" s="5">
        <v>127.258</v>
      </c>
      <c r="J8311" s="5">
        <v>2.0000000000095402E-3</v>
      </c>
      <c r="K8311" s="5">
        <v>127.26</v>
      </c>
      <c r="L8311" s="5">
        <v>0</v>
      </c>
      <c r="M8311" t="str">
        <f>IF(ISERROR(VLOOKUP(A8311,'[1]Ecart validé'!$A:$A,1,FALSE)),Z8311,"Ecart Validé")</f>
        <v>valid</v>
      </c>
      <c r="R8311" t="s">
        <v>30</v>
      </c>
      <c r="X8311"/>
      <c r="Y8311"/>
      <c r="Z8311" t="s">
        <v>31</v>
      </c>
    </row>
    <row r="8312" spans="1:26" x14ac:dyDescent="0.3">
      <c r="A8312" t="s">
        <v>10849</v>
      </c>
      <c r="B8312" t="s">
        <v>2508</v>
      </c>
      <c r="C8312">
        <v>358169</v>
      </c>
      <c r="D8312" t="str">
        <f>+VLOOKUP(C8312,Param!K:L,2,FALSE)</f>
        <v>TROTINETE LDA</v>
      </c>
      <c r="E8312" t="s">
        <v>10847</v>
      </c>
      <c r="F8312" t="s">
        <v>8266</v>
      </c>
      <c r="G8312" t="s">
        <v>29</v>
      </c>
      <c r="H8312" s="5">
        <v>122.51</v>
      </c>
      <c r="I8312" s="5">
        <v>122.50700000000001</v>
      </c>
      <c r="J8312" s="5">
        <v>3.0000000000001098E-3</v>
      </c>
      <c r="K8312" s="5">
        <v>122.51</v>
      </c>
      <c r="L8312" s="5">
        <v>0</v>
      </c>
      <c r="M8312" t="str">
        <f>IF(ISERROR(VLOOKUP(A8312,'[1]Ecart validé'!$A:$A,1,FALSE)),Z8312,"Ecart Validé")</f>
        <v>valid</v>
      </c>
      <c r="R8312" t="s">
        <v>30</v>
      </c>
      <c r="X8312"/>
      <c r="Y8312"/>
      <c r="Z8312" t="s">
        <v>31</v>
      </c>
    </row>
    <row r="8313" spans="1:26" x14ac:dyDescent="0.3">
      <c r="A8313" t="s">
        <v>10850</v>
      </c>
      <c r="B8313" t="s">
        <v>2508</v>
      </c>
      <c r="C8313">
        <v>80722</v>
      </c>
      <c r="D8313" t="str">
        <f>+VLOOKUP(C8313,Param!K:L,2,FALSE)</f>
        <v>CHAV S.A.U</v>
      </c>
      <c r="E8313" t="s">
        <v>10851</v>
      </c>
      <c r="F8313" t="s">
        <v>8262</v>
      </c>
      <c r="G8313" t="s">
        <v>29</v>
      </c>
      <c r="H8313" s="5">
        <v>468.98</v>
      </c>
      <c r="I8313" s="5">
        <v>468.98390000000001</v>
      </c>
      <c r="J8313" s="5">
        <v>-3.8999999999873498E-3</v>
      </c>
      <c r="K8313" s="5">
        <v>468.98</v>
      </c>
      <c r="L8313" s="5">
        <v>0</v>
      </c>
      <c r="M8313" t="str">
        <f>IF(ISERROR(VLOOKUP(A8313,'[1]Ecart validé'!$A:$A,1,FALSE)),Z8313,"Ecart Validé")</f>
        <v>valid</v>
      </c>
      <c r="R8313" t="s">
        <v>30</v>
      </c>
      <c r="X8313"/>
      <c r="Y8313"/>
      <c r="Z8313" t="s">
        <v>31</v>
      </c>
    </row>
    <row r="8314" spans="1:26" x14ac:dyDescent="0.3">
      <c r="A8314" t="s">
        <v>10852</v>
      </c>
      <c r="B8314" t="s">
        <v>2508</v>
      </c>
      <c r="C8314">
        <v>80722</v>
      </c>
      <c r="D8314" t="str">
        <f>+VLOOKUP(C8314,Param!K:L,2,FALSE)</f>
        <v>CHAV S.A.U</v>
      </c>
      <c r="E8314" t="s">
        <v>10851</v>
      </c>
      <c r="F8314" t="s">
        <v>8264</v>
      </c>
      <c r="G8314" t="s">
        <v>29</v>
      </c>
      <c r="H8314" s="5">
        <v>183.789999999999</v>
      </c>
      <c r="I8314" s="5">
        <v>183.79339999999999</v>
      </c>
      <c r="J8314" s="5">
        <v>-3.4000000000276001E-3</v>
      </c>
      <c r="K8314" s="5">
        <v>183.789999999999</v>
      </c>
      <c r="L8314" s="5">
        <v>0</v>
      </c>
      <c r="M8314" t="str">
        <f>IF(ISERROR(VLOOKUP(A8314,'[1]Ecart validé'!$A:$A,1,FALSE)),Z8314,"Ecart Validé")</f>
        <v>valid</v>
      </c>
      <c r="R8314" t="s">
        <v>30</v>
      </c>
      <c r="X8314"/>
      <c r="Y8314"/>
      <c r="Z8314" t="s">
        <v>31</v>
      </c>
    </row>
    <row r="8315" spans="1:26" x14ac:dyDescent="0.3">
      <c r="A8315" t="s">
        <v>10853</v>
      </c>
      <c r="B8315" t="s">
        <v>2508</v>
      </c>
      <c r="C8315" t="s">
        <v>10854</v>
      </c>
      <c r="D8315" t="str">
        <f>+VLOOKUP(C8315,Param!K:L,2,FALSE)</f>
        <v>HVAC CLIMA SERVICIO Y CONTROLES IBERIA S.L.</v>
      </c>
      <c r="E8315" t="s">
        <v>10855</v>
      </c>
      <c r="F8315" t="s">
        <v>8264</v>
      </c>
      <c r="G8315" t="s">
        <v>29</v>
      </c>
      <c r="H8315" s="5">
        <v>864.32</v>
      </c>
      <c r="I8315" s="5">
        <v>864.31889999999999</v>
      </c>
      <c r="J8315" s="5">
        <v>1.1000000000649299E-3</v>
      </c>
      <c r="K8315" s="5">
        <v>864.32</v>
      </c>
      <c r="L8315" s="5">
        <v>0</v>
      </c>
      <c r="M8315" t="str">
        <f>IF(ISERROR(VLOOKUP(A8315,'[1]Ecart validé'!$A:$A,1,FALSE)),Z8315,"Ecart Validé")</f>
        <v>valid</v>
      </c>
      <c r="R8315" t="s">
        <v>30</v>
      </c>
      <c r="X8315"/>
      <c r="Y8315"/>
      <c r="Z8315" t="s">
        <v>31</v>
      </c>
    </row>
    <row r="8316" spans="1:26" x14ac:dyDescent="0.3">
      <c r="A8316" t="s">
        <v>10856</v>
      </c>
      <c r="B8316" t="s">
        <v>2508</v>
      </c>
      <c r="C8316" t="s">
        <v>10857</v>
      </c>
      <c r="D8316" t="str">
        <f>+VLOOKUP(C8316,Param!K:L,2,FALSE)</f>
        <v>SONEPAR IBERICA SPAIN S.A.U.</v>
      </c>
      <c r="E8316" t="s">
        <v>10858</v>
      </c>
      <c r="F8316" t="s">
        <v>8264</v>
      </c>
      <c r="G8316" t="s">
        <v>29</v>
      </c>
      <c r="H8316" s="5">
        <v>18.57</v>
      </c>
      <c r="I8316" s="5">
        <v>18.568000000000001</v>
      </c>
      <c r="J8316" s="5">
        <v>1.9999999999988898E-3</v>
      </c>
      <c r="K8316" s="5">
        <v>18.57</v>
      </c>
      <c r="L8316" s="5">
        <v>0</v>
      </c>
      <c r="M8316" t="str">
        <f>IF(ISERROR(VLOOKUP(A8316,'[1]Ecart validé'!$A:$A,1,FALSE)),Z8316,"Ecart Validé")</f>
        <v>valid</v>
      </c>
      <c r="R8316" t="s">
        <v>30</v>
      </c>
      <c r="X8316"/>
      <c r="Y8316"/>
      <c r="Z8316" t="s">
        <v>31</v>
      </c>
    </row>
    <row r="8317" spans="1:26" x14ac:dyDescent="0.3">
      <c r="A8317" t="s">
        <v>10859</v>
      </c>
      <c r="B8317" t="s">
        <v>2508</v>
      </c>
      <c r="C8317" t="s">
        <v>10857</v>
      </c>
      <c r="D8317" t="str">
        <f>+VLOOKUP(C8317,Param!K:L,2,FALSE)</f>
        <v>SONEPAR IBERICA SPAIN S.A.U.</v>
      </c>
      <c r="E8317" t="s">
        <v>10858</v>
      </c>
      <c r="F8317" t="s">
        <v>8266</v>
      </c>
      <c r="G8317" t="s">
        <v>29</v>
      </c>
      <c r="H8317" s="5">
        <v>22.15</v>
      </c>
      <c r="I8317" s="5">
        <v>22.148</v>
      </c>
      <c r="J8317" s="5">
        <v>1.9999999999988898E-3</v>
      </c>
      <c r="K8317" s="5">
        <v>22.15</v>
      </c>
      <c r="L8317" s="5">
        <v>0</v>
      </c>
      <c r="M8317" t="str">
        <f>IF(ISERROR(VLOOKUP(A8317,'[1]Ecart validé'!$A:$A,1,FALSE)),Z8317,"Ecart Validé")</f>
        <v>valid</v>
      </c>
      <c r="R8317" t="s">
        <v>30</v>
      </c>
      <c r="X8317"/>
      <c r="Y8317"/>
      <c r="Z8317" t="s">
        <v>31</v>
      </c>
    </row>
    <row r="8318" spans="1:26" x14ac:dyDescent="0.3">
      <c r="A8318" t="s">
        <v>10860</v>
      </c>
      <c r="B8318" t="s">
        <v>2508</v>
      </c>
      <c r="C8318">
        <v>5311</v>
      </c>
      <c r="D8318" t="str">
        <f>+VLOOKUP(C8318,Param!K:L,2,FALSE)</f>
        <v>SUMINISTROS MERCA BCN SL</v>
      </c>
      <c r="E8318" t="s">
        <v>10861</v>
      </c>
      <c r="F8318" t="s">
        <v>8262</v>
      </c>
      <c r="G8318" t="s">
        <v>29</v>
      </c>
      <c r="H8318" s="5">
        <v>163.88</v>
      </c>
      <c r="I8318" s="5">
        <v>163.87860000000001</v>
      </c>
      <c r="J8318" s="5">
        <v>1.39999999998963E-3</v>
      </c>
      <c r="K8318" s="5">
        <v>163.88</v>
      </c>
      <c r="L8318" s="5">
        <v>0</v>
      </c>
      <c r="M8318" t="str">
        <f>IF(ISERROR(VLOOKUP(A8318,'[1]Ecart validé'!$A:$A,1,FALSE)),Z8318,"Ecart Validé")</f>
        <v>valid</v>
      </c>
      <c r="R8318" t="s">
        <v>30</v>
      </c>
      <c r="X8318"/>
      <c r="Y8318"/>
      <c r="Z8318" t="s">
        <v>31</v>
      </c>
    </row>
    <row r="8319" spans="1:26" x14ac:dyDescent="0.3">
      <c r="A8319" t="s">
        <v>10862</v>
      </c>
      <c r="B8319" t="s">
        <v>2508</v>
      </c>
      <c r="C8319">
        <v>5311</v>
      </c>
      <c r="D8319" t="str">
        <f>+VLOOKUP(C8319,Param!K:L,2,FALSE)</f>
        <v>SUMINISTROS MERCA BCN SL</v>
      </c>
      <c r="E8319" t="s">
        <v>10861</v>
      </c>
      <c r="F8319" t="s">
        <v>8264</v>
      </c>
      <c r="G8319" t="s">
        <v>29</v>
      </c>
      <c r="H8319" s="5">
        <v>282.70999999999998</v>
      </c>
      <c r="I8319" s="5">
        <v>282.71420000000001</v>
      </c>
      <c r="J8319" s="5">
        <v>-4.20000000002573E-3</v>
      </c>
      <c r="K8319" s="5">
        <v>282.70999999999998</v>
      </c>
      <c r="L8319" s="5">
        <v>0</v>
      </c>
      <c r="M8319" t="str">
        <f>IF(ISERROR(VLOOKUP(A8319,'[1]Ecart validé'!$A:$A,1,FALSE)),Z8319,"Ecart Validé")</f>
        <v>valid</v>
      </c>
      <c r="R8319" t="s">
        <v>30</v>
      </c>
      <c r="X8319"/>
      <c r="Y8319"/>
      <c r="Z8319" t="s">
        <v>31</v>
      </c>
    </row>
    <row r="8320" spans="1:26" x14ac:dyDescent="0.3">
      <c r="A8320" t="s">
        <v>10863</v>
      </c>
      <c r="B8320" t="s">
        <v>2508</v>
      </c>
      <c r="C8320">
        <v>5311</v>
      </c>
      <c r="D8320" t="str">
        <f>+VLOOKUP(C8320,Param!K:L,2,FALSE)</f>
        <v>SUMINISTROS MERCA BCN SL</v>
      </c>
      <c r="E8320" t="s">
        <v>10861</v>
      </c>
      <c r="F8320" t="s">
        <v>8266</v>
      </c>
      <c r="G8320" t="s">
        <v>29</v>
      </c>
      <c r="H8320" s="5">
        <v>290.69</v>
      </c>
      <c r="I8320" s="5">
        <v>290.69200000000001</v>
      </c>
      <c r="J8320" s="5">
        <v>-2.0000000000095402E-3</v>
      </c>
      <c r="K8320" s="5">
        <v>290.69</v>
      </c>
      <c r="L8320" s="5">
        <v>0</v>
      </c>
      <c r="M8320" t="str">
        <f>IF(ISERROR(VLOOKUP(A8320,'[1]Ecart validé'!$A:$A,1,FALSE)),Z8320,"Ecart Validé")</f>
        <v>valid</v>
      </c>
      <c r="R8320" t="s">
        <v>30</v>
      </c>
      <c r="X8320"/>
      <c r="Y8320"/>
      <c r="Z8320" t="s">
        <v>31</v>
      </c>
    </row>
    <row r="8321" spans="1:26" x14ac:dyDescent="0.3">
      <c r="A8321" t="s">
        <v>10864</v>
      </c>
      <c r="B8321" t="s">
        <v>2508</v>
      </c>
      <c r="C8321">
        <v>357700</v>
      </c>
      <c r="D8321" t="str">
        <f>+VLOOKUP(C8321,Param!K:L,2,FALSE)</f>
        <v>HEINEKEN ESPAÑA SA</v>
      </c>
      <c r="E8321" t="s">
        <v>10865</v>
      </c>
      <c r="F8321" t="s">
        <v>8262</v>
      </c>
      <c r="G8321" t="s">
        <v>29</v>
      </c>
      <c r="H8321" s="5">
        <v>5837.12</v>
      </c>
      <c r="I8321" s="5">
        <v>5837.1112000000003</v>
      </c>
      <c r="J8321" s="5">
        <v>8.79999999961E-3</v>
      </c>
      <c r="K8321" s="5">
        <v>5837.12</v>
      </c>
      <c r="L8321" s="5">
        <v>0</v>
      </c>
      <c r="M8321" t="str">
        <f>IF(ISERROR(VLOOKUP(A8321,'[1]Ecart validé'!$A:$A,1,FALSE)),Z8321,"Ecart Validé")</f>
        <v>valid</v>
      </c>
      <c r="R8321" t="s">
        <v>30</v>
      </c>
      <c r="X8321"/>
      <c r="Y8321"/>
      <c r="Z8321" t="s">
        <v>31</v>
      </c>
    </row>
    <row r="8322" spans="1:26" x14ac:dyDescent="0.3">
      <c r="A8322" t="s">
        <v>10866</v>
      </c>
      <c r="B8322" t="s">
        <v>2508</v>
      </c>
      <c r="C8322">
        <v>357700</v>
      </c>
      <c r="D8322" t="str">
        <f>+VLOOKUP(C8322,Param!K:L,2,FALSE)</f>
        <v>HEINEKEN ESPAÑA SA</v>
      </c>
      <c r="E8322" t="s">
        <v>10865</v>
      </c>
      <c r="F8322" t="s">
        <v>8264</v>
      </c>
      <c r="G8322" t="s">
        <v>29</v>
      </c>
      <c r="H8322" s="5">
        <v>12272.92</v>
      </c>
      <c r="I8322" s="5">
        <v>12272.912700000001</v>
      </c>
      <c r="J8322" s="5">
        <v>7.3000000011234E-3</v>
      </c>
      <c r="K8322" s="5">
        <v>12272.92</v>
      </c>
      <c r="L8322" s="5">
        <v>0</v>
      </c>
      <c r="M8322" t="str">
        <f>IF(ISERROR(VLOOKUP(A8322,'[1]Ecart validé'!$A:$A,1,FALSE)),Z8322,"Ecart Validé")</f>
        <v>valid</v>
      </c>
      <c r="R8322" t="s">
        <v>30</v>
      </c>
      <c r="X8322"/>
      <c r="Y8322"/>
      <c r="Z8322" t="s">
        <v>31</v>
      </c>
    </row>
    <row r="8323" spans="1:26" x14ac:dyDescent="0.3">
      <c r="A8323" t="s">
        <v>10867</v>
      </c>
      <c r="B8323" t="s">
        <v>2508</v>
      </c>
      <c r="C8323">
        <v>357700</v>
      </c>
      <c r="D8323" t="str">
        <f>+VLOOKUP(C8323,Param!K:L,2,FALSE)</f>
        <v>HEINEKEN ESPAÑA SA</v>
      </c>
      <c r="E8323" t="s">
        <v>10865</v>
      </c>
      <c r="F8323" t="s">
        <v>8266</v>
      </c>
      <c r="G8323" t="s">
        <v>29</v>
      </c>
      <c r="H8323" s="5">
        <v>12818.879999999899</v>
      </c>
      <c r="I8323" s="5">
        <v>12818.8699</v>
      </c>
      <c r="J8323" s="5">
        <v>1.0099999997692E-2</v>
      </c>
      <c r="K8323" s="5">
        <v>12818.879999999899</v>
      </c>
      <c r="L8323" s="5">
        <v>0</v>
      </c>
      <c r="M8323" t="str">
        <f>IF(ISERROR(VLOOKUP(A8323,'[1]Ecart validé'!$A:$A,1,FALSE)),Z8323,"Ecart Validé")</f>
        <v>valid</v>
      </c>
      <c r="R8323" t="s">
        <v>30</v>
      </c>
      <c r="X8323"/>
      <c r="Y8323"/>
      <c r="Z8323" t="s">
        <v>31</v>
      </c>
    </row>
    <row r="8324" spans="1:26" x14ac:dyDescent="0.3">
      <c r="A8324" t="s">
        <v>10868</v>
      </c>
      <c r="B8324" t="s">
        <v>2508</v>
      </c>
      <c r="C8324">
        <v>5100</v>
      </c>
      <c r="D8324" t="str">
        <f>+VLOOKUP(C8324,Param!K:L,2,FALSE)</f>
        <v>ILLYCAFFE SPA SUCURSAL EN ESPAÑA</v>
      </c>
      <c r="E8324" t="s">
        <v>2754</v>
      </c>
      <c r="F8324" t="s">
        <v>8264</v>
      </c>
      <c r="G8324" t="s">
        <v>29</v>
      </c>
      <c r="H8324" s="5">
        <v>71.12</v>
      </c>
      <c r="I8324" s="5">
        <v>71.117500000000007</v>
      </c>
      <c r="J8324" s="5">
        <v>2.4999999999977202E-3</v>
      </c>
      <c r="K8324" s="5">
        <v>71.12</v>
      </c>
      <c r="L8324" s="5">
        <v>0</v>
      </c>
      <c r="M8324" t="str">
        <f>IF(ISERROR(VLOOKUP(A8324,'[1]Ecart validé'!$A:$A,1,FALSE)),Z8324,"Ecart Validé")</f>
        <v>valid</v>
      </c>
      <c r="R8324" t="s">
        <v>30</v>
      </c>
      <c r="X8324"/>
      <c r="Y8324"/>
      <c r="Z8324" t="s">
        <v>31</v>
      </c>
    </row>
    <row r="8325" spans="1:26" x14ac:dyDescent="0.3">
      <c r="A8325" t="s">
        <v>10869</v>
      </c>
      <c r="B8325" t="s">
        <v>2508</v>
      </c>
      <c r="C8325">
        <v>5100</v>
      </c>
      <c r="D8325" t="str">
        <f>+VLOOKUP(C8325,Param!K:L,2,FALSE)</f>
        <v>ILLYCAFFE SPA SUCURSAL EN ESPAÑA</v>
      </c>
      <c r="E8325" t="s">
        <v>2754</v>
      </c>
      <c r="F8325" t="s">
        <v>8266</v>
      </c>
      <c r="G8325" t="s">
        <v>29</v>
      </c>
      <c r="H8325" s="5">
        <v>43.14</v>
      </c>
      <c r="I8325" s="5">
        <v>43.142699999999998</v>
      </c>
      <c r="J8325" s="5">
        <v>-2.6999999999972601E-3</v>
      </c>
      <c r="K8325" s="5">
        <v>43.14</v>
      </c>
      <c r="L8325" s="5">
        <v>0</v>
      </c>
      <c r="M8325" t="str">
        <f>IF(ISERROR(VLOOKUP(A8325,'[1]Ecart validé'!$A:$A,1,FALSE)),Z8325,"Ecart Validé")</f>
        <v>valid</v>
      </c>
      <c r="R8325" t="s">
        <v>30</v>
      </c>
      <c r="X8325"/>
      <c r="Y8325"/>
      <c r="Z8325" t="s">
        <v>31</v>
      </c>
    </row>
    <row r="8326" spans="1:26" x14ac:dyDescent="0.3">
      <c r="A8326" t="s">
        <v>10870</v>
      </c>
      <c r="B8326" t="s">
        <v>2508</v>
      </c>
      <c r="C8326">
        <v>268084</v>
      </c>
      <c r="D8326" t="str">
        <f>+VLOOKUP(C8326,Param!K:L,2,FALSE)</f>
        <v>GRUPO NAUTICA OUTSOURCING &amp; SERVICIOS AUXILIARES Y GESTION, S.L.</v>
      </c>
      <c r="E8326" t="s">
        <v>3021</v>
      </c>
      <c r="F8326" t="s">
        <v>8262</v>
      </c>
      <c r="G8326" t="s">
        <v>29</v>
      </c>
      <c r="H8326" s="5">
        <v>54.32</v>
      </c>
      <c r="I8326" s="5">
        <v>54.318300000000001</v>
      </c>
      <c r="J8326" s="5">
        <v>1.6999999999995901E-3</v>
      </c>
      <c r="K8326" s="5">
        <v>54.32</v>
      </c>
      <c r="L8326" s="5">
        <v>0</v>
      </c>
      <c r="M8326" t="str">
        <f>IF(ISERROR(VLOOKUP(A8326,'[1]Ecart validé'!$A:$A,1,FALSE)),Z8326,"Ecart Validé")</f>
        <v>valid</v>
      </c>
      <c r="R8326" t="s">
        <v>30</v>
      </c>
      <c r="X8326"/>
      <c r="Y8326"/>
      <c r="Z8326" t="s">
        <v>31</v>
      </c>
    </row>
    <row r="8327" spans="1:26" x14ac:dyDescent="0.3">
      <c r="A8327" t="s">
        <v>10871</v>
      </c>
      <c r="B8327" t="s">
        <v>2508</v>
      </c>
      <c r="C8327">
        <v>268084</v>
      </c>
      <c r="D8327" t="str">
        <f>+VLOOKUP(C8327,Param!K:L,2,FALSE)</f>
        <v>GRUPO NAUTICA OUTSOURCING &amp; SERVICIOS AUXILIARES Y GESTION, S.L.</v>
      </c>
      <c r="E8327" t="s">
        <v>3021</v>
      </c>
      <c r="F8327" t="s">
        <v>8264</v>
      </c>
      <c r="G8327" t="s">
        <v>29</v>
      </c>
      <c r="H8327" s="5">
        <v>385.38</v>
      </c>
      <c r="I8327" s="5">
        <v>385.38</v>
      </c>
      <c r="J8327" s="5">
        <v>0</v>
      </c>
      <c r="K8327" s="5">
        <v>385.38</v>
      </c>
      <c r="L8327" s="5">
        <v>0</v>
      </c>
      <c r="M8327" t="str">
        <f>IF(ISERROR(VLOOKUP(A8327,'[1]Ecart validé'!$A:$A,1,FALSE)),Z8327,"Ecart Validé")</f>
        <v>valid</v>
      </c>
      <c r="R8327" t="s">
        <v>30</v>
      </c>
      <c r="X8327"/>
      <c r="Y8327"/>
      <c r="Z8327" t="s">
        <v>31</v>
      </c>
    </row>
    <row r="8328" spans="1:26" x14ac:dyDescent="0.3">
      <c r="A8328" t="s">
        <v>10872</v>
      </c>
      <c r="B8328" t="s">
        <v>2508</v>
      </c>
      <c r="C8328">
        <v>358784</v>
      </c>
      <c r="D8328" t="str">
        <f>+VLOOKUP(C8328,Param!K:L,2,FALSE)</f>
        <v>BELLOTERRA DELICATESSEN, S.L.</v>
      </c>
      <c r="E8328" t="s">
        <v>10873</v>
      </c>
      <c r="F8328" t="s">
        <v>8264</v>
      </c>
      <c r="G8328" t="s">
        <v>29</v>
      </c>
      <c r="H8328" s="5">
        <v>322.35000000000002</v>
      </c>
      <c r="I8328" s="5">
        <v>322.34730000000002</v>
      </c>
      <c r="J8328" s="5">
        <v>2.7000000000043599E-3</v>
      </c>
      <c r="K8328" s="5">
        <v>322.35000000000002</v>
      </c>
      <c r="L8328" s="5">
        <v>0</v>
      </c>
      <c r="M8328" t="str">
        <f>IF(ISERROR(VLOOKUP(A8328,'[1]Ecart validé'!$A:$A,1,FALSE)),Z8328,"Ecart Validé")</f>
        <v>valid</v>
      </c>
      <c r="R8328" t="s">
        <v>30</v>
      </c>
      <c r="X8328"/>
      <c r="Y8328"/>
      <c r="Z8328" t="s">
        <v>31</v>
      </c>
    </row>
    <row r="8329" spans="1:26" x14ac:dyDescent="0.3">
      <c r="A8329" t="s">
        <v>10874</v>
      </c>
      <c r="B8329" t="s">
        <v>2508</v>
      </c>
      <c r="C8329">
        <v>358784</v>
      </c>
      <c r="D8329" t="str">
        <f>+VLOOKUP(C8329,Param!K:L,2,FALSE)</f>
        <v>BELLOTERRA DELICATESSEN, S.L.</v>
      </c>
      <c r="E8329" t="s">
        <v>10873</v>
      </c>
      <c r="F8329" t="s">
        <v>8266</v>
      </c>
      <c r="G8329" t="s">
        <v>29</v>
      </c>
      <c r="H8329" s="5">
        <v>292.74</v>
      </c>
      <c r="I8329" s="5">
        <v>292.73930000000001</v>
      </c>
      <c r="J8329" s="5">
        <v>6.9999999999481501E-4</v>
      </c>
      <c r="K8329" s="5">
        <v>292.74</v>
      </c>
      <c r="L8329" s="5">
        <v>0</v>
      </c>
      <c r="M8329" t="str">
        <f>IF(ISERROR(VLOOKUP(A8329,'[1]Ecart validé'!$A:$A,1,FALSE)),Z8329,"Ecart Validé")</f>
        <v>valid</v>
      </c>
      <c r="R8329" t="s">
        <v>30</v>
      </c>
      <c r="X8329"/>
      <c r="Y8329"/>
      <c r="Z8329" t="s">
        <v>31</v>
      </c>
    </row>
    <row r="8330" spans="1:26" x14ac:dyDescent="0.3">
      <c r="A8330" t="s">
        <v>10875</v>
      </c>
      <c r="B8330" t="s">
        <v>2508</v>
      </c>
      <c r="C8330">
        <v>358786</v>
      </c>
      <c r="D8330" t="str">
        <f>+VLOOKUP(C8330,Param!K:L,2,FALSE)</f>
        <v>P. Morales y Godoy, S.L.</v>
      </c>
      <c r="E8330" t="s">
        <v>10876</v>
      </c>
      <c r="F8330" t="s">
        <v>8264</v>
      </c>
      <c r="G8330" t="s">
        <v>29</v>
      </c>
      <c r="H8330" s="5">
        <v>621.77</v>
      </c>
      <c r="I8330" s="5">
        <v>621.76880000000006</v>
      </c>
      <c r="J8330" s="5">
        <v>1.1999999999261399E-3</v>
      </c>
      <c r="K8330" s="5">
        <v>621.77</v>
      </c>
      <c r="L8330" s="5">
        <v>0</v>
      </c>
      <c r="M8330" t="str">
        <f>IF(ISERROR(VLOOKUP(A8330,'[1]Ecart validé'!$A:$A,1,FALSE)),Z8330,"Ecart Validé")</f>
        <v>valid</v>
      </c>
      <c r="R8330" t="s">
        <v>30</v>
      </c>
      <c r="X8330"/>
      <c r="Y8330"/>
      <c r="Z8330" t="s">
        <v>31</v>
      </c>
    </row>
    <row r="8331" spans="1:26" x14ac:dyDescent="0.3">
      <c r="A8331" t="s">
        <v>10877</v>
      </c>
      <c r="B8331" t="s">
        <v>2508</v>
      </c>
      <c r="C8331">
        <v>358786</v>
      </c>
      <c r="D8331" t="str">
        <f>+VLOOKUP(C8331,Param!K:L,2,FALSE)</f>
        <v>P. Morales y Godoy, S.L.</v>
      </c>
      <c r="E8331" t="s">
        <v>10876</v>
      </c>
      <c r="F8331" t="s">
        <v>8266</v>
      </c>
      <c r="G8331" t="s">
        <v>29</v>
      </c>
      <c r="H8331" s="5">
        <v>175.09</v>
      </c>
      <c r="I8331" s="5">
        <v>175.08949999999999</v>
      </c>
      <c r="J8331" s="5">
        <v>5.0000000001659795E-4</v>
      </c>
      <c r="K8331" s="5">
        <v>175.09</v>
      </c>
      <c r="L8331" s="5">
        <v>0</v>
      </c>
      <c r="M8331" t="str">
        <f>IF(ISERROR(VLOOKUP(A8331,'[1]Ecart validé'!$A:$A,1,FALSE)),Z8331,"Ecart Validé")</f>
        <v>valid</v>
      </c>
      <c r="R8331" t="s">
        <v>30</v>
      </c>
      <c r="X8331"/>
      <c r="Y8331"/>
      <c r="Z8331" t="s">
        <v>31</v>
      </c>
    </row>
    <row r="8332" spans="1:26" x14ac:dyDescent="0.3">
      <c r="A8332" t="s">
        <v>10878</v>
      </c>
      <c r="B8332" t="s">
        <v>2508</v>
      </c>
      <c r="C8332">
        <v>3737</v>
      </c>
      <c r="D8332" t="str">
        <f>+VLOOKUP(C8332,Param!K:L,2,FALSE)</f>
        <v>DIVERSEY ESPAÑA, S.L.</v>
      </c>
      <c r="E8332" t="s">
        <v>2624</v>
      </c>
      <c r="F8332" t="s">
        <v>8260</v>
      </c>
      <c r="G8332" t="s">
        <v>29</v>
      </c>
      <c r="H8332" s="5">
        <v>1065.29</v>
      </c>
      <c r="I8332" s="5">
        <v>1065.2855999999999</v>
      </c>
      <c r="J8332" s="5">
        <v>4.4000000000323702E-3</v>
      </c>
      <c r="K8332" s="5">
        <v>1065.29</v>
      </c>
      <c r="L8332" s="5">
        <v>0</v>
      </c>
      <c r="M8332" t="str">
        <f>IF(ISERROR(VLOOKUP(A8332,'[1]Ecart validé'!$A:$A,1,FALSE)),Z8332,"Ecart Validé")</f>
        <v>valid</v>
      </c>
      <c r="R8332" t="s">
        <v>30</v>
      </c>
      <c r="X8332"/>
      <c r="Y8332"/>
      <c r="Z8332" t="s">
        <v>31</v>
      </c>
    </row>
    <row r="8333" spans="1:26" x14ac:dyDescent="0.3">
      <c r="A8333" t="s">
        <v>10879</v>
      </c>
      <c r="B8333" t="s">
        <v>2508</v>
      </c>
      <c r="C8333">
        <v>3737</v>
      </c>
      <c r="D8333" t="str">
        <f>+VLOOKUP(C8333,Param!K:L,2,FALSE)</f>
        <v>DIVERSEY ESPAÑA, S.L.</v>
      </c>
      <c r="E8333" t="s">
        <v>2624</v>
      </c>
      <c r="F8333" t="s">
        <v>8262</v>
      </c>
      <c r="G8333" t="s">
        <v>29</v>
      </c>
      <c r="H8333" s="5">
        <v>3020.72</v>
      </c>
      <c r="I8333" s="5">
        <v>3020.7217000000001</v>
      </c>
      <c r="J8333" s="5">
        <v>-1.70000000025538E-3</v>
      </c>
      <c r="K8333" s="5">
        <v>3020.72</v>
      </c>
      <c r="L8333" s="5">
        <v>0</v>
      </c>
      <c r="M8333" t="str">
        <f>IF(ISERROR(VLOOKUP(A8333,'[1]Ecart validé'!$A:$A,1,FALSE)),Z8333,"Ecart Validé")</f>
        <v>valid</v>
      </c>
      <c r="R8333" t="s">
        <v>30</v>
      </c>
      <c r="X8333"/>
      <c r="Y8333"/>
      <c r="Z8333" t="s">
        <v>31</v>
      </c>
    </row>
    <row r="8334" spans="1:26" x14ac:dyDescent="0.3">
      <c r="A8334" t="s">
        <v>10880</v>
      </c>
      <c r="B8334" t="s">
        <v>2508</v>
      </c>
      <c r="C8334">
        <v>3737</v>
      </c>
      <c r="D8334" t="str">
        <f>+VLOOKUP(C8334,Param!K:L,2,FALSE)</f>
        <v>DIVERSEY ESPAÑA, S.L.</v>
      </c>
      <c r="E8334" t="s">
        <v>2624</v>
      </c>
      <c r="F8334" t="s">
        <v>8264</v>
      </c>
      <c r="G8334" t="s">
        <v>29</v>
      </c>
      <c r="H8334" s="5">
        <v>2981.3</v>
      </c>
      <c r="I8334" s="5">
        <v>2981.3035</v>
      </c>
      <c r="J8334" s="5">
        <v>-3.49999999980354E-3</v>
      </c>
      <c r="K8334" s="5">
        <v>2981.3</v>
      </c>
      <c r="L8334" s="5">
        <v>0</v>
      </c>
      <c r="M8334" t="str">
        <f>IF(ISERROR(VLOOKUP(A8334,'[1]Ecart validé'!$A:$A,1,FALSE)),Z8334,"Ecart Validé")</f>
        <v>valid</v>
      </c>
      <c r="R8334" t="s">
        <v>30</v>
      </c>
      <c r="X8334"/>
      <c r="Y8334"/>
      <c r="Z8334" t="s">
        <v>31</v>
      </c>
    </row>
    <row r="8335" spans="1:26" x14ac:dyDescent="0.3">
      <c r="A8335" t="s">
        <v>10881</v>
      </c>
      <c r="B8335" t="s">
        <v>2508</v>
      </c>
      <c r="C8335">
        <v>3737</v>
      </c>
      <c r="D8335" t="str">
        <f>+VLOOKUP(C8335,Param!K:L,2,FALSE)</f>
        <v>DIVERSEY ESPAÑA, S.L.</v>
      </c>
      <c r="E8335" t="s">
        <v>2624</v>
      </c>
      <c r="F8335" t="s">
        <v>8266</v>
      </c>
      <c r="G8335" t="s">
        <v>29</v>
      </c>
      <c r="H8335" s="5">
        <v>3115.06</v>
      </c>
      <c r="I8335" s="5">
        <v>3115.0693000000001</v>
      </c>
      <c r="J8335" s="5">
        <v>-9.3000000001666194E-3</v>
      </c>
      <c r="K8335" s="5">
        <v>3115.06</v>
      </c>
      <c r="L8335" s="5">
        <v>0</v>
      </c>
      <c r="M8335" t="str">
        <f>IF(ISERROR(VLOOKUP(A8335,'[1]Ecart validé'!$A:$A,1,FALSE)),Z8335,"Ecart Validé")</f>
        <v>valid</v>
      </c>
      <c r="R8335" t="s">
        <v>30</v>
      </c>
      <c r="X8335"/>
      <c r="Y8335"/>
      <c r="Z8335" t="s">
        <v>31</v>
      </c>
    </row>
    <row r="8336" spans="1:26" x14ac:dyDescent="0.3">
      <c r="A8336" t="s">
        <v>10882</v>
      </c>
      <c r="B8336" t="s">
        <v>2508</v>
      </c>
      <c r="C8336">
        <v>3737</v>
      </c>
      <c r="D8336" t="str">
        <f>+VLOOKUP(C8336,Param!K:L,2,FALSE)</f>
        <v>DIVERSEY ESPAÑA, S.L.</v>
      </c>
      <c r="E8336" t="s">
        <v>2630</v>
      </c>
      <c r="F8336" t="s">
        <v>8271</v>
      </c>
      <c r="G8336" t="s">
        <v>29</v>
      </c>
      <c r="H8336" s="5">
        <v>5553.24</v>
      </c>
      <c r="I8336" s="5">
        <v>5553.2394000000004</v>
      </c>
      <c r="J8336" s="5">
        <v>5.9999999939464E-4</v>
      </c>
      <c r="K8336" s="5">
        <v>5553.24</v>
      </c>
      <c r="L8336" s="5">
        <v>0</v>
      </c>
      <c r="M8336" t="str">
        <f>IF(ISERROR(VLOOKUP(A8336,'[1]Ecart validé'!$A:$A,1,FALSE)),Z8336,"Ecart Validé")</f>
        <v>valid</v>
      </c>
      <c r="R8336" t="s">
        <v>30</v>
      </c>
      <c r="X8336"/>
      <c r="Y8336"/>
      <c r="Z8336" t="s">
        <v>31</v>
      </c>
    </row>
    <row r="8337" spans="1:26" x14ac:dyDescent="0.3">
      <c r="A8337" t="s">
        <v>10883</v>
      </c>
      <c r="B8337" t="s">
        <v>2508</v>
      </c>
      <c r="C8337">
        <v>122613</v>
      </c>
      <c r="D8337" t="str">
        <f>+VLOOKUP(C8337,Param!K:L,2,FALSE)</f>
        <v>INDUSAL, S.A. (INDUSAL)</v>
      </c>
      <c r="E8337" t="s">
        <v>10884</v>
      </c>
      <c r="F8337" t="s">
        <v>8262</v>
      </c>
      <c r="G8337" t="s">
        <v>29</v>
      </c>
      <c r="H8337" s="5">
        <v>452.14</v>
      </c>
      <c r="I8337" s="5">
        <v>452.13760000000002</v>
      </c>
      <c r="J8337" s="5">
        <v>2.3999999999659801E-3</v>
      </c>
      <c r="K8337" s="5">
        <v>452.14</v>
      </c>
      <c r="L8337" s="5">
        <v>0</v>
      </c>
      <c r="M8337" t="str">
        <f>IF(ISERROR(VLOOKUP(A8337,'[1]Ecart validé'!$A:$A,1,FALSE)),Z8337,"Ecart Validé")</f>
        <v>valid</v>
      </c>
      <c r="R8337" t="s">
        <v>30</v>
      </c>
      <c r="X8337"/>
      <c r="Y8337"/>
      <c r="Z8337" t="s">
        <v>31</v>
      </c>
    </row>
    <row r="8338" spans="1:26" x14ac:dyDescent="0.3">
      <c r="A8338" t="s">
        <v>10885</v>
      </c>
      <c r="B8338" t="s">
        <v>2508</v>
      </c>
      <c r="C8338">
        <v>122613</v>
      </c>
      <c r="D8338" t="str">
        <f>+VLOOKUP(C8338,Param!K:L,2,FALSE)</f>
        <v>INDUSAL, S.A. (INDUSAL)</v>
      </c>
      <c r="E8338" t="s">
        <v>10884</v>
      </c>
      <c r="F8338" t="s">
        <v>8264</v>
      </c>
      <c r="G8338" t="s">
        <v>29</v>
      </c>
      <c r="H8338" s="5">
        <v>1179.21</v>
      </c>
      <c r="I8338" s="5">
        <v>1179.2053000000001</v>
      </c>
      <c r="J8338" s="5">
        <v>4.6999999999570701E-3</v>
      </c>
      <c r="K8338" s="5">
        <v>1179.21</v>
      </c>
      <c r="L8338" s="5">
        <v>0</v>
      </c>
      <c r="M8338" t="str">
        <f>IF(ISERROR(VLOOKUP(A8338,'[1]Ecart validé'!$A:$A,1,FALSE)),Z8338,"Ecart Validé")</f>
        <v>valid</v>
      </c>
      <c r="R8338" t="s">
        <v>30</v>
      </c>
      <c r="X8338"/>
      <c r="Y8338"/>
      <c r="Z8338" t="s">
        <v>31</v>
      </c>
    </row>
    <row r="8339" spans="1:26" x14ac:dyDescent="0.3">
      <c r="A8339" t="s">
        <v>10886</v>
      </c>
      <c r="B8339" t="s">
        <v>2508</v>
      </c>
      <c r="C8339">
        <v>3397</v>
      </c>
      <c r="D8339" t="str">
        <f>+VLOOKUP(C8339,Param!K:L,2,FALSE)</f>
        <v>INDUSAL NAVARRA, S.A. (INDUSAL)</v>
      </c>
      <c r="E8339" t="s">
        <v>10887</v>
      </c>
      <c r="F8339" t="s">
        <v>8262</v>
      </c>
      <c r="G8339" t="s">
        <v>29</v>
      </c>
      <c r="H8339" s="5">
        <v>262.92</v>
      </c>
      <c r="I8339" s="5">
        <v>262.92259999999999</v>
      </c>
      <c r="J8339" s="5">
        <v>-2.5999999999726199E-3</v>
      </c>
      <c r="K8339" s="5">
        <v>262.92</v>
      </c>
      <c r="L8339" s="5">
        <v>0</v>
      </c>
      <c r="M8339" t="str">
        <f>IF(ISERROR(VLOOKUP(A8339,'[1]Ecart validé'!$A:$A,1,FALSE)),Z8339,"Ecart Validé")</f>
        <v>valid</v>
      </c>
      <c r="R8339" t="s">
        <v>30</v>
      </c>
      <c r="X8339"/>
      <c r="Y8339"/>
      <c r="Z8339" t="s">
        <v>31</v>
      </c>
    </row>
    <row r="8340" spans="1:26" x14ac:dyDescent="0.3">
      <c r="A8340" t="s">
        <v>10888</v>
      </c>
      <c r="B8340" t="s">
        <v>2508</v>
      </c>
      <c r="C8340">
        <v>3397</v>
      </c>
      <c r="D8340" t="str">
        <f>+VLOOKUP(C8340,Param!K:L,2,FALSE)</f>
        <v>INDUSAL NAVARRA, S.A. (INDUSAL)</v>
      </c>
      <c r="E8340" t="s">
        <v>10887</v>
      </c>
      <c r="F8340" t="s">
        <v>8264</v>
      </c>
      <c r="G8340" t="s">
        <v>29</v>
      </c>
      <c r="H8340" s="5">
        <v>450.65</v>
      </c>
      <c r="I8340" s="5">
        <v>450.65370000000001</v>
      </c>
      <c r="J8340" s="5">
        <v>-3.70000000003756E-3</v>
      </c>
      <c r="K8340" s="5">
        <v>450.65</v>
      </c>
      <c r="L8340" s="5">
        <v>0</v>
      </c>
      <c r="M8340" t="str">
        <f>IF(ISERROR(VLOOKUP(A8340,'[1]Ecart validé'!$A:$A,1,FALSE)),Z8340,"Ecart Validé")</f>
        <v>valid</v>
      </c>
      <c r="R8340" t="s">
        <v>30</v>
      </c>
      <c r="X8340"/>
      <c r="Y8340"/>
      <c r="Z8340" t="s">
        <v>31</v>
      </c>
    </row>
    <row r="8341" spans="1:26" x14ac:dyDescent="0.3">
      <c r="A8341" t="s">
        <v>10889</v>
      </c>
      <c r="B8341" t="s">
        <v>2508</v>
      </c>
      <c r="C8341">
        <v>343667</v>
      </c>
      <c r="D8341" t="str">
        <f>+VLOOKUP(C8341,Param!K:L,2,FALSE)</f>
        <v>AXPO IBERIA S.L.</v>
      </c>
      <c r="E8341" t="s">
        <v>3122</v>
      </c>
      <c r="F8341" t="s">
        <v>8260</v>
      </c>
      <c r="G8341" t="s">
        <v>29</v>
      </c>
      <c r="H8341" s="5">
        <v>4717.16</v>
      </c>
      <c r="I8341" s="5">
        <v>4717.16</v>
      </c>
      <c r="J8341" s="5">
        <v>0</v>
      </c>
      <c r="K8341" s="5">
        <v>4717.16</v>
      </c>
      <c r="L8341" s="5">
        <v>0</v>
      </c>
      <c r="M8341" t="str">
        <f>IF(ISERROR(VLOOKUP(A8341,'[1]Ecart validé'!$A:$A,1,FALSE)),Z8341,"Ecart Validé")</f>
        <v>valid</v>
      </c>
      <c r="R8341" t="s">
        <v>30</v>
      </c>
      <c r="X8341"/>
      <c r="Y8341"/>
      <c r="Z8341" t="s">
        <v>31</v>
      </c>
    </row>
    <row r="8342" spans="1:26" x14ac:dyDescent="0.3">
      <c r="A8342" t="s">
        <v>10890</v>
      </c>
      <c r="B8342" t="s">
        <v>2508</v>
      </c>
      <c r="C8342">
        <v>343667</v>
      </c>
      <c r="D8342" t="str">
        <f>+VLOOKUP(C8342,Param!K:L,2,FALSE)</f>
        <v>AXPO IBERIA S.L.</v>
      </c>
      <c r="E8342" t="s">
        <v>3122</v>
      </c>
      <c r="F8342" t="s">
        <v>8262</v>
      </c>
      <c r="G8342" t="s">
        <v>29</v>
      </c>
      <c r="H8342" s="5">
        <v>4826.47</v>
      </c>
      <c r="I8342" s="5">
        <v>4826.47</v>
      </c>
      <c r="J8342" s="5">
        <v>0</v>
      </c>
      <c r="K8342" s="5">
        <v>4826.47</v>
      </c>
      <c r="L8342" s="5">
        <v>0</v>
      </c>
      <c r="M8342" t="str">
        <f>IF(ISERROR(VLOOKUP(A8342,'[1]Ecart validé'!$A:$A,1,FALSE)),Z8342,"Ecart Validé")</f>
        <v>valid</v>
      </c>
      <c r="R8342" t="s">
        <v>30</v>
      </c>
      <c r="X8342"/>
      <c r="Y8342"/>
      <c r="Z8342" t="s">
        <v>31</v>
      </c>
    </row>
    <row r="8343" spans="1:26" x14ac:dyDescent="0.3">
      <c r="A8343" t="s">
        <v>10891</v>
      </c>
      <c r="B8343" t="s">
        <v>2508</v>
      </c>
      <c r="C8343">
        <v>343667</v>
      </c>
      <c r="D8343" t="str">
        <f>+VLOOKUP(C8343,Param!K:L,2,FALSE)</f>
        <v>AXPO IBERIA S.L.</v>
      </c>
      <c r="E8343" t="s">
        <v>3122</v>
      </c>
      <c r="F8343" t="s">
        <v>8264</v>
      </c>
      <c r="G8343" t="s">
        <v>29</v>
      </c>
      <c r="H8343" s="5">
        <v>8372.76</v>
      </c>
      <c r="I8343" s="5">
        <v>8372.76</v>
      </c>
      <c r="J8343" s="5">
        <v>0</v>
      </c>
      <c r="K8343" s="5">
        <v>8372.76</v>
      </c>
      <c r="L8343" s="5">
        <v>0</v>
      </c>
      <c r="M8343" t="str">
        <f>IF(ISERROR(VLOOKUP(A8343,'[1]Ecart validé'!$A:$A,1,FALSE)),Z8343,"Ecart Validé")</f>
        <v>valid</v>
      </c>
      <c r="R8343" t="s">
        <v>30</v>
      </c>
      <c r="X8343"/>
      <c r="Y8343"/>
      <c r="Z8343" t="s">
        <v>31</v>
      </c>
    </row>
    <row r="8344" spans="1:26" x14ac:dyDescent="0.3">
      <c r="A8344" t="s">
        <v>10892</v>
      </c>
      <c r="B8344" t="s">
        <v>2508</v>
      </c>
      <c r="C8344">
        <v>359743</v>
      </c>
      <c r="D8344" t="str">
        <f>+VLOOKUP(C8344,Param!K:L,2,FALSE)</f>
        <v>CARNICAS MR. MUU, S.L.</v>
      </c>
      <c r="E8344" t="s">
        <v>10893</v>
      </c>
      <c r="F8344" t="s">
        <v>8262</v>
      </c>
      <c r="G8344" t="s">
        <v>29</v>
      </c>
      <c r="H8344" s="5">
        <v>484.68</v>
      </c>
      <c r="I8344" s="5">
        <v>484.68180000000001</v>
      </c>
      <c r="J8344" s="5">
        <v>-1.79999999994606E-3</v>
      </c>
      <c r="K8344" s="5">
        <v>484.68</v>
      </c>
      <c r="L8344" s="5">
        <v>0</v>
      </c>
      <c r="M8344" t="str">
        <f>IF(ISERROR(VLOOKUP(A8344,'[1]Ecart validé'!$A:$A,1,FALSE)),Z8344,"Ecart Validé")</f>
        <v>valid</v>
      </c>
      <c r="R8344" t="s">
        <v>30</v>
      </c>
      <c r="X8344"/>
      <c r="Y8344"/>
      <c r="Z8344" t="s">
        <v>31</v>
      </c>
    </row>
    <row r="8345" spans="1:26" x14ac:dyDescent="0.3">
      <c r="A8345" t="s">
        <v>10894</v>
      </c>
      <c r="B8345" t="s">
        <v>2508</v>
      </c>
      <c r="C8345">
        <v>359743</v>
      </c>
      <c r="D8345" t="str">
        <f>+VLOOKUP(C8345,Param!K:L,2,FALSE)</f>
        <v>CARNICAS MR. MUU, S.L.</v>
      </c>
      <c r="E8345" t="s">
        <v>10893</v>
      </c>
      <c r="F8345" t="s">
        <v>8264</v>
      </c>
      <c r="G8345" t="s">
        <v>29</v>
      </c>
      <c r="H8345" s="5">
        <v>546.04</v>
      </c>
      <c r="I8345" s="5">
        <v>546.04200000000003</v>
      </c>
      <c r="J8345" s="5">
        <v>-2.0000000000663901E-3</v>
      </c>
      <c r="K8345" s="5">
        <v>546.04</v>
      </c>
      <c r="L8345" s="5">
        <v>0</v>
      </c>
      <c r="M8345" t="str">
        <f>IF(ISERROR(VLOOKUP(A8345,'[1]Ecart validé'!$A:$A,1,FALSE)),Z8345,"Ecart Validé")</f>
        <v>valid</v>
      </c>
      <c r="R8345" t="s">
        <v>30</v>
      </c>
      <c r="X8345"/>
      <c r="Y8345"/>
      <c r="Z8345" t="s">
        <v>31</v>
      </c>
    </row>
    <row r="8346" spans="1:26" x14ac:dyDescent="0.3">
      <c r="A8346" t="s">
        <v>10895</v>
      </c>
      <c r="B8346" t="s">
        <v>2508</v>
      </c>
      <c r="C8346">
        <v>359743</v>
      </c>
      <c r="D8346" t="str">
        <f>+VLOOKUP(C8346,Param!K:L,2,FALSE)</f>
        <v>CARNICAS MR. MUU, S.L.</v>
      </c>
      <c r="E8346" t="s">
        <v>10893</v>
      </c>
      <c r="F8346" t="s">
        <v>8266</v>
      </c>
      <c r="G8346" t="s">
        <v>29</v>
      </c>
      <c r="H8346" s="5">
        <v>567.29999999999995</v>
      </c>
      <c r="I8346" s="5">
        <v>567.29999999999995</v>
      </c>
      <c r="J8346" s="5">
        <v>0</v>
      </c>
      <c r="K8346" s="5">
        <v>567.29999999999995</v>
      </c>
      <c r="L8346" s="5">
        <v>0</v>
      </c>
      <c r="M8346" t="str">
        <f>IF(ISERROR(VLOOKUP(A8346,'[1]Ecart validé'!$A:$A,1,FALSE)),Z8346,"Ecart Validé")</f>
        <v>valid</v>
      </c>
      <c r="R8346" t="s">
        <v>30</v>
      </c>
      <c r="X8346"/>
      <c r="Y8346"/>
      <c r="Z8346" t="s">
        <v>31</v>
      </c>
    </row>
    <row r="8347" spans="1:26" x14ac:dyDescent="0.3">
      <c r="A8347" t="s">
        <v>10896</v>
      </c>
      <c r="B8347" t="s">
        <v>2508</v>
      </c>
      <c r="C8347">
        <v>5034</v>
      </c>
      <c r="D8347" t="str">
        <f>+VLOOKUP(C8347,Param!K:L,2,FALSE)</f>
        <v>AV SERVICES BARCELONA 2009, S.L.</v>
      </c>
      <c r="E8347" t="s">
        <v>3135</v>
      </c>
      <c r="F8347" t="s">
        <v>8264</v>
      </c>
      <c r="G8347" t="s">
        <v>29</v>
      </c>
      <c r="H8347" s="5">
        <v>169.5</v>
      </c>
      <c r="I8347" s="5">
        <v>169.49969999999999</v>
      </c>
      <c r="J8347" s="5">
        <v>3.0000000000995799E-4</v>
      </c>
      <c r="K8347" s="5">
        <v>169.5</v>
      </c>
      <c r="L8347" s="5">
        <v>0</v>
      </c>
      <c r="M8347" t="str">
        <f>IF(ISERROR(VLOOKUP(A8347,'[1]Ecart validé'!$A:$A,1,FALSE)),Z8347,"Ecart Validé")</f>
        <v>valid</v>
      </c>
      <c r="R8347" t="s">
        <v>30</v>
      </c>
      <c r="X8347"/>
      <c r="Y8347"/>
      <c r="Z8347" t="s">
        <v>31</v>
      </c>
    </row>
    <row r="8348" spans="1:26" x14ac:dyDescent="0.3">
      <c r="A8348" t="s">
        <v>10897</v>
      </c>
      <c r="B8348" t="s">
        <v>2508</v>
      </c>
      <c r="C8348">
        <v>5034</v>
      </c>
      <c r="D8348" t="str">
        <f>+VLOOKUP(C8348,Param!K:L,2,FALSE)</f>
        <v>AV SERVICES BARCELONA 2009, S.L.</v>
      </c>
      <c r="E8348" t="s">
        <v>3135</v>
      </c>
      <c r="F8348" t="s">
        <v>8266</v>
      </c>
      <c r="G8348" t="s">
        <v>29</v>
      </c>
      <c r="H8348" s="5">
        <v>545.70000000000005</v>
      </c>
      <c r="I8348" s="5">
        <v>545.69550000000004</v>
      </c>
      <c r="J8348" s="5">
        <v>4.5000000000072699E-3</v>
      </c>
      <c r="K8348" s="5">
        <v>545.70000000000005</v>
      </c>
      <c r="L8348" s="5">
        <v>0</v>
      </c>
      <c r="M8348" t="str">
        <f>IF(ISERROR(VLOOKUP(A8348,'[1]Ecart validé'!$A:$A,1,FALSE)),Z8348,"Ecart Validé")</f>
        <v>valid</v>
      </c>
      <c r="R8348" t="s">
        <v>30</v>
      </c>
      <c r="X8348"/>
      <c r="Y8348"/>
      <c r="Z8348" t="s">
        <v>31</v>
      </c>
    </row>
    <row r="8349" spans="1:26" x14ac:dyDescent="0.3">
      <c r="A8349" t="s">
        <v>10898</v>
      </c>
      <c r="B8349" t="s">
        <v>2508</v>
      </c>
      <c r="C8349">
        <v>6286</v>
      </c>
      <c r="D8349" t="str">
        <f>+VLOOKUP(C8349,Param!K:L,2,FALSE)</f>
        <v>MONTSERRAT CURRAS DE VICENTE</v>
      </c>
      <c r="E8349" t="s">
        <v>3151</v>
      </c>
      <c r="F8349" t="s">
        <v>8260</v>
      </c>
      <c r="G8349" t="s">
        <v>29</v>
      </c>
      <c r="H8349" s="5">
        <v>70.59</v>
      </c>
      <c r="I8349" s="5">
        <v>70.590599999999995</v>
      </c>
      <c r="J8349" s="5">
        <v>-5.9999999999149601E-4</v>
      </c>
      <c r="K8349" s="5">
        <v>70.59</v>
      </c>
      <c r="L8349" s="5">
        <v>0</v>
      </c>
      <c r="M8349" t="str">
        <f>IF(ISERROR(VLOOKUP(A8349,'[1]Ecart validé'!$A:$A,1,FALSE)),Z8349,"Ecart Validé")</f>
        <v>valid</v>
      </c>
      <c r="R8349" t="s">
        <v>30</v>
      </c>
      <c r="X8349"/>
      <c r="Y8349"/>
      <c r="Z8349" t="s">
        <v>31</v>
      </c>
    </row>
    <row r="8350" spans="1:26" x14ac:dyDescent="0.3">
      <c r="A8350" t="s">
        <v>10899</v>
      </c>
      <c r="B8350" t="s">
        <v>2508</v>
      </c>
      <c r="C8350">
        <v>6286</v>
      </c>
      <c r="D8350" t="str">
        <f>+VLOOKUP(C8350,Param!K:L,2,FALSE)</f>
        <v>MONTSERRAT CURRAS DE VICENTE</v>
      </c>
      <c r="E8350" t="s">
        <v>3151</v>
      </c>
      <c r="F8350" t="s">
        <v>8262</v>
      </c>
      <c r="G8350" t="s">
        <v>29</v>
      </c>
      <c r="H8350" s="5">
        <v>114.94</v>
      </c>
      <c r="I8350" s="5">
        <v>114.9432</v>
      </c>
      <c r="J8350" s="5">
        <v>-3.20000000000675E-3</v>
      </c>
      <c r="K8350" s="5">
        <v>114.94</v>
      </c>
      <c r="L8350" s="5">
        <v>0</v>
      </c>
      <c r="M8350" t="str">
        <f>IF(ISERROR(VLOOKUP(A8350,'[1]Ecart validé'!$A:$A,1,FALSE)),Z8350,"Ecart Validé")</f>
        <v>valid</v>
      </c>
      <c r="R8350" t="s">
        <v>30</v>
      </c>
      <c r="X8350"/>
      <c r="Y8350"/>
      <c r="Z8350" t="s">
        <v>31</v>
      </c>
    </row>
    <row r="8351" spans="1:26" x14ac:dyDescent="0.3">
      <c r="A8351" t="s">
        <v>10900</v>
      </c>
      <c r="B8351" t="s">
        <v>2508</v>
      </c>
      <c r="C8351">
        <v>6286</v>
      </c>
      <c r="D8351" t="str">
        <f>+VLOOKUP(C8351,Param!K:L,2,FALSE)</f>
        <v>MONTSERRAT CURRAS DE VICENTE</v>
      </c>
      <c r="E8351" t="s">
        <v>3151</v>
      </c>
      <c r="F8351" t="s">
        <v>8264</v>
      </c>
      <c r="G8351" t="s">
        <v>29</v>
      </c>
      <c r="H8351" s="5">
        <v>159.12</v>
      </c>
      <c r="I8351" s="5">
        <v>159.12299999999999</v>
      </c>
      <c r="J8351" s="5">
        <v>-2.9999999999858998E-3</v>
      </c>
      <c r="K8351" s="5">
        <v>159.12</v>
      </c>
      <c r="L8351" s="5">
        <v>0</v>
      </c>
      <c r="M8351" t="str">
        <f>IF(ISERROR(VLOOKUP(A8351,'[1]Ecart validé'!$A:$A,1,FALSE)),Z8351,"Ecart Validé")</f>
        <v>valid</v>
      </c>
      <c r="R8351" t="s">
        <v>30</v>
      </c>
      <c r="X8351"/>
      <c r="Y8351"/>
      <c r="Z8351" t="s">
        <v>31</v>
      </c>
    </row>
    <row r="8352" spans="1:26" x14ac:dyDescent="0.3">
      <c r="A8352" t="s">
        <v>10901</v>
      </c>
      <c r="B8352" t="s">
        <v>2508</v>
      </c>
      <c r="C8352">
        <v>6286</v>
      </c>
      <c r="D8352" t="str">
        <f>+VLOOKUP(C8352,Param!K:L,2,FALSE)</f>
        <v>MONTSERRAT CURRAS DE VICENTE</v>
      </c>
      <c r="E8352" t="s">
        <v>3151</v>
      </c>
      <c r="F8352" t="s">
        <v>8266</v>
      </c>
      <c r="G8352" t="s">
        <v>29</v>
      </c>
      <c r="H8352" s="5">
        <v>173.99</v>
      </c>
      <c r="I8352" s="5">
        <v>173.99189999999999</v>
      </c>
      <c r="J8352" s="5">
        <v>-1.8999999999778001E-3</v>
      </c>
      <c r="K8352" s="5">
        <v>173.99</v>
      </c>
      <c r="L8352" s="5">
        <v>0</v>
      </c>
      <c r="M8352" t="str">
        <f>IF(ISERROR(VLOOKUP(A8352,'[1]Ecart validé'!$A:$A,1,FALSE)),Z8352,"Ecart Validé")</f>
        <v>valid</v>
      </c>
      <c r="R8352" t="s">
        <v>30</v>
      </c>
      <c r="X8352"/>
      <c r="Y8352"/>
      <c r="Z8352" t="s">
        <v>31</v>
      </c>
    </row>
    <row r="8353" spans="1:26" x14ac:dyDescent="0.3">
      <c r="A8353" t="s">
        <v>10902</v>
      </c>
      <c r="B8353" t="s">
        <v>2508</v>
      </c>
      <c r="C8353">
        <v>359543</v>
      </c>
      <c r="D8353" t="str">
        <f>+VLOOKUP(C8353,Param!K:L,2,FALSE)</f>
        <v>FRUTAS INFANTES, SL</v>
      </c>
      <c r="E8353" t="s">
        <v>10903</v>
      </c>
      <c r="F8353" t="s">
        <v>8266</v>
      </c>
      <c r="G8353" t="s">
        <v>29</v>
      </c>
      <c r="H8353" s="5">
        <v>1533.41</v>
      </c>
      <c r="I8353" s="5">
        <v>1533.4079999999999</v>
      </c>
      <c r="J8353" s="5">
        <v>2.00000000018008E-3</v>
      </c>
      <c r="K8353" s="5">
        <v>1533.41</v>
      </c>
      <c r="L8353" s="5">
        <v>0</v>
      </c>
      <c r="M8353" t="str">
        <f>IF(ISERROR(VLOOKUP(A8353,'[1]Ecart validé'!$A:$A,1,FALSE)),Z8353,"Ecart Validé")</f>
        <v>valid</v>
      </c>
      <c r="R8353" t="s">
        <v>30</v>
      </c>
      <c r="X8353"/>
      <c r="Y8353"/>
      <c r="Z8353" t="s">
        <v>31</v>
      </c>
    </row>
    <row r="8354" spans="1:26" x14ac:dyDescent="0.3">
      <c r="A8354" t="s">
        <v>10904</v>
      </c>
      <c r="B8354" t="s">
        <v>2508</v>
      </c>
      <c r="C8354">
        <v>360065</v>
      </c>
      <c r="D8354" t="str">
        <f>+VLOOKUP(C8354,Param!K:L,2,FALSE)</f>
        <v>INDUSTRIAS CARNICAS JAFISA, S.A.</v>
      </c>
      <c r="E8354" t="s">
        <v>10905</v>
      </c>
      <c r="F8354" t="s">
        <v>8264</v>
      </c>
      <c r="G8354" t="s">
        <v>29</v>
      </c>
      <c r="H8354" s="5">
        <v>755.82</v>
      </c>
      <c r="I8354" s="5">
        <v>755.82039999999995</v>
      </c>
      <c r="J8354" s="5">
        <v>-3.9999999989959103E-4</v>
      </c>
      <c r="K8354" s="5">
        <v>755.82</v>
      </c>
      <c r="L8354" s="5">
        <v>0</v>
      </c>
      <c r="M8354" t="str">
        <f>IF(ISERROR(VLOOKUP(A8354,'[1]Ecart validé'!$A:$A,1,FALSE)),Z8354,"Ecart Validé")</f>
        <v>valid</v>
      </c>
      <c r="R8354" t="s">
        <v>30</v>
      </c>
      <c r="X8354"/>
      <c r="Y8354"/>
      <c r="Z8354" t="s">
        <v>31</v>
      </c>
    </row>
    <row r="8355" spans="1:26" x14ac:dyDescent="0.3">
      <c r="A8355" t="s">
        <v>10906</v>
      </c>
      <c r="B8355" t="s">
        <v>2508</v>
      </c>
      <c r="C8355">
        <v>360065</v>
      </c>
      <c r="D8355" t="str">
        <f>+VLOOKUP(C8355,Param!K:L,2,FALSE)</f>
        <v>INDUSTRIAS CARNICAS JAFISA, S.A.</v>
      </c>
      <c r="E8355" t="s">
        <v>10905</v>
      </c>
      <c r="F8355" t="s">
        <v>8266</v>
      </c>
      <c r="G8355" t="s">
        <v>29</v>
      </c>
      <c r="H8355" s="5">
        <v>158.74</v>
      </c>
      <c r="I8355" s="5">
        <v>158.73519999999999</v>
      </c>
      <c r="J8355" s="5">
        <v>4.8000000000172297E-3</v>
      </c>
      <c r="K8355" s="5">
        <v>158.74</v>
      </c>
      <c r="L8355" s="5">
        <v>0</v>
      </c>
      <c r="M8355" t="str">
        <f>IF(ISERROR(VLOOKUP(A8355,'[1]Ecart validé'!$A:$A,1,FALSE)),Z8355,"Ecart Validé")</f>
        <v>valid</v>
      </c>
      <c r="R8355" t="s">
        <v>30</v>
      </c>
      <c r="X8355"/>
      <c r="Y8355"/>
      <c r="Z8355" t="s">
        <v>31</v>
      </c>
    </row>
    <row r="8356" spans="1:26" x14ac:dyDescent="0.3">
      <c r="A8356" t="s">
        <v>10907</v>
      </c>
      <c r="B8356" t="s">
        <v>2508</v>
      </c>
      <c r="C8356">
        <v>266633</v>
      </c>
      <c r="D8356" t="str">
        <f>+VLOOKUP(C8356,Param!K:L,2,FALSE)</f>
        <v>Fred i Cuines Professionals Grup S.L.</v>
      </c>
      <c r="E8356" t="s">
        <v>10908</v>
      </c>
      <c r="F8356" t="s">
        <v>8262</v>
      </c>
      <c r="G8356" t="s">
        <v>29</v>
      </c>
      <c r="H8356" s="5">
        <v>79.06</v>
      </c>
      <c r="I8356" s="5">
        <v>79.0578</v>
      </c>
      <c r="J8356" s="5">
        <v>2.2000000000019699E-3</v>
      </c>
      <c r="K8356" s="5">
        <v>79.06</v>
      </c>
      <c r="L8356" s="5">
        <v>0</v>
      </c>
      <c r="M8356" t="str">
        <f>IF(ISERROR(VLOOKUP(A8356,'[1]Ecart validé'!$A:$A,1,FALSE)),Z8356,"Ecart Validé")</f>
        <v>valid</v>
      </c>
      <c r="R8356" t="s">
        <v>30</v>
      </c>
      <c r="X8356"/>
      <c r="Y8356"/>
      <c r="Z8356" t="s">
        <v>31</v>
      </c>
    </row>
    <row r="8357" spans="1:26" x14ac:dyDescent="0.3">
      <c r="A8357" t="s">
        <v>10909</v>
      </c>
      <c r="B8357" t="s">
        <v>2508</v>
      </c>
      <c r="C8357">
        <v>266633</v>
      </c>
      <c r="D8357" t="str">
        <f>+VLOOKUP(C8357,Param!K:L,2,FALSE)</f>
        <v>Fred i Cuines Professionals Grup S.L.</v>
      </c>
      <c r="E8357" t="s">
        <v>10908</v>
      </c>
      <c r="F8357" t="s">
        <v>8264</v>
      </c>
      <c r="G8357" t="s">
        <v>29</v>
      </c>
      <c r="H8357" s="5">
        <v>51.32</v>
      </c>
      <c r="I8357" s="5">
        <v>51.316200000000002</v>
      </c>
      <c r="J8357" s="5">
        <v>3.7999999999982401E-3</v>
      </c>
      <c r="K8357" s="5">
        <v>51.32</v>
      </c>
      <c r="L8357" s="5">
        <v>0</v>
      </c>
      <c r="M8357" t="str">
        <f>IF(ISERROR(VLOOKUP(A8357,'[1]Ecart validé'!$A:$A,1,FALSE)),Z8357,"Ecart Validé")</f>
        <v>valid</v>
      </c>
      <c r="R8357" t="s">
        <v>30</v>
      </c>
      <c r="X8357"/>
      <c r="Y8357"/>
      <c r="Z8357" t="s">
        <v>31</v>
      </c>
    </row>
    <row r="8358" spans="1:26" x14ac:dyDescent="0.3">
      <c r="A8358" t="s">
        <v>10910</v>
      </c>
      <c r="B8358" t="s">
        <v>2508</v>
      </c>
      <c r="C8358">
        <v>266633</v>
      </c>
      <c r="D8358" t="str">
        <f>+VLOOKUP(C8358,Param!K:L,2,FALSE)</f>
        <v>Fred i Cuines Professionals Grup S.L.</v>
      </c>
      <c r="E8358" t="s">
        <v>10908</v>
      </c>
      <c r="F8358" t="s">
        <v>8266</v>
      </c>
      <c r="G8358" t="s">
        <v>29</v>
      </c>
      <c r="H8358" s="5">
        <v>60.82</v>
      </c>
      <c r="I8358" s="5">
        <v>60.821899999999999</v>
      </c>
      <c r="J8358" s="5">
        <v>-1.8999999999991201E-3</v>
      </c>
      <c r="K8358" s="5">
        <v>60.82</v>
      </c>
      <c r="L8358" s="5">
        <v>0</v>
      </c>
      <c r="M8358" t="str">
        <f>IF(ISERROR(VLOOKUP(A8358,'[1]Ecart validé'!$A:$A,1,FALSE)),Z8358,"Ecart Validé")</f>
        <v>valid</v>
      </c>
      <c r="R8358" t="s">
        <v>30</v>
      </c>
      <c r="X8358"/>
      <c r="Y8358"/>
      <c r="Z8358" t="s">
        <v>31</v>
      </c>
    </row>
    <row r="8359" spans="1:26" x14ac:dyDescent="0.3">
      <c r="A8359" t="s">
        <v>10911</v>
      </c>
      <c r="B8359" t="s">
        <v>2508</v>
      </c>
      <c r="C8359">
        <v>3597</v>
      </c>
      <c r="D8359" t="str">
        <f>+VLOOKUP(C8359,Param!K:L,2,FALSE)</f>
        <v>BERRY IBERICA, S.A.U. (distribuidor:MADRID FOREST)</v>
      </c>
      <c r="E8359" t="s">
        <v>2591</v>
      </c>
      <c r="F8359" t="s">
        <v>8266</v>
      </c>
      <c r="G8359" t="s">
        <v>29</v>
      </c>
      <c r="H8359" s="5">
        <v>221.07</v>
      </c>
      <c r="I8359" s="5">
        <v>221.06970000000001</v>
      </c>
      <c r="J8359" s="5">
        <v>2.9999999998153699E-4</v>
      </c>
      <c r="K8359" s="5">
        <v>221.07</v>
      </c>
      <c r="L8359" s="5">
        <v>0</v>
      </c>
      <c r="M8359" t="str">
        <f>IF(ISERROR(VLOOKUP(A8359,'[1]Ecart validé'!$A:$A,1,FALSE)),Z8359,"Ecart Validé")</f>
        <v>valid</v>
      </c>
      <c r="R8359" t="s">
        <v>30</v>
      </c>
      <c r="X8359"/>
      <c r="Y8359"/>
      <c r="Z8359" t="s">
        <v>31</v>
      </c>
    </row>
    <row r="8360" spans="1:26" x14ac:dyDescent="0.3">
      <c r="A8360" t="s">
        <v>10912</v>
      </c>
      <c r="B8360" t="s">
        <v>2508</v>
      </c>
      <c r="C8360">
        <v>6355</v>
      </c>
      <c r="D8360" t="str">
        <f>+VLOOKUP(C8360,Param!K:L,2,FALSE)</f>
        <v>JOSE MIGUEL PEINADO ALONSO</v>
      </c>
      <c r="E8360" t="s">
        <v>2856</v>
      </c>
      <c r="F8360" t="s">
        <v>8266</v>
      </c>
      <c r="G8360" t="s">
        <v>29</v>
      </c>
      <c r="H8360" s="5">
        <v>4.68</v>
      </c>
      <c r="I8360" s="5">
        <v>4.6835000000000004</v>
      </c>
      <c r="J8360" s="5">
        <v>-3.50000000000072E-3</v>
      </c>
      <c r="K8360" s="5">
        <v>4.68</v>
      </c>
      <c r="L8360" s="5">
        <v>0</v>
      </c>
      <c r="M8360" t="str">
        <f>IF(ISERROR(VLOOKUP(A8360,'[1]Ecart validé'!$A:$A,1,FALSE)),Z8360,"Ecart Validé")</f>
        <v>valid</v>
      </c>
      <c r="R8360" t="s">
        <v>30</v>
      </c>
      <c r="X8360"/>
      <c r="Y8360"/>
      <c r="Z8360" t="s">
        <v>31</v>
      </c>
    </row>
    <row r="8361" spans="1:26" x14ac:dyDescent="0.3">
      <c r="A8361" t="s">
        <v>10913</v>
      </c>
      <c r="B8361" t="s">
        <v>2508</v>
      </c>
      <c r="C8361">
        <v>190446</v>
      </c>
      <c r="D8361" t="str">
        <f>+VLOOKUP(C8361,Param!K:L,2,FALSE)</f>
        <v>BUSTPER, S.A.</v>
      </c>
      <c r="E8361" t="s">
        <v>2941</v>
      </c>
      <c r="F8361" t="s">
        <v>8266</v>
      </c>
      <c r="G8361" t="s">
        <v>29</v>
      </c>
      <c r="H8361" s="5">
        <v>325.94</v>
      </c>
      <c r="I8361" s="5">
        <v>325.94389999999999</v>
      </c>
      <c r="J8361" s="5">
        <v>-3.8999999999873498E-3</v>
      </c>
      <c r="K8361" s="5">
        <v>325.94</v>
      </c>
      <c r="L8361" s="5">
        <v>0</v>
      </c>
      <c r="M8361" t="str">
        <f>IF(ISERROR(VLOOKUP(A8361,'[1]Ecart validé'!$A:$A,1,FALSE)),Z8361,"Ecart Validé")</f>
        <v>valid</v>
      </c>
      <c r="R8361" t="s">
        <v>30</v>
      </c>
      <c r="X8361"/>
      <c r="Y8361"/>
      <c r="Z8361" t="s">
        <v>31</v>
      </c>
    </row>
    <row r="8362" spans="1:26" x14ac:dyDescent="0.3">
      <c r="A8362" t="s">
        <v>10914</v>
      </c>
      <c r="B8362" t="s">
        <v>2508</v>
      </c>
      <c r="C8362">
        <v>362490</v>
      </c>
      <c r="D8362" t="str">
        <f>+VLOOKUP(C8362,Param!K:L,2,FALSE)</f>
        <v>Kaizen Imagen S.L.</v>
      </c>
      <c r="E8362" t="s">
        <v>10915</v>
      </c>
      <c r="F8362" t="s">
        <v>8266</v>
      </c>
      <c r="G8362" t="s">
        <v>29</v>
      </c>
      <c r="H8362" s="5">
        <v>257.77999999999997</v>
      </c>
      <c r="I8362" s="5">
        <v>257.78019999999998</v>
      </c>
      <c r="J8362" s="5">
        <v>-2.0000000000663901E-4</v>
      </c>
      <c r="K8362" s="5">
        <v>257.77999999999997</v>
      </c>
      <c r="L8362" s="5">
        <v>0</v>
      </c>
      <c r="M8362" t="str">
        <f>IF(ISERROR(VLOOKUP(A8362,'[1]Ecart validé'!$A:$A,1,FALSE)),Z8362,"Ecart Validé")</f>
        <v>valid</v>
      </c>
      <c r="R8362" t="s">
        <v>30</v>
      </c>
      <c r="X8362"/>
      <c r="Y8362"/>
      <c r="Z8362" t="s">
        <v>31</v>
      </c>
    </row>
    <row r="8363" spans="1:26" x14ac:dyDescent="0.3">
      <c r="A8363" t="s">
        <v>10916</v>
      </c>
      <c r="B8363" t="s">
        <v>2508</v>
      </c>
      <c r="C8363">
        <v>287447</v>
      </c>
      <c r="D8363" t="str">
        <f>+VLOOKUP(C8363,Param!K:L,2,FALSE)</f>
        <v>LA ALBERCA, S.L.U.</v>
      </c>
      <c r="E8363" t="s">
        <v>3143</v>
      </c>
      <c r="F8363" t="s">
        <v>8260</v>
      </c>
      <c r="G8363" t="s">
        <v>29</v>
      </c>
      <c r="H8363" s="5">
        <v>6.67</v>
      </c>
      <c r="I8363" s="5">
        <v>6.67</v>
      </c>
      <c r="J8363" s="5">
        <v>0</v>
      </c>
      <c r="K8363" s="5">
        <v>6.67</v>
      </c>
      <c r="L8363" s="5">
        <v>0</v>
      </c>
      <c r="M8363" t="str">
        <f>IF(ISERROR(VLOOKUP(A8363,'[1]Ecart validé'!$A:$A,1,FALSE)),Z8363,"Ecart Validé")</f>
        <v>valid</v>
      </c>
      <c r="R8363" t="s">
        <v>30</v>
      </c>
      <c r="X8363"/>
      <c r="Y8363"/>
      <c r="Z8363" t="s">
        <v>31</v>
      </c>
    </row>
    <row r="8364" spans="1:26" x14ac:dyDescent="0.3">
      <c r="A8364" t="s">
        <v>10917</v>
      </c>
      <c r="B8364" t="s">
        <v>2508</v>
      </c>
      <c r="C8364">
        <v>287447</v>
      </c>
      <c r="D8364" t="str">
        <f>+VLOOKUP(C8364,Param!K:L,2,FALSE)</f>
        <v>LA ALBERCA, S.L.U.</v>
      </c>
      <c r="E8364" t="s">
        <v>3143</v>
      </c>
      <c r="F8364" t="s">
        <v>8262</v>
      </c>
      <c r="G8364" t="s">
        <v>29</v>
      </c>
      <c r="H8364" s="5">
        <v>35.89</v>
      </c>
      <c r="I8364" s="5">
        <v>35.889200000000002</v>
      </c>
      <c r="J8364" s="5">
        <v>7.9999999999813499E-4</v>
      </c>
      <c r="K8364" s="5">
        <v>35.89</v>
      </c>
      <c r="L8364" s="5">
        <v>0</v>
      </c>
      <c r="M8364" t="str">
        <f>IF(ISERROR(VLOOKUP(A8364,'[1]Ecart validé'!$A:$A,1,FALSE)),Z8364,"Ecart Validé")</f>
        <v>valid</v>
      </c>
      <c r="R8364" t="s">
        <v>30</v>
      </c>
      <c r="X8364"/>
      <c r="Y8364"/>
      <c r="Z8364" t="s">
        <v>31</v>
      </c>
    </row>
    <row r="8365" spans="1:26" x14ac:dyDescent="0.3">
      <c r="A8365" t="s">
        <v>10918</v>
      </c>
      <c r="B8365" t="s">
        <v>2508</v>
      </c>
      <c r="C8365">
        <v>287447</v>
      </c>
      <c r="D8365" t="str">
        <f>+VLOOKUP(C8365,Param!K:L,2,FALSE)</f>
        <v>LA ALBERCA, S.L.U.</v>
      </c>
      <c r="E8365" t="s">
        <v>3143</v>
      </c>
      <c r="F8365" t="s">
        <v>8266</v>
      </c>
      <c r="G8365" t="s">
        <v>29</v>
      </c>
      <c r="H8365" s="5">
        <v>68.959999999999994</v>
      </c>
      <c r="I8365" s="5">
        <v>68.963200000000001</v>
      </c>
      <c r="J8365" s="5">
        <v>-3.19999999999254E-3</v>
      </c>
      <c r="K8365" s="5">
        <v>68.959999999999994</v>
      </c>
      <c r="L8365" s="5">
        <v>0</v>
      </c>
      <c r="M8365" t="str">
        <f>IF(ISERROR(VLOOKUP(A8365,'[1]Ecart validé'!$A:$A,1,FALSE)),Z8365,"Ecart Validé")</f>
        <v>valid</v>
      </c>
      <c r="R8365" t="s">
        <v>30</v>
      </c>
      <c r="X8365"/>
      <c r="Y8365"/>
      <c r="Z8365" t="s">
        <v>31</v>
      </c>
    </row>
    <row r="8366" spans="1:26" x14ac:dyDescent="0.3">
      <c r="A8366" t="s">
        <v>10919</v>
      </c>
      <c r="B8366" t="s">
        <v>2508</v>
      </c>
      <c r="C8366">
        <v>41335</v>
      </c>
      <c r="D8366" t="str">
        <f>+VLOOKUP(C8366,Param!K:L,2,FALSE)</f>
        <v>VOLKSWAGEN RENTING, S.A.</v>
      </c>
      <c r="E8366" t="s">
        <v>2882</v>
      </c>
      <c r="F8366" t="s">
        <v>8271</v>
      </c>
      <c r="G8366" t="s">
        <v>29</v>
      </c>
      <c r="H8366" s="5">
        <v>7606.08</v>
      </c>
      <c r="I8366" s="5">
        <v>7606.08</v>
      </c>
      <c r="J8366" s="5">
        <v>0</v>
      </c>
      <c r="K8366" s="5">
        <v>7606.08</v>
      </c>
      <c r="L8366" s="5">
        <v>0</v>
      </c>
      <c r="M8366" t="str">
        <f>IF(ISERROR(VLOOKUP(A8366,'[1]Ecart validé'!$A:$A,1,FALSE)),Z8366,"Ecart Validé")</f>
        <v>valid</v>
      </c>
      <c r="R8366" t="s">
        <v>30</v>
      </c>
      <c r="X8366"/>
      <c r="Y8366"/>
      <c r="Z8366" t="s">
        <v>31</v>
      </c>
    </row>
    <row r="8367" spans="1:26" x14ac:dyDescent="0.3">
      <c r="A8367" t="s">
        <v>10920</v>
      </c>
      <c r="B8367" t="s">
        <v>2508</v>
      </c>
      <c r="C8367">
        <v>4605</v>
      </c>
      <c r="D8367" t="str">
        <f>+VLOOKUP(C8367,Param!K:L,2,FALSE)</f>
        <v>CWT Global España S.L</v>
      </c>
      <c r="E8367" t="s">
        <v>2701</v>
      </c>
      <c r="F8367" t="s">
        <v>8271</v>
      </c>
      <c r="G8367" t="s">
        <v>29</v>
      </c>
      <c r="H8367" s="5">
        <v>547</v>
      </c>
      <c r="I8367" s="5">
        <v>547</v>
      </c>
      <c r="J8367" s="5">
        <v>0</v>
      </c>
      <c r="K8367" s="5">
        <v>547</v>
      </c>
      <c r="L8367" s="5">
        <v>0</v>
      </c>
      <c r="M8367" t="str">
        <f>IF(ISERROR(VLOOKUP(A8367,'[1]Ecart validé'!$A:$A,1,FALSE)),Z8367,"Ecart Validé")</f>
        <v>valid</v>
      </c>
      <c r="R8367" t="s">
        <v>30</v>
      </c>
      <c r="X8367"/>
      <c r="Y8367"/>
      <c r="Z8367" t="s">
        <v>31</v>
      </c>
    </row>
    <row r="8368" spans="1:26" x14ac:dyDescent="0.3">
      <c r="A8368" t="s">
        <v>10921</v>
      </c>
      <c r="B8368" t="s">
        <v>2508</v>
      </c>
      <c r="C8368">
        <v>233905</v>
      </c>
      <c r="D8368" t="str">
        <f>+VLOOKUP(C8368,Param!K:L,2,FALSE)</f>
        <v>Madrid Forest S.A.</v>
      </c>
      <c r="E8368" t="s">
        <v>10922</v>
      </c>
      <c r="F8368" t="s">
        <v>8262</v>
      </c>
      <c r="G8368" t="s">
        <v>29</v>
      </c>
      <c r="H8368" s="5">
        <v>52.76</v>
      </c>
      <c r="I8368" s="5">
        <v>52.756100000000004</v>
      </c>
      <c r="J8368" s="5">
        <v>3.89999999999446E-3</v>
      </c>
      <c r="K8368" s="5">
        <v>52.76</v>
      </c>
      <c r="L8368" s="5">
        <v>0</v>
      </c>
      <c r="M8368" t="str">
        <f>IF(ISERROR(VLOOKUP(A8368,'[1]Ecart validé'!$A:$A,1,FALSE)),Z8368,"Ecart Validé")</f>
        <v>valid</v>
      </c>
      <c r="R8368" t="s">
        <v>30</v>
      </c>
      <c r="X8368"/>
      <c r="Y8368"/>
      <c r="Z8368" t="s">
        <v>31</v>
      </c>
    </row>
    <row r="8369" spans="1:26" x14ac:dyDescent="0.3">
      <c r="A8369" t="s">
        <v>10923</v>
      </c>
      <c r="B8369" t="s">
        <v>2508</v>
      </c>
      <c r="C8369">
        <v>233905</v>
      </c>
      <c r="D8369" t="str">
        <f>+VLOOKUP(C8369,Param!K:L,2,FALSE)</f>
        <v>Madrid Forest S.A.</v>
      </c>
      <c r="E8369" t="s">
        <v>10922</v>
      </c>
      <c r="F8369" t="s">
        <v>8266</v>
      </c>
      <c r="G8369" t="s">
        <v>29</v>
      </c>
      <c r="H8369" s="5">
        <v>66.819999999999993</v>
      </c>
      <c r="I8369" s="5">
        <v>66.824299999999994</v>
      </c>
      <c r="J8369" s="5">
        <v>-4.3000000000006297E-3</v>
      </c>
      <c r="K8369" s="5">
        <v>66.819999999999993</v>
      </c>
      <c r="L8369" s="5">
        <v>0</v>
      </c>
      <c r="M8369" t="str">
        <f>IF(ISERROR(VLOOKUP(A8369,'[1]Ecart validé'!$A:$A,1,FALSE)),Z8369,"Ecart Validé")</f>
        <v>valid</v>
      </c>
      <c r="R8369" t="s">
        <v>30</v>
      </c>
      <c r="X8369"/>
      <c r="Y8369"/>
      <c r="Z8369" t="s">
        <v>31</v>
      </c>
    </row>
    <row r="8370" spans="1:26" x14ac:dyDescent="0.3">
      <c r="A8370" t="s">
        <v>10924</v>
      </c>
      <c r="B8370" t="s">
        <v>2508</v>
      </c>
      <c r="C8370">
        <v>5371</v>
      </c>
      <c r="D8370" t="str">
        <f>+VLOOKUP(C8370,Param!K:L,2,FALSE)</f>
        <v>SONEPAR IBERICA SPAIN S.A.U.</v>
      </c>
      <c r="E8370" t="s">
        <v>10858</v>
      </c>
      <c r="F8370" t="s">
        <v>8262</v>
      </c>
      <c r="G8370" t="s">
        <v>29</v>
      </c>
      <c r="H8370" s="5">
        <v>4.34</v>
      </c>
      <c r="I8370" s="5">
        <v>4.3419999999999996</v>
      </c>
      <c r="J8370" s="5">
        <v>-1.9999999999997702E-3</v>
      </c>
      <c r="K8370" s="5">
        <v>4.34</v>
      </c>
      <c r="L8370" s="5">
        <v>0</v>
      </c>
      <c r="M8370" t="str">
        <f>IF(ISERROR(VLOOKUP(A8370,'[1]Ecart validé'!$A:$A,1,FALSE)),Z8370,"Ecart Validé")</f>
        <v>valid</v>
      </c>
      <c r="R8370" t="s">
        <v>30</v>
      </c>
      <c r="X8370"/>
      <c r="Y8370"/>
      <c r="Z8370" t="s">
        <v>31</v>
      </c>
    </row>
    <row r="8371" spans="1:26" x14ac:dyDescent="0.3">
      <c r="A8371" t="s">
        <v>10925</v>
      </c>
      <c r="B8371" t="s">
        <v>2508</v>
      </c>
      <c r="C8371">
        <v>311689</v>
      </c>
      <c r="D8371" t="str">
        <f>+VLOOKUP(C8371,Param!K:L,2,FALSE)</f>
        <v>MAR CASAL DECORACION S.L.</v>
      </c>
      <c r="E8371" t="s">
        <v>10926</v>
      </c>
      <c r="F8371" t="s">
        <v>8266</v>
      </c>
      <c r="G8371" t="s">
        <v>29</v>
      </c>
      <c r="H8371" s="5">
        <v>84.87</v>
      </c>
      <c r="I8371" s="5">
        <v>84.874200000000002</v>
      </c>
      <c r="J8371" s="5">
        <v>-4.1999999999973101E-3</v>
      </c>
      <c r="K8371" s="5">
        <v>84.87</v>
      </c>
      <c r="L8371" s="5">
        <v>0</v>
      </c>
      <c r="M8371" t="str">
        <f>IF(ISERROR(VLOOKUP(A8371,'[1]Ecart validé'!$A:$A,1,FALSE)),Z8371,"Ecart Validé")</f>
        <v>valid</v>
      </c>
      <c r="R8371" t="s">
        <v>30</v>
      </c>
      <c r="X8371"/>
      <c r="Y8371"/>
      <c r="Z8371" t="s">
        <v>31</v>
      </c>
    </row>
    <row r="8372" spans="1:26" x14ac:dyDescent="0.3">
      <c r="A8372" t="s">
        <v>10927</v>
      </c>
      <c r="B8372" t="s">
        <v>2508</v>
      </c>
      <c r="C8372">
        <v>273700</v>
      </c>
      <c r="D8372" t="str">
        <f>+VLOOKUP(C8372,Param!K:L,2,FALSE)</f>
        <v>NONIUS2S HOSPITALITY TECHNOLOGY SPAIN, S.L.</v>
      </c>
      <c r="E8372" t="s">
        <v>10928</v>
      </c>
      <c r="F8372" t="s">
        <v>8260</v>
      </c>
      <c r="G8372" t="s">
        <v>29</v>
      </c>
      <c r="H8372" s="5">
        <v>543.23</v>
      </c>
      <c r="I8372" s="5">
        <v>543.23199999999997</v>
      </c>
      <c r="J8372" s="5">
        <v>-1.9999999999527002E-3</v>
      </c>
      <c r="K8372" s="5">
        <v>543.23</v>
      </c>
      <c r="L8372" s="5">
        <v>0</v>
      </c>
      <c r="M8372" t="str">
        <f>IF(ISERROR(VLOOKUP(A8372,'[1]Ecart validé'!$A:$A,1,FALSE)),Z8372,"Ecart Validé")</f>
        <v>valid</v>
      </c>
      <c r="R8372" t="s">
        <v>30</v>
      </c>
      <c r="X8372"/>
      <c r="Y8372"/>
      <c r="Z8372" t="s">
        <v>31</v>
      </c>
    </row>
    <row r="8373" spans="1:26" x14ac:dyDescent="0.3">
      <c r="A8373" t="s">
        <v>10929</v>
      </c>
      <c r="B8373" t="s">
        <v>2508</v>
      </c>
      <c r="C8373">
        <v>273700</v>
      </c>
      <c r="D8373" t="str">
        <f>+VLOOKUP(C8373,Param!K:L,2,FALSE)</f>
        <v>NONIUS2S HOSPITALITY TECHNOLOGY SPAIN, S.L.</v>
      </c>
      <c r="E8373" t="s">
        <v>10928</v>
      </c>
      <c r="F8373" t="s">
        <v>8262</v>
      </c>
      <c r="G8373" t="s">
        <v>29</v>
      </c>
      <c r="H8373" s="5">
        <v>3754.9</v>
      </c>
      <c r="I8373" s="5">
        <v>3754.9043999999999</v>
      </c>
      <c r="J8373" s="5">
        <v>-4.399999999805E-3</v>
      </c>
      <c r="K8373" s="5">
        <v>3754.9</v>
      </c>
      <c r="L8373" s="5">
        <v>0</v>
      </c>
      <c r="M8373" t="str">
        <f>IF(ISERROR(VLOOKUP(A8373,'[1]Ecart validé'!$A:$A,1,FALSE)),Z8373,"Ecart Validé")</f>
        <v>valid</v>
      </c>
      <c r="R8373" t="s">
        <v>30</v>
      </c>
      <c r="X8373"/>
      <c r="Y8373"/>
      <c r="Z8373" t="s">
        <v>31</v>
      </c>
    </row>
    <row r="8374" spans="1:26" x14ac:dyDescent="0.3">
      <c r="A8374" t="s">
        <v>10930</v>
      </c>
      <c r="B8374" t="s">
        <v>2508</v>
      </c>
      <c r="C8374">
        <v>273700</v>
      </c>
      <c r="D8374" t="str">
        <f>+VLOOKUP(C8374,Param!K:L,2,FALSE)</f>
        <v>NONIUS2S HOSPITALITY TECHNOLOGY SPAIN, S.L.</v>
      </c>
      <c r="E8374" t="s">
        <v>10928</v>
      </c>
      <c r="F8374" t="s">
        <v>8264</v>
      </c>
      <c r="G8374" t="s">
        <v>29</v>
      </c>
      <c r="H8374" s="5">
        <v>7485.91</v>
      </c>
      <c r="I8374" s="5">
        <v>7485.9080000000004</v>
      </c>
      <c r="J8374" s="5">
        <v>1.9999999994979498E-3</v>
      </c>
      <c r="K8374" s="5">
        <v>7485.91</v>
      </c>
      <c r="L8374" s="5">
        <v>0</v>
      </c>
      <c r="M8374" t="str">
        <f>IF(ISERROR(VLOOKUP(A8374,'[1]Ecart validé'!$A:$A,1,FALSE)),Z8374,"Ecart Validé")</f>
        <v>valid</v>
      </c>
      <c r="R8374" t="s">
        <v>30</v>
      </c>
      <c r="X8374"/>
      <c r="Y8374"/>
      <c r="Z8374" t="s">
        <v>31</v>
      </c>
    </row>
    <row r="8375" spans="1:26" x14ac:dyDescent="0.3">
      <c r="A8375" t="s">
        <v>10931</v>
      </c>
      <c r="B8375" t="s">
        <v>2508</v>
      </c>
      <c r="C8375">
        <v>273700</v>
      </c>
      <c r="D8375" t="str">
        <f>+VLOOKUP(C8375,Param!K:L,2,FALSE)</f>
        <v>NONIUS2S HOSPITALITY TECHNOLOGY SPAIN, S.L.</v>
      </c>
      <c r="E8375" t="s">
        <v>10928</v>
      </c>
      <c r="F8375" t="s">
        <v>8266</v>
      </c>
      <c r="G8375" t="s">
        <v>29</v>
      </c>
      <c r="H8375" s="5">
        <v>2177.6</v>
      </c>
      <c r="I8375" s="5">
        <v>2177.5949999999998</v>
      </c>
      <c r="J8375" s="5">
        <v>5.0000000001091298E-3</v>
      </c>
      <c r="K8375" s="5">
        <v>2177.6</v>
      </c>
      <c r="L8375" s="5">
        <v>0</v>
      </c>
      <c r="M8375" t="str">
        <f>IF(ISERROR(VLOOKUP(A8375,'[1]Ecart validé'!$A:$A,1,FALSE)),Z8375,"Ecart Validé")</f>
        <v>valid</v>
      </c>
      <c r="R8375" t="s">
        <v>30</v>
      </c>
      <c r="X8375"/>
      <c r="Y8375"/>
      <c r="Z8375" t="s">
        <v>31</v>
      </c>
    </row>
    <row r="8376" spans="1:26" x14ac:dyDescent="0.3">
      <c r="A8376" t="s">
        <v>10932</v>
      </c>
      <c r="B8376" t="s">
        <v>2508</v>
      </c>
      <c r="C8376">
        <v>5978</v>
      </c>
      <c r="D8376" t="str">
        <f>+VLOOKUP(C8376,Param!K:L,2,FALSE)</f>
        <v>DORMAKABA ESPAÑA S.A.</v>
      </c>
      <c r="E8376" t="s">
        <v>10933</v>
      </c>
      <c r="F8376" t="s">
        <v>8262</v>
      </c>
      <c r="G8376" t="s">
        <v>29</v>
      </c>
      <c r="H8376" s="5">
        <v>28.78</v>
      </c>
      <c r="I8376" s="5">
        <v>28.776</v>
      </c>
      <c r="J8376" s="5">
        <v>4.0000000000013297E-3</v>
      </c>
      <c r="K8376" s="5">
        <v>28.78</v>
      </c>
      <c r="L8376" s="5">
        <v>0</v>
      </c>
      <c r="M8376" t="str">
        <f>IF(ISERROR(VLOOKUP(A8376,'[1]Ecart validé'!$A:$A,1,FALSE)),Z8376,"Ecart Validé")</f>
        <v>valid</v>
      </c>
      <c r="R8376" t="s">
        <v>30</v>
      </c>
      <c r="X8376"/>
      <c r="Y8376"/>
      <c r="Z8376" t="s">
        <v>31</v>
      </c>
    </row>
    <row r="8377" spans="1:26" x14ac:dyDescent="0.3">
      <c r="A8377" t="s">
        <v>10934</v>
      </c>
      <c r="B8377" t="s">
        <v>2508</v>
      </c>
      <c r="C8377">
        <v>5978</v>
      </c>
      <c r="D8377" t="str">
        <f>+VLOOKUP(C8377,Param!K:L,2,FALSE)</f>
        <v>DORMAKABA ESPAÑA S.A.</v>
      </c>
      <c r="E8377" t="s">
        <v>10933</v>
      </c>
      <c r="F8377" t="s">
        <v>8264</v>
      </c>
      <c r="G8377" t="s">
        <v>29</v>
      </c>
      <c r="H8377" s="5">
        <v>12.76</v>
      </c>
      <c r="I8377" s="5">
        <v>12.76</v>
      </c>
      <c r="J8377" s="5">
        <v>0</v>
      </c>
      <c r="K8377" s="5">
        <v>12.76</v>
      </c>
      <c r="L8377" s="5">
        <v>0</v>
      </c>
      <c r="M8377" t="str">
        <f>IF(ISERROR(VLOOKUP(A8377,'[1]Ecart validé'!$A:$A,1,FALSE)),Z8377,"Ecart Validé")</f>
        <v>valid</v>
      </c>
      <c r="R8377" t="s">
        <v>30</v>
      </c>
      <c r="X8377"/>
      <c r="Y8377"/>
      <c r="Z8377" t="s">
        <v>31</v>
      </c>
    </row>
    <row r="8378" spans="1:26" x14ac:dyDescent="0.3">
      <c r="A8378" t="s">
        <v>10935</v>
      </c>
      <c r="B8378" t="s">
        <v>3157</v>
      </c>
      <c r="C8378">
        <v>604</v>
      </c>
      <c r="D8378" t="str">
        <f>+VLOOKUP(C8378,Param!K:L,2,FALSE)</f>
        <v>CPI GLOBAL</v>
      </c>
      <c r="E8378">
        <v>26096032</v>
      </c>
      <c r="F8378" t="s">
        <v>8617</v>
      </c>
      <c r="G8378" t="s">
        <v>29</v>
      </c>
      <c r="H8378" s="5">
        <v>-28.8</v>
      </c>
      <c r="I8378" s="5">
        <v>-28.8</v>
      </c>
      <c r="J8378" s="5">
        <v>0</v>
      </c>
      <c r="K8378" s="5">
        <v>-28.8</v>
      </c>
      <c r="L8378" s="5">
        <v>0</v>
      </c>
      <c r="M8378" t="str">
        <f>IF(ISERROR(VLOOKUP(A8378,'[1]Ecart validé'!$A:$A,1,FALSE)),Z8378,"Ecart Validé")</f>
        <v>valid</v>
      </c>
      <c r="R8378" t="s">
        <v>30</v>
      </c>
      <c r="X8378"/>
      <c r="Y8378"/>
      <c r="Z8378" t="s">
        <v>31</v>
      </c>
    </row>
    <row r="8379" spans="1:26" x14ac:dyDescent="0.3">
      <c r="A8379" t="s">
        <v>10936</v>
      </c>
      <c r="B8379" t="s">
        <v>3157</v>
      </c>
      <c r="C8379">
        <v>604</v>
      </c>
      <c r="D8379" t="str">
        <f>+VLOOKUP(C8379,Param!K:L,2,FALSE)</f>
        <v>CPI GLOBAL</v>
      </c>
      <c r="E8379">
        <v>26096032</v>
      </c>
      <c r="F8379" t="s">
        <v>8260</v>
      </c>
      <c r="G8379" t="s">
        <v>29</v>
      </c>
      <c r="H8379" s="5">
        <v>7919.42</v>
      </c>
      <c r="I8379" s="5">
        <v>7919.4152000000004</v>
      </c>
      <c r="J8379" s="5">
        <v>4.79999999970459E-3</v>
      </c>
      <c r="K8379" s="5">
        <v>7919.42</v>
      </c>
      <c r="L8379" s="5">
        <v>0</v>
      </c>
      <c r="M8379" t="str">
        <f>IF(ISERROR(VLOOKUP(A8379,'[1]Ecart validé'!$A:$A,1,FALSE)),Z8379,"Ecart Validé")</f>
        <v>valid</v>
      </c>
      <c r="R8379" t="s">
        <v>30</v>
      </c>
      <c r="X8379"/>
      <c r="Y8379"/>
      <c r="Z8379" t="s">
        <v>31</v>
      </c>
    </row>
    <row r="8380" spans="1:26" x14ac:dyDescent="0.3">
      <c r="A8380" t="s">
        <v>10937</v>
      </c>
      <c r="B8380" t="s">
        <v>3157</v>
      </c>
      <c r="C8380">
        <v>604</v>
      </c>
      <c r="D8380" t="str">
        <f>+VLOOKUP(C8380,Param!K:L,2,FALSE)</f>
        <v>CPI GLOBAL</v>
      </c>
      <c r="E8380">
        <v>26096032</v>
      </c>
      <c r="F8380" t="s">
        <v>8262</v>
      </c>
      <c r="G8380" t="s">
        <v>29</v>
      </c>
      <c r="H8380" s="5">
        <v>5499.7</v>
      </c>
      <c r="I8380" s="5">
        <v>5499.7064</v>
      </c>
      <c r="J8380" s="5">
        <v>-6.4000000002124502E-3</v>
      </c>
      <c r="K8380" s="5">
        <v>5499.7</v>
      </c>
      <c r="L8380" s="5">
        <v>0</v>
      </c>
      <c r="M8380" t="str">
        <f>IF(ISERROR(VLOOKUP(A8380,'[1]Ecart validé'!$A:$A,1,FALSE)),Z8380,"Ecart Validé")</f>
        <v>valid</v>
      </c>
      <c r="R8380" t="s">
        <v>30</v>
      </c>
      <c r="X8380"/>
      <c r="Y8380"/>
      <c r="Z8380" t="s">
        <v>31</v>
      </c>
    </row>
    <row r="8381" spans="1:26" x14ac:dyDescent="0.3">
      <c r="A8381" t="s">
        <v>10938</v>
      </c>
      <c r="B8381" t="s">
        <v>3157</v>
      </c>
      <c r="C8381">
        <v>604</v>
      </c>
      <c r="D8381" t="str">
        <f>+VLOOKUP(C8381,Param!K:L,2,FALSE)</f>
        <v>CPI GLOBAL</v>
      </c>
      <c r="E8381">
        <v>26096032</v>
      </c>
      <c r="F8381" t="s">
        <v>8264</v>
      </c>
      <c r="G8381" t="s">
        <v>29</v>
      </c>
      <c r="H8381" s="5">
        <v>12790.66</v>
      </c>
      <c r="I8381" s="5">
        <v>12790.652</v>
      </c>
      <c r="J8381" s="5">
        <v>7.9999999998108199E-3</v>
      </c>
      <c r="K8381" s="5">
        <v>12790.66</v>
      </c>
      <c r="L8381" s="5">
        <v>0</v>
      </c>
      <c r="M8381" t="str">
        <f>IF(ISERROR(VLOOKUP(A8381,'[1]Ecart validé'!$A:$A,1,FALSE)),Z8381,"Ecart Validé")</f>
        <v>valid</v>
      </c>
      <c r="R8381" t="s">
        <v>30</v>
      </c>
      <c r="X8381"/>
      <c r="Y8381"/>
      <c r="Z8381" t="s">
        <v>31</v>
      </c>
    </row>
    <row r="8382" spans="1:26" x14ac:dyDescent="0.3">
      <c r="A8382" t="s">
        <v>10939</v>
      </c>
      <c r="B8382" t="s">
        <v>3157</v>
      </c>
      <c r="C8382">
        <v>604</v>
      </c>
      <c r="D8382" t="str">
        <f>+VLOOKUP(C8382,Param!K:L,2,FALSE)</f>
        <v>CPI GLOBAL</v>
      </c>
      <c r="E8382">
        <v>26096032</v>
      </c>
      <c r="F8382" t="s">
        <v>8266</v>
      </c>
      <c r="G8382" t="s">
        <v>29</v>
      </c>
      <c r="H8382" s="5">
        <v>12248.36</v>
      </c>
      <c r="I8382" s="5">
        <v>12248.3624</v>
      </c>
      <c r="J8382" s="5">
        <v>-2.3999999993975498E-3</v>
      </c>
      <c r="K8382" s="5">
        <v>12248.36</v>
      </c>
      <c r="L8382" s="5">
        <v>0</v>
      </c>
      <c r="M8382" t="str">
        <f>IF(ISERROR(VLOOKUP(A8382,'[1]Ecart validé'!$A:$A,1,FALSE)),Z8382,"Ecart Validé")</f>
        <v>valid</v>
      </c>
      <c r="R8382" t="s">
        <v>30</v>
      </c>
      <c r="X8382"/>
      <c r="Y8382"/>
      <c r="Z8382" t="s">
        <v>31</v>
      </c>
    </row>
    <row r="8383" spans="1:26" x14ac:dyDescent="0.3">
      <c r="A8383" t="s">
        <v>10940</v>
      </c>
      <c r="B8383" t="s">
        <v>3157</v>
      </c>
      <c r="C8383">
        <v>604</v>
      </c>
      <c r="D8383" t="str">
        <f>+VLOOKUP(C8383,Param!K:L,2,FALSE)</f>
        <v>CPI GLOBAL</v>
      </c>
      <c r="E8383">
        <v>28264021</v>
      </c>
      <c r="F8383" t="s">
        <v>8260</v>
      </c>
      <c r="G8383" t="s">
        <v>29</v>
      </c>
      <c r="H8383" s="5">
        <v>609.78</v>
      </c>
      <c r="I8383" s="5">
        <v>609.77679999999998</v>
      </c>
      <c r="J8383" s="5">
        <v>3.19999999999254E-3</v>
      </c>
      <c r="K8383" s="5">
        <v>609.78</v>
      </c>
      <c r="L8383" s="5">
        <v>0</v>
      </c>
      <c r="M8383" t="str">
        <f>IF(ISERROR(VLOOKUP(A8383,'[1]Ecart validé'!$A:$A,1,FALSE)),Z8383,"Ecart Validé")</f>
        <v>valid</v>
      </c>
      <c r="R8383" t="s">
        <v>30</v>
      </c>
      <c r="X8383"/>
      <c r="Y8383"/>
      <c r="Z8383" t="s">
        <v>31</v>
      </c>
    </row>
    <row r="8384" spans="1:26" x14ac:dyDescent="0.3">
      <c r="A8384" t="s">
        <v>10941</v>
      </c>
      <c r="B8384" t="s">
        <v>3157</v>
      </c>
      <c r="C8384">
        <v>604</v>
      </c>
      <c r="D8384" t="str">
        <f>+VLOOKUP(C8384,Param!K:L,2,FALSE)</f>
        <v>CPI GLOBAL</v>
      </c>
      <c r="E8384">
        <v>28264021</v>
      </c>
      <c r="F8384" t="s">
        <v>8262</v>
      </c>
      <c r="G8384" t="s">
        <v>29</v>
      </c>
      <c r="H8384" s="5">
        <v>148.72999999999999</v>
      </c>
      <c r="I8384" s="5">
        <v>148.7312</v>
      </c>
      <c r="J8384" s="5">
        <v>-1.20000000001141E-3</v>
      </c>
      <c r="K8384" s="5">
        <v>148.72999999999999</v>
      </c>
      <c r="L8384" s="5">
        <v>0</v>
      </c>
      <c r="M8384" t="str">
        <f>IF(ISERROR(VLOOKUP(A8384,'[1]Ecart validé'!$A:$A,1,FALSE)),Z8384,"Ecart Validé")</f>
        <v>valid</v>
      </c>
      <c r="R8384" t="s">
        <v>30</v>
      </c>
      <c r="X8384"/>
      <c r="Y8384"/>
      <c r="Z8384" t="s">
        <v>31</v>
      </c>
    </row>
    <row r="8385" spans="1:26" x14ac:dyDescent="0.3">
      <c r="A8385" t="s">
        <v>10942</v>
      </c>
      <c r="B8385" t="s">
        <v>3157</v>
      </c>
      <c r="C8385">
        <v>604</v>
      </c>
      <c r="D8385" t="str">
        <f>+VLOOKUP(C8385,Param!K:L,2,FALSE)</f>
        <v>CPI GLOBAL</v>
      </c>
      <c r="E8385">
        <v>28264021</v>
      </c>
      <c r="F8385" t="s">
        <v>8264</v>
      </c>
      <c r="G8385" t="s">
        <v>29</v>
      </c>
      <c r="H8385" s="5">
        <v>794.09</v>
      </c>
      <c r="I8385" s="5">
        <v>794.0856</v>
      </c>
      <c r="J8385" s="5">
        <v>4.4000000000323702E-3</v>
      </c>
      <c r="K8385" s="5">
        <v>794.09</v>
      </c>
      <c r="L8385" s="5">
        <v>0</v>
      </c>
      <c r="M8385" t="str">
        <f>IF(ISERROR(VLOOKUP(A8385,'[1]Ecart validé'!$A:$A,1,FALSE)),Z8385,"Ecart Validé")</f>
        <v>valid</v>
      </c>
      <c r="R8385" t="s">
        <v>30</v>
      </c>
      <c r="X8385"/>
      <c r="Y8385"/>
      <c r="Z8385" t="s">
        <v>31</v>
      </c>
    </row>
    <row r="8386" spans="1:26" x14ac:dyDescent="0.3">
      <c r="A8386" t="s">
        <v>10943</v>
      </c>
      <c r="B8386" t="s">
        <v>3157</v>
      </c>
      <c r="C8386">
        <v>604</v>
      </c>
      <c r="D8386" t="str">
        <f>+VLOOKUP(C8386,Param!K:L,2,FALSE)</f>
        <v>CPI GLOBAL</v>
      </c>
      <c r="E8386">
        <v>28264021</v>
      </c>
      <c r="F8386" t="s">
        <v>8266</v>
      </c>
      <c r="G8386" t="s">
        <v>29</v>
      </c>
      <c r="H8386" s="5">
        <v>261.19</v>
      </c>
      <c r="I8386" s="5">
        <v>261.18560000000002</v>
      </c>
      <c r="J8386" s="5">
        <v>4.3999999999755303E-3</v>
      </c>
      <c r="K8386" s="5">
        <v>261.19</v>
      </c>
      <c r="L8386" s="5">
        <v>0</v>
      </c>
      <c r="M8386" t="str">
        <f>IF(ISERROR(VLOOKUP(A8386,'[1]Ecart validé'!$A:$A,1,FALSE)),Z8386,"Ecart Validé")</f>
        <v>valid</v>
      </c>
      <c r="R8386" t="s">
        <v>30</v>
      </c>
      <c r="X8386"/>
      <c r="Y8386"/>
      <c r="Z8386" t="s">
        <v>31</v>
      </c>
    </row>
    <row r="8387" spans="1:26" x14ac:dyDescent="0.3">
      <c r="A8387" t="s">
        <v>10944</v>
      </c>
      <c r="B8387" t="s">
        <v>3157</v>
      </c>
      <c r="C8387">
        <v>899</v>
      </c>
      <c r="D8387" t="str">
        <f>+VLOOKUP(C8387,Param!K:L,2,FALSE)</f>
        <v>DODO S.A</v>
      </c>
      <c r="E8387">
        <v>28250014</v>
      </c>
      <c r="F8387" t="s">
        <v>8260</v>
      </c>
      <c r="G8387" t="s">
        <v>29</v>
      </c>
      <c r="H8387" s="5">
        <v>4015.29</v>
      </c>
      <c r="I8387" s="5">
        <v>4015.2887999999998</v>
      </c>
      <c r="J8387" s="5">
        <v>1.2000000001535201E-3</v>
      </c>
      <c r="K8387" s="5">
        <v>4015.29</v>
      </c>
      <c r="L8387" s="5">
        <v>0</v>
      </c>
      <c r="M8387" t="str">
        <f>IF(ISERROR(VLOOKUP(A8387,'[1]Ecart validé'!$A:$A,1,FALSE)),Z8387,"Ecart Validé")</f>
        <v>valid</v>
      </c>
      <c r="R8387" t="s">
        <v>30</v>
      </c>
      <c r="X8387"/>
      <c r="Y8387"/>
      <c r="Z8387" t="s">
        <v>31</v>
      </c>
    </row>
    <row r="8388" spans="1:26" x14ac:dyDescent="0.3">
      <c r="A8388" t="s">
        <v>10945</v>
      </c>
      <c r="B8388" t="s">
        <v>3157</v>
      </c>
      <c r="C8388">
        <v>899</v>
      </c>
      <c r="D8388" t="str">
        <f>+VLOOKUP(C8388,Param!K:L,2,FALSE)</f>
        <v>DODO S.A</v>
      </c>
      <c r="E8388">
        <v>28250014</v>
      </c>
      <c r="F8388" t="s">
        <v>8262</v>
      </c>
      <c r="G8388" t="s">
        <v>29</v>
      </c>
      <c r="H8388" s="5">
        <v>7441.92</v>
      </c>
      <c r="I8388" s="5">
        <v>7441.9152000000004</v>
      </c>
      <c r="J8388" s="5">
        <v>4.79999999970459E-3</v>
      </c>
      <c r="K8388" s="5">
        <v>7441.92</v>
      </c>
      <c r="L8388" s="5">
        <v>0</v>
      </c>
      <c r="M8388" t="str">
        <f>IF(ISERROR(VLOOKUP(A8388,'[1]Ecart validé'!$A:$A,1,FALSE)),Z8388,"Ecart Validé")</f>
        <v>valid</v>
      </c>
      <c r="R8388" t="s">
        <v>30</v>
      </c>
      <c r="X8388"/>
      <c r="Y8388"/>
      <c r="Z8388" t="s">
        <v>31</v>
      </c>
    </row>
    <row r="8389" spans="1:26" x14ac:dyDescent="0.3">
      <c r="A8389" t="s">
        <v>10946</v>
      </c>
      <c r="B8389" t="s">
        <v>3157</v>
      </c>
      <c r="C8389">
        <v>899</v>
      </c>
      <c r="D8389" t="str">
        <f>+VLOOKUP(C8389,Param!K:L,2,FALSE)</f>
        <v>DODO S.A</v>
      </c>
      <c r="E8389" t="s">
        <v>3174</v>
      </c>
      <c r="F8389" t="s">
        <v>8271</v>
      </c>
      <c r="G8389" t="s">
        <v>29</v>
      </c>
      <c r="H8389" s="5">
        <v>10234.879999999999</v>
      </c>
      <c r="I8389" s="5">
        <v>10234.8837</v>
      </c>
      <c r="J8389" s="5">
        <v>-3.7000000011175802E-3</v>
      </c>
      <c r="K8389" s="5">
        <v>10234.879999999999</v>
      </c>
      <c r="L8389" s="5">
        <v>0</v>
      </c>
      <c r="M8389" t="str">
        <f>IF(ISERROR(VLOOKUP(A8389,'[1]Ecart validé'!$A:$A,1,FALSE)),Z8389,"Ecart Validé")</f>
        <v>valid</v>
      </c>
      <c r="R8389" t="s">
        <v>30</v>
      </c>
      <c r="X8389"/>
      <c r="Y8389"/>
      <c r="Z8389" t="s">
        <v>31</v>
      </c>
    </row>
    <row r="8390" spans="1:26" x14ac:dyDescent="0.3">
      <c r="A8390" t="s">
        <v>10947</v>
      </c>
      <c r="B8390" t="s">
        <v>3157</v>
      </c>
      <c r="C8390">
        <v>899</v>
      </c>
      <c r="D8390" t="str">
        <f>+VLOOKUP(C8390,Param!K:L,2,FALSE)</f>
        <v>DODO S.A</v>
      </c>
      <c r="E8390" t="s">
        <v>3176</v>
      </c>
      <c r="F8390" t="s">
        <v>8271</v>
      </c>
      <c r="G8390" t="s">
        <v>29</v>
      </c>
      <c r="H8390" s="5">
        <v>21707</v>
      </c>
      <c r="I8390" s="5">
        <v>21706.999500000002</v>
      </c>
      <c r="J8390" s="5">
        <v>4.99999998282874E-4</v>
      </c>
      <c r="K8390" s="5">
        <v>21707</v>
      </c>
      <c r="L8390" s="5">
        <v>0</v>
      </c>
      <c r="M8390" t="str">
        <f>IF(ISERROR(VLOOKUP(A8390,'[1]Ecart validé'!$A:$A,1,FALSE)),Z8390,"Ecart Validé")</f>
        <v>valid</v>
      </c>
      <c r="R8390" t="s">
        <v>30</v>
      </c>
      <c r="X8390"/>
      <c r="Y8390"/>
      <c r="Z8390" t="s">
        <v>31</v>
      </c>
    </row>
    <row r="8391" spans="1:26" x14ac:dyDescent="0.3">
      <c r="A8391" t="s">
        <v>10948</v>
      </c>
      <c r="B8391" t="s">
        <v>3157</v>
      </c>
      <c r="C8391">
        <v>899</v>
      </c>
      <c r="D8391" t="str">
        <f>+VLOOKUP(C8391,Param!K:L,2,FALSE)</f>
        <v>DODO S.A</v>
      </c>
      <c r="E8391" t="s">
        <v>3178</v>
      </c>
      <c r="F8391" t="s">
        <v>8271</v>
      </c>
      <c r="G8391" t="s">
        <v>29</v>
      </c>
      <c r="H8391" s="5">
        <v>24210.400000000001</v>
      </c>
      <c r="I8391" s="5">
        <v>24210.399799999999</v>
      </c>
      <c r="J8391" s="5">
        <v>2.00000002223532E-4</v>
      </c>
      <c r="K8391" s="5">
        <v>24210.400000000001</v>
      </c>
      <c r="L8391" s="5">
        <v>0</v>
      </c>
      <c r="M8391" t="str">
        <f>IF(ISERROR(VLOOKUP(A8391,'[1]Ecart validé'!$A:$A,1,FALSE)),Z8391,"Ecart Validé")</f>
        <v>valid</v>
      </c>
      <c r="R8391" t="s">
        <v>30</v>
      </c>
      <c r="X8391"/>
      <c r="Y8391"/>
      <c r="Z8391" t="s">
        <v>31</v>
      </c>
    </row>
    <row r="8392" spans="1:26" x14ac:dyDescent="0.3">
      <c r="A8392" t="s">
        <v>10949</v>
      </c>
      <c r="B8392" t="s">
        <v>3157</v>
      </c>
      <c r="C8392">
        <v>1499</v>
      </c>
      <c r="D8392" t="str">
        <f>+VLOOKUP(C8392,Param!K:L,2,FALSE)</f>
        <v>STANDARD TEXTILE SAS</v>
      </c>
      <c r="E8392">
        <v>28309088</v>
      </c>
      <c r="F8392" t="s">
        <v>8260</v>
      </c>
      <c r="G8392" t="s">
        <v>29</v>
      </c>
      <c r="H8392" s="5">
        <v>117925.63</v>
      </c>
      <c r="I8392" s="5">
        <v>117925.633</v>
      </c>
      <c r="J8392" s="5">
        <v>-2.9999999969731999E-3</v>
      </c>
      <c r="K8392" s="5">
        <v>117925.63</v>
      </c>
      <c r="L8392" s="5">
        <v>0</v>
      </c>
      <c r="M8392" t="str">
        <f>IF(ISERROR(VLOOKUP(A8392,'[1]Ecart validé'!$A:$A,1,FALSE)),Z8392,"Ecart Validé")</f>
        <v>valid</v>
      </c>
      <c r="R8392" t="s">
        <v>30</v>
      </c>
      <c r="X8392"/>
      <c r="Y8392"/>
      <c r="Z8392" t="s">
        <v>31</v>
      </c>
    </row>
    <row r="8393" spans="1:26" x14ac:dyDescent="0.3">
      <c r="A8393" t="s">
        <v>10950</v>
      </c>
      <c r="B8393" t="s">
        <v>3157</v>
      </c>
      <c r="C8393">
        <v>1499</v>
      </c>
      <c r="D8393" t="str">
        <f>+VLOOKUP(C8393,Param!K:L,2,FALSE)</f>
        <v>STANDARD TEXTILE SAS</v>
      </c>
      <c r="E8393">
        <v>28309088</v>
      </c>
      <c r="F8393" t="s">
        <v>8262</v>
      </c>
      <c r="G8393" t="s">
        <v>29</v>
      </c>
      <c r="H8393" s="5">
        <v>176673.77</v>
      </c>
      <c r="I8393" s="5">
        <v>176673.77420000001</v>
      </c>
      <c r="J8393" s="5">
        <v>-4.2000000248663101E-3</v>
      </c>
      <c r="K8393" s="5">
        <v>176673.77</v>
      </c>
      <c r="L8393" s="5">
        <v>0</v>
      </c>
      <c r="M8393" t="str">
        <f>IF(ISERROR(VLOOKUP(A8393,'[1]Ecart validé'!$A:$A,1,FALSE)),Z8393,"Ecart Validé")</f>
        <v>valid</v>
      </c>
      <c r="R8393" t="s">
        <v>30</v>
      </c>
      <c r="X8393"/>
      <c r="Y8393"/>
      <c r="Z8393" t="s">
        <v>31</v>
      </c>
    </row>
    <row r="8394" spans="1:26" x14ac:dyDescent="0.3">
      <c r="A8394" t="s">
        <v>10951</v>
      </c>
      <c r="B8394" t="s">
        <v>3157</v>
      </c>
      <c r="C8394">
        <v>1499</v>
      </c>
      <c r="D8394" t="str">
        <f>+VLOOKUP(C8394,Param!K:L,2,FALSE)</f>
        <v>STANDARD TEXTILE SAS</v>
      </c>
      <c r="E8394">
        <v>28309088</v>
      </c>
      <c r="F8394" t="s">
        <v>8264</v>
      </c>
      <c r="G8394" t="s">
        <v>29</v>
      </c>
      <c r="H8394" s="5">
        <v>183082.87</v>
      </c>
      <c r="I8394" s="5">
        <v>183082.86919999999</v>
      </c>
      <c r="J8394" s="5">
        <v>8.0000000889413005E-4</v>
      </c>
      <c r="K8394" s="5">
        <v>183082.87</v>
      </c>
      <c r="L8394" s="5">
        <v>0</v>
      </c>
      <c r="M8394" t="str">
        <f>IF(ISERROR(VLOOKUP(A8394,'[1]Ecart validé'!$A:$A,1,FALSE)),Z8394,"Ecart Validé")</f>
        <v>valid</v>
      </c>
      <c r="R8394" t="s">
        <v>30</v>
      </c>
      <c r="X8394"/>
      <c r="Y8394"/>
      <c r="Z8394" t="s">
        <v>31</v>
      </c>
    </row>
    <row r="8395" spans="1:26" x14ac:dyDescent="0.3">
      <c r="A8395" t="s">
        <v>10952</v>
      </c>
      <c r="B8395" t="s">
        <v>3157</v>
      </c>
      <c r="C8395">
        <v>1499</v>
      </c>
      <c r="D8395" t="str">
        <f>+VLOOKUP(C8395,Param!K:L,2,FALSE)</f>
        <v>STANDARD TEXTILE SAS</v>
      </c>
      <c r="E8395">
        <v>28309088</v>
      </c>
      <c r="F8395" t="s">
        <v>8266</v>
      </c>
      <c r="G8395" t="s">
        <v>29</v>
      </c>
      <c r="H8395" s="5">
        <v>174733.28</v>
      </c>
      <c r="I8395" s="5">
        <v>174733.28320000001</v>
      </c>
      <c r="J8395" s="5">
        <v>-3.2000000064726902E-3</v>
      </c>
      <c r="K8395" s="5">
        <v>174733.28</v>
      </c>
      <c r="L8395" s="5">
        <v>0</v>
      </c>
      <c r="M8395" t="str">
        <f>IF(ISERROR(VLOOKUP(A8395,'[1]Ecart validé'!$A:$A,1,FALSE)),Z8395,"Ecart Validé")</f>
        <v>valid</v>
      </c>
      <c r="R8395" t="s">
        <v>30</v>
      </c>
      <c r="X8395"/>
      <c r="Y8395"/>
      <c r="Z8395" t="s">
        <v>31</v>
      </c>
    </row>
    <row r="8396" spans="1:26" x14ac:dyDescent="0.3">
      <c r="A8396" t="s">
        <v>10953</v>
      </c>
      <c r="B8396" t="s">
        <v>3157</v>
      </c>
      <c r="C8396">
        <v>1499</v>
      </c>
      <c r="D8396" t="str">
        <f>+VLOOKUP(C8396,Param!K:L,2,FALSE)</f>
        <v>STANDARD TEXTILE SAS</v>
      </c>
      <c r="E8396">
        <v>2130212657</v>
      </c>
      <c r="F8396" t="s">
        <v>8260</v>
      </c>
      <c r="G8396" t="s">
        <v>29</v>
      </c>
      <c r="H8396" s="5">
        <v>30840.66</v>
      </c>
      <c r="I8396" s="5">
        <v>30840.658800000001</v>
      </c>
      <c r="J8396" s="5">
        <v>1.19999999878928E-3</v>
      </c>
      <c r="K8396" s="5">
        <v>30840.66</v>
      </c>
      <c r="L8396" s="5">
        <v>0</v>
      </c>
      <c r="M8396" t="str">
        <f>IF(ISERROR(VLOOKUP(A8396,'[1]Ecart validé'!$A:$A,1,FALSE)),Z8396,"Ecart Validé")</f>
        <v>valid</v>
      </c>
      <c r="R8396" t="s">
        <v>30</v>
      </c>
      <c r="X8396"/>
      <c r="Y8396"/>
      <c r="Z8396" t="s">
        <v>31</v>
      </c>
    </row>
    <row r="8397" spans="1:26" x14ac:dyDescent="0.3">
      <c r="A8397" t="s">
        <v>10954</v>
      </c>
      <c r="B8397" t="s">
        <v>3157</v>
      </c>
      <c r="C8397">
        <v>1499</v>
      </c>
      <c r="D8397" t="str">
        <f>+VLOOKUP(C8397,Param!K:L,2,FALSE)</f>
        <v>STANDARD TEXTILE SAS</v>
      </c>
      <c r="E8397">
        <v>2130212657</v>
      </c>
      <c r="F8397" t="s">
        <v>8262</v>
      </c>
      <c r="G8397" t="s">
        <v>29</v>
      </c>
      <c r="H8397" s="5">
        <v>64538.9399999999</v>
      </c>
      <c r="I8397" s="5">
        <v>64538.940600000002</v>
      </c>
      <c r="J8397" s="5">
        <v>-6.0000000667059696E-4</v>
      </c>
      <c r="K8397" s="5">
        <v>64538.9399999999</v>
      </c>
      <c r="L8397" s="5">
        <v>0</v>
      </c>
      <c r="M8397" t="str">
        <f>IF(ISERROR(VLOOKUP(A8397,'[1]Ecart validé'!$A:$A,1,FALSE)),Z8397,"Ecart Validé")</f>
        <v>valid</v>
      </c>
      <c r="R8397" t="s">
        <v>30</v>
      </c>
      <c r="X8397"/>
      <c r="Y8397"/>
      <c r="Z8397" t="s">
        <v>31</v>
      </c>
    </row>
    <row r="8398" spans="1:26" x14ac:dyDescent="0.3">
      <c r="A8398" t="s">
        <v>10955</v>
      </c>
      <c r="B8398" t="s">
        <v>3157</v>
      </c>
      <c r="C8398">
        <v>1499</v>
      </c>
      <c r="D8398" t="str">
        <f>+VLOOKUP(C8398,Param!K:L,2,FALSE)</f>
        <v>STANDARD TEXTILE SAS</v>
      </c>
      <c r="E8398">
        <v>2130212657</v>
      </c>
      <c r="F8398" t="s">
        <v>8264</v>
      </c>
      <c r="G8398" t="s">
        <v>29</v>
      </c>
      <c r="H8398" s="5">
        <v>44860.84</v>
      </c>
      <c r="I8398" s="5">
        <v>44860.844400000002</v>
      </c>
      <c r="J8398" s="5">
        <v>-4.4000000052619699E-3</v>
      </c>
      <c r="K8398" s="5">
        <v>44860.84</v>
      </c>
      <c r="L8398" s="5">
        <v>0</v>
      </c>
      <c r="M8398" t="str">
        <f>IF(ISERROR(VLOOKUP(A8398,'[1]Ecart validé'!$A:$A,1,FALSE)),Z8398,"Ecart Validé")</f>
        <v>valid</v>
      </c>
      <c r="R8398" t="s">
        <v>30</v>
      </c>
      <c r="X8398"/>
      <c r="Y8398"/>
      <c r="Z8398" t="s">
        <v>31</v>
      </c>
    </row>
    <row r="8399" spans="1:26" x14ac:dyDescent="0.3">
      <c r="A8399" t="s">
        <v>10956</v>
      </c>
      <c r="B8399" t="s">
        <v>3157</v>
      </c>
      <c r="C8399">
        <v>1499</v>
      </c>
      <c r="D8399" t="str">
        <f>+VLOOKUP(C8399,Param!K:L,2,FALSE)</f>
        <v>STANDARD TEXTILE SAS</v>
      </c>
      <c r="E8399">
        <v>2130212657</v>
      </c>
      <c r="F8399" t="s">
        <v>8266</v>
      </c>
      <c r="G8399" t="s">
        <v>29</v>
      </c>
      <c r="H8399" s="5">
        <v>48441.93</v>
      </c>
      <c r="I8399" s="5">
        <v>48441.934800000003</v>
      </c>
      <c r="J8399" s="5">
        <v>-4.8000000024330802E-3</v>
      </c>
      <c r="K8399" s="5">
        <v>48441.93</v>
      </c>
      <c r="L8399" s="5">
        <v>0</v>
      </c>
      <c r="M8399" t="str">
        <f>IF(ISERROR(VLOOKUP(A8399,'[1]Ecart validé'!$A:$A,1,FALSE)),Z8399,"Ecart Validé")</f>
        <v>valid</v>
      </c>
      <c r="R8399" t="s">
        <v>30</v>
      </c>
      <c r="X8399"/>
      <c r="Y8399"/>
      <c r="Z8399" t="s">
        <v>31</v>
      </c>
    </row>
    <row r="8400" spans="1:26" x14ac:dyDescent="0.3">
      <c r="A8400" t="s">
        <v>10957</v>
      </c>
      <c r="B8400" t="s">
        <v>3157</v>
      </c>
      <c r="C8400">
        <v>1499</v>
      </c>
      <c r="D8400" t="str">
        <f>+VLOOKUP(C8400,Param!K:L,2,FALSE)</f>
        <v>STANDARD TEXTILE SAS</v>
      </c>
      <c r="E8400">
        <v>2150214251</v>
      </c>
      <c r="F8400" t="s">
        <v>8260</v>
      </c>
      <c r="G8400" t="s">
        <v>29</v>
      </c>
      <c r="H8400" s="5">
        <v>3527.21</v>
      </c>
      <c r="I8400" s="5">
        <v>3527.21</v>
      </c>
      <c r="J8400" s="5">
        <v>0</v>
      </c>
      <c r="K8400" s="5">
        <v>3527.21</v>
      </c>
      <c r="L8400" s="5">
        <v>0</v>
      </c>
      <c r="M8400" t="str">
        <f>IF(ISERROR(VLOOKUP(A8400,'[1]Ecart validé'!$A:$A,1,FALSE)),Z8400,"Ecart Validé")</f>
        <v>valid</v>
      </c>
      <c r="R8400" t="s">
        <v>30</v>
      </c>
      <c r="X8400"/>
      <c r="Y8400"/>
      <c r="Z8400" t="s">
        <v>31</v>
      </c>
    </row>
    <row r="8401" spans="1:26" x14ac:dyDescent="0.3">
      <c r="A8401" t="s">
        <v>10958</v>
      </c>
      <c r="B8401" t="s">
        <v>3157</v>
      </c>
      <c r="C8401">
        <v>1499</v>
      </c>
      <c r="D8401" t="str">
        <f>+VLOOKUP(C8401,Param!K:L,2,FALSE)</f>
        <v>STANDARD TEXTILE SAS</v>
      </c>
      <c r="E8401">
        <v>2150214251</v>
      </c>
      <c r="F8401" t="s">
        <v>8262</v>
      </c>
      <c r="G8401" t="s">
        <v>29</v>
      </c>
      <c r="H8401" s="5">
        <v>4142.6400000000003</v>
      </c>
      <c r="I8401" s="5">
        <v>4142.6350000000002</v>
      </c>
      <c r="J8401" s="5">
        <v>5.0000000001091298E-3</v>
      </c>
      <c r="K8401" s="5">
        <v>4142.6400000000003</v>
      </c>
      <c r="L8401" s="5">
        <v>0</v>
      </c>
      <c r="M8401" t="str">
        <f>IF(ISERROR(VLOOKUP(A8401,'[1]Ecart validé'!$A:$A,1,FALSE)),Z8401,"Ecart Validé")</f>
        <v>valid</v>
      </c>
      <c r="R8401" t="s">
        <v>30</v>
      </c>
      <c r="X8401"/>
      <c r="Y8401"/>
      <c r="Z8401" t="s">
        <v>31</v>
      </c>
    </row>
    <row r="8402" spans="1:26" x14ac:dyDescent="0.3">
      <c r="A8402" t="s">
        <v>10959</v>
      </c>
      <c r="B8402" t="s">
        <v>3157</v>
      </c>
      <c r="C8402">
        <v>1499</v>
      </c>
      <c r="D8402" t="str">
        <f>+VLOOKUP(C8402,Param!K:L,2,FALSE)</f>
        <v>STANDARD TEXTILE SAS</v>
      </c>
      <c r="E8402">
        <v>2150214251</v>
      </c>
      <c r="F8402" t="s">
        <v>8264</v>
      </c>
      <c r="G8402" t="s">
        <v>29</v>
      </c>
      <c r="H8402" s="5">
        <v>5803.76</v>
      </c>
      <c r="I8402" s="5">
        <v>5803.76</v>
      </c>
      <c r="J8402" s="5">
        <v>0</v>
      </c>
      <c r="K8402" s="5">
        <v>5803.76</v>
      </c>
      <c r="L8402" s="5">
        <v>0</v>
      </c>
      <c r="M8402" t="str">
        <f>IF(ISERROR(VLOOKUP(A8402,'[1]Ecart validé'!$A:$A,1,FALSE)),Z8402,"Ecart Validé")</f>
        <v>valid</v>
      </c>
      <c r="R8402" t="s">
        <v>30</v>
      </c>
      <c r="X8402"/>
      <c r="Y8402"/>
      <c r="Z8402" t="s">
        <v>31</v>
      </c>
    </row>
    <row r="8403" spans="1:26" x14ac:dyDescent="0.3">
      <c r="A8403" t="s">
        <v>10960</v>
      </c>
      <c r="B8403" t="s">
        <v>3157</v>
      </c>
      <c r="C8403">
        <v>1499</v>
      </c>
      <c r="D8403" t="str">
        <f>+VLOOKUP(C8403,Param!K:L,2,FALSE)</f>
        <v>STANDARD TEXTILE SAS</v>
      </c>
      <c r="E8403">
        <v>2150214251</v>
      </c>
      <c r="F8403" t="s">
        <v>8266</v>
      </c>
      <c r="G8403" t="s">
        <v>29</v>
      </c>
      <c r="H8403" s="5">
        <v>6138.23</v>
      </c>
      <c r="I8403" s="5">
        <v>6138.23</v>
      </c>
      <c r="J8403" s="5">
        <v>0</v>
      </c>
      <c r="K8403" s="5">
        <v>6138.23</v>
      </c>
      <c r="L8403" s="5">
        <v>0</v>
      </c>
      <c r="M8403" t="str">
        <f>IF(ISERROR(VLOOKUP(A8403,'[1]Ecart validé'!$A:$A,1,FALSE)),Z8403,"Ecart Validé")</f>
        <v>valid</v>
      </c>
      <c r="R8403" t="s">
        <v>30</v>
      </c>
      <c r="X8403"/>
      <c r="Y8403"/>
      <c r="Z8403" t="s">
        <v>31</v>
      </c>
    </row>
    <row r="8404" spans="1:26" x14ac:dyDescent="0.3">
      <c r="A8404" t="s">
        <v>10961</v>
      </c>
      <c r="B8404" t="s">
        <v>3157</v>
      </c>
      <c r="C8404">
        <v>1499</v>
      </c>
      <c r="D8404" t="str">
        <f>+VLOOKUP(C8404,Param!K:L,2,FALSE)</f>
        <v>STANDARD TEXTILE SAS</v>
      </c>
      <c r="E8404">
        <v>2160214876</v>
      </c>
      <c r="F8404" t="s">
        <v>8260</v>
      </c>
      <c r="G8404" t="s">
        <v>29</v>
      </c>
      <c r="H8404" s="5">
        <v>2216.2800000000002</v>
      </c>
      <c r="I8404" s="5">
        <v>2216.2755000000002</v>
      </c>
      <c r="J8404" s="5">
        <v>4.5000000000072699E-3</v>
      </c>
      <c r="K8404" s="5">
        <v>2216.2800000000002</v>
      </c>
      <c r="L8404" s="5">
        <v>0</v>
      </c>
      <c r="M8404" t="str">
        <f>IF(ISERROR(VLOOKUP(A8404,'[1]Ecart validé'!$A:$A,1,FALSE)),Z8404,"Ecart Validé")</f>
        <v>valid</v>
      </c>
      <c r="R8404" t="s">
        <v>30</v>
      </c>
      <c r="X8404"/>
      <c r="Y8404"/>
      <c r="Z8404" t="s">
        <v>31</v>
      </c>
    </row>
    <row r="8405" spans="1:26" x14ac:dyDescent="0.3">
      <c r="A8405" t="s">
        <v>10962</v>
      </c>
      <c r="B8405" t="s">
        <v>3157</v>
      </c>
      <c r="C8405">
        <v>1499</v>
      </c>
      <c r="D8405" t="str">
        <f>+VLOOKUP(C8405,Param!K:L,2,FALSE)</f>
        <v>STANDARD TEXTILE SAS</v>
      </c>
      <c r="E8405">
        <v>2160214876</v>
      </c>
      <c r="F8405" t="s">
        <v>8262</v>
      </c>
      <c r="G8405" t="s">
        <v>29</v>
      </c>
      <c r="H8405" s="5">
        <v>3234.81</v>
      </c>
      <c r="I8405" s="5">
        <v>3234.8074999999999</v>
      </c>
      <c r="J8405" s="5">
        <v>2.5000000000545601E-3</v>
      </c>
      <c r="K8405" s="5">
        <v>3234.81</v>
      </c>
      <c r="L8405" s="5">
        <v>0</v>
      </c>
      <c r="M8405" t="str">
        <f>IF(ISERROR(VLOOKUP(A8405,'[1]Ecart validé'!$A:$A,1,FALSE)),Z8405,"Ecart Validé")</f>
        <v>valid</v>
      </c>
      <c r="R8405" t="s">
        <v>30</v>
      </c>
      <c r="X8405"/>
      <c r="Y8405"/>
      <c r="Z8405" t="s">
        <v>31</v>
      </c>
    </row>
    <row r="8406" spans="1:26" x14ac:dyDescent="0.3">
      <c r="A8406" t="s">
        <v>10963</v>
      </c>
      <c r="B8406" t="s">
        <v>3157</v>
      </c>
      <c r="C8406">
        <v>1499</v>
      </c>
      <c r="D8406" t="str">
        <f>+VLOOKUP(C8406,Param!K:L,2,FALSE)</f>
        <v>STANDARD TEXTILE SAS</v>
      </c>
      <c r="E8406">
        <v>2160214876</v>
      </c>
      <c r="F8406" t="s">
        <v>8264</v>
      </c>
      <c r="G8406" t="s">
        <v>29</v>
      </c>
      <c r="H8406" s="5">
        <v>578.4</v>
      </c>
      <c r="I8406" s="5">
        <v>578.39949999999999</v>
      </c>
      <c r="J8406" s="5">
        <v>4.9999999998817603E-4</v>
      </c>
      <c r="K8406" s="5">
        <v>578.4</v>
      </c>
      <c r="L8406" s="5">
        <v>0</v>
      </c>
      <c r="M8406" t="str">
        <f>IF(ISERROR(VLOOKUP(A8406,'[1]Ecart validé'!$A:$A,1,FALSE)),Z8406,"Ecart Validé")</f>
        <v>valid</v>
      </c>
      <c r="R8406" t="s">
        <v>30</v>
      </c>
      <c r="X8406"/>
      <c r="Y8406"/>
      <c r="Z8406" t="s">
        <v>31</v>
      </c>
    </row>
    <row r="8407" spans="1:26" x14ac:dyDescent="0.3">
      <c r="A8407" t="s">
        <v>10964</v>
      </c>
      <c r="B8407" t="s">
        <v>3157</v>
      </c>
      <c r="C8407">
        <v>1499</v>
      </c>
      <c r="D8407" t="str">
        <f>+VLOOKUP(C8407,Param!K:L,2,FALSE)</f>
        <v>STANDARD TEXTILE SAS</v>
      </c>
      <c r="E8407">
        <v>2160214876</v>
      </c>
      <c r="F8407" t="s">
        <v>8266</v>
      </c>
      <c r="G8407" t="s">
        <v>29</v>
      </c>
      <c r="H8407" s="5">
        <v>678.56</v>
      </c>
      <c r="I8407" s="5">
        <v>678.55600000000004</v>
      </c>
      <c r="J8407" s="5">
        <v>3.9999999999054099E-3</v>
      </c>
      <c r="K8407" s="5">
        <v>678.56</v>
      </c>
      <c r="L8407" s="5">
        <v>0</v>
      </c>
      <c r="M8407" t="str">
        <f>IF(ISERROR(VLOOKUP(A8407,'[1]Ecart validé'!$A:$A,1,FALSE)),Z8407,"Ecart Validé")</f>
        <v>valid</v>
      </c>
      <c r="R8407" t="s">
        <v>30</v>
      </c>
      <c r="X8407"/>
      <c r="Y8407"/>
      <c r="Z8407" t="s">
        <v>31</v>
      </c>
    </row>
    <row r="8408" spans="1:26" x14ac:dyDescent="0.3">
      <c r="A8408" t="s">
        <v>10965</v>
      </c>
      <c r="B8408" t="s">
        <v>3157</v>
      </c>
      <c r="C8408">
        <v>1499</v>
      </c>
      <c r="D8408" t="str">
        <f>+VLOOKUP(C8408,Param!K:L,2,FALSE)</f>
        <v>STANDARD TEXTILE SAS</v>
      </c>
      <c r="E8408" t="s">
        <v>3202</v>
      </c>
      <c r="F8408" t="s">
        <v>8271</v>
      </c>
      <c r="G8408" t="s">
        <v>29</v>
      </c>
      <c r="H8408" s="5">
        <v>460.67</v>
      </c>
      <c r="I8408" s="5">
        <v>460.6739</v>
      </c>
      <c r="J8408" s="5">
        <v>-3.8999999999873498E-3</v>
      </c>
      <c r="K8408" s="5">
        <v>460.67</v>
      </c>
      <c r="L8408" s="5">
        <v>0</v>
      </c>
      <c r="M8408" t="str">
        <f>IF(ISERROR(VLOOKUP(A8408,'[1]Ecart validé'!$A:$A,1,FALSE)),Z8408,"Ecart Validé")</f>
        <v>valid</v>
      </c>
      <c r="R8408" t="s">
        <v>30</v>
      </c>
      <c r="X8408"/>
      <c r="Y8408"/>
      <c r="Z8408" t="s">
        <v>31</v>
      </c>
    </row>
    <row r="8409" spans="1:26" x14ac:dyDescent="0.3">
      <c r="A8409" t="s">
        <v>10966</v>
      </c>
      <c r="B8409" t="s">
        <v>3157</v>
      </c>
      <c r="C8409">
        <v>1675</v>
      </c>
      <c r="D8409" t="str">
        <f>+VLOOKUP(C8409,Param!K:L,2,FALSE)</f>
        <v>COFEL INDUSTRIES (COPIREL)</v>
      </c>
      <c r="E8409" t="s">
        <v>3216</v>
      </c>
      <c r="F8409" t="s">
        <v>8271</v>
      </c>
      <c r="G8409" t="s">
        <v>29</v>
      </c>
      <c r="H8409" s="5">
        <v>27272.66</v>
      </c>
      <c r="I8409" s="5">
        <v>27272.6675</v>
      </c>
      <c r="J8409" s="5">
        <v>-7.49999999970896E-3</v>
      </c>
      <c r="K8409" s="5">
        <v>27272.66</v>
      </c>
      <c r="L8409" s="5">
        <v>0</v>
      </c>
      <c r="M8409" t="str">
        <f>IF(ISERROR(VLOOKUP(A8409,'[1]Ecart validé'!$A:$A,1,FALSE)),Z8409,"Ecart Validé")</f>
        <v>valid</v>
      </c>
      <c r="R8409" t="s">
        <v>30</v>
      </c>
      <c r="X8409"/>
      <c r="Y8409"/>
      <c r="Z8409" t="s">
        <v>31</v>
      </c>
    </row>
    <row r="8410" spans="1:26" x14ac:dyDescent="0.3">
      <c r="A8410" t="s">
        <v>10967</v>
      </c>
      <c r="B8410" t="s">
        <v>3157</v>
      </c>
      <c r="C8410">
        <v>1675</v>
      </c>
      <c r="D8410" t="str">
        <f>+VLOOKUP(C8410,Param!K:L,2,FALSE)</f>
        <v>COFEL INDUSTRIES (COPIREL)</v>
      </c>
      <c r="E8410" t="s">
        <v>3212</v>
      </c>
      <c r="F8410" t="s">
        <v>8271</v>
      </c>
      <c r="G8410" t="s">
        <v>29</v>
      </c>
      <c r="H8410" s="5">
        <v>23069.58</v>
      </c>
      <c r="I8410" s="5">
        <v>23069.5762</v>
      </c>
      <c r="J8410" s="5">
        <v>3.8000000022293499E-3</v>
      </c>
      <c r="K8410" s="5">
        <v>23069.58</v>
      </c>
      <c r="L8410" s="5">
        <v>0</v>
      </c>
      <c r="M8410" t="str">
        <f>IF(ISERROR(VLOOKUP(A8410,'[1]Ecart validé'!$A:$A,1,FALSE)),Z8410,"Ecart Validé")</f>
        <v>valid</v>
      </c>
      <c r="R8410" t="s">
        <v>30</v>
      </c>
      <c r="X8410"/>
      <c r="Y8410"/>
      <c r="Z8410" t="s">
        <v>31</v>
      </c>
    </row>
    <row r="8411" spans="1:26" ht="72" x14ac:dyDescent="0.3">
      <c r="A8411" t="s">
        <v>10968</v>
      </c>
      <c r="B8411" t="s">
        <v>3157</v>
      </c>
      <c r="C8411">
        <v>1843</v>
      </c>
      <c r="D8411" t="str">
        <f>+VLOOKUP(C8411,Param!K:L,2,FALSE)</f>
        <v>PASSMAN</v>
      </c>
      <c r="E8411">
        <v>29311013</v>
      </c>
      <c r="F8411" t="s">
        <v>8617</v>
      </c>
      <c r="G8411" t="s">
        <v>29</v>
      </c>
      <c r="H8411" s="5">
        <v>5755.36</v>
      </c>
      <c r="I8411" s="5">
        <v>5755.3559999999998</v>
      </c>
      <c r="J8411" s="5">
        <v>3.9999999999054099E-3</v>
      </c>
      <c r="K8411" s="5">
        <v>5755.36</v>
      </c>
      <c r="L8411" s="5">
        <v>0</v>
      </c>
      <c r="M8411" t="str">
        <f>IF(ISERROR(VLOOKUP(A8411,'[1]Ecart validé'!$A:$A,1,FALSE)),Z8411,"Ecart Validé")</f>
        <v>valid</v>
      </c>
      <c r="R8411" t="s">
        <v>30</v>
      </c>
      <c r="S8411" t="s">
        <v>42</v>
      </c>
      <c r="U8411" s="13" t="s">
        <v>10969</v>
      </c>
      <c r="V8411" t="s">
        <v>45</v>
      </c>
      <c r="W8411" t="s">
        <v>3214</v>
      </c>
      <c r="X8411"/>
      <c r="Y8411"/>
      <c r="Z8411" t="s">
        <v>31</v>
      </c>
    </row>
    <row r="8412" spans="1:26" x14ac:dyDescent="0.3">
      <c r="A8412" t="s">
        <v>10970</v>
      </c>
      <c r="B8412" t="s">
        <v>3157</v>
      </c>
      <c r="C8412">
        <v>1843</v>
      </c>
      <c r="D8412" t="str">
        <f>+VLOOKUP(C8412,Param!K:L,2,FALSE)</f>
        <v>PASSMAN</v>
      </c>
      <c r="E8412">
        <v>29311013</v>
      </c>
      <c r="F8412" t="s">
        <v>8260</v>
      </c>
      <c r="G8412" t="s">
        <v>29</v>
      </c>
      <c r="H8412" s="5">
        <v>3865.06</v>
      </c>
      <c r="I8412" s="5">
        <v>3865.0515999999998</v>
      </c>
      <c r="J8412" s="5">
        <v>8.4000000001651608E-3</v>
      </c>
      <c r="K8412" s="5">
        <v>3865.06</v>
      </c>
      <c r="L8412" s="5">
        <v>0</v>
      </c>
      <c r="M8412" t="str">
        <f>IF(ISERROR(VLOOKUP(A8412,'[1]Ecart validé'!$A:$A,1,FALSE)),Z8412,"Ecart Validé")</f>
        <v>valid</v>
      </c>
      <c r="R8412" t="s">
        <v>30</v>
      </c>
      <c r="X8412"/>
      <c r="Y8412"/>
      <c r="Z8412" t="s">
        <v>31</v>
      </c>
    </row>
    <row r="8413" spans="1:26" x14ac:dyDescent="0.3">
      <c r="A8413" t="s">
        <v>10971</v>
      </c>
      <c r="B8413" t="s">
        <v>3157</v>
      </c>
      <c r="C8413">
        <v>1843</v>
      </c>
      <c r="D8413" t="str">
        <f>+VLOOKUP(C8413,Param!K:L,2,FALSE)</f>
        <v>PASSMAN</v>
      </c>
      <c r="E8413">
        <v>29311013</v>
      </c>
      <c r="F8413" t="s">
        <v>8262</v>
      </c>
      <c r="G8413" t="s">
        <v>29</v>
      </c>
      <c r="H8413" s="5">
        <v>3679.62</v>
      </c>
      <c r="I8413" s="5">
        <v>3679.62</v>
      </c>
      <c r="J8413" s="5">
        <v>0</v>
      </c>
      <c r="K8413" s="5">
        <v>3679.62</v>
      </c>
      <c r="L8413" s="5">
        <v>0</v>
      </c>
      <c r="M8413" t="str">
        <f>IF(ISERROR(VLOOKUP(A8413,'[1]Ecart validé'!$A:$A,1,FALSE)),Z8413,"Ecart Validé")</f>
        <v>valid</v>
      </c>
      <c r="R8413" t="s">
        <v>30</v>
      </c>
      <c r="X8413"/>
      <c r="Y8413"/>
      <c r="Z8413" t="s">
        <v>31</v>
      </c>
    </row>
    <row r="8414" spans="1:26" x14ac:dyDescent="0.3">
      <c r="A8414" t="s">
        <v>10972</v>
      </c>
      <c r="B8414" t="s">
        <v>3157</v>
      </c>
      <c r="C8414">
        <v>1843</v>
      </c>
      <c r="D8414" t="str">
        <f>+VLOOKUP(C8414,Param!K:L,2,FALSE)</f>
        <v>PASSMAN</v>
      </c>
      <c r="E8414">
        <v>29311013</v>
      </c>
      <c r="F8414" t="s">
        <v>8264</v>
      </c>
      <c r="G8414" t="s">
        <v>29</v>
      </c>
      <c r="H8414" s="5">
        <v>3457.64</v>
      </c>
      <c r="I8414" s="5">
        <v>3457.6448</v>
      </c>
      <c r="J8414" s="5">
        <v>-4.80000000015934E-3</v>
      </c>
      <c r="K8414" s="5">
        <v>3457.64</v>
      </c>
      <c r="L8414" s="5">
        <v>0</v>
      </c>
      <c r="M8414" t="str">
        <f>IF(ISERROR(VLOOKUP(A8414,'[1]Ecart validé'!$A:$A,1,FALSE)),Z8414,"Ecart Validé")</f>
        <v>valid</v>
      </c>
      <c r="R8414" t="s">
        <v>30</v>
      </c>
      <c r="X8414"/>
      <c r="Y8414"/>
      <c r="Z8414" t="s">
        <v>31</v>
      </c>
    </row>
    <row r="8415" spans="1:26" x14ac:dyDescent="0.3">
      <c r="A8415" t="s">
        <v>10973</v>
      </c>
      <c r="B8415" t="s">
        <v>3157</v>
      </c>
      <c r="C8415">
        <v>1843</v>
      </c>
      <c r="D8415" t="str">
        <f>+VLOOKUP(C8415,Param!K:L,2,FALSE)</f>
        <v>PASSMAN</v>
      </c>
      <c r="E8415">
        <v>29311013</v>
      </c>
      <c r="F8415" t="s">
        <v>8266</v>
      </c>
      <c r="G8415" t="s">
        <v>29</v>
      </c>
      <c r="H8415" s="5">
        <v>4233.5</v>
      </c>
      <c r="I8415" s="5">
        <v>4233.4912000000004</v>
      </c>
      <c r="J8415" s="5">
        <v>8.79999999961E-3</v>
      </c>
      <c r="K8415" s="5">
        <v>4233.5</v>
      </c>
      <c r="L8415" s="5">
        <v>0</v>
      </c>
      <c r="M8415" t="str">
        <f>IF(ISERROR(VLOOKUP(A8415,'[1]Ecart validé'!$A:$A,1,FALSE)),Z8415,"Ecart Validé")</f>
        <v>valid</v>
      </c>
      <c r="R8415" t="s">
        <v>30</v>
      </c>
      <c r="S8415" t="s">
        <v>60</v>
      </c>
      <c r="X8415"/>
      <c r="Y8415"/>
      <c r="Z8415" t="s">
        <v>31</v>
      </c>
    </row>
    <row r="8416" spans="1:26" x14ac:dyDescent="0.3">
      <c r="A8416" t="s">
        <v>10974</v>
      </c>
      <c r="B8416" t="s">
        <v>3157</v>
      </c>
      <c r="C8416">
        <v>2774</v>
      </c>
      <c r="D8416" t="str">
        <f>+VLOOKUP(C8416,Param!K:L,2,FALSE)</f>
        <v>DUMAS PIERRE ET CHRISTIAN SA</v>
      </c>
      <c r="E8416" t="s">
        <v>3274</v>
      </c>
      <c r="F8416" t="s">
        <v>8271</v>
      </c>
      <c r="G8416" t="s">
        <v>29</v>
      </c>
      <c r="H8416" s="5">
        <v>6162.7</v>
      </c>
      <c r="I8416" s="5">
        <v>6162.7031999999999</v>
      </c>
      <c r="J8416" s="5">
        <v>-3.2000000001062199E-3</v>
      </c>
      <c r="K8416" s="5">
        <v>6162.7</v>
      </c>
      <c r="L8416" s="5">
        <v>0</v>
      </c>
      <c r="M8416" t="str">
        <f>IF(ISERROR(VLOOKUP(A8416,'[1]Ecart validé'!$A:$A,1,FALSE)),Z8416,"Ecart Validé")</f>
        <v>valid</v>
      </c>
      <c r="R8416" t="s">
        <v>30</v>
      </c>
      <c r="X8416"/>
      <c r="Y8416"/>
      <c r="Z8416" t="s">
        <v>31</v>
      </c>
    </row>
    <row r="8417" spans="1:26" x14ac:dyDescent="0.3">
      <c r="A8417" t="s">
        <v>10975</v>
      </c>
      <c r="B8417" t="s">
        <v>3157</v>
      </c>
      <c r="C8417">
        <v>3302</v>
      </c>
      <c r="D8417" t="str">
        <f>+VLOOKUP(C8417,Param!K:L,2,FALSE)</f>
        <v>JET'SAC - SPHERE PROFESSIONNEL</v>
      </c>
      <c r="E8417" t="s">
        <v>3276</v>
      </c>
      <c r="F8417" t="s">
        <v>8271</v>
      </c>
      <c r="G8417" t="s">
        <v>29</v>
      </c>
      <c r="H8417" s="5">
        <v>241964.85</v>
      </c>
      <c r="I8417" s="5">
        <v>241964.84719999999</v>
      </c>
      <c r="J8417" s="5">
        <v>2.8000000165775401E-3</v>
      </c>
      <c r="K8417" s="5">
        <v>241964.85</v>
      </c>
      <c r="L8417" s="5">
        <v>0</v>
      </c>
      <c r="M8417" t="str">
        <f>IF(ISERROR(VLOOKUP(A8417,'[1]Ecart validé'!$A:$A,1,FALSE)),Z8417,"Ecart Validé")</f>
        <v>valid</v>
      </c>
      <c r="R8417" t="s">
        <v>30</v>
      </c>
      <c r="X8417"/>
      <c r="Y8417"/>
      <c r="Z8417" t="s">
        <v>31</v>
      </c>
    </row>
    <row r="8418" spans="1:26" x14ac:dyDescent="0.3">
      <c r="A8418" t="s">
        <v>10976</v>
      </c>
      <c r="B8418" t="s">
        <v>3157</v>
      </c>
      <c r="C8418">
        <v>3606</v>
      </c>
      <c r="D8418" t="str">
        <f>+VLOOKUP(C8418,Param!K:L,2,FALSE)</f>
        <v>TISSAGE MOULINE THILLOT SA</v>
      </c>
      <c r="E8418">
        <v>2130212454</v>
      </c>
      <c r="F8418" t="s">
        <v>8260</v>
      </c>
      <c r="G8418" t="s">
        <v>29</v>
      </c>
      <c r="H8418" s="5">
        <v>20738.400000000001</v>
      </c>
      <c r="I8418" s="5">
        <v>20738.401399999999</v>
      </c>
      <c r="J8418" s="5">
        <v>-1.3999999973748299E-3</v>
      </c>
      <c r="K8418" s="5">
        <v>20738.400000000001</v>
      </c>
      <c r="L8418" s="5">
        <v>0</v>
      </c>
      <c r="M8418" t="str">
        <f>IF(ISERROR(VLOOKUP(A8418,'[1]Ecart validé'!$A:$A,1,FALSE)),Z8418,"Ecart Validé")</f>
        <v>valid</v>
      </c>
      <c r="R8418" t="s">
        <v>30</v>
      </c>
      <c r="X8418"/>
      <c r="Y8418"/>
      <c r="Z8418" t="s">
        <v>31</v>
      </c>
    </row>
    <row r="8419" spans="1:26" x14ac:dyDescent="0.3">
      <c r="A8419" t="s">
        <v>10977</v>
      </c>
      <c r="B8419" t="s">
        <v>3157</v>
      </c>
      <c r="C8419">
        <v>3606</v>
      </c>
      <c r="D8419" t="str">
        <f>+VLOOKUP(C8419,Param!K:L,2,FALSE)</f>
        <v>TISSAGE MOULINE THILLOT SA</v>
      </c>
      <c r="E8419">
        <v>2130212454</v>
      </c>
      <c r="F8419" t="s">
        <v>8262</v>
      </c>
      <c r="G8419" t="s">
        <v>29</v>
      </c>
      <c r="H8419" s="5">
        <v>51764.77</v>
      </c>
      <c r="I8419" s="5">
        <v>51764.765700000004</v>
      </c>
      <c r="J8419" s="5">
        <v>4.2999999932362698E-3</v>
      </c>
      <c r="K8419" s="5">
        <v>51764.77</v>
      </c>
      <c r="L8419" s="5">
        <v>0</v>
      </c>
      <c r="M8419" t="str">
        <f>IF(ISERROR(VLOOKUP(A8419,'[1]Ecart validé'!$A:$A,1,FALSE)),Z8419,"Ecart Validé")</f>
        <v>valid</v>
      </c>
      <c r="R8419" t="s">
        <v>30</v>
      </c>
      <c r="X8419"/>
      <c r="Y8419"/>
      <c r="Z8419" t="s">
        <v>31</v>
      </c>
    </row>
    <row r="8420" spans="1:26" x14ac:dyDescent="0.3">
      <c r="A8420" t="s">
        <v>10978</v>
      </c>
      <c r="B8420" t="s">
        <v>3157</v>
      </c>
      <c r="C8420">
        <v>3606</v>
      </c>
      <c r="D8420" t="str">
        <f>+VLOOKUP(C8420,Param!K:L,2,FALSE)</f>
        <v>TISSAGE MOULINE THILLOT SA</v>
      </c>
      <c r="E8420">
        <v>2130212454</v>
      </c>
      <c r="F8420" t="s">
        <v>8264</v>
      </c>
      <c r="G8420" t="s">
        <v>29</v>
      </c>
      <c r="H8420" s="5">
        <v>37515.31</v>
      </c>
      <c r="I8420" s="5">
        <v>37515.313600000001</v>
      </c>
      <c r="J8420" s="5">
        <v>-3.60000000364379E-3</v>
      </c>
      <c r="K8420" s="5">
        <v>37515.31</v>
      </c>
      <c r="L8420" s="5">
        <v>0</v>
      </c>
      <c r="M8420" t="str">
        <f>IF(ISERROR(VLOOKUP(A8420,'[1]Ecart validé'!$A:$A,1,FALSE)),Z8420,"Ecart Validé")</f>
        <v>valid</v>
      </c>
      <c r="R8420" t="s">
        <v>30</v>
      </c>
      <c r="X8420"/>
      <c r="Y8420"/>
      <c r="Z8420" t="s">
        <v>31</v>
      </c>
    </row>
    <row r="8421" spans="1:26" x14ac:dyDescent="0.3">
      <c r="A8421" t="s">
        <v>10979</v>
      </c>
      <c r="B8421" t="s">
        <v>3157</v>
      </c>
      <c r="C8421">
        <v>3606</v>
      </c>
      <c r="D8421" t="str">
        <f>+VLOOKUP(C8421,Param!K:L,2,FALSE)</f>
        <v>TISSAGE MOULINE THILLOT SA</v>
      </c>
      <c r="E8421">
        <v>2130212454</v>
      </c>
      <c r="F8421" t="s">
        <v>8266</v>
      </c>
      <c r="G8421" t="s">
        <v>29</v>
      </c>
      <c r="H8421" s="5">
        <v>39863.9</v>
      </c>
      <c r="I8421" s="5">
        <v>39863.895700000001</v>
      </c>
      <c r="J8421" s="5">
        <v>4.3000000005122196E-3</v>
      </c>
      <c r="K8421" s="5">
        <v>39863.9</v>
      </c>
      <c r="L8421" s="5">
        <v>0</v>
      </c>
      <c r="M8421" t="str">
        <f>IF(ISERROR(VLOOKUP(A8421,'[1]Ecart validé'!$A:$A,1,FALSE)),Z8421,"Ecart Validé")</f>
        <v>valid</v>
      </c>
      <c r="R8421" t="s">
        <v>30</v>
      </c>
      <c r="X8421"/>
      <c r="Y8421"/>
      <c r="Z8421" t="s">
        <v>31</v>
      </c>
    </row>
    <row r="8422" spans="1:26" x14ac:dyDescent="0.3">
      <c r="A8422" t="s">
        <v>10980</v>
      </c>
      <c r="B8422" t="s">
        <v>3157</v>
      </c>
      <c r="C8422">
        <v>5651</v>
      </c>
      <c r="D8422" t="str">
        <f>+VLOOKUP(C8422,Param!K:L,2,FALSE)</f>
        <v>FAGOR INDUSTRIAL, SOCIEDAD COOPERATIVA</v>
      </c>
      <c r="E8422" t="s">
        <v>3350</v>
      </c>
      <c r="F8422" t="s">
        <v>8271</v>
      </c>
      <c r="G8422" t="s">
        <v>29</v>
      </c>
      <c r="H8422" s="5">
        <v>2049.9499999999998</v>
      </c>
      <c r="I8422" s="5">
        <v>2049.9495000000002</v>
      </c>
      <c r="J8422" s="5">
        <v>4.9999999964711595E-4</v>
      </c>
      <c r="K8422" s="5">
        <v>2049.9499999999998</v>
      </c>
      <c r="L8422" s="5">
        <v>0</v>
      </c>
      <c r="M8422" t="str">
        <f>IF(ISERROR(VLOOKUP(A8422,'[1]Ecart validé'!$A:$A,1,FALSE)),Z8422,"Ecart Validé")</f>
        <v>valid</v>
      </c>
      <c r="R8422" t="s">
        <v>30</v>
      </c>
      <c r="X8422"/>
      <c r="Y8422"/>
      <c r="Z8422" t="s">
        <v>31</v>
      </c>
    </row>
    <row r="8423" spans="1:26" x14ac:dyDescent="0.3">
      <c r="A8423" t="s">
        <v>10981</v>
      </c>
      <c r="B8423" t="s">
        <v>3157</v>
      </c>
      <c r="C8423">
        <v>5659</v>
      </c>
      <c r="D8423" t="str">
        <f>+VLOOKUP(C8423,Param!K:L,2,FALSE)</f>
        <v>SOTEXPRO</v>
      </c>
      <c r="E8423">
        <v>2207806560</v>
      </c>
      <c r="F8423" t="s">
        <v>8617</v>
      </c>
      <c r="G8423" t="s">
        <v>29</v>
      </c>
      <c r="H8423" s="5">
        <v>789.52</v>
      </c>
      <c r="I8423" s="5">
        <v>789.52139999999997</v>
      </c>
      <c r="J8423" s="5">
        <v>-1.39999999998963E-3</v>
      </c>
      <c r="K8423" s="5">
        <v>789.52</v>
      </c>
      <c r="L8423" s="5">
        <v>0</v>
      </c>
      <c r="M8423" t="str">
        <f>IF(ISERROR(VLOOKUP(A8423,'[1]Ecart validé'!$A:$A,1,FALSE)),Z8423,"Ecart Validé")</f>
        <v>valid</v>
      </c>
      <c r="R8423" t="s">
        <v>30</v>
      </c>
      <c r="X8423"/>
      <c r="Y8423"/>
      <c r="Z8423" t="s">
        <v>31</v>
      </c>
    </row>
    <row r="8424" spans="1:26" x14ac:dyDescent="0.3">
      <c r="A8424" t="s">
        <v>10982</v>
      </c>
      <c r="B8424" t="s">
        <v>3157</v>
      </c>
      <c r="C8424">
        <v>5659</v>
      </c>
      <c r="D8424" t="str">
        <f>+VLOOKUP(C8424,Param!K:L,2,FALSE)</f>
        <v>SOTEXPRO</v>
      </c>
      <c r="E8424">
        <v>2207806560</v>
      </c>
      <c r="F8424" t="s">
        <v>8260</v>
      </c>
      <c r="G8424" t="s">
        <v>29</v>
      </c>
      <c r="H8424" s="5">
        <v>4122.16</v>
      </c>
      <c r="I8424" s="5">
        <v>4122.1614</v>
      </c>
      <c r="J8424" s="5">
        <v>-1.4000000001033099E-3</v>
      </c>
      <c r="K8424" s="5">
        <v>4122.16</v>
      </c>
      <c r="L8424" s="5">
        <v>0</v>
      </c>
      <c r="M8424" t="str">
        <f>IF(ISERROR(VLOOKUP(A8424,'[1]Ecart validé'!$A:$A,1,FALSE)),Z8424,"Ecart Validé")</f>
        <v>valid</v>
      </c>
      <c r="R8424" t="s">
        <v>30</v>
      </c>
      <c r="X8424"/>
      <c r="Y8424"/>
      <c r="Z8424" t="s">
        <v>31</v>
      </c>
    </row>
    <row r="8425" spans="1:26" x14ac:dyDescent="0.3">
      <c r="A8425" t="s">
        <v>10983</v>
      </c>
      <c r="B8425" t="s">
        <v>3157</v>
      </c>
      <c r="C8425">
        <v>5659</v>
      </c>
      <c r="D8425" t="str">
        <f>+VLOOKUP(C8425,Param!K:L,2,FALSE)</f>
        <v>SOTEXPRO</v>
      </c>
      <c r="E8425">
        <v>2207806560</v>
      </c>
      <c r="F8425" t="s">
        <v>8262</v>
      </c>
      <c r="G8425" t="s">
        <v>29</v>
      </c>
      <c r="H8425" s="5">
        <v>5839.28</v>
      </c>
      <c r="I8425" s="5">
        <v>5839.2846</v>
      </c>
      <c r="J8425" s="5">
        <v>-4.6000000002095398E-3</v>
      </c>
      <c r="K8425" s="5">
        <v>5839.28</v>
      </c>
      <c r="L8425" s="5">
        <v>0</v>
      </c>
      <c r="M8425" t="str">
        <f>IF(ISERROR(VLOOKUP(A8425,'[1]Ecart validé'!$A:$A,1,FALSE)),Z8425,"Ecart Validé")</f>
        <v>valid</v>
      </c>
      <c r="R8425" t="s">
        <v>30</v>
      </c>
      <c r="X8425"/>
      <c r="Y8425"/>
      <c r="Z8425" t="s">
        <v>31</v>
      </c>
    </row>
    <row r="8426" spans="1:26" x14ac:dyDescent="0.3">
      <c r="A8426" t="s">
        <v>10984</v>
      </c>
      <c r="B8426" t="s">
        <v>3157</v>
      </c>
      <c r="C8426">
        <v>5659</v>
      </c>
      <c r="D8426" t="str">
        <f>+VLOOKUP(C8426,Param!K:L,2,FALSE)</f>
        <v>SOTEXPRO</v>
      </c>
      <c r="E8426">
        <v>2207806560</v>
      </c>
      <c r="F8426" t="s">
        <v>8264</v>
      </c>
      <c r="G8426" t="s">
        <v>29</v>
      </c>
      <c r="H8426" s="5">
        <v>7490.74</v>
      </c>
      <c r="I8426" s="5">
        <v>7490.7395999999999</v>
      </c>
      <c r="J8426" s="5">
        <v>3.9999999989959103E-4</v>
      </c>
      <c r="K8426" s="5">
        <v>7490.74</v>
      </c>
      <c r="L8426" s="5">
        <v>0</v>
      </c>
      <c r="M8426" t="str">
        <f>IF(ISERROR(VLOOKUP(A8426,'[1]Ecart validé'!$A:$A,1,FALSE)),Z8426,"Ecart Validé")</f>
        <v>valid</v>
      </c>
      <c r="R8426" t="s">
        <v>30</v>
      </c>
      <c r="X8426"/>
      <c r="Y8426"/>
      <c r="Z8426" t="s">
        <v>31</v>
      </c>
    </row>
    <row r="8427" spans="1:26" x14ac:dyDescent="0.3">
      <c r="A8427" t="s">
        <v>10985</v>
      </c>
      <c r="B8427" t="s">
        <v>3157</v>
      </c>
      <c r="C8427">
        <v>5659</v>
      </c>
      <c r="D8427" t="str">
        <f>+VLOOKUP(C8427,Param!K:L,2,FALSE)</f>
        <v>SOTEXPRO</v>
      </c>
      <c r="E8427">
        <v>2207806560</v>
      </c>
      <c r="F8427" t="s">
        <v>8266</v>
      </c>
      <c r="G8427" t="s">
        <v>29</v>
      </c>
      <c r="H8427" s="5">
        <v>5292.32</v>
      </c>
      <c r="I8427" s="5">
        <v>5292.3234000000002</v>
      </c>
      <c r="J8427" s="5">
        <v>-3.4000000005107701E-3</v>
      </c>
      <c r="K8427" s="5">
        <v>5292.32</v>
      </c>
      <c r="L8427" s="5">
        <v>0</v>
      </c>
      <c r="M8427" t="str">
        <f>IF(ISERROR(VLOOKUP(A8427,'[1]Ecart validé'!$A:$A,1,FALSE)),Z8427,"Ecart Validé")</f>
        <v>valid</v>
      </c>
      <c r="R8427" t="s">
        <v>30</v>
      </c>
      <c r="X8427"/>
      <c r="Y8427"/>
      <c r="Z8427" t="s">
        <v>31</v>
      </c>
    </row>
    <row r="8428" spans="1:26" x14ac:dyDescent="0.3">
      <c r="A8428" t="s">
        <v>10986</v>
      </c>
      <c r="B8428" t="s">
        <v>3157</v>
      </c>
      <c r="C8428">
        <v>5659</v>
      </c>
      <c r="D8428" t="str">
        <f>+VLOOKUP(C8428,Param!K:L,2,FALSE)</f>
        <v>SOTEXPRO</v>
      </c>
      <c r="E8428" t="s">
        <v>3356</v>
      </c>
      <c r="F8428" t="s">
        <v>8271</v>
      </c>
      <c r="G8428" t="s">
        <v>29</v>
      </c>
      <c r="H8428" s="5">
        <v>801.71</v>
      </c>
      <c r="I8428" s="5">
        <v>801.7056</v>
      </c>
      <c r="J8428" s="5">
        <v>4.4000000000323702E-3</v>
      </c>
      <c r="K8428" s="5">
        <v>801.71</v>
      </c>
      <c r="L8428" s="5">
        <v>0</v>
      </c>
      <c r="M8428" t="str">
        <f>IF(ISERROR(VLOOKUP(A8428,'[1]Ecart validé'!$A:$A,1,FALSE)),Z8428,"Ecart Validé")</f>
        <v>valid</v>
      </c>
      <c r="R8428" t="s">
        <v>30</v>
      </c>
      <c r="X8428"/>
      <c r="Y8428"/>
      <c r="Z8428" t="s">
        <v>31</v>
      </c>
    </row>
    <row r="8429" spans="1:26" x14ac:dyDescent="0.3">
      <c r="A8429" t="s">
        <v>10987</v>
      </c>
      <c r="B8429" t="s">
        <v>3157</v>
      </c>
      <c r="C8429">
        <v>11632</v>
      </c>
      <c r="D8429" t="str">
        <f>+VLOOKUP(C8429,Param!K:L,2,FALSE)</f>
        <v>ESPRIT GOURMAND</v>
      </c>
      <c r="E8429">
        <v>1562059</v>
      </c>
      <c r="F8429" t="s">
        <v>8617</v>
      </c>
      <c r="G8429" t="s">
        <v>29</v>
      </c>
      <c r="H8429" s="5">
        <v>407.91</v>
      </c>
      <c r="I8429" s="5">
        <v>407.91199999999998</v>
      </c>
      <c r="J8429" s="5">
        <v>-1.9999999999527002E-3</v>
      </c>
      <c r="K8429" s="5">
        <v>407.91</v>
      </c>
      <c r="L8429" s="5">
        <v>0</v>
      </c>
      <c r="M8429" t="str">
        <f>IF(ISERROR(VLOOKUP(A8429,'[1]Ecart validé'!$A:$A,1,FALSE)),Z8429,"Ecart Validé")</f>
        <v>valid</v>
      </c>
      <c r="R8429" t="s">
        <v>30</v>
      </c>
      <c r="X8429"/>
      <c r="Y8429"/>
      <c r="Z8429" t="s">
        <v>31</v>
      </c>
    </row>
    <row r="8430" spans="1:26" x14ac:dyDescent="0.3">
      <c r="A8430" t="s">
        <v>10988</v>
      </c>
      <c r="B8430" t="s">
        <v>3157</v>
      </c>
      <c r="C8430">
        <v>11632</v>
      </c>
      <c r="D8430" t="str">
        <f>+VLOOKUP(C8430,Param!K:L,2,FALSE)</f>
        <v>ESPRIT GOURMAND</v>
      </c>
      <c r="E8430">
        <v>1562059</v>
      </c>
      <c r="F8430" t="s">
        <v>8260</v>
      </c>
      <c r="G8430" t="s">
        <v>29</v>
      </c>
      <c r="H8430" s="5">
        <v>1828.36</v>
      </c>
      <c r="I8430" s="5">
        <v>1828.3596</v>
      </c>
      <c r="J8430" s="5">
        <v>3.9999999989959103E-4</v>
      </c>
      <c r="K8430" s="5">
        <v>1828.36</v>
      </c>
      <c r="L8430" s="5">
        <v>0</v>
      </c>
      <c r="M8430" t="str">
        <f>IF(ISERROR(VLOOKUP(A8430,'[1]Ecart validé'!$A:$A,1,FALSE)),Z8430,"Ecart Validé")</f>
        <v>valid</v>
      </c>
      <c r="R8430" t="s">
        <v>30</v>
      </c>
      <c r="X8430"/>
      <c r="Y8430"/>
      <c r="Z8430" t="s">
        <v>31</v>
      </c>
    </row>
    <row r="8431" spans="1:26" x14ac:dyDescent="0.3">
      <c r="A8431" t="s">
        <v>10989</v>
      </c>
      <c r="B8431" t="s">
        <v>3157</v>
      </c>
      <c r="C8431">
        <v>11632</v>
      </c>
      <c r="D8431" t="str">
        <f>+VLOOKUP(C8431,Param!K:L,2,FALSE)</f>
        <v>ESPRIT GOURMAND</v>
      </c>
      <c r="E8431">
        <v>1562059</v>
      </c>
      <c r="F8431" t="s">
        <v>8262</v>
      </c>
      <c r="G8431" t="s">
        <v>29</v>
      </c>
      <c r="H8431" s="5">
        <v>9031.1299999999992</v>
      </c>
      <c r="I8431" s="5">
        <v>9031.134</v>
      </c>
      <c r="J8431" s="5">
        <v>-4.0000000008149003E-3</v>
      </c>
      <c r="K8431" s="5">
        <v>9031.1299999999992</v>
      </c>
      <c r="L8431" s="5">
        <v>0</v>
      </c>
      <c r="M8431" t="str">
        <f>IF(ISERROR(VLOOKUP(A8431,'[1]Ecart validé'!$A:$A,1,FALSE)),Z8431,"Ecart Validé")</f>
        <v>valid</v>
      </c>
      <c r="R8431" t="s">
        <v>30</v>
      </c>
      <c r="X8431"/>
      <c r="Y8431"/>
      <c r="Z8431" t="s">
        <v>31</v>
      </c>
    </row>
    <row r="8432" spans="1:26" x14ac:dyDescent="0.3">
      <c r="A8432" t="s">
        <v>10990</v>
      </c>
      <c r="B8432" t="s">
        <v>3157</v>
      </c>
      <c r="C8432">
        <v>11632</v>
      </c>
      <c r="D8432" t="str">
        <f>+VLOOKUP(C8432,Param!K:L,2,FALSE)</f>
        <v>ESPRIT GOURMAND</v>
      </c>
      <c r="E8432">
        <v>1562059</v>
      </c>
      <c r="F8432" t="s">
        <v>8264</v>
      </c>
      <c r="G8432" t="s">
        <v>29</v>
      </c>
      <c r="H8432" s="5">
        <v>16503.68</v>
      </c>
      <c r="I8432" s="5">
        <v>16503.6816</v>
      </c>
      <c r="J8432" s="5">
        <v>-1.59999999959836E-3</v>
      </c>
      <c r="K8432" s="5">
        <v>16503.68</v>
      </c>
      <c r="L8432" s="5">
        <v>0</v>
      </c>
      <c r="M8432" t="str">
        <f>IF(ISERROR(VLOOKUP(A8432,'[1]Ecart validé'!$A:$A,1,FALSE)),Z8432,"Ecart Validé")</f>
        <v>valid</v>
      </c>
      <c r="R8432" t="s">
        <v>30</v>
      </c>
      <c r="X8432"/>
      <c r="Y8432"/>
      <c r="Z8432" t="s">
        <v>31</v>
      </c>
    </row>
    <row r="8433" spans="1:26" x14ac:dyDescent="0.3">
      <c r="A8433" t="s">
        <v>10991</v>
      </c>
      <c r="B8433" t="s">
        <v>3157</v>
      </c>
      <c r="C8433">
        <v>11632</v>
      </c>
      <c r="D8433" t="str">
        <f>+VLOOKUP(C8433,Param!K:L,2,FALSE)</f>
        <v>ESPRIT GOURMAND</v>
      </c>
      <c r="E8433">
        <v>1562059</v>
      </c>
      <c r="F8433" t="s">
        <v>8266</v>
      </c>
      <c r="G8433" t="s">
        <v>29</v>
      </c>
      <c r="H8433" s="5">
        <v>15816.36</v>
      </c>
      <c r="I8433" s="5">
        <v>15816.3604</v>
      </c>
      <c r="J8433" s="5">
        <v>-3.9999999899009697E-4</v>
      </c>
      <c r="K8433" s="5">
        <v>15816.36</v>
      </c>
      <c r="L8433" s="5">
        <v>0</v>
      </c>
      <c r="M8433" t="str">
        <f>IF(ISERROR(VLOOKUP(A8433,'[1]Ecart validé'!$A:$A,1,FALSE)),Z8433,"Ecart Validé")</f>
        <v>valid</v>
      </c>
      <c r="R8433" t="s">
        <v>30</v>
      </c>
      <c r="S8433" t="s">
        <v>60</v>
      </c>
      <c r="U8433" s="13" t="s">
        <v>10992</v>
      </c>
      <c r="X8433"/>
      <c r="Y8433"/>
      <c r="Z8433" t="s">
        <v>31</v>
      </c>
    </row>
    <row r="8434" spans="1:26" x14ac:dyDescent="0.3">
      <c r="A8434" t="s">
        <v>10993</v>
      </c>
      <c r="B8434" t="s">
        <v>3157</v>
      </c>
      <c r="C8434">
        <v>28091</v>
      </c>
      <c r="D8434" t="str">
        <f>+VLOOKUP(C8434,Param!K:L,2,FALSE)</f>
        <v>INDA s.p.a</v>
      </c>
      <c r="E8434">
        <v>29245008</v>
      </c>
      <c r="F8434" t="s">
        <v>8617</v>
      </c>
      <c r="G8434" t="s">
        <v>29</v>
      </c>
      <c r="H8434" s="5">
        <v>25.8</v>
      </c>
      <c r="I8434" s="5">
        <v>25.8</v>
      </c>
      <c r="J8434" s="5">
        <v>0</v>
      </c>
      <c r="K8434" s="5">
        <v>25.8</v>
      </c>
      <c r="L8434" s="5">
        <v>0</v>
      </c>
      <c r="M8434" t="str">
        <f>IF(ISERROR(VLOOKUP(A8434,'[1]Ecart validé'!$A:$A,1,FALSE)),Z8434,"Ecart Validé")</f>
        <v>valid</v>
      </c>
      <c r="R8434" t="s">
        <v>30</v>
      </c>
      <c r="X8434"/>
      <c r="Y8434"/>
      <c r="Z8434" t="s">
        <v>31</v>
      </c>
    </row>
    <row r="8435" spans="1:26" x14ac:dyDescent="0.3">
      <c r="A8435" t="s">
        <v>10994</v>
      </c>
      <c r="B8435" t="s">
        <v>3157</v>
      </c>
      <c r="C8435">
        <v>28091</v>
      </c>
      <c r="D8435" t="str">
        <f>+VLOOKUP(C8435,Param!K:L,2,FALSE)</f>
        <v>INDA s.p.a</v>
      </c>
      <c r="E8435">
        <v>29245008</v>
      </c>
      <c r="F8435" t="s">
        <v>8260</v>
      </c>
      <c r="G8435" t="s">
        <v>29</v>
      </c>
      <c r="H8435" s="5">
        <v>350.64</v>
      </c>
      <c r="I8435" s="5">
        <v>350.64</v>
      </c>
      <c r="J8435" s="5">
        <v>0</v>
      </c>
      <c r="K8435" s="5">
        <v>350.64</v>
      </c>
      <c r="L8435" s="5">
        <v>0</v>
      </c>
      <c r="M8435" t="str">
        <f>IF(ISERROR(VLOOKUP(A8435,'[1]Ecart validé'!$A:$A,1,FALSE)),Z8435,"Ecart Validé")</f>
        <v>valid</v>
      </c>
      <c r="R8435" t="s">
        <v>30</v>
      </c>
      <c r="X8435"/>
      <c r="Y8435"/>
      <c r="Z8435" t="s">
        <v>31</v>
      </c>
    </row>
    <row r="8436" spans="1:26" x14ac:dyDescent="0.3">
      <c r="A8436" t="s">
        <v>10995</v>
      </c>
      <c r="B8436" t="s">
        <v>3157</v>
      </c>
      <c r="C8436">
        <v>28091</v>
      </c>
      <c r="D8436" t="str">
        <f>+VLOOKUP(C8436,Param!K:L,2,FALSE)</f>
        <v>INDA s.p.a</v>
      </c>
      <c r="E8436">
        <v>29245008</v>
      </c>
      <c r="F8436" t="s">
        <v>8262</v>
      </c>
      <c r="G8436" t="s">
        <v>29</v>
      </c>
      <c r="H8436" s="5">
        <v>945.78</v>
      </c>
      <c r="I8436" s="5">
        <v>945.78</v>
      </c>
      <c r="J8436" s="5">
        <v>0</v>
      </c>
      <c r="K8436" s="5">
        <v>945.78</v>
      </c>
      <c r="L8436" s="5">
        <v>0</v>
      </c>
      <c r="M8436" t="str">
        <f>IF(ISERROR(VLOOKUP(A8436,'[1]Ecart validé'!$A:$A,1,FALSE)),Z8436,"Ecart Validé")</f>
        <v>valid</v>
      </c>
      <c r="R8436" t="s">
        <v>30</v>
      </c>
      <c r="X8436"/>
      <c r="Y8436"/>
      <c r="Z8436" t="s">
        <v>31</v>
      </c>
    </row>
    <row r="8437" spans="1:26" x14ac:dyDescent="0.3">
      <c r="A8437" t="s">
        <v>10996</v>
      </c>
      <c r="B8437" t="s">
        <v>3157</v>
      </c>
      <c r="C8437">
        <v>28091</v>
      </c>
      <c r="D8437" t="str">
        <f>+VLOOKUP(C8437,Param!K:L,2,FALSE)</f>
        <v>INDA s.p.a</v>
      </c>
      <c r="E8437">
        <v>29245008</v>
      </c>
      <c r="F8437" t="s">
        <v>8264</v>
      </c>
      <c r="G8437" t="s">
        <v>29</v>
      </c>
      <c r="H8437" s="5">
        <v>617.58000000000004</v>
      </c>
      <c r="I8437" s="5">
        <v>617.58000000000004</v>
      </c>
      <c r="J8437" s="5">
        <v>0</v>
      </c>
      <c r="K8437" s="5">
        <v>617.58000000000004</v>
      </c>
      <c r="L8437" s="5">
        <v>0</v>
      </c>
      <c r="M8437" t="str">
        <f>IF(ISERROR(VLOOKUP(A8437,'[1]Ecart validé'!$A:$A,1,FALSE)),Z8437,"Ecart Validé")</f>
        <v>valid</v>
      </c>
      <c r="R8437" t="s">
        <v>30</v>
      </c>
      <c r="X8437"/>
      <c r="Y8437"/>
      <c r="Z8437" t="s">
        <v>31</v>
      </c>
    </row>
    <row r="8438" spans="1:26" x14ac:dyDescent="0.3">
      <c r="A8438" t="s">
        <v>10997</v>
      </c>
      <c r="B8438" t="s">
        <v>3157</v>
      </c>
      <c r="C8438">
        <v>28091</v>
      </c>
      <c r="D8438" t="str">
        <f>+VLOOKUP(C8438,Param!K:L,2,FALSE)</f>
        <v>INDA s.p.a</v>
      </c>
      <c r="E8438">
        <v>29245008</v>
      </c>
      <c r="F8438" t="s">
        <v>8266</v>
      </c>
      <c r="G8438" t="s">
        <v>29</v>
      </c>
      <c r="H8438" s="5">
        <v>456.76</v>
      </c>
      <c r="I8438" s="5">
        <v>456.76440000000002</v>
      </c>
      <c r="J8438" s="5">
        <v>-4.4000000000323702E-3</v>
      </c>
      <c r="K8438" s="5">
        <v>456.76</v>
      </c>
      <c r="L8438" s="5">
        <v>0</v>
      </c>
      <c r="M8438" t="str">
        <f>IF(ISERROR(VLOOKUP(A8438,'[1]Ecart validé'!$A:$A,1,FALSE)),Z8438,"Ecart Validé")</f>
        <v>valid</v>
      </c>
      <c r="R8438" t="s">
        <v>30</v>
      </c>
      <c r="X8438"/>
      <c r="Y8438"/>
      <c r="Z8438" t="s">
        <v>31</v>
      </c>
    </row>
    <row r="8439" spans="1:26" x14ac:dyDescent="0.3">
      <c r="A8439" t="s">
        <v>10998</v>
      </c>
      <c r="B8439" t="s">
        <v>3157</v>
      </c>
      <c r="C8439">
        <v>37142</v>
      </c>
      <c r="D8439" t="str">
        <f>+VLOOKUP(C8439,Param!K:L,2,FALSE)</f>
        <v>NIEHOFFS VAIHINGER FRUCHTSAFT GMBH</v>
      </c>
      <c r="E8439" t="s">
        <v>3434</v>
      </c>
      <c r="F8439" t="s">
        <v>8271</v>
      </c>
      <c r="G8439" t="s">
        <v>29</v>
      </c>
      <c r="H8439" s="5">
        <v>193675.2</v>
      </c>
      <c r="I8439" s="5">
        <v>193675.2</v>
      </c>
      <c r="J8439" s="5">
        <v>0</v>
      </c>
      <c r="K8439" s="5">
        <v>193675.2</v>
      </c>
      <c r="L8439" s="5">
        <v>0</v>
      </c>
      <c r="M8439" t="str">
        <f>IF(ISERROR(VLOOKUP(A8439,'[1]Ecart validé'!$A:$A,1,FALSE)),Z8439,"Ecart Validé")</f>
        <v>valid</v>
      </c>
      <c r="R8439" t="s">
        <v>30</v>
      </c>
      <c r="X8439"/>
      <c r="Y8439"/>
      <c r="Z8439" t="s">
        <v>31</v>
      </c>
    </row>
    <row r="8440" spans="1:26" x14ac:dyDescent="0.3">
      <c r="A8440" t="s">
        <v>10999</v>
      </c>
      <c r="B8440" t="s">
        <v>3157</v>
      </c>
      <c r="C8440">
        <v>37416</v>
      </c>
      <c r="D8440" t="str">
        <f>+VLOOKUP(C8440,Param!K:L,2,FALSE)</f>
        <v>BRIDOR</v>
      </c>
      <c r="E8440" t="s">
        <v>3439</v>
      </c>
      <c r="F8440" t="s">
        <v>8271</v>
      </c>
      <c r="G8440" t="s">
        <v>29</v>
      </c>
      <c r="H8440" s="5">
        <v>4600.49</v>
      </c>
      <c r="I8440" s="5">
        <v>4600.4874</v>
      </c>
      <c r="J8440" s="5">
        <v>2.59999999980209E-3</v>
      </c>
      <c r="K8440" s="5">
        <v>4600.49</v>
      </c>
      <c r="L8440" s="5">
        <v>0</v>
      </c>
      <c r="M8440" t="str">
        <f>IF(ISERROR(VLOOKUP(A8440,'[1]Ecart validé'!$A:$A,1,FALSE)),Z8440,"Ecart Validé")</f>
        <v>valid</v>
      </c>
      <c r="X8440"/>
      <c r="Y8440"/>
      <c r="Z8440" t="s">
        <v>31</v>
      </c>
    </row>
    <row r="8441" spans="1:26" x14ac:dyDescent="0.3">
      <c r="A8441" t="s">
        <v>11000</v>
      </c>
      <c r="B8441" t="s">
        <v>3157</v>
      </c>
      <c r="C8441">
        <v>43572</v>
      </c>
      <c r="D8441" t="str">
        <f>+VLOOKUP(C8441,Param!K:L,2,FALSE)</f>
        <v>GROUPE GM (AFI, APLICOM)</v>
      </c>
      <c r="E8441" t="s">
        <v>3602</v>
      </c>
      <c r="F8441" t="s">
        <v>8271</v>
      </c>
      <c r="G8441" t="s">
        <v>29</v>
      </c>
      <c r="H8441" s="5">
        <v>159941.99</v>
      </c>
      <c r="I8441" s="5">
        <v>159941.99299999999</v>
      </c>
      <c r="J8441" s="5">
        <v>-2.9999999969731999E-3</v>
      </c>
      <c r="K8441" s="5">
        <v>159941.99</v>
      </c>
      <c r="L8441" s="5">
        <v>0</v>
      </c>
      <c r="M8441" t="str">
        <f>IF(ISERROR(VLOOKUP(A8441,'[1]Ecart validé'!$A:$A,1,FALSE)),Z8441,"Ecart Validé")</f>
        <v>valid</v>
      </c>
      <c r="R8441" t="s">
        <v>30</v>
      </c>
      <c r="X8441"/>
      <c r="Y8441"/>
      <c r="Z8441" t="s">
        <v>31</v>
      </c>
    </row>
    <row r="8442" spans="1:26" x14ac:dyDescent="0.3">
      <c r="A8442" t="s">
        <v>11001</v>
      </c>
      <c r="B8442" t="s">
        <v>3157</v>
      </c>
      <c r="C8442">
        <v>57704</v>
      </c>
      <c r="D8442" t="str">
        <f>+VLOOKUP(C8442,Param!K:L,2,FALSE)</f>
        <v>CAFE RICHARD</v>
      </c>
      <c r="E8442">
        <v>1191006465</v>
      </c>
      <c r="F8442" t="s">
        <v>8617</v>
      </c>
      <c r="G8442" t="s">
        <v>29</v>
      </c>
      <c r="H8442" s="5">
        <v>2929.12</v>
      </c>
      <c r="I8442" s="5">
        <v>2929.1183999999998</v>
      </c>
      <c r="J8442" s="5">
        <v>1.6000000000531099E-3</v>
      </c>
      <c r="K8442" s="5">
        <v>2929.1183999999998</v>
      </c>
      <c r="L8442" s="5">
        <v>1.6000000000531099E-3</v>
      </c>
      <c r="M8442" t="str">
        <f>IF(ISERROR(VLOOKUP(A8442,'[1]Ecart validé'!$A:$A,1,FALSE)),Z8442,"Ecart Validé")</f>
        <v>valid</v>
      </c>
      <c r="R8442" t="s">
        <v>30</v>
      </c>
      <c r="X8442"/>
      <c r="Y8442"/>
      <c r="Z8442" t="s">
        <v>31</v>
      </c>
    </row>
    <row r="8443" spans="1:26" x14ac:dyDescent="0.3">
      <c r="A8443" t="s">
        <v>11002</v>
      </c>
      <c r="B8443" t="s">
        <v>3157</v>
      </c>
      <c r="C8443">
        <v>57704</v>
      </c>
      <c r="D8443" t="str">
        <f>+VLOOKUP(C8443,Param!K:L,2,FALSE)</f>
        <v>CAFE RICHARD</v>
      </c>
      <c r="E8443">
        <v>1191006465</v>
      </c>
      <c r="F8443" t="s">
        <v>8260</v>
      </c>
      <c r="G8443" t="s">
        <v>29</v>
      </c>
      <c r="H8443" s="5">
        <v>1478.44999999999</v>
      </c>
      <c r="I8443" s="5">
        <v>1478.4528</v>
      </c>
      <c r="J8443" s="5">
        <v>-2.8000000002066298E-3</v>
      </c>
      <c r="K8443" s="5">
        <v>1478.4528</v>
      </c>
      <c r="L8443" s="5">
        <v>-2.8000000002066298E-3</v>
      </c>
      <c r="M8443" t="str">
        <f>IF(ISERROR(VLOOKUP(A8443,'[1]Ecart validé'!$A:$A,1,FALSE)),Z8443,"Ecart Validé")</f>
        <v>valid</v>
      </c>
      <c r="R8443" t="s">
        <v>30</v>
      </c>
      <c r="X8443"/>
      <c r="Y8443"/>
      <c r="Z8443" t="s">
        <v>31</v>
      </c>
    </row>
    <row r="8444" spans="1:26" x14ac:dyDescent="0.3">
      <c r="A8444" t="s">
        <v>11003</v>
      </c>
      <c r="B8444" t="s">
        <v>3157</v>
      </c>
      <c r="C8444">
        <v>57704</v>
      </c>
      <c r="D8444" t="str">
        <f>+VLOOKUP(C8444,Param!K:L,2,FALSE)</f>
        <v>CAFE RICHARD</v>
      </c>
      <c r="E8444">
        <v>1191006465</v>
      </c>
      <c r="F8444" t="s">
        <v>8262</v>
      </c>
      <c r="G8444" t="s">
        <v>29</v>
      </c>
      <c r="H8444" s="5">
        <v>3949.76</v>
      </c>
      <c r="I8444" s="5">
        <v>3949.7633999999998</v>
      </c>
      <c r="J8444" s="5">
        <v>-3.3999999996012702E-3</v>
      </c>
      <c r="K8444" s="5">
        <v>3949.7633999999998</v>
      </c>
      <c r="L8444" s="5">
        <v>-3.3999999996012702E-3</v>
      </c>
      <c r="M8444" t="str">
        <f>IF(ISERROR(VLOOKUP(A8444,'[1]Ecart validé'!$A:$A,1,FALSE)),Z8444,"Ecart Validé")</f>
        <v>valid</v>
      </c>
      <c r="R8444" t="s">
        <v>30</v>
      </c>
      <c r="X8444"/>
      <c r="Y8444"/>
      <c r="Z8444" t="s">
        <v>31</v>
      </c>
    </row>
    <row r="8445" spans="1:26" x14ac:dyDescent="0.3">
      <c r="A8445" t="s">
        <v>11004</v>
      </c>
      <c r="B8445" t="s">
        <v>3157</v>
      </c>
      <c r="C8445">
        <v>57704</v>
      </c>
      <c r="D8445" t="str">
        <f>+VLOOKUP(C8445,Param!K:L,2,FALSE)</f>
        <v>CAFE RICHARD</v>
      </c>
      <c r="E8445">
        <v>1191006465</v>
      </c>
      <c r="F8445" t="s">
        <v>8264</v>
      </c>
      <c r="G8445" t="s">
        <v>29</v>
      </c>
      <c r="H8445" s="5">
        <v>6888.68</v>
      </c>
      <c r="I8445" s="5">
        <v>6888.6822000000002</v>
      </c>
      <c r="J8445" s="5">
        <v>-2.1999999999025E-3</v>
      </c>
      <c r="K8445" s="5">
        <v>6888.6822000000002</v>
      </c>
      <c r="L8445" s="5">
        <v>-2.1999999999025E-3</v>
      </c>
      <c r="M8445" t="str">
        <f>IF(ISERROR(VLOOKUP(A8445,'[1]Ecart validé'!$A:$A,1,FALSE)),Z8445,"Ecart Validé")</f>
        <v>valid</v>
      </c>
      <c r="R8445" t="s">
        <v>30</v>
      </c>
      <c r="X8445"/>
      <c r="Y8445"/>
      <c r="Z8445" t="s">
        <v>31</v>
      </c>
    </row>
    <row r="8446" spans="1:26" x14ac:dyDescent="0.3">
      <c r="A8446" t="s">
        <v>11005</v>
      </c>
      <c r="B8446" t="s">
        <v>3157</v>
      </c>
      <c r="C8446">
        <v>57704</v>
      </c>
      <c r="D8446" t="str">
        <f>+VLOOKUP(C8446,Param!K:L,2,FALSE)</f>
        <v>CAFE RICHARD</v>
      </c>
      <c r="E8446">
        <v>1191006465</v>
      </c>
      <c r="F8446" t="s">
        <v>8266</v>
      </c>
      <c r="G8446" t="s">
        <v>29</v>
      </c>
      <c r="H8446" s="5">
        <v>13010.39</v>
      </c>
      <c r="I8446" s="5">
        <v>13010.3838</v>
      </c>
      <c r="J8446" s="5">
        <v>6.1999999998079104E-3</v>
      </c>
      <c r="K8446" s="5">
        <v>13010.3838</v>
      </c>
      <c r="L8446" s="5">
        <v>6.1999999998079104E-3</v>
      </c>
      <c r="M8446" t="str">
        <f>IF(ISERROR(VLOOKUP(A8446,'[1]Ecart validé'!$A:$A,1,FALSE)),Z8446,"Ecart Validé")</f>
        <v>valid</v>
      </c>
      <c r="R8446" t="s">
        <v>30</v>
      </c>
      <c r="X8446"/>
      <c r="Y8446"/>
      <c r="Z8446" t="s">
        <v>31</v>
      </c>
    </row>
    <row r="8447" spans="1:26" x14ac:dyDescent="0.3">
      <c r="A8447" t="s">
        <v>11006</v>
      </c>
      <c r="B8447" t="s">
        <v>3157</v>
      </c>
      <c r="C8447">
        <v>58208</v>
      </c>
      <c r="D8447" t="str">
        <f>+VLOOKUP(C8447,Param!K:L,2,FALSE)</f>
        <v>SAE DE SOCODIS</v>
      </c>
      <c r="E8447">
        <v>20103</v>
      </c>
      <c r="F8447" t="s">
        <v>8617</v>
      </c>
      <c r="G8447" t="s">
        <v>29</v>
      </c>
      <c r="H8447" s="5">
        <v>864.92</v>
      </c>
      <c r="I8447" s="5">
        <v>864.9135</v>
      </c>
      <c r="J8447" s="5">
        <v>6.5000000000736604E-3</v>
      </c>
      <c r="K8447" s="5">
        <v>864.92</v>
      </c>
      <c r="L8447" s="5">
        <v>0</v>
      </c>
      <c r="M8447" t="str">
        <f>IF(ISERROR(VLOOKUP(A8447,'[1]Ecart validé'!$A:$A,1,FALSE)),Z8447,"Ecart Validé")</f>
        <v>valid</v>
      </c>
      <c r="R8447" t="s">
        <v>30</v>
      </c>
      <c r="X8447"/>
      <c r="Y8447"/>
      <c r="Z8447" t="s">
        <v>31</v>
      </c>
    </row>
    <row r="8448" spans="1:26" x14ac:dyDescent="0.3">
      <c r="A8448" t="s">
        <v>11007</v>
      </c>
      <c r="B8448" t="s">
        <v>3157</v>
      </c>
      <c r="C8448">
        <v>58208</v>
      </c>
      <c r="D8448" t="str">
        <f>+VLOOKUP(C8448,Param!K:L,2,FALSE)</f>
        <v>SAE DE SOCODIS</v>
      </c>
      <c r="E8448">
        <v>20103</v>
      </c>
      <c r="F8448" t="s">
        <v>8260</v>
      </c>
      <c r="G8448" t="s">
        <v>29</v>
      </c>
      <c r="H8448" s="5">
        <v>7160.03</v>
      </c>
      <c r="I8448" s="5">
        <v>7160.0300999999999</v>
      </c>
      <c r="J8448" s="5">
        <v>-9.9999999292776906E-5</v>
      </c>
      <c r="K8448" s="5">
        <v>7160.03</v>
      </c>
      <c r="L8448" s="5">
        <v>0</v>
      </c>
      <c r="M8448" t="str">
        <f>IF(ISERROR(VLOOKUP(A8448,'[1]Ecart validé'!$A:$A,1,FALSE)),Z8448,"Ecart Validé")</f>
        <v>valid</v>
      </c>
      <c r="R8448" t="s">
        <v>30</v>
      </c>
      <c r="X8448"/>
      <c r="Y8448"/>
      <c r="Z8448" t="s">
        <v>31</v>
      </c>
    </row>
    <row r="8449" spans="1:26" x14ac:dyDescent="0.3">
      <c r="A8449" t="s">
        <v>11008</v>
      </c>
      <c r="B8449" t="s">
        <v>3157</v>
      </c>
      <c r="C8449">
        <v>58208</v>
      </c>
      <c r="D8449" t="str">
        <f>+VLOOKUP(C8449,Param!K:L,2,FALSE)</f>
        <v>SAE DE SOCODIS</v>
      </c>
      <c r="E8449">
        <v>20103</v>
      </c>
      <c r="F8449" t="s">
        <v>8262</v>
      </c>
      <c r="G8449" t="s">
        <v>29</v>
      </c>
      <c r="H8449" s="5">
        <v>20357.89</v>
      </c>
      <c r="I8449" s="5">
        <v>20357.892</v>
      </c>
      <c r="J8449" s="5">
        <v>-2.0000000004074502E-3</v>
      </c>
      <c r="K8449" s="5">
        <v>20357.89</v>
      </c>
      <c r="L8449" s="5">
        <v>0</v>
      </c>
      <c r="M8449" t="str">
        <f>IF(ISERROR(VLOOKUP(A8449,'[1]Ecart validé'!$A:$A,1,FALSE)),Z8449,"Ecart Validé")</f>
        <v>valid</v>
      </c>
      <c r="R8449" t="s">
        <v>30</v>
      </c>
      <c r="X8449"/>
      <c r="Y8449"/>
      <c r="Z8449" t="s">
        <v>31</v>
      </c>
    </row>
    <row r="8450" spans="1:26" x14ac:dyDescent="0.3">
      <c r="A8450" t="s">
        <v>11009</v>
      </c>
      <c r="B8450" t="s">
        <v>3157</v>
      </c>
      <c r="C8450">
        <v>58208</v>
      </c>
      <c r="D8450" t="str">
        <f>+VLOOKUP(C8450,Param!K:L,2,FALSE)</f>
        <v>SAE DE SOCODIS</v>
      </c>
      <c r="E8450">
        <v>20103</v>
      </c>
      <c r="F8450" t="s">
        <v>8264</v>
      </c>
      <c r="G8450" t="s">
        <v>29</v>
      </c>
      <c r="H8450" s="5">
        <v>35599.14</v>
      </c>
      <c r="I8450" s="5">
        <v>35599.143600000003</v>
      </c>
      <c r="J8450" s="5">
        <v>-3.60000000364379E-3</v>
      </c>
      <c r="K8450" s="5">
        <v>35599.14</v>
      </c>
      <c r="L8450" s="5">
        <v>0</v>
      </c>
      <c r="M8450" t="str">
        <f>IF(ISERROR(VLOOKUP(A8450,'[1]Ecart validé'!$A:$A,1,FALSE)),Z8450,"Ecart Validé")</f>
        <v>valid</v>
      </c>
      <c r="R8450" t="s">
        <v>30</v>
      </c>
      <c r="X8450"/>
      <c r="Y8450"/>
      <c r="Z8450" t="s">
        <v>31</v>
      </c>
    </row>
    <row r="8451" spans="1:26" x14ac:dyDescent="0.3">
      <c r="A8451" t="s">
        <v>11010</v>
      </c>
      <c r="B8451" t="s">
        <v>3157</v>
      </c>
      <c r="C8451">
        <v>58208</v>
      </c>
      <c r="D8451" t="str">
        <f>+VLOOKUP(C8451,Param!K:L,2,FALSE)</f>
        <v>SAE DE SOCODIS</v>
      </c>
      <c r="E8451">
        <v>20103</v>
      </c>
      <c r="F8451" t="s">
        <v>8266</v>
      </c>
      <c r="G8451" t="s">
        <v>29</v>
      </c>
      <c r="H8451" s="5">
        <v>39102.26</v>
      </c>
      <c r="I8451" s="5">
        <v>39102.256800000003</v>
      </c>
      <c r="J8451" s="5">
        <v>3.1999999991967299E-3</v>
      </c>
      <c r="K8451" s="5">
        <v>39102.26</v>
      </c>
      <c r="L8451" s="5">
        <v>0</v>
      </c>
      <c r="M8451" t="str">
        <f>IF(ISERROR(VLOOKUP(A8451,'[1]Ecart validé'!$A:$A,1,FALSE)),Z8451,"Ecart Validé")</f>
        <v>valid</v>
      </c>
      <c r="R8451" t="s">
        <v>30</v>
      </c>
      <c r="X8451"/>
      <c r="Y8451"/>
      <c r="Z8451" t="s">
        <v>31</v>
      </c>
    </row>
    <row r="8452" spans="1:26" x14ac:dyDescent="0.3">
      <c r="A8452" t="s">
        <v>11011</v>
      </c>
      <c r="B8452" t="s">
        <v>3157</v>
      </c>
      <c r="C8452">
        <v>58409</v>
      </c>
      <c r="D8452" t="str">
        <f>+VLOOKUP(C8452,Param!K:L,2,FALSE)</f>
        <v>DUNI</v>
      </c>
      <c r="E8452" t="s">
        <v>4864</v>
      </c>
      <c r="F8452" t="s">
        <v>8271</v>
      </c>
      <c r="G8452" t="s">
        <v>29</v>
      </c>
      <c r="H8452" s="5">
        <v>5094.7700000000004</v>
      </c>
      <c r="I8452" s="5">
        <v>5094.7709999999997</v>
      </c>
      <c r="J8452" s="5">
        <v>-9.9999999929423189E-4</v>
      </c>
      <c r="K8452" s="5">
        <v>5094.7700000000004</v>
      </c>
      <c r="L8452" s="5">
        <v>0</v>
      </c>
      <c r="M8452" t="str">
        <f>IF(ISERROR(VLOOKUP(A8452,'[1]Ecart validé'!$A:$A,1,FALSE)),Z8452,"Ecart Validé")</f>
        <v>valid</v>
      </c>
      <c r="X8452"/>
      <c r="Y8452"/>
      <c r="Z8452" t="s">
        <v>31</v>
      </c>
    </row>
    <row r="8453" spans="1:26" x14ac:dyDescent="0.3">
      <c r="A8453" t="s">
        <v>11012</v>
      </c>
      <c r="B8453" t="s">
        <v>3157</v>
      </c>
      <c r="C8453">
        <v>65813</v>
      </c>
      <c r="D8453" t="str">
        <f>+VLOOKUP(C8453,Param!K:L,2,FALSE)</f>
        <v>BLANCHISSERIE LAVOX BLN</v>
      </c>
      <c r="E8453">
        <v>390079</v>
      </c>
      <c r="F8453" t="s">
        <v>8617</v>
      </c>
      <c r="G8453" t="s">
        <v>29</v>
      </c>
      <c r="H8453" s="5">
        <v>1577.2</v>
      </c>
      <c r="I8453" s="5">
        <v>1577.1984</v>
      </c>
      <c r="J8453" s="5">
        <v>1.6000000000531099E-3</v>
      </c>
      <c r="K8453" s="5">
        <v>1577.2</v>
      </c>
      <c r="L8453" s="5">
        <v>0</v>
      </c>
      <c r="M8453" t="str">
        <f>IF(ISERROR(VLOOKUP(A8453,'[1]Ecart validé'!$A:$A,1,FALSE)),Z8453,"Ecart Validé")</f>
        <v>valid</v>
      </c>
      <c r="R8453" t="s">
        <v>30</v>
      </c>
      <c r="X8453"/>
      <c r="Y8453"/>
      <c r="Z8453" t="s">
        <v>31</v>
      </c>
    </row>
    <row r="8454" spans="1:26" x14ac:dyDescent="0.3">
      <c r="A8454" t="s">
        <v>11013</v>
      </c>
      <c r="B8454" t="s">
        <v>3157</v>
      </c>
      <c r="C8454">
        <v>65813</v>
      </c>
      <c r="D8454" t="str">
        <f>+VLOOKUP(C8454,Param!K:L,2,FALSE)</f>
        <v>BLANCHISSERIE LAVOX BLN</v>
      </c>
      <c r="E8454">
        <v>390079</v>
      </c>
      <c r="F8454" t="s">
        <v>8260</v>
      </c>
      <c r="G8454" t="s">
        <v>29</v>
      </c>
      <c r="H8454" s="5">
        <v>5371.95</v>
      </c>
      <c r="I8454" s="5">
        <v>5371.9534000000003</v>
      </c>
      <c r="J8454" s="5">
        <v>-3.4000000005107701E-3</v>
      </c>
      <c r="K8454" s="5">
        <v>5371.95</v>
      </c>
      <c r="L8454" s="5">
        <v>0</v>
      </c>
      <c r="M8454" t="str">
        <f>IF(ISERROR(VLOOKUP(A8454,'[1]Ecart validé'!$A:$A,1,FALSE)),Z8454,"Ecart Validé")</f>
        <v>valid</v>
      </c>
      <c r="R8454" t="s">
        <v>30</v>
      </c>
      <c r="X8454"/>
      <c r="Y8454"/>
      <c r="Z8454" t="s">
        <v>31</v>
      </c>
    </row>
    <row r="8455" spans="1:26" x14ac:dyDescent="0.3">
      <c r="A8455" t="s">
        <v>11014</v>
      </c>
      <c r="B8455" t="s">
        <v>3157</v>
      </c>
      <c r="C8455">
        <v>65813</v>
      </c>
      <c r="D8455" t="str">
        <f>+VLOOKUP(C8455,Param!K:L,2,FALSE)</f>
        <v>BLANCHISSERIE LAVOX BLN</v>
      </c>
      <c r="E8455">
        <v>390079</v>
      </c>
      <c r="F8455" t="s">
        <v>8262</v>
      </c>
      <c r="G8455" t="s">
        <v>29</v>
      </c>
      <c r="H8455" s="5">
        <v>7356.9</v>
      </c>
      <c r="I8455" s="5">
        <v>7356.8973999999998</v>
      </c>
      <c r="J8455" s="5">
        <v>2.59999999980209E-3</v>
      </c>
      <c r="K8455" s="5">
        <v>7356.9</v>
      </c>
      <c r="L8455" s="5">
        <v>0</v>
      </c>
      <c r="M8455" t="str">
        <f>IF(ISERROR(VLOOKUP(A8455,'[1]Ecart validé'!$A:$A,1,FALSE)),Z8455,"Ecart Validé")</f>
        <v>valid</v>
      </c>
      <c r="R8455" t="s">
        <v>30</v>
      </c>
      <c r="X8455"/>
      <c r="Y8455"/>
      <c r="Z8455" t="s">
        <v>31</v>
      </c>
    </row>
    <row r="8456" spans="1:26" x14ac:dyDescent="0.3">
      <c r="A8456" t="s">
        <v>11015</v>
      </c>
      <c r="B8456" t="s">
        <v>3157</v>
      </c>
      <c r="C8456">
        <v>65813</v>
      </c>
      <c r="D8456" t="str">
        <f>+VLOOKUP(C8456,Param!K:L,2,FALSE)</f>
        <v>BLANCHISSERIE LAVOX BLN</v>
      </c>
      <c r="E8456">
        <v>390079</v>
      </c>
      <c r="F8456" t="s">
        <v>8264</v>
      </c>
      <c r="G8456" t="s">
        <v>29</v>
      </c>
      <c r="H8456" s="5">
        <v>16646.77</v>
      </c>
      <c r="I8456" s="5">
        <v>16646.769899999999</v>
      </c>
      <c r="J8456" s="5">
        <v>1.00000001111766E-4</v>
      </c>
      <c r="K8456" s="5">
        <v>16646.77</v>
      </c>
      <c r="L8456" s="5">
        <v>0</v>
      </c>
      <c r="M8456" t="str">
        <f>IF(ISERROR(VLOOKUP(A8456,'[1]Ecart validé'!$A:$A,1,FALSE)),Z8456,"Ecart Validé")</f>
        <v>valid</v>
      </c>
      <c r="R8456" t="s">
        <v>30</v>
      </c>
      <c r="X8456"/>
      <c r="Y8456"/>
      <c r="Z8456" t="s">
        <v>31</v>
      </c>
    </row>
    <row r="8457" spans="1:26" x14ac:dyDescent="0.3">
      <c r="A8457" t="s">
        <v>11016</v>
      </c>
      <c r="B8457" t="s">
        <v>3157</v>
      </c>
      <c r="C8457">
        <v>65813</v>
      </c>
      <c r="D8457" t="str">
        <f>+VLOOKUP(C8457,Param!K:L,2,FALSE)</f>
        <v>BLANCHISSERIE LAVOX BLN</v>
      </c>
      <c r="E8457">
        <v>390079</v>
      </c>
      <c r="F8457" t="s">
        <v>8266</v>
      </c>
      <c r="G8457" t="s">
        <v>29</v>
      </c>
      <c r="H8457" s="5">
        <v>11735.69</v>
      </c>
      <c r="I8457" s="5">
        <v>11735.688099999999</v>
      </c>
      <c r="J8457" s="5">
        <v>1.90000000111467E-3</v>
      </c>
      <c r="K8457" s="5">
        <v>11735.69</v>
      </c>
      <c r="L8457" s="5">
        <v>0</v>
      </c>
      <c r="M8457" t="str">
        <f>IF(ISERROR(VLOOKUP(A8457,'[1]Ecart validé'!$A:$A,1,FALSE)),Z8457,"Ecart Validé")</f>
        <v>valid</v>
      </c>
      <c r="R8457" t="s">
        <v>30</v>
      </c>
      <c r="X8457"/>
      <c r="Y8457"/>
      <c r="Z8457" t="s">
        <v>31</v>
      </c>
    </row>
    <row r="8458" spans="1:26" x14ac:dyDescent="0.3">
      <c r="A8458" t="s">
        <v>11017</v>
      </c>
      <c r="B8458" t="s">
        <v>3157</v>
      </c>
      <c r="C8458">
        <v>94368</v>
      </c>
      <c r="D8458" t="str">
        <f>+VLOOKUP(C8458,Param!K:L,2,FALSE)</f>
        <v>BLANCHISSERIE BASSE MEUSE</v>
      </c>
      <c r="E8458">
        <v>2140053098</v>
      </c>
      <c r="F8458" t="s">
        <v>8260</v>
      </c>
      <c r="G8458" t="s">
        <v>29</v>
      </c>
      <c r="H8458" s="5">
        <v>806.07</v>
      </c>
      <c r="I8458" s="5">
        <v>806.06910000000005</v>
      </c>
      <c r="J8458" s="5">
        <v>9.0000000000145497E-4</v>
      </c>
      <c r="K8458" s="5">
        <v>806.07</v>
      </c>
      <c r="L8458" s="5">
        <v>0</v>
      </c>
      <c r="M8458" t="str">
        <f>IF(ISERROR(VLOOKUP(A8458,'[1]Ecart validé'!$A:$A,1,FALSE)),Z8458,"Ecart Validé")</f>
        <v>valid</v>
      </c>
      <c r="R8458" t="s">
        <v>30</v>
      </c>
      <c r="X8458"/>
      <c r="Y8458"/>
      <c r="Z8458" t="s">
        <v>31</v>
      </c>
    </row>
    <row r="8459" spans="1:26" x14ac:dyDescent="0.3">
      <c r="A8459" t="s">
        <v>11018</v>
      </c>
      <c r="B8459" t="s">
        <v>3157</v>
      </c>
      <c r="C8459">
        <v>94368</v>
      </c>
      <c r="D8459" t="str">
        <f>+VLOOKUP(C8459,Param!K:L,2,FALSE)</f>
        <v>BLANCHISSERIE BASSE MEUSE</v>
      </c>
      <c r="E8459">
        <v>2140053098</v>
      </c>
      <c r="F8459" t="s">
        <v>8262</v>
      </c>
      <c r="G8459" t="s">
        <v>29</v>
      </c>
      <c r="H8459" s="5">
        <v>774.65</v>
      </c>
      <c r="I8459" s="5">
        <v>774.64769999999999</v>
      </c>
      <c r="J8459" s="5">
        <v>2.29999999999108E-3</v>
      </c>
      <c r="K8459" s="5">
        <v>774.65</v>
      </c>
      <c r="L8459" s="5">
        <v>0</v>
      </c>
      <c r="M8459" t="str">
        <f>IF(ISERROR(VLOOKUP(A8459,'[1]Ecart validé'!$A:$A,1,FALSE)),Z8459,"Ecart Validé")</f>
        <v>valid</v>
      </c>
      <c r="R8459" t="s">
        <v>30</v>
      </c>
      <c r="X8459"/>
      <c r="Y8459"/>
      <c r="Z8459" t="s">
        <v>31</v>
      </c>
    </row>
    <row r="8460" spans="1:26" x14ac:dyDescent="0.3">
      <c r="A8460" t="s">
        <v>11019</v>
      </c>
      <c r="B8460" t="s">
        <v>3157</v>
      </c>
      <c r="C8460">
        <v>94368</v>
      </c>
      <c r="D8460" t="str">
        <f>+VLOOKUP(C8460,Param!K:L,2,FALSE)</f>
        <v>BLANCHISSERIE BASSE MEUSE</v>
      </c>
      <c r="E8460">
        <v>2140053098</v>
      </c>
      <c r="F8460" t="s">
        <v>8264</v>
      </c>
      <c r="G8460" t="s">
        <v>29</v>
      </c>
      <c r="H8460" s="5">
        <v>1127.6300000000001</v>
      </c>
      <c r="I8460" s="5">
        <v>1127.6333999999999</v>
      </c>
      <c r="J8460" s="5">
        <v>-3.3999999998286499E-3</v>
      </c>
      <c r="K8460" s="5">
        <v>1127.6300000000001</v>
      </c>
      <c r="L8460" s="5">
        <v>0</v>
      </c>
      <c r="M8460" t="str">
        <f>IF(ISERROR(VLOOKUP(A8460,'[1]Ecart validé'!$A:$A,1,FALSE)),Z8460,"Ecart Validé")</f>
        <v>valid</v>
      </c>
      <c r="R8460" t="s">
        <v>30</v>
      </c>
      <c r="X8460"/>
      <c r="Y8460"/>
      <c r="Z8460" t="s">
        <v>31</v>
      </c>
    </row>
    <row r="8461" spans="1:26" x14ac:dyDescent="0.3">
      <c r="A8461" t="s">
        <v>11020</v>
      </c>
      <c r="B8461" t="s">
        <v>3157</v>
      </c>
      <c r="C8461">
        <v>94368</v>
      </c>
      <c r="D8461" t="str">
        <f>+VLOOKUP(C8461,Param!K:L,2,FALSE)</f>
        <v>BLANCHISSERIE BASSE MEUSE</v>
      </c>
      <c r="E8461">
        <v>2140053098</v>
      </c>
      <c r="F8461" t="s">
        <v>8266</v>
      </c>
      <c r="G8461" t="s">
        <v>29</v>
      </c>
      <c r="H8461" s="5">
        <v>1446.81</v>
      </c>
      <c r="I8461" s="5">
        <v>1446.8063999999999</v>
      </c>
      <c r="J8461" s="5">
        <v>3.6000000000058199E-3</v>
      </c>
      <c r="K8461" s="5">
        <v>1446.81</v>
      </c>
      <c r="L8461" s="5">
        <v>0</v>
      </c>
      <c r="M8461" t="str">
        <f>IF(ISERROR(VLOOKUP(A8461,'[1]Ecart validé'!$A:$A,1,FALSE)),Z8461,"Ecart Validé")</f>
        <v>valid</v>
      </c>
      <c r="R8461" t="s">
        <v>30</v>
      </c>
      <c r="X8461"/>
      <c r="Y8461"/>
      <c r="Z8461" t="s">
        <v>31</v>
      </c>
    </row>
    <row r="8462" spans="1:26" x14ac:dyDescent="0.3">
      <c r="A8462" t="s">
        <v>11021</v>
      </c>
      <c r="B8462" t="s">
        <v>3157</v>
      </c>
      <c r="C8462">
        <v>99076</v>
      </c>
      <c r="D8462" t="str">
        <f>+VLOOKUP(C8462,Param!K:L,2,FALSE)</f>
        <v>OX'BRIDGE</v>
      </c>
      <c r="E8462" t="s">
        <v>5197</v>
      </c>
      <c r="F8462" t="s">
        <v>8260</v>
      </c>
      <c r="G8462" t="s">
        <v>29</v>
      </c>
      <c r="H8462" s="5">
        <v>1114.22</v>
      </c>
      <c r="I8462" s="5">
        <v>1114.2245</v>
      </c>
      <c r="J8462" s="5">
        <v>-4.5000000000072699E-3</v>
      </c>
      <c r="K8462" s="5">
        <v>1114.22</v>
      </c>
      <c r="L8462" s="5">
        <v>0</v>
      </c>
      <c r="M8462" t="str">
        <f>IF(ISERROR(VLOOKUP(A8462,'[1]Ecart validé'!$A:$A,1,FALSE)),Z8462,"Ecart Validé")</f>
        <v>valid</v>
      </c>
      <c r="R8462" t="s">
        <v>30</v>
      </c>
      <c r="X8462"/>
      <c r="Y8462"/>
      <c r="Z8462" t="s">
        <v>31</v>
      </c>
    </row>
    <row r="8463" spans="1:26" x14ac:dyDescent="0.3">
      <c r="A8463" t="s">
        <v>11022</v>
      </c>
      <c r="B8463" t="s">
        <v>3157</v>
      </c>
      <c r="C8463">
        <v>99076</v>
      </c>
      <c r="D8463" t="str">
        <f>+VLOOKUP(C8463,Param!K:L,2,FALSE)</f>
        <v>OX'BRIDGE</v>
      </c>
      <c r="E8463" t="s">
        <v>5197</v>
      </c>
      <c r="F8463" t="s">
        <v>8262</v>
      </c>
      <c r="G8463" t="s">
        <v>29</v>
      </c>
      <c r="H8463" s="5">
        <v>2188.83</v>
      </c>
      <c r="I8463" s="5">
        <v>2188.8314999999998</v>
      </c>
      <c r="J8463" s="5">
        <v>-1.49999999985084E-3</v>
      </c>
      <c r="K8463" s="5">
        <v>2188.83</v>
      </c>
      <c r="L8463" s="5">
        <v>0</v>
      </c>
      <c r="M8463" t="str">
        <f>IF(ISERROR(VLOOKUP(A8463,'[1]Ecart validé'!$A:$A,1,FALSE)),Z8463,"Ecart Validé")</f>
        <v>valid</v>
      </c>
      <c r="R8463" t="s">
        <v>30</v>
      </c>
      <c r="X8463"/>
      <c r="Y8463"/>
      <c r="Z8463" t="s">
        <v>31</v>
      </c>
    </row>
    <row r="8464" spans="1:26" x14ac:dyDescent="0.3">
      <c r="A8464" t="s">
        <v>11023</v>
      </c>
      <c r="B8464" t="s">
        <v>3157</v>
      </c>
      <c r="C8464">
        <v>99076</v>
      </c>
      <c r="D8464" t="str">
        <f>+VLOOKUP(C8464,Param!K:L,2,FALSE)</f>
        <v>OX'BRIDGE</v>
      </c>
      <c r="E8464" t="s">
        <v>5197</v>
      </c>
      <c r="F8464" t="s">
        <v>8264</v>
      </c>
      <c r="G8464" t="s">
        <v>29</v>
      </c>
      <c r="H8464" s="5">
        <v>2286.7600000000002</v>
      </c>
      <c r="I8464" s="5">
        <v>2286.7615000000001</v>
      </c>
      <c r="J8464" s="5">
        <v>-1.49999999985084E-3</v>
      </c>
      <c r="K8464" s="5">
        <v>2286.7600000000002</v>
      </c>
      <c r="L8464" s="5">
        <v>0</v>
      </c>
      <c r="M8464" t="str">
        <f>IF(ISERROR(VLOOKUP(A8464,'[1]Ecart validé'!$A:$A,1,FALSE)),Z8464,"Ecart Validé")</f>
        <v>valid</v>
      </c>
      <c r="R8464" t="s">
        <v>30</v>
      </c>
      <c r="X8464"/>
      <c r="Y8464"/>
      <c r="Z8464" t="s">
        <v>31</v>
      </c>
    </row>
    <row r="8465" spans="1:26" x14ac:dyDescent="0.3">
      <c r="A8465" t="s">
        <v>11024</v>
      </c>
      <c r="B8465" t="s">
        <v>3157</v>
      </c>
      <c r="C8465">
        <v>99076</v>
      </c>
      <c r="D8465" t="str">
        <f>+VLOOKUP(C8465,Param!K:L,2,FALSE)</f>
        <v>OX'BRIDGE</v>
      </c>
      <c r="E8465" t="s">
        <v>5197</v>
      </c>
      <c r="F8465" t="s">
        <v>8266</v>
      </c>
      <c r="G8465" t="s">
        <v>29</v>
      </c>
      <c r="H8465" s="5">
        <v>4476.3</v>
      </c>
      <c r="I8465" s="5">
        <v>4476.3029999999999</v>
      </c>
      <c r="J8465" s="5">
        <v>-2.9999999997016801E-3</v>
      </c>
      <c r="K8465" s="5">
        <v>4476.3</v>
      </c>
      <c r="L8465" s="5">
        <v>0</v>
      </c>
      <c r="M8465" t="str">
        <f>IF(ISERROR(VLOOKUP(A8465,'[1]Ecart validé'!$A:$A,1,FALSE)),Z8465,"Ecart Validé")</f>
        <v>valid</v>
      </c>
      <c r="R8465" t="s">
        <v>30</v>
      </c>
      <c r="X8465"/>
      <c r="Y8465"/>
      <c r="Z8465" t="s">
        <v>31</v>
      </c>
    </row>
    <row r="8466" spans="1:26" x14ac:dyDescent="0.3">
      <c r="A8466" t="s">
        <v>11025</v>
      </c>
      <c r="B8466" t="s">
        <v>3157</v>
      </c>
      <c r="C8466">
        <v>99076</v>
      </c>
      <c r="D8466" t="str">
        <f>+VLOOKUP(C8466,Param!K:L,2,FALSE)</f>
        <v>OX'BRIDGE</v>
      </c>
      <c r="E8466" t="s">
        <v>5199</v>
      </c>
      <c r="F8466" t="s">
        <v>8271</v>
      </c>
      <c r="G8466" t="s">
        <v>29</v>
      </c>
      <c r="H8466" s="5">
        <v>266.93</v>
      </c>
      <c r="I8466" s="5">
        <v>266.9348</v>
      </c>
      <c r="J8466" s="5">
        <v>-4.7999999999888097E-3</v>
      </c>
      <c r="K8466" s="5">
        <v>266.93</v>
      </c>
      <c r="L8466" s="5">
        <v>0</v>
      </c>
      <c r="M8466" t="str">
        <f>IF(ISERROR(VLOOKUP(A8466,'[1]Ecart validé'!$A:$A,1,FALSE)),Z8466,"Ecart Validé")</f>
        <v>valid</v>
      </c>
      <c r="R8466" t="s">
        <v>30</v>
      </c>
      <c r="X8466"/>
      <c r="Y8466"/>
      <c r="Z8466" t="s">
        <v>31</v>
      </c>
    </row>
    <row r="8467" spans="1:26" x14ac:dyDescent="0.3">
      <c r="A8467" t="s">
        <v>11026</v>
      </c>
      <c r="B8467" t="s">
        <v>3157</v>
      </c>
      <c r="C8467">
        <v>99076</v>
      </c>
      <c r="D8467" t="str">
        <f>+VLOOKUP(C8467,Param!K:L,2,FALSE)</f>
        <v>OX'BRIDGE</v>
      </c>
      <c r="E8467" t="s">
        <v>11027</v>
      </c>
      <c r="F8467" t="s">
        <v>8271</v>
      </c>
      <c r="G8467" t="s">
        <v>29</v>
      </c>
      <c r="H8467" s="5">
        <v>2877.2</v>
      </c>
      <c r="I8467" s="5">
        <v>2877.2080000000001</v>
      </c>
      <c r="J8467" s="5">
        <v>-8.0000000002655707E-3</v>
      </c>
      <c r="K8467" s="5">
        <v>2877.2</v>
      </c>
      <c r="L8467" s="5">
        <v>0</v>
      </c>
      <c r="M8467" t="str">
        <f>IF(ISERROR(VLOOKUP(A8467,'[1]Ecart validé'!$A:$A,1,FALSE)),Z8467,"Ecart Validé")</f>
        <v>valid</v>
      </c>
      <c r="R8467" t="s">
        <v>30</v>
      </c>
      <c r="X8467"/>
      <c r="Y8467"/>
      <c r="Z8467" t="s">
        <v>31</v>
      </c>
    </row>
    <row r="8468" spans="1:26" x14ac:dyDescent="0.3">
      <c r="A8468" t="s">
        <v>11028</v>
      </c>
      <c r="B8468" t="s">
        <v>3157</v>
      </c>
      <c r="C8468">
        <v>102080</v>
      </c>
      <c r="D8468" t="str">
        <f>+VLOOKUP(C8468,Param!K:L,2,FALSE)</f>
        <v>GFL SA</v>
      </c>
      <c r="E8468" t="s">
        <v>11029</v>
      </c>
      <c r="F8468" t="s">
        <v>8271</v>
      </c>
      <c r="G8468" t="s">
        <v>29</v>
      </c>
      <c r="H8468" s="5">
        <v>9737.2900000000009</v>
      </c>
      <c r="I8468" s="5">
        <v>9737.2896000000001</v>
      </c>
      <c r="J8468" s="5">
        <v>4.00000000809086E-4</v>
      </c>
      <c r="K8468" s="5">
        <v>9737.2900000000009</v>
      </c>
      <c r="L8468" s="5">
        <v>0</v>
      </c>
      <c r="M8468" t="str">
        <f>IF(ISERROR(VLOOKUP(A8468,'[1]Ecart validé'!$A:$A,1,FALSE)),Z8468,"Ecart Validé")</f>
        <v>valid</v>
      </c>
      <c r="R8468" t="s">
        <v>30</v>
      </c>
      <c r="X8468"/>
      <c r="Y8468"/>
      <c r="Z8468" t="s">
        <v>31</v>
      </c>
    </row>
    <row r="8469" spans="1:26" x14ac:dyDescent="0.3">
      <c r="A8469" t="s">
        <v>11030</v>
      </c>
      <c r="B8469" t="s">
        <v>3157</v>
      </c>
      <c r="C8469">
        <v>102080</v>
      </c>
      <c r="D8469" t="str">
        <f>+VLOOKUP(C8469,Param!K:L,2,FALSE)</f>
        <v>GFL SA</v>
      </c>
      <c r="E8469" t="s">
        <v>11031</v>
      </c>
      <c r="F8469" t="s">
        <v>8271</v>
      </c>
      <c r="G8469" t="s">
        <v>29</v>
      </c>
      <c r="H8469" s="5">
        <v>5697.95</v>
      </c>
      <c r="I8469" s="5">
        <v>5697.9530000000004</v>
      </c>
      <c r="J8469" s="5">
        <v>-3.00000000061118E-3</v>
      </c>
      <c r="K8469" s="5">
        <v>5697.95</v>
      </c>
      <c r="L8469" s="5">
        <v>0</v>
      </c>
      <c r="M8469" t="str">
        <f>IF(ISERROR(VLOOKUP(A8469,'[1]Ecart validé'!$A:$A,1,FALSE)),Z8469,"Ecart Validé")</f>
        <v>valid</v>
      </c>
      <c r="R8469" t="s">
        <v>30</v>
      </c>
      <c r="X8469"/>
      <c r="Y8469"/>
      <c r="Z8469" t="s">
        <v>31</v>
      </c>
    </row>
    <row r="8470" spans="1:26" x14ac:dyDescent="0.3">
      <c r="A8470" t="s">
        <v>11032</v>
      </c>
      <c r="B8470" t="s">
        <v>3157</v>
      </c>
      <c r="C8470">
        <v>102080</v>
      </c>
      <c r="D8470" t="str">
        <f>+VLOOKUP(C8470,Param!K:L,2,FALSE)</f>
        <v>GFL SA</v>
      </c>
      <c r="E8470" t="s">
        <v>11033</v>
      </c>
      <c r="F8470" t="s">
        <v>8271</v>
      </c>
      <c r="G8470" t="s">
        <v>29</v>
      </c>
      <c r="H8470" s="5">
        <v>36624.42</v>
      </c>
      <c r="I8470" s="5">
        <v>36624.421999999999</v>
      </c>
      <c r="J8470" s="5">
        <v>-2.0000000004074502E-3</v>
      </c>
      <c r="K8470" s="5">
        <v>36624.42</v>
      </c>
      <c r="L8470" s="5">
        <v>0</v>
      </c>
      <c r="M8470" t="str">
        <f>IF(ISERROR(VLOOKUP(A8470,'[1]Ecart validé'!$A:$A,1,FALSE)),Z8470,"Ecart Validé")</f>
        <v>valid</v>
      </c>
      <c r="R8470" t="s">
        <v>30</v>
      </c>
      <c r="X8470"/>
      <c r="Y8470"/>
      <c r="Z8470" t="s">
        <v>31</v>
      </c>
    </row>
    <row r="8471" spans="1:26" ht="28.8" x14ac:dyDescent="0.3">
      <c r="A8471" t="s">
        <v>11034</v>
      </c>
      <c r="B8471" t="s">
        <v>3157</v>
      </c>
      <c r="C8471">
        <v>123182</v>
      </c>
      <c r="D8471" t="str">
        <f>+VLOOKUP(C8471,Param!K:L,2,FALSE)</f>
        <v>DISTRIBOISSONS</v>
      </c>
      <c r="E8471">
        <v>2130042860</v>
      </c>
      <c r="F8471" t="s">
        <v>8617</v>
      </c>
      <c r="G8471" t="s">
        <v>29</v>
      </c>
      <c r="H8471" s="5">
        <v>4203.51</v>
      </c>
      <c r="I8471" s="5">
        <v>4203.5192999999999</v>
      </c>
      <c r="J8471" s="5">
        <v>-9.2999999997118703E-3</v>
      </c>
      <c r="K8471" s="5">
        <v>4203.51</v>
      </c>
      <c r="L8471" s="5">
        <v>0</v>
      </c>
      <c r="M8471" t="str">
        <f>IF(ISERROR(VLOOKUP(A8471,'[1]Ecart validé'!$A:$A,1,FALSE)),Z8471,"Ecart Validé")</f>
        <v>valid</v>
      </c>
      <c r="R8471" t="s">
        <v>30</v>
      </c>
      <c r="S8471" t="s">
        <v>42</v>
      </c>
      <c r="T8471" t="s">
        <v>257</v>
      </c>
      <c r="U8471" s="13" t="s">
        <v>11035</v>
      </c>
      <c r="X8471"/>
      <c r="Y8471"/>
      <c r="Z8471" t="s">
        <v>31</v>
      </c>
    </row>
    <row r="8472" spans="1:26" x14ac:dyDescent="0.3">
      <c r="A8472" t="s">
        <v>11036</v>
      </c>
      <c r="B8472" t="s">
        <v>3157</v>
      </c>
      <c r="C8472">
        <v>123182</v>
      </c>
      <c r="D8472" t="str">
        <f>+VLOOKUP(C8472,Param!K:L,2,FALSE)</f>
        <v>DISTRIBOISSONS</v>
      </c>
      <c r="E8472">
        <v>2130042860</v>
      </c>
      <c r="F8472" t="s">
        <v>8260</v>
      </c>
      <c r="G8472" t="s">
        <v>29</v>
      </c>
      <c r="H8472" s="5">
        <v>9133.51</v>
      </c>
      <c r="I8472" s="5">
        <v>9133.5133000000005</v>
      </c>
      <c r="J8472" s="5">
        <v>-3.3000000003085002E-3</v>
      </c>
      <c r="K8472" s="5">
        <v>9133.51</v>
      </c>
      <c r="L8472" s="5">
        <v>0</v>
      </c>
      <c r="M8472" t="str">
        <f>IF(ISERROR(VLOOKUP(A8472,'[1]Ecart validé'!$A:$A,1,FALSE)),Z8472,"Ecart Validé")</f>
        <v>valid</v>
      </c>
      <c r="R8472" t="s">
        <v>30</v>
      </c>
      <c r="X8472"/>
      <c r="Y8472"/>
      <c r="Z8472" t="s">
        <v>31</v>
      </c>
    </row>
    <row r="8473" spans="1:26" x14ac:dyDescent="0.3">
      <c r="A8473" t="s">
        <v>11037</v>
      </c>
      <c r="B8473" t="s">
        <v>3157</v>
      </c>
      <c r="C8473">
        <v>123182</v>
      </c>
      <c r="D8473" t="str">
        <f>+VLOOKUP(C8473,Param!K:L,2,FALSE)</f>
        <v>DISTRIBOISSONS</v>
      </c>
      <c r="E8473">
        <v>2130042860</v>
      </c>
      <c r="F8473" t="s">
        <v>8262</v>
      </c>
      <c r="G8473" t="s">
        <v>29</v>
      </c>
      <c r="H8473" s="5">
        <v>23592.85</v>
      </c>
      <c r="I8473" s="5">
        <v>23592.846099999999</v>
      </c>
      <c r="J8473" s="5">
        <v>3.8999999997031401E-3</v>
      </c>
      <c r="K8473" s="5">
        <v>23592.85</v>
      </c>
      <c r="L8473" s="5">
        <v>0</v>
      </c>
      <c r="M8473" t="str">
        <f>IF(ISERROR(VLOOKUP(A8473,'[1]Ecart validé'!$A:$A,1,FALSE)),Z8473,"Ecart Validé")</f>
        <v>valid</v>
      </c>
      <c r="R8473" t="s">
        <v>30</v>
      </c>
      <c r="X8473"/>
      <c r="Y8473"/>
      <c r="Z8473" t="s">
        <v>31</v>
      </c>
    </row>
    <row r="8474" spans="1:26" x14ac:dyDescent="0.3">
      <c r="A8474" t="s">
        <v>11038</v>
      </c>
      <c r="B8474" t="s">
        <v>3157</v>
      </c>
      <c r="C8474">
        <v>123182</v>
      </c>
      <c r="D8474" t="str">
        <f>+VLOOKUP(C8474,Param!K:L,2,FALSE)</f>
        <v>DISTRIBOISSONS</v>
      </c>
      <c r="E8474">
        <v>2130042860</v>
      </c>
      <c r="F8474" t="s">
        <v>8264</v>
      </c>
      <c r="G8474" t="s">
        <v>29</v>
      </c>
      <c r="H8474" s="5">
        <v>47306.42</v>
      </c>
      <c r="I8474" s="5">
        <v>47306.4251</v>
      </c>
      <c r="J8474" s="5">
        <v>-5.1000000021304004E-3</v>
      </c>
      <c r="K8474" s="5">
        <v>47306.42</v>
      </c>
      <c r="L8474" s="5">
        <v>0</v>
      </c>
      <c r="M8474" t="str">
        <f>IF(ISERROR(VLOOKUP(A8474,'[1]Ecart validé'!$A:$A,1,FALSE)),Z8474,"Ecart Validé")</f>
        <v>valid</v>
      </c>
      <c r="R8474" t="s">
        <v>30</v>
      </c>
      <c r="X8474"/>
      <c r="Y8474"/>
      <c r="Z8474" t="s">
        <v>31</v>
      </c>
    </row>
    <row r="8475" spans="1:26" x14ac:dyDescent="0.3">
      <c r="A8475" t="s">
        <v>11039</v>
      </c>
      <c r="B8475" t="s">
        <v>3157</v>
      </c>
      <c r="C8475">
        <v>123182</v>
      </c>
      <c r="D8475" t="str">
        <f>+VLOOKUP(C8475,Param!K:L,2,FALSE)</f>
        <v>DISTRIBOISSONS</v>
      </c>
      <c r="E8475">
        <v>2130042860</v>
      </c>
      <c r="F8475" t="s">
        <v>8266</v>
      </c>
      <c r="G8475" t="s">
        <v>29</v>
      </c>
      <c r="H8475" s="5">
        <v>44233.85</v>
      </c>
      <c r="I8475" s="5">
        <v>44233.844100000002</v>
      </c>
      <c r="J8475" s="5">
        <v>5.9000000037485699E-3</v>
      </c>
      <c r="K8475" s="5">
        <v>44233.85</v>
      </c>
      <c r="L8475" s="5">
        <v>0</v>
      </c>
      <c r="M8475" t="str">
        <f>IF(ISERROR(VLOOKUP(A8475,'[1]Ecart validé'!$A:$A,1,FALSE)),Z8475,"Ecart Validé")</f>
        <v>valid</v>
      </c>
      <c r="R8475" t="s">
        <v>30</v>
      </c>
      <c r="X8475"/>
      <c r="Y8475"/>
      <c r="Z8475" t="s">
        <v>31</v>
      </c>
    </row>
    <row r="8476" spans="1:26" x14ac:dyDescent="0.3">
      <c r="A8476" t="s">
        <v>11040</v>
      </c>
      <c r="B8476" t="s">
        <v>3157</v>
      </c>
      <c r="C8476">
        <v>245064</v>
      </c>
      <c r="D8476" t="str">
        <f>+VLOOKUP(C8476,Param!K:L,2,FALSE)</f>
        <v>OUEST BEDDING (EX HOTELYS)</v>
      </c>
      <c r="E8476" t="s">
        <v>11041</v>
      </c>
      <c r="F8476" t="s">
        <v>8271</v>
      </c>
      <c r="G8476" t="s">
        <v>29</v>
      </c>
      <c r="H8476" s="5">
        <v>10736.46</v>
      </c>
      <c r="I8476" s="5">
        <v>10736.4576</v>
      </c>
      <c r="J8476" s="5">
        <v>2.3999999993975498E-3</v>
      </c>
      <c r="K8476" s="5">
        <v>10736.46</v>
      </c>
      <c r="L8476" s="5">
        <v>0</v>
      </c>
      <c r="M8476" t="str">
        <f>IF(ISERROR(VLOOKUP(A8476,'[1]Ecart validé'!$A:$A,1,FALSE)),Z8476,"Ecart Validé")</f>
        <v>valid</v>
      </c>
      <c r="R8476" t="s">
        <v>30</v>
      </c>
      <c r="X8476"/>
      <c r="Y8476"/>
      <c r="Z8476" t="s">
        <v>31</v>
      </c>
    </row>
    <row r="8477" spans="1:26" x14ac:dyDescent="0.3">
      <c r="A8477" t="s">
        <v>11042</v>
      </c>
      <c r="B8477" t="s">
        <v>3157</v>
      </c>
      <c r="C8477">
        <v>245064</v>
      </c>
      <c r="D8477" t="str">
        <f>+VLOOKUP(C8477,Param!K:L,2,FALSE)</f>
        <v>OUEST BEDDING (EX HOTELYS)</v>
      </c>
      <c r="E8477" t="s">
        <v>11043</v>
      </c>
      <c r="F8477" t="s">
        <v>8271</v>
      </c>
      <c r="G8477" t="s">
        <v>29</v>
      </c>
      <c r="H8477" s="5">
        <v>80359.44</v>
      </c>
      <c r="I8477" s="5">
        <v>80359.445200000002</v>
      </c>
      <c r="J8477" s="5">
        <v>-5.1999999996041801E-3</v>
      </c>
      <c r="K8477" s="5">
        <v>80359.44</v>
      </c>
      <c r="L8477" s="5">
        <v>0</v>
      </c>
      <c r="M8477" t="str">
        <f>IF(ISERROR(VLOOKUP(A8477,'[1]Ecart validé'!$A:$A,1,FALSE)),Z8477,"Ecart Validé")</f>
        <v>valid</v>
      </c>
      <c r="R8477" t="s">
        <v>30</v>
      </c>
      <c r="X8477"/>
      <c r="Y8477"/>
      <c r="Z8477" t="s">
        <v>31</v>
      </c>
    </row>
    <row r="8478" spans="1:26" x14ac:dyDescent="0.3">
      <c r="A8478" t="s">
        <v>11044</v>
      </c>
      <c r="B8478" t="s">
        <v>3157</v>
      </c>
      <c r="C8478">
        <v>177067</v>
      </c>
      <c r="D8478" t="str">
        <f>+VLOOKUP(C8478,Param!K:L,2,FALSE)</f>
        <v>TETRIS</v>
      </c>
      <c r="E8478" t="s">
        <v>11045</v>
      </c>
      <c r="F8478" t="s">
        <v>8260</v>
      </c>
      <c r="G8478" t="s">
        <v>29</v>
      </c>
      <c r="H8478" s="5">
        <v>2625.4</v>
      </c>
      <c r="I8478" s="5">
        <v>2625.3966</v>
      </c>
      <c r="J8478" s="5">
        <v>3.4000000000560201E-3</v>
      </c>
      <c r="K8478" s="5">
        <v>2625.4</v>
      </c>
      <c r="L8478" s="5">
        <v>0</v>
      </c>
      <c r="M8478" t="str">
        <f>IF(ISERROR(VLOOKUP(A8478,'[1]Ecart validé'!$A:$A,1,FALSE)),Z8478,"Ecart Validé")</f>
        <v>valid</v>
      </c>
      <c r="R8478" t="s">
        <v>30</v>
      </c>
      <c r="X8478"/>
      <c r="Y8478"/>
      <c r="Z8478" t="s">
        <v>31</v>
      </c>
    </row>
    <row r="8479" spans="1:26" x14ac:dyDescent="0.3">
      <c r="A8479" t="s">
        <v>11046</v>
      </c>
      <c r="B8479" t="s">
        <v>3157</v>
      </c>
      <c r="C8479">
        <v>177067</v>
      </c>
      <c r="D8479" t="str">
        <f>+VLOOKUP(C8479,Param!K:L,2,FALSE)</f>
        <v>TETRIS</v>
      </c>
      <c r="E8479" t="s">
        <v>11045</v>
      </c>
      <c r="F8479" t="s">
        <v>8262</v>
      </c>
      <c r="G8479" t="s">
        <v>29</v>
      </c>
      <c r="H8479" s="5">
        <v>7325.69</v>
      </c>
      <c r="I8479" s="5">
        <v>7325.6908000000003</v>
      </c>
      <c r="J8479" s="5">
        <v>-8.0000000070867795E-4</v>
      </c>
      <c r="K8479" s="5">
        <v>7325.69</v>
      </c>
      <c r="L8479" s="5">
        <v>0</v>
      </c>
      <c r="M8479" t="str">
        <f>IF(ISERROR(VLOOKUP(A8479,'[1]Ecart validé'!$A:$A,1,FALSE)),Z8479,"Ecart Validé")</f>
        <v>valid</v>
      </c>
      <c r="R8479" t="s">
        <v>30</v>
      </c>
      <c r="X8479"/>
      <c r="Y8479"/>
      <c r="Z8479" t="s">
        <v>31</v>
      </c>
    </row>
    <row r="8480" spans="1:26" x14ac:dyDescent="0.3">
      <c r="A8480" t="s">
        <v>11047</v>
      </c>
      <c r="B8480" t="s">
        <v>3157</v>
      </c>
      <c r="C8480">
        <v>177067</v>
      </c>
      <c r="D8480" t="str">
        <f>+VLOOKUP(C8480,Param!K:L,2,FALSE)</f>
        <v>TETRIS</v>
      </c>
      <c r="E8480" t="s">
        <v>11045</v>
      </c>
      <c r="F8480" t="s">
        <v>8264</v>
      </c>
      <c r="G8480" t="s">
        <v>29</v>
      </c>
      <c r="H8480" s="5">
        <v>25127.46</v>
      </c>
      <c r="I8480" s="5">
        <v>25127.456300000002</v>
      </c>
      <c r="J8480" s="5">
        <v>3.6999999974796E-3</v>
      </c>
      <c r="K8480" s="5">
        <v>25127.46</v>
      </c>
      <c r="L8480" s="5">
        <v>0</v>
      </c>
      <c r="M8480" t="str">
        <f>IF(ISERROR(VLOOKUP(A8480,'[1]Ecart validé'!$A:$A,1,FALSE)),Z8480,"Ecart Validé")</f>
        <v>valid</v>
      </c>
      <c r="R8480" t="s">
        <v>30</v>
      </c>
      <c r="X8480"/>
      <c r="Y8480"/>
      <c r="Z8480" t="s">
        <v>31</v>
      </c>
    </row>
    <row r="8481" spans="1:26" x14ac:dyDescent="0.3">
      <c r="A8481" t="s">
        <v>11048</v>
      </c>
      <c r="B8481" t="s">
        <v>3157</v>
      </c>
      <c r="C8481">
        <v>177067</v>
      </c>
      <c r="D8481" t="str">
        <f>+VLOOKUP(C8481,Param!K:L,2,FALSE)</f>
        <v>TETRIS</v>
      </c>
      <c r="E8481">
        <v>2195406473</v>
      </c>
      <c r="F8481" t="s">
        <v>8617</v>
      </c>
      <c r="G8481" t="s">
        <v>29</v>
      </c>
      <c r="H8481" s="5">
        <v>5531.94</v>
      </c>
      <c r="I8481" s="5">
        <v>5531.94</v>
      </c>
      <c r="J8481" s="5">
        <v>0</v>
      </c>
      <c r="K8481" s="5">
        <v>5531.94</v>
      </c>
      <c r="L8481" s="5">
        <v>0</v>
      </c>
      <c r="M8481" t="str">
        <f>IF(ISERROR(VLOOKUP(A8481,'[1]Ecart validé'!$A:$A,1,FALSE)),Z8481,"Ecart Validé")</f>
        <v>valid</v>
      </c>
      <c r="R8481" t="s">
        <v>30</v>
      </c>
      <c r="X8481"/>
      <c r="Y8481"/>
      <c r="Z8481" t="s">
        <v>31</v>
      </c>
    </row>
    <row r="8482" spans="1:26" x14ac:dyDescent="0.3">
      <c r="A8482" t="s">
        <v>11049</v>
      </c>
      <c r="B8482" t="s">
        <v>3157</v>
      </c>
      <c r="C8482">
        <v>58311</v>
      </c>
      <c r="D8482" t="str">
        <f>+VLOOKUP(C8482,Param!K:L,2,FALSE)</f>
        <v xml:space="preserve">ARCADE </v>
      </c>
      <c r="E8482" t="s">
        <v>11050</v>
      </c>
      <c r="F8482" t="s">
        <v>8617</v>
      </c>
      <c r="G8482" t="s">
        <v>29</v>
      </c>
      <c r="H8482" s="5">
        <v>145.72999999999999</v>
      </c>
      <c r="I8482" s="5">
        <v>145.73769999999999</v>
      </c>
      <c r="J8482" s="5">
        <v>-7.6999999999998103E-3</v>
      </c>
      <c r="K8482" s="5">
        <v>145.72999999999999</v>
      </c>
      <c r="L8482" s="5">
        <v>0</v>
      </c>
      <c r="M8482" t="str">
        <f>IF(ISERROR(VLOOKUP(A8482,'[1]Ecart validé'!$A:$A,1,FALSE)),Z8482,"Ecart Validé")</f>
        <v>valid</v>
      </c>
      <c r="R8482" t="s">
        <v>30</v>
      </c>
      <c r="X8482"/>
      <c r="Y8482"/>
      <c r="Z8482" t="s">
        <v>31</v>
      </c>
    </row>
    <row r="8483" spans="1:26" x14ac:dyDescent="0.3">
      <c r="A8483" t="s">
        <v>11051</v>
      </c>
      <c r="B8483" t="s">
        <v>3157</v>
      </c>
      <c r="C8483">
        <v>58311</v>
      </c>
      <c r="D8483" t="str">
        <f>+VLOOKUP(C8483,Param!K:L,2,FALSE)</f>
        <v xml:space="preserve">ARCADE </v>
      </c>
      <c r="E8483" t="s">
        <v>11050</v>
      </c>
      <c r="F8483" t="s">
        <v>8260</v>
      </c>
      <c r="G8483" t="s">
        <v>29</v>
      </c>
      <c r="H8483" s="5">
        <v>13053.99</v>
      </c>
      <c r="I8483" s="5">
        <v>13054.0003</v>
      </c>
      <c r="J8483" s="5">
        <v>-1.02999999999155E-2</v>
      </c>
      <c r="K8483" s="5">
        <v>13053.99</v>
      </c>
      <c r="L8483" s="5">
        <v>0</v>
      </c>
      <c r="M8483" t="str">
        <f>IF(ISERROR(VLOOKUP(A8483,'[1]Ecart validé'!$A:$A,1,FALSE)),Z8483,"Ecart Validé")</f>
        <v>valid</v>
      </c>
      <c r="R8483" t="s">
        <v>30</v>
      </c>
      <c r="X8483"/>
      <c r="Y8483"/>
      <c r="Z8483" t="s">
        <v>31</v>
      </c>
    </row>
    <row r="8484" spans="1:26" x14ac:dyDescent="0.3">
      <c r="A8484" t="s">
        <v>11052</v>
      </c>
      <c r="B8484" t="s">
        <v>3157</v>
      </c>
      <c r="C8484">
        <v>58311</v>
      </c>
      <c r="D8484" t="str">
        <f>+VLOOKUP(C8484,Param!K:L,2,FALSE)</f>
        <v xml:space="preserve">ARCADE </v>
      </c>
      <c r="E8484" t="s">
        <v>11050</v>
      </c>
      <c r="F8484" t="s">
        <v>8262</v>
      </c>
      <c r="G8484" t="s">
        <v>29</v>
      </c>
      <c r="H8484" s="5">
        <v>19005.599999999999</v>
      </c>
      <c r="I8484" s="5">
        <v>19005.6037</v>
      </c>
      <c r="J8484" s="5">
        <v>-3.7000000011175802E-3</v>
      </c>
      <c r="K8484" s="5">
        <v>19005.599999999999</v>
      </c>
      <c r="L8484" s="5">
        <v>0</v>
      </c>
      <c r="M8484" t="str">
        <f>IF(ISERROR(VLOOKUP(A8484,'[1]Ecart validé'!$A:$A,1,FALSE)),Z8484,"Ecart Validé")</f>
        <v>valid</v>
      </c>
      <c r="R8484" t="s">
        <v>30</v>
      </c>
      <c r="X8484"/>
      <c r="Y8484"/>
      <c r="Z8484" t="s">
        <v>31</v>
      </c>
    </row>
    <row r="8485" spans="1:26" x14ac:dyDescent="0.3">
      <c r="A8485" t="s">
        <v>11053</v>
      </c>
      <c r="B8485" t="s">
        <v>3157</v>
      </c>
      <c r="C8485">
        <v>58311</v>
      </c>
      <c r="D8485" t="str">
        <f>+VLOOKUP(C8485,Param!K:L,2,FALSE)</f>
        <v xml:space="preserve">ARCADE </v>
      </c>
      <c r="E8485" t="s">
        <v>11050</v>
      </c>
      <c r="F8485" t="s">
        <v>8264</v>
      </c>
      <c r="G8485" t="s">
        <v>29</v>
      </c>
      <c r="H8485" s="5">
        <v>30772.69</v>
      </c>
      <c r="I8485" s="5">
        <v>30772.6875</v>
      </c>
      <c r="J8485" s="5">
        <v>2.4999999986903198E-3</v>
      </c>
      <c r="K8485" s="5">
        <v>30772.69</v>
      </c>
      <c r="L8485" s="5">
        <v>0</v>
      </c>
      <c r="M8485" t="str">
        <f>IF(ISERROR(VLOOKUP(A8485,'[1]Ecart validé'!$A:$A,1,FALSE)),Z8485,"Ecart Validé")</f>
        <v>valid</v>
      </c>
      <c r="R8485" t="s">
        <v>30</v>
      </c>
      <c r="X8485"/>
      <c r="Y8485"/>
      <c r="Z8485" t="s">
        <v>31</v>
      </c>
    </row>
    <row r="8486" spans="1:26" x14ac:dyDescent="0.3">
      <c r="A8486" t="s">
        <v>11054</v>
      </c>
      <c r="B8486" t="s">
        <v>3157</v>
      </c>
      <c r="C8486">
        <v>58311</v>
      </c>
      <c r="D8486" t="str">
        <f>+VLOOKUP(C8486,Param!K:L,2,FALSE)</f>
        <v xml:space="preserve">ARCADE </v>
      </c>
      <c r="E8486" t="s">
        <v>11050</v>
      </c>
      <c r="F8486" t="s">
        <v>8266</v>
      </c>
      <c r="G8486" t="s">
        <v>29</v>
      </c>
      <c r="H8486" s="5">
        <v>46468.51</v>
      </c>
      <c r="I8486" s="5">
        <v>46468.511500000001</v>
      </c>
      <c r="J8486" s="5">
        <v>-1.4999999984865999E-3</v>
      </c>
      <c r="K8486" s="5">
        <v>46468.51</v>
      </c>
      <c r="L8486" s="5">
        <v>0</v>
      </c>
      <c r="M8486" t="str">
        <f>IF(ISERROR(VLOOKUP(A8486,'[1]Ecart validé'!$A:$A,1,FALSE)),Z8486,"Ecart Validé")</f>
        <v>valid</v>
      </c>
      <c r="R8486" t="s">
        <v>30</v>
      </c>
      <c r="X8486"/>
      <c r="Y8486"/>
      <c r="Z8486" t="s">
        <v>31</v>
      </c>
    </row>
    <row r="8487" spans="1:26" x14ac:dyDescent="0.3">
      <c r="A8487" t="s">
        <v>11055</v>
      </c>
      <c r="B8487" t="s">
        <v>3157</v>
      </c>
      <c r="C8487">
        <v>57019</v>
      </c>
      <c r="D8487" t="str">
        <f>+VLOOKUP(C8487,Param!K:L,2,FALSE)</f>
        <v>DEYA</v>
      </c>
      <c r="E8487">
        <v>221606899</v>
      </c>
      <c r="F8487" t="s">
        <v>8260</v>
      </c>
      <c r="G8487" t="s">
        <v>29</v>
      </c>
      <c r="H8487" s="5">
        <v>206.9</v>
      </c>
      <c r="I8487" s="5">
        <v>206.9025</v>
      </c>
      <c r="J8487" s="5">
        <v>-2.4999999999977202E-3</v>
      </c>
      <c r="K8487" s="5">
        <v>206.9</v>
      </c>
      <c r="L8487" s="5">
        <v>0</v>
      </c>
      <c r="M8487" t="str">
        <f>IF(ISERROR(VLOOKUP(A8487,'[1]Ecart validé'!$A:$A,1,FALSE)),Z8487,"Ecart Validé")</f>
        <v>valid</v>
      </c>
      <c r="R8487" t="s">
        <v>30</v>
      </c>
      <c r="X8487"/>
      <c r="Y8487"/>
      <c r="Z8487" t="s">
        <v>31</v>
      </c>
    </row>
    <row r="8488" spans="1:26" x14ac:dyDescent="0.3">
      <c r="A8488" t="s">
        <v>11056</v>
      </c>
      <c r="B8488" t="s">
        <v>3157</v>
      </c>
      <c r="C8488">
        <v>57019</v>
      </c>
      <c r="D8488" t="str">
        <f>+VLOOKUP(C8488,Param!K:L,2,FALSE)</f>
        <v>DEYA</v>
      </c>
      <c r="E8488">
        <v>221606899</v>
      </c>
      <c r="F8488" t="s">
        <v>8262</v>
      </c>
      <c r="G8488" t="s">
        <v>29</v>
      </c>
      <c r="H8488" s="5">
        <v>1302.67</v>
      </c>
      <c r="I8488" s="5">
        <v>1302.665</v>
      </c>
      <c r="J8488" s="5">
        <v>5.0000000001091298E-3</v>
      </c>
      <c r="K8488" s="5">
        <v>1302.67</v>
      </c>
      <c r="L8488" s="5">
        <v>0</v>
      </c>
      <c r="M8488" t="str">
        <f>IF(ISERROR(VLOOKUP(A8488,'[1]Ecart validé'!$A:$A,1,FALSE)),Z8488,"Ecart Validé")</f>
        <v>valid</v>
      </c>
      <c r="R8488" t="s">
        <v>30</v>
      </c>
      <c r="X8488"/>
      <c r="Y8488"/>
      <c r="Z8488" t="s">
        <v>31</v>
      </c>
    </row>
    <row r="8489" spans="1:26" x14ac:dyDescent="0.3">
      <c r="A8489" t="s">
        <v>11057</v>
      </c>
      <c r="B8489" t="s">
        <v>3157</v>
      </c>
      <c r="C8489">
        <v>57019</v>
      </c>
      <c r="D8489" t="str">
        <f>+VLOOKUP(C8489,Param!K:L,2,FALSE)</f>
        <v>DEYA</v>
      </c>
      <c r="E8489">
        <v>221606899</v>
      </c>
      <c r="F8489" t="s">
        <v>8264</v>
      </c>
      <c r="G8489" t="s">
        <v>29</v>
      </c>
      <c r="H8489" s="5">
        <v>1393.49</v>
      </c>
      <c r="I8489" s="5">
        <v>1393.4884999999999</v>
      </c>
      <c r="J8489" s="5">
        <v>1.50000000007821E-3</v>
      </c>
      <c r="K8489" s="5">
        <v>1393.49</v>
      </c>
      <c r="L8489" s="5">
        <v>0</v>
      </c>
      <c r="M8489" t="str">
        <f>IF(ISERROR(VLOOKUP(A8489,'[1]Ecart validé'!$A:$A,1,FALSE)),Z8489,"Ecart Validé")</f>
        <v>valid</v>
      </c>
      <c r="R8489" t="s">
        <v>30</v>
      </c>
      <c r="X8489"/>
      <c r="Y8489"/>
      <c r="Z8489" t="s">
        <v>31</v>
      </c>
    </row>
    <row r="8490" spans="1:26" x14ac:dyDescent="0.3">
      <c r="A8490" t="s">
        <v>11058</v>
      </c>
      <c r="B8490" t="s">
        <v>3157</v>
      </c>
      <c r="C8490">
        <v>57019</v>
      </c>
      <c r="D8490" t="str">
        <f>+VLOOKUP(C8490,Param!K:L,2,FALSE)</f>
        <v>DEYA</v>
      </c>
      <c r="E8490">
        <v>221606899</v>
      </c>
      <c r="F8490" t="s">
        <v>8266</v>
      </c>
      <c r="G8490" t="s">
        <v>29</v>
      </c>
      <c r="H8490" s="5">
        <v>1190.72</v>
      </c>
      <c r="I8490" s="5">
        <v>1190.721</v>
      </c>
      <c r="J8490" s="5">
        <v>-9.9999999997635292E-4</v>
      </c>
      <c r="K8490" s="5">
        <v>1190.72</v>
      </c>
      <c r="L8490" s="5">
        <v>0</v>
      </c>
      <c r="M8490" t="str">
        <f>IF(ISERROR(VLOOKUP(A8490,'[1]Ecart validé'!$A:$A,1,FALSE)),Z8490,"Ecart Validé")</f>
        <v>valid</v>
      </c>
      <c r="R8490" t="s">
        <v>30</v>
      </c>
      <c r="X8490"/>
      <c r="Y8490"/>
      <c r="Z8490" t="s">
        <v>31</v>
      </c>
    </row>
    <row r="8491" spans="1:26" x14ac:dyDescent="0.3">
      <c r="A8491" t="s">
        <v>11059</v>
      </c>
      <c r="B8491" t="s">
        <v>3157</v>
      </c>
      <c r="C8491">
        <v>297900</v>
      </c>
      <c r="D8491" t="str">
        <f>+VLOOKUP(C8491,Param!K:L,2,FALSE)</f>
        <v>SAMCLOUD</v>
      </c>
      <c r="E8491" t="s">
        <v>11060</v>
      </c>
      <c r="F8491" t="s">
        <v>8617</v>
      </c>
      <c r="G8491" t="s">
        <v>29</v>
      </c>
      <c r="H8491" s="5">
        <v>393.65</v>
      </c>
      <c r="I8491" s="5">
        <v>393.65</v>
      </c>
      <c r="J8491" s="5">
        <v>0</v>
      </c>
      <c r="K8491" s="5">
        <v>393.65</v>
      </c>
      <c r="L8491" s="5">
        <v>0</v>
      </c>
      <c r="M8491" t="str">
        <f>IF(ISERROR(VLOOKUP(A8491,'[1]Ecart validé'!$A:$A,1,FALSE)),Z8491,"Ecart Validé")</f>
        <v>valid</v>
      </c>
      <c r="R8491" t="s">
        <v>30</v>
      </c>
      <c r="X8491"/>
      <c r="Y8491"/>
      <c r="Z8491" t="s">
        <v>31</v>
      </c>
    </row>
    <row r="8492" spans="1:26" x14ac:dyDescent="0.3">
      <c r="A8492" t="s">
        <v>11061</v>
      </c>
      <c r="B8492" t="s">
        <v>3157</v>
      </c>
      <c r="C8492">
        <v>297900</v>
      </c>
      <c r="D8492" t="str">
        <f>+VLOOKUP(C8492,Param!K:L,2,FALSE)</f>
        <v>SAMCLOUD</v>
      </c>
      <c r="E8492" t="s">
        <v>11060</v>
      </c>
      <c r="F8492" t="s">
        <v>8260</v>
      </c>
      <c r="G8492" t="s">
        <v>29</v>
      </c>
      <c r="H8492" s="5">
        <v>236.14</v>
      </c>
      <c r="I8492" s="5">
        <v>236.13800000000001</v>
      </c>
      <c r="J8492" s="5">
        <v>1.9999999999811202E-3</v>
      </c>
      <c r="K8492" s="5">
        <v>236.14</v>
      </c>
      <c r="L8492" s="5">
        <v>0</v>
      </c>
      <c r="M8492" t="str">
        <f>IF(ISERROR(VLOOKUP(A8492,'[1]Ecart validé'!$A:$A,1,FALSE)),Z8492,"Ecart Validé")</f>
        <v>valid</v>
      </c>
      <c r="R8492" t="s">
        <v>30</v>
      </c>
      <c r="X8492"/>
      <c r="Y8492"/>
      <c r="Z8492" t="s">
        <v>31</v>
      </c>
    </row>
    <row r="8493" spans="1:26" x14ac:dyDescent="0.3">
      <c r="A8493" t="s">
        <v>11062</v>
      </c>
      <c r="B8493" t="s">
        <v>3157</v>
      </c>
      <c r="C8493">
        <v>297900</v>
      </c>
      <c r="D8493" t="str">
        <f>+VLOOKUP(C8493,Param!K:L,2,FALSE)</f>
        <v>SAMCLOUD</v>
      </c>
      <c r="E8493" t="s">
        <v>11060</v>
      </c>
      <c r="F8493" t="s">
        <v>8262</v>
      </c>
      <c r="G8493" t="s">
        <v>29</v>
      </c>
      <c r="H8493" s="5">
        <v>13.14</v>
      </c>
      <c r="I8493" s="5">
        <v>13.137499999999999</v>
      </c>
      <c r="J8493" s="5">
        <v>2.5000000000012699E-3</v>
      </c>
      <c r="K8493" s="5">
        <v>13.14</v>
      </c>
      <c r="L8493" s="5">
        <v>0</v>
      </c>
      <c r="M8493" t="str">
        <f>IF(ISERROR(VLOOKUP(A8493,'[1]Ecart validé'!$A:$A,1,FALSE)),Z8493,"Ecart Validé")</f>
        <v>valid</v>
      </c>
      <c r="R8493" t="s">
        <v>30</v>
      </c>
      <c r="X8493"/>
      <c r="Y8493"/>
      <c r="Z8493" t="s">
        <v>31</v>
      </c>
    </row>
    <row r="8494" spans="1:26" x14ac:dyDescent="0.3">
      <c r="A8494" t="s">
        <v>11063</v>
      </c>
      <c r="B8494" t="s">
        <v>3157</v>
      </c>
      <c r="C8494">
        <v>297900</v>
      </c>
      <c r="D8494" t="str">
        <f>+VLOOKUP(C8494,Param!K:L,2,FALSE)</f>
        <v>SAMCLOUD</v>
      </c>
      <c r="E8494" t="s">
        <v>11060</v>
      </c>
      <c r="F8494" t="s">
        <v>8264</v>
      </c>
      <c r="G8494" t="s">
        <v>29</v>
      </c>
      <c r="H8494" s="5">
        <v>330.57</v>
      </c>
      <c r="I8494" s="5">
        <v>330.5675</v>
      </c>
      <c r="J8494" s="5">
        <v>2.4999999999977202E-3</v>
      </c>
      <c r="K8494" s="5">
        <v>330.57</v>
      </c>
      <c r="L8494" s="5">
        <v>0</v>
      </c>
      <c r="M8494" t="str">
        <f>IF(ISERROR(VLOOKUP(A8494,'[1]Ecart validé'!$A:$A,1,FALSE)),Z8494,"Ecart Validé")</f>
        <v>valid</v>
      </c>
      <c r="R8494" t="s">
        <v>30</v>
      </c>
      <c r="X8494"/>
      <c r="Y8494"/>
      <c r="Z8494" t="s">
        <v>31</v>
      </c>
    </row>
    <row r="8495" spans="1:26" x14ac:dyDescent="0.3">
      <c r="A8495" t="s">
        <v>11064</v>
      </c>
      <c r="B8495" t="s">
        <v>3157</v>
      </c>
      <c r="C8495">
        <v>297900</v>
      </c>
      <c r="D8495" t="str">
        <f>+VLOOKUP(C8495,Param!K:L,2,FALSE)</f>
        <v>SAMCLOUD</v>
      </c>
      <c r="E8495" t="s">
        <v>11060</v>
      </c>
      <c r="F8495" t="s">
        <v>8266</v>
      </c>
      <c r="G8495" t="s">
        <v>29</v>
      </c>
      <c r="H8495" s="5">
        <v>401.82</v>
      </c>
      <c r="I8495" s="5">
        <v>401.82</v>
      </c>
      <c r="J8495" s="5">
        <v>0</v>
      </c>
      <c r="K8495" s="5">
        <v>401.82</v>
      </c>
      <c r="L8495" s="5">
        <v>0</v>
      </c>
      <c r="M8495" t="str">
        <f>IF(ISERROR(VLOOKUP(A8495,'[1]Ecart validé'!$A:$A,1,FALSE)),Z8495,"Ecart Validé")</f>
        <v>valid</v>
      </c>
      <c r="R8495" t="s">
        <v>30</v>
      </c>
      <c r="X8495"/>
      <c r="Y8495"/>
      <c r="Z8495" t="s">
        <v>31</v>
      </c>
    </row>
    <row r="8496" spans="1:26" x14ac:dyDescent="0.3">
      <c r="A8496" t="s">
        <v>11065</v>
      </c>
      <c r="B8496" t="s">
        <v>3157</v>
      </c>
      <c r="C8496">
        <v>45785</v>
      </c>
      <c r="D8496" t="str">
        <f>+VLOOKUP(C8496,Param!K:L,2,FALSE)</f>
        <v>DHL INTERNATIONAL EXPRESS FRANCE SAS</v>
      </c>
      <c r="E8496">
        <v>2573030</v>
      </c>
      <c r="F8496" t="s">
        <v>8260</v>
      </c>
      <c r="G8496" t="s">
        <v>29</v>
      </c>
      <c r="H8496" s="5">
        <v>1695.29</v>
      </c>
      <c r="I8496" s="5">
        <v>1695.28</v>
      </c>
      <c r="J8496" s="5">
        <v>9.9999999999908998E-3</v>
      </c>
      <c r="K8496" s="5">
        <v>1695.29</v>
      </c>
      <c r="L8496" s="5">
        <v>0</v>
      </c>
      <c r="M8496" t="str">
        <f>IF(ISERROR(VLOOKUP(A8496,'[1]Ecart validé'!$A:$A,1,FALSE)),Z8496,"Ecart Validé")</f>
        <v>valid</v>
      </c>
      <c r="R8496" t="s">
        <v>30</v>
      </c>
      <c r="X8496"/>
      <c r="Y8496"/>
      <c r="Z8496" t="s">
        <v>31</v>
      </c>
    </row>
    <row r="8497" spans="1:26" x14ac:dyDescent="0.3">
      <c r="A8497" t="s">
        <v>11066</v>
      </c>
      <c r="B8497" t="s">
        <v>3157</v>
      </c>
      <c r="C8497">
        <v>45785</v>
      </c>
      <c r="D8497" t="str">
        <f>+VLOOKUP(C8497,Param!K:L,2,FALSE)</f>
        <v>DHL INTERNATIONAL EXPRESS FRANCE SAS</v>
      </c>
      <c r="E8497">
        <v>2573030</v>
      </c>
      <c r="F8497" t="s">
        <v>8262</v>
      </c>
      <c r="G8497" t="s">
        <v>29</v>
      </c>
      <c r="H8497" s="5">
        <v>1171.45</v>
      </c>
      <c r="I8497" s="5">
        <v>1171.44</v>
      </c>
      <c r="J8497" s="5">
        <v>9.9999999999908998E-3</v>
      </c>
      <c r="K8497" s="5">
        <v>1171.45</v>
      </c>
      <c r="L8497" s="5">
        <v>0</v>
      </c>
      <c r="M8497" t="str">
        <f>IF(ISERROR(VLOOKUP(A8497,'[1]Ecart validé'!$A:$A,1,FALSE)),Z8497,"Ecart Validé")</f>
        <v>valid</v>
      </c>
      <c r="R8497" t="s">
        <v>30</v>
      </c>
      <c r="X8497"/>
      <c r="Y8497"/>
      <c r="Z8497" t="s">
        <v>31</v>
      </c>
    </row>
    <row r="8498" spans="1:26" x14ac:dyDescent="0.3">
      <c r="A8498" t="s">
        <v>11067</v>
      </c>
      <c r="B8498" t="s">
        <v>3157</v>
      </c>
      <c r="C8498">
        <v>45785</v>
      </c>
      <c r="D8498" t="str">
        <f>+VLOOKUP(C8498,Param!K:L,2,FALSE)</f>
        <v>DHL INTERNATIONAL EXPRESS FRANCE SAS</v>
      </c>
      <c r="E8498">
        <v>2573030</v>
      </c>
      <c r="F8498" t="s">
        <v>8264</v>
      </c>
      <c r="G8498" t="s">
        <v>29</v>
      </c>
      <c r="H8498" s="5">
        <v>1232.73</v>
      </c>
      <c r="I8498" s="5">
        <v>1232.72</v>
      </c>
      <c r="J8498" s="5">
        <v>9.9999999999908998E-3</v>
      </c>
      <c r="K8498" s="5">
        <v>1232.73</v>
      </c>
      <c r="L8498" s="5">
        <v>0</v>
      </c>
      <c r="M8498" t="str">
        <f>IF(ISERROR(VLOOKUP(A8498,'[1]Ecart validé'!$A:$A,1,FALSE)),Z8498,"Ecart Validé")</f>
        <v>valid</v>
      </c>
      <c r="R8498" t="s">
        <v>30</v>
      </c>
      <c r="X8498"/>
      <c r="Y8498"/>
      <c r="Z8498" t="s">
        <v>31</v>
      </c>
    </row>
    <row r="8499" spans="1:26" x14ac:dyDescent="0.3">
      <c r="A8499" t="s">
        <v>11068</v>
      </c>
      <c r="B8499" t="s">
        <v>3157</v>
      </c>
      <c r="C8499">
        <v>45785</v>
      </c>
      <c r="D8499" t="str">
        <f>+VLOOKUP(C8499,Param!K:L,2,FALSE)</f>
        <v>DHL INTERNATIONAL EXPRESS FRANCE SAS</v>
      </c>
      <c r="E8499">
        <v>2573030</v>
      </c>
      <c r="F8499" t="s">
        <v>8266</v>
      </c>
      <c r="G8499" t="s">
        <v>29</v>
      </c>
      <c r="H8499" s="5">
        <v>1952.48</v>
      </c>
      <c r="I8499" s="5">
        <v>1952.48</v>
      </c>
      <c r="J8499" s="5">
        <v>0</v>
      </c>
      <c r="K8499" s="5">
        <v>1952.48</v>
      </c>
      <c r="L8499" s="5">
        <v>0</v>
      </c>
      <c r="M8499" t="str">
        <f>IF(ISERROR(VLOOKUP(A8499,'[1]Ecart validé'!$A:$A,1,FALSE)),Z8499,"Ecart Validé")</f>
        <v>valid</v>
      </c>
      <c r="R8499" t="s">
        <v>30</v>
      </c>
      <c r="X8499"/>
      <c r="Y8499"/>
      <c r="Z8499" t="s">
        <v>31</v>
      </c>
    </row>
    <row r="8500" spans="1:26" x14ac:dyDescent="0.3">
      <c r="A8500" t="s">
        <v>11069</v>
      </c>
      <c r="B8500" t="s">
        <v>3157</v>
      </c>
      <c r="C8500">
        <v>48981</v>
      </c>
      <c r="D8500" t="str">
        <f>+VLOOKUP(C8500,Param!K:L,2,FALSE)</f>
        <v>CIE FINANCIERE ST MARTORY - LA POULARDE</v>
      </c>
      <c r="E8500">
        <v>1200306838</v>
      </c>
      <c r="F8500" t="s">
        <v>8617</v>
      </c>
      <c r="G8500" t="s">
        <v>29</v>
      </c>
      <c r="H8500" s="5">
        <v>29.25</v>
      </c>
      <c r="I8500" s="5">
        <v>29.25</v>
      </c>
      <c r="J8500" s="5">
        <v>0</v>
      </c>
      <c r="K8500" s="5">
        <v>29.25</v>
      </c>
      <c r="L8500" s="5">
        <v>0</v>
      </c>
      <c r="M8500" t="str">
        <f>IF(ISERROR(VLOOKUP(A8500,'[1]Ecart validé'!$A:$A,1,FALSE)),Z8500,"Ecart Validé")</f>
        <v>valid</v>
      </c>
      <c r="R8500" t="s">
        <v>30</v>
      </c>
      <c r="X8500"/>
      <c r="Y8500"/>
      <c r="Z8500" t="s">
        <v>31</v>
      </c>
    </row>
    <row r="8501" spans="1:26" x14ac:dyDescent="0.3">
      <c r="A8501" t="s">
        <v>11070</v>
      </c>
      <c r="B8501" t="s">
        <v>3157</v>
      </c>
      <c r="C8501">
        <v>48981</v>
      </c>
      <c r="D8501" t="str">
        <f>+VLOOKUP(C8501,Param!K:L,2,FALSE)</f>
        <v>CIE FINANCIERE ST MARTORY - LA POULARDE</v>
      </c>
      <c r="E8501">
        <v>1200306838</v>
      </c>
      <c r="F8501" t="s">
        <v>8260</v>
      </c>
      <c r="G8501" t="s">
        <v>29</v>
      </c>
      <c r="H8501" s="5">
        <v>162.84</v>
      </c>
      <c r="I8501" s="5">
        <v>162.84</v>
      </c>
      <c r="J8501" s="5">
        <v>0</v>
      </c>
      <c r="K8501" s="5">
        <v>162.84</v>
      </c>
      <c r="L8501" s="5">
        <v>0</v>
      </c>
      <c r="M8501" t="str">
        <f>IF(ISERROR(VLOOKUP(A8501,'[1]Ecart validé'!$A:$A,1,FALSE)),Z8501,"Ecart Validé")</f>
        <v>valid</v>
      </c>
      <c r="R8501" t="s">
        <v>30</v>
      </c>
      <c r="X8501"/>
      <c r="Y8501"/>
      <c r="Z8501" t="s">
        <v>31</v>
      </c>
    </row>
    <row r="8502" spans="1:26" x14ac:dyDescent="0.3">
      <c r="A8502" t="s">
        <v>11071</v>
      </c>
      <c r="B8502" t="s">
        <v>3157</v>
      </c>
      <c r="C8502">
        <v>48981</v>
      </c>
      <c r="D8502" t="str">
        <f>+VLOOKUP(C8502,Param!K:L,2,FALSE)</f>
        <v>CIE FINANCIERE ST MARTORY - LA POULARDE</v>
      </c>
      <c r="E8502">
        <v>1200306838</v>
      </c>
      <c r="F8502" t="s">
        <v>8262</v>
      </c>
      <c r="G8502" t="s">
        <v>29</v>
      </c>
      <c r="H8502" s="5">
        <v>696.09</v>
      </c>
      <c r="I8502" s="5">
        <v>696.09</v>
      </c>
      <c r="J8502" s="5">
        <v>0</v>
      </c>
      <c r="K8502" s="5">
        <v>696.09</v>
      </c>
      <c r="L8502" s="5">
        <v>0</v>
      </c>
      <c r="M8502" t="str">
        <f>IF(ISERROR(VLOOKUP(A8502,'[1]Ecart validé'!$A:$A,1,FALSE)),Z8502,"Ecart Validé")</f>
        <v>valid</v>
      </c>
      <c r="R8502" t="s">
        <v>30</v>
      </c>
      <c r="X8502"/>
      <c r="Y8502"/>
      <c r="Z8502" t="s">
        <v>31</v>
      </c>
    </row>
    <row r="8503" spans="1:26" x14ac:dyDescent="0.3">
      <c r="A8503" t="s">
        <v>11072</v>
      </c>
      <c r="B8503" t="s">
        <v>3157</v>
      </c>
      <c r="C8503">
        <v>48981</v>
      </c>
      <c r="D8503" t="str">
        <f>+VLOOKUP(C8503,Param!K:L,2,FALSE)</f>
        <v>CIE FINANCIERE ST MARTORY - LA POULARDE</v>
      </c>
      <c r="E8503">
        <v>1200306838</v>
      </c>
      <c r="F8503" t="s">
        <v>8264</v>
      </c>
      <c r="G8503" t="s">
        <v>29</v>
      </c>
      <c r="H8503" s="5">
        <v>2498.2199999999998</v>
      </c>
      <c r="I8503" s="5">
        <v>2498.2199999999998</v>
      </c>
      <c r="J8503" s="5">
        <v>0</v>
      </c>
      <c r="K8503" s="5">
        <v>2498.2199999999998</v>
      </c>
      <c r="L8503" s="5">
        <v>0</v>
      </c>
      <c r="M8503" t="str">
        <f>IF(ISERROR(VLOOKUP(A8503,'[1]Ecart validé'!$A:$A,1,FALSE)),Z8503,"Ecart Validé")</f>
        <v>valid</v>
      </c>
      <c r="R8503" t="s">
        <v>30</v>
      </c>
      <c r="X8503"/>
      <c r="Y8503"/>
      <c r="Z8503" t="s">
        <v>31</v>
      </c>
    </row>
    <row r="8504" spans="1:26" x14ac:dyDescent="0.3">
      <c r="A8504" t="s">
        <v>11073</v>
      </c>
      <c r="B8504" t="s">
        <v>3157</v>
      </c>
      <c r="C8504">
        <v>48981</v>
      </c>
      <c r="D8504" t="str">
        <f>+VLOOKUP(C8504,Param!K:L,2,FALSE)</f>
        <v>CIE FINANCIERE ST MARTORY - LA POULARDE</v>
      </c>
      <c r="E8504">
        <v>1200306838</v>
      </c>
      <c r="F8504" t="s">
        <v>8266</v>
      </c>
      <c r="G8504" t="s">
        <v>29</v>
      </c>
      <c r="H8504" s="5">
        <v>4553.7</v>
      </c>
      <c r="I8504" s="5">
        <v>4553.7</v>
      </c>
      <c r="J8504" s="5">
        <v>0</v>
      </c>
      <c r="K8504" s="5">
        <v>4553.7</v>
      </c>
      <c r="L8504" s="5">
        <v>0</v>
      </c>
      <c r="M8504" t="str">
        <f>IF(ISERROR(VLOOKUP(A8504,'[1]Ecart validé'!$A:$A,1,FALSE)),Z8504,"Ecart Validé")</f>
        <v>valid</v>
      </c>
      <c r="R8504" t="s">
        <v>30</v>
      </c>
      <c r="X8504"/>
      <c r="Y8504"/>
      <c r="Z8504" t="s">
        <v>31</v>
      </c>
    </row>
    <row r="8505" spans="1:26" x14ac:dyDescent="0.3">
      <c r="A8505" t="s">
        <v>11074</v>
      </c>
      <c r="B8505" t="s">
        <v>3157</v>
      </c>
      <c r="C8505">
        <v>58066</v>
      </c>
      <c r="D8505" t="str">
        <f>+VLOOKUP(C8505,Param!K:L,2,FALSE)</f>
        <v>VEOLIA WATER STI</v>
      </c>
      <c r="E8505">
        <v>2110791339</v>
      </c>
      <c r="F8505" t="s">
        <v>8617</v>
      </c>
      <c r="G8505" t="s">
        <v>29</v>
      </c>
      <c r="H8505" s="5">
        <v>85</v>
      </c>
      <c r="I8505" s="5">
        <v>84.995999999999995</v>
      </c>
      <c r="J8505" s="5">
        <v>4.0000000000048799E-3</v>
      </c>
      <c r="K8505" s="5">
        <v>85</v>
      </c>
      <c r="L8505" s="5">
        <v>0</v>
      </c>
      <c r="M8505" t="str">
        <f>IF(ISERROR(VLOOKUP(A8505,'[1]Ecart validé'!$A:$A,1,FALSE)),Z8505,"Ecart Validé")</f>
        <v>valid</v>
      </c>
      <c r="R8505" t="s">
        <v>30</v>
      </c>
      <c r="X8505"/>
      <c r="Y8505"/>
      <c r="Z8505" t="s">
        <v>31</v>
      </c>
    </row>
    <row r="8506" spans="1:26" x14ac:dyDescent="0.3">
      <c r="A8506" t="s">
        <v>11075</v>
      </c>
      <c r="B8506" t="s">
        <v>3157</v>
      </c>
      <c r="C8506">
        <v>58066</v>
      </c>
      <c r="D8506" t="str">
        <f>+VLOOKUP(C8506,Param!K:L,2,FALSE)</f>
        <v>VEOLIA WATER STI</v>
      </c>
      <c r="E8506">
        <v>2110791339</v>
      </c>
      <c r="F8506" t="s">
        <v>8260</v>
      </c>
      <c r="G8506" t="s">
        <v>29</v>
      </c>
      <c r="H8506" s="5">
        <v>1269.55</v>
      </c>
      <c r="I8506" s="5">
        <v>1269.5564999999999</v>
      </c>
      <c r="J8506" s="5">
        <v>-6.4999999999599796E-3</v>
      </c>
      <c r="K8506" s="5">
        <v>1269.55</v>
      </c>
      <c r="L8506" s="5">
        <v>0</v>
      </c>
      <c r="M8506" t="str">
        <f>IF(ISERROR(VLOOKUP(A8506,'[1]Ecart validé'!$A:$A,1,FALSE)),Z8506,"Ecart Validé")</f>
        <v>valid</v>
      </c>
      <c r="R8506" t="s">
        <v>30</v>
      </c>
      <c r="X8506"/>
      <c r="Y8506"/>
      <c r="Z8506" t="s">
        <v>31</v>
      </c>
    </row>
    <row r="8507" spans="1:26" x14ac:dyDescent="0.3">
      <c r="A8507" t="s">
        <v>11076</v>
      </c>
      <c r="B8507" t="s">
        <v>3157</v>
      </c>
      <c r="C8507">
        <v>58066</v>
      </c>
      <c r="D8507" t="str">
        <f>+VLOOKUP(C8507,Param!K:L,2,FALSE)</f>
        <v>VEOLIA WATER STI</v>
      </c>
      <c r="E8507">
        <v>2110791339</v>
      </c>
      <c r="F8507" t="s">
        <v>8262</v>
      </c>
      <c r="G8507" t="s">
        <v>29</v>
      </c>
      <c r="H8507" s="5">
        <v>1779.8</v>
      </c>
      <c r="I8507" s="5">
        <v>1779.8</v>
      </c>
      <c r="J8507" s="5">
        <v>0</v>
      </c>
      <c r="K8507" s="5">
        <v>1779.8</v>
      </c>
      <c r="L8507" s="5">
        <v>0</v>
      </c>
      <c r="M8507" t="str">
        <f>IF(ISERROR(VLOOKUP(A8507,'[1]Ecart validé'!$A:$A,1,FALSE)),Z8507,"Ecart Validé")</f>
        <v>valid</v>
      </c>
      <c r="R8507" t="s">
        <v>30</v>
      </c>
      <c r="X8507"/>
      <c r="Y8507"/>
      <c r="Z8507" t="s">
        <v>31</v>
      </c>
    </row>
    <row r="8508" spans="1:26" x14ac:dyDescent="0.3">
      <c r="A8508" t="s">
        <v>11077</v>
      </c>
      <c r="B8508" t="s">
        <v>3157</v>
      </c>
      <c r="C8508">
        <v>58066</v>
      </c>
      <c r="D8508" t="str">
        <f>+VLOOKUP(C8508,Param!K:L,2,FALSE)</f>
        <v>VEOLIA WATER STI</v>
      </c>
      <c r="E8508">
        <v>2110791339</v>
      </c>
      <c r="F8508" t="s">
        <v>8264</v>
      </c>
      <c r="G8508" t="s">
        <v>29</v>
      </c>
      <c r="H8508" s="5">
        <v>1411.02</v>
      </c>
      <c r="I8508" s="5">
        <v>1411.0174999999999</v>
      </c>
      <c r="J8508" s="5">
        <v>2.5000000000545601E-3</v>
      </c>
      <c r="K8508" s="5">
        <v>1411.02</v>
      </c>
      <c r="L8508" s="5">
        <v>0</v>
      </c>
      <c r="M8508" t="str">
        <f>IF(ISERROR(VLOOKUP(A8508,'[1]Ecart validé'!$A:$A,1,FALSE)),Z8508,"Ecart Validé")</f>
        <v>valid</v>
      </c>
      <c r="R8508" t="s">
        <v>30</v>
      </c>
      <c r="X8508"/>
      <c r="Y8508"/>
      <c r="Z8508" t="s">
        <v>31</v>
      </c>
    </row>
    <row r="8509" spans="1:26" x14ac:dyDescent="0.3">
      <c r="A8509" t="s">
        <v>11078</v>
      </c>
      <c r="B8509" t="s">
        <v>3157</v>
      </c>
      <c r="C8509">
        <v>58066</v>
      </c>
      <c r="D8509" t="str">
        <f>+VLOOKUP(C8509,Param!K:L,2,FALSE)</f>
        <v>VEOLIA WATER STI</v>
      </c>
      <c r="E8509">
        <v>2110791339</v>
      </c>
      <c r="F8509" t="s">
        <v>8266</v>
      </c>
      <c r="G8509" t="s">
        <v>29</v>
      </c>
      <c r="H8509" s="5">
        <v>2098.4499999999998</v>
      </c>
      <c r="I8509" s="5">
        <v>2098.4445000000001</v>
      </c>
      <c r="J8509" s="5">
        <v>5.4999999997562502E-3</v>
      </c>
      <c r="K8509" s="5">
        <v>2098.4499999999998</v>
      </c>
      <c r="L8509" s="5">
        <v>0</v>
      </c>
      <c r="M8509" t="str">
        <f>IF(ISERROR(VLOOKUP(A8509,'[1]Ecart validé'!$A:$A,1,FALSE)),Z8509,"Ecart Validé")</f>
        <v>valid</v>
      </c>
      <c r="R8509" t="s">
        <v>30</v>
      </c>
      <c r="X8509"/>
      <c r="Y8509"/>
      <c r="Z8509" t="s">
        <v>31</v>
      </c>
    </row>
    <row r="8510" spans="1:26" x14ac:dyDescent="0.3">
      <c r="A8510" t="s">
        <v>11079</v>
      </c>
      <c r="B8510" t="s">
        <v>3157</v>
      </c>
      <c r="C8510">
        <v>112905</v>
      </c>
      <c r="D8510" t="str">
        <f>+VLOOKUP(C8510,Param!K:L,2,FALSE)</f>
        <v>SHOES FOR CREWS EUROPE LTD</v>
      </c>
      <c r="E8510">
        <v>2204106833</v>
      </c>
      <c r="F8510" t="s">
        <v>8260</v>
      </c>
      <c r="G8510" t="s">
        <v>29</v>
      </c>
      <c r="H8510" s="5">
        <v>306</v>
      </c>
      <c r="I8510" s="5">
        <v>306.00150000000002</v>
      </c>
      <c r="J8510" s="5">
        <v>-1.5000000000213701E-3</v>
      </c>
      <c r="K8510" s="5">
        <v>306</v>
      </c>
      <c r="L8510" s="5">
        <v>0</v>
      </c>
      <c r="M8510" t="str">
        <f>IF(ISERROR(VLOOKUP(A8510,'[1]Ecart validé'!$A:$A,1,FALSE)),Z8510,"Ecart Validé")</f>
        <v>valid</v>
      </c>
      <c r="R8510" t="s">
        <v>30</v>
      </c>
      <c r="X8510"/>
      <c r="Y8510"/>
      <c r="Z8510" t="s">
        <v>31</v>
      </c>
    </row>
    <row r="8511" spans="1:26" x14ac:dyDescent="0.3">
      <c r="A8511" t="s">
        <v>11080</v>
      </c>
      <c r="B8511" t="s">
        <v>3157</v>
      </c>
      <c r="C8511">
        <v>112905</v>
      </c>
      <c r="D8511" t="str">
        <f>+VLOOKUP(C8511,Param!K:L,2,FALSE)</f>
        <v>SHOES FOR CREWS EUROPE LTD</v>
      </c>
      <c r="E8511">
        <v>2204106833</v>
      </c>
      <c r="F8511" t="s">
        <v>8262</v>
      </c>
      <c r="G8511" t="s">
        <v>29</v>
      </c>
      <c r="H8511" s="5">
        <v>632.35</v>
      </c>
      <c r="I8511" s="5">
        <v>632.35350000000005</v>
      </c>
      <c r="J8511" s="5">
        <v>-3.5000000000309198E-3</v>
      </c>
      <c r="K8511" s="5">
        <v>632.35</v>
      </c>
      <c r="L8511" s="5">
        <v>0</v>
      </c>
      <c r="M8511" t="str">
        <f>IF(ISERROR(VLOOKUP(A8511,'[1]Ecart validé'!$A:$A,1,FALSE)),Z8511,"Ecart Validé")</f>
        <v>valid</v>
      </c>
      <c r="R8511" t="s">
        <v>30</v>
      </c>
      <c r="X8511"/>
      <c r="Y8511"/>
      <c r="Z8511" t="s">
        <v>31</v>
      </c>
    </row>
    <row r="8512" spans="1:26" x14ac:dyDescent="0.3">
      <c r="A8512" t="s">
        <v>11081</v>
      </c>
      <c r="B8512" t="s">
        <v>3157</v>
      </c>
      <c r="C8512">
        <v>112905</v>
      </c>
      <c r="D8512" t="str">
        <f>+VLOOKUP(C8512,Param!K:L,2,FALSE)</f>
        <v>SHOES FOR CREWS EUROPE LTD</v>
      </c>
      <c r="E8512">
        <v>2204106833</v>
      </c>
      <c r="F8512" t="s">
        <v>8264</v>
      </c>
      <c r="G8512" t="s">
        <v>29</v>
      </c>
      <c r="H8512" s="5">
        <v>642.09</v>
      </c>
      <c r="I8512" s="5">
        <v>642.09299999999996</v>
      </c>
      <c r="J8512" s="5">
        <v>-2.9999999999290499E-3</v>
      </c>
      <c r="K8512" s="5">
        <v>642.09</v>
      </c>
      <c r="L8512" s="5">
        <v>0</v>
      </c>
      <c r="M8512" t="str">
        <f>IF(ISERROR(VLOOKUP(A8512,'[1]Ecart validé'!$A:$A,1,FALSE)),Z8512,"Ecart Validé")</f>
        <v>valid</v>
      </c>
      <c r="R8512" t="s">
        <v>30</v>
      </c>
      <c r="X8512"/>
      <c r="Y8512"/>
      <c r="Z8512" t="s">
        <v>31</v>
      </c>
    </row>
    <row r="8513" spans="1:26" x14ac:dyDescent="0.3">
      <c r="A8513" t="s">
        <v>11082</v>
      </c>
      <c r="B8513" t="s">
        <v>3157</v>
      </c>
      <c r="C8513">
        <v>112905</v>
      </c>
      <c r="D8513" t="str">
        <f>+VLOOKUP(C8513,Param!K:L,2,FALSE)</f>
        <v>SHOES FOR CREWS EUROPE LTD</v>
      </c>
      <c r="E8513">
        <v>2204106833</v>
      </c>
      <c r="F8513" t="s">
        <v>8266</v>
      </c>
      <c r="G8513" t="s">
        <v>29</v>
      </c>
      <c r="H8513" s="5">
        <v>1503.87</v>
      </c>
      <c r="I8513" s="5">
        <v>1503.864</v>
      </c>
      <c r="J8513" s="5">
        <v>5.9999999998581102E-3</v>
      </c>
      <c r="K8513" s="5">
        <v>1503.87</v>
      </c>
      <c r="L8513" s="5">
        <v>0</v>
      </c>
      <c r="M8513" t="str">
        <f>IF(ISERROR(VLOOKUP(A8513,'[1]Ecart validé'!$A:$A,1,FALSE)),Z8513,"Ecart Validé")</f>
        <v>valid</v>
      </c>
      <c r="R8513" t="s">
        <v>30</v>
      </c>
      <c r="S8513" t="s">
        <v>42</v>
      </c>
      <c r="T8513" t="s">
        <v>325</v>
      </c>
      <c r="U8513" s="13" t="s">
        <v>11083</v>
      </c>
      <c r="X8513"/>
      <c r="Y8513"/>
      <c r="Z8513" t="s">
        <v>31</v>
      </c>
    </row>
    <row r="8514" spans="1:26" x14ac:dyDescent="0.3">
      <c r="A8514" t="s">
        <v>11084</v>
      </c>
      <c r="B8514" t="s">
        <v>3157</v>
      </c>
      <c r="C8514">
        <v>44711</v>
      </c>
      <c r="D8514" t="str">
        <f>+VLOOKUP(C8514,Param!K:L,2,FALSE)</f>
        <v>LASA</v>
      </c>
      <c r="E8514">
        <v>2197206322</v>
      </c>
      <c r="F8514" t="s">
        <v>8260</v>
      </c>
      <c r="G8514" t="s">
        <v>29</v>
      </c>
      <c r="H8514" s="5">
        <v>200.66</v>
      </c>
      <c r="I8514" s="5">
        <v>200.66399999999999</v>
      </c>
      <c r="J8514" s="5">
        <v>-3.9999999999906699E-3</v>
      </c>
      <c r="K8514" s="5">
        <v>200.66</v>
      </c>
      <c r="L8514" s="5">
        <v>0</v>
      </c>
      <c r="M8514" t="str">
        <f>IF(ISERROR(VLOOKUP(A8514,'[1]Ecart validé'!$A:$A,1,FALSE)),Z8514,"Ecart Validé")</f>
        <v>valid</v>
      </c>
      <c r="R8514" t="s">
        <v>30</v>
      </c>
      <c r="X8514"/>
      <c r="Y8514"/>
      <c r="Z8514" t="s">
        <v>31</v>
      </c>
    </row>
    <row r="8515" spans="1:26" x14ac:dyDescent="0.3">
      <c r="A8515" t="s">
        <v>11085</v>
      </c>
      <c r="B8515" t="s">
        <v>3157</v>
      </c>
      <c r="C8515">
        <v>44711</v>
      </c>
      <c r="D8515" t="str">
        <f>+VLOOKUP(C8515,Param!K:L,2,FALSE)</f>
        <v>LASA</v>
      </c>
      <c r="E8515">
        <v>2197206322</v>
      </c>
      <c r="F8515" t="s">
        <v>8262</v>
      </c>
      <c r="G8515" t="s">
        <v>29</v>
      </c>
      <c r="H8515" s="5">
        <v>296.39999999999998</v>
      </c>
      <c r="I8515" s="5">
        <v>296.40300000000002</v>
      </c>
      <c r="J8515" s="5">
        <v>-3.0000000000427402E-3</v>
      </c>
      <c r="K8515" s="5">
        <v>296.39999999999998</v>
      </c>
      <c r="L8515" s="5">
        <v>0</v>
      </c>
      <c r="M8515" t="str">
        <f>IF(ISERROR(VLOOKUP(A8515,'[1]Ecart validé'!$A:$A,1,FALSE)),Z8515,"Ecart Validé")</f>
        <v>valid</v>
      </c>
      <c r="R8515" t="s">
        <v>30</v>
      </c>
      <c r="X8515"/>
      <c r="Y8515"/>
      <c r="Z8515" t="s">
        <v>31</v>
      </c>
    </row>
    <row r="8516" spans="1:26" x14ac:dyDescent="0.3">
      <c r="A8516" t="s">
        <v>11086</v>
      </c>
      <c r="B8516" t="s">
        <v>3157</v>
      </c>
      <c r="C8516">
        <v>306167</v>
      </c>
      <c r="D8516" t="str">
        <f>+VLOOKUP(C8516,Param!K:L,2,FALSE)</f>
        <v>SOCOTEC CONSTRUCTION</v>
      </c>
      <c r="E8516">
        <v>2195306346</v>
      </c>
      <c r="F8516" t="s">
        <v>8617</v>
      </c>
      <c r="G8516" t="s">
        <v>29</v>
      </c>
      <c r="H8516" s="5">
        <v>3131.95</v>
      </c>
      <c r="I8516" s="5">
        <v>3131.9459999999999</v>
      </c>
      <c r="J8516" s="5">
        <v>3.9999999999054099E-3</v>
      </c>
      <c r="K8516" s="5">
        <v>3131.95</v>
      </c>
      <c r="L8516" s="5">
        <v>0</v>
      </c>
      <c r="M8516" t="str">
        <f>IF(ISERROR(VLOOKUP(A8516,'[1]Ecart validé'!$A:$A,1,FALSE)),Z8516,"Ecart Validé")</f>
        <v>valid</v>
      </c>
      <c r="R8516" t="s">
        <v>30</v>
      </c>
      <c r="X8516"/>
      <c r="Y8516"/>
      <c r="Z8516" t="s">
        <v>31</v>
      </c>
    </row>
    <row r="8517" spans="1:26" x14ac:dyDescent="0.3">
      <c r="A8517" t="s">
        <v>11087</v>
      </c>
      <c r="B8517" t="s">
        <v>3157</v>
      </c>
      <c r="C8517">
        <v>306167</v>
      </c>
      <c r="D8517" t="str">
        <f>+VLOOKUP(C8517,Param!K:L,2,FALSE)</f>
        <v>SOCOTEC CONSTRUCTION</v>
      </c>
      <c r="E8517">
        <v>2195306346</v>
      </c>
      <c r="F8517" t="s">
        <v>8260</v>
      </c>
      <c r="G8517" t="s">
        <v>29</v>
      </c>
      <c r="H8517" s="5">
        <v>5716.25</v>
      </c>
      <c r="I8517" s="5">
        <v>5716.2520000000004</v>
      </c>
      <c r="J8517" s="5">
        <v>-2.0000000004074502E-3</v>
      </c>
      <c r="K8517" s="5">
        <v>5716.25</v>
      </c>
      <c r="L8517" s="5">
        <v>0</v>
      </c>
      <c r="M8517" t="str">
        <f>IF(ISERROR(VLOOKUP(A8517,'[1]Ecart validé'!$A:$A,1,FALSE)),Z8517,"Ecart Validé")</f>
        <v>valid</v>
      </c>
      <c r="R8517" t="s">
        <v>30</v>
      </c>
      <c r="X8517"/>
      <c r="Y8517"/>
      <c r="Z8517" t="s">
        <v>31</v>
      </c>
    </row>
    <row r="8518" spans="1:26" x14ac:dyDescent="0.3">
      <c r="A8518" t="s">
        <v>11088</v>
      </c>
      <c r="B8518" t="s">
        <v>3157</v>
      </c>
      <c r="C8518">
        <v>306167</v>
      </c>
      <c r="D8518" t="str">
        <f>+VLOOKUP(C8518,Param!K:L,2,FALSE)</f>
        <v>SOCOTEC CONSTRUCTION</v>
      </c>
      <c r="E8518">
        <v>2195306346</v>
      </c>
      <c r="F8518" t="s">
        <v>8262</v>
      </c>
      <c r="G8518" t="s">
        <v>29</v>
      </c>
      <c r="H8518" s="5">
        <v>1395.41</v>
      </c>
      <c r="I8518" s="5">
        <v>1395.4069999999999</v>
      </c>
      <c r="J8518" s="5">
        <v>3.0000000001564301E-3</v>
      </c>
      <c r="K8518" s="5">
        <v>1395.41</v>
      </c>
      <c r="L8518" s="5">
        <v>0</v>
      </c>
      <c r="M8518" t="str">
        <f>IF(ISERROR(VLOOKUP(A8518,'[1]Ecart validé'!$A:$A,1,FALSE)),Z8518,"Ecart Validé")</f>
        <v>valid</v>
      </c>
      <c r="R8518" t="s">
        <v>30</v>
      </c>
      <c r="X8518"/>
      <c r="Y8518"/>
      <c r="Z8518" t="s">
        <v>31</v>
      </c>
    </row>
    <row r="8519" spans="1:26" x14ac:dyDescent="0.3">
      <c r="A8519" t="s">
        <v>11089</v>
      </c>
      <c r="B8519" t="s">
        <v>3157</v>
      </c>
      <c r="C8519">
        <v>306167</v>
      </c>
      <c r="D8519" t="str">
        <f>+VLOOKUP(C8519,Param!K:L,2,FALSE)</f>
        <v>SOCOTEC CONSTRUCTION</v>
      </c>
      <c r="E8519">
        <v>2195306346</v>
      </c>
      <c r="F8519" t="s">
        <v>8264</v>
      </c>
      <c r="G8519" t="s">
        <v>29</v>
      </c>
      <c r="H8519" s="5">
        <v>3001.15</v>
      </c>
      <c r="I8519" s="5">
        <v>3001.1529999999998</v>
      </c>
      <c r="J8519" s="5">
        <v>-2.9999999997016801E-3</v>
      </c>
      <c r="K8519" s="5">
        <v>3001.15</v>
      </c>
      <c r="L8519" s="5">
        <v>0</v>
      </c>
      <c r="M8519" t="str">
        <f>IF(ISERROR(VLOOKUP(A8519,'[1]Ecart validé'!$A:$A,1,FALSE)),Z8519,"Ecart Validé")</f>
        <v>valid</v>
      </c>
      <c r="R8519" t="s">
        <v>30</v>
      </c>
      <c r="X8519"/>
      <c r="Y8519"/>
      <c r="Z8519" t="s">
        <v>31</v>
      </c>
    </row>
    <row r="8520" spans="1:26" x14ac:dyDescent="0.3">
      <c r="A8520" t="s">
        <v>11090</v>
      </c>
      <c r="B8520" t="s">
        <v>3157</v>
      </c>
      <c r="C8520">
        <v>306167</v>
      </c>
      <c r="D8520" t="str">
        <f>+VLOOKUP(C8520,Param!K:L,2,FALSE)</f>
        <v>SOCOTEC CONSTRUCTION</v>
      </c>
      <c r="E8520">
        <v>2195306346</v>
      </c>
      <c r="F8520" t="s">
        <v>8266</v>
      </c>
      <c r="G8520" t="s">
        <v>29</v>
      </c>
      <c r="H8520" s="5">
        <v>8545.15</v>
      </c>
      <c r="I8520" s="5">
        <v>8545.143</v>
      </c>
      <c r="J8520" s="5">
        <v>6.9999999996070896E-3</v>
      </c>
      <c r="K8520" s="5">
        <v>8545.15</v>
      </c>
      <c r="L8520" s="5">
        <v>0</v>
      </c>
      <c r="M8520" t="str">
        <f>IF(ISERROR(VLOOKUP(A8520,'[1]Ecart validé'!$A:$A,1,FALSE)),Z8520,"Ecart Validé")</f>
        <v>valid</v>
      </c>
      <c r="R8520" t="s">
        <v>30</v>
      </c>
      <c r="X8520"/>
      <c r="Y8520"/>
      <c r="Z8520" t="s">
        <v>31</v>
      </c>
    </row>
    <row r="8521" spans="1:26" x14ac:dyDescent="0.3">
      <c r="A8521" t="s">
        <v>11091</v>
      </c>
      <c r="B8521" t="s">
        <v>3157</v>
      </c>
      <c r="C8521">
        <v>287629</v>
      </c>
      <c r="D8521" t="str">
        <f>+VLOOKUP(C8521,Param!K:L,2,FALSE)</f>
        <v>CERCLE VERT PRESTIGE</v>
      </c>
      <c r="E8521">
        <v>1191406319</v>
      </c>
      <c r="F8521" t="s">
        <v>8260</v>
      </c>
      <c r="G8521" t="s">
        <v>29</v>
      </c>
      <c r="H8521" s="5">
        <v>72.41</v>
      </c>
      <c r="I8521" s="5">
        <v>72.408000000000001</v>
      </c>
      <c r="J8521" s="5">
        <v>1.9999999999953302E-3</v>
      </c>
      <c r="K8521" s="5">
        <v>72.41</v>
      </c>
      <c r="L8521" s="5">
        <v>0</v>
      </c>
      <c r="M8521" t="str">
        <f>IF(ISERROR(VLOOKUP(A8521,'[1]Ecart validé'!$A:$A,1,FALSE)),Z8521,"Ecart Validé")</f>
        <v>valid</v>
      </c>
      <c r="R8521" t="s">
        <v>30</v>
      </c>
      <c r="X8521"/>
      <c r="Y8521"/>
      <c r="Z8521" t="s">
        <v>31</v>
      </c>
    </row>
    <row r="8522" spans="1:26" x14ac:dyDescent="0.3">
      <c r="A8522" t="s">
        <v>11092</v>
      </c>
      <c r="B8522" t="s">
        <v>3157</v>
      </c>
      <c r="C8522">
        <v>287629</v>
      </c>
      <c r="D8522" t="str">
        <f>+VLOOKUP(C8522,Param!K:L,2,FALSE)</f>
        <v>CERCLE VERT PRESTIGE</v>
      </c>
      <c r="E8522">
        <v>1191406319</v>
      </c>
      <c r="F8522" t="s">
        <v>8262</v>
      </c>
      <c r="G8522" t="s">
        <v>29</v>
      </c>
      <c r="H8522" s="5">
        <v>4284.1499999999996</v>
      </c>
      <c r="I8522" s="5">
        <v>4284.1490000000003</v>
      </c>
      <c r="J8522" s="5">
        <v>9.9999999929423189E-4</v>
      </c>
      <c r="K8522" s="5">
        <v>4284.1499999999996</v>
      </c>
      <c r="L8522" s="5">
        <v>0</v>
      </c>
      <c r="M8522" t="str">
        <f>IF(ISERROR(VLOOKUP(A8522,'[1]Ecart validé'!$A:$A,1,FALSE)),Z8522,"Ecart Validé")</f>
        <v>valid</v>
      </c>
      <c r="R8522" t="s">
        <v>30</v>
      </c>
      <c r="X8522"/>
      <c r="Y8522"/>
      <c r="Z8522" t="s">
        <v>31</v>
      </c>
    </row>
    <row r="8523" spans="1:26" x14ac:dyDescent="0.3">
      <c r="A8523" t="s">
        <v>11093</v>
      </c>
      <c r="B8523" t="s">
        <v>3157</v>
      </c>
      <c r="C8523">
        <v>287629</v>
      </c>
      <c r="D8523" t="str">
        <f>+VLOOKUP(C8523,Param!K:L,2,FALSE)</f>
        <v>CERCLE VERT PRESTIGE</v>
      </c>
      <c r="E8523">
        <v>1191406319</v>
      </c>
      <c r="F8523" t="s">
        <v>8264</v>
      </c>
      <c r="G8523" t="s">
        <v>29</v>
      </c>
      <c r="H8523" s="5">
        <v>9171.49</v>
      </c>
      <c r="I8523" s="5">
        <v>9171.4955000000009</v>
      </c>
      <c r="J8523" s="5">
        <v>-5.5000000011204897E-3</v>
      </c>
      <c r="K8523" s="5">
        <v>9171.49</v>
      </c>
      <c r="L8523" s="5">
        <v>0</v>
      </c>
      <c r="M8523" t="str">
        <f>IF(ISERROR(VLOOKUP(A8523,'[1]Ecart validé'!$A:$A,1,FALSE)),Z8523,"Ecart Validé")</f>
        <v>valid</v>
      </c>
      <c r="R8523" t="s">
        <v>30</v>
      </c>
      <c r="X8523"/>
      <c r="Y8523"/>
      <c r="Z8523" t="s">
        <v>31</v>
      </c>
    </row>
    <row r="8524" spans="1:26" x14ac:dyDescent="0.3">
      <c r="A8524" t="s">
        <v>11094</v>
      </c>
      <c r="B8524" t="s">
        <v>3157</v>
      </c>
      <c r="C8524">
        <v>287629</v>
      </c>
      <c r="D8524" t="str">
        <f>+VLOOKUP(C8524,Param!K:L,2,FALSE)</f>
        <v>CERCLE VERT PRESTIGE</v>
      </c>
      <c r="E8524">
        <v>1191406319</v>
      </c>
      <c r="F8524" t="s">
        <v>8266</v>
      </c>
      <c r="G8524" t="s">
        <v>29</v>
      </c>
      <c r="H8524" s="5">
        <v>10034.120000000001</v>
      </c>
      <c r="I8524" s="5">
        <v>10034.118</v>
      </c>
      <c r="J8524" s="5">
        <v>2.0000000004074502E-3</v>
      </c>
      <c r="K8524" s="5">
        <v>10034.120000000001</v>
      </c>
      <c r="L8524" s="5">
        <v>0</v>
      </c>
      <c r="M8524" t="str">
        <f>IF(ISERROR(VLOOKUP(A8524,'[1]Ecart validé'!$A:$A,1,FALSE)),Z8524,"Ecart Validé")</f>
        <v>valid</v>
      </c>
      <c r="R8524" t="s">
        <v>30</v>
      </c>
      <c r="X8524"/>
      <c r="Y8524"/>
      <c r="Z8524" t="s">
        <v>31</v>
      </c>
    </row>
    <row r="8525" spans="1:26" x14ac:dyDescent="0.3">
      <c r="A8525" t="s">
        <v>11095</v>
      </c>
      <c r="B8525" t="s">
        <v>3157</v>
      </c>
      <c r="C8525">
        <v>329792</v>
      </c>
      <c r="D8525" t="str">
        <f>+VLOOKUP(C8525,Param!K:L,2,FALSE)</f>
        <v>BALICCO GADEAFRUITS</v>
      </c>
      <c r="E8525">
        <v>1190606259</v>
      </c>
      <c r="F8525" t="s">
        <v>8260</v>
      </c>
      <c r="G8525" t="s">
        <v>29</v>
      </c>
      <c r="H8525" s="5">
        <v>799.25</v>
      </c>
      <c r="I8525" s="5">
        <v>799.25</v>
      </c>
      <c r="J8525" s="5">
        <v>0</v>
      </c>
      <c r="K8525" s="5">
        <v>799.25</v>
      </c>
      <c r="L8525" s="5">
        <v>0</v>
      </c>
      <c r="M8525" t="str">
        <f>IF(ISERROR(VLOOKUP(A8525,'[1]Ecart validé'!$A:$A,1,FALSE)),Z8525,"Ecart Validé")</f>
        <v>valid</v>
      </c>
      <c r="R8525" t="s">
        <v>30</v>
      </c>
      <c r="X8525"/>
      <c r="Y8525"/>
      <c r="Z8525" t="s">
        <v>31</v>
      </c>
    </row>
    <row r="8526" spans="1:26" x14ac:dyDescent="0.3">
      <c r="A8526" t="s">
        <v>11096</v>
      </c>
      <c r="B8526" t="s">
        <v>3157</v>
      </c>
      <c r="C8526">
        <v>329792</v>
      </c>
      <c r="D8526" t="str">
        <f>+VLOOKUP(C8526,Param!K:L,2,FALSE)</f>
        <v>BALICCO GADEAFRUITS</v>
      </c>
      <c r="E8526">
        <v>1190606259</v>
      </c>
      <c r="F8526" t="s">
        <v>8262</v>
      </c>
      <c r="G8526" t="s">
        <v>29</v>
      </c>
      <c r="H8526" s="5">
        <v>870.13</v>
      </c>
      <c r="I8526" s="5">
        <v>870.125</v>
      </c>
      <c r="J8526" s="5">
        <v>4.9999999999954499E-3</v>
      </c>
      <c r="K8526" s="5">
        <v>870.13</v>
      </c>
      <c r="L8526" s="5">
        <v>0</v>
      </c>
      <c r="M8526" t="str">
        <f>IF(ISERROR(VLOOKUP(A8526,'[1]Ecart validé'!$A:$A,1,FALSE)),Z8526,"Ecart Validé")</f>
        <v>valid</v>
      </c>
      <c r="R8526" t="s">
        <v>30</v>
      </c>
      <c r="X8526"/>
      <c r="Y8526"/>
      <c r="Z8526" t="s">
        <v>31</v>
      </c>
    </row>
    <row r="8527" spans="1:26" x14ac:dyDescent="0.3">
      <c r="A8527" t="s">
        <v>11097</v>
      </c>
      <c r="B8527" t="s">
        <v>3157</v>
      </c>
      <c r="C8527">
        <v>329792</v>
      </c>
      <c r="D8527" t="str">
        <f>+VLOOKUP(C8527,Param!K:L,2,FALSE)</f>
        <v>BALICCO GADEAFRUITS</v>
      </c>
      <c r="E8527">
        <v>1190606259</v>
      </c>
      <c r="F8527" t="s">
        <v>8264</v>
      </c>
      <c r="G8527" t="s">
        <v>29</v>
      </c>
      <c r="H8527" s="5">
        <v>1635.88</v>
      </c>
      <c r="I8527" s="5">
        <v>1635.875</v>
      </c>
      <c r="J8527" s="5">
        <v>5.0000000001091298E-3</v>
      </c>
      <c r="K8527" s="5">
        <v>1635.88</v>
      </c>
      <c r="L8527" s="5">
        <v>0</v>
      </c>
      <c r="M8527" t="str">
        <f>IF(ISERROR(VLOOKUP(A8527,'[1]Ecart validé'!$A:$A,1,FALSE)),Z8527,"Ecart Validé")</f>
        <v>valid</v>
      </c>
      <c r="R8527" t="s">
        <v>30</v>
      </c>
      <c r="X8527"/>
      <c r="Y8527"/>
      <c r="Z8527" t="s">
        <v>31</v>
      </c>
    </row>
    <row r="8528" spans="1:26" x14ac:dyDescent="0.3">
      <c r="A8528" t="s">
        <v>11098</v>
      </c>
      <c r="B8528" t="s">
        <v>3157</v>
      </c>
      <c r="C8528">
        <v>329792</v>
      </c>
      <c r="D8528" t="str">
        <f>+VLOOKUP(C8528,Param!K:L,2,FALSE)</f>
        <v>BALICCO GADEAFRUITS</v>
      </c>
      <c r="E8528">
        <v>1190606259</v>
      </c>
      <c r="F8528" t="s">
        <v>8266</v>
      </c>
      <c r="G8528" t="s">
        <v>29</v>
      </c>
      <c r="H8528" s="5">
        <v>1299.8800000000001</v>
      </c>
      <c r="I8528" s="5">
        <v>1299.875</v>
      </c>
      <c r="J8528" s="5">
        <v>5.0000000001091298E-3</v>
      </c>
      <c r="K8528" s="5">
        <v>1299.8800000000001</v>
      </c>
      <c r="L8528" s="5">
        <v>0</v>
      </c>
      <c r="M8528" t="str">
        <f>IF(ISERROR(VLOOKUP(A8528,'[1]Ecart validé'!$A:$A,1,FALSE)),Z8528,"Ecart Validé")</f>
        <v>valid</v>
      </c>
      <c r="R8528" t="s">
        <v>30</v>
      </c>
      <c r="X8528"/>
      <c r="Y8528"/>
      <c r="Z8528" t="s">
        <v>31</v>
      </c>
    </row>
    <row r="8529" spans="1:26" x14ac:dyDescent="0.3">
      <c r="A8529" t="s">
        <v>11099</v>
      </c>
      <c r="B8529" t="s">
        <v>3157</v>
      </c>
      <c r="C8529">
        <v>286841</v>
      </c>
      <c r="D8529" t="str">
        <f>+VLOOKUP(C8529,Param!K:L,2,FALSE)</f>
        <v>SGS FRANCE</v>
      </c>
      <c r="E8529" t="s">
        <v>11100</v>
      </c>
      <c r="F8529" t="s">
        <v>8260</v>
      </c>
      <c r="G8529" t="s">
        <v>29</v>
      </c>
      <c r="H8529" s="5">
        <v>2515.3200000000002</v>
      </c>
      <c r="I8529" s="5">
        <v>2515.3245000000002</v>
      </c>
      <c r="J8529" s="5">
        <v>-4.5000000000072699E-3</v>
      </c>
      <c r="K8529" s="5">
        <v>2515.3200000000002</v>
      </c>
      <c r="L8529" s="5">
        <v>0</v>
      </c>
      <c r="M8529" t="str">
        <f>IF(ISERROR(VLOOKUP(A8529,'[1]Ecart validé'!$A:$A,1,FALSE)),Z8529,"Ecart Validé")</f>
        <v>valid</v>
      </c>
      <c r="R8529" t="s">
        <v>30</v>
      </c>
      <c r="X8529"/>
      <c r="Y8529"/>
      <c r="Z8529" t="s">
        <v>31</v>
      </c>
    </row>
    <row r="8530" spans="1:26" x14ac:dyDescent="0.3">
      <c r="A8530" t="s">
        <v>11101</v>
      </c>
      <c r="B8530" t="s">
        <v>3157</v>
      </c>
      <c r="C8530">
        <v>286841</v>
      </c>
      <c r="D8530" t="str">
        <f>+VLOOKUP(C8530,Param!K:L,2,FALSE)</f>
        <v>SGS FRANCE</v>
      </c>
      <c r="E8530" t="s">
        <v>11100</v>
      </c>
      <c r="F8530" t="s">
        <v>8262</v>
      </c>
      <c r="G8530" t="s">
        <v>29</v>
      </c>
      <c r="H8530" s="5">
        <v>5931.93</v>
      </c>
      <c r="I8530" s="5">
        <v>5931.9269999999997</v>
      </c>
      <c r="J8530" s="5">
        <v>3.00000000061118E-3</v>
      </c>
      <c r="K8530" s="5">
        <v>5931.93</v>
      </c>
      <c r="L8530" s="5">
        <v>0</v>
      </c>
      <c r="M8530" t="str">
        <f>IF(ISERROR(VLOOKUP(A8530,'[1]Ecart validé'!$A:$A,1,FALSE)),Z8530,"Ecart Validé")</f>
        <v>valid</v>
      </c>
      <c r="R8530" t="s">
        <v>30</v>
      </c>
      <c r="X8530"/>
      <c r="Y8530"/>
      <c r="Z8530" t="s">
        <v>31</v>
      </c>
    </row>
    <row r="8531" spans="1:26" x14ac:dyDescent="0.3">
      <c r="A8531" t="s">
        <v>11102</v>
      </c>
      <c r="B8531" t="s">
        <v>3157</v>
      </c>
      <c r="C8531">
        <v>286841</v>
      </c>
      <c r="D8531" t="str">
        <f>+VLOOKUP(C8531,Param!K:L,2,FALSE)</f>
        <v>SGS FRANCE</v>
      </c>
      <c r="E8531" t="s">
        <v>11100</v>
      </c>
      <c r="F8531" t="s">
        <v>8264</v>
      </c>
      <c r="G8531" t="s">
        <v>29</v>
      </c>
      <c r="H8531" s="5">
        <v>4043.47</v>
      </c>
      <c r="I8531" s="5">
        <v>4043.4659999999999</v>
      </c>
      <c r="J8531" s="5">
        <v>3.9999999999054099E-3</v>
      </c>
      <c r="K8531" s="5">
        <v>4043.47</v>
      </c>
      <c r="L8531" s="5">
        <v>0</v>
      </c>
      <c r="M8531" t="str">
        <f>IF(ISERROR(VLOOKUP(A8531,'[1]Ecart validé'!$A:$A,1,FALSE)),Z8531,"Ecart Validé")</f>
        <v>valid</v>
      </c>
      <c r="R8531" t="s">
        <v>30</v>
      </c>
      <c r="X8531"/>
      <c r="Y8531"/>
      <c r="Z8531" t="s">
        <v>31</v>
      </c>
    </row>
    <row r="8532" spans="1:26" x14ac:dyDescent="0.3">
      <c r="A8532" t="s">
        <v>11103</v>
      </c>
      <c r="B8532" t="s">
        <v>3157</v>
      </c>
      <c r="C8532">
        <v>286841</v>
      </c>
      <c r="D8532" t="str">
        <f>+VLOOKUP(C8532,Param!K:L,2,FALSE)</f>
        <v>SGS FRANCE</v>
      </c>
      <c r="E8532" t="s">
        <v>11100</v>
      </c>
      <c r="F8532" t="s">
        <v>8266</v>
      </c>
      <c r="G8532" t="s">
        <v>29</v>
      </c>
      <c r="H8532" s="5">
        <v>3257.34</v>
      </c>
      <c r="I8532" s="5">
        <v>3257.3429999999998</v>
      </c>
      <c r="J8532" s="5">
        <v>-2.9999999997016801E-3</v>
      </c>
      <c r="K8532" s="5">
        <v>3257.34</v>
      </c>
      <c r="L8532" s="5">
        <v>0</v>
      </c>
      <c r="M8532" t="str">
        <f>IF(ISERROR(VLOOKUP(A8532,'[1]Ecart validé'!$A:$A,1,FALSE)),Z8532,"Ecart Validé")</f>
        <v>valid</v>
      </c>
      <c r="R8532" t="s">
        <v>30</v>
      </c>
      <c r="X8532"/>
      <c r="Y8532"/>
      <c r="Z8532" t="s">
        <v>31</v>
      </c>
    </row>
    <row r="8533" spans="1:26" x14ac:dyDescent="0.3">
      <c r="A8533" t="s">
        <v>11104</v>
      </c>
      <c r="B8533" t="s">
        <v>3157</v>
      </c>
      <c r="C8533">
        <v>286841</v>
      </c>
      <c r="D8533" t="str">
        <f>+VLOOKUP(C8533,Param!K:L,2,FALSE)</f>
        <v>SGS FRANCE</v>
      </c>
      <c r="E8533">
        <v>2381008</v>
      </c>
      <c r="F8533" t="s">
        <v>8617</v>
      </c>
      <c r="G8533" t="s">
        <v>29</v>
      </c>
      <c r="H8533" s="5">
        <v>750.12</v>
      </c>
      <c r="I8533" s="5">
        <v>750.12300000000005</v>
      </c>
      <c r="J8533" s="5">
        <v>-3.0000000000427402E-3</v>
      </c>
      <c r="K8533" s="5">
        <v>750.12</v>
      </c>
      <c r="L8533" s="5">
        <v>0</v>
      </c>
      <c r="M8533" t="str">
        <f>IF(ISERROR(VLOOKUP(A8533,'[1]Ecart validé'!$A:$A,1,FALSE)),Z8533,"Ecart Validé")</f>
        <v>valid</v>
      </c>
      <c r="R8533" t="s">
        <v>30</v>
      </c>
      <c r="X8533"/>
      <c r="Y8533"/>
      <c r="Z8533" t="s">
        <v>31</v>
      </c>
    </row>
    <row r="8534" spans="1:26" x14ac:dyDescent="0.3">
      <c r="A8534" t="s">
        <v>11105</v>
      </c>
      <c r="B8534" t="s">
        <v>3157</v>
      </c>
      <c r="C8534">
        <v>232451</v>
      </c>
      <c r="D8534" t="str">
        <f>+VLOOKUP(C8534,Param!K:L,2,FALSE)</f>
        <v>LES BOCAUX DU BISTROT</v>
      </c>
      <c r="E8534">
        <v>1190106235</v>
      </c>
      <c r="F8534" t="s">
        <v>8617</v>
      </c>
      <c r="G8534" t="s">
        <v>29</v>
      </c>
      <c r="H8534" s="5">
        <v>505.63</v>
      </c>
      <c r="I8534" s="5">
        <v>505.625</v>
      </c>
      <c r="J8534" s="5">
        <v>4.9999999999954499E-3</v>
      </c>
      <c r="K8534" s="5">
        <v>505.63</v>
      </c>
      <c r="L8534" s="5">
        <v>0</v>
      </c>
      <c r="M8534" t="str">
        <f>IF(ISERROR(VLOOKUP(A8534,'[1]Ecart validé'!$A:$A,1,FALSE)),Z8534,"Ecart Validé")</f>
        <v>valid</v>
      </c>
      <c r="R8534" t="s">
        <v>30</v>
      </c>
      <c r="X8534"/>
      <c r="Y8534"/>
      <c r="Z8534" t="s">
        <v>31</v>
      </c>
    </row>
    <row r="8535" spans="1:26" x14ac:dyDescent="0.3">
      <c r="A8535" t="s">
        <v>11106</v>
      </c>
      <c r="B8535" t="s">
        <v>3157</v>
      </c>
      <c r="C8535">
        <v>232451</v>
      </c>
      <c r="D8535" t="str">
        <f>+VLOOKUP(C8535,Param!K:L,2,FALSE)</f>
        <v>LES BOCAUX DU BISTROT</v>
      </c>
      <c r="E8535">
        <v>1190106235</v>
      </c>
      <c r="F8535" t="s">
        <v>8260</v>
      </c>
      <c r="G8535" t="s">
        <v>29</v>
      </c>
      <c r="H8535" s="5">
        <v>17153.04</v>
      </c>
      <c r="I8535" s="5">
        <v>17153.035</v>
      </c>
      <c r="J8535" s="5">
        <v>5.0000000010186297E-3</v>
      </c>
      <c r="K8535" s="5">
        <v>17153.04</v>
      </c>
      <c r="L8535" s="5">
        <v>0</v>
      </c>
      <c r="M8535" t="str">
        <f>IF(ISERROR(VLOOKUP(A8535,'[1]Ecart validé'!$A:$A,1,FALSE)),Z8535,"Ecart Validé")</f>
        <v>valid</v>
      </c>
      <c r="R8535" t="s">
        <v>30</v>
      </c>
      <c r="X8535"/>
      <c r="Y8535"/>
      <c r="Z8535" t="s">
        <v>31</v>
      </c>
    </row>
    <row r="8536" spans="1:26" x14ac:dyDescent="0.3">
      <c r="A8536" t="s">
        <v>11107</v>
      </c>
      <c r="B8536" t="s">
        <v>3157</v>
      </c>
      <c r="C8536">
        <v>232451</v>
      </c>
      <c r="D8536" t="str">
        <f>+VLOOKUP(C8536,Param!K:L,2,FALSE)</f>
        <v>LES BOCAUX DU BISTROT</v>
      </c>
      <c r="E8536">
        <v>1190106235</v>
      </c>
      <c r="F8536" t="s">
        <v>8262</v>
      </c>
      <c r="G8536" t="s">
        <v>29</v>
      </c>
      <c r="H8536" s="5">
        <v>8146.96</v>
      </c>
      <c r="I8536" s="5">
        <v>8146.9575000000004</v>
      </c>
      <c r="J8536" s="5">
        <v>2.4999999995998202E-3</v>
      </c>
      <c r="K8536" s="5">
        <v>8146.96</v>
      </c>
      <c r="L8536" s="5">
        <v>0</v>
      </c>
      <c r="M8536" t="str">
        <f>IF(ISERROR(VLOOKUP(A8536,'[1]Ecart validé'!$A:$A,1,FALSE)),Z8536,"Ecart Validé")</f>
        <v>valid</v>
      </c>
      <c r="R8536" t="s">
        <v>30</v>
      </c>
      <c r="X8536"/>
      <c r="Y8536"/>
      <c r="Z8536" t="s">
        <v>31</v>
      </c>
    </row>
    <row r="8537" spans="1:26" x14ac:dyDescent="0.3">
      <c r="A8537" t="s">
        <v>11108</v>
      </c>
      <c r="B8537" t="s">
        <v>3157</v>
      </c>
      <c r="C8537">
        <v>232451</v>
      </c>
      <c r="D8537" t="str">
        <f>+VLOOKUP(C8537,Param!K:L,2,FALSE)</f>
        <v>LES BOCAUX DU BISTROT</v>
      </c>
      <c r="E8537">
        <v>1190106235</v>
      </c>
      <c r="F8537" t="s">
        <v>8264</v>
      </c>
      <c r="G8537" t="s">
        <v>29</v>
      </c>
      <c r="H8537" s="5">
        <v>4214.2</v>
      </c>
      <c r="I8537" s="5">
        <v>4214.2015000000001</v>
      </c>
      <c r="J8537" s="5">
        <v>-1.50000000030559E-3</v>
      </c>
      <c r="K8537" s="5">
        <v>4214.2</v>
      </c>
      <c r="L8537" s="5">
        <v>0</v>
      </c>
      <c r="M8537" t="str">
        <f>IF(ISERROR(VLOOKUP(A8537,'[1]Ecart validé'!$A:$A,1,FALSE)),Z8537,"Ecart Validé")</f>
        <v>valid</v>
      </c>
      <c r="R8537" t="s">
        <v>30</v>
      </c>
      <c r="X8537"/>
      <c r="Y8537"/>
      <c r="Z8537" t="s">
        <v>31</v>
      </c>
    </row>
    <row r="8538" spans="1:26" x14ac:dyDescent="0.3">
      <c r="A8538" t="s">
        <v>11109</v>
      </c>
      <c r="B8538" t="s">
        <v>3157</v>
      </c>
      <c r="C8538">
        <v>232451</v>
      </c>
      <c r="D8538" t="str">
        <f>+VLOOKUP(C8538,Param!K:L,2,FALSE)</f>
        <v>LES BOCAUX DU BISTROT</v>
      </c>
      <c r="E8538">
        <v>1190106235</v>
      </c>
      <c r="F8538" t="s">
        <v>8266</v>
      </c>
      <c r="G8538" t="s">
        <v>29</v>
      </c>
      <c r="H8538" s="5">
        <v>5840</v>
      </c>
      <c r="I8538" s="5">
        <v>5840.0029999999997</v>
      </c>
      <c r="J8538" s="5">
        <v>-2.9999999997016801E-3</v>
      </c>
      <c r="K8538" s="5">
        <v>5840</v>
      </c>
      <c r="L8538" s="5">
        <v>0</v>
      </c>
      <c r="M8538" t="str">
        <f>IF(ISERROR(VLOOKUP(A8538,'[1]Ecart validé'!$A:$A,1,FALSE)),Z8538,"Ecart Validé")</f>
        <v>valid</v>
      </c>
      <c r="R8538" t="s">
        <v>30</v>
      </c>
      <c r="X8538"/>
      <c r="Y8538"/>
      <c r="Z8538" t="s">
        <v>31</v>
      </c>
    </row>
    <row r="8539" spans="1:26" x14ac:dyDescent="0.3">
      <c r="A8539" t="s">
        <v>11110</v>
      </c>
      <c r="B8539" t="s">
        <v>3157</v>
      </c>
      <c r="C8539">
        <v>328326</v>
      </c>
      <c r="D8539" t="str">
        <f>+VLOOKUP(C8539,Param!K:L,2,FALSE)</f>
        <v>CRENO SP</v>
      </c>
      <c r="E8539">
        <v>1190606260</v>
      </c>
      <c r="F8539" t="s">
        <v>8260</v>
      </c>
      <c r="G8539" t="s">
        <v>29</v>
      </c>
      <c r="H8539" s="5">
        <v>1309.72</v>
      </c>
      <c r="I8539" s="5">
        <v>1309.7208000000001</v>
      </c>
      <c r="J8539" s="5">
        <v>-8.0000000002655703E-4</v>
      </c>
      <c r="K8539" s="5">
        <v>1309.72</v>
      </c>
      <c r="L8539" s="5">
        <v>0</v>
      </c>
      <c r="M8539" t="str">
        <f>IF(ISERROR(VLOOKUP(A8539,'[1]Ecart validé'!$A:$A,1,FALSE)),Z8539,"Ecart Validé")</f>
        <v>valid</v>
      </c>
      <c r="R8539" t="s">
        <v>30</v>
      </c>
      <c r="X8539"/>
      <c r="Y8539"/>
      <c r="Z8539" t="s">
        <v>31</v>
      </c>
    </row>
    <row r="8540" spans="1:26" x14ac:dyDescent="0.3">
      <c r="A8540" t="s">
        <v>11111</v>
      </c>
      <c r="B8540" t="s">
        <v>3157</v>
      </c>
      <c r="C8540">
        <v>328326</v>
      </c>
      <c r="D8540" t="str">
        <f>+VLOOKUP(C8540,Param!K:L,2,FALSE)</f>
        <v>CRENO SP</v>
      </c>
      <c r="E8540">
        <v>1190606260</v>
      </c>
      <c r="F8540" t="s">
        <v>8262</v>
      </c>
      <c r="G8540" t="s">
        <v>29</v>
      </c>
      <c r="H8540" s="5">
        <v>4776.72</v>
      </c>
      <c r="I8540" s="5">
        <v>4776.72</v>
      </c>
      <c r="J8540" s="5">
        <v>0</v>
      </c>
      <c r="K8540" s="5">
        <v>4776.72</v>
      </c>
      <c r="L8540" s="5">
        <v>0</v>
      </c>
      <c r="M8540" t="str">
        <f>IF(ISERROR(VLOOKUP(A8540,'[1]Ecart validé'!$A:$A,1,FALSE)),Z8540,"Ecart Validé")</f>
        <v>valid</v>
      </c>
      <c r="R8540" t="s">
        <v>30</v>
      </c>
      <c r="X8540"/>
      <c r="Y8540"/>
      <c r="Z8540" t="s">
        <v>31</v>
      </c>
    </row>
    <row r="8541" spans="1:26" x14ac:dyDescent="0.3">
      <c r="A8541" t="s">
        <v>11112</v>
      </c>
      <c r="B8541" t="s">
        <v>3157</v>
      </c>
      <c r="C8541">
        <v>328326</v>
      </c>
      <c r="D8541" t="str">
        <f>+VLOOKUP(C8541,Param!K:L,2,FALSE)</f>
        <v>CRENO SP</v>
      </c>
      <c r="E8541">
        <v>1190606260</v>
      </c>
      <c r="F8541" t="s">
        <v>8264</v>
      </c>
      <c r="G8541" t="s">
        <v>29</v>
      </c>
      <c r="H8541" s="5">
        <v>18787.39</v>
      </c>
      <c r="I8541" s="5">
        <v>18787.394700000001</v>
      </c>
      <c r="J8541" s="5">
        <v>-4.7000000013213104E-3</v>
      </c>
      <c r="K8541" s="5">
        <v>18787.39</v>
      </c>
      <c r="L8541" s="5">
        <v>0</v>
      </c>
      <c r="M8541" t="str">
        <f>IF(ISERROR(VLOOKUP(A8541,'[1]Ecart validé'!$A:$A,1,FALSE)),Z8541,"Ecart Validé")</f>
        <v>valid</v>
      </c>
      <c r="R8541" t="s">
        <v>30</v>
      </c>
      <c r="X8541"/>
      <c r="Y8541"/>
      <c r="Z8541" t="s">
        <v>31</v>
      </c>
    </row>
    <row r="8542" spans="1:26" x14ac:dyDescent="0.3">
      <c r="A8542" t="s">
        <v>11113</v>
      </c>
      <c r="B8542" t="s">
        <v>3157</v>
      </c>
      <c r="C8542">
        <v>328326</v>
      </c>
      <c r="D8542" t="str">
        <f>+VLOOKUP(C8542,Param!K:L,2,FALSE)</f>
        <v>CRENO SP</v>
      </c>
      <c r="E8542">
        <v>1190606260</v>
      </c>
      <c r="F8542" t="s">
        <v>8266</v>
      </c>
      <c r="G8542" t="s">
        <v>29</v>
      </c>
      <c r="H8542" s="5">
        <v>12919.76</v>
      </c>
      <c r="I8542" s="5">
        <v>12919.7642</v>
      </c>
      <c r="J8542" s="5">
        <v>-4.1999999994004602E-3</v>
      </c>
      <c r="K8542" s="5">
        <v>12919.76</v>
      </c>
      <c r="L8542" s="5">
        <v>0</v>
      </c>
      <c r="M8542" t="str">
        <f>IF(ISERROR(VLOOKUP(A8542,'[1]Ecart validé'!$A:$A,1,FALSE)),Z8542,"Ecart Validé")</f>
        <v>valid</v>
      </c>
      <c r="R8542" t="s">
        <v>30</v>
      </c>
      <c r="X8542"/>
      <c r="Y8542"/>
      <c r="Z8542" t="s">
        <v>31</v>
      </c>
    </row>
    <row r="8543" spans="1:26" x14ac:dyDescent="0.3">
      <c r="A8543" t="s">
        <v>11114</v>
      </c>
      <c r="B8543" t="s">
        <v>3157</v>
      </c>
      <c r="C8543">
        <v>328319</v>
      </c>
      <c r="D8543" t="str">
        <f>+VLOOKUP(C8543,Param!K:L,2,FALSE)</f>
        <v>HAUSSMANN FAMILLE</v>
      </c>
      <c r="E8543">
        <v>1190506253</v>
      </c>
      <c r="F8543" t="s">
        <v>8617</v>
      </c>
      <c r="G8543" t="s">
        <v>29</v>
      </c>
      <c r="H8543" s="5">
        <v>222.48</v>
      </c>
      <c r="I8543" s="5">
        <v>222.48099999999999</v>
      </c>
      <c r="J8543" s="5">
        <v>-1.0000000000047701E-3</v>
      </c>
      <c r="K8543" s="5">
        <v>222.48</v>
      </c>
      <c r="L8543" s="5">
        <v>0</v>
      </c>
      <c r="M8543" t="str">
        <f>IF(ISERROR(VLOOKUP(A8543,'[1]Ecart validé'!$A:$A,1,FALSE)),Z8543,"Ecart Validé")</f>
        <v>valid</v>
      </c>
      <c r="R8543" t="s">
        <v>30</v>
      </c>
      <c r="X8543"/>
      <c r="Y8543"/>
      <c r="Z8543" t="s">
        <v>31</v>
      </c>
    </row>
    <row r="8544" spans="1:26" x14ac:dyDescent="0.3">
      <c r="A8544" t="s">
        <v>11115</v>
      </c>
      <c r="B8544" t="s">
        <v>3157</v>
      </c>
      <c r="C8544">
        <v>328319</v>
      </c>
      <c r="D8544" t="str">
        <f>+VLOOKUP(C8544,Param!K:L,2,FALSE)</f>
        <v>HAUSSMANN FAMILLE</v>
      </c>
      <c r="E8544">
        <v>1190506253</v>
      </c>
      <c r="F8544" t="s">
        <v>8260</v>
      </c>
      <c r="G8544" t="s">
        <v>29</v>
      </c>
      <c r="H8544" s="5">
        <v>79.63</v>
      </c>
      <c r="I8544" s="5">
        <v>79.632000000000005</v>
      </c>
      <c r="J8544" s="5">
        <v>-2.0000000000095402E-3</v>
      </c>
      <c r="K8544" s="5">
        <v>79.63</v>
      </c>
      <c r="L8544" s="5">
        <v>0</v>
      </c>
      <c r="M8544" t="str">
        <f>IF(ISERROR(VLOOKUP(A8544,'[1]Ecart validé'!$A:$A,1,FALSE)),Z8544,"Ecart Validé")</f>
        <v>valid</v>
      </c>
      <c r="R8544" t="s">
        <v>30</v>
      </c>
      <c r="X8544"/>
      <c r="Y8544"/>
      <c r="Z8544" t="s">
        <v>31</v>
      </c>
    </row>
    <row r="8545" spans="1:26" x14ac:dyDescent="0.3">
      <c r="A8545" t="s">
        <v>11116</v>
      </c>
      <c r="B8545" t="s">
        <v>3157</v>
      </c>
      <c r="C8545">
        <v>328319</v>
      </c>
      <c r="D8545" t="str">
        <f>+VLOOKUP(C8545,Param!K:L,2,FALSE)</f>
        <v>HAUSSMANN FAMILLE</v>
      </c>
      <c r="E8545">
        <v>1190506253</v>
      </c>
      <c r="F8545" t="s">
        <v>8262</v>
      </c>
      <c r="G8545" t="s">
        <v>29</v>
      </c>
      <c r="H8545" s="5">
        <v>142.1</v>
      </c>
      <c r="I8545" s="5">
        <v>142.1</v>
      </c>
      <c r="J8545" s="5">
        <v>0</v>
      </c>
      <c r="K8545" s="5">
        <v>142.1</v>
      </c>
      <c r="L8545" s="5">
        <v>0</v>
      </c>
      <c r="M8545" t="str">
        <f>IF(ISERROR(VLOOKUP(A8545,'[1]Ecart validé'!$A:$A,1,FALSE)),Z8545,"Ecart Validé")</f>
        <v>valid</v>
      </c>
      <c r="R8545" t="s">
        <v>30</v>
      </c>
      <c r="X8545"/>
      <c r="Y8545"/>
      <c r="Z8545" t="s">
        <v>31</v>
      </c>
    </row>
    <row r="8546" spans="1:26" x14ac:dyDescent="0.3">
      <c r="A8546" t="s">
        <v>11117</v>
      </c>
      <c r="B8546" t="s">
        <v>3157</v>
      </c>
      <c r="C8546">
        <v>328319</v>
      </c>
      <c r="D8546" t="str">
        <f>+VLOOKUP(C8546,Param!K:L,2,FALSE)</f>
        <v>HAUSSMANN FAMILLE</v>
      </c>
      <c r="E8546">
        <v>1190506253</v>
      </c>
      <c r="F8546" t="s">
        <v>8264</v>
      </c>
      <c r="G8546" t="s">
        <v>29</v>
      </c>
      <c r="H8546" s="5">
        <v>346.64</v>
      </c>
      <c r="I8546" s="5">
        <v>346.64139999999998</v>
      </c>
      <c r="J8546" s="5">
        <v>-1.39999999998963E-3</v>
      </c>
      <c r="K8546" s="5">
        <v>346.64</v>
      </c>
      <c r="L8546" s="5">
        <v>0</v>
      </c>
      <c r="M8546" t="str">
        <f>IF(ISERROR(VLOOKUP(A8546,'[1]Ecart validé'!$A:$A,1,FALSE)),Z8546,"Ecart Validé")</f>
        <v>valid</v>
      </c>
      <c r="R8546" t="s">
        <v>30</v>
      </c>
      <c r="X8546"/>
      <c r="Y8546"/>
      <c r="Z8546" t="s">
        <v>31</v>
      </c>
    </row>
    <row r="8547" spans="1:26" x14ac:dyDescent="0.3">
      <c r="A8547" t="s">
        <v>11118</v>
      </c>
      <c r="B8547" t="s">
        <v>3157</v>
      </c>
      <c r="C8547">
        <v>328319</v>
      </c>
      <c r="D8547" t="str">
        <f>+VLOOKUP(C8547,Param!K:L,2,FALSE)</f>
        <v>HAUSSMANN FAMILLE</v>
      </c>
      <c r="E8547">
        <v>1190506253</v>
      </c>
      <c r="F8547" t="s">
        <v>8266</v>
      </c>
      <c r="G8547" t="s">
        <v>29</v>
      </c>
      <c r="H8547" s="5">
        <v>181.51</v>
      </c>
      <c r="I8547" s="5">
        <v>181.51</v>
      </c>
      <c r="J8547" s="5">
        <v>0</v>
      </c>
      <c r="K8547" s="5">
        <v>181.51</v>
      </c>
      <c r="L8547" s="5">
        <v>0</v>
      </c>
      <c r="M8547" t="str">
        <f>IF(ISERROR(VLOOKUP(A8547,'[1]Ecart validé'!$A:$A,1,FALSE)),Z8547,"Ecart Validé")</f>
        <v>valid</v>
      </c>
      <c r="R8547" t="s">
        <v>30</v>
      </c>
      <c r="X8547"/>
      <c r="Y8547"/>
      <c r="Z8547" t="s">
        <v>31</v>
      </c>
    </row>
    <row r="8548" spans="1:26" x14ac:dyDescent="0.3">
      <c r="A8548" t="s">
        <v>11119</v>
      </c>
      <c r="B8548" t="s">
        <v>3157</v>
      </c>
      <c r="C8548">
        <v>57818</v>
      </c>
      <c r="D8548" t="str">
        <f>+VLOOKUP(C8548,Param!K:L,2,FALSE)</f>
        <v>FIRST FAST FODD (FIRSTPACK)</v>
      </c>
      <c r="E8548">
        <v>2193106193</v>
      </c>
      <c r="F8548" t="s">
        <v>8617</v>
      </c>
      <c r="G8548" t="s">
        <v>29</v>
      </c>
      <c r="H8548" s="5">
        <v>239.1</v>
      </c>
      <c r="I8548" s="5">
        <v>239.1</v>
      </c>
      <c r="J8548" s="5">
        <v>0</v>
      </c>
      <c r="K8548" s="5">
        <v>239.1</v>
      </c>
      <c r="L8548" s="5">
        <v>0</v>
      </c>
      <c r="M8548" t="str">
        <f>IF(ISERROR(VLOOKUP(A8548,'[1]Ecart validé'!$A:$A,1,FALSE)),Z8548,"Ecart Validé")</f>
        <v>valid</v>
      </c>
      <c r="R8548" t="s">
        <v>30</v>
      </c>
      <c r="X8548"/>
      <c r="Y8548"/>
      <c r="Z8548" t="s">
        <v>31</v>
      </c>
    </row>
    <row r="8549" spans="1:26" x14ac:dyDescent="0.3">
      <c r="A8549" t="s">
        <v>11120</v>
      </c>
      <c r="B8549" t="s">
        <v>3157</v>
      </c>
      <c r="C8549">
        <v>57818</v>
      </c>
      <c r="D8549" t="str">
        <f>+VLOOKUP(C8549,Param!K:L,2,FALSE)</f>
        <v>FIRST FAST FODD (FIRSTPACK)</v>
      </c>
      <c r="E8549">
        <v>2193106193</v>
      </c>
      <c r="F8549" t="s">
        <v>8260</v>
      </c>
      <c r="G8549" t="s">
        <v>29</v>
      </c>
      <c r="H8549" s="5">
        <v>646.98</v>
      </c>
      <c r="I8549" s="5">
        <v>646.976</v>
      </c>
      <c r="J8549" s="5">
        <v>4.0000000000190898E-3</v>
      </c>
      <c r="K8549" s="5">
        <v>646.98</v>
      </c>
      <c r="L8549" s="5">
        <v>0</v>
      </c>
      <c r="M8549" t="str">
        <f>IF(ISERROR(VLOOKUP(A8549,'[1]Ecart validé'!$A:$A,1,FALSE)),Z8549,"Ecart Validé")</f>
        <v>valid</v>
      </c>
      <c r="R8549" t="s">
        <v>30</v>
      </c>
      <c r="X8549"/>
      <c r="Y8549"/>
      <c r="Z8549" t="s">
        <v>31</v>
      </c>
    </row>
    <row r="8550" spans="1:26" x14ac:dyDescent="0.3">
      <c r="A8550" t="s">
        <v>11121</v>
      </c>
      <c r="B8550" t="s">
        <v>3157</v>
      </c>
      <c r="C8550">
        <v>57818</v>
      </c>
      <c r="D8550" t="str">
        <f>+VLOOKUP(C8550,Param!K:L,2,FALSE)</f>
        <v>FIRST FAST FODD (FIRSTPACK)</v>
      </c>
      <c r="E8550">
        <v>2193106193</v>
      </c>
      <c r="F8550" t="s">
        <v>8262</v>
      </c>
      <c r="G8550" t="s">
        <v>29</v>
      </c>
      <c r="H8550" s="5">
        <v>2725.01</v>
      </c>
      <c r="I8550" s="5">
        <v>2725.011</v>
      </c>
      <c r="J8550" s="5">
        <v>-9.9999999974897903E-4</v>
      </c>
      <c r="K8550" s="5">
        <v>2725.01</v>
      </c>
      <c r="L8550" s="5">
        <v>0</v>
      </c>
      <c r="M8550" t="str">
        <f>IF(ISERROR(VLOOKUP(A8550,'[1]Ecart validé'!$A:$A,1,FALSE)),Z8550,"Ecart Validé")</f>
        <v>valid</v>
      </c>
      <c r="R8550" t="s">
        <v>30</v>
      </c>
      <c r="X8550"/>
      <c r="Y8550"/>
      <c r="Z8550" t="s">
        <v>31</v>
      </c>
    </row>
    <row r="8551" spans="1:26" x14ac:dyDescent="0.3">
      <c r="A8551" t="s">
        <v>11122</v>
      </c>
      <c r="B8551" t="s">
        <v>3157</v>
      </c>
      <c r="C8551">
        <v>57818</v>
      </c>
      <c r="D8551" t="str">
        <f>+VLOOKUP(C8551,Param!K:L,2,FALSE)</f>
        <v>FIRST FAST FODD (FIRSTPACK)</v>
      </c>
      <c r="E8551">
        <v>2193106193</v>
      </c>
      <c r="F8551" t="s">
        <v>8264</v>
      </c>
      <c r="G8551" t="s">
        <v>29</v>
      </c>
      <c r="H8551" s="5">
        <v>2202.87</v>
      </c>
      <c r="I8551" s="5">
        <v>2202.8670000000002</v>
      </c>
      <c r="J8551" s="5">
        <v>2.9999999997016801E-3</v>
      </c>
      <c r="K8551" s="5">
        <v>2202.87</v>
      </c>
      <c r="L8551" s="5">
        <v>0</v>
      </c>
      <c r="M8551" t="str">
        <f>IF(ISERROR(VLOOKUP(A8551,'[1]Ecart validé'!$A:$A,1,FALSE)),Z8551,"Ecart Validé")</f>
        <v>valid</v>
      </c>
      <c r="R8551" t="s">
        <v>30</v>
      </c>
      <c r="X8551"/>
      <c r="Y8551"/>
      <c r="Z8551" t="s">
        <v>31</v>
      </c>
    </row>
    <row r="8552" spans="1:26" x14ac:dyDescent="0.3">
      <c r="A8552" t="s">
        <v>11123</v>
      </c>
      <c r="B8552" t="s">
        <v>3157</v>
      </c>
      <c r="C8552">
        <v>57818</v>
      </c>
      <c r="D8552" t="str">
        <f>+VLOOKUP(C8552,Param!K:L,2,FALSE)</f>
        <v>FIRST FAST FODD (FIRSTPACK)</v>
      </c>
      <c r="E8552">
        <v>2193106193</v>
      </c>
      <c r="F8552" t="s">
        <v>8266</v>
      </c>
      <c r="G8552" t="s">
        <v>29</v>
      </c>
      <c r="H8552" s="5">
        <v>1899.07</v>
      </c>
      <c r="I8552" s="5">
        <v>1899.0709999999999</v>
      </c>
      <c r="J8552" s="5">
        <v>-9.9999999997635292E-4</v>
      </c>
      <c r="K8552" s="5">
        <v>1899.07</v>
      </c>
      <c r="L8552" s="5">
        <v>0</v>
      </c>
      <c r="M8552" t="str">
        <f>IF(ISERROR(VLOOKUP(A8552,'[1]Ecart validé'!$A:$A,1,FALSE)),Z8552,"Ecart Validé")</f>
        <v>valid</v>
      </c>
      <c r="R8552" t="s">
        <v>30</v>
      </c>
      <c r="X8552"/>
      <c r="Y8552"/>
      <c r="Z8552" t="s">
        <v>31</v>
      </c>
    </row>
    <row r="8553" spans="1:26" x14ac:dyDescent="0.3">
      <c r="A8553" t="s">
        <v>11124</v>
      </c>
      <c r="B8553" t="s">
        <v>3157</v>
      </c>
      <c r="C8553">
        <v>323278</v>
      </c>
      <c r="D8553" t="str">
        <f>+VLOOKUP(C8553,Param!K:L,2,FALSE)</f>
        <v>ET ALORS</v>
      </c>
      <c r="E8553">
        <v>1191406144</v>
      </c>
      <c r="F8553" t="s">
        <v>8260</v>
      </c>
      <c r="G8553" t="s">
        <v>29</v>
      </c>
      <c r="H8553" s="5">
        <v>30.83</v>
      </c>
      <c r="I8553" s="5">
        <v>30.827000000000002</v>
      </c>
      <c r="J8553" s="5">
        <v>2.9999999999965601E-3</v>
      </c>
      <c r="K8553" s="5">
        <v>30.83</v>
      </c>
      <c r="L8553" s="5">
        <v>0</v>
      </c>
      <c r="M8553" t="str">
        <f>IF(ISERROR(VLOOKUP(A8553,'[1]Ecart validé'!$A:$A,1,FALSE)),Z8553,"Ecart Validé")</f>
        <v>valid</v>
      </c>
      <c r="R8553" t="s">
        <v>30</v>
      </c>
      <c r="X8553"/>
      <c r="Y8553"/>
      <c r="Z8553" t="s">
        <v>31</v>
      </c>
    </row>
    <row r="8554" spans="1:26" x14ac:dyDescent="0.3">
      <c r="A8554" t="s">
        <v>11125</v>
      </c>
      <c r="B8554" t="s">
        <v>3157</v>
      </c>
      <c r="C8554">
        <v>245754</v>
      </c>
      <c r="D8554" t="str">
        <f>+VLOOKUP(C8554,Param!K:L,2,FALSE)</f>
        <v>LA CAVALE</v>
      </c>
      <c r="E8554">
        <v>1190506149</v>
      </c>
      <c r="F8554" t="s">
        <v>8260</v>
      </c>
      <c r="G8554" t="s">
        <v>29</v>
      </c>
      <c r="H8554" s="5">
        <v>79.59</v>
      </c>
      <c r="I8554" s="5">
        <v>79.59</v>
      </c>
      <c r="J8554" s="5">
        <v>0</v>
      </c>
      <c r="K8554" s="5">
        <v>79.59</v>
      </c>
      <c r="L8554" s="5">
        <v>0</v>
      </c>
      <c r="M8554" t="str">
        <f>IF(ISERROR(VLOOKUP(A8554,'[1]Ecart validé'!$A:$A,1,FALSE)),Z8554,"Ecart Validé")</f>
        <v>valid</v>
      </c>
      <c r="R8554" t="s">
        <v>30</v>
      </c>
      <c r="X8554"/>
      <c r="Y8554"/>
      <c r="Z8554" t="s">
        <v>31</v>
      </c>
    </row>
    <row r="8555" spans="1:26" x14ac:dyDescent="0.3">
      <c r="A8555" t="s">
        <v>11126</v>
      </c>
      <c r="B8555" t="s">
        <v>3157</v>
      </c>
      <c r="C8555">
        <v>245754</v>
      </c>
      <c r="D8555" t="str">
        <f>+VLOOKUP(C8555,Param!K:L,2,FALSE)</f>
        <v>LA CAVALE</v>
      </c>
      <c r="E8555">
        <v>1190506149</v>
      </c>
      <c r="F8555" t="s">
        <v>8262</v>
      </c>
      <c r="G8555" t="s">
        <v>29</v>
      </c>
      <c r="H8555" s="5">
        <v>453.07</v>
      </c>
      <c r="I8555" s="5">
        <v>453.06729999999999</v>
      </c>
      <c r="J8555" s="5">
        <v>2.7000000000043599E-3</v>
      </c>
      <c r="K8555" s="5">
        <v>453.07</v>
      </c>
      <c r="L8555" s="5">
        <v>0</v>
      </c>
      <c r="M8555" t="str">
        <f>IF(ISERROR(VLOOKUP(A8555,'[1]Ecart validé'!$A:$A,1,FALSE)),Z8555,"Ecart Validé")</f>
        <v>valid</v>
      </c>
      <c r="R8555" t="s">
        <v>30</v>
      </c>
      <c r="X8555"/>
      <c r="Y8555"/>
      <c r="Z8555" t="s">
        <v>31</v>
      </c>
    </row>
    <row r="8556" spans="1:26" x14ac:dyDescent="0.3">
      <c r="A8556" t="s">
        <v>11127</v>
      </c>
      <c r="B8556" t="s">
        <v>3157</v>
      </c>
      <c r="C8556">
        <v>245754</v>
      </c>
      <c r="D8556" t="str">
        <f>+VLOOKUP(C8556,Param!K:L,2,FALSE)</f>
        <v>LA CAVALE</v>
      </c>
      <c r="E8556">
        <v>1190506149</v>
      </c>
      <c r="F8556" t="s">
        <v>8264</v>
      </c>
      <c r="G8556" t="s">
        <v>29</v>
      </c>
      <c r="H8556" s="5">
        <v>316.81</v>
      </c>
      <c r="I8556" s="5">
        <v>316.8116</v>
      </c>
      <c r="J8556" s="5">
        <v>-1.59999999999627E-3</v>
      </c>
      <c r="K8556" s="5">
        <v>316.81</v>
      </c>
      <c r="L8556" s="5">
        <v>0</v>
      </c>
      <c r="M8556" t="str">
        <f>IF(ISERROR(VLOOKUP(A8556,'[1]Ecart validé'!$A:$A,1,FALSE)),Z8556,"Ecart Validé")</f>
        <v>valid</v>
      </c>
      <c r="R8556" t="s">
        <v>30</v>
      </c>
      <c r="X8556"/>
      <c r="Y8556"/>
      <c r="Z8556" t="s">
        <v>31</v>
      </c>
    </row>
    <row r="8557" spans="1:26" x14ac:dyDescent="0.3">
      <c r="A8557" t="s">
        <v>11128</v>
      </c>
      <c r="B8557" t="s">
        <v>3157</v>
      </c>
      <c r="C8557">
        <v>245754</v>
      </c>
      <c r="D8557" t="str">
        <f>+VLOOKUP(C8557,Param!K:L,2,FALSE)</f>
        <v>LA CAVALE</v>
      </c>
      <c r="E8557">
        <v>1190506149</v>
      </c>
      <c r="F8557" t="s">
        <v>8266</v>
      </c>
      <c r="G8557" t="s">
        <v>29</v>
      </c>
      <c r="H8557" s="5">
        <v>611.30999999999995</v>
      </c>
      <c r="I8557" s="5">
        <v>611.30859999999996</v>
      </c>
      <c r="J8557" s="5">
        <v>1.39999999998963E-3</v>
      </c>
      <c r="K8557" s="5">
        <v>611.30999999999995</v>
      </c>
      <c r="L8557" s="5">
        <v>0</v>
      </c>
      <c r="M8557" t="str">
        <f>IF(ISERROR(VLOOKUP(A8557,'[1]Ecart validé'!$A:$A,1,FALSE)),Z8557,"Ecart Validé")</f>
        <v>valid</v>
      </c>
      <c r="R8557" t="s">
        <v>30</v>
      </c>
      <c r="X8557"/>
      <c r="Y8557"/>
      <c r="Z8557" t="s">
        <v>31</v>
      </c>
    </row>
    <row r="8558" spans="1:26" x14ac:dyDescent="0.3">
      <c r="A8558" t="s">
        <v>11129</v>
      </c>
      <c r="B8558" t="s">
        <v>3157</v>
      </c>
      <c r="C8558">
        <v>47890</v>
      </c>
      <c r="D8558" t="str">
        <f>+VLOOKUP(C8558,Param!K:L,2,FALSE)</f>
        <v>FRESH FOOD VILLAGE</v>
      </c>
      <c r="E8558">
        <v>1190106150</v>
      </c>
      <c r="F8558" t="s">
        <v>8617</v>
      </c>
      <c r="G8558" t="s">
        <v>29</v>
      </c>
      <c r="H8558" s="5">
        <v>27.18</v>
      </c>
      <c r="I8558" s="5">
        <v>27.179400000000001</v>
      </c>
      <c r="J8558" s="5">
        <v>5.99999999998601E-4</v>
      </c>
      <c r="K8558" s="5">
        <v>27.18</v>
      </c>
      <c r="L8558" s="5">
        <v>0</v>
      </c>
      <c r="M8558" t="str">
        <f>IF(ISERROR(VLOOKUP(A8558,'[1]Ecart validé'!$A:$A,1,FALSE)),Z8558,"Ecart Validé")</f>
        <v>valid</v>
      </c>
      <c r="R8558" t="s">
        <v>30</v>
      </c>
      <c r="X8558"/>
      <c r="Y8558"/>
      <c r="Z8558" t="s">
        <v>31</v>
      </c>
    </row>
    <row r="8559" spans="1:26" x14ac:dyDescent="0.3">
      <c r="A8559" t="s">
        <v>11130</v>
      </c>
      <c r="B8559" t="s">
        <v>3157</v>
      </c>
      <c r="C8559">
        <v>47890</v>
      </c>
      <c r="D8559" t="str">
        <f>+VLOOKUP(C8559,Param!K:L,2,FALSE)</f>
        <v>FRESH FOOD VILLAGE</v>
      </c>
      <c r="E8559">
        <v>1190106150</v>
      </c>
      <c r="F8559" t="s">
        <v>8260</v>
      </c>
      <c r="G8559" t="s">
        <v>29</v>
      </c>
      <c r="H8559" s="5">
        <v>14.32</v>
      </c>
      <c r="I8559" s="5">
        <v>14.32</v>
      </c>
      <c r="J8559" s="5">
        <v>0</v>
      </c>
      <c r="K8559" s="5">
        <v>14.32</v>
      </c>
      <c r="L8559" s="5">
        <v>0</v>
      </c>
      <c r="M8559" t="str">
        <f>IF(ISERROR(VLOOKUP(A8559,'[1]Ecart validé'!$A:$A,1,FALSE)),Z8559,"Ecart Validé")</f>
        <v>valid</v>
      </c>
      <c r="R8559" t="s">
        <v>30</v>
      </c>
      <c r="X8559"/>
      <c r="Y8559"/>
      <c r="Z8559" t="s">
        <v>31</v>
      </c>
    </row>
    <row r="8560" spans="1:26" x14ac:dyDescent="0.3">
      <c r="A8560" t="s">
        <v>11131</v>
      </c>
      <c r="B8560" t="s">
        <v>3157</v>
      </c>
      <c r="C8560">
        <v>47890</v>
      </c>
      <c r="D8560" t="str">
        <f>+VLOOKUP(C8560,Param!K:L,2,FALSE)</f>
        <v>FRESH FOOD VILLAGE</v>
      </c>
      <c r="E8560">
        <v>1190106150</v>
      </c>
      <c r="F8560" t="s">
        <v>8262</v>
      </c>
      <c r="G8560" t="s">
        <v>29</v>
      </c>
      <c r="H8560" s="5">
        <v>35.36</v>
      </c>
      <c r="I8560" s="5">
        <v>35.36</v>
      </c>
      <c r="J8560" s="5">
        <v>0</v>
      </c>
      <c r="K8560" s="5">
        <v>35.36</v>
      </c>
      <c r="L8560" s="5">
        <v>0</v>
      </c>
      <c r="M8560" t="str">
        <f>IF(ISERROR(VLOOKUP(A8560,'[1]Ecart validé'!$A:$A,1,FALSE)),Z8560,"Ecart Validé")</f>
        <v>valid</v>
      </c>
      <c r="R8560" t="s">
        <v>30</v>
      </c>
      <c r="X8560"/>
      <c r="Y8560"/>
      <c r="Z8560" t="s">
        <v>31</v>
      </c>
    </row>
    <row r="8561" spans="1:26" x14ac:dyDescent="0.3">
      <c r="A8561" t="s">
        <v>11132</v>
      </c>
      <c r="B8561" t="s">
        <v>3157</v>
      </c>
      <c r="C8561">
        <v>47890</v>
      </c>
      <c r="D8561" t="str">
        <f>+VLOOKUP(C8561,Param!K:L,2,FALSE)</f>
        <v>FRESH FOOD VILLAGE</v>
      </c>
      <c r="E8561">
        <v>1190106150</v>
      </c>
      <c r="F8561" t="s">
        <v>8264</v>
      </c>
      <c r="G8561" t="s">
        <v>29</v>
      </c>
      <c r="H8561" s="5">
        <v>244.75</v>
      </c>
      <c r="I8561" s="5">
        <v>244.75190000000001</v>
      </c>
      <c r="J8561" s="5">
        <v>-1.90000000000623E-3</v>
      </c>
      <c r="K8561" s="5">
        <v>244.75</v>
      </c>
      <c r="L8561" s="5">
        <v>0</v>
      </c>
      <c r="M8561" t="str">
        <f>IF(ISERROR(VLOOKUP(A8561,'[1]Ecart validé'!$A:$A,1,FALSE)),Z8561,"Ecart Validé")</f>
        <v>valid</v>
      </c>
      <c r="R8561" t="s">
        <v>30</v>
      </c>
      <c r="X8561"/>
      <c r="Y8561"/>
      <c r="Z8561" t="s">
        <v>31</v>
      </c>
    </row>
    <row r="8562" spans="1:26" x14ac:dyDescent="0.3">
      <c r="A8562" t="s">
        <v>11133</v>
      </c>
      <c r="B8562" t="s">
        <v>3157</v>
      </c>
      <c r="C8562">
        <v>47890</v>
      </c>
      <c r="D8562" t="str">
        <f>+VLOOKUP(C8562,Param!K:L,2,FALSE)</f>
        <v>FRESH FOOD VILLAGE</v>
      </c>
      <c r="E8562">
        <v>1190106150</v>
      </c>
      <c r="F8562" t="s">
        <v>8266</v>
      </c>
      <c r="G8562" t="s">
        <v>29</v>
      </c>
      <c r="H8562" s="5">
        <v>269.74</v>
      </c>
      <c r="I8562" s="5">
        <v>269.74130000000002</v>
      </c>
      <c r="J8562" s="5">
        <v>-1.3000000000147299E-3</v>
      </c>
      <c r="K8562" s="5">
        <v>269.74</v>
      </c>
      <c r="L8562" s="5">
        <v>0</v>
      </c>
      <c r="M8562" t="str">
        <f>IF(ISERROR(VLOOKUP(A8562,'[1]Ecart validé'!$A:$A,1,FALSE)),Z8562,"Ecart Validé")</f>
        <v>valid</v>
      </c>
      <c r="R8562" t="s">
        <v>30</v>
      </c>
      <c r="X8562"/>
      <c r="Y8562"/>
      <c r="Z8562" t="s">
        <v>31</v>
      </c>
    </row>
    <row r="8563" spans="1:26" x14ac:dyDescent="0.3">
      <c r="A8563" t="s">
        <v>11134</v>
      </c>
      <c r="B8563" t="s">
        <v>3157</v>
      </c>
      <c r="C8563">
        <v>99082</v>
      </c>
      <c r="D8563" t="str">
        <f>+VLOOKUP(C8563,Param!K:L,2,FALSE)</f>
        <v>HUGO et VICTOR</v>
      </c>
      <c r="E8563">
        <v>1191306025</v>
      </c>
      <c r="F8563" t="s">
        <v>8260</v>
      </c>
      <c r="G8563" t="s">
        <v>29</v>
      </c>
      <c r="H8563" s="5">
        <v>405.93</v>
      </c>
      <c r="I8563" s="5">
        <v>405.93049999999999</v>
      </c>
      <c r="J8563" s="5">
        <v>-4.9999999998817603E-4</v>
      </c>
      <c r="K8563" s="5">
        <v>405.93</v>
      </c>
      <c r="L8563" s="5">
        <v>0</v>
      </c>
      <c r="M8563" t="str">
        <f>IF(ISERROR(VLOOKUP(A8563,'[1]Ecart validé'!$A:$A,1,FALSE)),Z8563,"Ecart Validé")</f>
        <v>valid</v>
      </c>
      <c r="R8563" t="s">
        <v>30</v>
      </c>
      <c r="X8563"/>
      <c r="Y8563"/>
      <c r="Z8563" t="s">
        <v>31</v>
      </c>
    </row>
    <row r="8564" spans="1:26" x14ac:dyDescent="0.3">
      <c r="A8564" t="s">
        <v>11135</v>
      </c>
      <c r="B8564" t="s">
        <v>3157</v>
      </c>
      <c r="C8564">
        <v>99082</v>
      </c>
      <c r="D8564" t="str">
        <f>+VLOOKUP(C8564,Param!K:L,2,FALSE)</f>
        <v>HUGO et VICTOR</v>
      </c>
      <c r="E8564">
        <v>1191306025</v>
      </c>
      <c r="F8564" t="s">
        <v>8262</v>
      </c>
      <c r="G8564" t="s">
        <v>29</v>
      </c>
      <c r="H8564" s="5">
        <v>1317.28</v>
      </c>
      <c r="I8564" s="5">
        <v>1317.2760000000001</v>
      </c>
      <c r="J8564" s="5">
        <v>3.9999999999054099E-3</v>
      </c>
      <c r="K8564" s="5">
        <v>1317.28</v>
      </c>
      <c r="L8564" s="5">
        <v>0</v>
      </c>
      <c r="M8564" t="str">
        <f>IF(ISERROR(VLOOKUP(A8564,'[1]Ecart validé'!$A:$A,1,FALSE)),Z8564,"Ecart Validé")</f>
        <v>valid</v>
      </c>
      <c r="R8564" t="s">
        <v>30</v>
      </c>
      <c r="X8564"/>
      <c r="Y8564"/>
      <c r="Z8564" t="s">
        <v>31</v>
      </c>
    </row>
    <row r="8565" spans="1:26" x14ac:dyDescent="0.3">
      <c r="A8565" t="s">
        <v>11136</v>
      </c>
      <c r="B8565" t="s">
        <v>3157</v>
      </c>
      <c r="C8565">
        <v>99082</v>
      </c>
      <c r="D8565" t="str">
        <f>+VLOOKUP(C8565,Param!K:L,2,FALSE)</f>
        <v>HUGO et VICTOR</v>
      </c>
      <c r="E8565">
        <v>1191306025</v>
      </c>
      <c r="F8565" t="s">
        <v>8264</v>
      </c>
      <c r="G8565" t="s">
        <v>29</v>
      </c>
      <c r="H8565" s="5">
        <v>2398.17</v>
      </c>
      <c r="I8565" s="5">
        <v>2398.1705000000002</v>
      </c>
      <c r="J8565" s="5">
        <v>-5.0000000010186297E-4</v>
      </c>
      <c r="K8565" s="5">
        <v>2398.17</v>
      </c>
      <c r="L8565" s="5">
        <v>0</v>
      </c>
      <c r="M8565" t="str">
        <f>IF(ISERROR(VLOOKUP(A8565,'[1]Ecart validé'!$A:$A,1,FALSE)),Z8565,"Ecart Validé")</f>
        <v>valid</v>
      </c>
      <c r="R8565" t="s">
        <v>30</v>
      </c>
      <c r="X8565"/>
      <c r="Y8565"/>
      <c r="Z8565" t="s">
        <v>31</v>
      </c>
    </row>
    <row r="8566" spans="1:26" x14ac:dyDescent="0.3">
      <c r="A8566" t="s">
        <v>11137</v>
      </c>
      <c r="B8566" t="s">
        <v>3157</v>
      </c>
      <c r="C8566">
        <v>99082</v>
      </c>
      <c r="D8566" t="str">
        <f>+VLOOKUP(C8566,Param!K:L,2,FALSE)</f>
        <v>HUGO et VICTOR</v>
      </c>
      <c r="E8566">
        <v>1191306025</v>
      </c>
      <c r="F8566" t="s">
        <v>8266</v>
      </c>
      <c r="G8566" t="s">
        <v>29</v>
      </c>
      <c r="H8566" s="5">
        <v>3397.98</v>
      </c>
      <c r="I8566" s="5">
        <v>3397.9834999999998</v>
      </c>
      <c r="J8566" s="5">
        <v>-3.49999999980354E-3</v>
      </c>
      <c r="K8566" s="5">
        <v>3397.98</v>
      </c>
      <c r="L8566" s="5">
        <v>0</v>
      </c>
      <c r="M8566" t="str">
        <f>IF(ISERROR(VLOOKUP(A8566,'[1]Ecart validé'!$A:$A,1,FALSE)),Z8566,"Ecart Validé")</f>
        <v>valid</v>
      </c>
      <c r="R8566" t="s">
        <v>30</v>
      </c>
      <c r="X8566"/>
      <c r="Y8566"/>
      <c r="Z8566" t="s">
        <v>31</v>
      </c>
    </row>
    <row r="8567" spans="1:26" x14ac:dyDescent="0.3">
      <c r="A8567" t="s">
        <v>11138</v>
      </c>
      <c r="B8567" t="s">
        <v>3157</v>
      </c>
      <c r="C8567">
        <v>264858</v>
      </c>
      <c r="D8567" t="str">
        <f>+VLOOKUP(C8567,Param!K:L,2,FALSE)</f>
        <v>LE CHOCOLAT FRANCAIS</v>
      </c>
      <c r="E8567">
        <v>1191405962</v>
      </c>
      <c r="F8567" t="s">
        <v>8617</v>
      </c>
      <c r="G8567" t="s">
        <v>29</v>
      </c>
      <c r="H8567" s="5">
        <v>25.96</v>
      </c>
      <c r="I8567" s="5">
        <v>25.963000000000001</v>
      </c>
      <c r="J8567" s="5">
        <v>-3.0000000000001098E-3</v>
      </c>
      <c r="K8567" s="5">
        <v>25.96</v>
      </c>
      <c r="L8567" s="5">
        <v>0</v>
      </c>
      <c r="M8567" t="str">
        <f>IF(ISERROR(VLOOKUP(A8567,'[1]Ecart validé'!$A:$A,1,FALSE)),Z8567,"Ecart Validé")</f>
        <v>valid</v>
      </c>
      <c r="R8567" t="s">
        <v>30</v>
      </c>
      <c r="X8567"/>
      <c r="Y8567"/>
      <c r="Z8567" t="s">
        <v>31</v>
      </c>
    </row>
    <row r="8568" spans="1:26" x14ac:dyDescent="0.3">
      <c r="A8568" t="s">
        <v>11139</v>
      </c>
      <c r="B8568" t="s">
        <v>3157</v>
      </c>
      <c r="C8568">
        <v>264858</v>
      </c>
      <c r="D8568" t="str">
        <f>+VLOOKUP(C8568,Param!K:L,2,FALSE)</f>
        <v>LE CHOCOLAT FRANCAIS</v>
      </c>
      <c r="E8568">
        <v>1191405962</v>
      </c>
      <c r="F8568" t="s">
        <v>8260</v>
      </c>
      <c r="G8568" t="s">
        <v>29</v>
      </c>
      <c r="H8568" s="5">
        <v>90.9</v>
      </c>
      <c r="I8568" s="5">
        <v>90.9</v>
      </c>
      <c r="J8568" s="5">
        <v>0</v>
      </c>
      <c r="K8568" s="5">
        <v>90.9</v>
      </c>
      <c r="L8568" s="5">
        <v>0</v>
      </c>
      <c r="M8568" t="str">
        <f>IF(ISERROR(VLOOKUP(A8568,'[1]Ecart validé'!$A:$A,1,FALSE)),Z8568,"Ecart Validé")</f>
        <v>valid</v>
      </c>
      <c r="R8568" t="s">
        <v>30</v>
      </c>
      <c r="X8568"/>
      <c r="Y8568"/>
      <c r="Z8568" t="s">
        <v>31</v>
      </c>
    </row>
    <row r="8569" spans="1:26" x14ac:dyDescent="0.3">
      <c r="A8569" t="s">
        <v>11140</v>
      </c>
      <c r="B8569" t="s">
        <v>3157</v>
      </c>
      <c r="C8569">
        <v>264858</v>
      </c>
      <c r="D8569" t="str">
        <f>+VLOOKUP(C8569,Param!K:L,2,FALSE)</f>
        <v>LE CHOCOLAT FRANCAIS</v>
      </c>
      <c r="E8569">
        <v>1191405962</v>
      </c>
      <c r="F8569" t="s">
        <v>8262</v>
      </c>
      <c r="G8569" t="s">
        <v>29</v>
      </c>
      <c r="H8569" s="5">
        <v>76.06</v>
      </c>
      <c r="I8569" s="5">
        <v>76.055000000000007</v>
      </c>
      <c r="J8569" s="5">
        <v>4.9999999999954499E-3</v>
      </c>
      <c r="K8569" s="5">
        <v>76.06</v>
      </c>
      <c r="L8569" s="5">
        <v>0</v>
      </c>
      <c r="M8569" t="str">
        <f>IF(ISERROR(VLOOKUP(A8569,'[1]Ecart validé'!$A:$A,1,FALSE)),Z8569,"Ecart Validé")</f>
        <v>valid</v>
      </c>
      <c r="R8569" t="s">
        <v>30</v>
      </c>
      <c r="X8569"/>
      <c r="Y8569"/>
      <c r="Z8569" t="s">
        <v>31</v>
      </c>
    </row>
    <row r="8570" spans="1:26" x14ac:dyDescent="0.3">
      <c r="A8570" t="s">
        <v>11141</v>
      </c>
      <c r="B8570" t="s">
        <v>3157</v>
      </c>
      <c r="C8570">
        <v>264858</v>
      </c>
      <c r="D8570" t="str">
        <f>+VLOOKUP(C8570,Param!K:L,2,FALSE)</f>
        <v>LE CHOCOLAT FRANCAIS</v>
      </c>
      <c r="E8570">
        <v>1191405962</v>
      </c>
      <c r="F8570" t="s">
        <v>8264</v>
      </c>
      <c r="G8570" t="s">
        <v>29</v>
      </c>
      <c r="H8570" s="5">
        <v>246.39</v>
      </c>
      <c r="I8570" s="5">
        <v>246.39</v>
      </c>
      <c r="J8570" s="5">
        <v>0</v>
      </c>
      <c r="K8570" s="5">
        <v>246.39</v>
      </c>
      <c r="L8570" s="5">
        <v>0</v>
      </c>
      <c r="M8570" t="str">
        <f>IF(ISERROR(VLOOKUP(A8570,'[1]Ecart validé'!$A:$A,1,FALSE)),Z8570,"Ecart Validé")</f>
        <v>valid</v>
      </c>
      <c r="R8570" t="s">
        <v>30</v>
      </c>
      <c r="X8570"/>
      <c r="Y8570"/>
      <c r="Z8570" t="s">
        <v>31</v>
      </c>
    </row>
    <row r="8571" spans="1:26" x14ac:dyDescent="0.3">
      <c r="A8571" t="s">
        <v>11142</v>
      </c>
      <c r="B8571" t="s">
        <v>3157</v>
      </c>
      <c r="C8571">
        <v>264858</v>
      </c>
      <c r="D8571" t="str">
        <f>+VLOOKUP(C8571,Param!K:L,2,FALSE)</f>
        <v>LE CHOCOLAT FRANCAIS</v>
      </c>
      <c r="E8571">
        <v>1191405962</v>
      </c>
      <c r="F8571" t="s">
        <v>8266</v>
      </c>
      <c r="G8571" t="s">
        <v>29</v>
      </c>
      <c r="H8571" s="5">
        <v>958.02</v>
      </c>
      <c r="I8571" s="5">
        <v>958.01499999999999</v>
      </c>
      <c r="J8571" s="5">
        <v>4.9999999999954499E-3</v>
      </c>
      <c r="K8571" s="5">
        <v>958.02</v>
      </c>
      <c r="L8571" s="5">
        <v>0</v>
      </c>
      <c r="M8571" t="str">
        <f>IF(ISERROR(VLOOKUP(A8571,'[1]Ecart validé'!$A:$A,1,FALSE)),Z8571,"Ecart Validé")</f>
        <v>valid</v>
      </c>
      <c r="R8571" t="s">
        <v>30</v>
      </c>
      <c r="X8571"/>
      <c r="Y8571"/>
      <c r="Z8571" t="s">
        <v>31</v>
      </c>
    </row>
    <row r="8572" spans="1:26" x14ac:dyDescent="0.3">
      <c r="A8572" t="s">
        <v>11143</v>
      </c>
      <c r="B8572" t="s">
        <v>3157</v>
      </c>
      <c r="C8572">
        <v>287641</v>
      </c>
      <c r="D8572" t="str">
        <f>+VLOOKUP(C8572,Param!K:L,2,FALSE)</f>
        <v>DONNA ITALIA</v>
      </c>
      <c r="E8572">
        <v>1190206101</v>
      </c>
      <c r="F8572" t="s">
        <v>8617</v>
      </c>
      <c r="G8572" t="s">
        <v>29</v>
      </c>
      <c r="H8572" s="5">
        <v>182.56</v>
      </c>
      <c r="I8572" s="5">
        <v>182.55799999999999</v>
      </c>
      <c r="J8572" s="5">
        <v>2.0000000000095402E-3</v>
      </c>
      <c r="K8572" s="5">
        <v>182.56</v>
      </c>
      <c r="L8572" s="5">
        <v>0</v>
      </c>
      <c r="M8572" t="str">
        <f>IF(ISERROR(VLOOKUP(A8572,'[1]Ecart validé'!$A:$A,1,FALSE)),Z8572,"Ecart Validé")</f>
        <v>valid</v>
      </c>
      <c r="R8572" t="s">
        <v>30</v>
      </c>
      <c r="X8572"/>
      <c r="Y8572"/>
      <c r="Z8572" t="s">
        <v>31</v>
      </c>
    </row>
    <row r="8573" spans="1:26" x14ac:dyDescent="0.3">
      <c r="A8573" t="s">
        <v>11144</v>
      </c>
      <c r="B8573" t="s">
        <v>3157</v>
      </c>
      <c r="C8573">
        <v>287641</v>
      </c>
      <c r="D8573" t="str">
        <f>+VLOOKUP(C8573,Param!K:L,2,FALSE)</f>
        <v>DONNA ITALIA</v>
      </c>
      <c r="E8573">
        <v>1190206101</v>
      </c>
      <c r="F8573" t="s">
        <v>8260</v>
      </c>
      <c r="G8573" t="s">
        <v>29</v>
      </c>
      <c r="H8573" s="5">
        <v>1401.03</v>
      </c>
      <c r="I8573" s="5">
        <v>1401.0304000000001</v>
      </c>
      <c r="J8573" s="5">
        <v>-4.0000000012696503E-4</v>
      </c>
      <c r="K8573" s="5">
        <v>1401.03</v>
      </c>
      <c r="L8573" s="5">
        <v>0</v>
      </c>
      <c r="M8573" t="str">
        <f>IF(ISERROR(VLOOKUP(A8573,'[1]Ecart validé'!$A:$A,1,FALSE)),Z8573,"Ecart Validé")</f>
        <v>valid</v>
      </c>
      <c r="R8573" t="s">
        <v>30</v>
      </c>
      <c r="X8573"/>
      <c r="Y8573"/>
      <c r="Z8573" t="s">
        <v>31</v>
      </c>
    </row>
    <row r="8574" spans="1:26" x14ac:dyDescent="0.3">
      <c r="A8574" t="s">
        <v>11145</v>
      </c>
      <c r="B8574" t="s">
        <v>3157</v>
      </c>
      <c r="C8574">
        <v>287641</v>
      </c>
      <c r="D8574" t="str">
        <f>+VLOOKUP(C8574,Param!K:L,2,FALSE)</f>
        <v>DONNA ITALIA</v>
      </c>
      <c r="E8574">
        <v>1190206101</v>
      </c>
      <c r="F8574" t="s">
        <v>8262</v>
      </c>
      <c r="G8574" t="s">
        <v>29</v>
      </c>
      <c r="H8574" s="5">
        <v>1651.68</v>
      </c>
      <c r="I8574" s="5">
        <v>1651.6764000000001</v>
      </c>
      <c r="J8574" s="5">
        <v>3.6000000000058199E-3</v>
      </c>
      <c r="K8574" s="5">
        <v>1651.68</v>
      </c>
      <c r="L8574" s="5">
        <v>0</v>
      </c>
      <c r="M8574" t="str">
        <f>IF(ISERROR(VLOOKUP(A8574,'[1]Ecart validé'!$A:$A,1,FALSE)),Z8574,"Ecart Validé")</f>
        <v>valid</v>
      </c>
      <c r="R8574" t="s">
        <v>30</v>
      </c>
      <c r="X8574"/>
      <c r="Y8574"/>
      <c r="Z8574" t="s">
        <v>31</v>
      </c>
    </row>
    <row r="8575" spans="1:26" x14ac:dyDescent="0.3">
      <c r="A8575" t="s">
        <v>11146</v>
      </c>
      <c r="B8575" t="s">
        <v>3157</v>
      </c>
      <c r="C8575">
        <v>287641</v>
      </c>
      <c r="D8575" t="str">
        <f>+VLOOKUP(C8575,Param!K:L,2,FALSE)</f>
        <v>DONNA ITALIA</v>
      </c>
      <c r="E8575">
        <v>1190206101</v>
      </c>
      <c r="F8575" t="s">
        <v>8264</v>
      </c>
      <c r="G8575" t="s">
        <v>29</v>
      </c>
      <c r="H8575" s="5">
        <v>2106.63</v>
      </c>
      <c r="I8575" s="5">
        <v>2106.6260000000002</v>
      </c>
      <c r="J8575" s="5">
        <v>3.9999999999054099E-3</v>
      </c>
      <c r="K8575" s="5">
        <v>2106.63</v>
      </c>
      <c r="L8575" s="5">
        <v>0</v>
      </c>
      <c r="M8575" t="str">
        <f>IF(ISERROR(VLOOKUP(A8575,'[1]Ecart validé'!$A:$A,1,FALSE)),Z8575,"Ecart Validé")</f>
        <v>valid</v>
      </c>
      <c r="R8575" t="s">
        <v>30</v>
      </c>
      <c r="X8575"/>
      <c r="Y8575"/>
      <c r="Z8575" t="s">
        <v>31</v>
      </c>
    </row>
    <row r="8576" spans="1:26" x14ac:dyDescent="0.3">
      <c r="A8576" t="s">
        <v>11147</v>
      </c>
      <c r="B8576" t="s">
        <v>3157</v>
      </c>
      <c r="C8576">
        <v>287641</v>
      </c>
      <c r="D8576" t="str">
        <f>+VLOOKUP(C8576,Param!K:L,2,FALSE)</f>
        <v>DONNA ITALIA</v>
      </c>
      <c r="E8576">
        <v>1190206101</v>
      </c>
      <c r="F8576" t="s">
        <v>8266</v>
      </c>
      <c r="G8576" t="s">
        <v>29</v>
      </c>
      <c r="H8576" s="5">
        <v>2482.48</v>
      </c>
      <c r="I8576" s="5">
        <v>2482.4803999999999</v>
      </c>
      <c r="J8576" s="5">
        <v>-3.9999999989959103E-4</v>
      </c>
      <c r="K8576" s="5">
        <v>2482.48</v>
      </c>
      <c r="L8576" s="5">
        <v>0</v>
      </c>
      <c r="M8576" t="str">
        <f>IF(ISERROR(VLOOKUP(A8576,'[1]Ecart validé'!$A:$A,1,FALSE)),Z8576,"Ecart Validé")</f>
        <v>valid</v>
      </c>
      <c r="R8576" t="s">
        <v>30</v>
      </c>
      <c r="X8576"/>
      <c r="Y8576"/>
      <c r="Z8576" t="s">
        <v>31</v>
      </c>
    </row>
    <row r="8577" spans="1:26" x14ac:dyDescent="0.3">
      <c r="A8577" t="s">
        <v>11148</v>
      </c>
      <c r="B8577" t="s">
        <v>3157</v>
      </c>
      <c r="C8577">
        <v>321977</v>
      </c>
      <c r="D8577" t="str">
        <f>+VLOOKUP(C8577,Param!K:L,2,FALSE)</f>
        <v>AEROSHUTTLE</v>
      </c>
      <c r="E8577">
        <v>2194006061</v>
      </c>
      <c r="F8577" t="s">
        <v>8260</v>
      </c>
      <c r="G8577" t="s">
        <v>29</v>
      </c>
      <c r="H8577" s="5">
        <v>1181</v>
      </c>
      <c r="I8577" s="5">
        <v>1180.9949999999999</v>
      </c>
      <c r="J8577" s="5">
        <v>5.0000000001091298E-3</v>
      </c>
      <c r="K8577" s="5">
        <v>1181</v>
      </c>
      <c r="L8577" s="5">
        <v>0</v>
      </c>
      <c r="M8577" t="str">
        <f>IF(ISERROR(VLOOKUP(A8577,'[1]Ecart validé'!$A:$A,1,FALSE)),Z8577,"Ecart Validé")</f>
        <v>valid</v>
      </c>
      <c r="R8577" t="s">
        <v>30</v>
      </c>
      <c r="X8577"/>
      <c r="Y8577"/>
      <c r="Z8577" t="s">
        <v>31</v>
      </c>
    </row>
    <row r="8578" spans="1:26" ht="28.8" x14ac:dyDescent="0.3">
      <c r="A8578" t="s">
        <v>11149</v>
      </c>
      <c r="B8578" t="s">
        <v>3157</v>
      </c>
      <c r="C8578">
        <v>321977</v>
      </c>
      <c r="D8578" t="str">
        <f>+VLOOKUP(C8578,Param!K:L,2,FALSE)</f>
        <v>AEROSHUTTLE</v>
      </c>
      <c r="E8578">
        <v>2194006061</v>
      </c>
      <c r="F8578" t="s">
        <v>8262</v>
      </c>
      <c r="G8578" t="s">
        <v>29</v>
      </c>
      <c r="H8578" s="5">
        <v>1181</v>
      </c>
      <c r="I8578" s="5">
        <v>1180.9949999999999</v>
      </c>
      <c r="J8578" s="5">
        <v>5.0000000001091298E-3</v>
      </c>
      <c r="K8578" s="5">
        <v>1181</v>
      </c>
      <c r="L8578" s="5">
        <v>0</v>
      </c>
      <c r="M8578" t="str">
        <f>IF(ISERROR(VLOOKUP(A8578,'[1]Ecart validé'!$A:$A,1,FALSE)),Z8578,"Ecart Validé")</f>
        <v>valid</v>
      </c>
      <c r="R8578" t="s">
        <v>30</v>
      </c>
      <c r="S8578" t="s">
        <v>45</v>
      </c>
      <c r="T8578" t="s">
        <v>3214</v>
      </c>
      <c r="U8578" s="13" t="s">
        <v>11150</v>
      </c>
      <c r="V8578" t="s">
        <v>45</v>
      </c>
      <c r="X8578"/>
      <c r="Y8578"/>
      <c r="Z8578" t="s">
        <v>31</v>
      </c>
    </row>
    <row r="8579" spans="1:26" x14ac:dyDescent="0.3">
      <c r="A8579" t="s">
        <v>11151</v>
      </c>
      <c r="B8579" t="s">
        <v>3157</v>
      </c>
      <c r="C8579">
        <v>321977</v>
      </c>
      <c r="D8579" t="str">
        <f>+VLOOKUP(C8579,Param!K:L,2,FALSE)</f>
        <v>AEROSHUTTLE</v>
      </c>
      <c r="E8579">
        <v>2194006061</v>
      </c>
      <c r="F8579" t="s">
        <v>8264</v>
      </c>
      <c r="G8579" t="s">
        <v>29</v>
      </c>
      <c r="H8579" s="5">
        <v>1059.69</v>
      </c>
      <c r="I8579" s="5">
        <v>1059.6894</v>
      </c>
      <c r="J8579" s="5">
        <v>6.0000000007676103E-4</v>
      </c>
      <c r="K8579" s="5">
        <v>1059.69</v>
      </c>
      <c r="L8579" s="5">
        <v>0</v>
      </c>
      <c r="M8579" t="str">
        <f>IF(ISERROR(VLOOKUP(A8579,'[1]Ecart validé'!$A:$A,1,FALSE)),Z8579,"Ecart Validé")</f>
        <v>valid</v>
      </c>
      <c r="R8579" t="s">
        <v>30</v>
      </c>
      <c r="X8579"/>
      <c r="Y8579"/>
      <c r="Z8579" t="s">
        <v>31</v>
      </c>
    </row>
    <row r="8580" spans="1:26" x14ac:dyDescent="0.3">
      <c r="A8580" t="s">
        <v>11152</v>
      </c>
      <c r="B8580" t="s">
        <v>3157</v>
      </c>
      <c r="C8580">
        <v>321977</v>
      </c>
      <c r="D8580" t="str">
        <f>+VLOOKUP(C8580,Param!K:L,2,FALSE)</f>
        <v>AEROSHUTTLE</v>
      </c>
      <c r="E8580">
        <v>2194006061</v>
      </c>
      <c r="F8580" t="s">
        <v>8266</v>
      </c>
      <c r="G8580" t="s">
        <v>29</v>
      </c>
      <c r="H8580" s="5">
        <v>999.23</v>
      </c>
      <c r="I8580" s="5">
        <v>999.23140000000001</v>
      </c>
      <c r="J8580" s="5">
        <v>-1.39999999998963E-3</v>
      </c>
      <c r="K8580" s="5">
        <v>999.23</v>
      </c>
      <c r="L8580" s="5">
        <v>0</v>
      </c>
      <c r="M8580" t="str">
        <f>IF(ISERROR(VLOOKUP(A8580,'[1]Ecart validé'!$A:$A,1,FALSE)),Z8580,"Ecart Validé")</f>
        <v>valid</v>
      </c>
      <c r="R8580" t="s">
        <v>30</v>
      </c>
      <c r="X8580"/>
      <c r="Y8580"/>
      <c r="Z8580" t="s">
        <v>31</v>
      </c>
    </row>
    <row r="8581" spans="1:26" x14ac:dyDescent="0.3">
      <c r="A8581" t="s">
        <v>11153</v>
      </c>
      <c r="B8581" t="s">
        <v>3157</v>
      </c>
      <c r="C8581">
        <v>319152</v>
      </c>
      <c r="D8581" t="str">
        <f>+VLOOKUP(C8581,Param!K:L,2,FALSE)</f>
        <v>MODUO GROUPE</v>
      </c>
      <c r="E8581">
        <v>2197206022</v>
      </c>
      <c r="F8581" t="s">
        <v>8260</v>
      </c>
      <c r="G8581" t="s">
        <v>29</v>
      </c>
      <c r="H8581" s="5">
        <v>122.7</v>
      </c>
      <c r="I8581" s="5">
        <v>122.7</v>
      </c>
      <c r="J8581" s="5">
        <v>0</v>
      </c>
      <c r="K8581" s="5">
        <v>122.7</v>
      </c>
      <c r="L8581" s="5">
        <v>0</v>
      </c>
      <c r="M8581" t="str">
        <f>IF(ISERROR(VLOOKUP(A8581,'[1]Ecart validé'!$A:$A,1,FALSE)),Z8581,"Ecart Validé")</f>
        <v>valid</v>
      </c>
      <c r="R8581" t="s">
        <v>30</v>
      </c>
      <c r="X8581"/>
      <c r="Y8581"/>
      <c r="Z8581" t="s">
        <v>31</v>
      </c>
    </row>
    <row r="8582" spans="1:26" x14ac:dyDescent="0.3">
      <c r="A8582" t="s">
        <v>11154</v>
      </c>
      <c r="B8582" t="s">
        <v>3157</v>
      </c>
      <c r="C8582">
        <v>277467</v>
      </c>
      <c r="D8582" t="str">
        <f>+VLOOKUP(C8582,Param!K:L,2,FALSE)</f>
        <v>10-VINS (D-VINE)</v>
      </c>
      <c r="E8582">
        <v>1190505947</v>
      </c>
      <c r="F8582" t="s">
        <v>8617</v>
      </c>
      <c r="G8582" t="s">
        <v>29</v>
      </c>
      <c r="H8582" s="5">
        <v>312.43</v>
      </c>
      <c r="I8582" s="5">
        <v>312.42649999999998</v>
      </c>
      <c r="J8582" s="5">
        <v>3.5000000000309198E-3</v>
      </c>
      <c r="K8582" s="5">
        <v>312.43</v>
      </c>
      <c r="L8582" s="5">
        <v>0</v>
      </c>
      <c r="M8582" t="str">
        <f>IF(ISERROR(VLOOKUP(A8582,'[1]Ecart validé'!$A:$A,1,FALSE)),Z8582,"Ecart Validé")</f>
        <v>valid</v>
      </c>
      <c r="R8582" t="s">
        <v>30</v>
      </c>
      <c r="X8582"/>
      <c r="Y8582"/>
      <c r="Z8582" t="s">
        <v>31</v>
      </c>
    </row>
    <row r="8583" spans="1:26" x14ac:dyDescent="0.3">
      <c r="A8583" t="s">
        <v>11155</v>
      </c>
      <c r="B8583" t="s">
        <v>3157</v>
      </c>
      <c r="C8583">
        <v>277467</v>
      </c>
      <c r="D8583" t="str">
        <f>+VLOOKUP(C8583,Param!K:L,2,FALSE)</f>
        <v>10-VINS (D-VINE)</v>
      </c>
      <c r="E8583">
        <v>1190505947</v>
      </c>
      <c r="F8583" t="s">
        <v>8260</v>
      </c>
      <c r="G8583" t="s">
        <v>29</v>
      </c>
      <c r="H8583" s="5">
        <v>681.08</v>
      </c>
      <c r="I8583" s="5">
        <v>681.07500000000005</v>
      </c>
      <c r="J8583" s="5">
        <v>4.9999999999954499E-3</v>
      </c>
      <c r="K8583" s="5">
        <v>681.08</v>
      </c>
      <c r="L8583" s="5">
        <v>0</v>
      </c>
      <c r="M8583" t="str">
        <f>IF(ISERROR(VLOOKUP(A8583,'[1]Ecart validé'!$A:$A,1,FALSE)),Z8583,"Ecart Validé")</f>
        <v>valid</v>
      </c>
      <c r="R8583" t="s">
        <v>30</v>
      </c>
      <c r="X8583"/>
      <c r="Y8583"/>
      <c r="Z8583" t="s">
        <v>31</v>
      </c>
    </row>
    <row r="8584" spans="1:26" x14ac:dyDescent="0.3">
      <c r="A8584" t="s">
        <v>11156</v>
      </c>
      <c r="B8584" t="s">
        <v>3157</v>
      </c>
      <c r="C8584">
        <v>277467</v>
      </c>
      <c r="D8584" t="str">
        <f>+VLOOKUP(C8584,Param!K:L,2,FALSE)</f>
        <v>10-VINS (D-VINE)</v>
      </c>
      <c r="E8584">
        <v>1190505947</v>
      </c>
      <c r="F8584" t="s">
        <v>8262</v>
      </c>
      <c r="G8584" t="s">
        <v>29</v>
      </c>
      <c r="H8584" s="5">
        <v>527.53</v>
      </c>
      <c r="I8584" s="5">
        <v>527.52599999999995</v>
      </c>
      <c r="J8584" s="5">
        <v>4.0000000000190898E-3</v>
      </c>
      <c r="K8584" s="5">
        <v>527.53</v>
      </c>
      <c r="L8584" s="5">
        <v>0</v>
      </c>
      <c r="M8584" t="str">
        <f>IF(ISERROR(VLOOKUP(A8584,'[1]Ecart validé'!$A:$A,1,FALSE)),Z8584,"Ecart Validé")</f>
        <v>valid</v>
      </c>
      <c r="R8584" t="s">
        <v>30</v>
      </c>
      <c r="X8584"/>
      <c r="Y8584"/>
      <c r="Z8584" t="s">
        <v>31</v>
      </c>
    </row>
    <row r="8585" spans="1:26" x14ac:dyDescent="0.3">
      <c r="A8585" t="s">
        <v>11157</v>
      </c>
      <c r="B8585" t="s">
        <v>3157</v>
      </c>
      <c r="C8585">
        <v>277467</v>
      </c>
      <c r="D8585" t="str">
        <f>+VLOOKUP(C8585,Param!K:L,2,FALSE)</f>
        <v>10-VINS (D-VINE)</v>
      </c>
      <c r="E8585">
        <v>1190505947</v>
      </c>
      <c r="F8585" t="s">
        <v>8264</v>
      </c>
      <c r="G8585" t="s">
        <v>29</v>
      </c>
      <c r="H8585" s="5">
        <v>866.05</v>
      </c>
      <c r="I8585" s="5">
        <v>866.05449999999996</v>
      </c>
      <c r="J8585" s="5">
        <v>-4.5000000000072699E-3</v>
      </c>
      <c r="K8585" s="5">
        <v>866.05</v>
      </c>
      <c r="L8585" s="5">
        <v>0</v>
      </c>
      <c r="M8585" t="str">
        <f>IF(ISERROR(VLOOKUP(A8585,'[1]Ecart validé'!$A:$A,1,FALSE)),Z8585,"Ecart Validé")</f>
        <v>valid</v>
      </c>
      <c r="R8585" t="s">
        <v>30</v>
      </c>
      <c r="X8585"/>
      <c r="Y8585"/>
      <c r="Z8585" t="s">
        <v>31</v>
      </c>
    </row>
    <row r="8586" spans="1:26" x14ac:dyDescent="0.3">
      <c r="A8586" t="s">
        <v>11158</v>
      </c>
      <c r="B8586" t="s">
        <v>3157</v>
      </c>
      <c r="C8586">
        <v>277467</v>
      </c>
      <c r="D8586" t="str">
        <f>+VLOOKUP(C8586,Param!K:L,2,FALSE)</f>
        <v>10-VINS (D-VINE)</v>
      </c>
      <c r="E8586">
        <v>1190505947</v>
      </c>
      <c r="F8586" t="s">
        <v>8266</v>
      </c>
      <c r="G8586" t="s">
        <v>29</v>
      </c>
      <c r="H8586" s="5">
        <v>612.75</v>
      </c>
      <c r="I8586" s="5">
        <v>612.75450000000001</v>
      </c>
      <c r="J8586" s="5">
        <v>-4.5000000000072699E-3</v>
      </c>
      <c r="K8586" s="5">
        <v>612.75</v>
      </c>
      <c r="L8586" s="5">
        <v>0</v>
      </c>
      <c r="M8586" t="str">
        <f>IF(ISERROR(VLOOKUP(A8586,'[1]Ecart validé'!$A:$A,1,FALSE)),Z8586,"Ecart Validé")</f>
        <v>valid</v>
      </c>
      <c r="R8586" t="s">
        <v>30</v>
      </c>
      <c r="X8586"/>
      <c r="Y8586"/>
      <c r="Z8586" t="s">
        <v>31</v>
      </c>
    </row>
    <row r="8587" spans="1:26" x14ac:dyDescent="0.3">
      <c r="A8587" t="s">
        <v>11159</v>
      </c>
      <c r="B8587" t="s">
        <v>3157</v>
      </c>
      <c r="C8587">
        <v>276781</v>
      </c>
      <c r="D8587" t="str">
        <f>+VLOOKUP(C8587,Param!K:L,2,FALSE)</f>
        <v>ESSELINCK INGENIERIE</v>
      </c>
      <c r="E8587">
        <v>11872405699</v>
      </c>
      <c r="F8587" t="s">
        <v>8617</v>
      </c>
      <c r="G8587" t="s">
        <v>29</v>
      </c>
      <c r="H8587" s="5">
        <v>168.6</v>
      </c>
      <c r="I8587" s="5">
        <v>168.6</v>
      </c>
      <c r="J8587" s="5">
        <v>0</v>
      </c>
      <c r="K8587" s="5">
        <v>168.6</v>
      </c>
      <c r="L8587" s="5">
        <v>0</v>
      </c>
      <c r="M8587" t="str">
        <f>IF(ISERROR(VLOOKUP(A8587,'[1]Ecart validé'!$A:$A,1,FALSE)),Z8587,"Ecart Validé")</f>
        <v>valid</v>
      </c>
      <c r="R8587" t="s">
        <v>30</v>
      </c>
      <c r="X8587"/>
      <c r="Y8587"/>
      <c r="Z8587" t="s">
        <v>31</v>
      </c>
    </row>
    <row r="8588" spans="1:26" x14ac:dyDescent="0.3">
      <c r="A8588" t="s">
        <v>11160</v>
      </c>
      <c r="B8588" t="s">
        <v>3157</v>
      </c>
      <c r="C8588">
        <v>276781</v>
      </c>
      <c r="D8588" t="str">
        <f>+VLOOKUP(C8588,Param!K:L,2,FALSE)</f>
        <v>ESSELINCK INGENIERIE</v>
      </c>
      <c r="E8588">
        <v>11872405699</v>
      </c>
      <c r="F8588" t="s">
        <v>8260</v>
      </c>
      <c r="G8588" t="s">
        <v>29</v>
      </c>
      <c r="H8588" s="5">
        <v>75.599999999999994</v>
      </c>
      <c r="I8588" s="5">
        <v>75.599999999999994</v>
      </c>
      <c r="J8588" s="5">
        <v>0</v>
      </c>
      <c r="K8588" s="5">
        <v>75.599999999999994</v>
      </c>
      <c r="L8588" s="5">
        <v>0</v>
      </c>
      <c r="M8588" t="str">
        <f>IF(ISERROR(VLOOKUP(A8588,'[1]Ecart validé'!$A:$A,1,FALSE)),Z8588,"Ecart Validé")</f>
        <v>valid</v>
      </c>
      <c r="R8588" t="s">
        <v>30</v>
      </c>
      <c r="X8588"/>
      <c r="Y8588"/>
      <c r="Z8588" t="s">
        <v>31</v>
      </c>
    </row>
    <row r="8589" spans="1:26" x14ac:dyDescent="0.3">
      <c r="A8589" t="s">
        <v>11161</v>
      </c>
      <c r="B8589" t="s">
        <v>3157</v>
      </c>
      <c r="C8589">
        <v>276781</v>
      </c>
      <c r="D8589" t="str">
        <f>+VLOOKUP(C8589,Param!K:L,2,FALSE)</f>
        <v>ESSELINCK INGENIERIE</v>
      </c>
      <c r="E8589">
        <v>11872405699</v>
      </c>
      <c r="F8589" t="s">
        <v>8262</v>
      </c>
      <c r="G8589" t="s">
        <v>29</v>
      </c>
      <c r="H8589" s="5">
        <v>151.19999999999999</v>
      </c>
      <c r="I8589" s="5">
        <v>151.19999999999999</v>
      </c>
      <c r="J8589" s="5">
        <v>0</v>
      </c>
      <c r="K8589" s="5">
        <v>151.19999999999999</v>
      </c>
      <c r="L8589" s="5">
        <v>0</v>
      </c>
      <c r="M8589" t="str">
        <f>IF(ISERROR(VLOOKUP(A8589,'[1]Ecart validé'!$A:$A,1,FALSE)),Z8589,"Ecart Validé")</f>
        <v>valid</v>
      </c>
      <c r="R8589" t="s">
        <v>30</v>
      </c>
      <c r="X8589"/>
      <c r="Y8589"/>
      <c r="Z8589" t="s">
        <v>31</v>
      </c>
    </row>
    <row r="8590" spans="1:26" x14ac:dyDescent="0.3">
      <c r="A8590" t="s">
        <v>11162</v>
      </c>
      <c r="B8590" t="s">
        <v>3157</v>
      </c>
      <c r="C8590">
        <v>265160</v>
      </c>
      <c r="D8590" t="str">
        <f>+VLOOKUP(C8590,Param!K:L,2,FALSE)</f>
        <v>AD VINAM AETERNAM</v>
      </c>
      <c r="E8590">
        <v>1190505928</v>
      </c>
      <c r="F8590" t="s">
        <v>8260</v>
      </c>
      <c r="G8590" t="s">
        <v>29</v>
      </c>
      <c r="H8590" s="5">
        <v>82.38</v>
      </c>
      <c r="I8590" s="5">
        <v>82.378799999999998</v>
      </c>
      <c r="J8590" s="5">
        <v>1.1999999999972001E-3</v>
      </c>
      <c r="K8590" s="5">
        <v>82.38</v>
      </c>
      <c r="L8590" s="5">
        <v>0</v>
      </c>
      <c r="M8590" t="str">
        <f>IF(ISERROR(VLOOKUP(A8590,'[1]Ecart validé'!$A:$A,1,FALSE)),Z8590,"Ecart Validé")</f>
        <v>valid</v>
      </c>
      <c r="R8590" t="s">
        <v>30</v>
      </c>
      <c r="X8590"/>
      <c r="Y8590"/>
      <c r="Z8590" t="s">
        <v>31</v>
      </c>
    </row>
    <row r="8591" spans="1:26" x14ac:dyDescent="0.3">
      <c r="A8591" t="s">
        <v>11163</v>
      </c>
      <c r="B8591" t="s">
        <v>3157</v>
      </c>
      <c r="C8591">
        <v>265160</v>
      </c>
      <c r="D8591" t="str">
        <f>+VLOOKUP(C8591,Param!K:L,2,FALSE)</f>
        <v>AD VINAM AETERNAM</v>
      </c>
      <c r="E8591">
        <v>1190505928</v>
      </c>
      <c r="F8591" t="s">
        <v>8262</v>
      </c>
      <c r="G8591" t="s">
        <v>29</v>
      </c>
      <c r="H8591" s="5">
        <v>136.91</v>
      </c>
      <c r="I8591" s="5">
        <v>136.9074</v>
      </c>
      <c r="J8591" s="5">
        <v>2.6000000000010398E-3</v>
      </c>
      <c r="K8591" s="5">
        <v>136.91</v>
      </c>
      <c r="L8591" s="5">
        <v>0</v>
      </c>
      <c r="M8591" t="str">
        <f>IF(ISERROR(VLOOKUP(A8591,'[1]Ecart validé'!$A:$A,1,FALSE)),Z8591,"Ecart Validé")</f>
        <v>valid</v>
      </c>
      <c r="R8591" t="s">
        <v>30</v>
      </c>
      <c r="X8591"/>
      <c r="Y8591"/>
      <c r="Z8591" t="s">
        <v>31</v>
      </c>
    </row>
    <row r="8592" spans="1:26" x14ac:dyDescent="0.3">
      <c r="A8592" t="s">
        <v>11164</v>
      </c>
      <c r="B8592" t="s">
        <v>3157</v>
      </c>
      <c r="C8592">
        <v>265160</v>
      </c>
      <c r="D8592" t="str">
        <f>+VLOOKUP(C8592,Param!K:L,2,FALSE)</f>
        <v>AD VINAM AETERNAM</v>
      </c>
      <c r="E8592">
        <v>1190505928</v>
      </c>
      <c r="F8592" t="s">
        <v>8264</v>
      </c>
      <c r="G8592" t="s">
        <v>29</v>
      </c>
      <c r="H8592" s="5">
        <v>278.39999999999998</v>
      </c>
      <c r="I8592" s="5">
        <v>278.40120000000002</v>
      </c>
      <c r="J8592" s="5">
        <v>-1.20000000003983E-3</v>
      </c>
      <c r="K8592" s="5">
        <v>278.39999999999998</v>
      </c>
      <c r="L8592" s="5">
        <v>0</v>
      </c>
      <c r="M8592" t="str">
        <f>IF(ISERROR(VLOOKUP(A8592,'[1]Ecart validé'!$A:$A,1,FALSE)),Z8592,"Ecart Validé")</f>
        <v>valid</v>
      </c>
      <c r="R8592" t="s">
        <v>30</v>
      </c>
      <c r="X8592"/>
      <c r="Y8592"/>
      <c r="Z8592" t="s">
        <v>31</v>
      </c>
    </row>
    <row r="8593" spans="1:26" x14ac:dyDescent="0.3">
      <c r="A8593" t="s">
        <v>11165</v>
      </c>
      <c r="B8593" t="s">
        <v>3157</v>
      </c>
      <c r="C8593">
        <v>265160</v>
      </c>
      <c r="D8593" t="str">
        <f>+VLOOKUP(C8593,Param!K:L,2,FALSE)</f>
        <v>AD VINAM AETERNAM</v>
      </c>
      <c r="E8593">
        <v>1190505928</v>
      </c>
      <c r="F8593" t="s">
        <v>8266</v>
      </c>
      <c r="G8593" t="s">
        <v>29</v>
      </c>
      <c r="H8593" s="5">
        <v>537.12</v>
      </c>
      <c r="I8593" s="5">
        <v>537.11699999999996</v>
      </c>
      <c r="J8593" s="5">
        <v>3.0000000000427402E-3</v>
      </c>
      <c r="K8593" s="5">
        <v>537.12</v>
      </c>
      <c r="L8593" s="5">
        <v>0</v>
      </c>
      <c r="M8593" t="str">
        <f>IF(ISERROR(VLOOKUP(A8593,'[1]Ecart validé'!$A:$A,1,FALSE)),Z8593,"Ecart Validé")</f>
        <v>valid</v>
      </c>
      <c r="R8593" t="s">
        <v>30</v>
      </c>
      <c r="X8593"/>
      <c r="Y8593"/>
      <c r="Z8593" t="s">
        <v>31</v>
      </c>
    </row>
    <row r="8594" spans="1:26" x14ac:dyDescent="0.3">
      <c r="A8594" t="s">
        <v>11166</v>
      </c>
      <c r="B8594" t="s">
        <v>3157</v>
      </c>
      <c r="C8594">
        <v>317285</v>
      </c>
      <c r="D8594" t="str">
        <f>+VLOOKUP(C8594,Param!K:L,2,FALSE)</f>
        <v>A+ ARCHITECTURE</v>
      </c>
      <c r="E8594">
        <v>2197205926</v>
      </c>
      <c r="F8594" t="s">
        <v>8260</v>
      </c>
      <c r="G8594" t="s">
        <v>29</v>
      </c>
      <c r="H8594" s="5">
        <v>324.37</v>
      </c>
      <c r="I8594" s="5">
        <v>324.36900000000003</v>
      </c>
      <c r="J8594" s="5">
        <v>9.9999999997635292E-4</v>
      </c>
      <c r="K8594" s="5">
        <v>324.37</v>
      </c>
      <c r="L8594" s="5">
        <v>0</v>
      </c>
      <c r="M8594" t="str">
        <f>IF(ISERROR(VLOOKUP(A8594,'[1]Ecart validé'!$A:$A,1,FALSE)),Z8594,"Ecart Validé")</f>
        <v>valid</v>
      </c>
      <c r="R8594" t="s">
        <v>30</v>
      </c>
      <c r="X8594"/>
      <c r="Y8594"/>
      <c r="Z8594" t="s">
        <v>31</v>
      </c>
    </row>
    <row r="8595" spans="1:26" x14ac:dyDescent="0.3">
      <c r="A8595" t="s">
        <v>11167</v>
      </c>
      <c r="B8595" t="s">
        <v>3157</v>
      </c>
      <c r="C8595">
        <v>317285</v>
      </c>
      <c r="D8595" t="str">
        <f>+VLOOKUP(C8595,Param!K:L,2,FALSE)</f>
        <v>A+ ARCHITECTURE</v>
      </c>
      <c r="E8595">
        <v>2197205926</v>
      </c>
      <c r="F8595" t="s">
        <v>8262</v>
      </c>
      <c r="G8595" t="s">
        <v>29</v>
      </c>
      <c r="H8595" s="5">
        <v>767.32</v>
      </c>
      <c r="I8595" s="5">
        <v>767.31899999999996</v>
      </c>
      <c r="J8595" s="5">
        <v>1.00000000009004E-3</v>
      </c>
      <c r="K8595" s="5">
        <v>767.32</v>
      </c>
      <c r="L8595" s="5">
        <v>0</v>
      </c>
      <c r="M8595" t="str">
        <f>IF(ISERROR(VLOOKUP(A8595,'[1]Ecart validé'!$A:$A,1,FALSE)),Z8595,"Ecart Validé")</f>
        <v>valid</v>
      </c>
      <c r="R8595" t="s">
        <v>30</v>
      </c>
      <c r="X8595"/>
      <c r="Y8595"/>
      <c r="Z8595" t="s">
        <v>31</v>
      </c>
    </row>
    <row r="8596" spans="1:26" x14ac:dyDescent="0.3">
      <c r="A8596" t="s">
        <v>11168</v>
      </c>
      <c r="B8596" t="s">
        <v>3157</v>
      </c>
      <c r="C8596">
        <v>317285</v>
      </c>
      <c r="D8596" t="str">
        <f>+VLOOKUP(C8596,Param!K:L,2,FALSE)</f>
        <v>A+ ARCHITECTURE</v>
      </c>
      <c r="E8596">
        <v>2197205926</v>
      </c>
      <c r="F8596" t="s">
        <v>8264</v>
      </c>
      <c r="G8596" t="s">
        <v>29</v>
      </c>
      <c r="H8596" s="5">
        <v>317.85000000000002</v>
      </c>
      <c r="I8596" s="5">
        <v>317.85000000000002</v>
      </c>
      <c r="J8596" s="5">
        <v>0</v>
      </c>
      <c r="K8596" s="5">
        <v>317.85000000000002</v>
      </c>
      <c r="L8596" s="5">
        <v>0</v>
      </c>
      <c r="M8596" t="str">
        <f>IF(ISERROR(VLOOKUP(A8596,'[1]Ecart validé'!$A:$A,1,FALSE)),Z8596,"Ecart Validé")</f>
        <v>valid</v>
      </c>
      <c r="R8596" t="s">
        <v>30</v>
      </c>
      <c r="X8596"/>
      <c r="Y8596"/>
      <c r="Z8596" t="s">
        <v>31</v>
      </c>
    </row>
    <row r="8597" spans="1:26" x14ac:dyDescent="0.3">
      <c r="A8597" t="s">
        <v>11169</v>
      </c>
      <c r="B8597" t="s">
        <v>3157</v>
      </c>
      <c r="C8597">
        <v>317285</v>
      </c>
      <c r="D8597" t="str">
        <f>+VLOOKUP(C8597,Param!K:L,2,FALSE)</f>
        <v>A+ ARCHITECTURE</v>
      </c>
      <c r="E8597">
        <v>2197205926</v>
      </c>
      <c r="F8597" t="s">
        <v>8266</v>
      </c>
      <c r="G8597" t="s">
        <v>29</v>
      </c>
      <c r="H8597" s="5">
        <v>1878.39</v>
      </c>
      <c r="I8597" s="5">
        <v>1878.39</v>
      </c>
      <c r="J8597" s="5">
        <v>0</v>
      </c>
      <c r="K8597" s="5">
        <v>1878.39</v>
      </c>
      <c r="L8597" s="5">
        <v>0</v>
      </c>
      <c r="M8597" t="str">
        <f>IF(ISERROR(VLOOKUP(A8597,'[1]Ecart validé'!$A:$A,1,FALSE)),Z8597,"Ecart Validé")</f>
        <v>valid</v>
      </c>
      <c r="R8597" t="s">
        <v>30</v>
      </c>
      <c r="X8597"/>
      <c r="Y8597"/>
      <c r="Z8597" t="s">
        <v>31</v>
      </c>
    </row>
    <row r="8598" spans="1:26" x14ac:dyDescent="0.3">
      <c r="A8598" t="s">
        <v>11170</v>
      </c>
      <c r="B8598" t="s">
        <v>3157</v>
      </c>
      <c r="C8598">
        <v>60720</v>
      </c>
      <c r="D8598" t="str">
        <f>+VLOOKUP(C8598,Param!K:L,2,FALSE)</f>
        <v>ALTERFOOD</v>
      </c>
      <c r="E8598">
        <v>1190405898</v>
      </c>
      <c r="F8598" t="s">
        <v>8617</v>
      </c>
      <c r="G8598" t="s">
        <v>29</v>
      </c>
      <c r="H8598" s="5">
        <v>349.41</v>
      </c>
      <c r="I8598" s="5">
        <v>349.41419999999999</v>
      </c>
      <c r="J8598" s="5">
        <v>-4.1999999999688901E-3</v>
      </c>
      <c r="K8598" s="5">
        <v>349.41</v>
      </c>
      <c r="L8598" s="5">
        <v>0</v>
      </c>
      <c r="M8598" t="str">
        <f>IF(ISERROR(VLOOKUP(A8598,'[1]Ecart validé'!$A:$A,1,FALSE)),Z8598,"Ecart Validé")</f>
        <v>valid</v>
      </c>
      <c r="R8598" t="s">
        <v>30</v>
      </c>
      <c r="X8598"/>
      <c r="Y8598"/>
      <c r="Z8598" t="s">
        <v>31</v>
      </c>
    </row>
    <row r="8599" spans="1:26" x14ac:dyDescent="0.3">
      <c r="A8599" t="s">
        <v>11171</v>
      </c>
      <c r="B8599" t="s">
        <v>3157</v>
      </c>
      <c r="C8599">
        <v>60720</v>
      </c>
      <c r="D8599" t="str">
        <f>+VLOOKUP(C8599,Param!K:L,2,FALSE)</f>
        <v>ALTERFOOD</v>
      </c>
      <c r="E8599">
        <v>1190405898</v>
      </c>
      <c r="F8599" t="s">
        <v>8260</v>
      </c>
      <c r="G8599" t="s">
        <v>29</v>
      </c>
      <c r="H8599" s="5">
        <v>576.66</v>
      </c>
      <c r="I8599" s="5">
        <v>576.66300000000001</v>
      </c>
      <c r="J8599" s="5">
        <v>-3.0000000000427402E-3</v>
      </c>
      <c r="K8599" s="5">
        <v>576.66</v>
      </c>
      <c r="L8599" s="5">
        <v>0</v>
      </c>
      <c r="M8599" t="str">
        <f>IF(ISERROR(VLOOKUP(A8599,'[1]Ecart validé'!$A:$A,1,FALSE)),Z8599,"Ecart Validé")</f>
        <v>valid</v>
      </c>
      <c r="R8599" t="s">
        <v>30</v>
      </c>
      <c r="X8599"/>
      <c r="Y8599"/>
      <c r="Z8599" t="s">
        <v>31</v>
      </c>
    </row>
    <row r="8600" spans="1:26" x14ac:dyDescent="0.3">
      <c r="A8600" t="s">
        <v>11172</v>
      </c>
      <c r="B8600" t="s">
        <v>3157</v>
      </c>
      <c r="C8600">
        <v>60720</v>
      </c>
      <c r="D8600" t="str">
        <f>+VLOOKUP(C8600,Param!K:L,2,FALSE)</f>
        <v>ALTERFOOD</v>
      </c>
      <c r="E8600">
        <v>1190405898</v>
      </c>
      <c r="F8600" t="s">
        <v>8262</v>
      </c>
      <c r="G8600" t="s">
        <v>29</v>
      </c>
      <c r="H8600" s="5">
        <v>554.82000000000005</v>
      </c>
      <c r="I8600" s="5">
        <v>554.82180000000005</v>
      </c>
      <c r="J8600" s="5">
        <v>-1.8000000000029099E-3</v>
      </c>
      <c r="K8600" s="5">
        <v>554.82000000000005</v>
      </c>
      <c r="L8600" s="5">
        <v>0</v>
      </c>
      <c r="M8600" t="str">
        <f>IF(ISERROR(VLOOKUP(A8600,'[1]Ecart validé'!$A:$A,1,FALSE)),Z8600,"Ecart Validé")</f>
        <v>valid</v>
      </c>
      <c r="R8600" t="s">
        <v>30</v>
      </c>
      <c r="X8600"/>
      <c r="Y8600"/>
      <c r="Z8600" t="s">
        <v>31</v>
      </c>
    </row>
    <row r="8601" spans="1:26" x14ac:dyDescent="0.3">
      <c r="A8601" t="s">
        <v>11173</v>
      </c>
      <c r="B8601" t="s">
        <v>3157</v>
      </c>
      <c r="C8601">
        <v>60720</v>
      </c>
      <c r="D8601" t="str">
        <f>+VLOOKUP(C8601,Param!K:L,2,FALSE)</f>
        <v>ALTERFOOD</v>
      </c>
      <c r="E8601">
        <v>1190405898</v>
      </c>
      <c r="F8601" t="s">
        <v>8264</v>
      </c>
      <c r="G8601" t="s">
        <v>29</v>
      </c>
      <c r="H8601" s="5">
        <v>1301.78</v>
      </c>
      <c r="I8601" s="5">
        <v>1301.7798</v>
      </c>
      <c r="J8601" s="5">
        <v>1.99999999949795E-4</v>
      </c>
      <c r="K8601" s="5">
        <v>1301.78</v>
      </c>
      <c r="L8601" s="5">
        <v>0</v>
      </c>
      <c r="M8601" t="str">
        <f>IF(ISERROR(VLOOKUP(A8601,'[1]Ecart validé'!$A:$A,1,FALSE)),Z8601,"Ecart Validé")</f>
        <v>valid</v>
      </c>
      <c r="R8601" t="s">
        <v>30</v>
      </c>
      <c r="X8601"/>
      <c r="Y8601"/>
      <c r="Z8601" t="s">
        <v>31</v>
      </c>
    </row>
    <row r="8602" spans="1:26" x14ac:dyDescent="0.3">
      <c r="A8602" t="s">
        <v>11174</v>
      </c>
      <c r="B8602" t="s">
        <v>3157</v>
      </c>
      <c r="C8602">
        <v>60720</v>
      </c>
      <c r="D8602" t="str">
        <f>+VLOOKUP(C8602,Param!K:L,2,FALSE)</f>
        <v>ALTERFOOD</v>
      </c>
      <c r="E8602">
        <v>1190405898</v>
      </c>
      <c r="F8602" t="s">
        <v>8266</v>
      </c>
      <c r="G8602" t="s">
        <v>29</v>
      </c>
      <c r="H8602" s="5">
        <v>2003.78</v>
      </c>
      <c r="I8602" s="5">
        <v>2003.7755999999999</v>
      </c>
      <c r="J8602" s="5">
        <v>4.4000000000323702E-3</v>
      </c>
      <c r="K8602" s="5">
        <v>2003.78</v>
      </c>
      <c r="L8602" s="5">
        <v>0</v>
      </c>
      <c r="M8602" t="str">
        <f>IF(ISERROR(VLOOKUP(A8602,'[1]Ecart validé'!$A:$A,1,FALSE)),Z8602,"Ecart Validé")</f>
        <v>valid</v>
      </c>
      <c r="R8602" t="s">
        <v>30</v>
      </c>
      <c r="X8602"/>
      <c r="Y8602"/>
      <c r="Z8602" t="s">
        <v>31</v>
      </c>
    </row>
    <row r="8603" spans="1:26" x14ac:dyDescent="0.3">
      <c r="A8603" t="s">
        <v>11175</v>
      </c>
      <c r="B8603" t="s">
        <v>3157</v>
      </c>
      <c r="C8603">
        <v>182899</v>
      </c>
      <c r="D8603" t="str">
        <f>+VLOOKUP(C8603,Param!K:L,2,FALSE)</f>
        <v>COMPTOIR DES GRANDES MARQUES</v>
      </c>
      <c r="E8603">
        <v>119505885</v>
      </c>
      <c r="F8603" t="s">
        <v>8617</v>
      </c>
      <c r="G8603" t="s">
        <v>29</v>
      </c>
      <c r="H8603" s="5">
        <v>57.38</v>
      </c>
      <c r="I8603" s="5">
        <v>57.380400000000002</v>
      </c>
      <c r="J8603" s="5">
        <v>-3.9999999999906701E-4</v>
      </c>
      <c r="K8603" s="5">
        <v>57.38</v>
      </c>
      <c r="L8603" s="5">
        <v>0</v>
      </c>
      <c r="M8603" t="str">
        <f>IF(ISERROR(VLOOKUP(A8603,'[1]Ecart validé'!$A:$A,1,FALSE)),Z8603,"Ecart Validé")</f>
        <v>valid</v>
      </c>
      <c r="R8603" t="s">
        <v>30</v>
      </c>
      <c r="X8603"/>
      <c r="Y8603"/>
      <c r="Z8603" t="s">
        <v>31</v>
      </c>
    </row>
    <row r="8604" spans="1:26" x14ac:dyDescent="0.3">
      <c r="A8604" t="s">
        <v>11176</v>
      </c>
      <c r="B8604" t="s">
        <v>3157</v>
      </c>
      <c r="C8604">
        <v>182899</v>
      </c>
      <c r="D8604" t="str">
        <f>+VLOOKUP(C8604,Param!K:L,2,FALSE)</f>
        <v>COMPTOIR DES GRANDES MARQUES</v>
      </c>
      <c r="E8604">
        <v>119505885</v>
      </c>
      <c r="F8604" t="s">
        <v>8260</v>
      </c>
      <c r="G8604" t="s">
        <v>29</v>
      </c>
      <c r="H8604" s="5">
        <v>67.06</v>
      </c>
      <c r="I8604" s="5">
        <v>67.06</v>
      </c>
      <c r="J8604" s="5">
        <v>0</v>
      </c>
      <c r="K8604" s="5">
        <v>67.06</v>
      </c>
      <c r="L8604" s="5">
        <v>0</v>
      </c>
      <c r="M8604" t="str">
        <f>IF(ISERROR(VLOOKUP(A8604,'[1]Ecart validé'!$A:$A,1,FALSE)),Z8604,"Ecart Validé")</f>
        <v>valid</v>
      </c>
      <c r="R8604" t="s">
        <v>30</v>
      </c>
      <c r="X8604"/>
      <c r="Y8604"/>
      <c r="Z8604" t="s">
        <v>31</v>
      </c>
    </row>
    <row r="8605" spans="1:26" x14ac:dyDescent="0.3">
      <c r="A8605" t="s">
        <v>11177</v>
      </c>
      <c r="B8605" t="s">
        <v>3157</v>
      </c>
      <c r="C8605">
        <v>182899</v>
      </c>
      <c r="D8605" t="str">
        <f>+VLOOKUP(C8605,Param!K:L,2,FALSE)</f>
        <v>COMPTOIR DES GRANDES MARQUES</v>
      </c>
      <c r="E8605">
        <v>119505885</v>
      </c>
      <c r="F8605" t="s">
        <v>8262</v>
      </c>
      <c r="G8605" t="s">
        <v>29</v>
      </c>
      <c r="H8605" s="5">
        <v>1213.32</v>
      </c>
      <c r="I8605" s="5">
        <v>1213.3155999999999</v>
      </c>
      <c r="J8605" s="5">
        <v>4.4000000000323702E-3</v>
      </c>
      <c r="K8605" s="5">
        <v>1213.32</v>
      </c>
      <c r="L8605" s="5">
        <v>0</v>
      </c>
      <c r="M8605" t="str">
        <f>IF(ISERROR(VLOOKUP(A8605,'[1]Ecart validé'!$A:$A,1,FALSE)),Z8605,"Ecart Validé")</f>
        <v>valid</v>
      </c>
      <c r="R8605" t="s">
        <v>30</v>
      </c>
      <c r="X8605"/>
      <c r="Y8605"/>
      <c r="Z8605" t="s">
        <v>31</v>
      </c>
    </row>
    <row r="8606" spans="1:26" x14ac:dyDescent="0.3">
      <c r="A8606" t="s">
        <v>11178</v>
      </c>
      <c r="B8606" t="s">
        <v>3157</v>
      </c>
      <c r="C8606">
        <v>182899</v>
      </c>
      <c r="D8606" t="str">
        <f>+VLOOKUP(C8606,Param!K:L,2,FALSE)</f>
        <v>COMPTOIR DES GRANDES MARQUES</v>
      </c>
      <c r="E8606">
        <v>119505885</v>
      </c>
      <c r="F8606" t="s">
        <v>8264</v>
      </c>
      <c r="G8606" t="s">
        <v>29</v>
      </c>
      <c r="H8606" s="5">
        <v>4130.8</v>
      </c>
      <c r="I8606" s="5">
        <v>4130.7965999999997</v>
      </c>
      <c r="J8606" s="5">
        <v>3.4000000005107701E-3</v>
      </c>
      <c r="K8606" s="5">
        <v>4130.8</v>
      </c>
      <c r="L8606" s="5">
        <v>0</v>
      </c>
      <c r="M8606" t="str">
        <f>IF(ISERROR(VLOOKUP(A8606,'[1]Ecart validé'!$A:$A,1,FALSE)),Z8606,"Ecart Validé")</f>
        <v>valid</v>
      </c>
      <c r="R8606" t="s">
        <v>30</v>
      </c>
      <c r="X8606"/>
      <c r="Y8606"/>
      <c r="Z8606" t="s">
        <v>31</v>
      </c>
    </row>
    <row r="8607" spans="1:26" x14ac:dyDescent="0.3">
      <c r="A8607" t="s">
        <v>11179</v>
      </c>
      <c r="B8607" t="s">
        <v>3157</v>
      </c>
      <c r="C8607">
        <v>182899</v>
      </c>
      <c r="D8607" t="str">
        <f>+VLOOKUP(C8607,Param!K:L,2,FALSE)</f>
        <v>COMPTOIR DES GRANDES MARQUES</v>
      </c>
      <c r="E8607">
        <v>119505885</v>
      </c>
      <c r="F8607" t="s">
        <v>8266</v>
      </c>
      <c r="G8607" t="s">
        <v>29</v>
      </c>
      <c r="H8607" s="5">
        <v>4355.28</v>
      </c>
      <c r="I8607" s="5">
        <v>4355.2761</v>
      </c>
      <c r="J8607" s="5">
        <v>3.8999999997031401E-3</v>
      </c>
      <c r="K8607" s="5">
        <v>4355.28</v>
      </c>
      <c r="L8607" s="5">
        <v>0</v>
      </c>
      <c r="M8607" t="str">
        <f>IF(ISERROR(VLOOKUP(A8607,'[1]Ecart validé'!$A:$A,1,FALSE)),Z8607,"Ecart Validé")</f>
        <v>valid</v>
      </c>
      <c r="R8607" t="s">
        <v>30</v>
      </c>
      <c r="X8607"/>
      <c r="Y8607"/>
      <c r="Z8607" t="s">
        <v>31</v>
      </c>
    </row>
    <row r="8608" spans="1:26" x14ac:dyDescent="0.3">
      <c r="A8608" t="s">
        <v>11180</v>
      </c>
      <c r="B8608" t="s">
        <v>3157</v>
      </c>
      <c r="C8608">
        <v>214646</v>
      </c>
      <c r="D8608" t="str">
        <f>+VLOOKUP(C8608,Param!K:L,2,FALSE)</f>
        <v>STN TEFID</v>
      </c>
      <c r="E8608">
        <v>2150284252</v>
      </c>
      <c r="F8608" t="s">
        <v>8617</v>
      </c>
      <c r="G8608" t="s">
        <v>29</v>
      </c>
      <c r="H8608" s="5">
        <v>140.91</v>
      </c>
      <c r="I8608" s="5">
        <v>140.90629999999999</v>
      </c>
      <c r="J8608" s="5">
        <v>3.70000000000914E-3</v>
      </c>
      <c r="K8608" s="5">
        <v>140.91</v>
      </c>
      <c r="L8608" s="5">
        <v>0</v>
      </c>
      <c r="M8608" t="str">
        <f>IF(ISERROR(VLOOKUP(A8608,'[1]Ecart validé'!$A:$A,1,FALSE)),Z8608,"Ecart Validé")</f>
        <v>valid</v>
      </c>
      <c r="R8608" t="s">
        <v>30</v>
      </c>
      <c r="X8608"/>
      <c r="Y8608"/>
      <c r="Z8608" t="s">
        <v>31</v>
      </c>
    </row>
    <row r="8609" spans="1:26" x14ac:dyDescent="0.3">
      <c r="A8609" t="s">
        <v>11181</v>
      </c>
      <c r="B8609" t="s">
        <v>3157</v>
      </c>
      <c r="C8609">
        <v>214646</v>
      </c>
      <c r="D8609" t="str">
        <f>+VLOOKUP(C8609,Param!K:L,2,FALSE)</f>
        <v>STN TEFID</v>
      </c>
      <c r="E8609">
        <v>2150284252</v>
      </c>
      <c r="F8609" t="s">
        <v>8260</v>
      </c>
      <c r="G8609" t="s">
        <v>29</v>
      </c>
      <c r="H8609" s="5">
        <v>19641.61</v>
      </c>
      <c r="I8609" s="5">
        <v>19641.6086</v>
      </c>
      <c r="J8609" s="5">
        <v>1.40000000101281E-3</v>
      </c>
      <c r="K8609" s="5">
        <v>19641.61</v>
      </c>
      <c r="L8609" s="5">
        <v>0</v>
      </c>
      <c r="M8609" t="str">
        <f>IF(ISERROR(VLOOKUP(A8609,'[1]Ecart validé'!$A:$A,1,FALSE)),Z8609,"Ecart Validé")</f>
        <v>valid</v>
      </c>
      <c r="R8609" t="s">
        <v>30</v>
      </c>
      <c r="X8609"/>
      <c r="Y8609"/>
      <c r="Z8609" t="s">
        <v>31</v>
      </c>
    </row>
    <row r="8610" spans="1:26" x14ac:dyDescent="0.3">
      <c r="A8610" t="s">
        <v>11182</v>
      </c>
      <c r="B8610" t="s">
        <v>3157</v>
      </c>
      <c r="C8610">
        <v>214646</v>
      </c>
      <c r="D8610" t="str">
        <f>+VLOOKUP(C8610,Param!K:L,2,FALSE)</f>
        <v>STN TEFID</v>
      </c>
      <c r="E8610">
        <v>2150284252</v>
      </c>
      <c r="F8610" t="s">
        <v>8262</v>
      </c>
      <c r="G8610" t="s">
        <v>29</v>
      </c>
      <c r="H8610" s="5">
        <v>28639.91</v>
      </c>
      <c r="I8610" s="5">
        <v>28639.907999999999</v>
      </c>
      <c r="J8610" s="5">
        <v>2.0000000004074502E-3</v>
      </c>
      <c r="K8610" s="5">
        <v>28639.91</v>
      </c>
      <c r="L8610" s="5">
        <v>0</v>
      </c>
      <c r="M8610" t="str">
        <f>IF(ISERROR(VLOOKUP(A8610,'[1]Ecart validé'!$A:$A,1,FALSE)),Z8610,"Ecart Validé")</f>
        <v>valid</v>
      </c>
      <c r="R8610" t="s">
        <v>30</v>
      </c>
      <c r="X8610"/>
      <c r="Y8610"/>
      <c r="Z8610" t="s">
        <v>31</v>
      </c>
    </row>
    <row r="8611" spans="1:26" x14ac:dyDescent="0.3">
      <c r="A8611" t="s">
        <v>11183</v>
      </c>
      <c r="B8611" t="s">
        <v>3157</v>
      </c>
      <c r="C8611">
        <v>214646</v>
      </c>
      <c r="D8611" t="str">
        <f>+VLOOKUP(C8611,Param!K:L,2,FALSE)</f>
        <v>STN TEFID</v>
      </c>
      <c r="E8611">
        <v>2150284252</v>
      </c>
      <c r="F8611" t="s">
        <v>8264</v>
      </c>
      <c r="G8611" t="s">
        <v>29</v>
      </c>
      <c r="H8611" s="5">
        <v>20602.7</v>
      </c>
      <c r="I8611" s="5">
        <v>20602.699100000002</v>
      </c>
      <c r="J8611" s="5">
        <v>8.9999999909195995E-4</v>
      </c>
      <c r="K8611" s="5">
        <v>20602.7</v>
      </c>
      <c r="L8611" s="5">
        <v>0</v>
      </c>
      <c r="M8611" t="str">
        <f>IF(ISERROR(VLOOKUP(A8611,'[1]Ecart validé'!$A:$A,1,FALSE)),Z8611,"Ecart Validé")</f>
        <v>valid</v>
      </c>
      <c r="R8611" t="s">
        <v>30</v>
      </c>
      <c r="X8611"/>
      <c r="Y8611"/>
      <c r="Z8611" t="s">
        <v>31</v>
      </c>
    </row>
    <row r="8612" spans="1:26" x14ac:dyDescent="0.3">
      <c r="A8612" t="s">
        <v>11184</v>
      </c>
      <c r="B8612" t="s">
        <v>3157</v>
      </c>
      <c r="C8612">
        <v>214646</v>
      </c>
      <c r="D8612" t="str">
        <f>+VLOOKUP(C8612,Param!K:L,2,FALSE)</f>
        <v>STN TEFID</v>
      </c>
      <c r="E8612">
        <v>2150284252</v>
      </c>
      <c r="F8612" t="s">
        <v>8266</v>
      </c>
      <c r="G8612" t="s">
        <v>29</v>
      </c>
      <c r="H8612" s="5">
        <v>24281.49</v>
      </c>
      <c r="I8612" s="5">
        <v>24281.486199999999</v>
      </c>
      <c r="J8612" s="5">
        <v>3.8000000022293499E-3</v>
      </c>
      <c r="K8612" s="5">
        <v>24281.49</v>
      </c>
      <c r="L8612" s="5">
        <v>0</v>
      </c>
      <c r="M8612" t="str">
        <f>IF(ISERROR(VLOOKUP(A8612,'[1]Ecart validé'!$A:$A,1,FALSE)),Z8612,"Ecart Validé")</f>
        <v>valid</v>
      </c>
      <c r="R8612" t="s">
        <v>30</v>
      </c>
      <c r="X8612"/>
      <c r="Y8612"/>
      <c r="Z8612" t="s">
        <v>31</v>
      </c>
    </row>
    <row r="8613" spans="1:26" x14ac:dyDescent="0.3">
      <c r="A8613" t="s">
        <v>11185</v>
      </c>
      <c r="B8613" t="s">
        <v>3157</v>
      </c>
      <c r="C8613">
        <v>57952</v>
      </c>
      <c r="D8613" t="str">
        <f>+VLOOKUP(C8613,Param!K:L,2,FALSE)</f>
        <v>ETABLISSEMENTS DUGAS</v>
      </c>
      <c r="E8613">
        <v>1150054231</v>
      </c>
      <c r="F8613" t="s">
        <v>8260</v>
      </c>
      <c r="G8613" t="s">
        <v>29</v>
      </c>
      <c r="H8613" s="5">
        <v>101.4</v>
      </c>
      <c r="I8613" s="5">
        <v>101.4</v>
      </c>
      <c r="J8613" s="5">
        <v>0</v>
      </c>
      <c r="K8613" s="5">
        <v>101.4</v>
      </c>
      <c r="L8613" s="5">
        <v>0</v>
      </c>
      <c r="M8613" t="str">
        <f>IF(ISERROR(VLOOKUP(A8613,'[1]Ecart validé'!$A:$A,1,FALSE)),Z8613,"Ecart Validé")</f>
        <v>valid</v>
      </c>
      <c r="R8613" t="s">
        <v>30</v>
      </c>
      <c r="X8613"/>
      <c r="Y8613"/>
      <c r="Z8613" t="s">
        <v>31</v>
      </c>
    </row>
    <row r="8614" spans="1:26" x14ac:dyDescent="0.3">
      <c r="A8614" t="s">
        <v>11186</v>
      </c>
      <c r="B8614" t="s">
        <v>3157</v>
      </c>
      <c r="C8614">
        <v>57952</v>
      </c>
      <c r="D8614" t="str">
        <f>+VLOOKUP(C8614,Param!K:L,2,FALSE)</f>
        <v>ETABLISSEMENTS DUGAS</v>
      </c>
      <c r="E8614">
        <v>1150054231</v>
      </c>
      <c r="F8614" t="s">
        <v>8262</v>
      </c>
      <c r="G8614" t="s">
        <v>29</v>
      </c>
      <c r="H8614" s="5">
        <v>382.32</v>
      </c>
      <c r="I8614" s="5">
        <v>382.32</v>
      </c>
      <c r="J8614" s="5">
        <v>0</v>
      </c>
      <c r="K8614" s="5">
        <v>382.32</v>
      </c>
      <c r="L8614" s="5">
        <v>0</v>
      </c>
      <c r="M8614" t="str">
        <f>IF(ISERROR(VLOOKUP(A8614,'[1]Ecart validé'!$A:$A,1,FALSE)),Z8614,"Ecart Validé")</f>
        <v>valid</v>
      </c>
      <c r="R8614" t="s">
        <v>30</v>
      </c>
      <c r="X8614"/>
      <c r="Y8614"/>
      <c r="Z8614" t="s">
        <v>31</v>
      </c>
    </row>
    <row r="8615" spans="1:26" x14ac:dyDescent="0.3">
      <c r="A8615" t="s">
        <v>11187</v>
      </c>
      <c r="B8615" t="s">
        <v>3157</v>
      </c>
      <c r="C8615">
        <v>57952</v>
      </c>
      <c r="D8615" t="str">
        <f>+VLOOKUP(C8615,Param!K:L,2,FALSE)</f>
        <v>ETABLISSEMENTS DUGAS</v>
      </c>
      <c r="E8615">
        <v>1150054231</v>
      </c>
      <c r="F8615" t="s">
        <v>8264</v>
      </c>
      <c r="G8615" t="s">
        <v>29</v>
      </c>
      <c r="H8615" s="5">
        <v>869.5</v>
      </c>
      <c r="I8615" s="5">
        <v>869.50450000000001</v>
      </c>
      <c r="J8615" s="5">
        <v>-4.5000000000072699E-3</v>
      </c>
      <c r="K8615" s="5">
        <v>869.5</v>
      </c>
      <c r="L8615" s="5">
        <v>0</v>
      </c>
      <c r="M8615" t="str">
        <f>IF(ISERROR(VLOOKUP(A8615,'[1]Ecart validé'!$A:$A,1,FALSE)),Z8615,"Ecart Validé")</f>
        <v>valid</v>
      </c>
      <c r="R8615" t="s">
        <v>30</v>
      </c>
      <c r="X8615"/>
      <c r="Y8615"/>
      <c r="Z8615" t="s">
        <v>31</v>
      </c>
    </row>
    <row r="8616" spans="1:26" x14ac:dyDescent="0.3">
      <c r="A8616" t="s">
        <v>11188</v>
      </c>
      <c r="B8616" t="s">
        <v>3157</v>
      </c>
      <c r="C8616">
        <v>57952</v>
      </c>
      <c r="D8616" t="str">
        <f>+VLOOKUP(C8616,Param!K:L,2,FALSE)</f>
        <v>ETABLISSEMENTS DUGAS</v>
      </c>
      <c r="E8616">
        <v>1150054231</v>
      </c>
      <c r="F8616" t="s">
        <v>8266</v>
      </c>
      <c r="G8616" t="s">
        <v>29</v>
      </c>
      <c r="H8616" s="5">
        <v>945.7</v>
      </c>
      <c r="I8616" s="5">
        <v>945.70249999999999</v>
      </c>
      <c r="J8616" s="5">
        <v>-2.4999999999408798E-3</v>
      </c>
      <c r="K8616" s="5">
        <v>945.7</v>
      </c>
      <c r="L8616" s="5">
        <v>0</v>
      </c>
      <c r="M8616" t="str">
        <f>IF(ISERROR(VLOOKUP(A8616,'[1]Ecart validé'!$A:$A,1,FALSE)),Z8616,"Ecart Validé")</f>
        <v>valid</v>
      </c>
      <c r="R8616" t="s">
        <v>30</v>
      </c>
      <c r="X8616"/>
      <c r="Y8616"/>
      <c r="Z8616" t="s">
        <v>31</v>
      </c>
    </row>
    <row r="8617" spans="1:26" x14ac:dyDescent="0.3">
      <c r="A8617" t="s">
        <v>11189</v>
      </c>
      <c r="B8617" t="s">
        <v>3157</v>
      </c>
      <c r="C8617">
        <v>57952</v>
      </c>
      <c r="D8617" t="str">
        <f>+VLOOKUP(C8617,Param!K:L,2,FALSE)</f>
        <v>ETABLISSEMENTS DUGAS</v>
      </c>
      <c r="E8617" t="s">
        <v>4755</v>
      </c>
      <c r="F8617" t="s">
        <v>8617</v>
      </c>
      <c r="G8617" t="s">
        <v>29</v>
      </c>
      <c r="H8617" s="5">
        <v>-20.53</v>
      </c>
      <c r="I8617" s="5">
        <v>-20.531400000000001</v>
      </c>
      <c r="J8617" s="5">
        <v>1.4000000000002899E-3</v>
      </c>
      <c r="K8617" s="5">
        <v>-20.53</v>
      </c>
      <c r="L8617" s="5">
        <v>0</v>
      </c>
      <c r="M8617" t="str">
        <f>IF(ISERROR(VLOOKUP(A8617,'[1]Ecart validé'!$A:$A,1,FALSE)),Z8617,"Ecart Validé")</f>
        <v>valid</v>
      </c>
      <c r="R8617" t="s">
        <v>30</v>
      </c>
      <c r="X8617"/>
      <c r="Y8617"/>
      <c r="Z8617" t="s">
        <v>31</v>
      </c>
    </row>
    <row r="8618" spans="1:26" x14ac:dyDescent="0.3">
      <c r="A8618" t="s">
        <v>11190</v>
      </c>
      <c r="B8618" t="s">
        <v>3157</v>
      </c>
      <c r="C8618">
        <v>57952</v>
      </c>
      <c r="D8618" t="str">
        <f>+VLOOKUP(C8618,Param!K:L,2,FALSE)</f>
        <v>ETABLISSEMENTS DUGAS</v>
      </c>
      <c r="E8618" t="s">
        <v>4755</v>
      </c>
      <c r="F8618" t="s">
        <v>8271</v>
      </c>
      <c r="G8618" t="s">
        <v>29</v>
      </c>
      <c r="H8618" s="5">
        <v>262.51</v>
      </c>
      <c r="I8618" s="5">
        <v>262.50959999999998</v>
      </c>
      <c r="J8618" s="5">
        <v>4.0000000001327803E-4</v>
      </c>
      <c r="K8618" s="5">
        <v>262.51</v>
      </c>
      <c r="L8618" s="5">
        <v>0</v>
      </c>
      <c r="M8618" t="str">
        <f>IF(ISERROR(VLOOKUP(A8618,'[1]Ecart validé'!$A:$A,1,FALSE)),Z8618,"Ecart Validé")</f>
        <v>valid</v>
      </c>
      <c r="R8618" t="s">
        <v>30</v>
      </c>
      <c r="X8618"/>
      <c r="Y8618"/>
      <c r="Z8618" t="s">
        <v>31</v>
      </c>
    </row>
    <row r="8619" spans="1:26" x14ac:dyDescent="0.3">
      <c r="A8619" t="s">
        <v>11191</v>
      </c>
      <c r="B8619" t="s">
        <v>3157</v>
      </c>
      <c r="C8619">
        <v>57952</v>
      </c>
      <c r="D8619" t="str">
        <f>+VLOOKUP(C8619,Param!K:L,2,FALSE)</f>
        <v>ETABLISSEMENTS DUGAS</v>
      </c>
      <c r="E8619" t="s">
        <v>4753</v>
      </c>
      <c r="F8619" t="s">
        <v>8617</v>
      </c>
      <c r="G8619" t="s">
        <v>29</v>
      </c>
      <c r="H8619" s="5">
        <v>-331.32</v>
      </c>
      <c r="I8619" s="5">
        <v>-331.31849999999997</v>
      </c>
      <c r="J8619" s="5">
        <v>-1.5000000000213701E-3</v>
      </c>
      <c r="K8619" s="5">
        <v>-331.32</v>
      </c>
      <c r="L8619" s="5">
        <v>0</v>
      </c>
      <c r="M8619" t="str">
        <f>IF(ISERROR(VLOOKUP(A8619,'[1]Ecart validé'!$A:$A,1,FALSE)),Z8619,"Ecart Validé")</f>
        <v>valid</v>
      </c>
      <c r="R8619" t="s">
        <v>30</v>
      </c>
      <c r="X8619"/>
      <c r="Y8619"/>
      <c r="Z8619" t="s">
        <v>31</v>
      </c>
    </row>
    <row r="8620" spans="1:26" x14ac:dyDescent="0.3">
      <c r="A8620" t="s">
        <v>11192</v>
      </c>
      <c r="B8620" t="s">
        <v>3157</v>
      </c>
      <c r="C8620">
        <v>57952</v>
      </c>
      <c r="D8620" t="str">
        <f>+VLOOKUP(C8620,Param!K:L,2,FALSE)</f>
        <v>ETABLISSEMENTS DUGAS</v>
      </c>
      <c r="E8620" t="s">
        <v>4753</v>
      </c>
      <c r="F8620" t="s">
        <v>8271</v>
      </c>
      <c r="G8620" t="s">
        <v>29</v>
      </c>
      <c r="H8620" s="5">
        <v>3942.28</v>
      </c>
      <c r="I8620" s="5">
        <v>3942.2784000000001</v>
      </c>
      <c r="J8620" s="5">
        <v>1.6000000000531099E-3</v>
      </c>
      <c r="K8620" s="5">
        <v>3942.28</v>
      </c>
      <c r="L8620" s="5">
        <v>0</v>
      </c>
      <c r="M8620" t="str">
        <f>IF(ISERROR(VLOOKUP(A8620,'[1]Ecart validé'!$A:$A,1,FALSE)),Z8620,"Ecart Validé")</f>
        <v>valid</v>
      </c>
      <c r="R8620" t="s">
        <v>30</v>
      </c>
      <c r="X8620"/>
      <c r="Y8620"/>
      <c r="Z8620" t="s">
        <v>31</v>
      </c>
    </row>
    <row r="8621" spans="1:26" x14ac:dyDescent="0.3">
      <c r="A8621" t="s">
        <v>11193</v>
      </c>
      <c r="B8621" t="s">
        <v>3157</v>
      </c>
      <c r="C8621">
        <v>57952</v>
      </c>
      <c r="D8621" t="str">
        <f>+VLOOKUP(C8621,Param!K:L,2,FALSE)</f>
        <v>ETABLISSEMENTS DUGAS</v>
      </c>
      <c r="E8621" t="s">
        <v>4757</v>
      </c>
      <c r="F8621" t="s">
        <v>8271</v>
      </c>
      <c r="G8621" t="s">
        <v>29</v>
      </c>
      <c r="H8621" s="5">
        <v>1594.45</v>
      </c>
      <c r="I8621" s="5">
        <v>1594.45</v>
      </c>
      <c r="J8621" s="5">
        <v>0</v>
      </c>
      <c r="K8621" s="5">
        <v>1594.45</v>
      </c>
      <c r="L8621" s="5">
        <v>0</v>
      </c>
      <c r="M8621" t="str">
        <f>IF(ISERROR(VLOOKUP(A8621,'[1]Ecart validé'!$A:$A,1,FALSE)),Z8621,"Ecart Validé")</f>
        <v>valid</v>
      </c>
      <c r="R8621" t="s">
        <v>30</v>
      </c>
      <c r="X8621"/>
      <c r="Y8621"/>
      <c r="Z8621" t="s">
        <v>31</v>
      </c>
    </row>
    <row r="8622" spans="1:26" x14ac:dyDescent="0.3">
      <c r="A8622" t="s">
        <v>11194</v>
      </c>
      <c r="B8622" t="s">
        <v>3157</v>
      </c>
      <c r="C8622">
        <v>2270</v>
      </c>
      <c r="D8622" t="str">
        <f>+VLOOKUP(C8622,Param!K:L,2,FALSE)</f>
        <v>VILLEROY ET BOCH AG</v>
      </c>
      <c r="E8622">
        <v>29314034</v>
      </c>
      <c r="F8622" t="s">
        <v>8617</v>
      </c>
      <c r="G8622" t="s">
        <v>29</v>
      </c>
      <c r="H8622" s="5">
        <v>320.81</v>
      </c>
      <c r="I8622" s="5">
        <v>320.81209999999999</v>
      </c>
      <c r="J8622" s="5">
        <v>-2.0999999999844398E-3</v>
      </c>
      <c r="K8622" s="5">
        <v>320.81</v>
      </c>
      <c r="L8622" s="5">
        <v>0</v>
      </c>
      <c r="M8622" t="str">
        <f>IF(ISERROR(VLOOKUP(A8622,'[1]Ecart validé'!$A:$A,1,FALSE)),Z8622,"Ecart Validé")</f>
        <v>valid</v>
      </c>
      <c r="R8622" t="s">
        <v>30</v>
      </c>
      <c r="X8622"/>
      <c r="Y8622"/>
      <c r="Z8622" t="s">
        <v>31</v>
      </c>
    </row>
    <row r="8623" spans="1:26" x14ac:dyDescent="0.3">
      <c r="A8623" t="s">
        <v>11195</v>
      </c>
      <c r="B8623" t="s">
        <v>3157</v>
      </c>
      <c r="C8623">
        <v>2270</v>
      </c>
      <c r="D8623" t="str">
        <f>+VLOOKUP(C8623,Param!K:L,2,FALSE)</f>
        <v>VILLEROY ET BOCH AG</v>
      </c>
      <c r="E8623">
        <v>29314034</v>
      </c>
      <c r="F8623" t="s">
        <v>8260</v>
      </c>
      <c r="G8623" t="s">
        <v>29</v>
      </c>
      <c r="H8623" s="5">
        <v>189.8</v>
      </c>
      <c r="I8623" s="5">
        <v>189.80289999999999</v>
      </c>
      <c r="J8623" s="5">
        <v>-2.8999999999825801E-3</v>
      </c>
      <c r="K8623" s="5">
        <v>189.8</v>
      </c>
      <c r="L8623" s="5">
        <v>0</v>
      </c>
      <c r="M8623" t="str">
        <f>IF(ISERROR(VLOOKUP(A8623,'[1]Ecart validé'!$A:$A,1,FALSE)),Z8623,"Ecart Validé")</f>
        <v>valid</v>
      </c>
      <c r="R8623" t="s">
        <v>30</v>
      </c>
      <c r="X8623"/>
      <c r="Y8623"/>
      <c r="Z8623" t="s">
        <v>31</v>
      </c>
    </row>
    <row r="8624" spans="1:26" x14ac:dyDescent="0.3">
      <c r="A8624" t="s">
        <v>11196</v>
      </c>
      <c r="B8624" t="s">
        <v>3157</v>
      </c>
      <c r="C8624">
        <v>2270</v>
      </c>
      <c r="D8624" t="str">
        <f>+VLOOKUP(C8624,Param!K:L,2,FALSE)</f>
        <v>VILLEROY ET BOCH AG</v>
      </c>
      <c r="E8624">
        <v>29314034</v>
      </c>
      <c r="F8624" t="s">
        <v>8262</v>
      </c>
      <c r="G8624" t="s">
        <v>29</v>
      </c>
      <c r="H8624" s="5">
        <v>253.67</v>
      </c>
      <c r="I8624" s="5">
        <v>253.67019999999999</v>
      </c>
      <c r="J8624" s="5">
        <v>-2.0000000000663901E-4</v>
      </c>
      <c r="K8624" s="5">
        <v>253.67</v>
      </c>
      <c r="L8624" s="5">
        <v>0</v>
      </c>
      <c r="M8624" t="str">
        <f>IF(ISERROR(VLOOKUP(A8624,'[1]Ecart validé'!$A:$A,1,FALSE)),Z8624,"Ecart Validé")</f>
        <v>valid</v>
      </c>
      <c r="R8624" t="s">
        <v>30</v>
      </c>
      <c r="X8624"/>
      <c r="Y8624"/>
      <c r="Z8624" t="s">
        <v>31</v>
      </c>
    </row>
    <row r="8625" spans="1:26" x14ac:dyDescent="0.3">
      <c r="A8625" t="s">
        <v>11197</v>
      </c>
      <c r="B8625" t="s">
        <v>3157</v>
      </c>
      <c r="C8625">
        <v>2270</v>
      </c>
      <c r="D8625" t="str">
        <f>+VLOOKUP(C8625,Param!K:L,2,FALSE)</f>
        <v>VILLEROY ET BOCH AG</v>
      </c>
      <c r="E8625">
        <v>29314034</v>
      </c>
      <c r="F8625" t="s">
        <v>8264</v>
      </c>
      <c r="G8625" t="s">
        <v>29</v>
      </c>
      <c r="H8625" s="5">
        <v>562.86</v>
      </c>
      <c r="I8625" s="5">
        <v>562.85950000000003</v>
      </c>
      <c r="J8625" s="5">
        <v>4.9999999998817603E-4</v>
      </c>
      <c r="K8625" s="5">
        <v>562.86</v>
      </c>
      <c r="L8625" s="5">
        <v>0</v>
      </c>
      <c r="M8625" t="str">
        <f>IF(ISERROR(VLOOKUP(A8625,'[1]Ecart validé'!$A:$A,1,FALSE)),Z8625,"Ecart Validé")</f>
        <v>valid</v>
      </c>
      <c r="R8625" t="s">
        <v>30</v>
      </c>
      <c r="X8625"/>
      <c r="Y8625"/>
      <c r="Z8625" t="s">
        <v>31</v>
      </c>
    </row>
    <row r="8626" spans="1:26" x14ac:dyDescent="0.3">
      <c r="A8626" t="s">
        <v>11198</v>
      </c>
      <c r="B8626" t="s">
        <v>3157</v>
      </c>
      <c r="C8626">
        <v>2270</v>
      </c>
      <c r="D8626" t="str">
        <f>+VLOOKUP(C8626,Param!K:L,2,FALSE)</f>
        <v>VILLEROY ET BOCH AG</v>
      </c>
      <c r="E8626">
        <v>29314034</v>
      </c>
      <c r="F8626" t="s">
        <v>8266</v>
      </c>
      <c r="G8626" t="s">
        <v>29</v>
      </c>
      <c r="H8626" s="5">
        <v>417.45</v>
      </c>
      <c r="I8626" s="5">
        <v>417.44639999999998</v>
      </c>
      <c r="J8626" s="5">
        <v>3.6000000000058199E-3</v>
      </c>
      <c r="K8626" s="5">
        <v>417.45</v>
      </c>
      <c r="L8626" s="5">
        <v>0</v>
      </c>
      <c r="M8626" t="str">
        <f>IF(ISERROR(VLOOKUP(A8626,'[1]Ecart validé'!$A:$A,1,FALSE)),Z8626,"Ecart Validé")</f>
        <v>valid</v>
      </c>
      <c r="R8626" t="s">
        <v>30</v>
      </c>
      <c r="X8626"/>
      <c r="Y8626"/>
      <c r="Z8626" t="s">
        <v>31</v>
      </c>
    </row>
    <row r="8627" spans="1:26" x14ac:dyDescent="0.3">
      <c r="A8627" t="s">
        <v>11199</v>
      </c>
      <c r="B8627" t="s">
        <v>3157</v>
      </c>
      <c r="C8627">
        <v>45851</v>
      </c>
      <c r="D8627" t="str">
        <f>+VLOOKUP(C8627,Param!K:L,2,FALSE)</f>
        <v>CONNEXING</v>
      </c>
      <c r="E8627">
        <v>2140593993</v>
      </c>
      <c r="F8627" t="s">
        <v>8617</v>
      </c>
      <c r="G8627" t="s">
        <v>29</v>
      </c>
      <c r="H8627" s="5">
        <v>503.94</v>
      </c>
      <c r="I8627" s="5">
        <v>503.93799999999999</v>
      </c>
      <c r="J8627" s="5">
        <v>2.0000000000095402E-3</v>
      </c>
      <c r="K8627" s="5">
        <v>503.94</v>
      </c>
      <c r="L8627" s="5">
        <v>0</v>
      </c>
      <c r="M8627" t="str">
        <f>IF(ISERROR(VLOOKUP(A8627,'[1]Ecart validé'!$A:$A,1,FALSE)),Z8627,"Ecart Validé")</f>
        <v>valid</v>
      </c>
      <c r="R8627" t="s">
        <v>30</v>
      </c>
      <c r="X8627"/>
      <c r="Y8627"/>
      <c r="Z8627" t="s">
        <v>31</v>
      </c>
    </row>
    <row r="8628" spans="1:26" x14ac:dyDescent="0.3">
      <c r="A8628" t="s">
        <v>11200</v>
      </c>
      <c r="B8628" t="s">
        <v>3157</v>
      </c>
      <c r="C8628">
        <v>45851</v>
      </c>
      <c r="D8628" t="str">
        <f>+VLOOKUP(C8628,Param!K:L,2,FALSE)</f>
        <v>CONNEXING</v>
      </c>
      <c r="E8628">
        <v>2140593993</v>
      </c>
      <c r="F8628" t="s">
        <v>8260</v>
      </c>
      <c r="G8628" t="s">
        <v>29</v>
      </c>
      <c r="H8628" s="5">
        <v>684.13</v>
      </c>
      <c r="I8628" s="5">
        <v>684.13440000000003</v>
      </c>
      <c r="J8628" s="5">
        <v>-4.4000000000323702E-3</v>
      </c>
      <c r="K8628" s="5">
        <v>684.13</v>
      </c>
      <c r="L8628" s="5">
        <v>0</v>
      </c>
      <c r="M8628" t="str">
        <f>IF(ISERROR(VLOOKUP(A8628,'[1]Ecart validé'!$A:$A,1,FALSE)),Z8628,"Ecart Validé")</f>
        <v>valid</v>
      </c>
      <c r="R8628" t="s">
        <v>30</v>
      </c>
      <c r="X8628"/>
      <c r="Y8628"/>
      <c r="Z8628" t="s">
        <v>31</v>
      </c>
    </row>
    <row r="8629" spans="1:26" x14ac:dyDescent="0.3">
      <c r="A8629" t="s">
        <v>11201</v>
      </c>
      <c r="B8629" t="s">
        <v>3157</v>
      </c>
      <c r="C8629">
        <v>45851</v>
      </c>
      <c r="D8629" t="str">
        <f>+VLOOKUP(C8629,Param!K:L,2,FALSE)</f>
        <v>CONNEXING</v>
      </c>
      <c r="E8629">
        <v>2140593993</v>
      </c>
      <c r="F8629" t="s">
        <v>8262</v>
      </c>
      <c r="G8629" t="s">
        <v>29</v>
      </c>
      <c r="H8629" s="5">
        <v>3033.99</v>
      </c>
      <c r="I8629" s="5">
        <v>3033.9947999999999</v>
      </c>
      <c r="J8629" s="5">
        <v>-4.80000000015934E-3</v>
      </c>
      <c r="K8629" s="5">
        <v>3033.99</v>
      </c>
      <c r="L8629" s="5">
        <v>0</v>
      </c>
      <c r="M8629" t="str">
        <f>IF(ISERROR(VLOOKUP(A8629,'[1]Ecart validé'!$A:$A,1,FALSE)),Z8629,"Ecart Validé")</f>
        <v>valid</v>
      </c>
      <c r="R8629" t="s">
        <v>30</v>
      </c>
      <c r="X8629"/>
      <c r="Y8629"/>
      <c r="Z8629" t="s">
        <v>31</v>
      </c>
    </row>
    <row r="8630" spans="1:26" x14ac:dyDescent="0.3">
      <c r="A8630" t="s">
        <v>11202</v>
      </c>
      <c r="B8630" t="s">
        <v>3157</v>
      </c>
      <c r="C8630">
        <v>45851</v>
      </c>
      <c r="D8630" t="str">
        <f>+VLOOKUP(C8630,Param!K:L,2,FALSE)</f>
        <v>CONNEXING</v>
      </c>
      <c r="E8630">
        <v>2140593993</v>
      </c>
      <c r="F8630" t="s">
        <v>8264</v>
      </c>
      <c r="G8630" t="s">
        <v>29</v>
      </c>
      <c r="H8630" s="5">
        <v>1590.13</v>
      </c>
      <c r="I8630" s="5">
        <v>1590.1292000000001</v>
      </c>
      <c r="J8630" s="5">
        <v>8.0000000002655703E-4</v>
      </c>
      <c r="K8630" s="5">
        <v>1590.13</v>
      </c>
      <c r="L8630" s="5">
        <v>0</v>
      </c>
      <c r="M8630" t="str">
        <f>IF(ISERROR(VLOOKUP(A8630,'[1]Ecart validé'!$A:$A,1,FALSE)),Z8630,"Ecart Validé")</f>
        <v>valid</v>
      </c>
      <c r="R8630" t="s">
        <v>30</v>
      </c>
      <c r="X8630"/>
      <c r="Y8630"/>
      <c r="Z8630" t="s">
        <v>31</v>
      </c>
    </row>
    <row r="8631" spans="1:26" x14ac:dyDescent="0.3">
      <c r="A8631" t="s">
        <v>11203</v>
      </c>
      <c r="B8631" t="s">
        <v>3157</v>
      </c>
      <c r="C8631">
        <v>45851</v>
      </c>
      <c r="D8631" t="str">
        <f>+VLOOKUP(C8631,Param!K:L,2,FALSE)</f>
        <v>CONNEXING</v>
      </c>
      <c r="E8631">
        <v>2140593993</v>
      </c>
      <c r="F8631" t="s">
        <v>8266</v>
      </c>
      <c r="G8631" t="s">
        <v>29</v>
      </c>
      <c r="H8631" s="5">
        <v>1426.23</v>
      </c>
      <c r="I8631" s="5">
        <v>1426.2228</v>
      </c>
      <c r="J8631" s="5">
        <v>7.2000000000116398E-3</v>
      </c>
      <c r="K8631" s="5">
        <v>1426.23</v>
      </c>
      <c r="L8631" s="5">
        <v>0</v>
      </c>
      <c r="M8631" t="str">
        <f>IF(ISERROR(VLOOKUP(A8631,'[1]Ecart validé'!$A:$A,1,FALSE)),Z8631,"Ecart Validé")</f>
        <v>valid</v>
      </c>
      <c r="R8631" t="s">
        <v>30</v>
      </c>
      <c r="X8631"/>
      <c r="Y8631"/>
      <c r="Z8631" t="s">
        <v>31</v>
      </c>
    </row>
    <row r="8632" spans="1:26" x14ac:dyDescent="0.3">
      <c r="A8632" t="s">
        <v>11204</v>
      </c>
      <c r="B8632" t="s">
        <v>3157</v>
      </c>
      <c r="C8632">
        <v>54618</v>
      </c>
      <c r="D8632" t="str">
        <f>+VLOOKUP(C8632,Param!K:L,2,FALSE)</f>
        <v>INTEGRAL CONCEPT AUDIOVISUEL I.C.A</v>
      </c>
      <c r="E8632">
        <v>2150164020</v>
      </c>
      <c r="F8632" t="s">
        <v>8617</v>
      </c>
      <c r="G8632" t="s">
        <v>29</v>
      </c>
      <c r="H8632" s="5">
        <v>141.99</v>
      </c>
      <c r="I8632" s="5">
        <v>141.99</v>
      </c>
      <c r="J8632" s="5">
        <v>0</v>
      </c>
      <c r="K8632" s="5">
        <v>141.99</v>
      </c>
      <c r="L8632" s="5">
        <v>0</v>
      </c>
      <c r="M8632" t="str">
        <f>IF(ISERROR(VLOOKUP(A8632,'[1]Ecart validé'!$A:$A,1,FALSE)),Z8632,"Ecart Validé")</f>
        <v>valid</v>
      </c>
      <c r="R8632" t="s">
        <v>30</v>
      </c>
      <c r="X8632"/>
      <c r="Y8632"/>
      <c r="Z8632" t="s">
        <v>31</v>
      </c>
    </row>
    <row r="8633" spans="1:26" x14ac:dyDescent="0.3">
      <c r="A8633" t="s">
        <v>11205</v>
      </c>
      <c r="B8633" t="s">
        <v>3157</v>
      </c>
      <c r="C8633">
        <v>54618</v>
      </c>
      <c r="D8633" t="str">
        <f>+VLOOKUP(C8633,Param!K:L,2,FALSE)</f>
        <v>INTEGRAL CONCEPT AUDIOVISUEL I.C.A</v>
      </c>
      <c r="E8633">
        <v>2150164020</v>
      </c>
      <c r="F8633" t="s">
        <v>8260</v>
      </c>
      <c r="G8633" t="s">
        <v>29</v>
      </c>
      <c r="H8633" s="5">
        <v>3281.61</v>
      </c>
      <c r="I8633" s="5">
        <v>3281.61</v>
      </c>
      <c r="J8633" s="5">
        <v>0</v>
      </c>
      <c r="K8633" s="5">
        <v>3281.61</v>
      </c>
      <c r="L8633" s="5">
        <v>0</v>
      </c>
      <c r="M8633" t="str">
        <f>IF(ISERROR(VLOOKUP(A8633,'[1]Ecart validé'!$A:$A,1,FALSE)),Z8633,"Ecart Validé")</f>
        <v>valid</v>
      </c>
      <c r="R8633" t="s">
        <v>30</v>
      </c>
      <c r="X8633"/>
      <c r="Y8633"/>
      <c r="Z8633" t="s">
        <v>31</v>
      </c>
    </row>
    <row r="8634" spans="1:26" x14ac:dyDescent="0.3">
      <c r="A8634" t="s">
        <v>11206</v>
      </c>
      <c r="B8634" t="s">
        <v>3157</v>
      </c>
      <c r="C8634">
        <v>54618</v>
      </c>
      <c r="D8634" t="str">
        <f>+VLOOKUP(C8634,Param!K:L,2,FALSE)</f>
        <v>INTEGRAL CONCEPT AUDIOVISUEL I.C.A</v>
      </c>
      <c r="E8634">
        <v>2150164020</v>
      </c>
      <c r="F8634" t="s">
        <v>8262</v>
      </c>
      <c r="G8634" t="s">
        <v>29</v>
      </c>
      <c r="H8634" s="5">
        <v>2473</v>
      </c>
      <c r="I8634" s="5">
        <v>2472.9987000000001</v>
      </c>
      <c r="J8634" s="5">
        <v>1.29999999990104E-3</v>
      </c>
      <c r="K8634" s="5">
        <v>2473</v>
      </c>
      <c r="L8634" s="5">
        <v>0</v>
      </c>
      <c r="M8634" t="str">
        <f>IF(ISERROR(VLOOKUP(A8634,'[1]Ecart validé'!$A:$A,1,FALSE)),Z8634,"Ecart Validé")</f>
        <v>valid</v>
      </c>
      <c r="R8634" t="s">
        <v>30</v>
      </c>
      <c r="X8634"/>
      <c r="Y8634"/>
      <c r="Z8634" t="s">
        <v>31</v>
      </c>
    </row>
    <row r="8635" spans="1:26" x14ac:dyDescent="0.3">
      <c r="A8635" t="s">
        <v>11207</v>
      </c>
      <c r="B8635" t="s">
        <v>3157</v>
      </c>
      <c r="C8635">
        <v>54618</v>
      </c>
      <c r="D8635" t="str">
        <f>+VLOOKUP(C8635,Param!K:L,2,FALSE)</f>
        <v>INTEGRAL CONCEPT AUDIOVISUEL I.C.A</v>
      </c>
      <c r="E8635">
        <v>2150164020</v>
      </c>
      <c r="F8635" t="s">
        <v>8264</v>
      </c>
      <c r="G8635" t="s">
        <v>29</v>
      </c>
      <c r="H8635" s="5">
        <v>3184.71</v>
      </c>
      <c r="I8635" s="5">
        <v>3184.7085000000002</v>
      </c>
      <c r="J8635" s="5">
        <v>1.49999999985084E-3</v>
      </c>
      <c r="K8635" s="5">
        <v>3184.71</v>
      </c>
      <c r="L8635" s="5">
        <v>0</v>
      </c>
      <c r="M8635" t="str">
        <f>IF(ISERROR(VLOOKUP(A8635,'[1]Ecart validé'!$A:$A,1,FALSE)),Z8635,"Ecart Validé")</f>
        <v>valid</v>
      </c>
      <c r="R8635" t="s">
        <v>30</v>
      </c>
      <c r="X8635"/>
      <c r="Y8635"/>
      <c r="Z8635" t="s">
        <v>31</v>
      </c>
    </row>
    <row r="8636" spans="1:26" x14ac:dyDescent="0.3">
      <c r="A8636" t="s">
        <v>11208</v>
      </c>
      <c r="B8636" t="s">
        <v>3157</v>
      </c>
      <c r="C8636">
        <v>54618</v>
      </c>
      <c r="D8636" t="str">
        <f>+VLOOKUP(C8636,Param!K:L,2,FALSE)</f>
        <v>INTEGRAL CONCEPT AUDIOVISUEL I.C.A</v>
      </c>
      <c r="E8636">
        <v>2150164020</v>
      </c>
      <c r="F8636" t="s">
        <v>8266</v>
      </c>
      <c r="G8636" t="s">
        <v>29</v>
      </c>
      <c r="H8636" s="5">
        <v>3451.63</v>
      </c>
      <c r="I8636" s="5">
        <v>3451.6257000000001</v>
      </c>
      <c r="J8636" s="5">
        <v>4.3000000000574801E-3</v>
      </c>
      <c r="K8636" s="5">
        <v>3451.63</v>
      </c>
      <c r="L8636" s="5">
        <v>0</v>
      </c>
      <c r="M8636" t="str">
        <f>IF(ISERROR(VLOOKUP(A8636,'[1]Ecart validé'!$A:$A,1,FALSE)),Z8636,"Ecart Validé")</f>
        <v>valid</v>
      </c>
      <c r="R8636" t="s">
        <v>30</v>
      </c>
      <c r="X8636"/>
      <c r="Y8636"/>
      <c r="Z8636" t="s">
        <v>31</v>
      </c>
    </row>
    <row r="8637" spans="1:26" x14ac:dyDescent="0.3">
      <c r="A8637" t="s">
        <v>11209</v>
      </c>
      <c r="B8637" t="s">
        <v>3157</v>
      </c>
      <c r="C8637">
        <v>58521</v>
      </c>
      <c r="D8637" t="str">
        <f>+VLOOKUP(C8637,Param!K:L,2,FALSE)</f>
        <v>DISTRIBUTION SANITAIRE CHAUFFAGE (DSC)</v>
      </c>
      <c r="E8637">
        <v>320104</v>
      </c>
      <c r="F8637" t="s">
        <v>8617</v>
      </c>
      <c r="G8637" t="s">
        <v>29</v>
      </c>
      <c r="H8637" s="5">
        <v>8721.16</v>
      </c>
      <c r="I8637" s="5">
        <v>8721.1615000000002</v>
      </c>
      <c r="J8637" s="5">
        <v>-1.50000000030559E-3</v>
      </c>
      <c r="K8637" s="5">
        <v>8721.16</v>
      </c>
      <c r="L8637" s="5">
        <v>0</v>
      </c>
      <c r="M8637" t="str">
        <f>IF(ISERROR(VLOOKUP(A8637,'[1]Ecart validé'!$A:$A,1,FALSE)),Z8637,"Ecart Validé")</f>
        <v>valid</v>
      </c>
      <c r="R8637" t="s">
        <v>30</v>
      </c>
      <c r="X8637"/>
      <c r="Y8637"/>
      <c r="Z8637" t="s">
        <v>31</v>
      </c>
    </row>
    <row r="8638" spans="1:26" x14ac:dyDescent="0.3">
      <c r="A8638" t="s">
        <v>11210</v>
      </c>
      <c r="B8638" t="s">
        <v>3157</v>
      </c>
      <c r="C8638">
        <v>58521</v>
      </c>
      <c r="D8638" t="str">
        <f>+VLOOKUP(C8638,Param!K:L,2,FALSE)</f>
        <v>DISTRIBUTION SANITAIRE CHAUFFAGE (DSC)</v>
      </c>
      <c r="E8638">
        <v>320104</v>
      </c>
      <c r="F8638" t="s">
        <v>8260</v>
      </c>
      <c r="G8638" t="s">
        <v>29</v>
      </c>
      <c r="H8638" s="5">
        <v>7577.22</v>
      </c>
      <c r="I8638" s="5">
        <v>7577.2219999999998</v>
      </c>
      <c r="J8638" s="5">
        <v>-1.9999999994979498E-3</v>
      </c>
      <c r="K8638" s="5">
        <v>7577.22</v>
      </c>
      <c r="L8638" s="5">
        <v>0</v>
      </c>
      <c r="M8638" t="str">
        <f>IF(ISERROR(VLOOKUP(A8638,'[1]Ecart validé'!$A:$A,1,FALSE)),Z8638,"Ecart Validé")</f>
        <v>valid</v>
      </c>
      <c r="R8638" t="s">
        <v>30</v>
      </c>
      <c r="X8638"/>
      <c r="Y8638"/>
      <c r="Z8638" t="s">
        <v>31</v>
      </c>
    </row>
    <row r="8639" spans="1:26" x14ac:dyDescent="0.3">
      <c r="A8639" t="s">
        <v>11211</v>
      </c>
      <c r="B8639" t="s">
        <v>3157</v>
      </c>
      <c r="C8639">
        <v>58521</v>
      </c>
      <c r="D8639" t="str">
        <f>+VLOOKUP(C8639,Param!K:L,2,FALSE)</f>
        <v>DISTRIBUTION SANITAIRE CHAUFFAGE (DSC)</v>
      </c>
      <c r="E8639">
        <v>320104</v>
      </c>
      <c r="F8639" t="s">
        <v>8262</v>
      </c>
      <c r="G8639" t="s">
        <v>29</v>
      </c>
      <c r="H8639" s="5">
        <v>5154.6000000000004</v>
      </c>
      <c r="I8639" s="5">
        <v>5154.6000000000004</v>
      </c>
      <c r="J8639" s="5">
        <v>0</v>
      </c>
      <c r="K8639" s="5">
        <v>5154.6000000000004</v>
      </c>
      <c r="L8639" s="5">
        <v>0</v>
      </c>
      <c r="M8639" t="str">
        <f>IF(ISERROR(VLOOKUP(A8639,'[1]Ecart validé'!$A:$A,1,FALSE)),Z8639,"Ecart Validé")</f>
        <v>valid</v>
      </c>
      <c r="R8639" t="s">
        <v>30</v>
      </c>
      <c r="X8639"/>
      <c r="Y8639"/>
      <c r="Z8639" t="s">
        <v>31</v>
      </c>
    </row>
    <row r="8640" spans="1:26" x14ac:dyDescent="0.3">
      <c r="A8640" t="s">
        <v>11212</v>
      </c>
      <c r="B8640" t="s">
        <v>3157</v>
      </c>
      <c r="C8640">
        <v>58521</v>
      </c>
      <c r="D8640" t="str">
        <f>+VLOOKUP(C8640,Param!K:L,2,FALSE)</f>
        <v>DISTRIBUTION SANITAIRE CHAUFFAGE (DSC)</v>
      </c>
      <c r="E8640">
        <v>320104</v>
      </c>
      <c r="F8640" t="s">
        <v>8264</v>
      </c>
      <c r="G8640" t="s">
        <v>29</v>
      </c>
      <c r="H8640" s="5">
        <v>5065.66</v>
      </c>
      <c r="I8640" s="5">
        <v>5065.6554999999998</v>
      </c>
      <c r="J8640" s="5">
        <v>4.5000000000072699E-3</v>
      </c>
      <c r="K8640" s="5">
        <v>5065.66</v>
      </c>
      <c r="L8640" s="5">
        <v>0</v>
      </c>
      <c r="M8640" t="str">
        <f>IF(ISERROR(VLOOKUP(A8640,'[1]Ecart validé'!$A:$A,1,FALSE)),Z8640,"Ecart Validé")</f>
        <v>valid</v>
      </c>
      <c r="R8640" t="s">
        <v>30</v>
      </c>
      <c r="X8640"/>
      <c r="Y8640"/>
      <c r="Z8640" t="s">
        <v>31</v>
      </c>
    </row>
    <row r="8641" spans="1:26" x14ac:dyDescent="0.3">
      <c r="A8641" t="s">
        <v>11213</v>
      </c>
      <c r="B8641" t="s">
        <v>3157</v>
      </c>
      <c r="C8641">
        <v>58521</v>
      </c>
      <c r="D8641" t="str">
        <f>+VLOOKUP(C8641,Param!K:L,2,FALSE)</f>
        <v>DISTRIBUTION SANITAIRE CHAUFFAGE (DSC)</v>
      </c>
      <c r="E8641">
        <v>320104</v>
      </c>
      <c r="F8641" t="s">
        <v>8266</v>
      </c>
      <c r="G8641" t="s">
        <v>29</v>
      </c>
      <c r="H8641" s="5">
        <v>8125.05</v>
      </c>
      <c r="I8641" s="5">
        <v>8125.0559999999996</v>
      </c>
      <c r="J8641" s="5">
        <v>-5.9999999994033697E-3</v>
      </c>
      <c r="K8641" s="5">
        <v>8125.05</v>
      </c>
      <c r="L8641" s="5">
        <v>0</v>
      </c>
      <c r="M8641" t="str">
        <f>IF(ISERROR(VLOOKUP(A8641,'[1]Ecart validé'!$A:$A,1,FALSE)),Z8641,"Ecart Validé")</f>
        <v>valid</v>
      </c>
      <c r="R8641" t="s">
        <v>30</v>
      </c>
      <c r="T8641" s="41"/>
      <c r="X8641"/>
      <c r="Y8641"/>
      <c r="Z8641" t="s">
        <v>31</v>
      </c>
    </row>
    <row r="8642" spans="1:26" x14ac:dyDescent="0.3">
      <c r="A8642" t="s">
        <v>11214</v>
      </c>
      <c r="B8642" t="s">
        <v>3157</v>
      </c>
      <c r="C8642">
        <v>44634</v>
      </c>
      <c r="D8642" t="str">
        <f>+VLOOKUP(C8642,Param!K:L,2,FALSE)</f>
        <v>FOODEX</v>
      </c>
      <c r="E8642">
        <v>1160154736</v>
      </c>
      <c r="F8642" t="s">
        <v>8260</v>
      </c>
      <c r="G8642" t="s">
        <v>29</v>
      </c>
      <c r="H8642" s="5">
        <v>609.54</v>
      </c>
      <c r="I8642" s="5">
        <v>609.54150000000004</v>
      </c>
      <c r="J8642" s="5">
        <v>-1.50000000007821E-3</v>
      </c>
      <c r="K8642" s="5">
        <v>609.54</v>
      </c>
      <c r="L8642" s="5">
        <v>0</v>
      </c>
      <c r="M8642" t="str">
        <f>IF(ISERROR(VLOOKUP(A8642,'[1]Ecart validé'!$A:$A,1,FALSE)),Z8642,"Ecart Validé")</f>
        <v>valid</v>
      </c>
      <c r="R8642" t="s">
        <v>30</v>
      </c>
      <c r="X8642"/>
      <c r="Y8642"/>
      <c r="Z8642" t="s">
        <v>31</v>
      </c>
    </row>
    <row r="8643" spans="1:26" x14ac:dyDescent="0.3">
      <c r="A8643" t="s">
        <v>11215</v>
      </c>
      <c r="B8643" t="s">
        <v>3157</v>
      </c>
      <c r="C8643">
        <v>44634</v>
      </c>
      <c r="D8643" t="str">
        <f>+VLOOKUP(C8643,Param!K:L,2,FALSE)</f>
        <v>FOODEX</v>
      </c>
      <c r="E8643">
        <v>1160154736</v>
      </c>
      <c r="F8643" t="s">
        <v>8262</v>
      </c>
      <c r="G8643" t="s">
        <v>29</v>
      </c>
      <c r="H8643" s="5">
        <v>2380.48</v>
      </c>
      <c r="I8643" s="5">
        <v>2380.482</v>
      </c>
      <c r="J8643" s="5">
        <v>-1.9999999999527002E-3</v>
      </c>
      <c r="K8643" s="5">
        <v>2380.48</v>
      </c>
      <c r="L8643" s="5">
        <v>0</v>
      </c>
      <c r="M8643" t="str">
        <f>IF(ISERROR(VLOOKUP(A8643,'[1]Ecart validé'!$A:$A,1,FALSE)),Z8643,"Ecart Validé")</f>
        <v>valid</v>
      </c>
      <c r="R8643" t="s">
        <v>30</v>
      </c>
      <c r="X8643"/>
      <c r="Y8643"/>
      <c r="Z8643" t="s">
        <v>31</v>
      </c>
    </row>
    <row r="8644" spans="1:26" x14ac:dyDescent="0.3">
      <c r="A8644" t="s">
        <v>11216</v>
      </c>
      <c r="B8644" t="s">
        <v>3157</v>
      </c>
      <c r="C8644">
        <v>44634</v>
      </c>
      <c r="D8644" t="str">
        <f>+VLOOKUP(C8644,Param!K:L,2,FALSE)</f>
        <v>FOODEX</v>
      </c>
      <c r="E8644">
        <v>1160154736</v>
      </c>
      <c r="F8644" t="s">
        <v>8264</v>
      </c>
      <c r="G8644" t="s">
        <v>29</v>
      </c>
      <c r="H8644" s="5">
        <v>3376.87</v>
      </c>
      <c r="I8644" s="5">
        <v>3376.8679999999999</v>
      </c>
      <c r="J8644" s="5">
        <v>1.9999999999527002E-3</v>
      </c>
      <c r="K8644" s="5">
        <v>3376.87</v>
      </c>
      <c r="L8644" s="5">
        <v>0</v>
      </c>
      <c r="M8644" t="str">
        <f>IF(ISERROR(VLOOKUP(A8644,'[1]Ecart validé'!$A:$A,1,FALSE)),Z8644,"Ecart Validé")</f>
        <v>valid</v>
      </c>
      <c r="R8644" t="s">
        <v>30</v>
      </c>
      <c r="X8644"/>
      <c r="Y8644"/>
      <c r="Z8644" t="s">
        <v>31</v>
      </c>
    </row>
    <row r="8645" spans="1:26" x14ac:dyDescent="0.3">
      <c r="A8645" t="s">
        <v>11217</v>
      </c>
      <c r="B8645" t="s">
        <v>3157</v>
      </c>
      <c r="C8645">
        <v>44634</v>
      </c>
      <c r="D8645" t="str">
        <f>+VLOOKUP(C8645,Param!K:L,2,FALSE)</f>
        <v>FOODEX</v>
      </c>
      <c r="E8645">
        <v>1160154736</v>
      </c>
      <c r="F8645" t="s">
        <v>8266</v>
      </c>
      <c r="G8645" t="s">
        <v>29</v>
      </c>
      <c r="H8645" s="5">
        <v>2608.0700000000002</v>
      </c>
      <c r="I8645" s="5">
        <v>2608.067</v>
      </c>
      <c r="J8645" s="5">
        <v>3.0000000001564301E-3</v>
      </c>
      <c r="K8645" s="5">
        <v>2608.0700000000002</v>
      </c>
      <c r="L8645" s="5">
        <v>0</v>
      </c>
      <c r="M8645" t="str">
        <f>IF(ISERROR(VLOOKUP(A8645,'[1]Ecart validé'!$A:$A,1,FALSE)),Z8645,"Ecart Validé")</f>
        <v>valid</v>
      </c>
      <c r="R8645" t="s">
        <v>30</v>
      </c>
      <c r="X8645"/>
      <c r="Y8645"/>
      <c r="Z8645" t="s">
        <v>31</v>
      </c>
    </row>
    <row r="8646" spans="1:26" x14ac:dyDescent="0.3">
      <c r="A8646" t="s">
        <v>11218</v>
      </c>
      <c r="B8646" t="s">
        <v>3157</v>
      </c>
      <c r="C8646">
        <v>208647</v>
      </c>
      <c r="D8646" t="str">
        <f>+VLOOKUP(C8646,Param!K:L,2,FALSE)</f>
        <v>MSN DEVELOPPEMENT</v>
      </c>
      <c r="E8646">
        <v>2150054000</v>
      </c>
      <c r="F8646" t="s">
        <v>8617</v>
      </c>
      <c r="G8646" t="s">
        <v>29</v>
      </c>
      <c r="H8646" s="5">
        <v>525.48</v>
      </c>
      <c r="I8646" s="5">
        <v>525.48320000000001</v>
      </c>
      <c r="J8646" s="5">
        <v>-3.19999999999254E-3</v>
      </c>
      <c r="K8646" s="5">
        <v>525.48</v>
      </c>
      <c r="L8646" s="5">
        <v>0</v>
      </c>
      <c r="M8646" t="str">
        <f>IF(ISERROR(VLOOKUP(A8646,'[1]Ecart validé'!$A:$A,1,FALSE)),Z8646,"Ecart Validé")</f>
        <v>valid</v>
      </c>
      <c r="R8646" t="s">
        <v>30</v>
      </c>
      <c r="X8646"/>
      <c r="Y8646"/>
      <c r="Z8646" t="s">
        <v>31</v>
      </c>
    </row>
    <row r="8647" spans="1:26" x14ac:dyDescent="0.3">
      <c r="A8647" t="s">
        <v>11219</v>
      </c>
      <c r="B8647" t="s">
        <v>3157</v>
      </c>
      <c r="C8647">
        <v>208647</v>
      </c>
      <c r="D8647" t="str">
        <f>+VLOOKUP(C8647,Param!K:L,2,FALSE)</f>
        <v>MSN DEVELOPPEMENT</v>
      </c>
      <c r="E8647">
        <v>2150054000</v>
      </c>
      <c r="F8647" t="s">
        <v>8260</v>
      </c>
      <c r="G8647" t="s">
        <v>29</v>
      </c>
      <c r="H8647" s="5">
        <v>6911.74</v>
      </c>
      <c r="I8647" s="5">
        <v>6911.7416000000003</v>
      </c>
      <c r="J8647" s="5">
        <v>-1.6000000005078601E-3</v>
      </c>
      <c r="K8647" s="5">
        <v>6911.74</v>
      </c>
      <c r="L8647" s="5">
        <v>0</v>
      </c>
      <c r="M8647" t="str">
        <f>IF(ISERROR(VLOOKUP(A8647,'[1]Ecart validé'!$A:$A,1,FALSE)),Z8647,"Ecart Validé")</f>
        <v>valid</v>
      </c>
      <c r="R8647" t="s">
        <v>30</v>
      </c>
      <c r="X8647"/>
      <c r="Y8647"/>
      <c r="Z8647" t="s">
        <v>31</v>
      </c>
    </row>
    <row r="8648" spans="1:26" x14ac:dyDescent="0.3">
      <c r="A8648" t="s">
        <v>11220</v>
      </c>
      <c r="B8648" t="s">
        <v>3157</v>
      </c>
      <c r="C8648">
        <v>208647</v>
      </c>
      <c r="D8648" t="str">
        <f>+VLOOKUP(C8648,Param!K:L,2,FALSE)</f>
        <v>MSN DEVELOPPEMENT</v>
      </c>
      <c r="E8648">
        <v>2150054000</v>
      </c>
      <c r="F8648" t="s">
        <v>8262</v>
      </c>
      <c r="G8648" t="s">
        <v>29</v>
      </c>
      <c r="H8648" s="5">
        <v>7812.49</v>
      </c>
      <c r="I8648" s="5">
        <v>7812.4871999999996</v>
      </c>
      <c r="J8648" s="5">
        <v>2.8000000002066298E-3</v>
      </c>
      <c r="K8648" s="5">
        <v>7812.49</v>
      </c>
      <c r="L8648" s="5">
        <v>0</v>
      </c>
      <c r="M8648" t="str">
        <f>IF(ISERROR(VLOOKUP(A8648,'[1]Ecart validé'!$A:$A,1,FALSE)),Z8648,"Ecart Validé")</f>
        <v>valid</v>
      </c>
      <c r="R8648" t="s">
        <v>30</v>
      </c>
      <c r="X8648"/>
      <c r="Y8648"/>
      <c r="Z8648" t="s">
        <v>31</v>
      </c>
    </row>
    <row r="8649" spans="1:26" x14ac:dyDescent="0.3">
      <c r="A8649" t="s">
        <v>11221</v>
      </c>
      <c r="B8649" t="s">
        <v>3157</v>
      </c>
      <c r="C8649">
        <v>208647</v>
      </c>
      <c r="D8649" t="str">
        <f>+VLOOKUP(C8649,Param!K:L,2,FALSE)</f>
        <v>MSN DEVELOPPEMENT</v>
      </c>
      <c r="E8649">
        <v>2150054000</v>
      </c>
      <c r="F8649" t="s">
        <v>8264</v>
      </c>
      <c r="G8649" t="s">
        <v>29</v>
      </c>
      <c r="H8649" s="5">
        <v>15732.72</v>
      </c>
      <c r="I8649" s="5">
        <v>15732.719499999999</v>
      </c>
      <c r="J8649" s="5">
        <v>5.0000000010186297E-4</v>
      </c>
      <c r="K8649" s="5">
        <v>15732.72</v>
      </c>
      <c r="L8649" s="5">
        <v>0</v>
      </c>
      <c r="M8649" t="str">
        <f>IF(ISERROR(VLOOKUP(A8649,'[1]Ecart validé'!$A:$A,1,FALSE)),Z8649,"Ecart Validé")</f>
        <v>valid</v>
      </c>
      <c r="R8649" t="s">
        <v>30</v>
      </c>
      <c r="X8649"/>
      <c r="Y8649"/>
      <c r="Z8649" t="s">
        <v>31</v>
      </c>
    </row>
    <row r="8650" spans="1:26" x14ac:dyDescent="0.3">
      <c r="A8650" t="s">
        <v>11222</v>
      </c>
      <c r="B8650" t="s">
        <v>3157</v>
      </c>
      <c r="C8650">
        <v>208647</v>
      </c>
      <c r="D8650" t="str">
        <f>+VLOOKUP(C8650,Param!K:L,2,FALSE)</f>
        <v>MSN DEVELOPPEMENT</v>
      </c>
      <c r="E8650">
        <v>2150054000</v>
      </c>
      <c r="F8650" t="s">
        <v>8266</v>
      </c>
      <c r="G8650" t="s">
        <v>29</v>
      </c>
      <c r="H8650" s="5">
        <v>13356.89</v>
      </c>
      <c r="I8650" s="5">
        <v>13356.890600000001</v>
      </c>
      <c r="J8650" s="5">
        <v>-6.0000000121362897E-4</v>
      </c>
      <c r="K8650" s="5">
        <v>13356.89</v>
      </c>
      <c r="L8650" s="5">
        <v>0</v>
      </c>
      <c r="M8650" t="str">
        <f>IF(ISERROR(VLOOKUP(A8650,'[1]Ecart validé'!$A:$A,1,FALSE)),Z8650,"Ecart Validé")</f>
        <v>valid</v>
      </c>
      <c r="R8650" t="s">
        <v>30</v>
      </c>
      <c r="X8650"/>
      <c r="Y8650"/>
      <c r="Z8650" t="s">
        <v>31</v>
      </c>
    </row>
    <row r="8651" spans="1:26" x14ac:dyDescent="0.3">
      <c r="A8651" t="s">
        <v>11223</v>
      </c>
      <c r="B8651" t="s">
        <v>3157</v>
      </c>
      <c r="C8651">
        <v>44594</v>
      </c>
      <c r="D8651" t="str">
        <f>+VLOOKUP(C8651,Param!K:L,2,FALSE)</f>
        <v>NESPRESSO FRANCE</v>
      </c>
      <c r="E8651">
        <v>1181005805</v>
      </c>
      <c r="F8651" t="s">
        <v>8617</v>
      </c>
      <c r="G8651" t="s">
        <v>29</v>
      </c>
      <c r="H8651" s="5">
        <v>4372.8599999999997</v>
      </c>
      <c r="I8651" s="5">
        <v>4372.8599999999997</v>
      </c>
      <c r="J8651" s="5">
        <v>0</v>
      </c>
      <c r="K8651" s="5">
        <v>4372.8599999999997</v>
      </c>
      <c r="L8651" s="5">
        <v>0</v>
      </c>
      <c r="M8651" t="str">
        <f>IF(ISERROR(VLOOKUP(A8651,'[1]Ecart validé'!$A:$A,1,FALSE)),Z8651,"Ecart Validé")</f>
        <v>valid</v>
      </c>
      <c r="R8651" t="s">
        <v>30</v>
      </c>
      <c r="X8651"/>
      <c r="Y8651"/>
      <c r="Z8651" t="s">
        <v>31</v>
      </c>
    </row>
    <row r="8652" spans="1:26" x14ac:dyDescent="0.3">
      <c r="A8652" t="s">
        <v>11224</v>
      </c>
      <c r="B8652" t="s">
        <v>3157</v>
      </c>
      <c r="C8652">
        <v>44594</v>
      </c>
      <c r="D8652" t="str">
        <f>+VLOOKUP(C8652,Param!K:L,2,FALSE)</f>
        <v>NESPRESSO FRANCE</v>
      </c>
      <c r="E8652">
        <v>1181005805</v>
      </c>
      <c r="F8652" t="s">
        <v>8260</v>
      </c>
      <c r="G8652" t="s">
        <v>29</v>
      </c>
      <c r="H8652" s="5">
        <v>66627.839999999997</v>
      </c>
      <c r="I8652" s="5">
        <v>66627.842000000004</v>
      </c>
      <c r="J8652" s="5">
        <v>-2.0000000076834099E-3</v>
      </c>
      <c r="K8652" s="5">
        <v>66627.839999999997</v>
      </c>
      <c r="L8652" s="5">
        <v>0</v>
      </c>
      <c r="M8652" t="str">
        <f>IF(ISERROR(VLOOKUP(A8652,'[1]Ecart validé'!$A:$A,1,FALSE)),Z8652,"Ecart Validé")</f>
        <v>valid</v>
      </c>
      <c r="R8652" t="s">
        <v>30</v>
      </c>
      <c r="X8652"/>
      <c r="Y8652"/>
      <c r="Z8652" t="s">
        <v>31</v>
      </c>
    </row>
    <row r="8653" spans="1:26" x14ac:dyDescent="0.3">
      <c r="A8653" t="s">
        <v>11225</v>
      </c>
      <c r="B8653" t="s">
        <v>3157</v>
      </c>
      <c r="C8653">
        <v>44594</v>
      </c>
      <c r="D8653" t="str">
        <f>+VLOOKUP(C8653,Param!K:L,2,FALSE)</f>
        <v>NESPRESSO FRANCE</v>
      </c>
      <c r="E8653">
        <v>1181005805</v>
      </c>
      <c r="F8653" t="s">
        <v>8262</v>
      </c>
      <c r="G8653" t="s">
        <v>29</v>
      </c>
      <c r="H8653" s="5">
        <v>102682.61</v>
      </c>
      <c r="I8653" s="5">
        <v>102682.609</v>
      </c>
      <c r="J8653" s="5">
        <v>1.0000000038417E-3</v>
      </c>
      <c r="K8653" s="5">
        <v>102682.61</v>
      </c>
      <c r="L8653" s="5">
        <v>0</v>
      </c>
      <c r="M8653" t="str">
        <f>IF(ISERROR(VLOOKUP(A8653,'[1]Ecart validé'!$A:$A,1,FALSE)),Z8653,"Ecart Validé")</f>
        <v>valid</v>
      </c>
      <c r="R8653" t="s">
        <v>30</v>
      </c>
      <c r="X8653"/>
      <c r="Y8653"/>
      <c r="Z8653" t="s">
        <v>31</v>
      </c>
    </row>
    <row r="8654" spans="1:26" x14ac:dyDescent="0.3">
      <c r="A8654" t="s">
        <v>11226</v>
      </c>
      <c r="B8654" t="s">
        <v>3157</v>
      </c>
      <c r="C8654">
        <v>44594</v>
      </c>
      <c r="D8654" t="str">
        <f>+VLOOKUP(C8654,Param!K:L,2,FALSE)</f>
        <v>NESPRESSO FRANCE</v>
      </c>
      <c r="E8654">
        <v>1181005805</v>
      </c>
      <c r="F8654" t="s">
        <v>8264</v>
      </c>
      <c r="G8654" t="s">
        <v>29</v>
      </c>
      <c r="H8654" s="5">
        <v>143501.07999999999</v>
      </c>
      <c r="I8654" s="5">
        <v>143501.08300000001</v>
      </c>
      <c r="J8654" s="5">
        <v>-3.0000000260770299E-3</v>
      </c>
      <c r="K8654" s="5">
        <v>143501.07999999999</v>
      </c>
      <c r="L8654" s="5">
        <v>0</v>
      </c>
      <c r="M8654" t="str">
        <f>IF(ISERROR(VLOOKUP(A8654,'[1]Ecart validé'!$A:$A,1,FALSE)),Z8654,"Ecart Validé")</f>
        <v>valid</v>
      </c>
      <c r="R8654" t="s">
        <v>30</v>
      </c>
      <c r="X8654"/>
      <c r="Y8654"/>
      <c r="Z8654" t="s">
        <v>31</v>
      </c>
    </row>
    <row r="8655" spans="1:26" x14ac:dyDescent="0.3">
      <c r="A8655" t="s">
        <v>11227</v>
      </c>
      <c r="B8655" t="s">
        <v>3157</v>
      </c>
      <c r="C8655">
        <v>44594</v>
      </c>
      <c r="D8655" t="str">
        <f>+VLOOKUP(C8655,Param!K:L,2,FALSE)</f>
        <v>NESPRESSO FRANCE</v>
      </c>
      <c r="E8655">
        <v>1181005805</v>
      </c>
      <c r="F8655" t="s">
        <v>8266</v>
      </c>
      <c r="G8655" t="s">
        <v>29</v>
      </c>
      <c r="H8655" s="5">
        <v>159696.24</v>
      </c>
      <c r="I8655" s="5">
        <v>159696.24100000001</v>
      </c>
      <c r="J8655" s="5">
        <v>-1.00000001839362E-3</v>
      </c>
      <c r="K8655" s="5">
        <v>159696.24</v>
      </c>
      <c r="L8655" s="5">
        <v>0</v>
      </c>
      <c r="M8655" t="str">
        <f>IF(ISERROR(VLOOKUP(A8655,'[1]Ecart validé'!$A:$A,1,FALSE)),Z8655,"Ecart Validé")</f>
        <v>valid</v>
      </c>
      <c r="R8655" t="s">
        <v>30</v>
      </c>
      <c r="X8655"/>
      <c r="Y8655"/>
      <c r="Z8655" t="s">
        <v>31</v>
      </c>
    </row>
    <row r="8656" spans="1:26" x14ac:dyDescent="0.3">
      <c r="A8656" t="s">
        <v>11228</v>
      </c>
      <c r="B8656" t="s">
        <v>3157</v>
      </c>
      <c r="C8656">
        <v>115081</v>
      </c>
      <c r="D8656" t="str">
        <f>+VLOOKUP(C8656,Param!K:L,2,FALSE)</f>
        <v>TAITTINGER CCVC</v>
      </c>
      <c r="E8656">
        <v>19218008</v>
      </c>
      <c r="F8656" t="s">
        <v>8617</v>
      </c>
      <c r="G8656" t="s">
        <v>29</v>
      </c>
      <c r="H8656" s="5">
        <v>931.84</v>
      </c>
      <c r="I8656" s="5">
        <v>931.84</v>
      </c>
      <c r="J8656" s="5">
        <v>0</v>
      </c>
      <c r="K8656" s="5">
        <v>931.84</v>
      </c>
      <c r="L8656" s="5">
        <v>0</v>
      </c>
      <c r="M8656" t="str">
        <f>IF(ISERROR(VLOOKUP(A8656,'[1]Ecart validé'!$A:$A,1,FALSE)),Z8656,"Ecart Validé")</f>
        <v>valid</v>
      </c>
      <c r="R8656" t="s">
        <v>30</v>
      </c>
      <c r="X8656"/>
      <c r="Y8656"/>
      <c r="Z8656" t="s">
        <v>31</v>
      </c>
    </row>
    <row r="8657" spans="1:26" x14ac:dyDescent="0.3">
      <c r="A8657" t="s">
        <v>11229</v>
      </c>
      <c r="B8657" t="s">
        <v>3157</v>
      </c>
      <c r="C8657">
        <v>115081</v>
      </c>
      <c r="D8657" t="str">
        <f>+VLOOKUP(C8657,Param!K:L,2,FALSE)</f>
        <v>TAITTINGER CCVC</v>
      </c>
      <c r="E8657">
        <v>19218008</v>
      </c>
      <c r="F8657" t="s">
        <v>8260</v>
      </c>
      <c r="G8657" t="s">
        <v>29</v>
      </c>
      <c r="H8657" s="5">
        <v>2510.17</v>
      </c>
      <c r="I8657" s="5">
        <v>2510.17</v>
      </c>
      <c r="J8657" s="5">
        <v>0</v>
      </c>
      <c r="K8657" s="5">
        <v>2510.17</v>
      </c>
      <c r="L8657" s="5">
        <v>0</v>
      </c>
      <c r="M8657" t="str">
        <f>IF(ISERROR(VLOOKUP(A8657,'[1]Ecart validé'!$A:$A,1,FALSE)),Z8657,"Ecart Validé")</f>
        <v>valid</v>
      </c>
      <c r="R8657" t="s">
        <v>30</v>
      </c>
      <c r="X8657"/>
      <c r="Y8657"/>
      <c r="Z8657" t="s">
        <v>31</v>
      </c>
    </row>
    <row r="8658" spans="1:26" x14ac:dyDescent="0.3">
      <c r="A8658" t="s">
        <v>11230</v>
      </c>
      <c r="B8658" t="s">
        <v>3157</v>
      </c>
      <c r="C8658">
        <v>115081</v>
      </c>
      <c r="D8658" t="str">
        <f>+VLOOKUP(C8658,Param!K:L,2,FALSE)</f>
        <v>TAITTINGER CCVC</v>
      </c>
      <c r="E8658">
        <v>19218008</v>
      </c>
      <c r="F8658" t="s">
        <v>8262</v>
      </c>
      <c r="G8658" t="s">
        <v>29</v>
      </c>
      <c r="H8658" s="5">
        <v>6887.53</v>
      </c>
      <c r="I8658" s="5">
        <v>6887.53</v>
      </c>
      <c r="J8658" s="5">
        <v>0</v>
      </c>
      <c r="K8658" s="5">
        <v>6887.53</v>
      </c>
      <c r="L8658" s="5">
        <v>0</v>
      </c>
      <c r="M8658" t="str">
        <f>IF(ISERROR(VLOOKUP(A8658,'[1]Ecart validé'!$A:$A,1,FALSE)),Z8658,"Ecart Validé")</f>
        <v>valid</v>
      </c>
      <c r="R8658" t="s">
        <v>30</v>
      </c>
      <c r="X8658"/>
      <c r="Y8658"/>
      <c r="Z8658" t="s">
        <v>31</v>
      </c>
    </row>
    <row r="8659" spans="1:26" x14ac:dyDescent="0.3">
      <c r="A8659" t="s">
        <v>11231</v>
      </c>
      <c r="B8659" t="s">
        <v>3157</v>
      </c>
      <c r="C8659">
        <v>115081</v>
      </c>
      <c r="D8659" t="str">
        <f>+VLOOKUP(C8659,Param!K:L,2,FALSE)</f>
        <v>TAITTINGER CCVC</v>
      </c>
      <c r="E8659">
        <v>19218008</v>
      </c>
      <c r="F8659" t="s">
        <v>8264</v>
      </c>
      <c r="G8659" t="s">
        <v>29</v>
      </c>
      <c r="H8659" s="5">
        <v>9218.07</v>
      </c>
      <c r="I8659" s="5">
        <v>9218.0771000000004</v>
      </c>
      <c r="J8659" s="5">
        <v>-7.1000000007188603E-3</v>
      </c>
      <c r="K8659" s="5">
        <v>9218.07</v>
      </c>
      <c r="L8659" s="5">
        <v>0</v>
      </c>
      <c r="M8659" t="str">
        <f>IF(ISERROR(VLOOKUP(A8659,'[1]Ecart validé'!$A:$A,1,FALSE)),Z8659,"Ecart Validé")</f>
        <v>valid</v>
      </c>
      <c r="R8659" t="s">
        <v>30</v>
      </c>
      <c r="X8659"/>
      <c r="Y8659"/>
      <c r="Z8659" t="s">
        <v>31</v>
      </c>
    </row>
    <row r="8660" spans="1:26" x14ac:dyDescent="0.3">
      <c r="A8660" t="s">
        <v>11232</v>
      </c>
      <c r="B8660" t="s">
        <v>3157</v>
      </c>
      <c r="C8660">
        <v>115081</v>
      </c>
      <c r="D8660" t="str">
        <f>+VLOOKUP(C8660,Param!K:L,2,FALSE)</f>
        <v>TAITTINGER CCVC</v>
      </c>
      <c r="E8660">
        <v>19218008</v>
      </c>
      <c r="F8660" t="s">
        <v>8266</v>
      </c>
      <c r="G8660" t="s">
        <v>29</v>
      </c>
      <c r="H8660" s="5">
        <v>9507.92</v>
      </c>
      <c r="I8660" s="5">
        <v>9507.9172999999992</v>
      </c>
      <c r="J8660" s="5">
        <v>2.7000000009138598E-3</v>
      </c>
      <c r="K8660" s="5">
        <v>9507.92</v>
      </c>
      <c r="L8660" s="5">
        <v>0</v>
      </c>
      <c r="M8660" t="str">
        <f>IF(ISERROR(VLOOKUP(A8660,'[1]Ecart validé'!$A:$A,1,FALSE)),Z8660,"Ecart Validé")</f>
        <v>valid</v>
      </c>
      <c r="R8660" t="s">
        <v>30</v>
      </c>
      <c r="X8660"/>
      <c r="Y8660"/>
      <c r="Z8660" t="s">
        <v>31</v>
      </c>
    </row>
    <row r="8661" spans="1:26" x14ac:dyDescent="0.3">
      <c r="A8661" t="s">
        <v>11233</v>
      </c>
      <c r="B8661" t="s">
        <v>3157</v>
      </c>
      <c r="C8661">
        <v>3780</v>
      </c>
      <c r="D8661" t="str">
        <f>+VLOOKUP(C8661,Param!K:L,2,FALSE)</f>
        <v>BIC GRAPHIC FRANCE</v>
      </c>
      <c r="E8661">
        <v>2140343266</v>
      </c>
      <c r="F8661" t="s">
        <v>8617</v>
      </c>
      <c r="G8661" t="s">
        <v>29</v>
      </c>
      <c r="H8661" s="5">
        <v>1244.33</v>
      </c>
      <c r="I8661" s="5">
        <v>1244.327</v>
      </c>
      <c r="J8661" s="5">
        <v>2.9999999999290499E-3</v>
      </c>
      <c r="K8661" s="5">
        <v>1244.33</v>
      </c>
      <c r="L8661" s="5">
        <v>0</v>
      </c>
      <c r="M8661" t="str">
        <f>IF(ISERROR(VLOOKUP(A8661,'[1]Ecart validé'!$A:$A,1,FALSE)),Z8661,"Ecart Validé")</f>
        <v>valid</v>
      </c>
      <c r="R8661" t="s">
        <v>30</v>
      </c>
      <c r="X8661"/>
      <c r="Y8661"/>
      <c r="Z8661" t="s">
        <v>31</v>
      </c>
    </row>
    <row r="8662" spans="1:26" x14ac:dyDescent="0.3">
      <c r="A8662" t="s">
        <v>11234</v>
      </c>
      <c r="B8662" t="s">
        <v>3157</v>
      </c>
      <c r="C8662">
        <v>3780</v>
      </c>
      <c r="D8662" t="str">
        <f>+VLOOKUP(C8662,Param!K:L,2,FALSE)</f>
        <v>BIC GRAPHIC FRANCE</v>
      </c>
      <c r="E8662">
        <v>2140343266</v>
      </c>
      <c r="F8662" t="s">
        <v>8260</v>
      </c>
      <c r="G8662" t="s">
        <v>29</v>
      </c>
      <c r="H8662" s="5">
        <v>1672.22</v>
      </c>
      <c r="I8662" s="5">
        <v>1672.2222999999999</v>
      </c>
      <c r="J8662" s="5">
        <v>-2.2999999998774001E-3</v>
      </c>
      <c r="K8662" s="5">
        <v>1672.22</v>
      </c>
      <c r="L8662" s="5">
        <v>0</v>
      </c>
      <c r="M8662" t="str">
        <f>IF(ISERROR(VLOOKUP(A8662,'[1]Ecart validé'!$A:$A,1,FALSE)),Z8662,"Ecart Validé")</f>
        <v>valid</v>
      </c>
      <c r="R8662" t="s">
        <v>30</v>
      </c>
      <c r="X8662"/>
      <c r="Y8662"/>
      <c r="Z8662" t="s">
        <v>31</v>
      </c>
    </row>
    <row r="8663" spans="1:26" x14ac:dyDescent="0.3">
      <c r="A8663" t="s">
        <v>11235</v>
      </c>
      <c r="B8663" t="s">
        <v>3157</v>
      </c>
      <c r="C8663">
        <v>3780</v>
      </c>
      <c r="D8663" t="str">
        <f>+VLOOKUP(C8663,Param!K:L,2,FALSE)</f>
        <v>BIC GRAPHIC FRANCE</v>
      </c>
      <c r="E8663">
        <v>2140343266</v>
      </c>
      <c r="F8663" t="s">
        <v>8262</v>
      </c>
      <c r="G8663" t="s">
        <v>29</v>
      </c>
      <c r="H8663" s="5">
        <v>2903.92</v>
      </c>
      <c r="I8663" s="5">
        <v>2903.9191999999998</v>
      </c>
      <c r="J8663" s="5">
        <v>8.0000000025393005E-4</v>
      </c>
      <c r="K8663" s="5">
        <v>2903.92</v>
      </c>
      <c r="L8663" s="5">
        <v>0</v>
      </c>
      <c r="M8663" t="str">
        <f>IF(ISERROR(VLOOKUP(A8663,'[1]Ecart validé'!$A:$A,1,FALSE)),Z8663,"Ecart Validé")</f>
        <v>valid</v>
      </c>
      <c r="R8663" t="s">
        <v>30</v>
      </c>
      <c r="X8663"/>
      <c r="Y8663"/>
      <c r="Z8663" t="s">
        <v>31</v>
      </c>
    </row>
    <row r="8664" spans="1:26" x14ac:dyDescent="0.3">
      <c r="A8664" t="s">
        <v>11236</v>
      </c>
      <c r="B8664" t="s">
        <v>3157</v>
      </c>
      <c r="C8664">
        <v>3780</v>
      </c>
      <c r="D8664" t="str">
        <f>+VLOOKUP(C8664,Param!K:L,2,FALSE)</f>
        <v>BIC GRAPHIC FRANCE</v>
      </c>
      <c r="E8664">
        <v>2140343266</v>
      </c>
      <c r="F8664" t="s">
        <v>8264</v>
      </c>
      <c r="G8664" t="s">
        <v>29</v>
      </c>
      <c r="H8664" s="5">
        <v>5564.24</v>
      </c>
      <c r="I8664" s="5">
        <v>5564.2370000000001</v>
      </c>
      <c r="J8664" s="5">
        <v>2.9999999997016801E-3</v>
      </c>
      <c r="K8664" s="5">
        <v>5564.24</v>
      </c>
      <c r="L8664" s="5">
        <v>0</v>
      </c>
      <c r="M8664" t="str">
        <f>IF(ISERROR(VLOOKUP(A8664,'[1]Ecart validé'!$A:$A,1,FALSE)),Z8664,"Ecart Validé")</f>
        <v>valid</v>
      </c>
      <c r="R8664" t="s">
        <v>30</v>
      </c>
      <c r="X8664"/>
      <c r="Y8664"/>
      <c r="Z8664" t="s">
        <v>31</v>
      </c>
    </row>
    <row r="8665" spans="1:26" x14ac:dyDescent="0.3">
      <c r="A8665" t="s">
        <v>11237</v>
      </c>
      <c r="B8665" t="s">
        <v>3157</v>
      </c>
      <c r="C8665">
        <v>3780</v>
      </c>
      <c r="D8665" t="str">
        <f>+VLOOKUP(C8665,Param!K:L,2,FALSE)</f>
        <v>BIC GRAPHIC FRANCE</v>
      </c>
      <c r="E8665">
        <v>2140343266</v>
      </c>
      <c r="F8665" t="s">
        <v>8266</v>
      </c>
      <c r="G8665" t="s">
        <v>29</v>
      </c>
      <c r="H8665" s="5">
        <v>6417.23</v>
      </c>
      <c r="I8665" s="5">
        <v>6417.2262000000001</v>
      </c>
      <c r="J8665" s="5">
        <v>3.7999999995008602E-3</v>
      </c>
      <c r="K8665" s="5">
        <v>6417.23</v>
      </c>
      <c r="L8665" s="5">
        <v>0</v>
      </c>
      <c r="M8665" t="str">
        <f>IF(ISERROR(VLOOKUP(A8665,'[1]Ecart validé'!$A:$A,1,FALSE)),Z8665,"Ecart Validé")</f>
        <v>valid</v>
      </c>
      <c r="R8665" t="s">
        <v>30</v>
      </c>
      <c r="X8665"/>
      <c r="Y8665"/>
      <c r="Z8665" t="s">
        <v>31</v>
      </c>
    </row>
    <row r="8666" spans="1:26" x14ac:dyDescent="0.3">
      <c r="A8666" t="s">
        <v>11238</v>
      </c>
      <c r="B8666" t="s">
        <v>3157</v>
      </c>
      <c r="C8666">
        <v>206646</v>
      </c>
      <c r="D8666" t="str">
        <f>+VLOOKUP(C8666,Param!K:L,2,FALSE)</f>
        <v>P.J.D AUDIOVISUEL</v>
      </c>
      <c r="E8666">
        <v>2140163516</v>
      </c>
      <c r="F8666" t="s">
        <v>8617</v>
      </c>
      <c r="G8666" t="s">
        <v>29</v>
      </c>
      <c r="H8666" s="5">
        <v>937.05</v>
      </c>
      <c r="I8666" s="5">
        <v>937.05</v>
      </c>
      <c r="J8666" s="5">
        <v>0</v>
      </c>
      <c r="K8666" s="5">
        <v>937.05</v>
      </c>
      <c r="L8666" s="5">
        <v>0</v>
      </c>
      <c r="M8666" t="str">
        <f>IF(ISERROR(VLOOKUP(A8666,'[1]Ecart validé'!$A:$A,1,FALSE)),Z8666,"Ecart Validé")</f>
        <v>valid</v>
      </c>
      <c r="R8666" t="s">
        <v>30</v>
      </c>
      <c r="X8666"/>
      <c r="Y8666"/>
      <c r="Z8666" t="s">
        <v>31</v>
      </c>
    </row>
    <row r="8667" spans="1:26" x14ac:dyDescent="0.3">
      <c r="A8667" t="s">
        <v>11239</v>
      </c>
      <c r="B8667" t="s">
        <v>3157</v>
      </c>
      <c r="C8667">
        <v>206646</v>
      </c>
      <c r="D8667" t="str">
        <f>+VLOOKUP(C8667,Param!K:L,2,FALSE)</f>
        <v>P.J.D AUDIOVISUEL</v>
      </c>
      <c r="E8667">
        <v>2140163516</v>
      </c>
      <c r="F8667" t="s">
        <v>8260</v>
      </c>
      <c r="G8667" t="s">
        <v>29</v>
      </c>
      <c r="H8667" s="5">
        <v>277.62</v>
      </c>
      <c r="I8667" s="5">
        <v>277.62</v>
      </c>
      <c r="J8667" s="5">
        <v>0</v>
      </c>
      <c r="K8667" s="5">
        <v>277.62</v>
      </c>
      <c r="L8667" s="5">
        <v>0</v>
      </c>
      <c r="M8667" t="str">
        <f>IF(ISERROR(VLOOKUP(A8667,'[1]Ecart validé'!$A:$A,1,FALSE)),Z8667,"Ecart Validé")</f>
        <v>valid</v>
      </c>
      <c r="R8667" t="s">
        <v>30</v>
      </c>
      <c r="X8667"/>
      <c r="Y8667"/>
      <c r="Z8667" t="s">
        <v>31</v>
      </c>
    </row>
    <row r="8668" spans="1:26" x14ac:dyDescent="0.3">
      <c r="A8668" t="s">
        <v>11240</v>
      </c>
      <c r="B8668" t="s">
        <v>3157</v>
      </c>
      <c r="C8668">
        <v>206646</v>
      </c>
      <c r="D8668" t="str">
        <f>+VLOOKUP(C8668,Param!K:L,2,FALSE)</f>
        <v>P.J.D AUDIOVISUEL</v>
      </c>
      <c r="E8668">
        <v>2140163516</v>
      </c>
      <c r="F8668" t="s">
        <v>8262</v>
      </c>
      <c r="G8668" t="s">
        <v>29</v>
      </c>
      <c r="H8668" s="5">
        <v>353.46</v>
      </c>
      <c r="I8668" s="5">
        <v>353.46</v>
      </c>
      <c r="J8668" s="5">
        <v>0</v>
      </c>
      <c r="K8668" s="5">
        <v>353.46</v>
      </c>
      <c r="L8668" s="5">
        <v>0</v>
      </c>
      <c r="M8668" t="str">
        <f>IF(ISERROR(VLOOKUP(A8668,'[1]Ecart validé'!$A:$A,1,FALSE)),Z8668,"Ecart Validé")</f>
        <v>valid</v>
      </c>
      <c r="R8668" t="s">
        <v>30</v>
      </c>
      <c r="X8668"/>
      <c r="Y8668"/>
      <c r="Z8668" t="s">
        <v>31</v>
      </c>
    </row>
    <row r="8669" spans="1:26" x14ac:dyDescent="0.3">
      <c r="A8669" t="s">
        <v>11241</v>
      </c>
      <c r="B8669" t="s">
        <v>3157</v>
      </c>
      <c r="C8669">
        <v>206646</v>
      </c>
      <c r="D8669" t="str">
        <f>+VLOOKUP(C8669,Param!K:L,2,FALSE)</f>
        <v>P.J.D AUDIOVISUEL</v>
      </c>
      <c r="E8669">
        <v>2140163516</v>
      </c>
      <c r="F8669" t="s">
        <v>8264</v>
      </c>
      <c r="G8669" t="s">
        <v>29</v>
      </c>
      <c r="H8669" s="5">
        <v>1159.56</v>
      </c>
      <c r="I8669" s="5">
        <v>1159.56</v>
      </c>
      <c r="J8669" s="5">
        <v>0</v>
      </c>
      <c r="K8669" s="5">
        <v>1159.56</v>
      </c>
      <c r="L8669" s="5">
        <v>0</v>
      </c>
      <c r="M8669" t="str">
        <f>IF(ISERROR(VLOOKUP(A8669,'[1]Ecart validé'!$A:$A,1,FALSE)),Z8669,"Ecart Validé")</f>
        <v>valid</v>
      </c>
      <c r="R8669" t="s">
        <v>30</v>
      </c>
      <c r="X8669"/>
      <c r="Y8669"/>
      <c r="Z8669" t="s">
        <v>31</v>
      </c>
    </row>
    <row r="8670" spans="1:26" x14ac:dyDescent="0.3">
      <c r="A8670" t="s">
        <v>11242</v>
      </c>
      <c r="B8670" t="s">
        <v>3157</v>
      </c>
      <c r="C8670">
        <v>206646</v>
      </c>
      <c r="D8670" t="str">
        <f>+VLOOKUP(C8670,Param!K:L,2,FALSE)</f>
        <v>P.J.D AUDIOVISUEL</v>
      </c>
      <c r="E8670">
        <v>2140163516</v>
      </c>
      <c r="F8670" t="s">
        <v>8266</v>
      </c>
      <c r="G8670" t="s">
        <v>29</v>
      </c>
      <c r="H8670" s="5">
        <v>2160.7199999999998</v>
      </c>
      <c r="I8670" s="5">
        <v>2160.7199999999998</v>
      </c>
      <c r="J8670" s="5">
        <v>0</v>
      </c>
      <c r="K8670" s="5">
        <v>2160.7199999999998</v>
      </c>
      <c r="L8670" s="5">
        <v>0</v>
      </c>
      <c r="M8670" t="str">
        <f>IF(ISERROR(VLOOKUP(A8670,'[1]Ecart validé'!$A:$A,1,FALSE)),Z8670,"Ecart Validé")</f>
        <v>valid</v>
      </c>
      <c r="R8670" t="s">
        <v>30</v>
      </c>
      <c r="X8670"/>
      <c r="Y8670"/>
      <c r="Z8670" t="s">
        <v>31</v>
      </c>
    </row>
    <row r="8671" spans="1:26" x14ac:dyDescent="0.3">
      <c r="A8671" t="s">
        <v>11243</v>
      </c>
      <c r="B8671" t="s">
        <v>3157</v>
      </c>
      <c r="C8671">
        <v>61441</v>
      </c>
      <c r="D8671" t="str">
        <f>+VLOOKUP(C8671,Param!K:L,2,FALSE)</f>
        <v>AMPLITUDE</v>
      </c>
      <c r="E8671">
        <v>1150543999</v>
      </c>
      <c r="F8671" t="s">
        <v>8260</v>
      </c>
      <c r="G8671" t="s">
        <v>29</v>
      </c>
      <c r="H8671" s="5">
        <v>618.64</v>
      </c>
      <c r="I8671" s="5">
        <v>618.64200000000005</v>
      </c>
      <c r="J8671" s="5">
        <v>-2.0000000000663901E-3</v>
      </c>
      <c r="K8671" s="5">
        <v>618.64</v>
      </c>
      <c r="L8671" s="5">
        <v>0</v>
      </c>
      <c r="M8671" t="str">
        <f>IF(ISERROR(VLOOKUP(A8671,'[1]Ecart validé'!$A:$A,1,FALSE)),Z8671,"Ecart Validé")</f>
        <v>valid</v>
      </c>
      <c r="R8671" t="s">
        <v>30</v>
      </c>
      <c r="X8671"/>
      <c r="Y8671"/>
      <c r="Z8671" t="s">
        <v>31</v>
      </c>
    </row>
    <row r="8672" spans="1:26" x14ac:dyDescent="0.3">
      <c r="A8672" t="s">
        <v>11244</v>
      </c>
      <c r="B8672" t="s">
        <v>3157</v>
      </c>
      <c r="C8672">
        <v>61441</v>
      </c>
      <c r="D8672" t="str">
        <f>+VLOOKUP(C8672,Param!K:L,2,FALSE)</f>
        <v>AMPLITUDE</v>
      </c>
      <c r="E8672">
        <v>1150543999</v>
      </c>
      <c r="F8672" t="s">
        <v>8262</v>
      </c>
      <c r="G8672" t="s">
        <v>29</v>
      </c>
      <c r="H8672" s="5">
        <v>337.21</v>
      </c>
      <c r="I8672" s="5">
        <v>337.20600000000002</v>
      </c>
      <c r="J8672" s="5">
        <v>3.9999999999622499E-3</v>
      </c>
      <c r="K8672" s="5">
        <v>337.21</v>
      </c>
      <c r="L8672" s="5">
        <v>0</v>
      </c>
      <c r="M8672" t="str">
        <f>IF(ISERROR(VLOOKUP(A8672,'[1]Ecart validé'!$A:$A,1,FALSE)),Z8672,"Ecart Validé")</f>
        <v>valid</v>
      </c>
      <c r="R8672" t="s">
        <v>30</v>
      </c>
      <c r="X8672"/>
      <c r="Y8672"/>
      <c r="Z8672" t="s">
        <v>31</v>
      </c>
    </row>
    <row r="8673" spans="1:26" x14ac:dyDescent="0.3">
      <c r="A8673" t="s">
        <v>11245</v>
      </c>
      <c r="B8673" t="s">
        <v>3157</v>
      </c>
      <c r="C8673">
        <v>61441</v>
      </c>
      <c r="D8673" t="str">
        <f>+VLOOKUP(C8673,Param!K:L,2,FALSE)</f>
        <v>AMPLITUDE</v>
      </c>
      <c r="E8673">
        <v>1150543999</v>
      </c>
      <c r="F8673" t="s">
        <v>8266</v>
      </c>
      <c r="G8673" t="s">
        <v>29</v>
      </c>
      <c r="H8673" s="5">
        <v>4474.32</v>
      </c>
      <c r="I8673" s="5">
        <v>4474.32</v>
      </c>
      <c r="J8673" s="5">
        <v>0</v>
      </c>
      <c r="K8673" s="5">
        <v>4474.32</v>
      </c>
      <c r="L8673" s="5">
        <v>0</v>
      </c>
      <c r="M8673" t="str">
        <f>IF(ISERROR(VLOOKUP(A8673,'[1]Ecart validé'!$A:$A,1,FALSE)),Z8673,"Ecart Validé")</f>
        <v>valid</v>
      </c>
      <c r="R8673" t="s">
        <v>30</v>
      </c>
      <c r="X8673"/>
      <c r="Y8673"/>
      <c r="Z8673" t="s">
        <v>31</v>
      </c>
    </row>
    <row r="8674" spans="1:26" x14ac:dyDescent="0.3">
      <c r="A8674" t="s">
        <v>11246</v>
      </c>
      <c r="B8674" t="s">
        <v>3157</v>
      </c>
      <c r="C8674">
        <v>63701</v>
      </c>
      <c r="D8674" t="str">
        <f>+VLOOKUP(C8674,Param!K:L,2,FALSE)</f>
        <v>TRADIBAT</v>
      </c>
      <c r="E8674">
        <v>2140543932</v>
      </c>
      <c r="F8674" t="s">
        <v>8260</v>
      </c>
      <c r="G8674" t="s">
        <v>29</v>
      </c>
      <c r="H8674" s="5">
        <v>1037.1600000000001</v>
      </c>
      <c r="I8674" s="5">
        <v>1037.1600000000001</v>
      </c>
      <c r="J8674" s="5">
        <v>0</v>
      </c>
      <c r="K8674" s="5">
        <v>1037.1600000000001</v>
      </c>
      <c r="L8674" s="5">
        <v>0</v>
      </c>
      <c r="M8674" t="str">
        <f>IF(ISERROR(VLOOKUP(A8674,'[1]Ecart validé'!$A:$A,1,FALSE)),Z8674,"Ecart Validé")</f>
        <v>valid</v>
      </c>
      <c r="R8674" t="s">
        <v>30</v>
      </c>
      <c r="X8674"/>
      <c r="Y8674"/>
      <c r="Z8674" t="s">
        <v>31</v>
      </c>
    </row>
    <row r="8675" spans="1:26" x14ac:dyDescent="0.3">
      <c r="A8675" t="s">
        <v>11247</v>
      </c>
      <c r="B8675" t="s">
        <v>3157</v>
      </c>
      <c r="C8675">
        <v>66255</v>
      </c>
      <c r="D8675" t="str">
        <f>+VLOOKUP(C8675,Param!K:L,2,FALSE)</f>
        <v>CONSEIL ETUDES &amp; INSTALLATIONS DE SYSTEMES DE SECURITE SUD-EST (CEISS SUD EST)</v>
      </c>
      <c r="E8675" t="s">
        <v>5014</v>
      </c>
      <c r="F8675" t="s">
        <v>8260</v>
      </c>
      <c r="G8675" t="s">
        <v>29</v>
      </c>
      <c r="H8675" s="5">
        <v>190.16</v>
      </c>
      <c r="I8675" s="5">
        <v>190.16</v>
      </c>
      <c r="J8675" s="5">
        <v>0</v>
      </c>
      <c r="K8675" s="5">
        <v>190.16</v>
      </c>
      <c r="L8675" s="5">
        <v>0</v>
      </c>
      <c r="M8675" t="str">
        <f>IF(ISERROR(VLOOKUP(A8675,'[1]Ecart validé'!$A:$A,1,FALSE)),Z8675,"Ecart Validé")</f>
        <v>valid</v>
      </c>
      <c r="R8675" t="s">
        <v>30</v>
      </c>
      <c r="X8675"/>
      <c r="Y8675"/>
      <c r="Z8675" t="s">
        <v>31</v>
      </c>
    </row>
    <row r="8676" spans="1:26" x14ac:dyDescent="0.3">
      <c r="A8676" t="s">
        <v>11248</v>
      </c>
      <c r="B8676" t="s">
        <v>3157</v>
      </c>
      <c r="C8676">
        <v>66255</v>
      </c>
      <c r="D8676" t="str">
        <f>+VLOOKUP(C8676,Param!K:L,2,FALSE)</f>
        <v>CONSEIL ETUDES &amp; INSTALLATIONS DE SYSTEMES DE SECURITE SUD-EST (CEISS SUD EST)</v>
      </c>
      <c r="E8676" t="s">
        <v>5018</v>
      </c>
      <c r="F8676" t="s">
        <v>8260</v>
      </c>
      <c r="G8676" t="s">
        <v>29</v>
      </c>
      <c r="H8676" s="5">
        <v>258.76</v>
      </c>
      <c r="I8676" s="5">
        <v>258.76</v>
      </c>
      <c r="J8676" s="5">
        <v>0</v>
      </c>
      <c r="K8676" s="5">
        <v>258.76</v>
      </c>
      <c r="L8676" s="5">
        <v>0</v>
      </c>
      <c r="M8676" t="str">
        <f>IF(ISERROR(VLOOKUP(A8676,'[1]Ecart validé'!$A:$A,1,FALSE)),Z8676,"Ecart Validé")</f>
        <v>valid</v>
      </c>
      <c r="R8676" t="s">
        <v>30</v>
      </c>
      <c r="X8676"/>
      <c r="Y8676"/>
      <c r="Z8676" t="s">
        <v>31</v>
      </c>
    </row>
    <row r="8677" spans="1:26" x14ac:dyDescent="0.3">
      <c r="A8677" t="s">
        <v>11249</v>
      </c>
      <c r="B8677" t="s">
        <v>3157</v>
      </c>
      <c r="C8677">
        <v>66255</v>
      </c>
      <c r="D8677" t="str">
        <f>+VLOOKUP(C8677,Param!K:L,2,FALSE)</f>
        <v>CONSEIL ETUDES &amp; INSTALLATIONS DE SYSTEMES DE SECURITE SUD-EST (CEISS SUD EST)</v>
      </c>
      <c r="E8677" t="s">
        <v>5018</v>
      </c>
      <c r="F8677" t="s">
        <v>8262</v>
      </c>
      <c r="G8677" t="s">
        <v>29</v>
      </c>
      <c r="H8677" s="5">
        <v>74.209999999999994</v>
      </c>
      <c r="I8677" s="5">
        <v>74.212400000000002</v>
      </c>
      <c r="J8677" s="5">
        <v>-2.4000000000086101E-3</v>
      </c>
      <c r="K8677" s="5">
        <v>74.209999999999994</v>
      </c>
      <c r="L8677" s="5">
        <v>0</v>
      </c>
      <c r="M8677" t="str">
        <f>IF(ISERROR(VLOOKUP(A8677,'[1]Ecart validé'!$A:$A,1,FALSE)),Z8677,"Ecart Validé")</f>
        <v>valid</v>
      </c>
      <c r="R8677" t="s">
        <v>30</v>
      </c>
      <c r="X8677"/>
      <c r="Y8677"/>
      <c r="Z8677" t="s">
        <v>31</v>
      </c>
    </row>
    <row r="8678" spans="1:26" x14ac:dyDescent="0.3">
      <c r="A8678" t="s">
        <v>11250</v>
      </c>
      <c r="B8678" t="s">
        <v>3157</v>
      </c>
      <c r="C8678">
        <v>66255</v>
      </c>
      <c r="D8678" t="str">
        <f>+VLOOKUP(C8678,Param!K:L,2,FALSE)</f>
        <v>CONSEIL ETUDES &amp; INSTALLATIONS DE SYSTEMES DE SECURITE SUD-EST (CEISS SUD EST)</v>
      </c>
      <c r="E8678" t="s">
        <v>5018</v>
      </c>
      <c r="F8678" t="s">
        <v>8264</v>
      </c>
      <c r="G8678" t="s">
        <v>29</v>
      </c>
      <c r="H8678" s="5">
        <v>662.91</v>
      </c>
      <c r="I8678" s="5">
        <v>662.91120000000001</v>
      </c>
      <c r="J8678" s="5">
        <v>-1.20000000003983E-3</v>
      </c>
      <c r="K8678" s="5">
        <v>662.91</v>
      </c>
      <c r="L8678" s="5">
        <v>0</v>
      </c>
      <c r="M8678" t="str">
        <f>IF(ISERROR(VLOOKUP(A8678,'[1]Ecart validé'!$A:$A,1,FALSE)),Z8678,"Ecart Validé")</f>
        <v>valid</v>
      </c>
      <c r="R8678" t="s">
        <v>30</v>
      </c>
      <c r="X8678"/>
      <c r="Y8678"/>
      <c r="Z8678" t="s">
        <v>31</v>
      </c>
    </row>
    <row r="8679" spans="1:26" x14ac:dyDescent="0.3">
      <c r="A8679" t="s">
        <v>11251</v>
      </c>
      <c r="B8679" t="s">
        <v>3157</v>
      </c>
      <c r="C8679">
        <v>66255</v>
      </c>
      <c r="D8679" t="str">
        <f>+VLOOKUP(C8679,Param!K:L,2,FALSE)</f>
        <v>CONSEIL ETUDES &amp; INSTALLATIONS DE SYSTEMES DE SECURITE SUD-EST (CEISS SUD EST)</v>
      </c>
      <c r="E8679" t="s">
        <v>5018</v>
      </c>
      <c r="F8679" t="s">
        <v>8266</v>
      </c>
      <c r="G8679" t="s">
        <v>29</v>
      </c>
      <c r="H8679" s="5">
        <v>1165.07</v>
      </c>
      <c r="I8679" s="5">
        <v>1165.0724</v>
      </c>
      <c r="J8679" s="5">
        <v>-2.40000000007967E-3</v>
      </c>
      <c r="K8679" s="5">
        <v>1165.07</v>
      </c>
      <c r="L8679" s="5">
        <v>0</v>
      </c>
      <c r="M8679" t="str">
        <f>IF(ISERROR(VLOOKUP(A8679,'[1]Ecart validé'!$A:$A,1,FALSE)),Z8679,"Ecart Validé")</f>
        <v>valid</v>
      </c>
      <c r="R8679" t="s">
        <v>30</v>
      </c>
      <c r="X8679"/>
      <c r="Y8679"/>
      <c r="Z8679" t="s">
        <v>31</v>
      </c>
    </row>
    <row r="8680" spans="1:26" x14ac:dyDescent="0.3">
      <c r="A8680" t="s">
        <v>11252</v>
      </c>
      <c r="B8680" t="s">
        <v>3157</v>
      </c>
      <c r="C8680">
        <v>56625</v>
      </c>
      <c r="D8680" t="str">
        <f>+VLOOKUP(C8680,Param!K:L,2,FALSE)</f>
        <v>2H ENERGY</v>
      </c>
      <c r="E8680">
        <v>2130052595</v>
      </c>
      <c r="F8680" t="s">
        <v>8617</v>
      </c>
      <c r="G8680" t="s">
        <v>29</v>
      </c>
      <c r="H8680" s="5">
        <v>228.1</v>
      </c>
      <c r="I8680" s="5">
        <v>228.10470000000001</v>
      </c>
      <c r="J8680" s="5">
        <v>-4.7000000000139101E-3</v>
      </c>
      <c r="K8680" s="5">
        <v>228.1</v>
      </c>
      <c r="L8680" s="5">
        <v>0</v>
      </c>
      <c r="M8680" t="str">
        <f>IF(ISERROR(VLOOKUP(A8680,'[1]Ecart validé'!$A:$A,1,FALSE)),Z8680,"Ecart Validé")</f>
        <v>valid</v>
      </c>
      <c r="R8680" t="s">
        <v>30</v>
      </c>
      <c r="X8680"/>
      <c r="Y8680"/>
      <c r="Z8680" t="s">
        <v>31</v>
      </c>
    </row>
    <row r="8681" spans="1:26" x14ac:dyDescent="0.3">
      <c r="A8681" t="s">
        <v>11253</v>
      </c>
      <c r="B8681" t="s">
        <v>3157</v>
      </c>
      <c r="C8681">
        <v>56625</v>
      </c>
      <c r="D8681" t="str">
        <f>+VLOOKUP(C8681,Param!K:L,2,FALSE)</f>
        <v>2H ENERGY</v>
      </c>
      <c r="E8681">
        <v>2130052595</v>
      </c>
      <c r="F8681" t="s">
        <v>8260</v>
      </c>
      <c r="G8681" t="s">
        <v>29</v>
      </c>
      <c r="H8681" s="5">
        <v>290.08</v>
      </c>
      <c r="I8681" s="5">
        <v>290.07870000000003</v>
      </c>
      <c r="J8681" s="5">
        <v>1.29999999995789E-3</v>
      </c>
      <c r="K8681" s="5">
        <v>290.08</v>
      </c>
      <c r="L8681" s="5">
        <v>0</v>
      </c>
      <c r="M8681" t="str">
        <f>IF(ISERROR(VLOOKUP(A8681,'[1]Ecart validé'!$A:$A,1,FALSE)),Z8681,"Ecart Validé")</f>
        <v>valid</v>
      </c>
      <c r="R8681" t="s">
        <v>30</v>
      </c>
      <c r="X8681"/>
      <c r="Y8681"/>
      <c r="Z8681" t="s">
        <v>31</v>
      </c>
    </row>
    <row r="8682" spans="1:26" x14ac:dyDescent="0.3">
      <c r="A8682" t="s">
        <v>11254</v>
      </c>
      <c r="B8682" t="s">
        <v>3157</v>
      </c>
      <c r="C8682">
        <v>56625</v>
      </c>
      <c r="D8682" t="str">
        <f>+VLOOKUP(C8682,Param!K:L,2,FALSE)</f>
        <v>2H ENERGY</v>
      </c>
      <c r="E8682">
        <v>2130052595</v>
      </c>
      <c r="F8682" t="s">
        <v>8262</v>
      </c>
      <c r="G8682" t="s">
        <v>29</v>
      </c>
      <c r="H8682" s="5">
        <v>217.84</v>
      </c>
      <c r="I8682" s="5">
        <v>217.8372</v>
      </c>
      <c r="J8682" s="5">
        <v>2.80000000000768E-3</v>
      </c>
      <c r="K8682" s="5">
        <v>217.84</v>
      </c>
      <c r="L8682" s="5">
        <v>0</v>
      </c>
      <c r="M8682" t="str">
        <f>IF(ISERROR(VLOOKUP(A8682,'[1]Ecart validé'!$A:$A,1,FALSE)),Z8682,"Ecart Validé")</f>
        <v>valid</v>
      </c>
      <c r="R8682" t="s">
        <v>30</v>
      </c>
      <c r="X8682"/>
      <c r="Y8682"/>
      <c r="Z8682" t="s">
        <v>31</v>
      </c>
    </row>
    <row r="8683" spans="1:26" x14ac:dyDescent="0.3">
      <c r="A8683" t="s">
        <v>11255</v>
      </c>
      <c r="B8683" t="s">
        <v>3157</v>
      </c>
      <c r="C8683">
        <v>56625</v>
      </c>
      <c r="D8683" t="str">
        <f>+VLOOKUP(C8683,Param!K:L,2,FALSE)</f>
        <v>2H ENERGY</v>
      </c>
      <c r="E8683">
        <v>2130052595</v>
      </c>
      <c r="F8683" t="s">
        <v>8264</v>
      </c>
      <c r="G8683" t="s">
        <v>29</v>
      </c>
      <c r="H8683" s="5">
        <v>289.5</v>
      </c>
      <c r="I8683" s="5">
        <v>289.49849999999998</v>
      </c>
      <c r="J8683" s="5">
        <v>1.5000000000213701E-3</v>
      </c>
      <c r="K8683" s="5">
        <v>289.5</v>
      </c>
      <c r="L8683" s="5">
        <v>0</v>
      </c>
      <c r="M8683" t="str">
        <f>IF(ISERROR(VLOOKUP(A8683,'[1]Ecart validé'!$A:$A,1,FALSE)),Z8683,"Ecart Validé")</f>
        <v>valid</v>
      </c>
      <c r="R8683" t="s">
        <v>30</v>
      </c>
      <c r="X8683"/>
      <c r="Y8683"/>
      <c r="Z8683" t="s">
        <v>31</v>
      </c>
    </row>
    <row r="8684" spans="1:26" x14ac:dyDescent="0.3">
      <c r="A8684" t="s">
        <v>11256</v>
      </c>
      <c r="B8684" t="s">
        <v>3157</v>
      </c>
      <c r="C8684">
        <v>56625</v>
      </c>
      <c r="D8684" t="str">
        <f>+VLOOKUP(C8684,Param!K:L,2,FALSE)</f>
        <v>2H ENERGY</v>
      </c>
      <c r="E8684">
        <v>2130052595</v>
      </c>
      <c r="F8684" t="s">
        <v>8266</v>
      </c>
      <c r="G8684" t="s">
        <v>29</v>
      </c>
      <c r="H8684" s="5">
        <v>202.98</v>
      </c>
      <c r="I8684" s="5">
        <v>202.98390000000001</v>
      </c>
      <c r="J8684" s="5">
        <v>-3.9000000000157702E-3</v>
      </c>
      <c r="K8684" s="5">
        <v>202.98</v>
      </c>
      <c r="L8684" s="5">
        <v>0</v>
      </c>
      <c r="M8684" t="str">
        <f>IF(ISERROR(VLOOKUP(A8684,'[1]Ecart validé'!$A:$A,1,FALSE)),Z8684,"Ecart Validé")</f>
        <v>valid</v>
      </c>
      <c r="R8684" t="s">
        <v>30</v>
      </c>
      <c r="X8684"/>
      <c r="Y8684"/>
      <c r="Z8684" t="s">
        <v>31</v>
      </c>
    </row>
    <row r="8685" spans="1:26" x14ac:dyDescent="0.3">
      <c r="A8685" t="s">
        <v>11257</v>
      </c>
      <c r="B8685" t="s">
        <v>3157</v>
      </c>
      <c r="C8685">
        <v>119290</v>
      </c>
      <c r="D8685" t="str">
        <f>+VLOOKUP(C8685,Param!K:L,2,FALSE)</f>
        <v>BLANCHISSERIE DE SAINT CHERON</v>
      </c>
      <c r="E8685">
        <v>2130052742</v>
      </c>
      <c r="F8685" t="s">
        <v>8260</v>
      </c>
      <c r="G8685" t="s">
        <v>29</v>
      </c>
      <c r="H8685" s="5">
        <v>1228.01</v>
      </c>
      <c r="I8685" s="5">
        <v>1228.01</v>
      </c>
      <c r="J8685" s="5">
        <v>0</v>
      </c>
      <c r="K8685" s="5">
        <v>1228.01</v>
      </c>
      <c r="L8685" s="5">
        <v>0</v>
      </c>
      <c r="M8685" t="str">
        <f>IF(ISERROR(VLOOKUP(A8685,'[1]Ecart validé'!$A:$A,1,FALSE)),Z8685,"Ecart Validé")</f>
        <v>valid</v>
      </c>
      <c r="R8685" t="s">
        <v>30</v>
      </c>
      <c r="X8685"/>
      <c r="Y8685"/>
      <c r="Z8685" t="s">
        <v>31</v>
      </c>
    </row>
    <row r="8686" spans="1:26" x14ac:dyDescent="0.3">
      <c r="A8686" t="s">
        <v>11258</v>
      </c>
      <c r="B8686" t="s">
        <v>3157</v>
      </c>
      <c r="C8686">
        <v>119290</v>
      </c>
      <c r="D8686" t="str">
        <f>+VLOOKUP(C8686,Param!K:L,2,FALSE)</f>
        <v>BLANCHISSERIE DE SAINT CHERON</v>
      </c>
      <c r="E8686">
        <v>2130052742</v>
      </c>
      <c r="F8686" t="s">
        <v>8262</v>
      </c>
      <c r="G8686" t="s">
        <v>29</v>
      </c>
      <c r="H8686" s="5">
        <v>1627.36</v>
      </c>
      <c r="I8686" s="5">
        <v>1627.36</v>
      </c>
      <c r="J8686" s="5">
        <v>0</v>
      </c>
      <c r="K8686" s="5">
        <v>1627.36</v>
      </c>
      <c r="L8686" s="5">
        <v>0</v>
      </c>
      <c r="M8686" t="str">
        <f>IF(ISERROR(VLOOKUP(A8686,'[1]Ecart validé'!$A:$A,1,FALSE)),Z8686,"Ecart Validé")</f>
        <v>valid</v>
      </c>
      <c r="R8686" t="s">
        <v>30</v>
      </c>
      <c r="X8686"/>
      <c r="Y8686"/>
      <c r="Z8686" t="s">
        <v>31</v>
      </c>
    </row>
    <row r="8687" spans="1:26" x14ac:dyDescent="0.3">
      <c r="A8687" t="s">
        <v>11259</v>
      </c>
      <c r="B8687" t="s">
        <v>3157</v>
      </c>
      <c r="C8687">
        <v>119290</v>
      </c>
      <c r="D8687" t="str">
        <f>+VLOOKUP(C8687,Param!K:L,2,FALSE)</f>
        <v>BLANCHISSERIE DE SAINT CHERON</v>
      </c>
      <c r="E8687">
        <v>2130052742</v>
      </c>
      <c r="F8687" t="s">
        <v>8264</v>
      </c>
      <c r="G8687" t="s">
        <v>29</v>
      </c>
      <c r="H8687" s="5">
        <v>4816.88</v>
      </c>
      <c r="I8687" s="5">
        <v>4816.875</v>
      </c>
      <c r="J8687" s="5">
        <v>5.0000000001091298E-3</v>
      </c>
      <c r="K8687" s="5">
        <v>4816.88</v>
      </c>
      <c r="L8687" s="5">
        <v>0</v>
      </c>
      <c r="M8687" t="str">
        <f>IF(ISERROR(VLOOKUP(A8687,'[1]Ecart validé'!$A:$A,1,FALSE)),Z8687,"Ecart Validé")</f>
        <v>valid</v>
      </c>
      <c r="R8687" t="s">
        <v>30</v>
      </c>
      <c r="X8687"/>
      <c r="Y8687"/>
      <c r="Z8687" t="s">
        <v>31</v>
      </c>
    </row>
    <row r="8688" spans="1:26" x14ac:dyDescent="0.3">
      <c r="A8688" t="s">
        <v>11260</v>
      </c>
      <c r="B8688" t="s">
        <v>3157</v>
      </c>
      <c r="C8688">
        <v>119290</v>
      </c>
      <c r="D8688" t="str">
        <f>+VLOOKUP(C8688,Param!K:L,2,FALSE)</f>
        <v>BLANCHISSERIE DE SAINT CHERON</v>
      </c>
      <c r="E8688">
        <v>2130052742</v>
      </c>
      <c r="F8688" t="s">
        <v>8266</v>
      </c>
      <c r="G8688" t="s">
        <v>29</v>
      </c>
      <c r="H8688" s="5">
        <v>6254.29</v>
      </c>
      <c r="I8688" s="5">
        <v>6254.29</v>
      </c>
      <c r="J8688" s="5">
        <v>0</v>
      </c>
      <c r="K8688" s="5">
        <v>6254.29</v>
      </c>
      <c r="L8688" s="5">
        <v>0</v>
      </c>
      <c r="M8688" t="str">
        <f>IF(ISERROR(VLOOKUP(A8688,'[1]Ecart validé'!$A:$A,1,FALSE)),Z8688,"Ecart Validé")</f>
        <v>valid</v>
      </c>
      <c r="R8688" t="s">
        <v>30</v>
      </c>
      <c r="X8688"/>
      <c r="Y8688"/>
      <c r="Z8688" t="s">
        <v>31</v>
      </c>
    </row>
    <row r="8689" spans="1:26" x14ac:dyDescent="0.3">
      <c r="A8689" t="s">
        <v>11261</v>
      </c>
      <c r="B8689" t="s">
        <v>3157</v>
      </c>
      <c r="C8689">
        <v>118633</v>
      </c>
      <c r="D8689" t="str">
        <f>+VLOOKUP(C8689,Param!K:L,2,FALSE)</f>
        <v>LOUVRE LINGE LOCATION</v>
      </c>
      <c r="E8689">
        <v>390001</v>
      </c>
      <c r="F8689" t="s">
        <v>8617</v>
      </c>
      <c r="G8689" t="s">
        <v>29</v>
      </c>
      <c r="H8689" s="5">
        <v>1258.18</v>
      </c>
      <c r="I8689" s="5">
        <v>1258.1845000000001</v>
      </c>
      <c r="J8689" s="5">
        <v>-4.5000000000072699E-3</v>
      </c>
      <c r="K8689" s="5">
        <v>1258.18</v>
      </c>
      <c r="L8689" s="5">
        <v>0</v>
      </c>
      <c r="M8689" t="str">
        <f>IF(ISERROR(VLOOKUP(A8689,'[1]Ecart validé'!$A:$A,1,FALSE)),Z8689,"Ecart Validé")</f>
        <v>valid</v>
      </c>
      <c r="R8689" t="s">
        <v>30</v>
      </c>
      <c r="X8689"/>
      <c r="Y8689"/>
      <c r="Z8689" t="s">
        <v>31</v>
      </c>
    </row>
    <row r="8690" spans="1:26" x14ac:dyDescent="0.3">
      <c r="A8690" t="s">
        <v>11262</v>
      </c>
      <c r="B8690" t="s">
        <v>3157</v>
      </c>
      <c r="C8690">
        <v>118633</v>
      </c>
      <c r="D8690" t="str">
        <f>+VLOOKUP(C8690,Param!K:L,2,FALSE)</f>
        <v>LOUVRE LINGE LOCATION</v>
      </c>
      <c r="E8690">
        <v>390001</v>
      </c>
      <c r="F8690" t="s">
        <v>8260</v>
      </c>
      <c r="G8690" t="s">
        <v>29</v>
      </c>
      <c r="H8690" s="5">
        <v>2405.34</v>
      </c>
      <c r="I8690" s="5">
        <v>2405.34</v>
      </c>
      <c r="J8690" s="5">
        <v>0</v>
      </c>
      <c r="K8690" s="5">
        <v>2405.34</v>
      </c>
      <c r="L8690" s="5">
        <v>0</v>
      </c>
      <c r="M8690" t="str">
        <f>IF(ISERROR(VLOOKUP(A8690,'[1]Ecart validé'!$A:$A,1,FALSE)),Z8690,"Ecart Validé")</f>
        <v>valid</v>
      </c>
      <c r="R8690" t="s">
        <v>30</v>
      </c>
      <c r="X8690"/>
      <c r="Y8690"/>
      <c r="Z8690" t="s">
        <v>31</v>
      </c>
    </row>
    <row r="8691" spans="1:26" x14ac:dyDescent="0.3">
      <c r="A8691" t="s">
        <v>11263</v>
      </c>
      <c r="B8691" t="s">
        <v>3157</v>
      </c>
      <c r="C8691">
        <v>118633</v>
      </c>
      <c r="D8691" t="str">
        <f>+VLOOKUP(C8691,Param!K:L,2,FALSE)</f>
        <v>LOUVRE LINGE LOCATION</v>
      </c>
      <c r="E8691">
        <v>390001</v>
      </c>
      <c r="F8691" t="s">
        <v>8262</v>
      </c>
      <c r="G8691" t="s">
        <v>29</v>
      </c>
      <c r="H8691" s="5">
        <v>3819.12</v>
      </c>
      <c r="I8691" s="5">
        <v>3819.1224000000002</v>
      </c>
      <c r="J8691" s="5">
        <v>-2.4000000003070402E-3</v>
      </c>
      <c r="K8691" s="5">
        <v>3819.12</v>
      </c>
      <c r="L8691" s="5">
        <v>0</v>
      </c>
      <c r="M8691" t="str">
        <f>IF(ISERROR(VLOOKUP(A8691,'[1]Ecart validé'!$A:$A,1,FALSE)),Z8691,"Ecart Validé")</f>
        <v>valid</v>
      </c>
      <c r="R8691" t="s">
        <v>30</v>
      </c>
      <c r="X8691"/>
      <c r="Y8691"/>
      <c r="Z8691" t="s">
        <v>31</v>
      </c>
    </row>
    <row r="8692" spans="1:26" x14ac:dyDescent="0.3">
      <c r="A8692" t="s">
        <v>11264</v>
      </c>
      <c r="B8692" t="s">
        <v>3157</v>
      </c>
      <c r="C8692">
        <v>118633</v>
      </c>
      <c r="D8692" t="str">
        <f>+VLOOKUP(C8692,Param!K:L,2,FALSE)</f>
        <v>LOUVRE LINGE LOCATION</v>
      </c>
      <c r="E8692">
        <v>390001</v>
      </c>
      <c r="F8692" t="s">
        <v>8264</v>
      </c>
      <c r="G8692" t="s">
        <v>29</v>
      </c>
      <c r="H8692" s="5">
        <v>11778.18</v>
      </c>
      <c r="I8692" s="5">
        <v>11778.182199999999</v>
      </c>
      <c r="J8692" s="5">
        <v>-2.1999999989930001E-3</v>
      </c>
      <c r="K8692" s="5">
        <v>11778.18</v>
      </c>
      <c r="L8692" s="5">
        <v>0</v>
      </c>
      <c r="M8692" t="str">
        <f>IF(ISERROR(VLOOKUP(A8692,'[1]Ecart validé'!$A:$A,1,FALSE)),Z8692,"Ecart Validé")</f>
        <v>valid</v>
      </c>
      <c r="R8692" t="s">
        <v>30</v>
      </c>
      <c r="X8692"/>
      <c r="Y8692"/>
      <c r="Z8692" t="s">
        <v>31</v>
      </c>
    </row>
    <row r="8693" spans="1:26" x14ac:dyDescent="0.3">
      <c r="A8693" t="s">
        <v>11265</v>
      </c>
      <c r="B8693" t="s">
        <v>3157</v>
      </c>
      <c r="C8693">
        <v>118633</v>
      </c>
      <c r="D8693" t="str">
        <f>+VLOOKUP(C8693,Param!K:L,2,FALSE)</f>
        <v>LOUVRE LINGE LOCATION</v>
      </c>
      <c r="E8693">
        <v>390001</v>
      </c>
      <c r="F8693" t="s">
        <v>8266</v>
      </c>
      <c r="G8693" t="s">
        <v>29</v>
      </c>
      <c r="H8693" s="5">
        <v>15450.4</v>
      </c>
      <c r="I8693" s="5">
        <v>15450.354600000001</v>
      </c>
      <c r="J8693" s="5">
        <v>4.5399999999062801E-2</v>
      </c>
      <c r="K8693" s="5">
        <v>15450.4</v>
      </c>
      <c r="L8693" s="5">
        <v>0</v>
      </c>
      <c r="M8693" t="str">
        <f>IF(ISERROR(VLOOKUP(A8693,'[1]Ecart validé'!$A:$A,1,FALSE)),Z8693,"Ecart Validé")</f>
        <v>valid</v>
      </c>
      <c r="R8693" t="s">
        <v>30</v>
      </c>
      <c r="X8693"/>
      <c r="Y8693"/>
      <c r="Z8693" t="s">
        <v>31</v>
      </c>
    </row>
    <row r="8694" spans="1:26" x14ac:dyDescent="0.3">
      <c r="A8694" t="s">
        <v>11266</v>
      </c>
      <c r="B8694" t="s">
        <v>3157</v>
      </c>
      <c r="C8694">
        <v>49150</v>
      </c>
      <c r="D8694" t="str">
        <f>+VLOOKUP(C8694,Param!K:L,2,FALSE)</f>
        <v>BSSI CONSEILS</v>
      </c>
      <c r="E8694">
        <v>2130722474</v>
      </c>
      <c r="F8694" t="s">
        <v>8260</v>
      </c>
      <c r="G8694" t="s">
        <v>29</v>
      </c>
      <c r="H8694" s="5">
        <v>207.36</v>
      </c>
      <c r="I8694" s="5">
        <v>207.36</v>
      </c>
      <c r="J8694" s="5">
        <v>0</v>
      </c>
      <c r="K8694" s="5">
        <v>207.36</v>
      </c>
      <c r="L8694" s="5">
        <v>0</v>
      </c>
      <c r="M8694" t="str">
        <f>IF(ISERROR(VLOOKUP(A8694,'[1]Ecart validé'!$A:$A,1,FALSE)),Z8694,"Ecart Validé")</f>
        <v>valid</v>
      </c>
      <c r="R8694" t="s">
        <v>30</v>
      </c>
      <c r="X8694"/>
      <c r="Y8694"/>
      <c r="Z8694" t="s">
        <v>31</v>
      </c>
    </row>
    <row r="8695" spans="1:26" x14ac:dyDescent="0.3">
      <c r="A8695" t="s">
        <v>11267</v>
      </c>
      <c r="B8695" t="s">
        <v>3157</v>
      </c>
      <c r="C8695">
        <v>49150</v>
      </c>
      <c r="D8695" t="str">
        <f>+VLOOKUP(C8695,Param!K:L,2,FALSE)</f>
        <v>BSSI CONSEILS</v>
      </c>
      <c r="E8695">
        <v>2130722474</v>
      </c>
      <c r="F8695" t="s">
        <v>8262</v>
      </c>
      <c r="G8695" t="s">
        <v>29</v>
      </c>
      <c r="H8695" s="5">
        <v>235.8</v>
      </c>
      <c r="I8695" s="5">
        <v>235.8</v>
      </c>
      <c r="J8695" s="5">
        <v>0</v>
      </c>
      <c r="K8695" s="5">
        <v>235.8</v>
      </c>
      <c r="L8695" s="5">
        <v>0</v>
      </c>
      <c r="M8695" t="str">
        <f>IF(ISERROR(VLOOKUP(A8695,'[1]Ecart validé'!$A:$A,1,FALSE)),Z8695,"Ecart Validé")</f>
        <v>valid</v>
      </c>
      <c r="R8695" t="s">
        <v>30</v>
      </c>
      <c r="X8695"/>
      <c r="Y8695"/>
      <c r="Z8695" t="s">
        <v>31</v>
      </c>
    </row>
    <row r="8696" spans="1:26" x14ac:dyDescent="0.3">
      <c r="A8696" t="s">
        <v>11268</v>
      </c>
      <c r="B8696" t="s">
        <v>3157</v>
      </c>
      <c r="C8696">
        <v>49150</v>
      </c>
      <c r="D8696" t="str">
        <f>+VLOOKUP(C8696,Param!K:L,2,FALSE)</f>
        <v>BSSI CONSEILS</v>
      </c>
      <c r="E8696">
        <v>2130722474</v>
      </c>
      <c r="F8696" t="s">
        <v>8264</v>
      </c>
      <c r="G8696" t="s">
        <v>29</v>
      </c>
      <c r="H8696" s="5">
        <v>186.33</v>
      </c>
      <c r="I8696" s="5">
        <v>186.33</v>
      </c>
      <c r="J8696" s="5">
        <v>0</v>
      </c>
      <c r="K8696" s="5">
        <v>186.33</v>
      </c>
      <c r="L8696" s="5">
        <v>0</v>
      </c>
      <c r="M8696" t="str">
        <f>IF(ISERROR(VLOOKUP(A8696,'[1]Ecart validé'!$A:$A,1,FALSE)),Z8696,"Ecart Validé")</f>
        <v>valid</v>
      </c>
      <c r="R8696" t="s">
        <v>30</v>
      </c>
      <c r="X8696"/>
      <c r="Y8696"/>
      <c r="Z8696" t="s">
        <v>31</v>
      </c>
    </row>
    <row r="8697" spans="1:26" x14ac:dyDescent="0.3">
      <c r="A8697" t="s">
        <v>11269</v>
      </c>
      <c r="B8697" t="s">
        <v>3157</v>
      </c>
      <c r="C8697">
        <v>49150</v>
      </c>
      <c r="D8697" t="str">
        <f>+VLOOKUP(C8697,Param!K:L,2,FALSE)</f>
        <v>BSSI CONSEILS</v>
      </c>
      <c r="E8697">
        <v>2130722474</v>
      </c>
      <c r="F8697" t="s">
        <v>8266</v>
      </c>
      <c r="G8697" t="s">
        <v>29</v>
      </c>
      <c r="H8697" s="5">
        <v>228.78</v>
      </c>
      <c r="I8697" s="5">
        <v>228.78</v>
      </c>
      <c r="J8697" s="5">
        <v>0</v>
      </c>
      <c r="K8697" s="5">
        <v>228.78</v>
      </c>
      <c r="L8697" s="5">
        <v>0</v>
      </c>
      <c r="M8697" t="str">
        <f>IF(ISERROR(VLOOKUP(A8697,'[1]Ecart validé'!$A:$A,1,FALSE)),Z8697,"Ecart Validé")</f>
        <v>valid</v>
      </c>
      <c r="R8697" t="s">
        <v>30</v>
      </c>
      <c r="X8697"/>
      <c r="Y8697"/>
      <c r="Z8697" t="s">
        <v>31</v>
      </c>
    </row>
    <row r="8698" spans="1:26" x14ac:dyDescent="0.3">
      <c r="A8698" t="s">
        <v>11270</v>
      </c>
      <c r="B8698" t="s">
        <v>3157</v>
      </c>
      <c r="C8698">
        <v>52900</v>
      </c>
      <c r="D8698" t="str">
        <f>+VLOOKUP(C8698,Param!K:L,2,FALSE)</f>
        <v>ENTREPRISE GENERALE DE MACONNERIE FREDERIC DIAS</v>
      </c>
      <c r="E8698">
        <v>2130542722</v>
      </c>
      <c r="F8698" t="s">
        <v>8260</v>
      </c>
      <c r="G8698" t="s">
        <v>29</v>
      </c>
      <c r="H8698" s="5">
        <v>4029.24</v>
      </c>
      <c r="I8698" s="5">
        <v>4029.24</v>
      </c>
      <c r="J8698" s="5">
        <v>0</v>
      </c>
      <c r="K8698" s="5">
        <v>4029.24</v>
      </c>
      <c r="L8698" s="5">
        <v>0</v>
      </c>
      <c r="M8698" t="str">
        <f>IF(ISERROR(VLOOKUP(A8698,'[1]Ecart validé'!$A:$A,1,FALSE)),Z8698,"Ecart Validé")</f>
        <v>valid</v>
      </c>
      <c r="R8698" t="s">
        <v>30</v>
      </c>
      <c r="X8698"/>
      <c r="Y8698"/>
      <c r="Z8698" t="s">
        <v>31</v>
      </c>
    </row>
    <row r="8699" spans="1:26" x14ac:dyDescent="0.3">
      <c r="A8699" t="s">
        <v>11271</v>
      </c>
      <c r="B8699" t="s">
        <v>3157</v>
      </c>
      <c r="C8699">
        <v>52900</v>
      </c>
      <c r="D8699" t="str">
        <f>+VLOOKUP(C8699,Param!K:L,2,FALSE)</f>
        <v>ENTREPRISE GENERALE DE MACONNERIE FREDERIC DIAS</v>
      </c>
      <c r="E8699">
        <v>2130542722</v>
      </c>
      <c r="F8699" t="s">
        <v>8264</v>
      </c>
      <c r="G8699" t="s">
        <v>29</v>
      </c>
      <c r="H8699" s="5">
        <v>1490.82</v>
      </c>
      <c r="I8699" s="5">
        <v>1490.8248000000001</v>
      </c>
      <c r="J8699" s="5">
        <v>-4.80000000015934E-3</v>
      </c>
      <c r="K8699" s="5">
        <v>1490.82</v>
      </c>
      <c r="L8699" s="5">
        <v>0</v>
      </c>
      <c r="M8699" t="str">
        <f>IF(ISERROR(VLOOKUP(A8699,'[1]Ecart validé'!$A:$A,1,FALSE)),Z8699,"Ecart Validé")</f>
        <v>valid</v>
      </c>
      <c r="R8699" t="s">
        <v>30</v>
      </c>
      <c r="X8699"/>
      <c r="Y8699"/>
      <c r="Z8699" t="s">
        <v>31</v>
      </c>
    </row>
    <row r="8700" spans="1:26" x14ac:dyDescent="0.3">
      <c r="A8700" t="s">
        <v>11272</v>
      </c>
      <c r="B8700" t="s">
        <v>3157</v>
      </c>
      <c r="C8700">
        <v>52900</v>
      </c>
      <c r="D8700" t="str">
        <f>+VLOOKUP(C8700,Param!K:L,2,FALSE)</f>
        <v>ENTREPRISE GENERALE DE MACONNERIE FREDERIC DIAS</v>
      </c>
      <c r="E8700">
        <v>2130542722</v>
      </c>
      <c r="F8700" t="s">
        <v>8266</v>
      </c>
      <c r="G8700" t="s">
        <v>29</v>
      </c>
      <c r="H8700" s="5">
        <v>545.07000000000005</v>
      </c>
      <c r="I8700" s="5">
        <v>545.06820000000005</v>
      </c>
      <c r="J8700" s="5">
        <v>1.8000000000029099E-3</v>
      </c>
      <c r="K8700" s="5">
        <v>545.07000000000005</v>
      </c>
      <c r="L8700" s="5">
        <v>0</v>
      </c>
      <c r="M8700" t="str">
        <f>IF(ISERROR(VLOOKUP(A8700,'[1]Ecart validé'!$A:$A,1,FALSE)),Z8700,"Ecart Validé")</f>
        <v>valid</v>
      </c>
      <c r="R8700" t="s">
        <v>30</v>
      </c>
      <c r="X8700"/>
      <c r="Y8700"/>
      <c r="Z8700" t="s">
        <v>31</v>
      </c>
    </row>
    <row r="8701" spans="1:26" x14ac:dyDescent="0.3">
      <c r="A8701" t="s">
        <v>11273</v>
      </c>
      <c r="B8701" t="s">
        <v>3157</v>
      </c>
      <c r="C8701">
        <v>63862</v>
      </c>
      <c r="D8701" t="str">
        <f>+VLOOKUP(C8701,Param!K:L,2,FALSE)</f>
        <v>MAINTENANCE TECHNIQUE OPTIMISEE</v>
      </c>
      <c r="E8701">
        <v>2130542680</v>
      </c>
      <c r="F8701" t="s">
        <v>8617</v>
      </c>
      <c r="G8701" t="s">
        <v>29</v>
      </c>
      <c r="H8701" s="5">
        <v>721.53</v>
      </c>
      <c r="I8701" s="5">
        <v>721.53330000000005</v>
      </c>
      <c r="J8701" s="5">
        <v>-3.30000000008112E-3</v>
      </c>
      <c r="K8701" s="5">
        <v>721.53</v>
      </c>
      <c r="L8701" s="5">
        <v>0</v>
      </c>
      <c r="M8701" t="str">
        <f>IF(ISERROR(VLOOKUP(A8701,'[1]Ecart validé'!$A:$A,1,FALSE)),Z8701,"Ecart Validé")</f>
        <v>valid</v>
      </c>
      <c r="R8701" t="s">
        <v>30</v>
      </c>
      <c r="X8701"/>
      <c r="Y8701"/>
      <c r="Z8701" t="s">
        <v>31</v>
      </c>
    </row>
    <row r="8702" spans="1:26" x14ac:dyDescent="0.3">
      <c r="A8702" t="s">
        <v>11274</v>
      </c>
      <c r="B8702" t="s">
        <v>3157</v>
      </c>
      <c r="C8702">
        <v>63862</v>
      </c>
      <c r="D8702" t="str">
        <f>+VLOOKUP(C8702,Param!K:L,2,FALSE)</f>
        <v>MAINTENANCE TECHNIQUE OPTIMISEE</v>
      </c>
      <c r="E8702">
        <v>2130542680</v>
      </c>
      <c r="F8702" t="s">
        <v>8260</v>
      </c>
      <c r="G8702" t="s">
        <v>29</v>
      </c>
      <c r="H8702" s="5">
        <v>28.7</v>
      </c>
      <c r="I8702" s="5">
        <v>28.6953</v>
      </c>
      <c r="J8702" s="5">
        <v>4.6999999999997001E-3</v>
      </c>
      <c r="K8702" s="5">
        <v>28.7</v>
      </c>
      <c r="L8702" s="5">
        <v>0</v>
      </c>
      <c r="M8702" t="str">
        <f>IF(ISERROR(VLOOKUP(A8702,'[1]Ecart validé'!$A:$A,1,FALSE)),Z8702,"Ecart Validé")</f>
        <v>valid</v>
      </c>
      <c r="R8702" t="s">
        <v>30</v>
      </c>
      <c r="X8702"/>
      <c r="Y8702"/>
      <c r="Z8702" t="s">
        <v>31</v>
      </c>
    </row>
    <row r="8703" spans="1:26" x14ac:dyDescent="0.3">
      <c r="A8703" t="s">
        <v>11275</v>
      </c>
      <c r="B8703" t="s">
        <v>3157</v>
      </c>
      <c r="C8703">
        <v>63862</v>
      </c>
      <c r="D8703" t="str">
        <f>+VLOOKUP(C8703,Param!K:L,2,FALSE)</f>
        <v>MAINTENANCE TECHNIQUE OPTIMISEE</v>
      </c>
      <c r="E8703">
        <v>2130542680</v>
      </c>
      <c r="F8703" t="s">
        <v>8262</v>
      </c>
      <c r="G8703" t="s">
        <v>29</v>
      </c>
      <c r="H8703" s="5">
        <v>189.12</v>
      </c>
      <c r="I8703" s="5">
        <v>189.11850000000001</v>
      </c>
      <c r="J8703" s="5">
        <v>1.4999999999929499E-3</v>
      </c>
      <c r="K8703" s="5">
        <v>189.12</v>
      </c>
      <c r="L8703" s="5">
        <v>0</v>
      </c>
      <c r="M8703" t="str">
        <f>IF(ISERROR(VLOOKUP(A8703,'[1]Ecart validé'!$A:$A,1,FALSE)),Z8703,"Ecart Validé")</f>
        <v>valid</v>
      </c>
      <c r="R8703" t="s">
        <v>30</v>
      </c>
      <c r="X8703"/>
      <c r="Y8703"/>
      <c r="Z8703" t="s">
        <v>31</v>
      </c>
    </row>
    <row r="8704" spans="1:26" x14ac:dyDescent="0.3">
      <c r="A8704" t="s">
        <v>11276</v>
      </c>
      <c r="B8704" t="s">
        <v>3157</v>
      </c>
      <c r="C8704">
        <v>63862</v>
      </c>
      <c r="D8704" t="str">
        <f>+VLOOKUP(C8704,Param!K:L,2,FALSE)</f>
        <v>MAINTENANCE TECHNIQUE OPTIMISEE</v>
      </c>
      <c r="E8704">
        <v>2130542680</v>
      </c>
      <c r="F8704" t="s">
        <v>8264</v>
      </c>
      <c r="G8704" t="s">
        <v>29</v>
      </c>
      <c r="H8704" s="5">
        <v>28.79</v>
      </c>
      <c r="I8704" s="5">
        <v>28.790099999999999</v>
      </c>
      <c r="J8704" s="5">
        <v>-9.9999999999766901E-5</v>
      </c>
      <c r="K8704" s="5">
        <v>28.79</v>
      </c>
      <c r="L8704" s="5">
        <v>0</v>
      </c>
      <c r="M8704" t="str">
        <f>IF(ISERROR(VLOOKUP(A8704,'[1]Ecart validé'!$A:$A,1,FALSE)),Z8704,"Ecart Validé")</f>
        <v>valid</v>
      </c>
      <c r="R8704" t="s">
        <v>30</v>
      </c>
      <c r="X8704"/>
      <c r="Y8704"/>
      <c r="Z8704" t="s">
        <v>31</v>
      </c>
    </row>
    <row r="8705" spans="1:26" x14ac:dyDescent="0.3">
      <c r="A8705" t="s">
        <v>11277</v>
      </c>
      <c r="B8705" t="s">
        <v>3157</v>
      </c>
      <c r="C8705">
        <v>63862</v>
      </c>
      <c r="D8705" t="str">
        <f>+VLOOKUP(C8705,Param!K:L,2,FALSE)</f>
        <v>MAINTENANCE TECHNIQUE OPTIMISEE</v>
      </c>
      <c r="E8705">
        <v>2130542680</v>
      </c>
      <c r="F8705" t="s">
        <v>8266</v>
      </c>
      <c r="G8705" t="s">
        <v>29</v>
      </c>
      <c r="H8705" s="5">
        <v>523.41</v>
      </c>
      <c r="I8705" s="5">
        <v>523.41420000000005</v>
      </c>
      <c r="J8705" s="5">
        <v>-4.2000000000825804E-3</v>
      </c>
      <c r="K8705" s="5">
        <v>523.41</v>
      </c>
      <c r="L8705" s="5">
        <v>0</v>
      </c>
      <c r="M8705" t="str">
        <f>IF(ISERROR(VLOOKUP(A8705,'[1]Ecart validé'!$A:$A,1,FALSE)),Z8705,"Ecart Validé")</f>
        <v>valid</v>
      </c>
      <c r="R8705" t="s">
        <v>30</v>
      </c>
      <c r="X8705"/>
      <c r="Y8705"/>
      <c r="Z8705" t="s">
        <v>31</v>
      </c>
    </row>
    <row r="8706" spans="1:26" x14ac:dyDescent="0.3">
      <c r="A8706" t="s">
        <v>11278</v>
      </c>
      <c r="B8706" t="s">
        <v>3157</v>
      </c>
      <c r="C8706">
        <v>46262</v>
      </c>
      <c r="D8706" t="str">
        <f>+VLOOKUP(C8706,Param!K:L,2,FALSE)</f>
        <v>LA COMPAGNIE DES DESSERTS</v>
      </c>
      <c r="E8706">
        <v>1130132254</v>
      </c>
      <c r="F8706" t="s">
        <v>8617</v>
      </c>
      <c r="G8706" t="s">
        <v>29</v>
      </c>
      <c r="H8706" s="5">
        <v>892.28</v>
      </c>
      <c r="I8706" s="5">
        <v>892.28459999999995</v>
      </c>
      <c r="J8706" s="5">
        <v>-4.5999999999821696E-3</v>
      </c>
      <c r="K8706" s="5">
        <v>892.28</v>
      </c>
      <c r="L8706" s="5">
        <v>0</v>
      </c>
      <c r="M8706" t="str">
        <f>IF(ISERROR(VLOOKUP(A8706,'[1]Ecart validé'!$A:$A,1,FALSE)),Z8706,"Ecart Validé")</f>
        <v>valid</v>
      </c>
      <c r="R8706" t="s">
        <v>30</v>
      </c>
      <c r="X8706"/>
      <c r="Y8706"/>
      <c r="Z8706" t="s">
        <v>31</v>
      </c>
    </row>
    <row r="8707" spans="1:26" x14ac:dyDescent="0.3">
      <c r="A8707" t="s">
        <v>11279</v>
      </c>
      <c r="B8707" t="s">
        <v>3157</v>
      </c>
      <c r="C8707">
        <v>46262</v>
      </c>
      <c r="D8707" t="str">
        <f>+VLOOKUP(C8707,Param!K:L,2,FALSE)</f>
        <v>LA COMPAGNIE DES DESSERTS</v>
      </c>
      <c r="E8707">
        <v>1130132254</v>
      </c>
      <c r="F8707" t="s">
        <v>8260</v>
      </c>
      <c r="G8707" t="s">
        <v>29</v>
      </c>
      <c r="H8707" s="5">
        <v>9274.2900000000009</v>
      </c>
      <c r="I8707" s="5">
        <v>9274.2909999999993</v>
      </c>
      <c r="J8707" s="5">
        <v>-9.9999999838473698E-4</v>
      </c>
      <c r="K8707" s="5">
        <v>9274.2900000000009</v>
      </c>
      <c r="L8707" s="5">
        <v>0</v>
      </c>
      <c r="M8707" t="str">
        <f>IF(ISERROR(VLOOKUP(A8707,'[1]Ecart validé'!$A:$A,1,FALSE)),Z8707,"Ecart Validé")</f>
        <v>valid</v>
      </c>
      <c r="R8707" t="s">
        <v>30</v>
      </c>
      <c r="X8707"/>
      <c r="Y8707"/>
      <c r="Z8707" t="s">
        <v>31</v>
      </c>
    </row>
    <row r="8708" spans="1:26" x14ac:dyDescent="0.3">
      <c r="A8708" t="s">
        <v>11280</v>
      </c>
      <c r="B8708" t="s">
        <v>3157</v>
      </c>
      <c r="C8708">
        <v>46262</v>
      </c>
      <c r="D8708" t="str">
        <f>+VLOOKUP(C8708,Param!K:L,2,FALSE)</f>
        <v>LA COMPAGNIE DES DESSERTS</v>
      </c>
      <c r="E8708">
        <v>1130132254</v>
      </c>
      <c r="F8708" t="s">
        <v>8262</v>
      </c>
      <c r="G8708" t="s">
        <v>29</v>
      </c>
      <c r="H8708" s="5">
        <v>27405.49</v>
      </c>
      <c r="I8708" s="5">
        <v>27405.485499999999</v>
      </c>
      <c r="J8708" s="5">
        <v>4.5000000027357601E-3</v>
      </c>
      <c r="K8708" s="5">
        <v>27405.49</v>
      </c>
      <c r="L8708" s="5">
        <v>0</v>
      </c>
      <c r="M8708" t="str">
        <f>IF(ISERROR(VLOOKUP(A8708,'[1]Ecart validé'!$A:$A,1,FALSE)),Z8708,"Ecart Validé")</f>
        <v>valid</v>
      </c>
      <c r="R8708" t="s">
        <v>30</v>
      </c>
      <c r="X8708"/>
      <c r="Y8708"/>
      <c r="Z8708" t="s">
        <v>31</v>
      </c>
    </row>
    <row r="8709" spans="1:26" x14ac:dyDescent="0.3">
      <c r="A8709" t="s">
        <v>11281</v>
      </c>
      <c r="B8709" t="s">
        <v>3157</v>
      </c>
      <c r="C8709">
        <v>46262</v>
      </c>
      <c r="D8709" t="str">
        <f>+VLOOKUP(C8709,Param!K:L,2,FALSE)</f>
        <v>LA COMPAGNIE DES DESSERTS</v>
      </c>
      <c r="E8709">
        <v>1130132254</v>
      </c>
      <c r="F8709" t="s">
        <v>8264</v>
      </c>
      <c r="G8709" t="s">
        <v>29</v>
      </c>
      <c r="H8709" s="5">
        <v>51458.29</v>
      </c>
      <c r="I8709" s="5">
        <v>51458.290300000001</v>
      </c>
      <c r="J8709" s="5">
        <v>-2.9999999969732E-4</v>
      </c>
      <c r="K8709" s="5">
        <v>51458.29</v>
      </c>
      <c r="L8709" s="5">
        <v>0</v>
      </c>
      <c r="M8709" t="str">
        <f>IF(ISERROR(VLOOKUP(A8709,'[1]Ecart validé'!$A:$A,1,FALSE)),Z8709,"Ecart Validé")</f>
        <v>valid</v>
      </c>
      <c r="R8709" t="s">
        <v>30</v>
      </c>
      <c r="X8709"/>
      <c r="Y8709"/>
      <c r="Z8709" t="s">
        <v>31</v>
      </c>
    </row>
    <row r="8710" spans="1:26" x14ac:dyDescent="0.3">
      <c r="A8710" t="s">
        <v>11282</v>
      </c>
      <c r="B8710" t="s">
        <v>3157</v>
      </c>
      <c r="C8710">
        <v>46262</v>
      </c>
      <c r="D8710" t="str">
        <f>+VLOOKUP(C8710,Param!K:L,2,FALSE)</f>
        <v>LA COMPAGNIE DES DESSERTS</v>
      </c>
      <c r="E8710">
        <v>1130132254</v>
      </c>
      <c r="F8710" t="s">
        <v>8266</v>
      </c>
      <c r="G8710" t="s">
        <v>29</v>
      </c>
      <c r="H8710" s="5">
        <v>52973.5</v>
      </c>
      <c r="I8710" s="5">
        <v>52973.499600000003</v>
      </c>
      <c r="J8710" s="5">
        <v>3.9999999717110697E-4</v>
      </c>
      <c r="K8710" s="5">
        <v>52973.5</v>
      </c>
      <c r="L8710" s="5">
        <v>0</v>
      </c>
      <c r="M8710" t="str">
        <f>IF(ISERROR(VLOOKUP(A8710,'[1]Ecart validé'!$A:$A,1,FALSE)),Z8710,"Ecart Validé")</f>
        <v>valid</v>
      </c>
      <c r="R8710" t="s">
        <v>30</v>
      </c>
      <c r="X8710"/>
      <c r="Y8710"/>
      <c r="Z8710" t="s">
        <v>31</v>
      </c>
    </row>
    <row r="8711" spans="1:26" x14ac:dyDescent="0.3">
      <c r="A8711" t="s">
        <v>11283</v>
      </c>
      <c r="B8711" t="s">
        <v>3157</v>
      </c>
      <c r="C8711">
        <v>46262</v>
      </c>
      <c r="D8711" t="str">
        <f>+VLOOKUP(C8711,Param!K:L,2,FALSE)</f>
        <v>LA COMPAGNIE DES DESSERTS</v>
      </c>
      <c r="E8711" t="s">
        <v>4074</v>
      </c>
      <c r="F8711" t="s">
        <v>8271</v>
      </c>
      <c r="G8711" t="s">
        <v>29</v>
      </c>
      <c r="H8711" s="5">
        <v>1928.12</v>
      </c>
      <c r="I8711" s="5">
        <v>1928.115</v>
      </c>
      <c r="J8711" s="5">
        <v>4.9999999998817596E-3</v>
      </c>
      <c r="K8711" s="5">
        <v>1928.12</v>
      </c>
      <c r="L8711" s="5">
        <v>0</v>
      </c>
      <c r="M8711" t="str">
        <f>IF(ISERROR(VLOOKUP(A8711,'[1]Ecart validé'!$A:$A,1,FALSE)),Z8711,"Ecart Validé")</f>
        <v>valid</v>
      </c>
      <c r="R8711" t="s">
        <v>30</v>
      </c>
      <c r="X8711"/>
      <c r="Y8711"/>
      <c r="Z8711" t="s">
        <v>31</v>
      </c>
    </row>
    <row r="8712" spans="1:26" x14ac:dyDescent="0.3">
      <c r="A8712" t="s">
        <v>11284</v>
      </c>
      <c r="B8712" t="s">
        <v>3157</v>
      </c>
      <c r="C8712">
        <v>110674</v>
      </c>
      <c r="D8712" t="str">
        <f>+VLOOKUP(C8712,Param!K:L,2,FALSE)</f>
        <v>OMS SYNERGIE GROUP</v>
      </c>
      <c r="E8712">
        <v>2130282411</v>
      </c>
      <c r="F8712" t="s">
        <v>8617</v>
      </c>
      <c r="G8712" t="s">
        <v>29</v>
      </c>
      <c r="H8712" s="5">
        <v>80.64</v>
      </c>
      <c r="I8712" s="5">
        <v>80.635900000000007</v>
      </c>
      <c r="J8712" s="5">
        <v>4.0999999999939904E-3</v>
      </c>
      <c r="K8712" s="5">
        <v>80.64</v>
      </c>
      <c r="L8712" s="5">
        <v>0</v>
      </c>
      <c r="M8712" t="str">
        <f>IF(ISERROR(VLOOKUP(A8712,'[1]Ecart validé'!$A:$A,1,FALSE)),Z8712,"Ecart Validé")</f>
        <v>valid</v>
      </c>
      <c r="R8712" t="s">
        <v>30</v>
      </c>
      <c r="X8712"/>
      <c r="Y8712"/>
      <c r="Z8712" t="s">
        <v>31</v>
      </c>
    </row>
    <row r="8713" spans="1:26" x14ac:dyDescent="0.3">
      <c r="A8713" t="s">
        <v>11285</v>
      </c>
      <c r="B8713" t="s">
        <v>3157</v>
      </c>
      <c r="C8713">
        <v>110674</v>
      </c>
      <c r="D8713" t="str">
        <f>+VLOOKUP(C8713,Param!K:L,2,FALSE)</f>
        <v>OMS SYNERGIE GROUP</v>
      </c>
      <c r="E8713">
        <v>2130282411</v>
      </c>
      <c r="F8713" t="s">
        <v>8260</v>
      </c>
      <c r="G8713" t="s">
        <v>29</v>
      </c>
      <c r="H8713" s="5">
        <v>12385.19</v>
      </c>
      <c r="I8713" s="5">
        <v>12385.1919</v>
      </c>
      <c r="J8713" s="5">
        <v>-1.8999999992956799E-3</v>
      </c>
      <c r="K8713" s="5">
        <v>12385.19</v>
      </c>
      <c r="L8713" s="5">
        <v>0</v>
      </c>
      <c r="M8713" t="str">
        <f>IF(ISERROR(VLOOKUP(A8713,'[1]Ecart validé'!$A:$A,1,FALSE)),Z8713,"Ecart Validé")</f>
        <v>valid</v>
      </c>
      <c r="R8713" t="s">
        <v>30</v>
      </c>
      <c r="X8713"/>
      <c r="Y8713"/>
      <c r="Z8713" t="s">
        <v>31</v>
      </c>
    </row>
    <row r="8714" spans="1:26" x14ac:dyDescent="0.3">
      <c r="A8714" t="s">
        <v>11286</v>
      </c>
      <c r="B8714" t="s">
        <v>3157</v>
      </c>
      <c r="C8714">
        <v>110674</v>
      </c>
      <c r="D8714" t="str">
        <f>+VLOOKUP(C8714,Param!K:L,2,FALSE)</f>
        <v>OMS SYNERGIE GROUP</v>
      </c>
      <c r="E8714">
        <v>2130282411</v>
      </c>
      <c r="F8714" t="s">
        <v>8262</v>
      </c>
      <c r="G8714" t="s">
        <v>29</v>
      </c>
      <c r="H8714" s="5">
        <v>15566.52</v>
      </c>
      <c r="I8714" s="5">
        <v>15566.515799999999</v>
      </c>
      <c r="J8714" s="5">
        <v>4.2000000012194496E-3</v>
      </c>
      <c r="K8714" s="5">
        <v>15566.52</v>
      </c>
      <c r="L8714" s="5">
        <v>0</v>
      </c>
      <c r="M8714" t="str">
        <f>IF(ISERROR(VLOOKUP(A8714,'[1]Ecart validé'!$A:$A,1,FALSE)),Z8714,"Ecart Validé")</f>
        <v>valid</v>
      </c>
      <c r="R8714" t="s">
        <v>30</v>
      </c>
      <c r="X8714"/>
      <c r="Y8714"/>
      <c r="Z8714" t="s">
        <v>31</v>
      </c>
    </row>
    <row r="8715" spans="1:26" x14ac:dyDescent="0.3">
      <c r="A8715" t="s">
        <v>11287</v>
      </c>
      <c r="B8715" t="s">
        <v>3157</v>
      </c>
      <c r="C8715">
        <v>110674</v>
      </c>
      <c r="D8715" t="str">
        <f>+VLOOKUP(C8715,Param!K:L,2,FALSE)</f>
        <v>OMS SYNERGIE GROUP</v>
      </c>
      <c r="E8715">
        <v>2130282411</v>
      </c>
      <c r="F8715" t="s">
        <v>8264</v>
      </c>
      <c r="G8715" t="s">
        <v>29</v>
      </c>
      <c r="H8715" s="5">
        <v>32285.919999999998</v>
      </c>
      <c r="I8715" s="5">
        <v>32285.922699999999</v>
      </c>
      <c r="J8715" s="5">
        <v>-2.7000000009138598E-3</v>
      </c>
      <c r="K8715" s="5">
        <v>32285.919999999998</v>
      </c>
      <c r="L8715" s="5">
        <v>0</v>
      </c>
      <c r="M8715" t="str">
        <f>IF(ISERROR(VLOOKUP(A8715,'[1]Ecart validé'!$A:$A,1,FALSE)),Z8715,"Ecart Validé")</f>
        <v>valid</v>
      </c>
      <c r="R8715" t="s">
        <v>30</v>
      </c>
      <c r="X8715"/>
      <c r="Y8715"/>
      <c r="Z8715" t="s">
        <v>31</v>
      </c>
    </row>
    <row r="8716" spans="1:26" x14ac:dyDescent="0.3">
      <c r="A8716" t="s">
        <v>11288</v>
      </c>
      <c r="B8716" t="s">
        <v>3157</v>
      </c>
      <c r="C8716">
        <v>110674</v>
      </c>
      <c r="D8716" t="str">
        <f>+VLOOKUP(C8716,Param!K:L,2,FALSE)</f>
        <v>OMS SYNERGIE GROUP</v>
      </c>
      <c r="E8716">
        <v>2130282411</v>
      </c>
      <c r="F8716" t="s">
        <v>8266</v>
      </c>
      <c r="G8716" t="s">
        <v>29</v>
      </c>
      <c r="H8716" s="5">
        <v>48498.36</v>
      </c>
      <c r="I8716" s="5">
        <v>48498.356099999997</v>
      </c>
      <c r="J8716" s="5">
        <v>3.9000000033411102E-3</v>
      </c>
      <c r="K8716" s="5">
        <v>48498.36</v>
      </c>
      <c r="L8716" s="5">
        <v>0</v>
      </c>
      <c r="M8716" t="str">
        <f>IF(ISERROR(VLOOKUP(A8716,'[1]Ecart validé'!$A:$A,1,FALSE)),Z8716,"Ecart Validé")</f>
        <v>valid</v>
      </c>
      <c r="R8716" t="s">
        <v>30</v>
      </c>
      <c r="X8716"/>
      <c r="Y8716"/>
      <c r="Z8716" t="s">
        <v>31</v>
      </c>
    </row>
    <row r="8717" spans="1:26" x14ac:dyDescent="0.3">
      <c r="A8717" t="s">
        <v>11289</v>
      </c>
      <c r="B8717" t="s">
        <v>3157</v>
      </c>
      <c r="C8717">
        <v>113597</v>
      </c>
      <c r="D8717" t="str">
        <f>+VLOOKUP(C8717,Param!K:L,2,FALSE)</f>
        <v>SARP GRANDS COMPTES</v>
      </c>
      <c r="E8717">
        <v>27255023</v>
      </c>
      <c r="F8717" t="s">
        <v>8260</v>
      </c>
      <c r="G8717" t="s">
        <v>29</v>
      </c>
      <c r="H8717" s="5">
        <v>1016.58</v>
      </c>
      <c r="I8717" s="5">
        <v>1016.586</v>
      </c>
      <c r="J8717" s="5">
        <v>-5.9999999999717996E-3</v>
      </c>
      <c r="K8717" s="5">
        <v>1016.58</v>
      </c>
      <c r="L8717" s="5">
        <v>0</v>
      </c>
      <c r="M8717" t="str">
        <f>IF(ISERROR(VLOOKUP(A8717,'[1]Ecart validé'!$A:$A,1,FALSE)),Z8717,"Ecart Validé")</f>
        <v>valid</v>
      </c>
      <c r="R8717" t="s">
        <v>30</v>
      </c>
      <c r="X8717"/>
      <c r="Y8717"/>
      <c r="Z8717" t="s">
        <v>31</v>
      </c>
    </row>
    <row r="8718" spans="1:26" x14ac:dyDescent="0.3">
      <c r="A8718" t="s">
        <v>11290</v>
      </c>
      <c r="B8718" t="s">
        <v>3157</v>
      </c>
      <c r="C8718">
        <v>113597</v>
      </c>
      <c r="D8718" t="str">
        <f>+VLOOKUP(C8718,Param!K:L,2,FALSE)</f>
        <v>SARP GRANDS COMPTES</v>
      </c>
      <c r="E8718">
        <v>27255023</v>
      </c>
      <c r="F8718" t="s">
        <v>8264</v>
      </c>
      <c r="G8718" t="s">
        <v>29</v>
      </c>
      <c r="H8718" s="5">
        <v>2418.1</v>
      </c>
      <c r="I8718" s="5">
        <v>2418.098</v>
      </c>
      <c r="J8718" s="5">
        <v>1.9999999999527002E-3</v>
      </c>
      <c r="K8718" s="5">
        <v>2418.1</v>
      </c>
      <c r="L8718" s="5">
        <v>0</v>
      </c>
      <c r="M8718" t="str">
        <f>IF(ISERROR(VLOOKUP(A8718,'[1]Ecart validé'!$A:$A,1,FALSE)),Z8718,"Ecart Validé")</f>
        <v>valid</v>
      </c>
      <c r="R8718" t="s">
        <v>30</v>
      </c>
      <c r="X8718"/>
      <c r="Y8718"/>
      <c r="Z8718" t="s">
        <v>31</v>
      </c>
    </row>
    <row r="8719" spans="1:26" x14ac:dyDescent="0.3">
      <c r="A8719" t="s">
        <v>11291</v>
      </c>
      <c r="B8719" t="s">
        <v>3157</v>
      </c>
      <c r="C8719">
        <v>113597</v>
      </c>
      <c r="D8719" t="str">
        <f>+VLOOKUP(C8719,Param!K:L,2,FALSE)</f>
        <v>SARP GRANDS COMPTES</v>
      </c>
      <c r="E8719">
        <v>27255023</v>
      </c>
      <c r="F8719" t="s">
        <v>8266</v>
      </c>
      <c r="G8719" t="s">
        <v>29</v>
      </c>
      <c r="H8719" s="5">
        <v>1202.6600000000001</v>
      </c>
      <c r="I8719" s="5">
        <v>1202.6584</v>
      </c>
      <c r="J8719" s="5">
        <v>1.6000000000531099E-3</v>
      </c>
      <c r="K8719" s="5">
        <v>1202.6600000000001</v>
      </c>
      <c r="L8719" s="5">
        <v>0</v>
      </c>
      <c r="M8719" t="str">
        <f>IF(ISERROR(VLOOKUP(A8719,'[1]Ecart validé'!$A:$A,1,FALSE)),Z8719,"Ecart Validé")</f>
        <v>valid</v>
      </c>
      <c r="R8719" t="s">
        <v>30</v>
      </c>
      <c r="X8719"/>
      <c r="Y8719"/>
      <c r="Z8719" t="s">
        <v>31</v>
      </c>
    </row>
    <row r="8720" spans="1:26" ht="28.8" x14ac:dyDescent="0.3">
      <c r="A8720" t="s">
        <v>11292</v>
      </c>
      <c r="B8720" t="s">
        <v>3157</v>
      </c>
      <c r="C8720">
        <v>5332</v>
      </c>
      <c r="D8720" t="str">
        <f>+VLOOKUP(C8720,Param!K:L,2,FALSE)</f>
        <v>J.V.D. SAS(JACQUES DE VASSELOT DE REGNE)</v>
      </c>
      <c r="E8720">
        <v>2478080</v>
      </c>
      <c r="F8720" t="s">
        <v>8617</v>
      </c>
      <c r="G8720" t="s">
        <v>29</v>
      </c>
      <c r="H8720" s="5">
        <v>742.26</v>
      </c>
      <c r="I8720" s="5">
        <v>742.2586</v>
      </c>
      <c r="J8720" s="5">
        <v>1.39999999998963E-3</v>
      </c>
      <c r="K8720" s="5">
        <v>742.26</v>
      </c>
      <c r="L8720" s="5">
        <v>0</v>
      </c>
      <c r="M8720" t="str">
        <f>IF(ISERROR(VLOOKUP(A8720,'[1]Ecart validé'!$A:$A,1,FALSE)),Z8720,"Ecart Validé")</f>
        <v>valid</v>
      </c>
      <c r="R8720" t="s">
        <v>30</v>
      </c>
      <c r="S8720" t="s">
        <v>42</v>
      </c>
      <c r="T8720" t="s">
        <v>257</v>
      </c>
      <c r="U8720" s="13" t="s">
        <v>11293</v>
      </c>
      <c r="X8720"/>
      <c r="Y8720"/>
      <c r="Z8720" t="s">
        <v>31</v>
      </c>
    </row>
    <row r="8721" spans="1:26" x14ac:dyDescent="0.3">
      <c r="A8721" t="s">
        <v>11294</v>
      </c>
      <c r="B8721" t="s">
        <v>3157</v>
      </c>
      <c r="C8721">
        <v>5332</v>
      </c>
      <c r="D8721" t="str">
        <f>+VLOOKUP(C8721,Param!K:L,2,FALSE)</f>
        <v>J.V.D. SAS(JACQUES DE VASSELOT DE REGNE)</v>
      </c>
      <c r="E8721">
        <v>2478080</v>
      </c>
      <c r="F8721" t="s">
        <v>8260</v>
      </c>
      <c r="G8721" t="s">
        <v>29</v>
      </c>
      <c r="H8721" s="5">
        <v>2256.7199999999998</v>
      </c>
      <c r="I8721" s="5">
        <v>2256.7201</v>
      </c>
      <c r="J8721" s="5">
        <v>-1.00000000202271E-4</v>
      </c>
      <c r="K8721" s="5">
        <v>2256.7199999999998</v>
      </c>
      <c r="L8721" s="5">
        <v>0</v>
      </c>
      <c r="M8721" t="str">
        <f>IF(ISERROR(VLOOKUP(A8721,'[1]Ecart validé'!$A:$A,1,FALSE)),Z8721,"Ecart Validé")</f>
        <v>valid</v>
      </c>
      <c r="R8721" t="s">
        <v>30</v>
      </c>
      <c r="X8721"/>
      <c r="Y8721"/>
      <c r="Z8721" t="s">
        <v>31</v>
      </c>
    </row>
    <row r="8722" spans="1:26" x14ac:dyDescent="0.3">
      <c r="A8722" t="s">
        <v>11295</v>
      </c>
      <c r="B8722" t="s">
        <v>3157</v>
      </c>
      <c r="C8722">
        <v>5332</v>
      </c>
      <c r="D8722" t="str">
        <f>+VLOOKUP(C8722,Param!K:L,2,FALSE)</f>
        <v>J.V.D. SAS(JACQUES DE VASSELOT DE REGNE)</v>
      </c>
      <c r="E8722">
        <v>2478080</v>
      </c>
      <c r="F8722" t="s">
        <v>8262</v>
      </c>
      <c r="G8722" t="s">
        <v>29</v>
      </c>
      <c r="H8722" s="5">
        <v>4537.6099999999997</v>
      </c>
      <c r="I8722" s="5">
        <v>4537.6075000000001</v>
      </c>
      <c r="J8722" s="5">
        <v>2.4999999995998202E-3</v>
      </c>
      <c r="K8722" s="5">
        <v>4537.6099999999997</v>
      </c>
      <c r="L8722" s="5">
        <v>0</v>
      </c>
      <c r="M8722" t="str">
        <f>IF(ISERROR(VLOOKUP(A8722,'[1]Ecart validé'!$A:$A,1,FALSE)),Z8722,"Ecart Validé")</f>
        <v>valid</v>
      </c>
      <c r="R8722" t="s">
        <v>30</v>
      </c>
      <c r="X8722"/>
      <c r="Y8722"/>
      <c r="Z8722" t="s">
        <v>31</v>
      </c>
    </row>
    <row r="8723" spans="1:26" x14ac:dyDescent="0.3">
      <c r="A8723" t="s">
        <v>11296</v>
      </c>
      <c r="B8723" t="s">
        <v>3157</v>
      </c>
      <c r="C8723">
        <v>5332</v>
      </c>
      <c r="D8723" t="str">
        <f>+VLOOKUP(C8723,Param!K:L,2,FALSE)</f>
        <v>J.V.D. SAS(JACQUES DE VASSELOT DE REGNE)</v>
      </c>
      <c r="E8723">
        <v>2478080</v>
      </c>
      <c r="F8723" t="s">
        <v>8264</v>
      </c>
      <c r="G8723" t="s">
        <v>29</v>
      </c>
      <c r="H8723" s="5">
        <v>3800.88</v>
      </c>
      <c r="I8723" s="5">
        <v>3800.8833</v>
      </c>
      <c r="J8723" s="5">
        <v>-3.2999999998537502E-3</v>
      </c>
      <c r="K8723" s="5">
        <v>3800.88</v>
      </c>
      <c r="L8723" s="5">
        <v>0</v>
      </c>
      <c r="M8723" t="str">
        <f>IF(ISERROR(VLOOKUP(A8723,'[1]Ecart validé'!$A:$A,1,FALSE)),Z8723,"Ecart Validé")</f>
        <v>valid</v>
      </c>
      <c r="R8723" t="s">
        <v>30</v>
      </c>
      <c r="X8723"/>
      <c r="Y8723"/>
      <c r="Z8723" t="s">
        <v>31</v>
      </c>
    </row>
    <row r="8724" spans="1:26" x14ac:dyDescent="0.3">
      <c r="A8724" t="s">
        <v>11297</v>
      </c>
      <c r="B8724" t="s">
        <v>3157</v>
      </c>
      <c r="C8724">
        <v>5332</v>
      </c>
      <c r="D8724" t="str">
        <f>+VLOOKUP(C8724,Param!K:L,2,FALSE)</f>
        <v>J.V.D. SAS(JACQUES DE VASSELOT DE REGNE)</v>
      </c>
      <c r="E8724">
        <v>2478080</v>
      </c>
      <c r="F8724" t="s">
        <v>8266</v>
      </c>
      <c r="G8724" t="s">
        <v>29</v>
      </c>
      <c r="H8724" s="5">
        <v>4246.99</v>
      </c>
      <c r="I8724" s="5">
        <v>4246.9867000000004</v>
      </c>
      <c r="J8724" s="5">
        <v>3.2999999993989998E-3</v>
      </c>
      <c r="K8724" s="5">
        <v>4246.99</v>
      </c>
      <c r="L8724" s="5">
        <v>0</v>
      </c>
      <c r="M8724" t="str">
        <f>IF(ISERROR(VLOOKUP(A8724,'[1]Ecart validé'!$A:$A,1,FALSE)),Z8724,"Ecart Validé")</f>
        <v>valid</v>
      </c>
      <c r="R8724" t="s">
        <v>30</v>
      </c>
      <c r="X8724"/>
      <c r="Y8724"/>
      <c r="Z8724" t="s">
        <v>31</v>
      </c>
    </row>
    <row r="8725" spans="1:26" x14ac:dyDescent="0.3">
      <c r="A8725" t="s">
        <v>11298</v>
      </c>
      <c r="B8725" t="s">
        <v>3157</v>
      </c>
      <c r="C8725">
        <v>2098</v>
      </c>
      <c r="D8725" t="str">
        <f>+VLOOKUP(C8725,Param!K:L,2,FALSE)</f>
        <v>CHOMETTE</v>
      </c>
      <c r="E8725">
        <v>351951</v>
      </c>
      <c r="F8725" t="s">
        <v>8260</v>
      </c>
      <c r="G8725" t="s">
        <v>29</v>
      </c>
      <c r="H8725" s="5">
        <v>52807.35</v>
      </c>
      <c r="I8725" s="5">
        <v>52807.35</v>
      </c>
      <c r="J8725" s="5">
        <v>0</v>
      </c>
      <c r="K8725" s="5">
        <v>52807.35</v>
      </c>
      <c r="L8725" s="5">
        <v>0</v>
      </c>
      <c r="M8725" t="str">
        <f>IF(ISERROR(VLOOKUP(A8725,'[1]Ecart validé'!$A:$A,1,FALSE)),Z8725,"Ecart Validé")</f>
        <v>valid</v>
      </c>
      <c r="R8725" t="s">
        <v>30</v>
      </c>
      <c r="X8725"/>
      <c r="Y8725"/>
      <c r="Z8725" t="s">
        <v>31</v>
      </c>
    </row>
    <row r="8726" spans="1:26" x14ac:dyDescent="0.3">
      <c r="A8726" t="s">
        <v>11299</v>
      </c>
      <c r="B8726" t="s">
        <v>3157</v>
      </c>
      <c r="C8726">
        <v>2098</v>
      </c>
      <c r="D8726" t="str">
        <f>+VLOOKUP(C8726,Param!K:L,2,FALSE)</f>
        <v>CHOMETTE</v>
      </c>
      <c r="E8726">
        <v>351951</v>
      </c>
      <c r="F8726" t="s">
        <v>8262</v>
      </c>
      <c r="G8726" t="s">
        <v>29</v>
      </c>
      <c r="H8726" s="5">
        <v>144107.56</v>
      </c>
      <c r="I8726" s="5">
        <v>144107.54999999999</v>
      </c>
      <c r="J8726" s="5">
        <v>1.00000000093132E-2</v>
      </c>
      <c r="K8726" s="5">
        <v>144107.56</v>
      </c>
      <c r="L8726" s="5">
        <v>0</v>
      </c>
      <c r="M8726" t="str">
        <f>IF(ISERROR(VLOOKUP(A8726,'[1]Ecart validé'!$A:$A,1,FALSE)),Z8726,"Ecart Validé")</f>
        <v>valid</v>
      </c>
      <c r="R8726" t="s">
        <v>30</v>
      </c>
      <c r="X8726"/>
      <c r="Y8726"/>
      <c r="Z8726" t="s">
        <v>31</v>
      </c>
    </row>
    <row r="8727" spans="1:26" x14ac:dyDescent="0.3">
      <c r="A8727" t="s">
        <v>11300</v>
      </c>
      <c r="B8727" t="s">
        <v>3157</v>
      </c>
      <c r="C8727">
        <v>2098</v>
      </c>
      <c r="D8727" t="str">
        <f>+VLOOKUP(C8727,Param!K:L,2,FALSE)</f>
        <v>CHOMETTE</v>
      </c>
      <c r="E8727">
        <v>351951</v>
      </c>
      <c r="F8727" t="s">
        <v>8264</v>
      </c>
      <c r="G8727" t="s">
        <v>29</v>
      </c>
      <c r="H8727" s="5">
        <v>193954.2</v>
      </c>
      <c r="I8727" s="5">
        <v>193954.2</v>
      </c>
      <c r="J8727" s="5">
        <v>0</v>
      </c>
      <c r="K8727" s="5">
        <v>193954.2</v>
      </c>
      <c r="L8727" s="5">
        <v>0</v>
      </c>
      <c r="M8727" t="str">
        <f>IF(ISERROR(VLOOKUP(A8727,'[1]Ecart validé'!$A:$A,1,FALSE)),Z8727,"Ecart Validé")</f>
        <v>valid</v>
      </c>
      <c r="R8727" t="s">
        <v>30</v>
      </c>
      <c r="X8727"/>
      <c r="Y8727"/>
      <c r="Z8727" t="s">
        <v>31</v>
      </c>
    </row>
    <row r="8728" spans="1:26" x14ac:dyDescent="0.3">
      <c r="A8728" t="s">
        <v>11301</v>
      </c>
      <c r="B8728" t="s">
        <v>3157</v>
      </c>
      <c r="C8728">
        <v>2098</v>
      </c>
      <c r="D8728" t="str">
        <f>+VLOOKUP(C8728,Param!K:L,2,FALSE)</f>
        <v>CHOMETTE</v>
      </c>
      <c r="E8728">
        <v>351951</v>
      </c>
      <c r="F8728" t="s">
        <v>8266</v>
      </c>
      <c r="G8728" t="s">
        <v>29</v>
      </c>
      <c r="H8728" s="5">
        <v>185416.73</v>
      </c>
      <c r="I8728" s="5">
        <v>185416.72500000001</v>
      </c>
      <c r="J8728" s="5">
        <v>5.0000000046566103E-3</v>
      </c>
      <c r="K8728" s="5">
        <v>185416.73</v>
      </c>
      <c r="L8728" s="5">
        <v>0</v>
      </c>
      <c r="M8728" t="str">
        <f>IF(ISERROR(VLOOKUP(A8728,'[1]Ecart validé'!$A:$A,1,FALSE)),Z8728,"Ecart Validé")</f>
        <v>valid</v>
      </c>
      <c r="R8728" t="s">
        <v>30</v>
      </c>
      <c r="X8728"/>
      <c r="Y8728"/>
      <c r="Z8728" t="s">
        <v>31</v>
      </c>
    </row>
    <row r="8729" spans="1:26" x14ac:dyDescent="0.3">
      <c r="A8729" t="s">
        <v>11302</v>
      </c>
      <c r="B8729" t="s">
        <v>3157</v>
      </c>
      <c r="C8729">
        <v>2098</v>
      </c>
      <c r="D8729" t="str">
        <f>+VLOOKUP(C8729,Param!K:L,2,FALSE)</f>
        <v>CHOMETTE</v>
      </c>
      <c r="E8729" t="s">
        <v>3241</v>
      </c>
      <c r="F8729" t="s">
        <v>8260</v>
      </c>
      <c r="G8729" t="s">
        <v>29</v>
      </c>
      <c r="H8729" s="5">
        <v>307.45</v>
      </c>
      <c r="I8729" s="5">
        <v>307.45</v>
      </c>
      <c r="J8729" s="5">
        <v>0</v>
      </c>
      <c r="K8729" s="5">
        <v>307.45</v>
      </c>
      <c r="L8729" s="5">
        <v>0</v>
      </c>
      <c r="M8729" t="str">
        <f>IF(ISERROR(VLOOKUP(A8729,'[1]Ecart validé'!$A:$A,1,FALSE)),Z8729,"Ecart Validé")</f>
        <v>valid</v>
      </c>
      <c r="R8729" t="s">
        <v>30</v>
      </c>
      <c r="X8729"/>
      <c r="Y8729"/>
      <c r="Z8729" t="s">
        <v>31</v>
      </c>
    </row>
    <row r="8730" spans="1:26" x14ac:dyDescent="0.3">
      <c r="A8730" t="s">
        <v>11303</v>
      </c>
      <c r="B8730" t="s">
        <v>3157</v>
      </c>
      <c r="C8730">
        <v>2098</v>
      </c>
      <c r="D8730" t="str">
        <f>+VLOOKUP(C8730,Param!K:L,2,FALSE)</f>
        <v>CHOMETTE</v>
      </c>
      <c r="E8730" t="s">
        <v>3241</v>
      </c>
      <c r="F8730" t="s">
        <v>8262</v>
      </c>
      <c r="G8730" t="s">
        <v>29</v>
      </c>
      <c r="H8730" s="5">
        <v>473.75</v>
      </c>
      <c r="I8730" s="5">
        <v>473.75</v>
      </c>
      <c r="J8730" s="5">
        <v>0</v>
      </c>
      <c r="K8730" s="5">
        <v>473.75</v>
      </c>
      <c r="L8730" s="5">
        <v>0</v>
      </c>
      <c r="M8730" t="str">
        <f>IF(ISERROR(VLOOKUP(A8730,'[1]Ecart validé'!$A:$A,1,FALSE)),Z8730,"Ecart Validé")</f>
        <v>valid</v>
      </c>
      <c r="R8730" t="s">
        <v>30</v>
      </c>
      <c r="X8730"/>
      <c r="Y8730"/>
      <c r="Z8730" t="s">
        <v>31</v>
      </c>
    </row>
    <row r="8731" spans="1:26" x14ac:dyDescent="0.3">
      <c r="A8731" t="s">
        <v>11304</v>
      </c>
      <c r="B8731" t="s">
        <v>3157</v>
      </c>
      <c r="C8731">
        <v>2098</v>
      </c>
      <c r="D8731" t="str">
        <f>+VLOOKUP(C8731,Param!K:L,2,FALSE)</f>
        <v>CHOMETTE</v>
      </c>
      <c r="E8731" t="s">
        <v>3241</v>
      </c>
      <c r="F8731" t="s">
        <v>8264</v>
      </c>
      <c r="G8731" t="s">
        <v>29</v>
      </c>
      <c r="H8731" s="5">
        <v>807.05</v>
      </c>
      <c r="I8731" s="5">
        <v>807.05</v>
      </c>
      <c r="J8731" s="5">
        <v>0</v>
      </c>
      <c r="K8731" s="5">
        <v>807.05</v>
      </c>
      <c r="L8731" s="5">
        <v>0</v>
      </c>
      <c r="M8731" t="str">
        <f>IF(ISERROR(VLOOKUP(A8731,'[1]Ecart validé'!$A:$A,1,FALSE)),Z8731,"Ecart Validé")</f>
        <v>valid</v>
      </c>
      <c r="R8731" t="s">
        <v>30</v>
      </c>
      <c r="X8731"/>
      <c r="Y8731"/>
      <c r="Z8731" t="s">
        <v>31</v>
      </c>
    </row>
    <row r="8732" spans="1:26" x14ac:dyDescent="0.3">
      <c r="A8732" t="s">
        <v>11305</v>
      </c>
      <c r="B8732" t="s">
        <v>3157</v>
      </c>
      <c r="C8732">
        <v>2098</v>
      </c>
      <c r="D8732" t="str">
        <f>+VLOOKUP(C8732,Param!K:L,2,FALSE)</f>
        <v>CHOMETTE</v>
      </c>
      <c r="E8732" t="s">
        <v>3241</v>
      </c>
      <c r="F8732" t="s">
        <v>8266</v>
      </c>
      <c r="G8732" t="s">
        <v>29</v>
      </c>
      <c r="H8732" s="5">
        <v>958.8</v>
      </c>
      <c r="I8732" s="5">
        <v>958.8</v>
      </c>
      <c r="J8732" s="5">
        <v>0</v>
      </c>
      <c r="K8732" s="5">
        <v>958.8</v>
      </c>
      <c r="L8732" s="5">
        <v>0</v>
      </c>
      <c r="M8732" t="str">
        <f>IF(ISERROR(VLOOKUP(A8732,'[1]Ecart validé'!$A:$A,1,FALSE)),Z8732,"Ecart Validé")</f>
        <v>valid</v>
      </c>
      <c r="R8732" t="s">
        <v>30</v>
      </c>
      <c r="X8732"/>
      <c r="Y8732"/>
      <c r="Z8732" t="s">
        <v>31</v>
      </c>
    </row>
    <row r="8733" spans="1:26" x14ac:dyDescent="0.3">
      <c r="A8733" t="s">
        <v>11306</v>
      </c>
      <c r="B8733" t="s">
        <v>3157</v>
      </c>
      <c r="C8733">
        <v>2098</v>
      </c>
      <c r="D8733" t="str">
        <f>+VLOOKUP(C8733,Param!K:L,2,FALSE)</f>
        <v>CHOMETTE</v>
      </c>
      <c r="E8733" t="s">
        <v>3246</v>
      </c>
      <c r="F8733" t="s">
        <v>8271</v>
      </c>
      <c r="G8733" t="s">
        <v>29</v>
      </c>
      <c r="H8733" s="5">
        <v>238323.51</v>
      </c>
      <c r="I8733" s="5">
        <v>238323.50880000001</v>
      </c>
      <c r="J8733" s="5">
        <v>1.19999999878928E-3</v>
      </c>
      <c r="K8733" s="5">
        <v>238323.51</v>
      </c>
      <c r="L8733" s="5">
        <v>0</v>
      </c>
      <c r="M8733" t="str">
        <f>IF(ISERROR(VLOOKUP(A8733,'[1]Ecart validé'!$A:$A,1,FALSE)),Z8733,"Ecart Validé")</f>
        <v>valid</v>
      </c>
      <c r="R8733" t="s">
        <v>30</v>
      </c>
      <c r="X8733"/>
      <c r="Y8733"/>
      <c r="Z8733" t="s">
        <v>31</v>
      </c>
    </row>
    <row r="8734" spans="1:26" x14ac:dyDescent="0.3">
      <c r="A8734" t="s">
        <v>11307</v>
      </c>
      <c r="B8734" t="s">
        <v>3157</v>
      </c>
      <c r="C8734">
        <v>79355</v>
      </c>
      <c r="D8734" t="str">
        <f>+VLOOKUP(C8734,Param!K:L,2,FALSE)</f>
        <v>DAUPHIBLANC FINANCE</v>
      </c>
      <c r="E8734">
        <v>2538053</v>
      </c>
      <c r="F8734" t="s">
        <v>8617</v>
      </c>
      <c r="G8734" t="s">
        <v>29</v>
      </c>
      <c r="H8734" s="5">
        <v>349.33</v>
      </c>
      <c r="I8734" s="5">
        <v>349.334</v>
      </c>
      <c r="J8734" s="5">
        <v>-4.0000000000190898E-3</v>
      </c>
      <c r="K8734" s="5">
        <v>349.33</v>
      </c>
      <c r="L8734" s="5">
        <v>0</v>
      </c>
      <c r="M8734" t="str">
        <f>IF(ISERROR(VLOOKUP(A8734,'[1]Ecart validé'!$A:$A,1,FALSE)),Z8734,"Ecart Validé")</f>
        <v>valid</v>
      </c>
      <c r="R8734" t="s">
        <v>30</v>
      </c>
      <c r="X8734"/>
      <c r="Y8734"/>
      <c r="Z8734" t="s">
        <v>31</v>
      </c>
    </row>
    <row r="8735" spans="1:26" x14ac:dyDescent="0.3">
      <c r="A8735" t="s">
        <v>11308</v>
      </c>
      <c r="B8735" t="s">
        <v>3157</v>
      </c>
      <c r="C8735">
        <v>79355</v>
      </c>
      <c r="D8735" t="str">
        <f>+VLOOKUP(C8735,Param!K:L,2,FALSE)</f>
        <v>DAUPHIBLANC FINANCE</v>
      </c>
      <c r="E8735">
        <v>2538053</v>
      </c>
      <c r="F8735" t="s">
        <v>8260</v>
      </c>
      <c r="G8735" t="s">
        <v>29</v>
      </c>
      <c r="H8735" s="5">
        <v>18977.68</v>
      </c>
      <c r="I8735" s="5">
        <v>18977.676800000001</v>
      </c>
      <c r="J8735" s="5">
        <v>3.1999999991967299E-3</v>
      </c>
      <c r="K8735" s="5">
        <v>18977.68</v>
      </c>
      <c r="L8735" s="5">
        <v>0</v>
      </c>
      <c r="M8735" t="str">
        <f>IF(ISERROR(VLOOKUP(A8735,'[1]Ecart validé'!$A:$A,1,FALSE)),Z8735,"Ecart Validé")</f>
        <v>valid</v>
      </c>
      <c r="R8735" t="s">
        <v>30</v>
      </c>
      <c r="X8735"/>
      <c r="Y8735"/>
      <c r="Z8735" t="s">
        <v>31</v>
      </c>
    </row>
    <row r="8736" spans="1:26" x14ac:dyDescent="0.3">
      <c r="A8736" t="s">
        <v>11309</v>
      </c>
      <c r="B8736" t="s">
        <v>3157</v>
      </c>
      <c r="C8736">
        <v>79355</v>
      </c>
      <c r="D8736" t="str">
        <f>+VLOOKUP(C8736,Param!K:L,2,FALSE)</f>
        <v>DAUPHIBLANC FINANCE</v>
      </c>
      <c r="E8736">
        <v>2538053</v>
      </c>
      <c r="F8736" t="s">
        <v>8262</v>
      </c>
      <c r="G8736" t="s">
        <v>29</v>
      </c>
      <c r="H8736" s="5">
        <v>27704.91</v>
      </c>
      <c r="I8736" s="5">
        <v>27704.91</v>
      </c>
      <c r="J8736" s="5">
        <v>0</v>
      </c>
      <c r="K8736" s="5">
        <v>27704.91</v>
      </c>
      <c r="L8736" s="5">
        <v>0</v>
      </c>
      <c r="M8736" t="str">
        <f>IF(ISERROR(VLOOKUP(A8736,'[1]Ecart validé'!$A:$A,1,FALSE)),Z8736,"Ecart Validé")</f>
        <v>valid</v>
      </c>
      <c r="R8736" t="s">
        <v>30</v>
      </c>
      <c r="X8736"/>
      <c r="Y8736"/>
      <c r="Z8736" t="s">
        <v>31</v>
      </c>
    </row>
    <row r="8737" spans="1:26" x14ac:dyDescent="0.3">
      <c r="A8737" t="s">
        <v>11310</v>
      </c>
      <c r="B8737" t="s">
        <v>3157</v>
      </c>
      <c r="C8737">
        <v>79355</v>
      </c>
      <c r="D8737" t="str">
        <f>+VLOOKUP(C8737,Param!K:L,2,FALSE)</f>
        <v>DAUPHIBLANC FINANCE</v>
      </c>
      <c r="E8737">
        <v>2538053</v>
      </c>
      <c r="F8737" t="s">
        <v>8264</v>
      </c>
      <c r="G8737" t="s">
        <v>29</v>
      </c>
      <c r="H8737" s="5">
        <v>60422.68</v>
      </c>
      <c r="I8737" s="5">
        <v>60422.683499999999</v>
      </c>
      <c r="J8737" s="5">
        <v>-3.4999999988940501E-3</v>
      </c>
      <c r="K8737" s="5">
        <v>60422.68</v>
      </c>
      <c r="L8737" s="5">
        <v>0</v>
      </c>
      <c r="M8737" t="str">
        <f>IF(ISERROR(VLOOKUP(A8737,'[1]Ecart validé'!$A:$A,1,FALSE)),Z8737,"Ecart Validé")</f>
        <v>valid</v>
      </c>
      <c r="R8737" t="s">
        <v>30</v>
      </c>
      <c r="X8737"/>
      <c r="Y8737"/>
      <c r="Z8737" t="s">
        <v>31</v>
      </c>
    </row>
    <row r="8738" spans="1:26" x14ac:dyDescent="0.3">
      <c r="A8738" t="s">
        <v>11311</v>
      </c>
      <c r="B8738" t="s">
        <v>3157</v>
      </c>
      <c r="C8738">
        <v>79355</v>
      </c>
      <c r="D8738" t="str">
        <f>+VLOOKUP(C8738,Param!K:L,2,FALSE)</f>
        <v>DAUPHIBLANC FINANCE</v>
      </c>
      <c r="E8738">
        <v>2538053</v>
      </c>
      <c r="F8738" t="s">
        <v>8266</v>
      </c>
      <c r="G8738" t="s">
        <v>29</v>
      </c>
      <c r="H8738" s="5">
        <v>44727.4</v>
      </c>
      <c r="I8738" s="5">
        <v>44727.3989</v>
      </c>
      <c r="J8738" s="5">
        <v>1.1000000013154901E-3</v>
      </c>
      <c r="K8738" s="5">
        <v>44727.4</v>
      </c>
      <c r="L8738" s="5">
        <v>0</v>
      </c>
      <c r="M8738" t="str">
        <f>IF(ISERROR(VLOOKUP(A8738,'[1]Ecart validé'!$A:$A,1,FALSE)),Z8738,"Ecart Validé")</f>
        <v>valid</v>
      </c>
      <c r="R8738" t="s">
        <v>30</v>
      </c>
      <c r="X8738"/>
      <c r="Y8738"/>
      <c r="Z8738" t="s">
        <v>31</v>
      </c>
    </row>
    <row r="8739" spans="1:26" x14ac:dyDescent="0.3">
      <c r="A8739" t="s">
        <v>11312</v>
      </c>
      <c r="B8739" t="s">
        <v>3157</v>
      </c>
      <c r="C8739">
        <v>6241</v>
      </c>
      <c r="D8739" t="str">
        <f>+VLOOKUP(C8739,Param!K:L,2,FALSE)</f>
        <v>LE MENU DUBREUIL</v>
      </c>
      <c r="E8739">
        <v>2130312615</v>
      </c>
      <c r="F8739" t="s">
        <v>8617</v>
      </c>
      <c r="G8739" t="s">
        <v>29</v>
      </c>
      <c r="H8739" s="5">
        <v>3689.24</v>
      </c>
      <c r="I8739" s="5">
        <v>3689.2429999999999</v>
      </c>
      <c r="J8739" s="5">
        <v>-3.0000000001564301E-3</v>
      </c>
      <c r="K8739" s="5">
        <v>3689.24</v>
      </c>
      <c r="L8739" s="5">
        <v>0</v>
      </c>
      <c r="M8739" t="str">
        <f>IF(ISERROR(VLOOKUP(A8739,'[1]Ecart validé'!$A:$A,1,FALSE)),Z8739,"Ecart Validé")</f>
        <v>valid</v>
      </c>
      <c r="R8739" t="s">
        <v>30</v>
      </c>
      <c r="X8739"/>
      <c r="Y8739"/>
      <c r="Z8739" t="s">
        <v>31</v>
      </c>
    </row>
    <row r="8740" spans="1:26" x14ac:dyDescent="0.3">
      <c r="A8740" t="s">
        <v>11313</v>
      </c>
      <c r="B8740" t="s">
        <v>3157</v>
      </c>
      <c r="C8740">
        <v>6241</v>
      </c>
      <c r="D8740" t="str">
        <f>+VLOOKUP(C8740,Param!K:L,2,FALSE)</f>
        <v>LE MENU DUBREUIL</v>
      </c>
      <c r="E8740">
        <v>2130312615</v>
      </c>
      <c r="F8740" t="s">
        <v>8260</v>
      </c>
      <c r="G8740" t="s">
        <v>29</v>
      </c>
      <c r="H8740" s="5">
        <v>8892.81</v>
      </c>
      <c r="I8740" s="5">
        <v>8892.8080000000009</v>
      </c>
      <c r="J8740" s="5">
        <v>1.9999999985884599E-3</v>
      </c>
      <c r="K8740" s="5">
        <v>8892.81</v>
      </c>
      <c r="L8740" s="5">
        <v>0</v>
      </c>
      <c r="M8740" t="str">
        <f>IF(ISERROR(VLOOKUP(A8740,'[1]Ecart validé'!$A:$A,1,FALSE)),Z8740,"Ecart Validé")</f>
        <v>valid</v>
      </c>
      <c r="R8740" t="s">
        <v>30</v>
      </c>
      <c r="X8740"/>
      <c r="Y8740"/>
      <c r="Z8740" t="s">
        <v>31</v>
      </c>
    </row>
    <row r="8741" spans="1:26" x14ac:dyDescent="0.3">
      <c r="A8741" t="s">
        <v>11314</v>
      </c>
      <c r="B8741" t="s">
        <v>3157</v>
      </c>
      <c r="C8741">
        <v>6241</v>
      </c>
      <c r="D8741" t="str">
        <f>+VLOOKUP(C8741,Param!K:L,2,FALSE)</f>
        <v>LE MENU DUBREUIL</v>
      </c>
      <c r="E8741">
        <v>2130312615</v>
      </c>
      <c r="F8741" t="s">
        <v>8262</v>
      </c>
      <c r="G8741" t="s">
        <v>29</v>
      </c>
      <c r="H8741" s="5">
        <v>6121.46</v>
      </c>
      <c r="I8741" s="5">
        <v>6121.4629999999997</v>
      </c>
      <c r="J8741" s="5">
        <v>-2.9999999997016801E-3</v>
      </c>
      <c r="K8741" s="5">
        <v>6121.46</v>
      </c>
      <c r="L8741" s="5">
        <v>0</v>
      </c>
      <c r="M8741" t="str">
        <f>IF(ISERROR(VLOOKUP(A8741,'[1]Ecart validé'!$A:$A,1,FALSE)),Z8741,"Ecart Validé")</f>
        <v>valid</v>
      </c>
      <c r="R8741" t="s">
        <v>30</v>
      </c>
      <c r="X8741"/>
      <c r="Y8741"/>
      <c r="Z8741" t="s">
        <v>31</v>
      </c>
    </row>
    <row r="8742" spans="1:26" x14ac:dyDescent="0.3">
      <c r="A8742" t="s">
        <v>11315</v>
      </c>
      <c r="B8742" t="s">
        <v>3157</v>
      </c>
      <c r="C8742">
        <v>6241</v>
      </c>
      <c r="D8742" t="str">
        <f>+VLOOKUP(C8742,Param!K:L,2,FALSE)</f>
        <v>LE MENU DUBREUIL</v>
      </c>
      <c r="E8742">
        <v>2130312615</v>
      </c>
      <c r="F8742" t="s">
        <v>8264</v>
      </c>
      <c r="G8742" t="s">
        <v>29</v>
      </c>
      <c r="H8742" s="5">
        <v>6603.23</v>
      </c>
      <c r="I8742" s="5">
        <v>6603.2254999999996</v>
      </c>
      <c r="J8742" s="5">
        <v>4.5000000000072699E-3</v>
      </c>
      <c r="K8742" s="5">
        <v>6603.23</v>
      </c>
      <c r="L8742" s="5">
        <v>0</v>
      </c>
      <c r="M8742" t="str">
        <f>IF(ISERROR(VLOOKUP(A8742,'[1]Ecart validé'!$A:$A,1,FALSE)),Z8742,"Ecart Validé")</f>
        <v>valid</v>
      </c>
      <c r="R8742" t="s">
        <v>30</v>
      </c>
      <c r="X8742"/>
      <c r="Y8742"/>
      <c r="Z8742" t="s">
        <v>31</v>
      </c>
    </row>
    <row r="8743" spans="1:26" x14ac:dyDescent="0.3">
      <c r="A8743" t="s">
        <v>11316</v>
      </c>
      <c r="B8743" t="s">
        <v>3157</v>
      </c>
      <c r="C8743">
        <v>6241</v>
      </c>
      <c r="D8743" t="str">
        <f>+VLOOKUP(C8743,Param!K:L,2,FALSE)</f>
        <v>LE MENU DUBREUIL</v>
      </c>
      <c r="E8743">
        <v>2130312615</v>
      </c>
      <c r="F8743" t="s">
        <v>8266</v>
      </c>
      <c r="G8743" t="s">
        <v>29</v>
      </c>
      <c r="H8743" s="5">
        <v>6723.23</v>
      </c>
      <c r="I8743" s="5">
        <v>6723.2259999999997</v>
      </c>
      <c r="J8743" s="5">
        <v>3.9999999999054099E-3</v>
      </c>
      <c r="K8743" s="5">
        <v>6723.23</v>
      </c>
      <c r="L8743" s="5">
        <v>0</v>
      </c>
      <c r="M8743" t="str">
        <f>IF(ISERROR(VLOOKUP(A8743,'[1]Ecart validé'!$A:$A,1,FALSE)),Z8743,"Ecart Validé")</f>
        <v>valid</v>
      </c>
      <c r="R8743" t="s">
        <v>30</v>
      </c>
      <c r="X8743"/>
      <c r="Y8743"/>
      <c r="Z8743" t="s">
        <v>31</v>
      </c>
    </row>
    <row r="8744" spans="1:26" ht="28.8" x14ac:dyDescent="0.3">
      <c r="A8744" t="s">
        <v>11317</v>
      </c>
      <c r="B8744" t="s">
        <v>3157</v>
      </c>
      <c r="C8744">
        <v>6241</v>
      </c>
      <c r="D8744" t="str">
        <f>+VLOOKUP(C8744,Param!K:L,2,FALSE)</f>
        <v>LE MENU DUBREUIL</v>
      </c>
      <c r="E8744" t="s">
        <v>3366</v>
      </c>
      <c r="F8744" t="s">
        <v>8271</v>
      </c>
      <c r="G8744" t="s">
        <v>29</v>
      </c>
      <c r="H8744" s="5">
        <v>95930.89</v>
      </c>
      <c r="I8744" s="5">
        <v>95930.901500000007</v>
      </c>
      <c r="J8744" s="5">
        <v>-1.1500000007799801E-2</v>
      </c>
      <c r="K8744" s="5">
        <v>95930.89</v>
      </c>
      <c r="L8744" s="5">
        <v>0</v>
      </c>
      <c r="M8744" t="str">
        <f>IF(ISERROR(VLOOKUP(A8744,'[1]Ecart validé'!$A:$A,1,FALSE)),Z8744,"Ecart Validé")</f>
        <v>valid</v>
      </c>
      <c r="R8744" t="s">
        <v>30</v>
      </c>
      <c r="S8744" t="s">
        <v>42</v>
      </c>
      <c r="T8744" t="s">
        <v>325</v>
      </c>
      <c r="U8744" s="13" t="s">
        <v>11318</v>
      </c>
      <c r="V8744" t="s">
        <v>45</v>
      </c>
      <c r="X8744" t="s">
        <v>458</v>
      </c>
      <c r="Y8744" t="s">
        <v>458</v>
      </c>
      <c r="Z8744" t="s">
        <v>31</v>
      </c>
    </row>
    <row r="8745" spans="1:26" x14ac:dyDescent="0.3">
      <c r="A8745" t="s">
        <v>11319</v>
      </c>
      <c r="B8745" t="s">
        <v>3157</v>
      </c>
      <c r="C8745">
        <v>4404</v>
      </c>
      <c r="D8745" t="str">
        <f>+VLOOKUP(C8745,Param!K:L,2,FALSE)</f>
        <v>PARAGON TRANSACTION</v>
      </c>
      <c r="E8745">
        <v>2120481902</v>
      </c>
      <c r="F8745" t="s">
        <v>8617</v>
      </c>
      <c r="G8745" t="s">
        <v>29</v>
      </c>
      <c r="H8745" s="5">
        <v>52.35</v>
      </c>
      <c r="I8745" s="5">
        <v>52.344999999999999</v>
      </c>
      <c r="J8745" s="5">
        <v>5.0000000000025501E-3</v>
      </c>
      <c r="K8745" s="5">
        <v>52.344999999999999</v>
      </c>
      <c r="L8745" s="5">
        <v>5.0000000000025501E-3</v>
      </c>
      <c r="M8745" t="str">
        <f>IF(ISERROR(VLOOKUP(A8745,'[1]Ecart validé'!$A:$A,1,FALSE)),Z8745,"Ecart Validé")</f>
        <v>valid</v>
      </c>
      <c r="R8745" t="s">
        <v>30</v>
      </c>
      <c r="X8745"/>
      <c r="Y8745"/>
      <c r="Z8745" t="s">
        <v>31</v>
      </c>
    </row>
    <row r="8746" spans="1:26" x14ac:dyDescent="0.3">
      <c r="A8746" t="s">
        <v>11320</v>
      </c>
      <c r="B8746" t="s">
        <v>3157</v>
      </c>
      <c r="C8746">
        <v>4404</v>
      </c>
      <c r="D8746" t="str">
        <f>+VLOOKUP(C8746,Param!K:L,2,FALSE)</f>
        <v>PARAGON TRANSACTION</v>
      </c>
      <c r="E8746">
        <v>2120481902</v>
      </c>
      <c r="F8746" t="s">
        <v>8260</v>
      </c>
      <c r="G8746" t="s">
        <v>29</v>
      </c>
      <c r="H8746" s="5">
        <v>3812.12</v>
      </c>
      <c r="I8746" s="5">
        <v>3812.1239999999998</v>
      </c>
      <c r="J8746" s="5">
        <v>-3.9999999999054099E-3</v>
      </c>
      <c r="K8746" s="5">
        <v>3812.1239999999998</v>
      </c>
      <c r="L8746" s="5">
        <v>-3.9999999999054099E-3</v>
      </c>
      <c r="M8746" t="str">
        <f>IF(ISERROR(VLOOKUP(A8746,'[1]Ecart validé'!$A:$A,1,FALSE)),Z8746,"Ecart Validé")</f>
        <v>valid</v>
      </c>
      <c r="R8746" t="s">
        <v>30</v>
      </c>
      <c r="X8746"/>
      <c r="Y8746"/>
      <c r="Z8746" t="s">
        <v>31</v>
      </c>
    </row>
    <row r="8747" spans="1:26" x14ac:dyDescent="0.3">
      <c r="A8747" t="s">
        <v>11321</v>
      </c>
      <c r="B8747" t="s">
        <v>3157</v>
      </c>
      <c r="C8747">
        <v>4404</v>
      </c>
      <c r="D8747" t="str">
        <f>+VLOOKUP(C8747,Param!K:L,2,FALSE)</f>
        <v>PARAGON TRANSACTION</v>
      </c>
      <c r="E8747">
        <v>2120481902</v>
      </c>
      <c r="F8747" t="s">
        <v>8262</v>
      </c>
      <c r="G8747" t="s">
        <v>29</v>
      </c>
      <c r="H8747" s="5">
        <v>7902.77</v>
      </c>
      <c r="I8747" s="5">
        <v>7902.768</v>
      </c>
      <c r="J8747" s="5">
        <v>2.0000000004074502E-3</v>
      </c>
      <c r="K8747" s="5">
        <v>7902.768</v>
      </c>
      <c r="L8747" s="5">
        <v>2.0000000004074502E-3</v>
      </c>
      <c r="M8747" t="str">
        <f>IF(ISERROR(VLOOKUP(A8747,'[1]Ecart validé'!$A:$A,1,FALSE)),Z8747,"Ecart Validé")</f>
        <v>valid</v>
      </c>
      <c r="R8747" t="s">
        <v>30</v>
      </c>
      <c r="X8747"/>
      <c r="Y8747"/>
      <c r="Z8747" t="s">
        <v>31</v>
      </c>
    </row>
    <row r="8748" spans="1:26" x14ac:dyDescent="0.3">
      <c r="A8748" t="s">
        <v>11322</v>
      </c>
      <c r="B8748" t="s">
        <v>3157</v>
      </c>
      <c r="C8748">
        <v>4404</v>
      </c>
      <c r="D8748" t="str">
        <f>+VLOOKUP(C8748,Param!K:L,2,FALSE)</f>
        <v>PARAGON TRANSACTION</v>
      </c>
      <c r="E8748">
        <v>2120481902</v>
      </c>
      <c r="F8748" t="s">
        <v>8264</v>
      </c>
      <c r="G8748" t="s">
        <v>29</v>
      </c>
      <c r="H8748" s="5">
        <v>10406.629999999999</v>
      </c>
      <c r="I8748" s="5">
        <v>10406.625</v>
      </c>
      <c r="J8748" s="5">
        <v>4.9999999991996403E-3</v>
      </c>
      <c r="K8748" s="5">
        <v>10406.625</v>
      </c>
      <c r="L8748" s="5">
        <v>4.9999999991996403E-3</v>
      </c>
      <c r="M8748" t="str">
        <f>IF(ISERROR(VLOOKUP(A8748,'[1]Ecart validé'!$A:$A,1,FALSE)),Z8748,"Ecart Validé")</f>
        <v>valid</v>
      </c>
      <c r="R8748" t="s">
        <v>30</v>
      </c>
      <c r="X8748"/>
      <c r="Y8748"/>
      <c r="Z8748" t="s">
        <v>31</v>
      </c>
    </row>
    <row r="8749" spans="1:26" x14ac:dyDescent="0.3">
      <c r="A8749" t="s">
        <v>11323</v>
      </c>
      <c r="B8749" t="s">
        <v>3157</v>
      </c>
      <c r="C8749">
        <v>4404</v>
      </c>
      <c r="D8749" t="str">
        <f>+VLOOKUP(C8749,Param!K:L,2,FALSE)</f>
        <v>PARAGON TRANSACTION</v>
      </c>
      <c r="E8749">
        <v>2120481902</v>
      </c>
      <c r="F8749" t="s">
        <v>8266</v>
      </c>
      <c r="G8749" t="s">
        <v>29</v>
      </c>
      <c r="H8749" s="5">
        <v>8822.75</v>
      </c>
      <c r="I8749" s="5">
        <v>8822.7469999999994</v>
      </c>
      <c r="J8749" s="5">
        <v>3.00000000061118E-3</v>
      </c>
      <c r="K8749" s="5">
        <v>8822.7469999999994</v>
      </c>
      <c r="L8749" s="5">
        <v>3.00000000061118E-3</v>
      </c>
      <c r="M8749" t="str">
        <f>IF(ISERROR(VLOOKUP(A8749,'[1]Ecart validé'!$A:$A,1,FALSE)),Z8749,"Ecart Validé")</f>
        <v>valid</v>
      </c>
      <c r="R8749" t="s">
        <v>30</v>
      </c>
      <c r="X8749"/>
      <c r="Y8749"/>
      <c r="Z8749" t="s">
        <v>31</v>
      </c>
    </row>
    <row r="8750" spans="1:26" x14ac:dyDescent="0.3">
      <c r="A8750" t="s">
        <v>11324</v>
      </c>
      <c r="B8750" t="s">
        <v>3157</v>
      </c>
      <c r="C8750">
        <v>4404</v>
      </c>
      <c r="D8750" t="str">
        <f>+VLOOKUP(C8750,Param!K:L,2,FALSE)</f>
        <v>PARAGON TRANSACTION</v>
      </c>
      <c r="E8750">
        <v>2170485072</v>
      </c>
      <c r="F8750" t="s">
        <v>8617</v>
      </c>
      <c r="G8750" t="s">
        <v>29</v>
      </c>
      <c r="H8750" s="5">
        <v>178.64</v>
      </c>
      <c r="I8750" s="5">
        <v>178.64449999999999</v>
      </c>
      <c r="J8750" s="5">
        <v>-4.5000000000072699E-3</v>
      </c>
      <c r="K8750" s="5">
        <v>178.64</v>
      </c>
      <c r="L8750" s="5">
        <v>0</v>
      </c>
      <c r="M8750" t="str">
        <f>IF(ISERROR(VLOOKUP(A8750,'[1]Ecart validé'!$A:$A,1,FALSE)),Z8750,"Ecart Validé")</f>
        <v>valid</v>
      </c>
      <c r="R8750" t="s">
        <v>30</v>
      </c>
      <c r="X8750"/>
      <c r="Y8750"/>
      <c r="Z8750" t="s">
        <v>31</v>
      </c>
    </row>
    <row r="8751" spans="1:26" x14ac:dyDescent="0.3">
      <c r="A8751" t="s">
        <v>11325</v>
      </c>
      <c r="B8751" t="s">
        <v>3157</v>
      </c>
      <c r="C8751">
        <v>4404</v>
      </c>
      <c r="D8751" t="str">
        <f>+VLOOKUP(C8751,Param!K:L,2,FALSE)</f>
        <v>PARAGON TRANSACTION</v>
      </c>
      <c r="E8751">
        <v>2170485072</v>
      </c>
      <c r="F8751" t="s">
        <v>8260</v>
      </c>
      <c r="G8751" t="s">
        <v>29</v>
      </c>
      <c r="H8751" s="5">
        <v>121.23</v>
      </c>
      <c r="I8751" s="5">
        <v>121.23350000000001</v>
      </c>
      <c r="J8751" s="5">
        <v>-3.5000000000024998E-3</v>
      </c>
      <c r="K8751" s="5">
        <v>121.23</v>
      </c>
      <c r="L8751" s="5">
        <v>0</v>
      </c>
      <c r="M8751" t="str">
        <f>IF(ISERROR(VLOOKUP(A8751,'[1]Ecart validé'!$A:$A,1,FALSE)),Z8751,"Ecart Validé")</f>
        <v>valid</v>
      </c>
      <c r="R8751" t="s">
        <v>30</v>
      </c>
      <c r="X8751"/>
      <c r="Y8751"/>
      <c r="Z8751" t="s">
        <v>31</v>
      </c>
    </row>
    <row r="8752" spans="1:26" x14ac:dyDescent="0.3">
      <c r="A8752" t="s">
        <v>11326</v>
      </c>
      <c r="B8752" t="s">
        <v>3157</v>
      </c>
      <c r="C8752">
        <v>4404</v>
      </c>
      <c r="D8752" t="str">
        <f>+VLOOKUP(C8752,Param!K:L,2,FALSE)</f>
        <v>PARAGON TRANSACTION</v>
      </c>
      <c r="E8752">
        <v>2170485072</v>
      </c>
      <c r="F8752" t="s">
        <v>8262</v>
      </c>
      <c r="G8752" t="s">
        <v>29</v>
      </c>
      <c r="H8752" s="5">
        <v>-334.34</v>
      </c>
      <c r="I8752" s="5">
        <v>-334.34300000000002</v>
      </c>
      <c r="J8752" s="5">
        <v>3.0000000000427402E-3</v>
      </c>
      <c r="K8752" s="5">
        <v>-334.34</v>
      </c>
      <c r="L8752" s="5">
        <v>0</v>
      </c>
      <c r="M8752" t="str">
        <f>IF(ISERROR(VLOOKUP(A8752,'[1]Ecart validé'!$A:$A,1,FALSE)),Z8752,"Ecart Validé")</f>
        <v>valid</v>
      </c>
      <c r="R8752" t="s">
        <v>30</v>
      </c>
      <c r="X8752"/>
      <c r="Y8752"/>
      <c r="Z8752" t="s">
        <v>31</v>
      </c>
    </row>
    <row r="8753" spans="1:26" x14ac:dyDescent="0.3">
      <c r="A8753" t="s">
        <v>11327</v>
      </c>
      <c r="B8753" t="s">
        <v>3157</v>
      </c>
      <c r="C8753">
        <v>4404</v>
      </c>
      <c r="D8753" t="str">
        <f>+VLOOKUP(C8753,Param!K:L,2,FALSE)</f>
        <v>PARAGON TRANSACTION</v>
      </c>
      <c r="E8753">
        <v>2170485072</v>
      </c>
      <c r="F8753" t="s">
        <v>8264</v>
      </c>
      <c r="G8753" t="s">
        <v>29</v>
      </c>
      <c r="H8753" s="5">
        <v>186.3</v>
      </c>
      <c r="I8753" s="5">
        <v>186.30449999999999</v>
      </c>
      <c r="J8753" s="5">
        <v>-4.4999999999788499E-3</v>
      </c>
      <c r="K8753" s="5">
        <v>186.3</v>
      </c>
      <c r="L8753" s="5">
        <v>0</v>
      </c>
      <c r="M8753" t="str">
        <f>IF(ISERROR(VLOOKUP(A8753,'[1]Ecart validé'!$A:$A,1,FALSE)),Z8753,"Ecart Validé")</f>
        <v>valid</v>
      </c>
      <c r="R8753" t="s">
        <v>30</v>
      </c>
      <c r="X8753"/>
      <c r="Y8753"/>
      <c r="Z8753" t="s">
        <v>31</v>
      </c>
    </row>
    <row r="8754" spans="1:26" x14ac:dyDescent="0.3">
      <c r="A8754" t="s">
        <v>11328</v>
      </c>
      <c r="B8754" t="s">
        <v>3157</v>
      </c>
      <c r="C8754">
        <v>4404</v>
      </c>
      <c r="D8754" t="str">
        <f>+VLOOKUP(C8754,Param!K:L,2,FALSE)</f>
        <v>PARAGON TRANSACTION</v>
      </c>
      <c r="E8754">
        <v>2170485072</v>
      </c>
      <c r="F8754" t="s">
        <v>8266</v>
      </c>
      <c r="G8754" t="s">
        <v>29</v>
      </c>
      <c r="H8754" s="5">
        <v>215.45</v>
      </c>
      <c r="I8754" s="5">
        <v>215.453</v>
      </c>
      <c r="J8754" s="5">
        <v>-3.0000000000143202E-3</v>
      </c>
      <c r="K8754" s="5">
        <v>215.45</v>
      </c>
      <c r="L8754" s="5">
        <v>0</v>
      </c>
      <c r="M8754" t="str">
        <f>IF(ISERROR(VLOOKUP(A8754,'[1]Ecart validé'!$A:$A,1,FALSE)),Z8754,"Ecart Validé")</f>
        <v>valid</v>
      </c>
      <c r="R8754" t="s">
        <v>30</v>
      </c>
      <c r="X8754"/>
      <c r="Y8754"/>
      <c r="Z8754" t="s">
        <v>31</v>
      </c>
    </row>
    <row r="8755" spans="1:26" x14ac:dyDescent="0.3">
      <c r="A8755" t="s">
        <v>11329</v>
      </c>
      <c r="B8755" t="s">
        <v>3157</v>
      </c>
      <c r="C8755">
        <v>4404</v>
      </c>
      <c r="D8755" t="str">
        <f>+VLOOKUP(C8755,Param!K:L,2,FALSE)</f>
        <v>PARAGON TRANSACTION</v>
      </c>
      <c r="E8755" t="s">
        <v>3340</v>
      </c>
      <c r="F8755" t="s">
        <v>8271</v>
      </c>
      <c r="G8755" t="s">
        <v>29</v>
      </c>
      <c r="H8755" s="5">
        <v>145.88999999999999</v>
      </c>
      <c r="I8755" s="5">
        <v>145.887</v>
      </c>
      <c r="J8755" s="5">
        <v>2.9999999999858998E-3</v>
      </c>
      <c r="K8755" s="5">
        <v>145.88999999999999</v>
      </c>
      <c r="L8755" s="5">
        <v>0</v>
      </c>
      <c r="M8755" t="str">
        <f>IF(ISERROR(VLOOKUP(A8755,'[1]Ecart validé'!$A:$A,1,FALSE)),Z8755,"Ecart Validé")</f>
        <v>valid</v>
      </c>
      <c r="R8755" t="s">
        <v>30</v>
      </c>
      <c r="X8755"/>
      <c r="Y8755"/>
      <c r="Z8755" t="s">
        <v>31</v>
      </c>
    </row>
    <row r="8756" spans="1:26" x14ac:dyDescent="0.3">
      <c r="A8756" t="s">
        <v>11330</v>
      </c>
      <c r="B8756" t="s">
        <v>3157</v>
      </c>
      <c r="C8756">
        <v>1845</v>
      </c>
      <c r="D8756" t="str">
        <f>+VLOOKUP(C8756,Param!K:L,2,FALSE)</f>
        <v>ORANGE</v>
      </c>
      <c r="E8756">
        <v>2170765155</v>
      </c>
      <c r="F8756" t="s">
        <v>8260</v>
      </c>
      <c r="G8756" t="s">
        <v>29</v>
      </c>
      <c r="H8756" s="5">
        <v>9070.84</v>
      </c>
      <c r="I8756" s="5">
        <v>9070.8407999999999</v>
      </c>
      <c r="J8756" s="5">
        <v>-7.9999999979918303E-4</v>
      </c>
      <c r="K8756" s="5">
        <v>9070.84</v>
      </c>
      <c r="L8756" s="5">
        <v>0</v>
      </c>
      <c r="M8756" t="str">
        <f>IF(ISERROR(VLOOKUP(A8756,'[1]Ecart validé'!$A:$A,1,FALSE)),Z8756,"Ecart Validé")</f>
        <v>valid</v>
      </c>
      <c r="R8756" t="s">
        <v>30</v>
      </c>
      <c r="X8756"/>
      <c r="Y8756"/>
      <c r="Z8756" t="s">
        <v>31</v>
      </c>
    </row>
    <row r="8757" spans="1:26" x14ac:dyDescent="0.3">
      <c r="A8757" t="s">
        <v>11331</v>
      </c>
      <c r="B8757" t="s">
        <v>3157</v>
      </c>
      <c r="C8757">
        <v>1845</v>
      </c>
      <c r="D8757" t="str">
        <f>+VLOOKUP(C8757,Param!K:L,2,FALSE)</f>
        <v>ORANGE</v>
      </c>
      <c r="E8757">
        <v>2170765155</v>
      </c>
      <c r="F8757" t="s">
        <v>8262</v>
      </c>
      <c r="G8757" t="s">
        <v>29</v>
      </c>
      <c r="H8757" s="5">
        <v>5036.68</v>
      </c>
      <c r="I8757" s="5">
        <v>5036.6840000000002</v>
      </c>
      <c r="J8757" s="5">
        <v>-3.9999999999054099E-3</v>
      </c>
      <c r="K8757" s="5">
        <v>5036.68</v>
      </c>
      <c r="L8757" s="5">
        <v>0</v>
      </c>
      <c r="M8757" t="str">
        <f>IF(ISERROR(VLOOKUP(A8757,'[1]Ecart validé'!$A:$A,1,FALSE)),Z8757,"Ecart Validé")</f>
        <v>valid</v>
      </c>
      <c r="R8757" t="s">
        <v>30</v>
      </c>
      <c r="X8757"/>
      <c r="Y8757"/>
      <c r="Z8757" t="s">
        <v>31</v>
      </c>
    </row>
    <row r="8758" spans="1:26" x14ac:dyDescent="0.3">
      <c r="A8758" t="s">
        <v>11332</v>
      </c>
      <c r="B8758" t="s">
        <v>3157</v>
      </c>
      <c r="C8758">
        <v>1845</v>
      </c>
      <c r="D8758" t="str">
        <f>+VLOOKUP(C8758,Param!K:L,2,FALSE)</f>
        <v>ORANGE</v>
      </c>
      <c r="E8758">
        <v>2170765155</v>
      </c>
      <c r="F8758" t="s">
        <v>8264</v>
      </c>
      <c r="G8758" t="s">
        <v>29</v>
      </c>
      <c r="H8758" s="5">
        <v>7248.8899999999903</v>
      </c>
      <c r="I8758" s="5">
        <v>7248.8832000000002</v>
      </c>
      <c r="J8758" s="5">
        <v>6.7999999992025498E-3</v>
      </c>
      <c r="K8758" s="5">
        <v>7248.8899999999903</v>
      </c>
      <c r="L8758" s="5">
        <v>0</v>
      </c>
      <c r="M8758" t="str">
        <f>IF(ISERROR(VLOOKUP(A8758,'[1]Ecart validé'!$A:$A,1,FALSE)),Z8758,"Ecart Validé")</f>
        <v>valid</v>
      </c>
      <c r="R8758" t="s">
        <v>30</v>
      </c>
      <c r="X8758"/>
      <c r="Y8758"/>
      <c r="Z8758" t="s">
        <v>31</v>
      </c>
    </row>
    <row r="8759" spans="1:26" x14ac:dyDescent="0.3">
      <c r="A8759" t="s">
        <v>11333</v>
      </c>
      <c r="B8759" t="s">
        <v>3157</v>
      </c>
      <c r="C8759">
        <v>1845</v>
      </c>
      <c r="D8759" t="str">
        <f>+VLOOKUP(C8759,Param!K:L,2,FALSE)</f>
        <v>ORANGE</v>
      </c>
      <c r="E8759">
        <v>2170765155</v>
      </c>
      <c r="F8759" t="s">
        <v>8266</v>
      </c>
      <c r="G8759" t="s">
        <v>29</v>
      </c>
      <c r="H8759" s="5">
        <v>871.27</v>
      </c>
      <c r="I8759" s="5">
        <v>871.26840000000004</v>
      </c>
      <c r="J8759" s="5">
        <v>1.5999999999394201E-3</v>
      </c>
      <c r="K8759" s="5">
        <v>871.27</v>
      </c>
      <c r="L8759" s="5">
        <v>0</v>
      </c>
      <c r="M8759" t="str">
        <f>IF(ISERROR(VLOOKUP(A8759,'[1]Ecart validé'!$A:$A,1,FALSE)),Z8759,"Ecart Validé")</f>
        <v>valid</v>
      </c>
      <c r="R8759" t="s">
        <v>30</v>
      </c>
      <c r="X8759"/>
      <c r="Y8759"/>
      <c r="Z8759" t="s">
        <v>31</v>
      </c>
    </row>
    <row r="8760" spans="1:26" ht="28.8" x14ac:dyDescent="0.3">
      <c r="A8760" t="s">
        <v>11334</v>
      </c>
      <c r="B8760" t="s">
        <v>3157</v>
      </c>
      <c r="C8760">
        <v>1845</v>
      </c>
      <c r="D8760" t="str">
        <f>+VLOOKUP(C8760,Param!K:L,2,FALSE)</f>
        <v>ORANGE</v>
      </c>
      <c r="E8760" t="s">
        <v>3231</v>
      </c>
      <c r="F8760" t="s">
        <v>8617</v>
      </c>
      <c r="G8760" t="s">
        <v>29</v>
      </c>
      <c r="H8760" s="5">
        <v>-76141.210000000006</v>
      </c>
      <c r="I8760" s="5">
        <v>-76141.2071</v>
      </c>
      <c r="J8760" s="5">
        <v>-2.90000000677537E-3</v>
      </c>
      <c r="K8760" s="5">
        <v>-76141.210000000006</v>
      </c>
      <c r="L8760" s="5">
        <v>0</v>
      </c>
      <c r="M8760" t="str">
        <f>IF(ISERROR(VLOOKUP(A8760,'[1]Ecart validé'!$A:$A,1,FALSE)),Z8760,"Ecart Validé")</f>
        <v>valid</v>
      </c>
      <c r="R8760" t="s">
        <v>30</v>
      </c>
      <c r="S8760" t="s">
        <v>42</v>
      </c>
      <c r="T8760" t="s">
        <v>43</v>
      </c>
      <c r="U8760" s="13" t="s">
        <v>11335</v>
      </c>
      <c r="V8760" t="s">
        <v>45</v>
      </c>
      <c r="X8760"/>
      <c r="Y8760"/>
      <c r="Z8760" t="s">
        <v>31</v>
      </c>
    </row>
    <row r="8761" spans="1:26" x14ac:dyDescent="0.3">
      <c r="A8761" t="s">
        <v>11336</v>
      </c>
      <c r="B8761" t="s">
        <v>3157</v>
      </c>
      <c r="C8761">
        <v>1845</v>
      </c>
      <c r="D8761" t="str">
        <f>+VLOOKUP(C8761,Param!K:L,2,FALSE)</f>
        <v>ORANGE</v>
      </c>
      <c r="E8761" t="s">
        <v>3231</v>
      </c>
      <c r="F8761" t="s">
        <v>8271</v>
      </c>
      <c r="G8761" t="s">
        <v>29</v>
      </c>
      <c r="H8761" s="5">
        <v>73663.23</v>
      </c>
      <c r="I8761" s="5">
        <v>73663.232300000003</v>
      </c>
      <c r="J8761" s="5">
        <v>-2.3000000073807301E-3</v>
      </c>
      <c r="K8761" s="5">
        <v>73663.23</v>
      </c>
      <c r="L8761" s="5">
        <v>0</v>
      </c>
      <c r="M8761" t="str">
        <f>IF(ISERROR(VLOOKUP(A8761,'[1]Ecart validé'!$A:$A,1,FALSE)),Z8761,"Ecart Validé")</f>
        <v>valid</v>
      </c>
      <c r="R8761" t="s">
        <v>30</v>
      </c>
      <c r="X8761"/>
      <c r="Y8761"/>
      <c r="Z8761" t="s">
        <v>31</v>
      </c>
    </row>
    <row r="8762" spans="1:26" ht="86.4" x14ac:dyDescent="0.3">
      <c r="A8762" t="s">
        <v>11337</v>
      </c>
      <c r="B8762" t="s">
        <v>3157</v>
      </c>
      <c r="C8762">
        <v>1845</v>
      </c>
      <c r="D8762" t="str">
        <f>+VLOOKUP(C8762,Param!K:L,2,FALSE)</f>
        <v>ORANGE</v>
      </c>
      <c r="E8762" t="s">
        <v>3229</v>
      </c>
      <c r="F8762" t="s">
        <v>8617</v>
      </c>
      <c r="G8762" t="s">
        <v>29</v>
      </c>
      <c r="H8762" s="5">
        <v>11672.43</v>
      </c>
      <c r="I8762" s="5">
        <v>11672.4342</v>
      </c>
      <c r="J8762" s="5">
        <v>-4.1999999994004602E-3</v>
      </c>
      <c r="K8762" s="5">
        <v>11672.43</v>
      </c>
      <c r="L8762" s="5">
        <v>0</v>
      </c>
      <c r="M8762" t="str">
        <f>IF(ISERROR(VLOOKUP(A8762,'[1]Ecart validé'!$A:$A,1,FALSE)),Z8762,"Ecart Validé")</f>
        <v>valid</v>
      </c>
      <c r="R8762" t="s">
        <v>30</v>
      </c>
      <c r="S8762" t="s">
        <v>42</v>
      </c>
      <c r="T8762" t="s">
        <v>43</v>
      </c>
      <c r="U8762" s="13" t="s">
        <v>11338</v>
      </c>
      <c r="V8762" t="s">
        <v>45</v>
      </c>
      <c r="W8762" t="s">
        <v>9857</v>
      </c>
      <c r="X8762"/>
      <c r="Y8762"/>
      <c r="Z8762" t="s">
        <v>31</v>
      </c>
    </row>
    <row r="8763" spans="1:26" x14ac:dyDescent="0.3">
      <c r="A8763" t="s">
        <v>11339</v>
      </c>
      <c r="B8763" t="s">
        <v>3157</v>
      </c>
      <c r="C8763">
        <v>1845</v>
      </c>
      <c r="D8763" t="str">
        <f>+VLOOKUP(C8763,Param!K:L,2,FALSE)</f>
        <v>ORANGE</v>
      </c>
      <c r="E8763" t="s">
        <v>3229</v>
      </c>
      <c r="F8763" t="s">
        <v>8271</v>
      </c>
      <c r="G8763" t="s">
        <v>29</v>
      </c>
      <c r="H8763" s="5">
        <v>6418.78</v>
      </c>
      <c r="I8763" s="5">
        <v>6418.7759999999998</v>
      </c>
      <c r="J8763" s="5">
        <v>3.9999999999054099E-3</v>
      </c>
      <c r="K8763" s="5">
        <v>6418.78</v>
      </c>
      <c r="L8763" s="5">
        <v>0</v>
      </c>
      <c r="M8763" t="str">
        <f>IF(ISERROR(VLOOKUP(A8763,'[1]Ecart validé'!$A:$A,1,FALSE)),Z8763,"Ecart Validé")</f>
        <v>valid</v>
      </c>
      <c r="R8763" t="s">
        <v>30</v>
      </c>
      <c r="X8763"/>
      <c r="Y8763"/>
      <c r="Z8763" t="s">
        <v>31</v>
      </c>
    </row>
    <row r="8764" spans="1:26" x14ac:dyDescent="0.3">
      <c r="A8764" t="s">
        <v>11340</v>
      </c>
      <c r="B8764" t="s">
        <v>3157</v>
      </c>
      <c r="C8764">
        <v>54763</v>
      </c>
      <c r="D8764" t="str">
        <f>+VLOOKUP(C8764,Param!K:L,2,FALSE)</f>
        <v>ROBUR</v>
      </c>
      <c r="E8764">
        <v>2110411370</v>
      </c>
      <c r="F8764" t="s">
        <v>8617</v>
      </c>
      <c r="G8764" t="s">
        <v>29</v>
      </c>
      <c r="H8764" s="5">
        <v>125.81</v>
      </c>
      <c r="I8764" s="5">
        <v>125.80800000000001</v>
      </c>
      <c r="J8764" s="5">
        <v>1.9999999999953302E-3</v>
      </c>
      <c r="K8764" s="5">
        <v>125.81</v>
      </c>
      <c r="L8764" s="5">
        <v>0</v>
      </c>
      <c r="M8764" t="str">
        <f>IF(ISERROR(VLOOKUP(A8764,'[1]Ecart validé'!$A:$A,1,FALSE)),Z8764,"Ecart Validé")</f>
        <v>valid</v>
      </c>
      <c r="R8764" t="s">
        <v>30</v>
      </c>
      <c r="X8764"/>
      <c r="Y8764"/>
      <c r="Z8764" t="s">
        <v>31</v>
      </c>
    </row>
    <row r="8765" spans="1:26" x14ac:dyDescent="0.3">
      <c r="A8765" t="s">
        <v>11341</v>
      </c>
      <c r="B8765" t="s">
        <v>3157</v>
      </c>
      <c r="C8765">
        <v>54763</v>
      </c>
      <c r="D8765" t="str">
        <f>+VLOOKUP(C8765,Param!K:L,2,FALSE)</f>
        <v>ROBUR</v>
      </c>
      <c r="E8765">
        <v>2110411370</v>
      </c>
      <c r="F8765" t="s">
        <v>8260</v>
      </c>
      <c r="G8765" t="s">
        <v>29</v>
      </c>
      <c r="H8765" s="5">
        <v>90.5</v>
      </c>
      <c r="I8765" s="5">
        <v>90.498999999999995</v>
      </c>
      <c r="J8765" s="5">
        <v>1.0000000000047701E-3</v>
      </c>
      <c r="K8765" s="5">
        <v>90.5</v>
      </c>
      <c r="L8765" s="5">
        <v>0</v>
      </c>
      <c r="M8765" t="str">
        <f>IF(ISERROR(VLOOKUP(A8765,'[1]Ecart validé'!$A:$A,1,FALSE)),Z8765,"Ecart Validé")</f>
        <v>valid</v>
      </c>
      <c r="R8765" t="s">
        <v>30</v>
      </c>
      <c r="X8765"/>
      <c r="Y8765"/>
      <c r="Z8765" t="s">
        <v>31</v>
      </c>
    </row>
    <row r="8766" spans="1:26" x14ac:dyDescent="0.3">
      <c r="A8766" t="s">
        <v>11342</v>
      </c>
      <c r="B8766" t="s">
        <v>3157</v>
      </c>
      <c r="C8766">
        <v>54763</v>
      </c>
      <c r="D8766" t="str">
        <f>+VLOOKUP(C8766,Param!K:L,2,FALSE)</f>
        <v>ROBUR</v>
      </c>
      <c r="E8766">
        <v>2110411370</v>
      </c>
      <c r="F8766" t="s">
        <v>8262</v>
      </c>
      <c r="G8766" t="s">
        <v>29</v>
      </c>
      <c r="H8766" s="5">
        <v>522.86</v>
      </c>
      <c r="I8766" s="5">
        <v>522.85299999999995</v>
      </c>
      <c r="J8766" s="5">
        <v>7.0000000000618396E-3</v>
      </c>
      <c r="K8766" s="5">
        <v>522.86</v>
      </c>
      <c r="L8766" s="5">
        <v>0</v>
      </c>
      <c r="M8766" t="str">
        <f>IF(ISERROR(VLOOKUP(A8766,'[1]Ecart validé'!$A:$A,1,FALSE)),Z8766,"Ecart Validé")</f>
        <v>valid</v>
      </c>
      <c r="R8766" t="s">
        <v>30</v>
      </c>
      <c r="X8766"/>
      <c r="Y8766"/>
      <c r="Z8766" t="s">
        <v>31</v>
      </c>
    </row>
    <row r="8767" spans="1:26" x14ac:dyDescent="0.3">
      <c r="A8767" t="s">
        <v>11343</v>
      </c>
      <c r="B8767" t="s">
        <v>3157</v>
      </c>
      <c r="C8767">
        <v>54763</v>
      </c>
      <c r="D8767" t="str">
        <f>+VLOOKUP(C8767,Param!K:L,2,FALSE)</f>
        <v>ROBUR</v>
      </c>
      <c r="E8767">
        <v>2110411370</v>
      </c>
      <c r="F8767" t="s">
        <v>8264</v>
      </c>
      <c r="G8767" t="s">
        <v>29</v>
      </c>
      <c r="H8767" s="5">
        <v>733.81</v>
      </c>
      <c r="I8767" s="5">
        <v>733.81500000000005</v>
      </c>
      <c r="J8767" s="5">
        <v>-5.0000000001091298E-3</v>
      </c>
      <c r="K8767" s="5">
        <v>733.81</v>
      </c>
      <c r="L8767" s="5">
        <v>0</v>
      </c>
      <c r="M8767" t="str">
        <f>IF(ISERROR(VLOOKUP(A8767,'[1]Ecart validé'!$A:$A,1,FALSE)),Z8767,"Ecart Validé")</f>
        <v>valid</v>
      </c>
      <c r="R8767" t="s">
        <v>30</v>
      </c>
      <c r="X8767"/>
      <c r="Y8767"/>
      <c r="Z8767" t="s">
        <v>31</v>
      </c>
    </row>
    <row r="8768" spans="1:26" x14ac:dyDescent="0.3">
      <c r="A8768" t="s">
        <v>11344</v>
      </c>
      <c r="B8768" t="s">
        <v>3157</v>
      </c>
      <c r="C8768">
        <v>54763</v>
      </c>
      <c r="D8768" t="str">
        <f>+VLOOKUP(C8768,Param!K:L,2,FALSE)</f>
        <v>ROBUR</v>
      </c>
      <c r="E8768">
        <v>2110411370</v>
      </c>
      <c r="F8768" t="s">
        <v>8266</v>
      </c>
      <c r="G8768" t="s">
        <v>29</v>
      </c>
      <c r="H8768" s="5">
        <v>405.76999999999902</v>
      </c>
      <c r="I8768" s="5">
        <v>405.779</v>
      </c>
      <c r="J8768" s="5">
        <v>-9.0000000000713901E-3</v>
      </c>
      <c r="K8768" s="5">
        <v>405.76999999999902</v>
      </c>
      <c r="L8768" s="5">
        <v>0</v>
      </c>
      <c r="M8768" t="str">
        <f>IF(ISERROR(VLOOKUP(A8768,'[1]Ecart validé'!$A:$A,1,FALSE)),Z8768,"Ecart Validé")</f>
        <v>valid</v>
      </c>
      <c r="R8768" t="s">
        <v>30</v>
      </c>
      <c r="X8768"/>
      <c r="Y8768"/>
      <c r="Z8768" t="s">
        <v>31</v>
      </c>
    </row>
    <row r="8769" spans="1:26" x14ac:dyDescent="0.3">
      <c r="A8769" t="s">
        <v>11345</v>
      </c>
      <c r="B8769" t="s">
        <v>3157</v>
      </c>
      <c r="C8769">
        <v>44940</v>
      </c>
      <c r="D8769" t="str">
        <f>+VLOOKUP(C8769,Param!K:L,2,FALSE)</f>
        <v>THYSSENKRUPP ASCENSEURS</v>
      </c>
      <c r="E8769">
        <v>1184505752</v>
      </c>
      <c r="F8769" t="s">
        <v>8260</v>
      </c>
      <c r="G8769" t="s">
        <v>29</v>
      </c>
      <c r="H8769" s="5">
        <v>7392.06</v>
      </c>
      <c r="I8769" s="5">
        <v>7392.0590000000002</v>
      </c>
      <c r="J8769" s="5">
        <v>1.0000000002037201E-3</v>
      </c>
      <c r="K8769" s="5">
        <v>7392.06</v>
      </c>
      <c r="L8769" s="5">
        <v>0</v>
      </c>
      <c r="M8769" t="str">
        <f>IF(ISERROR(VLOOKUP(A8769,'[1]Ecart validé'!$A:$A,1,FALSE)),Z8769,"Ecart Validé")</f>
        <v>valid</v>
      </c>
      <c r="R8769" t="s">
        <v>30</v>
      </c>
      <c r="X8769"/>
      <c r="Y8769"/>
      <c r="Z8769" t="s">
        <v>31</v>
      </c>
    </row>
    <row r="8770" spans="1:26" x14ac:dyDescent="0.3">
      <c r="A8770" t="s">
        <v>11346</v>
      </c>
      <c r="B8770" t="s">
        <v>3157</v>
      </c>
      <c r="C8770">
        <v>44940</v>
      </c>
      <c r="D8770" t="str">
        <f>+VLOOKUP(C8770,Param!K:L,2,FALSE)</f>
        <v>THYSSENKRUPP ASCENSEURS</v>
      </c>
      <c r="E8770">
        <v>1184505752</v>
      </c>
      <c r="F8770" t="s">
        <v>8617</v>
      </c>
      <c r="G8770" t="s">
        <v>29</v>
      </c>
      <c r="H8770" s="5">
        <v>79570.45</v>
      </c>
      <c r="I8770" s="5">
        <v>79570.45</v>
      </c>
      <c r="J8770" s="5">
        <v>0</v>
      </c>
      <c r="K8770" s="5">
        <v>79570.45</v>
      </c>
      <c r="L8770" s="5">
        <v>0</v>
      </c>
      <c r="M8770" t="str">
        <f>IF(ISERROR(VLOOKUP(A8770,'[1]Ecart validé'!$A:$A,1,FALSE)),Z8770,"Ecart Validé")</f>
        <v>valid</v>
      </c>
      <c r="R8770" t="s">
        <v>30</v>
      </c>
      <c r="X8770"/>
      <c r="Y8770"/>
      <c r="Z8770" t="s">
        <v>31</v>
      </c>
    </row>
    <row r="8771" spans="1:26" x14ac:dyDescent="0.3">
      <c r="A8771" t="s">
        <v>11347</v>
      </c>
      <c r="B8771" t="s">
        <v>3157</v>
      </c>
      <c r="C8771">
        <v>44940</v>
      </c>
      <c r="D8771" t="str">
        <f>+VLOOKUP(C8771,Param!K:L,2,FALSE)</f>
        <v>THYSSENKRUPP ASCENSEURS</v>
      </c>
      <c r="E8771">
        <v>1184505752</v>
      </c>
      <c r="F8771" t="s">
        <v>8262</v>
      </c>
      <c r="G8771" t="s">
        <v>29</v>
      </c>
      <c r="H8771" s="5">
        <v>12011.85</v>
      </c>
      <c r="I8771" s="5">
        <v>12011.844999999999</v>
      </c>
      <c r="J8771" s="5">
        <v>5.0000000010186297E-3</v>
      </c>
      <c r="K8771" s="5">
        <v>12011.85</v>
      </c>
      <c r="L8771" s="5">
        <v>0</v>
      </c>
      <c r="M8771" t="str">
        <f>IF(ISERROR(VLOOKUP(A8771,'[1]Ecart validé'!$A:$A,1,FALSE)),Z8771,"Ecart Validé")</f>
        <v>valid</v>
      </c>
      <c r="R8771" t="s">
        <v>30</v>
      </c>
      <c r="X8771"/>
      <c r="Y8771"/>
      <c r="Z8771" t="s">
        <v>31</v>
      </c>
    </row>
    <row r="8772" spans="1:26" x14ac:dyDescent="0.3">
      <c r="A8772" t="s">
        <v>11348</v>
      </c>
      <c r="B8772" t="s">
        <v>3157</v>
      </c>
      <c r="C8772">
        <v>44940</v>
      </c>
      <c r="D8772" t="str">
        <f>+VLOOKUP(C8772,Param!K:L,2,FALSE)</f>
        <v>THYSSENKRUPP ASCENSEURS</v>
      </c>
      <c r="E8772">
        <v>1184505752</v>
      </c>
      <c r="F8772" t="s">
        <v>8264</v>
      </c>
      <c r="G8772" t="s">
        <v>29</v>
      </c>
      <c r="H8772" s="5">
        <v>12780.01</v>
      </c>
      <c r="I8772" s="5">
        <v>12780.009</v>
      </c>
      <c r="J8772" s="5">
        <v>1.0000000002037201E-3</v>
      </c>
      <c r="K8772" s="5">
        <v>12780.01</v>
      </c>
      <c r="L8772" s="5">
        <v>0</v>
      </c>
      <c r="M8772" t="str">
        <f>IF(ISERROR(VLOOKUP(A8772,'[1]Ecart validé'!$A:$A,1,FALSE)),Z8772,"Ecart Validé")</f>
        <v>valid</v>
      </c>
      <c r="R8772" t="s">
        <v>30</v>
      </c>
      <c r="X8772"/>
      <c r="Y8772"/>
      <c r="Z8772" t="s">
        <v>31</v>
      </c>
    </row>
    <row r="8773" spans="1:26" x14ac:dyDescent="0.3">
      <c r="A8773" t="s">
        <v>11349</v>
      </c>
      <c r="B8773" t="s">
        <v>3157</v>
      </c>
      <c r="C8773">
        <v>44940</v>
      </c>
      <c r="D8773" t="str">
        <f>+VLOOKUP(C8773,Param!K:L,2,FALSE)</f>
        <v>THYSSENKRUPP ASCENSEURS</v>
      </c>
      <c r="E8773">
        <v>1184505752</v>
      </c>
      <c r="F8773" t="s">
        <v>8266</v>
      </c>
      <c r="G8773" t="s">
        <v>29</v>
      </c>
      <c r="H8773" s="5">
        <v>23002.89</v>
      </c>
      <c r="I8773" s="5">
        <v>23002.897000000001</v>
      </c>
      <c r="J8773" s="5">
        <v>-7.0000000014260799E-3</v>
      </c>
      <c r="K8773" s="5">
        <v>23002.89</v>
      </c>
      <c r="L8773" s="5">
        <v>0</v>
      </c>
      <c r="M8773" t="str">
        <f>IF(ISERROR(VLOOKUP(A8773,'[1]Ecart validé'!$A:$A,1,FALSE)),Z8773,"Ecart Validé")</f>
        <v>valid</v>
      </c>
      <c r="R8773" t="s">
        <v>30</v>
      </c>
      <c r="X8773"/>
      <c r="Y8773"/>
      <c r="Z8773" t="s">
        <v>31</v>
      </c>
    </row>
    <row r="8774" spans="1:26" x14ac:dyDescent="0.3">
      <c r="A8774" t="s">
        <v>11350</v>
      </c>
      <c r="B8774" t="s">
        <v>3157</v>
      </c>
      <c r="C8774">
        <v>57737</v>
      </c>
      <c r="D8774" t="str">
        <f>+VLOOKUP(C8774,Param!K:L,2,FALSE)</f>
        <v>LMC EUROCOLD</v>
      </c>
      <c r="E8774">
        <v>27315040</v>
      </c>
      <c r="F8774" t="s">
        <v>8260</v>
      </c>
      <c r="G8774" t="s">
        <v>29</v>
      </c>
      <c r="H8774" s="5">
        <v>38</v>
      </c>
      <c r="I8774" s="5">
        <v>38</v>
      </c>
      <c r="J8774" s="5">
        <v>0</v>
      </c>
      <c r="K8774" s="5">
        <v>38</v>
      </c>
      <c r="L8774" s="5">
        <v>0</v>
      </c>
      <c r="M8774" t="str">
        <f>IF(ISERROR(VLOOKUP(A8774,'[1]Ecart validé'!$A:$A,1,FALSE)),Z8774,"Ecart Validé")</f>
        <v>valid</v>
      </c>
      <c r="R8774" t="s">
        <v>30</v>
      </c>
      <c r="X8774"/>
      <c r="Y8774"/>
      <c r="Z8774" t="s">
        <v>31</v>
      </c>
    </row>
    <row r="8775" spans="1:26" x14ac:dyDescent="0.3">
      <c r="A8775" t="s">
        <v>11351</v>
      </c>
      <c r="B8775" t="s">
        <v>3157</v>
      </c>
      <c r="C8775">
        <v>57737</v>
      </c>
      <c r="D8775" t="str">
        <f>+VLOOKUP(C8775,Param!K:L,2,FALSE)</f>
        <v>LMC EUROCOLD</v>
      </c>
      <c r="E8775">
        <v>27315040</v>
      </c>
      <c r="F8775" t="s">
        <v>8262</v>
      </c>
      <c r="G8775" t="s">
        <v>29</v>
      </c>
      <c r="H8775" s="5">
        <v>94.7</v>
      </c>
      <c r="I8775" s="5">
        <v>94.7</v>
      </c>
      <c r="J8775" s="5">
        <v>0</v>
      </c>
      <c r="K8775" s="5">
        <v>94.7</v>
      </c>
      <c r="L8775" s="5">
        <v>0</v>
      </c>
      <c r="M8775" t="str">
        <f>IF(ISERROR(VLOOKUP(A8775,'[1]Ecart validé'!$A:$A,1,FALSE)),Z8775,"Ecart Validé")</f>
        <v>valid</v>
      </c>
      <c r="R8775" t="s">
        <v>30</v>
      </c>
      <c r="X8775"/>
      <c r="Y8775"/>
      <c r="Z8775" t="s">
        <v>31</v>
      </c>
    </row>
    <row r="8776" spans="1:26" x14ac:dyDescent="0.3">
      <c r="A8776" t="s">
        <v>11352</v>
      </c>
      <c r="B8776" t="s">
        <v>3157</v>
      </c>
      <c r="C8776">
        <v>57737</v>
      </c>
      <c r="D8776" t="str">
        <f>+VLOOKUP(C8776,Param!K:L,2,FALSE)</f>
        <v>LMC EUROCOLD</v>
      </c>
      <c r="E8776">
        <v>27315040</v>
      </c>
      <c r="F8776" t="s">
        <v>8264</v>
      </c>
      <c r="G8776" t="s">
        <v>29</v>
      </c>
      <c r="H8776" s="5">
        <v>105.5</v>
      </c>
      <c r="I8776" s="5">
        <v>105.5</v>
      </c>
      <c r="J8776" s="5">
        <v>0</v>
      </c>
      <c r="K8776" s="5">
        <v>105.5</v>
      </c>
      <c r="L8776" s="5">
        <v>0</v>
      </c>
      <c r="M8776" t="str">
        <f>IF(ISERROR(VLOOKUP(A8776,'[1]Ecart validé'!$A:$A,1,FALSE)),Z8776,"Ecart Validé")</f>
        <v>valid</v>
      </c>
      <c r="R8776" t="s">
        <v>30</v>
      </c>
      <c r="X8776"/>
      <c r="Y8776"/>
      <c r="Z8776" t="s">
        <v>31</v>
      </c>
    </row>
    <row r="8777" spans="1:26" x14ac:dyDescent="0.3">
      <c r="A8777" t="s">
        <v>11353</v>
      </c>
      <c r="B8777" t="s">
        <v>3157</v>
      </c>
      <c r="C8777">
        <v>57737</v>
      </c>
      <c r="D8777" t="str">
        <f>+VLOOKUP(C8777,Param!K:L,2,FALSE)</f>
        <v>LMC EUROCOLD</v>
      </c>
      <c r="E8777">
        <v>27315040</v>
      </c>
      <c r="F8777" t="s">
        <v>8266</v>
      </c>
      <c r="G8777" t="s">
        <v>29</v>
      </c>
      <c r="H8777" s="5">
        <v>105.35</v>
      </c>
      <c r="I8777" s="5">
        <v>105.35</v>
      </c>
      <c r="J8777" s="5">
        <v>0</v>
      </c>
      <c r="K8777" s="5">
        <v>105.35</v>
      </c>
      <c r="L8777" s="5">
        <v>0</v>
      </c>
      <c r="M8777" t="str">
        <f>IF(ISERROR(VLOOKUP(A8777,'[1]Ecart validé'!$A:$A,1,FALSE)),Z8777,"Ecart Validé")</f>
        <v>valid</v>
      </c>
      <c r="R8777" t="s">
        <v>30</v>
      </c>
      <c r="X8777"/>
      <c r="Y8777"/>
      <c r="Z8777" t="s">
        <v>31</v>
      </c>
    </row>
    <row r="8778" spans="1:26" x14ac:dyDescent="0.3">
      <c r="A8778" t="s">
        <v>11354</v>
      </c>
      <c r="B8778" t="s">
        <v>3157</v>
      </c>
      <c r="C8778">
        <v>46428</v>
      </c>
      <c r="D8778" t="str">
        <f>+VLOOKUP(C8778,Param!K:L,2,FALSE)</f>
        <v>BAFFY</v>
      </c>
      <c r="E8778">
        <v>28280003</v>
      </c>
      <c r="F8778" t="s">
        <v>8617</v>
      </c>
      <c r="G8778" t="s">
        <v>29</v>
      </c>
      <c r="H8778" s="5">
        <v>190.38</v>
      </c>
      <c r="I8778" s="5">
        <v>190.38</v>
      </c>
      <c r="J8778" s="5">
        <v>0</v>
      </c>
      <c r="K8778" s="5">
        <v>190.38</v>
      </c>
      <c r="L8778" s="5">
        <v>0</v>
      </c>
      <c r="M8778" t="str">
        <f>IF(ISERROR(VLOOKUP(A8778,'[1]Ecart validé'!$A:$A,1,FALSE)),Z8778,"Ecart Validé")</f>
        <v>valid</v>
      </c>
      <c r="R8778" t="s">
        <v>30</v>
      </c>
      <c r="X8778"/>
      <c r="Y8778"/>
      <c r="Z8778" t="s">
        <v>31</v>
      </c>
    </row>
    <row r="8779" spans="1:26" x14ac:dyDescent="0.3">
      <c r="A8779" t="s">
        <v>11355</v>
      </c>
      <c r="B8779" t="s">
        <v>3157</v>
      </c>
      <c r="C8779">
        <v>46428</v>
      </c>
      <c r="D8779" t="str">
        <f>+VLOOKUP(C8779,Param!K:L,2,FALSE)</f>
        <v>BAFFY</v>
      </c>
      <c r="E8779">
        <v>28280003</v>
      </c>
      <c r="F8779" t="s">
        <v>8260</v>
      </c>
      <c r="G8779" t="s">
        <v>29</v>
      </c>
      <c r="H8779" s="5">
        <v>21252.63</v>
      </c>
      <c r="I8779" s="5">
        <v>21252.624299999999</v>
      </c>
      <c r="J8779" s="5">
        <v>5.7000000015250398E-3</v>
      </c>
      <c r="K8779" s="5">
        <v>21252.63</v>
      </c>
      <c r="L8779" s="5">
        <v>0</v>
      </c>
      <c r="M8779" t="str">
        <f>IF(ISERROR(VLOOKUP(A8779,'[1]Ecart validé'!$A:$A,1,FALSE)),Z8779,"Ecart Validé")</f>
        <v>valid</v>
      </c>
      <c r="R8779" t="s">
        <v>30</v>
      </c>
      <c r="X8779"/>
      <c r="Y8779"/>
      <c r="Z8779" t="s">
        <v>31</v>
      </c>
    </row>
    <row r="8780" spans="1:26" x14ac:dyDescent="0.3">
      <c r="A8780" t="s">
        <v>11356</v>
      </c>
      <c r="B8780" t="s">
        <v>3157</v>
      </c>
      <c r="C8780">
        <v>46428</v>
      </c>
      <c r="D8780" t="str">
        <f>+VLOOKUP(C8780,Param!K:L,2,FALSE)</f>
        <v>BAFFY</v>
      </c>
      <c r="E8780">
        <v>28280003</v>
      </c>
      <c r="F8780" t="s">
        <v>8262</v>
      </c>
      <c r="G8780" t="s">
        <v>29</v>
      </c>
      <c r="H8780" s="5">
        <v>19332.330000000002</v>
      </c>
      <c r="I8780" s="5">
        <v>19332.344700000001</v>
      </c>
      <c r="J8780" s="5">
        <v>-1.46999999997206E-2</v>
      </c>
      <c r="K8780" s="5">
        <v>19332.330000000002</v>
      </c>
      <c r="L8780" s="5">
        <v>0</v>
      </c>
      <c r="M8780" t="str">
        <f>IF(ISERROR(VLOOKUP(A8780,'[1]Ecart validé'!$A:$A,1,FALSE)),Z8780,"Ecart Validé")</f>
        <v>valid</v>
      </c>
      <c r="R8780" t="s">
        <v>30</v>
      </c>
      <c r="X8780"/>
      <c r="Y8780"/>
      <c r="Z8780" t="s">
        <v>31</v>
      </c>
    </row>
    <row r="8781" spans="1:26" x14ac:dyDescent="0.3">
      <c r="A8781" t="s">
        <v>11357</v>
      </c>
      <c r="B8781" t="s">
        <v>3157</v>
      </c>
      <c r="C8781">
        <v>46428</v>
      </c>
      <c r="D8781" t="str">
        <f>+VLOOKUP(C8781,Param!K:L,2,FALSE)</f>
        <v>BAFFY</v>
      </c>
      <c r="E8781">
        <v>28280003</v>
      </c>
      <c r="F8781" t="s">
        <v>8264</v>
      </c>
      <c r="G8781" t="s">
        <v>29</v>
      </c>
      <c r="H8781" s="5">
        <v>5777.91</v>
      </c>
      <c r="I8781" s="5">
        <v>5777.9111999999996</v>
      </c>
      <c r="J8781" s="5">
        <v>-1.1999999996987699E-3</v>
      </c>
      <c r="K8781" s="5">
        <v>5777.91</v>
      </c>
      <c r="L8781" s="5">
        <v>0</v>
      </c>
      <c r="M8781" t="str">
        <f>IF(ISERROR(VLOOKUP(A8781,'[1]Ecart validé'!$A:$A,1,FALSE)),Z8781,"Ecart Validé")</f>
        <v>valid</v>
      </c>
      <c r="R8781" t="s">
        <v>30</v>
      </c>
      <c r="X8781"/>
      <c r="Y8781"/>
      <c r="Z8781" t="s">
        <v>31</v>
      </c>
    </row>
    <row r="8782" spans="1:26" x14ac:dyDescent="0.3">
      <c r="A8782" t="s">
        <v>11358</v>
      </c>
      <c r="B8782" t="s">
        <v>3157</v>
      </c>
      <c r="C8782">
        <v>46428</v>
      </c>
      <c r="D8782" t="str">
        <f>+VLOOKUP(C8782,Param!K:L,2,FALSE)</f>
        <v>BAFFY</v>
      </c>
      <c r="E8782">
        <v>28280003</v>
      </c>
      <c r="F8782" t="s">
        <v>8266</v>
      </c>
      <c r="G8782" t="s">
        <v>29</v>
      </c>
      <c r="H8782" s="5">
        <v>3730.98</v>
      </c>
      <c r="I8782" s="5">
        <v>3730.9697999999999</v>
      </c>
      <c r="J8782" s="5">
        <v>1.0200000000168E-2</v>
      </c>
      <c r="K8782" s="5">
        <v>3730.98</v>
      </c>
      <c r="L8782" s="5">
        <v>0</v>
      </c>
      <c r="M8782" t="str">
        <f>IF(ISERROR(VLOOKUP(A8782,'[1]Ecart validé'!$A:$A,1,FALSE)),Z8782,"Ecart Validé")</f>
        <v>valid</v>
      </c>
      <c r="R8782" t="s">
        <v>30</v>
      </c>
      <c r="X8782"/>
      <c r="Y8782"/>
      <c r="Z8782" t="s">
        <v>31</v>
      </c>
    </row>
    <row r="8783" spans="1:26" x14ac:dyDescent="0.3">
      <c r="A8783" t="s">
        <v>11359</v>
      </c>
      <c r="B8783" t="s">
        <v>3157</v>
      </c>
      <c r="C8783">
        <v>2298</v>
      </c>
      <c r="D8783" t="str">
        <f>+VLOOKUP(C8783,Param!K:L,2,FALSE)</f>
        <v>RICHARDSON</v>
      </c>
      <c r="E8783">
        <v>2191505877</v>
      </c>
      <c r="F8783" t="s">
        <v>8617</v>
      </c>
      <c r="G8783" t="s">
        <v>29</v>
      </c>
      <c r="H8783" s="5">
        <v>1027.1400000000001</v>
      </c>
      <c r="I8783" s="5">
        <v>1027.1400000000001</v>
      </c>
      <c r="J8783" s="5">
        <v>0</v>
      </c>
      <c r="K8783" s="5">
        <v>1027.1400000000001</v>
      </c>
      <c r="L8783" s="5">
        <v>0</v>
      </c>
      <c r="M8783" t="str">
        <f>IF(ISERROR(VLOOKUP(A8783,'[1]Ecart validé'!$A:$A,1,FALSE)),Z8783,"Ecart Validé")</f>
        <v>valid</v>
      </c>
      <c r="R8783" t="s">
        <v>30</v>
      </c>
      <c r="X8783"/>
      <c r="Y8783"/>
      <c r="Z8783" t="s">
        <v>31</v>
      </c>
    </row>
    <row r="8784" spans="1:26" x14ac:dyDescent="0.3">
      <c r="A8784" t="s">
        <v>11360</v>
      </c>
      <c r="B8784" t="s">
        <v>3157</v>
      </c>
      <c r="C8784">
        <v>2298</v>
      </c>
      <c r="D8784" t="str">
        <f>+VLOOKUP(C8784,Param!K:L,2,FALSE)</f>
        <v>RICHARDSON</v>
      </c>
      <c r="E8784">
        <v>2191505877</v>
      </c>
      <c r="F8784" t="s">
        <v>8260</v>
      </c>
      <c r="G8784" t="s">
        <v>29</v>
      </c>
      <c r="H8784" s="5">
        <v>1021.54</v>
      </c>
      <c r="I8784" s="5">
        <v>1021.5444</v>
      </c>
      <c r="J8784" s="5">
        <v>-4.4000000000323702E-3</v>
      </c>
      <c r="K8784" s="5">
        <v>1021.54</v>
      </c>
      <c r="L8784" s="5">
        <v>0</v>
      </c>
      <c r="M8784" t="str">
        <f>IF(ISERROR(VLOOKUP(A8784,'[1]Ecart validé'!$A:$A,1,FALSE)),Z8784,"Ecart Validé")</f>
        <v>valid</v>
      </c>
      <c r="R8784" t="s">
        <v>30</v>
      </c>
      <c r="X8784"/>
      <c r="Y8784"/>
      <c r="Z8784" t="s">
        <v>31</v>
      </c>
    </row>
    <row r="8785" spans="1:26" x14ac:dyDescent="0.3">
      <c r="A8785" t="s">
        <v>11361</v>
      </c>
      <c r="B8785" t="s">
        <v>3157</v>
      </c>
      <c r="C8785">
        <v>2298</v>
      </c>
      <c r="D8785" t="str">
        <f>+VLOOKUP(C8785,Param!K:L,2,FALSE)</f>
        <v>RICHARDSON</v>
      </c>
      <c r="E8785">
        <v>2191505877</v>
      </c>
      <c r="F8785" t="s">
        <v>8262</v>
      </c>
      <c r="G8785" t="s">
        <v>29</v>
      </c>
      <c r="H8785" s="5">
        <v>2069.4899999999998</v>
      </c>
      <c r="I8785" s="5">
        <v>2069.4917999999998</v>
      </c>
      <c r="J8785" s="5">
        <v>-1.8000000000029099E-3</v>
      </c>
      <c r="K8785" s="5">
        <v>2069.4899999999998</v>
      </c>
      <c r="L8785" s="5">
        <v>0</v>
      </c>
      <c r="M8785" t="str">
        <f>IF(ISERROR(VLOOKUP(A8785,'[1]Ecart validé'!$A:$A,1,FALSE)),Z8785,"Ecart Validé")</f>
        <v>valid</v>
      </c>
      <c r="R8785" t="s">
        <v>30</v>
      </c>
      <c r="X8785"/>
      <c r="Y8785"/>
      <c r="Z8785" t="s">
        <v>31</v>
      </c>
    </row>
    <row r="8786" spans="1:26" x14ac:dyDescent="0.3">
      <c r="A8786" t="s">
        <v>11362</v>
      </c>
      <c r="B8786" t="s">
        <v>3157</v>
      </c>
      <c r="C8786">
        <v>2298</v>
      </c>
      <c r="D8786" t="str">
        <f>+VLOOKUP(C8786,Param!K:L,2,FALSE)</f>
        <v>RICHARDSON</v>
      </c>
      <c r="E8786">
        <v>2191505877</v>
      </c>
      <c r="F8786" t="s">
        <v>8264</v>
      </c>
      <c r="G8786" t="s">
        <v>29</v>
      </c>
      <c r="H8786" s="5">
        <v>1710.05</v>
      </c>
      <c r="I8786" s="5">
        <v>1710.0491999999999</v>
      </c>
      <c r="J8786" s="5">
        <v>8.0000000002655703E-4</v>
      </c>
      <c r="K8786" s="5">
        <v>1710.05</v>
      </c>
      <c r="L8786" s="5">
        <v>0</v>
      </c>
      <c r="M8786" t="str">
        <f>IF(ISERROR(VLOOKUP(A8786,'[1]Ecart validé'!$A:$A,1,FALSE)),Z8786,"Ecart Validé")</f>
        <v>valid</v>
      </c>
      <c r="R8786" t="s">
        <v>30</v>
      </c>
      <c r="X8786"/>
      <c r="Y8786"/>
      <c r="Z8786" t="s">
        <v>31</v>
      </c>
    </row>
    <row r="8787" spans="1:26" x14ac:dyDescent="0.3">
      <c r="A8787" t="s">
        <v>11363</v>
      </c>
      <c r="B8787" t="s">
        <v>3157</v>
      </c>
      <c r="C8787">
        <v>2298</v>
      </c>
      <c r="D8787" t="str">
        <f>+VLOOKUP(C8787,Param!K:L,2,FALSE)</f>
        <v>RICHARDSON</v>
      </c>
      <c r="E8787">
        <v>2191505877</v>
      </c>
      <c r="F8787" t="s">
        <v>8266</v>
      </c>
      <c r="G8787" t="s">
        <v>29</v>
      </c>
      <c r="H8787" s="5">
        <v>4091.25</v>
      </c>
      <c r="I8787" s="5">
        <v>4091.2505999999998</v>
      </c>
      <c r="J8787" s="5">
        <v>-5.9999999984938703E-4</v>
      </c>
      <c r="K8787" s="5">
        <v>4091.25</v>
      </c>
      <c r="L8787" s="5">
        <v>0</v>
      </c>
      <c r="M8787" t="str">
        <f>IF(ISERROR(VLOOKUP(A8787,'[1]Ecart validé'!$A:$A,1,FALSE)),Z8787,"Ecart Validé")</f>
        <v>valid</v>
      </c>
      <c r="R8787" t="s">
        <v>30</v>
      </c>
      <c r="S8787" t="s">
        <v>60</v>
      </c>
      <c r="U8787" s="13" t="s">
        <v>11364</v>
      </c>
      <c r="X8787"/>
      <c r="Y8787"/>
      <c r="Z8787" t="s">
        <v>31</v>
      </c>
    </row>
    <row r="8788" spans="1:26" x14ac:dyDescent="0.3">
      <c r="A8788" t="s">
        <v>11365</v>
      </c>
      <c r="B8788" t="s">
        <v>3157</v>
      </c>
      <c r="C8788">
        <v>43554</v>
      </c>
      <c r="D8788" t="str">
        <f>+VLOOKUP(C8788,Param!K:L,2,FALSE)</f>
        <v>CULLIGAN FRANCE</v>
      </c>
      <c r="E8788">
        <v>2207906594</v>
      </c>
      <c r="F8788" t="s">
        <v>8617</v>
      </c>
      <c r="G8788" t="s">
        <v>29</v>
      </c>
      <c r="H8788" s="5">
        <v>547.98</v>
      </c>
      <c r="I8788" s="5">
        <v>547.97850000000005</v>
      </c>
      <c r="J8788" s="5">
        <v>1.4999999999645199E-3</v>
      </c>
      <c r="K8788" s="5">
        <v>547.98</v>
      </c>
      <c r="L8788" s="5">
        <v>0</v>
      </c>
      <c r="M8788" t="str">
        <f>IF(ISERROR(VLOOKUP(A8788,'[1]Ecart validé'!$A:$A,1,FALSE)),Z8788,"Ecart Validé")</f>
        <v>valid</v>
      </c>
      <c r="R8788" t="s">
        <v>30</v>
      </c>
      <c r="X8788"/>
      <c r="Y8788"/>
      <c r="Z8788" t="s">
        <v>31</v>
      </c>
    </row>
    <row r="8789" spans="1:26" x14ac:dyDescent="0.3">
      <c r="A8789" t="s">
        <v>11366</v>
      </c>
      <c r="B8789" t="s">
        <v>3157</v>
      </c>
      <c r="C8789">
        <v>43554</v>
      </c>
      <c r="D8789" t="str">
        <f>+VLOOKUP(C8789,Param!K:L,2,FALSE)</f>
        <v>CULLIGAN FRANCE</v>
      </c>
      <c r="E8789">
        <v>2207906594</v>
      </c>
      <c r="F8789" t="s">
        <v>8260</v>
      </c>
      <c r="G8789" t="s">
        <v>29</v>
      </c>
      <c r="H8789" s="5">
        <v>4133.04</v>
      </c>
      <c r="I8789" s="5">
        <v>4133.0434999999998</v>
      </c>
      <c r="J8789" s="5">
        <v>-3.49999999980354E-3</v>
      </c>
      <c r="K8789" s="5">
        <v>4133.04</v>
      </c>
      <c r="L8789" s="5">
        <v>0</v>
      </c>
      <c r="M8789" t="str">
        <f>IF(ISERROR(VLOOKUP(A8789,'[1]Ecart validé'!$A:$A,1,FALSE)),Z8789,"Ecart Validé")</f>
        <v>valid</v>
      </c>
      <c r="R8789" t="s">
        <v>30</v>
      </c>
      <c r="X8789"/>
      <c r="Y8789"/>
      <c r="Z8789" t="s">
        <v>31</v>
      </c>
    </row>
    <row r="8790" spans="1:26" x14ac:dyDescent="0.3">
      <c r="A8790" t="s">
        <v>11367</v>
      </c>
      <c r="B8790" t="s">
        <v>3157</v>
      </c>
      <c r="C8790">
        <v>43554</v>
      </c>
      <c r="D8790" t="str">
        <f>+VLOOKUP(C8790,Param!K:L,2,FALSE)</f>
        <v>CULLIGAN FRANCE</v>
      </c>
      <c r="E8790">
        <v>2207906594</v>
      </c>
      <c r="F8790" t="s">
        <v>8262</v>
      </c>
      <c r="G8790" t="s">
        <v>29</v>
      </c>
      <c r="H8790" s="5">
        <v>6158.49</v>
      </c>
      <c r="I8790" s="5">
        <v>6158.4885000000004</v>
      </c>
      <c r="J8790" s="5">
        <v>1.4999999993960901E-3</v>
      </c>
      <c r="K8790" s="5">
        <v>6158.49</v>
      </c>
      <c r="L8790" s="5">
        <v>0</v>
      </c>
      <c r="M8790" t="str">
        <f>IF(ISERROR(VLOOKUP(A8790,'[1]Ecart validé'!$A:$A,1,FALSE)),Z8790,"Ecart Validé")</f>
        <v>valid</v>
      </c>
      <c r="R8790" t="s">
        <v>30</v>
      </c>
      <c r="X8790"/>
      <c r="Y8790"/>
      <c r="Z8790" t="s">
        <v>31</v>
      </c>
    </row>
    <row r="8791" spans="1:26" x14ac:dyDescent="0.3">
      <c r="A8791" t="s">
        <v>11368</v>
      </c>
      <c r="B8791" t="s">
        <v>3157</v>
      </c>
      <c r="C8791">
        <v>43554</v>
      </c>
      <c r="D8791" t="str">
        <f>+VLOOKUP(C8791,Param!K:L,2,FALSE)</f>
        <v>CULLIGAN FRANCE</v>
      </c>
      <c r="E8791">
        <v>2207906594</v>
      </c>
      <c r="F8791" t="s">
        <v>8264</v>
      </c>
      <c r="G8791" t="s">
        <v>29</v>
      </c>
      <c r="H8791" s="5">
        <v>5028.13</v>
      </c>
      <c r="I8791" s="5">
        <v>5028.1284999999998</v>
      </c>
      <c r="J8791" s="5">
        <v>1.50000000030559E-3</v>
      </c>
      <c r="K8791" s="5">
        <v>5028.13</v>
      </c>
      <c r="L8791" s="5">
        <v>0</v>
      </c>
      <c r="M8791" t="str">
        <f>IF(ISERROR(VLOOKUP(A8791,'[1]Ecart validé'!$A:$A,1,FALSE)),Z8791,"Ecart Validé")</f>
        <v>valid</v>
      </c>
      <c r="R8791" t="s">
        <v>30</v>
      </c>
      <c r="X8791"/>
      <c r="Y8791"/>
      <c r="Z8791" t="s">
        <v>31</v>
      </c>
    </row>
    <row r="8792" spans="1:26" x14ac:dyDescent="0.3">
      <c r="A8792" t="s">
        <v>11369</v>
      </c>
      <c r="B8792" t="s">
        <v>3157</v>
      </c>
      <c r="C8792">
        <v>43554</v>
      </c>
      <c r="D8792" t="str">
        <f>+VLOOKUP(C8792,Param!K:L,2,FALSE)</f>
        <v>CULLIGAN FRANCE</v>
      </c>
      <c r="E8792">
        <v>2207906594</v>
      </c>
      <c r="F8792" t="s">
        <v>8266</v>
      </c>
      <c r="G8792" t="s">
        <v>29</v>
      </c>
      <c r="H8792" s="5">
        <v>5154.0600000000004</v>
      </c>
      <c r="I8792" s="5">
        <v>5154.0559999999996</v>
      </c>
      <c r="J8792" s="5">
        <v>4.0000000008149003E-3</v>
      </c>
      <c r="K8792" s="5">
        <v>5154.0600000000004</v>
      </c>
      <c r="L8792" s="5">
        <v>0</v>
      </c>
      <c r="M8792" t="str">
        <f>IF(ISERROR(VLOOKUP(A8792,'[1]Ecart validé'!$A:$A,1,FALSE)),Z8792,"Ecart Validé")</f>
        <v>valid</v>
      </c>
      <c r="R8792" t="s">
        <v>30</v>
      </c>
      <c r="X8792"/>
      <c r="Y8792"/>
      <c r="Z8792" t="s">
        <v>31</v>
      </c>
    </row>
    <row r="8793" spans="1:26" x14ac:dyDescent="0.3">
      <c r="A8793" t="s">
        <v>11370</v>
      </c>
      <c r="B8793" t="s">
        <v>3157</v>
      </c>
      <c r="C8793">
        <v>45303</v>
      </c>
      <c r="D8793" t="str">
        <f>+VLOOKUP(C8793,Param!K:L,2,FALSE)</f>
        <v>ECOLAB PEST FRANCE</v>
      </c>
      <c r="E8793">
        <v>28242001</v>
      </c>
      <c r="F8793" t="s">
        <v>8617</v>
      </c>
      <c r="G8793" t="s">
        <v>29</v>
      </c>
      <c r="H8793" s="5">
        <v>360.5</v>
      </c>
      <c r="I8793" s="5">
        <v>360.4991</v>
      </c>
      <c r="J8793" s="5">
        <v>9.0000000000145497E-4</v>
      </c>
      <c r="K8793" s="5">
        <v>360.5</v>
      </c>
      <c r="L8793" s="5">
        <v>0</v>
      </c>
      <c r="M8793" t="str">
        <f>IF(ISERROR(VLOOKUP(A8793,'[1]Ecart validé'!$A:$A,1,FALSE)),Z8793,"Ecart Validé")</f>
        <v>valid</v>
      </c>
      <c r="R8793" t="s">
        <v>30</v>
      </c>
      <c r="X8793"/>
      <c r="Y8793"/>
      <c r="Z8793" t="s">
        <v>31</v>
      </c>
    </row>
    <row r="8794" spans="1:26" x14ac:dyDescent="0.3">
      <c r="A8794" t="s">
        <v>11371</v>
      </c>
      <c r="B8794" t="s">
        <v>3157</v>
      </c>
      <c r="C8794">
        <v>45303</v>
      </c>
      <c r="D8794" t="str">
        <f>+VLOOKUP(C8794,Param!K:L,2,FALSE)</f>
        <v>ECOLAB PEST FRANCE</v>
      </c>
      <c r="E8794">
        <v>28242001</v>
      </c>
      <c r="F8794" t="s">
        <v>8260</v>
      </c>
      <c r="G8794" t="s">
        <v>29</v>
      </c>
      <c r="H8794" s="5">
        <v>44398.12</v>
      </c>
      <c r="I8794" s="5">
        <v>44398.123200000002</v>
      </c>
      <c r="J8794" s="5">
        <v>-3.1999999991967299E-3</v>
      </c>
      <c r="K8794" s="5">
        <v>44398.12</v>
      </c>
      <c r="L8794" s="5">
        <v>0</v>
      </c>
      <c r="M8794" t="str">
        <f>IF(ISERROR(VLOOKUP(A8794,'[1]Ecart validé'!$A:$A,1,FALSE)),Z8794,"Ecart Validé")</f>
        <v>valid</v>
      </c>
      <c r="R8794" t="s">
        <v>30</v>
      </c>
      <c r="X8794"/>
      <c r="Y8794"/>
      <c r="Z8794" t="s">
        <v>31</v>
      </c>
    </row>
    <row r="8795" spans="1:26" x14ac:dyDescent="0.3">
      <c r="A8795" t="s">
        <v>11372</v>
      </c>
      <c r="B8795" t="s">
        <v>3157</v>
      </c>
      <c r="C8795">
        <v>45303</v>
      </c>
      <c r="D8795" t="str">
        <f>+VLOOKUP(C8795,Param!K:L,2,FALSE)</f>
        <v>ECOLAB PEST FRANCE</v>
      </c>
      <c r="E8795">
        <v>28242001</v>
      </c>
      <c r="F8795" t="s">
        <v>8262</v>
      </c>
      <c r="G8795" t="s">
        <v>29</v>
      </c>
      <c r="H8795" s="5">
        <v>16401.310000000001</v>
      </c>
      <c r="I8795" s="5">
        <v>16401.314999999999</v>
      </c>
      <c r="J8795" s="5">
        <v>-4.9999999973806501E-3</v>
      </c>
      <c r="K8795" s="5">
        <v>16401.310000000001</v>
      </c>
      <c r="L8795" s="5">
        <v>0</v>
      </c>
      <c r="M8795" t="str">
        <f>IF(ISERROR(VLOOKUP(A8795,'[1]Ecart validé'!$A:$A,1,FALSE)),Z8795,"Ecart Validé")</f>
        <v>valid</v>
      </c>
      <c r="R8795" t="s">
        <v>30</v>
      </c>
      <c r="X8795"/>
      <c r="Y8795"/>
      <c r="Z8795" t="s">
        <v>31</v>
      </c>
    </row>
    <row r="8796" spans="1:26" x14ac:dyDescent="0.3">
      <c r="A8796" t="s">
        <v>11373</v>
      </c>
      <c r="B8796" t="s">
        <v>3157</v>
      </c>
      <c r="C8796">
        <v>45303</v>
      </c>
      <c r="D8796" t="str">
        <f>+VLOOKUP(C8796,Param!K:L,2,FALSE)</f>
        <v>ECOLAB PEST FRANCE</v>
      </c>
      <c r="E8796">
        <v>28242001</v>
      </c>
      <c r="F8796" t="s">
        <v>8264</v>
      </c>
      <c r="G8796" t="s">
        <v>29</v>
      </c>
      <c r="H8796" s="5">
        <v>19855.54</v>
      </c>
      <c r="I8796" s="5">
        <v>19855.540499999999</v>
      </c>
      <c r="J8796" s="5">
        <v>-4.99999998282874E-4</v>
      </c>
      <c r="K8796" s="5">
        <v>19855.54</v>
      </c>
      <c r="L8796" s="5">
        <v>0</v>
      </c>
      <c r="M8796" t="str">
        <f>IF(ISERROR(VLOOKUP(A8796,'[1]Ecart validé'!$A:$A,1,FALSE)),Z8796,"Ecart Validé")</f>
        <v>valid</v>
      </c>
      <c r="R8796" t="s">
        <v>30</v>
      </c>
      <c r="X8796"/>
      <c r="Y8796"/>
      <c r="Z8796" t="s">
        <v>31</v>
      </c>
    </row>
    <row r="8797" spans="1:26" x14ac:dyDescent="0.3">
      <c r="A8797" t="s">
        <v>11374</v>
      </c>
      <c r="B8797" t="s">
        <v>3157</v>
      </c>
      <c r="C8797">
        <v>45303</v>
      </c>
      <c r="D8797" t="str">
        <f>+VLOOKUP(C8797,Param!K:L,2,FALSE)</f>
        <v>ECOLAB PEST FRANCE</v>
      </c>
      <c r="E8797">
        <v>28242001</v>
      </c>
      <c r="F8797" t="s">
        <v>8266</v>
      </c>
      <c r="G8797" t="s">
        <v>29</v>
      </c>
      <c r="H8797" s="5">
        <v>20596.27</v>
      </c>
      <c r="I8797" s="5">
        <v>20596.265299999999</v>
      </c>
      <c r="J8797" s="5">
        <v>4.7000000013213104E-3</v>
      </c>
      <c r="K8797" s="5">
        <v>20596.27</v>
      </c>
      <c r="L8797" s="5">
        <v>0</v>
      </c>
      <c r="M8797" t="str">
        <f>IF(ISERROR(VLOOKUP(A8797,'[1]Ecart validé'!$A:$A,1,FALSE)),Z8797,"Ecart Validé")</f>
        <v>valid</v>
      </c>
      <c r="R8797" t="s">
        <v>30</v>
      </c>
      <c r="X8797"/>
      <c r="Y8797"/>
      <c r="Z8797" t="s">
        <v>31</v>
      </c>
    </row>
    <row r="8798" spans="1:26" x14ac:dyDescent="0.3">
      <c r="A8798" t="s">
        <v>11375</v>
      </c>
      <c r="B8798" t="s">
        <v>3157</v>
      </c>
      <c r="C8798">
        <v>52335</v>
      </c>
      <c r="D8798" t="str">
        <f>+VLOOKUP(C8798,Param!K:L,2,FALSE)</f>
        <v>ENTREPRISE CLUB S.A.</v>
      </c>
      <c r="E8798">
        <v>27280102</v>
      </c>
      <c r="F8798" t="s">
        <v>8617</v>
      </c>
      <c r="G8798" t="s">
        <v>29</v>
      </c>
      <c r="H8798" s="5">
        <v>2541.09</v>
      </c>
      <c r="I8798" s="5">
        <v>2541.09</v>
      </c>
      <c r="J8798" s="5">
        <v>0</v>
      </c>
      <c r="K8798" s="5">
        <v>2541.09</v>
      </c>
      <c r="L8798" s="5">
        <v>0</v>
      </c>
      <c r="M8798" t="str">
        <f>IF(ISERROR(VLOOKUP(A8798,'[1]Ecart validé'!$A:$A,1,FALSE)),Z8798,"Ecart Validé")</f>
        <v>valid</v>
      </c>
      <c r="R8798" t="s">
        <v>30</v>
      </c>
      <c r="X8798"/>
      <c r="Y8798"/>
      <c r="Z8798" t="s">
        <v>31</v>
      </c>
    </row>
    <row r="8799" spans="1:26" x14ac:dyDescent="0.3">
      <c r="A8799" t="s">
        <v>11376</v>
      </c>
      <c r="B8799" t="s">
        <v>3157</v>
      </c>
      <c r="C8799">
        <v>52335</v>
      </c>
      <c r="D8799" t="str">
        <f>+VLOOKUP(C8799,Param!K:L,2,FALSE)</f>
        <v>ENTREPRISE CLUB S.A.</v>
      </c>
      <c r="E8799">
        <v>27280102</v>
      </c>
      <c r="F8799" t="s">
        <v>8260</v>
      </c>
      <c r="G8799" t="s">
        <v>29</v>
      </c>
      <c r="H8799" s="5">
        <v>659.07</v>
      </c>
      <c r="I8799" s="5">
        <v>659.07</v>
      </c>
      <c r="J8799" s="5">
        <v>0</v>
      </c>
      <c r="K8799" s="5">
        <v>659.07</v>
      </c>
      <c r="L8799" s="5">
        <v>0</v>
      </c>
      <c r="M8799" t="str">
        <f>IF(ISERROR(VLOOKUP(A8799,'[1]Ecart validé'!$A:$A,1,FALSE)),Z8799,"Ecart Validé")</f>
        <v>valid</v>
      </c>
      <c r="R8799" t="s">
        <v>30</v>
      </c>
      <c r="X8799"/>
      <c r="Y8799"/>
      <c r="Z8799" t="s">
        <v>31</v>
      </c>
    </row>
    <row r="8800" spans="1:26" x14ac:dyDescent="0.3">
      <c r="A8800" t="s">
        <v>11377</v>
      </c>
      <c r="B8800" t="s">
        <v>3157</v>
      </c>
      <c r="C8800">
        <v>52335</v>
      </c>
      <c r="D8800" t="str">
        <f>+VLOOKUP(C8800,Param!K:L,2,FALSE)</f>
        <v>ENTREPRISE CLUB S.A.</v>
      </c>
      <c r="E8800">
        <v>27280102</v>
      </c>
      <c r="F8800" t="s">
        <v>8262</v>
      </c>
      <c r="G8800" t="s">
        <v>29</v>
      </c>
      <c r="H8800" s="5">
        <v>2567.17</v>
      </c>
      <c r="I8800" s="5">
        <v>2567.1743999999999</v>
      </c>
      <c r="J8800" s="5">
        <v>-4.399999999805E-3</v>
      </c>
      <c r="K8800" s="5">
        <v>2567.17</v>
      </c>
      <c r="L8800" s="5">
        <v>0</v>
      </c>
      <c r="M8800" t="str">
        <f>IF(ISERROR(VLOOKUP(A8800,'[1]Ecart validé'!$A:$A,1,FALSE)),Z8800,"Ecart Validé")</f>
        <v>valid</v>
      </c>
      <c r="R8800" t="s">
        <v>30</v>
      </c>
      <c r="X8800"/>
      <c r="Y8800"/>
      <c r="Z8800" t="s">
        <v>31</v>
      </c>
    </row>
    <row r="8801" spans="1:26" x14ac:dyDescent="0.3">
      <c r="A8801" t="s">
        <v>11378</v>
      </c>
      <c r="B8801" t="s">
        <v>3157</v>
      </c>
      <c r="C8801">
        <v>52335</v>
      </c>
      <c r="D8801" t="str">
        <f>+VLOOKUP(C8801,Param!K:L,2,FALSE)</f>
        <v>ENTREPRISE CLUB S.A.</v>
      </c>
      <c r="E8801">
        <v>27280102</v>
      </c>
      <c r="F8801" t="s">
        <v>8264</v>
      </c>
      <c r="G8801" t="s">
        <v>29</v>
      </c>
      <c r="H8801" s="5">
        <v>1489.01</v>
      </c>
      <c r="I8801" s="5">
        <v>1489.0071</v>
      </c>
      <c r="J8801" s="5">
        <v>2.8999999999541602E-3</v>
      </c>
      <c r="K8801" s="5">
        <v>1489.01</v>
      </c>
      <c r="L8801" s="5">
        <v>0</v>
      </c>
      <c r="M8801" t="str">
        <f>IF(ISERROR(VLOOKUP(A8801,'[1]Ecart validé'!$A:$A,1,FALSE)),Z8801,"Ecart Validé")</f>
        <v>valid</v>
      </c>
      <c r="R8801" t="s">
        <v>30</v>
      </c>
      <c r="X8801"/>
      <c r="Y8801"/>
      <c r="Z8801" t="s">
        <v>31</v>
      </c>
    </row>
    <row r="8802" spans="1:26" x14ac:dyDescent="0.3">
      <c r="A8802" t="s">
        <v>11379</v>
      </c>
      <c r="B8802" t="s">
        <v>3157</v>
      </c>
      <c r="C8802">
        <v>52335</v>
      </c>
      <c r="D8802" t="str">
        <f>+VLOOKUP(C8802,Param!K:L,2,FALSE)</f>
        <v>ENTREPRISE CLUB S.A.</v>
      </c>
      <c r="E8802">
        <v>27280102</v>
      </c>
      <c r="F8802" t="s">
        <v>8266</v>
      </c>
      <c r="G8802" t="s">
        <v>29</v>
      </c>
      <c r="H8802" s="5">
        <v>467.13</v>
      </c>
      <c r="I8802" s="5">
        <v>467.1309</v>
      </c>
      <c r="J8802" s="5">
        <v>-9.0000000000145497E-4</v>
      </c>
      <c r="K8802" s="5">
        <v>467.13</v>
      </c>
      <c r="L8802" s="5">
        <v>0</v>
      </c>
      <c r="M8802" t="str">
        <f>IF(ISERROR(VLOOKUP(A8802,'[1]Ecart validé'!$A:$A,1,FALSE)),Z8802,"Ecart Validé")</f>
        <v>valid</v>
      </c>
      <c r="R8802" t="s">
        <v>30</v>
      </c>
      <c r="X8802"/>
      <c r="Y8802"/>
      <c r="Z8802" t="s">
        <v>31</v>
      </c>
    </row>
    <row r="8803" spans="1:26" x14ac:dyDescent="0.3">
      <c r="A8803" t="s">
        <v>11380</v>
      </c>
      <c r="B8803" t="s">
        <v>3157</v>
      </c>
      <c r="C8803">
        <v>55085</v>
      </c>
      <c r="D8803" t="str">
        <f>+VLOOKUP(C8803,Param!K:L,2,FALSE)</f>
        <v>NUANCE 3</v>
      </c>
      <c r="E8803">
        <v>27280103</v>
      </c>
      <c r="F8803" t="s">
        <v>8617</v>
      </c>
      <c r="G8803" t="s">
        <v>29</v>
      </c>
      <c r="H8803" s="5">
        <v>50.31</v>
      </c>
      <c r="I8803" s="5">
        <v>50.31</v>
      </c>
      <c r="J8803" s="5">
        <v>0</v>
      </c>
      <c r="K8803" s="5">
        <v>50.31</v>
      </c>
      <c r="L8803" s="5">
        <v>0</v>
      </c>
      <c r="M8803" t="str">
        <f>IF(ISERROR(VLOOKUP(A8803,'[1]Ecart validé'!$A:$A,1,FALSE)),Z8803,"Ecart Validé")</f>
        <v>valid</v>
      </c>
      <c r="R8803" t="s">
        <v>30</v>
      </c>
      <c r="X8803"/>
      <c r="Y8803"/>
      <c r="Z8803" t="s">
        <v>31</v>
      </c>
    </row>
    <row r="8804" spans="1:26" x14ac:dyDescent="0.3">
      <c r="A8804" t="s">
        <v>11381</v>
      </c>
      <c r="B8804" t="s">
        <v>3157</v>
      </c>
      <c r="C8804">
        <v>55085</v>
      </c>
      <c r="D8804" t="str">
        <f>+VLOOKUP(C8804,Param!K:L,2,FALSE)</f>
        <v>NUANCE 3</v>
      </c>
      <c r="E8804">
        <v>27280103</v>
      </c>
      <c r="F8804" t="s">
        <v>8260</v>
      </c>
      <c r="G8804" t="s">
        <v>29</v>
      </c>
      <c r="H8804" s="5">
        <v>5287.29</v>
      </c>
      <c r="I8804" s="5">
        <v>5287.3017</v>
      </c>
      <c r="J8804" s="5">
        <v>-1.17000000000189E-2</v>
      </c>
      <c r="K8804" s="5">
        <v>5287.29</v>
      </c>
      <c r="L8804" s="5">
        <v>0</v>
      </c>
      <c r="M8804" t="str">
        <f>IF(ISERROR(VLOOKUP(A8804,'[1]Ecart validé'!$A:$A,1,FALSE)),Z8804,"Ecart Validé")</f>
        <v>valid</v>
      </c>
      <c r="R8804" t="s">
        <v>30</v>
      </c>
      <c r="X8804"/>
      <c r="Y8804"/>
      <c r="Z8804" t="s">
        <v>31</v>
      </c>
    </row>
    <row r="8805" spans="1:26" x14ac:dyDescent="0.3">
      <c r="A8805" t="s">
        <v>11382</v>
      </c>
      <c r="B8805" t="s">
        <v>3157</v>
      </c>
      <c r="C8805">
        <v>55085</v>
      </c>
      <c r="D8805" t="str">
        <f>+VLOOKUP(C8805,Param!K:L,2,FALSE)</f>
        <v>NUANCE 3</v>
      </c>
      <c r="E8805">
        <v>27280103</v>
      </c>
      <c r="F8805" t="s">
        <v>8262</v>
      </c>
      <c r="G8805" t="s">
        <v>29</v>
      </c>
      <c r="H8805" s="5">
        <v>431.49</v>
      </c>
      <c r="I8805" s="5">
        <v>431.48790000000002</v>
      </c>
      <c r="J8805" s="5">
        <v>2.0999999999844398E-3</v>
      </c>
      <c r="K8805" s="5">
        <v>431.49</v>
      </c>
      <c r="L8805" s="5">
        <v>0</v>
      </c>
      <c r="M8805" t="str">
        <f>IF(ISERROR(VLOOKUP(A8805,'[1]Ecart validé'!$A:$A,1,FALSE)),Z8805,"Ecart Validé")</f>
        <v>valid</v>
      </c>
      <c r="R8805" t="s">
        <v>30</v>
      </c>
      <c r="X8805"/>
      <c r="Y8805"/>
      <c r="Z8805" t="s">
        <v>31</v>
      </c>
    </row>
    <row r="8806" spans="1:26" x14ac:dyDescent="0.3">
      <c r="A8806" t="s">
        <v>11383</v>
      </c>
      <c r="B8806" t="s">
        <v>3157</v>
      </c>
      <c r="C8806">
        <v>55085</v>
      </c>
      <c r="D8806" t="str">
        <f>+VLOOKUP(C8806,Param!K:L,2,FALSE)</f>
        <v>NUANCE 3</v>
      </c>
      <c r="E8806">
        <v>27280103</v>
      </c>
      <c r="F8806" t="s">
        <v>8264</v>
      </c>
      <c r="G8806" t="s">
        <v>29</v>
      </c>
      <c r="H8806" s="5">
        <v>589.79999999999995</v>
      </c>
      <c r="I8806" s="5">
        <v>589.79999999999995</v>
      </c>
      <c r="J8806" s="5">
        <v>0</v>
      </c>
      <c r="K8806" s="5">
        <v>589.79999999999995</v>
      </c>
      <c r="L8806" s="5">
        <v>0</v>
      </c>
      <c r="M8806" t="str">
        <f>IF(ISERROR(VLOOKUP(A8806,'[1]Ecart validé'!$A:$A,1,FALSE)),Z8806,"Ecart Validé")</f>
        <v>valid</v>
      </c>
      <c r="R8806" t="s">
        <v>30</v>
      </c>
      <c r="X8806"/>
      <c r="Y8806"/>
      <c r="Z8806" t="s">
        <v>31</v>
      </c>
    </row>
    <row r="8807" spans="1:26" x14ac:dyDescent="0.3">
      <c r="A8807" t="s">
        <v>11384</v>
      </c>
      <c r="B8807" t="s">
        <v>3157</v>
      </c>
      <c r="C8807">
        <v>55085</v>
      </c>
      <c r="D8807" t="str">
        <f>+VLOOKUP(C8807,Param!K:L,2,FALSE)</f>
        <v>NUANCE 3</v>
      </c>
      <c r="E8807">
        <v>27280103</v>
      </c>
      <c r="F8807" t="s">
        <v>8266</v>
      </c>
      <c r="G8807" t="s">
        <v>29</v>
      </c>
      <c r="H8807" s="5">
        <v>587.85</v>
      </c>
      <c r="I8807" s="5">
        <v>587.84100000000001</v>
      </c>
      <c r="J8807" s="5">
        <v>9.0000000000145502E-3</v>
      </c>
      <c r="K8807" s="5">
        <v>587.85</v>
      </c>
      <c r="L8807" s="5">
        <v>0</v>
      </c>
      <c r="M8807" t="str">
        <f>IF(ISERROR(VLOOKUP(A8807,'[1]Ecart validé'!$A:$A,1,FALSE)),Z8807,"Ecart Validé")</f>
        <v>valid</v>
      </c>
      <c r="R8807" t="s">
        <v>30</v>
      </c>
      <c r="X8807"/>
      <c r="Y8807"/>
      <c r="Z8807" t="s">
        <v>31</v>
      </c>
    </row>
    <row r="8808" spans="1:26" x14ac:dyDescent="0.3">
      <c r="A8808" t="s">
        <v>11385</v>
      </c>
      <c r="B8808" t="s">
        <v>3157</v>
      </c>
      <c r="C8808">
        <v>47190</v>
      </c>
      <c r="D8808" t="str">
        <f>+VLOOKUP(C8808,Param!K:L,2,FALSE)</f>
        <v>H.D.C (HERWYN DOMINIQUE COMPANY)</v>
      </c>
      <c r="E8808">
        <v>27315110</v>
      </c>
      <c r="F8808" t="s">
        <v>8617</v>
      </c>
      <c r="G8808" t="s">
        <v>29</v>
      </c>
      <c r="H8808" s="5">
        <v>70.8</v>
      </c>
      <c r="I8808" s="5">
        <v>70.814400000000006</v>
      </c>
      <c r="J8808" s="5">
        <v>-1.4400000000008999E-2</v>
      </c>
      <c r="K8808" s="5">
        <v>70.8</v>
      </c>
      <c r="L8808" s="5">
        <v>0</v>
      </c>
      <c r="M8808" t="str">
        <f>IF(ISERROR(VLOOKUP(A8808,'[1]Ecart validé'!$A:$A,1,FALSE)),Z8808,"Ecart Validé")</f>
        <v>valid</v>
      </c>
      <c r="R8808" t="s">
        <v>30</v>
      </c>
      <c r="X8808"/>
      <c r="Y8808"/>
      <c r="Z8808" t="s">
        <v>31</v>
      </c>
    </row>
    <row r="8809" spans="1:26" x14ac:dyDescent="0.3">
      <c r="A8809" t="s">
        <v>11386</v>
      </c>
      <c r="B8809" t="s">
        <v>3157</v>
      </c>
      <c r="C8809">
        <v>47190</v>
      </c>
      <c r="D8809" t="str">
        <f>+VLOOKUP(C8809,Param!K:L,2,FALSE)</f>
        <v>H.D.C (HERWYN DOMINIQUE COMPANY)</v>
      </c>
      <c r="E8809">
        <v>27315110</v>
      </c>
      <c r="F8809" t="s">
        <v>8260</v>
      </c>
      <c r="G8809" t="s">
        <v>29</v>
      </c>
      <c r="H8809" s="5">
        <v>52.68</v>
      </c>
      <c r="I8809" s="5">
        <v>52.68</v>
      </c>
      <c r="J8809" s="5">
        <v>0</v>
      </c>
      <c r="K8809" s="5">
        <v>52.68</v>
      </c>
      <c r="L8809" s="5">
        <v>0</v>
      </c>
      <c r="M8809" t="str">
        <f>IF(ISERROR(VLOOKUP(A8809,'[1]Ecart validé'!$A:$A,1,FALSE)),Z8809,"Ecart Validé")</f>
        <v>valid</v>
      </c>
      <c r="R8809" t="s">
        <v>30</v>
      </c>
      <c r="X8809"/>
      <c r="Y8809"/>
      <c r="Z8809" t="s">
        <v>31</v>
      </c>
    </row>
    <row r="8810" spans="1:26" x14ac:dyDescent="0.3">
      <c r="A8810" t="s">
        <v>11387</v>
      </c>
      <c r="B8810" t="s">
        <v>3157</v>
      </c>
      <c r="C8810">
        <v>47190</v>
      </c>
      <c r="D8810" t="str">
        <f>+VLOOKUP(C8810,Param!K:L,2,FALSE)</f>
        <v>H.D.C (HERWYN DOMINIQUE COMPANY)</v>
      </c>
      <c r="E8810">
        <v>27315110</v>
      </c>
      <c r="F8810" t="s">
        <v>8262</v>
      </c>
      <c r="G8810" t="s">
        <v>29</v>
      </c>
      <c r="H8810" s="5">
        <v>51.63</v>
      </c>
      <c r="I8810" s="5">
        <v>51.624299999999998</v>
      </c>
      <c r="J8810" s="5">
        <v>5.7000000000044697E-3</v>
      </c>
      <c r="K8810" s="5">
        <v>51.63</v>
      </c>
      <c r="L8810" s="5">
        <v>0</v>
      </c>
      <c r="M8810" t="str">
        <f>IF(ISERROR(VLOOKUP(A8810,'[1]Ecart validé'!$A:$A,1,FALSE)),Z8810,"Ecart Validé")</f>
        <v>valid</v>
      </c>
      <c r="R8810" t="s">
        <v>30</v>
      </c>
      <c r="X8810"/>
      <c r="Y8810"/>
      <c r="Z8810" t="s">
        <v>31</v>
      </c>
    </row>
    <row r="8811" spans="1:26" x14ac:dyDescent="0.3">
      <c r="A8811" t="s">
        <v>11388</v>
      </c>
      <c r="B8811" t="s">
        <v>3157</v>
      </c>
      <c r="C8811">
        <v>47190</v>
      </c>
      <c r="D8811" t="str">
        <f>+VLOOKUP(C8811,Param!K:L,2,FALSE)</f>
        <v>H.D.C (HERWYN DOMINIQUE COMPANY)</v>
      </c>
      <c r="E8811">
        <v>27315110</v>
      </c>
      <c r="F8811" t="s">
        <v>8264</v>
      </c>
      <c r="G8811" t="s">
        <v>29</v>
      </c>
      <c r="H8811" s="5">
        <v>171.66</v>
      </c>
      <c r="I8811" s="5">
        <v>171.6618</v>
      </c>
      <c r="J8811" s="5">
        <v>-1.8000000000029099E-3</v>
      </c>
      <c r="K8811" s="5">
        <v>171.66</v>
      </c>
      <c r="L8811" s="5">
        <v>0</v>
      </c>
      <c r="M8811" t="str">
        <f>IF(ISERROR(VLOOKUP(A8811,'[1]Ecart validé'!$A:$A,1,FALSE)),Z8811,"Ecart Validé")</f>
        <v>valid</v>
      </c>
      <c r="R8811" t="s">
        <v>30</v>
      </c>
      <c r="X8811"/>
      <c r="Y8811"/>
      <c r="Z8811" t="s">
        <v>31</v>
      </c>
    </row>
    <row r="8812" spans="1:26" x14ac:dyDescent="0.3">
      <c r="A8812" t="s">
        <v>11389</v>
      </c>
      <c r="B8812" t="s">
        <v>3157</v>
      </c>
      <c r="C8812">
        <v>47190</v>
      </c>
      <c r="D8812" t="str">
        <f>+VLOOKUP(C8812,Param!K:L,2,FALSE)</f>
        <v>H.D.C (HERWYN DOMINIQUE COMPANY)</v>
      </c>
      <c r="E8812">
        <v>27315110</v>
      </c>
      <c r="F8812" t="s">
        <v>8266</v>
      </c>
      <c r="G8812" t="s">
        <v>29</v>
      </c>
      <c r="H8812" s="5">
        <v>98.76</v>
      </c>
      <c r="I8812" s="5">
        <v>98.753399999999999</v>
      </c>
      <c r="J8812" s="5">
        <v>6.6000000000059301E-3</v>
      </c>
      <c r="K8812" s="5">
        <v>98.76</v>
      </c>
      <c r="L8812" s="5">
        <v>0</v>
      </c>
      <c r="M8812" t="str">
        <f>IF(ISERROR(VLOOKUP(A8812,'[1]Ecart validé'!$A:$A,1,FALSE)),Z8812,"Ecart Validé")</f>
        <v>valid</v>
      </c>
      <c r="R8812" t="s">
        <v>30</v>
      </c>
      <c r="X8812"/>
      <c r="Y8812"/>
      <c r="Z8812" t="s">
        <v>31</v>
      </c>
    </row>
    <row r="8813" spans="1:26" x14ac:dyDescent="0.3">
      <c r="A8813" t="s">
        <v>11390</v>
      </c>
      <c r="B8813" t="s">
        <v>3157</v>
      </c>
      <c r="C8813">
        <v>57838</v>
      </c>
      <c r="D8813" t="str">
        <f>+VLOOKUP(C8813,Param!K:L,2,FALSE)</f>
        <v>AQUILA</v>
      </c>
      <c r="E8813">
        <v>27263096</v>
      </c>
      <c r="F8813" t="s">
        <v>8617</v>
      </c>
      <c r="G8813" t="s">
        <v>29</v>
      </c>
      <c r="H8813" s="5">
        <v>20.399999999999999</v>
      </c>
      <c r="I8813" s="5">
        <v>20.399999999999999</v>
      </c>
      <c r="J8813" s="5">
        <v>0</v>
      </c>
      <c r="K8813" s="5">
        <v>20.399999999999999</v>
      </c>
      <c r="L8813" s="5">
        <v>0</v>
      </c>
      <c r="M8813" t="str">
        <f>IF(ISERROR(VLOOKUP(A8813,'[1]Ecart validé'!$A:$A,1,FALSE)),Z8813,"Ecart Validé")</f>
        <v>valid</v>
      </c>
      <c r="R8813" t="s">
        <v>30</v>
      </c>
      <c r="X8813"/>
      <c r="Y8813"/>
      <c r="Z8813" t="s">
        <v>31</v>
      </c>
    </row>
    <row r="8814" spans="1:26" x14ac:dyDescent="0.3">
      <c r="A8814" t="s">
        <v>11391</v>
      </c>
      <c r="B8814" t="s">
        <v>3157</v>
      </c>
      <c r="C8814">
        <v>57838</v>
      </c>
      <c r="D8814" t="str">
        <f>+VLOOKUP(C8814,Param!K:L,2,FALSE)</f>
        <v>AQUILA</v>
      </c>
      <c r="E8814">
        <v>27263096</v>
      </c>
      <c r="F8814" t="s">
        <v>8260</v>
      </c>
      <c r="G8814" t="s">
        <v>29</v>
      </c>
      <c r="H8814" s="5">
        <v>1636.32</v>
      </c>
      <c r="I8814" s="5">
        <v>1636.3163999999999</v>
      </c>
      <c r="J8814" s="5">
        <v>3.6000000000058199E-3</v>
      </c>
      <c r="K8814" s="5">
        <v>1636.32</v>
      </c>
      <c r="L8814" s="5">
        <v>0</v>
      </c>
      <c r="M8814" t="str">
        <f>IF(ISERROR(VLOOKUP(A8814,'[1]Ecart validé'!$A:$A,1,FALSE)),Z8814,"Ecart Validé")</f>
        <v>valid</v>
      </c>
      <c r="R8814" t="s">
        <v>30</v>
      </c>
      <c r="X8814"/>
      <c r="Y8814"/>
      <c r="Z8814" t="s">
        <v>31</v>
      </c>
    </row>
    <row r="8815" spans="1:26" x14ac:dyDescent="0.3">
      <c r="A8815" t="s">
        <v>11392</v>
      </c>
      <c r="B8815" t="s">
        <v>3157</v>
      </c>
      <c r="C8815">
        <v>57838</v>
      </c>
      <c r="D8815" t="str">
        <f>+VLOOKUP(C8815,Param!K:L,2,FALSE)</f>
        <v>AQUILA</v>
      </c>
      <c r="E8815">
        <v>27263096</v>
      </c>
      <c r="F8815" t="s">
        <v>8262</v>
      </c>
      <c r="G8815" t="s">
        <v>29</v>
      </c>
      <c r="H8815" s="5">
        <v>2313.2199999999998</v>
      </c>
      <c r="I8815" s="5">
        <v>2313.2125999999998</v>
      </c>
      <c r="J8815" s="5">
        <v>7.3999999999614296E-3</v>
      </c>
      <c r="K8815" s="5">
        <v>2313.2199999999998</v>
      </c>
      <c r="L8815" s="5">
        <v>0</v>
      </c>
      <c r="M8815" t="str">
        <f>IF(ISERROR(VLOOKUP(A8815,'[1]Ecart validé'!$A:$A,1,FALSE)),Z8815,"Ecart Validé")</f>
        <v>valid</v>
      </c>
      <c r="R8815" t="s">
        <v>30</v>
      </c>
      <c r="X8815"/>
      <c r="Y8815"/>
      <c r="Z8815" t="s">
        <v>31</v>
      </c>
    </row>
    <row r="8816" spans="1:26" x14ac:dyDescent="0.3">
      <c r="A8816" t="s">
        <v>11393</v>
      </c>
      <c r="B8816" t="s">
        <v>3157</v>
      </c>
      <c r="C8816">
        <v>57838</v>
      </c>
      <c r="D8816" t="str">
        <f>+VLOOKUP(C8816,Param!K:L,2,FALSE)</f>
        <v>AQUILA</v>
      </c>
      <c r="E8816">
        <v>27263096</v>
      </c>
      <c r="F8816" t="s">
        <v>8264</v>
      </c>
      <c r="G8816" t="s">
        <v>29</v>
      </c>
      <c r="H8816" s="5">
        <v>1115.4000000000001</v>
      </c>
      <c r="I8816" s="5">
        <v>1115.404</v>
      </c>
      <c r="J8816" s="5">
        <v>-3.9999999999054099E-3</v>
      </c>
      <c r="K8816" s="5">
        <v>1115.4000000000001</v>
      </c>
      <c r="L8816" s="5">
        <v>0</v>
      </c>
      <c r="M8816" t="str">
        <f>IF(ISERROR(VLOOKUP(A8816,'[1]Ecart validé'!$A:$A,1,FALSE)),Z8816,"Ecart Validé")</f>
        <v>valid</v>
      </c>
      <c r="R8816" t="s">
        <v>30</v>
      </c>
      <c r="X8816"/>
      <c r="Y8816"/>
      <c r="Z8816" t="s">
        <v>31</v>
      </c>
    </row>
    <row r="8817" spans="1:26" x14ac:dyDescent="0.3">
      <c r="A8817" t="s">
        <v>11394</v>
      </c>
      <c r="B8817" t="s">
        <v>3157</v>
      </c>
      <c r="C8817">
        <v>57838</v>
      </c>
      <c r="D8817" t="str">
        <f>+VLOOKUP(C8817,Param!K:L,2,FALSE)</f>
        <v>AQUILA</v>
      </c>
      <c r="E8817">
        <v>27263096</v>
      </c>
      <c r="F8817" t="s">
        <v>8266</v>
      </c>
      <c r="G8817" t="s">
        <v>29</v>
      </c>
      <c r="H8817" s="5">
        <v>1076</v>
      </c>
      <c r="I8817" s="5">
        <v>1075.9962</v>
      </c>
      <c r="J8817" s="5">
        <v>3.7999999999556102E-3</v>
      </c>
      <c r="K8817" s="5">
        <v>1076</v>
      </c>
      <c r="L8817" s="5">
        <v>0</v>
      </c>
      <c r="M8817" t="str">
        <f>IF(ISERROR(VLOOKUP(A8817,'[1]Ecart validé'!$A:$A,1,FALSE)),Z8817,"Ecart Validé")</f>
        <v>valid</v>
      </c>
      <c r="R8817" t="s">
        <v>30</v>
      </c>
      <c r="X8817"/>
      <c r="Y8817"/>
      <c r="Z8817" t="s">
        <v>31</v>
      </c>
    </row>
    <row r="8818" spans="1:26" x14ac:dyDescent="0.3">
      <c r="A8818" t="s">
        <v>11395</v>
      </c>
      <c r="B8818" t="s">
        <v>3157</v>
      </c>
      <c r="C8818">
        <v>6716</v>
      </c>
      <c r="D8818" t="str">
        <f>+VLOOKUP(C8818,Param!K:L,2,FALSE)</f>
        <v>ADEQUAT</v>
      </c>
      <c r="E8818">
        <v>27258081</v>
      </c>
      <c r="F8818" t="s">
        <v>8617</v>
      </c>
      <c r="G8818" t="s">
        <v>29</v>
      </c>
      <c r="H8818" s="5">
        <v>171.86</v>
      </c>
      <c r="I8818" s="5">
        <v>171.864</v>
      </c>
      <c r="J8818" s="5">
        <v>-3.9999999999906699E-3</v>
      </c>
      <c r="K8818" s="5">
        <v>171.864</v>
      </c>
      <c r="L8818" s="5">
        <v>-3.9999999999906699E-3</v>
      </c>
      <c r="M8818" t="str">
        <f>IF(ISERROR(VLOOKUP(A8818,'[1]Ecart validé'!$A:$A,1,FALSE)),Z8818,"Ecart Validé")</f>
        <v>valid</v>
      </c>
      <c r="R8818" t="s">
        <v>30</v>
      </c>
      <c r="X8818"/>
      <c r="Y8818"/>
      <c r="Z8818" t="s">
        <v>31</v>
      </c>
    </row>
    <row r="8819" spans="1:26" x14ac:dyDescent="0.3">
      <c r="A8819" t="s">
        <v>11396</v>
      </c>
      <c r="B8819" t="s">
        <v>3157</v>
      </c>
      <c r="C8819">
        <v>6716</v>
      </c>
      <c r="D8819" t="str">
        <f>+VLOOKUP(C8819,Param!K:L,2,FALSE)</f>
        <v>ADEQUAT</v>
      </c>
      <c r="E8819">
        <v>27258081</v>
      </c>
      <c r="F8819" t="s">
        <v>8260</v>
      </c>
      <c r="G8819" t="s">
        <v>29</v>
      </c>
      <c r="H8819" s="5">
        <v>2049.2600000000002</v>
      </c>
      <c r="I8819" s="5">
        <v>2049.2615999999998</v>
      </c>
      <c r="J8819" s="5">
        <v>-1.59999999959836E-3</v>
      </c>
      <c r="K8819" s="5">
        <v>2049.2615999999998</v>
      </c>
      <c r="L8819" s="5">
        <v>-1.59999999959836E-3</v>
      </c>
      <c r="M8819" t="str">
        <f>IF(ISERROR(VLOOKUP(A8819,'[1]Ecart validé'!$A:$A,1,FALSE)),Z8819,"Ecart Validé")</f>
        <v>valid</v>
      </c>
      <c r="R8819" t="s">
        <v>30</v>
      </c>
      <c r="X8819"/>
      <c r="Y8819"/>
      <c r="Z8819" t="s">
        <v>31</v>
      </c>
    </row>
    <row r="8820" spans="1:26" x14ac:dyDescent="0.3">
      <c r="A8820" t="s">
        <v>11397</v>
      </c>
      <c r="B8820" t="s">
        <v>3157</v>
      </c>
      <c r="C8820">
        <v>6716</v>
      </c>
      <c r="D8820" t="str">
        <f>+VLOOKUP(C8820,Param!K:L,2,FALSE)</f>
        <v>ADEQUAT</v>
      </c>
      <c r="E8820">
        <v>27258081</v>
      </c>
      <c r="F8820" t="s">
        <v>8262</v>
      </c>
      <c r="G8820" t="s">
        <v>29</v>
      </c>
      <c r="H8820" s="5">
        <v>2099.8200000000002</v>
      </c>
      <c r="I8820" s="5">
        <v>2099.8182000000002</v>
      </c>
      <c r="J8820" s="5">
        <v>1.8000000000029099E-3</v>
      </c>
      <c r="K8820" s="5">
        <v>2099.8182000000002</v>
      </c>
      <c r="L8820" s="5">
        <v>1.8000000000029099E-3</v>
      </c>
      <c r="M8820" t="str">
        <f>IF(ISERROR(VLOOKUP(A8820,'[1]Ecart validé'!$A:$A,1,FALSE)),Z8820,"Ecart Validé")</f>
        <v>valid</v>
      </c>
      <c r="R8820" t="s">
        <v>30</v>
      </c>
      <c r="X8820"/>
      <c r="Y8820"/>
      <c r="Z8820" t="s">
        <v>31</v>
      </c>
    </row>
    <row r="8821" spans="1:26" x14ac:dyDescent="0.3">
      <c r="A8821" t="s">
        <v>11398</v>
      </c>
      <c r="B8821" t="s">
        <v>3157</v>
      </c>
      <c r="C8821">
        <v>6716</v>
      </c>
      <c r="D8821" t="str">
        <f>+VLOOKUP(C8821,Param!K:L,2,FALSE)</f>
        <v>ADEQUAT</v>
      </c>
      <c r="E8821">
        <v>27258081</v>
      </c>
      <c r="F8821" t="s">
        <v>8264</v>
      </c>
      <c r="G8821" t="s">
        <v>29</v>
      </c>
      <c r="H8821" s="5">
        <v>2805.82</v>
      </c>
      <c r="I8821" s="5">
        <v>2805.8159999999998</v>
      </c>
      <c r="J8821" s="5">
        <v>4.0000000003601599E-3</v>
      </c>
      <c r="K8821" s="5">
        <v>2805.8159999999998</v>
      </c>
      <c r="L8821" s="5">
        <v>4.0000000003601599E-3</v>
      </c>
      <c r="M8821" t="str">
        <f>IF(ISERROR(VLOOKUP(A8821,'[1]Ecart validé'!$A:$A,1,FALSE)),Z8821,"Ecart Validé")</f>
        <v>valid</v>
      </c>
      <c r="R8821" t="s">
        <v>30</v>
      </c>
      <c r="X8821"/>
      <c r="Y8821"/>
      <c r="Z8821" t="s">
        <v>31</v>
      </c>
    </row>
    <row r="8822" spans="1:26" ht="43.2" x14ac:dyDescent="0.3">
      <c r="A8822" t="s">
        <v>11399</v>
      </c>
      <c r="B8822" t="s">
        <v>3157</v>
      </c>
      <c r="C8822">
        <v>6716</v>
      </c>
      <c r="D8822" t="str">
        <f>+VLOOKUP(C8822,Param!K:L,2,FALSE)</f>
        <v>ADEQUAT</v>
      </c>
      <c r="E8822">
        <v>27258081</v>
      </c>
      <c r="F8822" t="s">
        <v>8266</v>
      </c>
      <c r="G8822" t="s">
        <v>29</v>
      </c>
      <c r="H8822" s="5">
        <v>2885.63</v>
      </c>
      <c r="I8822" s="5">
        <v>2895.5508</v>
      </c>
      <c r="J8822" s="5">
        <v>-9.9207999999998702</v>
      </c>
      <c r="K8822" s="5">
        <v>2895.5508</v>
      </c>
      <c r="L8822" s="5">
        <v>-9.9207999999998702</v>
      </c>
      <c r="M8822" t="str">
        <f>IF(ISERROR(VLOOKUP(A8822,'[1]Ecart validé'!$A:$A,1,FALSE)),Z8822,"Ecart Validé")</f>
        <v>Ecart Validé</v>
      </c>
      <c r="N8822" t="s">
        <v>11400</v>
      </c>
      <c r="O8822" t="s">
        <v>11401</v>
      </c>
      <c r="P8822" t="s">
        <v>215</v>
      </c>
      <c r="Q8822" t="s">
        <v>11402</v>
      </c>
      <c r="R8822" t="s">
        <v>30</v>
      </c>
      <c r="S8822" t="s">
        <v>45</v>
      </c>
      <c r="T8822" t="s">
        <v>325</v>
      </c>
      <c r="U8822" s="13" t="s">
        <v>11403</v>
      </c>
      <c r="V8822" t="s">
        <v>45</v>
      </c>
      <c r="W8822" t="s">
        <v>3214</v>
      </c>
      <c r="X8822" t="s">
        <v>763</v>
      </c>
      <c r="Y8822" t="s">
        <v>763</v>
      </c>
      <c r="Z8822" t="s">
        <v>88</v>
      </c>
    </row>
    <row r="8823" spans="1:26" x14ac:dyDescent="0.3">
      <c r="A8823" t="s">
        <v>11404</v>
      </c>
      <c r="B8823" t="s">
        <v>3157</v>
      </c>
      <c r="C8823">
        <v>43560</v>
      </c>
      <c r="D8823" t="str">
        <f>+VLOOKUP(C8823,Param!K:L,2,FALSE)</f>
        <v>EUROCAVE S.A.</v>
      </c>
      <c r="E8823">
        <v>27315086</v>
      </c>
      <c r="F8823" t="s">
        <v>8260</v>
      </c>
      <c r="G8823" t="s">
        <v>29</v>
      </c>
      <c r="H8823" s="5">
        <v>1890.76</v>
      </c>
      <c r="I8823" s="5">
        <v>1890.7619999999999</v>
      </c>
      <c r="J8823" s="5">
        <v>-1.9999999999527002E-3</v>
      </c>
      <c r="K8823" s="5">
        <v>1890.76</v>
      </c>
      <c r="L8823" s="5">
        <v>0</v>
      </c>
      <c r="M8823" t="str">
        <f>IF(ISERROR(VLOOKUP(A8823,'[1]Ecart validé'!$A:$A,1,FALSE)),Z8823,"Ecart Validé")</f>
        <v>valid</v>
      </c>
      <c r="R8823" t="s">
        <v>30</v>
      </c>
      <c r="X8823"/>
      <c r="Y8823"/>
      <c r="Z8823" t="s">
        <v>31</v>
      </c>
    </row>
    <row r="8824" spans="1:26" x14ac:dyDescent="0.3">
      <c r="A8824" t="s">
        <v>11405</v>
      </c>
      <c r="B8824" t="s">
        <v>3157</v>
      </c>
      <c r="C8824">
        <v>43560</v>
      </c>
      <c r="D8824" t="str">
        <f>+VLOOKUP(C8824,Param!K:L,2,FALSE)</f>
        <v>EUROCAVE S.A.</v>
      </c>
      <c r="E8824">
        <v>27315086</v>
      </c>
      <c r="F8824" t="s">
        <v>8262</v>
      </c>
      <c r="G8824" t="s">
        <v>29</v>
      </c>
      <c r="H8824" s="5">
        <v>564.25</v>
      </c>
      <c r="I8824" s="5">
        <v>564.25</v>
      </c>
      <c r="J8824" s="5">
        <v>0</v>
      </c>
      <c r="K8824" s="5">
        <v>564.25</v>
      </c>
      <c r="L8824" s="5">
        <v>0</v>
      </c>
      <c r="M8824" t="str">
        <f>IF(ISERROR(VLOOKUP(A8824,'[1]Ecart validé'!$A:$A,1,FALSE)),Z8824,"Ecart Validé")</f>
        <v>valid</v>
      </c>
      <c r="R8824" t="s">
        <v>30</v>
      </c>
      <c r="X8824"/>
      <c r="Y8824"/>
      <c r="Z8824" t="s">
        <v>31</v>
      </c>
    </row>
    <row r="8825" spans="1:26" x14ac:dyDescent="0.3">
      <c r="A8825" t="s">
        <v>11406</v>
      </c>
      <c r="B8825" t="s">
        <v>3157</v>
      </c>
      <c r="C8825">
        <v>43560</v>
      </c>
      <c r="D8825" t="str">
        <f>+VLOOKUP(C8825,Param!K:L,2,FALSE)</f>
        <v>EUROCAVE S.A.</v>
      </c>
      <c r="E8825">
        <v>27315086</v>
      </c>
      <c r="F8825" t="s">
        <v>8264</v>
      </c>
      <c r="G8825" t="s">
        <v>29</v>
      </c>
      <c r="H8825" s="5">
        <v>564.25</v>
      </c>
      <c r="I8825" s="5">
        <v>564.25</v>
      </c>
      <c r="J8825" s="5">
        <v>0</v>
      </c>
      <c r="K8825" s="5">
        <v>564.25</v>
      </c>
      <c r="L8825" s="5">
        <v>0</v>
      </c>
      <c r="M8825" t="str">
        <f>IF(ISERROR(VLOOKUP(A8825,'[1]Ecart validé'!$A:$A,1,FALSE)),Z8825,"Ecart Validé")</f>
        <v>valid</v>
      </c>
      <c r="R8825" t="s">
        <v>30</v>
      </c>
      <c r="X8825"/>
      <c r="Y8825"/>
      <c r="Z8825" t="s">
        <v>31</v>
      </c>
    </row>
    <row r="8826" spans="1:26" x14ac:dyDescent="0.3">
      <c r="A8826" t="s">
        <v>11407</v>
      </c>
      <c r="B8826" t="s">
        <v>3157</v>
      </c>
      <c r="C8826">
        <v>43560</v>
      </c>
      <c r="D8826" t="str">
        <f>+VLOOKUP(C8826,Param!K:L,2,FALSE)</f>
        <v>EUROCAVE S.A.</v>
      </c>
      <c r="E8826">
        <v>27315086</v>
      </c>
      <c r="F8826" t="s">
        <v>8266</v>
      </c>
      <c r="G8826" t="s">
        <v>29</v>
      </c>
      <c r="H8826" s="5">
        <v>385.46</v>
      </c>
      <c r="I8826" s="5">
        <v>385.46249999999998</v>
      </c>
      <c r="J8826" s="5">
        <v>-2.4999999999977202E-3</v>
      </c>
      <c r="K8826" s="5">
        <v>385.46</v>
      </c>
      <c r="L8826" s="5">
        <v>0</v>
      </c>
      <c r="M8826" t="str">
        <f>IF(ISERROR(VLOOKUP(A8826,'[1]Ecart validé'!$A:$A,1,FALSE)),Z8826,"Ecart Validé")</f>
        <v>valid</v>
      </c>
      <c r="R8826" t="s">
        <v>30</v>
      </c>
      <c r="X8826"/>
      <c r="Y8826"/>
      <c r="Z8826" t="s">
        <v>31</v>
      </c>
    </row>
    <row r="8827" spans="1:26" x14ac:dyDescent="0.3">
      <c r="A8827" t="s">
        <v>11408</v>
      </c>
      <c r="B8827" t="s">
        <v>3157</v>
      </c>
      <c r="C8827">
        <v>79831</v>
      </c>
      <c r="D8827" t="str">
        <f>+VLOOKUP(C8827,Param!K:L,2,FALSE)</f>
        <v>BLANCHISSERIE DE LA COTE D'EMERAUDE</v>
      </c>
      <c r="E8827">
        <v>27306022</v>
      </c>
      <c r="F8827" t="s">
        <v>8617</v>
      </c>
      <c r="G8827" t="s">
        <v>29</v>
      </c>
      <c r="H8827" s="5">
        <v>468.78</v>
      </c>
      <c r="I8827" s="5">
        <v>468.78289999999998</v>
      </c>
      <c r="J8827" s="5">
        <v>-2.9000000000110001E-3</v>
      </c>
      <c r="K8827" s="5">
        <v>468.78</v>
      </c>
      <c r="L8827" s="5">
        <v>0</v>
      </c>
      <c r="M8827" t="str">
        <f>IF(ISERROR(VLOOKUP(A8827,'[1]Ecart validé'!$A:$A,1,FALSE)),Z8827,"Ecart Validé")</f>
        <v>valid</v>
      </c>
      <c r="R8827" t="s">
        <v>30</v>
      </c>
      <c r="X8827"/>
      <c r="Y8827"/>
      <c r="Z8827" t="s">
        <v>31</v>
      </c>
    </row>
    <row r="8828" spans="1:26" x14ac:dyDescent="0.3">
      <c r="A8828" t="s">
        <v>11409</v>
      </c>
      <c r="B8828" t="s">
        <v>3157</v>
      </c>
      <c r="C8828">
        <v>79831</v>
      </c>
      <c r="D8828" t="str">
        <f>+VLOOKUP(C8828,Param!K:L,2,FALSE)</f>
        <v>BLANCHISSERIE DE LA COTE D'EMERAUDE</v>
      </c>
      <c r="E8828">
        <v>27306022</v>
      </c>
      <c r="F8828" t="s">
        <v>8260</v>
      </c>
      <c r="G8828" t="s">
        <v>29</v>
      </c>
      <c r="H8828" s="5">
        <v>4095.9</v>
      </c>
      <c r="I8828" s="5">
        <v>4095.8959</v>
      </c>
      <c r="J8828" s="5">
        <v>4.1000000001076798E-3</v>
      </c>
      <c r="K8828" s="5">
        <v>4095.9</v>
      </c>
      <c r="L8828" s="5">
        <v>0</v>
      </c>
      <c r="M8828" t="str">
        <f>IF(ISERROR(VLOOKUP(A8828,'[1]Ecart validé'!$A:$A,1,FALSE)),Z8828,"Ecart Validé")</f>
        <v>valid</v>
      </c>
      <c r="R8828" t="s">
        <v>30</v>
      </c>
      <c r="X8828"/>
      <c r="Y8828"/>
      <c r="Z8828" t="s">
        <v>31</v>
      </c>
    </row>
    <row r="8829" spans="1:26" x14ac:dyDescent="0.3">
      <c r="A8829" t="s">
        <v>11410</v>
      </c>
      <c r="B8829" t="s">
        <v>3157</v>
      </c>
      <c r="C8829">
        <v>79831</v>
      </c>
      <c r="D8829" t="str">
        <f>+VLOOKUP(C8829,Param!K:L,2,FALSE)</f>
        <v>BLANCHISSERIE DE LA COTE D'EMERAUDE</v>
      </c>
      <c r="E8829">
        <v>27306022</v>
      </c>
      <c r="F8829" t="s">
        <v>8262</v>
      </c>
      <c r="G8829" t="s">
        <v>29</v>
      </c>
      <c r="H8829" s="5">
        <v>5514.61</v>
      </c>
      <c r="I8829" s="5">
        <v>5514.6084000000001</v>
      </c>
      <c r="J8829" s="5">
        <v>1.59999999959836E-3</v>
      </c>
      <c r="K8829" s="5">
        <v>5514.61</v>
      </c>
      <c r="L8829" s="5">
        <v>0</v>
      </c>
      <c r="M8829" t="str">
        <f>IF(ISERROR(VLOOKUP(A8829,'[1]Ecart validé'!$A:$A,1,FALSE)),Z8829,"Ecart Validé")</f>
        <v>valid</v>
      </c>
      <c r="R8829" t="s">
        <v>30</v>
      </c>
      <c r="X8829"/>
      <c r="Y8829"/>
      <c r="Z8829" t="s">
        <v>31</v>
      </c>
    </row>
    <row r="8830" spans="1:26" x14ac:dyDescent="0.3">
      <c r="A8830" t="s">
        <v>11411</v>
      </c>
      <c r="B8830" t="s">
        <v>3157</v>
      </c>
      <c r="C8830">
        <v>79831</v>
      </c>
      <c r="D8830" t="str">
        <f>+VLOOKUP(C8830,Param!K:L,2,FALSE)</f>
        <v>BLANCHISSERIE DE LA COTE D'EMERAUDE</v>
      </c>
      <c r="E8830">
        <v>27306022</v>
      </c>
      <c r="F8830" t="s">
        <v>8264</v>
      </c>
      <c r="G8830" t="s">
        <v>29</v>
      </c>
      <c r="H8830" s="5">
        <v>10206.709999999999</v>
      </c>
      <c r="I8830" s="5">
        <v>10206.7086</v>
      </c>
      <c r="J8830" s="5">
        <v>1.39999999919382E-3</v>
      </c>
      <c r="K8830" s="5">
        <v>10206.709999999999</v>
      </c>
      <c r="L8830" s="5">
        <v>0</v>
      </c>
      <c r="M8830" t="str">
        <f>IF(ISERROR(VLOOKUP(A8830,'[1]Ecart validé'!$A:$A,1,FALSE)),Z8830,"Ecart Validé")</f>
        <v>valid</v>
      </c>
      <c r="R8830" t="s">
        <v>30</v>
      </c>
      <c r="X8830"/>
      <c r="Y8830"/>
      <c r="Z8830" t="s">
        <v>31</v>
      </c>
    </row>
    <row r="8831" spans="1:26" x14ac:dyDescent="0.3">
      <c r="A8831" t="s">
        <v>11412</v>
      </c>
      <c r="B8831" t="s">
        <v>3157</v>
      </c>
      <c r="C8831">
        <v>79831</v>
      </c>
      <c r="D8831" t="str">
        <f>+VLOOKUP(C8831,Param!K:L,2,FALSE)</f>
        <v>BLANCHISSERIE DE LA COTE D'EMERAUDE</v>
      </c>
      <c r="E8831">
        <v>27306022</v>
      </c>
      <c r="F8831" t="s">
        <v>8266</v>
      </c>
      <c r="G8831" t="s">
        <v>29</v>
      </c>
      <c r="H8831" s="5">
        <v>8637.86</v>
      </c>
      <c r="I8831" s="5">
        <v>8637.8615000000009</v>
      </c>
      <c r="J8831" s="5">
        <v>-1.50000000030559E-3</v>
      </c>
      <c r="K8831" s="5">
        <v>8637.86</v>
      </c>
      <c r="L8831" s="5">
        <v>0</v>
      </c>
      <c r="M8831" t="str">
        <f>IF(ISERROR(VLOOKUP(A8831,'[1]Ecart validé'!$A:$A,1,FALSE)),Z8831,"Ecart Validé")</f>
        <v>valid</v>
      </c>
      <c r="R8831" t="s">
        <v>30</v>
      </c>
      <c r="X8831"/>
      <c r="Y8831"/>
      <c r="Z8831" t="s">
        <v>31</v>
      </c>
    </row>
    <row r="8832" spans="1:26" x14ac:dyDescent="0.3">
      <c r="A8832" t="s">
        <v>11413</v>
      </c>
      <c r="B8832" t="s">
        <v>3157</v>
      </c>
      <c r="C8832">
        <v>52908</v>
      </c>
      <c r="D8832" t="str">
        <f>+VLOOKUP(C8832,Param!K:L,2,FALSE)</f>
        <v>LANCRY PROTECTION SECURITE (LPS)</v>
      </c>
      <c r="E8832">
        <v>27263042</v>
      </c>
      <c r="F8832" t="s">
        <v>8260</v>
      </c>
      <c r="G8832" t="s">
        <v>29</v>
      </c>
      <c r="H8832" s="5">
        <v>2407.52</v>
      </c>
      <c r="I8832" s="5">
        <v>2407.5282000000002</v>
      </c>
      <c r="J8832" s="5">
        <v>-8.2000000002153597E-3</v>
      </c>
      <c r="K8832" s="5">
        <v>2407.52</v>
      </c>
      <c r="L8832" s="5">
        <v>0</v>
      </c>
      <c r="M8832" t="str">
        <f>IF(ISERROR(VLOOKUP(A8832,'[1]Ecart validé'!$A:$A,1,FALSE)),Z8832,"Ecart Validé")</f>
        <v>valid</v>
      </c>
      <c r="R8832" t="s">
        <v>30</v>
      </c>
      <c r="X8832"/>
      <c r="Y8832"/>
      <c r="Z8832" t="s">
        <v>31</v>
      </c>
    </row>
    <row r="8833" spans="1:26" x14ac:dyDescent="0.3">
      <c r="A8833" t="s">
        <v>11414</v>
      </c>
      <c r="B8833" t="s">
        <v>3157</v>
      </c>
      <c r="C8833">
        <v>52908</v>
      </c>
      <c r="D8833" t="str">
        <f>+VLOOKUP(C8833,Param!K:L,2,FALSE)</f>
        <v>LANCRY PROTECTION SECURITE (LPS)</v>
      </c>
      <c r="E8833">
        <v>27263042</v>
      </c>
      <c r="F8833" t="s">
        <v>8262</v>
      </c>
      <c r="G8833" t="s">
        <v>29</v>
      </c>
      <c r="H8833" s="5">
        <v>2665.02</v>
      </c>
      <c r="I8833" s="5">
        <v>2665.02</v>
      </c>
      <c r="J8833" s="5">
        <v>0</v>
      </c>
      <c r="K8833" s="5">
        <v>2665.02</v>
      </c>
      <c r="L8833" s="5">
        <v>0</v>
      </c>
      <c r="M8833" t="str">
        <f>IF(ISERROR(VLOOKUP(A8833,'[1]Ecart validé'!$A:$A,1,FALSE)),Z8833,"Ecart Validé")</f>
        <v>valid</v>
      </c>
      <c r="R8833" t="s">
        <v>30</v>
      </c>
      <c r="X8833"/>
      <c r="Y8833"/>
      <c r="Z8833" t="s">
        <v>31</v>
      </c>
    </row>
    <row r="8834" spans="1:26" x14ac:dyDescent="0.3">
      <c r="A8834" t="s">
        <v>11415</v>
      </c>
      <c r="B8834" t="s">
        <v>3157</v>
      </c>
      <c r="C8834">
        <v>52908</v>
      </c>
      <c r="D8834" t="str">
        <f>+VLOOKUP(C8834,Param!K:L,2,FALSE)</f>
        <v>LANCRY PROTECTION SECURITE (LPS)</v>
      </c>
      <c r="E8834">
        <v>27263042</v>
      </c>
      <c r="F8834" t="s">
        <v>8264</v>
      </c>
      <c r="G8834" t="s">
        <v>29</v>
      </c>
      <c r="H8834" s="5">
        <v>4869.3599999999997</v>
      </c>
      <c r="I8834" s="5">
        <v>4869.3624</v>
      </c>
      <c r="J8834" s="5">
        <v>-2.4000000003070402E-3</v>
      </c>
      <c r="K8834" s="5">
        <v>4869.3599999999997</v>
      </c>
      <c r="L8834" s="5">
        <v>0</v>
      </c>
      <c r="M8834" t="str">
        <f>IF(ISERROR(VLOOKUP(A8834,'[1]Ecart validé'!$A:$A,1,FALSE)),Z8834,"Ecart Validé")</f>
        <v>valid</v>
      </c>
      <c r="R8834" t="s">
        <v>30</v>
      </c>
      <c r="X8834"/>
      <c r="Y8834"/>
      <c r="Z8834" t="s">
        <v>31</v>
      </c>
    </row>
    <row r="8835" spans="1:26" x14ac:dyDescent="0.3">
      <c r="A8835" t="s">
        <v>11416</v>
      </c>
      <c r="B8835" t="s">
        <v>3157</v>
      </c>
      <c r="C8835">
        <v>52908</v>
      </c>
      <c r="D8835" t="str">
        <f>+VLOOKUP(C8835,Param!K:L,2,FALSE)</f>
        <v>LANCRY PROTECTION SECURITE (LPS)</v>
      </c>
      <c r="E8835">
        <v>27263042</v>
      </c>
      <c r="F8835" t="s">
        <v>8266</v>
      </c>
      <c r="G8835" t="s">
        <v>29</v>
      </c>
      <c r="H8835" s="5">
        <v>2405.88</v>
      </c>
      <c r="I8835" s="5">
        <v>2405.88</v>
      </c>
      <c r="J8835" s="5">
        <v>0</v>
      </c>
      <c r="K8835" s="5">
        <v>2405.88</v>
      </c>
      <c r="L8835" s="5">
        <v>0</v>
      </c>
      <c r="M8835" t="str">
        <f>IF(ISERROR(VLOOKUP(A8835,'[1]Ecart validé'!$A:$A,1,FALSE)),Z8835,"Ecart Validé")</f>
        <v>valid</v>
      </c>
      <c r="R8835" t="s">
        <v>30</v>
      </c>
      <c r="X8835"/>
      <c r="Y8835"/>
      <c r="Z8835" t="s">
        <v>31</v>
      </c>
    </row>
    <row r="8836" spans="1:26" x14ac:dyDescent="0.3">
      <c r="A8836" t="s">
        <v>11417</v>
      </c>
      <c r="B8836" t="s">
        <v>3157</v>
      </c>
      <c r="C8836">
        <v>46398</v>
      </c>
      <c r="D8836" t="str">
        <f>+VLOOKUP(C8836,Param!K:L,2,FALSE)</f>
        <v>FICHET SECURITY SOLUTION (EX: GUNNEBO)</v>
      </c>
      <c r="E8836">
        <v>27271037</v>
      </c>
      <c r="F8836" t="s">
        <v>8617</v>
      </c>
      <c r="G8836" t="s">
        <v>29</v>
      </c>
      <c r="H8836" s="5">
        <v>413.8</v>
      </c>
      <c r="I8836" s="5">
        <v>413.8</v>
      </c>
      <c r="J8836" s="5">
        <v>0</v>
      </c>
      <c r="K8836" s="5">
        <v>413.8</v>
      </c>
      <c r="L8836" s="5">
        <v>0</v>
      </c>
      <c r="M8836" t="str">
        <f>IF(ISERROR(VLOOKUP(A8836,'[1]Ecart validé'!$A:$A,1,FALSE)),Z8836,"Ecart Validé")</f>
        <v>valid</v>
      </c>
      <c r="R8836" t="s">
        <v>30</v>
      </c>
      <c r="X8836"/>
      <c r="Y8836"/>
      <c r="Z8836" t="s">
        <v>31</v>
      </c>
    </row>
    <row r="8837" spans="1:26" x14ac:dyDescent="0.3">
      <c r="A8837" t="s">
        <v>11418</v>
      </c>
      <c r="B8837" t="s">
        <v>3157</v>
      </c>
      <c r="C8837">
        <v>46398</v>
      </c>
      <c r="D8837" t="str">
        <f>+VLOOKUP(C8837,Param!K:L,2,FALSE)</f>
        <v>FICHET SECURITY SOLUTION (EX: GUNNEBO)</v>
      </c>
      <c r="E8837">
        <v>27271037</v>
      </c>
      <c r="F8837" t="s">
        <v>8260</v>
      </c>
      <c r="G8837" t="s">
        <v>29</v>
      </c>
      <c r="H8837" s="5">
        <v>1305.7</v>
      </c>
      <c r="I8837" s="5">
        <v>1305.6959999999999</v>
      </c>
      <c r="J8837" s="5">
        <v>4.0000000001327802E-3</v>
      </c>
      <c r="K8837" s="5">
        <v>1305.7</v>
      </c>
      <c r="L8837" s="5">
        <v>0</v>
      </c>
      <c r="M8837" t="str">
        <f>IF(ISERROR(VLOOKUP(A8837,'[1]Ecart validé'!$A:$A,1,FALSE)),Z8837,"Ecart Validé")</f>
        <v>valid</v>
      </c>
      <c r="R8837" t="s">
        <v>30</v>
      </c>
      <c r="X8837"/>
      <c r="Y8837"/>
      <c r="Z8837" t="s">
        <v>31</v>
      </c>
    </row>
    <row r="8838" spans="1:26" x14ac:dyDescent="0.3">
      <c r="A8838" t="s">
        <v>11419</v>
      </c>
      <c r="B8838" t="s">
        <v>3157</v>
      </c>
      <c r="C8838">
        <v>46398</v>
      </c>
      <c r="D8838" t="str">
        <f>+VLOOKUP(C8838,Param!K:L,2,FALSE)</f>
        <v>FICHET SECURITY SOLUTION (EX: GUNNEBO)</v>
      </c>
      <c r="E8838">
        <v>27271037</v>
      </c>
      <c r="F8838" t="s">
        <v>8262</v>
      </c>
      <c r="G8838" t="s">
        <v>29</v>
      </c>
      <c r="H8838" s="5">
        <v>925.04</v>
      </c>
      <c r="I8838" s="5">
        <v>925.03499999999997</v>
      </c>
      <c r="J8838" s="5">
        <v>4.9999999999954499E-3</v>
      </c>
      <c r="K8838" s="5">
        <v>925.04</v>
      </c>
      <c r="L8838" s="5">
        <v>0</v>
      </c>
      <c r="M8838" t="str">
        <f>IF(ISERROR(VLOOKUP(A8838,'[1]Ecart validé'!$A:$A,1,FALSE)),Z8838,"Ecart Validé")</f>
        <v>valid</v>
      </c>
      <c r="R8838" t="s">
        <v>30</v>
      </c>
      <c r="X8838"/>
      <c r="Y8838"/>
      <c r="Z8838" t="s">
        <v>31</v>
      </c>
    </row>
    <row r="8839" spans="1:26" x14ac:dyDescent="0.3">
      <c r="A8839" t="s">
        <v>11420</v>
      </c>
      <c r="B8839" t="s">
        <v>3157</v>
      </c>
      <c r="C8839">
        <v>46398</v>
      </c>
      <c r="D8839" t="str">
        <f>+VLOOKUP(C8839,Param!K:L,2,FALSE)</f>
        <v>FICHET SECURITY SOLUTION (EX: GUNNEBO)</v>
      </c>
      <c r="E8839">
        <v>27271037</v>
      </c>
      <c r="F8839" t="s">
        <v>8264</v>
      </c>
      <c r="G8839" t="s">
        <v>29</v>
      </c>
      <c r="H8839" s="5">
        <v>1389.38</v>
      </c>
      <c r="I8839" s="5">
        <v>1389.3779999999999</v>
      </c>
      <c r="J8839" s="5">
        <v>2.00000000018008E-3</v>
      </c>
      <c r="K8839" s="5">
        <v>1389.38</v>
      </c>
      <c r="L8839" s="5">
        <v>0</v>
      </c>
      <c r="M8839" t="str">
        <f>IF(ISERROR(VLOOKUP(A8839,'[1]Ecart validé'!$A:$A,1,FALSE)),Z8839,"Ecart Validé")</f>
        <v>valid</v>
      </c>
      <c r="R8839" t="s">
        <v>30</v>
      </c>
      <c r="X8839"/>
      <c r="Y8839"/>
      <c r="Z8839" t="s">
        <v>31</v>
      </c>
    </row>
    <row r="8840" spans="1:26" x14ac:dyDescent="0.3">
      <c r="A8840" t="s">
        <v>11421</v>
      </c>
      <c r="B8840" t="s">
        <v>3157</v>
      </c>
      <c r="C8840">
        <v>46398</v>
      </c>
      <c r="D8840" t="str">
        <f>+VLOOKUP(C8840,Param!K:L,2,FALSE)</f>
        <v>FICHET SECURITY SOLUTION (EX: GUNNEBO)</v>
      </c>
      <c r="E8840">
        <v>27271037</v>
      </c>
      <c r="F8840" t="s">
        <v>8266</v>
      </c>
      <c r="G8840" t="s">
        <v>29</v>
      </c>
      <c r="H8840" s="5">
        <v>652.79999999999995</v>
      </c>
      <c r="I8840" s="5">
        <v>652.79999999999995</v>
      </c>
      <c r="J8840" s="5">
        <v>0</v>
      </c>
      <c r="K8840" s="5">
        <v>652.79999999999995</v>
      </c>
      <c r="L8840" s="5">
        <v>0</v>
      </c>
      <c r="M8840" t="str">
        <f>IF(ISERROR(VLOOKUP(A8840,'[1]Ecart validé'!$A:$A,1,FALSE)),Z8840,"Ecart Validé")</f>
        <v>valid</v>
      </c>
      <c r="R8840" t="s">
        <v>30</v>
      </c>
      <c r="X8840"/>
      <c r="Y8840"/>
      <c r="Z8840" t="s">
        <v>31</v>
      </c>
    </row>
    <row r="8841" spans="1:26" x14ac:dyDescent="0.3">
      <c r="A8841" t="s">
        <v>11422</v>
      </c>
      <c r="B8841" t="s">
        <v>3157</v>
      </c>
      <c r="C8841">
        <v>46398</v>
      </c>
      <c r="D8841" t="str">
        <f>+VLOOKUP(C8841,Param!K:L,2,FALSE)</f>
        <v>FICHET SECURITY SOLUTION (EX: GUNNEBO)</v>
      </c>
      <c r="E8841">
        <v>27278038</v>
      </c>
      <c r="F8841" t="s">
        <v>8617</v>
      </c>
      <c r="G8841" t="s">
        <v>29</v>
      </c>
      <c r="H8841" s="5">
        <v>722.35</v>
      </c>
      <c r="I8841" s="5">
        <v>722.35</v>
      </c>
      <c r="J8841" s="5">
        <v>0</v>
      </c>
      <c r="K8841" s="5">
        <v>722.35</v>
      </c>
      <c r="L8841" s="5">
        <v>0</v>
      </c>
      <c r="M8841" t="str">
        <f>IF(ISERROR(VLOOKUP(A8841,'[1]Ecart validé'!$A:$A,1,FALSE)),Z8841,"Ecart Validé")</f>
        <v>valid</v>
      </c>
      <c r="R8841" t="s">
        <v>30</v>
      </c>
      <c r="X8841"/>
      <c r="Y8841"/>
      <c r="Z8841" t="s">
        <v>31</v>
      </c>
    </row>
    <row r="8842" spans="1:26" x14ac:dyDescent="0.3">
      <c r="A8842" t="s">
        <v>11423</v>
      </c>
      <c r="B8842" t="s">
        <v>3157</v>
      </c>
      <c r="C8842">
        <v>46398</v>
      </c>
      <c r="D8842" t="str">
        <f>+VLOOKUP(C8842,Param!K:L,2,FALSE)</f>
        <v>FICHET SECURITY SOLUTION (EX: GUNNEBO)</v>
      </c>
      <c r="E8842">
        <v>27278038</v>
      </c>
      <c r="F8842" t="s">
        <v>8260</v>
      </c>
      <c r="G8842" t="s">
        <v>29</v>
      </c>
      <c r="H8842" s="5">
        <v>377.31</v>
      </c>
      <c r="I8842" s="5">
        <v>377.3175</v>
      </c>
      <c r="J8842" s="5">
        <v>-7.4999999999931701E-3</v>
      </c>
      <c r="K8842" s="5">
        <v>377.31</v>
      </c>
      <c r="L8842" s="5">
        <v>0</v>
      </c>
      <c r="M8842" t="str">
        <f>IF(ISERROR(VLOOKUP(A8842,'[1]Ecart validé'!$A:$A,1,FALSE)),Z8842,"Ecart Validé")</f>
        <v>valid</v>
      </c>
      <c r="R8842" t="s">
        <v>30</v>
      </c>
      <c r="X8842"/>
      <c r="Y8842"/>
      <c r="Z8842" t="s">
        <v>31</v>
      </c>
    </row>
    <row r="8843" spans="1:26" x14ac:dyDescent="0.3">
      <c r="A8843" t="s">
        <v>11424</v>
      </c>
      <c r="B8843" t="s">
        <v>3157</v>
      </c>
      <c r="C8843">
        <v>46398</v>
      </c>
      <c r="D8843" t="str">
        <f>+VLOOKUP(C8843,Param!K:L,2,FALSE)</f>
        <v>FICHET SECURITY SOLUTION (EX: GUNNEBO)</v>
      </c>
      <c r="E8843">
        <v>27278038</v>
      </c>
      <c r="F8843" t="s">
        <v>8262</v>
      </c>
      <c r="G8843" t="s">
        <v>29</v>
      </c>
      <c r="H8843" s="5">
        <v>940.75</v>
      </c>
      <c r="I8843" s="5">
        <v>940.75</v>
      </c>
      <c r="J8843" s="5">
        <v>0</v>
      </c>
      <c r="K8843" s="5">
        <v>940.75</v>
      </c>
      <c r="L8843" s="5">
        <v>0</v>
      </c>
      <c r="M8843" t="str">
        <f>IF(ISERROR(VLOOKUP(A8843,'[1]Ecart validé'!$A:$A,1,FALSE)),Z8843,"Ecart Validé")</f>
        <v>valid</v>
      </c>
      <c r="R8843" t="s">
        <v>30</v>
      </c>
      <c r="X8843"/>
      <c r="Y8843"/>
      <c r="Z8843" t="s">
        <v>31</v>
      </c>
    </row>
    <row r="8844" spans="1:26" x14ac:dyDescent="0.3">
      <c r="A8844" t="s">
        <v>11425</v>
      </c>
      <c r="B8844" t="s">
        <v>3157</v>
      </c>
      <c r="C8844">
        <v>46398</v>
      </c>
      <c r="D8844" t="str">
        <f>+VLOOKUP(C8844,Param!K:L,2,FALSE)</f>
        <v>FICHET SECURITY SOLUTION (EX: GUNNEBO)</v>
      </c>
      <c r="E8844">
        <v>27278038</v>
      </c>
      <c r="F8844" t="s">
        <v>8264</v>
      </c>
      <c r="G8844" t="s">
        <v>29</v>
      </c>
      <c r="H8844" s="5">
        <v>883.3</v>
      </c>
      <c r="I8844" s="5">
        <v>883.3</v>
      </c>
      <c r="J8844" s="5">
        <v>0</v>
      </c>
      <c r="K8844" s="5">
        <v>883.3</v>
      </c>
      <c r="L8844" s="5">
        <v>0</v>
      </c>
      <c r="M8844" t="str">
        <f>IF(ISERROR(VLOOKUP(A8844,'[1]Ecart validé'!$A:$A,1,FALSE)),Z8844,"Ecart Validé")</f>
        <v>valid</v>
      </c>
      <c r="R8844" t="s">
        <v>30</v>
      </c>
      <c r="X8844"/>
      <c r="Y8844"/>
      <c r="Z8844" t="s">
        <v>31</v>
      </c>
    </row>
    <row r="8845" spans="1:26" x14ac:dyDescent="0.3">
      <c r="A8845" t="s">
        <v>11426</v>
      </c>
      <c r="B8845" t="s">
        <v>3157</v>
      </c>
      <c r="C8845">
        <v>46398</v>
      </c>
      <c r="D8845" t="str">
        <f>+VLOOKUP(C8845,Param!K:L,2,FALSE)</f>
        <v>FICHET SECURITY SOLUTION (EX: GUNNEBO)</v>
      </c>
      <c r="E8845">
        <v>27278038</v>
      </c>
      <c r="F8845" t="s">
        <v>8266</v>
      </c>
      <c r="G8845" t="s">
        <v>29</v>
      </c>
      <c r="H8845" s="5">
        <v>1034.8499999999999</v>
      </c>
      <c r="I8845" s="5">
        <v>1034.8499999999999</v>
      </c>
      <c r="J8845" s="5">
        <v>0</v>
      </c>
      <c r="K8845" s="5">
        <v>1034.8499999999999</v>
      </c>
      <c r="L8845" s="5">
        <v>0</v>
      </c>
      <c r="M8845" t="str">
        <f>IF(ISERROR(VLOOKUP(A8845,'[1]Ecart validé'!$A:$A,1,FALSE)),Z8845,"Ecart Validé")</f>
        <v>valid</v>
      </c>
      <c r="R8845" t="s">
        <v>30</v>
      </c>
      <c r="X8845"/>
      <c r="Y8845"/>
      <c r="Z8845" t="s">
        <v>31</v>
      </c>
    </row>
    <row r="8846" spans="1:26" x14ac:dyDescent="0.3">
      <c r="A8846" t="s">
        <v>11427</v>
      </c>
      <c r="B8846" t="s">
        <v>3157</v>
      </c>
      <c r="C8846">
        <v>46430</v>
      </c>
      <c r="D8846" t="str">
        <f>+VLOOKUP(C8846,Param!K:L,2,FALSE)</f>
        <v>MELITTA PROFESSIONNAL COFFEE SOLUTIONS FRANCE</v>
      </c>
      <c r="E8846">
        <v>1201006605</v>
      </c>
      <c r="F8846" t="s">
        <v>8617</v>
      </c>
      <c r="G8846" t="s">
        <v>29</v>
      </c>
      <c r="H8846" s="5">
        <v>2769.28</v>
      </c>
      <c r="I8846" s="5">
        <v>2769.28</v>
      </c>
      <c r="J8846" s="5">
        <v>0</v>
      </c>
      <c r="K8846" s="5">
        <v>2769.28</v>
      </c>
      <c r="L8846" s="5">
        <v>0</v>
      </c>
      <c r="M8846" t="str">
        <f>IF(ISERROR(VLOOKUP(A8846,'[1]Ecart validé'!$A:$A,1,FALSE)),Z8846,"Ecart Validé")</f>
        <v>valid</v>
      </c>
      <c r="R8846" t="s">
        <v>30</v>
      </c>
      <c r="X8846"/>
      <c r="Y8846"/>
      <c r="Z8846" t="s">
        <v>31</v>
      </c>
    </row>
    <row r="8847" spans="1:26" x14ac:dyDescent="0.3">
      <c r="A8847" t="s">
        <v>11428</v>
      </c>
      <c r="B8847" t="s">
        <v>3157</v>
      </c>
      <c r="C8847">
        <v>46430</v>
      </c>
      <c r="D8847" t="str">
        <f>+VLOOKUP(C8847,Param!K:L,2,FALSE)</f>
        <v>MELITTA PROFESSIONNAL COFFEE SOLUTIONS FRANCE</v>
      </c>
      <c r="E8847">
        <v>1201006605</v>
      </c>
      <c r="F8847" t="s">
        <v>8260</v>
      </c>
      <c r="G8847" t="s">
        <v>29</v>
      </c>
      <c r="H8847" s="5">
        <v>13768.84</v>
      </c>
      <c r="I8847" s="5">
        <v>13768.837600000001</v>
      </c>
      <c r="J8847" s="5">
        <v>2.3999999993975498E-3</v>
      </c>
      <c r="K8847" s="5">
        <v>13768.84</v>
      </c>
      <c r="L8847" s="5">
        <v>0</v>
      </c>
      <c r="M8847" t="str">
        <f>IF(ISERROR(VLOOKUP(A8847,'[1]Ecart validé'!$A:$A,1,FALSE)),Z8847,"Ecart Validé")</f>
        <v>valid</v>
      </c>
      <c r="R8847" t="s">
        <v>30</v>
      </c>
      <c r="X8847"/>
      <c r="Y8847"/>
      <c r="Z8847" t="s">
        <v>31</v>
      </c>
    </row>
    <row r="8848" spans="1:26" x14ac:dyDescent="0.3">
      <c r="A8848" t="s">
        <v>11429</v>
      </c>
      <c r="B8848" t="s">
        <v>3157</v>
      </c>
      <c r="C8848">
        <v>46430</v>
      </c>
      <c r="D8848" t="str">
        <f>+VLOOKUP(C8848,Param!K:L,2,FALSE)</f>
        <v>MELITTA PROFESSIONNAL COFFEE SOLUTIONS FRANCE</v>
      </c>
      <c r="E8848">
        <v>1201006605</v>
      </c>
      <c r="F8848" t="s">
        <v>8262</v>
      </c>
      <c r="G8848" t="s">
        <v>29</v>
      </c>
      <c r="H8848" s="5">
        <v>20575.23</v>
      </c>
      <c r="I8848" s="5">
        <v>20575.227999999999</v>
      </c>
      <c r="J8848" s="5">
        <v>2.0000000004074502E-3</v>
      </c>
      <c r="K8848" s="5">
        <v>20575.23</v>
      </c>
      <c r="L8848" s="5">
        <v>0</v>
      </c>
      <c r="M8848" t="str">
        <f>IF(ISERROR(VLOOKUP(A8848,'[1]Ecart validé'!$A:$A,1,FALSE)),Z8848,"Ecart Validé")</f>
        <v>valid</v>
      </c>
      <c r="R8848" t="s">
        <v>30</v>
      </c>
      <c r="X8848"/>
      <c r="Y8848"/>
      <c r="Z8848" t="s">
        <v>31</v>
      </c>
    </row>
    <row r="8849" spans="1:26" x14ac:dyDescent="0.3">
      <c r="A8849" t="s">
        <v>11430</v>
      </c>
      <c r="B8849" t="s">
        <v>3157</v>
      </c>
      <c r="C8849">
        <v>46430</v>
      </c>
      <c r="D8849" t="str">
        <f>+VLOOKUP(C8849,Param!K:L,2,FALSE)</f>
        <v>MELITTA PROFESSIONNAL COFFEE SOLUTIONS FRANCE</v>
      </c>
      <c r="E8849">
        <v>1201006605</v>
      </c>
      <c r="F8849" t="s">
        <v>8264</v>
      </c>
      <c r="G8849" t="s">
        <v>29</v>
      </c>
      <c r="H8849" s="5">
        <v>21834.89</v>
      </c>
      <c r="I8849" s="5">
        <v>21834.891199999998</v>
      </c>
      <c r="J8849" s="5">
        <v>-1.19999999878928E-3</v>
      </c>
      <c r="K8849" s="5">
        <v>21834.89</v>
      </c>
      <c r="L8849" s="5">
        <v>0</v>
      </c>
      <c r="M8849" t="str">
        <f>IF(ISERROR(VLOOKUP(A8849,'[1]Ecart validé'!$A:$A,1,FALSE)),Z8849,"Ecart Validé")</f>
        <v>valid</v>
      </c>
      <c r="R8849" t="s">
        <v>30</v>
      </c>
      <c r="X8849"/>
      <c r="Y8849"/>
      <c r="Z8849" t="s">
        <v>31</v>
      </c>
    </row>
    <row r="8850" spans="1:26" x14ac:dyDescent="0.3">
      <c r="A8850" t="s">
        <v>11431</v>
      </c>
      <c r="B8850" t="s">
        <v>3157</v>
      </c>
      <c r="C8850">
        <v>46430</v>
      </c>
      <c r="D8850" t="str">
        <f>+VLOOKUP(C8850,Param!K:L,2,FALSE)</f>
        <v>MELITTA PROFESSIONNAL COFFEE SOLUTIONS FRANCE</v>
      </c>
      <c r="E8850">
        <v>1201006605</v>
      </c>
      <c r="F8850" t="s">
        <v>8266</v>
      </c>
      <c r="G8850" t="s">
        <v>29</v>
      </c>
      <c r="H8850" s="5">
        <v>33388.47</v>
      </c>
      <c r="I8850" s="5">
        <v>33388.467199999999</v>
      </c>
      <c r="J8850" s="5">
        <v>2.8000000020256201E-3</v>
      </c>
      <c r="K8850" s="5">
        <v>33388.47</v>
      </c>
      <c r="L8850" s="5">
        <v>0</v>
      </c>
      <c r="M8850" t="str">
        <f>IF(ISERROR(VLOOKUP(A8850,'[1]Ecart validé'!$A:$A,1,FALSE)),Z8850,"Ecart Validé")</f>
        <v>valid</v>
      </c>
      <c r="R8850" t="s">
        <v>30</v>
      </c>
      <c r="X8850"/>
      <c r="Y8850"/>
      <c r="Z8850" t="s">
        <v>31</v>
      </c>
    </row>
    <row r="8851" spans="1:26" x14ac:dyDescent="0.3">
      <c r="A8851" t="s">
        <v>11432</v>
      </c>
      <c r="B8851" t="s">
        <v>3157</v>
      </c>
      <c r="C8851">
        <v>29450</v>
      </c>
      <c r="D8851" t="str">
        <f>+VLOOKUP(C8851,Param!K:L,2,FALSE)</f>
        <v>BERNARDAUD</v>
      </c>
      <c r="E8851">
        <v>27314020</v>
      </c>
      <c r="F8851" t="s">
        <v>8617</v>
      </c>
      <c r="G8851" t="s">
        <v>29</v>
      </c>
      <c r="H8851" s="5">
        <v>1027.69</v>
      </c>
      <c r="I8851" s="5">
        <v>1027.683</v>
      </c>
      <c r="J8851" s="5">
        <v>7.0000000000618396E-3</v>
      </c>
      <c r="K8851" s="5">
        <v>1027.69</v>
      </c>
      <c r="L8851" s="5">
        <v>0</v>
      </c>
      <c r="M8851" t="str">
        <f>IF(ISERROR(VLOOKUP(A8851,'[1]Ecart validé'!$A:$A,1,FALSE)),Z8851,"Ecart Validé")</f>
        <v>valid</v>
      </c>
      <c r="R8851" t="s">
        <v>30</v>
      </c>
      <c r="X8851"/>
      <c r="Y8851"/>
      <c r="Z8851" t="s">
        <v>31</v>
      </c>
    </row>
    <row r="8852" spans="1:26" x14ac:dyDescent="0.3">
      <c r="A8852" t="s">
        <v>11433</v>
      </c>
      <c r="B8852" t="s">
        <v>3157</v>
      </c>
      <c r="C8852">
        <v>29450</v>
      </c>
      <c r="D8852" t="str">
        <f>+VLOOKUP(C8852,Param!K:L,2,FALSE)</f>
        <v>BERNARDAUD</v>
      </c>
      <c r="E8852">
        <v>27314020</v>
      </c>
      <c r="F8852" t="s">
        <v>8260</v>
      </c>
      <c r="G8852" t="s">
        <v>29</v>
      </c>
      <c r="H8852" s="5">
        <v>139.81</v>
      </c>
      <c r="I8852" s="5">
        <v>139.80840000000001</v>
      </c>
      <c r="J8852" s="5">
        <v>1.59999999999627E-3</v>
      </c>
      <c r="K8852" s="5">
        <v>139.81</v>
      </c>
      <c r="L8852" s="5">
        <v>0</v>
      </c>
      <c r="M8852" t="str">
        <f>IF(ISERROR(VLOOKUP(A8852,'[1]Ecart validé'!$A:$A,1,FALSE)),Z8852,"Ecart Validé")</f>
        <v>valid</v>
      </c>
      <c r="R8852" t="s">
        <v>30</v>
      </c>
      <c r="X8852"/>
      <c r="Y8852"/>
      <c r="Z8852" t="s">
        <v>31</v>
      </c>
    </row>
    <row r="8853" spans="1:26" x14ac:dyDescent="0.3">
      <c r="A8853" t="s">
        <v>11434</v>
      </c>
      <c r="B8853" t="s">
        <v>3157</v>
      </c>
      <c r="C8853">
        <v>29450</v>
      </c>
      <c r="D8853" t="str">
        <f>+VLOOKUP(C8853,Param!K:L,2,FALSE)</f>
        <v>BERNARDAUD</v>
      </c>
      <c r="E8853">
        <v>27314020</v>
      </c>
      <c r="F8853" t="s">
        <v>8262</v>
      </c>
      <c r="G8853" t="s">
        <v>29</v>
      </c>
      <c r="H8853" s="5">
        <v>881.25</v>
      </c>
      <c r="I8853" s="5">
        <v>881.25300000000004</v>
      </c>
      <c r="J8853" s="5">
        <v>-3.0000000000427402E-3</v>
      </c>
      <c r="K8853" s="5">
        <v>881.25</v>
      </c>
      <c r="L8853" s="5">
        <v>0</v>
      </c>
      <c r="M8853" t="str">
        <f>IF(ISERROR(VLOOKUP(A8853,'[1]Ecart validé'!$A:$A,1,FALSE)),Z8853,"Ecart Validé")</f>
        <v>valid</v>
      </c>
      <c r="R8853" t="s">
        <v>30</v>
      </c>
      <c r="X8853"/>
      <c r="Y8853"/>
      <c r="Z8853" t="s">
        <v>31</v>
      </c>
    </row>
    <row r="8854" spans="1:26" x14ac:dyDescent="0.3">
      <c r="A8854" t="s">
        <v>11435</v>
      </c>
      <c r="B8854" t="s">
        <v>3157</v>
      </c>
      <c r="C8854">
        <v>29450</v>
      </c>
      <c r="D8854" t="str">
        <f>+VLOOKUP(C8854,Param!K:L,2,FALSE)</f>
        <v>BERNARDAUD</v>
      </c>
      <c r="E8854">
        <v>27314020</v>
      </c>
      <c r="F8854" t="s">
        <v>8264</v>
      </c>
      <c r="G8854" t="s">
        <v>29</v>
      </c>
      <c r="H8854" s="5">
        <v>3152.68</v>
      </c>
      <c r="I8854" s="5">
        <v>3152.6844000000001</v>
      </c>
      <c r="J8854" s="5">
        <v>-4.40000000025975E-3</v>
      </c>
      <c r="K8854" s="5">
        <v>3152.68</v>
      </c>
      <c r="L8854" s="5">
        <v>0</v>
      </c>
      <c r="M8854" t="str">
        <f>IF(ISERROR(VLOOKUP(A8854,'[1]Ecart validé'!$A:$A,1,FALSE)),Z8854,"Ecart Validé")</f>
        <v>valid</v>
      </c>
      <c r="R8854" t="s">
        <v>30</v>
      </c>
      <c r="X8854"/>
      <c r="Y8854"/>
      <c r="Z8854" t="s">
        <v>31</v>
      </c>
    </row>
    <row r="8855" spans="1:26" x14ac:dyDescent="0.3">
      <c r="A8855" t="s">
        <v>11436</v>
      </c>
      <c r="B8855" t="s">
        <v>3157</v>
      </c>
      <c r="C8855">
        <v>29450</v>
      </c>
      <c r="D8855" t="str">
        <f>+VLOOKUP(C8855,Param!K:L,2,FALSE)</f>
        <v>BERNARDAUD</v>
      </c>
      <c r="E8855">
        <v>27314020</v>
      </c>
      <c r="F8855" t="s">
        <v>8266</v>
      </c>
      <c r="G8855" t="s">
        <v>29</v>
      </c>
      <c r="H8855" s="5">
        <v>12125.34</v>
      </c>
      <c r="I8855" s="5">
        <v>12125.3406</v>
      </c>
      <c r="J8855" s="5">
        <v>-5.9999999939464E-4</v>
      </c>
      <c r="K8855" s="5">
        <v>12125.34</v>
      </c>
      <c r="L8855" s="5">
        <v>0</v>
      </c>
      <c r="M8855" t="str">
        <f>IF(ISERROR(VLOOKUP(A8855,'[1]Ecart validé'!$A:$A,1,FALSE)),Z8855,"Ecart Validé")</f>
        <v>valid</v>
      </c>
      <c r="R8855" t="s">
        <v>30</v>
      </c>
      <c r="X8855"/>
      <c r="Y8855"/>
      <c r="Z8855" t="s">
        <v>31</v>
      </c>
    </row>
    <row r="8856" spans="1:26" x14ac:dyDescent="0.3">
      <c r="A8856" t="s">
        <v>11437</v>
      </c>
      <c r="B8856" t="s">
        <v>3157</v>
      </c>
      <c r="C8856">
        <v>51769</v>
      </c>
      <c r="D8856" t="str">
        <f>+VLOOKUP(C8856,Param!K:L,2,FALSE)</f>
        <v>REFRIGERATION FRANCE SAS</v>
      </c>
      <c r="E8856">
        <v>26147054</v>
      </c>
      <c r="F8856" t="s">
        <v>8260</v>
      </c>
      <c r="G8856" t="s">
        <v>29</v>
      </c>
      <c r="H8856" s="5">
        <v>150.12</v>
      </c>
      <c r="I8856" s="5">
        <v>150.12899999999999</v>
      </c>
      <c r="J8856" s="5">
        <v>-8.9999999999861302E-3</v>
      </c>
      <c r="K8856" s="5">
        <v>150.12</v>
      </c>
      <c r="L8856" s="5">
        <v>0</v>
      </c>
      <c r="M8856" t="str">
        <f>IF(ISERROR(VLOOKUP(A8856,'[1]Ecart validé'!$A:$A,1,FALSE)),Z8856,"Ecart Validé")</f>
        <v>valid</v>
      </c>
      <c r="R8856" t="s">
        <v>30</v>
      </c>
      <c r="X8856"/>
      <c r="Y8856"/>
      <c r="Z8856" t="s">
        <v>31</v>
      </c>
    </row>
    <row r="8857" spans="1:26" x14ac:dyDescent="0.3">
      <c r="A8857" t="s">
        <v>11438</v>
      </c>
      <c r="B8857" t="s">
        <v>3157</v>
      </c>
      <c r="C8857">
        <v>51769</v>
      </c>
      <c r="D8857" t="str">
        <f>+VLOOKUP(C8857,Param!K:L,2,FALSE)</f>
        <v>REFRIGERATION FRANCE SAS</v>
      </c>
      <c r="E8857">
        <v>26147054</v>
      </c>
      <c r="F8857" t="s">
        <v>8262</v>
      </c>
      <c r="G8857" t="s">
        <v>29</v>
      </c>
      <c r="H8857" s="5">
        <v>-8.82</v>
      </c>
      <c r="I8857" s="5">
        <v>-8.8152000000000008</v>
      </c>
      <c r="J8857" s="5">
        <v>-4.7999999999994696E-3</v>
      </c>
      <c r="K8857" s="5">
        <v>-8.82</v>
      </c>
      <c r="L8857" s="5">
        <v>0</v>
      </c>
      <c r="M8857" t="str">
        <f>IF(ISERROR(VLOOKUP(A8857,'[1]Ecart validé'!$A:$A,1,FALSE)),Z8857,"Ecart Validé")</f>
        <v>valid</v>
      </c>
      <c r="R8857" t="s">
        <v>30</v>
      </c>
      <c r="X8857"/>
      <c r="Y8857"/>
      <c r="Z8857" t="s">
        <v>31</v>
      </c>
    </row>
    <row r="8858" spans="1:26" x14ac:dyDescent="0.3">
      <c r="A8858" t="s">
        <v>11439</v>
      </c>
      <c r="B8858" t="s">
        <v>3157</v>
      </c>
      <c r="C8858">
        <v>51769</v>
      </c>
      <c r="D8858" t="str">
        <f>+VLOOKUP(C8858,Param!K:L,2,FALSE)</f>
        <v>REFRIGERATION FRANCE SAS</v>
      </c>
      <c r="E8858">
        <v>26147054</v>
      </c>
      <c r="F8858" t="s">
        <v>8264</v>
      </c>
      <c r="G8858" t="s">
        <v>29</v>
      </c>
      <c r="H8858" s="5">
        <v>378</v>
      </c>
      <c r="I8858" s="5">
        <v>378.0093</v>
      </c>
      <c r="J8858" s="5">
        <v>-9.2999999999960892E-3</v>
      </c>
      <c r="K8858" s="5">
        <v>378</v>
      </c>
      <c r="L8858" s="5">
        <v>0</v>
      </c>
      <c r="M8858" t="str">
        <f>IF(ISERROR(VLOOKUP(A8858,'[1]Ecart validé'!$A:$A,1,FALSE)),Z8858,"Ecart Validé")</f>
        <v>valid</v>
      </c>
      <c r="R8858" t="s">
        <v>30</v>
      </c>
      <c r="X8858"/>
      <c r="Y8858"/>
      <c r="Z8858" t="s">
        <v>31</v>
      </c>
    </row>
    <row r="8859" spans="1:26" x14ac:dyDescent="0.3">
      <c r="A8859" t="s">
        <v>11440</v>
      </c>
      <c r="B8859" t="s">
        <v>3157</v>
      </c>
      <c r="C8859">
        <v>51769</v>
      </c>
      <c r="D8859" t="str">
        <f>+VLOOKUP(C8859,Param!K:L,2,FALSE)</f>
        <v>REFRIGERATION FRANCE SAS</v>
      </c>
      <c r="E8859">
        <v>26147054</v>
      </c>
      <c r="F8859" t="s">
        <v>8266</v>
      </c>
      <c r="G8859" t="s">
        <v>29</v>
      </c>
      <c r="H8859" s="5">
        <v>213.75</v>
      </c>
      <c r="I8859" s="5">
        <v>213.7467</v>
      </c>
      <c r="J8859" s="5">
        <v>3.2999999999958601E-3</v>
      </c>
      <c r="K8859" s="5">
        <v>213.75</v>
      </c>
      <c r="L8859" s="5">
        <v>0</v>
      </c>
      <c r="M8859" t="str">
        <f>IF(ISERROR(VLOOKUP(A8859,'[1]Ecart validé'!$A:$A,1,FALSE)),Z8859,"Ecart Validé")</f>
        <v>valid</v>
      </c>
      <c r="R8859" t="s">
        <v>30</v>
      </c>
      <c r="X8859"/>
      <c r="Y8859"/>
      <c r="Z8859" t="s">
        <v>31</v>
      </c>
    </row>
    <row r="8860" spans="1:26" x14ac:dyDescent="0.3">
      <c r="A8860" t="s">
        <v>11441</v>
      </c>
      <c r="B8860" t="s">
        <v>3157</v>
      </c>
      <c r="C8860">
        <v>51769</v>
      </c>
      <c r="D8860" t="str">
        <f>+VLOOKUP(C8860,Param!K:L,2,FALSE)</f>
        <v>REFRIGERATION FRANCE SAS</v>
      </c>
      <c r="E8860" t="s">
        <v>4337</v>
      </c>
      <c r="F8860" t="s">
        <v>8262</v>
      </c>
      <c r="G8860" t="s">
        <v>29</v>
      </c>
      <c r="H8860" s="5">
        <v>278.39999999999998</v>
      </c>
      <c r="I8860" s="5">
        <v>278.39999999999998</v>
      </c>
      <c r="J8860" s="5">
        <v>0</v>
      </c>
      <c r="K8860" s="5">
        <v>278.39999999999998</v>
      </c>
      <c r="L8860" s="5">
        <v>0</v>
      </c>
      <c r="M8860" t="str">
        <f>IF(ISERROR(VLOOKUP(A8860,'[1]Ecart validé'!$A:$A,1,FALSE)),Z8860,"Ecart Validé")</f>
        <v>valid</v>
      </c>
      <c r="R8860" t="s">
        <v>30</v>
      </c>
      <c r="X8860"/>
      <c r="Y8860"/>
      <c r="Z8860" t="s">
        <v>31</v>
      </c>
    </row>
    <row r="8861" spans="1:26" x14ac:dyDescent="0.3">
      <c r="A8861" t="s">
        <v>11442</v>
      </c>
      <c r="B8861" t="s">
        <v>3157</v>
      </c>
      <c r="C8861">
        <v>51769</v>
      </c>
      <c r="D8861" t="str">
        <f>+VLOOKUP(C8861,Param!K:L,2,FALSE)</f>
        <v>REFRIGERATION FRANCE SAS</v>
      </c>
      <c r="E8861" t="s">
        <v>4337</v>
      </c>
      <c r="F8861" t="s">
        <v>8264</v>
      </c>
      <c r="G8861" t="s">
        <v>29</v>
      </c>
      <c r="H8861" s="5">
        <v>293.02999999999997</v>
      </c>
      <c r="I8861" s="5">
        <v>293.02499999999998</v>
      </c>
      <c r="J8861" s="5">
        <v>4.9999999999954499E-3</v>
      </c>
      <c r="K8861" s="5">
        <v>293.02999999999997</v>
      </c>
      <c r="L8861" s="5">
        <v>0</v>
      </c>
      <c r="M8861" t="str">
        <f>IF(ISERROR(VLOOKUP(A8861,'[1]Ecart validé'!$A:$A,1,FALSE)),Z8861,"Ecart Validé")</f>
        <v>valid</v>
      </c>
      <c r="R8861" t="s">
        <v>30</v>
      </c>
      <c r="X8861"/>
      <c r="Y8861"/>
      <c r="Z8861" t="s">
        <v>31</v>
      </c>
    </row>
    <row r="8862" spans="1:26" x14ac:dyDescent="0.3">
      <c r="A8862" t="s">
        <v>11443</v>
      </c>
      <c r="B8862" t="s">
        <v>3157</v>
      </c>
      <c r="C8862">
        <v>51769</v>
      </c>
      <c r="D8862" t="str">
        <f>+VLOOKUP(C8862,Param!K:L,2,FALSE)</f>
        <v>REFRIGERATION FRANCE SAS</v>
      </c>
      <c r="E8862" t="s">
        <v>4337</v>
      </c>
      <c r="F8862" t="s">
        <v>8266</v>
      </c>
      <c r="G8862" t="s">
        <v>29</v>
      </c>
      <c r="H8862" s="5">
        <v>533.66999999999996</v>
      </c>
      <c r="I8862" s="5">
        <v>533.66499999999996</v>
      </c>
      <c r="J8862" s="5">
        <v>4.9999999999954499E-3</v>
      </c>
      <c r="K8862" s="5">
        <v>533.66999999999996</v>
      </c>
      <c r="L8862" s="5">
        <v>0</v>
      </c>
      <c r="M8862" t="str">
        <f>IF(ISERROR(VLOOKUP(A8862,'[1]Ecart validé'!$A:$A,1,FALSE)),Z8862,"Ecart Validé")</f>
        <v>valid</v>
      </c>
      <c r="R8862" t="s">
        <v>30</v>
      </c>
      <c r="X8862"/>
      <c r="Y8862"/>
      <c r="Z8862" t="s">
        <v>31</v>
      </c>
    </row>
    <row r="8863" spans="1:26" x14ac:dyDescent="0.3">
      <c r="A8863" t="s">
        <v>11444</v>
      </c>
      <c r="B8863" t="s">
        <v>3157</v>
      </c>
      <c r="C8863">
        <v>51769</v>
      </c>
      <c r="D8863" t="str">
        <f>+VLOOKUP(C8863,Param!K:L,2,FALSE)</f>
        <v>REFRIGERATION FRANCE SAS</v>
      </c>
      <c r="E8863" t="s">
        <v>4340</v>
      </c>
      <c r="F8863" t="s">
        <v>8271</v>
      </c>
      <c r="G8863" t="s">
        <v>29</v>
      </c>
      <c r="H8863" s="5">
        <v>1415.79</v>
      </c>
      <c r="I8863" s="5">
        <v>1415.79</v>
      </c>
      <c r="J8863" s="5">
        <v>0</v>
      </c>
      <c r="K8863" s="5">
        <v>1415.79</v>
      </c>
      <c r="L8863" s="5">
        <v>0</v>
      </c>
      <c r="M8863" t="str">
        <f>IF(ISERROR(VLOOKUP(A8863,'[1]Ecart validé'!$A:$A,1,FALSE)),Z8863,"Ecart Validé")</f>
        <v>valid</v>
      </c>
      <c r="R8863" t="s">
        <v>30</v>
      </c>
      <c r="X8863"/>
      <c r="Y8863"/>
      <c r="Z8863" t="s">
        <v>31</v>
      </c>
    </row>
    <row r="8864" spans="1:26" x14ac:dyDescent="0.3">
      <c r="A8864" t="s">
        <v>11445</v>
      </c>
      <c r="B8864" t="s">
        <v>3157</v>
      </c>
      <c r="C8864">
        <v>61543</v>
      </c>
      <c r="D8864" t="str">
        <f>+VLOOKUP(C8864,Param!K:L,2,FALSE)</f>
        <v>NOUVELLE SOCIETE MANIERE</v>
      </c>
      <c r="E8864">
        <v>26089090</v>
      </c>
      <c r="F8864" t="s">
        <v>8617</v>
      </c>
      <c r="G8864" t="s">
        <v>29</v>
      </c>
      <c r="H8864" s="5">
        <v>3.76</v>
      </c>
      <c r="I8864" s="5">
        <v>3.75</v>
      </c>
      <c r="J8864" s="5">
        <v>9.9999999999997799E-3</v>
      </c>
      <c r="K8864" s="5">
        <v>3.76</v>
      </c>
      <c r="L8864" s="5">
        <v>0</v>
      </c>
      <c r="M8864" t="str">
        <f>IF(ISERROR(VLOOKUP(A8864,'[1]Ecart validé'!$A:$A,1,FALSE)),Z8864,"Ecart Validé")</f>
        <v>valid</v>
      </c>
      <c r="R8864" t="s">
        <v>30</v>
      </c>
      <c r="X8864"/>
      <c r="Y8864"/>
      <c r="Z8864" t="s">
        <v>31</v>
      </c>
    </row>
    <row r="8865" spans="1:26" x14ac:dyDescent="0.3">
      <c r="A8865" t="s">
        <v>11446</v>
      </c>
      <c r="B8865" t="s">
        <v>3157</v>
      </c>
      <c r="C8865">
        <v>61543</v>
      </c>
      <c r="D8865" t="str">
        <f>+VLOOKUP(C8865,Param!K:L,2,FALSE)</f>
        <v>NOUVELLE SOCIETE MANIERE</v>
      </c>
      <c r="E8865">
        <v>26089090</v>
      </c>
      <c r="F8865" t="s">
        <v>8260</v>
      </c>
      <c r="G8865" t="s">
        <v>29</v>
      </c>
      <c r="H8865" s="5">
        <v>12</v>
      </c>
      <c r="I8865" s="5">
        <v>12</v>
      </c>
      <c r="J8865" s="5">
        <v>0</v>
      </c>
      <c r="K8865" s="5">
        <v>12</v>
      </c>
      <c r="L8865" s="5">
        <v>0</v>
      </c>
      <c r="M8865" t="str">
        <f>IF(ISERROR(VLOOKUP(A8865,'[1]Ecart validé'!$A:$A,1,FALSE)),Z8865,"Ecart Validé")</f>
        <v>valid</v>
      </c>
      <c r="R8865" t="s">
        <v>30</v>
      </c>
      <c r="X8865"/>
      <c r="Y8865"/>
      <c r="Z8865" t="s">
        <v>31</v>
      </c>
    </row>
    <row r="8866" spans="1:26" x14ac:dyDescent="0.3">
      <c r="A8866" t="s">
        <v>11447</v>
      </c>
      <c r="B8866" t="s">
        <v>3157</v>
      </c>
      <c r="C8866">
        <v>61543</v>
      </c>
      <c r="D8866" t="str">
        <f>+VLOOKUP(C8866,Param!K:L,2,FALSE)</f>
        <v>NOUVELLE SOCIETE MANIERE</v>
      </c>
      <c r="E8866">
        <v>26089090</v>
      </c>
      <c r="F8866" t="s">
        <v>8262</v>
      </c>
      <c r="G8866" t="s">
        <v>29</v>
      </c>
      <c r="H8866" s="5">
        <v>14.4</v>
      </c>
      <c r="I8866" s="5">
        <v>14.4</v>
      </c>
      <c r="J8866" s="5">
        <v>0</v>
      </c>
      <c r="K8866" s="5">
        <v>14.4</v>
      </c>
      <c r="L8866" s="5">
        <v>0</v>
      </c>
      <c r="M8866" t="str">
        <f>IF(ISERROR(VLOOKUP(A8866,'[1]Ecart validé'!$A:$A,1,FALSE)),Z8866,"Ecart Validé")</f>
        <v>valid</v>
      </c>
      <c r="R8866" t="s">
        <v>30</v>
      </c>
      <c r="X8866"/>
      <c r="Y8866"/>
      <c r="Z8866" t="s">
        <v>31</v>
      </c>
    </row>
    <row r="8867" spans="1:26" x14ac:dyDescent="0.3">
      <c r="A8867" t="s">
        <v>11448</v>
      </c>
      <c r="B8867" t="s">
        <v>3157</v>
      </c>
      <c r="C8867">
        <v>61543</v>
      </c>
      <c r="D8867" t="str">
        <f>+VLOOKUP(C8867,Param!K:L,2,FALSE)</f>
        <v>NOUVELLE SOCIETE MANIERE</v>
      </c>
      <c r="E8867">
        <v>26089090</v>
      </c>
      <c r="F8867" t="s">
        <v>8264</v>
      </c>
      <c r="G8867" t="s">
        <v>29</v>
      </c>
      <c r="H8867" s="5">
        <v>12</v>
      </c>
      <c r="I8867" s="5">
        <v>12</v>
      </c>
      <c r="J8867" s="5">
        <v>0</v>
      </c>
      <c r="K8867" s="5">
        <v>12</v>
      </c>
      <c r="L8867" s="5">
        <v>0</v>
      </c>
      <c r="M8867" t="str">
        <f>IF(ISERROR(VLOOKUP(A8867,'[1]Ecart validé'!$A:$A,1,FALSE)),Z8867,"Ecart Validé")</f>
        <v>valid</v>
      </c>
      <c r="R8867" t="s">
        <v>30</v>
      </c>
      <c r="X8867"/>
      <c r="Y8867"/>
      <c r="Z8867" t="s">
        <v>31</v>
      </c>
    </row>
    <row r="8868" spans="1:26" x14ac:dyDescent="0.3">
      <c r="A8868" t="s">
        <v>11449</v>
      </c>
      <c r="B8868" t="s">
        <v>3157</v>
      </c>
      <c r="C8868">
        <v>61543</v>
      </c>
      <c r="D8868" t="str">
        <f>+VLOOKUP(C8868,Param!K:L,2,FALSE)</f>
        <v>NOUVELLE SOCIETE MANIERE</v>
      </c>
      <c r="E8868">
        <v>26089090</v>
      </c>
      <c r="F8868" t="s">
        <v>8266</v>
      </c>
      <c r="G8868" t="s">
        <v>29</v>
      </c>
      <c r="H8868" s="5">
        <v>17</v>
      </c>
      <c r="I8868" s="5">
        <v>17</v>
      </c>
      <c r="J8868" s="5">
        <v>0</v>
      </c>
      <c r="K8868" s="5">
        <v>17</v>
      </c>
      <c r="L8868" s="5">
        <v>0</v>
      </c>
      <c r="M8868" t="str">
        <f>IF(ISERROR(VLOOKUP(A8868,'[1]Ecart validé'!$A:$A,1,FALSE)),Z8868,"Ecart Validé")</f>
        <v>valid</v>
      </c>
      <c r="R8868" t="s">
        <v>30</v>
      </c>
      <c r="X8868"/>
      <c r="Y8868"/>
      <c r="Z8868" t="s">
        <v>31</v>
      </c>
    </row>
    <row r="8869" spans="1:26" x14ac:dyDescent="0.3">
      <c r="A8869" t="s">
        <v>11450</v>
      </c>
      <c r="B8869" t="s">
        <v>3157</v>
      </c>
      <c r="C8869">
        <v>45339</v>
      </c>
      <c r="D8869" t="str">
        <f>+VLOOKUP(C8869,Param!K:L,2,FALSE)</f>
        <v>PERNOD RICARD France</v>
      </c>
      <c r="E8869" t="s">
        <v>3925</v>
      </c>
      <c r="F8869" t="s">
        <v>8260</v>
      </c>
      <c r="G8869" t="s">
        <v>29</v>
      </c>
      <c r="H8869" s="5">
        <v>3.48</v>
      </c>
      <c r="I8869" s="5">
        <v>3.48</v>
      </c>
      <c r="J8869" s="5">
        <v>0</v>
      </c>
      <c r="K8869" s="5">
        <v>3.48</v>
      </c>
      <c r="L8869" s="5">
        <v>0</v>
      </c>
      <c r="M8869" t="str">
        <f>IF(ISERROR(VLOOKUP(A8869,'[1]Ecart validé'!$A:$A,1,FALSE)),Z8869,"Ecart Validé")</f>
        <v>valid</v>
      </c>
      <c r="R8869" t="s">
        <v>30</v>
      </c>
      <c r="X8869"/>
      <c r="Y8869"/>
      <c r="Z8869" t="s">
        <v>31</v>
      </c>
    </row>
    <row r="8870" spans="1:26" x14ac:dyDescent="0.3">
      <c r="A8870" t="s">
        <v>11451</v>
      </c>
      <c r="B8870" t="s">
        <v>3157</v>
      </c>
      <c r="C8870">
        <v>45339</v>
      </c>
      <c r="D8870" t="str">
        <f>+VLOOKUP(C8870,Param!K:L,2,FALSE)</f>
        <v>PERNOD RICARD France</v>
      </c>
      <c r="E8870" t="s">
        <v>3925</v>
      </c>
      <c r="F8870" t="s">
        <v>8262</v>
      </c>
      <c r="G8870" t="s">
        <v>29</v>
      </c>
      <c r="H8870" s="5">
        <v>1175.3599999999999</v>
      </c>
      <c r="I8870" s="5">
        <v>1175.3652</v>
      </c>
      <c r="J8870" s="5">
        <v>-5.2000000000589301E-3</v>
      </c>
      <c r="K8870" s="5">
        <v>1175.3599999999999</v>
      </c>
      <c r="L8870" s="5">
        <v>0</v>
      </c>
      <c r="M8870" t="str">
        <f>IF(ISERROR(VLOOKUP(A8870,'[1]Ecart validé'!$A:$A,1,FALSE)),Z8870,"Ecart Validé")</f>
        <v>valid</v>
      </c>
      <c r="R8870" t="s">
        <v>30</v>
      </c>
      <c r="X8870"/>
      <c r="Y8870"/>
      <c r="Z8870" t="s">
        <v>31</v>
      </c>
    </row>
    <row r="8871" spans="1:26" x14ac:dyDescent="0.3">
      <c r="A8871" t="s">
        <v>11452</v>
      </c>
      <c r="B8871" t="s">
        <v>3157</v>
      </c>
      <c r="C8871">
        <v>45339</v>
      </c>
      <c r="D8871" t="str">
        <f>+VLOOKUP(C8871,Param!K:L,2,FALSE)</f>
        <v>PERNOD RICARD France</v>
      </c>
      <c r="E8871" t="s">
        <v>3925</v>
      </c>
      <c r="F8871" t="s">
        <v>8264</v>
      </c>
      <c r="G8871" t="s">
        <v>29</v>
      </c>
      <c r="H8871" s="5">
        <v>595.86</v>
      </c>
      <c r="I8871" s="5">
        <v>595.85640000000001</v>
      </c>
      <c r="J8871" s="5">
        <v>3.6000000000058199E-3</v>
      </c>
      <c r="K8871" s="5">
        <v>595.86</v>
      </c>
      <c r="L8871" s="5">
        <v>0</v>
      </c>
      <c r="M8871" t="str">
        <f>IF(ISERROR(VLOOKUP(A8871,'[1]Ecart validé'!$A:$A,1,FALSE)),Z8871,"Ecart Validé")</f>
        <v>valid</v>
      </c>
      <c r="R8871" t="s">
        <v>30</v>
      </c>
      <c r="X8871"/>
      <c r="Y8871"/>
      <c r="Z8871" t="s">
        <v>31</v>
      </c>
    </row>
    <row r="8872" spans="1:26" x14ac:dyDescent="0.3">
      <c r="A8872" t="s">
        <v>11453</v>
      </c>
      <c r="B8872" t="s">
        <v>3157</v>
      </c>
      <c r="C8872">
        <v>45339</v>
      </c>
      <c r="D8872" t="str">
        <f>+VLOOKUP(C8872,Param!K:L,2,FALSE)</f>
        <v>PERNOD RICARD France</v>
      </c>
      <c r="E8872" t="s">
        <v>3925</v>
      </c>
      <c r="F8872" t="s">
        <v>8266</v>
      </c>
      <c r="G8872" t="s">
        <v>29</v>
      </c>
      <c r="H8872" s="5">
        <v>395.78</v>
      </c>
      <c r="I8872" s="5">
        <v>395.7876</v>
      </c>
      <c r="J8872" s="5">
        <v>-7.6000000000249202E-3</v>
      </c>
      <c r="K8872" s="5">
        <v>395.78</v>
      </c>
      <c r="L8872" s="5">
        <v>0</v>
      </c>
      <c r="M8872" t="str">
        <f>IF(ISERROR(VLOOKUP(A8872,'[1]Ecart validé'!$A:$A,1,FALSE)),Z8872,"Ecart Validé")</f>
        <v>valid</v>
      </c>
      <c r="R8872" t="s">
        <v>30</v>
      </c>
      <c r="X8872"/>
      <c r="Y8872"/>
      <c r="Z8872" t="s">
        <v>31</v>
      </c>
    </row>
    <row r="8873" spans="1:26" x14ac:dyDescent="0.3">
      <c r="A8873" t="s">
        <v>11454</v>
      </c>
      <c r="B8873" t="s">
        <v>3157</v>
      </c>
      <c r="C8873">
        <v>45339</v>
      </c>
      <c r="D8873" t="str">
        <f>+VLOOKUP(C8873,Param!K:L,2,FALSE)</f>
        <v>PERNOD RICARD France</v>
      </c>
      <c r="E8873" t="s">
        <v>11455</v>
      </c>
      <c r="F8873" t="s">
        <v>8271</v>
      </c>
      <c r="G8873" t="s">
        <v>29</v>
      </c>
      <c r="H8873" s="5">
        <v>9532.76</v>
      </c>
      <c r="I8873" s="5">
        <v>9532.7564000000002</v>
      </c>
      <c r="J8873" s="5">
        <v>3.6000000000058199E-3</v>
      </c>
      <c r="K8873" s="5">
        <v>9532.76</v>
      </c>
      <c r="L8873" s="5">
        <v>0</v>
      </c>
      <c r="M8873" t="str">
        <f>IF(ISERROR(VLOOKUP(A8873,'[1]Ecart validé'!$A:$A,1,FALSE)),Z8873,"Ecart Validé")</f>
        <v>valid</v>
      </c>
      <c r="R8873" t="s">
        <v>30</v>
      </c>
      <c r="X8873"/>
      <c r="Y8873"/>
      <c r="Z8873" t="s">
        <v>31</v>
      </c>
    </row>
    <row r="8874" spans="1:26" x14ac:dyDescent="0.3">
      <c r="A8874" t="s">
        <v>11456</v>
      </c>
      <c r="B8874" t="s">
        <v>3157</v>
      </c>
      <c r="C8874">
        <v>45339</v>
      </c>
      <c r="D8874" t="str">
        <f>+VLOOKUP(C8874,Param!K:L,2,FALSE)</f>
        <v>PERNOD RICARD France</v>
      </c>
      <c r="E8874" t="s">
        <v>3929</v>
      </c>
      <c r="F8874" t="s">
        <v>8271</v>
      </c>
      <c r="G8874" t="s">
        <v>29</v>
      </c>
      <c r="H8874" s="5">
        <v>11427.79</v>
      </c>
      <c r="I8874" s="5">
        <v>11427.7922</v>
      </c>
      <c r="J8874" s="5">
        <v>-2.1999999989930001E-3</v>
      </c>
      <c r="K8874" s="5">
        <v>11427.79</v>
      </c>
      <c r="L8874" s="5">
        <v>0</v>
      </c>
      <c r="M8874" t="str">
        <f>IF(ISERROR(VLOOKUP(A8874,'[1]Ecart validé'!$A:$A,1,FALSE)),Z8874,"Ecart Validé")</f>
        <v>valid</v>
      </c>
      <c r="R8874" t="s">
        <v>30</v>
      </c>
      <c r="X8874"/>
      <c r="Y8874"/>
      <c r="Z8874" t="s">
        <v>31</v>
      </c>
    </row>
    <row r="8875" spans="1:26" x14ac:dyDescent="0.3">
      <c r="A8875" t="s">
        <v>11457</v>
      </c>
      <c r="B8875" t="s">
        <v>3157</v>
      </c>
      <c r="C8875">
        <v>45339</v>
      </c>
      <c r="D8875" t="str">
        <f>+VLOOKUP(C8875,Param!K:L,2,FALSE)</f>
        <v>PERNOD RICARD France</v>
      </c>
      <c r="E8875" t="s">
        <v>3933</v>
      </c>
      <c r="F8875" t="s">
        <v>8271</v>
      </c>
      <c r="G8875" t="s">
        <v>29</v>
      </c>
      <c r="H8875" s="5">
        <v>68969.38</v>
      </c>
      <c r="I8875" s="5">
        <v>68969.387400000007</v>
      </c>
      <c r="J8875" s="5">
        <v>-7.4000000022351698E-3</v>
      </c>
      <c r="K8875" s="5">
        <v>68969.38</v>
      </c>
      <c r="L8875" s="5">
        <v>0</v>
      </c>
      <c r="M8875" t="str">
        <f>IF(ISERROR(VLOOKUP(A8875,'[1]Ecart validé'!$A:$A,1,FALSE)),Z8875,"Ecart Validé")</f>
        <v>valid</v>
      </c>
      <c r="R8875" t="s">
        <v>30</v>
      </c>
      <c r="X8875"/>
      <c r="Y8875"/>
      <c r="Z8875" t="s">
        <v>31</v>
      </c>
    </row>
    <row r="8876" spans="1:26" x14ac:dyDescent="0.3">
      <c r="A8876" t="s">
        <v>11458</v>
      </c>
      <c r="B8876" t="s">
        <v>3157</v>
      </c>
      <c r="C8876">
        <v>43802</v>
      </c>
      <c r="D8876" t="str">
        <f>+VLOOKUP(C8876,Param!K:L,2,FALSE)</f>
        <v>BACARDI MARTINI FRANCE</v>
      </c>
      <c r="E8876">
        <v>1553045</v>
      </c>
      <c r="F8876" t="s">
        <v>8617</v>
      </c>
      <c r="G8876" t="s">
        <v>29</v>
      </c>
      <c r="H8876" s="5">
        <v>1193.2</v>
      </c>
      <c r="I8876" s="5">
        <v>1193.1917000000001</v>
      </c>
      <c r="J8876" s="5">
        <v>8.2999999999628891E-3</v>
      </c>
      <c r="K8876" s="5">
        <v>1193.2</v>
      </c>
      <c r="L8876" s="5">
        <v>0</v>
      </c>
      <c r="M8876" t="str">
        <f>IF(ISERROR(VLOOKUP(A8876,'[1]Ecart validé'!$A:$A,1,FALSE)),Z8876,"Ecart Validé")</f>
        <v>valid</v>
      </c>
      <c r="R8876" t="s">
        <v>30</v>
      </c>
      <c r="X8876"/>
      <c r="Y8876"/>
      <c r="Z8876" t="s">
        <v>31</v>
      </c>
    </row>
    <row r="8877" spans="1:26" x14ac:dyDescent="0.3">
      <c r="A8877" t="s">
        <v>11459</v>
      </c>
      <c r="B8877" t="s">
        <v>3157</v>
      </c>
      <c r="C8877">
        <v>43802</v>
      </c>
      <c r="D8877" t="str">
        <f>+VLOOKUP(C8877,Param!K:L,2,FALSE)</f>
        <v>BACARDI MARTINI FRANCE</v>
      </c>
      <c r="E8877">
        <v>1553045</v>
      </c>
      <c r="F8877" t="s">
        <v>8260</v>
      </c>
      <c r="G8877" t="s">
        <v>29</v>
      </c>
      <c r="H8877" s="5">
        <v>112.77</v>
      </c>
      <c r="I8877" s="5">
        <v>112.7688</v>
      </c>
      <c r="J8877" s="5">
        <v>1.1999999999972001E-3</v>
      </c>
      <c r="K8877" s="5">
        <v>112.77</v>
      </c>
      <c r="L8877" s="5">
        <v>0</v>
      </c>
      <c r="M8877" t="str">
        <f>IF(ISERROR(VLOOKUP(A8877,'[1]Ecart validé'!$A:$A,1,FALSE)),Z8877,"Ecart Validé")</f>
        <v>valid</v>
      </c>
      <c r="R8877" t="s">
        <v>30</v>
      </c>
      <c r="X8877"/>
      <c r="Y8877"/>
      <c r="Z8877" t="s">
        <v>31</v>
      </c>
    </row>
    <row r="8878" spans="1:26" x14ac:dyDescent="0.3">
      <c r="A8878" t="s">
        <v>11460</v>
      </c>
      <c r="B8878" t="s">
        <v>3157</v>
      </c>
      <c r="C8878">
        <v>43802</v>
      </c>
      <c r="D8878" t="str">
        <f>+VLOOKUP(C8878,Param!K:L,2,FALSE)</f>
        <v>BACARDI MARTINI FRANCE</v>
      </c>
      <c r="E8878">
        <v>1553045</v>
      </c>
      <c r="F8878" t="s">
        <v>8262</v>
      </c>
      <c r="G8878" t="s">
        <v>29</v>
      </c>
      <c r="H8878" s="5">
        <v>685.82</v>
      </c>
      <c r="I8878" s="5">
        <v>685.82399999999996</v>
      </c>
      <c r="J8878" s="5">
        <v>-3.9999999999054099E-3</v>
      </c>
      <c r="K8878" s="5">
        <v>685.82</v>
      </c>
      <c r="L8878" s="5">
        <v>0</v>
      </c>
      <c r="M8878" t="str">
        <f>IF(ISERROR(VLOOKUP(A8878,'[1]Ecart validé'!$A:$A,1,FALSE)),Z8878,"Ecart Validé")</f>
        <v>valid</v>
      </c>
      <c r="R8878" t="s">
        <v>30</v>
      </c>
      <c r="X8878"/>
      <c r="Y8878"/>
      <c r="Z8878" t="s">
        <v>31</v>
      </c>
    </row>
    <row r="8879" spans="1:26" x14ac:dyDescent="0.3">
      <c r="A8879" t="s">
        <v>11461</v>
      </c>
      <c r="B8879" t="s">
        <v>3157</v>
      </c>
      <c r="C8879">
        <v>43802</v>
      </c>
      <c r="D8879" t="str">
        <f>+VLOOKUP(C8879,Param!K:L,2,FALSE)</f>
        <v>BACARDI MARTINI FRANCE</v>
      </c>
      <c r="E8879">
        <v>1553045</v>
      </c>
      <c r="F8879" t="s">
        <v>8264</v>
      </c>
      <c r="G8879" t="s">
        <v>29</v>
      </c>
      <c r="H8879" s="5">
        <v>1312.26</v>
      </c>
      <c r="I8879" s="5">
        <v>1312.2616</v>
      </c>
      <c r="J8879" s="5">
        <v>-1.6000000000531099E-3</v>
      </c>
      <c r="K8879" s="5">
        <v>1312.26</v>
      </c>
      <c r="L8879" s="5">
        <v>0</v>
      </c>
      <c r="M8879" t="str">
        <f>IF(ISERROR(VLOOKUP(A8879,'[1]Ecart validé'!$A:$A,1,FALSE)),Z8879,"Ecart Validé")</f>
        <v>valid</v>
      </c>
      <c r="R8879" t="s">
        <v>30</v>
      </c>
      <c r="X8879"/>
      <c r="Y8879"/>
      <c r="Z8879" t="s">
        <v>31</v>
      </c>
    </row>
    <row r="8880" spans="1:26" x14ac:dyDescent="0.3">
      <c r="A8880" t="s">
        <v>11462</v>
      </c>
      <c r="B8880" t="s">
        <v>3157</v>
      </c>
      <c r="C8880">
        <v>43802</v>
      </c>
      <c r="D8880" t="str">
        <f>+VLOOKUP(C8880,Param!K:L,2,FALSE)</f>
        <v>BACARDI MARTINI FRANCE</v>
      </c>
      <c r="E8880">
        <v>1553045</v>
      </c>
      <c r="F8880" t="s">
        <v>8266</v>
      </c>
      <c r="G8880" t="s">
        <v>29</v>
      </c>
      <c r="H8880" s="5">
        <v>3086.97</v>
      </c>
      <c r="I8880" s="5">
        <v>3086.9656</v>
      </c>
      <c r="J8880" s="5">
        <v>4.399999999805E-3</v>
      </c>
      <c r="K8880" s="5">
        <v>3086.97</v>
      </c>
      <c r="L8880" s="5">
        <v>0</v>
      </c>
      <c r="M8880" t="str">
        <f>IF(ISERROR(VLOOKUP(A8880,'[1]Ecart validé'!$A:$A,1,FALSE)),Z8880,"Ecart Validé")</f>
        <v>valid</v>
      </c>
      <c r="R8880" t="s">
        <v>30</v>
      </c>
      <c r="X8880"/>
      <c r="Y8880"/>
      <c r="Z8880" t="s">
        <v>31</v>
      </c>
    </row>
    <row r="8881" spans="1:26" x14ac:dyDescent="0.3">
      <c r="A8881" t="s">
        <v>11463</v>
      </c>
      <c r="B8881" t="s">
        <v>3157</v>
      </c>
      <c r="C8881">
        <v>43802</v>
      </c>
      <c r="D8881" t="str">
        <f>+VLOOKUP(C8881,Param!K:L,2,FALSE)</f>
        <v>BACARDI MARTINI FRANCE</v>
      </c>
      <c r="E8881" t="s">
        <v>3635</v>
      </c>
      <c r="F8881" t="s">
        <v>8271</v>
      </c>
      <c r="G8881" t="s">
        <v>29</v>
      </c>
      <c r="H8881" s="5">
        <v>4170.32</v>
      </c>
      <c r="I8881" s="5">
        <v>5018.0183999999999</v>
      </c>
      <c r="J8881" s="5">
        <v>-847.69839999999897</v>
      </c>
      <c r="K8881" s="5">
        <v>5018.0183999999999</v>
      </c>
      <c r="L8881" s="5">
        <v>-847.69839999999897</v>
      </c>
      <c r="M8881" t="str">
        <f>IF(ISERROR(VLOOKUP(A8881,'[1]Ecart validé'!$A:$A,1,FALSE)),Z8881,"Ecart Validé")</f>
        <v>waiting</v>
      </c>
      <c r="N8881" t="s">
        <v>11464</v>
      </c>
      <c r="O8881" t="s">
        <v>11465</v>
      </c>
      <c r="P8881" t="s">
        <v>85</v>
      </c>
      <c r="Q8881" t="s">
        <v>11466</v>
      </c>
      <c r="R8881" t="s">
        <v>490</v>
      </c>
      <c r="S8881" t="s">
        <v>42</v>
      </c>
      <c r="X8881"/>
      <c r="Y8881"/>
      <c r="Z8881" t="s">
        <v>260</v>
      </c>
    </row>
    <row r="8882" spans="1:26" ht="57.6" x14ac:dyDescent="0.3">
      <c r="A8882" t="s">
        <v>11467</v>
      </c>
      <c r="B8882" t="s">
        <v>3157</v>
      </c>
      <c r="C8882">
        <v>43802</v>
      </c>
      <c r="D8882" t="str">
        <f>+VLOOKUP(C8882,Param!K:L,2,FALSE)</f>
        <v>BACARDI MARTINI FRANCE</v>
      </c>
      <c r="E8882" t="s">
        <v>3633</v>
      </c>
      <c r="F8882" t="s">
        <v>8271</v>
      </c>
      <c r="G8882" t="s">
        <v>29</v>
      </c>
      <c r="H8882" s="5">
        <v>21131.8</v>
      </c>
      <c r="I8882" s="5">
        <v>21131.794999999998</v>
      </c>
      <c r="J8882" s="5">
        <v>5.0000000010186297E-3</v>
      </c>
      <c r="K8882" s="5">
        <v>21131.8</v>
      </c>
      <c r="L8882" s="5">
        <v>0</v>
      </c>
      <c r="M8882" t="str">
        <f>IF(ISERROR(VLOOKUP(A8882,'[1]Ecart validé'!$A:$A,1,FALSE)),Z8882,"Ecart Validé")</f>
        <v>valid</v>
      </c>
      <c r="R8882" t="s">
        <v>490</v>
      </c>
      <c r="S8882" t="s">
        <v>42</v>
      </c>
      <c r="T8882" t="s">
        <v>325</v>
      </c>
      <c r="U8882" s="13" t="s">
        <v>11468</v>
      </c>
      <c r="V8882" t="s">
        <v>45</v>
      </c>
      <c r="W8882" t="s">
        <v>3214</v>
      </c>
      <c r="X8882" t="s">
        <v>458</v>
      </c>
      <c r="Y8882" t="s">
        <v>458</v>
      </c>
      <c r="Z8882" t="s">
        <v>31</v>
      </c>
    </row>
    <row r="8883" spans="1:26" x14ac:dyDescent="0.3">
      <c r="A8883" t="s">
        <v>11469</v>
      </c>
      <c r="B8883" t="s">
        <v>3157</v>
      </c>
      <c r="C8883">
        <v>43547</v>
      </c>
      <c r="D8883" t="str">
        <f>+VLOOKUP(C8883,Param!K:L,2,FALSE)</f>
        <v>UNIPRO</v>
      </c>
      <c r="E8883">
        <v>27255012</v>
      </c>
      <c r="F8883" t="s">
        <v>8617</v>
      </c>
      <c r="G8883" t="s">
        <v>29</v>
      </c>
      <c r="H8883" s="5">
        <v>370.68</v>
      </c>
      <c r="I8883" s="5">
        <v>370.68239999999997</v>
      </c>
      <c r="J8883" s="5">
        <v>-2.3999999999659801E-3</v>
      </c>
      <c r="K8883" s="5">
        <v>370.68</v>
      </c>
      <c r="L8883" s="5">
        <v>0</v>
      </c>
      <c r="M8883" t="str">
        <f>IF(ISERROR(VLOOKUP(A8883,'[1]Ecart validé'!$A:$A,1,FALSE)),Z8883,"Ecart Validé")</f>
        <v>valid</v>
      </c>
      <c r="R8883" t="s">
        <v>30</v>
      </c>
      <c r="X8883"/>
      <c r="Y8883"/>
      <c r="Z8883" t="s">
        <v>31</v>
      </c>
    </row>
    <row r="8884" spans="1:26" x14ac:dyDescent="0.3">
      <c r="A8884" t="s">
        <v>11470</v>
      </c>
      <c r="B8884" t="s">
        <v>3157</v>
      </c>
      <c r="C8884">
        <v>43547</v>
      </c>
      <c r="D8884" t="str">
        <f>+VLOOKUP(C8884,Param!K:L,2,FALSE)</f>
        <v>UNIPRO</v>
      </c>
      <c r="E8884">
        <v>27255012</v>
      </c>
      <c r="F8884" t="s">
        <v>8260</v>
      </c>
      <c r="G8884" t="s">
        <v>29</v>
      </c>
      <c r="H8884" s="5">
        <v>788.82</v>
      </c>
      <c r="I8884" s="5">
        <v>788.82</v>
      </c>
      <c r="J8884" s="5">
        <v>0</v>
      </c>
      <c r="K8884" s="5">
        <v>788.82</v>
      </c>
      <c r="L8884" s="5">
        <v>0</v>
      </c>
      <c r="M8884" t="str">
        <f>IF(ISERROR(VLOOKUP(A8884,'[1]Ecart validé'!$A:$A,1,FALSE)),Z8884,"Ecart Validé")</f>
        <v>valid</v>
      </c>
      <c r="R8884" t="s">
        <v>30</v>
      </c>
      <c r="X8884"/>
      <c r="Y8884"/>
      <c r="Z8884" t="s">
        <v>31</v>
      </c>
    </row>
    <row r="8885" spans="1:26" x14ac:dyDescent="0.3">
      <c r="A8885" t="s">
        <v>11471</v>
      </c>
      <c r="B8885" t="s">
        <v>3157</v>
      </c>
      <c r="C8885">
        <v>43547</v>
      </c>
      <c r="D8885" t="str">
        <f>+VLOOKUP(C8885,Param!K:L,2,FALSE)</f>
        <v>UNIPRO</v>
      </c>
      <c r="E8885">
        <v>27255012</v>
      </c>
      <c r="F8885" t="s">
        <v>8262</v>
      </c>
      <c r="G8885" t="s">
        <v>29</v>
      </c>
      <c r="H8885" s="5">
        <v>2920.22</v>
      </c>
      <c r="I8885" s="5">
        <v>2920.2186000000002</v>
      </c>
      <c r="J8885" s="5">
        <v>1.3999999996485699E-3</v>
      </c>
      <c r="K8885" s="5">
        <v>2920.22</v>
      </c>
      <c r="L8885" s="5">
        <v>0</v>
      </c>
      <c r="M8885" t="str">
        <f>IF(ISERROR(VLOOKUP(A8885,'[1]Ecart validé'!$A:$A,1,FALSE)),Z8885,"Ecart Validé")</f>
        <v>valid</v>
      </c>
      <c r="R8885" t="s">
        <v>30</v>
      </c>
      <c r="X8885"/>
      <c r="Y8885"/>
      <c r="Z8885" t="s">
        <v>31</v>
      </c>
    </row>
    <row r="8886" spans="1:26" x14ac:dyDescent="0.3">
      <c r="A8886" t="s">
        <v>11472</v>
      </c>
      <c r="B8886" t="s">
        <v>3157</v>
      </c>
      <c r="C8886">
        <v>43547</v>
      </c>
      <c r="D8886" t="str">
        <f>+VLOOKUP(C8886,Param!K:L,2,FALSE)</f>
        <v>UNIPRO</v>
      </c>
      <c r="E8886">
        <v>27255012</v>
      </c>
      <c r="F8886" t="s">
        <v>8264</v>
      </c>
      <c r="G8886" t="s">
        <v>29</v>
      </c>
      <c r="H8886" s="5">
        <v>5258.49</v>
      </c>
      <c r="I8886" s="5">
        <v>5258.4894000000004</v>
      </c>
      <c r="J8886" s="5">
        <v>5.9999999939464E-4</v>
      </c>
      <c r="K8886" s="5">
        <v>5258.49</v>
      </c>
      <c r="L8886" s="5">
        <v>0</v>
      </c>
      <c r="M8886" t="str">
        <f>IF(ISERROR(VLOOKUP(A8886,'[1]Ecart validé'!$A:$A,1,FALSE)),Z8886,"Ecart Validé")</f>
        <v>valid</v>
      </c>
      <c r="R8886" t="s">
        <v>30</v>
      </c>
      <c r="X8886"/>
      <c r="Y8886"/>
      <c r="Z8886" t="s">
        <v>31</v>
      </c>
    </row>
    <row r="8887" spans="1:26" x14ac:dyDescent="0.3">
      <c r="A8887" t="s">
        <v>11473</v>
      </c>
      <c r="B8887" t="s">
        <v>3157</v>
      </c>
      <c r="C8887">
        <v>43547</v>
      </c>
      <c r="D8887" t="str">
        <f>+VLOOKUP(C8887,Param!K:L,2,FALSE)</f>
        <v>UNIPRO</v>
      </c>
      <c r="E8887">
        <v>27255012</v>
      </c>
      <c r="F8887" t="s">
        <v>8266</v>
      </c>
      <c r="G8887" t="s">
        <v>29</v>
      </c>
      <c r="H8887" s="5">
        <v>4661.22</v>
      </c>
      <c r="I8887" s="5">
        <v>4661.2223999999997</v>
      </c>
      <c r="J8887" s="5">
        <v>-2.3999999993975498E-3</v>
      </c>
      <c r="K8887" s="5">
        <v>4661.22</v>
      </c>
      <c r="L8887" s="5">
        <v>0</v>
      </c>
      <c r="M8887" t="str">
        <f>IF(ISERROR(VLOOKUP(A8887,'[1]Ecart validé'!$A:$A,1,FALSE)),Z8887,"Ecart Validé")</f>
        <v>valid</v>
      </c>
      <c r="R8887" t="s">
        <v>30</v>
      </c>
      <c r="X8887"/>
      <c r="Y8887"/>
      <c r="Z8887" t="s">
        <v>31</v>
      </c>
    </row>
    <row r="8888" spans="1:26" x14ac:dyDescent="0.3">
      <c r="A8888" t="s">
        <v>11474</v>
      </c>
      <c r="B8888" t="s">
        <v>3157</v>
      </c>
      <c r="C8888">
        <v>45248</v>
      </c>
      <c r="D8888" t="str">
        <f>+VLOOKUP(C8888,Param!K:L,2,FALSE)</f>
        <v>ADECCO FRANCE</v>
      </c>
      <c r="E8888">
        <v>901002</v>
      </c>
      <c r="F8888" t="s">
        <v>8260</v>
      </c>
      <c r="G8888" t="s">
        <v>29</v>
      </c>
      <c r="H8888" s="5">
        <v>1190.8900000000001</v>
      </c>
      <c r="I8888" s="5">
        <v>1190.8937000000001</v>
      </c>
      <c r="J8888" s="5">
        <v>-3.69999999998071E-3</v>
      </c>
      <c r="K8888" s="5">
        <v>1190.8900000000001</v>
      </c>
      <c r="L8888" s="5">
        <v>0</v>
      </c>
      <c r="M8888" t="str">
        <f>IF(ISERROR(VLOOKUP(A8888,'[1]Ecart validé'!$A:$A,1,FALSE)),Z8888,"Ecart Validé")</f>
        <v>valid</v>
      </c>
      <c r="R8888" t="s">
        <v>30</v>
      </c>
      <c r="X8888"/>
      <c r="Y8888"/>
      <c r="Z8888" t="s">
        <v>31</v>
      </c>
    </row>
    <row r="8889" spans="1:26" x14ac:dyDescent="0.3">
      <c r="A8889" t="s">
        <v>11475</v>
      </c>
      <c r="B8889" t="s">
        <v>3157</v>
      </c>
      <c r="C8889">
        <v>45248</v>
      </c>
      <c r="D8889" t="str">
        <f>+VLOOKUP(C8889,Param!K:L,2,FALSE)</f>
        <v>ADECCO FRANCE</v>
      </c>
      <c r="E8889">
        <v>901002</v>
      </c>
      <c r="F8889" t="s">
        <v>8262</v>
      </c>
      <c r="G8889" t="s">
        <v>29</v>
      </c>
      <c r="H8889" s="5">
        <v>3815.32</v>
      </c>
      <c r="I8889" s="5">
        <v>3815.3153000000002</v>
      </c>
      <c r="J8889" s="5">
        <v>4.6999999999570701E-3</v>
      </c>
      <c r="K8889" s="5">
        <v>3815.32</v>
      </c>
      <c r="L8889" s="5">
        <v>0</v>
      </c>
      <c r="M8889" t="str">
        <f>IF(ISERROR(VLOOKUP(A8889,'[1]Ecart validé'!$A:$A,1,FALSE)),Z8889,"Ecart Validé")</f>
        <v>valid</v>
      </c>
      <c r="R8889" t="s">
        <v>30</v>
      </c>
      <c r="X8889"/>
      <c r="Y8889"/>
      <c r="Z8889" t="s">
        <v>31</v>
      </c>
    </row>
    <row r="8890" spans="1:26" x14ac:dyDescent="0.3">
      <c r="A8890" t="s">
        <v>11476</v>
      </c>
      <c r="B8890" t="s">
        <v>3157</v>
      </c>
      <c r="C8890">
        <v>45248</v>
      </c>
      <c r="D8890" t="str">
        <f>+VLOOKUP(C8890,Param!K:L,2,FALSE)</f>
        <v>ADECCO FRANCE</v>
      </c>
      <c r="E8890">
        <v>901002</v>
      </c>
      <c r="F8890" t="s">
        <v>8264</v>
      </c>
      <c r="G8890" t="s">
        <v>29</v>
      </c>
      <c r="H8890" s="5">
        <v>15832.15</v>
      </c>
      <c r="I8890" s="5">
        <v>15832.152599999999</v>
      </c>
      <c r="J8890" s="5">
        <v>-2.59999999980209E-3</v>
      </c>
      <c r="K8890" s="5">
        <v>15832.15</v>
      </c>
      <c r="L8890" s="5">
        <v>0</v>
      </c>
      <c r="M8890" t="str">
        <f>IF(ISERROR(VLOOKUP(A8890,'[1]Ecart validé'!$A:$A,1,FALSE)),Z8890,"Ecart Validé")</f>
        <v>valid</v>
      </c>
      <c r="R8890" t="s">
        <v>30</v>
      </c>
      <c r="X8890"/>
      <c r="Y8890"/>
      <c r="Z8890" t="s">
        <v>31</v>
      </c>
    </row>
    <row r="8891" spans="1:26" x14ac:dyDescent="0.3">
      <c r="A8891" t="s">
        <v>11477</v>
      </c>
      <c r="B8891" t="s">
        <v>3157</v>
      </c>
      <c r="C8891">
        <v>45248</v>
      </c>
      <c r="D8891" t="str">
        <f>+VLOOKUP(C8891,Param!K:L,2,FALSE)</f>
        <v>ADECCO FRANCE</v>
      </c>
      <c r="E8891">
        <v>901002</v>
      </c>
      <c r="F8891" t="s">
        <v>8266</v>
      </c>
      <c r="G8891" t="s">
        <v>29</v>
      </c>
      <c r="H8891" s="5">
        <v>16981.73</v>
      </c>
      <c r="I8891" s="5">
        <v>16981.730599999999</v>
      </c>
      <c r="J8891" s="5">
        <v>-5.9999999939464E-4</v>
      </c>
      <c r="K8891" s="5">
        <v>16981.73</v>
      </c>
      <c r="L8891" s="5">
        <v>0</v>
      </c>
      <c r="M8891" t="str">
        <f>IF(ISERROR(VLOOKUP(A8891,'[1]Ecart validé'!$A:$A,1,FALSE)),Z8891,"Ecart Validé")</f>
        <v>valid</v>
      </c>
      <c r="R8891" t="s">
        <v>30</v>
      </c>
      <c r="X8891"/>
      <c r="Y8891"/>
      <c r="Z8891" t="s">
        <v>31</v>
      </c>
    </row>
    <row r="8892" spans="1:26" x14ac:dyDescent="0.3">
      <c r="A8892" t="s">
        <v>11478</v>
      </c>
      <c r="B8892" t="s">
        <v>3157</v>
      </c>
      <c r="C8892">
        <v>45138</v>
      </c>
      <c r="D8892" t="str">
        <f>+VLOOKUP(C8892,Param!K:L,2,FALSE)</f>
        <v>A.P.B.( APPLICATION PROCEDE BIO TECHNOLOGIQUE)</v>
      </c>
      <c r="E8892">
        <v>570008</v>
      </c>
      <c r="F8892" t="s">
        <v>8617</v>
      </c>
      <c r="G8892" t="s">
        <v>29</v>
      </c>
      <c r="H8892" s="5">
        <v>77.150000000000006</v>
      </c>
      <c r="I8892" s="5">
        <v>77.146000000000001</v>
      </c>
      <c r="J8892" s="5">
        <v>4.0000000000048799E-3</v>
      </c>
      <c r="K8892" s="5">
        <v>77.150000000000006</v>
      </c>
      <c r="L8892" s="5">
        <v>0</v>
      </c>
      <c r="M8892" t="str">
        <f>IF(ISERROR(VLOOKUP(A8892,'[1]Ecart validé'!$A:$A,1,FALSE)),Z8892,"Ecart Validé")</f>
        <v>valid</v>
      </c>
      <c r="R8892" t="s">
        <v>30</v>
      </c>
      <c r="X8892"/>
      <c r="Y8892"/>
      <c r="Z8892" t="s">
        <v>31</v>
      </c>
    </row>
    <row r="8893" spans="1:26" x14ac:dyDescent="0.3">
      <c r="A8893" t="s">
        <v>11479</v>
      </c>
      <c r="B8893" t="s">
        <v>3157</v>
      </c>
      <c r="C8893">
        <v>45138</v>
      </c>
      <c r="D8893" t="str">
        <f>+VLOOKUP(C8893,Param!K:L,2,FALSE)</f>
        <v>A.P.B.( APPLICATION PROCEDE BIO TECHNOLOGIQUE)</v>
      </c>
      <c r="E8893">
        <v>570008</v>
      </c>
      <c r="F8893" t="s">
        <v>8260</v>
      </c>
      <c r="G8893" t="s">
        <v>29</v>
      </c>
      <c r="H8893" s="5">
        <v>1346.31</v>
      </c>
      <c r="I8893" s="5">
        <v>1346.31</v>
      </c>
      <c r="J8893" s="5">
        <v>0</v>
      </c>
      <c r="K8893" s="5">
        <v>1346.31</v>
      </c>
      <c r="L8893" s="5">
        <v>0</v>
      </c>
      <c r="M8893" t="str">
        <f>IF(ISERROR(VLOOKUP(A8893,'[1]Ecart validé'!$A:$A,1,FALSE)),Z8893,"Ecart Validé")</f>
        <v>valid</v>
      </c>
      <c r="R8893" t="s">
        <v>30</v>
      </c>
      <c r="X8893"/>
      <c r="Y8893"/>
      <c r="Z8893" t="s">
        <v>31</v>
      </c>
    </row>
    <row r="8894" spans="1:26" x14ac:dyDescent="0.3">
      <c r="A8894" t="s">
        <v>11480</v>
      </c>
      <c r="B8894" t="s">
        <v>3157</v>
      </c>
      <c r="C8894">
        <v>45138</v>
      </c>
      <c r="D8894" t="str">
        <f>+VLOOKUP(C8894,Param!K:L,2,FALSE)</f>
        <v>A.P.B.( APPLICATION PROCEDE BIO TECHNOLOGIQUE)</v>
      </c>
      <c r="E8894">
        <v>570008</v>
      </c>
      <c r="F8894" t="s">
        <v>8262</v>
      </c>
      <c r="G8894" t="s">
        <v>29</v>
      </c>
      <c r="H8894" s="5">
        <v>879.23</v>
      </c>
      <c r="I8894" s="5">
        <v>879.23</v>
      </c>
      <c r="J8894" s="5">
        <v>0</v>
      </c>
      <c r="K8894" s="5">
        <v>879.23</v>
      </c>
      <c r="L8894" s="5">
        <v>0</v>
      </c>
      <c r="M8894" t="str">
        <f>IF(ISERROR(VLOOKUP(A8894,'[1]Ecart validé'!$A:$A,1,FALSE)),Z8894,"Ecart Validé")</f>
        <v>valid</v>
      </c>
      <c r="R8894" t="s">
        <v>30</v>
      </c>
      <c r="X8894"/>
      <c r="Y8894"/>
      <c r="Z8894" t="s">
        <v>31</v>
      </c>
    </row>
    <row r="8895" spans="1:26" x14ac:dyDescent="0.3">
      <c r="A8895" t="s">
        <v>11481</v>
      </c>
      <c r="B8895" t="s">
        <v>3157</v>
      </c>
      <c r="C8895">
        <v>45138</v>
      </c>
      <c r="D8895" t="str">
        <f>+VLOOKUP(C8895,Param!K:L,2,FALSE)</f>
        <v>A.P.B.( APPLICATION PROCEDE BIO TECHNOLOGIQUE)</v>
      </c>
      <c r="E8895">
        <v>570008</v>
      </c>
      <c r="F8895" t="s">
        <v>8264</v>
      </c>
      <c r="G8895" t="s">
        <v>29</v>
      </c>
      <c r="H8895" s="5">
        <v>1347.11</v>
      </c>
      <c r="I8895" s="5">
        <v>1347.1079999999999</v>
      </c>
      <c r="J8895" s="5">
        <v>1.9999999999527002E-3</v>
      </c>
      <c r="K8895" s="5">
        <v>1347.11</v>
      </c>
      <c r="L8895" s="5">
        <v>0</v>
      </c>
      <c r="M8895" t="str">
        <f>IF(ISERROR(VLOOKUP(A8895,'[1]Ecart validé'!$A:$A,1,FALSE)),Z8895,"Ecart Validé")</f>
        <v>valid</v>
      </c>
      <c r="R8895" t="s">
        <v>30</v>
      </c>
      <c r="X8895"/>
      <c r="Y8895"/>
      <c r="Z8895" t="s">
        <v>31</v>
      </c>
    </row>
    <row r="8896" spans="1:26" x14ac:dyDescent="0.3">
      <c r="A8896" t="s">
        <v>11482</v>
      </c>
      <c r="B8896" t="s">
        <v>3157</v>
      </c>
      <c r="C8896">
        <v>45138</v>
      </c>
      <c r="D8896" t="str">
        <f>+VLOOKUP(C8896,Param!K:L,2,FALSE)</f>
        <v>A.P.B.( APPLICATION PROCEDE BIO TECHNOLOGIQUE)</v>
      </c>
      <c r="E8896">
        <v>570008</v>
      </c>
      <c r="F8896" t="s">
        <v>8266</v>
      </c>
      <c r="G8896" t="s">
        <v>29</v>
      </c>
      <c r="H8896" s="5">
        <v>2881.45</v>
      </c>
      <c r="I8896" s="5">
        <v>2881.45</v>
      </c>
      <c r="J8896" s="5">
        <v>0</v>
      </c>
      <c r="K8896" s="5">
        <v>2881.45</v>
      </c>
      <c r="L8896" s="5">
        <v>0</v>
      </c>
      <c r="M8896" t="str">
        <f>IF(ISERROR(VLOOKUP(A8896,'[1]Ecart validé'!$A:$A,1,FALSE)),Z8896,"Ecart Validé")</f>
        <v>valid</v>
      </c>
      <c r="R8896" t="s">
        <v>30</v>
      </c>
      <c r="X8896"/>
      <c r="Y8896"/>
      <c r="Z8896" t="s">
        <v>31</v>
      </c>
    </row>
    <row r="8897" spans="1:26" x14ac:dyDescent="0.3">
      <c r="A8897" t="s">
        <v>11483</v>
      </c>
      <c r="B8897" t="s">
        <v>3157</v>
      </c>
      <c r="C8897">
        <v>45446</v>
      </c>
      <c r="D8897" t="str">
        <f>+VLOOKUP(C8897,Param!K:L,2,FALSE)</f>
        <v>BARONNAT</v>
      </c>
      <c r="E8897">
        <v>21004</v>
      </c>
      <c r="F8897" t="s">
        <v>8260</v>
      </c>
      <c r="G8897" t="s">
        <v>29</v>
      </c>
      <c r="H8897" s="5">
        <v>16.059999999999999</v>
      </c>
      <c r="I8897" s="5">
        <v>16.055</v>
      </c>
      <c r="J8897" s="5">
        <v>4.999999999999E-3</v>
      </c>
      <c r="K8897" s="5">
        <v>16.059999999999999</v>
      </c>
      <c r="L8897" s="5">
        <v>0</v>
      </c>
      <c r="M8897" t="str">
        <f>IF(ISERROR(VLOOKUP(A8897,'[1]Ecart validé'!$A:$A,1,FALSE)),Z8897,"Ecart Validé")</f>
        <v>valid</v>
      </c>
      <c r="R8897" t="s">
        <v>30</v>
      </c>
      <c r="X8897"/>
      <c r="Y8897"/>
      <c r="Z8897" t="s">
        <v>31</v>
      </c>
    </row>
    <row r="8898" spans="1:26" x14ac:dyDescent="0.3">
      <c r="A8898" t="s">
        <v>11484</v>
      </c>
      <c r="B8898" t="s">
        <v>3157</v>
      </c>
      <c r="C8898">
        <v>45446</v>
      </c>
      <c r="D8898" t="str">
        <f>+VLOOKUP(C8898,Param!K:L,2,FALSE)</f>
        <v>BARONNAT</v>
      </c>
      <c r="E8898">
        <v>21004</v>
      </c>
      <c r="F8898" t="s">
        <v>8262</v>
      </c>
      <c r="G8898" t="s">
        <v>29</v>
      </c>
      <c r="H8898" s="5">
        <v>100.95</v>
      </c>
      <c r="I8898" s="5">
        <v>100.94499999999999</v>
      </c>
      <c r="J8898" s="5">
        <v>5.0000000000096599E-3</v>
      </c>
      <c r="K8898" s="5">
        <v>100.95</v>
      </c>
      <c r="L8898" s="5">
        <v>0</v>
      </c>
      <c r="M8898" t="str">
        <f>IF(ISERROR(VLOOKUP(A8898,'[1]Ecart validé'!$A:$A,1,FALSE)),Z8898,"Ecart Validé")</f>
        <v>valid</v>
      </c>
      <c r="R8898" t="s">
        <v>30</v>
      </c>
      <c r="X8898"/>
      <c r="Y8898"/>
      <c r="Z8898" t="s">
        <v>31</v>
      </c>
    </row>
    <row r="8899" spans="1:26" x14ac:dyDescent="0.3">
      <c r="A8899" t="s">
        <v>11485</v>
      </c>
      <c r="B8899" t="s">
        <v>3157</v>
      </c>
      <c r="C8899">
        <v>45446</v>
      </c>
      <c r="D8899" t="str">
        <f>+VLOOKUP(C8899,Param!K:L,2,FALSE)</f>
        <v>BARONNAT</v>
      </c>
      <c r="E8899">
        <v>21004</v>
      </c>
      <c r="F8899" t="s">
        <v>8264</v>
      </c>
      <c r="G8899" t="s">
        <v>29</v>
      </c>
      <c r="H8899" s="5">
        <v>414.37</v>
      </c>
      <c r="I8899" s="5">
        <v>414.36849999999998</v>
      </c>
      <c r="J8899" s="5">
        <v>1.5000000000213701E-3</v>
      </c>
      <c r="K8899" s="5">
        <v>414.37</v>
      </c>
      <c r="L8899" s="5">
        <v>0</v>
      </c>
      <c r="M8899" t="str">
        <f>IF(ISERROR(VLOOKUP(A8899,'[1]Ecart validé'!$A:$A,1,FALSE)),Z8899,"Ecart Validé")</f>
        <v>valid</v>
      </c>
      <c r="R8899" t="s">
        <v>30</v>
      </c>
      <c r="X8899"/>
      <c r="Y8899"/>
      <c r="Z8899" t="s">
        <v>31</v>
      </c>
    </row>
    <row r="8900" spans="1:26" x14ac:dyDescent="0.3">
      <c r="A8900" t="s">
        <v>11486</v>
      </c>
      <c r="B8900" t="s">
        <v>3157</v>
      </c>
      <c r="C8900">
        <v>45446</v>
      </c>
      <c r="D8900" t="str">
        <f>+VLOOKUP(C8900,Param!K:L,2,FALSE)</f>
        <v>BARONNAT</v>
      </c>
      <c r="E8900">
        <v>21004</v>
      </c>
      <c r="F8900" t="s">
        <v>8266</v>
      </c>
      <c r="G8900" t="s">
        <v>29</v>
      </c>
      <c r="H8900" s="5">
        <v>754.41</v>
      </c>
      <c r="I8900" s="5">
        <v>754.40949999999998</v>
      </c>
      <c r="J8900" s="5">
        <v>4.9999999998817603E-4</v>
      </c>
      <c r="K8900" s="5">
        <v>754.41</v>
      </c>
      <c r="L8900" s="5">
        <v>0</v>
      </c>
      <c r="M8900" t="str">
        <f>IF(ISERROR(VLOOKUP(A8900,'[1]Ecart validé'!$A:$A,1,FALSE)),Z8900,"Ecart Validé")</f>
        <v>valid</v>
      </c>
      <c r="R8900" t="s">
        <v>30</v>
      </c>
      <c r="X8900"/>
      <c r="Y8900"/>
      <c r="Z8900" t="s">
        <v>31</v>
      </c>
    </row>
    <row r="8901" spans="1:26" x14ac:dyDescent="0.3">
      <c r="A8901" t="s">
        <v>11487</v>
      </c>
      <c r="B8901" t="s">
        <v>3157</v>
      </c>
      <c r="C8901">
        <v>45056</v>
      </c>
      <c r="D8901" t="str">
        <f>+VLOOKUP(C8901,Param!K:L,2,FALSE)</f>
        <v>CUISINE SOLUTIONS EUROPE</v>
      </c>
      <c r="E8901">
        <v>6001</v>
      </c>
      <c r="F8901" t="s">
        <v>8617</v>
      </c>
      <c r="G8901" t="s">
        <v>29</v>
      </c>
      <c r="H8901" s="5">
        <v>402.04</v>
      </c>
      <c r="I8901" s="5">
        <v>402.04239999999999</v>
      </c>
      <c r="J8901" s="5">
        <v>-2.3999999999659801E-3</v>
      </c>
      <c r="K8901" s="5">
        <v>402.04</v>
      </c>
      <c r="L8901" s="5">
        <v>0</v>
      </c>
      <c r="M8901" t="str">
        <f>IF(ISERROR(VLOOKUP(A8901,'[1]Ecart validé'!$A:$A,1,FALSE)),Z8901,"Ecart Validé")</f>
        <v>valid</v>
      </c>
      <c r="R8901" t="s">
        <v>30</v>
      </c>
      <c r="X8901"/>
      <c r="Y8901"/>
      <c r="Z8901" t="s">
        <v>31</v>
      </c>
    </row>
    <row r="8902" spans="1:26" x14ac:dyDescent="0.3">
      <c r="A8902" t="s">
        <v>11488</v>
      </c>
      <c r="B8902" t="s">
        <v>3157</v>
      </c>
      <c r="C8902">
        <v>45056</v>
      </c>
      <c r="D8902" t="str">
        <f>+VLOOKUP(C8902,Param!K:L,2,FALSE)</f>
        <v>CUISINE SOLUTIONS EUROPE</v>
      </c>
      <c r="E8902">
        <v>6001</v>
      </c>
      <c r="F8902" t="s">
        <v>8260</v>
      </c>
      <c r="G8902" t="s">
        <v>29</v>
      </c>
      <c r="H8902" s="5">
        <v>2688.08</v>
      </c>
      <c r="I8902" s="5">
        <v>2688.08</v>
      </c>
      <c r="J8902" s="5">
        <v>0</v>
      </c>
      <c r="K8902" s="5">
        <v>2688.08</v>
      </c>
      <c r="L8902" s="5">
        <v>0</v>
      </c>
      <c r="M8902" t="str">
        <f>IF(ISERROR(VLOOKUP(A8902,'[1]Ecart validé'!$A:$A,1,FALSE)),Z8902,"Ecart Validé")</f>
        <v>valid</v>
      </c>
      <c r="R8902" t="s">
        <v>30</v>
      </c>
      <c r="X8902"/>
      <c r="Y8902"/>
      <c r="Z8902" t="s">
        <v>31</v>
      </c>
    </row>
    <row r="8903" spans="1:26" x14ac:dyDescent="0.3">
      <c r="A8903" t="s">
        <v>11489</v>
      </c>
      <c r="B8903" t="s">
        <v>3157</v>
      </c>
      <c r="C8903">
        <v>45056</v>
      </c>
      <c r="D8903" t="str">
        <f>+VLOOKUP(C8903,Param!K:L,2,FALSE)</f>
        <v>CUISINE SOLUTIONS EUROPE</v>
      </c>
      <c r="E8903">
        <v>6001</v>
      </c>
      <c r="F8903" t="s">
        <v>8262</v>
      </c>
      <c r="G8903" t="s">
        <v>29</v>
      </c>
      <c r="H8903" s="5">
        <v>2308.25</v>
      </c>
      <c r="I8903" s="5">
        <v>2308.2528000000002</v>
      </c>
      <c r="J8903" s="5">
        <v>-2.8000000002066298E-3</v>
      </c>
      <c r="K8903" s="5">
        <v>2308.25</v>
      </c>
      <c r="L8903" s="5">
        <v>0</v>
      </c>
      <c r="M8903" t="str">
        <f>IF(ISERROR(VLOOKUP(A8903,'[1]Ecart validé'!$A:$A,1,FALSE)),Z8903,"Ecart Validé")</f>
        <v>valid</v>
      </c>
      <c r="R8903" t="s">
        <v>30</v>
      </c>
      <c r="X8903"/>
      <c r="Y8903"/>
      <c r="Z8903" t="s">
        <v>31</v>
      </c>
    </row>
    <row r="8904" spans="1:26" x14ac:dyDescent="0.3">
      <c r="A8904" t="s">
        <v>11490</v>
      </c>
      <c r="B8904" t="s">
        <v>3157</v>
      </c>
      <c r="C8904">
        <v>45056</v>
      </c>
      <c r="D8904" t="str">
        <f>+VLOOKUP(C8904,Param!K:L,2,FALSE)</f>
        <v>CUISINE SOLUTIONS EUROPE</v>
      </c>
      <c r="E8904">
        <v>6001</v>
      </c>
      <c r="F8904" t="s">
        <v>8264</v>
      </c>
      <c r="G8904" t="s">
        <v>29</v>
      </c>
      <c r="H8904" s="5">
        <v>1823.72</v>
      </c>
      <c r="I8904" s="5">
        <v>1823.7216000000001</v>
      </c>
      <c r="J8904" s="5">
        <v>-1.6000000000531099E-3</v>
      </c>
      <c r="K8904" s="5">
        <v>1823.72</v>
      </c>
      <c r="L8904" s="5">
        <v>0</v>
      </c>
      <c r="M8904" t="str">
        <f>IF(ISERROR(VLOOKUP(A8904,'[1]Ecart validé'!$A:$A,1,FALSE)),Z8904,"Ecart Validé")</f>
        <v>valid</v>
      </c>
      <c r="R8904" t="s">
        <v>30</v>
      </c>
      <c r="X8904"/>
      <c r="Y8904"/>
      <c r="Z8904" t="s">
        <v>31</v>
      </c>
    </row>
    <row r="8905" spans="1:26" x14ac:dyDescent="0.3">
      <c r="A8905" t="s">
        <v>11491</v>
      </c>
      <c r="B8905" t="s">
        <v>3157</v>
      </c>
      <c r="C8905">
        <v>45056</v>
      </c>
      <c r="D8905" t="str">
        <f>+VLOOKUP(C8905,Param!K:L,2,FALSE)</f>
        <v>CUISINE SOLUTIONS EUROPE</v>
      </c>
      <c r="E8905">
        <v>6001</v>
      </c>
      <c r="F8905" t="s">
        <v>8266</v>
      </c>
      <c r="G8905" t="s">
        <v>29</v>
      </c>
      <c r="H8905" s="5">
        <v>634.41</v>
      </c>
      <c r="I8905" s="5">
        <v>634.40880000000004</v>
      </c>
      <c r="J8905" s="5">
        <v>1.1999999999261399E-3</v>
      </c>
      <c r="K8905" s="5">
        <v>634.41</v>
      </c>
      <c r="L8905" s="5">
        <v>0</v>
      </c>
      <c r="M8905" t="str">
        <f>IF(ISERROR(VLOOKUP(A8905,'[1]Ecart validé'!$A:$A,1,FALSE)),Z8905,"Ecart Validé")</f>
        <v>valid</v>
      </c>
      <c r="R8905" t="s">
        <v>30</v>
      </c>
      <c r="X8905"/>
      <c r="Y8905"/>
      <c r="Z8905" t="s">
        <v>31</v>
      </c>
    </row>
    <row r="8906" spans="1:26" x14ac:dyDescent="0.3">
      <c r="A8906" t="s">
        <v>11492</v>
      </c>
      <c r="B8906" t="s">
        <v>3157</v>
      </c>
      <c r="C8906">
        <v>45056</v>
      </c>
      <c r="D8906" t="str">
        <f>+VLOOKUP(C8906,Param!K:L,2,FALSE)</f>
        <v>CUISINE SOLUTIONS EUROPE</v>
      </c>
      <c r="E8906" t="s">
        <v>3843</v>
      </c>
      <c r="F8906" t="s">
        <v>8271</v>
      </c>
      <c r="G8906" t="s">
        <v>29</v>
      </c>
      <c r="H8906" s="5">
        <v>350.1</v>
      </c>
      <c r="I8906" s="5">
        <v>350.1</v>
      </c>
      <c r="J8906" s="5">
        <v>0</v>
      </c>
      <c r="K8906" s="5">
        <v>350.1</v>
      </c>
      <c r="L8906" s="5">
        <v>0</v>
      </c>
      <c r="M8906" t="str">
        <f>IF(ISERROR(VLOOKUP(A8906,'[1]Ecart validé'!$A:$A,1,FALSE)),Z8906,"Ecart Validé")</f>
        <v>valid</v>
      </c>
      <c r="R8906" t="s">
        <v>30</v>
      </c>
      <c r="X8906"/>
      <c r="Y8906"/>
      <c r="Z8906" t="s">
        <v>31</v>
      </c>
    </row>
    <row r="8907" spans="1:26" ht="28.8" x14ac:dyDescent="0.3">
      <c r="A8907" t="s">
        <v>11493</v>
      </c>
      <c r="B8907" t="s">
        <v>3157</v>
      </c>
      <c r="C8907">
        <v>46388</v>
      </c>
      <c r="D8907" t="str">
        <f>+VLOOKUP(C8907,Param!K:L,2,FALSE)</f>
        <v>SCHINDLER</v>
      </c>
      <c r="E8907">
        <v>209045061</v>
      </c>
      <c r="F8907" t="s">
        <v>8617</v>
      </c>
      <c r="G8907" t="s">
        <v>29</v>
      </c>
      <c r="H8907" s="5">
        <v>11079.22</v>
      </c>
      <c r="I8907" s="5">
        <v>11079.22</v>
      </c>
      <c r="J8907" s="5">
        <v>1.81898940354585E-12</v>
      </c>
      <c r="K8907" s="5">
        <v>11079.22</v>
      </c>
      <c r="L8907" s="5">
        <v>0</v>
      </c>
      <c r="M8907" t="str">
        <f>IF(ISERROR(VLOOKUP(A8907,'[1]Ecart validé'!$A:$A,1,FALSE)),Z8907,"Ecart Validé")</f>
        <v>valid</v>
      </c>
      <c r="R8907" t="s">
        <v>30</v>
      </c>
      <c r="S8907" t="s">
        <v>42</v>
      </c>
      <c r="T8907" t="s">
        <v>257</v>
      </c>
      <c r="U8907" s="13" t="s">
        <v>11494</v>
      </c>
      <c r="X8907"/>
      <c r="Y8907"/>
      <c r="Z8907" t="s">
        <v>31</v>
      </c>
    </row>
    <row r="8908" spans="1:26" x14ac:dyDescent="0.3">
      <c r="A8908" t="s">
        <v>11495</v>
      </c>
      <c r="B8908" t="s">
        <v>3157</v>
      </c>
      <c r="C8908">
        <v>46388</v>
      </c>
      <c r="D8908" t="str">
        <f>+VLOOKUP(C8908,Param!K:L,2,FALSE)</f>
        <v>SCHINDLER</v>
      </c>
      <c r="E8908">
        <v>209045061</v>
      </c>
      <c r="F8908" t="s">
        <v>8260</v>
      </c>
      <c r="G8908" t="s">
        <v>29</v>
      </c>
      <c r="H8908" s="5">
        <v>7170.9</v>
      </c>
      <c r="I8908" s="5">
        <v>7170.8950000000004</v>
      </c>
      <c r="J8908" s="5">
        <v>4.9999999991996403E-3</v>
      </c>
      <c r="K8908" s="5">
        <v>7170.9</v>
      </c>
      <c r="L8908" s="5">
        <v>0</v>
      </c>
      <c r="M8908" t="str">
        <f>IF(ISERROR(VLOOKUP(A8908,'[1]Ecart validé'!$A:$A,1,FALSE)),Z8908,"Ecart Validé")</f>
        <v>valid</v>
      </c>
      <c r="R8908" t="s">
        <v>30</v>
      </c>
      <c r="X8908"/>
      <c r="Y8908"/>
      <c r="Z8908" t="s">
        <v>31</v>
      </c>
    </row>
    <row r="8909" spans="1:26" x14ac:dyDescent="0.3">
      <c r="A8909" t="s">
        <v>11496</v>
      </c>
      <c r="B8909" t="s">
        <v>3157</v>
      </c>
      <c r="C8909">
        <v>46388</v>
      </c>
      <c r="D8909" t="str">
        <f>+VLOOKUP(C8909,Param!K:L,2,FALSE)</f>
        <v>SCHINDLER</v>
      </c>
      <c r="E8909">
        <v>209045061</v>
      </c>
      <c r="F8909" t="s">
        <v>8262</v>
      </c>
      <c r="G8909" t="s">
        <v>29</v>
      </c>
      <c r="H8909" s="5">
        <v>18288.150000000001</v>
      </c>
      <c r="I8909" s="5">
        <v>18288.148000000001</v>
      </c>
      <c r="J8909" s="5">
        <v>2.0000000004074502E-3</v>
      </c>
      <c r="K8909" s="5">
        <v>18288.150000000001</v>
      </c>
      <c r="L8909" s="5">
        <v>0</v>
      </c>
      <c r="M8909" t="str">
        <f>IF(ISERROR(VLOOKUP(A8909,'[1]Ecart validé'!$A:$A,1,FALSE)),Z8909,"Ecart Validé")</f>
        <v>valid</v>
      </c>
      <c r="R8909" t="s">
        <v>30</v>
      </c>
      <c r="X8909"/>
      <c r="Y8909"/>
      <c r="Z8909" t="s">
        <v>31</v>
      </c>
    </row>
    <row r="8910" spans="1:26" x14ac:dyDescent="0.3">
      <c r="A8910" t="s">
        <v>11497</v>
      </c>
      <c r="B8910" t="s">
        <v>3157</v>
      </c>
      <c r="C8910">
        <v>46388</v>
      </c>
      <c r="D8910" t="str">
        <f>+VLOOKUP(C8910,Param!K:L,2,FALSE)</f>
        <v>SCHINDLER</v>
      </c>
      <c r="E8910">
        <v>209045061</v>
      </c>
      <c r="F8910" t="s">
        <v>8264</v>
      </c>
      <c r="G8910" t="s">
        <v>29</v>
      </c>
      <c r="H8910" s="5">
        <v>14241.53</v>
      </c>
      <c r="I8910" s="5">
        <v>14241.531999999999</v>
      </c>
      <c r="J8910" s="5">
        <v>-1.9999999985884599E-3</v>
      </c>
      <c r="K8910" s="5">
        <v>14241.53</v>
      </c>
      <c r="L8910" s="5">
        <v>0</v>
      </c>
      <c r="M8910" t="str">
        <f>IF(ISERROR(VLOOKUP(A8910,'[1]Ecart validé'!$A:$A,1,FALSE)),Z8910,"Ecart Validé")</f>
        <v>valid</v>
      </c>
      <c r="R8910" t="s">
        <v>30</v>
      </c>
      <c r="X8910"/>
      <c r="Y8910"/>
      <c r="Z8910" t="s">
        <v>31</v>
      </c>
    </row>
    <row r="8911" spans="1:26" x14ac:dyDescent="0.3">
      <c r="A8911" t="s">
        <v>11498</v>
      </c>
      <c r="B8911" t="s">
        <v>3157</v>
      </c>
      <c r="C8911">
        <v>46388</v>
      </c>
      <c r="D8911" t="str">
        <f>+VLOOKUP(C8911,Param!K:L,2,FALSE)</f>
        <v>SCHINDLER</v>
      </c>
      <c r="E8911">
        <v>209045061</v>
      </c>
      <c r="F8911" t="s">
        <v>8266</v>
      </c>
      <c r="G8911" t="s">
        <v>29</v>
      </c>
      <c r="H8911" s="5">
        <v>16155.89</v>
      </c>
      <c r="I8911" s="5">
        <v>16155.89</v>
      </c>
      <c r="J8911" s="5">
        <v>0</v>
      </c>
      <c r="K8911" s="5">
        <v>16155.89</v>
      </c>
      <c r="L8911" s="5">
        <v>0</v>
      </c>
      <c r="M8911" t="str">
        <f>IF(ISERROR(VLOOKUP(A8911,'[1]Ecart validé'!$A:$A,1,FALSE)),Z8911,"Ecart Validé")</f>
        <v>valid</v>
      </c>
      <c r="R8911" t="s">
        <v>30</v>
      </c>
      <c r="X8911"/>
      <c r="Y8911"/>
      <c r="Z8911" t="s">
        <v>31</v>
      </c>
    </row>
    <row r="8912" spans="1:26" x14ac:dyDescent="0.3">
      <c r="A8912" t="s">
        <v>11499</v>
      </c>
      <c r="B8912" t="s">
        <v>3157</v>
      </c>
      <c r="C8912">
        <v>46388</v>
      </c>
      <c r="D8912" t="str">
        <f>+VLOOKUP(C8912,Param!K:L,2,FALSE)</f>
        <v>SCHINDLER</v>
      </c>
      <c r="E8912">
        <v>2204506859</v>
      </c>
      <c r="F8912" t="s">
        <v>8260</v>
      </c>
      <c r="G8912" t="s">
        <v>29</v>
      </c>
      <c r="H8912" s="5">
        <v>43611.24</v>
      </c>
      <c r="I8912" s="5">
        <v>43611.24</v>
      </c>
      <c r="J8912" s="5">
        <v>0</v>
      </c>
      <c r="K8912" s="5">
        <v>43611.24</v>
      </c>
      <c r="L8912" s="5">
        <v>0</v>
      </c>
      <c r="M8912" t="str">
        <f>IF(ISERROR(VLOOKUP(A8912,'[1]Ecart validé'!$A:$A,1,FALSE)),Z8912,"Ecart Validé")</f>
        <v>valid</v>
      </c>
      <c r="R8912" t="s">
        <v>30</v>
      </c>
      <c r="X8912"/>
      <c r="Y8912"/>
      <c r="Z8912" t="s">
        <v>31</v>
      </c>
    </row>
    <row r="8913" spans="1:26" x14ac:dyDescent="0.3">
      <c r="A8913" t="s">
        <v>11500</v>
      </c>
      <c r="B8913" t="s">
        <v>3157</v>
      </c>
      <c r="C8913">
        <v>46388</v>
      </c>
      <c r="D8913" t="str">
        <f>+VLOOKUP(C8913,Param!K:L,2,FALSE)</f>
        <v>SCHINDLER</v>
      </c>
      <c r="E8913">
        <v>2204506859</v>
      </c>
      <c r="F8913" t="s">
        <v>8262</v>
      </c>
      <c r="G8913" t="s">
        <v>29</v>
      </c>
      <c r="H8913" s="5">
        <v>10424.32</v>
      </c>
      <c r="I8913" s="5">
        <v>10424.323200000001</v>
      </c>
      <c r="J8913" s="5">
        <v>-3.2000000010157202E-3</v>
      </c>
      <c r="K8913" s="5">
        <v>10424.32</v>
      </c>
      <c r="L8913" s="5">
        <v>0</v>
      </c>
      <c r="M8913" t="str">
        <f>IF(ISERROR(VLOOKUP(A8913,'[1]Ecart validé'!$A:$A,1,FALSE)),Z8913,"Ecart Validé")</f>
        <v>valid</v>
      </c>
      <c r="R8913" t="s">
        <v>30</v>
      </c>
      <c r="X8913"/>
      <c r="Y8913"/>
      <c r="Z8913" t="s">
        <v>31</v>
      </c>
    </row>
    <row r="8914" spans="1:26" x14ac:dyDescent="0.3">
      <c r="A8914" t="s">
        <v>11501</v>
      </c>
      <c r="B8914" t="s">
        <v>3157</v>
      </c>
      <c r="C8914">
        <v>46388</v>
      </c>
      <c r="D8914" t="str">
        <f>+VLOOKUP(C8914,Param!K:L,2,FALSE)</f>
        <v>SCHINDLER</v>
      </c>
      <c r="E8914">
        <v>2204506859</v>
      </c>
      <c r="F8914" t="s">
        <v>8264</v>
      </c>
      <c r="G8914" t="s">
        <v>29</v>
      </c>
      <c r="H8914" s="5">
        <v>13504.53</v>
      </c>
      <c r="I8914" s="5">
        <v>13504.5252</v>
      </c>
      <c r="J8914" s="5">
        <v>4.80000000061409E-3</v>
      </c>
      <c r="K8914" s="5">
        <v>13504.53</v>
      </c>
      <c r="L8914" s="5">
        <v>0</v>
      </c>
      <c r="M8914" t="str">
        <f>IF(ISERROR(VLOOKUP(A8914,'[1]Ecart validé'!$A:$A,1,FALSE)),Z8914,"Ecart Validé")</f>
        <v>valid</v>
      </c>
      <c r="R8914" t="s">
        <v>30</v>
      </c>
      <c r="X8914"/>
      <c r="Y8914"/>
      <c r="Z8914" t="s">
        <v>31</v>
      </c>
    </row>
    <row r="8915" spans="1:26" x14ac:dyDescent="0.3">
      <c r="A8915" t="s">
        <v>11502</v>
      </c>
      <c r="B8915" t="s">
        <v>3157</v>
      </c>
      <c r="C8915">
        <v>46388</v>
      </c>
      <c r="D8915" t="str">
        <f>+VLOOKUP(C8915,Param!K:L,2,FALSE)</f>
        <v>SCHINDLER</v>
      </c>
      <c r="E8915">
        <v>2204506859</v>
      </c>
      <c r="F8915" t="s">
        <v>8266</v>
      </c>
      <c r="G8915" t="s">
        <v>29</v>
      </c>
      <c r="H8915" s="5">
        <v>7187.23</v>
      </c>
      <c r="I8915" s="5">
        <v>7187.2284</v>
      </c>
      <c r="J8915" s="5">
        <v>1.59999999959836E-3</v>
      </c>
      <c r="K8915" s="5">
        <v>7187.23</v>
      </c>
      <c r="L8915" s="5">
        <v>0</v>
      </c>
      <c r="M8915" t="str">
        <f>IF(ISERROR(VLOOKUP(A8915,'[1]Ecart validé'!$A:$A,1,FALSE)),Z8915,"Ecart Validé")</f>
        <v>valid</v>
      </c>
      <c r="R8915" t="s">
        <v>30</v>
      </c>
      <c r="X8915"/>
      <c r="Y8915"/>
      <c r="Z8915" t="s">
        <v>31</v>
      </c>
    </row>
    <row r="8916" spans="1:26" x14ac:dyDescent="0.3">
      <c r="A8916" t="s">
        <v>11503</v>
      </c>
      <c r="B8916" t="s">
        <v>3157</v>
      </c>
      <c r="C8916">
        <v>45238</v>
      </c>
      <c r="D8916" t="str">
        <f>+VLOOKUP(C8916,Param!K:L,2,FALSE)</f>
        <v>RICOH FRANCE SAS</v>
      </c>
      <c r="E8916">
        <v>348162</v>
      </c>
      <c r="F8916" t="s">
        <v>8617</v>
      </c>
      <c r="G8916" t="s">
        <v>29</v>
      </c>
      <c r="H8916" s="5">
        <v>2044.87</v>
      </c>
      <c r="I8916" s="5">
        <v>2044.874</v>
      </c>
      <c r="J8916" s="5">
        <v>-4.0000000001327802E-3</v>
      </c>
      <c r="K8916" s="5">
        <v>2044.87</v>
      </c>
      <c r="L8916" s="5">
        <v>0</v>
      </c>
      <c r="M8916" t="str">
        <f>IF(ISERROR(VLOOKUP(A8916,'[1]Ecart validé'!$A:$A,1,FALSE)),Z8916,"Ecart Validé")</f>
        <v>valid</v>
      </c>
      <c r="R8916" t="s">
        <v>30</v>
      </c>
      <c r="X8916"/>
      <c r="Y8916"/>
      <c r="Z8916" t="s">
        <v>31</v>
      </c>
    </row>
    <row r="8917" spans="1:26" x14ac:dyDescent="0.3">
      <c r="A8917" t="s">
        <v>11504</v>
      </c>
      <c r="B8917" t="s">
        <v>3157</v>
      </c>
      <c r="C8917">
        <v>45238</v>
      </c>
      <c r="D8917" t="str">
        <f>+VLOOKUP(C8917,Param!K:L,2,FALSE)</f>
        <v>RICOH FRANCE SAS</v>
      </c>
      <c r="E8917">
        <v>348162</v>
      </c>
      <c r="F8917" t="s">
        <v>8260</v>
      </c>
      <c r="G8917" t="s">
        <v>29</v>
      </c>
      <c r="H8917" s="5">
        <v>484.93</v>
      </c>
      <c r="I8917" s="5">
        <v>484.92720000000003</v>
      </c>
      <c r="J8917" s="5">
        <v>2.7999999999792601E-3</v>
      </c>
      <c r="K8917" s="5">
        <v>484.93</v>
      </c>
      <c r="L8917" s="5">
        <v>0</v>
      </c>
      <c r="M8917" t="str">
        <f>IF(ISERROR(VLOOKUP(A8917,'[1]Ecart validé'!$A:$A,1,FALSE)),Z8917,"Ecart Validé")</f>
        <v>valid</v>
      </c>
      <c r="R8917" t="s">
        <v>30</v>
      </c>
      <c r="X8917"/>
      <c r="Y8917"/>
      <c r="Z8917" t="s">
        <v>31</v>
      </c>
    </row>
    <row r="8918" spans="1:26" x14ac:dyDescent="0.3">
      <c r="A8918" t="s">
        <v>11505</v>
      </c>
      <c r="B8918" t="s">
        <v>3157</v>
      </c>
      <c r="C8918">
        <v>45238</v>
      </c>
      <c r="D8918" t="str">
        <f>+VLOOKUP(C8918,Param!K:L,2,FALSE)</f>
        <v>RICOH FRANCE SAS</v>
      </c>
      <c r="E8918">
        <v>348162</v>
      </c>
      <c r="F8918" t="s">
        <v>8262</v>
      </c>
      <c r="G8918" t="s">
        <v>29</v>
      </c>
      <c r="H8918" s="5">
        <v>493</v>
      </c>
      <c r="I8918" s="5">
        <v>492.99680000000001</v>
      </c>
      <c r="J8918" s="5">
        <v>3.19999999999254E-3</v>
      </c>
      <c r="K8918" s="5">
        <v>493</v>
      </c>
      <c r="L8918" s="5">
        <v>0</v>
      </c>
      <c r="M8918" t="str">
        <f>IF(ISERROR(VLOOKUP(A8918,'[1]Ecart validé'!$A:$A,1,FALSE)),Z8918,"Ecart Validé")</f>
        <v>valid</v>
      </c>
      <c r="R8918" t="s">
        <v>30</v>
      </c>
      <c r="X8918"/>
      <c r="Y8918"/>
      <c r="Z8918" t="s">
        <v>31</v>
      </c>
    </row>
    <row r="8919" spans="1:26" x14ac:dyDescent="0.3">
      <c r="A8919" t="s">
        <v>11506</v>
      </c>
      <c r="B8919" t="s">
        <v>3157</v>
      </c>
      <c r="C8919">
        <v>45238</v>
      </c>
      <c r="D8919" t="str">
        <f>+VLOOKUP(C8919,Param!K:L,2,FALSE)</f>
        <v>RICOH FRANCE SAS</v>
      </c>
      <c r="E8919">
        <v>348162</v>
      </c>
      <c r="F8919" t="s">
        <v>8264</v>
      </c>
      <c r="G8919" t="s">
        <v>29</v>
      </c>
      <c r="H8919" s="5">
        <v>1366.46</v>
      </c>
      <c r="I8919" s="5">
        <v>1366.4623999999999</v>
      </c>
      <c r="J8919" s="5">
        <v>-2.3999999998522898E-3</v>
      </c>
      <c r="K8919" s="5">
        <v>1366.46</v>
      </c>
      <c r="L8919" s="5">
        <v>0</v>
      </c>
      <c r="M8919" t="str">
        <f>IF(ISERROR(VLOOKUP(A8919,'[1]Ecart validé'!$A:$A,1,FALSE)),Z8919,"Ecart Validé")</f>
        <v>valid</v>
      </c>
      <c r="R8919" t="s">
        <v>30</v>
      </c>
      <c r="X8919"/>
      <c r="Y8919"/>
      <c r="Z8919" t="s">
        <v>31</v>
      </c>
    </row>
    <row r="8920" spans="1:26" x14ac:dyDescent="0.3">
      <c r="A8920" t="s">
        <v>11507</v>
      </c>
      <c r="B8920" t="s">
        <v>3157</v>
      </c>
      <c r="C8920">
        <v>45238</v>
      </c>
      <c r="D8920" t="str">
        <f>+VLOOKUP(C8920,Param!K:L,2,FALSE)</f>
        <v>RICOH FRANCE SAS</v>
      </c>
      <c r="E8920">
        <v>348162</v>
      </c>
      <c r="F8920" t="s">
        <v>8266</v>
      </c>
      <c r="G8920" t="s">
        <v>29</v>
      </c>
      <c r="H8920" s="5">
        <v>1445.38</v>
      </c>
      <c r="I8920" s="5">
        <v>1445.3835999999999</v>
      </c>
      <c r="J8920" s="5">
        <v>-3.5999999997784402E-3</v>
      </c>
      <c r="K8920" s="5">
        <v>1445.38</v>
      </c>
      <c r="L8920" s="5">
        <v>0</v>
      </c>
      <c r="M8920" t="str">
        <f>IF(ISERROR(VLOOKUP(A8920,'[1]Ecart validé'!$A:$A,1,FALSE)),Z8920,"Ecart Validé")</f>
        <v>valid</v>
      </c>
      <c r="R8920" t="s">
        <v>30</v>
      </c>
      <c r="X8920"/>
      <c r="Y8920"/>
      <c r="Z8920" t="s">
        <v>31</v>
      </c>
    </row>
    <row r="8921" spans="1:26" x14ac:dyDescent="0.3">
      <c r="A8921" t="s">
        <v>11508</v>
      </c>
      <c r="B8921" t="s">
        <v>3157</v>
      </c>
      <c r="C8921">
        <v>45040</v>
      </c>
      <c r="D8921" t="str">
        <f>+VLOOKUP(C8921,Param!K:L,2,FALSE)</f>
        <v>SAGET LA PERRIERE</v>
      </c>
      <c r="E8921">
        <v>21094</v>
      </c>
      <c r="F8921" t="s">
        <v>8617</v>
      </c>
      <c r="G8921" t="s">
        <v>29</v>
      </c>
      <c r="H8921" s="5">
        <v>102</v>
      </c>
      <c r="I8921" s="5">
        <v>101.998</v>
      </c>
      <c r="J8921" s="5">
        <v>1.9999999999953302E-3</v>
      </c>
      <c r="K8921" s="5">
        <v>102</v>
      </c>
      <c r="L8921" s="5">
        <v>0</v>
      </c>
      <c r="M8921" t="str">
        <f>IF(ISERROR(VLOOKUP(A8921,'[1]Ecart validé'!$A:$A,1,FALSE)),Z8921,"Ecart Validé")</f>
        <v>valid</v>
      </c>
      <c r="R8921" t="s">
        <v>30</v>
      </c>
      <c r="X8921"/>
      <c r="Y8921"/>
      <c r="Z8921" t="s">
        <v>31</v>
      </c>
    </row>
    <row r="8922" spans="1:26" x14ac:dyDescent="0.3">
      <c r="A8922" t="s">
        <v>11509</v>
      </c>
      <c r="B8922" t="s">
        <v>3157</v>
      </c>
      <c r="C8922">
        <v>45040</v>
      </c>
      <c r="D8922" t="str">
        <f>+VLOOKUP(C8922,Param!K:L,2,FALSE)</f>
        <v>SAGET LA PERRIERE</v>
      </c>
      <c r="E8922">
        <v>21094</v>
      </c>
      <c r="F8922" t="s">
        <v>8260</v>
      </c>
      <c r="G8922" t="s">
        <v>29</v>
      </c>
      <c r="H8922" s="5">
        <v>28.99</v>
      </c>
      <c r="I8922" s="5">
        <v>28.984999999999999</v>
      </c>
      <c r="J8922" s="5">
        <v>4.999999999999E-3</v>
      </c>
      <c r="K8922" s="5">
        <v>28.99</v>
      </c>
      <c r="L8922" s="5">
        <v>0</v>
      </c>
      <c r="M8922" t="str">
        <f>IF(ISERROR(VLOOKUP(A8922,'[1]Ecart validé'!$A:$A,1,FALSE)),Z8922,"Ecart Validé")</f>
        <v>valid</v>
      </c>
      <c r="R8922" t="s">
        <v>30</v>
      </c>
      <c r="X8922"/>
      <c r="Y8922"/>
      <c r="Z8922" t="s">
        <v>31</v>
      </c>
    </row>
    <row r="8923" spans="1:26" x14ac:dyDescent="0.3">
      <c r="A8923" t="s">
        <v>11510</v>
      </c>
      <c r="B8923" t="s">
        <v>3157</v>
      </c>
      <c r="C8923">
        <v>45040</v>
      </c>
      <c r="D8923" t="str">
        <f>+VLOOKUP(C8923,Param!K:L,2,FALSE)</f>
        <v>SAGET LA PERRIERE</v>
      </c>
      <c r="E8923">
        <v>21094</v>
      </c>
      <c r="F8923" t="s">
        <v>8262</v>
      </c>
      <c r="G8923" t="s">
        <v>29</v>
      </c>
      <c r="H8923" s="5">
        <v>291.97000000000003</v>
      </c>
      <c r="I8923" s="5">
        <v>291.96749999999997</v>
      </c>
      <c r="J8923" s="5">
        <v>2.5000000000545601E-3</v>
      </c>
      <c r="K8923" s="5">
        <v>291.97000000000003</v>
      </c>
      <c r="L8923" s="5">
        <v>0</v>
      </c>
      <c r="M8923" t="str">
        <f>IF(ISERROR(VLOOKUP(A8923,'[1]Ecart validé'!$A:$A,1,FALSE)),Z8923,"Ecart Validé")</f>
        <v>valid</v>
      </c>
      <c r="R8923" t="s">
        <v>30</v>
      </c>
      <c r="X8923"/>
      <c r="Y8923"/>
      <c r="Z8923" t="s">
        <v>31</v>
      </c>
    </row>
    <row r="8924" spans="1:26" x14ac:dyDescent="0.3">
      <c r="A8924" t="s">
        <v>11511</v>
      </c>
      <c r="B8924" t="s">
        <v>3157</v>
      </c>
      <c r="C8924">
        <v>45040</v>
      </c>
      <c r="D8924" t="str">
        <f>+VLOOKUP(C8924,Param!K:L,2,FALSE)</f>
        <v>SAGET LA PERRIERE</v>
      </c>
      <c r="E8924">
        <v>21094</v>
      </c>
      <c r="F8924" t="s">
        <v>8264</v>
      </c>
      <c r="G8924" t="s">
        <v>29</v>
      </c>
      <c r="H8924" s="5">
        <v>308.45</v>
      </c>
      <c r="I8924" s="5">
        <v>308.45209999999997</v>
      </c>
      <c r="J8924" s="5">
        <v>-2.0999999999844398E-3</v>
      </c>
      <c r="K8924" s="5">
        <v>308.45</v>
      </c>
      <c r="L8924" s="5">
        <v>0</v>
      </c>
      <c r="M8924" t="str">
        <f>IF(ISERROR(VLOOKUP(A8924,'[1]Ecart validé'!$A:$A,1,FALSE)),Z8924,"Ecart Validé")</f>
        <v>valid</v>
      </c>
      <c r="R8924" t="s">
        <v>30</v>
      </c>
      <c r="X8924"/>
      <c r="Y8924"/>
      <c r="Z8924" t="s">
        <v>31</v>
      </c>
    </row>
    <row r="8925" spans="1:26" x14ac:dyDescent="0.3">
      <c r="A8925" t="s">
        <v>11512</v>
      </c>
      <c r="B8925" t="s">
        <v>3157</v>
      </c>
      <c r="C8925">
        <v>45040</v>
      </c>
      <c r="D8925" t="str">
        <f>+VLOOKUP(C8925,Param!K:L,2,FALSE)</f>
        <v>SAGET LA PERRIERE</v>
      </c>
      <c r="E8925">
        <v>21094</v>
      </c>
      <c r="F8925" t="s">
        <v>8266</v>
      </c>
      <c r="G8925" t="s">
        <v>29</v>
      </c>
      <c r="H8925" s="5">
        <v>499.61</v>
      </c>
      <c r="I8925" s="5">
        <v>499.61450000000002</v>
      </c>
      <c r="J8925" s="5">
        <v>-4.5000000000072699E-3</v>
      </c>
      <c r="K8925" s="5">
        <v>499.61</v>
      </c>
      <c r="L8925" s="5">
        <v>0</v>
      </c>
      <c r="M8925" t="str">
        <f>IF(ISERROR(VLOOKUP(A8925,'[1]Ecart validé'!$A:$A,1,FALSE)),Z8925,"Ecart Validé")</f>
        <v>valid</v>
      </c>
      <c r="R8925" t="s">
        <v>30</v>
      </c>
      <c r="X8925"/>
      <c r="Y8925"/>
      <c r="Z8925" t="s">
        <v>31</v>
      </c>
    </row>
    <row r="8926" spans="1:26" x14ac:dyDescent="0.3">
      <c r="A8926" t="s">
        <v>11513</v>
      </c>
      <c r="B8926" t="s">
        <v>3157</v>
      </c>
      <c r="C8926">
        <v>58407</v>
      </c>
      <c r="D8926" t="str">
        <f>+VLOOKUP(C8926,Param!K:L,2,FALSE)</f>
        <v>TRANSGOURMET SEAFOOD</v>
      </c>
      <c r="E8926">
        <v>1130082479</v>
      </c>
      <c r="F8926" t="s">
        <v>8260</v>
      </c>
      <c r="G8926" t="s">
        <v>29</v>
      </c>
      <c r="H8926" s="5">
        <v>2994.94</v>
      </c>
      <c r="I8926" s="5">
        <v>2994.9349999999999</v>
      </c>
      <c r="J8926" s="5">
        <v>5.0000000001091298E-3</v>
      </c>
      <c r="K8926" s="5">
        <v>2994.94</v>
      </c>
      <c r="L8926" s="5">
        <v>0</v>
      </c>
      <c r="M8926" t="str">
        <f>IF(ISERROR(VLOOKUP(A8926,'[1]Ecart validé'!$A:$A,1,FALSE)),Z8926,"Ecart Validé")</f>
        <v>valid</v>
      </c>
      <c r="R8926" t="s">
        <v>30</v>
      </c>
      <c r="X8926"/>
      <c r="Y8926"/>
      <c r="Z8926" t="s">
        <v>31</v>
      </c>
    </row>
    <row r="8927" spans="1:26" x14ac:dyDescent="0.3">
      <c r="A8927" t="s">
        <v>11514</v>
      </c>
      <c r="B8927" t="s">
        <v>3157</v>
      </c>
      <c r="C8927">
        <v>58407</v>
      </c>
      <c r="D8927" t="str">
        <f>+VLOOKUP(C8927,Param!K:L,2,FALSE)</f>
        <v>TRANSGOURMET SEAFOOD</v>
      </c>
      <c r="E8927">
        <v>1130082479</v>
      </c>
      <c r="F8927" t="s">
        <v>8262</v>
      </c>
      <c r="G8927" t="s">
        <v>29</v>
      </c>
      <c r="H8927" s="5">
        <v>17033.89</v>
      </c>
      <c r="I8927" s="5">
        <v>17033.885999999999</v>
      </c>
      <c r="J8927" s="5">
        <v>4.0000000008149003E-3</v>
      </c>
      <c r="K8927" s="5">
        <v>17033.89</v>
      </c>
      <c r="L8927" s="5">
        <v>0</v>
      </c>
      <c r="M8927" t="str">
        <f>IF(ISERROR(VLOOKUP(A8927,'[1]Ecart validé'!$A:$A,1,FALSE)),Z8927,"Ecart Validé")</f>
        <v>valid</v>
      </c>
      <c r="R8927" t="s">
        <v>30</v>
      </c>
      <c r="X8927"/>
      <c r="Y8927"/>
      <c r="Z8927" t="s">
        <v>31</v>
      </c>
    </row>
    <row r="8928" spans="1:26" x14ac:dyDescent="0.3">
      <c r="A8928" t="s">
        <v>11515</v>
      </c>
      <c r="B8928" t="s">
        <v>3157</v>
      </c>
      <c r="C8928">
        <v>58407</v>
      </c>
      <c r="D8928" t="str">
        <f>+VLOOKUP(C8928,Param!K:L,2,FALSE)</f>
        <v>TRANSGOURMET SEAFOOD</v>
      </c>
      <c r="E8928">
        <v>1130082479</v>
      </c>
      <c r="F8928" t="s">
        <v>8264</v>
      </c>
      <c r="G8928" t="s">
        <v>29</v>
      </c>
      <c r="H8928" s="5">
        <v>41782.32</v>
      </c>
      <c r="I8928" s="5">
        <v>41782.316299999999</v>
      </c>
      <c r="J8928" s="5">
        <v>3.7000000011175802E-3</v>
      </c>
      <c r="K8928" s="5">
        <v>41782.32</v>
      </c>
      <c r="L8928" s="5">
        <v>0</v>
      </c>
      <c r="M8928" t="str">
        <f>IF(ISERROR(VLOOKUP(A8928,'[1]Ecart validé'!$A:$A,1,FALSE)),Z8928,"Ecart Validé")</f>
        <v>valid</v>
      </c>
      <c r="R8928" t="s">
        <v>30</v>
      </c>
      <c r="X8928"/>
      <c r="Y8928"/>
      <c r="Z8928" t="s">
        <v>31</v>
      </c>
    </row>
    <row r="8929" spans="1:26" x14ac:dyDescent="0.3">
      <c r="A8929" t="s">
        <v>11516</v>
      </c>
      <c r="B8929" t="s">
        <v>3157</v>
      </c>
      <c r="C8929">
        <v>58407</v>
      </c>
      <c r="D8929" t="str">
        <f>+VLOOKUP(C8929,Param!K:L,2,FALSE)</f>
        <v>TRANSGOURMET SEAFOOD</v>
      </c>
      <c r="E8929">
        <v>1130082479</v>
      </c>
      <c r="F8929" t="s">
        <v>8266</v>
      </c>
      <c r="G8929" t="s">
        <v>29</v>
      </c>
      <c r="H8929" s="5">
        <v>43266.400000000001</v>
      </c>
      <c r="I8929" s="5">
        <v>43266.404199999997</v>
      </c>
      <c r="J8929" s="5">
        <v>-4.1999999957624797E-3</v>
      </c>
      <c r="K8929" s="5">
        <v>43266.400000000001</v>
      </c>
      <c r="L8929" s="5">
        <v>0</v>
      </c>
      <c r="M8929" t="str">
        <f>IF(ISERROR(VLOOKUP(A8929,'[1]Ecart validé'!$A:$A,1,FALSE)),Z8929,"Ecart Validé")</f>
        <v>valid</v>
      </c>
      <c r="R8929" t="s">
        <v>30</v>
      </c>
      <c r="X8929"/>
      <c r="Y8929"/>
      <c r="Z8929" t="s">
        <v>31</v>
      </c>
    </row>
    <row r="8930" spans="1:26" x14ac:dyDescent="0.3">
      <c r="A8930" t="s">
        <v>11517</v>
      </c>
      <c r="B8930" t="s">
        <v>3157</v>
      </c>
      <c r="C8930">
        <v>44729</v>
      </c>
      <c r="D8930" t="str">
        <f>+VLOOKUP(C8930,Param!K:L,2,FALSE)</f>
        <v>S.E.T. ENVIRONNEMENT (SOCIETE D'EXTRACTION ET DE TRAITEMENT)</v>
      </c>
      <c r="E8930">
        <v>900083</v>
      </c>
      <c r="F8930" t="s">
        <v>8260</v>
      </c>
      <c r="G8930" t="s">
        <v>29</v>
      </c>
      <c r="H8930" s="5">
        <v>5023.1499999999996</v>
      </c>
      <c r="I8930" s="5">
        <v>5023.1265000000003</v>
      </c>
      <c r="J8930" s="5">
        <v>2.3499999999330601E-2</v>
      </c>
      <c r="K8930" s="5">
        <v>5023.1499999999996</v>
      </c>
      <c r="L8930" s="5">
        <v>0</v>
      </c>
      <c r="M8930" t="str">
        <f>IF(ISERROR(VLOOKUP(A8930,'[1]Ecart validé'!$A:$A,1,FALSE)),Z8930,"Ecart Validé")</f>
        <v>valid</v>
      </c>
      <c r="R8930" t="s">
        <v>30</v>
      </c>
      <c r="X8930"/>
      <c r="Y8930"/>
      <c r="Z8930" t="s">
        <v>31</v>
      </c>
    </row>
    <row r="8931" spans="1:26" x14ac:dyDescent="0.3">
      <c r="A8931" t="s">
        <v>11518</v>
      </c>
      <c r="B8931" t="s">
        <v>3157</v>
      </c>
      <c r="C8931">
        <v>44729</v>
      </c>
      <c r="D8931" t="str">
        <f>+VLOOKUP(C8931,Param!K:L,2,FALSE)</f>
        <v>S.E.T. ENVIRONNEMENT (SOCIETE D'EXTRACTION ET DE TRAITEMENT)</v>
      </c>
      <c r="E8931">
        <v>900083</v>
      </c>
      <c r="F8931" t="s">
        <v>8262</v>
      </c>
      <c r="G8931" t="s">
        <v>29</v>
      </c>
      <c r="H8931" s="5">
        <v>1248.75</v>
      </c>
      <c r="I8931" s="5">
        <v>1248.7535</v>
      </c>
      <c r="J8931" s="5">
        <v>-3.5000000000309198E-3</v>
      </c>
      <c r="K8931" s="5">
        <v>1248.75</v>
      </c>
      <c r="L8931" s="5">
        <v>0</v>
      </c>
      <c r="M8931" t="str">
        <f>IF(ISERROR(VLOOKUP(A8931,'[1]Ecart validé'!$A:$A,1,FALSE)),Z8931,"Ecart Validé")</f>
        <v>valid</v>
      </c>
      <c r="R8931" t="s">
        <v>30</v>
      </c>
      <c r="X8931"/>
      <c r="Y8931"/>
      <c r="Z8931" t="s">
        <v>31</v>
      </c>
    </row>
    <row r="8932" spans="1:26" x14ac:dyDescent="0.3">
      <c r="A8932" t="s">
        <v>11519</v>
      </c>
      <c r="B8932" t="s">
        <v>3157</v>
      </c>
      <c r="C8932">
        <v>44729</v>
      </c>
      <c r="D8932" t="str">
        <f>+VLOOKUP(C8932,Param!K:L,2,FALSE)</f>
        <v>S.E.T. ENVIRONNEMENT (SOCIETE D'EXTRACTION ET DE TRAITEMENT)</v>
      </c>
      <c r="E8932">
        <v>900083</v>
      </c>
      <c r="F8932" t="s">
        <v>8264</v>
      </c>
      <c r="G8932" t="s">
        <v>29</v>
      </c>
      <c r="H8932" s="5">
        <v>2104.85</v>
      </c>
      <c r="I8932" s="5">
        <v>2104.8494999999998</v>
      </c>
      <c r="J8932" s="5">
        <v>5.0000000010186297E-4</v>
      </c>
      <c r="K8932" s="5">
        <v>2104.85</v>
      </c>
      <c r="L8932" s="5">
        <v>0</v>
      </c>
      <c r="M8932" t="str">
        <f>IF(ISERROR(VLOOKUP(A8932,'[1]Ecart validé'!$A:$A,1,FALSE)),Z8932,"Ecart Validé")</f>
        <v>valid</v>
      </c>
      <c r="R8932" t="s">
        <v>30</v>
      </c>
      <c r="X8932"/>
      <c r="Y8932"/>
      <c r="Z8932" t="s">
        <v>31</v>
      </c>
    </row>
    <row r="8933" spans="1:26" x14ac:dyDescent="0.3">
      <c r="A8933" t="s">
        <v>11520</v>
      </c>
      <c r="B8933" t="s">
        <v>3157</v>
      </c>
      <c r="C8933">
        <v>44729</v>
      </c>
      <c r="D8933" t="str">
        <f>+VLOOKUP(C8933,Param!K:L,2,FALSE)</f>
        <v>S.E.T. ENVIRONNEMENT (SOCIETE D'EXTRACTION ET DE TRAITEMENT)</v>
      </c>
      <c r="E8933">
        <v>900083</v>
      </c>
      <c r="F8933" t="s">
        <v>8266</v>
      </c>
      <c r="G8933" t="s">
        <v>29</v>
      </c>
      <c r="H8933" s="5">
        <v>-800.15</v>
      </c>
      <c r="I8933" s="5">
        <v>-800.15</v>
      </c>
      <c r="J8933" s="5">
        <v>0</v>
      </c>
      <c r="K8933" s="5">
        <v>-800.15</v>
      </c>
      <c r="L8933" s="5">
        <v>0</v>
      </c>
      <c r="M8933" t="str">
        <f>IF(ISERROR(VLOOKUP(A8933,'[1]Ecart validé'!$A:$A,1,FALSE)),Z8933,"Ecart Validé")</f>
        <v>valid</v>
      </c>
      <c r="R8933" t="s">
        <v>30</v>
      </c>
      <c r="X8933"/>
      <c r="Y8933"/>
      <c r="Z8933" t="s">
        <v>31</v>
      </c>
    </row>
    <row r="8934" spans="1:26" x14ac:dyDescent="0.3">
      <c r="A8934" t="s">
        <v>11521</v>
      </c>
      <c r="B8934" t="s">
        <v>3157</v>
      </c>
      <c r="C8934">
        <v>45130</v>
      </c>
      <c r="D8934" t="str">
        <f>+VLOOKUP(C8934,Param!K:L,2,FALSE)</f>
        <v>DESAUTEL</v>
      </c>
      <c r="E8934">
        <v>662790</v>
      </c>
      <c r="F8934" t="s">
        <v>8617</v>
      </c>
      <c r="G8934" t="s">
        <v>29</v>
      </c>
      <c r="H8934" s="5">
        <v>20175.740000000002</v>
      </c>
      <c r="I8934" s="5">
        <v>20175.738099999999</v>
      </c>
      <c r="J8934" s="5">
        <v>1.90000000293366E-3</v>
      </c>
      <c r="K8934" s="5">
        <v>20175.740000000002</v>
      </c>
      <c r="L8934" s="5">
        <v>0</v>
      </c>
      <c r="M8934" t="str">
        <f>IF(ISERROR(VLOOKUP(A8934,'[1]Ecart validé'!$A:$A,1,FALSE)),Z8934,"Ecart Validé")</f>
        <v>valid</v>
      </c>
      <c r="R8934" t="s">
        <v>30</v>
      </c>
      <c r="X8934"/>
      <c r="Y8934"/>
      <c r="Z8934" t="s">
        <v>31</v>
      </c>
    </row>
    <row r="8935" spans="1:26" x14ac:dyDescent="0.3">
      <c r="A8935" t="s">
        <v>11522</v>
      </c>
      <c r="B8935" t="s">
        <v>3157</v>
      </c>
      <c r="C8935">
        <v>45130</v>
      </c>
      <c r="D8935" t="str">
        <f>+VLOOKUP(C8935,Param!K:L,2,FALSE)</f>
        <v>DESAUTEL</v>
      </c>
      <c r="E8935">
        <v>662790</v>
      </c>
      <c r="F8935" t="s">
        <v>8260</v>
      </c>
      <c r="G8935" t="s">
        <v>29</v>
      </c>
      <c r="H8935" s="5">
        <v>62225.1</v>
      </c>
      <c r="I8935" s="5">
        <v>62225.1</v>
      </c>
      <c r="J8935" s="5">
        <v>0</v>
      </c>
      <c r="K8935" s="5">
        <v>62225.1</v>
      </c>
      <c r="L8935" s="5">
        <v>0</v>
      </c>
      <c r="M8935" t="str">
        <f>IF(ISERROR(VLOOKUP(A8935,'[1]Ecart validé'!$A:$A,1,FALSE)),Z8935,"Ecart Validé")</f>
        <v>valid</v>
      </c>
      <c r="R8935" t="s">
        <v>30</v>
      </c>
      <c r="X8935"/>
      <c r="Y8935"/>
      <c r="Z8935" t="s">
        <v>31</v>
      </c>
    </row>
    <row r="8936" spans="1:26" x14ac:dyDescent="0.3">
      <c r="A8936" t="s">
        <v>11523</v>
      </c>
      <c r="B8936" t="s">
        <v>3157</v>
      </c>
      <c r="C8936">
        <v>45130</v>
      </c>
      <c r="D8936" t="str">
        <f>+VLOOKUP(C8936,Param!K:L,2,FALSE)</f>
        <v>DESAUTEL</v>
      </c>
      <c r="E8936">
        <v>662790</v>
      </c>
      <c r="F8936" t="s">
        <v>8262</v>
      </c>
      <c r="G8936" t="s">
        <v>29</v>
      </c>
      <c r="H8936" s="5">
        <v>59623.06</v>
      </c>
      <c r="I8936" s="5">
        <v>59623.06</v>
      </c>
      <c r="J8936" s="5">
        <v>0</v>
      </c>
      <c r="K8936" s="5">
        <v>59623.06</v>
      </c>
      <c r="L8936" s="5">
        <v>0</v>
      </c>
      <c r="M8936" t="str">
        <f>IF(ISERROR(VLOOKUP(A8936,'[1]Ecart validé'!$A:$A,1,FALSE)),Z8936,"Ecart Validé")</f>
        <v>valid</v>
      </c>
      <c r="R8936" t="s">
        <v>30</v>
      </c>
      <c r="X8936"/>
      <c r="Y8936"/>
      <c r="Z8936" t="s">
        <v>31</v>
      </c>
    </row>
    <row r="8937" spans="1:26" x14ac:dyDescent="0.3">
      <c r="A8937" t="s">
        <v>11524</v>
      </c>
      <c r="B8937" t="s">
        <v>3157</v>
      </c>
      <c r="C8937">
        <v>45130</v>
      </c>
      <c r="D8937" t="str">
        <f>+VLOOKUP(C8937,Param!K:L,2,FALSE)</f>
        <v>DESAUTEL</v>
      </c>
      <c r="E8937">
        <v>662790</v>
      </c>
      <c r="F8937" t="s">
        <v>8264</v>
      </c>
      <c r="G8937" t="s">
        <v>29</v>
      </c>
      <c r="H8937" s="5">
        <v>56505.120000000003</v>
      </c>
      <c r="I8937" s="5">
        <v>56505.120000000003</v>
      </c>
      <c r="J8937" s="5">
        <v>0</v>
      </c>
      <c r="K8937" s="5">
        <v>56505.120000000003</v>
      </c>
      <c r="L8937" s="5">
        <v>0</v>
      </c>
      <c r="M8937" t="str">
        <f>IF(ISERROR(VLOOKUP(A8937,'[1]Ecart validé'!$A:$A,1,FALSE)),Z8937,"Ecart Validé")</f>
        <v>valid</v>
      </c>
      <c r="R8937" t="s">
        <v>30</v>
      </c>
      <c r="X8937"/>
      <c r="Y8937"/>
      <c r="Z8937" t="s">
        <v>31</v>
      </c>
    </row>
    <row r="8938" spans="1:26" x14ac:dyDescent="0.3">
      <c r="A8938" t="s">
        <v>11525</v>
      </c>
      <c r="B8938" t="s">
        <v>3157</v>
      </c>
      <c r="C8938">
        <v>45130</v>
      </c>
      <c r="D8938" t="str">
        <f>+VLOOKUP(C8938,Param!K:L,2,FALSE)</f>
        <v>DESAUTEL</v>
      </c>
      <c r="E8938">
        <v>662790</v>
      </c>
      <c r="F8938" t="s">
        <v>8266</v>
      </c>
      <c r="G8938" t="s">
        <v>29</v>
      </c>
      <c r="H8938" s="5">
        <v>106564.2</v>
      </c>
      <c r="I8938" s="5">
        <v>106564.1997</v>
      </c>
      <c r="J8938" s="5">
        <v>2.9999999969732E-4</v>
      </c>
      <c r="K8938" s="5">
        <v>106564.2</v>
      </c>
      <c r="L8938" s="5">
        <v>0</v>
      </c>
      <c r="M8938" t="str">
        <f>IF(ISERROR(VLOOKUP(A8938,'[1]Ecart validé'!$A:$A,1,FALSE)),Z8938,"Ecart Validé")</f>
        <v>valid</v>
      </c>
      <c r="R8938" t="s">
        <v>30</v>
      </c>
      <c r="X8938"/>
      <c r="Y8938"/>
      <c r="Z8938" t="s">
        <v>31</v>
      </c>
    </row>
    <row r="8939" spans="1:26" x14ac:dyDescent="0.3">
      <c r="A8939" t="s">
        <v>11526</v>
      </c>
      <c r="B8939" t="s">
        <v>3157</v>
      </c>
      <c r="C8939">
        <v>46160</v>
      </c>
      <c r="D8939" t="str">
        <f>+VLOOKUP(C8939,Param!K:L,2,FALSE)</f>
        <v>SEB PROFESSIONAL FRANCE EX:WMF FRANCE SARL</v>
      </c>
      <c r="E8939">
        <v>579915</v>
      </c>
      <c r="F8939" t="s">
        <v>8617</v>
      </c>
      <c r="G8939" t="s">
        <v>29</v>
      </c>
      <c r="H8939" s="5">
        <v>144.69</v>
      </c>
      <c r="I8939" s="5">
        <v>144.6936</v>
      </c>
      <c r="J8939" s="5">
        <v>-3.6000000000058199E-3</v>
      </c>
      <c r="K8939" s="5">
        <v>144.69</v>
      </c>
      <c r="L8939" s="5">
        <v>0</v>
      </c>
      <c r="M8939" t="str">
        <f>IF(ISERROR(VLOOKUP(A8939,'[1]Ecart validé'!$A:$A,1,FALSE)),Z8939,"Ecart Validé")</f>
        <v>valid</v>
      </c>
      <c r="R8939" t="s">
        <v>30</v>
      </c>
      <c r="X8939"/>
      <c r="Y8939"/>
      <c r="Z8939" t="s">
        <v>31</v>
      </c>
    </row>
    <row r="8940" spans="1:26" x14ac:dyDescent="0.3">
      <c r="A8940" t="s">
        <v>11527</v>
      </c>
      <c r="B8940" t="s">
        <v>3157</v>
      </c>
      <c r="C8940">
        <v>46160</v>
      </c>
      <c r="D8940" t="str">
        <f>+VLOOKUP(C8940,Param!K:L,2,FALSE)</f>
        <v>SEB PROFESSIONAL FRANCE EX:WMF FRANCE SARL</v>
      </c>
      <c r="E8940">
        <v>579915</v>
      </c>
      <c r="F8940" t="s">
        <v>8260</v>
      </c>
      <c r="G8940" t="s">
        <v>29</v>
      </c>
      <c r="H8940" s="5">
        <v>3519.23</v>
      </c>
      <c r="I8940" s="5">
        <v>3519.2303999999999</v>
      </c>
      <c r="J8940" s="5">
        <v>-3.9999999989959103E-4</v>
      </c>
      <c r="K8940" s="5">
        <v>3519.23</v>
      </c>
      <c r="L8940" s="5">
        <v>0</v>
      </c>
      <c r="M8940" t="str">
        <f>IF(ISERROR(VLOOKUP(A8940,'[1]Ecart validé'!$A:$A,1,FALSE)),Z8940,"Ecart Validé")</f>
        <v>valid</v>
      </c>
      <c r="R8940" t="s">
        <v>30</v>
      </c>
      <c r="X8940"/>
      <c r="Y8940"/>
      <c r="Z8940" t="s">
        <v>31</v>
      </c>
    </row>
    <row r="8941" spans="1:26" x14ac:dyDescent="0.3">
      <c r="A8941" t="s">
        <v>11528</v>
      </c>
      <c r="B8941" t="s">
        <v>3157</v>
      </c>
      <c r="C8941">
        <v>46160</v>
      </c>
      <c r="D8941" t="str">
        <f>+VLOOKUP(C8941,Param!K:L,2,FALSE)</f>
        <v>SEB PROFESSIONAL FRANCE EX:WMF FRANCE SARL</v>
      </c>
      <c r="E8941">
        <v>579915</v>
      </c>
      <c r="F8941" t="s">
        <v>8262</v>
      </c>
      <c r="G8941" t="s">
        <v>29</v>
      </c>
      <c r="H8941" s="5">
        <v>6541.34</v>
      </c>
      <c r="I8941" s="5">
        <v>6541.3410000000003</v>
      </c>
      <c r="J8941" s="5">
        <v>-1.0000000002037201E-3</v>
      </c>
      <c r="K8941" s="5">
        <v>6541.34</v>
      </c>
      <c r="L8941" s="5">
        <v>0</v>
      </c>
      <c r="M8941" t="str">
        <f>IF(ISERROR(VLOOKUP(A8941,'[1]Ecart validé'!$A:$A,1,FALSE)),Z8941,"Ecart Validé")</f>
        <v>valid</v>
      </c>
      <c r="R8941" t="s">
        <v>30</v>
      </c>
      <c r="X8941"/>
      <c r="Y8941"/>
      <c r="Z8941" t="s">
        <v>31</v>
      </c>
    </row>
    <row r="8942" spans="1:26" x14ac:dyDescent="0.3">
      <c r="A8942" t="s">
        <v>11529</v>
      </c>
      <c r="B8942" t="s">
        <v>3157</v>
      </c>
      <c r="C8942">
        <v>46160</v>
      </c>
      <c r="D8942" t="str">
        <f>+VLOOKUP(C8942,Param!K:L,2,FALSE)</f>
        <v>SEB PROFESSIONAL FRANCE EX:WMF FRANCE SARL</v>
      </c>
      <c r="E8942">
        <v>579915</v>
      </c>
      <c r="F8942" t="s">
        <v>8264</v>
      </c>
      <c r="G8942" t="s">
        <v>29</v>
      </c>
      <c r="H8942" s="5">
        <v>2727.23</v>
      </c>
      <c r="I8942" s="5">
        <v>2727.2316000000001</v>
      </c>
      <c r="J8942" s="5">
        <v>-1.6000000000531099E-3</v>
      </c>
      <c r="K8942" s="5">
        <v>2727.23</v>
      </c>
      <c r="L8942" s="5">
        <v>0</v>
      </c>
      <c r="M8942" t="str">
        <f>IF(ISERROR(VLOOKUP(A8942,'[1]Ecart validé'!$A:$A,1,FALSE)),Z8942,"Ecart Validé")</f>
        <v>valid</v>
      </c>
      <c r="R8942" t="s">
        <v>30</v>
      </c>
      <c r="X8942"/>
      <c r="Y8942"/>
      <c r="Z8942" t="s">
        <v>31</v>
      </c>
    </row>
    <row r="8943" spans="1:26" x14ac:dyDescent="0.3">
      <c r="A8943" t="s">
        <v>11530</v>
      </c>
      <c r="B8943" t="s">
        <v>3157</v>
      </c>
      <c r="C8943">
        <v>46160</v>
      </c>
      <c r="D8943" t="str">
        <f>+VLOOKUP(C8943,Param!K:L,2,FALSE)</f>
        <v>SEB PROFESSIONAL FRANCE EX:WMF FRANCE SARL</v>
      </c>
      <c r="E8943">
        <v>579915</v>
      </c>
      <c r="F8943" t="s">
        <v>8266</v>
      </c>
      <c r="G8943" t="s">
        <v>29</v>
      </c>
      <c r="H8943" s="5">
        <v>3655.94</v>
      </c>
      <c r="I8943" s="5">
        <v>3655.9445999999998</v>
      </c>
      <c r="J8943" s="5">
        <v>-4.5999999997548002E-3</v>
      </c>
      <c r="K8943" s="5">
        <v>3655.94</v>
      </c>
      <c r="L8943" s="5">
        <v>0</v>
      </c>
      <c r="M8943" t="str">
        <f>IF(ISERROR(VLOOKUP(A8943,'[1]Ecart validé'!$A:$A,1,FALSE)),Z8943,"Ecart Validé")</f>
        <v>valid</v>
      </c>
      <c r="R8943" t="s">
        <v>30</v>
      </c>
      <c r="X8943"/>
      <c r="Y8943"/>
      <c r="Z8943" t="s">
        <v>31</v>
      </c>
    </row>
    <row r="8944" spans="1:26" x14ac:dyDescent="0.3">
      <c r="A8944" t="s">
        <v>11531</v>
      </c>
      <c r="B8944" t="s">
        <v>3157</v>
      </c>
      <c r="C8944">
        <v>46164</v>
      </c>
      <c r="D8944" t="str">
        <f>+VLOOKUP(C8944,Param!K:L,2,FALSE)</f>
        <v>WILLY GISSELBRECHT ET FILS VINS FINS D'ALSACE</v>
      </c>
      <c r="E8944">
        <v>21049</v>
      </c>
      <c r="F8944" t="s">
        <v>8617</v>
      </c>
      <c r="G8944" t="s">
        <v>29</v>
      </c>
      <c r="H8944" s="5">
        <v>42.47</v>
      </c>
      <c r="I8944" s="5">
        <v>42.471800000000002</v>
      </c>
      <c r="J8944" s="5">
        <v>-1.8000000000029099E-3</v>
      </c>
      <c r="K8944" s="5">
        <v>42.47</v>
      </c>
      <c r="L8944" s="5">
        <v>0</v>
      </c>
      <c r="M8944" t="str">
        <f>IF(ISERROR(VLOOKUP(A8944,'[1]Ecart validé'!$A:$A,1,FALSE)),Z8944,"Ecart Validé")</f>
        <v>valid</v>
      </c>
      <c r="R8944" t="s">
        <v>30</v>
      </c>
      <c r="X8944"/>
      <c r="Y8944"/>
      <c r="Z8944" t="s">
        <v>31</v>
      </c>
    </row>
    <row r="8945" spans="1:26" x14ac:dyDescent="0.3">
      <c r="A8945" t="s">
        <v>11532</v>
      </c>
      <c r="B8945" t="s">
        <v>3157</v>
      </c>
      <c r="C8945">
        <v>46164</v>
      </c>
      <c r="D8945" t="str">
        <f>+VLOOKUP(C8945,Param!K:L,2,FALSE)</f>
        <v>WILLY GISSELBRECHT ET FILS VINS FINS D'ALSACE</v>
      </c>
      <c r="E8945">
        <v>21049</v>
      </c>
      <c r="F8945" t="s">
        <v>8260</v>
      </c>
      <c r="G8945" t="s">
        <v>29</v>
      </c>
      <c r="H8945" s="5">
        <v>110.6</v>
      </c>
      <c r="I8945" s="5">
        <v>110.6</v>
      </c>
      <c r="J8945" s="5">
        <v>0</v>
      </c>
      <c r="K8945" s="5">
        <v>110.6</v>
      </c>
      <c r="L8945" s="5">
        <v>0</v>
      </c>
      <c r="M8945" t="str">
        <f>IF(ISERROR(VLOOKUP(A8945,'[1]Ecart validé'!$A:$A,1,FALSE)),Z8945,"Ecart Validé")</f>
        <v>valid</v>
      </c>
      <c r="R8945" t="s">
        <v>30</v>
      </c>
      <c r="X8945"/>
      <c r="Y8945"/>
      <c r="Z8945" t="s">
        <v>31</v>
      </c>
    </row>
    <row r="8946" spans="1:26" x14ac:dyDescent="0.3">
      <c r="A8946" t="s">
        <v>11533</v>
      </c>
      <c r="B8946" t="s">
        <v>3157</v>
      </c>
      <c r="C8946">
        <v>46164</v>
      </c>
      <c r="D8946" t="str">
        <f>+VLOOKUP(C8946,Param!K:L,2,FALSE)</f>
        <v>WILLY GISSELBRECHT ET FILS VINS FINS D'ALSACE</v>
      </c>
      <c r="E8946">
        <v>21049</v>
      </c>
      <c r="F8946" t="s">
        <v>8262</v>
      </c>
      <c r="G8946" t="s">
        <v>29</v>
      </c>
      <c r="H8946" s="5">
        <v>415.1</v>
      </c>
      <c r="I8946" s="5">
        <v>415.1</v>
      </c>
      <c r="J8946" s="5">
        <v>0</v>
      </c>
      <c r="K8946" s="5">
        <v>415.1</v>
      </c>
      <c r="L8946" s="5">
        <v>0</v>
      </c>
      <c r="M8946" t="str">
        <f>IF(ISERROR(VLOOKUP(A8946,'[1]Ecart validé'!$A:$A,1,FALSE)),Z8946,"Ecart Validé")</f>
        <v>valid</v>
      </c>
      <c r="R8946" t="s">
        <v>30</v>
      </c>
      <c r="X8946"/>
      <c r="Y8946"/>
      <c r="Z8946" t="s">
        <v>31</v>
      </c>
    </row>
    <row r="8947" spans="1:26" x14ac:dyDescent="0.3">
      <c r="A8947" t="s">
        <v>11534</v>
      </c>
      <c r="B8947" t="s">
        <v>3157</v>
      </c>
      <c r="C8947">
        <v>46164</v>
      </c>
      <c r="D8947" t="str">
        <f>+VLOOKUP(C8947,Param!K:L,2,FALSE)</f>
        <v>WILLY GISSELBRECHT ET FILS VINS FINS D'ALSACE</v>
      </c>
      <c r="E8947">
        <v>21049</v>
      </c>
      <c r="F8947" t="s">
        <v>8264</v>
      </c>
      <c r="G8947" t="s">
        <v>29</v>
      </c>
      <c r="H8947" s="5">
        <v>1180.48</v>
      </c>
      <c r="I8947" s="5">
        <v>1180.48</v>
      </c>
      <c r="J8947" s="5">
        <v>0</v>
      </c>
      <c r="K8947" s="5">
        <v>1180.48</v>
      </c>
      <c r="L8947" s="5">
        <v>0</v>
      </c>
      <c r="M8947" t="str">
        <f>IF(ISERROR(VLOOKUP(A8947,'[1]Ecart validé'!$A:$A,1,FALSE)),Z8947,"Ecart Validé")</f>
        <v>valid</v>
      </c>
      <c r="R8947" t="s">
        <v>30</v>
      </c>
      <c r="X8947"/>
      <c r="Y8947"/>
      <c r="Z8947" t="s">
        <v>31</v>
      </c>
    </row>
    <row r="8948" spans="1:26" x14ac:dyDescent="0.3">
      <c r="A8948" t="s">
        <v>11535</v>
      </c>
      <c r="B8948" t="s">
        <v>3157</v>
      </c>
      <c r="C8948">
        <v>46164</v>
      </c>
      <c r="D8948" t="str">
        <f>+VLOOKUP(C8948,Param!K:L,2,FALSE)</f>
        <v>WILLY GISSELBRECHT ET FILS VINS FINS D'ALSACE</v>
      </c>
      <c r="E8948">
        <v>21049</v>
      </c>
      <c r="F8948" t="s">
        <v>8266</v>
      </c>
      <c r="G8948" t="s">
        <v>29</v>
      </c>
      <c r="H8948" s="5">
        <v>1197.07</v>
      </c>
      <c r="I8948" s="5">
        <v>1197.07</v>
      </c>
      <c r="J8948" s="5">
        <v>0</v>
      </c>
      <c r="K8948" s="5">
        <v>1197.07</v>
      </c>
      <c r="L8948" s="5">
        <v>0</v>
      </c>
      <c r="M8948" t="str">
        <f>IF(ISERROR(VLOOKUP(A8948,'[1]Ecart validé'!$A:$A,1,FALSE)),Z8948,"Ecart Validé")</f>
        <v>valid</v>
      </c>
      <c r="R8948" t="s">
        <v>30</v>
      </c>
      <c r="X8948"/>
      <c r="Y8948"/>
      <c r="Z8948" t="s">
        <v>31</v>
      </c>
    </row>
    <row r="8949" spans="1:26" x14ac:dyDescent="0.3">
      <c r="A8949" t="s">
        <v>11536</v>
      </c>
      <c r="B8949" t="s">
        <v>3157</v>
      </c>
      <c r="C8949">
        <v>3805</v>
      </c>
      <c r="D8949" t="str">
        <f>+VLOOKUP(C8949,Param!K:L,2,FALSE)</f>
        <v>TISSAGES DENANTES</v>
      </c>
      <c r="E8949">
        <v>832681</v>
      </c>
      <c r="F8949" t="s">
        <v>8617</v>
      </c>
      <c r="G8949" t="s">
        <v>29</v>
      </c>
      <c r="H8949" s="5">
        <v>3900.79</v>
      </c>
      <c r="I8949" s="5">
        <v>3900.7835</v>
      </c>
      <c r="J8949" s="5">
        <v>6.4999999999599796E-3</v>
      </c>
      <c r="K8949" s="5">
        <v>3900.79</v>
      </c>
      <c r="L8949" s="5">
        <v>0</v>
      </c>
      <c r="M8949" t="str">
        <f>IF(ISERROR(VLOOKUP(A8949,'[1]Ecart validé'!$A:$A,1,FALSE)),Z8949,"Ecart Validé")</f>
        <v>valid</v>
      </c>
      <c r="R8949" t="s">
        <v>30</v>
      </c>
      <c r="S8949" t="s">
        <v>42</v>
      </c>
      <c r="T8949" t="s">
        <v>257</v>
      </c>
      <c r="U8949" s="13" t="s">
        <v>7109</v>
      </c>
      <c r="X8949"/>
      <c r="Y8949"/>
      <c r="Z8949" t="s">
        <v>31</v>
      </c>
    </row>
    <row r="8950" spans="1:26" x14ac:dyDescent="0.3">
      <c r="A8950" t="s">
        <v>11537</v>
      </c>
      <c r="B8950" t="s">
        <v>3157</v>
      </c>
      <c r="C8950">
        <v>3805</v>
      </c>
      <c r="D8950" t="str">
        <f>+VLOOKUP(C8950,Param!K:L,2,FALSE)</f>
        <v>TISSAGES DENANTES</v>
      </c>
      <c r="E8950">
        <v>832681</v>
      </c>
      <c r="F8950" t="s">
        <v>8260</v>
      </c>
      <c r="G8950" t="s">
        <v>29</v>
      </c>
      <c r="H8950" s="5">
        <v>524.96</v>
      </c>
      <c r="I8950" s="5">
        <v>524.96249999999998</v>
      </c>
      <c r="J8950" s="5">
        <v>-2.4999999999408798E-3</v>
      </c>
      <c r="K8950" s="5">
        <v>524.96</v>
      </c>
      <c r="L8950" s="5">
        <v>0</v>
      </c>
      <c r="M8950" t="str">
        <f>IF(ISERROR(VLOOKUP(A8950,'[1]Ecart validé'!$A:$A,1,FALSE)),Z8950,"Ecart Validé")</f>
        <v>valid</v>
      </c>
      <c r="R8950" t="s">
        <v>30</v>
      </c>
      <c r="X8950"/>
      <c r="Y8950"/>
      <c r="Z8950" t="s">
        <v>31</v>
      </c>
    </row>
    <row r="8951" spans="1:26" x14ac:dyDescent="0.3">
      <c r="A8951" t="s">
        <v>11538</v>
      </c>
      <c r="B8951" t="s">
        <v>3157</v>
      </c>
      <c r="C8951">
        <v>3805</v>
      </c>
      <c r="D8951" t="str">
        <f>+VLOOKUP(C8951,Param!K:L,2,FALSE)</f>
        <v>TISSAGES DENANTES</v>
      </c>
      <c r="E8951">
        <v>832681</v>
      </c>
      <c r="F8951" t="s">
        <v>8262</v>
      </c>
      <c r="G8951" t="s">
        <v>29</v>
      </c>
      <c r="H8951" s="5">
        <v>3615.49</v>
      </c>
      <c r="I8951" s="5">
        <v>3615.4870000000001</v>
      </c>
      <c r="J8951" s="5">
        <v>2.9999999997016801E-3</v>
      </c>
      <c r="K8951" s="5">
        <v>3615.49</v>
      </c>
      <c r="L8951" s="5">
        <v>0</v>
      </c>
      <c r="M8951" t="str">
        <f>IF(ISERROR(VLOOKUP(A8951,'[1]Ecart validé'!$A:$A,1,FALSE)),Z8951,"Ecart Validé")</f>
        <v>valid</v>
      </c>
      <c r="R8951" t="s">
        <v>30</v>
      </c>
      <c r="X8951"/>
      <c r="Y8951"/>
      <c r="Z8951" t="s">
        <v>31</v>
      </c>
    </row>
    <row r="8952" spans="1:26" x14ac:dyDescent="0.3">
      <c r="A8952" t="s">
        <v>11539</v>
      </c>
      <c r="B8952" t="s">
        <v>3157</v>
      </c>
      <c r="C8952">
        <v>3805</v>
      </c>
      <c r="D8952" t="str">
        <f>+VLOOKUP(C8952,Param!K:L,2,FALSE)</f>
        <v>TISSAGES DENANTES</v>
      </c>
      <c r="E8952">
        <v>832681</v>
      </c>
      <c r="F8952" t="s">
        <v>8264</v>
      </c>
      <c r="G8952" t="s">
        <v>29</v>
      </c>
      <c r="H8952" s="5">
        <v>4795.53</v>
      </c>
      <c r="I8952" s="5">
        <v>4795.527</v>
      </c>
      <c r="J8952" s="5">
        <v>2.9999999997016801E-3</v>
      </c>
      <c r="K8952" s="5">
        <v>4795.53</v>
      </c>
      <c r="L8952" s="5">
        <v>0</v>
      </c>
      <c r="M8952" t="str">
        <f>IF(ISERROR(VLOOKUP(A8952,'[1]Ecart validé'!$A:$A,1,FALSE)),Z8952,"Ecart Validé")</f>
        <v>valid</v>
      </c>
      <c r="R8952" t="s">
        <v>30</v>
      </c>
      <c r="X8952"/>
      <c r="Y8952"/>
      <c r="Z8952" t="s">
        <v>31</v>
      </c>
    </row>
    <row r="8953" spans="1:26" x14ac:dyDescent="0.3">
      <c r="A8953" t="s">
        <v>11540</v>
      </c>
      <c r="B8953" t="s">
        <v>3157</v>
      </c>
      <c r="C8953">
        <v>3805</v>
      </c>
      <c r="D8953" t="str">
        <f>+VLOOKUP(C8953,Param!K:L,2,FALSE)</f>
        <v>TISSAGES DENANTES</v>
      </c>
      <c r="E8953">
        <v>832681</v>
      </c>
      <c r="F8953" t="s">
        <v>8266</v>
      </c>
      <c r="G8953" t="s">
        <v>29</v>
      </c>
      <c r="H8953" s="5">
        <v>7837.56</v>
      </c>
      <c r="I8953" s="5">
        <v>7837.5585000000001</v>
      </c>
      <c r="J8953" s="5">
        <v>1.50000000030559E-3</v>
      </c>
      <c r="K8953" s="5">
        <v>7837.56</v>
      </c>
      <c r="L8953" s="5">
        <v>0</v>
      </c>
      <c r="M8953" t="str">
        <f>IF(ISERROR(VLOOKUP(A8953,'[1]Ecart validé'!$A:$A,1,FALSE)),Z8953,"Ecart Validé")</f>
        <v>valid</v>
      </c>
      <c r="R8953" t="s">
        <v>30</v>
      </c>
      <c r="X8953"/>
      <c r="Y8953"/>
      <c r="Z8953" t="s">
        <v>31</v>
      </c>
    </row>
    <row r="8954" spans="1:26" x14ac:dyDescent="0.3">
      <c r="A8954" t="s">
        <v>11541</v>
      </c>
      <c r="B8954" t="s">
        <v>3157</v>
      </c>
      <c r="C8954">
        <v>58145</v>
      </c>
      <c r="D8954" t="str">
        <f>+VLOOKUP(C8954,Param!K:L,2,FALSE)</f>
        <v>TIBERODE</v>
      </c>
      <c r="E8954">
        <v>900052</v>
      </c>
      <c r="F8954" t="s">
        <v>8617</v>
      </c>
      <c r="G8954" t="s">
        <v>29</v>
      </c>
      <c r="H8954" s="5">
        <v>1221.5</v>
      </c>
      <c r="I8954" s="5">
        <v>1221.5</v>
      </c>
      <c r="J8954" s="5">
        <v>0</v>
      </c>
      <c r="K8954" s="5">
        <v>1221.5</v>
      </c>
      <c r="L8954" s="5">
        <v>0</v>
      </c>
      <c r="M8954" t="str">
        <f>IF(ISERROR(VLOOKUP(A8954,'[1]Ecart validé'!$A:$A,1,FALSE)),Z8954,"Ecart Validé")</f>
        <v>valid</v>
      </c>
      <c r="R8954" t="s">
        <v>30</v>
      </c>
      <c r="X8954"/>
      <c r="Y8954"/>
      <c r="Z8954" t="s">
        <v>31</v>
      </c>
    </row>
    <row r="8955" spans="1:26" x14ac:dyDescent="0.3">
      <c r="A8955" t="s">
        <v>11542</v>
      </c>
      <c r="B8955" t="s">
        <v>3157</v>
      </c>
      <c r="C8955">
        <v>58145</v>
      </c>
      <c r="D8955" t="str">
        <f>+VLOOKUP(C8955,Param!K:L,2,FALSE)</f>
        <v>TIBERODE</v>
      </c>
      <c r="E8955">
        <v>900052</v>
      </c>
      <c r="F8955" t="s">
        <v>8260</v>
      </c>
      <c r="G8955" t="s">
        <v>29</v>
      </c>
      <c r="H8955" s="5">
        <v>4474.6099999999997</v>
      </c>
      <c r="I8955" s="5">
        <v>4474.6135000000004</v>
      </c>
      <c r="J8955" s="5">
        <v>-3.5000000007130399E-3</v>
      </c>
      <c r="K8955" s="5">
        <v>4474.6099999999997</v>
      </c>
      <c r="L8955" s="5">
        <v>0</v>
      </c>
      <c r="M8955" t="str">
        <f>IF(ISERROR(VLOOKUP(A8955,'[1]Ecart validé'!$A:$A,1,FALSE)),Z8955,"Ecart Validé")</f>
        <v>valid</v>
      </c>
      <c r="R8955" t="s">
        <v>30</v>
      </c>
      <c r="X8955"/>
      <c r="Y8955"/>
      <c r="Z8955" t="s">
        <v>31</v>
      </c>
    </row>
    <row r="8956" spans="1:26" x14ac:dyDescent="0.3">
      <c r="A8956" t="s">
        <v>11543</v>
      </c>
      <c r="B8956" t="s">
        <v>3157</v>
      </c>
      <c r="C8956">
        <v>58145</v>
      </c>
      <c r="D8956" t="str">
        <f>+VLOOKUP(C8956,Param!K:L,2,FALSE)</f>
        <v>TIBERODE</v>
      </c>
      <c r="E8956">
        <v>900052</v>
      </c>
      <c r="F8956" t="s">
        <v>8262</v>
      </c>
      <c r="G8956" t="s">
        <v>29</v>
      </c>
      <c r="H8956" s="5">
        <v>8515.31</v>
      </c>
      <c r="I8956" s="5">
        <v>8515.3125</v>
      </c>
      <c r="J8956" s="5">
        <v>-2.5000000005093101E-3</v>
      </c>
      <c r="K8956" s="5">
        <v>8515.31</v>
      </c>
      <c r="L8956" s="5">
        <v>0</v>
      </c>
      <c r="M8956" t="str">
        <f>IF(ISERROR(VLOOKUP(A8956,'[1]Ecart validé'!$A:$A,1,FALSE)),Z8956,"Ecart Validé")</f>
        <v>valid</v>
      </c>
      <c r="R8956" t="s">
        <v>30</v>
      </c>
      <c r="X8956"/>
      <c r="Y8956"/>
      <c r="Z8956" t="s">
        <v>31</v>
      </c>
    </row>
    <row r="8957" spans="1:26" x14ac:dyDescent="0.3">
      <c r="A8957" t="s">
        <v>11544</v>
      </c>
      <c r="B8957" t="s">
        <v>3157</v>
      </c>
      <c r="C8957">
        <v>58145</v>
      </c>
      <c r="D8957" t="str">
        <f>+VLOOKUP(C8957,Param!K:L,2,FALSE)</f>
        <v>TIBERODE</v>
      </c>
      <c r="E8957">
        <v>900052</v>
      </c>
      <c r="F8957" t="s">
        <v>8264</v>
      </c>
      <c r="G8957" t="s">
        <v>29</v>
      </c>
      <c r="H8957" s="5">
        <v>4793.3100000000004</v>
      </c>
      <c r="I8957" s="5">
        <v>4793.3085000000001</v>
      </c>
      <c r="J8957" s="5">
        <v>1.50000000030559E-3</v>
      </c>
      <c r="K8957" s="5">
        <v>4793.3100000000004</v>
      </c>
      <c r="L8957" s="5">
        <v>0</v>
      </c>
      <c r="M8957" t="str">
        <f>IF(ISERROR(VLOOKUP(A8957,'[1]Ecart validé'!$A:$A,1,FALSE)),Z8957,"Ecart Validé")</f>
        <v>valid</v>
      </c>
      <c r="R8957" t="s">
        <v>30</v>
      </c>
      <c r="X8957"/>
      <c r="Y8957"/>
      <c r="Z8957" t="s">
        <v>31</v>
      </c>
    </row>
    <row r="8958" spans="1:26" x14ac:dyDescent="0.3">
      <c r="A8958" t="s">
        <v>11545</v>
      </c>
      <c r="B8958" t="s">
        <v>3157</v>
      </c>
      <c r="C8958">
        <v>58145</v>
      </c>
      <c r="D8958" t="str">
        <f>+VLOOKUP(C8958,Param!K:L,2,FALSE)</f>
        <v>TIBERODE</v>
      </c>
      <c r="E8958">
        <v>900052</v>
      </c>
      <c r="F8958" t="s">
        <v>8266</v>
      </c>
      <c r="G8958" t="s">
        <v>29</v>
      </c>
      <c r="H8958" s="5">
        <v>8763.5</v>
      </c>
      <c r="I8958" s="5">
        <v>8763.5020000000004</v>
      </c>
      <c r="J8958" s="5">
        <v>-2.0000000004074502E-3</v>
      </c>
      <c r="K8958" s="5">
        <v>8763.5</v>
      </c>
      <c r="L8958" s="5">
        <v>0</v>
      </c>
      <c r="M8958" t="str">
        <f>IF(ISERROR(VLOOKUP(A8958,'[1]Ecart validé'!$A:$A,1,FALSE)),Z8958,"Ecart Validé")</f>
        <v>valid</v>
      </c>
      <c r="R8958" t="s">
        <v>30</v>
      </c>
      <c r="X8958"/>
      <c r="Y8958"/>
      <c r="Z8958" t="s">
        <v>31</v>
      </c>
    </row>
    <row r="8959" spans="1:26" x14ac:dyDescent="0.3">
      <c r="A8959" t="s">
        <v>11546</v>
      </c>
      <c r="B8959" t="s">
        <v>3157</v>
      </c>
      <c r="C8959">
        <v>57563</v>
      </c>
      <c r="D8959" t="str">
        <f>+VLOOKUP(C8959,Param!K:L,2,FALSE)</f>
        <v>LA CREILLOISE DE PANIFICATION</v>
      </c>
      <c r="E8959">
        <v>14047</v>
      </c>
      <c r="F8959" t="s">
        <v>8617</v>
      </c>
      <c r="G8959" t="s">
        <v>29</v>
      </c>
      <c r="H8959" s="5">
        <v>240.03</v>
      </c>
      <c r="I8959" s="5">
        <v>240.0265</v>
      </c>
      <c r="J8959" s="5">
        <v>3.5000000000024998E-3</v>
      </c>
      <c r="K8959" s="5">
        <v>240.03</v>
      </c>
      <c r="L8959" s="5">
        <v>0</v>
      </c>
      <c r="M8959" t="str">
        <f>IF(ISERROR(VLOOKUP(A8959,'[1]Ecart validé'!$A:$A,1,FALSE)),Z8959,"Ecart Validé")</f>
        <v>valid</v>
      </c>
      <c r="R8959" t="s">
        <v>30</v>
      </c>
      <c r="X8959"/>
      <c r="Y8959"/>
      <c r="Z8959" t="s">
        <v>31</v>
      </c>
    </row>
    <row r="8960" spans="1:26" x14ac:dyDescent="0.3">
      <c r="A8960" t="s">
        <v>11547</v>
      </c>
      <c r="B8960" t="s">
        <v>3157</v>
      </c>
      <c r="C8960">
        <v>57563</v>
      </c>
      <c r="D8960" t="str">
        <f>+VLOOKUP(C8960,Param!K:L,2,FALSE)</f>
        <v>LA CREILLOISE DE PANIFICATION</v>
      </c>
      <c r="E8960">
        <v>14047</v>
      </c>
      <c r="F8960" t="s">
        <v>8260</v>
      </c>
      <c r="G8960" t="s">
        <v>29</v>
      </c>
      <c r="H8960" s="5">
        <v>492.62</v>
      </c>
      <c r="I8960" s="5">
        <v>492.62150000000003</v>
      </c>
      <c r="J8960" s="5">
        <v>-1.5000000000213701E-3</v>
      </c>
      <c r="K8960" s="5">
        <v>492.62</v>
      </c>
      <c r="L8960" s="5">
        <v>0</v>
      </c>
      <c r="M8960" t="str">
        <f>IF(ISERROR(VLOOKUP(A8960,'[1]Ecart validé'!$A:$A,1,FALSE)),Z8960,"Ecart Validé")</f>
        <v>valid</v>
      </c>
      <c r="R8960" t="s">
        <v>30</v>
      </c>
      <c r="X8960"/>
      <c r="Y8960"/>
      <c r="Z8960" t="s">
        <v>31</v>
      </c>
    </row>
    <row r="8961" spans="1:26" x14ac:dyDescent="0.3">
      <c r="A8961" t="s">
        <v>11548</v>
      </c>
      <c r="B8961" t="s">
        <v>3157</v>
      </c>
      <c r="C8961">
        <v>57563</v>
      </c>
      <c r="D8961" t="str">
        <f>+VLOOKUP(C8961,Param!K:L,2,FALSE)</f>
        <v>LA CREILLOISE DE PANIFICATION</v>
      </c>
      <c r="E8961">
        <v>14047</v>
      </c>
      <c r="F8961" t="s">
        <v>8262</v>
      </c>
      <c r="G8961" t="s">
        <v>29</v>
      </c>
      <c r="H8961" s="5">
        <v>1014.78</v>
      </c>
      <c r="I8961" s="5">
        <v>1014.7773999999999</v>
      </c>
      <c r="J8961" s="5">
        <v>2.6000000000294598E-3</v>
      </c>
      <c r="K8961" s="5">
        <v>1014.78</v>
      </c>
      <c r="L8961" s="5">
        <v>0</v>
      </c>
      <c r="M8961" t="str">
        <f>IF(ISERROR(VLOOKUP(A8961,'[1]Ecart validé'!$A:$A,1,FALSE)),Z8961,"Ecart Validé")</f>
        <v>valid</v>
      </c>
      <c r="R8961" t="s">
        <v>30</v>
      </c>
      <c r="X8961"/>
      <c r="Y8961"/>
      <c r="Z8961" t="s">
        <v>31</v>
      </c>
    </row>
    <row r="8962" spans="1:26" x14ac:dyDescent="0.3">
      <c r="A8962" t="s">
        <v>11549</v>
      </c>
      <c r="B8962" t="s">
        <v>3157</v>
      </c>
      <c r="C8962">
        <v>57563</v>
      </c>
      <c r="D8962" t="str">
        <f>+VLOOKUP(C8962,Param!K:L,2,FALSE)</f>
        <v>LA CREILLOISE DE PANIFICATION</v>
      </c>
      <c r="E8962">
        <v>14047</v>
      </c>
      <c r="F8962" t="s">
        <v>8264</v>
      </c>
      <c r="G8962" t="s">
        <v>29</v>
      </c>
      <c r="H8962" s="5">
        <v>3048.07</v>
      </c>
      <c r="I8962" s="5">
        <v>3048.0681</v>
      </c>
      <c r="J8962" s="5">
        <v>1.9000000002051801E-3</v>
      </c>
      <c r="K8962" s="5">
        <v>3048.07</v>
      </c>
      <c r="L8962" s="5">
        <v>0</v>
      </c>
      <c r="M8962" t="str">
        <f>IF(ISERROR(VLOOKUP(A8962,'[1]Ecart validé'!$A:$A,1,FALSE)),Z8962,"Ecart Validé")</f>
        <v>valid</v>
      </c>
      <c r="R8962" t="s">
        <v>30</v>
      </c>
      <c r="X8962"/>
      <c r="Y8962"/>
      <c r="Z8962" t="s">
        <v>31</v>
      </c>
    </row>
    <row r="8963" spans="1:26" x14ac:dyDescent="0.3">
      <c r="A8963" t="s">
        <v>11550</v>
      </c>
      <c r="B8963" t="s">
        <v>3157</v>
      </c>
      <c r="C8963">
        <v>57563</v>
      </c>
      <c r="D8963" t="str">
        <f>+VLOOKUP(C8963,Param!K:L,2,FALSE)</f>
        <v>LA CREILLOISE DE PANIFICATION</v>
      </c>
      <c r="E8963">
        <v>14047</v>
      </c>
      <c r="F8963" t="s">
        <v>8266</v>
      </c>
      <c r="G8963" t="s">
        <v>29</v>
      </c>
      <c r="H8963" s="5">
        <v>2722.12</v>
      </c>
      <c r="I8963" s="5">
        <v>2722.1221999999998</v>
      </c>
      <c r="J8963" s="5">
        <v>-2.1999999999025E-3</v>
      </c>
      <c r="K8963" s="5">
        <v>2722.12</v>
      </c>
      <c r="L8963" s="5">
        <v>0</v>
      </c>
      <c r="M8963" t="str">
        <f>IF(ISERROR(VLOOKUP(A8963,'[1]Ecart validé'!$A:$A,1,FALSE)),Z8963,"Ecart Validé")</f>
        <v>valid</v>
      </c>
      <c r="R8963" t="s">
        <v>30</v>
      </c>
      <c r="X8963"/>
      <c r="Y8963"/>
      <c r="Z8963" t="s">
        <v>31</v>
      </c>
    </row>
    <row r="8964" spans="1:26" x14ac:dyDescent="0.3">
      <c r="A8964" t="s">
        <v>11551</v>
      </c>
      <c r="B8964" t="s">
        <v>3157</v>
      </c>
      <c r="C8964">
        <v>56509</v>
      </c>
      <c r="D8964" t="str">
        <f>+VLOOKUP(C8964,Param!K:L,2,FALSE)</f>
        <v>RUNGIEST</v>
      </c>
      <c r="E8964">
        <v>11025</v>
      </c>
      <c r="F8964" t="s">
        <v>8260</v>
      </c>
      <c r="G8964" t="s">
        <v>29</v>
      </c>
      <c r="H8964" s="5">
        <v>254.75</v>
      </c>
      <c r="I8964" s="5">
        <v>254.745</v>
      </c>
      <c r="J8964" s="5">
        <v>4.9999999999954499E-3</v>
      </c>
      <c r="K8964" s="5">
        <v>254.75</v>
      </c>
      <c r="L8964" s="5">
        <v>0</v>
      </c>
      <c r="M8964" t="str">
        <f>IF(ISERROR(VLOOKUP(A8964,'[1]Ecart validé'!$A:$A,1,FALSE)),Z8964,"Ecart Validé")</f>
        <v>valid</v>
      </c>
      <c r="R8964" t="s">
        <v>30</v>
      </c>
      <c r="X8964"/>
      <c r="Y8964"/>
      <c r="Z8964" t="s">
        <v>31</v>
      </c>
    </row>
    <row r="8965" spans="1:26" x14ac:dyDescent="0.3">
      <c r="A8965" t="s">
        <v>11552</v>
      </c>
      <c r="B8965" t="s">
        <v>3157</v>
      </c>
      <c r="C8965">
        <v>56509</v>
      </c>
      <c r="D8965" t="str">
        <f>+VLOOKUP(C8965,Param!K:L,2,FALSE)</f>
        <v>RUNGIEST</v>
      </c>
      <c r="E8965">
        <v>11025</v>
      </c>
      <c r="F8965" t="s">
        <v>8262</v>
      </c>
      <c r="G8965" t="s">
        <v>29</v>
      </c>
      <c r="H8965" s="5">
        <v>1240.24</v>
      </c>
      <c r="I8965" s="5">
        <v>1240.2349999999999</v>
      </c>
      <c r="J8965" s="5">
        <v>5.0000000001091298E-3</v>
      </c>
      <c r="K8965" s="5">
        <v>1240.24</v>
      </c>
      <c r="L8965" s="5">
        <v>0</v>
      </c>
      <c r="M8965" t="str">
        <f>IF(ISERROR(VLOOKUP(A8965,'[1]Ecart validé'!$A:$A,1,FALSE)),Z8965,"Ecart Validé")</f>
        <v>valid</v>
      </c>
      <c r="R8965" t="s">
        <v>30</v>
      </c>
      <c r="X8965"/>
      <c r="Y8965"/>
      <c r="Z8965" t="s">
        <v>31</v>
      </c>
    </row>
    <row r="8966" spans="1:26" x14ac:dyDescent="0.3">
      <c r="A8966" t="s">
        <v>11553</v>
      </c>
      <c r="B8966" t="s">
        <v>3157</v>
      </c>
      <c r="C8966">
        <v>56509</v>
      </c>
      <c r="D8966" t="str">
        <f>+VLOOKUP(C8966,Param!K:L,2,FALSE)</f>
        <v>RUNGIEST</v>
      </c>
      <c r="E8966">
        <v>11025</v>
      </c>
      <c r="F8966" t="s">
        <v>8264</v>
      </c>
      <c r="G8966" t="s">
        <v>29</v>
      </c>
      <c r="H8966" s="5">
        <v>2072.9</v>
      </c>
      <c r="I8966" s="5">
        <v>2072.895</v>
      </c>
      <c r="J8966" s="5">
        <v>5.0000000001091298E-3</v>
      </c>
      <c r="K8966" s="5">
        <v>2072.9</v>
      </c>
      <c r="L8966" s="5">
        <v>0</v>
      </c>
      <c r="M8966" t="str">
        <f>IF(ISERROR(VLOOKUP(A8966,'[1]Ecart validé'!$A:$A,1,FALSE)),Z8966,"Ecart Validé")</f>
        <v>valid</v>
      </c>
      <c r="R8966" t="s">
        <v>30</v>
      </c>
      <c r="X8966"/>
      <c r="Y8966"/>
      <c r="Z8966" t="s">
        <v>31</v>
      </c>
    </row>
    <row r="8967" spans="1:26" x14ac:dyDescent="0.3">
      <c r="A8967" t="s">
        <v>11554</v>
      </c>
      <c r="B8967" t="s">
        <v>3157</v>
      </c>
      <c r="C8967">
        <v>56509</v>
      </c>
      <c r="D8967" t="str">
        <f>+VLOOKUP(C8967,Param!K:L,2,FALSE)</f>
        <v>RUNGIEST</v>
      </c>
      <c r="E8967">
        <v>11025</v>
      </c>
      <c r="F8967" t="s">
        <v>8266</v>
      </c>
      <c r="G8967" t="s">
        <v>29</v>
      </c>
      <c r="H8967" s="5">
        <v>621.01</v>
      </c>
      <c r="I8967" s="5">
        <v>621.01</v>
      </c>
      <c r="J8967" s="5">
        <v>0</v>
      </c>
      <c r="K8967" s="5">
        <v>621.01</v>
      </c>
      <c r="L8967" s="5">
        <v>0</v>
      </c>
      <c r="M8967" t="str">
        <f>IF(ISERROR(VLOOKUP(A8967,'[1]Ecart validé'!$A:$A,1,FALSE)),Z8967,"Ecart Validé")</f>
        <v>valid</v>
      </c>
      <c r="R8967" t="s">
        <v>30</v>
      </c>
      <c r="X8967"/>
      <c r="Y8967"/>
      <c r="Z8967" t="s">
        <v>31</v>
      </c>
    </row>
    <row r="8968" spans="1:26" x14ac:dyDescent="0.3">
      <c r="A8968" t="s">
        <v>11555</v>
      </c>
      <c r="B8968" t="s">
        <v>3157</v>
      </c>
      <c r="C8968">
        <v>58107</v>
      </c>
      <c r="D8968" t="str">
        <f>+VLOOKUP(C8968,Param!K:L,2,FALSE)</f>
        <v>S.T.L. RENOVATION</v>
      </c>
      <c r="E8968">
        <v>520004</v>
      </c>
      <c r="F8968" t="s">
        <v>8617</v>
      </c>
      <c r="G8968" t="s">
        <v>29</v>
      </c>
      <c r="H8968" s="5">
        <v>963.7</v>
      </c>
      <c r="I8968" s="5">
        <v>963.70050000000003</v>
      </c>
      <c r="J8968" s="5">
        <v>-4.9999999998817603E-4</v>
      </c>
      <c r="K8968" s="5">
        <v>963.7</v>
      </c>
      <c r="L8968" s="5">
        <v>0</v>
      </c>
      <c r="M8968" t="str">
        <f>IF(ISERROR(VLOOKUP(A8968,'[1]Ecart validé'!$A:$A,1,FALSE)),Z8968,"Ecart Validé")</f>
        <v>valid</v>
      </c>
      <c r="R8968" t="s">
        <v>30</v>
      </c>
      <c r="X8968"/>
      <c r="Y8968"/>
      <c r="Z8968" t="s">
        <v>31</v>
      </c>
    </row>
    <row r="8969" spans="1:26" x14ac:dyDescent="0.3">
      <c r="A8969" t="s">
        <v>11556</v>
      </c>
      <c r="B8969" t="s">
        <v>3157</v>
      </c>
      <c r="C8969">
        <v>58107</v>
      </c>
      <c r="D8969" t="str">
        <f>+VLOOKUP(C8969,Param!K:L,2,FALSE)</f>
        <v>S.T.L. RENOVATION</v>
      </c>
      <c r="E8969">
        <v>520004</v>
      </c>
      <c r="F8969" t="s">
        <v>8260</v>
      </c>
      <c r="G8969" t="s">
        <v>29</v>
      </c>
      <c r="H8969" s="5">
        <v>32389.5</v>
      </c>
      <c r="I8969" s="5">
        <v>32389.503000000001</v>
      </c>
      <c r="J8969" s="5">
        <v>-3.00000000061118E-3</v>
      </c>
      <c r="K8969" s="5">
        <v>32389.5</v>
      </c>
      <c r="L8969" s="5">
        <v>0</v>
      </c>
      <c r="M8969" t="str">
        <f>IF(ISERROR(VLOOKUP(A8969,'[1]Ecart validé'!$A:$A,1,FALSE)),Z8969,"Ecart Validé")</f>
        <v>valid</v>
      </c>
      <c r="R8969" t="s">
        <v>30</v>
      </c>
      <c r="X8969"/>
      <c r="Y8969"/>
      <c r="Z8969" t="s">
        <v>31</v>
      </c>
    </row>
    <row r="8970" spans="1:26" x14ac:dyDescent="0.3">
      <c r="A8970" t="s">
        <v>11557</v>
      </c>
      <c r="B8970" t="s">
        <v>3157</v>
      </c>
      <c r="C8970">
        <v>58107</v>
      </c>
      <c r="D8970" t="str">
        <f>+VLOOKUP(C8970,Param!K:L,2,FALSE)</f>
        <v>S.T.L. RENOVATION</v>
      </c>
      <c r="E8970">
        <v>520004</v>
      </c>
      <c r="F8970" t="s">
        <v>8262</v>
      </c>
      <c r="G8970" t="s">
        <v>29</v>
      </c>
      <c r="H8970" s="5">
        <v>25871.8</v>
      </c>
      <c r="I8970" s="5">
        <v>25871.800200000001</v>
      </c>
      <c r="J8970" s="5">
        <v>-2.00000002223532E-4</v>
      </c>
      <c r="K8970" s="5">
        <v>25871.8</v>
      </c>
      <c r="L8970" s="5">
        <v>0</v>
      </c>
      <c r="M8970" t="str">
        <f>IF(ISERROR(VLOOKUP(A8970,'[1]Ecart validé'!$A:$A,1,FALSE)),Z8970,"Ecart Validé")</f>
        <v>valid</v>
      </c>
      <c r="R8970" t="s">
        <v>30</v>
      </c>
      <c r="X8970"/>
      <c r="Y8970"/>
      <c r="Z8970" t="s">
        <v>31</v>
      </c>
    </row>
    <row r="8971" spans="1:26" x14ac:dyDescent="0.3">
      <c r="A8971" t="s">
        <v>11558</v>
      </c>
      <c r="B8971" t="s">
        <v>3157</v>
      </c>
      <c r="C8971">
        <v>58107</v>
      </c>
      <c r="D8971" t="str">
        <f>+VLOOKUP(C8971,Param!K:L,2,FALSE)</f>
        <v>S.T.L. RENOVATION</v>
      </c>
      <c r="E8971">
        <v>520004</v>
      </c>
      <c r="F8971" t="s">
        <v>8264</v>
      </c>
      <c r="G8971" t="s">
        <v>29</v>
      </c>
      <c r="H8971" s="5">
        <v>12567.52</v>
      </c>
      <c r="I8971" s="5">
        <v>12567.5229</v>
      </c>
      <c r="J8971" s="5">
        <v>-2.8999999994994102E-3</v>
      </c>
      <c r="K8971" s="5">
        <v>12567.52</v>
      </c>
      <c r="L8971" s="5">
        <v>0</v>
      </c>
      <c r="M8971" t="str">
        <f>IF(ISERROR(VLOOKUP(A8971,'[1]Ecart validé'!$A:$A,1,FALSE)),Z8971,"Ecart Validé")</f>
        <v>valid</v>
      </c>
      <c r="R8971" t="s">
        <v>30</v>
      </c>
      <c r="X8971"/>
      <c r="Y8971"/>
      <c r="Z8971" t="s">
        <v>31</v>
      </c>
    </row>
    <row r="8972" spans="1:26" x14ac:dyDescent="0.3">
      <c r="A8972" t="s">
        <v>11559</v>
      </c>
      <c r="B8972" t="s">
        <v>3157</v>
      </c>
      <c r="C8972">
        <v>58107</v>
      </c>
      <c r="D8972" t="str">
        <f>+VLOOKUP(C8972,Param!K:L,2,FALSE)</f>
        <v>S.T.L. RENOVATION</v>
      </c>
      <c r="E8972">
        <v>520004</v>
      </c>
      <c r="F8972" t="s">
        <v>8266</v>
      </c>
      <c r="G8972" t="s">
        <v>29</v>
      </c>
      <c r="H8972" s="5">
        <v>6560.12</v>
      </c>
      <c r="I8972" s="5">
        <v>6560.1156000000001</v>
      </c>
      <c r="J8972" s="5">
        <v>4.399999999805E-3</v>
      </c>
      <c r="K8972" s="5">
        <v>6560.12</v>
      </c>
      <c r="L8972" s="5">
        <v>0</v>
      </c>
      <c r="M8972" t="str">
        <f>IF(ISERROR(VLOOKUP(A8972,'[1]Ecart validé'!$A:$A,1,FALSE)),Z8972,"Ecart Validé")</f>
        <v>valid</v>
      </c>
      <c r="R8972" t="s">
        <v>30</v>
      </c>
      <c r="X8972"/>
      <c r="Y8972"/>
      <c r="Z8972" t="s">
        <v>31</v>
      </c>
    </row>
    <row r="8973" spans="1:26" x14ac:dyDescent="0.3">
      <c r="A8973" t="s">
        <v>11560</v>
      </c>
      <c r="B8973" t="s">
        <v>3157</v>
      </c>
      <c r="C8973">
        <v>46310</v>
      </c>
      <c r="D8973" t="str">
        <f>+VLOOKUP(C8973,Param!K:L,2,FALSE)</f>
        <v>ASSA ABLOY HOSPITALITY S.A.S</v>
      </c>
      <c r="E8973">
        <v>2495019</v>
      </c>
      <c r="F8973" t="s">
        <v>8260</v>
      </c>
      <c r="G8973" t="s">
        <v>29</v>
      </c>
      <c r="H8973" s="5">
        <v>880.73</v>
      </c>
      <c r="I8973" s="5">
        <v>880.72</v>
      </c>
      <c r="J8973" s="5">
        <v>9.9999999999908998E-3</v>
      </c>
      <c r="K8973" s="5">
        <v>880.73</v>
      </c>
      <c r="L8973" s="5">
        <v>0</v>
      </c>
      <c r="M8973" t="str">
        <f>IF(ISERROR(VLOOKUP(A8973,'[1]Ecart validé'!$A:$A,1,FALSE)),Z8973,"Ecart Validé")</f>
        <v>valid</v>
      </c>
      <c r="R8973" t="s">
        <v>30</v>
      </c>
      <c r="X8973"/>
      <c r="Y8973"/>
      <c r="Z8973" t="s">
        <v>31</v>
      </c>
    </row>
    <row r="8974" spans="1:26" x14ac:dyDescent="0.3">
      <c r="A8974" t="s">
        <v>11561</v>
      </c>
      <c r="B8974" t="s">
        <v>3157</v>
      </c>
      <c r="C8974">
        <v>46310</v>
      </c>
      <c r="D8974" t="str">
        <f>+VLOOKUP(C8974,Param!K:L,2,FALSE)</f>
        <v>ASSA ABLOY HOSPITALITY S.A.S</v>
      </c>
      <c r="E8974">
        <v>2495019</v>
      </c>
      <c r="F8974" t="s">
        <v>8262</v>
      </c>
      <c r="G8974" t="s">
        <v>29</v>
      </c>
      <c r="H8974" s="5">
        <v>4475.2</v>
      </c>
      <c r="I8974" s="5">
        <v>4475.2</v>
      </c>
      <c r="J8974" s="5">
        <v>0</v>
      </c>
      <c r="K8974" s="5">
        <v>4475.2</v>
      </c>
      <c r="L8974" s="5">
        <v>0</v>
      </c>
      <c r="M8974" t="str">
        <f>IF(ISERROR(VLOOKUP(A8974,'[1]Ecart validé'!$A:$A,1,FALSE)),Z8974,"Ecart Validé")</f>
        <v>valid</v>
      </c>
      <c r="R8974" t="s">
        <v>30</v>
      </c>
      <c r="X8974"/>
      <c r="Y8974"/>
      <c r="Z8974" t="s">
        <v>31</v>
      </c>
    </row>
    <row r="8975" spans="1:26" x14ac:dyDescent="0.3">
      <c r="A8975" t="s">
        <v>11562</v>
      </c>
      <c r="B8975" t="s">
        <v>3157</v>
      </c>
      <c r="C8975">
        <v>46310</v>
      </c>
      <c r="D8975" t="str">
        <f>+VLOOKUP(C8975,Param!K:L,2,FALSE)</f>
        <v>ASSA ABLOY HOSPITALITY S.A.S</v>
      </c>
      <c r="E8975">
        <v>2495019</v>
      </c>
      <c r="F8975" t="s">
        <v>8264</v>
      </c>
      <c r="G8975" t="s">
        <v>29</v>
      </c>
      <c r="H8975" s="5">
        <v>3580.89</v>
      </c>
      <c r="I8975" s="5">
        <v>3580.88</v>
      </c>
      <c r="J8975" s="5">
        <v>9.9999999997635296E-3</v>
      </c>
      <c r="K8975" s="5">
        <v>3580.89</v>
      </c>
      <c r="L8975" s="5">
        <v>0</v>
      </c>
      <c r="M8975" t="str">
        <f>IF(ISERROR(VLOOKUP(A8975,'[1]Ecart validé'!$A:$A,1,FALSE)),Z8975,"Ecart Validé")</f>
        <v>valid</v>
      </c>
      <c r="R8975" t="s">
        <v>30</v>
      </c>
      <c r="X8975"/>
      <c r="Y8975"/>
      <c r="Z8975" t="s">
        <v>31</v>
      </c>
    </row>
    <row r="8976" spans="1:26" x14ac:dyDescent="0.3">
      <c r="A8976" t="s">
        <v>11563</v>
      </c>
      <c r="B8976" t="s">
        <v>3157</v>
      </c>
      <c r="C8976">
        <v>46310</v>
      </c>
      <c r="D8976" t="str">
        <f>+VLOOKUP(C8976,Param!K:L,2,FALSE)</f>
        <v>ASSA ABLOY HOSPITALITY S.A.S</v>
      </c>
      <c r="E8976">
        <v>2495019</v>
      </c>
      <c r="F8976" t="s">
        <v>8266</v>
      </c>
      <c r="G8976" t="s">
        <v>29</v>
      </c>
      <c r="H8976" s="5">
        <v>6958.17</v>
      </c>
      <c r="I8976" s="5">
        <v>6958.16</v>
      </c>
      <c r="J8976" s="5">
        <v>1.0000000000218201E-2</v>
      </c>
      <c r="K8976" s="5">
        <v>6958.17</v>
      </c>
      <c r="L8976" s="5">
        <v>0</v>
      </c>
      <c r="M8976" t="str">
        <f>IF(ISERROR(VLOOKUP(A8976,'[1]Ecart validé'!$A:$A,1,FALSE)),Z8976,"Ecart Validé")</f>
        <v>valid</v>
      </c>
      <c r="R8976" t="s">
        <v>30</v>
      </c>
      <c r="S8976" t="s">
        <v>60</v>
      </c>
      <c r="U8976" s="13" t="s">
        <v>11564</v>
      </c>
      <c r="X8976"/>
      <c r="Y8976"/>
      <c r="Z8976" t="s">
        <v>31</v>
      </c>
    </row>
    <row r="8977" spans="1:26" x14ac:dyDescent="0.3">
      <c r="A8977" t="s">
        <v>11565</v>
      </c>
      <c r="B8977" t="s">
        <v>3157</v>
      </c>
      <c r="C8977">
        <v>46310</v>
      </c>
      <c r="D8977" t="str">
        <f>+VLOOKUP(C8977,Param!K:L,2,FALSE)</f>
        <v>ASSA ABLOY HOSPITALITY S.A.S</v>
      </c>
      <c r="E8977">
        <v>110052236</v>
      </c>
      <c r="F8977" t="s">
        <v>8617</v>
      </c>
      <c r="G8977" t="s">
        <v>29</v>
      </c>
      <c r="H8977" s="5">
        <v>38826.76</v>
      </c>
      <c r="I8977" s="5">
        <v>38826.776299999998</v>
      </c>
      <c r="J8977" s="5">
        <v>-1.6299999995680901E-2</v>
      </c>
      <c r="K8977" s="5">
        <v>38826.76</v>
      </c>
      <c r="L8977" s="5">
        <v>0</v>
      </c>
      <c r="M8977" t="str">
        <f>IF(ISERROR(VLOOKUP(A8977,'[1]Ecart validé'!$A:$A,1,FALSE)),Z8977,"Ecart Validé")</f>
        <v>valid</v>
      </c>
      <c r="R8977" t="s">
        <v>30</v>
      </c>
      <c r="X8977"/>
      <c r="Y8977"/>
      <c r="Z8977" t="s">
        <v>31</v>
      </c>
    </row>
    <row r="8978" spans="1:26" x14ac:dyDescent="0.3">
      <c r="A8978" t="s">
        <v>11566</v>
      </c>
      <c r="B8978" t="s">
        <v>3157</v>
      </c>
      <c r="C8978">
        <v>46310</v>
      </c>
      <c r="D8978" t="str">
        <f>+VLOOKUP(C8978,Param!K:L,2,FALSE)</f>
        <v>ASSA ABLOY HOSPITALITY S.A.S</v>
      </c>
      <c r="E8978">
        <v>110052236</v>
      </c>
      <c r="F8978" t="s">
        <v>8260</v>
      </c>
      <c r="G8978" t="s">
        <v>29</v>
      </c>
      <c r="H8978" s="5">
        <v>12134.49</v>
      </c>
      <c r="I8978" s="5">
        <v>12134.485000000001</v>
      </c>
      <c r="J8978" s="5">
        <v>4.9999999991996403E-3</v>
      </c>
      <c r="K8978" s="5">
        <v>12134.49</v>
      </c>
      <c r="L8978" s="5">
        <v>0</v>
      </c>
      <c r="M8978" t="str">
        <f>IF(ISERROR(VLOOKUP(A8978,'[1]Ecart validé'!$A:$A,1,FALSE)),Z8978,"Ecart Validé")</f>
        <v>valid</v>
      </c>
      <c r="R8978" t="s">
        <v>30</v>
      </c>
      <c r="X8978"/>
      <c r="Y8978"/>
      <c r="Z8978" t="s">
        <v>31</v>
      </c>
    </row>
    <row r="8979" spans="1:26" x14ac:dyDescent="0.3">
      <c r="A8979" t="s">
        <v>11567</v>
      </c>
      <c r="B8979" t="s">
        <v>3157</v>
      </c>
      <c r="C8979">
        <v>46310</v>
      </c>
      <c r="D8979" t="str">
        <f>+VLOOKUP(C8979,Param!K:L,2,FALSE)</f>
        <v>ASSA ABLOY HOSPITALITY S.A.S</v>
      </c>
      <c r="E8979">
        <v>110052236</v>
      </c>
      <c r="F8979" t="s">
        <v>8262</v>
      </c>
      <c r="G8979" t="s">
        <v>29</v>
      </c>
      <c r="H8979" s="5">
        <v>17122.599999999999</v>
      </c>
      <c r="I8979" s="5">
        <v>17122.599999999999</v>
      </c>
      <c r="J8979" s="5">
        <v>0</v>
      </c>
      <c r="K8979" s="5">
        <v>17122.599999999999</v>
      </c>
      <c r="L8979" s="5">
        <v>0</v>
      </c>
      <c r="M8979" t="str">
        <f>IF(ISERROR(VLOOKUP(A8979,'[1]Ecart validé'!$A:$A,1,FALSE)),Z8979,"Ecart Validé")</f>
        <v>valid</v>
      </c>
      <c r="R8979" t="s">
        <v>30</v>
      </c>
      <c r="X8979"/>
      <c r="Y8979"/>
      <c r="Z8979" t="s">
        <v>31</v>
      </c>
    </row>
    <row r="8980" spans="1:26" x14ac:dyDescent="0.3">
      <c r="A8980" t="s">
        <v>11568</v>
      </c>
      <c r="B8980" t="s">
        <v>3157</v>
      </c>
      <c r="C8980">
        <v>46310</v>
      </c>
      <c r="D8980" t="str">
        <f>+VLOOKUP(C8980,Param!K:L,2,FALSE)</f>
        <v>ASSA ABLOY HOSPITALITY S.A.S</v>
      </c>
      <c r="E8980">
        <v>110052236</v>
      </c>
      <c r="F8980" t="s">
        <v>8264</v>
      </c>
      <c r="G8980" t="s">
        <v>29</v>
      </c>
      <c r="H8980" s="5">
        <v>14878.16</v>
      </c>
      <c r="I8980" s="5">
        <v>14878.16</v>
      </c>
      <c r="J8980" s="5">
        <v>0</v>
      </c>
      <c r="K8980" s="5">
        <v>14878.16</v>
      </c>
      <c r="L8980" s="5">
        <v>0</v>
      </c>
      <c r="M8980" t="str">
        <f>IF(ISERROR(VLOOKUP(A8980,'[1]Ecart validé'!$A:$A,1,FALSE)),Z8980,"Ecart Validé")</f>
        <v>valid</v>
      </c>
      <c r="R8980" t="s">
        <v>30</v>
      </c>
      <c r="X8980"/>
      <c r="Y8980"/>
      <c r="Z8980" t="s">
        <v>31</v>
      </c>
    </row>
    <row r="8981" spans="1:26" x14ac:dyDescent="0.3">
      <c r="A8981" t="s">
        <v>11569</v>
      </c>
      <c r="B8981" t="s">
        <v>3157</v>
      </c>
      <c r="C8981">
        <v>46310</v>
      </c>
      <c r="D8981" t="str">
        <f>+VLOOKUP(C8981,Param!K:L,2,FALSE)</f>
        <v>ASSA ABLOY HOSPITALITY S.A.S</v>
      </c>
      <c r="E8981">
        <v>110052236</v>
      </c>
      <c r="F8981" t="s">
        <v>8266</v>
      </c>
      <c r="G8981" t="s">
        <v>29</v>
      </c>
      <c r="H8981" s="5">
        <v>23008.26</v>
      </c>
      <c r="I8981" s="5">
        <v>23008.26</v>
      </c>
      <c r="J8981" s="5">
        <v>0</v>
      </c>
      <c r="K8981" s="5">
        <v>23008.26</v>
      </c>
      <c r="L8981" s="5">
        <v>0</v>
      </c>
      <c r="M8981" t="str">
        <f>IF(ISERROR(VLOOKUP(A8981,'[1]Ecart validé'!$A:$A,1,FALSE)),Z8981,"Ecart Validé")</f>
        <v>valid</v>
      </c>
      <c r="R8981" t="s">
        <v>30</v>
      </c>
      <c r="X8981"/>
      <c r="Y8981"/>
      <c r="Z8981" t="s">
        <v>31</v>
      </c>
    </row>
    <row r="8982" spans="1:26" x14ac:dyDescent="0.3">
      <c r="A8982" t="s">
        <v>11570</v>
      </c>
      <c r="B8982" t="s">
        <v>3157</v>
      </c>
      <c r="C8982">
        <v>58269</v>
      </c>
      <c r="D8982" t="str">
        <f>+VLOOKUP(C8982,Param!K:L,2,FALSE)</f>
        <v>C.F.D (CAMPARI FRANCE DISTRIBUTION)</v>
      </c>
      <c r="E8982">
        <v>1453007</v>
      </c>
      <c r="F8982" t="s">
        <v>8260</v>
      </c>
      <c r="G8982" t="s">
        <v>29</v>
      </c>
      <c r="H8982" s="5">
        <v>256.16000000000003</v>
      </c>
      <c r="I8982" s="5">
        <v>256.16000000000003</v>
      </c>
      <c r="J8982" s="5">
        <v>0</v>
      </c>
      <c r="K8982" s="5">
        <v>256.16000000000003</v>
      </c>
      <c r="L8982" s="5">
        <v>0</v>
      </c>
      <c r="M8982" t="str">
        <f>IF(ISERROR(VLOOKUP(A8982,'[1]Ecart validé'!$A:$A,1,FALSE)),Z8982,"Ecart Validé")</f>
        <v>valid</v>
      </c>
      <c r="R8982" t="s">
        <v>30</v>
      </c>
      <c r="X8982"/>
      <c r="Y8982"/>
      <c r="Z8982" t="s">
        <v>31</v>
      </c>
    </row>
    <row r="8983" spans="1:26" ht="43.2" x14ac:dyDescent="0.3">
      <c r="A8983" t="s">
        <v>11571</v>
      </c>
      <c r="B8983" t="s">
        <v>3157</v>
      </c>
      <c r="C8983">
        <v>43544</v>
      </c>
      <c r="D8983" t="str">
        <f>+VLOOKUP(C8983,Param!K:L,2,FALSE)</f>
        <v>VEOLIA PROPRETE</v>
      </c>
      <c r="E8983">
        <v>2440016</v>
      </c>
      <c r="F8983" t="s">
        <v>8617</v>
      </c>
      <c r="G8983" t="s">
        <v>29</v>
      </c>
      <c r="H8983" s="5">
        <v>847.88</v>
      </c>
      <c r="I8983" s="5">
        <v>854.26819999999998</v>
      </c>
      <c r="J8983" s="5">
        <v>-6.3881999999999799</v>
      </c>
      <c r="K8983" s="5">
        <v>854.26819999999998</v>
      </c>
      <c r="L8983" s="5">
        <v>-6.3881999999999799</v>
      </c>
      <c r="M8983" t="str">
        <f>IF(ISERROR(VLOOKUP(A8983,'[1]Ecart validé'!$A:$A,1,FALSE)),Z8983,"Ecart Validé")</f>
        <v>Ecart Validé</v>
      </c>
      <c r="N8983" t="s">
        <v>323</v>
      </c>
      <c r="O8983" t="s">
        <v>11572</v>
      </c>
      <c r="Q8983" t="s">
        <v>11573</v>
      </c>
      <c r="R8983" t="s">
        <v>30</v>
      </c>
      <c r="S8983" t="s">
        <v>42</v>
      </c>
      <c r="T8983" t="s">
        <v>257</v>
      </c>
      <c r="U8983" s="13" t="s">
        <v>11574</v>
      </c>
      <c r="V8983" t="s">
        <v>45</v>
      </c>
      <c r="W8983" t="s">
        <v>3214</v>
      </c>
      <c r="X8983" t="s">
        <v>763</v>
      </c>
      <c r="Y8983" t="s">
        <v>763</v>
      </c>
      <c r="Z8983" t="s">
        <v>88</v>
      </c>
    </row>
    <row r="8984" spans="1:26" x14ac:dyDescent="0.3">
      <c r="A8984" t="s">
        <v>11575</v>
      </c>
      <c r="B8984" t="s">
        <v>3157</v>
      </c>
      <c r="C8984">
        <v>43544</v>
      </c>
      <c r="D8984" t="str">
        <f>+VLOOKUP(C8984,Param!K:L,2,FALSE)</f>
        <v>VEOLIA PROPRETE</v>
      </c>
      <c r="E8984">
        <v>2440016</v>
      </c>
      <c r="F8984" t="s">
        <v>8260</v>
      </c>
      <c r="G8984" t="s">
        <v>29</v>
      </c>
      <c r="H8984" s="5">
        <v>9127.94</v>
      </c>
      <c r="I8984" s="5">
        <v>9127.9421999999995</v>
      </c>
      <c r="J8984" s="5">
        <v>-2.1999999989930001E-3</v>
      </c>
      <c r="K8984" s="5">
        <v>9127.9421999999995</v>
      </c>
      <c r="L8984" s="5">
        <v>-2.1999999989930001E-3</v>
      </c>
      <c r="M8984" t="str">
        <f>IF(ISERROR(VLOOKUP(A8984,'[1]Ecart validé'!$A:$A,1,FALSE)),Z8984,"Ecart Validé")</f>
        <v>valid</v>
      </c>
      <c r="R8984" t="s">
        <v>30</v>
      </c>
      <c r="X8984"/>
      <c r="Y8984"/>
      <c r="Z8984" t="s">
        <v>31</v>
      </c>
    </row>
    <row r="8985" spans="1:26" x14ac:dyDescent="0.3">
      <c r="A8985" t="s">
        <v>11576</v>
      </c>
      <c r="B8985" t="s">
        <v>3157</v>
      </c>
      <c r="C8985">
        <v>43544</v>
      </c>
      <c r="D8985" t="str">
        <f>+VLOOKUP(C8985,Param!K:L,2,FALSE)</f>
        <v>VEOLIA PROPRETE</v>
      </c>
      <c r="E8985">
        <v>2440016</v>
      </c>
      <c r="F8985" t="s">
        <v>8262</v>
      </c>
      <c r="G8985" t="s">
        <v>29</v>
      </c>
      <c r="H8985" s="5">
        <v>10833.28</v>
      </c>
      <c r="I8985" s="5">
        <v>10833.270399999999</v>
      </c>
      <c r="J8985" s="5">
        <v>9.6000000012281799E-3</v>
      </c>
      <c r="K8985" s="5">
        <v>10833.270399999999</v>
      </c>
      <c r="L8985" s="5">
        <v>9.6000000012281799E-3</v>
      </c>
      <c r="M8985" t="str">
        <f>IF(ISERROR(VLOOKUP(A8985,'[1]Ecart validé'!$A:$A,1,FALSE)),Z8985,"Ecart Validé")</f>
        <v>valid</v>
      </c>
      <c r="R8985" t="s">
        <v>30</v>
      </c>
      <c r="X8985"/>
      <c r="Y8985"/>
      <c r="Z8985" t="s">
        <v>31</v>
      </c>
    </row>
    <row r="8986" spans="1:26" x14ac:dyDescent="0.3">
      <c r="A8986" t="s">
        <v>11577</v>
      </c>
      <c r="B8986" t="s">
        <v>3157</v>
      </c>
      <c r="C8986">
        <v>43544</v>
      </c>
      <c r="D8986" t="str">
        <f>+VLOOKUP(C8986,Param!K:L,2,FALSE)</f>
        <v>VEOLIA PROPRETE</v>
      </c>
      <c r="E8986">
        <v>2440016</v>
      </c>
      <c r="F8986" t="s">
        <v>8264</v>
      </c>
      <c r="G8986" t="s">
        <v>29</v>
      </c>
      <c r="H8986" s="5">
        <v>15254.78</v>
      </c>
      <c r="I8986" s="5">
        <v>15254.7798</v>
      </c>
      <c r="J8986" s="5">
        <v>2.00000000404543E-4</v>
      </c>
      <c r="K8986" s="5">
        <v>15254.7798</v>
      </c>
      <c r="L8986" s="5">
        <v>2.00000000404543E-4</v>
      </c>
      <c r="M8986" t="str">
        <f>IF(ISERROR(VLOOKUP(A8986,'[1]Ecart validé'!$A:$A,1,FALSE)),Z8986,"Ecart Validé")</f>
        <v>valid</v>
      </c>
      <c r="R8986" t="s">
        <v>30</v>
      </c>
      <c r="X8986"/>
      <c r="Y8986"/>
      <c r="Z8986" t="s">
        <v>31</v>
      </c>
    </row>
    <row r="8987" spans="1:26" x14ac:dyDescent="0.3">
      <c r="A8987" t="s">
        <v>11578</v>
      </c>
      <c r="B8987" t="s">
        <v>3157</v>
      </c>
      <c r="C8987">
        <v>43544</v>
      </c>
      <c r="D8987" t="str">
        <f>+VLOOKUP(C8987,Param!K:L,2,FALSE)</f>
        <v>VEOLIA PROPRETE</v>
      </c>
      <c r="E8987">
        <v>2440016</v>
      </c>
      <c r="F8987" t="s">
        <v>8266</v>
      </c>
      <c r="G8987" t="s">
        <v>29</v>
      </c>
      <c r="H8987" s="5">
        <v>15284.88</v>
      </c>
      <c r="I8987" s="5">
        <v>15284.867200000001</v>
      </c>
      <c r="J8987" s="5">
        <v>1.28000000004249E-2</v>
      </c>
      <c r="K8987" s="5">
        <v>15284.867200000001</v>
      </c>
      <c r="L8987" s="5">
        <v>1.28000000004249E-2</v>
      </c>
      <c r="M8987" t="str">
        <f>IF(ISERROR(VLOOKUP(A8987,'[1]Ecart validé'!$A:$A,1,FALSE)),Z8987,"Ecart Validé")</f>
        <v>valid</v>
      </c>
      <c r="R8987" t="s">
        <v>30</v>
      </c>
      <c r="X8987"/>
      <c r="Y8987"/>
      <c r="Z8987" t="s">
        <v>31</v>
      </c>
    </row>
    <row r="8988" spans="1:26" x14ac:dyDescent="0.3">
      <c r="A8988" t="s">
        <v>11579</v>
      </c>
      <c r="B8988" t="s">
        <v>3157</v>
      </c>
      <c r="C8988">
        <v>58026</v>
      </c>
      <c r="D8988" t="str">
        <f>+VLOOKUP(C8988,Param!K:L,2,FALSE)</f>
        <v>BLANCHISSERIE MORELLON</v>
      </c>
      <c r="E8988">
        <v>2438047</v>
      </c>
      <c r="F8988" t="s">
        <v>8260</v>
      </c>
      <c r="G8988" t="s">
        <v>29</v>
      </c>
      <c r="H8988" s="5">
        <v>1944.64</v>
      </c>
      <c r="I8988" s="5">
        <v>1944.6441</v>
      </c>
      <c r="J8988" s="5">
        <v>-4.0999999998803096E-3</v>
      </c>
      <c r="K8988" s="5">
        <v>1944.64</v>
      </c>
      <c r="L8988" s="5">
        <v>0</v>
      </c>
      <c r="M8988" t="str">
        <f>IF(ISERROR(VLOOKUP(A8988,'[1]Ecart validé'!$A:$A,1,FALSE)),Z8988,"Ecart Validé")</f>
        <v>valid</v>
      </c>
      <c r="R8988" t="s">
        <v>30</v>
      </c>
      <c r="X8988"/>
      <c r="Y8988"/>
      <c r="Z8988" t="s">
        <v>31</v>
      </c>
    </row>
    <row r="8989" spans="1:26" x14ac:dyDescent="0.3">
      <c r="A8989" t="s">
        <v>11580</v>
      </c>
      <c r="B8989" t="s">
        <v>3157</v>
      </c>
      <c r="C8989">
        <v>58026</v>
      </c>
      <c r="D8989" t="str">
        <f>+VLOOKUP(C8989,Param!K:L,2,FALSE)</f>
        <v>BLANCHISSERIE MORELLON</v>
      </c>
      <c r="E8989">
        <v>2438047</v>
      </c>
      <c r="F8989" t="s">
        <v>8262</v>
      </c>
      <c r="G8989" t="s">
        <v>29</v>
      </c>
      <c r="H8989" s="5">
        <v>2444.15</v>
      </c>
      <c r="I8989" s="5">
        <v>2444.15</v>
      </c>
      <c r="J8989" s="5">
        <v>0</v>
      </c>
      <c r="K8989" s="5">
        <v>2444.15</v>
      </c>
      <c r="L8989" s="5">
        <v>0</v>
      </c>
      <c r="M8989" t="str">
        <f>IF(ISERROR(VLOOKUP(A8989,'[1]Ecart validé'!$A:$A,1,FALSE)),Z8989,"Ecart Validé")</f>
        <v>valid</v>
      </c>
      <c r="R8989" t="s">
        <v>30</v>
      </c>
      <c r="X8989"/>
      <c r="Y8989"/>
      <c r="Z8989" t="s">
        <v>31</v>
      </c>
    </row>
    <row r="8990" spans="1:26" x14ac:dyDescent="0.3">
      <c r="A8990" t="s">
        <v>11581</v>
      </c>
      <c r="B8990" t="s">
        <v>3157</v>
      </c>
      <c r="C8990">
        <v>58026</v>
      </c>
      <c r="D8990" t="str">
        <f>+VLOOKUP(C8990,Param!K:L,2,FALSE)</f>
        <v>BLANCHISSERIE MORELLON</v>
      </c>
      <c r="E8990">
        <v>2438047</v>
      </c>
      <c r="F8990" t="s">
        <v>8264</v>
      </c>
      <c r="G8990" t="s">
        <v>29</v>
      </c>
      <c r="H8990" s="5">
        <v>6608.55</v>
      </c>
      <c r="I8990" s="5">
        <v>6608.5537999999997</v>
      </c>
      <c r="J8990" s="5">
        <v>-3.7999999995008602E-3</v>
      </c>
      <c r="K8990" s="5">
        <v>6608.55</v>
      </c>
      <c r="L8990" s="5">
        <v>0</v>
      </c>
      <c r="M8990" t="str">
        <f>IF(ISERROR(VLOOKUP(A8990,'[1]Ecart validé'!$A:$A,1,FALSE)),Z8990,"Ecart Validé")</f>
        <v>valid</v>
      </c>
      <c r="R8990" t="s">
        <v>30</v>
      </c>
      <c r="X8990"/>
      <c r="Y8990"/>
      <c r="Z8990" t="s">
        <v>31</v>
      </c>
    </row>
    <row r="8991" spans="1:26" x14ac:dyDescent="0.3">
      <c r="A8991" t="s">
        <v>11582</v>
      </c>
      <c r="B8991" t="s">
        <v>3157</v>
      </c>
      <c r="C8991">
        <v>58026</v>
      </c>
      <c r="D8991" t="str">
        <f>+VLOOKUP(C8991,Param!K:L,2,FALSE)</f>
        <v>BLANCHISSERIE MORELLON</v>
      </c>
      <c r="E8991">
        <v>2438047</v>
      </c>
      <c r="F8991" t="s">
        <v>8266</v>
      </c>
      <c r="G8991" t="s">
        <v>29</v>
      </c>
      <c r="H8991" s="5">
        <v>5474.64</v>
      </c>
      <c r="I8991" s="5">
        <v>5474.6431000000002</v>
      </c>
      <c r="J8991" s="5">
        <v>-3.09999999990395E-3</v>
      </c>
      <c r="K8991" s="5">
        <v>5474.64</v>
      </c>
      <c r="L8991" s="5">
        <v>0</v>
      </c>
      <c r="M8991" t="str">
        <f>IF(ISERROR(VLOOKUP(A8991,'[1]Ecart validé'!$A:$A,1,FALSE)),Z8991,"Ecart Validé")</f>
        <v>valid</v>
      </c>
      <c r="R8991" t="s">
        <v>30</v>
      </c>
      <c r="X8991"/>
      <c r="Y8991"/>
      <c r="Z8991" t="s">
        <v>31</v>
      </c>
    </row>
    <row r="8992" spans="1:26" x14ac:dyDescent="0.3">
      <c r="A8992" t="s">
        <v>11583</v>
      </c>
      <c r="B8992" t="s">
        <v>3157</v>
      </c>
      <c r="C8992">
        <v>77629</v>
      </c>
      <c r="D8992" t="str">
        <f>+VLOOKUP(C8992,Param!K:L,2,FALSE)</f>
        <v>CAMFIL</v>
      </c>
      <c r="E8992">
        <v>2510008</v>
      </c>
      <c r="F8992" t="s">
        <v>8617</v>
      </c>
      <c r="G8992" t="s">
        <v>29</v>
      </c>
      <c r="H8992" s="5">
        <v>220.38</v>
      </c>
      <c r="I8992" s="5">
        <v>220.3854</v>
      </c>
      <c r="J8992" s="5">
        <v>-5.4000000000087303E-3</v>
      </c>
      <c r="K8992" s="5">
        <v>220.38</v>
      </c>
      <c r="L8992" s="5">
        <v>0</v>
      </c>
      <c r="M8992" t="str">
        <f>IF(ISERROR(VLOOKUP(A8992,'[1]Ecart validé'!$A:$A,1,FALSE)),Z8992,"Ecart Validé")</f>
        <v>valid</v>
      </c>
      <c r="R8992" t="s">
        <v>30</v>
      </c>
      <c r="X8992"/>
      <c r="Y8992"/>
      <c r="Z8992" t="s">
        <v>31</v>
      </c>
    </row>
    <row r="8993" spans="1:26" x14ac:dyDescent="0.3">
      <c r="A8993" t="s">
        <v>11584</v>
      </c>
      <c r="B8993" t="s">
        <v>3157</v>
      </c>
      <c r="C8993">
        <v>77629</v>
      </c>
      <c r="D8993" t="str">
        <f>+VLOOKUP(C8993,Param!K:L,2,FALSE)</f>
        <v>CAMFIL</v>
      </c>
      <c r="E8993">
        <v>2510008</v>
      </c>
      <c r="F8993" t="s">
        <v>8260</v>
      </c>
      <c r="G8993" t="s">
        <v>29</v>
      </c>
      <c r="H8993" s="5">
        <v>1235.8800000000001</v>
      </c>
      <c r="I8993" s="5">
        <v>1235.8661999999999</v>
      </c>
      <c r="J8993" s="5">
        <v>1.38000000001738E-2</v>
      </c>
      <c r="K8993" s="5">
        <v>1235.8800000000001</v>
      </c>
      <c r="L8993" s="5">
        <v>0</v>
      </c>
      <c r="M8993" t="str">
        <f>IF(ISERROR(VLOOKUP(A8993,'[1]Ecart validé'!$A:$A,1,FALSE)),Z8993,"Ecart Validé")</f>
        <v>valid</v>
      </c>
      <c r="R8993" t="s">
        <v>30</v>
      </c>
      <c r="X8993"/>
      <c r="Y8993"/>
      <c r="Z8993" t="s">
        <v>31</v>
      </c>
    </row>
    <row r="8994" spans="1:26" x14ac:dyDescent="0.3">
      <c r="A8994" t="s">
        <v>11585</v>
      </c>
      <c r="B8994" t="s">
        <v>3157</v>
      </c>
      <c r="C8994">
        <v>77629</v>
      </c>
      <c r="D8994" t="str">
        <f>+VLOOKUP(C8994,Param!K:L,2,FALSE)</f>
        <v>CAMFIL</v>
      </c>
      <c r="E8994">
        <v>2510008</v>
      </c>
      <c r="F8994" t="s">
        <v>8262</v>
      </c>
      <c r="G8994" t="s">
        <v>29</v>
      </c>
      <c r="H8994" s="5">
        <v>2614.44</v>
      </c>
      <c r="I8994" s="5">
        <v>2614.4333999999999</v>
      </c>
      <c r="J8994" s="5">
        <v>6.6000000001622504E-3</v>
      </c>
      <c r="K8994" s="5">
        <v>2614.44</v>
      </c>
      <c r="L8994" s="5">
        <v>0</v>
      </c>
      <c r="M8994" t="str">
        <f>IF(ISERROR(VLOOKUP(A8994,'[1]Ecart validé'!$A:$A,1,FALSE)),Z8994,"Ecart Validé")</f>
        <v>valid</v>
      </c>
      <c r="R8994" t="s">
        <v>30</v>
      </c>
      <c r="X8994"/>
      <c r="Y8994"/>
      <c r="Z8994" t="s">
        <v>31</v>
      </c>
    </row>
    <row r="8995" spans="1:26" x14ac:dyDescent="0.3">
      <c r="A8995" t="s">
        <v>11586</v>
      </c>
      <c r="B8995" t="s">
        <v>3157</v>
      </c>
      <c r="C8995">
        <v>77629</v>
      </c>
      <c r="D8995" t="str">
        <f>+VLOOKUP(C8995,Param!K:L,2,FALSE)</f>
        <v>CAMFIL</v>
      </c>
      <c r="E8995">
        <v>2510008</v>
      </c>
      <c r="F8995" t="s">
        <v>8264</v>
      </c>
      <c r="G8995" t="s">
        <v>29</v>
      </c>
      <c r="H8995" s="5">
        <v>2752.81</v>
      </c>
      <c r="I8995" s="5">
        <v>2752.8191999999999</v>
      </c>
      <c r="J8995" s="5">
        <v>-9.1999999999643391E-3</v>
      </c>
      <c r="K8995" s="5">
        <v>2752.81</v>
      </c>
      <c r="L8995" s="5">
        <v>0</v>
      </c>
      <c r="M8995" t="str">
        <f>IF(ISERROR(VLOOKUP(A8995,'[1]Ecart validé'!$A:$A,1,FALSE)),Z8995,"Ecart Validé")</f>
        <v>valid</v>
      </c>
      <c r="R8995" t="s">
        <v>30</v>
      </c>
      <c r="X8995"/>
      <c r="Y8995"/>
      <c r="Z8995" t="s">
        <v>31</v>
      </c>
    </row>
    <row r="8996" spans="1:26" x14ac:dyDescent="0.3">
      <c r="A8996" t="s">
        <v>11587</v>
      </c>
      <c r="B8996" t="s">
        <v>3157</v>
      </c>
      <c r="C8996">
        <v>77629</v>
      </c>
      <c r="D8996" t="str">
        <f>+VLOOKUP(C8996,Param!K:L,2,FALSE)</f>
        <v>CAMFIL</v>
      </c>
      <c r="E8996">
        <v>2510008</v>
      </c>
      <c r="F8996" t="s">
        <v>8266</v>
      </c>
      <c r="G8996" t="s">
        <v>29</v>
      </c>
      <c r="H8996" s="5">
        <v>2842.56</v>
      </c>
      <c r="I8996" s="5">
        <v>2842.5581999999999</v>
      </c>
      <c r="J8996" s="5">
        <v>1.8000000000029099E-3</v>
      </c>
      <c r="K8996" s="5">
        <v>2842.56</v>
      </c>
      <c r="L8996" s="5">
        <v>0</v>
      </c>
      <c r="M8996" t="str">
        <f>IF(ISERROR(VLOOKUP(A8996,'[1]Ecart validé'!$A:$A,1,FALSE)),Z8996,"Ecart Validé")</f>
        <v>valid</v>
      </c>
      <c r="R8996" t="s">
        <v>30</v>
      </c>
      <c r="X8996"/>
      <c r="Y8996"/>
      <c r="Z8996" t="s">
        <v>31</v>
      </c>
    </row>
    <row r="8997" spans="1:26" x14ac:dyDescent="0.3">
      <c r="A8997" t="s">
        <v>11588</v>
      </c>
      <c r="B8997" t="s">
        <v>3157</v>
      </c>
      <c r="C8997">
        <v>53581</v>
      </c>
      <c r="D8997" t="str">
        <f>+VLOOKUP(C8997,Param!K:L,2,FALSE)</f>
        <v>FB SOLUTION</v>
      </c>
      <c r="E8997">
        <v>1557018</v>
      </c>
      <c r="F8997" t="s">
        <v>8617</v>
      </c>
      <c r="G8997" t="s">
        <v>29</v>
      </c>
      <c r="H8997" s="5">
        <v>62.98</v>
      </c>
      <c r="I8997" s="5">
        <v>62.982500000000002</v>
      </c>
      <c r="J8997" s="5">
        <v>-2.50000000000483E-3</v>
      </c>
      <c r="K8997" s="5">
        <v>62.98</v>
      </c>
      <c r="L8997" s="5">
        <v>0</v>
      </c>
      <c r="M8997" t="str">
        <f>IF(ISERROR(VLOOKUP(A8997,'[1]Ecart validé'!$A:$A,1,FALSE)),Z8997,"Ecart Validé")</f>
        <v>valid</v>
      </c>
      <c r="R8997" t="s">
        <v>30</v>
      </c>
      <c r="X8997"/>
      <c r="Y8997"/>
      <c r="Z8997" t="s">
        <v>31</v>
      </c>
    </row>
    <row r="8998" spans="1:26" x14ac:dyDescent="0.3">
      <c r="A8998" t="s">
        <v>11589</v>
      </c>
      <c r="B8998" t="s">
        <v>3157</v>
      </c>
      <c r="C8998">
        <v>53581</v>
      </c>
      <c r="D8998" t="str">
        <f>+VLOOKUP(C8998,Param!K:L,2,FALSE)</f>
        <v>FB SOLUTION</v>
      </c>
      <c r="E8998">
        <v>1557018</v>
      </c>
      <c r="F8998" t="s">
        <v>8260</v>
      </c>
      <c r="G8998" t="s">
        <v>29</v>
      </c>
      <c r="H8998" s="5">
        <v>82.52</v>
      </c>
      <c r="I8998" s="5">
        <v>82.5167</v>
      </c>
      <c r="J8998" s="5">
        <v>3.2999999999958601E-3</v>
      </c>
      <c r="K8998" s="5">
        <v>82.52</v>
      </c>
      <c r="L8998" s="5">
        <v>0</v>
      </c>
      <c r="M8998" t="str">
        <f>IF(ISERROR(VLOOKUP(A8998,'[1]Ecart validé'!$A:$A,1,FALSE)),Z8998,"Ecart Validé")</f>
        <v>valid</v>
      </c>
      <c r="R8998" t="s">
        <v>30</v>
      </c>
      <c r="X8998"/>
      <c r="Y8998"/>
      <c r="Z8998" t="s">
        <v>31</v>
      </c>
    </row>
    <row r="8999" spans="1:26" x14ac:dyDescent="0.3">
      <c r="A8999" t="s">
        <v>11590</v>
      </c>
      <c r="B8999" t="s">
        <v>3157</v>
      </c>
      <c r="C8999">
        <v>53581</v>
      </c>
      <c r="D8999" t="str">
        <f>+VLOOKUP(C8999,Param!K:L,2,FALSE)</f>
        <v>FB SOLUTION</v>
      </c>
      <c r="E8999">
        <v>1557018</v>
      </c>
      <c r="F8999" t="s">
        <v>8262</v>
      </c>
      <c r="G8999" t="s">
        <v>29</v>
      </c>
      <c r="H8999" s="5">
        <v>270.17</v>
      </c>
      <c r="I8999" s="5">
        <v>270.16640000000001</v>
      </c>
      <c r="J8999" s="5">
        <v>3.6000000000058199E-3</v>
      </c>
      <c r="K8999" s="5">
        <v>270.17</v>
      </c>
      <c r="L8999" s="5">
        <v>0</v>
      </c>
      <c r="M8999" t="str">
        <f>IF(ISERROR(VLOOKUP(A8999,'[1]Ecart validé'!$A:$A,1,FALSE)),Z8999,"Ecart Validé")</f>
        <v>valid</v>
      </c>
      <c r="R8999" t="s">
        <v>30</v>
      </c>
      <c r="X8999"/>
      <c r="Y8999"/>
      <c r="Z8999" t="s">
        <v>31</v>
      </c>
    </row>
    <row r="9000" spans="1:26" x14ac:dyDescent="0.3">
      <c r="A9000" t="s">
        <v>11591</v>
      </c>
      <c r="B9000" t="s">
        <v>3157</v>
      </c>
      <c r="C9000">
        <v>53581</v>
      </c>
      <c r="D9000" t="str">
        <f>+VLOOKUP(C9000,Param!K:L,2,FALSE)</f>
        <v>FB SOLUTION</v>
      </c>
      <c r="E9000">
        <v>1557018</v>
      </c>
      <c r="F9000" t="s">
        <v>8264</v>
      </c>
      <c r="G9000" t="s">
        <v>29</v>
      </c>
      <c r="H9000" s="5">
        <v>535.1</v>
      </c>
      <c r="I9000" s="5">
        <v>535.09960000000001</v>
      </c>
      <c r="J9000" s="5">
        <v>4.0000000001327803E-4</v>
      </c>
      <c r="K9000" s="5">
        <v>535.1</v>
      </c>
      <c r="L9000" s="5">
        <v>0</v>
      </c>
      <c r="M9000" t="str">
        <f>IF(ISERROR(VLOOKUP(A9000,'[1]Ecart validé'!$A:$A,1,FALSE)),Z9000,"Ecart Validé")</f>
        <v>valid</v>
      </c>
      <c r="R9000" t="s">
        <v>30</v>
      </c>
      <c r="X9000"/>
      <c r="Y9000"/>
      <c r="Z9000" t="s">
        <v>31</v>
      </c>
    </row>
    <row r="9001" spans="1:26" x14ac:dyDescent="0.3">
      <c r="A9001" t="s">
        <v>11592</v>
      </c>
      <c r="B9001" t="s">
        <v>3157</v>
      </c>
      <c r="C9001">
        <v>53581</v>
      </c>
      <c r="D9001" t="str">
        <f>+VLOOKUP(C9001,Param!K:L,2,FALSE)</f>
        <v>FB SOLUTION</v>
      </c>
      <c r="E9001">
        <v>1557018</v>
      </c>
      <c r="F9001" t="s">
        <v>8266</v>
      </c>
      <c r="G9001" t="s">
        <v>29</v>
      </c>
      <c r="H9001" s="5">
        <v>607.58000000000004</v>
      </c>
      <c r="I9001" s="5">
        <v>607.58040000000005</v>
      </c>
      <c r="J9001" s="5">
        <v>-4.0000000001327803E-4</v>
      </c>
      <c r="K9001" s="5">
        <v>607.58000000000004</v>
      </c>
      <c r="L9001" s="5">
        <v>0</v>
      </c>
      <c r="M9001" t="str">
        <f>IF(ISERROR(VLOOKUP(A9001,'[1]Ecart validé'!$A:$A,1,FALSE)),Z9001,"Ecart Validé")</f>
        <v>valid</v>
      </c>
      <c r="R9001" t="s">
        <v>30</v>
      </c>
      <c r="X9001"/>
      <c r="Y9001"/>
      <c r="Z9001" t="s">
        <v>31</v>
      </c>
    </row>
    <row r="9002" spans="1:26" x14ac:dyDescent="0.3">
      <c r="A9002" t="s">
        <v>11593</v>
      </c>
      <c r="B9002" t="s">
        <v>3157</v>
      </c>
      <c r="C9002">
        <v>53581</v>
      </c>
      <c r="D9002" t="str">
        <f>+VLOOKUP(C9002,Param!K:L,2,FALSE)</f>
        <v>FB SOLUTION</v>
      </c>
      <c r="E9002" t="s">
        <v>4403</v>
      </c>
      <c r="F9002" t="s">
        <v>8271</v>
      </c>
      <c r="G9002" t="s">
        <v>29</v>
      </c>
      <c r="H9002" s="5">
        <v>8814.0400000000009</v>
      </c>
      <c r="I9002" s="5">
        <v>8814.0350999999991</v>
      </c>
      <c r="J9002" s="5">
        <v>4.9000000017258502E-3</v>
      </c>
      <c r="K9002" s="5">
        <v>8814.0400000000009</v>
      </c>
      <c r="L9002" s="5">
        <v>0</v>
      </c>
      <c r="M9002" t="str">
        <f>IF(ISERROR(VLOOKUP(A9002,'[1]Ecart validé'!$A:$A,1,FALSE)),Z9002,"Ecart Validé")</f>
        <v>valid</v>
      </c>
      <c r="R9002" t="s">
        <v>30</v>
      </c>
      <c r="X9002"/>
      <c r="Y9002"/>
      <c r="Z9002" t="s">
        <v>31</v>
      </c>
    </row>
    <row r="9003" spans="1:26" x14ac:dyDescent="0.3">
      <c r="A9003" t="s">
        <v>11594</v>
      </c>
      <c r="B9003" t="s">
        <v>3157</v>
      </c>
      <c r="C9003">
        <v>47179</v>
      </c>
      <c r="D9003" t="str">
        <f>+VLOOKUP(C9003,Param!K:L,2,FALSE)</f>
        <v>DALKIA FROID SOLUTIONS</v>
      </c>
      <c r="E9003" t="s">
        <v>4180</v>
      </c>
      <c r="F9003" t="s">
        <v>8260</v>
      </c>
      <c r="G9003" t="s">
        <v>29</v>
      </c>
      <c r="H9003" s="5">
        <v>654.67999999999995</v>
      </c>
      <c r="I9003" s="5">
        <v>654.678</v>
      </c>
      <c r="J9003" s="5">
        <v>1.9999999999527002E-3</v>
      </c>
      <c r="K9003" s="5">
        <v>654.67999999999995</v>
      </c>
      <c r="L9003" s="5">
        <v>0</v>
      </c>
      <c r="M9003" t="str">
        <f>IF(ISERROR(VLOOKUP(A9003,'[1]Ecart validé'!$A:$A,1,FALSE)),Z9003,"Ecart Validé")</f>
        <v>valid</v>
      </c>
      <c r="R9003" t="s">
        <v>30</v>
      </c>
      <c r="X9003"/>
      <c r="Y9003"/>
      <c r="Z9003" t="s">
        <v>31</v>
      </c>
    </row>
    <row r="9004" spans="1:26" x14ac:dyDescent="0.3">
      <c r="A9004" t="s">
        <v>11595</v>
      </c>
      <c r="B9004" t="s">
        <v>3157</v>
      </c>
      <c r="C9004">
        <v>47179</v>
      </c>
      <c r="D9004" t="str">
        <f>+VLOOKUP(C9004,Param!K:L,2,FALSE)</f>
        <v>DALKIA FROID SOLUTIONS</v>
      </c>
      <c r="E9004" t="s">
        <v>4180</v>
      </c>
      <c r="F9004" t="s">
        <v>8262</v>
      </c>
      <c r="G9004" t="s">
        <v>29</v>
      </c>
      <c r="H9004" s="5">
        <v>1120.68</v>
      </c>
      <c r="I9004" s="5">
        <v>1120.6814999999999</v>
      </c>
      <c r="J9004" s="5">
        <v>-1.49999999985084E-3</v>
      </c>
      <c r="K9004" s="5">
        <v>1120.68</v>
      </c>
      <c r="L9004" s="5">
        <v>0</v>
      </c>
      <c r="M9004" t="str">
        <f>IF(ISERROR(VLOOKUP(A9004,'[1]Ecart validé'!$A:$A,1,FALSE)),Z9004,"Ecart Validé")</f>
        <v>valid</v>
      </c>
      <c r="R9004" t="s">
        <v>30</v>
      </c>
      <c r="X9004"/>
      <c r="Y9004"/>
      <c r="Z9004" t="s">
        <v>31</v>
      </c>
    </row>
    <row r="9005" spans="1:26" x14ac:dyDescent="0.3">
      <c r="A9005" t="s">
        <v>11596</v>
      </c>
      <c r="B9005" t="s">
        <v>3157</v>
      </c>
      <c r="C9005">
        <v>47179</v>
      </c>
      <c r="D9005" t="str">
        <f>+VLOOKUP(C9005,Param!K:L,2,FALSE)</f>
        <v>DALKIA FROID SOLUTIONS</v>
      </c>
      <c r="E9005" t="s">
        <v>4180</v>
      </c>
      <c r="F9005" t="s">
        <v>8264</v>
      </c>
      <c r="G9005" t="s">
        <v>29</v>
      </c>
      <c r="H9005" s="5">
        <v>5279.75</v>
      </c>
      <c r="I9005" s="5">
        <v>5279.7470999999996</v>
      </c>
      <c r="J9005" s="5">
        <v>2.9000000004089001E-3</v>
      </c>
      <c r="K9005" s="5">
        <v>5279.75</v>
      </c>
      <c r="L9005" s="5">
        <v>0</v>
      </c>
      <c r="M9005" t="str">
        <f>IF(ISERROR(VLOOKUP(A9005,'[1]Ecart validé'!$A:$A,1,FALSE)),Z9005,"Ecart Validé")</f>
        <v>valid</v>
      </c>
      <c r="R9005" t="s">
        <v>30</v>
      </c>
      <c r="X9005"/>
      <c r="Y9005"/>
      <c r="Z9005" t="s">
        <v>31</v>
      </c>
    </row>
    <row r="9006" spans="1:26" x14ac:dyDescent="0.3">
      <c r="A9006" t="s">
        <v>11597</v>
      </c>
      <c r="B9006" t="s">
        <v>3157</v>
      </c>
      <c r="C9006">
        <v>47179</v>
      </c>
      <c r="D9006" t="str">
        <f>+VLOOKUP(C9006,Param!K:L,2,FALSE)</f>
        <v>DALKIA FROID SOLUTIONS</v>
      </c>
      <c r="E9006" t="s">
        <v>4180</v>
      </c>
      <c r="F9006" t="s">
        <v>8266</v>
      </c>
      <c r="G9006" t="s">
        <v>29</v>
      </c>
      <c r="H9006" s="5">
        <v>-537.79999999999995</v>
      </c>
      <c r="I9006" s="5">
        <v>-537.80309999999997</v>
      </c>
      <c r="J9006" s="5">
        <v>3.1000000000176399E-3</v>
      </c>
      <c r="K9006" s="5">
        <v>-537.79999999999995</v>
      </c>
      <c r="L9006" s="5">
        <v>0</v>
      </c>
      <c r="M9006" t="str">
        <f>IF(ISERROR(VLOOKUP(A9006,'[1]Ecart validé'!$A:$A,1,FALSE)),Z9006,"Ecart Validé")</f>
        <v>valid</v>
      </c>
      <c r="R9006" t="s">
        <v>30</v>
      </c>
      <c r="X9006"/>
      <c r="Y9006"/>
      <c r="Z9006" t="s">
        <v>31</v>
      </c>
    </row>
    <row r="9007" spans="1:26" x14ac:dyDescent="0.3">
      <c r="A9007" t="s">
        <v>11598</v>
      </c>
      <c r="B9007" t="s">
        <v>3157</v>
      </c>
      <c r="C9007">
        <v>47179</v>
      </c>
      <c r="D9007" t="str">
        <f>+VLOOKUP(C9007,Param!K:L,2,FALSE)</f>
        <v>DALKIA FROID SOLUTIONS</v>
      </c>
      <c r="E9007" t="s">
        <v>4185</v>
      </c>
      <c r="F9007" t="s">
        <v>8260</v>
      </c>
      <c r="G9007" t="s">
        <v>29</v>
      </c>
      <c r="H9007" s="5">
        <v>3938.41</v>
      </c>
      <c r="I9007" s="5">
        <v>3938.4144999999999</v>
      </c>
      <c r="J9007" s="5">
        <v>-4.5000000000072699E-3</v>
      </c>
      <c r="K9007" s="5">
        <v>3938.41</v>
      </c>
      <c r="L9007" s="5">
        <v>0</v>
      </c>
      <c r="M9007" t="str">
        <f>IF(ISERROR(VLOOKUP(A9007,'[1]Ecart validé'!$A:$A,1,FALSE)),Z9007,"Ecart Validé")</f>
        <v>valid</v>
      </c>
      <c r="R9007" t="s">
        <v>30</v>
      </c>
      <c r="X9007"/>
      <c r="Y9007"/>
      <c r="Z9007" t="s">
        <v>31</v>
      </c>
    </row>
    <row r="9008" spans="1:26" x14ac:dyDescent="0.3">
      <c r="A9008" t="s">
        <v>11599</v>
      </c>
      <c r="B9008" t="s">
        <v>3157</v>
      </c>
      <c r="C9008">
        <v>47179</v>
      </c>
      <c r="D9008" t="str">
        <f>+VLOOKUP(C9008,Param!K:L,2,FALSE)</f>
        <v>DALKIA FROID SOLUTIONS</v>
      </c>
      <c r="E9008" t="s">
        <v>4185</v>
      </c>
      <c r="F9008" t="s">
        <v>8262</v>
      </c>
      <c r="G9008" t="s">
        <v>29</v>
      </c>
      <c r="H9008" s="5">
        <v>10448.31</v>
      </c>
      <c r="I9008" s="5">
        <v>10448.314</v>
      </c>
      <c r="J9008" s="5">
        <v>-4.0000000008149003E-3</v>
      </c>
      <c r="K9008" s="5">
        <v>10448.31</v>
      </c>
      <c r="L9008" s="5">
        <v>0</v>
      </c>
      <c r="M9008" t="str">
        <f>IF(ISERROR(VLOOKUP(A9008,'[1]Ecart validé'!$A:$A,1,FALSE)),Z9008,"Ecart Validé")</f>
        <v>valid</v>
      </c>
      <c r="R9008" t="s">
        <v>30</v>
      </c>
      <c r="X9008"/>
      <c r="Y9008"/>
      <c r="Z9008" t="s">
        <v>31</v>
      </c>
    </row>
    <row r="9009" spans="1:26" x14ac:dyDescent="0.3">
      <c r="A9009" t="s">
        <v>11600</v>
      </c>
      <c r="B9009" t="s">
        <v>3157</v>
      </c>
      <c r="C9009">
        <v>47179</v>
      </c>
      <c r="D9009" t="str">
        <f>+VLOOKUP(C9009,Param!K:L,2,FALSE)</f>
        <v>DALKIA FROID SOLUTIONS</v>
      </c>
      <c r="E9009" t="s">
        <v>4185</v>
      </c>
      <c r="F9009" t="s">
        <v>8264</v>
      </c>
      <c r="G9009" t="s">
        <v>29</v>
      </c>
      <c r="H9009" s="5">
        <v>2964.07</v>
      </c>
      <c r="I9009" s="5">
        <v>2964.0655000000002</v>
      </c>
      <c r="J9009" s="5">
        <v>4.5000000000072699E-3</v>
      </c>
      <c r="K9009" s="5">
        <v>2964.07</v>
      </c>
      <c r="L9009" s="5">
        <v>0</v>
      </c>
      <c r="M9009" t="str">
        <f>IF(ISERROR(VLOOKUP(A9009,'[1]Ecart validé'!$A:$A,1,FALSE)),Z9009,"Ecart Validé")</f>
        <v>valid</v>
      </c>
      <c r="R9009" t="s">
        <v>30</v>
      </c>
      <c r="X9009"/>
      <c r="Y9009"/>
      <c r="Z9009" t="s">
        <v>31</v>
      </c>
    </row>
    <row r="9010" spans="1:26" x14ac:dyDescent="0.3">
      <c r="A9010" t="s">
        <v>11601</v>
      </c>
      <c r="B9010" t="s">
        <v>3157</v>
      </c>
      <c r="C9010">
        <v>47179</v>
      </c>
      <c r="D9010" t="str">
        <f>+VLOOKUP(C9010,Param!K:L,2,FALSE)</f>
        <v>DALKIA FROID SOLUTIONS</v>
      </c>
      <c r="E9010" t="s">
        <v>4185</v>
      </c>
      <c r="F9010" t="s">
        <v>8266</v>
      </c>
      <c r="G9010" t="s">
        <v>29</v>
      </c>
      <c r="H9010" s="5">
        <v>5083.92</v>
      </c>
      <c r="I9010" s="5">
        <v>5083.9170000000004</v>
      </c>
      <c r="J9010" s="5">
        <v>2.9999999997016801E-3</v>
      </c>
      <c r="K9010" s="5">
        <v>5083.92</v>
      </c>
      <c r="L9010" s="5">
        <v>0</v>
      </c>
      <c r="M9010" t="str">
        <f>IF(ISERROR(VLOOKUP(A9010,'[1]Ecart validé'!$A:$A,1,FALSE)),Z9010,"Ecart Validé")</f>
        <v>valid</v>
      </c>
      <c r="R9010" t="s">
        <v>30</v>
      </c>
      <c r="X9010"/>
      <c r="Y9010"/>
      <c r="Z9010" t="s">
        <v>31</v>
      </c>
    </row>
    <row r="9011" spans="1:26" x14ac:dyDescent="0.3">
      <c r="A9011" t="s">
        <v>11602</v>
      </c>
      <c r="B9011" t="s">
        <v>3157</v>
      </c>
      <c r="C9011">
        <v>46275</v>
      </c>
      <c r="D9011" t="str">
        <f>+VLOOKUP(C9011,Param!K:L,2,FALSE)</f>
        <v>SAPIAN (=ex ISS HYGIENE &amp; PREVENTION)</v>
      </c>
      <c r="E9011">
        <v>2587009</v>
      </c>
      <c r="F9011" t="s">
        <v>8260</v>
      </c>
      <c r="G9011" t="s">
        <v>29</v>
      </c>
      <c r="H9011" s="5">
        <v>6433.58</v>
      </c>
      <c r="I9011" s="5">
        <v>6433.5888999999997</v>
      </c>
      <c r="J9011" s="5">
        <v>-8.8999999998122803E-3</v>
      </c>
      <c r="K9011" s="5">
        <v>6433.58</v>
      </c>
      <c r="L9011" s="5">
        <v>0</v>
      </c>
      <c r="M9011" t="str">
        <f>IF(ISERROR(VLOOKUP(A9011,'[1]Ecart validé'!$A:$A,1,FALSE)),Z9011,"Ecart Validé")</f>
        <v>valid</v>
      </c>
      <c r="R9011" t="s">
        <v>30</v>
      </c>
      <c r="X9011"/>
      <c r="Y9011"/>
      <c r="Z9011" t="s">
        <v>31</v>
      </c>
    </row>
    <row r="9012" spans="1:26" x14ac:dyDescent="0.3">
      <c r="A9012" t="s">
        <v>11603</v>
      </c>
      <c r="B9012" t="s">
        <v>3157</v>
      </c>
      <c r="C9012">
        <v>46275</v>
      </c>
      <c r="D9012" t="str">
        <f>+VLOOKUP(C9012,Param!K:L,2,FALSE)</f>
        <v>SAPIAN (=ex ISS HYGIENE &amp; PREVENTION)</v>
      </c>
      <c r="E9012">
        <v>2587009</v>
      </c>
      <c r="F9012" t="s">
        <v>8262</v>
      </c>
      <c r="G9012" t="s">
        <v>29</v>
      </c>
      <c r="H9012" s="5">
        <v>6703.73</v>
      </c>
      <c r="I9012" s="5">
        <v>6703.7323999999999</v>
      </c>
      <c r="J9012" s="5">
        <v>-2.4000000003070402E-3</v>
      </c>
      <c r="K9012" s="5">
        <v>6703.73</v>
      </c>
      <c r="L9012" s="5">
        <v>0</v>
      </c>
      <c r="M9012" t="str">
        <f>IF(ISERROR(VLOOKUP(A9012,'[1]Ecart validé'!$A:$A,1,FALSE)),Z9012,"Ecart Validé")</f>
        <v>valid</v>
      </c>
      <c r="R9012" t="s">
        <v>30</v>
      </c>
      <c r="X9012"/>
      <c r="Y9012"/>
      <c r="Z9012" t="s">
        <v>31</v>
      </c>
    </row>
    <row r="9013" spans="1:26" x14ac:dyDescent="0.3">
      <c r="A9013" t="s">
        <v>11604</v>
      </c>
      <c r="B9013" t="s">
        <v>3157</v>
      </c>
      <c r="C9013">
        <v>46275</v>
      </c>
      <c r="D9013" t="str">
        <f>+VLOOKUP(C9013,Param!K:L,2,FALSE)</f>
        <v>SAPIAN (=ex ISS HYGIENE &amp; PREVENTION)</v>
      </c>
      <c r="E9013">
        <v>2587009</v>
      </c>
      <c r="F9013" t="s">
        <v>8264</v>
      </c>
      <c r="G9013" t="s">
        <v>29</v>
      </c>
      <c r="H9013" s="5">
        <v>6400.77</v>
      </c>
      <c r="I9013" s="5">
        <v>6400.7628999999997</v>
      </c>
      <c r="J9013" s="5">
        <v>7.1000000007188603E-3</v>
      </c>
      <c r="K9013" s="5">
        <v>6400.77</v>
      </c>
      <c r="L9013" s="5">
        <v>0</v>
      </c>
      <c r="M9013" t="str">
        <f>IF(ISERROR(VLOOKUP(A9013,'[1]Ecart validé'!$A:$A,1,FALSE)),Z9013,"Ecart Validé")</f>
        <v>valid</v>
      </c>
      <c r="R9013" t="s">
        <v>30</v>
      </c>
      <c r="X9013"/>
      <c r="Y9013"/>
      <c r="Z9013" t="s">
        <v>31</v>
      </c>
    </row>
    <row r="9014" spans="1:26" x14ac:dyDescent="0.3">
      <c r="A9014" t="s">
        <v>11605</v>
      </c>
      <c r="B9014" t="s">
        <v>3157</v>
      </c>
      <c r="C9014">
        <v>46275</v>
      </c>
      <c r="D9014" t="str">
        <f>+VLOOKUP(C9014,Param!K:L,2,FALSE)</f>
        <v>SAPIAN (=ex ISS HYGIENE &amp; PREVENTION)</v>
      </c>
      <c r="E9014">
        <v>2587009</v>
      </c>
      <c r="F9014" t="s">
        <v>8266</v>
      </c>
      <c r="G9014" t="s">
        <v>29</v>
      </c>
      <c r="H9014" s="5">
        <v>10099.530000000001</v>
      </c>
      <c r="I9014" s="5">
        <v>10099.526099999999</v>
      </c>
      <c r="J9014" s="5">
        <v>3.9000000015221299E-3</v>
      </c>
      <c r="K9014" s="5">
        <v>10099.530000000001</v>
      </c>
      <c r="L9014" s="5">
        <v>0</v>
      </c>
      <c r="M9014" t="str">
        <f>IF(ISERROR(VLOOKUP(A9014,'[1]Ecart validé'!$A:$A,1,FALSE)),Z9014,"Ecart Validé")</f>
        <v>valid</v>
      </c>
      <c r="R9014" t="s">
        <v>30</v>
      </c>
      <c r="X9014"/>
      <c r="Y9014"/>
      <c r="Z9014" t="s">
        <v>31</v>
      </c>
    </row>
    <row r="9015" spans="1:26" x14ac:dyDescent="0.3">
      <c r="A9015" t="s">
        <v>11606</v>
      </c>
      <c r="B9015" t="s">
        <v>3157</v>
      </c>
      <c r="C9015">
        <v>58333</v>
      </c>
      <c r="D9015" t="str">
        <f>+VLOOKUP(C9015,Param!K:L,2,FALSE)</f>
        <v>MARIANNE SARL</v>
      </c>
      <c r="E9015">
        <v>2489083</v>
      </c>
      <c r="F9015" t="s">
        <v>8617</v>
      </c>
      <c r="G9015" t="s">
        <v>29</v>
      </c>
      <c r="H9015" s="5">
        <v>30.71</v>
      </c>
      <c r="I9015" s="5">
        <v>30.7224</v>
      </c>
      <c r="J9015" s="5">
        <v>-1.23999999999995E-2</v>
      </c>
      <c r="K9015" s="5">
        <v>30.71</v>
      </c>
      <c r="L9015" s="5">
        <v>0</v>
      </c>
      <c r="M9015" t="str">
        <f>IF(ISERROR(VLOOKUP(A9015,'[1]Ecart validé'!$A:$A,1,FALSE)),Z9015,"Ecart Validé")</f>
        <v>valid</v>
      </c>
      <c r="R9015" t="s">
        <v>30</v>
      </c>
      <c r="X9015"/>
      <c r="Y9015"/>
      <c r="Z9015" t="s">
        <v>31</v>
      </c>
    </row>
    <row r="9016" spans="1:26" x14ac:dyDescent="0.3">
      <c r="A9016" t="s">
        <v>11607</v>
      </c>
      <c r="B9016" t="s">
        <v>3157</v>
      </c>
      <c r="C9016">
        <v>58333</v>
      </c>
      <c r="D9016" t="str">
        <f>+VLOOKUP(C9016,Param!K:L,2,FALSE)</f>
        <v>MARIANNE SARL</v>
      </c>
      <c r="E9016">
        <v>2489083</v>
      </c>
      <c r="F9016" t="s">
        <v>8260</v>
      </c>
      <c r="G9016" t="s">
        <v>29</v>
      </c>
      <c r="H9016" s="5">
        <v>301.5</v>
      </c>
      <c r="I9016" s="5">
        <v>301.50220000000002</v>
      </c>
      <c r="J9016" s="5">
        <v>-2.2000000000161799E-3</v>
      </c>
      <c r="K9016" s="5">
        <v>301.5</v>
      </c>
      <c r="L9016" s="5">
        <v>0</v>
      </c>
      <c r="M9016" t="str">
        <f>IF(ISERROR(VLOOKUP(A9016,'[1]Ecart validé'!$A:$A,1,FALSE)),Z9016,"Ecart Validé")</f>
        <v>valid</v>
      </c>
      <c r="R9016" t="s">
        <v>30</v>
      </c>
      <c r="X9016"/>
      <c r="Y9016"/>
      <c r="Z9016" t="s">
        <v>31</v>
      </c>
    </row>
    <row r="9017" spans="1:26" x14ac:dyDescent="0.3">
      <c r="A9017" t="s">
        <v>11608</v>
      </c>
      <c r="B9017" t="s">
        <v>3157</v>
      </c>
      <c r="C9017">
        <v>58333</v>
      </c>
      <c r="D9017" t="str">
        <f>+VLOOKUP(C9017,Param!K:L,2,FALSE)</f>
        <v>MARIANNE SARL</v>
      </c>
      <c r="E9017">
        <v>2489083</v>
      </c>
      <c r="F9017" t="s">
        <v>8262</v>
      </c>
      <c r="G9017" t="s">
        <v>29</v>
      </c>
      <c r="H9017" s="5">
        <v>376.97</v>
      </c>
      <c r="I9017" s="5">
        <v>376.96879999999999</v>
      </c>
      <c r="J9017" s="5">
        <v>1.20000000003983E-3</v>
      </c>
      <c r="K9017" s="5">
        <v>376.97</v>
      </c>
      <c r="L9017" s="5">
        <v>0</v>
      </c>
      <c r="M9017" t="str">
        <f>IF(ISERROR(VLOOKUP(A9017,'[1]Ecart validé'!$A:$A,1,FALSE)),Z9017,"Ecart Validé")</f>
        <v>valid</v>
      </c>
      <c r="R9017" t="s">
        <v>30</v>
      </c>
      <c r="X9017"/>
      <c r="Y9017"/>
      <c r="Z9017" t="s">
        <v>31</v>
      </c>
    </row>
    <row r="9018" spans="1:26" x14ac:dyDescent="0.3">
      <c r="A9018" t="s">
        <v>11609</v>
      </c>
      <c r="B9018" t="s">
        <v>3157</v>
      </c>
      <c r="C9018">
        <v>58333</v>
      </c>
      <c r="D9018" t="str">
        <f>+VLOOKUP(C9018,Param!K:L,2,FALSE)</f>
        <v>MARIANNE SARL</v>
      </c>
      <c r="E9018">
        <v>2489083</v>
      </c>
      <c r="F9018" t="s">
        <v>8264</v>
      </c>
      <c r="G9018" t="s">
        <v>29</v>
      </c>
      <c r="H9018" s="5">
        <v>605.07000000000005</v>
      </c>
      <c r="I9018" s="5">
        <v>605.06669999999997</v>
      </c>
      <c r="J9018" s="5">
        <v>3.30000000008112E-3</v>
      </c>
      <c r="K9018" s="5">
        <v>605.07000000000005</v>
      </c>
      <c r="L9018" s="5">
        <v>0</v>
      </c>
      <c r="M9018" t="str">
        <f>IF(ISERROR(VLOOKUP(A9018,'[1]Ecart validé'!$A:$A,1,FALSE)),Z9018,"Ecart Validé")</f>
        <v>valid</v>
      </c>
      <c r="R9018" t="s">
        <v>30</v>
      </c>
      <c r="X9018"/>
      <c r="Y9018"/>
      <c r="Z9018" t="s">
        <v>31</v>
      </c>
    </row>
    <row r="9019" spans="1:26" x14ac:dyDescent="0.3">
      <c r="A9019" t="s">
        <v>11610</v>
      </c>
      <c r="B9019" t="s">
        <v>3157</v>
      </c>
      <c r="C9019">
        <v>58333</v>
      </c>
      <c r="D9019" t="str">
        <f>+VLOOKUP(C9019,Param!K:L,2,FALSE)</f>
        <v>MARIANNE SARL</v>
      </c>
      <c r="E9019">
        <v>2489083</v>
      </c>
      <c r="F9019" t="s">
        <v>8266</v>
      </c>
      <c r="G9019" t="s">
        <v>29</v>
      </c>
      <c r="H9019" s="5">
        <v>2009.2</v>
      </c>
      <c r="I9019" s="5">
        <v>2009.1894</v>
      </c>
      <c r="J9019" s="5">
        <v>1.06000000000676E-2</v>
      </c>
      <c r="K9019" s="5">
        <v>2009.2</v>
      </c>
      <c r="L9019" s="5">
        <v>0</v>
      </c>
      <c r="M9019" t="str">
        <f>IF(ISERROR(VLOOKUP(A9019,'[1]Ecart validé'!$A:$A,1,FALSE)),Z9019,"Ecart Validé")</f>
        <v>valid</v>
      </c>
      <c r="R9019" t="s">
        <v>30</v>
      </c>
      <c r="X9019"/>
      <c r="Y9019"/>
      <c r="Z9019" t="s">
        <v>31</v>
      </c>
    </row>
    <row r="9020" spans="1:26" x14ac:dyDescent="0.3">
      <c r="A9020" t="s">
        <v>11611</v>
      </c>
      <c r="B9020" t="s">
        <v>3157</v>
      </c>
      <c r="C9020">
        <v>49404</v>
      </c>
      <c r="D9020" t="str">
        <f>+VLOOKUP(C9020,Param!K:L,2,FALSE)</f>
        <v>CAPITAL SECURITE</v>
      </c>
      <c r="E9020">
        <v>210036934</v>
      </c>
      <c r="F9020" t="s">
        <v>8617</v>
      </c>
      <c r="G9020" t="s">
        <v>29</v>
      </c>
      <c r="H9020" s="5">
        <v>337.78</v>
      </c>
      <c r="I9020" s="5">
        <v>337.78</v>
      </c>
      <c r="J9020" s="5">
        <v>0</v>
      </c>
      <c r="K9020" s="5">
        <v>337.78</v>
      </c>
      <c r="L9020" s="5">
        <v>0</v>
      </c>
      <c r="M9020" t="str">
        <f>IF(ISERROR(VLOOKUP(A9020,'[1]Ecart validé'!$A:$A,1,FALSE)),Z9020,"Ecart Validé")</f>
        <v>valid</v>
      </c>
      <c r="R9020" t="s">
        <v>30</v>
      </c>
      <c r="X9020"/>
      <c r="Y9020"/>
      <c r="Z9020" t="s">
        <v>31</v>
      </c>
    </row>
    <row r="9021" spans="1:26" x14ac:dyDescent="0.3">
      <c r="A9021" t="s">
        <v>11612</v>
      </c>
      <c r="B9021" t="s">
        <v>3157</v>
      </c>
      <c r="C9021">
        <v>49404</v>
      </c>
      <c r="D9021" t="str">
        <f>+VLOOKUP(C9021,Param!K:L,2,FALSE)</f>
        <v>CAPITAL SECURITE</v>
      </c>
      <c r="E9021">
        <v>210036934</v>
      </c>
      <c r="F9021" t="s">
        <v>8260</v>
      </c>
      <c r="G9021" t="s">
        <v>29</v>
      </c>
      <c r="H9021" s="5">
        <v>7103.7</v>
      </c>
      <c r="I9021" s="5">
        <v>7103.7</v>
      </c>
      <c r="J9021" s="5">
        <v>0</v>
      </c>
      <c r="K9021" s="5">
        <v>7103.7</v>
      </c>
      <c r="L9021" s="5">
        <v>0</v>
      </c>
      <c r="M9021" t="str">
        <f>IF(ISERROR(VLOOKUP(A9021,'[1]Ecart validé'!$A:$A,1,FALSE)),Z9021,"Ecart Validé")</f>
        <v>valid</v>
      </c>
      <c r="R9021" t="s">
        <v>30</v>
      </c>
      <c r="X9021"/>
      <c r="Y9021"/>
      <c r="Z9021" t="s">
        <v>31</v>
      </c>
    </row>
    <row r="9022" spans="1:26" x14ac:dyDescent="0.3">
      <c r="A9022" t="s">
        <v>11613</v>
      </c>
      <c r="B9022" t="s">
        <v>3157</v>
      </c>
      <c r="C9022">
        <v>49404</v>
      </c>
      <c r="D9022" t="str">
        <f>+VLOOKUP(C9022,Param!K:L,2,FALSE)</f>
        <v>CAPITAL SECURITE</v>
      </c>
      <c r="E9022">
        <v>210036934</v>
      </c>
      <c r="F9022" t="s">
        <v>8262</v>
      </c>
      <c r="G9022" t="s">
        <v>29</v>
      </c>
      <c r="H9022" s="5">
        <v>8735.4599999999991</v>
      </c>
      <c r="I9022" s="5">
        <v>8735.4599999999991</v>
      </c>
      <c r="J9022" s="5">
        <v>0</v>
      </c>
      <c r="K9022" s="5">
        <v>8735.4599999999991</v>
      </c>
      <c r="L9022" s="5">
        <v>0</v>
      </c>
      <c r="M9022" t="str">
        <f>IF(ISERROR(VLOOKUP(A9022,'[1]Ecart validé'!$A:$A,1,FALSE)),Z9022,"Ecart Validé")</f>
        <v>valid</v>
      </c>
      <c r="R9022" t="s">
        <v>30</v>
      </c>
      <c r="X9022"/>
      <c r="Y9022"/>
      <c r="Z9022" t="s">
        <v>31</v>
      </c>
    </row>
    <row r="9023" spans="1:26" x14ac:dyDescent="0.3">
      <c r="A9023" t="s">
        <v>11614</v>
      </c>
      <c r="B9023" t="s">
        <v>3157</v>
      </c>
      <c r="C9023">
        <v>49404</v>
      </c>
      <c r="D9023" t="str">
        <f>+VLOOKUP(C9023,Param!K:L,2,FALSE)</f>
        <v>CAPITAL SECURITE</v>
      </c>
      <c r="E9023">
        <v>210036934</v>
      </c>
      <c r="F9023" t="s">
        <v>8264</v>
      </c>
      <c r="G9023" t="s">
        <v>29</v>
      </c>
      <c r="H9023" s="5">
        <v>8657.9599999999991</v>
      </c>
      <c r="I9023" s="5">
        <v>8657.9599999999991</v>
      </c>
      <c r="J9023" s="5">
        <v>0</v>
      </c>
      <c r="K9023" s="5">
        <v>8657.9599999999991</v>
      </c>
      <c r="L9023" s="5">
        <v>0</v>
      </c>
      <c r="M9023" t="str">
        <f>IF(ISERROR(VLOOKUP(A9023,'[1]Ecart validé'!$A:$A,1,FALSE)),Z9023,"Ecart Validé")</f>
        <v>valid</v>
      </c>
      <c r="R9023" t="s">
        <v>30</v>
      </c>
      <c r="X9023"/>
      <c r="Y9023"/>
      <c r="Z9023" t="s">
        <v>31</v>
      </c>
    </row>
    <row r="9024" spans="1:26" x14ac:dyDescent="0.3">
      <c r="A9024" t="s">
        <v>11615</v>
      </c>
      <c r="B9024" t="s">
        <v>3157</v>
      </c>
      <c r="C9024">
        <v>49404</v>
      </c>
      <c r="D9024" t="str">
        <f>+VLOOKUP(C9024,Param!K:L,2,FALSE)</f>
        <v>CAPITAL SECURITE</v>
      </c>
      <c r="E9024">
        <v>210036934</v>
      </c>
      <c r="F9024" t="s">
        <v>8266</v>
      </c>
      <c r="G9024" t="s">
        <v>29</v>
      </c>
      <c r="H9024" s="5">
        <v>8892.52</v>
      </c>
      <c r="I9024" s="5">
        <v>8892.52</v>
      </c>
      <c r="J9024" s="5">
        <v>0</v>
      </c>
      <c r="K9024" s="5">
        <v>8892.52</v>
      </c>
      <c r="L9024" s="5">
        <v>0</v>
      </c>
      <c r="M9024" t="str">
        <f>IF(ISERROR(VLOOKUP(A9024,'[1]Ecart validé'!$A:$A,1,FALSE)),Z9024,"Ecart Validé")</f>
        <v>valid</v>
      </c>
      <c r="R9024" t="s">
        <v>30</v>
      </c>
      <c r="X9024"/>
      <c r="Y9024"/>
      <c r="Z9024" t="s">
        <v>31</v>
      </c>
    </row>
    <row r="9025" spans="1:26" x14ac:dyDescent="0.3">
      <c r="A9025" t="s">
        <v>11616</v>
      </c>
      <c r="B9025" t="s">
        <v>3157</v>
      </c>
      <c r="C9025">
        <v>43568</v>
      </c>
      <c r="D9025" t="str">
        <f>+VLOOKUP(C9025,Param!K:L,2,FALSE)</f>
        <v>AXIMA CONCEPT</v>
      </c>
      <c r="E9025">
        <v>2205106834</v>
      </c>
      <c r="F9025" t="s">
        <v>8617</v>
      </c>
      <c r="G9025" t="s">
        <v>29</v>
      </c>
      <c r="H9025" s="5">
        <v>3225.33</v>
      </c>
      <c r="I9025" s="5">
        <v>3225.3348000000001</v>
      </c>
      <c r="J9025" s="5">
        <v>-4.80000000015934E-3</v>
      </c>
      <c r="K9025" s="5">
        <v>3225.33</v>
      </c>
      <c r="L9025" s="5">
        <v>0</v>
      </c>
      <c r="M9025" t="str">
        <f>IF(ISERROR(VLOOKUP(A9025,'[1]Ecart validé'!$A:$A,1,FALSE)),Z9025,"Ecart Validé")</f>
        <v>valid</v>
      </c>
      <c r="R9025" t="s">
        <v>30</v>
      </c>
      <c r="X9025"/>
      <c r="Y9025"/>
      <c r="Z9025" t="s">
        <v>31</v>
      </c>
    </row>
    <row r="9026" spans="1:26" x14ac:dyDescent="0.3">
      <c r="A9026" t="s">
        <v>11617</v>
      </c>
      <c r="B9026" t="s">
        <v>3157</v>
      </c>
      <c r="C9026">
        <v>43568</v>
      </c>
      <c r="D9026" t="str">
        <f>+VLOOKUP(C9026,Param!K:L,2,FALSE)</f>
        <v>AXIMA CONCEPT</v>
      </c>
      <c r="E9026">
        <v>2205106834</v>
      </c>
      <c r="F9026" t="s">
        <v>8260</v>
      </c>
      <c r="G9026" t="s">
        <v>29</v>
      </c>
      <c r="H9026" s="5">
        <v>11781.36</v>
      </c>
      <c r="I9026" s="5">
        <v>11781.365</v>
      </c>
      <c r="J9026" s="5">
        <v>-4.9999999991996403E-3</v>
      </c>
      <c r="K9026" s="5">
        <v>11781.36</v>
      </c>
      <c r="L9026" s="5">
        <v>0</v>
      </c>
      <c r="M9026" t="str">
        <f>IF(ISERROR(VLOOKUP(A9026,'[1]Ecart validé'!$A:$A,1,FALSE)),Z9026,"Ecart Validé")</f>
        <v>valid</v>
      </c>
      <c r="R9026" t="s">
        <v>30</v>
      </c>
      <c r="X9026"/>
      <c r="Y9026"/>
      <c r="Z9026" t="s">
        <v>31</v>
      </c>
    </row>
    <row r="9027" spans="1:26" x14ac:dyDescent="0.3">
      <c r="A9027" t="s">
        <v>11618</v>
      </c>
      <c r="B9027" t="s">
        <v>3157</v>
      </c>
      <c r="C9027">
        <v>43568</v>
      </c>
      <c r="D9027" t="str">
        <f>+VLOOKUP(C9027,Param!K:L,2,FALSE)</f>
        <v>AXIMA CONCEPT</v>
      </c>
      <c r="E9027">
        <v>2205106834</v>
      </c>
      <c r="F9027" t="s">
        <v>8262</v>
      </c>
      <c r="G9027" t="s">
        <v>29</v>
      </c>
      <c r="H9027" s="5">
        <v>21251.29</v>
      </c>
      <c r="I9027" s="5">
        <v>21251.2906</v>
      </c>
      <c r="J9027" s="5">
        <v>-5.9999999939464E-4</v>
      </c>
      <c r="K9027" s="5">
        <v>21251.29</v>
      </c>
      <c r="L9027" s="5">
        <v>0</v>
      </c>
      <c r="M9027" t="str">
        <f>IF(ISERROR(VLOOKUP(A9027,'[1]Ecart validé'!$A:$A,1,FALSE)),Z9027,"Ecart Validé")</f>
        <v>valid</v>
      </c>
      <c r="R9027" t="s">
        <v>30</v>
      </c>
      <c r="X9027"/>
      <c r="Y9027"/>
      <c r="Z9027" t="s">
        <v>31</v>
      </c>
    </row>
    <row r="9028" spans="1:26" x14ac:dyDescent="0.3">
      <c r="A9028" t="s">
        <v>11619</v>
      </c>
      <c r="B9028" t="s">
        <v>3157</v>
      </c>
      <c r="C9028">
        <v>43568</v>
      </c>
      <c r="D9028" t="str">
        <f>+VLOOKUP(C9028,Param!K:L,2,FALSE)</f>
        <v>AXIMA CONCEPT</v>
      </c>
      <c r="E9028">
        <v>2205106834</v>
      </c>
      <c r="F9028" t="s">
        <v>8264</v>
      </c>
      <c r="G9028" t="s">
        <v>29</v>
      </c>
      <c r="H9028" s="5">
        <v>30027.63</v>
      </c>
      <c r="I9028" s="5">
        <v>30027.631000000001</v>
      </c>
      <c r="J9028" s="5">
        <v>-1.0000000002037201E-3</v>
      </c>
      <c r="K9028" s="5">
        <v>30027.63</v>
      </c>
      <c r="L9028" s="5">
        <v>0</v>
      </c>
      <c r="M9028" t="str">
        <f>IF(ISERROR(VLOOKUP(A9028,'[1]Ecart validé'!$A:$A,1,FALSE)),Z9028,"Ecart Validé")</f>
        <v>valid</v>
      </c>
      <c r="R9028" t="s">
        <v>30</v>
      </c>
      <c r="X9028"/>
      <c r="Y9028"/>
      <c r="Z9028" t="s">
        <v>31</v>
      </c>
    </row>
    <row r="9029" spans="1:26" x14ac:dyDescent="0.3">
      <c r="A9029" t="s">
        <v>11620</v>
      </c>
      <c r="B9029" t="s">
        <v>3157</v>
      </c>
      <c r="C9029">
        <v>43568</v>
      </c>
      <c r="D9029" t="str">
        <f>+VLOOKUP(C9029,Param!K:L,2,FALSE)</f>
        <v>AXIMA CONCEPT</v>
      </c>
      <c r="E9029">
        <v>2205106834</v>
      </c>
      <c r="F9029" t="s">
        <v>8266</v>
      </c>
      <c r="G9029" t="s">
        <v>29</v>
      </c>
      <c r="H9029" s="5">
        <v>20976.91</v>
      </c>
      <c r="I9029" s="5">
        <v>20976.909</v>
      </c>
      <c r="J9029" s="5">
        <v>1.0000000002037201E-3</v>
      </c>
      <c r="K9029" s="5">
        <v>20976.91</v>
      </c>
      <c r="L9029" s="5">
        <v>0</v>
      </c>
      <c r="M9029" t="str">
        <f>IF(ISERROR(VLOOKUP(A9029,'[1]Ecart validé'!$A:$A,1,FALSE)),Z9029,"Ecart Validé")</f>
        <v>valid</v>
      </c>
      <c r="R9029" t="s">
        <v>30</v>
      </c>
      <c r="X9029"/>
      <c r="Y9029"/>
      <c r="Z9029" t="s">
        <v>31</v>
      </c>
    </row>
    <row r="9030" spans="1:26" x14ac:dyDescent="0.3">
      <c r="A9030" t="s">
        <v>11621</v>
      </c>
      <c r="B9030" t="s">
        <v>3157</v>
      </c>
      <c r="C9030">
        <v>62415</v>
      </c>
      <c r="D9030" t="str">
        <f>+VLOOKUP(C9030,Param!K:L,2,FALSE)</f>
        <v>ACORUS</v>
      </c>
      <c r="E9030">
        <v>210054881</v>
      </c>
      <c r="F9030" t="s">
        <v>8617</v>
      </c>
      <c r="G9030" t="s">
        <v>29</v>
      </c>
      <c r="H9030" s="5">
        <v>7316.64</v>
      </c>
      <c r="I9030" s="5">
        <v>7316.6360999999997</v>
      </c>
      <c r="J9030" s="5">
        <v>3.90000000061263E-3</v>
      </c>
      <c r="K9030" s="5">
        <v>7316.64</v>
      </c>
      <c r="L9030" s="5">
        <v>0</v>
      </c>
      <c r="M9030" t="str">
        <f>IF(ISERROR(VLOOKUP(A9030,'[1]Ecart validé'!$A:$A,1,FALSE)),Z9030,"Ecart Validé")</f>
        <v>valid</v>
      </c>
      <c r="R9030" t="s">
        <v>30</v>
      </c>
      <c r="X9030"/>
      <c r="Y9030"/>
      <c r="Z9030" t="s">
        <v>31</v>
      </c>
    </row>
    <row r="9031" spans="1:26" x14ac:dyDescent="0.3">
      <c r="A9031" t="s">
        <v>11622</v>
      </c>
      <c r="B9031" t="s">
        <v>3157</v>
      </c>
      <c r="C9031">
        <v>62415</v>
      </c>
      <c r="D9031" t="str">
        <f>+VLOOKUP(C9031,Param!K:L,2,FALSE)</f>
        <v>ACORUS</v>
      </c>
      <c r="E9031">
        <v>210054881</v>
      </c>
      <c r="F9031" t="s">
        <v>8260</v>
      </c>
      <c r="G9031" t="s">
        <v>29</v>
      </c>
      <c r="H9031" s="5">
        <v>2004.84</v>
      </c>
      <c r="I9031" s="5">
        <v>2004.84</v>
      </c>
      <c r="J9031" s="5">
        <v>0</v>
      </c>
      <c r="K9031" s="5">
        <v>2004.84</v>
      </c>
      <c r="L9031" s="5">
        <v>0</v>
      </c>
      <c r="M9031" t="str">
        <f>IF(ISERROR(VLOOKUP(A9031,'[1]Ecart validé'!$A:$A,1,FALSE)),Z9031,"Ecart Validé")</f>
        <v>valid</v>
      </c>
      <c r="R9031" t="s">
        <v>30</v>
      </c>
      <c r="X9031"/>
      <c r="Y9031"/>
      <c r="Z9031" t="s">
        <v>31</v>
      </c>
    </row>
    <row r="9032" spans="1:26" x14ac:dyDescent="0.3">
      <c r="A9032" t="s">
        <v>11623</v>
      </c>
      <c r="B9032" t="s">
        <v>3157</v>
      </c>
      <c r="C9032">
        <v>62415</v>
      </c>
      <c r="D9032" t="str">
        <f>+VLOOKUP(C9032,Param!K:L,2,FALSE)</f>
        <v>ACORUS</v>
      </c>
      <c r="E9032">
        <v>210054881</v>
      </c>
      <c r="F9032" t="s">
        <v>8262</v>
      </c>
      <c r="G9032" t="s">
        <v>29</v>
      </c>
      <c r="H9032" s="5">
        <v>11754.48</v>
      </c>
      <c r="I9032" s="5">
        <v>11754.4764</v>
      </c>
      <c r="J9032" s="5">
        <v>3.6000000000058199E-3</v>
      </c>
      <c r="K9032" s="5">
        <v>11754.48</v>
      </c>
      <c r="L9032" s="5">
        <v>0</v>
      </c>
      <c r="M9032" t="str">
        <f>IF(ISERROR(VLOOKUP(A9032,'[1]Ecart validé'!$A:$A,1,FALSE)),Z9032,"Ecart Validé")</f>
        <v>valid</v>
      </c>
      <c r="R9032" t="s">
        <v>30</v>
      </c>
      <c r="X9032"/>
      <c r="Y9032"/>
      <c r="Z9032" t="s">
        <v>31</v>
      </c>
    </row>
    <row r="9033" spans="1:26" x14ac:dyDescent="0.3">
      <c r="A9033" t="s">
        <v>11624</v>
      </c>
      <c r="B9033" t="s">
        <v>3157</v>
      </c>
      <c r="C9033">
        <v>62415</v>
      </c>
      <c r="D9033" t="str">
        <f>+VLOOKUP(C9033,Param!K:L,2,FALSE)</f>
        <v>ACORUS</v>
      </c>
      <c r="E9033">
        <v>210054881</v>
      </c>
      <c r="F9033" t="s">
        <v>8264</v>
      </c>
      <c r="G9033" t="s">
        <v>29</v>
      </c>
      <c r="H9033" s="5">
        <v>8542.77</v>
      </c>
      <c r="I9033" s="5">
        <v>8542.7715000000007</v>
      </c>
      <c r="J9033" s="5">
        <v>-1.50000000030559E-3</v>
      </c>
      <c r="K9033" s="5">
        <v>8542.77</v>
      </c>
      <c r="L9033" s="5">
        <v>0</v>
      </c>
      <c r="M9033" t="str">
        <f>IF(ISERROR(VLOOKUP(A9033,'[1]Ecart validé'!$A:$A,1,FALSE)),Z9033,"Ecart Validé")</f>
        <v>valid</v>
      </c>
      <c r="R9033" t="s">
        <v>30</v>
      </c>
      <c r="X9033"/>
      <c r="Y9033"/>
      <c r="Z9033" t="s">
        <v>31</v>
      </c>
    </row>
    <row r="9034" spans="1:26" x14ac:dyDescent="0.3">
      <c r="A9034" t="s">
        <v>11625</v>
      </c>
      <c r="B9034" t="s">
        <v>3157</v>
      </c>
      <c r="C9034">
        <v>62415</v>
      </c>
      <c r="D9034" t="str">
        <f>+VLOOKUP(C9034,Param!K:L,2,FALSE)</f>
        <v>ACORUS</v>
      </c>
      <c r="E9034">
        <v>210054881</v>
      </c>
      <c r="F9034" t="s">
        <v>8266</v>
      </c>
      <c r="G9034" t="s">
        <v>29</v>
      </c>
      <c r="H9034" s="5">
        <v>3509.55</v>
      </c>
      <c r="I9034" s="5">
        <v>3509.5646999999999</v>
      </c>
      <c r="J9034" s="5">
        <v>-1.46999999997206E-2</v>
      </c>
      <c r="K9034" s="5">
        <v>3509.55</v>
      </c>
      <c r="L9034" s="5">
        <v>0</v>
      </c>
      <c r="M9034" t="str">
        <f>IF(ISERROR(VLOOKUP(A9034,'[1]Ecart validé'!$A:$A,1,FALSE)),Z9034,"Ecart Validé")</f>
        <v>valid</v>
      </c>
      <c r="R9034" t="s">
        <v>30</v>
      </c>
      <c r="X9034"/>
      <c r="Y9034"/>
      <c r="Z9034" t="s">
        <v>31</v>
      </c>
    </row>
    <row r="9035" spans="1:26" x14ac:dyDescent="0.3">
      <c r="A9035" t="s">
        <v>11626</v>
      </c>
      <c r="B9035" t="s">
        <v>3157</v>
      </c>
      <c r="C9035">
        <v>62103</v>
      </c>
      <c r="D9035" t="str">
        <f>+VLOOKUP(C9035,Param!K:L,2,FALSE)</f>
        <v>QUALLEO ENVIRONNEMENT</v>
      </c>
      <c r="E9035">
        <v>2110791340</v>
      </c>
      <c r="F9035" t="s">
        <v>8617</v>
      </c>
      <c r="G9035" t="s">
        <v>29</v>
      </c>
      <c r="H9035" s="5">
        <v>310.91000000000003</v>
      </c>
      <c r="I9035" s="5">
        <v>310.90899999999999</v>
      </c>
      <c r="J9035" s="5">
        <v>1.0000000000331901E-3</v>
      </c>
      <c r="K9035" s="5">
        <v>310.91000000000003</v>
      </c>
      <c r="L9035" s="5">
        <v>0</v>
      </c>
      <c r="M9035" t="str">
        <f>IF(ISERROR(VLOOKUP(A9035,'[1]Ecart validé'!$A:$A,1,FALSE)),Z9035,"Ecart Validé")</f>
        <v>valid</v>
      </c>
      <c r="R9035" t="s">
        <v>30</v>
      </c>
      <c r="X9035"/>
      <c r="Y9035"/>
      <c r="Z9035" t="s">
        <v>31</v>
      </c>
    </row>
    <row r="9036" spans="1:26" x14ac:dyDescent="0.3">
      <c r="A9036" t="s">
        <v>11627</v>
      </c>
      <c r="B9036" t="s">
        <v>3157</v>
      </c>
      <c r="C9036">
        <v>62103</v>
      </c>
      <c r="D9036" t="str">
        <f>+VLOOKUP(C9036,Param!K:L,2,FALSE)</f>
        <v>QUALLEO ENVIRONNEMENT</v>
      </c>
      <c r="E9036">
        <v>2110791340</v>
      </c>
      <c r="F9036" t="s">
        <v>8260</v>
      </c>
      <c r="G9036" t="s">
        <v>29</v>
      </c>
      <c r="H9036" s="5">
        <v>824.11</v>
      </c>
      <c r="I9036" s="5">
        <v>824.1105</v>
      </c>
      <c r="J9036" s="5">
        <v>-4.9999999998817603E-4</v>
      </c>
      <c r="K9036" s="5">
        <v>824.11</v>
      </c>
      <c r="L9036" s="5">
        <v>0</v>
      </c>
      <c r="M9036" t="str">
        <f>IF(ISERROR(VLOOKUP(A9036,'[1]Ecart validé'!$A:$A,1,FALSE)),Z9036,"Ecart Validé")</f>
        <v>valid</v>
      </c>
      <c r="R9036" t="s">
        <v>30</v>
      </c>
      <c r="X9036"/>
      <c r="Y9036"/>
      <c r="Z9036" t="s">
        <v>31</v>
      </c>
    </row>
    <row r="9037" spans="1:26" x14ac:dyDescent="0.3">
      <c r="A9037" t="s">
        <v>11628</v>
      </c>
      <c r="B9037" t="s">
        <v>3157</v>
      </c>
      <c r="C9037">
        <v>62103</v>
      </c>
      <c r="D9037" t="str">
        <f>+VLOOKUP(C9037,Param!K:L,2,FALSE)</f>
        <v>QUALLEO ENVIRONNEMENT</v>
      </c>
      <c r="E9037">
        <v>2110791340</v>
      </c>
      <c r="F9037" t="s">
        <v>8262</v>
      </c>
      <c r="G9037" t="s">
        <v>29</v>
      </c>
      <c r="H9037" s="5">
        <v>1379.55</v>
      </c>
      <c r="I9037" s="5">
        <v>1379.5495000000001</v>
      </c>
      <c r="J9037" s="5">
        <v>4.9999999987448897E-4</v>
      </c>
      <c r="K9037" s="5">
        <v>1379.55</v>
      </c>
      <c r="L9037" s="5">
        <v>0</v>
      </c>
      <c r="M9037" t="str">
        <f>IF(ISERROR(VLOOKUP(A9037,'[1]Ecart validé'!$A:$A,1,FALSE)),Z9037,"Ecart Validé")</f>
        <v>valid</v>
      </c>
      <c r="R9037" t="s">
        <v>30</v>
      </c>
      <c r="X9037"/>
      <c r="Y9037"/>
      <c r="Z9037" t="s">
        <v>31</v>
      </c>
    </row>
    <row r="9038" spans="1:26" x14ac:dyDescent="0.3">
      <c r="A9038" t="s">
        <v>11629</v>
      </c>
      <c r="B9038" t="s">
        <v>3157</v>
      </c>
      <c r="C9038">
        <v>62103</v>
      </c>
      <c r="D9038" t="str">
        <f>+VLOOKUP(C9038,Param!K:L,2,FALSE)</f>
        <v>QUALLEO ENVIRONNEMENT</v>
      </c>
      <c r="E9038">
        <v>2110791340</v>
      </c>
      <c r="F9038" t="s">
        <v>8264</v>
      </c>
      <c r="G9038" t="s">
        <v>29</v>
      </c>
      <c r="H9038" s="5">
        <v>1083.98</v>
      </c>
      <c r="I9038" s="5">
        <v>1083.9765</v>
      </c>
      <c r="J9038" s="5">
        <v>3.5000000000309198E-3</v>
      </c>
      <c r="K9038" s="5">
        <v>1083.98</v>
      </c>
      <c r="L9038" s="5">
        <v>0</v>
      </c>
      <c r="M9038" t="str">
        <f>IF(ISERROR(VLOOKUP(A9038,'[1]Ecart validé'!$A:$A,1,FALSE)),Z9038,"Ecart Validé")</f>
        <v>valid</v>
      </c>
      <c r="R9038" t="s">
        <v>30</v>
      </c>
      <c r="X9038"/>
      <c r="Y9038"/>
      <c r="Z9038" t="s">
        <v>31</v>
      </c>
    </row>
    <row r="9039" spans="1:26" x14ac:dyDescent="0.3">
      <c r="A9039" t="s">
        <v>11630</v>
      </c>
      <c r="B9039" t="s">
        <v>3157</v>
      </c>
      <c r="C9039">
        <v>62103</v>
      </c>
      <c r="D9039" t="str">
        <f>+VLOOKUP(C9039,Param!K:L,2,FALSE)</f>
        <v>QUALLEO ENVIRONNEMENT</v>
      </c>
      <c r="E9039">
        <v>2110791340</v>
      </c>
      <c r="F9039" t="s">
        <v>8266</v>
      </c>
      <c r="G9039" t="s">
        <v>29</v>
      </c>
      <c r="H9039" s="5">
        <v>835.74</v>
      </c>
      <c r="I9039" s="5">
        <v>835.7405</v>
      </c>
      <c r="J9039" s="5">
        <v>-4.9999999998817603E-4</v>
      </c>
      <c r="K9039" s="5">
        <v>835.74</v>
      </c>
      <c r="L9039" s="5">
        <v>0</v>
      </c>
      <c r="M9039" t="str">
        <f>IF(ISERROR(VLOOKUP(A9039,'[1]Ecart validé'!$A:$A,1,FALSE)),Z9039,"Ecart Validé")</f>
        <v>valid</v>
      </c>
      <c r="R9039" t="s">
        <v>30</v>
      </c>
      <c r="X9039"/>
      <c r="Y9039"/>
      <c r="Z9039" t="s">
        <v>31</v>
      </c>
    </row>
    <row r="9040" spans="1:26" x14ac:dyDescent="0.3">
      <c r="A9040" t="s">
        <v>11631</v>
      </c>
      <c r="B9040" t="s">
        <v>3157</v>
      </c>
      <c r="C9040">
        <v>43549</v>
      </c>
      <c r="D9040" t="str">
        <f>+VLOOKUP(C9040,Param!K:L,2,FALSE)</f>
        <v>EIFFAGE ENERGIE SYSTEMES CLEVIA CENTRE EST</v>
      </c>
      <c r="E9040">
        <v>2110511278</v>
      </c>
      <c r="F9040" t="s">
        <v>8617</v>
      </c>
      <c r="G9040" t="s">
        <v>29</v>
      </c>
      <c r="H9040" s="5">
        <v>17.34</v>
      </c>
      <c r="I9040" s="5">
        <v>17.334</v>
      </c>
      <c r="J9040" s="5">
        <v>6.0000000000002196E-3</v>
      </c>
      <c r="K9040" s="5">
        <v>17.34</v>
      </c>
      <c r="L9040" s="5">
        <v>0</v>
      </c>
      <c r="M9040" t="str">
        <f>IF(ISERROR(VLOOKUP(A9040,'[1]Ecart validé'!$A:$A,1,FALSE)),Z9040,"Ecart Validé")</f>
        <v>valid</v>
      </c>
      <c r="R9040" t="s">
        <v>30</v>
      </c>
      <c r="X9040"/>
      <c r="Y9040"/>
      <c r="Z9040" t="s">
        <v>31</v>
      </c>
    </row>
    <row r="9041" spans="1:26" x14ac:dyDescent="0.3">
      <c r="A9041" t="s">
        <v>11632</v>
      </c>
      <c r="B9041" t="s">
        <v>3157</v>
      </c>
      <c r="C9041">
        <v>43549</v>
      </c>
      <c r="D9041" t="str">
        <f>+VLOOKUP(C9041,Param!K:L,2,FALSE)</f>
        <v>EIFFAGE ENERGIE SYSTEMES CLEVIA CENTRE EST</v>
      </c>
      <c r="E9041">
        <v>2110511278</v>
      </c>
      <c r="F9041" t="s">
        <v>8260</v>
      </c>
      <c r="G9041" t="s">
        <v>29</v>
      </c>
      <c r="H9041" s="5">
        <v>988.36</v>
      </c>
      <c r="I9041" s="5">
        <v>988.35299999999995</v>
      </c>
      <c r="J9041" s="5">
        <v>7.0000000000618396E-3</v>
      </c>
      <c r="K9041" s="5">
        <v>988.36</v>
      </c>
      <c r="L9041" s="5">
        <v>0</v>
      </c>
      <c r="M9041" t="str">
        <f>IF(ISERROR(VLOOKUP(A9041,'[1]Ecart validé'!$A:$A,1,FALSE)),Z9041,"Ecart Validé")</f>
        <v>valid</v>
      </c>
      <c r="R9041" t="s">
        <v>30</v>
      </c>
      <c r="X9041"/>
      <c r="Y9041"/>
      <c r="Z9041" t="s">
        <v>31</v>
      </c>
    </row>
    <row r="9042" spans="1:26" x14ac:dyDescent="0.3">
      <c r="A9042" t="s">
        <v>11633</v>
      </c>
      <c r="B9042" t="s">
        <v>3157</v>
      </c>
      <c r="C9042">
        <v>43549</v>
      </c>
      <c r="D9042" t="str">
        <f>+VLOOKUP(C9042,Param!K:L,2,FALSE)</f>
        <v>EIFFAGE ENERGIE SYSTEMES CLEVIA CENTRE EST</v>
      </c>
      <c r="E9042">
        <v>2110511278</v>
      </c>
      <c r="F9042" t="s">
        <v>8262</v>
      </c>
      <c r="G9042" t="s">
        <v>29</v>
      </c>
      <c r="H9042" s="5">
        <v>3160.62</v>
      </c>
      <c r="I9042" s="5">
        <v>3160.62</v>
      </c>
      <c r="J9042" s="5">
        <v>0</v>
      </c>
      <c r="K9042" s="5">
        <v>3160.62</v>
      </c>
      <c r="L9042" s="5">
        <v>0</v>
      </c>
      <c r="M9042" t="str">
        <f>IF(ISERROR(VLOOKUP(A9042,'[1]Ecart validé'!$A:$A,1,FALSE)),Z9042,"Ecart Validé")</f>
        <v>valid</v>
      </c>
      <c r="R9042" t="s">
        <v>30</v>
      </c>
      <c r="X9042"/>
      <c r="Y9042"/>
      <c r="Z9042" t="s">
        <v>31</v>
      </c>
    </row>
    <row r="9043" spans="1:26" x14ac:dyDescent="0.3">
      <c r="A9043" t="s">
        <v>11634</v>
      </c>
      <c r="B9043" t="s">
        <v>3157</v>
      </c>
      <c r="C9043">
        <v>43549</v>
      </c>
      <c r="D9043" t="str">
        <f>+VLOOKUP(C9043,Param!K:L,2,FALSE)</f>
        <v>EIFFAGE ENERGIE SYSTEMES CLEVIA CENTRE EST</v>
      </c>
      <c r="E9043">
        <v>2110511278</v>
      </c>
      <c r="F9043" t="s">
        <v>8264</v>
      </c>
      <c r="G9043" t="s">
        <v>29</v>
      </c>
      <c r="H9043" s="5">
        <v>1918.84</v>
      </c>
      <c r="I9043" s="5">
        <v>1918.84</v>
      </c>
      <c r="J9043" s="5">
        <v>0</v>
      </c>
      <c r="K9043" s="5">
        <v>1918.84</v>
      </c>
      <c r="L9043" s="5">
        <v>0</v>
      </c>
      <c r="M9043" t="str">
        <f>IF(ISERROR(VLOOKUP(A9043,'[1]Ecart validé'!$A:$A,1,FALSE)),Z9043,"Ecart Validé")</f>
        <v>valid</v>
      </c>
      <c r="R9043" t="s">
        <v>30</v>
      </c>
      <c r="X9043"/>
      <c r="Y9043"/>
      <c r="Z9043" t="s">
        <v>31</v>
      </c>
    </row>
    <row r="9044" spans="1:26" x14ac:dyDescent="0.3">
      <c r="A9044" t="s">
        <v>11635</v>
      </c>
      <c r="B9044" t="s">
        <v>3157</v>
      </c>
      <c r="C9044">
        <v>43549</v>
      </c>
      <c r="D9044" t="str">
        <f>+VLOOKUP(C9044,Param!K:L,2,FALSE)</f>
        <v>EIFFAGE ENERGIE SYSTEMES CLEVIA CENTRE EST</v>
      </c>
      <c r="E9044">
        <v>2110511278</v>
      </c>
      <c r="F9044" t="s">
        <v>8266</v>
      </c>
      <c r="G9044" t="s">
        <v>29</v>
      </c>
      <c r="H9044" s="5">
        <v>1541.3</v>
      </c>
      <c r="I9044" s="5">
        <v>1541.3</v>
      </c>
      <c r="J9044" s="5">
        <v>2.2737367544323201E-13</v>
      </c>
      <c r="K9044" s="5">
        <v>1541.3</v>
      </c>
      <c r="L9044" s="5">
        <v>0</v>
      </c>
      <c r="M9044" t="str">
        <f>IF(ISERROR(VLOOKUP(A9044,'[1]Ecart validé'!$A:$A,1,FALSE)),Z9044,"Ecart Validé")</f>
        <v>valid</v>
      </c>
      <c r="R9044" t="s">
        <v>30</v>
      </c>
      <c r="X9044"/>
      <c r="Y9044"/>
      <c r="Z9044" t="s">
        <v>31</v>
      </c>
    </row>
    <row r="9045" spans="1:26" x14ac:dyDescent="0.3">
      <c r="A9045" t="s">
        <v>11636</v>
      </c>
      <c r="B9045" t="s">
        <v>3157</v>
      </c>
      <c r="C9045">
        <v>49351</v>
      </c>
      <c r="D9045" t="str">
        <f>+VLOOKUP(C9045,Param!K:L,2,FALSE)</f>
        <v>SOGETREL</v>
      </c>
      <c r="E9045">
        <v>2110441026</v>
      </c>
      <c r="F9045" t="s">
        <v>8617</v>
      </c>
      <c r="G9045" t="s">
        <v>29</v>
      </c>
      <c r="H9045" s="5">
        <v>6609.83</v>
      </c>
      <c r="I9045" s="5">
        <v>6609.8343000000004</v>
      </c>
      <c r="J9045" s="5">
        <v>-4.3000000005122196E-3</v>
      </c>
      <c r="K9045" s="5">
        <v>6609.83</v>
      </c>
      <c r="L9045" s="5">
        <v>0</v>
      </c>
      <c r="M9045" t="str">
        <f>IF(ISERROR(VLOOKUP(A9045,'[1]Ecart validé'!$A:$A,1,FALSE)),Z9045,"Ecart Validé")</f>
        <v>valid</v>
      </c>
      <c r="R9045" t="s">
        <v>30</v>
      </c>
      <c r="X9045"/>
      <c r="Y9045"/>
      <c r="Z9045" t="s">
        <v>31</v>
      </c>
    </row>
    <row r="9046" spans="1:26" x14ac:dyDescent="0.3">
      <c r="A9046" t="s">
        <v>11637</v>
      </c>
      <c r="B9046" t="s">
        <v>3157</v>
      </c>
      <c r="C9046">
        <v>49351</v>
      </c>
      <c r="D9046" t="str">
        <f>+VLOOKUP(C9046,Param!K:L,2,FALSE)</f>
        <v>SOGETREL</v>
      </c>
      <c r="E9046">
        <v>2110441026</v>
      </c>
      <c r="F9046" t="s">
        <v>8260</v>
      </c>
      <c r="G9046" t="s">
        <v>29</v>
      </c>
      <c r="H9046" s="5">
        <v>392.39</v>
      </c>
      <c r="I9046" s="5">
        <v>392.38650000000001</v>
      </c>
      <c r="J9046" s="5">
        <v>3.4999999999740699E-3</v>
      </c>
      <c r="K9046" s="5">
        <v>392.39</v>
      </c>
      <c r="L9046" s="5">
        <v>0</v>
      </c>
      <c r="M9046" t="str">
        <f>IF(ISERROR(VLOOKUP(A9046,'[1]Ecart validé'!$A:$A,1,FALSE)),Z9046,"Ecart Validé")</f>
        <v>valid</v>
      </c>
      <c r="R9046" t="s">
        <v>30</v>
      </c>
      <c r="X9046"/>
      <c r="Y9046"/>
      <c r="Z9046" t="s">
        <v>31</v>
      </c>
    </row>
    <row r="9047" spans="1:26" x14ac:dyDescent="0.3">
      <c r="A9047" t="s">
        <v>11638</v>
      </c>
      <c r="B9047" t="s">
        <v>3157</v>
      </c>
      <c r="C9047">
        <v>49351</v>
      </c>
      <c r="D9047" t="str">
        <f>+VLOOKUP(C9047,Param!K:L,2,FALSE)</f>
        <v>SOGETREL</v>
      </c>
      <c r="E9047">
        <v>2110441026</v>
      </c>
      <c r="F9047" t="s">
        <v>8262</v>
      </c>
      <c r="G9047" t="s">
        <v>29</v>
      </c>
      <c r="H9047" s="5">
        <v>1978.53</v>
      </c>
      <c r="I9047" s="5">
        <v>1978.5284999999999</v>
      </c>
      <c r="J9047" s="5">
        <v>1.50000000007821E-3</v>
      </c>
      <c r="K9047" s="5">
        <v>1978.53</v>
      </c>
      <c r="L9047" s="5">
        <v>0</v>
      </c>
      <c r="M9047" t="str">
        <f>IF(ISERROR(VLOOKUP(A9047,'[1]Ecart validé'!$A:$A,1,FALSE)),Z9047,"Ecart Validé")</f>
        <v>valid</v>
      </c>
      <c r="R9047" t="s">
        <v>30</v>
      </c>
      <c r="X9047"/>
      <c r="Y9047"/>
      <c r="Z9047" t="s">
        <v>31</v>
      </c>
    </row>
    <row r="9048" spans="1:26" x14ac:dyDescent="0.3">
      <c r="A9048" t="s">
        <v>11639</v>
      </c>
      <c r="B9048" t="s">
        <v>3157</v>
      </c>
      <c r="C9048">
        <v>49351</v>
      </c>
      <c r="D9048" t="str">
        <f>+VLOOKUP(C9048,Param!K:L,2,FALSE)</f>
        <v>SOGETREL</v>
      </c>
      <c r="E9048">
        <v>2110441026</v>
      </c>
      <c r="F9048" t="s">
        <v>8264</v>
      </c>
      <c r="G9048" t="s">
        <v>29</v>
      </c>
      <c r="H9048" s="5">
        <v>287.06</v>
      </c>
      <c r="I9048" s="5">
        <v>287.0643</v>
      </c>
      <c r="J9048" s="5">
        <v>-4.3000000000006297E-3</v>
      </c>
      <c r="K9048" s="5">
        <v>287.06</v>
      </c>
      <c r="L9048" s="5">
        <v>0</v>
      </c>
      <c r="M9048" t="str">
        <f>IF(ISERROR(VLOOKUP(A9048,'[1]Ecart validé'!$A:$A,1,FALSE)),Z9048,"Ecart Validé")</f>
        <v>valid</v>
      </c>
      <c r="R9048" t="s">
        <v>30</v>
      </c>
      <c r="X9048"/>
      <c r="Y9048"/>
      <c r="Z9048" t="s">
        <v>31</v>
      </c>
    </row>
    <row r="9049" spans="1:26" x14ac:dyDescent="0.3">
      <c r="A9049" t="s">
        <v>11640</v>
      </c>
      <c r="B9049" t="s">
        <v>3157</v>
      </c>
      <c r="C9049">
        <v>49351</v>
      </c>
      <c r="D9049" t="str">
        <f>+VLOOKUP(C9049,Param!K:L,2,FALSE)</f>
        <v>SOGETREL</v>
      </c>
      <c r="E9049">
        <v>2110441026</v>
      </c>
      <c r="F9049" t="s">
        <v>8266</v>
      </c>
      <c r="G9049" t="s">
        <v>29</v>
      </c>
      <c r="H9049" s="5">
        <v>1996.8799999999901</v>
      </c>
      <c r="I9049" s="5">
        <v>1996.8759</v>
      </c>
      <c r="J9049" s="5">
        <v>4.0999999998803096E-3</v>
      </c>
      <c r="K9049" s="5">
        <v>1996.8799999999901</v>
      </c>
      <c r="L9049" s="5">
        <v>0</v>
      </c>
      <c r="M9049" t="str">
        <f>IF(ISERROR(VLOOKUP(A9049,'[1]Ecart validé'!$A:$A,1,FALSE)),Z9049,"Ecart Validé")</f>
        <v>valid</v>
      </c>
      <c r="R9049" t="s">
        <v>30</v>
      </c>
      <c r="X9049"/>
      <c r="Y9049"/>
      <c r="Z9049" t="s">
        <v>31</v>
      </c>
    </row>
    <row r="9050" spans="1:26" x14ac:dyDescent="0.3">
      <c r="A9050" t="s">
        <v>11641</v>
      </c>
      <c r="B9050" t="s">
        <v>3157</v>
      </c>
      <c r="C9050">
        <v>54620</v>
      </c>
      <c r="D9050" t="str">
        <f>+VLOOKUP(C9050,Param!K:L,2,FALSE)</f>
        <v>BTM</v>
      </c>
      <c r="E9050">
        <v>211051128</v>
      </c>
      <c r="F9050" t="s">
        <v>8617</v>
      </c>
      <c r="G9050" t="s">
        <v>29</v>
      </c>
      <c r="H9050" s="5">
        <v>121.42</v>
      </c>
      <c r="I9050" s="5">
        <v>121.41500000000001</v>
      </c>
      <c r="J9050" s="5">
        <v>4.9999999999954499E-3</v>
      </c>
      <c r="K9050" s="5">
        <v>121.42</v>
      </c>
      <c r="L9050" s="5">
        <v>0</v>
      </c>
      <c r="M9050" t="str">
        <f>IF(ISERROR(VLOOKUP(A9050,'[1]Ecart validé'!$A:$A,1,FALSE)),Z9050,"Ecart Validé")</f>
        <v>valid</v>
      </c>
      <c r="R9050" t="s">
        <v>30</v>
      </c>
      <c r="X9050"/>
      <c r="Y9050"/>
      <c r="Z9050" t="s">
        <v>31</v>
      </c>
    </row>
    <row r="9051" spans="1:26" x14ac:dyDescent="0.3">
      <c r="A9051" t="s">
        <v>11642</v>
      </c>
      <c r="B9051" t="s">
        <v>3157</v>
      </c>
      <c r="C9051">
        <v>54620</v>
      </c>
      <c r="D9051" t="str">
        <f>+VLOOKUP(C9051,Param!K:L,2,FALSE)</f>
        <v>BTM</v>
      </c>
      <c r="E9051">
        <v>211051128</v>
      </c>
      <c r="F9051" t="s">
        <v>8260</v>
      </c>
      <c r="G9051" t="s">
        <v>29</v>
      </c>
      <c r="H9051" s="5">
        <v>2383.75</v>
      </c>
      <c r="I9051" s="5">
        <v>2383.7449999999999</v>
      </c>
      <c r="J9051" s="5">
        <v>5.0000000001091298E-3</v>
      </c>
      <c r="K9051" s="5">
        <v>2383.75</v>
      </c>
      <c r="L9051" s="5">
        <v>0</v>
      </c>
      <c r="M9051" t="str">
        <f>IF(ISERROR(VLOOKUP(A9051,'[1]Ecart validé'!$A:$A,1,FALSE)),Z9051,"Ecart Validé")</f>
        <v>valid</v>
      </c>
      <c r="R9051" t="s">
        <v>30</v>
      </c>
      <c r="X9051"/>
      <c r="Y9051"/>
      <c r="Z9051" t="s">
        <v>31</v>
      </c>
    </row>
    <row r="9052" spans="1:26" x14ac:dyDescent="0.3">
      <c r="A9052" t="s">
        <v>11643</v>
      </c>
      <c r="B9052" t="s">
        <v>3157</v>
      </c>
      <c r="C9052">
        <v>54620</v>
      </c>
      <c r="D9052" t="str">
        <f>+VLOOKUP(C9052,Param!K:L,2,FALSE)</f>
        <v>BTM</v>
      </c>
      <c r="E9052">
        <v>211051128</v>
      </c>
      <c r="F9052" t="s">
        <v>8262</v>
      </c>
      <c r="G9052" t="s">
        <v>29</v>
      </c>
      <c r="H9052" s="5">
        <v>2941.14</v>
      </c>
      <c r="I9052" s="5">
        <v>2941.1408999999999</v>
      </c>
      <c r="J9052" s="5">
        <v>-9.0000000000145497E-4</v>
      </c>
      <c r="K9052" s="5">
        <v>2941.14</v>
      </c>
      <c r="L9052" s="5">
        <v>0</v>
      </c>
      <c r="M9052" t="str">
        <f>IF(ISERROR(VLOOKUP(A9052,'[1]Ecart validé'!$A:$A,1,FALSE)),Z9052,"Ecart Validé")</f>
        <v>valid</v>
      </c>
      <c r="R9052" t="s">
        <v>30</v>
      </c>
      <c r="X9052"/>
      <c r="Y9052"/>
      <c r="Z9052" t="s">
        <v>31</v>
      </c>
    </row>
    <row r="9053" spans="1:26" x14ac:dyDescent="0.3">
      <c r="A9053" t="s">
        <v>11644</v>
      </c>
      <c r="B9053" t="s">
        <v>3157</v>
      </c>
      <c r="C9053">
        <v>54620</v>
      </c>
      <c r="D9053" t="str">
        <f>+VLOOKUP(C9053,Param!K:L,2,FALSE)</f>
        <v>BTM</v>
      </c>
      <c r="E9053">
        <v>211051128</v>
      </c>
      <c r="F9053" t="s">
        <v>8264</v>
      </c>
      <c r="G9053" t="s">
        <v>29</v>
      </c>
      <c r="H9053" s="5">
        <v>5876.21</v>
      </c>
      <c r="I9053" s="5">
        <v>5876.2138000000004</v>
      </c>
      <c r="J9053" s="5">
        <v>-3.8000000004103601E-3</v>
      </c>
      <c r="K9053" s="5">
        <v>5876.21</v>
      </c>
      <c r="L9053" s="5">
        <v>0</v>
      </c>
      <c r="M9053" t="str">
        <f>IF(ISERROR(VLOOKUP(A9053,'[1]Ecart validé'!$A:$A,1,FALSE)),Z9053,"Ecart Validé")</f>
        <v>valid</v>
      </c>
      <c r="R9053" t="s">
        <v>30</v>
      </c>
      <c r="X9053"/>
      <c r="Y9053"/>
      <c r="Z9053" t="s">
        <v>31</v>
      </c>
    </row>
    <row r="9054" spans="1:26" x14ac:dyDescent="0.3">
      <c r="A9054" t="s">
        <v>11645</v>
      </c>
      <c r="B9054" t="s">
        <v>3157</v>
      </c>
      <c r="C9054">
        <v>54620</v>
      </c>
      <c r="D9054" t="str">
        <f>+VLOOKUP(C9054,Param!K:L,2,FALSE)</f>
        <v>BTM</v>
      </c>
      <c r="E9054">
        <v>211051128</v>
      </c>
      <c r="F9054" t="s">
        <v>8266</v>
      </c>
      <c r="G9054" t="s">
        <v>29</v>
      </c>
      <c r="H9054" s="5">
        <v>4735.29</v>
      </c>
      <c r="I9054" s="5">
        <v>4735.29</v>
      </c>
      <c r="J9054" s="5">
        <v>0</v>
      </c>
      <c r="K9054" s="5">
        <v>4735.29</v>
      </c>
      <c r="L9054" s="5">
        <v>0</v>
      </c>
      <c r="M9054" t="str">
        <f>IF(ISERROR(VLOOKUP(A9054,'[1]Ecart validé'!$A:$A,1,FALSE)),Z9054,"Ecart Validé")</f>
        <v>valid</v>
      </c>
      <c r="R9054" t="s">
        <v>30</v>
      </c>
      <c r="X9054"/>
      <c r="Y9054"/>
      <c r="Z9054" t="s">
        <v>31</v>
      </c>
    </row>
    <row r="9055" spans="1:26" x14ac:dyDescent="0.3">
      <c r="A9055" t="s">
        <v>11646</v>
      </c>
      <c r="B9055" t="s">
        <v>3157</v>
      </c>
      <c r="C9055">
        <v>47211</v>
      </c>
      <c r="D9055" t="str">
        <f>+VLOOKUP(C9055,Param!K:L,2,FALSE)</f>
        <v>DECA FRANCE</v>
      </c>
      <c r="E9055">
        <v>210028954</v>
      </c>
      <c r="F9055" t="s">
        <v>8260</v>
      </c>
      <c r="G9055" t="s">
        <v>29</v>
      </c>
      <c r="H9055" s="5">
        <v>881.23</v>
      </c>
      <c r="I9055" s="5">
        <v>881.23500000000001</v>
      </c>
      <c r="J9055" s="5">
        <v>-4.9999999999954499E-3</v>
      </c>
      <c r="K9055" s="5">
        <v>881.23</v>
      </c>
      <c r="L9055" s="5">
        <v>0</v>
      </c>
      <c r="M9055" t="str">
        <f>IF(ISERROR(VLOOKUP(A9055,'[1]Ecart validé'!$A:$A,1,FALSE)),Z9055,"Ecart Validé")</f>
        <v>valid</v>
      </c>
      <c r="R9055" t="s">
        <v>30</v>
      </c>
      <c r="X9055"/>
      <c r="Y9055"/>
      <c r="Z9055" t="s">
        <v>31</v>
      </c>
    </row>
    <row r="9056" spans="1:26" x14ac:dyDescent="0.3">
      <c r="A9056" t="s">
        <v>11647</v>
      </c>
      <c r="B9056" t="s">
        <v>3157</v>
      </c>
      <c r="C9056">
        <v>47211</v>
      </c>
      <c r="D9056" t="str">
        <f>+VLOOKUP(C9056,Param!K:L,2,FALSE)</f>
        <v>DECA FRANCE</v>
      </c>
      <c r="E9056">
        <v>210028954</v>
      </c>
      <c r="F9056" t="s">
        <v>8262</v>
      </c>
      <c r="G9056" t="s">
        <v>29</v>
      </c>
      <c r="H9056" s="5">
        <v>1028.3900000000001</v>
      </c>
      <c r="I9056" s="5">
        <v>1028.3969999999999</v>
      </c>
      <c r="J9056" s="5">
        <v>-6.9999999998344702E-3</v>
      </c>
      <c r="K9056" s="5">
        <v>1028.3900000000001</v>
      </c>
      <c r="L9056" s="5">
        <v>0</v>
      </c>
      <c r="M9056" t="str">
        <f>IF(ISERROR(VLOOKUP(A9056,'[1]Ecart validé'!$A:$A,1,FALSE)),Z9056,"Ecart Validé")</f>
        <v>valid</v>
      </c>
      <c r="R9056" t="s">
        <v>30</v>
      </c>
      <c r="X9056"/>
      <c r="Y9056"/>
      <c r="Z9056" t="s">
        <v>31</v>
      </c>
    </row>
    <row r="9057" spans="1:26" x14ac:dyDescent="0.3">
      <c r="A9057" t="s">
        <v>11648</v>
      </c>
      <c r="B9057" t="s">
        <v>3157</v>
      </c>
      <c r="C9057">
        <v>47211</v>
      </c>
      <c r="D9057" t="str">
        <f>+VLOOKUP(C9057,Param!K:L,2,FALSE)</f>
        <v>DECA FRANCE</v>
      </c>
      <c r="E9057">
        <v>210028954</v>
      </c>
      <c r="F9057" t="s">
        <v>8264</v>
      </c>
      <c r="G9057" t="s">
        <v>29</v>
      </c>
      <c r="H9057" s="5">
        <v>2028.19</v>
      </c>
      <c r="I9057" s="5">
        <v>2028.1893</v>
      </c>
      <c r="J9057" s="5">
        <v>7.0000000005165897E-4</v>
      </c>
      <c r="K9057" s="5">
        <v>2028.19</v>
      </c>
      <c r="L9057" s="5">
        <v>0</v>
      </c>
      <c r="M9057" t="str">
        <f>IF(ISERROR(VLOOKUP(A9057,'[1]Ecart validé'!$A:$A,1,FALSE)),Z9057,"Ecart Validé")</f>
        <v>valid</v>
      </c>
      <c r="R9057" t="s">
        <v>30</v>
      </c>
      <c r="X9057"/>
      <c r="Y9057"/>
      <c r="Z9057" t="s">
        <v>31</v>
      </c>
    </row>
    <row r="9058" spans="1:26" x14ac:dyDescent="0.3">
      <c r="A9058" t="s">
        <v>11649</v>
      </c>
      <c r="B9058" t="s">
        <v>3157</v>
      </c>
      <c r="C9058">
        <v>47211</v>
      </c>
      <c r="D9058" t="str">
        <f>+VLOOKUP(C9058,Param!K:L,2,FALSE)</f>
        <v>DECA FRANCE</v>
      </c>
      <c r="E9058">
        <v>210028954</v>
      </c>
      <c r="F9058" t="s">
        <v>8266</v>
      </c>
      <c r="G9058" t="s">
        <v>29</v>
      </c>
      <c r="H9058" s="5">
        <v>2691.48</v>
      </c>
      <c r="I9058" s="5">
        <v>2691.4812000000002</v>
      </c>
      <c r="J9058" s="5">
        <v>-1.2000000001535201E-3</v>
      </c>
      <c r="K9058" s="5">
        <v>2691.48</v>
      </c>
      <c r="L9058" s="5">
        <v>0</v>
      </c>
      <c r="M9058" t="str">
        <f>IF(ISERROR(VLOOKUP(A9058,'[1]Ecart validé'!$A:$A,1,FALSE)),Z9058,"Ecart Validé")</f>
        <v>valid</v>
      </c>
      <c r="R9058" t="s">
        <v>30</v>
      </c>
      <c r="X9058"/>
      <c r="Y9058"/>
      <c r="Z9058" t="s">
        <v>31</v>
      </c>
    </row>
    <row r="9059" spans="1:26" x14ac:dyDescent="0.3">
      <c r="A9059" t="s">
        <v>11650</v>
      </c>
      <c r="B9059" t="s">
        <v>3157</v>
      </c>
      <c r="C9059">
        <v>29761</v>
      </c>
      <c r="D9059" t="str">
        <f>+VLOOKUP(C9059,Param!K:L,2,FALSE)</f>
        <v>HOTELSERVICE</v>
      </c>
      <c r="E9059">
        <v>210005652</v>
      </c>
      <c r="F9059" t="s">
        <v>8260</v>
      </c>
      <c r="G9059" t="s">
        <v>29</v>
      </c>
      <c r="H9059" s="5">
        <v>3879.81</v>
      </c>
      <c r="I9059" s="5">
        <v>3879.8065000000001</v>
      </c>
      <c r="J9059" s="5">
        <v>3.49999999980354E-3</v>
      </c>
      <c r="K9059" s="5">
        <v>3879.81</v>
      </c>
      <c r="L9059" s="5">
        <v>0</v>
      </c>
      <c r="M9059" t="str">
        <f>IF(ISERROR(VLOOKUP(A9059,'[1]Ecart validé'!$A:$A,1,FALSE)),Z9059,"Ecart Validé")</f>
        <v>valid</v>
      </c>
      <c r="R9059" t="s">
        <v>30</v>
      </c>
      <c r="X9059"/>
      <c r="Y9059"/>
      <c r="Z9059" t="s">
        <v>31</v>
      </c>
    </row>
    <row r="9060" spans="1:26" x14ac:dyDescent="0.3">
      <c r="A9060" t="s">
        <v>11651</v>
      </c>
      <c r="B9060" t="s">
        <v>3157</v>
      </c>
      <c r="C9060">
        <v>29761</v>
      </c>
      <c r="D9060" t="str">
        <f>+VLOOKUP(C9060,Param!K:L,2,FALSE)</f>
        <v>HOTELSERVICE</v>
      </c>
      <c r="E9060">
        <v>210005652</v>
      </c>
      <c r="F9060" t="s">
        <v>8262</v>
      </c>
      <c r="G9060" t="s">
        <v>29</v>
      </c>
      <c r="H9060" s="5">
        <v>5811.09</v>
      </c>
      <c r="I9060" s="5">
        <v>5811.0896000000002</v>
      </c>
      <c r="J9060" s="5">
        <v>3.9999999989959103E-4</v>
      </c>
      <c r="K9060" s="5">
        <v>5811.09</v>
      </c>
      <c r="L9060" s="5">
        <v>0</v>
      </c>
      <c r="M9060" t="str">
        <f>IF(ISERROR(VLOOKUP(A9060,'[1]Ecart validé'!$A:$A,1,FALSE)),Z9060,"Ecart Validé")</f>
        <v>valid</v>
      </c>
      <c r="R9060" t="s">
        <v>30</v>
      </c>
      <c r="X9060"/>
      <c r="Y9060"/>
      <c r="Z9060" t="s">
        <v>31</v>
      </c>
    </row>
    <row r="9061" spans="1:26" x14ac:dyDescent="0.3">
      <c r="A9061" t="s">
        <v>11652</v>
      </c>
      <c r="B9061" t="s">
        <v>3157</v>
      </c>
      <c r="C9061">
        <v>29761</v>
      </c>
      <c r="D9061" t="str">
        <f>+VLOOKUP(C9061,Param!K:L,2,FALSE)</f>
        <v>HOTELSERVICE</v>
      </c>
      <c r="E9061">
        <v>210005652</v>
      </c>
      <c r="F9061" t="s">
        <v>8264</v>
      </c>
      <c r="G9061" t="s">
        <v>29</v>
      </c>
      <c r="H9061" s="5">
        <v>16966.650000000001</v>
      </c>
      <c r="I9061" s="5">
        <v>16966.649000000001</v>
      </c>
      <c r="J9061" s="5">
        <v>1.0000000002037201E-3</v>
      </c>
      <c r="K9061" s="5">
        <v>16966.650000000001</v>
      </c>
      <c r="L9061" s="5">
        <v>0</v>
      </c>
      <c r="M9061" t="str">
        <f>IF(ISERROR(VLOOKUP(A9061,'[1]Ecart validé'!$A:$A,1,FALSE)),Z9061,"Ecart Validé")</f>
        <v>valid</v>
      </c>
      <c r="R9061" t="s">
        <v>30</v>
      </c>
      <c r="X9061"/>
      <c r="Y9061"/>
      <c r="Z9061" t="s">
        <v>31</v>
      </c>
    </row>
    <row r="9062" spans="1:26" x14ac:dyDescent="0.3">
      <c r="A9062" t="s">
        <v>11653</v>
      </c>
      <c r="B9062" t="s">
        <v>3157</v>
      </c>
      <c r="C9062">
        <v>29761</v>
      </c>
      <c r="D9062" t="str">
        <f>+VLOOKUP(C9062,Param!K:L,2,FALSE)</f>
        <v>HOTELSERVICE</v>
      </c>
      <c r="E9062">
        <v>210005652</v>
      </c>
      <c r="F9062" t="s">
        <v>8266</v>
      </c>
      <c r="G9062" t="s">
        <v>29</v>
      </c>
      <c r="H9062" s="5">
        <v>9952.73</v>
      </c>
      <c r="I9062" s="5">
        <v>9952.7273999999998</v>
      </c>
      <c r="J9062" s="5">
        <v>2.59999999980209E-3</v>
      </c>
      <c r="K9062" s="5">
        <v>9952.73</v>
      </c>
      <c r="L9062" s="5">
        <v>0</v>
      </c>
      <c r="M9062" t="str">
        <f>IF(ISERROR(VLOOKUP(A9062,'[1]Ecart validé'!$A:$A,1,FALSE)),Z9062,"Ecart Validé")</f>
        <v>valid</v>
      </c>
      <c r="R9062" t="s">
        <v>30</v>
      </c>
      <c r="X9062"/>
      <c r="Y9062"/>
      <c r="Z9062" t="s">
        <v>31</v>
      </c>
    </row>
    <row r="9063" spans="1:26" x14ac:dyDescent="0.3">
      <c r="A9063" t="s">
        <v>11654</v>
      </c>
      <c r="B9063" t="s">
        <v>3157</v>
      </c>
      <c r="C9063">
        <v>43533</v>
      </c>
      <c r="D9063" t="str">
        <f>+VLOOKUP(C9063,Param!K:L,2,FALSE)</f>
        <v>HORIS</v>
      </c>
      <c r="E9063">
        <v>212811605</v>
      </c>
      <c r="F9063" t="s">
        <v>8617</v>
      </c>
      <c r="G9063" t="s">
        <v>29</v>
      </c>
      <c r="H9063" s="5">
        <v>1453.51</v>
      </c>
      <c r="I9063" s="5">
        <v>1453.5074999999999</v>
      </c>
      <c r="J9063" s="5">
        <v>2.5000000000545601E-3</v>
      </c>
      <c r="K9063" s="5">
        <v>1453.51</v>
      </c>
      <c r="L9063" s="5">
        <v>0</v>
      </c>
      <c r="M9063" t="str">
        <f>IF(ISERROR(VLOOKUP(A9063,'[1]Ecart validé'!$A:$A,1,FALSE)),Z9063,"Ecart Validé")</f>
        <v>valid</v>
      </c>
      <c r="R9063" t="s">
        <v>30</v>
      </c>
      <c r="X9063"/>
      <c r="Y9063"/>
      <c r="Z9063" t="s">
        <v>31</v>
      </c>
    </row>
    <row r="9064" spans="1:26" x14ac:dyDescent="0.3">
      <c r="A9064" t="s">
        <v>11655</v>
      </c>
      <c r="B9064" t="s">
        <v>3157</v>
      </c>
      <c r="C9064">
        <v>43533</v>
      </c>
      <c r="D9064" t="str">
        <f>+VLOOKUP(C9064,Param!K:L,2,FALSE)</f>
        <v>HORIS</v>
      </c>
      <c r="E9064">
        <v>212811605</v>
      </c>
      <c r="F9064" t="s">
        <v>8260</v>
      </c>
      <c r="G9064" t="s">
        <v>29</v>
      </c>
      <c r="H9064" s="5">
        <v>4723.8599999999997</v>
      </c>
      <c r="I9064" s="5">
        <v>4723.8648000000003</v>
      </c>
      <c r="J9064" s="5">
        <v>-4.80000000061409E-3</v>
      </c>
      <c r="K9064" s="5">
        <v>4723.8599999999997</v>
      </c>
      <c r="L9064" s="5">
        <v>0</v>
      </c>
      <c r="M9064" t="str">
        <f>IF(ISERROR(VLOOKUP(A9064,'[1]Ecart validé'!$A:$A,1,FALSE)),Z9064,"Ecart Validé")</f>
        <v>valid</v>
      </c>
      <c r="R9064" t="s">
        <v>30</v>
      </c>
      <c r="X9064"/>
      <c r="Y9064"/>
      <c r="Z9064" t="s">
        <v>31</v>
      </c>
    </row>
    <row r="9065" spans="1:26" x14ac:dyDescent="0.3">
      <c r="A9065" t="s">
        <v>11656</v>
      </c>
      <c r="B9065" t="s">
        <v>3157</v>
      </c>
      <c r="C9065">
        <v>43533</v>
      </c>
      <c r="D9065" t="str">
        <f>+VLOOKUP(C9065,Param!K:L,2,FALSE)</f>
        <v>HORIS</v>
      </c>
      <c r="E9065">
        <v>212811605</v>
      </c>
      <c r="F9065" t="s">
        <v>8262</v>
      </c>
      <c r="G9065" t="s">
        <v>29</v>
      </c>
      <c r="H9065" s="5">
        <v>3599.8199999999902</v>
      </c>
      <c r="I9065" s="5">
        <v>3599.8175999999999</v>
      </c>
      <c r="J9065" s="5">
        <v>2.3999999998522898E-3</v>
      </c>
      <c r="K9065" s="5">
        <v>3599.8199999999902</v>
      </c>
      <c r="L9065" s="5">
        <v>0</v>
      </c>
      <c r="M9065" t="str">
        <f>IF(ISERROR(VLOOKUP(A9065,'[1]Ecart validé'!$A:$A,1,FALSE)),Z9065,"Ecart Validé")</f>
        <v>valid</v>
      </c>
      <c r="R9065" t="s">
        <v>30</v>
      </c>
      <c r="X9065"/>
      <c r="Y9065"/>
      <c r="Z9065" t="s">
        <v>31</v>
      </c>
    </row>
    <row r="9066" spans="1:26" x14ac:dyDescent="0.3">
      <c r="A9066" t="s">
        <v>11657</v>
      </c>
      <c r="B9066" t="s">
        <v>3157</v>
      </c>
      <c r="C9066">
        <v>43533</v>
      </c>
      <c r="D9066" t="str">
        <f>+VLOOKUP(C9066,Param!K:L,2,FALSE)</f>
        <v>HORIS</v>
      </c>
      <c r="E9066">
        <v>212811605</v>
      </c>
      <c r="F9066" t="s">
        <v>8264</v>
      </c>
      <c r="G9066" t="s">
        <v>29</v>
      </c>
      <c r="H9066" s="5">
        <v>3814.88</v>
      </c>
      <c r="I9066" s="5">
        <v>3814.8777</v>
      </c>
      <c r="J9066" s="5">
        <v>2.3000000001047699E-3</v>
      </c>
      <c r="K9066" s="5">
        <v>3814.88</v>
      </c>
      <c r="L9066" s="5">
        <v>0</v>
      </c>
      <c r="M9066" t="str">
        <f>IF(ISERROR(VLOOKUP(A9066,'[1]Ecart validé'!$A:$A,1,FALSE)),Z9066,"Ecart Validé")</f>
        <v>valid</v>
      </c>
      <c r="R9066" t="s">
        <v>30</v>
      </c>
      <c r="X9066"/>
      <c r="Y9066"/>
      <c r="Z9066" t="s">
        <v>31</v>
      </c>
    </row>
    <row r="9067" spans="1:26" x14ac:dyDescent="0.3">
      <c r="A9067" t="s">
        <v>11658</v>
      </c>
      <c r="B9067" t="s">
        <v>3157</v>
      </c>
      <c r="C9067">
        <v>43533</v>
      </c>
      <c r="D9067" t="str">
        <f>+VLOOKUP(C9067,Param!K:L,2,FALSE)</f>
        <v>HORIS</v>
      </c>
      <c r="E9067">
        <v>212811605</v>
      </c>
      <c r="F9067" t="s">
        <v>8266</v>
      </c>
      <c r="G9067" t="s">
        <v>29</v>
      </c>
      <c r="H9067" s="5">
        <v>13432</v>
      </c>
      <c r="I9067" s="5">
        <v>13431.997499999999</v>
      </c>
      <c r="J9067" s="5">
        <v>2.5000000005093101E-3</v>
      </c>
      <c r="K9067" s="5">
        <v>13432</v>
      </c>
      <c r="L9067" s="5">
        <v>0</v>
      </c>
      <c r="M9067" t="str">
        <f>IF(ISERROR(VLOOKUP(A9067,'[1]Ecart validé'!$A:$A,1,FALSE)),Z9067,"Ecart Validé")</f>
        <v>valid</v>
      </c>
      <c r="R9067" t="s">
        <v>30</v>
      </c>
      <c r="X9067"/>
      <c r="Y9067"/>
      <c r="Z9067" t="s">
        <v>31</v>
      </c>
    </row>
    <row r="9068" spans="1:26" x14ac:dyDescent="0.3">
      <c r="A9068" t="s">
        <v>11659</v>
      </c>
      <c r="B9068" t="s">
        <v>3157</v>
      </c>
      <c r="C9068">
        <v>43541</v>
      </c>
      <c r="D9068" t="str">
        <f>+VLOOKUP(C9068,Param!K:L,2,FALSE)</f>
        <v>INEO</v>
      </c>
      <c r="E9068">
        <v>28280066</v>
      </c>
      <c r="F9068" t="s">
        <v>8260</v>
      </c>
      <c r="G9068" t="s">
        <v>29</v>
      </c>
      <c r="H9068" s="5">
        <v>50.88</v>
      </c>
      <c r="I9068" s="5">
        <v>50.886200000000002</v>
      </c>
      <c r="J9068" s="5">
        <v>-6.1999999999997604E-3</v>
      </c>
      <c r="K9068" s="5">
        <v>50.88</v>
      </c>
      <c r="L9068" s="5">
        <v>0</v>
      </c>
      <c r="M9068" t="str">
        <f>IF(ISERROR(VLOOKUP(A9068,'[1]Ecart validé'!$A:$A,1,FALSE)),Z9068,"Ecart Validé")</f>
        <v>valid</v>
      </c>
      <c r="R9068" t="s">
        <v>30</v>
      </c>
      <c r="X9068"/>
      <c r="Y9068"/>
      <c r="Z9068" t="s">
        <v>31</v>
      </c>
    </row>
    <row r="9069" spans="1:26" x14ac:dyDescent="0.3">
      <c r="A9069" t="s">
        <v>11660</v>
      </c>
      <c r="B9069" t="s">
        <v>3157</v>
      </c>
      <c r="C9069">
        <v>43541</v>
      </c>
      <c r="D9069" t="str">
        <f>+VLOOKUP(C9069,Param!K:L,2,FALSE)</f>
        <v>INEO</v>
      </c>
      <c r="E9069">
        <v>28280066</v>
      </c>
      <c r="F9069" t="s">
        <v>8262</v>
      </c>
      <c r="G9069" t="s">
        <v>29</v>
      </c>
      <c r="H9069" s="5">
        <v>349.34</v>
      </c>
      <c r="I9069" s="5">
        <v>349.33339999999998</v>
      </c>
      <c r="J9069" s="5">
        <v>6.5999999999917201E-3</v>
      </c>
      <c r="K9069" s="5">
        <v>349.34</v>
      </c>
      <c r="L9069" s="5">
        <v>0</v>
      </c>
      <c r="M9069" t="str">
        <f>IF(ISERROR(VLOOKUP(A9069,'[1]Ecart validé'!$A:$A,1,FALSE)),Z9069,"Ecart Validé")</f>
        <v>valid</v>
      </c>
      <c r="R9069" t="s">
        <v>30</v>
      </c>
      <c r="X9069"/>
      <c r="Y9069"/>
      <c r="Z9069" t="s">
        <v>31</v>
      </c>
    </row>
    <row r="9070" spans="1:26" x14ac:dyDescent="0.3">
      <c r="A9070" t="s">
        <v>11661</v>
      </c>
      <c r="B9070" t="s">
        <v>3157</v>
      </c>
      <c r="C9070">
        <v>43541</v>
      </c>
      <c r="D9070" t="str">
        <f>+VLOOKUP(C9070,Param!K:L,2,FALSE)</f>
        <v>INEO</v>
      </c>
      <c r="E9070">
        <v>28280066</v>
      </c>
      <c r="F9070" t="s">
        <v>8266</v>
      </c>
      <c r="G9070" t="s">
        <v>29</v>
      </c>
      <c r="H9070" s="5">
        <v>106.68</v>
      </c>
      <c r="I9070" s="5">
        <v>106.672</v>
      </c>
      <c r="J9070" s="5">
        <v>8.0000000000097701E-3</v>
      </c>
      <c r="K9070" s="5">
        <v>106.68</v>
      </c>
      <c r="L9070" s="5">
        <v>0</v>
      </c>
      <c r="M9070" t="str">
        <f>IF(ISERROR(VLOOKUP(A9070,'[1]Ecart validé'!$A:$A,1,FALSE)),Z9070,"Ecart Validé")</f>
        <v>valid</v>
      </c>
      <c r="R9070" t="s">
        <v>30</v>
      </c>
      <c r="X9070"/>
      <c r="Y9070"/>
      <c r="Z9070" t="s">
        <v>31</v>
      </c>
    </row>
    <row r="9071" spans="1:26" x14ac:dyDescent="0.3">
      <c r="A9071" t="s">
        <v>11662</v>
      </c>
      <c r="B9071" t="s">
        <v>3157</v>
      </c>
      <c r="C9071">
        <v>45003</v>
      </c>
      <c r="D9071" t="str">
        <f>+VLOOKUP(C9071,Param!K:L,2,FALSE)</f>
        <v>PASSIONNEMENT CHATEAUX</v>
      </c>
      <c r="E9071">
        <v>18218009</v>
      </c>
      <c r="F9071" t="s">
        <v>8260</v>
      </c>
      <c r="G9071" t="s">
        <v>29</v>
      </c>
      <c r="H9071" s="5">
        <v>250.86</v>
      </c>
      <c r="I9071" s="5">
        <v>250.86</v>
      </c>
      <c r="J9071" s="5">
        <v>0</v>
      </c>
      <c r="K9071" s="5">
        <v>250.86</v>
      </c>
      <c r="L9071" s="5">
        <v>0</v>
      </c>
      <c r="M9071" t="str">
        <f>IF(ISERROR(VLOOKUP(A9071,'[1]Ecart validé'!$A:$A,1,FALSE)),Z9071,"Ecart Validé")</f>
        <v>valid</v>
      </c>
      <c r="R9071" t="s">
        <v>30</v>
      </c>
      <c r="X9071"/>
      <c r="Y9071"/>
      <c r="Z9071" t="s">
        <v>31</v>
      </c>
    </row>
    <row r="9072" spans="1:26" x14ac:dyDescent="0.3">
      <c r="A9072" t="s">
        <v>11663</v>
      </c>
      <c r="B9072" t="s">
        <v>3157</v>
      </c>
      <c r="C9072">
        <v>45003</v>
      </c>
      <c r="D9072" t="str">
        <f>+VLOOKUP(C9072,Param!K:L,2,FALSE)</f>
        <v>PASSIONNEMENT CHATEAUX</v>
      </c>
      <c r="E9072">
        <v>18218009</v>
      </c>
      <c r="F9072" t="s">
        <v>8262</v>
      </c>
      <c r="G9072" t="s">
        <v>29</v>
      </c>
      <c r="H9072" s="5">
        <v>378.18</v>
      </c>
      <c r="I9072" s="5">
        <v>378.1782</v>
      </c>
      <c r="J9072" s="5">
        <v>1.8000000000029099E-3</v>
      </c>
      <c r="K9072" s="5">
        <v>378.18</v>
      </c>
      <c r="L9072" s="5">
        <v>0</v>
      </c>
      <c r="M9072" t="str">
        <f>IF(ISERROR(VLOOKUP(A9072,'[1]Ecart validé'!$A:$A,1,FALSE)),Z9072,"Ecart Validé")</f>
        <v>valid</v>
      </c>
      <c r="R9072" t="s">
        <v>30</v>
      </c>
      <c r="X9072"/>
      <c r="Y9072"/>
      <c r="Z9072" t="s">
        <v>31</v>
      </c>
    </row>
    <row r="9073" spans="1:26" x14ac:dyDescent="0.3">
      <c r="A9073" t="s">
        <v>11664</v>
      </c>
      <c r="B9073" t="s">
        <v>3157</v>
      </c>
      <c r="C9073">
        <v>46161</v>
      </c>
      <c r="D9073" t="str">
        <f>+VLOOKUP(C9073,Param!K:L,2,FALSE)</f>
        <v>TECHNIVAP SAS EIM380</v>
      </c>
      <c r="E9073">
        <v>28255058</v>
      </c>
      <c r="F9073" t="s">
        <v>8260</v>
      </c>
      <c r="G9073" t="s">
        <v>29</v>
      </c>
      <c r="H9073" s="5">
        <v>7441.75</v>
      </c>
      <c r="I9073" s="5">
        <v>7441.7525999999998</v>
      </c>
      <c r="J9073" s="5">
        <v>-2.59999999980209E-3</v>
      </c>
      <c r="K9073" s="5">
        <v>7441.75</v>
      </c>
      <c r="L9073" s="5">
        <v>0</v>
      </c>
      <c r="M9073" t="str">
        <f>IF(ISERROR(VLOOKUP(A9073,'[1]Ecart validé'!$A:$A,1,FALSE)),Z9073,"Ecart Validé")</f>
        <v>valid</v>
      </c>
      <c r="R9073" t="s">
        <v>30</v>
      </c>
      <c r="X9073"/>
      <c r="Y9073"/>
      <c r="Z9073" t="s">
        <v>31</v>
      </c>
    </row>
    <row r="9074" spans="1:26" x14ac:dyDescent="0.3">
      <c r="A9074" t="s">
        <v>11665</v>
      </c>
      <c r="B9074" t="s">
        <v>3157</v>
      </c>
      <c r="C9074">
        <v>46161</v>
      </c>
      <c r="D9074" t="str">
        <f>+VLOOKUP(C9074,Param!K:L,2,FALSE)</f>
        <v>TECHNIVAP SAS EIM380</v>
      </c>
      <c r="E9074">
        <v>28255058</v>
      </c>
      <c r="F9074" t="s">
        <v>8617</v>
      </c>
      <c r="G9074" t="s">
        <v>29</v>
      </c>
      <c r="H9074" s="5">
        <v>3235.59</v>
      </c>
      <c r="I9074" s="5">
        <v>3235.5942</v>
      </c>
      <c r="J9074" s="5">
        <v>-4.1999999998551998E-3</v>
      </c>
      <c r="K9074" s="5">
        <v>3235.59</v>
      </c>
      <c r="L9074" s="5">
        <v>0</v>
      </c>
      <c r="M9074" t="str">
        <f>IF(ISERROR(VLOOKUP(A9074,'[1]Ecart validé'!$A:$A,1,FALSE)),Z9074,"Ecart Validé")</f>
        <v>valid</v>
      </c>
      <c r="R9074" t="s">
        <v>30</v>
      </c>
      <c r="X9074"/>
      <c r="Y9074"/>
      <c r="Z9074" t="s">
        <v>31</v>
      </c>
    </row>
    <row r="9075" spans="1:26" x14ac:dyDescent="0.3">
      <c r="A9075" t="s">
        <v>11666</v>
      </c>
      <c r="B9075" t="s">
        <v>3157</v>
      </c>
      <c r="C9075">
        <v>46161</v>
      </c>
      <c r="D9075" t="str">
        <f>+VLOOKUP(C9075,Param!K:L,2,FALSE)</f>
        <v>TECHNIVAP SAS EIM380</v>
      </c>
      <c r="E9075">
        <v>28255058</v>
      </c>
      <c r="F9075" t="s">
        <v>8262</v>
      </c>
      <c r="G9075" t="s">
        <v>29</v>
      </c>
      <c r="H9075" s="5">
        <v>6321.39</v>
      </c>
      <c r="I9075" s="5">
        <v>6321.3882000000003</v>
      </c>
      <c r="J9075" s="5">
        <v>1.8000000000029099E-3</v>
      </c>
      <c r="K9075" s="5">
        <v>6321.39</v>
      </c>
      <c r="L9075" s="5">
        <v>0</v>
      </c>
      <c r="M9075" t="str">
        <f>IF(ISERROR(VLOOKUP(A9075,'[1]Ecart validé'!$A:$A,1,FALSE)),Z9075,"Ecart Validé")</f>
        <v>valid</v>
      </c>
      <c r="R9075" t="s">
        <v>30</v>
      </c>
      <c r="X9075"/>
      <c r="Y9075"/>
      <c r="Z9075" t="s">
        <v>31</v>
      </c>
    </row>
    <row r="9076" spans="1:26" x14ac:dyDescent="0.3">
      <c r="A9076" t="s">
        <v>11667</v>
      </c>
      <c r="B9076" t="s">
        <v>3157</v>
      </c>
      <c r="C9076">
        <v>46161</v>
      </c>
      <c r="D9076" t="str">
        <f>+VLOOKUP(C9076,Param!K:L,2,FALSE)</f>
        <v>TECHNIVAP SAS EIM380</v>
      </c>
      <c r="E9076">
        <v>28255058</v>
      </c>
      <c r="F9076" t="s">
        <v>8264</v>
      </c>
      <c r="G9076" t="s">
        <v>29</v>
      </c>
      <c r="H9076" s="5">
        <v>6312.04</v>
      </c>
      <c r="I9076" s="5">
        <v>6312.0371999999998</v>
      </c>
      <c r="J9076" s="5">
        <v>2.8000000002066298E-3</v>
      </c>
      <c r="K9076" s="5">
        <v>6312.04</v>
      </c>
      <c r="L9076" s="5">
        <v>0</v>
      </c>
      <c r="M9076" t="str">
        <f>IF(ISERROR(VLOOKUP(A9076,'[1]Ecart validé'!$A:$A,1,FALSE)),Z9076,"Ecart Validé")</f>
        <v>valid</v>
      </c>
      <c r="R9076" t="s">
        <v>30</v>
      </c>
      <c r="X9076"/>
      <c r="Y9076"/>
      <c r="Z9076" t="s">
        <v>31</v>
      </c>
    </row>
    <row r="9077" spans="1:26" x14ac:dyDescent="0.3">
      <c r="A9077" t="s">
        <v>11668</v>
      </c>
      <c r="B9077" t="s">
        <v>3157</v>
      </c>
      <c r="C9077">
        <v>46161</v>
      </c>
      <c r="D9077" t="str">
        <f>+VLOOKUP(C9077,Param!K:L,2,FALSE)</f>
        <v>TECHNIVAP SAS EIM380</v>
      </c>
      <c r="E9077">
        <v>28255058</v>
      </c>
      <c r="F9077" t="s">
        <v>8266</v>
      </c>
      <c r="G9077" t="s">
        <v>29</v>
      </c>
      <c r="H9077" s="5">
        <v>7463.6</v>
      </c>
      <c r="I9077" s="5">
        <v>7463.6034</v>
      </c>
      <c r="J9077" s="5">
        <v>-3.3999999996012702E-3</v>
      </c>
      <c r="K9077" s="5">
        <v>7463.6</v>
      </c>
      <c r="L9077" s="5">
        <v>0</v>
      </c>
      <c r="M9077" t="str">
        <f>IF(ISERROR(VLOOKUP(A9077,'[1]Ecart validé'!$A:$A,1,FALSE)),Z9077,"Ecart Validé")</f>
        <v>valid</v>
      </c>
      <c r="R9077" t="s">
        <v>30</v>
      </c>
      <c r="X9077"/>
      <c r="Y9077"/>
      <c r="Z9077" t="s">
        <v>31</v>
      </c>
    </row>
    <row r="9078" spans="1:26" x14ac:dyDescent="0.3">
      <c r="A9078" t="s">
        <v>11669</v>
      </c>
      <c r="B9078" t="s">
        <v>3157</v>
      </c>
      <c r="C9078">
        <v>58562</v>
      </c>
      <c r="D9078" t="str">
        <f>+VLOOKUP(C9078,Param!K:L,2,FALSE)</f>
        <v>IMAGINE CONCEPT INTERIEUR</v>
      </c>
      <c r="E9078">
        <v>28313083</v>
      </c>
      <c r="F9078" t="s">
        <v>8617</v>
      </c>
      <c r="G9078" t="s">
        <v>29</v>
      </c>
      <c r="H9078" s="5">
        <v>7118.35</v>
      </c>
      <c r="I9078" s="5">
        <v>7118.35</v>
      </c>
      <c r="J9078" s="5">
        <v>0</v>
      </c>
      <c r="K9078" s="5">
        <v>7118.35</v>
      </c>
      <c r="L9078" s="5">
        <v>0</v>
      </c>
      <c r="M9078" t="str">
        <f>IF(ISERROR(VLOOKUP(A9078,'[1]Ecart validé'!$A:$A,1,FALSE)),Z9078,"Ecart Validé")</f>
        <v>valid</v>
      </c>
      <c r="R9078" t="s">
        <v>30</v>
      </c>
      <c r="X9078"/>
      <c r="Y9078"/>
      <c r="Z9078" t="s">
        <v>31</v>
      </c>
    </row>
    <row r="9079" spans="1:26" x14ac:dyDescent="0.3">
      <c r="A9079" t="s">
        <v>11670</v>
      </c>
      <c r="B9079" t="s">
        <v>3157</v>
      </c>
      <c r="C9079">
        <v>58562</v>
      </c>
      <c r="D9079" t="str">
        <f>+VLOOKUP(C9079,Param!K:L,2,FALSE)</f>
        <v>IMAGINE CONCEPT INTERIEUR</v>
      </c>
      <c r="E9079">
        <v>28313083</v>
      </c>
      <c r="F9079" t="s">
        <v>8260</v>
      </c>
      <c r="G9079" t="s">
        <v>29</v>
      </c>
      <c r="H9079" s="5">
        <v>687.45</v>
      </c>
      <c r="I9079" s="5">
        <v>687.45</v>
      </c>
      <c r="J9079" s="5">
        <v>0</v>
      </c>
      <c r="K9079" s="5">
        <v>687.45</v>
      </c>
      <c r="L9079" s="5">
        <v>0</v>
      </c>
      <c r="M9079" t="str">
        <f>IF(ISERROR(VLOOKUP(A9079,'[1]Ecart validé'!$A:$A,1,FALSE)),Z9079,"Ecart Validé")</f>
        <v>valid</v>
      </c>
      <c r="R9079" t="s">
        <v>30</v>
      </c>
      <c r="X9079"/>
      <c r="Y9079"/>
      <c r="Z9079" t="s">
        <v>31</v>
      </c>
    </row>
    <row r="9080" spans="1:26" x14ac:dyDescent="0.3">
      <c r="A9080" t="s">
        <v>11671</v>
      </c>
      <c r="B9080" t="s">
        <v>3157</v>
      </c>
      <c r="C9080">
        <v>58562</v>
      </c>
      <c r="D9080" t="str">
        <f>+VLOOKUP(C9080,Param!K:L,2,FALSE)</f>
        <v>IMAGINE CONCEPT INTERIEUR</v>
      </c>
      <c r="E9080">
        <v>28313083</v>
      </c>
      <c r="F9080" t="s">
        <v>8262</v>
      </c>
      <c r="G9080" t="s">
        <v>29</v>
      </c>
      <c r="H9080" s="5">
        <v>117.55</v>
      </c>
      <c r="I9080" s="5">
        <v>117.55</v>
      </c>
      <c r="J9080" s="5">
        <v>0</v>
      </c>
      <c r="K9080" s="5">
        <v>117.55</v>
      </c>
      <c r="L9080" s="5">
        <v>0</v>
      </c>
      <c r="M9080" t="str">
        <f>IF(ISERROR(VLOOKUP(A9080,'[1]Ecart validé'!$A:$A,1,FALSE)),Z9080,"Ecart Validé")</f>
        <v>valid</v>
      </c>
      <c r="R9080" t="s">
        <v>30</v>
      </c>
      <c r="X9080"/>
      <c r="Y9080"/>
      <c r="Z9080" t="s">
        <v>31</v>
      </c>
    </row>
    <row r="9081" spans="1:26" x14ac:dyDescent="0.3">
      <c r="A9081" t="s">
        <v>11672</v>
      </c>
      <c r="B9081" t="s">
        <v>3157</v>
      </c>
      <c r="C9081">
        <v>58562</v>
      </c>
      <c r="D9081" t="str">
        <f>+VLOOKUP(C9081,Param!K:L,2,FALSE)</f>
        <v>IMAGINE CONCEPT INTERIEUR</v>
      </c>
      <c r="E9081">
        <v>28313083</v>
      </c>
      <c r="F9081" t="s">
        <v>8264</v>
      </c>
      <c r="G9081" t="s">
        <v>29</v>
      </c>
      <c r="H9081" s="5">
        <v>3171.1</v>
      </c>
      <c r="I9081" s="5">
        <v>3171.1</v>
      </c>
      <c r="J9081" s="5">
        <v>0</v>
      </c>
      <c r="K9081" s="5">
        <v>3171.1</v>
      </c>
      <c r="L9081" s="5">
        <v>0</v>
      </c>
      <c r="M9081" t="str">
        <f>IF(ISERROR(VLOOKUP(A9081,'[1]Ecart validé'!$A:$A,1,FALSE)),Z9081,"Ecart Validé")</f>
        <v>valid</v>
      </c>
      <c r="R9081" t="s">
        <v>30</v>
      </c>
      <c r="X9081"/>
      <c r="Y9081"/>
      <c r="Z9081" t="s">
        <v>31</v>
      </c>
    </row>
    <row r="9082" spans="1:26" x14ac:dyDescent="0.3">
      <c r="A9082" t="s">
        <v>11673</v>
      </c>
      <c r="B9082" t="s">
        <v>3157</v>
      </c>
      <c r="C9082">
        <v>58562</v>
      </c>
      <c r="D9082" t="str">
        <f>+VLOOKUP(C9082,Param!K:L,2,FALSE)</f>
        <v>IMAGINE CONCEPT INTERIEUR</v>
      </c>
      <c r="E9082">
        <v>28313083</v>
      </c>
      <c r="F9082" t="s">
        <v>8266</v>
      </c>
      <c r="G9082" t="s">
        <v>29</v>
      </c>
      <c r="H9082" s="5">
        <v>930.43999999999903</v>
      </c>
      <c r="I9082" s="5">
        <v>930.43499999999995</v>
      </c>
      <c r="J9082" s="5">
        <v>4.9999999999954499E-3</v>
      </c>
      <c r="K9082" s="5">
        <v>930.43999999999903</v>
      </c>
      <c r="L9082" s="5">
        <v>0</v>
      </c>
      <c r="M9082" t="str">
        <f>IF(ISERROR(VLOOKUP(A9082,'[1]Ecart validé'!$A:$A,1,FALSE)),Z9082,"Ecart Validé")</f>
        <v>valid</v>
      </c>
      <c r="R9082" t="s">
        <v>30</v>
      </c>
      <c r="X9082"/>
      <c r="Y9082"/>
      <c r="Z9082" t="s">
        <v>31</v>
      </c>
    </row>
    <row r="9083" spans="1:26" x14ac:dyDescent="0.3">
      <c r="A9083" t="s">
        <v>11674</v>
      </c>
      <c r="B9083" t="s">
        <v>3157</v>
      </c>
      <c r="C9083">
        <v>66501</v>
      </c>
      <c r="D9083" t="str">
        <f>+VLOOKUP(C9083,Param!K:L,2,FALSE)</f>
        <v>BLANCHISSERIE MIDI PYRENNEES</v>
      </c>
      <c r="E9083">
        <v>28306067</v>
      </c>
      <c r="F9083" t="s">
        <v>8260</v>
      </c>
      <c r="G9083" t="s">
        <v>29</v>
      </c>
      <c r="H9083" s="5">
        <v>1814.78</v>
      </c>
      <c r="I9083" s="5">
        <v>1814.7815000000001</v>
      </c>
      <c r="J9083" s="5">
        <v>-1.50000000007821E-3</v>
      </c>
      <c r="K9083" s="5">
        <v>1814.78</v>
      </c>
      <c r="L9083" s="5">
        <v>0</v>
      </c>
      <c r="M9083" t="str">
        <f>IF(ISERROR(VLOOKUP(A9083,'[1]Ecart validé'!$A:$A,1,FALSE)),Z9083,"Ecart Validé")</f>
        <v>valid</v>
      </c>
      <c r="R9083" t="s">
        <v>30</v>
      </c>
      <c r="X9083"/>
      <c r="Y9083"/>
      <c r="Z9083" t="s">
        <v>31</v>
      </c>
    </row>
    <row r="9084" spans="1:26" x14ac:dyDescent="0.3">
      <c r="A9084" t="s">
        <v>11675</v>
      </c>
      <c r="B9084" t="s">
        <v>3157</v>
      </c>
      <c r="C9084">
        <v>66501</v>
      </c>
      <c r="D9084" t="str">
        <f>+VLOOKUP(C9084,Param!K:L,2,FALSE)</f>
        <v>BLANCHISSERIE MIDI PYRENNEES</v>
      </c>
      <c r="E9084">
        <v>28306067</v>
      </c>
      <c r="F9084" t="s">
        <v>8262</v>
      </c>
      <c r="G9084" t="s">
        <v>29</v>
      </c>
      <c r="H9084" s="5">
        <v>3708.84</v>
      </c>
      <c r="I9084" s="5">
        <v>3708.8400999999999</v>
      </c>
      <c r="J9084" s="5">
        <v>-9.9999999747524203E-5</v>
      </c>
      <c r="K9084" s="5">
        <v>3708.84</v>
      </c>
      <c r="L9084" s="5">
        <v>0</v>
      </c>
      <c r="M9084" t="str">
        <f>IF(ISERROR(VLOOKUP(A9084,'[1]Ecart validé'!$A:$A,1,FALSE)),Z9084,"Ecart Validé")</f>
        <v>valid</v>
      </c>
      <c r="R9084" t="s">
        <v>30</v>
      </c>
      <c r="X9084"/>
      <c r="Y9084"/>
      <c r="Z9084" t="s">
        <v>31</v>
      </c>
    </row>
    <row r="9085" spans="1:26" x14ac:dyDescent="0.3">
      <c r="A9085" t="s">
        <v>11676</v>
      </c>
      <c r="B9085" t="s">
        <v>3157</v>
      </c>
      <c r="C9085">
        <v>66501</v>
      </c>
      <c r="D9085" t="str">
        <f>+VLOOKUP(C9085,Param!K:L,2,FALSE)</f>
        <v>BLANCHISSERIE MIDI PYRENNEES</v>
      </c>
      <c r="E9085">
        <v>28306067</v>
      </c>
      <c r="F9085" t="s">
        <v>8264</v>
      </c>
      <c r="G9085" t="s">
        <v>29</v>
      </c>
      <c r="H9085" s="5">
        <v>8421.0800000000108</v>
      </c>
      <c r="I9085" s="5">
        <v>8421.0732000000007</v>
      </c>
      <c r="J9085" s="5">
        <v>6.8000000155734597E-3</v>
      </c>
      <c r="K9085" s="5">
        <v>8421.0800000000108</v>
      </c>
      <c r="L9085" s="5">
        <v>0</v>
      </c>
      <c r="M9085" t="str">
        <f>IF(ISERROR(VLOOKUP(A9085,'[1]Ecart validé'!$A:$A,1,FALSE)),Z9085,"Ecart Validé")</f>
        <v>valid</v>
      </c>
      <c r="R9085" t="s">
        <v>30</v>
      </c>
      <c r="X9085"/>
      <c r="Y9085"/>
      <c r="Z9085" t="s">
        <v>31</v>
      </c>
    </row>
    <row r="9086" spans="1:26" x14ac:dyDescent="0.3">
      <c r="A9086" t="s">
        <v>11677</v>
      </c>
      <c r="B9086" t="s">
        <v>3157</v>
      </c>
      <c r="C9086">
        <v>66501</v>
      </c>
      <c r="D9086" t="str">
        <f>+VLOOKUP(C9086,Param!K:L,2,FALSE)</f>
        <v>BLANCHISSERIE MIDI PYRENNEES</v>
      </c>
      <c r="E9086">
        <v>28306067</v>
      </c>
      <c r="F9086" t="s">
        <v>8266</v>
      </c>
      <c r="G9086" t="s">
        <v>29</v>
      </c>
      <c r="H9086" s="5">
        <v>6968.19</v>
      </c>
      <c r="I9086" s="5">
        <v>6968.1913000000004</v>
      </c>
      <c r="J9086" s="5">
        <v>-1.3000000008105399E-3</v>
      </c>
      <c r="K9086" s="5">
        <v>6968.19</v>
      </c>
      <c r="L9086" s="5">
        <v>0</v>
      </c>
      <c r="M9086" t="str">
        <f>IF(ISERROR(VLOOKUP(A9086,'[1]Ecart validé'!$A:$A,1,FALSE)),Z9086,"Ecart Validé")</f>
        <v>valid</v>
      </c>
      <c r="R9086" t="s">
        <v>30</v>
      </c>
      <c r="X9086"/>
      <c r="Y9086"/>
      <c r="Z9086" t="s">
        <v>31</v>
      </c>
    </row>
    <row r="9087" spans="1:26" x14ac:dyDescent="0.3">
      <c r="A9087" t="s">
        <v>11678</v>
      </c>
      <c r="B9087" t="s">
        <v>3157</v>
      </c>
      <c r="C9087">
        <v>1523</v>
      </c>
      <c r="D9087" t="str">
        <f>+VLOOKUP(C9087,Param!K:L,2,FALSE)</f>
        <v>SANIPOUSSE</v>
      </c>
      <c r="E9087">
        <v>28314065</v>
      </c>
      <c r="F9087" t="s">
        <v>8260</v>
      </c>
      <c r="G9087" t="s">
        <v>29</v>
      </c>
      <c r="H9087" s="5">
        <v>1178.05</v>
      </c>
      <c r="I9087" s="5">
        <v>1178.0524</v>
      </c>
      <c r="J9087" s="5">
        <v>-2.40000000007967E-3</v>
      </c>
      <c r="K9087" s="5">
        <v>1178.05</v>
      </c>
      <c r="L9087" s="5">
        <v>0</v>
      </c>
      <c r="M9087" t="str">
        <f>IF(ISERROR(VLOOKUP(A9087,'[1]Ecart validé'!$A:$A,1,FALSE)),Z9087,"Ecart Validé")</f>
        <v>valid</v>
      </c>
      <c r="R9087" t="s">
        <v>30</v>
      </c>
      <c r="X9087"/>
      <c r="Y9087"/>
      <c r="Z9087" t="s">
        <v>31</v>
      </c>
    </row>
    <row r="9088" spans="1:26" x14ac:dyDescent="0.3">
      <c r="A9088" t="s">
        <v>11679</v>
      </c>
      <c r="B9088" t="s">
        <v>3157</v>
      </c>
      <c r="C9088">
        <v>1523</v>
      </c>
      <c r="D9088" t="str">
        <f>+VLOOKUP(C9088,Param!K:L,2,FALSE)</f>
        <v>SANIPOUSSE</v>
      </c>
      <c r="E9088">
        <v>28314065</v>
      </c>
      <c r="F9088" t="s">
        <v>8262</v>
      </c>
      <c r="G9088" t="s">
        <v>29</v>
      </c>
      <c r="H9088" s="5">
        <v>3221.43</v>
      </c>
      <c r="I9088" s="5">
        <v>3221.4265999999998</v>
      </c>
      <c r="J9088" s="5">
        <v>3.4000000000560201E-3</v>
      </c>
      <c r="K9088" s="5">
        <v>3221.43</v>
      </c>
      <c r="L9088" s="5">
        <v>0</v>
      </c>
      <c r="M9088" t="str">
        <f>IF(ISERROR(VLOOKUP(A9088,'[1]Ecart validé'!$A:$A,1,FALSE)),Z9088,"Ecart Validé")</f>
        <v>valid</v>
      </c>
      <c r="R9088" t="s">
        <v>30</v>
      </c>
      <c r="X9088"/>
      <c r="Y9088"/>
      <c r="Z9088" t="s">
        <v>31</v>
      </c>
    </row>
    <row r="9089" spans="1:26" x14ac:dyDescent="0.3">
      <c r="A9089" t="s">
        <v>11680</v>
      </c>
      <c r="B9089" t="s">
        <v>3157</v>
      </c>
      <c r="C9089">
        <v>1523</v>
      </c>
      <c r="D9089" t="str">
        <f>+VLOOKUP(C9089,Param!K:L,2,FALSE)</f>
        <v>SANIPOUSSE</v>
      </c>
      <c r="E9089">
        <v>28314065</v>
      </c>
      <c r="F9089" t="s">
        <v>8264</v>
      </c>
      <c r="G9089" t="s">
        <v>29</v>
      </c>
      <c r="H9089" s="5">
        <v>3896.63</v>
      </c>
      <c r="I9089" s="5">
        <v>3896.627</v>
      </c>
      <c r="J9089" s="5">
        <v>3.0000000001564301E-3</v>
      </c>
      <c r="K9089" s="5">
        <v>3896.63</v>
      </c>
      <c r="L9089" s="5">
        <v>0</v>
      </c>
      <c r="M9089" t="str">
        <f>IF(ISERROR(VLOOKUP(A9089,'[1]Ecart validé'!$A:$A,1,FALSE)),Z9089,"Ecart Validé")</f>
        <v>valid</v>
      </c>
      <c r="R9089" t="s">
        <v>30</v>
      </c>
      <c r="X9089"/>
      <c r="Y9089"/>
      <c r="Z9089" t="s">
        <v>31</v>
      </c>
    </row>
    <row r="9090" spans="1:26" x14ac:dyDescent="0.3">
      <c r="A9090" t="s">
        <v>11681</v>
      </c>
      <c r="B9090" t="s">
        <v>3157</v>
      </c>
      <c r="C9090">
        <v>1523</v>
      </c>
      <c r="D9090" t="str">
        <f>+VLOOKUP(C9090,Param!K:L,2,FALSE)</f>
        <v>SANIPOUSSE</v>
      </c>
      <c r="E9090">
        <v>28314065</v>
      </c>
      <c r="F9090" t="s">
        <v>8266</v>
      </c>
      <c r="G9090" t="s">
        <v>29</v>
      </c>
      <c r="H9090" s="5">
        <v>5620.46</v>
      </c>
      <c r="I9090" s="5">
        <v>5620.4596000000001</v>
      </c>
      <c r="J9090" s="5">
        <v>3.9999999989959103E-4</v>
      </c>
      <c r="K9090" s="5">
        <v>5620.46</v>
      </c>
      <c r="L9090" s="5">
        <v>0</v>
      </c>
      <c r="M9090" t="str">
        <f>IF(ISERROR(VLOOKUP(A9090,'[1]Ecart validé'!$A:$A,1,FALSE)),Z9090,"Ecart Validé")</f>
        <v>valid</v>
      </c>
      <c r="R9090" t="s">
        <v>30</v>
      </c>
      <c r="X9090"/>
      <c r="Y9090"/>
      <c r="Z9090" t="s">
        <v>31</v>
      </c>
    </row>
    <row r="9091" spans="1:26" x14ac:dyDescent="0.3">
      <c r="A9091" t="s">
        <v>11682</v>
      </c>
      <c r="B9091" t="s">
        <v>3157</v>
      </c>
      <c r="C9091">
        <v>55658</v>
      </c>
      <c r="D9091" t="str">
        <f>+VLOOKUP(C9091,Param!K:L,2,FALSE)</f>
        <v>GENIE CLIMATIQUE DE L'EST</v>
      </c>
      <c r="E9091" t="s">
        <v>4481</v>
      </c>
      <c r="F9091" t="s">
        <v>8617</v>
      </c>
      <c r="G9091" t="s">
        <v>29</v>
      </c>
      <c r="H9091" s="5">
        <v>536.5</v>
      </c>
      <c r="I9091" s="5">
        <v>536.49959999999999</v>
      </c>
      <c r="J9091" s="5">
        <v>4.0000000001327803E-4</v>
      </c>
      <c r="K9091" s="5">
        <v>536.5</v>
      </c>
      <c r="L9091" s="5">
        <v>0</v>
      </c>
      <c r="M9091" t="str">
        <f>IF(ISERROR(VLOOKUP(A9091,'[1]Ecart validé'!$A:$A,1,FALSE)),Z9091,"Ecart Validé")</f>
        <v>valid</v>
      </c>
      <c r="R9091" t="s">
        <v>30</v>
      </c>
      <c r="X9091"/>
      <c r="Y9091"/>
      <c r="Z9091" t="s">
        <v>31</v>
      </c>
    </row>
    <row r="9092" spans="1:26" x14ac:dyDescent="0.3">
      <c r="A9092" t="s">
        <v>11683</v>
      </c>
      <c r="B9092" t="s">
        <v>3157</v>
      </c>
      <c r="C9092">
        <v>55658</v>
      </c>
      <c r="D9092" t="str">
        <f>+VLOOKUP(C9092,Param!K:L,2,FALSE)</f>
        <v>GENIE CLIMATIQUE DE L'EST</v>
      </c>
      <c r="E9092" t="s">
        <v>4481</v>
      </c>
      <c r="F9092" t="s">
        <v>8262</v>
      </c>
      <c r="G9092" t="s">
        <v>29</v>
      </c>
      <c r="H9092" s="5">
        <v>51.54</v>
      </c>
      <c r="I9092" s="5">
        <v>51.54</v>
      </c>
      <c r="J9092" s="5">
        <v>0</v>
      </c>
      <c r="K9092" s="5">
        <v>51.54</v>
      </c>
      <c r="L9092" s="5">
        <v>0</v>
      </c>
      <c r="M9092" t="str">
        <f>IF(ISERROR(VLOOKUP(A9092,'[1]Ecart validé'!$A:$A,1,FALSE)),Z9092,"Ecart Validé")</f>
        <v>valid</v>
      </c>
      <c r="R9092" t="s">
        <v>30</v>
      </c>
      <c r="X9092"/>
      <c r="Y9092"/>
      <c r="Z9092" t="s">
        <v>31</v>
      </c>
    </row>
    <row r="9093" spans="1:26" x14ac:dyDescent="0.3">
      <c r="A9093" t="s">
        <v>11684</v>
      </c>
      <c r="B9093" t="s">
        <v>3157</v>
      </c>
      <c r="C9093">
        <v>55658</v>
      </c>
      <c r="D9093" t="str">
        <f>+VLOOKUP(C9093,Param!K:L,2,FALSE)</f>
        <v>GENIE CLIMATIQUE DE L'EST</v>
      </c>
      <c r="E9093" t="s">
        <v>4481</v>
      </c>
      <c r="F9093" t="s">
        <v>8264</v>
      </c>
      <c r="G9093" t="s">
        <v>29</v>
      </c>
      <c r="H9093" s="5">
        <v>226.68</v>
      </c>
      <c r="I9093" s="5">
        <v>226.68</v>
      </c>
      <c r="J9093" s="5">
        <v>0</v>
      </c>
      <c r="K9093" s="5">
        <v>226.68</v>
      </c>
      <c r="L9093" s="5">
        <v>0</v>
      </c>
      <c r="M9093" t="str">
        <f>IF(ISERROR(VLOOKUP(A9093,'[1]Ecart validé'!$A:$A,1,FALSE)),Z9093,"Ecart Validé")</f>
        <v>valid</v>
      </c>
      <c r="R9093" t="s">
        <v>30</v>
      </c>
      <c r="X9093"/>
      <c r="Y9093"/>
      <c r="Z9093" t="s">
        <v>31</v>
      </c>
    </row>
    <row r="9094" spans="1:26" x14ac:dyDescent="0.3">
      <c r="A9094" t="s">
        <v>11685</v>
      </c>
      <c r="B9094" t="s">
        <v>3157</v>
      </c>
      <c r="C9094">
        <v>55658</v>
      </c>
      <c r="D9094" t="str">
        <f>+VLOOKUP(C9094,Param!K:L,2,FALSE)</f>
        <v>GENIE CLIMATIQUE DE L'EST</v>
      </c>
      <c r="E9094" t="s">
        <v>4481</v>
      </c>
      <c r="F9094" t="s">
        <v>8266</v>
      </c>
      <c r="G9094" t="s">
        <v>29</v>
      </c>
      <c r="H9094" s="5">
        <v>663.72</v>
      </c>
      <c r="I9094" s="5">
        <v>663.72</v>
      </c>
      <c r="J9094" s="5">
        <v>0</v>
      </c>
      <c r="K9094" s="5">
        <v>663.72</v>
      </c>
      <c r="L9094" s="5">
        <v>0</v>
      </c>
      <c r="M9094" t="str">
        <f>IF(ISERROR(VLOOKUP(A9094,'[1]Ecart validé'!$A:$A,1,FALSE)),Z9094,"Ecart Validé")</f>
        <v>valid</v>
      </c>
      <c r="R9094" t="s">
        <v>30</v>
      </c>
      <c r="X9094"/>
      <c r="Y9094"/>
      <c r="Z9094" t="s">
        <v>31</v>
      </c>
    </row>
    <row r="9095" spans="1:26" x14ac:dyDescent="0.3">
      <c r="A9095" t="s">
        <v>11686</v>
      </c>
      <c r="B9095" t="s">
        <v>3157</v>
      </c>
      <c r="C9095">
        <v>55658</v>
      </c>
      <c r="D9095" t="str">
        <f>+VLOOKUP(C9095,Param!K:L,2,FALSE)</f>
        <v>GENIE CLIMATIQUE DE L'EST</v>
      </c>
      <c r="E9095" t="s">
        <v>4485</v>
      </c>
      <c r="F9095" t="s">
        <v>8617</v>
      </c>
      <c r="G9095" t="s">
        <v>29</v>
      </c>
      <c r="H9095" s="5">
        <v>80.7</v>
      </c>
      <c r="I9095" s="5">
        <v>80.698999999999998</v>
      </c>
      <c r="J9095" s="5">
        <v>1.0000000000047701E-3</v>
      </c>
      <c r="K9095" s="5">
        <v>80.7</v>
      </c>
      <c r="L9095" s="5">
        <v>0</v>
      </c>
      <c r="M9095" t="str">
        <f>IF(ISERROR(VLOOKUP(A9095,'[1]Ecart validé'!$A:$A,1,FALSE)),Z9095,"Ecart Validé")</f>
        <v>valid</v>
      </c>
      <c r="R9095" t="s">
        <v>30</v>
      </c>
      <c r="X9095"/>
      <c r="Y9095"/>
      <c r="Z9095" t="s">
        <v>31</v>
      </c>
    </row>
    <row r="9096" spans="1:26" x14ac:dyDescent="0.3">
      <c r="A9096" t="s">
        <v>11687</v>
      </c>
      <c r="B9096" t="s">
        <v>3157</v>
      </c>
      <c r="C9096">
        <v>55658</v>
      </c>
      <c r="D9096" t="str">
        <f>+VLOOKUP(C9096,Param!K:L,2,FALSE)</f>
        <v>GENIE CLIMATIQUE DE L'EST</v>
      </c>
      <c r="E9096" t="s">
        <v>4485</v>
      </c>
      <c r="F9096" t="s">
        <v>8260</v>
      </c>
      <c r="G9096" t="s">
        <v>29</v>
      </c>
      <c r="H9096" s="5">
        <v>353.4</v>
      </c>
      <c r="I9096" s="5">
        <v>353.4</v>
      </c>
      <c r="J9096" s="5">
        <v>0</v>
      </c>
      <c r="K9096" s="5">
        <v>353.4</v>
      </c>
      <c r="L9096" s="5">
        <v>0</v>
      </c>
      <c r="M9096" t="str">
        <f>IF(ISERROR(VLOOKUP(A9096,'[1]Ecart validé'!$A:$A,1,FALSE)),Z9096,"Ecart Validé")</f>
        <v>valid</v>
      </c>
      <c r="R9096" t="s">
        <v>30</v>
      </c>
      <c r="X9096"/>
      <c r="Y9096"/>
      <c r="Z9096" t="s">
        <v>31</v>
      </c>
    </row>
    <row r="9097" spans="1:26" x14ac:dyDescent="0.3">
      <c r="A9097" t="s">
        <v>11688</v>
      </c>
      <c r="B9097" t="s">
        <v>3157</v>
      </c>
      <c r="C9097">
        <v>55658</v>
      </c>
      <c r="D9097" t="str">
        <f>+VLOOKUP(C9097,Param!K:L,2,FALSE)</f>
        <v>GENIE CLIMATIQUE DE L'EST</v>
      </c>
      <c r="E9097" t="s">
        <v>4485</v>
      </c>
      <c r="F9097" t="s">
        <v>8262</v>
      </c>
      <c r="G9097" t="s">
        <v>29</v>
      </c>
      <c r="H9097" s="5">
        <v>390.75</v>
      </c>
      <c r="I9097" s="5">
        <v>390.75</v>
      </c>
      <c r="J9097" s="5">
        <v>0</v>
      </c>
      <c r="K9097" s="5">
        <v>390.75</v>
      </c>
      <c r="L9097" s="5">
        <v>0</v>
      </c>
      <c r="M9097" t="str">
        <f>IF(ISERROR(VLOOKUP(A9097,'[1]Ecart validé'!$A:$A,1,FALSE)),Z9097,"Ecart Validé")</f>
        <v>valid</v>
      </c>
      <c r="R9097" t="s">
        <v>30</v>
      </c>
      <c r="X9097"/>
      <c r="Y9097"/>
      <c r="Z9097" t="s">
        <v>31</v>
      </c>
    </row>
    <row r="9098" spans="1:26" x14ac:dyDescent="0.3">
      <c r="A9098" t="s">
        <v>11689</v>
      </c>
      <c r="B9098" t="s">
        <v>3157</v>
      </c>
      <c r="C9098">
        <v>55658</v>
      </c>
      <c r="D9098" t="str">
        <f>+VLOOKUP(C9098,Param!K:L,2,FALSE)</f>
        <v>GENIE CLIMATIQUE DE L'EST</v>
      </c>
      <c r="E9098" t="s">
        <v>4485</v>
      </c>
      <c r="F9098" t="s">
        <v>8264</v>
      </c>
      <c r="G9098" t="s">
        <v>29</v>
      </c>
      <c r="H9098" s="5">
        <v>1180.3</v>
      </c>
      <c r="I9098" s="5">
        <v>1180.3</v>
      </c>
      <c r="J9098" s="5">
        <v>0</v>
      </c>
      <c r="K9098" s="5">
        <v>1180.3</v>
      </c>
      <c r="L9098" s="5">
        <v>0</v>
      </c>
      <c r="M9098" t="str">
        <f>IF(ISERROR(VLOOKUP(A9098,'[1]Ecart validé'!$A:$A,1,FALSE)),Z9098,"Ecart Validé")</f>
        <v>valid</v>
      </c>
      <c r="R9098" t="s">
        <v>30</v>
      </c>
      <c r="X9098"/>
      <c r="Y9098"/>
      <c r="Z9098" t="s">
        <v>31</v>
      </c>
    </row>
    <row r="9099" spans="1:26" x14ac:dyDescent="0.3">
      <c r="A9099" t="s">
        <v>11690</v>
      </c>
      <c r="B9099" t="s">
        <v>3157</v>
      </c>
      <c r="C9099">
        <v>51028</v>
      </c>
      <c r="D9099" t="str">
        <f>+VLOOKUP(C9099,Param!K:L,2,FALSE)</f>
        <v>JEAN STALAVEN</v>
      </c>
      <c r="E9099">
        <v>18228003</v>
      </c>
      <c r="F9099" t="s">
        <v>8617</v>
      </c>
      <c r="G9099" t="s">
        <v>29</v>
      </c>
      <c r="H9099" s="5">
        <v>295.32</v>
      </c>
      <c r="I9099" s="5">
        <v>295.32</v>
      </c>
      <c r="J9099" s="5">
        <v>0</v>
      </c>
      <c r="K9099" s="5">
        <v>295.32</v>
      </c>
      <c r="L9099" s="5">
        <v>0</v>
      </c>
      <c r="M9099" t="str">
        <f>IF(ISERROR(VLOOKUP(A9099,'[1]Ecart validé'!$A:$A,1,FALSE)),Z9099,"Ecart Validé")</f>
        <v>valid</v>
      </c>
      <c r="R9099" t="s">
        <v>30</v>
      </c>
      <c r="X9099"/>
      <c r="Y9099"/>
      <c r="Z9099" t="s">
        <v>31</v>
      </c>
    </row>
    <row r="9100" spans="1:26" x14ac:dyDescent="0.3">
      <c r="A9100" t="s">
        <v>11691</v>
      </c>
      <c r="B9100" t="s">
        <v>3157</v>
      </c>
      <c r="C9100">
        <v>51028</v>
      </c>
      <c r="D9100" t="str">
        <f>+VLOOKUP(C9100,Param!K:L,2,FALSE)</f>
        <v>JEAN STALAVEN</v>
      </c>
      <c r="E9100">
        <v>18228003</v>
      </c>
      <c r="F9100" t="s">
        <v>8260</v>
      </c>
      <c r="G9100" t="s">
        <v>29</v>
      </c>
      <c r="H9100" s="5">
        <v>229.62</v>
      </c>
      <c r="I9100" s="5">
        <v>229.62</v>
      </c>
      <c r="J9100" s="5">
        <v>0</v>
      </c>
      <c r="K9100" s="5">
        <v>229.62</v>
      </c>
      <c r="L9100" s="5">
        <v>0</v>
      </c>
      <c r="M9100" t="str">
        <f>IF(ISERROR(VLOOKUP(A9100,'[1]Ecart validé'!$A:$A,1,FALSE)),Z9100,"Ecart Validé")</f>
        <v>valid</v>
      </c>
      <c r="R9100" t="s">
        <v>30</v>
      </c>
      <c r="X9100"/>
      <c r="Y9100"/>
      <c r="Z9100" t="s">
        <v>31</v>
      </c>
    </row>
    <row r="9101" spans="1:26" x14ac:dyDescent="0.3">
      <c r="A9101" t="s">
        <v>11692</v>
      </c>
      <c r="B9101" t="s">
        <v>3157</v>
      </c>
      <c r="C9101">
        <v>51028</v>
      </c>
      <c r="D9101" t="str">
        <f>+VLOOKUP(C9101,Param!K:L,2,FALSE)</f>
        <v>JEAN STALAVEN</v>
      </c>
      <c r="E9101">
        <v>18228003</v>
      </c>
      <c r="F9101" t="s">
        <v>8262</v>
      </c>
      <c r="G9101" t="s">
        <v>29</v>
      </c>
      <c r="H9101" s="5">
        <v>515.46</v>
      </c>
      <c r="I9101" s="5">
        <v>515.46</v>
      </c>
      <c r="J9101" s="5">
        <v>0</v>
      </c>
      <c r="K9101" s="5">
        <v>515.46</v>
      </c>
      <c r="L9101" s="5">
        <v>0</v>
      </c>
      <c r="M9101" t="str">
        <f>IF(ISERROR(VLOOKUP(A9101,'[1]Ecart validé'!$A:$A,1,FALSE)),Z9101,"Ecart Validé")</f>
        <v>valid</v>
      </c>
      <c r="R9101" t="s">
        <v>30</v>
      </c>
      <c r="X9101"/>
      <c r="Y9101"/>
      <c r="Z9101" t="s">
        <v>31</v>
      </c>
    </row>
    <row r="9102" spans="1:26" x14ac:dyDescent="0.3">
      <c r="A9102" t="s">
        <v>11693</v>
      </c>
      <c r="B9102" t="s">
        <v>3157</v>
      </c>
      <c r="C9102">
        <v>51028</v>
      </c>
      <c r="D9102" t="str">
        <f>+VLOOKUP(C9102,Param!K:L,2,FALSE)</f>
        <v>JEAN STALAVEN</v>
      </c>
      <c r="E9102">
        <v>18228003</v>
      </c>
      <c r="F9102" t="s">
        <v>8264</v>
      </c>
      <c r="G9102" t="s">
        <v>29</v>
      </c>
      <c r="H9102" s="5">
        <v>703.98</v>
      </c>
      <c r="I9102" s="5">
        <v>703.98</v>
      </c>
      <c r="J9102" s="5">
        <v>0</v>
      </c>
      <c r="K9102" s="5">
        <v>703.98</v>
      </c>
      <c r="L9102" s="5">
        <v>0</v>
      </c>
      <c r="M9102" t="str">
        <f>IF(ISERROR(VLOOKUP(A9102,'[1]Ecart validé'!$A:$A,1,FALSE)),Z9102,"Ecart Validé")</f>
        <v>valid</v>
      </c>
      <c r="R9102" t="s">
        <v>30</v>
      </c>
      <c r="X9102"/>
      <c r="Y9102"/>
      <c r="Z9102" t="s">
        <v>31</v>
      </c>
    </row>
    <row r="9103" spans="1:26" x14ac:dyDescent="0.3">
      <c r="A9103" t="s">
        <v>11694</v>
      </c>
      <c r="B9103" t="s">
        <v>3157</v>
      </c>
      <c r="C9103">
        <v>51028</v>
      </c>
      <c r="D9103" t="str">
        <f>+VLOOKUP(C9103,Param!K:L,2,FALSE)</f>
        <v>JEAN STALAVEN</v>
      </c>
      <c r="E9103">
        <v>18228003</v>
      </c>
      <c r="F9103" t="s">
        <v>8266</v>
      </c>
      <c r="G9103" t="s">
        <v>29</v>
      </c>
      <c r="H9103" s="5">
        <v>504.78</v>
      </c>
      <c r="I9103" s="5">
        <v>504.78</v>
      </c>
      <c r="J9103" s="5">
        <v>0</v>
      </c>
      <c r="K9103" s="5">
        <v>504.78</v>
      </c>
      <c r="L9103" s="5">
        <v>0</v>
      </c>
      <c r="M9103" t="str">
        <f>IF(ISERROR(VLOOKUP(A9103,'[1]Ecart validé'!$A:$A,1,FALSE)),Z9103,"Ecart Validé")</f>
        <v>valid</v>
      </c>
      <c r="R9103" t="s">
        <v>30</v>
      </c>
      <c r="X9103"/>
      <c r="Y9103"/>
      <c r="Z9103" t="s">
        <v>31</v>
      </c>
    </row>
    <row r="9104" spans="1:26" x14ac:dyDescent="0.3">
      <c r="A9104" t="s">
        <v>11695</v>
      </c>
      <c r="B9104" t="s">
        <v>3157</v>
      </c>
      <c r="C9104">
        <v>72200</v>
      </c>
      <c r="D9104" t="str">
        <f>+VLOOKUP(C9104,Param!K:L,2,FALSE)</f>
        <v>GROUPE MATFER BOURGEAT</v>
      </c>
      <c r="E9104">
        <v>28314046</v>
      </c>
      <c r="F9104" t="s">
        <v>8617</v>
      </c>
      <c r="G9104" t="s">
        <v>29</v>
      </c>
      <c r="H9104" s="5">
        <v>894.78</v>
      </c>
      <c r="I9104" s="5">
        <v>894.77850000000001</v>
      </c>
      <c r="J9104" s="5">
        <v>1.4999999999645199E-3</v>
      </c>
      <c r="K9104" s="5">
        <v>894.78</v>
      </c>
      <c r="L9104" s="5">
        <v>0</v>
      </c>
      <c r="M9104" t="str">
        <f>IF(ISERROR(VLOOKUP(A9104,'[1]Ecart validé'!$A:$A,1,FALSE)),Z9104,"Ecart Validé")</f>
        <v>valid</v>
      </c>
      <c r="R9104" t="s">
        <v>30</v>
      </c>
      <c r="X9104"/>
      <c r="Y9104"/>
      <c r="Z9104" t="s">
        <v>31</v>
      </c>
    </row>
    <row r="9105" spans="1:26" x14ac:dyDescent="0.3">
      <c r="A9105" t="s">
        <v>11696</v>
      </c>
      <c r="B9105" t="s">
        <v>3157</v>
      </c>
      <c r="C9105">
        <v>72200</v>
      </c>
      <c r="D9105" t="str">
        <f>+VLOOKUP(C9105,Param!K:L,2,FALSE)</f>
        <v>GROUPE MATFER BOURGEAT</v>
      </c>
      <c r="E9105">
        <v>28314046</v>
      </c>
      <c r="F9105" t="s">
        <v>8260</v>
      </c>
      <c r="G9105" t="s">
        <v>29</v>
      </c>
      <c r="H9105" s="5">
        <v>5353.79</v>
      </c>
      <c r="I9105" s="5">
        <v>5353.7903999999999</v>
      </c>
      <c r="J9105" s="5">
        <v>-3.9999999989959103E-4</v>
      </c>
      <c r="K9105" s="5">
        <v>5353.79</v>
      </c>
      <c r="L9105" s="5">
        <v>0</v>
      </c>
      <c r="M9105" t="str">
        <f>IF(ISERROR(VLOOKUP(A9105,'[1]Ecart validé'!$A:$A,1,FALSE)),Z9105,"Ecart Validé")</f>
        <v>valid</v>
      </c>
      <c r="R9105" t="s">
        <v>30</v>
      </c>
      <c r="X9105"/>
      <c r="Y9105"/>
      <c r="Z9105" t="s">
        <v>31</v>
      </c>
    </row>
    <row r="9106" spans="1:26" x14ac:dyDescent="0.3">
      <c r="A9106" t="s">
        <v>11697</v>
      </c>
      <c r="B9106" t="s">
        <v>3157</v>
      </c>
      <c r="C9106">
        <v>72200</v>
      </c>
      <c r="D9106" t="str">
        <f>+VLOOKUP(C9106,Param!K:L,2,FALSE)</f>
        <v>GROUPE MATFER BOURGEAT</v>
      </c>
      <c r="E9106">
        <v>28314046</v>
      </c>
      <c r="F9106" t="s">
        <v>8262</v>
      </c>
      <c r="G9106" t="s">
        <v>29</v>
      </c>
      <c r="H9106" s="5">
        <v>8396.7900000000009</v>
      </c>
      <c r="I9106" s="5">
        <v>8396.7883999999995</v>
      </c>
      <c r="J9106" s="5">
        <v>1.60000000141735E-3</v>
      </c>
      <c r="K9106" s="5">
        <v>8396.7900000000009</v>
      </c>
      <c r="L9106" s="5">
        <v>0</v>
      </c>
      <c r="M9106" t="str">
        <f>IF(ISERROR(VLOOKUP(A9106,'[1]Ecart validé'!$A:$A,1,FALSE)),Z9106,"Ecart Validé")</f>
        <v>valid</v>
      </c>
      <c r="R9106" t="s">
        <v>30</v>
      </c>
      <c r="X9106"/>
      <c r="Y9106"/>
      <c r="Z9106" t="s">
        <v>31</v>
      </c>
    </row>
    <row r="9107" spans="1:26" x14ac:dyDescent="0.3">
      <c r="A9107" t="s">
        <v>11698</v>
      </c>
      <c r="B9107" t="s">
        <v>3157</v>
      </c>
      <c r="C9107">
        <v>72200</v>
      </c>
      <c r="D9107" t="str">
        <f>+VLOOKUP(C9107,Param!K:L,2,FALSE)</f>
        <v>GROUPE MATFER BOURGEAT</v>
      </c>
      <c r="E9107">
        <v>28314046</v>
      </c>
      <c r="F9107" t="s">
        <v>8264</v>
      </c>
      <c r="G9107" t="s">
        <v>29</v>
      </c>
      <c r="H9107" s="5">
        <v>10460.99</v>
      </c>
      <c r="I9107" s="5">
        <v>10460.9876</v>
      </c>
      <c r="J9107" s="5">
        <v>2.3999999993975498E-3</v>
      </c>
      <c r="K9107" s="5">
        <v>10460.99</v>
      </c>
      <c r="L9107" s="5">
        <v>0</v>
      </c>
      <c r="M9107" t="str">
        <f>IF(ISERROR(VLOOKUP(A9107,'[1]Ecart validé'!$A:$A,1,FALSE)),Z9107,"Ecart Validé")</f>
        <v>valid</v>
      </c>
      <c r="R9107" t="s">
        <v>30</v>
      </c>
      <c r="X9107"/>
      <c r="Y9107"/>
      <c r="Z9107" t="s">
        <v>31</v>
      </c>
    </row>
    <row r="9108" spans="1:26" x14ac:dyDescent="0.3">
      <c r="A9108" t="s">
        <v>11699</v>
      </c>
      <c r="B9108" t="s">
        <v>3157</v>
      </c>
      <c r="C9108">
        <v>72200</v>
      </c>
      <c r="D9108" t="str">
        <f>+VLOOKUP(C9108,Param!K:L,2,FALSE)</f>
        <v>GROUPE MATFER BOURGEAT</v>
      </c>
      <c r="E9108">
        <v>28314046</v>
      </c>
      <c r="F9108" t="s">
        <v>8266</v>
      </c>
      <c r="G9108" t="s">
        <v>29</v>
      </c>
      <c r="H9108" s="5">
        <v>12352.68</v>
      </c>
      <c r="I9108" s="5">
        <v>12352.678099999999</v>
      </c>
      <c r="J9108" s="5">
        <v>1.90000000111467E-3</v>
      </c>
      <c r="K9108" s="5">
        <v>12352.68</v>
      </c>
      <c r="L9108" s="5">
        <v>0</v>
      </c>
      <c r="M9108" t="str">
        <f>IF(ISERROR(VLOOKUP(A9108,'[1]Ecart validé'!$A:$A,1,FALSE)),Z9108,"Ecart Validé")</f>
        <v>valid</v>
      </c>
      <c r="R9108" t="s">
        <v>30</v>
      </c>
      <c r="X9108"/>
      <c r="Y9108"/>
      <c r="Z9108" t="s">
        <v>31</v>
      </c>
    </row>
    <row r="9109" spans="1:26" x14ac:dyDescent="0.3">
      <c r="A9109" t="s">
        <v>11700</v>
      </c>
      <c r="B9109" t="s">
        <v>3157</v>
      </c>
      <c r="C9109">
        <v>44915</v>
      </c>
      <c r="D9109" t="str">
        <f>+VLOOKUP(C9109,Param!K:L,2,FALSE)</f>
        <v>MISSENARD-QUINT B</v>
      </c>
      <c r="E9109" t="s">
        <v>3758</v>
      </c>
      <c r="F9109" t="s">
        <v>8617</v>
      </c>
      <c r="G9109" t="s">
        <v>29</v>
      </c>
      <c r="H9109" s="5">
        <v>2325.42</v>
      </c>
      <c r="I9109" s="5">
        <v>2325.4214999999999</v>
      </c>
      <c r="J9109" s="5">
        <v>-1.49999999985084E-3</v>
      </c>
      <c r="K9109" s="5">
        <v>2325.42</v>
      </c>
      <c r="L9109" s="5">
        <v>0</v>
      </c>
      <c r="M9109" t="str">
        <f>IF(ISERROR(VLOOKUP(A9109,'[1]Ecart validé'!$A:$A,1,FALSE)),Z9109,"Ecart Validé")</f>
        <v>valid</v>
      </c>
      <c r="R9109" t="s">
        <v>30</v>
      </c>
      <c r="X9109"/>
      <c r="Y9109"/>
      <c r="Z9109" t="s">
        <v>31</v>
      </c>
    </row>
    <row r="9110" spans="1:26" x14ac:dyDescent="0.3">
      <c r="A9110" t="s">
        <v>11701</v>
      </c>
      <c r="B9110" t="s">
        <v>3157</v>
      </c>
      <c r="C9110">
        <v>44915</v>
      </c>
      <c r="D9110" t="str">
        <f>+VLOOKUP(C9110,Param!K:L,2,FALSE)</f>
        <v>MISSENARD-QUINT B</v>
      </c>
      <c r="E9110" t="s">
        <v>3758</v>
      </c>
      <c r="F9110" t="s">
        <v>8260</v>
      </c>
      <c r="G9110" t="s">
        <v>29</v>
      </c>
      <c r="H9110" s="5">
        <v>1200.3699999999999</v>
      </c>
      <c r="I9110" s="5">
        <v>1200.3743999999999</v>
      </c>
      <c r="J9110" s="5">
        <v>-4.4000000000323702E-3</v>
      </c>
      <c r="K9110" s="5">
        <v>1200.3699999999999</v>
      </c>
      <c r="L9110" s="5">
        <v>0</v>
      </c>
      <c r="M9110" t="str">
        <f>IF(ISERROR(VLOOKUP(A9110,'[1]Ecart validé'!$A:$A,1,FALSE)),Z9110,"Ecart Validé")</f>
        <v>valid</v>
      </c>
      <c r="R9110" t="s">
        <v>30</v>
      </c>
      <c r="X9110"/>
      <c r="Y9110"/>
      <c r="Z9110" t="s">
        <v>31</v>
      </c>
    </row>
    <row r="9111" spans="1:26" x14ac:dyDescent="0.3">
      <c r="A9111" t="s">
        <v>11702</v>
      </c>
      <c r="B9111" t="s">
        <v>3157</v>
      </c>
      <c r="C9111">
        <v>44915</v>
      </c>
      <c r="D9111" t="str">
        <f>+VLOOKUP(C9111,Param!K:L,2,FALSE)</f>
        <v>MISSENARD-QUINT B</v>
      </c>
      <c r="E9111" t="s">
        <v>3758</v>
      </c>
      <c r="F9111" t="s">
        <v>8262</v>
      </c>
      <c r="G9111" t="s">
        <v>29</v>
      </c>
      <c r="H9111" s="5">
        <v>2572.52</v>
      </c>
      <c r="I9111" s="5">
        <v>2572.5198</v>
      </c>
      <c r="J9111" s="5">
        <v>1.99999999949795E-4</v>
      </c>
      <c r="K9111" s="5">
        <v>2572.52</v>
      </c>
      <c r="L9111" s="5">
        <v>0</v>
      </c>
      <c r="M9111" t="str">
        <f>IF(ISERROR(VLOOKUP(A9111,'[1]Ecart validé'!$A:$A,1,FALSE)),Z9111,"Ecart Validé")</f>
        <v>valid</v>
      </c>
      <c r="R9111" t="s">
        <v>30</v>
      </c>
      <c r="X9111"/>
      <c r="Y9111"/>
      <c r="Z9111" t="s">
        <v>31</v>
      </c>
    </row>
    <row r="9112" spans="1:26" x14ac:dyDescent="0.3">
      <c r="A9112" t="s">
        <v>11703</v>
      </c>
      <c r="B9112" t="s">
        <v>3157</v>
      </c>
      <c r="C9112">
        <v>44915</v>
      </c>
      <c r="D9112" t="str">
        <f>+VLOOKUP(C9112,Param!K:L,2,FALSE)</f>
        <v>MISSENARD-QUINT B</v>
      </c>
      <c r="E9112" t="s">
        <v>3758</v>
      </c>
      <c r="F9112" t="s">
        <v>8264</v>
      </c>
      <c r="G9112" t="s">
        <v>29</v>
      </c>
      <c r="H9112" s="5">
        <v>2628.28</v>
      </c>
      <c r="I9112" s="5">
        <v>2628.2826</v>
      </c>
      <c r="J9112" s="5">
        <v>-2.59999999980209E-3</v>
      </c>
      <c r="K9112" s="5">
        <v>2628.28</v>
      </c>
      <c r="L9112" s="5">
        <v>0</v>
      </c>
      <c r="M9112" t="str">
        <f>IF(ISERROR(VLOOKUP(A9112,'[1]Ecart validé'!$A:$A,1,FALSE)),Z9112,"Ecart Validé")</f>
        <v>valid</v>
      </c>
      <c r="R9112" t="s">
        <v>30</v>
      </c>
      <c r="X9112"/>
      <c r="Y9112"/>
      <c r="Z9112" t="s">
        <v>31</v>
      </c>
    </row>
    <row r="9113" spans="1:26" x14ac:dyDescent="0.3">
      <c r="A9113" t="s">
        <v>11704</v>
      </c>
      <c r="B9113" t="s">
        <v>3157</v>
      </c>
      <c r="C9113">
        <v>44915</v>
      </c>
      <c r="D9113" t="str">
        <f>+VLOOKUP(C9113,Param!K:L,2,FALSE)</f>
        <v>MISSENARD-QUINT B</v>
      </c>
      <c r="E9113" t="s">
        <v>3758</v>
      </c>
      <c r="F9113" t="s">
        <v>8266</v>
      </c>
      <c r="G9113" t="s">
        <v>29</v>
      </c>
      <c r="H9113" s="5">
        <v>2633.36</v>
      </c>
      <c r="I9113" s="5">
        <v>2633.3636999999999</v>
      </c>
      <c r="J9113" s="5">
        <v>-3.6999999997533398E-3</v>
      </c>
      <c r="K9113" s="5">
        <v>2633.36</v>
      </c>
      <c r="L9113" s="5">
        <v>0</v>
      </c>
      <c r="M9113" t="str">
        <f>IF(ISERROR(VLOOKUP(A9113,'[1]Ecart validé'!$A:$A,1,FALSE)),Z9113,"Ecart Validé")</f>
        <v>valid</v>
      </c>
      <c r="R9113" t="s">
        <v>30</v>
      </c>
      <c r="X9113"/>
      <c r="Y9113"/>
      <c r="Z9113" t="s">
        <v>31</v>
      </c>
    </row>
    <row r="9114" spans="1:26" x14ac:dyDescent="0.3">
      <c r="A9114" t="s">
        <v>11705</v>
      </c>
      <c r="B9114" t="s">
        <v>3157</v>
      </c>
      <c r="C9114">
        <v>44915</v>
      </c>
      <c r="D9114" t="str">
        <f>+VLOOKUP(C9114,Param!K:L,2,FALSE)</f>
        <v>MISSENARD-QUINT B</v>
      </c>
      <c r="E9114" t="s">
        <v>3762</v>
      </c>
      <c r="F9114" t="s">
        <v>8260</v>
      </c>
      <c r="G9114" t="s">
        <v>29</v>
      </c>
      <c r="H9114" s="5">
        <v>2772.24</v>
      </c>
      <c r="I9114" s="5">
        <v>2772.2435</v>
      </c>
      <c r="J9114" s="5">
        <v>-3.50000000025829E-3</v>
      </c>
      <c r="K9114" s="5">
        <v>2772.24</v>
      </c>
      <c r="L9114" s="5">
        <v>0</v>
      </c>
      <c r="M9114" t="str">
        <f>IF(ISERROR(VLOOKUP(A9114,'[1]Ecart validé'!$A:$A,1,FALSE)),Z9114,"Ecart Validé")</f>
        <v>valid</v>
      </c>
      <c r="R9114" t="s">
        <v>30</v>
      </c>
      <c r="X9114"/>
      <c r="Y9114"/>
      <c r="Z9114" t="s">
        <v>31</v>
      </c>
    </row>
    <row r="9115" spans="1:26" x14ac:dyDescent="0.3">
      <c r="A9115" t="s">
        <v>11706</v>
      </c>
      <c r="B9115" t="s">
        <v>3157</v>
      </c>
      <c r="C9115">
        <v>44915</v>
      </c>
      <c r="D9115" t="str">
        <f>+VLOOKUP(C9115,Param!K:L,2,FALSE)</f>
        <v>MISSENARD-QUINT B</v>
      </c>
      <c r="E9115" t="s">
        <v>3762</v>
      </c>
      <c r="F9115" t="s">
        <v>8262</v>
      </c>
      <c r="G9115" t="s">
        <v>29</v>
      </c>
      <c r="H9115" s="5">
        <v>2258.1799999999998</v>
      </c>
      <c r="I9115" s="5">
        <v>2258.1795000000002</v>
      </c>
      <c r="J9115" s="5">
        <v>4.9999999964711595E-4</v>
      </c>
      <c r="K9115" s="5">
        <v>2258.1799999999998</v>
      </c>
      <c r="L9115" s="5">
        <v>0</v>
      </c>
      <c r="M9115" t="str">
        <f>IF(ISERROR(VLOOKUP(A9115,'[1]Ecart validé'!$A:$A,1,FALSE)),Z9115,"Ecart Validé")</f>
        <v>valid</v>
      </c>
      <c r="R9115" t="s">
        <v>30</v>
      </c>
      <c r="X9115"/>
      <c r="Y9115"/>
      <c r="Z9115" t="s">
        <v>31</v>
      </c>
    </row>
    <row r="9116" spans="1:26" x14ac:dyDescent="0.3">
      <c r="A9116" t="s">
        <v>11707</v>
      </c>
      <c r="B9116" t="s">
        <v>3157</v>
      </c>
      <c r="C9116">
        <v>44915</v>
      </c>
      <c r="D9116" t="str">
        <f>+VLOOKUP(C9116,Param!K:L,2,FALSE)</f>
        <v>MISSENARD-QUINT B</v>
      </c>
      <c r="E9116" t="s">
        <v>3762</v>
      </c>
      <c r="F9116" t="s">
        <v>8264</v>
      </c>
      <c r="G9116" t="s">
        <v>29</v>
      </c>
      <c r="H9116" s="5">
        <v>2272.25</v>
      </c>
      <c r="I9116" s="5">
        <v>2272.2514999999999</v>
      </c>
      <c r="J9116" s="5">
        <v>-1.49999999985084E-3</v>
      </c>
      <c r="K9116" s="5">
        <v>2272.25</v>
      </c>
      <c r="L9116" s="5">
        <v>0</v>
      </c>
      <c r="M9116" t="str">
        <f>IF(ISERROR(VLOOKUP(A9116,'[1]Ecart validé'!$A:$A,1,FALSE)),Z9116,"Ecart Validé")</f>
        <v>valid</v>
      </c>
      <c r="R9116" t="s">
        <v>30</v>
      </c>
      <c r="X9116"/>
      <c r="Y9116"/>
      <c r="Z9116" t="s">
        <v>31</v>
      </c>
    </row>
    <row r="9117" spans="1:26" x14ac:dyDescent="0.3">
      <c r="A9117" t="s">
        <v>11708</v>
      </c>
      <c r="B9117" t="s">
        <v>3157</v>
      </c>
      <c r="C9117">
        <v>44915</v>
      </c>
      <c r="D9117" t="str">
        <f>+VLOOKUP(C9117,Param!K:L,2,FALSE)</f>
        <v>MISSENARD-QUINT B</v>
      </c>
      <c r="E9117" t="s">
        <v>3762</v>
      </c>
      <c r="F9117" t="s">
        <v>8266</v>
      </c>
      <c r="G9117" t="s">
        <v>29</v>
      </c>
      <c r="H9117" s="5">
        <v>2059.02</v>
      </c>
      <c r="I9117" s="5">
        <v>2059.0230000000001</v>
      </c>
      <c r="J9117" s="5">
        <v>-3.0000000001564301E-3</v>
      </c>
      <c r="K9117" s="5">
        <v>2059.02</v>
      </c>
      <c r="L9117" s="5">
        <v>0</v>
      </c>
      <c r="M9117" t="str">
        <f>IF(ISERROR(VLOOKUP(A9117,'[1]Ecart validé'!$A:$A,1,FALSE)),Z9117,"Ecart Validé")</f>
        <v>valid</v>
      </c>
      <c r="R9117" t="s">
        <v>30</v>
      </c>
      <c r="X9117"/>
      <c r="Y9117"/>
      <c r="Z9117" t="s">
        <v>31</v>
      </c>
    </row>
    <row r="9118" spans="1:26" x14ac:dyDescent="0.3">
      <c r="A9118" t="s">
        <v>11709</v>
      </c>
      <c r="B9118" t="s">
        <v>3157</v>
      </c>
      <c r="C9118">
        <v>43551</v>
      </c>
      <c r="D9118" t="str">
        <f>+VLOOKUP(C9118,Param!K:L,2,FALSE)</f>
        <v>QUIETALIS</v>
      </c>
      <c r="E9118">
        <v>28315049</v>
      </c>
      <c r="F9118" t="s">
        <v>8617</v>
      </c>
      <c r="G9118" t="s">
        <v>29</v>
      </c>
      <c r="H9118" s="5">
        <v>5615.31</v>
      </c>
      <c r="I9118" s="5">
        <v>5615.2988999999998</v>
      </c>
      <c r="J9118" s="5">
        <v>1.1100000000624201E-2</v>
      </c>
      <c r="K9118" s="5">
        <v>5615.31</v>
      </c>
      <c r="L9118" s="5">
        <v>0</v>
      </c>
      <c r="M9118" t="str">
        <f>IF(ISERROR(VLOOKUP(A9118,'[1]Ecart validé'!$A:$A,1,FALSE)),Z9118,"Ecart Validé")</f>
        <v>valid</v>
      </c>
      <c r="R9118" t="s">
        <v>30</v>
      </c>
      <c r="X9118"/>
      <c r="Y9118"/>
      <c r="Z9118" t="s">
        <v>31</v>
      </c>
    </row>
    <row r="9119" spans="1:26" x14ac:dyDescent="0.3">
      <c r="A9119" t="s">
        <v>11710</v>
      </c>
      <c r="B9119" t="s">
        <v>3157</v>
      </c>
      <c r="C9119">
        <v>43551</v>
      </c>
      <c r="D9119" t="str">
        <f>+VLOOKUP(C9119,Param!K:L,2,FALSE)</f>
        <v>QUIETALIS</v>
      </c>
      <c r="E9119">
        <v>28315049</v>
      </c>
      <c r="F9119" t="s">
        <v>8260</v>
      </c>
      <c r="G9119" t="s">
        <v>29</v>
      </c>
      <c r="H9119" s="5">
        <v>10380.629999999999</v>
      </c>
      <c r="I9119" s="5">
        <v>10380.613799999999</v>
      </c>
      <c r="J9119" s="5">
        <v>1.62000000018451E-2</v>
      </c>
      <c r="K9119" s="5">
        <v>10380.629999999999</v>
      </c>
      <c r="L9119" s="5">
        <v>0</v>
      </c>
      <c r="M9119" t="str">
        <f>IF(ISERROR(VLOOKUP(A9119,'[1]Ecart validé'!$A:$A,1,FALSE)),Z9119,"Ecart Validé")</f>
        <v>valid</v>
      </c>
      <c r="R9119" t="s">
        <v>30</v>
      </c>
      <c r="X9119"/>
      <c r="Y9119"/>
      <c r="Z9119" t="s">
        <v>31</v>
      </c>
    </row>
    <row r="9120" spans="1:26" x14ac:dyDescent="0.3">
      <c r="A9120" t="s">
        <v>11711</v>
      </c>
      <c r="B9120" t="s">
        <v>3157</v>
      </c>
      <c r="C9120">
        <v>43551</v>
      </c>
      <c r="D9120" t="str">
        <f>+VLOOKUP(C9120,Param!K:L,2,FALSE)</f>
        <v>QUIETALIS</v>
      </c>
      <c r="E9120">
        <v>28315049</v>
      </c>
      <c r="F9120" t="s">
        <v>8262</v>
      </c>
      <c r="G9120" t="s">
        <v>29</v>
      </c>
      <c r="H9120" s="5">
        <v>12281.8499999999</v>
      </c>
      <c r="I9120" s="5">
        <v>12281.85</v>
      </c>
      <c r="J9120" s="5">
        <v>-1.81898940354585E-12</v>
      </c>
      <c r="K9120" s="5">
        <v>12281.8499999999</v>
      </c>
      <c r="L9120" s="5">
        <v>0</v>
      </c>
      <c r="M9120" t="str">
        <f>IF(ISERROR(VLOOKUP(A9120,'[1]Ecart validé'!$A:$A,1,FALSE)),Z9120,"Ecart Validé")</f>
        <v>valid</v>
      </c>
      <c r="R9120" t="s">
        <v>30</v>
      </c>
      <c r="X9120"/>
      <c r="Y9120"/>
      <c r="Z9120" t="s">
        <v>31</v>
      </c>
    </row>
    <row r="9121" spans="1:26" x14ac:dyDescent="0.3">
      <c r="A9121" t="s">
        <v>11712</v>
      </c>
      <c r="B9121" t="s">
        <v>3157</v>
      </c>
      <c r="C9121">
        <v>43551</v>
      </c>
      <c r="D9121" t="str">
        <f>+VLOOKUP(C9121,Param!K:L,2,FALSE)</f>
        <v>QUIETALIS</v>
      </c>
      <c r="E9121">
        <v>28315049</v>
      </c>
      <c r="F9121" t="s">
        <v>8264</v>
      </c>
      <c r="G9121" t="s">
        <v>29</v>
      </c>
      <c r="H9121" s="5">
        <v>15364.2</v>
      </c>
      <c r="I9121" s="5">
        <v>15364.201800000001</v>
      </c>
      <c r="J9121" s="5">
        <v>-1.8000000000029099E-3</v>
      </c>
      <c r="K9121" s="5">
        <v>15364.2</v>
      </c>
      <c r="L9121" s="5">
        <v>0</v>
      </c>
      <c r="M9121" t="str">
        <f>IF(ISERROR(VLOOKUP(A9121,'[1]Ecart validé'!$A:$A,1,FALSE)),Z9121,"Ecart Validé")</f>
        <v>valid</v>
      </c>
      <c r="R9121" t="s">
        <v>30</v>
      </c>
      <c r="X9121"/>
      <c r="Y9121"/>
      <c r="Z9121" t="s">
        <v>31</v>
      </c>
    </row>
    <row r="9122" spans="1:26" x14ac:dyDescent="0.3">
      <c r="A9122" t="s">
        <v>11713</v>
      </c>
      <c r="B9122" t="s">
        <v>3157</v>
      </c>
      <c r="C9122">
        <v>43551</v>
      </c>
      <c r="D9122" t="str">
        <f>+VLOOKUP(C9122,Param!K:L,2,FALSE)</f>
        <v>QUIETALIS</v>
      </c>
      <c r="E9122">
        <v>28315049</v>
      </c>
      <c r="F9122" t="s">
        <v>8266</v>
      </c>
      <c r="G9122" t="s">
        <v>29</v>
      </c>
      <c r="H9122" s="5">
        <v>15928.92</v>
      </c>
      <c r="I9122" s="5">
        <v>15928.9365</v>
      </c>
      <c r="J9122" s="5">
        <v>-1.64999999997235E-2</v>
      </c>
      <c r="K9122" s="5">
        <v>15928.92</v>
      </c>
      <c r="L9122" s="5">
        <v>0</v>
      </c>
      <c r="M9122" t="str">
        <f>IF(ISERROR(VLOOKUP(A9122,'[1]Ecart validé'!$A:$A,1,FALSE)),Z9122,"Ecart Validé")</f>
        <v>valid</v>
      </c>
      <c r="R9122" t="s">
        <v>30</v>
      </c>
      <c r="X9122"/>
      <c r="Y9122"/>
      <c r="Z9122" t="s">
        <v>31</v>
      </c>
    </row>
    <row r="9123" spans="1:26" x14ac:dyDescent="0.3">
      <c r="A9123" t="s">
        <v>11714</v>
      </c>
      <c r="B9123" t="s">
        <v>3157</v>
      </c>
      <c r="C9123">
        <v>57775</v>
      </c>
      <c r="D9123" t="str">
        <f>+VLOOKUP(C9123,Param!K:L,2,FALSE)</f>
        <v>IDEX ENERGIES</v>
      </c>
      <c r="E9123" t="s">
        <v>4718</v>
      </c>
      <c r="F9123" t="s">
        <v>8617</v>
      </c>
      <c r="G9123" t="s">
        <v>29</v>
      </c>
      <c r="H9123" s="5">
        <v>13451.51</v>
      </c>
      <c r="I9123" s="5">
        <v>13451.5098</v>
      </c>
      <c r="J9123" s="5">
        <v>2.00000000404543E-4</v>
      </c>
      <c r="K9123" s="5">
        <v>13451.51</v>
      </c>
      <c r="L9123" s="5">
        <v>0</v>
      </c>
      <c r="M9123" t="str">
        <f>IF(ISERROR(VLOOKUP(A9123,'[1]Ecart validé'!$A:$A,1,FALSE)),Z9123,"Ecart Validé")</f>
        <v>valid</v>
      </c>
      <c r="R9123" t="s">
        <v>30</v>
      </c>
      <c r="X9123"/>
      <c r="Y9123"/>
      <c r="Z9123" t="s">
        <v>31</v>
      </c>
    </row>
    <row r="9124" spans="1:26" x14ac:dyDescent="0.3">
      <c r="A9124" t="s">
        <v>11715</v>
      </c>
      <c r="B9124" t="s">
        <v>3157</v>
      </c>
      <c r="C9124">
        <v>57775</v>
      </c>
      <c r="D9124" t="str">
        <f>+VLOOKUP(C9124,Param!K:L,2,FALSE)</f>
        <v>IDEX ENERGIES</v>
      </c>
      <c r="E9124" t="s">
        <v>4718</v>
      </c>
      <c r="F9124" t="s">
        <v>8260</v>
      </c>
      <c r="G9124" t="s">
        <v>29</v>
      </c>
      <c r="H9124" s="5">
        <v>10823.17</v>
      </c>
      <c r="I9124" s="5">
        <v>10823.17</v>
      </c>
      <c r="J9124" s="5">
        <v>0</v>
      </c>
      <c r="K9124" s="5">
        <v>10823.17</v>
      </c>
      <c r="L9124" s="5">
        <v>0</v>
      </c>
      <c r="M9124" t="str">
        <f>IF(ISERROR(VLOOKUP(A9124,'[1]Ecart validé'!$A:$A,1,FALSE)),Z9124,"Ecart Validé")</f>
        <v>valid</v>
      </c>
      <c r="R9124" t="s">
        <v>30</v>
      </c>
      <c r="X9124"/>
      <c r="Y9124"/>
      <c r="Z9124" t="s">
        <v>31</v>
      </c>
    </row>
    <row r="9125" spans="1:26" x14ac:dyDescent="0.3">
      <c r="A9125" t="s">
        <v>11716</v>
      </c>
      <c r="B9125" t="s">
        <v>3157</v>
      </c>
      <c r="C9125">
        <v>57775</v>
      </c>
      <c r="D9125" t="str">
        <f>+VLOOKUP(C9125,Param!K:L,2,FALSE)</f>
        <v>IDEX ENERGIES</v>
      </c>
      <c r="E9125" t="s">
        <v>4718</v>
      </c>
      <c r="F9125" t="s">
        <v>8262</v>
      </c>
      <c r="G9125" t="s">
        <v>29</v>
      </c>
      <c r="H9125" s="5">
        <v>14410.55</v>
      </c>
      <c r="I9125" s="5">
        <v>14410.55</v>
      </c>
      <c r="J9125" s="5">
        <v>0</v>
      </c>
      <c r="K9125" s="5">
        <v>14410.55</v>
      </c>
      <c r="L9125" s="5">
        <v>0</v>
      </c>
      <c r="M9125" t="str">
        <f>IF(ISERROR(VLOOKUP(A9125,'[1]Ecart validé'!$A:$A,1,FALSE)),Z9125,"Ecart Validé")</f>
        <v>valid</v>
      </c>
      <c r="R9125" t="s">
        <v>30</v>
      </c>
      <c r="X9125"/>
      <c r="Y9125"/>
      <c r="Z9125" t="s">
        <v>31</v>
      </c>
    </row>
    <row r="9126" spans="1:26" x14ac:dyDescent="0.3">
      <c r="A9126" t="s">
        <v>11717</v>
      </c>
      <c r="B9126" t="s">
        <v>3157</v>
      </c>
      <c r="C9126">
        <v>57775</v>
      </c>
      <c r="D9126" t="str">
        <f>+VLOOKUP(C9126,Param!K:L,2,FALSE)</f>
        <v>IDEX ENERGIES</v>
      </c>
      <c r="E9126" t="s">
        <v>4715</v>
      </c>
      <c r="F9126" t="s">
        <v>8264</v>
      </c>
      <c r="G9126" t="s">
        <v>29</v>
      </c>
      <c r="H9126" s="5">
        <v>14041.32</v>
      </c>
      <c r="I9126" s="5">
        <v>14041.3195</v>
      </c>
      <c r="J9126" s="5">
        <v>5.0000000010186297E-4</v>
      </c>
      <c r="K9126" s="5">
        <v>14041.32</v>
      </c>
      <c r="L9126" s="5">
        <v>0</v>
      </c>
      <c r="M9126" t="str">
        <f>IF(ISERROR(VLOOKUP(A9126,'[1]Ecart validé'!$A:$A,1,FALSE)),Z9126,"Ecart Validé")</f>
        <v>valid</v>
      </c>
      <c r="R9126" t="s">
        <v>30</v>
      </c>
      <c r="X9126"/>
      <c r="Y9126"/>
      <c r="Z9126" t="s">
        <v>31</v>
      </c>
    </row>
    <row r="9127" spans="1:26" x14ac:dyDescent="0.3">
      <c r="A9127" t="s">
        <v>11718</v>
      </c>
      <c r="B9127" t="s">
        <v>3157</v>
      </c>
      <c r="C9127">
        <v>57775</v>
      </c>
      <c r="D9127" t="str">
        <f>+VLOOKUP(C9127,Param!K:L,2,FALSE)</f>
        <v>IDEX ENERGIES</v>
      </c>
      <c r="E9127" t="s">
        <v>4715</v>
      </c>
      <c r="F9127" t="s">
        <v>8266</v>
      </c>
      <c r="G9127" t="s">
        <v>29</v>
      </c>
      <c r="H9127" s="5">
        <v>23445.68</v>
      </c>
      <c r="I9127" s="5">
        <v>23445.677500000002</v>
      </c>
      <c r="J9127" s="5">
        <v>2.4999999986903198E-3</v>
      </c>
      <c r="K9127" s="5">
        <v>23445.68</v>
      </c>
      <c r="L9127" s="5">
        <v>0</v>
      </c>
      <c r="M9127" t="str">
        <f>IF(ISERROR(VLOOKUP(A9127,'[1]Ecart validé'!$A:$A,1,FALSE)),Z9127,"Ecart Validé")</f>
        <v>valid</v>
      </c>
      <c r="R9127" t="s">
        <v>30</v>
      </c>
      <c r="X9127"/>
      <c r="Y9127"/>
      <c r="Z9127" t="s">
        <v>31</v>
      </c>
    </row>
    <row r="9128" spans="1:26" x14ac:dyDescent="0.3">
      <c r="A9128" t="s">
        <v>11719</v>
      </c>
      <c r="B9128" t="s">
        <v>3157</v>
      </c>
      <c r="C9128">
        <v>46299</v>
      </c>
      <c r="D9128" t="str">
        <f>+VLOOKUP(C9128,Param!K:L,2,FALSE)</f>
        <v>MAISON M.CHAPOUTIER</v>
      </c>
      <c r="E9128">
        <v>1253004</v>
      </c>
      <c r="F9128" t="s">
        <v>8617</v>
      </c>
      <c r="G9128" t="s">
        <v>29</v>
      </c>
      <c r="H9128" s="5">
        <v>32.340000000000003</v>
      </c>
      <c r="I9128" s="5">
        <v>32.340000000000003</v>
      </c>
      <c r="J9128" s="5">
        <v>0</v>
      </c>
      <c r="K9128" s="5">
        <v>32.340000000000003</v>
      </c>
      <c r="L9128" s="5">
        <v>0</v>
      </c>
      <c r="M9128" t="str">
        <f>IF(ISERROR(VLOOKUP(A9128,'[1]Ecart validé'!$A:$A,1,FALSE)),Z9128,"Ecart Validé")</f>
        <v>valid</v>
      </c>
      <c r="R9128" t="s">
        <v>30</v>
      </c>
      <c r="X9128"/>
      <c r="Y9128"/>
      <c r="Z9128" t="s">
        <v>31</v>
      </c>
    </row>
    <row r="9129" spans="1:26" x14ac:dyDescent="0.3">
      <c r="A9129" t="s">
        <v>11720</v>
      </c>
      <c r="B9129" t="s">
        <v>3157</v>
      </c>
      <c r="C9129">
        <v>46299</v>
      </c>
      <c r="D9129" t="str">
        <f>+VLOOKUP(C9129,Param!K:L,2,FALSE)</f>
        <v>MAISON M.CHAPOUTIER</v>
      </c>
      <c r="E9129">
        <v>1253004</v>
      </c>
      <c r="F9129" t="s">
        <v>8260</v>
      </c>
      <c r="G9129" t="s">
        <v>29</v>
      </c>
      <c r="H9129" s="5">
        <v>516.26</v>
      </c>
      <c r="I9129" s="5">
        <v>516.25800000000004</v>
      </c>
      <c r="J9129" s="5">
        <v>1.9999999999527002E-3</v>
      </c>
      <c r="K9129" s="5">
        <v>516.26</v>
      </c>
      <c r="L9129" s="5">
        <v>0</v>
      </c>
      <c r="M9129" t="str">
        <f>IF(ISERROR(VLOOKUP(A9129,'[1]Ecart validé'!$A:$A,1,FALSE)),Z9129,"Ecart Validé")</f>
        <v>valid</v>
      </c>
      <c r="R9129" t="s">
        <v>30</v>
      </c>
      <c r="X9129"/>
      <c r="Y9129"/>
      <c r="Z9129" t="s">
        <v>31</v>
      </c>
    </row>
    <row r="9130" spans="1:26" x14ac:dyDescent="0.3">
      <c r="A9130" t="s">
        <v>11721</v>
      </c>
      <c r="B9130" t="s">
        <v>3157</v>
      </c>
      <c r="C9130">
        <v>46299</v>
      </c>
      <c r="D9130" t="str">
        <f>+VLOOKUP(C9130,Param!K:L,2,FALSE)</f>
        <v>MAISON M.CHAPOUTIER</v>
      </c>
      <c r="E9130">
        <v>1253004</v>
      </c>
      <c r="F9130" t="s">
        <v>8262</v>
      </c>
      <c r="G9130" t="s">
        <v>29</v>
      </c>
      <c r="H9130" s="5">
        <v>1288.3900000000001</v>
      </c>
      <c r="I9130" s="5">
        <v>1288.386</v>
      </c>
      <c r="J9130" s="5">
        <v>4.0000000001327802E-3</v>
      </c>
      <c r="K9130" s="5">
        <v>1288.3900000000001</v>
      </c>
      <c r="L9130" s="5">
        <v>0</v>
      </c>
      <c r="M9130" t="str">
        <f>IF(ISERROR(VLOOKUP(A9130,'[1]Ecart validé'!$A:$A,1,FALSE)),Z9130,"Ecart Validé")</f>
        <v>valid</v>
      </c>
      <c r="R9130" t="s">
        <v>30</v>
      </c>
      <c r="X9130"/>
      <c r="Y9130"/>
      <c r="Z9130" t="s">
        <v>31</v>
      </c>
    </row>
    <row r="9131" spans="1:26" x14ac:dyDescent="0.3">
      <c r="A9131" t="s">
        <v>11722</v>
      </c>
      <c r="B9131" t="s">
        <v>3157</v>
      </c>
      <c r="C9131">
        <v>46299</v>
      </c>
      <c r="D9131" t="str">
        <f>+VLOOKUP(C9131,Param!K:L,2,FALSE)</f>
        <v>MAISON M.CHAPOUTIER</v>
      </c>
      <c r="E9131">
        <v>1253004</v>
      </c>
      <c r="F9131" t="s">
        <v>8264</v>
      </c>
      <c r="G9131" t="s">
        <v>29</v>
      </c>
      <c r="H9131" s="5">
        <v>1398.92</v>
      </c>
      <c r="I9131" s="5">
        <v>1398.924</v>
      </c>
      <c r="J9131" s="5">
        <v>-3.9999999999054099E-3</v>
      </c>
      <c r="K9131" s="5">
        <v>1398.92</v>
      </c>
      <c r="L9131" s="5">
        <v>0</v>
      </c>
      <c r="M9131" t="str">
        <f>IF(ISERROR(VLOOKUP(A9131,'[1]Ecart validé'!$A:$A,1,FALSE)),Z9131,"Ecart Validé")</f>
        <v>valid</v>
      </c>
      <c r="R9131" t="s">
        <v>30</v>
      </c>
      <c r="X9131"/>
      <c r="Y9131"/>
      <c r="Z9131" t="s">
        <v>31</v>
      </c>
    </row>
    <row r="9132" spans="1:26" x14ac:dyDescent="0.3">
      <c r="A9132" t="s">
        <v>11723</v>
      </c>
      <c r="B9132" t="s">
        <v>3157</v>
      </c>
      <c r="C9132">
        <v>46299</v>
      </c>
      <c r="D9132" t="str">
        <f>+VLOOKUP(C9132,Param!K:L,2,FALSE)</f>
        <v>MAISON M.CHAPOUTIER</v>
      </c>
      <c r="E9132">
        <v>1253004</v>
      </c>
      <c r="F9132" t="s">
        <v>8266</v>
      </c>
      <c r="G9132" t="s">
        <v>29</v>
      </c>
      <c r="H9132" s="5">
        <v>3308.19</v>
      </c>
      <c r="I9132" s="5">
        <v>3308.1959999999999</v>
      </c>
      <c r="J9132" s="5">
        <v>-5.9999999998581102E-3</v>
      </c>
      <c r="K9132" s="5">
        <v>3308.19</v>
      </c>
      <c r="L9132" s="5">
        <v>0</v>
      </c>
      <c r="M9132" t="str">
        <f>IF(ISERROR(VLOOKUP(A9132,'[1]Ecart validé'!$A:$A,1,FALSE)),Z9132,"Ecart Validé")</f>
        <v>valid</v>
      </c>
      <c r="R9132" t="s">
        <v>30</v>
      </c>
      <c r="X9132"/>
      <c r="Y9132"/>
      <c r="Z9132" t="s">
        <v>31</v>
      </c>
    </row>
    <row r="9133" spans="1:26" x14ac:dyDescent="0.3">
      <c r="A9133" t="s">
        <v>11724</v>
      </c>
      <c r="B9133" t="s">
        <v>3157</v>
      </c>
      <c r="C9133">
        <v>61568</v>
      </c>
      <c r="D9133" t="str">
        <f>+VLOOKUP(C9133,Param!K:L,2,FALSE)</f>
        <v>PLOMBERIE CHAUFFAGE VENTILATION ENTRETIEN (PCVE)</v>
      </c>
      <c r="E9133">
        <v>28280078</v>
      </c>
      <c r="F9133" t="s">
        <v>8260</v>
      </c>
      <c r="G9133" t="s">
        <v>29</v>
      </c>
      <c r="H9133" s="5">
        <v>7761.9</v>
      </c>
      <c r="I9133" s="5">
        <v>7761.9053999999996</v>
      </c>
      <c r="J9133" s="5">
        <v>-5.4000000000087303E-3</v>
      </c>
      <c r="K9133" s="5">
        <v>7761.9</v>
      </c>
      <c r="L9133" s="5">
        <v>0</v>
      </c>
      <c r="M9133" t="str">
        <f>IF(ISERROR(VLOOKUP(A9133,'[1]Ecart validé'!$A:$A,1,FALSE)),Z9133,"Ecart Validé")</f>
        <v>valid</v>
      </c>
      <c r="R9133" t="s">
        <v>30</v>
      </c>
      <c r="X9133"/>
      <c r="Y9133"/>
      <c r="Z9133" t="s">
        <v>31</v>
      </c>
    </row>
    <row r="9134" spans="1:26" x14ac:dyDescent="0.3">
      <c r="A9134" t="s">
        <v>11725</v>
      </c>
      <c r="B9134" t="s">
        <v>3157</v>
      </c>
      <c r="C9134">
        <v>61568</v>
      </c>
      <c r="D9134" t="str">
        <f>+VLOOKUP(C9134,Param!K:L,2,FALSE)</f>
        <v>PLOMBERIE CHAUFFAGE VENTILATION ENTRETIEN (PCVE)</v>
      </c>
      <c r="E9134">
        <v>28280078</v>
      </c>
      <c r="F9134" t="s">
        <v>8262</v>
      </c>
      <c r="G9134" t="s">
        <v>29</v>
      </c>
      <c r="H9134" s="5">
        <v>14794.52</v>
      </c>
      <c r="I9134" s="5">
        <v>14794.5172</v>
      </c>
      <c r="J9134" s="5">
        <v>2.8000000002066298E-3</v>
      </c>
      <c r="K9134" s="5">
        <v>14794.52</v>
      </c>
      <c r="L9134" s="5">
        <v>0</v>
      </c>
      <c r="M9134" t="str">
        <f>IF(ISERROR(VLOOKUP(A9134,'[1]Ecart validé'!$A:$A,1,FALSE)),Z9134,"Ecart Validé")</f>
        <v>valid</v>
      </c>
      <c r="R9134" t="s">
        <v>30</v>
      </c>
      <c r="X9134"/>
      <c r="Y9134"/>
      <c r="Z9134" t="s">
        <v>31</v>
      </c>
    </row>
    <row r="9135" spans="1:26" x14ac:dyDescent="0.3">
      <c r="A9135" t="s">
        <v>11726</v>
      </c>
      <c r="B9135" t="s">
        <v>3157</v>
      </c>
      <c r="C9135">
        <v>61568</v>
      </c>
      <c r="D9135" t="str">
        <f>+VLOOKUP(C9135,Param!K:L,2,FALSE)</f>
        <v>PLOMBERIE CHAUFFAGE VENTILATION ENTRETIEN (PCVE)</v>
      </c>
      <c r="E9135">
        <v>28280078</v>
      </c>
      <c r="F9135" t="s">
        <v>8264</v>
      </c>
      <c r="G9135" t="s">
        <v>29</v>
      </c>
      <c r="H9135" s="5">
        <v>7737.78</v>
      </c>
      <c r="I9135" s="5">
        <v>7737.7744000000002</v>
      </c>
      <c r="J9135" s="5">
        <v>5.5999999995037797E-3</v>
      </c>
      <c r="K9135" s="5">
        <v>7737.78</v>
      </c>
      <c r="L9135" s="5">
        <v>0</v>
      </c>
      <c r="M9135" t="str">
        <f>IF(ISERROR(VLOOKUP(A9135,'[1]Ecart validé'!$A:$A,1,FALSE)),Z9135,"Ecart Validé")</f>
        <v>valid</v>
      </c>
      <c r="R9135" t="s">
        <v>30</v>
      </c>
      <c r="X9135"/>
      <c r="Y9135"/>
      <c r="Z9135" t="s">
        <v>31</v>
      </c>
    </row>
    <row r="9136" spans="1:26" x14ac:dyDescent="0.3">
      <c r="A9136" t="s">
        <v>11727</v>
      </c>
      <c r="B9136" t="s">
        <v>3157</v>
      </c>
      <c r="C9136">
        <v>61568</v>
      </c>
      <c r="D9136" t="str">
        <f>+VLOOKUP(C9136,Param!K:L,2,FALSE)</f>
        <v>PLOMBERIE CHAUFFAGE VENTILATION ENTRETIEN (PCVE)</v>
      </c>
      <c r="E9136">
        <v>28280078</v>
      </c>
      <c r="F9136" t="s">
        <v>8266</v>
      </c>
      <c r="G9136" t="s">
        <v>29</v>
      </c>
      <c r="H9136" s="5">
        <v>10038.82</v>
      </c>
      <c r="I9136" s="5">
        <v>10038.8266</v>
      </c>
      <c r="J9136" s="5">
        <v>-6.6000000006170003E-3</v>
      </c>
      <c r="K9136" s="5">
        <v>10038.82</v>
      </c>
      <c r="L9136" s="5">
        <v>0</v>
      </c>
      <c r="M9136" t="str">
        <f>IF(ISERROR(VLOOKUP(A9136,'[1]Ecart validé'!$A:$A,1,FALSE)),Z9136,"Ecart Validé")</f>
        <v>valid</v>
      </c>
      <c r="R9136" t="s">
        <v>30</v>
      </c>
      <c r="X9136"/>
      <c r="Y9136"/>
      <c r="Z9136" t="s">
        <v>31</v>
      </c>
    </row>
    <row r="9137" spans="1:26" x14ac:dyDescent="0.3">
      <c r="A9137" t="s">
        <v>11728</v>
      </c>
      <c r="B9137" t="s">
        <v>3157</v>
      </c>
      <c r="C9137">
        <v>44685</v>
      </c>
      <c r="D9137" t="str">
        <f>+VLOOKUP(C9137,Param!K:L,2,FALSE)</f>
        <v>LANSON INTERNATIONAL DIFFUSION</v>
      </c>
      <c r="E9137">
        <v>19218007</v>
      </c>
      <c r="F9137" t="s">
        <v>8260</v>
      </c>
      <c r="G9137" t="s">
        <v>29</v>
      </c>
      <c r="H9137" s="5">
        <v>1069.4100000000001</v>
      </c>
      <c r="I9137" s="5">
        <v>1069.4055000000001</v>
      </c>
      <c r="J9137" s="5">
        <v>4.5000000000072699E-3</v>
      </c>
      <c r="K9137" s="5">
        <v>1069.4100000000001</v>
      </c>
      <c r="L9137" s="5">
        <v>0</v>
      </c>
      <c r="M9137" t="str">
        <f>IF(ISERROR(VLOOKUP(A9137,'[1]Ecart validé'!$A:$A,1,FALSE)),Z9137,"Ecart Validé")</f>
        <v>valid</v>
      </c>
      <c r="R9137" t="s">
        <v>30</v>
      </c>
      <c r="X9137"/>
      <c r="Y9137"/>
      <c r="Z9137" t="s">
        <v>31</v>
      </c>
    </row>
    <row r="9138" spans="1:26" x14ac:dyDescent="0.3">
      <c r="A9138" t="s">
        <v>11729</v>
      </c>
      <c r="B9138" t="s">
        <v>3157</v>
      </c>
      <c r="C9138">
        <v>44685</v>
      </c>
      <c r="D9138" t="str">
        <f>+VLOOKUP(C9138,Param!K:L,2,FALSE)</f>
        <v>LANSON INTERNATIONAL DIFFUSION</v>
      </c>
      <c r="E9138">
        <v>19218007</v>
      </c>
      <c r="F9138" t="s">
        <v>8262</v>
      </c>
      <c r="G9138" t="s">
        <v>29</v>
      </c>
      <c r="H9138" s="5">
        <v>2748.6</v>
      </c>
      <c r="I9138" s="5">
        <v>2748.5954999999999</v>
      </c>
      <c r="J9138" s="5">
        <v>4.5000000000072699E-3</v>
      </c>
      <c r="K9138" s="5">
        <v>2748.6</v>
      </c>
      <c r="L9138" s="5">
        <v>0</v>
      </c>
      <c r="M9138" t="str">
        <f>IF(ISERROR(VLOOKUP(A9138,'[1]Ecart validé'!$A:$A,1,FALSE)),Z9138,"Ecart Validé")</f>
        <v>valid</v>
      </c>
      <c r="R9138" t="s">
        <v>30</v>
      </c>
      <c r="X9138"/>
      <c r="Y9138"/>
      <c r="Z9138" t="s">
        <v>31</v>
      </c>
    </row>
    <row r="9139" spans="1:26" x14ac:dyDescent="0.3">
      <c r="A9139" t="s">
        <v>11730</v>
      </c>
      <c r="B9139" t="s">
        <v>3157</v>
      </c>
      <c r="C9139">
        <v>44685</v>
      </c>
      <c r="D9139" t="str">
        <f>+VLOOKUP(C9139,Param!K:L,2,FALSE)</f>
        <v>LANSON INTERNATIONAL DIFFUSION</v>
      </c>
      <c r="E9139">
        <v>19218007</v>
      </c>
      <c r="F9139" t="s">
        <v>8264</v>
      </c>
      <c r="G9139" t="s">
        <v>29</v>
      </c>
      <c r="H9139" s="5">
        <v>3306.7</v>
      </c>
      <c r="I9139" s="5">
        <v>3306.7044999999998</v>
      </c>
      <c r="J9139" s="5">
        <v>-4.5000000000072699E-3</v>
      </c>
      <c r="K9139" s="5">
        <v>3306.7</v>
      </c>
      <c r="L9139" s="5">
        <v>0</v>
      </c>
      <c r="M9139" t="str">
        <f>IF(ISERROR(VLOOKUP(A9139,'[1]Ecart validé'!$A:$A,1,FALSE)),Z9139,"Ecart Validé")</f>
        <v>valid</v>
      </c>
      <c r="R9139" t="s">
        <v>30</v>
      </c>
      <c r="X9139"/>
      <c r="Y9139"/>
      <c r="Z9139" t="s">
        <v>31</v>
      </c>
    </row>
    <row r="9140" spans="1:26" x14ac:dyDescent="0.3">
      <c r="A9140" t="s">
        <v>11731</v>
      </c>
      <c r="B9140" t="s">
        <v>3157</v>
      </c>
      <c r="C9140">
        <v>44685</v>
      </c>
      <c r="D9140" t="str">
        <f>+VLOOKUP(C9140,Param!K:L,2,FALSE)</f>
        <v>LANSON INTERNATIONAL DIFFUSION</v>
      </c>
      <c r="E9140">
        <v>19218007</v>
      </c>
      <c r="F9140" t="s">
        <v>8266</v>
      </c>
      <c r="G9140" t="s">
        <v>29</v>
      </c>
      <c r="H9140" s="5">
        <v>5586.44</v>
      </c>
      <c r="I9140" s="5">
        <v>5586.4375</v>
      </c>
      <c r="J9140" s="5">
        <v>2.4999999995998202E-3</v>
      </c>
      <c r="K9140" s="5">
        <v>5586.44</v>
      </c>
      <c r="L9140" s="5">
        <v>0</v>
      </c>
      <c r="M9140" t="str">
        <f>IF(ISERROR(VLOOKUP(A9140,'[1]Ecart validé'!$A:$A,1,FALSE)),Z9140,"Ecart Validé")</f>
        <v>valid</v>
      </c>
      <c r="R9140" t="s">
        <v>30</v>
      </c>
      <c r="X9140"/>
      <c r="Y9140"/>
      <c r="Z9140" t="s">
        <v>31</v>
      </c>
    </row>
    <row r="9141" spans="1:26" x14ac:dyDescent="0.3">
      <c r="A9141" t="s">
        <v>11732</v>
      </c>
      <c r="B9141" t="s">
        <v>3157</v>
      </c>
      <c r="C9141">
        <v>47194</v>
      </c>
      <c r="D9141" t="str">
        <f>+VLOOKUP(C9141,Param!K:L,2,FALSE)</f>
        <v>TV GETAL</v>
      </c>
      <c r="E9141">
        <v>29257025</v>
      </c>
      <c r="F9141" t="s">
        <v>8617</v>
      </c>
      <c r="G9141" t="s">
        <v>29</v>
      </c>
      <c r="H9141" s="5">
        <v>12143.27</v>
      </c>
      <c r="I9141" s="5">
        <v>12143.271000000001</v>
      </c>
      <c r="J9141" s="5">
        <v>-1.0000000002037201E-3</v>
      </c>
      <c r="K9141" s="5">
        <v>12143.27</v>
      </c>
      <c r="L9141" s="5">
        <v>0</v>
      </c>
      <c r="M9141" t="str">
        <f>IF(ISERROR(VLOOKUP(A9141,'[1]Ecart validé'!$A:$A,1,FALSE)),Z9141,"Ecart Validé")</f>
        <v>valid</v>
      </c>
      <c r="R9141" t="s">
        <v>30</v>
      </c>
      <c r="X9141"/>
      <c r="Y9141"/>
      <c r="Z9141" t="s">
        <v>31</v>
      </c>
    </row>
    <row r="9142" spans="1:26" x14ac:dyDescent="0.3">
      <c r="A9142" t="s">
        <v>11733</v>
      </c>
      <c r="B9142" t="s">
        <v>3157</v>
      </c>
      <c r="C9142">
        <v>47194</v>
      </c>
      <c r="D9142" t="str">
        <f>+VLOOKUP(C9142,Param!K:L,2,FALSE)</f>
        <v>TV GETAL</v>
      </c>
      <c r="E9142">
        <v>29257025</v>
      </c>
      <c r="F9142" t="s">
        <v>8260</v>
      </c>
      <c r="G9142" t="s">
        <v>29</v>
      </c>
      <c r="H9142" s="5">
        <v>2225.0700000000002</v>
      </c>
      <c r="I9142" s="5">
        <v>2225.0720000000001</v>
      </c>
      <c r="J9142" s="5">
        <v>-1.9999999999527002E-3</v>
      </c>
      <c r="K9142" s="5">
        <v>2225.0700000000002</v>
      </c>
      <c r="L9142" s="5">
        <v>0</v>
      </c>
      <c r="M9142" t="str">
        <f>IF(ISERROR(VLOOKUP(A9142,'[1]Ecart validé'!$A:$A,1,FALSE)),Z9142,"Ecart Validé")</f>
        <v>valid</v>
      </c>
      <c r="R9142" t="s">
        <v>30</v>
      </c>
      <c r="X9142"/>
      <c r="Y9142"/>
      <c r="Z9142" t="s">
        <v>31</v>
      </c>
    </row>
    <row r="9143" spans="1:26" x14ac:dyDescent="0.3">
      <c r="A9143" t="s">
        <v>11734</v>
      </c>
      <c r="B9143" t="s">
        <v>3157</v>
      </c>
      <c r="C9143">
        <v>47194</v>
      </c>
      <c r="D9143" t="str">
        <f>+VLOOKUP(C9143,Param!K:L,2,FALSE)</f>
        <v>TV GETAL</v>
      </c>
      <c r="E9143">
        <v>29257025</v>
      </c>
      <c r="F9143" t="s">
        <v>8262</v>
      </c>
      <c r="G9143" t="s">
        <v>29</v>
      </c>
      <c r="H9143" s="5">
        <v>2629.89</v>
      </c>
      <c r="I9143" s="5">
        <v>2629.8885</v>
      </c>
      <c r="J9143" s="5">
        <v>1.49999999985084E-3</v>
      </c>
      <c r="K9143" s="5">
        <v>2629.89</v>
      </c>
      <c r="L9143" s="5">
        <v>0</v>
      </c>
      <c r="M9143" t="str">
        <f>IF(ISERROR(VLOOKUP(A9143,'[1]Ecart validé'!$A:$A,1,FALSE)),Z9143,"Ecart Validé")</f>
        <v>valid</v>
      </c>
      <c r="R9143" t="s">
        <v>30</v>
      </c>
      <c r="X9143"/>
      <c r="Y9143"/>
      <c r="Z9143" t="s">
        <v>31</v>
      </c>
    </row>
    <row r="9144" spans="1:26" x14ac:dyDescent="0.3">
      <c r="A9144" t="s">
        <v>11735</v>
      </c>
      <c r="B9144" t="s">
        <v>3157</v>
      </c>
      <c r="C9144">
        <v>47194</v>
      </c>
      <c r="D9144" t="str">
        <f>+VLOOKUP(C9144,Param!K:L,2,FALSE)</f>
        <v>TV GETAL</v>
      </c>
      <c r="E9144">
        <v>29257025</v>
      </c>
      <c r="F9144" t="s">
        <v>8264</v>
      </c>
      <c r="G9144" t="s">
        <v>29</v>
      </c>
      <c r="H9144" s="5">
        <v>3222.21</v>
      </c>
      <c r="I9144" s="5">
        <v>3222.2114999999999</v>
      </c>
      <c r="J9144" s="5">
        <v>-1.49999999985084E-3</v>
      </c>
      <c r="K9144" s="5">
        <v>3222.21</v>
      </c>
      <c r="L9144" s="5">
        <v>0</v>
      </c>
      <c r="M9144" t="str">
        <f>IF(ISERROR(VLOOKUP(A9144,'[1]Ecart validé'!$A:$A,1,FALSE)),Z9144,"Ecart Validé")</f>
        <v>valid</v>
      </c>
      <c r="R9144" t="s">
        <v>30</v>
      </c>
      <c r="X9144"/>
      <c r="Y9144"/>
      <c r="Z9144" t="s">
        <v>31</v>
      </c>
    </row>
    <row r="9145" spans="1:26" x14ac:dyDescent="0.3">
      <c r="A9145" t="s">
        <v>11736</v>
      </c>
      <c r="B9145" t="s">
        <v>3157</v>
      </c>
      <c r="C9145">
        <v>47194</v>
      </c>
      <c r="D9145" t="str">
        <f>+VLOOKUP(C9145,Param!K:L,2,FALSE)</f>
        <v>TV GETAL</v>
      </c>
      <c r="E9145">
        <v>29257025</v>
      </c>
      <c r="F9145" t="s">
        <v>8266</v>
      </c>
      <c r="G9145" t="s">
        <v>29</v>
      </c>
      <c r="H9145" s="5">
        <v>4325.49</v>
      </c>
      <c r="I9145" s="5">
        <v>4325.4825000000001</v>
      </c>
      <c r="J9145" s="5">
        <v>7.49999999970896E-3</v>
      </c>
      <c r="K9145" s="5">
        <v>4325.49</v>
      </c>
      <c r="L9145" s="5">
        <v>0</v>
      </c>
      <c r="M9145" t="str">
        <f>IF(ISERROR(VLOOKUP(A9145,'[1]Ecart validé'!$A:$A,1,FALSE)),Z9145,"Ecart Validé")</f>
        <v>valid</v>
      </c>
      <c r="R9145" t="s">
        <v>30</v>
      </c>
      <c r="X9145"/>
      <c r="Y9145"/>
      <c r="Z9145" t="s">
        <v>31</v>
      </c>
    </row>
    <row r="9146" spans="1:26" x14ac:dyDescent="0.3">
      <c r="A9146" t="s">
        <v>11737</v>
      </c>
      <c r="B9146" t="s">
        <v>3157</v>
      </c>
      <c r="C9146">
        <v>44411</v>
      </c>
      <c r="D9146" t="str">
        <f>+VLOOKUP(C9146,Param!K:L,2,FALSE)</f>
        <v>JDC</v>
      </c>
      <c r="E9146">
        <v>29294027</v>
      </c>
      <c r="F9146" t="s">
        <v>8617</v>
      </c>
      <c r="G9146" t="s">
        <v>29</v>
      </c>
      <c r="H9146" s="5">
        <v>3443.2</v>
      </c>
      <c r="I9146" s="5">
        <v>3443.2040000000002</v>
      </c>
      <c r="J9146" s="5">
        <v>-4.0000000003601599E-3</v>
      </c>
      <c r="K9146" s="5">
        <v>3443.2</v>
      </c>
      <c r="L9146" s="5">
        <v>0</v>
      </c>
      <c r="M9146" t="str">
        <f>IF(ISERROR(VLOOKUP(A9146,'[1]Ecart validé'!$A:$A,1,FALSE)),Z9146,"Ecart Validé")</f>
        <v>valid</v>
      </c>
      <c r="R9146" t="s">
        <v>30</v>
      </c>
      <c r="X9146"/>
      <c r="Y9146"/>
      <c r="Z9146" t="s">
        <v>31</v>
      </c>
    </row>
    <row r="9147" spans="1:26" x14ac:dyDescent="0.3">
      <c r="A9147" t="s">
        <v>11738</v>
      </c>
      <c r="B9147" t="s">
        <v>3157</v>
      </c>
      <c r="C9147">
        <v>44411</v>
      </c>
      <c r="D9147" t="str">
        <f>+VLOOKUP(C9147,Param!K:L,2,FALSE)</f>
        <v>JDC</v>
      </c>
      <c r="E9147">
        <v>29294027</v>
      </c>
      <c r="F9147" t="s">
        <v>8260</v>
      </c>
      <c r="G9147" t="s">
        <v>29</v>
      </c>
      <c r="H9147" s="5">
        <v>4098.55</v>
      </c>
      <c r="I9147" s="5">
        <v>4098.55</v>
      </c>
      <c r="J9147" s="5">
        <v>0</v>
      </c>
      <c r="K9147" s="5">
        <v>4098.55</v>
      </c>
      <c r="L9147" s="5">
        <v>0</v>
      </c>
      <c r="M9147" t="str">
        <f>IF(ISERROR(VLOOKUP(A9147,'[1]Ecart validé'!$A:$A,1,FALSE)),Z9147,"Ecart Validé")</f>
        <v>valid</v>
      </c>
      <c r="R9147" t="s">
        <v>30</v>
      </c>
      <c r="X9147"/>
      <c r="Y9147"/>
      <c r="Z9147" t="s">
        <v>31</v>
      </c>
    </row>
    <row r="9148" spans="1:26" x14ac:dyDescent="0.3">
      <c r="A9148" t="s">
        <v>11739</v>
      </c>
      <c r="B9148" t="s">
        <v>3157</v>
      </c>
      <c r="C9148">
        <v>44411</v>
      </c>
      <c r="D9148" t="str">
        <f>+VLOOKUP(C9148,Param!K:L,2,FALSE)</f>
        <v>JDC</v>
      </c>
      <c r="E9148">
        <v>29294027</v>
      </c>
      <c r="F9148" t="s">
        <v>8262</v>
      </c>
      <c r="G9148" t="s">
        <v>29</v>
      </c>
      <c r="H9148" s="5">
        <v>6059.27</v>
      </c>
      <c r="I9148" s="5">
        <v>6059.2719999999999</v>
      </c>
      <c r="J9148" s="5">
        <v>-1.9999999994979498E-3</v>
      </c>
      <c r="K9148" s="5">
        <v>6059.27</v>
      </c>
      <c r="L9148" s="5">
        <v>0</v>
      </c>
      <c r="M9148" t="str">
        <f>IF(ISERROR(VLOOKUP(A9148,'[1]Ecart validé'!$A:$A,1,FALSE)),Z9148,"Ecart Validé")</f>
        <v>valid</v>
      </c>
      <c r="R9148" t="s">
        <v>30</v>
      </c>
      <c r="X9148"/>
      <c r="Y9148"/>
      <c r="Z9148" t="s">
        <v>31</v>
      </c>
    </row>
    <row r="9149" spans="1:26" x14ac:dyDescent="0.3">
      <c r="A9149" t="s">
        <v>11740</v>
      </c>
      <c r="B9149" t="s">
        <v>3157</v>
      </c>
      <c r="C9149">
        <v>44411</v>
      </c>
      <c r="D9149" t="str">
        <f>+VLOOKUP(C9149,Param!K:L,2,FALSE)</f>
        <v>JDC</v>
      </c>
      <c r="E9149">
        <v>29294027</v>
      </c>
      <c r="F9149" t="s">
        <v>8264</v>
      </c>
      <c r="G9149" t="s">
        <v>29</v>
      </c>
      <c r="H9149" s="5">
        <v>13167.13</v>
      </c>
      <c r="I9149" s="5">
        <v>13167.130499999999</v>
      </c>
      <c r="J9149" s="5">
        <v>-5.0000000010186297E-4</v>
      </c>
      <c r="K9149" s="5">
        <v>13167.13</v>
      </c>
      <c r="L9149" s="5">
        <v>0</v>
      </c>
      <c r="M9149" t="str">
        <f>IF(ISERROR(VLOOKUP(A9149,'[1]Ecart validé'!$A:$A,1,FALSE)),Z9149,"Ecart Validé")</f>
        <v>valid</v>
      </c>
      <c r="R9149" t="s">
        <v>30</v>
      </c>
      <c r="X9149"/>
      <c r="Y9149"/>
      <c r="Z9149" t="s">
        <v>31</v>
      </c>
    </row>
    <row r="9150" spans="1:26" x14ac:dyDescent="0.3">
      <c r="A9150" t="s">
        <v>11741</v>
      </c>
      <c r="B9150" t="s">
        <v>3157</v>
      </c>
      <c r="C9150">
        <v>44411</v>
      </c>
      <c r="D9150" t="str">
        <f>+VLOOKUP(C9150,Param!K:L,2,FALSE)</f>
        <v>JDC</v>
      </c>
      <c r="E9150">
        <v>29294027</v>
      </c>
      <c r="F9150" t="s">
        <v>8266</v>
      </c>
      <c r="G9150" t="s">
        <v>29</v>
      </c>
      <c r="H9150" s="5">
        <v>20176.080000000002</v>
      </c>
      <c r="I9150" s="5">
        <v>20176.073499999999</v>
      </c>
      <c r="J9150" s="5">
        <v>6.5000000031432102E-3</v>
      </c>
      <c r="K9150" s="5">
        <v>20176.080000000002</v>
      </c>
      <c r="L9150" s="5">
        <v>0</v>
      </c>
      <c r="M9150" t="str">
        <f>IF(ISERROR(VLOOKUP(A9150,'[1]Ecart validé'!$A:$A,1,FALSE)),Z9150,"Ecart Validé")</f>
        <v>valid</v>
      </c>
      <c r="R9150" t="s">
        <v>30</v>
      </c>
      <c r="X9150"/>
      <c r="Y9150"/>
      <c r="Z9150" t="s">
        <v>31</v>
      </c>
    </row>
    <row r="9151" spans="1:26" x14ac:dyDescent="0.3">
      <c r="A9151" t="s">
        <v>11742</v>
      </c>
      <c r="B9151" t="s">
        <v>3157</v>
      </c>
      <c r="C9151">
        <v>43566</v>
      </c>
      <c r="D9151" t="str">
        <f>+VLOOKUP(C9151,Param!K:L,2,FALSE)</f>
        <v>NILFISK</v>
      </c>
      <c r="E9151">
        <v>29253037</v>
      </c>
      <c r="F9151" t="s">
        <v>8617</v>
      </c>
      <c r="G9151" t="s">
        <v>29</v>
      </c>
      <c r="H9151" s="5">
        <v>905.35</v>
      </c>
      <c r="I9151" s="5">
        <v>905.35050000000001</v>
      </c>
      <c r="J9151" s="5">
        <v>-4.9999999998817603E-4</v>
      </c>
      <c r="K9151" s="5">
        <v>905.35</v>
      </c>
      <c r="L9151" s="5">
        <v>0</v>
      </c>
      <c r="M9151" t="str">
        <f>IF(ISERROR(VLOOKUP(A9151,'[1]Ecart validé'!$A:$A,1,FALSE)),Z9151,"Ecart Validé")</f>
        <v>valid</v>
      </c>
      <c r="R9151" t="s">
        <v>30</v>
      </c>
      <c r="T9151" s="41"/>
      <c r="X9151"/>
      <c r="Y9151"/>
      <c r="Z9151" t="s">
        <v>31</v>
      </c>
    </row>
    <row r="9152" spans="1:26" x14ac:dyDescent="0.3">
      <c r="A9152" t="s">
        <v>11743</v>
      </c>
      <c r="B9152" t="s">
        <v>3157</v>
      </c>
      <c r="C9152">
        <v>43566</v>
      </c>
      <c r="D9152" t="str">
        <f>+VLOOKUP(C9152,Param!K:L,2,FALSE)</f>
        <v>NILFISK</v>
      </c>
      <c r="E9152">
        <v>29253037</v>
      </c>
      <c r="F9152" t="s">
        <v>8260</v>
      </c>
      <c r="G9152" t="s">
        <v>29</v>
      </c>
      <c r="H9152" s="5">
        <v>1795.75</v>
      </c>
      <c r="I9152" s="5">
        <v>1795.7483999999999</v>
      </c>
      <c r="J9152" s="5">
        <v>1.6000000000531099E-3</v>
      </c>
      <c r="K9152" s="5">
        <v>1795.75</v>
      </c>
      <c r="L9152" s="5">
        <v>0</v>
      </c>
      <c r="M9152" t="str">
        <f>IF(ISERROR(VLOOKUP(A9152,'[1]Ecart validé'!$A:$A,1,FALSE)),Z9152,"Ecart Validé")</f>
        <v>valid</v>
      </c>
      <c r="R9152" t="s">
        <v>30</v>
      </c>
      <c r="X9152"/>
      <c r="Y9152"/>
      <c r="Z9152" t="s">
        <v>31</v>
      </c>
    </row>
    <row r="9153" spans="1:26" x14ac:dyDescent="0.3">
      <c r="A9153" t="s">
        <v>11744</v>
      </c>
      <c r="B9153" t="s">
        <v>3157</v>
      </c>
      <c r="C9153">
        <v>43566</v>
      </c>
      <c r="D9153" t="str">
        <f>+VLOOKUP(C9153,Param!K:L,2,FALSE)</f>
        <v>NILFISK</v>
      </c>
      <c r="E9153">
        <v>29253037</v>
      </c>
      <c r="F9153" t="s">
        <v>8262</v>
      </c>
      <c r="G9153" t="s">
        <v>29</v>
      </c>
      <c r="H9153" s="5">
        <v>2833.89</v>
      </c>
      <c r="I9153" s="5">
        <v>2833.8921</v>
      </c>
      <c r="J9153" s="5">
        <v>-2.1000000001549701E-3</v>
      </c>
      <c r="K9153" s="5">
        <v>2833.89</v>
      </c>
      <c r="L9153" s="5">
        <v>0</v>
      </c>
      <c r="M9153" t="str">
        <f>IF(ISERROR(VLOOKUP(A9153,'[1]Ecart validé'!$A:$A,1,FALSE)),Z9153,"Ecart Validé")</f>
        <v>valid</v>
      </c>
      <c r="R9153" t="s">
        <v>30</v>
      </c>
      <c r="T9153" s="41"/>
      <c r="X9153"/>
      <c r="Y9153"/>
      <c r="Z9153" t="s">
        <v>31</v>
      </c>
    </row>
    <row r="9154" spans="1:26" x14ac:dyDescent="0.3">
      <c r="A9154" t="s">
        <v>11745</v>
      </c>
      <c r="B9154" t="s">
        <v>3157</v>
      </c>
      <c r="C9154">
        <v>43566</v>
      </c>
      <c r="D9154" t="str">
        <f>+VLOOKUP(C9154,Param!K:L,2,FALSE)</f>
        <v>NILFISK</v>
      </c>
      <c r="E9154">
        <v>29253037</v>
      </c>
      <c r="F9154" t="s">
        <v>8264</v>
      </c>
      <c r="G9154" t="s">
        <v>29</v>
      </c>
      <c r="H9154" s="5">
        <v>4457.68</v>
      </c>
      <c r="I9154" s="5">
        <v>4457.6837999999998</v>
      </c>
      <c r="J9154" s="5">
        <v>-3.7999999995008602E-3</v>
      </c>
      <c r="K9154" s="5">
        <v>4457.68</v>
      </c>
      <c r="L9154" s="5">
        <v>0</v>
      </c>
      <c r="M9154" t="str">
        <f>IF(ISERROR(VLOOKUP(A9154,'[1]Ecart validé'!$A:$A,1,FALSE)),Z9154,"Ecart Validé")</f>
        <v>valid</v>
      </c>
      <c r="R9154" t="s">
        <v>30</v>
      </c>
      <c r="X9154"/>
      <c r="Y9154"/>
      <c r="Z9154" t="s">
        <v>31</v>
      </c>
    </row>
    <row r="9155" spans="1:26" x14ac:dyDescent="0.3">
      <c r="A9155" t="s">
        <v>11746</v>
      </c>
      <c r="B9155" t="s">
        <v>3157</v>
      </c>
      <c r="C9155">
        <v>43566</v>
      </c>
      <c r="D9155" t="str">
        <f>+VLOOKUP(C9155,Param!K:L,2,FALSE)</f>
        <v>NILFISK</v>
      </c>
      <c r="E9155">
        <v>29253037</v>
      </c>
      <c r="F9155" t="s">
        <v>8266</v>
      </c>
      <c r="G9155" t="s">
        <v>29</v>
      </c>
      <c r="H9155" s="5">
        <v>6829.95</v>
      </c>
      <c r="I9155" s="5">
        <v>6829.9542000000001</v>
      </c>
      <c r="J9155" s="5">
        <v>-4.2000000003099497E-3</v>
      </c>
      <c r="K9155" s="5">
        <v>6829.95</v>
      </c>
      <c r="L9155" s="5">
        <v>0</v>
      </c>
      <c r="M9155" t="str">
        <f>IF(ISERROR(VLOOKUP(A9155,'[1]Ecart validé'!$A:$A,1,FALSE)),Z9155,"Ecart Validé")</f>
        <v>valid</v>
      </c>
      <c r="R9155" t="s">
        <v>30</v>
      </c>
      <c r="X9155"/>
      <c r="Y9155"/>
      <c r="Z9155" t="s">
        <v>31</v>
      </c>
    </row>
    <row r="9156" spans="1:26" x14ac:dyDescent="0.3">
      <c r="A9156" t="s">
        <v>11747</v>
      </c>
      <c r="B9156" t="s">
        <v>3157</v>
      </c>
      <c r="C9156">
        <v>45916</v>
      </c>
      <c r="D9156" t="str">
        <f>+VLOOKUP(C9156,Param!K:L,2,FALSE)</f>
        <v>RECORD PORTES AUTOMATIQUES</v>
      </c>
      <c r="E9156">
        <v>2090444135</v>
      </c>
      <c r="F9156" t="s">
        <v>8617</v>
      </c>
      <c r="G9156" t="s">
        <v>29</v>
      </c>
      <c r="H9156" s="5">
        <v>4633.3500000000004</v>
      </c>
      <c r="I9156" s="5">
        <v>4633.3599999999997</v>
      </c>
      <c r="J9156" s="5">
        <v>-9.9999999993087806E-3</v>
      </c>
      <c r="K9156" s="5">
        <v>4633.3500000000004</v>
      </c>
      <c r="L9156" s="5">
        <v>0</v>
      </c>
      <c r="M9156" t="str">
        <f>IF(ISERROR(VLOOKUP(A9156,'[1]Ecart validé'!$A:$A,1,FALSE)),Z9156,"Ecart Validé")</f>
        <v>valid</v>
      </c>
      <c r="R9156" t="s">
        <v>30</v>
      </c>
      <c r="X9156"/>
      <c r="Y9156"/>
      <c r="Z9156" t="s">
        <v>31</v>
      </c>
    </row>
    <row r="9157" spans="1:26" x14ac:dyDescent="0.3">
      <c r="A9157" t="s">
        <v>11748</v>
      </c>
      <c r="B9157" t="s">
        <v>3157</v>
      </c>
      <c r="C9157">
        <v>45916</v>
      </c>
      <c r="D9157" t="str">
        <f>+VLOOKUP(C9157,Param!K:L,2,FALSE)</f>
        <v>RECORD PORTES AUTOMATIQUES</v>
      </c>
      <c r="E9157">
        <v>2090444135</v>
      </c>
      <c r="F9157" t="s">
        <v>8260</v>
      </c>
      <c r="G9157" t="s">
        <v>29</v>
      </c>
      <c r="H9157" s="5">
        <v>5364.85</v>
      </c>
      <c r="I9157" s="5">
        <v>5364.85</v>
      </c>
      <c r="J9157" s="5">
        <v>0</v>
      </c>
      <c r="K9157" s="5">
        <v>5364.85</v>
      </c>
      <c r="L9157" s="5">
        <v>0</v>
      </c>
      <c r="M9157" t="str">
        <f>IF(ISERROR(VLOOKUP(A9157,'[1]Ecart validé'!$A:$A,1,FALSE)),Z9157,"Ecart Validé")</f>
        <v>valid</v>
      </c>
      <c r="R9157" t="s">
        <v>30</v>
      </c>
      <c r="X9157"/>
      <c r="Y9157"/>
      <c r="Z9157" t="s">
        <v>31</v>
      </c>
    </row>
    <row r="9158" spans="1:26" x14ac:dyDescent="0.3">
      <c r="A9158" t="s">
        <v>11749</v>
      </c>
      <c r="B9158" t="s">
        <v>3157</v>
      </c>
      <c r="C9158">
        <v>45916</v>
      </c>
      <c r="D9158" t="str">
        <f>+VLOOKUP(C9158,Param!K:L,2,FALSE)</f>
        <v>RECORD PORTES AUTOMATIQUES</v>
      </c>
      <c r="E9158">
        <v>2090444135</v>
      </c>
      <c r="F9158" t="s">
        <v>8262</v>
      </c>
      <c r="G9158" t="s">
        <v>29</v>
      </c>
      <c r="H9158" s="5">
        <v>5030.71</v>
      </c>
      <c r="I9158" s="5">
        <v>5030.7134999999998</v>
      </c>
      <c r="J9158" s="5">
        <v>-3.49999999980354E-3</v>
      </c>
      <c r="K9158" s="5">
        <v>5030.71</v>
      </c>
      <c r="L9158" s="5">
        <v>0</v>
      </c>
      <c r="M9158" t="str">
        <f>IF(ISERROR(VLOOKUP(A9158,'[1]Ecart validé'!$A:$A,1,FALSE)),Z9158,"Ecart Validé")</f>
        <v>valid</v>
      </c>
      <c r="R9158" t="s">
        <v>30</v>
      </c>
      <c r="X9158"/>
      <c r="Y9158"/>
      <c r="Z9158" t="s">
        <v>31</v>
      </c>
    </row>
    <row r="9159" spans="1:26" x14ac:dyDescent="0.3">
      <c r="A9159" t="s">
        <v>11750</v>
      </c>
      <c r="B9159" t="s">
        <v>3157</v>
      </c>
      <c r="C9159">
        <v>45916</v>
      </c>
      <c r="D9159" t="str">
        <f>+VLOOKUP(C9159,Param!K:L,2,FALSE)</f>
        <v>RECORD PORTES AUTOMATIQUES</v>
      </c>
      <c r="E9159">
        <v>2090444135</v>
      </c>
      <c r="F9159" t="s">
        <v>8264</v>
      </c>
      <c r="G9159" t="s">
        <v>29</v>
      </c>
      <c r="H9159" s="5">
        <v>5123.2</v>
      </c>
      <c r="I9159" s="5">
        <v>5123.2065000000002</v>
      </c>
      <c r="J9159" s="5">
        <v>-6.5000000004147296E-3</v>
      </c>
      <c r="K9159" s="5">
        <v>5123.2</v>
      </c>
      <c r="L9159" s="5">
        <v>0</v>
      </c>
      <c r="M9159" t="str">
        <f>IF(ISERROR(VLOOKUP(A9159,'[1]Ecart validé'!$A:$A,1,FALSE)),Z9159,"Ecart Validé")</f>
        <v>valid</v>
      </c>
      <c r="R9159" t="s">
        <v>30</v>
      </c>
      <c r="X9159"/>
      <c r="Y9159"/>
      <c r="Z9159" t="s">
        <v>31</v>
      </c>
    </row>
    <row r="9160" spans="1:26" x14ac:dyDescent="0.3">
      <c r="A9160" t="s">
        <v>11751</v>
      </c>
      <c r="B9160" t="s">
        <v>3157</v>
      </c>
      <c r="C9160">
        <v>45916</v>
      </c>
      <c r="D9160" t="str">
        <f>+VLOOKUP(C9160,Param!K:L,2,FALSE)</f>
        <v>RECORD PORTES AUTOMATIQUES</v>
      </c>
      <c r="E9160">
        <v>2090444135</v>
      </c>
      <c r="F9160" t="s">
        <v>8266</v>
      </c>
      <c r="G9160" t="s">
        <v>29</v>
      </c>
      <c r="H9160" s="5">
        <v>7059.6</v>
      </c>
      <c r="I9160" s="5">
        <v>7059.6170000000002</v>
      </c>
      <c r="J9160" s="5">
        <v>-1.6999999999825301E-2</v>
      </c>
      <c r="K9160" s="5">
        <v>7059.6</v>
      </c>
      <c r="L9160" s="5">
        <v>0</v>
      </c>
      <c r="M9160" t="str">
        <f>IF(ISERROR(VLOOKUP(A9160,'[1]Ecart validé'!$A:$A,1,FALSE)),Z9160,"Ecart Validé")</f>
        <v>valid</v>
      </c>
      <c r="R9160" t="s">
        <v>30</v>
      </c>
      <c r="X9160"/>
      <c r="Y9160"/>
      <c r="Z9160" t="s">
        <v>31</v>
      </c>
    </row>
    <row r="9161" spans="1:26" x14ac:dyDescent="0.3">
      <c r="A9161" t="s">
        <v>11752</v>
      </c>
      <c r="B9161" t="s">
        <v>3157</v>
      </c>
      <c r="C9161">
        <v>44650</v>
      </c>
      <c r="D9161" t="str">
        <f>+VLOOKUP(C9161,Param!K:L,2,FALSE)</f>
        <v>ADVINI - JEAN-JEAN SA - VIGNERONS &amp; PASSIONS</v>
      </c>
      <c r="E9161">
        <v>110005165</v>
      </c>
      <c r="F9161" t="s">
        <v>8617</v>
      </c>
      <c r="G9161" t="s">
        <v>29</v>
      </c>
      <c r="H9161" s="5">
        <v>910.92</v>
      </c>
      <c r="I9161" s="5">
        <v>910.91700000000003</v>
      </c>
      <c r="J9161" s="5">
        <v>2.9999999999290499E-3</v>
      </c>
      <c r="K9161" s="5">
        <v>910.92</v>
      </c>
      <c r="L9161" s="5">
        <v>0</v>
      </c>
      <c r="M9161" t="str">
        <f>IF(ISERROR(VLOOKUP(A9161,'[1]Ecart validé'!$A:$A,1,FALSE)),Z9161,"Ecart Validé")</f>
        <v>valid</v>
      </c>
      <c r="R9161" t="s">
        <v>30</v>
      </c>
      <c r="X9161"/>
      <c r="Y9161"/>
      <c r="Z9161" t="s">
        <v>31</v>
      </c>
    </row>
    <row r="9162" spans="1:26" x14ac:dyDescent="0.3">
      <c r="A9162" t="s">
        <v>11753</v>
      </c>
      <c r="B9162" t="s">
        <v>3157</v>
      </c>
      <c r="C9162">
        <v>44650</v>
      </c>
      <c r="D9162" t="str">
        <f>+VLOOKUP(C9162,Param!K:L,2,FALSE)</f>
        <v>ADVINI - JEAN-JEAN SA - VIGNERONS &amp; PASSIONS</v>
      </c>
      <c r="E9162">
        <v>110005165</v>
      </c>
      <c r="F9162" t="s">
        <v>8260</v>
      </c>
      <c r="G9162" t="s">
        <v>29</v>
      </c>
      <c r="H9162" s="5">
        <v>7169.69</v>
      </c>
      <c r="I9162" s="5">
        <v>7169.6877000000004</v>
      </c>
      <c r="J9162" s="5">
        <v>2.29999999919527E-3</v>
      </c>
      <c r="K9162" s="5">
        <v>7169.69</v>
      </c>
      <c r="L9162" s="5">
        <v>0</v>
      </c>
      <c r="M9162" t="str">
        <f>IF(ISERROR(VLOOKUP(A9162,'[1]Ecart validé'!$A:$A,1,FALSE)),Z9162,"Ecart Validé")</f>
        <v>valid</v>
      </c>
      <c r="R9162" t="s">
        <v>30</v>
      </c>
      <c r="X9162"/>
      <c r="Y9162"/>
      <c r="Z9162" t="s">
        <v>31</v>
      </c>
    </row>
    <row r="9163" spans="1:26" x14ac:dyDescent="0.3">
      <c r="A9163" t="s">
        <v>11754</v>
      </c>
      <c r="B9163" t="s">
        <v>3157</v>
      </c>
      <c r="C9163">
        <v>44650</v>
      </c>
      <c r="D9163" t="str">
        <f>+VLOOKUP(C9163,Param!K:L,2,FALSE)</f>
        <v>ADVINI - JEAN-JEAN SA - VIGNERONS &amp; PASSIONS</v>
      </c>
      <c r="E9163">
        <v>110005165</v>
      </c>
      <c r="F9163" t="s">
        <v>8262</v>
      </c>
      <c r="G9163" t="s">
        <v>29</v>
      </c>
      <c r="H9163" s="5">
        <v>18037.25</v>
      </c>
      <c r="I9163" s="5">
        <v>18037.247899999998</v>
      </c>
      <c r="J9163" s="5">
        <v>2.1000000015192199E-3</v>
      </c>
      <c r="K9163" s="5">
        <v>18037.25</v>
      </c>
      <c r="L9163" s="5">
        <v>0</v>
      </c>
      <c r="M9163" t="str">
        <f>IF(ISERROR(VLOOKUP(A9163,'[1]Ecart validé'!$A:$A,1,FALSE)),Z9163,"Ecart Validé")</f>
        <v>valid</v>
      </c>
      <c r="R9163" t="s">
        <v>30</v>
      </c>
      <c r="X9163"/>
      <c r="Y9163"/>
      <c r="Z9163" t="s">
        <v>31</v>
      </c>
    </row>
    <row r="9164" spans="1:26" x14ac:dyDescent="0.3">
      <c r="A9164" t="s">
        <v>11755</v>
      </c>
      <c r="B9164" t="s">
        <v>3157</v>
      </c>
      <c r="C9164">
        <v>44650</v>
      </c>
      <c r="D9164" t="str">
        <f>+VLOOKUP(C9164,Param!K:L,2,FALSE)</f>
        <v>ADVINI - JEAN-JEAN SA - VIGNERONS &amp; PASSIONS</v>
      </c>
      <c r="E9164">
        <v>110005165</v>
      </c>
      <c r="F9164" t="s">
        <v>8264</v>
      </c>
      <c r="G9164" t="s">
        <v>29</v>
      </c>
      <c r="H9164" s="5">
        <v>21819.5</v>
      </c>
      <c r="I9164" s="5">
        <v>21819.5026</v>
      </c>
      <c r="J9164" s="5">
        <v>-2.59999999980209E-3</v>
      </c>
      <c r="K9164" s="5">
        <v>21819.5</v>
      </c>
      <c r="L9164" s="5">
        <v>0</v>
      </c>
      <c r="M9164" t="str">
        <f>IF(ISERROR(VLOOKUP(A9164,'[1]Ecart validé'!$A:$A,1,FALSE)),Z9164,"Ecart Validé")</f>
        <v>valid</v>
      </c>
      <c r="R9164" t="s">
        <v>30</v>
      </c>
      <c r="X9164"/>
      <c r="Y9164"/>
      <c r="Z9164" t="s">
        <v>31</v>
      </c>
    </row>
    <row r="9165" spans="1:26" x14ac:dyDescent="0.3">
      <c r="A9165" t="s">
        <v>11756</v>
      </c>
      <c r="B9165" t="s">
        <v>3157</v>
      </c>
      <c r="C9165">
        <v>44650</v>
      </c>
      <c r="D9165" t="str">
        <f>+VLOOKUP(C9165,Param!K:L,2,FALSE)</f>
        <v>ADVINI - JEAN-JEAN SA - VIGNERONS &amp; PASSIONS</v>
      </c>
      <c r="E9165">
        <v>110005165</v>
      </c>
      <c r="F9165" t="s">
        <v>8266</v>
      </c>
      <c r="G9165" t="s">
        <v>29</v>
      </c>
      <c r="H9165" s="5">
        <v>23792.1499999999</v>
      </c>
      <c r="I9165" s="5">
        <v>23792.1502</v>
      </c>
      <c r="J9165" s="5">
        <v>-2.00000002223532E-4</v>
      </c>
      <c r="K9165" s="5">
        <v>23792.1499999999</v>
      </c>
      <c r="L9165" s="5">
        <v>0</v>
      </c>
      <c r="M9165" t="str">
        <f>IF(ISERROR(VLOOKUP(A9165,'[1]Ecart validé'!$A:$A,1,FALSE)),Z9165,"Ecart Validé")</f>
        <v>valid</v>
      </c>
      <c r="R9165" t="s">
        <v>30</v>
      </c>
      <c r="X9165"/>
      <c r="Y9165"/>
      <c r="Z9165" t="s">
        <v>31</v>
      </c>
    </row>
    <row r="9166" spans="1:26" x14ac:dyDescent="0.3">
      <c r="A9166" t="s">
        <v>11757</v>
      </c>
      <c r="B9166" t="s">
        <v>3157</v>
      </c>
      <c r="C9166">
        <v>69231</v>
      </c>
      <c r="D9166" t="str">
        <f>+VLOOKUP(C9166,Param!K:L,2,FALSE)</f>
        <v>SOGEPARK</v>
      </c>
      <c r="E9166">
        <v>110028185</v>
      </c>
      <c r="F9166" t="s">
        <v>8260</v>
      </c>
      <c r="G9166" t="s">
        <v>29</v>
      </c>
      <c r="H9166" s="5">
        <v>9767.1</v>
      </c>
      <c r="I9166" s="5">
        <v>9767.098</v>
      </c>
      <c r="J9166" s="5">
        <v>2.0000000004074502E-3</v>
      </c>
      <c r="K9166" s="5">
        <v>9767.1</v>
      </c>
      <c r="L9166" s="5">
        <v>0</v>
      </c>
      <c r="M9166" t="str">
        <f>IF(ISERROR(VLOOKUP(A9166,'[1]Ecart validé'!$A:$A,1,FALSE)),Z9166,"Ecart Validé")</f>
        <v>valid</v>
      </c>
      <c r="R9166" t="s">
        <v>30</v>
      </c>
      <c r="X9166"/>
      <c r="Y9166"/>
      <c r="Z9166" t="s">
        <v>31</v>
      </c>
    </row>
    <row r="9167" spans="1:26" x14ac:dyDescent="0.3">
      <c r="A9167" t="s">
        <v>11758</v>
      </c>
      <c r="B9167" t="s">
        <v>3157</v>
      </c>
      <c r="C9167">
        <v>69231</v>
      </c>
      <c r="D9167" t="str">
        <f>+VLOOKUP(C9167,Param!K:L,2,FALSE)</f>
        <v>SOGEPARK</v>
      </c>
      <c r="E9167">
        <v>110028185</v>
      </c>
      <c r="F9167" t="s">
        <v>8262</v>
      </c>
      <c r="G9167" t="s">
        <v>29</v>
      </c>
      <c r="H9167" s="5">
        <v>14520.95</v>
      </c>
      <c r="I9167" s="5">
        <v>14520.955099999999</v>
      </c>
      <c r="J9167" s="5">
        <v>-5.0999999984924198E-3</v>
      </c>
      <c r="K9167" s="5">
        <v>14520.95</v>
      </c>
      <c r="L9167" s="5">
        <v>0</v>
      </c>
      <c r="M9167" t="str">
        <f>IF(ISERROR(VLOOKUP(A9167,'[1]Ecart validé'!$A:$A,1,FALSE)),Z9167,"Ecart Validé")</f>
        <v>valid</v>
      </c>
      <c r="R9167" t="s">
        <v>30</v>
      </c>
      <c r="X9167"/>
      <c r="Y9167"/>
      <c r="Z9167" t="s">
        <v>31</v>
      </c>
    </row>
    <row r="9168" spans="1:26" x14ac:dyDescent="0.3">
      <c r="A9168" t="s">
        <v>11759</v>
      </c>
      <c r="B9168" t="s">
        <v>3157</v>
      </c>
      <c r="C9168">
        <v>69231</v>
      </c>
      <c r="D9168" t="str">
        <f>+VLOOKUP(C9168,Param!K:L,2,FALSE)</f>
        <v>SOGEPARK</v>
      </c>
      <c r="E9168">
        <v>110028185</v>
      </c>
      <c r="F9168" t="s">
        <v>8264</v>
      </c>
      <c r="G9168" t="s">
        <v>29</v>
      </c>
      <c r="H9168" s="5">
        <v>27715.88</v>
      </c>
      <c r="I9168" s="5">
        <v>27715.879099999998</v>
      </c>
      <c r="J9168" s="5">
        <v>9.0000000272993897E-4</v>
      </c>
      <c r="K9168" s="5">
        <v>27715.88</v>
      </c>
      <c r="L9168" s="5">
        <v>0</v>
      </c>
      <c r="M9168" t="str">
        <f>IF(ISERROR(VLOOKUP(A9168,'[1]Ecart validé'!$A:$A,1,FALSE)),Z9168,"Ecart Validé")</f>
        <v>valid</v>
      </c>
      <c r="R9168" t="s">
        <v>30</v>
      </c>
      <c r="X9168"/>
      <c r="Y9168"/>
      <c r="Z9168" t="s">
        <v>31</v>
      </c>
    </row>
    <row r="9169" spans="1:26" x14ac:dyDescent="0.3">
      <c r="A9169" t="s">
        <v>11760</v>
      </c>
      <c r="B9169" t="s">
        <v>3157</v>
      </c>
      <c r="C9169">
        <v>69231</v>
      </c>
      <c r="D9169" t="str">
        <f>+VLOOKUP(C9169,Param!K:L,2,FALSE)</f>
        <v>SOGEPARK</v>
      </c>
      <c r="E9169">
        <v>110028185</v>
      </c>
      <c r="F9169" t="s">
        <v>8266</v>
      </c>
      <c r="G9169" t="s">
        <v>29</v>
      </c>
      <c r="H9169" s="5">
        <v>37387.57</v>
      </c>
      <c r="I9169" s="5">
        <v>37387.574800000002</v>
      </c>
      <c r="J9169" s="5">
        <v>-4.8000000024330802E-3</v>
      </c>
      <c r="K9169" s="5">
        <v>37387.57</v>
      </c>
      <c r="L9169" s="5">
        <v>0</v>
      </c>
      <c r="M9169" t="str">
        <f>IF(ISERROR(VLOOKUP(A9169,'[1]Ecart validé'!$A:$A,1,FALSE)),Z9169,"Ecart Validé")</f>
        <v>valid</v>
      </c>
      <c r="R9169" t="s">
        <v>30</v>
      </c>
      <c r="X9169"/>
      <c r="Y9169"/>
      <c r="Z9169" t="s">
        <v>31</v>
      </c>
    </row>
    <row r="9170" spans="1:26" x14ac:dyDescent="0.3">
      <c r="A9170" t="s">
        <v>11761</v>
      </c>
      <c r="B9170" t="s">
        <v>3157</v>
      </c>
      <c r="C9170">
        <v>49215</v>
      </c>
      <c r="D9170" t="str">
        <f>+VLOOKUP(C9170,Param!K:L,2,FALSE)</f>
        <v>SIPP</v>
      </c>
      <c r="E9170">
        <v>29263035</v>
      </c>
      <c r="F9170" t="s">
        <v>8260</v>
      </c>
      <c r="G9170" t="s">
        <v>29</v>
      </c>
      <c r="H9170" s="5">
        <v>3466.52</v>
      </c>
      <c r="I9170" s="5">
        <v>3466.52</v>
      </c>
      <c r="J9170" s="5">
        <v>0</v>
      </c>
      <c r="K9170" s="5">
        <v>3466.52</v>
      </c>
      <c r="L9170" s="5">
        <v>0</v>
      </c>
      <c r="M9170" t="str">
        <f>IF(ISERROR(VLOOKUP(A9170,'[1]Ecart validé'!$A:$A,1,FALSE)),Z9170,"Ecart Validé")</f>
        <v>valid</v>
      </c>
      <c r="R9170" t="s">
        <v>30</v>
      </c>
      <c r="X9170"/>
      <c r="Y9170"/>
      <c r="Z9170" t="s">
        <v>31</v>
      </c>
    </row>
    <row r="9171" spans="1:26" x14ac:dyDescent="0.3">
      <c r="A9171" t="s">
        <v>11762</v>
      </c>
      <c r="B9171" t="s">
        <v>3157</v>
      </c>
      <c r="C9171">
        <v>49215</v>
      </c>
      <c r="D9171" t="str">
        <f>+VLOOKUP(C9171,Param!K:L,2,FALSE)</f>
        <v>SIPP</v>
      </c>
      <c r="E9171">
        <v>29263035</v>
      </c>
      <c r="F9171" t="s">
        <v>8262</v>
      </c>
      <c r="G9171" t="s">
        <v>29</v>
      </c>
      <c r="H9171" s="5">
        <v>2971.62</v>
      </c>
      <c r="I9171" s="5">
        <v>2971.62</v>
      </c>
      <c r="J9171" s="5">
        <v>0</v>
      </c>
      <c r="K9171" s="5">
        <v>2971.62</v>
      </c>
      <c r="L9171" s="5">
        <v>0</v>
      </c>
      <c r="M9171" t="str">
        <f>IF(ISERROR(VLOOKUP(A9171,'[1]Ecart validé'!$A:$A,1,FALSE)),Z9171,"Ecart Validé")</f>
        <v>valid</v>
      </c>
      <c r="R9171" t="s">
        <v>30</v>
      </c>
      <c r="X9171"/>
      <c r="Y9171"/>
      <c r="Z9171" t="s">
        <v>31</v>
      </c>
    </row>
    <row r="9172" spans="1:26" x14ac:dyDescent="0.3">
      <c r="A9172" t="s">
        <v>11763</v>
      </c>
      <c r="B9172" t="s">
        <v>3157</v>
      </c>
      <c r="C9172">
        <v>49215</v>
      </c>
      <c r="D9172" t="str">
        <f>+VLOOKUP(C9172,Param!K:L,2,FALSE)</f>
        <v>SIPP</v>
      </c>
      <c r="E9172">
        <v>29263035</v>
      </c>
      <c r="F9172" t="s">
        <v>8264</v>
      </c>
      <c r="G9172" t="s">
        <v>29</v>
      </c>
      <c r="H9172" s="5">
        <v>3005.52</v>
      </c>
      <c r="I9172" s="5">
        <v>3005.52</v>
      </c>
      <c r="J9172" s="5">
        <v>0</v>
      </c>
      <c r="K9172" s="5">
        <v>3005.52</v>
      </c>
      <c r="L9172" s="5">
        <v>0</v>
      </c>
      <c r="M9172" t="str">
        <f>IF(ISERROR(VLOOKUP(A9172,'[1]Ecart validé'!$A:$A,1,FALSE)),Z9172,"Ecart Validé")</f>
        <v>valid</v>
      </c>
      <c r="R9172" t="s">
        <v>30</v>
      </c>
      <c r="X9172"/>
      <c r="Y9172"/>
      <c r="Z9172" t="s">
        <v>31</v>
      </c>
    </row>
    <row r="9173" spans="1:26" x14ac:dyDescent="0.3">
      <c r="A9173" t="s">
        <v>11764</v>
      </c>
      <c r="B9173" t="s">
        <v>3157</v>
      </c>
      <c r="C9173">
        <v>49215</v>
      </c>
      <c r="D9173" t="str">
        <f>+VLOOKUP(C9173,Param!K:L,2,FALSE)</f>
        <v>SIPP</v>
      </c>
      <c r="E9173">
        <v>29263035</v>
      </c>
      <c r="F9173" t="s">
        <v>8266</v>
      </c>
      <c r="G9173" t="s">
        <v>29</v>
      </c>
      <c r="H9173" s="5">
        <v>3023.84</v>
      </c>
      <c r="I9173" s="5">
        <v>3023.84</v>
      </c>
      <c r="J9173" s="5">
        <v>0</v>
      </c>
      <c r="K9173" s="5">
        <v>3023.84</v>
      </c>
      <c r="L9173" s="5">
        <v>0</v>
      </c>
      <c r="M9173" t="str">
        <f>IF(ISERROR(VLOOKUP(A9173,'[1]Ecart validé'!$A:$A,1,FALSE)),Z9173,"Ecart Validé")</f>
        <v>valid</v>
      </c>
      <c r="R9173" t="s">
        <v>30</v>
      </c>
      <c r="X9173"/>
      <c r="Y9173"/>
      <c r="Z9173" t="s">
        <v>31</v>
      </c>
    </row>
    <row r="9174" spans="1:26" x14ac:dyDescent="0.3">
      <c r="A9174" t="s">
        <v>11765</v>
      </c>
      <c r="B9174" t="s">
        <v>3157</v>
      </c>
      <c r="C9174">
        <v>49831</v>
      </c>
      <c r="D9174" t="str">
        <f>+VLOOKUP(C9174,Param!K:L,2,FALSE)</f>
        <v>SNGST</v>
      </c>
      <c r="E9174">
        <v>210036308</v>
      </c>
      <c r="F9174" t="s">
        <v>8260</v>
      </c>
      <c r="G9174" t="s">
        <v>29</v>
      </c>
      <c r="H9174" s="5">
        <v>11586.9</v>
      </c>
      <c r="I9174" s="5">
        <v>11586.906999999999</v>
      </c>
      <c r="J9174" s="5">
        <v>-6.9999999996070896E-3</v>
      </c>
      <c r="K9174" s="5">
        <v>11586.9</v>
      </c>
      <c r="L9174" s="5">
        <v>0</v>
      </c>
      <c r="M9174" t="str">
        <f>IF(ISERROR(VLOOKUP(A9174,'[1]Ecart validé'!$A:$A,1,FALSE)),Z9174,"Ecart Validé")</f>
        <v>valid</v>
      </c>
      <c r="R9174" t="s">
        <v>30</v>
      </c>
      <c r="X9174"/>
      <c r="Y9174"/>
      <c r="Z9174" t="s">
        <v>31</v>
      </c>
    </row>
    <row r="9175" spans="1:26" x14ac:dyDescent="0.3">
      <c r="A9175" t="s">
        <v>11766</v>
      </c>
      <c r="B9175" t="s">
        <v>3157</v>
      </c>
      <c r="C9175">
        <v>49831</v>
      </c>
      <c r="D9175" t="str">
        <f>+VLOOKUP(C9175,Param!K:L,2,FALSE)</f>
        <v>SNGST</v>
      </c>
      <c r="E9175">
        <v>210036308</v>
      </c>
      <c r="F9175" t="s">
        <v>8262</v>
      </c>
      <c r="G9175" t="s">
        <v>29</v>
      </c>
      <c r="H9175" s="5">
        <v>11962.98</v>
      </c>
      <c r="I9175" s="5">
        <v>11962.981599999999</v>
      </c>
      <c r="J9175" s="5">
        <v>-1.59999999959836E-3</v>
      </c>
      <c r="K9175" s="5">
        <v>11962.98</v>
      </c>
      <c r="L9175" s="5">
        <v>0</v>
      </c>
      <c r="M9175" t="str">
        <f>IF(ISERROR(VLOOKUP(A9175,'[1]Ecart validé'!$A:$A,1,FALSE)),Z9175,"Ecart Validé")</f>
        <v>valid</v>
      </c>
      <c r="R9175" t="s">
        <v>30</v>
      </c>
      <c r="X9175"/>
      <c r="Y9175"/>
      <c r="Z9175" t="s">
        <v>31</v>
      </c>
    </row>
    <row r="9176" spans="1:26" x14ac:dyDescent="0.3">
      <c r="A9176" t="s">
        <v>11767</v>
      </c>
      <c r="B9176" t="s">
        <v>3157</v>
      </c>
      <c r="C9176">
        <v>49831</v>
      </c>
      <c r="D9176" t="str">
        <f>+VLOOKUP(C9176,Param!K:L,2,FALSE)</f>
        <v>SNGST</v>
      </c>
      <c r="E9176">
        <v>210036308</v>
      </c>
      <c r="F9176" t="s">
        <v>8264</v>
      </c>
      <c r="G9176" t="s">
        <v>29</v>
      </c>
      <c r="H9176" s="5">
        <v>15061.24</v>
      </c>
      <c r="I9176" s="5">
        <v>15061.239</v>
      </c>
      <c r="J9176" s="5">
        <v>1.0000000002037201E-3</v>
      </c>
      <c r="K9176" s="5">
        <v>15061.24</v>
      </c>
      <c r="L9176" s="5">
        <v>0</v>
      </c>
      <c r="M9176" t="str">
        <f>IF(ISERROR(VLOOKUP(A9176,'[1]Ecart validé'!$A:$A,1,FALSE)),Z9176,"Ecart Validé")</f>
        <v>valid</v>
      </c>
      <c r="R9176" t="s">
        <v>30</v>
      </c>
      <c r="X9176"/>
      <c r="Y9176"/>
      <c r="Z9176" t="s">
        <v>31</v>
      </c>
    </row>
    <row r="9177" spans="1:26" x14ac:dyDescent="0.3">
      <c r="A9177" t="s">
        <v>11768</v>
      </c>
      <c r="B9177" t="s">
        <v>3157</v>
      </c>
      <c r="C9177">
        <v>49831</v>
      </c>
      <c r="D9177" t="str">
        <f>+VLOOKUP(C9177,Param!K:L,2,FALSE)</f>
        <v>SNGST</v>
      </c>
      <c r="E9177">
        <v>210036308</v>
      </c>
      <c r="F9177" t="s">
        <v>8266</v>
      </c>
      <c r="G9177" t="s">
        <v>29</v>
      </c>
      <c r="H9177" s="5">
        <v>18018.72</v>
      </c>
      <c r="I9177" s="5">
        <v>18018.724999999999</v>
      </c>
      <c r="J9177" s="5">
        <v>-4.9999999973806501E-3</v>
      </c>
      <c r="K9177" s="5">
        <v>18018.72</v>
      </c>
      <c r="L9177" s="5">
        <v>0</v>
      </c>
      <c r="M9177" t="str">
        <f>IF(ISERROR(VLOOKUP(A9177,'[1]Ecart validé'!$A:$A,1,FALSE)),Z9177,"Ecart Validé")</f>
        <v>valid</v>
      </c>
      <c r="R9177" t="s">
        <v>30</v>
      </c>
      <c r="X9177"/>
      <c r="Y9177"/>
      <c r="Z9177" t="s">
        <v>31</v>
      </c>
    </row>
    <row r="9178" spans="1:26" x14ac:dyDescent="0.3">
      <c r="A9178" t="s">
        <v>11769</v>
      </c>
      <c r="B9178" t="s">
        <v>3157</v>
      </c>
      <c r="C9178">
        <v>47239</v>
      </c>
      <c r="D9178" t="str">
        <f>+VLOOKUP(C9178,Param!K:L,2,FALSE)</f>
        <v>FRAMACO ENTREPRISE</v>
      </c>
      <c r="E9178">
        <v>109081058</v>
      </c>
      <c r="F9178" t="s">
        <v>8617</v>
      </c>
      <c r="G9178" t="s">
        <v>29</v>
      </c>
      <c r="H9178" s="5">
        <v>406.44</v>
      </c>
      <c r="I9178" s="5">
        <v>406.43189999999998</v>
      </c>
      <c r="J9178" s="5">
        <v>8.1000000000130898E-3</v>
      </c>
      <c r="K9178" s="5">
        <v>406.43189999999998</v>
      </c>
      <c r="L9178" s="5">
        <v>8.1000000000130898E-3</v>
      </c>
      <c r="M9178" t="str">
        <f>IF(ISERROR(VLOOKUP(A9178,'[1]Ecart validé'!$A:$A,1,FALSE)),Z9178,"Ecart Validé")</f>
        <v>valid</v>
      </c>
      <c r="R9178" t="s">
        <v>30</v>
      </c>
      <c r="X9178"/>
      <c r="Y9178"/>
      <c r="Z9178" t="s">
        <v>31</v>
      </c>
    </row>
    <row r="9179" spans="1:26" x14ac:dyDescent="0.3">
      <c r="A9179" t="s">
        <v>11770</v>
      </c>
      <c r="B9179" t="s">
        <v>3157</v>
      </c>
      <c r="C9179">
        <v>47239</v>
      </c>
      <c r="D9179" t="str">
        <f>+VLOOKUP(C9179,Param!K:L,2,FALSE)</f>
        <v>FRAMACO ENTREPRISE</v>
      </c>
      <c r="E9179">
        <v>109081058</v>
      </c>
      <c r="F9179" t="s">
        <v>8260</v>
      </c>
      <c r="G9179" t="s">
        <v>29</v>
      </c>
      <c r="H9179" s="5">
        <v>95.49</v>
      </c>
      <c r="I9179" s="5">
        <v>95.493899999999996</v>
      </c>
      <c r="J9179" s="5">
        <v>-3.9000000000015602E-3</v>
      </c>
      <c r="K9179" s="5">
        <v>95.493899999999996</v>
      </c>
      <c r="L9179" s="5">
        <v>-3.9000000000015602E-3</v>
      </c>
      <c r="M9179" t="str">
        <f>IF(ISERROR(VLOOKUP(A9179,'[1]Ecart validé'!$A:$A,1,FALSE)),Z9179,"Ecart Validé")</f>
        <v>valid</v>
      </c>
      <c r="R9179" t="s">
        <v>30</v>
      </c>
      <c r="X9179"/>
      <c r="Y9179"/>
      <c r="Z9179" t="s">
        <v>31</v>
      </c>
    </row>
    <row r="9180" spans="1:26" x14ac:dyDescent="0.3">
      <c r="A9180" t="s">
        <v>11771</v>
      </c>
      <c r="B9180" t="s">
        <v>3157</v>
      </c>
      <c r="C9180">
        <v>47239</v>
      </c>
      <c r="D9180" t="str">
        <f>+VLOOKUP(C9180,Param!K:L,2,FALSE)</f>
        <v>FRAMACO ENTREPRISE</v>
      </c>
      <c r="E9180">
        <v>109081058</v>
      </c>
      <c r="F9180" t="s">
        <v>8262</v>
      </c>
      <c r="G9180" t="s">
        <v>29</v>
      </c>
      <c r="H9180" s="5">
        <v>7.89</v>
      </c>
      <c r="I9180" s="5">
        <v>7.899</v>
      </c>
      <c r="J9180" s="5">
        <v>-9.0000000000003393E-3</v>
      </c>
      <c r="K9180" s="5">
        <v>7.899</v>
      </c>
      <c r="L9180" s="5">
        <v>-9.0000000000003393E-3</v>
      </c>
      <c r="M9180" t="str">
        <f>IF(ISERROR(VLOOKUP(A9180,'[1]Ecart validé'!$A:$A,1,FALSE)),Z9180,"Ecart Validé")</f>
        <v>valid</v>
      </c>
      <c r="R9180" t="s">
        <v>30</v>
      </c>
      <c r="X9180"/>
      <c r="Y9180"/>
      <c r="Z9180" t="s">
        <v>31</v>
      </c>
    </row>
    <row r="9181" spans="1:26" x14ac:dyDescent="0.3">
      <c r="A9181" t="s">
        <v>11772</v>
      </c>
      <c r="B9181" t="s">
        <v>3157</v>
      </c>
      <c r="C9181">
        <v>47239</v>
      </c>
      <c r="D9181" t="str">
        <f>+VLOOKUP(C9181,Param!K:L,2,FALSE)</f>
        <v>FRAMACO ENTREPRISE</v>
      </c>
      <c r="E9181">
        <v>109081058</v>
      </c>
      <c r="F9181" t="s">
        <v>8264</v>
      </c>
      <c r="G9181" t="s">
        <v>29</v>
      </c>
      <c r="H9181" s="5">
        <v>91.44</v>
      </c>
      <c r="I9181" s="5">
        <v>91.436999999999998</v>
      </c>
      <c r="J9181" s="5">
        <v>3.0000000000001098E-3</v>
      </c>
      <c r="K9181" s="5">
        <v>91.436999999999998</v>
      </c>
      <c r="L9181" s="5">
        <v>3.0000000000001098E-3</v>
      </c>
      <c r="M9181" t="str">
        <f>IF(ISERROR(VLOOKUP(A9181,'[1]Ecart validé'!$A:$A,1,FALSE)),Z9181,"Ecart Validé")</f>
        <v>valid</v>
      </c>
      <c r="R9181" t="s">
        <v>30</v>
      </c>
      <c r="X9181"/>
      <c r="Y9181"/>
      <c r="Z9181" t="s">
        <v>31</v>
      </c>
    </row>
    <row r="9182" spans="1:26" ht="43.2" x14ac:dyDescent="0.3">
      <c r="A9182" t="s">
        <v>11773</v>
      </c>
      <c r="B9182" t="s">
        <v>3157</v>
      </c>
      <c r="C9182">
        <v>47239</v>
      </c>
      <c r="D9182" t="str">
        <f>+VLOOKUP(C9182,Param!K:L,2,FALSE)</f>
        <v>FRAMACO ENTREPRISE</v>
      </c>
      <c r="E9182">
        <v>109081058</v>
      </c>
      <c r="F9182" t="s">
        <v>8266</v>
      </c>
      <c r="G9182" t="s">
        <v>29</v>
      </c>
      <c r="H9182" s="5">
        <v>435.9</v>
      </c>
      <c r="I9182" s="5">
        <v>442.245</v>
      </c>
      <c r="J9182" s="5">
        <v>-6.3450000000000202</v>
      </c>
      <c r="K9182" s="5">
        <v>442.245</v>
      </c>
      <c r="L9182" s="5">
        <v>-6.3450000000000202</v>
      </c>
      <c r="M9182" t="str">
        <f>IF(ISERROR(VLOOKUP(A9182,'[1]Ecart validé'!$A:$A,1,FALSE)),Z9182,"Ecart Validé")</f>
        <v>Ecart Validé</v>
      </c>
      <c r="N9182" t="s">
        <v>11774</v>
      </c>
      <c r="O9182" t="s">
        <v>11775</v>
      </c>
      <c r="P9182" t="s">
        <v>215</v>
      </c>
      <c r="Q9182" t="s">
        <v>11776</v>
      </c>
      <c r="R9182" t="s">
        <v>30</v>
      </c>
      <c r="S9182" t="s">
        <v>45</v>
      </c>
      <c r="T9182" t="s">
        <v>325</v>
      </c>
      <c r="U9182" s="13" t="s">
        <v>11777</v>
      </c>
      <c r="V9182" t="s">
        <v>45</v>
      </c>
      <c r="W9182" t="s">
        <v>3214</v>
      </c>
      <c r="X9182" t="s">
        <v>763</v>
      </c>
      <c r="Y9182" t="s">
        <v>763</v>
      </c>
      <c r="Z9182" t="s">
        <v>88</v>
      </c>
    </row>
    <row r="9183" spans="1:26" x14ac:dyDescent="0.3">
      <c r="A9183" t="s">
        <v>11778</v>
      </c>
      <c r="B9183" t="s">
        <v>3157</v>
      </c>
      <c r="C9183">
        <v>46113</v>
      </c>
      <c r="D9183" t="str">
        <f>+VLOOKUP(C9183,Param!K:L,2,FALSE)</f>
        <v>LES FRUITIERS DE CHALOSSE</v>
      </c>
      <c r="E9183">
        <v>10906075</v>
      </c>
      <c r="F9183" t="s">
        <v>8617</v>
      </c>
      <c r="G9183" t="s">
        <v>29</v>
      </c>
      <c r="H9183" s="5">
        <v>34.979999999999997</v>
      </c>
      <c r="I9183" s="5">
        <v>34.9848</v>
      </c>
      <c r="J9183" s="5">
        <v>-4.8000000000030197E-3</v>
      </c>
      <c r="K9183" s="5">
        <v>34.979999999999997</v>
      </c>
      <c r="L9183" s="5">
        <v>0</v>
      </c>
      <c r="M9183" t="str">
        <f>IF(ISERROR(VLOOKUP(A9183,'[1]Ecart validé'!$A:$A,1,FALSE)),Z9183,"Ecart Validé")</f>
        <v>valid</v>
      </c>
      <c r="R9183" t="s">
        <v>30</v>
      </c>
      <c r="X9183"/>
      <c r="Y9183"/>
      <c r="Z9183" t="s">
        <v>31</v>
      </c>
    </row>
    <row r="9184" spans="1:26" x14ac:dyDescent="0.3">
      <c r="A9184" t="s">
        <v>11779</v>
      </c>
      <c r="B9184" t="s">
        <v>3157</v>
      </c>
      <c r="C9184">
        <v>46113</v>
      </c>
      <c r="D9184" t="str">
        <f>+VLOOKUP(C9184,Param!K:L,2,FALSE)</f>
        <v>LES FRUITIERS DE CHALOSSE</v>
      </c>
      <c r="E9184">
        <v>10906075</v>
      </c>
      <c r="F9184" t="s">
        <v>8260</v>
      </c>
      <c r="G9184" t="s">
        <v>29</v>
      </c>
      <c r="H9184" s="5">
        <v>308.08</v>
      </c>
      <c r="I9184" s="5">
        <v>308.08</v>
      </c>
      <c r="J9184" s="5">
        <v>0</v>
      </c>
      <c r="K9184" s="5">
        <v>308.08</v>
      </c>
      <c r="L9184" s="5">
        <v>0</v>
      </c>
      <c r="M9184" t="str">
        <f>IF(ISERROR(VLOOKUP(A9184,'[1]Ecart validé'!$A:$A,1,FALSE)),Z9184,"Ecart Validé")</f>
        <v>valid</v>
      </c>
      <c r="R9184" t="s">
        <v>30</v>
      </c>
      <c r="X9184"/>
      <c r="Y9184"/>
      <c r="Z9184" t="s">
        <v>31</v>
      </c>
    </row>
    <row r="9185" spans="1:26" x14ac:dyDescent="0.3">
      <c r="A9185" t="s">
        <v>11780</v>
      </c>
      <c r="B9185" t="s">
        <v>3157</v>
      </c>
      <c r="C9185">
        <v>46113</v>
      </c>
      <c r="D9185" t="str">
        <f>+VLOOKUP(C9185,Param!K:L,2,FALSE)</f>
        <v>LES FRUITIERS DE CHALOSSE</v>
      </c>
      <c r="E9185">
        <v>10906075</v>
      </c>
      <c r="F9185" t="s">
        <v>8262</v>
      </c>
      <c r="G9185" t="s">
        <v>29</v>
      </c>
      <c r="H9185" s="5">
        <v>1777.55</v>
      </c>
      <c r="I9185" s="5">
        <v>1777.5463999999999</v>
      </c>
      <c r="J9185" s="5">
        <v>3.6000000000058199E-3</v>
      </c>
      <c r="K9185" s="5">
        <v>1777.55</v>
      </c>
      <c r="L9185" s="5">
        <v>0</v>
      </c>
      <c r="M9185" t="str">
        <f>IF(ISERROR(VLOOKUP(A9185,'[1]Ecart validé'!$A:$A,1,FALSE)),Z9185,"Ecart Validé")</f>
        <v>valid</v>
      </c>
      <c r="R9185" t="s">
        <v>30</v>
      </c>
      <c r="X9185"/>
      <c r="Y9185"/>
      <c r="Z9185" t="s">
        <v>31</v>
      </c>
    </row>
    <row r="9186" spans="1:26" x14ac:dyDescent="0.3">
      <c r="A9186" t="s">
        <v>11781</v>
      </c>
      <c r="B9186" t="s">
        <v>3157</v>
      </c>
      <c r="C9186">
        <v>46113</v>
      </c>
      <c r="D9186" t="str">
        <f>+VLOOKUP(C9186,Param!K:L,2,FALSE)</f>
        <v>LES FRUITIERS DE CHALOSSE</v>
      </c>
      <c r="E9186">
        <v>10906075</v>
      </c>
      <c r="F9186" t="s">
        <v>8264</v>
      </c>
      <c r="G9186" t="s">
        <v>29</v>
      </c>
      <c r="H9186" s="5">
        <v>5236.2700000000004</v>
      </c>
      <c r="I9186" s="5">
        <v>5236.2744000000002</v>
      </c>
      <c r="J9186" s="5">
        <v>-4.399999999805E-3</v>
      </c>
      <c r="K9186" s="5">
        <v>5236.2700000000004</v>
      </c>
      <c r="L9186" s="5">
        <v>0</v>
      </c>
      <c r="M9186" t="str">
        <f>IF(ISERROR(VLOOKUP(A9186,'[1]Ecart validé'!$A:$A,1,FALSE)),Z9186,"Ecart Validé")</f>
        <v>valid</v>
      </c>
      <c r="R9186" t="s">
        <v>30</v>
      </c>
      <c r="X9186"/>
      <c r="Y9186"/>
      <c r="Z9186" t="s">
        <v>31</v>
      </c>
    </row>
    <row r="9187" spans="1:26" x14ac:dyDescent="0.3">
      <c r="A9187" t="s">
        <v>11782</v>
      </c>
      <c r="B9187" t="s">
        <v>3157</v>
      </c>
      <c r="C9187">
        <v>46113</v>
      </c>
      <c r="D9187" t="str">
        <f>+VLOOKUP(C9187,Param!K:L,2,FALSE)</f>
        <v>LES FRUITIERS DE CHALOSSE</v>
      </c>
      <c r="E9187">
        <v>10906075</v>
      </c>
      <c r="F9187" t="s">
        <v>8266</v>
      </c>
      <c r="G9187" t="s">
        <v>29</v>
      </c>
      <c r="H9187" s="5">
        <v>2349.75</v>
      </c>
      <c r="I9187" s="5">
        <v>2349.7543999999998</v>
      </c>
      <c r="J9187" s="5">
        <v>-4.399999999805E-3</v>
      </c>
      <c r="K9187" s="5">
        <v>2349.75</v>
      </c>
      <c r="L9187" s="5">
        <v>0</v>
      </c>
      <c r="M9187" t="str">
        <f>IF(ISERROR(VLOOKUP(A9187,'[1]Ecart validé'!$A:$A,1,FALSE)),Z9187,"Ecart Validé")</f>
        <v>valid</v>
      </c>
      <c r="R9187" t="s">
        <v>30</v>
      </c>
      <c r="X9187"/>
      <c r="Y9187"/>
      <c r="Z9187" t="s">
        <v>31</v>
      </c>
    </row>
    <row r="9188" spans="1:26" x14ac:dyDescent="0.3">
      <c r="A9188" t="s">
        <v>11783</v>
      </c>
      <c r="B9188" t="s">
        <v>3157</v>
      </c>
      <c r="C9188">
        <v>54365</v>
      </c>
      <c r="D9188" t="str">
        <f>+VLOOKUP(C9188,Param!K:L,2,FALSE)</f>
        <v>ACELEC</v>
      </c>
      <c r="E9188">
        <v>29280038</v>
      </c>
      <c r="F9188" t="s">
        <v>8617</v>
      </c>
      <c r="G9188" t="s">
        <v>29</v>
      </c>
      <c r="H9188" s="5">
        <v>3451.41</v>
      </c>
      <c r="I9188" s="5">
        <v>3451.4171999999999</v>
      </c>
      <c r="J9188" s="5">
        <v>-7.2000000000116398E-3</v>
      </c>
      <c r="K9188" s="5">
        <v>3451.41</v>
      </c>
      <c r="L9188" s="5">
        <v>0</v>
      </c>
      <c r="M9188" t="str">
        <f>IF(ISERROR(VLOOKUP(A9188,'[1]Ecart validé'!$A:$A,1,FALSE)),Z9188,"Ecart Validé")</f>
        <v>valid</v>
      </c>
      <c r="R9188" t="s">
        <v>30</v>
      </c>
      <c r="X9188"/>
      <c r="Y9188"/>
      <c r="Z9188" t="s">
        <v>31</v>
      </c>
    </row>
    <row r="9189" spans="1:26" x14ac:dyDescent="0.3">
      <c r="A9189" t="s">
        <v>11784</v>
      </c>
      <c r="B9189" t="s">
        <v>3157</v>
      </c>
      <c r="C9189">
        <v>54365</v>
      </c>
      <c r="D9189" t="str">
        <f>+VLOOKUP(C9189,Param!K:L,2,FALSE)</f>
        <v>ACELEC</v>
      </c>
      <c r="E9189">
        <v>29280038</v>
      </c>
      <c r="F9189" t="s">
        <v>8260</v>
      </c>
      <c r="G9189" t="s">
        <v>29</v>
      </c>
      <c r="H9189" s="5">
        <v>7548.51</v>
      </c>
      <c r="I9189" s="5">
        <v>7548.5105999999996</v>
      </c>
      <c r="J9189" s="5">
        <v>-5.9999999939464E-4</v>
      </c>
      <c r="K9189" s="5">
        <v>7548.51</v>
      </c>
      <c r="L9189" s="5">
        <v>0</v>
      </c>
      <c r="M9189" t="str">
        <f>IF(ISERROR(VLOOKUP(A9189,'[1]Ecart validé'!$A:$A,1,FALSE)),Z9189,"Ecart Validé")</f>
        <v>valid</v>
      </c>
      <c r="R9189" t="s">
        <v>30</v>
      </c>
      <c r="X9189"/>
      <c r="Y9189"/>
      <c r="Z9189" t="s">
        <v>31</v>
      </c>
    </row>
    <row r="9190" spans="1:26" x14ac:dyDescent="0.3">
      <c r="A9190" t="s">
        <v>11785</v>
      </c>
      <c r="B9190" t="s">
        <v>3157</v>
      </c>
      <c r="C9190">
        <v>54365</v>
      </c>
      <c r="D9190" t="str">
        <f>+VLOOKUP(C9190,Param!K:L,2,FALSE)</f>
        <v>ACELEC</v>
      </c>
      <c r="E9190">
        <v>29280038</v>
      </c>
      <c r="F9190" t="s">
        <v>8262</v>
      </c>
      <c r="G9190" t="s">
        <v>29</v>
      </c>
      <c r="H9190" s="5">
        <v>15199.89</v>
      </c>
      <c r="I9190" s="5">
        <v>15199.888199999999</v>
      </c>
      <c r="J9190" s="5">
        <v>1.8000000000029099E-3</v>
      </c>
      <c r="K9190" s="5">
        <v>15199.89</v>
      </c>
      <c r="L9190" s="5">
        <v>0</v>
      </c>
      <c r="M9190" t="str">
        <f>IF(ISERROR(VLOOKUP(A9190,'[1]Ecart validé'!$A:$A,1,FALSE)),Z9190,"Ecart Validé")</f>
        <v>valid</v>
      </c>
      <c r="R9190" t="s">
        <v>30</v>
      </c>
      <c r="X9190"/>
      <c r="Y9190"/>
      <c r="Z9190" t="s">
        <v>31</v>
      </c>
    </row>
    <row r="9191" spans="1:26" x14ac:dyDescent="0.3">
      <c r="A9191" t="s">
        <v>11786</v>
      </c>
      <c r="B9191" t="s">
        <v>3157</v>
      </c>
      <c r="C9191">
        <v>54365</v>
      </c>
      <c r="D9191" t="str">
        <f>+VLOOKUP(C9191,Param!K:L,2,FALSE)</f>
        <v>ACELEC</v>
      </c>
      <c r="E9191">
        <v>29280038</v>
      </c>
      <c r="F9191" t="s">
        <v>8264</v>
      </c>
      <c r="G9191" t="s">
        <v>29</v>
      </c>
      <c r="H9191" s="5">
        <v>10955.37</v>
      </c>
      <c r="I9191" s="5">
        <v>10955.3568</v>
      </c>
      <c r="J9191" s="5">
        <v>1.3200000001234001E-2</v>
      </c>
      <c r="K9191" s="5">
        <v>10955.37</v>
      </c>
      <c r="L9191" s="5">
        <v>0</v>
      </c>
      <c r="M9191" t="str">
        <f>IF(ISERROR(VLOOKUP(A9191,'[1]Ecart validé'!$A:$A,1,FALSE)),Z9191,"Ecart Validé")</f>
        <v>valid</v>
      </c>
      <c r="R9191" t="s">
        <v>30</v>
      </c>
      <c r="X9191"/>
      <c r="Y9191"/>
      <c r="Z9191" t="s">
        <v>31</v>
      </c>
    </row>
    <row r="9192" spans="1:26" x14ac:dyDescent="0.3">
      <c r="A9192" t="s">
        <v>11787</v>
      </c>
      <c r="B9192" t="s">
        <v>3157</v>
      </c>
      <c r="C9192">
        <v>54365</v>
      </c>
      <c r="D9192" t="str">
        <f>+VLOOKUP(C9192,Param!K:L,2,FALSE)</f>
        <v>ACELEC</v>
      </c>
      <c r="E9192">
        <v>29280038</v>
      </c>
      <c r="F9192" t="s">
        <v>8266</v>
      </c>
      <c r="G9192" t="s">
        <v>29</v>
      </c>
      <c r="H9192" s="5">
        <v>12688.77</v>
      </c>
      <c r="I9192" s="5">
        <v>12688.7583</v>
      </c>
      <c r="J9192" s="5">
        <v>1.17000000009284E-2</v>
      </c>
      <c r="K9192" s="5">
        <v>12688.77</v>
      </c>
      <c r="L9192" s="5">
        <v>0</v>
      </c>
      <c r="M9192" t="str">
        <f>IF(ISERROR(VLOOKUP(A9192,'[1]Ecart validé'!$A:$A,1,FALSE)),Z9192,"Ecart Validé")</f>
        <v>valid</v>
      </c>
      <c r="R9192" t="s">
        <v>30</v>
      </c>
      <c r="X9192"/>
      <c r="Y9192"/>
      <c r="Z9192" t="s">
        <v>31</v>
      </c>
    </row>
    <row r="9193" spans="1:26" x14ac:dyDescent="0.3">
      <c r="A9193" t="s">
        <v>11788</v>
      </c>
      <c r="B9193" t="s">
        <v>3157</v>
      </c>
      <c r="C9193">
        <v>57820</v>
      </c>
      <c r="D9193" t="str">
        <f>+VLOOKUP(C9193,Param!K:L,2,FALSE)</f>
        <v>PROCHIMA</v>
      </c>
      <c r="E9193">
        <v>29302039</v>
      </c>
      <c r="F9193" t="s">
        <v>8617</v>
      </c>
      <c r="G9193" t="s">
        <v>29</v>
      </c>
      <c r="H9193" s="5">
        <v>518.67999999999995</v>
      </c>
      <c r="I9193" s="5">
        <v>518.68399999999997</v>
      </c>
      <c r="J9193" s="5">
        <v>-4.0000000000190898E-3</v>
      </c>
      <c r="K9193" s="5">
        <v>518.67999999999995</v>
      </c>
      <c r="L9193" s="5">
        <v>0</v>
      </c>
      <c r="M9193" t="str">
        <f>IF(ISERROR(VLOOKUP(A9193,'[1]Ecart validé'!$A:$A,1,FALSE)),Z9193,"Ecart Validé")</f>
        <v>valid</v>
      </c>
      <c r="R9193" t="s">
        <v>30</v>
      </c>
      <c r="X9193"/>
      <c r="Y9193"/>
      <c r="Z9193" t="s">
        <v>31</v>
      </c>
    </row>
    <row r="9194" spans="1:26" x14ac:dyDescent="0.3">
      <c r="A9194" t="s">
        <v>11789</v>
      </c>
      <c r="B9194" t="s">
        <v>3157</v>
      </c>
      <c r="C9194">
        <v>57820</v>
      </c>
      <c r="D9194" t="str">
        <f>+VLOOKUP(C9194,Param!K:L,2,FALSE)</f>
        <v>PROCHIMA</v>
      </c>
      <c r="E9194">
        <v>29302039</v>
      </c>
      <c r="F9194" t="s">
        <v>8260</v>
      </c>
      <c r="G9194" t="s">
        <v>29</v>
      </c>
      <c r="H9194" s="5">
        <v>530.09</v>
      </c>
      <c r="I9194" s="5">
        <v>530.09050000000002</v>
      </c>
      <c r="J9194" s="5">
        <v>-4.9999999998817603E-4</v>
      </c>
      <c r="K9194" s="5">
        <v>530.09</v>
      </c>
      <c r="L9194" s="5">
        <v>0</v>
      </c>
      <c r="M9194" t="str">
        <f>IF(ISERROR(VLOOKUP(A9194,'[1]Ecart validé'!$A:$A,1,FALSE)),Z9194,"Ecart Validé")</f>
        <v>valid</v>
      </c>
      <c r="R9194" t="s">
        <v>30</v>
      </c>
      <c r="X9194"/>
      <c r="Y9194"/>
      <c r="Z9194" t="s">
        <v>31</v>
      </c>
    </row>
    <row r="9195" spans="1:26" x14ac:dyDescent="0.3">
      <c r="A9195" t="s">
        <v>11790</v>
      </c>
      <c r="B9195" t="s">
        <v>3157</v>
      </c>
      <c r="C9195">
        <v>57820</v>
      </c>
      <c r="D9195" t="str">
        <f>+VLOOKUP(C9195,Param!K:L,2,FALSE)</f>
        <v>PROCHIMA</v>
      </c>
      <c r="E9195">
        <v>29302039</v>
      </c>
      <c r="F9195" t="s">
        <v>8262</v>
      </c>
      <c r="G9195" t="s">
        <v>29</v>
      </c>
      <c r="H9195" s="5">
        <v>1112.6400000000001</v>
      </c>
      <c r="I9195" s="5">
        <v>1112.6385</v>
      </c>
      <c r="J9195" s="5">
        <v>1.50000000007821E-3</v>
      </c>
      <c r="K9195" s="5">
        <v>1112.6400000000001</v>
      </c>
      <c r="L9195" s="5">
        <v>0</v>
      </c>
      <c r="M9195" t="str">
        <f>IF(ISERROR(VLOOKUP(A9195,'[1]Ecart validé'!$A:$A,1,FALSE)),Z9195,"Ecart Validé")</f>
        <v>valid</v>
      </c>
      <c r="R9195" t="s">
        <v>30</v>
      </c>
      <c r="X9195"/>
      <c r="Y9195"/>
      <c r="Z9195" t="s">
        <v>31</v>
      </c>
    </row>
    <row r="9196" spans="1:26" x14ac:dyDescent="0.3">
      <c r="A9196" t="s">
        <v>11791</v>
      </c>
      <c r="B9196" t="s">
        <v>3157</v>
      </c>
      <c r="C9196">
        <v>57820</v>
      </c>
      <c r="D9196" t="str">
        <f>+VLOOKUP(C9196,Param!K:L,2,FALSE)</f>
        <v>PROCHIMA</v>
      </c>
      <c r="E9196">
        <v>29302039</v>
      </c>
      <c r="F9196" t="s">
        <v>8264</v>
      </c>
      <c r="G9196" t="s">
        <v>29</v>
      </c>
      <c r="H9196" s="5">
        <v>1332.35</v>
      </c>
      <c r="I9196" s="5">
        <v>1332.3505</v>
      </c>
      <c r="J9196" s="5">
        <v>-5.0000000010186297E-4</v>
      </c>
      <c r="K9196" s="5">
        <v>1332.35</v>
      </c>
      <c r="L9196" s="5">
        <v>0</v>
      </c>
      <c r="M9196" t="str">
        <f>IF(ISERROR(VLOOKUP(A9196,'[1]Ecart validé'!$A:$A,1,FALSE)),Z9196,"Ecart Validé")</f>
        <v>valid</v>
      </c>
      <c r="R9196" t="s">
        <v>30</v>
      </c>
      <c r="X9196"/>
      <c r="Y9196"/>
      <c r="Z9196" t="s">
        <v>31</v>
      </c>
    </row>
    <row r="9197" spans="1:26" x14ac:dyDescent="0.3">
      <c r="A9197" t="s">
        <v>11792</v>
      </c>
      <c r="B9197" t="s">
        <v>3157</v>
      </c>
      <c r="C9197">
        <v>57820</v>
      </c>
      <c r="D9197" t="str">
        <f>+VLOOKUP(C9197,Param!K:L,2,FALSE)</f>
        <v>PROCHIMA</v>
      </c>
      <c r="E9197">
        <v>29302039</v>
      </c>
      <c r="F9197" t="s">
        <v>8266</v>
      </c>
      <c r="G9197" t="s">
        <v>29</v>
      </c>
      <c r="H9197" s="5">
        <v>1410.67</v>
      </c>
      <c r="I9197" s="5">
        <v>1410.6704999999999</v>
      </c>
      <c r="J9197" s="5">
        <v>-4.9999999987448897E-4</v>
      </c>
      <c r="K9197" s="5">
        <v>1410.67</v>
      </c>
      <c r="L9197" s="5">
        <v>0</v>
      </c>
      <c r="M9197" t="str">
        <f>IF(ISERROR(VLOOKUP(A9197,'[1]Ecart validé'!$A:$A,1,FALSE)),Z9197,"Ecart Validé")</f>
        <v>valid</v>
      </c>
      <c r="R9197" t="s">
        <v>30</v>
      </c>
      <c r="X9197"/>
      <c r="Y9197"/>
      <c r="Z9197" t="s">
        <v>31</v>
      </c>
    </row>
    <row r="9198" spans="1:26" x14ac:dyDescent="0.3">
      <c r="A9198" t="s">
        <v>11793</v>
      </c>
      <c r="B9198" t="s">
        <v>3157</v>
      </c>
      <c r="C9198">
        <v>44934</v>
      </c>
      <c r="D9198" t="str">
        <f>+VLOOKUP(C9198,Param!K:L,2,FALSE)</f>
        <v>CHUBB FRANCE</v>
      </c>
      <c r="E9198" t="s">
        <v>3785</v>
      </c>
      <c r="F9198" t="s">
        <v>8260</v>
      </c>
      <c r="G9198" t="s">
        <v>29</v>
      </c>
      <c r="H9198" s="5">
        <v>58</v>
      </c>
      <c r="I9198" s="5">
        <v>58</v>
      </c>
      <c r="J9198" s="5">
        <v>0</v>
      </c>
      <c r="K9198" s="5">
        <v>58</v>
      </c>
      <c r="L9198" s="5">
        <v>0</v>
      </c>
      <c r="M9198" t="str">
        <f>IF(ISERROR(VLOOKUP(A9198,'[1]Ecart validé'!$A:$A,1,FALSE)),Z9198,"Ecart Validé")</f>
        <v>valid</v>
      </c>
      <c r="R9198" t="s">
        <v>30</v>
      </c>
      <c r="X9198"/>
      <c r="Y9198"/>
      <c r="Z9198" t="s">
        <v>31</v>
      </c>
    </row>
    <row r="9199" spans="1:26" x14ac:dyDescent="0.3">
      <c r="A9199" t="s">
        <v>11794</v>
      </c>
      <c r="B9199" t="s">
        <v>3157</v>
      </c>
      <c r="C9199">
        <v>44934</v>
      </c>
      <c r="D9199" t="str">
        <f>+VLOOKUP(C9199,Param!K:L,2,FALSE)</f>
        <v>CHUBB FRANCE</v>
      </c>
      <c r="E9199" t="s">
        <v>3785</v>
      </c>
      <c r="F9199" t="s">
        <v>8262</v>
      </c>
      <c r="G9199" t="s">
        <v>29</v>
      </c>
      <c r="H9199" s="5">
        <v>110.36</v>
      </c>
      <c r="I9199" s="5">
        <v>110.36</v>
      </c>
      <c r="J9199" s="5">
        <v>0</v>
      </c>
      <c r="K9199" s="5">
        <v>110.36</v>
      </c>
      <c r="L9199" s="5">
        <v>0</v>
      </c>
      <c r="M9199" t="str">
        <f>IF(ISERROR(VLOOKUP(A9199,'[1]Ecart validé'!$A:$A,1,FALSE)),Z9199,"Ecart Validé")</f>
        <v>valid</v>
      </c>
      <c r="R9199" t="s">
        <v>30</v>
      </c>
      <c r="T9199" s="41"/>
      <c r="X9199"/>
      <c r="Y9199"/>
      <c r="Z9199" t="s">
        <v>31</v>
      </c>
    </row>
    <row r="9200" spans="1:26" x14ac:dyDescent="0.3">
      <c r="A9200" t="s">
        <v>11795</v>
      </c>
      <c r="B9200" t="s">
        <v>3157</v>
      </c>
      <c r="C9200">
        <v>44934</v>
      </c>
      <c r="D9200" t="str">
        <f>+VLOOKUP(C9200,Param!K:L,2,FALSE)</f>
        <v>CHUBB FRANCE</v>
      </c>
      <c r="E9200" t="s">
        <v>3789</v>
      </c>
      <c r="F9200" t="s">
        <v>8617</v>
      </c>
      <c r="G9200" t="s">
        <v>29</v>
      </c>
      <c r="H9200" s="5">
        <v>1898.41</v>
      </c>
      <c r="I9200" s="5">
        <v>1898.414</v>
      </c>
      <c r="J9200" s="5">
        <v>-3.9999999999054099E-3</v>
      </c>
      <c r="K9200" s="5">
        <v>1898.41</v>
      </c>
      <c r="L9200" s="5">
        <v>0</v>
      </c>
      <c r="M9200" t="str">
        <f>IF(ISERROR(VLOOKUP(A9200,'[1]Ecart validé'!$A:$A,1,FALSE)),Z9200,"Ecart Validé")</f>
        <v>valid</v>
      </c>
      <c r="R9200" t="s">
        <v>30</v>
      </c>
      <c r="X9200"/>
      <c r="Y9200"/>
      <c r="Z9200" t="s">
        <v>31</v>
      </c>
    </row>
    <row r="9201" spans="1:26" x14ac:dyDescent="0.3">
      <c r="A9201" t="s">
        <v>11796</v>
      </c>
      <c r="B9201" t="s">
        <v>3157</v>
      </c>
      <c r="C9201">
        <v>44934</v>
      </c>
      <c r="D9201" t="str">
        <f>+VLOOKUP(C9201,Param!K:L,2,FALSE)</f>
        <v>CHUBB FRANCE</v>
      </c>
      <c r="E9201" t="s">
        <v>3789</v>
      </c>
      <c r="F9201" t="s">
        <v>8260</v>
      </c>
      <c r="G9201" t="s">
        <v>29</v>
      </c>
      <c r="H9201" s="5">
        <v>4924.3100000000004</v>
      </c>
      <c r="I9201" s="5">
        <v>4924.3100000000004</v>
      </c>
      <c r="J9201" s="5">
        <v>0</v>
      </c>
      <c r="K9201" s="5">
        <v>4924.3100000000004</v>
      </c>
      <c r="L9201" s="5">
        <v>0</v>
      </c>
      <c r="M9201" t="str">
        <f>IF(ISERROR(VLOOKUP(A9201,'[1]Ecart validé'!$A:$A,1,FALSE)),Z9201,"Ecart Validé")</f>
        <v>valid</v>
      </c>
      <c r="R9201" t="s">
        <v>30</v>
      </c>
      <c r="X9201"/>
      <c r="Y9201"/>
      <c r="Z9201" t="s">
        <v>31</v>
      </c>
    </row>
    <row r="9202" spans="1:26" x14ac:dyDescent="0.3">
      <c r="A9202" t="s">
        <v>11797</v>
      </c>
      <c r="B9202" t="s">
        <v>3157</v>
      </c>
      <c r="C9202">
        <v>44934</v>
      </c>
      <c r="D9202" t="str">
        <f>+VLOOKUP(C9202,Param!K:L,2,FALSE)</f>
        <v>CHUBB FRANCE</v>
      </c>
      <c r="E9202" t="s">
        <v>3789</v>
      </c>
      <c r="F9202" t="s">
        <v>8262</v>
      </c>
      <c r="G9202" t="s">
        <v>29</v>
      </c>
      <c r="H9202" s="5">
        <v>5741.39</v>
      </c>
      <c r="I9202" s="5">
        <v>5741.3912</v>
      </c>
      <c r="J9202" s="5">
        <v>-1.1999999996987699E-3</v>
      </c>
      <c r="K9202" s="5">
        <v>5741.39</v>
      </c>
      <c r="L9202" s="5">
        <v>0</v>
      </c>
      <c r="M9202" t="str">
        <f>IF(ISERROR(VLOOKUP(A9202,'[1]Ecart validé'!$A:$A,1,FALSE)),Z9202,"Ecart Validé")</f>
        <v>valid</v>
      </c>
      <c r="R9202" t="s">
        <v>30</v>
      </c>
      <c r="X9202"/>
      <c r="Y9202"/>
      <c r="Z9202" t="s">
        <v>31</v>
      </c>
    </row>
    <row r="9203" spans="1:26" x14ac:dyDescent="0.3">
      <c r="A9203" t="s">
        <v>11798</v>
      </c>
      <c r="B9203" t="s">
        <v>3157</v>
      </c>
      <c r="C9203">
        <v>44934</v>
      </c>
      <c r="D9203" t="str">
        <f>+VLOOKUP(C9203,Param!K:L,2,FALSE)</f>
        <v>CHUBB FRANCE</v>
      </c>
      <c r="E9203" t="s">
        <v>3789</v>
      </c>
      <c r="F9203" t="s">
        <v>8264</v>
      </c>
      <c r="G9203" t="s">
        <v>29</v>
      </c>
      <c r="H9203" s="5">
        <v>2649.69</v>
      </c>
      <c r="I9203" s="5">
        <v>2649.6904</v>
      </c>
      <c r="J9203" s="5">
        <v>-3.9999999989959103E-4</v>
      </c>
      <c r="K9203" s="5">
        <v>2649.69</v>
      </c>
      <c r="L9203" s="5">
        <v>0</v>
      </c>
      <c r="M9203" t="str">
        <f>IF(ISERROR(VLOOKUP(A9203,'[1]Ecart validé'!$A:$A,1,FALSE)),Z9203,"Ecart Validé")</f>
        <v>valid</v>
      </c>
      <c r="R9203" t="s">
        <v>30</v>
      </c>
      <c r="X9203"/>
      <c r="Y9203"/>
      <c r="Z9203" t="s">
        <v>31</v>
      </c>
    </row>
    <row r="9204" spans="1:26" x14ac:dyDescent="0.3">
      <c r="A9204" t="s">
        <v>11799</v>
      </c>
      <c r="B9204" t="s">
        <v>3157</v>
      </c>
      <c r="C9204">
        <v>44934</v>
      </c>
      <c r="D9204" t="str">
        <f>+VLOOKUP(C9204,Param!K:L,2,FALSE)</f>
        <v>CHUBB FRANCE</v>
      </c>
      <c r="E9204" t="s">
        <v>3789</v>
      </c>
      <c r="F9204" t="s">
        <v>8266</v>
      </c>
      <c r="G9204" t="s">
        <v>29</v>
      </c>
      <c r="H9204" s="5">
        <v>10274.1</v>
      </c>
      <c r="I9204" s="5">
        <v>10274.096</v>
      </c>
      <c r="J9204" s="5">
        <v>4.0000000008149003E-3</v>
      </c>
      <c r="K9204" s="5">
        <v>10274.1</v>
      </c>
      <c r="L9204" s="5">
        <v>0</v>
      </c>
      <c r="M9204" t="str">
        <f>IF(ISERROR(VLOOKUP(A9204,'[1]Ecart validé'!$A:$A,1,FALSE)),Z9204,"Ecart Validé")</f>
        <v>valid</v>
      </c>
      <c r="R9204" t="s">
        <v>30</v>
      </c>
      <c r="X9204"/>
      <c r="Y9204"/>
      <c r="Z9204" t="s">
        <v>31</v>
      </c>
    </row>
    <row r="9205" spans="1:26" x14ac:dyDescent="0.3">
      <c r="A9205" t="s">
        <v>11800</v>
      </c>
      <c r="B9205" t="s">
        <v>3157</v>
      </c>
      <c r="C9205">
        <v>47215</v>
      </c>
      <c r="D9205" t="str">
        <f>+VLOOKUP(C9205,Param!K:L,2,FALSE)</f>
        <v>MC GESTION</v>
      </c>
      <c r="E9205">
        <v>18229014</v>
      </c>
      <c r="F9205" t="s">
        <v>8260</v>
      </c>
      <c r="G9205" t="s">
        <v>29</v>
      </c>
      <c r="H9205" s="5">
        <v>36017.65</v>
      </c>
      <c r="I9205" s="5">
        <v>36017.646000000001</v>
      </c>
      <c r="J9205" s="5">
        <v>4.0000000008149003E-3</v>
      </c>
      <c r="K9205" s="5">
        <v>36017.65</v>
      </c>
      <c r="L9205" s="5">
        <v>0</v>
      </c>
      <c r="M9205" t="str">
        <f>IF(ISERROR(VLOOKUP(A9205,'[1]Ecart validé'!$A:$A,1,FALSE)),Z9205,"Ecart Validé")</f>
        <v>valid</v>
      </c>
      <c r="R9205" t="s">
        <v>30</v>
      </c>
      <c r="X9205"/>
      <c r="Y9205"/>
      <c r="Z9205" t="s">
        <v>31</v>
      </c>
    </row>
    <row r="9206" spans="1:26" x14ac:dyDescent="0.3">
      <c r="A9206" t="s">
        <v>11801</v>
      </c>
      <c r="B9206" t="s">
        <v>3157</v>
      </c>
      <c r="C9206">
        <v>47215</v>
      </c>
      <c r="D9206" t="str">
        <f>+VLOOKUP(C9206,Param!K:L,2,FALSE)</f>
        <v>MC GESTION</v>
      </c>
      <c r="E9206">
        <v>18229014</v>
      </c>
      <c r="F9206" t="s">
        <v>8262</v>
      </c>
      <c r="G9206" t="s">
        <v>29</v>
      </c>
      <c r="H9206" s="5">
        <v>119377.08</v>
      </c>
      <c r="I9206" s="5">
        <v>119377.083</v>
      </c>
      <c r="J9206" s="5">
        <v>-2.9999999969731999E-3</v>
      </c>
      <c r="K9206" s="5">
        <v>119377.08</v>
      </c>
      <c r="L9206" s="5">
        <v>0</v>
      </c>
      <c r="M9206" t="str">
        <f>IF(ISERROR(VLOOKUP(A9206,'[1]Ecart validé'!$A:$A,1,FALSE)),Z9206,"Ecart Validé")</f>
        <v>valid</v>
      </c>
      <c r="R9206" t="s">
        <v>30</v>
      </c>
      <c r="X9206"/>
      <c r="Y9206"/>
      <c r="Z9206" t="s">
        <v>31</v>
      </c>
    </row>
    <row r="9207" spans="1:26" x14ac:dyDescent="0.3">
      <c r="A9207" t="s">
        <v>11802</v>
      </c>
      <c r="B9207" t="s">
        <v>3157</v>
      </c>
      <c r="C9207">
        <v>47215</v>
      </c>
      <c r="D9207" t="str">
        <f>+VLOOKUP(C9207,Param!K:L,2,FALSE)</f>
        <v>MC GESTION</v>
      </c>
      <c r="E9207">
        <v>18229014</v>
      </c>
      <c r="F9207" t="s">
        <v>8264</v>
      </c>
      <c r="G9207" t="s">
        <v>29</v>
      </c>
      <c r="H9207" s="5">
        <v>239509.75</v>
      </c>
      <c r="I9207" s="5">
        <v>239509.74600000001</v>
      </c>
      <c r="J9207" s="5">
        <v>3.9999999862629903E-3</v>
      </c>
      <c r="K9207" s="5">
        <v>239509.75</v>
      </c>
      <c r="L9207" s="5">
        <v>0</v>
      </c>
      <c r="M9207" t="str">
        <f>IF(ISERROR(VLOOKUP(A9207,'[1]Ecart validé'!$A:$A,1,FALSE)),Z9207,"Ecart Validé")</f>
        <v>valid</v>
      </c>
      <c r="R9207" t="s">
        <v>30</v>
      </c>
      <c r="X9207"/>
      <c r="Y9207"/>
      <c r="Z9207" t="s">
        <v>31</v>
      </c>
    </row>
    <row r="9208" spans="1:26" x14ac:dyDescent="0.3">
      <c r="A9208" t="s">
        <v>11803</v>
      </c>
      <c r="B9208" t="s">
        <v>3157</v>
      </c>
      <c r="C9208">
        <v>47215</v>
      </c>
      <c r="D9208" t="str">
        <f>+VLOOKUP(C9208,Param!K:L,2,FALSE)</f>
        <v>MC GESTION</v>
      </c>
      <c r="E9208">
        <v>18229014</v>
      </c>
      <c r="F9208" t="s">
        <v>8266</v>
      </c>
      <c r="G9208" t="s">
        <v>29</v>
      </c>
      <c r="H9208" s="5">
        <v>278181.77</v>
      </c>
      <c r="I9208" s="5">
        <v>278181.77100000001</v>
      </c>
      <c r="J9208" s="5">
        <v>-9.9999998928978996E-4</v>
      </c>
      <c r="K9208" s="5">
        <v>278181.77</v>
      </c>
      <c r="L9208" s="5">
        <v>0</v>
      </c>
      <c r="M9208" t="str">
        <f>IF(ISERROR(VLOOKUP(A9208,'[1]Ecart validé'!$A:$A,1,FALSE)),Z9208,"Ecart Validé")</f>
        <v>valid</v>
      </c>
      <c r="R9208" t="s">
        <v>30</v>
      </c>
      <c r="X9208"/>
      <c r="Y9208"/>
      <c r="Z9208" t="s">
        <v>31</v>
      </c>
    </row>
    <row r="9209" spans="1:26" x14ac:dyDescent="0.3">
      <c r="A9209" t="s">
        <v>11804</v>
      </c>
      <c r="B9209" t="s">
        <v>3157</v>
      </c>
      <c r="C9209">
        <v>47215</v>
      </c>
      <c r="D9209" t="str">
        <f>+VLOOKUP(C9209,Param!K:L,2,FALSE)</f>
        <v>MC GESTION</v>
      </c>
      <c r="E9209">
        <v>19221010</v>
      </c>
      <c r="F9209" t="s">
        <v>8260</v>
      </c>
      <c r="G9209" t="s">
        <v>29</v>
      </c>
      <c r="H9209" s="5">
        <v>923.27</v>
      </c>
      <c r="I9209" s="5">
        <v>923.27</v>
      </c>
      <c r="J9209" s="5">
        <v>0</v>
      </c>
      <c r="K9209" s="5">
        <v>923.27</v>
      </c>
      <c r="L9209" s="5">
        <v>0</v>
      </c>
      <c r="M9209" t="str">
        <f>IF(ISERROR(VLOOKUP(A9209,'[1]Ecart validé'!$A:$A,1,FALSE)),Z9209,"Ecart Validé")</f>
        <v>valid</v>
      </c>
      <c r="R9209" t="s">
        <v>30</v>
      </c>
      <c r="X9209"/>
      <c r="Y9209"/>
      <c r="Z9209" t="s">
        <v>31</v>
      </c>
    </row>
    <row r="9210" spans="1:26" x14ac:dyDescent="0.3">
      <c r="A9210" t="s">
        <v>11805</v>
      </c>
      <c r="B9210" t="s">
        <v>3157</v>
      </c>
      <c r="C9210">
        <v>47215</v>
      </c>
      <c r="D9210" t="str">
        <f>+VLOOKUP(C9210,Param!K:L,2,FALSE)</f>
        <v>MC GESTION</v>
      </c>
      <c r="E9210">
        <v>19221010</v>
      </c>
      <c r="F9210" t="s">
        <v>8262</v>
      </c>
      <c r="G9210" t="s">
        <v>29</v>
      </c>
      <c r="H9210" s="5">
        <v>7450.42</v>
      </c>
      <c r="I9210" s="5">
        <v>7450.42</v>
      </c>
      <c r="J9210" s="5">
        <v>0</v>
      </c>
      <c r="K9210" s="5">
        <v>7450.42</v>
      </c>
      <c r="L9210" s="5">
        <v>0</v>
      </c>
      <c r="M9210" t="str">
        <f>IF(ISERROR(VLOOKUP(A9210,'[1]Ecart validé'!$A:$A,1,FALSE)),Z9210,"Ecart Validé")</f>
        <v>valid</v>
      </c>
      <c r="R9210" t="s">
        <v>30</v>
      </c>
      <c r="X9210"/>
      <c r="Y9210"/>
      <c r="Z9210" t="s">
        <v>31</v>
      </c>
    </row>
    <row r="9211" spans="1:26" x14ac:dyDescent="0.3">
      <c r="A9211" t="s">
        <v>11806</v>
      </c>
      <c r="B9211" t="s">
        <v>3157</v>
      </c>
      <c r="C9211">
        <v>47215</v>
      </c>
      <c r="D9211" t="str">
        <f>+VLOOKUP(C9211,Param!K:L,2,FALSE)</f>
        <v>MC GESTION</v>
      </c>
      <c r="E9211">
        <v>19221010</v>
      </c>
      <c r="F9211" t="s">
        <v>8264</v>
      </c>
      <c r="G9211" t="s">
        <v>29</v>
      </c>
      <c r="H9211" s="5">
        <v>18505.009999999998</v>
      </c>
      <c r="I9211" s="5">
        <v>18505.009999999998</v>
      </c>
      <c r="J9211" s="5">
        <v>0</v>
      </c>
      <c r="K9211" s="5">
        <v>18505.009999999998</v>
      </c>
      <c r="L9211" s="5">
        <v>0</v>
      </c>
      <c r="M9211" t="str">
        <f>IF(ISERROR(VLOOKUP(A9211,'[1]Ecart validé'!$A:$A,1,FALSE)),Z9211,"Ecart Validé")</f>
        <v>valid</v>
      </c>
      <c r="R9211" t="s">
        <v>30</v>
      </c>
      <c r="X9211"/>
      <c r="Y9211"/>
      <c r="Z9211" t="s">
        <v>31</v>
      </c>
    </row>
    <row r="9212" spans="1:26" x14ac:dyDescent="0.3">
      <c r="A9212" t="s">
        <v>11807</v>
      </c>
      <c r="B9212" t="s">
        <v>3157</v>
      </c>
      <c r="C9212">
        <v>47215</v>
      </c>
      <c r="D9212" t="str">
        <f>+VLOOKUP(C9212,Param!K:L,2,FALSE)</f>
        <v>MC GESTION</v>
      </c>
      <c r="E9212">
        <v>19221010</v>
      </c>
      <c r="F9212" t="s">
        <v>8266</v>
      </c>
      <c r="G9212" t="s">
        <v>29</v>
      </c>
      <c r="H9212" s="5">
        <v>37768.14</v>
      </c>
      <c r="I9212" s="5">
        <v>37768.135000000002</v>
      </c>
      <c r="J9212" s="5">
        <v>4.9999999973806501E-3</v>
      </c>
      <c r="K9212" s="5">
        <v>37768.14</v>
      </c>
      <c r="L9212" s="5">
        <v>0</v>
      </c>
      <c r="M9212" t="str">
        <f>IF(ISERROR(VLOOKUP(A9212,'[1]Ecart validé'!$A:$A,1,FALSE)),Z9212,"Ecart Validé")</f>
        <v>valid</v>
      </c>
      <c r="R9212" t="s">
        <v>30</v>
      </c>
      <c r="X9212"/>
      <c r="Y9212"/>
      <c r="Z9212" t="s">
        <v>31</v>
      </c>
    </row>
    <row r="9213" spans="1:26" x14ac:dyDescent="0.3">
      <c r="A9213" t="s">
        <v>11808</v>
      </c>
      <c r="B9213" t="s">
        <v>3157</v>
      </c>
      <c r="C9213">
        <v>48706</v>
      </c>
      <c r="D9213" t="str">
        <f>+VLOOKUP(C9213,Param!K:L,2,FALSE)</f>
        <v>ALAIN MILLIAT</v>
      </c>
      <c r="E9213">
        <v>19217006</v>
      </c>
      <c r="F9213" t="s">
        <v>8617</v>
      </c>
      <c r="G9213" t="s">
        <v>29</v>
      </c>
      <c r="H9213" s="5">
        <v>56.16</v>
      </c>
      <c r="I9213" s="5">
        <v>56.161999999999999</v>
      </c>
      <c r="J9213" s="5">
        <v>-2.0000000000024399E-3</v>
      </c>
      <c r="K9213" s="5">
        <v>56.16</v>
      </c>
      <c r="L9213" s="5">
        <v>0</v>
      </c>
      <c r="M9213" t="str">
        <f>IF(ISERROR(VLOOKUP(A9213,'[1]Ecart validé'!$A:$A,1,FALSE)),Z9213,"Ecart Validé")</f>
        <v>valid</v>
      </c>
      <c r="R9213" t="s">
        <v>30</v>
      </c>
      <c r="X9213"/>
      <c r="Y9213"/>
      <c r="Z9213" t="s">
        <v>31</v>
      </c>
    </row>
    <row r="9214" spans="1:26" x14ac:dyDescent="0.3">
      <c r="A9214" t="s">
        <v>11809</v>
      </c>
      <c r="B9214" t="s">
        <v>3157</v>
      </c>
      <c r="C9214">
        <v>48706</v>
      </c>
      <c r="D9214" t="str">
        <f>+VLOOKUP(C9214,Param!K:L,2,FALSE)</f>
        <v>ALAIN MILLIAT</v>
      </c>
      <c r="E9214">
        <v>19217006</v>
      </c>
      <c r="F9214" t="s">
        <v>8260</v>
      </c>
      <c r="G9214" t="s">
        <v>29</v>
      </c>
      <c r="H9214" s="5">
        <v>4398.8599999999997</v>
      </c>
      <c r="I9214" s="5">
        <v>4398.8609999999999</v>
      </c>
      <c r="J9214" s="5">
        <v>-1.0000000002037201E-3</v>
      </c>
      <c r="K9214" s="5">
        <v>4398.8599999999997</v>
      </c>
      <c r="L9214" s="5">
        <v>0</v>
      </c>
      <c r="M9214" t="str">
        <f>IF(ISERROR(VLOOKUP(A9214,'[1]Ecart validé'!$A:$A,1,FALSE)),Z9214,"Ecart Validé")</f>
        <v>valid</v>
      </c>
      <c r="R9214" t="s">
        <v>30</v>
      </c>
      <c r="X9214"/>
      <c r="Y9214"/>
      <c r="Z9214" t="s">
        <v>31</v>
      </c>
    </row>
    <row r="9215" spans="1:26" x14ac:dyDescent="0.3">
      <c r="A9215" t="s">
        <v>11810</v>
      </c>
      <c r="B9215" t="s">
        <v>3157</v>
      </c>
      <c r="C9215">
        <v>48706</v>
      </c>
      <c r="D9215" t="str">
        <f>+VLOOKUP(C9215,Param!K:L,2,FALSE)</f>
        <v>ALAIN MILLIAT</v>
      </c>
      <c r="E9215">
        <v>19217006</v>
      </c>
      <c r="F9215" t="s">
        <v>8262</v>
      </c>
      <c r="G9215" t="s">
        <v>29</v>
      </c>
      <c r="H9215" s="5">
        <v>10260.040000000001</v>
      </c>
      <c r="I9215" s="5">
        <v>10260.040999999999</v>
      </c>
      <c r="J9215" s="5">
        <v>-9.9999999838473698E-4</v>
      </c>
      <c r="K9215" s="5">
        <v>10260.040000000001</v>
      </c>
      <c r="L9215" s="5">
        <v>0</v>
      </c>
      <c r="M9215" t="str">
        <f>IF(ISERROR(VLOOKUP(A9215,'[1]Ecart validé'!$A:$A,1,FALSE)),Z9215,"Ecart Validé")</f>
        <v>valid</v>
      </c>
      <c r="R9215" t="s">
        <v>30</v>
      </c>
      <c r="X9215"/>
      <c r="Y9215"/>
      <c r="Z9215" t="s">
        <v>31</v>
      </c>
    </row>
    <row r="9216" spans="1:26" x14ac:dyDescent="0.3">
      <c r="A9216" t="s">
        <v>11811</v>
      </c>
      <c r="B9216" t="s">
        <v>3157</v>
      </c>
      <c r="C9216">
        <v>48706</v>
      </c>
      <c r="D9216" t="str">
        <f>+VLOOKUP(C9216,Param!K:L,2,FALSE)</f>
        <v>ALAIN MILLIAT</v>
      </c>
      <c r="E9216">
        <v>19217006</v>
      </c>
      <c r="F9216" t="s">
        <v>8264</v>
      </c>
      <c r="G9216" t="s">
        <v>29</v>
      </c>
      <c r="H9216" s="5">
        <v>17422.62</v>
      </c>
      <c r="I9216" s="5">
        <v>17422.629000000001</v>
      </c>
      <c r="J9216" s="5">
        <v>-9.0000000018335396E-3</v>
      </c>
      <c r="K9216" s="5">
        <v>17422.62</v>
      </c>
      <c r="L9216" s="5">
        <v>0</v>
      </c>
      <c r="M9216" t="str">
        <f>IF(ISERROR(VLOOKUP(A9216,'[1]Ecart validé'!$A:$A,1,FALSE)),Z9216,"Ecart Validé")</f>
        <v>valid</v>
      </c>
      <c r="R9216" t="s">
        <v>30</v>
      </c>
      <c r="X9216"/>
      <c r="Y9216"/>
      <c r="Z9216" t="s">
        <v>31</v>
      </c>
    </row>
    <row r="9217" spans="1:26" x14ac:dyDescent="0.3">
      <c r="A9217" t="s">
        <v>11812</v>
      </c>
      <c r="B9217" t="s">
        <v>3157</v>
      </c>
      <c r="C9217">
        <v>48706</v>
      </c>
      <c r="D9217" t="str">
        <f>+VLOOKUP(C9217,Param!K:L,2,FALSE)</f>
        <v>ALAIN MILLIAT</v>
      </c>
      <c r="E9217">
        <v>19217006</v>
      </c>
      <c r="F9217" t="s">
        <v>8266</v>
      </c>
      <c r="G9217" t="s">
        <v>29</v>
      </c>
      <c r="H9217" s="5">
        <v>16787</v>
      </c>
      <c r="I9217" s="5">
        <v>16786.995999999999</v>
      </c>
      <c r="J9217" s="5">
        <v>4.0000000008149003E-3</v>
      </c>
      <c r="K9217" s="5">
        <v>16787</v>
      </c>
      <c r="L9217" s="5">
        <v>0</v>
      </c>
      <c r="M9217" t="str">
        <f>IF(ISERROR(VLOOKUP(A9217,'[1]Ecart validé'!$A:$A,1,FALSE)),Z9217,"Ecart Validé")</f>
        <v>valid</v>
      </c>
      <c r="R9217" t="s">
        <v>30</v>
      </c>
      <c r="X9217"/>
      <c r="Y9217"/>
      <c r="Z9217" t="s">
        <v>31</v>
      </c>
    </row>
    <row r="9218" spans="1:26" x14ac:dyDescent="0.3">
      <c r="A9218" t="s">
        <v>11813</v>
      </c>
      <c r="B9218" t="s">
        <v>3157</v>
      </c>
      <c r="C9218">
        <v>55523</v>
      </c>
      <c r="D9218" t="str">
        <f>+VLOOKUP(C9218,Param!K:L,2,FALSE)</f>
        <v>ENERCLIM</v>
      </c>
      <c r="E9218">
        <v>29280003</v>
      </c>
      <c r="F9218" t="s">
        <v>8617</v>
      </c>
      <c r="G9218" t="s">
        <v>29</v>
      </c>
      <c r="H9218" s="5">
        <v>153.88</v>
      </c>
      <c r="I9218" s="5">
        <v>153.88659999999999</v>
      </c>
      <c r="J9218" s="5">
        <v>-6.5999999999917201E-3</v>
      </c>
      <c r="K9218" s="5">
        <v>153.88659999999999</v>
      </c>
      <c r="L9218" s="5">
        <v>-6.5999999999917201E-3</v>
      </c>
      <c r="M9218" t="str">
        <f>IF(ISERROR(VLOOKUP(A9218,'[1]Ecart validé'!$A:$A,1,FALSE)),Z9218,"Ecart Validé")</f>
        <v>valid</v>
      </c>
      <c r="R9218" t="s">
        <v>30</v>
      </c>
      <c r="X9218"/>
      <c r="Y9218"/>
      <c r="Z9218" t="s">
        <v>31</v>
      </c>
    </row>
    <row r="9219" spans="1:26" x14ac:dyDescent="0.3">
      <c r="A9219" t="s">
        <v>11814</v>
      </c>
      <c r="B9219" t="s">
        <v>3157</v>
      </c>
      <c r="C9219">
        <v>55523</v>
      </c>
      <c r="D9219" t="str">
        <f>+VLOOKUP(C9219,Param!K:L,2,FALSE)</f>
        <v>ENERCLIM</v>
      </c>
      <c r="E9219">
        <v>29280003</v>
      </c>
      <c r="F9219" t="s">
        <v>8260</v>
      </c>
      <c r="G9219" t="s">
        <v>29</v>
      </c>
      <c r="H9219" s="5">
        <v>7350.4</v>
      </c>
      <c r="I9219" s="5">
        <v>7350.4</v>
      </c>
      <c r="J9219" s="5">
        <v>0</v>
      </c>
      <c r="K9219" s="5">
        <v>7350.4</v>
      </c>
      <c r="L9219" s="5">
        <v>0</v>
      </c>
      <c r="M9219" t="str">
        <f>IF(ISERROR(VLOOKUP(A9219,'[1]Ecart validé'!$A:$A,1,FALSE)),Z9219,"Ecart Validé")</f>
        <v>valid</v>
      </c>
      <c r="R9219" t="s">
        <v>30</v>
      </c>
      <c r="X9219"/>
      <c r="Y9219"/>
      <c r="Z9219" t="s">
        <v>31</v>
      </c>
    </row>
    <row r="9220" spans="1:26" x14ac:dyDescent="0.3">
      <c r="A9220" t="s">
        <v>11815</v>
      </c>
      <c r="B9220" t="s">
        <v>3157</v>
      </c>
      <c r="C9220">
        <v>55523</v>
      </c>
      <c r="D9220" t="str">
        <f>+VLOOKUP(C9220,Param!K:L,2,FALSE)</f>
        <v>ENERCLIM</v>
      </c>
      <c r="E9220">
        <v>29280003</v>
      </c>
      <c r="F9220" t="s">
        <v>8262</v>
      </c>
      <c r="G9220" t="s">
        <v>29</v>
      </c>
      <c r="H9220" s="5">
        <v>4714.1000000000004</v>
      </c>
      <c r="I9220" s="5">
        <v>4714.1045999999997</v>
      </c>
      <c r="J9220" s="5">
        <v>-4.5999999993000503E-3</v>
      </c>
      <c r="K9220" s="5">
        <v>4714.1045999999997</v>
      </c>
      <c r="L9220" s="5">
        <v>-4.5999999993000503E-3</v>
      </c>
      <c r="M9220" t="str">
        <f>IF(ISERROR(VLOOKUP(A9220,'[1]Ecart validé'!$A:$A,1,FALSE)),Z9220,"Ecart Validé")</f>
        <v>valid</v>
      </c>
      <c r="R9220" t="s">
        <v>30</v>
      </c>
      <c r="X9220"/>
      <c r="Y9220"/>
      <c r="Z9220" t="s">
        <v>31</v>
      </c>
    </row>
    <row r="9221" spans="1:26" x14ac:dyDescent="0.3">
      <c r="A9221" t="s">
        <v>11816</v>
      </c>
      <c r="B9221" t="s">
        <v>3157</v>
      </c>
      <c r="C9221">
        <v>55523</v>
      </c>
      <c r="D9221" t="str">
        <f>+VLOOKUP(C9221,Param!K:L,2,FALSE)</f>
        <v>ENERCLIM</v>
      </c>
      <c r="E9221">
        <v>29280003</v>
      </c>
      <c r="F9221" t="s">
        <v>8264</v>
      </c>
      <c r="G9221" t="s">
        <v>29</v>
      </c>
      <c r="H9221" s="5">
        <v>4168.8999999999996</v>
      </c>
      <c r="I9221" s="5">
        <v>4168.9098000000004</v>
      </c>
      <c r="J9221" s="5">
        <v>-9.8000000007232302E-3</v>
      </c>
      <c r="K9221" s="5">
        <v>4168.9098000000004</v>
      </c>
      <c r="L9221" s="5">
        <v>-9.8000000007232302E-3</v>
      </c>
      <c r="M9221" t="str">
        <f>IF(ISERROR(VLOOKUP(A9221,'[1]Ecart validé'!$A:$A,1,FALSE)),Z9221,"Ecart Validé")</f>
        <v>valid</v>
      </c>
      <c r="R9221" t="s">
        <v>30</v>
      </c>
      <c r="X9221"/>
      <c r="Y9221"/>
      <c r="Z9221" t="s">
        <v>31</v>
      </c>
    </row>
    <row r="9222" spans="1:26" ht="43.2" x14ac:dyDescent="0.3">
      <c r="A9222" t="s">
        <v>11817</v>
      </c>
      <c r="B9222" t="s">
        <v>3157</v>
      </c>
      <c r="C9222">
        <v>55523</v>
      </c>
      <c r="D9222" t="str">
        <f>+VLOOKUP(C9222,Param!K:L,2,FALSE)</f>
        <v>ENERCLIM</v>
      </c>
      <c r="E9222">
        <v>29280003</v>
      </c>
      <c r="F9222" t="s">
        <v>8266</v>
      </c>
      <c r="G9222" t="s">
        <v>29</v>
      </c>
      <c r="H9222" s="5">
        <v>2592.06</v>
      </c>
      <c r="I9222" s="5">
        <v>2595.5504000000001</v>
      </c>
      <c r="J9222" s="5">
        <v>-3.4904000000001298</v>
      </c>
      <c r="K9222" s="5">
        <v>2595.5504000000001</v>
      </c>
      <c r="L9222" s="5">
        <v>-3.4904000000001298</v>
      </c>
      <c r="M9222" t="str">
        <f>IF(ISERROR(VLOOKUP(A9222,'[1]Ecart validé'!$A:$A,1,FALSE)),Z9222,"Ecart Validé")</f>
        <v>Ecart Validé</v>
      </c>
      <c r="N9222" t="s">
        <v>11818</v>
      </c>
      <c r="O9222" t="s">
        <v>11819</v>
      </c>
      <c r="P9222" t="s">
        <v>215</v>
      </c>
      <c r="Q9222" t="s">
        <v>11776</v>
      </c>
      <c r="R9222" t="s">
        <v>30</v>
      </c>
      <c r="S9222" t="s">
        <v>45</v>
      </c>
      <c r="T9222" t="s">
        <v>325</v>
      </c>
      <c r="U9222" s="13" t="s">
        <v>11820</v>
      </c>
      <c r="V9222" t="s">
        <v>45</v>
      </c>
      <c r="W9222" t="s">
        <v>3214</v>
      </c>
      <c r="X9222" t="s">
        <v>763</v>
      </c>
      <c r="Y9222" t="s">
        <v>763</v>
      </c>
      <c r="Z9222" t="s">
        <v>88</v>
      </c>
    </row>
    <row r="9223" spans="1:26" x14ac:dyDescent="0.3">
      <c r="A9223" t="s">
        <v>11821</v>
      </c>
      <c r="B9223" t="s">
        <v>3157</v>
      </c>
      <c r="C9223">
        <v>44543</v>
      </c>
      <c r="D9223" t="str">
        <f>+VLOOKUP(C9223,Param!K:L,2,FALSE)</f>
        <v>SOLIA</v>
      </c>
      <c r="E9223">
        <v>28314089</v>
      </c>
      <c r="F9223" t="s">
        <v>8617</v>
      </c>
      <c r="G9223" t="s">
        <v>29</v>
      </c>
      <c r="H9223" s="5">
        <v>1062.1099999999999</v>
      </c>
      <c r="I9223" s="5">
        <v>1062.1134999999999</v>
      </c>
      <c r="J9223" s="5">
        <v>-3.5000000000309198E-3</v>
      </c>
      <c r="K9223" s="5">
        <v>1062.1099999999999</v>
      </c>
      <c r="L9223" s="5">
        <v>0</v>
      </c>
      <c r="M9223" t="str">
        <f>IF(ISERROR(VLOOKUP(A9223,'[1]Ecart validé'!$A:$A,1,FALSE)),Z9223,"Ecart Validé")</f>
        <v>valid</v>
      </c>
      <c r="R9223" t="s">
        <v>30</v>
      </c>
      <c r="X9223"/>
      <c r="Y9223"/>
      <c r="Z9223" t="s">
        <v>31</v>
      </c>
    </row>
    <row r="9224" spans="1:26" x14ac:dyDescent="0.3">
      <c r="A9224" t="s">
        <v>11822</v>
      </c>
      <c r="B9224" t="s">
        <v>3157</v>
      </c>
      <c r="C9224">
        <v>44543</v>
      </c>
      <c r="D9224" t="str">
        <f>+VLOOKUP(C9224,Param!K:L,2,FALSE)</f>
        <v>SOLIA</v>
      </c>
      <c r="E9224">
        <v>28314089</v>
      </c>
      <c r="F9224" t="s">
        <v>8260</v>
      </c>
      <c r="G9224" t="s">
        <v>29</v>
      </c>
      <c r="H9224" s="5">
        <v>10592.92</v>
      </c>
      <c r="I9224" s="5">
        <v>10592.921</v>
      </c>
      <c r="J9224" s="5">
        <v>-1.0000000002037201E-3</v>
      </c>
      <c r="K9224" s="5">
        <v>10592.92</v>
      </c>
      <c r="L9224" s="5">
        <v>0</v>
      </c>
      <c r="M9224" t="str">
        <f>IF(ISERROR(VLOOKUP(A9224,'[1]Ecart validé'!$A:$A,1,FALSE)),Z9224,"Ecart Validé")</f>
        <v>valid</v>
      </c>
      <c r="R9224" t="s">
        <v>30</v>
      </c>
      <c r="X9224"/>
      <c r="Y9224"/>
      <c r="Z9224" t="s">
        <v>31</v>
      </c>
    </row>
    <row r="9225" spans="1:26" x14ac:dyDescent="0.3">
      <c r="A9225" t="s">
        <v>11823</v>
      </c>
      <c r="B9225" t="s">
        <v>3157</v>
      </c>
      <c r="C9225">
        <v>44543</v>
      </c>
      <c r="D9225" t="str">
        <f>+VLOOKUP(C9225,Param!K:L,2,FALSE)</f>
        <v>SOLIA</v>
      </c>
      <c r="E9225">
        <v>28314089</v>
      </c>
      <c r="F9225" t="s">
        <v>8262</v>
      </c>
      <c r="G9225" t="s">
        <v>29</v>
      </c>
      <c r="H9225" s="5">
        <v>2535</v>
      </c>
      <c r="I9225" s="5">
        <v>2535.0014999999999</v>
      </c>
      <c r="J9225" s="5">
        <v>-1.49999999985084E-3</v>
      </c>
      <c r="K9225" s="5">
        <v>2535</v>
      </c>
      <c r="L9225" s="5">
        <v>0</v>
      </c>
      <c r="M9225" t="str">
        <f>IF(ISERROR(VLOOKUP(A9225,'[1]Ecart validé'!$A:$A,1,FALSE)),Z9225,"Ecart Validé")</f>
        <v>valid</v>
      </c>
      <c r="R9225" t="s">
        <v>30</v>
      </c>
      <c r="X9225"/>
      <c r="Y9225"/>
      <c r="Z9225" t="s">
        <v>31</v>
      </c>
    </row>
    <row r="9226" spans="1:26" x14ac:dyDescent="0.3">
      <c r="A9226" t="s">
        <v>11824</v>
      </c>
      <c r="B9226" t="s">
        <v>3157</v>
      </c>
      <c r="C9226">
        <v>44543</v>
      </c>
      <c r="D9226" t="str">
        <f>+VLOOKUP(C9226,Param!K:L,2,FALSE)</f>
        <v>SOLIA</v>
      </c>
      <c r="E9226">
        <v>28314089</v>
      </c>
      <c r="F9226" t="s">
        <v>8264</v>
      </c>
      <c r="G9226" t="s">
        <v>29</v>
      </c>
      <c r="H9226" s="5">
        <v>5959.89</v>
      </c>
      <c r="I9226" s="5">
        <v>5959.8905000000004</v>
      </c>
      <c r="J9226" s="5">
        <v>-5.0000000010186297E-4</v>
      </c>
      <c r="K9226" s="5">
        <v>5959.89</v>
      </c>
      <c r="L9226" s="5">
        <v>0</v>
      </c>
      <c r="M9226" t="str">
        <f>IF(ISERROR(VLOOKUP(A9226,'[1]Ecart validé'!$A:$A,1,FALSE)),Z9226,"Ecart Validé")</f>
        <v>valid</v>
      </c>
      <c r="R9226" t="s">
        <v>30</v>
      </c>
      <c r="X9226"/>
      <c r="Y9226"/>
      <c r="Z9226" t="s">
        <v>31</v>
      </c>
    </row>
    <row r="9227" spans="1:26" x14ac:dyDescent="0.3">
      <c r="A9227" t="s">
        <v>11825</v>
      </c>
      <c r="B9227" t="s">
        <v>3157</v>
      </c>
      <c r="C9227">
        <v>44543</v>
      </c>
      <c r="D9227" t="str">
        <f>+VLOOKUP(C9227,Param!K:L,2,FALSE)</f>
        <v>SOLIA</v>
      </c>
      <c r="E9227">
        <v>28314089</v>
      </c>
      <c r="F9227" t="s">
        <v>8266</v>
      </c>
      <c r="G9227" t="s">
        <v>29</v>
      </c>
      <c r="H9227" s="5">
        <v>7924.94</v>
      </c>
      <c r="I9227" s="5">
        <v>7924.94</v>
      </c>
      <c r="J9227" s="5">
        <v>9.0949470177292804E-13</v>
      </c>
      <c r="K9227" s="5">
        <v>7924.94</v>
      </c>
      <c r="L9227" s="5">
        <v>0</v>
      </c>
      <c r="M9227" t="str">
        <f>IF(ISERROR(VLOOKUP(A9227,'[1]Ecart validé'!$A:$A,1,FALSE)),Z9227,"Ecart Validé")</f>
        <v>valid</v>
      </c>
      <c r="R9227" t="s">
        <v>30</v>
      </c>
      <c r="X9227"/>
      <c r="Y9227"/>
      <c r="Z9227" t="s">
        <v>31</v>
      </c>
    </row>
    <row r="9228" spans="1:26" x14ac:dyDescent="0.3">
      <c r="A9228" t="s">
        <v>11826</v>
      </c>
      <c r="B9228" t="s">
        <v>3157</v>
      </c>
      <c r="C9228">
        <v>45920</v>
      </c>
      <c r="D9228" t="str">
        <f>+VLOOKUP(C9228,Param!K:L,2,FALSE)</f>
        <v>FRAIDIS</v>
      </c>
      <c r="E9228">
        <v>18316008</v>
      </c>
      <c r="F9228" t="s">
        <v>8260</v>
      </c>
      <c r="G9228" t="s">
        <v>29</v>
      </c>
      <c r="H9228" s="5">
        <v>136.05000000000001</v>
      </c>
      <c r="I9228" s="5">
        <v>136.0515</v>
      </c>
      <c r="J9228" s="5">
        <v>-1.4999999999929499E-3</v>
      </c>
      <c r="K9228" s="5">
        <v>136.05000000000001</v>
      </c>
      <c r="L9228" s="5">
        <v>0</v>
      </c>
      <c r="M9228" t="str">
        <f>IF(ISERROR(VLOOKUP(A9228,'[1]Ecart validé'!$A:$A,1,FALSE)),Z9228,"Ecart Validé")</f>
        <v>valid</v>
      </c>
      <c r="R9228" t="s">
        <v>30</v>
      </c>
      <c r="X9228"/>
      <c r="Y9228"/>
      <c r="Z9228" t="s">
        <v>31</v>
      </c>
    </row>
    <row r="9229" spans="1:26" x14ac:dyDescent="0.3">
      <c r="A9229" t="s">
        <v>11827</v>
      </c>
      <c r="B9229" t="s">
        <v>3157</v>
      </c>
      <c r="C9229">
        <v>45920</v>
      </c>
      <c r="D9229" t="str">
        <f>+VLOOKUP(C9229,Param!K:L,2,FALSE)</f>
        <v>FRAIDIS</v>
      </c>
      <c r="E9229">
        <v>18316008</v>
      </c>
      <c r="F9229" t="s">
        <v>8262</v>
      </c>
      <c r="G9229" t="s">
        <v>29</v>
      </c>
      <c r="H9229" s="5">
        <v>399.05</v>
      </c>
      <c r="I9229" s="5">
        <v>399.04700000000003</v>
      </c>
      <c r="J9229" s="5">
        <v>2.9999999999858998E-3</v>
      </c>
      <c r="K9229" s="5">
        <v>399.05</v>
      </c>
      <c r="L9229" s="5">
        <v>0</v>
      </c>
      <c r="M9229" t="str">
        <f>IF(ISERROR(VLOOKUP(A9229,'[1]Ecart validé'!$A:$A,1,FALSE)),Z9229,"Ecart Validé")</f>
        <v>valid</v>
      </c>
      <c r="R9229" t="s">
        <v>30</v>
      </c>
      <c r="X9229"/>
      <c r="Y9229"/>
      <c r="Z9229" t="s">
        <v>31</v>
      </c>
    </row>
    <row r="9230" spans="1:26" x14ac:dyDescent="0.3">
      <c r="A9230" t="s">
        <v>11828</v>
      </c>
      <c r="B9230" t="s">
        <v>3157</v>
      </c>
      <c r="C9230">
        <v>45920</v>
      </c>
      <c r="D9230" t="str">
        <f>+VLOOKUP(C9230,Param!K:L,2,FALSE)</f>
        <v>FRAIDIS</v>
      </c>
      <c r="E9230">
        <v>18316008</v>
      </c>
      <c r="F9230" t="s">
        <v>8264</v>
      </c>
      <c r="G9230" t="s">
        <v>29</v>
      </c>
      <c r="H9230" s="5">
        <v>1309.7</v>
      </c>
      <c r="I9230" s="5">
        <v>1309.6980000000001</v>
      </c>
      <c r="J9230" s="5">
        <v>1.9999999999527002E-3</v>
      </c>
      <c r="K9230" s="5">
        <v>1309.7</v>
      </c>
      <c r="L9230" s="5">
        <v>0</v>
      </c>
      <c r="M9230" t="str">
        <f>IF(ISERROR(VLOOKUP(A9230,'[1]Ecart validé'!$A:$A,1,FALSE)),Z9230,"Ecart Validé")</f>
        <v>valid</v>
      </c>
      <c r="R9230" t="s">
        <v>30</v>
      </c>
      <c r="X9230"/>
      <c r="Y9230"/>
      <c r="Z9230" t="s">
        <v>31</v>
      </c>
    </row>
    <row r="9231" spans="1:26" x14ac:dyDescent="0.3">
      <c r="A9231" t="s">
        <v>11829</v>
      </c>
      <c r="B9231" t="s">
        <v>3157</v>
      </c>
      <c r="C9231">
        <v>45920</v>
      </c>
      <c r="D9231" t="str">
        <f>+VLOOKUP(C9231,Param!K:L,2,FALSE)</f>
        <v>FRAIDIS</v>
      </c>
      <c r="E9231">
        <v>18316008</v>
      </c>
      <c r="F9231" t="s">
        <v>8266</v>
      </c>
      <c r="G9231" t="s">
        <v>29</v>
      </c>
      <c r="H9231" s="5">
        <v>872.27</v>
      </c>
      <c r="I9231" s="5">
        <v>872.26700000000005</v>
      </c>
      <c r="J9231" s="5">
        <v>2.9999999999290499E-3</v>
      </c>
      <c r="K9231" s="5">
        <v>872.27</v>
      </c>
      <c r="L9231" s="5">
        <v>0</v>
      </c>
      <c r="M9231" t="str">
        <f>IF(ISERROR(VLOOKUP(A9231,'[1]Ecart validé'!$A:$A,1,FALSE)),Z9231,"Ecart Validé")</f>
        <v>valid</v>
      </c>
      <c r="R9231" t="s">
        <v>30</v>
      </c>
      <c r="X9231"/>
      <c r="Y9231"/>
      <c r="Z9231" t="s">
        <v>31</v>
      </c>
    </row>
    <row r="9232" spans="1:26" x14ac:dyDescent="0.3">
      <c r="A9232" t="s">
        <v>11830</v>
      </c>
      <c r="B9232" t="s">
        <v>3157</v>
      </c>
      <c r="C9232">
        <v>44773</v>
      </c>
      <c r="D9232" t="str">
        <f>+VLOOKUP(C9232,Param!K:L,2,FALSE)</f>
        <v>BLANCHISSERIE MEGALINGE</v>
      </c>
      <c r="E9232">
        <v>28306077</v>
      </c>
      <c r="F9232" t="s">
        <v>8617</v>
      </c>
      <c r="G9232" t="s">
        <v>29</v>
      </c>
      <c r="H9232" s="5">
        <v>46.97</v>
      </c>
      <c r="I9232" s="5">
        <v>46.966200000000001</v>
      </c>
      <c r="J9232" s="5">
        <v>3.7999999999982401E-3</v>
      </c>
      <c r="K9232" s="5">
        <v>46.97</v>
      </c>
      <c r="L9232" s="5">
        <v>0</v>
      </c>
      <c r="M9232" t="str">
        <f>IF(ISERROR(VLOOKUP(A9232,'[1]Ecart validé'!$A:$A,1,FALSE)),Z9232,"Ecart Validé")</f>
        <v>valid</v>
      </c>
      <c r="R9232" t="s">
        <v>30</v>
      </c>
      <c r="X9232"/>
      <c r="Y9232"/>
      <c r="Z9232" t="s">
        <v>31</v>
      </c>
    </row>
    <row r="9233" spans="1:26" x14ac:dyDescent="0.3">
      <c r="A9233" t="s">
        <v>11831</v>
      </c>
      <c r="B9233" t="s">
        <v>3157</v>
      </c>
      <c r="C9233">
        <v>44773</v>
      </c>
      <c r="D9233" t="str">
        <f>+VLOOKUP(C9233,Param!K:L,2,FALSE)</f>
        <v>BLANCHISSERIE MEGALINGE</v>
      </c>
      <c r="E9233">
        <v>28306077</v>
      </c>
      <c r="F9233" t="s">
        <v>8260</v>
      </c>
      <c r="G9233" t="s">
        <v>29</v>
      </c>
      <c r="H9233" s="5">
        <v>1132.0999999999999</v>
      </c>
      <c r="I9233" s="5">
        <v>1132.1045999999999</v>
      </c>
      <c r="J9233" s="5">
        <v>-4.5999999999821696E-3</v>
      </c>
      <c r="K9233" s="5">
        <v>1132.0999999999999</v>
      </c>
      <c r="L9233" s="5">
        <v>0</v>
      </c>
      <c r="M9233" t="str">
        <f>IF(ISERROR(VLOOKUP(A9233,'[1]Ecart validé'!$A:$A,1,FALSE)),Z9233,"Ecart Validé")</f>
        <v>valid</v>
      </c>
      <c r="R9233" t="s">
        <v>30</v>
      </c>
      <c r="X9233"/>
      <c r="Y9233"/>
      <c r="Z9233" t="s">
        <v>31</v>
      </c>
    </row>
    <row r="9234" spans="1:26" x14ac:dyDescent="0.3">
      <c r="A9234" t="s">
        <v>11832</v>
      </c>
      <c r="B9234" t="s">
        <v>3157</v>
      </c>
      <c r="C9234">
        <v>44773</v>
      </c>
      <c r="D9234" t="str">
        <f>+VLOOKUP(C9234,Param!K:L,2,FALSE)</f>
        <v>BLANCHISSERIE MEGALINGE</v>
      </c>
      <c r="E9234">
        <v>28306077</v>
      </c>
      <c r="F9234" t="s">
        <v>8262</v>
      </c>
      <c r="G9234" t="s">
        <v>29</v>
      </c>
      <c r="H9234" s="5">
        <v>1829.42</v>
      </c>
      <c r="I9234" s="5">
        <v>1829.4156</v>
      </c>
      <c r="J9234" s="5">
        <v>4.4000000000323702E-3</v>
      </c>
      <c r="K9234" s="5">
        <v>1829.42</v>
      </c>
      <c r="L9234" s="5">
        <v>0</v>
      </c>
      <c r="M9234" t="str">
        <f>IF(ISERROR(VLOOKUP(A9234,'[1]Ecart validé'!$A:$A,1,FALSE)),Z9234,"Ecart Validé")</f>
        <v>valid</v>
      </c>
      <c r="R9234" t="s">
        <v>30</v>
      </c>
      <c r="X9234"/>
      <c r="Y9234"/>
      <c r="Z9234" t="s">
        <v>31</v>
      </c>
    </row>
    <row r="9235" spans="1:26" x14ac:dyDescent="0.3">
      <c r="A9235" t="s">
        <v>11833</v>
      </c>
      <c r="B9235" t="s">
        <v>3157</v>
      </c>
      <c r="C9235">
        <v>44773</v>
      </c>
      <c r="D9235" t="str">
        <f>+VLOOKUP(C9235,Param!K:L,2,FALSE)</f>
        <v>BLANCHISSERIE MEGALINGE</v>
      </c>
      <c r="E9235">
        <v>28306077</v>
      </c>
      <c r="F9235" t="s">
        <v>8264</v>
      </c>
      <c r="G9235" t="s">
        <v>29</v>
      </c>
      <c r="H9235" s="5">
        <v>4382.4799999999996</v>
      </c>
      <c r="I9235" s="5">
        <v>4382.4755999999998</v>
      </c>
      <c r="J9235" s="5">
        <v>4.399999999805E-3</v>
      </c>
      <c r="K9235" s="5">
        <v>4382.4799999999996</v>
      </c>
      <c r="L9235" s="5">
        <v>0</v>
      </c>
      <c r="M9235" t="str">
        <f>IF(ISERROR(VLOOKUP(A9235,'[1]Ecart validé'!$A:$A,1,FALSE)),Z9235,"Ecart Validé")</f>
        <v>valid</v>
      </c>
      <c r="R9235" t="s">
        <v>30</v>
      </c>
      <c r="X9235"/>
      <c r="Y9235"/>
      <c r="Z9235" t="s">
        <v>31</v>
      </c>
    </row>
    <row r="9236" spans="1:26" x14ac:dyDescent="0.3">
      <c r="A9236" t="s">
        <v>11834</v>
      </c>
      <c r="B9236" t="s">
        <v>3157</v>
      </c>
      <c r="C9236">
        <v>44773</v>
      </c>
      <c r="D9236" t="str">
        <f>+VLOOKUP(C9236,Param!K:L,2,FALSE)</f>
        <v>BLANCHISSERIE MEGALINGE</v>
      </c>
      <c r="E9236">
        <v>28306077</v>
      </c>
      <c r="F9236" t="s">
        <v>8266</v>
      </c>
      <c r="G9236" t="s">
        <v>29</v>
      </c>
      <c r="H9236" s="5">
        <v>2750.61</v>
      </c>
      <c r="I9236" s="5">
        <v>2750.6066999999998</v>
      </c>
      <c r="J9236" s="5">
        <v>3.3000000003085002E-3</v>
      </c>
      <c r="K9236" s="5">
        <v>2750.61</v>
      </c>
      <c r="L9236" s="5">
        <v>0</v>
      </c>
      <c r="M9236" t="str">
        <f>IF(ISERROR(VLOOKUP(A9236,'[1]Ecart validé'!$A:$A,1,FALSE)),Z9236,"Ecart Validé")</f>
        <v>valid</v>
      </c>
      <c r="R9236" t="s">
        <v>30</v>
      </c>
      <c r="X9236"/>
      <c r="Y9236"/>
      <c r="Z9236" t="s">
        <v>31</v>
      </c>
    </row>
    <row r="9237" spans="1:26" x14ac:dyDescent="0.3">
      <c r="A9237" t="s">
        <v>11835</v>
      </c>
      <c r="B9237" t="s">
        <v>3157</v>
      </c>
      <c r="C9237">
        <v>45927</v>
      </c>
      <c r="D9237" t="str">
        <f>+VLOOKUP(C9237,Param!K:L,2,FALSE)</f>
        <v>BOUYGUES ENERGIES ET SERVICES - GET NORD 821X</v>
      </c>
      <c r="E9237">
        <v>2205106801</v>
      </c>
      <c r="F9237" t="s">
        <v>8260</v>
      </c>
      <c r="G9237" t="s">
        <v>29</v>
      </c>
      <c r="H9237" s="5">
        <v>313.7</v>
      </c>
      <c r="I9237" s="5">
        <v>313.70299999999997</v>
      </c>
      <c r="J9237" s="5">
        <v>-2.9999999999858998E-3</v>
      </c>
      <c r="K9237" s="5">
        <v>313.7</v>
      </c>
      <c r="L9237" s="5">
        <v>0</v>
      </c>
      <c r="M9237" t="str">
        <f>IF(ISERROR(VLOOKUP(A9237,'[1]Ecart validé'!$A:$A,1,FALSE)),Z9237,"Ecart Validé")</f>
        <v>valid</v>
      </c>
      <c r="R9237" t="s">
        <v>30</v>
      </c>
      <c r="X9237"/>
      <c r="Y9237"/>
      <c r="Z9237" t="s">
        <v>31</v>
      </c>
    </row>
    <row r="9238" spans="1:26" x14ac:dyDescent="0.3">
      <c r="A9238" t="s">
        <v>11836</v>
      </c>
      <c r="B9238" t="s">
        <v>3157</v>
      </c>
      <c r="C9238">
        <v>45927</v>
      </c>
      <c r="D9238" t="str">
        <f>+VLOOKUP(C9238,Param!K:L,2,FALSE)</f>
        <v>BOUYGUES ENERGIES ET SERVICES - GET NORD 821X</v>
      </c>
      <c r="E9238">
        <v>2205106801</v>
      </c>
      <c r="F9238" t="s">
        <v>8262</v>
      </c>
      <c r="G9238" t="s">
        <v>29</v>
      </c>
      <c r="H9238" s="5">
        <v>-220.88</v>
      </c>
      <c r="I9238" s="5">
        <v>-220.87909999999999</v>
      </c>
      <c r="J9238" s="5">
        <v>-9.0000000000145497E-4</v>
      </c>
      <c r="K9238" s="5">
        <v>-220.88</v>
      </c>
      <c r="L9238" s="5">
        <v>0</v>
      </c>
      <c r="M9238" t="str">
        <f>IF(ISERROR(VLOOKUP(A9238,'[1]Ecart validé'!$A:$A,1,FALSE)),Z9238,"Ecart Validé")</f>
        <v>valid</v>
      </c>
      <c r="R9238" t="s">
        <v>30</v>
      </c>
      <c r="X9238"/>
      <c r="Y9238"/>
      <c r="Z9238" t="s">
        <v>31</v>
      </c>
    </row>
    <row r="9239" spans="1:26" x14ac:dyDescent="0.3">
      <c r="A9239" t="s">
        <v>11837</v>
      </c>
      <c r="B9239" t="s">
        <v>3157</v>
      </c>
      <c r="C9239">
        <v>45927</v>
      </c>
      <c r="D9239" t="str">
        <f>+VLOOKUP(C9239,Param!K:L,2,FALSE)</f>
        <v>BOUYGUES ENERGIES ET SERVICES - GET NORD 821X</v>
      </c>
      <c r="E9239">
        <v>2205106801</v>
      </c>
      <c r="F9239" t="s">
        <v>8264</v>
      </c>
      <c r="G9239" t="s">
        <v>29</v>
      </c>
      <c r="H9239" s="5">
        <v>225.87</v>
      </c>
      <c r="I9239" s="5">
        <v>225.8638</v>
      </c>
      <c r="J9239" s="5">
        <v>6.2000000000068597E-3</v>
      </c>
      <c r="K9239" s="5">
        <v>225.87</v>
      </c>
      <c r="L9239" s="5">
        <v>0</v>
      </c>
      <c r="M9239" t="str">
        <f>IF(ISERROR(VLOOKUP(A9239,'[1]Ecart validé'!$A:$A,1,FALSE)),Z9239,"Ecart Validé")</f>
        <v>valid</v>
      </c>
      <c r="R9239" t="s">
        <v>30</v>
      </c>
      <c r="X9239"/>
      <c r="Y9239"/>
      <c r="Z9239" t="s">
        <v>31</v>
      </c>
    </row>
    <row r="9240" spans="1:26" x14ac:dyDescent="0.3">
      <c r="A9240" t="s">
        <v>11838</v>
      </c>
      <c r="B9240" t="s">
        <v>3157</v>
      </c>
      <c r="C9240">
        <v>45927</v>
      </c>
      <c r="D9240" t="str">
        <f>+VLOOKUP(C9240,Param!K:L,2,FALSE)</f>
        <v>BOUYGUES ENERGIES ET SERVICES - GET NORD 821X</v>
      </c>
      <c r="E9240">
        <v>2205106801</v>
      </c>
      <c r="F9240" t="s">
        <v>8617</v>
      </c>
      <c r="G9240" t="s">
        <v>29</v>
      </c>
      <c r="H9240" s="5">
        <v>4782.3</v>
      </c>
      <c r="I9240" s="5">
        <v>4782.3023999999996</v>
      </c>
      <c r="J9240" s="5">
        <v>-2.3999999993975498E-3</v>
      </c>
      <c r="K9240" s="5">
        <v>4782.3</v>
      </c>
      <c r="L9240" s="5">
        <v>0</v>
      </c>
      <c r="M9240" t="str">
        <f>IF(ISERROR(VLOOKUP(A9240,'[1]Ecart validé'!$A:$A,1,FALSE)),Z9240,"Ecart Validé")</f>
        <v>valid</v>
      </c>
      <c r="R9240" t="s">
        <v>30</v>
      </c>
      <c r="X9240"/>
      <c r="Y9240"/>
      <c r="Z9240" t="s">
        <v>31</v>
      </c>
    </row>
    <row r="9241" spans="1:26" x14ac:dyDescent="0.3">
      <c r="A9241" t="s">
        <v>11839</v>
      </c>
      <c r="B9241" t="s">
        <v>3157</v>
      </c>
      <c r="C9241">
        <v>45927</v>
      </c>
      <c r="D9241" t="str">
        <f>+VLOOKUP(C9241,Param!K:L,2,FALSE)</f>
        <v>BOUYGUES ENERGIES ET SERVICES - GET NORD 821X</v>
      </c>
      <c r="E9241">
        <v>2205106801</v>
      </c>
      <c r="F9241" t="s">
        <v>8266</v>
      </c>
      <c r="G9241" t="s">
        <v>29</v>
      </c>
      <c r="H9241" s="5">
        <v>154.46</v>
      </c>
      <c r="I9241" s="5">
        <v>154.45679999999999</v>
      </c>
      <c r="J9241" s="5">
        <v>3.2000000000209599E-3</v>
      </c>
      <c r="K9241" s="5">
        <v>154.46</v>
      </c>
      <c r="L9241" s="5">
        <v>0</v>
      </c>
      <c r="M9241" t="str">
        <f>IF(ISERROR(VLOOKUP(A9241,'[1]Ecart validé'!$A:$A,1,FALSE)),Z9241,"Ecart Validé")</f>
        <v>valid</v>
      </c>
      <c r="R9241" t="s">
        <v>30</v>
      </c>
      <c r="X9241"/>
      <c r="Y9241"/>
      <c r="Z9241" t="s">
        <v>31</v>
      </c>
    </row>
    <row r="9242" spans="1:26" x14ac:dyDescent="0.3">
      <c r="A9242" t="s">
        <v>11840</v>
      </c>
      <c r="B9242" t="s">
        <v>3157</v>
      </c>
      <c r="C9242">
        <v>4369</v>
      </c>
      <c r="D9242" t="str">
        <f>+VLOOKUP(C9242,Param!K:L,2,FALSE)</f>
        <v>TRANSGOURMET OPERATIONS</v>
      </c>
      <c r="E9242">
        <v>19229018</v>
      </c>
      <c r="F9242" t="s">
        <v>8260</v>
      </c>
      <c r="G9242" t="s">
        <v>29</v>
      </c>
      <c r="H9242" s="5">
        <v>997126.68</v>
      </c>
      <c r="I9242" s="5">
        <v>997126.68629999994</v>
      </c>
      <c r="J9242" s="5">
        <v>-6.2999998917803099E-3</v>
      </c>
      <c r="K9242" s="5">
        <v>997126.68</v>
      </c>
      <c r="L9242" s="5">
        <v>0</v>
      </c>
      <c r="M9242" t="str">
        <f>IF(ISERROR(VLOOKUP(A9242,'[1]Ecart validé'!$A:$A,1,FALSE)),Z9242,"Ecart Validé")</f>
        <v>valid</v>
      </c>
      <c r="R9242" t="s">
        <v>30</v>
      </c>
      <c r="S9242" t="s">
        <v>60</v>
      </c>
      <c r="T9242" t="s">
        <v>61</v>
      </c>
      <c r="V9242" t="s">
        <v>60</v>
      </c>
      <c r="W9242" t="s">
        <v>61</v>
      </c>
      <c r="X9242"/>
      <c r="Y9242"/>
      <c r="Z9242" t="s">
        <v>31</v>
      </c>
    </row>
    <row r="9243" spans="1:26" x14ac:dyDescent="0.3">
      <c r="A9243" t="s">
        <v>11841</v>
      </c>
      <c r="B9243" t="s">
        <v>3157</v>
      </c>
      <c r="C9243">
        <v>4369</v>
      </c>
      <c r="D9243" t="str">
        <f>+VLOOKUP(C9243,Param!K:L,2,FALSE)</f>
        <v>TRANSGOURMET OPERATIONS</v>
      </c>
      <c r="E9243">
        <v>19229018</v>
      </c>
      <c r="F9243" t="s">
        <v>8262</v>
      </c>
      <c r="G9243" t="s">
        <v>29</v>
      </c>
      <c r="H9243" s="5">
        <v>1408532.64</v>
      </c>
      <c r="I9243" s="5">
        <v>1408532.6465</v>
      </c>
      <c r="J9243" s="5">
        <v>-6.5000001341104499E-3</v>
      </c>
      <c r="K9243" s="5">
        <v>1408532.64</v>
      </c>
      <c r="L9243" s="5">
        <v>0</v>
      </c>
      <c r="M9243" t="str">
        <f>IF(ISERROR(VLOOKUP(A9243,'[1]Ecart validé'!$A:$A,1,FALSE)),Z9243,"Ecart Validé")</f>
        <v>valid</v>
      </c>
      <c r="R9243" t="s">
        <v>30</v>
      </c>
      <c r="X9243"/>
      <c r="Y9243"/>
      <c r="Z9243" t="s">
        <v>31</v>
      </c>
    </row>
    <row r="9244" spans="1:26" x14ac:dyDescent="0.3">
      <c r="A9244" t="s">
        <v>11842</v>
      </c>
      <c r="B9244" t="s">
        <v>3157</v>
      </c>
      <c r="C9244">
        <v>4369</v>
      </c>
      <c r="D9244" t="str">
        <f>+VLOOKUP(C9244,Param!K:L,2,FALSE)</f>
        <v>TRANSGOURMET OPERATIONS</v>
      </c>
      <c r="E9244">
        <v>19229018</v>
      </c>
      <c r="F9244" t="s">
        <v>8264</v>
      </c>
      <c r="G9244" t="s">
        <v>29</v>
      </c>
      <c r="H9244" s="5">
        <v>2582828.7799999998</v>
      </c>
      <c r="I9244" s="5">
        <v>2582828.7725999998</v>
      </c>
      <c r="J9244" s="5">
        <v>7.4000000022351698E-3</v>
      </c>
      <c r="K9244" s="5">
        <v>2582828.7799999998</v>
      </c>
      <c r="L9244" s="5">
        <v>0</v>
      </c>
      <c r="M9244" t="str">
        <f>IF(ISERROR(VLOOKUP(A9244,'[1]Ecart validé'!$A:$A,1,FALSE)),Z9244,"Ecart Validé")</f>
        <v>valid</v>
      </c>
      <c r="R9244" t="s">
        <v>30</v>
      </c>
      <c r="S9244" t="s">
        <v>60</v>
      </c>
      <c r="X9244"/>
      <c r="Y9244"/>
      <c r="Z9244" t="s">
        <v>31</v>
      </c>
    </row>
    <row r="9245" spans="1:26" x14ac:dyDescent="0.3">
      <c r="A9245" t="s">
        <v>11843</v>
      </c>
      <c r="B9245" t="s">
        <v>3157</v>
      </c>
      <c r="C9245">
        <v>4369</v>
      </c>
      <c r="D9245" t="str">
        <f>+VLOOKUP(C9245,Param!K:L,2,FALSE)</f>
        <v>TRANSGOURMET OPERATIONS</v>
      </c>
      <c r="E9245">
        <v>19229018</v>
      </c>
      <c r="F9245" t="s">
        <v>8266</v>
      </c>
      <c r="G9245" t="s">
        <v>29</v>
      </c>
      <c r="H9245" s="5">
        <v>2409600.5499999998</v>
      </c>
      <c r="I9245" s="5">
        <v>2409600.5469999998</v>
      </c>
      <c r="J9245" s="5">
        <v>3.0000000260770299E-3</v>
      </c>
      <c r="K9245" s="5">
        <v>2409600.5499999998</v>
      </c>
      <c r="L9245" s="5">
        <v>0</v>
      </c>
      <c r="M9245" t="str">
        <f>IF(ISERROR(VLOOKUP(A9245,'[1]Ecart validé'!$A:$A,1,FALSE)),Z9245,"Ecart Validé")</f>
        <v>valid</v>
      </c>
      <c r="R9245" t="s">
        <v>30</v>
      </c>
      <c r="S9245" t="s">
        <v>60</v>
      </c>
      <c r="U9245" s="13" t="s">
        <v>11564</v>
      </c>
      <c r="X9245"/>
      <c r="Y9245"/>
      <c r="Z9245" t="s">
        <v>31</v>
      </c>
    </row>
    <row r="9246" spans="1:26" x14ac:dyDescent="0.3">
      <c r="A9246" t="s">
        <v>11844</v>
      </c>
      <c r="B9246" t="s">
        <v>3157</v>
      </c>
      <c r="C9246">
        <v>4369</v>
      </c>
      <c r="D9246" t="str">
        <f>+VLOOKUP(C9246,Param!K:L,2,FALSE)</f>
        <v>TRANSGOURMET OPERATIONS</v>
      </c>
      <c r="E9246">
        <v>29258036</v>
      </c>
      <c r="F9246" t="s">
        <v>8260</v>
      </c>
      <c r="G9246" t="s">
        <v>29</v>
      </c>
      <c r="H9246" s="5">
        <v>159715.28</v>
      </c>
      <c r="I9246" s="5">
        <v>159715.27859999999</v>
      </c>
      <c r="J9246" s="5">
        <v>1.40000000828877E-3</v>
      </c>
      <c r="K9246" s="5">
        <v>159715.28</v>
      </c>
      <c r="L9246" s="5">
        <v>0</v>
      </c>
      <c r="M9246" t="str">
        <f>IF(ISERROR(VLOOKUP(A9246,'[1]Ecart validé'!$A:$A,1,FALSE)),Z9246,"Ecart Validé")</f>
        <v>valid</v>
      </c>
      <c r="R9246" t="s">
        <v>30</v>
      </c>
      <c r="S9246" t="s">
        <v>60</v>
      </c>
      <c r="T9246" t="s">
        <v>61</v>
      </c>
      <c r="V9246" t="s">
        <v>60</v>
      </c>
      <c r="W9246" t="s">
        <v>61</v>
      </c>
      <c r="X9246"/>
      <c r="Y9246"/>
      <c r="Z9246" t="s">
        <v>31</v>
      </c>
    </row>
    <row r="9247" spans="1:26" x14ac:dyDescent="0.3">
      <c r="A9247" t="s">
        <v>11845</v>
      </c>
      <c r="B9247" t="s">
        <v>3157</v>
      </c>
      <c r="C9247">
        <v>4369</v>
      </c>
      <c r="D9247" t="str">
        <f>+VLOOKUP(C9247,Param!K:L,2,FALSE)</f>
        <v>TRANSGOURMET OPERATIONS</v>
      </c>
      <c r="E9247">
        <v>29258036</v>
      </c>
      <c r="F9247" t="s">
        <v>8262</v>
      </c>
      <c r="G9247" t="s">
        <v>29</v>
      </c>
      <c r="H9247" s="5">
        <v>195948.9</v>
      </c>
      <c r="I9247" s="5">
        <v>195948.89929999999</v>
      </c>
      <c r="J9247" s="5">
        <v>7.0000000414438502E-4</v>
      </c>
      <c r="K9247" s="5">
        <v>195948.9</v>
      </c>
      <c r="L9247" s="5">
        <v>0</v>
      </c>
      <c r="M9247" t="str">
        <f>IF(ISERROR(VLOOKUP(A9247,'[1]Ecart validé'!$A:$A,1,FALSE)),Z9247,"Ecart Validé")</f>
        <v>valid</v>
      </c>
      <c r="R9247" t="s">
        <v>30</v>
      </c>
      <c r="X9247"/>
      <c r="Y9247"/>
      <c r="Z9247" t="s">
        <v>31</v>
      </c>
    </row>
    <row r="9248" spans="1:26" x14ac:dyDescent="0.3">
      <c r="A9248" t="s">
        <v>11846</v>
      </c>
      <c r="B9248" t="s">
        <v>3157</v>
      </c>
      <c r="C9248">
        <v>4369</v>
      </c>
      <c r="D9248" t="str">
        <f>+VLOOKUP(C9248,Param!K:L,2,FALSE)</f>
        <v>TRANSGOURMET OPERATIONS</v>
      </c>
      <c r="E9248">
        <v>29258036</v>
      </c>
      <c r="F9248" t="s">
        <v>8264</v>
      </c>
      <c r="G9248" t="s">
        <v>29</v>
      </c>
      <c r="H9248" s="5">
        <v>319310.3</v>
      </c>
      <c r="I9248" s="5">
        <v>319310.30719999998</v>
      </c>
      <c r="J9248" s="5">
        <v>-7.1999999927356796E-3</v>
      </c>
      <c r="K9248" s="5">
        <v>319310.3</v>
      </c>
      <c r="L9248" s="5">
        <v>0</v>
      </c>
      <c r="M9248" t="str">
        <f>IF(ISERROR(VLOOKUP(A9248,'[1]Ecart validé'!$A:$A,1,FALSE)),Z9248,"Ecart Validé")</f>
        <v>valid</v>
      </c>
      <c r="R9248" t="s">
        <v>30</v>
      </c>
      <c r="S9248" t="s">
        <v>60</v>
      </c>
      <c r="X9248"/>
      <c r="Y9248"/>
      <c r="Z9248" t="s">
        <v>31</v>
      </c>
    </row>
    <row r="9249" spans="1:26" x14ac:dyDescent="0.3">
      <c r="A9249" t="s">
        <v>11847</v>
      </c>
      <c r="B9249" t="s">
        <v>3157</v>
      </c>
      <c r="C9249">
        <v>4369</v>
      </c>
      <c r="D9249" t="str">
        <f>+VLOOKUP(C9249,Param!K:L,2,FALSE)</f>
        <v>TRANSGOURMET OPERATIONS</v>
      </c>
      <c r="E9249">
        <v>29258036</v>
      </c>
      <c r="F9249" t="s">
        <v>8266</v>
      </c>
      <c r="G9249" t="s">
        <v>29</v>
      </c>
      <c r="H9249" s="5">
        <v>300788.38</v>
      </c>
      <c r="I9249" s="5">
        <v>300788.3824</v>
      </c>
      <c r="J9249" s="5">
        <v>-2.39999999757856E-3</v>
      </c>
      <c r="K9249" s="5">
        <v>300788.38</v>
      </c>
      <c r="L9249" s="5">
        <v>0</v>
      </c>
      <c r="M9249" t="str">
        <f>IF(ISERROR(VLOOKUP(A9249,'[1]Ecart validé'!$A:$A,1,FALSE)),Z9249,"Ecart Validé")</f>
        <v>valid</v>
      </c>
      <c r="R9249" t="s">
        <v>30</v>
      </c>
      <c r="S9249" t="s">
        <v>60</v>
      </c>
      <c r="U9249" s="13" t="s">
        <v>11564</v>
      </c>
      <c r="X9249"/>
      <c r="Y9249"/>
      <c r="Z9249" t="s">
        <v>31</v>
      </c>
    </row>
    <row r="9250" spans="1:26" x14ac:dyDescent="0.3">
      <c r="A9250" t="s">
        <v>11848</v>
      </c>
      <c r="B9250" t="s">
        <v>3157</v>
      </c>
      <c r="C9250">
        <v>4369</v>
      </c>
      <c r="D9250" t="str">
        <f>+VLOOKUP(C9250,Param!K:L,2,FALSE)</f>
        <v>TRANSGOURMET OPERATIONS</v>
      </c>
      <c r="E9250">
        <v>1170015070</v>
      </c>
      <c r="F9250" t="s">
        <v>8260</v>
      </c>
      <c r="G9250" t="s">
        <v>29</v>
      </c>
      <c r="H9250" s="5">
        <v>1028.6099999999999</v>
      </c>
      <c r="I9250" s="5">
        <v>1028.6052</v>
      </c>
      <c r="J9250" s="5">
        <v>4.7999999999319698E-3</v>
      </c>
      <c r="K9250" s="5">
        <v>1028.6099999999999</v>
      </c>
      <c r="L9250" s="5">
        <v>0</v>
      </c>
      <c r="M9250" t="str">
        <f>IF(ISERROR(VLOOKUP(A9250,'[1]Ecart validé'!$A:$A,1,FALSE)),Z9250,"Ecart Validé")</f>
        <v>valid</v>
      </c>
      <c r="R9250" t="s">
        <v>30</v>
      </c>
      <c r="X9250"/>
      <c r="Y9250"/>
      <c r="Z9250" t="s">
        <v>31</v>
      </c>
    </row>
    <row r="9251" spans="1:26" x14ac:dyDescent="0.3">
      <c r="A9251" t="s">
        <v>11849</v>
      </c>
      <c r="B9251" t="s">
        <v>3157</v>
      </c>
      <c r="C9251">
        <v>4369</v>
      </c>
      <c r="D9251" t="str">
        <f>+VLOOKUP(C9251,Param!K:L,2,FALSE)</f>
        <v>TRANSGOURMET OPERATIONS</v>
      </c>
      <c r="E9251">
        <v>1170015070</v>
      </c>
      <c r="F9251" t="s">
        <v>8262</v>
      </c>
      <c r="G9251" t="s">
        <v>29</v>
      </c>
      <c r="H9251" s="5">
        <v>2667.92</v>
      </c>
      <c r="I9251" s="5">
        <v>2667.9223999999999</v>
      </c>
      <c r="J9251" s="5">
        <v>-2.3999999998522898E-3</v>
      </c>
      <c r="K9251" s="5">
        <v>2667.92</v>
      </c>
      <c r="L9251" s="5">
        <v>0</v>
      </c>
      <c r="M9251" t="str">
        <f>IF(ISERROR(VLOOKUP(A9251,'[1]Ecart validé'!$A:$A,1,FALSE)),Z9251,"Ecart Validé")</f>
        <v>valid</v>
      </c>
      <c r="R9251" t="s">
        <v>30</v>
      </c>
      <c r="X9251"/>
      <c r="Y9251"/>
      <c r="Z9251" t="s">
        <v>31</v>
      </c>
    </row>
    <row r="9252" spans="1:26" x14ac:dyDescent="0.3">
      <c r="A9252" t="s">
        <v>11850</v>
      </c>
      <c r="B9252" t="s">
        <v>3157</v>
      </c>
      <c r="C9252">
        <v>4369</v>
      </c>
      <c r="D9252" t="str">
        <f>+VLOOKUP(C9252,Param!K:L,2,FALSE)</f>
        <v>TRANSGOURMET OPERATIONS</v>
      </c>
      <c r="E9252">
        <v>1170015070</v>
      </c>
      <c r="F9252" t="s">
        <v>8264</v>
      </c>
      <c r="G9252" t="s">
        <v>29</v>
      </c>
      <c r="H9252" s="5">
        <v>5896.57</v>
      </c>
      <c r="I9252" s="5">
        <v>5896.5731999999998</v>
      </c>
      <c r="J9252" s="5">
        <v>-3.2000000001062199E-3</v>
      </c>
      <c r="K9252" s="5">
        <v>5896.57</v>
      </c>
      <c r="L9252" s="5">
        <v>0</v>
      </c>
      <c r="M9252" t="str">
        <f>IF(ISERROR(VLOOKUP(A9252,'[1]Ecart validé'!$A:$A,1,FALSE)),Z9252,"Ecart Validé")</f>
        <v>valid</v>
      </c>
      <c r="R9252" t="s">
        <v>30</v>
      </c>
      <c r="X9252"/>
      <c r="Y9252"/>
      <c r="Z9252" t="s">
        <v>31</v>
      </c>
    </row>
    <row r="9253" spans="1:26" x14ac:dyDescent="0.3">
      <c r="A9253" t="s">
        <v>11851</v>
      </c>
      <c r="B9253" t="s">
        <v>3157</v>
      </c>
      <c r="C9253">
        <v>4369</v>
      </c>
      <c r="D9253" t="str">
        <f>+VLOOKUP(C9253,Param!K:L,2,FALSE)</f>
        <v>TRANSGOURMET OPERATIONS</v>
      </c>
      <c r="E9253">
        <v>1170015070</v>
      </c>
      <c r="F9253" t="s">
        <v>8266</v>
      </c>
      <c r="G9253" t="s">
        <v>29</v>
      </c>
      <c r="H9253" s="5">
        <v>11077.27</v>
      </c>
      <c r="I9253" s="5">
        <v>11077.2696</v>
      </c>
      <c r="J9253" s="5">
        <v>4.00000000809086E-4</v>
      </c>
      <c r="K9253" s="5">
        <v>11077.27</v>
      </c>
      <c r="L9253" s="5">
        <v>0</v>
      </c>
      <c r="M9253" t="str">
        <f>IF(ISERROR(VLOOKUP(A9253,'[1]Ecart validé'!$A:$A,1,FALSE)),Z9253,"Ecart Validé")</f>
        <v>valid</v>
      </c>
      <c r="R9253" t="s">
        <v>30</v>
      </c>
      <c r="X9253"/>
      <c r="Y9253"/>
      <c r="Z9253" t="s">
        <v>31</v>
      </c>
    </row>
    <row r="9254" spans="1:26" x14ac:dyDescent="0.3">
      <c r="A9254" t="s">
        <v>11852</v>
      </c>
      <c r="B9254" t="s">
        <v>3157</v>
      </c>
      <c r="C9254">
        <v>4369</v>
      </c>
      <c r="D9254" t="str">
        <f>+VLOOKUP(C9254,Param!K:L,2,FALSE)</f>
        <v>TRANSGOURMET OPERATIONS</v>
      </c>
      <c r="E9254">
        <v>1170035402</v>
      </c>
      <c r="F9254" t="s">
        <v>8260</v>
      </c>
      <c r="G9254" t="s">
        <v>29</v>
      </c>
      <c r="H9254" s="5">
        <v>3909.08</v>
      </c>
      <c r="I9254" s="5">
        <v>3909.0839999999998</v>
      </c>
      <c r="J9254" s="5">
        <v>-3.9999999999054099E-3</v>
      </c>
      <c r="K9254" s="5">
        <v>3909.08</v>
      </c>
      <c r="L9254" s="5">
        <v>0</v>
      </c>
      <c r="M9254" t="str">
        <f>IF(ISERROR(VLOOKUP(A9254,'[1]Ecart validé'!$A:$A,1,FALSE)),Z9254,"Ecart Validé")</f>
        <v>valid</v>
      </c>
      <c r="R9254" t="s">
        <v>30</v>
      </c>
      <c r="X9254"/>
      <c r="Y9254"/>
      <c r="Z9254" t="s">
        <v>31</v>
      </c>
    </row>
    <row r="9255" spans="1:26" x14ac:dyDescent="0.3">
      <c r="A9255" t="s">
        <v>11853</v>
      </c>
      <c r="B9255" t="s">
        <v>3157</v>
      </c>
      <c r="C9255">
        <v>4369</v>
      </c>
      <c r="D9255" t="str">
        <f>+VLOOKUP(C9255,Param!K:L,2,FALSE)</f>
        <v>TRANSGOURMET OPERATIONS</v>
      </c>
      <c r="E9255">
        <v>1170035402</v>
      </c>
      <c r="F9255" t="s">
        <v>8262</v>
      </c>
      <c r="G9255" t="s">
        <v>29</v>
      </c>
      <c r="H9255" s="5">
        <v>10400.620000000001</v>
      </c>
      <c r="I9255" s="5">
        <v>10400.618399999999</v>
      </c>
      <c r="J9255" s="5">
        <v>1.60000000141735E-3</v>
      </c>
      <c r="K9255" s="5">
        <v>10400.620000000001</v>
      </c>
      <c r="L9255" s="5">
        <v>0</v>
      </c>
      <c r="M9255" t="str">
        <f>IF(ISERROR(VLOOKUP(A9255,'[1]Ecart validé'!$A:$A,1,FALSE)),Z9255,"Ecart Validé")</f>
        <v>valid</v>
      </c>
      <c r="R9255" t="s">
        <v>30</v>
      </c>
      <c r="X9255"/>
      <c r="Y9255"/>
      <c r="Z9255" t="s">
        <v>31</v>
      </c>
    </row>
    <row r="9256" spans="1:26" x14ac:dyDescent="0.3">
      <c r="A9256" t="s">
        <v>11854</v>
      </c>
      <c r="B9256" t="s">
        <v>3157</v>
      </c>
      <c r="C9256">
        <v>4369</v>
      </c>
      <c r="D9256" t="str">
        <f>+VLOOKUP(C9256,Param!K:L,2,FALSE)</f>
        <v>TRANSGOURMET OPERATIONS</v>
      </c>
      <c r="E9256">
        <v>1170035402</v>
      </c>
      <c r="F9256" t="s">
        <v>8264</v>
      </c>
      <c r="G9256" t="s">
        <v>29</v>
      </c>
      <c r="H9256" s="5">
        <v>20466.68</v>
      </c>
      <c r="I9256" s="5">
        <v>20466.676800000001</v>
      </c>
      <c r="J9256" s="5">
        <v>3.1999999991967299E-3</v>
      </c>
      <c r="K9256" s="5">
        <v>20466.68</v>
      </c>
      <c r="L9256" s="5">
        <v>0</v>
      </c>
      <c r="M9256" t="str">
        <f>IF(ISERROR(VLOOKUP(A9256,'[1]Ecart validé'!$A:$A,1,FALSE)),Z9256,"Ecart Validé")</f>
        <v>valid</v>
      </c>
      <c r="R9256" t="s">
        <v>30</v>
      </c>
      <c r="S9256" t="s">
        <v>60</v>
      </c>
      <c r="X9256"/>
      <c r="Y9256"/>
      <c r="Z9256" t="s">
        <v>31</v>
      </c>
    </row>
    <row r="9257" spans="1:26" x14ac:dyDescent="0.3">
      <c r="A9257" t="s">
        <v>11855</v>
      </c>
      <c r="B9257" t="s">
        <v>3157</v>
      </c>
      <c r="C9257">
        <v>4369</v>
      </c>
      <c r="D9257" t="str">
        <f>+VLOOKUP(C9257,Param!K:L,2,FALSE)</f>
        <v>TRANSGOURMET OPERATIONS</v>
      </c>
      <c r="E9257">
        <v>1170035402</v>
      </c>
      <c r="F9257" t="s">
        <v>8266</v>
      </c>
      <c r="G9257" t="s">
        <v>29</v>
      </c>
      <c r="H9257" s="5">
        <v>20957.89</v>
      </c>
      <c r="I9257" s="5">
        <v>20957.892800000001</v>
      </c>
      <c r="J9257" s="5">
        <v>-2.8000000020256201E-3</v>
      </c>
      <c r="K9257" s="5">
        <v>20957.89</v>
      </c>
      <c r="L9257" s="5">
        <v>0</v>
      </c>
      <c r="M9257" t="str">
        <f>IF(ISERROR(VLOOKUP(A9257,'[1]Ecart validé'!$A:$A,1,FALSE)),Z9257,"Ecart Validé")</f>
        <v>valid</v>
      </c>
      <c r="R9257" t="s">
        <v>30</v>
      </c>
      <c r="X9257"/>
      <c r="Y9257"/>
      <c r="Z9257" t="s">
        <v>31</v>
      </c>
    </row>
    <row r="9258" spans="1:26" ht="57.6" x14ac:dyDescent="0.3">
      <c r="A9258" t="s">
        <v>11856</v>
      </c>
      <c r="B9258" t="s">
        <v>3157</v>
      </c>
      <c r="C9258">
        <v>4369</v>
      </c>
      <c r="D9258" t="str">
        <f>+VLOOKUP(C9258,Param!K:L,2,FALSE)</f>
        <v>TRANSGOURMET OPERATIONS</v>
      </c>
      <c r="E9258" t="s">
        <v>3318</v>
      </c>
      <c r="F9258" t="s">
        <v>8260</v>
      </c>
      <c r="G9258" t="s">
        <v>29</v>
      </c>
      <c r="H9258" s="5">
        <v>14682.57</v>
      </c>
      <c r="I9258" s="5">
        <v>14682.57</v>
      </c>
      <c r="J9258" s="5">
        <v>0</v>
      </c>
      <c r="K9258" s="5">
        <v>14682.57</v>
      </c>
      <c r="L9258" s="5">
        <v>0</v>
      </c>
      <c r="M9258" t="str">
        <f>IF(ISERROR(VLOOKUP(A9258,'[1]Ecart validé'!$A:$A,1,FALSE)),Z9258,"Ecart Validé")</f>
        <v>valid</v>
      </c>
      <c r="R9258" t="s">
        <v>30</v>
      </c>
      <c r="S9258" t="s">
        <v>42</v>
      </c>
      <c r="T9258" t="s">
        <v>325</v>
      </c>
      <c r="U9258" s="13" t="s">
        <v>11857</v>
      </c>
      <c r="V9258" t="s">
        <v>42</v>
      </c>
      <c r="W9258" t="s">
        <v>325</v>
      </c>
      <c r="X9258"/>
      <c r="Y9258"/>
      <c r="Z9258" t="s">
        <v>31</v>
      </c>
    </row>
    <row r="9259" spans="1:26" x14ac:dyDescent="0.3">
      <c r="A9259" t="s">
        <v>11858</v>
      </c>
      <c r="B9259" t="s">
        <v>3157</v>
      </c>
      <c r="C9259">
        <v>4369</v>
      </c>
      <c r="D9259" t="str">
        <f>+VLOOKUP(C9259,Param!K:L,2,FALSE)</f>
        <v>TRANSGOURMET OPERATIONS</v>
      </c>
      <c r="E9259" t="s">
        <v>3318</v>
      </c>
      <c r="F9259" t="s">
        <v>8262</v>
      </c>
      <c r="G9259" t="s">
        <v>29</v>
      </c>
      <c r="H9259" s="5">
        <v>33285.800000000003</v>
      </c>
      <c r="I9259" s="5">
        <v>33285.8004</v>
      </c>
      <c r="J9259" s="5">
        <v>-3.9999999717110697E-4</v>
      </c>
      <c r="K9259" s="5">
        <v>33285.800000000003</v>
      </c>
      <c r="L9259" s="5">
        <v>0</v>
      </c>
      <c r="M9259" t="str">
        <f>IF(ISERROR(VLOOKUP(A9259,'[1]Ecart validé'!$A:$A,1,FALSE)),Z9259,"Ecart Validé")</f>
        <v>valid</v>
      </c>
      <c r="R9259" t="s">
        <v>30</v>
      </c>
      <c r="X9259"/>
      <c r="Y9259"/>
      <c r="Z9259" t="s">
        <v>31</v>
      </c>
    </row>
    <row r="9260" spans="1:26" ht="57.6" x14ac:dyDescent="0.3">
      <c r="A9260" t="s">
        <v>11859</v>
      </c>
      <c r="B9260" t="s">
        <v>3157</v>
      </c>
      <c r="C9260">
        <v>4369</v>
      </c>
      <c r="D9260" t="str">
        <f>+VLOOKUP(C9260,Param!K:L,2,FALSE)</f>
        <v>TRANSGOURMET OPERATIONS</v>
      </c>
      <c r="E9260" t="s">
        <v>3318</v>
      </c>
      <c r="F9260" t="s">
        <v>8264</v>
      </c>
      <c r="G9260" t="s">
        <v>29</v>
      </c>
      <c r="H9260" s="5">
        <v>74548.649999999994</v>
      </c>
      <c r="I9260" s="5">
        <v>74548.648199999996</v>
      </c>
      <c r="J9260" s="5">
        <v>1.7999999981839199E-3</v>
      </c>
      <c r="K9260" s="5">
        <v>74548.649999999994</v>
      </c>
      <c r="L9260" s="5">
        <v>0</v>
      </c>
      <c r="M9260" t="str">
        <f>IF(ISERROR(VLOOKUP(A9260,'[1]Ecart validé'!$A:$A,1,FALSE)),Z9260,"Ecart Validé")</f>
        <v>valid</v>
      </c>
      <c r="R9260" t="s">
        <v>30</v>
      </c>
      <c r="S9260" t="s">
        <v>42</v>
      </c>
      <c r="T9260" t="s">
        <v>325</v>
      </c>
      <c r="U9260" s="13" t="s">
        <v>11860</v>
      </c>
      <c r="V9260" t="s">
        <v>60</v>
      </c>
      <c r="X9260"/>
      <c r="Y9260"/>
      <c r="Z9260" t="s">
        <v>31</v>
      </c>
    </row>
    <row r="9261" spans="1:26" x14ac:dyDescent="0.3">
      <c r="A9261" t="s">
        <v>11861</v>
      </c>
      <c r="B9261" t="s">
        <v>3157</v>
      </c>
      <c r="C9261">
        <v>4369</v>
      </c>
      <c r="D9261" t="str">
        <f>+VLOOKUP(C9261,Param!K:L,2,FALSE)</f>
        <v>TRANSGOURMET OPERATIONS</v>
      </c>
      <c r="E9261" t="s">
        <v>3318</v>
      </c>
      <c r="F9261" t="s">
        <v>8266</v>
      </c>
      <c r="G9261" t="s">
        <v>29</v>
      </c>
      <c r="H9261" s="5">
        <v>87202.21</v>
      </c>
      <c r="I9261" s="5">
        <v>87202.212599999999</v>
      </c>
      <c r="J9261" s="5">
        <v>-2.5999999925261298E-3</v>
      </c>
      <c r="K9261" s="5">
        <v>87202.21</v>
      </c>
      <c r="L9261" s="5">
        <v>0</v>
      </c>
      <c r="M9261" t="str">
        <f>IF(ISERROR(VLOOKUP(A9261,'[1]Ecart validé'!$A:$A,1,FALSE)),Z9261,"Ecart Validé")</f>
        <v>valid</v>
      </c>
      <c r="R9261" t="s">
        <v>30</v>
      </c>
      <c r="X9261"/>
      <c r="Y9261"/>
      <c r="Z9261" t="s">
        <v>31</v>
      </c>
    </row>
    <row r="9262" spans="1:26" x14ac:dyDescent="0.3">
      <c r="A9262" t="s">
        <v>11862</v>
      </c>
      <c r="B9262" t="s">
        <v>3157</v>
      </c>
      <c r="C9262">
        <v>44769</v>
      </c>
      <c r="D9262" t="str">
        <f>+VLOOKUP(C9262,Param!K:L,2,FALSE)</f>
        <v>SYSTEME DE SECURITE INCENDIE SERVICE</v>
      </c>
      <c r="E9262" t="s">
        <v>3720</v>
      </c>
      <c r="F9262" t="s">
        <v>8617</v>
      </c>
      <c r="G9262" t="s">
        <v>29</v>
      </c>
      <c r="H9262" s="5">
        <v>1608.76</v>
      </c>
      <c r="I9262" s="5">
        <v>1608.76</v>
      </c>
      <c r="J9262" s="5">
        <v>0</v>
      </c>
      <c r="K9262" s="5">
        <v>1608.76</v>
      </c>
      <c r="L9262" s="5">
        <v>0</v>
      </c>
      <c r="M9262" t="str">
        <f>IF(ISERROR(VLOOKUP(A9262,'[1]Ecart validé'!$A:$A,1,FALSE)),Z9262,"Ecart Validé")</f>
        <v>valid</v>
      </c>
      <c r="R9262" t="s">
        <v>30</v>
      </c>
      <c r="X9262"/>
      <c r="Y9262"/>
      <c r="Z9262" t="s">
        <v>31</v>
      </c>
    </row>
    <row r="9263" spans="1:26" x14ac:dyDescent="0.3">
      <c r="A9263" t="s">
        <v>11863</v>
      </c>
      <c r="B9263" t="s">
        <v>3157</v>
      </c>
      <c r="C9263">
        <v>44769</v>
      </c>
      <c r="D9263" t="str">
        <f>+VLOOKUP(C9263,Param!K:L,2,FALSE)</f>
        <v>SYSTEME DE SECURITE INCENDIE SERVICE</v>
      </c>
      <c r="E9263" t="s">
        <v>3720</v>
      </c>
      <c r="F9263" t="s">
        <v>8260</v>
      </c>
      <c r="G9263" t="s">
        <v>29</v>
      </c>
      <c r="H9263" s="5">
        <v>7417.83</v>
      </c>
      <c r="I9263" s="5">
        <v>7417.8344999999999</v>
      </c>
      <c r="J9263" s="5">
        <v>-4.5000000000072699E-3</v>
      </c>
      <c r="K9263" s="5">
        <v>7417.83</v>
      </c>
      <c r="L9263" s="5">
        <v>0</v>
      </c>
      <c r="M9263" t="str">
        <f>IF(ISERROR(VLOOKUP(A9263,'[1]Ecart validé'!$A:$A,1,FALSE)),Z9263,"Ecart Validé")</f>
        <v>valid</v>
      </c>
      <c r="R9263" t="s">
        <v>30</v>
      </c>
      <c r="X9263"/>
      <c r="Y9263"/>
      <c r="Z9263" t="s">
        <v>31</v>
      </c>
    </row>
    <row r="9264" spans="1:26" x14ac:dyDescent="0.3">
      <c r="A9264" t="s">
        <v>11864</v>
      </c>
      <c r="B9264" t="s">
        <v>3157</v>
      </c>
      <c r="C9264">
        <v>44769</v>
      </c>
      <c r="D9264" t="str">
        <f>+VLOOKUP(C9264,Param!K:L,2,FALSE)</f>
        <v>SYSTEME DE SECURITE INCENDIE SERVICE</v>
      </c>
      <c r="E9264" t="s">
        <v>3720</v>
      </c>
      <c r="F9264" t="s">
        <v>8262</v>
      </c>
      <c r="G9264" t="s">
        <v>29</v>
      </c>
      <c r="H9264" s="5">
        <v>8136.98</v>
      </c>
      <c r="I9264" s="5">
        <v>8136.9754999999996</v>
      </c>
      <c r="J9264" s="5">
        <v>4.5000000000072699E-3</v>
      </c>
      <c r="K9264" s="5">
        <v>8136.98</v>
      </c>
      <c r="L9264" s="5">
        <v>0</v>
      </c>
      <c r="M9264" t="str">
        <f>IF(ISERROR(VLOOKUP(A9264,'[1]Ecart validé'!$A:$A,1,FALSE)),Z9264,"Ecart Validé")</f>
        <v>valid</v>
      </c>
      <c r="R9264" t="s">
        <v>30</v>
      </c>
      <c r="X9264"/>
      <c r="Y9264"/>
      <c r="Z9264" t="s">
        <v>31</v>
      </c>
    </row>
    <row r="9265" spans="1:26" x14ac:dyDescent="0.3">
      <c r="A9265" t="s">
        <v>11865</v>
      </c>
      <c r="B9265" t="s">
        <v>3157</v>
      </c>
      <c r="C9265">
        <v>44769</v>
      </c>
      <c r="D9265" t="str">
        <f>+VLOOKUP(C9265,Param!K:L,2,FALSE)</f>
        <v>SYSTEME DE SECURITE INCENDIE SERVICE</v>
      </c>
      <c r="E9265" t="s">
        <v>3720</v>
      </c>
      <c r="F9265" t="s">
        <v>8264</v>
      </c>
      <c r="G9265" t="s">
        <v>29</v>
      </c>
      <c r="H9265" s="5">
        <v>7471.55</v>
      </c>
      <c r="I9265" s="5">
        <v>7471.5535</v>
      </c>
      <c r="J9265" s="5">
        <v>-3.49999999980354E-3</v>
      </c>
      <c r="K9265" s="5">
        <v>7471.55</v>
      </c>
      <c r="L9265" s="5">
        <v>0</v>
      </c>
      <c r="M9265" t="str">
        <f>IF(ISERROR(VLOOKUP(A9265,'[1]Ecart validé'!$A:$A,1,FALSE)),Z9265,"Ecart Validé")</f>
        <v>valid</v>
      </c>
      <c r="R9265" t="s">
        <v>30</v>
      </c>
      <c r="X9265"/>
      <c r="Y9265"/>
      <c r="Z9265" t="s">
        <v>31</v>
      </c>
    </row>
    <row r="9266" spans="1:26" x14ac:dyDescent="0.3">
      <c r="A9266" t="s">
        <v>11866</v>
      </c>
      <c r="B9266" t="s">
        <v>3157</v>
      </c>
      <c r="C9266">
        <v>44769</v>
      </c>
      <c r="D9266" t="str">
        <f>+VLOOKUP(C9266,Param!K:L,2,FALSE)</f>
        <v>SYSTEME DE SECURITE INCENDIE SERVICE</v>
      </c>
      <c r="E9266" t="s">
        <v>3720</v>
      </c>
      <c r="F9266" t="s">
        <v>8266</v>
      </c>
      <c r="G9266" t="s">
        <v>29</v>
      </c>
      <c r="H9266" s="5">
        <v>9735.0300000000007</v>
      </c>
      <c r="I9266" s="5">
        <v>9735.0319999999992</v>
      </c>
      <c r="J9266" s="5">
        <v>-1.9999999985884599E-3</v>
      </c>
      <c r="K9266" s="5">
        <v>9735.0300000000007</v>
      </c>
      <c r="L9266" s="5">
        <v>0</v>
      </c>
      <c r="M9266" t="str">
        <f>IF(ISERROR(VLOOKUP(A9266,'[1]Ecart validé'!$A:$A,1,FALSE)),Z9266,"Ecart Validé")</f>
        <v>valid</v>
      </c>
      <c r="R9266" t="s">
        <v>30</v>
      </c>
      <c r="X9266"/>
      <c r="Y9266"/>
      <c r="Z9266" t="s">
        <v>31</v>
      </c>
    </row>
    <row r="9267" spans="1:26" x14ac:dyDescent="0.3">
      <c r="A9267" t="s">
        <v>11867</v>
      </c>
      <c r="B9267" t="s">
        <v>3157</v>
      </c>
      <c r="C9267">
        <v>44769</v>
      </c>
      <c r="D9267" t="str">
        <f>+VLOOKUP(C9267,Param!K:L,2,FALSE)</f>
        <v>SYSTEME DE SECURITE INCENDIE SERVICE</v>
      </c>
      <c r="E9267" t="s">
        <v>3725</v>
      </c>
      <c r="F9267" t="s">
        <v>8617</v>
      </c>
      <c r="G9267" t="s">
        <v>29</v>
      </c>
      <c r="H9267" s="5">
        <v>1118.76</v>
      </c>
      <c r="I9267" s="5">
        <v>1118.76</v>
      </c>
      <c r="J9267" s="5">
        <v>0</v>
      </c>
      <c r="K9267" s="5">
        <v>1118.76</v>
      </c>
      <c r="L9267" s="5">
        <v>0</v>
      </c>
      <c r="M9267" t="str">
        <f>IF(ISERROR(VLOOKUP(A9267,'[1]Ecart validé'!$A:$A,1,FALSE)),Z9267,"Ecart Validé")</f>
        <v>valid</v>
      </c>
      <c r="R9267" t="s">
        <v>30</v>
      </c>
      <c r="X9267"/>
      <c r="Y9267"/>
      <c r="Z9267" t="s">
        <v>31</v>
      </c>
    </row>
    <row r="9268" spans="1:26" x14ac:dyDescent="0.3">
      <c r="A9268" t="s">
        <v>11868</v>
      </c>
      <c r="B9268" t="s">
        <v>3157</v>
      </c>
      <c r="C9268">
        <v>44769</v>
      </c>
      <c r="D9268" t="str">
        <f>+VLOOKUP(C9268,Param!K:L,2,FALSE)</f>
        <v>SYSTEME DE SECURITE INCENDIE SERVICE</v>
      </c>
      <c r="E9268" t="s">
        <v>3725</v>
      </c>
      <c r="F9268" t="s">
        <v>8260</v>
      </c>
      <c r="G9268" t="s">
        <v>29</v>
      </c>
      <c r="H9268" s="5">
        <v>8009.29</v>
      </c>
      <c r="I9268" s="5">
        <v>8009.2932000000001</v>
      </c>
      <c r="J9268" s="5">
        <v>-3.2000000001062199E-3</v>
      </c>
      <c r="K9268" s="5">
        <v>8009.2932000000001</v>
      </c>
      <c r="L9268" s="5">
        <v>-3.2000000001062199E-3</v>
      </c>
      <c r="M9268" t="str">
        <f>IF(ISERROR(VLOOKUP(A9268,'[1]Ecart validé'!$A:$A,1,FALSE)),Z9268,"Ecart Validé")</f>
        <v>valid</v>
      </c>
      <c r="R9268" t="s">
        <v>30</v>
      </c>
      <c r="X9268"/>
      <c r="Y9268"/>
      <c r="Z9268" t="s">
        <v>31</v>
      </c>
    </row>
    <row r="9269" spans="1:26" x14ac:dyDescent="0.3">
      <c r="A9269" t="s">
        <v>11869</v>
      </c>
      <c r="B9269" t="s">
        <v>3157</v>
      </c>
      <c r="C9269">
        <v>44769</v>
      </c>
      <c r="D9269" t="str">
        <f>+VLOOKUP(C9269,Param!K:L,2,FALSE)</f>
        <v>SYSTEME DE SECURITE INCENDIE SERVICE</v>
      </c>
      <c r="E9269" t="s">
        <v>3725</v>
      </c>
      <c r="F9269" t="s">
        <v>8262</v>
      </c>
      <c r="G9269" t="s">
        <v>29</v>
      </c>
      <c r="H9269" s="5">
        <v>3986.98</v>
      </c>
      <c r="I9269" s="5">
        <v>3986.9787999999999</v>
      </c>
      <c r="J9269" s="5">
        <v>1.2000000001535201E-3</v>
      </c>
      <c r="K9269" s="5">
        <v>3986.9787999999999</v>
      </c>
      <c r="L9269" s="5">
        <v>1.2000000001535201E-3</v>
      </c>
      <c r="M9269" t="str">
        <f>IF(ISERROR(VLOOKUP(A9269,'[1]Ecart validé'!$A:$A,1,FALSE)),Z9269,"Ecart Validé")</f>
        <v>valid</v>
      </c>
      <c r="R9269" t="s">
        <v>30</v>
      </c>
      <c r="X9269"/>
      <c r="Y9269"/>
      <c r="Z9269" t="s">
        <v>31</v>
      </c>
    </row>
    <row r="9270" spans="1:26" x14ac:dyDescent="0.3">
      <c r="A9270" t="s">
        <v>11870</v>
      </c>
      <c r="B9270" t="s">
        <v>3157</v>
      </c>
      <c r="C9270">
        <v>44769</v>
      </c>
      <c r="D9270" t="str">
        <f>+VLOOKUP(C9270,Param!K:L,2,FALSE)</f>
        <v>SYSTEME DE SECURITE INCENDIE SERVICE</v>
      </c>
      <c r="E9270" t="s">
        <v>3725</v>
      </c>
      <c r="F9270" t="s">
        <v>8264</v>
      </c>
      <c r="G9270" t="s">
        <v>29</v>
      </c>
      <c r="H9270" s="5">
        <v>5173.74</v>
      </c>
      <c r="I9270" s="5">
        <v>5173.7356</v>
      </c>
      <c r="J9270" s="5">
        <v>4.399999999805E-3</v>
      </c>
      <c r="K9270" s="5">
        <v>5173.7356</v>
      </c>
      <c r="L9270" s="5">
        <v>4.399999999805E-3</v>
      </c>
      <c r="M9270" t="str">
        <f>IF(ISERROR(VLOOKUP(A9270,'[1]Ecart validé'!$A:$A,1,FALSE)),Z9270,"Ecart Validé")</f>
        <v>valid</v>
      </c>
      <c r="R9270" t="s">
        <v>30</v>
      </c>
      <c r="X9270"/>
      <c r="Y9270"/>
      <c r="Z9270" t="s">
        <v>31</v>
      </c>
    </row>
    <row r="9271" spans="1:26" x14ac:dyDescent="0.3">
      <c r="A9271" t="s">
        <v>11871</v>
      </c>
      <c r="B9271" t="s">
        <v>3157</v>
      </c>
      <c r="C9271">
        <v>44769</v>
      </c>
      <c r="D9271" t="str">
        <f>+VLOOKUP(C9271,Param!K:L,2,FALSE)</f>
        <v>SYSTEME DE SECURITE INCENDIE SERVICE</v>
      </c>
      <c r="E9271" t="s">
        <v>3725</v>
      </c>
      <c r="F9271" t="s">
        <v>8266</v>
      </c>
      <c r="G9271" t="s">
        <v>29</v>
      </c>
      <c r="H9271" s="5">
        <v>5071.68</v>
      </c>
      <c r="I9271" s="5">
        <v>5071.6783999999998</v>
      </c>
      <c r="J9271" s="5">
        <v>1.6000000005078601E-3</v>
      </c>
      <c r="K9271" s="5">
        <v>5071.6783999999998</v>
      </c>
      <c r="L9271" s="5">
        <v>1.6000000005078601E-3</v>
      </c>
      <c r="M9271" t="str">
        <f>IF(ISERROR(VLOOKUP(A9271,'[1]Ecart validé'!$A:$A,1,FALSE)),Z9271,"Ecart Validé")</f>
        <v>valid</v>
      </c>
      <c r="R9271" t="s">
        <v>30</v>
      </c>
      <c r="X9271"/>
      <c r="Y9271"/>
      <c r="Z9271" t="s">
        <v>31</v>
      </c>
    </row>
    <row r="9272" spans="1:26" x14ac:dyDescent="0.3">
      <c r="A9272" t="s">
        <v>11872</v>
      </c>
      <c r="B9272" t="s">
        <v>3157</v>
      </c>
      <c r="C9272">
        <v>44791</v>
      </c>
      <c r="D9272" t="str">
        <f>+VLOOKUP(C9272,Param!K:L,2,FALSE)</f>
        <v>SUP VIANDES</v>
      </c>
      <c r="E9272">
        <v>4070</v>
      </c>
      <c r="F9272" t="s">
        <v>8617</v>
      </c>
      <c r="G9272" t="s">
        <v>29</v>
      </c>
      <c r="H9272" s="5">
        <v>505.16</v>
      </c>
      <c r="I9272" s="5">
        <v>505.16</v>
      </c>
      <c r="J9272" s="5">
        <v>0</v>
      </c>
      <c r="K9272" s="5">
        <v>505.16</v>
      </c>
      <c r="L9272" s="5">
        <v>0</v>
      </c>
      <c r="M9272" t="str">
        <f>IF(ISERROR(VLOOKUP(A9272,'[1]Ecart validé'!$A:$A,1,FALSE)),Z9272,"Ecart Validé")</f>
        <v>valid</v>
      </c>
      <c r="R9272" t="s">
        <v>30</v>
      </c>
      <c r="X9272"/>
      <c r="Y9272"/>
      <c r="Z9272" t="s">
        <v>31</v>
      </c>
    </row>
    <row r="9273" spans="1:26" x14ac:dyDescent="0.3">
      <c r="A9273" t="s">
        <v>11873</v>
      </c>
      <c r="B9273" t="s">
        <v>3157</v>
      </c>
      <c r="C9273">
        <v>44791</v>
      </c>
      <c r="D9273" t="str">
        <f>+VLOOKUP(C9273,Param!K:L,2,FALSE)</f>
        <v>SUP VIANDES</v>
      </c>
      <c r="E9273">
        <v>4070</v>
      </c>
      <c r="F9273" t="s">
        <v>8260</v>
      </c>
      <c r="G9273" t="s">
        <v>29</v>
      </c>
      <c r="H9273" s="5">
        <v>146.88</v>
      </c>
      <c r="I9273" s="5">
        <v>146.876</v>
      </c>
      <c r="J9273" s="5">
        <v>3.9999999999906699E-3</v>
      </c>
      <c r="K9273" s="5">
        <v>146.88</v>
      </c>
      <c r="L9273" s="5">
        <v>0</v>
      </c>
      <c r="M9273" t="str">
        <f>IF(ISERROR(VLOOKUP(A9273,'[1]Ecart validé'!$A:$A,1,FALSE)),Z9273,"Ecart Validé")</f>
        <v>valid</v>
      </c>
      <c r="R9273" t="s">
        <v>30</v>
      </c>
      <c r="X9273"/>
      <c r="Y9273"/>
      <c r="Z9273" t="s">
        <v>31</v>
      </c>
    </row>
    <row r="9274" spans="1:26" x14ac:dyDescent="0.3">
      <c r="A9274" t="s">
        <v>11874</v>
      </c>
      <c r="B9274" t="s">
        <v>3157</v>
      </c>
      <c r="C9274">
        <v>44791</v>
      </c>
      <c r="D9274" t="str">
        <f>+VLOOKUP(C9274,Param!K:L,2,FALSE)</f>
        <v>SUP VIANDES</v>
      </c>
      <c r="E9274">
        <v>4070</v>
      </c>
      <c r="F9274" t="s">
        <v>8262</v>
      </c>
      <c r="G9274" t="s">
        <v>29</v>
      </c>
      <c r="H9274" s="5">
        <v>7451.81</v>
      </c>
      <c r="I9274" s="5">
        <v>7451.8094000000001</v>
      </c>
      <c r="J9274" s="5">
        <v>6.0000000030413503E-4</v>
      </c>
      <c r="K9274" s="5">
        <v>7451.81</v>
      </c>
      <c r="L9274" s="5">
        <v>0</v>
      </c>
      <c r="M9274" t="str">
        <f>IF(ISERROR(VLOOKUP(A9274,'[1]Ecart validé'!$A:$A,1,FALSE)),Z9274,"Ecart Validé")</f>
        <v>valid</v>
      </c>
      <c r="R9274" t="s">
        <v>30</v>
      </c>
      <c r="X9274"/>
      <c r="Y9274"/>
      <c r="Z9274" t="s">
        <v>31</v>
      </c>
    </row>
    <row r="9275" spans="1:26" x14ac:dyDescent="0.3">
      <c r="A9275" t="s">
        <v>11875</v>
      </c>
      <c r="B9275" t="s">
        <v>3157</v>
      </c>
      <c r="C9275">
        <v>44791</v>
      </c>
      <c r="D9275" t="str">
        <f>+VLOOKUP(C9275,Param!K:L,2,FALSE)</f>
        <v>SUP VIANDES</v>
      </c>
      <c r="E9275">
        <v>4070</v>
      </c>
      <c r="F9275" t="s">
        <v>8264</v>
      </c>
      <c r="G9275" t="s">
        <v>29</v>
      </c>
      <c r="H9275" s="5">
        <v>21269.77</v>
      </c>
      <c r="I9275" s="5">
        <v>21269.769</v>
      </c>
      <c r="J9275" s="5">
        <v>1.0000000002037201E-3</v>
      </c>
      <c r="K9275" s="5">
        <v>21269.77</v>
      </c>
      <c r="L9275" s="5">
        <v>0</v>
      </c>
      <c r="M9275" t="str">
        <f>IF(ISERROR(VLOOKUP(A9275,'[1]Ecart validé'!$A:$A,1,FALSE)),Z9275,"Ecart Validé")</f>
        <v>valid</v>
      </c>
      <c r="R9275" t="s">
        <v>30</v>
      </c>
      <c r="X9275"/>
      <c r="Y9275"/>
      <c r="Z9275" t="s">
        <v>31</v>
      </c>
    </row>
    <row r="9276" spans="1:26" x14ac:dyDescent="0.3">
      <c r="A9276" t="s">
        <v>11876</v>
      </c>
      <c r="B9276" t="s">
        <v>3157</v>
      </c>
      <c r="C9276">
        <v>44791</v>
      </c>
      <c r="D9276" t="str">
        <f>+VLOOKUP(C9276,Param!K:L,2,FALSE)</f>
        <v>SUP VIANDES</v>
      </c>
      <c r="E9276">
        <v>4070</v>
      </c>
      <c r="F9276" t="s">
        <v>8266</v>
      </c>
      <c r="G9276" t="s">
        <v>29</v>
      </c>
      <c r="H9276" s="5">
        <v>13180.37</v>
      </c>
      <c r="I9276" s="5">
        <v>13180.3727</v>
      </c>
      <c r="J9276" s="5">
        <v>-2.69999999909487E-3</v>
      </c>
      <c r="K9276" s="5">
        <v>13180.37</v>
      </c>
      <c r="L9276" s="5">
        <v>0</v>
      </c>
      <c r="M9276" t="str">
        <f>IF(ISERROR(VLOOKUP(A9276,'[1]Ecart validé'!$A:$A,1,FALSE)),Z9276,"Ecart Validé")</f>
        <v>valid</v>
      </c>
      <c r="R9276" t="s">
        <v>30</v>
      </c>
      <c r="X9276"/>
      <c r="Y9276"/>
      <c r="Z9276" t="s">
        <v>31</v>
      </c>
    </row>
    <row r="9277" spans="1:26" x14ac:dyDescent="0.3">
      <c r="A9277" t="s">
        <v>11877</v>
      </c>
      <c r="B9277" t="s">
        <v>3157</v>
      </c>
      <c r="C9277">
        <v>43557</v>
      </c>
      <c r="D9277" t="str">
        <f>+VLOOKUP(C9277,Param!K:L,2,FALSE)</f>
        <v>D.F.M. (DEPANNAGE FOURNITURE MAINTENANCE)</v>
      </c>
      <c r="E9277">
        <v>840004</v>
      </c>
      <c r="F9277" t="s">
        <v>8617</v>
      </c>
      <c r="G9277" t="s">
        <v>29</v>
      </c>
      <c r="H9277" s="5">
        <v>698.32</v>
      </c>
      <c r="I9277" s="5">
        <v>698.31600000000003</v>
      </c>
      <c r="J9277" s="5">
        <v>4.0000000000190898E-3</v>
      </c>
      <c r="K9277" s="5">
        <v>698.32</v>
      </c>
      <c r="L9277" s="5">
        <v>0</v>
      </c>
      <c r="M9277" t="str">
        <f>IF(ISERROR(VLOOKUP(A9277,'[1]Ecart validé'!$A:$A,1,FALSE)),Z9277,"Ecart Validé")</f>
        <v>valid</v>
      </c>
      <c r="R9277" t="s">
        <v>30</v>
      </c>
      <c r="X9277"/>
      <c r="Y9277"/>
      <c r="Z9277" t="s">
        <v>31</v>
      </c>
    </row>
    <row r="9278" spans="1:26" x14ac:dyDescent="0.3">
      <c r="A9278" t="s">
        <v>11878</v>
      </c>
      <c r="B9278" t="s">
        <v>3157</v>
      </c>
      <c r="C9278">
        <v>43557</v>
      </c>
      <c r="D9278" t="str">
        <f>+VLOOKUP(C9278,Param!K:L,2,FALSE)</f>
        <v>D.F.M. (DEPANNAGE FOURNITURE MAINTENANCE)</v>
      </c>
      <c r="E9278">
        <v>840004</v>
      </c>
      <c r="F9278" t="s">
        <v>8260</v>
      </c>
      <c r="G9278" t="s">
        <v>29</v>
      </c>
      <c r="H9278" s="5">
        <v>1374.42</v>
      </c>
      <c r="I9278" s="5">
        <v>1374.4175</v>
      </c>
      <c r="J9278" s="5">
        <v>2.5000000000545601E-3</v>
      </c>
      <c r="K9278" s="5">
        <v>1374.42</v>
      </c>
      <c r="L9278" s="5">
        <v>0</v>
      </c>
      <c r="M9278" t="str">
        <f>IF(ISERROR(VLOOKUP(A9278,'[1]Ecart validé'!$A:$A,1,FALSE)),Z9278,"Ecart Validé")</f>
        <v>valid</v>
      </c>
      <c r="R9278" t="s">
        <v>30</v>
      </c>
      <c r="X9278"/>
      <c r="Y9278"/>
      <c r="Z9278" t="s">
        <v>31</v>
      </c>
    </row>
    <row r="9279" spans="1:26" x14ac:dyDescent="0.3">
      <c r="A9279" t="s">
        <v>11879</v>
      </c>
      <c r="B9279" t="s">
        <v>3157</v>
      </c>
      <c r="C9279">
        <v>43557</v>
      </c>
      <c r="D9279" t="str">
        <f>+VLOOKUP(C9279,Param!K:L,2,FALSE)</f>
        <v>D.F.M. (DEPANNAGE FOURNITURE MAINTENANCE)</v>
      </c>
      <c r="E9279">
        <v>840004</v>
      </c>
      <c r="F9279" t="s">
        <v>8262</v>
      </c>
      <c r="G9279" t="s">
        <v>29</v>
      </c>
      <c r="H9279" s="5">
        <v>556.63</v>
      </c>
      <c r="I9279" s="5">
        <v>556.63350000000003</v>
      </c>
      <c r="J9279" s="5">
        <v>-3.5000000000309198E-3</v>
      </c>
      <c r="K9279" s="5">
        <v>556.63</v>
      </c>
      <c r="L9279" s="5">
        <v>0</v>
      </c>
      <c r="M9279" t="str">
        <f>IF(ISERROR(VLOOKUP(A9279,'[1]Ecart validé'!$A:$A,1,FALSE)),Z9279,"Ecart Validé")</f>
        <v>valid</v>
      </c>
      <c r="R9279" t="s">
        <v>30</v>
      </c>
      <c r="X9279"/>
      <c r="Y9279"/>
      <c r="Z9279" t="s">
        <v>31</v>
      </c>
    </row>
    <row r="9280" spans="1:26" x14ac:dyDescent="0.3">
      <c r="A9280" t="s">
        <v>11880</v>
      </c>
      <c r="B9280" t="s">
        <v>3157</v>
      </c>
      <c r="C9280">
        <v>43557</v>
      </c>
      <c r="D9280" t="str">
        <f>+VLOOKUP(C9280,Param!K:L,2,FALSE)</f>
        <v>D.F.M. (DEPANNAGE FOURNITURE MAINTENANCE)</v>
      </c>
      <c r="E9280">
        <v>840004</v>
      </c>
      <c r="F9280" t="s">
        <v>8264</v>
      </c>
      <c r="G9280" t="s">
        <v>29</v>
      </c>
      <c r="H9280" s="5">
        <v>2749.48</v>
      </c>
      <c r="I9280" s="5">
        <v>2749.4789999999998</v>
      </c>
      <c r="J9280" s="5">
        <v>1.0000000002037201E-3</v>
      </c>
      <c r="K9280" s="5">
        <v>2749.48</v>
      </c>
      <c r="L9280" s="5">
        <v>0</v>
      </c>
      <c r="M9280" t="str">
        <f>IF(ISERROR(VLOOKUP(A9280,'[1]Ecart validé'!$A:$A,1,FALSE)),Z9280,"Ecart Validé")</f>
        <v>valid</v>
      </c>
      <c r="R9280" t="s">
        <v>30</v>
      </c>
      <c r="X9280"/>
      <c r="Y9280"/>
      <c r="Z9280" t="s">
        <v>31</v>
      </c>
    </row>
    <row r="9281" spans="1:26" x14ac:dyDescent="0.3">
      <c r="A9281" t="s">
        <v>11881</v>
      </c>
      <c r="B9281" t="s">
        <v>3157</v>
      </c>
      <c r="C9281">
        <v>43557</v>
      </c>
      <c r="D9281" t="str">
        <f>+VLOOKUP(C9281,Param!K:L,2,FALSE)</f>
        <v>D.F.M. (DEPANNAGE FOURNITURE MAINTENANCE)</v>
      </c>
      <c r="E9281">
        <v>840004</v>
      </c>
      <c r="F9281" t="s">
        <v>8266</v>
      </c>
      <c r="G9281" t="s">
        <v>29</v>
      </c>
      <c r="H9281" s="5">
        <v>1689.68</v>
      </c>
      <c r="I9281" s="5">
        <v>1689.6849999999999</v>
      </c>
      <c r="J9281" s="5">
        <v>-4.9999999998817596E-3</v>
      </c>
      <c r="K9281" s="5">
        <v>1689.68</v>
      </c>
      <c r="L9281" s="5">
        <v>0</v>
      </c>
      <c r="M9281" t="str">
        <f>IF(ISERROR(VLOOKUP(A9281,'[1]Ecart validé'!$A:$A,1,FALSE)),Z9281,"Ecart Validé")</f>
        <v>valid</v>
      </c>
      <c r="R9281" t="s">
        <v>30</v>
      </c>
      <c r="X9281"/>
      <c r="Y9281"/>
      <c r="Z9281" t="s">
        <v>31</v>
      </c>
    </row>
    <row r="9282" spans="1:26" x14ac:dyDescent="0.3">
      <c r="A9282" t="s">
        <v>11882</v>
      </c>
      <c r="B9282" t="s">
        <v>3157</v>
      </c>
      <c r="C9282">
        <v>3434</v>
      </c>
      <c r="D9282" t="str">
        <f>+VLOOKUP(C9282,Param!K:L,2,FALSE)</f>
        <v>ETABLISSEMENT LOUIS DESSAINT</v>
      </c>
      <c r="E9282">
        <v>2588020</v>
      </c>
      <c r="F9282" t="s">
        <v>8617</v>
      </c>
      <c r="G9282" t="s">
        <v>29</v>
      </c>
      <c r="H9282" s="5">
        <v>29.92</v>
      </c>
      <c r="I9282" s="5">
        <v>29.923999999999999</v>
      </c>
      <c r="J9282" s="5">
        <v>-3.9999999999977796E-3</v>
      </c>
      <c r="K9282" s="5">
        <v>29.92</v>
      </c>
      <c r="L9282" s="5">
        <v>0</v>
      </c>
      <c r="M9282" t="str">
        <f>IF(ISERROR(VLOOKUP(A9282,'[1]Ecart validé'!$A:$A,1,FALSE)),Z9282,"Ecart Validé")</f>
        <v>valid</v>
      </c>
      <c r="R9282" t="s">
        <v>30</v>
      </c>
      <c r="X9282"/>
      <c r="Y9282"/>
      <c r="Z9282" t="s">
        <v>31</v>
      </c>
    </row>
    <row r="9283" spans="1:26" x14ac:dyDescent="0.3">
      <c r="A9283" t="s">
        <v>11883</v>
      </c>
      <c r="B9283" t="s">
        <v>3157</v>
      </c>
      <c r="C9283">
        <v>3434</v>
      </c>
      <c r="D9283" t="str">
        <f>+VLOOKUP(C9283,Param!K:L,2,FALSE)</f>
        <v>ETABLISSEMENT LOUIS DESSAINT</v>
      </c>
      <c r="E9283">
        <v>2588020</v>
      </c>
      <c r="F9283" t="s">
        <v>8260</v>
      </c>
      <c r="G9283" t="s">
        <v>29</v>
      </c>
      <c r="H9283" s="5">
        <v>905.11</v>
      </c>
      <c r="I9283" s="5">
        <v>905.10550000000001</v>
      </c>
      <c r="J9283" s="5">
        <v>4.5000000000072699E-3</v>
      </c>
      <c r="K9283" s="5">
        <v>905.11</v>
      </c>
      <c r="L9283" s="5">
        <v>0</v>
      </c>
      <c r="M9283" t="str">
        <f>IF(ISERROR(VLOOKUP(A9283,'[1]Ecart validé'!$A:$A,1,FALSE)),Z9283,"Ecart Validé")</f>
        <v>valid</v>
      </c>
      <c r="R9283" t="s">
        <v>30</v>
      </c>
      <c r="X9283"/>
      <c r="Y9283"/>
      <c r="Z9283" t="s">
        <v>31</v>
      </c>
    </row>
    <row r="9284" spans="1:26" x14ac:dyDescent="0.3">
      <c r="A9284" t="s">
        <v>11884</v>
      </c>
      <c r="B9284" t="s">
        <v>3157</v>
      </c>
      <c r="C9284">
        <v>3434</v>
      </c>
      <c r="D9284" t="str">
        <f>+VLOOKUP(C9284,Param!K:L,2,FALSE)</f>
        <v>ETABLISSEMENT LOUIS DESSAINT</v>
      </c>
      <c r="E9284">
        <v>2588020</v>
      </c>
      <c r="F9284" t="s">
        <v>8262</v>
      </c>
      <c r="G9284" t="s">
        <v>29</v>
      </c>
      <c r="H9284" s="5">
        <v>1057.92</v>
      </c>
      <c r="I9284" s="5">
        <v>1057.9179999999999</v>
      </c>
      <c r="J9284" s="5">
        <v>2.00000000018008E-3</v>
      </c>
      <c r="K9284" s="5">
        <v>1057.92</v>
      </c>
      <c r="L9284" s="5">
        <v>0</v>
      </c>
      <c r="M9284" t="str">
        <f>IF(ISERROR(VLOOKUP(A9284,'[1]Ecart validé'!$A:$A,1,FALSE)),Z9284,"Ecart Validé")</f>
        <v>valid</v>
      </c>
      <c r="R9284" t="s">
        <v>30</v>
      </c>
      <c r="T9284" s="41"/>
      <c r="X9284"/>
      <c r="Y9284"/>
      <c r="Z9284" t="s">
        <v>31</v>
      </c>
    </row>
    <row r="9285" spans="1:26" x14ac:dyDescent="0.3">
      <c r="A9285" t="s">
        <v>11885</v>
      </c>
      <c r="B9285" t="s">
        <v>3157</v>
      </c>
      <c r="C9285">
        <v>3434</v>
      </c>
      <c r="D9285" t="str">
        <f>+VLOOKUP(C9285,Param!K:L,2,FALSE)</f>
        <v>ETABLISSEMENT LOUIS DESSAINT</v>
      </c>
      <c r="E9285">
        <v>2588020</v>
      </c>
      <c r="F9285" t="s">
        <v>8264</v>
      </c>
      <c r="G9285" t="s">
        <v>29</v>
      </c>
      <c r="H9285" s="5">
        <v>924.85</v>
      </c>
      <c r="I9285" s="5">
        <v>924.846</v>
      </c>
      <c r="J9285" s="5">
        <v>4.0000000000190898E-3</v>
      </c>
      <c r="K9285" s="5">
        <v>924.85</v>
      </c>
      <c r="L9285" s="5">
        <v>0</v>
      </c>
      <c r="M9285" t="str">
        <f>IF(ISERROR(VLOOKUP(A9285,'[1]Ecart validé'!$A:$A,1,FALSE)),Z9285,"Ecart Validé")</f>
        <v>valid</v>
      </c>
      <c r="R9285" t="s">
        <v>30</v>
      </c>
      <c r="X9285"/>
      <c r="Y9285"/>
      <c r="Z9285" t="s">
        <v>31</v>
      </c>
    </row>
    <row r="9286" spans="1:26" x14ac:dyDescent="0.3">
      <c r="A9286" t="s">
        <v>11886</v>
      </c>
      <c r="B9286" t="s">
        <v>3157</v>
      </c>
      <c r="C9286">
        <v>3434</v>
      </c>
      <c r="D9286" t="str">
        <f>+VLOOKUP(C9286,Param!K:L,2,FALSE)</f>
        <v>ETABLISSEMENT LOUIS DESSAINT</v>
      </c>
      <c r="E9286">
        <v>2588020</v>
      </c>
      <c r="F9286" t="s">
        <v>8266</v>
      </c>
      <c r="G9286" t="s">
        <v>29</v>
      </c>
      <c r="H9286" s="5">
        <v>1491.96</v>
      </c>
      <c r="I9286" s="5">
        <v>1491.9585</v>
      </c>
      <c r="J9286" s="5">
        <v>1.50000000007821E-3</v>
      </c>
      <c r="K9286" s="5">
        <v>1491.96</v>
      </c>
      <c r="L9286" s="86">
        <v>0</v>
      </c>
      <c r="M9286" t="str">
        <f>IF(ISERROR(VLOOKUP(A9286,'[1]Ecart validé'!$A:$A,1,FALSE)),Z9286,"Ecart Validé")</f>
        <v>valid</v>
      </c>
      <c r="R9286" t="s">
        <v>30</v>
      </c>
      <c r="X9286"/>
      <c r="Y9286"/>
      <c r="Z9286" t="s">
        <v>31</v>
      </c>
    </row>
    <row r="9287" spans="1:26" x14ac:dyDescent="0.3">
      <c r="A9287" t="s">
        <v>11887</v>
      </c>
      <c r="B9287" t="s">
        <v>3157</v>
      </c>
      <c r="C9287">
        <v>1613</v>
      </c>
      <c r="D9287" t="str">
        <f>+VLOOKUP(C9287,Param!K:L,2,FALSE)</f>
        <v>DEPAEPE HENRI SA</v>
      </c>
      <c r="E9287">
        <v>812777</v>
      </c>
      <c r="F9287" t="s">
        <v>8260</v>
      </c>
      <c r="G9287" t="s">
        <v>29</v>
      </c>
      <c r="H9287" s="5">
        <v>601.28</v>
      </c>
      <c r="I9287" s="5">
        <v>601.28300000000002</v>
      </c>
      <c r="J9287" s="5">
        <v>-3.0000000000427402E-3</v>
      </c>
      <c r="K9287" s="5">
        <v>601.28</v>
      </c>
      <c r="L9287" s="5">
        <v>0</v>
      </c>
      <c r="M9287" t="str">
        <f>IF(ISERROR(VLOOKUP(A9287,'[1]Ecart validé'!$A:$A,1,FALSE)),Z9287,"Ecart Validé")</f>
        <v>valid</v>
      </c>
      <c r="R9287" t="s">
        <v>30</v>
      </c>
      <c r="X9287"/>
      <c r="Y9287"/>
      <c r="Z9287" t="s">
        <v>31</v>
      </c>
    </row>
    <row r="9288" spans="1:26" x14ac:dyDescent="0.3">
      <c r="A9288" t="s">
        <v>11888</v>
      </c>
      <c r="B9288" t="s">
        <v>3157</v>
      </c>
      <c r="C9288">
        <v>1613</v>
      </c>
      <c r="D9288" t="str">
        <f>+VLOOKUP(C9288,Param!K:L,2,FALSE)</f>
        <v>DEPAEPE HENRI SA</v>
      </c>
      <c r="E9288">
        <v>812777</v>
      </c>
      <c r="F9288" t="s">
        <v>8262</v>
      </c>
      <c r="G9288" t="s">
        <v>29</v>
      </c>
      <c r="H9288" s="5">
        <v>906.15</v>
      </c>
      <c r="I9288" s="5">
        <v>906.154</v>
      </c>
      <c r="J9288" s="5">
        <v>-4.0000000000190898E-3</v>
      </c>
      <c r="K9288" s="5">
        <v>906.15</v>
      </c>
      <c r="L9288" s="5">
        <v>0</v>
      </c>
      <c r="M9288" t="str">
        <f>IF(ISERROR(VLOOKUP(A9288,'[1]Ecart validé'!$A:$A,1,FALSE)),Z9288,"Ecart Validé")</f>
        <v>valid</v>
      </c>
      <c r="R9288" t="s">
        <v>30</v>
      </c>
      <c r="X9288"/>
      <c r="Y9288"/>
      <c r="Z9288" t="s">
        <v>31</v>
      </c>
    </row>
    <row r="9289" spans="1:26" x14ac:dyDescent="0.3">
      <c r="A9289" t="s">
        <v>11889</v>
      </c>
      <c r="B9289" t="s">
        <v>3157</v>
      </c>
      <c r="C9289">
        <v>1613</v>
      </c>
      <c r="D9289" t="str">
        <f>+VLOOKUP(C9289,Param!K:L,2,FALSE)</f>
        <v>DEPAEPE HENRI SA</v>
      </c>
      <c r="E9289">
        <v>812777</v>
      </c>
      <c r="F9289" t="s">
        <v>8264</v>
      </c>
      <c r="G9289" t="s">
        <v>29</v>
      </c>
      <c r="H9289" s="5">
        <v>622.54999999999995</v>
      </c>
      <c r="I9289" s="5">
        <v>622.54750000000001</v>
      </c>
      <c r="J9289" s="5">
        <v>2.4999999999408798E-3</v>
      </c>
      <c r="K9289" s="5">
        <v>622.54999999999995</v>
      </c>
      <c r="L9289" s="5">
        <v>0</v>
      </c>
      <c r="M9289" t="str">
        <f>IF(ISERROR(VLOOKUP(A9289,'[1]Ecart validé'!$A:$A,1,FALSE)),Z9289,"Ecart Validé")</f>
        <v>valid</v>
      </c>
      <c r="R9289" t="s">
        <v>30</v>
      </c>
      <c r="X9289"/>
      <c r="Y9289"/>
      <c r="Z9289" t="s">
        <v>31</v>
      </c>
    </row>
    <row r="9290" spans="1:26" x14ac:dyDescent="0.3">
      <c r="A9290" t="s">
        <v>11890</v>
      </c>
      <c r="B9290" t="s">
        <v>3157</v>
      </c>
      <c r="C9290">
        <v>1613</v>
      </c>
      <c r="D9290" t="str">
        <f>+VLOOKUP(C9290,Param!K:L,2,FALSE)</f>
        <v>DEPAEPE HENRI SA</v>
      </c>
      <c r="E9290">
        <v>812777</v>
      </c>
      <c r="F9290" t="s">
        <v>8266</v>
      </c>
      <c r="G9290" t="s">
        <v>29</v>
      </c>
      <c r="H9290" s="5">
        <v>2239.5500000000002</v>
      </c>
      <c r="I9290" s="5">
        <v>2239.5520000000001</v>
      </c>
      <c r="J9290" s="5">
        <v>-1.9999999999527002E-3</v>
      </c>
      <c r="K9290" s="5">
        <v>2239.5500000000002</v>
      </c>
      <c r="L9290" s="5">
        <v>0</v>
      </c>
      <c r="M9290" t="str">
        <f>IF(ISERROR(VLOOKUP(A9290,'[1]Ecart validé'!$A:$A,1,FALSE)),Z9290,"Ecart Validé")</f>
        <v>valid</v>
      </c>
      <c r="R9290" t="s">
        <v>30</v>
      </c>
      <c r="X9290"/>
      <c r="Y9290"/>
      <c r="Z9290" t="s">
        <v>31</v>
      </c>
    </row>
    <row r="9291" spans="1:26" x14ac:dyDescent="0.3">
      <c r="A9291" t="s">
        <v>11891</v>
      </c>
      <c r="B9291" t="s">
        <v>3157</v>
      </c>
      <c r="C9291">
        <v>46304</v>
      </c>
      <c r="D9291" t="str">
        <f>+VLOOKUP(C9291,Param!K:L,2,FALSE)</f>
        <v>MAISON RICHARD (VIN - CADEAUX D'AFFAIRES)</v>
      </c>
      <c r="E9291">
        <v>21003</v>
      </c>
      <c r="F9291" t="s">
        <v>8617</v>
      </c>
      <c r="G9291" t="s">
        <v>29</v>
      </c>
      <c r="H9291" s="5">
        <v>35.46</v>
      </c>
      <c r="I9291" s="5">
        <v>35.456000000000003</v>
      </c>
      <c r="J9291" s="5">
        <v>3.9999999999977796E-3</v>
      </c>
      <c r="K9291" s="5">
        <v>35.46</v>
      </c>
      <c r="L9291" s="5">
        <v>0</v>
      </c>
      <c r="M9291" t="str">
        <f>IF(ISERROR(VLOOKUP(A9291,'[1]Ecart validé'!$A:$A,1,FALSE)),Z9291,"Ecart Validé")</f>
        <v>valid</v>
      </c>
      <c r="R9291" t="s">
        <v>30</v>
      </c>
      <c r="X9291"/>
      <c r="Y9291"/>
      <c r="Z9291" t="s">
        <v>31</v>
      </c>
    </row>
    <row r="9292" spans="1:26" x14ac:dyDescent="0.3">
      <c r="A9292" t="s">
        <v>11892</v>
      </c>
      <c r="B9292" t="s">
        <v>3157</v>
      </c>
      <c r="C9292">
        <v>46304</v>
      </c>
      <c r="D9292" t="str">
        <f>+VLOOKUP(C9292,Param!K:L,2,FALSE)</f>
        <v>MAISON RICHARD (VIN - CADEAUX D'AFFAIRES)</v>
      </c>
      <c r="E9292">
        <v>21003</v>
      </c>
      <c r="F9292" t="s">
        <v>8260</v>
      </c>
      <c r="G9292" t="s">
        <v>29</v>
      </c>
      <c r="H9292" s="5">
        <v>6884.6</v>
      </c>
      <c r="I9292" s="5">
        <v>6884.5991999999997</v>
      </c>
      <c r="J9292" s="5">
        <v>8.0000000070867795E-4</v>
      </c>
      <c r="K9292" s="5">
        <v>6884.6</v>
      </c>
      <c r="L9292" s="5">
        <v>0</v>
      </c>
      <c r="M9292" t="str">
        <f>IF(ISERROR(VLOOKUP(A9292,'[1]Ecart validé'!$A:$A,1,FALSE)),Z9292,"Ecart Validé")</f>
        <v>valid</v>
      </c>
      <c r="R9292" t="s">
        <v>30</v>
      </c>
      <c r="X9292"/>
      <c r="Y9292"/>
      <c r="Z9292" t="s">
        <v>31</v>
      </c>
    </row>
    <row r="9293" spans="1:26" x14ac:dyDescent="0.3">
      <c r="A9293" t="s">
        <v>11893</v>
      </c>
      <c r="B9293" t="s">
        <v>3157</v>
      </c>
      <c r="C9293">
        <v>46304</v>
      </c>
      <c r="D9293" t="str">
        <f>+VLOOKUP(C9293,Param!K:L,2,FALSE)</f>
        <v>MAISON RICHARD (VIN - CADEAUX D'AFFAIRES)</v>
      </c>
      <c r="E9293">
        <v>21003</v>
      </c>
      <c r="F9293" t="s">
        <v>8262</v>
      </c>
      <c r="G9293" t="s">
        <v>29</v>
      </c>
      <c r="H9293" s="5">
        <v>16139.87</v>
      </c>
      <c r="I9293" s="5">
        <v>16139.8696</v>
      </c>
      <c r="J9293" s="5">
        <v>4.00000000809086E-4</v>
      </c>
      <c r="K9293" s="5">
        <v>16139.87</v>
      </c>
      <c r="L9293" s="5">
        <v>0</v>
      </c>
      <c r="M9293" t="str">
        <f>IF(ISERROR(VLOOKUP(A9293,'[1]Ecart validé'!$A:$A,1,FALSE)),Z9293,"Ecart Validé")</f>
        <v>valid</v>
      </c>
      <c r="R9293" t="s">
        <v>30</v>
      </c>
      <c r="X9293"/>
      <c r="Y9293"/>
      <c r="Z9293" t="s">
        <v>31</v>
      </c>
    </row>
    <row r="9294" spans="1:26" x14ac:dyDescent="0.3">
      <c r="A9294" t="s">
        <v>11894</v>
      </c>
      <c r="B9294" t="s">
        <v>3157</v>
      </c>
      <c r="C9294">
        <v>46304</v>
      </c>
      <c r="D9294" t="str">
        <f>+VLOOKUP(C9294,Param!K:L,2,FALSE)</f>
        <v>MAISON RICHARD (VIN - CADEAUX D'AFFAIRES)</v>
      </c>
      <c r="E9294">
        <v>21003</v>
      </c>
      <c r="F9294" t="s">
        <v>8264</v>
      </c>
      <c r="G9294" t="s">
        <v>29</v>
      </c>
      <c r="H9294" s="5">
        <v>25369.56</v>
      </c>
      <c r="I9294" s="5">
        <v>25369.5648</v>
      </c>
      <c r="J9294" s="5">
        <v>-4.7999999987950997E-3</v>
      </c>
      <c r="K9294" s="5">
        <v>25369.56</v>
      </c>
      <c r="L9294" s="5">
        <v>0</v>
      </c>
      <c r="M9294" t="str">
        <f>IF(ISERROR(VLOOKUP(A9294,'[1]Ecart validé'!$A:$A,1,FALSE)),Z9294,"Ecart Validé")</f>
        <v>valid</v>
      </c>
      <c r="R9294" t="s">
        <v>30</v>
      </c>
      <c r="X9294"/>
      <c r="Y9294"/>
      <c r="Z9294" t="s">
        <v>31</v>
      </c>
    </row>
    <row r="9295" spans="1:26" x14ac:dyDescent="0.3">
      <c r="A9295" t="s">
        <v>11895</v>
      </c>
      <c r="B9295" t="s">
        <v>3157</v>
      </c>
      <c r="C9295">
        <v>46304</v>
      </c>
      <c r="D9295" t="str">
        <f>+VLOOKUP(C9295,Param!K:L,2,FALSE)</f>
        <v>MAISON RICHARD (VIN - CADEAUX D'AFFAIRES)</v>
      </c>
      <c r="E9295">
        <v>21003</v>
      </c>
      <c r="F9295" t="s">
        <v>8266</v>
      </c>
      <c r="G9295" t="s">
        <v>29</v>
      </c>
      <c r="H9295" s="5">
        <v>27493.65</v>
      </c>
      <c r="I9295" s="5">
        <v>27493.647199999999</v>
      </c>
      <c r="J9295" s="5">
        <v>2.8000000020256201E-3</v>
      </c>
      <c r="K9295" s="5">
        <v>27493.65</v>
      </c>
      <c r="L9295" s="5">
        <v>0</v>
      </c>
      <c r="M9295" t="str">
        <f>IF(ISERROR(VLOOKUP(A9295,'[1]Ecart validé'!$A:$A,1,FALSE)),Z9295,"Ecart Validé")</f>
        <v>valid</v>
      </c>
      <c r="R9295" t="s">
        <v>30</v>
      </c>
      <c r="X9295"/>
      <c r="Y9295"/>
      <c r="Z9295" t="s">
        <v>31</v>
      </c>
    </row>
    <row r="9296" spans="1:26" x14ac:dyDescent="0.3">
      <c r="A9296" t="s">
        <v>11896</v>
      </c>
      <c r="B9296" t="s">
        <v>3157</v>
      </c>
      <c r="C9296">
        <v>58402</v>
      </c>
      <c r="D9296" t="str">
        <f>+VLOOKUP(C9296,Param!K:L,2,FALSE)</f>
        <v>MAISON GARCIA</v>
      </c>
      <c r="E9296">
        <v>17225009</v>
      </c>
      <c r="F9296" t="s">
        <v>8617</v>
      </c>
      <c r="G9296" t="s">
        <v>29</v>
      </c>
      <c r="H9296" s="5">
        <v>24.42</v>
      </c>
      <c r="I9296" s="5">
        <v>24.4224</v>
      </c>
      <c r="J9296" s="5">
        <v>-2.3999999999979502E-3</v>
      </c>
      <c r="K9296" s="5">
        <v>24.42</v>
      </c>
      <c r="L9296" s="5">
        <v>0</v>
      </c>
      <c r="M9296" t="str">
        <f>IF(ISERROR(VLOOKUP(A9296,'[1]Ecart validé'!$A:$A,1,FALSE)),Z9296,"Ecart Validé")</f>
        <v>valid</v>
      </c>
      <c r="R9296" t="s">
        <v>30</v>
      </c>
      <c r="X9296"/>
      <c r="Y9296"/>
      <c r="Z9296" t="s">
        <v>31</v>
      </c>
    </row>
    <row r="9297" spans="1:26" x14ac:dyDescent="0.3">
      <c r="A9297" t="s">
        <v>11897</v>
      </c>
      <c r="B9297" t="s">
        <v>3157</v>
      </c>
      <c r="C9297">
        <v>58402</v>
      </c>
      <c r="D9297" t="str">
        <f>+VLOOKUP(C9297,Param!K:L,2,FALSE)</f>
        <v>MAISON GARCIA</v>
      </c>
      <c r="E9297">
        <v>17225009</v>
      </c>
      <c r="F9297" t="s">
        <v>8260</v>
      </c>
      <c r="G9297" t="s">
        <v>29</v>
      </c>
      <c r="H9297" s="5">
        <v>90</v>
      </c>
      <c r="I9297" s="5">
        <v>90</v>
      </c>
      <c r="J9297" s="5">
        <v>0</v>
      </c>
      <c r="K9297" s="5">
        <v>90</v>
      </c>
      <c r="L9297" s="5">
        <v>0</v>
      </c>
      <c r="M9297" t="str">
        <f>IF(ISERROR(VLOOKUP(A9297,'[1]Ecart validé'!$A:$A,1,FALSE)),Z9297,"Ecart Validé")</f>
        <v>valid</v>
      </c>
      <c r="R9297" t="s">
        <v>30</v>
      </c>
      <c r="X9297"/>
      <c r="Y9297"/>
      <c r="Z9297" t="s">
        <v>31</v>
      </c>
    </row>
    <row r="9298" spans="1:26" x14ac:dyDescent="0.3">
      <c r="A9298" t="s">
        <v>11898</v>
      </c>
      <c r="B9298" t="s">
        <v>3157</v>
      </c>
      <c r="C9298">
        <v>58402</v>
      </c>
      <c r="D9298" t="str">
        <f>+VLOOKUP(C9298,Param!K:L,2,FALSE)</f>
        <v>MAISON GARCIA</v>
      </c>
      <c r="E9298">
        <v>17225009</v>
      </c>
      <c r="F9298" t="s">
        <v>8262</v>
      </c>
      <c r="G9298" t="s">
        <v>29</v>
      </c>
      <c r="H9298" s="5">
        <v>785.99</v>
      </c>
      <c r="I9298" s="5">
        <v>785.99440000000004</v>
      </c>
      <c r="J9298" s="5">
        <v>-4.4000000000323702E-3</v>
      </c>
      <c r="K9298" s="5">
        <v>785.99</v>
      </c>
      <c r="L9298" s="5">
        <v>0</v>
      </c>
      <c r="M9298" t="str">
        <f>IF(ISERROR(VLOOKUP(A9298,'[1]Ecart validé'!$A:$A,1,FALSE)),Z9298,"Ecart Validé")</f>
        <v>valid</v>
      </c>
      <c r="R9298" t="s">
        <v>30</v>
      </c>
      <c r="X9298"/>
      <c r="Y9298"/>
      <c r="Z9298" t="s">
        <v>31</v>
      </c>
    </row>
    <row r="9299" spans="1:26" x14ac:dyDescent="0.3">
      <c r="A9299" t="s">
        <v>11899</v>
      </c>
      <c r="B9299" t="s">
        <v>3157</v>
      </c>
      <c r="C9299">
        <v>58402</v>
      </c>
      <c r="D9299" t="str">
        <f>+VLOOKUP(C9299,Param!K:L,2,FALSE)</f>
        <v>MAISON GARCIA</v>
      </c>
      <c r="E9299">
        <v>17225009</v>
      </c>
      <c r="F9299" t="s">
        <v>8264</v>
      </c>
      <c r="G9299" t="s">
        <v>29</v>
      </c>
      <c r="H9299" s="5">
        <v>2024.53</v>
      </c>
      <c r="I9299" s="5">
        <v>2024.5344</v>
      </c>
      <c r="J9299" s="5">
        <v>-4.4000000000323702E-3</v>
      </c>
      <c r="K9299" s="5">
        <v>2024.53</v>
      </c>
      <c r="L9299" s="5">
        <v>0</v>
      </c>
      <c r="M9299" t="str">
        <f>IF(ISERROR(VLOOKUP(A9299,'[1]Ecart validé'!$A:$A,1,FALSE)),Z9299,"Ecart Validé")</f>
        <v>valid</v>
      </c>
      <c r="R9299" t="s">
        <v>30</v>
      </c>
      <c r="X9299"/>
      <c r="Y9299"/>
      <c r="Z9299" t="s">
        <v>31</v>
      </c>
    </row>
    <row r="9300" spans="1:26" x14ac:dyDescent="0.3">
      <c r="A9300" t="s">
        <v>11900</v>
      </c>
      <c r="B9300" t="s">
        <v>3157</v>
      </c>
      <c r="C9300">
        <v>58402</v>
      </c>
      <c r="D9300" t="str">
        <f>+VLOOKUP(C9300,Param!K:L,2,FALSE)</f>
        <v>MAISON GARCIA</v>
      </c>
      <c r="E9300">
        <v>17225009</v>
      </c>
      <c r="F9300" t="s">
        <v>8266</v>
      </c>
      <c r="G9300" t="s">
        <v>29</v>
      </c>
      <c r="H9300" s="5">
        <v>2404.06</v>
      </c>
      <c r="I9300" s="5">
        <v>2404.0608000000002</v>
      </c>
      <c r="J9300" s="5">
        <v>-8.0000000025393005E-4</v>
      </c>
      <c r="K9300" s="5">
        <v>2404.06</v>
      </c>
      <c r="L9300" s="5">
        <v>0</v>
      </c>
      <c r="M9300" t="str">
        <f>IF(ISERROR(VLOOKUP(A9300,'[1]Ecart validé'!$A:$A,1,FALSE)),Z9300,"Ecart Validé")</f>
        <v>valid</v>
      </c>
      <c r="R9300" t="s">
        <v>30</v>
      </c>
      <c r="X9300"/>
      <c r="Y9300"/>
      <c r="Z9300" t="s">
        <v>31</v>
      </c>
    </row>
    <row r="9301" spans="1:26" x14ac:dyDescent="0.3">
      <c r="A9301" t="s">
        <v>11901</v>
      </c>
      <c r="B9301" t="s">
        <v>3157</v>
      </c>
      <c r="C9301">
        <v>57691</v>
      </c>
      <c r="D9301" t="str">
        <f>+VLOOKUP(C9301,Param!K:L,2,FALSE)</f>
        <v>MACCY COAST'N COUNTRY</v>
      </c>
      <c r="E9301">
        <v>700060</v>
      </c>
      <c r="F9301" t="s">
        <v>8617</v>
      </c>
      <c r="G9301" t="s">
        <v>29</v>
      </c>
      <c r="H9301" s="5">
        <v>469.02</v>
      </c>
      <c r="I9301" s="5">
        <v>469.02379999999999</v>
      </c>
      <c r="J9301" s="5">
        <v>-3.8000000000124601E-3</v>
      </c>
      <c r="K9301" s="5">
        <v>469.02</v>
      </c>
      <c r="L9301" s="5">
        <v>0</v>
      </c>
      <c r="M9301" t="str">
        <f>IF(ISERROR(VLOOKUP(A9301,'[1]Ecart validé'!$A:$A,1,FALSE)),Z9301,"Ecart Validé")</f>
        <v>valid</v>
      </c>
      <c r="R9301" t="s">
        <v>30</v>
      </c>
      <c r="X9301"/>
      <c r="Y9301"/>
      <c r="Z9301" t="s">
        <v>31</v>
      </c>
    </row>
    <row r="9302" spans="1:26" x14ac:dyDescent="0.3">
      <c r="A9302" t="s">
        <v>11902</v>
      </c>
      <c r="B9302" t="s">
        <v>3157</v>
      </c>
      <c r="C9302">
        <v>57691</v>
      </c>
      <c r="D9302" t="str">
        <f>+VLOOKUP(C9302,Param!K:L,2,FALSE)</f>
        <v>MACCY COAST'N COUNTRY</v>
      </c>
      <c r="E9302">
        <v>700060</v>
      </c>
      <c r="F9302" t="s">
        <v>8260</v>
      </c>
      <c r="G9302" t="s">
        <v>29</v>
      </c>
      <c r="H9302" s="5">
        <v>2467.96</v>
      </c>
      <c r="I9302" s="5">
        <v>2467.96</v>
      </c>
      <c r="J9302" s="5">
        <v>0</v>
      </c>
      <c r="K9302" s="5">
        <v>2467.96</v>
      </c>
      <c r="L9302" s="5">
        <v>0</v>
      </c>
      <c r="M9302" t="str">
        <f>IF(ISERROR(VLOOKUP(A9302,'[1]Ecart validé'!$A:$A,1,FALSE)),Z9302,"Ecart Validé")</f>
        <v>valid</v>
      </c>
      <c r="R9302" t="s">
        <v>30</v>
      </c>
      <c r="X9302"/>
      <c r="Y9302"/>
      <c r="Z9302" t="s">
        <v>31</v>
      </c>
    </row>
    <row r="9303" spans="1:26" x14ac:dyDescent="0.3">
      <c r="A9303" t="s">
        <v>11903</v>
      </c>
      <c r="B9303" t="s">
        <v>3157</v>
      </c>
      <c r="C9303">
        <v>57691</v>
      </c>
      <c r="D9303" t="str">
        <f>+VLOOKUP(C9303,Param!K:L,2,FALSE)</f>
        <v>MACCY COAST'N COUNTRY</v>
      </c>
      <c r="E9303">
        <v>700060</v>
      </c>
      <c r="F9303" t="s">
        <v>8262</v>
      </c>
      <c r="G9303" t="s">
        <v>29</v>
      </c>
      <c r="H9303" s="5">
        <v>3115.09</v>
      </c>
      <c r="I9303" s="5">
        <v>3115.09</v>
      </c>
      <c r="J9303" s="5">
        <v>0</v>
      </c>
      <c r="K9303" s="5">
        <v>3115.09</v>
      </c>
      <c r="L9303" s="5">
        <v>0</v>
      </c>
      <c r="M9303" t="str">
        <f>IF(ISERROR(VLOOKUP(A9303,'[1]Ecart validé'!$A:$A,1,FALSE)),Z9303,"Ecart Validé")</f>
        <v>valid</v>
      </c>
      <c r="R9303" t="s">
        <v>30</v>
      </c>
      <c r="X9303"/>
      <c r="Y9303"/>
      <c r="Z9303" t="s">
        <v>31</v>
      </c>
    </row>
    <row r="9304" spans="1:26" x14ac:dyDescent="0.3">
      <c r="A9304" t="s">
        <v>11904</v>
      </c>
      <c r="B9304" t="s">
        <v>3157</v>
      </c>
      <c r="C9304">
        <v>57691</v>
      </c>
      <c r="D9304" t="str">
        <f>+VLOOKUP(C9304,Param!K:L,2,FALSE)</f>
        <v>MACCY COAST'N COUNTRY</v>
      </c>
      <c r="E9304">
        <v>700060</v>
      </c>
      <c r="F9304" t="s">
        <v>8264</v>
      </c>
      <c r="G9304" t="s">
        <v>29</v>
      </c>
      <c r="H9304" s="5">
        <v>5818.93</v>
      </c>
      <c r="I9304" s="5">
        <v>5818.9340000000002</v>
      </c>
      <c r="J9304" s="5">
        <v>-3.9999999999054099E-3</v>
      </c>
      <c r="K9304" s="5">
        <v>5818.93</v>
      </c>
      <c r="L9304" s="5">
        <v>0</v>
      </c>
      <c r="M9304" t="str">
        <f>IF(ISERROR(VLOOKUP(A9304,'[1]Ecart validé'!$A:$A,1,FALSE)),Z9304,"Ecart Validé")</f>
        <v>valid</v>
      </c>
      <c r="R9304" t="s">
        <v>30</v>
      </c>
      <c r="X9304"/>
      <c r="Y9304"/>
      <c r="Z9304" t="s">
        <v>31</v>
      </c>
    </row>
    <row r="9305" spans="1:26" x14ac:dyDescent="0.3">
      <c r="A9305" t="s">
        <v>11905</v>
      </c>
      <c r="B9305" t="s">
        <v>3157</v>
      </c>
      <c r="C9305">
        <v>57691</v>
      </c>
      <c r="D9305" t="str">
        <f>+VLOOKUP(C9305,Param!K:L,2,FALSE)</f>
        <v>MACCY COAST'N COUNTRY</v>
      </c>
      <c r="E9305">
        <v>700060</v>
      </c>
      <c r="F9305" t="s">
        <v>8266</v>
      </c>
      <c r="G9305" t="s">
        <v>29</v>
      </c>
      <c r="H9305" s="5">
        <v>4244.53</v>
      </c>
      <c r="I9305" s="5">
        <v>4244.5259999999998</v>
      </c>
      <c r="J9305" s="5">
        <v>3.9999999999054099E-3</v>
      </c>
      <c r="K9305" s="5">
        <v>4244.53</v>
      </c>
      <c r="L9305" s="5">
        <v>0</v>
      </c>
      <c r="M9305" t="str">
        <f>IF(ISERROR(VLOOKUP(A9305,'[1]Ecart validé'!$A:$A,1,FALSE)),Z9305,"Ecart Validé")</f>
        <v>valid</v>
      </c>
      <c r="R9305" t="s">
        <v>30</v>
      </c>
      <c r="X9305"/>
      <c r="Y9305"/>
      <c r="Z9305" t="s">
        <v>31</v>
      </c>
    </row>
    <row r="9306" spans="1:26" x14ac:dyDescent="0.3">
      <c r="A9306" t="s">
        <v>11906</v>
      </c>
      <c r="B9306" t="s">
        <v>3157</v>
      </c>
      <c r="C9306">
        <v>46391</v>
      </c>
      <c r="D9306" t="str">
        <f>+VLOOKUP(C9306,Param!K:L,2,FALSE)</f>
        <v>LYRECO FRANCE</v>
      </c>
      <c r="E9306">
        <v>900067</v>
      </c>
      <c r="F9306" t="s">
        <v>8617</v>
      </c>
      <c r="G9306" t="s">
        <v>29</v>
      </c>
      <c r="H9306" s="5">
        <v>5240.63</v>
      </c>
      <c r="I9306" s="5">
        <v>5240.6336000000001</v>
      </c>
      <c r="J9306" s="5">
        <v>-3.6000000000058199E-3</v>
      </c>
      <c r="K9306" s="5">
        <v>5240.63</v>
      </c>
      <c r="L9306" s="5">
        <v>0</v>
      </c>
      <c r="M9306" t="str">
        <f>IF(ISERROR(VLOOKUP(A9306,'[1]Ecart validé'!$A:$A,1,FALSE)),Z9306,"Ecart Validé")</f>
        <v>valid</v>
      </c>
      <c r="R9306" t="s">
        <v>30</v>
      </c>
      <c r="S9306" t="s">
        <v>42</v>
      </c>
      <c r="T9306" t="s">
        <v>325</v>
      </c>
      <c r="U9306" s="13" t="s">
        <v>11907</v>
      </c>
      <c r="V9306" t="s">
        <v>60</v>
      </c>
      <c r="W9306" t="s">
        <v>61</v>
      </c>
      <c r="X9306"/>
      <c r="Y9306"/>
      <c r="Z9306" t="s">
        <v>31</v>
      </c>
    </row>
    <row r="9307" spans="1:26" x14ac:dyDescent="0.3">
      <c r="A9307" t="s">
        <v>11908</v>
      </c>
      <c r="B9307" t="s">
        <v>3157</v>
      </c>
      <c r="C9307">
        <v>46391</v>
      </c>
      <c r="D9307" t="str">
        <f>+VLOOKUP(C9307,Param!K:L,2,FALSE)</f>
        <v>LYRECO FRANCE</v>
      </c>
      <c r="E9307">
        <v>900067</v>
      </c>
      <c r="F9307" t="s">
        <v>8260</v>
      </c>
      <c r="G9307" t="s">
        <v>29</v>
      </c>
      <c r="H9307" s="5">
        <v>62519.66</v>
      </c>
      <c r="I9307" s="5">
        <v>62519.656799999997</v>
      </c>
      <c r="J9307" s="5">
        <v>3.2000000064726902E-3</v>
      </c>
      <c r="K9307" s="5">
        <v>62519.66</v>
      </c>
      <c r="L9307" s="5">
        <v>0</v>
      </c>
      <c r="M9307" t="str">
        <f>IF(ISERROR(VLOOKUP(A9307,'[1]Ecart validé'!$A:$A,1,FALSE)),Z9307,"Ecart Validé")</f>
        <v>valid</v>
      </c>
      <c r="R9307" t="s">
        <v>30</v>
      </c>
      <c r="S9307" t="s">
        <v>60</v>
      </c>
      <c r="T9307" t="s">
        <v>61</v>
      </c>
      <c r="V9307" t="s">
        <v>60</v>
      </c>
      <c r="W9307" t="s">
        <v>61</v>
      </c>
      <c r="X9307"/>
      <c r="Y9307"/>
      <c r="Z9307" t="s">
        <v>31</v>
      </c>
    </row>
    <row r="9308" spans="1:26" x14ac:dyDescent="0.3">
      <c r="A9308" t="s">
        <v>11909</v>
      </c>
      <c r="B9308" t="s">
        <v>3157</v>
      </c>
      <c r="C9308">
        <v>46391</v>
      </c>
      <c r="D9308" t="str">
        <f>+VLOOKUP(C9308,Param!K:L,2,FALSE)</f>
        <v>LYRECO FRANCE</v>
      </c>
      <c r="E9308">
        <v>900067</v>
      </c>
      <c r="F9308" t="s">
        <v>8262</v>
      </c>
      <c r="G9308" t="s">
        <v>29</v>
      </c>
      <c r="H9308" s="5">
        <v>86639.32</v>
      </c>
      <c r="I9308" s="5">
        <v>86639.32</v>
      </c>
      <c r="J9308" s="5">
        <v>0</v>
      </c>
      <c r="K9308" s="5">
        <v>86639.32</v>
      </c>
      <c r="L9308" s="5">
        <v>0</v>
      </c>
      <c r="M9308" t="str">
        <f>IF(ISERROR(VLOOKUP(A9308,'[1]Ecart validé'!$A:$A,1,FALSE)),Z9308,"Ecart Validé")</f>
        <v>valid</v>
      </c>
      <c r="R9308" t="s">
        <v>30</v>
      </c>
      <c r="X9308"/>
      <c r="Y9308"/>
      <c r="Z9308" t="s">
        <v>31</v>
      </c>
    </row>
    <row r="9309" spans="1:26" x14ac:dyDescent="0.3">
      <c r="A9309" t="s">
        <v>11910</v>
      </c>
      <c r="B9309" t="s">
        <v>3157</v>
      </c>
      <c r="C9309">
        <v>46391</v>
      </c>
      <c r="D9309" t="str">
        <f>+VLOOKUP(C9309,Param!K:L,2,FALSE)</f>
        <v>LYRECO FRANCE</v>
      </c>
      <c r="E9309">
        <v>900067</v>
      </c>
      <c r="F9309" t="s">
        <v>8264</v>
      </c>
      <c r="G9309" t="s">
        <v>29</v>
      </c>
      <c r="H9309" s="5">
        <v>118566.87</v>
      </c>
      <c r="I9309" s="5">
        <v>118566.8704</v>
      </c>
      <c r="J9309" s="5">
        <v>-4.0000000444706502E-4</v>
      </c>
      <c r="K9309" s="5">
        <v>118566.87</v>
      </c>
      <c r="L9309" s="5">
        <v>0</v>
      </c>
      <c r="M9309" t="str">
        <f>IF(ISERROR(VLOOKUP(A9309,'[1]Ecart validé'!$A:$A,1,FALSE)),Z9309,"Ecart Validé")</f>
        <v>valid</v>
      </c>
      <c r="R9309" t="s">
        <v>30</v>
      </c>
      <c r="X9309"/>
      <c r="Y9309"/>
      <c r="Z9309" t="s">
        <v>31</v>
      </c>
    </row>
    <row r="9310" spans="1:26" x14ac:dyDescent="0.3">
      <c r="A9310" t="s">
        <v>11911</v>
      </c>
      <c r="B9310" t="s">
        <v>3157</v>
      </c>
      <c r="C9310">
        <v>46391</v>
      </c>
      <c r="D9310" t="str">
        <f>+VLOOKUP(C9310,Param!K:L,2,FALSE)</f>
        <v>LYRECO FRANCE</v>
      </c>
      <c r="E9310">
        <v>900067</v>
      </c>
      <c r="F9310" t="s">
        <v>8266</v>
      </c>
      <c r="G9310" t="s">
        <v>29</v>
      </c>
      <c r="H9310" s="5">
        <v>136579.04</v>
      </c>
      <c r="I9310" s="5">
        <v>136579.0472</v>
      </c>
      <c r="J9310" s="5">
        <v>-7.1999999927356796E-3</v>
      </c>
      <c r="K9310" s="5">
        <v>136579.04</v>
      </c>
      <c r="L9310" s="5">
        <v>0</v>
      </c>
      <c r="M9310" t="str">
        <f>IF(ISERROR(VLOOKUP(A9310,'[1]Ecart validé'!$A:$A,1,FALSE)),Z9310,"Ecart Validé")</f>
        <v>valid</v>
      </c>
      <c r="R9310" t="s">
        <v>30</v>
      </c>
      <c r="X9310"/>
      <c r="Y9310"/>
      <c r="Z9310" t="s">
        <v>31</v>
      </c>
    </row>
    <row r="9311" spans="1:26" x14ac:dyDescent="0.3">
      <c r="A9311" t="s">
        <v>11912</v>
      </c>
      <c r="B9311" t="s">
        <v>3157</v>
      </c>
      <c r="C9311">
        <v>46391</v>
      </c>
      <c r="D9311" t="str">
        <f>+VLOOKUP(C9311,Param!K:L,2,FALSE)</f>
        <v>LYRECO FRANCE</v>
      </c>
      <c r="E9311" t="s">
        <v>4134</v>
      </c>
      <c r="F9311" t="s">
        <v>8271</v>
      </c>
      <c r="G9311" t="s">
        <v>29</v>
      </c>
      <c r="H9311" s="5">
        <v>200847.51</v>
      </c>
      <c r="I9311" s="5">
        <v>200847.5165</v>
      </c>
      <c r="J9311" s="5">
        <v>-6.4999999885912898E-3</v>
      </c>
      <c r="K9311" s="5">
        <v>200847.51</v>
      </c>
      <c r="L9311" s="5">
        <v>0</v>
      </c>
      <c r="M9311" t="str">
        <f>IF(ISERROR(VLOOKUP(A9311,'[1]Ecart validé'!$A:$A,1,FALSE)),Z9311,"Ecart Validé")</f>
        <v>valid</v>
      </c>
      <c r="R9311" t="s">
        <v>30</v>
      </c>
      <c r="X9311"/>
      <c r="Y9311"/>
      <c r="Z9311" t="s">
        <v>31</v>
      </c>
    </row>
    <row r="9312" spans="1:26" x14ac:dyDescent="0.3">
      <c r="A9312" t="s">
        <v>11913</v>
      </c>
      <c r="B9312" t="s">
        <v>3157</v>
      </c>
      <c r="C9312">
        <v>41730</v>
      </c>
      <c r="D9312" t="str">
        <f>+VLOOKUP(C9312,Param!K:L,2,FALSE)</f>
        <v>CHEDEVILLE CHARCUTERIE DE PARIS</v>
      </c>
      <c r="E9312">
        <v>5003</v>
      </c>
      <c r="F9312" t="s">
        <v>8617</v>
      </c>
      <c r="G9312" t="s">
        <v>29</v>
      </c>
      <c r="H9312" s="5">
        <v>10728.45</v>
      </c>
      <c r="I9312" s="5">
        <v>10728.45</v>
      </c>
      <c r="J9312" s="5">
        <v>1.81898940354585E-12</v>
      </c>
      <c r="K9312" s="5">
        <v>10728.45</v>
      </c>
      <c r="L9312" s="5">
        <v>0</v>
      </c>
      <c r="M9312" t="str">
        <f>IF(ISERROR(VLOOKUP(A9312,'[1]Ecart validé'!$A:$A,1,FALSE)),Z9312,"Ecart Validé")</f>
        <v>valid</v>
      </c>
      <c r="R9312" t="s">
        <v>30</v>
      </c>
      <c r="X9312"/>
      <c r="Y9312"/>
      <c r="Z9312" t="s">
        <v>31</v>
      </c>
    </row>
    <row r="9313" spans="1:26" x14ac:dyDescent="0.3">
      <c r="A9313" t="s">
        <v>11914</v>
      </c>
      <c r="B9313" t="s">
        <v>3157</v>
      </c>
      <c r="C9313">
        <v>41730</v>
      </c>
      <c r="D9313" t="str">
        <f>+VLOOKUP(C9313,Param!K:L,2,FALSE)</f>
        <v>CHEDEVILLE CHARCUTERIE DE PARIS</v>
      </c>
      <c r="E9313">
        <v>5003</v>
      </c>
      <c r="F9313" t="s">
        <v>8260</v>
      </c>
      <c r="G9313" t="s">
        <v>29</v>
      </c>
      <c r="H9313" s="5">
        <v>1016.82</v>
      </c>
      <c r="I9313" s="5">
        <v>1016.82</v>
      </c>
      <c r="J9313" s="5">
        <v>0</v>
      </c>
      <c r="K9313" s="5">
        <v>1016.82</v>
      </c>
      <c r="L9313" s="5">
        <v>0</v>
      </c>
      <c r="M9313" t="str">
        <f>IF(ISERROR(VLOOKUP(A9313,'[1]Ecart validé'!$A:$A,1,FALSE)),Z9313,"Ecart Validé")</f>
        <v>valid</v>
      </c>
      <c r="R9313" t="s">
        <v>30</v>
      </c>
      <c r="X9313"/>
      <c r="Y9313"/>
      <c r="Z9313" t="s">
        <v>31</v>
      </c>
    </row>
    <row r="9314" spans="1:26" x14ac:dyDescent="0.3">
      <c r="A9314" t="s">
        <v>11915</v>
      </c>
      <c r="B9314" t="s">
        <v>3157</v>
      </c>
      <c r="C9314">
        <v>41730</v>
      </c>
      <c r="D9314" t="str">
        <f>+VLOOKUP(C9314,Param!K:L,2,FALSE)</f>
        <v>CHEDEVILLE CHARCUTERIE DE PARIS</v>
      </c>
      <c r="E9314">
        <v>5003</v>
      </c>
      <c r="F9314" t="s">
        <v>8262</v>
      </c>
      <c r="G9314" t="s">
        <v>29</v>
      </c>
      <c r="H9314" s="5">
        <v>3640.77</v>
      </c>
      <c r="I9314" s="5">
        <v>3640.77</v>
      </c>
      <c r="J9314" s="5">
        <v>0</v>
      </c>
      <c r="K9314" s="5">
        <v>3640.77</v>
      </c>
      <c r="L9314" s="5">
        <v>0</v>
      </c>
      <c r="M9314" t="str">
        <f>IF(ISERROR(VLOOKUP(A9314,'[1]Ecart validé'!$A:$A,1,FALSE)),Z9314,"Ecart Validé")</f>
        <v>valid</v>
      </c>
      <c r="R9314" t="s">
        <v>30</v>
      </c>
      <c r="X9314"/>
      <c r="Y9314"/>
      <c r="Z9314" t="s">
        <v>31</v>
      </c>
    </row>
    <row r="9315" spans="1:26" x14ac:dyDescent="0.3">
      <c r="A9315" t="s">
        <v>11916</v>
      </c>
      <c r="B9315" t="s">
        <v>3157</v>
      </c>
      <c r="C9315">
        <v>41730</v>
      </c>
      <c r="D9315" t="str">
        <f>+VLOOKUP(C9315,Param!K:L,2,FALSE)</f>
        <v>CHEDEVILLE CHARCUTERIE DE PARIS</v>
      </c>
      <c r="E9315">
        <v>5003</v>
      </c>
      <c r="F9315" t="s">
        <v>8264</v>
      </c>
      <c r="G9315" t="s">
        <v>29</v>
      </c>
      <c r="H9315" s="5">
        <v>8760.69</v>
      </c>
      <c r="I9315" s="5">
        <v>8760.69</v>
      </c>
      <c r="J9315" s="5">
        <v>0</v>
      </c>
      <c r="K9315" s="5">
        <v>8760.69</v>
      </c>
      <c r="L9315" s="5">
        <v>0</v>
      </c>
      <c r="M9315" t="str">
        <f>IF(ISERROR(VLOOKUP(A9315,'[1]Ecart validé'!$A:$A,1,FALSE)),Z9315,"Ecart Validé")</f>
        <v>valid</v>
      </c>
      <c r="R9315" t="s">
        <v>30</v>
      </c>
      <c r="X9315"/>
      <c r="Y9315"/>
      <c r="Z9315" t="s">
        <v>31</v>
      </c>
    </row>
    <row r="9316" spans="1:26" x14ac:dyDescent="0.3">
      <c r="A9316" t="s">
        <v>11917</v>
      </c>
      <c r="B9316" t="s">
        <v>3157</v>
      </c>
      <c r="C9316">
        <v>41730</v>
      </c>
      <c r="D9316" t="str">
        <f>+VLOOKUP(C9316,Param!K:L,2,FALSE)</f>
        <v>CHEDEVILLE CHARCUTERIE DE PARIS</v>
      </c>
      <c r="E9316">
        <v>5003</v>
      </c>
      <c r="F9316" t="s">
        <v>8266</v>
      </c>
      <c r="G9316" t="s">
        <v>29</v>
      </c>
      <c r="H9316" s="5">
        <v>9145.98</v>
      </c>
      <c r="I9316" s="5">
        <v>9145.98</v>
      </c>
      <c r="J9316" s="5">
        <v>0</v>
      </c>
      <c r="K9316" s="5">
        <v>9145.98</v>
      </c>
      <c r="L9316" s="5">
        <v>0</v>
      </c>
      <c r="M9316" t="str">
        <f>IF(ISERROR(VLOOKUP(A9316,'[1]Ecart validé'!$A:$A,1,FALSE)),Z9316,"Ecart Validé")</f>
        <v>valid</v>
      </c>
      <c r="R9316" t="s">
        <v>30</v>
      </c>
      <c r="X9316"/>
      <c r="Y9316"/>
      <c r="Z9316" t="s">
        <v>31</v>
      </c>
    </row>
    <row r="9317" spans="1:26" x14ac:dyDescent="0.3">
      <c r="A9317" t="s">
        <v>11918</v>
      </c>
      <c r="B9317" t="s">
        <v>3157</v>
      </c>
      <c r="C9317">
        <v>44918</v>
      </c>
      <c r="D9317" t="str">
        <f>+VLOOKUP(C9317,Param!K:L,2,FALSE)</f>
        <v>ONET SERVICES</v>
      </c>
      <c r="E9317">
        <v>700120</v>
      </c>
      <c r="F9317" t="s">
        <v>8260</v>
      </c>
      <c r="G9317" t="s">
        <v>29</v>
      </c>
      <c r="H9317" s="5">
        <v>17181.43</v>
      </c>
      <c r="I9317" s="5">
        <v>17181.433199999999</v>
      </c>
      <c r="J9317" s="5">
        <v>-3.1999999991967299E-3</v>
      </c>
      <c r="K9317" s="5">
        <v>17181.43</v>
      </c>
      <c r="L9317" s="5">
        <v>0</v>
      </c>
      <c r="M9317" t="str">
        <f>IF(ISERROR(VLOOKUP(A9317,'[1]Ecart validé'!$A:$A,1,FALSE)),Z9317,"Ecart Validé")</f>
        <v>valid</v>
      </c>
      <c r="R9317" t="s">
        <v>30</v>
      </c>
      <c r="X9317"/>
      <c r="Y9317"/>
      <c r="Z9317" t="s">
        <v>31</v>
      </c>
    </row>
    <row r="9318" spans="1:26" x14ac:dyDescent="0.3">
      <c r="A9318" t="s">
        <v>11919</v>
      </c>
      <c r="B9318" t="s">
        <v>3157</v>
      </c>
      <c r="C9318">
        <v>44918</v>
      </c>
      <c r="D9318" t="str">
        <f>+VLOOKUP(C9318,Param!K:L,2,FALSE)</f>
        <v>ONET SERVICES</v>
      </c>
      <c r="E9318">
        <v>700120</v>
      </c>
      <c r="F9318" t="s">
        <v>8262</v>
      </c>
      <c r="G9318" t="s">
        <v>29</v>
      </c>
      <c r="H9318" s="5">
        <v>35120.85</v>
      </c>
      <c r="I9318" s="5">
        <v>35120.853600000002</v>
      </c>
      <c r="J9318" s="5">
        <v>-3.60000000364379E-3</v>
      </c>
      <c r="K9318" s="5">
        <v>35120.85</v>
      </c>
      <c r="L9318" s="5">
        <v>0</v>
      </c>
      <c r="M9318" t="str">
        <f>IF(ISERROR(VLOOKUP(A9318,'[1]Ecart validé'!$A:$A,1,FALSE)),Z9318,"Ecart Validé")</f>
        <v>valid</v>
      </c>
      <c r="R9318" t="s">
        <v>30</v>
      </c>
      <c r="X9318"/>
      <c r="Y9318"/>
      <c r="Z9318" t="s">
        <v>31</v>
      </c>
    </row>
    <row r="9319" spans="1:26" x14ac:dyDescent="0.3">
      <c r="A9319" t="s">
        <v>11920</v>
      </c>
      <c r="B9319" t="s">
        <v>3157</v>
      </c>
      <c r="C9319">
        <v>44918</v>
      </c>
      <c r="D9319" t="str">
        <f>+VLOOKUP(C9319,Param!K:L,2,FALSE)</f>
        <v>ONET SERVICES</v>
      </c>
      <c r="E9319">
        <v>700120</v>
      </c>
      <c r="F9319" t="s">
        <v>8264</v>
      </c>
      <c r="G9319" t="s">
        <v>29</v>
      </c>
      <c r="H9319" s="5">
        <v>67061.39</v>
      </c>
      <c r="I9319" s="5">
        <v>67061.382899999997</v>
      </c>
      <c r="J9319" s="5">
        <v>7.1000000025378497E-3</v>
      </c>
      <c r="K9319" s="5">
        <v>67061.39</v>
      </c>
      <c r="L9319" s="5">
        <v>0</v>
      </c>
      <c r="M9319" t="str">
        <f>IF(ISERROR(VLOOKUP(A9319,'[1]Ecart validé'!$A:$A,1,FALSE)),Z9319,"Ecart Validé")</f>
        <v>valid</v>
      </c>
      <c r="R9319" t="s">
        <v>30</v>
      </c>
      <c r="X9319"/>
      <c r="Y9319"/>
      <c r="Z9319" t="s">
        <v>31</v>
      </c>
    </row>
    <row r="9320" spans="1:26" x14ac:dyDescent="0.3">
      <c r="A9320" t="s">
        <v>11921</v>
      </c>
      <c r="B9320" t="s">
        <v>3157</v>
      </c>
      <c r="C9320">
        <v>44918</v>
      </c>
      <c r="D9320" t="str">
        <f>+VLOOKUP(C9320,Param!K:L,2,FALSE)</f>
        <v>ONET SERVICES</v>
      </c>
      <c r="E9320">
        <v>700120</v>
      </c>
      <c r="F9320" t="s">
        <v>8266</v>
      </c>
      <c r="G9320" t="s">
        <v>29</v>
      </c>
      <c r="H9320" s="5">
        <v>68762.87</v>
      </c>
      <c r="I9320" s="5">
        <v>68762.879400000005</v>
      </c>
      <c r="J9320" s="5">
        <v>-9.4000000099185802E-3</v>
      </c>
      <c r="K9320" s="5">
        <v>68762.87</v>
      </c>
      <c r="L9320" s="5">
        <v>0</v>
      </c>
      <c r="M9320" t="str">
        <f>IF(ISERROR(VLOOKUP(A9320,'[1]Ecart validé'!$A:$A,1,FALSE)),Z9320,"Ecart Validé")</f>
        <v>valid</v>
      </c>
      <c r="R9320" t="s">
        <v>30</v>
      </c>
      <c r="X9320"/>
      <c r="Y9320"/>
      <c r="Z9320" t="s">
        <v>31</v>
      </c>
    </row>
    <row r="9321" spans="1:26" x14ac:dyDescent="0.3">
      <c r="A9321" t="s">
        <v>11922</v>
      </c>
      <c r="B9321" t="s">
        <v>3157</v>
      </c>
      <c r="C9321">
        <v>45243</v>
      </c>
      <c r="D9321" t="str">
        <f>+VLOOKUP(C9321,Param!K:L,2,FALSE)</f>
        <v>BRAVILOR</v>
      </c>
      <c r="E9321">
        <v>570011</v>
      </c>
      <c r="F9321" t="s">
        <v>8260</v>
      </c>
      <c r="G9321" t="s">
        <v>29</v>
      </c>
      <c r="H9321" s="5">
        <v>200.17</v>
      </c>
      <c r="I9321" s="5">
        <v>200.166</v>
      </c>
      <c r="J9321" s="5">
        <v>3.9999999999906699E-3</v>
      </c>
      <c r="K9321" s="5">
        <v>200.17</v>
      </c>
      <c r="L9321" s="5">
        <v>0</v>
      </c>
      <c r="M9321" t="str">
        <f>IF(ISERROR(VLOOKUP(A9321,'[1]Ecart validé'!$A:$A,1,FALSE)),Z9321,"Ecart Validé")</f>
        <v>valid</v>
      </c>
      <c r="R9321" t="s">
        <v>30</v>
      </c>
      <c r="X9321"/>
      <c r="Y9321"/>
      <c r="Z9321" t="s">
        <v>31</v>
      </c>
    </row>
    <row r="9322" spans="1:26" x14ac:dyDescent="0.3">
      <c r="A9322" t="s">
        <v>11923</v>
      </c>
      <c r="B9322" t="s">
        <v>3157</v>
      </c>
      <c r="C9322">
        <v>45243</v>
      </c>
      <c r="D9322" t="str">
        <f>+VLOOKUP(C9322,Param!K:L,2,FALSE)</f>
        <v>BRAVILOR</v>
      </c>
      <c r="E9322">
        <v>570011</v>
      </c>
      <c r="F9322" t="s">
        <v>8262</v>
      </c>
      <c r="G9322" t="s">
        <v>29</v>
      </c>
      <c r="H9322" s="5">
        <v>214.92</v>
      </c>
      <c r="I9322" s="5">
        <v>214.92</v>
      </c>
      <c r="J9322" s="5">
        <v>0</v>
      </c>
      <c r="K9322" s="5">
        <v>214.92</v>
      </c>
      <c r="L9322" s="5">
        <v>0</v>
      </c>
      <c r="M9322" t="str">
        <f>IF(ISERROR(VLOOKUP(A9322,'[1]Ecart validé'!$A:$A,1,FALSE)),Z9322,"Ecart Validé")</f>
        <v>valid</v>
      </c>
      <c r="R9322" t="s">
        <v>30</v>
      </c>
      <c r="X9322"/>
      <c r="Y9322"/>
      <c r="Z9322" t="s">
        <v>31</v>
      </c>
    </row>
    <row r="9323" spans="1:26" x14ac:dyDescent="0.3">
      <c r="A9323" t="s">
        <v>11924</v>
      </c>
      <c r="B9323" t="s">
        <v>3157</v>
      </c>
      <c r="C9323">
        <v>45243</v>
      </c>
      <c r="D9323" t="str">
        <f>+VLOOKUP(C9323,Param!K:L,2,FALSE)</f>
        <v>BRAVILOR</v>
      </c>
      <c r="E9323">
        <v>570011</v>
      </c>
      <c r="F9323" t="s">
        <v>8264</v>
      </c>
      <c r="G9323" t="s">
        <v>29</v>
      </c>
      <c r="H9323" s="5">
        <v>233.69</v>
      </c>
      <c r="I9323" s="5">
        <v>233.69399999999999</v>
      </c>
      <c r="J9323" s="5">
        <v>-3.9999999999906699E-3</v>
      </c>
      <c r="K9323" s="5">
        <v>233.69</v>
      </c>
      <c r="L9323" s="5">
        <v>0</v>
      </c>
      <c r="M9323" t="str">
        <f>IF(ISERROR(VLOOKUP(A9323,'[1]Ecart validé'!$A:$A,1,FALSE)),Z9323,"Ecart Validé")</f>
        <v>valid</v>
      </c>
      <c r="R9323" t="s">
        <v>30</v>
      </c>
      <c r="X9323"/>
      <c r="Y9323"/>
      <c r="Z9323" t="s">
        <v>31</v>
      </c>
    </row>
    <row r="9324" spans="1:26" x14ac:dyDescent="0.3">
      <c r="A9324" t="s">
        <v>11925</v>
      </c>
      <c r="B9324" t="s">
        <v>3157</v>
      </c>
      <c r="C9324">
        <v>45243</v>
      </c>
      <c r="D9324" t="str">
        <f>+VLOOKUP(C9324,Param!K:L,2,FALSE)</f>
        <v>BRAVILOR</v>
      </c>
      <c r="E9324">
        <v>570011</v>
      </c>
      <c r="F9324" t="s">
        <v>8266</v>
      </c>
      <c r="G9324" t="s">
        <v>29</v>
      </c>
      <c r="H9324" s="5">
        <v>1116.69</v>
      </c>
      <c r="I9324" s="5">
        <v>1116.6923999999999</v>
      </c>
      <c r="J9324" s="5">
        <v>-2.3999999998522898E-3</v>
      </c>
      <c r="K9324" s="5">
        <v>1116.69</v>
      </c>
      <c r="L9324" s="5">
        <v>0</v>
      </c>
      <c r="M9324" t="str">
        <f>IF(ISERROR(VLOOKUP(A9324,'[1]Ecart validé'!$A:$A,1,FALSE)),Z9324,"Ecart Validé")</f>
        <v>valid</v>
      </c>
      <c r="R9324" t="s">
        <v>30</v>
      </c>
      <c r="X9324"/>
      <c r="Y9324"/>
      <c r="Z9324" t="s">
        <v>31</v>
      </c>
    </row>
    <row r="9325" spans="1:26" ht="28.8" x14ac:dyDescent="0.3">
      <c r="A9325" t="s">
        <v>11926</v>
      </c>
      <c r="B9325" t="s">
        <v>3157</v>
      </c>
      <c r="C9325">
        <v>45236</v>
      </c>
      <c r="D9325" t="str">
        <f>+VLOOKUP(C9325,Param!K:L,2,FALSE)</f>
        <v>SPIE ICS</v>
      </c>
      <c r="E9325">
        <v>2233017</v>
      </c>
      <c r="F9325" t="s">
        <v>8617</v>
      </c>
      <c r="G9325" t="s">
        <v>29</v>
      </c>
      <c r="H9325" s="5">
        <v>16781.379999999899</v>
      </c>
      <c r="I9325" s="5">
        <v>16781.382600000001</v>
      </c>
      <c r="J9325" s="5">
        <v>-2.6000000034400702E-3</v>
      </c>
      <c r="K9325" s="5">
        <v>16781.379999999899</v>
      </c>
      <c r="L9325" s="5">
        <v>0</v>
      </c>
      <c r="M9325" t="str">
        <f>IF(ISERROR(VLOOKUP(A9325,'[1]Ecart validé'!$A:$A,1,FALSE)),Z9325,"Ecart Validé")</f>
        <v>valid</v>
      </c>
      <c r="R9325" t="s">
        <v>30</v>
      </c>
      <c r="S9325" t="s">
        <v>42</v>
      </c>
      <c r="T9325" t="s">
        <v>257</v>
      </c>
      <c r="U9325" s="13" t="s">
        <v>11927</v>
      </c>
      <c r="V9325" t="s">
        <v>45</v>
      </c>
      <c r="W9325" t="s">
        <v>3214</v>
      </c>
      <c r="X9325" t="s">
        <v>2131</v>
      </c>
      <c r="Y9325" t="s">
        <v>2131</v>
      </c>
      <c r="Z9325" t="s">
        <v>31</v>
      </c>
    </row>
    <row r="9326" spans="1:26" x14ac:dyDescent="0.3">
      <c r="A9326" t="s">
        <v>11928</v>
      </c>
      <c r="B9326" t="s">
        <v>3157</v>
      </c>
      <c r="C9326">
        <v>45236</v>
      </c>
      <c r="D9326" t="str">
        <f>+VLOOKUP(C9326,Param!K:L,2,FALSE)</f>
        <v>SPIE ICS</v>
      </c>
      <c r="E9326">
        <v>2233017</v>
      </c>
      <c r="F9326" t="s">
        <v>8260</v>
      </c>
      <c r="G9326" t="s">
        <v>29</v>
      </c>
      <c r="H9326" s="5">
        <v>6632.94</v>
      </c>
      <c r="I9326" s="5">
        <v>6632.94</v>
      </c>
      <c r="J9326" s="5">
        <v>0</v>
      </c>
      <c r="K9326" s="5">
        <v>6632.94</v>
      </c>
      <c r="L9326" s="5">
        <v>0</v>
      </c>
      <c r="M9326" t="str">
        <f>IF(ISERROR(VLOOKUP(A9326,'[1]Ecart validé'!$A:$A,1,FALSE)),Z9326,"Ecart Validé")</f>
        <v>valid</v>
      </c>
      <c r="R9326" t="s">
        <v>30</v>
      </c>
      <c r="X9326"/>
      <c r="Y9326"/>
      <c r="Z9326" t="s">
        <v>31</v>
      </c>
    </row>
    <row r="9327" spans="1:26" x14ac:dyDescent="0.3">
      <c r="A9327" t="s">
        <v>11929</v>
      </c>
      <c r="B9327" t="s">
        <v>3157</v>
      </c>
      <c r="C9327">
        <v>45236</v>
      </c>
      <c r="D9327" t="str">
        <f>+VLOOKUP(C9327,Param!K:L,2,FALSE)</f>
        <v>SPIE ICS</v>
      </c>
      <c r="E9327">
        <v>2233017</v>
      </c>
      <c r="F9327" t="s">
        <v>8262</v>
      </c>
      <c r="G9327" t="s">
        <v>29</v>
      </c>
      <c r="H9327" s="5">
        <v>5908.39</v>
      </c>
      <c r="I9327" s="5">
        <v>5908.3856999999998</v>
      </c>
      <c r="J9327" s="5">
        <v>4.3000000005122196E-3</v>
      </c>
      <c r="K9327" s="5">
        <v>5908.39</v>
      </c>
      <c r="L9327" s="5">
        <v>0</v>
      </c>
      <c r="M9327" t="str">
        <f>IF(ISERROR(VLOOKUP(A9327,'[1]Ecart validé'!$A:$A,1,FALSE)),Z9327,"Ecart Validé")</f>
        <v>valid</v>
      </c>
      <c r="R9327" t="s">
        <v>30</v>
      </c>
      <c r="X9327"/>
      <c r="Y9327"/>
      <c r="Z9327" t="s">
        <v>31</v>
      </c>
    </row>
    <row r="9328" spans="1:26" x14ac:dyDescent="0.3">
      <c r="A9328" t="s">
        <v>11930</v>
      </c>
      <c r="B9328" t="s">
        <v>3157</v>
      </c>
      <c r="C9328">
        <v>45236</v>
      </c>
      <c r="D9328" t="str">
        <f>+VLOOKUP(C9328,Param!K:L,2,FALSE)</f>
        <v>SPIE ICS</v>
      </c>
      <c r="E9328">
        <v>2233017</v>
      </c>
      <c r="F9328" t="s">
        <v>8264</v>
      </c>
      <c r="G9328" t="s">
        <v>29</v>
      </c>
      <c r="H9328" s="5">
        <v>1214.68</v>
      </c>
      <c r="I9328" s="5">
        <v>1214.6795999999999</v>
      </c>
      <c r="J9328" s="5">
        <v>4.0000000012696503E-4</v>
      </c>
      <c r="K9328" s="5">
        <v>1214.68</v>
      </c>
      <c r="L9328" s="5">
        <v>0</v>
      </c>
      <c r="M9328" t="str">
        <f>IF(ISERROR(VLOOKUP(A9328,'[1]Ecart validé'!$A:$A,1,FALSE)),Z9328,"Ecart Validé")</f>
        <v>valid</v>
      </c>
      <c r="R9328" t="s">
        <v>30</v>
      </c>
      <c r="X9328"/>
      <c r="Y9328"/>
      <c r="Z9328" t="s">
        <v>31</v>
      </c>
    </row>
    <row r="9329" spans="1:26" x14ac:dyDescent="0.3">
      <c r="A9329" t="s">
        <v>11931</v>
      </c>
      <c r="B9329" t="s">
        <v>3157</v>
      </c>
      <c r="C9329">
        <v>45236</v>
      </c>
      <c r="D9329" t="str">
        <f>+VLOOKUP(C9329,Param!K:L,2,FALSE)</f>
        <v>SPIE ICS</v>
      </c>
      <c r="E9329">
        <v>2233017</v>
      </c>
      <c r="F9329" t="s">
        <v>8266</v>
      </c>
      <c r="G9329" t="s">
        <v>29</v>
      </c>
      <c r="H9329" s="5">
        <v>4448.2699999999904</v>
      </c>
      <c r="I9329" s="5">
        <v>4448.2698</v>
      </c>
      <c r="J9329" s="5">
        <v>1.99999999495048E-4</v>
      </c>
      <c r="K9329" s="5">
        <v>4448.2699999999904</v>
      </c>
      <c r="L9329" s="5">
        <v>0</v>
      </c>
      <c r="M9329" t="str">
        <f>IF(ISERROR(VLOOKUP(A9329,'[1]Ecart validé'!$A:$A,1,FALSE)),Z9329,"Ecart Validé")</f>
        <v>valid</v>
      </c>
      <c r="R9329" t="s">
        <v>30</v>
      </c>
      <c r="X9329"/>
      <c r="Y9329"/>
      <c r="Z9329" t="s">
        <v>31</v>
      </c>
    </row>
    <row r="9330" spans="1:26" x14ac:dyDescent="0.3">
      <c r="A9330" t="s">
        <v>11932</v>
      </c>
      <c r="B9330" t="s">
        <v>3157</v>
      </c>
      <c r="C9330">
        <v>45025</v>
      </c>
      <c r="D9330" t="str">
        <f>+VLOOKUP(C9330,Param!K:L,2,FALSE)</f>
        <v>COULY DUTHEIL</v>
      </c>
      <c r="E9330">
        <v>21098</v>
      </c>
      <c r="F9330" t="s">
        <v>8617</v>
      </c>
      <c r="G9330" t="s">
        <v>29</v>
      </c>
      <c r="H9330" s="5">
        <v>80.400000000000006</v>
      </c>
      <c r="I9330" s="5">
        <v>80.400000000000006</v>
      </c>
      <c r="J9330" s="5">
        <v>0</v>
      </c>
      <c r="K9330" s="5">
        <v>80.400000000000006</v>
      </c>
      <c r="L9330" s="5">
        <v>0</v>
      </c>
      <c r="M9330" t="str">
        <f>IF(ISERROR(VLOOKUP(A9330,'[1]Ecart validé'!$A:$A,1,FALSE)),Z9330,"Ecart Validé")</f>
        <v>valid</v>
      </c>
      <c r="R9330" t="s">
        <v>30</v>
      </c>
      <c r="X9330"/>
      <c r="Y9330"/>
      <c r="Z9330" t="s">
        <v>31</v>
      </c>
    </row>
    <row r="9331" spans="1:26" x14ac:dyDescent="0.3">
      <c r="A9331" t="s">
        <v>11933</v>
      </c>
      <c r="B9331" t="s">
        <v>3157</v>
      </c>
      <c r="C9331">
        <v>45025</v>
      </c>
      <c r="D9331" t="str">
        <f>+VLOOKUP(C9331,Param!K:L,2,FALSE)</f>
        <v>COULY DUTHEIL</v>
      </c>
      <c r="E9331">
        <v>21098</v>
      </c>
      <c r="F9331" t="s">
        <v>8260</v>
      </c>
      <c r="G9331" t="s">
        <v>29</v>
      </c>
      <c r="H9331" s="5">
        <v>73.650000000000006</v>
      </c>
      <c r="I9331" s="5">
        <v>73.650000000000006</v>
      </c>
      <c r="J9331" s="5">
        <v>0</v>
      </c>
      <c r="K9331" s="5">
        <v>73.650000000000006</v>
      </c>
      <c r="L9331" s="5">
        <v>0</v>
      </c>
      <c r="M9331" t="str">
        <f>IF(ISERROR(VLOOKUP(A9331,'[1]Ecart validé'!$A:$A,1,FALSE)),Z9331,"Ecart Validé")</f>
        <v>valid</v>
      </c>
      <c r="R9331" t="s">
        <v>30</v>
      </c>
      <c r="X9331"/>
      <c r="Y9331"/>
      <c r="Z9331" t="s">
        <v>31</v>
      </c>
    </row>
    <row r="9332" spans="1:26" x14ac:dyDescent="0.3">
      <c r="A9332" t="s">
        <v>11934</v>
      </c>
      <c r="B9332" t="s">
        <v>3157</v>
      </c>
      <c r="C9332">
        <v>45025</v>
      </c>
      <c r="D9332" t="str">
        <f>+VLOOKUP(C9332,Param!K:L,2,FALSE)</f>
        <v>COULY DUTHEIL</v>
      </c>
      <c r="E9332">
        <v>21098</v>
      </c>
      <c r="F9332" t="s">
        <v>8262</v>
      </c>
      <c r="G9332" t="s">
        <v>29</v>
      </c>
      <c r="H9332" s="5">
        <v>340.25</v>
      </c>
      <c r="I9332" s="5">
        <v>340.25</v>
      </c>
      <c r="J9332" s="5">
        <v>0</v>
      </c>
      <c r="K9332" s="5">
        <v>340.25</v>
      </c>
      <c r="L9332" s="5">
        <v>0</v>
      </c>
      <c r="M9332" t="str">
        <f>IF(ISERROR(VLOOKUP(A9332,'[1]Ecart validé'!$A:$A,1,FALSE)),Z9332,"Ecart Validé")</f>
        <v>valid</v>
      </c>
      <c r="R9332" t="s">
        <v>30</v>
      </c>
      <c r="X9332"/>
      <c r="Y9332"/>
      <c r="Z9332" t="s">
        <v>31</v>
      </c>
    </row>
    <row r="9333" spans="1:26" x14ac:dyDescent="0.3">
      <c r="A9333" t="s">
        <v>11935</v>
      </c>
      <c r="B9333" t="s">
        <v>3157</v>
      </c>
      <c r="C9333">
        <v>45025</v>
      </c>
      <c r="D9333" t="str">
        <f>+VLOOKUP(C9333,Param!K:L,2,FALSE)</f>
        <v>COULY DUTHEIL</v>
      </c>
      <c r="E9333">
        <v>21098</v>
      </c>
      <c r="F9333" t="s">
        <v>8264</v>
      </c>
      <c r="G9333" t="s">
        <v>29</v>
      </c>
      <c r="H9333" s="5">
        <v>462.45</v>
      </c>
      <c r="I9333" s="5">
        <v>462.45</v>
      </c>
      <c r="J9333" s="5">
        <v>0</v>
      </c>
      <c r="K9333" s="5">
        <v>462.45</v>
      </c>
      <c r="L9333" s="5">
        <v>0</v>
      </c>
      <c r="M9333" t="str">
        <f>IF(ISERROR(VLOOKUP(A9333,'[1]Ecart validé'!$A:$A,1,FALSE)),Z9333,"Ecart Validé")</f>
        <v>valid</v>
      </c>
      <c r="R9333" t="s">
        <v>30</v>
      </c>
      <c r="X9333"/>
      <c r="Y9333"/>
      <c r="Z9333" t="s">
        <v>31</v>
      </c>
    </row>
    <row r="9334" spans="1:26" x14ac:dyDescent="0.3">
      <c r="A9334" t="s">
        <v>11936</v>
      </c>
      <c r="B9334" t="s">
        <v>3157</v>
      </c>
      <c r="C9334">
        <v>45025</v>
      </c>
      <c r="D9334" t="str">
        <f>+VLOOKUP(C9334,Param!K:L,2,FALSE)</f>
        <v>COULY DUTHEIL</v>
      </c>
      <c r="E9334">
        <v>21098</v>
      </c>
      <c r="F9334" t="s">
        <v>8266</v>
      </c>
      <c r="G9334" t="s">
        <v>29</v>
      </c>
      <c r="H9334" s="5">
        <v>230.85</v>
      </c>
      <c r="I9334" s="5">
        <v>230.85</v>
      </c>
      <c r="J9334" s="5">
        <v>0</v>
      </c>
      <c r="K9334" s="5">
        <v>230.85</v>
      </c>
      <c r="L9334" s="5">
        <v>0</v>
      </c>
      <c r="M9334" t="str">
        <f>IF(ISERROR(VLOOKUP(A9334,'[1]Ecart validé'!$A:$A,1,FALSE)),Z9334,"Ecart Validé")</f>
        <v>valid</v>
      </c>
      <c r="R9334" t="s">
        <v>30</v>
      </c>
      <c r="X9334"/>
      <c r="Y9334"/>
      <c r="Z9334" t="s">
        <v>31</v>
      </c>
    </row>
    <row r="9335" spans="1:26" ht="43.2" x14ac:dyDescent="0.3">
      <c r="A9335" t="s">
        <v>11937</v>
      </c>
      <c r="B9335" t="s">
        <v>3157</v>
      </c>
      <c r="C9335">
        <v>45349</v>
      </c>
      <c r="D9335" t="str">
        <f>+VLOOKUP(C9335,Param!K:L,2,FALSE)</f>
        <v>WURTH FRANCE SA</v>
      </c>
      <c r="E9335">
        <v>2588016</v>
      </c>
      <c r="F9335" t="s">
        <v>8617</v>
      </c>
      <c r="G9335" t="s">
        <v>29</v>
      </c>
      <c r="H9335" s="5">
        <v>958.59</v>
      </c>
      <c r="I9335" s="5">
        <v>967.05420000000004</v>
      </c>
      <c r="J9335" s="5">
        <v>-8.4641999999999999</v>
      </c>
      <c r="K9335" s="5">
        <v>967.05420000000004</v>
      </c>
      <c r="L9335" s="5">
        <v>-8.4641999999999999</v>
      </c>
      <c r="M9335" t="str">
        <f>IF(ISERROR(VLOOKUP(A9335,'[1]Ecart validé'!$A:$A,1,FALSE)),Z9335,"Ecart Validé")</f>
        <v>Ecart Validé</v>
      </c>
      <c r="N9335" t="s">
        <v>323</v>
      </c>
      <c r="O9335" t="s">
        <v>11938</v>
      </c>
      <c r="Q9335" t="s">
        <v>11939</v>
      </c>
      <c r="R9335" t="s">
        <v>30</v>
      </c>
      <c r="S9335" t="s">
        <v>42</v>
      </c>
      <c r="T9335" t="s">
        <v>257</v>
      </c>
      <c r="U9335" s="13" t="s">
        <v>11940</v>
      </c>
      <c r="V9335" t="s">
        <v>45</v>
      </c>
      <c r="W9335" t="s">
        <v>3214</v>
      </c>
      <c r="X9335" t="s">
        <v>763</v>
      </c>
      <c r="Y9335" t="s">
        <v>763</v>
      </c>
      <c r="Z9335" t="s">
        <v>88</v>
      </c>
    </row>
    <row r="9336" spans="1:26" x14ac:dyDescent="0.3">
      <c r="A9336" t="s">
        <v>11941</v>
      </c>
      <c r="B9336" t="s">
        <v>3157</v>
      </c>
      <c r="C9336">
        <v>45349</v>
      </c>
      <c r="D9336" t="str">
        <f>+VLOOKUP(C9336,Param!K:L,2,FALSE)</f>
        <v>WURTH FRANCE SA</v>
      </c>
      <c r="E9336">
        <v>2588016</v>
      </c>
      <c r="F9336" t="s">
        <v>8260</v>
      </c>
      <c r="G9336" t="s">
        <v>29</v>
      </c>
      <c r="H9336" s="5">
        <v>4155.16</v>
      </c>
      <c r="I9336" s="5">
        <v>4155.1614</v>
      </c>
      <c r="J9336" s="5">
        <v>-1.4000000001033099E-3</v>
      </c>
      <c r="K9336" s="5">
        <v>4155.1614</v>
      </c>
      <c r="L9336" s="5">
        <v>-1.4000000001033099E-3</v>
      </c>
      <c r="M9336" t="str">
        <f>IF(ISERROR(VLOOKUP(A9336,'[1]Ecart validé'!$A:$A,1,FALSE)),Z9336,"Ecart Validé")</f>
        <v>valid</v>
      </c>
      <c r="R9336" t="s">
        <v>30</v>
      </c>
      <c r="X9336"/>
      <c r="Y9336"/>
      <c r="Z9336" t="s">
        <v>31</v>
      </c>
    </row>
    <row r="9337" spans="1:26" x14ac:dyDescent="0.3">
      <c r="A9337" t="s">
        <v>11942</v>
      </c>
      <c r="B9337" t="s">
        <v>3157</v>
      </c>
      <c r="C9337">
        <v>45349</v>
      </c>
      <c r="D9337" t="str">
        <f>+VLOOKUP(C9337,Param!K:L,2,FALSE)</f>
        <v>WURTH FRANCE SA</v>
      </c>
      <c r="E9337">
        <v>2588016</v>
      </c>
      <c r="F9337" t="s">
        <v>8262</v>
      </c>
      <c r="G9337" t="s">
        <v>29</v>
      </c>
      <c r="H9337" s="5">
        <v>4676.71</v>
      </c>
      <c r="I9337" s="5">
        <v>4676.7084000000004</v>
      </c>
      <c r="J9337" s="5">
        <v>1.59999999959836E-3</v>
      </c>
      <c r="K9337" s="5">
        <v>4676.7084000000004</v>
      </c>
      <c r="L9337" s="5">
        <v>1.59999999959836E-3</v>
      </c>
      <c r="M9337" t="str">
        <f>IF(ISERROR(VLOOKUP(A9337,'[1]Ecart validé'!$A:$A,1,FALSE)),Z9337,"Ecart Validé")</f>
        <v>valid</v>
      </c>
      <c r="R9337" t="s">
        <v>30</v>
      </c>
      <c r="X9337"/>
      <c r="Y9337"/>
      <c r="Z9337" t="s">
        <v>31</v>
      </c>
    </row>
    <row r="9338" spans="1:26" x14ac:dyDescent="0.3">
      <c r="A9338" t="s">
        <v>11943</v>
      </c>
      <c r="B9338" t="s">
        <v>3157</v>
      </c>
      <c r="C9338">
        <v>45349</v>
      </c>
      <c r="D9338" t="str">
        <f>+VLOOKUP(C9338,Param!K:L,2,FALSE)</f>
        <v>WURTH FRANCE SA</v>
      </c>
      <c r="E9338">
        <v>2588016</v>
      </c>
      <c r="F9338" t="s">
        <v>8264</v>
      </c>
      <c r="G9338" t="s">
        <v>29</v>
      </c>
      <c r="H9338" s="5">
        <v>6829.29</v>
      </c>
      <c r="I9338" s="5">
        <v>6829.2857999999997</v>
      </c>
      <c r="J9338" s="5">
        <v>4.2000000003099497E-3</v>
      </c>
      <c r="K9338" s="5">
        <v>6829.2857999999997</v>
      </c>
      <c r="L9338" s="5">
        <v>4.2000000003099497E-3</v>
      </c>
      <c r="M9338" t="str">
        <f>IF(ISERROR(VLOOKUP(A9338,'[1]Ecart validé'!$A:$A,1,FALSE)),Z9338,"Ecart Validé")</f>
        <v>valid</v>
      </c>
      <c r="R9338" t="s">
        <v>30</v>
      </c>
      <c r="X9338"/>
      <c r="Y9338"/>
      <c r="Z9338" t="s">
        <v>31</v>
      </c>
    </row>
    <row r="9339" spans="1:26" x14ac:dyDescent="0.3">
      <c r="A9339" t="s">
        <v>11944</v>
      </c>
      <c r="B9339" t="s">
        <v>3157</v>
      </c>
      <c r="C9339">
        <v>45349</v>
      </c>
      <c r="D9339" t="str">
        <f>+VLOOKUP(C9339,Param!K:L,2,FALSE)</f>
        <v>WURTH FRANCE SA</v>
      </c>
      <c r="E9339">
        <v>2588016</v>
      </c>
      <c r="F9339" t="s">
        <v>8266</v>
      </c>
      <c r="G9339" t="s">
        <v>29</v>
      </c>
      <c r="H9339" s="5">
        <v>7701.41</v>
      </c>
      <c r="I9339" s="5">
        <v>7701.4085999999998</v>
      </c>
      <c r="J9339" s="5">
        <v>1.4000000001033099E-3</v>
      </c>
      <c r="K9339" s="5">
        <v>7701.4085999999998</v>
      </c>
      <c r="L9339" s="5">
        <v>1.4000000001033099E-3</v>
      </c>
      <c r="M9339" t="str">
        <f>IF(ISERROR(VLOOKUP(A9339,'[1]Ecart validé'!$A:$A,1,FALSE)),Z9339,"Ecart Validé")</f>
        <v>valid</v>
      </c>
      <c r="R9339" t="s">
        <v>30</v>
      </c>
      <c r="X9339"/>
      <c r="Y9339"/>
      <c r="Z9339" t="s">
        <v>31</v>
      </c>
    </row>
    <row r="9340" spans="1:26" x14ac:dyDescent="0.3">
      <c r="A9340" t="s">
        <v>11945</v>
      </c>
      <c r="B9340" t="s">
        <v>3157</v>
      </c>
      <c r="C9340">
        <v>65290</v>
      </c>
      <c r="D9340" t="str">
        <f>+VLOOKUP(C9340,Param!K:L,2,FALSE)</f>
        <v>ROYAL SERVICE</v>
      </c>
      <c r="E9340">
        <v>390077</v>
      </c>
      <c r="F9340" t="s">
        <v>8260</v>
      </c>
      <c r="G9340" t="s">
        <v>29</v>
      </c>
      <c r="H9340" s="5">
        <v>2147.34</v>
      </c>
      <c r="I9340" s="5">
        <v>2147.3339999999998</v>
      </c>
      <c r="J9340" s="5">
        <v>6.0000000003128601E-3</v>
      </c>
      <c r="K9340" s="5">
        <v>2147.34</v>
      </c>
      <c r="L9340" s="5">
        <v>0</v>
      </c>
      <c r="M9340" t="str">
        <f>IF(ISERROR(VLOOKUP(A9340,'[1]Ecart validé'!$A:$A,1,FALSE)),Z9340,"Ecart Validé")</f>
        <v>valid</v>
      </c>
      <c r="R9340" t="s">
        <v>30</v>
      </c>
      <c r="X9340"/>
      <c r="Y9340"/>
      <c r="Z9340" t="s">
        <v>31</v>
      </c>
    </row>
    <row r="9341" spans="1:26" x14ac:dyDescent="0.3">
      <c r="A9341" t="s">
        <v>11946</v>
      </c>
      <c r="B9341" t="s">
        <v>3157</v>
      </c>
      <c r="C9341">
        <v>65290</v>
      </c>
      <c r="D9341" t="str">
        <f>+VLOOKUP(C9341,Param!K:L,2,FALSE)</f>
        <v>ROYAL SERVICE</v>
      </c>
      <c r="E9341">
        <v>390077</v>
      </c>
      <c r="F9341" t="s">
        <v>8262</v>
      </c>
      <c r="G9341" t="s">
        <v>29</v>
      </c>
      <c r="H9341" s="5">
        <v>3024.32</v>
      </c>
      <c r="I9341" s="5">
        <v>3024.3189000000002</v>
      </c>
      <c r="J9341" s="5">
        <v>1.09999999995125E-3</v>
      </c>
      <c r="K9341" s="5">
        <v>3024.32</v>
      </c>
      <c r="L9341" s="5">
        <v>0</v>
      </c>
      <c r="M9341" t="str">
        <f>IF(ISERROR(VLOOKUP(A9341,'[1]Ecart validé'!$A:$A,1,FALSE)),Z9341,"Ecart Validé")</f>
        <v>valid</v>
      </c>
      <c r="R9341" t="s">
        <v>30</v>
      </c>
      <c r="X9341"/>
      <c r="Y9341"/>
      <c r="Z9341" t="s">
        <v>31</v>
      </c>
    </row>
    <row r="9342" spans="1:26" x14ac:dyDescent="0.3">
      <c r="A9342" t="s">
        <v>11947</v>
      </c>
      <c r="B9342" t="s">
        <v>3157</v>
      </c>
      <c r="C9342">
        <v>65290</v>
      </c>
      <c r="D9342" t="str">
        <f>+VLOOKUP(C9342,Param!K:L,2,FALSE)</f>
        <v>ROYAL SERVICE</v>
      </c>
      <c r="E9342">
        <v>390077</v>
      </c>
      <c r="F9342" t="s">
        <v>8264</v>
      </c>
      <c r="G9342" t="s">
        <v>29</v>
      </c>
      <c r="H9342" s="5">
        <v>5990.11</v>
      </c>
      <c r="I9342" s="5">
        <v>5990.1097</v>
      </c>
      <c r="J9342" s="5">
        <v>2.9999999969732E-4</v>
      </c>
      <c r="K9342" s="5">
        <v>5990.11</v>
      </c>
      <c r="L9342" s="5">
        <v>0</v>
      </c>
      <c r="M9342" t="str">
        <f>IF(ISERROR(VLOOKUP(A9342,'[1]Ecart validé'!$A:$A,1,FALSE)),Z9342,"Ecart Validé")</f>
        <v>valid</v>
      </c>
      <c r="R9342" t="s">
        <v>30</v>
      </c>
      <c r="X9342"/>
      <c r="Y9342"/>
      <c r="Z9342" t="s">
        <v>31</v>
      </c>
    </row>
    <row r="9343" spans="1:26" x14ac:dyDescent="0.3">
      <c r="A9343" t="s">
        <v>11948</v>
      </c>
      <c r="B9343" t="s">
        <v>3157</v>
      </c>
      <c r="C9343">
        <v>65290</v>
      </c>
      <c r="D9343" t="str">
        <f>+VLOOKUP(C9343,Param!K:L,2,FALSE)</f>
        <v>ROYAL SERVICE</v>
      </c>
      <c r="E9343">
        <v>390077</v>
      </c>
      <c r="F9343" t="s">
        <v>8266</v>
      </c>
      <c r="G9343" t="s">
        <v>29</v>
      </c>
      <c r="H9343" s="5">
        <v>6102.07</v>
      </c>
      <c r="I9343" s="5">
        <v>6102.0744999999997</v>
      </c>
      <c r="J9343" s="5">
        <v>-4.5000000000072699E-3</v>
      </c>
      <c r="K9343" s="5">
        <v>6102.07</v>
      </c>
      <c r="L9343" s="5">
        <v>0</v>
      </c>
      <c r="M9343" t="str">
        <f>IF(ISERROR(VLOOKUP(A9343,'[1]Ecart validé'!$A:$A,1,FALSE)),Z9343,"Ecart Validé")</f>
        <v>valid</v>
      </c>
      <c r="R9343" t="s">
        <v>30</v>
      </c>
      <c r="X9343"/>
      <c r="Y9343"/>
      <c r="Z9343" t="s">
        <v>31</v>
      </c>
    </row>
    <row r="9344" spans="1:26" x14ac:dyDescent="0.3">
      <c r="A9344" t="s">
        <v>11949</v>
      </c>
      <c r="B9344" t="s">
        <v>3157</v>
      </c>
      <c r="C9344">
        <v>43543</v>
      </c>
      <c r="D9344" t="str">
        <f>+VLOOKUP(C9344,Param!K:L,2,FALSE)</f>
        <v>XEROX FRANCE</v>
      </c>
      <c r="E9344">
        <v>347940</v>
      </c>
      <c r="F9344" t="s">
        <v>8617</v>
      </c>
      <c r="G9344" t="s">
        <v>29</v>
      </c>
      <c r="H9344" s="5">
        <v>3433.88</v>
      </c>
      <c r="I9344" s="5">
        <v>3433.8744000000002</v>
      </c>
      <c r="J9344" s="5">
        <v>5.5999999999585201E-3</v>
      </c>
      <c r="K9344" s="5">
        <v>3433.88</v>
      </c>
      <c r="L9344" s="5">
        <v>0</v>
      </c>
      <c r="M9344" t="str">
        <f>IF(ISERROR(VLOOKUP(A9344,'[1]Ecart validé'!$A:$A,1,FALSE)),Z9344,"Ecart Validé")</f>
        <v>valid</v>
      </c>
      <c r="R9344" t="s">
        <v>30</v>
      </c>
      <c r="X9344"/>
      <c r="Y9344"/>
      <c r="Z9344" t="s">
        <v>31</v>
      </c>
    </row>
    <row r="9345" spans="1:26" x14ac:dyDescent="0.3">
      <c r="A9345" t="s">
        <v>11950</v>
      </c>
      <c r="B9345" t="s">
        <v>3157</v>
      </c>
      <c r="C9345">
        <v>43543</v>
      </c>
      <c r="D9345" t="str">
        <f>+VLOOKUP(C9345,Param!K:L,2,FALSE)</f>
        <v>XEROX FRANCE</v>
      </c>
      <c r="E9345">
        <v>347940</v>
      </c>
      <c r="F9345" t="s">
        <v>8260</v>
      </c>
      <c r="G9345" t="s">
        <v>29</v>
      </c>
      <c r="H9345" s="5">
        <v>232.08</v>
      </c>
      <c r="I9345" s="5">
        <v>232.08959999999999</v>
      </c>
      <c r="J9345" s="5">
        <v>-9.5999999999776195E-3</v>
      </c>
      <c r="K9345" s="5">
        <v>232.08</v>
      </c>
      <c r="L9345" s="5">
        <v>0</v>
      </c>
      <c r="M9345" t="str">
        <f>IF(ISERROR(VLOOKUP(A9345,'[1]Ecart validé'!$A:$A,1,FALSE)),Z9345,"Ecart Validé")</f>
        <v>valid</v>
      </c>
      <c r="R9345" t="s">
        <v>30</v>
      </c>
      <c r="X9345"/>
      <c r="Y9345"/>
      <c r="Z9345" t="s">
        <v>31</v>
      </c>
    </row>
    <row r="9346" spans="1:26" x14ac:dyDescent="0.3">
      <c r="A9346" t="s">
        <v>11951</v>
      </c>
      <c r="B9346" t="s">
        <v>3157</v>
      </c>
      <c r="C9346">
        <v>43543</v>
      </c>
      <c r="D9346" t="str">
        <f>+VLOOKUP(C9346,Param!K:L,2,FALSE)</f>
        <v>XEROX FRANCE</v>
      </c>
      <c r="E9346">
        <v>347940</v>
      </c>
      <c r="F9346" t="s">
        <v>8262</v>
      </c>
      <c r="G9346" t="s">
        <v>29</v>
      </c>
      <c r="H9346" s="5">
        <v>560.08000000000004</v>
      </c>
      <c r="I9346" s="5">
        <v>560.08640000000003</v>
      </c>
      <c r="J9346" s="5">
        <v>-6.39999999998508E-3</v>
      </c>
      <c r="K9346" s="5">
        <v>560.08000000000004</v>
      </c>
      <c r="L9346" s="5">
        <v>0</v>
      </c>
      <c r="M9346" t="str">
        <f>IF(ISERROR(VLOOKUP(A9346,'[1]Ecart validé'!$A:$A,1,FALSE)),Z9346,"Ecart Validé")</f>
        <v>valid</v>
      </c>
      <c r="R9346" t="s">
        <v>30</v>
      </c>
      <c r="X9346"/>
      <c r="Y9346"/>
      <c r="Z9346" t="s">
        <v>31</v>
      </c>
    </row>
    <row r="9347" spans="1:26" x14ac:dyDescent="0.3">
      <c r="A9347" t="s">
        <v>11952</v>
      </c>
      <c r="B9347" t="s">
        <v>3157</v>
      </c>
      <c r="C9347">
        <v>43543</v>
      </c>
      <c r="D9347" t="str">
        <f>+VLOOKUP(C9347,Param!K:L,2,FALSE)</f>
        <v>XEROX FRANCE</v>
      </c>
      <c r="E9347">
        <v>347940</v>
      </c>
      <c r="F9347" t="s">
        <v>8264</v>
      </c>
      <c r="G9347" t="s">
        <v>29</v>
      </c>
      <c r="H9347" s="5">
        <v>521.96</v>
      </c>
      <c r="I9347" s="5">
        <v>521.96559999999999</v>
      </c>
      <c r="J9347" s="5">
        <v>-5.5999999999585201E-3</v>
      </c>
      <c r="K9347" s="5">
        <v>521.96</v>
      </c>
      <c r="L9347" s="5">
        <v>0</v>
      </c>
      <c r="M9347" t="str">
        <f>IF(ISERROR(VLOOKUP(A9347,'[1]Ecart validé'!$A:$A,1,FALSE)),Z9347,"Ecart Validé")</f>
        <v>valid</v>
      </c>
      <c r="R9347" t="s">
        <v>30</v>
      </c>
      <c r="X9347"/>
      <c r="Y9347"/>
      <c r="Z9347" t="s">
        <v>31</v>
      </c>
    </row>
    <row r="9348" spans="1:26" x14ac:dyDescent="0.3">
      <c r="A9348" t="s">
        <v>11953</v>
      </c>
      <c r="B9348" t="s">
        <v>3157</v>
      </c>
      <c r="C9348">
        <v>43543</v>
      </c>
      <c r="D9348" t="str">
        <f>+VLOOKUP(C9348,Param!K:L,2,FALSE)</f>
        <v>XEROX FRANCE</v>
      </c>
      <c r="E9348">
        <v>347940</v>
      </c>
      <c r="F9348" t="s">
        <v>8266</v>
      </c>
      <c r="G9348" t="s">
        <v>29</v>
      </c>
      <c r="H9348" s="5">
        <v>526.20000000000005</v>
      </c>
      <c r="I9348" s="5">
        <v>526.21360000000004</v>
      </c>
      <c r="J9348" s="5">
        <v>-1.35999999999967E-2</v>
      </c>
      <c r="K9348" s="5">
        <v>526.20000000000005</v>
      </c>
      <c r="L9348" s="5">
        <v>0</v>
      </c>
      <c r="M9348" t="str">
        <f>IF(ISERROR(VLOOKUP(A9348,'[1]Ecart validé'!$A:$A,1,FALSE)),Z9348,"Ecart Validé")</f>
        <v>valid</v>
      </c>
      <c r="R9348" t="s">
        <v>30</v>
      </c>
      <c r="X9348"/>
      <c r="Y9348"/>
      <c r="Z9348" t="s">
        <v>31</v>
      </c>
    </row>
    <row r="9349" spans="1:26" x14ac:dyDescent="0.3">
      <c r="A9349" t="s">
        <v>11954</v>
      </c>
      <c r="B9349" t="s">
        <v>3157</v>
      </c>
      <c r="C9349">
        <v>47192</v>
      </c>
      <c r="D9349" t="str">
        <f>+VLOOKUP(C9349,Param!K:L,2,FALSE)</f>
        <v>BLANCHISSERIE DIEUZY SAS</v>
      </c>
      <c r="E9349">
        <v>390030</v>
      </c>
      <c r="F9349" t="s">
        <v>8617</v>
      </c>
      <c r="G9349" t="s">
        <v>29</v>
      </c>
      <c r="H9349" s="5">
        <v>4178.59</v>
      </c>
      <c r="I9349" s="5">
        <v>4178.5904</v>
      </c>
      <c r="J9349" s="5">
        <v>-3.9999999989959103E-4</v>
      </c>
      <c r="K9349" s="5">
        <v>4178.59</v>
      </c>
      <c r="L9349" s="5">
        <v>0</v>
      </c>
      <c r="M9349" t="str">
        <f>IF(ISERROR(VLOOKUP(A9349,'[1]Ecart validé'!$A:$A,1,FALSE)),Z9349,"Ecart Validé")</f>
        <v>valid</v>
      </c>
      <c r="R9349" t="s">
        <v>30</v>
      </c>
      <c r="X9349"/>
      <c r="Y9349"/>
      <c r="Z9349" t="s">
        <v>31</v>
      </c>
    </row>
    <row r="9350" spans="1:26" x14ac:dyDescent="0.3">
      <c r="A9350" t="s">
        <v>11955</v>
      </c>
      <c r="B9350" t="s">
        <v>3157</v>
      </c>
      <c r="C9350">
        <v>47192</v>
      </c>
      <c r="D9350" t="str">
        <f>+VLOOKUP(C9350,Param!K:L,2,FALSE)</f>
        <v>BLANCHISSERIE DIEUZY SAS</v>
      </c>
      <c r="E9350">
        <v>390030</v>
      </c>
      <c r="F9350" t="s">
        <v>8260</v>
      </c>
      <c r="G9350" t="s">
        <v>29</v>
      </c>
      <c r="H9350" s="5">
        <v>13612.03</v>
      </c>
      <c r="I9350" s="5">
        <v>13612.0298</v>
      </c>
      <c r="J9350" s="5">
        <v>2.00000000404543E-4</v>
      </c>
      <c r="K9350" s="5">
        <v>13612.03</v>
      </c>
      <c r="L9350" s="5">
        <v>0</v>
      </c>
      <c r="M9350" t="str">
        <f>IF(ISERROR(VLOOKUP(A9350,'[1]Ecart validé'!$A:$A,1,FALSE)),Z9350,"Ecart Validé")</f>
        <v>valid</v>
      </c>
      <c r="R9350" t="s">
        <v>30</v>
      </c>
      <c r="X9350"/>
      <c r="Y9350"/>
      <c r="Z9350" t="s">
        <v>31</v>
      </c>
    </row>
    <row r="9351" spans="1:26" x14ac:dyDescent="0.3">
      <c r="A9351" t="s">
        <v>11956</v>
      </c>
      <c r="B9351" t="s">
        <v>3157</v>
      </c>
      <c r="C9351">
        <v>47192</v>
      </c>
      <c r="D9351" t="str">
        <f>+VLOOKUP(C9351,Param!K:L,2,FALSE)</f>
        <v>BLANCHISSERIE DIEUZY SAS</v>
      </c>
      <c r="E9351">
        <v>390030</v>
      </c>
      <c r="F9351" t="s">
        <v>8262</v>
      </c>
      <c r="G9351" t="s">
        <v>29</v>
      </c>
      <c r="H9351" s="5">
        <v>18175.95</v>
      </c>
      <c r="I9351" s="5">
        <v>18175.954900000001</v>
      </c>
      <c r="J9351" s="5">
        <v>-4.8999999962688803E-3</v>
      </c>
      <c r="K9351" s="5">
        <v>18175.95</v>
      </c>
      <c r="L9351" s="5">
        <v>0</v>
      </c>
      <c r="M9351" t="str">
        <f>IF(ISERROR(VLOOKUP(A9351,'[1]Ecart validé'!$A:$A,1,FALSE)),Z9351,"Ecart Validé")</f>
        <v>valid</v>
      </c>
      <c r="R9351" t="s">
        <v>30</v>
      </c>
      <c r="X9351"/>
      <c r="Y9351"/>
      <c r="Z9351" t="s">
        <v>31</v>
      </c>
    </row>
    <row r="9352" spans="1:26" x14ac:dyDescent="0.3">
      <c r="A9352" t="s">
        <v>11957</v>
      </c>
      <c r="B9352" t="s">
        <v>3157</v>
      </c>
      <c r="C9352">
        <v>47192</v>
      </c>
      <c r="D9352" t="str">
        <f>+VLOOKUP(C9352,Param!K:L,2,FALSE)</f>
        <v>BLANCHISSERIE DIEUZY SAS</v>
      </c>
      <c r="E9352">
        <v>390030</v>
      </c>
      <c r="F9352" t="s">
        <v>8264</v>
      </c>
      <c r="G9352" t="s">
        <v>29</v>
      </c>
      <c r="H9352" s="5">
        <v>32544.39</v>
      </c>
      <c r="I9352" s="5">
        <v>32544.3917</v>
      </c>
      <c r="J9352" s="5">
        <v>-1.70000000071013E-3</v>
      </c>
      <c r="K9352" s="5">
        <v>32544.39</v>
      </c>
      <c r="L9352" s="5">
        <v>0</v>
      </c>
      <c r="M9352" t="str">
        <f>IF(ISERROR(VLOOKUP(A9352,'[1]Ecart validé'!$A:$A,1,FALSE)),Z9352,"Ecart Validé")</f>
        <v>valid</v>
      </c>
      <c r="R9352" t="s">
        <v>30</v>
      </c>
      <c r="X9352"/>
      <c r="Y9352"/>
      <c r="Z9352" t="s">
        <v>31</v>
      </c>
    </row>
    <row r="9353" spans="1:26" x14ac:dyDescent="0.3">
      <c r="A9353" t="s">
        <v>11958</v>
      </c>
      <c r="B9353" t="s">
        <v>3157</v>
      </c>
      <c r="C9353">
        <v>47192</v>
      </c>
      <c r="D9353" t="str">
        <f>+VLOOKUP(C9353,Param!K:L,2,FALSE)</f>
        <v>BLANCHISSERIE DIEUZY SAS</v>
      </c>
      <c r="E9353">
        <v>390030</v>
      </c>
      <c r="F9353" t="s">
        <v>8266</v>
      </c>
      <c r="G9353" t="s">
        <v>29</v>
      </c>
      <c r="H9353" s="5">
        <v>28099.18</v>
      </c>
      <c r="I9353" s="5">
        <v>28099.1793</v>
      </c>
      <c r="J9353" s="5">
        <v>7.0000000414438502E-4</v>
      </c>
      <c r="K9353" s="5">
        <v>28099.18</v>
      </c>
      <c r="L9353" s="5">
        <v>0</v>
      </c>
      <c r="M9353" t="str">
        <f>IF(ISERROR(VLOOKUP(A9353,'[1]Ecart validé'!$A:$A,1,FALSE)),Z9353,"Ecart Validé")</f>
        <v>valid</v>
      </c>
      <c r="R9353" t="s">
        <v>30</v>
      </c>
      <c r="X9353"/>
      <c r="Y9353"/>
      <c r="Z9353" t="s">
        <v>31</v>
      </c>
    </row>
    <row r="9354" spans="1:26" x14ac:dyDescent="0.3">
      <c r="A9354" t="s">
        <v>11959</v>
      </c>
      <c r="B9354" t="s">
        <v>3157</v>
      </c>
      <c r="C9354">
        <v>57088</v>
      </c>
      <c r="D9354" t="str">
        <f>+VLOOKUP(C9354,Param!K:L,2,FALSE)</f>
        <v>ATELIERS VERCHERE</v>
      </c>
      <c r="E9354">
        <v>2489061</v>
      </c>
      <c r="F9354" t="s">
        <v>8617</v>
      </c>
      <c r="G9354" t="s">
        <v>29</v>
      </c>
      <c r="H9354" s="5">
        <v>281.7</v>
      </c>
      <c r="I9354" s="5">
        <v>281.7</v>
      </c>
      <c r="J9354" s="5">
        <v>0</v>
      </c>
      <c r="K9354" s="5">
        <v>281.7</v>
      </c>
      <c r="L9354" s="5">
        <v>0</v>
      </c>
      <c r="M9354" t="str">
        <f>IF(ISERROR(VLOOKUP(A9354,'[1]Ecart validé'!$A:$A,1,FALSE)),Z9354,"Ecart Validé")</f>
        <v>valid</v>
      </c>
      <c r="R9354" t="s">
        <v>30</v>
      </c>
      <c r="X9354"/>
      <c r="Y9354"/>
      <c r="Z9354" t="s">
        <v>31</v>
      </c>
    </row>
    <row r="9355" spans="1:26" x14ac:dyDescent="0.3">
      <c r="A9355" t="s">
        <v>11960</v>
      </c>
      <c r="B9355" t="s">
        <v>3157</v>
      </c>
      <c r="C9355">
        <v>57088</v>
      </c>
      <c r="D9355" t="str">
        <f>+VLOOKUP(C9355,Param!K:L,2,FALSE)</f>
        <v>ATELIERS VERCHERE</v>
      </c>
      <c r="E9355">
        <v>2489061</v>
      </c>
      <c r="F9355" t="s">
        <v>8260</v>
      </c>
      <c r="G9355" t="s">
        <v>29</v>
      </c>
      <c r="H9355" s="5">
        <v>623.25</v>
      </c>
      <c r="I9355" s="5">
        <v>623.25</v>
      </c>
      <c r="J9355" s="5">
        <v>0</v>
      </c>
      <c r="K9355" s="5">
        <v>623.25</v>
      </c>
      <c r="L9355" s="5">
        <v>0</v>
      </c>
      <c r="M9355" t="str">
        <f>IF(ISERROR(VLOOKUP(A9355,'[1]Ecart validé'!$A:$A,1,FALSE)),Z9355,"Ecart Validé")</f>
        <v>valid</v>
      </c>
      <c r="R9355" t="s">
        <v>30</v>
      </c>
      <c r="X9355"/>
      <c r="Y9355"/>
      <c r="Z9355" t="s">
        <v>31</v>
      </c>
    </row>
    <row r="9356" spans="1:26" x14ac:dyDescent="0.3">
      <c r="A9356" t="s">
        <v>11961</v>
      </c>
      <c r="B9356" t="s">
        <v>3157</v>
      </c>
      <c r="C9356">
        <v>57088</v>
      </c>
      <c r="D9356" t="str">
        <f>+VLOOKUP(C9356,Param!K:L,2,FALSE)</f>
        <v>ATELIERS VERCHERE</v>
      </c>
      <c r="E9356">
        <v>2489061</v>
      </c>
      <c r="F9356" t="s">
        <v>8262</v>
      </c>
      <c r="G9356" t="s">
        <v>29</v>
      </c>
      <c r="H9356" s="5">
        <v>1156.45</v>
      </c>
      <c r="I9356" s="5">
        <v>1156.45</v>
      </c>
      <c r="J9356" s="5">
        <v>0</v>
      </c>
      <c r="K9356" s="5">
        <v>1156.45</v>
      </c>
      <c r="L9356" s="5">
        <v>0</v>
      </c>
      <c r="M9356" t="str">
        <f>IF(ISERROR(VLOOKUP(A9356,'[1]Ecart validé'!$A:$A,1,FALSE)),Z9356,"Ecart Validé")</f>
        <v>valid</v>
      </c>
      <c r="R9356" t="s">
        <v>30</v>
      </c>
      <c r="X9356"/>
      <c r="Y9356"/>
      <c r="Z9356" t="s">
        <v>31</v>
      </c>
    </row>
    <row r="9357" spans="1:26" x14ac:dyDescent="0.3">
      <c r="A9357" t="s">
        <v>11962</v>
      </c>
      <c r="B9357" t="s">
        <v>3157</v>
      </c>
      <c r="C9357">
        <v>57088</v>
      </c>
      <c r="D9357" t="str">
        <f>+VLOOKUP(C9357,Param!K:L,2,FALSE)</f>
        <v>ATELIERS VERCHERE</v>
      </c>
      <c r="E9357">
        <v>2489061</v>
      </c>
      <c r="F9357" t="s">
        <v>8264</v>
      </c>
      <c r="G9357" t="s">
        <v>29</v>
      </c>
      <c r="H9357" s="5">
        <v>1747.05</v>
      </c>
      <c r="I9357" s="5">
        <v>1747.05</v>
      </c>
      <c r="J9357" s="5">
        <v>0</v>
      </c>
      <c r="K9357" s="5">
        <v>1747.05</v>
      </c>
      <c r="L9357" s="5">
        <v>0</v>
      </c>
      <c r="M9357" t="str">
        <f>IF(ISERROR(VLOOKUP(A9357,'[1]Ecart validé'!$A:$A,1,FALSE)),Z9357,"Ecart Validé")</f>
        <v>valid</v>
      </c>
      <c r="R9357" t="s">
        <v>30</v>
      </c>
      <c r="X9357"/>
      <c r="Y9357"/>
      <c r="Z9357" t="s">
        <v>31</v>
      </c>
    </row>
    <row r="9358" spans="1:26" x14ac:dyDescent="0.3">
      <c r="A9358" t="s">
        <v>11963</v>
      </c>
      <c r="B9358" t="s">
        <v>3157</v>
      </c>
      <c r="C9358">
        <v>57088</v>
      </c>
      <c r="D9358" t="str">
        <f>+VLOOKUP(C9358,Param!K:L,2,FALSE)</f>
        <v>ATELIERS VERCHERE</v>
      </c>
      <c r="E9358">
        <v>2489061</v>
      </c>
      <c r="F9358" t="s">
        <v>8266</v>
      </c>
      <c r="G9358" t="s">
        <v>29</v>
      </c>
      <c r="H9358" s="5">
        <v>4287</v>
      </c>
      <c r="I9358" s="5">
        <v>4287</v>
      </c>
      <c r="J9358" s="5">
        <v>0</v>
      </c>
      <c r="K9358" s="5">
        <v>4287</v>
      </c>
      <c r="L9358" s="5">
        <v>0</v>
      </c>
      <c r="M9358" t="str">
        <f>IF(ISERROR(VLOOKUP(A9358,'[1]Ecart validé'!$A:$A,1,FALSE)),Z9358,"Ecart Validé")</f>
        <v>valid</v>
      </c>
      <c r="R9358" t="s">
        <v>30</v>
      </c>
      <c r="X9358"/>
      <c r="Y9358"/>
      <c r="Z9358" t="s">
        <v>31</v>
      </c>
    </row>
    <row r="9359" spans="1:26" x14ac:dyDescent="0.3">
      <c r="A9359" t="s">
        <v>11964</v>
      </c>
      <c r="B9359" t="s">
        <v>3157</v>
      </c>
      <c r="C9359">
        <v>57077</v>
      </c>
      <c r="D9359" t="str">
        <f>+VLOOKUP(C9359,Param!K:L,2,FALSE)</f>
        <v>LA PROVENCALE - BLANCHISSAGE INDUSTRIELLE</v>
      </c>
      <c r="E9359">
        <v>390104</v>
      </c>
      <c r="F9359" t="s">
        <v>8617</v>
      </c>
      <c r="G9359" t="s">
        <v>29</v>
      </c>
      <c r="H9359" s="5">
        <v>2319.36</v>
      </c>
      <c r="I9359" s="5">
        <v>2319.3607999999999</v>
      </c>
      <c r="J9359" s="5">
        <v>-7.9999999979918303E-4</v>
      </c>
      <c r="K9359" s="5">
        <v>2319.36</v>
      </c>
      <c r="L9359" s="5">
        <v>0</v>
      </c>
      <c r="M9359" t="str">
        <f>IF(ISERROR(VLOOKUP(A9359,'[1]Ecart validé'!$A:$A,1,FALSE)),Z9359,"Ecart Validé")</f>
        <v>valid</v>
      </c>
      <c r="R9359" t="s">
        <v>30</v>
      </c>
      <c r="X9359"/>
      <c r="Y9359"/>
      <c r="Z9359" t="s">
        <v>31</v>
      </c>
    </row>
    <row r="9360" spans="1:26" x14ac:dyDescent="0.3">
      <c r="A9360" t="s">
        <v>11965</v>
      </c>
      <c r="B9360" t="s">
        <v>3157</v>
      </c>
      <c r="C9360">
        <v>57077</v>
      </c>
      <c r="D9360" t="str">
        <f>+VLOOKUP(C9360,Param!K:L,2,FALSE)</f>
        <v>LA PROVENCALE - BLANCHISSAGE INDUSTRIELLE</v>
      </c>
      <c r="E9360">
        <v>390104</v>
      </c>
      <c r="F9360" t="s">
        <v>8260</v>
      </c>
      <c r="G9360" t="s">
        <v>29</v>
      </c>
      <c r="H9360" s="5">
        <v>5289.66</v>
      </c>
      <c r="I9360" s="5">
        <v>5289.6541999999999</v>
      </c>
      <c r="J9360" s="5">
        <v>5.7999999999083203E-3</v>
      </c>
      <c r="K9360" s="5">
        <v>5289.66</v>
      </c>
      <c r="L9360" s="5">
        <v>0</v>
      </c>
      <c r="M9360" t="str">
        <f>IF(ISERROR(VLOOKUP(A9360,'[1]Ecart validé'!$A:$A,1,FALSE)),Z9360,"Ecart Validé")</f>
        <v>valid</v>
      </c>
      <c r="R9360" t="s">
        <v>30</v>
      </c>
      <c r="X9360"/>
      <c r="Y9360"/>
      <c r="Z9360" t="s">
        <v>31</v>
      </c>
    </row>
    <row r="9361" spans="1:26" x14ac:dyDescent="0.3">
      <c r="A9361" t="s">
        <v>11966</v>
      </c>
      <c r="B9361" t="s">
        <v>3157</v>
      </c>
      <c r="C9361">
        <v>57077</v>
      </c>
      <c r="D9361" t="str">
        <f>+VLOOKUP(C9361,Param!K:L,2,FALSE)</f>
        <v>LA PROVENCALE - BLANCHISSAGE INDUSTRIELLE</v>
      </c>
      <c r="E9361">
        <v>390104</v>
      </c>
      <c r="F9361" t="s">
        <v>8262</v>
      </c>
      <c r="G9361" t="s">
        <v>29</v>
      </c>
      <c r="H9361" s="5">
        <v>2629.96</v>
      </c>
      <c r="I9361" s="5">
        <v>2629.9594000000002</v>
      </c>
      <c r="J9361" s="5">
        <v>5.9999999984938703E-4</v>
      </c>
      <c r="K9361" s="5">
        <v>2629.96</v>
      </c>
      <c r="L9361" s="5">
        <v>0</v>
      </c>
      <c r="M9361" t="str">
        <f>IF(ISERROR(VLOOKUP(A9361,'[1]Ecart validé'!$A:$A,1,FALSE)),Z9361,"Ecart Validé")</f>
        <v>valid</v>
      </c>
      <c r="R9361" t="s">
        <v>30</v>
      </c>
      <c r="X9361"/>
      <c r="Y9361"/>
      <c r="Z9361" t="s">
        <v>31</v>
      </c>
    </row>
    <row r="9362" spans="1:26" x14ac:dyDescent="0.3">
      <c r="A9362" t="s">
        <v>11967</v>
      </c>
      <c r="B9362" t="s">
        <v>3157</v>
      </c>
      <c r="C9362">
        <v>57077</v>
      </c>
      <c r="D9362" t="str">
        <f>+VLOOKUP(C9362,Param!K:L,2,FALSE)</f>
        <v>LA PROVENCALE - BLANCHISSAGE INDUSTRIELLE</v>
      </c>
      <c r="E9362">
        <v>390104</v>
      </c>
      <c r="F9362" t="s">
        <v>8264</v>
      </c>
      <c r="G9362" t="s">
        <v>29</v>
      </c>
      <c r="H9362" s="5">
        <v>22909.4</v>
      </c>
      <c r="I9362" s="5">
        <v>22909.4058</v>
      </c>
      <c r="J9362" s="5">
        <v>-5.7999999989988204E-3</v>
      </c>
      <c r="K9362" s="5">
        <v>22909.4</v>
      </c>
      <c r="L9362" s="5">
        <v>0</v>
      </c>
      <c r="M9362" t="str">
        <f>IF(ISERROR(VLOOKUP(A9362,'[1]Ecart validé'!$A:$A,1,FALSE)),Z9362,"Ecart Validé")</f>
        <v>valid</v>
      </c>
      <c r="R9362" t="s">
        <v>30</v>
      </c>
      <c r="X9362"/>
      <c r="Y9362"/>
      <c r="Z9362" t="s">
        <v>31</v>
      </c>
    </row>
    <row r="9363" spans="1:26" x14ac:dyDescent="0.3">
      <c r="A9363" t="s">
        <v>11968</v>
      </c>
      <c r="B9363" t="s">
        <v>3157</v>
      </c>
      <c r="C9363">
        <v>57077</v>
      </c>
      <c r="D9363" t="str">
        <f>+VLOOKUP(C9363,Param!K:L,2,FALSE)</f>
        <v>LA PROVENCALE - BLANCHISSAGE INDUSTRIELLE</v>
      </c>
      <c r="E9363">
        <v>390104</v>
      </c>
      <c r="F9363" t="s">
        <v>8266</v>
      </c>
      <c r="G9363" t="s">
        <v>29</v>
      </c>
      <c r="H9363" s="5">
        <v>16965.7399999999</v>
      </c>
      <c r="I9363" s="5">
        <v>16965.735199999999</v>
      </c>
      <c r="J9363" s="5">
        <v>4.7999999987950997E-3</v>
      </c>
      <c r="K9363" s="5">
        <v>16965.7399999999</v>
      </c>
      <c r="L9363" s="5">
        <v>0</v>
      </c>
      <c r="M9363" t="str">
        <f>IF(ISERROR(VLOOKUP(A9363,'[1]Ecart validé'!$A:$A,1,FALSE)),Z9363,"Ecart Validé")</f>
        <v>valid</v>
      </c>
      <c r="R9363" t="s">
        <v>30</v>
      </c>
      <c r="X9363"/>
      <c r="Y9363"/>
      <c r="Z9363" t="s">
        <v>31</v>
      </c>
    </row>
    <row r="9364" spans="1:26" ht="28.8" x14ac:dyDescent="0.3">
      <c r="A9364" t="s">
        <v>11969</v>
      </c>
      <c r="B9364" t="s">
        <v>3157</v>
      </c>
      <c r="C9364">
        <v>43534</v>
      </c>
      <c r="D9364" t="str">
        <f>+VLOOKUP(C9364,Param!K:L,2,FALSE)</f>
        <v>ANETT ET CIE</v>
      </c>
      <c r="E9364">
        <v>390002</v>
      </c>
      <c r="F9364" t="s">
        <v>8617</v>
      </c>
      <c r="G9364" t="s">
        <v>29</v>
      </c>
      <c r="H9364" s="5">
        <v>10262.709999999999</v>
      </c>
      <c r="I9364" s="5">
        <v>10262.7204</v>
      </c>
      <c r="J9364" s="5">
        <v>-1.0400000001027299E-2</v>
      </c>
      <c r="K9364" s="5">
        <v>10262.709999999999</v>
      </c>
      <c r="L9364" s="5">
        <v>0</v>
      </c>
      <c r="M9364" t="str">
        <f>IF(ISERROR(VLOOKUP(A9364,'[1]Ecart validé'!$A:$A,1,FALSE)),Z9364,"Ecart Validé")</f>
        <v>valid</v>
      </c>
      <c r="R9364" t="s">
        <v>30</v>
      </c>
      <c r="S9364" t="s">
        <v>42</v>
      </c>
      <c r="T9364" t="s">
        <v>257</v>
      </c>
      <c r="U9364" s="13" t="s">
        <v>11970</v>
      </c>
      <c r="V9364" t="s">
        <v>45</v>
      </c>
      <c r="W9364" t="s">
        <v>3214</v>
      </c>
      <c r="X9364" t="s">
        <v>2131</v>
      </c>
      <c r="Y9364" t="s">
        <v>2131</v>
      </c>
      <c r="Z9364" t="s">
        <v>31</v>
      </c>
    </row>
    <row r="9365" spans="1:26" x14ac:dyDescent="0.3">
      <c r="A9365" t="s">
        <v>11971</v>
      </c>
      <c r="B9365" t="s">
        <v>3157</v>
      </c>
      <c r="C9365">
        <v>43534</v>
      </c>
      <c r="D9365" t="str">
        <f>+VLOOKUP(C9365,Param!K:L,2,FALSE)</f>
        <v>ANETT ET CIE</v>
      </c>
      <c r="E9365">
        <v>390002</v>
      </c>
      <c r="F9365" t="s">
        <v>8260</v>
      </c>
      <c r="G9365" t="s">
        <v>29</v>
      </c>
      <c r="H9365" s="5">
        <v>52329.62</v>
      </c>
      <c r="I9365" s="5">
        <v>52329.623</v>
      </c>
      <c r="J9365" s="5">
        <v>-2.9999999969731999E-3</v>
      </c>
      <c r="K9365" s="5">
        <v>52329.62</v>
      </c>
      <c r="L9365" s="5">
        <v>0</v>
      </c>
      <c r="M9365" t="str">
        <f>IF(ISERROR(VLOOKUP(A9365,'[1]Ecart validé'!$A:$A,1,FALSE)),Z9365,"Ecart Validé")</f>
        <v>valid</v>
      </c>
      <c r="R9365" t="s">
        <v>30</v>
      </c>
      <c r="X9365"/>
      <c r="Y9365"/>
      <c r="Z9365" t="s">
        <v>31</v>
      </c>
    </row>
    <row r="9366" spans="1:26" x14ac:dyDescent="0.3">
      <c r="A9366" t="s">
        <v>11972</v>
      </c>
      <c r="B9366" t="s">
        <v>3157</v>
      </c>
      <c r="C9366">
        <v>43534</v>
      </c>
      <c r="D9366" t="str">
        <f>+VLOOKUP(C9366,Param!K:L,2,FALSE)</f>
        <v>ANETT ET CIE</v>
      </c>
      <c r="E9366">
        <v>390002</v>
      </c>
      <c r="F9366" t="s">
        <v>8262</v>
      </c>
      <c r="G9366" t="s">
        <v>29</v>
      </c>
      <c r="H9366" s="5">
        <v>74512.009999999995</v>
      </c>
      <c r="I9366" s="5">
        <v>74512.000799999994</v>
      </c>
      <c r="J9366" s="5">
        <v>9.20000000041909E-3</v>
      </c>
      <c r="K9366" s="5">
        <v>74512.009999999995</v>
      </c>
      <c r="L9366" s="5">
        <v>0</v>
      </c>
      <c r="M9366" t="str">
        <f>IF(ISERROR(VLOOKUP(A9366,'[1]Ecart validé'!$A:$A,1,FALSE)),Z9366,"Ecart Validé")</f>
        <v>valid</v>
      </c>
      <c r="R9366" t="s">
        <v>30</v>
      </c>
      <c r="X9366"/>
      <c r="Y9366"/>
      <c r="Z9366" t="s">
        <v>31</v>
      </c>
    </row>
    <row r="9367" spans="1:26" x14ac:dyDescent="0.3">
      <c r="A9367" t="s">
        <v>11973</v>
      </c>
      <c r="B9367" t="s">
        <v>3157</v>
      </c>
      <c r="C9367">
        <v>43534</v>
      </c>
      <c r="D9367" t="str">
        <f>+VLOOKUP(C9367,Param!K:L,2,FALSE)</f>
        <v>ANETT ET CIE</v>
      </c>
      <c r="E9367">
        <v>390002</v>
      </c>
      <c r="F9367" t="s">
        <v>8264</v>
      </c>
      <c r="G9367" t="s">
        <v>29</v>
      </c>
      <c r="H9367" s="5">
        <v>160617.75</v>
      </c>
      <c r="I9367" s="5">
        <v>160617.7548</v>
      </c>
      <c r="J9367" s="5">
        <v>-4.79999999515712E-3</v>
      </c>
      <c r="K9367" s="5">
        <v>160617.75</v>
      </c>
      <c r="L9367" s="5">
        <v>0</v>
      </c>
      <c r="M9367" t="str">
        <f>IF(ISERROR(VLOOKUP(A9367,'[1]Ecart validé'!$A:$A,1,FALSE)),Z9367,"Ecart Validé")</f>
        <v>valid</v>
      </c>
      <c r="R9367" t="s">
        <v>30</v>
      </c>
      <c r="X9367"/>
      <c r="Y9367"/>
      <c r="Z9367" t="s">
        <v>31</v>
      </c>
    </row>
    <row r="9368" spans="1:26" x14ac:dyDescent="0.3">
      <c r="A9368" t="s">
        <v>11974</v>
      </c>
      <c r="B9368" t="s">
        <v>3157</v>
      </c>
      <c r="C9368">
        <v>43534</v>
      </c>
      <c r="D9368" t="str">
        <f>+VLOOKUP(C9368,Param!K:L,2,FALSE)</f>
        <v>ANETT ET CIE</v>
      </c>
      <c r="E9368">
        <v>390002</v>
      </c>
      <c r="F9368" t="s">
        <v>8266</v>
      </c>
      <c r="G9368" t="s">
        <v>29</v>
      </c>
      <c r="H9368" s="5">
        <v>147387.76999999999</v>
      </c>
      <c r="I9368" s="5">
        <v>147387.7738</v>
      </c>
      <c r="J9368" s="5">
        <v>-3.8000000058673301E-3</v>
      </c>
      <c r="K9368" s="5">
        <v>147387.76999999999</v>
      </c>
      <c r="L9368" s="5">
        <v>0</v>
      </c>
      <c r="M9368" t="str">
        <f>IF(ISERROR(VLOOKUP(A9368,'[1]Ecart validé'!$A:$A,1,FALSE)),Z9368,"Ecart Validé")</f>
        <v>valid</v>
      </c>
      <c r="R9368" t="s">
        <v>30</v>
      </c>
      <c r="X9368"/>
      <c r="Y9368"/>
      <c r="Z9368" t="s">
        <v>31</v>
      </c>
    </row>
    <row r="9369" spans="1:26" x14ac:dyDescent="0.3">
      <c r="A9369" t="s">
        <v>11975</v>
      </c>
      <c r="B9369" t="s">
        <v>3157</v>
      </c>
      <c r="C9369">
        <v>57713</v>
      </c>
      <c r="D9369" t="str">
        <f>+VLOOKUP(C9369,Param!K:L,2,FALSE)</f>
        <v>G.C.E.B. (GERARD CEBERIO ENVELOPPE DU BATIMENT)</v>
      </c>
      <c r="E9369">
        <v>410001</v>
      </c>
      <c r="F9369" t="s">
        <v>8617</v>
      </c>
      <c r="G9369" t="s">
        <v>29</v>
      </c>
      <c r="H9369" s="5">
        <v>80.699999999999903</v>
      </c>
      <c r="I9369" s="5">
        <v>80.697599999999994</v>
      </c>
      <c r="J9369" s="5">
        <v>2.3999999999944001E-3</v>
      </c>
      <c r="K9369" s="5">
        <v>80.699999999999903</v>
      </c>
      <c r="L9369" s="5">
        <v>0</v>
      </c>
      <c r="M9369" t="str">
        <f>IF(ISERROR(VLOOKUP(A9369,'[1]Ecart validé'!$A:$A,1,FALSE)),Z9369,"Ecart Validé")</f>
        <v>valid</v>
      </c>
      <c r="R9369" t="s">
        <v>30</v>
      </c>
      <c r="X9369"/>
      <c r="Y9369"/>
      <c r="Z9369" t="s">
        <v>31</v>
      </c>
    </row>
    <row r="9370" spans="1:26" x14ac:dyDescent="0.3">
      <c r="A9370" t="s">
        <v>11976</v>
      </c>
      <c r="B9370" t="s">
        <v>3157</v>
      </c>
      <c r="C9370">
        <v>57713</v>
      </c>
      <c r="D9370" t="str">
        <f>+VLOOKUP(C9370,Param!K:L,2,FALSE)</f>
        <v>G.C.E.B. (GERARD CEBERIO ENVELOPPE DU BATIMENT)</v>
      </c>
      <c r="E9370">
        <v>410001</v>
      </c>
      <c r="F9370" t="s">
        <v>8260</v>
      </c>
      <c r="G9370" t="s">
        <v>29</v>
      </c>
      <c r="H9370" s="5">
        <v>1537.35</v>
      </c>
      <c r="I9370" s="5">
        <v>1537.3562999999999</v>
      </c>
      <c r="J9370" s="5">
        <v>-6.3000000000101803E-3</v>
      </c>
      <c r="K9370" s="5">
        <v>1537.35</v>
      </c>
      <c r="L9370" s="5">
        <v>0</v>
      </c>
      <c r="M9370" t="str">
        <f>IF(ISERROR(VLOOKUP(A9370,'[1]Ecart validé'!$A:$A,1,FALSE)),Z9370,"Ecart Validé")</f>
        <v>valid</v>
      </c>
      <c r="R9370" t="s">
        <v>30</v>
      </c>
      <c r="X9370"/>
      <c r="Y9370"/>
      <c r="Z9370" t="s">
        <v>31</v>
      </c>
    </row>
    <row r="9371" spans="1:26" x14ac:dyDescent="0.3">
      <c r="A9371" t="s">
        <v>11977</v>
      </c>
      <c r="B9371" t="s">
        <v>3157</v>
      </c>
      <c r="C9371">
        <v>57713</v>
      </c>
      <c r="D9371" t="str">
        <f>+VLOOKUP(C9371,Param!K:L,2,FALSE)</f>
        <v>G.C.E.B. (GERARD CEBERIO ENVELOPPE DU BATIMENT)</v>
      </c>
      <c r="E9371">
        <v>410001</v>
      </c>
      <c r="F9371" t="s">
        <v>8262</v>
      </c>
      <c r="G9371" t="s">
        <v>29</v>
      </c>
      <c r="H9371" s="5">
        <v>3324.84</v>
      </c>
      <c r="I9371" s="5">
        <v>3324.8343</v>
      </c>
      <c r="J9371" s="5">
        <v>5.70000000016079E-3</v>
      </c>
      <c r="K9371" s="5">
        <v>3324.84</v>
      </c>
      <c r="L9371" s="5">
        <v>0</v>
      </c>
      <c r="M9371" t="str">
        <f>IF(ISERROR(VLOOKUP(A9371,'[1]Ecart validé'!$A:$A,1,FALSE)),Z9371,"Ecart Validé")</f>
        <v>valid</v>
      </c>
      <c r="R9371" t="s">
        <v>30</v>
      </c>
      <c r="X9371"/>
      <c r="Y9371"/>
      <c r="Z9371" t="s">
        <v>31</v>
      </c>
    </row>
    <row r="9372" spans="1:26" x14ac:dyDescent="0.3">
      <c r="A9372" t="s">
        <v>11978</v>
      </c>
      <c r="B9372" t="s">
        <v>3157</v>
      </c>
      <c r="C9372">
        <v>57713</v>
      </c>
      <c r="D9372" t="str">
        <f>+VLOOKUP(C9372,Param!K:L,2,FALSE)</f>
        <v>G.C.E.B. (GERARD CEBERIO ENVELOPPE DU BATIMENT)</v>
      </c>
      <c r="E9372">
        <v>410001</v>
      </c>
      <c r="F9372" t="s">
        <v>8264</v>
      </c>
      <c r="G9372" t="s">
        <v>29</v>
      </c>
      <c r="H9372" s="5">
        <v>236.82</v>
      </c>
      <c r="I9372" s="5">
        <v>236.82839999999999</v>
      </c>
      <c r="J9372" s="5">
        <v>-8.3999999999946305E-3</v>
      </c>
      <c r="K9372" s="5">
        <v>236.82</v>
      </c>
      <c r="L9372" s="5">
        <v>0</v>
      </c>
      <c r="M9372" t="str">
        <f>IF(ISERROR(VLOOKUP(A9372,'[1]Ecart validé'!$A:$A,1,FALSE)),Z9372,"Ecart Validé")</f>
        <v>valid</v>
      </c>
      <c r="R9372" t="s">
        <v>30</v>
      </c>
      <c r="X9372"/>
      <c r="Y9372"/>
      <c r="Z9372" t="s">
        <v>31</v>
      </c>
    </row>
    <row r="9373" spans="1:26" x14ac:dyDescent="0.3">
      <c r="A9373" t="s">
        <v>11979</v>
      </c>
      <c r="B9373" t="s">
        <v>3157</v>
      </c>
      <c r="C9373">
        <v>57713</v>
      </c>
      <c r="D9373" t="str">
        <f>+VLOOKUP(C9373,Param!K:L,2,FALSE)</f>
        <v>G.C.E.B. (GERARD CEBERIO ENVELOPPE DU BATIMENT)</v>
      </c>
      <c r="E9373">
        <v>410001</v>
      </c>
      <c r="F9373" t="s">
        <v>8266</v>
      </c>
      <c r="G9373" t="s">
        <v>29</v>
      </c>
      <c r="H9373" s="5">
        <v>83.4</v>
      </c>
      <c r="I9373" s="5">
        <v>83.4</v>
      </c>
      <c r="J9373" s="5">
        <v>0</v>
      </c>
      <c r="K9373" s="5">
        <v>83.4</v>
      </c>
      <c r="L9373" s="5">
        <v>0</v>
      </c>
      <c r="M9373" t="str">
        <f>IF(ISERROR(VLOOKUP(A9373,'[1]Ecart validé'!$A:$A,1,FALSE)),Z9373,"Ecart Validé")</f>
        <v>valid</v>
      </c>
      <c r="R9373" t="s">
        <v>30</v>
      </c>
      <c r="X9373"/>
      <c r="Y9373"/>
      <c r="Z9373" t="s">
        <v>31</v>
      </c>
    </row>
    <row r="9374" spans="1:26" x14ac:dyDescent="0.3">
      <c r="A9374" t="s">
        <v>11980</v>
      </c>
      <c r="B9374" t="s">
        <v>3157</v>
      </c>
      <c r="C9374">
        <v>65627</v>
      </c>
      <c r="D9374" t="str">
        <f>+VLOOKUP(C9374,Param!K:L,2,FALSE)</f>
        <v>A.L.R. ASSOCIATION DE LA ROCHE</v>
      </c>
      <c r="E9374">
        <v>390083</v>
      </c>
      <c r="F9374" t="s">
        <v>8260</v>
      </c>
      <c r="G9374" t="s">
        <v>29</v>
      </c>
      <c r="H9374" s="5">
        <v>267.24</v>
      </c>
      <c r="I9374" s="5">
        <v>267.24</v>
      </c>
      <c r="J9374" s="5">
        <v>0</v>
      </c>
      <c r="K9374" s="5">
        <v>267.24</v>
      </c>
      <c r="L9374" s="5">
        <v>0</v>
      </c>
      <c r="M9374" t="str">
        <f>IF(ISERROR(VLOOKUP(A9374,'[1]Ecart validé'!$A:$A,1,FALSE)),Z9374,"Ecart Validé")</f>
        <v>valid</v>
      </c>
      <c r="R9374" t="s">
        <v>30</v>
      </c>
      <c r="X9374"/>
      <c r="Y9374"/>
      <c r="Z9374" t="s">
        <v>31</v>
      </c>
    </row>
    <row r="9375" spans="1:26" x14ac:dyDescent="0.3">
      <c r="A9375" t="s">
        <v>11981</v>
      </c>
      <c r="B9375" t="s">
        <v>3157</v>
      </c>
      <c r="C9375">
        <v>65627</v>
      </c>
      <c r="D9375" t="str">
        <f>+VLOOKUP(C9375,Param!K:L,2,FALSE)</f>
        <v>A.L.R. ASSOCIATION DE LA ROCHE</v>
      </c>
      <c r="E9375">
        <v>390083</v>
      </c>
      <c r="F9375" t="s">
        <v>8262</v>
      </c>
      <c r="G9375" t="s">
        <v>29</v>
      </c>
      <c r="H9375" s="5">
        <v>308.95999999999998</v>
      </c>
      <c r="I9375" s="5">
        <v>308.96159999999998</v>
      </c>
      <c r="J9375" s="5">
        <v>-1.59999999999627E-3</v>
      </c>
      <c r="K9375" s="5">
        <v>308.95999999999998</v>
      </c>
      <c r="L9375" s="5">
        <v>0</v>
      </c>
      <c r="M9375" t="str">
        <f>IF(ISERROR(VLOOKUP(A9375,'[1]Ecart validé'!$A:$A,1,FALSE)),Z9375,"Ecart Validé")</f>
        <v>valid</v>
      </c>
      <c r="R9375" t="s">
        <v>30</v>
      </c>
      <c r="X9375"/>
      <c r="Y9375"/>
      <c r="Z9375" t="s">
        <v>31</v>
      </c>
    </row>
    <row r="9376" spans="1:26" x14ac:dyDescent="0.3">
      <c r="A9376" t="s">
        <v>11982</v>
      </c>
      <c r="B9376" t="s">
        <v>3157</v>
      </c>
      <c r="C9376">
        <v>65627</v>
      </c>
      <c r="D9376" t="str">
        <f>+VLOOKUP(C9376,Param!K:L,2,FALSE)</f>
        <v>A.L.R. ASSOCIATION DE LA ROCHE</v>
      </c>
      <c r="E9376">
        <v>390083</v>
      </c>
      <c r="F9376" t="s">
        <v>8264</v>
      </c>
      <c r="G9376" t="s">
        <v>29</v>
      </c>
      <c r="H9376" s="5">
        <v>446.22</v>
      </c>
      <c r="I9376" s="5">
        <v>446.22449999999998</v>
      </c>
      <c r="J9376" s="5">
        <v>-4.4999999999504299E-3</v>
      </c>
      <c r="K9376" s="5">
        <v>446.22</v>
      </c>
      <c r="L9376" s="5">
        <v>0</v>
      </c>
      <c r="M9376" t="str">
        <f>IF(ISERROR(VLOOKUP(A9376,'[1]Ecart validé'!$A:$A,1,FALSE)),Z9376,"Ecart Validé")</f>
        <v>valid</v>
      </c>
      <c r="R9376" t="s">
        <v>30</v>
      </c>
      <c r="X9376"/>
      <c r="Y9376"/>
      <c r="Z9376" t="s">
        <v>31</v>
      </c>
    </row>
    <row r="9377" spans="1:26" x14ac:dyDescent="0.3">
      <c r="A9377" t="s">
        <v>11983</v>
      </c>
      <c r="B9377" t="s">
        <v>3157</v>
      </c>
      <c r="C9377">
        <v>65627</v>
      </c>
      <c r="D9377" t="str">
        <f>+VLOOKUP(C9377,Param!K:L,2,FALSE)</f>
        <v>A.L.R. ASSOCIATION DE LA ROCHE</v>
      </c>
      <c r="E9377">
        <v>390083</v>
      </c>
      <c r="F9377" t="s">
        <v>8266</v>
      </c>
      <c r="G9377" t="s">
        <v>29</v>
      </c>
      <c r="H9377" s="5">
        <v>417.27</v>
      </c>
      <c r="I9377" s="5">
        <v>417.2706</v>
      </c>
      <c r="J9377" s="5">
        <v>-6.0000000001991696E-4</v>
      </c>
      <c r="K9377" s="5">
        <v>417.27</v>
      </c>
      <c r="L9377" s="5">
        <v>0</v>
      </c>
      <c r="M9377" t="str">
        <f>IF(ISERROR(VLOOKUP(A9377,'[1]Ecart validé'!$A:$A,1,FALSE)),Z9377,"Ecart Validé")</f>
        <v>valid</v>
      </c>
      <c r="R9377" t="s">
        <v>30</v>
      </c>
      <c r="X9377"/>
      <c r="Y9377"/>
      <c r="Z9377" t="s">
        <v>31</v>
      </c>
    </row>
    <row r="9378" spans="1:26" x14ac:dyDescent="0.3">
      <c r="A9378" t="s">
        <v>11984</v>
      </c>
      <c r="B9378" t="s">
        <v>3157</v>
      </c>
      <c r="C9378">
        <v>57760</v>
      </c>
      <c r="D9378" t="str">
        <f>+VLOOKUP(C9378,Param!K:L,2,FALSE)</f>
        <v>FROID CHAUD SERVICE</v>
      </c>
      <c r="E9378">
        <v>570017</v>
      </c>
      <c r="F9378" t="s">
        <v>8617</v>
      </c>
      <c r="G9378" t="s">
        <v>29</v>
      </c>
      <c r="H9378" s="5">
        <v>1541.28</v>
      </c>
      <c r="I9378" s="5">
        <v>1541.2899</v>
      </c>
      <c r="J9378" s="5">
        <v>-9.9000000000160002E-3</v>
      </c>
      <c r="K9378" s="5">
        <v>1541.28</v>
      </c>
      <c r="L9378" s="5">
        <v>0</v>
      </c>
      <c r="M9378" t="str">
        <f>IF(ISERROR(VLOOKUP(A9378,'[1]Ecart validé'!$A:$A,1,FALSE)),Z9378,"Ecart Validé")</f>
        <v>valid</v>
      </c>
      <c r="R9378" t="s">
        <v>30</v>
      </c>
      <c r="X9378"/>
      <c r="Y9378"/>
      <c r="Z9378" t="s">
        <v>31</v>
      </c>
    </row>
    <row r="9379" spans="1:26" x14ac:dyDescent="0.3">
      <c r="A9379" t="s">
        <v>11985</v>
      </c>
      <c r="B9379" t="s">
        <v>3157</v>
      </c>
      <c r="C9379">
        <v>57760</v>
      </c>
      <c r="D9379" t="str">
        <f>+VLOOKUP(C9379,Param!K:L,2,FALSE)</f>
        <v>FROID CHAUD SERVICE</v>
      </c>
      <c r="E9379">
        <v>570017</v>
      </c>
      <c r="F9379" t="s">
        <v>8260</v>
      </c>
      <c r="G9379" t="s">
        <v>29</v>
      </c>
      <c r="H9379" s="5">
        <v>1680.87</v>
      </c>
      <c r="I9379" s="5">
        <v>1680.87</v>
      </c>
      <c r="J9379" s="5">
        <v>0</v>
      </c>
      <c r="K9379" s="5">
        <v>1680.87</v>
      </c>
      <c r="L9379" s="5">
        <v>0</v>
      </c>
      <c r="M9379" t="str">
        <f>IF(ISERROR(VLOOKUP(A9379,'[1]Ecart validé'!$A:$A,1,FALSE)),Z9379,"Ecart Validé")</f>
        <v>valid</v>
      </c>
      <c r="R9379" t="s">
        <v>30</v>
      </c>
      <c r="X9379"/>
      <c r="Y9379"/>
      <c r="Z9379" t="s">
        <v>31</v>
      </c>
    </row>
    <row r="9380" spans="1:26" x14ac:dyDescent="0.3">
      <c r="A9380" t="s">
        <v>11986</v>
      </c>
      <c r="B9380" t="s">
        <v>3157</v>
      </c>
      <c r="C9380">
        <v>57760</v>
      </c>
      <c r="D9380" t="str">
        <f>+VLOOKUP(C9380,Param!K:L,2,FALSE)</f>
        <v>FROID CHAUD SERVICE</v>
      </c>
      <c r="E9380">
        <v>570017</v>
      </c>
      <c r="F9380" t="s">
        <v>8262</v>
      </c>
      <c r="G9380" t="s">
        <v>29</v>
      </c>
      <c r="H9380" s="5">
        <v>16077.36</v>
      </c>
      <c r="I9380" s="5">
        <v>16077.347100000001</v>
      </c>
      <c r="J9380" s="5">
        <v>1.2899999999717599E-2</v>
      </c>
      <c r="K9380" s="5">
        <v>16077.36</v>
      </c>
      <c r="L9380" s="5">
        <v>0</v>
      </c>
      <c r="M9380" t="str">
        <f>IF(ISERROR(VLOOKUP(A9380,'[1]Ecart validé'!$A:$A,1,FALSE)),Z9380,"Ecart Validé")</f>
        <v>valid</v>
      </c>
      <c r="R9380" t="s">
        <v>30</v>
      </c>
      <c r="X9380"/>
      <c r="Y9380"/>
      <c r="Z9380" t="s">
        <v>31</v>
      </c>
    </row>
    <row r="9381" spans="1:26" x14ac:dyDescent="0.3">
      <c r="A9381" t="s">
        <v>11987</v>
      </c>
      <c r="B9381" t="s">
        <v>3157</v>
      </c>
      <c r="C9381">
        <v>57760</v>
      </c>
      <c r="D9381" t="str">
        <f>+VLOOKUP(C9381,Param!K:L,2,FALSE)</f>
        <v>FROID CHAUD SERVICE</v>
      </c>
      <c r="E9381">
        <v>570017</v>
      </c>
      <c r="F9381" t="s">
        <v>8264</v>
      </c>
      <c r="G9381" t="s">
        <v>29</v>
      </c>
      <c r="H9381" s="5">
        <v>2557.44</v>
      </c>
      <c r="I9381" s="5">
        <v>2557.4340000000002</v>
      </c>
      <c r="J9381" s="5">
        <v>5.9999999998581102E-3</v>
      </c>
      <c r="K9381" s="5">
        <v>2557.44</v>
      </c>
      <c r="L9381" s="5">
        <v>0</v>
      </c>
      <c r="M9381" t="str">
        <f>IF(ISERROR(VLOOKUP(A9381,'[1]Ecart validé'!$A:$A,1,FALSE)),Z9381,"Ecart Validé")</f>
        <v>valid</v>
      </c>
      <c r="R9381" t="s">
        <v>30</v>
      </c>
      <c r="X9381"/>
      <c r="Y9381"/>
      <c r="Z9381" t="s">
        <v>31</v>
      </c>
    </row>
    <row r="9382" spans="1:26" x14ac:dyDescent="0.3">
      <c r="A9382" t="s">
        <v>11988</v>
      </c>
      <c r="B9382" t="s">
        <v>3157</v>
      </c>
      <c r="C9382">
        <v>57760</v>
      </c>
      <c r="D9382" t="str">
        <f>+VLOOKUP(C9382,Param!K:L,2,FALSE)</f>
        <v>FROID CHAUD SERVICE</v>
      </c>
      <c r="E9382">
        <v>570017</v>
      </c>
      <c r="F9382" t="s">
        <v>8266</v>
      </c>
      <c r="G9382" t="s">
        <v>29</v>
      </c>
      <c r="H9382" s="5">
        <v>5125.17</v>
      </c>
      <c r="I9382" s="5">
        <v>5125.1702999999998</v>
      </c>
      <c r="J9382" s="5">
        <v>-2.9999999969732E-4</v>
      </c>
      <c r="K9382" s="5">
        <v>5125.17</v>
      </c>
      <c r="L9382" s="5">
        <v>0</v>
      </c>
      <c r="M9382" t="str">
        <f>IF(ISERROR(VLOOKUP(A9382,'[1]Ecart validé'!$A:$A,1,FALSE)),Z9382,"Ecart Validé")</f>
        <v>valid</v>
      </c>
      <c r="R9382" t="s">
        <v>30</v>
      </c>
      <c r="X9382"/>
      <c r="Y9382"/>
      <c r="Z9382" t="s">
        <v>31</v>
      </c>
    </row>
    <row r="9383" spans="1:26" x14ac:dyDescent="0.3">
      <c r="A9383" t="s">
        <v>11989</v>
      </c>
      <c r="B9383" t="s">
        <v>3157</v>
      </c>
      <c r="C9383">
        <v>58393</v>
      </c>
      <c r="D9383" t="str">
        <f>+VLOOKUP(C9383,Param!K:L,2,FALSE)</f>
        <v>L'ADP (L'ASSOCIATION DES PRODUCTEURS)</v>
      </c>
      <c r="E9383">
        <v>2002</v>
      </c>
      <c r="F9383" t="s">
        <v>8260</v>
      </c>
      <c r="G9383" t="s">
        <v>29</v>
      </c>
      <c r="H9383" s="5">
        <v>52.87</v>
      </c>
      <c r="I9383" s="5">
        <v>52.871400000000001</v>
      </c>
      <c r="J9383" s="5">
        <v>-1.40000000000384E-3</v>
      </c>
      <c r="K9383" s="5">
        <v>52.87</v>
      </c>
      <c r="L9383" s="5">
        <v>0</v>
      </c>
      <c r="M9383" t="str">
        <f>IF(ISERROR(VLOOKUP(A9383,'[1]Ecart validé'!$A:$A,1,FALSE)),Z9383,"Ecart Validé")</f>
        <v>valid</v>
      </c>
      <c r="R9383" t="s">
        <v>30</v>
      </c>
      <c r="X9383"/>
      <c r="Y9383"/>
      <c r="Z9383" t="s">
        <v>31</v>
      </c>
    </row>
    <row r="9384" spans="1:26" x14ac:dyDescent="0.3">
      <c r="A9384" t="s">
        <v>11990</v>
      </c>
      <c r="B9384" t="s">
        <v>3157</v>
      </c>
      <c r="C9384">
        <v>58393</v>
      </c>
      <c r="D9384" t="str">
        <f>+VLOOKUP(C9384,Param!K:L,2,FALSE)</f>
        <v>L'ADP (L'ASSOCIATION DES PRODUCTEURS)</v>
      </c>
      <c r="E9384">
        <v>2002</v>
      </c>
      <c r="F9384" t="s">
        <v>8262</v>
      </c>
      <c r="G9384" t="s">
        <v>29</v>
      </c>
      <c r="H9384" s="5">
        <v>393.39</v>
      </c>
      <c r="I9384" s="5">
        <v>393.39120000000003</v>
      </c>
      <c r="J9384" s="5">
        <v>-1.20000000003983E-3</v>
      </c>
      <c r="K9384" s="5">
        <v>393.39</v>
      </c>
      <c r="L9384" s="5">
        <v>0</v>
      </c>
      <c r="M9384" t="str">
        <f>IF(ISERROR(VLOOKUP(A9384,'[1]Ecart validé'!$A:$A,1,FALSE)),Z9384,"Ecart Validé")</f>
        <v>valid</v>
      </c>
      <c r="R9384" t="s">
        <v>30</v>
      </c>
      <c r="X9384"/>
      <c r="Y9384"/>
      <c r="Z9384" t="s">
        <v>31</v>
      </c>
    </row>
    <row r="9385" spans="1:26" x14ac:dyDescent="0.3">
      <c r="A9385" t="s">
        <v>11991</v>
      </c>
      <c r="B9385" t="s">
        <v>3157</v>
      </c>
      <c r="C9385">
        <v>58393</v>
      </c>
      <c r="D9385" t="str">
        <f>+VLOOKUP(C9385,Param!K:L,2,FALSE)</f>
        <v>L'ADP (L'ASSOCIATION DES PRODUCTEURS)</v>
      </c>
      <c r="E9385">
        <v>2002</v>
      </c>
      <c r="F9385" t="s">
        <v>8264</v>
      </c>
      <c r="G9385" t="s">
        <v>29</v>
      </c>
      <c r="H9385" s="5">
        <v>772.16</v>
      </c>
      <c r="I9385" s="5">
        <v>772.15679999999998</v>
      </c>
      <c r="J9385" s="5">
        <v>3.19999999999254E-3</v>
      </c>
      <c r="K9385" s="5">
        <v>772.16</v>
      </c>
      <c r="L9385" s="5">
        <v>0</v>
      </c>
      <c r="M9385" t="str">
        <f>IF(ISERROR(VLOOKUP(A9385,'[1]Ecart validé'!$A:$A,1,FALSE)),Z9385,"Ecart Validé")</f>
        <v>valid</v>
      </c>
      <c r="R9385" t="s">
        <v>30</v>
      </c>
      <c r="X9385"/>
      <c r="Y9385"/>
      <c r="Z9385" t="s">
        <v>31</v>
      </c>
    </row>
    <row r="9386" spans="1:26" x14ac:dyDescent="0.3">
      <c r="A9386" t="s">
        <v>11992</v>
      </c>
      <c r="B9386" t="s">
        <v>3157</v>
      </c>
      <c r="C9386">
        <v>58393</v>
      </c>
      <c r="D9386" t="str">
        <f>+VLOOKUP(C9386,Param!K:L,2,FALSE)</f>
        <v>L'ADP (L'ASSOCIATION DES PRODUCTEURS)</v>
      </c>
      <c r="E9386">
        <v>2002</v>
      </c>
      <c r="F9386" t="s">
        <v>8266</v>
      </c>
      <c r="G9386" t="s">
        <v>29</v>
      </c>
      <c r="H9386" s="5">
        <v>903.93</v>
      </c>
      <c r="I9386" s="5">
        <v>903.92759999999998</v>
      </c>
      <c r="J9386" s="5">
        <v>2.3999999999659801E-3</v>
      </c>
      <c r="K9386" s="5">
        <v>903.93</v>
      </c>
      <c r="L9386" s="5">
        <v>0</v>
      </c>
      <c r="M9386" t="str">
        <f>IF(ISERROR(VLOOKUP(A9386,'[1]Ecart validé'!$A:$A,1,FALSE)),Z9386,"Ecart Validé")</f>
        <v>valid</v>
      </c>
      <c r="R9386" t="s">
        <v>30</v>
      </c>
      <c r="X9386"/>
      <c r="Y9386"/>
      <c r="Z9386" t="s">
        <v>31</v>
      </c>
    </row>
    <row r="9387" spans="1:26" x14ac:dyDescent="0.3">
      <c r="A9387" t="s">
        <v>11993</v>
      </c>
      <c r="B9387" t="s">
        <v>3157</v>
      </c>
      <c r="C9387">
        <v>26826</v>
      </c>
      <c r="D9387" t="str">
        <f>+VLOOKUP(C9387,Param!K:L,2,FALSE)</f>
        <v>ECONOCOM PRODUCTS AND SOLUTIONS</v>
      </c>
      <c r="E9387">
        <v>401003</v>
      </c>
      <c r="F9387" t="s">
        <v>8260</v>
      </c>
      <c r="G9387" t="s">
        <v>29</v>
      </c>
      <c r="H9387" s="5">
        <v>11860.18</v>
      </c>
      <c r="I9387" s="5">
        <v>11860.1744</v>
      </c>
      <c r="J9387" s="5">
        <v>5.6000000004132701E-3</v>
      </c>
      <c r="K9387" s="5">
        <v>11860.18</v>
      </c>
      <c r="L9387" s="5">
        <v>0</v>
      </c>
      <c r="M9387" t="str">
        <f>IF(ISERROR(VLOOKUP(A9387,'[1]Ecart validé'!$A:$A,1,FALSE)),Z9387,"Ecart Validé")</f>
        <v>valid</v>
      </c>
      <c r="R9387" t="s">
        <v>30</v>
      </c>
      <c r="X9387"/>
      <c r="Y9387"/>
      <c r="Z9387" t="s">
        <v>31</v>
      </c>
    </row>
    <row r="9388" spans="1:26" x14ac:dyDescent="0.3">
      <c r="A9388" t="s">
        <v>11994</v>
      </c>
      <c r="B9388" t="s">
        <v>3157</v>
      </c>
      <c r="C9388">
        <v>26826</v>
      </c>
      <c r="D9388" t="str">
        <f>+VLOOKUP(C9388,Param!K:L,2,FALSE)</f>
        <v>ECONOCOM PRODUCTS AND SOLUTIONS</v>
      </c>
      <c r="E9388">
        <v>401003</v>
      </c>
      <c r="F9388" t="s">
        <v>8262</v>
      </c>
      <c r="G9388" t="s">
        <v>29</v>
      </c>
      <c r="H9388" s="5">
        <v>21233.91</v>
      </c>
      <c r="I9388" s="5">
        <v>21233.912100000001</v>
      </c>
      <c r="J9388" s="5">
        <v>-2.1000000015192199E-3</v>
      </c>
      <c r="K9388" s="5">
        <v>21233.91</v>
      </c>
      <c r="L9388" s="5">
        <v>0</v>
      </c>
      <c r="M9388" t="str">
        <f>IF(ISERROR(VLOOKUP(A9388,'[1]Ecart validé'!$A:$A,1,FALSE)),Z9388,"Ecart Validé")</f>
        <v>valid</v>
      </c>
      <c r="R9388" t="s">
        <v>30</v>
      </c>
      <c r="X9388"/>
      <c r="Y9388"/>
      <c r="Z9388" t="s">
        <v>31</v>
      </c>
    </row>
    <row r="9389" spans="1:26" x14ac:dyDescent="0.3">
      <c r="A9389" t="s">
        <v>11995</v>
      </c>
      <c r="B9389" t="s">
        <v>3157</v>
      </c>
      <c r="C9389">
        <v>26826</v>
      </c>
      <c r="D9389" t="str">
        <f>+VLOOKUP(C9389,Param!K:L,2,FALSE)</f>
        <v>ECONOCOM PRODUCTS AND SOLUTIONS</v>
      </c>
      <c r="E9389">
        <v>401003</v>
      </c>
      <c r="F9389" t="s">
        <v>8264</v>
      </c>
      <c r="G9389" t="s">
        <v>29</v>
      </c>
      <c r="H9389" s="5">
        <v>40456.06</v>
      </c>
      <c r="I9389" s="5">
        <v>40456.064100000003</v>
      </c>
      <c r="J9389" s="5">
        <v>-4.1000000055646498E-3</v>
      </c>
      <c r="K9389" s="5">
        <v>40456.06</v>
      </c>
      <c r="L9389" s="5">
        <v>0</v>
      </c>
      <c r="M9389" t="str">
        <f>IF(ISERROR(VLOOKUP(A9389,'[1]Ecart validé'!$A:$A,1,FALSE)),Z9389,"Ecart Validé")</f>
        <v>valid</v>
      </c>
      <c r="R9389" t="s">
        <v>30</v>
      </c>
      <c r="X9389"/>
      <c r="Y9389"/>
      <c r="Z9389" t="s">
        <v>31</v>
      </c>
    </row>
    <row r="9390" spans="1:26" x14ac:dyDescent="0.3">
      <c r="A9390" t="s">
        <v>11996</v>
      </c>
      <c r="B9390" t="s">
        <v>3157</v>
      </c>
      <c r="C9390">
        <v>26826</v>
      </c>
      <c r="D9390" t="str">
        <f>+VLOOKUP(C9390,Param!K:L,2,FALSE)</f>
        <v>ECONOCOM PRODUCTS AND SOLUTIONS</v>
      </c>
      <c r="E9390">
        <v>401003</v>
      </c>
      <c r="F9390" t="s">
        <v>8266</v>
      </c>
      <c r="G9390" t="s">
        <v>29</v>
      </c>
      <c r="H9390" s="5">
        <v>75629</v>
      </c>
      <c r="I9390" s="5">
        <v>75629.004799999995</v>
      </c>
      <c r="J9390" s="5">
        <v>-4.79999999515712E-3</v>
      </c>
      <c r="K9390" s="5">
        <v>75629</v>
      </c>
      <c r="L9390" s="5">
        <v>0</v>
      </c>
      <c r="M9390" t="str">
        <f>IF(ISERROR(VLOOKUP(A9390,'[1]Ecart validé'!$A:$A,1,FALSE)),Z9390,"Ecart Validé")</f>
        <v>valid</v>
      </c>
      <c r="R9390" t="s">
        <v>30</v>
      </c>
      <c r="X9390"/>
      <c r="Y9390"/>
      <c r="Z9390" t="s">
        <v>31</v>
      </c>
    </row>
    <row r="9391" spans="1:26" ht="43.2" x14ac:dyDescent="0.3">
      <c r="A9391" t="s">
        <v>11997</v>
      </c>
      <c r="B9391" t="s">
        <v>3157</v>
      </c>
      <c r="C9391">
        <v>43536</v>
      </c>
      <c r="D9391" t="str">
        <f>+VLOOKUP(C9391,Param!K:L,2,FALSE)</f>
        <v>ELIS SERVICES</v>
      </c>
      <c r="E9391">
        <v>390036</v>
      </c>
      <c r="F9391" t="s">
        <v>8617</v>
      </c>
      <c r="G9391" t="s">
        <v>29</v>
      </c>
      <c r="H9391" s="5">
        <v>-31487.31</v>
      </c>
      <c r="I9391" s="5">
        <v>-31487.310799999999</v>
      </c>
      <c r="J9391" s="5">
        <v>7.9999999798019395E-4</v>
      </c>
      <c r="K9391" s="5">
        <v>-31487.31</v>
      </c>
      <c r="L9391" s="5">
        <v>0</v>
      </c>
      <c r="M9391" t="str">
        <f>IF(ISERROR(VLOOKUP(A9391,'[1]Ecart validé'!$A:$A,1,FALSE)),Z9391,"Ecart Validé")</f>
        <v>valid</v>
      </c>
      <c r="R9391" t="s">
        <v>30</v>
      </c>
      <c r="S9391" t="s">
        <v>42</v>
      </c>
      <c r="T9391" t="s">
        <v>325</v>
      </c>
      <c r="U9391" s="13" t="s">
        <v>11998</v>
      </c>
      <c r="X9391"/>
      <c r="Y9391"/>
      <c r="Z9391" t="s">
        <v>31</v>
      </c>
    </row>
    <row r="9392" spans="1:26" x14ac:dyDescent="0.3">
      <c r="A9392" t="s">
        <v>11999</v>
      </c>
      <c r="B9392" t="s">
        <v>3157</v>
      </c>
      <c r="C9392">
        <v>43536</v>
      </c>
      <c r="D9392" t="str">
        <f>+VLOOKUP(C9392,Param!K:L,2,FALSE)</f>
        <v>ELIS SERVICES</v>
      </c>
      <c r="E9392">
        <v>390036</v>
      </c>
      <c r="F9392" t="s">
        <v>8260</v>
      </c>
      <c r="G9392" t="s">
        <v>29</v>
      </c>
      <c r="H9392" s="5">
        <v>199145.56</v>
      </c>
      <c r="I9392" s="5">
        <v>199145.56229999999</v>
      </c>
      <c r="J9392" s="5">
        <v>-2.2999999928288101E-3</v>
      </c>
      <c r="K9392" s="5">
        <v>199145.56</v>
      </c>
      <c r="L9392" s="5">
        <v>0</v>
      </c>
      <c r="M9392" t="str">
        <f>IF(ISERROR(VLOOKUP(A9392,'[1]Ecart validé'!$A:$A,1,FALSE)),Z9392,"Ecart Validé")</f>
        <v>valid</v>
      </c>
      <c r="R9392" t="s">
        <v>30</v>
      </c>
      <c r="X9392"/>
      <c r="Y9392"/>
      <c r="Z9392" t="s">
        <v>31</v>
      </c>
    </row>
    <row r="9393" spans="1:26" x14ac:dyDescent="0.3">
      <c r="A9393" t="s">
        <v>12000</v>
      </c>
      <c r="B9393" t="s">
        <v>3157</v>
      </c>
      <c r="C9393">
        <v>43536</v>
      </c>
      <c r="D9393" t="str">
        <f>+VLOOKUP(C9393,Param!K:L,2,FALSE)</f>
        <v>ELIS SERVICES</v>
      </c>
      <c r="E9393">
        <v>390036</v>
      </c>
      <c r="F9393" t="s">
        <v>8262</v>
      </c>
      <c r="G9393" t="s">
        <v>29</v>
      </c>
      <c r="H9393" s="5">
        <v>237269.38</v>
      </c>
      <c r="I9393" s="5">
        <v>237269.38449999999</v>
      </c>
      <c r="J9393" s="5">
        <v>-4.4999999809078803E-3</v>
      </c>
      <c r="K9393" s="5">
        <v>237269.38</v>
      </c>
      <c r="L9393" s="5">
        <v>0</v>
      </c>
      <c r="M9393" t="str">
        <f>IF(ISERROR(VLOOKUP(A9393,'[1]Ecart validé'!$A:$A,1,FALSE)),Z9393,"Ecart Validé")</f>
        <v>valid</v>
      </c>
      <c r="R9393" t="s">
        <v>30</v>
      </c>
      <c r="X9393"/>
      <c r="Y9393"/>
      <c r="Z9393" t="s">
        <v>31</v>
      </c>
    </row>
    <row r="9394" spans="1:26" x14ac:dyDescent="0.3">
      <c r="A9394" t="s">
        <v>12001</v>
      </c>
      <c r="B9394" t="s">
        <v>3157</v>
      </c>
      <c r="C9394">
        <v>43536</v>
      </c>
      <c r="D9394" t="str">
        <f>+VLOOKUP(C9394,Param!K:L,2,FALSE)</f>
        <v>ELIS SERVICES</v>
      </c>
      <c r="E9394">
        <v>390036</v>
      </c>
      <c r="F9394" t="s">
        <v>8264</v>
      </c>
      <c r="G9394" t="s">
        <v>29</v>
      </c>
      <c r="H9394" s="5">
        <v>530305.82999999996</v>
      </c>
      <c r="I9394" s="5">
        <v>530305.82640000002</v>
      </c>
      <c r="J9394" s="5">
        <v>3.6000000545754998E-3</v>
      </c>
      <c r="K9394" s="5">
        <v>530305.82999999996</v>
      </c>
      <c r="L9394" s="5">
        <v>0</v>
      </c>
      <c r="M9394" t="str">
        <f>IF(ISERROR(VLOOKUP(A9394,'[1]Ecart validé'!$A:$A,1,FALSE)),Z9394,"Ecart Validé")</f>
        <v>valid</v>
      </c>
      <c r="R9394" t="s">
        <v>30</v>
      </c>
      <c r="X9394"/>
      <c r="Y9394"/>
      <c r="Z9394" t="s">
        <v>31</v>
      </c>
    </row>
    <row r="9395" spans="1:26" x14ac:dyDescent="0.3">
      <c r="A9395" t="s">
        <v>12002</v>
      </c>
      <c r="B9395" t="s">
        <v>3157</v>
      </c>
      <c r="C9395">
        <v>43536</v>
      </c>
      <c r="D9395" t="str">
        <f>+VLOOKUP(C9395,Param!K:L,2,FALSE)</f>
        <v>ELIS SERVICES</v>
      </c>
      <c r="E9395">
        <v>390036</v>
      </c>
      <c r="F9395" t="s">
        <v>8266</v>
      </c>
      <c r="G9395" t="s">
        <v>29</v>
      </c>
      <c r="H9395" s="5">
        <v>493970.84</v>
      </c>
      <c r="I9395" s="5">
        <v>493970.8297</v>
      </c>
      <c r="J9395" s="5">
        <v>1.03000000235624E-2</v>
      </c>
      <c r="K9395" s="5">
        <v>493970.84</v>
      </c>
      <c r="L9395" s="5">
        <v>0</v>
      </c>
      <c r="M9395" t="str">
        <f>IF(ISERROR(VLOOKUP(A9395,'[1]Ecart validé'!$A:$A,1,FALSE)),Z9395,"Ecart Validé")</f>
        <v>valid</v>
      </c>
      <c r="R9395" t="s">
        <v>30</v>
      </c>
      <c r="X9395"/>
      <c r="Y9395"/>
      <c r="Z9395" t="s">
        <v>31</v>
      </c>
    </row>
    <row r="9396" spans="1:26" x14ac:dyDescent="0.3">
      <c r="A9396" t="s">
        <v>12003</v>
      </c>
      <c r="B9396" t="s">
        <v>3157</v>
      </c>
      <c r="C9396">
        <v>43536</v>
      </c>
      <c r="D9396" t="str">
        <f>+VLOOKUP(C9396,Param!K:L,2,FALSE)</f>
        <v>ELIS SERVICES</v>
      </c>
      <c r="E9396">
        <v>2140123891</v>
      </c>
      <c r="F9396" t="s">
        <v>8260</v>
      </c>
      <c r="G9396" t="s">
        <v>29</v>
      </c>
      <c r="H9396" s="5">
        <v>2063.52</v>
      </c>
      <c r="I9396" s="5">
        <v>2063.5173</v>
      </c>
      <c r="J9396" s="5">
        <v>2.7000000000043599E-3</v>
      </c>
      <c r="K9396" s="5">
        <v>2063.52</v>
      </c>
      <c r="L9396" s="5">
        <v>0</v>
      </c>
      <c r="M9396" t="str">
        <f>IF(ISERROR(VLOOKUP(A9396,'[1]Ecart validé'!$A:$A,1,FALSE)),Z9396,"Ecart Validé")</f>
        <v>valid</v>
      </c>
      <c r="R9396" t="s">
        <v>30</v>
      </c>
      <c r="X9396"/>
      <c r="Y9396"/>
      <c r="Z9396" t="s">
        <v>31</v>
      </c>
    </row>
    <row r="9397" spans="1:26" x14ac:dyDescent="0.3">
      <c r="A9397" t="s">
        <v>12004</v>
      </c>
      <c r="B9397" t="s">
        <v>3157</v>
      </c>
      <c r="C9397">
        <v>43536</v>
      </c>
      <c r="D9397" t="str">
        <f>+VLOOKUP(C9397,Param!K:L,2,FALSE)</f>
        <v>ELIS SERVICES</v>
      </c>
      <c r="E9397">
        <v>2140123891</v>
      </c>
      <c r="F9397" t="s">
        <v>8262</v>
      </c>
      <c r="G9397" t="s">
        <v>29</v>
      </c>
      <c r="H9397" s="5">
        <v>2488.3000000000002</v>
      </c>
      <c r="I9397" s="5">
        <v>2488.2975000000001</v>
      </c>
      <c r="J9397" s="5">
        <v>2.5000000000545601E-3</v>
      </c>
      <c r="K9397" s="5">
        <v>2488.3000000000002</v>
      </c>
      <c r="L9397" s="5">
        <v>0</v>
      </c>
      <c r="M9397" t="str">
        <f>IF(ISERROR(VLOOKUP(A9397,'[1]Ecart validé'!$A:$A,1,FALSE)),Z9397,"Ecart Validé")</f>
        <v>valid</v>
      </c>
      <c r="R9397" t="s">
        <v>30</v>
      </c>
      <c r="X9397"/>
      <c r="Y9397"/>
      <c r="Z9397" t="s">
        <v>31</v>
      </c>
    </row>
    <row r="9398" spans="1:26" x14ac:dyDescent="0.3">
      <c r="A9398" t="s">
        <v>12005</v>
      </c>
      <c r="B9398" t="s">
        <v>3157</v>
      </c>
      <c r="C9398">
        <v>43536</v>
      </c>
      <c r="D9398" t="str">
        <f>+VLOOKUP(C9398,Param!K:L,2,FALSE)</f>
        <v>ELIS SERVICES</v>
      </c>
      <c r="E9398">
        <v>2140123891</v>
      </c>
      <c r="F9398" t="s">
        <v>8264</v>
      </c>
      <c r="G9398" t="s">
        <v>29</v>
      </c>
      <c r="H9398" s="5">
        <v>2451.4</v>
      </c>
      <c r="I9398" s="5">
        <v>2451.3984</v>
      </c>
      <c r="J9398" s="5">
        <v>1.6000000000531099E-3</v>
      </c>
      <c r="K9398" s="5">
        <v>2451.4</v>
      </c>
      <c r="L9398" s="5">
        <v>0</v>
      </c>
      <c r="M9398" t="str">
        <f>IF(ISERROR(VLOOKUP(A9398,'[1]Ecart validé'!$A:$A,1,FALSE)),Z9398,"Ecart Validé")</f>
        <v>valid</v>
      </c>
      <c r="R9398" t="s">
        <v>30</v>
      </c>
      <c r="X9398"/>
      <c r="Y9398"/>
      <c r="Z9398" t="s">
        <v>31</v>
      </c>
    </row>
    <row r="9399" spans="1:26" x14ac:dyDescent="0.3">
      <c r="A9399" t="s">
        <v>12006</v>
      </c>
      <c r="B9399" t="s">
        <v>3157</v>
      </c>
      <c r="C9399">
        <v>43536</v>
      </c>
      <c r="D9399" t="str">
        <f>+VLOOKUP(C9399,Param!K:L,2,FALSE)</f>
        <v>ELIS SERVICES</v>
      </c>
      <c r="E9399">
        <v>2140123891</v>
      </c>
      <c r="F9399" t="s">
        <v>8266</v>
      </c>
      <c r="G9399" t="s">
        <v>29</v>
      </c>
      <c r="H9399" s="5">
        <v>2976.76</v>
      </c>
      <c r="I9399" s="5">
        <v>2976.7617</v>
      </c>
      <c r="J9399" s="5">
        <v>-1.6999999998006301E-3</v>
      </c>
      <c r="K9399" s="5">
        <v>2976.76</v>
      </c>
      <c r="L9399" s="5">
        <v>0</v>
      </c>
      <c r="M9399" t="str">
        <f>IF(ISERROR(VLOOKUP(A9399,'[1]Ecart validé'!$A:$A,1,FALSE)),Z9399,"Ecart Validé")</f>
        <v>valid</v>
      </c>
      <c r="R9399" t="s">
        <v>30</v>
      </c>
      <c r="X9399"/>
      <c r="Y9399"/>
      <c r="Z9399" t="s">
        <v>31</v>
      </c>
    </row>
    <row r="9400" spans="1:26" x14ac:dyDescent="0.3">
      <c r="A9400" t="s">
        <v>12007</v>
      </c>
      <c r="B9400" t="s">
        <v>3157</v>
      </c>
      <c r="C9400">
        <v>56916</v>
      </c>
      <c r="D9400" t="str">
        <f>+VLOOKUP(C9400,Param!K:L,2,FALSE)</f>
        <v>RM MAREE</v>
      </c>
      <c r="E9400">
        <v>11006</v>
      </c>
      <c r="F9400" t="s">
        <v>8260</v>
      </c>
      <c r="G9400" t="s">
        <v>29</v>
      </c>
      <c r="H9400" s="5">
        <v>1515.55</v>
      </c>
      <c r="I9400" s="5">
        <v>1515.55</v>
      </c>
      <c r="J9400" s="5">
        <v>0</v>
      </c>
      <c r="K9400" s="5">
        <v>1515.55</v>
      </c>
      <c r="L9400" s="5">
        <v>0</v>
      </c>
      <c r="M9400" t="str">
        <f>IF(ISERROR(VLOOKUP(A9400,'[1]Ecart validé'!$A:$A,1,FALSE)),Z9400,"Ecart Validé")</f>
        <v>valid</v>
      </c>
      <c r="R9400" t="s">
        <v>30</v>
      </c>
      <c r="X9400"/>
      <c r="Y9400"/>
      <c r="Z9400" t="s">
        <v>31</v>
      </c>
    </row>
    <row r="9401" spans="1:26" x14ac:dyDescent="0.3">
      <c r="A9401" t="s">
        <v>12008</v>
      </c>
      <c r="B9401" t="s">
        <v>3157</v>
      </c>
      <c r="C9401">
        <v>56916</v>
      </c>
      <c r="D9401" t="str">
        <f>+VLOOKUP(C9401,Param!K:L,2,FALSE)</f>
        <v>RM MAREE</v>
      </c>
      <c r="E9401">
        <v>11006</v>
      </c>
      <c r="F9401" t="s">
        <v>8262</v>
      </c>
      <c r="G9401" t="s">
        <v>29</v>
      </c>
      <c r="H9401" s="5">
        <v>4304.63</v>
      </c>
      <c r="I9401" s="5">
        <v>4304.6261999999997</v>
      </c>
      <c r="J9401" s="5">
        <v>3.8000000004103601E-3</v>
      </c>
      <c r="K9401" s="5">
        <v>4304.63</v>
      </c>
      <c r="L9401" s="5">
        <v>0</v>
      </c>
      <c r="M9401" t="str">
        <f>IF(ISERROR(VLOOKUP(A9401,'[1]Ecart validé'!$A:$A,1,FALSE)),Z9401,"Ecart Validé")</f>
        <v>valid</v>
      </c>
      <c r="R9401" t="s">
        <v>30</v>
      </c>
      <c r="X9401"/>
      <c r="Y9401"/>
      <c r="Z9401" t="s">
        <v>31</v>
      </c>
    </row>
    <row r="9402" spans="1:26" x14ac:dyDescent="0.3">
      <c r="A9402" t="s">
        <v>12009</v>
      </c>
      <c r="B9402" t="s">
        <v>3157</v>
      </c>
      <c r="C9402">
        <v>56916</v>
      </c>
      <c r="D9402" t="str">
        <f>+VLOOKUP(C9402,Param!K:L,2,FALSE)</f>
        <v>RM MAREE</v>
      </c>
      <c r="E9402">
        <v>11006</v>
      </c>
      <c r="F9402" t="s">
        <v>8264</v>
      </c>
      <c r="G9402" t="s">
        <v>29</v>
      </c>
      <c r="H9402" s="5">
        <v>9642</v>
      </c>
      <c r="I9402" s="5">
        <v>9641.9987999999994</v>
      </c>
      <c r="J9402" s="5">
        <v>1.2000000006082701E-3</v>
      </c>
      <c r="K9402" s="5">
        <v>9642</v>
      </c>
      <c r="L9402" s="5">
        <v>0</v>
      </c>
      <c r="M9402" t="str">
        <f>IF(ISERROR(VLOOKUP(A9402,'[1]Ecart validé'!$A:$A,1,FALSE)),Z9402,"Ecart Validé")</f>
        <v>valid</v>
      </c>
      <c r="R9402" t="s">
        <v>30</v>
      </c>
      <c r="X9402"/>
      <c r="Y9402"/>
      <c r="Z9402" t="s">
        <v>31</v>
      </c>
    </row>
    <row r="9403" spans="1:26" x14ac:dyDescent="0.3">
      <c r="A9403" t="s">
        <v>12010</v>
      </c>
      <c r="B9403" t="s">
        <v>3157</v>
      </c>
      <c r="C9403">
        <v>56916</v>
      </c>
      <c r="D9403" t="str">
        <f>+VLOOKUP(C9403,Param!K:L,2,FALSE)</f>
        <v>RM MAREE</v>
      </c>
      <c r="E9403">
        <v>11006</v>
      </c>
      <c r="F9403" t="s">
        <v>8266</v>
      </c>
      <c r="G9403" t="s">
        <v>29</v>
      </c>
      <c r="H9403" s="5">
        <v>4516.63</v>
      </c>
      <c r="I9403" s="5">
        <v>4516.6262999999999</v>
      </c>
      <c r="J9403" s="5">
        <v>3.7000000002080898E-3</v>
      </c>
      <c r="K9403" s="5">
        <v>4516.63</v>
      </c>
      <c r="L9403" s="5">
        <v>0</v>
      </c>
      <c r="M9403" t="str">
        <f>IF(ISERROR(VLOOKUP(A9403,'[1]Ecart validé'!$A:$A,1,FALSE)),Z9403,"Ecart Validé")</f>
        <v>valid</v>
      </c>
      <c r="R9403" t="s">
        <v>30</v>
      </c>
      <c r="X9403"/>
      <c r="Y9403"/>
      <c r="Z9403" t="s">
        <v>31</v>
      </c>
    </row>
    <row r="9404" spans="1:26" x14ac:dyDescent="0.3">
      <c r="A9404" t="s">
        <v>12011</v>
      </c>
      <c r="B9404" t="s">
        <v>3157</v>
      </c>
      <c r="C9404">
        <v>58413</v>
      </c>
      <c r="D9404" t="str">
        <f>+VLOOKUP(C9404,Param!K:L,2,FALSE)</f>
        <v>ERIS</v>
      </c>
      <c r="E9404" t="s">
        <v>4866</v>
      </c>
      <c r="F9404" t="s">
        <v>8260</v>
      </c>
      <c r="G9404" t="s">
        <v>29</v>
      </c>
      <c r="H9404" s="5">
        <v>3995.56</v>
      </c>
      <c r="I9404" s="5">
        <v>3995.5576000000001</v>
      </c>
      <c r="J9404" s="5">
        <v>2.3999999998522898E-3</v>
      </c>
      <c r="K9404" s="5">
        <v>3995.56</v>
      </c>
      <c r="L9404" s="5">
        <v>0</v>
      </c>
      <c r="M9404" t="str">
        <f>IF(ISERROR(VLOOKUP(A9404,'[1]Ecart validé'!$A:$A,1,FALSE)),Z9404,"Ecart Validé")</f>
        <v>valid</v>
      </c>
      <c r="R9404" t="s">
        <v>30</v>
      </c>
      <c r="X9404"/>
      <c r="Y9404"/>
      <c r="Z9404" t="s">
        <v>31</v>
      </c>
    </row>
    <row r="9405" spans="1:26" x14ac:dyDescent="0.3">
      <c r="A9405" t="s">
        <v>12012</v>
      </c>
      <c r="B9405" t="s">
        <v>3157</v>
      </c>
      <c r="C9405">
        <v>58413</v>
      </c>
      <c r="D9405" t="str">
        <f>+VLOOKUP(C9405,Param!K:L,2,FALSE)</f>
        <v>ERIS</v>
      </c>
      <c r="E9405" t="s">
        <v>4866</v>
      </c>
      <c r="F9405" t="s">
        <v>8262</v>
      </c>
      <c r="G9405" t="s">
        <v>29</v>
      </c>
      <c r="H9405" s="5">
        <v>7448.61</v>
      </c>
      <c r="I9405" s="5">
        <v>7448.6091999999999</v>
      </c>
      <c r="J9405" s="5">
        <v>7.9999999979918303E-4</v>
      </c>
      <c r="K9405" s="5">
        <v>7448.61</v>
      </c>
      <c r="L9405" s="5">
        <v>0</v>
      </c>
      <c r="M9405" t="str">
        <f>IF(ISERROR(VLOOKUP(A9405,'[1]Ecart validé'!$A:$A,1,FALSE)),Z9405,"Ecart Validé")</f>
        <v>valid</v>
      </c>
      <c r="R9405" t="s">
        <v>30</v>
      </c>
      <c r="X9405"/>
      <c r="Y9405"/>
      <c r="Z9405" t="s">
        <v>31</v>
      </c>
    </row>
    <row r="9406" spans="1:26" x14ac:dyDescent="0.3">
      <c r="A9406" t="s">
        <v>12013</v>
      </c>
      <c r="B9406" t="s">
        <v>3157</v>
      </c>
      <c r="C9406">
        <v>58413</v>
      </c>
      <c r="D9406" t="str">
        <f>+VLOOKUP(C9406,Param!K:L,2,FALSE)</f>
        <v>ERIS</v>
      </c>
      <c r="E9406" t="s">
        <v>4866</v>
      </c>
      <c r="F9406" t="s">
        <v>8264</v>
      </c>
      <c r="G9406" t="s">
        <v>29</v>
      </c>
      <c r="H9406" s="5">
        <v>7394.23</v>
      </c>
      <c r="I9406" s="5">
        <v>7394.2280000000001</v>
      </c>
      <c r="J9406" s="5">
        <v>1.9999999994979498E-3</v>
      </c>
      <c r="K9406" s="5">
        <v>7394.23</v>
      </c>
      <c r="L9406" s="5">
        <v>0</v>
      </c>
      <c r="M9406" t="str">
        <f>IF(ISERROR(VLOOKUP(A9406,'[1]Ecart validé'!$A:$A,1,FALSE)),Z9406,"Ecart Validé")</f>
        <v>valid</v>
      </c>
      <c r="R9406" t="s">
        <v>30</v>
      </c>
      <c r="X9406"/>
      <c r="Y9406"/>
      <c r="Z9406" t="s">
        <v>31</v>
      </c>
    </row>
    <row r="9407" spans="1:26" x14ac:dyDescent="0.3">
      <c r="A9407" t="s">
        <v>12014</v>
      </c>
      <c r="B9407" t="s">
        <v>3157</v>
      </c>
      <c r="C9407">
        <v>58413</v>
      </c>
      <c r="D9407" t="str">
        <f>+VLOOKUP(C9407,Param!K:L,2,FALSE)</f>
        <v>ERIS</v>
      </c>
      <c r="E9407" t="s">
        <v>4870</v>
      </c>
      <c r="F9407" t="s">
        <v>8617</v>
      </c>
      <c r="G9407" t="s">
        <v>29</v>
      </c>
      <c r="H9407" s="5">
        <v>6788.78</v>
      </c>
      <c r="I9407" s="5">
        <v>6788.7808000000005</v>
      </c>
      <c r="J9407" s="5">
        <v>-8.0000000070867795E-4</v>
      </c>
      <c r="K9407" s="5">
        <v>6788.7808000000005</v>
      </c>
      <c r="L9407" s="5">
        <v>-8.0000000070867795E-4</v>
      </c>
      <c r="M9407" t="str">
        <f>IF(ISERROR(VLOOKUP(A9407,'[1]Ecart validé'!$A:$A,1,FALSE)),Z9407,"Ecart Validé")</f>
        <v>valid</v>
      </c>
      <c r="R9407" t="s">
        <v>30</v>
      </c>
      <c r="X9407"/>
      <c r="Y9407"/>
      <c r="Z9407" t="s">
        <v>31</v>
      </c>
    </row>
    <row r="9408" spans="1:26" x14ac:dyDescent="0.3">
      <c r="A9408" t="s">
        <v>12015</v>
      </c>
      <c r="B9408" t="s">
        <v>3157</v>
      </c>
      <c r="C9408">
        <v>58413</v>
      </c>
      <c r="D9408" t="str">
        <f>+VLOOKUP(C9408,Param!K:L,2,FALSE)</f>
        <v>ERIS</v>
      </c>
      <c r="E9408" t="s">
        <v>4870</v>
      </c>
      <c r="F9408" t="s">
        <v>8260</v>
      </c>
      <c r="G9408" t="s">
        <v>29</v>
      </c>
      <c r="H9408" s="5">
        <v>5999.17</v>
      </c>
      <c r="J9408" s="5">
        <v>5999.17</v>
      </c>
      <c r="K9408" s="5">
        <v>5999.1664000000001</v>
      </c>
      <c r="L9408" s="5">
        <v>3.6000000000058199E-3</v>
      </c>
      <c r="M9408" t="str">
        <f>IF(ISERROR(VLOOKUP(A9408,'[1]Ecart validé'!$A:$A,1,FALSE)),Z9408,"Ecart Validé")</f>
        <v>resolved</v>
      </c>
      <c r="N9408" t="s">
        <v>12016</v>
      </c>
      <c r="O9408" t="s">
        <v>12017</v>
      </c>
      <c r="P9408" t="s">
        <v>85</v>
      </c>
      <c r="Q9408" t="s">
        <v>12018</v>
      </c>
      <c r="R9408" t="s">
        <v>30</v>
      </c>
      <c r="X9408"/>
      <c r="Y9408"/>
      <c r="Z9408" t="s">
        <v>391</v>
      </c>
    </row>
    <row r="9409" spans="1:26" x14ac:dyDescent="0.3">
      <c r="A9409" t="s">
        <v>12019</v>
      </c>
      <c r="B9409" t="s">
        <v>3157</v>
      </c>
      <c r="C9409">
        <v>58413</v>
      </c>
      <c r="D9409" t="str">
        <f>+VLOOKUP(C9409,Param!K:L,2,FALSE)</f>
        <v>ERIS</v>
      </c>
      <c r="E9409" t="s">
        <v>4870</v>
      </c>
      <c r="F9409" t="s">
        <v>8262</v>
      </c>
      <c r="G9409" t="s">
        <v>29</v>
      </c>
      <c r="H9409" s="5">
        <v>970.95</v>
      </c>
      <c r="I9409" s="5">
        <v>970.95280000000002</v>
      </c>
      <c r="J9409" s="5">
        <v>-2.7999999999792601E-3</v>
      </c>
      <c r="K9409" s="5">
        <v>970.95280000000002</v>
      </c>
      <c r="L9409" s="5">
        <v>-2.7999999999792601E-3</v>
      </c>
      <c r="M9409" t="str">
        <f>IF(ISERROR(VLOOKUP(A9409,'[1]Ecart validé'!$A:$A,1,FALSE)),Z9409,"Ecart Validé")</f>
        <v>valid</v>
      </c>
      <c r="R9409" t="s">
        <v>30</v>
      </c>
      <c r="X9409"/>
      <c r="Y9409"/>
      <c r="Z9409" t="s">
        <v>31</v>
      </c>
    </row>
    <row r="9410" spans="1:26" x14ac:dyDescent="0.3">
      <c r="A9410" t="s">
        <v>12020</v>
      </c>
      <c r="B9410" t="s">
        <v>3157</v>
      </c>
      <c r="C9410">
        <v>58413</v>
      </c>
      <c r="D9410" t="str">
        <f>+VLOOKUP(C9410,Param!K:L,2,FALSE)</f>
        <v>ERIS</v>
      </c>
      <c r="E9410" t="s">
        <v>4870</v>
      </c>
      <c r="F9410" t="s">
        <v>8264</v>
      </c>
      <c r="G9410" t="s">
        <v>29</v>
      </c>
      <c r="H9410" s="5">
        <v>5217.76</v>
      </c>
      <c r="I9410" s="5">
        <v>5217.7551999999996</v>
      </c>
      <c r="J9410" s="5">
        <v>4.80000000061409E-3</v>
      </c>
      <c r="K9410" s="5">
        <v>5217.7551999999996</v>
      </c>
      <c r="L9410" s="5">
        <v>4.80000000061409E-3</v>
      </c>
      <c r="M9410" t="str">
        <f>IF(ISERROR(VLOOKUP(A9410,'[1]Ecart validé'!$A:$A,1,FALSE)),Z9410,"Ecart Validé")</f>
        <v>valid</v>
      </c>
      <c r="R9410" t="s">
        <v>30</v>
      </c>
      <c r="X9410"/>
      <c r="Y9410"/>
      <c r="Z9410" t="s">
        <v>31</v>
      </c>
    </row>
    <row r="9411" spans="1:26" x14ac:dyDescent="0.3">
      <c r="A9411" t="s">
        <v>12021</v>
      </c>
      <c r="B9411" t="s">
        <v>3157</v>
      </c>
      <c r="C9411">
        <v>58413</v>
      </c>
      <c r="D9411" t="str">
        <f>+VLOOKUP(C9411,Param!K:L,2,FALSE)</f>
        <v>ERIS</v>
      </c>
      <c r="E9411" t="s">
        <v>4870</v>
      </c>
      <c r="F9411" t="s">
        <v>8266</v>
      </c>
      <c r="G9411" t="s">
        <v>29</v>
      </c>
      <c r="H9411" s="5">
        <v>15442.6</v>
      </c>
      <c r="I9411" s="5">
        <v>15442.6016</v>
      </c>
      <c r="J9411" s="5">
        <v>-1.59999999959836E-3</v>
      </c>
      <c r="K9411" s="5">
        <v>15442.6016</v>
      </c>
      <c r="L9411" s="5">
        <v>-1.59999999959836E-3</v>
      </c>
      <c r="M9411" t="str">
        <f>IF(ISERROR(VLOOKUP(A9411,'[1]Ecart validé'!$A:$A,1,FALSE)),Z9411,"Ecart Validé")</f>
        <v>valid</v>
      </c>
      <c r="R9411" t="s">
        <v>30</v>
      </c>
      <c r="X9411"/>
      <c r="Y9411"/>
      <c r="Z9411" t="s">
        <v>31</v>
      </c>
    </row>
    <row r="9412" spans="1:26" x14ac:dyDescent="0.3">
      <c r="A9412" t="s">
        <v>12022</v>
      </c>
      <c r="B9412" t="s">
        <v>3157</v>
      </c>
      <c r="C9412">
        <v>45154</v>
      </c>
      <c r="D9412" t="str">
        <f>+VLOOKUP(C9412,Param!K:L,2,FALSE)</f>
        <v>INITIAL</v>
      </c>
      <c r="E9412">
        <v>390013</v>
      </c>
      <c r="F9412" t="s">
        <v>8260</v>
      </c>
      <c r="G9412" t="s">
        <v>29</v>
      </c>
      <c r="H9412" s="5">
        <v>1599.67</v>
      </c>
      <c r="I9412" s="5">
        <v>1599.6719000000001</v>
      </c>
      <c r="J9412" s="5">
        <v>-1.8999999999778001E-3</v>
      </c>
      <c r="K9412" s="5">
        <v>1599.67</v>
      </c>
      <c r="L9412" s="5">
        <v>0</v>
      </c>
      <c r="M9412" t="str">
        <f>IF(ISERROR(VLOOKUP(A9412,'[1]Ecart validé'!$A:$A,1,FALSE)),Z9412,"Ecart Validé")</f>
        <v>valid</v>
      </c>
      <c r="R9412" t="s">
        <v>30</v>
      </c>
      <c r="X9412"/>
      <c r="Y9412"/>
      <c r="Z9412" t="s">
        <v>31</v>
      </c>
    </row>
    <row r="9413" spans="1:26" x14ac:dyDescent="0.3">
      <c r="A9413" t="s">
        <v>12023</v>
      </c>
      <c r="B9413" t="s">
        <v>3157</v>
      </c>
      <c r="C9413">
        <v>45154</v>
      </c>
      <c r="D9413" t="str">
        <f>+VLOOKUP(C9413,Param!K:L,2,FALSE)</f>
        <v>INITIAL</v>
      </c>
      <c r="E9413">
        <v>390013</v>
      </c>
      <c r="F9413" t="s">
        <v>8262</v>
      </c>
      <c r="G9413" t="s">
        <v>29</v>
      </c>
      <c r="H9413" s="5">
        <v>2284.08</v>
      </c>
      <c r="I9413" s="5">
        <v>2284.0790000000002</v>
      </c>
      <c r="J9413" s="5">
        <v>9.9999999974897903E-4</v>
      </c>
      <c r="K9413" s="5">
        <v>2284.08</v>
      </c>
      <c r="L9413" s="5">
        <v>0</v>
      </c>
      <c r="M9413" t="str">
        <f>IF(ISERROR(VLOOKUP(A9413,'[1]Ecart validé'!$A:$A,1,FALSE)),Z9413,"Ecart Validé")</f>
        <v>valid</v>
      </c>
      <c r="R9413" t="s">
        <v>30</v>
      </c>
      <c r="X9413"/>
      <c r="Y9413"/>
      <c r="Z9413" t="s">
        <v>31</v>
      </c>
    </row>
    <row r="9414" spans="1:26" x14ac:dyDescent="0.3">
      <c r="A9414" t="s">
        <v>12024</v>
      </c>
      <c r="B9414" t="s">
        <v>3157</v>
      </c>
      <c r="C9414">
        <v>45154</v>
      </c>
      <c r="D9414" t="str">
        <f>+VLOOKUP(C9414,Param!K:L,2,FALSE)</f>
        <v>INITIAL</v>
      </c>
      <c r="E9414">
        <v>390013</v>
      </c>
      <c r="F9414" t="s">
        <v>8264</v>
      </c>
      <c r="G9414" t="s">
        <v>29</v>
      </c>
      <c r="H9414" s="5">
        <v>5926.74</v>
      </c>
      <c r="I9414" s="5">
        <v>5926.7408999999998</v>
      </c>
      <c r="J9414" s="5">
        <v>-9.0000000000145497E-4</v>
      </c>
      <c r="K9414" s="5">
        <v>5926.74</v>
      </c>
      <c r="L9414" s="5">
        <v>0</v>
      </c>
      <c r="M9414" t="str">
        <f>IF(ISERROR(VLOOKUP(A9414,'[1]Ecart validé'!$A:$A,1,FALSE)),Z9414,"Ecart Validé")</f>
        <v>valid</v>
      </c>
      <c r="R9414" t="s">
        <v>30</v>
      </c>
      <c r="X9414"/>
      <c r="Y9414"/>
      <c r="Z9414" t="s">
        <v>31</v>
      </c>
    </row>
    <row r="9415" spans="1:26" x14ac:dyDescent="0.3">
      <c r="A9415" t="s">
        <v>12025</v>
      </c>
      <c r="B9415" t="s">
        <v>3157</v>
      </c>
      <c r="C9415">
        <v>45154</v>
      </c>
      <c r="D9415" t="str">
        <f>+VLOOKUP(C9415,Param!K:L,2,FALSE)</f>
        <v>INITIAL</v>
      </c>
      <c r="E9415">
        <v>390013</v>
      </c>
      <c r="F9415" t="s">
        <v>8266</v>
      </c>
      <c r="G9415" t="s">
        <v>29</v>
      </c>
      <c r="H9415" s="5">
        <v>5374.79</v>
      </c>
      <c r="I9415" s="5">
        <v>5374.7861000000003</v>
      </c>
      <c r="J9415" s="5">
        <v>3.8999999997031401E-3</v>
      </c>
      <c r="K9415" s="5">
        <v>5374.79</v>
      </c>
      <c r="L9415" s="5">
        <v>0</v>
      </c>
      <c r="M9415" t="str">
        <f>IF(ISERROR(VLOOKUP(A9415,'[1]Ecart validé'!$A:$A,1,FALSE)),Z9415,"Ecart Validé")</f>
        <v>valid</v>
      </c>
      <c r="R9415" t="s">
        <v>30</v>
      </c>
      <c r="X9415"/>
      <c r="Y9415"/>
      <c r="Z9415" t="s">
        <v>31</v>
      </c>
    </row>
    <row r="9416" spans="1:26" x14ac:dyDescent="0.3">
      <c r="A9416" t="s">
        <v>12026</v>
      </c>
      <c r="B9416" t="s">
        <v>3157</v>
      </c>
      <c r="C9416">
        <v>45154</v>
      </c>
      <c r="D9416" t="str">
        <f>+VLOOKUP(C9416,Param!K:L,2,FALSE)</f>
        <v>INITIAL</v>
      </c>
      <c r="E9416">
        <v>26078026</v>
      </c>
      <c r="F9416" t="s">
        <v>8617</v>
      </c>
      <c r="G9416" t="s">
        <v>29</v>
      </c>
      <c r="H9416" s="5">
        <v>78.489999999999995</v>
      </c>
      <c r="I9416" s="5">
        <v>78.494500000000002</v>
      </c>
      <c r="J9416" s="5">
        <v>-4.5000000000072699E-3</v>
      </c>
      <c r="K9416" s="5">
        <v>78.489999999999995</v>
      </c>
      <c r="L9416" s="5">
        <v>0</v>
      </c>
      <c r="M9416" t="str">
        <f>IF(ISERROR(VLOOKUP(A9416,'[1]Ecart validé'!$A:$A,1,FALSE)),Z9416,"Ecart Validé")</f>
        <v>valid</v>
      </c>
      <c r="R9416" t="s">
        <v>30</v>
      </c>
      <c r="X9416"/>
      <c r="Y9416"/>
      <c r="Z9416" t="s">
        <v>31</v>
      </c>
    </row>
    <row r="9417" spans="1:26" x14ac:dyDescent="0.3">
      <c r="A9417" t="s">
        <v>12027</v>
      </c>
      <c r="B9417" t="s">
        <v>3157</v>
      </c>
      <c r="C9417">
        <v>46280</v>
      </c>
      <c r="D9417" t="str">
        <f>+VLOOKUP(C9417,Param!K:L,2,FALSE)</f>
        <v>DT SIGNS</v>
      </c>
      <c r="E9417">
        <v>790007</v>
      </c>
      <c r="F9417" t="s">
        <v>8617</v>
      </c>
      <c r="G9417" t="s">
        <v>29</v>
      </c>
      <c r="H9417" s="5">
        <v>157.35</v>
      </c>
      <c r="I9417" s="5">
        <v>157.35</v>
      </c>
      <c r="J9417" s="5">
        <v>0</v>
      </c>
      <c r="K9417" s="5">
        <v>157.35</v>
      </c>
      <c r="L9417" s="5">
        <v>0</v>
      </c>
      <c r="M9417" t="str">
        <f>IF(ISERROR(VLOOKUP(A9417,'[1]Ecart validé'!$A:$A,1,FALSE)),Z9417,"Ecart Validé")</f>
        <v>valid</v>
      </c>
      <c r="R9417" t="s">
        <v>30</v>
      </c>
      <c r="X9417"/>
      <c r="Y9417"/>
      <c r="Z9417" t="s">
        <v>31</v>
      </c>
    </row>
    <row r="9418" spans="1:26" x14ac:dyDescent="0.3">
      <c r="A9418" t="s">
        <v>12028</v>
      </c>
      <c r="B9418" t="s">
        <v>3157</v>
      </c>
      <c r="C9418">
        <v>46280</v>
      </c>
      <c r="D9418" t="str">
        <f>+VLOOKUP(C9418,Param!K:L,2,FALSE)</f>
        <v>DT SIGNS</v>
      </c>
      <c r="E9418">
        <v>790007</v>
      </c>
      <c r="F9418" t="s">
        <v>8260</v>
      </c>
      <c r="G9418" t="s">
        <v>29</v>
      </c>
      <c r="H9418" s="5">
        <v>915</v>
      </c>
      <c r="I9418" s="5">
        <v>915</v>
      </c>
      <c r="J9418" s="5">
        <v>0</v>
      </c>
      <c r="K9418" s="5">
        <v>915</v>
      </c>
      <c r="L9418" s="5">
        <v>0</v>
      </c>
      <c r="M9418" t="str">
        <f>IF(ISERROR(VLOOKUP(A9418,'[1]Ecart validé'!$A:$A,1,FALSE)),Z9418,"Ecart Validé")</f>
        <v>valid</v>
      </c>
      <c r="R9418" t="s">
        <v>30</v>
      </c>
      <c r="X9418"/>
      <c r="Y9418"/>
      <c r="Z9418" t="s">
        <v>31</v>
      </c>
    </row>
    <row r="9419" spans="1:26" x14ac:dyDescent="0.3">
      <c r="A9419" t="s">
        <v>12029</v>
      </c>
      <c r="B9419" t="s">
        <v>3157</v>
      </c>
      <c r="C9419">
        <v>46280</v>
      </c>
      <c r="D9419" t="str">
        <f>+VLOOKUP(C9419,Param!K:L,2,FALSE)</f>
        <v>DT SIGNS</v>
      </c>
      <c r="E9419">
        <v>790007</v>
      </c>
      <c r="F9419" t="s">
        <v>8262</v>
      </c>
      <c r="G9419" t="s">
        <v>29</v>
      </c>
      <c r="H9419" s="5">
        <v>392.25</v>
      </c>
      <c r="I9419" s="5">
        <v>392.25</v>
      </c>
      <c r="J9419" s="5">
        <v>0</v>
      </c>
      <c r="K9419" s="5">
        <v>392.25</v>
      </c>
      <c r="L9419" s="5">
        <v>0</v>
      </c>
      <c r="M9419" t="str">
        <f>IF(ISERROR(VLOOKUP(A9419,'[1]Ecart validé'!$A:$A,1,FALSE)),Z9419,"Ecart Validé")</f>
        <v>valid</v>
      </c>
      <c r="R9419" t="s">
        <v>30</v>
      </c>
      <c r="X9419"/>
      <c r="Y9419"/>
      <c r="Z9419" t="s">
        <v>31</v>
      </c>
    </row>
    <row r="9420" spans="1:26" x14ac:dyDescent="0.3">
      <c r="A9420" t="s">
        <v>12030</v>
      </c>
      <c r="B9420" t="s">
        <v>3157</v>
      </c>
      <c r="C9420">
        <v>46280</v>
      </c>
      <c r="D9420" t="str">
        <f>+VLOOKUP(C9420,Param!K:L,2,FALSE)</f>
        <v>DT SIGNS</v>
      </c>
      <c r="E9420">
        <v>790007</v>
      </c>
      <c r="F9420" t="s">
        <v>8264</v>
      </c>
      <c r="G9420" t="s">
        <v>29</v>
      </c>
      <c r="H9420" s="5">
        <v>486.05</v>
      </c>
      <c r="I9420" s="5">
        <v>486.05450000000002</v>
      </c>
      <c r="J9420" s="5">
        <v>-4.5000000000072699E-3</v>
      </c>
      <c r="K9420" s="5">
        <v>486.05</v>
      </c>
      <c r="L9420" s="5">
        <v>0</v>
      </c>
      <c r="M9420" t="str">
        <f>IF(ISERROR(VLOOKUP(A9420,'[1]Ecart validé'!$A:$A,1,FALSE)),Z9420,"Ecart Validé")</f>
        <v>valid</v>
      </c>
      <c r="R9420" t="s">
        <v>30</v>
      </c>
      <c r="X9420"/>
      <c r="Y9420"/>
      <c r="Z9420" t="s">
        <v>31</v>
      </c>
    </row>
    <row r="9421" spans="1:26" x14ac:dyDescent="0.3">
      <c r="A9421" t="s">
        <v>12031</v>
      </c>
      <c r="B9421" t="s">
        <v>3157</v>
      </c>
      <c r="C9421">
        <v>46280</v>
      </c>
      <c r="D9421" t="str">
        <f>+VLOOKUP(C9421,Param!K:L,2,FALSE)</f>
        <v>DT SIGNS</v>
      </c>
      <c r="E9421">
        <v>790007</v>
      </c>
      <c r="F9421" t="s">
        <v>8266</v>
      </c>
      <c r="G9421" t="s">
        <v>29</v>
      </c>
      <c r="H9421" s="5">
        <v>1366.95</v>
      </c>
      <c r="I9421" s="5">
        <v>1366.9459999999999</v>
      </c>
      <c r="J9421" s="5">
        <v>4.0000000001327802E-3</v>
      </c>
      <c r="K9421" s="5">
        <v>1366.95</v>
      </c>
      <c r="L9421" s="5">
        <v>0</v>
      </c>
      <c r="M9421" t="str">
        <f>IF(ISERROR(VLOOKUP(A9421,'[1]Ecart validé'!$A:$A,1,FALSE)),Z9421,"Ecart Validé")</f>
        <v>valid</v>
      </c>
      <c r="R9421" t="s">
        <v>30</v>
      </c>
      <c r="X9421"/>
      <c r="Y9421"/>
      <c r="Z9421" t="s">
        <v>31</v>
      </c>
    </row>
    <row r="9422" spans="1:26" x14ac:dyDescent="0.3">
      <c r="A9422" t="s">
        <v>12032</v>
      </c>
      <c r="B9422" t="s">
        <v>3157</v>
      </c>
      <c r="C9422">
        <v>46280</v>
      </c>
      <c r="D9422" t="str">
        <f>+VLOOKUP(C9422,Param!K:L,2,FALSE)</f>
        <v>DT SIGNS</v>
      </c>
      <c r="E9422">
        <v>2140373474</v>
      </c>
      <c r="F9422" t="s">
        <v>8617</v>
      </c>
      <c r="G9422" t="s">
        <v>29</v>
      </c>
      <c r="H9422" s="5">
        <v>406.32</v>
      </c>
      <c r="I9422" s="5">
        <v>406.32</v>
      </c>
      <c r="J9422" s="5">
        <v>0</v>
      </c>
      <c r="K9422" s="5">
        <v>406.32</v>
      </c>
      <c r="L9422" s="5">
        <v>0</v>
      </c>
      <c r="M9422" t="str">
        <f>IF(ISERROR(VLOOKUP(A9422,'[1]Ecart validé'!$A:$A,1,FALSE)),Z9422,"Ecart Validé")</f>
        <v>valid</v>
      </c>
      <c r="R9422" t="s">
        <v>30</v>
      </c>
      <c r="X9422"/>
      <c r="Y9422"/>
      <c r="Z9422" t="s">
        <v>31</v>
      </c>
    </row>
    <row r="9423" spans="1:26" x14ac:dyDescent="0.3">
      <c r="A9423" t="s">
        <v>12033</v>
      </c>
      <c r="B9423" t="s">
        <v>3157</v>
      </c>
      <c r="C9423">
        <v>46280</v>
      </c>
      <c r="D9423" t="str">
        <f>+VLOOKUP(C9423,Param!K:L,2,FALSE)</f>
        <v>DT SIGNS</v>
      </c>
      <c r="E9423">
        <v>2140373474</v>
      </c>
      <c r="F9423" t="s">
        <v>8260</v>
      </c>
      <c r="G9423" t="s">
        <v>29</v>
      </c>
      <c r="H9423" s="5">
        <v>216.08</v>
      </c>
      <c r="I9423" s="5">
        <v>216.08</v>
      </c>
      <c r="J9423" s="5">
        <v>0</v>
      </c>
      <c r="K9423" s="5">
        <v>216.08</v>
      </c>
      <c r="L9423" s="5">
        <v>0</v>
      </c>
      <c r="M9423" t="str">
        <f>IF(ISERROR(VLOOKUP(A9423,'[1]Ecart validé'!$A:$A,1,FALSE)),Z9423,"Ecart Validé")</f>
        <v>valid</v>
      </c>
      <c r="R9423" t="s">
        <v>30</v>
      </c>
      <c r="X9423"/>
      <c r="Y9423"/>
      <c r="Z9423" t="s">
        <v>31</v>
      </c>
    </row>
    <row r="9424" spans="1:26" x14ac:dyDescent="0.3">
      <c r="A9424" t="s">
        <v>12034</v>
      </c>
      <c r="B9424" t="s">
        <v>3157</v>
      </c>
      <c r="C9424">
        <v>46280</v>
      </c>
      <c r="D9424" t="str">
        <f>+VLOOKUP(C9424,Param!K:L,2,FALSE)</f>
        <v>DT SIGNS</v>
      </c>
      <c r="E9424">
        <v>2140373474</v>
      </c>
      <c r="F9424" t="s">
        <v>8262</v>
      </c>
      <c r="G9424" t="s">
        <v>29</v>
      </c>
      <c r="H9424" s="5">
        <v>1731.02</v>
      </c>
      <c r="I9424" s="5">
        <v>1731.0224000000001</v>
      </c>
      <c r="J9424" s="5">
        <v>-2.40000000007967E-3</v>
      </c>
      <c r="K9424" s="5">
        <v>1731.02</v>
      </c>
      <c r="L9424" s="5">
        <v>0</v>
      </c>
      <c r="M9424" t="str">
        <f>IF(ISERROR(VLOOKUP(A9424,'[1]Ecart validé'!$A:$A,1,FALSE)),Z9424,"Ecart Validé")</f>
        <v>valid</v>
      </c>
      <c r="R9424" t="s">
        <v>30</v>
      </c>
      <c r="X9424"/>
      <c r="Y9424"/>
      <c r="Z9424" t="s">
        <v>31</v>
      </c>
    </row>
    <row r="9425" spans="1:26" x14ac:dyDescent="0.3">
      <c r="A9425" t="s">
        <v>12035</v>
      </c>
      <c r="B9425" t="s">
        <v>3157</v>
      </c>
      <c r="C9425">
        <v>46280</v>
      </c>
      <c r="D9425" t="str">
        <f>+VLOOKUP(C9425,Param!K:L,2,FALSE)</f>
        <v>DT SIGNS</v>
      </c>
      <c r="E9425">
        <v>2140373474</v>
      </c>
      <c r="F9425" t="s">
        <v>8264</v>
      </c>
      <c r="G9425" t="s">
        <v>29</v>
      </c>
      <c r="H9425" s="5">
        <v>292.24</v>
      </c>
      <c r="I9425" s="5">
        <v>292.24</v>
      </c>
      <c r="J9425" s="5">
        <v>0</v>
      </c>
      <c r="K9425" s="5">
        <v>292.24</v>
      </c>
      <c r="L9425" s="5">
        <v>0</v>
      </c>
      <c r="M9425" t="str">
        <f>IF(ISERROR(VLOOKUP(A9425,'[1]Ecart validé'!$A:$A,1,FALSE)),Z9425,"Ecart Validé")</f>
        <v>valid</v>
      </c>
      <c r="R9425" t="s">
        <v>30</v>
      </c>
      <c r="X9425"/>
      <c r="Y9425"/>
      <c r="Z9425" t="s">
        <v>31</v>
      </c>
    </row>
    <row r="9426" spans="1:26" x14ac:dyDescent="0.3">
      <c r="A9426" t="s">
        <v>12036</v>
      </c>
      <c r="B9426" t="s">
        <v>3157</v>
      </c>
      <c r="C9426">
        <v>46280</v>
      </c>
      <c r="D9426" t="str">
        <f>+VLOOKUP(C9426,Param!K:L,2,FALSE)</f>
        <v>DT SIGNS</v>
      </c>
      <c r="E9426">
        <v>2140373474</v>
      </c>
      <c r="F9426" t="s">
        <v>8266</v>
      </c>
      <c r="G9426" t="s">
        <v>29</v>
      </c>
      <c r="H9426" s="5">
        <v>1206.56</v>
      </c>
      <c r="I9426" s="5">
        <v>1206.5568000000001</v>
      </c>
      <c r="J9426" s="5">
        <v>3.1999999998788501E-3</v>
      </c>
      <c r="K9426" s="5">
        <v>1206.56</v>
      </c>
      <c r="L9426" s="5">
        <v>0</v>
      </c>
      <c r="M9426" t="str">
        <f>IF(ISERROR(VLOOKUP(A9426,'[1]Ecart validé'!$A:$A,1,FALSE)),Z9426,"Ecart Validé")</f>
        <v>valid</v>
      </c>
      <c r="R9426" t="s">
        <v>30</v>
      </c>
      <c r="X9426"/>
      <c r="Y9426"/>
      <c r="Z9426" t="s">
        <v>31</v>
      </c>
    </row>
    <row r="9427" spans="1:26" x14ac:dyDescent="0.3">
      <c r="A9427" t="s">
        <v>12037</v>
      </c>
      <c r="B9427" t="s">
        <v>3157</v>
      </c>
      <c r="C9427">
        <v>44795</v>
      </c>
      <c r="D9427" t="str">
        <f>+VLOOKUP(C9427,Param!K:L,2,FALSE)</f>
        <v>CORSE BLANC</v>
      </c>
      <c r="E9427">
        <v>390089</v>
      </c>
      <c r="F9427" t="s">
        <v>8617</v>
      </c>
      <c r="G9427" t="s">
        <v>29</v>
      </c>
      <c r="H9427" s="5">
        <v>2239.2600000000002</v>
      </c>
      <c r="I9427" s="5">
        <v>2239.2591000000002</v>
      </c>
      <c r="J9427" s="5">
        <v>9.0000000000145497E-4</v>
      </c>
      <c r="K9427" s="5">
        <v>2239.2600000000002</v>
      </c>
      <c r="L9427" s="5">
        <v>0</v>
      </c>
      <c r="M9427" t="str">
        <f>IF(ISERROR(VLOOKUP(A9427,'[1]Ecart validé'!$A:$A,1,FALSE)),Z9427,"Ecart Validé")</f>
        <v>valid</v>
      </c>
      <c r="R9427" t="s">
        <v>30</v>
      </c>
      <c r="X9427"/>
      <c r="Y9427"/>
      <c r="Z9427" t="s">
        <v>31</v>
      </c>
    </row>
    <row r="9428" spans="1:26" x14ac:dyDescent="0.3">
      <c r="A9428" t="s">
        <v>12038</v>
      </c>
      <c r="B9428" t="s">
        <v>3157</v>
      </c>
      <c r="C9428">
        <v>44795</v>
      </c>
      <c r="D9428" t="str">
        <f>+VLOOKUP(C9428,Param!K:L,2,FALSE)</f>
        <v>CORSE BLANC</v>
      </c>
      <c r="E9428">
        <v>390089</v>
      </c>
      <c r="F9428" t="s">
        <v>8260</v>
      </c>
      <c r="G9428" t="s">
        <v>29</v>
      </c>
      <c r="H9428" s="5">
        <v>829.63</v>
      </c>
      <c r="I9428" s="5">
        <v>829.63049999999998</v>
      </c>
      <c r="J9428" s="5">
        <v>-4.9999999998817603E-4</v>
      </c>
      <c r="K9428" s="5">
        <v>829.63</v>
      </c>
      <c r="L9428" s="5">
        <v>0</v>
      </c>
      <c r="M9428" t="str">
        <f>IF(ISERROR(VLOOKUP(A9428,'[1]Ecart validé'!$A:$A,1,FALSE)),Z9428,"Ecart Validé")</f>
        <v>valid</v>
      </c>
      <c r="R9428" t="s">
        <v>30</v>
      </c>
      <c r="X9428"/>
      <c r="Y9428"/>
      <c r="Z9428" t="s">
        <v>31</v>
      </c>
    </row>
    <row r="9429" spans="1:26" x14ac:dyDescent="0.3">
      <c r="A9429" t="s">
        <v>12039</v>
      </c>
      <c r="B9429" t="s">
        <v>3157</v>
      </c>
      <c r="C9429">
        <v>44795</v>
      </c>
      <c r="D9429" t="str">
        <f>+VLOOKUP(C9429,Param!K:L,2,FALSE)</f>
        <v>CORSE BLANC</v>
      </c>
      <c r="E9429">
        <v>390089</v>
      </c>
      <c r="F9429" t="s">
        <v>8262</v>
      </c>
      <c r="G9429" t="s">
        <v>29</v>
      </c>
      <c r="H9429" s="5">
        <v>2432.4699999999998</v>
      </c>
      <c r="I9429" s="5">
        <v>2432.4735000000001</v>
      </c>
      <c r="J9429" s="5">
        <v>-3.50000000025829E-3</v>
      </c>
      <c r="K9429" s="5">
        <v>2432.4699999999998</v>
      </c>
      <c r="L9429" s="5">
        <v>0</v>
      </c>
      <c r="M9429" t="str">
        <f>IF(ISERROR(VLOOKUP(A9429,'[1]Ecart validé'!$A:$A,1,FALSE)),Z9429,"Ecart Validé")</f>
        <v>valid</v>
      </c>
      <c r="R9429" t="s">
        <v>30</v>
      </c>
      <c r="X9429"/>
      <c r="Y9429"/>
      <c r="Z9429" t="s">
        <v>31</v>
      </c>
    </row>
    <row r="9430" spans="1:26" x14ac:dyDescent="0.3">
      <c r="A9430" t="s">
        <v>12040</v>
      </c>
      <c r="B9430" t="s">
        <v>3157</v>
      </c>
      <c r="C9430">
        <v>44795</v>
      </c>
      <c r="D9430" t="str">
        <f>+VLOOKUP(C9430,Param!K:L,2,FALSE)</f>
        <v>CORSE BLANC</v>
      </c>
      <c r="E9430">
        <v>390089</v>
      </c>
      <c r="F9430" t="s">
        <v>8264</v>
      </c>
      <c r="G9430" t="s">
        <v>29</v>
      </c>
      <c r="H9430" s="5">
        <v>5899.12</v>
      </c>
      <c r="I9430" s="5">
        <v>5899.1202000000003</v>
      </c>
      <c r="J9430" s="5">
        <v>-2.00000000404543E-4</v>
      </c>
      <c r="K9430" s="5">
        <v>5899.12</v>
      </c>
      <c r="L9430" s="5">
        <v>0</v>
      </c>
      <c r="M9430" t="str">
        <f>IF(ISERROR(VLOOKUP(A9430,'[1]Ecart validé'!$A:$A,1,FALSE)),Z9430,"Ecart Validé")</f>
        <v>valid</v>
      </c>
      <c r="R9430" t="s">
        <v>30</v>
      </c>
      <c r="X9430"/>
      <c r="Y9430"/>
      <c r="Z9430" t="s">
        <v>31</v>
      </c>
    </row>
    <row r="9431" spans="1:26" x14ac:dyDescent="0.3">
      <c r="A9431" t="s">
        <v>12041</v>
      </c>
      <c r="B9431" t="s">
        <v>3157</v>
      </c>
      <c r="C9431">
        <v>44795</v>
      </c>
      <c r="D9431" t="str">
        <f>+VLOOKUP(C9431,Param!K:L,2,FALSE)</f>
        <v>CORSE BLANC</v>
      </c>
      <c r="E9431">
        <v>390089</v>
      </c>
      <c r="F9431" t="s">
        <v>8266</v>
      </c>
      <c r="G9431" t="s">
        <v>29</v>
      </c>
      <c r="H9431" s="5">
        <v>5102.1899999999996</v>
      </c>
      <c r="I9431" s="5">
        <v>5102.1935999999996</v>
      </c>
      <c r="J9431" s="5">
        <v>-3.6000000000058199E-3</v>
      </c>
      <c r="K9431" s="5">
        <v>5102.1899999999996</v>
      </c>
      <c r="L9431" s="5">
        <v>0</v>
      </c>
      <c r="M9431" t="str">
        <f>IF(ISERROR(VLOOKUP(A9431,'[1]Ecart validé'!$A:$A,1,FALSE)),Z9431,"Ecart Validé")</f>
        <v>valid</v>
      </c>
      <c r="R9431" t="s">
        <v>30</v>
      </c>
      <c r="X9431"/>
      <c r="Y9431"/>
      <c r="Z9431" t="s">
        <v>31</v>
      </c>
    </row>
    <row r="9432" spans="1:26" x14ac:dyDescent="0.3">
      <c r="A9432" t="s">
        <v>12042</v>
      </c>
      <c r="B9432" t="s">
        <v>3157</v>
      </c>
      <c r="C9432">
        <v>45249</v>
      </c>
      <c r="D9432" t="str">
        <f>+VLOOKUP(C9432,Param!K:L,2,FALSE)</f>
        <v>SCC SA</v>
      </c>
      <c r="E9432">
        <v>401002</v>
      </c>
      <c r="F9432" t="s">
        <v>8260</v>
      </c>
      <c r="G9432" t="s">
        <v>29</v>
      </c>
      <c r="H9432" s="5">
        <v>10475.129999999999</v>
      </c>
      <c r="I9432" s="5">
        <v>10475.127500000001</v>
      </c>
      <c r="J9432" s="5">
        <v>2.4999999986903198E-3</v>
      </c>
      <c r="K9432" s="5">
        <v>10475.129999999999</v>
      </c>
      <c r="L9432" s="5">
        <v>0</v>
      </c>
      <c r="M9432" t="str">
        <f>IF(ISERROR(VLOOKUP(A9432,'[1]Ecart validé'!$A:$A,1,FALSE)),Z9432,"Ecart Validé")</f>
        <v>valid</v>
      </c>
      <c r="R9432" t="s">
        <v>30</v>
      </c>
      <c r="X9432"/>
      <c r="Y9432"/>
      <c r="Z9432" t="s">
        <v>31</v>
      </c>
    </row>
    <row r="9433" spans="1:26" x14ac:dyDescent="0.3">
      <c r="A9433" t="s">
        <v>12043</v>
      </c>
      <c r="B9433" t="s">
        <v>3157</v>
      </c>
      <c r="C9433">
        <v>45249</v>
      </c>
      <c r="D9433" t="str">
        <f>+VLOOKUP(C9433,Param!K:L,2,FALSE)</f>
        <v>SCC SA</v>
      </c>
      <c r="E9433">
        <v>401002</v>
      </c>
      <c r="F9433" t="s">
        <v>8264</v>
      </c>
      <c r="G9433" t="s">
        <v>29</v>
      </c>
      <c r="H9433" s="5">
        <v>14482.25</v>
      </c>
      <c r="I9433" s="5">
        <v>14482.2503</v>
      </c>
      <c r="J9433" s="5">
        <v>-2.9999999969732E-4</v>
      </c>
      <c r="K9433" s="5">
        <v>14482.25</v>
      </c>
      <c r="L9433" s="5">
        <v>0</v>
      </c>
      <c r="M9433" t="str">
        <f>IF(ISERROR(VLOOKUP(A9433,'[1]Ecart validé'!$A:$A,1,FALSE)),Z9433,"Ecart Validé")</f>
        <v>valid</v>
      </c>
      <c r="R9433" t="s">
        <v>30</v>
      </c>
      <c r="X9433"/>
      <c r="Y9433"/>
      <c r="Z9433" t="s">
        <v>31</v>
      </c>
    </row>
    <row r="9434" spans="1:26" x14ac:dyDescent="0.3">
      <c r="A9434" t="s">
        <v>12044</v>
      </c>
      <c r="B9434" t="s">
        <v>3157</v>
      </c>
      <c r="C9434">
        <v>45249</v>
      </c>
      <c r="D9434" t="str">
        <f>+VLOOKUP(C9434,Param!K:L,2,FALSE)</f>
        <v>SCC SA</v>
      </c>
      <c r="E9434">
        <v>401002</v>
      </c>
      <c r="F9434" t="s">
        <v>8266</v>
      </c>
      <c r="G9434" t="s">
        <v>29</v>
      </c>
      <c r="H9434" s="5">
        <v>4573.88</v>
      </c>
      <c r="I9434" s="5">
        <v>4573.8771999999999</v>
      </c>
      <c r="J9434" s="5">
        <v>2.8000000002066298E-3</v>
      </c>
      <c r="K9434" s="5">
        <v>4573.88</v>
      </c>
      <c r="L9434" s="5">
        <v>0</v>
      </c>
      <c r="M9434" t="str">
        <f>IF(ISERROR(VLOOKUP(A9434,'[1]Ecart validé'!$A:$A,1,FALSE)),Z9434,"Ecart Validé")</f>
        <v>valid</v>
      </c>
      <c r="R9434" t="s">
        <v>30</v>
      </c>
      <c r="X9434"/>
      <c r="Y9434"/>
      <c r="Z9434" t="s">
        <v>31</v>
      </c>
    </row>
    <row r="9435" spans="1:26" x14ac:dyDescent="0.3">
      <c r="A9435" t="s">
        <v>12045</v>
      </c>
      <c r="B9435" t="s">
        <v>3157</v>
      </c>
      <c r="C9435">
        <v>58821</v>
      </c>
      <c r="D9435" t="str">
        <f>+VLOOKUP(C9435,Param!K:L,2,FALSE)</f>
        <v>HERRMANN SA</v>
      </c>
      <c r="E9435">
        <v>5009</v>
      </c>
      <c r="F9435" t="s">
        <v>8260</v>
      </c>
      <c r="G9435" t="s">
        <v>29</v>
      </c>
      <c r="H9435" s="5">
        <v>23.17</v>
      </c>
      <c r="I9435" s="5">
        <v>23.17</v>
      </c>
      <c r="J9435" s="5">
        <v>0</v>
      </c>
      <c r="K9435" s="5">
        <v>23.17</v>
      </c>
      <c r="L9435" s="5">
        <v>0</v>
      </c>
      <c r="M9435" t="str">
        <f>IF(ISERROR(VLOOKUP(A9435,'[1]Ecart validé'!$A:$A,1,FALSE)),Z9435,"Ecart Validé")</f>
        <v>valid</v>
      </c>
      <c r="R9435" t="s">
        <v>30</v>
      </c>
      <c r="X9435"/>
      <c r="Y9435"/>
      <c r="Z9435" t="s">
        <v>31</v>
      </c>
    </row>
    <row r="9436" spans="1:26" x14ac:dyDescent="0.3">
      <c r="A9436" t="s">
        <v>12046</v>
      </c>
      <c r="B9436" t="s">
        <v>3157</v>
      </c>
      <c r="C9436">
        <v>58821</v>
      </c>
      <c r="D9436" t="str">
        <f>+VLOOKUP(C9436,Param!K:L,2,FALSE)</f>
        <v>HERRMANN SA</v>
      </c>
      <c r="E9436">
        <v>5009</v>
      </c>
      <c r="F9436" t="s">
        <v>8262</v>
      </c>
      <c r="G9436" t="s">
        <v>29</v>
      </c>
      <c r="H9436" s="5">
        <v>74.61</v>
      </c>
      <c r="I9436" s="5">
        <v>74.609499999999997</v>
      </c>
      <c r="J9436" s="5">
        <v>5.0000000000238699E-4</v>
      </c>
      <c r="K9436" s="5">
        <v>74.61</v>
      </c>
      <c r="L9436" s="5">
        <v>0</v>
      </c>
      <c r="M9436" t="str">
        <f>IF(ISERROR(VLOOKUP(A9436,'[1]Ecart validé'!$A:$A,1,FALSE)),Z9436,"Ecart Validé")</f>
        <v>valid</v>
      </c>
      <c r="R9436" t="s">
        <v>30</v>
      </c>
      <c r="X9436"/>
      <c r="Y9436"/>
      <c r="Z9436" t="s">
        <v>31</v>
      </c>
    </row>
    <row r="9437" spans="1:26" x14ac:dyDescent="0.3">
      <c r="A9437" t="s">
        <v>12047</v>
      </c>
      <c r="B9437" t="s">
        <v>3157</v>
      </c>
      <c r="C9437">
        <v>58821</v>
      </c>
      <c r="D9437" t="str">
        <f>+VLOOKUP(C9437,Param!K:L,2,FALSE)</f>
        <v>HERRMANN SA</v>
      </c>
      <c r="E9437">
        <v>5009</v>
      </c>
      <c r="F9437" t="s">
        <v>8264</v>
      </c>
      <c r="G9437" t="s">
        <v>29</v>
      </c>
      <c r="H9437" s="5">
        <v>328.86</v>
      </c>
      <c r="I9437" s="5">
        <v>328.86</v>
      </c>
      <c r="J9437" s="5">
        <v>0</v>
      </c>
      <c r="K9437" s="5">
        <v>328.86</v>
      </c>
      <c r="L9437" s="5">
        <v>0</v>
      </c>
      <c r="M9437" t="str">
        <f>IF(ISERROR(VLOOKUP(A9437,'[1]Ecart validé'!$A:$A,1,FALSE)),Z9437,"Ecart Validé")</f>
        <v>valid</v>
      </c>
      <c r="R9437" t="s">
        <v>30</v>
      </c>
      <c r="X9437"/>
      <c r="Y9437"/>
      <c r="Z9437" t="s">
        <v>31</v>
      </c>
    </row>
    <row r="9438" spans="1:26" x14ac:dyDescent="0.3">
      <c r="A9438" t="s">
        <v>12048</v>
      </c>
      <c r="B9438" t="s">
        <v>3157</v>
      </c>
      <c r="C9438">
        <v>58821</v>
      </c>
      <c r="D9438" t="str">
        <f>+VLOOKUP(C9438,Param!K:L,2,FALSE)</f>
        <v>HERRMANN SA</v>
      </c>
      <c r="E9438">
        <v>5009</v>
      </c>
      <c r="F9438" t="s">
        <v>8266</v>
      </c>
      <c r="G9438" t="s">
        <v>29</v>
      </c>
      <c r="H9438" s="5">
        <v>345.8</v>
      </c>
      <c r="I9438" s="5">
        <v>345.8</v>
      </c>
      <c r="J9438" s="5">
        <v>0</v>
      </c>
      <c r="K9438" s="5">
        <v>345.8</v>
      </c>
      <c r="L9438" s="5">
        <v>0</v>
      </c>
      <c r="M9438" t="str">
        <f>IF(ISERROR(VLOOKUP(A9438,'[1]Ecart validé'!$A:$A,1,FALSE)),Z9438,"Ecart Validé")</f>
        <v>valid</v>
      </c>
      <c r="R9438" t="s">
        <v>30</v>
      </c>
      <c r="X9438"/>
      <c r="Y9438"/>
      <c r="Z9438" t="s">
        <v>31</v>
      </c>
    </row>
    <row r="9439" spans="1:26" x14ac:dyDescent="0.3">
      <c r="A9439" t="s">
        <v>12049</v>
      </c>
      <c r="B9439" t="s">
        <v>3157</v>
      </c>
      <c r="C9439">
        <v>57772</v>
      </c>
      <c r="D9439" t="str">
        <f>+VLOOKUP(C9439,Param!K:L,2,FALSE)</f>
        <v>GUYOT</v>
      </c>
      <c r="E9439">
        <v>21016</v>
      </c>
      <c r="F9439" t="s">
        <v>8617</v>
      </c>
      <c r="G9439" t="s">
        <v>29</v>
      </c>
      <c r="H9439" s="5">
        <v>508.77</v>
      </c>
      <c r="I9439" s="5">
        <v>508.767</v>
      </c>
      <c r="J9439" s="5">
        <v>2.9999999999858998E-3</v>
      </c>
      <c r="K9439" s="5">
        <v>508.77</v>
      </c>
      <c r="L9439" s="5">
        <v>0</v>
      </c>
      <c r="M9439" t="str">
        <f>IF(ISERROR(VLOOKUP(A9439,'[1]Ecart validé'!$A:$A,1,FALSE)),Z9439,"Ecart Validé")</f>
        <v>valid</v>
      </c>
      <c r="R9439" t="s">
        <v>30</v>
      </c>
      <c r="X9439"/>
      <c r="Y9439"/>
      <c r="Z9439" t="s">
        <v>31</v>
      </c>
    </row>
    <row r="9440" spans="1:26" x14ac:dyDescent="0.3">
      <c r="A9440" t="s">
        <v>12050</v>
      </c>
      <c r="B9440" t="s">
        <v>3157</v>
      </c>
      <c r="C9440">
        <v>57772</v>
      </c>
      <c r="D9440" t="str">
        <f>+VLOOKUP(C9440,Param!K:L,2,FALSE)</f>
        <v>GUYOT</v>
      </c>
      <c r="E9440">
        <v>21016</v>
      </c>
      <c r="F9440" t="s">
        <v>8260</v>
      </c>
      <c r="G9440" t="s">
        <v>29</v>
      </c>
      <c r="H9440" s="5">
        <v>307.58</v>
      </c>
      <c r="I9440" s="5">
        <v>307.58</v>
      </c>
      <c r="J9440" s="5">
        <v>0</v>
      </c>
      <c r="K9440" s="5">
        <v>307.58</v>
      </c>
      <c r="L9440" s="5">
        <v>0</v>
      </c>
      <c r="M9440" t="str">
        <f>IF(ISERROR(VLOOKUP(A9440,'[1]Ecart validé'!$A:$A,1,FALSE)),Z9440,"Ecart Validé")</f>
        <v>valid</v>
      </c>
      <c r="R9440" t="s">
        <v>30</v>
      </c>
      <c r="X9440"/>
      <c r="Y9440"/>
      <c r="Z9440" t="s">
        <v>31</v>
      </c>
    </row>
    <row r="9441" spans="1:26" x14ac:dyDescent="0.3">
      <c r="A9441" t="s">
        <v>12051</v>
      </c>
      <c r="B9441" t="s">
        <v>3157</v>
      </c>
      <c r="C9441">
        <v>57772</v>
      </c>
      <c r="D9441" t="str">
        <f>+VLOOKUP(C9441,Param!K:L,2,FALSE)</f>
        <v>GUYOT</v>
      </c>
      <c r="E9441">
        <v>21016</v>
      </c>
      <c r="F9441" t="s">
        <v>8262</v>
      </c>
      <c r="G9441" t="s">
        <v>29</v>
      </c>
      <c r="H9441" s="5">
        <v>1225.56</v>
      </c>
      <c r="I9441" s="5">
        <v>1225.56</v>
      </c>
      <c r="J9441" s="5">
        <v>0</v>
      </c>
      <c r="K9441" s="5">
        <v>1225.56</v>
      </c>
      <c r="L9441" s="5">
        <v>0</v>
      </c>
      <c r="M9441" t="str">
        <f>IF(ISERROR(VLOOKUP(A9441,'[1]Ecart validé'!$A:$A,1,FALSE)),Z9441,"Ecart Validé")</f>
        <v>valid</v>
      </c>
      <c r="R9441" t="s">
        <v>30</v>
      </c>
      <c r="X9441"/>
      <c r="Y9441"/>
      <c r="Z9441" t="s">
        <v>31</v>
      </c>
    </row>
    <row r="9442" spans="1:26" x14ac:dyDescent="0.3">
      <c r="A9442" t="s">
        <v>12052</v>
      </c>
      <c r="B9442" t="s">
        <v>3157</v>
      </c>
      <c r="C9442">
        <v>57772</v>
      </c>
      <c r="D9442" t="str">
        <f>+VLOOKUP(C9442,Param!K:L,2,FALSE)</f>
        <v>GUYOT</v>
      </c>
      <c r="E9442">
        <v>21016</v>
      </c>
      <c r="F9442" t="s">
        <v>8264</v>
      </c>
      <c r="G9442" t="s">
        <v>29</v>
      </c>
      <c r="H9442" s="5">
        <v>2156.25</v>
      </c>
      <c r="I9442" s="5">
        <v>2156.2527</v>
      </c>
      <c r="J9442" s="5">
        <v>-2.7000000000043599E-3</v>
      </c>
      <c r="K9442" s="5">
        <v>2156.25</v>
      </c>
      <c r="L9442" s="5">
        <v>0</v>
      </c>
      <c r="M9442" t="str">
        <f>IF(ISERROR(VLOOKUP(A9442,'[1]Ecart validé'!$A:$A,1,FALSE)),Z9442,"Ecart Validé")</f>
        <v>valid</v>
      </c>
      <c r="R9442" t="s">
        <v>30</v>
      </c>
      <c r="X9442"/>
      <c r="Y9442"/>
      <c r="Z9442" t="s">
        <v>31</v>
      </c>
    </row>
    <row r="9443" spans="1:26" x14ac:dyDescent="0.3">
      <c r="A9443" t="s">
        <v>12053</v>
      </c>
      <c r="B9443" t="s">
        <v>3157</v>
      </c>
      <c r="C9443">
        <v>57772</v>
      </c>
      <c r="D9443" t="str">
        <f>+VLOOKUP(C9443,Param!K:L,2,FALSE)</f>
        <v>GUYOT</v>
      </c>
      <c r="E9443">
        <v>21016</v>
      </c>
      <c r="F9443" t="s">
        <v>8266</v>
      </c>
      <c r="G9443" t="s">
        <v>29</v>
      </c>
      <c r="H9443" s="5">
        <v>2107.98</v>
      </c>
      <c r="I9443" s="5">
        <v>2107.9821000000002</v>
      </c>
      <c r="J9443" s="5">
        <v>-2.1000000001549701E-3</v>
      </c>
      <c r="K9443" s="5">
        <v>2107.98</v>
      </c>
      <c r="L9443" s="5">
        <v>0</v>
      </c>
      <c r="M9443" t="str">
        <f>IF(ISERROR(VLOOKUP(A9443,'[1]Ecart validé'!$A:$A,1,FALSE)),Z9443,"Ecart Validé")</f>
        <v>valid</v>
      </c>
      <c r="R9443" t="s">
        <v>30</v>
      </c>
      <c r="X9443"/>
      <c r="Y9443"/>
      <c r="Z9443" t="s">
        <v>31</v>
      </c>
    </row>
    <row r="9444" spans="1:26" x14ac:dyDescent="0.3">
      <c r="A9444" t="s">
        <v>12054</v>
      </c>
      <c r="B9444" t="s">
        <v>3157</v>
      </c>
      <c r="C9444">
        <v>57592</v>
      </c>
      <c r="D9444" t="str">
        <f>+VLOOKUP(C9444,Param!K:L,2,FALSE)</f>
        <v>BLANCHISSERIE INDUSTRIELLE CATALANE</v>
      </c>
      <c r="E9444">
        <v>390011</v>
      </c>
      <c r="F9444" t="s">
        <v>8260</v>
      </c>
      <c r="G9444" t="s">
        <v>29</v>
      </c>
      <c r="H9444" s="5">
        <v>7440.15</v>
      </c>
      <c r="I9444" s="5">
        <v>7440.1469999999999</v>
      </c>
      <c r="J9444" s="5">
        <v>2.9999999997016801E-3</v>
      </c>
      <c r="K9444" s="5">
        <v>7440.15</v>
      </c>
      <c r="L9444" s="5">
        <v>0</v>
      </c>
      <c r="M9444" t="str">
        <f>IF(ISERROR(VLOOKUP(A9444,'[1]Ecart validé'!$A:$A,1,FALSE)),Z9444,"Ecart Validé")</f>
        <v>valid</v>
      </c>
      <c r="R9444" t="s">
        <v>30</v>
      </c>
      <c r="X9444"/>
      <c r="Y9444"/>
      <c r="Z9444" t="s">
        <v>31</v>
      </c>
    </row>
    <row r="9445" spans="1:26" x14ac:dyDescent="0.3">
      <c r="A9445" t="s">
        <v>12055</v>
      </c>
      <c r="B9445" t="s">
        <v>3157</v>
      </c>
      <c r="C9445">
        <v>57592</v>
      </c>
      <c r="D9445" t="str">
        <f>+VLOOKUP(C9445,Param!K:L,2,FALSE)</f>
        <v>BLANCHISSERIE INDUSTRIELLE CATALANE</v>
      </c>
      <c r="E9445">
        <v>390011</v>
      </c>
      <c r="F9445" t="s">
        <v>8262</v>
      </c>
      <c r="G9445" t="s">
        <v>29</v>
      </c>
      <c r="H9445" s="5">
        <v>9916.7000000000007</v>
      </c>
      <c r="I9445" s="5">
        <v>9916.6980000000003</v>
      </c>
      <c r="J9445" s="5">
        <v>2.0000000004074502E-3</v>
      </c>
      <c r="K9445" s="5">
        <v>9916.7000000000007</v>
      </c>
      <c r="L9445" s="5">
        <v>0</v>
      </c>
      <c r="M9445" t="str">
        <f>IF(ISERROR(VLOOKUP(A9445,'[1]Ecart validé'!$A:$A,1,FALSE)),Z9445,"Ecart Validé")</f>
        <v>valid</v>
      </c>
      <c r="R9445" t="s">
        <v>30</v>
      </c>
      <c r="X9445"/>
      <c r="Y9445"/>
      <c r="Z9445" t="s">
        <v>31</v>
      </c>
    </row>
    <row r="9446" spans="1:26" x14ac:dyDescent="0.3">
      <c r="A9446" t="s">
        <v>12056</v>
      </c>
      <c r="B9446" t="s">
        <v>3157</v>
      </c>
      <c r="C9446">
        <v>57592</v>
      </c>
      <c r="D9446" t="str">
        <f>+VLOOKUP(C9446,Param!K:L,2,FALSE)</f>
        <v>BLANCHISSERIE INDUSTRIELLE CATALANE</v>
      </c>
      <c r="E9446">
        <v>390011</v>
      </c>
      <c r="F9446" t="s">
        <v>8264</v>
      </c>
      <c r="G9446" t="s">
        <v>29</v>
      </c>
      <c r="H9446" s="5">
        <v>21805.38</v>
      </c>
      <c r="I9446" s="5">
        <v>21805.377</v>
      </c>
      <c r="J9446" s="5">
        <v>3.00000000061118E-3</v>
      </c>
      <c r="K9446" s="5">
        <v>21805.38</v>
      </c>
      <c r="L9446" s="5">
        <v>0</v>
      </c>
      <c r="M9446" t="str">
        <f>IF(ISERROR(VLOOKUP(A9446,'[1]Ecart validé'!$A:$A,1,FALSE)),Z9446,"Ecart Validé")</f>
        <v>valid</v>
      </c>
      <c r="R9446" t="s">
        <v>30</v>
      </c>
      <c r="X9446"/>
      <c r="Y9446"/>
      <c r="Z9446" t="s">
        <v>31</v>
      </c>
    </row>
    <row r="9447" spans="1:26" x14ac:dyDescent="0.3">
      <c r="A9447" t="s">
        <v>12057</v>
      </c>
      <c r="B9447" t="s">
        <v>3157</v>
      </c>
      <c r="C9447">
        <v>57592</v>
      </c>
      <c r="D9447" t="str">
        <f>+VLOOKUP(C9447,Param!K:L,2,FALSE)</f>
        <v>BLANCHISSERIE INDUSTRIELLE CATALANE</v>
      </c>
      <c r="E9447">
        <v>390011</v>
      </c>
      <c r="F9447" t="s">
        <v>8266</v>
      </c>
      <c r="G9447" t="s">
        <v>29</v>
      </c>
      <c r="H9447" s="5">
        <v>16988.099999999999</v>
      </c>
      <c r="I9447" s="5">
        <v>16988.102999999999</v>
      </c>
      <c r="J9447" s="5">
        <v>-3.00000000061118E-3</v>
      </c>
      <c r="K9447" s="5">
        <v>16988.099999999999</v>
      </c>
      <c r="L9447" s="5">
        <v>0</v>
      </c>
      <c r="M9447" t="str">
        <f>IF(ISERROR(VLOOKUP(A9447,'[1]Ecart validé'!$A:$A,1,FALSE)),Z9447,"Ecart Validé")</f>
        <v>valid</v>
      </c>
      <c r="R9447" t="s">
        <v>30</v>
      </c>
      <c r="X9447"/>
      <c r="Y9447"/>
      <c r="Z9447" t="s">
        <v>31</v>
      </c>
    </row>
    <row r="9448" spans="1:26" x14ac:dyDescent="0.3">
      <c r="A9448" t="s">
        <v>12058</v>
      </c>
      <c r="B9448" t="s">
        <v>3157</v>
      </c>
      <c r="C9448">
        <v>58185</v>
      </c>
      <c r="D9448" t="str">
        <f>+VLOOKUP(C9448,Param!K:L,2,FALSE)</f>
        <v>PANIFICATION MODERNE</v>
      </c>
      <c r="E9448">
        <v>14112</v>
      </c>
      <c r="F9448" t="s">
        <v>8260</v>
      </c>
      <c r="G9448" t="s">
        <v>29</v>
      </c>
      <c r="H9448" s="5">
        <v>671.93</v>
      </c>
      <c r="I9448" s="5">
        <v>671.93</v>
      </c>
      <c r="J9448" s="5">
        <v>0</v>
      </c>
      <c r="K9448" s="5">
        <v>671.93</v>
      </c>
      <c r="L9448" s="5">
        <v>0</v>
      </c>
      <c r="M9448" t="str">
        <f>IF(ISERROR(VLOOKUP(A9448,'[1]Ecart validé'!$A:$A,1,FALSE)),Z9448,"Ecart Validé")</f>
        <v>valid</v>
      </c>
      <c r="R9448" t="s">
        <v>30</v>
      </c>
      <c r="X9448"/>
      <c r="Y9448"/>
      <c r="Z9448" t="s">
        <v>31</v>
      </c>
    </row>
    <row r="9449" spans="1:26" x14ac:dyDescent="0.3">
      <c r="A9449" t="s">
        <v>12059</v>
      </c>
      <c r="B9449" t="s">
        <v>3157</v>
      </c>
      <c r="C9449">
        <v>58185</v>
      </c>
      <c r="D9449" t="str">
        <f>+VLOOKUP(C9449,Param!K:L,2,FALSE)</f>
        <v>PANIFICATION MODERNE</v>
      </c>
      <c r="E9449">
        <v>14112</v>
      </c>
      <c r="F9449" t="s">
        <v>8262</v>
      </c>
      <c r="G9449" t="s">
        <v>29</v>
      </c>
      <c r="H9449" s="5">
        <v>1399.96</v>
      </c>
      <c r="I9449" s="5">
        <v>1399.9558999999999</v>
      </c>
      <c r="J9449" s="5">
        <v>4.1000000001076798E-3</v>
      </c>
      <c r="K9449" s="5">
        <v>1399.96</v>
      </c>
      <c r="L9449" s="5">
        <v>0</v>
      </c>
      <c r="M9449" t="str">
        <f>IF(ISERROR(VLOOKUP(A9449,'[1]Ecart validé'!$A:$A,1,FALSE)),Z9449,"Ecart Validé")</f>
        <v>valid</v>
      </c>
      <c r="R9449" t="s">
        <v>30</v>
      </c>
      <c r="X9449"/>
      <c r="Y9449"/>
      <c r="Z9449" t="s">
        <v>31</v>
      </c>
    </row>
    <row r="9450" spans="1:26" x14ac:dyDescent="0.3">
      <c r="A9450" t="s">
        <v>12060</v>
      </c>
      <c r="B9450" t="s">
        <v>3157</v>
      </c>
      <c r="C9450">
        <v>58185</v>
      </c>
      <c r="D9450" t="str">
        <f>+VLOOKUP(C9450,Param!K:L,2,FALSE)</f>
        <v>PANIFICATION MODERNE</v>
      </c>
      <c r="E9450">
        <v>14112</v>
      </c>
      <c r="F9450" t="s">
        <v>8264</v>
      </c>
      <c r="G9450" t="s">
        <v>29</v>
      </c>
      <c r="H9450" s="5">
        <v>2959.92</v>
      </c>
      <c r="I9450" s="5">
        <v>2959.9178000000002</v>
      </c>
      <c r="J9450" s="5">
        <v>2.1999999999025E-3</v>
      </c>
      <c r="K9450" s="5">
        <v>2959.92</v>
      </c>
      <c r="L9450" s="5">
        <v>0</v>
      </c>
      <c r="M9450" t="str">
        <f>IF(ISERROR(VLOOKUP(A9450,'[1]Ecart validé'!$A:$A,1,FALSE)),Z9450,"Ecart Validé")</f>
        <v>valid</v>
      </c>
      <c r="R9450" t="s">
        <v>30</v>
      </c>
      <c r="X9450"/>
      <c r="Y9450"/>
      <c r="Z9450" t="s">
        <v>31</v>
      </c>
    </row>
    <row r="9451" spans="1:26" x14ac:dyDescent="0.3">
      <c r="A9451" t="s">
        <v>12061</v>
      </c>
      <c r="B9451" t="s">
        <v>3157</v>
      </c>
      <c r="C9451">
        <v>58185</v>
      </c>
      <c r="D9451" t="str">
        <f>+VLOOKUP(C9451,Param!K:L,2,FALSE)</f>
        <v>PANIFICATION MODERNE</v>
      </c>
      <c r="E9451">
        <v>14112</v>
      </c>
      <c r="F9451" t="s">
        <v>8266</v>
      </c>
      <c r="G9451" t="s">
        <v>29</v>
      </c>
      <c r="H9451" s="5">
        <v>4530.25</v>
      </c>
      <c r="I9451" s="5">
        <v>4530.2488000000003</v>
      </c>
      <c r="J9451" s="5">
        <v>1.1999999996987699E-3</v>
      </c>
      <c r="K9451" s="5">
        <v>4530.25</v>
      </c>
      <c r="L9451" s="5">
        <v>0</v>
      </c>
      <c r="M9451" t="str">
        <f>IF(ISERROR(VLOOKUP(A9451,'[1]Ecart validé'!$A:$A,1,FALSE)),Z9451,"Ecart Validé")</f>
        <v>valid</v>
      </c>
      <c r="R9451" t="s">
        <v>30</v>
      </c>
      <c r="X9451"/>
      <c r="Y9451"/>
      <c r="Z9451" t="s">
        <v>31</v>
      </c>
    </row>
    <row r="9452" spans="1:26" x14ac:dyDescent="0.3">
      <c r="A9452" t="s">
        <v>12062</v>
      </c>
      <c r="B9452" t="s">
        <v>3157</v>
      </c>
      <c r="C9452">
        <v>43535</v>
      </c>
      <c r="D9452" t="str">
        <f>+VLOOKUP(C9452,Param!K:L,2,FALSE)</f>
        <v>CENTRE VIANDE BEAUVALLET ET FILS</v>
      </c>
      <c r="E9452">
        <v>4056</v>
      </c>
      <c r="F9452" t="s">
        <v>8260</v>
      </c>
      <c r="G9452" t="s">
        <v>29</v>
      </c>
      <c r="H9452" s="5">
        <v>15084.55</v>
      </c>
      <c r="I9452" s="5">
        <v>15084.5471</v>
      </c>
      <c r="J9452" s="5">
        <v>2.8999999994994102E-3</v>
      </c>
      <c r="K9452" s="5">
        <v>15084.55</v>
      </c>
      <c r="L9452" s="5">
        <v>0</v>
      </c>
      <c r="M9452" t="str">
        <f>IF(ISERROR(VLOOKUP(A9452,'[1]Ecart validé'!$A:$A,1,FALSE)),Z9452,"Ecart Validé")</f>
        <v>valid</v>
      </c>
      <c r="R9452" t="s">
        <v>30</v>
      </c>
      <c r="X9452"/>
      <c r="Y9452"/>
      <c r="Z9452" t="s">
        <v>31</v>
      </c>
    </row>
    <row r="9453" spans="1:26" x14ac:dyDescent="0.3">
      <c r="A9453" t="s">
        <v>12063</v>
      </c>
      <c r="B9453" t="s">
        <v>3157</v>
      </c>
      <c r="C9453">
        <v>43535</v>
      </c>
      <c r="D9453" t="str">
        <f>+VLOOKUP(C9453,Param!K:L,2,FALSE)</f>
        <v>CENTRE VIANDE BEAUVALLET ET FILS</v>
      </c>
      <c r="E9453">
        <v>4056</v>
      </c>
      <c r="F9453" t="s">
        <v>8262</v>
      </c>
      <c r="G9453" t="s">
        <v>29</v>
      </c>
      <c r="H9453" s="5">
        <v>47820.6</v>
      </c>
      <c r="I9453" s="5">
        <v>47820.598700000002</v>
      </c>
      <c r="J9453" s="5">
        <v>1.2999999962630599E-3</v>
      </c>
      <c r="K9453" s="5">
        <v>47820.6</v>
      </c>
      <c r="L9453" s="5">
        <v>0</v>
      </c>
      <c r="M9453" t="str">
        <f>IF(ISERROR(VLOOKUP(A9453,'[1]Ecart validé'!$A:$A,1,FALSE)),Z9453,"Ecart Validé")</f>
        <v>valid</v>
      </c>
      <c r="R9453" t="s">
        <v>30</v>
      </c>
      <c r="X9453"/>
      <c r="Y9453"/>
      <c r="Z9453" t="s">
        <v>31</v>
      </c>
    </row>
    <row r="9454" spans="1:26" x14ac:dyDescent="0.3">
      <c r="A9454" t="s">
        <v>12064</v>
      </c>
      <c r="B9454" t="s">
        <v>3157</v>
      </c>
      <c r="C9454">
        <v>43535</v>
      </c>
      <c r="D9454" t="str">
        <f>+VLOOKUP(C9454,Param!K:L,2,FALSE)</f>
        <v>CENTRE VIANDE BEAUVALLET ET FILS</v>
      </c>
      <c r="E9454">
        <v>4056</v>
      </c>
      <c r="F9454" t="s">
        <v>8264</v>
      </c>
      <c r="G9454" t="s">
        <v>29</v>
      </c>
      <c r="H9454" s="5">
        <v>97506.55</v>
      </c>
      <c r="I9454" s="5">
        <v>97506.547600000005</v>
      </c>
      <c r="J9454" s="5">
        <v>2.39999999757856E-3</v>
      </c>
      <c r="K9454" s="5">
        <v>97506.55</v>
      </c>
      <c r="L9454" s="5">
        <v>0</v>
      </c>
      <c r="M9454" t="str">
        <f>IF(ISERROR(VLOOKUP(A9454,'[1]Ecart validé'!$A:$A,1,FALSE)),Z9454,"Ecart Validé")</f>
        <v>valid</v>
      </c>
      <c r="R9454" t="s">
        <v>30</v>
      </c>
      <c r="X9454"/>
      <c r="Y9454"/>
      <c r="Z9454" t="s">
        <v>31</v>
      </c>
    </row>
    <row r="9455" spans="1:26" x14ac:dyDescent="0.3">
      <c r="A9455" t="s">
        <v>12065</v>
      </c>
      <c r="B9455" t="s">
        <v>3157</v>
      </c>
      <c r="C9455">
        <v>43535</v>
      </c>
      <c r="D9455" t="str">
        <f>+VLOOKUP(C9455,Param!K:L,2,FALSE)</f>
        <v>CENTRE VIANDE BEAUVALLET ET FILS</v>
      </c>
      <c r="E9455">
        <v>4056</v>
      </c>
      <c r="F9455" t="s">
        <v>8266</v>
      </c>
      <c r="G9455" t="s">
        <v>29</v>
      </c>
      <c r="H9455" s="5">
        <v>120686.63</v>
      </c>
      <c r="I9455" s="5">
        <v>120686.62760000001</v>
      </c>
      <c r="J9455" s="5">
        <v>2.39999999757856E-3</v>
      </c>
      <c r="K9455" s="5">
        <v>120686.63</v>
      </c>
      <c r="L9455" s="5">
        <v>0</v>
      </c>
      <c r="M9455" t="str">
        <f>IF(ISERROR(VLOOKUP(A9455,'[1]Ecart validé'!$A:$A,1,FALSE)),Z9455,"Ecart Validé")</f>
        <v>valid</v>
      </c>
      <c r="R9455" t="s">
        <v>30</v>
      </c>
      <c r="X9455"/>
      <c r="Y9455"/>
      <c r="Z9455" t="s">
        <v>31</v>
      </c>
    </row>
    <row r="9456" spans="1:26" x14ac:dyDescent="0.3">
      <c r="A9456" t="s">
        <v>12066</v>
      </c>
      <c r="B9456" t="s">
        <v>3157</v>
      </c>
      <c r="C9456">
        <v>43535</v>
      </c>
      <c r="D9456" t="str">
        <f>+VLOOKUP(C9456,Param!K:L,2,FALSE)</f>
        <v>CENTRE VIANDE BEAUVALLET ET FILS</v>
      </c>
      <c r="E9456" t="s">
        <v>12067</v>
      </c>
      <c r="F9456" t="s">
        <v>8617</v>
      </c>
      <c r="G9456" t="s">
        <v>29</v>
      </c>
      <c r="H9456" s="5">
        <v>3819.01</v>
      </c>
      <c r="I9456" s="5">
        <v>3819.0070000000001</v>
      </c>
      <c r="J9456" s="5">
        <v>3.0000000001564301E-3</v>
      </c>
      <c r="K9456" s="5">
        <v>3819.01</v>
      </c>
      <c r="L9456" s="5">
        <v>0</v>
      </c>
      <c r="M9456" t="str">
        <f>IF(ISERROR(VLOOKUP(A9456,'[1]Ecart validé'!$A:$A,1,FALSE)),Z9456,"Ecart Validé")</f>
        <v>valid</v>
      </c>
      <c r="R9456" t="s">
        <v>30</v>
      </c>
      <c r="X9456"/>
      <c r="Y9456"/>
      <c r="Z9456" t="s">
        <v>31</v>
      </c>
    </row>
    <row r="9457" spans="1:26" x14ac:dyDescent="0.3">
      <c r="A9457" t="s">
        <v>12068</v>
      </c>
      <c r="B9457" t="s">
        <v>3157</v>
      </c>
      <c r="C9457">
        <v>43535</v>
      </c>
      <c r="D9457" t="str">
        <f>+VLOOKUP(C9457,Param!K:L,2,FALSE)</f>
        <v>CENTRE VIANDE BEAUVALLET ET FILS</v>
      </c>
      <c r="E9457" t="s">
        <v>12067</v>
      </c>
      <c r="F9457" t="s">
        <v>8271</v>
      </c>
      <c r="G9457" t="s">
        <v>29</v>
      </c>
      <c r="H9457" s="5">
        <v>7917.02</v>
      </c>
      <c r="I9457" s="5">
        <v>7917.0240000000003</v>
      </c>
      <c r="J9457" s="5">
        <v>-3.9999999999054099E-3</v>
      </c>
      <c r="K9457" s="5">
        <v>7917.02</v>
      </c>
      <c r="L9457" s="5">
        <v>0</v>
      </c>
      <c r="M9457" t="str">
        <f>IF(ISERROR(VLOOKUP(A9457,'[1]Ecart validé'!$A:$A,1,FALSE)),Z9457,"Ecart Validé")</f>
        <v>valid</v>
      </c>
      <c r="R9457" t="s">
        <v>30</v>
      </c>
      <c r="X9457"/>
      <c r="Y9457"/>
      <c r="Z9457" t="s">
        <v>31</v>
      </c>
    </row>
    <row r="9458" spans="1:26" x14ac:dyDescent="0.3">
      <c r="A9458" t="s">
        <v>12069</v>
      </c>
      <c r="B9458" t="s">
        <v>3157</v>
      </c>
      <c r="C9458">
        <v>45047</v>
      </c>
      <c r="D9458" t="str">
        <f>+VLOOKUP(C9458,Param!K:L,2,FALSE)</f>
        <v>KONE</v>
      </c>
      <c r="E9458">
        <v>26103058</v>
      </c>
      <c r="F9458" t="s">
        <v>8260</v>
      </c>
      <c r="G9458" t="s">
        <v>29</v>
      </c>
      <c r="H9458" s="5">
        <v>4140.3500000000004</v>
      </c>
      <c r="I9458" s="5">
        <v>4140.3509999999997</v>
      </c>
      <c r="J9458" s="5">
        <v>-9.9999999929423189E-4</v>
      </c>
      <c r="K9458" s="5">
        <v>4140.3500000000004</v>
      </c>
      <c r="L9458" s="5">
        <v>0</v>
      </c>
      <c r="M9458" t="str">
        <f>IF(ISERROR(VLOOKUP(A9458,'[1]Ecart validé'!$A:$A,1,FALSE)),Z9458,"Ecart Validé")</f>
        <v>valid</v>
      </c>
      <c r="R9458" t="s">
        <v>30</v>
      </c>
      <c r="X9458"/>
      <c r="Y9458"/>
      <c r="Z9458" t="s">
        <v>31</v>
      </c>
    </row>
    <row r="9459" spans="1:26" x14ac:dyDescent="0.3">
      <c r="A9459" t="s">
        <v>12070</v>
      </c>
      <c r="B9459" t="s">
        <v>3157</v>
      </c>
      <c r="C9459">
        <v>45047</v>
      </c>
      <c r="D9459" t="str">
        <f>+VLOOKUP(C9459,Param!K:L,2,FALSE)</f>
        <v>KONE</v>
      </c>
      <c r="E9459">
        <v>26103058</v>
      </c>
      <c r="F9459" t="s">
        <v>8262</v>
      </c>
      <c r="G9459" t="s">
        <v>29</v>
      </c>
      <c r="H9459" s="5">
        <v>92984.73</v>
      </c>
      <c r="I9459" s="5">
        <v>92984.731</v>
      </c>
      <c r="J9459" s="5">
        <v>-1.0000000038417E-3</v>
      </c>
      <c r="K9459" s="5">
        <v>92984.73</v>
      </c>
      <c r="L9459" s="5">
        <v>0</v>
      </c>
      <c r="M9459" t="str">
        <f>IF(ISERROR(VLOOKUP(A9459,'[1]Ecart validé'!$A:$A,1,FALSE)),Z9459,"Ecart Validé")</f>
        <v>valid</v>
      </c>
      <c r="R9459" t="s">
        <v>30</v>
      </c>
      <c r="X9459"/>
      <c r="Y9459"/>
      <c r="Z9459" t="s">
        <v>31</v>
      </c>
    </row>
    <row r="9460" spans="1:26" x14ac:dyDescent="0.3">
      <c r="A9460" t="s">
        <v>12071</v>
      </c>
      <c r="B9460" t="s">
        <v>3157</v>
      </c>
      <c r="C9460">
        <v>45047</v>
      </c>
      <c r="D9460" t="str">
        <f>+VLOOKUP(C9460,Param!K:L,2,FALSE)</f>
        <v>KONE</v>
      </c>
      <c r="E9460">
        <v>26103058</v>
      </c>
      <c r="F9460" t="s">
        <v>8264</v>
      </c>
      <c r="G9460" t="s">
        <v>29</v>
      </c>
      <c r="H9460" s="5">
        <v>21664.57</v>
      </c>
      <c r="I9460" s="5">
        <v>21664.565999999999</v>
      </c>
      <c r="J9460" s="5">
        <v>4.0000000008149003E-3</v>
      </c>
      <c r="K9460" s="5">
        <v>21664.57</v>
      </c>
      <c r="L9460" s="5">
        <v>0</v>
      </c>
      <c r="M9460" t="str">
        <f>IF(ISERROR(VLOOKUP(A9460,'[1]Ecart validé'!$A:$A,1,FALSE)),Z9460,"Ecart Validé")</f>
        <v>valid</v>
      </c>
      <c r="R9460" t="s">
        <v>30</v>
      </c>
      <c r="X9460"/>
      <c r="Y9460"/>
      <c r="Z9460" t="s">
        <v>31</v>
      </c>
    </row>
    <row r="9461" spans="1:26" x14ac:dyDescent="0.3">
      <c r="A9461" t="s">
        <v>12072</v>
      </c>
      <c r="B9461" t="s">
        <v>3157</v>
      </c>
      <c r="C9461">
        <v>45047</v>
      </c>
      <c r="D9461" t="str">
        <f>+VLOOKUP(C9461,Param!K:L,2,FALSE)</f>
        <v>KONE</v>
      </c>
      <c r="E9461">
        <v>26103058</v>
      </c>
      <c r="F9461" t="s">
        <v>8266</v>
      </c>
      <c r="G9461" t="s">
        <v>29</v>
      </c>
      <c r="H9461" s="5">
        <v>50508.45</v>
      </c>
      <c r="I9461" s="5">
        <v>50508.447999999997</v>
      </c>
      <c r="J9461" s="5">
        <v>2.0000000004074502E-3</v>
      </c>
      <c r="K9461" s="5">
        <v>50508.45</v>
      </c>
      <c r="L9461" s="5">
        <v>0</v>
      </c>
      <c r="M9461" t="str">
        <f>IF(ISERROR(VLOOKUP(A9461,'[1]Ecart validé'!$A:$A,1,FALSE)),Z9461,"Ecart Validé")</f>
        <v>valid</v>
      </c>
      <c r="R9461" t="s">
        <v>30</v>
      </c>
      <c r="X9461"/>
      <c r="Y9461"/>
      <c r="Z9461" t="s">
        <v>31</v>
      </c>
    </row>
    <row r="9462" spans="1:26" x14ac:dyDescent="0.3">
      <c r="A9462" t="s">
        <v>12073</v>
      </c>
      <c r="B9462" t="s">
        <v>3157</v>
      </c>
      <c r="C9462">
        <v>45047</v>
      </c>
      <c r="D9462" t="str">
        <f>+VLOOKUP(C9462,Param!K:L,2,FALSE)</f>
        <v>KONE</v>
      </c>
      <c r="E9462">
        <v>2160440551</v>
      </c>
      <c r="F9462" t="s">
        <v>8260</v>
      </c>
      <c r="G9462" t="s">
        <v>29</v>
      </c>
      <c r="H9462" s="5">
        <v>12608.72</v>
      </c>
      <c r="I9462" s="5">
        <v>12608.720499999999</v>
      </c>
      <c r="J9462" s="5">
        <v>-5.0000000010186297E-4</v>
      </c>
      <c r="K9462" s="5">
        <v>12608.72</v>
      </c>
      <c r="L9462" s="5">
        <v>0</v>
      </c>
      <c r="M9462" t="str">
        <f>IF(ISERROR(VLOOKUP(A9462,'[1]Ecart validé'!$A:$A,1,FALSE)),Z9462,"Ecart Validé")</f>
        <v>valid</v>
      </c>
      <c r="R9462" t="s">
        <v>30</v>
      </c>
      <c r="X9462"/>
      <c r="Y9462"/>
      <c r="Z9462" t="s">
        <v>31</v>
      </c>
    </row>
    <row r="9463" spans="1:26" x14ac:dyDescent="0.3">
      <c r="A9463" t="s">
        <v>12074</v>
      </c>
      <c r="B9463" t="s">
        <v>3157</v>
      </c>
      <c r="C9463">
        <v>45047</v>
      </c>
      <c r="D9463" t="str">
        <f>+VLOOKUP(C9463,Param!K:L,2,FALSE)</f>
        <v>KONE</v>
      </c>
      <c r="E9463">
        <v>2160440551</v>
      </c>
      <c r="F9463" t="s">
        <v>8262</v>
      </c>
      <c r="G9463" t="s">
        <v>29</v>
      </c>
      <c r="H9463" s="5">
        <v>23481.279999999999</v>
      </c>
      <c r="I9463" s="5">
        <v>23481.2755</v>
      </c>
      <c r="J9463" s="5">
        <v>4.4999999990977804E-3</v>
      </c>
      <c r="K9463" s="5">
        <v>23481.279999999999</v>
      </c>
      <c r="L9463" s="5">
        <v>0</v>
      </c>
      <c r="M9463" t="str">
        <f>IF(ISERROR(VLOOKUP(A9463,'[1]Ecart validé'!$A:$A,1,FALSE)),Z9463,"Ecart Validé")</f>
        <v>valid</v>
      </c>
      <c r="R9463" t="s">
        <v>30</v>
      </c>
      <c r="T9463" s="41"/>
      <c r="X9463"/>
      <c r="Y9463"/>
      <c r="Z9463" t="s">
        <v>31</v>
      </c>
    </row>
    <row r="9464" spans="1:26" x14ac:dyDescent="0.3">
      <c r="A9464" t="s">
        <v>12075</v>
      </c>
      <c r="B9464" t="s">
        <v>3157</v>
      </c>
      <c r="C9464">
        <v>45047</v>
      </c>
      <c r="D9464" t="str">
        <f>+VLOOKUP(C9464,Param!K:L,2,FALSE)</f>
        <v>KONE</v>
      </c>
      <c r="E9464">
        <v>2160440551</v>
      </c>
      <c r="F9464" t="s">
        <v>8264</v>
      </c>
      <c r="G9464" t="s">
        <v>29</v>
      </c>
      <c r="H9464" s="5">
        <v>8952.69</v>
      </c>
      <c r="I9464" s="5">
        <v>8952.6885000000002</v>
      </c>
      <c r="J9464" s="5">
        <v>1.50000000030559E-3</v>
      </c>
      <c r="K9464" s="5">
        <v>8952.69</v>
      </c>
      <c r="L9464" s="5">
        <v>0</v>
      </c>
      <c r="M9464" t="str">
        <f>IF(ISERROR(VLOOKUP(A9464,'[1]Ecart validé'!$A:$A,1,FALSE)),Z9464,"Ecart Validé")</f>
        <v>valid</v>
      </c>
      <c r="R9464" t="s">
        <v>30</v>
      </c>
      <c r="X9464"/>
      <c r="Y9464"/>
      <c r="Z9464" t="s">
        <v>31</v>
      </c>
    </row>
    <row r="9465" spans="1:26" x14ac:dyDescent="0.3">
      <c r="A9465" t="s">
        <v>12076</v>
      </c>
      <c r="B9465" t="s">
        <v>3157</v>
      </c>
      <c r="C9465">
        <v>45047</v>
      </c>
      <c r="D9465" t="str">
        <f>+VLOOKUP(C9465,Param!K:L,2,FALSE)</f>
        <v>KONE</v>
      </c>
      <c r="E9465">
        <v>2160440551</v>
      </c>
      <c r="F9465" t="s">
        <v>8266</v>
      </c>
      <c r="G9465" t="s">
        <v>29</v>
      </c>
      <c r="H9465" s="5">
        <v>19743.349999999999</v>
      </c>
      <c r="I9465" s="5">
        <v>19743.353500000001</v>
      </c>
      <c r="J9465" s="5">
        <v>-3.5000000025320302E-3</v>
      </c>
      <c r="K9465" s="5">
        <v>19743.349999999999</v>
      </c>
      <c r="L9465" s="5">
        <v>0</v>
      </c>
      <c r="M9465" t="str">
        <f>IF(ISERROR(VLOOKUP(A9465,'[1]Ecart validé'!$A:$A,1,FALSE)),Z9465,"Ecart Validé")</f>
        <v>valid</v>
      </c>
      <c r="R9465" t="s">
        <v>30</v>
      </c>
      <c r="X9465"/>
      <c r="Y9465"/>
      <c r="Z9465" t="s">
        <v>31</v>
      </c>
    </row>
    <row r="9466" spans="1:26" x14ac:dyDescent="0.3">
      <c r="A9466" t="s">
        <v>12077</v>
      </c>
      <c r="B9466" t="s">
        <v>3157</v>
      </c>
      <c r="C9466">
        <v>45047</v>
      </c>
      <c r="D9466" t="str">
        <f>+VLOOKUP(C9466,Param!K:L,2,FALSE)</f>
        <v>KONE</v>
      </c>
      <c r="E9466">
        <v>2204506858</v>
      </c>
      <c r="F9466" t="s">
        <v>8260</v>
      </c>
      <c r="G9466" t="s">
        <v>29</v>
      </c>
      <c r="H9466" s="5">
        <v>19020.66</v>
      </c>
      <c r="I9466" s="5">
        <v>19020.6636</v>
      </c>
      <c r="J9466" s="5">
        <v>-3.6000000000058199E-3</v>
      </c>
      <c r="K9466" s="5">
        <v>19020.66</v>
      </c>
      <c r="L9466" s="5">
        <v>0</v>
      </c>
      <c r="M9466" t="str">
        <f>IF(ISERROR(VLOOKUP(A9466,'[1]Ecart validé'!$A:$A,1,FALSE)),Z9466,"Ecart Validé")</f>
        <v>valid</v>
      </c>
      <c r="R9466" t="s">
        <v>30</v>
      </c>
      <c r="X9466"/>
      <c r="Y9466"/>
      <c r="Z9466" t="s">
        <v>31</v>
      </c>
    </row>
    <row r="9467" spans="1:26" x14ac:dyDescent="0.3">
      <c r="A9467" t="s">
        <v>12078</v>
      </c>
      <c r="B9467" t="s">
        <v>3157</v>
      </c>
      <c r="C9467">
        <v>57732</v>
      </c>
      <c r="D9467" t="str">
        <f>+VLOOKUP(C9467,Param!K:L,2,FALSE)</f>
        <v>LAVAZZA PROFESSIONAL FRANCE</v>
      </c>
      <c r="E9467">
        <v>19035</v>
      </c>
      <c r="F9467" t="s">
        <v>8617</v>
      </c>
      <c r="G9467" t="s">
        <v>29</v>
      </c>
      <c r="H9467" s="5">
        <v>115.25</v>
      </c>
      <c r="I9467" s="5">
        <v>115.249</v>
      </c>
      <c r="J9467" s="5">
        <v>1.0000000000047701E-3</v>
      </c>
      <c r="K9467" s="5">
        <v>115.249</v>
      </c>
      <c r="L9467" s="5">
        <v>1.0000000000047701E-3</v>
      </c>
      <c r="M9467" t="str">
        <f>IF(ISERROR(VLOOKUP(A9467,'[1]Ecart validé'!$A:$A,1,FALSE)),Z9467,"Ecart Validé")</f>
        <v>valid</v>
      </c>
      <c r="R9467" t="s">
        <v>30</v>
      </c>
      <c r="X9467"/>
      <c r="Y9467"/>
      <c r="Z9467" t="s">
        <v>31</v>
      </c>
    </row>
    <row r="9468" spans="1:26" x14ac:dyDescent="0.3">
      <c r="A9468" t="s">
        <v>12079</v>
      </c>
      <c r="B9468" t="s">
        <v>3157</v>
      </c>
      <c r="C9468">
        <v>57732</v>
      </c>
      <c r="D9468" t="str">
        <f>+VLOOKUP(C9468,Param!K:L,2,FALSE)</f>
        <v>LAVAZZA PROFESSIONAL FRANCE</v>
      </c>
      <c r="E9468">
        <v>19035</v>
      </c>
      <c r="F9468" t="s">
        <v>8260</v>
      </c>
      <c r="G9468" t="s">
        <v>29</v>
      </c>
      <c r="H9468" s="5">
        <v>2812.45</v>
      </c>
      <c r="I9468" s="5">
        <v>2812.4544999999998</v>
      </c>
      <c r="J9468" s="5">
        <v>-4.5000000000072699E-3</v>
      </c>
      <c r="K9468" s="5">
        <v>2812.4544999999998</v>
      </c>
      <c r="L9468" s="5">
        <v>-4.5000000000072699E-3</v>
      </c>
      <c r="M9468" t="str">
        <f>IF(ISERROR(VLOOKUP(A9468,'[1]Ecart validé'!$A:$A,1,FALSE)),Z9468,"Ecart Validé")</f>
        <v>valid</v>
      </c>
      <c r="R9468" t="s">
        <v>30</v>
      </c>
      <c r="X9468"/>
      <c r="Y9468"/>
      <c r="Z9468" t="s">
        <v>31</v>
      </c>
    </row>
    <row r="9469" spans="1:26" x14ac:dyDescent="0.3">
      <c r="A9469" t="s">
        <v>12080</v>
      </c>
      <c r="B9469" t="s">
        <v>3157</v>
      </c>
      <c r="C9469">
        <v>57732</v>
      </c>
      <c r="D9469" t="str">
        <f>+VLOOKUP(C9469,Param!K:L,2,FALSE)</f>
        <v>LAVAZZA PROFESSIONAL FRANCE</v>
      </c>
      <c r="E9469">
        <v>19035</v>
      </c>
      <c r="F9469" t="s">
        <v>8262</v>
      </c>
      <c r="G9469" t="s">
        <v>29</v>
      </c>
      <c r="H9469" s="5">
        <v>2311.96</v>
      </c>
      <c r="I9469" s="5">
        <v>2311.9585000000002</v>
      </c>
      <c r="J9469" s="5">
        <v>1.49999999985084E-3</v>
      </c>
      <c r="K9469" s="5">
        <v>2311.9585000000002</v>
      </c>
      <c r="L9469" s="5">
        <v>1.49999999985084E-3</v>
      </c>
      <c r="M9469" t="str">
        <f>IF(ISERROR(VLOOKUP(A9469,'[1]Ecart validé'!$A:$A,1,FALSE)),Z9469,"Ecart Validé")</f>
        <v>valid</v>
      </c>
      <c r="R9469" t="s">
        <v>30</v>
      </c>
      <c r="X9469"/>
      <c r="Y9469"/>
      <c r="Z9469" t="s">
        <v>31</v>
      </c>
    </row>
    <row r="9470" spans="1:26" x14ac:dyDescent="0.3">
      <c r="A9470" t="s">
        <v>12081</v>
      </c>
      <c r="B9470" t="s">
        <v>3157</v>
      </c>
      <c r="C9470">
        <v>57732</v>
      </c>
      <c r="D9470" t="str">
        <f>+VLOOKUP(C9470,Param!K:L,2,FALSE)</f>
        <v>LAVAZZA PROFESSIONAL FRANCE</v>
      </c>
      <c r="E9470">
        <v>19035</v>
      </c>
      <c r="F9470" t="s">
        <v>8264</v>
      </c>
      <c r="G9470" t="s">
        <v>29</v>
      </c>
      <c r="H9470" s="5">
        <v>4418.12</v>
      </c>
      <c r="I9470" s="5">
        <v>4418.1210000000001</v>
      </c>
      <c r="J9470" s="5">
        <v>-1.0000000002037201E-3</v>
      </c>
      <c r="K9470" s="5">
        <v>4418.1210000000001</v>
      </c>
      <c r="L9470" s="5">
        <v>-1.0000000002037201E-3</v>
      </c>
      <c r="M9470" t="str">
        <f>IF(ISERROR(VLOOKUP(A9470,'[1]Ecart validé'!$A:$A,1,FALSE)),Z9470,"Ecart Validé")</f>
        <v>valid</v>
      </c>
      <c r="R9470" t="s">
        <v>30</v>
      </c>
      <c r="X9470"/>
      <c r="Y9470"/>
      <c r="Z9470" t="s">
        <v>31</v>
      </c>
    </row>
    <row r="9471" spans="1:26" x14ac:dyDescent="0.3">
      <c r="A9471" t="s">
        <v>12082</v>
      </c>
      <c r="B9471" t="s">
        <v>3157</v>
      </c>
      <c r="C9471">
        <v>57732</v>
      </c>
      <c r="D9471" t="str">
        <f>+VLOOKUP(C9471,Param!K:L,2,FALSE)</f>
        <v>LAVAZZA PROFESSIONAL FRANCE</v>
      </c>
      <c r="E9471">
        <v>19035</v>
      </c>
      <c r="F9471" t="s">
        <v>8266</v>
      </c>
      <c r="G9471" t="s">
        <v>29</v>
      </c>
      <c r="H9471" s="5">
        <v>2786.14</v>
      </c>
      <c r="I9471" s="5">
        <v>2786.1379999999999</v>
      </c>
      <c r="J9471" s="5">
        <v>1.9999999999527002E-3</v>
      </c>
      <c r="K9471" s="5">
        <v>2786.1379999999999</v>
      </c>
      <c r="L9471" s="5">
        <v>1.9999999999527002E-3</v>
      </c>
      <c r="M9471" t="str">
        <f>IF(ISERROR(VLOOKUP(A9471,'[1]Ecart validé'!$A:$A,1,FALSE)),Z9471,"Ecart Validé")</f>
        <v>valid</v>
      </c>
      <c r="R9471" t="s">
        <v>30</v>
      </c>
      <c r="X9471"/>
      <c r="Y9471"/>
      <c r="Z9471" t="s">
        <v>31</v>
      </c>
    </row>
    <row r="9472" spans="1:26" x14ac:dyDescent="0.3">
      <c r="A9472" t="s">
        <v>12083</v>
      </c>
      <c r="B9472" t="s">
        <v>3157</v>
      </c>
      <c r="C9472">
        <v>57732</v>
      </c>
      <c r="D9472" t="str">
        <f>+VLOOKUP(C9472,Param!K:L,2,FALSE)</f>
        <v>LAVAZZA PROFESSIONAL FRANCE</v>
      </c>
      <c r="E9472">
        <v>670002</v>
      </c>
      <c r="F9472" t="s">
        <v>8260</v>
      </c>
      <c r="G9472" t="s">
        <v>29</v>
      </c>
      <c r="H9472" s="5">
        <v>149</v>
      </c>
      <c r="I9472" s="5">
        <v>149</v>
      </c>
      <c r="J9472" s="5">
        <v>0</v>
      </c>
      <c r="K9472" s="5">
        <v>149</v>
      </c>
      <c r="L9472" s="5">
        <v>0</v>
      </c>
      <c r="M9472" t="str">
        <f>IF(ISERROR(VLOOKUP(A9472,'[1]Ecart validé'!$A:$A,1,FALSE)),Z9472,"Ecart Validé")</f>
        <v>valid</v>
      </c>
      <c r="R9472" t="s">
        <v>30</v>
      </c>
      <c r="X9472"/>
      <c r="Y9472"/>
      <c r="Z9472" t="s">
        <v>31</v>
      </c>
    </row>
    <row r="9473" spans="1:26" x14ac:dyDescent="0.3">
      <c r="A9473" t="s">
        <v>12084</v>
      </c>
      <c r="B9473" t="s">
        <v>3157</v>
      </c>
      <c r="C9473">
        <v>57732</v>
      </c>
      <c r="D9473" t="str">
        <f>+VLOOKUP(C9473,Param!K:L,2,FALSE)</f>
        <v>LAVAZZA PROFESSIONAL FRANCE</v>
      </c>
      <c r="E9473">
        <v>670002</v>
      </c>
      <c r="F9473" t="s">
        <v>8264</v>
      </c>
      <c r="G9473" t="s">
        <v>29</v>
      </c>
      <c r="H9473" s="5">
        <v>297.98</v>
      </c>
      <c r="I9473" s="5">
        <v>297.98050000000001</v>
      </c>
      <c r="J9473" s="5">
        <v>-4.9999999998817603E-4</v>
      </c>
      <c r="K9473" s="5">
        <v>297.98</v>
      </c>
      <c r="L9473" s="5">
        <v>0</v>
      </c>
      <c r="M9473" t="str">
        <f>IF(ISERROR(VLOOKUP(A9473,'[1]Ecart validé'!$A:$A,1,FALSE)),Z9473,"Ecart Validé")</f>
        <v>valid</v>
      </c>
      <c r="R9473" t="s">
        <v>30</v>
      </c>
      <c r="X9473"/>
      <c r="Y9473"/>
      <c r="Z9473" t="s">
        <v>31</v>
      </c>
    </row>
    <row r="9474" spans="1:26" x14ac:dyDescent="0.3">
      <c r="A9474" t="s">
        <v>12085</v>
      </c>
      <c r="B9474" t="s">
        <v>3157</v>
      </c>
      <c r="C9474">
        <v>57732</v>
      </c>
      <c r="D9474" t="str">
        <f>+VLOOKUP(C9474,Param!K:L,2,FALSE)</f>
        <v>LAVAZZA PROFESSIONAL FRANCE</v>
      </c>
      <c r="E9474">
        <v>670002</v>
      </c>
      <c r="F9474" t="s">
        <v>8266</v>
      </c>
      <c r="G9474" t="s">
        <v>29</v>
      </c>
      <c r="H9474" s="5">
        <v>450</v>
      </c>
      <c r="I9474" s="5">
        <v>450</v>
      </c>
      <c r="J9474" s="5">
        <v>0</v>
      </c>
      <c r="K9474" s="5">
        <v>450</v>
      </c>
      <c r="L9474" s="5">
        <v>0</v>
      </c>
      <c r="M9474" t="str">
        <f>IF(ISERROR(VLOOKUP(A9474,'[1]Ecart validé'!$A:$A,1,FALSE)),Z9474,"Ecart Validé")</f>
        <v>valid</v>
      </c>
      <c r="R9474" t="s">
        <v>30</v>
      </c>
      <c r="X9474"/>
      <c r="Y9474"/>
      <c r="Z9474" t="s">
        <v>31</v>
      </c>
    </row>
    <row r="9475" spans="1:26" x14ac:dyDescent="0.3">
      <c r="A9475" t="s">
        <v>12086</v>
      </c>
      <c r="B9475" t="s">
        <v>3157</v>
      </c>
      <c r="C9475">
        <v>264410</v>
      </c>
      <c r="D9475" t="str">
        <f>+VLOOKUP(C9475,Param!K:L,2,FALSE)</f>
        <v>CEMIS SYSTEME DE SECURITE INCENDIE</v>
      </c>
      <c r="E9475" t="s">
        <v>5666</v>
      </c>
      <c r="F9475" t="s">
        <v>8617</v>
      </c>
      <c r="G9475" t="s">
        <v>29</v>
      </c>
      <c r="H9475" s="5">
        <v>4208.05</v>
      </c>
      <c r="I9475" s="5">
        <v>4208.0536000000002</v>
      </c>
      <c r="J9475" s="5">
        <v>-3.6000000000058199E-3</v>
      </c>
      <c r="K9475" s="5">
        <v>4208.05</v>
      </c>
      <c r="L9475" s="5">
        <v>0</v>
      </c>
      <c r="M9475" t="str">
        <f>IF(ISERROR(VLOOKUP(A9475,'[1]Ecart validé'!$A:$A,1,FALSE)),Z9475,"Ecart Validé")</f>
        <v>valid</v>
      </c>
      <c r="R9475" t="s">
        <v>30</v>
      </c>
      <c r="X9475"/>
      <c r="Y9475"/>
      <c r="Z9475" t="s">
        <v>31</v>
      </c>
    </row>
    <row r="9476" spans="1:26" x14ac:dyDescent="0.3">
      <c r="A9476" t="s">
        <v>12087</v>
      </c>
      <c r="B9476" t="s">
        <v>3157</v>
      </c>
      <c r="C9476">
        <v>264410</v>
      </c>
      <c r="D9476" t="str">
        <f>+VLOOKUP(C9476,Param!K:L,2,FALSE)</f>
        <v>CEMIS SYSTEME DE SECURITE INCENDIE</v>
      </c>
      <c r="E9476" t="s">
        <v>5666</v>
      </c>
      <c r="F9476" t="s">
        <v>8260</v>
      </c>
      <c r="G9476" t="s">
        <v>29</v>
      </c>
      <c r="H9476" s="5">
        <v>9493.5499999999993</v>
      </c>
      <c r="I9476" s="5">
        <v>9493.5519999999997</v>
      </c>
      <c r="J9476" s="5">
        <v>-2.0000000004074502E-3</v>
      </c>
      <c r="K9476" s="5">
        <v>9493.5499999999993</v>
      </c>
      <c r="L9476" s="5">
        <v>0</v>
      </c>
      <c r="M9476" t="str">
        <f>IF(ISERROR(VLOOKUP(A9476,'[1]Ecart validé'!$A:$A,1,FALSE)),Z9476,"Ecart Validé")</f>
        <v>valid</v>
      </c>
      <c r="R9476" t="s">
        <v>30</v>
      </c>
      <c r="X9476"/>
      <c r="Y9476"/>
      <c r="Z9476" t="s">
        <v>31</v>
      </c>
    </row>
    <row r="9477" spans="1:26" x14ac:dyDescent="0.3">
      <c r="A9477" t="s">
        <v>12088</v>
      </c>
      <c r="B9477" t="s">
        <v>3157</v>
      </c>
      <c r="C9477">
        <v>264410</v>
      </c>
      <c r="D9477" t="str">
        <f>+VLOOKUP(C9477,Param!K:L,2,FALSE)</f>
        <v>CEMIS SYSTEME DE SECURITE INCENDIE</v>
      </c>
      <c r="E9477" t="s">
        <v>5666</v>
      </c>
      <c r="F9477" t="s">
        <v>8262</v>
      </c>
      <c r="G9477" t="s">
        <v>29</v>
      </c>
      <c r="H9477" s="5">
        <v>6455.23</v>
      </c>
      <c r="I9477" s="5">
        <v>6455.2308000000003</v>
      </c>
      <c r="J9477" s="5">
        <v>-8.0000000070867795E-4</v>
      </c>
      <c r="K9477" s="5">
        <v>6455.23</v>
      </c>
      <c r="L9477" s="5">
        <v>0</v>
      </c>
      <c r="M9477" t="str">
        <f>IF(ISERROR(VLOOKUP(A9477,'[1]Ecart validé'!$A:$A,1,FALSE)),Z9477,"Ecart Validé")</f>
        <v>valid</v>
      </c>
      <c r="R9477" t="s">
        <v>30</v>
      </c>
      <c r="X9477"/>
      <c r="Y9477"/>
      <c r="Z9477" t="s">
        <v>31</v>
      </c>
    </row>
    <row r="9478" spans="1:26" x14ac:dyDescent="0.3">
      <c r="A9478" t="s">
        <v>12089</v>
      </c>
      <c r="B9478" t="s">
        <v>3157</v>
      </c>
      <c r="C9478">
        <v>264410</v>
      </c>
      <c r="D9478" t="str">
        <f>+VLOOKUP(C9478,Param!K:L,2,FALSE)</f>
        <v>CEMIS SYSTEME DE SECURITE INCENDIE</v>
      </c>
      <c r="E9478" t="s">
        <v>5666</v>
      </c>
      <c r="F9478" t="s">
        <v>8264</v>
      </c>
      <c r="G9478" t="s">
        <v>29</v>
      </c>
      <c r="H9478" s="5">
        <v>7795.56</v>
      </c>
      <c r="I9478" s="5">
        <v>7795.5559999999996</v>
      </c>
      <c r="J9478" s="5">
        <v>4.0000000008149003E-3</v>
      </c>
      <c r="K9478" s="5">
        <v>7795.56</v>
      </c>
      <c r="L9478" s="5">
        <v>0</v>
      </c>
      <c r="M9478" t="str">
        <f>IF(ISERROR(VLOOKUP(A9478,'[1]Ecart validé'!$A:$A,1,FALSE)),Z9478,"Ecart Validé")</f>
        <v>valid</v>
      </c>
      <c r="R9478" t="s">
        <v>30</v>
      </c>
      <c r="X9478"/>
      <c r="Y9478"/>
      <c r="Z9478" t="s">
        <v>31</v>
      </c>
    </row>
    <row r="9479" spans="1:26" ht="86.4" x14ac:dyDescent="0.3">
      <c r="A9479" t="s">
        <v>12090</v>
      </c>
      <c r="B9479" t="s">
        <v>3157</v>
      </c>
      <c r="C9479">
        <v>264410</v>
      </c>
      <c r="D9479" t="str">
        <f>+VLOOKUP(C9479,Param!K:L,2,FALSE)</f>
        <v>CEMIS SYSTEME DE SECURITE INCENDIE</v>
      </c>
      <c r="E9479" t="s">
        <v>5666</v>
      </c>
      <c r="F9479" t="s">
        <v>8266</v>
      </c>
      <c r="G9479" t="s">
        <v>29</v>
      </c>
      <c r="H9479" s="5">
        <v>10939.68</v>
      </c>
      <c r="I9479" s="5">
        <v>10939.680399999999</v>
      </c>
      <c r="J9479" s="5">
        <v>-3.9999999899009697E-4</v>
      </c>
      <c r="K9479" s="5">
        <v>10939.68</v>
      </c>
      <c r="L9479" s="5">
        <v>0</v>
      </c>
      <c r="M9479" t="str">
        <f>IF(ISERROR(VLOOKUP(A9479,'[1]Ecart validé'!$A:$A,1,FALSE)),Z9479,"Ecart Validé")</f>
        <v>valid</v>
      </c>
      <c r="R9479" t="s">
        <v>30</v>
      </c>
      <c r="S9479" t="s">
        <v>42</v>
      </c>
      <c r="T9479" t="s">
        <v>325</v>
      </c>
      <c r="U9479" s="13" t="s">
        <v>12091</v>
      </c>
      <c r="V9479" t="s">
        <v>45</v>
      </c>
      <c r="X9479"/>
      <c r="Y9479"/>
      <c r="Z9479" t="s">
        <v>31</v>
      </c>
    </row>
    <row r="9480" spans="1:26" x14ac:dyDescent="0.3">
      <c r="A9480" t="s">
        <v>12092</v>
      </c>
      <c r="B9480" t="s">
        <v>3157</v>
      </c>
      <c r="C9480">
        <v>264410</v>
      </c>
      <c r="D9480" t="str">
        <f>+VLOOKUP(C9480,Param!K:L,2,FALSE)</f>
        <v>CEMIS SYSTEME DE SECURITE INCENDIE</v>
      </c>
      <c r="E9480" t="s">
        <v>5671</v>
      </c>
      <c r="F9480" t="s">
        <v>8617</v>
      </c>
      <c r="G9480" t="s">
        <v>29</v>
      </c>
      <c r="H9480" s="5">
        <v>17741.11</v>
      </c>
      <c r="I9480" s="5">
        <v>17741.114399999999</v>
      </c>
      <c r="J9480" s="5">
        <v>-4.3999999979860097E-3</v>
      </c>
      <c r="K9480" s="5">
        <v>17741.11</v>
      </c>
      <c r="L9480" s="5">
        <v>0</v>
      </c>
      <c r="M9480" t="str">
        <f>IF(ISERROR(VLOOKUP(A9480,'[1]Ecart validé'!$A:$A,1,FALSE)),Z9480,"Ecart Validé")</f>
        <v>valid</v>
      </c>
      <c r="R9480" t="s">
        <v>30</v>
      </c>
      <c r="X9480"/>
      <c r="Y9480"/>
      <c r="Z9480" t="s">
        <v>31</v>
      </c>
    </row>
    <row r="9481" spans="1:26" x14ac:dyDescent="0.3">
      <c r="A9481" t="s">
        <v>12093</v>
      </c>
      <c r="B9481" t="s">
        <v>3157</v>
      </c>
      <c r="C9481">
        <v>264410</v>
      </c>
      <c r="D9481" t="str">
        <f>+VLOOKUP(C9481,Param!K:L,2,FALSE)</f>
        <v>CEMIS SYSTEME DE SECURITE INCENDIE</v>
      </c>
      <c r="E9481" t="s">
        <v>5671</v>
      </c>
      <c r="F9481" t="s">
        <v>8260</v>
      </c>
      <c r="G9481" t="s">
        <v>29</v>
      </c>
      <c r="H9481" s="5">
        <v>8177.03</v>
      </c>
      <c r="I9481" s="5">
        <v>8177.0284000000001</v>
      </c>
      <c r="J9481" s="5">
        <v>1.59999999959836E-3</v>
      </c>
      <c r="K9481" s="5">
        <v>8177.03</v>
      </c>
      <c r="L9481" s="5">
        <v>0</v>
      </c>
      <c r="M9481" t="str">
        <f>IF(ISERROR(VLOOKUP(A9481,'[1]Ecart validé'!$A:$A,1,FALSE)),Z9481,"Ecart Validé")</f>
        <v>valid</v>
      </c>
      <c r="R9481" t="s">
        <v>30</v>
      </c>
      <c r="X9481"/>
      <c r="Y9481"/>
      <c r="Z9481" t="s">
        <v>31</v>
      </c>
    </row>
    <row r="9482" spans="1:26" x14ac:dyDescent="0.3">
      <c r="A9482" t="s">
        <v>12094</v>
      </c>
      <c r="B9482" t="s">
        <v>3157</v>
      </c>
      <c r="C9482">
        <v>264410</v>
      </c>
      <c r="D9482" t="str">
        <f>+VLOOKUP(C9482,Param!K:L,2,FALSE)</f>
        <v>CEMIS SYSTEME DE SECURITE INCENDIE</v>
      </c>
      <c r="E9482" t="s">
        <v>5671</v>
      </c>
      <c r="F9482" t="s">
        <v>8262</v>
      </c>
      <c r="G9482" t="s">
        <v>29</v>
      </c>
      <c r="H9482" s="5">
        <v>3785.18</v>
      </c>
      <c r="I9482" s="5">
        <v>3785.1763999999998</v>
      </c>
      <c r="J9482" s="5">
        <v>3.6000000000058199E-3</v>
      </c>
      <c r="K9482" s="5">
        <v>3785.18</v>
      </c>
      <c r="L9482" s="5">
        <v>0</v>
      </c>
      <c r="M9482" t="str">
        <f>IF(ISERROR(VLOOKUP(A9482,'[1]Ecart validé'!$A:$A,1,FALSE)),Z9482,"Ecart Validé")</f>
        <v>valid</v>
      </c>
      <c r="R9482" t="s">
        <v>30</v>
      </c>
      <c r="X9482"/>
      <c r="Y9482"/>
      <c r="Z9482" t="s">
        <v>31</v>
      </c>
    </row>
    <row r="9483" spans="1:26" x14ac:dyDescent="0.3">
      <c r="A9483" t="s">
        <v>12095</v>
      </c>
      <c r="B9483" t="s">
        <v>3157</v>
      </c>
      <c r="C9483">
        <v>264410</v>
      </c>
      <c r="D9483" t="str">
        <f>+VLOOKUP(C9483,Param!K:L,2,FALSE)</f>
        <v>CEMIS SYSTEME DE SECURITE INCENDIE</v>
      </c>
      <c r="E9483" t="s">
        <v>5671</v>
      </c>
      <c r="F9483" t="s">
        <v>8264</v>
      </c>
      <c r="G9483" t="s">
        <v>29</v>
      </c>
      <c r="H9483" s="5">
        <v>7479.61</v>
      </c>
      <c r="I9483" s="5">
        <v>7479.6144000000004</v>
      </c>
      <c r="J9483" s="5">
        <v>-4.4000000007144904E-3</v>
      </c>
      <c r="K9483" s="5">
        <v>7479.61</v>
      </c>
      <c r="L9483" s="5">
        <v>0</v>
      </c>
      <c r="M9483" t="str">
        <f>IF(ISERROR(VLOOKUP(A9483,'[1]Ecart validé'!$A:$A,1,FALSE)),Z9483,"Ecart Validé")</f>
        <v>valid</v>
      </c>
      <c r="R9483" t="s">
        <v>30</v>
      </c>
      <c r="X9483"/>
      <c r="Y9483"/>
      <c r="Z9483" t="s">
        <v>31</v>
      </c>
    </row>
    <row r="9484" spans="1:26" x14ac:dyDescent="0.3">
      <c r="A9484" t="s">
        <v>12096</v>
      </c>
      <c r="B9484" t="s">
        <v>3157</v>
      </c>
      <c r="C9484">
        <v>264410</v>
      </c>
      <c r="D9484" t="str">
        <f>+VLOOKUP(C9484,Param!K:L,2,FALSE)</f>
        <v>CEMIS SYSTEME DE SECURITE INCENDIE</v>
      </c>
      <c r="E9484" t="s">
        <v>5671</v>
      </c>
      <c r="F9484" t="s">
        <v>8266</v>
      </c>
      <c r="G9484" t="s">
        <v>29</v>
      </c>
      <c r="H9484" s="5">
        <v>13785.71</v>
      </c>
      <c r="I9484" s="5">
        <v>13785.705599999999</v>
      </c>
      <c r="J9484" s="5">
        <v>4.399999999805E-3</v>
      </c>
      <c r="K9484" s="5">
        <v>13785.71</v>
      </c>
      <c r="L9484" s="5">
        <v>0</v>
      </c>
      <c r="M9484" t="str">
        <f>IF(ISERROR(VLOOKUP(A9484,'[1]Ecart validé'!$A:$A,1,FALSE)),Z9484,"Ecart Validé")</f>
        <v>valid</v>
      </c>
      <c r="R9484" t="s">
        <v>30</v>
      </c>
      <c r="X9484"/>
      <c r="Y9484"/>
      <c r="Z9484" t="s">
        <v>31</v>
      </c>
    </row>
    <row r="9485" spans="1:26" x14ac:dyDescent="0.3">
      <c r="A9485" t="s">
        <v>12097</v>
      </c>
      <c r="B9485" t="s">
        <v>3157</v>
      </c>
      <c r="C9485">
        <v>46048</v>
      </c>
      <c r="D9485" t="str">
        <f>+VLOOKUP(C9485,Param!K:L,2,FALSE)</f>
        <v>LES JARDINS DE GALLY</v>
      </c>
      <c r="E9485">
        <v>2489071</v>
      </c>
      <c r="F9485" t="s">
        <v>8617</v>
      </c>
      <c r="G9485" t="s">
        <v>29</v>
      </c>
      <c r="H9485" s="5">
        <v>1801.34</v>
      </c>
      <c r="I9485" s="5">
        <v>1801.3404</v>
      </c>
      <c r="J9485" s="5">
        <v>-4.0000000012696503E-4</v>
      </c>
      <c r="K9485" s="5">
        <v>1801.34</v>
      </c>
      <c r="L9485" s="5">
        <v>0</v>
      </c>
      <c r="M9485" t="str">
        <f>IF(ISERROR(VLOOKUP(A9485,'[1]Ecart validé'!$A:$A,1,FALSE)),Z9485,"Ecart Validé")</f>
        <v>valid</v>
      </c>
      <c r="R9485" t="s">
        <v>30</v>
      </c>
      <c r="X9485"/>
      <c r="Y9485"/>
      <c r="Z9485" t="s">
        <v>31</v>
      </c>
    </row>
    <row r="9486" spans="1:26" x14ac:dyDescent="0.3">
      <c r="A9486" t="s">
        <v>12098</v>
      </c>
      <c r="B9486" t="s">
        <v>3157</v>
      </c>
      <c r="C9486">
        <v>46048</v>
      </c>
      <c r="D9486" t="str">
        <f>+VLOOKUP(C9486,Param!K:L,2,FALSE)</f>
        <v>LES JARDINS DE GALLY</v>
      </c>
      <c r="E9486">
        <v>2489071</v>
      </c>
      <c r="F9486" t="s">
        <v>8260</v>
      </c>
      <c r="G9486" t="s">
        <v>29</v>
      </c>
      <c r="H9486" s="5">
        <v>6055.56</v>
      </c>
      <c r="I9486" s="5">
        <v>6055.5551999999998</v>
      </c>
      <c r="J9486" s="5">
        <v>4.80000000061409E-3</v>
      </c>
      <c r="K9486" s="5">
        <v>6055.56</v>
      </c>
      <c r="L9486" s="5">
        <v>0</v>
      </c>
      <c r="M9486" t="str">
        <f>IF(ISERROR(VLOOKUP(A9486,'[1]Ecart validé'!$A:$A,1,FALSE)),Z9486,"Ecart Validé")</f>
        <v>valid</v>
      </c>
      <c r="R9486" t="s">
        <v>30</v>
      </c>
      <c r="X9486"/>
      <c r="Y9486"/>
      <c r="Z9486" t="s">
        <v>31</v>
      </c>
    </row>
    <row r="9487" spans="1:26" x14ac:dyDescent="0.3">
      <c r="A9487" t="s">
        <v>12099</v>
      </c>
      <c r="B9487" t="s">
        <v>3157</v>
      </c>
      <c r="C9487">
        <v>46048</v>
      </c>
      <c r="D9487" t="str">
        <f>+VLOOKUP(C9487,Param!K:L,2,FALSE)</f>
        <v>LES JARDINS DE GALLY</v>
      </c>
      <c r="E9487">
        <v>2489071</v>
      </c>
      <c r="F9487" t="s">
        <v>8262</v>
      </c>
      <c r="G9487" t="s">
        <v>29</v>
      </c>
      <c r="H9487" s="5">
        <v>8643.57</v>
      </c>
      <c r="I9487" s="5">
        <v>8643.5704000000005</v>
      </c>
      <c r="J9487" s="5">
        <v>-4.00000000809086E-4</v>
      </c>
      <c r="K9487" s="5">
        <v>8643.57</v>
      </c>
      <c r="L9487" s="5">
        <v>0</v>
      </c>
      <c r="M9487" t="str">
        <f>IF(ISERROR(VLOOKUP(A9487,'[1]Ecart validé'!$A:$A,1,FALSE)),Z9487,"Ecart Validé")</f>
        <v>valid</v>
      </c>
      <c r="R9487" t="s">
        <v>30</v>
      </c>
      <c r="X9487"/>
      <c r="Y9487"/>
      <c r="Z9487" t="s">
        <v>31</v>
      </c>
    </row>
    <row r="9488" spans="1:26" x14ac:dyDescent="0.3">
      <c r="A9488" t="s">
        <v>12100</v>
      </c>
      <c r="B9488" t="s">
        <v>3157</v>
      </c>
      <c r="C9488">
        <v>46048</v>
      </c>
      <c r="D9488" t="str">
        <f>+VLOOKUP(C9488,Param!K:L,2,FALSE)</f>
        <v>LES JARDINS DE GALLY</v>
      </c>
      <c r="E9488">
        <v>2489071</v>
      </c>
      <c r="F9488" t="s">
        <v>8264</v>
      </c>
      <c r="G9488" t="s">
        <v>29</v>
      </c>
      <c r="H9488" s="5">
        <v>7346.03</v>
      </c>
      <c r="I9488" s="5">
        <v>7346.0356000000002</v>
      </c>
      <c r="J9488" s="5">
        <v>-5.6000000004132701E-3</v>
      </c>
      <c r="K9488" s="5">
        <v>7346.03</v>
      </c>
      <c r="L9488" s="5">
        <v>0</v>
      </c>
      <c r="M9488" t="str">
        <f>IF(ISERROR(VLOOKUP(A9488,'[1]Ecart validé'!$A:$A,1,FALSE)),Z9488,"Ecart Validé")</f>
        <v>valid</v>
      </c>
      <c r="R9488" t="s">
        <v>30</v>
      </c>
      <c r="X9488"/>
      <c r="Y9488"/>
      <c r="Z9488" t="s">
        <v>31</v>
      </c>
    </row>
    <row r="9489" spans="1:26" x14ac:dyDescent="0.3">
      <c r="A9489" t="s">
        <v>12101</v>
      </c>
      <c r="B9489" t="s">
        <v>3157</v>
      </c>
      <c r="C9489">
        <v>46048</v>
      </c>
      <c r="D9489" t="str">
        <f>+VLOOKUP(C9489,Param!K:L,2,FALSE)</f>
        <v>LES JARDINS DE GALLY</v>
      </c>
      <c r="E9489">
        <v>2489071</v>
      </c>
      <c r="F9489" t="s">
        <v>8266</v>
      </c>
      <c r="G9489" t="s">
        <v>29</v>
      </c>
      <c r="H9489" s="5">
        <v>8996.9599999999991</v>
      </c>
      <c r="I9489" s="5">
        <v>8996.9513999999999</v>
      </c>
      <c r="J9489" s="5">
        <v>8.5999999992054602E-3</v>
      </c>
      <c r="K9489" s="5">
        <v>8996.9599999999991</v>
      </c>
      <c r="L9489" s="5">
        <v>0</v>
      </c>
      <c r="M9489" t="str">
        <f>IF(ISERROR(VLOOKUP(A9489,'[1]Ecart validé'!$A:$A,1,FALSE)),Z9489,"Ecart Validé")</f>
        <v>valid</v>
      </c>
      <c r="R9489" t="s">
        <v>30</v>
      </c>
      <c r="X9489"/>
      <c r="Y9489"/>
      <c r="Z9489" t="s">
        <v>31</v>
      </c>
    </row>
    <row r="9490" spans="1:26" x14ac:dyDescent="0.3">
      <c r="A9490" t="s">
        <v>12102</v>
      </c>
      <c r="B9490" t="s">
        <v>3157</v>
      </c>
      <c r="C9490">
        <v>43538</v>
      </c>
      <c r="D9490" t="str">
        <f>+VLOOKUP(C9490,Param!K:L,2,FALSE)</f>
        <v>MANPOWER FRANCE</v>
      </c>
      <c r="E9490">
        <v>901005</v>
      </c>
      <c r="F9490" t="s">
        <v>8617</v>
      </c>
      <c r="G9490" t="s">
        <v>29</v>
      </c>
      <c r="H9490" s="5">
        <v>2803.48</v>
      </c>
      <c r="I9490" s="5">
        <v>2803.4801000000002</v>
      </c>
      <c r="J9490" s="5">
        <v>-1.00000000202271E-4</v>
      </c>
      <c r="K9490" s="5">
        <v>2803.48</v>
      </c>
      <c r="L9490" s="5">
        <v>0</v>
      </c>
      <c r="M9490" t="str">
        <f>IF(ISERROR(VLOOKUP(A9490,'[1]Ecart validé'!$A:$A,1,FALSE)),Z9490,"Ecart Validé")</f>
        <v>valid</v>
      </c>
      <c r="R9490" t="s">
        <v>30</v>
      </c>
      <c r="X9490"/>
      <c r="Y9490"/>
      <c r="Z9490" t="s">
        <v>31</v>
      </c>
    </row>
    <row r="9491" spans="1:26" x14ac:dyDescent="0.3">
      <c r="A9491" t="s">
        <v>12103</v>
      </c>
      <c r="B9491" t="s">
        <v>3157</v>
      </c>
      <c r="C9491">
        <v>43538</v>
      </c>
      <c r="D9491" t="str">
        <f>+VLOOKUP(C9491,Param!K:L,2,FALSE)</f>
        <v>MANPOWER FRANCE</v>
      </c>
      <c r="E9491">
        <v>901005</v>
      </c>
      <c r="F9491" t="s">
        <v>8260</v>
      </c>
      <c r="G9491" t="s">
        <v>29</v>
      </c>
      <c r="H9491" s="5">
        <v>877.49</v>
      </c>
      <c r="I9491" s="5">
        <v>877.49419999999998</v>
      </c>
      <c r="J9491" s="5">
        <v>-4.1999999999688901E-3</v>
      </c>
      <c r="K9491" s="5">
        <v>877.49</v>
      </c>
      <c r="L9491" s="5">
        <v>0</v>
      </c>
      <c r="M9491" t="str">
        <f>IF(ISERROR(VLOOKUP(A9491,'[1]Ecart validé'!$A:$A,1,FALSE)),Z9491,"Ecart Validé")</f>
        <v>valid</v>
      </c>
      <c r="R9491" t="s">
        <v>30</v>
      </c>
      <c r="X9491"/>
      <c r="Y9491"/>
      <c r="Z9491" t="s">
        <v>31</v>
      </c>
    </row>
    <row r="9492" spans="1:26" x14ac:dyDescent="0.3">
      <c r="A9492" t="s">
        <v>12104</v>
      </c>
      <c r="B9492" t="s">
        <v>3157</v>
      </c>
      <c r="C9492">
        <v>43538</v>
      </c>
      <c r="D9492" t="str">
        <f>+VLOOKUP(C9492,Param!K:L,2,FALSE)</f>
        <v>MANPOWER FRANCE</v>
      </c>
      <c r="E9492">
        <v>901005</v>
      </c>
      <c r="F9492" t="s">
        <v>8262</v>
      </c>
      <c r="G9492" t="s">
        <v>29</v>
      </c>
      <c r="H9492" s="5">
        <v>2299.91</v>
      </c>
      <c r="I9492" s="5">
        <v>2299.9135000000001</v>
      </c>
      <c r="J9492" s="5">
        <v>-3.50000000025829E-3</v>
      </c>
      <c r="K9492" s="5">
        <v>2299.91</v>
      </c>
      <c r="L9492" s="5">
        <v>0</v>
      </c>
      <c r="M9492" t="str">
        <f>IF(ISERROR(VLOOKUP(A9492,'[1]Ecart validé'!$A:$A,1,FALSE)),Z9492,"Ecart Validé")</f>
        <v>valid</v>
      </c>
      <c r="R9492" t="s">
        <v>30</v>
      </c>
      <c r="X9492"/>
      <c r="Y9492"/>
      <c r="Z9492" t="s">
        <v>31</v>
      </c>
    </row>
    <row r="9493" spans="1:26" x14ac:dyDescent="0.3">
      <c r="A9493" t="s">
        <v>12105</v>
      </c>
      <c r="B9493" t="s">
        <v>3157</v>
      </c>
      <c r="C9493">
        <v>43538</v>
      </c>
      <c r="D9493" t="str">
        <f>+VLOOKUP(C9493,Param!K:L,2,FALSE)</f>
        <v>MANPOWER FRANCE</v>
      </c>
      <c r="E9493">
        <v>901005</v>
      </c>
      <c r="F9493" t="s">
        <v>8264</v>
      </c>
      <c r="G9493" t="s">
        <v>29</v>
      </c>
      <c r="H9493" s="5">
        <v>8511.02</v>
      </c>
      <c r="I9493" s="5">
        <v>8511.0233000000007</v>
      </c>
      <c r="J9493" s="5">
        <v>-3.3000000003085002E-3</v>
      </c>
      <c r="K9493" s="5">
        <v>8511.02</v>
      </c>
      <c r="L9493" s="5">
        <v>0</v>
      </c>
      <c r="M9493" t="str">
        <f>IF(ISERROR(VLOOKUP(A9493,'[1]Ecart validé'!$A:$A,1,FALSE)),Z9493,"Ecart Validé")</f>
        <v>valid</v>
      </c>
      <c r="R9493" t="s">
        <v>30</v>
      </c>
      <c r="X9493"/>
      <c r="Y9493"/>
      <c r="Z9493" t="s">
        <v>31</v>
      </c>
    </row>
    <row r="9494" spans="1:26" x14ac:dyDescent="0.3">
      <c r="A9494" t="s">
        <v>12106</v>
      </c>
      <c r="B9494" t="s">
        <v>3157</v>
      </c>
      <c r="C9494">
        <v>43538</v>
      </c>
      <c r="D9494" t="str">
        <f>+VLOOKUP(C9494,Param!K:L,2,FALSE)</f>
        <v>MANPOWER FRANCE</v>
      </c>
      <c r="E9494">
        <v>901005</v>
      </c>
      <c r="F9494" t="s">
        <v>8266</v>
      </c>
      <c r="G9494" t="s">
        <v>29</v>
      </c>
      <c r="H9494" s="5">
        <v>5582.08</v>
      </c>
      <c r="I9494" s="5">
        <v>5582.0861000000004</v>
      </c>
      <c r="J9494" s="5">
        <v>-6.10000000051513E-3</v>
      </c>
      <c r="K9494" s="5">
        <v>5582.08</v>
      </c>
      <c r="L9494" s="5">
        <v>0</v>
      </c>
      <c r="M9494" t="str">
        <f>IF(ISERROR(VLOOKUP(A9494,'[1]Ecart validé'!$A:$A,1,FALSE)),Z9494,"Ecart Validé")</f>
        <v>valid</v>
      </c>
      <c r="R9494" t="s">
        <v>30</v>
      </c>
      <c r="X9494"/>
      <c r="Y9494"/>
      <c r="Z9494" t="s">
        <v>31</v>
      </c>
    </row>
    <row r="9495" spans="1:26" x14ac:dyDescent="0.3">
      <c r="A9495" t="s">
        <v>12107</v>
      </c>
      <c r="B9495" t="s">
        <v>3157</v>
      </c>
      <c r="C9495">
        <v>65097</v>
      </c>
      <c r="D9495" t="str">
        <f>+VLOOKUP(C9495,Param!K:L,2,FALSE)</f>
        <v>BLANCHISSERIE VAL NEIGE</v>
      </c>
      <c r="E9495">
        <v>390093</v>
      </c>
      <c r="F9495" t="s">
        <v>8260</v>
      </c>
      <c r="G9495" t="s">
        <v>29</v>
      </c>
      <c r="H9495" s="5">
        <v>563.26</v>
      </c>
      <c r="I9495" s="5">
        <v>563.255</v>
      </c>
      <c r="J9495" s="5">
        <v>4.9999999999954499E-3</v>
      </c>
      <c r="K9495" s="5">
        <v>563.26</v>
      </c>
      <c r="L9495" s="5">
        <v>0</v>
      </c>
      <c r="M9495" t="str">
        <f>IF(ISERROR(VLOOKUP(A9495,'[1]Ecart validé'!$A:$A,1,FALSE)),Z9495,"Ecart Validé")</f>
        <v>valid</v>
      </c>
      <c r="R9495" t="s">
        <v>30</v>
      </c>
      <c r="X9495"/>
      <c r="Y9495"/>
      <c r="Z9495" t="s">
        <v>31</v>
      </c>
    </row>
    <row r="9496" spans="1:26" x14ac:dyDescent="0.3">
      <c r="A9496" t="s">
        <v>12108</v>
      </c>
      <c r="B9496" t="s">
        <v>3157</v>
      </c>
      <c r="C9496">
        <v>65097</v>
      </c>
      <c r="D9496" t="str">
        <f>+VLOOKUP(C9496,Param!K:L,2,FALSE)</f>
        <v>BLANCHISSERIE VAL NEIGE</v>
      </c>
      <c r="E9496">
        <v>390093</v>
      </c>
      <c r="F9496" t="s">
        <v>8262</v>
      </c>
      <c r="G9496" t="s">
        <v>29</v>
      </c>
      <c r="H9496" s="5">
        <v>1708.67</v>
      </c>
      <c r="I9496" s="5">
        <v>1708.6695</v>
      </c>
      <c r="J9496" s="5">
        <v>5.0000000010186297E-4</v>
      </c>
      <c r="K9496" s="5">
        <v>1708.67</v>
      </c>
      <c r="L9496" s="5">
        <v>0</v>
      </c>
      <c r="M9496" t="str">
        <f>IF(ISERROR(VLOOKUP(A9496,'[1]Ecart validé'!$A:$A,1,FALSE)),Z9496,"Ecart Validé")</f>
        <v>valid</v>
      </c>
      <c r="R9496" t="s">
        <v>30</v>
      </c>
      <c r="X9496"/>
      <c r="Y9496"/>
      <c r="Z9496" t="s">
        <v>31</v>
      </c>
    </row>
    <row r="9497" spans="1:26" x14ac:dyDescent="0.3">
      <c r="A9497" t="s">
        <v>12109</v>
      </c>
      <c r="B9497" t="s">
        <v>3157</v>
      </c>
      <c r="C9497">
        <v>65097</v>
      </c>
      <c r="D9497" t="str">
        <f>+VLOOKUP(C9497,Param!K:L,2,FALSE)</f>
        <v>BLANCHISSERIE VAL NEIGE</v>
      </c>
      <c r="E9497">
        <v>390093</v>
      </c>
      <c r="F9497" t="s">
        <v>8264</v>
      </c>
      <c r="G9497" t="s">
        <v>29</v>
      </c>
      <c r="H9497" s="5">
        <v>1319.3</v>
      </c>
      <c r="I9497" s="5">
        <v>1319.3033</v>
      </c>
      <c r="J9497" s="5">
        <v>-3.30000000008112E-3</v>
      </c>
      <c r="K9497" s="5">
        <v>1319.3</v>
      </c>
      <c r="L9497" s="5">
        <v>0</v>
      </c>
      <c r="M9497" t="str">
        <f>IF(ISERROR(VLOOKUP(A9497,'[1]Ecart validé'!$A:$A,1,FALSE)),Z9497,"Ecart Validé")</f>
        <v>valid</v>
      </c>
      <c r="R9497" t="s">
        <v>30</v>
      </c>
      <c r="X9497"/>
      <c r="Y9497"/>
      <c r="Z9497" t="s">
        <v>31</v>
      </c>
    </row>
    <row r="9498" spans="1:26" x14ac:dyDescent="0.3">
      <c r="A9498" t="s">
        <v>12110</v>
      </c>
      <c r="B9498" t="s">
        <v>3157</v>
      </c>
      <c r="C9498">
        <v>65097</v>
      </c>
      <c r="D9498" t="str">
        <f>+VLOOKUP(C9498,Param!K:L,2,FALSE)</f>
        <v>BLANCHISSERIE VAL NEIGE</v>
      </c>
      <c r="E9498">
        <v>390093</v>
      </c>
      <c r="F9498" t="s">
        <v>8266</v>
      </c>
      <c r="G9498" t="s">
        <v>29</v>
      </c>
      <c r="H9498" s="5">
        <v>1221.3599999999999</v>
      </c>
      <c r="I9498" s="5">
        <v>1221.3588999999999</v>
      </c>
      <c r="J9498" s="5">
        <v>1.09999999995125E-3</v>
      </c>
      <c r="K9498" s="5">
        <v>1221.3599999999999</v>
      </c>
      <c r="L9498" s="5">
        <v>0</v>
      </c>
      <c r="M9498" t="str">
        <f>IF(ISERROR(VLOOKUP(A9498,'[1]Ecart validé'!$A:$A,1,FALSE)),Z9498,"Ecart Validé")</f>
        <v>valid</v>
      </c>
      <c r="R9498" t="s">
        <v>30</v>
      </c>
      <c r="X9498"/>
      <c r="Y9498"/>
      <c r="Z9498" t="s">
        <v>31</v>
      </c>
    </row>
    <row r="9499" spans="1:26" x14ac:dyDescent="0.3">
      <c r="A9499" t="s">
        <v>12111</v>
      </c>
      <c r="B9499" t="s">
        <v>3157</v>
      </c>
      <c r="C9499">
        <v>43542</v>
      </c>
      <c r="D9499" t="str">
        <f>+VLOOKUP(C9499,Param!K:L,2,FALSE)</f>
        <v>FRANCE BOISSONS</v>
      </c>
      <c r="E9499">
        <v>20109</v>
      </c>
      <c r="F9499" t="s">
        <v>8617</v>
      </c>
      <c r="G9499" t="s">
        <v>29</v>
      </c>
      <c r="H9499" s="5">
        <v>31306.1</v>
      </c>
      <c r="I9499" s="5">
        <v>31306.1</v>
      </c>
      <c r="J9499" s="5">
        <v>0</v>
      </c>
      <c r="K9499" s="5">
        <v>31306.1</v>
      </c>
      <c r="L9499" s="5">
        <v>0</v>
      </c>
      <c r="M9499" t="str">
        <f>IF(ISERROR(VLOOKUP(A9499,'[1]Ecart validé'!$A:$A,1,FALSE)),Z9499,"Ecart Validé")</f>
        <v>valid</v>
      </c>
      <c r="R9499" t="s">
        <v>30</v>
      </c>
      <c r="X9499"/>
      <c r="Y9499"/>
      <c r="Z9499" t="s">
        <v>31</v>
      </c>
    </row>
    <row r="9500" spans="1:26" x14ac:dyDescent="0.3">
      <c r="A9500" t="s">
        <v>12112</v>
      </c>
      <c r="B9500" t="s">
        <v>3157</v>
      </c>
      <c r="C9500">
        <v>43542</v>
      </c>
      <c r="D9500" t="str">
        <f>+VLOOKUP(C9500,Param!K:L,2,FALSE)</f>
        <v>FRANCE BOISSONS</v>
      </c>
      <c r="E9500">
        <v>20109</v>
      </c>
      <c r="F9500" t="s">
        <v>8260</v>
      </c>
      <c r="G9500" t="s">
        <v>29</v>
      </c>
      <c r="H9500" s="5">
        <v>89473.04</v>
      </c>
      <c r="I9500" s="5">
        <v>89473.040299999993</v>
      </c>
      <c r="J9500" s="5">
        <v>-2.9999999969732E-4</v>
      </c>
      <c r="K9500" s="5">
        <v>89473.04</v>
      </c>
      <c r="L9500" s="5">
        <v>0</v>
      </c>
      <c r="M9500" t="str">
        <f>IF(ISERROR(VLOOKUP(A9500,'[1]Ecart validé'!$A:$A,1,FALSE)),Z9500,"Ecart Validé")</f>
        <v>valid</v>
      </c>
      <c r="R9500" t="s">
        <v>30</v>
      </c>
      <c r="X9500"/>
      <c r="Y9500"/>
      <c r="Z9500" t="s">
        <v>31</v>
      </c>
    </row>
    <row r="9501" spans="1:26" x14ac:dyDescent="0.3">
      <c r="A9501" t="s">
        <v>12113</v>
      </c>
      <c r="B9501" t="s">
        <v>3157</v>
      </c>
      <c r="C9501">
        <v>43542</v>
      </c>
      <c r="D9501" t="str">
        <f>+VLOOKUP(C9501,Param!K:L,2,FALSE)</f>
        <v>FRANCE BOISSONS</v>
      </c>
      <c r="E9501">
        <v>20109</v>
      </c>
      <c r="F9501" t="s">
        <v>8262</v>
      </c>
      <c r="G9501" t="s">
        <v>29</v>
      </c>
      <c r="H9501" s="5">
        <v>216588.29</v>
      </c>
      <c r="I9501" s="5">
        <v>216588.29079999999</v>
      </c>
      <c r="J9501" s="5">
        <v>-7.9999997979030002E-4</v>
      </c>
      <c r="K9501" s="5">
        <v>216588.29</v>
      </c>
      <c r="L9501" s="5">
        <v>0</v>
      </c>
      <c r="M9501" t="str">
        <f>IF(ISERROR(VLOOKUP(A9501,'[1]Ecart validé'!$A:$A,1,FALSE)),Z9501,"Ecart Validé")</f>
        <v>valid</v>
      </c>
      <c r="R9501" t="s">
        <v>30</v>
      </c>
      <c r="X9501"/>
      <c r="Y9501"/>
      <c r="Z9501" t="s">
        <v>31</v>
      </c>
    </row>
    <row r="9502" spans="1:26" x14ac:dyDescent="0.3">
      <c r="A9502" t="s">
        <v>12114</v>
      </c>
      <c r="B9502" t="s">
        <v>3157</v>
      </c>
      <c r="C9502">
        <v>43542</v>
      </c>
      <c r="D9502" t="str">
        <f>+VLOOKUP(C9502,Param!K:L,2,FALSE)</f>
        <v>FRANCE BOISSONS</v>
      </c>
      <c r="E9502">
        <v>20109</v>
      </c>
      <c r="F9502" t="s">
        <v>8264</v>
      </c>
      <c r="G9502" t="s">
        <v>29</v>
      </c>
      <c r="H9502" s="5">
        <v>360481.12</v>
      </c>
      <c r="I9502" s="5">
        <v>360481.1237</v>
      </c>
      <c r="J9502" s="5">
        <v>-3.7000000011175802E-3</v>
      </c>
      <c r="K9502" s="5">
        <v>360481.12</v>
      </c>
      <c r="L9502" s="5">
        <v>0</v>
      </c>
      <c r="M9502" t="str">
        <f>IF(ISERROR(VLOOKUP(A9502,'[1]Ecart validé'!$A:$A,1,FALSE)),Z9502,"Ecart Validé")</f>
        <v>valid</v>
      </c>
      <c r="R9502" t="s">
        <v>30</v>
      </c>
      <c r="X9502"/>
      <c r="Y9502"/>
      <c r="Z9502" t="s">
        <v>31</v>
      </c>
    </row>
    <row r="9503" spans="1:26" x14ac:dyDescent="0.3">
      <c r="A9503" t="s">
        <v>12115</v>
      </c>
      <c r="B9503" t="s">
        <v>3157</v>
      </c>
      <c r="C9503">
        <v>43542</v>
      </c>
      <c r="D9503" t="str">
        <f>+VLOOKUP(C9503,Param!K:L,2,FALSE)</f>
        <v>FRANCE BOISSONS</v>
      </c>
      <c r="E9503">
        <v>20109</v>
      </c>
      <c r="F9503" t="s">
        <v>8266</v>
      </c>
      <c r="G9503" t="s">
        <v>29</v>
      </c>
      <c r="H9503" s="5">
        <v>294038.61</v>
      </c>
      <c r="I9503" s="5">
        <v>294038.6165</v>
      </c>
      <c r="J9503" s="5">
        <v>-6.5000000176951202E-3</v>
      </c>
      <c r="K9503" s="5">
        <v>294038.61</v>
      </c>
      <c r="L9503" s="5">
        <v>0</v>
      </c>
      <c r="M9503" t="str">
        <f>IF(ISERROR(VLOOKUP(A9503,'[1]Ecart validé'!$A:$A,1,FALSE)),Z9503,"Ecart Validé")</f>
        <v>valid</v>
      </c>
      <c r="R9503" t="s">
        <v>30</v>
      </c>
      <c r="X9503"/>
      <c r="Y9503"/>
      <c r="Z9503" t="s">
        <v>31</v>
      </c>
    </row>
    <row r="9504" spans="1:26" x14ac:dyDescent="0.3">
      <c r="A9504" t="s">
        <v>12116</v>
      </c>
      <c r="B9504" t="s">
        <v>3157</v>
      </c>
      <c r="C9504">
        <v>56494</v>
      </c>
      <c r="D9504" t="str">
        <f>+VLOOKUP(C9504,Param!K:L,2,FALSE)</f>
        <v>LE COQ ST HONORE - SVPA</v>
      </c>
      <c r="E9504">
        <v>8014</v>
      </c>
      <c r="F9504" t="s">
        <v>8617</v>
      </c>
      <c r="G9504" t="s">
        <v>29</v>
      </c>
      <c r="H9504" s="5">
        <v>280.56</v>
      </c>
      <c r="I9504" s="5">
        <v>280.56</v>
      </c>
      <c r="J9504" s="5">
        <v>0</v>
      </c>
      <c r="K9504" s="5">
        <v>280.56</v>
      </c>
      <c r="L9504" s="5">
        <v>0</v>
      </c>
      <c r="M9504" t="str">
        <f>IF(ISERROR(VLOOKUP(A9504,'[1]Ecart validé'!$A:$A,1,FALSE)),Z9504,"Ecart Validé")</f>
        <v>valid</v>
      </c>
      <c r="R9504" t="s">
        <v>30</v>
      </c>
      <c r="X9504"/>
      <c r="Y9504"/>
      <c r="Z9504" t="s">
        <v>31</v>
      </c>
    </row>
    <row r="9505" spans="1:26" x14ac:dyDescent="0.3">
      <c r="A9505" t="s">
        <v>12117</v>
      </c>
      <c r="B9505" t="s">
        <v>3157</v>
      </c>
      <c r="C9505">
        <v>56494</v>
      </c>
      <c r="D9505" t="str">
        <f>+VLOOKUP(C9505,Param!K:L,2,FALSE)</f>
        <v>LE COQ ST HONORE - SVPA</v>
      </c>
      <c r="E9505">
        <v>8014</v>
      </c>
      <c r="F9505" t="s">
        <v>8260</v>
      </c>
      <c r="G9505" t="s">
        <v>29</v>
      </c>
      <c r="H9505" s="5">
        <v>582.19000000000005</v>
      </c>
      <c r="I9505" s="5">
        <v>582.19000000000005</v>
      </c>
      <c r="J9505" s="5">
        <v>0</v>
      </c>
      <c r="K9505" s="5">
        <v>582.19000000000005</v>
      </c>
      <c r="L9505" s="5">
        <v>0</v>
      </c>
      <c r="M9505" t="str">
        <f>IF(ISERROR(VLOOKUP(A9505,'[1]Ecart validé'!$A:$A,1,FALSE)),Z9505,"Ecart Validé")</f>
        <v>valid</v>
      </c>
      <c r="R9505" t="s">
        <v>30</v>
      </c>
      <c r="X9505"/>
      <c r="Y9505"/>
      <c r="Z9505" t="s">
        <v>31</v>
      </c>
    </row>
    <row r="9506" spans="1:26" x14ac:dyDescent="0.3">
      <c r="A9506" t="s">
        <v>12118</v>
      </c>
      <c r="B9506" t="s">
        <v>3157</v>
      </c>
      <c r="C9506">
        <v>56494</v>
      </c>
      <c r="D9506" t="str">
        <f>+VLOOKUP(C9506,Param!K:L,2,FALSE)</f>
        <v>LE COQ ST HONORE - SVPA</v>
      </c>
      <c r="E9506">
        <v>8014</v>
      </c>
      <c r="F9506" t="s">
        <v>8262</v>
      </c>
      <c r="G9506" t="s">
        <v>29</v>
      </c>
      <c r="H9506" s="5">
        <v>2056.58</v>
      </c>
      <c r="I9506" s="5">
        <v>2056.5839000000001</v>
      </c>
      <c r="J9506" s="5">
        <v>-3.90000000015788E-3</v>
      </c>
      <c r="K9506" s="5">
        <v>2056.58</v>
      </c>
      <c r="L9506" s="5">
        <v>0</v>
      </c>
      <c r="M9506" t="str">
        <f>IF(ISERROR(VLOOKUP(A9506,'[1]Ecart validé'!$A:$A,1,FALSE)),Z9506,"Ecart Validé")</f>
        <v>valid</v>
      </c>
      <c r="R9506" t="s">
        <v>30</v>
      </c>
      <c r="X9506"/>
      <c r="Y9506"/>
      <c r="Z9506" t="s">
        <v>31</v>
      </c>
    </row>
    <row r="9507" spans="1:26" x14ac:dyDescent="0.3">
      <c r="A9507" t="s">
        <v>12119</v>
      </c>
      <c r="B9507" t="s">
        <v>3157</v>
      </c>
      <c r="C9507">
        <v>56494</v>
      </c>
      <c r="D9507" t="str">
        <f>+VLOOKUP(C9507,Param!K:L,2,FALSE)</f>
        <v>LE COQ ST HONORE - SVPA</v>
      </c>
      <c r="E9507">
        <v>8014</v>
      </c>
      <c r="F9507" t="s">
        <v>8264</v>
      </c>
      <c r="G9507" t="s">
        <v>29</v>
      </c>
      <c r="H9507" s="5">
        <v>2959.66</v>
      </c>
      <c r="I9507" s="5">
        <v>2959.6608999999999</v>
      </c>
      <c r="J9507" s="5">
        <v>-9.0000000000145497E-4</v>
      </c>
      <c r="K9507" s="5">
        <v>2959.66</v>
      </c>
      <c r="L9507" s="5">
        <v>0</v>
      </c>
      <c r="M9507" t="str">
        <f>IF(ISERROR(VLOOKUP(A9507,'[1]Ecart validé'!$A:$A,1,FALSE)),Z9507,"Ecart Validé")</f>
        <v>valid</v>
      </c>
      <c r="R9507" t="s">
        <v>30</v>
      </c>
      <c r="X9507"/>
      <c r="Y9507"/>
      <c r="Z9507" t="s">
        <v>31</v>
      </c>
    </row>
    <row r="9508" spans="1:26" x14ac:dyDescent="0.3">
      <c r="A9508" t="s">
        <v>12120</v>
      </c>
      <c r="B9508" t="s">
        <v>3157</v>
      </c>
      <c r="C9508">
        <v>56494</v>
      </c>
      <c r="D9508" t="str">
        <f>+VLOOKUP(C9508,Param!K:L,2,FALSE)</f>
        <v>LE COQ ST HONORE - SVPA</v>
      </c>
      <c r="E9508">
        <v>8014</v>
      </c>
      <c r="F9508" t="s">
        <v>8266</v>
      </c>
      <c r="G9508" t="s">
        <v>29</v>
      </c>
      <c r="H9508" s="5">
        <v>4972.47</v>
      </c>
      <c r="I9508" s="5">
        <v>4972.4737999999998</v>
      </c>
      <c r="J9508" s="5">
        <v>-3.7999999995008602E-3</v>
      </c>
      <c r="K9508" s="5">
        <v>4972.47</v>
      </c>
      <c r="L9508" s="5">
        <v>0</v>
      </c>
      <c r="M9508" t="str">
        <f>IF(ISERROR(VLOOKUP(A9508,'[1]Ecart validé'!$A:$A,1,FALSE)),Z9508,"Ecart Validé")</f>
        <v>valid</v>
      </c>
      <c r="R9508" t="s">
        <v>30</v>
      </c>
      <c r="X9508"/>
      <c r="Y9508"/>
      <c r="Z9508" t="s">
        <v>31</v>
      </c>
    </row>
    <row r="9509" spans="1:26" x14ac:dyDescent="0.3">
      <c r="A9509" t="s">
        <v>12121</v>
      </c>
      <c r="B9509" t="s">
        <v>3157</v>
      </c>
      <c r="C9509">
        <v>57327</v>
      </c>
      <c r="D9509" t="str">
        <f>+VLOOKUP(C9509,Param!K:L,2,FALSE)</f>
        <v>LE BORVO</v>
      </c>
      <c r="E9509">
        <v>12007</v>
      </c>
      <c r="F9509" t="s">
        <v>8617</v>
      </c>
      <c r="G9509" t="s">
        <v>29</v>
      </c>
      <c r="H9509" s="5">
        <v>22.1</v>
      </c>
      <c r="I9509" s="5">
        <v>22.1</v>
      </c>
      <c r="J9509" s="5">
        <v>0</v>
      </c>
      <c r="K9509" s="5">
        <v>22.1</v>
      </c>
      <c r="L9509" s="5">
        <v>0</v>
      </c>
      <c r="M9509" t="str">
        <f>IF(ISERROR(VLOOKUP(A9509,'[1]Ecart validé'!$A:$A,1,FALSE)),Z9509,"Ecart Validé")</f>
        <v>valid</v>
      </c>
      <c r="R9509" t="s">
        <v>30</v>
      </c>
      <c r="X9509"/>
      <c r="Y9509"/>
      <c r="Z9509" t="s">
        <v>31</v>
      </c>
    </row>
    <row r="9510" spans="1:26" x14ac:dyDescent="0.3">
      <c r="A9510" t="s">
        <v>12122</v>
      </c>
      <c r="B9510" t="s">
        <v>3157</v>
      </c>
      <c r="C9510">
        <v>57327</v>
      </c>
      <c r="D9510" t="str">
        <f>+VLOOKUP(C9510,Param!K:L,2,FALSE)</f>
        <v>LE BORVO</v>
      </c>
      <c r="E9510">
        <v>12007</v>
      </c>
      <c r="F9510" t="s">
        <v>8260</v>
      </c>
      <c r="G9510" t="s">
        <v>29</v>
      </c>
      <c r="H9510" s="5">
        <v>331.25</v>
      </c>
      <c r="I9510" s="5">
        <v>331.25</v>
      </c>
      <c r="J9510" s="5">
        <v>0</v>
      </c>
      <c r="K9510" s="5">
        <v>331.25</v>
      </c>
      <c r="L9510" s="5">
        <v>0</v>
      </c>
      <c r="M9510" t="str">
        <f>IF(ISERROR(VLOOKUP(A9510,'[1]Ecart validé'!$A:$A,1,FALSE)),Z9510,"Ecart Validé")</f>
        <v>valid</v>
      </c>
      <c r="R9510" t="s">
        <v>30</v>
      </c>
      <c r="X9510"/>
      <c r="Y9510"/>
      <c r="Z9510" t="s">
        <v>31</v>
      </c>
    </row>
    <row r="9511" spans="1:26" x14ac:dyDescent="0.3">
      <c r="A9511" t="s">
        <v>12123</v>
      </c>
      <c r="B9511" t="s">
        <v>3157</v>
      </c>
      <c r="C9511">
        <v>57327</v>
      </c>
      <c r="D9511" t="str">
        <f>+VLOOKUP(C9511,Param!K:L,2,FALSE)</f>
        <v>LE BORVO</v>
      </c>
      <c r="E9511">
        <v>12007</v>
      </c>
      <c r="F9511" t="s">
        <v>8262</v>
      </c>
      <c r="G9511" t="s">
        <v>29</v>
      </c>
      <c r="H9511" s="5">
        <v>1339.1</v>
      </c>
      <c r="I9511" s="5">
        <v>1339.1</v>
      </c>
      <c r="J9511" s="5">
        <v>0</v>
      </c>
      <c r="K9511" s="5">
        <v>1339.1</v>
      </c>
      <c r="L9511" s="5">
        <v>0</v>
      </c>
      <c r="M9511" t="str">
        <f>IF(ISERROR(VLOOKUP(A9511,'[1]Ecart validé'!$A:$A,1,FALSE)),Z9511,"Ecart Validé")</f>
        <v>valid</v>
      </c>
      <c r="R9511" t="s">
        <v>30</v>
      </c>
      <c r="X9511"/>
      <c r="Y9511"/>
      <c r="Z9511" t="s">
        <v>31</v>
      </c>
    </row>
    <row r="9512" spans="1:26" x14ac:dyDescent="0.3">
      <c r="A9512" t="s">
        <v>12124</v>
      </c>
      <c r="B9512" t="s">
        <v>3157</v>
      </c>
      <c r="C9512">
        <v>57327</v>
      </c>
      <c r="D9512" t="str">
        <f>+VLOOKUP(C9512,Param!K:L,2,FALSE)</f>
        <v>LE BORVO</v>
      </c>
      <c r="E9512">
        <v>12007</v>
      </c>
      <c r="F9512" t="s">
        <v>8264</v>
      </c>
      <c r="G9512" t="s">
        <v>29</v>
      </c>
      <c r="H9512" s="5">
        <v>1137.25</v>
      </c>
      <c r="I9512" s="5">
        <v>1137.25</v>
      </c>
      <c r="J9512" s="5">
        <v>0</v>
      </c>
      <c r="K9512" s="5">
        <v>1137.25</v>
      </c>
      <c r="L9512" s="5">
        <v>0</v>
      </c>
      <c r="M9512" t="str">
        <f>IF(ISERROR(VLOOKUP(A9512,'[1]Ecart validé'!$A:$A,1,FALSE)),Z9512,"Ecart Validé")</f>
        <v>valid</v>
      </c>
      <c r="R9512" t="s">
        <v>30</v>
      </c>
      <c r="X9512"/>
      <c r="Y9512"/>
      <c r="Z9512" t="s">
        <v>31</v>
      </c>
    </row>
    <row r="9513" spans="1:26" x14ac:dyDescent="0.3">
      <c r="A9513" t="s">
        <v>12125</v>
      </c>
      <c r="B9513" t="s">
        <v>3157</v>
      </c>
      <c r="C9513">
        <v>57327</v>
      </c>
      <c r="D9513" t="str">
        <f>+VLOOKUP(C9513,Param!K:L,2,FALSE)</f>
        <v>LE BORVO</v>
      </c>
      <c r="E9513">
        <v>12007</v>
      </c>
      <c r="F9513" t="s">
        <v>8266</v>
      </c>
      <c r="G9513" t="s">
        <v>29</v>
      </c>
      <c r="H9513" s="5">
        <v>1746.85</v>
      </c>
      <c r="I9513" s="5">
        <v>1746.85</v>
      </c>
      <c r="J9513" s="5">
        <v>0</v>
      </c>
      <c r="K9513" s="5">
        <v>1746.85</v>
      </c>
      <c r="L9513" s="5">
        <v>0</v>
      </c>
      <c r="M9513" t="str">
        <f>IF(ISERROR(VLOOKUP(A9513,'[1]Ecart validé'!$A:$A,1,FALSE)),Z9513,"Ecart Validé")</f>
        <v>valid</v>
      </c>
      <c r="R9513" t="s">
        <v>30</v>
      </c>
      <c r="X9513"/>
      <c r="Y9513"/>
      <c r="Z9513" t="s">
        <v>31</v>
      </c>
    </row>
    <row r="9514" spans="1:26" x14ac:dyDescent="0.3">
      <c r="A9514" t="s">
        <v>12126</v>
      </c>
      <c r="B9514" t="s">
        <v>3157</v>
      </c>
      <c r="C9514">
        <v>46061</v>
      </c>
      <c r="D9514" t="str">
        <f>+VLOOKUP(C9514,Param!K:L,2,FALSE)</f>
        <v>A.T.E.S. FRANCE</v>
      </c>
      <c r="E9514">
        <v>900075</v>
      </c>
      <c r="F9514" t="s">
        <v>8617</v>
      </c>
      <c r="G9514" t="s">
        <v>29</v>
      </c>
      <c r="H9514" s="5">
        <v>8515.92</v>
      </c>
      <c r="I9514" s="5">
        <v>8515.92</v>
      </c>
      <c r="J9514" s="5">
        <v>0</v>
      </c>
      <c r="K9514" s="5">
        <v>8515.92</v>
      </c>
      <c r="L9514" s="5">
        <v>0</v>
      </c>
      <c r="M9514" t="str">
        <f>IF(ISERROR(VLOOKUP(A9514,'[1]Ecart validé'!$A:$A,1,FALSE)),Z9514,"Ecart Validé")</f>
        <v>valid</v>
      </c>
      <c r="R9514" t="s">
        <v>30</v>
      </c>
      <c r="X9514"/>
      <c r="Y9514"/>
      <c r="Z9514" t="s">
        <v>31</v>
      </c>
    </row>
    <row r="9515" spans="1:26" x14ac:dyDescent="0.3">
      <c r="A9515" t="s">
        <v>12127</v>
      </c>
      <c r="B9515" t="s">
        <v>3157</v>
      </c>
      <c r="C9515">
        <v>46061</v>
      </c>
      <c r="D9515" t="str">
        <f>+VLOOKUP(C9515,Param!K:L,2,FALSE)</f>
        <v>A.T.E.S. FRANCE</v>
      </c>
      <c r="E9515">
        <v>900075</v>
      </c>
      <c r="F9515" t="s">
        <v>8260</v>
      </c>
      <c r="G9515" t="s">
        <v>29</v>
      </c>
      <c r="H9515" s="5">
        <v>14065.29</v>
      </c>
      <c r="I9515" s="5">
        <v>14065.29</v>
      </c>
      <c r="J9515" s="5">
        <v>0</v>
      </c>
      <c r="K9515" s="5">
        <v>14065.29</v>
      </c>
      <c r="L9515" s="5">
        <v>0</v>
      </c>
      <c r="M9515" t="str">
        <f>IF(ISERROR(VLOOKUP(A9515,'[1]Ecart validé'!$A:$A,1,FALSE)),Z9515,"Ecart Validé")</f>
        <v>valid</v>
      </c>
      <c r="R9515" t="s">
        <v>30</v>
      </c>
      <c r="X9515"/>
      <c r="Y9515"/>
      <c r="Z9515" t="s">
        <v>31</v>
      </c>
    </row>
    <row r="9516" spans="1:26" x14ac:dyDescent="0.3">
      <c r="A9516" t="s">
        <v>12128</v>
      </c>
      <c r="B9516" t="s">
        <v>3157</v>
      </c>
      <c r="C9516">
        <v>46061</v>
      </c>
      <c r="D9516" t="str">
        <f>+VLOOKUP(C9516,Param!K:L,2,FALSE)</f>
        <v>A.T.E.S. FRANCE</v>
      </c>
      <c r="E9516">
        <v>900075</v>
      </c>
      <c r="F9516" t="s">
        <v>8262</v>
      </c>
      <c r="G9516" t="s">
        <v>29</v>
      </c>
      <c r="H9516" s="5">
        <v>12393.15</v>
      </c>
      <c r="I9516" s="5">
        <v>12393.15</v>
      </c>
      <c r="J9516" s="5">
        <v>0</v>
      </c>
      <c r="K9516" s="5">
        <v>12393.15</v>
      </c>
      <c r="L9516" s="5">
        <v>0</v>
      </c>
      <c r="M9516" t="str">
        <f>IF(ISERROR(VLOOKUP(A9516,'[1]Ecart validé'!$A:$A,1,FALSE)),Z9516,"Ecart Validé")</f>
        <v>valid</v>
      </c>
      <c r="R9516" t="s">
        <v>30</v>
      </c>
      <c r="X9516"/>
      <c r="Y9516"/>
      <c r="Z9516" t="s">
        <v>31</v>
      </c>
    </row>
    <row r="9517" spans="1:26" x14ac:dyDescent="0.3">
      <c r="A9517" t="s">
        <v>12129</v>
      </c>
      <c r="B9517" t="s">
        <v>3157</v>
      </c>
      <c r="C9517">
        <v>46061</v>
      </c>
      <c r="D9517" t="str">
        <f>+VLOOKUP(C9517,Param!K:L,2,FALSE)</f>
        <v>A.T.E.S. FRANCE</v>
      </c>
      <c r="E9517">
        <v>900075</v>
      </c>
      <c r="F9517" t="s">
        <v>8264</v>
      </c>
      <c r="G9517" t="s">
        <v>29</v>
      </c>
      <c r="H9517" s="5">
        <v>4456.7700000000004</v>
      </c>
      <c r="I9517" s="5">
        <v>4456.7700000000004</v>
      </c>
      <c r="J9517" s="5">
        <v>0</v>
      </c>
      <c r="K9517" s="5">
        <v>4456.7700000000004</v>
      </c>
      <c r="L9517" s="5">
        <v>0</v>
      </c>
      <c r="M9517" t="str">
        <f>IF(ISERROR(VLOOKUP(A9517,'[1]Ecart validé'!$A:$A,1,FALSE)),Z9517,"Ecart Validé")</f>
        <v>valid</v>
      </c>
      <c r="R9517" t="s">
        <v>30</v>
      </c>
      <c r="X9517"/>
      <c r="Y9517"/>
      <c r="Z9517" t="s">
        <v>31</v>
      </c>
    </row>
    <row r="9518" spans="1:26" x14ac:dyDescent="0.3">
      <c r="A9518" t="s">
        <v>12130</v>
      </c>
      <c r="B9518" t="s">
        <v>3157</v>
      </c>
      <c r="C9518">
        <v>46061</v>
      </c>
      <c r="D9518" t="str">
        <f>+VLOOKUP(C9518,Param!K:L,2,FALSE)</f>
        <v>A.T.E.S. FRANCE</v>
      </c>
      <c r="E9518">
        <v>900075</v>
      </c>
      <c r="F9518" t="s">
        <v>8266</v>
      </c>
      <c r="G9518" t="s">
        <v>29</v>
      </c>
      <c r="H9518" s="5">
        <v>19324.0799999999</v>
      </c>
      <c r="I9518" s="5">
        <v>19324.080000000002</v>
      </c>
      <c r="J9518" s="5">
        <v>-3.6379788070917101E-12</v>
      </c>
      <c r="K9518" s="5">
        <v>19324.0799999999</v>
      </c>
      <c r="L9518" s="5">
        <v>0</v>
      </c>
      <c r="M9518" t="str">
        <f>IF(ISERROR(VLOOKUP(A9518,'[1]Ecart validé'!$A:$A,1,FALSE)),Z9518,"Ecart Validé")</f>
        <v>valid</v>
      </c>
      <c r="R9518" t="s">
        <v>30</v>
      </c>
      <c r="X9518"/>
      <c r="Y9518"/>
      <c r="Z9518" t="s">
        <v>31</v>
      </c>
    </row>
    <row r="9519" spans="1:26" x14ac:dyDescent="0.3">
      <c r="A9519" t="s">
        <v>12131</v>
      </c>
      <c r="B9519" t="s">
        <v>3157</v>
      </c>
      <c r="C9519">
        <v>46425</v>
      </c>
      <c r="D9519" t="str">
        <f>+VLOOKUP(C9519,Param!K:L,2,FALSE)</f>
        <v>XELLIANS ARCHIVAGE</v>
      </c>
      <c r="E9519">
        <v>850012</v>
      </c>
      <c r="F9519" t="s">
        <v>8617</v>
      </c>
      <c r="G9519" t="s">
        <v>29</v>
      </c>
      <c r="H9519" s="5">
        <v>2582.9699999999998</v>
      </c>
      <c r="I9519" s="5">
        <v>2582.9652000000001</v>
      </c>
      <c r="J9519" s="5">
        <v>4.79999999970459E-3</v>
      </c>
      <c r="K9519" s="5">
        <v>2582.9699999999998</v>
      </c>
      <c r="L9519" s="5">
        <v>0</v>
      </c>
      <c r="M9519" t="str">
        <f>IF(ISERROR(VLOOKUP(A9519,'[1]Ecart validé'!$A:$A,1,FALSE)),Z9519,"Ecart Validé")</f>
        <v>valid</v>
      </c>
      <c r="R9519" t="s">
        <v>30</v>
      </c>
      <c r="X9519"/>
      <c r="Y9519"/>
      <c r="Z9519" t="s">
        <v>31</v>
      </c>
    </row>
    <row r="9520" spans="1:26" x14ac:dyDescent="0.3">
      <c r="A9520" t="s">
        <v>12132</v>
      </c>
      <c r="B9520" t="s">
        <v>3157</v>
      </c>
      <c r="C9520">
        <v>46425</v>
      </c>
      <c r="D9520" t="str">
        <f>+VLOOKUP(C9520,Param!K:L,2,FALSE)</f>
        <v>XELLIANS ARCHIVAGE</v>
      </c>
      <c r="E9520">
        <v>850012</v>
      </c>
      <c r="F9520" t="s">
        <v>8260</v>
      </c>
      <c r="G9520" t="s">
        <v>29</v>
      </c>
      <c r="H9520" s="5">
        <v>987.26</v>
      </c>
      <c r="I9520" s="5">
        <v>987.2568</v>
      </c>
      <c r="J9520" s="5">
        <v>3.19999999999254E-3</v>
      </c>
      <c r="K9520" s="5">
        <v>987.26</v>
      </c>
      <c r="L9520" s="5">
        <v>0</v>
      </c>
      <c r="M9520" t="str">
        <f>IF(ISERROR(VLOOKUP(A9520,'[1]Ecart validé'!$A:$A,1,FALSE)),Z9520,"Ecart Validé")</f>
        <v>valid</v>
      </c>
      <c r="R9520" t="s">
        <v>30</v>
      </c>
      <c r="X9520"/>
      <c r="Y9520"/>
      <c r="Z9520" t="s">
        <v>31</v>
      </c>
    </row>
    <row r="9521" spans="1:26" x14ac:dyDescent="0.3">
      <c r="A9521" t="s">
        <v>12133</v>
      </c>
      <c r="B9521" t="s">
        <v>3157</v>
      </c>
      <c r="C9521">
        <v>46425</v>
      </c>
      <c r="D9521" t="str">
        <f>+VLOOKUP(C9521,Param!K:L,2,FALSE)</f>
        <v>XELLIANS ARCHIVAGE</v>
      </c>
      <c r="E9521">
        <v>850012</v>
      </c>
      <c r="F9521" t="s">
        <v>8262</v>
      </c>
      <c r="G9521" t="s">
        <v>29</v>
      </c>
      <c r="H9521" s="5">
        <v>1023.94</v>
      </c>
      <c r="I9521" s="5">
        <v>1023.9372</v>
      </c>
      <c r="J9521" s="5">
        <v>2.8000000000929499E-3</v>
      </c>
      <c r="K9521" s="5">
        <v>1023.94</v>
      </c>
      <c r="L9521" s="5">
        <v>0</v>
      </c>
      <c r="M9521" t="str">
        <f>IF(ISERROR(VLOOKUP(A9521,'[1]Ecart validé'!$A:$A,1,FALSE)),Z9521,"Ecart Validé")</f>
        <v>valid</v>
      </c>
      <c r="R9521" t="s">
        <v>30</v>
      </c>
      <c r="X9521"/>
      <c r="Y9521"/>
      <c r="Z9521" t="s">
        <v>31</v>
      </c>
    </row>
    <row r="9522" spans="1:26" x14ac:dyDescent="0.3">
      <c r="A9522" t="s">
        <v>12134</v>
      </c>
      <c r="B9522" t="s">
        <v>3157</v>
      </c>
      <c r="C9522">
        <v>46425</v>
      </c>
      <c r="D9522" t="str">
        <f>+VLOOKUP(C9522,Param!K:L,2,FALSE)</f>
        <v>XELLIANS ARCHIVAGE</v>
      </c>
      <c r="E9522">
        <v>850012</v>
      </c>
      <c r="F9522" t="s">
        <v>8264</v>
      </c>
      <c r="G9522" t="s">
        <v>29</v>
      </c>
      <c r="H9522" s="5">
        <v>915.28</v>
      </c>
      <c r="I9522" s="5">
        <v>915.28200000000004</v>
      </c>
      <c r="J9522" s="5">
        <v>-2.0000000000663901E-3</v>
      </c>
      <c r="K9522" s="5">
        <v>915.28</v>
      </c>
      <c r="L9522" s="5">
        <v>0</v>
      </c>
      <c r="M9522" t="str">
        <f>IF(ISERROR(VLOOKUP(A9522,'[1]Ecart validé'!$A:$A,1,FALSE)),Z9522,"Ecart Validé")</f>
        <v>valid</v>
      </c>
      <c r="R9522" t="s">
        <v>30</v>
      </c>
      <c r="X9522"/>
      <c r="Y9522"/>
      <c r="Z9522" t="s">
        <v>31</v>
      </c>
    </row>
    <row r="9523" spans="1:26" x14ac:dyDescent="0.3">
      <c r="A9523" t="s">
        <v>12135</v>
      </c>
      <c r="B9523" t="s">
        <v>3157</v>
      </c>
      <c r="C9523">
        <v>46425</v>
      </c>
      <c r="D9523" t="str">
        <f>+VLOOKUP(C9523,Param!K:L,2,FALSE)</f>
        <v>XELLIANS ARCHIVAGE</v>
      </c>
      <c r="E9523">
        <v>850012</v>
      </c>
      <c r="F9523" t="s">
        <v>8266</v>
      </c>
      <c r="G9523" t="s">
        <v>29</v>
      </c>
      <c r="H9523" s="5">
        <v>27414.49</v>
      </c>
      <c r="I9523" s="5">
        <v>27414.492600000001</v>
      </c>
      <c r="J9523" s="5">
        <v>-2.59999999980209E-3</v>
      </c>
      <c r="K9523" s="5">
        <v>27414.49</v>
      </c>
      <c r="L9523" s="5">
        <v>0</v>
      </c>
      <c r="M9523" t="str">
        <f>IF(ISERROR(VLOOKUP(A9523,'[1]Ecart validé'!$A:$A,1,FALSE)),Z9523,"Ecart Validé")</f>
        <v>valid</v>
      </c>
      <c r="R9523" t="s">
        <v>30</v>
      </c>
      <c r="X9523"/>
      <c r="Y9523"/>
      <c r="Z9523" t="s">
        <v>31</v>
      </c>
    </row>
    <row r="9524" spans="1:26" x14ac:dyDescent="0.3">
      <c r="A9524" t="s">
        <v>12136</v>
      </c>
      <c r="B9524" t="s">
        <v>3157</v>
      </c>
      <c r="C9524">
        <v>45250</v>
      </c>
      <c r="D9524" t="str">
        <f>+VLOOKUP(C9524,Param!K:L,2,FALSE)</f>
        <v>CONFITURERIE ET CONFISERIE D ANDRESY</v>
      </c>
      <c r="E9524">
        <v>2009</v>
      </c>
      <c r="F9524" t="s">
        <v>8617</v>
      </c>
      <c r="G9524" t="s">
        <v>29</v>
      </c>
      <c r="H9524" s="5">
        <v>628.28</v>
      </c>
      <c r="I9524" s="5">
        <v>628.28599999999994</v>
      </c>
      <c r="J9524" s="5">
        <v>-5.9999999999717996E-3</v>
      </c>
      <c r="K9524" s="5">
        <v>628.28</v>
      </c>
      <c r="L9524" s="5">
        <v>0</v>
      </c>
      <c r="M9524" t="str">
        <f>IF(ISERROR(VLOOKUP(A9524,'[1]Ecart validé'!$A:$A,1,FALSE)),Z9524,"Ecart Validé")</f>
        <v>valid</v>
      </c>
      <c r="R9524" t="s">
        <v>30</v>
      </c>
      <c r="X9524"/>
      <c r="Y9524"/>
      <c r="Z9524" t="s">
        <v>31</v>
      </c>
    </row>
    <row r="9525" spans="1:26" x14ac:dyDescent="0.3">
      <c r="A9525" t="s">
        <v>12137</v>
      </c>
      <c r="B9525" t="s">
        <v>3157</v>
      </c>
      <c r="C9525">
        <v>45250</v>
      </c>
      <c r="D9525" t="str">
        <f>+VLOOKUP(C9525,Param!K:L,2,FALSE)</f>
        <v>CONFITURERIE ET CONFISERIE D ANDRESY</v>
      </c>
      <c r="E9525">
        <v>2009</v>
      </c>
      <c r="F9525" t="s">
        <v>8260</v>
      </c>
      <c r="G9525" t="s">
        <v>29</v>
      </c>
      <c r="H9525" s="5">
        <v>1323.6</v>
      </c>
      <c r="I9525" s="5">
        <v>1323.6</v>
      </c>
      <c r="J9525" s="5">
        <v>0</v>
      </c>
      <c r="K9525" s="5">
        <v>1323.6</v>
      </c>
      <c r="L9525" s="5">
        <v>0</v>
      </c>
      <c r="M9525" t="str">
        <f>IF(ISERROR(VLOOKUP(A9525,'[1]Ecart validé'!$A:$A,1,FALSE)),Z9525,"Ecart Validé")</f>
        <v>valid</v>
      </c>
      <c r="R9525" t="s">
        <v>30</v>
      </c>
      <c r="X9525"/>
      <c r="Y9525"/>
      <c r="Z9525" t="s">
        <v>31</v>
      </c>
    </row>
    <row r="9526" spans="1:26" x14ac:dyDescent="0.3">
      <c r="A9526" t="s">
        <v>12138</v>
      </c>
      <c r="B9526" t="s">
        <v>3157</v>
      </c>
      <c r="C9526">
        <v>45250</v>
      </c>
      <c r="D9526" t="str">
        <f>+VLOOKUP(C9526,Param!K:L,2,FALSE)</f>
        <v>CONFITURERIE ET CONFISERIE D ANDRESY</v>
      </c>
      <c r="E9526">
        <v>2009</v>
      </c>
      <c r="F9526" t="s">
        <v>8262</v>
      </c>
      <c r="G9526" t="s">
        <v>29</v>
      </c>
      <c r="H9526" s="5">
        <v>3260.22</v>
      </c>
      <c r="I9526" s="5">
        <v>3260.2170000000001</v>
      </c>
      <c r="J9526" s="5">
        <v>2.9999999997016801E-3</v>
      </c>
      <c r="K9526" s="5">
        <v>3260.22</v>
      </c>
      <c r="L9526" s="5">
        <v>0</v>
      </c>
      <c r="M9526" t="str">
        <f>IF(ISERROR(VLOOKUP(A9526,'[1]Ecart validé'!$A:$A,1,FALSE)),Z9526,"Ecart Validé")</f>
        <v>valid</v>
      </c>
      <c r="R9526" t="s">
        <v>30</v>
      </c>
      <c r="X9526"/>
      <c r="Y9526"/>
      <c r="Z9526" t="s">
        <v>31</v>
      </c>
    </row>
    <row r="9527" spans="1:26" x14ac:dyDescent="0.3">
      <c r="A9527" t="s">
        <v>12139</v>
      </c>
      <c r="B9527" t="s">
        <v>3157</v>
      </c>
      <c r="C9527">
        <v>45250</v>
      </c>
      <c r="D9527" t="str">
        <f>+VLOOKUP(C9527,Param!K:L,2,FALSE)</f>
        <v>CONFITURERIE ET CONFISERIE D ANDRESY</v>
      </c>
      <c r="E9527">
        <v>2009</v>
      </c>
      <c r="F9527" t="s">
        <v>8264</v>
      </c>
      <c r="G9527" t="s">
        <v>29</v>
      </c>
      <c r="H9527" s="5">
        <v>5429.9</v>
      </c>
      <c r="I9527" s="5">
        <v>5429.9</v>
      </c>
      <c r="J9527" s="5">
        <v>0</v>
      </c>
      <c r="K9527" s="5">
        <v>5429.9</v>
      </c>
      <c r="L9527" s="5">
        <v>0</v>
      </c>
      <c r="M9527" t="str">
        <f>IF(ISERROR(VLOOKUP(A9527,'[1]Ecart validé'!$A:$A,1,FALSE)),Z9527,"Ecart Validé")</f>
        <v>valid</v>
      </c>
      <c r="R9527" t="s">
        <v>30</v>
      </c>
      <c r="X9527"/>
      <c r="Y9527"/>
      <c r="Z9527" t="s">
        <v>31</v>
      </c>
    </row>
    <row r="9528" spans="1:26" x14ac:dyDescent="0.3">
      <c r="A9528" t="s">
        <v>12140</v>
      </c>
      <c r="B9528" t="s">
        <v>3157</v>
      </c>
      <c r="C9528">
        <v>45250</v>
      </c>
      <c r="D9528" t="str">
        <f>+VLOOKUP(C9528,Param!K:L,2,FALSE)</f>
        <v>CONFITURERIE ET CONFISERIE D ANDRESY</v>
      </c>
      <c r="E9528">
        <v>2009</v>
      </c>
      <c r="F9528" t="s">
        <v>8266</v>
      </c>
      <c r="G9528" t="s">
        <v>29</v>
      </c>
      <c r="H9528" s="5">
        <v>2983.4</v>
      </c>
      <c r="I9528" s="5">
        <v>2983.4</v>
      </c>
      <c r="J9528" s="5">
        <v>0</v>
      </c>
      <c r="K9528" s="5">
        <v>2983.4</v>
      </c>
      <c r="L9528" s="5">
        <v>0</v>
      </c>
      <c r="M9528" t="str">
        <f>IF(ISERROR(VLOOKUP(A9528,'[1]Ecart validé'!$A:$A,1,FALSE)),Z9528,"Ecart Validé")</f>
        <v>valid</v>
      </c>
      <c r="R9528" t="s">
        <v>30</v>
      </c>
      <c r="X9528"/>
      <c r="Y9528"/>
      <c r="Z9528" t="s">
        <v>31</v>
      </c>
    </row>
    <row r="9529" spans="1:26" x14ac:dyDescent="0.3">
      <c r="A9529" t="s">
        <v>12141</v>
      </c>
      <c r="B9529" t="s">
        <v>3157</v>
      </c>
      <c r="C9529">
        <v>45250</v>
      </c>
      <c r="D9529" t="str">
        <f>+VLOOKUP(C9529,Param!K:L,2,FALSE)</f>
        <v>CONFITURERIE ET CONFISERIE D ANDRESY</v>
      </c>
      <c r="E9529" t="s">
        <v>3899</v>
      </c>
      <c r="F9529" t="s">
        <v>8271</v>
      </c>
      <c r="G9529" t="s">
        <v>29</v>
      </c>
      <c r="H9529" s="5">
        <v>4707.9799999999996</v>
      </c>
      <c r="I9529" s="5">
        <v>4707.982</v>
      </c>
      <c r="J9529" s="5">
        <v>-2.0000000004074502E-3</v>
      </c>
      <c r="K9529" s="5">
        <v>4707.9799999999996</v>
      </c>
      <c r="L9529" s="5">
        <v>0</v>
      </c>
      <c r="M9529" t="str">
        <f>IF(ISERROR(VLOOKUP(A9529,'[1]Ecart validé'!$A:$A,1,FALSE)),Z9529,"Ecart Validé")</f>
        <v>valid</v>
      </c>
      <c r="R9529" t="s">
        <v>30</v>
      </c>
      <c r="X9529"/>
      <c r="Y9529"/>
      <c r="Z9529" t="s">
        <v>31</v>
      </c>
    </row>
    <row r="9530" spans="1:26" x14ac:dyDescent="0.3">
      <c r="A9530" t="s">
        <v>12142</v>
      </c>
      <c r="B9530" t="s">
        <v>3157</v>
      </c>
      <c r="C9530">
        <v>43539</v>
      </c>
      <c r="D9530" t="str">
        <f>+VLOOKUP(C9530,Param!K:L,2,FALSE)</f>
        <v>SUEZ RV FRANCE</v>
      </c>
      <c r="E9530">
        <v>560009</v>
      </c>
      <c r="F9530" t="s">
        <v>8617</v>
      </c>
      <c r="G9530" t="s">
        <v>29</v>
      </c>
      <c r="H9530" s="5">
        <v>1796.32</v>
      </c>
      <c r="I9530" s="5">
        <v>1796.316</v>
      </c>
      <c r="J9530" s="5">
        <v>3.9999999999054099E-3</v>
      </c>
      <c r="K9530" s="5">
        <v>1796.32</v>
      </c>
      <c r="L9530" s="5">
        <v>0</v>
      </c>
      <c r="M9530" t="str">
        <f>IF(ISERROR(VLOOKUP(A9530,'[1]Ecart validé'!$A:$A,1,FALSE)),Z9530,"Ecart Validé")</f>
        <v>valid</v>
      </c>
      <c r="R9530" t="s">
        <v>30</v>
      </c>
      <c r="X9530"/>
      <c r="Y9530"/>
      <c r="Z9530" t="s">
        <v>31</v>
      </c>
    </row>
    <row r="9531" spans="1:26" x14ac:dyDescent="0.3">
      <c r="A9531" t="s">
        <v>12143</v>
      </c>
      <c r="B9531" t="s">
        <v>3157</v>
      </c>
      <c r="C9531">
        <v>43539</v>
      </c>
      <c r="D9531" t="str">
        <f>+VLOOKUP(C9531,Param!K:L,2,FALSE)</f>
        <v>SUEZ RV FRANCE</v>
      </c>
      <c r="E9531">
        <v>560009</v>
      </c>
      <c r="F9531" t="s">
        <v>8260</v>
      </c>
      <c r="G9531" t="s">
        <v>29</v>
      </c>
      <c r="H9531" s="5">
        <v>5377.21</v>
      </c>
      <c r="I9531" s="5">
        <v>5377.2070000000003</v>
      </c>
      <c r="J9531" s="5">
        <v>2.9999999997016801E-3</v>
      </c>
      <c r="K9531" s="5">
        <v>5377.21</v>
      </c>
      <c r="L9531" s="5">
        <v>0</v>
      </c>
      <c r="M9531" t="str">
        <f>IF(ISERROR(VLOOKUP(A9531,'[1]Ecart validé'!$A:$A,1,FALSE)),Z9531,"Ecart Validé")</f>
        <v>valid</v>
      </c>
      <c r="R9531" t="s">
        <v>30</v>
      </c>
      <c r="X9531"/>
      <c r="Y9531"/>
      <c r="Z9531" t="s">
        <v>31</v>
      </c>
    </row>
    <row r="9532" spans="1:26" x14ac:dyDescent="0.3">
      <c r="A9532" t="s">
        <v>12144</v>
      </c>
      <c r="B9532" t="s">
        <v>3157</v>
      </c>
      <c r="C9532">
        <v>43539</v>
      </c>
      <c r="D9532" t="str">
        <f>+VLOOKUP(C9532,Param!K:L,2,FALSE)</f>
        <v>SUEZ RV FRANCE</v>
      </c>
      <c r="E9532">
        <v>560009</v>
      </c>
      <c r="F9532" t="s">
        <v>8262</v>
      </c>
      <c r="G9532" t="s">
        <v>29</v>
      </c>
      <c r="H9532" s="5">
        <v>6649.17</v>
      </c>
      <c r="I9532" s="5">
        <v>6649.1678000000002</v>
      </c>
      <c r="J9532" s="5">
        <v>2.1999999999025E-3</v>
      </c>
      <c r="K9532" s="5">
        <v>6649.17</v>
      </c>
      <c r="L9532" s="5">
        <v>0</v>
      </c>
      <c r="M9532" t="str">
        <f>IF(ISERROR(VLOOKUP(A9532,'[1]Ecart validé'!$A:$A,1,FALSE)),Z9532,"Ecart Validé")</f>
        <v>valid</v>
      </c>
      <c r="R9532" t="s">
        <v>30</v>
      </c>
      <c r="X9532"/>
      <c r="Y9532"/>
      <c r="Z9532" t="s">
        <v>31</v>
      </c>
    </row>
    <row r="9533" spans="1:26" x14ac:dyDescent="0.3">
      <c r="A9533" t="s">
        <v>12145</v>
      </c>
      <c r="B9533" t="s">
        <v>3157</v>
      </c>
      <c r="C9533">
        <v>43539</v>
      </c>
      <c r="D9533" t="str">
        <f>+VLOOKUP(C9533,Param!K:L,2,FALSE)</f>
        <v>SUEZ RV FRANCE</v>
      </c>
      <c r="E9533">
        <v>560009</v>
      </c>
      <c r="F9533" t="s">
        <v>8264</v>
      </c>
      <c r="G9533" t="s">
        <v>29</v>
      </c>
      <c r="H9533" s="5">
        <v>8912.65</v>
      </c>
      <c r="I9533" s="5">
        <v>8912.6460000000006</v>
      </c>
      <c r="J9533" s="5">
        <v>3.99999999899591E-3</v>
      </c>
      <c r="K9533" s="5">
        <v>8912.65</v>
      </c>
      <c r="L9533" s="5">
        <v>0</v>
      </c>
      <c r="M9533" t="str">
        <f>IF(ISERROR(VLOOKUP(A9533,'[1]Ecart validé'!$A:$A,1,FALSE)),Z9533,"Ecart Validé")</f>
        <v>valid</v>
      </c>
      <c r="R9533" t="s">
        <v>30</v>
      </c>
      <c r="X9533"/>
      <c r="Y9533"/>
      <c r="Z9533" t="s">
        <v>31</v>
      </c>
    </row>
    <row r="9534" spans="1:26" x14ac:dyDescent="0.3">
      <c r="A9534" t="s">
        <v>12146</v>
      </c>
      <c r="B9534" t="s">
        <v>3157</v>
      </c>
      <c r="C9534">
        <v>43539</v>
      </c>
      <c r="D9534" t="str">
        <f>+VLOOKUP(C9534,Param!K:L,2,FALSE)</f>
        <v>SUEZ RV FRANCE</v>
      </c>
      <c r="E9534">
        <v>560009</v>
      </c>
      <c r="F9534" t="s">
        <v>8266</v>
      </c>
      <c r="G9534" t="s">
        <v>29</v>
      </c>
      <c r="H9534" s="5">
        <v>9159.69</v>
      </c>
      <c r="I9534" s="5">
        <v>9159.6939999999995</v>
      </c>
      <c r="J9534" s="5">
        <v>-3.99999999899591E-3</v>
      </c>
      <c r="K9534" s="5">
        <v>9159.69</v>
      </c>
      <c r="L9534" s="5">
        <v>0</v>
      </c>
      <c r="M9534" t="str">
        <f>IF(ISERROR(VLOOKUP(A9534,'[1]Ecart validé'!$A:$A,1,FALSE)),Z9534,"Ecart Validé")</f>
        <v>valid</v>
      </c>
      <c r="R9534" t="s">
        <v>30</v>
      </c>
      <c r="X9534"/>
      <c r="Y9534"/>
      <c r="Z9534" t="s">
        <v>31</v>
      </c>
    </row>
    <row r="9535" spans="1:26" x14ac:dyDescent="0.3">
      <c r="A9535" t="s">
        <v>12147</v>
      </c>
      <c r="B9535" t="s">
        <v>3157</v>
      </c>
      <c r="C9535">
        <v>45442</v>
      </c>
      <c r="D9535" t="str">
        <f>+VLOOKUP(C9535,Param!K:L,2,FALSE)</f>
        <v>SILLIKER</v>
      </c>
      <c r="E9535">
        <v>2202006651</v>
      </c>
      <c r="F9535" t="s">
        <v>8617</v>
      </c>
      <c r="G9535" t="s">
        <v>29</v>
      </c>
      <c r="H9535" s="5">
        <v>771.05</v>
      </c>
      <c r="I9535" s="5">
        <v>771.05070000000001</v>
      </c>
      <c r="J9535" s="5">
        <v>-7.0000000005165897E-4</v>
      </c>
      <c r="K9535" s="5">
        <v>771.05</v>
      </c>
      <c r="L9535" s="5">
        <v>0</v>
      </c>
      <c r="M9535" t="str">
        <f>IF(ISERROR(VLOOKUP(A9535,'[1]Ecart validé'!$A:$A,1,FALSE)),Z9535,"Ecart Validé")</f>
        <v>valid</v>
      </c>
      <c r="R9535" t="s">
        <v>30</v>
      </c>
      <c r="X9535"/>
      <c r="Y9535"/>
      <c r="Z9535" t="s">
        <v>31</v>
      </c>
    </row>
    <row r="9536" spans="1:26" x14ac:dyDescent="0.3">
      <c r="A9536" t="s">
        <v>12148</v>
      </c>
      <c r="B9536" t="s">
        <v>3157</v>
      </c>
      <c r="C9536">
        <v>45442</v>
      </c>
      <c r="D9536" t="str">
        <f>+VLOOKUP(C9536,Param!K:L,2,FALSE)</f>
        <v>SILLIKER</v>
      </c>
      <c r="E9536">
        <v>2202006651</v>
      </c>
      <c r="F9536" t="s">
        <v>8260</v>
      </c>
      <c r="G9536" t="s">
        <v>29</v>
      </c>
      <c r="H9536" s="5">
        <v>9399.32</v>
      </c>
      <c r="I9536" s="5">
        <v>9399.3227999999999</v>
      </c>
      <c r="J9536" s="5">
        <v>-2.8000000002066298E-3</v>
      </c>
      <c r="K9536" s="5">
        <v>9399.32</v>
      </c>
      <c r="L9536" s="5">
        <v>0</v>
      </c>
      <c r="M9536" t="str">
        <f>IF(ISERROR(VLOOKUP(A9536,'[1]Ecart validé'!$A:$A,1,FALSE)),Z9536,"Ecart Validé")</f>
        <v>valid</v>
      </c>
      <c r="R9536" t="s">
        <v>30</v>
      </c>
      <c r="X9536"/>
      <c r="Y9536"/>
      <c r="Z9536" t="s">
        <v>31</v>
      </c>
    </row>
    <row r="9537" spans="1:26" x14ac:dyDescent="0.3">
      <c r="A9537" t="s">
        <v>12149</v>
      </c>
      <c r="B9537" t="s">
        <v>3157</v>
      </c>
      <c r="C9537">
        <v>45442</v>
      </c>
      <c r="D9537" t="str">
        <f>+VLOOKUP(C9537,Param!K:L,2,FALSE)</f>
        <v>SILLIKER</v>
      </c>
      <c r="E9537">
        <v>2202006651</v>
      </c>
      <c r="F9537" t="s">
        <v>8262</v>
      </c>
      <c r="G9537" t="s">
        <v>29</v>
      </c>
      <c r="H9537" s="5">
        <v>12318.89</v>
      </c>
      <c r="I9537" s="5">
        <v>12318.885899999999</v>
      </c>
      <c r="J9537" s="5">
        <v>4.1000000001076798E-3</v>
      </c>
      <c r="K9537" s="5">
        <v>12318.89</v>
      </c>
      <c r="L9537" s="5">
        <v>0</v>
      </c>
      <c r="M9537" t="str">
        <f>IF(ISERROR(VLOOKUP(A9537,'[1]Ecart validé'!$A:$A,1,FALSE)),Z9537,"Ecart Validé")</f>
        <v>valid</v>
      </c>
      <c r="R9537" t="s">
        <v>30</v>
      </c>
      <c r="X9537"/>
      <c r="Y9537"/>
      <c r="Z9537" t="s">
        <v>31</v>
      </c>
    </row>
    <row r="9538" spans="1:26" x14ac:dyDescent="0.3">
      <c r="A9538" t="s">
        <v>12150</v>
      </c>
      <c r="B9538" t="s">
        <v>3157</v>
      </c>
      <c r="C9538">
        <v>45442</v>
      </c>
      <c r="D9538" t="str">
        <f>+VLOOKUP(C9538,Param!K:L,2,FALSE)</f>
        <v>SILLIKER</v>
      </c>
      <c r="E9538">
        <v>2202006651</v>
      </c>
      <c r="F9538" t="s">
        <v>8264</v>
      </c>
      <c r="G9538" t="s">
        <v>29</v>
      </c>
      <c r="H9538" s="5">
        <v>20797.28</v>
      </c>
      <c r="I9538" s="5">
        <v>20797.277399999999</v>
      </c>
      <c r="J9538" s="5">
        <v>2.59999999980209E-3</v>
      </c>
      <c r="K9538" s="5">
        <v>20797.28</v>
      </c>
      <c r="L9538" s="5">
        <v>0</v>
      </c>
      <c r="M9538" t="str">
        <f>IF(ISERROR(VLOOKUP(A9538,'[1]Ecart validé'!$A:$A,1,FALSE)),Z9538,"Ecart Validé")</f>
        <v>valid</v>
      </c>
      <c r="R9538" t="s">
        <v>30</v>
      </c>
      <c r="X9538"/>
      <c r="Y9538"/>
      <c r="Z9538" t="s">
        <v>31</v>
      </c>
    </row>
    <row r="9539" spans="1:26" x14ac:dyDescent="0.3">
      <c r="A9539" t="s">
        <v>12151</v>
      </c>
      <c r="B9539" t="s">
        <v>3157</v>
      </c>
      <c r="C9539">
        <v>45442</v>
      </c>
      <c r="D9539" t="str">
        <f>+VLOOKUP(C9539,Param!K:L,2,FALSE)</f>
        <v>SILLIKER</v>
      </c>
      <c r="E9539">
        <v>2202006651</v>
      </c>
      <c r="F9539" t="s">
        <v>8266</v>
      </c>
      <c r="G9539" t="s">
        <v>29</v>
      </c>
      <c r="H9539" s="5">
        <v>15304.84</v>
      </c>
      <c r="I9539" s="5">
        <v>15304.8375</v>
      </c>
      <c r="J9539" s="5">
        <v>2.5000000005093101E-3</v>
      </c>
      <c r="K9539" s="5">
        <v>15304.84</v>
      </c>
      <c r="L9539" s="5">
        <v>0</v>
      </c>
      <c r="M9539" t="str">
        <f>IF(ISERROR(VLOOKUP(A9539,'[1]Ecart validé'!$A:$A,1,FALSE)),Z9539,"Ecart Validé")</f>
        <v>valid</v>
      </c>
      <c r="R9539" t="s">
        <v>30</v>
      </c>
      <c r="X9539"/>
      <c r="Y9539"/>
      <c r="Z9539" t="s">
        <v>31</v>
      </c>
    </row>
    <row r="9540" spans="1:26" x14ac:dyDescent="0.3">
      <c r="A9540" t="s">
        <v>12152</v>
      </c>
      <c r="B9540" t="s">
        <v>3157</v>
      </c>
      <c r="C9540">
        <v>45257</v>
      </c>
      <c r="D9540" t="str">
        <f>+VLOOKUP(C9540,Param!K:L,2,FALSE)</f>
        <v>OC 22 (ORGANISATION COMMERCIALE)</v>
      </c>
      <c r="E9540">
        <v>20004</v>
      </c>
      <c r="F9540" t="s">
        <v>8617</v>
      </c>
      <c r="G9540" t="s">
        <v>29</v>
      </c>
      <c r="H9540" s="5">
        <v>173.01</v>
      </c>
      <c r="I9540" s="5">
        <v>173.01060000000001</v>
      </c>
      <c r="J9540" s="5">
        <v>-6.0000000001991696E-4</v>
      </c>
      <c r="K9540" s="5">
        <v>173.01</v>
      </c>
      <c r="L9540" s="5">
        <v>0</v>
      </c>
      <c r="M9540" t="str">
        <f>IF(ISERROR(VLOOKUP(A9540,'[1]Ecart validé'!$A:$A,1,FALSE)),Z9540,"Ecart Validé")</f>
        <v>valid</v>
      </c>
      <c r="R9540" t="s">
        <v>30</v>
      </c>
      <c r="X9540"/>
      <c r="Y9540"/>
      <c r="Z9540" t="s">
        <v>31</v>
      </c>
    </row>
    <row r="9541" spans="1:26" x14ac:dyDescent="0.3">
      <c r="A9541" t="s">
        <v>12153</v>
      </c>
      <c r="B9541" t="s">
        <v>3157</v>
      </c>
      <c r="C9541">
        <v>45257</v>
      </c>
      <c r="D9541" t="str">
        <f>+VLOOKUP(C9541,Param!K:L,2,FALSE)</f>
        <v>OC 22 (ORGANISATION COMMERCIALE)</v>
      </c>
      <c r="E9541">
        <v>20004</v>
      </c>
      <c r="F9541" t="s">
        <v>8260</v>
      </c>
      <c r="G9541" t="s">
        <v>29</v>
      </c>
      <c r="H9541" s="5">
        <v>75.540000000000006</v>
      </c>
      <c r="I9541" s="5">
        <v>75.540000000000006</v>
      </c>
      <c r="J9541" s="5">
        <v>0</v>
      </c>
      <c r="K9541" s="5">
        <v>75.540000000000006</v>
      </c>
      <c r="L9541" s="5">
        <v>0</v>
      </c>
      <c r="M9541" t="str">
        <f>IF(ISERROR(VLOOKUP(A9541,'[1]Ecart validé'!$A:$A,1,FALSE)),Z9541,"Ecart Validé")</f>
        <v>valid</v>
      </c>
      <c r="R9541" t="s">
        <v>30</v>
      </c>
      <c r="X9541"/>
      <c r="Y9541"/>
      <c r="Z9541" t="s">
        <v>31</v>
      </c>
    </row>
    <row r="9542" spans="1:26" x14ac:dyDescent="0.3">
      <c r="A9542" t="s">
        <v>12154</v>
      </c>
      <c r="B9542" t="s">
        <v>3157</v>
      </c>
      <c r="C9542">
        <v>45257</v>
      </c>
      <c r="D9542" t="str">
        <f>+VLOOKUP(C9542,Param!K:L,2,FALSE)</f>
        <v>OC 22 (ORGANISATION COMMERCIALE)</v>
      </c>
      <c r="E9542">
        <v>20004</v>
      </c>
      <c r="F9542" t="s">
        <v>8262</v>
      </c>
      <c r="G9542" t="s">
        <v>29</v>
      </c>
      <c r="H9542" s="5">
        <v>180.04</v>
      </c>
      <c r="I9542" s="5">
        <v>180.03720000000001</v>
      </c>
      <c r="J9542" s="5">
        <v>2.7999999999792601E-3</v>
      </c>
      <c r="K9542" s="5">
        <v>180.04</v>
      </c>
      <c r="L9542" s="5">
        <v>0</v>
      </c>
      <c r="M9542" t="str">
        <f>IF(ISERROR(VLOOKUP(A9542,'[1]Ecart validé'!$A:$A,1,FALSE)),Z9542,"Ecart Validé")</f>
        <v>valid</v>
      </c>
      <c r="R9542" t="s">
        <v>30</v>
      </c>
      <c r="X9542"/>
      <c r="Y9542"/>
      <c r="Z9542" t="s">
        <v>31</v>
      </c>
    </row>
    <row r="9543" spans="1:26" x14ac:dyDescent="0.3">
      <c r="A9543" t="s">
        <v>12155</v>
      </c>
      <c r="B9543" t="s">
        <v>3157</v>
      </c>
      <c r="C9543">
        <v>45257</v>
      </c>
      <c r="D9543" t="str">
        <f>+VLOOKUP(C9543,Param!K:L,2,FALSE)</f>
        <v>OC 22 (ORGANISATION COMMERCIALE)</v>
      </c>
      <c r="E9543">
        <v>20004</v>
      </c>
      <c r="F9543" t="s">
        <v>8264</v>
      </c>
      <c r="G9543" t="s">
        <v>29</v>
      </c>
      <c r="H9543" s="5">
        <v>355.79</v>
      </c>
      <c r="I9543" s="5">
        <v>355.78919999999999</v>
      </c>
      <c r="J9543" s="5">
        <v>8.0000000002655703E-4</v>
      </c>
      <c r="K9543" s="5">
        <v>355.79</v>
      </c>
      <c r="L9543" s="5">
        <v>0</v>
      </c>
      <c r="M9543" t="str">
        <f>IF(ISERROR(VLOOKUP(A9543,'[1]Ecart validé'!$A:$A,1,FALSE)),Z9543,"Ecart Validé")</f>
        <v>valid</v>
      </c>
      <c r="R9543" t="s">
        <v>30</v>
      </c>
      <c r="X9543"/>
      <c r="Y9543"/>
      <c r="Z9543" t="s">
        <v>31</v>
      </c>
    </row>
    <row r="9544" spans="1:26" x14ac:dyDescent="0.3">
      <c r="A9544" t="s">
        <v>12156</v>
      </c>
      <c r="B9544" t="s">
        <v>3157</v>
      </c>
      <c r="C9544">
        <v>45257</v>
      </c>
      <c r="D9544" t="str">
        <f>+VLOOKUP(C9544,Param!K:L,2,FALSE)</f>
        <v>OC 22 (ORGANISATION COMMERCIALE)</v>
      </c>
      <c r="E9544">
        <v>20004</v>
      </c>
      <c r="F9544" t="s">
        <v>8266</v>
      </c>
      <c r="G9544" t="s">
        <v>29</v>
      </c>
      <c r="H9544" s="5">
        <v>215.22</v>
      </c>
      <c r="I9544" s="5">
        <v>215.21700000000001</v>
      </c>
      <c r="J9544" s="5">
        <v>2.9999999999858998E-3</v>
      </c>
      <c r="K9544" s="5">
        <v>215.22</v>
      </c>
      <c r="L9544" s="5">
        <v>0</v>
      </c>
      <c r="M9544" t="str">
        <f>IF(ISERROR(VLOOKUP(A9544,'[1]Ecart validé'!$A:$A,1,FALSE)),Z9544,"Ecart Validé")</f>
        <v>valid</v>
      </c>
      <c r="R9544" t="s">
        <v>30</v>
      </c>
      <c r="X9544"/>
      <c r="Y9544"/>
      <c r="Z9544" t="s">
        <v>31</v>
      </c>
    </row>
    <row r="9545" spans="1:26" x14ac:dyDescent="0.3">
      <c r="A9545" t="s">
        <v>12157</v>
      </c>
      <c r="B9545" t="s">
        <v>3157</v>
      </c>
      <c r="C9545">
        <v>2333</v>
      </c>
      <c r="D9545" t="str">
        <f>+VLOOKUP(C9545,Param!K:L,2,FALSE)</f>
        <v>O.D.F. OFFICE DU FONCTIONNEL</v>
      </c>
      <c r="E9545">
        <v>320101</v>
      </c>
      <c r="F9545" t="s">
        <v>8617</v>
      </c>
      <c r="G9545" t="s">
        <v>29</v>
      </c>
      <c r="H9545" s="5">
        <v>1145.21</v>
      </c>
      <c r="I9545" s="5">
        <v>1145.2121999999999</v>
      </c>
      <c r="J9545" s="5">
        <v>-2.1999999999025E-3</v>
      </c>
      <c r="K9545" s="5">
        <v>1145.21</v>
      </c>
      <c r="L9545" s="5">
        <v>0</v>
      </c>
      <c r="M9545" t="str">
        <f>IF(ISERROR(VLOOKUP(A9545,'[1]Ecart validé'!$A:$A,1,FALSE)),Z9545,"Ecart Validé")</f>
        <v>valid</v>
      </c>
      <c r="R9545" t="s">
        <v>30</v>
      </c>
      <c r="X9545"/>
      <c r="Y9545"/>
      <c r="Z9545" t="s">
        <v>31</v>
      </c>
    </row>
    <row r="9546" spans="1:26" x14ac:dyDescent="0.3">
      <c r="A9546" t="s">
        <v>12158</v>
      </c>
      <c r="B9546" t="s">
        <v>3157</v>
      </c>
      <c r="C9546">
        <v>2333</v>
      </c>
      <c r="D9546" t="str">
        <f>+VLOOKUP(C9546,Param!K:L,2,FALSE)</f>
        <v>O.D.F. OFFICE DU FONCTIONNEL</v>
      </c>
      <c r="E9546">
        <v>320101</v>
      </c>
      <c r="F9546" t="s">
        <v>8260</v>
      </c>
      <c r="G9546" t="s">
        <v>29</v>
      </c>
      <c r="H9546" s="5">
        <v>9775.4500000000007</v>
      </c>
      <c r="I9546" s="5">
        <v>9775.4501</v>
      </c>
      <c r="J9546" s="5">
        <v>-9.9999999292776906E-5</v>
      </c>
      <c r="K9546" s="5">
        <v>9775.4500000000007</v>
      </c>
      <c r="L9546" s="5">
        <v>0</v>
      </c>
      <c r="M9546" t="str">
        <f>IF(ISERROR(VLOOKUP(A9546,'[1]Ecart validé'!$A:$A,1,FALSE)),Z9546,"Ecart Validé")</f>
        <v>valid</v>
      </c>
      <c r="R9546" t="s">
        <v>30</v>
      </c>
      <c r="X9546"/>
      <c r="Y9546"/>
      <c r="Z9546" t="s">
        <v>31</v>
      </c>
    </row>
    <row r="9547" spans="1:26" x14ac:dyDescent="0.3">
      <c r="A9547" t="s">
        <v>12159</v>
      </c>
      <c r="B9547" t="s">
        <v>3157</v>
      </c>
      <c r="C9547">
        <v>2333</v>
      </c>
      <c r="D9547" t="str">
        <f>+VLOOKUP(C9547,Param!K:L,2,FALSE)</f>
        <v>O.D.F. OFFICE DU FONCTIONNEL</v>
      </c>
      <c r="E9547">
        <v>320101</v>
      </c>
      <c r="F9547" t="s">
        <v>8262</v>
      </c>
      <c r="G9547" t="s">
        <v>29</v>
      </c>
      <c r="H9547" s="5">
        <v>14679.15</v>
      </c>
      <c r="I9547" s="5">
        <v>14679.145399999999</v>
      </c>
      <c r="J9547" s="5">
        <v>4.6000000002095398E-3</v>
      </c>
      <c r="K9547" s="5">
        <v>14679.15</v>
      </c>
      <c r="L9547" s="5">
        <v>0</v>
      </c>
      <c r="M9547" t="str">
        <f>IF(ISERROR(VLOOKUP(A9547,'[1]Ecart validé'!$A:$A,1,FALSE)),Z9547,"Ecart Validé")</f>
        <v>valid</v>
      </c>
      <c r="R9547" t="s">
        <v>30</v>
      </c>
      <c r="X9547"/>
      <c r="Y9547"/>
      <c r="Z9547" t="s">
        <v>31</v>
      </c>
    </row>
    <row r="9548" spans="1:26" x14ac:dyDescent="0.3">
      <c r="A9548" t="s">
        <v>12160</v>
      </c>
      <c r="B9548" t="s">
        <v>3157</v>
      </c>
      <c r="C9548">
        <v>2333</v>
      </c>
      <c r="D9548" t="str">
        <f>+VLOOKUP(C9548,Param!K:L,2,FALSE)</f>
        <v>O.D.F. OFFICE DU FONCTIONNEL</v>
      </c>
      <c r="E9548">
        <v>320101</v>
      </c>
      <c r="F9548" t="s">
        <v>8264</v>
      </c>
      <c r="G9548" t="s">
        <v>29</v>
      </c>
      <c r="H9548" s="5">
        <v>10587.33</v>
      </c>
      <c r="I9548" s="5">
        <v>10587.334000000001</v>
      </c>
      <c r="J9548" s="5">
        <v>-4.0000000008149003E-3</v>
      </c>
      <c r="K9548" s="5">
        <v>10587.33</v>
      </c>
      <c r="L9548" s="5">
        <v>0</v>
      </c>
      <c r="M9548" t="str">
        <f>IF(ISERROR(VLOOKUP(A9548,'[1]Ecart validé'!$A:$A,1,FALSE)),Z9548,"Ecart Validé")</f>
        <v>valid</v>
      </c>
      <c r="R9548" t="s">
        <v>30</v>
      </c>
      <c r="X9548"/>
      <c r="Y9548"/>
      <c r="Z9548" t="s">
        <v>31</v>
      </c>
    </row>
    <row r="9549" spans="1:26" x14ac:dyDescent="0.3">
      <c r="A9549" t="s">
        <v>12161</v>
      </c>
      <c r="B9549" t="s">
        <v>3157</v>
      </c>
      <c r="C9549">
        <v>2333</v>
      </c>
      <c r="D9549" t="str">
        <f>+VLOOKUP(C9549,Param!K:L,2,FALSE)</f>
        <v>O.D.F. OFFICE DU FONCTIONNEL</v>
      </c>
      <c r="E9549">
        <v>320101</v>
      </c>
      <c r="F9549" t="s">
        <v>8266</v>
      </c>
      <c r="G9549" t="s">
        <v>29</v>
      </c>
      <c r="H9549" s="5">
        <v>13473.7599999999</v>
      </c>
      <c r="I9549" s="5">
        <v>13473.766799999999</v>
      </c>
      <c r="J9549" s="5">
        <v>-6.8000000010215401E-3</v>
      </c>
      <c r="K9549" s="5">
        <v>13473.7599999999</v>
      </c>
      <c r="L9549" s="5">
        <v>0</v>
      </c>
      <c r="M9549" t="str">
        <f>IF(ISERROR(VLOOKUP(A9549,'[1]Ecart validé'!$A:$A,1,FALSE)),Z9549,"Ecart Validé")</f>
        <v>valid</v>
      </c>
      <c r="R9549" t="s">
        <v>30</v>
      </c>
      <c r="X9549"/>
      <c r="Y9549"/>
      <c r="Z9549" t="s">
        <v>31</v>
      </c>
    </row>
    <row r="9550" spans="1:26" x14ac:dyDescent="0.3">
      <c r="A9550" t="s">
        <v>12162</v>
      </c>
      <c r="B9550" t="s">
        <v>3157</v>
      </c>
      <c r="C9550">
        <v>40488</v>
      </c>
      <c r="D9550" t="str">
        <f>+VLOOKUP(C9550,Param!K:L,2,FALSE)</f>
        <v>D.E.F. (DETECTION ELECTRONIQUE FRANCAISE) PROTECBAT</v>
      </c>
      <c r="E9550" t="s">
        <v>3445</v>
      </c>
      <c r="F9550" t="s">
        <v>8260</v>
      </c>
      <c r="G9550" t="s">
        <v>29</v>
      </c>
      <c r="H9550" s="5">
        <v>10668.39</v>
      </c>
      <c r="I9550" s="5">
        <v>10668.3904</v>
      </c>
      <c r="J9550" s="5">
        <v>-4.00000000809086E-4</v>
      </c>
      <c r="K9550" s="5">
        <v>10668.3904</v>
      </c>
      <c r="L9550" s="5">
        <v>-4.00000000809086E-4</v>
      </c>
      <c r="M9550" t="str">
        <f>IF(ISERROR(VLOOKUP(A9550,'[1]Ecart validé'!$A:$A,1,FALSE)),Z9550,"Ecart Validé")</f>
        <v>valid</v>
      </c>
      <c r="R9550" t="s">
        <v>30</v>
      </c>
      <c r="X9550"/>
      <c r="Y9550"/>
      <c r="Z9550" t="s">
        <v>31</v>
      </c>
    </row>
    <row r="9551" spans="1:26" x14ac:dyDescent="0.3">
      <c r="A9551" t="s">
        <v>12163</v>
      </c>
      <c r="B9551" t="s">
        <v>3157</v>
      </c>
      <c r="C9551">
        <v>40488</v>
      </c>
      <c r="D9551" t="str">
        <f>+VLOOKUP(C9551,Param!K:L,2,FALSE)</f>
        <v>D.E.F. (DETECTION ELECTRONIQUE FRANCAISE) PROTECBAT</v>
      </c>
      <c r="E9551" t="s">
        <v>3445</v>
      </c>
      <c r="F9551" t="s">
        <v>8262</v>
      </c>
      <c r="G9551" t="s">
        <v>29</v>
      </c>
      <c r="H9551" s="5">
        <v>9657.9599999999991</v>
      </c>
      <c r="I9551" s="5">
        <v>9657.9580000000005</v>
      </c>
      <c r="J9551" s="5">
        <v>1.9999999985884599E-3</v>
      </c>
      <c r="K9551" s="5">
        <v>9657.9580000000005</v>
      </c>
      <c r="L9551" s="5">
        <v>1.9999999985884599E-3</v>
      </c>
      <c r="M9551" t="str">
        <f>IF(ISERROR(VLOOKUP(A9551,'[1]Ecart validé'!$A:$A,1,FALSE)),Z9551,"Ecart Validé")</f>
        <v>valid</v>
      </c>
      <c r="R9551" t="s">
        <v>30</v>
      </c>
      <c r="X9551"/>
      <c r="Y9551"/>
      <c r="Z9551" t="s">
        <v>31</v>
      </c>
    </row>
    <row r="9552" spans="1:26" x14ac:dyDescent="0.3">
      <c r="A9552" t="s">
        <v>12164</v>
      </c>
      <c r="B9552" t="s">
        <v>3157</v>
      </c>
      <c r="C9552">
        <v>40488</v>
      </c>
      <c r="D9552" t="str">
        <f>+VLOOKUP(C9552,Param!K:L,2,FALSE)</f>
        <v>D.E.F. (DETECTION ELECTRONIQUE FRANCAISE) PROTECBAT</v>
      </c>
      <c r="E9552" t="s">
        <v>3445</v>
      </c>
      <c r="F9552" t="s">
        <v>8264</v>
      </c>
      <c r="G9552" t="s">
        <v>29</v>
      </c>
      <c r="H9552" s="5">
        <v>10490.53</v>
      </c>
      <c r="I9552" s="5">
        <v>10490.526400000001</v>
      </c>
      <c r="J9552" s="5">
        <v>3.6000000000058199E-3</v>
      </c>
      <c r="K9552" s="5">
        <v>10490.526400000001</v>
      </c>
      <c r="L9552" s="5">
        <v>3.6000000000058199E-3</v>
      </c>
      <c r="M9552" t="str">
        <f>IF(ISERROR(VLOOKUP(A9552,'[1]Ecart validé'!$A:$A,1,FALSE)),Z9552,"Ecart Validé")</f>
        <v>valid</v>
      </c>
      <c r="R9552" t="s">
        <v>30</v>
      </c>
      <c r="X9552"/>
      <c r="Y9552"/>
      <c r="Z9552" t="s">
        <v>31</v>
      </c>
    </row>
    <row r="9553" spans="1:26" x14ac:dyDescent="0.3">
      <c r="A9553" t="s">
        <v>12165</v>
      </c>
      <c r="B9553" t="s">
        <v>3157</v>
      </c>
      <c r="C9553">
        <v>40488</v>
      </c>
      <c r="D9553" t="str">
        <f>+VLOOKUP(C9553,Param!K:L,2,FALSE)</f>
        <v>D.E.F. (DETECTION ELECTRONIQUE FRANCAISE) PROTECBAT</v>
      </c>
      <c r="E9553" t="s">
        <v>3458</v>
      </c>
      <c r="F9553" t="s">
        <v>8260</v>
      </c>
      <c r="G9553" t="s">
        <v>29</v>
      </c>
      <c r="H9553" s="5">
        <v>2207.34</v>
      </c>
      <c r="I9553" s="5">
        <v>2207.3375999999998</v>
      </c>
      <c r="J9553" s="5">
        <v>2.4000000003070402E-3</v>
      </c>
      <c r="K9553" s="5">
        <v>2207.34</v>
      </c>
      <c r="L9553" s="5">
        <v>0</v>
      </c>
      <c r="M9553" t="str">
        <f>IF(ISERROR(VLOOKUP(A9553,'[1]Ecart validé'!$A:$A,1,FALSE)),Z9553,"Ecart Validé")</f>
        <v>valid</v>
      </c>
      <c r="R9553" t="s">
        <v>30</v>
      </c>
      <c r="X9553"/>
      <c r="Y9553"/>
      <c r="Z9553" t="s">
        <v>31</v>
      </c>
    </row>
    <row r="9554" spans="1:26" x14ac:dyDescent="0.3">
      <c r="A9554" t="s">
        <v>12166</v>
      </c>
      <c r="B9554" t="s">
        <v>3157</v>
      </c>
      <c r="C9554">
        <v>40488</v>
      </c>
      <c r="D9554" t="str">
        <f>+VLOOKUP(C9554,Param!K:L,2,FALSE)</f>
        <v>D.E.F. (DETECTION ELECTRONIQUE FRANCAISE) PROTECBAT</v>
      </c>
      <c r="E9554" t="s">
        <v>3458</v>
      </c>
      <c r="F9554" t="s">
        <v>8262</v>
      </c>
      <c r="G9554" t="s">
        <v>29</v>
      </c>
      <c r="H9554" s="5">
        <v>-947.18</v>
      </c>
      <c r="I9554" s="5">
        <v>-947.18240000000003</v>
      </c>
      <c r="J9554" s="5">
        <v>2.40000000007967E-3</v>
      </c>
      <c r="K9554" s="5">
        <v>-947.18</v>
      </c>
      <c r="L9554" s="5">
        <v>0</v>
      </c>
      <c r="M9554" t="str">
        <f>IF(ISERROR(VLOOKUP(A9554,'[1]Ecart validé'!$A:$A,1,FALSE)),Z9554,"Ecart Validé")</f>
        <v>valid</v>
      </c>
      <c r="R9554" t="s">
        <v>30</v>
      </c>
      <c r="X9554"/>
      <c r="Y9554"/>
      <c r="Z9554" t="s">
        <v>31</v>
      </c>
    </row>
    <row r="9555" spans="1:26" x14ac:dyDescent="0.3">
      <c r="A9555" t="s">
        <v>12167</v>
      </c>
      <c r="B9555" t="s">
        <v>3157</v>
      </c>
      <c r="C9555">
        <v>40488</v>
      </c>
      <c r="D9555" t="str">
        <f>+VLOOKUP(C9555,Param!K:L,2,FALSE)</f>
        <v>D.E.F. (DETECTION ELECTRONIQUE FRANCAISE) PROTECBAT</v>
      </c>
      <c r="E9555" t="s">
        <v>3458</v>
      </c>
      <c r="F9555" t="s">
        <v>8264</v>
      </c>
      <c r="G9555" t="s">
        <v>29</v>
      </c>
      <c r="H9555" s="5">
        <v>583.79</v>
      </c>
      <c r="I9555" s="5">
        <v>583.78840000000002</v>
      </c>
      <c r="J9555" s="5">
        <v>1.5999999999394201E-3</v>
      </c>
      <c r="K9555" s="5">
        <v>583.79</v>
      </c>
      <c r="L9555" s="5">
        <v>0</v>
      </c>
      <c r="M9555" t="str">
        <f>IF(ISERROR(VLOOKUP(A9555,'[1]Ecart validé'!$A:$A,1,FALSE)),Z9555,"Ecart Validé")</f>
        <v>valid</v>
      </c>
      <c r="R9555" t="s">
        <v>30</v>
      </c>
      <c r="X9555"/>
      <c r="Y9555"/>
      <c r="Z9555" t="s">
        <v>31</v>
      </c>
    </row>
    <row r="9556" spans="1:26" x14ac:dyDescent="0.3">
      <c r="A9556" t="s">
        <v>12168</v>
      </c>
      <c r="B9556" t="s">
        <v>3157</v>
      </c>
      <c r="C9556">
        <v>45337</v>
      </c>
      <c r="D9556" t="str">
        <f>+VLOOKUP(C9556,Param!K:L,2,FALSE)</f>
        <v>RENTOKIL INITIAL SAS EIM660</v>
      </c>
      <c r="E9556">
        <v>459997</v>
      </c>
      <c r="F9556" t="s">
        <v>8617</v>
      </c>
      <c r="G9556" t="s">
        <v>29</v>
      </c>
      <c r="H9556" s="5">
        <v>4601.8100000000004</v>
      </c>
      <c r="I9556" s="5">
        <v>4601.8098</v>
      </c>
      <c r="J9556" s="5">
        <v>2.00000000404543E-4</v>
      </c>
      <c r="K9556" s="5">
        <v>4601.8100000000004</v>
      </c>
      <c r="L9556" s="5">
        <v>0</v>
      </c>
      <c r="M9556" t="str">
        <f>IF(ISERROR(VLOOKUP(A9556,'[1]Ecart validé'!$A:$A,1,FALSE)),Z9556,"Ecart Validé")</f>
        <v>valid</v>
      </c>
      <c r="R9556" t="s">
        <v>30</v>
      </c>
      <c r="X9556"/>
      <c r="Y9556"/>
      <c r="Z9556" t="s">
        <v>31</v>
      </c>
    </row>
    <row r="9557" spans="1:26" x14ac:dyDescent="0.3">
      <c r="A9557" t="s">
        <v>12169</v>
      </c>
      <c r="B9557" t="s">
        <v>3157</v>
      </c>
      <c r="C9557">
        <v>45337</v>
      </c>
      <c r="D9557" t="str">
        <f>+VLOOKUP(C9557,Param!K:L,2,FALSE)</f>
        <v>RENTOKIL INITIAL SAS EIM660</v>
      </c>
      <c r="E9557">
        <v>459997</v>
      </c>
      <c r="F9557" t="s">
        <v>8260</v>
      </c>
      <c r="G9557" t="s">
        <v>29</v>
      </c>
      <c r="H9557" s="5">
        <v>17050.89</v>
      </c>
      <c r="I9557" s="5">
        <v>17050.885200000001</v>
      </c>
      <c r="J9557" s="5">
        <v>4.7999999987950997E-3</v>
      </c>
      <c r="K9557" s="5">
        <v>17050.89</v>
      </c>
      <c r="L9557" s="5">
        <v>0</v>
      </c>
      <c r="M9557" t="str">
        <f>IF(ISERROR(VLOOKUP(A9557,'[1]Ecart validé'!$A:$A,1,FALSE)),Z9557,"Ecart Validé")</f>
        <v>valid</v>
      </c>
      <c r="R9557" t="s">
        <v>30</v>
      </c>
      <c r="X9557"/>
      <c r="Y9557"/>
      <c r="Z9557" t="s">
        <v>31</v>
      </c>
    </row>
    <row r="9558" spans="1:26" x14ac:dyDescent="0.3">
      <c r="A9558" t="s">
        <v>12170</v>
      </c>
      <c r="B9558" t="s">
        <v>3157</v>
      </c>
      <c r="C9558">
        <v>45337</v>
      </c>
      <c r="D9558" t="str">
        <f>+VLOOKUP(C9558,Param!K:L,2,FALSE)</f>
        <v>RENTOKIL INITIAL SAS EIM660</v>
      </c>
      <c r="E9558">
        <v>459997</v>
      </c>
      <c r="F9558" t="s">
        <v>8262</v>
      </c>
      <c r="G9558" t="s">
        <v>29</v>
      </c>
      <c r="H9558" s="5">
        <v>17457.259999999998</v>
      </c>
      <c r="I9558" s="5">
        <v>17457.261299999998</v>
      </c>
      <c r="J9558" s="5">
        <v>-1.29999999990104E-3</v>
      </c>
      <c r="K9558" s="5">
        <v>17457.259999999998</v>
      </c>
      <c r="L9558" s="5">
        <v>0</v>
      </c>
      <c r="M9558" t="str">
        <f>IF(ISERROR(VLOOKUP(A9558,'[1]Ecart validé'!$A:$A,1,FALSE)),Z9558,"Ecart Validé")</f>
        <v>valid</v>
      </c>
      <c r="R9558" t="s">
        <v>30</v>
      </c>
      <c r="X9558"/>
      <c r="Y9558"/>
      <c r="Z9558" t="s">
        <v>31</v>
      </c>
    </row>
    <row r="9559" spans="1:26" x14ac:dyDescent="0.3">
      <c r="A9559" t="s">
        <v>12171</v>
      </c>
      <c r="B9559" t="s">
        <v>3157</v>
      </c>
      <c r="C9559">
        <v>45337</v>
      </c>
      <c r="D9559" t="str">
        <f>+VLOOKUP(C9559,Param!K:L,2,FALSE)</f>
        <v>RENTOKIL INITIAL SAS EIM660</v>
      </c>
      <c r="E9559">
        <v>459997</v>
      </c>
      <c r="F9559" t="s">
        <v>8264</v>
      </c>
      <c r="G9559" t="s">
        <v>29</v>
      </c>
      <c r="H9559" s="5">
        <v>18175.650000000001</v>
      </c>
      <c r="I9559" s="5">
        <v>18175.6548</v>
      </c>
      <c r="J9559" s="5">
        <v>-4.7999999987950997E-3</v>
      </c>
      <c r="K9559" s="5">
        <v>18175.650000000001</v>
      </c>
      <c r="L9559" s="5">
        <v>0</v>
      </c>
      <c r="M9559" t="str">
        <f>IF(ISERROR(VLOOKUP(A9559,'[1]Ecart validé'!$A:$A,1,FALSE)),Z9559,"Ecart Validé")</f>
        <v>valid</v>
      </c>
      <c r="R9559" t="s">
        <v>30</v>
      </c>
      <c r="X9559"/>
      <c r="Y9559"/>
      <c r="Z9559" t="s">
        <v>31</v>
      </c>
    </row>
    <row r="9560" spans="1:26" x14ac:dyDescent="0.3">
      <c r="A9560" t="s">
        <v>12172</v>
      </c>
      <c r="B9560" t="s">
        <v>3157</v>
      </c>
      <c r="C9560">
        <v>45337</v>
      </c>
      <c r="D9560" t="str">
        <f>+VLOOKUP(C9560,Param!K:L,2,FALSE)</f>
        <v>RENTOKIL INITIAL SAS EIM660</v>
      </c>
      <c r="E9560">
        <v>459997</v>
      </c>
      <c r="F9560" t="s">
        <v>8266</v>
      </c>
      <c r="G9560" t="s">
        <v>29</v>
      </c>
      <c r="H9560" s="5">
        <v>28419</v>
      </c>
      <c r="I9560" s="5">
        <v>28418.9967</v>
      </c>
      <c r="J9560" s="5">
        <v>3.3000000003085002E-3</v>
      </c>
      <c r="K9560" s="5">
        <v>28419</v>
      </c>
      <c r="L9560" s="5">
        <v>0</v>
      </c>
      <c r="M9560" t="str">
        <f>IF(ISERROR(VLOOKUP(A9560,'[1]Ecart validé'!$A:$A,1,FALSE)),Z9560,"Ecart Validé")</f>
        <v>valid</v>
      </c>
      <c r="R9560" t="s">
        <v>30</v>
      </c>
      <c r="X9560"/>
      <c r="Y9560"/>
      <c r="Z9560" t="s">
        <v>31</v>
      </c>
    </row>
    <row r="9561" spans="1:26" x14ac:dyDescent="0.3">
      <c r="A9561" t="s">
        <v>12173</v>
      </c>
      <c r="B9561" t="s">
        <v>3157</v>
      </c>
      <c r="C9561">
        <v>56501</v>
      </c>
      <c r="D9561" t="str">
        <f>+VLOOKUP(C9561,Param!K:L,2,FALSE)</f>
        <v>SOTREBAT</v>
      </c>
      <c r="E9561">
        <v>550003</v>
      </c>
      <c r="F9561" t="s">
        <v>8617</v>
      </c>
      <c r="G9561" t="s">
        <v>29</v>
      </c>
      <c r="H9561" s="5">
        <v>118.95</v>
      </c>
      <c r="I9561" s="5">
        <v>118.95</v>
      </c>
      <c r="J9561" s="5">
        <v>0</v>
      </c>
      <c r="K9561" s="5">
        <v>118.95</v>
      </c>
      <c r="L9561" s="5">
        <v>0</v>
      </c>
      <c r="M9561" t="str">
        <f>IF(ISERROR(VLOOKUP(A9561,'[1]Ecart validé'!$A:$A,1,FALSE)),Z9561,"Ecart Validé")</f>
        <v>valid</v>
      </c>
      <c r="R9561" t="s">
        <v>30</v>
      </c>
      <c r="X9561"/>
      <c r="Y9561"/>
      <c r="Z9561" t="s">
        <v>31</v>
      </c>
    </row>
    <row r="9562" spans="1:26" x14ac:dyDescent="0.3">
      <c r="A9562" t="s">
        <v>12174</v>
      </c>
      <c r="B9562" t="s">
        <v>3157</v>
      </c>
      <c r="C9562">
        <v>56501</v>
      </c>
      <c r="D9562" t="str">
        <f>+VLOOKUP(C9562,Param!K:L,2,FALSE)</f>
        <v>SOTREBAT</v>
      </c>
      <c r="E9562">
        <v>550003</v>
      </c>
      <c r="F9562" t="s">
        <v>8260</v>
      </c>
      <c r="G9562" t="s">
        <v>29</v>
      </c>
      <c r="H9562" s="5">
        <v>26.01</v>
      </c>
      <c r="I9562" s="5">
        <v>26.01</v>
      </c>
      <c r="J9562" s="5">
        <v>0</v>
      </c>
      <c r="K9562" s="5">
        <v>26.01</v>
      </c>
      <c r="L9562" s="5">
        <v>0</v>
      </c>
      <c r="M9562" t="str">
        <f>IF(ISERROR(VLOOKUP(A9562,'[1]Ecart validé'!$A:$A,1,FALSE)),Z9562,"Ecart Validé")</f>
        <v>valid</v>
      </c>
      <c r="R9562" t="s">
        <v>30</v>
      </c>
      <c r="X9562"/>
      <c r="Y9562"/>
      <c r="Z9562" t="s">
        <v>31</v>
      </c>
    </row>
    <row r="9563" spans="1:26" x14ac:dyDescent="0.3">
      <c r="A9563" t="s">
        <v>12175</v>
      </c>
      <c r="B9563" t="s">
        <v>3157</v>
      </c>
      <c r="C9563">
        <v>56501</v>
      </c>
      <c r="D9563" t="str">
        <f>+VLOOKUP(C9563,Param!K:L,2,FALSE)</f>
        <v>SOTREBAT</v>
      </c>
      <c r="E9563">
        <v>550003</v>
      </c>
      <c r="F9563" t="s">
        <v>8262</v>
      </c>
      <c r="G9563" t="s">
        <v>29</v>
      </c>
      <c r="H9563" s="5">
        <v>92.67</v>
      </c>
      <c r="I9563" s="5">
        <v>92.683800000000005</v>
      </c>
      <c r="J9563" s="5">
        <v>-1.3800000000003299E-2</v>
      </c>
      <c r="K9563" s="5">
        <v>92.67</v>
      </c>
      <c r="L9563" s="5">
        <v>0</v>
      </c>
      <c r="M9563" t="str">
        <f>IF(ISERROR(VLOOKUP(A9563,'[1]Ecart validé'!$A:$A,1,FALSE)),Z9563,"Ecart Validé")</f>
        <v>valid</v>
      </c>
      <c r="R9563" t="s">
        <v>30</v>
      </c>
      <c r="X9563"/>
      <c r="Y9563"/>
      <c r="Z9563" t="s">
        <v>31</v>
      </c>
    </row>
    <row r="9564" spans="1:26" x14ac:dyDescent="0.3">
      <c r="A9564" t="s">
        <v>12176</v>
      </c>
      <c r="B9564" t="s">
        <v>3157</v>
      </c>
      <c r="C9564">
        <v>56501</v>
      </c>
      <c r="D9564" t="str">
        <f>+VLOOKUP(C9564,Param!K:L,2,FALSE)</f>
        <v>SOTREBAT</v>
      </c>
      <c r="E9564">
        <v>550003</v>
      </c>
      <c r="F9564" t="s">
        <v>8264</v>
      </c>
      <c r="G9564" t="s">
        <v>29</v>
      </c>
      <c r="H9564" s="5">
        <v>244.74</v>
      </c>
      <c r="I9564" s="5">
        <v>244.7319</v>
      </c>
      <c r="J9564" s="5">
        <v>8.1000000000130898E-3</v>
      </c>
      <c r="K9564" s="5">
        <v>244.74</v>
      </c>
      <c r="L9564" s="5">
        <v>0</v>
      </c>
      <c r="M9564" t="str">
        <f>IF(ISERROR(VLOOKUP(A9564,'[1]Ecart validé'!$A:$A,1,FALSE)),Z9564,"Ecart Validé")</f>
        <v>valid</v>
      </c>
      <c r="R9564" t="s">
        <v>30</v>
      </c>
      <c r="X9564"/>
      <c r="Y9564"/>
      <c r="Z9564" t="s">
        <v>31</v>
      </c>
    </row>
    <row r="9565" spans="1:26" x14ac:dyDescent="0.3">
      <c r="A9565" t="s">
        <v>12177</v>
      </c>
      <c r="B9565" t="s">
        <v>3157</v>
      </c>
      <c r="C9565">
        <v>56501</v>
      </c>
      <c r="D9565" t="str">
        <f>+VLOOKUP(C9565,Param!K:L,2,FALSE)</f>
        <v>SOTREBAT</v>
      </c>
      <c r="E9565">
        <v>550003</v>
      </c>
      <c r="F9565" t="s">
        <v>8266</v>
      </c>
      <c r="G9565" t="s">
        <v>29</v>
      </c>
      <c r="H9565" s="5">
        <v>147.06</v>
      </c>
      <c r="I9565" s="5">
        <v>147.048</v>
      </c>
      <c r="J9565" s="5">
        <v>1.2000000000000399E-2</v>
      </c>
      <c r="K9565" s="5">
        <v>147.06</v>
      </c>
      <c r="L9565" s="5">
        <v>0</v>
      </c>
      <c r="M9565" t="str">
        <f>IF(ISERROR(VLOOKUP(A9565,'[1]Ecart validé'!$A:$A,1,FALSE)),Z9565,"Ecart Validé")</f>
        <v>valid</v>
      </c>
      <c r="R9565" t="s">
        <v>30</v>
      </c>
      <c r="X9565"/>
      <c r="Y9565"/>
      <c r="Z9565" t="s">
        <v>31</v>
      </c>
    </row>
    <row r="9566" spans="1:26" x14ac:dyDescent="0.3">
      <c r="A9566" t="s">
        <v>12178</v>
      </c>
      <c r="B9566" t="s">
        <v>3157</v>
      </c>
      <c r="C9566">
        <v>43529</v>
      </c>
      <c r="D9566" t="str">
        <f>+VLOOKUP(C9566,Param!K:L,2,FALSE)</f>
        <v>POMONA (TERRE AZUR)</v>
      </c>
      <c r="E9566" t="s">
        <v>3470</v>
      </c>
      <c r="F9566" t="s">
        <v>8617</v>
      </c>
      <c r="G9566" t="s">
        <v>29</v>
      </c>
      <c r="H9566" s="5">
        <v>3652.35</v>
      </c>
      <c r="I9566" s="5">
        <v>3652.3440999999998</v>
      </c>
      <c r="J9566" s="5">
        <v>5.9000000001105902E-3</v>
      </c>
      <c r="K9566" s="5">
        <v>3652.3440999999998</v>
      </c>
      <c r="L9566" s="5">
        <v>5.9000000001105902E-3</v>
      </c>
      <c r="M9566" t="str">
        <f>IF(ISERROR(VLOOKUP(A9566,'[1]Ecart validé'!$A:$A,1,FALSE)),Z9566,"Ecart Validé")</f>
        <v>valid</v>
      </c>
      <c r="R9566" t="s">
        <v>30</v>
      </c>
      <c r="X9566"/>
      <c r="Y9566"/>
      <c r="Z9566" t="s">
        <v>31</v>
      </c>
    </row>
    <row r="9567" spans="1:26" x14ac:dyDescent="0.3">
      <c r="A9567" t="s">
        <v>12179</v>
      </c>
      <c r="B9567" t="s">
        <v>3157</v>
      </c>
      <c r="C9567">
        <v>43529</v>
      </c>
      <c r="D9567" t="str">
        <f>+VLOOKUP(C9567,Param!K:L,2,FALSE)</f>
        <v>POMONA (TERRE AZUR)</v>
      </c>
      <c r="E9567" t="s">
        <v>3470</v>
      </c>
      <c r="F9567" t="s">
        <v>8260</v>
      </c>
      <c r="G9567" t="s">
        <v>29</v>
      </c>
      <c r="H9567" s="5">
        <v>16066.03</v>
      </c>
      <c r="I9567" s="5">
        <v>16066.0293</v>
      </c>
      <c r="J9567" s="5">
        <v>7.00000000506406E-4</v>
      </c>
      <c r="K9567" s="5">
        <v>16066.0293</v>
      </c>
      <c r="L9567" s="5">
        <v>7.00000000506406E-4</v>
      </c>
      <c r="M9567" t="str">
        <f>IF(ISERROR(VLOOKUP(A9567,'[1]Ecart validé'!$A:$A,1,FALSE)),Z9567,"Ecart Validé")</f>
        <v>valid</v>
      </c>
      <c r="R9567" t="s">
        <v>30</v>
      </c>
      <c r="X9567"/>
      <c r="Y9567"/>
      <c r="Z9567" t="s">
        <v>31</v>
      </c>
    </row>
    <row r="9568" spans="1:26" x14ac:dyDescent="0.3">
      <c r="A9568" t="s">
        <v>12180</v>
      </c>
      <c r="B9568" t="s">
        <v>3157</v>
      </c>
      <c r="C9568">
        <v>43529</v>
      </c>
      <c r="D9568" t="str">
        <f>+VLOOKUP(C9568,Param!K:L,2,FALSE)</f>
        <v>POMONA (TERRE AZUR)</v>
      </c>
      <c r="E9568" t="s">
        <v>3470</v>
      </c>
      <c r="F9568" t="s">
        <v>8262</v>
      </c>
      <c r="G9568" t="s">
        <v>29</v>
      </c>
      <c r="H9568" s="5">
        <v>35781.129999999997</v>
      </c>
      <c r="I9568" s="5">
        <v>35781.124400000001</v>
      </c>
      <c r="J9568" s="5">
        <v>5.5999999967752904E-3</v>
      </c>
      <c r="K9568" s="5">
        <v>35781.124400000001</v>
      </c>
      <c r="L9568" s="5">
        <v>5.5999999967752904E-3</v>
      </c>
      <c r="M9568" t="str">
        <f>IF(ISERROR(VLOOKUP(A9568,'[1]Ecart validé'!$A:$A,1,FALSE)),Z9568,"Ecart Validé")</f>
        <v>valid</v>
      </c>
      <c r="R9568" t="s">
        <v>30</v>
      </c>
      <c r="X9568"/>
      <c r="Y9568"/>
      <c r="Z9568" t="s">
        <v>31</v>
      </c>
    </row>
    <row r="9569" spans="1:26" x14ac:dyDescent="0.3">
      <c r="A9569" t="s">
        <v>12181</v>
      </c>
      <c r="B9569" t="s">
        <v>3157</v>
      </c>
      <c r="C9569">
        <v>43529</v>
      </c>
      <c r="D9569" t="str">
        <f>+VLOOKUP(C9569,Param!K:L,2,FALSE)</f>
        <v>POMONA (TERRE AZUR)</v>
      </c>
      <c r="E9569" t="s">
        <v>3470</v>
      </c>
      <c r="F9569" t="s">
        <v>8264</v>
      </c>
      <c r="G9569" t="s">
        <v>29</v>
      </c>
      <c r="H9569" s="5">
        <v>64777.03</v>
      </c>
      <c r="I9569" s="5">
        <v>64777.033199999998</v>
      </c>
      <c r="J9569" s="5">
        <v>-3.1999999991967299E-3</v>
      </c>
      <c r="K9569" s="5">
        <v>64777.033199999998</v>
      </c>
      <c r="L9569" s="5">
        <v>-3.1999999991967299E-3</v>
      </c>
      <c r="M9569" t="str">
        <f>IF(ISERROR(VLOOKUP(A9569,'[1]Ecart validé'!$A:$A,1,FALSE)),Z9569,"Ecart Validé")</f>
        <v>valid</v>
      </c>
      <c r="R9569" t="s">
        <v>30</v>
      </c>
      <c r="X9569"/>
      <c r="Y9569"/>
      <c r="Z9569" t="s">
        <v>31</v>
      </c>
    </row>
    <row r="9570" spans="1:26" ht="72" x14ac:dyDescent="0.3">
      <c r="A9570" t="s">
        <v>12182</v>
      </c>
      <c r="B9570" t="s">
        <v>3157</v>
      </c>
      <c r="C9570">
        <v>43529</v>
      </c>
      <c r="D9570" t="str">
        <f>+VLOOKUP(C9570,Param!K:L,2,FALSE)</f>
        <v>POMONA (TERRE AZUR)</v>
      </c>
      <c r="E9570" t="s">
        <v>3470</v>
      </c>
      <c r="F9570" t="s">
        <v>8266</v>
      </c>
      <c r="G9570" t="s">
        <v>29</v>
      </c>
      <c r="H9570" s="5">
        <v>66602.67</v>
      </c>
      <c r="I9570" s="5">
        <v>69976.902799999996</v>
      </c>
      <c r="J9570" s="5">
        <v>-3374.2327999999902</v>
      </c>
      <c r="K9570" s="5">
        <v>69976.902799999996</v>
      </c>
      <c r="L9570" s="5">
        <v>-3374.2327999999902</v>
      </c>
      <c r="M9570" t="str">
        <f>IF(ISERROR(VLOOKUP(A9570,'[1]Ecart validé'!$A:$A,1,FALSE)),Z9570,"Ecart Validé")</f>
        <v>issue</v>
      </c>
      <c r="N9570" t="s">
        <v>12183</v>
      </c>
      <c r="O9570" t="s">
        <v>12184</v>
      </c>
      <c r="P9570" t="s">
        <v>85</v>
      </c>
      <c r="Q9570" t="s">
        <v>12185</v>
      </c>
      <c r="R9570" t="s">
        <v>30</v>
      </c>
      <c r="S9570" t="s">
        <v>42</v>
      </c>
      <c r="T9570" t="s">
        <v>43</v>
      </c>
      <c r="U9570" s="13" t="s">
        <v>12186</v>
      </c>
      <c r="V9570" t="s">
        <v>42</v>
      </c>
      <c r="X9570"/>
      <c r="Y9570"/>
      <c r="Z9570" t="s">
        <v>88</v>
      </c>
    </row>
    <row r="9571" spans="1:26" x14ac:dyDescent="0.3">
      <c r="A9571" t="s">
        <v>12187</v>
      </c>
      <c r="B9571" t="s">
        <v>3157</v>
      </c>
      <c r="C9571">
        <v>43529</v>
      </c>
      <c r="D9571" t="str">
        <f>+VLOOKUP(C9571,Param!K:L,2,FALSE)</f>
        <v>POMONA (TERRE AZUR)</v>
      </c>
      <c r="E9571" t="s">
        <v>3476</v>
      </c>
      <c r="F9571" t="s">
        <v>8617</v>
      </c>
      <c r="G9571" t="s">
        <v>29</v>
      </c>
      <c r="H9571" s="5">
        <v>-6575.98</v>
      </c>
      <c r="I9571" s="5">
        <v>-6575.9784</v>
      </c>
      <c r="J9571" s="5">
        <v>-1.59999999959836E-3</v>
      </c>
      <c r="K9571" s="5">
        <v>-6575.98</v>
      </c>
      <c r="L9571" s="5">
        <v>0</v>
      </c>
      <c r="M9571" t="str">
        <f>IF(ISERROR(VLOOKUP(A9571,'[1]Ecart validé'!$A:$A,1,FALSE)),Z9571,"Ecart Validé")</f>
        <v>valid</v>
      </c>
      <c r="R9571" t="s">
        <v>30</v>
      </c>
      <c r="X9571"/>
      <c r="Y9571"/>
      <c r="Z9571" t="s">
        <v>31</v>
      </c>
    </row>
    <row r="9572" spans="1:26" ht="43.2" x14ac:dyDescent="0.3">
      <c r="A9572" t="s">
        <v>12188</v>
      </c>
      <c r="B9572" t="s">
        <v>3157</v>
      </c>
      <c r="C9572">
        <v>43529</v>
      </c>
      <c r="D9572" t="str">
        <f>+VLOOKUP(C9572,Param!K:L,2,FALSE)</f>
        <v>POMONA (TERRE AZUR)</v>
      </c>
      <c r="E9572" t="s">
        <v>3476</v>
      </c>
      <c r="F9572" t="s">
        <v>8260</v>
      </c>
      <c r="G9572" t="s">
        <v>29</v>
      </c>
      <c r="H9572" s="5">
        <v>75782.55</v>
      </c>
      <c r="I9572" s="5">
        <v>75782.553499999995</v>
      </c>
      <c r="J9572" s="5">
        <v>-3.4999999916180899E-3</v>
      </c>
      <c r="K9572" s="5">
        <v>75782.55</v>
      </c>
      <c r="L9572" s="5">
        <v>0</v>
      </c>
      <c r="M9572" t="str">
        <f>IF(ISERROR(VLOOKUP(A9572,'[1]Ecart validé'!$A:$A,1,FALSE)),Z9572,"Ecart Validé")</f>
        <v>valid</v>
      </c>
      <c r="R9572" t="s">
        <v>30</v>
      </c>
      <c r="S9572" t="s">
        <v>42</v>
      </c>
      <c r="T9572" t="s">
        <v>325</v>
      </c>
      <c r="U9572" s="13" t="s">
        <v>12189</v>
      </c>
      <c r="V9572" t="s">
        <v>45</v>
      </c>
      <c r="X9572" t="s">
        <v>2444</v>
      </c>
      <c r="Y9572" t="s">
        <v>2444</v>
      </c>
      <c r="Z9572" t="s">
        <v>31</v>
      </c>
    </row>
    <row r="9573" spans="1:26" x14ac:dyDescent="0.3">
      <c r="A9573" t="s">
        <v>12190</v>
      </c>
      <c r="B9573" t="s">
        <v>3157</v>
      </c>
      <c r="C9573">
        <v>43529</v>
      </c>
      <c r="D9573" t="str">
        <f>+VLOOKUP(C9573,Param!K:L,2,FALSE)</f>
        <v>POMONA (TERRE AZUR)</v>
      </c>
      <c r="E9573" t="s">
        <v>3476</v>
      </c>
      <c r="F9573" t="s">
        <v>8262</v>
      </c>
      <c r="G9573" t="s">
        <v>29</v>
      </c>
      <c r="H9573" s="5">
        <v>180072.93</v>
      </c>
      <c r="I9573" s="5">
        <v>180072.9284</v>
      </c>
      <c r="J9573" s="5">
        <v>1.5999999886844301E-3</v>
      </c>
      <c r="K9573" s="5">
        <v>180072.93</v>
      </c>
      <c r="L9573" s="5">
        <v>0</v>
      </c>
      <c r="M9573" t="str">
        <f>IF(ISERROR(VLOOKUP(A9573,'[1]Ecart validé'!$A:$A,1,FALSE)),Z9573,"Ecart Validé")</f>
        <v>valid</v>
      </c>
      <c r="R9573" t="s">
        <v>30</v>
      </c>
      <c r="X9573"/>
      <c r="Y9573"/>
      <c r="Z9573" t="s">
        <v>31</v>
      </c>
    </row>
    <row r="9574" spans="1:26" x14ac:dyDescent="0.3">
      <c r="A9574" t="s">
        <v>12191</v>
      </c>
      <c r="B9574" t="s">
        <v>3157</v>
      </c>
      <c r="C9574">
        <v>43529</v>
      </c>
      <c r="D9574" t="str">
        <f>+VLOOKUP(C9574,Param!K:L,2,FALSE)</f>
        <v>POMONA (TERRE AZUR)</v>
      </c>
      <c r="E9574" t="s">
        <v>3476</v>
      </c>
      <c r="F9574" t="s">
        <v>8264</v>
      </c>
      <c r="G9574" t="s">
        <v>29</v>
      </c>
      <c r="H9574" s="5">
        <v>357120.3</v>
      </c>
      <c r="I9574" s="5">
        <v>357120.30560000002</v>
      </c>
      <c r="J9574" s="5">
        <v>-5.6000000331550802E-3</v>
      </c>
      <c r="K9574" s="5">
        <v>357120.3</v>
      </c>
      <c r="L9574" s="5">
        <v>0</v>
      </c>
      <c r="M9574" t="str">
        <f>IF(ISERROR(VLOOKUP(A9574,'[1]Ecart validé'!$A:$A,1,FALSE)),Z9574,"Ecart Validé")</f>
        <v>valid</v>
      </c>
      <c r="R9574" t="s">
        <v>30</v>
      </c>
      <c r="X9574"/>
      <c r="Y9574"/>
      <c r="Z9574" t="s">
        <v>31</v>
      </c>
    </row>
    <row r="9575" spans="1:26" x14ac:dyDescent="0.3">
      <c r="A9575" t="s">
        <v>12192</v>
      </c>
      <c r="B9575" t="s">
        <v>3157</v>
      </c>
      <c r="C9575">
        <v>43529</v>
      </c>
      <c r="D9575" t="str">
        <f>+VLOOKUP(C9575,Param!K:L,2,FALSE)</f>
        <v>POMONA (TERRE AZUR)</v>
      </c>
      <c r="E9575" t="s">
        <v>3476</v>
      </c>
      <c r="F9575" t="s">
        <v>8266</v>
      </c>
      <c r="G9575" t="s">
        <v>29</v>
      </c>
      <c r="H9575" s="5">
        <v>285952.20999999897</v>
      </c>
      <c r="I9575" s="5">
        <v>285952.19900000002</v>
      </c>
      <c r="J9575" s="5">
        <v>1.09999999403953E-2</v>
      </c>
      <c r="K9575" s="5">
        <v>285952.20999999897</v>
      </c>
      <c r="L9575" s="5">
        <v>0</v>
      </c>
      <c r="M9575" t="str">
        <f>IF(ISERROR(VLOOKUP(A9575,'[1]Ecart validé'!$A:$A,1,FALSE)),Z9575,"Ecart Validé")</f>
        <v>valid</v>
      </c>
      <c r="R9575" t="s">
        <v>30</v>
      </c>
      <c r="X9575"/>
      <c r="Y9575"/>
      <c r="Z9575" t="s">
        <v>31</v>
      </c>
    </row>
    <row r="9576" spans="1:26" x14ac:dyDescent="0.3">
      <c r="A9576" t="s">
        <v>12193</v>
      </c>
      <c r="B9576" t="s">
        <v>3157</v>
      </c>
      <c r="C9576">
        <v>57864</v>
      </c>
      <c r="D9576" t="str">
        <f>+VLOOKUP(C9576,Param!K:L,2,FALSE)</f>
        <v>LOCATEX</v>
      </c>
      <c r="E9576">
        <v>390050</v>
      </c>
      <c r="F9576" t="s">
        <v>8617</v>
      </c>
      <c r="G9576" t="s">
        <v>29</v>
      </c>
      <c r="H9576" s="5">
        <v>30.73</v>
      </c>
      <c r="I9576" s="5">
        <v>30.732099999999999</v>
      </c>
      <c r="J9576" s="5">
        <v>-2.0999999999986498E-3</v>
      </c>
      <c r="K9576" s="5">
        <v>30.73</v>
      </c>
      <c r="L9576" s="5">
        <v>0</v>
      </c>
      <c r="M9576" t="str">
        <f>IF(ISERROR(VLOOKUP(A9576,'[1]Ecart validé'!$A:$A,1,FALSE)),Z9576,"Ecart Validé")</f>
        <v>valid</v>
      </c>
      <c r="R9576" t="s">
        <v>30</v>
      </c>
      <c r="X9576"/>
      <c r="Y9576"/>
      <c r="Z9576" t="s">
        <v>31</v>
      </c>
    </row>
    <row r="9577" spans="1:26" x14ac:dyDescent="0.3">
      <c r="A9577" t="s">
        <v>12194</v>
      </c>
      <c r="B9577" t="s">
        <v>3157</v>
      </c>
      <c r="C9577">
        <v>57864</v>
      </c>
      <c r="D9577" t="str">
        <f>+VLOOKUP(C9577,Param!K:L,2,FALSE)</f>
        <v>LOCATEX</v>
      </c>
      <c r="E9577">
        <v>390050</v>
      </c>
      <c r="F9577" t="s">
        <v>8260</v>
      </c>
      <c r="G9577" t="s">
        <v>29</v>
      </c>
      <c r="H9577" s="5">
        <v>6195.11</v>
      </c>
      <c r="I9577" s="5">
        <v>6195.1140999999998</v>
      </c>
      <c r="J9577" s="5">
        <v>-4.1000000001076798E-3</v>
      </c>
      <c r="K9577" s="5">
        <v>6195.11</v>
      </c>
      <c r="L9577" s="5">
        <v>0</v>
      </c>
      <c r="M9577" t="str">
        <f>IF(ISERROR(VLOOKUP(A9577,'[1]Ecart validé'!$A:$A,1,FALSE)),Z9577,"Ecart Validé")</f>
        <v>valid</v>
      </c>
      <c r="R9577" t="s">
        <v>30</v>
      </c>
      <c r="X9577"/>
      <c r="Y9577"/>
      <c r="Z9577" t="s">
        <v>31</v>
      </c>
    </row>
    <row r="9578" spans="1:26" x14ac:dyDescent="0.3">
      <c r="A9578" t="s">
        <v>12195</v>
      </c>
      <c r="B9578" t="s">
        <v>3157</v>
      </c>
      <c r="C9578">
        <v>57864</v>
      </c>
      <c r="D9578" t="str">
        <f>+VLOOKUP(C9578,Param!K:L,2,FALSE)</f>
        <v>LOCATEX</v>
      </c>
      <c r="E9578">
        <v>390050</v>
      </c>
      <c r="F9578" t="s">
        <v>8262</v>
      </c>
      <c r="G9578" t="s">
        <v>29</v>
      </c>
      <c r="H9578" s="5">
        <v>7677.1</v>
      </c>
      <c r="I9578" s="5">
        <v>7677.1026000000002</v>
      </c>
      <c r="J9578" s="5">
        <v>-2.59999999980209E-3</v>
      </c>
      <c r="K9578" s="5">
        <v>7677.1</v>
      </c>
      <c r="L9578" s="5">
        <v>0</v>
      </c>
      <c r="M9578" t="str">
        <f>IF(ISERROR(VLOOKUP(A9578,'[1]Ecart validé'!$A:$A,1,FALSE)),Z9578,"Ecart Validé")</f>
        <v>valid</v>
      </c>
      <c r="R9578" t="s">
        <v>30</v>
      </c>
      <c r="X9578"/>
      <c r="Y9578"/>
      <c r="Z9578" t="s">
        <v>31</v>
      </c>
    </row>
    <row r="9579" spans="1:26" x14ac:dyDescent="0.3">
      <c r="A9579" t="s">
        <v>12196</v>
      </c>
      <c r="B9579" t="s">
        <v>3157</v>
      </c>
      <c r="C9579">
        <v>57864</v>
      </c>
      <c r="D9579" t="str">
        <f>+VLOOKUP(C9579,Param!K:L,2,FALSE)</f>
        <v>LOCATEX</v>
      </c>
      <c r="E9579">
        <v>390050</v>
      </c>
      <c r="F9579" t="s">
        <v>8264</v>
      </c>
      <c r="G9579" t="s">
        <v>29</v>
      </c>
      <c r="H9579" s="5">
        <v>17906.59</v>
      </c>
      <c r="I9579" s="5">
        <v>17906.5857</v>
      </c>
      <c r="J9579" s="5">
        <v>4.3000000005122196E-3</v>
      </c>
      <c r="K9579" s="5">
        <v>17906.59</v>
      </c>
      <c r="L9579" s="5">
        <v>0</v>
      </c>
      <c r="M9579" t="str">
        <f>IF(ISERROR(VLOOKUP(A9579,'[1]Ecart validé'!$A:$A,1,FALSE)),Z9579,"Ecart Validé")</f>
        <v>valid</v>
      </c>
      <c r="R9579" t="s">
        <v>30</v>
      </c>
      <c r="X9579"/>
      <c r="Y9579"/>
      <c r="Z9579" t="s">
        <v>31</v>
      </c>
    </row>
    <row r="9580" spans="1:26" x14ac:dyDescent="0.3">
      <c r="A9580" t="s">
        <v>12197</v>
      </c>
      <c r="B9580" t="s">
        <v>3157</v>
      </c>
      <c r="C9580">
        <v>57864</v>
      </c>
      <c r="D9580" t="str">
        <f>+VLOOKUP(C9580,Param!K:L,2,FALSE)</f>
        <v>LOCATEX</v>
      </c>
      <c r="E9580">
        <v>390050</v>
      </c>
      <c r="F9580" t="s">
        <v>8266</v>
      </c>
      <c r="G9580" t="s">
        <v>29</v>
      </c>
      <c r="H9580" s="5">
        <v>17933.2399999999</v>
      </c>
      <c r="I9580" s="5">
        <v>17933.2389</v>
      </c>
      <c r="J9580" s="5">
        <v>1.09999999767751E-3</v>
      </c>
      <c r="K9580" s="5">
        <v>17933.2399999999</v>
      </c>
      <c r="L9580" s="5">
        <v>0</v>
      </c>
      <c r="M9580" t="str">
        <f>IF(ISERROR(VLOOKUP(A9580,'[1]Ecart validé'!$A:$A,1,FALSE)),Z9580,"Ecart Validé")</f>
        <v>valid</v>
      </c>
      <c r="R9580" t="s">
        <v>30</v>
      </c>
      <c r="X9580"/>
      <c r="Y9580"/>
      <c r="Z9580" t="s">
        <v>31</v>
      </c>
    </row>
    <row r="9581" spans="1:26" x14ac:dyDescent="0.3">
      <c r="A9581" t="s">
        <v>12198</v>
      </c>
      <c r="B9581" t="s">
        <v>3157</v>
      </c>
      <c r="C9581">
        <v>58122</v>
      </c>
      <c r="D9581" t="str">
        <f>+VLOOKUP(C9581,Param!K:L,2,FALSE)</f>
        <v>NICOLARDOT</v>
      </c>
      <c r="E9581">
        <v>28270002</v>
      </c>
      <c r="F9581" t="s">
        <v>8260</v>
      </c>
      <c r="G9581" t="s">
        <v>29</v>
      </c>
      <c r="H9581" s="5">
        <v>11559.89</v>
      </c>
      <c r="I9581" s="5">
        <v>11559.8956</v>
      </c>
      <c r="J9581" s="5">
        <v>-5.6000000004132701E-3</v>
      </c>
      <c r="K9581" s="5">
        <v>11559.89</v>
      </c>
      <c r="L9581" s="5">
        <v>0</v>
      </c>
      <c r="M9581" t="str">
        <f>IF(ISERROR(VLOOKUP(A9581,'[1]Ecart validé'!$A:$A,1,FALSE)),Z9581,"Ecart Validé")</f>
        <v>valid</v>
      </c>
      <c r="R9581" t="s">
        <v>30</v>
      </c>
      <c r="X9581"/>
      <c r="Y9581"/>
      <c r="Z9581" t="s">
        <v>31</v>
      </c>
    </row>
    <row r="9582" spans="1:26" x14ac:dyDescent="0.3">
      <c r="A9582" t="s">
        <v>12199</v>
      </c>
      <c r="B9582" t="s">
        <v>3157</v>
      </c>
      <c r="C9582">
        <v>58122</v>
      </c>
      <c r="D9582" t="str">
        <f>+VLOOKUP(C9582,Param!K:L,2,FALSE)</f>
        <v>NICOLARDOT</v>
      </c>
      <c r="E9582">
        <v>2205406680</v>
      </c>
      <c r="F9582" t="s">
        <v>8264</v>
      </c>
      <c r="G9582" t="s">
        <v>29</v>
      </c>
      <c r="H9582" s="5">
        <v>46633.95</v>
      </c>
      <c r="I9582" s="5">
        <v>46633.951500000003</v>
      </c>
      <c r="J9582" s="5">
        <v>-1.50000000576255E-3</v>
      </c>
      <c r="K9582" s="5">
        <v>46633.95</v>
      </c>
      <c r="L9582" s="5">
        <v>0</v>
      </c>
      <c r="M9582" t="str">
        <f>IF(ISERROR(VLOOKUP(A9582,'[1]Ecart validé'!$A:$A,1,FALSE)),Z9582,"Ecart Validé")</f>
        <v>valid</v>
      </c>
      <c r="R9582" t="s">
        <v>30</v>
      </c>
      <c r="X9582"/>
      <c r="Y9582"/>
      <c r="Z9582" t="s">
        <v>31</v>
      </c>
    </row>
    <row r="9583" spans="1:26" x14ac:dyDescent="0.3">
      <c r="A9583" t="s">
        <v>12200</v>
      </c>
      <c r="B9583" t="s">
        <v>3157</v>
      </c>
      <c r="C9583">
        <v>58122</v>
      </c>
      <c r="D9583" t="str">
        <f>+VLOOKUP(C9583,Param!K:L,2,FALSE)</f>
        <v>NICOLARDOT</v>
      </c>
      <c r="E9583">
        <v>2205406680</v>
      </c>
      <c r="F9583" t="s">
        <v>8266</v>
      </c>
      <c r="G9583" t="s">
        <v>29</v>
      </c>
      <c r="H9583" s="5">
        <v>89974.99</v>
      </c>
      <c r="I9583" s="5">
        <v>89974.991699999999</v>
      </c>
      <c r="J9583" s="5">
        <v>-1.69999999343417E-3</v>
      </c>
      <c r="K9583" s="5">
        <v>89974.99</v>
      </c>
      <c r="L9583" s="5">
        <v>0</v>
      </c>
      <c r="M9583" t="str">
        <f>IF(ISERROR(VLOOKUP(A9583,'[1]Ecart validé'!$A:$A,1,FALSE)),Z9583,"Ecart Validé")</f>
        <v>valid</v>
      </c>
      <c r="R9583" t="s">
        <v>30</v>
      </c>
      <c r="X9583"/>
      <c r="Y9583"/>
      <c r="Z9583" t="s">
        <v>31</v>
      </c>
    </row>
    <row r="9584" spans="1:26" x14ac:dyDescent="0.3">
      <c r="A9584" t="s">
        <v>12201</v>
      </c>
      <c r="B9584" t="s">
        <v>3157</v>
      </c>
      <c r="C9584">
        <v>1710</v>
      </c>
      <c r="D9584" t="str">
        <f>+VLOOKUP(C9584,Param!K:L,2,FALSE)</f>
        <v>UNISTO SA</v>
      </c>
      <c r="E9584">
        <v>789517</v>
      </c>
      <c r="F9584" t="s">
        <v>8260</v>
      </c>
      <c r="G9584" t="s">
        <v>29</v>
      </c>
      <c r="H9584" s="5">
        <v>18.940000000000001</v>
      </c>
      <c r="I9584" s="5">
        <v>18.946200000000001</v>
      </c>
      <c r="J9584" s="5">
        <v>-6.1999999999997604E-3</v>
      </c>
      <c r="K9584" s="5">
        <v>18.940000000000001</v>
      </c>
      <c r="L9584" s="5">
        <v>0</v>
      </c>
      <c r="M9584" t="str">
        <f>IF(ISERROR(VLOOKUP(A9584,'[1]Ecart validé'!$A:$A,1,FALSE)),Z9584,"Ecart Validé")</f>
        <v>valid</v>
      </c>
      <c r="R9584" t="s">
        <v>30</v>
      </c>
      <c r="X9584"/>
      <c r="Y9584"/>
      <c r="Z9584" t="s">
        <v>31</v>
      </c>
    </row>
    <row r="9585" spans="1:26" x14ac:dyDescent="0.3">
      <c r="A9585" t="s">
        <v>12202</v>
      </c>
      <c r="B9585" t="s">
        <v>3157</v>
      </c>
      <c r="C9585">
        <v>1710</v>
      </c>
      <c r="D9585" t="str">
        <f>+VLOOKUP(C9585,Param!K:L,2,FALSE)</f>
        <v>UNISTO SA</v>
      </c>
      <c r="E9585">
        <v>789517</v>
      </c>
      <c r="F9585" t="s">
        <v>8262</v>
      </c>
      <c r="G9585" t="s">
        <v>29</v>
      </c>
      <c r="H9585" s="5">
        <v>5.07</v>
      </c>
      <c r="I9585" s="5">
        <v>5.07</v>
      </c>
      <c r="J9585" s="5">
        <v>0</v>
      </c>
      <c r="K9585" s="5">
        <v>5.07</v>
      </c>
      <c r="L9585" s="5">
        <v>0</v>
      </c>
      <c r="M9585" t="str">
        <f>IF(ISERROR(VLOOKUP(A9585,'[1]Ecart validé'!$A:$A,1,FALSE)),Z9585,"Ecart Validé")</f>
        <v>valid</v>
      </c>
      <c r="R9585" t="s">
        <v>30</v>
      </c>
      <c r="X9585"/>
      <c r="Y9585"/>
      <c r="Z9585" t="s">
        <v>31</v>
      </c>
    </row>
    <row r="9586" spans="1:26" x14ac:dyDescent="0.3">
      <c r="A9586" t="s">
        <v>12203</v>
      </c>
      <c r="B9586" t="s">
        <v>3157</v>
      </c>
      <c r="C9586">
        <v>1710</v>
      </c>
      <c r="D9586" t="str">
        <f>+VLOOKUP(C9586,Param!K:L,2,FALSE)</f>
        <v>UNISTO SA</v>
      </c>
      <c r="E9586">
        <v>789517</v>
      </c>
      <c r="F9586" t="s">
        <v>8264</v>
      </c>
      <c r="G9586" t="s">
        <v>29</v>
      </c>
      <c r="H9586" s="5">
        <v>52.84</v>
      </c>
      <c r="I9586" s="5">
        <v>52.837800000000001</v>
      </c>
      <c r="J9586" s="5">
        <v>2.2000000000019699E-3</v>
      </c>
      <c r="K9586" s="5">
        <v>52.84</v>
      </c>
      <c r="L9586" s="5">
        <v>0</v>
      </c>
      <c r="M9586" t="str">
        <f>IF(ISERROR(VLOOKUP(A9586,'[1]Ecart validé'!$A:$A,1,FALSE)),Z9586,"Ecart Validé")</f>
        <v>valid</v>
      </c>
      <c r="R9586" t="s">
        <v>30</v>
      </c>
      <c r="X9586"/>
      <c r="Y9586"/>
      <c r="Z9586" t="s">
        <v>31</v>
      </c>
    </row>
    <row r="9587" spans="1:26" x14ac:dyDescent="0.3">
      <c r="A9587" t="s">
        <v>12204</v>
      </c>
      <c r="B9587" t="s">
        <v>3157</v>
      </c>
      <c r="C9587">
        <v>1710</v>
      </c>
      <c r="D9587" t="str">
        <f>+VLOOKUP(C9587,Param!K:L,2,FALSE)</f>
        <v>UNISTO SA</v>
      </c>
      <c r="E9587">
        <v>789517</v>
      </c>
      <c r="F9587" t="s">
        <v>8266</v>
      </c>
      <c r="G9587" t="s">
        <v>29</v>
      </c>
      <c r="H9587" s="5">
        <v>50.4</v>
      </c>
      <c r="I9587" s="5">
        <v>50.400599999999997</v>
      </c>
      <c r="J9587" s="5">
        <v>-5.99999999998601E-4</v>
      </c>
      <c r="K9587" s="5">
        <v>50.4</v>
      </c>
      <c r="L9587" s="5">
        <v>0</v>
      </c>
      <c r="M9587" t="str">
        <f>IF(ISERROR(VLOOKUP(A9587,'[1]Ecart validé'!$A:$A,1,FALSE)),Z9587,"Ecart Validé")</f>
        <v>valid</v>
      </c>
      <c r="R9587" t="s">
        <v>30</v>
      </c>
      <c r="X9587"/>
      <c r="Y9587"/>
      <c r="Z9587" t="s">
        <v>31</v>
      </c>
    </row>
    <row r="9588" spans="1:26" x14ac:dyDescent="0.3">
      <c r="A9588" t="s">
        <v>12205</v>
      </c>
      <c r="B9588" t="s">
        <v>3157</v>
      </c>
      <c r="C9588">
        <v>45030</v>
      </c>
      <c r="D9588" t="str">
        <f>+VLOOKUP(C9588,Param!K:L,2,FALSE)</f>
        <v>EUROPCAR FRANCE</v>
      </c>
      <c r="E9588">
        <v>870007</v>
      </c>
      <c r="F9588" t="s">
        <v>8260</v>
      </c>
      <c r="G9588" t="s">
        <v>29</v>
      </c>
      <c r="H9588" s="5">
        <v>786.83</v>
      </c>
      <c r="I9588" s="5">
        <v>786.82590000000005</v>
      </c>
      <c r="J9588" s="5">
        <v>4.0999999999939904E-3</v>
      </c>
      <c r="K9588" s="5">
        <v>786.83</v>
      </c>
      <c r="L9588" s="5">
        <v>0</v>
      </c>
      <c r="M9588" t="str">
        <f>IF(ISERROR(VLOOKUP(A9588,'[1]Ecart validé'!$A:$A,1,FALSE)),Z9588,"Ecart Validé")</f>
        <v>valid</v>
      </c>
      <c r="R9588" t="s">
        <v>30</v>
      </c>
      <c r="X9588"/>
      <c r="Y9588"/>
      <c r="Z9588" t="s">
        <v>31</v>
      </c>
    </row>
    <row r="9589" spans="1:26" x14ac:dyDescent="0.3">
      <c r="A9589" t="s">
        <v>12206</v>
      </c>
      <c r="B9589" t="s">
        <v>3157</v>
      </c>
      <c r="C9589">
        <v>45030</v>
      </c>
      <c r="D9589" t="str">
        <f>+VLOOKUP(C9589,Param!K:L,2,FALSE)</f>
        <v>EUROPCAR FRANCE</v>
      </c>
      <c r="E9589">
        <v>870007</v>
      </c>
      <c r="F9589" t="s">
        <v>8262</v>
      </c>
      <c r="G9589" t="s">
        <v>29</v>
      </c>
      <c r="H9589" s="5">
        <v>989.93</v>
      </c>
      <c r="I9589" s="5">
        <v>989.93190000000004</v>
      </c>
      <c r="J9589" s="5">
        <v>-1.90000000009149E-3</v>
      </c>
      <c r="K9589" s="5">
        <v>989.93</v>
      </c>
      <c r="L9589" s="5">
        <v>0</v>
      </c>
      <c r="M9589" t="str">
        <f>IF(ISERROR(VLOOKUP(A9589,'[1]Ecart validé'!$A:$A,1,FALSE)),Z9589,"Ecart Validé")</f>
        <v>valid</v>
      </c>
      <c r="R9589" t="s">
        <v>30</v>
      </c>
      <c r="X9589"/>
      <c r="Y9589"/>
      <c r="Z9589" t="s">
        <v>31</v>
      </c>
    </row>
    <row r="9590" spans="1:26" x14ac:dyDescent="0.3">
      <c r="A9590" t="s">
        <v>12207</v>
      </c>
      <c r="B9590" t="s">
        <v>3157</v>
      </c>
      <c r="C9590">
        <v>45030</v>
      </c>
      <c r="D9590" t="str">
        <f>+VLOOKUP(C9590,Param!K:L,2,FALSE)</f>
        <v>EUROPCAR FRANCE</v>
      </c>
      <c r="E9590">
        <v>870007</v>
      </c>
      <c r="F9590" t="s">
        <v>8264</v>
      </c>
      <c r="G9590" t="s">
        <v>29</v>
      </c>
      <c r="H9590" s="5">
        <v>863.44</v>
      </c>
      <c r="I9590" s="5">
        <v>863.44439999999997</v>
      </c>
      <c r="J9590" s="5">
        <v>-4.3999999999186903E-3</v>
      </c>
      <c r="K9590" s="5">
        <v>863.44</v>
      </c>
      <c r="L9590" s="5">
        <v>0</v>
      </c>
      <c r="M9590" t="str">
        <f>IF(ISERROR(VLOOKUP(A9590,'[1]Ecart validé'!$A:$A,1,FALSE)),Z9590,"Ecart Validé")</f>
        <v>valid</v>
      </c>
      <c r="R9590" t="s">
        <v>30</v>
      </c>
      <c r="X9590"/>
      <c r="Y9590"/>
      <c r="Z9590" t="s">
        <v>31</v>
      </c>
    </row>
    <row r="9591" spans="1:26" x14ac:dyDescent="0.3">
      <c r="A9591" t="s">
        <v>12208</v>
      </c>
      <c r="B9591" t="s">
        <v>3157</v>
      </c>
      <c r="C9591">
        <v>45030</v>
      </c>
      <c r="D9591" t="str">
        <f>+VLOOKUP(C9591,Param!K:L,2,FALSE)</f>
        <v>EUROPCAR FRANCE</v>
      </c>
      <c r="E9591">
        <v>870007</v>
      </c>
      <c r="F9591" t="s">
        <v>8266</v>
      </c>
      <c r="G9591" t="s">
        <v>29</v>
      </c>
      <c r="H9591" s="5">
        <v>1197.99</v>
      </c>
      <c r="I9591" s="5">
        <v>1197.9870000000001</v>
      </c>
      <c r="J9591" s="5">
        <v>2.9999999999290499E-3</v>
      </c>
      <c r="K9591" s="5">
        <v>1197.99</v>
      </c>
      <c r="L9591" s="5">
        <v>0</v>
      </c>
      <c r="M9591" t="str">
        <f>IF(ISERROR(VLOOKUP(A9591,'[1]Ecart validé'!$A:$A,1,FALSE)),Z9591,"Ecart Validé")</f>
        <v>valid</v>
      </c>
      <c r="R9591" t="s">
        <v>30</v>
      </c>
      <c r="X9591"/>
      <c r="Y9591"/>
      <c r="Z9591" t="s">
        <v>31</v>
      </c>
    </row>
    <row r="9592" spans="1:26" x14ac:dyDescent="0.3">
      <c r="A9592" t="s">
        <v>12209</v>
      </c>
      <c r="B9592" t="s">
        <v>3157</v>
      </c>
      <c r="C9592">
        <v>1870</v>
      </c>
      <c r="D9592" t="str">
        <f>+VLOOKUP(C9592,Param!K:L,2,FALSE)</f>
        <v>MUZEO</v>
      </c>
      <c r="E9592">
        <v>2160704885</v>
      </c>
      <c r="F9592" t="s">
        <v>8617</v>
      </c>
      <c r="G9592" t="s">
        <v>29</v>
      </c>
      <c r="H9592" s="5">
        <v>890.25</v>
      </c>
      <c r="I9592" s="5">
        <v>890.25</v>
      </c>
      <c r="J9592" s="5">
        <v>0</v>
      </c>
      <c r="K9592" s="5">
        <v>890.25</v>
      </c>
      <c r="L9592" s="5">
        <v>0</v>
      </c>
      <c r="M9592" t="str">
        <f>IF(ISERROR(VLOOKUP(A9592,'[1]Ecart validé'!$A:$A,1,FALSE)),Z9592,"Ecart Validé")</f>
        <v>valid</v>
      </c>
      <c r="R9592" t="s">
        <v>30</v>
      </c>
      <c r="X9592"/>
      <c r="Y9592"/>
      <c r="Z9592" t="s">
        <v>31</v>
      </c>
    </row>
    <row r="9593" spans="1:26" x14ac:dyDescent="0.3">
      <c r="A9593" t="s">
        <v>12210</v>
      </c>
      <c r="B9593" t="s">
        <v>3157</v>
      </c>
      <c r="C9593">
        <v>1870</v>
      </c>
      <c r="D9593" t="str">
        <f>+VLOOKUP(C9593,Param!K:L,2,FALSE)</f>
        <v>MUZEO</v>
      </c>
      <c r="E9593">
        <v>2160704885</v>
      </c>
      <c r="F9593" t="s">
        <v>8260</v>
      </c>
      <c r="G9593" t="s">
        <v>29</v>
      </c>
      <c r="H9593" s="5">
        <v>1363.42</v>
      </c>
      <c r="I9593" s="5">
        <v>1363.4172000000001</v>
      </c>
      <c r="J9593" s="5">
        <v>2.7999999999792601E-3</v>
      </c>
      <c r="K9593" s="5">
        <v>1363.42</v>
      </c>
      <c r="L9593" s="5">
        <v>0</v>
      </c>
      <c r="M9593" t="str">
        <f>IF(ISERROR(VLOOKUP(A9593,'[1]Ecart validé'!$A:$A,1,FALSE)),Z9593,"Ecart Validé")</f>
        <v>valid</v>
      </c>
      <c r="R9593" t="s">
        <v>30</v>
      </c>
      <c r="X9593"/>
      <c r="Y9593"/>
      <c r="Z9593" t="s">
        <v>31</v>
      </c>
    </row>
    <row r="9594" spans="1:26" x14ac:dyDescent="0.3">
      <c r="A9594" t="s">
        <v>12211</v>
      </c>
      <c r="B9594" t="s">
        <v>3157</v>
      </c>
      <c r="C9594">
        <v>1870</v>
      </c>
      <c r="D9594" t="str">
        <f>+VLOOKUP(C9594,Param!K:L,2,FALSE)</f>
        <v>MUZEO</v>
      </c>
      <c r="E9594">
        <v>2160704885</v>
      </c>
      <c r="F9594" t="s">
        <v>8262</v>
      </c>
      <c r="G9594" t="s">
        <v>29</v>
      </c>
      <c r="H9594" s="5">
        <v>7592.28</v>
      </c>
      <c r="I9594" s="5">
        <v>7592.28</v>
      </c>
      <c r="J9594" s="5">
        <v>0</v>
      </c>
      <c r="K9594" s="5">
        <v>7592.28</v>
      </c>
      <c r="L9594" s="5">
        <v>0</v>
      </c>
      <c r="M9594" t="str">
        <f>IF(ISERROR(VLOOKUP(A9594,'[1]Ecart validé'!$A:$A,1,FALSE)),Z9594,"Ecart Validé")</f>
        <v>valid</v>
      </c>
      <c r="R9594" t="s">
        <v>30</v>
      </c>
      <c r="X9594"/>
      <c r="Y9594"/>
      <c r="Z9594" t="s">
        <v>31</v>
      </c>
    </row>
    <row r="9595" spans="1:26" x14ac:dyDescent="0.3">
      <c r="A9595" t="s">
        <v>12212</v>
      </c>
      <c r="B9595" t="s">
        <v>3157</v>
      </c>
      <c r="C9595">
        <v>1870</v>
      </c>
      <c r="D9595" t="str">
        <f>+VLOOKUP(C9595,Param!K:L,2,FALSE)</f>
        <v>MUZEO</v>
      </c>
      <c r="E9595">
        <v>2160704885</v>
      </c>
      <c r="F9595" t="s">
        <v>8264</v>
      </c>
      <c r="G9595" t="s">
        <v>29</v>
      </c>
      <c r="H9595" s="5">
        <v>2267.5100000000002</v>
      </c>
      <c r="I9595" s="5">
        <v>2267.5097999999998</v>
      </c>
      <c r="J9595" s="5">
        <v>2.00000000404543E-4</v>
      </c>
      <c r="K9595" s="5">
        <v>2267.5100000000002</v>
      </c>
      <c r="L9595" s="5">
        <v>0</v>
      </c>
      <c r="M9595" t="str">
        <f>IF(ISERROR(VLOOKUP(A9595,'[1]Ecart validé'!$A:$A,1,FALSE)),Z9595,"Ecart Validé")</f>
        <v>valid</v>
      </c>
      <c r="R9595" t="s">
        <v>30</v>
      </c>
      <c r="X9595"/>
      <c r="Y9595"/>
      <c r="Z9595" t="s">
        <v>31</v>
      </c>
    </row>
    <row r="9596" spans="1:26" x14ac:dyDescent="0.3">
      <c r="A9596" t="s">
        <v>12213</v>
      </c>
      <c r="B9596" t="s">
        <v>3157</v>
      </c>
      <c r="C9596">
        <v>1870</v>
      </c>
      <c r="D9596" t="str">
        <f>+VLOOKUP(C9596,Param!K:L,2,FALSE)</f>
        <v>MUZEO</v>
      </c>
      <c r="E9596">
        <v>2160704885</v>
      </c>
      <c r="F9596" t="s">
        <v>8266</v>
      </c>
      <c r="G9596" t="s">
        <v>29</v>
      </c>
      <c r="H9596" s="5">
        <v>250.57</v>
      </c>
      <c r="I9596" s="5">
        <v>250.57259999999999</v>
      </c>
      <c r="J9596" s="5">
        <v>-2.6000000000010398E-3</v>
      </c>
      <c r="K9596" s="5">
        <v>250.57</v>
      </c>
      <c r="L9596" s="5">
        <v>0</v>
      </c>
      <c r="M9596" t="str">
        <f>IF(ISERROR(VLOOKUP(A9596,'[1]Ecart validé'!$A:$A,1,FALSE)),Z9596,"Ecart Validé")</f>
        <v>valid</v>
      </c>
      <c r="R9596" t="s">
        <v>30</v>
      </c>
      <c r="X9596"/>
      <c r="Y9596"/>
      <c r="Z9596" t="s">
        <v>31</v>
      </c>
    </row>
    <row r="9597" spans="1:26" x14ac:dyDescent="0.3">
      <c r="A9597" t="s">
        <v>12214</v>
      </c>
      <c r="B9597" t="s">
        <v>3157</v>
      </c>
      <c r="C9597">
        <v>57312</v>
      </c>
      <c r="D9597" t="str">
        <f>+VLOOKUP(C9597,Param!K:L,2,FALSE)</f>
        <v>AMBIUS EIM660</v>
      </c>
      <c r="E9597">
        <v>2489060</v>
      </c>
      <c r="F9597" t="s">
        <v>8617</v>
      </c>
      <c r="G9597" t="s">
        <v>29</v>
      </c>
      <c r="H9597" s="5">
        <v>246.73</v>
      </c>
      <c r="I9597" s="5">
        <v>246.73249999999999</v>
      </c>
      <c r="J9597" s="5">
        <v>-2.4999999999977202E-3</v>
      </c>
      <c r="K9597" s="5">
        <v>246.73</v>
      </c>
      <c r="L9597" s="5">
        <v>0</v>
      </c>
      <c r="M9597" t="str">
        <f>IF(ISERROR(VLOOKUP(A9597,'[1]Ecart validé'!$A:$A,1,FALSE)),Z9597,"Ecart Validé")</f>
        <v>valid</v>
      </c>
      <c r="R9597" t="s">
        <v>30</v>
      </c>
      <c r="X9597"/>
      <c r="Y9597"/>
      <c r="Z9597" t="s">
        <v>31</v>
      </c>
    </row>
    <row r="9598" spans="1:26" x14ac:dyDescent="0.3">
      <c r="A9598" t="s">
        <v>12215</v>
      </c>
      <c r="B9598" t="s">
        <v>3157</v>
      </c>
      <c r="C9598">
        <v>57312</v>
      </c>
      <c r="D9598" t="str">
        <f>+VLOOKUP(C9598,Param!K:L,2,FALSE)</f>
        <v>AMBIUS EIM660</v>
      </c>
      <c r="E9598">
        <v>2489060</v>
      </c>
      <c r="F9598" t="s">
        <v>8260</v>
      </c>
      <c r="G9598" t="s">
        <v>29</v>
      </c>
      <c r="H9598" s="5">
        <v>4684.6499999999996</v>
      </c>
      <c r="I9598" s="5">
        <v>4684.6499999999996</v>
      </c>
      <c r="J9598" s="5">
        <v>0</v>
      </c>
      <c r="K9598" s="5">
        <v>4684.6499999999996</v>
      </c>
      <c r="L9598" s="5">
        <v>0</v>
      </c>
      <c r="M9598" t="str">
        <f>IF(ISERROR(VLOOKUP(A9598,'[1]Ecart validé'!$A:$A,1,FALSE)),Z9598,"Ecart Validé")</f>
        <v>valid</v>
      </c>
      <c r="R9598" t="s">
        <v>30</v>
      </c>
      <c r="X9598"/>
      <c r="Y9598"/>
      <c r="Z9598" t="s">
        <v>31</v>
      </c>
    </row>
    <row r="9599" spans="1:26" x14ac:dyDescent="0.3">
      <c r="A9599" t="s">
        <v>12216</v>
      </c>
      <c r="B9599" t="s">
        <v>3157</v>
      </c>
      <c r="C9599">
        <v>57312</v>
      </c>
      <c r="D9599" t="str">
        <f>+VLOOKUP(C9599,Param!K:L,2,FALSE)</f>
        <v>AMBIUS EIM660</v>
      </c>
      <c r="E9599">
        <v>2489060</v>
      </c>
      <c r="F9599" t="s">
        <v>8262</v>
      </c>
      <c r="G9599" t="s">
        <v>29</v>
      </c>
      <c r="H9599" s="5">
        <v>5725.35</v>
      </c>
      <c r="I9599" s="5">
        <v>5725.3485000000001</v>
      </c>
      <c r="J9599" s="5">
        <v>1.50000000030559E-3</v>
      </c>
      <c r="K9599" s="5">
        <v>5725.35</v>
      </c>
      <c r="L9599" s="5">
        <v>0</v>
      </c>
      <c r="M9599" t="str">
        <f>IF(ISERROR(VLOOKUP(A9599,'[1]Ecart validé'!$A:$A,1,FALSE)),Z9599,"Ecart Validé")</f>
        <v>valid</v>
      </c>
      <c r="R9599" t="s">
        <v>30</v>
      </c>
      <c r="X9599"/>
      <c r="Y9599"/>
      <c r="Z9599" t="s">
        <v>31</v>
      </c>
    </row>
    <row r="9600" spans="1:26" x14ac:dyDescent="0.3">
      <c r="A9600" t="s">
        <v>12217</v>
      </c>
      <c r="B9600" t="s">
        <v>3157</v>
      </c>
      <c r="C9600">
        <v>57312</v>
      </c>
      <c r="D9600" t="str">
        <f>+VLOOKUP(C9600,Param!K:L,2,FALSE)</f>
        <v>AMBIUS EIM660</v>
      </c>
      <c r="E9600">
        <v>2489060</v>
      </c>
      <c r="F9600" t="s">
        <v>8264</v>
      </c>
      <c r="G9600" t="s">
        <v>29</v>
      </c>
      <c r="H9600" s="5">
        <v>4862.1400000000003</v>
      </c>
      <c r="I9600" s="5">
        <v>4862.1435000000001</v>
      </c>
      <c r="J9600" s="5">
        <v>-3.49999999980354E-3</v>
      </c>
      <c r="K9600" s="5">
        <v>4862.1400000000003</v>
      </c>
      <c r="L9600" s="5">
        <v>0</v>
      </c>
      <c r="M9600" t="str">
        <f>IF(ISERROR(VLOOKUP(A9600,'[1]Ecart validé'!$A:$A,1,FALSE)),Z9600,"Ecart Validé")</f>
        <v>valid</v>
      </c>
      <c r="R9600" t="s">
        <v>30</v>
      </c>
      <c r="X9600"/>
      <c r="Y9600"/>
      <c r="Z9600" t="s">
        <v>31</v>
      </c>
    </row>
    <row r="9601" spans="1:26" x14ac:dyDescent="0.3">
      <c r="A9601" t="s">
        <v>12218</v>
      </c>
      <c r="B9601" t="s">
        <v>3157</v>
      </c>
      <c r="C9601">
        <v>57312</v>
      </c>
      <c r="D9601" t="str">
        <f>+VLOOKUP(C9601,Param!K:L,2,FALSE)</f>
        <v>AMBIUS EIM660</v>
      </c>
      <c r="E9601">
        <v>2489060</v>
      </c>
      <c r="F9601" t="s">
        <v>8266</v>
      </c>
      <c r="G9601" t="s">
        <v>29</v>
      </c>
      <c r="H9601" s="5">
        <v>5164.7</v>
      </c>
      <c r="I9601" s="5">
        <v>5164.7025000000003</v>
      </c>
      <c r="J9601" s="5">
        <v>-2.5000000005093101E-3</v>
      </c>
      <c r="K9601" s="5">
        <v>5164.7</v>
      </c>
      <c r="L9601" s="5">
        <v>0</v>
      </c>
      <c r="M9601" t="str">
        <f>IF(ISERROR(VLOOKUP(A9601,'[1]Ecart validé'!$A:$A,1,FALSE)),Z9601,"Ecart Validé")</f>
        <v>valid</v>
      </c>
      <c r="R9601" t="s">
        <v>30</v>
      </c>
      <c r="X9601"/>
      <c r="Y9601"/>
      <c r="Z9601" t="s">
        <v>31</v>
      </c>
    </row>
    <row r="9602" spans="1:26" x14ac:dyDescent="0.3">
      <c r="A9602" t="s">
        <v>12219</v>
      </c>
      <c r="B9602" t="s">
        <v>3157</v>
      </c>
      <c r="C9602">
        <v>52797</v>
      </c>
      <c r="D9602" t="str">
        <f>+VLOOKUP(C9602,Param!K:L,2,FALSE)</f>
        <v>ADV</v>
      </c>
      <c r="E9602">
        <v>29280017</v>
      </c>
      <c r="F9602" t="s">
        <v>8260</v>
      </c>
      <c r="G9602" t="s">
        <v>29</v>
      </c>
      <c r="H9602" s="5">
        <v>12128.25</v>
      </c>
      <c r="I9602" s="5">
        <v>12128.25</v>
      </c>
      <c r="J9602" s="5">
        <v>0</v>
      </c>
      <c r="K9602" s="5">
        <v>12128.25</v>
      </c>
      <c r="L9602" s="5">
        <v>0</v>
      </c>
      <c r="M9602" t="str">
        <f>IF(ISERROR(VLOOKUP(A9602,'[1]Ecart validé'!$A:$A,1,FALSE)),Z9602,"Ecart Validé")</f>
        <v>valid</v>
      </c>
      <c r="R9602" t="s">
        <v>30</v>
      </c>
      <c r="X9602"/>
      <c r="Y9602"/>
      <c r="Z9602" t="s">
        <v>31</v>
      </c>
    </row>
    <row r="9603" spans="1:26" x14ac:dyDescent="0.3">
      <c r="A9603" t="s">
        <v>12220</v>
      </c>
      <c r="B9603" t="s">
        <v>3157</v>
      </c>
      <c r="C9603">
        <v>52797</v>
      </c>
      <c r="D9603" t="str">
        <f>+VLOOKUP(C9603,Param!K:L,2,FALSE)</f>
        <v>ADV</v>
      </c>
      <c r="E9603">
        <v>29280017</v>
      </c>
      <c r="F9603" t="s">
        <v>8262</v>
      </c>
      <c r="G9603" t="s">
        <v>29</v>
      </c>
      <c r="H9603" s="5">
        <v>6442.74</v>
      </c>
      <c r="I9603" s="5">
        <v>6442.7255999999998</v>
      </c>
      <c r="J9603" s="5">
        <v>1.44000000000232E-2</v>
      </c>
      <c r="K9603" s="5">
        <v>6442.74</v>
      </c>
      <c r="L9603" s="5">
        <v>0</v>
      </c>
      <c r="M9603" t="str">
        <f>IF(ISERROR(VLOOKUP(A9603,'[1]Ecart validé'!$A:$A,1,FALSE)),Z9603,"Ecart Validé")</f>
        <v>valid</v>
      </c>
      <c r="R9603" t="s">
        <v>30</v>
      </c>
      <c r="X9603"/>
      <c r="Y9603"/>
      <c r="Z9603" t="s">
        <v>31</v>
      </c>
    </row>
    <row r="9604" spans="1:26" x14ac:dyDescent="0.3">
      <c r="A9604" t="s">
        <v>12221</v>
      </c>
      <c r="B9604" t="s">
        <v>3157</v>
      </c>
      <c r="C9604">
        <v>52797</v>
      </c>
      <c r="D9604" t="str">
        <f>+VLOOKUP(C9604,Param!K:L,2,FALSE)</f>
        <v>ADV</v>
      </c>
      <c r="E9604">
        <v>29280017</v>
      </c>
      <c r="F9604" t="s">
        <v>8264</v>
      </c>
      <c r="G9604" t="s">
        <v>29</v>
      </c>
      <c r="H9604" s="5">
        <v>2314.6799999999998</v>
      </c>
      <c r="I9604" s="5">
        <v>2314.6923000000002</v>
      </c>
      <c r="J9604" s="5">
        <v>-1.2300000000323E-2</v>
      </c>
      <c r="K9604" s="5">
        <v>2314.6799999999998</v>
      </c>
      <c r="L9604" s="5">
        <v>0</v>
      </c>
      <c r="M9604" t="str">
        <f>IF(ISERROR(VLOOKUP(A9604,'[1]Ecart validé'!$A:$A,1,FALSE)),Z9604,"Ecart Validé")</f>
        <v>valid</v>
      </c>
      <c r="R9604" t="s">
        <v>30</v>
      </c>
      <c r="X9604"/>
      <c r="Y9604"/>
      <c r="Z9604" t="s">
        <v>31</v>
      </c>
    </row>
    <row r="9605" spans="1:26" x14ac:dyDescent="0.3">
      <c r="A9605" t="s">
        <v>12222</v>
      </c>
      <c r="B9605" t="s">
        <v>3157</v>
      </c>
      <c r="C9605">
        <v>52797</v>
      </c>
      <c r="D9605" t="str">
        <f>+VLOOKUP(C9605,Param!K:L,2,FALSE)</f>
        <v>ADV</v>
      </c>
      <c r="E9605">
        <v>29280017</v>
      </c>
      <c r="F9605" t="s">
        <v>8266</v>
      </c>
      <c r="G9605" t="s">
        <v>29</v>
      </c>
      <c r="H9605" s="5">
        <v>1482.09</v>
      </c>
      <c r="I9605" s="5">
        <v>1482.0852</v>
      </c>
      <c r="J9605" s="5">
        <v>4.7999999999319698E-3</v>
      </c>
      <c r="K9605" s="5">
        <v>1482.09</v>
      </c>
      <c r="L9605" s="5">
        <v>0</v>
      </c>
      <c r="M9605" t="str">
        <f>IF(ISERROR(VLOOKUP(A9605,'[1]Ecart validé'!$A:$A,1,FALSE)),Z9605,"Ecart Validé")</f>
        <v>valid</v>
      </c>
      <c r="R9605" t="s">
        <v>30</v>
      </c>
      <c r="X9605"/>
      <c r="Y9605"/>
      <c r="Z9605" t="s">
        <v>31</v>
      </c>
    </row>
    <row r="9606" spans="1:26" x14ac:dyDescent="0.3">
      <c r="A9606" t="s">
        <v>12223</v>
      </c>
      <c r="B9606" t="s">
        <v>3157</v>
      </c>
      <c r="C9606">
        <v>2660</v>
      </c>
      <c r="D9606" t="str">
        <f>+VLOOKUP(C9606,Param!K:L,2,FALSE)</f>
        <v>SEMIOS (ex INSIGNIS)</v>
      </c>
      <c r="E9606">
        <v>787654</v>
      </c>
      <c r="F9606" t="s">
        <v>8617</v>
      </c>
      <c r="G9606" t="s">
        <v>29</v>
      </c>
      <c r="H9606" s="5">
        <v>2202.36</v>
      </c>
      <c r="I9606" s="5">
        <v>2202.36</v>
      </c>
      <c r="J9606" s="5">
        <v>0</v>
      </c>
      <c r="K9606" s="5">
        <v>2202.36</v>
      </c>
      <c r="L9606" s="5">
        <v>0</v>
      </c>
      <c r="M9606" t="str">
        <f>IF(ISERROR(VLOOKUP(A9606,'[1]Ecart validé'!$A:$A,1,FALSE)),Z9606,"Ecart Validé")</f>
        <v>valid</v>
      </c>
      <c r="R9606" t="s">
        <v>30</v>
      </c>
      <c r="X9606"/>
      <c r="Y9606"/>
      <c r="Z9606" t="s">
        <v>31</v>
      </c>
    </row>
    <row r="9607" spans="1:26" x14ac:dyDescent="0.3">
      <c r="A9607" t="s">
        <v>12224</v>
      </c>
      <c r="B9607" t="s">
        <v>3157</v>
      </c>
      <c r="C9607">
        <v>2660</v>
      </c>
      <c r="D9607" t="str">
        <f>+VLOOKUP(C9607,Param!K:L,2,FALSE)</f>
        <v>SEMIOS (ex INSIGNIS)</v>
      </c>
      <c r="E9607">
        <v>787654</v>
      </c>
      <c r="F9607" t="s">
        <v>8260</v>
      </c>
      <c r="G9607" t="s">
        <v>29</v>
      </c>
      <c r="H9607" s="5">
        <v>7274.22</v>
      </c>
      <c r="I9607" s="5">
        <v>7274.22</v>
      </c>
      <c r="J9607" s="5">
        <v>0</v>
      </c>
      <c r="K9607" s="5">
        <v>7274.22</v>
      </c>
      <c r="L9607" s="5">
        <v>0</v>
      </c>
      <c r="M9607" t="str">
        <f>IF(ISERROR(VLOOKUP(A9607,'[1]Ecart validé'!$A:$A,1,FALSE)),Z9607,"Ecart Validé")</f>
        <v>valid</v>
      </c>
      <c r="R9607" t="s">
        <v>30</v>
      </c>
      <c r="X9607"/>
      <c r="Y9607"/>
      <c r="Z9607" t="s">
        <v>31</v>
      </c>
    </row>
    <row r="9608" spans="1:26" x14ac:dyDescent="0.3">
      <c r="A9608" t="s">
        <v>12225</v>
      </c>
      <c r="B9608" t="s">
        <v>3157</v>
      </c>
      <c r="C9608">
        <v>2660</v>
      </c>
      <c r="D9608" t="str">
        <f>+VLOOKUP(C9608,Param!K:L,2,FALSE)</f>
        <v>SEMIOS (ex INSIGNIS)</v>
      </c>
      <c r="E9608">
        <v>787654</v>
      </c>
      <c r="F9608" t="s">
        <v>8262</v>
      </c>
      <c r="G9608" t="s">
        <v>29</v>
      </c>
      <c r="H9608" s="5">
        <v>8324.2199999999993</v>
      </c>
      <c r="I9608" s="5">
        <v>8324.2199999999993</v>
      </c>
      <c r="J9608" s="5">
        <v>0</v>
      </c>
      <c r="K9608" s="5">
        <v>8324.2199999999993</v>
      </c>
      <c r="L9608" s="5">
        <v>0</v>
      </c>
      <c r="M9608" t="str">
        <f>IF(ISERROR(VLOOKUP(A9608,'[1]Ecart validé'!$A:$A,1,FALSE)),Z9608,"Ecart Validé")</f>
        <v>valid</v>
      </c>
      <c r="R9608" t="s">
        <v>30</v>
      </c>
      <c r="X9608"/>
      <c r="Y9608"/>
      <c r="Z9608" t="s">
        <v>31</v>
      </c>
    </row>
    <row r="9609" spans="1:26" x14ac:dyDescent="0.3">
      <c r="A9609" t="s">
        <v>12226</v>
      </c>
      <c r="B9609" t="s">
        <v>3157</v>
      </c>
      <c r="C9609">
        <v>2660</v>
      </c>
      <c r="D9609" t="str">
        <f>+VLOOKUP(C9609,Param!K:L,2,FALSE)</f>
        <v>SEMIOS (ex INSIGNIS)</v>
      </c>
      <c r="E9609">
        <v>787654</v>
      </c>
      <c r="F9609" t="s">
        <v>8264</v>
      </c>
      <c r="G9609" t="s">
        <v>29</v>
      </c>
      <c r="H9609" s="5">
        <v>5771.04</v>
      </c>
      <c r="I9609" s="5">
        <v>5771.0382</v>
      </c>
      <c r="J9609" s="5">
        <v>1.8000000000029099E-3</v>
      </c>
      <c r="K9609" s="5">
        <v>5771.04</v>
      </c>
      <c r="L9609" s="5">
        <v>0</v>
      </c>
      <c r="M9609" t="str">
        <f>IF(ISERROR(VLOOKUP(A9609,'[1]Ecart validé'!$A:$A,1,FALSE)),Z9609,"Ecart Validé")</f>
        <v>valid</v>
      </c>
      <c r="R9609" t="s">
        <v>30</v>
      </c>
      <c r="X9609"/>
      <c r="Y9609"/>
      <c r="Z9609" t="s">
        <v>31</v>
      </c>
    </row>
    <row r="9610" spans="1:26" x14ac:dyDescent="0.3">
      <c r="A9610" t="s">
        <v>12227</v>
      </c>
      <c r="B9610" t="s">
        <v>3157</v>
      </c>
      <c r="C9610">
        <v>2660</v>
      </c>
      <c r="D9610" t="str">
        <f>+VLOOKUP(C9610,Param!K:L,2,FALSE)</f>
        <v>SEMIOS (ex INSIGNIS)</v>
      </c>
      <c r="E9610">
        <v>787654</v>
      </c>
      <c r="F9610" t="s">
        <v>8266</v>
      </c>
      <c r="G9610" t="s">
        <v>29</v>
      </c>
      <c r="H9610" s="5">
        <v>5269.44</v>
      </c>
      <c r="I9610" s="5">
        <v>5269.4405999999999</v>
      </c>
      <c r="J9610" s="5">
        <v>-6.0000000030413503E-4</v>
      </c>
      <c r="K9610" s="5">
        <v>5269.44</v>
      </c>
      <c r="L9610" s="5">
        <v>0</v>
      </c>
      <c r="M9610" t="str">
        <f>IF(ISERROR(VLOOKUP(A9610,'[1]Ecart validé'!$A:$A,1,FALSE)),Z9610,"Ecart Validé")</f>
        <v>valid</v>
      </c>
      <c r="R9610" t="s">
        <v>30</v>
      </c>
      <c r="X9610"/>
      <c r="Y9610"/>
      <c r="Z9610" t="s">
        <v>31</v>
      </c>
    </row>
    <row r="9611" spans="1:26" x14ac:dyDescent="0.3">
      <c r="A9611" t="s">
        <v>12228</v>
      </c>
      <c r="B9611" t="s">
        <v>3157</v>
      </c>
      <c r="C9611">
        <v>2660</v>
      </c>
      <c r="D9611" t="str">
        <f>+VLOOKUP(C9611,Param!K:L,2,FALSE)</f>
        <v>SEMIOS (ex INSIGNIS)</v>
      </c>
      <c r="E9611">
        <v>2120371765</v>
      </c>
      <c r="F9611" t="s">
        <v>8617</v>
      </c>
      <c r="G9611" t="s">
        <v>29</v>
      </c>
      <c r="H9611" s="5">
        <v>672.9</v>
      </c>
      <c r="I9611" s="5">
        <v>672.904</v>
      </c>
      <c r="J9611" s="5">
        <v>-4.0000000000190898E-3</v>
      </c>
      <c r="K9611" s="5">
        <v>672.9</v>
      </c>
      <c r="L9611" s="5">
        <v>0</v>
      </c>
      <c r="M9611" t="str">
        <f>IF(ISERROR(VLOOKUP(A9611,'[1]Ecart validé'!$A:$A,1,FALSE)),Z9611,"Ecart Validé")</f>
        <v>valid</v>
      </c>
      <c r="R9611" t="s">
        <v>30</v>
      </c>
      <c r="X9611"/>
      <c r="Y9611"/>
      <c r="Z9611" t="s">
        <v>31</v>
      </c>
    </row>
    <row r="9612" spans="1:26" x14ac:dyDescent="0.3">
      <c r="A9612" t="s">
        <v>12229</v>
      </c>
      <c r="B9612" t="s">
        <v>3157</v>
      </c>
      <c r="C9612">
        <v>2660</v>
      </c>
      <c r="D9612" t="str">
        <f>+VLOOKUP(C9612,Param!K:L,2,FALSE)</f>
        <v>SEMIOS (ex INSIGNIS)</v>
      </c>
      <c r="E9612">
        <v>2120371765</v>
      </c>
      <c r="F9612" t="s">
        <v>8260</v>
      </c>
      <c r="G9612" t="s">
        <v>29</v>
      </c>
      <c r="H9612" s="5">
        <v>242.64</v>
      </c>
      <c r="I9612" s="5">
        <v>242.64</v>
      </c>
      <c r="J9612" s="5">
        <v>0</v>
      </c>
      <c r="K9612" s="5">
        <v>242.64</v>
      </c>
      <c r="L9612" s="5">
        <v>0</v>
      </c>
      <c r="M9612" t="str">
        <f>IF(ISERROR(VLOOKUP(A9612,'[1]Ecart validé'!$A:$A,1,FALSE)),Z9612,"Ecart Validé")</f>
        <v>valid</v>
      </c>
      <c r="R9612" t="s">
        <v>30</v>
      </c>
      <c r="X9612"/>
      <c r="Y9612"/>
      <c r="Z9612" t="s">
        <v>31</v>
      </c>
    </row>
    <row r="9613" spans="1:26" x14ac:dyDescent="0.3">
      <c r="A9613" t="s">
        <v>12230</v>
      </c>
      <c r="B9613" t="s">
        <v>3157</v>
      </c>
      <c r="C9613">
        <v>2660</v>
      </c>
      <c r="D9613" t="str">
        <f>+VLOOKUP(C9613,Param!K:L,2,FALSE)</f>
        <v>SEMIOS (ex INSIGNIS)</v>
      </c>
      <c r="E9613">
        <v>2120371765</v>
      </c>
      <c r="F9613" t="s">
        <v>8262</v>
      </c>
      <c r="G9613" t="s">
        <v>29</v>
      </c>
      <c r="H9613" s="5">
        <v>171.2</v>
      </c>
      <c r="I9613" s="5">
        <v>171.2</v>
      </c>
      <c r="J9613" s="5">
        <v>0</v>
      </c>
      <c r="K9613" s="5">
        <v>171.2</v>
      </c>
      <c r="L9613" s="5">
        <v>0</v>
      </c>
      <c r="M9613" t="str">
        <f>IF(ISERROR(VLOOKUP(A9613,'[1]Ecart validé'!$A:$A,1,FALSE)),Z9613,"Ecart Validé")</f>
        <v>valid</v>
      </c>
      <c r="R9613" t="s">
        <v>30</v>
      </c>
      <c r="X9613"/>
      <c r="Y9613"/>
      <c r="Z9613" t="s">
        <v>31</v>
      </c>
    </row>
    <row r="9614" spans="1:26" x14ac:dyDescent="0.3">
      <c r="A9614" t="s">
        <v>12231</v>
      </c>
      <c r="B9614" t="s">
        <v>3157</v>
      </c>
      <c r="C9614">
        <v>2660</v>
      </c>
      <c r="D9614" t="str">
        <f>+VLOOKUP(C9614,Param!K:L,2,FALSE)</f>
        <v>SEMIOS (ex INSIGNIS)</v>
      </c>
      <c r="E9614">
        <v>2120371765</v>
      </c>
      <c r="F9614" t="s">
        <v>8264</v>
      </c>
      <c r="G9614" t="s">
        <v>29</v>
      </c>
      <c r="H9614" s="5">
        <v>424.59</v>
      </c>
      <c r="I9614" s="5">
        <v>424.58800000000002</v>
      </c>
      <c r="J9614" s="5">
        <v>1.9999999999527002E-3</v>
      </c>
      <c r="K9614" s="5">
        <v>424.59</v>
      </c>
      <c r="L9614" s="5">
        <v>0</v>
      </c>
      <c r="M9614" t="str">
        <f>IF(ISERROR(VLOOKUP(A9614,'[1]Ecart validé'!$A:$A,1,FALSE)),Z9614,"Ecart Validé")</f>
        <v>valid</v>
      </c>
      <c r="R9614" t="s">
        <v>30</v>
      </c>
      <c r="X9614"/>
      <c r="Y9614"/>
      <c r="Z9614" t="s">
        <v>31</v>
      </c>
    </row>
    <row r="9615" spans="1:26" x14ac:dyDescent="0.3">
      <c r="A9615" t="s">
        <v>12232</v>
      </c>
      <c r="B9615" t="s">
        <v>3157</v>
      </c>
      <c r="C9615">
        <v>2660</v>
      </c>
      <c r="D9615" t="str">
        <f>+VLOOKUP(C9615,Param!K:L,2,FALSE)</f>
        <v>SEMIOS (ex INSIGNIS)</v>
      </c>
      <c r="E9615">
        <v>2120371765</v>
      </c>
      <c r="F9615" t="s">
        <v>8266</v>
      </c>
      <c r="G9615" t="s">
        <v>29</v>
      </c>
      <c r="H9615" s="5">
        <v>341.12</v>
      </c>
      <c r="I9615" s="5">
        <v>341.12</v>
      </c>
      <c r="J9615" s="5">
        <v>0</v>
      </c>
      <c r="K9615" s="5">
        <v>341.12</v>
      </c>
      <c r="L9615" s="5">
        <v>0</v>
      </c>
      <c r="M9615" t="str">
        <f>IF(ISERROR(VLOOKUP(A9615,'[1]Ecart validé'!$A:$A,1,FALSE)),Z9615,"Ecart Validé")</f>
        <v>valid</v>
      </c>
      <c r="R9615" t="s">
        <v>30</v>
      </c>
      <c r="X9615"/>
      <c r="Y9615"/>
      <c r="Z9615" t="s">
        <v>31</v>
      </c>
    </row>
    <row r="9616" spans="1:26" x14ac:dyDescent="0.3">
      <c r="A9616" t="s">
        <v>12233</v>
      </c>
      <c r="B9616" t="s">
        <v>3157</v>
      </c>
      <c r="C9616">
        <v>44727</v>
      </c>
      <c r="D9616" t="str">
        <f>+VLOOKUP(C9616,Param!K:L,2,FALSE)</f>
        <v>LESAGE ET FILS SARL</v>
      </c>
      <c r="E9616">
        <v>4053</v>
      </c>
      <c r="F9616" t="s">
        <v>8617</v>
      </c>
      <c r="G9616" t="s">
        <v>29</v>
      </c>
      <c r="H9616" s="5">
        <v>215.67</v>
      </c>
      <c r="I9616" s="5">
        <v>215.67</v>
      </c>
      <c r="J9616" s="5">
        <v>0</v>
      </c>
      <c r="K9616" s="5">
        <v>215.67</v>
      </c>
      <c r="L9616" s="5">
        <v>0</v>
      </c>
      <c r="M9616" t="str">
        <f>IF(ISERROR(VLOOKUP(A9616,'[1]Ecart validé'!$A:$A,1,FALSE)),Z9616,"Ecart Validé")</f>
        <v>valid</v>
      </c>
      <c r="R9616" t="s">
        <v>30</v>
      </c>
      <c r="X9616"/>
      <c r="Y9616"/>
      <c r="Z9616" t="s">
        <v>31</v>
      </c>
    </row>
    <row r="9617" spans="1:26" x14ac:dyDescent="0.3">
      <c r="A9617" t="s">
        <v>12234</v>
      </c>
      <c r="B9617" t="s">
        <v>3157</v>
      </c>
      <c r="C9617">
        <v>44727</v>
      </c>
      <c r="D9617" t="str">
        <f>+VLOOKUP(C9617,Param!K:L,2,FALSE)</f>
        <v>LESAGE ET FILS SARL</v>
      </c>
      <c r="E9617">
        <v>4053</v>
      </c>
      <c r="F9617" t="s">
        <v>8260</v>
      </c>
      <c r="G9617" t="s">
        <v>29</v>
      </c>
      <c r="H9617" s="5">
        <v>1202.3900000000001</v>
      </c>
      <c r="I9617" s="5">
        <v>1202.3900000000001</v>
      </c>
      <c r="J9617" s="5">
        <v>0</v>
      </c>
      <c r="K9617" s="5">
        <v>1202.3900000000001</v>
      </c>
      <c r="L9617" s="5">
        <v>0</v>
      </c>
      <c r="M9617" t="str">
        <f>IF(ISERROR(VLOOKUP(A9617,'[1]Ecart validé'!$A:$A,1,FALSE)),Z9617,"Ecart Validé")</f>
        <v>valid</v>
      </c>
      <c r="R9617" t="s">
        <v>30</v>
      </c>
      <c r="X9617"/>
      <c r="Y9617"/>
      <c r="Z9617" t="s">
        <v>31</v>
      </c>
    </row>
    <row r="9618" spans="1:26" x14ac:dyDescent="0.3">
      <c r="A9618" t="s">
        <v>12235</v>
      </c>
      <c r="B9618" t="s">
        <v>3157</v>
      </c>
      <c r="C9618">
        <v>44727</v>
      </c>
      <c r="D9618" t="str">
        <f>+VLOOKUP(C9618,Param!K:L,2,FALSE)</f>
        <v>LESAGE ET FILS SARL</v>
      </c>
      <c r="E9618">
        <v>4053</v>
      </c>
      <c r="F9618" t="s">
        <v>8262</v>
      </c>
      <c r="G9618" t="s">
        <v>29</v>
      </c>
      <c r="H9618" s="5">
        <v>2910.1</v>
      </c>
      <c r="I9618" s="5">
        <v>2910.0967000000001</v>
      </c>
      <c r="J9618" s="5">
        <v>3.2999999998537502E-3</v>
      </c>
      <c r="K9618" s="5">
        <v>2910.1</v>
      </c>
      <c r="L9618" s="5">
        <v>0</v>
      </c>
      <c r="M9618" t="str">
        <f>IF(ISERROR(VLOOKUP(A9618,'[1]Ecart validé'!$A:$A,1,FALSE)),Z9618,"Ecart Validé")</f>
        <v>valid</v>
      </c>
      <c r="R9618" t="s">
        <v>30</v>
      </c>
      <c r="X9618"/>
      <c r="Y9618"/>
      <c r="Z9618" t="s">
        <v>31</v>
      </c>
    </row>
    <row r="9619" spans="1:26" x14ac:dyDescent="0.3">
      <c r="A9619" t="s">
        <v>12236</v>
      </c>
      <c r="B9619" t="s">
        <v>3157</v>
      </c>
      <c r="C9619">
        <v>44727</v>
      </c>
      <c r="D9619" t="str">
        <f>+VLOOKUP(C9619,Param!K:L,2,FALSE)</f>
        <v>LESAGE ET FILS SARL</v>
      </c>
      <c r="E9619">
        <v>4053</v>
      </c>
      <c r="F9619" t="s">
        <v>8264</v>
      </c>
      <c r="G9619" t="s">
        <v>29</v>
      </c>
      <c r="H9619" s="5">
        <v>5681.4699999999903</v>
      </c>
      <c r="I9619" s="5">
        <v>5681.4723000000004</v>
      </c>
      <c r="J9619" s="5">
        <v>-2.3000000010142598E-3</v>
      </c>
      <c r="K9619" s="5">
        <v>5681.4699999999903</v>
      </c>
      <c r="L9619" s="5">
        <v>0</v>
      </c>
      <c r="M9619" t="str">
        <f>IF(ISERROR(VLOOKUP(A9619,'[1]Ecart validé'!$A:$A,1,FALSE)),Z9619,"Ecart Validé")</f>
        <v>valid</v>
      </c>
      <c r="R9619" t="s">
        <v>30</v>
      </c>
      <c r="X9619"/>
      <c r="Y9619"/>
      <c r="Z9619" t="s">
        <v>31</v>
      </c>
    </row>
    <row r="9620" spans="1:26" x14ac:dyDescent="0.3">
      <c r="A9620" t="s">
        <v>12237</v>
      </c>
      <c r="B9620" t="s">
        <v>3157</v>
      </c>
      <c r="C9620">
        <v>44727</v>
      </c>
      <c r="D9620" t="str">
        <f>+VLOOKUP(C9620,Param!K:L,2,FALSE)</f>
        <v>LESAGE ET FILS SARL</v>
      </c>
      <c r="E9620">
        <v>4053</v>
      </c>
      <c r="F9620" t="s">
        <v>8266</v>
      </c>
      <c r="G9620" t="s">
        <v>29</v>
      </c>
      <c r="H9620" s="5">
        <v>7275.92</v>
      </c>
      <c r="I9620" s="5">
        <v>7275.9204</v>
      </c>
      <c r="J9620" s="5">
        <v>-3.9999999989959103E-4</v>
      </c>
      <c r="K9620" s="5">
        <v>7275.92</v>
      </c>
      <c r="L9620" s="5">
        <v>0</v>
      </c>
      <c r="M9620" t="str">
        <f>IF(ISERROR(VLOOKUP(A9620,'[1]Ecart validé'!$A:$A,1,FALSE)),Z9620,"Ecart Validé")</f>
        <v>valid</v>
      </c>
      <c r="R9620" t="s">
        <v>30</v>
      </c>
      <c r="X9620"/>
      <c r="Y9620"/>
      <c r="Z9620" t="s">
        <v>31</v>
      </c>
    </row>
    <row r="9621" spans="1:26" x14ac:dyDescent="0.3">
      <c r="A9621" t="s">
        <v>12238</v>
      </c>
      <c r="B9621" t="s">
        <v>3157</v>
      </c>
      <c r="C9621">
        <v>58485</v>
      </c>
      <c r="D9621" t="str">
        <f>+VLOOKUP(C9621,Param!K:L,2,FALSE)</f>
        <v>LES VINS GEORGES DUBOEUF</v>
      </c>
      <c r="E9621">
        <v>21075</v>
      </c>
      <c r="F9621" t="s">
        <v>8260</v>
      </c>
      <c r="G9621" t="s">
        <v>29</v>
      </c>
      <c r="H9621" s="5">
        <v>8.4700000000000006</v>
      </c>
      <c r="I9621" s="5">
        <v>8.4672000000000001</v>
      </c>
      <c r="J9621" s="5">
        <v>2.8000000000005798E-3</v>
      </c>
      <c r="K9621" s="5">
        <v>8.4700000000000006</v>
      </c>
      <c r="L9621" s="5">
        <v>0</v>
      </c>
      <c r="M9621" t="str">
        <f>IF(ISERROR(VLOOKUP(A9621,'[1]Ecart validé'!$A:$A,1,FALSE)),Z9621,"Ecart Validé")</f>
        <v>valid</v>
      </c>
      <c r="R9621" t="s">
        <v>30</v>
      </c>
      <c r="X9621"/>
      <c r="Y9621"/>
      <c r="Z9621" t="s">
        <v>31</v>
      </c>
    </row>
    <row r="9622" spans="1:26" x14ac:dyDescent="0.3">
      <c r="A9622" t="s">
        <v>12239</v>
      </c>
      <c r="B9622" t="s">
        <v>3157</v>
      </c>
      <c r="C9622">
        <v>58485</v>
      </c>
      <c r="D9622" t="str">
        <f>+VLOOKUP(C9622,Param!K:L,2,FALSE)</f>
        <v>LES VINS GEORGES DUBOEUF</v>
      </c>
      <c r="E9622">
        <v>21075</v>
      </c>
      <c r="F9622" t="s">
        <v>8262</v>
      </c>
      <c r="G9622" t="s">
        <v>29</v>
      </c>
      <c r="H9622" s="5">
        <v>60.62</v>
      </c>
      <c r="I9622" s="5">
        <v>60.624000000000002</v>
      </c>
      <c r="J9622" s="5">
        <v>-4.0000000000048799E-3</v>
      </c>
      <c r="K9622" s="5">
        <v>60.62</v>
      </c>
      <c r="L9622" s="5">
        <v>0</v>
      </c>
      <c r="M9622" t="str">
        <f>IF(ISERROR(VLOOKUP(A9622,'[1]Ecart validé'!$A:$A,1,FALSE)),Z9622,"Ecart Validé")</f>
        <v>valid</v>
      </c>
      <c r="R9622" t="s">
        <v>30</v>
      </c>
      <c r="X9622"/>
      <c r="Y9622"/>
      <c r="Z9622" t="s">
        <v>31</v>
      </c>
    </row>
    <row r="9623" spans="1:26" x14ac:dyDescent="0.3">
      <c r="A9623" t="s">
        <v>12240</v>
      </c>
      <c r="B9623" t="s">
        <v>3157</v>
      </c>
      <c r="C9623">
        <v>58485</v>
      </c>
      <c r="D9623" t="str">
        <f>+VLOOKUP(C9623,Param!K:L,2,FALSE)</f>
        <v>LES VINS GEORGES DUBOEUF</v>
      </c>
      <c r="E9623">
        <v>21075</v>
      </c>
      <c r="F9623" t="s">
        <v>8264</v>
      </c>
      <c r="G9623" t="s">
        <v>29</v>
      </c>
      <c r="H9623" s="5">
        <v>131.93</v>
      </c>
      <c r="I9623" s="5">
        <v>131.9264</v>
      </c>
      <c r="J9623" s="5">
        <v>3.6000000000058199E-3</v>
      </c>
      <c r="K9623" s="5">
        <v>131.93</v>
      </c>
      <c r="L9623" s="5">
        <v>0</v>
      </c>
      <c r="M9623" t="str">
        <f>IF(ISERROR(VLOOKUP(A9623,'[1]Ecart validé'!$A:$A,1,FALSE)),Z9623,"Ecart Validé")</f>
        <v>valid</v>
      </c>
      <c r="R9623" t="s">
        <v>30</v>
      </c>
      <c r="X9623"/>
      <c r="Y9623"/>
      <c r="Z9623" t="s">
        <v>31</v>
      </c>
    </row>
    <row r="9624" spans="1:26" x14ac:dyDescent="0.3">
      <c r="A9624" t="s">
        <v>12241</v>
      </c>
      <c r="B9624" t="s">
        <v>3157</v>
      </c>
      <c r="C9624">
        <v>58485</v>
      </c>
      <c r="D9624" t="str">
        <f>+VLOOKUP(C9624,Param!K:L,2,FALSE)</f>
        <v>LES VINS GEORGES DUBOEUF</v>
      </c>
      <c r="E9624">
        <v>21075</v>
      </c>
      <c r="F9624" t="s">
        <v>8266</v>
      </c>
      <c r="G9624" t="s">
        <v>29</v>
      </c>
      <c r="H9624" s="5">
        <v>173.52</v>
      </c>
      <c r="I9624" s="5">
        <v>173.51519999999999</v>
      </c>
      <c r="J9624" s="5">
        <v>4.8000000000172297E-3</v>
      </c>
      <c r="K9624" s="5">
        <v>173.52</v>
      </c>
      <c r="L9624" s="5">
        <v>0</v>
      </c>
      <c r="M9624" t="str">
        <f>IF(ISERROR(VLOOKUP(A9624,'[1]Ecart validé'!$A:$A,1,FALSE)),Z9624,"Ecart Validé")</f>
        <v>valid</v>
      </c>
      <c r="R9624" t="s">
        <v>30</v>
      </c>
      <c r="X9624"/>
      <c r="Y9624"/>
      <c r="Z9624" t="s">
        <v>31</v>
      </c>
    </row>
    <row r="9625" spans="1:26" x14ac:dyDescent="0.3">
      <c r="A9625" t="s">
        <v>12242</v>
      </c>
      <c r="B9625" t="s">
        <v>3157</v>
      </c>
      <c r="C9625">
        <v>356630</v>
      </c>
      <c r="D9625" t="str">
        <f>+VLOOKUP(C9625,Param!K:L,2,FALSE)</f>
        <v>ORALIANS</v>
      </c>
      <c r="E9625" t="s">
        <v>12243</v>
      </c>
      <c r="F9625" t="s">
        <v>8260</v>
      </c>
      <c r="G9625" t="s">
        <v>29</v>
      </c>
      <c r="H9625" s="5">
        <v>53.97</v>
      </c>
      <c r="I9625" s="5">
        <v>53.97</v>
      </c>
      <c r="J9625" s="5">
        <v>0</v>
      </c>
      <c r="K9625" s="5">
        <v>53.97</v>
      </c>
      <c r="L9625" s="5">
        <v>0</v>
      </c>
      <c r="M9625" t="str">
        <f>IF(ISERROR(VLOOKUP(A9625,'[1]Ecart validé'!$A:$A,1,FALSE)),Z9625,"Ecart Validé")</f>
        <v>valid</v>
      </c>
      <c r="R9625" t="s">
        <v>30</v>
      </c>
      <c r="X9625"/>
      <c r="Y9625"/>
      <c r="Z9625" t="s">
        <v>31</v>
      </c>
    </row>
    <row r="9626" spans="1:26" x14ac:dyDescent="0.3">
      <c r="A9626" t="s">
        <v>12244</v>
      </c>
      <c r="B9626" t="s">
        <v>3157</v>
      </c>
      <c r="C9626">
        <v>356630</v>
      </c>
      <c r="D9626" t="str">
        <f>+VLOOKUP(C9626,Param!K:L,2,FALSE)</f>
        <v>ORALIANS</v>
      </c>
      <c r="E9626" t="s">
        <v>12243</v>
      </c>
      <c r="F9626" t="s">
        <v>8264</v>
      </c>
      <c r="G9626" t="s">
        <v>29</v>
      </c>
      <c r="H9626" s="5">
        <v>1614.04</v>
      </c>
      <c r="I9626" s="5">
        <v>1614.0374999999999</v>
      </c>
      <c r="J9626" s="5">
        <v>2.5000000000545601E-3</v>
      </c>
      <c r="K9626" s="5">
        <v>1614.04</v>
      </c>
      <c r="L9626" s="5">
        <v>0</v>
      </c>
      <c r="M9626" t="str">
        <f>IF(ISERROR(VLOOKUP(A9626,'[1]Ecart validé'!$A:$A,1,FALSE)),Z9626,"Ecart Validé")</f>
        <v>valid</v>
      </c>
      <c r="R9626" t="s">
        <v>30</v>
      </c>
      <c r="X9626"/>
      <c r="Y9626"/>
      <c r="Z9626" t="s">
        <v>31</v>
      </c>
    </row>
    <row r="9627" spans="1:26" x14ac:dyDescent="0.3">
      <c r="A9627" t="s">
        <v>12245</v>
      </c>
      <c r="B9627" t="s">
        <v>3157</v>
      </c>
      <c r="C9627">
        <v>356630</v>
      </c>
      <c r="D9627" t="str">
        <f>+VLOOKUP(C9627,Param!K:L,2,FALSE)</f>
        <v>ORALIANS</v>
      </c>
      <c r="E9627" t="s">
        <v>12243</v>
      </c>
      <c r="F9627" t="s">
        <v>8266</v>
      </c>
      <c r="G9627" t="s">
        <v>29</v>
      </c>
      <c r="H9627" s="5">
        <v>1943.12</v>
      </c>
      <c r="I9627" s="5">
        <v>1943.1215999999999</v>
      </c>
      <c r="J9627" s="5">
        <v>-1.5999999998257399E-3</v>
      </c>
      <c r="K9627" s="5">
        <v>1943.12</v>
      </c>
      <c r="L9627" s="5">
        <v>0</v>
      </c>
      <c r="M9627" t="str">
        <f>IF(ISERROR(VLOOKUP(A9627,'[1]Ecart validé'!$A:$A,1,FALSE)),Z9627,"Ecart Validé")</f>
        <v>valid</v>
      </c>
      <c r="R9627" t="s">
        <v>30</v>
      </c>
      <c r="X9627"/>
      <c r="Y9627"/>
      <c r="Z9627" t="s">
        <v>31</v>
      </c>
    </row>
    <row r="9628" spans="1:26" x14ac:dyDescent="0.3">
      <c r="A9628" t="s">
        <v>12246</v>
      </c>
      <c r="B9628" t="s">
        <v>3157</v>
      </c>
      <c r="C9628">
        <v>321908</v>
      </c>
      <c r="D9628" t="str">
        <f>+VLOOKUP(C9628,Param!K:L,2,FALSE)</f>
        <v>LES FILLES  DE L'OUEST</v>
      </c>
      <c r="E9628" t="s">
        <v>12247</v>
      </c>
      <c r="F9628" t="s">
        <v>8260</v>
      </c>
      <c r="G9628" t="s">
        <v>29</v>
      </c>
      <c r="H9628" s="5">
        <v>65.849999999999994</v>
      </c>
      <c r="I9628" s="5">
        <v>65.852000000000004</v>
      </c>
      <c r="J9628" s="5">
        <v>-2.0000000000095402E-3</v>
      </c>
      <c r="K9628" s="5">
        <v>65.852000000000004</v>
      </c>
      <c r="L9628" s="5">
        <v>-2.0000000000095402E-3</v>
      </c>
      <c r="M9628" t="str">
        <f>IF(ISERROR(VLOOKUP(A9628,'[1]Ecart validé'!$A:$A,1,FALSE)),Z9628,"Ecart Validé")</f>
        <v>valid</v>
      </c>
      <c r="R9628" t="s">
        <v>30</v>
      </c>
      <c r="X9628"/>
      <c r="Y9628"/>
      <c r="Z9628" t="s">
        <v>31</v>
      </c>
    </row>
    <row r="9629" spans="1:26" x14ac:dyDescent="0.3">
      <c r="A9629" t="s">
        <v>12248</v>
      </c>
      <c r="B9629" t="s">
        <v>3157</v>
      </c>
      <c r="C9629">
        <v>321908</v>
      </c>
      <c r="D9629" t="str">
        <f>+VLOOKUP(C9629,Param!K:L,2,FALSE)</f>
        <v>LES FILLES  DE L'OUEST</v>
      </c>
      <c r="E9629" t="s">
        <v>12247</v>
      </c>
      <c r="F9629" t="s">
        <v>8262</v>
      </c>
      <c r="G9629" t="s">
        <v>29</v>
      </c>
      <c r="H9629" s="5">
        <v>115.2</v>
      </c>
      <c r="I9629" s="5">
        <v>115.2</v>
      </c>
      <c r="J9629" s="5">
        <v>0</v>
      </c>
      <c r="K9629" s="5">
        <v>115.2</v>
      </c>
      <c r="L9629" s="5">
        <v>0</v>
      </c>
      <c r="M9629" t="str">
        <f>IF(ISERROR(VLOOKUP(A9629,'[1]Ecart validé'!$A:$A,1,FALSE)),Z9629,"Ecart Validé")</f>
        <v>valid</v>
      </c>
      <c r="R9629" t="s">
        <v>30</v>
      </c>
      <c r="X9629"/>
      <c r="Y9629"/>
      <c r="Z9629" t="s">
        <v>31</v>
      </c>
    </row>
    <row r="9630" spans="1:26" x14ac:dyDescent="0.3">
      <c r="A9630" t="s">
        <v>12249</v>
      </c>
      <c r="B9630" t="s">
        <v>3157</v>
      </c>
      <c r="C9630">
        <v>321908</v>
      </c>
      <c r="D9630" t="str">
        <f>+VLOOKUP(C9630,Param!K:L,2,FALSE)</f>
        <v>LES FILLES  DE L'OUEST</v>
      </c>
      <c r="E9630" t="s">
        <v>12247</v>
      </c>
      <c r="F9630" t="s">
        <v>8264</v>
      </c>
      <c r="G9630" t="s">
        <v>29</v>
      </c>
      <c r="H9630" s="5">
        <v>95.48</v>
      </c>
      <c r="I9630" s="5">
        <v>95.483999999999995</v>
      </c>
      <c r="J9630" s="5">
        <v>-3.9999999999906699E-3</v>
      </c>
      <c r="K9630" s="5">
        <v>95.483999999999995</v>
      </c>
      <c r="L9630" s="5">
        <v>-3.9999999999906699E-3</v>
      </c>
      <c r="M9630" t="str">
        <f>IF(ISERROR(VLOOKUP(A9630,'[1]Ecart validé'!$A:$A,1,FALSE)),Z9630,"Ecart Validé")</f>
        <v>valid</v>
      </c>
      <c r="R9630" t="s">
        <v>30</v>
      </c>
      <c r="X9630"/>
      <c r="Y9630"/>
      <c r="Z9630" t="s">
        <v>31</v>
      </c>
    </row>
    <row r="9631" spans="1:26" x14ac:dyDescent="0.3">
      <c r="A9631" t="s">
        <v>12250</v>
      </c>
      <c r="B9631" t="s">
        <v>3157</v>
      </c>
      <c r="C9631">
        <v>321908</v>
      </c>
      <c r="D9631" t="str">
        <f>+VLOOKUP(C9631,Param!K:L,2,FALSE)</f>
        <v>LES FILLES  DE L'OUEST</v>
      </c>
      <c r="E9631" t="s">
        <v>12247</v>
      </c>
      <c r="F9631" t="s">
        <v>8266</v>
      </c>
      <c r="G9631" t="s">
        <v>29</v>
      </c>
      <c r="H9631" s="5">
        <v>135.19999999999999</v>
      </c>
      <c r="I9631" s="5">
        <v>148.13900000000001</v>
      </c>
      <c r="J9631" s="5">
        <v>-12.939</v>
      </c>
      <c r="K9631" s="5">
        <v>148.13900000000001</v>
      </c>
      <c r="L9631" s="5">
        <v>-12.939</v>
      </c>
      <c r="M9631" t="str">
        <f>IF(ISERROR(VLOOKUP(A9631,'[1]Ecart validé'!$A:$A,1,FALSE)),Z9631,"Ecart Validé")</f>
        <v>issue</v>
      </c>
      <c r="N9631" t="s">
        <v>12251</v>
      </c>
      <c r="O9631" t="s">
        <v>12252</v>
      </c>
      <c r="P9631" t="s">
        <v>85</v>
      </c>
      <c r="Q9631" t="s">
        <v>12253</v>
      </c>
      <c r="R9631" t="s">
        <v>30</v>
      </c>
      <c r="S9631" t="s">
        <v>42</v>
      </c>
      <c r="T9631" t="s">
        <v>3214</v>
      </c>
      <c r="U9631" s="13" t="s">
        <v>12254</v>
      </c>
      <c r="V9631" t="s">
        <v>45</v>
      </c>
      <c r="W9631" t="s">
        <v>3214</v>
      </c>
      <c r="X9631" t="s">
        <v>763</v>
      </c>
      <c r="Y9631" t="s">
        <v>763</v>
      </c>
      <c r="Z9631" t="s">
        <v>88</v>
      </c>
    </row>
    <row r="9632" spans="1:26" x14ac:dyDescent="0.3">
      <c r="A9632" t="s">
        <v>12255</v>
      </c>
      <c r="B9632" t="s">
        <v>3157</v>
      </c>
      <c r="C9632">
        <v>297325</v>
      </c>
      <c r="D9632" t="str">
        <f>+VLOOKUP(C9632,Param!K:L,2,FALSE)</f>
        <v>SLGE</v>
      </c>
      <c r="E9632">
        <v>2205406559</v>
      </c>
      <c r="F9632" t="s">
        <v>8617</v>
      </c>
      <c r="G9632" t="s">
        <v>29</v>
      </c>
      <c r="H9632" s="5">
        <v>10122.959999999999</v>
      </c>
      <c r="I9632" s="5">
        <v>10122.959999999999</v>
      </c>
      <c r="J9632" s="5">
        <v>0</v>
      </c>
      <c r="K9632" s="5">
        <v>10122.959999999999</v>
      </c>
      <c r="L9632" s="5">
        <v>0</v>
      </c>
      <c r="M9632" t="str">
        <f>IF(ISERROR(VLOOKUP(A9632,'[1]Ecart validé'!$A:$A,1,FALSE)),Z9632,"Ecart Validé")</f>
        <v>valid</v>
      </c>
      <c r="R9632" t="s">
        <v>30</v>
      </c>
      <c r="X9632"/>
      <c r="Y9632"/>
      <c r="Z9632" t="s">
        <v>31</v>
      </c>
    </row>
    <row r="9633" spans="1:26" x14ac:dyDescent="0.3">
      <c r="A9633" t="s">
        <v>12256</v>
      </c>
      <c r="B9633" t="s">
        <v>3157</v>
      </c>
      <c r="C9633">
        <v>297325</v>
      </c>
      <c r="D9633" t="str">
        <f>+VLOOKUP(C9633,Param!K:L,2,FALSE)</f>
        <v>SLGE</v>
      </c>
      <c r="E9633">
        <v>2205406559</v>
      </c>
      <c r="F9633" t="s">
        <v>8260</v>
      </c>
      <c r="G9633" t="s">
        <v>29</v>
      </c>
      <c r="H9633" s="5">
        <v>3013.06</v>
      </c>
      <c r="I9633" s="5">
        <v>3013.0628999999999</v>
      </c>
      <c r="J9633" s="5">
        <v>-2.8999999999541602E-3</v>
      </c>
      <c r="K9633" s="5">
        <v>3013.06</v>
      </c>
      <c r="L9633" s="5">
        <v>0</v>
      </c>
      <c r="M9633" t="str">
        <f>IF(ISERROR(VLOOKUP(A9633,'[1]Ecart validé'!$A:$A,1,FALSE)),Z9633,"Ecart Validé")</f>
        <v>valid</v>
      </c>
      <c r="R9633" t="s">
        <v>30</v>
      </c>
      <c r="X9633"/>
      <c r="Y9633"/>
      <c r="Z9633" t="s">
        <v>31</v>
      </c>
    </row>
    <row r="9634" spans="1:26" x14ac:dyDescent="0.3">
      <c r="A9634" t="s">
        <v>12257</v>
      </c>
      <c r="B9634" t="s">
        <v>3157</v>
      </c>
      <c r="C9634">
        <v>297325</v>
      </c>
      <c r="D9634" t="str">
        <f>+VLOOKUP(C9634,Param!K:L,2,FALSE)</f>
        <v>SLGE</v>
      </c>
      <c r="E9634">
        <v>2205406559</v>
      </c>
      <c r="F9634" t="s">
        <v>8262</v>
      </c>
      <c r="G9634" t="s">
        <v>29</v>
      </c>
      <c r="H9634" s="5">
        <v>3896.54</v>
      </c>
      <c r="I9634" s="5">
        <v>3896.5398</v>
      </c>
      <c r="J9634" s="5">
        <v>1.99999999949795E-4</v>
      </c>
      <c r="K9634" s="5">
        <v>3896.54</v>
      </c>
      <c r="L9634" s="5">
        <v>0</v>
      </c>
      <c r="M9634" t="str">
        <f>IF(ISERROR(VLOOKUP(A9634,'[1]Ecart validé'!$A:$A,1,FALSE)),Z9634,"Ecart Validé")</f>
        <v>valid</v>
      </c>
      <c r="R9634" t="s">
        <v>30</v>
      </c>
      <c r="X9634"/>
      <c r="Y9634"/>
      <c r="Z9634" t="s">
        <v>31</v>
      </c>
    </row>
    <row r="9635" spans="1:26" x14ac:dyDescent="0.3">
      <c r="A9635" t="s">
        <v>12258</v>
      </c>
      <c r="B9635" t="s">
        <v>3157</v>
      </c>
      <c r="C9635">
        <v>3740</v>
      </c>
      <c r="D9635" t="str">
        <f>+VLOOKUP(C9635,Param!K:L,2,FALSE)</f>
        <v>BUREAU VERITAS CERTIFICATION FRANCE</v>
      </c>
      <c r="E9635">
        <v>2207206736</v>
      </c>
      <c r="F9635" t="s">
        <v>8617</v>
      </c>
      <c r="G9635" t="s">
        <v>29</v>
      </c>
      <c r="H9635" s="5">
        <v>1484.32</v>
      </c>
      <c r="I9635" s="5">
        <v>1484.32</v>
      </c>
      <c r="J9635" s="5">
        <v>0</v>
      </c>
      <c r="K9635" s="5">
        <v>1484.32</v>
      </c>
      <c r="L9635" s="5">
        <v>0</v>
      </c>
      <c r="M9635" t="str">
        <f>IF(ISERROR(VLOOKUP(A9635,'[1]Ecart validé'!$A:$A,1,FALSE)),Z9635,"Ecart Validé")</f>
        <v>valid</v>
      </c>
      <c r="R9635" t="s">
        <v>30</v>
      </c>
      <c r="X9635"/>
      <c r="Y9635"/>
      <c r="Z9635" t="s">
        <v>31</v>
      </c>
    </row>
    <row r="9636" spans="1:26" x14ac:dyDescent="0.3">
      <c r="A9636" t="s">
        <v>12259</v>
      </c>
      <c r="B9636" t="s">
        <v>3157</v>
      </c>
      <c r="C9636">
        <v>3740</v>
      </c>
      <c r="D9636" t="str">
        <f>+VLOOKUP(C9636,Param!K:L,2,FALSE)</f>
        <v>BUREAU VERITAS CERTIFICATION FRANCE</v>
      </c>
      <c r="E9636">
        <v>2207206736</v>
      </c>
      <c r="F9636" t="s">
        <v>8260</v>
      </c>
      <c r="G9636" t="s">
        <v>29</v>
      </c>
      <c r="H9636" s="5">
        <v>3865.56</v>
      </c>
      <c r="I9636" s="5">
        <v>3865.56</v>
      </c>
      <c r="J9636" s="5">
        <v>0</v>
      </c>
      <c r="K9636" s="5">
        <v>3865.56</v>
      </c>
      <c r="L9636" s="5">
        <v>0</v>
      </c>
      <c r="M9636" t="str">
        <f>IF(ISERROR(VLOOKUP(A9636,'[1]Ecart validé'!$A:$A,1,FALSE)),Z9636,"Ecart Validé")</f>
        <v>valid</v>
      </c>
      <c r="R9636" t="s">
        <v>30</v>
      </c>
      <c r="X9636"/>
      <c r="Y9636"/>
      <c r="Z9636" t="s">
        <v>31</v>
      </c>
    </row>
    <row r="9637" spans="1:26" x14ac:dyDescent="0.3">
      <c r="A9637" t="s">
        <v>12260</v>
      </c>
      <c r="B9637" t="s">
        <v>3157</v>
      </c>
      <c r="C9637">
        <v>3740</v>
      </c>
      <c r="D9637" t="str">
        <f>+VLOOKUP(C9637,Param!K:L,2,FALSE)</f>
        <v>BUREAU VERITAS CERTIFICATION FRANCE</v>
      </c>
      <c r="E9637">
        <v>2207206736</v>
      </c>
      <c r="F9637" t="s">
        <v>8262</v>
      </c>
      <c r="G9637" t="s">
        <v>29</v>
      </c>
      <c r="H9637" s="5">
        <v>3798</v>
      </c>
      <c r="I9637" s="5">
        <v>3798</v>
      </c>
      <c r="J9637" s="5">
        <v>0</v>
      </c>
      <c r="K9637" s="5">
        <v>3798</v>
      </c>
      <c r="L9637" s="5">
        <v>0</v>
      </c>
      <c r="M9637" t="str">
        <f>IF(ISERROR(VLOOKUP(A9637,'[1]Ecart validé'!$A:$A,1,FALSE)),Z9637,"Ecart Validé")</f>
        <v>valid</v>
      </c>
      <c r="R9637" t="s">
        <v>30</v>
      </c>
      <c r="X9637"/>
      <c r="Y9637"/>
      <c r="Z9637" t="s">
        <v>31</v>
      </c>
    </row>
    <row r="9638" spans="1:26" x14ac:dyDescent="0.3">
      <c r="A9638" t="s">
        <v>12261</v>
      </c>
      <c r="B9638" t="s">
        <v>3157</v>
      </c>
      <c r="C9638">
        <v>3740</v>
      </c>
      <c r="D9638" t="str">
        <f>+VLOOKUP(C9638,Param!K:L,2,FALSE)</f>
        <v>BUREAU VERITAS CERTIFICATION FRANCE</v>
      </c>
      <c r="E9638">
        <v>2207206736</v>
      </c>
      <c r="F9638" t="s">
        <v>8264</v>
      </c>
      <c r="G9638" t="s">
        <v>29</v>
      </c>
      <c r="H9638" s="5">
        <v>265.39999999999998</v>
      </c>
      <c r="I9638" s="5">
        <v>265.39999999999998</v>
      </c>
      <c r="J9638" s="5">
        <v>0</v>
      </c>
      <c r="K9638" s="5">
        <v>265.39999999999998</v>
      </c>
      <c r="L9638" s="5">
        <v>0</v>
      </c>
      <c r="M9638" t="str">
        <f>IF(ISERROR(VLOOKUP(A9638,'[1]Ecart validé'!$A:$A,1,FALSE)),Z9638,"Ecart Validé")</f>
        <v>valid</v>
      </c>
      <c r="R9638" t="s">
        <v>30</v>
      </c>
      <c r="X9638"/>
      <c r="Y9638"/>
      <c r="Z9638" t="s">
        <v>31</v>
      </c>
    </row>
    <row r="9639" spans="1:26" x14ac:dyDescent="0.3">
      <c r="A9639" t="s">
        <v>12262</v>
      </c>
      <c r="B9639" t="s">
        <v>3157</v>
      </c>
      <c r="C9639">
        <v>3740</v>
      </c>
      <c r="D9639" t="str">
        <f>+VLOOKUP(C9639,Param!K:L,2,FALSE)</f>
        <v>BUREAU VERITAS CERTIFICATION FRANCE</v>
      </c>
      <c r="E9639">
        <v>2207206736</v>
      </c>
      <c r="F9639" t="s">
        <v>8266</v>
      </c>
      <c r="G9639" t="s">
        <v>29</v>
      </c>
      <c r="H9639" s="5">
        <v>110.44</v>
      </c>
      <c r="I9639" s="5">
        <v>110.44</v>
      </c>
      <c r="J9639" s="5">
        <v>0</v>
      </c>
      <c r="K9639" s="5">
        <v>110.44</v>
      </c>
      <c r="L9639" s="5">
        <v>0</v>
      </c>
      <c r="M9639" t="str">
        <f>IF(ISERROR(VLOOKUP(A9639,'[1]Ecart validé'!$A:$A,1,FALSE)),Z9639,"Ecart Validé")</f>
        <v>valid</v>
      </c>
      <c r="R9639" t="s">
        <v>30</v>
      </c>
      <c r="X9639"/>
      <c r="Y9639"/>
      <c r="Z9639" t="s">
        <v>31</v>
      </c>
    </row>
    <row r="9640" spans="1:26" x14ac:dyDescent="0.3">
      <c r="A9640" t="s">
        <v>12263</v>
      </c>
      <c r="B9640" t="s">
        <v>3157</v>
      </c>
      <c r="C9640">
        <v>343007</v>
      </c>
      <c r="D9640" t="str">
        <f>+VLOOKUP(C9640,Param!K:L,2,FALSE)</f>
        <v>AZUR GAZ ENERGY</v>
      </c>
      <c r="E9640" t="s">
        <v>5953</v>
      </c>
      <c r="F9640" t="s">
        <v>8260</v>
      </c>
      <c r="G9640" t="s">
        <v>29</v>
      </c>
      <c r="H9640" s="5">
        <v>165.4</v>
      </c>
      <c r="I9640" s="5">
        <v>165.40110000000001</v>
      </c>
      <c r="J9640" s="5">
        <v>-1.1000000000080899E-3</v>
      </c>
      <c r="K9640" s="5">
        <v>165.4</v>
      </c>
      <c r="L9640" s="5">
        <v>0</v>
      </c>
      <c r="M9640" t="str">
        <f>IF(ISERROR(VLOOKUP(A9640,'[1]Ecart validé'!$A:$A,1,FALSE)),Z9640,"Ecart Validé")</f>
        <v>valid</v>
      </c>
      <c r="R9640" t="s">
        <v>30</v>
      </c>
      <c r="X9640"/>
      <c r="Y9640"/>
      <c r="Z9640" t="s">
        <v>31</v>
      </c>
    </row>
    <row r="9641" spans="1:26" x14ac:dyDescent="0.3">
      <c r="A9641" t="s">
        <v>12264</v>
      </c>
      <c r="B9641" t="s">
        <v>3157</v>
      </c>
      <c r="C9641">
        <v>343007</v>
      </c>
      <c r="D9641" t="str">
        <f>+VLOOKUP(C9641,Param!K:L,2,FALSE)</f>
        <v>AZUR GAZ ENERGY</v>
      </c>
      <c r="E9641" t="s">
        <v>5953</v>
      </c>
      <c r="F9641" t="s">
        <v>8262</v>
      </c>
      <c r="G9641" t="s">
        <v>29</v>
      </c>
      <c r="H9641" s="5">
        <v>429.82</v>
      </c>
      <c r="I9641" s="5">
        <v>429.81869999999998</v>
      </c>
      <c r="J9641" s="5">
        <v>1.3000000000147299E-3</v>
      </c>
      <c r="K9641" s="5">
        <v>429.82</v>
      </c>
      <c r="L9641" s="5">
        <v>0</v>
      </c>
      <c r="M9641" t="str">
        <f>IF(ISERROR(VLOOKUP(A9641,'[1]Ecart validé'!$A:$A,1,FALSE)),Z9641,"Ecart Validé")</f>
        <v>valid</v>
      </c>
      <c r="R9641" t="s">
        <v>30</v>
      </c>
      <c r="X9641"/>
      <c r="Y9641"/>
      <c r="Z9641" t="s">
        <v>31</v>
      </c>
    </row>
    <row r="9642" spans="1:26" x14ac:dyDescent="0.3">
      <c r="A9642" t="s">
        <v>12265</v>
      </c>
      <c r="B9642" t="s">
        <v>3157</v>
      </c>
      <c r="C9642">
        <v>343007</v>
      </c>
      <c r="D9642" t="str">
        <f>+VLOOKUP(C9642,Param!K:L,2,FALSE)</f>
        <v>AZUR GAZ ENERGY</v>
      </c>
      <c r="E9642" t="s">
        <v>5953</v>
      </c>
      <c r="F9642" t="s">
        <v>8264</v>
      </c>
      <c r="G9642" t="s">
        <v>29</v>
      </c>
      <c r="H9642" s="5">
        <v>450</v>
      </c>
      <c r="I9642" s="5">
        <v>450</v>
      </c>
      <c r="J9642" s="5">
        <v>0</v>
      </c>
      <c r="K9642" s="5">
        <v>450</v>
      </c>
      <c r="L9642" s="5">
        <v>0</v>
      </c>
      <c r="M9642" t="str">
        <f>IF(ISERROR(VLOOKUP(A9642,'[1]Ecart validé'!$A:$A,1,FALSE)),Z9642,"Ecart Validé")</f>
        <v>valid</v>
      </c>
      <c r="R9642" t="s">
        <v>30</v>
      </c>
      <c r="X9642"/>
      <c r="Y9642"/>
      <c r="Z9642" t="s">
        <v>31</v>
      </c>
    </row>
    <row r="9643" spans="1:26" x14ac:dyDescent="0.3">
      <c r="A9643" t="s">
        <v>12266</v>
      </c>
      <c r="B9643" t="s">
        <v>3157</v>
      </c>
      <c r="C9643">
        <v>343007</v>
      </c>
      <c r="D9643" t="str">
        <f>+VLOOKUP(C9643,Param!K:L,2,FALSE)</f>
        <v>AZUR GAZ ENERGY</v>
      </c>
      <c r="E9643" t="s">
        <v>5953</v>
      </c>
      <c r="F9643" t="s">
        <v>8266</v>
      </c>
      <c r="G9643" t="s">
        <v>29</v>
      </c>
      <c r="H9643" s="5">
        <v>899.4</v>
      </c>
      <c r="I9643" s="5">
        <v>899.39549999999997</v>
      </c>
      <c r="J9643" s="5">
        <v>4.5000000000072699E-3</v>
      </c>
      <c r="K9643" s="5">
        <v>899.4</v>
      </c>
      <c r="L9643" s="5">
        <v>0</v>
      </c>
      <c r="M9643" t="str">
        <f>IF(ISERROR(VLOOKUP(A9643,'[1]Ecart validé'!$A:$A,1,FALSE)),Z9643,"Ecart Validé")</f>
        <v>valid</v>
      </c>
      <c r="R9643" t="s">
        <v>30</v>
      </c>
      <c r="X9643"/>
      <c r="Y9643"/>
      <c r="Z9643" t="s">
        <v>31</v>
      </c>
    </row>
    <row r="9644" spans="1:26" x14ac:dyDescent="0.3">
      <c r="A9644" t="s">
        <v>12267</v>
      </c>
      <c r="B9644" t="s">
        <v>3157</v>
      </c>
      <c r="C9644">
        <v>343007</v>
      </c>
      <c r="D9644" t="str">
        <f>+VLOOKUP(C9644,Param!K:L,2,FALSE)</f>
        <v>AZUR GAZ ENERGY</v>
      </c>
      <c r="E9644" t="s">
        <v>5958</v>
      </c>
      <c r="F9644" t="s">
        <v>8260</v>
      </c>
      <c r="G9644" t="s">
        <v>29</v>
      </c>
      <c r="H9644" s="5">
        <v>841.42</v>
      </c>
      <c r="I9644" s="5">
        <v>841.41800000000001</v>
      </c>
      <c r="J9644" s="5">
        <v>1.9999999999527002E-3</v>
      </c>
      <c r="K9644" s="5">
        <v>841.42</v>
      </c>
      <c r="L9644" s="5">
        <v>0</v>
      </c>
      <c r="M9644" t="str">
        <f>IF(ISERROR(VLOOKUP(A9644,'[1]Ecart validé'!$A:$A,1,FALSE)),Z9644,"Ecart Validé")</f>
        <v>valid</v>
      </c>
      <c r="R9644" t="s">
        <v>30</v>
      </c>
      <c r="X9644"/>
      <c r="Y9644"/>
      <c r="Z9644" t="s">
        <v>31</v>
      </c>
    </row>
    <row r="9645" spans="1:26" x14ac:dyDescent="0.3">
      <c r="A9645" t="s">
        <v>12268</v>
      </c>
      <c r="B9645" t="s">
        <v>3157</v>
      </c>
      <c r="C9645">
        <v>343007</v>
      </c>
      <c r="D9645" t="str">
        <f>+VLOOKUP(C9645,Param!K:L,2,FALSE)</f>
        <v>AZUR GAZ ENERGY</v>
      </c>
      <c r="E9645" t="s">
        <v>5958</v>
      </c>
      <c r="F9645" t="s">
        <v>8262</v>
      </c>
      <c r="G9645" t="s">
        <v>29</v>
      </c>
      <c r="H9645" s="5">
        <v>1544.6</v>
      </c>
      <c r="I9645" s="5">
        <v>1544.6</v>
      </c>
      <c r="J9645" s="5">
        <v>0</v>
      </c>
      <c r="K9645" s="5">
        <v>1544.6</v>
      </c>
      <c r="L9645" s="5">
        <v>0</v>
      </c>
      <c r="M9645" t="str">
        <f>IF(ISERROR(VLOOKUP(A9645,'[1]Ecart validé'!$A:$A,1,FALSE)),Z9645,"Ecart Validé")</f>
        <v>valid</v>
      </c>
      <c r="R9645" t="s">
        <v>30</v>
      </c>
      <c r="X9645"/>
      <c r="Y9645"/>
      <c r="Z9645" t="s">
        <v>31</v>
      </c>
    </row>
    <row r="9646" spans="1:26" x14ac:dyDescent="0.3">
      <c r="A9646" t="s">
        <v>12269</v>
      </c>
      <c r="B9646" t="s">
        <v>3157</v>
      </c>
      <c r="C9646">
        <v>343007</v>
      </c>
      <c r="D9646" t="str">
        <f>+VLOOKUP(C9646,Param!K:L,2,FALSE)</f>
        <v>AZUR GAZ ENERGY</v>
      </c>
      <c r="E9646" t="s">
        <v>5958</v>
      </c>
      <c r="F9646" t="s">
        <v>8264</v>
      </c>
      <c r="G9646" t="s">
        <v>29</v>
      </c>
      <c r="H9646" s="5">
        <v>1431.31</v>
      </c>
      <c r="I9646" s="5">
        <v>1431.3145</v>
      </c>
      <c r="J9646" s="5">
        <v>-4.5000000000072699E-3</v>
      </c>
      <c r="K9646" s="5">
        <v>1431.31</v>
      </c>
      <c r="L9646" s="5">
        <v>0</v>
      </c>
      <c r="M9646" t="str">
        <f>IF(ISERROR(VLOOKUP(A9646,'[1]Ecart validé'!$A:$A,1,FALSE)),Z9646,"Ecart Validé")</f>
        <v>valid</v>
      </c>
      <c r="R9646" t="s">
        <v>30</v>
      </c>
      <c r="X9646"/>
      <c r="Y9646"/>
      <c r="Z9646" t="s">
        <v>31</v>
      </c>
    </row>
    <row r="9647" spans="1:26" x14ac:dyDescent="0.3">
      <c r="A9647" t="s">
        <v>12270</v>
      </c>
      <c r="B9647" t="s">
        <v>3157</v>
      </c>
      <c r="C9647">
        <v>343007</v>
      </c>
      <c r="D9647" t="str">
        <f>+VLOOKUP(C9647,Param!K:L,2,FALSE)</f>
        <v>AZUR GAZ ENERGY</v>
      </c>
      <c r="E9647" t="s">
        <v>5958</v>
      </c>
      <c r="F9647" t="s">
        <v>8266</v>
      </c>
      <c r="G9647" t="s">
        <v>29</v>
      </c>
      <c r="H9647" s="5">
        <v>612.23</v>
      </c>
      <c r="I9647" s="5">
        <v>612.23099999999999</v>
      </c>
      <c r="J9647" s="5">
        <v>-9.9999999997635292E-4</v>
      </c>
      <c r="K9647" s="5">
        <v>612.23</v>
      </c>
      <c r="L9647" s="5">
        <v>0</v>
      </c>
      <c r="M9647" t="str">
        <f>IF(ISERROR(VLOOKUP(A9647,'[1]Ecart validé'!$A:$A,1,FALSE)),Z9647,"Ecart Validé")</f>
        <v>valid</v>
      </c>
      <c r="R9647" t="s">
        <v>30</v>
      </c>
      <c r="X9647"/>
      <c r="Y9647"/>
      <c r="Z9647" t="s">
        <v>31</v>
      </c>
    </row>
    <row r="9648" spans="1:26" x14ac:dyDescent="0.3">
      <c r="A9648" t="s">
        <v>12271</v>
      </c>
      <c r="B9648" t="s">
        <v>3157</v>
      </c>
      <c r="C9648">
        <v>289039</v>
      </c>
      <c r="D9648" t="str">
        <f>+VLOOKUP(C9648,Param!K:L,2,FALSE)</f>
        <v>LOSANGE &amp; EAU</v>
      </c>
      <c r="E9648">
        <v>2205406556</v>
      </c>
      <c r="F9648" t="s">
        <v>8617</v>
      </c>
      <c r="G9648" t="s">
        <v>29</v>
      </c>
      <c r="H9648" s="5">
        <v>10006.92</v>
      </c>
      <c r="I9648" s="5">
        <v>10006.92</v>
      </c>
      <c r="J9648" s="5">
        <v>0</v>
      </c>
      <c r="K9648" s="5">
        <v>10006.92</v>
      </c>
      <c r="L9648" s="5">
        <v>0</v>
      </c>
      <c r="M9648" t="str">
        <f>IF(ISERROR(VLOOKUP(A9648,'[1]Ecart validé'!$A:$A,1,FALSE)),Z9648,"Ecart Validé")</f>
        <v>valid</v>
      </c>
      <c r="R9648" t="s">
        <v>30</v>
      </c>
      <c r="X9648"/>
      <c r="Y9648"/>
      <c r="Z9648" t="s">
        <v>31</v>
      </c>
    </row>
    <row r="9649" spans="1:26" x14ac:dyDescent="0.3">
      <c r="A9649" t="s">
        <v>12272</v>
      </c>
      <c r="B9649" t="s">
        <v>3157</v>
      </c>
      <c r="C9649">
        <v>289039</v>
      </c>
      <c r="D9649" t="str">
        <f>+VLOOKUP(C9649,Param!K:L,2,FALSE)</f>
        <v>LOSANGE &amp; EAU</v>
      </c>
      <c r="E9649">
        <v>2205406556</v>
      </c>
      <c r="F9649" t="s">
        <v>8260</v>
      </c>
      <c r="G9649" t="s">
        <v>29</v>
      </c>
      <c r="H9649" s="5">
        <v>3067.15</v>
      </c>
      <c r="I9649" s="5">
        <v>3067.1523000000002</v>
      </c>
      <c r="J9649" s="5">
        <v>-2.3000000001047699E-3</v>
      </c>
      <c r="K9649" s="5">
        <v>3067.15</v>
      </c>
      <c r="L9649" s="5">
        <v>0</v>
      </c>
      <c r="M9649" t="str">
        <f>IF(ISERROR(VLOOKUP(A9649,'[1]Ecart validé'!$A:$A,1,FALSE)),Z9649,"Ecart Validé")</f>
        <v>valid</v>
      </c>
      <c r="R9649" t="s">
        <v>30</v>
      </c>
      <c r="X9649"/>
      <c r="Y9649"/>
      <c r="Z9649" t="s">
        <v>31</v>
      </c>
    </row>
    <row r="9650" spans="1:26" x14ac:dyDescent="0.3">
      <c r="A9650" t="s">
        <v>12273</v>
      </c>
      <c r="B9650" t="s">
        <v>3157</v>
      </c>
      <c r="C9650">
        <v>289039</v>
      </c>
      <c r="D9650" t="str">
        <f>+VLOOKUP(C9650,Param!K:L,2,FALSE)</f>
        <v>LOSANGE &amp; EAU</v>
      </c>
      <c r="E9650">
        <v>2205406556</v>
      </c>
      <c r="F9650" t="s">
        <v>8262</v>
      </c>
      <c r="G9650" t="s">
        <v>29</v>
      </c>
      <c r="H9650" s="5">
        <v>2433.09</v>
      </c>
      <c r="I9650" s="5">
        <v>2433.0875999999998</v>
      </c>
      <c r="J9650" s="5">
        <v>2.4000000003070402E-3</v>
      </c>
      <c r="K9650" s="5">
        <v>2433.09</v>
      </c>
      <c r="L9650" s="5">
        <v>0</v>
      </c>
      <c r="M9650" t="str">
        <f>IF(ISERROR(VLOOKUP(A9650,'[1]Ecart validé'!$A:$A,1,FALSE)),Z9650,"Ecart Validé")</f>
        <v>valid</v>
      </c>
      <c r="R9650" t="s">
        <v>30</v>
      </c>
      <c r="X9650"/>
      <c r="Y9650"/>
      <c r="Z9650" t="s">
        <v>31</v>
      </c>
    </row>
    <row r="9651" spans="1:26" x14ac:dyDescent="0.3">
      <c r="A9651" t="s">
        <v>12274</v>
      </c>
      <c r="B9651" t="s">
        <v>3157</v>
      </c>
      <c r="C9651">
        <v>61366</v>
      </c>
      <c r="D9651" t="str">
        <f>+VLOOKUP(C9651,Param!K:L,2,FALSE)</f>
        <v>ARTALYS</v>
      </c>
      <c r="E9651" t="s">
        <v>4927</v>
      </c>
      <c r="F9651" t="s">
        <v>8260</v>
      </c>
      <c r="G9651" t="s">
        <v>29</v>
      </c>
      <c r="H9651" s="5">
        <v>59.52</v>
      </c>
      <c r="I9651" s="5">
        <v>59.52</v>
      </c>
      <c r="J9651" s="5">
        <v>0</v>
      </c>
      <c r="K9651" s="5">
        <v>59.52</v>
      </c>
      <c r="L9651" s="5">
        <v>0</v>
      </c>
      <c r="M9651" t="str">
        <f>IF(ISERROR(VLOOKUP(A9651,'[1]Ecart validé'!$A:$A,1,FALSE)),Z9651,"Ecart Validé")</f>
        <v>valid</v>
      </c>
      <c r="R9651" t="s">
        <v>30</v>
      </c>
      <c r="X9651"/>
      <c r="Y9651"/>
      <c r="Z9651" t="s">
        <v>31</v>
      </c>
    </row>
    <row r="9652" spans="1:26" x14ac:dyDescent="0.3">
      <c r="A9652" t="s">
        <v>12275</v>
      </c>
      <c r="B9652" t="s">
        <v>3157</v>
      </c>
      <c r="C9652">
        <v>61366</v>
      </c>
      <c r="D9652" t="str">
        <f>+VLOOKUP(C9652,Param!K:L,2,FALSE)</f>
        <v>ARTALYS</v>
      </c>
      <c r="E9652" t="s">
        <v>4927</v>
      </c>
      <c r="F9652" t="s">
        <v>8262</v>
      </c>
      <c r="G9652" t="s">
        <v>29</v>
      </c>
      <c r="H9652" s="5">
        <v>334.98</v>
      </c>
      <c r="I9652" s="5">
        <v>334.98399999999998</v>
      </c>
      <c r="J9652" s="5">
        <v>-3.9999999999622499E-3</v>
      </c>
      <c r="K9652" s="5">
        <v>334.98</v>
      </c>
      <c r="L9652" s="5">
        <v>0</v>
      </c>
      <c r="M9652" t="str">
        <f>IF(ISERROR(VLOOKUP(A9652,'[1]Ecart validé'!$A:$A,1,FALSE)),Z9652,"Ecart Validé")</f>
        <v>valid</v>
      </c>
      <c r="R9652" t="s">
        <v>30</v>
      </c>
      <c r="X9652"/>
      <c r="Y9652" s="13"/>
      <c r="Z9652" t="s">
        <v>31</v>
      </c>
    </row>
    <row r="9653" spans="1:26" x14ac:dyDescent="0.3">
      <c r="A9653" t="s">
        <v>12276</v>
      </c>
      <c r="B9653" t="s">
        <v>3157</v>
      </c>
      <c r="C9653">
        <v>61366</v>
      </c>
      <c r="D9653" t="str">
        <f>+VLOOKUP(C9653,Param!K:L,2,FALSE)</f>
        <v>ARTALYS</v>
      </c>
      <c r="E9653" t="s">
        <v>4927</v>
      </c>
      <c r="F9653" t="s">
        <v>8264</v>
      </c>
      <c r="G9653" t="s">
        <v>29</v>
      </c>
      <c r="H9653" s="5">
        <v>279.38</v>
      </c>
      <c r="I9653" s="5">
        <v>279.38319999999999</v>
      </c>
      <c r="J9653" s="5">
        <v>-3.19999999999254E-3</v>
      </c>
      <c r="K9653" s="5">
        <v>279.38</v>
      </c>
      <c r="L9653" s="5">
        <v>0</v>
      </c>
      <c r="M9653" t="str">
        <f>IF(ISERROR(VLOOKUP(A9653,'[1]Ecart validé'!$A:$A,1,FALSE)),Z9653,"Ecart Validé")</f>
        <v>valid</v>
      </c>
      <c r="R9653" t="s">
        <v>30</v>
      </c>
      <c r="X9653"/>
      <c r="Y9653"/>
      <c r="Z9653" t="s">
        <v>31</v>
      </c>
    </row>
    <row r="9654" spans="1:26" x14ac:dyDescent="0.3">
      <c r="A9654" t="s">
        <v>12277</v>
      </c>
      <c r="B9654" t="s">
        <v>3157</v>
      </c>
      <c r="C9654">
        <v>61366</v>
      </c>
      <c r="D9654" t="str">
        <f>+VLOOKUP(C9654,Param!K:L,2,FALSE)</f>
        <v>ARTALYS</v>
      </c>
      <c r="E9654" t="s">
        <v>4927</v>
      </c>
      <c r="F9654" t="s">
        <v>8266</v>
      </c>
      <c r="G9654" t="s">
        <v>29</v>
      </c>
      <c r="H9654" s="5">
        <v>1530.49</v>
      </c>
      <c r="I9654" s="5">
        <v>1530.4880000000001</v>
      </c>
      <c r="J9654" s="5">
        <v>1.9999999999527002E-3</v>
      </c>
      <c r="K9654" s="5">
        <v>1530.49</v>
      </c>
      <c r="L9654" s="5">
        <v>0</v>
      </c>
      <c r="M9654" t="str">
        <f>IF(ISERROR(VLOOKUP(A9654,'[1]Ecart validé'!$A:$A,1,FALSE)),Z9654,"Ecart Validé")</f>
        <v>valid</v>
      </c>
      <c r="R9654" t="s">
        <v>30</v>
      </c>
      <c r="X9654"/>
      <c r="Y9654"/>
      <c r="Z9654" t="s">
        <v>31</v>
      </c>
    </row>
    <row r="9655" spans="1:26" x14ac:dyDescent="0.3">
      <c r="A9655" t="s">
        <v>12278</v>
      </c>
      <c r="B9655" t="s">
        <v>3157</v>
      </c>
      <c r="C9655">
        <v>61366</v>
      </c>
      <c r="D9655" t="str">
        <f>+VLOOKUP(C9655,Param!K:L,2,FALSE)</f>
        <v>ARTALYS</v>
      </c>
      <c r="E9655" t="s">
        <v>4931</v>
      </c>
      <c r="F9655" t="s">
        <v>8271</v>
      </c>
      <c r="G9655" t="s">
        <v>29</v>
      </c>
      <c r="H9655" s="5">
        <v>3164.99</v>
      </c>
      <c r="I9655" s="5">
        <v>3164.9920000000002</v>
      </c>
      <c r="J9655" s="5">
        <v>-2.0000000004074502E-3</v>
      </c>
      <c r="K9655" s="5">
        <v>3164.99</v>
      </c>
      <c r="L9655" s="5">
        <v>0</v>
      </c>
      <c r="M9655" t="str">
        <f>IF(ISERROR(VLOOKUP(A9655,'[1]Ecart validé'!$A:$A,1,FALSE)),Z9655,"Ecart Validé")</f>
        <v>valid</v>
      </c>
      <c r="R9655" t="s">
        <v>30</v>
      </c>
      <c r="S9655" t="s">
        <v>42</v>
      </c>
      <c r="T9655" t="s">
        <v>325</v>
      </c>
      <c r="U9655" s="13" t="s">
        <v>12279</v>
      </c>
      <c r="W9655" t="s">
        <v>12280</v>
      </c>
      <c r="X9655"/>
      <c r="Y9655"/>
      <c r="Z9655" t="s">
        <v>31</v>
      </c>
    </row>
    <row r="9656" spans="1:26" x14ac:dyDescent="0.3">
      <c r="A9656" t="s">
        <v>12281</v>
      </c>
      <c r="B9656" t="s">
        <v>3157</v>
      </c>
      <c r="C9656">
        <v>339000</v>
      </c>
      <c r="D9656" t="str">
        <f>+VLOOKUP(C9656,Param!K:L,2,FALSE)</f>
        <v>BIOCLEANAIR</v>
      </c>
      <c r="E9656">
        <v>2195106467</v>
      </c>
      <c r="F9656" t="s">
        <v>8260</v>
      </c>
      <c r="G9656" t="s">
        <v>29</v>
      </c>
      <c r="H9656" s="5">
        <v>104.85</v>
      </c>
      <c r="I9656" s="5">
        <v>104.85</v>
      </c>
      <c r="J9656" s="5">
        <v>0</v>
      </c>
      <c r="K9656" s="5">
        <v>104.85</v>
      </c>
      <c r="L9656" s="5">
        <v>0</v>
      </c>
      <c r="M9656" t="str">
        <f>IF(ISERROR(VLOOKUP(A9656,'[1]Ecart validé'!$A:$A,1,FALSE)),Z9656,"Ecart Validé")</f>
        <v>valid</v>
      </c>
      <c r="R9656" t="s">
        <v>30</v>
      </c>
      <c r="X9656"/>
      <c r="Y9656"/>
      <c r="Z9656" t="s">
        <v>31</v>
      </c>
    </row>
    <row r="9657" spans="1:26" x14ac:dyDescent="0.3">
      <c r="A9657" t="s">
        <v>12282</v>
      </c>
      <c r="B9657" t="s">
        <v>3157</v>
      </c>
      <c r="C9657">
        <v>339000</v>
      </c>
      <c r="D9657" t="str">
        <f>+VLOOKUP(C9657,Param!K:L,2,FALSE)</f>
        <v>BIOCLEANAIR</v>
      </c>
      <c r="E9657">
        <v>2195106467</v>
      </c>
      <c r="F9657" t="s">
        <v>8262</v>
      </c>
      <c r="G9657" t="s">
        <v>29</v>
      </c>
      <c r="H9657" s="5">
        <v>123.75</v>
      </c>
      <c r="I9657" s="5">
        <v>123.75</v>
      </c>
      <c r="J9657" s="5">
        <v>0</v>
      </c>
      <c r="K9657" s="5">
        <v>123.75</v>
      </c>
      <c r="L9657" s="5">
        <v>0</v>
      </c>
      <c r="M9657" t="str">
        <f>IF(ISERROR(VLOOKUP(A9657,'[1]Ecart validé'!$A:$A,1,FALSE)),Z9657,"Ecart Validé")</f>
        <v>valid</v>
      </c>
      <c r="R9657" t="s">
        <v>30</v>
      </c>
      <c r="X9657"/>
      <c r="Y9657"/>
      <c r="Z9657" t="s">
        <v>31</v>
      </c>
    </row>
    <row r="9658" spans="1:26" x14ac:dyDescent="0.3">
      <c r="A9658" t="s">
        <v>12283</v>
      </c>
      <c r="B9658" t="s">
        <v>3157</v>
      </c>
      <c r="C9658">
        <v>339000</v>
      </c>
      <c r="D9658" t="str">
        <f>+VLOOKUP(C9658,Param!K:L,2,FALSE)</f>
        <v>BIOCLEANAIR</v>
      </c>
      <c r="E9658">
        <v>2195106467</v>
      </c>
      <c r="F9658" t="s">
        <v>8264</v>
      </c>
      <c r="G9658" t="s">
        <v>29</v>
      </c>
      <c r="H9658" s="5">
        <v>101</v>
      </c>
      <c r="I9658" s="5">
        <v>101</v>
      </c>
      <c r="J9658" s="5">
        <v>0</v>
      </c>
      <c r="K9658" s="5">
        <v>101</v>
      </c>
      <c r="L9658" s="5">
        <v>0</v>
      </c>
      <c r="M9658" t="str">
        <f>IF(ISERROR(VLOOKUP(A9658,'[1]Ecart validé'!$A:$A,1,FALSE)),Z9658,"Ecart Validé")</f>
        <v>valid</v>
      </c>
      <c r="R9658" t="s">
        <v>30</v>
      </c>
      <c r="X9658"/>
      <c r="Y9658"/>
      <c r="Z9658" t="s">
        <v>31</v>
      </c>
    </row>
    <row r="9659" spans="1:26" x14ac:dyDescent="0.3">
      <c r="A9659" t="s">
        <v>12284</v>
      </c>
      <c r="B9659" t="s">
        <v>3157</v>
      </c>
      <c r="C9659">
        <v>339000</v>
      </c>
      <c r="D9659" t="str">
        <f>+VLOOKUP(C9659,Param!K:L,2,FALSE)</f>
        <v>BIOCLEANAIR</v>
      </c>
      <c r="E9659">
        <v>2195106467</v>
      </c>
      <c r="F9659" t="s">
        <v>8266</v>
      </c>
      <c r="G9659" t="s">
        <v>29</v>
      </c>
      <c r="H9659" s="5">
        <v>520.25</v>
      </c>
      <c r="I9659" s="5">
        <v>520.25</v>
      </c>
      <c r="J9659" s="5">
        <v>0</v>
      </c>
      <c r="K9659" s="5">
        <v>520.25</v>
      </c>
      <c r="L9659" s="5">
        <v>0</v>
      </c>
      <c r="M9659" t="str">
        <f>IF(ISERROR(VLOOKUP(A9659,'[1]Ecart validé'!$A:$A,1,FALSE)),Z9659,"Ecart Validé")</f>
        <v>valid</v>
      </c>
      <c r="R9659" t="s">
        <v>30</v>
      </c>
      <c r="X9659"/>
      <c r="Y9659"/>
      <c r="Z9659" t="s">
        <v>31</v>
      </c>
    </row>
    <row r="9660" spans="1:26" x14ac:dyDescent="0.3">
      <c r="A9660" t="s">
        <v>12285</v>
      </c>
      <c r="B9660" t="s">
        <v>3157</v>
      </c>
      <c r="C9660">
        <v>299570</v>
      </c>
      <c r="D9660" t="str">
        <f>+VLOOKUP(C9660,Param!K:L,2,FALSE)</f>
        <v>TERRES DE CAFE</v>
      </c>
      <c r="E9660">
        <v>1191406449</v>
      </c>
      <c r="F9660" t="s">
        <v>8617</v>
      </c>
      <c r="G9660" t="s">
        <v>29</v>
      </c>
      <c r="H9660" s="5">
        <v>991.38</v>
      </c>
      <c r="I9660" s="5">
        <v>991.37909999999999</v>
      </c>
      <c r="J9660" s="5">
        <v>9.0000000000145497E-4</v>
      </c>
      <c r="K9660" s="5">
        <v>991.38</v>
      </c>
      <c r="L9660" s="5">
        <v>0</v>
      </c>
      <c r="M9660" t="str">
        <f>IF(ISERROR(VLOOKUP(A9660,'[1]Ecart validé'!$A:$A,1,FALSE)),Z9660,"Ecart Validé")</f>
        <v>valid</v>
      </c>
      <c r="R9660" t="s">
        <v>30</v>
      </c>
      <c r="X9660"/>
      <c r="Y9660"/>
      <c r="Z9660" t="s">
        <v>31</v>
      </c>
    </row>
    <row r="9661" spans="1:26" x14ac:dyDescent="0.3">
      <c r="A9661" t="s">
        <v>12286</v>
      </c>
      <c r="B9661" t="s">
        <v>3157</v>
      </c>
      <c r="C9661">
        <v>299570</v>
      </c>
      <c r="D9661" t="str">
        <f>+VLOOKUP(C9661,Param!K:L,2,FALSE)</f>
        <v>TERRES DE CAFE</v>
      </c>
      <c r="E9661">
        <v>1191406449</v>
      </c>
      <c r="F9661" t="s">
        <v>8260</v>
      </c>
      <c r="G9661" t="s">
        <v>29</v>
      </c>
      <c r="H9661" s="5">
        <v>234.49</v>
      </c>
      <c r="I9661" s="5">
        <v>234.48929999999999</v>
      </c>
      <c r="J9661" s="5">
        <v>7.0000000002323705E-4</v>
      </c>
      <c r="K9661" s="5">
        <v>234.49</v>
      </c>
      <c r="L9661" s="5">
        <v>0</v>
      </c>
      <c r="M9661" t="str">
        <f>IF(ISERROR(VLOOKUP(A9661,'[1]Ecart validé'!$A:$A,1,FALSE)),Z9661,"Ecart Validé")</f>
        <v>valid</v>
      </c>
      <c r="R9661" t="s">
        <v>30</v>
      </c>
      <c r="X9661"/>
      <c r="Y9661"/>
      <c r="Z9661" t="s">
        <v>31</v>
      </c>
    </row>
    <row r="9662" spans="1:26" x14ac:dyDescent="0.3">
      <c r="A9662" t="s">
        <v>12287</v>
      </c>
      <c r="B9662" t="s">
        <v>3157</v>
      </c>
      <c r="C9662">
        <v>299570</v>
      </c>
      <c r="D9662" t="str">
        <f>+VLOOKUP(C9662,Param!K:L,2,FALSE)</f>
        <v>TERRES DE CAFE</v>
      </c>
      <c r="E9662">
        <v>1191406449</v>
      </c>
      <c r="F9662" t="s">
        <v>8262</v>
      </c>
      <c r="G9662" t="s">
        <v>29</v>
      </c>
      <c r="H9662" s="5">
        <v>407.54</v>
      </c>
      <c r="I9662" s="5">
        <v>407.53890000000001</v>
      </c>
      <c r="J9662" s="5">
        <v>1.1000000000080899E-3</v>
      </c>
      <c r="K9662" s="5">
        <v>407.54</v>
      </c>
      <c r="L9662" s="5">
        <v>0</v>
      </c>
      <c r="M9662" t="str">
        <f>IF(ISERROR(VLOOKUP(A9662,'[1]Ecart validé'!$A:$A,1,FALSE)),Z9662,"Ecart Validé")</f>
        <v>valid</v>
      </c>
      <c r="R9662" t="s">
        <v>30</v>
      </c>
      <c r="X9662"/>
      <c r="Y9662"/>
      <c r="Z9662" t="s">
        <v>31</v>
      </c>
    </row>
    <row r="9663" spans="1:26" x14ac:dyDescent="0.3">
      <c r="A9663" t="s">
        <v>12288</v>
      </c>
      <c r="B9663" t="s">
        <v>3157</v>
      </c>
      <c r="C9663">
        <v>299570</v>
      </c>
      <c r="D9663" t="str">
        <f>+VLOOKUP(C9663,Param!K:L,2,FALSE)</f>
        <v>TERRES DE CAFE</v>
      </c>
      <c r="E9663">
        <v>1191406449</v>
      </c>
      <c r="F9663" t="s">
        <v>8264</v>
      </c>
      <c r="G9663" t="s">
        <v>29</v>
      </c>
      <c r="H9663" s="5">
        <v>850.93</v>
      </c>
      <c r="I9663" s="5">
        <v>850.92600000000004</v>
      </c>
      <c r="J9663" s="5">
        <v>3.9999999999054099E-3</v>
      </c>
      <c r="K9663" s="5">
        <v>850.93</v>
      </c>
      <c r="L9663" s="5">
        <v>0</v>
      </c>
      <c r="M9663" t="str">
        <f>IF(ISERROR(VLOOKUP(A9663,'[1]Ecart validé'!$A:$A,1,FALSE)),Z9663,"Ecart Validé")</f>
        <v>valid</v>
      </c>
      <c r="R9663" t="s">
        <v>30</v>
      </c>
      <c r="X9663"/>
      <c r="Y9663"/>
      <c r="Z9663" t="s">
        <v>31</v>
      </c>
    </row>
    <row r="9664" spans="1:26" x14ac:dyDescent="0.3">
      <c r="A9664" t="s">
        <v>12289</v>
      </c>
      <c r="B9664" t="s">
        <v>3157</v>
      </c>
      <c r="C9664">
        <v>299570</v>
      </c>
      <c r="D9664" t="str">
        <f>+VLOOKUP(C9664,Param!K:L,2,FALSE)</f>
        <v>TERRES DE CAFE</v>
      </c>
      <c r="E9664">
        <v>1191406449</v>
      </c>
      <c r="F9664" t="s">
        <v>8266</v>
      </c>
      <c r="G9664" t="s">
        <v>29</v>
      </c>
      <c r="H9664" s="5">
        <v>833.6</v>
      </c>
      <c r="I9664" s="5">
        <v>833.5992</v>
      </c>
      <c r="J9664" s="5">
        <v>8.0000000002655703E-4</v>
      </c>
      <c r="K9664" s="5">
        <v>833.6</v>
      </c>
      <c r="L9664" s="5">
        <v>0</v>
      </c>
      <c r="M9664" t="str">
        <f>IF(ISERROR(VLOOKUP(A9664,'[1]Ecart validé'!$A:$A,1,FALSE)),Z9664,"Ecart Validé")</f>
        <v>valid</v>
      </c>
      <c r="R9664" t="s">
        <v>30</v>
      </c>
      <c r="X9664"/>
      <c r="Y9664"/>
      <c r="Z9664" t="s">
        <v>31</v>
      </c>
    </row>
    <row r="9665" spans="1:26" x14ac:dyDescent="0.3">
      <c r="A9665" t="s">
        <v>12290</v>
      </c>
      <c r="B9665" t="s">
        <v>3157</v>
      </c>
      <c r="C9665">
        <v>297782</v>
      </c>
      <c r="D9665" t="str">
        <f>+VLOOKUP(C9665,Param!K:L,2,FALSE)</f>
        <v>SOCOTEC EQUIPEMENT &amp; INDUSTRIE</v>
      </c>
      <c r="E9665">
        <v>2195306345</v>
      </c>
      <c r="F9665" t="s">
        <v>8617</v>
      </c>
      <c r="G9665" t="s">
        <v>29</v>
      </c>
      <c r="H9665" s="5">
        <v>2667.22</v>
      </c>
      <c r="I9665" s="5">
        <v>2667.2154999999998</v>
      </c>
      <c r="J9665" s="5">
        <v>4.5000000000072699E-3</v>
      </c>
      <c r="K9665" s="5">
        <v>2667.22</v>
      </c>
      <c r="L9665" s="5">
        <v>0</v>
      </c>
      <c r="M9665" t="str">
        <f>IF(ISERROR(VLOOKUP(A9665,'[1]Ecart validé'!$A:$A,1,FALSE)),Z9665,"Ecart Validé")</f>
        <v>valid</v>
      </c>
      <c r="R9665" t="s">
        <v>30</v>
      </c>
      <c r="X9665"/>
      <c r="Y9665"/>
      <c r="Z9665" t="s">
        <v>31</v>
      </c>
    </row>
    <row r="9666" spans="1:26" x14ac:dyDescent="0.3">
      <c r="A9666" t="s">
        <v>12291</v>
      </c>
      <c r="B9666" t="s">
        <v>3157</v>
      </c>
      <c r="C9666">
        <v>297782</v>
      </c>
      <c r="D9666" t="str">
        <f>+VLOOKUP(C9666,Param!K:L,2,FALSE)</f>
        <v>SOCOTEC EQUIPEMENT &amp; INDUSTRIE</v>
      </c>
      <c r="E9666">
        <v>2195306345</v>
      </c>
      <c r="F9666" t="s">
        <v>8260</v>
      </c>
      <c r="G9666" t="s">
        <v>29</v>
      </c>
      <c r="H9666" s="5">
        <v>9310.92</v>
      </c>
      <c r="I9666" s="5">
        <v>9310.9150000000009</v>
      </c>
      <c r="J9666" s="5">
        <v>4.9999999991996403E-3</v>
      </c>
      <c r="K9666" s="5">
        <v>9310.92</v>
      </c>
      <c r="L9666" s="5">
        <v>0</v>
      </c>
      <c r="M9666" t="str">
        <f>IF(ISERROR(VLOOKUP(A9666,'[1]Ecart validé'!$A:$A,1,FALSE)),Z9666,"Ecart Validé")</f>
        <v>valid</v>
      </c>
      <c r="R9666" t="s">
        <v>30</v>
      </c>
      <c r="X9666"/>
      <c r="Y9666"/>
      <c r="Z9666" t="s">
        <v>31</v>
      </c>
    </row>
    <row r="9667" spans="1:26" x14ac:dyDescent="0.3">
      <c r="A9667" t="s">
        <v>12292</v>
      </c>
      <c r="B9667" t="s">
        <v>3157</v>
      </c>
      <c r="C9667">
        <v>297782</v>
      </c>
      <c r="D9667" t="str">
        <f>+VLOOKUP(C9667,Param!K:L,2,FALSE)</f>
        <v>SOCOTEC EQUIPEMENT &amp; INDUSTRIE</v>
      </c>
      <c r="E9667">
        <v>2195306345</v>
      </c>
      <c r="F9667" t="s">
        <v>8262</v>
      </c>
      <c r="G9667" t="s">
        <v>29</v>
      </c>
      <c r="H9667" s="5">
        <v>2712.3</v>
      </c>
      <c r="I9667" s="5">
        <v>2712.2979999999998</v>
      </c>
      <c r="J9667" s="5">
        <v>2.0000000004074502E-3</v>
      </c>
      <c r="K9667" s="5">
        <v>2712.3</v>
      </c>
      <c r="L9667" s="5">
        <v>0</v>
      </c>
      <c r="M9667" t="str">
        <f>IF(ISERROR(VLOOKUP(A9667,'[1]Ecart validé'!$A:$A,1,FALSE)),Z9667,"Ecart Validé")</f>
        <v>valid</v>
      </c>
      <c r="R9667" t="s">
        <v>30</v>
      </c>
      <c r="X9667"/>
      <c r="Y9667"/>
      <c r="Z9667" t="s">
        <v>31</v>
      </c>
    </row>
    <row r="9668" spans="1:26" x14ac:dyDescent="0.3">
      <c r="A9668" t="s">
        <v>12293</v>
      </c>
      <c r="B9668" t="s">
        <v>3157</v>
      </c>
      <c r="C9668">
        <v>297782</v>
      </c>
      <c r="D9668" t="str">
        <f>+VLOOKUP(C9668,Param!K:L,2,FALSE)</f>
        <v>SOCOTEC EQUIPEMENT &amp; INDUSTRIE</v>
      </c>
      <c r="E9668">
        <v>2195306345</v>
      </c>
      <c r="F9668" t="s">
        <v>8264</v>
      </c>
      <c r="G9668" t="s">
        <v>29</v>
      </c>
      <c r="H9668" s="5">
        <v>5155.8599999999997</v>
      </c>
      <c r="I9668" s="5">
        <v>5155.8580000000002</v>
      </c>
      <c r="J9668" s="5">
        <v>1.9999999994979498E-3</v>
      </c>
      <c r="K9668" s="5">
        <v>5155.8599999999997</v>
      </c>
      <c r="L9668" s="5">
        <v>0</v>
      </c>
      <c r="M9668" t="str">
        <f>IF(ISERROR(VLOOKUP(A9668,'[1]Ecart validé'!$A:$A,1,FALSE)),Z9668,"Ecart Validé")</f>
        <v>valid</v>
      </c>
      <c r="R9668" t="s">
        <v>30</v>
      </c>
      <c r="X9668"/>
      <c r="Y9668"/>
      <c r="Z9668" t="s">
        <v>31</v>
      </c>
    </row>
    <row r="9669" spans="1:26" x14ac:dyDescent="0.3">
      <c r="A9669" t="s">
        <v>12294</v>
      </c>
      <c r="B9669" t="s">
        <v>3157</v>
      </c>
      <c r="C9669">
        <v>297782</v>
      </c>
      <c r="D9669" t="str">
        <f>+VLOOKUP(C9669,Param!K:L,2,FALSE)</f>
        <v>SOCOTEC EQUIPEMENT &amp; INDUSTRIE</v>
      </c>
      <c r="E9669">
        <v>2195306345</v>
      </c>
      <c r="F9669" t="s">
        <v>8266</v>
      </c>
      <c r="G9669" t="s">
        <v>29</v>
      </c>
      <c r="H9669" s="5">
        <v>8729.2199999999993</v>
      </c>
      <c r="I9669" s="5">
        <v>8729.2245000000003</v>
      </c>
      <c r="J9669" s="5">
        <v>-4.5000000009167698E-3</v>
      </c>
      <c r="K9669" s="5">
        <v>8729.2199999999993</v>
      </c>
      <c r="L9669" s="5">
        <v>0</v>
      </c>
      <c r="M9669" t="str">
        <f>IF(ISERROR(VLOOKUP(A9669,'[1]Ecart validé'!$A:$A,1,FALSE)),Z9669,"Ecart Validé")</f>
        <v>valid</v>
      </c>
      <c r="R9669" t="s">
        <v>30</v>
      </c>
      <c r="X9669"/>
      <c r="Y9669"/>
      <c r="Z9669" t="s">
        <v>31</v>
      </c>
    </row>
    <row r="9670" spans="1:26" x14ac:dyDescent="0.3">
      <c r="A9670" t="s">
        <v>12295</v>
      </c>
      <c r="B9670" t="s">
        <v>3157</v>
      </c>
      <c r="C9670">
        <v>45002</v>
      </c>
      <c r="D9670" t="str">
        <f>+VLOOKUP(C9670,Param!K:L,2,FALSE)</f>
        <v>PCB CREATION</v>
      </c>
      <c r="E9670">
        <v>1191406240</v>
      </c>
      <c r="F9670" t="s">
        <v>8617</v>
      </c>
      <c r="G9670" t="s">
        <v>29</v>
      </c>
      <c r="H9670" s="5">
        <v>521.85</v>
      </c>
      <c r="I9670" s="5">
        <v>521.85</v>
      </c>
      <c r="J9670" s="5">
        <v>0</v>
      </c>
      <c r="K9670" s="5">
        <v>521.85</v>
      </c>
      <c r="L9670" s="5">
        <v>0</v>
      </c>
      <c r="M9670" t="str">
        <f>IF(ISERROR(VLOOKUP(A9670,'[1]Ecart validé'!$A:$A,1,FALSE)),Z9670,"Ecart Validé")</f>
        <v>valid</v>
      </c>
      <c r="R9670" t="s">
        <v>30</v>
      </c>
      <c r="X9670"/>
      <c r="Y9670"/>
      <c r="Z9670" t="s">
        <v>31</v>
      </c>
    </row>
    <row r="9671" spans="1:26" x14ac:dyDescent="0.3">
      <c r="A9671" t="s">
        <v>12296</v>
      </c>
      <c r="B9671" t="s">
        <v>3157</v>
      </c>
      <c r="C9671">
        <v>45002</v>
      </c>
      <c r="D9671" t="str">
        <f>+VLOOKUP(C9671,Param!K:L,2,FALSE)</f>
        <v>PCB CREATION</v>
      </c>
      <c r="E9671">
        <v>1191406240</v>
      </c>
      <c r="F9671" t="s">
        <v>8260</v>
      </c>
      <c r="G9671" t="s">
        <v>29</v>
      </c>
      <c r="H9671" s="5">
        <v>9.14</v>
      </c>
      <c r="I9671" s="5">
        <v>9.1349999999999998</v>
      </c>
      <c r="J9671" s="5">
        <v>5.0000000000007799E-3</v>
      </c>
      <c r="K9671" s="5">
        <v>9.14</v>
      </c>
      <c r="L9671" s="5">
        <v>0</v>
      </c>
      <c r="M9671" t="str">
        <f>IF(ISERROR(VLOOKUP(A9671,'[1]Ecart validé'!$A:$A,1,FALSE)),Z9671,"Ecart Validé")</f>
        <v>valid</v>
      </c>
      <c r="R9671" t="s">
        <v>30</v>
      </c>
      <c r="X9671"/>
      <c r="Y9671"/>
      <c r="Z9671" t="s">
        <v>31</v>
      </c>
    </row>
    <row r="9672" spans="1:26" x14ac:dyDescent="0.3">
      <c r="A9672" t="s">
        <v>12297</v>
      </c>
      <c r="B9672" t="s">
        <v>3157</v>
      </c>
      <c r="C9672">
        <v>45002</v>
      </c>
      <c r="D9672" t="str">
        <f>+VLOOKUP(C9672,Param!K:L,2,FALSE)</f>
        <v>PCB CREATION</v>
      </c>
      <c r="E9672">
        <v>1191406240</v>
      </c>
      <c r="F9672" t="s">
        <v>8262</v>
      </c>
      <c r="G9672" t="s">
        <v>29</v>
      </c>
      <c r="H9672" s="5">
        <v>263.70999999999998</v>
      </c>
      <c r="I9672" s="5">
        <v>263.70949999999999</v>
      </c>
      <c r="J9672" s="5">
        <v>4.9999999998817603E-4</v>
      </c>
      <c r="K9672" s="5">
        <v>263.70999999999998</v>
      </c>
      <c r="L9672" s="5">
        <v>0</v>
      </c>
      <c r="M9672" t="str">
        <f>IF(ISERROR(VLOOKUP(A9672,'[1]Ecart validé'!$A:$A,1,FALSE)),Z9672,"Ecart Validé")</f>
        <v>valid</v>
      </c>
      <c r="R9672" t="s">
        <v>30</v>
      </c>
      <c r="X9672"/>
      <c r="Y9672"/>
      <c r="Z9672" t="s">
        <v>31</v>
      </c>
    </row>
    <row r="9673" spans="1:26" x14ac:dyDescent="0.3">
      <c r="A9673" t="s">
        <v>12298</v>
      </c>
      <c r="B9673" t="s">
        <v>3157</v>
      </c>
      <c r="C9673">
        <v>45002</v>
      </c>
      <c r="D9673" t="str">
        <f>+VLOOKUP(C9673,Param!K:L,2,FALSE)</f>
        <v>PCB CREATION</v>
      </c>
      <c r="E9673">
        <v>1191406240</v>
      </c>
      <c r="F9673" t="s">
        <v>8264</v>
      </c>
      <c r="G9673" t="s">
        <v>29</v>
      </c>
      <c r="H9673" s="5">
        <v>911.41</v>
      </c>
      <c r="I9673" s="5">
        <v>911.40599999999995</v>
      </c>
      <c r="J9673" s="5">
        <v>4.0000000000190898E-3</v>
      </c>
      <c r="K9673" s="5">
        <v>911.41</v>
      </c>
      <c r="L9673" s="5">
        <v>0</v>
      </c>
      <c r="M9673" t="str">
        <f>IF(ISERROR(VLOOKUP(A9673,'[1]Ecart validé'!$A:$A,1,FALSE)),Z9673,"Ecart Validé")</f>
        <v>valid</v>
      </c>
      <c r="R9673" t="s">
        <v>30</v>
      </c>
      <c r="X9673"/>
      <c r="Y9673"/>
      <c r="Z9673" t="s">
        <v>31</v>
      </c>
    </row>
    <row r="9674" spans="1:26" x14ac:dyDescent="0.3">
      <c r="A9674" t="s">
        <v>12299</v>
      </c>
      <c r="B9674" t="s">
        <v>3157</v>
      </c>
      <c r="C9674">
        <v>45002</v>
      </c>
      <c r="D9674" t="str">
        <f>+VLOOKUP(C9674,Param!K:L,2,FALSE)</f>
        <v>PCB CREATION</v>
      </c>
      <c r="E9674">
        <v>1191406240</v>
      </c>
      <c r="F9674" t="s">
        <v>8266</v>
      </c>
      <c r="G9674" t="s">
        <v>29</v>
      </c>
      <c r="H9674" s="5">
        <v>2488.89</v>
      </c>
      <c r="I9674" s="5">
        <v>2488.8874999999998</v>
      </c>
      <c r="J9674" s="5">
        <v>2.5000000000545601E-3</v>
      </c>
      <c r="K9674" s="5">
        <v>2488.89</v>
      </c>
      <c r="L9674" s="5">
        <v>0</v>
      </c>
      <c r="M9674" t="str">
        <f>IF(ISERROR(VLOOKUP(A9674,'[1]Ecart validé'!$A:$A,1,FALSE)),Z9674,"Ecart Validé")</f>
        <v>valid</v>
      </c>
      <c r="R9674" t="s">
        <v>30</v>
      </c>
      <c r="X9674"/>
      <c r="Y9674"/>
      <c r="Z9674" t="s">
        <v>31</v>
      </c>
    </row>
    <row r="9675" spans="1:26" x14ac:dyDescent="0.3">
      <c r="A9675" t="s">
        <v>12300</v>
      </c>
      <c r="B9675" t="s">
        <v>3157</v>
      </c>
      <c r="C9675">
        <v>325951</v>
      </c>
      <c r="D9675" t="str">
        <f>+VLOOKUP(C9675,Param!K:L,2,FALSE)</f>
        <v>LINK'S</v>
      </c>
      <c r="E9675">
        <v>2197206236</v>
      </c>
      <c r="F9675" t="s">
        <v>8617</v>
      </c>
      <c r="G9675" t="s">
        <v>29</v>
      </c>
      <c r="H9675" s="5">
        <v>1593.28</v>
      </c>
      <c r="I9675" s="5">
        <v>1593.28</v>
      </c>
      <c r="J9675" s="5">
        <v>0</v>
      </c>
      <c r="K9675" s="5">
        <v>1593.28</v>
      </c>
      <c r="L9675" s="5">
        <v>0</v>
      </c>
      <c r="M9675" t="str">
        <f>IF(ISERROR(VLOOKUP(A9675,'[1]Ecart validé'!$A:$A,1,FALSE)),Z9675,"Ecart Validé")</f>
        <v>valid</v>
      </c>
      <c r="R9675" t="s">
        <v>30</v>
      </c>
      <c r="X9675"/>
      <c r="Y9675"/>
      <c r="Z9675" t="s">
        <v>31</v>
      </c>
    </row>
    <row r="9676" spans="1:26" x14ac:dyDescent="0.3">
      <c r="A9676" t="s">
        <v>12301</v>
      </c>
      <c r="B9676" t="s">
        <v>3157</v>
      </c>
      <c r="C9676">
        <v>325951</v>
      </c>
      <c r="D9676" t="str">
        <f>+VLOOKUP(C9676,Param!K:L,2,FALSE)</f>
        <v>LINK'S</v>
      </c>
      <c r="E9676">
        <v>2197206236</v>
      </c>
      <c r="F9676" t="s">
        <v>8260</v>
      </c>
      <c r="G9676" t="s">
        <v>29</v>
      </c>
      <c r="H9676" s="5">
        <v>616.79999999999995</v>
      </c>
      <c r="I9676" s="5">
        <v>616.79999999999995</v>
      </c>
      <c r="J9676" s="5">
        <v>0</v>
      </c>
      <c r="K9676" s="5">
        <v>616.79999999999995</v>
      </c>
      <c r="L9676" s="5">
        <v>0</v>
      </c>
      <c r="M9676" t="str">
        <f>IF(ISERROR(VLOOKUP(A9676,'[1]Ecart validé'!$A:$A,1,FALSE)),Z9676,"Ecart Validé")</f>
        <v>valid</v>
      </c>
      <c r="R9676" t="s">
        <v>30</v>
      </c>
      <c r="X9676"/>
      <c r="Y9676"/>
      <c r="Z9676" t="s">
        <v>31</v>
      </c>
    </row>
    <row r="9677" spans="1:26" x14ac:dyDescent="0.3">
      <c r="A9677" t="s">
        <v>12302</v>
      </c>
      <c r="B9677" t="s">
        <v>3157</v>
      </c>
      <c r="C9677">
        <v>325951</v>
      </c>
      <c r="D9677" t="str">
        <f>+VLOOKUP(C9677,Param!K:L,2,FALSE)</f>
        <v>LINK'S</v>
      </c>
      <c r="E9677">
        <v>2197206236</v>
      </c>
      <c r="F9677" t="s">
        <v>8262</v>
      </c>
      <c r="G9677" t="s">
        <v>29</v>
      </c>
      <c r="H9677" s="5">
        <v>411.2</v>
      </c>
      <c r="I9677" s="5">
        <v>411.2</v>
      </c>
      <c r="J9677" s="5">
        <v>0</v>
      </c>
      <c r="K9677" s="5">
        <v>411.2</v>
      </c>
      <c r="L9677" s="5">
        <v>0</v>
      </c>
      <c r="M9677" t="str">
        <f>IF(ISERROR(VLOOKUP(A9677,'[1]Ecart validé'!$A:$A,1,FALSE)),Z9677,"Ecart Validé")</f>
        <v>valid</v>
      </c>
      <c r="R9677" t="s">
        <v>30</v>
      </c>
      <c r="X9677"/>
      <c r="Y9677"/>
      <c r="Z9677" t="s">
        <v>31</v>
      </c>
    </row>
    <row r="9678" spans="1:26" x14ac:dyDescent="0.3">
      <c r="A9678" t="s">
        <v>12303</v>
      </c>
      <c r="B9678" t="s">
        <v>3157</v>
      </c>
      <c r="C9678">
        <v>325951</v>
      </c>
      <c r="D9678" t="str">
        <f>+VLOOKUP(C9678,Param!K:L,2,FALSE)</f>
        <v>LINK'S</v>
      </c>
      <c r="E9678">
        <v>2197206236</v>
      </c>
      <c r="F9678" t="s">
        <v>8264</v>
      </c>
      <c r="G9678" t="s">
        <v>29</v>
      </c>
      <c r="H9678" s="5">
        <v>840</v>
      </c>
      <c r="I9678" s="5">
        <v>840</v>
      </c>
      <c r="J9678" s="5">
        <v>0</v>
      </c>
      <c r="K9678" s="5">
        <v>840</v>
      </c>
      <c r="L9678" s="5">
        <v>0</v>
      </c>
      <c r="M9678" t="str">
        <f>IF(ISERROR(VLOOKUP(A9678,'[1]Ecart validé'!$A:$A,1,FALSE)),Z9678,"Ecart Validé")</f>
        <v>valid</v>
      </c>
      <c r="R9678" t="s">
        <v>30</v>
      </c>
      <c r="X9678"/>
      <c r="Y9678"/>
      <c r="Z9678" t="s">
        <v>31</v>
      </c>
    </row>
    <row r="9679" spans="1:26" x14ac:dyDescent="0.3">
      <c r="A9679" t="s">
        <v>12304</v>
      </c>
      <c r="B9679" t="s">
        <v>3157</v>
      </c>
      <c r="C9679">
        <v>325951</v>
      </c>
      <c r="D9679" t="str">
        <f>+VLOOKUP(C9679,Param!K:L,2,FALSE)</f>
        <v>LINK'S</v>
      </c>
      <c r="E9679">
        <v>2197206236</v>
      </c>
      <c r="F9679" t="s">
        <v>8266</v>
      </c>
      <c r="G9679" t="s">
        <v>29</v>
      </c>
      <c r="H9679" s="5">
        <v>56</v>
      </c>
      <c r="I9679" s="5">
        <v>56</v>
      </c>
      <c r="J9679" s="5">
        <v>0</v>
      </c>
      <c r="K9679" s="5">
        <v>56</v>
      </c>
      <c r="L9679" s="5">
        <v>0</v>
      </c>
      <c r="M9679" t="str">
        <f>IF(ISERROR(VLOOKUP(A9679,'[1]Ecart validé'!$A:$A,1,FALSE)),Z9679,"Ecart Validé")</f>
        <v>valid</v>
      </c>
      <c r="R9679" t="s">
        <v>30</v>
      </c>
      <c r="X9679"/>
      <c r="Y9679"/>
      <c r="Z9679" t="s">
        <v>31</v>
      </c>
    </row>
    <row r="9680" spans="1:26" x14ac:dyDescent="0.3">
      <c r="A9680" t="s">
        <v>12305</v>
      </c>
      <c r="B9680" t="s">
        <v>3157</v>
      </c>
      <c r="C9680">
        <v>46293</v>
      </c>
      <c r="D9680" t="str">
        <f>+VLOOKUP(C9680,Param!K:L,2,FALSE)</f>
        <v>IPC</v>
      </c>
      <c r="E9680">
        <v>2193306141</v>
      </c>
      <c r="F9680" t="s">
        <v>8617</v>
      </c>
      <c r="G9680" t="s">
        <v>29</v>
      </c>
      <c r="H9680" s="5">
        <v>2489.6799999999998</v>
      </c>
      <c r="I9680" s="5">
        <v>2489.6815000000001</v>
      </c>
      <c r="J9680" s="5">
        <v>-1.50000000030559E-3</v>
      </c>
      <c r="K9680" s="5">
        <v>2489.6799999999998</v>
      </c>
      <c r="L9680" s="5">
        <v>0</v>
      </c>
      <c r="M9680" t="str">
        <f>IF(ISERROR(VLOOKUP(A9680,'[1]Ecart validé'!$A:$A,1,FALSE)),Z9680,"Ecart Validé")</f>
        <v>valid</v>
      </c>
      <c r="R9680" t="s">
        <v>30</v>
      </c>
      <c r="X9680"/>
      <c r="Y9680"/>
      <c r="Z9680" t="s">
        <v>31</v>
      </c>
    </row>
    <row r="9681" spans="1:26" x14ac:dyDescent="0.3">
      <c r="A9681" t="s">
        <v>12306</v>
      </c>
      <c r="B9681" t="s">
        <v>3157</v>
      </c>
      <c r="C9681">
        <v>46293</v>
      </c>
      <c r="D9681" t="str">
        <f>+VLOOKUP(C9681,Param!K:L,2,FALSE)</f>
        <v>IPC</v>
      </c>
      <c r="E9681">
        <v>2193306141</v>
      </c>
      <c r="F9681" t="s">
        <v>8260</v>
      </c>
      <c r="G9681" t="s">
        <v>29</v>
      </c>
      <c r="H9681" s="5">
        <v>6029.59</v>
      </c>
      <c r="I9681" s="5">
        <v>6029.5929999999998</v>
      </c>
      <c r="J9681" s="5">
        <v>-2.9999999997016801E-3</v>
      </c>
      <c r="K9681" s="5">
        <v>6029.59</v>
      </c>
      <c r="L9681" s="5">
        <v>0</v>
      </c>
      <c r="M9681" t="str">
        <f>IF(ISERROR(VLOOKUP(A9681,'[1]Ecart validé'!$A:$A,1,FALSE)),Z9681,"Ecart Validé")</f>
        <v>valid</v>
      </c>
      <c r="R9681" t="s">
        <v>30</v>
      </c>
      <c r="X9681"/>
      <c r="Y9681"/>
      <c r="Z9681" t="s">
        <v>31</v>
      </c>
    </row>
    <row r="9682" spans="1:26" x14ac:dyDescent="0.3">
      <c r="A9682" t="s">
        <v>12307</v>
      </c>
      <c r="B9682" t="s">
        <v>3157</v>
      </c>
      <c r="C9682">
        <v>46293</v>
      </c>
      <c r="D9682" t="str">
        <f>+VLOOKUP(C9682,Param!K:L,2,FALSE)</f>
        <v>IPC</v>
      </c>
      <c r="E9682">
        <v>2193306141</v>
      </c>
      <c r="F9682" t="s">
        <v>8262</v>
      </c>
      <c r="G9682" t="s">
        <v>29</v>
      </c>
      <c r="H9682" s="5">
        <v>7307.06</v>
      </c>
      <c r="I9682" s="5">
        <v>7307.0595000000003</v>
      </c>
      <c r="J9682" s="5">
        <v>5.0000000010186297E-4</v>
      </c>
      <c r="K9682" s="5">
        <v>7307.06</v>
      </c>
      <c r="L9682" s="5">
        <v>0</v>
      </c>
      <c r="M9682" t="str">
        <f>IF(ISERROR(VLOOKUP(A9682,'[1]Ecart validé'!$A:$A,1,FALSE)),Z9682,"Ecart Validé")</f>
        <v>valid</v>
      </c>
      <c r="R9682" t="s">
        <v>30</v>
      </c>
      <c r="X9682"/>
      <c r="Y9682"/>
      <c r="Z9682" t="s">
        <v>31</v>
      </c>
    </row>
    <row r="9683" spans="1:26" x14ac:dyDescent="0.3">
      <c r="A9683" t="s">
        <v>12308</v>
      </c>
      <c r="B9683" t="s">
        <v>3157</v>
      </c>
      <c r="C9683">
        <v>46293</v>
      </c>
      <c r="D9683" t="str">
        <f>+VLOOKUP(C9683,Param!K:L,2,FALSE)</f>
        <v>IPC</v>
      </c>
      <c r="E9683">
        <v>2193306141</v>
      </c>
      <c r="F9683" t="s">
        <v>8264</v>
      </c>
      <c r="G9683" t="s">
        <v>29</v>
      </c>
      <c r="H9683" s="5">
        <v>9029.7999999999993</v>
      </c>
      <c r="I9683" s="5">
        <v>9029.8045000000002</v>
      </c>
      <c r="J9683" s="5">
        <v>-4.5000000009167698E-3</v>
      </c>
      <c r="K9683" s="5">
        <v>9029.7999999999993</v>
      </c>
      <c r="L9683" s="5">
        <v>0</v>
      </c>
      <c r="M9683" t="str">
        <f>IF(ISERROR(VLOOKUP(A9683,'[1]Ecart validé'!$A:$A,1,FALSE)),Z9683,"Ecart Validé")</f>
        <v>valid</v>
      </c>
      <c r="R9683" t="s">
        <v>30</v>
      </c>
      <c r="X9683"/>
      <c r="Y9683"/>
      <c r="Z9683" t="s">
        <v>31</v>
      </c>
    </row>
    <row r="9684" spans="1:26" x14ac:dyDescent="0.3">
      <c r="A9684" t="s">
        <v>12309</v>
      </c>
      <c r="B9684" t="s">
        <v>3157</v>
      </c>
      <c r="C9684">
        <v>46293</v>
      </c>
      <c r="D9684" t="str">
        <f>+VLOOKUP(C9684,Param!K:L,2,FALSE)</f>
        <v>IPC</v>
      </c>
      <c r="E9684">
        <v>2193306141</v>
      </c>
      <c r="F9684" t="s">
        <v>8266</v>
      </c>
      <c r="G9684" t="s">
        <v>29</v>
      </c>
      <c r="H9684" s="5">
        <v>14752.93</v>
      </c>
      <c r="I9684" s="5">
        <v>14752.933000000001</v>
      </c>
      <c r="J9684" s="5">
        <v>-3.00000000061118E-3</v>
      </c>
      <c r="K9684" s="5">
        <v>14752.93</v>
      </c>
      <c r="L9684" s="5">
        <v>0</v>
      </c>
      <c r="M9684" t="str">
        <f>IF(ISERROR(VLOOKUP(A9684,'[1]Ecart validé'!$A:$A,1,FALSE)),Z9684,"Ecart Validé")</f>
        <v>valid</v>
      </c>
      <c r="R9684" t="s">
        <v>30</v>
      </c>
      <c r="X9684"/>
      <c r="Y9684"/>
      <c r="Z9684" t="s">
        <v>31</v>
      </c>
    </row>
    <row r="9685" spans="1:26" x14ac:dyDescent="0.3">
      <c r="A9685" t="s">
        <v>12310</v>
      </c>
      <c r="B9685" t="s">
        <v>3157</v>
      </c>
      <c r="C9685">
        <v>52051</v>
      </c>
      <c r="D9685" t="str">
        <f>+VLOOKUP(C9685,Param!K:L,2,FALSE)</f>
        <v>CASTEL FRERES</v>
      </c>
      <c r="E9685">
        <v>1190506021</v>
      </c>
      <c r="F9685" t="s">
        <v>8260</v>
      </c>
      <c r="G9685" t="s">
        <v>29</v>
      </c>
      <c r="H9685" s="5">
        <v>377.58</v>
      </c>
      <c r="I9685" s="5">
        <v>377.58</v>
      </c>
      <c r="J9685" s="5">
        <v>0</v>
      </c>
      <c r="K9685" s="5">
        <v>377.58</v>
      </c>
      <c r="L9685" s="5">
        <v>0</v>
      </c>
      <c r="M9685" t="str">
        <f>IF(ISERROR(VLOOKUP(A9685,'[1]Ecart validé'!$A:$A,1,FALSE)),Z9685,"Ecart Validé")</f>
        <v>valid</v>
      </c>
      <c r="R9685" t="s">
        <v>30</v>
      </c>
      <c r="X9685"/>
      <c r="Y9685"/>
      <c r="Z9685" t="s">
        <v>31</v>
      </c>
    </row>
    <row r="9686" spans="1:26" x14ac:dyDescent="0.3">
      <c r="A9686" t="s">
        <v>12311</v>
      </c>
      <c r="B9686" t="s">
        <v>3157</v>
      </c>
      <c r="C9686">
        <v>52051</v>
      </c>
      <c r="D9686" t="str">
        <f>+VLOOKUP(C9686,Param!K:L,2,FALSE)</f>
        <v>CASTEL FRERES</v>
      </c>
      <c r="E9686">
        <v>1190506021</v>
      </c>
      <c r="F9686" t="s">
        <v>8262</v>
      </c>
      <c r="G9686" t="s">
        <v>29</v>
      </c>
      <c r="H9686" s="5">
        <v>291.76</v>
      </c>
      <c r="I9686" s="5">
        <v>291.76</v>
      </c>
      <c r="J9686" s="5">
        <v>0</v>
      </c>
      <c r="K9686" s="5">
        <v>291.76</v>
      </c>
      <c r="L9686" s="5">
        <v>0</v>
      </c>
      <c r="M9686" t="str">
        <f>IF(ISERROR(VLOOKUP(A9686,'[1]Ecart validé'!$A:$A,1,FALSE)),Z9686,"Ecart Validé")</f>
        <v>valid</v>
      </c>
      <c r="R9686" t="s">
        <v>30</v>
      </c>
      <c r="X9686"/>
      <c r="Y9686"/>
      <c r="Z9686" t="s">
        <v>31</v>
      </c>
    </row>
    <row r="9687" spans="1:26" x14ac:dyDescent="0.3">
      <c r="A9687" t="s">
        <v>12312</v>
      </c>
      <c r="B9687" t="s">
        <v>3157</v>
      </c>
      <c r="C9687">
        <v>52051</v>
      </c>
      <c r="D9687" t="str">
        <f>+VLOOKUP(C9687,Param!K:L,2,FALSE)</f>
        <v>CASTEL FRERES</v>
      </c>
      <c r="E9687">
        <v>1190506021</v>
      </c>
      <c r="F9687" t="s">
        <v>8264</v>
      </c>
      <c r="G9687" t="s">
        <v>29</v>
      </c>
      <c r="H9687" s="5">
        <v>347.61</v>
      </c>
      <c r="I9687" s="5">
        <v>347.60739999999998</v>
      </c>
      <c r="J9687" s="5">
        <v>2.6000000000294598E-3</v>
      </c>
      <c r="K9687" s="5">
        <v>347.61</v>
      </c>
      <c r="L9687" s="5">
        <v>0</v>
      </c>
      <c r="M9687" t="str">
        <f>IF(ISERROR(VLOOKUP(A9687,'[1]Ecart validé'!$A:$A,1,FALSE)),Z9687,"Ecart Validé")</f>
        <v>valid</v>
      </c>
      <c r="R9687" t="s">
        <v>30</v>
      </c>
      <c r="X9687"/>
      <c r="Y9687"/>
      <c r="Z9687" t="s">
        <v>31</v>
      </c>
    </row>
    <row r="9688" spans="1:26" x14ac:dyDescent="0.3">
      <c r="A9688" t="s">
        <v>12313</v>
      </c>
      <c r="B9688" t="s">
        <v>3157</v>
      </c>
      <c r="C9688">
        <v>52051</v>
      </c>
      <c r="D9688" t="str">
        <f>+VLOOKUP(C9688,Param!K:L,2,FALSE)</f>
        <v>CASTEL FRERES</v>
      </c>
      <c r="E9688">
        <v>1190506021</v>
      </c>
      <c r="F9688" t="s">
        <v>8266</v>
      </c>
      <c r="G9688" t="s">
        <v>29</v>
      </c>
      <c r="H9688" s="5">
        <v>462.52</v>
      </c>
      <c r="I9688" s="5">
        <v>462.52289999999999</v>
      </c>
      <c r="J9688" s="5">
        <v>-2.9000000000110001E-3</v>
      </c>
      <c r="K9688" s="5">
        <v>462.52</v>
      </c>
      <c r="L9688" s="5">
        <v>0</v>
      </c>
      <c r="M9688" t="str">
        <f>IF(ISERROR(VLOOKUP(A9688,'[1]Ecart validé'!$A:$A,1,FALSE)),Z9688,"Ecart Validé")</f>
        <v>valid</v>
      </c>
      <c r="R9688" t="s">
        <v>30</v>
      </c>
      <c r="X9688"/>
      <c r="Y9688"/>
      <c r="Z9688" t="s">
        <v>31</v>
      </c>
    </row>
    <row r="9689" spans="1:26" x14ac:dyDescent="0.3">
      <c r="A9689" t="s">
        <v>12314</v>
      </c>
      <c r="B9689" t="s">
        <v>3157</v>
      </c>
      <c r="C9689">
        <v>319647</v>
      </c>
      <c r="D9689" t="str">
        <f>+VLOOKUP(C9689,Param!K:L,2,FALSE)</f>
        <v>ZUMEX FRANCE</v>
      </c>
      <c r="E9689">
        <v>2198105961</v>
      </c>
      <c r="F9689" t="s">
        <v>8260</v>
      </c>
      <c r="G9689" t="s">
        <v>29</v>
      </c>
      <c r="H9689" s="5">
        <v>615.12</v>
      </c>
      <c r="I9689" s="5">
        <v>615.12</v>
      </c>
      <c r="J9689" s="5">
        <v>0</v>
      </c>
      <c r="K9689" s="5">
        <v>615.12</v>
      </c>
      <c r="L9689" s="5">
        <v>0</v>
      </c>
      <c r="M9689" t="str">
        <f>IF(ISERROR(VLOOKUP(A9689,'[1]Ecart validé'!$A:$A,1,FALSE)),Z9689,"Ecart Validé")</f>
        <v>valid</v>
      </c>
      <c r="R9689" t="s">
        <v>30</v>
      </c>
      <c r="X9689"/>
      <c r="Y9689"/>
      <c r="Z9689" t="s">
        <v>31</v>
      </c>
    </row>
    <row r="9690" spans="1:26" x14ac:dyDescent="0.3">
      <c r="A9690" t="s">
        <v>12315</v>
      </c>
      <c r="B9690" t="s">
        <v>3157</v>
      </c>
      <c r="C9690">
        <v>319647</v>
      </c>
      <c r="D9690" t="str">
        <f>+VLOOKUP(C9690,Param!K:L,2,FALSE)</f>
        <v>ZUMEX FRANCE</v>
      </c>
      <c r="E9690">
        <v>2198105961</v>
      </c>
      <c r="F9690" t="s">
        <v>8262</v>
      </c>
      <c r="G9690" t="s">
        <v>29</v>
      </c>
      <c r="H9690" s="5">
        <v>2278.58</v>
      </c>
      <c r="I9690" s="5">
        <v>2278.5839999999998</v>
      </c>
      <c r="J9690" s="5">
        <v>-3.9999999999054099E-3</v>
      </c>
      <c r="K9690" s="5">
        <v>2278.58</v>
      </c>
      <c r="L9690" s="5">
        <v>0</v>
      </c>
      <c r="M9690" t="str">
        <f>IF(ISERROR(VLOOKUP(A9690,'[1]Ecart validé'!$A:$A,1,FALSE)),Z9690,"Ecart Validé")</f>
        <v>valid</v>
      </c>
      <c r="R9690" t="s">
        <v>30</v>
      </c>
      <c r="X9690"/>
      <c r="Y9690"/>
      <c r="Z9690" t="s">
        <v>31</v>
      </c>
    </row>
    <row r="9691" spans="1:26" x14ac:dyDescent="0.3">
      <c r="A9691" t="s">
        <v>12316</v>
      </c>
      <c r="B9691" t="s">
        <v>3157</v>
      </c>
      <c r="C9691">
        <v>319647</v>
      </c>
      <c r="D9691" t="str">
        <f>+VLOOKUP(C9691,Param!K:L,2,FALSE)</f>
        <v>ZUMEX FRANCE</v>
      </c>
      <c r="E9691">
        <v>2198105961</v>
      </c>
      <c r="F9691" t="s">
        <v>8264</v>
      </c>
      <c r="G9691" t="s">
        <v>29</v>
      </c>
      <c r="H9691" s="5">
        <v>1535.64</v>
      </c>
      <c r="I9691" s="5">
        <v>1535.6384</v>
      </c>
      <c r="J9691" s="5">
        <v>1.6000000000531099E-3</v>
      </c>
      <c r="K9691" s="5">
        <v>1535.64</v>
      </c>
      <c r="L9691" s="5">
        <v>0</v>
      </c>
      <c r="M9691" t="str">
        <f>IF(ISERROR(VLOOKUP(A9691,'[1]Ecart validé'!$A:$A,1,FALSE)),Z9691,"Ecart Validé")</f>
        <v>valid</v>
      </c>
      <c r="R9691" t="s">
        <v>30</v>
      </c>
      <c r="X9691"/>
      <c r="Y9691"/>
      <c r="Z9691" t="s">
        <v>31</v>
      </c>
    </row>
    <row r="9692" spans="1:26" x14ac:dyDescent="0.3">
      <c r="A9692" t="s">
        <v>12317</v>
      </c>
      <c r="B9692" t="s">
        <v>3157</v>
      </c>
      <c r="C9692">
        <v>319647</v>
      </c>
      <c r="D9692" t="str">
        <f>+VLOOKUP(C9692,Param!K:L,2,FALSE)</f>
        <v>ZUMEX FRANCE</v>
      </c>
      <c r="E9692">
        <v>2198105961</v>
      </c>
      <c r="F9692" t="s">
        <v>8266</v>
      </c>
      <c r="G9692" t="s">
        <v>29</v>
      </c>
      <c r="H9692" s="5">
        <v>2450.96</v>
      </c>
      <c r="I9692" s="5">
        <v>2450.9607999999998</v>
      </c>
      <c r="J9692" s="5">
        <v>-7.9999999979918303E-4</v>
      </c>
      <c r="K9692" s="5">
        <v>2450.96</v>
      </c>
      <c r="L9692" s="5">
        <v>0</v>
      </c>
      <c r="M9692" t="str">
        <f>IF(ISERROR(VLOOKUP(A9692,'[1]Ecart validé'!$A:$A,1,FALSE)),Z9692,"Ecart Validé")</f>
        <v>valid</v>
      </c>
      <c r="R9692" t="s">
        <v>30</v>
      </c>
      <c r="X9692"/>
      <c r="Y9692"/>
      <c r="Z9692" t="s">
        <v>31</v>
      </c>
    </row>
    <row r="9693" spans="1:26" x14ac:dyDescent="0.3">
      <c r="A9693" t="s">
        <v>12318</v>
      </c>
      <c r="B9693" t="s">
        <v>3157</v>
      </c>
      <c r="C9693">
        <v>316740</v>
      </c>
      <c r="D9693" t="str">
        <f>+VLOOKUP(C9693,Param!K:L,2,FALSE)</f>
        <v>ODICE</v>
      </c>
      <c r="E9693">
        <v>2188105804</v>
      </c>
      <c r="F9693" t="s">
        <v>8260</v>
      </c>
      <c r="G9693" t="s">
        <v>29</v>
      </c>
      <c r="H9693" s="5">
        <v>2115.77</v>
      </c>
      <c r="I9693" s="5">
        <v>2115.7685999999999</v>
      </c>
      <c r="J9693" s="5">
        <v>1.4000000001033099E-3</v>
      </c>
      <c r="K9693" s="5">
        <v>2115.77</v>
      </c>
      <c r="L9693" s="5">
        <v>0</v>
      </c>
      <c r="M9693" t="str">
        <f>IF(ISERROR(VLOOKUP(A9693,'[1]Ecart validé'!$A:$A,1,FALSE)),Z9693,"Ecart Validé")</f>
        <v>valid</v>
      </c>
      <c r="R9693" t="s">
        <v>30</v>
      </c>
      <c r="X9693"/>
      <c r="Y9693"/>
      <c r="Z9693" t="s">
        <v>31</v>
      </c>
    </row>
    <row r="9694" spans="1:26" x14ac:dyDescent="0.3">
      <c r="A9694" t="s">
        <v>12319</v>
      </c>
      <c r="B9694" t="s">
        <v>3157</v>
      </c>
      <c r="C9694">
        <v>316740</v>
      </c>
      <c r="D9694" t="str">
        <f>+VLOOKUP(C9694,Param!K:L,2,FALSE)</f>
        <v>ODICE</v>
      </c>
      <c r="E9694">
        <v>2188105804</v>
      </c>
      <c r="F9694" t="s">
        <v>8262</v>
      </c>
      <c r="G9694" t="s">
        <v>29</v>
      </c>
      <c r="H9694" s="5">
        <v>2059.1</v>
      </c>
      <c r="I9694" s="5">
        <v>2059.0965000000001</v>
      </c>
      <c r="J9694" s="5">
        <v>3.49999999980354E-3</v>
      </c>
      <c r="K9694" s="5">
        <v>2059.1</v>
      </c>
      <c r="L9694" s="5">
        <v>0</v>
      </c>
      <c r="M9694" t="str">
        <f>IF(ISERROR(VLOOKUP(A9694,'[1]Ecart validé'!$A:$A,1,FALSE)),Z9694,"Ecart Validé")</f>
        <v>valid</v>
      </c>
      <c r="R9694" t="s">
        <v>30</v>
      </c>
      <c r="X9694"/>
      <c r="Y9694"/>
      <c r="Z9694" t="s">
        <v>31</v>
      </c>
    </row>
    <row r="9695" spans="1:26" x14ac:dyDescent="0.3">
      <c r="A9695" t="s">
        <v>12320</v>
      </c>
      <c r="B9695" t="s">
        <v>3157</v>
      </c>
      <c r="C9695">
        <v>316740</v>
      </c>
      <c r="D9695" t="str">
        <f>+VLOOKUP(C9695,Param!K:L,2,FALSE)</f>
        <v>ODICE</v>
      </c>
      <c r="E9695">
        <v>2188105804</v>
      </c>
      <c r="F9695" t="s">
        <v>8264</v>
      </c>
      <c r="G9695" t="s">
        <v>29</v>
      </c>
      <c r="H9695" s="5">
        <v>4975.96</v>
      </c>
      <c r="I9695" s="5">
        <v>4975.9616999999998</v>
      </c>
      <c r="J9695" s="5">
        <v>-1.6999999998006301E-3</v>
      </c>
      <c r="K9695" s="5">
        <v>4975.96</v>
      </c>
      <c r="L9695" s="5">
        <v>0</v>
      </c>
      <c r="M9695" t="str">
        <f>IF(ISERROR(VLOOKUP(A9695,'[1]Ecart validé'!$A:$A,1,FALSE)),Z9695,"Ecart Validé")</f>
        <v>valid</v>
      </c>
      <c r="R9695" t="s">
        <v>30</v>
      </c>
      <c r="X9695"/>
      <c r="Y9695"/>
      <c r="Z9695" t="s">
        <v>31</v>
      </c>
    </row>
    <row r="9696" spans="1:26" x14ac:dyDescent="0.3">
      <c r="A9696" t="s">
        <v>12321</v>
      </c>
      <c r="B9696" t="s">
        <v>3157</v>
      </c>
      <c r="C9696">
        <v>316740</v>
      </c>
      <c r="D9696" t="str">
        <f>+VLOOKUP(C9696,Param!K:L,2,FALSE)</f>
        <v>ODICE</v>
      </c>
      <c r="E9696">
        <v>2188105804</v>
      </c>
      <c r="F9696" t="s">
        <v>8266</v>
      </c>
      <c r="G9696" t="s">
        <v>29</v>
      </c>
      <c r="H9696" s="5">
        <v>10194.73</v>
      </c>
      <c r="I9696" s="5">
        <v>10194.727800000001</v>
      </c>
      <c r="J9696" s="5">
        <v>2.1999999989930001E-3</v>
      </c>
      <c r="K9696" s="5">
        <v>10194.73</v>
      </c>
      <c r="L9696" s="5">
        <v>0</v>
      </c>
      <c r="M9696" t="str">
        <f>IF(ISERROR(VLOOKUP(A9696,'[1]Ecart validé'!$A:$A,1,FALSE)),Z9696,"Ecart Validé")</f>
        <v>valid</v>
      </c>
      <c r="R9696" t="s">
        <v>30</v>
      </c>
      <c r="X9696"/>
      <c r="Y9696"/>
      <c r="Z9696" t="s">
        <v>31</v>
      </c>
    </row>
    <row r="9697" spans="1:26" x14ac:dyDescent="0.3">
      <c r="A9697" t="s">
        <v>12322</v>
      </c>
      <c r="B9697" t="s">
        <v>3157</v>
      </c>
      <c r="C9697">
        <v>318590</v>
      </c>
      <c r="D9697" t="str">
        <f>+VLOOKUP(C9697,Param!K:L,2,FALSE)</f>
        <v>RKF LUXURY LINEN</v>
      </c>
      <c r="E9697">
        <v>2140213076</v>
      </c>
      <c r="F9697" t="s">
        <v>8617</v>
      </c>
      <c r="G9697" t="s">
        <v>29</v>
      </c>
      <c r="H9697" s="5">
        <v>3002.95</v>
      </c>
      <c r="I9697" s="5">
        <v>3002.9540000000002</v>
      </c>
      <c r="J9697" s="5">
        <v>-3.9999999999054099E-3</v>
      </c>
      <c r="K9697" s="5">
        <v>3002.95</v>
      </c>
      <c r="L9697" s="5">
        <v>0</v>
      </c>
      <c r="M9697" t="str">
        <f>IF(ISERROR(VLOOKUP(A9697,'[1]Ecart validé'!$A:$A,1,FALSE)),Z9697,"Ecart Validé")</f>
        <v>valid</v>
      </c>
      <c r="R9697" t="s">
        <v>30</v>
      </c>
      <c r="X9697"/>
      <c r="Y9697"/>
      <c r="Z9697" t="s">
        <v>31</v>
      </c>
    </row>
    <row r="9698" spans="1:26" x14ac:dyDescent="0.3">
      <c r="A9698" t="s">
        <v>12323</v>
      </c>
      <c r="B9698" t="s">
        <v>3157</v>
      </c>
      <c r="C9698">
        <v>318590</v>
      </c>
      <c r="D9698" t="str">
        <f>+VLOOKUP(C9698,Param!K:L,2,FALSE)</f>
        <v>RKF LUXURY LINEN</v>
      </c>
      <c r="E9698">
        <v>2140213076</v>
      </c>
      <c r="F9698" t="s">
        <v>8260</v>
      </c>
      <c r="G9698" t="s">
        <v>29</v>
      </c>
      <c r="H9698" s="5">
        <v>1171.7</v>
      </c>
      <c r="I9698" s="5">
        <v>1171.7</v>
      </c>
      <c r="J9698" s="5">
        <v>0</v>
      </c>
      <c r="K9698" s="5">
        <v>1171.7</v>
      </c>
      <c r="L9698" s="5">
        <v>0</v>
      </c>
      <c r="M9698" t="str">
        <f>IF(ISERROR(VLOOKUP(A9698,'[1]Ecart validé'!$A:$A,1,FALSE)),Z9698,"Ecart Validé")</f>
        <v>valid</v>
      </c>
      <c r="R9698" t="s">
        <v>30</v>
      </c>
      <c r="X9698"/>
      <c r="Y9698"/>
      <c r="Z9698" t="s">
        <v>31</v>
      </c>
    </row>
    <row r="9699" spans="1:26" x14ac:dyDescent="0.3">
      <c r="A9699" t="s">
        <v>12324</v>
      </c>
      <c r="B9699" t="s">
        <v>3157</v>
      </c>
      <c r="C9699">
        <v>318590</v>
      </c>
      <c r="D9699" t="str">
        <f>+VLOOKUP(C9699,Param!K:L,2,FALSE)</f>
        <v>RKF LUXURY LINEN</v>
      </c>
      <c r="E9699">
        <v>2140213076</v>
      </c>
      <c r="F9699" t="s">
        <v>8262</v>
      </c>
      <c r="G9699" t="s">
        <v>29</v>
      </c>
      <c r="H9699" s="5">
        <v>19964.599999999999</v>
      </c>
      <c r="I9699" s="5">
        <v>19964.597000000002</v>
      </c>
      <c r="J9699" s="5">
        <v>2.9999999969731999E-3</v>
      </c>
      <c r="K9699" s="5">
        <v>19964.599999999999</v>
      </c>
      <c r="L9699" s="5">
        <v>0</v>
      </c>
      <c r="M9699" t="str">
        <f>IF(ISERROR(VLOOKUP(A9699,'[1]Ecart validé'!$A:$A,1,FALSE)),Z9699,"Ecart Validé")</f>
        <v>valid</v>
      </c>
      <c r="R9699" t="s">
        <v>30</v>
      </c>
      <c r="X9699"/>
      <c r="Y9699"/>
      <c r="Z9699" t="s">
        <v>31</v>
      </c>
    </row>
    <row r="9700" spans="1:26" x14ac:dyDescent="0.3">
      <c r="A9700" t="s">
        <v>12325</v>
      </c>
      <c r="B9700" t="s">
        <v>3157</v>
      </c>
      <c r="C9700">
        <v>318590</v>
      </c>
      <c r="D9700" t="str">
        <f>+VLOOKUP(C9700,Param!K:L,2,FALSE)</f>
        <v>RKF LUXURY LINEN</v>
      </c>
      <c r="E9700">
        <v>2140213076</v>
      </c>
      <c r="F9700" t="s">
        <v>8264</v>
      </c>
      <c r="G9700" t="s">
        <v>29</v>
      </c>
      <c r="H9700" s="5">
        <v>2413.5500000000002</v>
      </c>
      <c r="I9700" s="5">
        <v>2413.5479999999998</v>
      </c>
      <c r="J9700" s="5">
        <v>2.0000000004074502E-3</v>
      </c>
      <c r="K9700" s="5">
        <v>2413.5500000000002</v>
      </c>
      <c r="L9700" s="5">
        <v>0</v>
      </c>
      <c r="M9700" t="str">
        <f>IF(ISERROR(VLOOKUP(A9700,'[1]Ecart validé'!$A:$A,1,FALSE)),Z9700,"Ecart Validé")</f>
        <v>valid</v>
      </c>
      <c r="R9700" t="s">
        <v>30</v>
      </c>
      <c r="X9700"/>
      <c r="Y9700"/>
      <c r="Z9700" t="s">
        <v>31</v>
      </c>
    </row>
    <row r="9701" spans="1:26" x14ac:dyDescent="0.3">
      <c r="A9701" t="s">
        <v>12326</v>
      </c>
      <c r="B9701" t="s">
        <v>3157</v>
      </c>
      <c r="C9701">
        <v>318590</v>
      </c>
      <c r="D9701" t="str">
        <f>+VLOOKUP(C9701,Param!K:L,2,FALSE)</f>
        <v>RKF LUXURY LINEN</v>
      </c>
      <c r="E9701">
        <v>2140213076</v>
      </c>
      <c r="F9701" t="s">
        <v>8266</v>
      </c>
      <c r="G9701" t="s">
        <v>29</v>
      </c>
      <c r="H9701" s="5">
        <v>15085.77</v>
      </c>
      <c r="I9701" s="5">
        <v>15085.764999999999</v>
      </c>
      <c r="J9701" s="5">
        <v>5.0000000010186297E-3</v>
      </c>
      <c r="K9701" s="5">
        <v>15085.77</v>
      </c>
      <c r="L9701" s="5">
        <v>0</v>
      </c>
      <c r="M9701" t="str">
        <f>IF(ISERROR(VLOOKUP(A9701,'[1]Ecart validé'!$A:$A,1,FALSE)),Z9701,"Ecart Validé")</f>
        <v>valid</v>
      </c>
      <c r="R9701" t="s">
        <v>30</v>
      </c>
      <c r="X9701"/>
      <c r="Y9701"/>
      <c r="Z9701" t="s">
        <v>31</v>
      </c>
    </row>
    <row r="9702" spans="1:26" x14ac:dyDescent="0.3">
      <c r="A9702" t="s">
        <v>12327</v>
      </c>
      <c r="B9702" t="s">
        <v>3157</v>
      </c>
      <c r="C9702">
        <v>276895</v>
      </c>
      <c r="D9702" t="str">
        <f>+VLOOKUP(C9702,Param!K:L,2,FALSE)</f>
        <v>GROUPE CONVERGENCE.COM</v>
      </c>
      <c r="E9702">
        <v>2185905757</v>
      </c>
      <c r="F9702" t="s">
        <v>8617</v>
      </c>
      <c r="G9702" t="s">
        <v>29</v>
      </c>
      <c r="H9702" s="5">
        <v>439</v>
      </c>
      <c r="I9702" s="5">
        <v>438.995</v>
      </c>
      <c r="J9702" s="5">
        <v>4.9999999999954499E-3</v>
      </c>
      <c r="K9702" s="5">
        <v>439</v>
      </c>
      <c r="L9702" s="5">
        <v>0</v>
      </c>
      <c r="M9702" t="str">
        <f>IF(ISERROR(VLOOKUP(A9702,'[1]Ecart validé'!$A:$A,1,FALSE)),Z9702,"Ecart Validé")</f>
        <v>valid</v>
      </c>
      <c r="R9702" t="s">
        <v>30</v>
      </c>
      <c r="X9702"/>
      <c r="Y9702"/>
      <c r="Z9702" t="s">
        <v>31</v>
      </c>
    </row>
    <row r="9703" spans="1:26" x14ac:dyDescent="0.3">
      <c r="A9703" t="s">
        <v>12328</v>
      </c>
      <c r="B9703" t="s">
        <v>3157</v>
      </c>
      <c r="C9703">
        <v>276895</v>
      </c>
      <c r="D9703" t="str">
        <f>+VLOOKUP(C9703,Param!K:L,2,FALSE)</f>
        <v>GROUPE CONVERGENCE.COM</v>
      </c>
      <c r="E9703">
        <v>2185905757</v>
      </c>
      <c r="F9703" t="s">
        <v>8260</v>
      </c>
      <c r="G9703" t="s">
        <v>29</v>
      </c>
      <c r="H9703" s="5">
        <v>3596.83</v>
      </c>
      <c r="I9703" s="5">
        <v>3596.828</v>
      </c>
      <c r="J9703" s="5">
        <v>1.9999999999527002E-3</v>
      </c>
      <c r="K9703" s="5">
        <v>3596.83</v>
      </c>
      <c r="L9703" s="5">
        <v>0</v>
      </c>
      <c r="M9703" t="str">
        <f>IF(ISERROR(VLOOKUP(A9703,'[1]Ecart validé'!$A:$A,1,FALSE)),Z9703,"Ecart Validé")</f>
        <v>valid</v>
      </c>
      <c r="R9703" t="s">
        <v>30</v>
      </c>
      <c r="X9703"/>
      <c r="Y9703"/>
      <c r="Z9703" t="s">
        <v>31</v>
      </c>
    </row>
    <row r="9704" spans="1:26" x14ac:dyDescent="0.3">
      <c r="A9704" t="s">
        <v>12329</v>
      </c>
      <c r="B9704" t="s">
        <v>3157</v>
      </c>
      <c r="C9704">
        <v>276895</v>
      </c>
      <c r="D9704" t="str">
        <f>+VLOOKUP(C9704,Param!K:L,2,FALSE)</f>
        <v>GROUPE CONVERGENCE.COM</v>
      </c>
      <c r="E9704">
        <v>2185905757</v>
      </c>
      <c r="F9704" t="s">
        <v>8262</v>
      </c>
      <c r="G9704" t="s">
        <v>29</v>
      </c>
      <c r="H9704" s="5">
        <v>575.88</v>
      </c>
      <c r="I9704" s="5">
        <v>575.88250000000005</v>
      </c>
      <c r="J9704" s="5">
        <v>-2.5000000000545601E-3</v>
      </c>
      <c r="K9704" s="5">
        <v>575.88</v>
      </c>
      <c r="L9704" s="5">
        <v>0</v>
      </c>
      <c r="M9704" t="str">
        <f>IF(ISERROR(VLOOKUP(A9704,'[1]Ecart validé'!$A:$A,1,FALSE)),Z9704,"Ecart Validé")</f>
        <v>valid</v>
      </c>
      <c r="R9704" t="s">
        <v>30</v>
      </c>
      <c r="X9704"/>
      <c r="Y9704"/>
      <c r="Z9704" t="s">
        <v>31</v>
      </c>
    </row>
    <row r="9705" spans="1:26" x14ac:dyDescent="0.3">
      <c r="A9705" t="s">
        <v>12330</v>
      </c>
      <c r="B9705" t="s">
        <v>3157</v>
      </c>
      <c r="C9705">
        <v>276895</v>
      </c>
      <c r="D9705" t="str">
        <f>+VLOOKUP(C9705,Param!K:L,2,FALSE)</f>
        <v>GROUPE CONVERGENCE.COM</v>
      </c>
      <c r="E9705">
        <v>2185905757</v>
      </c>
      <c r="F9705" t="s">
        <v>8264</v>
      </c>
      <c r="G9705" t="s">
        <v>29</v>
      </c>
      <c r="H9705" s="5">
        <v>1509.23</v>
      </c>
      <c r="I9705" s="5">
        <v>1509.229</v>
      </c>
      <c r="J9705" s="5">
        <v>9.9999999997635292E-4</v>
      </c>
      <c r="K9705" s="5">
        <v>1509.23</v>
      </c>
      <c r="L9705" s="5">
        <v>0</v>
      </c>
      <c r="M9705" t="str">
        <f>IF(ISERROR(VLOOKUP(A9705,'[1]Ecart validé'!$A:$A,1,FALSE)),Z9705,"Ecart Validé")</f>
        <v>valid</v>
      </c>
      <c r="R9705" t="s">
        <v>30</v>
      </c>
      <c r="X9705"/>
      <c r="Y9705"/>
      <c r="Z9705" t="s">
        <v>31</v>
      </c>
    </row>
    <row r="9706" spans="1:26" x14ac:dyDescent="0.3">
      <c r="A9706" t="s">
        <v>12331</v>
      </c>
      <c r="B9706" t="s">
        <v>3157</v>
      </c>
      <c r="C9706">
        <v>276895</v>
      </c>
      <c r="D9706" t="str">
        <f>+VLOOKUP(C9706,Param!K:L,2,FALSE)</f>
        <v>GROUPE CONVERGENCE.COM</v>
      </c>
      <c r="E9706">
        <v>2185905757</v>
      </c>
      <c r="F9706" t="s">
        <v>8266</v>
      </c>
      <c r="G9706" t="s">
        <v>29</v>
      </c>
      <c r="H9706" s="5">
        <v>6524.96</v>
      </c>
      <c r="I9706" s="5">
        <v>6524.9565000000002</v>
      </c>
      <c r="J9706" s="5">
        <v>3.49999999980354E-3</v>
      </c>
      <c r="K9706" s="5">
        <v>6524.96</v>
      </c>
      <c r="L9706" s="5">
        <v>0</v>
      </c>
      <c r="M9706" t="str">
        <f>IF(ISERROR(VLOOKUP(A9706,'[1]Ecart validé'!$A:$A,1,FALSE)),Z9706,"Ecart Validé")</f>
        <v>valid</v>
      </c>
      <c r="R9706" t="s">
        <v>30</v>
      </c>
      <c r="X9706"/>
      <c r="Y9706"/>
      <c r="Z9706" t="s">
        <v>31</v>
      </c>
    </row>
    <row r="9707" spans="1:26" x14ac:dyDescent="0.3">
      <c r="A9707" t="s">
        <v>12332</v>
      </c>
      <c r="B9707" t="s">
        <v>3157</v>
      </c>
      <c r="C9707">
        <v>197215</v>
      </c>
      <c r="D9707" t="str">
        <f>+VLOOKUP(C9707,Param!K:L,2,FALSE)</f>
        <v>STEPSTONE DEUTSCHLAND GMBH</v>
      </c>
      <c r="E9707">
        <v>1186605750</v>
      </c>
      <c r="F9707" t="s">
        <v>8617</v>
      </c>
      <c r="G9707" t="s">
        <v>29</v>
      </c>
      <c r="H9707" s="5">
        <v>49.75</v>
      </c>
      <c r="I9707" s="5">
        <v>49.75</v>
      </c>
      <c r="J9707" s="5">
        <v>0</v>
      </c>
      <c r="K9707" s="5">
        <v>49.75</v>
      </c>
      <c r="L9707" s="5">
        <v>0</v>
      </c>
      <c r="M9707" t="str">
        <f>IF(ISERROR(VLOOKUP(A9707,'[1]Ecart validé'!$A:$A,1,FALSE)),Z9707,"Ecart Validé")</f>
        <v>valid</v>
      </c>
      <c r="R9707" t="s">
        <v>30</v>
      </c>
      <c r="X9707"/>
      <c r="Y9707"/>
      <c r="Z9707" t="s">
        <v>31</v>
      </c>
    </row>
    <row r="9708" spans="1:26" x14ac:dyDescent="0.3">
      <c r="A9708" t="s">
        <v>12333</v>
      </c>
      <c r="B9708" t="s">
        <v>3157</v>
      </c>
      <c r="C9708">
        <v>197215</v>
      </c>
      <c r="D9708" t="str">
        <f>+VLOOKUP(C9708,Param!K:L,2,FALSE)</f>
        <v>STEPSTONE DEUTSCHLAND GMBH</v>
      </c>
      <c r="E9708">
        <v>1186605750</v>
      </c>
      <c r="F9708" t="s">
        <v>8260</v>
      </c>
      <c r="G9708" t="s">
        <v>29</v>
      </c>
      <c r="H9708" s="5">
        <v>399.15</v>
      </c>
      <c r="I9708" s="5">
        <v>399.15</v>
      </c>
      <c r="J9708" s="5">
        <v>0</v>
      </c>
      <c r="K9708" s="5">
        <v>399.15</v>
      </c>
      <c r="L9708" s="5">
        <v>0</v>
      </c>
      <c r="M9708" t="str">
        <f>IF(ISERROR(VLOOKUP(A9708,'[1]Ecart validé'!$A:$A,1,FALSE)),Z9708,"Ecart Validé")</f>
        <v>valid</v>
      </c>
      <c r="R9708" t="s">
        <v>30</v>
      </c>
      <c r="X9708"/>
      <c r="Y9708"/>
      <c r="Z9708" t="s">
        <v>31</v>
      </c>
    </row>
    <row r="9709" spans="1:26" x14ac:dyDescent="0.3">
      <c r="A9709" t="s">
        <v>12334</v>
      </c>
      <c r="B9709" t="s">
        <v>3157</v>
      </c>
      <c r="C9709">
        <v>197215</v>
      </c>
      <c r="D9709" t="str">
        <f>+VLOOKUP(C9709,Param!K:L,2,FALSE)</f>
        <v>STEPSTONE DEUTSCHLAND GMBH</v>
      </c>
      <c r="E9709">
        <v>1186605750</v>
      </c>
      <c r="F9709" t="s">
        <v>8262</v>
      </c>
      <c r="G9709" t="s">
        <v>29</v>
      </c>
      <c r="H9709" s="5">
        <v>228.4</v>
      </c>
      <c r="I9709" s="5">
        <v>228.4</v>
      </c>
      <c r="J9709" s="5">
        <v>0</v>
      </c>
      <c r="K9709" s="5">
        <v>228.4</v>
      </c>
      <c r="L9709" s="5">
        <v>0</v>
      </c>
      <c r="M9709" t="str">
        <f>IF(ISERROR(VLOOKUP(A9709,'[1]Ecart validé'!$A:$A,1,FALSE)),Z9709,"Ecart Validé")</f>
        <v>valid</v>
      </c>
      <c r="R9709" t="s">
        <v>30</v>
      </c>
      <c r="X9709"/>
      <c r="Y9709"/>
      <c r="Z9709" t="s">
        <v>31</v>
      </c>
    </row>
    <row r="9710" spans="1:26" x14ac:dyDescent="0.3">
      <c r="A9710" t="s">
        <v>12335</v>
      </c>
      <c r="B9710" t="s">
        <v>3157</v>
      </c>
      <c r="C9710">
        <v>197215</v>
      </c>
      <c r="D9710" t="str">
        <f>+VLOOKUP(C9710,Param!K:L,2,FALSE)</f>
        <v>STEPSTONE DEUTSCHLAND GMBH</v>
      </c>
      <c r="E9710">
        <v>1186605750</v>
      </c>
      <c r="F9710" t="s">
        <v>8264</v>
      </c>
      <c r="G9710" t="s">
        <v>29</v>
      </c>
      <c r="H9710" s="5">
        <v>686.5</v>
      </c>
      <c r="I9710" s="5">
        <v>686.5</v>
      </c>
      <c r="J9710" s="5">
        <v>0</v>
      </c>
      <c r="K9710" s="5">
        <v>686.5</v>
      </c>
      <c r="L9710" s="5">
        <v>0</v>
      </c>
      <c r="M9710" t="str">
        <f>IF(ISERROR(VLOOKUP(A9710,'[1]Ecart validé'!$A:$A,1,FALSE)),Z9710,"Ecart Validé")</f>
        <v>valid</v>
      </c>
      <c r="R9710" t="s">
        <v>30</v>
      </c>
      <c r="X9710"/>
      <c r="Y9710"/>
      <c r="Z9710" t="s">
        <v>31</v>
      </c>
    </row>
    <row r="9711" spans="1:26" x14ac:dyDescent="0.3">
      <c r="A9711" t="s">
        <v>12336</v>
      </c>
      <c r="B9711" t="s">
        <v>3157</v>
      </c>
      <c r="C9711">
        <v>292550</v>
      </c>
      <c r="D9711" t="str">
        <f>+VLOOKUP(C9711,Param!K:L,2,FALSE)</f>
        <v>CREATIS</v>
      </c>
      <c r="E9711">
        <v>2185435528</v>
      </c>
      <c r="F9711" t="s">
        <v>8617</v>
      </c>
      <c r="G9711" t="s">
        <v>29</v>
      </c>
      <c r="H9711" s="5">
        <v>249.13</v>
      </c>
      <c r="I9711" s="5">
        <v>249.12960000000001</v>
      </c>
      <c r="J9711" s="5">
        <v>3.9999999998485599E-4</v>
      </c>
      <c r="K9711" s="5">
        <v>249.13</v>
      </c>
      <c r="L9711" s="5">
        <v>0</v>
      </c>
      <c r="M9711" t="str">
        <f>IF(ISERROR(VLOOKUP(A9711,'[1]Ecart validé'!$A:$A,1,FALSE)),Z9711,"Ecart Validé")</f>
        <v>valid</v>
      </c>
      <c r="R9711" t="s">
        <v>30</v>
      </c>
      <c r="X9711"/>
      <c r="Y9711"/>
      <c r="Z9711" t="s">
        <v>31</v>
      </c>
    </row>
    <row r="9712" spans="1:26" x14ac:dyDescent="0.3">
      <c r="A9712" t="s">
        <v>12337</v>
      </c>
      <c r="B9712" t="s">
        <v>3157</v>
      </c>
      <c r="C9712">
        <v>292550</v>
      </c>
      <c r="D9712" t="str">
        <f>+VLOOKUP(C9712,Param!K:L,2,FALSE)</f>
        <v>CREATIS</v>
      </c>
      <c r="E9712">
        <v>2185435528</v>
      </c>
      <c r="F9712" t="s">
        <v>8260</v>
      </c>
      <c r="G9712" t="s">
        <v>29</v>
      </c>
      <c r="H9712" s="5">
        <v>3718.8</v>
      </c>
      <c r="I9712" s="5">
        <v>3718.8</v>
      </c>
      <c r="J9712" s="5">
        <v>0</v>
      </c>
      <c r="K9712" s="5">
        <v>3718.8</v>
      </c>
      <c r="L9712" s="5">
        <v>0</v>
      </c>
      <c r="M9712" t="str">
        <f>IF(ISERROR(VLOOKUP(A9712,'[1]Ecart validé'!$A:$A,1,FALSE)),Z9712,"Ecart Validé")</f>
        <v>valid</v>
      </c>
      <c r="R9712" t="s">
        <v>30</v>
      </c>
      <c r="X9712"/>
      <c r="Y9712"/>
      <c r="Z9712" t="s">
        <v>31</v>
      </c>
    </row>
    <row r="9713" spans="1:26" x14ac:dyDescent="0.3">
      <c r="A9713" t="s">
        <v>12338</v>
      </c>
      <c r="B9713" t="s">
        <v>3157</v>
      </c>
      <c r="C9713">
        <v>292550</v>
      </c>
      <c r="D9713" t="str">
        <f>+VLOOKUP(C9713,Param!K:L,2,FALSE)</f>
        <v>CREATIS</v>
      </c>
      <c r="E9713">
        <v>2185435528</v>
      </c>
      <c r="F9713" t="s">
        <v>8262</v>
      </c>
      <c r="G9713" t="s">
        <v>29</v>
      </c>
      <c r="H9713" s="5">
        <v>1886.17</v>
      </c>
      <c r="I9713" s="5">
        <v>1886.1732</v>
      </c>
      <c r="J9713" s="5">
        <v>-3.1999999998788501E-3</v>
      </c>
      <c r="K9713" s="5">
        <v>1886.17</v>
      </c>
      <c r="L9713" s="5">
        <v>0</v>
      </c>
      <c r="M9713" t="str">
        <f>IF(ISERROR(VLOOKUP(A9713,'[1]Ecart validé'!$A:$A,1,FALSE)),Z9713,"Ecart Validé")</f>
        <v>valid</v>
      </c>
      <c r="R9713" t="s">
        <v>30</v>
      </c>
      <c r="X9713"/>
      <c r="Y9713"/>
      <c r="Z9713" t="s">
        <v>31</v>
      </c>
    </row>
    <row r="9714" spans="1:26" x14ac:dyDescent="0.3">
      <c r="A9714" t="s">
        <v>12339</v>
      </c>
      <c r="B9714" t="s">
        <v>3157</v>
      </c>
      <c r="C9714">
        <v>292550</v>
      </c>
      <c r="D9714" t="str">
        <f>+VLOOKUP(C9714,Param!K:L,2,FALSE)</f>
        <v>CREATIS</v>
      </c>
      <c r="E9714">
        <v>2185435528</v>
      </c>
      <c r="F9714" t="s">
        <v>8264</v>
      </c>
      <c r="G9714" t="s">
        <v>29</v>
      </c>
      <c r="H9714" s="5">
        <v>1213.08</v>
      </c>
      <c r="I9714" s="5">
        <v>1213.0797</v>
      </c>
      <c r="J9714" s="5">
        <v>2.9999999992469303E-4</v>
      </c>
      <c r="K9714" s="5">
        <v>1213.08</v>
      </c>
      <c r="L9714" s="5">
        <v>0</v>
      </c>
      <c r="M9714" t="str">
        <f>IF(ISERROR(VLOOKUP(A9714,'[1]Ecart validé'!$A:$A,1,FALSE)),Z9714,"Ecart Validé")</f>
        <v>valid</v>
      </c>
      <c r="R9714" t="s">
        <v>30</v>
      </c>
      <c r="X9714"/>
      <c r="Y9714"/>
      <c r="Z9714" t="s">
        <v>31</v>
      </c>
    </row>
    <row r="9715" spans="1:26" x14ac:dyDescent="0.3">
      <c r="A9715" t="s">
        <v>12340</v>
      </c>
      <c r="B9715" t="s">
        <v>3157</v>
      </c>
      <c r="C9715">
        <v>292550</v>
      </c>
      <c r="D9715" t="str">
        <f>+VLOOKUP(C9715,Param!K:L,2,FALSE)</f>
        <v>CREATIS</v>
      </c>
      <c r="E9715">
        <v>2185435528</v>
      </c>
      <c r="F9715" t="s">
        <v>8266</v>
      </c>
      <c r="G9715" t="s">
        <v>29</v>
      </c>
      <c r="H9715" s="5">
        <v>36</v>
      </c>
      <c r="I9715" s="5">
        <v>36</v>
      </c>
      <c r="J9715" s="5">
        <v>0</v>
      </c>
      <c r="K9715" s="5">
        <v>36</v>
      </c>
      <c r="L9715" s="5">
        <v>0</v>
      </c>
      <c r="M9715" t="str">
        <f>IF(ISERROR(VLOOKUP(A9715,'[1]Ecart validé'!$A:$A,1,FALSE)),Z9715,"Ecart Validé")</f>
        <v>valid</v>
      </c>
      <c r="R9715" t="s">
        <v>30</v>
      </c>
      <c r="X9715"/>
      <c r="Y9715"/>
      <c r="Z9715" t="s">
        <v>31</v>
      </c>
    </row>
    <row r="9716" spans="1:26" x14ac:dyDescent="0.3">
      <c r="A9716" t="s">
        <v>12341</v>
      </c>
      <c r="B9716" t="s">
        <v>3157</v>
      </c>
      <c r="C9716">
        <v>263257</v>
      </c>
      <c r="D9716" t="str">
        <f>+VLOOKUP(C9716,Param!K:L,2,FALSE)</f>
        <v>MOULINOT COMPOST ET BIOGAZ</v>
      </c>
      <c r="E9716">
        <v>2181805656</v>
      </c>
      <c r="F9716" t="s">
        <v>8617</v>
      </c>
      <c r="G9716" t="s">
        <v>29</v>
      </c>
      <c r="H9716" s="5">
        <v>96.11</v>
      </c>
      <c r="I9716" s="5">
        <v>96.11</v>
      </c>
      <c r="J9716" s="5">
        <v>0</v>
      </c>
      <c r="K9716" s="5">
        <v>96.11</v>
      </c>
      <c r="L9716" s="5">
        <v>0</v>
      </c>
      <c r="M9716" t="str">
        <f>IF(ISERROR(VLOOKUP(A9716,'[1]Ecart validé'!$A:$A,1,FALSE)),Z9716,"Ecart Validé")</f>
        <v>valid</v>
      </c>
      <c r="R9716" t="s">
        <v>30</v>
      </c>
      <c r="X9716"/>
      <c r="Y9716"/>
      <c r="Z9716" t="s">
        <v>31</v>
      </c>
    </row>
    <row r="9717" spans="1:26" x14ac:dyDescent="0.3">
      <c r="A9717" t="s">
        <v>12342</v>
      </c>
      <c r="B9717" t="s">
        <v>3157</v>
      </c>
      <c r="C9717">
        <v>263257</v>
      </c>
      <c r="D9717" t="str">
        <f>+VLOOKUP(C9717,Param!K:L,2,FALSE)</f>
        <v>MOULINOT COMPOST ET BIOGAZ</v>
      </c>
      <c r="E9717">
        <v>2181805656</v>
      </c>
      <c r="F9717" t="s">
        <v>8260</v>
      </c>
      <c r="G9717" t="s">
        <v>29</v>
      </c>
      <c r="H9717" s="5">
        <v>130.1</v>
      </c>
      <c r="I9717" s="5">
        <v>130.095</v>
      </c>
      <c r="J9717" s="5">
        <v>4.9999999999954499E-3</v>
      </c>
      <c r="K9717" s="5">
        <v>130.1</v>
      </c>
      <c r="L9717" s="5">
        <v>0</v>
      </c>
      <c r="M9717" t="str">
        <f>IF(ISERROR(VLOOKUP(A9717,'[1]Ecart validé'!$A:$A,1,FALSE)),Z9717,"Ecart Validé")</f>
        <v>valid</v>
      </c>
      <c r="R9717" t="s">
        <v>30</v>
      </c>
      <c r="X9717"/>
      <c r="Y9717"/>
      <c r="Z9717" t="s">
        <v>31</v>
      </c>
    </row>
    <row r="9718" spans="1:26" x14ac:dyDescent="0.3">
      <c r="A9718" t="s">
        <v>12343</v>
      </c>
      <c r="B9718" t="s">
        <v>3157</v>
      </c>
      <c r="C9718">
        <v>263257</v>
      </c>
      <c r="D9718" t="str">
        <f>+VLOOKUP(C9718,Param!K:L,2,FALSE)</f>
        <v>MOULINOT COMPOST ET BIOGAZ</v>
      </c>
      <c r="E9718">
        <v>2181805656</v>
      </c>
      <c r="F9718" t="s">
        <v>8262</v>
      </c>
      <c r="G9718" t="s">
        <v>29</v>
      </c>
      <c r="H9718" s="5">
        <v>166.85</v>
      </c>
      <c r="I9718" s="5">
        <v>166.85</v>
      </c>
      <c r="J9718" s="5">
        <v>0</v>
      </c>
      <c r="K9718" s="5">
        <v>166.85</v>
      </c>
      <c r="L9718" s="5">
        <v>0</v>
      </c>
      <c r="M9718" t="str">
        <f>IF(ISERROR(VLOOKUP(A9718,'[1]Ecart validé'!$A:$A,1,FALSE)),Z9718,"Ecart Validé")</f>
        <v>valid</v>
      </c>
      <c r="R9718" t="s">
        <v>30</v>
      </c>
      <c r="X9718"/>
      <c r="Y9718"/>
      <c r="Z9718" t="s">
        <v>31</v>
      </c>
    </row>
    <row r="9719" spans="1:26" x14ac:dyDescent="0.3">
      <c r="A9719" t="s">
        <v>12344</v>
      </c>
      <c r="B9719" t="s">
        <v>3157</v>
      </c>
      <c r="C9719">
        <v>263257</v>
      </c>
      <c r="D9719" t="str">
        <f>+VLOOKUP(C9719,Param!K:L,2,FALSE)</f>
        <v>MOULINOT COMPOST ET BIOGAZ</v>
      </c>
      <c r="E9719">
        <v>2181805656</v>
      </c>
      <c r="F9719" t="s">
        <v>8264</v>
      </c>
      <c r="G9719" t="s">
        <v>29</v>
      </c>
      <c r="H9719" s="5">
        <v>253.87</v>
      </c>
      <c r="I9719" s="5">
        <v>253.87</v>
      </c>
      <c r="J9719" s="5">
        <v>0</v>
      </c>
      <c r="K9719" s="5">
        <v>253.87</v>
      </c>
      <c r="L9719" s="5">
        <v>0</v>
      </c>
      <c r="M9719" t="str">
        <f>IF(ISERROR(VLOOKUP(A9719,'[1]Ecart validé'!$A:$A,1,FALSE)),Z9719,"Ecart Validé")</f>
        <v>valid</v>
      </c>
      <c r="R9719" t="s">
        <v>30</v>
      </c>
      <c r="X9719"/>
      <c r="Y9719"/>
      <c r="Z9719" t="s">
        <v>31</v>
      </c>
    </row>
    <row r="9720" spans="1:26" x14ac:dyDescent="0.3">
      <c r="A9720" t="s">
        <v>12345</v>
      </c>
      <c r="B9720" t="s">
        <v>3157</v>
      </c>
      <c r="C9720">
        <v>263257</v>
      </c>
      <c r="D9720" t="str">
        <f>+VLOOKUP(C9720,Param!K:L,2,FALSE)</f>
        <v>MOULINOT COMPOST ET BIOGAZ</v>
      </c>
      <c r="E9720">
        <v>2181805656</v>
      </c>
      <c r="F9720" t="s">
        <v>8266</v>
      </c>
      <c r="G9720" t="s">
        <v>29</v>
      </c>
      <c r="H9720" s="5">
        <v>313.23</v>
      </c>
      <c r="I9720" s="5">
        <v>313.23</v>
      </c>
      <c r="J9720" s="5">
        <v>0</v>
      </c>
      <c r="K9720" s="5">
        <v>313.23</v>
      </c>
      <c r="L9720" s="5">
        <v>0</v>
      </c>
      <c r="M9720" t="str">
        <f>IF(ISERROR(VLOOKUP(A9720,'[1]Ecart validé'!$A:$A,1,FALSE)),Z9720,"Ecart Validé")</f>
        <v>valid</v>
      </c>
      <c r="R9720" t="s">
        <v>30</v>
      </c>
      <c r="X9720"/>
      <c r="Y9720"/>
      <c r="Z9720" t="s">
        <v>31</v>
      </c>
    </row>
    <row r="9721" spans="1:26" x14ac:dyDescent="0.3">
      <c r="A9721" t="s">
        <v>12346</v>
      </c>
      <c r="B9721" t="s">
        <v>3157</v>
      </c>
      <c r="C9721">
        <v>160710</v>
      </c>
      <c r="D9721" t="str">
        <f>+VLOOKUP(C9721,Param!K:L,2,FALSE)</f>
        <v>CABIOLA</v>
      </c>
      <c r="E9721">
        <v>2184105581</v>
      </c>
      <c r="F9721" t="s">
        <v>8617</v>
      </c>
      <c r="G9721" t="s">
        <v>29</v>
      </c>
      <c r="H9721" s="5">
        <v>33.49</v>
      </c>
      <c r="I9721" s="5">
        <v>33.49</v>
      </c>
      <c r="J9721" s="5">
        <v>0</v>
      </c>
      <c r="K9721" s="5">
        <v>33.49</v>
      </c>
      <c r="L9721" s="5">
        <v>0</v>
      </c>
      <c r="M9721" t="str">
        <f>IF(ISERROR(VLOOKUP(A9721,'[1]Ecart validé'!$A:$A,1,FALSE)),Z9721,"Ecart Validé")</f>
        <v>valid</v>
      </c>
      <c r="R9721" t="s">
        <v>30</v>
      </c>
      <c r="X9721"/>
      <c r="Y9721"/>
      <c r="Z9721" t="s">
        <v>31</v>
      </c>
    </row>
    <row r="9722" spans="1:26" x14ac:dyDescent="0.3">
      <c r="A9722" t="s">
        <v>12347</v>
      </c>
      <c r="B9722" t="s">
        <v>3157</v>
      </c>
      <c r="C9722">
        <v>160710</v>
      </c>
      <c r="D9722" t="str">
        <f>+VLOOKUP(C9722,Param!K:L,2,FALSE)</f>
        <v>CABIOLA</v>
      </c>
      <c r="E9722">
        <v>2184105581</v>
      </c>
      <c r="F9722" t="s">
        <v>8260</v>
      </c>
      <c r="G9722" t="s">
        <v>29</v>
      </c>
      <c r="H9722" s="5">
        <v>27.66</v>
      </c>
      <c r="I9722" s="5">
        <v>27.659500000000001</v>
      </c>
      <c r="J9722" s="5">
        <v>4.9999999999883395E-4</v>
      </c>
      <c r="K9722" s="5">
        <v>27.66</v>
      </c>
      <c r="L9722" s="5">
        <v>0</v>
      </c>
      <c r="M9722" t="str">
        <f>IF(ISERROR(VLOOKUP(A9722,'[1]Ecart validé'!$A:$A,1,FALSE)),Z9722,"Ecart Validé")</f>
        <v>valid</v>
      </c>
      <c r="R9722" t="s">
        <v>30</v>
      </c>
      <c r="X9722"/>
      <c r="Y9722"/>
      <c r="Z9722" t="s">
        <v>31</v>
      </c>
    </row>
    <row r="9723" spans="1:26" x14ac:dyDescent="0.3">
      <c r="A9723" t="s">
        <v>12348</v>
      </c>
      <c r="B9723" t="s">
        <v>3157</v>
      </c>
      <c r="C9723">
        <v>160710</v>
      </c>
      <c r="D9723" t="str">
        <f>+VLOOKUP(C9723,Param!K:L,2,FALSE)</f>
        <v>CABIOLA</v>
      </c>
      <c r="E9723">
        <v>2184105581</v>
      </c>
      <c r="F9723" t="s">
        <v>8262</v>
      </c>
      <c r="G9723" t="s">
        <v>29</v>
      </c>
      <c r="H9723" s="5">
        <v>2269.8200000000002</v>
      </c>
      <c r="I9723" s="5">
        <v>2269.8180000000002</v>
      </c>
      <c r="J9723" s="5">
        <v>1.9999999999527002E-3</v>
      </c>
      <c r="K9723" s="5">
        <v>2269.8200000000002</v>
      </c>
      <c r="L9723" s="5">
        <v>0</v>
      </c>
      <c r="M9723" t="str">
        <f>IF(ISERROR(VLOOKUP(A9723,'[1]Ecart validé'!$A:$A,1,FALSE)),Z9723,"Ecart Validé")</f>
        <v>valid</v>
      </c>
      <c r="R9723" t="s">
        <v>30</v>
      </c>
      <c r="X9723"/>
      <c r="Y9723"/>
      <c r="Z9723" t="s">
        <v>31</v>
      </c>
    </row>
    <row r="9724" spans="1:26" x14ac:dyDescent="0.3">
      <c r="A9724" t="s">
        <v>12349</v>
      </c>
      <c r="B9724" t="s">
        <v>3157</v>
      </c>
      <c r="C9724">
        <v>160710</v>
      </c>
      <c r="D9724" t="str">
        <f>+VLOOKUP(C9724,Param!K:L,2,FALSE)</f>
        <v>CABIOLA</v>
      </c>
      <c r="E9724">
        <v>2184105581</v>
      </c>
      <c r="F9724" t="s">
        <v>8264</v>
      </c>
      <c r="G9724" t="s">
        <v>29</v>
      </c>
      <c r="H9724" s="5">
        <v>5915.34</v>
      </c>
      <c r="I9724" s="5">
        <v>5915.3360000000002</v>
      </c>
      <c r="J9724" s="5">
        <v>3.9999999999054099E-3</v>
      </c>
      <c r="K9724" s="5">
        <v>5915.34</v>
      </c>
      <c r="L9724" s="5">
        <v>0</v>
      </c>
      <c r="M9724" t="str">
        <f>IF(ISERROR(VLOOKUP(A9724,'[1]Ecart validé'!$A:$A,1,FALSE)),Z9724,"Ecart Validé")</f>
        <v>valid</v>
      </c>
      <c r="R9724" t="s">
        <v>30</v>
      </c>
      <c r="X9724"/>
      <c r="Y9724"/>
      <c r="Z9724" t="s">
        <v>31</v>
      </c>
    </row>
    <row r="9725" spans="1:26" x14ac:dyDescent="0.3">
      <c r="A9725" t="s">
        <v>12350</v>
      </c>
      <c r="B9725" t="s">
        <v>3157</v>
      </c>
      <c r="C9725">
        <v>160710</v>
      </c>
      <c r="D9725" t="str">
        <f>+VLOOKUP(C9725,Param!K:L,2,FALSE)</f>
        <v>CABIOLA</v>
      </c>
      <c r="E9725">
        <v>2184105581</v>
      </c>
      <c r="F9725" t="s">
        <v>8266</v>
      </c>
      <c r="G9725" t="s">
        <v>29</v>
      </c>
      <c r="H9725" s="5">
        <v>6289.92</v>
      </c>
      <c r="I9725" s="5">
        <v>6289.9170000000004</v>
      </c>
      <c r="J9725" s="5">
        <v>2.9999999997016801E-3</v>
      </c>
      <c r="K9725" s="5">
        <v>6289.92</v>
      </c>
      <c r="L9725" s="5">
        <v>0</v>
      </c>
      <c r="M9725" t="str">
        <f>IF(ISERROR(VLOOKUP(A9725,'[1]Ecart validé'!$A:$A,1,FALSE)),Z9725,"Ecart Validé")</f>
        <v>valid</v>
      </c>
      <c r="R9725" t="s">
        <v>30</v>
      </c>
      <c r="X9725"/>
      <c r="Y9725"/>
      <c r="Z9725" t="s">
        <v>31</v>
      </c>
    </row>
    <row r="9726" spans="1:26" x14ac:dyDescent="0.3">
      <c r="A9726" t="s">
        <v>12351</v>
      </c>
      <c r="B9726" t="s">
        <v>3157</v>
      </c>
      <c r="C9726">
        <v>160710</v>
      </c>
      <c r="D9726" t="str">
        <f>+VLOOKUP(C9726,Param!K:L,2,FALSE)</f>
        <v>CABIOLA</v>
      </c>
      <c r="E9726" t="s">
        <v>5394</v>
      </c>
      <c r="F9726" t="s">
        <v>8271</v>
      </c>
      <c r="G9726" t="s">
        <v>29</v>
      </c>
      <c r="H9726" s="5">
        <v>3386.27</v>
      </c>
      <c r="I9726" s="5">
        <v>3386.2710000000002</v>
      </c>
      <c r="J9726" s="5">
        <v>-1.0000000002037201E-3</v>
      </c>
      <c r="K9726" s="5">
        <v>3386.27</v>
      </c>
      <c r="L9726" s="5">
        <v>0</v>
      </c>
      <c r="M9726" t="str">
        <f>IF(ISERROR(VLOOKUP(A9726,'[1]Ecart validé'!$A:$A,1,FALSE)),Z9726,"Ecart Validé")</f>
        <v>valid</v>
      </c>
      <c r="R9726" t="s">
        <v>30</v>
      </c>
      <c r="X9726"/>
      <c r="Y9726"/>
      <c r="Z9726" t="s">
        <v>31</v>
      </c>
    </row>
    <row r="9727" spans="1:26" x14ac:dyDescent="0.3">
      <c r="A9727" t="s">
        <v>12352</v>
      </c>
      <c r="B9727" t="s">
        <v>3157</v>
      </c>
      <c r="C9727">
        <v>213335</v>
      </c>
      <c r="D9727" t="str">
        <f>+VLOOKUP(C9727,Param!K:L,2,FALSE)</f>
        <v>HACCESS</v>
      </c>
      <c r="E9727">
        <v>2180155577</v>
      </c>
      <c r="F9727" t="s">
        <v>8617</v>
      </c>
      <c r="G9727" t="s">
        <v>29</v>
      </c>
      <c r="H9727" s="5">
        <v>44.65</v>
      </c>
      <c r="I9727" s="5">
        <v>44.654499999999999</v>
      </c>
      <c r="J9727" s="5">
        <v>-4.5000000000001697E-3</v>
      </c>
      <c r="K9727" s="5">
        <v>44.65</v>
      </c>
      <c r="L9727" s="5">
        <v>0</v>
      </c>
      <c r="M9727" t="str">
        <f>IF(ISERROR(VLOOKUP(A9727,'[1]Ecart validé'!$A:$A,1,FALSE)),Z9727,"Ecart Validé")</f>
        <v>valid</v>
      </c>
      <c r="R9727" t="s">
        <v>30</v>
      </c>
      <c r="X9727"/>
      <c r="Y9727"/>
      <c r="Z9727" t="s">
        <v>31</v>
      </c>
    </row>
    <row r="9728" spans="1:26" x14ac:dyDescent="0.3">
      <c r="A9728" t="s">
        <v>12353</v>
      </c>
      <c r="B9728" t="s">
        <v>3157</v>
      </c>
      <c r="C9728">
        <v>213335</v>
      </c>
      <c r="D9728" t="str">
        <f>+VLOOKUP(C9728,Param!K:L,2,FALSE)</f>
        <v>HACCESS</v>
      </c>
      <c r="E9728">
        <v>2180155577</v>
      </c>
      <c r="F9728" t="s">
        <v>8260</v>
      </c>
      <c r="G9728" t="s">
        <v>29</v>
      </c>
      <c r="H9728" s="5">
        <v>2785.5</v>
      </c>
      <c r="I9728" s="5">
        <v>2785.5034999999998</v>
      </c>
      <c r="J9728" s="5">
        <v>-3.49999999980354E-3</v>
      </c>
      <c r="K9728" s="5">
        <v>2785.5</v>
      </c>
      <c r="L9728" s="5">
        <v>0</v>
      </c>
      <c r="M9728" t="str">
        <f>IF(ISERROR(VLOOKUP(A9728,'[1]Ecart validé'!$A:$A,1,FALSE)),Z9728,"Ecart Validé")</f>
        <v>valid</v>
      </c>
      <c r="R9728" t="s">
        <v>30</v>
      </c>
      <c r="X9728"/>
      <c r="Y9728"/>
      <c r="Z9728" t="s">
        <v>31</v>
      </c>
    </row>
    <row r="9729" spans="1:26" x14ac:dyDescent="0.3">
      <c r="A9729" t="s">
        <v>12354</v>
      </c>
      <c r="B9729" t="s">
        <v>3157</v>
      </c>
      <c r="C9729">
        <v>213335</v>
      </c>
      <c r="D9729" t="str">
        <f>+VLOOKUP(C9729,Param!K:L,2,FALSE)</f>
        <v>HACCESS</v>
      </c>
      <c r="E9729">
        <v>2180155577</v>
      </c>
      <c r="F9729" t="s">
        <v>8262</v>
      </c>
      <c r="G9729" t="s">
        <v>29</v>
      </c>
      <c r="H9729" s="5">
        <v>4855.8999999999996</v>
      </c>
      <c r="I9729" s="5">
        <v>4855.8995000000004</v>
      </c>
      <c r="J9729" s="5">
        <v>4.9999999919236795E-4</v>
      </c>
      <c r="K9729" s="5">
        <v>4855.8999999999996</v>
      </c>
      <c r="L9729" s="5">
        <v>0</v>
      </c>
      <c r="M9729" t="str">
        <f>IF(ISERROR(VLOOKUP(A9729,'[1]Ecart validé'!$A:$A,1,FALSE)),Z9729,"Ecart Validé")</f>
        <v>valid</v>
      </c>
      <c r="R9729" t="s">
        <v>30</v>
      </c>
      <c r="X9729"/>
      <c r="Y9729"/>
      <c r="Z9729" t="s">
        <v>31</v>
      </c>
    </row>
    <row r="9730" spans="1:26" x14ac:dyDescent="0.3">
      <c r="A9730" t="s">
        <v>12355</v>
      </c>
      <c r="B9730" t="s">
        <v>3157</v>
      </c>
      <c r="C9730">
        <v>213335</v>
      </c>
      <c r="D9730" t="str">
        <f>+VLOOKUP(C9730,Param!K:L,2,FALSE)</f>
        <v>HACCESS</v>
      </c>
      <c r="E9730">
        <v>2180155577</v>
      </c>
      <c r="F9730" t="s">
        <v>8264</v>
      </c>
      <c r="G9730" t="s">
        <v>29</v>
      </c>
      <c r="H9730" s="5">
        <v>635.44000000000005</v>
      </c>
      <c r="I9730" s="5">
        <v>635.44050000000004</v>
      </c>
      <c r="J9730" s="5">
        <v>-4.9999999998817603E-4</v>
      </c>
      <c r="K9730" s="5">
        <v>635.44000000000005</v>
      </c>
      <c r="L9730" s="5">
        <v>0</v>
      </c>
      <c r="M9730" t="str">
        <f>IF(ISERROR(VLOOKUP(A9730,'[1]Ecart validé'!$A:$A,1,FALSE)),Z9730,"Ecart Validé")</f>
        <v>valid</v>
      </c>
      <c r="R9730" t="s">
        <v>30</v>
      </c>
      <c r="X9730"/>
      <c r="Y9730"/>
      <c r="Z9730" t="s">
        <v>31</v>
      </c>
    </row>
    <row r="9731" spans="1:26" x14ac:dyDescent="0.3">
      <c r="A9731" t="s">
        <v>12356</v>
      </c>
      <c r="B9731" t="s">
        <v>3157</v>
      </c>
      <c r="C9731">
        <v>213335</v>
      </c>
      <c r="D9731" t="str">
        <f>+VLOOKUP(C9731,Param!K:L,2,FALSE)</f>
        <v>HACCESS</v>
      </c>
      <c r="E9731">
        <v>2180155577</v>
      </c>
      <c r="F9731" t="s">
        <v>8266</v>
      </c>
      <c r="G9731" t="s">
        <v>29</v>
      </c>
      <c r="H9731" s="5">
        <v>4744.63</v>
      </c>
      <c r="I9731" s="5">
        <v>4744.625</v>
      </c>
      <c r="J9731" s="5">
        <v>5.0000000001091298E-3</v>
      </c>
      <c r="K9731" s="5">
        <v>4744.63</v>
      </c>
      <c r="L9731" s="5">
        <v>0</v>
      </c>
      <c r="M9731" t="str">
        <f>IF(ISERROR(VLOOKUP(A9731,'[1]Ecart validé'!$A:$A,1,FALSE)),Z9731,"Ecart Validé")</f>
        <v>valid</v>
      </c>
      <c r="R9731" t="s">
        <v>30</v>
      </c>
      <c r="X9731"/>
      <c r="Y9731"/>
      <c r="Z9731" t="s">
        <v>31</v>
      </c>
    </row>
    <row r="9732" spans="1:26" x14ac:dyDescent="0.3">
      <c r="A9732" t="s">
        <v>12357</v>
      </c>
      <c r="B9732" t="s">
        <v>3157</v>
      </c>
      <c r="C9732">
        <v>43828</v>
      </c>
      <c r="D9732" t="str">
        <f>+VLOOKUP(C9732,Param!K:L,2,FALSE)</f>
        <v>COLIN RHD</v>
      </c>
      <c r="E9732">
        <v>1181405424</v>
      </c>
      <c r="F9732" t="s">
        <v>8617</v>
      </c>
      <c r="G9732" t="s">
        <v>29</v>
      </c>
      <c r="H9732" s="5">
        <v>350.28</v>
      </c>
      <c r="I9732" s="5">
        <v>350.2765</v>
      </c>
      <c r="J9732" s="5">
        <v>3.4999999999740699E-3</v>
      </c>
      <c r="K9732" s="5">
        <v>350.28</v>
      </c>
      <c r="L9732" s="5">
        <v>0</v>
      </c>
      <c r="M9732" t="str">
        <f>IF(ISERROR(VLOOKUP(A9732,'[1]Ecart validé'!$A:$A,1,FALSE)),Z9732,"Ecart Validé")</f>
        <v>valid</v>
      </c>
      <c r="R9732" t="s">
        <v>30</v>
      </c>
      <c r="X9732"/>
      <c r="Y9732"/>
      <c r="Z9732" t="s">
        <v>31</v>
      </c>
    </row>
    <row r="9733" spans="1:26" x14ac:dyDescent="0.3">
      <c r="A9733" t="s">
        <v>12358</v>
      </c>
      <c r="B9733" t="s">
        <v>3157</v>
      </c>
      <c r="C9733">
        <v>43828</v>
      </c>
      <c r="D9733" t="str">
        <f>+VLOOKUP(C9733,Param!K:L,2,FALSE)</f>
        <v>COLIN RHD</v>
      </c>
      <c r="E9733">
        <v>1181405424</v>
      </c>
      <c r="F9733" t="s">
        <v>8260</v>
      </c>
      <c r="G9733" t="s">
        <v>29</v>
      </c>
      <c r="H9733" s="5">
        <v>736.65</v>
      </c>
      <c r="I9733" s="5">
        <v>736.65150000000006</v>
      </c>
      <c r="J9733" s="5">
        <v>-1.50000000007821E-3</v>
      </c>
      <c r="K9733" s="5">
        <v>736.65</v>
      </c>
      <c r="L9733" s="5">
        <v>0</v>
      </c>
      <c r="M9733" t="str">
        <f>IF(ISERROR(VLOOKUP(A9733,'[1]Ecart validé'!$A:$A,1,FALSE)),Z9733,"Ecart Validé")</f>
        <v>valid</v>
      </c>
      <c r="R9733" t="s">
        <v>30</v>
      </c>
      <c r="X9733"/>
      <c r="Y9733"/>
      <c r="Z9733" t="s">
        <v>31</v>
      </c>
    </row>
    <row r="9734" spans="1:26" x14ac:dyDescent="0.3">
      <c r="A9734" t="s">
        <v>12359</v>
      </c>
      <c r="B9734" t="s">
        <v>3157</v>
      </c>
      <c r="C9734">
        <v>43828</v>
      </c>
      <c r="D9734" t="str">
        <f>+VLOOKUP(C9734,Param!K:L,2,FALSE)</f>
        <v>COLIN RHD</v>
      </c>
      <c r="E9734">
        <v>1181405424</v>
      </c>
      <c r="F9734" t="s">
        <v>8262</v>
      </c>
      <c r="G9734" t="s">
        <v>29</v>
      </c>
      <c r="H9734" s="5">
        <v>2200.9299999999998</v>
      </c>
      <c r="I9734" s="5">
        <v>2200.9315000000001</v>
      </c>
      <c r="J9734" s="5">
        <v>-1.50000000030559E-3</v>
      </c>
      <c r="K9734" s="5">
        <v>2200.9299999999998</v>
      </c>
      <c r="L9734" s="5">
        <v>0</v>
      </c>
      <c r="M9734" t="str">
        <f>IF(ISERROR(VLOOKUP(A9734,'[1]Ecart validé'!$A:$A,1,FALSE)),Z9734,"Ecart Validé")</f>
        <v>valid</v>
      </c>
      <c r="R9734" t="s">
        <v>30</v>
      </c>
      <c r="X9734"/>
      <c r="Y9734"/>
      <c r="Z9734" t="s">
        <v>31</v>
      </c>
    </row>
    <row r="9735" spans="1:26" x14ac:dyDescent="0.3">
      <c r="A9735" t="s">
        <v>12360</v>
      </c>
      <c r="B9735" t="s">
        <v>3157</v>
      </c>
      <c r="C9735">
        <v>43828</v>
      </c>
      <c r="D9735" t="str">
        <f>+VLOOKUP(C9735,Param!K:L,2,FALSE)</f>
        <v>COLIN RHD</v>
      </c>
      <c r="E9735">
        <v>1181405424</v>
      </c>
      <c r="F9735" t="s">
        <v>8264</v>
      </c>
      <c r="G9735" t="s">
        <v>29</v>
      </c>
      <c r="H9735" s="5">
        <v>2813.05</v>
      </c>
      <c r="I9735" s="5">
        <v>2813.0509999999999</v>
      </c>
      <c r="J9735" s="5">
        <v>-9.9999999974897903E-4</v>
      </c>
      <c r="K9735" s="5">
        <v>2813.05</v>
      </c>
      <c r="L9735" s="5">
        <v>0</v>
      </c>
      <c r="M9735" t="str">
        <f>IF(ISERROR(VLOOKUP(A9735,'[1]Ecart validé'!$A:$A,1,FALSE)),Z9735,"Ecart Validé")</f>
        <v>valid</v>
      </c>
      <c r="R9735" t="s">
        <v>30</v>
      </c>
      <c r="X9735"/>
      <c r="Y9735"/>
      <c r="Z9735" t="s">
        <v>31</v>
      </c>
    </row>
    <row r="9736" spans="1:26" x14ac:dyDescent="0.3">
      <c r="A9736" t="s">
        <v>12361</v>
      </c>
      <c r="B9736" t="s">
        <v>3157</v>
      </c>
      <c r="C9736">
        <v>43828</v>
      </c>
      <c r="D9736" t="str">
        <f>+VLOOKUP(C9736,Param!K:L,2,FALSE)</f>
        <v>COLIN RHD</v>
      </c>
      <c r="E9736">
        <v>1181405424</v>
      </c>
      <c r="F9736" t="s">
        <v>8266</v>
      </c>
      <c r="G9736" t="s">
        <v>29</v>
      </c>
      <c r="H9736" s="5">
        <v>4202.38</v>
      </c>
      <c r="I9736" s="5">
        <v>4202.3779999999997</v>
      </c>
      <c r="J9736" s="5">
        <v>2.0000000004074502E-3</v>
      </c>
      <c r="K9736" s="5">
        <v>4202.38</v>
      </c>
      <c r="L9736" s="5">
        <v>0</v>
      </c>
      <c r="M9736" t="str">
        <f>IF(ISERROR(VLOOKUP(A9736,'[1]Ecart validé'!$A:$A,1,FALSE)),Z9736,"Ecart Validé")</f>
        <v>valid</v>
      </c>
      <c r="R9736" t="s">
        <v>30</v>
      </c>
      <c r="X9736"/>
      <c r="Y9736"/>
      <c r="Z9736" t="s">
        <v>31</v>
      </c>
    </row>
    <row r="9737" spans="1:26" x14ac:dyDescent="0.3">
      <c r="A9737" t="s">
        <v>12362</v>
      </c>
      <c r="B9737" t="s">
        <v>3157</v>
      </c>
      <c r="C9737">
        <v>285823</v>
      </c>
      <c r="D9737" t="str">
        <f>+VLOOKUP(C9737,Param!K:L,2,FALSE)</f>
        <v>REPONSE</v>
      </c>
      <c r="E9737">
        <v>2170545297</v>
      </c>
      <c r="F9737" t="s">
        <v>8260</v>
      </c>
      <c r="G9737" t="s">
        <v>29</v>
      </c>
      <c r="H9737" s="5">
        <v>6160.35</v>
      </c>
      <c r="I9737" s="5">
        <v>6160.3473000000004</v>
      </c>
      <c r="J9737" s="5">
        <v>2.7000000000043599E-3</v>
      </c>
      <c r="K9737" s="5">
        <v>6160.35</v>
      </c>
      <c r="L9737" s="5">
        <v>0</v>
      </c>
      <c r="M9737" t="str">
        <f>IF(ISERROR(VLOOKUP(A9737,'[1]Ecart validé'!$A:$A,1,FALSE)),Z9737,"Ecart Validé")</f>
        <v>valid</v>
      </c>
      <c r="R9737" t="s">
        <v>30</v>
      </c>
      <c r="X9737"/>
      <c r="Y9737"/>
      <c r="Z9737" t="s">
        <v>31</v>
      </c>
    </row>
    <row r="9738" spans="1:26" x14ac:dyDescent="0.3">
      <c r="A9738" t="s">
        <v>12363</v>
      </c>
      <c r="B9738" t="s">
        <v>3157</v>
      </c>
      <c r="C9738">
        <v>285823</v>
      </c>
      <c r="D9738" t="str">
        <f>+VLOOKUP(C9738,Param!K:L,2,FALSE)</f>
        <v>REPONSE</v>
      </c>
      <c r="E9738">
        <v>2170545297</v>
      </c>
      <c r="F9738" t="s">
        <v>8266</v>
      </c>
      <c r="G9738" t="s">
        <v>29</v>
      </c>
      <c r="H9738" s="5">
        <v>980.7</v>
      </c>
      <c r="I9738" s="5">
        <v>980.69880000000001</v>
      </c>
      <c r="J9738" s="5">
        <v>1.20000000003983E-3</v>
      </c>
      <c r="K9738" s="5">
        <v>980.7</v>
      </c>
      <c r="L9738" s="5">
        <v>0</v>
      </c>
      <c r="M9738" t="str">
        <f>IF(ISERROR(VLOOKUP(A9738,'[1]Ecart validé'!$A:$A,1,FALSE)),Z9738,"Ecart Validé")</f>
        <v>valid</v>
      </c>
      <c r="R9738" t="s">
        <v>30</v>
      </c>
      <c r="X9738"/>
      <c r="Y9738"/>
      <c r="Z9738" t="s">
        <v>31</v>
      </c>
    </row>
    <row r="9739" spans="1:26" x14ac:dyDescent="0.3">
      <c r="A9739" t="s">
        <v>12364</v>
      </c>
      <c r="B9739" t="s">
        <v>3157</v>
      </c>
      <c r="C9739">
        <v>250678</v>
      </c>
      <c r="D9739" t="str">
        <f>+VLOOKUP(C9739,Param!K:L,2,FALSE)</f>
        <v>DETECTION GARDIENNAGE SECURITE INTERVENT</v>
      </c>
      <c r="E9739">
        <v>2170365127</v>
      </c>
      <c r="F9739" t="s">
        <v>8617</v>
      </c>
      <c r="G9739" t="s">
        <v>29</v>
      </c>
      <c r="H9739" s="5">
        <v>15570.71</v>
      </c>
      <c r="I9739" s="5">
        <v>15570.709199999999</v>
      </c>
      <c r="J9739" s="5">
        <v>7.9999999979918303E-4</v>
      </c>
      <c r="K9739" s="5">
        <v>15570.71</v>
      </c>
      <c r="L9739" s="5">
        <v>0</v>
      </c>
      <c r="M9739" t="str">
        <f>IF(ISERROR(VLOOKUP(A9739,'[1]Ecart validé'!$A:$A,1,FALSE)),Z9739,"Ecart Validé")</f>
        <v>valid</v>
      </c>
      <c r="R9739" t="s">
        <v>30</v>
      </c>
      <c r="X9739"/>
      <c r="Y9739"/>
      <c r="Z9739" t="s">
        <v>31</v>
      </c>
    </row>
    <row r="9740" spans="1:26" x14ac:dyDescent="0.3">
      <c r="A9740" t="s">
        <v>12365</v>
      </c>
      <c r="B9740" t="s">
        <v>3157</v>
      </c>
      <c r="C9740">
        <v>250678</v>
      </c>
      <c r="D9740" t="str">
        <f>+VLOOKUP(C9740,Param!K:L,2,FALSE)</f>
        <v>DETECTION GARDIENNAGE SECURITE INTERVENT</v>
      </c>
      <c r="E9740">
        <v>2170365127</v>
      </c>
      <c r="F9740" t="s">
        <v>8260</v>
      </c>
      <c r="G9740" t="s">
        <v>29</v>
      </c>
      <c r="H9740" s="5">
        <v>3839.71</v>
      </c>
      <c r="I9740" s="5">
        <v>3839.7138</v>
      </c>
      <c r="J9740" s="5">
        <v>-3.7999999999556102E-3</v>
      </c>
      <c r="K9740" s="5">
        <v>3839.71</v>
      </c>
      <c r="L9740" s="5">
        <v>0</v>
      </c>
      <c r="M9740" t="str">
        <f>IF(ISERROR(VLOOKUP(A9740,'[1]Ecart validé'!$A:$A,1,FALSE)),Z9740,"Ecart Validé")</f>
        <v>valid</v>
      </c>
      <c r="R9740" t="s">
        <v>30</v>
      </c>
      <c r="X9740"/>
      <c r="Y9740"/>
      <c r="Z9740" t="s">
        <v>31</v>
      </c>
    </row>
    <row r="9741" spans="1:26" x14ac:dyDescent="0.3">
      <c r="A9741" t="s">
        <v>12366</v>
      </c>
      <c r="B9741" t="s">
        <v>3157</v>
      </c>
      <c r="C9741">
        <v>250678</v>
      </c>
      <c r="D9741" t="str">
        <f>+VLOOKUP(C9741,Param!K:L,2,FALSE)</f>
        <v>DETECTION GARDIENNAGE SECURITE INTERVENT</v>
      </c>
      <c r="E9741">
        <v>2170365127</v>
      </c>
      <c r="F9741" t="s">
        <v>8262</v>
      </c>
      <c r="G9741" t="s">
        <v>29</v>
      </c>
      <c r="H9741" s="5">
        <v>3720.79</v>
      </c>
      <c r="I9741" s="5">
        <v>3720.7937999999999</v>
      </c>
      <c r="J9741" s="5">
        <v>-3.7999999999556102E-3</v>
      </c>
      <c r="K9741" s="5">
        <v>3720.79</v>
      </c>
      <c r="L9741" s="5">
        <v>0</v>
      </c>
      <c r="M9741" t="str">
        <f>IF(ISERROR(VLOOKUP(A9741,'[1]Ecart validé'!$A:$A,1,FALSE)),Z9741,"Ecart Validé")</f>
        <v>valid</v>
      </c>
      <c r="R9741" t="s">
        <v>30</v>
      </c>
      <c r="X9741"/>
      <c r="Y9741"/>
      <c r="Z9741" t="s">
        <v>31</v>
      </c>
    </row>
    <row r="9742" spans="1:26" x14ac:dyDescent="0.3">
      <c r="A9742" t="s">
        <v>12367</v>
      </c>
      <c r="B9742" t="s">
        <v>3157</v>
      </c>
      <c r="C9742">
        <v>250678</v>
      </c>
      <c r="D9742" t="str">
        <f>+VLOOKUP(C9742,Param!K:L,2,FALSE)</f>
        <v>DETECTION GARDIENNAGE SECURITE INTERVENT</v>
      </c>
      <c r="E9742">
        <v>2170365127</v>
      </c>
      <c r="F9742" t="s">
        <v>8264</v>
      </c>
      <c r="G9742" t="s">
        <v>29</v>
      </c>
      <c r="H9742" s="5">
        <v>3839.7</v>
      </c>
      <c r="I9742" s="5">
        <v>3839.7</v>
      </c>
      <c r="J9742" s="5">
        <v>0</v>
      </c>
      <c r="K9742" s="5">
        <v>3839.7</v>
      </c>
      <c r="L9742" s="5">
        <v>0</v>
      </c>
      <c r="M9742" t="str">
        <f>IF(ISERROR(VLOOKUP(A9742,'[1]Ecart validé'!$A:$A,1,FALSE)),Z9742,"Ecart Validé")</f>
        <v>valid</v>
      </c>
      <c r="R9742" t="s">
        <v>30</v>
      </c>
      <c r="X9742"/>
      <c r="Y9742"/>
      <c r="Z9742" t="s">
        <v>31</v>
      </c>
    </row>
    <row r="9743" spans="1:26" x14ac:dyDescent="0.3">
      <c r="A9743" t="s">
        <v>12368</v>
      </c>
      <c r="B9743" t="s">
        <v>3157</v>
      </c>
      <c r="C9743">
        <v>250678</v>
      </c>
      <c r="D9743" t="str">
        <f>+VLOOKUP(C9743,Param!K:L,2,FALSE)</f>
        <v>DETECTION GARDIENNAGE SECURITE INTERVENT</v>
      </c>
      <c r="E9743">
        <v>2170365127</v>
      </c>
      <c r="F9743" t="s">
        <v>8266</v>
      </c>
      <c r="G9743" t="s">
        <v>29</v>
      </c>
      <c r="H9743" s="5">
        <v>3839.71</v>
      </c>
      <c r="I9743" s="5">
        <v>3839.7138</v>
      </c>
      <c r="J9743" s="5">
        <v>-3.7999999999556102E-3</v>
      </c>
      <c r="K9743" s="5">
        <v>3839.71</v>
      </c>
      <c r="L9743" s="5">
        <v>0</v>
      </c>
      <c r="M9743" t="str">
        <f>IF(ISERROR(VLOOKUP(A9743,'[1]Ecart validé'!$A:$A,1,FALSE)),Z9743,"Ecart Validé")</f>
        <v>valid</v>
      </c>
      <c r="R9743" t="s">
        <v>30</v>
      </c>
      <c r="X9743"/>
      <c r="Y9743"/>
      <c r="Z9743" t="s">
        <v>31</v>
      </c>
    </row>
    <row r="9744" spans="1:26" x14ac:dyDescent="0.3">
      <c r="A9744" t="s">
        <v>12369</v>
      </c>
      <c r="B9744" t="s">
        <v>3157</v>
      </c>
      <c r="C9744">
        <v>269394</v>
      </c>
      <c r="D9744" t="str">
        <f>+VLOOKUP(C9744,Param!K:L,2,FALSE)</f>
        <v>RAS</v>
      </c>
      <c r="E9744">
        <v>2160195044</v>
      </c>
      <c r="F9744" t="s">
        <v>8617</v>
      </c>
      <c r="G9744" t="s">
        <v>29</v>
      </c>
      <c r="H9744" s="5">
        <v>519.88</v>
      </c>
      <c r="I9744" s="5">
        <v>519.87959999999998</v>
      </c>
      <c r="J9744" s="5">
        <v>4.0000000001327803E-4</v>
      </c>
      <c r="K9744" s="5">
        <v>519.88</v>
      </c>
      <c r="L9744" s="5">
        <v>0</v>
      </c>
      <c r="M9744" t="str">
        <f>IF(ISERROR(VLOOKUP(A9744,'[1]Ecart validé'!$A:$A,1,FALSE)),Z9744,"Ecart Validé")</f>
        <v>valid</v>
      </c>
      <c r="R9744" t="s">
        <v>30</v>
      </c>
      <c r="X9744"/>
      <c r="Y9744"/>
      <c r="Z9744" t="s">
        <v>31</v>
      </c>
    </row>
    <row r="9745" spans="1:26" x14ac:dyDescent="0.3">
      <c r="A9745" t="s">
        <v>12370</v>
      </c>
      <c r="B9745" t="s">
        <v>3157</v>
      </c>
      <c r="C9745">
        <v>269394</v>
      </c>
      <c r="D9745" t="str">
        <f>+VLOOKUP(C9745,Param!K:L,2,FALSE)</f>
        <v>RAS</v>
      </c>
      <c r="E9745">
        <v>2160195044</v>
      </c>
      <c r="F9745" t="s">
        <v>8260</v>
      </c>
      <c r="G9745" t="s">
        <v>29</v>
      </c>
      <c r="H9745" s="5">
        <v>49.07</v>
      </c>
      <c r="I9745" s="5">
        <v>49.071199999999997</v>
      </c>
      <c r="J9745" s="5">
        <v>-1.1999999999972001E-3</v>
      </c>
      <c r="K9745" s="5">
        <v>49.07</v>
      </c>
      <c r="L9745" s="5">
        <v>0</v>
      </c>
      <c r="M9745" t="str">
        <f>IF(ISERROR(VLOOKUP(A9745,'[1]Ecart validé'!$A:$A,1,FALSE)),Z9745,"Ecart Validé")</f>
        <v>valid</v>
      </c>
      <c r="R9745" t="s">
        <v>30</v>
      </c>
      <c r="X9745"/>
      <c r="Y9745"/>
      <c r="Z9745" t="s">
        <v>31</v>
      </c>
    </row>
    <row r="9746" spans="1:26" x14ac:dyDescent="0.3">
      <c r="A9746" t="s">
        <v>12371</v>
      </c>
      <c r="B9746" t="s">
        <v>3157</v>
      </c>
      <c r="C9746">
        <v>269394</v>
      </c>
      <c r="D9746" t="str">
        <f>+VLOOKUP(C9746,Param!K:L,2,FALSE)</f>
        <v>RAS</v>
      </c>
      <c r="E9746">
        <v>2160195044</v>
      </c>
      <c r="F9746" t="s">
        <v>8262</v>
      </c>
      <c r="G9746" t="s">
        <v>29</v>
      </c>
      <c r="H9746" s="5">
        <v>2076.42</v>
      </c>
      <c r="I9746" s="5">
        <v>2076.4187000000002</v>
      </c>
      <c r="J9746" s="5">
        <v>1.29999999990104E-3</v>
      </c>
      <c r="K9746" s="5">
        <v>2076.42</v>
      </c>
      <c r="L9746" s="5">
        <v>0</v>
      </c>
      <c r="M9746" t="str">
        <f>IF(ISERROR(VLOOKUP(A9746,'[1]Ecart validé'!$A:$A,1,FALSE)),Z9746,"Ecart Validé")</f>
        <v>valid</v>
      </c>
      <c r="R9746" t="s">
        <v>30</v>
      </c>
      <c r="X9746"/>
      <c r="Y9746"/>
      <c r="Z9746" t="s">
        <v>31</v>
      </c>
    </row>
    <row r="9747" spans="1:26" x14ac:dyDescent="0.3">
      <c r="A9747" t="s">
        <v>12372</v>
      </c>
      <c r="B9747" t="s">
        <v>3157</v>
      </c>
      <c r="C9747">
        <v>269394</v>
      </c>
      <c r="D9747" t="str">
        <f>+VLOOKUP(C9747,Param!K:L,2,FALSE)</f>
        <v>RAS</v>
      </c>
      <c r="E9747">
        <v>2160195044</v>
      </c>
      <c r="F9747" t="s">
        <v>8264</v>
      </c>
      <c r="G9747" t="s">
        <v>29</v>
      </c>
      <c r="H9747" s="5">
        <v>7826.63</v>
      </c>
      <c r="I9747" s="5">
        <v>7826.6252999999997</v>
      </c>
      <c r="J9747" s="5">
        <v>4.7000000004118097E-3</v>
      </c>
      <c r="K9747" s="5">
        <v>7826.63</v>
      </c>
      <c r="L9747" s="5">
        <v>0</v>
      </c>
      <c r="M9747" t="str">
        <f>IF(ISERROR(VLOOKUP(A9747,'[1]Ecart validé'!$A:$A,1,FALSE)),Z9747,"Ecart Validé")</f>
        <v>valid</v>
      </c>
      <c r="R9747" t="s">
        <v>30</v>
      </c>
      <c r="X9747"/>
      <c r="Y9747"/>
      <c r="Z9747" t="s">
        <v>31</v>
      </c>
    </row>
    <row r="9748" spans="1:26" x14ac:dyDescent="0.3">
      <c r="A9748" t="s">
        <v>12373</v>
      </c>
      <c r="B9748" t="s">
        <v>3157</v>
      </c>
      <c r="C9748">
        <v>269394</v>
      </c>
      <c r="D9748" t="str">
        <f>+VLOOKUP(C9748,Param!K:L,2,FALSE)</f>
        <v>RAS</v>
      </c>
      <c r="E9748">
        <v>2160195044</v>
      </c>
      <c r="F9748" t="s">
        <v>8266</v>
      </c>
      <c r="G9748" t="s">
        <v>29</v>
      </c>
      <c r="H9748" s="5">
        <v>11954</v>
      </c>
      <c r="I9748" s="5">
        <v>11953.995800000001</v>
      </c>
      <c r="J9748" s="5">
        <v>4.1999999994004602E-3</v>
      </c>
      <c r="K9748" s="5">
        <v>11954</v>
      </c>
      <c r="L9748" s="5">
        <v>0</v>
      </c>
      <c r="M9748" t="str">
        <f>IF(ISERROR(VLOOKUP(A9748,'[1]Ecart validé'!$A:$A,1,FALSE)),Z9748,"Ecart Validé")</f>
        <v>valid</v>
      </c>
      <c r="R9748" t="s">
        <v>30</v>
      </c>
      <c r="X9748"/>
      <c r="Y9748"/>
      <c r="Z9748" t="s">
        <v>31</v>
      </c>
    </row>
    <row r="9749" spans="1:26" x14ac:dyDescent="0.3">
      <c r="A9749" t="s">
        <v>12374</v>
      </c>
      <c r="B9749" t="s">
        <v>3157</v>
      </c>
      <c r="C9749">
        <v>259612</v>
      </c>
      <c r="D9749" t="str">
        <f>+VLOOKUP(C9749,Param!K:L,2,FALSE)</f>
        <v>LES ELEVEURS DE LA CHEVILOTTE</v>
      </c>
      <c r="E9749">
        <v>4048</v>
      </c>
      <c r="F9749" t="s">
        <v>8617</v>
      </c>
      <c r="G9749" t="s">
        <v>29</v>
      </c>
      <c r="H9749" s="5">
        <v>481.67</v>
      </c>
      <c r="I9749" s="5">
        <v>481.67</v>
      </c>
      <c r="J9749" s="5">
        <v>0</v>
      </c>
      <c r="K9749" s="5">
        <v>481.67</v>
      </c>
      <c r="L9749" s="5">
        <v>0</v>
      </c>
      <c r="M9749" t="str">
        <f>IF(ISERROR(VLOOKUP(A9749,'[1]Ecart validé'!$A:$A,1,FALSE)),Z9749,"Ecart Validé")</f>
        <v>valid</v>
      </c>
      <c r="R9749" t="s">
        <v>30</v>
      </c>
      <c r="X9749"/>
      <c r="Y9749"/>
      <c r="Z9749" t="s">
        <v>31</v>
      </c>
    </row>
    <row r="9750" spans="1:26" x14ac:dyDescent="0.3">
      <c r="A9750" t="s">
        <v>12375</v>
      </c>
      <c r="B9750" t="s">
        <v>3157</v>
      </c>
      <c r="C9750">
        <v>259612</v>
      </c>
      <c r="D9750" t="str">
        <f>+VLOOKUP(C9750,Param!K:L,2,FALSE)</f>
        <v>LES ELEVEURS DE LA CHEVILOTTE</v>
      </c>
      <c r="E9750">
        <v>4048</v>
      </c>
      <c r="F9750" t="s">
        <v>8260</v>
      </c>
      <c r="G9750" t="s">
        <v>29</v>
      </c>
      <c r="H9750" s="5">
        <v>27.86</v>
      </c>
      <c r="I9750" s="5">
        <v>27.86</v>
      </c>
      <c r="J9750" s="5">
        <v>0</v>
      </c>
      <c r="K9750" s="5">
        <v>27.86</v>
      </c>
      <c r="L9750" s="5">
        <v>0</v>
      </c>
      <c r="M9750" t="str">
        <f>IF(ISERROR(VLOOKUP(A9750,'[1]Ecart validé'!$A:$A,1,FALSE)),Z9750,"Ecart Validé")</f>
        <v>valid</v>
      </c>
      <c r="R9750" t="s">
        <v>30</v>
      </c>
      <c r="X9750"/>
      <c r="Y9750"/>
      <c r="Z9750" t="s">
        <v>31</v>
      </c>
    </row>
    <row r="9751" spans="1:26" x14ac:dyDescent="0.3">
      <c r="A9751" t="s">
        <v>12376</v>
      </c>
      <c r="B9751" t="s">
        <v>3157</v>
      </c>
      <c r="C9751">
        <v>259612</v>
      </c>
      <c r="D9751" t="str">
        <f>+VLOOKUP(C9751,Param!K:L,2,FALSE)</f>
        <v>LES ELEVEURS DE LA CHEVILOTTE</v>
      </c>
      <c r="E9751">
        <v>4048</v>
      </c>
      <c r="F9751" t="s">
        <v>8264</v>
      </c>
      <c r="G9751" t="s">
        <v>29</v>
      </c>
      <c r="H9751" s="5">
        <v>77.56</v>
      </c>
      <c r="I9751" s="5">
        <v>77.56</v>
      </c>
      <c r="J9751" s="5">
        <v>0</v>
      </c>
      <c r="K9751" s="5">
        <v>77.56</v>
      </c>
      <c r="L9751" s="5">
        <v>0</v>
      </c>
      <c r="M9751" t="str">
        <f>IF(ISERROR(VLOOKUP(A9751,'[1]Ecart validé'!$A:$A,1,FALSE)),Z9751,"Ecart Validé")</f>
        <v>valid</v>
      </c>
      <c r="R9751" t="s">
        <v>30</v>
      </c>
      <c r="X9751"/>
      <c r="Y9751"/>
      <c r="Z9751" t="s">
        <v>31</v>
      </c>
    </row>
    <row r="9752" spans="1:26" x14ac:dyDescent="0.3">
      <c r="A9752" t="s">
        <v>12377</v>
      </c>
      <c r="B9752" t="s">
        <v>3157</v>
      </c>
      <c r="C9752">
        <v>259612</v>
      </c>
      <c r="D9752" t="str">
        <f>+VLOOKUP(C9752,Param!K:L,2,FALSE)</f>
        <v>LES ELEVEURS DE LA CHEVILOTTE</v>
      </c>
      <c r="E9752">
        <v>4048</v>
      </c>
      <c r="F9752" t="s">
        <v>8266</v>
      </c>
      <c r="G9752" t="s">
        <v>29</v>
      </c>
      <c r="H9752" s="5">
        <v>66.56</v>
      </c>
      <c r="I9752" s="5">
        <v>66.555999999999997</v>
      </c>
      <c r="J9752" s="5">
        <v>4.0000000000048799E-3</v>
      </c>
      <c r="K9752" s="5">
        <v>66.56</v>
      </c>
      <c r="L9752" s="5">
        <v>0</v>
      </c>
      <c r="M9752" t="str">
        <f>IF(ISERROR(VLOOKUP(A9752,'[1]Ecart validé'!$A:$A,1,FALSE)),Z9752,"Ecart Validé")</f>
        <v>valid</v>
      </c>
      <c r="R9752" t="s">
        <v>30</v>
      </c>
      <c r="X9752"/>
      <c r="Y9752"/>
      <c r="Z9752" t="s">
        <v>31</v>
      </c>
    </row>
    <row r="9753" spans="1:26" x14ac:dyDescent="0.3">
      <c r="A9753" t="s">
        <v>12378</v>
      </c>
      <c r="B9753" t="s">
        <v>3157</v>
      </c>
      <c r="C9753">
        <v>185209</v>
      </c>
      <c r="D9753" t="str">
        <f>+VLOOKUP(C9753,Param!K:L,2,FALSE)</f>
        <v>JARDINS ET PAYSAGES DE FRANCE</v>
      </c>
      <c r="E9753">
        <v>2160304936</v>
      </c>
      <c r="F9753" t="s">
        <v>8617</v>
      </c>
      <c r="G9753" t="s">
        <v>29</v>
      </c>
      <c r="H9753" s="5">
        <v>175.52</v>
      </c>
      <c r="I9753" s="5">
        <v>175.52199999999999</v>
      </c>
      <c r="J9753" s="5">
        <v>-1.9999999999811202E-3</v>
      </c>
      <c r="K9753" s="5">
        <v>175.52</v>
      </c>
      <c r="L9753" s="5">
        <v>0</v>
      </c>
      <c r="M9753" t="str">
        <f>IF(ISERROR(VLOOKUP(A9753,'[1]Ecart validé'!$A:$A,1,FALSE)),Z9753,"Ecart Validé")</f>
        <v>valid</v>
      </c>
      <c r="R9753" t="s">
        <v>30</v>
      </c>
      <c r="X9753"/>
      <c r="Y9753"/>
      <c r="Z9753" t="s">
        <v>31</v>
      </c>
    </row>
    <row r="9754" spans="1:26" x14ac:dyDescent="0.3">
      <c r="A9754" t="s">
        <v>12379</v>
      </c>
      <c r="B9754" t="s">
        <v>3157</v>
      </c>
      <c r="C9754">
        <v>185209</v>
      </c>
      <c r="D9754" t="str">
        <f>+VLOOKUP(C9754,Param!K:L,2,FALSE)</f>
        <v>JARDINS ET PAYSAGES DE FRANCE</v>
      </c>
      <c r="E9754">
        <v>2160304936</v>
      </c>
      <c r="F9754" t="s">
        <v>8260</v>
      </c>
      <c r="G9754" t="s">
        <v>29</v>
      </c>
      <c r="H9754" s="5">
        <v>5779.66</v>
      </c>
      <c r="I9754" s="5">
        <v>5779.6530000000002</v>
      </c>
      <c r="J9754" s="5">
        <v>7.0000000005165904E-3</v>
      </c>
      <c r="K9754" s="5">
        <v>5779.66</v>
      </c>
      <c r="L9754" s="5">
        <v>0</v>
      </c>
      <c r="M9754" t="str">
        <f>IF(ISERROR(VLOOKUP(A9754,'[1]Ecart validé'!$A:$A,1,FALSE)),Z9754,"Ecart Validé")</f>
        <v>valid</v>
      </c>
      <c r="R9754" t="s">
        <v>30</v>
      </c>
      <c r="X9754"/>
      <c r="Y9754"/>
      <c r="Z9754" t="s">
        <v>31</v>
      </c>
    </row>
    <row r="9755" spans="1:26" x14ac:dyDescent="0.3">
      <c r="A9755" t="s">
        <v>12380</v>
      </c>
      <c r="B9755" t="s">
        <v>3157</v>
      </c>
      <c r="C9755">
        <v>185209</v>
      </c>
      <c r="D9755" t="str">
        <f>+VLOOKUP(C9755,Param!K:L,2,FALSE)</f>
        <v>JARDINS ET PAYSAGES DE FRANCE</v>
      </c>
      <c r="E9755">
        <v>2160304936</v>
      </c>
      <c r="F9755" t="s">
        <v>8262</v>
      </c>
      <c r="G9755" t="s">
        <v>29</v>
      </c>
      <c r="H9755" s="5">
        <v>2448.0300000000002</v>
      </c>
      <c r="I9755" s="5">
        <v>2448.0259999999998</v>
      </c>
      <c r="J9755" s="5">
        <v>4.0000000003601599E-3</v>
      </c>
      <c r="K9755" s="5">
        <v>2448.0300000000002</v>
      </c>
      <c r="L9755" s="5">
        <v>0</v>
      </c>
      <c r="M9755" t="str">
        <f>IF(ISERROR(VLOOKUP(A9755,'[1]Ecart validé'!$A:$A,1,FALSE)),Z9755,"Ecart Validé")</f>
        <v>valid</v>
      </c>
      <c r="R9755" t="s">
        <v>30</v>
      </c>
      <c r="X9755"/>
      <c r="Y9755"/>
      <c r="Z9755" t="s">
        <v>31</v>
      </c>
    </row>
    <row r="9756" spans="1:26" x14ac:dyDescent="0.3">
      <c r="A9756" t="s">
        <v>12381</v>
      </c>
      <c r="B9756" t="s">
        <v>3157</v>
      </c>
      <c r="C9756">
        <v>185209</v>
      </c>
      <c r="D9756" t="str">
        <f>+VLOOKUP(C9756,Param!K:L,2,FALSE)</f>
        <v>JARDINS ET PAYSAGES DE FRANCE</v>
      </c>
      <c r="E9756">
        <v>2160304936</v>
      </c>
      <c r="F9756" t="s">
        <v>8264</v>
      </c>
      <c r="G9756" t="s">
        <v>29</v>
      </c>
      <c r="H9756" s="5">
        <v>1521.84</v>
      </c>
      <c r="I9756" s="5">
        <v>1521.84</v>
      </c>
      <c r="J9756" s="5">
        <v>0</v>
      </c>
      <c r="K9756" s="5">
        <v>1521.84</v>
      </c>
      <c r="L9756" s="5">
        <v>0</v>
      </c>
      <c r="M9756" t="str">
        <f>IF(ISERROR(VLOOKUP(A9756,'[1]Ecart validé'!$A:$A,1,FALSE)),Z9756,"Ecart Validé")</f>
        <v>valid</v>
      </c>
      <c r="R9756" t="s">
        <v>30</v>
      </c>
      <c r="X9756"/>
      <c r="Y9756"/>
      <c r="Z9756" t="s">
        <v>31</v>
      </c>
    </row>
    <row r="9757" spans="1:26" x14ac:dyDescent="0.3">
      <c r="A9757" t="s">
        <v>12382</v>
      </c>
      <c r="B9757" t="s">
        <v>3157</v>
      </c>
      <c r="C9757">
        <v>185209</v>
      </c>
      <c r="D9757" t="str">
        <f>+VLOOKUP(C9757,Param!K:L,2,FALSE)</f>
        <v>JARDINS ET PAYSAGES DE FRANCE</v>
      </c>
      <c r="E9757">
        <v>2160304936</v>
      </c>
      <c r="F9757" t="s">
        <v>8266</v>
      </c>
      <c r="G9757" t="s">
        <v>29</v>
      </c>
      <c r="H9757" s="5">
        <v>2714.57</v>
      </c>
      <c r="I9757" s="5">
        <v>2714.5709999999999</v>
      </c>
      <c r="J9757" s="5">
        <v>-9.9999999974897903E-4</v>
      </c>
      <c r="K9757" s="5">
        <v>2714.57</v>
      </c>
      <c r="L9757" s="5">
        <v>0</v>
      </c>
      <c r="M9757" t="str">
        <f>IF(ISERROR(VLOOKUP(A9757,'[1]Ecart validé'!$A:$A,1,FALSE)),Z9757,"Ecart Validé")</f>
        <v>valid</v>
      </c>
      <c r="R9757" t="s">
        <v>30</v>
      </c>
      <c r="X9757"/>
      <c r="Y9757"/>
      <c r="Z9757" t="s">
        <v>31</v>
      </c>
    </row>
    <row r="9758" spans="1:26" x14ac:dyDescent="0.3">
      <c r="A9758" t="s">
        <v>12383</v>
      </c>
      <c r="B9758" t="s">
        <v>3157</v>
      </c>
      <c r="C9758">
        <v>47735</v>
      </c>
      <c r="D9758" t="str">
        <f>+VLOOKUP(C9758,Param!K:L,2,FALSE)</f>
        <v>AGENCE TERRONES ARCHITECTES INGENIEURS ASSOCIES</v>
      </c>
      <c r="E9758">
        <v>2160724717</v>
      </c>
      <c r="F9758" t="s">
        <v>8260</v>
      </c>
      <c r="G9758" t="s">
        <v>29</v>
      </c>
      <c r="H9758" s="5">
        <v>552.78</v>
      </c>
      <c r="I9758" s="5">
        <v>552.78</v>
      </c>
      <c r="J9758" s="5">
        <v>0</v>
      </c>
      <c r="K9758" s="5">
        <v>552.78</v>
      </c>
      <c r="L9758" s="5">
        <v>0</v>
      </c>
      <c r="M9758" t="str">
        <f>IF(ISERROR(VLOOKUP(A9758,'[1]Ecart validé'!$A:$A,1,FALSE)),Z9758,"Ecart Validé")</f>
        <v>valid</v>
      </c>
      <c r="R9758" t="s">
        <v>30</v>
      </c>
      <c r="X9758"/>
      <c r="Y9758"/>
      <c r="Z9758" t="s">
        <v>31</v>
      </c>
    </row>
    <row r="9759" spans="1:26" x14ac:dyDescent="0.3">
      <c r="A9759" t="s">
        <v>12384</v>
      </c>
      <c r="B9759" t="s">
        <v>3157</v>
      </c>
      <c r="C9759">
        <v>47735</v>
      </c>
      <c r="D9759" t="str">
        <f>+VLOOKUP(C9759,Param!K:L,2,FALSE)</f>
        <v>AGENCE TERRONES ARCHITECTES INGENIEURS ASSOCIES</v>
      </c>
      <c r="E9759">
        <v>2160724717</v>
      </c>
      <c r="F9759" t="s">
        <v>8262</v>
      </c>
      <c r="G9759" t="s">
        <v>29</v>
      </c>
      <c r="H9759" s="5">
        <v>552.78</v>
      </c>
      <c r="I9759" s="5">
        <v>552.78</v>
      </c>
      <c r="J9759" s="5">
        <v>0</v>
      </c>
      <c r="K9759" s="5">
        <v>552.78</v>
      </c>
      <c r="L9759" s="5">
        <v>0</v>
      </c>
      <c r="M9759" t="str">
        <f>IF(ISERROR(VLOOKUP(A9759,'[1]Ecart validé'!$A:$A,1,FALSE)),Z9759,"Ecart Validé")</f>
        <v>valid</v>
      </c>
      <c r="R9759" t="s">
        <v>30</v>
      </c>
      <c r="X9759"/>
      <c r="Y9759"/>
      <c r="Z9759" t="s">
        <v>31</v>
      </c>
    </row>
    <row r="9760" spans="1:26" x14ac:dyDescent="0.3">
      <c r="A9760" t="s">
        <v>12385</v>
      </c>
      <c r="B9760" t="s">
        <v>3157</v>
      </c>
      <c r="C9760">
        <v>47735</v>
      </c>
      <c r="D9760" t="str">
        <f>+VLOOKUP(C9760,Param!K:L,2,FALSE)</f>
        <v>AGENCE TERRONES ARCHITECTES INGENIEURS ASSOCIES</v>
      </c>
      <c r="E9760">
        <v>2160724717</v>
      </c>
      <c r="F9760" t="s">
        <v>8264</v>
      </c>
      <c r="G9760" t="s">
        <v>29</v>
      </c>
      <c r="H9760" s="5">
        <v>552.78</v>
      </c>
      <c r="I9760" s="5">
        <v>552.78</v>
      </c>
      <c r="J9760" s="5">
        <v>0</v>
      </c>
      <c r="K9760" s="5">
        <v>552.78</v>
      </c>
      <c r="L9760" s="5">
        <v>0</v>
      </c>
      <c r="M9760" t="str">
        <f>IF(ISERROR(VLOOKUP(A9760,'[1]Ecart validé'!$A:$A,1,FALSE)),Z9760,"Ecart Validé")</f>
        <v>valid</v>
      </c>
      <c r="R9760" t="s">
        <v>30</v>
      </c>
      <c r="X9760"/>
      <c r="Y9760"/>
      <c r="Z9760" t="s">
        <v>31</v>
      </c>
    </row>
    <row r="9761" spans="1:26" x14ac:dyDescent="0.3">
      <c r="A9761" t="s">
        <v>12386</v>
      </c>
      <c r="B9761" t="s">
        <v>3157</v>
      </c>
      <c r="C9761">
        <v>47735</v>
      </c>
      <c r="D9761" t="str">
        <f>+VLOOKUP(C9761,Param!K:L,2,FALSE)</f>
        <v>AGENCE TERRONES ARCHITECTES INGENIEURS ASSOCIES</v>
      </c>
      <c r="E9761">
        <v>2160724717</v>
      </c>
      <c r="F9761" t="s">
        <v>8266</v>
      </c>
      <c r="G9761" t="s">
        <v>29</v>
      </c>
      <c r="H9761" s="5">
        <v>552.92999999999995</v>
      </c>
      <c r="I9761" s="5">
        <v>552.92999999999995</v>
      </c>
      <c r="J9761" s="5">
        <v>0</v>
      </c>
      <c r="K9761" s="5">
        <v>552.92999999999995</v>
      </c>
      <c r="L9761" s="5">
        <v>0</v>
      </c>
      <c r="M9761" t="str">
        <f>IF(ISERROR(VLOOKUP(A9761,'[1]Ecart validé'!$A:$A,1,FALSE)),Z9761,"Ecart Validé")</f>
        <v>valid</v>
      </c>
      <c r="R9761" t="s">
        <v>30</v>
      </c>
      <c r="X9761"/>
      <c r="Y9761"/>
      <c r="Z9761" t="s">
        <v>31</v>
      </c>
    </row>
    <row r="9762" spans="1:26" x14ac:dyDescent="0.3">
      <c r="A9762" t="s">
        <v>12387</v>
      </c>
      <c r="B9762" t="s">
        <v>3157</v>
      </c>
      <c r="C9762">
        <v>211316</v>
      </c>
      <c r="D9762" t="str">
        <f>+VLOOKUP(C9762,Param!K:L,2,FALSE)</f>
        <v>GOOD EPICES</v>
      </c>
      <c r="E9762">
        <v>120406831</v>
      </c>
      <c r="F9762" t="s">
        <v>8617</v>
      </c>
      <c r="G9762" t="s">
        <v>29</v>
      </c>
      <c r="H9762" s="5">
        <v>2839.38</v>
      </c>
      <c r="I9762" s="5">
        <v>2839.38</v>
      </c>
      <c r="J9762" s="5">
        <v>0</v>
      </c>
      <c r="K9762" s="5">
        <v>2839.38</v>
      </c>
      <c r="L9762" s="5">
        <v>0</v>
      </c>
      <c r="M9762" t="str">
        <f>IF(ISERROR(VLOOKUP(A9762,'[1]Ecart validé'!$A:$A,1,FALSE)),Z9762,"Ecart Validé")</f>
        <v>valid</v>
      </c>
      <c r="R9762" t="s">
        <v>30</v>
      </c>
      <c r="X9762"/>
      <c r="Y9762"/>
      <c r="Z9762" t="s">
        <v>31</v>
      </c>
    </row>
    <row r="9763" spans="1:26" x14ac:dyDescent="0.3">
      <c r="A9763" t="s">
        <v>12388</v>
      </c>
      <c r="B9763" t="s">
        <v>3157</v>
      </c>
      <c r="C9763">
        <v>211316</v>
      </c>
      <c r="D9763" t="str">
        <f>+VLOOKUP(C9763,Param!K:L,2,FALSE)</f>
        <v>GOOD EPICES</v>
      </c>
      <c r="E9763">
        <v>120406831</v>
      </c>
      <c r="F9763" t="s">
        <v>8260</v>
      </c>
      <c r="G9763" t="s">
        <v>29</v>
      </c>
      <c r="H9763" s="5">
        <v>434.84</v>
      </c>
      <c r="I9763" s="5">
        <v>434.8374</v>
      </c>
      <c r="J9763" s="5">
        <v>2.5999999999726199E-3</v>
      </c>
      <c r="K9763" s="5">
        <v>434.84</v>
      </c>
      <c r="L9763" s="5">
        <v>0</v>
      </c>
      <c r="M9763" t="str">
        <f>IF(ISERROR(VLOOKUP(A9763,'[1]Ecart validé'!$A:$A,1,FALSE)),Z9763,"Ecart Validé")</f>
        <v>valid</v>
      </c>
      <c r="R9763" t="s">
        <v>30</v>
      </c>
      <c r="X9763"/>
      <c r="Y9763"/>
      <c r="Z9763" t="s">
        <v>31</v>
      </c>
    </row>
    <row r="9764" spans="1:26" x14ac:dyDescent="0.3">
      <c r="A9764" t="s">
        <v>12389</v>
      </c>
      <c r="B9764" t="s">
        <v>3157</v>
      </c>
      <c r="C9764">
        <v>211316</v>
      </c>
      <c r="D9764" t="str">
        <f>+VLOOKUP(C9764,Param!K:L,2,FALSE)</f>
        <v>GOOD EPICES</v>
      </c>
      <c r="E9764">
        <v>120406831</v>
      </c>
      <c r="F9764" t="s">
        <v>8262</v>
      </c>
      <c r="G9764" t="s">
        <v>29</v>
      </c>
      <c r="H9764" s="5">
        <v>963.19</v>
      </c>
      <c r="I9764" s="5">
        <v>963.18600000000004</v>
      </c>
      <c r="J9764" s="5">
        <v>4.0000000000190898E-3</v>
      </c>
      <c r="K9764" s="5">
        <v>963.19</v>
      </c>
      <c r="L9764" s="5">
        <v>0</v>
      </c>
      <c r="M9764" t="str">
        <f>IF(ISERROR(VLOOKUP(A9764,'[1]Ecart validé'!$A:$A,1,FALSE)),Z9764,"Ecart Validé")</f>
        <v>valid</v>
      </c>
      <c r="R9764" t="s">
        <v>30</v>
      </c>
      <c r="X9764"/>
      <c r="Y9764"/>
      <c r="Z9764" t="s">
        <v>31</v>
      </c>
    </row>
    <row r="9765" spans="1:26" x14ac:dyDescent="0.3">
      <c r="A9765" t="s">
        <v>12390</v>
      </c>
      <c r="B9765" t="s">
        <v>3157</v>
      </c>
      <c r="C9765">
        <v>211316</v>
      </c>
      <c r="D9765" t="str">
        <f>+VLOOKUP(C9765,Param!K:L,2,FALSE)</f>
        <v>GOOD EPICES</v>
      </c>
      <c r="E9765">
        <v>120406831</v>
      </c>
      <c r="F9765" t="s">
        <v>8264</v>
      </c>
      <c r="G9765" t="s">
        <v>29</v>
      </c>
      <c r="H9765" s="5">
        <v>2448.29</v>
      </c>
      <c r="I9765" s="5">
        <v>2448.2928000000002</v>
      </c>
      <c r="J9765" s="5">
        <v>-2.8000000002066298E-3</v>
      </c>
      <c r="K9765" s="5">
        <v>2448.29</v>
      </c>
      <c r="L9765" s="5">
        <v>0</v>
      </c>
      <c r="M9765" t="str">
        <f>IF(ISERROR(VLOOKUP(A9765,'[1]Ecart validé'!$A:$A,1,FALSE)),Z9765,"Ecart Validé")</f>
        <v>valid</v>
      </c>
      <c r="R9765" t="s">
        <v>30</v>
      </c>
      <c r="X9765"/>
      <c r="Y9765"/>
      <c r="Z9765" t="s">
        <v>31</v>
      </c>
    </row>
    <row r="9766" spans="1:26" x14ac:dyDescent="0.3">
      <c r="A9766" t="s">
        <v>12391</v>
      </c>
      <c r="B9766" t="s">
        <v>3157</v>
      </c>
      <c r="C9766">
        <v>211316</v>
      </c>
      <c r="D9766" t="str">
        <f>+VLOOKUP(C9766,Param!K:L,2,FALSE)</f>
        <v>GOOD EPICES</v>
      </c>
      <c r="E9766">
        <v>120406831</v>
      </c>
      <c r="F9766" t="s">
        <v>8266</v>
      </c>
      <c r="G9766" t="s">
        <v>29</v>
      </c>
      <c r="H9766" s="5">
        <v>2208.87</v>
      </c>
      <c r="I9766" s="5">
        <v>2208.8742000000002</v>
      </c>
      <c r="J9766" s="5">
        <v>-4.2000000003099497E-3</v>
      </c>
      <c r="K9766" s="5">
        <v>2208.87</v>
      </c>
      <c r="L9766" s="5">
        <v>0</v>
      </c>
      <c r="M9766" t="str">
        <f>IF(ISERROR(VLOOKUP(A9766,'[1]Ecart validé'!$A:$A,1,FALSE)),Z9766,"Ecart Validé")</f>
        <v>valid</v>
      </c>
      <c r="R9766" t="s">
        <v>30</v>
      </c>
      <c r="X9766"/>
      <c r="Y9766"/>
      <c r="Z9766" t="s">
        <v>31</v>
      </c>
    </row>
    <row r="9767" spans="1:26" x14ac:dyDescent="0.3">
      <c r="A9767" t="s">
        <v>12392</v>
      </c>
      <c r="B9767" t="s">
        <v>3157</v>
      </c>
      <c r="C9767">
        <v>345175</v>
      </c>
      <c r="D9767" t="str">
        <f>+VLOOKUP(C9767,Param!K:L,2,FALSE)</f>
        <v>MADURUIN</v>
      </c>
      <c r="E9767">
        <v>2191706367</v>
      </c>
      <c r="F9767" t="s">
        <v>8617</v>
      </c>
      <c r="G9767" t="s">
        <v>29</v>
      </c>
      <c r="H9767" s="5">
        <v>1019.52</v>
      </c>
      <c r="I9767" s="5">
        <v>1019.5185</v>
      </c>
      <c r="J9767" s="5">
        <v>1.4999999999645199E-3</v>
      </c>
      <c r="K9767" s="5">
        <v>1019.52</v>
      </c>
      <c r="L9767" s="5">
        <v>0</v>
      </c>
      <c r="M9767" t="str">
        <f>IF(ISERROR(VLOOKUP(A9767,'[1]Ecart validé'!$A:$A,1,FALSE)),Z9767,"Ecart Validé")</f>
        <v>valid</v>
      </c>
      <c r="R9767" t="s">
        <v>30</v>
      </c>
      <c r="X9767"/>
      <c r="Y9767"/>
      <c r="Z9767" t="s">
        <v>31</v>
      </c>
    </row>
    <row r="9768" spans="1:26" x14ac:dyDescent="0.3">
      <c r="A9768" t="s">
        <v>12393</v>
      </c>
      <c r="B9768" t="s">
        <v>3157</v>
      </c>
      <c r="C9768">
        <v>345175</v>
      </c>
      <c r="D9768" t="str">
        <f>+VLOOKUP(C9768,Param!K:L,2,FALSE)</f>
        <v>MADURUIN</v>
      </c>
      <c r="E9768">
        <v>2191706367</v>
      </c>
      <c r="F9768" t="s">
        <v>8260</v>
      </c>
      <c r="G9768" t="s">
        <v>29</v>
      </c>
      <c r="H9768" s="5">
        <v>295.95</v>
      </c>
      <c r="I9768" s="5">
        <v>295.95</v>
      </c>
      <c r="J9768" s="5">
        <v>0</v>
      </c>
      <c r="K9768" s="5">
        <v>295.95</v>
      </c>
      <c r="L9768" s="5">
        <v>0</v>
      </c>
      <c r="M9768" t="str">
        <f>IF(ISERROR(VLOOKUP(A9768,'[1]Ecart validé'!$A:$A,1,FALSE)),Z9768,"Ecart Validé")</f>
        <v>valid</v>
      </c>
      <c r="R9768" t="s">
        <v>30</v>
      </c>
      <c r="X9768"/>
      <c r="Y9768"/>
      <c r="Z9768" t="s">
        <v>31</v>
      </c>
    </row>
    <row r="9769" spans="1:26" x14ac:dyDescent="0.3">
      <c r="A9769" t="s">
        <v>12394</v>
      </c>
      <c r="B9769" t="s">
        <v>3157</v>
      </c>
      <c r="C9769">
        <v>345175</v>
      </c>
      <c r="D9769" t="str">
        <f>+VLOOKUP(C9769,Param!K:L,2,FALSE)</f>
        <v>MADURUIN</v>
      </c>
      <c r="E9769">
        <v>2191706367</v>
      </c>
      <c r="F9769" t="s">
        <v>8262</v>
      </c>
      <c r="G9769" t="s">
        <v>29</v>
      </c>
      <c r="H9769" s="5">
        <v>382.04</v>
      </c>
      <c r="I9769" s="5">
        <v>382.03800000000001</v>
      </c>
      <c r="J9769" s="5">
        <v>2.0000000000095402E-3</v>
      </c>
      <c r="K9769" s="5">
        <v>382.04</v>
      </c>
      <c r="L9769" s="5">
        <v>0</v>
      </c>
      <c r="M9769" t="str">
        <f>IF(ISERROR(VLOOKUP(A9769,'[1]Ecart validé'!$A:$A,1,FALSE)),Z9769,"Ecart Validé")</f>
        <v>valid</v>
      </c>
      <c r="R9769" t="s">
        <v>30</v>
      </c>
      <c r="X9769"/>
      <c r="Y9769"/>
      <c r="Z9769" t="s">
        <v>31</v>
      </c>
    </row>
    <row r="9770" spans="1:26" x14ac:dyDescent="0.3">
      <c r="A9770" t="s">
        <v>12395</v>
      </c>
      <c r="B9770" t="s">
        <v>3157</v>
      </c>
      <c r="C9770">
        <v>345175</v>
      </c>
      <c r="D9770" t="str">
        <f>+VLOOKUP(C9770,Param!K:L,2,FALSE)</f>
        <v>MADURUIN</v>
      </c>
      <c r="E9770">
        <v>2191706367</v>
      </c>
      <c r="F9770" t="s">
        <v>8264</v>
      </c>
      <c r="G9770" t="s">
        <v>29</v>
      </c>
      <c r="H9770" s="5">
        <v>457.09</v>
      </c>
      <c r="I9770" s="5">
        <v>457.09050000000002</v>
      </c>
      <c r="J9770" s="5">
        <v>-5.0000000004501999E-4</v>
      </c>
      <c r="K9770" s="5">
        <v>457.09</v>
      </c>
      <c r="L9770" s="5">
        <v>0</v>
      </c>
      <c r="M9770" t="str">
        <f>IF(ISERROR(VLOOKUP(A9770,'[1]Ecart validé'!$A:$A,1,FALSE)),Z9770,"Ecart Validé")</f>
        <v>valid</v>
      </c>
      <c r="R9770" t="s">
        <v>30</v>
      </c>
      <c r="X9770"/>
      <c r="Y9770"/>
      <c r="Z9770" t="s">
        <v>31</v>
      </c>
    </row>
    <row r="9771" spans="1:26" x14ac:dyDescent="0.3">
      <c r="A9771" t="s">
        <v>12396</v>
      </c>
      <c r="B9771" t="s">
        <v>3157</v>
      </c>
      <c r="C9771">
        <v>345175</v>
      </c>
      <c r="D9771" t="str">
        <f>+VLOOKUP(C9771,Param!K:L,2,FALSE)</f>
        <v>MADURUIN</v>
      </c>
      <c r="E9771">
        <v>2191706367</v>
      </c>
      <c r="F9771" t="s">
        <v>8266</v>
      </c>
      <c r="G9771" t="s">
        <v>29</v>
      </c>
      <c r="H9771" s="5">
        <v>410.66</v>
      </c>
      <c r="I9771" s="5">
        <v>410.65499999999997</v>
      </c>
      <c r="J9771" s="5">
        <v>5.0000000000522899E-3</v>
      </c>
      <c r="K9771" s="5">
        <v>410.66</v>
      </c>
      <c r="L9771" s="5">
        <v>0</v>
      </c>
      <c r="M9771" t="str">
        <f>IF(ISERROR(VLOOKUP(A9771,'[1]Ecart validé'!$A:$A,1,FALSE)),Z9771,"Ecart Validé")</f>
        <v>valid</v>
      </c>
      <c r="R9771" t="s">
        <v>30</v>
      </c>
      <c r="X9771"/>
      <c r="Y9771"/>
      <c r="Z9771" t="s">
        <v>31</v>
      </c>
    </row>
    <row r="9772" spans="1:26" x14ac:dyDescent="0.3">
      <c r="A9772" t="s">
        <v>12397</v>
      </c>
      <c r="B9772" t="s">
        <v>3157</v>
      </c>
      <c r="C9772">
        <v>44070</v>
      </c>
      <c r="D9772" t="str">
        <f>+VLOOKUP(C9772,Param!K:L,2,FALSE)</f>
        <v>M.B.I</v>
      </c>
      <c r="E9772">
        <v>220816804</v>
      </c>
      <c r="F9772" t="s">
        <v>8260</v>
      </c>
      <c r="G9772" t="s">
        <v>29</v>
      </c>
      <c r="H9772" s="5">
        <v>588.35</v>
      </c>
      <c r="I9772" s="5">
        <v>588.35159999999996</v>
      </c>
      <c r="J9772" s="5">
        <v>-1.5999999999394201E-3</v>
      </c>
      <c r="K9772" s="5">
        <v>588.35</v>
      </c>
      <c r="L9772" s="5">
        <v>0</v>
      </c>
      <c r="M9772" t="str">
        <f>IF(ISERROR(VLOOKUP(A9772,'[1]Ecart validé'!$A:$A,1,FALSE)),Z9772,"Ecart Validé")</f>
        <v>valid</v>
      </c>
      <c r="R9772" t="s">
        <v>30</v>
      </c>
      <c r="X9772"/>
      <c r="Y9772"/>
      <c r="Z9772" t="s">
        <v>31</v>
      </c>
    </row>
    <row r="9773" spans="1:26" x14ac:dyDescent="0.3">
      <c r="A9773" t="s">
        <v>12398</v>
      </c>
      <c r="B9773" t="s">
        <v>3157</v>
      </c>
      <c r="C9773">
        <v>44070</v>
      </c>
      <c r="D9773" t="str">
        <f>+VLOOKUP(C9773,Param!K:L,2,FALSE)</f>
        <v>M.B.I</v>
      </c>
      <c r="E9773">
        <v>220816804</v>
      </c>
      <c r="F9773" t="s">
        <v>8262</v>
      </c>
      <c r="G9773" t="s">
        <v>29</v>
      </c>
      <c r="H9773" s="5">
        <v>2218.56</v>
      </c>
      <c r="I9773" s="5">
        <v>2218.56</v>
      </c>
      <c r="J9773" s="5">
        <v>0</v>
      </c>
      <c r="K9773" s="5">
        <v>2218.56</v>
      </c>
      <c r="L9773" s="5">
        <v>0</v>
      </c>
      <c r="M9773" t="str">
        <f>IF(ISERROR(VLOOKUP(A9773,'[1]Ecart validé'!$A:$A,1,FALSE)),Z9773,"Ecart Validé")</f>
        <v>valid</v>
      </c>
      <c r="R9773" t="s">
        <v>30</v>
      </c>
      <c r="X9773"/>
      <c r="Y9773"/>
      <c r="Z9773" t="s">
        <v>31</v>
      </c>
    </row>
    <row r="9774" spans="1:26" x14ac:dyDescent="0.3">
      <c r="A9774" t="s">
        <v>12399</v>
      </c>
      <c r="B9774" t="s">
        <v>3157</v>
      </c>
      <c r="C9774">
        <v>44070</v>
      </c>
      <c r="D9774" t="str">
        <f>+VLOOKUP(C9774,Param!K:L,2,FALSE)</f>
        <v>M.B.I</v>
      </c>
      <c r="E9774">
        <v>220816804</v>
      </c>
      <c r="F9774" t="s">
        <v>8264</v>
      </c>
      <c r="G9774" t="s">
        <v>29</v>
      </c>
      <c r="H9774" s="5">
        <v>1855.65</v>
      </c>
      <c r="I9774" s="5">
        <v>1855.6485</v>
      </c>
      <c r="J9774" s="5">
        <v>1.50000000007821E-3</v>
      </c>
      <c r="K9774" s="5">
        <v>1855.65</v>
      </c>
      <c r="L9774" s="5">
        <v>0</v>
      </c>
      <c r="M9774" t="str">
        <f>IF(ISERROR(VLOOKUP(A9774,'[1]Ecart validé'!$A:$A,1,FALSE)),Z9774,"Ecart Validé")</f>
        <v>valid</v>
      </c>
      <c r="R9774" t="s">
        <v>30</v>
      </c>
      <c r="X9774"/>
      <c r="Y9774"/>
      <c r="Z9774" t="s">
        <v>31</v>
      </c>
    </row>
    <row r="9775" spans="1:26" x14ac:dyDescent="0.3">
      <c r="A9775" t="s">
        <v>12400</v>
      </c>
      <c r="B9775" t="s">
        <v>3157</v>
      </c>
      <c r="C9775">
        <v>44070</v>
      </c>
      <c r="D9775" t="str">
        <f>+VLOOKUP(C9775,Param!K:L,2,FALSE)</f>
        <v>M.B.I</v>
      </c>
      <c r="E9775">
        <v>220816804</v>
      </c>
      <c r="F9775" t="s">
        <v>8266</v>
      </c>
      <c r="G9775" t="s">
        <v>29</v>
      </c>
      <c r="H9775" s="5">
        <v>1949.73</v>
      </c>
      <c r="I9775" s="5">
        <v>1949.73</v>
      </c>
      <c r="J9775" s="5">
        <v>0</v>
      </c>
      <c r="K9775" s="5">
        <v>1949.73</v>
      </c>
      <c r="L9775" s="5">
        <v>0</v>
      </c>
      <c r="M9775" t="str">
        <f>IF(ISERROR(VLOOKUP(A9775,'[1]Ecart validé'!$A:$A,1,FALSE)),Z9775,"Ecart Validé")</f>
        <v>valid</v>
      </c>
      <c r="R9775" t="s">
        <v>30</v>
      </c>
      <c r="X9775"/>
      <c r="Y9775"/>
      <c r="Z9775" t="s">
        <v>31</v>
      </c>
    </row>
    <row r="9776" spans="1:26" x14ac:dyDescent="0.3">
      <c r="A9776" t="s">
        <v>12401</v>
      </c>
      <c r="B9776" t="s">
        <v>3157</v>
      </c>
      <c r="C9776">
        <v>317017</v>
      </c>
      <c r="D9776" t="str">
        <f>+VLOOKUP(C9776,Param!K:L,2,FALSE)</f>
        <v>PALATINO</v>
      </c>
      <c r="E9776">
        <v>2203106780</v>
      </c>
      <c r="F9776" t="s">
        <v>8260</v>
      </c>
      <c r="G9776" t="s">
        <v>29</v>
      </c>
      <c r="H9776" s="5">
        <v>5913.76</v>
      </c>
      <c r="I9776" s="5">
        <v>5913.7550000000001</v>
      </c>
      <c r="J9776" s="5">
        <v>5.0000000001091298E-3</v>
      </c>
      <c r="K9776" s="5">
        <v>5913.76</v>
      </c>
      <c r="L9776" s="5">
        <v>0</v>
      </c>
      <c r="M9776" t="str">
        <f>IF(ISERROR(VLOOKUP(A9776,'[1]Ecart validé'!$A:$A,1,FALSE)),Z9776,"Ecart Validé")</f>
        <v>valid</v>
      </c>
      <c r="R9776" t="s">
        <v>30</v>
      </c>
      <c r="X9776"/>
      <c r="Y9776"/>
      <c r="Z9776" t="s">
        <v>31</v>
      </c>
    </row>
    <row r="9777" spans="1:26" x14ac:dyDescent="0.3">
      <c r="A9777" t="s">
        <v>12402</v>
      </c>
      <c r="B9777" t="s">
        <v>3157</v>
      </c>
      <c r="C9777">
        <v>317017</v>
      </c>
      <c r="D9777" t="str">
        <f>+VLOOKUP(C9777,Param!K:L,2,FALSE)</f>
        <v>PALATINO</v>
      </c>
      <c r="E9777">
        <v>2203106780</v>
      </c>
      <c r="F9777" t="s">
        <v>8262</v>
      </c>
      <c r="G9777" t="s">
        <v>29</v>
      </c>
      <c r="H9777" s="5">
        <v>4222.5</v>
      </c>
      <c r="I9777" s="5">
        <v>4222.5</v>
      </c>
      <c r="J9777" s="5">
        <v>0</v>
      </c>
      <c r="K9777" s="5">
        <v>4222.5</v>
      </c>
      <c r="L9777" s="5">
        <v>0</v>
      </c>
      <c r="M9777" t="str">
        <f>IF(ISERROR(VLOOKUP(A9777,'[1]Ecart validé'!$A:$A,1,FALSE)),Z9777,"Ecart Validé")</f>
        <v>valid</v>
      </c>
      <c r="R9777" t="s">
        <v>30</v>
      </c>
      <c r="X9777"/>
      <c r="Y9777"/>
      <c r="Z9777" t="s">
        <v>31</v>
      </c>
    </row>
    <row r="9778" spans="1:26" x14ac:dyDescent="0.3">
      <c r="A9778" t="s">
        <v>12403</v>
      </c>
      <c r="B9778" t="s">
        <v>3157</v>
      </c>
      <c r="C9778">
        <v>317017</v>
      </c>
      <c r="D9778" t="str">
        <f>+VLOOKUP(C9778,Param!K:L,2,FALSE)</f>
        <v>PALATINO</v>
      </c>
      <c r="E9778">
        <v>2203106780</v>
      </c>
      <c r="F9778" t="s">
        <v>8264</v>
      </c>
      <c r="G9778" t="s">
        <v>29</v>
      </c>
      <c r="H9778" s="5">
        <v>10502.41</v>
      </c>
      <c r="I9778" s="5">
        <v>10502.4115</v>
      </c>
      <c r="J9778" s="5">
        <v>-1.50000000030559E-3</v>
      </c>
      <c r="K9778" s="5">
        <v>10502.41</v>
      </c>
      <c r="L9778" s="5">
        <v>0</v>
      </c>
      <c r="M9778" t="str">
        <f>IF(ISERROR(VLOOKUP(A9778,'[1]Ecart validé'!$A:$A,1,FALSE)),Z9778,"Ecart Validé")</f>
        <v>valid</v>
      </c>
      <c r="R9778" t="s">
        <v>30</v>
      </c>
      <c r="X9778"/>
      <c r="Y9778"/>
      <c r="Z9778" t="s">
        <v>31</v>
      </c>
    </row>
    <row r="9779" spans="1:26" x14ac:dyDescent="0.3">
      <c r="A9779" t="s">
        <v>12404</v>
      </c>
      <c r="B9779" t="s">
        <v>3157</v>
      </c>
      <c r="C9779">
        <v>317017</v>
      </c>
      <c r="D9779" t="str">
        <f>+VLOOKUP(C9779,Param!K:L,2,FALSE)</f>
        <v>PALATINO</v>
      </c>
      <c r="E9779">
        <v>2203106780</v>
      </c>
      <c r="F9779" t="s">
        <v>8266</v>
      </c>
      <c r="G9779" t="s">
        <v>29</v>
      </c>
      <c r="H9779" s="5">
        <v>6983.8</v>
      </c>
      <c r="I9779" s="5">
        <v>6983.8</v>
      </c>
      <c r="J9779" s="5">
        <v>0</v>
      </c>
      <c r="K9779" s="5">
        <v>6983.8</v>
      </c>
      <c r="L9779" s="5">
        <v>0</v>
      </c>
      <c r="M9779" t="str">
        <f>IF(ISERROR(VLOOKUP(A9779,'[1]Ecart validé'!$A:$A,1,FALSE)),Z9779,"Ecart Validé")</f>
        <v>valid</v>
      </c>
      <c r="R9779" t="s">
        <v>30</v>
      </c>
      <c r="X9779"/>
      <c r="Y9779"/>
      <c r="Z9779" t="s">
        <v>31</v>
      </c>
    </row>
    <row r="9780" spans="1:26" x14ac:dyDescent="0.3">
      <c r="A9780" t="s">
        <v>12405</v>
      </c>
      <c r="B9780" t="s">
        <v>3157</v>
      </c>
      <c r="C9780">
        <v>317017</v>
      </c>
      <c r="D9780" t="str">
        <f>+VLOOKUP(C9780,Param!K:L,2,FALSE)</f>
        <v>PALATINO</v>
      </c>
      <c r="E9780" t="s">
        <v>5880</v>
      </c>
      <c r="F9780" t="s">
        <v>8617</v>
      </c>
      <c r="G9780" t="s">
        <v>29</v>
      </c>
      <c r="H9780" s="5">
        <v>-4487.4183999999996</v>
      </c>
      <c r="I9780" s="5">
        <v>-4487.4214000000002</v>
      </c>
      <c r="J9780" s="5">
        <v>3.00000000061118E-3</v>
      </c>
      <c r="K9780" s="5">
        <v>-4487.4183999999996</v>
      </c>
      <c r="L9780" s="5">
        <v>0</v>
      </c>
      <c r="M9780" t="str">
        <f>IF(ISERROR(VLOOKUP(A9780,'[1]Ecart validé'!$A:$A,1,FALSE)),Z9780,"Ecart Validé")</f>
        <v>valid</v>
      </c>
      <c r="R9780" t="s">
        <v>30</v>
      </c>
      <c r="X9780"/>
      <c r="Y9780"/>
      <c r="Z9780" t="s">
        <v>31</v>
      </c>
    </row>
    <row r="9781" spans="1:26" x14ac:dyDescent="0.3">
      <c r="A9781" t="s">
        <v>12406</v>
      </c>
      <c r="B9781" t="s">
        <v>3157</v>
      </c>
      <c r="C9781">
        <v>254171</v>
      </c>
      <c r="D9781" t="str">
        <f>+VLOOKUP(C9781,Param!K:L,2,FALSE)</f>
        <v>EUROPE NET II</v>
      </c>
      <c r="E9781">
        <v>2202806729</v>
      </c>
      <c r="F9781" t="s">
        <v>8260</v>
      </c>
      <c r="G9781" t="s">
        <v>29</v>
      </c>
      <c r="H9781" s="5">
        <v>655.87</v>
      </c>
      <c r="I9781" s="5">
        <v>655.86969999999997</v>
      </c>
      <c r="J9781" s="5">
        <v>3.0000000003838003E-4</v>
      </c>
      <c r="K9781" s="5">
        <v>655.87</v>
      </c>
      <c r="L9781" s="5">
        <v>0</v>
      </c>
      <c r="M9781" t="str">
        <f>IF(ISERROR(VLOOKUP(A9781,'[1]Ecart validé'!$A:$A,1,FALSE)),Z9781,"Ecart Validé")</f>
        <v>valid</v>
      </c>
      <c r="R9781" t="s">
        <v>30</v>
      </c>
      <c r="X9781"/>
      <c r="Y9781"/>
      <c r="Z9781" t="s">
        <v>31</v>
      </c>
    </row>
    <row r="9782" spans="1:26" x14ac:dyDescent="0.3">
      <c r="A9782" t="s">
        <v>12407</v>
      </c>
      <c r="B9782" t="s">
        <v>3157</v>
      </c>
      <c r="C9782">
        <v>254171</v>
      </c>
      <c r="D9782" t="str">
        <f>+VLOOKUP(C9782,Param!K:L,2,FALSE)</f>
        <v>EUROPE NET II</v>
      </c>
      <c r="E9782">
        <v>2202806729</v>
      </c>
      <c r="F9782" t="s">
        <v>8262</v>
      </c>
      <c r="G9782" t="s">
        <v>29</v>
      </c>
      <c r="H9782" s="5">
        <v>3357.84</v>
      </c>
      <c r="I9782" s="5">
        <v>3357.8443000000002</v>
      </c>
      <c r="J9782" s="5">
        <v>-4.3000000000574801E-3</v>
      </c>
      <c r="K9782" s="5">
        <v>3357.84</v>
      </c>
      <c r="L9782" s="5">
        <v>0</v>
      </c>
      <c r="M9782" t="str">
        <f>IF(ISERROR(VLOOKUP(A9782,'[1]Ecart validé'!$A:$A,1,FALSE)),Z9782,"Ecart Validé")</f>
        <v>valid</v>
      </c>
      <c r="R9782" t="s">
        <v>30</v>
      </c>
      <c r="X9782"/>
      <c r="Y9782"/>
      <c r="Z9782" t="s">
        <v>31</v>
      </c>
    </row>
    <row r="9783" spans="1:26" x14ac:dyDescent="0.3">
      <c r="A9783" t="s">
        <v>12408</v>
      </c>
      <c r="B9783" t="s">
        <v>3157</v>
      </c>
      <c r="C9783">
        <v>254171</v>
      </c>
      <c r="D9783" t="str">
        <f>+VLOOKUP(C9783,Param!K:L,2,FALSE)</f>
        <v>EUROPE NET II</v>
      </c>
      <c r="E9783">
        <v>2202806729</v>
      </c>
      <c r="F9783" t="s">
        <v>8264</v>
      </c>
      <c r="G9783" t="s">
        <v>29</v>
      </c>
      <c r="H9783" s="5">
        <v>18826.5</v>
      </c>
      <c r="I9783" s="5">
        <v>18826.497100000001</v>
      </c>
      <c r="J9783" s="5">
        <v>2.8999999994994102E-3</v>
      </c>
      <c r="K9783" s="5">
        <v>18826.5</v>
      </c>
      <c r="L9783" s="5">
        <v>0</v>
      </c>
      <c r="M9783" t="str">
        <f>IF(ISERROR(VLOOKUP(A9783,'[1]Ecart validé'!$A:$A,1,FALSE)),Z9783,"Ecart Validé")</f>
        <v>valid</v>
      </c>
      <c r="R9783" t="s">
        <v>30</v>
      </c>
      <c r="X9783"/>
      <c r="Y9783"/>
      <c r="Z9783" t="s">
        <v>31</v>
      </c>
    </row>
    <row r="9784" spans="1:26" x14ac:dyDescent="0.3">
      <c r="A9784" t="s">
        <v>12409</v>
      </c>
      <c r="B9784" t="s">
        <v>3157</v>
      </c>
      <c r="C9784">
        <v>254171</v>
      </c>
      <c r="D9784" t="str">
        <f>+VLOOKUP(C9784,Param!K:L,2,FALSE)</f>
        <v>EUROPE NET II</v>
      </c>
      <c r="E9784">
        <v>2202806729</v>
      </c>
      <c r="F9784" t="s">
        <v>8266</v>
      </c>
      <c r="G9784" t="s">
        <v>29</v>
      </c>
      <c r="H9784" s="5">
        <v>12463.03</v>
      </c>
      <c r="I9784" s="5">
        <v>12463.025299999999</v>
      </c>
      <c r="J9784" s="5">
        <v>4.7000000013213104E-3</v>
      </c>
      <c r="K9784" s="5">
        <v>12463.03</v>
      </c>
      <c r="L9784" s="5">
        <v>0</v>
      </c>
      <c r="M9784" t="str">
        <f>IF(ISERROR(VLOOKUP(A9784,'[1]Ecart validé'!$A:$A,1,FALSE)),Z9784,"Ecart Validé")</f>
        <v>valid</v>
      </c>
      <c r="R9784" t="s">
        <v>30</v>
      </c>
      <c r="X9784"/>
      <c r="Y9784"/>
      <c r="Z9784" t="s">
        <v>31</v>
      </c>
    </row>
    <row r="9785" spans="1:26" x14ac:dyDescent="0.3">
      <c r="A9785" t="s">
        <v>12410</v>
      </c>
      <c r="B9785" t="s">
        <v>3157</v>
      </c>
      <c r="C9785">
        <v>105634</v>
      </c>
      <c r="D9785" t="str">
        <f>+VLOOKUP(C9785,Param!K:L,2,FALSE)</f>
        <v>DINOVIA</v>
      </c>
      <c r="E9785">
        <v>2203106781</v>
      </c>
      <c r="F9785" t="s">
        <v>8260</v>
      </c>
      <c r="G9785" t="s">
        <v>29</v>
      </c>
      <c r="H9785" s="5">
        <v>4.0999999999999996</v>
      </c>
      <c r="I9785" s="5">
        <v>4.0999999999999996</v>
      </c>
      <c r="J9785" s="5">
        <v>0</v>
      </c>
      <c r="K9785" s="5">
        <v>4.0999999999999996</v>
      </c>
      <c r="L9785" s="5">
        <v>0</v>
      </c>
      <c r="M9785" t="str">
        <f>IF(ISERROR(VLOOKUP(A9785,'[1]Ecart validé'!$A:$A,1,FALSE)),Z9785,"Ecart Validé")</f>
        <v>valid</v>
      </c>
      <c r="R9785" t="s">
        <v>30</v>
      </c>
      <c r="X9785"/>
      <c r="Y9785"/>
      <c r="Z9785" t="s">
        <v>31</v>
      </c>
    </row>
    <row r="9786" spans="1:26" x14ac:dyDescent="0.3">
      <c r="A9786" t="s">
        <v>12411</v>
      </c>
      <c r="B9786" t="s">
        <v>3157</v>
      </c>
      <c r="C9786">
        <v>105634</v>
      </c>
      <c r="D9786" t="str">
        <f>+VLOOKUP(C9786,Param!K:L,2,FALSE)</f>
        <v>DINOVIA</v>
      </c>
      <c r="E9786">
        <v>2203106781</v>
      </c>
      <c r="F9786" t="s">
        <v>8262</v>
      </c>
      <c r="G9786" t="s">
        <v>29</v>
      </c>
      <c r="H9786" s="5">
        <v>26.93</v>
      </c>
      <c r="I9786" s="5">
        <v>26.93</v>
      </c>
      <c r="J9786" s="5">
        <v>0</v>
      </c>
      <c r="K9786" s="5">
        <v>26.93</v>
      </c>
      <c r="L9786" s="5">
        <v>0</v>
      </c>
      <c r="M9786" t="str">
        <f>IF(ISERROR(VLOOKUP(A9786,'[1]Ecart validé'!$A:$A,1,FALSE)),Z9786,"Ecart Validé")</f>
        <v>valid</v>
      </c>
      <c r="R9786" t="s">
        <v>30</v>
      </c>
      <c r="X9786"/>
      <c r="Y9786"/>
      <c r="Z9786" t="s">
        <v>31</v>
      </c>
    </row>
    <row r="9787" spans="1:26" x14ac:dyDescent="0.3">
      <c r="A9787" t="s">
        <v>12412</v>
      </c>
      <c r="B9787" t="s">
        <v>3157</v>
      </c>
      <c r="C9787">
        <v>105634</v>
      </c>
      <c r="D9787" t="str">
        <f>+VLOOKUP(C9787,Param!K:L,2,FALSE)</f>
        <v>DINOVIA</v>
      </c>
      <c r="E9787">
        <v>2203106781</v>
      </c>
      <c r="F9787" t="s">
        <v>8264</v>
      </c>
      <c r="G9787" t="s">
        <v>29</v>
      </c>
      <c r="H9787" s="5">
        <v>49.02</v>
      </c>
      <c r="I9787" s="5">
        <v>49.018000000000001</v>
      </c>
      <c r="J9787" s="5">
        <v>2.0000000000024399E-3</v>
      </c>
      <c r="K9787" s="5">
        <v>49.02</v>
      </c>
      <c r="L9787" s="5">
        <v>0</v>
      </c>
      <c r="M9787" t="str">
        <f>IF(ISERROR(VLOOKUP(A9787,'[1]Ecart validé'!$A:$A,1,FALSE)),Z9787,"Ecart Validé")</f>
        <v>valid</v>
      </c>
      <c r="R9787" t="s">
        <v>30</v>
      </c>
      <c r="X9787"/>
      <c r="Y9787"/>
      <c r="Z9787" t="s">
        <v>31</v>
      </c>
    </row>
    <row r="9788" spans="1:26" x14ac:dyDescent="0.3">
      <c r="A9788" t="s">
        <v>12413</v>
      </c>
      <c r="B9788" t="s">
        <v>3157</v>
      </c>
      <c r="C9788">
        <v>105634</v>
      </c>
      <c r="D9788" t="str">
        <f>+VLOOKUP(C9788,Param!K:L,2,FALSE)</f>
        <v>DINOVIA</v>
      </c>
      <c r="E9788">
        <v>2203106781</v>
      </c>
      <c r="F9788" t="s">
        <v>8266</v>
      </c>
      <c r="G9788" t="s">
        <v>29</v>
      </c>
      <c r="H9788" s="5">
        <v>37.33</v>
      </c>
      <c r="I9788" s="5">
        <v>37.332500000000003</v>
      </c>
      <c r="J9788" s="5">
        <v>-2.50000000000483E-3</v>
      </c>
      <c r="K9788" s="5">
        <v>37.33</v>
      </c>
      <c r="L9788" s="5">
        <v>0</v>
      </c>
      <c r="M9788" t="str">
        <f>IF(ISERROR(VLOOKUP(A9788,'[1]Ecart validé'!$A:$A,1,FALSE)),Z9788,"Ecart Validé")</f>
        <v>valid</v>
      </c>
      <c r="R9788" t="s">
        <v>30</v>
      </c>
      <c r="X9788"/>
      <c r="Y9788"/>
      <c r="Z9788" t="s">
        <v>31</v>
      </c>
    </row>
    <row r="9789" spans="1:26" x14ac:dyDescent="0.3">
      <c r="A9789" t="s">
        <v>12414</v>
      </c>
      <c r="B9789" t="s">
        <v>3157</v>
      </c>
      <c r="C9789">
        <v>347888</v>
      </c>
      <c r="D9789" t="str">
        <f>+VLOOKUP(C9789,Param!K:L,2,FALSE)</f>
        <v>SOCOTEC DIAGNOSTIC</v>
      </c>
      <c r="E9789">
        <v>2207206759</v>
      </c>
      <c r="F9789" t="s">
        <v>8617</v>
      </c>
      <c r="G9789" t="s">
        <v>29</v>
      </c>
      <c r="H9789" s="5">
        <v>64.5</v>
      </c>
      <c r="I9789" s="5">
        <v>64.5</v>
      </c>
      <c r="J9789" s="5">
        <v>0</v>
      </c>
      <c r="K9789" s="5">
        <v>64.5</v>
      </c>
      <c r="L9789" s="5">
        <v>0</v>
      </c>
      <c r="M9789" t="str">
        <f>IF(ISERROR(VLOOKUP(A9789,'[1]Ecart validé'!$A:$A,1,FALSE)),Z9789,"Ecart Validé")</f>
        <v>valid</v>
      </c>
      <c r="R9789" t="s">
        <v>30</v>
      </c>
      <c r="X9789"/>
      <c r="Y9789"/>
      <c r="Z9789" t="s">
        <v>31</v>
      </c>
    </row>
    <row r="9790" spans="1:26" x14ac:dyDescent="0.3">
      <c r="A9790" t="s">
        <v>12415</v>
      </c>
      <c r="B9790" t="s">
        <v>3157</v>
      </c>
      <c r="C9790">
        <v>347888</v>
      </c>
      <c r="D9790" t="str">
        <f>+VLOOKUP(C9790,Param!K:L,2,FALSE)</f>
        <v>SOCOTEC DIAGNOSTIC</v>
      </c>
      <c r="E9790">
        <v>2207206759</v>
      </c>
      <c r="F9790" t="s">
        <v>8260</v>
      </c>
      <c r="G9790" t="s">
        <v>29</v>
      </c>
      <c r="H9790" s="5">
        <v>60</v>
      </c>
      <c r="I9790" s="5">
        <v>60</v>
      </c>
      <c r="J9790" s="5">
        <v>0</v>
      </c>
      <c r="K9790" s="5">
        <v>60</v>
      </c>
      <c r="L9790" s="5">
        <v>0</v>
      </c>
      <c r="M9790" t="str">
        <f>IF(ISERROR(VLOOKUP(A9790,'[1]Ecart validé'!$A:$A,1,FALSE)),Z9790,"Ecart Validé")</f>
        <v>valid</v>
      </c>
      <c r="R9790" t="s">
        <v>30</v>
      </c>
      <c r="X9790"/>
      <c r="Y9790"/>
      <c r="Z9790" t="s">
        <v>31</v>
      </c>
    </row>
    <row r="9791" spans="1:26" x14ac:dyDescent="0.3">
      <c r="A9791" t="s">
        <v>12416</v>
      </c>
      <c r="B9791" t="s">
        <v>3157</v>
      </c>
      <c r="C9791">
        <v>347888</v>
      </c>
      <c r="D9791" t="str">
        <f>+VLOOKUP(C9791,Param!K:L,2,FALSE)</f>
        <v>SOCOTEC DIAGNOSTIC</v>
      </c>
      <c r="E9791">
        <v>2207206759</v>
      </c>
      <c r="F9791" t="s">
        <v>8262</v>
      </c>
      <c r="G9791" t="s">
        <v>29</v>
      </c>
      <c r="H9791" s="5">
        <v>163.85</v>
      </c>
      <c r="I9791" s="5">
        <v>163.85</v>
      </c>
      <c r="J9791" s="5">
        <v>0</v>
      </c>
      <c r="K9791" s="5">
        <v>163.85</v>
      </c>
      <c r="L9791" s="5">
        <v>0</v>
      </c>
      <c r="M9791" t="str">
        <f>IF(ISERROR(VLOOKUP(A9791,'[1]Ecart validé'!$A:$A,1,FALSE)),Z9791,"Ecart Validé")</f>
        <v>valid</v>
      </c>
      <c r="R9791" t="s">
        <v>30</v>
      </c>
      <c r="X9791"/>
      <c r="Y9791"/>
      <c r="Z9791" t="s">
        <v>31</v>
      </c>
    </row>
    <row r="9792" spans="1:26" x14ac:dyDescent="0.3">
      <c r="A9792" t="s">
        <v>12417</v>
      </c>
      <c r="B9792" t="s">
        <v>3157</v>
      </c>
      <c r="C9792">
        <v>347888</v>
      </c>
      <c r="D9792" t="str">
        <f>+VLOOKUP(C9792,Param!K:L,2,FALSE)</f>
        <v>SOCOTEC DIAGNOSTIC</v>
      </c>
      <c r="E9792">
        <v>2207206759</v>
      </c>
      <c r="F9792" t="s">
        <v>8264</v>
      </c>
      <c r="G9792" t="s">
        <v>29</v>
      </c>
      <c r="H9792" s="5">
        <v>15</v>
      </c>
      <c r="I9792" s="5">
        <v>15</v>
      </c>
      <c r="J9792" s="5">
        <v>0</v>
      </c>
      <c r="K9792" s="5">
        <v>15</v>
      </c>
      <c r="L9792" s="5">
        <v>0</v>
      </c>
      <c r="M9792" t="str">
        <f>IF(ISERROR(VLOOKUP(A9792,'[1]Ecart validé'!$A:$A,1,FALSE)),Z9792,"Ecart Validé")</f>
        <v>valid</v>
      </c>
      <c r="R9792" t="s">
        <v>30</v>
      </c>
      <c r="X9792"/>
      <c r="Y9792"/>
      <c r="Z9792" t="s">
        <v>31</v>
      </c>
    </row>
    <row r="9793" spans="1:26" x14ac:dyDescent="0.3">
      <c r="A9793" t="s">
        <v>12418</v>
      </c>
      <c r="B9793" t="s">
        <v>3157</v>
      </c>
      <c r="C9793">
        <v>347888</v>
      </c>
      <c r="D9793" t="str">
        <f>+VLOOKUP(C9793,Param!K:L,2,FALSE)</f>
        <v>SOCOTEC DIAGNOSTIC</v>
      </c>
      <c r="E9793">
        <v>2207206759</v>
      </c>
      <c r="F9793" t="s">
        <v>8266</v>
      </c>
      <c r="G9793" t="s">
        <v>29</v>
      </c>
      <c r="H9793" s="5">
        <v>108.55</v>
      </c>
      <c r="I9793" s="5">
        <v>108.55</v>
      </c>
      <c r="J9793" s="5">
        <v>0</v>
      </c>
      <c r="K9793" s="5">
        <v>108.55</v>
      </c>
      <c r="L9793" s="5">
        <v>0</v>
      </c>
      <c r="M9793" t="str">
        <f>IF(ISERROR(VLOOKUP(A9793,'[1]Ecart validé'!$A:$A,1,FALSE)),Z9793,"Ecart Validé")</f>
        <v>valid</v>
      </c>
      <c r="R9793" t="s">
        <v>30</v>
      </c>
      <c r="X9793"/>
      <c r="Y9793"/>
      <c r="Z9793" t="s">
        <v>31</v>
      </c>
    </row>
    <row r="9794" spans="1:26" x14ac:dyDescent="0.3">
      <c r="A9794" t="s">
        <v>12419</v>
      </c>
      <c r="B9794" t="s">
        <v>3157</v>
      </c>
      <c r="C9794">
        <v>320680</v>
      </c>
      <c r="D9794" t="str">
        <f>+VLOOKUP(C9794,Param!K:L,2,FALSE)</f>
        <v>AZMAN GESTION</v>
      </c>
      <c r="E9794">
        <v>2204406737</v>
      </c>
      <c r="F9794" t="s">
        <v>8617</v>
      </c>
      <c r="G9794" t="s">
        <v>29</v>
      </c>
      <c r="H9794" s="5">
        <v>2612.5</v>
      </c>
      <c r="I9794" s="5">
        <v>2612.5</v>
      </c>
      <c r="J9794" s="5">
        <v>0</v>
      </c>
      <c r="K9794" s="5">
        <v>2612.5</v>
      </c>
      <c r="L9794" s="5">
        <v>0</v>
      </c>
      <c r="M9794" t="str">
        <f>IF(ISERROR(VLOOKUP(A9794,'[1]Ecart validé'!$A:$A,1,FALSE)),Z9794,"Ecart Validé")</f>
        <v>valid</v>
      </c>
      <c r="R9794" t="s">
        <v>30</v>
      </c>
      <c r="X9794"/>
      <c r="Y9794"/>
      <c r="Z9794" t="s">
        <v>31</v>
      </c>
    </row>
    <row r="9795" spans="1:26" x14ac:dyDescent="0.3">
      <c r="A9795" t="s">
        <v>12420</v>
      </c>
      <c r="B9795" t="s">
        <v>3157</v>
      </c>
      <c r="C9795">
        <v>320680</v>
      </c>
      <c r="D9795" t="str">
        <f>+VLOOKUP(C9795,Param!K:L,2,FALSE)</f>
        <v>AZMAN GESTION</v>
      </c>
      <c r="E9795">
        <v>2204406737</v>
      </c>
      <c r="F9795" t="s">
        <v>8260</v>
      </c>
      <c r="G9795" t="s">
        <v>29</v>
      </c>
      <c r="H9795" s="5">
        <v>2455.5</v>
      </c>
      <c r="I9795" s="5">
        <v>2455.5</v>
      </c>
      <c r="J9795" s="5">
        <v>0</v>
      </c>
      <c r="K9795" s="5">
        <v>2455.5</v>
      </c>
      <c r="L9795" s="5">
        <v>0</v>
      </c>
      <c r="M9795" t="str">
        <f>IF(ISERROR(VLOOKUP(A9795,'[1]Ecart validé'!$A:$A,1,FALSE)),Z9795,"Ecart Validé")</f>
        <v>valid</v>
      </c>
      <c r="R9795" t="s">
        <v>30</v>
      </c>
      <c r="X9795"/>
      <c r="Y9795"/>
      <c r="Z9795" t="s">
        <v>31</v>
      </c>
    </row>
    <row r="9796" spans="1:26" x14ac:dyDescent="0.3">
      <c r="A9796" t="s">
        <v>12421</v>
      </c>
      <c r="B9796" t="s">
        <v>3157</v>
      </c>
      <c r="C9796">
        <v>320680</v>
      </c>
      <c r="D9796" t="str">
        <f>+VLOOKUP(C9796,Param!K:L,2,FALSE)</f>
        <v>AZMAN GESTION</v>
      </c>
      <c r="E9796">
        <v>2204406737</v>
      </c>
      <c r="F9796" t="s">
        <v>8262</v>
      </c>
      <c r="G9796" t="s">
        <v>29</v>
      </c>
      <c r="H9796" s="5">
        <v>1590</v>
      </c>
      <c r="I9796" s="5">
        <v>1590</v>
      </c>
      <c r="J9796" s="5">
        <v>0</v>
      </c>
      <c r="K9796" s="5">
        <v>1590</v>
      </c>
      <c r="L9796" s="5">
        <v>0</v>
      </c>
      <c r="M9796" t="str">
        <f>IF(ISERROR(VLOOKUP(A9796,'[1]Ecart validé'!$A:$A,1,FALSE)),Z9796,"Ecart Validé")</f>
        <v>valid</v>
      </c>
      <c r="R9796" t="s">
        <v>30</v>
      </c>
      <c r="X9796"/>
      <c r="Y9796"/>
      <c r="Z9796" t="s">
        <v>31</v>
      </c>
    </row>
    <row r="9797" spans="1:26" x14ac:dyDescent="0.3">
      <c r="A9797" t="s">
        <v>12422</v>
      </c>
      <c r="B9797" t="s">
        <v>3157</v>
      </c>
      <c r="C9797">
        <v>320680</v>
      </c>
      <c r="D9797" t="str">
        <f>+VLOOKUP(C9797,Param!K:L,2,FALSE)</f>
        <v>AZMAN GESTION</v>
      </c>
      <c r="E9797">
        <v>2204406737</v>
      </c>
      <c r="F9797" t="s">
        <v>8264</v>
      </c>
      <c r="G9797" t="s">
        <v>29</v>
      </c>
      <c r="H9797" s="5">
        <v>6570</v>
      </c>
      <c r="I9797" s="5">
        <v>6570</v>
      </c>
      <c r="J9797" s="5">
        <v>0</v>
      </c>
      <c r="K9797" s="5">
        <v>6570</v>
      </c>
      <c r="L9797" s="5">
        <v>0</v>
      </c>
      <c r="M9797" t="str">
        <f>IF(ISERROR(VLOOKUP(A9797,'[1]Ecart validé'!$A:$A,1,FALSE)),Z9797,"Ecart Validé")</f>
        <v>valid</v>
      </c>
      <c r="R9797" t="s">
        <v>30</v>
      </c>
      <c r="X9797"/>
      <c r="Y9797"/>
      <c r="Z9797" t="s">
        <v>31</v>
      </c>
    </row>
    <row r="9798" spans="1:26" x14ac:dyDescent="0.3">
      <c r="A9798" t="s">
        <v>12423</v>
      </c>
      <c r="B9798" t="s">
        <v>3157</v>
      </c>
      <c r="C9798">
        <v>320680</v>
      </c>
      <c r="D9798" t="str">
        <f>+VLOOKUP(C9798,Param!K:L,2,FALSE)</f>
        <v>AZMAN GESTION</v>
      </c>
      <c r="E9798">
        <v>2204406737</v>
      </c>
      <c r="F9798" t="s">
        <v>8266</v>
      </c>
      <c r="G9798" t="s">
        <v>29</v>
      </c>
      <c r="H9798" s="5">
        <v>3043</v>
      </c>
      <c r="I9798" s="5">
        <v>3043</v>
      </c>
      <c r="J9798" s="5">
        <v>0</v>
      </c>
      <c r="K9798" s="5">
        <v>3043</v>
      </c>
      <c r="L9798" s="5">
        <v>0</v>
      </c>
      <c r="M9798" t="str">
        <f>IF(ISERROR(VLOOKUP(A9798,'[1]Ecart validé'!$A:$A,1,FALSE)),Z9798,"Ecart Validé")</f>
        <v>valid</v>
      </c>
      <c r="R9798" t="s">
        <v>30</v>
      </c>
      <c r="X9798"/>
      <c r="Y9798"/>
      <c r="Z9798" t="s">
        <v>31</v>
      </c>
    </row>
    <row r="9799" spans="1:26" x14ac:dyDescent="0.3">
      <c r="A9799" t="s">
        <v>12424</v>
      </c>
      <c r="B9799" t="s">
        <v>3157</v>
      </c>
      <c r="C9799">
        <v>107855</v>
      </c>
      <c r="D9799" t="str">
        <f>+VLOOKUP(C9799,Param!K:L,2,FALSE)</f>
        <v>CREA2F</v>
      </c>
      <c r="E9799">
        <v>2196605884</v>
      </c>
      <c r="F9799" t="s">
        <v>8617</v>
      </c>
      <c r="G9799" t="s">
        <v>29</v>
      </c>
      <c r="H9799" s="5">
        <v>4872.43</v>
      </c>
      <c r="I9799" s="5">
        <v>4872.4319999999998</v>
      </c>
      <c r="J9799" s="5">
        <v>-1.9999999994979498E-3</v>
      </c>
      <c r="K9799" s="5">
        <v>4872.43</v>
      </c>
      <c r="L9799" s="5">
        <v>0</v>
      </c>
      <c r="M9799" t="str">
        <f>IF(ISERROR(VLOOKUP(A9799,'[1]Ecart validé'!$A:$A,1,FALSE)),Z9799,"Ecart Validé")</f>
        <v>valid</v>
      </c>
      <c r="R9799" t="s">
        <v>30</v>
      </c>
      <c r="X9799"/>
      <c r="Y9799"/>
      <c r="Z9799" t="s">
        <v>31</v>
      </c>
    </row>
    <row r="9800" spans="1:26" x14ac:dyDescent="0.3">
      <c r="A9800" t="s">
        <v>12425</v>
      </c>
      <c r="B9800" t="s">
        <v>3157</v>
      </c>
      <c r="C9800">
        <v>107855</v>
      </c>
      <c r="D9800" t="str">
        <f>+VLOOKUP(C9800,Param!K:L,2,FALSE)</f>
        <v>CREA2F</v>
      </c>
      <c r="E9800">
        <v>2196605884</v>
      </c>
      <c r="F9800" t="s">
        <v>8260</v>
      </c>
      <c r="G9800" t="s">
        <v>29</v>
      </c>
      <c r="H9800" s="5">
        <v>97.5</v>
      </c>
      <c r="I9800" s="5">
        <v>97.5</v>
      </c>
      <c r="J9800" s="5">
        <v>0</v>
      </c>
      <c r="K9800" s="5">
        <v>97.5</v>
      </c>
      <c r="L9800" s="5">
        <v>0</v>
      </c>
      <c r="M9800" t="str">
        <f>IF(ISERROR(VLOOKUP(A9800,'[1]Ecart validé'!$A:$A,1,FALSE)),Z9800,"Ecart Validé")</f>
        <v>valid</v>
      </c>
      <c r="R9800" t="s">
        <v>30</v>
      </c>
      <c r="X9800"/>
      <c r="Y9800"/>
      <c r="Z9800" t="s">
        <v>31</v>
      </c>
    </row>
    <row r="9801" spans="1:26" x14ac:dyDescent="0.3">
      <c r="A9801" t="s">
        <v>12426</v>
      </c>
      <c r="B9801" t="s">
        <v>3157</v>
      </c>
      <c r="C9801">
        <v>107855</v>
      </c>
      <c r="D9801" t="str">
        <f>+VLOOKUP(C9801,Param!K:L,2,FALSE)</f>
        <v>CREA2F</v>
      </c>
      <c r="E9801">
        <v>2196605884</v>
      </c>
      <c r="F9801" t="s">
        <v>8262</v>
      </c>
      <c r="G9801" t="s">
        <v>29</v>
      </c>
      <c r="H9801" s="5">
        <v>143.5</v>
      </c>
      <c r="I9801" s="5">
        <v>143.5</v>
      </c>
      <c r="J9801" s="5">
        <v>0</v>
      </c>
      <c r="K9801" s="5">
        <v>143.5</v>
      </c>
      <c r="L9801" s="5">
        <v>0</v>
      </c>
      <c r="M9801" t="str">
        <f>IF(ISERROR(VLOOKUP(A9801,'[1]Ecart validé'!$A:$A,1,FALSE)),Z9801,"Ecart Validé")</f>
        <v>valid</v>
      </c>
      <c r="R9801" t="s">
        <v>30</v>
      </c>
      <c r="X9801"/>
      <c r="Y9801"/>
      <c r="Z9801" t="s">
        <v>31</v>
      </c>
    </row>
    <row r="9802" spans="1:26" x14ac:dyDescent="0.3">
      <c r="A9802" t="s">
        <v>12427</v>
      </c>
      <c r="B9802" t="s">
        <v>3157</v>
      </c>
      <c r="C9802">
        <v>107855</v>
      </c>
      <c r="D9802" t="str">
        <f>+VLOOKUP(C9802,Param!K:L,2,FALSE)</f>
        <v>CREA2F</v>
      </c>
      <c r="E9802">
        <v>2196605884</v>
      </c>
      <c r="F9802" t="s">
        <v>8264</v>
      </c>
      <c r="G9802" t="s">
        <v>29</v>
      </c>
      <c r="H9802" s="5">
        <v>162</v>
      </c>
      <c r="I9802" s="5">
        <v>162</v>
      </c>
      <c r="J9802" s="5">
        <v>0</v>
      </c>
      <c r="K9802" s="5">
        <v>162</v>
      </c>
      <c r="L9802" s="5">
        <v>0</v>
      </c>
      <c r="M9802" t="str">
        <f>IF(ISERROR(VLOOKUP(A9802,'[1]Ecart validé'!$A:$A,1,FALSE)),Z9802,"Ecart Validé")</f>
        <v>valid</v>
      </c>
      <c r="R9802" t="s">
        <v>30</v>
      </c>
      <c r="X9802"/>
      <c r="Y9802"/>
      <c r="Z9802" t="s">
        <v>31</v>
      </c>
    </row>
    <row r="9803" spans="1:26" x14ac:dyDescent="0.3">
      <c r="A9803" t="s">
        <v>12428</v>
      </c>
      <c r="B9803" t="s">
        <v>3157</v>
      </c>
      <c r="C9803">
        <v>107855</v>
      </c>
      <c r="D9803" t="str">
        <f>+VLOOKUP(C9803,Param!K:L,2,FALSE)</f>
        <v>CREA2F</v>
      </c>
      <c r="E9803">
        <v>2196605884</v>
      </c>
      <c r="F9803" t="s">
        <v>8266</v>
      </c>
      <c r="G9803" t="s">
        <v>29</v>
      </c>
      <c r="H9803" s="5">
        <v>143.94999999999999</v>
      </c>
      <c r="I9803" s="5">
        <v>143.94999999999999</v>
      </c>
      <c r="J9803" s="5">
        <v>0</v>
      </c>
      <c r="K9803" s="5">
        <v>143.94999999999999</v>
      </c>
      <c r="L9803" s="5">
        <v>0</v>
      </c>
      <c r="M9803" t="str">
        <f>IF(ISERROR(VLOOKUP(A9803,'[1]Ecart validé'!$A:$A,1,FALSE)),Z9803,"Ecart Validé")</f>
        <v>valid</v>
      </c>
      <c r="R9803" t="s">
        <v>30</v>
      </c>
      <c r="X9803"/>
      <c r="Y9803"/>
      <c r="Z9803" t="s">
        <v>31</v>
      </c>
    </row>
    <row r="9804" spans="1:26" x14ac:dyDescent="0.3">
      <c r="A9804" t="s">
        <v>12429</v>
      </c>
      <c r="B9804" t="s">
        <v>3157</v>
      </c>
      <c r="C9804">
        <v>346283</v>
      </c>
      <c r="D9804" t="str">
        <f>+VLOOKUP(C9804,Param!K:L,2,FALSE)</f>
        <v>FEEL GOOD (BISTROTEA)</v>
      </c>
      <c r="E9804">
        <v>120406701</v>
      </c>
      <c r="F9804" t="s">
        <v>8260</v>
      </c>
      <c r="G9804" t="s">
        <v>29</v>
      </c>
      <c r="H9804" s="5">
        <v>13.8</v>
      </c>
      <c r="I9804" s="5">
        <v>13.8</v>
      </c>
      <c r="J9804" s="5">
        <v>0</v>
      </c>
      <c r="K9804" s="5">
        <v>13.8</v>
      </c>
      <c r="L9804" s="5">
        <v>0</v>
      </c>
      <c r="M9804" t="str">
        <f>IF(ISERROR(VLOOKUP(A9804,'[1]Ecart validé'!$A:$A,1,FALSE)),Z9804,"Ecart Validé")</f>
        <v>valid</v>
      </c>
      <c r="R9804" t="s">
        <v>30</v>
      </c>
      <c r="X9804"/>
      <c r="Y9804"/>
      <c r="Z9804" t="s">
        <v>31</v>
      </c>
    </row>
    <row r="9805" spans="1:26" x14ac:dyDescent="0.3">
      <c r="A9805" t="s">
        <v>12430</v>
      </c>
      <c r="B9805" t="s">
        <v>3157</v>
      </c>
      <c r="C9805">
        <v>346283</v>
      </c>
      <c r="D9805" t="str">
        <f>+VLOOKUP(C9805,Param!K:L,2,FALSE)</f>
        <v>FEEL GOOD (BISTROTEA)</v>
      </c>
      <c r="E9805">
        <v>120406701</v>
      </c>
      <c r="F9805" t="s">
        <v>8264</v>
      </c>
      <c r="G9805" t="s">
        <v>29</v>
      </c>
      <c r="H9805" s="5">
        <v>6.11</v>
      </c>
      <c r="I9805" s="5">
        <v>6.11</v>
      </c>
      <c r="J9805" s="5">
        <v>0</v>
      </c>
      <c r="K9805" s="5">
        <v>6.11</v>
      </c>
      <c r="L9805" s="5">
        <v>0</v>
      </c>
      <c r="M9805" t="str">
        <f>IF(ISERROR(VLOOKUP(A9805,'[1]Ecart validé'!$A:$A,1,FALSE)),Z9805,"Ecart Validé")</f>
        <v>valid</v>
      </c>
      <c r="R9805" t="s">
        <v>30</v>
      </c>
      <c r="X9805"/>
      <c r="Y9805"/>
      <c r="Z9805" t="s">
        <v>31</v>
      </c>
    </row>
    <row r="9806" spans="1:26" x14ac:dyDescent="0.3">
      <c r="A9806" t="s">
        <v>12431</v>
      </c>
      <c r="B9806" t="s">
        <v>3157</v>
      </c>
      <c r="C9806">
        <v>346283</v>
      </c>
      <c r="D9806" t="str">
        <f>+VLOOKUP(C9806,Param!K:L,2,FALSE)</f>
        <v>FEEL GOOD (BISTROTEA)</v>
      </c>
      <c r="E9806">
        <v>120406701</v>
      </c>
      <c r="F9806" t="s">
        <v>8266</v>
      </c>
      <c r="G9806" t="s">
        <v>29</v>
      </c>
      <c r="H9806" s="5">
        <v>122.1</v>
      </c>
      <c r="I9806" s="5">
        <v>122.1</v>
      </c>
      <c r="J9806" s="5">
        <v>0</v>
      </c>
      <c r="K9806" s="5">
        <v>122.1</v>
      </c>
      <c r="L9806" s="5">
        <v>0</v>
      </c>
      <c r="M9806" t="str">
        <f>IF(ISERROR(VLOOKUP(A9806,'[1]Ecart validé'!$A:$A,1,FALSE)),Z9806,"Ecart Validé")</f>
        <v>valid</v>
      </c>
      <c r="R9806" t="s">
        <v>30</v>
      </c>
      <c r="X9806"/>
      <c r="Y9806"/>
      <c r="Z9806" t="s">
        <v>31</v>
      </c>
    </row>
    <row r="9807" spans="1:26" x14ac:dyDescent="0.3">
      <c r="A9807" t="s">
        <v>12432</v>
      </c>
      <c r="B9807" t="s">
        <v>3157</v>
      </c>
      <c r="C9807">
        <v>54224</v>
      </c>
      <c r="D9807" t="str">
        <f>+VLOOKUP(C9807,Param!K:L,2,FALSE)</f>
        <v>SAPS (SERVICE ACCUEIL PREVENTION SECURITE PRIVEE)</v>
      </c>
      <c r="E9807">
        <v>2203606654</v>
      </c>
      <c r="F9807" t="s">
        <v>8617</v>
      </c>
      <c r="G9807" t="s">
        <v>29</v>
      </c>
      <c r="H9807" s="5">
        <v>2045.61</v>
      </c>
      <c r="I9807" s="5">
        <v>2045.6081999999999</v>
      </c>
      <c r="J9807" s="5">
        <v>1.8000000000029099E-3</v>
      </c>
      <c r="K9807" s="5">
        <v>2045.61</v>
      </c>
      <c r="L9807" s="5">
        <v>0</v>
      </c>
      <c r="M9807" t="str">
        <f>IF(ISERROR(VLOOKUP(A9807,'[1]Ecart validé'!$A:$A,1,FALSE)),Z9807,"Ecart Validé")</f>
        <v>valid</v>
      </c>
      <c r="R9807" t="s">
        <v>30</v>
      </c>
      <c r="X9807"/>
      <c r="Y9807"/>
      <c r="Z9807" t="s">
        <v>31</v>
      </c>
    </row>
    <row r="9808" spans="1:26" x14ac:dyDescent="0.3">
      <c r="A9808" t="s">
        <v>12433</v>
      </c>
      <c r="B9808" t="s">
        <v>3157</v>
      </c>
      <c r="C9808">
        <v>54224</v>
      </c>
      <c r="D9808" t="str">
        <f>+VLOOKUP(C9808,Param!K:L,2,FALSE)</f>
        <v>SAPS (SERVICE ACCUEIL PREVENTION SECURITE PRIVEE)</v>
      </c>
      <c r="E9808">
        <v>2203606654</v>
      </c>
      <c r="F9808" t="s">
        <v>8260</v>
      </c>
      <c r="G9808" t="s">
        <v>29</v>
      </c>
      <c r="H9808" s="5">
        <v>417.54</v>
      </c>
      <c r="I9808" s="5">
        <v>417.54</v>
      </c>
      <c r="J9808" s="5">
        <v>0</v>
      </c>
      <c r="K9808" s="5">
        <v>417.54</v>
      </c>
      <c r="L9808" s="5">
        <v>0</v>
      </c>
      <c r="M9808" t="str">
        <f>IF(ISERROR(VLOOKUP(A9808,'[1]Ecart validé'!$A:$A,1,FALSE)),Z9808,"Ecart Validé")</f>
        <v>valid</v>
      </c>
      <c r="R9808" t="s">
        <v>30</v>
      </c>
      <c r="X9808"/>
      <c r="Y9808"/>
      <c r="Z9808" t="s">
        <v>31</v>
      </c>
    </row>
    <row r="9809" spans="1:26" x14ac:dyDescent="0.3">
      <c r="A9809" t="s">
        <v>12434</v>
      </c>
      <c r="B9809" t="s">
        <v>3157</v>
      </c>
      <c r="C9809">
        <v>54224</v>
      </c>
      <c r="D9809" t="str">
        <f>+VLOOKUP(C9809,Param!K:L,2,FALSE)</f>
        <v>SAPS (SERVICE ACCUEIL PREVENTION SECURITE PRIVEE)</v>
      </c>
      <c r="E9809">
        <v>2203606654</v>
      </c>
      <c r="F9809" t="s">
        <v>8262</v>
      </c>
      <c r="G9809" t="s">
        <v>29</v>
      </c>
      <c r="H9809" s="5">
        <v>438.06</v>
      </c>
      <c r="I9809" s="5">
        <v>438.06</v>
      </c>
      <c r="J9809" s="5">
        <v>0</v>
      </c>
      <c r="K9809" s="5">
        <v>438.06</v>
      </c>
      <c r="L9809" s="5">
        <v>0</v>
      </c>
      <c r="M9809" t="str">
        <f>IF(ISERROR(VLOOKUP(A9809,'[1]Ecart validé'!$A:$A,1,FALSE)),Z9809,"Ecart Validé")</f>
        <v>valid</v>
      </c>
      <c r="R9809" t="s">
        <v>30</v>
      </c>
      <c r="X9809"/>
      <c r="Y9809"/>
      <c r="Z9809" t="s">
        <v>31</v>
      </c>
    </row>
    <row r="9810" spans="1:26" x14ac:dyDescent="0.3">
      <c r="A9810" t="s">
        <v>12435</v>
      </c>
      <c r="B9810" t="s">
        <v>3157</v>
      </c>
      <c r="C9810">
        <v>54224</v>
      </c>
      <c r="D9810" t="str">
        <f>+VLOOKUP(C9810,Param!K:L,2,FALSE)</f>
        <v>SAPS (SERVICE ACCUEIL PREVENTION SECURITE PRIVEE)</v>
      </c>
      <c r="E9810">
        <v>2203606654</v>
      </c>
      <c r="F9810" t="s">
        <v>8264</v>
      </c>
      <c r="G9810" t="s">
        <v>29</v>
      </c>
      <c r="H9810" s="5">
        <v>434.21</v>
      </c>
      <c r="I9810" s="5">
        <v>434.20859999999999</v>
      </c>
      <c r="J9810" s="5">
        <v>1.39999999998963E-3</v>
      </c>
      <c r="K9810" s="5">
        <v>434.21</v>
      </c>
      <c r="L9810" s="5">
        <v>0</v>
      </c>
      <c r="M9810" t="str">
        <f>IF(ISERROR(VLOOKUP(A9810,'[1]Ecart validé'!$A:$A,1,FALSE)),Z9810,"Ecart Validé")</f>
        <v>valid</v>
      </c>
      <c r="R9810" t="s">
        <v>30</v>
      </c>
      <c r="X9810"/>
      <c r="Y9810"/>
      <c r="Z9810" t="s">
        <v>31</v>
      </c>
    </row>
    <row r="9811" spans="1:26" x14ac:dyDescent="0.3">
      <c r="A9811" t="s">
        <v>12436</v>
      </c>
      <c r="B9811" t="s">
        <v>3157</v>
      </c>
      <c r="C9811">
        <v>54224</v>
      </c>
      <c r="D9811" t="str">
        <f>+VLOOKUP(C9811,Param!K:L,2,FALSE)</f>
        <v>SAPS (SERVICE ACCUEIL PREVENTION SECURITE PRIVEE)</v>
      </c>
      <c r="E9811">
        <v>2203606654</v>
      </c>
      <c r="F9811" t="s">
        <v>8266</v>
      </c>
      <c r="G9811" t="s">
        <v>29</v>
      </c>
      <c r="H9811" s="5">
        <v>434.71</v>
      </c>
      <c r="I9811" s="5">
        <v>434.71260000000001</v>
      </c>
      <c r="J9811" s="5">
        <v>-2.6000000000294598E-3</v>
      </c>
      <c r="K9811" s="5">
        <v>434.71</v>
      </c>
      <c r="L9811" s="5">
        <v>0</v>
      </c>
      <c r="M9811" t="str">
        <f>IF(ISERROR(VLOOKUP(A9811,'[1]Ecart validé'!$A:$A,1,FALSE)),Z9811,"Ecart Validé")</f>
        <v>valid</v>
      </c>
      <c r="R9811" t="s">
        <v>30</v>
      </c>
      <c r="X9811"/>
      <c r="Y9811"/>
      <c r="Z9811" t="s">
        <v>31</v>
      </c>
    </row>
    <row r="9812" spans="1:26" x14ac:dyDescent="0.3">
      <c r="A9812" t="s">
        <v>12437</v>
      </c>
      <c r="B9812" t="s">
        <v>3157</v>
      </c>
      <c r="C9812">
        <v>51840</v>
      </c>
      <c r="D9812" t="str">
        <f>+VLOOKUP(C9812,Param!K:L,2,FALSE)</f>
        <v>LES 2 MARMOTTES</v>
      </c>
      <c r="E9812">
        <v>1201406649</v>
      </c>
      <c r="F9812" t="s">
        <v>8260</v>
      </c>
      <c r="G9812" t="s">
        <v>29</v>
      </c>
      <c r="H9812" s="5">
        <v>58.7</v>
      </c>
      <c r="I9812" s="5">
        <v>58.7</v>
      </c>
      <c r="J9812" s="5">
        <v>0</v>
      </c>
      <c r="K9812" s="5">
        <v>58.7</v>
      </c>
      <c r="L9812" s="5">
        <v>0</v>
      </c>
      <c r="M9812" t="str">
        <f>IF(ISERROR(VLOOKUP(A9812,'[1]Ecart validé'!$A:$A,1,FALSE)),Z9812,"Ecart Validé")</f>
        <v>valid</v>
      </c>
      <c r="R9812" t="s">
        <v>30</v>
      </c>
      <c r="X9812"/>
      <c r="Y9812"/>
      <c r="Z9812" t="s">
        <v>31</v>
      </c>
    </row>
    <row r="9813" spans="1:26" x14ac:dyDescent="0.3">
      <c r="A9813" t="s">
        <v>12438</v>
      </c>
      <c r="B9813" t="s">
        <v>3157</v>
      </c>
      <c r="C9813">
        <v>51840</v>
      </c>
      <c r="D9813" t="str">
        <f>+VLOOKUP(C9813,Param!K:L,2,FALSE)</f>
        <v>LES 2 MARMOTTES</v>
      </c>
      <c r="E9813">
        <v>1201406649</v>
      </c>
      <c r="F9813" t="s">
        <v>8262</v>
      </c>
      <c r="G9813" t="s">
        <v>29</v>
      </c>
      <c r="H9813" s="5">
        <v>21.65</v>
      </c>
      <c r="I9813" s="5">
        <v>21.65</v>
      </c>
      <c r="J9813" s="5">
        <v>0</v>
      </c>
      <c r="K9813" s="5">
        <v>21.65</v>
      </c>
      <c r="L9813" s="5">
        <v>0</v>
      </c>
      <c r="M9813" t="str">
        <f>IF(ISERROR(VLOOKUP(A9813,'[1]Ecart validé'!$A:$A,1,FALSE)),Z9813,"Ecart Validé")</f>
        <v>valid</v>
      </c>
      <c r="R9813" t="s">
        <v>30</v>
      </c>
      <c r="X9813"/>
      <c r="Y9813"/>
      <c r="Z9813" t="s">
        <v>31</v>
      </c>
    </row>
    <row r="9814" spans="1:26" x14ac:dyDescent="0.3">
      <c r="A9814" t="s">
        <v>12439</v>
      </c>
      <c r="B9814" t="s">
        <v>3157</v>
      </c>
      <c r="C9814">
        <v>51840</v>
      </c>
      <c r="D9814" t="str">
        <f>+VLOOKUP(C9814,Param!K:L,2,FALSE)</f>
        <v>LES 2 MARMOTTES</v>
      </c>
      <c r="E9814">
        <v>1201406649</v>
      </c>
      <c r="F9814" t="s">
        <v>8264</v>
      </c>
      <c r="G9814" t="s">
        <v>29</v>
      </c>
      <c r="H9814" s="5">
        <v>197.7</v>
      </c>
      <c r="I9814" s="5">
        <v>197.7</v>
      </c>
      <c r="J9814" s="5">
        <v>0</v>
      </c>
      <c r="K9814" s="5">
        <v>197.7</v>
      </c>
      <c r="L9814" s="5">
        <v>0</v>
      </c>
      <c r="M9814" t="str">
        <f>IF(ISERROR(VLOOKUP(A9814,'[1]Ecart validé'!$A:$A,1,FALSE)),Z9814,"Ecart Validé")</f>
        <v>valid</v>
      </c>
      <c r="R9814" t="s">
        <v>30</v>
      </c>
      <c r="X9814"/>
      <c r="Y9814"/>
      <c r="Z9814" t="s">
        <v>31</v>
      </c>
    </row>
    <row r="9815" spans="1:26" x14ac:dyDescent="0.3">
      <c r="A9815" t="s">
        <v>12440</v>
      </c>
      <c r="B9815" t="s">
        <v>3157</v>
      </c>
      <c r="C9815">
        <v>51840</v>
      </c>
      <c r="D9815" t="str">
        <f>+VLOOKUP(C9815,Param!K:L,2,FALSE)</f>
        <v>LES 2 MARMOTTES</v>
      </c>
      <c r="E9815">
        <v>1201406649</v>
      </c>
      <c r="F9815" t="s">
        <v>8266</v>
      </c>
      <c r="G9815" t="s">
        <v>29</v>
      </c>
      <c r="H9815" s="5">
        <v>142.55000000000001</v>
      </c>
      <c r="I9815" s="5">
        <v>142.55000000000001</v>
      </c>
      <c r="J9815" s="5">
        <v>0</v>
      </c>
      <c r="K9815" s="5">
        <v>142.55000000000001</v>
      </c>
      <c r="L9815" s="5">
        <v>0</v>
      </c>
      <c r="M9815" t="str">
        <f>IF(ISERROR(VLOOKUP(A9815,'[1]Ecart validé'!$A:$A,1,FALSE)),Z9815,"Ecart Validé")</f>
        <v>valid</v>
      </c>
      <c r="R9815" t="s">
        <v>30</v>
      </c>
      <c r="X9815"/>
      <c r="Y9815"/>
      <c r="Z9815" t="s">
        <v>31</v>
      </c>
    </row>
    <row r="9816" spans="1:26" x14ac:dyDescent="0.3">
      <c r="A9816" t="s">
        <v>12441</v>
      </c>
      <c r="B9816" t="s">
        <v>3157</v>
      </c>
      <c r="C9816">
        <v>258979</v>
      </c>
      <c r="D9816" t="str">
        <f>+VLOOKUP(C9816,Param!K:L,2,FALSE)</f>
        <v>GRANJARD</v>
      </c>
      <c r="E9816">
        <v>2197805981</v>
      </c>
      <c r="F9816" t="s">
        <v>8617</v>
      </c>
      <c r="G9816" t="s">
        <v>29</v>
      </c>
      <c r="H9816" s="5">
        <v>7210.53</v>
      </c>
      <c r="I9816" s="5">
        <v>7210.5280000000002</v>
      </c>
      <c r="J9816" s="5">
        <v>1.9999999994979498E-3</v>
      </c>
      <c r="K9816" s="5">
        <v>7210.53</v>
      </c>
      <c r="L9816" s="5">
        <v>0</v>
      </c>
      <c r="M9816" t="str">
        <f>IF(ISERROR(VLOOKUP(A9816,'[1]Ecart validé'!$A:$A,1,FALSE)),Z9816,"Ecart Validé")</f>
        <v>valid</v>
      </c>
      <c r="R9816" t="s">
        <v>30</v>
      </c>
      <c r="X9816"/>
      <c r="Y9816"/>
      <c r="Z9816" t="s">
        <v>31</v>
      </c>
    </row>
    <row r="9817" spans="1:26" x14ac:dyDescent="0.3">
      <c r="A9817" t="s">
        <v>12442</v>
      </c>
      <c r="B9817" t="s">
        <v>3157</v>
      </c>
      <c r="C9817">
        <v>258979</v>
      </c>
      <c r="D9817" t="str">
        <f>+VLOOKUP(C9817,Param!K:L,2,FALSE)</f>
        <v>GRANJARD</v>
      </c>
      <c r="E9817">
        <v>2197805981</v>
      </c>
      <c r="F9817" t="s">
        <v>8260</v>
      </c>
      <c r="G9817" t="s">
        <v>29</v>
      </c>
      <c r="H9817" s="5">
        <v>4671.21</v>
      </c>
      <c r="I9817" s="5">
        <v>4671.2094999999999</v>
      </c>
      <c r="J9817" s="5">
        <v>5.0000000010186297E-4</v>
      </c>
      <c r="K9817" s="5">
        <v>4671.21</v>
      </c>
      <c r="L9817" s="5">
        <v>0</v>
      </c>
      <c r="M9817" t="str">
        <f>IF(ISERROR(VLOOKUP(A9817,'[1]Ecart validé'!$A:$A,1,FALSE)),Z9817,"Ecart Validé")</f>
        <v>valid</v>
      </c>
      <c r="R9817" t="s">
        <v>30</v>
      </c>
      <c r="X9817"/>
      <c r="Y9817"/>
      <c r="Z9817" t="s">
        <v>31</v>
      </c>
    </row>
    <row r="9818" spans="1:26" x14ac:dyDescent="0.3">
      <c r="A9818" t="s">
        <v>12443</v>
      </c>
      <c r="B9818" t="s">
        <v>3157</v>
      </c>
      <c r="C9818">
        <v>258979</v>
      </c>
      <c r="D9818" t="str">
        <f>+VLOOKUP(C9818,Param!K:L,2,FALSE)</f>
        <v>GRANJARD</v>
      </c>
      <c r="E9818">
        <v>2197805981</v>
      </c>
      <c r="F9818" t="s">
        <v>8262</v>
      </c>
      <c r="G9818" t="s">
        <v>29</v>
      </c>
      <c r="H9818" s="5">
        <v>1659.24</v>
      </c>
      <c r="I9818" s="5">
        <v>1659.2435</v>
      </c>
      <c r="J9818" s="5">
        <v>-3.5000000000309198E-3</v>
      </c>
      <c r="K9818" s="5">
        <v>1659.24</v>
      </c>
      <c r="L9818" s="5">
        <v>0</v>
      </c>
      <c r="M9818" t="str">
        <f>IF(ISERROR(VLOOKUP(A9818,'[1]Ecart validé'!$A:$A,1,FALSE)),Z9818,"Ecart Validé")</f>
        <v>valid</v>
      </c>
      <c r="R9818" t="s">
        <v>30</v>
      </c>
      <c r="X9818"/>
      <c r="Y9818"/>
      <c r="Z9818" t="s">
        <v>31</v>
      </c>
    </row>
    <row r="9819" spans="1:26" x14ac:dyDescent="0.3">
      <c r="A9819" t="s">
        <v>12444</v>
      </c>
      <c r="B9819" t="s">
        <v>3157</v>
      </c>
      <c r="C9819">
        <v>258979</v>
      </c>
      <c r="D9819" t="str">
        <f>+VLOOKUP(C9819,Param!K:L,2,FALSE)</f>
        <v>GRANJARD</v>
      </c>
      <c r="E9819">
        <v>2197805981</v>
      </c>
      <c r="F9819" t="s">
        <v>8264</v>
      </c>
      <c r="G9819" t="s">
        <v>29</v>
      </c>
      <c r="H9819" s="5">
        <v>3925.53</v>
      </c>
      <c r="I9819" s="5">
        <v>3925.5340000000001</v>
      </c>
      <c r="J9819" s="5">
        <v>-3.9999999999054099E-3</v>
      </c>
      <c r="K9819" s="5">
        <v>3925.53</v>
      </c>
      <c r="L9819" s="5">
        <v>0</v>
      </c>
      <c r="M9819" t="str">
        <f>IF(ISERROR(VLOOKUP(A9819,'[1]Ecart validé'!$A:$A,1,FALSE)),Z9819,"Ecart Validé")</f>
        <v>valid</v>
      </c>
      <c r="R9819" t="s">
        <v>30</v>
      </c>
      <c r="X9819"/>
      <c r="Y9819"/>
      <c r="Z9819" t="s">
        <v>31</v>
      </c>
    </row>
    <row r="9820" spans="1:26" x14ac:dyDescent="0.3">
      <c r="A9820" t="s">
        <v>12445</v>
      </c>
      <c r="B9820" t="s">
        <v>3157</v>
      </c>
      <c r="C9820">
        <v>258979</v>
      </c>
      <c r="D9820" t="str">
        <f>+VLOOKUP(C9820,Param!K:L,2,FALSE)</f>
        <v>GRANJARD</v>
      </c>
      <c r="E9820">
        <v>2197805981</v>
      </c>
      <c r="F9820" t="s">
        <v>8266</v>
      </c>
      <c r="G9820" t="s">
        <v>29</v>
      </c>
      <c r="H9820" s="5">
        <v>13403.75</v>
      </c>
      <c r="I9820" s="5">
        <v>13403.754499999999</v>
      </c>
      <c r="J9820" s="5">
        <v>-4.4999999990977804E-3</v>
      </c>
      <c r="K9820" s="5">
        <v>13403.75</v>
      </c>
      <c r="L9820" s="5">
        <v>0</v>
      </c>
      <c r="M9820" t="str">
        <f>IF(ISERROR(VLOOKUP(A9820,'[1]Ecart validé'!$A:$A,1,FALSE)),Z9820,"Ecart Validé")</f>
        <v>valid</v>
      </c>
      <c r="R9820" t="s">
        <v>30</v>
      </c>
      <c r="X9820"/>
      <c r="Y9820"/>
      <c r="Z9820" t="s">
        <v>31</v>
      </c>
    </row>
    <row r="9821" spans="1:26" x14ac:dyDescent="0.3">
      <c r="A9821" t="s">
        <v>12446</v>
      </c>
      <c r="B9821" t="s">
        <v>3157</v>
      </c>
      <c r="C9821">
        <v>300406</v>
      </c>
      <c r="D9821" t="str">
        <f>+VLOOKUP(C9821,Param!K:L,2,FALSE)</f>
        <v>SOCOTEC FORMATION</v>
      </c>
      <c r="E9821">
        <v>2207206561</v>
      </c>
      <c r="F9821" t="s">
        <v>8617</v>
      </c>
      <c r="G9821" t="s">
        <v>29</v>
      </c>
      <c r="H9821" s="5">
        <v>247.16</v>
      </c>
      <c r="I9821" s="5">
        <v>247.15639999999999</v>
      </c>
      <c r="J9821" s="5">
        <v>3.6000000000058199E-3</v>
      </c>
      <c r="K9821" s="5">
        <v>247.16</v>
      </c>
      <c r="L9821" s="5">
        <v>0</v>
      </c>
      <c r="M9821" t="str">
        <f>IF(ISERROR(VLOOKUP(A9821,'[1]Ecart validé'!$A:$A,1,FALSE)),Z9821,"Ecart Validé")</f>
        <v>valid</v>
      </c>
      <c r="R9821" t="s">
        <v>30</v>
      </c>
      <c r="X9821"/>
      <c r="Y9821"/>
      <c r="Z9821" t="s">
        <v>31</v>
      </c>
    </row>
    <row r="9822" spans="1:26" x14ac:dyDescent="0.3">
      <c r="A9822" t="s">
        <v>12447</v>
      </c>
      <c r="B9822" t="s">
        <v>3157</v>
      </c>
      <c r="C9822">
        <v>300406</v>
      </c>
      <c r="D9822" t="str">
        <f>+VLOOKUP(C9822,Param!K:L,2,FALSE)</f>
        <v>SOCOTEC FORMATION</v>
      </c>
      <c r="E9822">
        <v>2207206561</v>
      </c>
      <c r="F9822" t="s">
        <v>8260</v>
      </c>
      <c r="G9822" t="s">
        <v>29</v>
      </c>
      <c r="H9822" s="5">
        <v>1419.14</v>
      </c>
      <c r="I9822" s="5">
        <v>1419.143</v>
      </c>
      <c r="J9822" s="5">
        <v>-2.9999999999290499E-3</v>
      </c>
      <c r="K9822" s="5">
        <v>1419.14</v>
      </c>
      <c r="L9822" s="5">
        <v>0</v>
      </c>
      <c r="M9822" t="str">
        <f>IF(ISERROR(VLOOKUP(A9822,'[1]Ecart validé'!$A:$A,1,FALSE)),Z9822,"Ecart Validé")</f>
        <v>valid</v>
      </c>
      <c r="R9822" t="s">
        <v>30</v>
      </c>
      <c r="X9822"/>
      <c r="Y9822"/>
      <c r="Z9822" t="s">
        <v>31</v>
      </c>
    </row>
    <row r="9823" spans="1:26" x14ac:dyDescent="0.3">
      <c r="A9823" t="s">
        <v>12448</v>
      </c>
      <c r="B9823" t="s">
        <v>3157</v>
      </c>
      <c r="C9823">
        <v>300406</v>
      </c>
      <c r="D9823" t="str">
        <f>+VLOOKUP(C9823,Param!K:L,2,FALSE)</f>
        <v>SOCOTEC FORMATION</v>
      </c>
      <c r="E9823">
        <v>2207206561</v>
      </c>
      <c r="F9823" t="s">
        <v>8262</v>
      </c>
      <c r="G9823" t="s">
        <v>29</v>
      </c>
      <c r="H9823" s="5">
        <v>1563.2</v>
      </c>
      <c r="I9823" s="5">
        <v>1563.1975</v>
      </c>
      <c r="J9823" s="5">
        <v>2.5000000000545601E-3</v>
      </c>
      <c r="K9823" s="5">
        <v>1563.2</v>
      </c>
      <c r="L9823" s="5">
        <v>0</v>
      </c>
      <c r="M9823" t="str">
        <f>IF(ISERROR(VLOOKUP(A9823,'[1]Ecart validé'!$A:$A,1,FALSE)),Z9823,"Ecart Validé")</f>
        <v>valid</v>
      </c>
      <c r="R9823" t="s">
        <v>30</v>
      </c>
      <c r="X9823"/>
      <c r="Y9823"/>
      <c r="Z9823" t="s">
        <v>31</v>
      </c>
    </row>
    <row r="9824" spans="1:26" x14ac:dyDescent="0.3">
      <c r="A9824" t="s">
        <v>12449</v>
      </c>
      <c r="B9824" t="s">
        <v>3157</v>
      </c>
      <c r="C9824">
        <v>300406</v>
      </c>
      <c r="D9824" t="str">
        <f>+VLOOKUP(C9824,Param!K:L,2,FALSE)</f>
        <v>SOCOTEC FORMATION</v>
      </c>
      <c r="E9824">
        <v>2207206561</v>
      </c>
      <c r="F9824" t="s">
        <v>8264</v>
      </c>
      <c r="G9824" t="s">
        <v>29</v>
      </c>
      <c r="H9824" s="5">
        <v>1249</v>
      </c>
      <c r="I9824" s="5">
        <v>1249</v>
      </c>
      <c r="J9824" s="5">
        <v>0</v>
      </c>
      <c r="K9824" s="5">
        <v>1249</v>
      </c>
      <c r="L9824" s="5">
        <v>0</v>
      </c>
      <c r="M9824" t="str">
        <f>IF(ISERROR(VLOOKUP(A9824,'[1]Ecart validé'!$A:$A,1,FALSE)),Z9824,"Ecart Validé")</f>
        <v>valid</v>
      </c>
      <c r="R9824" t="s">
        <v>30</v>
      </c>
      <c r="X9824"/>
      <c r="Y9824"/>
      <c r="Z9824" t="s">
        <v>31</v>
      </c>
    </row>
    <row r="9825" spans="1:26" x14ac:dyDescent="0.3">
      <c r="A9825" t="s">
        <v>12450</v>
      </c>
      <c r="B9825" t="s">
        <v>3157</v>
      </c>
      <c r="C9825">
        <v>300406</v>
      </c>
      <c r="D9825" t="str">
        <f>+VLOOKUP(C9825,Param!K:L,2,FALSE)</f>
        <v>SOCOTEC FORMATION</v>
      </c>
      <c r="E9825">
        <v>2207206561</v>
      </c>
      <c r="F9825" t="s">
        <v>8266</v>
      </c>
      <c r="G9825" t="s">
        <v>29</v>
      </c>
      <c r="H9825" s="5">
        <v>2566.02</v>
      </c>
      <c r="I9825" s="5">
        <v>2566.0225</v>
      </c>
      <c r="J9825" s="5">
        <v>-2.5000000000545601E-3</v>
      </c>
      <c r="K9825" s="5">
        <v>2566.02</v>
      </c>
      <c r="L9825" s="5">
        <v>0</v>
      </c>
      <c r="M9825" t="str">
        <f>IF(ISERROR(VLOOKUP(A9825,'[1]Ecart validé'!$A:$A,1,FALSE)),Z9825,"Ecart Validé")</f>
        <v>valid</v>
      </c>
      <c r="R9825" t="s">
        <v>30</v>
      </c>
      <c r="X9825"/>
      <c r="Y9825"/>
      <c r="Z9825" t="s">
        <v>31</v>
      </c>
    </row>
    <row r="9826" spans="1:26" x14ac:dyDescent="0.3">
      <c r="A9826" t="s">
        <v>12451</v>
      </c>
      <c r="B9826" t="s">
        <v>3157</v>
      </c>
      <c r="C9826">
        <v>343010</v>
      </c>
      <c r="D9826" t="str">
        <f>+VLOOKUP(C9826,Param!K:L,2,FALSE)</f>
        <v>CLIMATER MAINTENANCE IDF</v>
      </c>
      <c r="E9826" t="s">
        <v>5963</v>
      </c>
      <c r="F9826" t="s">
        <v>8260</v>
      </c>
      <c r="G9826" t="s">
        <v>29</v>
      </c>
      <c r="H9826" s="5">
        <v>19.829999999999998</v>
      </c>
      <c r="I9826" s="5">
        <v>19.829999999999998</v>
      </c>
      <c r="J9826" s="5">
        <v>0</v>
      </c>
      <c r="K9826" s="5">
        <v>19.829999999999998</v>
      </c>
      <c r="L9826" s="5">
        <v>0</v>
      </c>
      <c r="M9826" t="str">
        <f>IF(ISERROR(VLOOKUP(A9826,'[1]Ecart validé'!$A:$A,1,FALSE)),Z9826,"Ecart Validé")</f>
        <v>valid</v>
      </c>
      <c r="R9826" t="s">
        <v>30</v>
      </c>
      <c r="X9826"/>
      <c r="Y9826"/>
      <c r="Z9826" t="s">
        <v>31</v>
      </c>
    </row>
    <row r="9827" spans="1:26" x14ac:dyDescent="0.3">
      <c r="A9827" t="s">
        <v>12452</v>
      </c>
      <c r="B9827" t="s">
        <v>3157</v>
      </c>
      <c r="C9827">
        <v>343010</v>
      </c>
      <c r="D9827" t="str">
        <f>+VLOOKUP(C9827,Param!K:L,2,FALSE)</f>
        <v>CLIMATER MAINTENANCE IDF</v>
      </c>
      <c r="E9827" t="s">
        <v>5963</v>
      </c>
      <c r="F9827" t="s">
        <v>8262</v>
      </c>
      <c r="G9827" t="s">
        <v>29</v>
      </c>
      <c r="H9827" s="5">
        <v>448.14</v>
      </c>
      <c r="I9827" s="5">
        <v>448.14150000000001</v>
      </c>
      <c r="J9827" s="5">
        <v>-1.5000000000213701E-3</v>
      </c>
      <c r="K9827" s="5">
        <v>448.14</v>
      </c>
      <c r="L9827" s="5">
        <v>0</v>
      </c>
      <c r="M9827" t="str">
        <f>IF(ISERROR(VLOOKUP(A9827,'[1]Ecart validé'!$A:$A,1,FALSE)),Z9827,"Ecart Validé")</f>
        <v>valid</v>
      </c>
      <c r="R9827" t="s">
        <v>30</v>
      </c>
      <c r="T9827" s="41"/>
      <c r="X9827"/>
      <c r="Y9827"/>
      <c r="Z9827" t="s">
        <v>31</v>
      </c>
    </row>
    <row r="9828" spans="1:26" x14ac:dyDescent="0.3">
      <c r="A9828" t="s">
        <v>12453</v>
      </c>
      <c r="B9828" t="s">
        <v>3157</v>
      </c>
      <c r="C9828">
        <v>343010</v>
      </c>
      <c r="D9828" t="str">
        <f>+VLOOKUP(C9828,Param!K:L,2,FALSE)</f>
        <v>CLIMATER MAINTENANCE IDF</v>
      </c>
      <c r="E9828" t="s">
        <v>5963</v>
      </c>
      <c r="F9828" t="s">
        <v>8264</v>
      </c>
      <c r="G9828" t="s">
        <v>29</v>
      </c>
      <c r="H9828" s="5">
        <v>6656.74</v>
      </c>
      <c r="I9828" s="5">
        <v>6656.7386999999999</v>
      </c>
      <c r="J9828" s="5">
        <v>1.29999999990104E-3</v>
      </c>
      <c r="K9828" s="5">
        <v>6656.74</v>
      </c>
      <c r="L9828" s="5">
        <v>0</v>
      </c>
      <c r="M9828" t="str">
        <f>IF(ISERROR(VLOOKUP(A9828,'[1]Ecart validé'!$A:$A,1,FALSE)),Z9828,"Ecart Validé")</f>
        <v>valid</v>
      </c>
      <c r="R9828" t="s">
        <v>30</v>
      </c>
      <c r="X9828"/>
      <c r="Y9828"/>
      <c r="Z9828" t="s">
        <v>31</v>
      </c>
    </row>
    <row r="9829" spans="1:26" x14ac:dyDescent="0.3">
      <c r="A9829" t="s">
        <v>12454</v>
      </c>
      <c r="B9829" t="s">
        <v>3157</v>
      </c>
      <c r="C9829">
        <v>343010</v>
      </c>
      <c r="D9829" t="str">
        <f>+VLOOKUP(C9829,Param!K:L,2,FALSE)</f>
        <v>CLIMATER MAINTENANCE IDF</v>
      </c>
      <c r="E9829" t="s">
        <v>5963</v>
      </c>
      <c r="F9829" t="s">
        <v>8266</v>
      </c>
      <c r="G9829" t="s">
        <v>29</v>
      </c>
      <c r="H9829" s="5">
        <v>438.88</v>
      </c>
      <c r="I9829" s="5">
        <v>438.88139999999999</v>
      </c>
      <c r="J9829" s="5">
        <v>-1.39999999998963E-3</v>
      </c>
      <c r="K9829" s="5">
        <v>438.88</v>
      </c>
      <c r="L9829" s="5">
        <v>0</v>
      </c>
      <c r="M9829" t="str">
        <f>IF(ISERROR(VLOOKUP(A9829,'[1]Ecart validé'!$A:$A,1,FALSE)),Z9829,"Ecart Validé")</f>
        <v>valid</v>
      </c>
      <c r="R9829" t="s">
        <v>30</v>
      </c>
      <c r="X9829"/>
      <c r="Y9829"/>
      <c r="Z9829" t="s">
        <v>31</v>
      </c>
    </row>
    <row r="9830" spans="1:26" x14ac:dyDescent="0.3">
      <c r="A9830" t="s">
        <v>12455</v>
      </c>
      <c r="B9830" t="s">
        <v>3157</v>
      </c>
      <c r="C9830">
        <v>343010</v>
      </c>
      <c r="D9830" t="str">
        <f>+VLOOKUP(C9830,Param!K:L,2,FALSE)</f>
        <v>CLIMATER MAINTENANCE IDF</v>
      </c>
      <c r="E9830" t="s">
        <v>5965</v>
      </c>
      <c r="F9830" t="s">
        <v>8260</v>
      </c>
      <c r="G9830" t="s">
        <v>29</v>
      </c>
      <c r="H9830" s="5">
        <v>87.03</v>
      </c>
      <c r="I9830" s="5">
        <v>87.025000000000006</v>
      </c>
      <c r="J9830" s="5">
        <v>4.9999999999954499E-3</v>
      </c>
      <c r="K9830" s="5">
        <v>87.03</v>
      </c>
      <c r="L9830" s="5">
        <v>0</v>
      </c>
      <c r="M9830" t="str">
        <f>IF(ISERROR(VLOOKUP(A9830,'[1]Ecart validé'!$A:$A,1,FALSE)),Z9830,"Ecart Validé")</f>
        <v>valid</v>
      </c>
      <c r="R9830" t="s">
        <v>30</v>
      </c>
      <c r="X9830"/>
      <c r="Y9830"/>
      <c r="Z9830" t="s">
        <v>31</v>
      </c>
    </row>
    <row r="9831" spans="1:26" x14ac:dyDescent="0.3">
      <c r="A9831" t="s">
        <v>12456</v>
      </c>
      <c r="B9831" t="s">
        <v>3157</v>
      </c>
      <c r="C9831">
        <v>343010</v>
      </c>
      <c r="D9831" t="str">
        <f>+VLOOKUP(C9831,Param!K:L,2,FALSE)</f>
        <v>CLIMATER MAINTENANCE IDF</v>
      </c>
      <c r="E9831" t="s">
        <v>5965</v>
      </c>
      <c r="F9831" t="s">
        <v>8262</v>
      </c>
      <c r="G9831" t="s">
        <v>29</v>
      </c>
      <c r="H9831" s="5">
        <v>1515.31</v>
      </c>
      <c r="I9831" s="5">
        <v>1515.3074999999999</v>
      </c>
      <c r="J9831" s="5">
        <v>2.5000000000545601E-3</v>
      </c>
      <c r="K9831" s="5">
        <v>1515.31</v>
      </c>
      <c r="L9831" s="5">
        <v>0</v>
      </c>
      <c r="M9831" t="str">
        <f>IF(ISERROR(VLOOKUP(A9831,'[1]Ecart validé'!$A:$A,1,FALSE)),Z9831,"Ecart Validé")</f>
        <v>valid</v>
      </c>
      <c r="R9831" t="s">
        <v>30</v>
      </c>
      <c r="X9831"/>
      <c r="Y9831"/>
      <c r="Z9831" t="s">
        <v>31</v>
      </c>
    </row>
    <row r="9832" spans="1:26" x14ac:dyDescent="0.3">
      <c r="A9832" t="s">
        <v>12457</v>
      </c>
      <c r="B9832" t="s">
        <v>3157</v>
      </c>
      <c r="C9832">
        <v>343010</v>
      </c>
      <c r="D9832" t="str">
        <f>+VLOOKUP(C9832,Param!K:L,2,FALSE)</f>
        <v>CLIMATER MAINTENANCE IDF</v>
      </c>
      <c r="E9832" t="s">
        <v>5965</v>
      </c>
      <c r="F9832" t="s">
        <v>8264</v>
      </c>
      <c r="G9832" t="s">
        <v>29</v>
      </c>
      <c r="H9832" s="5">
        <v>576.79</v>
      </c>
      <c r="I9832" s="5">
        <v>576.78750000000002</v>
      </c>
      <c r="J9832" s="5">
        <v>2.4999999999408798E-3</v>
      </c>
      <c r="K9832" s="5">
        <v>576.79</v>
      </c>
      <c r="L9832" s="5">
        <v>0</v>
      </c>
      <c r="M9832" t="str">
        <f>IF(ISERROR(VLOOKUP(A9832,'[1]Ecart validé'!$A:$A,1,FALSE)),Z9832,"Ecart Validé")</f>
        <v>valid</v>
      </c>
      <c r="R9832" t="s">
        <v>30</v>
      </c>
      <c r="X9832"/>
      <c r="Y9832"/>
      <c r="Z9832" t="s">
        <v>31</v>
      </c>
    </row>
    <row r="9833" spans="1:26" x14ac:dyDescent="0.3">
      <c r="A9833" t="s">
        <v>12458</v>
      </c>
      <c r="B9833" t="s">
        <v>3157</v>
      </c>
      <c r="C9833">
        <v>343010</v>
      </c>
      <c r="D9833" t="str">
        <f>+VLOOKUP(C9833,Param!K:L,2,FALSE)</f>
        <v>CLIMATER MAINTENANCE IDF</v>
      </c>
      <c r="E9833" t="s">
        <v>5965</v>
      </c>
      <c r="F9833" t="s">
        <v>8266</v>
      </c>
      <c r="G9833" t="s">
        <v>29</v>
      </c>
      <c r="H9833" s="5">
        <v>772.69</v>
      </c>
      <c r="I9833" s="5">
        <v>772.68499999999995</v>
      </c>
      <c r="J9833" s="5">
        <v>5.0000000001091298E-3</v>
      </c>
      <c r="K9833" s="5">
        <v>772.69</v>
      </c>
      <c r="L9833" s="5">
        <v>0</v>
      </c>
      <c r="M9833" t="str">
        <f>IF(ISERROR(VLOOKUP(A9833,'[1]Ecart validé'!$A:$A,1,FALSE)),Z9833,"Ecart Validé")</f>
        <v>valid</v>
      </c>
      <c r="R9833" t="s">
        <v>30</v>
      </c>
      <c r="X9833"/>
      <c r="Y9833"/>
      <c r="Z9833" t="s">
        <v>31</v>
      </c>
    </row>
    <row r="9834" spans="1:26" x14ac:dyDescent="0.3">
      <c r="A9834" t="s">
        <v>12459</v>
      </c>
      <c r="B9834" t="s">
        <v>3157</v>
      </c>
      <c r="C9834">
        <v>343003</v>
      </c>
      <c r="D9834" t="str">
        <f>+VLOOKUP(C9834,Param!K:L,2,FALSE)</f>
        <v>VIGNERONS ARDECHOIS</v>
      </c>
      <c r="E9834">
        <v>120506553</v>
      </c>
      <c r="F9834" t="s">
        <v>8260</v>
      </c>
      <c r="G9834" t="s">
        <v>29</v>
      </c>
      <c r="H9834" s="5">
        <v>26.6</v>
      </c>
      <c r="I9834" s="5">
        <v>26.6</v>
      </c>
      <c r="J9834" s="5">
        <v>0</v>
      </c>
      <c r="K9834" s="5">
        <v>26.6</v>
      </c>
      <c r="L9834" s="5">
        <v>0</v>
      </c>
      <c r="M9834" t="str">
        <f>IF(ISERROR(VLOOKUP(A9834,'[1]Ecart validé'!$A:$A,1,FALSE)),Z9834,"Ecart Validé")</f>
        <v>valid</v>
      </c>
      <c r="R9834" t="s">
        <v>30</v>
      </c>
      <c r="X9834"/>
      <c r="Y9834"/>
      <c r="Z9834" t="s">
        <v>31</v>
      </c>
    </row>
    <row r="9835" spans="1:26" x14ac:dyDescent="0.3">
      <c r="A9835" t="s">
        <v>12460</v>
      </c>
      <c r="B9835" t="s">
        <v>3157</v>
      </c>
      <c r="C9835">
        <v>343003</v>
      </c>
      <c r="D9835" t="str">
        <f>+VLOOKUP(C9835,Param!K:L,2,FALSE)</f>
        <v>VIGNERONS ARDECHOIS</v>
      </c>
      <c r="E9835">
        <v>120506553</v>
      </c>
      <c r="F9835" t="s">
        <v>8262</v>
      </c>
      <c r="G9835" t="s">
        <v>29</v>
      </c>
      <c r="H9835" s="5">
        <v>42.91</v>
      </c>
      <c r="I9835" s="5">
        <v>42.91</v>
      </c>
      <c r="J9835" s="5">
        <v>0</v>
      </c>
      <c r="K9835" s="5">
        <v>42.91</v>
      </c>
      <c r="L9835" s="5">
        <v>0</v>
      </c>
      <c r="M9835" t="str">
        <f>IF(ISERROR(VLOOKUP(A9835,'[1]Ecart validé'!$A:$A,1,FALSE)),Z9835,"Ecart Validé")</f>
        <v>valid</v>
      </c>
      <c r="R9835" t="s">
        <v>30</v>
      </c>
      <c r="X9835"/>
      <c r="Y9835"/>
      <c r="Z9835" t="s">
        <v>31</v>
      </c>
    </row>
    <row r="9836" spans="1:26" x14ac:dyDescent="0.3">
      <c r="A9836" t="s">
        <v>12461</v>
      </c>
      <c r="B9836" t="s">
        <v>3157</v>
      </c>
      <c r="C9836">
        <v>343003</v>
      </c>
      <c r="D9836" t="str">
        <f>+VLOOKUP(C9836,Param!K:L,2,FALSE)</f>
        <v>VIGNERONS ARDECHOIS</v>
      </c>
      <c r="E9836">
        <v>120506553</v>
      </c>
      <c r="F9836" t="s">
        <v>8264</v>
      </c>
      <c r="G9836" t="s">
        <v>29</v>
      </c>
      <c r="H9836" s="5">
        <v>154.41999999999999</v>
      </c>
      <c r="I9836" s="5">
        <v>154.41999999999999</v>
      </c>
      <c r="J9836" s="5">
        <v>0</v>
      </c>
      <c r="K9836" s="5">
        <v>154.41999999999999</v>
      </c>
      <c r="L9836" s="5">
        <v>0</v>
      </c>
      <c r="M9836" t="str">
        <f>IF(ISERROR(VLOOKUP(A9836,'[1]Ecart validé'!$A:$A,1,FALSE)),Z9836,"Ecart Validé")</f>
        <v>valid</v>
      </c>
      <c r="R9836" t="s">
        <v>30</v>
      </c>
      <c r="X9836"/>
      <c r="Y9836"/>
      <c r="Z9836" t="s">
        <v>31</v>
      </c>
    </row>
    <row r="9837" spans="1:26" x14ac:dyDescent="0.3">
      <c r="A9837" t="s">
        <v>12462</v>
      </c>
      <c r="B9837" t="s">
        <v>3157</v>
      </c>
      <c r="C9837">
        <v>343003</v>
      </c>
      <c r="D9837" t="str">
        <f>+VLOOKUP(C9837,Param!K:L,2,FALSE)</f>
        <v>VIGNERONS ARDECHOIS</v>
      </c>
      <c r="E9837">
        <v>120506553</v>
      </c>
      <c r="F9837" t="s">
        <v>8266</v>
      </c>
      <c r="G9837" t="s">
        <v>29</v>
      </c>
      <c r="H9837" s="5">
        <v>31.57</v>
      </c>
      <c r="I9837" s="5">
        <v>31.57</v>
      </c>
      <c r="J9837" s="5">
        <v>0</v>
      </c>
      <c r="K9837" s="5">
        <v>31.57</v>
      </c>
      <c r="L9837" s="5">
        <v>0</v>
      </c>
      <c r="M9837" t="str">
        <f>IF(ISERROR(VLOOKUP(A9837,'[1]Ecart validé'!$A:$A,1,FALSE)),Z9837,"Ecart Validé")</f>
        <v>valid</v>
      </c>
      <c r="R9837" t="s">
        <v>30</v>
      </c>
      <c r="X9837"/>
      <c r="Y9837"/>
      <c r="Z9837" t="s">
        <v>31</v>
      </c>
    </row>
    <row r="9838" spans="1:26" x14ac:dyDescent="0.3">
      <c r="A9838" t="s">
        <v>12463</v>
      </c>
      <c r="B9838" t="s">
        <v>3157</v>
      </c>
      <c r="C9838">
        <v>45376</v>
      </c>
      <c r="D9838" t="str">
        <f>+VLOOKUP(C9838,Param!K:L,2,FALSE)</f>
        <v>M.C.I</v>
      </c>
      <c r="E9838" t="s">
        <v>3946</v>
      </c>
      <c r="F9838" t="s">
        <v>8260</v>
      </c>
      <c r="G9838" t="s">
        <v>29</v>
      </c>
      <c r="H9838" s="5">
        <v>1495.6</v>
      </c>
      <c r="I9838" s="5">
        <v>1495.6</v>
      </c>
      <c r="J9838" s="5">
        <v>0</v>
      </c>
      <c r="K9838" s="5">
        <v>1495.6</v>
      </c>
      <c r="L9838" s="5">
        <v>0</v>
      </c>
      <c r="M9838" t="str">
        <f>IF(ISERROR(VLOOKUP(A9838,'[1]Ecart validé'!$A:$A,1,FALSE)),Z9838,"Ecart Validé")</f>
        <v>valid</v>
      </c>
      <c r="R9838" t="s">
        <v>30</v>
      </c>
      <c r="X9838"/>
      <c r="Y9838"/>
      <c r="Z9838" t="s">
        <v>31</v>
      </c>
    </row>
    <row r="9839" spans="1:26" x14ac:dyDescent="0.3">
      <c r="A9839" t="s">
        <v>12464</v>
      </c>
      <c r="B9839" t="s">
        <v>3157</v>
      </c>
      <c r="C9839">
        <v>45376</v>
      </c>
      <c r="D9839" t="str">
        <f>+VLOOKUP(C9839,Param!K:L,2,FALSE)</f>
        <v>M.C.I</v>
      </c>
      <c r="E9839" t="s">
        <v>3946</v>
      </c>
      <c r="F9839" t="s">
        <v>8262</v>
      </c>
      <c r="G9839" t="s">
        <v>29</v>
      </c>
      <c r="H9839" s="5">
        <v>1336.05</v>
      </c>
      <c r="I9839" s="5">
        <v>1336.05</v>
      </c>
      <c r="J9839" s="5">
        <v>0</v>
      </c>
      <c r="K9839" s="5">
        <v>1336.05</v>
      </c>
      <c r="L9839" s="5">
        <v>0</v>
      </c>
      <c r="M9839" t="str">
        <f>IF(ISERROR(VLOOKUP(A9839,'[1]Ecart validé'!$A:$A,1,FALSE)),Z9839,"Ecart Validé")</f>
        <v>valid</v>
      </c>
      <c r="R9839" t="s">
        <v>30</v>
      </c>
      <c r="X9839"/>
      <c r="Y9839"/>
      <c r="Z9839" t="s">
        <v>31</v>
      </c>
    </row>
    <row r="9840" spans="1:26" x14ac:dyDescent="0.3">
      <c r="A9840" t="s">
        <v>12465</v>
      </c>
      <c r="B9840" t="s">
        <v>3157</v>
      </c>
      <c r="C9840">
        <v>45376</v>
      </c>
      <c r="D9840" t="str">
        <f>+VLOOKUP(C9840,Param!K:L,2,FALSE)</f>
        <v>M.C.I</v>
      </c>
      <c r="E9840" t="s">
        <v>3946</v>
      </c>
      <c r="F9840" t="s">
        <v>8264</v>
      </c>
      <c r="G9840" t="s">
        <v>29</v>
      </c>
      <c r="H9840" s="5">
        <v>1562.25</v>
      </c>
      <c r="I9840" s="5">
        <v>1562.25</v>
      </c>
      <c r="J9840" s="5">
        <v>0</v>
      </c>
      <c r="K9840" s="5">
        <v>1562.25</v>
      </c>
      <c r="L9840" s="5">
        <v>0</v>
      </c>
      <c r="M9840" t="str">
        <f>IF(ISERROR(VLOOKUP(A9840,'[1]Ecart validé'!$A:$A,1,FALSE)),Z9840,"Ecart Validé")</f>
        <v>valid</v>
      </c>
      <c r="R9840" t="s">
        <v>30</v>
      </c>
      <c r="X9840"/>
      <c r="Y9840"/>
      <c r="Z9840" t="s">
        <v>31</v>
      </c>
    </row>
    <row r="9841" spans="1:26" x14ac:dyDescent="0.3">
      <c r="A9841" t="s">
        <v>12466</v>
      </c>
      <c r="B9841" t="s">
        <v>3157</v>
      </c>
      <c r="C9841">
        <v>45376</v>
      </c>
      <c r="D9841" t="str">
        <f>+VLOOKUP(C9841,Param!K:L,2,FALSE)</f>
        <v>M.C.I</v>
      </c>
      <c r="E9841" t="s">
        <v>3946</v>
      </c>
      <c r="F9841" t="s">
        <v>8266</v>
      </c>
      <c r="G9841" t="s">
        <v>29</v>
      </c>
      <c r="H9841" s="5">
        <v>1772.49999999999</v>
      </c>
      <c r="I9841" s="5">
        <v>1772.5</v>
      </c>
      <c r="J9841" s="5">
        <v>-2.2737367544323201E-13</v>
      </c>
      <c r="K9841" s="5">
        <v>1772.49999999999</v>
      </c>
      <c r="L9841" s="5">
        <v>0</v>
      </c>
      <c r="M9841" t="str">
        <f>IF(ISERROR(VLOOKUP(A9841,'[1]Ecart validé'!$A:$A,1,FALSE)),Z9841,"Ecart Validé")</f>
        <v>valid</v>
      </c>
      <c r="R9841" t="s">
        <v>30</v>
      </c>
      <c r="X9841"/>
      <c r="Y9841"/>
      <c r="Z9841" t="s">
        <v>31</v>
      </c>
    </row>
    <row r="9842" spans="1:26" x14ac:dyDescent="0.3">
      <c r="A9842" t="s">
        <v>12467</v>
      </c>
      <c r="B9842" t="s">
        <v>3157</v>
      </c>
      <c r="C9842">
        <v>45376</v>
      </c>
      <c r="D9842" t="str">
        <f>+VLOOKUP(C9842,Param!K:L,2,FALSE)</f>
        <v>M.C.I</v>
      </c>
      <c r="E9842" t="s">
        <v>3944</v>
      </c>
      <c r="F9842" t="s">
        <v>8264</v>
      </c>
      <c r="G9842" t="s">
        <v>29</v>
      </c>
      <c r="H9842" s="5">
        <v>395.43</v>
      </c>
      <c r="I9842" s="5">
        <v>395.43</v>
      </c>
      <c r="J9842" s="5">
        <v>0</v>
      </c>
      <c r="K9842" s="5">
        <v>395.43</v>
      </c>
      <c r="L9842" s="5">
        <v>0</v>
      </c>
      <c r="M9842" t="str">
        <f>IF(ISERROR(VLOOKUP(A9842,'[1]Ecart validé'!$A:$A,1,FALSE)),Z9842,"Ecart Validé")</f>
        <v>valid</v>
      </c>
      <c r="R9842" t="s">
        <v>30</v>
      </c>
      <c r="X9842"/>
      <c r="Y9842"/>
      <c r="Z9842" t="s">
        <v>31</v>
      </c>
    </row>
    <row r="9843" spans="1:26" x14ac:dyDescent="0.3">
      <c r="A9843" t="s">
        <v>12468</v>
      </c>
      <c r="B9843" t="s">
        <v>3157</v>
      </c>
      <c r="C9843">
        <v>45376</v>
      </c>
      <c r="D9843" t="str">
        <f>+VLOOKUP(C9843,Param!K:L,2,FALSE)</f>
        <v>M.C.I</v>
      </c>
      <c r="E9843" t="s">
        <v>3944</v>
      </c>
      <c r="F9843" t="s">
        <v>8266</v>
      </c>
      <c r="G9843" t="s">
        <v>29</v>
      </c>
      <c r="H9843" s="5">
        <v>440.19</v>
      </c>
      <c r="I9843" s="5">
        <v>440.19</v>
      </c>
      <c r="J9843" s="5">
        <v>0</v>
      </c>
      <c r="K9843" s="5">
        <v>440.19</v>
      </c>
      <c r="L9843" s="5">
        <v>0</v>
      </c>
      <c r="M9843" t="str">
        <f>IF(ISERROR(VLOOKUP(A9843,'[1]Ecart validé'!$A:$A,1,FALSE)),Z9843,"Ecart Validé")</f>
        <v>valid</v>
      </c>
      <c r="R9843" t="s">
        <v>30</v>
      </c>
      <c r="X9843"/>
      <c r="Y9843"/>
      <c r="Z9843" t="s">
        <v>31</v>
      </c>
    </row>
    <row r="9844" spans="1:26" x14ac:dyDescent="0.3">
      <c r="A9844" t="s">
        <v>12469</v>
      </c>
      <c r="B9844" t="s">
        <v>3157</v>
      </c>
      <c r="C9844">
        <v>304958</v>
      </c>
      <c r="D9844" t="str">
        <f>+VLOOKUP(C9844,Param!K:L,2,FALSE)</f>
        <v>C &amp; C FRANCE</v>
      </c>
      <c r="E9844">
        <v>1200506551</v>
      </c>
      <c r="F9844" t="s">
        <v>8260</v>
      </c>
      <c r="G9844" t="s">
        <v>29</v>
      </c>
      <c r="H9844" s="5">
        <v>910.85</v>
      </c>
      <c r="I9844" s="5">
        <v>910.84559999999999</v>
      </c>
      <c r="J9844" s="5">
        <v>4.4000000000323702E-3</v>
      </c>
      <c r="K9844" s="5">
        <v>910.85</v>
      </c>
      <c r="L9844" s="5">
        <v>0</v>
      </c>
      <c r="M9844" t="str">
        <f>IF(ISERROR(VLOOKUP(A9844,'[1]Ecart validé'!$A:$A,1,FALSE)),Z9844,"Ecart Validé")</f>
        <v>valid</v>
      </c>
      <c r="R9844" t="s">
        <v>30</v>
      </c>
      <c r="X9844"/>
      <c r="Y9844"/>
      <c r="Z9844" t="s">
        <v>31</v>
      </c>
    </row>
    <row r="9845" spans="1:26" x14ac:dyDescent="0.3">
      <c r="A9845" t="s">
        <v>12470</v>
      </c>
      <c r="B9845" t="s">
        <v>3157</v>
      </c>
      <c r="C9845">
        <v>304958</v>
      </c>
      <c r="D9845" t="str">
        <f>+VLOOKUP(C9845,Param!K:L,2,FALSE)</f>
        <v>C &amp; C FRANCE</v>
      </c>
      <c r="E9845">
        <v>1200506551</v>
      </c>
      <c r="F9845" t="s">
        <v>8262</v>
      </c>
      <c r="G9845" t="s">
        <v>29</v>
      </c>
      <c r="H9845" s="5">
        <v>4675.84</v>
      </c>
      <c r="I9845" s="5">
        <v>4675.8361999999997</v>
      </c>
      <c r="J9845" s="5">
        <v>3.8000000004103601E-3</v>
      </c>
      <c r="K9845" s="5">
        <v>4675.84</v>
      </c>
      <c r="L9845" s="5">
        <v>0</v>
      </c>
      <c r="M9845" t="str">
        <f>IF(ISERROR(VLOOKUP(A9845,'[1]Ecart validé'!$A:$A,1,FALSE)),Z9845,"Ecart Validé")</f>
        <v>valid</v>
      </c>
      <c r="R9845" t="s">
        <v>30</v>
      </c>
      <c r="X9845"/>
      <c r="Y9845"/>
      <c r="Z9845" t="s">
        <v>31</v>
      </c>
    </row>
    <row r="9846" spans="1:26" x14ac:dyDescent="0.3">
      <c r="A9846" t="s">
        <v>12471</v>
      </c>
      <c r="B9846" t="s">
        <v>3157</v>
      </c>
      <c r="C9846">
        <v>304958</v>
      </c>
      <c r="D9846" t="str">
        <f>+VLOOKUP(C9846,Param!K:L,2,FALSE)</f>
        <v>C &amp; C FRANCE</v>
      </c>
      <c r="E9846">
        <v>1200506551</v>
      </c>
      <c r="F9846" t="s">
        <v>8264</v>
      </c>
      <c r="G9846" t="s">
        <v>29</v>
      </c>
      <c r="H9846" s="5">
        <v>11197.31</v>
      </c>
      <c r="I9846" s="5">
        <v>11197.3071</v>
      </c>
      <c r="J9846" s="5">
        <v>2.8999999994994102E-3</v>
      </c>
      <c r="K9846" s="5">
        <v>11197.31</v>
      </c>
      <c r="L9846" s="5">
        <v>0</v>
      </c>
      <c r="M9846" t="str">
        <f>IF(ISERROR(VLOOKUP(A9846,'[1]Ecart validé'!$A:$A,1,FALSE)),Z9846,"Ecart Validé")</f>
        <v>valid</v>
      </c>
      <c r="R9846" t="s">
        <v>30</v>
      </c>
      <c r="X9846"/>
      <c r="Y9846"/>
      <c r="Z9846" t="s">
        <v>31</v>
      </c>
    </row>
    <row r="9847" spans="1:26" x14ac:dyDescent="0.3">
      <c r="A9847" t="s">
        <v>12472</v>
      </c>
      <c r="B9847" t="s">
        <v>3157</v>
      </c>
      <c r="C9847">
        <v>304958</v>
      </c>
      <c r="D9847" t="str">
        <f>+VLOOKUP(C9847,Param!K:L,2,FALSE)</f>
        <v>C &amp; C FRANCE</v>
      </c>
      <c r="E9847">
        <v>1200506551</v>
      </c>
      <c r="F9847" t="s">
        <v>8266</v>
      </c>
      <c r="G9847" t="s">
        <v>29</v>
      </c>
      <c r="H9847" s="5">
        <v>13961.46</v>
      </c>
      <c r="I9847" s="5">
        <v>13961.465</v>
      </c>
      <c r="J9847" s="5">
        <v>-5.0000000010186297E-3</v>
      </c>
      <c r="K9847" s="5">
        <v>13961.46</v>
      </c>
      <c r="L9847" s="5">
        <v>0</v>
      </c>
      <c r="M9847" t="str">
        <f>IF(ISERROR(VLOOKUP(A9847,'[1]Ecart validé'!$A:$A,1,FALSE)),Z9847,"Ecart Validé")</f>
        <v>valid</v>
      </c>
      <c r="R9847" t="s">
        <v>30</v>
      </c>
      <c r="X9847"/>
      <c r="Y9847"/>
      <c r="Z9847" t="s">
        <v>31</v>
      </c>
    </row>
    <row r="9848" spans="1:26" x14ac:dyDescent="0.3">
      <c r="A9848" t="s">
        <v>12473</v>
      </c>
      <c r="B9848" t="s">
        <v>3157</v>
      </c>
      <c r="C9848">
        <v>58933</v>
      </c>
      <c r="D9848" t="str">
        <f>+VLOOKUP(C9848,Param!K:L,2,FALSE)</f>
        <v>LA COSTE DISTRIBUTION</v>
      </c>
      <c r="E9848">
        <v>1190506325</v>
      </c>
      <c r="F9848" t="s">
        <v>8617</v>
      </c>
      <c r="G9848" t="s">
        <v>29</v>
      </c>
      <c r="H9848" s="5">
        <v>203.39</v>
      </c>
      <c r="I9848" s="5">
        <v>203.38990000000001</v>
      </c>
      <c r="J9848" s="5">
        <v>1.00000000088584E-4</v>
      </c>
      <c r="K9848" s="5">
        <v>203.39</v>
      </c>
      <c r="L9848" s="5">
        <v>0</v>
      </c>
      <c r="M9848" t="str">
        <f>IF(ISERROR(VLOOKUP(A9848,'[1]Ecart validé'!$A:$A,1,FALSE)),Z9848,"Ecart Validé")</f>
        <v>valid</v>
      </c>
      <c r="R9848" t="s">
        <v>30</v>
      </c>
      <c r="X9848"/>
      <c r="Y9848"/>
      <c r="Z9848" t="s">
        <v>31</v>
      </c>
    </row>
    <row r="9849" spans="1:26" x14ac:dyDescent="0.3">
      <c r="A9849" t="s">
        <v>12474</v>
      </c>
      <c r="B9849" t="s">
        <v>3157</v>
      </c>
      <c r="C9849">
        <v>58933</v>
      </c>
      <c r="D9849" t="str">
        <f>+VLOOKUP(C9849,Param!K:L,2,FALSE)</f>
        <v>LA COSTE DISTRIBUTION</v>
      </c>
      <c r="E9849">
        <v>1190506325</v>
      </c>
      <c r="F9849" t="s">
        <v>8260</v>
      </c>
      <c r="G9849" t="s">
        <v>29</v>
      </c>
      <c r="H9849" s="5">
        <v>101.64</v>
      </c>
      <c r="I9849" s="5">
        <v>101.64</v>
      </c>
      <c r="J9849" s="5">
        <v>0</v>
      </c>
      <c r="K9849" s="5">
        <v>101.64</v>
      </c>
      <c r="L9849" s="5">
        <v>0</v>
      </c>
      <c r="M9849" t="str">
        <f>IF(ISERROR(VLOOKUP(A9849,'[1]Ecart validé'!$A:$A,1,FALSE)),Z9849,"Ecart Validé")</f>
        <v>valid</v>
      </c>
      <c r="R9849" t="s">
        <v>30</v>
      </c>
      <c r="X9849"/>
      <c r="Y9849"/>
      <c r="Z9849" t="s">
        <v>31</v>
      </c>
    </row>
    <row r="9850" spans="1:26" x14ac:dyDescent="0.3">
      <c r="A9850" t="s">
        <v>12475</v>
      </c>
      <c r="B9850" t="s">
        <v>3157</v>
      </c>
      <c r="C9850">
        <v>58933</v>
      </c>
      <c r="D9850" t="str">
        <f>+VLOOKUP(C9850,Param!K:L,2,FALSE)</f>
        <v>LA COSTE DISTRIBUTION</v>
      </c>
      <c r="E9850">
        <v>1190506325</v>
      </c>
      <c r="F9850" t="s">
        <v>8262</v>
      </c>
      <c r="G9850" t="s">
        <v>29</v>
      </c>
      <c r="H9850" s="5">
        <v>417.54</v>
      </c>
      <c r="I9850" s="5">
        <v>417.54020000000003</v>
      </c>
      <c r="J9850" s="5">
        <v>-2.0000000000663901E-4</v>
      </c>
      <c r="K9850" s="5">
        <v>417.54</v>
      </c>
      <c r="L9850" s="5">
        <v>0</v>
      </c>
      <c r="M9850" t="str">
        <f>IF(ISERROR(VLOOKUP(A9850,'[1]Ecart validé'!$A:$A,1,FALSE)),Z9850,"Ecart Validé")</f>
        <v>valid</v>
      </c>
      <c r="R9850" t="s">
        <v>30</v>
      </c>
      <c r="X9850"/>
      <c r="Y9850"/>
      <c r="Z9850" t="s">
        <v>31</v>
      </c>
    </row>
    <row r="9851" spans="1:26" x14ac:dyDescent="0.3">
      <c r="A9851" t="s">
        <v>12476</v>
      </c>
      <c r="B9851" t="s">
        <v>3157</v>
      </c>
      <c r="C9851">
        <v>58933</v>
      </c>
      <c r="D9851" t="str">
        <f>+VLOOKUP(C9851,Param!K:L,2,FALSE)</f>
        <v>LA COSTE DISTRIBUTION</v>
      </c>
      <c r="E9851">
        <v>1190506325</v>
      </c>
      <c r="F9851" t="s">
        <v>8264</v>
      </c>
      <c r="G9851" t="s">
        <v>29</v>
      </c>
      <c r="H9851" s="5">
        <v>1115.1400000000001</v>
      </c>
      <c r="I9851" s="5">
        <v>1115.1398999999999</v>
      </c>
      <c r="J9851" s="5">
        <v>1.00000000202271E-4</v>
      </c>
      <c r="K9851" s="5">
        <v>1115.1400000000001</v>
      </c>
      <c r="L9851" s="5">
        <v>0</v>
      </c>
      <c r="M9851" t="str">
        <f>IF(ISERROR(VLOOKUP(A9851,'[1]Ecart validé'!$A:$A,1,FALSE)),Z9851,"Ecart Validé")</f>
        <v>valid</v>
      </c>
      <c r="R9851" t="s">
        <v>30</v>
      </c>
      <c r="X9851"/>
      <c r="Y9851"/>
      <c r="Z9851" t="s">
        <v>31</v>
      </c>
    </row>
    <row r="9852" spans="1:26" x14ac:dyDescent="0.3">
      <c r="A9852" t="s">
        <v>12477</v>
      </c>
      <c r="B9852" t="s">
        <v>3157</v>
      </c>
      <c r="C9852">
        <v>58933</v>
      </c>
      <c r="D9852" t="str">
        <f>+VLOOKUP(C9852,Param!K:L,2,FALSE)</f>
        <v>LA COSTE DISTRIBUTION</v>
      </c>
      <c r="E9852">
        <v>1190506325</v>
      </c>
      <c r="F9852" t="s">
        <v>8266</v>
      </c>
      <c r="G9852" t="s">
        <v>29</v>
      </c>
      <c r="H9852" s="5">
        <v>1356.82</v>
      </c>
      <c r="I9852" s="5">
        <v>1356.8246999999999</v>
      </c>
      <c r="J9852" s="5">
        <v>-4.6999999999570701E-3</v>
      </c>
      <c r="K9852" s="5">
        <v>1356.82</v>
      </c>
      <c r="L9852" s="5">
        <v>0</v>
      </c>
      <c r="M9852" t="str">
        <f>IF(ISERROR(VLOOKUP(A9852,'[1]Ecart validé'!$A:$A,1,FALSE)),Z9852,"Ecart Validé")</f>
        <v>valid</v>
      </c>
      <c r="R9852" t="s">
        <v>30</v>
      </c>
      <c r="X9852"/>
      <c r="Y9852"/>
      <c r="Z9852" t="s">
        <v>31</v>
      </c>
    </row>
    <row r="9853" spans="1:26" x14ac:dyDescent="0.3">
      <c r="A9853" t="s">
        <v>12478</v>
      </c>
      <c r="B9853" t="s">
        <v>3157</v>
      </c>
      <c r="C9853">
        <v>297399</v>
      </c>
      <c r="D9853" t="str">
        <f>+VLOOKUP(C9853,Param!K:L,2,FALSE)</f>
        <v>DYNALIGHTING</v>
      </c>
      <c r="E9853">
        <v>2197206446</v>
      </c>
      <c r="F9853" t="s">
        <v>8617</v>
      </c>
      <c r="G9853" t="s">
        <v>29</v>
      </c>
      <c r="H9853" s="5">
        <v>283.5</v>
      </c>
      <c r="I9853" s="5">
        <v>283.5</v>
      </c>
      <c r="J9853" s="5">
        <v>0</v>
      </c>
      <c r="K9853" s="5">
        <v>283.5</v>
      </c>
      <c r="L9853" s="5">
        <v>0</v>
      </c>
      <c r="M9853" t="str">
        <f>IF(ISERROR(VLOOKUP(A9853,'[1]Ecart validé'!$A:$A,1,FALSE)),Z9853,"Ecart Validé")</f>
        <v>valid</v>
      </c>
      <c r="R9853" t="s">
        <v>30</v>
      </c>
      <c r="X9853"/>
      <c r="Y9853"/>
      <c r="Z9853" t="s">
        <v>31</v>
      </c>
    </row>
    <row r="9854" spans="1:26" x14ac:dyDescent="0.3">
      <c r="A9854" t="s">
        <v>12479</v>
      </c>
      <c r="B9854" t="s">
        <v>3157</v>
      </c>
      <c r="C9854">
        <v>297399</v>
      </c>
      <c r="D9854" t="str">
        <f>+VLOOKUP(C9854,Param!K:L,2,FALSE)</f>
        <v>DYNALIGHTING</v>
      </c>
      <c r="E9854">
        <v>2197206446</v>
      </c>
      <c r="F9854" t="s">
        <v>8260</v>
      </c>
      <c r="G9854" t="s">
        <v>29</v>
      </c>
      <c r="H9854" s="5">
        <v>508.74</v>
      </c>
      <c r="I9854" s="5">
        <v>508.74</v>
      </c>
      <c r="J9854" s="5">
        <v>0</v>
      </c>
      <c r="K9854" s="5">
        <v>508.74</v>
      </c>
      <c r="L9854" s="5">
        <v>0</v>
      </c>
      <c r="M9854" t="str">
        <f>IF(ISERROR(VLOOKUP(A9854,'[1]Ecart validé'!$A:$A,1,FALSE)),Z9854,"Ecart Validé")</f>
        <v>valid</v>
      </c>
      <c r="R9854" t="s">
        <v>30</v>
      </c>
      <c r="X9854"/>
      <c r="Y9854"/>
      <c r="Z9854" t="s">
        <v>31</v>
      </c>
    </row>
    <row r="9855" spans="1:26" x14ac:dyDescent="0.3">
      <c r="A9855" t="s">
        <v>12480</v>
      </c>
      <c r="B9855" t="s">
        <v>3157</v>
      </c>
      <c r="C9855">
        <v>297399</v>
      </c>
      <c r="D9855" t="str">
        <f>+VLOOKUP(C9855,Param!K:L,2,FALSE)</f>
        <v>DYNALIGHTING</v>
      </c>
      <c r="E9855">
        <v>2197206446</v>
      </c>
      <c r="F9855" t="s">
        <v>8262</v>
      </c>
      <c r="G9855" t="s">
        <v>29</v>
      </c>
      <c r="H9855" s="5">
        <v>336.6</v>
      </c>
      <c r="I9855" s="5">
        <v>336.6</v>
      </c>
      <c r="J9855" s="5">
        <v>0</v>
      </c>
      <c r="K9855" s="5">
        <v>336.6</v>
      </c>
      <c r="L9855" s="5">
        <v>0</v>
      </c>
      <c r="M9855" t="str">
        <f>IF(ISERROR(VLOOKUP(A9855,'[1]Ecart validé'!$A:$A,1,FALSE)),Z9855,"Ecart Validé")</f>
        <v>valid</v>
      </c>
      <c r="R9855" t="s">
        <v>30</v>
      </c>
      <c r="X9855"/>
      <c r="Y9855"/>
      <c r="Z9855" t="s">
        <v>31</v>
      </c>
    </row>
    <row r="9856" spans="1:26" x14ac:dyDescent="0.3">
      <c r="A9856" t="s">
        <v>12481</v>
      </c>
      <c r="B9856" t="s">
        <v>3157</v>
      </c>
      <c r="C9856">
        <v>57651</v>
      </c>
      <c r="D9856" t="str">
        <f>+VLOOKUP(C9856,Param!K:L,2,FALSE)</f>
        <v>SDV LES MARCHES DU MONDE</v>
      </c>
      <c r="E9856">
        <v>1190106343</v>
      </c>
      <c r="F9856" t="s">
        <v>8617</v>
      </c>
      <c r="G9856" t="s">
        <v>29</v>
      </c>
      <c r="H9856" s="5">
        <v>96.1</v>
      </c>
      <c r="I9856" s="5">
        <v>96.1</v>
      </c>
      <c r="J9856" s="5">
        <v>0</v>
      </c>
      <c r="K9856" s="5">
        <v>96.1</v>
      </c>
      <c r="L9856" s="5">
        <v>0</v>
      </c>
      <c r="M9856" t="str">
        <f>IF(ISERROR(VLOOKUP(A9856,'[1]Ecart validé'!$A:$A,1,FALSE)),Z9856,"Ecart Validé")</f>
        <v>valid</v>
      </c>
      <c r="R9856" t="s">
        <v>30</v>
      </c>
      <c r="X9856"/>
      <c r="Y9856"/>
      <c r="Z9856" t="s">
        <v>31</v>
      </c>
    </row>
    <row r="9857" spans="1:26" x14ac:dyDescent="0.3">
      <c r="A9857" t="s">
        <v>12482</v>
      </c>
      <c r="B9857" t="s">
        <v>3157</v>
      </c>
      <c r="C9857">
        <v>57651</v>
      </c>
      <c r="D9857" t="str">
        <f>+VLOOKUP(C9857,Param!K:L,2,FALSE)</f>
        <v>SDV LES MARCHES DU MONDE</v>
      </c>
      <c r="E9857">
        <v>1190106343</v>
      </c>
      <c r="F9857" t="s">
        <v>8260</v>
      </c>
      <c r="G9857" t="s">
        <v>29</v>
      </c>
      <c r="H9857" s="5">
        <v>46.25</v>
      </c>
      <c r="I9857" s="5">
        <v>46.25</v>
      </c>
      <c r="J9857" s="5">
        <v>0</v>
      </c>
      <c r="K9857" s="5">
        <v>46.25</v>
      </c>
      <c r="L9857" s="5">
        <v>0</v>
      </c>
      <c r="M9857" t="str">
        <f>IF(ISERROR(VLOOKUP(A9857,'[1]Ecart validé'!$A:$A,1,FALSE)),Z9857,"Ecart Validé")</f>
        <v>valid</v>
      </c>
      <c r="R9857" t="s">
        <v>30</v>
      </c>
      <c r="X9857"/>
      <c r="Y9857"/>
      <c r="Z9857" t="s">
        <v>31</v>
      </c>
    </row>
    <row r="9858" spans="1:26" x14ac:dyDescent="0.3">
      <c r="A9858" t="s">
        <v>12483</v>
      </c>
      <c r="B9858" t="s">
        <v>3157</v>
      </c>
      <c r="C9858">
        <v>57651</v>
      </c>
      <c r="D9858" t="str">
        <f>+VLOOKUP(C9858,Param!K:L,2,FALSE)</f>
        <v>SDV LES MARCHES DU MONDE</v>
      </c>
      <c r="E9858">
        <v>1190106343</v>
      </c>
      <c r="F9858" t="s">
        <v>8262</v>
      </c>
      <c r="G9858" t="s">
        <v>29</v>
      </c>
      <c r="H9858" s="5">
        <v>1052.54</v>
      </c>
      <c r="I9858" s="5">
        <v>1052.5415</v>
      </c>
      <c r="J9858" s="5">
        <v>-1.50000000007821E-3</v>
      </c>
      <c r="K9858" s="5">
        <v>1052.54</v>
      </c>
      <c r="L9858" s="5">
        <v>0</v>
      </c>
      <c r="M9858" t="str">
        <f>IF(ISERROR(VLOOKUP(A9858,'[1]Ecart validé'!$A:$A,1,FALSE)),Z9858,"Ecart Validé")</f>
        <v>valid</v>
      </c>
      <c r="R9858" t="s">
        <v>30</v>
      </c>
      <c r="X9858"/>
      <c r="Y9858"/>
      <c r="Z9858" t="s">
        <v>31</v>
      </c>
    </row>
    <row r="9859" spans="1:26" x14ac:dyDescent="0.3">
      <c r="A9859" t="s">
        <v>12484</v>
      </c>
      <c r="B9859" t="s">
        <v>3157</v>
      </c>
      <c r="C9859">
        <v>57651</v>
      </c>
      <c r="D9859" t="str">
        <f>+VLOOKUP(C9859,Param!K:L,2,FALSE)</f>
        <v>SDV LES MARCHES DU MONDE</v>
      </c>
      <c r="E9859">
        <v>1190106343</v>
      </c>
      <c r="F9859" t="s">
        <v>8264</v>
      </c>
      <c r="G9859" t="s">
        <v>29</v>
      </c>
      <c r="H9859" s="5">
        <v>1573.96</v>
      </c>
      <c r="I9859" s="5">
        <v>1573.9635000000001</v>
      </c>
      <c r="J9859" s="5">
        <v>-3.5000000000309198E-3</v>
      </c>
      <c r="K9859" s="5">
        <v>1573.96</v>
      </c>
      <c r="L9859" s="5">
        <v>0</v>
      </c>
      <c r="M9859" t="str">
        <f>IF(ISERROR(VLOOKUP(A9859,'[1]Ecart validé'!$A:$A,1,FALSE)),Z9859,"Ecart Validé")</f>
        <v>valid</v>
      </c>
      <c r="R9859" t="s">
        <v>30</v>
      </c>
      <c r="X9859"/>
      <c r="Y9859"/>
      <c r="Z9859" t="s">
        <v>31</v>
      </c>
    </row>
    <row r="9860" spans="1:26" x14ac:dyDescent="0.3">
      <c r="A9860" t="s">
        <v>12485</v>
      </c>
      <c r="B9860" t="s">
        <v>3157</v>
      </c>
      <c r="C9860">
        <v>57651</v>
      </c>
      <c r="D9860" t="str">
        <f>+VLOOKUP(C9860,Param!K:L,2,FALSE)</f>
        <v>SDV LES MARCHES DU MONDE</v>
      </c>
      <c r="E9860">
        <v>1190106343</v>
      </c>
      <c r="F9860" t="s">
        <v>8266</v>
      </c>
      <c r="G9860" t="s">
        <v>29</v>
      </c>
      <c r="H9860" s="5">
        <v>1364.55</v>
      </c>
      <c r="I9860" s="5">
        <v>1364.548</v>
      </c>
      <c r="J9860" s="5">
        <v>1.9999999999527002E-3</v>
      </c>
      <c r="K9860" s="5">
        <v>1364.55</v>
      </c>
      <c r="L9860" s="5">
        <v>0</v>
      </c>
      <c r="M9860" t="str">
        <f>IF(ISERROR(VLOOKUP(A9860,'[1]Ecart validé'!$A:$A,1,FALSE)),Z9860,"Ecart Validé")</f>
        <v>valid</v>
      </c>
      <c r="R9860" t="s">
        <v>30</v>
      </c>
      <c r="X9860"/>
      <c r="Y9860"/>
      <c r="Z9860" t="s">
        <v>31</v>
      </c>
    </row>
    <row r="9861" spans="1:26" x14ac:dyDescent="0.3">
      <c r="A9861" t="s">
        <v>12486</v>
      </c>
      <c r="B9861" t="s">
        <v>3157</v>
      </c>
      <c r="C9861">
        <v>231998</v>
      </c>
      <c r="D9861" t="str">
        <f>+VLOOKUP(C9861,Param!K:L,2,FALSE)</f>
        <v>H2MAT'</v>
      </c>
      <c r="E9861">
        <v>2190506238</v>
      </c>
      <c r="F9861" t="s">
        <v>8260</v>
      </c>
      <c r="G9861" t="s">
        <v>29</v>
      </c>
      <c r="H9861" s="5">
        <v>268.45</v>
      </c>
      <c r="I9861" s="5">
        <v>268.45</v>
      </c>
      <c r="J9861" s="5">
        <v>0</v>
      </c>
      <c r="K9861" s="5">
        <v>268.45</v>
      </c>
      <c r="L9861" s="5">
        <v>0</v>
      </c>
      <c r="M9861" t="str">
        <f>IF(ISERROR(VLOOKUP(A9861,'[1]Ecart validé'!$A:$A,1,FALSE)),Z9861,"Ecart Validé")</f>
        <v>valid</v>
      </c>
      <c r="R9861" t="s">
        <v>30</v>
      </c>
      <c r="X9861"/>
      <c r="Y9861"/>
      <c r="Z9861" t="s">
        <v>31</v>
      </c>
    </row>
    <row r="9862" spans="1:26" x14ac:dyDescent="0.3">
      <c r="A9862" t="s">
        <v>12487</v>
      </c>
      <c r="B9862" t="s">
        <v>3157</v>
      </c>
      <c r="C9862">
        <v>231998</v>
      </c>
      <c r="D9862" t="str">
        <f>+VLOOKUP(C9862,Param!K:L,2,FALSE)</f>
        <v>H2MAT'</v>
      </c>
      <c r="E9862">
        <v>2190506238</v>
      </c>
      <c r="F9862" t="s">
        <v>8262</v>
      </c>
      <c r="G9862" t="s">
        <v>29</v>
      </c>
      <c r="H9862" s="5">
        <v>386.12</v>
      </c>
      <c r="I9862" s="5">
        <v>386.11790000000002</v>
      </c>
      <c r="J9862" s="5">
        <v>2.0999999999844398E-3</v>
      </c>
      <c r="K9862" s="5">
        <v>386.12</v>
      </c>
      <c r="L9862" s="5">
        <v>0</v>
      </c>
      <c r="M9862" t="str">
        <f>IF(ISERROR(VLOOKUP(A9862,'[1]Ecart validé'!$A:$A,1,FALSE)),Z9862,"Ecart Validé")</f>
        <v>valid</v>
      </c>
      <c r="R9862" t="s">
        <v>30</v>
      </c>
      <c r="X9862"/>
      <c r="Y9862"/>
      <c r="Z9862" t="s">
        <v>31</v>
      </c>
    </row>
    <row r="9863" spans="1:26" x14ac:dyDescent="0.3">
      <c r="A9863" t="s">
        <v>12488</v>
      </c>
      <c r="B9863" t="s">
        <v>3157</v>
      </c>
      <c r="C9863">
        <v>231998</v>
      </c>
      <c r="D9863" t="str">
        <f>+VLOOKUP(C9863,Param!K:L,2,FALSE)</f>
        <v>H2MAT'</v>
      </c>
      <c r="E9863">
        <v>2190506238</v>
      </c>
      <c r="F9863" t="s">
        <v>8264</v>
      </c>
      <c r="G9863" t="s">
        <v>29</v>
      </c>
      <c r="H9863" s="5">
        <v>434.79</v>
      </c>
      <c r="I9863" s="5">
        <v>434.7928</v>
      </c>
      <c r="J9863" s="5">
        <v>-2.7999999999792601E-3</v>
      </c>
      <c r="K9863" s="5">
        <v>434.79</v>
      </c>
      <c r="L9863" s="5">
        <v>0</v>
      </c>
      <c r="M9863" t="str">
        <f>IF(ISERROR(VLOOKUP(A9863,'[1]Ecart validé'!$A:$A,1,FALSE)),Z9863,"Ecart Validé")</f>
        <v>valid</v>
      </c>
      <c r="R9863" t="s">
        <v>30</v>
      </c>
      <c r="X9863"/>
      <c r="Y9863"/>
      <c r="Z9863" t="s">
        <v>31</v>
      </c>
    </row>
    <row r="9864" spans="1:26" x14ac:dyDescent="0.3">
      <c r="A9864" t="s">
        <v>12489</v>
      </c>
      <c r="B9864" t="s">
        <v>3157</v>
      </c>
      <c r="C9864">
        <v>231998</v>
      </c>
      <c r="D9864" t="str">
        <f>+VLOOKUP(C9864,Param!K:L,2,FALSE)</f>
        <v>H2MAT'</v>
      </c>
      <c r="E9864">
        <v>2190506238</v>
      </c>
      <c r="F9864" t="s">
        <v>8266</v>
      </c>
      <c r="G9864" t="s">
        <v>29</v>
      </c>
      <c r="H9864" s="5">
        <v>679.18</v>
      </c>
      <c r="I9864" s="5">
        <v>679.18190000000004</v>
      </c>
      <c r="J9864" s="5">
        <v>-1.90000000009149E-3</v>
      </c>
      <c r="K9864" s="5">
        <v>679.18</v>
      </c>
      <c r="L9864" s="5">
        <v>0</v>
      </c>
      <c r="M9864" t="str">
        <f>IF(ISERROR(VLOOKUP(A9864,'[1]Ecart validé'!$A:$A,1,FALSE)),Z9864,"Ecart Validé")</f>
        <v>valid</v>
      </c>
      <c r="R9864" t="s">
        <v>30</v>
      </c>
      <c r="X9864"/>
      <c r="Y9864"/>
      <c r="Z9864" t="s">
        <v>31</v>
      </c>
    </row>
    <row r="9865" spans="1:26" x14ac:dyDescent="0.3">
      <c r="A9865" t="s">
        <v>12490</v>
      </c>
      <c r="B9865" t="s">
        <v>3157</v>
      </c>
      <c r="C9865">
        <v>322311</v>
      </c>
      <c r="D9865" t="str">
        <f>+VLOOKUP(C9865,Param!K:L,2,FALSE)</f>
        <v>KOMANSAL</v>
      </c>
      <c r="E9865">
        <v>1191306385</v>
      </c>
      <c r="F9865" t="s">
        <v>8260</v>
      </c>
      <c r="G9865" t="s">
        <v>29</v>
      </c>
      <c r="H9865" s="5">
        <v>135</v>
      </c>
      <c r="I9865" s="5">
        <v>135</v>
      </c>
      <c r="J9865" s="5">
        <v>0</v>
      </c>
      <c r="K9865" s="5">
        <v>135</v>
      </c>
      <c r="L9865" s="5">
        <v>0</v>
      </c>
      <c r="M9865" t="str">
        <f>IF(ISERROR(VLOOKUP(A9865,'[1]Ecart validé'!$A:$A,1,FALSE)),Z9865,"Ecart Validé")</f>
        <v>valid</v>
      </c>
      <c r="R9865" t="s">
        <v>30</v>
      </c>
      <c r="X9865"/>
      <c r="Y9865"/>
      <c r="Z9865" t="s">
        <v>31</v>
      </c>
    </row>
    <row r="9866" spans="1:26" x14ac:dyDescent="0.3">
      <c r="A9866" t="s">
        <v>12491</v>
      </c>
      <c r="B9866" t="s">
        <v>3157</v>
      </c>
      <c r="C9866">
        <v>322311</v>
      </c>
      <c r="D9866" t="str">
        <f>+VLOOKUP(C9866,Param!K:L,2,FALSE)</f>
        <v>KOMANSAL</v>
      </c>
      <c r="E9866">
        <v>1191306385</v>
      </c>
      <c r="F9866" t="s">
        <v>8262</v>
      </c>
      <c r="G9866" t="s">
        <v>29</v>
      </c>
      <c r="H9866" s="5">
        <v>94.56</v>
      </c>
      <c r="I9866" s="5">
        <v>94.557000000000002</v>
      </c>
      <c r="J9866" s="5">
        <v>3.0000000000001098E-3</v>
      </c>
      <c r="K9866" s="5">
        <v>94.56</v>
      </c>
      <c r="L9866" s="5">
        <v>0</v>
      </c>
      <c r="M9866" t="str">
        <f>IF(ISERROR(VLOOKUP(A9866,'[1]Ecart validé'!$A:$A,1,FALSE)),Z9866,"Ecart Validé")</f>
        <v>valid</v>
      </c>
      <c r="R9866" t="s">
        <v>30</v>
      </c>
      <c r="X9866"/>
      <c r="Y9866"/>
      <c r="Z9866" t="s">
        <v>31</v>
      </c>
    </row>
    <row r="9867" spans="1:26" x14ac:dyDescent="0.3">
      <c r="A9867" t="s">
        <v>12492</v>
      </c>
      <c r="B9867" t="s">
        <v>3157</v>
      </c>
      <c r="C9867">
        <v>322311</v>
      </c>
      <c r="D9867" t="str">
        <f>+VLOOKUP(C9867,Param!K:L,2,FALSE)</f>
        <v>KOMANSAL</v>
      </c>
      <c r="E9867">
        <v>1191306385</v>
      </c>
      <c r="F9867" t="s">
        <v>8264</v>
      </c>
      <c r="G9867" t="s">
        <v>29</v>
      </c>
      <c r="H9867" s="5">
        <v>145.28</v>
      </c>
      <c r="I9867" s="5">
        <v>145.2843</v>
      </c>
      <c r="J9867" s="5">
        <v>-4.3000000000006297E-3</v>
      </c>
      <c r="K9867" s="5">
        <v>145.28</v>
      </c>
      <c r="L9867" s="5">
        <v>0</v>
      </c>
      <c r="M9867" t="str">
        <f>IF(ISERROR(VLOOKUP(A9867,'[1]Ecart validé'!$A:$A,1,FALSE)),Z9867,"Ecart Validé")</f>
        <v>valid</v>
      </c>
      <c r="R9867" t="s">
        <v>30</v>
      </c>
      <c r="X9867"/>
      <c r="Y9867"/>
      <c r="Z9867" t="s">
        <v>31</v>
      </c>
    </row>
    <row r="9868" spans="1:26" x14ac:dyDescent="0.3">
      <c r="A9868" t="s">
        <v>12493</v>
      </c>
      <c r="B9868" t="s">
        <v>3157</v>
      </c>
      <c r="C9868">
        <v>322311</v>
      </c>
      <c r="D9868" t="str">
        <f>+VLOOKUP(C9868,Param!K:L,2,FALSE)</f>
        <v>KOMANSAL</v>
      </c>
      <c r="E9868">
        <v>1191306385</v>
      </c>
      <c r="F9868" t="s">
        <v>8266</v>
      </c>
      <c r="G9868" t="s">
        <v>29</v>
      </c>
      <c r="H9868" s="5">
        <v>216.3</v>
      </c>
      <c r="I9868" s="5">
        <v>216.3</v>
      </c>
      <c r="J9868" s="5">
        <v>0</v>
      </c>
      <c r="K9868" s="5">
        <v>216.3</v>
      </c>
      <c r="L9868" s="5">
        <v>0</v>
      </c>
      <c r="M9868" t="str">
        <f>IF(ISERROR(VLOOKUP(A9868,'[1]Ecart validé'!$A:$A,1,FALSE)),Z9868,"Ecart Validé")</f>
        <v>valid</v>
      </c>
      <c r="R9868" t="s">
        <v>30</v>
      </c>
      <c r="X9868"/>
      <c r="Y9868"/>
      <c r="Z9868" t="s">
        <v>31</v>
      </c>
    </row>
    <row r="9869" spans="1:26" x14ac:dyDescent="0.3">
      <c r="A9869" t="s">
        <v>12494</v>
      </c>
      <c r="B9869" t="s">
        <v>3157</v>
      </c>
      <c r="C9869">
        <v>58179</v>
      </c>
      <c r="D9869" t="str">
        <f>+VLOOKUP(C9869,Param!K:L,2,FALSE)</f>
        <v>BORIE MANOUX</v>
      </c>
      <c r="E9869">
        <v>1190505927</v>
      </c>
      <c r="F9869" t="s">
        <v>8260</v>
      </c>
      <c r="G9869" t="s">
        <v>29</v>
      </c>
      <c r="H9869" s="5">
        <v>15.12</v>
      </c>
      <c r="I9869" s="5">
        <v>15.12</v>
      </c>
      <c r="J9869" s="5">
        <v>0</v>
      </c>
      <c r="K9869" s="5">
        <v>15.12</v>
      </c>
      <c r="L9869" s="5">
        <v>0</v>
      </c>
      <c r="M9869" t="str">
        <f>IF(ISERROR(VLOOKUP(A9869,'[1]Ecart validé'!$A:$A,1,FALSE)),Z9869,"Ecart Validé")</f>
        <v>valid</v>
      </c>
      <c r="R9869" t="s">
        <v>30</v>
      </c>
      <c r="X9869"/>
      <c r="Y9869"/>
      <c r="Z9869" t="s">
        <v>31</v>
      </c>
    </row>
    <row r="9870" spans="1:26" x14ac:dyDescent="0.3">
      <c r="A9870" t="s">
        <v>12495</v>
      </c>
      <c r="B9870" t="s">
        <v>3157</v>
      </c>
      <c r="C9870">
        <v>58179</v>
      </c>
      <c r="D9870" t="str">
        <f>+VLOOKUP(C9870,Param!K:L,2,FALSE)</f>
        <v>BORIE MANOUX</v>
      </c>
      <c r="E9870">
        <v>1190505927</v>
      </c>
      <c r="F9870" t="s">
        <v>8262</v>
      </c>
      <c r="G9870" t="s">
        <v>29</v>
      </c>
      <c r="H9870" s="5">
        <v>303.89999999999998</v>
      </c>
      <c r="I9870" s="5">
        <v>303.89940000000001</v>
      </c>
      <c r="J9870" s="5">
        <v>5.9999999996307397E-4</v>
      </c>
      <c r="K9870" s="5">
        <v>303.89999999999998</v>
      </c>
      <c r="L9870" s="5">
        <v>0</v>
      </c>
      <c r="M9870" t="str">
        <f>IF(ISERROR(VLOOKUP(A9870,'[1]Ecart validé'!$A:$A,1,FALSE)),Z9870,"Ecart Validé")</f>
        <v>valid</v>
      </c>
      <c r="R9870" t="s">
        <v>30</v>
      </c>
      <c r="X9870"/>
      <c r="Y9870"/>
      <c r="Z9870" t="s">
        <v>31</v>
      </c>
    </row>
    <row r="9871" spans="1:26" x14ac:dyDescent="0.3">
      <c r="A9871" t="s">
        <v>12496</v>
      </c>
      <c r="B9871" t="s">
        <v>3157</v>
      </c>
      <c r="C9871">
        <v>58179</v>
      </c>
      <c r="D9871" t="str">
        <f>+VLOOKUP(C9871,Param!K:L,2,FALSE)</f>
        <v>BORIE MANOUX</v>
      </c>
      <c r="E9871">
        <v>1190505927</v>
      </c>
      <c r="F9871" t="s">
        <v>8264</v>
      </c>
      <c r="G9871" t="s">
        <v>29</v>
      </c>
      <c r="H9871" s="5">
        <v>195.23</v>
      </c>
      <c r="I9871" s="5">
        <v>195.2328</v>
      </c>
      <c r="J9871" s="5">
        <v>-2.80000000000768E-3</v>
      </c>
      <c r="K9871" s="5">
        <v>195.23</v>
      </c>
      <c r="L9871" s="5">
        <v>0</v>
      </c>
      <c r="M9871" t="str">
        <f>IF(ISERROR(VLOOKUP(A9871,'[1]Ecart validé'!$A:$A,1,FALSE)),Z9871,"Ecart Validé")</f>
        <v>valid</v>
      </c>
      <c r="R9871" t="s">
        <v>30</v>
      </c>
      <c r="X9871"/>
      <c r="Y9871"/>
      <c r="Z9871" t="s">
        <v>31</v>
      </c>
    </row>
    <row r="9872" spans="1:26" x14ac:dyDescent="0.3">
      <c r="A9872" t="s">
        <v>12497</v>
      </c>
      <c r="B9872" t="s">
        <v>3157</v>
      </c>
      <c r="C9872">
        <v>58179</v>
      </c>
      <c r="D9872" t="str">
        <f>+VLOOKUP(C9872,Param!K:L,2,FALSE)</f>
        <v>BORIE MANOUX</v>
      </c>
      <c r="E9872">
        <v>1190505927</v>
      </c>
      <c r="F9872" t="s">
        <v>8266</v>
      </c>
      <c r="G9872" t="s">
        <v>29</v>
      </c>
      <c r="H9872" s="5">
        <v>305.99</v>
      </c>
      <c r="I9872" s="5">
        <v>305.98680000000002</v>
      </c>
      <c r="J9872" s="5">
        <v>3.19999999999254E-3</v>
      </c>
      <c r="K9872" s="5">
        <v>305.99</v>
      </c>
      <c r="L9872" s="5">
        <v>0</v>
      </c>
      <c r="M9872" t="str">
        <f>IF(ISERROR(VLOOKUP(A9872,'[1]Ecart validé'!$A:$A,1,FALSE)),Z9872,"Ecart Validé")</f>
        <v>valid</v>
      </c>
      <c r="R9872" t="s">
        <v>30</v>
      </c>
      <c r="X9872"/>
      <c r="Y9872"/>
      <c r="Z9872" t="s">
        <v>31</v>
      </c>
    </row>
    <row r="9873" spans="1:26" ht="28.8" x14ac:dyDescent="0.3">
      <c r="A9873" t="s">
        <v>12498</v>
      </c>
      <c r="B9873" t="s">
        <v>3157</v>
      </c>
      <c r="C9873">
        <v>51666</v>
      </c>
      <c r="D9873" t="str">
        <f>+VLOOKUP(C9873,Param!K:L,2,FALSE)</f>
        <v>MA.CO PRIMEURS</v>
      </c>
      <c r="E9873">
        <v>11180605800</v>
      </c>
      <c r="F9873" t="s">
        <v>8617</v>
      </c>
      <c r="G9873" t="s">
        <v>29</v>
      </c>
      <c r="H9873" s="5">
        <v>202.93</v>
      </c>
      <c r="I9873" s="5">
        <v>206.02500000000001</v>
      </c>
      <c r="J9873" s="5">
        <v>-3.09499999999999</v>
      </c>
      <c r="K9873" s="5">
        <v>206.02500000000001</v>
      </c>
      <c r="L9873" s="5">
        <v>-3.09499999999999</v>
      </c>
      <c r="M9873" t="str">
        <f>IF(ISERROR(VLOOKUP(A9873,'[1]Ecart validé'!$A:$A,1,FALSE)),Z9873,"Ecart Validé")</f>
        <v>Ecart Validé</v>
      </c>
      <c r="N9873" t="s">
        <v>323</v>
      </c>
      <c r="O9873" t="s">
        <v>12499</v>
      </c>
      <c r="Q9873" t="s">
        <v>12500</v>
      </c>
      <c r="R9873" t="s">
        <v>30</v>
      </c>
      <c r="S9873" t="s">
        <v>42</v>
      </c>
      <c r="T9873" t="s">
        <v>257</v>
      </c>
      <c r="U9873" s="13" t="s">
        <v>12501</v>
      </c>
      <c r="V9873" t="s">
        <v>45</v>
      </c>
      <c r="W9873" t="s">
        <v>3214</v>
      </c>
      <c r="X9873" t="s">
        <v>763</v>
      </c>
      <c r="Y9873" t="s">
        <v>763</v>
      </c>
      <c r="Z9873" t="s">
        <v>88</v>
      </c>
    </row>
    <row r="9874" spans="1:26" x14ac:dyDescent="0.3">
      <c r="A9874" t="s">
        <v>12502</v>
      </c>
      <c r="B9874" t="s">
        <v>3157</v>
      </c>
      <c r="C9874">
        <v>51666</v>
      </c>
      <c r="D9874" t="str">
        <f>+VLOOKUP(C9874,Param!K:L,2,FALSE)</f>
        <v>MA.CO PRIMEURS</v>
      </c>
      <c r="E9874">
        <v>11180605800</v>
      </c>
      <c r="F9874" t="s">
        <v>8260</v>
      </c>
      <c r="G9874" t="s">
        <v>29</v>
      </c>
      <c r="H9874" s="5">
        <v>94.5</v>
      </c>
      <c r="I9874" s="5">
        <v>94.5</v>
      </c>
      <c r="J9874" s="5">
        <v>0</v>
      </c>
      <c r="K9874" s="5">
        <v>94.5</v>
      </c>
      <c r="L9874" s="5">
        <v>0</v>
      </c>
      <c r="M9874" t="str">
        <f>IF(ISERROR(VLOOKUP(A9874,'[1]Ecart validé'!$A:$A,1,FALSE)),Z9874,"Ecart Validé")</f>
        <v>valid</v>
      </c>
      <c r="R9874" t="s">
        <v>30</v>
      </c>
      <c r="X9874"/>
      <c r="Y9874"/>
      <c r="Z9874" t="s">
        <v>31</v>
      </c>
    </row>
    <row r="9875" spans="1:26" x14ac:dyDescent="0.3">
      <c r="A9875" t="s">
        <v>12503</v>
      </c>
      <c r="B9875" t="s">
        <v>3157</v>
      </c>
      <c r="C9875">
        <v>51666</v>
      </c>
      <c r="D9875" t="str">
        <f>+VLOOKUP(C9875,Param!K:L,2,FALSE)</f>
        <v>MA.CO PRIMEURS</v>
      </c>
      <c r="E9875">
        <v>11180605800</v>
      </c>
      <c r="F9875" t="s">
        <v>8262</v>
      </c>
      <c r="G9875" t="s">
        <v>29</v>
      </c>
      <c r="H9875" s="5">
        <v>1342.73</v>
      </c>
      <c r="I9875" s="5">
        <v>1342.7249999999999</v>
      </c>
      <c r="J9875" s="5">
        <v>5.0000000001091298E-3</v>
      </c>
      <c r="K9875" s="5">
        <v>1342.7249999999999</v>
      </c>
      <c r="L9875" s="5">
        <v>5.0000000001091298E-3</v>
      </c>
      <c r="M9875" t="str">
        <f>IF(ISERROR(VLOOKUP(A9875,'[1]Ecart validé'!$A:$A,1,FALSE)),Z9875,"Ecart Validé")</f>
        <v>valid</v>
      </c>
      <c r="R9875" t="s">
        <v>30</v>
      </c>
      <c r="X9875"/>
      <c r="Y9875"/>
      <c r="Z9875" t="s">
        <v>31</v>
      </c>
    </row>
    <row r="9876" spans="1:26" x14ac:dyDescent="0.3">
      <c r="A9876" t="s">
        <v>12504</v>
      </c>
      <c r="B9876" t="s">
        <v>3157</v>
      </c>
      <c r="C9876">
        <v>51666</v>
      </c>
      <c r="D9876" t="str">
        <f>+VLOOKUP(C9876,Param!K:L,2,FALSE)</f>
        <v>MA.CO PRIMEURS</v>
      </c>
      <c r="E9876">
        <v>11180605800</v>
      </c>
      <c r="F9876" t="s">
        <v>8264</v>
      </c>
      <c r="G9876" t="s">
        <v>29</v>
      </c>
      <c r="H9876" s="5">
        <v>3754.13</v>
      </c>
      <c r="I9876" s="5">
        <v>3754.125</v>
      </c>
      <c r="J9876" s="5">
        <v>5.0000000001091298E-3</v>
      </c>
      <c r="K9876" s="5">
        <v>3754.125</v>
      </c>
      <c r="L9876" s="5">
        <v>5.0000000001091298E-3</v>
      </c>
      <c r="M9876" t="str">
        <f>IF(ISERROR(VLOOKUP(A9876,'[1]Ecart validé'!$A:$A,1,FALSE)),Z9876,"Ecart Validé")</f>
        <v>valid</v>
      </c>
      <c r="R9876" t="s">
        <v>30</v>
      </c>
      <c r="X9876"/>
      <c r="Y9876"/>
      <c r="Z9876" t="s">
        <v>31</v>
      </c>
    </row>
    <row r="9877" spans="1:26" x14ac:dyDescent="0.3">
      <c r="A9877" t="s">
        <v>12505</v>
      </c>
      <c r="B9877" t="s">
        <v>3157</v>
      </c>
      <c r="C9877">
        <v>51666</v>
      </c>
      <c r="D9877" t="str">
        <f>+VLOOKUP(C9877,Param!K:L,2,FALSE)</f>
        <v>MA.CO PRIMEURS</v>
      </c>
      <c r="E9877">
        <v>11180605800</v>
      </c>
      <c r="F9877" t="s">
        <v>8266</v>
      </c>
      <c r="G9877" t="s">
        <v>29</v>
      </c>
      <c r="H9877" s="5">
        <v>1430.03</v>
      </c>
      <c r="I9877" s="5">
        <v>1430.0250000000001</v>
      </c>
      <c r="J9877" s="5">
        <v>4.9999999998817596E-3</v>
      </c>
      <c r="K9877" s="5">
        <v>1430.0250000000001</v>
      </c>
      <c r="L9877" s="5">
        <v>4.9999999998817596E-3</v>
      </c>
      <c r="M9877" t="str">
        <f>IF(ISERROR(VLOOKUP(A9877,'[1]Ecart validé'!$A:$A,1,FALSE)),Z9877,"Ecart Validé")</f>
        <v>valid</v>
      </c>
      <c r="R9877" t="s">
        <v>30</v>
      </c>
      <c r="X9877"/>
      <c r="Y9877"/>
      <c r="Z9877" t="s">
        <v>31</v>
      </c>
    </row>
    <row r="9878" spans="1:26" x14ac:dyDescent="0.3">
      <c r="A9878" t="s">
        <v>12506</v>
      </c>
      <c r="B9878" t="s">
        <v>3157</v>
      </c>
      <c r="C9878">
        <v>230092</v>
      </c>
      <c r="D9878" t="str">
        <f>+VLOOKUP(C9878,Param!K:L,2,FALSE)</f>
        <v>TORANN FRANCE</v>
      </c>
      <c r="E9878">
        <v>2193605878</v>
      </c>
      <c r="F9878" t="s">
        <v>8260</v>
      </c>
      <c r="G9878" t="s">
        <v>29</v>
      </c>
      <c r="H9878" s="5">
        <v>3265.48</v>
      </c>
      <c r="I9878" s="5">
        <v>3265.48</v>
      </c>
      <c r="J9878" s="5">
        <v>0</v>
      </c>
      <c r="K9878" s="5">
        <v>3265.48</v>
      </c>
      <c r="L9878" s="5">
        <v>0</v>
      </c>
      <c r="M9878" t="str">
        <f>IF(ISERROR(VLOOKUP(A9878,'[1]Ecart validé'!$A:$A,1,FALSE)),Z9878,"Ecart Validé")</f>
        <v>valid</v>
      </c>
      <c r="R9878" t="s">
        <v>30</v>
      </c>
      <c r="X9878"/>
      <c r="Y9878"/>
      <c r="Z9878" t="s">
        <v>31</v>
      </c>
    </row>
    <row r="9879" spans="1:26" x14ac:dyDescent="0.3">
      <c r="A9879" t="s">
        <v>12507</v>
      </c>
      <c r="B9879" t="s">
        <v>3157</v>
      </c>
      <c r="C9879">
        <v>230092</v>
      </c>
      <c r="D9879" t="str">
        <f>+VLOOKUP(C9879,Param!K:L,2,FALSE)</f>
        <v>TORANN FRANCE</v>
      </c>
      <c r="E9879">
        <v>2193605878</v>
      </c>
      <c r="F9879" t="s">
        <v>8262</v>
      </c>
      <c r="G9879" t="s">
        <v>29</v>
      </c>
      <c r="H9879" s="5">
        <v>3296.28</v>
      </c>
      <c r="I9879" s="5">
        <v>3296.2811999999999</v>
      </c>
      <c r="J9879" s="5">
        <v>-1.1999999996987699E-3</v>
      </c>
      <c r="K9879" s="5">
        <v>3296.28</v>
      </c>
      <c r="L9879" s="5">
        <v>0</v>
      </c>
      <c r="M9879" t="str">
        <f>IF(ISERROR(VLOOKUP(A9879,'[1]Ecart validé'!$A:$A,1,FALSE)),Z9879,"Ecart Validé")</f>
        <v>valid</v>
      </c>
      <c r="R9879" t="s">
        <v>30</v>
      </c>
      <c r="X9879"/>
      <c r="Y9879"/>
      <c r="Z9879" t="s">
        <v>31</v>
      </c>
    </row>
    <row r="9880" spans="1:26" x14ac:dyDescent="0.3">
      <c r="A9880" t="s">
        <v>12508</v>
      </c>
      <c r="B9880" t="s">
        <v>3157</v>
      </c>
      <c r="C9880">
        <v>230092</v>
      </c>
      <c r="D9880" t="str">
        <f>+VLOOKUP(C9880,Param!K:L,2,FALSE)</f>
        <v>TORANN FRANCE</v>
      </c>
      <c r="E9880">
        <v>2193605878</v>
      </c>
      <c r="F9880" t="s">
        <v>8264</v>
      </c>
      <c r="G9880" t="s">
        <v>29</v>
      </c>
      <c r="H9880" s="5">
        <v>3265.48</v>
      </c>
      <c r="I9880" s="5">
        <v>3265.4843999999998</v>
      </c>
      <c r="J9880" s="5">
        <v>-4.399999999805E-3</v>
      </c>
      <c r="K9880" s="5">
        <v>3265.48</v>
      </c>
      <c r="L9880" s="5">
        <v>0</v>
      </c>
      <c r="M9880" t="str">
        <f>IF(ISERROR(VLOOKUP(A9880,'[1]Ecart validé'!$A:$A,1,FALSE)),Z9880,"Ecart Validé")</f>
        <v>valid</v>
      </c>
      <c r="R9880" t="s">
        <v>30</v>
      </c>
      <c r="X9880"/>
      <c r="Y9880"/>
      <c r="Z9880" t="s">
        <v>31</v>
      </c>
    </row>
    <row r="9881" spans="1:26" x14ac:dyDescent="0.3">
      <c r="A9881" t="s">
        <v>12509</v>
      </c>
      <c r="B9881" t="s">
        <v>3157</v>
      </c>
      <c r="C9881">
        <v>230092</v>
      </c>
      <c r="D9881" t="str">
        <f>+VLOOKUP(C9881,Param!K:L,2,FALSE)</f>
        <v>TORANN FRANCE</v>
      </c>
      <c r="E9881">
        <v>2193605878</v>
      </c>
      <c r="F9881" t="s">
        <v>8266</v>
      </c>
      <c r="G9881" t="s">
        <v>29</v>
      </c>
      <c r="H9881" s="5">
        <v>3275.12</v>
      </c>
      <c r="I9881" s="5">
        <v>3275.1212</v>
      </c>
      <c r="J9881" s="5">
        <v>-1.2000000001535201E-3</v>
      </c>
      <c r="K9881" s="5">
        <v>3275.12</v>
      </c>
      <c r="L9881" s="5">
        <v>0</v>
      </c>
      <c r="M9881" t="str">
        <f>IF(ISERROR(VLOOKUP(A9881,'[1]Ecart validé'!$A:$A,1,FALSE)),Z9881,"Ecart Validé")</f>
        <v>valid</v>
      </c>
      <c r="R9881" t="s">
        <v>30</v>
      </c>
      <c r="X9881"/>
      <c r="Y9881"/>
      <c r="Z9881" t="s">
        <v>31</v>
      </c>
    </row>
    <row r="9882" spans="1:26" x14ac:dyDescent="0.3">
      <c r="A9882" t="s">
        <v>12510</v>
      </c>
      <c r="B9882" t="s">
        <v>3157</v>
      </c>
      <c r="C9882">
        <v>45435</v>
      </c>
      <c r="D9882" t="str">
        <f>+VLOOKUP(C9882,Param!K:L,2,FALSE)</f>
        <v>MANUTAN SA</v>
      </c>
      <c r="E9882">
        <v>2182905698</v>
      </c>
      <c r="F9882" t="s">
        <v>8617</v>
      </c>
      <c r="G9882" t="s">
        <v>29</v>
      </c>
      <c r="H9882" s="5">
        <v>1627.82</v>
      </c>
      <c r="I9882" s="5">
        <v>1627.818</v>
      </c>
      <c r="J9882" s="5">
        <v>1.9999999999527002E-3</v>
      </c>
      <c r="K9882" s="5">
        <v>1627.82</v>
      </c>
      <c r="L9882" s="5">
        <v>0</v>
      </c>
      <c r="M9882" t="str">
        <f>IF(ISERROR(VLOOKUP(A9882,'[1]Ecart validé'!$A:$A,1,FALSE)),Z9882,"Ecart Validé")</f>
        <v>valid</v>
      </c>
      <c r="R9882" t="s">
        <v>30</v>
      </c>
      <c r="X9882"/>
      <c r="Y9882"/>
      <c r="Z9882" t="s">
        <v>31</v>
      </c>
    </row>
    <row r="9883" spans="1:26" x14ac:dyDescent="0.3">
      <c r="A9883" t="s">
        <v>12511</v>
      </c>
      <c r="B9883" t="s">
        <v>3157</v>
      </c>
      <c r="C9883">
        <v>45435</v>
      </c>
      <c r="D9883" t="str">
        <f>+VLOOKUP(C9883,Param!K:L,2,FALSE)</f>
        <v>MANUTAN SA</v>
      </c>
      <c r="E9883">
        <v>2182905698</v>
      </c>
      <c r="F9883" t="s">
        <v>8260</v>
      </c>
      <c r="G9883" t="s">
        <v>29</v>
      </c>
      <c r="H9883" s="5">
        <v>2017.65</v>
      </c>
      <c r="I9883" s="5">
        <v>2017.6458</v>
      </c>
      <c r="J9883" s="5">
        <v>4.2000000000825804E-3</v>
      </c>
      <c r="K9883" s="5">
        <v>2017.65</v>
      </c>
      <c r="L9883" s="5">
        <v>0</v>
      </c>
      <c r="M9883" t="str">
        <f>IF(ISERROR(VLOOKUP(A9883,'[1]Ecart validé'!$A:$A,1,FALSE)),Z9883,"Ecart Validé")</f>
        <v>valid</v>
      </c>
      <c r="R9883" t="s">
        <v>30</v>
      </c>
      <c r="X9883"/>
      <c r="Y9883"/>
      <c r="Z9883" t="s">
        <v>31</v>
      </c>
    </row>
    <row r="9884" spans="1:26" x14ac:dyDescent="0.3">
      <c r="A9884" t="s">
        <v>12512</v>
      </c>
      <c r="B9884" t="s">
        <v>3157</v>
      </c>
      <c r="C9884">
        <v>45435</v>
      </c>
      <c r="D9884" t="str">
        <f>+VLOOKUP(C9884,Param!K:L,2,FALSE)</f>
        <v>MANUTAN SA</v>
      </c>
      <c r="E9884">
        <v>2182905698</v>
      </c>
      <c r="F9884" t="s">
        <v>8262</v>
      </c>
      <c r="G9884" t="s">
        <v>29</v>
      </c>
      <c r="H9884" s="5">
        <v>4015.41</v>
      </c>
      <c r="I9884" s="5">
        <v>4015.4117999999999</v>
      </c>
      <c r="J9884" s="5">
        <v>-1.8000000000029099E-3</v>
      </c>
      <c r="K9884" s="5">
        <v>4015.41</v>
      </c>
      <c r="L9884" s="5">
        <v>0</v>
      </c>
      <c r="M9884" t="str">
        <f>IF(ISERROR(VLOOKUP(A9884,'[1]Ecart validé'!$A:$A,1,FALSE)),Z9884,"Ecart Validé")</f>
        <v>valid</v>
      </c>
      <c r="R9884" t="s">
        <v>30</v>
      </c>
      <c r="X9884"/>
      <c r="Y9884"/>
      <c r="Z9884" t="s">
        <v>31</v>
      </c>
    </row>
    <row r="9885" spans="1:26" x14ac:dyDescent="0.3">
      <c r="A9885" t="s">
        <v>12513</v>
      </c>
      <c r="B9885" t="s">
        <v>3157</v>
      </c>
      <c r="C9885">
        <v>45435</v>
      </c>
      <c r="D9885" t="str">
        <f>+VLOOKUP(C9885,Param!K:L,2,FALSE)</f>
        <v>MANUTAN SA</v>
      </c>
      <c r="E9885">
        <v>2182905698</v>
      </c>
      <c r="F9885" t="s">
        <v>8264</v>
      </c>
      <c r="G9885" t="s">
        <v>29</v>
      </c>
      <c r="H9885" s="5">
        <v>5254.58</v>
      </c>
      <c r="I9885" s="5">
        <v>5254.5749999999998</v>
      </c>
      <c r="J9885" s="5">
        <v>5.0000000001091298E-3</v>
      </c>
      <c r="K9885" s="5">
        <v>5254.58</v>
      </c>
      <c r="L9885" s="5">
        <v>0</v>
      </c>
      <c r="M9885" t="str">
        <f>IF(ISERROR(VLOOKUP(A9885,'[1]Ecart validé'!$A:$A,1,FALSE)),Z9885,"Ecart Validé")</f>
        <v>valid</v>
      </c>
      <c r="R9885" t="s">
        <v>30</v>
      </c>
      <c r="X9885"/>
      <c r="Y9885"/>
      <c r="Z9885" t="s">
        <v>31</v>
      </c>
    </row>
    <row r="9886" spans="1:26" x14ac:dyDescent="0.3">
      <c r="A9886" t="s">
        <v>12514</v>
      </c>
      <c r="B9886" t="s">
        <v>3157</v>
      </c>
      <c r="C9886">
        <v>45435</v>
      </c>
      <c r="D9886" t="str">
        <f>+VLOOKUP(C9886,Param!K:L,2,FALSE)</f>
        <v>MANUTAN SA</v>
      </c>
      <c r="E9886">
        <v>2182905698</v>
      </c>
      <c r="F9886" t="s">
        <v>8266</v>
      </c>
      <c r="G9886" t="s">
        <v>29</v>
      </c>
      <c r="H9886" s="5">
        <v>10320.5</v>
      </c>
      <c r="I9886" s="5">
        <v>10320.500400000001</v>
      </c>
      <c r="J9886" s="5">
        <v>-4.00000000809086E-4</v>
      </c>
      <c r="K9886" s="5">
        <v>10320.5</v>
      </c>
      <c r="L9886" s="5">
        <v>0</v>
      </c>
      <c r="M9886" t="str">
        <f>IF(ISERROR(VLOOKUP(A9886,'[1]Ecart validé'!$A:$A,1,FALSE)),Z9886,"Ecart Validé")</f>
        <v>valid</v>
      </c>
      <c r="R9886" t="s">
        <v>30</v>
      </c>
      <c r="X9886"/>
      <c r="Y9886"/>
      <c r="Z9886" t="s">
        <v>31</v>
      </c>
    </row>
    <row r="9887" spans="1:26" x14ac:dyDescent="0.3">
      <c r="A9887" t="s">
        <v>12515</v>
      </c>
      <c r="B9887" t="s">
        <v>3157</v>
      </c>
      <c r="C9887">
        <v>95003</v>
      </c>
      <c r="D9887" t="str">
        <f>+VLOOKUP(C9887,Param!K:L,2,FALSE)</f>
        <v>BOCO</v>
      </c>
      <c r="E9887">
        <v>1181505837</v>
      </c>
      <c r="F9887" t="s">
        <v>8617</v>
      </c>
      <c r="G9887" t="s">
        <v>29</v>
      </c>
      <c r="H9887" s="5">
        <v>121.36</v>
      </c>
      <c r="I9887" s="5">
        <v>121.36</v>
      </c>
      <c r="J9887" s="5">
        <v>0</v>
      </c>
      <c r="K9887" s="5">
        <v>121.36</v>
      </c>
      <c r="L9887" s="5">
        <v>0</v>
      </c>
      <c r="M9887" t="str">
        <f>IF(ISERROR(VLOOKUP(A9887,'[1]Ecart validé'!$A:$A,1,FALSE)),Z9887,"Ecart Validé")</f>
        <v>valid</v>
      </c>
      <c r="R9887" t="s">
        <v>30</v>
      </c>
      <c r="X9887"/>
      <c r="Y9887"/>
      <c r="Z9887" t="s">
        <v>31</v>
      </c>
    </row>
    <row r="9888" spans="1:26" x14ac:dyDescent="0.3">
      <c r="A9888" t="s">
        <v>12516</v>
      </c>
      <c r="B9888" t="s">
        <v>3157</v>
      </c>
      <c r="C9888">
        <v>95003</v>
      </c>
      <c r="D9888" t="str">
        <f>+VLOOKUP(C9888,Param!K:L,2,FALSE)</f>
        <v>BOCO</v>
      </c>
      <c r="E9888">
        <v>1181505837</v>
      </c>
      <c r="F9888" t="s">
        <v>8260</v>
      </c>
      <c r="G9888" t="s">
        <v>29</v>
      </c>
      <c r="H9888" s="5">
        <v>20988.83</v>
      </c>
      <c r="I9888" s="5">
        <v>20988.829600000001</v>
      </c>
      <c r="J9888" s="5">
        <v>4.00000000809086E-4</v>
      </c>
      <c r="K9888" s="5">
        <v>20988.83</v>
      </c>
      <c r="L9888" s="5">
        <v>0</v>
      </c>
      <c r="M9888" t="str">
        <f>IF(ISERROR(VLOOKUP(A9888,'[1]Ecart validé'!$A:$A,1,FALSE)),Z9888,"Ecart Validé")</f>
        <v>valid</v>
      </c>
      <c r="R9888" t="s">
        <v>30</v>
      </c>
      <c r="X9888"/>
      <c r="Y9888"/>
      <c r="Z9888" t="s">
        <v>31</v>
      </c>
    </row>
    <row r="9889" spans="1:26" x14ac:dyDescent="0.3">
      <c r="A9889" t="s">
        <v>12517</v>
      </c>
      <c r="B9889" t="s">
        <v>3157</v>
      </c>
      <c r="C9889">
        <v>95003</v>
      </c>
      <c r="D9889" t="str">
        <f>+VLOOKUP(C9889,Param!K:L,2,FALSE)</f>
        <v>BOCO</v>
      </c>
      <c r="E9889">
        <v>1181505837</v>
      </c>
      <c r="F9889" t="s">
        <v>8262</v>
      </c>
      <c r="G9889" t="s">
        <v>29</v>
      </c>
      <c r="H9889" s="5">
        <v>10258.98</v>
      </c>
      <c r="I9889" s="5">
        <v>10258.9784</v>
      </c>
      <c r="J9889" s="5">
        <v>1.59999999959836E-3</v>
      </c>
      <c r="K9889" s="5">
        <v>10258.98</v>
      </c>
      <c r="L9889" s="5">
        <v>0</v>
      </c>
      <c r="M9889" t="str">
        <f>IF(ISERROR(VLOOKUP(A9889,'[1]Ecart validé'!$A:$A,1,FALSE)),Z9889,"Ecart Validé")</f>
        <v>valid</v>
      </c>
      <c r="R9889" t="s">
        <v>30</v>
      </c>
      <c r="X9889"/>
      <c r="Y9889"/>
      <c r="Z9889" t="s">
        <v>31</v>
      </c>
    </row>
    <row r="9890" spans="1:26" x14ac:dyDescent="0.3">
      <c r="A9890" t="s">
        <v>12518</v>
      </c>
      <c r="B9890" t="s">
        <v>3157</v>
      </c>
      <c r="C9890">
        <v>95003</v>
      </c>
      <c r="D9890" t="str">
        <f>+VLOOKUP(C9890,Param!K:L,2,FALSE)</f>
        <v>BOCO</v>
      </c>
      <c r="E9890">
        <v>1181505837</v>
      </c>
      <c r="F9890" t="s">
        <v>8264</v>
      </c>
      <c r="G9890" t="s">
        <v>29</v>
      </c>
      <c r="H9890" s="5">
        <v>4559.42</v>
      </c>
      <c r="I9890" s="5">
        <v>4559.4160000000002</v>
      </c>
      <c r="J9890" s="5">
        <v>3.9999999999054099E-3</v>
      </c>
      <c r="K9890" s="5">
        <v>4559.42</v>
      </c>
      <c r="L9890" s="5">
        <v>0</v>
      </c>
      <c r="M9890" t="str">
        <f>IF(ISERROR(VLOOKUP(A9890,'[1]Ecart validé'!$A:$A,1,FALSE)),Z9890,"Ecart Validé")</f>
        <v>valid</v>
      </c>
      <c r="R9890" t="s">
        <v>30</v>
      </c>
      <c r="X9890"/>
      <c r="Y9890"/>
      <c r="Z9890" t="s">
        <v>31</v>
      </c>
    </row>
    <row r="9891" spans="1:26" x14ac:dyDescent="0.3">
      <c r="A9891" t="s">
        <v>12519</v>
      </c>
      <c r="B9891" t="s">
        <v>3157</v>
      </c>
      <c r="C9891">
        <v>95003</v>
      </c>
      <c r="D9891" t="str">
        <f>+VLOOKUP(C9891,Param!K:L,2,FALSE)</f>
        <v>BOCO</v>
      </c>
      <c r="E9891">
        <v>1181505837</v>
      </c>
      <c r="F9891" t="s">
        <v>8266</v>
      </c>
      <c r="G9891" t="s">
        <v>29</v>
      </c>
      <c r="H9891" s="5">
        <v>5995.74</v>
      </c>
      <c r="I9891" s="5">
        <v>5995.7424000000001</v>
      </c>
      <c r="J9891" s="5">
        <v>-2.4000000003070402E-3</v>
      </c>
      <c r="K9891" s="5">
        <v>5995.74</v>
      </c>
      <c r="L9891" s="5">
        <v>0</v>
      </c>
      <c r="M9891" t="str">
        <f>IF(ISERROR(VLOOKUP(A9891,'[1]Ecart validé'!$A:$A,1,FALSE)),Z9891,"Ecart Validé")</f>
        <v>valid</v>
      </c>
      <c r="R9891" t="s">
        <v>30</v>
      </c>
      <c r="X9891"/>
      <c r="Y9891"/>
      <c r="Z9891" t="s">
        <v>31</v>
      </c>
    </row>
    <row r="9892" spans="1:26" x14ac:dyDescent="0.3">
      <c r="A9892" t="s">
        <v>12520</v>
      </c>
      <c r="B9892" t="s">
        <v>3157</v>
      </c>
      <c r="C9892">
        <v>62947</v>
      </c>
      <c r="D9892" t="str">
        <f>+VLOOKUP(C9892,Param!K:L,2,FALSE)</f>
        <v>SOTOCO SAS</v>
      </c>
      <c r="E9892">
        <v>1547055</v>
      </c>
      <c r="F9892" t="s">
        <v>8260</v>
      </c>
      <c r="G9892" t="s">
        <v>29</v>
      </c>
      <c r="H9892" s="5">
        <v>57.08</v>
      </c>
      <c r="I9892" s="5">
        <v>57.084000000000003</v>
      </c>
      <c r="J9892" s="5">
        <v>-4.0000000000048799E-3</v>
      </c>
      <c r="K9892" s="5">
        <v>57.08</v>
      </c>
      <c r="L9892" s="5">
        <v>0</v>
      </c>
      <c r="M9892" t="str">
        <f>IF(ISERROR(VLOOKUP(A9892,'[1]Ecart validé'!$A:$A,1,FALSE)),Z9892,"Ecart Validé")</f>
        <v>valid</v>
      </c>
      <c r="R9892" t="s">
        <v>30</v>
      </c>
      <c r="X9892"/>
      <c r="Y9892"/>
      <c r="Z9892" t="s">
        <v>31</v>
      </c>
    </row>
    <row r="9893" spans="1:26" x14ac:dyDescent="0.3">
      <c r="A9893" t="s">
        <v>12521</v>
      </c>
      <c r="B9893" t="s">
        <v>3157</v>
      </c>
      <c r="C9893">
        <v>62947</v>
      </c>
      <c r="D9893" t="str">
        <f>+VLOOKUP(C9893,Param!K:L,2,FALSE)</f>
        <v>SOTOCO SAS</v>
      </c>
      <c r="E9893">
        <v>1547055</v>
      </c>
      <c r="F9893" t="s">
        <v>8262</v>
      </c>
      <c r="G9893" t="s">
        <v>29</v>
      </c>
      <c r="H9893" s="5">
        <v>23.43</v>
      </c>
      <c r="I9893" s="5">
        <v>23.4345</v>
      </c>
      <c r="J9893" s="5">
        <v>-4.5000000000001697E-3</v>
      </c>
      <c r="K9893" s="5">
        <v>23.43</v>
      </c>
      <c r="L9893" s="5">
        <v>0</v>
      </c>
      <c r="M9893" t="str">
        <f>IF(ISERROR(VLOOKUP(A9893,'[1]Ecart validé'!$A:$A,1,FALSE)),Z9893,"Ecart Validé")</f>
        <v>valid</v>
      </c>
      <c r="R9893" t="s">
        <v>30</v>
      </c>
      <c r="X9893"/>
      <c r="Y9893"/>
      <c r="Z9893" t="s">
        <v>31</v>
      </c>
    </row>
    <row r="9894" spans="1:26" x14ac:dyDescent="0.3">
      <c r="A9894" t="s">
        <v>12522</v>
      </c>
      <c r="B9894" t="s">
        <v>3157</v>
      </c>
      <c r="C9894">
        <v>62947</v>
      </c>
      <c r="D9894" t="str">
        <f>+VLOOKUP(C9894,Param!K:L,2,FALSE)</f>
        <v>SOTOCO SAS</v>
      </c>
      <c r="E9894">
        <v>1547055</v>
      </c>
      <c r="F9894" t="s">
        <v>8264</v>
      </c>
      <c r="G9894" t="s">
        <v>29</v>
      </c>
      <c r="H9894" s="5">
        <v>55.9</v>
      </c>
      <c r="I9894" s="5">
        <v>55.896000000000001</v>
      </c>
      <c r="J9894" s="5">
        <v>3.9999999999977796E-3</v>
      </c>
      <c r="K9894" s="5">
        <v>55.9</v>
      </c>
      <c r="L9894" s="5">
        <v>0</v>
      </c>
      <c r="M9894" t="str">
        <f>IF(ISERROR(VLOOKUP(A9894,'[1]Ecart validé'!$A:$A,1,FALSE)),Z9894,"Ecart Validé")</f>
        <v>valid</v>
      </c>
      <c r="R9894" t="s">
        <v>30</v>
      </c>
      <c r="X9894"/>
      <c r="Y9894"/>
      <c r="Z9894" t="s">
        <v>31</v>
      </c>
    </row>
    <row r="9895" spans="1:26" x14ac:dyDescent="0.3">
      <c r="A9895" t="s">
        <v>12523</v>
      </c>
      <c r="B9895" t="s">
        <v>3157</v>
      </c>
      <c r="C9895">
        <v>62947</v>
      </c>
      <c r="D9895" t="str">
        <f>+VLOOKUP(C9895,Param!K:L,2,FALSE)</f>
        <v>SOTOCO SAS</v>
      </c>
      <c r="E9895">
        <v>1547055</v>
      </c>
      <c r="F9895" t="s">
        <v>8266</v>
      </c>
      <c r="G9895" t="s">
        <v>29</v>
      </c>
      <c r="H9895" s="5">
        <v>16.47</v>
      </c>
      <c r="I9895" s="5">
        <v>16.471499999999999</v>
      </c>
      <c r="J9895" s="5">
        <v>-1.5000000000000499E-3</v>
      </c>
      <c r="K9895" s="5">
        <v>16.47</v>
      </c>
      <c r="L9895" s="5">
        <v>0</v>
      </c>
      <c r="M9895" t="str">
        <f>IF(ISERROR(VLOOKUP(A9895,'[1]Ecart validé'!$A:$A,1,FALSE)),Z9895,"Ecart Validé")</f>
        <v>valid</v>
      </c>
      <c r="R9895" t="s">
        <v>30</v>
      </c>
      <c r="X9895"/>
      <c r="Y9895"/>
      <c r="Z9895" t="s">
        <v>31</v>
      </c>
    </row>
    <row r="9896" spans="1:26" x14ac:dyDescent="0.3">
      <c r="A9896" t="s">
        <v>12524</v>
      </c>
      <c r="B9896" t="s">
        <v>3157</v>
      </c>
      <c r="C9896">
        <v>299491</v>
      </c>
      <c r="D9896" t="str">
        <f>+VLOOKUP(C9896,Param!K:L,2,FALSE)</f>
        <v>DRAGO SAS PARIS</v>
      </c>
      <c r="E9896" t="s">
        <v>5840</v>
      </c>
      <c r="F9896" t="s">
        <v>8260</v>
      </c>
      <c r="G9896" t="s">
        <v>29</v>
      </c>
      <c r="H9896" s="5">
        <v>72.599999999999994</v>
      </c>
      <c r="I9896" s="5">
        <v>72.587999999999994</v>
      </c>
      <c r="J9896" s="5">
        <v>1.2000000000000399E-2</v>
      </c>
      <c r="K9896" s="5">
        <v>72.599999999999994</v>
      </c>
      <c r="L9896" s="5">
        <v>0</v>
      </c>
      <c r="M9896" t="str">
        <f>IF(ISERROR(VLOOKUP(A9896,'[1]Ecart validé'!$A:$A,1,FALSE)),Z9896,"Ecart Validé")</f>
        <v>valid</v>
      </c>
      <c r="R9896" t="s">
        <v>30</v>
      </c>
      <c r="X9896"/>
      <c r="Y9896"/>
      <c r="Z9896" t="s">
        <v>31</v>
      </c>
    </row>
    <row r="9897" spans="1:26" x14ac:dyDescent="0.3">
      <c r="A9897" t="s">
        <v>12525</v>
      </c>
      <c r="B9897" t="s">
        <v>3157</v>
      </c>
      <c r="C9897">
        <v>299491</v>
      </c>
      <c r="D9897" t="str">
        <f>+VLOOKUP(C9897,Param!K:L,2,FALSE)</f>
        <v>DRAGO SAS PARIS</v>
      </c>
      <c r="E9897" t="s">
        <v>5840</v>
      </c>
      <c r="F9897" t="s">
        <v>8262</v>
      </c>
      <c r="G9897" t="s">
        <v>29</v>
      </c>
      <c r="H9897" s="5">
        <v>106.65</v>
      </c>
      <c r="I9897" s="5">
        <v>106.64</v>
      </c>
      <c r="J9897" s="5">
        <v>1.00000000000051E-2</v>
      </c>
      <c r="K9897" s="5">
        <v>106.65</v>
      </c>
      <c r="L9897" s="5">
        <v>0</v>
      </c>
      <c r="M9897" t="str">
        <f>IF(ISERROR(VLOOKUP(A9897,'[1]Ecart validé'!$A:$A,1,FALSE)),Z9897,"Ecart Validé")</f>
        <v>valid</v>
      </c>
      <c r="R9897" t="s">
        <v>30</v>
      </c>
      <c r="X9897"/>
      <c r="Y9897"/>
      <c r="Z9897" t="s">
        <v>31</v>
      </c>
    </row>
    <row r="9898" spans="1:26" x14ac:dyDescent="0.3">
      <c r="A9898" t="s">
        <v>12526</v>
      </c>
      <c r="B9898" t="s">
        <v>3157</v>
      </c>
      <c r="C9898">
        <v>299491</v>
      </c>
      <c r="D9898" t="str">
        <f>+VLOOKUP(C9898,Param!K:L,2,FALSE)</f>
        <v>DRAGO SAS PARIS</v>
      </c>
      <c r="E9898" t="s">
        <v>5840</v>
      </c>
      <c r="F9898" t="s">
        <v>8264</v>
      </c>
      <c r="G9898" t="s">
        <v>29</v>
      </c>
      <c r="H9898" s="5">
        <v>126.65</v>
      </c>
      <c r="I9898" s="5">
        <v>126.66</v>
      </c>
      <c r="J9898" s="5">
        <v>-9.9999999999908998E-3</v>
      </c>
      <c r="K9898" s="5">
        <v>126.65</v>
      </c>
      <c r="L9898" s="5">
        <v>0</v>
      </c>
      <c r="M9898" t="str">
        <f>IF(ISERROR(VLOOKUP(A9898,'[1]Ecart validé'!$A:$A,1,FALSE)),Z9898,"Ecart Validé")</f>
        <v>valid</v>
      </c>
      <c r="R9898" t="s">
        <v>30</v>
      </c>
      <c r="X9898"/>
      <c r="Y9898"/>
      <c r="Z9898" t="s">
        <v>31</v>
      </c>
    </row>
    <row r="9899" spans="1:26" x14ac:dyDescent="0.3">
      <c r="A9899" t="s">
        <v>12527</v>
      </c>
      <c r="B9899" t="s">
        <v>3157</v>
      </c>
      <c r="C9899">
        <v>299491</v>
      </c>
      <c r="D9899" t="str">
        <f>+VLOOKUP(C9899,Param!K:L,2,FALSE)</f>
        <v>DRAGO SAS PARIS</v>
      </c>
      <c r="E9899" t="s">
        <v>5840</v>
      </c>
      <c r="F9899" t="s">
        <v>8266</v>
      </c>
      <c r="G9899" t="s">
        <v>29</v>
      </c>
      <c r="H9899" s="5">
        <v>220.37</v>
      </c>
      <c r="I9899" s="5">
        <v>220.36500000000001</v>
      </c>
      <c r="J9899" s="5">
        <v>4.9999999999954499E-3</v>
      </c>
      <c r="K9899" s="5">
        <v>220.37</v>
      </c>
      <c r="L9899" s="5">
        <v>0</v>
      </c>
      <c r="M9899" t="str">
        <f>IF(ISERROR(VLOOKUP(A9899,'[1]Ecart validé'!$A:$A,1,FALSE)),Z9899,"Ecart Validé")</f>
        <v>valid</v>
      </c>
      <c r="R9899" t="s">
        <v>30</v>
      </c>
      <c r="X9899"/>
      <c r="Y9899"/>
      <c r="Z9899" t="s">
        <v>31</v>
      </c>
    </row>
    <row r="9900" spans="1:26" x14ac:dyDescent="0.3">
      <c r="A9900" t="s">
        <v>12528</v>
      </c>
      <c r="B9900" t="s">
        <v>3157</v>
      </c>
      <c r="C9900">
        <v>211265</v>
      </c>
      <c r="D9900" t="str">
        <f>+VLOOKUP(C9900,Param!K:L,2,FALSE)</f>
        <v>OPUS CONCEPTS</v>
      </c>
      <c r="E9900">
        <v>2187205706</v>
      </c>
      <c r="F9900" t="s">
        <v>8260</v>
      </c>
      <c r="G9900" t="s">
        <v>29</v>
      </c>
      <c r="H9900" s="5">
        <v>496.5</v>
      </c>
      <c r="I9900" s="5">
        <v>496.5</v>
      </c>
      <c r="J9900" s="5">
        <v>0</v>
      </c>
      <c r="K9900" s="5">
        <v>496.5</v>
      </c>
      <c r="L9900" s="5">
        <v>0</v>
      </c>
      <c r="M9900" t="str">
        <f>IF(ISERROR(VLOOKUP(A9900,'[1]Ecart validé'!$A:$A,1,FALSE)),Z9900,"Ecart Validé")</f>
        <v>valid</v>
      </c>
      <c r="R9900" t="s">
        <v>30</v>
      </c>
      <c r="X9900"/>
      <c r="Y9900"/>
      <c r="Z9900" t="s">
        <v>31</v>
      </c>
    </row>
    <row r="9901" spans="1:26" x14ac:dyDescent="0.3">
      <c r="A9901" t="s">
        <v>12529</v>
      </c>
      <c r="B9901" t="s">
        <v>3157</v>
      </c>
      <c r="C9901">
        <v>211265</v>
      </c>
      <c r="D9901" t="str">
        <f>+VLOOKUP(C9901,Param!K:L,2,FALSE)</f>
        <v>OPUS CONCEPTS</v>
      </c>
      <c r="E9901">
        <v>2187205706</v>
      </c>
      <c r="F9901" t="s">
        <v>8262</v>
      </c>
      <c r="G9901" t="s">
        <v>29</v>
      </c>
      <c r="H9901" s="5">
        <v>728.4</v>
      </c>
      <c r="I9901" s="5">
        <v>728.4</v>
      </c>
      <c r="J9901" s="5">
        <v>0</v>
      </c>
      <c r="K9901" s="5">
        <v>728.4</v>
      </c>
      <c r="L9901" s="5">
        <v>0</v>
      </c>
      <c r="M9901" t="str">
        <f>IF(ISERROR(VLOOKUP(A9901,'[1]Ecart validé'!$A:$A,1,FALSE)),Z9901,"Ecart Validé")</f>
        <v>valid</v>
      </c>
      <c r="R9901" t="s">
        <v>30</v>
      </c>
      <c r="X9901"/>
      <c r="Y9901"/>
      <c r="Z9901" t="s">
        <v>31</v>
      </c>
    </row>
    <row r="9902" spans="1:26" x14ac:dyDescent="0.3">
      <c r="A9902" t="s">
        <v>12530</v>
      </c>
      <c r="B9902" t="s">
        <v>3157</v>
      </c>
      <c r="C9902">
        <v>211265</v>
      </c>
      <c r="D9902" t="str">
        <f>+VLOOKUP(C9902,Param!K:L,2,FALSE)</f>
        <v>OPUS CONCEPTS</v>
      </c>
      <c r="E9902">
        <v>2187205706</v>
      </c>
      <c r="F9902" t="s">
        <v>8264</v>
      </c>
      <c r="G9902" t="s">
        <v>29</v>
      </c>
      <c r="H9902" s="5">
        <v>698.4</v>
      </c>
      <c r="I9902" s="5">
        <v>698.4</v>
      </c>
      <c r="J9902" s="5">
        <v>0</v>
      </c>
      <c r="K9902" s="5">
        <v>698.4</v>
      </c>
      <c r="L9902" s="5">
        <v>0</v>
      </c>
      <c r="M9902" t="str">
        <f>IF(ISERROR(VLOOKUP(A9902,'[1]Ecart validé'!$A:$A,1,FALSE)),Z9902,"Ecart Validé")</f>
        <v>valid</v>
      </c>
      <c r="R9902" t="s">
        <v>30</v>
      </c>
      <c r="X9902"/>
      <c r="Y9902"/>
      <c r="Z9902" t="s">
        <v>31</v>
      </c>
    </row>
    <row r="9903" spans="1:26" x14ac:dyDescent="0.3">
      <c r="A9903" t="s">
        <v>12531</v>
      </c>
      <c r="B9903" t="s">
        <v>3157</v>
      </c>
      <c r="C9903">
        <v>211265</v>
      </c>
      <c r="D9903" t="str">
        <f>+VLOOKUP(C9903,Param!K:L,2,FALSE)</f>
        <v>OPUS CONCEPTS</v>
      </c>
      <c r="E9903">
        <v>2187205706</v>
      </c>
      <c r="F9903" t="s">
        <v>8266</v>
      </c>
      <c r="G9903" t="s">
        <v>29</v>
      </c>
      <c r="H9903" s="5">
        <v>1047.5999999999999</v>
      </c>
      <c r="I9903" s="5">
        <v>1047.5999999999999</v>
      </c>
      <c r="J9903" s="5">
        <v>0</v>
      </c>
      <c r="K9903" s="5">
        <v>1047.5999999999999</v>
      </c>
      <c r="L9903" s="5">
        <v>0</v>
      </c>
      <c r="M9903" t="str">
        <f>IF(ISERROR(VLOOKUP(A9903,'[1]Ecart validé'!$A:$A,1,FALSE)),Z9903,"Ecart Validé")</f>
        <v>valid</v>
      </c>
      <c r="R9903" t="s">
        <v>30</v>
      </c>
      <c r="X9903"/>
      <c r="Y9903"/>
      <c r="Z9903" t="s">
        <v>31</v>
      </c>
    </row>
    <row r="9904" spans="1:26" x14ac:dyDescent="0.3">
      <c r="A9904" t="s">
        <v>12532</v>
      </c>
      <c r="B9904" t="s">
        <v>3157</v>
      </c>
      <c r="C9904">
        <v>308051</v>
      </c>
      <c r="D9904" t="str">
        <f>+VLOOKUP(C9904,Param!K:L,2,FALSE)</f>
        <v>LES PAPILLONS BLANCS D'ENTRE SAONE ER LOIRE</v>
      </c>
      <c r="E9904">
        <v>2180505744</v>
      </c>
      <c r="F9904" t="s">
        <v>8260</v>
      </c>
      <c r="G9904" t="s">
        <v>29</v>
      </c>
      <c r="H9904" s="5">
        <v>283.33999999999997</v>
      </c>
      <c r="I9904" s="5">
        <v>283.34320000000002</v>
      </c>
      <c r="J9904" s="5">
        <v>-3.2000000000493799E-3</v>
      </c>
      <c r="K9904" s="5">
        <v>283.33999999999997</v>
      </c>
      <c r="L9904" s="5">
        <v>0</v>
      </c>
      <c r="M9904" t="str">
        <f>IF(ISERROR(VLOOKUP(A9904,'[1]Ecart validé'!$A:$A,1,FALSE)),Z9904,"Ecart Validé")</f>
        <v>valid</v>
      </c>
      <c r="R9904" t="s">
        <v>30</v>
      </c>
      <c r="X9904"/>
      <c r="Y9904"/>
      <c r="Z9904" t="s">
        <v>31</v>
      </c>
    </row>
    <row r="9905" spans="1:26" x14ac:dyDescent="0.3">
      <c r="A9905" t="s">
        <v>12533</v>
      </c>
      <c r="B9905" t="s">
        <v>3157</v>
      </c>
      <c r="C9905">
        <v>308051</v>
      </c>
      <c r="D9905" t="str">
        <f>+VLOOKUP(C9905,Param!K:L,2,FALSE)</f>
        <v>LES PAPILLONS BLANCS D'ENTRE SAONE ER LOIRE</v>
      </c>
      <c r="E9905">
        <v>2180505744</v>
      </c>
      <c r="F9905" t="s">
        <v>8262</v>
      </c>
      <c r="G9905" t="s">
        <v>29</v>
      </c>
      <c r="H9905" s="5">
        <v>295.57</v>
      </c>
      <c r="I9905" s="5">
        <v>295.56869999999998</v>
      </c>
      <c r="J9905" s="5">
        <v>1.3000000000147299E-3</v>
      </c>
      <c r="K9905" s="5">
        <v>295.57</v>
      </c>
      <c r="L9905" s="5">
        <v>0</v>
      </c>
      <c r="M9905" t="str">
        <f>IF(ISERROR(VLOOKUP(A9905,'[1]Ecart validé'!$A:$A,1,FALSE)),Z9905,"Ecart Validé")</f>
        <v>valid</v>
      </c>
      <c r="R9905" t="s">
        <v>30</v>
      </c>
      <c r="X9905"/>
      <c r="Y9905"/>
      <c r="Z9905" t="s">
        <v>31</v>
      </c>
    </row>
    <row r="9906" spans="1:26" x14ac:dyDescent="0.3">
      <c r="A9906" t="s">
        <v>12534</v>
      </c>
      <c r="B9906" t="s">
        <v>3157</v>
      </c>
      <c r="C9906">
        <v>308051</v>
      </c>
      <c r="D9906" t="str">
        <f>+VLOOKUP(C9906,Param!K:L,2,FALSE)</f>
        <v>LES PAPILLONS BLANCS D'ENTRE SAONE ER LOIRE</v>
      </c>
      <c r="E9906">
        <v>2180505744</v>
      </c>
      <c r="F9906" t="s">
        <v>8264</v>
      </c>
      <c r="G9906" t="s">
        <v>29</v>
      </c>
      <c r="H9906" s="5">
        <v>382.74</v>
      </c>
      <c r="I9906" s="5">
        <v>382.7439</v>
      </c>
      <c r="J9906" s="5">
        <v>-3.8999999999873498E-3</v>
      </c>
      <c r="K9906" s="5">
        <v>382.74</v>
      </c>
      <c r="L9906" s="5">
        <v>0</v>
      </c>
      <c r="M9906" t="str">
        <f>IF(ISERROR(VLOOKUP(A9906,'[1]Ecart validé'!$A:$A,1,FALSE)),Z9906,"Ecart Validé")</f>
        <v>valid</v>
      </c>
      <c r="R9906" t="s">
        <v>30</v>
      </c>
      <c r="X9906"/>
      <c r="Y9906"/>
      <c r="Z9906" t="s">
        <v>31</v>
      </c>
    </row>
    <row r="9907" spans="1:26" x14ac:dyDescent="0.3">
      <c r="A9907" t="s">
        <v>12535</v>
      </c>
      <c r="B9907" t="s">
        <v>3157</v>
      </c>
      <c r="C9907">
        <v>308051</v>
      </c>
      <c r="D9907" t="str">
        <f>+VLOOKUP(C9907,Param!K:L,2,FALSE)</f>
        <v>LES PAPILLONS BLANCS D'ENTRE SAONE ER LOIRE</v>
      </c>
      <c r="E9907">
        <v>2180505744</v>
      </c>
      <c r="F9907" t="s">
        <v>8266</v>
      </c>
      <c r="G9907" t="s">
        <v>29</v>
      </c>
      <c r="H9907" s="5">
        <v>323.8</v>
      </c>
      <c r="I9907" s="5">
        <v>323.7962</v>
      </c>
      <c r="J9907" s="5">
        <v>3.8000000000124601E-3</v>
      </c>
      <c r="K9907" s="5">
        <v>323.8</v>
      </c>
      <c r="L9907" s="5">
        <v>0</v>
      </c>
      <c r="M9907" t="str">
        <f>IF(ISERROR(VLOOKUP(A9907,'[1]Ecart validé'!$A:$A,1,FALSE)),Z9907,"Ecart Validé")</f>
        <v>valid</v>
      </c>
      <c r="R9907" t="s">
        <v>30</v>
      </c>
      <c r="X9907"/>
      <c r="Y9907"/>
      <c r="Z9907" t="s">
        <v>31</v>
      </c>
    </row>
    <row r="9908" spans="1:26" x14ac:dyDescent="0.3">
      <c r="A9908" t="s">
        <v>12536</v>
      </c>
      <c r="B9908" t="s">
        <v>3157</v>
      </c>
      <c r="C9908">
        <v>261738</v>
      </c>
      <c r="D9908" t="str">
        <f>+VLOOKUP(C9908,Param!K:L,2,FALSE)</f>
        <v>SELECTA</v>
      </c>
      <c r="E9908">
        <v>210081501</v>
      </c>
      <c r="F9908" t="s">
        <v>8617</v>
      </c>
      <c r="G9908" t="s">
        <v>29</v>
      </c>
      <c r="H9908" s="5">
        <v>1518.53</v>
      </c>
      <c r="I9908" s="5">
        <v>1518.528</v>
      </c>
      <c r="J9908" s="5">
        <v>1.9999999999527002E-3</v>
      </c>
      <c r="K9908" s="5">
        <v>1518.53</v>
      </c>
      <c r="L9908" s="5">
        <v>0</v>
      </c>
      <c r="M9908" t="str">
        <f>IF(ISERROR(VLOOKUP(A9908,'[1]Ecart validé'!$A:$A,1,FALSE)),Z9908,"Ecart Validé")</f>
        <v>valid</v>
      </c>
      <c r="R9908" t="s">
        <v>30</v>
      </c>
      <c r="X9908"/>
      <c r="Y9908"/>
      <c r="Z9908" t="s">
        <v>31</v>
      </c>
    </row>
    <row r="9909" spans="1:26" x14ac:dyDescent="0.3">
      <c r="A9909" t="s">
        <v>12537</v>
      </c>
      <c r="B9909" t="s">
        <v>3157</v>
      </c>
      <c r="C9909">
        <v>261738</v>
      </c>
      <c r="D9909" t="str">
        <f>+VLOOKUP(C9909,Param!K:L,2,FALSE)</f>
        <v>SELECTA</v>
      </c>
      <c r="E9909">
        <v>210081501</v>
      </c>
      <c r="F9909" t="s">
        <v>8260</v>
      </c>
      <c r="G9909" t="s">
        <v>29</v>
      </c>
      <c r="H9909" s="5">
        <v>6951.84</v>
      </c>
      <c r="I9909" s="5">
        <v>6951.8405000000002</v>
      </c>
      <c r="J9909" s="5">
        <v>-5.0000000010186297E-4</v>
      </c>
      <c r="K9909" s="5">
        <v>6951.84</v>
      </c>
      <c r="L9909" s="5">
        <v>0</v>
      </c>
      <c r="M9909" t="str">
        <f>IF(ISERROR(VLOOKUP(A9909,'[1]Ecart validé'!$A:$A,1,FALSE)),Z9909,"Ecart Validé")</f>
        <v>valid</v>
      </c>
      <c r="R9909" t="s">
        <v>30</v>
      </c>
      <c r="X9909"/>
      <c r="Y9909"/>
      <c r="Z9909" t="s">
        <v>31</v>
      </c>
    </row>
    <row r="9910" spans="1:26" x14ac:dyDescent="0.3">
      <c r="A9910" t="s">
        <v>12538</v>
      </c>
      <c r="B9910" t="s">
        <v>3157</v>
      </c>
      <c r="C9910">
        <v>261738</v>
      </c>
      <c r="D9910" t="str">
        <f>+VLOOKUP(C9910,Param!K:L,2,FALSE)</f>
        <v>SELECTA</v>
      </c>
      <c r="E9910">
        <v>210081501</v>
      </c>
      <c r="F9910" t="s">
        <v>8262</v>
      </c>
      <c r="G9910" t="s">
        <v>29</v>
      </c>
      <c r="H9910" s="5">
        <v>6998.1</v>
      </c>
      <c r="I9910" s="5">
        <v>6998.1025</v>
      </c>
      <c r="J9910" s="5">
        <v>-2.4999999995998202E-3</v>
      </c>
      <c r="K9910" s="5">
        <v>6998.1</v>
      </c>
      <c r="L9910" s="5">
        <v>0</v>
      </c>
      <c r="M9910" t="str">
        <f>IF(ISERROR(VLOOKUP(A9910,'[1]Ecart validé'!$A:$A,1,FALSE)),Z9910,"Ecart Validé")</f>
        <v>valid</v>
      </c>
      <c r="R9910" t="s">
        <v>30</v>
      </c>
      <c r="X9910"/>
      <c r="Y9910"/>
      <c r="Z9910" t="s">
        <v>31</v>
      </c>
    </row>
    <row r="9911" spans="1:26" x14ac:dyDescent="0.3">
      <c r="A9911" t="s">
        <v>12539</v>
      </c>
      <c r="B9911" t="s">
        <v>3157</v>
      </c>
      <c r="C9911">
        <v>261738</v>
      </c>
      <c r="D9911" t="str">
        <f>+VLOOKUP(C9911,Param!K:L,2,FALSE)</f>
        <v>SELECTA</v>
      </c>
      <c r="E9911">
        <v>210081501</v>
      </c>
      <c r="F9911" t="s">
        <v>8264</v>
      </c>
      <c r="G9911" t="s">
        <v>29</v>
      </c>
      <c r="H9911" s="5">
        <v>8603.3799999999992</v>
      </c>
      <c r="I9911" s="5">
        <v>8603.3765000000003</v>
      </c>
      <c r="J9911" s="5">
        <v>3.4999999988940501E-3</v>
      </c>
      <c r="K9911" s="5">
        <v>8603.3799999999992</v>
      </c>
      <c r="L9911" s="5">
        <v>0</v>
      </c>
      <c r="M9911" t="str">
        <f>IF(ISERROR(VLOOKUP(A9911,'[1]Ecart validé'!$A:$A,1,FALSE)),Z9911,"Ecart Validé")</f>
        <v>valid</v>
      </c>
      <c r="R9911" t="s">
        <v>30</v>
      </c>
      <c r="X9911"/>
      <c r="Y9911"/>
      <c r="Z9911" t="s">
        <v>31</v>
      </c>
    </row>
    <row r="9912" spans="1:26" x14ac:dyDescent="0.3">
      <c r="A9912" t="s">
        <v>12540</v>
      </c>
      <c r="B9912" t="s">
        <v>3157</v>
      </c>
      <c r="C9912">
        <v>261738</v>
      </c>
      <c r="D9912" t="str">
        <f>+VLOOKUP(C9912,Param!K:L,2,FALSE)</f>
        <v>SELECTA</v>
      </c>
      <c r="E9912">
        <v>210081501</v>
      </c>
      <c r="F9912" t="s">
        <v>8266</v>
      </c>
      <c r="G9912" t="s">
        <v>29</v>
      </c>
      <c r="H9912" s="5">
        <v>10489.41</v>
      </c>
      <c r="I9912" s="5">
        <v>10489.414000000001</v>
      </c>
      <c r="J9912" s="5">
        <v>-4.0000000008149003E-3</v>
      </c>
      <c r="K9912" s="5">
        <v>10489.41</v>
      </c>
      <c r="L9912" s="5">
        <v>0</v>
      </c>
      <c r="M9912" t="str">
        <f>IF(ISERROR(VLOOKUP(A9912,'[1]Ecart validé'!$A:$A,1,FALSE)),Z9912,"Ecart Validé")</f>
        <v>valid</v>
      </c>
      <c r="R9912" t="s">
        <v>30</v>
      </c>
      <c r="X9912"/>
      <c r="Y9912"/>
      <c r="Z9912" t="s">
        <v>31</v>
      </c>
    </row>
    <row r="9913" spans="1:26" x14ac:dyDescent="0.3">
      <c r="A9913" t="s">
        <v>12541</v>
      </c>
      <c r="B9913" t="s">
        <v>3157</v>
      </c>
      <c r="C9913">
        <v>299293</v>
      </c>
      <c r="D9913" t="str">
        <f>+VLOOKUP(C9913,Param!K:L,2,FALSE)</f>
        <v>OSP HOLDING france ORBILITY</v>
      </c>
      <c r="E9913">
        <v>1184405798</v>
      </c>
      <c r="F9913" t="s">
        <v>8260</v>
      </c>
      <c r="G9913" t="s">
        <v>29</v>
      </c>
      <c r="H9913" s="5">
        <v>1468.72</v>
      </c>
      <c r="I9913" s="5">
        <v>1468.721</v>
      </c>
      <c r="J9913" s="5">
        <v>-9.9999999997635292E-4</v>
      </c>
      <c r="K9913" s="5">
        <v>1468.72</v>
      </c>
      <c r="L9913" s="5">
        <v>0</v>
      </c>
      <c r="M9913" t="str">
        <f>IF(ISERROR(VLOOKUP(A9913,'[1]Ecart validé'!$A:$A,1,FALSE)),Z9913,"Ecart Validé")</f>
        <v>valid</v>
      </c>
      <c r="R9913" t="s">
        <v>30</v>
      </c>
      <c r="X9913"/>
      <c r="Y9913"/>
      <c r="Z9913" t="s">
        <v>31</v>
      </c>
    </row>
    <row r="9914" spans="1:26" x14ac:dyDescent="0.3">
      <c r="A9914" t="s">
        <v>12542</v>
      </c>
      <c r="B9914" t="s">
        <v>3157</v>
      </c>
      <c r="C9914">
        <v>299293</v>
      </c>
      <c r="D9914" t="str">
        <f>+VLOOKUP(C9914,Param!K:L,2,FALSE)</f>
        <v>OSP HOLDING france ORBILITY</v>
      </c>
      <c r="E9914">
        <v>1184405798</v>
      </c>
      <c r="F9914" t="s">
        <v>8262</v>
      </c>
      <c r="G9914" t="s">
        <v>29</v>
      </c>
      <c r="H9914" s="5">
        <v>5032.07</v>
      </c>
      <c r="I9914" s="5">
        <v>5032.0659999999998</v>
      </c>
      <c r="J9914" s="5">
        <v>3.9999999999054099E-3</v>
      </c>
      <c r="K9914" s="5">
        <v>5032.07</v>
      </c>
      <c r="L9914" s="5">
        <v>0</v>
      </c>
      <c r="M9914" t="str">
        <f>IF(ISERROR(VLOOKUP(A9914,'[1]Ecart validé'!$A:$A,1,FALSE)),Z9914,"Ecart Validé")</f>
        <v>valid</v>
      </c>
      <c r="R9914" t="s">
        <v>30</v>
      </c>
      <c r="X9914"/>
      <c r="Y9914"/>
      <c r="Z9914" t="s">
        <v>31</v>
      </c>
    </row>
    <row r="9915" spans="1:26" x14ac:dyDescent="0.3">
      <c r="A9915" t="s">
        <v>12543</v>
      </c>
      <c r="B9915" t="s">
        <v>3157</v>
      </c>
      <c r="C9915">
        <v>299293</v>
      </c>
      <c r="D9915" t="str">
        <f>+VLOOKUP(C9915,Param!K:L,2,FALSE)</f>
        <v>OSP HOLDING france ORBILITY</v>
      </c>
      <c r="E9915">
        <v>1184405798</v>
      </c>
      <c r="F9915" t="s">
        <v>8264</v>
      </c>
      <c r="G9915" t="s">
        <v>29</v>
      </c>
      <c r="H9915" s="5">
        <v>2497.54</v>
      </c>
      <c r="I9915" s="5">
        <v>2497.5374999999999</v>
      </c>
      <c r="J9915" s="5">
        <v>2.5000000000545601E-3</v>
      </c>
      <c r="K9915" s="5">
        <v>2497.54</v>
      </c>
      <c r="L9915" s="5">
        <v>0</v>
      </c>
      <c r="M9915" t="str">
        <f>IF(ISERROR(VLOOKUP(A9915,'[1]Ecart validé'!$A:$A,1,FALSE)),Z9915,"Ecart Validé")</f>
        <v>valid</v>
      </c>
      <c r="R9915" t="s">
        <v>30</v>
      </c>
      <c r="X9915"/>
      <c r="Y9915"/>
      <c r="Z9915" t="s">
        <v>31</v>
      </c>
    </row>
    <row r="9916" spans="1:26" x14ac:dyDescent="0.3">
      <c r="A9916" t="s">
        <v>12544</v>
      </c>
      <c r="B9916" t="s">
        <v>3157</v>
      </c>
      <c r="C9916">
        <v>299293</v>
      </c>
      <c r="D9916" t="str">
        <f>+VLOOKUP(C9916,Param!K:L,2,FALSE)</f>
        <v>OSP HOLDING france ORBILITY</v>
      </c>
      <c r="E9916">
        <v>1184405798</v>
      </c>
      <c r="F9916" t="s">
        <v>8266</v>
      </c>
      <c r="G9916" t="s">
        <v>29</v>
      </c>
      <c r="H9916" s="5">
        <v>12372.8</v>
      </c>
      <c r="I9916" s="5">
        <v>12372.803</v>
      </c>
      <c r="J9916" s="5">
        <v>-3.00000000061118E-3</v>
      </c>
      <c r="K9916" s="5">
        <v>12372.8</v>
      </c>
      <c r="L9916" s="5">
        <v>0</v>
      </c>
      <c r="M9916" t="str">
        <f>IF(ISERROR(VLOOKUP(A9916,'[1]Ecart validé'!$A:$A,1,FALSE)),Z9916,"Ecart Validé")</f>
        <v>valid</v>
      </c>
      <c r="R9916" t="s">
        <v>30</v>
      </c>
      <c r="X9916"/>
      <c r="Y9916"/>
      <c r="Z9916" t="s">
        <v>31</v>
      </c>
    </row>
    <row r="9917" spans="1:26" x14ac:dyDescent="0.3">
      <c r="A9917" t="s">
        <v>12545</v>
      </c>
      <c r="B9917" t="s">
        <v>3157</v>
      </c>
      <c r="C9917">
        <v>261472</v>
      </c>
      <c r="D9917" t="str">
        <f>+VLOOKUP(C9917,Param!K:L,2,FALSE)</f>
        <v>BERUTTI et LORENZI</v>
      </c>
      <c r="E9917">
        <v>1180805726</v>
      </c>
      <c r="F9917" t="s">
        <v>8617</v>
      </c>
      <c r="G9917" t="s">
        <v>29</v>
      </c>
      <c r="H9917" s="5">
        <v>951.5</v>
      </c>
      <c r="I9917" s="5">
        <v>951.49599999999998</v>
      </c>
      <c r="J9917" s="5">
        <v>4.0000000000190898E-3</v>
      </c>
      <c r="K9917" s="5">
        <v>951.5</v>
      </c>
      <c r="L9917" s="5">
        <v>0</v>
      </c>
      <c r="M9917" t="str">
        <f>IF(ISERROR(VLOOKUP(A9917,'[1]Ecart validé'!$A:$A,1,FALSE)),Z9917,"Ecart Validé")</f>
        <v>valid</v>
      </c>
      <c r="R9917" t="s">
        <v>30</v>
      </c>
      <c r="X9917"/>
      <c r="Y9917"/>
      <c r="Z9917" t="s">
        <v>31</v>
      </c>
    </row>
    <row r="9918" spans="1:26" x14ac:dyDescent="0.3">
      <c r="A9918" t="s">
        <v>12546</v>
      </c>
      <c r="B9918" t="s">
        <v>3157</v>
      </c>
      <c r="C9918">
        <v>261472</v>
      </c>
      <c r="D9918" t="str">
        <f>+VLOOKUP(C9918,Param!K:L,2,FALSE)</f>
        <v>BERUTTI et LORENZI</v>
      </c>
      <c r="E9918">
        <v>1180805726</v>
      </c>
      <c r="F9918" t="s">
        <v>8260</v>
      </c>
      <c r="G9918" t="s">
        <v>29</v>
      </c>
      <c r="H9918" s="5">
        <v>957.56</v>
      </c>
      <c r="I9918" s="5">
        <v>957.5566</v>
      </c>
      <c r="J9918" s="5">
        <v>3.3999999999423298E-3</v>
      </c>
      <c r="K9918" s="5">
        <v>957.56</v>
      </c>
      <c r="L9918" s="5">
        <v>0</v>
      </c>
      <c r="M9918" t="str">
        <f>IF(ISERROR(VLOOKUP(A9918,'[1]Ecart validé'!$A:$A,1,FALSE)),Z9918,"Ecart Validé")</f>
        <v>valid</v>
      </c>
      <c r="R9918" t="s">
        <v>30</v>
      </c>
      <c r="X9918"/>
      <c r="Y9918"/>
      <c r="Z9918" t="s">
        <v>31</v>
      </c>
    </row>
    <row r="9919" spans="1:26" x14ac:dyDescent="0.3">
      <c r="A9919" t="s">
        <v>12547</v>
      </c>
      <c r="B9919" t="s">
        <v>3157</v>
      </c>
      <c r="C9919">
        <v>261472</v>
      </c>
      <c r="D9919" t="str">
        <f>+VLOOKUP(C9919,Param!K:L,2,FALSE)</f>
        <v>BERUTTI et LORENZI</v>
      </c>
      <c r="E9919">
        <v>1180805726</v>
      </c>
      <c r="F9919" t="s">
        <v>8262</v>
      </c>
      <c r="G9919" t="s">
        <v>29</v>
      </c>
      <c r="H9919" s="5">
        <v>10567.7</v>
      </c>
      <c r="I9919" s="5">
        <v>10567.703299999999</v>
      </c>
      <c r="J9919" s="5">
        <v>-3.2999999984895099E-3</v>
      </c>
      <c r="K9919" s="5">
        <v>10567.7</v>
      </c>
      <c r="L9919" s="5">
        <v>0</v>
      </c>
      <c r="M9919" t="str">
        <f>IF(ISERROR(VLOOKUP(A9919,'[1]Ecart validé'!$A:$A,1,FALSE)),Z9919,"Ecart Validé")</f>
        <v>valid</v>
      </c>
      <c r="R9919" t="s">
        <v>30</v>
      </c>
      <c r="X9919"/>
      <c r="Y9919"/>
      <c r="Z9919" t="s">
        <v>31</v>
      </c>
    </row>
    <row r="9920" spans="1:26" x14ac:dyDescent="0.3">
      <c r="A9920" t="s">
        <v>12548</v>
      </c>
      <c r="B9920" t="s">
        <v>3157</v>
      </c>
      <c r="C9920">
        <v>261472</v>
      </c>
      <c r="D9920" t="str">
        <f>+VLOOKUP(C9920,Param!K:L,2,FALSE)</f>
        <v>BERUTTI et LORENZI</v>
      </c>
      <c r="E9920">
        <v>1180805726</v>
      </c>
      <c r="F9920" t="s">
        <v>8264</v>
      </c>
      <c r="G9920" t="s">
        <v>29</v>
      </c>
      <c r="H9920" s="5">
        <v>25707.57</v>
      </c>
      <c r="I9920" s="5">
        <v>25707.568899999998</v>
      </c>
      <c r="J9920" s="5">
        <v>1.1000000013154901E-3</v>
      </c>
      <c r="K9920" s="5">
        <v>25707.57</v>
      </c>
      <c r="L9920" s="5">
        <v>0</v>
      </c>
      <c r="M9920" t="str">
        <f>IF(ISERROR(VLOOKUP(A9920,'[1]Ecart validé'!$A:$A,1,FALSE)),Z9920,"Ecart Validé")</f>
        <v>valid</v>
      </c>
      <c r="R9920" t="s">
        <v>30</v>
      </c>
      <c r="X9920"/>
      <c r="Y9920"/>
      <c r="Z9920" t="s">
        <v>31</v>
      </c>
    </row>
    <row r="9921" spans="1:26" x14ac:dyDescent="0.3">
      <c r="A9921" t="s">
        <v>12549</v>
      </c>
      <c r="B9921" t="s">
        <v>3157</v>
      </c>
      <c r="C9921">
        <v>261472</v>
      </c>
      <c r="D9921" t="str">
        <f>+VLOOKUP(C9921,Param!K:L,2,FALSE)</f>
        <v>BERUTTI et LORENZI</v>
      </c>
      <c r="E9921">
        <v>1180805726</v>
      </c>
      <c r="F9921" t="s">
        <v>8266</v>
      </c>
      <c r="G9921" t="s">
        <v>29</v>
      </c>
      <c r="H9921" s="5">
        <v>15073.87</v>
      </c>
      <c r="I9921" s="5">
        <v>15073.8699</v>
      </c>
      <c r="J9921" s="5">
        <v>1.00000001111766E-4</v>
      </c>
      <c r="K9921" s="5">
        <v>15073.87</v>
      </c>
      <c r="L9921" s="5">
        <v>0</v>
      </c>
      <c r="M9921" t="str">
        <f>IF(ISERROR(VLOOKUP(A9921,'[1]Ecart validé'!$A:$A,1,FALSE)),Z9921,"Ecart Validé")</f>
        <v>valid</v>
      </c>
      <c r="R9921" t="s">
        <v>30</v>
      </c>
      <c r="X9921"/>
      <c r="Y9921"/>
      <c r="Z9921" t="s">
        <v>31</v>
      </c>
    </row>
    <row r="9922" spans="1:26" x14ac:dyDescent="0.3">
      <c r="A9922" t="s">
        <v>12550</v>
      </c>
      <c r="B9922" t="s">
        <v>3157</v>
      </c>
      <c r="C9922">
        <v>51887</v>
      </c>
      <c r="D9922" t="str">
        <f>+VLOOKUP(C9922,Param!K:L,2,FALSE)</f>
        <v>ADCE - Ag Diagnotic Conseil Environnement</v>
      </c>
      <c r="E9922">
        <v>2187205703</v>
      </c>
      <c r="F9922" t="s">
        <v>8260</v>
      </c>
      <c r="G9922" t="s">
        <v>29</v>
      </c>
      <c r="H9922" s="5">
        <v>840.68</v>
      </c>
      <c r="I9922" s="5">
        <v>840.67499999999995</v>
      </c>
      <c r="J9922" s="5">
        <v>4.9999999999954499E-3</v>
      </c>
      <c r="K9922" s="5">
        <v>840.68</v>
      </c>
      <c r="L9922" s="5">
        <v>0</v>
      </c>
      <c r="M9922" t="str">
        <f>IF(ISERROR(VLOOKUP(A9922,'[1]Ecart validé'!$A:$A,1,FALSE)),Z9922,"Ecart Validé")</f>
        <v>valid</v>
      </c>
      <c r="R9922" t="s">
        <v>30</v>
      </c>
      <c r="X9922"/>
      <c r="Y9922"/>
      <c r="Z9922" t="s">
        <v>31</v>
      </c>
    </row>
    <row r="9923" spans="1:26" x14ac:dyDescent="0.3">
      <c r="A9923" t="s">
        <v>12551</v>
      </c>
      <c r="B9923" t="s">
        <v>3157</v>
      </c>
      <c r="C9923">
        <v>51887</v>
      </c>
      <c r="D9923" t="str">
        <f>+VLOOKUP(C9923,Param!K:L,2,FALSE)</f>
        <v>ADCE - Ag Diagnotic Conseil Environnement</v>
      </c>
      <c r="E9923">
        <v>2187205703</v>
      </c>
      <c r="F9923" t="s">
        <v>8264</v>
      </c>
      <c r="G9923" t="s">
        <v>29</v>
      </c>
      <c r="H9923" s="5">
        <v>1261.95</v>
      </c>
      <c r="I9923" s="5">
        <v>1261.95</v>
      </c>
      <c r="J9923" s="5">
        <v>0</v>
      </c>
      <c r="K9923" s="5">
        <v>1261.95</v>
      </c>
      <c r="L9923" s="5">
        <v>0</v>
      </c>
      <c r="M9923" t="str">
        <f>IF(ISERROR(VLOOKUP(A9923,'[1]Ecart validé'!$A:$A,1,FALSE)),Z9923,"Ecart Validé")</f>
        <v>valid</v>
      </c>
      <c r="R9923" t="s">
        <v>30</v>
      </c>
      <c r="X9923"/>
      <c r="Y9923"/>
      <c r="Z9923" t="s">
        <v>31</v>
      </c>
    </row>
    <row r="9924" spans="1:26" x14ac:dyDescent="0.3">
      <c r="A9924" t="s">
        <v>12552</v>
      </c>
      <c r="B9924" t="s">
        <v>3157</v>
      </c>
      <c r="C9924">
        <v>51887</v>
      </c>
      <c r="D9924" t="str">
        <f>+VLOOKUP(C9924,Param!K:L,2,FALSE)</f>
        <v>ADCE - Ag Diagnotic Conseil Environnement</v>
      </c>
      <c r="E9924">
        <v>2187205703</v>
      </c>
      <c r="F9924" t="s">
        <v>8266</v>
      </c>
      <c r="G9924" t="s">
        <v>29</v>
      </c>
      <c r="H9924" s="5">
        <v>257.10000000000002</v>
      </c>
      <c r="I9924" s="5">
        <v>257.10000000000002</v>
      </c>
      <c r="J9924" s="5">
        <v>0</v>
      </c>
      <c r="K9924" s="5">
        <v>257.10000000000002</v>
      </c>
      <c r="L9924" s="5">
        <v>0</v>
      </c>
      <c r="M9924" t="str">
        <f>IF(ISERROR(VLOOKUP(A9924,'[1]Ecart validé'!$A:$A,1,FALSE)),Z9924,"Ecart Validé")</f>
        <v>valid</v>
      </c>
      <c r="R9924" t="s">
        <v>30</v>
      </c>
      <c r="X9924"/>
      <c r="Y9924"/>
      <c r="Z9924" t="s">
        <v>31</v>
      </c>
    </row>
    <row r="9925" spans="1:26" x14ac:dyDescent="0.3">
      <c r="A9925" t="s">
        <v>12553</v>
      </c>
      <c r="B9925" t="s">
        <v>3157</v>
      </c>
      <c r="C9925">
        <v>235473</v>
      </c>
      <c r="D9925" t="str">
        <f>+VLOOKUP(C9925,Param!K:L,2,FALSE)</f>
        <v>LIGHT HEAD SARL</v>
      </c>
      <c r="E9925">
        <v>1187205702</v>
      </c>
      <c r="F9925" t="s">
        <v>8617</v>
      </c>
      <c r="G9925" t="s">
        <v>29</v>
      </c>
      <c r="H9925" s="5">
        <v>457.76</v>
      </c>
      <c r="I9925" s="5">
        <v>457.76</v>
      </c>
      <c r="J9925" s="5">
        <v>0</v>
      </c>
      <c r="K9925" s="5">
        <v>457.76</v>
      </c>
      <c r="L9925" s="5">
        <v>0</v>
      </c>
      <c r="M9925" t="str">
        <f>IF(ISERROR(VLOOKUP(A9925,'[1]Ecart validé'!$A:$A,1,FALSE)),Z9925,"Ecart Validé")</f>
        <v>valid</v>
      </c>
      <c r="R9925" t="s">
        <v>30</v>
      </c>
      <c r="X9925"/>
      <c r="Y9925"/>
      <c r="Z9925" t="s">
        <v>31</v>
      </c>
    </row>
    <row r="9926" spans="1:26" x14ac:dyDescent="0.3">
      <c r="A9926" t="s">
        <v>12554</v>
      </c>
      <c r="B9926" t="s">
        <v>3157</v>
      </c>
      <c r="C9926">
        <v>235473</v>
      </c>
      <c r="D9926" t="str">
        <f>+VLOOKUP(C9926,Param!K:L,2,FALSE)</f>
        <v>LIGHT HEAD SARL</v>
      </c>
      <c r="E9926">
        <v>1187205702</v>
      </c>
      <c r="F9926" t="s">
        <v>8260</v>
      </c>
      <c r="G9926" t="s">
        <v>29</v>
      </c>
      <c r="H9926" s="5">
        <v>2643.78</v>
      </c>
      <c r="I9926" s="5">
        <v>2643.78</v>
      </c>
      <c r="J9926" s="5">
        <v>0</v>
      </c>
      <c r="K9926" s="5">
        <v>2643.78</v>
      </c>
      <c r="L9926" s="5">
        <v>0</v>
      </c>
      <c r="M9926" t="str">
        <f>IF(ISERROR(VLOOKUP(A9926,'[1]Ecart validé'!$A:$A,1,FALSE)),Z9926,"Ecart Validé")</f>
        <v>valid</v>
      </c>
      <c r="R9926" t="s">
        <v>30</v>
      </c>
      <c r="X9926"/>
      <c r="Y9926"/>
      <c r="Z9926" t="s">
        <v>31</v>
      </c>
    </row>
    <row r="9927" spans="1:26" x14ac:dyDescent="0.3">
      <c r="A9927" t="s">
        <v>12555</v>
      </c>
      <c r="B9927" t="s">
        <v>3157</v>
      </c>
      <c r="C9927">
        <v>235473</v>
      </c>
      <c r="D9927" t="str">
        <f>+VLOOKUP(C9927,Param!K:L,2,FALSE)</f>
        <v>LIGHT HEAD SARL</v>
      </c>
      <c r="E9927">
        <v>1187205702</v>
      </c>
      <c r="F9927" t="s">
        <v>8262</v>
      </c>
      <c r="G9927" t="s">
        <v>29</v>
      </c>
      <c r="H9927" s="5">
        <v>5867.52</v>
      </c>
      <c r="I9927" s="5">
        <v>5867.5240000000003</v>
      </c>
      <c r="J9927" s="5">
        <v>-3.9999999999054099E-3</v>
      </c>
      <c r="K9927" s="5">
        <v>5867.52</v>
      </c>
      <c r="L9927" s="5">
        <v>0</v>
      </c>
      <c r="M9927" t="str">
        <f>IF(ISERROR(VLOOKUP(A9927,'[1]Ecart validé'!$A:$A,1,FALSE)),Z9927,"Ecart Validé")</f>
        <v>valid</v>
      </c>
      <c r="R9927" t="s">
        <v>30</v>
      </c>
      <c r="X9927"/>
      <c r="Y9927"/>
      <c r="Z9927" t="s">
        <v>31</v>
      </c>
    </row>
    <row r="9928" spans="1:26" x14ac:dyDescent="0.3">
      <c r="A9928" t="s">
        <v>12556</v>
      </c>
      <c r="B9928" t="s">
        <v>3157</v>
      </c>
      <c r="C9928">
        <v>235473</v>
      </c>
      <c r="D9928" t="str">
        <f>+VLOOKUP(C9928,Param!K:L,2,FALSE)</f>
        <v>LIGHT HEAD SARL</v>
      </c>
      <c r="E9928">
        <v>1187205702</v>
      </c>
      <c r="F9928" t="s">
        <v>8264</v>
      </c>
      <c r="G9928" t="s">
        <v>29</v>
      </c>
      <c r="H9928" s="5">
        <v>2772</v>
      </c>
      <c r="I9928" s="5">
        <v>2772</v>
      </c>
      <c r="J9928" s="5">
        <v>0</v>
      </c>
      <c r="K9928" s="5">
        <v>2772</v>
      </c>
      <c r="L9928" s="5">
        <v>0</v>
      </c>
      <c r="M9928" t="str">
        <f>IF(ISERROR(VLOOKUP(A9928,'[1]Ecart validé'!$A:$A,1,FALSE)),Z9928,"Ecart Validé")</f>
        <v>valid</v>
      </c>
      <c r="R9928" t="s">
        <v>30</v>
      </c>
      <c r="X9928"/>
      <c r="Y9928"/>
      <c r="Z9928" t="s">
        <v>31</v>
      </c>
    </row>
    <row r="9929" spans="1:26" x14ac:dyDescent="0.3">
      <c r="A9929" t="s">
        <v>12557</v>
      </c>
      <c r="B9929" t="s">
        <v>3157</v>
      </c>
      <c r="C9929">
        <v>235473</v>
      </c>
      <c r="D9929" t="str">
        <f>+VLOOKUP(C9929,Param!K:L,2,FALSE)</f>
        <v>LIGHT HEAD SARL</v>
      </c>
      <c r="E9929">
        <v>1187205702</v>
      </c>
      <c r="F9929" t="s">
        <v>8266</v>
      </c>
      <c r="G9929" t="s">
        <v>29</v>
      </c>
      <c r="H9929" s="5">
        <v>5496.04</v>
      </c>
      <c r="I9929" s="5">
        <v>5496.0396000000001</v>
      </c>
      <c r="J9929" s="5">
        <v>3.9999999989959103E-4</v>
      </c>
      <c r="K9929" s="5">
        <v>5496.04</v>
      </c>
      <c r="L9929" s="5">
        <v>0</v>
      </c>
      <c r="M9929" t="str">
        <f>IF(ISERROR(VLOOKUP(A9929,'[1]Ecart validé'!$A:$A,1,FALSE)),Z9929,"Ecart Validé")</f>
        <v>valid</v>
      </c>
      <c r="R9929" t="s">
        <v>30</v>
      </c>
      <c r="X9929"/>
      <c r="Y9929"/>
      <c r="Z9929" t="s">
        <v>31</v>
      </c>
    </row>
    <row r="9930" spans="1:26" x14ac:dyDescent="0.3">
      <c r="A9930" t="s">
        <v>12558</v>
      </c>
      <c r="B9930" t="s">
        <v>3157</v>
      </c>
      <c r="C9930">
        <v>45693</v>
      </c>
      <c r="D9930" t="str">
        <f>+VLOOKUP(C9930,Param!K:L,2,FALSE)</f>
        <v>ATELIER WALID GHANEN ARCHITECTES</v>
      </c>
      <c r="E9930">
        <v>2180725550</v>
      </c>
      <c r="F9930" t="s">
        <v>8260</v>
      </c>
      <c r="G9930" t="s">
        <v>29</v>
      </c>
      <c r="H9930" s="5">
        <v>577.5</v>
      </c>
      <c r="I9930" s="5">
        <v>577.5</v>
      </c>
      <c r="J9930" s="5">
        <v>0</v>
      </c>
      <c r="K9930" s="5">
        <v>577.5</v>
      </c>
      <c r="L9930" s="5">
        <v>0</v>
      </c>
      <c r="M9930" t="str">
        <f>IF(ISERROR(VLOOKUP(A9930,'[1]Ecart validé'!$A:$A,1,FALSE)),Z9930,"Ecart Validé")</f>
        <v>valid</v>
      </c>
      <c r="R9930" t="s">
        <v>30</v>
      </c>
      <c r="X9930"/>
      <c r="Y9930"/>
      <c r="Z9930" t="s">
        <v>31</v>
      </c>
    </row>
    <row r="9931" spans="1:26" x14ac:dyDescent="0.3">
      <c r="A9931" t="s">
        <v>12559</v>
      </c>
      <c r="B9931" t="s">
        <v>3157</v>
      </c>
      <c r="C9931">
        <v>45693</v>
      </c>
      <c r="D9931" t="str">
        <f>+VLOOKUP(C9931,Param!K:L,2,FALSE)</f>
        <v>ATELIER WALID GHANEN ARCHITECTES</v>
      </c>
      <c r="E9931">
        <v>2180725550</v>
      </c>
      <c r="F9931" t="s">
        <v>8262</v>
      </c>
      <c r="G9931" t="s">
        <v>29</v>
      </c>
      <c r="H9931" s="5">
        <v>345</v>
      </c>
      <c r="I9931" s="5">
        <v>345</v>
      </c>
      <c r="J9931" s="5">
        <v>0</v>
      </c>
      <c r="K9931" s="5">
        <v>345</v>
      </c>
      <c r="L9931" s="5">
        <v>0</v>
      </c>
      <c r="M9931" t="str">
        <f>IF(ISERROR(VLOOKUP(A9931,'[1]Ecart validé'!$A:$A,1,FALSE)),Z9931,"Ecart Validé")</f>
        <v>valid</v>
      </c>
      <c r="R9931" t="s">
        <v>30</v>
      </c>
      <c r="X9931"/>
      <c r="Y9931"/>
      <c r="Z9931" t="s">
        <v>31</v>
      </c>
    </row>
    <row r="9932" spans="1:26" x14ac:dyDescent="0.3">
      <c r="A9932" t="s">
        <v>12560</v>
      </c>
      <c r="B9932" t="s">
        <v>3157</v>
      </c>
      <c r="C9932">
        <v>45693</v>
      </c>
      <c r="D9932" t="str">
        <f>+VLOOKUP(C9932,Param!K:L,2,FALSE)</f>
        <v>ATELIER WALID GHANEN ARCHITECTES</v>
      </c>
      <c r="E9932">
        <v>2180725550</v>
      </c>
      <c r="F9932" t="s">
        <v>8264</v>
      </c>
      <c r="G9932" t="s">
        <v>29</v>
      </c>
      <c r="H9932" s="5">
        <v>120</v>
      </c>
      <c r="I9932" s="5">
        <v>120</v>
      </c>
      <c r="J9932" s="5">
        <v>0</v>
      </c>
      <c r="K9932" s="5">
        <v>120</v>
      </c>
      <c r="L9932" s="5">
        <v>0</v>
      </c>
      <c r="M9932" t="str">
        <f>IF(ISERROR(VLOOKUP(A9932,'[1]Ecart validé'!$A:$A,1,FALSE)),Z9932,"Ecart Validé")</f>
        <v>valid</v>
      </c>
      <c r="R9932" t="s">
        <v>30</v>
      </c>
      <c r="X9932"/>
      <c r="Y9932"/>
      <c r="Z9932" t="s">
        <v>31</v>
      </c>
    </row>
    <row r="9933" spans="1:26" x14ac:dyDescent="0.3">
      <c r="A9933" t="s">
        <v>12561</v>
      </c>
      <c r="B9933" t="s">
        <v>3157</v>
      </c>
      <c r="C9933">
        <v>45693</v>
      </c>
      <c r="D9933" t="str">
        <f>+VLOOKUP(C9933,Param!K:L,2,FALSE)</f>
        <v>ATELIER WALID GHANEN ARCHITECTES</v>
      </c>
      <c r="E9933">
        <v>2180725550</v>
      </c>
      <c r="F9933" t="s">
        <v>8266</v>
      </c>
      <c r="G9933" t="s">
        <v>29</v>
      </c>
      <c r="H9933" s="5">
        <v>132</v>
      </c>
      <c r="I9933" s="5">
        <v>132</v>
      </c>
      <c r="J9933" s="5">
        <v>0</v>
      </c>
      <c r="K9933" s="5">
        <v>132</v>
      </c>
      <c r="L9933" s="5">
        <v>0</v>
      </c>
      <c r="M9933" t="str">
        <f>IF(ISERROR(VLOOKUP(A9933,'[1]Ecart validé'!$A:$A,1,FALSE)),Z9933,"Ecart Validé")</f>
        <v>valid</v>
      </c>
      <c r="R9933" t="s">
        <v>30</v>
      </c>
      <c r="X9933"/>
      <c r="Y9933"/>
      <c r="Z9933" t="s">
        <v>31</v>
      </c>
    </row>
    <row r="9934" spans="1:26" x14ac:dyDescent="0.3">
      <c r="A9934" t="s">
        <v>12562</v>
      </c>
      <c r="B9934" t="s">
        <v>3157</v>
      </c>
      <c r="C9934">
        <v>297419</v>
      </c>
      <c r="D9934" t="str">
        <f>+VLOOKUP(C9934,Param!K:L,2,FALSE)</f>
        <v>RENOV &amp; REFRESH</v>
      </c>
      <c r="E9934">
        <v>2187005636</v>
      </c>
      <c r="F9934" t="s">
        <v>8617</v>
      </c>
      <c r="G9934" t="s">
        <v>29</v>
      </c>
      <c r="H9934" s="5">
        <v>2870.84</v>
      </c>
      <c r="I9934" s="5">
        <v>2870.8380000000002</v>
      </c>
      <c r="J9934" s="5">
        <v>1.9999999999527002E-3</v>
      </c>
      <c r="K9934" s="5">
        <v>2870.84</v>
      </c>
      <c r="L9934" s="5">
        <v>0</v>
      </c>
      <c r="M9934" t="str">
        <f>IF(ISERROR(VLOOKUP(A9934,'[1]Ecart validé'!$A:$A,1,FALSE)),Z9934,"Ecart Validé")</f>
        <v>valid</v>
      </c>
      <c r="R9934" t="s">
        <v>30</v>
      </c>
      <c r="X9934"/>
      <c r="Y9934"/>
      <c r="Z9934" t="s">
        <v>31</v>
      </c>
    </row>
    <row r="9935" spans="1:26" x14ac:dyDescent="0.3">
      <c r="A9935" t="s">
        <v>12563</v>
      </c>
      <c r="B9935" t="s">
        <v>3157</v>
      </c>
      <c r="C9935">
        <v>297419</v>
      </c>
      <c r="D9935" t="str">
        <f>+VLOOKUP(C9935,Param!K:L,2,FALSE)</f>
        <v>RENOV &amp; REFRESH</v>
      </c>
      <c r="E9935">
        <v>2187005636</v>
      </c>
      <c r="F9935" t="s">
        <v>8260</v>
      </c>
      <c r="G9935" t="s">
        <v>29</v>
      </c>
      <c r="H9935" s="5">
        <v>2685.96</v>
      </c>
      <c r="I9935" s="5">
        <v>2685.96</v>
      </c>
      <c r="J9935" s="5">
        <v>0</v>
      </c>
      <c r="K9935" s="5">
        <v>2685.96</v>
      </c>
      <c r="L9935" s="5">
        <v>0</v>
      </c>
      <c r="M9935" t="str">
        <f>IF(ISERROR(VLOOKUP(A9935,'[1]Ecart validé'!$A:$A,1,FALSE)),Z9935,"Ecart Validé")</f>
        <v>valid</v>
      </c>
      <c r="R9935" t="s">
        <v>30</v>
      </c>
      <c r="X9935"/>
      <c r="Y9935"/>
      <c r="Z9935" t="s">
        <v>31</v>
      </c>
    </row>
    <row r="9936" spans="1:26" x14ac:dyDescent="0.3">
      <c r="A9936" t="s">
        <v>12564</v>
      </c>
      <c r="B9936" t="s">
        <v>3157</v>
      </c>
      <c r="C9936">
        <v>297419</v>
      </c>
      <c r="D9936" t="str">
        <f>+VLOOKUP(C9936,Param!K:L,2,FALSE)</f>
        <v>RENOV &amp; REFRESH</v>
      </c>
      <c r="E9936">
        <v>2187005636</v>
      </c>
      <c r="F9936" t="s">
        <v>8262</v>
      </c>
      <c r="G9936" t="s">
        <v>29</v>
      </c>
      <c r="H9936" s="5">
        <v>4943.5200000000004</v>
      </c>
      <c r="I9936" s="5">
        <v>4943.5200000000004</v>
      </c>
      <c r="J9936" s="5">
        <v>0</v>
      </c>
      <c r="K9936" s="5">
        <v>4943.5200000000004</v>
      </c>
      <c r="L9936" s="5">
        <v>0</v>
      </c>
      <c r="M9936" t="str">
        <f>IF(ISERROR(VLOOKUP(A9936,'[1]Ecart validé'!$A:$A,1,FALSE)),Z9936,"Ecart Validé")</f>
        <v>valid</v>
      </c>
      <c r="R9936" t="s">
        <v>30</v>
      </c>
      <c r="X9936"/>
      <c r="Y9936"/>
      <c r="Z9936" t="s">
        <v>31</v>
      </c>
    </row>
    <row r="9937" spans="1:26" x14ac:dyDescent="0.3">
      <c r="A9937" t="s">
        <v>12565</v>
      </c>
      <c r="B9937" t="s">
        <v>3157</v>
      </c>
      <c r="C9937">
        <v>297419</v>
      </c>
      <c r="D9937" t="str">
        <f>+VLOOKUP(C9937,Param!K:L,2,FALSE)</f>
        <v>RENOV &amp; REFRESH</v>
      </c>
      <c r="E9937">
        <v>2187005636</v>
      </c>
      <c r="F9937" t="s">
        <v>8264</v>
      </c>
      <c r="G9937" t="s">
        <v>29</v>
      </c>
      <c r="H9937" s="5">
        <v>4538.58</v>
      </c>
      <c r="I9937" s="5">
        <v>4538.58</v>
      </c>
      <c r="J9937" s="5">
        <v>0</v>
      </c>
      <c r="K9937" s="5">
        <v>4538.58</v>
      </c>
      <c r="L9937" s="5">
        <v>0</v>
      </c>
      <c r="M9937" t="str">
        <f>IF(ISERROR(VLOOKUP(A9937,'[1]Ecart validé'!$A:$A,1,FALSE)),Z9937,"Ecart Validé")</f>
        <v>valid</v>
      </c>
      <c r="R9937" t="s">
        <v>30</v>
      </c>
      <c r="X9937"/>
      <c r="Y9937"/>
      <c r="Z9937" t="s">
        <v>31</v>
      </c>
    </row>
    <row r="9938" spans="1:26" x14ac:dyDescent="0.3">
      <c r="A9938" t="s">
        <v>12566</v>
      </c>
      <c r="B9938" t="s">
        <v>3157</v>
      </c>
      <c r="C9938">
        <v>297419</v>
      </c>
      <c r="D9938" t="str">
        <f>+VLOOKUP(C9938,Param!K:L,2,FALSE)</f>
        <v>RENOV &amp; REFRESH</v>
      </c>
      <c r="E9938">
        <v>2187005636</v>
      </c>
      <c r="F9938" t="s">
        <v>8266</v>
      </c>
      <c r="G9938" t="s">
        <v>29</v>
      </c>
      <c r="H9938" s="5">
        <v>5276.82</v>
      </c>
      <c r="I9938" s="5">
        <v>5276.82</v>
      </c>
      <c r="J9938" s="5">
        <v>0</v>
      </c>
      <c r="K9938" s="5">
        <v>5276.82</v>
      </c>
      <c r="L9938" s="5">
        <v>0</v>
      </c>
      <c r="M9938" t="str">
        <f>IF(ISERROR(VLOOKUP(A9938,'[1]Ecart validé'!$A:$A,1,FALSE)),Z9938,"Ecart Validé")</f>
        <v>valid</v>
      </c>
      <c r="R9938" t="s">
        <v>30</v>
      </c>
      <c r="X9938"/>
      <c r="Y9938"/>
      <c r="Z9938" t="s">
        <v>31</v>
      </c>
    </row>
    <row r="9939" spans="1:26" ht="28.8" x14ac:dyDescent="0.3">
      <c r="A9939" t="s">
        <v>12567</v>
      </c>
      <c r="B9939" t="s">
        <v>3157</v>
      </c>
      <c r="C9939">
        <v>181104</v>
      </c>
      <c r="D9939" t="str">
        <f>+VLOOKUP(C9939,Param!K:L,2,FALSE)</f>
        <v>MARKETING CREATION</v>
      </c>
      <c r="E9939">
        <v>2182205661</v>
      </c>
      <c r="F9939" t="s">
        <v>8617</v>
      </c>
      <c r="G9939" t="s">
        <v>29</v>
      </c>
      <c r="H9939" s="5">
        <v>-4046.46</v>
      </c>
      <c r="I9939" s="5">
        <v>-4046.4551999999999</v>
      </c>
      <c r="J9939" s="5">
        <v>-4.80000000015934E-3</v>
      </c>
      <c r="K9939" s="5">
        <v>-4046.46</v>
      </c>
      <c r="L9939" s="5">
        <v>0</v>
      </c>
      <c r="M9939" t="str">
        <f>IF(ISERROR(VLOOKUP(A9939,'[1]Ecart validé'!$A:$A,1,FALSE)),Z9939,"Ecart Validé")</f>
        <v>valid</v>
      </c>
      <c r="R9939" t="s">
        <v>30</v>
      </c>
      <c r="S9939" t="s">
        <v>42</v>
      </c>
      <c r="T9939" t="s">
        <v>325</v>
      </c>
      <c r="U9939" s="13" t="s">
        <v>12568</v>
      </c>
      <c r="V9939" t="s">
        <v>45</v>
      </c>
      <c r="W9939" t="s">
        <v>3214</v>
      </c>
      <c r="X9939" t="s">
        <v>2131</v>
      </c>
      <c r="Y9939" t="s">
        <v>2131</v>
      </c>
      <c r="Z9939" t="s">
        <v>31</v>
      </c>
    </row>
    <row r="9940" spans="1:26" x14ac:dyDescent="0.3">
      <c r="A9940" t="s">
        <v>12569</v>
      </c>
      <c r="B9940" t="s">
        <v>3157</v>
      </c>
      <c r="C9940">
        <v>181104</v>
      </c>
      <c r="D9940" t="str">
        <f>+VLOOKUP(C9940,Param!K:L,2,FALSE)</f>
        <v>MARKETING CREATION</v>
      </c>
      <c r="E9940">
        <v>2182205661</v>
      </c>
      <c r="F9940" t="s">
        <v>8260</v>
      </c>
      <c r="G9940" t="s">
        <v>29</v>
      </c>
      <c r="H9940" s="5">
        <v>828.72</v>
      </c>
      <c r="I9940" s="5">
        <v>828.72</v>
      </c>
      <c r="J9940" s="5">
        <v>0</v>
      </c>
      <c r="K9940" s="5">
        <v>828.72</v>
      </c>
      <c r="L9940" s="5">
        <v>0</v>
      </c>
      <c r="M9940" t="str">
        <f>IF(ISERROR(VLOOKUP(A9940,'[1]Ecart validé'!$A:$A,1,FALSE)),Z9940,"Ecart Validé")</f>
        <v>valid</v>
      </c>
      <c r="R9940" t="s">
        <v>30</v>
      </c>
      <c r="X9940"/>
      <c r="Y9940"/>
      <c r="Z9940" t="s">
        <v>31</v>
      </c>
    </row>
    <row r="9941" spans="1:26" x14ac:dyDescent="0.3">
      <c r="A9941" t="s">
        <v>12570</v>
      </c>
      <c r="B9941" t="s">
        <v>3157</v>
      </c>
      <c r="C9941">
        <v>181104</v>
      </c>
      <c r="D9941" t="str">
        <f>+VLOOKUP(C9941,Param!K:L,2,FALSE)</f>
        <v>MARKETING CREATION</v>
      </c>
      <c r="E9941">
        <v>2182205661</v>
      </c>
      <c r="F9941" t="s">
        <v>8262</v>
      </c>
      <c r="G9941" t="s">
        <v>29</v>
      </c>
      <c r="H9941" s="5">
        <v>2562.4699999999998</v>
      </c>
      <c r="I9941" s="5">
        <v>2562.4728</v>
      </c>
      <c r="J9941" s="5">
        <v>-2.8000000002066298E-3</v>
      </c>
      <c r="K9941" s="5">
        <v>2562.4699999999998</v>
      </c>
      <c r="L9941" s="5">
        <v>0</v>
      </c>
      <c r="M9941" t="str">
        <f>IF(ISERROR(VLOOKUP(A9941,'[1]Ecart validé'!$A:$A,1,FALSE)),Z9941,"Ecart Validé")</f>
        <v>valid</v>
      </c>
      <c r="R9941" t="s">
        <v>30</v>
      </c>
      <c r="X9941"/>
      <c r="Y9941"/>
      <c r="Z9941" t="s">
        <v>31</v>
      </c>
    </row>
    <row r="9942" spans="1:26" x14ac:dyDescent="0.3">
      <c r="A9942" t="s">
        <v>12571</v>
      </c>
      <c r="B9942" t="s">
        <v>3157</v>
      </c>
      <c r="C9942">
        <v>181104</v>
      </c>
      <c r="D9942" t="str">
        <f>+VLOOKUP(C9942,Param!K:L,2,FALSE)</f>
        <v>MARKETING CREATION</v>
      </c>
      <c r="E9942">
        <v>2182205661</v>
      </c>
      <c r="F9942" t="s">
        <v>8264</v>
      </c>
      <c r="G9942" t="s">
        <v>29</v>
      </c>
      <c r="H9942" s="5">
        <v>4777.8999999999996</v>
      </c>
      <c r="I9942" s="5">
        <v>4777.8966</v>
      </c>
      <c r="J9942" s="5">
        <v>3.3999999996012702E-3</v>
      </c>
      <c r="K9942" s="5">
        <v>4777.8999999999996</v>
      </c>
      <c r="L9942" s="5">
        <v>0</v>
      </c>
      <c r="M9942" t="str">
        <f>IF(ISERROR(VLOOKUP(A9942,'[1]Ecart validé'!$A:$A,1,FALSE)),Z9942,"Ecart Validé")</f>
        <v>valid</v>
      </c>
      <c r="R9942" t="s">
        <v>30</v>
      </c>
      <c r="X9942"/>
      <c r="Y9942"/>
      <c r="Z9942" t="s">
        <v>31</v>
      </c>
    </row>
    <row r="9943" spans="1:26" x14ac:dyDescent="0.3">
      <c r="A9943" t="s">
        <v>12572</v>
      </c>
      <c r="B9943" t="s">
        <v>3157</v>
      </c>
      <c r="C9943">
        <v>181104</v>
      </c>
      <c r="D9943" t="str">
        <f>+VLOOKUP(C9943,Param!K:L,2,FALSE)</f>
        <v>MARKETING CREATION</v>
      </c>
      <c r="E9943">
        <v>2182205661</v>
      </c>
      <c r="F9943" t="s">
        <v>8266</v>
      </c>
      <c r="G9943" t="s">
        <v>29</v>
      </c>
      <c r="H9943" s="5">
        <v>5678.47</v>
      </c>
      <c r="I9943" s="5">
        <v>5678.4660000000003</v>
      </c>
      <c r="J9943" s="5">
        <v>3.9999999999054099E-3</v>
      </c>
      <c r="K9943" s="5">
        <v>5678.47</v>
      </c>
      <c r="L9943" s="5">
        <v>0</v>
      </c>
      <c r="M9943" t="str">
        <f>IF(ISERROR(VLOOKUP(A9943,'[1]Ecart validé'!$A:$A,1,FALSE)),Z9943,"Ecart Validé")</f>
        <v>valid</v>
      </c>
      <c r="R9943" t="s">
        <v>30</v>
      </c>
      <c r="X9943"/>
      <c r="Y9943"/>
      <c r="Z9943" t="s">
        <v>31</v>
      </c>
    </row>
    <row r="9944" spans="1:26" x14ac:dyDescent="0.3">
      <c r="A9944" t="s">
        <v>12573</v>
      </c>
      <c r="B9944" t="s">
        <v>3157</v>
      </c>
      <c r="C9944">
        <v>39780</v>
      </c>
      <c r="D9944" t="str">
        <f>+VLOOKUP(C9944,Param!K:L,2,FALSE)</f>
        <v>EVERIAL</v>
      </c>
      <c r="E9944">
        <v>850013</v>
      </c>
      <c r="F9944" t="s">
        <v>8260</v>
      </c>
      <c r="G9944" t="s">
        <v>29</v>
      </c>
      <c r="H9944" s="5">
        <v>17768.05</v>
      </c>
      <c r="I9944" s="5">
        <v>17768.047200000001</v>
      </c>
      <c r="J9944" s="5">
        <v>2.79999999838764E-3</v>
      </c>
      <c r="K9944" s="5">
        <v>17768.05</v>
      </c>
      <c r="L9944" s="5">
        <v>0</v>
      </c>
      <c r="M9944" t="str">
        <f>IF(ISERROR(VLOOKUP(A9944,'[1]Ecart validé'!$A:$A,1,FALSE)),Z9944,"Ecart Validé")</f>
        <v>valid</v>
      </c>
      <c r="R9944" t="s">
        <v>30</v>
      </c>
      <c r="X9944"/>
      <c r="Y9944"/>
      <c r="Z9944" t="s">
        <v>31</v>
      </c>
    </row>
    <row r="9945" spans="1:26" x14ac:dyDescent="0.3">
      <c r="A9945" t="s">
        <v>12574</v>
      </c>
      <c r="B9945" t="s">
        <v>3157</v>
      </c>
      <c r="C9945">
        <v>39780</v>
      </c>
      <c r="D9945" t="str">
        <f>+VLOOKUP(C9945,Param!K:L,2,FALSE)</f>
        <v>EVERIAL</v>
      </c>
      <c r="E9945">
        <v>850013</v>
      </c>
      <c r="F9945" t="s">
        <v>8262</v>
      </c>
      <c r="G9945" t="s">
        <v>29</v>
      </c>
      <c r="H9945" s="5">
        <v>528.14</v>
      </c>
      <c r="I9945" s="5">
        <v>528.13679999999999</v>
      </c>
      <c r="J9945" s="5">
        <v>3.19999999999254E-3</v>
      </c>
      <c r="K9945" s="5">
        <v>528.14</v>
      </c>
      <c r="L9945" s="5">
        <v>0</v>
      </c>
      <c r="M9945" t="str">
        <f>IF(ISERROR(VLOOKUP(A9945,'[1]Ecart validé'!$A:$A,1,FALSE)),Z9945,"Ecart Validé")</f>
        <v>valid</v>
      </c>
      <c r="R9945" t="s">
        <v>30</v>
      </c>
      <c r="X9945"/>
      <c r="Y9945"/>
      <c r="Z9945" t="s">
        <v>31</v>
      </c>
    </row>
    <row r="9946" spans="1:26" x14ac:dyDescent="0.3">
      <c r="A9946" t="s">
        <v>12575</v>
      </c>
      <c r="B9946" t="s">
        <v>3157</v>
      </c>
      <c r="C9946">
        <v>39780</v>
      </c>
      <c r="D9946" t="str">
        <f>+VLOOKUP(C9946,Param!K:L,2,FALSE)</f>
        <v>EVERIAL</v>
      </c>
      <c r="E9946">
        <v>850013</v>
      </c>
      <c r="F9946" t="s">
        <v>8264</v>
      </c>
      <c r="G9946" t="s">
        <v>29</v>
      </c>
      <c r="H9946" s="5">
        <v>593.74</v>
      </c>
      <c r="I9946" s="5">
        <v>593.74440000000004</v>
      </c>
      <c r="J9946" s="5">
        <v>-4.4000000000323702E-3</v>
      </c>
      <c r="K9946" s="5">
        <v>593.74</v>
      </c>
      <c r="L9946" s="5">
        <v>0</v>
      </c>
      <c r="M9946" t="str">
        <f>IF(ISERROR(VLOOKUP(A9946,'[1]Ecart validé'!$A:$A,1,FALSE)),Z9946,"Ecart Validé")</f>
        <v>valid</v>
      </c>
      <c r="R9946" t="s">
        <v>30</v>
      </c>
      <c r="X9946"/>
      <c r="Y9946"/>
      <c r="Z9946" t="s">
        <v>31</v>
      </c>
    </row>
    <row r="9947" spans="1:26" x14ac:dyDescent="0.3">
      <c r="A9947" t="s">
        <v>12576</v>
      </c>
      <c r="B9947" t="s">
        <v>3157</v>
      </c>
      <c r="C9947">
        <v>39780</v>
      </c>
      <c r="D9947" t="str">
        <f>+VLOOKUP(C9947,Param!K:L,2,FALSE)</f>
        <v>EVERIAL</v>
      </c>
      <c r="E9947">
        <v>850013</v>
      </c>
      <c r="F9947" t="s">
        <v>8266</v>
      </c>
      <c r="G9947" t="s">
        <v>29</v>
      </c>
      <c r="H9947" s="5">
        <v>2786.14</v>
      </c>
      <c r="I9947" s="5">
        <v>2786.1401999999998</v>
      </c>
      <c r="J9947" s="5">
        <v>-1.99999999949795E-4</v>
      </c>
      <c r="K9947" s="5">
        <v>2786.14</v>
      </c>
      <c r="L9947" s="5">
        <v>0</v>
      </c>
      <c r="M9947" t="str">
        <f>IF(ISERROR(VLOOKUP(A9947,'[1]Ecart validé'!$A:$A,1,FALSE)),Z9947,"Ecart Validé")</f>
        <v>valid</v>
      </c>
      <c r="R9947" t="s">
        <v>30</v>
      </c>
      <c r="X9947"/>
      <c r="Y9947"/>
      <c r="Z9947" t="s">
        <v>31</v>
      </c>
    </row>
    <row r="9948" spans="1:26" x14ac:dyDescent="0.3">
      <c r="A9948" t="s">
        <v>12577</v>
      </c>
      <c r="B9948" t="s">
        <v>3157</v>
      </c>
      <c r="C9948">
        <v>266507</v>
      </c>
      <c r="D9948" t="str">
        <f>+VLOOKUP(C9948,Param!K:L,2,FALSE)</f>
        <v>PRELYS</v>
      </c>
      <c r="E9948">
        <v>1180705584</v>
      </c>
      <c r="F9948" t="s">
        <v>8260</v>
      </c>
      <c r="G9948" t="s">
        <v>29</v>
      </c>
      <c r="H9948" s="5">
        <v>218.03</v>
      </c>
      <c r="I9948" s="5">
        <v>218.02500000000001</v>
      </c>
      <c r="J9948" s="5">
        <v>4.9999999999954499E-3</v>
      </c>
      <c r="K9948" s="5">
        <v>218.03</v>
      </c>
      <c r="L9948" s="5">
        <v>0</v>
      </c>
      <c r="M9948" t="str">
        <f>IF(ISERROR(VLOOKUP(A9948,'[1]Ecart validé'!$A:$A,1,FALSE)),Z9948,"Ecart Validé")</f>
        <v>valid</v>
      </c>
      <c r="R9948" t="s">
        <v>30</v>
      </c>
      <c r="X9948"/>
      <c r="Y9948"/>
      <c r="Z9948" t="s">
        <v>31</v>
      </c>
    </row>
    <row r="9949" spans="1:26" x14ac:dyDescent="0.3">
      <c r="A9949" t="s">
        <v>12578</v>
      </c>
      <c r="B9949" t="s">
        <v>3157</v>
      </c>
      <c r="C9949">
        <v>266507</v>
      </c>
      <c r="D9949" t="str">
        <f>+VLOOKUP(C9949,Param!K:L,2,FALSE)</f>
        <v>PRELYS</v>
      </c>
      <c r="E9949">
        <v>1180705584</v>
      </c>
      <c r="F9949" t="s">
        <v>8262</v>
      </c>
      <c r="G9949" t="s">
        <v>29</v>
      </c>
      <c r="H9949" s="5">
        <v>820.92</v>
      </c>
      <c r="I9949" s="5">
        <v>820.92060000000004</v>
      </c>
      <c r="J9949" s="5">
        <v>-6.0000000007676103E-4</v>
      </c>
      <c r="K9949" s="5">
        <v>820.92</v>
      </c>
      <c r="L9949" s="5">
        <v>0</v>
      </c>
      <c r="M9949" t="str">
        <f>IF(ISERROR(VLOOKUP(A9949,'[1]Ecart validé'!$A:$A,1,FALSE)),Z9949,"Ecart Validé")</f>
        <v>valid</v>
      </c>
      <c r="R9949" t="s">
        <v>30</v>
      </c>
      <c r="X9949"/>
      <c r="Y9949"/>
      <c r="Z9949" t="s">
        <v>31</v>
      </c>
    </row>
    <row r="9950" spans="1:26" x14ac:dyDescent="0.3">
      <c r="A9950" t="s">
        <v>12579</v>
      </c>
      <c r="B9950" t="s">
        <v>3157</v>
      </c>
      <c r="C9950">
        <v>266507</v>
      </c>
      <c r="D9950" t="str">
        <f>+VLOOKUP(C9950,Param!K:L,2,FALSE)</f>
        <v>PRELYS</v>
      </c>
      <c r="E9950">
        <v>1180705584</v>
      </c>
      <c r="F9950" t="s">
        <v>8264</v>
      </c>
      <c r="G9950" t="s">
        <v>29</v>
      </c>
      <c r="H9950" s="5">
        <v>1686.49</v>
      </c>
      <c r="I9950" s="5">
        <v>1686.4944</v>
      </c>
      <c r="J9950" s="5">
        <v>-4.4000000000323702E-3</v>
      </c>
      <c r="K9950" s="5">
        <v>1686.49</v>
      </c>
      <c r="L9950" s="5">
        <v>0</v>
      </c>
      <c r="M9950" t="str">
        <f>IF(ISERROR(VLOOKUP(A9950,'[1]Ecart validé'!$A:$A,1,FALSE)),Z9950,"Ecart Validé")</f>
        <v>valid</v>
      </c>
      <c r="R9950" t="s">
        <v>30</v>
      </c>
      <c r="X9950"/>
      <c r="Y9950"/>
      <c r="Z9950" t="s">
        <v>31</v>
      </c>
    </row>
    <row r="9951" spans="1:26" x14ac:dyDescent="0.3">
      <c r="A9951" t="s">
        <v>12580</v>
      </c>
      <c r="B9951" t="s">
        <v>3157</v>
      </c>
      <c r="C9951">
        <v>266507</v>
      </c>
      <c r="D9951" t="str">
        <f>+VLOOKUP(C9951,Param!K:L,2,FALSE)</f>
        <v>PRELYS</v>
      </c>
      <c r="E9951">
        <v>1180705584</v>
      </c>
      <c r="F9951" t="s">
        <v>8266</v>
      </c>
      <c r="G9951" t="s">
        <v>29</v>
      </c>
      <c r="H9951" s="5">
        <v>1751.45</v>
      </c>
      <c r="I9951" s="5">
        <v>1751.4467999999999</v>
      </c>
      <c r="J9951" s="5">
        <v>3.2000000001062199E-3</v>
      </c>
      <c r="K9951" s="5">
        <v>1751.45</v>
      </c>
      <c r="L9951" s="5">
        <v>0</v>
      </c>
      <c r="M9951" t="str">
        <f>IF(ISERROR(VLOOKUP(A9951,'[1]Ecart validé'!$A:$A,1,FALSE)),Z9951,"Ecart Validé")</f>
        <v>valid</v>
      </c>
      <c r="R9951" t="s">
        <v>30</v>
      </c>
      <c r="X9951"/>
      <c r="Y9951"/>
      <c r="Z9951" t="s">
        <v>31</v>
      </c>
    </row>
    <row r="9952" spans="1:26" x14ac:dyDescent="0.3">
      <c r="A9952" t="s">
        <v>12581</v>
      </c>
      <c r="B9952" t="s">
        <v>3157</v>
      </c>
      <c r="C9952">
        <v>43973</v>
      </c>
      <c r="D9952" t="str">
        <f>+VLOOKUP(C9952,Param!K:L,2,FALSE)</f>
        <v>DELTA SECURITY SOLUTIONS</v>
      </c>
      <c r="E9952">
        <v>2184405583</v>
      </c>
      <c r="F9952" t="s">
        <v>8617</v>
      </c>
      <c r="G9952" t="s">
        <v>29</v>
      </c>
      <c r="H9952" s="5">
        <v>4297.04</v>
      </c>
      <c r="I9952" s="5">
        <v>4297.0384999999997</v>
      </c>
      <c r="J9952" s="5">
        <v>1.50000000030559E-3</v>
      </c>
      <c r="K9952" s="5">
        <v>4297.04</v>
      </c>
      <c r="L9952" s="5">
        <v>0</v>
      </c>
      <c r="M9952" t="str">
        <f>IF(ISERROR(VLOOKUP(A9952,'[1]Ecart validé'!$A:$A,1,FALSE)),Z9952,"Ecart Validé")</f>
        <v>valid</v>
      </c>
      <c r="R9952" t="s">
        <v>30</v>
      </c>
      <c r="X9952"/>
      <c r="Y9952"/>
      <c r="Z9952" t="s">
        <v>31</v>
      </c>
    </row>
    <row r="9953" spans="1:26" x14ac:dyDescent="0.3">
      <c r="A9953" t="s">
        <v>12582</v>
      </c>
      <c r="B9953" t="s">
        <v>3157</v>
      </c>
      <c r="C9953">
        <v>43973</v>
      </c>
      <c r="D9953" t="str">
        <f>+VLOOKUP(C9953,Param!K:L,2,FALSE)</f>
        <v>DELTA SECURITY SOLUTIONS</v>
      </c>
      <c r="E9953">
        <v>2184405583</v>
      </c>
      <c r="F9953" t="s">
        <v>8260</v>
      </c>
      <c r="G9953" t="s">
        <v>29</v>
      </c>
      <c r="H9953" s="5">
        <v>8776.67</v>
      </c>
      <c r="I9953" s="5">
        <v>8776.6669999999995</v>
      </c>
      <c r="J9953" s="5">
        <v>3.00000000061118E-3</v>
      </c>
      <c r="K9953" s="5">
        <v>8776.67</v>
      </c>
      <c r="L9953" s="5">
        <v>0</v>
      </c>
      <c r="M9953" t="str">
        <f>IF(ISERROR(VLOOKUP(A9953,'[1]Ecart validé'!$A:$A,1,FALSE)),Z9953,"Ecart Validé")</f>
        <v>valid</v>
      </c>
      <c r="R9953" t="s">
        <v>30</v>
      </c>
      <c r="X9953"/>
      <c r="Y9953"/>
      <c r="Z9953" t="s">
        <v>31</v>
      </c>
    </row>
    <row r="9954" spans="1:26" x14ac:dyDescent="0.3">
      <c r="A9954" t="s">
        <v>12583</v>
      </c>
      <c r="B9954" t="s">
        <v>3157</v>
      </c>
      <c r="C9954">
        <v>43973</v>
      </c>
      <c r="D9954" t="str">
        <f>+VLOOKUP(C9954,Param!K:L,2,FALSE)</f>
        <v>DELTA SECURITY SOLUTIONS</v>
      </c>
      <c r="E9954">
        <v>2184405583</v>
      </c>
      <c r="F9954" t="s">
        <v>8262</v>
      </c>
      <c r="G9954" t="s">
        <v>29</v>
      </c>
      <c r="H9954" s="5">
        <v>4310.2</v>
      </c>
      <c r="I9954" s="5">
        <v>4310.1965</v>
      </c>
      <c r="J9954" s="5">
        <v>3.49999999980354E-3</v>
      </c>
      <c r="K9954" s="5">
        <v>4310.2</v>
      </c>
      <c r="L9954" s="5">
        <v>0</v>
      </c>
      <c r="M9954" t="str">
        <f>IF(ISERROR(VLOOKUP(A9954,'[1]Ecart validé'!$A:$A,1,FALSE)),Z9954,"Ecart Validé")</f>
        <v>valid</v>
      </c>
      <c r="R9954" t="s">
        <v>30</v>
      </c>
      <c r="X9954"/>
      <c r="Y9954"/>
      <c r="Z9954" t="s">
        <v>31</v>
      </c>
    </row>
    <row r="9955" spans="1:26" x14ac:dyDescent="0.3">
      <c r="A9955" t="s">
        <v>12584</v>
      </c>
      <c r="B9955" t="s">
        <v>3157</v>
      </c>
      <c r="C9955">
        <v>43973</v>
      </c>
      <c r="D9955" t="str">
        <f>+VLOOKUP(C9955,Param!K:L,2,FALSE)</f>
        <v>DELTA SECURITY SOLUTIONS</v>
      </c>
      <c r="E9955">
        <v>2184405583</v>
      </c>
      <c r="F9955" t="s">
        <v>8264</v>
      </c>
      <c r="G9955" t="s">
        <v>29</v>
      </c>
      <c r="H9955" s="5">
        <v>6349.06</v>
      </c>
      <c r="I9955" s="5">
        <v>6349.0640000000003</v>
      </c>
      <c r="J9955" s="5">
        <v>-3.9999999999054099E-3</v>
      </c>
      <c r="K9955" s="5">
        <v>6349.06</v>
      </c>
      <c r="L9955" s="5">
        <v>0</v>
      </c>
      <c r="M9955" t="str">
        <f>IF(ISERROR(VLOOKUP(A9955,'[1]Ecart validé'!$A:$A,1,FALSE)),Z9955,"Ecart Validé")</f>
        <v>valid</v>
      </c>
      <c r="R9955" t="s">
        <v>30</v>
      </c>
      <c r="X9955"/>
      <c r="Y9955"/>
      <c r="Z9955" t="s">
        <v>31</v>
      </c>
    </row>
    <row r="9956" spans="1:26" x14ac:dyDescent="0.3">
      <c r="A9956" t="s">
        <v>12585</v>
      </c>
      <c r="B9956" t="s">
        <v>3157</v>
      </c>
      <c r="C9956">
        <v>43973</v>
      </c>
      <c r="D9956" t="str">
        <f>+VLOOKUP(C9956,Param!K:L,2,FALSE)</f>
        <v>DELTA SECURITY SOLUTIONS</v>
      </c>
      <c r="E9956">
        <v>2184405583</v>
      </c>
      <c r="F9956" t="s">
        <v>8266</v>
      </c>
      <c r="G9956" t="s">
        <v>29</v>
      </c>
      <c r="H9956" s="5">
        <v>6201.03</v>
      </c>
      <c r="I9956" s="5">
        <v>6201.0304999999998</v>
      </c>
      <c r="J9956" s="5">
        <v>-5.0000000010186297E-4</v>
      </c>
      <c r="K9956" s="5">
        <v>6201.03</v>
      </c>
      <c r="L9956" s="5">
        <v>0</v>
      </c>
      <c r="M9956" t="str">
        <f>IF(ISERROR(VLOOKUP(A9956,'[1]Ecart validé'!$A:$A,1,FALSE)),Z9956,"Ecart Validé")</f>
        <v>valid</v>
      </c>
      <c r="R9956" t="s">
        <v>30</v>
      </c>
      <c r="X9956"/>
      <c r="Y9956"/>
      <c r="Z9956" t="s">
        <v>31</v>
      </c>
    </row>
    <row r="9957" spans="1:26" x14ac:dyDescent="0.3">
      <c r="A9957" t="s">
        <v>12586</v>
      </c>
      <c r="B9957" t="s">
        <v>3157</v>
      </c>
      <c r="C9957">
        <v>46009</v>
      </c>
      <c r="D9957" t="str">
        <f>+VLOOKUP(C9957,Param!K:L,2,FALSE)</f>
        <v>DECATHLON FRANCE</v>
      </c>
      <c r="E9957">
        <v>219105876</v>
      </c>
      <c r="F9957" t="s">
        <v>8617</v>
      </c>
      <c r="G9957" t="s">
        <v>29</v>
      </c>
      <c r="H9957" s="5">
        <v>824.92</v>
      </c>
      <c r="I9957" s="5">
        <v>824.91849999999999</v>
      </c>
      <c r="J9957" s="5">
        <v>1.4999999999645199E-3</v>
      </c>
      <c r="K9957" s="5">
        <v>824.92</v>
      </c>
      <c r="L9957" s="5">
        <v>0</v>
      </c>
      <c r="M9957" t="str">
        <f>IF(ISERROR(VLOOKUP(A9957,'[1]Ecart validé'!$A:$A,1,FALSE)),Z9957,"Ecart Validé")</f>
        <v>valid</v>
      </c>
      <c r="R9957" t="s">
        <v>30</v>
      </c>
      <c r="X9957"/>
      <c r="Y9957"/>
      <c r="Z9957" t="s">
        <v>31</v>
      </c>
    </row>
    <row r="9958" spans="1:26" x14ac:dyDescent="0.3">
      <c r="A9958" t="s">
        <v>12587</v>
      </c>
      <c r="B9958" t="s">
        <v>3157</v>
      </c>
      <c r="C9958">
        <v>46009</v>
      </c>
      <c r="D9958" t="str">
        <f>+VLOOKUP(C9958,Param!K:L,2,FALSE)</f>
        <v>DECATHLON FRANCE</v>
      </c>
      <c r="E9958">
        <v>219105876</v>
      </c>
      <c r="F9958" t="s">
        <v>8260</v>
      </c>
      <c r="G9958" t="s">
        <v>29</v>
      </c>
      <c r="H9958" s="5">
        <v>12.5</v>
      </c>
      <c r="I9958" s="5">
        <v>12.5</v>
      </c>
      <c r="J9958" s="5">
        <v>0</v>
      </c>
      <c r="K9958" s="5">
        <v>12.5</v>
      </c>
      <c r="L9958" s="5">
        <v>0</v>
      </c>
      <c r="M9958" t="str">
        <f>IF(ISERROR(VLOOKUP(A9958,'[1]Ecart validé'!$A:$A,1,FALSE)),Z9958,"Ecart Validé")</f>
        <v>valid</v>
      </c>
      <c r="R9958" t="s">
        <v>30</v>
      </c>
      <c r="X9958"/>
      <c r="Y9958"/>
      <c r="Z9958" t="s">
        <v>31</v>
      </c>
    </row>
    <row r="9959" spans="1:26" x14ac:dyDescent="0.3">
      <c r="A9959" t="s">
        <v>12588</v>
      </c>
      <c r="B9959" t="s">
        <v>3157</v>
      </c>
      <c r="C9959">
        <v>46009</v>
      </c>
      <c r="D9959" t="str">
        <f>+VLOOKUP(C9959,Param!K:L,2,FALSE)</f>
        <v>DECATHLON FRANCE</v>
      </c>
      <c r="E9959">
        <v>219105876</v>
      </c>
      <c r="F9959" t="s">
        <v>8262</v>
      </c>
      <c r="G9959" t="s">
        <v>29</v>
      </c>
      <c r="H9959" s="5">
        <v>11.7</v>
      </c>
      <c r="I9959" s="5">
        <v>11.7</v>
      </c>
      <c r="J9959" s="5">
        <v>0</v>
      </c>
      <c r="K9959" s="5">
        <v>11.7</v>
      </c>
      <c r="L9959" s="5">
        <v>0</v>
      </c>
      <c r="M9959" t="str">
        <f>IF(ISERROR(VLOOKUP(A9959,'[1]Ecart validé'!$A:$A,1,FALSE)),Z9959,"Ecart Validé")</f>
        <v>valid</v>
      </c>
      <c r="R9959" t="s">
        <v>30</v>
      </c>
      <c r="X9959"/>
      <c r="Y9959"/>
      <c r="Z9959" t="s">
        <v>31</v>
      </c>
    </row>
    <row r="9960" spans="1:26" x14ac:dyDescent="0.3">
      <c r="A9960" t="s">
        <v>12589</v>
      </c>
      <c r="B9960" t="s">
        <v>3157</v>
      </c>
      <c r="C9960">
        <v>46009</v>
      </c>
      <c r="D9960" t="str">
        <f>+VLOOKUP(C9960,Param!K:L,2,FALSE)</f>
        <v>DECATHLON FRANCE</v>
      </c>
      <c r="E9960">
        <v>219105876</v>
      </c>
      <c r="F9960" t="s">
        <v>8264</v>
      </c>
      <c r="G9960" t="s">
        <v>29</v>
      </c>
      <c r="H9960" s="5">
        <v>331.4</v>
      </c>
      <c r="I9960" s="5">
        <v>331.4</v>
      </c>
      <c r="J9960" s="5">
        <v>0</v>
      </c>
      <c r="K9960" s="5">
        <v>331.4</v>
      </c>
      <c r="L9960" s="5">
        <v>0</v>
      </c>
      <c r="M9960" t="str">
        <f>IF(ISERROR(VLOOKUP(A9960,'[1]Ecart validé'!$A:$A,1,FALSE)),Z9960,"Ecart Validé")</f>
        <v>valid</v>
      </c>
      <c r="R9960" t="s">
        <v>30</v>
      </c>
      <c r="X9960"/>
      <c r="Y9960"/>
      <c r="Z9960" t="s">
        <v>31</v>
      </c>
    </row>
    <row r="9961" spans="1:26" x14ac:dyDescent="0.3">
      <c r="A9961" t="s">
        <v>12590</v>
      </c>
      <c r="B9961" t="s">
        <v>3157</v>
      </c>
      <c r="C9961">
        <v>76151</v>
      </c>
      <c r="D9961" t="str">
        <f>+VLOOKUP(C9961,Param!K:L,2,FALSE)</f>
        <v>HALTYS</v>
      </c>
      <c r="E9961">
        <v>2183305575</v>
      </c>
      <c r="F9961" t="s">
        <v>8617</v>
      </c>
      <c r="G9961" t="s">
        <v>29</v>
      </c>
      <c r="H9961" s="5">
        <v>4151.2</v>
      </c>
      <c r="I9961" s="5">
        <v>4151.2</v>
      </c>
      <c r="J9961" s="5">
        <v>0</v>
      </c>
      <c r="K9961" s="5">
        <v>4151.2</v>
      </c>
      <c r="L9961" s="5">
        <v>0</v>
      </c>
      <c r="M9961" t="str">
        <f>IF(ISERROR(VLOOKUP(A9961,'[1]Ecart validé'!$A:$A,1,FALSE)),Z9961,"Ecart Validé")</f>
        <v>valid</v>
      </c>
      <c r="R9961" t="s">
        <v>30</v>
      </c>
      <c r="X9961"/>
      <c r="Y9961"/>
      <c r="Z9961" t="s">
        <v>31</v>
      </c>
    </row>
    <row r="9962" spans="1:26" x14ac:dyDescent="0.3">
      <c r="A9962" t="s">
        <v>12591</v>
      </c>
      <c r="B9962" t="s">
        <v>3157</v>
      </c>
      <c r="C9962">
        <v>76151</v>
      </c>
      <c r="D9962" t="str">
        <f>+VLOOKUP(C9962,Param!K:L,2,FALSE)</f>
        <v>HALTYS</v>
      </c>
      <c r="E9962">
        <v>2183305575</v>
      </c>
      <c r="F9962" t="s">
        <v>8260</v>
      </c>
      <c r="G9962" t="s">
        <v>29</v>
      </c>
      <c r="H9962" s="5">
        <v>536.32000000000005</v>
      </c>
      <c r="I9962" s="5">
        <v>536.32000000000005</v>
      </c>
      <c r="J9962" s="5">
        <v>0</v>
      </c>
      <c r="K9962" s="5">
        <v>536.32000000000005</v>
      </c>
      <c r="L9962" s="5">
        <v>0</v>
      </c>
      <c r="M9962" t="str">
        <f>IF(ISERROR(VLOOKUP(A9962,'[1]Ecart validé'!$A:$A,1,FALSE)),Z9962,"Ecart Validé")</f>
        <v>valid</v>
      </c>
      <c r="R9962" t="s">
        <v>30</v>
      </c>
      <c r="X9962"/>
      <c r="Y9962"/>
      <c r="Z9962" t="s">
        <v>31</v>
      </c>
    </row>
    <row r="9963" spans="1:26" x14ac:dyDescent="0.3">
      <c r="A9963" t="s">
        <v>12592</v>
      </c>
      <c r="B9963" t="s">
        <v>3157</v>
      </c>
      <c r="C9963">
        <v>76151</v>
      </c>
      <c r="D9963" t="str">
        <f>+VLOOKUP(C9963,Param!K:L,2,FALSE)</f>
        <v>HALTYS</v>
      </c>
      <c r="E9963">
        <v>2183305575</v>
      </c>
      <c r="F9963" t="s">
        <v>8262</v>
      </c>
      <c r="G9963" t="s">
        <v>29</v>
      </c>
      <c r="H9963" s="5">
        <v>747.36</v>
      </c>
      <c r="I9963" s="5">
        <v>747.36</v>
      </c>
      <c r="J9963" s="5">
        <v>0</v>
      </c>
      <c r="K9963" s="5">
        <v>747.36</v>
      </c>
      <c r="L9963" s="5">
        <v>0</v>
      </c>
      <c r="M9963" t="str">
        <f>IF(ISERROR(VLOOKUP(A9963,'[1]Ecart validé'!$A:$A,1,FALSE)),Z9963,"Ecart Validé")</f>
        <v>valid</v>
      </c>
      <c r="R9963" t="s">
        <v>30</v>
      </c>
      <c r="X9963"/>
      <c r="Y9963"/>
      <c r="Z9963" t="s">
        <v>31</v>
      </c>
    </row>
    <row r="9964" spans="1:26" x14ac:dyDescent="0.3">
      <c r="A9964" t="s">
        <v>12593</v>
      </c>
      <c r="B9964" t="s">
        <v>3157</v>
      </c>
      <c r="C9964">
        <v>76151</v>
      </c>
      <c r="D9964" t="str">
        <f>+VLOOKUP(C9964,Param!K:L,2,FALSE)</f>
        <v>HALTYS</v>
      </c>
      <c r="E9964">
        <v>2183305575</v>
      </c>
      <c r="F9964" t="s">
        <v>8266</v>
      </c>
      <c r="G9964" t="s">
        <v>29</v>
      </c>
      <c r="H9964" s="5">
        <v>1967.04</v>
      </c>
      <c r="I9964" s="5">
        <v>1967.04</v>
      </c>
      <c r="J9964" s="5">
        <v>0</v>
      </c>
      <c r="K9964" s="5">
        <v>1967.04</v>
      </c>
      <c r="L9964" s="5">
        <v>0</v>
      </c>
      <c r="M9964" t="str">
        <f>IF(ISERROR(VLOOKUP(A9964,'[1]Ecart validé'!$A:$A,1,FALSE)),Z9964,"Ecart Validé")</f>
        <v>valid</v>
      </c>
      <c r="R9964" t="s">
        <v>30</v>
      </c>
      <c r="X9964"/>
      <c r="Y9964"/>
      <c r="Z9964" t="s">
        <v>31</v>
      </c>
    </row>
    <row r="9965" spans="1:26" x14ac:dyDescent="0.3">
      <c r="A9965" t="s">
        <v>12594</v>
      </c>
      <c r="B9965" t="s">
        <v>3157</v>
      </c>
      <c r="C9965">
        <v>199153</v>
      </c>
      <c r="D9965" t="str">
        <f>+VLOOKUP(C9965,Param!K:L,2,FALSE)</f>
        <v>HANDINORME</v>
      </c>
      <c r="E9965">
        <v>2180295549</v>
      </c>
      <c r="F9965" t="s">
        <v>8617</v>
      </c>
      <c r="G9965" t="s">
        <v>29</v>
      </c>
      <c r="H9965" s="5">
        <v>27.36</v>
      </c>
      <c r="I9965" s="5">
        <v>27.36</v>
      </c>
      <c r="J9965" s="5">
        <v>0</v>
      </c>
      <c r="K9965" s="5">
        <v>27.36</v>
      </c>
      <c r="L9965" s="5">
        <v>0</v>
      </c>
      <c r="M9965" t="str">
        <f>IF(ISERROR(VLOOKUP(A9965,'[1]Ecart validé'!$A:$A,1,FALSE)),Z9965,"Ecart Validé")</f>
        <v>valid</v>
      </c>
      <c r="R9965" t="s">
        <v>30</v>
      </c>
      <c r="X9965"/>
      <c r="Y9965"/>
      <c r="Z9965" t="s">
        <v>31</v>
      </c>
    </row>
    <row r="9966" spans="1:26" x14ac:dyDescent="0.3">
      <c r="A9966" t="s">
        <v>12595</v>
      </c>
      <c r="B9966" t="s">
        <v>3157</v>
      </c>
      <c r="C9966">
        <v>199153</v>
      </c>
      <c r="D9966" t="str">
        <f>+VLOOKUP(C9966,Param!K:L,2,FALSE)</f>
        <v>HANDINORME</v>
      </c>
      <c r="E9966">
        <v>2180295549</v>
      </c>
      <c r="F9966" t="s">
        <v>8260</v>
      </c>
      <c r="G9966" t="s">
        <v>29</v>
      </c>
      <c r="H9966" s="5">
        <v>68.73</v>
      </c>
      <c r="I9966" s="5">
        <v>68.729399999999998</v>
      </c>
      <c r="J9966" s="5">
        <v>6.0000000000570697E-4</v>
      </c>
      <c r="K9966" s="5">
        <v>68.73</v>
      </c>
      <c r="L9966" s="5">
        <v>0</v>
      </c>
      <c r="M9966" t="str">
        <f>IF(ISERROR(VLOOKUP(A9966,'[1]Ecart validé'!$A:$A,1,FALSE)),Z9966,"Ecart Validé")</f>
        <v>valid</v>
      </c>
      <c r="R9966" t="s">
        <v>30</v>
      </c>
      <c r="X9966"/>
      <c r="Y9966"/>
      <c r="Z9966" t="s">
        <v>31</v>
      </c>
    </row>
    <row r="9967" spans="1:26" x14ac:dyDescent="0.3">
      <c r="A9967" t="s">
        <v>12596</v>
      </c>
      <c r="B9967" t="s">
        <v>3157</v>
      </c>
      <c r="C9967">
        <v>199153</v>
      </c>
      <c r="D9967" t="str">
        <f>+VLOOKUP(C9967,Param!K:L,2,FALSE)</f>
        <v>HANDINORME</v>
      </c>
      <c r="E9967">
        <v>2180295549</v>
      </c>
      <c r="F9967" t="s">
        <v>8264</v>
      </c>
      <c r="G9967" t="s">
        <v>29</v>
      </c>
      <c r="H9967" s="5">
        <v>93.46</v>
      </c>
      <c r="I9967" s="5">
        <v>93.455399999999997</v>
      </c>
      <c r="J9967" s="5">
        <v>4.5999999999963804E-3</v>
      </c>
      <c r="K9967" s="5">
        <v>93.46</v>
      </c>
      <c r="L9967" s="5">
        <v>0</v>
      </c>
      <c r="M9967" t="str">
        <f>IF(ISERROR(VLOOKUP(A9967,'[1]Ecart validé'!$A:$A,1,FALSE)),Z9967,"Ecart Validé")</f>
        <v>valid</v>
      </c>
      <c r="R9967" t="s">
        <v>30</v>
      </c>
      <c r="X9967"/>
      <c r="Y9967"/>
      <c r="Z9967" t="s">
        <v>31</v>
      </c>
    </row>
    <row r="9968" spans="1:26" x14ac:dyDescent="0.3">
      <c r="A9968" t="s">
        <v>12597</v>
      </c>
      <c r="B9968" t="s">
        <v>3157</v>
      </c>
      <c r="C9968">
        <v>199153</v>
      </c>
      <c r="D9968" t="str">
        <f>+VLOOKUP(C9968,Param!K:L,2,FALSE)</f>
        <v>HANDINORME</v>
      </c>
      <c r="E9968">
        <v>2180295549</v>
      </c>
      <c r="F9968" t="s">
        <v>8266</v>
      </c>
      <c r="G9968" t="s">
        <v>29</v>
      </c>
      <c r="H9968" s="5">
        <v>142.32</v>
      </c>
      <c r="I9968" s="5">
        <v>142.32</v>
      </c>
      <c r="J9968" s="5">
        <v>0</v>
      </c>
      <c r="K9968" s="5">
        <v>142.32</v>
      </c>
      <c r="L9968" s="5">
        <v>0</v>
      </c>
      <c r="M9968" t="str">
        <f>IF(ISERROR(VLOOKUP(A9968,'[1]Ecart validé'!$A:$A,1,FALSE)),Z9968,"Ecart Validé")</f>
        <v>valid</v>
      </c>
      <c r="R9968" t="s">
        <v>30</v>
      </c>
      <c r="X9968"/>
      <c r="Y9968"/>
      <c r="Z9968" t="s">
        <v>31</v>
      </c>
    </row>
    <row r="9969" spans="1:26" x14ac:dyDescent="0.3">
      <c r="A9969" t="s">
        <v>12598</v>
      </c>
      <c r="B9969" t="s">
        <v>3157</v>
      </c>
      <c r="C9969">
        <v>281231</v>
      </c>
      <c r="D9969" t="str">
        <f>+VLOOKUP(C9969,Param!K:L,2,FALSE)</f>
        <v>VICTORIA DIGITAL</v>
      </c>
      <c r="E9969">
        <v>29307001</v>
      </c>
      <c r="F9969" t="s">
        <v>8617</v>
      </c>
      <c r="G9969" t="s">
        <v>29</v>
      </c>
      <c r="H9969" s="5">
        <v>5873.58</v>
      </c>
      <c r="I9969" s="5">
        <v>5873.5752000000002</v>
      </c>
      <c r="J9969" s="5">
        <v>4.79999999970459E-3</v>
      </c>
      <c r="K9969" s="5">
        <v>5873.58</v>
      </c>
      <c r="L9969" s="5">
        <v>0</v>
      </c>
      <c r="M9969" t="str">
        <f>IF(ISERROR(VLOOKUP(A9969,'[1]Ecart validé'!$A:$A,1,FALSE)),Z9969,"Ecart Validé")</f>
        <v>valid</v>
      </c>
      <c r="R9969" t="s">
        <v>30</v>
      </c>
      <c r="X9969"/>
      <c r="Y9969"/>
      <c r="Z9969" t="s">
        <v>31</v>
      </c>
    </row>
    <row r="9970" spans="1:26" x14ac:dyDescent="0.3">
      <c r="A9970" t="s">
        <v>12599</v>
      </c>
      <c r="B9970" t="s">
        <v>3157</v>
      </c>
      <c r="C9970">
        <v>281231</v>
      </c>
      <c r="D9970" t="str">
        <f>+VLOOKUP(C9970,Param!K:L,2,FALSE)</f>
        <v>VICTORIA DIGITAL</v>
      </c>
      <c r="E9970">
        <v>29307001</v>
      </c>
      <c r="F9970" t="s">
        <v>8260</v>
      </c>
      <c r="G9970" t="s">
        <v>29</v>
      </c>
      <c r="H9970" s="5">
        <v>25527.97</v>
      </c>
      <c r="I9970" s="5">
        <v>25527.972600000001</v>
      </c>
      <c r="J9970" s="5">
        <v>-2.59999999980209E-3</v>
      </c>
      <c r="K9970" s="5">
        <v>25527.97</v>
      </c>
      <c r="L9970" s="5">
        <v>0</v>
      </c>
      <c r="M9970" t="str">
        <f>IF(ISERROR(VLOOKUP(A9970,'[1]Ecart validé'!$A:$A,1,FALSE)),Z9970,"Ecart Validé")</f>
        <v>valid</v>
      </c>
      <c r="R9970" t="s">
        <v>30</v>
      </c>
      <c r="X9970"/>
      <c r="Y9970"/>
      <c r="Z9970" t="s">
        <v>31</v>
      </c>
    </row>
    <row r="9971" spans="1:26" x14ac:dyDescent="0.3">
      <c r="A9971" t="s">
        <v>12600</v>
      </c>
      <c r="B9971" t="s">
        <v>3157</v>
      </c>
      <c r="C9971">
        <v>281231</v>
      </c>
      <c r="D9971" t="str">
        <f>+VLOOKUP(C9971,Param!K:L,2,FALSE)</f>
        <v>VICTORIA DIGITAL</v>
      </c>
      <c r="E9971">
        <v>29307001</v>
      </c>
      <c r="F9971" t="s">
        <v>8262</v>
      </c>
      <c r="G9971" t="s">
        <v>29</v>
      </c>
      <c r="H9971" s="5">
        <v>22940.37</v>
      </c>
      <c r="I9971" s="5">
        <v>22940.371800000001</v>
      </c>
      <c r="J9971" s="5">
        <v>-1.80000000182189E-3</v>
      </c>
      <c r="K9971" s="5">
        <v>22940.37</v>
      </c>
      <c r="L9971" s="5">
        <v>0</v>
      </c>
      <c r="M9971" t="str">
        <f>IF(ISERROR(VLOOKUP(A9971,'[1]Ecart validé'!$A:$A,1,FALSE)),Z9971,"Ecart Validé")</f>
        <v>valid</v>
      </c>
      <c r="R9971" t="s">
        <v>30</v>
      </c>
      <c r="X9971"/>
      <c r="Y9971"/>
      <c r="Z9971" t="s">
        <v>31</v>
      </c>
    </row>
    <row r="9972" spans="1:26" x14ac:dyDescent="0.3">
      <c r="A9972" t="s">
        <v>12601</v>
      </c>
      <c r="B9972" t="s">
        <v>3157</v>
      </c>
      <c r="C9972">
        <v>281231</v>
      </c>
      <c r="D9972" t="str">
        <f>+VLOOKUP(C9972,Param!K:L,2,FALSE)</f>
        <v>VICTORIA DIGITAL</v>
      </c>
      <c r="E9972">
        <v>29307001</v>
      </c>
      <c r="F9972" t="s">
        <v>8264</v>
      </c>
      <c r="G9972" t="s">
        <v>29</v>
      </c>
      <c r="H9972" s="5">
        <v>21737.35</v>
      </c>
      <c r="I9972" s="5">
        <v>21737.3508</v>
      </c>
      <c r="J9972" s="5">
        <v>-8.0000000161817297E-4</v>
      </c>
      <c r="K9972" s="5">
        <v>21737.35</v>
      </c>
      <c r="L9972" s="5">
        <v>0</v>
      </c>
      <c r="M9972" t="str">
        <f>IF(ISERROR(VLOOKUP(A9972,'[1]Ecart validé'!$A:$A,1,FALSE)),Z9972,"Ecart Validé")</f>
        <v>valid</v>
      </c>
      <c r="R9972" t="s">
        <v>30</v>
      </c>
      <c r="X9972"/>
      <c r="Y9972"/>
      <c r="Z9972" t="s">
        <v>31</v>
      </c>
    </row>
    <row r="9973" spans="1:26" x14ac:dyDescent="0.3">
      <c r="A9973" t="s">
        <v>12602</v>
      </c>
      <c r="B9973" t="s">
        <v>3157</v>
      </c>
      <c r="C9973">
        <v>281231</v>
      </c>
      <c r="D9973" t="str">
        <f>+VLOOKUP(C9973,Param!K:L,2,FALSE)</f>
        <v>VICTORIA DIGITAL</v>
      </c>
      <c r="E9973">
        <v>29307001</v>
      </c>
      <c r="F9973" t="s">
        <v>8266</v>
      </c>
      <c r="G9973" t="s">
        <v>29</v>
      </c>
      <c r="H9973" s="5">
        <v>43370.68</v>
      </c>
      <c r="I9973" s="5">
        <v>43370.680200000003</v>
      </c>
      <c r="J9973" s="5">
        <v>-2.00000002223532E-4</v>
      </c>
      <c r="K9973" s="5">
        <v>43370.68</v>
      </c>
      <c r="L9973" s="5">
        <v>0</v>
      </c>
      <c r="M9973" t="str">
        <f>IF(ISERROR(VLOOKUP(A9973,'[1]Ecart validé'!$A:$A,1,FALSE)),Z9973,"Ecart Validé")</f>
        <v>valid</v>
      </c>
      <c r="R9973" t="s">
        <v>30</v>
      </c>
      <c r="X9973"/>
      <c r="Y9973"/>
      <c r="Z9973" t="s">
        <v>31</v>
      </c>
    </row>
    <row r="9974" spans="1:26" x14ac:dyDescent="0.3">
      <c r="A9974" t="s">
        <v>12603</v>
      </c>
      <c r="B9974" t="s">
        <v>3157</v>
      </c>
      <c r="C9974">
        <v>234870</v>
      </c>
      <c r="D9974" t="str">
        <f>+VLOOKUP(C9974,Param!K:L,2,FALSE)</f>
        <v>LES CANARDS DU VAL DE LUCE</v>
      </c>
      <c r="E9974">
        <v>1181505459</v>
      </c>
      <c r="F9974" t="s">
        <v>8617</v>
      </c>
      <c r="G9974" t="s">
        <v>29</v>
      </c>
      <c r="H9974" s="5">
        <v>1637.13</v>
      </c>
      <c r="I9974" s="5">
        <v>1637.1348</v>
      </c>
      <c r="J9974" s="5">
        <v>-4.7999999999319698E-3</v>
      </c>
      <c r="K9974" s="5">
        <v>1637.13</v>
      </c>
      <c r="L9974" s="5">
        <v>0</v>
      </c>
      <c r="M9974" t="str">
        <f>IF(ISERROR(VLOOKUP(A9974,'[1]Ecart validé'!$A:$A,1,FALSE)),Z9974,"Ecart Validé")</f>
        <v>valid</v>
      </c>
      <c r="R9974" t="s">
        <v>30</v>
      </c>
      <c r="X9974"/>
      <c r="Y9974"/>
      <c r="Z9974" t="s">
        <v>31</v>
      </c>
    </row>
    <row r="9975" spans="1:26" x14ac:dyDescent="0.3">
      <c r="A9975" t="s">
        <v>12604</v>
      </c>
      <c r="B9975" t="s">
        <v>3157</v>
      </c>
      <c r="C9975">
        <v>234870</v>
      </c>
      <c r="D9975" t="str">
        <f>+VLOOKUP(C9975,Param!K:L,2,FALSE)</f>
        <v>LES CANARDS DU VAL DE LUCE</v>
      </c>
      <c r="E9975">
        <v>1181505459</v>
      </c>
      <c r="F9975" t="s">
        <v>8260</v>
      </c>
      <c r="G9975" t="s">
        <v>29</v>
      </c>
      <c r="H9975" s="5">
        <v>35946.46</v>
      </c>
      <c r="I9975" s="5">
        <v>35946.459600000002</v>
      </c>
      <c r="J9975" s="5">
        <v>3.9999999717110697E-4</v>
      </c>
      <c r="K9975" s="5">
        <v>35946.46</v>
      </c>
      <c r="L9975" s="5">
        <v>0</v>
      </c>
      <c r="M9975" t="str">
        <f>IF(ISERROR(VLOOKUP(A9975,'[1]Ecart validé'!$A:$A,1,FALSE)),Z9975,"Ecart Validé")</f>
        <v>valid</v>
      </c>
      <c r="R9975" t="s">
        <v>30</v>
      </c>
      <c r="X9975"/>
      <c r="Y9975"/>
      <c r="Z9975" t="s">
        <v>31</v>
      </c>
    </row>
    <row r="9976" spans="1:26" x14ac:dyDescent="0.3">
      <c r="A9976" t="s">
        <v>12605</v>
      </c>
      <c r="B9976" t="s">
        <v>3157</v>
      </c>
      <c r="C9976">
        <v>234870</v>
      </c>
      <c r="D9976" t="str">
        <f>+VLOOKUP(C9976,Param!K:L,2,FALSE)</f>
        <v>LES CANARDS DU VAL DE LUCE</v>
      </c>
      <c r="E9976">
        <v>1181505459</v>
      </c>
      <c r="F9976" t="s">
        <v>8262</v>
      </c>
      <c r="G9976" t="s">
        <v>29</v>
      </c>
      <c r="H9976" s="5">
        <v>18804.439999999999</v>
      </c>
      <c r="I9976" s="5">
        <v>18804.436799999999</v>
      </c>
      <c r="J9976" s="5">
        <v>3.1999999991967299E-3</v>
      </c>
      <c r="K9976" s="5">
        <v>18804.439999999999</v>
      </c>
      <c r="L9976" s="5">
        <v>0</v>
      </c>
      <c r="M9976" t="str">
        <f>IF(ISERROR(VLOOKUP(A9976,'[1]Ecart validé'!$A:$A,1,FALSE)),Z9976,"Ecart Validé")</f>
        <v>valid</v>
      </c>
      <c r="R9976" t="s">
        <v>30</v>
      </c>
      <c r="X9976"/>
      <c r="Y9976"/>
      <c r="Z9976" t="s">
        <v>31</v>
      </c>
    </row>
    <row r="9977" spans="1:26" x14ac:dyDescent="0.3">
      <c r="A9977" t="s">
        <v>12606</v>
      </c>
      <c r="B9977" t="s">
        <v>3157</v>
      </c>
      <c r="C9977">
        <v>234870</v>
      </c>
      <c r="D9977" t="str">
        <f>+VLOOKUP(C9977,Param!K:L,2,FALSE)</f>
        <v>LES CANARDS DU VAL DE LUCE</v>
      </c>
      <c r="E9977">
        <v>1181505459</v>
      </c>
      <c r="F9977" t="s">
        <v>8264</v>
      </c>
      <c r="G9977" t="s">
        <v>29</v>
      </c>
      <c r="H9977" s="5">
        <v>9848.58</v>
      </c>
      <c r="I9977" s="5">
        <v>9848.5830000000005</v>
      </c>
      <c r="J9977" s="5">
        <v>-3.00000000061118E-3</v>
      </c>
      <c r="K9977" s="5">
        <v>9848.58</v>
      </c>
      <c r="L9977" s="5">
        <v>0</v>
      </c>
      <c r="M9977" t="str">
        <f>IF(ISERROR(VLOOKUP(A9977,'[1]Ecart validé'!$A:$A,1,FALSE)),Z9977,"Ecart Validé")</f>
        <v>valid</v>
      </c>
      <c r="R9977" t="s">
        <v>30</v>
      </c>
      <c r="X9977"/>
      <c r="Y9977"/>
      <c r="Z9977" t="s">
        <v>31</v>
      </c>
    </row>
    <row r="9978" spans="1:26" x14ac:dyDescent="0.3">
      <c r="A9978" t="s">
        <v>12607</v>
      </c>
      <c r="B9978" t="s">
        <v>3157</v>
      </c>
      <c r="C9978">
        <v>234870</v>
      </c>
      <c r="D9978" t="str">
        <f>+VLOOKUP(C9978,Param!K:L,2,FALSE)</f>
        <v>LES CANARDS DU VAL DE LUCE</v>
      </c>
      <c r="E9978">
        <v>1181505459</v>
      </c>
      <c r="F9978" t="s">
        <v>8266</v>
      </c>
      <c r="G9978" t="s">
        <v>29</v>
      </c>
      <c r="H9978" s="5">
        <v>14413.91</v>
      </c>
      <c r="I9978" s="5">
        <v>14413.909799999999</v>
      </c>
      <c r="J9978" s="5">
        <v>2.00000000404543E-4</v>
      </c>
      <c r="K9978" s="5">
        <v>14413.91</v>
      </c>
      <c r="L9978" s="5">
        <v>0</v>
      </c>
      <c r="M9978" t="str">
        <f>IF(ISERROR(VLOOKUP(A9978,'[1]Ecart validé'!$A:$A,1,FALSE)),Z9978,"Ecart Validé")</f>
        <v>valid</v>
      </c>
      <c r="R9978" t="s">
        <v>30</v>
      </c>
      <c r="X9978"/>
      <c r="Y9978"/>
      <c r="Z9978" t="s">
        <v>31</v>
      </c>
    </row>
    <row r="9979" spans="1:26" x14ac:dyDescent="0.3">
      <c r="A9979" t="s">
        <v>12608</v>
      </c>
      <c r="B9979" t="s">
        <v>3157</v>
      </c>
      <c r="C9979">
        <v>46474</v>
      </c>
      <c r="D9979" t="str">
        <f>+VLOOKUP(C9979,Param!K:L,2,FALSE)</f>
        <v>ONITY</v>
      </c>
      <c r="E9979">
        <v>660016</v>
      </c>
      <c r="F9979" t="s">
        <v>8617</v>
      </c>
      <c r="G9979" t="s">
        <v>29</v>
      </c>
      <c r="H9979" s="5">
        <v>2218.89</v>
      </c>
      <c r="I9979" s="5">
        <v>2218.8865000000001</v>
      </c>
      <c r="J9979" s="5">
        <v>3.49999999980354E-3</v>
      </c>
      <c r="K9979" s="5">
        <v>2218.89</v>
      </c>
      <c r="L9979" s="5">
        <v>0</v>
      </c>
      <c r="M9979" t="str">
        <f>IF(ISERROR(VLOOKUP(A9979,'[1]Ecart validé'!$A:$A,1,FALSE)),Z9979,"Ecart Validé")</f>
        <v>valid</v>
      </c>
      <c r="R9979" t="s">
        <v>30</v>
      </c>
      <c r="X9979"/>
      <c r="Y9979"/>
      <c r="Z9979" t="s">
        <v>31</v>
      </c>
    </row>
    <row r="9980" spans="1:26" x14ac:dyDescent="0.3">
      <c r="A9980" t="s">
        <v>12609</v>
      </c>
      <c r="B9980" t="s">
        <v>3157</v>
      </c>
      <c r="C9980">
        <v>46474</v>
      </c>
      <c r="D9980" t="str">
        <f>+VLOOKUP(C9980,Param!K:L,2,FALSE)</f>
        <v>ONITY</v>
      </c>
      <c r="E9980">
        <v>660016</v>
      </c>
      <c r="F9980" t="s">
        <v>8260</v>
      </c>
      <c r="G9980" t="s">
        <v>29</v>
      </c>
      <c r="H9980" s="5">
        <v>10785.96</v>
      </c>
      <c r="I9980" s="5">
        <v>10785.9591</v>
      </c>
      <c r="J9980" s="5">
        <v>8.9999999909195995E-4</v>
      </c>
      <c r="K9980" s="5">
        <v>10785.96</v>
      </c>
      <c r="L9980" s="5">
        <v>0</v>
      </c>
      <c r="M9980" t="str">
        <f>IF(ISERROR(VLOOKUP(A9980,'[1]Ecart validé'!$A:$A,1,FALSE)),Z9980,"Ecart Validé")</f>
        <v>valid</v>
      </c>
      <c r="R9980" t="s">
        <v>30</v>
      </c>
      <c r="X9980"/>
      <c r="Y9980"/>
      <c r="Z9980" t="s">
        <v>31</v>
      </c>
    </row>
    <row r="9981" spans="1:26" x14ac:dyDescent="0.3">
      <c r="A9981" t="s">
        <v>12610</v>
      </c>
      <c r="B9981" t="s">
        <v>3157</v>
      </c>
      <c r="C9981">
        <v>46474</v>
      </c>
      <c r="D9981" t="str">
        <f>+VLOOKUP(C9981,Param!K:L,2,FALSE)</f>
        <v>ONITY</v>
      </c>
      <c r="E9981">
        <v>660016</v>
      </c>
      <c r="F9981" t="s">
        <v>8262</v>
      </c>
      <c r="G9981" t="s">
        <v>29</v>
      </c>
      <c r="H9981" s="5">
        <v>12894.54</v>
      </c>
      <c r="I9981" s="5">
        <v>12894.5422</v>
      </c>
      <c r="J9981" s="5">
        <v>-2.1999999989930001E-3</v>
      </c>
      <c r="K9981" s="5">
        <v>12894.54</v>
      </c>
      <c r="L9981" s="5">
        <v>0</v>
      </c>
      <c r="M9981" t="str">
        <f>IF(ISERROR(VLOOKUP(A9981,'[1]Ecart validé'!$A:$A,1,FALSE)),Z9981,"Ecart Validé")</f>
        <v>valid</v>
      </c>
      <c r="R9981" t="s">
        <v>30</v>
      </c>
      <c r="X9981"/>
      <c r="Y9981"/>
      <c r="Z9981" t="s">
        <v>31</v>
      </c>
    </row>
    <row r="9982" spans="1:26" x14ac:dyDescent="0.3">
      <c r="A9982" t="s">
        <v>12611</v>
      </c>
      <c r="B9982" t="s">
        <v>3157</v>
      </c>
      <c r="C9982">
        <v>46474</v>
      </c>
      <c r="D9982" t="str">
        <f>+VLOOKUP(C9982,Param!K:L,2,FALSE)</f>
        <v>ONITY</v>
      </c>
      <c r="E9982">
        <v>660016</v>
      </c>
      <c r="F9982" t="s">
        <v>8264</v>
      </c>
      <c r="G9982" t="s">
        <v>29</v>
      </c>
      <c r="H9982" s="5">
        <v>19063</v>
      </c>
      <c r="I9982" s="5">
        <v>19063.004199999999</v>
      </c>
      <c r="J9982" s="5">
        <v>-4.1999999994004602E-3</v>
      </c>
      <c r="K9982" s="5">
        <v>19063</v>
      </c>
      <c r="L9982" s="5">
        <v>0</v>
      </c>
      <c r="M9982" t="str">
        <f>IF(ISERROR(VLOOKUP(A9982,'[1]Ecart validé'!$A:$A,1,FALSE)),Z9982,"Ecart Validé")</f>
        <v>valid</v>
      </c>
      <c r="R9982" t="s">
        <v>30</v>
      </c>
      <c r="X9982"/>
      <c r="Y9982"/>
      <c r="Z9982" t="s">
        <v>31</v>
      </c>
    </row>
    <row r="9983" spans="1:26" x14ac:dyDescent="0.3">
      <c r="A9983" t="s">
        <v>12612</v>
      </c>
      <c r="B9983" t="s">
        <v>3157</v>
      </c>
      <c r="C9983">
        <v>46474</v>
      </c>
      <c r="D9983" t="str">
        <f>+VLOOKUP(C9983,Param!K:L,2,FALSE)</f>
        <v>ONITY</v>
      </c>
      <c r="E9983">
        <v>660016</v>
      </c>
      <c r="F9983" t="s">
        <v>8266</v>
      </c>
      <c r="G9983" t="s">
        <v>29</v>
      </c>
      <c r="H9983" s="5">
        <v>14251.77</v>
      </c>
      <c r="I9983" s="5">
        <v>14251.769</v>
      </c>
      <c r="J9983" s="5">
        <v>1.0000000002037201E-3</v>
      </c>
      <c r="K9983" s="5">
        <v>14251.77</v>
      </c>
      <c r="L9983" s="5">
        <v>0</v>
      </c>
      <c r="M9983" t="str">
        <f>IF(ISERROR(VLOOKUP(A9983,'[1]Ecart validé'!$A:$A,1,FALSE)),Z9983,"Ecart Validé")</f>
        <v>valid</v>
      </c>
      <c r="R9983" t="s">
        <v>30</v>
      </c>
      <c r="X9983"/>
      <c r="Y9983"/>
      <c r="Z9983" t="s">
        <v>31</v>
      </c>
    </row>
    <row r="9984" spans="1:26" x14ac:dyDescent="0.3">
      <c r="A9984" t="s">
        <v>12613</v>
      </c>
      <c r="B9984" t="s">
        <v>3157</v>
      </c>
      <c r="C9984">
        <v>65626</v>
      </c>
      <c r="D9984" t="str">
        <f>+VLOOKUP(C9984,Param!K:L,2,FALSE)</f>
        <v>BLANCHISSERIE LINGENET</v>
      </c>
      <c r="E9984">
        <v>390073</v>
      </c>
      <c r="F9984" t="s">
        <v>8260</v>
      </c>
      <c r="G9984" t="s">
        <v>29</v>
      </c>
      <c r="H9984" s="5">
        <v>877.1</v>
      </c>
      <c r="I9984" s="5">
        <v>877.1</v>
      </c>
      <c r="J9984" s="5">
        <v>0</v>
      </c>
      <c r="K9984" s="5">
        <v>877.1</v>
      </c>
      <c r="L9984" s="5">
        <v>0</v>
      </c>
      <c r="M9984" t="str">
        <f>IF(ISERROR(VLOOKUP(A9984,'[1]Ecart validé'!$A:$A,1,FALSE)),Z9984,"Ecart Validé")</f>
        <v>valid</v>
      </c>
      <c r="R9984" t="s">
        <v>30</v>
      </c>
      <c r="X9984"/>
      <c r="Y9984"/>
      <c r="Z9984" t="s">
        <v>31</v>
      </c>
    </row>
    <row r="9985" spans="1:26" x14ac:dyDescent="0.3">
      <c r="A9985" t="s">
        <v>12614</v>
      </c>
      <c r="B9985" t="s">
        <v>3157</v>
      </c>
      <c r="C9985">
        <v>65626</v>
      </c>
      <c r="D9985" t="str">
        <f>+VLOOKUP(C9985,Param!K:L,2,FALSE)</f>
        <v>BLANCHISSERIE LINGENET</v>
      </c>
      <c r="E9985">
        <v>390073</v>
      </c>
      <c r="F9985" t="s">
        <v>8262</v>
      </c>
      <c r="G9985" t="s">
        <v>29</v>
      </c>
      <c r="H9985" s="5">
        <v>1311.21</v>
      </c>
      <c r="I9985" s="5">
        <v>1311.2049999999999</v>
      </c>
      <c r="J9985" s="5">
        <v>5.0000000001091298E-3</v>
      </c>
      <c r="K9985" s="5">
        <v>1311.21</v>
      </c>
      <c r="L9985" s="5">
        <v>0</v>
      </c>
      <c r="M9985" t="str">
        <f>IF(ISERROR(VLOOKUP(A9985,'[1]Ecart validé'!$A:$A,1,FALSE)),Z9985,"Ecart Validé")</f>
        <v>valid</v>
      </c>
      <c r="R9985" t="s">
        <v>30</v>
      </c>
      <c r="X9985"/>
      <c r="Y9985"/>
      <c r="Z9985" t="s">
        <v>31</v>
      </c>
    </row>
    <row r="9986" spans="1:26" x14ac:dyDescent="0.3">
      <c r="A9986" t="s">
        <v>12615</v>
      </c>
      <c r="B9986" t="s">
        <v>3157</v>
      </c>
      <c r="C9986">
        <v>65626</v>
      </c>
      <c r="D9986" t="str">
        <f>+VLOOKUP(C9986,Param!K:L,2,FALSE)</f>
        <v>BLANCHISSERIE LINGENET</v>
      </c>
      <c r="E9986">
        <v>390073</v>
      </c>
      <c r="F9986" t="s">
        <v>8264</v>
      </c>
      <c r="G9986" t="s">
        <v>29</v>
      </c>
      <c r="H9986" s="5">
        <v>2806.37</v>
      </c>
      <c r="I9986" s="5">
        <v>2806.37</v>
      </c>
      <c r="J9986" s="5">
        <v>0</v>
      </c>
      <c r="K9986" s="5">
        <v>2806.37</v>
      </c>
      <c r="L9986" s="5">
        <v>0</v>
      </c>
      <c r="M9986" t="str">
        <f>IF(ISERROR(VLOOKUP(A9986,'[1]Ecart validé'!$A:$A,1,FALSE)),Z9986,"Ecart Validé")</f>
        <v>valid</v>
      </c>
      <c r="R9986" t="s">
        <v>30</v>
      </c>
      <c r="X9986"/>
      <c r="Y9986"/>
      <c r="Z9986" t="s">
        <v>31</v>
      </c>
    </row>
    <row r="9987" spans="1:26" x14ac:dyDescent="0.3">
      <c r="A9987" t="s">
        <v>12616</v>
      </c>
      <c r="B9987" t="s">
        <v>3157</v>
      </c>
      <c r="C9987">
        <v>65626</v>
      </c>
      <c r="D9987" t="str">
        <f>+VLOOKUP(C9987,Param!K:L,2,FALSE)</f>
        <v>BLANCHISSERIE LINGENET</v>
      </c>
      <c r="E9987">
        <v>390073</v>
      </c>
      <c r="F9987" t="s">
        <v>8266</v>
      </c>
      <c r="G9987" t="s">
        <v>29</v>
      </c>
      <c r="H9987" s="5">
        <v>2606.66</v>
      </c>
      <c r="I9987" s="5">
        <v>2606.66</v>
      </c>
      <c r="J9987" s="5">
        <v>0</v>
      </c>
      <c r="K9987" s="5">
        <v>2606.66</v>
      </c>
      <c r="L9987" s="5">
        <v>0</v>
      </c>
      <c r="M9987" t="str">
        <f>IF(ISERROR(VLOOKUP(A9987,'[1]Ecart validé'!$A:$A,1,FALSE)),Z9987,"Ecart Validé")</f>
        <v>valid</v>
      </c>
      <c r="R9987" t="s">
        <v>30</v>
      </c>
      <c r="X9987"/>
      <c r="Y9987"/>
      <c r="Z9987" t="s">
        <v>31</v>
      </c>
    </row>
    <row r="9988" spans="1:26" x14ac:dyDescent="0.3">
      <c r="A9988" t="s">
        <v>12617</v>
      </c>
      <c r="B9988" t="s">
        <v>3157</v>
      </c>
      <c r="C9988">
        <v>65143</v>
      </c>
      <c r="D9988" t="str">
        <f>+VLOOKUP(C9988,Param!K:L,2,FALSE)</f>
        <v>BLANCHISSERIE DU MAINE</v>
      </c>
      <c r="E9988">
        <v>27306043</v>
      </c>
      <c r="F9988" t="s">
        <v>8617</v>
      </c>
      <c r="G9988" t="s">
        <v>29</v>
      </c>
      <c r="H9988" s="5">
        <v>159.59</v>
      </c>
      <c r="I9988" s="5">
        <v>159.5874</v>
      </c>
      <c r="J9988" s="5">
        <v>2.6000000000010398E-3</v>
      </c>
      <c r="K9988" s="5">
        <v>159.59</v>
      </c>
      <c r="L9988" s="5">
        <v>0</v>
      </c>
      <c r="M9988" t="str">
        <f>IF(ISERROR(VLOOKUP(A9988,'[1]Ecart validé'!$A:$A,1,FALSE)),Z9988,"Ecart Validé")</f>
        <v>valid</v>
      </c>
      <c r="R9988" t="s">
        <v>30</v>
      </c>
      <c r="X9988"/>
      <c r="Y9988"/>
      <c r="Z9988" t="s">
        <v>31</v>
      </c>
    </row>
    <row r="9989" spans="1:26" x14ac:dyDescent="0.3">
      <c r="A9989" t="s">
        <v>12618</v>
      </c>
      <c r="B9989" t="s">
        <v>3157</v>
      </c>
      <c r="C9989">
        <v>65143</v>
      </c>
      <c r="D9989" t="str">
        <f>+VLOOKUP(C9989,Param!K:L,2,FALSE)</f>
        <v>BLANCHISSERIE DU MAINE</v>
      </c>
      <c r="E9989">
        <v>27306043</v>
      </c>
      <c r="F9989" t="s">
        <v>8260</v>
      </c>
      <c r="G9989" t="s">
        <v>29</v>
      </c>
      <c r="H9989" s="5">
        <v>6047.49</v>
      </c>
      <c r="I9989" s="5">
        <v>6047.4875000000002</v>
      </c>
      <c r="J9989" s="5">
        <v>2.4999999995998202E-3</v>
      </c>
      <c r="K9989" s="5">
        <v>6047.49</v>
      </c>
      <c r="L9989" s="5">
        <v>0</v>
      </c>
      <c r="M9989" t="str">
        <f>IF(ISERROR(VLOOKUP(A9989,'[1]Ecart validé'!$A:$A,1,FALSE)),Z9989,"Ecart Validé")</f>
        <v>valid</v>
      </c>
      <c r="R9989" t="s">
        <v>30</v>
      </c>
      <c r="X9989"/>
      <c r="Y9989"/>
      <c r="Z9989" t="s">
        <v>31</v>
      </c>
    </row>
    <row r="9990" spans="1:26" x14ac:dyDescent="0.3">
      <c r="A9990" t="s">
        <v>12619</v>
      </c>
      <c r="B9990" t="s">
        <v>3157</v>
      </c>
      <c r="C9990">
        <v>65143</v>
      </c>
      <c r="D9990" t="str">
        <f>+VLOOKUP(C9990,Param!K:L,2,FALSE)</f>
        <v>BLANCHISSERIE DU MAINE</v>
      </c>
      <c r="E9990">
        <v>27306043</v>
      </c>
      <c r="F9990" t="s">
        <v>8262</v>
      </c>
      <c r="G9990" t="s">
        <v>29</v>
      </c>
      <c r="H9990" s="5">
        <v>7257.92</v>
      </c>
      <c r="I9990" s="5">
        <v>7257.9170999999997</v>
      </c>
      <c r="J9990" s="5">
        <v>2.9000000004089001E-3</v>
      </c>
      <c r="K9990" s="5">
        <v>7257.92</v>
      </c>
      <c r="L9990" s="5">
        <v>0</v>
      </c>
      <c r="M9990" t="str">
        <f>IF(ISERROR(VLOOKUP(A9990,'[1]Ecart validé'!$A:$A,1,FALSE)),Z9990,"Ecart Validé")</f>
        <v>valid</v>
      </c>
      <c r="R9990" t="s">
        <v>30</v>
      </c>
      <c r="X9990"/>
      <c r="Y9990"/>
      <c r="Z9990" t="s">
        <v>31</v>
      </c>
    </row>
    <row r="9991" spans="1:26" x14ac:dyDescent="0.3">
      <c r="A9991" t="s">
        <v>12620</v>
      </c>
      <c r="B9991" t="s">
        <v>3157</v>
      </c>
      <c r="C9991">
        <v>65143</v>
      </c>
      <c r="D9991" t="str">
        <f>+VLOOKUP(C9991,Param!K:L,2,FALSE)</f>
        <v>BLANCHISSERIE DU MAINE</v>
      </c>
      <c r="E9991">
        <v>27306043</v>
      </c>
      <c r="F9991" t="s">
        <v>8264</v>
      </c>
      <c r="G9991" t="s">
        <v>29</v>
      </c>
      <c r="H9991" s="5">
        <v>12937.97</v>
      </c>
      <c r="I9991" s="5">
        <v>12937.968999999999</v>
      </c>
      <c r="J9991" s="5">
        <v>1.0000000002037201E-3</v>
      </c>
      <c r="K9991" s="5">
        <v>12937.97</v>
      </c>
      <c r="L9991" s="5">
        <v>0</v>
      </c>
      <c r="M9991" t="str">
        <f>IF(ISERROR(VLOOKUP(A9991,'[1]Ecart validé'!$A:$A,1,FALSE)),Z9991,"Ecart Validé")</f>
        <v>valid</v>
      </c>
      <c r="R9991" t="s">
        <v>30</v>
      </c>
      <c r="X9991"/>
      <c r="Y9991"/>
      <c r="Z9991" t="s">
        <v>31</v>
      </c>
    </row>
    <row r="9992" spans="1:26" x14ac:dyDescent="0.3">
      <c r="A9992" t="s">
        <v>12621</v>
      </c>
      <c r="B9992" t="s">
        <v>3157</v>
      </c>
      <c r="C9992">
        <v>65143</v>
      </c>
      <c r="D9992" t="str">
        <f>+VLOOKUP(C9992,Param!K:L,2,FALSE)</f>
        <v>BLANCHISSERIE DU MAINE</v>
      </c>
      <c r="E9992">
        <v>27306043</v>
      </c>
      <c r="F9992" t="s">
        <v>8266</v>
      </c>
      <c r="G9992" t="s">
        <v>29</v>
      </c>
      <c r="H9992" s="5">
        <v>12993.84</v>
      </c>
      <c r="I9992" s="5">
        <v>12993.8436</v>
      </c>
      <c r="J9992" s="5">
        <v>-3.6000000000058199E-3</v>
      </c>
      <c r="K9992" s="5">
        <v>12993.84</v>
      </c>
      <c r="L9992" s="5">
        <v>0</v>
      </c>
      <c r="M9992" t="str">
        <f>IF(ISERROR(VLOOKUP(A9992,'[1]Ecart validé'!$A:$A,1,FALSE)),Z9992,"Ecart Validé")</f>
        <v>valid</v>
      </c>
      <c r="R9992" t="s">
        <v>30</v>
      </c>
      <c r="X9992"/>
      <c r="Y9992"/>
      <c r="Z9992" t="s">
        <v>31</v>
      </c>
    </row>
    <row r="9993" spans="1:26" x14ac:dyDescent="0.3">
      <c r="A9993" t="s">
        <v>12622</v>
      </c>
      <c r="B9993" t="s">
        <v>3157</v>
      </c>
      <c r="C9993">
        <v>265355</v>
      </c>
      <c r="D9993" t="str">
        <f>+VLOOKUP(C9993,Param!K:L,2,FALSE)</f>
        <v>SUPER PRODUCTEUR</v>
      </c>
      <c r="E9993">
        <v>1181405502</v>
      </c>
      <c r="F9993" t="s">
        <v>8617</v>
      </c>
      <c r="G9993" t="s">
        <v>29</v>
      </c>
      <c r="H9993" s="5">
        <v>20.07</v>
      </c>
      <c r="I9993" s="5">
        <v>20.07</v>
      </c>
      <c r="J9993" s="5">
        <v>0</v>
      </c>
      <c r="K9993" s="5">
        <v>20.07</v>
      </c>
      <c r="L9993" s="5">
        <v>0</v>
      </c>
      <c r="M9993" t="str">
        <f>IF(ISERROR(VLOOKUP(A9993,'[1]Ecart validé'!$A:$A,1,FALSE)),Z9993,"Ecart Validé")</f>
        <v>valid</v>
      </c>
      <c r="R9993" t="s">
        <v>30</v>
      </c>
      <c r="X9993"/>
      <c r="Y9993"/>
      <c r="Z9993" t="s">
        <v>31</v>
      </c>
    </row>
    <row r="9994" spans="1:26" x14ac:dyDescent="0.3">
      <c r="A9994" t="s">
        <v>12623</v>
      </c>
      <c r="B9994" t="s">
        <v>3157</v>
      </c>
      <c r="C9994">
        <v>265355</v>
      </c>
      <c r="D9994" t="str">
        <f>+VLOOKUP(C9994,Param!K:L,2,FALSE)</f>
        <v>SUPER PRODUCTEUR</v>
      </c>
      <c r="E9994">
        <v>1181405502</v>
      </c>
      <c r="F9994" t="s">
        <v>8260</v>
      </c>
      <c r="G9994" t="s">
        <v>29</v>
      </c>
      <c r="H9994" s="5">
        <v>197.81</v>
      </c>
      <c r="I9994" s="5">
        <v>197.81450000000001</v>
      </c>
      <c r="J9994" s="5">
        <v>-4.5000000000072699E-3</v>
      </c>
      <c r="K9994" s="5">
        <v>197.81</v>
      </c>
      <c r="L9994" s="5">
        <v>0</v>
      </c>
      <c r="M9994" t="str">
        <f>IF(ISERROR(VLOOKUP(A9994,'[1]Ecart validé'!$A:$A,1,FALSE)),Z9994,"Ecart Validé")</f>
        <v>valid</v>
      </c>
      <c r="R9994" t="s">
        <v>30</v>
      </c>
      <c r="X9994"/>
      <c r="Y9994"/>
      <c r="Z9994" t="s">
        <v>31</v>
      </c>
    </row>
    <row r="9995" spans="1:26" x14ac:dyDescent="0.3">
      <c r="A9995" t="s">
        <v>12624</v>
      </c>
      <c r="B9995" t="s">
        <v>3157</v>
      </c>
      <c r="C9995">
        <v>265355</v>
      </c>
      <c r="D9995" t="str">
        <f>+VLOOKUP(C9995,Param!K:L,2,FALSE)</f>
        <v>SUPER PRODUCTEUR</v>
      </c>
      <c r="E9995">
        <v>1181405502</v>
      </c>
      <c r="F9995" t="s">
        <v>8262</v>
      </c>
      <c r="G9995" t="s">
        <v>29</v>
      </c>
      <c r="H9995" s="5">
        <v>386.22</v>
      </c>
      <c r="I9995" s="5">
        <v>386.22250000000003</v>
      </c>
      <c r="J9995" s="5">
        <v>-2.4999999999977202E-3</v>
      </c>
      <c r="K9995" s="5">
        <v>386.22</v>
      </c>
      <c r="L9995" s="5">
        <v>0</v>
      </c>
      <c r="M9995" t="str">
        <f>IF(ISERROR(VLOOKUP(A9995,'[1]Ecart validé'!$A:$A,1,FALSE)),Z9995,"Ecart Validé")</f>
        <v>valid</v>
      </c>
      <c r="R9995" t="s">
        <v>30</v>
      </c>
      <c r="X9995"/>
      <c r="Y9995"/>
      <c r="Z9995" t="s">
        <v>31</v>
      </c>
    </row>
    <row r="9996" spans="1:26" x14ac:dyDescent="0.3">
      <c r="A9996" t="s">
        <v>12625</v>
      </c>
      <c r="B9996" t="s">
        <v>3157</v>
      </c>
      <c r="C9996">
        <v>265355</v>
      </c>
      <c r="D9996" t="str">
        <f>+VLOOKUP(C9996,Param!K:L,2,FALSE)</f>
        <v>SUPER PRODUCTEUR</v>
      </c>
      <c r="E9996">
        <v>1181405502</v>
      </c>
      <c r="F9996" t="s">
        <v>8264</v>
      </c>
      <c r="G9996" t="s">
        <v>29</v>
      </c>
      <c r="H9996" s="5">
        <v>362.33</v>
      </c>
      <c r="I9996" s="5">
        <v>362.32900000000001</v>
      </c>
      <c r="J9996" s="5">
        <v>9.9999999997635292E-4</v>
      </c>
      <c r="K9996" s="5">
        <v>362.33</v>
      </c>
      <c r="L9996" s="5">
        <v>0</v>
      </c>
      <c r="M9996" t="str">
        <f>IF(ISERROR(VLOOKUP(A9996,'[1]Ecart validé'!$A:$A,1,FALSE)),Z9996,"Ecart Validé")</f>
        <v>valid</v>
      </c>
      <c r="R9996" t="s">
        <v>30</v>
      </c>
      <c r="X9996"/>
      <c r="Y9996"/>
      <c r="Z9996" t="s">
        <v>31</v>
      </c>
    </row>
    <row r="9997" spans="1:26" x14ac:dyDescent="0.3">
      <c r="A9997" t="s">
        <v>12626</v>
      </c>
      <c r="B9997" t="s">
        <v>3157</v>
      </c>
      <c r="C9997">
        <v>265355</v>
      </c>
      <c r="D9997" t="str">
        <f>+VLOOKUP(C9997,Param!K:L,2,FALSE)</f>
        <v>SUPER PRODUCTEUR</v>
      </c>
      <c r="E9997">
        <v>1181405502</v>
      </c>
      <c r="F9997" t="s">
        <v>8266</v>
      </c>
      <c r="G9997" t="s">
        <v>29</v>
      </c>
      <c r="H9997" s="5">
        <v>341.51</v>
      </c>
      <c r="I9997" s="5">
        <v>341.50900000000001</v>
      </c>
      <c r="J9997" s="5">
        <v>9.9999999997635292E-4</v>
      </c>
      <c r="K9997" s="5">
        <v>341.51</v>
      </c>
      <c r="L9997" s="5">
        <v>0</v>
      </c>
      <c r="M9997" t="str">
        <f>IF(ISERROR(VLOOKUP(A9997,'[1]Ecart validé'!$A:$A,1,FALSE)),Z9997,"Ecart Validé")</f>
        <v>valid</v>
      </c>
      <c r="R9997" t="s">
        <v>30</v>
      </c>
      <c r="X9997"/>
      <c r="Y9997"/>
      <c r="Z9997" t="s">
        <v>31</v>
      </c>
    </row>
    <row r="9998" spans="1:26" x14ac:dyDescent="0.3">
      <c r="A9998" t="s">
        <v>12627</v>
      </c>
      <c r="B9998" t="s">
        <v>3157</v>
      </c>
      <c r="C9998">
        <v>100889</v>
      </c>
      <c r="D9998" t="str">
        <f>+VLOOKUP(C9998,Param!K:L,2,FALSE)</f>
        <v>PROVALP3D</v>
      </c>
      <c r="E9998">
        <v>1181205425</v>
      </c>
      <c r="F9998" t="s">
        <v>8260</v>
      </c>
      <c r="G9998" t="s">
        <v>29</v>
      </c>
      <c r="H9998" s="5">
        <v>1278.83</v>
      </c>
      <c r="I9998" s="5">
        <v>1278.83</v>
      </c>
      <c r="J9998" s="5">
        <v>0</v>
      </c>
      <c r="K9998" s="5">
        <v>1278.83</v>
      </c>
      <c r="L9998" s="5">
        <v>0</v>
      </c>
      <c r="M9998" t="str">
        <f>IF(ISERROR(VLOOKUP(A9998,'[1]Ecart validé'!$A:$A,1,FALSE)),Z9998,"Ecart Validé")</f>
        <v>valid</v>
      </c>
      <c r="R9998" t="s">
        <v>30</v>
      </c>
      <c r="X9998"/>
      <c r="Y9998"/>
      <c r="Z9998" t="s">
        <v>31</v>
      </c>
    </row>
    <row r="9999" spans="1:26" x14ac:dyDescent="0.3">
      <c r="A9999" t="s">
        <v>12628</v>
      </c>
      <c r="B9999" t="s">
        <v>3157</v>
      </c>
      <c r="C9999">
        <v>100889</v>
      </c>
      <c r="D9999" t="str">
        <f>+VLOOKUP(C9999,Param!K:L,2,FALSE)</f>
        <v>PROVALP3D</v>
      </c>
      <c r="E9999">
        <v>1181205425</v>
      </c>
      <c r="F9999" t="s">
        <v>8262</v>
      </c>
      <c r="G9999" t="s">
        <v>29</v>
      </c>
      <c r="H9999" s="5">
        <v>1154.72</v>
      </c>
      <c r="I9999" s="5">
        <v>1154.72</v>
      </c>
      <c r="J9999" s="5">
        <v>0</v>
      </c>
      <c r="K9999" s="5">
        <v>1154.72</v>
      </c>
      <c r="L9999" s="5">
        <v>0</v>
      </c>
      <c r="M9999" t="str">
        <f>IF(ISERROR(VLOOKUP(A9999,'[1]Ecart validé'!$A:$A,1,FALSE)),Z9999,"Ecart Validé")</f>
        <v>valid</v>
      </c>
      <c r="R9999" t="s">
        <v>30</v>
      </c>
      <c r="X9999"/>
      <c r="Y9999"/>
      <c r="Z9999" t="s">
        <v>31</v>
      </c>
    </row>
    <row r="10000" spans="1:26" x14ac:dyDescent="0.3">
      <c r="A10000" t="s">
        <v>12629</v>
      </c>
      <c r="B10000" t="s">
        <v>3157</v>
      </c>
      <c r="C10000">
        <v>100889</v>
      </c>
      <c r="D10000" t="str">
        <f>+VLOOKUP(C10000,Param!K:L,2,FALSE)</f>
        <v>PROVALP3D</v>
      </c>
      <c r="E10000">
        <v>1181205425</v>
      </c>
      <c r="F10000" t="s">
        <v>8264</v>
      </c>
      <c r="G10000" t="s">
        <v>29</v>
      </c>
      <c r="H10000" s="5">
        <v>247.8</v>
      </c>
      <c r="I10000" s="5">
        <v>247.8</v>
      </c>
      <c r="J10000" s="5">
        <v>0</v>
      </c>
      <c r="K10000" s="5">
        <v>247.8</v>
      </c>
      <c r="L10000" s="5">
        <v>0</v>
      </c>
      <c r="M10000" t="str">
        <f>IF(ISERROR(VLOOKUP(A10000,'[1]Ecart validé'!$A:$A,1,FALSE)),Z10000,"Ecart Validé")</f>
        <v>valid</v>
      </c>
      <c r="R10000" t="s">
        <v>30</v>
      </c>
      <c r="X10000"/>
      <c r="Y10000"/>
      <c r="Z10000" t="s">
        <v>31</v>
      </c>
    </row>
    <row r="10001" spans="1:26" x14ac:dyDescent="0.3">
      <c r="A10001" t="s">
        <v>12630</v>
      </c>
      <c r="B10001" t="s">
        <v>3157</v>
      </c>
      <c r="C10001">
        <v>100889</v>
      </c>
      <c r="D10001" t="str">
        <f>+VLOOKUP(C10001,Param!K:L,2,FALSE)</f>
        <v>PROVALP3D</v>
      </c>
      <c r="E10001">
        <v>1181205425</v>
      </c>
      <c r="F10001" t="s">
        <v>8266</v>
      </c>
      <c r="G10001" t="s">
        <v>29</v>
      </c>
      <c r="H10001" s="5">
        <v>481.29</v>
      </c>
      <c r="I10001" s="5">
        <v>481.28500000000003</v>
      </c>
      <c r="J10001" s="5">
        <v>4.9999999999954499E-3</v>
      </c>
      <c r="K10001" s="5">
        <v>481.29</v>
      </c>
      <c r="L10001" s="5">
        <v>0</v>
      </c>
      <c r="M10001" t="str">
        <f>IF(ISERROR(VLOOKUP(A10001,'[1]Ecart validé'!$A:$A,1,FALSE)),Z10001,"Ecart Validé")</f>
        <v>valid</v>
      </c>
      <c r="R10001" t="s">
        <v>30</v>
      </c>
      <c r="X10001"/>
      <c r="Y10001"/>
      <c r="Z10001" t="s">
        <v>31</v>
      </c>
    </row>
    <row r="10002" spans="1:26" x14ac:dyDescent="0.3">
      <c r="A10002" t="s">
        <v>12631</v>
      </c>
      <c r="B10002" t="s">
        <v>3157</v>
      </c>
      <c r="C10002">
        <v>265547</v>
      </c>
      <c r="D10002" t="str">
        <f>+VLOOKUP(C10002,Param!K:L,2,FALSE)</f>
        <v>EHG BOS EQUIPEMENT</v>
      </c>
      <c r="E10002">
        <v>1188005658</v>
      </c>
      <c r="F10002" t="s">
        <v>8617</v>
      </c>
      <c r="G10002" t="s">
        <v>29</v>
      </c>
      <c r="H10002" s="5">
        <v>18.8</v>
      </c>
      <c r="I10002" s="5">
        <v>18.795999999999999</v>
      </c>
      <c r="J10002" s="5">
        <v>4.0000000000119896E-3</v>
      </c>
      <c r="K10002" s="5">
        <v>18.8</v>
      </c>
      <c r="L10002" s="5">
        <v>0</v>
      </c>
      <c r="M10002" t="str">
        <f>IF(ISERROR(VLOOKUP(A10002,'[1]Ecart validé'!$A:$A,1,FALSE)),Z10002,"Ecart Validé")</f>
        <v>valid</v>
      </c>
      <c r="R10002" t="s">
        <v>30</v>
      </c>
      <c r="X10002"/>
      <c r="Y10002"/>
      <c r="Z10002" t="s">
        <v>31</v>
      </c>
    </row>
    <row r="10003" spans="1:26" x14ac:dyDescent="0.3">
      <c r="A10003" t="s">
        <v>12632</v>
      </c>
      <c r="B10003" t="s">
        <v>3157</v>
      </c>
      <c r="C10003">
        <v>265547</v>
      </c>
      <c r="D10003" t="str">
        <f>+VLOOKUP(C10003,Param!K:L,2,FALSE)</f>
        <v>EHG BOS EQUIPEMENT</v>
      </c>
      <c r="E10003">
        <v>1188005658</v>
      </c>
      <c r="F10003" t="s">
        <v>8260</v>
      </c>
      <c r="G10003" t="s">
        <v>29</v>
      </c>
      <c r="H10003" s="5">
        <v>1031.23</v>
      </c>
      <c r="I10003" s="5">
        <v>1031.2260000000001</v>
      </c>
      <c r="J10003" s="5">
        <v>3.9999999999054099E-3</v>
      </c>
      <c r="K10003" s="5">
        <v>1031.23</v>
      </c>
      <c r="L10003" s="5">
        <v>0</v>
      </c>
      <c r="M10003" t="str">
        <f>IF(ISERROR(VLOOKUP(A10003,'[1]Ecart validé'!$A:$A,1,FALSE)),Z10003,"Ecart Validé")</f>
        <v>valid</v>
      </c>
      <c r="R10003" t="s">
        <v>30</v>
      </c>
      <c r="X10003"/>
      <c r="Y10003"/>
      <c r="Z10003" t="s">
        <v>31</v>
      </c>
    </row>
    <row r="10004" spans="1:26" x14ac:dyDescent="0.3">
      <c r="A10004" t="s">
        <v>12633</v>
      </c>
      <c r="B10004" t="s">
        <v>3157</v>
      </c>
      <c r="C10004">
        <v>265547</v>
      </c>
      <c r="D10004" t="str">
        <f>+VLOOKUP(C10004,Param!K:L,2,FALSE)</f>
        <v>EHG BOS EQUIPEMENT</v>
      </c>
      <c r="E10004">
        <v>1188005658</v>
      </c>
      <c r="F10004" t="s">
        <v>8262</v>
      </c>
      <c r="G10004" t="s">
        <v>29</v>
      </c>
      <c r="H10004" s="5">
        <v>1513.36</v>
      </c>
      <c r="I10004" s="5">
        <v>1513.3589999999999</v>
      </c>
      <c r="J10004" s="5">
        <v>9.9999999997635292E-4</v>
      </c>
      <c r="K10004" s="5">
        <v>1513.36</v>
      </c>
      <c r="L10004" s="5">
        <v>0</v>
      </c>
      <c r="M10004" t="str">
        <f>IF(ISERROR(VLOOKUP(A10004,'[1]Ecart validé'!$A:$A,1,FALSE)),Z10004,"Ecart Validé")</f>
        <v>valid</v>
      </c>
      <c r="R10004" t="s">
        <v>30</v>
      </c>
      <c r="X10004"/>
      <c r="Y10004"/>
      <c r="Z10004" t="s">
        <v>31</v>
      </c>
    </row>
    <row r="10005" spans="1:26" x14ac:dyDescent="0.3">
      <c r="A10005" t="s">
        <v>12634</v>
      </c>
      <c r="B10005" t="s">
        <v>3157</v>
      </c>
      <c r="C10005">
        <v>265547</v>
      </c>
      <c r="D10005" t="str">
        <f>+VLOOKUP(C10005,Param!K:L,2,FALSE)</f>
        <v>EHG BOS EQUIPEMENT</v>
      </c>
      <c r="E10005">
        <v>1188005658</v>
      </c>
      <c r="F10005" t="s">
        <v>8264</v>
      </c>
      <c r="G10005" t="s">
        <v>29</v>
      </c>
      <c r="H10005" s="5">
        <v>1522.17</v>
      </c>
      <c r="I10005" s="5">
        <v>1522.17</v>
      </c>
      <c r="J10005" s="5">
        <v>0</v>
      </c>
      <c r="K10005" s="5">
        <v>1522.17</v>
      </c>
      <c r="L10005" s="5">
        <v>0</v>
      </c>
      <c r="M10005" t="str">
        <f>IF(ISERROR(VLOOKUP(A10005,'[1]Ecart validé'!$A:$A,1,FALSE)),Z10005,"Ecart Validé")</f>
        <v>valid</v>
      </c>
      <c r="R10005" t="s">
        <v>30</v>
      </c>
      <c r="X10005"/>
      <c r="Y10005"/>
      <c r="Z10005" t="s">
        <v>31</v>
      </c>
    </row>
    <row r="10006" spans="1:26" x14ac:dyDescent="0.3">
      <c r="A10006" t="s">
        <v>12635</v>
      </c>
      <c r="B10006" t="s">
        <v>3157</v>
      </c>
      <c r="C10006">
        <v>265547</v>
      </c>
      <c r="D10006" t="str">
        <f>+VLOOKUP(C10006,Param!K:L,2,FALSE)</f>
        <v>EHG BOS EQUIPEMENT</v>
      </c>
      <c r="E10006">
        <v>1188005658</v>
      </c>
      <c r="F10006" t="s">
        <v>8266</v>
      </c>
      <c r="G10006" t="s">
        <v>29</v>
      </c>
      <c r="H10006" s="5">
        <v>2753.86</v>
      </c>
      <c r="I10006" s="5">
        <v>2753.857</v>
      </c>
      <c r="J10006" s="5">
        <v>3.0000000001564301E-3</v>
      </c>
      <c r="K10006" s="5">
        <v>2753.86</v>
      </c>
      <c r="L10006" s="5">
        <v>0</v>
      </c>
      <c r="M10006" t="str">
        <f>IF(ISERROR(VLOOKUP(A10006,'[1]Ecart validé'!$A:$A,1,FALSE)),Z10006,"Ecart Validé")</f>
        <v>valid</v>
      </c>
      <c r="R10006" t="s">
        <v>30</v>
      </c>
      <c r="X10006"/>
      <c r="Y10006"/>
      <c r="Z10006" t="s">
        <v>31</v>
      </c>
    </row>
    <row r="10007" spans="1:26" x14ac:dyDescent="0.3">
      <c r="A10007" t="s">
        <v>12636</v>
      </c>
      <c r="B10007" t="s">
        <v>3157</v>
      </c>
      <c r="C10007">
        <v>53199</v>
      </c>
      <c r="D10007" t="str">
        <f>+VLOOKUP(C10007,Param!K:L,2,FALSE)</f>
        <v>GROUPE ETUDES TRAVAUX ET PILOTAGE</v>
      </c>
      <c r="E10007">
        <v>2177205329</v>
      </c>
      <c r="F10007" t="s">
        <v>8260</v>
      </c>
      <c r="G10007" t="s">
        <v>29</v>
      </c>
      <c r="H10007" s="5">
        <v>3651.6</v>
      </c>
      <c r="I10007" s="5">
        <v>3651.6</v>
      </c>
      <c r="J10007" s="5">
        <v>0</v>
      </c>
      <c r="K10007" s="5">
        <v>3651.6</v>
      </c>
      <c r="L10007" s="5">
        <v>0</v>
      </c>
      <c r="M10007" t="str">
        <f>IF(ISERROR(VLOOKUP(A10007,'[1]Ecart validé'!$A:$A,1,FALSE)),Z10007,"Ecart Validé")</f>
        <v>valid</v>
      </c>
      <c r="R10007" t="s">
        <v>30</v>
      </c>
      <c r="X10007"/>
      <c r="Y10007"/>
      <c r="Z10007" t="s">
        <v>31</v>
      </c>
    </row>
    <row r="10008" spans="1:26" x14ac:dyDescent="0.3">
      <c r="A10008" t="s">
        <v>12637</v>
      </c>
      <c r="B10008" t="s">
        <v>3157</v>
      </c>
      <c r="C10008">
        <v>53199</v>
      </c>
      <c r="D10008" t="str">
        <f>+VLOOKUP(C10008,Param!K:L,2,FALSE)</f>
        <v>GROUPE ETUDES TRAVAUX ET PILOTAGE</v>
      </c>
      <c r="E10008">
        <v>2177205329</v>
      </c>
      <c r="F10008" t="s">
        <v>8262</v>
      </c>
      <c r="G10008" t="s">
        <v>29</v>
      </c>
      <c r="H10008" s="5">
        <v>2866.8</v>
      </c>
      <c r="I10008" s="5">
        <v>2866.8</v>
      </c>
      <c r="J10008" s="5">
        <v>0</v>
      </c>
      <c r="K10008" s="5">
        <v>2866.8</v>
      </c>
      <c r="L10008" s="5">
        <v>0</v>
      </c>
      <c r="M10008" t="str">
        <f>IF(ISERROR(VLOOKUP(A10008,'[1]Ecart validé'!$A:$A,1,FALSE)),Z10008,"Ecart Validé")</f>
        <v>valid</v>
      </c>
      <c r="R10008" t="s">
        <v>30</v>
      </c>
      <c r="X10008"/>
      <c r="Y10008"/>
      <c r="Z10008" t="s">
        <v>31</v>
      </c>
    </row>
    <row r="10009" spans="1:26" x14ac:dyDescent="0.3">
      <c r="A10009" t="s">
        <v>12638</v>
      </c>
      <c r="B10009" t="s">
        <v>3157</v>
      </c>
      <c r="C10009">
        <v>53199</v>
      </c>
      <c r="D10009" t="str">
        <f>+VLOOKUP(C10009,Param!K:L,2,FALSE)</f>
        <v>GROUPE ETUDES TRAVAUX ET PILOTAGE</v>
      </c>
      <c r="E10009">
        <v>2177205329</v>
      </c>
      <c r="F10009" t="s">
        <v>8264</v>
      </c>
      <c r="G10009" t="s">
        <v>29</v>
      </c>
      <c r="H10009" s="5">
        <v>1170.5999999999999</v>
      </c>
      <c r="I10009" s="5">
        <v>1170.5999999999999</v>
      </c>
      <c r="J10009" s="5">
        <v>0</v>
      </c>
      <c r="K10009" s="5">
        <v>1170.5999999999999</v>
      </c>
      <c r="L10009" s="5">
        <v>0</v>
      </c>
      <c r="M10009" t="str">
        <f>IF(ISERROR(VLOOKUP(A10009,'[1]Ecart validé'!$A:$A,1,FALSE)),Z10009,"Ecart Validé")</f>
        <v>valid</v>
      </c>
      <c r="R10009" t="s">
        <v>30</v>
      </c>
      <c r="X10009"/>
      <c r="Y10009"/>
      <c r="Z10009" t="s">
        <v>31</v>
      </c>
    </row>
    <row r="10010" spans="1:26" x14ac:dyDescent="0.3">
      <c r="A10010" t="s">
        <v>12639</v>
      </c>
      <c r="B10010" t="s">
        <v>3157</v>
      </c>
      <c r="C10010">
        <v>53199</v>
      </c>
      <c r="D10010" t="str">
        <f>+VLOOKUP(C10010,Param!K:L,2,FALSE)</f>
        <v>GROUPE ETUDES TRAVAUX ET PILOTAGE</v>
      </c>
      <c r="E10010">
        <v>2177205329</v>
      </c>
      <c r="F10010" t="s">
        <v>8266</v>
      </c>
      <c r="G10010" t="s">
        <v>29</v>
      </c>
      <c r="H10010" s="5">
        <v>660</v>
      </c>
      <c r="I10010" s="5">
        <v>660</v>
      </c>
      <c r="J10010" s="5">
        <v>0</v>
      </c>
      <c r="K10010" s="5">
        <v>660</v>
      </c>
      <c r="L10010" s="5">
        <v>0</v>
      </c>
      <c r="M10010" t="str">
        <f>IF(ISERROR(VLOOKUP(A10010,'[1]Ecart validé'!$A:$A,1,FALSE)),Z10010,"Ecart Validé")</f>
        <v>valid</v>
      </c>
      <c r="R10010" t="s">
        <v>30</v>
      </c>
      <c r="X10010"/>
      <c r="Y10010"/>
      <c r="Z10010" t="s">
        <v>31</v>
      </c>
    </row>
    <row r="10011" spans="1:26" x14ac:dyDescent="0.3">
      <c r="A10011" t="s">
        <v>12640</v>
      </c>
      <c r="B10011" t="s">
        <v>3157</v>
      </c>
      <c r="C10011">
        <v>58310</v>
      </c>
      <c r="D10011" t="str">
        <f>+VLOOKUP(C10011,Param!K:L,2,FALSE)</f>
        <v>ANTHES</v>
      </c>
      <c r="E10011">
        <v>1170075225</v>
      </c>
      <c r="F10011" t="s">
        <v>8260</v>
      </c>
      <c r="G10011" t="s">
        <v>29</v>
      </c>
      <c r="H10011" s="5">
        <v>6209.55</v>
      </c>
      <c r="I10011" s="5">
        <v>6209.55</v>
      </c>
      <c r="J10011" s="5">
        <v>0</v>
      </c>
      <c r="K10011" s="5">
        <v>6209.55</v>
      </c>
      <c r="L10011" s="5">
        <v>0</v>
      </c>
      <c r="M10011" t="str">
        <f>IF(ISERROR(VLOOKUP(A10011,'[1]Ecart validé'!$A:$A,1,FALSE)),Z10011,"Ecart Validé")</f>
        <v>valid</v>
      </c>
      <c r="R10011" t="s">
        <v>30</v>
      </c>
      <c r="X10011"/>
      <c r="Y10011"/>
      <c r="Z10011" t="s">
        <v>31</v>
      </c>
    </row>
    <row r="10012" spans="1:26" x14ac:dyDescent="0.3">
      <c r="A10012" t="s">
        <v>12641</v>
      </c>
      <c r="B10012" t="s">
        <v>3157</v>
      </c>
      <c r="C10012">
        <v>58310</v>
      </c>
      <c r="D10012" t="str">
        <f>+VLOOKUP(C10012,Param!K:L,2,FALSE)</f>
        <v>ANTHES</v>
      </c>
      <c r="E10012">
        <v>1170075225</v>
      </c>
      <c r="F10012" t="s">
        <v>8262</v>
      </c>
      <c r="G10012" t="s">
        <v>29</v>
      </c>
      <c r="H10012" s="5">
        <v>15099.98</v>
      </c>
      <c r="I10012" s="5">
        <v>15099.984899999999</v>
      </c>
      <c r="J10012" s="5">
        <v>-4.8999999999068599E-3</v>
      </c>
      <c r="K10012" s="5">
        <v>15099.98</v>
      </c>
      <c r="L10012" s="5">
        <v>0</v>
      </c>
      <c r="M10012" t="str">
        <f>IF(ISERROR(VLOOKUP(A10012,'[1]Ecart validé'!$A:$A,1,FALSE)),Z10012,"Ecart Validé")</f>
        <v>valid</v>
      </c>
      <c r="R10012" t="s">
        <v>30</v>
      </c>
      <c r="X10012"/>
      <c r="Y10012"/>
      <c r="Z10012" t="s">
        <v>31</v>
      </c>
    </row>
    <row r="10013" spans="1:26" x14ac:dyDescent="0.3">
      <c r="A10013" t="s">
        <v>12642</v>
      </c>
      <c r="B10013" t="s">
        <v>3157</v>
      </c>
      <c r="C10013">
        <v>58310</v>
      </c>
      <c r="D10013" t="str">
        <f>+VLOOKUP(C10013,Param!K:L,2,FALSE)</f>
        <v>ANTHES</v>
      </c>
      <c r="E10013">
        <v>1170075225</v>
      </c>
      <c r="F10013" t="s">
        <v>8264</v>
      </c>
      <c r="G10013" t="s">
        <v>29</v>
      </c>
      <c r="H10013" s="5">
        <v>45973.36</v>
      </c>
      <c r="I10013" s="5">
        <v>45973.361700000001</v>
      </c>
      <c r="J10013" s="5">
        <v>-1.70000000071013E-3</v>
      </c>
      <c r="K10013" s="5">
        <v>45973.36</v>
      </c>
      <c r="L10013" s="5">
        <v>0</v>
      </c>
      <c r="M10013" t="str">
        <f>IF(ISERROR(VLOOKUP(A10013,'[1]Ecart validé'!$A:$A,1,FALSE)),Z10013,"Ecart Validé")</f>
        <v>valid</v>
      </c>
      <c r="R10013" t="s">
        <v>30</v>
      </c>
      <c r="X10013"/>
      <c r="Y10013"/>
      <c r="Z10013" t="s">
        <v>31</v>
      </c>
    </row>
    <row r="10014" spans="1:26" x14ac:dyDescent="0.3">
      <c r="A10014" t="s">
        <v>12643</v>
      </c>
      <c r="B10014" t="s">
        <v>3157</v>
      </c>
      <c r="C10014">
        <v>58310</v>
      </c>
      <c r="D10014" t="str">
        <f>+VLOOKUP(C10014,Param!K:L,2,FALSE)</f>
        <v>ANTHES</v>
      </c>
      <c r="E10014">
        <v>1170075225</v>
      </c>
      <c r="F10014" t="s">
        <v>8266</v>
      </c>
      <c r="G10014" t="s">
        <v>29</v>
      </c>
      <c r="H10014" s="5">
        <v>62608.1</v>
      </c>
      <c r="I10014" s="5">
        <v>62608.096799999999</v>
      </c>
      <c r="J10014" s="5">
        <v>3.1999999991967299E-3</v>
      </c>
      <c r="K10014" s="5">
        <v>62608.1</v>
      </c>
      <c r="L10014" s="5">
        <v>0</v>
      </c>
      <c r="M10014" t="str">
        <f>IF(ISERROR(VLOOKUP(A10014,'[1]Ecart validé'!$A:$A,1,FALSE)),Z10014,"Ecart Validé")</f>
        <v>valid</v>
      </c>
      <c r="R10014" t="s">
        <v>30</v>
      </c>
      <c r="X10014"/>
      <c r="Y10014"/>
      <c r="Z10014" t="s">
        <v>31</v>
      </c>
    </row>
    <row r="10015" spans="1:26" x14ac:dyDescent="0.3">
      <c r="A10015" t="s">
        <v>12644</v>
      </c>
      <c r="B10015" t="s">
        <v>3157</v>
      </c>
      <c r="C10015">
        <v>217749</v>
      </c>
      <c r="D10015" t="str">
        <f>+VLOOKUP(C10015,Param!K:L,2,FALSE)</f>
        <v>MERICQ</v>
      </c>
      <c r="E10015">
        <v>1180805659</v>
      </c>
      <c r="F10015" t="s">
        <v>8260</v>
      </c>
      <c r="G10015" t="s">
        <v>29</v>
      </c>
      <c r="H10015" s="5">
        <v>3084.25</v>
      </c>
      <c r="I10015" s="5">
        <v>3084.2512000000002</v>
      </c>
      <c r="J10015" s="5">
        <v>-1.2000000001535201E-3</v>
      </c>
      <c r="K10015" s="5">
        <v>3084.25</v>
      </c>
      <c r="L10015" s="5">
        <v>0</v>
      </c>
      <c r="M10015" t="str">
        <f>IF(ISERROR(VLOOKUP(A10015,'[1]Ecart validé'!$A:$A,1,FALSE)),Z10015,"Ecart Validé")</f>
        <v>valid</v>
      </c>
      <c r="R10015" t="s">
        <v>30</v>
      </c>
      <c r="X10015"/>
      <c r="Y10015"/>
      <c r="Z10015" t="s">
        <v>31</v>
      </c>
    </row>
    <row r="10016" spans="1:26" x14ac:dyDescent="0.3">
      <c r="A10016" t="s">
        <v>12645</v>
      </c>
      <c r="B10016" t="s">
        <v>3157</v>
      </c>
      <c r="C10016">
        <v>217749</v>
      </c>
      <c r="D10016" t="str">
        <f>+VLOOKUP(C10016,Param!K:L,2,FALSE)</f>
        <v>MERICQ</v>
      </c>
      <c r="E10016">
        <v>1180805659</v>
      </c>
      <c r="F10016" t="s">
        <v>8262</v>
      </c>
      <c r="G10016" t="s">
        <v>29</v>
      </c>
      <c r="H10016" s="5">
        <v>13726.63</v>
      </c>
      <c r="I10016" s="5">
        <v>13726.635700000001</v>
      </c>
      <c r="J10016" s="5">
        <v>-5.7000000015250398E-3</v>
      </c>
      <c r="K10016" s="5">
        <v>13726.63</v>
      </c>
      <c r="L10016" s="5">
        <v>0</v>
      </c>
      <c r="M10016" t="str">
        <f>IF(ISERROR(VLOOKUP(A10016,'[1]Ecart validé'!$A:$A,1,FALSE)),Z10016,"Ecart Validé")</f>
        <v>valid</v>
      </c>
      <c r="R10016" t="s">
        <v>30</v>
      </c>
      <c r="X10016"/>
      <c r="Y10016"/>
      <c r="Z10016" t="s">
        <v>31</v>
      </c>
    </row>
    <row r="10017" spans="1:26" x14ac:dyDescent="0.3">
      <c r="A10017" t="s">
        <v>12646</v>
      </c>
      <c r="B10017" t="s">
        <v>3157</v>
      </c>
      <c r="C10017">
        <v>217749</v>
      </c>
      <c r="D10017" t="str">
        <f>+VLOOKUP(C10017,Param!K:L,2,FALSE)</f>
        <v>MERICQ</v>
      </c>
      <c r="E10017">
        <v>1180805659</v>
      </c>
      <c r="F10017" t="s">
        <v>8264</v>
      </c>
      <c r="G10017" t="s">
        <v>29</v>
      </c>
      <c r="H10017" s="5">
        <v>36958.199999999997</v>
      </c>
      <c r="I10017" s="5">
        <v>36958.205699999999</v>
      </c>
      <c r="J10017" s="5">
        <v>-5.7000000015250398E-3</v>
      </c>
      <c r="K10017" s="5">
        <v>36958.199999999997</v>
      </c>
      <c r="L10017" s="5">
        <v>0</v>
      </c>
      <c r="M10017" t="str">
        <f>IF(ISERROR(VLOOKUP(A10017,'[1]Ecart validé'!$A:$A,1,FALSE)),Z10017,"Ecart Validé")</f>
        <v>valid</v>
      </c>
      <c r="R10017" t="s">
        <v>30</v>
      </c>
      <c r="X10017"/>
      <c r="Y10017"/>
      <c r="Z10017" t="s">
        <v>31</v>
      </c>
    </row>
    <row r="10018" spans="1:26" x14ac:dyDescent="0.3">
      <c r="A10018" t="s">
        <v>12647</v>
      </c>
      <c r="B10018" t="s">
        <v>3157</v>
      </c>
      <c r="C10018">
        <v>217749</v>
      </c>
      <c r="D10018" t="str">
        <f>+VLOOKUP(C10018,Param!K:L,2,FALSE)</f>
        <v>MERICQ</v>
      </c>
      <c r="E10018">
        <v>1180805659</v>
      </c>
      <c r="F10018" t="s">
        <v>8266</v>
      </c>
      <c r="G10018" t="s">
        <v>29</v>
      </c>
      <c r="H10018" s="5">
        <v>25852.16</v>
      </c>
      <c r="I10018" s="5">
        <v>25852.162499999999</v>
      </c>
      <c r="J10018" s="5">
        <v>-2.4999999986903198E-3</v>
      </c>
      <c r="K10018" s="5">
        <v>25852.16</v>
      </c>
      <c r="L10018" s="5">
        <v>0</v>
      </c>
      <c r="M10018" t="str">
        <f>IF(ISERROR(VLOOKUP(A10018,'[1]Ecart validé'!$A:$A,1,FALSE)),Z10018,"Ecart Validé")</f>
        <v>valid</v>
      </c>
      <c r="R10018" t="s">
        <v>30</v>
      </c>
      <c r="X10018"/>
      <c r="Y10018"/>
      <c r="Z10018" t="s">
        <v>31</v>
      </c>
    </row>
    <row r="10019" spans="1:26" x14ac:dyDescent="0.3">
      <c r="A10019" t="s">
        <v>12648</v>
      </c>
      <c r="B10019" t="s">
        <v>3157</v>
      </c>
      <c r="C10019">
        <v>286863</v>
      </c>
      <c r="D10019" t="str">
        <f>+VLOOKUP(C10019,Param!K:L,2,FALSE)</f>
        <v>PLDP LOCALIZZ</v>
      </c>
      <c r="E10019">
        <v>1170605381</v>
      </c>
      <c r="F10019" t="s">
        <v>8260</v>
      </c>
      <c r="G10019" t="s">
        <v>29</v>
      </c>
      <c r="H10019" s="5">
        <v>451.01</v>
      </c>
      <c r="I10019" s="5">
        <v>451.0136</v>
      </c>
      <c r="J10019" s="5">
        <v>-3.6000000000058199E-3</v>
      </c>
      <c r="K10019" s="5">
        <v>451.01</v>
      </c>
      <c r="L10019" s="5">
        <v>0</v>
      </c>
      <c r="M10019" t="str">
        <f>IF(ISERROR(VLOOKUP(A10019,'[1]Ecart validé'!$A:$A,1,FALSE)),Z10019,"Ecart Validé")</f>
        <v>valid</v>
      </c>
      <c r="R10019" t="s">
        <v>30</v>
      </c>
      <c r="X10019"/>
      <c r="Y10019"/>
      <c r="Z10019" t="s">
        <v>31</v>
      </c>
    </row>
    <row r="10020" spans="1:26" x14ac:dyDescent="0.3">
      <c r="A10020" t="s">
        <v>12649</v>
      </c>
      <c r="B10020" t="s">
        <v>3157</v>
      </c>
      <c r="C10020">
        <v>286863</v>
      </c>
      <c r="D10020" t="str">
        <f>+VLOOKUP(C10020,Param!K:L,2,FALSE)</f>
        <v>PLDP LOCALIZZ</v>
      </c>
      <c r="E10020">
        <v>1170605381</v>
      </c>
      <c r="F10020" t="s">
        <v>8262</v>
      </c>
      <c r="G10020" t="s">
        <v>29</v>
      </c>
      <c r="H10020" s="5">
        <v>733.08</v>
      </c>
      <c r="I10020" s="5">
        <v>733.08159999999998</v>
      </c>
      <c r="J10020" s="5">
        <v>-1.5999999999394201E-3</v>
      </c>
      <c r="K10020" s="5">
        <v>733.08</v>
      </c>
      <c r="L10020" s="5">
        <v>0</v>
      </c>
      <c r="M10020" t="str">
        <f>IF(ISERROR(VLOOKUP(A10020,'[1]Ecart validé'!$A:$A,1,FALSE)),Z10020,"Ecart Validé")</f>
        <v>valid</v>
      </c>
      <c r="R10020" t="s">
        <v>30</v>
      </c>
      <c r="X10020"/>
      <c r="Y10020"/>
      <c r="Z10020" t="s">
        <v>31</v>
      </c>
    </row>
    <row r="10021" spans="1:26" x14ac:dyDescent="0.3">
      <c r="A10021" t="s">
        <v>12650</v>
      </c>
      <c r="B10021" t="s">
        <v>3157</v>
      </c>
      <c r="C10021">
        <v>286863</v>
      </c>
      <c r="D10021" t="str">
        <f>+VLOOKUP(C10021,Param!K:L,2,FALSE)</f>
        <v>PLDP LOCALIZZ</v>
      </c>
      <c r="E10021">
        <v>1170605381</v>
      </c>
      <c r="F10021" t="s">
        <v>8264</v>
      </c>
      <c r="G10021" t="s">
        <v>29</v>
      </c>
      <c r="H10021" s="5">
        <v>1922.78</v>
      </c>
      <c r="I10021" s="5">
        <v>1922.7816</v>
      </c>
      <c r="J10021" s="5">
        <v>-1.6000000000531099E-3</v>
      </c>
      <c r="K10021" s="5">
        <v>1922.78</v>
      </c>
      <c r="L10021" s="5">
        <v>0</v>
      </c>
      <c r="M10021" t="str">
        <f>IF(ISERROR(VLOOKUP(A10021,'[1]Ecart validé'!$A:$A,1,FALSE)),Z10021,"Ecart Validé")</f>
        <v>valid</v>
      </c>
      <c r="R10021" t="s">
        <v>30</v>
      </c>
      <c r="X10021"/>
      <c r="Y10021"/>
      <c r="Z10021" t="s">
        <v>31</v>
      </c>
    </row>
    <row r="10022" spans="1:26" x14ac:dyDescent="0.3">
      <c r="A10022" t="s">
        <v>12651</v>
      </c>
      <c r="B10022" t="s">
        <v>3157</v>
      </c>
      <c r="C10022">
        <v>286863</v>
      </c>
      <c r="D10022" t="str">
        <f>+VLOOKUP(C10022,Param!K:L,2,FALSE)</f>
        <v>PLDP LOCALIZZ</v>
      </c>
      <c r="E10022">
        <v>1170605381</v>
      </c>
      <c r="F10022" t="s">
        <v>8266</v>
      </c>
      <c r="G10022" t="s">
        <v>29</v>
      </c>
      <c r="H10022" s="5">
        <v>843.22</v>
      </c>
      <c r="I10022" s="5">
        <v>843.22320000000002</v>
      </c>
      <c r="J10022" s="5">
        <v>-3.19999999999254E-3</v>
      </c>
      <c r="K10022" s="5">
        <v>843.22</v>
      </c>
      <c r="L10022" s="5">
        <v>0</v>
      </c>
      <c r="M10022" t="str">
        <f>IF(ISERROR(VLOOKUP(A10022,'[1]Ecart validé'!$A:$A,1,FALSE)),Z10022,"Ecart Validé")</f>
        <v>valid</v>
      </c>
      <c r="R10022" t="s">
        <v>30</v>
      </c>
      <c r="X10022"/>
      <c r="Y10022"/>
      <c r="Z10022" t="s">
        <v>31</v>
      </c>
    </row>
    <row r="10023" spans="1:26" x14ac:dyDescent="0.3">
      <c r="A10023" t="s">
        <v>12652</v>
      </c>
      <c r="B10023" t="s">
        <v>3157</v>
      </c>
      <c r="C10023">
        <v>285825</v>
      </c>
      <c r="D10023" t="str">
        <f>+VLOOKUP(C10023,Param!K:L,2,FALSE)</f>
        <v>CHAZAL GROUPE</v>
      </c>
      <c r="E10023">
        <v>1170125267</v>
      </c>
      <c r="F10023" t="s">
        <v>8260</v>
      </c>
      <c r="G10023" t="s">
        <v>29</v>
      </c>
      <c r="H10023" s="5">
        <v>1778.32</v>
      </c>
      <c r="I10023" s="5">
        <v>1778.32</v>
      </c>
      <c r="J10023" s="5">
        <v>0</v>
      </c>
      <c r="K10023" s="5">
        <v>1778.32</v>
      </c>
      <c r="L10023" s="5">
        <v>0</v>
      </c>
      <c r="M10023" t="str">
        <f>IF(ISERROR(VLOOKUP(A10023,'[1]Ecart validé'!$A:$A,1,FALSE)),Z10023,"Ecart Validé")</f>
        <v>valid</v>
      </c>
      <c r="R10023" t="s">
        <v>30</v>
      </c>
      <c r="X10023"/>
      <c r="Y10023"/>
      <c r="Z10023" t="s">
        <v>31</v>
      </c>
    </row>
    <row r="10024" spans="1:26" x14ac:dyDescent="0.3">
      <c r="A10024" t="s">
        <v>12653</v>
      </c>
      <c r="B10024" t="s">
        <v>3157</v>
      </c>
      <c r="C10024">
        <v>285825</v>
      </c>
      <c r="D10024" t="str">
        <f>+VLOOKUP(C10024,Param!K:L,2,FALSE)</f>
        <v>CHAZAL GROUPE</v>
      </c>
      <c r="E10024">
        <v>1170125267</v>
      </c>
      <c r="F10024" t="s">
        <v>8262</v>
      </c>
      <c r="G10024" t="s">
        <v>29</v>
      </c>
      <c r="H10024" s="5">
        <v>5347.97</v>
      </c>
      <c r="I10024" s="5">
        <v>5347.9736000000003</v>
      </c>
      <c r="J10024" s="5">
        <v>-3.6000000000058199E-3</v>
      </c>
      <c r="K10024" s="5">
        <v>5347.97</v>
      </c>
      <c r="L10024" s="5">
        <v>0</v>
      </c>
      <c r="M10024" t="str">
        <f>IF(ISERROR(VLOOKUP(A10024,'[1]Ecart validé'!$A:$A,1,FALSE)),Z10024,"Ecart Validé")</f>
        <v>valid</v>
      </c>
      <c r="R10024" t="s">
        <v>30</v>
      </c>
      <c r="X10024"/>
      <c r="Y10024"/>
      <c r="Z10024" t="s">
        <v>31</v>
      </c>
    </row>
    <row r="10025" spans="1:26" x14ac:dyDescent="0.3">
      <c r="A10025" t="s">
        <v>12654</v>
      </c>
      <c r="B10025" t="s">
        <v>3157</v>
      </c>
      <c r="C10025">
        <v>285825</v>
      </c>
      <c r="D10025" t="str">
        <f>+VLOOKUP(C10025,Param!K:L,2,FALSE)</f>
        <v>CHAZAL GROUPE</v>
      </c>
      <c r="E10025">
        <v>1170125267</v>
      </c>
      <c r="F10025" t="s">
        <v>8264</v>
      </c>
      <c r="G10025" t="s">
        <v>29</v>
      </c>
      <c r="H10025" s="5">
        <v>10065.27</v>
      </c>
      <c r="I10025" s="5">
        <v>10065.268</v>
      </c>
      <c r="J10025" s="5">
        <v>2.0000000004074502E-3</v>
      </c>
      <c r="K10025" s="5">
        <v>10065.27</v>
      </c>
      <c r="L10025" s="5">
        <v>0</v>
      </c>
      <c r="M10025" t="str">
        <f>IF(ISERROR(VLOOKUP(A10025,'[1]Ecart validé'!$A:$A,1,FALSE)),Z10025,"Ecart Validé")</f>
        <v>valid</v>
      </c>
      <c r="R10025" t="s">
        <v>30</v>
      </c>
      <c r="X10025"/>
      <c r="Y10025"/>
      <c r="Z10025" t="s">
        <v>31</v>
      </c>
    </row>
    <row r="10026" spans="1:26" x14ac:dyDescent="0.3">
      <c r="A10026" t="s">
        <v>12655</v>
      </c>
      <c r="B10026" t="s">
        <v>3157</v>
      </c>
      <c r="C10026">
        <v>285825</v>
      </c>
      <c r="D10026" t="str">
        <f>+VLOOKUP(C10026,Param!K:L,2,FALSE)</f>
        <v>CHAZAL GROUPE</v>
      </c>
      <c r="E10026">
        <v>1170125267</v>
      </c>
      <c r="F10026" t="s">
        <v>8266</v>
      </c>
      <c r="G10026" t="s">
        <v>29</v>
      </c>
      <c r="H10026" s="5">
        <v>7810.54</v>
      </c>
      <c r="I10026" s="5">
        <v>7810.5367999999999</v>
      </c>
      <c r="J10026" s="5">
        <v>3.2000000001062199E-3</v>
      </c>
      <c r="K10026" s="5">
        <v>7810.54</v>
      </c>
      <c r="L10026" s="5">
        <v>0</v>
      </c>
      <c r="M10026" t="str">
        <f>IF(ISERROR(VLOOKUP(A10026,'[1]Ecart validé'!$A:$A,1,FALSE)),Z10026,"Ecart Validé")</f>
        <v>valid</v>
      </c>
      <c r="R10026" t="s">
        <v>30</v>
      </c>
      <c r="X10026"/>
      <c r="Y10026"/>
      <c r="Z10026" t="s">
        <v>31</v>
      </c>
    </row>
    <row r="10027" spans="1:26" x14ac:dyDescent="0.3">
      <c r="A10027" t="s">
        <v>12656</v>
      </c>
      <c r="B10027" t="s">
        <v>3157</v>
      </c>
      <c r="C10027">
        <v>186602</v>
      </c>
      <c r="D10027" t="str">
        <f>+VLOOKUP(C10027,Param!K:L,2,FALSE)</f>
        <v>MULTI CONSEILS SECURITE</v>
      </c>
      <c r="E10027">
        <v>2170365181</v>
      </c>
      <c r="F10027" t="s">
        <v>8260</v>
      </c>
      <c r="G10027" t="s">
        <v>29</v>
      </c>
      <c r="H10027" s="5">
        <v>3110.38</v>
      </c>
      <c r="I10027" s="5">
        <v>3110.38</v>
      </c>
      <c r="J10027" s="5">
        <v>0</v>
      </c>
      <c r="K10027" s="5">
        <v>3110.38</v>
      </c>
      <c r="L10027" s="5">
        <v>0</v>
      </c>
      <c r="M10027" t="str">
        <f>IF(ISERROR(VLOOKUP(A10027,'[1]Ecart validé'!$A:$A,1,FALSE)),Z10027,"Ecart Validé")</f>
        <v>valid</v>
      </c>
      <c r="R10027" t="s">
        <v>30</v>
      </c>
      <c r="X10027"/>
      <c r="Y10027"/>
      <c r="Z10027" t="s">
        <v>31</v>
      </c>
    </row>
    <row r="10028" spans="1:26" x14ac:dyDescent="0.3">
      <c r="A10028" t="s">
        <v>12657</v>
      </c>
      <c r="B10028" t="s">
        <v>3157</v>
      </c>
      <c r="C10028">
        <v>186602</v>
      </c>
      <c r="D10028" t="str">
        <f>+VLOOKUP(C10028,Param!K:L,2,FALSE)</f>
        <v>MULTI CONSEILS SECURITE</v>
      </c>
      <c r="E10028">
        <v>2170365181</v>
      </c>
      <c r="F10028" t="s">
        <v>8262</v>
      </c>
      <c r="G10028" t="s">
        <v>29</v>
      </c>
      <c r="H10028" s="5">
        <v>3089.3</v>
      </c>
      <c r="I10028" s="5">
        <v>3089.2950000000001</v>
      </c>
      <c r="J10028" s="5">
        <v>5.0000000001091298E-3</v>
      </c>
      <c r="K10028" s="5">
        <v>3089.3</v>
      </c>
      <c r="L10028" s="5">
        <v>0</v>
      </c>
      <c r="M10028" t="str">
        <f>IF(ISERROR(VLOOKUP(A10028,'[1]Ecart validé'!$A:$A,1,FALSE)),Z10028,"Ecart Validé")</f>
        <v>valid</v>
      </c>
      <c r="R10028" t="s">
        <v>30</v>
      </c>
      <c r="X10028"/>
      <c r="Y10028"/>
      <c r="Z10028" t="s">
        <v>31</v>
      </c>
    </row>
    <row r="10029" spans="1:26" x14ac:dyDescent="0.3">
      <c r="A10029" t="s">
        <v>12658</v>
      </c>
      <c r="B10029" t="s">
        <v>3157</v>
      </c>
      <c r="C10029">
        <v>186602</v>
      </c>
      <c r="D10029" t="str">
        <f>+VLOOKUP(C10029,Param!K:L,2,FALSE)</f>
        <v>MULTI CONSEILS SECURITE</v>
      </c>
      <c r="E10029">
        <v>2170365181</v>
      </c>
      <c r="F10029" t="s">
        <v>8264</v>
      </c>
      <c r="G10029" t="s">
        <v>29</v>
      </c>
      <c r="H10029" s="5">
        <v>3092.52</v>
      </c>
      <c r="I10029" s="5">
        <v>3092.5239999999999</v>
      </c>
      <c r="J10029" s="5">
        <v>-3.9999999999054099E-3</v>
      </c>
      <c r="K10029" s="5">
        <v>3092.52</v>
      </c>
      <c r="L10029" s="5">
        <v>0</v>
      </c>
      <c r="M10029" t="str">
        <f>IF(ISERROR(VLOOKUP(A10029,'[1]Ecart validé'!$A:$A,1,FALSE)),Z10029,"Ecart Validé")</f>
        <v>valid</v>
      </c>
      <c r="R10029" t="s">
        <v>30</v>
      </c>
      <c r="X10029"/>
      <c r="Y10029"/>
      <c r="Z10029" t="s">
        <v>31</v>
      </c>
    </row>
    <row r="10030" spans="1:26" x14ac:dyDescent="0.3">
      <c r="A10030" t="s">
        <v>12659</v>
      </c>
      <c r="B10030" t="s">
        <v>3157</v>
      </c>
      <c r="C10030">
        <v>186602</v>
      </c>
      <c r="D10030" t="str">
        <f>+VLOOKUP(C10030,Param!K:L,2,FALSE)</f>
        <v>MULTI CONSEILS SECURITE</v>
      </c>
      <c r="E10030">
        <v>2170365181</v>
      </c>
      <c r="F10030" t="s">
        <v>8266</v>
      </c>
      <c r="G10030" t="s">
        <v>29</v>
      </c>
      <c r="H10030" s="5">
        <v>5131.07</v>
      </c>
      <c r="I10030" s="5">
        <v>5131.0731999999998</v>
      </c>
      <c r="J10030" s="5">
        <v>-3.2000000001062199E-3</v>
      </c>
      <c r="K10030" s="5">
        <v>5131.07</v>
      </c>
      <c r="L10030" s="5">
        <v>0</v>
      </c>
      <c r="M10030" t="str">
        <f>IF(ISERROR(VLOOKUP(A10030,'[1]Ecart validé'!$A:$A,1,FALSE)),Z10030,"Ecart Validé")</f>
        <v>valid</v>
      </c>
      <c r="R10030" t="s">
        <v>30</v>
      </c>
      <c r="X10030"/>
      <c r="Y10030"/>
      <c r="Z10030" t="s">
        <v>31</v>
      </c>
    </row>
    <row r="10031" spans="1:26" x14ac:dyDescent="0.3">
      <c r="A10031" t="s">
        <v>12660</v>
      </c>
      <c r="B10031" t="s">
        <v>3157</v>
      </c>
      <c r="C10031">
        <v>277067</v>
      </c>
      <c r="D10031" t="str">
        <f>+VLOOKUP(C10031,Param!K:L,2,FALSE)</f>
        <v>SARFA TEA</v>
      </c>
      <c r="E10031">
        <v>1180105526</v>
      </c>
      <c r="F10031" t="s">
        <v>8617</v>
      </c>
      <c r="G10031" t="s">
        <v>29</v>
      </c>
      <c r="H10031" s="5">
        <v>451</v>
      </c>
      <c r="I10031" s="5">
        <v>451</v>
      </c>
      <c r="J10031" s="5">
        <v>0</v>
      </c>
      <c r="K10031" s="5">
        <v>451</v>
      </c>
      <c r="L10031" s="5">
        <v>0</v>
      </c>
      <c r="M10031" t="str">
        <f>IF(ISERROR(VLOOKUP(A10031,'[1]Ecart validé'!$A:$A,1,FALSE)),Z10031,"Ecart Validé")</f>
        <v>valid</v>
      </c>
      <c r="R10031" t="s">
        <v>30</v>
      </c>
      <c r="X10031"/>
      <c r="Y10031"/>
      <c r="Z10031" t="s">
        <v>31</v>
      </c>
    </row>
    <row r="10032" spans="1:26" x14ac:dyDescent="0.3">
      <c r="A10032" t="s">
        <v>12661</v>
      </c>
      <c r="B10032" t="s">
        <v>3157</v>
      </c>
      <c r="C10032">
        <v>277067</v>
      </c>
      <c r="D10032" t="str">
        <f>+VLOOKUP(C10032,Param!K:L,2,FALSE)</f>
        <v>SARFA TEA</v>
      </c>
      <c r="E10032">
        <v>1180105526</v>
      </c>
      <c r="F10032" t="s">
        <v>8260</v>
      </c>
      <c r="G10032" t="s">
        <v>29</v>
      </c>
      <c r="H10032" s="5">
        <v>536.75</v>
      </c>
      <c r="I10032" s="5">
        <v>536.75</v>
      </c>
      <c r="J10032" s="5">
        <v>0</v>
      </c>
      <c r="K10032" s="5">
        <v>536.75</v>
      </c>
      <c r="L10032" s="5">
        <v>0</v>
      </c>
      <c r="M10032" t="str">
        <f>IF(ISERROR(VLOOKUP(A10032,'[1]Ecart validé'!$A:$A,1,FALSE)),Z10032,"Ecart Validé")</f>
        <v>valid</v>
      </c>
      <c r="R10032" t="s">
        <v>30</v>
      </c>
      <c r="X10032"/>
      <c r="Y10032"/>
      <c r="Z10032" t="s">
        <v>31</v>
      </c>
    </row>
    <row r="10033" spans="1:26" x14ac:dyDescent="0.3">
      <c r="A10033" t="s">
        <v>12662</v>
      </c>
      <c r="B10033" t="s">
        <v>3157</v>
      </c>
      <c r="C10033">
        <v>277067</v>
      </c>
      <c r="D10033" t="str">
        <f>+VLOOKUP(C10033,Param!K:L,2,FALSE)</f>
        <v>SARFA TEA</v>
      </c>
      <c r="E10033">
        <v>1180105526</v>
      </c>
      <c r="F10033" t="s">
        <v>8262</v>
      </c>
      <c r="G10033" t="s">
        <v>29</v>
      </c>
      <c r="H10033" s="5">
        <v>214.89</v>
      </c>
      <c r="I10033" s="5">
        <v>214.89</v>
      </c>
      <c r="J10033" s="5">
        <v>0</v>
      </c>
      <c r="K10033" s="5">
        <v>214.89</v>
      </c>
      <c r="L10033" s="5">
        <v>0</v>
      </c>
      <c r="M10033" t="str">
        <f>IF(ISERROR(VLOOKUP(A10033,'[1]Ecart validé'!$A:$A,1,FALSE)),Z10033,"Ecart Validé")</f>
        <v>valid</v>
      </c>
      <c r="R10033" t="s">
        <v>30</v>
      </c>
      <c r="X10033"/>
      <c r="Y10033"/>
      <c r="Z10033" t="s">
        <v>31</v>
      </c>
    </row>
    <row r="10034" spans="1:26" x14ac:dyDescent="0.3">
      <c r="A10034" t="s">
        <v>12663</v>
      </c>
      <c r="B10034" t="s">
        <v>3157</v>
      </c>
      <c r="C10034">
        <v>51120</v>
      </c>
      <c r="D10034" t="str">
        <f>+VLOOKUP(C10034,Param!K:L,2,FALSE)</f>
        <v>ERI</v>
      </c>
      <c r="E10034">
        <v>26113046</v>
      </c>
      <c r="F10034" t="s">
        <v>8260</v>
      </c>
      <c r="G10034" t="s">
        <v>29</v>
      </c>
      <c r="H10034" s="5">
        <v>7397.1</v>
      </c>
      <c r="I10034" s="5">
        <v>7397.0910000000003</v>
      </c>
      <c r="J10034" s="5">
        <v>9.0000000000145502E-3</v>
      </c>
      <c r="K10034" s="5">
        <v>7397.1</v>
      </c>
      <c r="L10034" s="5">
        <v>0</v>
      </c>
      <c r="M10034" t="str">
        <f>IF(ISERROR(VLOOKUP(A10034,'[1]Ecart validé'!$A:$A,1,FALSE)),Z10034,"Ecart Validé")</f>
        <v>valid</v>
      </c>
      <c r="R10034" t="s">
        <v>30</v>
      </c>
      <c r="X10034"/>
      <c r="Y10034"/>
      <c r="Z10034" t="s">
        <v>31</v>
      </c>
    </row>
    <row r="10035" spans="1:26" x14ac:dyDescent="0.3">
      <c r="A10035" t="s">
        <v>12664</v>
      </c>
      <c r="B10035" t="s">
        <v>3157</v>
      </c>
      <c r="C10035">
        <v>51120</v>
      </c>
      <c r="D10035" t="str">
        <f>+VLOOKUP(C10035,Param!K:L,2,FALSE)</f>
        <v>ERI</v>
      </c>
      <c r="E10035">
        <v>26113046</v>
      </c>
      <c r="F10035" t="s">
        <v>8262</v>
      </c>
      <c r="G10035" t="s">
        <v>29</v>
      </c>
      <c r="H10035" s="5">
        <v>2929.95</v>
      </c>
      <c r="I10035" s="5">
        <v>2929.9380000000001</v>
      </c>
      <c r="J10035" s="5">
        <v>1.1999999999716199E-2</v>
      </c>
      <c r="K10035" s="5">
        <v>2929.95</v>
      </c>
      <c r="L10035" s="5">
        <v>0</v>
      </c>
      <c r="M10035" t="str">
        <f>IF(ISERROR(VLOOKUP(A10035,'[1]Ecart validé'!$A:$A,1,FALSE)),Z10035,"Ecart Validé")</f>
        <v>valid</v>
      </c>
      <c r="R10035" t="s">
        <v>30</v>
      </c>
      <c r="X10035"/>
      <c r="Y10035"/>
      <c r="Z10035" t="s">
        <v>31</v>
      </c>
    </row>
    <row r="10036" spans="1:26" x14ac:dyDescent="0.3">
      <c r="A10036" t="s">
        <v>12665</v>
      </c>
      <c r="B10036" t="s">
        <v>3157</v>
      </c>
      <c r="C10036">
        <v>51120</v>
      </c>
      <c r="D10036" t="str">
        <f>+VLOOKUP(C10036,Param!K:L,2,FALSE)</f>
        <v>ERI</v>
      </c>
      <c r="E10036">
        <v>26113046</v>
      </c>
      <c r="F10036" t="s">
        <v>8266</v>
      </c>
      <c r="G10036" t="s">
        <v>29</v>
      </c>
      <c r="H10036" s="5">
        <v>2941.68</v>
      </c>
      <c r="I10036" s="5">
        <v>2941.6779000000001</v>
      </c>
      <c r="J10036" s="5">
        <v>2.0999999997002301E-3</v>
      </c>
      <c r="K10036" s="5">
        <v>2941.68</v>
      </c>
      <c r="L10036" s="5">
        <v>0</v>
      </c>
      <c r="M10036" t="str">
        <f>IF(ISERROR(VLOOKUP(A10036,'[1]Ecart validé'!$A:$A,1,FALSE)),Z10036,"Ecart Validé")</f>
        <v>valid</v>
      </c>
      <c r="R10036" t="s">
        <v>30</v>
      </c>
      <c r="X10036"/>
      <c r="Y10036"/>
      <c r="Z10036" t="s">
        <v>31</v>
      </c>
    </row>
    <row r="10037" spans="1:26" x14ac:dyDescent="0.3">
      <c r="A10037" t="s">
        <v>12666</v>
      </c>
      <c r="B10037" t="s">
        <v>3157</v>
      </c>
      <c r="C10037">
        <v>245078</v>
      </c>
      <c r="D10037" t="str">
        <f>+VLOOKUP(C10037,Param!K:L,2,FALSE)</f>
        <v>PROGES</v>
      </c>
      <c r="E10037">
        <v>2170215182</v>
      </c>
      <c r="F10037" t="s">
        <v>8260</v>
      </c>
      <c r="G10037" t="s">
        <v>29</v>
      </c>
      <c r="H10037" s="5">
        <v>207.33</v>
      </c>
      <c r="I10037" s="5">
        <v>207.33099999999999</v>
      </c>
      <c r="J10037" s="5">
        <v>-9.9999999997635292E-4</v>
      </c>
      <c r="K10037" s="5">
        <v>207.33</v>
      </c>
      <c r="L10037" s="5">
        <v>0</v>
      </c>
      <c r="M10037" t="str">
        <f>IF(ISERROR(VLOOKUP(A10037,'[1]Ecart validé'!$A:$A,1,FALSE)),Z10037,"Ecart Validé")</f>
        <v>valid</v>
      </c>
      <c r="R10037" t="s">
        <v>30</v>
      </c>
      <c r="X10037"/>
      <c r="Y10037"/>
      <c r="Z10037" t="s">
        <v>31</v>
      </c>
    </row>
    <row r="10038" spans="1:26" x14ac:dyDescent="0.3">
      <c r="A10038" t="s">
        <v>12667</v>
      </c>
      <c r="B10038" t="s">
        <v>3157</v>
      </c>
      <c r="C10038">
        <v>245078</v>
      </c>
      <c r="D10038" t="str">
        <f>+VLOOKUP(C10038,Param!K:L,2,FALSE)</f>
        <v>PROGES</v>
      </c>
      <c r="E10038">
        <v>2170215182</v>
      </c>
      <c r="F10038" t="s">
        <v>8262</v>
      </c>
      <c r="G10038" t="s">
        <v>29</v>
      </c>
      <c r="H10038" s="5">
        <v>529.05999999999995</v>
      </c>
      <c r="I10038" s="5">
        <v>529.05550000000005</v>
      </c>
      <c r="J10038" s="5">
        <v>4.4999999998935796E-3</v>
      </c>
      <c r="K10038" s="5">
        <v>529.05999999999995</v>
      </c>
      <c r="L10038" s="5">
        <v>0</v>
      </c>
      <c r="M10038" t="str">
        <f>IF(ISERROR(VLOOKUP(A10038,'[1]Ecart validé'!$A:$A,1,FALSE)),Z10038,"Ecart Validé")</f>
        <v>valid</v>
      </c>
      <c r="R10038" t="s">
        <v>30</v>
      </c>
      <c r="X10038"/>
      <c r="Y10038"/>
      <c r="Z10038" t="s">
        <v>31</v>
      </c>
    </row>
    <row r="10039" spans="1:26" x14ac:dyDescent="0.3">
      <c r="A10039" t="s">
        <v>12668</v>
      </c>
      <c r="B10039" t="s">
        <v>3157</v>
      </c>
      <c r="C10039">
        <v>245078</v>
      </c>
      <c r="D10039" t="str">
        <f>+VLOOKUP(C10039,Param!K:L,2,FALSE)</f>
        <v>PROGES</v>
      </c>
      <c r="E10039">
        <v>2170215182</v>
      </c>
      <c r="F10039" t="s">
        <v>8264</v>
      </c>
      <c r="G10039" t="s">
        <v>29</v>
      </c>
      <c r="H10039" s="5">
        <v>45.01</v>
      </c>
      <c r="I10039" s="5">
        <v>45.012500000000003</v>
      </c>
      <c r="J10039" s="5">
        <v>-2.50000000000483E-3</v>
      </c>
      <c r="K10039" s="5">
        <v>45.01</v>
      </c>
      <c r="L10039" s="5">
        <v>0</v>
      </c>
      <c r="M10039" t="str">
        <f>IF(ISERROR(VLOOKUP(A10039,'[1]Ecart validé'!$A:$A,1,FALSE)),Z10039,"Ecart Validé")</f>
        <v>valid</v>
      </c>
      <c r="R10039" t="s">
        <v>30</v>
      </c>
      <c r="X10039"/>
      <c r="Y10039"/>
      <c r="Z10039" t="s">
        <v>31</v>
      </c>
    </row>
    <row r="10040" spans="1:26" x14ac:dyDescent="0.3">
      <c r="A10040" t="s">
        <v>12669</v>
      </c>
      <c r="B10040" t="s">
        <v>3157</v>
      </c>
      <c r="C10040">
        <v>245078</v>
      </c>
      <c r="D10040" t="str">
        <f>+VLOOKUP(C10040,Param!K:L,2,FALSE)</f>
        <v>PROGES</v>
      </c>
      <c r="E10040">
        <v>2170215182</v>
      </c>
      <c r="F10040" t="s">
        <v>8266</v>
      </c>
      <c r="G10040" t="s">
        <v>29</v>
      </c>
      <c r="H10040" s="5">
        <v>611.63</v>
      </c>
      <c r="I10040" s="5">
        <v>611.63400000000001</v>
      </c>
      <c r="J10040" s="5">
        <v>-4.0000000000190898E-3</v>
      </c>
      <c r="K10040" s="5">
        <v>611.63</v>
      </c>
      <c r="L10040" s="5">
        <v>0</v>
      </c>
      <c r="M10040" t="str">
        <f>IF(ISERROR(VLOOKUP(A10040,'[1]Ecart validé'!$A:$A,1,FALSE)),Z10040,"Ecart Validé")</f>
        <v>valid</v>
      </c>
      <c r="R10040" t="s">
        <v>30</v>
      </c>
      <c r="X10040"/>
      <c r="Y10040"/>
      <c r="Z10040" t="s">
        <v>31</v>
      </c>
    </row>
    <row r="10041" spans="1:26" x14ac:dyDescent="0.3">
      <c r="A10041" t="s">
        <v>12670</v>
      </c>
      <c r="B10041" t="s">
        <v>3157</v>
      </c>
      <c r="C10041">
        <v>61698</v>
      </c>
      <c r="D10041" t="str">
        <f>+VLOOKUP(C10041,Param!K:L,2,FALSE)</f>
        <v>KOOKABARRA</v>
      </c>
      <c r="E10041">
        <v>1170015183</v>
      </c>
      <c r="F10041" t="s">
        <v>8617</v>
      </c>
      <c r="G10041" t="s">
        <v>29</v>
      </c>
      <c r="H10041" s="5">
        <v>2964.66</v>
      </c>
      <c r="I10041" s="5">
        <v>2964.6637999999998</v>
      </c>
      <c r="J10041" s="5">
        <v>-3.7999999999556102E-3</v>
      </c>
      <c r="K10041" s="5">
        <v>2964.66</v>
      </c>
      <c r="L10041" s="5">
        <v>0</v>
      </c>
      <c r="M10041" t="str">
        <f>IF(ISERROR(VLOOKUP(A10041,'[1]Ecart validé'!$A:$A,1,FALSE)),Z10041,"Ecart Validé")</f>
        <v>valid</v>
      </c>
      <c r="R10041" t="s">
        <v>30</v>
      </c>
      <c r="X10041"/>
      <c r="Y10041"/>
      <c r="Z10041" t="s">
        <v>31</v>
      </c>
    </row>
    <row r="10042" spans="1:26" x14ac:dyDescent="0.3">
      <c r="A10042" t="s">
        <v>12671</v>
      </c>
      <c r="B10042" t="s">
        <v>3157</v>
      </c>
      <c r="C10042">
        <v>61698</v>
      </c>
      <c r="D10042" t="str">
        <f>+VLOOKUP(C10042,Param!K:L,2,FALSE)</f>
        <v>KOOKABARRA</v>
      </c>
      <c r="E10042">
        <v>1170015183</v>
      </c>
      <c r="F10042" t="s">
        <v>8260</v>
      </c>
      <c r="G10042" t="s">
        <v>29</v>
      </c>
      <c r="H10042" s="5">
        <v>6605.7</v>
      </c>
      <c r="I10042" s="5">
        <v>6605.6961000000001</v>
      </c>
      <c r="J10042" s="5">
        <v>3.8999999997031401E-3</v>
      </c>
      <c r="K10042" s="5">
        <v>6605.7</v>
      </c>
      <c r="L10042" s="5">
        <v>0</v>
      </c>
      <c r="M10042" t="str">
        <f>IF(ISERROR(VLOOKUP(A10042,'[1]Ecart validé'!$A:$A,1,FALSE)),Z10042,"Ecart Validé")</f>
        <v>valid</v>
      </c>
      <c r="R10042" t="s">
        <v>30</v>
      </c>
      <c r="X10042"/>
      <c r="Y10042"/>
      <c r="Z10042" t="s">
        <v>31</v>
      </c>
    </row>
    <row r="10043" spans="1:26" x14ac:dyDescent="0.3">
      <c r="A10043" t="s">
        <v>12672</v>
      </c>
      <c r="B10043" t="s">
        <v>3157</v>
      </c>
      <c r="C10043">
        <v>61698</v>
      </c>
      <c r="D10043" t="str">
        <f>+VLOOKUP(C10043,Param!K:L,2,FALSE)</f>
        <v>KOOKABARRA</v>
      </c>
      <c r="E10043">
        <v>1170015183</v>
      </c>
      <c r="F10043" t="s">
        <v>8262</v>
      </c>
      <c r="G10043" t="s">
        <v>29</v>
      </c>
      <c r="H10043" s="5">
        <v>13648.76</v>
      </c>
      <c r="I10043" s="5">
        <v>13648.7606</v>
      </c>
      <c r="J10043" s="5">
        <v>-5.9999999939464E-4</v>
      </c>
      <c r="K10043" s="5">
        <v>13648.76</v>
      </c>
      <c r="L10043" s="5">
        <v>0</v>
      </c>
      <c r="M10043" t="str">
        <f>IF(ISERROR(VLOOKUP(A10043,'[1]Ecart validé'!$A:$A,1,FALSE)),Z10043,"Ecart Validé")</f>
        <v>valid</v>
      </c>
      <c r="R10043" t="s">
        <v>30</v>
      </c>
      <c r="X10043"/>
      <c r="Y10043"/>
      <c r="Z10043" t="s">
        <v>31</v>
      </c>
    </row>
    <row r="10044" spans="1:26" x14ac:dyDescent="0.3">
      <c r="A10044" t="s">
        <v>12673</v>
      </c>
      <c r="B10044" t="s">
        <v>3157</v>
      </c>
      <c r="C10044">
        <v>61698</v>
      </c>
      <c r="D10044" t="str">
        <f>+VLOOKUP(C10044,Param!K:L,2,FALSE)</f>
        <v>KOOKABARRA</v>
      </c>
      <c r="E10044" t="s">
        <v>12674</v>
      </c>
      <c r="F10044" t="s">
        <v>8264</v>
      </c>
      <c r="G10044" t="s">
        <v>29</v>
      </c>
      <c r="H10044" s="5">
        <v>19515.96</v>
      </c>
      <c r="I10044" s="5">
        <v>19515.954399999999</v>
      </c>
      <c r="J10044" s="5">
        <v>5.6000000004132701E-3</v>
      </c>
      <c r="K10044" s="5">
        <v>19515.96</v>
      </c>
      <c r="L10044" s="5">
        <v>0</v>
      </c>
      <c r="M10044" t="str">
        <f>IF(ISERROR(VLOOKUP(A10044,'[1]Ecart validé'!$A:$A,1,FALSE)),Z10044,"Ecart Validé")</f>
        <v>valid</v>
      </c>
      <c r="R10044" t="s">
        <v>30</v>
      </c>
      <c r="X10044"/>
      <c r="Y10044"/>
      <c r="Z10044" t="s">
        <v>31</v>
      </c>
    </row>
    <row r="10045" spans="1:26" x14ac:dyDescent="0.3">
      <c r="A10045" t="s">
        <v>12675</v>
      </c>
      <c r="B10045" t="s">
        <v>3157</v>
      </c>
      <c r="C10045">
        <v>61698</v>
      </c>
      <c r="D10045" t="str">
        <f>+VLOOKUP(C10045,Param!K:L,2,FALSE)</f>
        <v>KOOKABARRA</v>
      </c>
      <c r="E10045" t="s">
        <v>12674</v>
      </c>
      <c r="F10045" t="s">
        <v>8266</v>
      </c>
      <c r="G10045" t="s">
        <v>29</v>
      </c>
      <c r="H10045" s="5">
        <v>16871.560000000001</v>
      </c>
      <c r="I10045" s="5">
        <v>16871.558300000001</v>
      </c>
      <c r="J10045" s="5">
        <v>1.70000000071013E-3</v>
      </c>
      <c r="K10045" s="5">
        <v>16871.560000000001</v>
      </c>
      <c r="L10045" s="5">
        <v>0</v>
      </c>
      <c r="M10045" t="str">
        <f>IF(ISERROR(VLOOKUP(A10045,'[1]Ecart validé'!$A:$A,1,FALSE)),Z10045,"Ecart Validé")</f>
        <v>valid</v>
      </c>
      <c r="R10045" t="s">
        <v>30</v>
      </c>
      <c r="X10045"/>
      <c r="Y10045"/>
      <c r="Z10045" t="s">
        <v>31</v>
      </c>
    </row>
    <row r="10046" spans="1:26" x14ac:dyDescent="0.3">
      <c r="A10046" t="s">
        <v>12676</v>
      </c>
      <c r="B10046" t="s">
        <v>3157</v>
      </c>
      <c r="C10046">
        <v>110685</v>
      </c>
      <c r="D10046" t="str">
        <f>+VLOOKUP(C10046,Param!K:L,2,FALSE)</f>
        <v>SAMSIC RH</v>
      </c>
      <c r="E10046" t="s">
        <v>5265</v>
      </c>
      <c r="F10046" t="s">
        <v>8617</v>
      </c>
      <c r="G10046" t="s">
        <v>29</v>
      </c>
      <c r="H10046" s="5">
        <v>1835.93</v>
      </c>
      <c r="I10046" s="5">
        <v>1835.9280000000001</v>
      </c>
      <c r="J10046" s="5">
        <v>1.9999999999527002E-3</v>
      </c>
      <c r="K10046" s="5">
        <v>1835.93</v>
      </c>
      <c r="L10046" s="5">
        <v>0</v>
      </c>
      <c r="M10046" t="str">
        <f>IF(ISERROR(VLOOKUP(A10046,'[1]Ecart validé'!$A:$A,1,FALSE)),Z10046,"Ecart Validé")</f>
        <v>valid</v>
      </c>
      <c r="R10046" t="s">
        <v>30</v>
      </c>
      <c r="X10046"/>
      <c r="Y10046"/>
      <c r="Z10046" t="s">
        <v>31</v>
      </c>
    </row>
    <row r="10047" spans="1:26" x14ac:dyDescent="0.3">
      <c r="A10047" t="s">
        <v>12677</v>
      </c>
      <c r="B10047" t="s">
        <v>3157</v>
      </c>
      <c r="C10047">
        <v>110685</v>
      </c>
      <c r="D10047" t="str">
        <f>+VLOOKUP(C10047,Param!K:L,2,FALSE)</f>
        <v>SAMSIC RH</v>
      </c>
      <c r="E10047" t="s">
        <v>5265</v>
      </c>
      <c r="F10047" t="s">
        <v>8260</v>
      </c>
      <c r="G10047" t="s">
        <v>29</v>
      </c>
      <c r="H10047" s="5">
        <v>739.04</v>
      </c>
      <c r="I10047" s="5">
        <v>739.0376</v>
      </c>
      <c r="J10047" s="5">
        <v>2.3999999999659801E-3</v>
      </c>
      <c r="K10047" s="5">
        <v>739.04</v>
      </c>
      <c r="L10047" s="5">
        <v>0</v>
      </c>
      <c r="M10047" t="str">
        <f>IF(ISERROR(VLOOKUP(A10047,'[1]Ecart validé'!$A:$A,1,FALSE)),Z10047,"Ecart Validé")</f>
        <v>valid</v>
      </c>
      <c r="R10047" t="s">
        <v>30</v>
      </c>
      <c r="X10047"/>
      <c r="Y10047"/>
      <c r="Z10047" t="s">
        <v>31</v>
      </c>
    </row>
    <row r="10048" spans="1:26" x14ac:dyDescent="0.3">
      <c r="A10048" t="s">
        <v>12678</v>
      </c>
      <c r="B10048" t="s">
        <v>3157</v>
      </c>
      <c r="C10048">
        <v>110685</v>
      </c>
      <c r="D10048" t="str">
        <f>+VLOOKUP(C10048,Param!K:L,2,FALSE)</f>
        <v>SAMSIC RH</v>
      </c>
      <c r="E10048" t="s">
        <v>5265</v>
      </c>
      <c r="F10048" t="s">
        <v>8262</v>
      </c>
      <c r="G10048" t="s">
        <v>29</v>
      </c>
      <c r="H10048" s="5">
        <v>1920.79</v>
      </c>
      <c r="I10048" s="5">
        <v>1920.7905000000001</v>
      </c>
      <c r="J10048" s="5">
        <v>-5.0000000010186297E-4</v>
      </c>
      <c r="K10048" s="5">
        <v>1920.79</v>
      </c>
      <c r="L10048" s="5">
        <v>0</v>
      </c>
      <c r="M10048" t="str">
        <f>IF(ISERROR(VLOOKUP(A10048,'[1]Ecart validé'!$A:$A,1,FALSE)),Z10048,"Ecart Validé")</f>
        <v>valid</v>
      </c>
      <c r="R10048" t="s">
        <v>30</v>
      </c>
      <c r="X10048"/>
      <c r="Y10048"/>
      <c r="Z10048" t="s">
        <v>31</v>
      </c>
    </row>
    <row r="10049" spans="1:26" x14ac:dyDescent="0.3">
      <c r="A10049" t="s">
        <v>12679</v>
      </c>
      <c r="B10049" t="s">
        <v>3157</v>
      </c>
      <c r="C10049">
        <v>110685</v>
      </c>
      <c r="D10049" t="str">
        <f>+VLOOKUP(C10049,Param!K:L,2,FALSE)</f>
        <v>SAMSIC RH</v>
      </c>
      <c r="E10049" t="s">
        <v>5265</v>
      </c>
      <c r="F10049" t="s">
        <v>8264</v>
      </c>
      <c r="G10049" t="s">
        <v>29</v>
      </c>
      <c r="H10049" s="5">
        <v>8314.6200000000008</v>
      </c>
      <c r="I10049" s="5">
        <v>8314.6185000000005</v>
      </c>
      <c r="J10049" s="5">
        <v>1.50000000030559E-3</v>
      </c>
      <c r="K10049" s="5">
        <v>8314.6200000000008</v>
      </c>
      <c r="L10049" s="5">
        <v>0</v>
      </c>
      <c r="M10049" t="str">
        <f>IF(ISERROR(VLOOKUP(A10049,'[1]Ecart validé'!$A:$A,1,FALSE)),Z10049,"Ecart Validé")</f>
        <v>valid</v>
      </c>
      <c r="R10049" t="s">
        <v>30</v>
      </c>
      <c r="X10049"/>
      <c r="Y10049"/>
      <c r="Z10049" t="s">
        <v>31</v>
      </c>
    </row>
    <row r="10050" spans="1:26" x14ac:dyDescent="0.3">
      <c r="A10050" t="s">
        <v>12680</v>
      </c>
      <c r="B10050" t="s">
        <v>3157</v>
      </c>
      <c r="C10050">
        <v>110685</v>
      </c>
      <c r="D10050" t="str">
        <f>+VLOOKUP(C10050,Param!K:L,2,FALSE)</f>
        <v>SAMSIC RH</v>
      </c>
      <c r="E10050" t="s">
        <v>5265</v>
      </c>
      <c r="F10050" t="s">
        <v>8266</v>
      </c>
      <c r="G10050" t="s">
        <v>29</v>
      </c>
      <c r="H10050" s="5">
        <v>7995.7999999999902</v>
      </c>
      <c r="I10050" s="5">
        <v>7995.8019000000004</v>
      </c>
      <c r="J10050" s="5">
        <v>-1.90000000111467E-3</v>
      </c>
      <c r="K10050" s="5">
        <v>7995.7999999999902</v>
      </c>
      <c r="L10050" s="5">
        <v>0</v>
      </c>
      <c r="M10050" t="str">
        <f>IF(ISERROR(VLOOKUP(A10050,'[1]Ecart validé'!$A:$A,1,FALSE)),Z10050,"Ecart Validé")</f>
        <v>valid</v>
      </c>
      <c r="R10050" t="s">
        <v>30</v>
      </c>
      <c r="X10050"/>
      <c r="Y10050"/>
      <c r="Z10050" t="s">
        <v>31</v>
      </c>
    </row>
    <row r="10051" spans="1:26" x14ac:dyDescent="0.3">
      <c r="A10051" t="s">
        <v>12681</v>
      </c>
      <c r="B10051" t="s">
        <v>3157</v>
      </c>
      <c r="C10051">
        <v>273059</v>
      </c>
      <c r="D10051" t="str">
        <f>+VLOOKUP(C10051,Param!K:L,2,FALSE)</f>
        <v>TPI</v>
      </c>
      <c r="E10051">
        <v>2170265153</v>
      </c>
      <c r="F10051" t="s">
        <v>8617</v>
      </c>
      <c r="G10051" t="s">
        <v>29</v>
      </c>
      <c r="H10051" s="5">
        <v>30.25</v>
      </c>
      <c r="I10051" s="5">
        <v>30.25</v>
      </c>
      <c r="J10051" s="5">
        <v>0</v>
      </c>
      <c r="K10051" s="5">
        <v>30.25</v>
      </c>
      <c r="L10051" s="5">
        <v>0</v>
      </c>
      <c r="M10051" t="str">
        <f>IF(ISERROR(VLOOKUP(A10051,'[1]Ecart validé'!$A:$A,1,FALSE)),Z10051,"Ecart Validé")</f>
        <v>valid</v>
      </c>
      <c r="R10051" t="s">
        <v>30</v>
      </c>
      <c r="X10051"/>
      <c r="Y10051"/>
      <c r="Z10051" t="s">
        <v>31</v>
      </c>
    </row>
    <row r="10052" spans="1:26" x14ac:dyDescent="0.3">
      <c r="A10052" t="s">
        <v>12682</v>
      </c>
      <c r="B10052" t="s">
        <v>3157</v>
      </c>
      <c r="C10052">
        <v>273059</v>
      </c>
      <c r="D10052" t="str">
        <f>+VLOOKUP(C10052,Param!K:L,2,FALSE)</f>
        <v>TPI</v>
      </c>
      <c r="E10052">
        <v>2170265153</v>
      </c>
      <c r="F10052" t="s">
        <v>8260</v>
      </c>
      <c r="G10052" t="s">
        <v>29</v>
      </c>
      <c r="H10052" s="5">
        <v>1121.0999999999999</v>
      </c>
      <c r="I10052" s="5">
        <v>1121.0999999999999</v>
      </c>
      <c r="J10052" s="5">
        <v>0</v>
      </c>
      <c r="K10052" s="5">
        <v>1121.0999999999999</v>
      </c>
      <c r="L10052" s="5">
        <v>0</v>
      </c>
      <c r="M10052" t="str">
        <f>IF(ISERROR(VLOOKUP(A10052,'[1]Ecart validé'!$A:$A,1,FALSE)),Z10052,"Ecart Validé")</f>
        <v>valid</v>
      </c>
      <c r="R10052" t="s">
        <v>30</v>
      </c>
      <c r="X10052"/>
      <c r="Y10052"/>
      <c r="Z10052" t="s">
        <v>31</v>
      </c>
    </row>
    <row r="10053" spans="1:26" x14ac:dyDescent="0.3">
      <c r="A10053" t="s">
        <v>12683</v>
      </c>
      <c r="B10053" t="s">
        <v>3157</v>
      </c>
      <c r="C10053">
        <v>273059</v>
      </c>
      <c r="D10053" t="str">
        <f>+VLOOKUP(C10053,Param!K:L,2,FALSE)</f>
        <v>TPI</v>
      </c>
      <c r="E10053">
        <v>2170265153</v>
      </c>
      <c r="F10053" t="s">
        <v>8262</v>
      </c>
      <c r="G10053" t="s">
        <v>29</v>
      </c>
      <c r="H10053" s="5">
        <v>1370.59</v>
      </c>
      <c r="I10053" s="5">
        <v>1370.586</v>
      </c>
      <c r="J10053" s="5">
        <v>3.9999999999054099E-3</v>
      </c>
      <c r="K10053" s="5">
        <v>1370.59</v>
      </c>
      <c r="L10053" s="5">
        <v>0</v>
      </c>
      <c r="M10053" t="str">
        <f>IF(ISERROR(VLOOKUP(A10053,'[1]Ecart validé'!$A:$A,1,FALSE)),Z10053,"Ecart Validé")</f>
        <v>valid</v>
      </c>
      <c r="R10053" t="s">
        <v>30</v>
      </c>
      <c r="X10053"/>
      <c r="Y10053"/>
      <c r="Z10053" t="s">
        <v>31</v>
      </c>
    </row>
    <row r="10054" spans="1:26" x14ac:dyDescent="0.3">
      <c r="A10054" t="s">
        <v>12684</v>
      </c>
      <c r="B10054" t="s">
        <v>3157</v>
      </c>
      <c r="C10054">
        <v>273059</v>
      </c>
      <c r="D10054" t="str">
        <f>+VLOOKUP(C10054,Param!K:L,2,FALSE)</f>
        <v>TPI</v>
      </c>
      <c r="E10054">
        <v>2170265153</v>
      </c>
      <c r="F10054" t="s">
        <v>8264</v>
      </c>
      <c r="G10054" t="s">
        <v>29</v>
      </c>
      <c r="H10054" s="5">
        <v>1510.1</v>
      </c>
      <c r="I10054" s="5">
        <v>1510.1</v>
      </c>
      <c r="J10054" s="5">
        <v>0</v>
      </c>
      <c r="K10054" s="5">
        <v>1510.1</v>
      </c>
      <c r="L10054" s="5">
        <v>0</v>
      </c>
      <c r="M10054" t="str">
        <f>IF(ISERROR(VLOOKUP(A10054,'[1]Ecart validé'!$A:$A,1,FALSE)),Z10054,"Ecart Validé")</f>
        <v>valid</v>
      </c>
      <c r="R10054" t="s">
        <v>30</v>
      </c>
      <c r="X10054"/>
      <c r="Y10054"/>
      <c r="Z10054" t="s">
        <v>31</v>
      </c>
    </row>
    <row r="10055" spans="1:26" x14ac:dyDescent="0.3">
      <c r="A10055" t="s">
        <v>12685</v>
      </c>
      <c r="B10055" t="s">
        <v>3157</v>
      </c>
      <c r="C10055">
        <v>273059</v>
      </c>
      <c r="D10055" t="str">
        <f>+VLOOKUP(C10055,Param!K:L,2,FALSE)</f>
        <v>TPI</v>
      </c>
      <c r="E10055">
        <v>2170265153</v>
      </c>
      <c r="F10055" t="s">
        <v>8266</v>
      </c>
      <c r="G10055" t="s">
        <v>29</v>
      </c>
      <c r="H10055" s="5">
        <v>790.15</v>
      </c>
      <c r="I10055" s="5">
        <v>790.15</v>
      </c>
      <c r="J10055" s="5">
        <v>0</v>
      </c>
      <c r="K10055" s="5">
        <v>790.15</v>
      </c>
      <c r="L10055" s="5">
        <v>0</v>
      </c>
      <c r="M10055" t="str">
        <f>IF(ISERROR(VLOOKUP(A10055,'[1]Ecart validé'!$A:$A,1,FALSE)),Z10055,"Ecart Validé")</f>
        <v>valid</v>
      </c>
      <c r="R10055" t="s">
        <v>30</v>
      </c>
      <c r="X10055"/>
      <c r="Y10055"/>
      <c r="Z10055" t="s">
        <v>31</v>
      </c>
    </row>
    <row r="10056" spans="1:26" x14ac:dyDescent="0.3">
      <c r="A10056" t="s">
        <v>12686</v>
      </c>
      <c r="B10056" t="s">
        <v>3157</v>
      </c>
      <c r="C10056">
        <v>273004</v>
      </c>
      <c r="D10056" t="str">
        <f>+VLOOKUP(C10056,Param!K:L,2,FALSE)</f>
        <v>PLD PROPRETE &amp; SERVICES</v>
      </c>
      <c r="E10056">
        <v>2170285204</v>
      </c>
      <c r="F10056" t="s">
        <v>8260</v>
      </c>
      <c r="G10056" t="s">
        <v>29</v>
      </c>
      <c r="H10056" s="5">
        <v>3246.2</v>
      </c>
      <c r="I10056" s="5">
        <v>3246.2044999999998</v>
      </c>
      <c r="J10056" s="5">
        <v>-4.5000000000072699E-3</v>
      </c>
      <c r="K10056" s="5">
        <v>3246.2</v>
      </c>
      <c r="L10056" s="5">
        <v>0</v>
      </c>
      <c r="M10056" t="str">
        <f>IF(ISERROR(VLOOKUP(A10056,'[1]Ecart validé'!$A:$A,1,FALSE)),Z10056,"Ecart Validé")</f>
        <v>valid</v>
      </c>
      <c r="R10056" t="s">
        <v>30</v>
      </c>
      <c r="X10056"/>
      <c r="Y10056"/>
      <c r="Z10056" t="s">
        <v>31</v>
      </c>
    </row>
    <row r="10057" spans="1:26" x14ac:dyDescent="0.3">
      <c r="A10057" t="s">
        <v>12687</v>
      </c>
      <c r="B10057" t="s">
        <v>3157</v>
      </c>
      <c r="C10057">
        <v>273004</v>
      </c>
      <c r="D10057" t="str">
        <f>+VLOOKUP(C10057,Param!K:L,2,FALSE)</f>
        <v>PLD PROPRETE &amp; SERVICES</v>
      </c>
      <c r="E10057">
        <v>2170285204</v>
      </c>
      <c r="F10057" t="s">
        <v>8262</v>
      </c>
      <c r="G10057" t="s">
        <v>29</v>
      </c>
      <c r="H10057" s="5">
        <v>3305.86</v>
      </c>
      <c r="I10057" s="5">
        <v>3305.8598000000002</v>
      </c>
      <c r="J10057" s="5">
        <v>1.99999999949795E-4</v>
      </c>
      <c r="K10057" s="5">
        <v>3305.86</v>
      </c>
      <c r="L10057" s="5">
        <v>0</v>
      </c>
      <c r="M10057" t="str">
        <f>IF(ISERROR(VLOOKUP(A10057,'[1]Ecart validé'!$A:$A,1,FALSE)),Z10057,"Ecart Validé")</f>
        <v>valid</v>
      </c>
      <c r="R10057" t="s">
        <v>30</v>
      </c>
      <c r="X10057"/>
      <c r="Y10057"/>
      <c r="Z10057" t="s">
        <v>31</v>
      </c>
    </row>
    <row r="10058" spans="1:26" x14ac:dyDescent="0.3">
      <c r="A10058" t="s">
        <v>12688</v>
      </c>
      <c r="B10058" t="s">
        <v>3157</v>
      </c>
      <c r="C10058">
        <v>273004</v>
      </c>
      <c r="D10058" t="str">
        <f>+VLOOKUP(C10058,Param!K:L,2,FALSE)</f>
        <v>PLD PROPRETE &amp; SERVICES</v>
      </c>
      <c r="E10058">
        <v>2170285204</v>
      </c>
      <c r="F10058" t="s">
        <v>8264</v>
      </c>
      <c r="G10058" t="s">
        <v>29</v>
      </c>
      <c r="H10058" s="5">
        <v>5287.26</v>
      </c>
      <c r="I10058" s="5">
        <v>5287.2584999999999</v>
      </c>
      <c r="J10058" s="5">
        <v>1.50000000030559E-3</v>
      </c>
      <c r="K10058" s="5">
        <v>5287.26</v>
      </c>
      <c r="L10058" s="5">
        <v>0</v>
      </c>
      <c r="M10058" t="str">
        <f>IF(ISERROR(VLOOKUP(A10058,'[1]Ecart validé'!$A:$A,1,FALSE)),Z10058,"Ecart Validé")</f>
        <v>valid</v>
      </c>
      <c r="R10058" t="s">
        <v>30</v>
      </c>
      <c r="X10058"/>
      <c r="Y10058"/>
      <c r="Z10058" t="s">
        <v>31</v>
      </c>
    </row>
    <row r="10059" spans="1:26" x14ac:dyDescent="0.3">
      <c r="A10059" t="s">
        <v>12689</v>
      </c>
      <c r="B10059" t="s">
        <v>3157</v>
      </c>
      <c r="C10059">
        <v>273004</v>
      </c>
      <c r="D10059" t="str">
        <f>+VLOOKUP(C10059,Param!K:L,2,FALSE)</f>
        <v>PLD PROPRETE &amp; SERVICES</v>
      </c>
      <c r="E10059">
        <v>2170285204</v>
      </c>
      <c r="F10059" t="s">
        <v>8266</v>
      </c>
      <c r="G10059" t="s">
        <v>29</v>
      </c>
      <c r="H10059" s="5">
        <v>4730.58</v>
      </c>
      <c r="I10059" s="5">
        <v>4730.5823</v>
      </c>
      <c r="J10059" s="5">
        <v>-2.3000000001047699E-3</v>
      </c>
      <c r="K10059" s="5">
        <v>4730.58</v>
      </c>
      <c r="L10059" s="5">
        <v>0</v>
      </c>
      <c r="M10059" t="str">
        <f>IF(ISERROR(VLOOKUP(A10059,'[1]Ecart validé'!$A:$A,1,FALSE)),Z10059,"Ecart Validé")</f>
        <v>valid</v>
      </c>
      <c r="R10059" t="s">
        <v>30</v>
      </c>
      <c r="X10059"/>
      <c r="Y10059"/>
      <c r="Z10059" t="s">
        <v>31</v>
      </c>
    </row>
    <row r="10060" spans="1:26" x14ac:dyDescent="0.3">
      <c r="A10060" t="s">
        <v>12690</v>
      </c>
      <c r="B10060" t="s">
        <v>3157</v>
      </c>
      <c r="C10060">
        <v>269395</v>
      </c>
      <c r="D10060" t="str">
        <f>+VLOOKUP(C10060,Param!K:L,2,FALSE)</f>
        <v>GIREL</v>
      </c>
      <c r="E10060">
        <v>2513025</v>
      </c>
      <c r="F10060" t="s">
        <v>8260</v>
      </c>
      <c r="G10060" t="s">
        <v>29</v>
      </c>
      <c r="H10060" s="5">
        <v>1032.99</v>
      </c>
      <c r="I10060" s="5">
        <v>1032.9999</v>
      </c>
      <c r="J10060" s="5">
        <v>-9.9000000000160002E-3</v>
      </c>
      <c r="K10060" s="5">
        <v>1032.99</v>
      </c>
      <c r="L10060" s="5">
        <v>0</v>
      </c>
      <c r="M10060" t="str">
        <f>IF(ISERROR(VLOOKUP(A10060,'[1]Ecart validé'!$A:$A,1,FALSE)),Z10060,"Ecart Validé")</f>
        <v>valid</v>
      </c>
      <c r="R10060" t="s">
        <v>30</v>
      </c>
      <c r="X10060"/>
      <c r="Y10060"/>
      <c r="Z10060" t="s">
        <v>31</v>
      </c>
    </row>
    <row r="10061" spans="1:26" x14ac:dyDescent="0.3">
      <c r="A10061" t="s">
        <v>12691</v>
      </c>
      <c r="B10061" t="s">
        <v>3157</v>
      </c>
      <c r="C10061">
        <v>269395</v>
      </c>
      <c r="D10061" t="str">
        <f>+VLOOKUP(C10061,Param!K:L,2,FALSE)</f>
        <v>GIREL</v>
      </c>
      <c r="E10061">
        <v>2513025</v>
      </c>
      <c r="F10061" t="s">
        <v>8262</v>
      </c>
      <c r="G10061" t="s">
        <v>29</v>
      </c>
      <c r="H10061" s="5">
        <v>942.21</v>
      </c>
      <c r="I10061" s="5">
        <v>942.2124</v>
      </c>
      <c r="J10061" s="5">
        <v>-2.3999999999659801E-3</v>
      </c>
      <c r="K10061" s="5">
        <v>942.21</v>
      </c>
      <c r="L10061" s="5">
        <v>0</v>
      </c>
      <c r="M10061" t="str">
        <f>IF(ISERROR(VLOOKUP(A10061,'[1]Ecart validé'!$A:$A,1,FALSE)),Z10061,"Ecart Validé")</f>
        <v>valid</v>
      </c>
      <c r="R10061" t="s">
        <v>30</v>
      </c>
      <c r="X10061"/>
      <c r="Y10061"/>
      <c r="Z10061" t="s">
        <v>31</v>
      </c>
    </row>
    <row r="10062" spans="1:26" x14ac:dyDescent="0.3">
      <c r="A10062" t="s">
        <v>12692</v>
      </c>
      <c r="B10062" t="s">
        <v>3157</v>
      </c>
      <c r="C10062">
        <v>269395</v>
      </c>
      <c r="D10062" t="str">
        <f>+VLOOKUP(C10062,Param!K:L,2,FALSE)</f>
        <v>GIREL</v>
      </c>
      <c r="E10062">
        <v>2513025</v>
      </c>
      <c r="F10062" t="s">
        <v>8264</v>
      </c>
      <c r="G10062" t="s">
        <v>29</v>
      </c>
      <c r="H10062" s="5">
        <v>168.48</v>
      </c>
      <c r="I10062" s="5">
        <v>168.47790000000001</v>
      </c>
      <c r="J10062" s="5">
        <v>2.0999999999844398E-3</v>
      </c>
      <c r="K10062" s="5">
        <v>168.48</v>
      </c>
      <c r="L10062" s="5">
        <v>0</v>
      </c>
      <c r="M10062" t="str">
        <f>IF(ISERROR(VLOOKUP(A10062,'[1]Ecart validé'!$A:$A,1,FALSE)),Z10062,"Ecart Validé")</f>
        <v>valid</v>
      </c>
      <c r="R10062" t="s">
        <v>30</v>
      </c>
      <c r="X10062"/>
      <c r="Y10062"/>
      <c r="Z10062" t="s">
        <v>31</v>
      </c>
    </row>
    <row r="10063" spans="1:26" x14ac:dyDescent="0.3">
      <c r="A10063" t="s">
        <v>12693</v>
      </c>
      <c r="B10063" t="s">
        <v>3157</v>
      </c>
      <c r="C10063">
        <v>269395</v>
      </c>
      <c r="D10063" t="str">
        <f>+VLOOKUP(C10063,Param!K:L,2,FALSE)</f>
        <v>GIREL</v>
      </c>
      <c r="E10063">
        <v>2513025</v>
      </c>
      <c r="F10063" t="s">
        <v>8266</v>
      </c>
      <c r="G10063" t="s">
        <v>29</v>
      </c>
      <c r="H10063" s="5">
        <v>7314.09</v>
      </c>
      <c r="I10063" s="5">
        <v>7314.0695999999998</v>
      </c>
      <c r="J10063" s="5">
        <v>2.0400000000336101E-2</v>
      </c>
      <c r="K10063" s="5">
        <v>7314.09</v>
      </c>
      <c r="L10063" s="5">
        <v>0</v>
      </c>
      <c r="M10063" t="str">
        <f>IF(ISERROR(VLOOKUP(A10063,'[1]Ecart validé'!$A:$A,1,FALSE)),Z10063,"Ecart Validé")</f>
        <v>valid</v>
      </c>
      <c r="R10063" t="s">
        <v>30</v>
      </c>
      <c r="X10063"/>
      <c r="Y10063"/>
      <c r="Z10063" t="s">
        <v>31</v>
      </c>
    </row>
    <row r="10064" spans="1:26" x14ac:dyDescent="0.3">
      <c r="A10064" t="s">
        <v>12694</v>
      </c>
      <c r="B10064" t="s">
        <v>3157</v>
      </c>
      <c r="C10064">
        <v>261383</v>
      </c>
      <c r="D10064" t="str">
        <f>+VLOOKUP(C10064,Param!K:L,2,FALSE)</f>
        <v>BUREAU VERITAS EXPLOITATION</v>
      </c>
      <c r="E10064">
        <v>2170535119</v>
      </c>
      <c r="F10064" t="s">
        <v>8617</v>
      </c>
      <c r="G10064" t="s">
        <v>29</v>
      </c>
      <c r="H10064" s="5">
        <v>22127.56</v>
      </c>
      <c r="I10064" s="5">
        <v>22127.556499999999</v>
      </c>
      <c r="J10064" s="5">
        <v>3.5000000025320302E-3</v>
      </c>
      <c r="K10064" s="5">
        <v>22127.56</v>
      </c>
      <c r="L10064" s="5">
        <v>0</v>
      </c>
      <c r="M10064" t="str">
        <f>IF(ISERROR(VLOOKUP(A10064,'[1]Ecart validé'!$A:$A,1,FALSE)),Z10064,"Ecart Validé")</f>
        <v>valid</v>
      </c>
      <c r="R10064" t="s">
        <v>30</v>
      </c>
      <c r="X10064"/>
      <c r="Y10064"/>
      <c r="Z10064" t="s">
        <v>31</v>
      </c>
    </row>
    <row r="10065" spans="1:26" x14ac:dyDescent="0.3">
      <c r="A10065" t="s">
        <v>12695</v>
      </c>
      <c r="B10065" t="s">
        <v>3157</v>
      </c>
      <c r="C10065">
        <v>261383</v>
      </c>
      <c r="D10065" t="str">
        <f>+VLOOKUP(C10065,Param!K:L,2,FALSE)</f>
        <v>BUREAU VERITAS EXPLOITATION</v>
      </c>
      <c r="E10065">
        <v>2170535119</v>
      </c>
      <c r="F10065" t="s">
        <v>8260</v>
      </c>
      <c r="G10065" t="s">
        <v>29</v>
      </c>
      <c r="H10065" s="5">
        <v>27059.61</v>
      </c>
      <c r="I10065" s="5">
        <v>27059.607</v>
      </c>
      <c r="J10065" s="5">
        <v>3.00000000061118E-3</v>
      </c>
      <c r="K10065" s="5">
        <v>27059.61</v>
      </c>
      <c r="L10065" s="5">
        <v>0</v>
      </c>
      <c r="M10065" t="str">
        <f>IF(ISERROR(VLOOKUP(A10065,'[1]Ecart validé'!$A:$A,1,FALSE)),Z10065,"Ecart Validé")</f>
        <v>valid</v>
      </c>
      <c r="R10065" t="s">
        <v>30</v>
      </c>
      <c r="X10065"/>
      <c r="Y10065"/>
      <c r="Z10065" t="s">
        <v>31</v>
      </c>
    </row>
    <row r="10066" spans="1:26" x14ac:dyDescent="0.3">
      <c r="A10066" t="s">
        <v>12696</v>
      </c>
      <c r="B10066" t="s">
        <v>3157</v>
      </c>
      <c r="C10066">
        <v>261383</v>
      </c>
      <c r="D10066" t="str">
        <f>+VLOOKUP(C10066,Param!K:L,2,FALSE)</f>
        <v>BUREAU VERITAS EXPLOITATION</v>
      </c>
      <c r="E10066">
        <v>2170535119</v>
      </c>
      <c r="F10066" t="s">
        <v>8262</v>
      </c>
      <c r="G10066" t="s">
        <v>29</v>
      </c>
      <c r="H10066" s="5">
        <v>13541.67</v>
      </c>
      <c r="I10066" s="5">
        <v>13541.672500000001</v>
      </c>
      <c r="J10066" s="5">
        <v>-2.5000000005093101E-3</v>
      </c>
      <c r="K10066" s="5">
        <v>13541.67</v>
      </c>
      <c r="L10066" s="5">
        <v>0</v>
      </c>
      <c r="M10066" t="str">
        <f>IF(ISERROR(VLOOKUP(A10066,'[1]Ecart validé'!$A:$A,1,FALSE)),Z10066,"Ecart Validé")</f>
        <v>valid</v>
      </c>
      <c r="R10066" t="s">
        <v>30</v>
      </c>
      <c r="X10066"/>
      <c r="Y10066"/>
      <c r="Z10066" t="s">
        <v>31</v>
      </c>
    </row>
    <row r="10067" spans="1:26" x14ac:dyDescent="0.3">
      <c r="A10067" t="s">
        <v>12697</v>
      </c>
      <c r="B10067" t="s">
        <v>3157</v>
      </c>
      <c r="C10067">
        <v>261383</v>
      </c>
      <c r="D10067" t="str">
        <f>+VLOOKUP(C10067,Param!K:L,2,FALSE)</f>
        <v>BUREAU VERITAS EXPLOITATION</v>
      </c>
      <c r="E10067">
        <v>2170535119</v>
      </c>
      <c r="F10067" t="s">
        <v>8264</v>
      </c>
      <c r="G10067" t="s">
        <v>29</v>
      </c>
      <c r="H10067" s="5">
        <v>9162.76</v>
      </c>
      <c r="I10067" s="5">
        <v>9162.76</v>
      </c>
      <c r="J10067" s="5">
        <v>0</v>
      </c>
      <c r="K10067" s="5">
        <v>9162.76</v>
      </c>
      <c r="L10067" s="5">
        <v>0</v>
      </c>
      <c r="M10067" t="str">
        <f>IF(ISERROR(VLOOKUP(A10067,'[1]Ecart validé'!$A:$A,1,FALSE)),Z10067,"Ecart Validé")</f>
        <v>valid</v>
      </c>
      <c r="R10067" t="s">
        <v>30</v>
      </c>
      <c r="X10067"/>
      <c r="Y10067"/>
      <c r="Z10067" t="s">
        <v>31</v>
      </c>
    </row>
    <row r="10068" spans="1:26" x14ac:dyDescent="0.3">
      <c r="A10068" t="s">
        <v>12698</v>
      </c>
      <c r="B10068" t="s">
        <v>3157</v>
      </c>
      <c r="C10068">
        <v>261383</v>
      </c>
      <c r="D10068" t="str">
        <f>+VLOOKUP(C10068,Param!K:L,2,FALSE)</f>
        <v>BUREAU VERITAS EXPLOITATION</v>
      </c>
      <c r="E10068">
        <v>2170535119</v>
      </c>
      <c r="F10068" t="s">
        <v>8266</v>
      </c>
      <c r="G10068" t="s">
        <v>29</v>
      </c>
      <c r="H10068" s="5">
        <v>39176.379999999997</v>
      </c>
      <c r="I10068" s="5">
        <v>39176.377500000002</v>
      </c>
      <c r="J10068" s="5">
        <v>2.5000000023282999E-3</v>
      </c>
      <c r="K10068" s="5">
        <v>39176.379999999997</v>
      </c>
      <c r="L10068" s="5">
        <v>0</v>
      </c>
      <c r="M10068" t="str">
        <f>IF(ISERROR(VLOOKUP(A10068,'[1]Ecart validé'!$A:$A,1,FALSE)),Z10068,"Ecart Validé")</f>
        <v>valid</v>
      </c>
      <c r="R10068" t="s">
        <v>30</v>
      </c>
      <c r="X10068"/>
      <c r="Y10068"/>
      <c r="Z10068" t="s">
        <v>31</v>
      </c>
    </row>
    <row r="10069" spans="1:26" x14ac:dyDescent="0.3">
      <c r="A10069" t="s">
        <v>12699</v>
      </c>
      <c r="B10069" t="s">
        <v>3157</v>
      </c>
      <c r="C10069">
        <v>48838</v>
      </c>
      <c r="D10069" t="str">
        <f>+VLOOKUP(C10069,Param!K:L,2,FALSE)</f>
        <v>GUILBERT PROPRETE</v>
      </c>
      <c r="E10069">
        <v>2170285130</v>
      </c>
      <c r="F10069" t="s">
        <v>8260</v>
      </c>
      <c r="G10069" t="s">
        <v>29</v>
      </c>
      <c r="H10069" s="5">
        <v>1987.66</v>
      </c>
      <c r="I10069" s="5">
        <v>1987.6559999999999</v>
      </c>
      <c r="J10069" s="5">
        <v>4.0000000001327802E-3</v>
      </c>
      <c r="K10069" s="5">
        <v>1987.66</v>
      </c>
      <c r="L10069" s="5">
        <v>0</v>
      </c>
      <c r="M10069" t="str">
        <f>IF(ISERROR(VLOOKUP(A10069,'[1]Ecart validé'!$A:$A,1,FALSE)),Z10069,"Ecart Validé")</f>
        <v>valid</v>
      </c>
      <c r="R10069" t="s">
        <v>30</v>
      </c>
      <c r="X10069"/>
      <c r="Y10069"/>
      <c r="Z10069" t="s">
        <v>31</v>
      </c>
    </row>
    <row r="10070" spans="1:26" x14ac:dyDescent="0.3">
      <c r="A10070" t="s">
        <v>12700</v>
      </c>
      <c r="B10070" t="s">
        <v>3157</v>
      </c>
      <c r="C10070">
        <v>48838</v>
      </c>
      <c r="D10070" t="str">
        <f>+VLOOKUP(C10070,Param!K:L,2,FALSE)</f>
        <v>GUILBERT PROPRETE</v>
      </c>
      <c r="E10070">
        <v>2170285130</v>
      </c>
      <c r="F10070" t="s">
        <v>8262</v>
      </c>
      <c r="G10070" t="s">
        <v>29</v>
      </c>
      <c r="H10070" s="5">
        <v>2728.7</v>
      </c>
      <c r="I10070" s="5">
        <v>2728.7004000000002</v>
      </c>
      <c r="J10070" s="5">
        <v>-4.0000000035433897E-4</v>
      </c>
      <c r="K10070" s="5">
        <v>2728.7</v>
      </c>
      <c r="L10070" s="5">
        <v>0</v>
      </c>
      <c r="M10070" t="str">
        <f>IF(ISERROR(VLOOKUP(A10070,'[1]Ecart validé'!$A:$A,1,FALSE)),Z10070,"Ecart Validé")</f>
        <v>valid</v>
      </c>
      <c r="R10070" t="s">
        <v>30</v>
      </c>
      <c r="X10070"/>
      <c r="Y10070"/>
      <c r="Z10070" t="s">
        <v>31</v>
      </c>
    </row>
    <row r="10071" spans="1:26" x14ac:dyDescent="0.3">
      <c r="A10071" t="s">
        <v>12701</v>
      </c>
      <c r="B10071" t="s">
        <v>3157</v>
      </c>
      <c r="C10071">
        <v>48838</v>
      </c>
      <c r="D10071" t="str">
        <f>+VLOOKUP(C10071,Param!K:L,2,FALSE)</f>
        <v>GUILBERT PROPRETE</v>
      </c>
      <c r="E10071">
        <v>2170285130</v>
      </c>
      <c r="F10071" t="s">
        <v>8264</v>
      </c>
      <c r="G10071" t="s">
        <v>29</v>
      </c>
      <c r="H10071" s="5">
        <v>4270.16</v>
      </c>
      <c r="I10071" s="5">
        <v>4270.1615000000002</v>
      </c>
      <c r="J10071" s="5">
        <v>-1.50000000030559E-3</v>
      </c>
      <c r="K10071" s="5">
        <v>4270.16</v>
      </c>
      <c r="L10071" s="5">
        <v>0</v>
      </c>
      <c r="M10071" t="str">
        <f>IF(ISERROR(VLOOKUP(A10071,'[1]Ecart validé'!$A:$A,1,FALSE)),Z10071,"Ecart Validé")</f>
        <v>valid</v>
      </c>
      <c r="R10071" t="s">
        <v>30</v>
      </c>
      <c r="X10071"/>
      <c r="Y10071"/>
      <c r="Z10071" t="s">
        <v>31</v>
      </c>
    </row>
    <row r="10072" spans="1:26" x14ac:dyDescent="0.3">
      <c r="A10072" t="s">
        <v>12702</v>
      </c>
      <c r="B10072" t="s">
        <v>3157</v>
      </c>
      <c r="C10072">
        <v>48838</v>
      </c>
      <c r="D10072" t="str">
        <f>+VLOOKUP(C10072,Param!K:L,2,FALSE)</f>
        <v>GUILBERT PROPRETE</v>
      </c>
      <c r="E10072">
        <v>2170285130</v>
      </c>
      <c r="F10072" t="s">
        <v>8266</v>
      </c>
      <c r="G10072" t="s">
        <v>29</v>
      </c>
      <c r="H10072" s="5">
        <v>3425.49</v>
      </c>
      <c r="I10072" s="5">
        <v>3425.4935</v>
      </c>
      <c r="J10072" s="5">
        <v>-3.50000000025829E-3</v>
      </c>
      <c r="K10072" s="5">
        <v>3425.49</v>
      </c>
      <c r="L10072" s="5">
        <v>0</v>
      </c>
      <c r="M10072" t="str">
        <f>IF(ISERROR(VLOOKUP(A10072,'[1]Ecart validé'!$A:$A,1,FALSE)),Z10072,"Ecart Validé")</f>
        <v>valid</v>
      </c>
      <c r="R10072" t="s">
        <v>30</v>
      </c>
      <c r="X10072"/>
      <c r="Y10072"/>
      <c r="Z10072" t="s">
        <v>31</v>
      </c>
    </row>
    <row r="10073" spans="1:26" x14ac:dyDescent="0.3">
      <c r="A10073" t="s">
        <v>12703</v>
      </c>
      <c r="B10073" t="s">
        <v>3157</v>
      </c>
      <c r="C10073">
        <v>261887</v>
      </c>
      <c r="D10073" t="str">
        <f>+VLOOKUP(C10073,Param!K:L,2,FALSE)</f>
        <v>BUREAU VERITAS CONSTRUCTION</v>
      </c>
      <c r="E10073">
        <v>2170535118</v>
      </c>
      <c r="F10073" t="s">
        <v>8617</v>
      </c>
      <c r="G10073" t="s">
        <v>29</v>
      </c>
      <c r="H10073" s="5">
        <v>3188.85</v>
      </c>
      <c r="I10073" s="5">
        <v>3188.85</v>
      </c>
      <c r="J10073" s="5">
        <v>0</v>
      </c>
      <c r="K10073" s="5">
        <v>3188.85</v>
      </c>
      <c r="L10073" s="5">
        <v>0</v>
      </c>
      <c r="M10073" t="str">
        <f>IF(ISERROR(VLOOKUP(A10073,'[1]Ecart validé'!$A:$A,1,FALSE)),Z10073,"Ecart Validé")</f>
        <v>valid</v>
      </c>
      <c r="R10073" t="s">
        <v>30</v>
      </c>
      <c r="X10073"/>
      <c r="Y10073"/>
      <c r="Z10073" t="s">
        <v>31</v>
      </c>
    </row>
    <row r="10074" spans="1:26" x14ac:dyDescent="0.3">
      <c r="A10074" t="s">
        <v>12704</v>
      </c>
      <c r="B10074" t="s">
        <v>3157</v>
      </c>
      <c r="C10074">
        <v>261887</v>
      </c>
      <c r="D10074" t="str">
        <f>+VLOOKUP(C10074,Param!K:L,2,FALSE)</f>
        <v>BUREAU VERITAS CONSTRUCTION</v>
      </c>
      <c r="E10074">
        <v>2170535118</v>
      </c>
      <c r="F10074" t="s">
        <v>8260</v>
      </c>
      <c r="G10074" t="s">
        <v>29</v>
      </c>
      <c r="H10074" s="5">
        <v>5883.29</v>
      </c>
      <c r="I10074" s="5">
        <v>5883.2865000000002</v>
      </c>
      <c r="J10074" s="5">
        <v>3.49999999980354E-3</v>
      </c>
      <c r="K10074" s="5">
        <v>5883.29</v>
      </c>
      <c r="L10074" s="5">
        <v>0</v>
      </c>
      <c r="M10074" t="str">
        <f>IF(ISERROR(VLOOKUP(A10074,'[1]Ecart validé'!$A:$A,1,FALSE)),Z10074,"Ecart Validé")</f>
        <v>valid</v>
      </c>
      <c r="R10074" t="s">
        <v>30</v>
      </c>
      <c r="X10074"/>
      <c r="Y10074"/>
      <c r="Z10074" t="s">
        <v>31</v>
      </c>
    </row>
    <row r="10075" spans="1:26" x14ac:dyDescent="0.3">
      <c r="A10075" t="s">
        <v>12705</v>
      </c>
      <c r="B10075" t="s">
        <v>3157</v>
      </c>
      <c r="C10075">
        <v>261887</v>
      </c>
      <c r="D10075" t="str">
        <f>+VLOOKUP(C10075,Param!K:L,2,FALSE)</f>
        <v>BUREAU VERITAS CONSTRUCTION</v>
      </c>
      <c r="E10075">
        <v>2170535118</v>
      </c>
      <c r="F10075" t="s">
        <v>8262</v>
      </c>
      <c r="G10075" t="s">
        <v>29</v>
      </c>
      <c r="H10075" s="5">
        <v>5042.7299999999996</v>
      </c>
      <c r="I10075" s="5">
        <v>5042.7254999999996</v>
      </c>
      <c r="J10075" s="5">
        <v>4.5000000000072699E-3</v>
      </c>
      <c r="K10075" s="5">
        <v>5042.7299999999996</v>
      </c>
      <c r="L10075" s="5">
        <v>0</v>
      </c>
      <c r="M10075" t="str">
        <f>IF(ISERROR(VLOOKUP(A10075,'[1]Ecart validé'!$A:$A,1,FALSE)),Z10075,"Ecart Validé")</f>
        <v>valid</v>
      </c>
      <c r="R10075" t="s">
        <v>30</v>
      </c>
      <c r="X10075"/>
      <c r="Y10075"/>
      <c r="Z10075" t="s">
        <v>31</v>
      </c>
    </row>
    <row r="10076" spans="1:26" x14ac:dyDescent="0.3">
      <c r="A10076" t="s">
        <v>12706</v>
      </c>
      <c r="B10076" t="s">
        <v>3157</v>
      </c>
      <c r="C10076">
        <v>261887</v>
      </c>
      <c r="D10076" t="str">
        <f>+VLOOKUP(C10076,Param!K:L,2,FALSE)</f>
        <v>BUREAU VERITAS CONSTRUCTION</v>
      </c>
      <c r="E10076">
        <v>2170535118</v>
      </c>
      <c r="F10076" t="s">
        <v>8264</v>
      </c>
      <c r="G10076" t="s">
        <v>29</v>
      </c>
      <c r="H10076" s="5">
        <v>5151.2700000000004</v>
      </c>
      <c r="I10076" s="5">
        <v>5151.2650000000003</v>
      </c>
      <c r="J10076" s="5">
        <v>5.0000000001091298E-3</v>
      </c>
      <c r="K10076" s="5">
        <v>5151.2700000000004</v>
      </c>
      <c r="L10076" s="5">
        <v>0</v>
      </c>
      <c r="M10076" t="str">
        <f>IF(ISERROR(VLOOKUP(A10076,'[1]Ecart validé'!$A:$A,1,FALSE)),Z10076,"Ecart Validé")</f>
        <v>valid</v>
      </c>
      <c r="R10076" t="s">
        <v>30</v>
      </c>
      <c r="X10076"/>
      <c r="Y10076"/>
      <c r="Z10076" t="s">
        <v>31</v>
      </c>
    </row>
    <row r="10077" spans="1:26" x14ac:dyDescent="0.3">
      <c r="A10077" t="s">
        <v>12707</v>
      </c>
      <c r="B10077" t="s">
        <v>3157</v>
      </c>
      <c r="C10077">
        <v>261887</v>
      </c>
      <c r="D10077" t="str">
        <f>+VLOOKUP(C10077,Param!K:L,2,FALSE)</f>
        <v>BUREAU VERITAS CONSTRUCTION</v>
      </c>
      <c r="E10077">
        <v>2170535118</v>
      </c>
      <c r="F10077" t="s">
        <v>8266</v>
      </c>
      <c r="G10077" t="s">
        <v>29</v>
      </c>
      <c r="H10077" s="5">
        <v>6177.78</v>
      </c>
      <c r="I10077" s="5">
        <v>6177.7790000000005</v>
      </c>
      <c r="J10077" s="5">
        <v>9.9999999929423189E-4</v>
      </c>
      <c r="K10077" s="5">
        <v>6177.78</v>
      </c>
      <c r="L10077" s="5">
        <v>0</v>
      </c>
      <c r="M10077" t="str">
        <f>IF(ISERROR(VLOOKUP(A10077,'[1]Ecart validé'!$A:$A,1,FALSE)),Z10077,"Ecart Validé")</f>
        <v>valid</v>
      </c>
      <c r="R10077" t="s">
        <v>30</v>
      </c>
      <c r="X10077"/>
      <c r="Y10077"/>
      <c r="Z10077" t="s">
        <v>31</v>
      </c>
    </row>
    <row r="10078" spans="1:26" x14ac:dyDescent="0.3">
      <c r="A10078" t="s">
        <v>12708</v>
      </c>
      <c r="B10078" t="s">
        <v>3157</v>
      </c>
      <c r="C10078">
        <v>247532</v>
      </c>
      <c r="D10078" t="str">
        <f>+VLOOKUP(C10078,Param!K:L,2,FALSE)</f>
        <v>STAFFMATCH FRANCE</v>
      </c>
      <c r="E10078">
        <v>2170195068</v>
      </c>
      <c r="F10078" t="s">
        <v>8617</v>
      </c>
      <c r="G10078" t="s">
        <v>29</v>
      </c>
      <c r="H10078" s="5">
        <v>1544.08</v>
      </c>
      <c r="I10078" s="5">
        <v>1544.0767000000001</v>
      </c>
      <c r="J10078" s="5">
        <v>3.2999999998537502E-3</v>
      </c>
      <c r="K10078" s="5">
        <v>1544.08</v>
      </c>
      <c r="L10078" s="5">
        <v>0</v>
      </c>
      <c r="M10078" t="str">
        <f>IF(ISERROR(VLOOKUP(A10078,'[1]Ecart validé'!$A:$A,1,FALSE)),Z10078,"Ecart Validé")</f>
        <v>valid</v>
      </c>
      <c r="R10078" t="s">
        <v>30</v>
      </c>
      <c r="X10078"/>
      <c r="Y10078"/>
      <c r="Z10078" t="s">
        <v>31</v>
      </c>
    </row>
    <row r="10079" spans="1:26" x14ac:dyDescent="0.3">
      <c r="A10079" t="s">
        <v>12709</v>
      </c>
      <c r="B10079" t="s">
        <v>3157</v>
      </c>
      <c r="C10079">
        <v>247532</v>
      </c>
      <c r="D10079" t="str">
        <f>+VLOOKUP(C10079,Param!K:L,2,FALSE)</f>
        <v>STAFFMATCH FRANCE</v>
      </c>
      <c r="E10079">
        <v>2170195068</v>
      </c>
      <c r="F10079" t="s">
        <v>8260</v>
      </c>
      <c r="G10079" t="s">
        <v>29</v>
      </c>
      <c r="H10079" s="5">
        <v>2602.75</v>
      </c>
      <c r="I10079" s="5">
        <v>2602.7537000000002</v>
      </c>
      <c r="J10079" s="5">
        <v>-3.7000000002080898E-3</v>
      </c>
      <c r="K10079" s="5">
        <v>2602.75</v>
      </c>
      <c r="L10079" s="5">
        <v>0</v>
      </c>
      <c r="M10079" t="str">
        <f>IF(ISERROR(VLOOKUP(A10079,'[1]Ecart validé'!$A:$A,1,FALSE)),Z10079,"Ecart Validé")</f>
        <v>valid</v>
      </c>
      <c r="R10079" t="s">
        <v>30</v>
      </c>
      <c r="X10079"/>
      <c r="Y10079"/>
      <c r="Z10079" t="s">
        <v>31</v>
      </c>
    </row>
    <row r="10080" spans="1:26" x14ac:dyDescent="0.3">
      <c r="A10080" t="s">
        <v>12710</v>
      </c>
      <c r="B10080" t="s">
        <v>3157</v>
      </c>
      <c r="C10080">
        <v>247532</v>
      </c>
      <c r="D10080" t="str">
        <f>+VLOOKUP(C10080,Param!K:L,2,FALSE)</f>
        <v>STAFFMATCH FRANCE</v>
      </c>
      <c r="E10080">
        <v>2170195068</v>
      </c>
      <c r="F10080" t="s">
        <v>8262</v>
      </c>
      <c r="G10080" t="s">
        <v>29</v>
      </c>
      <c r="H10080" s="5">
        <v>7650.7</v>
      </c>
      <c r="I10080" s="5">
        <v>7650.7003999999997</v>
      </c>
      <c r="J10080" s="5">
        <v>-3.9999999989959103E-4</v>
      </c>
      <c r="K10080" s="5">
        <v>7650.7</v>
      </c>
      <c r="L10080" s="5">
        <v>0</v>
      </c>
      <c r="M10080" t="str">
        <f>IF(ISERROR(VLOOKUP(A10080,'[1]Ecart validé'!$A:$A,1,FALSE)),Z10080,"Ecart Validé")</f>
        <v>valid</v>
      </c>
      <c r="R10080" t="s">
        <v>30</v>
      </c>
      <c r="X10080"/>
      <c r="Y10080"/>
      <c r="Z10080" t="s">
        <v>31</v>
      </c>
    </row>
    <row r="10081" spans="1:26" x14ac:dyDescent="0.3">
      <c r="A10081" t="s">
        <v>12711</v>
      </c>
      <c r="B10081" t="s">
        <v>3157</v>
      </c>
      <c r="C10081">
        <v>247532</v>
      </c>
      <c r="D10081" t="str">
        <f>+VLOOKUP(C10081,Param!K:L,2,FALSE)</f>
        <v>STAFFMATCH FRANCE</v>
      </c>
      <c r="E10081">
        <v>2170195068</v>
      </c>
      <c r="F10081" t="s">
        <v>8264</v>
      </c>
      <c r="G10081" t="s">
        <v>29</v>
      </c>
      <c r="H10081" s="5">
        <v>45418.65</v>
      </c>
      <c r="I10081" s="5">
        <v>45418.646000000001</v>
      </c>
      <c r="J10081" s="5">
        <v>4.0000000008149003E-3</v>
      </c>
      <c r="K10081" s="5">
        <v>45418.65</v>
      </c>
      <c r="L10081" s="5">
        <v>0</v>
      </c>
      <c r="M10081" t="str">
        <f>IF(ISERROR(VLOOKUP(A10081,'[1]Ecart validé'!$A:$A,1,FALSE)),Z10081,"Ecart Validé")</f>
        <v>valid</v>
      </c>
      <c r="R10081" t="s">
        <v>30</v>
      </c>
      <c r="X10081"/>
      <c r="Y10081"/>
      <c r="Z10081" t="s">
        <v>31</v>
      </c>
    </row>
    <row r="10082" spans="1:26" x14ac:dyDescent="0.3">
      <c r="A10082" t="s">
        <v>12712</v>
      </c>
      <c r="B10082" t="s">
        <v>3157</v>
      </c>
      <c r="C10082">
        <v>247532</v>
      </c>
      <c r="D10082" t="str">
        <f>+VLOOKUP(C10082,Param!K:L,2,FALSE)</f>
        <v>STAFFMATCH FRANCE</v>
      </c>
      <c r="E10082">
        <v>2170195068</v>
      </c>
      <c r="F10082" t="s">
        <v>8266</v>
      </c>
      <c r="G10082" t="s">
        <v>29</v>
      </c>
      <c r="H10082" s="5">
        <v>62102.44</v>
      </c>
      <c r="I10082" s="5">
        <v>62102.445299999999</v>
      </c>
      <c r="J10082" s="5">
        <v>-5.2999999970779702E-3</v>
      </c>
      <c r="K10082" s="5">
        <v>62102.44</v>
      </c>
      <c r="L10082" s="5">
        <v>0</v>
      </c>
      <c r="M10082" t="str">
        <f>IF(ISERROR(VLOOKUP(A10082,'[1]Ecart validé'!$A:$A,1,FALSE)),Z10082,"Ecart Validé")</f>
        <v>valid</v>
      </c>
      <c r="R10082" t="s">
        <v>30</v>
      </c>
      <c r="X10082"/>
      <c r="Y10082"/>
      <c r="Z10082" t="s">
        <v>31</v>
      </c>
    </row>
    <row r="10083" spans="1:26" x14ac:dyDescent="0.3">
      <c r="A10083" t="s">
        <v>12713</v>
      </c>
      <c r="B10083" t="s">
        <v>3157</v>
      </c>
      <c r="C10083">
        <v>265520</v>
      </c>
      <c r="D10083" t="str">
        <f>+VLOOKUP(C10083,Param!K:L,2,FALSE)</f>
        <v>LITTORAL CUISINES INDUSTRIELLES</v>
      </c>
      <c r="E10083">
        <v>27315026</v>
      </c>
      <c r="F10083" t="s">
        <v>8617</v>
      </c>
      <c r="G10083" t="s">
        <v>29</v>
      </c>
      <c r="H10083" s="5">
        <v>25.74</v>
      </c>
      <c r="I10083" s="5">
        <v>25.727399999999999</v>
      </c>
      <c r="J10083" s="5">
        <v>1.2599999999998999E-2</v>
      </c>
      <c r="K10083" s="5">
        <v>25.74</v>
      </c>
      <c r="L10083" s="5">
        <v>0</v>
      </c>
      <c r="M10083" t="str">
        <f>IF(ISERROR(VLOOKUP(A10083,'[1]Ecart validé'!$A:$A,1,FALSE)),Z10083,"Ecart Validé")</f>
        <v>valid</v>
      </c>
      <c r="R10083" t="s">
        <v>30</v>
      </c>
      <c r="X10083"/>
      <c r="Y10083"/>
      <c r="Z10083" t="s">
        <v>31</v>
      </c>
    </row>
    <row r="10084" spans="1:26" x14ac:dyDescent="0.3">
      <c r="A10084" t="s">
        <v>12714</v>
      </c>
      <c r="B10084" t="s">
        <v>3157</v>
      </c>
      <c r="C10084">
        <v>265520</v>
      </c>
      <c r="D10084" t="str">
        <f>+VLOOKUP(C10084,Param!K:L,2,FALSE)</f>
        <v>LITTORAL CUISINES INDUSTRIELLES</v>
      </c>
      <c r="E10084">
        <v>27315026</v>
      </c>
      <c r="F10084" t="s">
        <v>8260</v>
      </c>
      <c r="G10084" t="s">
        <v>29</v>
      </c>
      <c r="H10084" s="5">
        <v>134.43</v>
      </c>
      <c r="I10084" s="5">
        <v>134.43</v>
      </c>
      <c r="J10084" s="5">
        <v>0</v>
      </c>
      <c r="K10084" s="5">
        <v>134.43</v>
      </c>
      <c r="L10084" s="5">
        <v>0</v>
      </c>
      <c r="M10084" t="str">
        <f>IF(ISERROR(VLOOKUP(A10084,'[1]Ecart validé'!$A:$A,1,FALSE)),Z10084,"Ecart Validé")</f>
        <v>valid</v>
      </c>
      <c r="R10084" t="s">
        <v>30</v>
      </c>
      <c r="X10084"/>
      <c r="Y10084"/>
      <c r="Z10084" t="s">
        <v>31</v>
      </c>
    </row>
    <row r="10085" spans="1:26" x14ac:dyDescent="0.3">
      <c r="A10085" t="s">
        <v>12715</v>
      </c>
      <c r="B10085" t="s">
        <v>3157</v>
      </c>
      <c r="C10085">
        <v>265520</v>
      </c>
      <c r="D10085" t="str">
        <f>+VLOOKUP(C10085,Param!K:L,2,FALSE)</f>
        <v>LITTORAL CUISINES INDUSTRIELLES</v>
      </c>
      <c r="E10085">
        <v>27315026</v>
      </c>
      <c r="F10085" t="s">
        <v>8262</v>
      </c>
      <c r="G10085" t="s">
        <v>29</v>
      </c>
      <c r="H10085" s="5">
        <v>54.72</v>
      </c>
      <c r="I10085" s="5">
        <v>54.72</v>
      </c>
      <c r="J10085" s="5">
        <v>0</v>
      </c>
      <c r="K10085" s="5">
        <v>54.72</v>
      </c>
      <c r="L10085" s="5">
        <v>0</v>
      </c>
      <c r="M10085" t="str">
        <f>IF(ISERROR(VLOOKUP(A10085,'[1]Ecart validé'!$A:$A,1,FALSE)),Z10085,"Ecart Validé")</f>
        <v>valid</v>
      </c>
      <c r="R10085" t="s">
        <v>30</v>
      </c>
      <c r="X10085"/>
      <c r="Y10085"/>
      <c r="Z10085" t="s">
        <v>31</v>
      </c>
    </row>
    <row r="10086" spans="1:26" x14ac:dyDescent="0.3">
      <c r="A10086" t="s">
        <v>12716</v>
      </c>
      <c r="B10086" t="s">
        <v>3157</v>
      </c>
      <c r="C10086">
        <v>265520</v>
      </c>
      <c r="D10086" t="str">
        <f>+VLOOKUP(C10086,Param!K:L,2,FALSE)</f>
        <v>LITTORAL CUISINES INDUSTRIELLES</v>
      </c>
      <c r="E10086">
        <v>27315026</v>
      </c>
      <c r="F10086" t="s">
        <v>8264</v>
      </c>
      <c r="G10086" t="s">
        <v>29</v>
      </c>
      <c r="H10086" s="5">
        <v>180.21</v>
      </c>
      <c r="I10086" s="5">
        <v>180.21</v>
      </c>
      <c r="J10086" s="5">
        <v>0</v>
      </c>
      <c r="K10086" s="5">
        <v>180.21</v>
      </c>
      <c r="L10086" s="5">
        <v>0</v>
      </c>
      <c r="M10086" t="str">
        <f>IF(ISERROR(VLOOKUP(A10086,'[1]Ecart validé'!$A:$A,1,FALSE)),Z10086,"Ecart Validé")</f>
        <v>valid</v>
      </c>
      <c r="R10086" t="s">
        <v>30</v>
      </c>
      <c r="X10086"/>
      <c r="Y10086"/>
      <c r="Z10086" t="s">
        <v>31</v>
      </c>
    </row>
    <row r="10087" spans="1:26" x14ac:dyDescent="0.3">
      <c r="A10087" t="s">
        <v>12717</v>
      </c>
      <c r="B10087" t="s">
        <v>3157</v>
      </c>
      <c r="C10087">
        <v>265520</v>
      </c>
      <c r="D10087" t="str">
        <f>+VLOOKUP(C10087,Param!K:L,2,FALSE)</f>
        <v>LITTORAL CUISINES INDUSTRIELLES</v>
      </c>
      <c r="E10087">
        <v>27315026</v>
      </c>
      <c r="F10087" t="s">
        <v>8266</v>
      </c>
      <c r="G10087" t="s">
        <v>29</v>
      </c>
      <c r="H10087" s="5">
        <v>181.08</v>
      </c>
      <c r="I10087" s="5">
        <v>181.08</v>
      </c>
      <c r="J10087" s="5">
        <v>0</v>
      </c>
      <c r="K10087" s="5">
        <v>181.08</v>
      </c>
      <c r="L10087" s="5">
        <v>0</v>
      </c>
      <c r="M10087" t="str">
        <f>IF(ISERROR(VLOOKUP(A10087,'[1]Ecart validé'!$A:$A,1,FALSE)),Z10087,"Ecart Validé")</f>
        <v>valid</v>
      </c>
      <c r="R10087" t="s">
        <v>30</v>
      </c>
      <c r="X10087"/>
      <c r="Y10087"/>
      <c r="Z10087" t="s">
        <v>31</v>
      </c>
    </row>
    <row r="10088" spans="1:26" x14ac:dyDescent="0.3">
      <c r="A10088" t="s">
        <v>12718</v>
      </c>
      <c r="B10088" t="s">
        <v>3157</v>
      </c>
      <c r="C10088">
        <v>109154</v>
      </c>
      <c r="D10088" t="str">
        <f>+VLOOKUP(C10088,Param!K:L,2,FALSE)</f>
        <v>LACHETEAU SAS</v>
      </c>
      <c r="E10088">
        <v>16053050</v>
      </c>
      <c r="F10088" t="s">
        <v>8260</v>
      </c>
      <c r="G10088" t="s">
        <v>29</v>
      </c>
      <c r="H10088" s="5">
        <v>348.54</v>
      </c>
      <c r="I10088" s="5">
        <v>348.54</v>
      </c>
      <c r="J10088" s="5">
        <v>0</v>
      </c>
      <c r="K10088" s="5">
        <v>348.54</v>
      </c>
      <c r="L10088" s="5">
        <v>0</v>
      </c>
      <c r="M10088" t="str">
        <f>IF(ISERROR(VLOOKUP(A10088,'[1]Ecart validé'!$A:$A,1,FALSE)),Z10088,"Ecart Validé")</f>
        <v>valid</v>
      </c>
      <c r="R10088" t="s">
        <v>30</v>
      </c>
      <c r="X10088"/>
      <c r="Y10088"/>
      <c r="Z10088" t="s">
        <v>31</v>
      </c>
    </row>
    <row r="10089" spans="1:26" x14ac:dyDescent="0.3">
      <c r="A10089" t="s">
        <v>12719</v>
      </c>
      <c r="B10089" t="s">
        <v>3157</v>
      </c>
      <c r="C10089">
        <v>109154</v>
      </c>
      <c r="D10089" t="str">
        <f>+VLOOKUP(C10089,Param!K:L,2,FALSE)</f>
        <v>LACHETEAU SAS</v>
      </c>
      <c r="E10089">
        <v>16053050</v>
      </c>
      <c r="F10089" t="s">
        <v>8262</v>
      </c>
      <c r="G10089" t="s">
        <v>29</v>
      </c>
      <c r="H10089" s="5">
        <v>2080.58</v>
      </c>
      <c r="I10089" s="5">
        <v>2080.5767999999998</v>
      </c>
      <c r="J10089" s="5">
        <v>3.2000000001062199E-3</v>
      </c>
      <c r="K10089" s="5">
        <v>2080.58</v>
      </c>
      <c r="L10089" s="5">
        <v>0</v>
      </c>
      <c r="M10089" t="str">
        <f>IF(ISERROR(VLOOKUP(A10089,'[1]Ecart validé'!$A:$A,1,FALSE)),Z10089,"Ecart Validé")</f>
        <v>valid</v>
      </c>
      <c r="R10089" t="s">
        <v>30</v>
      </c>
      <c r="X10089"/>
      <c r="Y10089"/>
      <c r="Z10089" t="s">
        <v>31</v>
      </c>
    </row>
    <row r="10090" spans="1:26" x14ac:dyDescent="0.3">
      <c r="A10090" t="s">
        <v>12720</v>
      </c>
      <c r="B10090" t="s">
        <v>3157</v>
      </c>
      <c r="C10090">
        <v>109154</v>
      </c>
      <c r="D10090" t="str">
        <f>+VLOOKUP(C10090,Param!K:L,2,FALSE)</f>
        <v>LACHETEAU SAS</v>
      </c>
      <c r="E10090">
        <v>16053050</v>
      </c>
      <c r="F10090" t="s">
        <v>8264</v>
      </c>
      <c r="G10090" t="s">
        <v>29</v>
      </c>
      <c r="H10090" s="5">
        <v>4645.12</v>
      </c>
      <c r="I10090" s="5">
        <v>4645.1232</v>
      </c>
      <c r="J10090" s="5">
        <v>-3.2000000001062199E-3</v>
      </c>
      <c r="K10090" s="5">
        <v>4645.12</v>
      </c>
      <c r="L10090" s="5">
        <v>0</v>
      </c>
      <c r="M10090" t="str">
        <f>IF(ISERROR(VLOOKUP(A10090,'[1]Ecart validé'!$A:$A,1,FALSE)),Z10090,"Ecart Validé")</f>
        <v>valid</v>
      </c>
      <c r="R10090" t="s">
        <v>30</v>
      </c>
      <c r="X10090"/>
      <c r="Y10090"/>
      <c r="Z10090" t="s">
        <v>31</v>
      </c>
    </row>
    <row r="10091" spans="1:26" x14ac:dyDescent="0.3">
      <c r="A10091" t="s">
        <v>12721</v>
      </c>
      <c r="B10091" t="s">
        <v>3157</v>
      </c>
      <c r="C10091">
        <v>109154</v>
      </c>
      <c r="D10091" t="str">
        <f>+VLOOKUP(C10091,Param!K:L,2,FALSE)</f>
        <v>LACHETEAU SAS</v>
      </c>
      <c r="E10091">
        <v>16053050</v>
      </c>
      <c r="F10091" t="s">
        <v>8266</v>
      </c>
      <c r="G10091" t="s">
        <v>29</v>
      </c>
      <c r="H10091" s="5">
        <v>3115.17</v>
      </c>
      <c r="I10091" s="5">
        <v>3115.1664000000001</v>
      </c>
      <c r="J10091" s="5">
        <v>3.6000000000058199E-3</v>
      </c>
      <c r="K10091" s="5">
        <v>3115.17</v>
      </c>
      <c r="L10091" s="5">
        <v>0</v>
      </c>
      <c r="M10091" t="str">
        <f>IF(ISERROR(VLOOKUP(A10091,'[1]Ecart validé'!$A:$A,1,FALSE)),Z10091,"Ecart Validé")</f>
        <v>valid</v>
      </c>
      <c r="R10091" t="s">
        <v>30</v>
      </c>
      <c r="X10091"/>
      <c r="Y10091"/>
      <c r="Z10091" t="s">
        <v>31</v>
      </c>
    </row>
    <row r="10092" spans="1:26" x14ac:dyDescent="0.3">
      <c r="A10092" t="s">
        <v>12722</v>
      </c>
      <c r="B10092" t="s">
        <v>3157</v>
      </c>
      <c r="C10092">
        <v>256873</v>
      </c>
      <c r="D10092" t="str">
        <f>+VLOOKUP(C10092,Param!K:L,2,FALSE)</f>
        <v>SEAMER</v>
      </c>
      <c r="E10092">
        <v>26091030</v>
      </c>
      <c r="F10092" t="s">
        <v>8617</v>
      </c>
      <c r="G10092" t="s">
        <v>29</v>
      </c>
      <c r="H10092" s="5">
        <v>955.77</v>
      </c>
      <c r="I10092" s="5">
        <v>955.77</v>
      </c>
      <c r="J10092" s="5">
        <v>0</v>
      </c>
      <c r="K10092" s="5">
        <v>955.77</v>
      </c>
      <c r="L10092" s="5">
        <v>0</v>
      </c>
      <c r="M10092" t="str">
        <f>IF(ISERROR(VLOOKUP(A10092,'[1]Ecart validé'!$A:$A,1,FALSE)),Z10092,"Ecart Validé")</f>
        <v>valid</v>
      </c>
      <c r="R10092" t="s">
        <v>30</v>
      </c>
      <c r="X10092"/>
      <c r="Y10092"/>
      <c r="Z10092" t="s">
        <v>31</v>
      </c>
    </row>
    <row r="10093" spans="1:26" x14ac:dyDescent="0.3">
      <c r="A10093" t="s">
        <v>12723</v>
      </c>
      <c r="B10093" t="s">
        <v>3157</v>
      </c>
      <c r="C10093">
        <v>256873</v>
      </c>
      <c r="D10093" t="str">
        <f>+VLOOKUP(C10093,Param!K:L,2,FALSE)</f>
        <v>SEAMER</v>
      </c>
      <c r="E10093">
        <v>26091030</v>
      </c>
      <c r="F10093" t="s">
        <v>8260</v>
      </c>
      <c r="G10093" t="s">
        <v>29</v>
      </c>
      <c r="H10093" s="5">
        <v>112.89</v>
      </c>
      <c r="I10093" s="5">
        <v>112.89</v>
      </c>
      <c r="J10093" s="5">
        <v>0</v>
      </c>
      <c r="K10093" s="5">
        <v>112.89</v>
      </c>
      <c r="L10093" s="5">
        <v>0</v>
      </c>
      <c r="M10093" t="str">
        <f>IF(ISERROR(VLOOKUP(A10093,'[1]Ecart validé'!$A:$A,1,FALSE)),Z10093,"Ecart Validé")</f>
        <v>valid</v>
      </c>
      <c r="R10093" t="s">
        <v>30</v>
      </c>
      <c r="X10093"/>
      <c r="Y10093"/>
      <c r="Z10093" t="s">
        <v>31</v>
      </c>
    </row>
    <row r="10094" spans="1:26" x14ac:dyDescent="0.3">
      <c r="A10094" t="s">
        <v>12724</v>
      </c>
      <c r="B10094" t="s">
        <v>3157</v>
      </c>
      <c r="C10094">
        <v>256873</v>
      </c>
      <c r="D10094" t="str">
        <f>+VLOOKUP(C10094,Param!K:L,2,FALSE)</f>
        <v>SEAMER</v>
      </c>
      <c r="E10094">
        <v>26091030</v>
      </c>
      <c r="F10094" t="s">
        <v>8262</v>
      </c>
      <c r="G10094" t="s">
        <v>29</v>
      </c>
      <c r="H10094" s="5">
        <v>1900.88</v>
      </c>
      <c r="I10094" s="5">
        <v>1900.8824999999999</v>
      </c>
      <c r="J10094" s="5">
        <v>-2.4999999998271899E-3</v>
      </c>
      <c r="K10094" s="5">
        <v>1900.88</v>
      </c>
      <c r="L10094" s="5">
        <v>0</v>
      </c>
      <c r="M10094" t="str">
        <f>IF(ISERROR(VLOOKUP(A10094,'[1]Ecart validé'!$A:$A,1,FALSE)),Z10094,"Ecart Validé")</f>
        <v>valid</v>
      </c>
      <c r="R10094" t="s">
        <v>30</v>
      </c>
      <c r="X10094"/>
      <c r="Y10094"/>
      <c r="Z10094" t="s">
        <v>31</v>
      </c>
    </row>
    <row r="10095" spans="1:26" x14ac:dyDescent="0.3">
      <c r="A10095" t="s">
        <v>12725</v>
      </c>
      <c r="B10095" t="s">
        <v>3157</v>
      </c>
      <c r="C10095">
        <v>256873</v>
      </c>
      <c r="D10095" t="str">
        <f>+VLOOKUP(C10095,Param!K:L,2,FALSE)</f>
        <v>SEAMER</v>
      </c>
      <c r="E10095">
        <v>26091030</v>
      </c>
      <c r="F10095" t="s">
        <v>8264</v>
      </c>
      <c r="G10095" t="s">
        <v>29</v>
      </c>
      <c r="H10095" s="5">
        <v>3709.17</v>
      </c>
      <c r="I10095" s="5">
        <v>3709.17</v>
      </c>
      <c r="J10095" s="5">
        <v>0</v>
      </c>
      <c r="K10095" s="5">
        <v>3709.17</v>
      </c>
      <c r="L10095" s="5">
        <v>0</v>
      </c>
      <c r="M10095" t="str">
        <f>IF(ISERROR(VLOOKUP(A10095,'[1]Ecart validé'!$A:$A,1,FALSE)),Z10095,"Ecart Validé")</f>
        <v>valid</v>
      </c>
      <c r="R10095" t="s">
        <v>30</v>
      </c>
      <c r="X10095"/>
      <c r="Y10095"/>
      <c r="Z10095" t="s">
        <v>31</v>
      </c>
    </row>
    <row r="10096" spans="1:26" x14ac:dyDescent="0.3">
      <c r="A10096" t="s">
        <v>12726</v>
      </c>
      <c r="B10096" t="s">
        <v>3157</v>
      </c>
      <c r="C10096">
        <v>256873</v>
      </c>
      <c r="D10096" t="str">
        <f>+VLOOKUP(C10096,Param!K:L,2,FALSE)</f>
        <v>SEAMER</v>
      </c>
      <c r="E10096">
        <v>26091030</v>
      </c>
      <c r="F10096" t="s">
        <v>8266</v>
      </c>
      <c r="G10096" t="s">
        <v>29</v>
      </c>
      <c r="H10096" s="5">
        <v>3049.11</v>
      </c>
      <c r="I10096" s="5">
        <v>3049.11</v>
      </c>
      <c r="J10096" s="5">
        <v>0</v>
      </c>
      <c r="K10096" s="5">
        <v>3049.11</v>
      </c>
      <c r="L10096" s="5">
        <v>0</v>
      </c>
      <c r="M10096" t="str">
        <f>IF(ISERROR(VLOOKUP(A10096,'[1]Ecart validé'!$A:$A,1,FALSE)),Z10096,"Ecart Validé")</f>
        <v>valid</v>
      </c>
      <c r="R10096" t="s">
        <v>30</v>
      </c>
      <c r="X10096"/>
      <c r="Y10096"/>
      <c r="Z10096" t="s">
        <v>31</v>
      </c>
    </row>
    <row r="10097" spans="1:26" x14ac:dyDescent="0.3">
      <c r="A10097" t="s">
        <v>12727</v>
      </c>
      <c r="B10097" t="s">
        <v>3157</v>
      </c>
      <c r="C10097">
        <v>57791</v>
      </c>
      <c r="D10097" t="str">
        <f>+VLOOKUP(C10097,Param!K:L,2,FALSE)</f>
        <v>CABINET BLEUSE</v>
      </c>
      <c r="E10097">
        <v>2160724833</v>
      </c>
      <c r="F10097" t="s">
        <v>8617</v>
      </c>
      <c r="G10097" t="s">
        <v>29</v>
      </c>
      <c r="H10097" s="5">
        <v>34.200000000000003</v>
      </c>
      <c r="I10097" s="5">
        <v>34.200000000000003</v>
      </c>
      <c r="J10097" s="5">
        <v>0</v>
      </c>
      <c r="K10097" s="5">
        <v>34.200000000000003</v>
      </c>
      <c r="L10097" s="5">
        <v>0</v>
      </c>
      <c r="M10097" t="str">
        <f>IF(ISERROR(VLOOKUP(A10097,'[1]Ecart validé'!$A:$A,1,FALSE)),Z10097,"Ecart Validé")</f>
        <v>valid</v>
      </c>
      <c r="R10097" t="s">
        <v>30</v>
      </c>
      <c r="X10097"/>
      <c r="Y10097"/>
      <c r="Z10097" t="s">
        <v>31</v>
      </c>
    </row>
    <row r="10098" spans="1:26" x14ac:dyDescent="0.3">
      <c r="A10098" t="s">
        <v>12728</v>
      </c>
      <c r="B10098" t="s">
        <v>3157</v>
      </c>
      <c r="C10098">
        <v>57791</v>
      </c>
      <c r="D10098" t="str">
        <f>+VLOOKUP(C10098,Param!K:L,2,FALSE)</f>
        <v>CABINET BLEUSE</v>
      </c>
      <c r="E10098">
        <v>2160724833</v>
      </c>
      <c r="F10098" t="s">
        <v>8260</v>
      </c>
      <c r="G10098" t="s">
        <v>29</v>
      </c>
      <c r="H10098" s="5">
        <v>45.53</v>
      </c>
      <c r="I10098" s="5">
        <v>45.524999999999999</v>
      </c>
      <c r="J10098" s="5">
        <v>5.0000000000025501E-3</v>
      </c>
      <c r="K10098" s="5">
        <v>45.53</v>
      </c>
      <c r="L10098" s="5">
        <v>0</v>
      </c>
      <c r="M10098" t="str">
        <f>IF(ISERROR(VLOOKUP(A10098,'[1]Ecart validé'!$A:$A,1,FALSE)),Z10098,"Ecart Validé")</f>
        <v>valid</v>
      </c>
      <c r="R10098" t="s">
        <v>30</v>
      </c>
      <c r="X10098"/>
      <c r="Y10098"/>
      <c r="Z10098" t="s">
        <v>31</v>
      </c>
    </row>
    <row r="10099" spans="1:26" x14ac:dyDescent="0.3">
      <c r="A10099" t="s">
        <v>12729</v>
      </c>
      <c r="B10099" t="s">
        <v>3157</v>
      </c>
      <c r="C10099">
        <v>57791</v>
      </c>
      <c r="D10099" t="str">
        <f>+VLOOKUP(C10099,Param!K:L,2,FALSE)</f>
        <v>CABINET BLEUSE</v>
      </c>
      <c r="E10099">
        <v>2160724833</v>
      </c>
      <c r="F10099" t="s">
        <v>8262</v>
      </c>
      <c r="G10099" t="s">
        <v>29</v>
      </c>
      <c r="H10099" s="5">
        <v>442.88</v>
      </c>
      <c r="I10099" s="5">
        <v>442.875</v>
      </c>
      <c r="J10099" s="5">
        <v>4.9999999999954499E-3</v>
      </c>
      <c r="K10099" s="5">
        <v>442.88</v>
      </c>
      <c r="L10099" s="5">
        <v>0</v>
      </c>
      <c r="M10099" t="str">
        <f>IF(ISERROR(VLOOKUP(A10099,'[1]Ecart validé'!$A:$A,1,FALSE)),Z10099,"Ecart Validé")</f>
        <v>valid</v>
      </c>
      <c r="R10099" t="s">
        <v>30</v>
      </c>
      <c r="X10099"/>
      <c r="Y10099"/>
      <c r="Z10099" t="s">
        <v>31</v>
      </c>
    </row>
    <row r="10100" spans="1:26" x14ac:dyDescent="0.3">
      <c r="A10100" t="s">
        <v>12730</v>
      </c>
      <c r="B10100" t="s">
        <v>3157</v>
      </c>
      <c r="C10100">
        <v>57791</v>
      </c>
      <c r="D10100" t="str">
        <f>+VLOOKUP(C10100,Param!K:L,2,FALSE)</f>
        <v>CABINET BLEUSE</v>
      </c>
      <c r="E10100">
        <v>2160724833</v>
      </c>
      <c r="F10100" t="s">
        <v>8264</v>
      </c>
      <c r="G10100" t="s">
        <v>29</v>
      </c>
      <c r="H10100" s="5">
        <v>168</v>
      </c>
      <c r="I10100" s="5">
        <v>168</v>
      </c>
      <c r="J10100" s="5">
        <v>0</v>
      </c>
      <c r="K10100" s="5">
        <v>168</v>
      </c>
      <c r="L10100" s="5">
        <v>0</v>
      </c>
      <c r="M10100" t="str">
        <f>IF(ISERROR(VLOOKUP(A10100,'[1]Ecart validé'!$A:$A,1,FALSE)),Z10100,"Ecart Validé")</f>
        <v>valid</v>
      </c>
      <c r="R10100" t="s">
        <v>30</v>
      </c>
      <c r="X10100"/>
      <c r="Y10100"/>
      <c r="Z10100" t="s">
        <v>31</v>
      </c>
    </row>
    <row r="10101" spans="1:26" x14ac:dyDescent="0.3">
      <c r="A10101" t="s">
        <v>12731</v>
      </c>
      <c r="B10101" t="s">
        <v>3157</v>
      </c>
      <c r="C10101">
        <v>57791</v>
      </c>
      <c r="D10101" t="str">
        <f>+VLOOKUP(C10101,Param!K:L,2,FALSE)</f>
        <v>CABINET BLEUSE</v>
      </c>
      <c r="E10101">
        <v>2160724833</v>
      </c>
      <c r="F10101" t="s">
        <v>8266</v>
      </c>
      <c r="G10101" t="s">
        <v>29</v>
      </c>
      <c r="H10101" s="5">
        <v>64.5</v>
      </c>
      <c r="I10101" s="5">
        <v>64.5</v>
      </c>
      <c r="J10101" s="5">
        <v>0</v>
      </c>
      <c r="K10101" s="5">
        <v>64.5</v>
      </c>
      <c r="L10101" s="5">
        <v>0</v>
      </c>
      <c r="M10101" t="str">
        <f>IF(ISERROR(VLOOKUP(A10101,'[1]Ecart validé'!$A:$A,1,FALSE)),Z10101,"Ecart Validé")</f>
        <v>valid</v>
      </c>
      <c r="R10101" t="s">
        <v>30</v>
      </c>
      <c r="X10101"/>
      <c r="Y10101"/>
      <c r="Z10101" t="s">
        <v>31</v>
      </c>
    </row>
    <row r="10102" spans="1:26" x14ac:dyDescent="0.3">
      <c r="A10102" t="s">
        <v>12732</v>
      </c>
      <c r="B10102" t="s">
        <v>3157</v>
      </c>
      <c r="C10102">
        <v>225248</v>
      </c>
      <c r="D10102" t="str">
        <f>+VLOOKUP(C10102,Param!K:L,2,FALSE)</f>
        <v>CHR NUMERIQUE</v>
      </c>
      <c r="E10102">
        <v>2160204868</v>
      </c>
      <c r="F10102" t="s">
        <v>8617</v>
      </c>
      <c r="G10102" t="s">
        <v>29</v>
      </c>
      <c r="H10102" s="5">
        <v>854.35</v>
      </c>
      <c r="I10102" s="5">
        <v>854.35</v>
      </c>
      <c r="J10102" s="5">
        <v>0</v>
      </c>
      <c r="K10102" s="5">
        <v>854.35</v>
      </c>
      <c r="L10102" s="5">
        <v>0</v>
      </c>
      <c r="M10102" t="str">
        <f>IF(ISERROR(VLOOKUP(A10102,'[1]Ecart validé'!$A:$A,1,FALSE)),Z10102,"Ecart Validé")</f>
        <v>valid</v>
      </c>
      <c r="R10102" t="s">
        <v>30</v>
      </c>
      <c r="S10102" t="s">
        <v>42</v>
      </c>
      <c r="T10102" t="s">
        <v>257</v>
      </c>
      <c r="U10102" s="13" t="s">
        <v>7109</v>
      </c>
      <c r="X10102"/>
      <c r="Y10102"/>
      <c r="Z10102" t="s">
        <v>31</v>
      </c>
    </row>
    <row r="10103" spans="1:26" x14ac:dyDescent="0.3">
      <c r="A10103" t="s">
        <v>12733</v>
      </c>
      <c r="B10103" t="s">
        <v>3157</v>
      </c>
      <c r="C10103">
        <v>225248</v>
      </c>
      <c r="D10103" t="str">
        <f>+VLOOKUP(C10103,Param!K:L,2,FALSE)</f>
        <v>CHR NUMERIQUE</v>
      </c>
      <c r="E10103">
        <v>2160204868</v>
      </c>
      <c r="F10103" t="s">
        <v>8260</v>
      </c>
      <c r="G10103" t="s">
        <v>29</v>
      </c>
      <c r="H10103" s="5">
        <v>5187.0600000000004</v>
      </c>
      <c r="I10103" s="5">
        <v>5187.0600000000004</v>
      </c>
      <c r="J10103" s="5">
        <v>0</v>
      </c>
      <c r="K10103" s="5">
        <v>5187.0600000000004</v>
      </c>
      <c r="L10103" s="5">
        <v>0</v>
      </c>
      <c r="M10103" t="str">
        <f>IF(ISERROR(VLOOKUP(A10103,'[1]Ecart validé'!$A:$A,1,FALSE)),Z10103,"Ecart Validé")</f>
        <v>valid</v>
      </c>
      <c r="R10103" t="s">
        <v>30</v>
      </c>
      <c r="X10103"/>
      <c r="Y10103"/>
      <c r="Z10103" t="s">
        <v>31</v>
      </c>
    </row>
    <row r="10104" spans="1:26" x14ac:dyDescent="0.3">
      <c r="A10104" t="s">
        <v>12734</v>
      </c>
      <c r="B10104" t="s">
        <v>3157</v>
      </c>
      <c r="C10104">
        <v>225248</v>
      </c>
      <c r="D10104" t="str">
        <f>+VLOOKUP(C10104,Param!K:L,2,FALSE)</f>
        <v>CHR NUMERIQUE</v>
      </c>
      <c r="E10104">
        <v>2160204868</v>
      </c>
      <c r="F10104" t="s">
        <v>8262</v>
      </c>
      <c r="G10104" t="s">
        <v>29</v>
      </c>
      <c r="H10104" s="5">
        <v>4775.41</v>
      </c>
      <c r="I10104" s="5">
        <v>4775.41</v>
      </c>
      <c r="J10104" s="5">
        <v>0</v>
      </c>
      <c r="K10104" s="5">
        <v>4775.41</v>
      </c>
      <c r="L10104" s="5">
        <v>0</v>
      </c>
      <c r="M10104" t="str">
        <f>IF(ISERROR(VLOOKUP(A10104,'[1]Ecart validé'!$A:$A,1,FALSE)),Z10104,"Ecart Validé")</f>
        <v>valid</v>
      </c>
      <c r="R10104" t="s">
        <v>30</v>
      </c>
      <c r="X10104"/>
      <c r="Y10104"/>
      <c r="Z10104" t="s">
        <v>31</v>
      </c>
    </row>
    <row r="10105" spans="1:26" x14ac:dyDescent="0.3">
      <c r="A10105" t="s">
        <v>12735</v>
      </c>
      <c r="B10105" t="s">
        <v>3157</v>
      </c>
      <c r="C10105">
        <v>225248</v>
      </c>
      <c r="D10105" t="str">
        <f>+VLOOKUP(C10105,Param!K:L,2,FALSE)</f>
        <v>CHR NUMERIQUE</v>
      </c>
      <c r="E10105">
        <v>2160204868</v>
      </c>
      <c r="F10105" t="s">
        <v>8264</v>
      </c>
      <c r="G10105" t="s">
        <v>29</v>
      </c>
      <c r="H10105" s="5">
        <v>4433.71</v>
      </c>
      <c r="I10105" s="5">
        <v>4433.71</v>
      </c>
      <c r="J10105" s="5">
        <v>0</v>
      </c>
      <c r="K10105" s="5">
        <v>4433.71</v>
      </c>
      <c r="L10105" s="5">
        <v>0</v>
      </c>
      <c r="M10105" t="str">
        <f>IF(ISERROR(VLOOKUP(A10105,'[1]Ecart validé'!$A:$A,1,FALSE)),Z10105,"Ecart Validé")</f>
        <v>valid</v>
      </c>
      <c r="R10105" t="s">
        <v>30</v>
      </c>
      <c r="X10105"/>
      <c r="Y10105"/>
      <c r="Z10105" t="s">
        <v>31</v>
      </c>
    </row>
    <row r="10106" spans="1:26" x14ac:dyDescent="0.3">
      <c r="A10106" t="s">
        <v>12736</v>
      </c>
      <c r="B10106" t="s">
        <v>3157</v>
      </c>
      <c r="C10106">
        <v>225248</v>
      </c>
      <c r="D10106" t="str">
        <f>+VLOOKUP(C10106,Param!K:L,2,FALSE)</f>
        <v>CHR NUMERIQUE</v>
      </c>
      <c r="E10106">
        <v>2160204868</v>
      </c>
      <c r="F10106" t="s">
        <v>8266</v>
      </c>
      <c r="G10106" t="s">
        <v>29</v>
      </c>
      <c r="H10106" s="5">
        <v>1702.93</v>
      </c>
      <c r="I10106" s="5">
        <v>1702.925</v>
      </c>
      <c r="J10106" s="5">
        <v>5.0000000001091298E-3</v>
      </c>
      <c r="K10106" s="5">
        <v>1702.93</v>
      </c>
      <c r="L10106" s="5">
        <v>0</v>
      </c>
      <c r="M10106" t="str">
        <f>IF(ISERROR(VLOOKUP(A10106,'[1]Ecart validé'!$A:$A,1,FALSE)),Z10106,"Ecart Validé")</f>
        <v>valid</v>
      </c>
      <c r="R10106" t="s">
        <v>30</v>
      </c>
      <c r="X10106"/>
      <c r="Y10106"/>
      <c r="Z10106" t="s">
        <v>31</v>
      </c>
    </row>
    <row r="10107" spans="1:26" x14ac:dyDescent="0.3">
      <c r="A10107" t="s">
        <v>12737</v>
      </c>
      <c r="B10107" t="s">
        <v>3157</v>
      </c>
      <c r="C10107">
        <v>57411</v>
      </c>
      <c r="D10107" t="str">
        <f>+VLOOKUP(C10107,Param!K:L,2,FALSE)</f>
        <v>SOC VESCOM FRANCE</v>
      </c>
      <c r="E10107">
        <v>2160705043</v>
      </c>
      <c r="F10107" t="s">
        <v>8617</v>
      </c>
      <c r="G10107" t="s">
        <v>29</v>
      </c>
      <c r="H10107" s="5">
        <v>1259.3800000000001</v>
      </c>
      <c r="I10107" s="5">
        <v>1259.3779999999999</v>
      </c>
      <c r="J10107" s="5">
        <v>2.00000000018008E-3</v>
      </c>
      <c r="K10107" s="5">
        <v>1259.3800000000001</v>
      </c>
      <c r="L10107" s="5">
        <v>0</v>
      </c>
      <c r="M10107" t="str">
        <f>IF(ISERROR(VLOOKUP(A10107,'[1]Ecart validé'!$A:$A,1,FALSE)),Z10107,"Ecart Validé")</f>
        <v>valid</v>
      </c>
      <c r="R10107" t="s">
        <v>30</v>
      </c>
      <c r="X10107"/>
      <c r="Y10107"/>
      <c r="Z10107" t="s">
        <v>31</v>
      </c>
    </row>
    <row r="10108" spans="1:26" x14ac:dyDescent="0.3">
      <c r="A10108" t="s">
        <v>12738</v>
      </c>
      <c r="B10108" t="s">
        <v>3157</v>
      </c>
      <c r="C10108">
        <v>57411</v>
      </c>
      <c r="D10108" t="str">
        <f>+VLOOKUP(C10108,Param!K:L,2,FALSE)</f>
        <v>SOC VESCOM FRANCE</v>
      </c>
      <c r="E10108">
        <v>2160705043</v>
      </c>
      <c r="F10108" t="s">
        <v>8260</v>
      </c>
      <c r="G10108" t="s">
        <v>29</v>
      </c>
      <c r="H10108" s="5">
        <v>921.65</v>
      </c>
      <c r="I10108" s="5">
        <v>921.65200000000004</v>
      </c>
      <c r="J10108" s="5">
        <v>-2.0000000000663901E-3</v>
      </c>
      <c r="K10108" s="5">
        <v>921.65</v>
      </c>
      <c r="L10108" s="5">
        <v>0</v>
      </c>
      <c r="M10108" t="str">
        <f>IF(ISERROR(VLOOKUP(A10108,'[1]Ecart validé'!$A:$A,1,FALSE)),Z10108,"Ecart Validé")</f>
        <v>valid</v>
      </c>
      <c r="R10108" t="s">
        <v>30</v>
      </c>
      <c r="X10108"/>
      <c r="Y10108"/>
      <c r="Z10108" t="s">
        <v>31</v>
      </c>
    </row>
    <row r="10109" spans="1:26" x14ac:dyDescent="0.3">
      <c r="A10109" t="s">
        <v>12739</v>
      </c>
      <c r="B10109" t="s">
        <v>3157</v>
      </c>
      <c r="C10109">
        <v>57411</v>
      </c>
      <c r="D10109" t="str">
        <f>+VLOOKUP(C10109,Param!K:L,2,FALSE)</f>
        <v>SOC VESCOM FRANCE</v>
      </c>
      <c r="E10109">
        <v>2160705043</v>
      </c>
      <c r="F10109" t="s">
        <v>8262</v>
      </c>
      <c r="G10109" t="s">
        <v>29</v>
      </c>
      <c r="H10109" s="5">
        <v>2967.48</v>
      </c>
      <c r="I10109" s="5">
        <v>2967.4805000000001</v>
      </c>
      <c r="J10109" s="5">
        <v>-5.0000000010186297E-4</v>
      </c>
      <c r="K10109" s="5">
        <v>2967.48</v>
      </c>
      <c r="L10109" s="5">
        <v>0</v>
      </c>
      <c r="M10109" t="str">
        <f>IF(ISERROR(VLOOKUP(A10109,'[1]Ecart validé'!$A:$A,1,FALSE)),Z10109,"Ecart Validé")</f>
        <v>valid</v>
      </c>
      <c r="R10109" t="s">
        <v>30</v>
      </c>
      <c r="X10109"/>
      <c r="Y10109"/>
      <c r="Z10109" t="s">
        <v>31</v>
      </c>
    </row>
    <row r="10110" spans="1:26" x14ac:dyDescent="0.3">
      <c r="A10110" t="s">
        <v>12740</v>
      </c>
      <c r="B10110" t="s">
        <v>3157</v>
      </c>
      <c r="C10110">
        <v>57411</v>
      </c>
      <c r="D10110" t="str">
        <f>+VLOOKUP(C10110,Param!K:L,2,FALSE)</f>
        <v>SOC VESCOM FRANCE</v>
      </c>
      <c r="E10110">
        <v>2160705043</v>
      </c>
      <c r="F10110" t="s">
        <v>8264</v>
      </c>
      <c r="G10110" t="s">
        <v>29</v>
      </c>
      <c r="H10110" s="5">
        <v>2102.91</v>
      </c>
      <c r="I10110" s="5">
        <v>2102.9054999999998</v>
      </c>
      <c r="J10110" s="5">
        <v>4.5000000000072699E-3</v>
      </c>
      <c r="K10110" s="5">
        <v>2102.91</v>
      </c>
      <c r="L10110" s="5">
        <v>0</v>
      </c>
      <c r="M10110" t="str">
        <f>IF(ISERROR(VLOOKUP(A10110,'[1]Ecart validé'!$A:$A,1,FALSE)),Z10110,"Ecart Validé")</f>
        <v>valid</v>
      </c>
      <c r="R10110" t="s">
        <v>30</v>
      </c>
      <c r="X10110"/>
      <c r="Y10110"/>
      <c r="Z10110" t="s">
        <v>31</v>
      </c>
    </row>
    <row r="10111" spans="1:26" x14ac:dyDescent="0.3">
      <c r="A10111" t="s">
        <v>12741</v>
      </c>
      <c r="B10111" t="s">
        <v>3157</v>
      </c>
      <c r="C10111">
        <v>57411</v>
      </c>
      <c r="D10111" t="str">
        <f>+VLOOKUP(C10111,Param!K:L,2,FALSE)</f>
        <v>SOC VESCOM FRANCE</v>
      </c>
      <c r="E10111">
        <v>2160705043</v>
      </c>
      <c r="F10111" t="s">
        <v>8266</v>
      </c>
      <c r="G10111" t="s">
        <v>29</v>
      </c>
      <c r="H10111" s="5">
        <v>1933.37</v>
      </c>
      <c r="I10111" s="5">
        <v>1933.37</v>
      </c>
      <c r="J10111" s="5">
        <v>0</v>
      </c>
      <c r="K10111" s="5">
        <v>1933.37</v>
      </c>
      <c r="L10111" s="5">
        <v>0</v>
      </c>
      <c r="M10111" t="str">
        <f>IF(ISERROR(VLOOKUP(A10111,'[1]Ecart validé'!$A:$A,1,FALSE)),Z10111,"Ecart Validé")</f>
        <v>valid</v>
      </c>
      <c r="R10111" t="s">
        <v>30</v>
      </c>
      <c r="X10111"/>
      <c r="Y10111"/>
      <c r="Z10111" t="s">
        <v>31</v>
      </c>
    </row>
    <row r="10112" spans="1:26" x14ac:dyDescent="0.3">
      <c r="A10112" t="s">
        <v>12742</v>
      </c>
      <c r="B10112" t="s">
        <v>3157</v>
      </c>
      <c r="C10112">
        <v>252769</v>
      </c>
      <c r="D10112" t="str">
        <f>+VLOOKUP(C10112,Param!K:L,2,FALSE)</f>
        <v>SOCIETE PARISIENNE EXPORT IMPORT REPARTITION</v>
      </c>
      <c r="E10112">
        <v>1170065120</v>
      </c>
      <c r="F10112" t="s">
        <v>8260</v>
      </c>
      <c r="G10112" t="s">
        <v>29</v>
      </c>
      <c r="H10112" s="5">
        <v>32.49</v>
      </c>
      <c r="I10112" s="5">
        <v>32.489800000000002</v>
      </c>
      <c r="J10112" s="5">
        <v>1.9999999999953299E-4</v>
      </c>
      <c r="K10112" s="5">
        <v>32.49</v>
      </c>
      <c r="L10112" s="5">
        <v>0</v>
      </c>
      <c r="M10112" t="str">
        <f>IF(ISERROR(VLOOKUP(A10112,'[1]Ecart validé'!$A:$A,1,FALSE)),Z10112,"Ecart Validé")</f>
        <v>valid</v>
      </c>
      <c r="R10112" t="s">
        <v>30</v>
      </c>
      <c r="X10112"/>
      <c r="Y10112"/>
      <c r="Z10112" t="s">
        <v>31</v>
      </c>
    </row>
    <row r="10113" spans="1:26" x14ac:dyDescent="0.3">
      <c r="A10113" t="s">
        <v>12743</v>
      </c>
      <c r="B10113" t="s">
        <v>3157</v>
      </c>
      <c r="C10113">
        <v>252769</v>
      </c>
      <c r="D10113" t="str">
        <f>+VLOOKUP(C10113,Param!K:L,2,FALSE)</f>
        <v>SOCIETE PARISIENNE EXPORT IMPORT REPARTITION</v>
      </c>
      <c r="E10113">
        <v>1170065120</v>
      </c>
      <c r="F10113" t="s">
        <v>8262</v>
      </c>
      <c r="G10113" t="s">
        <v>29</v>
      </c>
      <c r="H10113" s="5">
        <v>207.15</v>
      </c>
      <c r="I10113" s="5">
        <v>207.14680000000001</v>
      </c>
      <c r="J10113" s="5">
        <v>3.19999999999254E-3</v>
      </c>
      <c r="K10113" s="5">
        <v>207.15</v>
      </c>
      <c r="L10113" s="5">
        <v>0</v>
      </c>
      <c r="M10113" t="str">
        <f>IF(ISERROR(VLOOKUP(A10113,'[1]Ecart validé'!$A:$A,1,FALSE)),Z10113,"Ecart Validé")</f>
        <v>valid</v>
      </c>
      <c r="R10113" t="s">
        <v>30</v>
      </c>
      <c r="X10113"/>
      <c r="Y10113"/>
      <c r="Z10113" t="s">
        <v>31</v>
      </c>
    </row>
    <row r="10114" spans="1:26" x14ac:dyDescent="0.3">
      <c r="A10114" t="s">
        <v>12744</v>
      </c>
      <c r="B10114" t="s">
        <v>3157</v>
      </c>
      <c r="C10114">
        <v>252769</v>
      </c>
      <c r="D10114" t="str">
        <f>+VLOOKUP(C10114,Param!K:L,2,FALSE)</f>
        <v>SOCIETE PARISIENNE EXPORT IMPORT REPARTITION</v>
      </c>
      <c r="E10114">
        <v>1170065120</v>
      </c>
      <c r="F10114" t="s">
        <v>8264</v>
      </c>
      <c r="G10114" t="s">
        <v>29</v>
      </c>
      <c r="H10114" s="5">
        <v>276.68</v>
      </c>
      <c r="I10114" s="5">
        <v>276.67919999999998</v>
      </c>
      <c r="J10114" s="5">
        <v>8.0000000002655703E-4</v>
      </c>
      <c r="K10114" s="5">
        <v>276.68</v>
      </c>
      <c r="L10114" s="5">
        <v>0</v>
      </c>
      <c r="M10114" t="str">
        <f>IF(ISERROR(VLOOKUP(A10114,'[1]Ecart validé'!$A:$A,1,FALSE)),Z10114,"Ecart Validé")</f>
        <v>valid</v>
      </c>
      <c r="R10114" t="s">
        <v>30</v>
      </c>
      <c r="X10114"/>
      <c r="Y10114"/>
      <c r="Z10114" t="s">
        <v>31</v>
      </c>
    </row>
    <row r="10115" spans="1:26" x14ac:dyDescent="0.3">
      <c r="A10115" t="s">
        <v>12745</v>
      </c>
      <c r="B10115" t="s">
        <v>3157</v>
      </c>
      <c r="C10115">
        <v>252769</v>
      </c>
      <c r="D10115" t="str">
        <f>+VLOOKUP(C10115,Param!K:L,2,FALSE)</f>
        <v>SOCIETE PARISIENNE EXPORT IMPORT REPARTITION</v>
      </c>
      <c r="E10115">
        <v>1170065120</v>
      </c>
      <c r="F10115" t="s">
        <v>8266</v>
      </c>
      <c r="G10115" t="s">
        <v>29</v>
      </c>
      <c r="H10115" s="5">
        <v>474.53</v>
      </c>
      <c r="I10115" s="5">
        <v>474.53280000000001</v>
      </c>
      <c r="J10115" s="5">
        <v>-2.8000000000361E-3</v>
      </c>
      <c r="K10115" s="5">
        <v>474.53</v>
      </c>
      <c r="L10115" s="5">
        <v>0</v>
      </c>
      <c r="M10115" t="str">
        <f>IF(ISERROR(VLOOKUP(A10115,'[1]Ecart validé'!$A:$A,1,FALSE)),Z10115,"Ecart Validé")</f>
        <v>valid</v>
      </c>
      <c r="R10115" t="s">
        <v>30</v>
      </c>
      <c r="X10115"/>
      <c r="Y10115"/>
      <c r="Z10115" t="s">
        <v>31</v>
      </c>
    </row>
    <row r="10116" spans="1:26" x14ac:dyDescent="0.3">
      <c r="A10116" t="s">
        <v>12746</v>
      </c>
      <c r="B10116" t="s">
        <v>3157</v>
      </c>
      <c r="C10116">
        <v>250973</v>
      </c>
      <c r="D10116" t="str">
        <f>+VLOOKUP(C10116,Param!K:L,2,FALSE)</f>
        <v>VINCI ENERGIES FRANCE</v>
      </c>
      <c r="E10116" t="s">
        <v>5620</v>
      </c>
      <c r="F10116" t="s">
        <v>8617</v>
      </c>
      <c r="G10116" t="s">
        <v>29</v>
      </c>
      <c r="H10116" s="5">
        <v>812.62</v>
      </c>
      <c r="I10116" s="5">
        <v>812.6155</v>
      </c>
      <c r="J10116" s="5">
        <v>4.5000000000072699E-3</v>
      </c>
      <c r="K10116" s="5">
        <v>812.62</v>
      </c>
      <c r="L10116" s="5">
        <v>0</v>
      </c>
      <c r="M10116" t="str">
        <f>IF(ISERROR(VLOOKUP(A10116,'[1]Ecart validé'!$A:$A,1,FALSE)),Z10116,"Ecart Validé")</f>
        <v>valid</v>
      </c>
      <c r="R10116" t="s">
        <v>30</v>
      </c>
      <c r="X10116"/>
      <c r="Y10116"/>
      <c r="Z10116" t="s">
        <v>31</v>
      </c>
    </row>
    <row r="10117" spans="1:26" x14ac:dyDescent="0.3">
      <c r="A10117" t="s">
        <v>12747</v>
      </c>
      <c r="B10117" t="s">
        <v>3157</v>
      </c>
      <c r="C10117">
        <v>250973</v>
      </c>
      <c r="D10117" t="str">
        <f>+VLOOKUP(C10117,Param!K:L,2,FALSE)</f>
        <v>VINCI ENERGIES FRANCE</v>
      </c>
      <c r="E10117" t="s">
        <v>5620</v>
      </c>
      <c r="F10117" t="s">
        <v>8260</v>
      </c>
      <c r="G10117" t="s">
        <v>29</v>
      </c>
      <c r="H10117" s="5">
        <v>1801.36</v>
      </c>
      <c r="I10117" s="5">
        <v>1801.3575000000001</v>
      </c>
      <c r="J10117" s="5">
        <v>2.4999999998271899E-3</v>
      </c>
      <c r="K10117" s="5">
        <v>1801.36</v>
      </c>
      <c r="L10117" s="5">
        <v>0</v>
      </c>
      <c r="M10117" t="str">
        <f>IF(ISERROR(VLOOKUP(A10117,'[1]Ecart validé'!$A:$A,1,FALSE)),Z10117,"Ecart Validé")</f>
        <v>valid</v>
      </c>
      <c r="R10117" t="s">
        <v>30</v>
      </c>
      <c r="X10117"/>
      <c r="Y10117"/>
      <c r="Z10117" t="s">
        <v>31</v>
      </c>
    </row>
    <row r="10118" spans="1:26" x14ac:dyDescent="0.3">
      <c r="A10118" t="s">
        <v>12748</v>
      </c>
      <c r="B10118" t="s">
        <v>3157</v>
      </c>
      <c r="C10118">
        <v>250973</v>
      </c>
      <c r="D10118" t="str">
        <f>+VLOOKUP(C10118,Param!K:L,2,FALSE)</f>
        <v>VINCI ENERGIES FRANCE</v>
      </c>
      <c r="E10118" t="s">
        <v>5620</v>
      </c>
      <c r="F10118" t="s">
        <v>8262</v>
      </c>
      <c r="G10118" t="s">
        <v>29</v>
      </c>
      <c r="H10118" s="5">
        <v>787.5</v>
      </c>
      <c r="I10118" s="5">
        <v>787.5</v>
      </c>
      <c r="J10118" s="5">
        <v>0</v>
      </c>
      <c r="K10118" s="5">
        <v>787.5</v>
      </c>
      <c r="L10118" s="5">
        <v>0</v>
      </c>
      <c r="M10118" t="str">
        <f>IF(ISERROR(VLOOKUP(A10118,'[1]Ecart validé'!$A:$A,1,FALSE)),Z10118,"Ecart Validé")</f>
        <v>valid</v>
      </c>
      <c r="R10118" t="s">
        <v>30</v>
      </c>
      <c r="X10118"/>
      <c r="Y10118"/>
      <c r="Z10118" t="s">
        <v>31</v>
      </c>
    </row>
    <row r="10119" spans="1:26" x14ac:dyDescent="0.3">
      <c r="A10119" t="s">
        <v>12749</v>
      </c>
      <c r="B10119" t="s">
        <v>3157</v>
      </c>
      <c r="C10119">
        <v>250973</v>
      </c>
      <c r="D10119" t="str">
        <f>+VLOOKUP(C10119,Param!K:L,2,FALSE)</f>
        <v>VINCI ENERGIES FRANCE</v>
      </c>
      <c r="E10119" t="s">
        <v>5620</v>
      </c>
      <c r="F10119" t="s">
        <v>8264</v>
      </c>
      <c r="G10119" t="s">
        <v>29</v>
      </c>
      <c r="H10119" s="5">
        <v>487.35</v>
      </c>
      <c r="I10119" s="5">
        <v>487.35199999999998</v>
      </c>
      <c r="J10119" s="5">
        <v>-1.9999999999527002E-3</v>
      </c>
      <c r="K10119" s="5">
        <v>487.35</v>
      </c>
      <c r="L10119" s="5">
        <v>0</v>
      </c>
      <c r="M10119" t="str">
        <f>IF(ISERROR(VLOOKUP(A10119,'[1]Ecart validé'!$A:$A,1,FALSE)),Z10119,"Ecart Validé")</f>
        <v>valid</v>
      </c>
      <c r="R10119" t="s">
        <v>30</v>
      </c>
      <c r="X10119"/>
      <c r="Y10119"/>
      <c r="Z10119" t="s">
        <v>31</v>
      </c>
    </row>
    <row r="10120" spans="1:26" x14ac:dyDescent="0.3">
      <c r="A10120" t="s">
        <v>12750</v>
      </c>
      <c r="B10120" t="s">
        <v>3157</v>
      </c>
      <c r="C10120">
        <v>250973</v>
      </c>
      <c r="D10120" t="str">
        <f>+VLOOKUP(C10120,Param!K:L,2,FALSE)</f>
        <v>VINCI ENERGIES FRANCE</v>
      </c>
      <c r="E10120" t="s">
        <v>5620</v>
      </c>
      <c r="F10120" t="s">
        <v>8266</v>
      </c>
      <c r="G10120" t="s">
        <v>29</v>
      </c>
      <c r="H10120" s="5">
        <v>487.35</v>
      </c>
      <c r="I10120" s="5">
        <v>487.35199999999998</v>
      </c>
      <c r="J10120" s="5">
        <v>-1.9999999999527002E-3</v>
      </c>
      <c r="K10120" s="5">
        <v>487.35</v>
      </c>
      <c r="L10120" s="5">
        <v>0</v>
      </c>
      <c r="M10120" t="str">
        <f>IF(ISERROR(VLOOKUP(A10120,'[1]Ecart validé'!$A:$A,1,FALSE)),Z10120,"Ecart Validé")</f>
        <v>valid</v>
      </c>
      <c r="R10120" t="s">
        <v>30</v>
      </c>
      <c r="X10120"/>
      <c r="Y10120"/>
      <c r="Z10120" t="s">
        <v>31</v>
      </c>
    </row>
    <row r="10121" spans="1:26" x14ac:dyDescent="0.3">
      <c r="A10121" t="s">
        <v>12751</v>
      </c>
      <c r="B10121" t="s">
        <v>3157</v>
      </c>
      <c r="C10121">
        <v>250973</v>
      </c>
      <c r="D10121" t="str">
        <f>+VLOOKUP(C10121,Param!K:L,2,FALSE)</f>
        <v>VINCI ENERGIES FRANCE</v>
      </c>
      <c r="E10121" t="s">
        <v>5618</v>
      </c>
      <c r="F10121" t="s">
        <v>8264</v>
      </c>
      <c r="G10121" t="s">
        <v>29</v>
      </c>
      <c r="H10121" s="5">
        <v>164</v>
      </c>
      <c r="I10121" s="5">
        <v>163.99590000000001</v>
      </c>
      <c r="J10121" s="5">
        <v>4.0999999999939904E-3</v>
      </c>
      <c r="K10121" s="5">
        <v>164</v>
      </c>
      <c r="L10121" s="5">
        <v>0</v>
      </c>
      <c r="M10121" t="str">
        <f>IF(ISERROR(VLOOKUP(A10121,'[1]Ecart validé'!$A:$A,1,FALSE)),Z10121,"Ecart Validé")</f>
        <v>valid</v>
      </c>
      <c r="R10121" t="s">
        <v>30</v>
      </c>
      <c r="X10121"/>
      <c r="Y10121"/>
      <c r="Z10121" t="s">
        <v>31</v>
      </c>
    </row>
    <row r="10122" spans="1:26" x14ac:dyDescent="0.3">
      <c r="A10122" t="s">
        <v>12752</v>
      </c>
      <c r="B10122" t="s">
        <v>3157</v>
      </c>
      <c r="C10122">
        <v>250973</v>
      </c>
      <c r="D10122" t="str">
        <f>+VLOOKUP(C10122,Param!K:L,2,FALSE)</f>
        <v>VINCI ENERGIES FRANCE</v>
      </c>
      <c r="E10122" t="s">
        <v>5618</v>
      </c>
      <c r="F10122" t="s">
        <v>8266</v>
      </c>
      <c r="G10122" t="s">
        <v>29</v>
      </c>
      <c r="H10122" s="5">
        <v>188.12</v>
      </c>
      <c r="I10122" s="5">
        <v>188.11619999999999</v>
      </c>
      <c r="J10122" s="5">
        <v>3.8000000000124601E-3</v>
      </c>
      <c r="K10122" s="5">
        <v>188.12</v>
      </c>
      <c r="L10122" s="5">
        <v>0</v>
      </c>
      <c r="M10122" t="str">
        <f>IF(ISERROR(VLOOKUP(A10122,'[1]Ecart validé'!$A:$A,1,FALSE)),Z10122,"Ecart Validé")</f>
        <v>valid</v>
      </c>
      <c r="R10122" t="s">
        <v>30</v>
      </c>
      <c r="X10122"/>
      <c r="Y10122"/>
      <c r="Z10122" t="s">
        <v>31</v>
      </c>
    </row>
    <row r="10123" spans="1:26" x14ac:dyDescent="0.3">
      <c r="A10123" t="s">
        <v>12753</v>
      </c>
      <c r="B10123" t="s">
        <v>3157</v>
      </c>
      <c r="C10123">
        <v>3746</v>
      </c>
      <c r="D10123" t="str">
        <f>+VLOOKUP(C10123,Param!K:L,2,FALSE)</f>
        <v>SIPLAN MIDI</v>
      </c>
      <c r="E10123">
        <v>2160644834</v>
      </c>
      <c r="F10123" t="s">
        <v>8617</v>
      </c>
      <c r="G10123" t="s">
        <v>29</v>
      </c>
      <c r="H10123" s="5">
        <v>769.08</v>
      </c>
      <c r="I10123" s="5">
        <v>769.08</v>
      </c>
      <c r="J10123" s="5">
        <v>0</v>
      </c>
      <c r="K10123" s="5">
        <v>769.08</v>
      </c>
      <c r="L10123" s="5">
        <v>0</v>
      </c>
      <c r="M10123" t="str">
        <f>IF(ISERROR(VLOOKUP(A10123,'[1]Ecart validé'!$A:$A,1,FALSE)),Z10123,"Ecart Validé")</f>
        <v>valid</v>
      </c>
      <c r="R10123" t="s">
        <v>30</v>
      </c>
      <c r="X10123"/>
      <c r="Y10123"/>
      <c r="Z10123" t="s">
        <v>31</v>
      </c>
    </row>
    <row r="10124" spans="1:26" x14ac:dyDescent="0.3">
      <c r="A10124" t="s">
        <v>12754</v>
      </c>
      <c r="B10124" t="s">
        <v>3157</v>
      </c>
      <c r="C10124">
        <v>3746</v>
      </c>
      <c r="D10124" t="str">
        <f>+VLOOKUP(C10124,Param!K:L,2,FALSE)</f>
        <v>SIPLAN MIDI</v>
      </c>
      <c r="E10124">
        <v>2160644834</v>
      </c>
      <c r="F10124" t="s">
        <v>8260</v>
      </c>
      <c r="G10124" t="s">
        <v>29</v>
      </c>
      <c r="H10124" s="5">
        <v>636.39</v>
      </c>
      <c r="I10124" s="5">
        <v>636.39179999999999</v>
      </c>
      <c r="J10124" s="5">
        <v>-1.8000000000029099E-3</v>
      </c>
      <c r="K10124" s="5">
        <v>636.39</v>
      </c>
      <c r="L10124" s="5">
        <v>0</v>
      </c>
      <c r="M10124" t="str">
        <f>IF(ISERROR(VLOOKUP(A10124,'[1]Ecart validé'!$A:$A,1,FALSE)),Z10124,"Ecart Validé")</f>
        <v>valid</v>
      </c>
      <c r="R10124" t="s">
        <v>30</v>
      </c>
      <c r="X10124"/>
      <c r="Y10124"/>
      <c r="Z10124" t="s">
        <v>31</v>
      </c>
    </row>
    <row r="10125" spans="1:26" x14ac:dyDescent="0.3">
      <c r="A10125" t="s">
        <v>12755</v>
      </c>
      <c r="B10125" t="s">
        <v>3157</v>
      </c>
      <c r="C10125">
        <v>3746</v>
      </c>
      <c r="D10125" t="str">
        <f>+VLOOKUP(C10125,Param!K:L,2,FALSE)</f>
        <v>SIPLAN MIDI</v>
      </c>
      <c r="E10125">
        <v>2160644834</v>
      </c>
      <c r="F10125" t="s">
        <v>8262</v>
      </c>
      <c r="G10125" t="s">
        <v>29</v>
      </c>
      <c r="H10125" s="5">
        <v>453.88</v>
      </c>
      <c r="I10125" s="5">
        <v>453.87599999999998</v>
      </c>
      <c r="J10125" s="5">
        <v>4.0000000000190898E-3</v>
      </c>
      <c r="K10125" s="5">
        <v>453.88</v>
      </c>
      <c r="L10125" s="5">
        <v>0</v>
      </c>
      <c r="M10125" t="str">
        <f>IF(ISERROR(VLOOKUP(A10125,'[1]Ecart validé'!$A:$A,1,FALSE)),Z10125,"Ecart Validé")</f>
        <v>valid</v>
      </c>
      <c r="R10125" t="s">
        <v>30</v>
      </c>
      <c r="X10125"/>
      <c r="Y10125"/>
      <c r="Z10125" t="s">
        <v>31</v>
      </c>
    </row>
    <row r="10126" spans="1:26" x14ac:dyDescent="0.3">
      <c r="A10126" t="s">
        <v>12756</v>
      </c>
      <c r="B10126" t="s">
        <v>3157</v>
      </c>
      <c r="C10126">
        <v>3746</v>
      </c>
      <c r="D10126" t="str">
        <f>+VLOOKUP(C10126,Param!K:L,2,FALSE)</f>
        <v>SIPLAN MIDI</v>
      </c>
      <c r="E10126">
        <v>2160644834</v>
      </c>
      <c r="F10126" t="s">
        <v>8264</v>
      </c>
      <c r="G10126" t="s">
        <v>29</v>
      </c>
      <c r="H10126" s="5">
        <v>359.93</v>
      </c>
      <c r="I10126" s="5">
        <v>359.93400000000003</v>
      </c>
      <c r="J10126" s="5">
        <v>-4.0000000000190898E-3</v>
      </c>
      <c r="K10126" s="5">
        <v>359.93</v>
      </c>
      <c r="L10126" s="5">
        <v>0</v>
      </c>
      <c r="M10126" t="str">
        <f>IF(ISERROR(VLOOKUP(A10126,'[1]Ecart validé'!$A:$A,1,FALSE)),Z10126,"Ecart Validé")</f>
        <v>valid</v>
      </c>
      <c r="R10126" t="s">
        <v>30</v>
      </c>
      <c r="X10126"/>
      <c r="Y10126"/>
      <c r="Z10126" t="s">
        <v>31</v>
      </c>
    </row>
    <row r="10127" spans="1:26" x14ac:dyDescent="0.3">
      <c r="A10127" t="s">
        <v>12757</v>
      </c>
      <c r="B10127" t="s">
        <v>3157</v>
      </c>
      <c r="C10127">
        <v>3746</v>
      </c>
      <c r="D10127" t="str">
        <f>+VLOOKUP(C10127,Param!K:L,2,FALSE)</f>
        <v>SIPLAN MIDI</v>
      </c>
      <c r="E10127">
        <v>2160644834</v>
      </c>
      <c r="F10127" t="s">
        <v>8266</v>
      </c>
      <c r="G10127" t="s">
        <v>29</v>
      </c>
      <c r="H10127" s="5">
        <v>803.39</v>
      </c>
      <c r="I10127" s="5">
        <v>803.3922</v>
      </c>
      <c r="J10127" s="5">
        <v>-2.1999999999025E-3</v>
      </c>
      <c r="K10127" s="5">
        <v>803.39</v>
      </c>
      <c r="L10127" s="5">
        <v>0</v>
      </c>
      <c r="M10127" t="str">
        <f>IF(ISERROR(VLOOKUP(A10127,'[1]Ecart validé'!$A:$A,1,FALSE)),Z10127,"Ecart Validé")</f>
        <v>valid</v>
      </c>
      <c r="R10127" t="s">
        <v>30</v>
      </c>
      <c r="X10127"/>
      <c r="Y10127"/>
      <c r="Z10127" t="s">
        <v>31</v>
      </c>
    </row>
    <row r="10128" spans="1:26" x14ac:dyDescent="0.3">
      <c r="A10128" t="s">
        <v>12758</v>
      </c>
      <c r="B10128" t="s">
        <v>3157</v>
      </c>
      <c r="C10128">
        <v>183207</v>
      </c>
      <c r="D10128" t="str">
        <f>+VLOOKUP(C10128,Param!K:L,2,FALSE)</f>
        <v>TRI-O</v>
      </c>
      <c r="E10128">
        <v>2160184796</v>
      </c>
      <c r="F10128" t="s">
        <v>8617</v>
      </c>
      <c r="G10128" t="s">
        <v>29</v>
      </c>
      <c r="H10128" s="5">
        <v>4680.57</v>
      </c>
      <c r="I10128" s="5">
        <v>4680.57</v>
      </c>
      <c r="J10128" s="5">
        <v>0</v>
      </c>
      <c r="K10128" s="5">
        <v>4680.57</v>
      </c>
      <c r="L10128" s="5">
        <v>0</v>
      </c>
      <c r="M10128" t="str">
        <f>IF(ISERROR(VLOOKUP(A10128,'[1]Ecart validé'!$A:$A,1,FALSE)),Z10128,"Ecart Validé")</f>
        <v>valid</v>
      </c>
      <c r="R10128" t="s">
        <v>30</v>
      </c>
      <c r="X10128"/>
      <c r="Y10128"/>
      <c r="Z10128" t="s">
        <v>31</v>
      </c>
    </row>
    <row r="10129" spans="1:26" x14ac:dyDescent="0.3">
      <c r="A10129" t="s">
        <v>12759</v>
      </c>
      <c r="B10129" t="s">
        <v>3157</v>
      </c>
      <c r="C10129">
        <v>183207</v>
      </c>
      <c r="D10129" t="str">
        <f>+VLOOKUP(C10129,Param!K:L,2,FALSE)</f>
        <v>TRI-O</v>
      </c>
      <c r="E10129">
        <v>2160184796</v>
      </c>
      <c r="F10129" t="s">
        <v>8260</v>
      </c>
      <c r="G10129" t="s">
        <v>29</v>
      </c>
      <c r="H10129" s="5">
        <v>1783.15</v>
      </c>
      <c r="I10129" s="5">
        <v>1783.1515999999999</v>
      </c>
      <c r="J10129" s="5">
        <v>-1.5999999998257399E-3</v>
      </c>
      <c r="K10129" s="5">
        <v>1783.15</v>
      </c>
      <c r="L10129" s="5">
        <v>0</v>
      </c>
      <c r="M10129" t="str">
        <f>IF(ISERROR(VLOOKUP(A10129,'[1]Ecart validé'!$A:$A,1,FALSE)),Z10129,"Ecart Validé")</f>
        <v>valid</v>
      </c>
      <c r="R10129" t="s">
        <v>30</v>
      </c>
      <c r="X10129"/>
      <c r="Y10129"/>
      <c r="Z10129" t="s">
        <v>31</v>
      </c>
    </row>
    <row r="10130" spans="1:26" x14ac:dyDescent="0.3">
      <c r="A10130" t="s">
        <v>12760</v>
      </c>
      <c r="B10130" t="s">
        <v>3157</v>
      </c>
      <c r="C10130">
        <v>183207</v>
      </c>
      <c r="D10130" t="str">
        <f>+VLOOKUP(C10130,Param!K:L,2,FALSE)</f>
        <v>TRI-O</v>
      </c>
      <c r="E10130">
        <v>2160184796</v>
      </c>
      <c r="F10130" t="s">
        <v>8262</v>
      </c>
      <c r="G10130" t="s">
        <v>29</v>
      </c>
      <c r="H10130" s="5">
        <v>1548.81</v>
      </c>
      <c r="I10130" s="5">
        <v>1548.8137999999999</v>
      </c>
      <c r="J10130" s="5">
        <v>-3.7999999999556102E-3</v>
      </c>
      <c r="K10130" s="5">
        <v>1548.81</v>
      </c>
      <c r="L10130" s="5">
        <v>0</v>
      </c>
      <c r="M10130" t="str">
        <f>IF(ISERROR(VLOOKUP(A10130,'[1]Ecart validé'!$A:$A,1,FALSE)),Z10130,"Ecart Validé")</f>
        <v>valid</v>
      </c>
      <c r="R10130" t="s">
        <v>30</v>
      </c>
      <c r="X10130"/>
      <c r="Y10130"/>
      <c r="Z10130" t="s">
        <v>31</v>
      </c>
    </row>
    <row r="10131" spans="1:26" x14ac:dyDescent="0.3">
      <c r="A10131" t="s">
        <v>12761</v>
      </c>
      <c r="B10131" t="s">
        <v>3157</v>
      </c>
      <c r="C10131">
        <v>183207</v>
      </c>
      <c r="D10131" t="str">
        <f>+VLOOKUP(C10131,Param!K:L,2,FALSE)</f>
        <v>TRI-O</v>
      </c>
      <c r="E10131">
        <v>2160184796</v>
      </c>
      <c r="F10131" t="s">
        <v>8264</v>
      </c>
      <c r="G10131" t="s">
        <v>29</v>
      </c>
      <c r="H10131" s="5">
        <v>1912.3</v>
      </c>
      <c r="I10131" s="5">
        <v>1912.3042</v>
      </c>
      <c r="J10131" s="5">
        <v>-4.2000000000825804E-3</v>
      </c>
      <c r="K10131" s="5">
        <v>1912.3</v>
      </c>
      <c r="L10131" s="5">
        <v>0</v>
      </c>
      <c r="M10131" t="str">
        <f>IF(ISERROR(VLOOKUP(A10131,'[1]Ecart validé'!$A:$A,1,FALSE)),Z10131,"Ecart Validé")</f>
        <v>valid</v>
      </c>
      <c r="R10131" t="s">
        <v>30</v>
      </c>
      <c r="X10131"/>
      <c r="Y10131"/>
      <c r="Z10131" t="s">
        <v>31</v>
      </c>
    </row>
    <row r="10132" spans="1:26" x14ac:dyDescent="0.3">
      <c r="A10132" t="s">
        <v>12762</v>
      </c>
      <c r="B10132" t="s">
        <v>3157</v>
      </c>
      <c r="C10132">
        <v>183207</v>
      </c>
      <c r="D10132" t="str">
        <f>+VLOOKUP(C10132,Param!K:L,2,FALSE)</f>
        <v>TRI-O</v>
      </c>
      <c r="E10132">
        <v>2160184796</v>
      </c>
      <c r="F10132" t="s">
        <v>8266</v>
      </c>
      <c r="G10132" t="s">
        <v>29</v>
      </c>
      <c r="H10132" s="5">
        <v>2453.4299999999998</v>
      </c>
      <c r="I10132" s="5">
        <v>2453.4286000000002</v>
      </c>
      <c r="J10132" s="5">
        <v>1.3999999996485699E-3</v>
      </c>
      <c r="K10132" s="5">
        <v>2453.4299999999998</v>
      </c>
      <c r="L10132" s="5">
        <v>0</v>
      </c>
      <c r="M10132" t="str">
        <f>IF(ISERROR(VLOOKUP(A10132,'[1]Ecart validé'!$A:$A,1,FALSE)),Z10132,"Ecart Validé")</f>
        <v>valid</v>
      </c>
      <c r="R10132" t="s">
        <v>30</v>
      </c>
      <c r="X10132"/>
      <c r="Y10132"/>
      <c r="Z10132" t="s">
        <v>31</v>
      </c>
    </row>
    <row r="10133" spans="1:26" x14ac:dyDescent="0.3">
      <c r="A10133" t="s">
        <v>12763</v>
      </c>
      <c r="B10133" t="s">
        <v>3157</v>
      </c>
      <c r="C10133">
        <v>245943</v>
      </c>
      <c r="D10133" t="str">
        <f>+VLOOKUP(C10133,Param!K:L,2,FALSE)</f>
        <v>LA TELA</v>
      </c>
      <c r="E10133">
        <v>1160154909</v>
      </c>
      <c r="F10133" t="s">
        <v>8617</v>
      </c>
      <c r="G10133" t="s">
        <v>29</v>
      </c>
      <c r="H10133" s="5">
        <v>84.73</v>
      </c>
      <c r="I10133" s="5">
        <v>84.730199999999996</v>
      </c>
      <c r="J10133" s="5">
        <v>-1.99999999992428E-4</v>
      </c>
      <c r="K10133" s="5">
        <v>84.73</v>
      </c>
      <c r="L10133" s="5">
        <v>0</v>
      </c>
      <c r="M10133" t="str">
        <f>IF(ISERROR(VLOOKUP(A10133,'[1]Ecart validé'!$A:$A,1,FALSE)),Z10133,"Ecart Validé")</f>
        <v>valid</v>
      </c>
      <c r="R10133" t="s">
        <v>30</v>
      </c>
      <c r="X10133"/>
      <c r="Y10133"/>
      <c r="Z10133" t="s">
        <v>31</v>
      </c>
    </row>
    <row r="10134" spans="1:26" x14ac:dyDescent="0.3">
      <c r="A10134" t="s">
        <v>12764</v>
      </c>
      <c r="B10134" t="s">
        <v>3157</v>
      </c>
      <c r="C10134">
        <v>245943</v>
      </c>
      <c r="D10134" t="str">
        <f>+VLOOKUP(C10134,Param!K:L,2,FALSE)</f>
        <v>LA TELA</v>
      </c>
      <c r="E10134">
        <v>1160154909</v>
      </c>
      <c r="F10134" t="s">
        <v>8260</v>
      </c>
      <c r="G10134" t="s">
        <v>29</v>
      </c>
      <c r="H10134" s="5">
        <v>92.24</v>
      </c>
      <c r="I10134" s="5">
        <v>92.242800000000003</v>
      </c>
      <c r="J10134" s="5">
        <v>-2.80000000000768E-3</v>
      </c>
      <c r="K10134" s="5">
        <v>92.24</v>
      </c>
      <c r="L10134" s="5">
        <v>0</v>
      </c>
      <c r="M10134" t="str">
        <f>IF(ISERROR(VLOOKUP(A10134,'[1]Ecart validé'!$A:$A,1,FALSE)),Z10134,"Ecart Validé")</f>
        <v>valid</v>
      </c>
      <c r="R10134" t="s">
        <v>30</v>
      </c>
      <c r="X10134"/>
      <c r="Y10134"/>
      <c r="Z10134" t="s">
        <v>31</v>
      </c>
    </row>
    <row r="10135" spans="1:26" x14ac:dyDescent="0.3">
      <c r="A10135" t="s">
        <v>12765</v>
      </c>
      <c r="B10135" t="s">
        <v>3157</v>
      </c>
      <c r="C10135">
        <v>245943</v>
      </c>
      <c r="D10135" t="str">
        <f>+VLOOKUP(C10135,Param!K:L,2,FALSE)</f>
        <v>LA TELA</v>
      </c>
      <c r="E10135">
        <v>1160154909</v>
      </c>
      <c r="F10135" t="s">
        <v>8262</v>
      </c>
      <c r="G10135" t="s">
        <v>29</v>
      </c>
      <c r="H10135" s="5">
        <v>959.8</v>
      </c>
      <c r="I10135" s="5">
        <v>959.80079999999998</v>
      </c>
      <c r="J10135" s="5">
        <v>-8.0000000002655703E-4</v>
      </c>
      <c r="K10135" s="5">
        <v>959.8</v>
      </c>
      <c r="L10135" s="5">
        <v>0</v>
      </c>
      <c r="M10135" t="str">
        <f>IF(ISERROR(VLOOKUP(A10135,'[1]Ecart validé'!$A:$A,1,FALSE)),Z10135,"Ecart Validé")</f>
        <v>valid</v>
      </c>
      <c r="R10135" t="s">
        <v>30</v>
      </c>
      <c r="X10135"/>
      <c r="Y10135"/>
      <c r="Z10135" t="s">
        <v>31</v>
      </c>
    </row>
    <row r="10136" spans="1:26" x14ac:dyDescent="0.3">
      <c r="A10136" t="s">
        <v>12766</v>
      </c>
      <c r="B10136" t="s">
        <v>3157</v>
      </c>
      <c r="C10136">
        <v>245943</v>
      </c>
      <c r="D10136" t="str">
        <f>+VLOOKUP(C10136,Param!K:L,2,FALSE)</f>
        <v>LA TELA</v>
      </c>
      <c r="E10136">
        <v>1160154909</v>
      </c>
      <c r="F10136" t="s">
        <v>8264</v>
      </c>
      <c r="G10136" t="s">
        <v>29</v>
      </c>
      <c r="H10136" s="5">
        <v>1595.68</v>
      </c>
      <c r="I10136" s="5">
        <v>1595.6754000000001</v>
      </c>
      <c r="J10136" s="5">
        <v>4.5999999999821696E-3</v>
      </c>
      <c r="K10136" s="5">
        <v>1595.68</v>
      </c>
      <c r="L10136" s="5">
        <v>0</v>
      </c>
      <c r="M10136" t="str">
        <f>IF(ISERROR(VLOOKUP(A10136,'[1]Ecart validé'!$A:$A,1,FALSE)),Z10136,"Ecart Validé")</f>
        <v>valid</v>
      </c>
      <c r="R10136" t="s">
        <v>30</v>
      </c>
      <c r="X10136"/>
      <c r="Y10136"/>
      <c r="Z10136" t="s">
        <v>31</v>
      </c>
    </row>
    <row r="10137" spans="1:26" x14ac:dyDescent="0.3">
      <c r="A10137" t="s">
        <v>12767</v>
      </c>
      <c r="B10137" t="s">
        <v>3157</v>
      </c>
      <c r="C10137">
        <v>245943</v>
      </c>
      <c r="D10137" t="str">
        <f>+VLOOKUP(C10137,Param!K:L,2,FALSE)</f>
        <v>LA TELA</v>
      </c>
      <c r="E10137">
        <v>1160154909</v>
      </c>
      <c r="F10137" t="s">
        <v>8266</v>
      </c>
      <c r="G10137" t="s">
        <v>29</v>
      </c>
      <c r="H10137" s="5">
        <v>7712.27</v>
      </c>
      <c r="I10137" s="5">
        <v>7712.2727999999997</v>
      </c>
      <c r="J10137" s="5">
        <v>-2.7999999992971399E-3</v>
      </c>
      <c r="K10137" s="5">
        <v>7712.27</v>
      </c>
      <c r="L10137" s="5">
        <v>0</v>
      </c>
      <c r="M10137" t="str">
        <f>IF(ISERROR(VLOOKUP(A10137,'[1]Ecart validé'!$A:$A,1,FALSE)),Z10137,"Ecart Validé")</f>
        <v>valid</v>
      </c>
      <c r="R10137" t="s">
        <v>30</v>
      </c>
      <c r="X10137"/>
      <c r="Y10137"/>
      <c r="Z10137" t="s">
        <v>31</v>
      </c>
    </row>
    <row r="10138" spans="1:26" x14ac:dyDescent="0.3">
      <c r="A10138" t="s">
        <v>12768</v>
      </c>
      <c r="B10138" t="s">
        <v>3157</v>
      </c>
      <c r="C10138">
        <v>243081</v>
      </c>
      <c r="D10138" t="str">
        <f>+VLOOKUP(C10138,Param!K:L,2,FALSE)</f>
        <v>ADAPEI DU DOUBS</v>
      </c>
      <c r="E10138">
        <v>2160054673</v>
      </c>
      <c r="F10138" t="s">
        <v>8260</v>
      </c>
      <c r="G10138" t="s">
        <v>29</v>
      </c>
      <c r="H10138" s="5">
        <v>3278.55</v>
      </c>
      <c r="I10138" s="5">
        <v>3278.5461</v>
      </c>
      <c r="J10138" s="5">
        <v>3.90000000015788E-3</v>
      </c>
      <c r="K10138" s="5">
        <v>3278.55</v>
      </c>
      <c r="L10138" s="5">
        <v>0</v>
      </c>
      <c r="M10138" t="str">
        <f>IF(ISERROR(VLOOKUP(A10138,'[1]Ecart validé'!$A:$A,1,FALSE)),Z10138,"Ecart Validé")</f>
        <v>valid</v>
      </c>
      <c r="R10138" t="s">
        <v>30</v>
      </c>
      <c r="X10138"/>
      <c r="Y10138"/>
      <c r="Z10138" t="s">
        <v>31</v>
      </c>
    </row>
    <row r="10139" spans="1:26" x14ac:dyDescent="0.3">
      <c r="A10139" t="s">
        <v>12769</v>
      </c>
      <c r="B10139" t="s">
        <v>3157</v>
      </c>
      <c r="C10139">
        <v>243081</v>
      </c>
      <c r="D10139" t="str">
        <f>+VLOOKUP(C10139,Param!K:L,2,FALSE)</f>
        <v>ADAPEI DU DOUBS</v>
      </c>
      <c r="E10139">
        <v>2160054673</v>
      </c>
      <c r="F10139" t="s">
        <v>8262</v>
      </c>
      <c r="G10139" t="s">
        <v>29</v>
      </c>
      <c r="H10139" s="5">
        <v>3366.9</v>
      </c>
      <c r="I10139" s="5">
        <v>3366.9034999999999</v>
      </c>
      <c r="J10139" s="5">
        <v>-3.49999999980354E-3</v>
      </c>
      <c r="K10139" s="5">
        <v>3366.9</v>
      </c>
      <c r="L10139" s="5">
        <v>0</v>
      </c>
      <c r="M10139" t="str">
        <f>IF(ISERROR(VLOOKUP(A10139,'[1]Ecart validé'!$A:$A,1,FALSE)),Z10139,"Ecart Validé")</f>
        <v>valid</v>
      </c>
      <c r="R10139" t="s">
        <v>30</v>
      </c>
      <c r="X10139"/>
      <c r="Y10139"/>
      <c r="Z10139" t="s">
        <v>31</v>
      </c>
    </row>
    <row r="10140" spans="1:26" x14ac:dyDescent="0.3">
      <c r="A10140" t="s">
        <v>12770</v>
      </c>
      <c r="B10140" t="s">
        <v>3157</v>
      </c>
      <c r="C10140">
        <v>243081</v>
      </c>
      <c r="D10140" t="str">
        <f>+VLOOKUP(C10140,Param!K:L,2,FALSE)</f>
        <v>ADAPEI DU DOUBS</v>
      </c>
      <c r="E10140">
        <v>2160054673</v>
      </c>
      <c r="F10140" t="s">
        <v>8264</v>
      </c>
      <c r="G10140" t="s">
        <v>29</v>
      </c>
      <c r="H10140" s="5">
        <v>6201.32</v>
      </c>
      <c r="I10140" s="5">
        <v>6201.3226000000004</v>
      </c>
      <c r="J10140" s="5">
        <v>-2.60000000071158E-3</v>
      </c>
      <c r="K10140" s="5">
        <v>6201.32</v>
      </c>
      <c r="L10140" s="5">
        <v>0</v>
      </c>
      <c r="M10140" t="str">
        <f>IF(ISERROR(VLOOKUP(A10140,'[1]Ecart validé'!$A:$A,1,FALSE)),Z10140,"Ecart Validé")</f>
        <v>valid</v>
      </c>
      <c r="R10140" t="s">
        <v>30</v>
      </c>
      <c r="X10140"/>
      <c r="Y10140"/>
      <c r="Z10140" t="s">
        <v>31</v>
      </c>
    </row>
    <row r="10141" spans="1:26" x14ac:dyDescent="0.3">
      <c r="A10141" t="s">
        <v>12771</v>
      </c>
      <c r="B10141" t="s">
        <v>3157</v>
      </c>
      <c r="C10141">
        <v>243081</v>
      </c>
      <c r="D10141" t="str">
        <f>+VLOOKUP(C10141,Param!K:L,2,FALSE)</f>
        <v>ADAPEI DU DOUBS</v>
      </c>
      <c r="E10141">
        <v>2160054673</v>
      </c>
      <c r="F10141" t="s">
        <v>8266</v>
      </c>
      <c r="G10141" t="s">
        <v>29</v>
      </c>
      <c r="H10141" s="5">
        <v>5288.82</v>
      </c>
      <c r="I10141" s="5">
        <v>5288.8159999999998</v>
      </c>
      <c r="J10141" s="5">
        <v>3.9999999999054099E-3</v>
      </c>
      <c r="K10141" s="5">
        <v>5288.82</v>
      </c>
      <c r="L10141" s="5">
        <v>0</v>
      </c>
      <c r="M10141" t="str">
        <f>IF(ISERROR(VLOOKUP(A10141,'[1]Ecart validé'!$A:$A,1,FALSE)),Z10141,"Ecart Validé")</f>
        <v>valid</v>
      </c>
      <c r="R10141" t="s">
        <v>30</v>
      </c>
      <c r="X10141"/>
      <c r="Y10141"/>
      <c r="Z10141" t="s">
        <v>31</v>
      </c>
    </row>
    <row r="10142" spans="1:26" x14ac:dyDescent="0.3">
      <c r="A10142" t="s">
        <v>12772</v>
      </c>
      <c r="B10142" t="s">
        <v>3157</v>
      </c>
      <c r="C10142">
        <v>82670</v>
      </c>
      <c r="D10142" t="str">
        <f>+VLOOKUP(C10142,Param!K:L,2,FALSE)</f>
        <v>OORIA</v>
      </c>
      <c r="E10142">
        <v>2160334794</v>
      </c>
      <c r="F10142" t="s">
        <v>8617</v>
      </c>
      <c r="G10142" t="s">
        <v>29</v>
      </c>
      <c r="H10142" s="5">
        <v>773.03</v>
      </c>
      <c r="I10142" s="5">
        <v>773.02800000000002</v>
      </c>
      <c r="J10142" s="5">
        <v>1.9999999999527002E-3</v>
      </c>
      <c r="K10142" s="5">
        <v>773.03</v>
      </c>
      <c r="L10142" s="5">
        <v>0</v>
      </c>
      <c r="M10142" t="str">
        <f>IF(ISERROR(VLOOKUP(A10142,'[1]Ecart validé'!$A:$A,1,FALSE)),Z10142,"Ecart Validé")</f>
        <v>valid</v>
      </c>
      <c r="R10142" t="s">
        <v>30</v>
      </c>
      <c r="X10142"/>
      <c r="Y10142"/>
      <c r="Z10142" t="s">
        <v>31</v>
      </c>
    </row>
    <row r="10143" spans="1:26" x14ac:dyDescent="0.3">
      <c r="A10143" t="s">
        <v>12773</v>
      </c>
      <c r="B10143" t="s">
        <v>3157</v>
      </c>
      <c r="C10143">
        <v>82670</v>
      </c>
      <c r="D10143" t="str">
        <f>+VLOOKUP(C10143,Param!K:L,2,FALSE)</f>
        <v>OORIA</v>
      </c>
      <c r="E10143">
        <v>2160334794</v>
      </c>
      <c r="F10143" t="s">
        <v>8260</v>
      </c>
      <c r="G10143" t="s">
        <v>29</v>
      </c>
      <c r="H10143" s="5">
        <v>380.62</v>
      </c>
      <c r="I10143" s="5">
        <v>380.61630000000002</v>
      </c>
      <c r="J10143" s="5">
        <v>3.69999999998071E-3</v>
      </c>
      <c r="K10143" s="5">
        <v>380.62</v>
      </c>
      <c r="L10143" s="5">
        <v>0</v>
      </c>
      <c r="M10143" t="str">
        <f>IF(ISERROR(VLOOKUP(A10143,'[1]Ecart validé'!$A:$A,1,FALSE)),Z10143,"Ecart Validé")</f>
        <v>valid</v>
      </c>
      <c r="R10143" t="s">
        <v>30</v>
      </c>
      <c r="X10143"/>
      <c r="Y10143"/>
      <c r="Z10143" t="s">
        <v>31</v>
      </c>
    </row>
    <row r="10144" spans="1:26" x14ac:dyDescent="0.3">
      <c r="A10144" t="s">
        <v>12774</v>
      </c>
      <c r="B10144" t="s">
        <v>3157</v>
      </c>
      <c r="C10144">
        <v>82670</v>
      </c>
      <c r="D10144" t="str">
        <f>+VLOOKUP(C10144,Param!K:L,2,FALSE)</f>
        <v>OORIA</v>
      </c>
      <c r="E10144">
        <v>2160334794</v>
      </c>
      <c r="F10144" t="s">
        <v>8262</v>
      </c>
      <c r="G10144" t="s">
        <v>29</v>
      </c>
      <c r="H10144" s="5">
        <v>964.6</v>
      </c>
      <c r="I10144" s="5">
        <v>964.59839999999997</v>
      </c>
      <c r="J10144" s="5">
        <v>1.6000000000531099E-3</v>
      </c>
      <c r="K10144" s="5">
        <v>964.6</v>
      </c>
      <c r="L10144" s="5">
        <v>0</v>
      </c>
      <c r="M10144" t="str">
        <f>IF(ISERROR(VLOOKUP(A10144,'[1]Ecart validé'!$A:$A,1,FALSE)),Z10144,"Ecart Validé")</f>
        <v>valid</v>
      </c>
      <c r="R10144" t="s">
        <v>30</v>
      </c>
      <c r="X10144"/>
      <c r="Y10144"/>
      <c r="Z10144" t="s">
        <v>31</v>
      </c>
    </row>
    <row r="10145" spans="1:26" x14ac:dyDescent="0.3">
      <c r="A10145" t="s">
        <v>12775</v>
      </c>
      <c r="B10145" t="s">
        <v>3157</v>
      </c>
      <c r="C10145">
        <v>82670</v>
      </c>
      <c r="D10145" t="str">
        <f>+VLOOKUP(C10145,Param!K:L,2,FALSE)</f>
        <v>OORIA</v>
      </c>
      <c r="E10145">
        <v>2160334794</v>
      </c>
      <c r="F10145" t="s">
        <v>8264</v>
      </c>
      <c r="G10145" t="s">
        <v>29</v>
      </c>
      <c r="H10145" s="5">
        <v>2008.4</v>
      </c>
      <c r="I10145" s="5">
        <v>2008.3968</v>
      </c>
      <c r="J10145" s="5">
        <v>3.2000000001062199E-3</v>
      </c>
      <c r="K10145" s="5">
        <v>2008.4</v>
      </c>
      <c r="L10145" s="5">
        <v>0</v>
      </c>
      <c r="M10145" t="str">
        <f>IF(ISERROR(VLOOKUP(A10145,'[1]Ecart validé'!$A:$A,1,FALSE)),Z10145,"Ecart Validé")</f>
        <v>valid</v>
      </c>
      <c r="R10145" t="s">
        <v>30</v>
      </c>
      <c r="X10145"/>
      <c r="Y10145"/>
      <c r="Z10145" t="s">
        <v>31</v>
      </c>
    </row>
    <row r="10146" spans="1:26" x14ac:dyDescent="0.3">
      <c r="A10146" t="s">
        <v>12776</v>
      </c>
      <c r="B10146" t="s">
        <v>3157</v>
      </c>
      <c r="C10146">
        <v>82670</v>
      </c>
      <c r="D10146" t="str">
        <f>+VLOOKUP(C10146,Param!K:L,2,FALSE)</f>
        <v>OORIA</v>
      </c>
      <c r="E10146">
        <v>2160334794</v>
      </c>
      <c r="F10146" t="s">
        <v>8266</v>
      </c>
      <c r="G10146" t="s">
        <v>29</v>
      </c>
      <c r="H10146" s="5">
        <v>4321.3900000000003</v>
      </c>
      <c r="I10146" s="5">
        <v>4321.3923000000004</v>
      </c>
      <c r="J10146" s="5">
        <v>-2.3000000001047699E-3</v>
      </c>
      <c r="K10146" s="5">
        <v>4321.3900000000003</v>
      </c>
      <c r="L10146" s="5">
        <v>0</v>
      </c>
      <c r="M10146" t="str">
        <f>IF(ISERROR(VLOOKUP(A10146,'[1]Ecart validé'!$A:$A,1,FALSE)),Z10146,"Ecart Validé")</f>
        <v>valid</v>
      </c>
      <c r="R10146" t="s">
        <v>30</v>
      </c>
      <c r="X10146"/>
      <c r="Y10146"/>
      <c r="Z10146" t="s">
        <v>31</v>
      </c>
    </row>
    <row r="10147" spans="1:26" x14ac:dyDescent="0.3">
      <c r="A10147" t="s">
        <v>12777</v>
      </c>
      <c r="B10147" t="s">
        <v>3157</v>
      </c>
      <c r="C10147">
        <v>238873</v>
      </c>
      <c r="D10147" t="str">
        <f>+VLOOKUP(C10147,Param!K:L,2,FALSE)</f>
        <v>SEREN</v>
      </c>
      <c r="E10147">
        <v>2160544734</v>
      </c>
      <c r="F10147" t="s">
        <v>8617</v>
      </c>
      <c r="G10147" t="s">
        <v>29</v>
      </c>
      <c r="H10147" s="5">
        <v>6213.27</v>
      </c>
      <c r="I10147" s="5">
        <v>6213.27</v>
      </c>
      <c r="J10147" s="5">
        <v>0</v>
      </c>
      <c r="K10147" s="5">
        <v>6213.27</v>
      </c>
      <c r="L10147" s="5">
        <v>0</v>
      </c>
      <c r="M10147" t="str">
        <f>IF(ISERROR(VLOOKUP(A10147,'[1]Ecart validé'!$A:$A,1,FALSE)),Z10147,"Ecart Validé")</f>
        <v>valid</v>
      </c>
      <c r="R10147" t="s">
        <v>30</v>
      </c>
      <c r="X10147"/>
      <c r="Y10147"/>
      <c r="Z10147" t="s">
        <v>31</v>
      </c>
    </row>
    <row r="10148" spans="1:26" x14ac:dyDescent="0.3">
      <c r="A10148" t="s">
        <v>12778</v>
      </c>
      <c r="B10148" t="s">
        <v>3157</v>
      </c>
      <c r="C10148">
        <v>238873</v>
      </c>
      <c r="D10148" t="str">
        <f>+VLOOKUP(C10148,Param!K:L,2,FALSE)</f>
        <v>SEREN</v>
      </c>
      <c r="E10148">
        <v>2160544734</v>
      </c>
      <c r="F10148" t="s">
        <v>8260</v>
      </c>
      <c r="G10148" t="s">
        <v>29</v>
      </c>
      <c r="H10148" s="5">
        <v>887.34</v>
      </c>
      <c r="I10148" s="5">
        <v>887.34</v>
      </c>
      <c r="J10148" s="5">
        <v>0</v>
      </c>
      <c r="K10148" s="5">
        <v>887.34</v>
      </c>
      <c r="L10148" s="5">
        <v>0</v>
      </c>
      <c r="M10148" t="str">
        <f>IF(ISERROR(VLOOKUP(A10148,'[1]Ecart validé'!$A:$A,1,FALSE)),Z10148,"Ecart Validé")</f>
        <v>valid</v>
      </c>
      <c r="R10148" t="s">
        <v>30</v>
      </c>
      <c r="X10148"/>
      <c r="Y10148"/>
      <c r="Z10148" t="s">
        <v>31</v>
      </c>
    </row>
    <row r="10149" spans="1:26" x14ac:dyDescent="0.3">
      <c r="A10149" t="s">
        <v>12779</v>
      </c>
      <c r="B10149" t="s">
        <v>3157</v>
      </c>
      <c r="C10149">
        <v>238873</v>
      </c>
      <c r="D10149" t="str">
        <f>+VLOOKUP(C10149,Param!K:L,2,FALSE)</f>
        <v>SEREN</v>
      </c>
      <c r="E10149">
        <v>2160544734</v>
      </c>
      <c r="F10149" t="s">
        <v>8262</v>
      </c>
      <c r="G10149" t="s">
        <v>29</v>
      </c>
      <c r="H10149" s="5">
        <v>4672.5</v>
      </c>
      <c r="I10149" s="5">
        <v>4672.5</v>
      </c>
      <c r="J10149" s="5">
        <v>0</v>
      </c>
      <c r="K10149" s="5">
        <v>4672.5</v>
      </c>
      <c r="L10149" s="5">
        <v>0</v>
      </c>
      <c r="M10149" t="str">
        <f>IF(ISERROR(VLOOKUP(A10149,'[1]Ecart validé'!$A:$A,1,FALSE)),Z10149,"Ecart Validé")</f>
        <v>valid</v>
      </c>
      <c r="R10149" t="s">
        <v>30</v>
      </c>
      <c r="X10149"/>
      <c r="Y10149"/>
      <c r="Z10149" t="s">
        <v>31</v>
      </c>
    </row>
    <row r="10150" spans="1:26" x14ac:dyDescent="0.3">
      <c r="A10150" t="s">
        <v>12780</v>
      </c>
      <c r="B10150" t="s">
        <v>3157</v>
      </c>
      <c r="C10150">
        <v>238873</v>
      </c>
      <c r="D10150" t="str">
        <f>+VLOOKUP(C10150,Param!K:L,2,FALSE)</f>
        <v>SEREN</v>
      </c>
      <c r="E10150">
        <v>2160544734</v>
      </c>
      <c r="F10150" t="s">
        <v>8264</v>
      </c>
      <c r="G10150" t="s">
        <v>29</v>
      </c>
      <c r="H10150" s="5">
        <v>2602.5</v>
      </c>
      <c r="I10150" s="5">
        <v>2602.5</v>
      </c>
      <c r="J10150" s="5">
        <v>0</v>
      </c>
      <c r="K10150" s="5">
        <v>2602.5</v>
      </c>
      <c r="L10150" s="5">
        <v>0</v>
      </c>
      <c r="M10150" t="str">
        <f>IF(ISERROR(VLOOKUP(A10150,'[1]Ecart validé'!$A:$A,1,FALSE)),Z10150,"Ecart Validé")</f>
        <v>valid</v>
      </c>
      <c r="R10150" t="s">
        <v>30</v>
      </c>
      <c r="X10150"/>
      <c r="Y10150"/>
      <c r="Z10150" t="s">
        <v>31</v>
      </c>
    </row>
    <row r="10151" spans="1:26" ht="28.8" x14ac:dyDescent="0.3">
      <c r="A10151" t="s">
        <v>12781</v>
      </c>
      <c r="B10151" t="s">
        <v>3157</v>
      </c>
      <c r="C10151">
        <v>9271</v>
      </c>
      <c r="D10151" t="str">
        <f>+VLOOKUP(C10151,Param!K:L,2,FALSE)</f>
        <v>DIVERSEY FRANCE SAS</v>
      </c>
      <c r="E10151">
        <v>742910</v>
      </c>
      <c r="F10151" t="s">
        <v>8617</v>
      </c>
      <c r="G10151" t="s">
        <v>29</v>
      </c>
      <c r="H10151" s="5">
        <v>35.85</v>
      </c>
      <c r="I10151" s="5">
        <v>35.8504</v>
      </c>
      <c r="J10151" s="5">
        <v>-3.9999999999906701E-4</v>
      </c>
      <c r="K10151" s="5">
        <v>35.85</v>
      </c>
      <c r="L10151" s="5">
        <v>0</v>
      </c>
      <c r="M10151" t="str">
        <f>IF(ISERROR(VLOOKUP(A10151,'[1]Ecart validé'!$A:$A,1,FALSE)),Z10151,"Ecart Validé")</f>
        <v>valid</v>
      </c>
      <c r="R10151" t="s">
        <v>30</v>
      </c>
      <c r="S10151" t="s">
        <v>42</v>
      </c>
      <c r="T10151" t="s">
        <v>257</v>
      </c>
      <c r="U10151" s="13" t="s">
        <v>12782</v>
      </c>
      <c r="V10151" t="s">
        <v>60</v>
      </c>
      <c r="X10151"/>
      <c r="Y10151"/>
      <c r="Z10151" t="s">
        <v>31</v>
      </c>
    </row>
    <row r="10152" spans="1:26" x14ac:dyDescent="0.3">
      <c r="A10152" t="s">
        <v>12783</v>
      </c>
      <c r="B10152" t="s">
        <v>3157</v>
      </c>
      <c r="C10152">
        <v>9271</v>
      </c>
      <c r="D10152" t="str">
        <f>+VLOOKUP(C10152,Param!K:L,2,FALSE)</f>
        <v>DIVERSEY FRANCE SAS</v>
      </c>
      <c r="E10152">
        <v>742910</v>
      </c>
      <c r="F10152" t="s">
        <v>8260</v>
      </c>
      <c r="G10152" t="s">
        <v>29</v>
      </c>
      <c r="H10152" s="5">
        <v>55811.199999999997</v>
      </c>
      <c r="I10152" s="5">
        <v>55811.190399999999</v>
      </c>
      <c r="J10152" s="5">
        <v>9.5999999975901994E-3</v>
      </c>
      <c r="K10152" s="5">
        <v>55811.199999999997</v>
      </c>
      <c r="L10152" s="5">
        <v>0</v>
      </c>
      <c r="M10152" t="str">
        <f>IF(ISERROR(VLOOKUP(A10152,'[1]Ecart validé'!$A:$A,1,FALSE)),Z10152,"Ecart Validé")</f>
        <v>valid</v>
      </c>
      <c r="R10152" t="s">
        <v>30</v>
      </c>
      <c r="X10152"/>
      <c r="Y10152"/>
      <c r="Z10152" t="s">
        <v>31</v>
      </c>
    </row>
    <row r="10153" spans="1:26" x14ac:dyDescent="0.3">
      <c r="A10153" t="s">
        <v>12784</v>
      </c>
      <c r="B10153" t="s">
        <v>3157</v>
      </c>
      <c r="C10153">
        <v>9271</v>
      </c>
      <c r="D10153" t="str">
        <f>+VLOOKUP(C10153,Param!K:L,2,FALSE)</f>
        <v>DIVERSEY FRANCE SAS</v>
      </c>
      <c r="E10153">
        <v>742910</v>
      </c>
      <c r="F10153" t="s">
        <v>8262</v>
      </c>
      <c r="G10153" t="s">
        <v>29</v>
      </c>
      <c r="H10153" s="5">
        <v>86141.93</v>
      </c>
      <c r="I10153" s="5">
        <v>86141.933600000004</v>
      </c>
      <c r="J10153" s="5">
        <v>-3.6000000109197498E-3</v>
      </c>
      <c r="K10153" s="5">
        <v>86141.93</v>
      </c>
      <c r="L10153" s="5">
        <v>0</v>
      </c>
      <c r="M10153" t="str">
        <f>IF(ISERROR(VLOOKUP(A10153,'[1]Ecart validé'!$A:$A,1,FALSE)),Z10153,"Ecart Validé")</f>
        <v>valid</v>
      </c>
      <c r="R10153" t="s">
        <v>30</v>
      </c>
      <c r="X10153"/>
      <c r="Y10153"/>
      <c r="Z10153" t="s">
        <v>31</v>
      </c>
    </row>
    <row r="10154" spans="1:26" x14ac:dyDescent="0.3">
      <c r="A10154" t="s">
        <v>12785</v>
      </c>
      <c r="B10154" t="s">
        <v>3157</v>
      </c>
      <c r="C10154">
        <v>9271</v>
      </c>
      <c r="D10154" t="str">
        <f>+VLOOKUP(C10154,Param!K:L,2,FALSE)</f>
        <v>DIVERSEY FRANCE SAS</v>
      </c>
      <c r="E10154">
        <v>742910</v>
      </c>
      <c r="F10154" t="s">
        <v>8264</v>
      </c>
      <c r="G10154" t="s">
        <v>29</v>
      </c>
      <c r="H10154" s="5">
        <v>135283.72</v>
      </c>
      <c r="I10154" s="5">
        <v>135283.72959999999</v>
      </c>
      <c r="J10154" s="5">
        <v>-9.59999999031424E-3</v>
      </c>
      <c r="K10154" s="5">
        <v>135283.72</v>
      </c>
      <c r="L10154" s="5">
        <v>0</v>
      </c>
      <c r="M10154" t="str">
        <f>IF(ISERROR(VLOOKUP(A10154,'[1]Ecart validé'!$A:$A,1,FALSE)),Z10154,"Ecart Validé")</f>
        <v>valid</v>
      </c>
      <c r="R10154" t="s">
        <v>30</v>
      </c>
      <c r="X10154"/>
      <c r="Y10154"/>
      <c r="Z10154" t="s">
        <v>31</v>
      </c>
    </row>
    <row r="10155" spans="1:26" x14ac:dyDescent="0.3">
      <c r="A10155" t="s">
        <v>12786</v>
      </c>
      <c r="B10155" t="s">
        <v>3157</v>
      </c>
      <c r="C10155">
        <v>9271</v>
      </c>
      <c r="D10155" t="str">
        <f>+VLOOKUP(C10155,Param!K:L,2,FALSE)</f>
        <v>DIVERSEY FRANCE SAS</v>
      </c>
      <c r="E10155">
        <v>742910</v>
      </c>
      <c r="F10155" t="s">
        <v>8266</v>
      </c>
      <c r="G10155" t="s">
        <v>29</v>
      </c>
      <c r="H10155" s="5">
        <v>132714.01</v>
      </c>
      <c r="I10155" s="5">
        <v>132714.0128</v>
      </c>
      <c r="J10155" s="5">
        <v>-2.7999999874737101E-3</v>
      </c>
      <c r="K10155" s="5">
        <v>132714.01</v>
      </c>
      <c r="L10155" s="5">
        <v>0</v>
      </c>
      <c r="M10155" t="str">
        <f>IF(ISERROR(VLOOKUP(A10155,'[1]Ecart validé'!$A:$A,1,FALSE)),Z10155,"Ecart Validé")</f>
        <v>valid</v>
      </c>
      <c r="R10155" t="s">
        <v>30</v>
      </c>
      <c r="X10155"/>
      <c r="Y10155"/>
      <c r="Z10155" t="s">
        <v>31</v>
      </c>
    </row>
    <row r="10156" spans="1:26" x14ac:dyDescent="0.3">
      <c r="A10156" t="s">
        <v>12787</v>
      </c>
      <c r="B10156" t="s">
        <v>3157</v>
      </c>
      <c r="C10156">
        <v>9271</v>
      </c>
      <c r="D10156" t="str">
        <f>+VLOOKUP(C10156,Param!K:L,2,FALSE)</f>
        <v>DIVERSEY FRANCE SAS</v>
      </c>
      <c r="E10156" t="s">
        <v>3392</v>
      </c>
      <c r="F10156" t="s">
        <v>8271</v>
      </c>
      <c r="G10156" t="s">
        <v>29</v>
      </c>
      <c r="H10156" s="5">
        <v>601182.76</v>
      </c>
      <c r="I10156" s="5">
        <v>601182.75040000002</v>
      </c>
      <c r="J10156" s="5">
        <v>9.59999999031424E-3</v>
      </c>
      <c r="K10156" s="5">
        <v>601182.76</v>
      </c>
      <c r="L10156" s="5">
        <v>0</v>
      </c>
      <c r="M10156" t="str">
        <f>IF(ISERROR(VLOOKUP(A10156,'[1]Ecart validé'!$A:$A,1,FALSE)),Z10156,"Ecart Validé")</f>
        <v>valid</v>
      </c>
      <c r="R10156" t="s">
        <v>30</v>
      </c>
      <c r="X10156"/>
      <c r="Y10156"/>
      <c r="Z10156" t="s">
        <v>31</v>
      </c>
    </row>
    <row r="10157" spans="1:26" x14ac:dyDescent="0.3">
      <c r="A10157" t="s">
        <v>12788</v>
      </c>
      <c r="B10157" t="s">
        <v>3157</v>
      </c>
      <c r="C10157">
        <v>57595</v>
      </c>
      <c r="D10157" t="str">
        <f>+VLOOKUP(C10157,Param!K:L,2,FALSE)</f>
        <v>CASTILLO</v>
      </c>
      <c r="E10157">
        <v>2160544714</v>
      </c>
      <c r="F10157" t="s">
        <v>8617</v>
      </c>
      <c r="G10157" t="s">
        <v>29</v>
      </c>
      <c r="H10157" s="5">
        <v>42726.21</v>
      </c>
      <c r="I10157" s="5">
        <v>42726.208500000001</v>
      </c>
      <c r="J10157" s="5">
        <v>1.4999999984865999E-3</v>
      </c>
      <c r="K10157" s="5">
        <v>42726.21</v>
      </c>
      <c r="L10157" s="5">
        <v>0</v>
      </c>
      <c r="M10157" t="str">
        <f>IF(ISERROR(VLOOKUP(A10157,'[1]Ecart validé'!$A:$A,1,FALSE)),Z10157,"Ecart Validé")</f>
        <v>valid</v>
      </c>
      <c r="R10157" t="s">
        <v>30</v>
      </c>
      <c r="S10157" t="s">
        <v>42</v>
      </c>
      <c r="T10157" t="s">
        <v>257</v>
      </c>
      <c r="U10157" s="13" t="s">
        <v>7109</v>
      </c>
      <c r="X10157"/>
      <c r="Y10157"/>
      <c r="Z10157" t="s">
        <v>31</v>
      </c>
    </row>
    <row r="10158" spans="1:26" x14ac:dyDescent="0.3">
      <c r="A10158" t="s">
        <v>12789</v>
      </c>
      <c r="B10158" t="s">
        <v>3157</v>
      </c>
      <c r="C10158">
        <v>57595</v>
      </c>
      <c r="D10158" t="str">
        <f>+VLOOKUP(C10158,Param!K:L,2,FALSE)</f>
        <v>CASTILLO</v>
      </c>
      <c r="E10158">
        <v>2160544714</v>
      </c>
      <c r="F10158" t="s">
        <v>8260</v>
      </c>
      <c r="G10158" t="s">
        <v>29</v>
      </c>
      <c r="H10158" s="5">
        <v>11575.53</v>
      </c>
      <c r="I10158" s="5">
        <v>11575.532999999999</v>
      </c>
      <c r="J10158" s="5">
        <v>-2.9999999987921902E-3</v>
      </c>
      <c r="K10158" s="5">
        <v>11575.53</v>
      </c>
      <c r="L10158" s="5">
        <v>0</v>
      </c>
      <c r="M10158" t="str">
        <f>IF(ISERROR(VLOOKUP(A10158,'[1]Ecart validé'!$A:$A,1,FALSE)),Z10158,"Ecart Validé")</f>
        <v>valid</v>
      </c>
      <c r="R10158" t="s">
        <v>30</v>
      </c>
      <c r="X10158"/>
      <c r="Y10158"/>
      <c r="Z10158" t="s">
        <v>31</v>
      </c>
    </row>
    <row r="10159" spans="1:26" x14ac:dyDescent="0.3">
      <c r="A10159" t="s">
        <v>12790</v>
      </c>
      <c r="B10159" t="s">
        <v>3157</v>
      </c>
      <c r="C10159">
        <v>57595</v>
      </c>
      <c r="D10159" t="str">
        <f>+VLOOKUP(C10159,Param!K:L,2,FALSE)</f>
        <v>CASTILLO</v>
      </c>
      <c r="E10159">
        <v>2160544714</v>
      </c>
      <c r="F10159" t="s">
        <v>8262</v>
      </c>
      <c r="G10159" t="s">
        <v>29</v>
      </c>
      <c r="H10159" s="5">
        <v>15357.55</v>
      </c>
      <c r="I10159" s="5">
        <v>15357.5502</v>
      </c>
      <c r="J10159" s="5">
        <v>-2.00000000404543E-4</v>
      </c>
      <c r="K10159" s="5">
        <v>15357.55</v>
      </c>
      <c r="L10159" s="5">
        <v>0</v>
      </c>
      <c r="M10159" t="str">
        <f>IF(ISERROR(VLOOKUP(A10159,'[1]Ecart validé'!$A:$A,1,FALSE)),Z10159,"Ecart Validé")</f>
        <v>valid</v>
      </c>
      <c r="R10159" t="s">
        <v>30</v>
      </c>
      <c r="X10159"/>
      <c r="Y10159"/>
      <c r="Z10159" t="s">
        <v>31</v>
      </c>
    </row>
    <row r="10160" spans="1:26" x14ac:dyDescent="0.3">
      <c r="A10160" t="s">
        <v>12791</v>
      </c>
      <c r="B10160" t="s">
        <v>3157</v>
      </c>
      <c r="C10160">
        <v>57595</v>
      </c>
      <c r="D10160" t="str">
        <f>+VLOOKUP(C10160,Param!K:L,2,FALSE)</f>
        <v>CASTILLO</v>
      </c>
      <c r="E10160">
        <v>2160544714</v>
      </c>
      <c r="F10160" t="s">
        <v>8264</v>
      </c>
      <c r="G10160" t="s">
        <v>29</v>
      </c>
      <c r="H10160" s="5">
        <v>3824.74</v>
      </c>
      <c r="I10160" s="5">
        <v>3824.7408</v>
      </c>
      <c r="J10160" s="5">
        <v>-8.0000000025393005E-4</v>
      </c>
      <c r="K10160" s="5">
        <v>3824.74</v>
      </c>
      <c r="L10160" s="5">
        <v>0</v>
      </c>
      <c r="M10160" t="str">
        <f>IF(ISERROR(VLOOKUP(A10160,'[1]Ecart validé'!$A:$A,1,FALSE)),Z10160,"Ecart Validé")</f>
        <v>valid</v>
      </c>
      <c r="R10160" t="s">
        <v>30</v>
      </c>
      <c r="X10160"/>
      <c r="Y10160"/>
      <c r="Z10160" t="s">
        <v>31</v>
      </c>
    </row>
    <row r="10161" spans="1:26" x14ac:dyDescent="0.3">
      <c r="A10161" t="s">
        <v>12792</v>
      </c>
      <c r="B10161" t="s">
        <v>3157</v>
      </c>
      <c r="C10161">
        <v>57595</v>
      </c>
      <c r="D10161" t="str">
        <f>+VLOOKUP(C10161,Param!K:L,2,FALSE)</f>
        <v>CASTILLO</v>
      </c>
      <c r="E10161">
        <v>2160544714</v>
      </c>
      <c r="F10161" t="s">
        <v>8266</v>
      </c>
      <c r="G10161" t="s">
        <v>29</v>
      </c>
      <c r="H10161" s="5">
        <v>5547.24</v>
      </c>
      <c r="I10161" s="5">
        <v>5547.2408999999998</v>
      </c>
      <c r="J10161" s="5">
        <v>-9.0000000000145497E-4</v>
      </c>
      <c r="K10161" s="5">
        <v>5547.24</v>
      </c>
      <c r="L10161" s="5">
        <v>0</v>
      </c>
      <c r="M10161" t="str">
        <f>IF(ISERROR(VLOOKUP(A10161,'[1]Ecart validé'!$A:$A,1,FALSE)),Z10161,"Ecart Validé")</f>
        <v>valid</v>
      </c>
      <c r="R10161" t="s">
        <v>30</v>
      </c>
      <c r="X10161"/>
      <c r="Y10161"/>
      <c r="Z10161" t="s">
        <v>31</v>
      </c>
    </row>
    <row r="10162" spans="1:26" x14ac:dyDescent="0.3">
      <c r="A10162" t="s">
        <v>12793</v>
      </c>
      <c r="B10162" t="s">
        <v>3157</v>
      </c>
      <c r="C10162">
        <v>67414</v>
      </c>
      <c r="D10162" t="str">
        <f>+VLOOKUP(C10162,Param!K:L,2,FALSE)</f>
        <v>SAINT GOBAIN GLASS SOLUTION GRAND OUEST</v>
      </c>
      <c r="E10162">
        <v>2140673707</v>
      </c>
      <c r="F10162" t="s">
        <v>8617</v>
      </c>
      <c r="G10162" t="s">
        <v>29</v>
      </c>
      <c r="H10162" s="5">
        <v>405.87</v>
      </c>
      <c r="I10162" s="5">
        <v>405.86759999999998</v>
      </c>
      <c r="J10162" s="5">
        <v>2.4000000000228201E-3</v>
      </c>
      <c r="K10162" s="5">
        <v>405.87</v>
      </c>
      <c r="L10162" s="5">
        <v>0</v>
      </c>
      <c r="M10162" t="str">
        <f>IF(ISERROR(VLOOKUP(A10162,'[1]Ecart validé'!$A:$A,1,FALSE)),Z10162,"Ecart Validé")</f>
        <v>valid</v>
      </c>
      <c r="R10162" t="s">
        <v>30</v>
      </c>
      <c r="X10162"/>
      <c r="Y10162"/>
      <c r="Z10162" t="s">
        <v>31</v>
      </c>
    </row>
    <row r="10163" spans="1:26" x14ac:dyDescent="0.3">
      <c r="A10163" t="s">
        <v>12794</v>
      </c>
      <c r="B10163" t="s">
        <v>3157</v>
      </c>
      <c r="C10163">
        <v>67414</v>
      </c>
      <c r="D10163" t="str">
        <f>+VLOOKUP(C10163,Param!K:L,2,FALSE)</f>
        <v>SAINT GOBAIN GLASS SOLUTION GRAND OUEST</v>
      </c>
      <c r="E10163">
        <v>2140673707</v>
      </c>
      <c r="F10163" t="s">
        <v>8260</v>
      </c>
      <c r="G10163" t="s">
        <v>29</v>
      </c>
      <c r="H10163" s="5">
        <v>19383.87</v>
      </c>
      <c r="I10163" s="5">
        <v>19383.87</v>
      </c>
      <c r="J10163" s="5">
        <v>0</v>
      </c>
      <c r="K10163" s="5">
        <v>19383.87</v>
      </c>
      <c r="L10163" s="5">
        <v>0</v>
      </c>
      <c r="M10163" t="str">
        <f>IF(ISERROR(VLOOKUP(A10163,'[1]Ecart validé'!$A:$A,1,FALSE)),Z10163,"Ecart Validé")</f>
        <v>valid</v>
      </c>
      <c r="R10163" t="s">
        <v>30</v>
      </c>
      <c r="X10163"/>
      <c r="Y10163"/>
      <c r="Z10163" t="s">
        <v>31</v>
      </c>
    </row>
    <row r="10164" spans="1:26" x14ac:dyDescent="0.3">
      <c r="A10164" t="s">
        <v>12795</v>
      </c>
      <c r="B10164" t="s">
        <v>3157</v>
      </c>
      <c r="C10164">
        <v>67414</v>
      </c>
      <c r="D10164" t="str">
        <f>+VLOOKUP(C10164,Param!K:L,2,FALSE)</f>
        <v>SAINT GOBAIN GLASS SOLUTION GRAND OUEST</v>
      </c>
      <c r="E10164">
        <v>2140673707</v>
      </c>
      <c r="F10164" t="s">
        <v>8262</v>
      </c>
      <c r="G10164" t="s">
        <v>29</v>
      </c>
      <c r="H10164" s="5">
        <v>12975.77</v>
      </c>
      <c r="I10164" s="5">
        <v>12975.7701</v>
      </c>
      <c r="J10164" s="5">
        <v>-9.9999999292776906E-5</v>
      </c>
      <c r="K10164" s="5">
        <v>12975.77</v>
      </c>
      <c r="L10164" s="5">
        <v>0</v>
      </c>
      <c r="M10164" t="str">
        <f>IF(ISERROR(VLOOKUP(A10164,'[1]Ecart validé'!$A:$A,1,FALSE)),Z10164,"Ecart Validé")</f>
        <v>valid</v>
      </c>
      <c r="R10164" t="s">
        <v>30</v>
      </c>
      <c r="X10164"/>
      <c r="Y10164"/>
      <c r="Z10164" t="s">
        <v>31</v>
      </c>
    </row>
    <row r="10165" spans="1:26" x14ac:dyDescent="0.3">
      <c r="A10165" t="s">
        <v>12796</v>
      </c>
      <c r="B10165" t="s">
        <v>3157</v>
      </c>
      <c r="C10165">
        <v>67414</v>
      </c>
      <c r="D10165" t="str">
        <f>+VLOOKUP(C10165,Param!K:L,2,FALSE)</f>
        <v>SAINT GOBAIN GLASS SOLUTION GRAND OUEST</v>
      </c>
      <c r="E10165">
        <v>2140673707</v>
      </c>
      <c r="F10165" t="s">
        <v>8264</v>
      </c>
      <c r="G10165" t="s">
        <v>29</v>
      </c>
      <c r="H10165" s="5">
        <v>3941.02</v>
      </c>
      <c r="I10165" s="5">
        <v>3941.0210999999999</v>
      </c>
      <c r="J10165" s="5">
        <v>-1.09999999995125E-3</v>
      </c>
      <c r="K10165" s="5">
        <v>3941.02</v>
      </c>
      <c r="L10165" s="5">
        <v>0</v>
      </c>
      <c r="M10165" t="str">
        <f>IF(ISERROR(VLOOKUP(A10165,'[1]Ecart validé'!$A:$A,1,FALSE)),Z10165,"Ecart Validé")</f>
        <v>valid</v>
      </c>
      <c r="R10165" t="s">
        <v>30</v>
      </c>
      <c r="X10165"/>
      <c r="Y10165"/>
      <c r="Z10165" t="s">
        <v>31</v>
      </c>
    </row>
    <row r="10166" spans="1:26" x14ac:dyDescent="0.3">
      <c r="A10166" t="s">
        <v>12797</v>
      </c>
      <c r="B10166" t="s">
        <v>3157</v>
      </c>
      <c r="C10166">
        <v>67414</v>
      </c>
      <c r="D10166" t="str">
        <f>+VLOOKUP(C10166,Param!K:L,2,FALSE)</f>
        <v>SAINT GOBAIN GLASS SOLUTION GRAND OUEST</v>
      </c>
      <c r="E10166">
        <v>2140673707</v>
      </c>
      <c r="F10166" t="s">
        <v>8266</v>
      </c>
      <c r="G10166" t="s">
        <v>29</v>
      </c>
      <c r="H10166" s="5">
        <v>2458.2399999999998</v>
      </c>
      <c r="I10166" s="5">
        <v>2458.2350999999999</v>
      </c>
      <c r="J10166" s="5">
        <v>4.8999999999068599E-3</v>
      </c>
      <c r="K10166" s="5">
        <v>2458.2399999999998</v>
      </c>
      <c r="L10166" s="5">
        <v>0</v>
      </c>
      <c r="M10166" t="str">
        <f>IF(ISERROR(VLOOKUP(A10166,'[1]Ecart validé'!$A:$A,1,FALSE)),Z10166,"Ecart Validé")</f>
        <v>valid</v>
      </c>
      <c r="R10166" t="s">
        <v>30</v>
      </c>
      <c r="X10166"/>
      <c r="Y10166"/>
      <c r="Z10166" t="s">
        <v>31</v>
      </c>
    </row>
    <row r="10167" spans="1:26" x14ac:dyDescent="0.3">
      <c r="A10167" t="s">
        <v>12798</v>
      </c>
      <c r="B10167" t="s">
        <v>3157</v>
      </c>
      <c r="C10167">
        <v>46040</v>
      </c>
      <c r="D10167" t="str">
        <f>+VLOOKUP(C10167,Param!K:L,2,FALSE)</f>
        <v>TRANSGOURMET OPERATIONS -DIRECTION PRESTATION</v>
      </c>
      <c r="E10167">
        <v>110001497</v>
      </c>
      <c r="F10167" t="s">
        <v>8260</v>
      </c>
      <c r="G10167" t="s">
        <v>29</v>
      </c>
      <c r="H10167" s="5">
        <v>13572.2</v>
      </c>
      <c r="I10167" s="5">
        <v>13572.1962</v>
      </c>
      <c r="J10167" s="5">
        <v>3.8000000004103601E-3</v>
      </c>
      <c r="K10167" s="5">
        <v>13572.2</v>
      </c>
      <c r="L10167" s="5">
        <v>0</v>
      </c>
      <c r="M10167" t="str">
        <f>IF(ISERROR(VLOOKUP(A10167,'[1]Ecart validé'!$A:$A,1,FALSE)),Z10167,"Ecart Validé")</f>
        <v>valid</v>
      </c>
      <c r="R10167" t="s">
        <v>30</v>
      </c>
      <c r="X10167"/>
      <c r="Y10167"/>
      <c r="Z10167" t="s">
        <v>31</v>
      </c>
    </row>
    <row r="10168" spans="1:26" x14ac:dyDescent="0.3">
      <c r="A10168" t="s">
        <v>12799</v>
      </c>
      <c r="B10168" t="s">
        <v>3157</v>
      </c>
      <c r="C10168">
        <v>46040</v>
      </c>
      <c r="D10168" t="str">
        <f>+VLOOKUP(C10168,Param!K:L,2,FALSE)</f>
        <v>TRANSGOURMET OPERATIONS -DIRECTION PRESTATION</v>
      </c>
      <c r="E10168">
        <v>110001497</v>
      </c>
      <c r="F10168" t="s">
        <v>8262</v>
      </c>
      <c r="G10168" t="s">
        <v>29</v>
      </c>
      <c r="H10168" s="5">
        <v>29266.3</v>
      </c>
      <c r="I10168" s="5">
        <v>29266.304400000001</v>
      </c>
      <c r="J10168" s="5">
        <v>-4.4000000016239903E-3</v>
      </c>
      <c r="K10168" s="5">
        <v>29266.3</v>
      </c>
      <c r="L10168" s="5">
        <v>0</v>
      </c>
      <c r="M10168" t="str">
        <f>IF(ISERROR(VLOOKUP(A10168,'[1]Ecart validé'!$A:$A,1,FALSE)),Z10168,"Ecart Validé")</f>
        <v>valid</v>
      </c>
      <c r="R10168" t="s">
        <v>30</v>
      </c>
      <c r="X10168"/>
      <c r="Y10168"/>
      <c r="Z10168" t="s">
        <v>31</v>
      </c>
    </row>
    <row r="10169" spans="1:26" x14ac:dyDescent="0.3">
      <c r="A10169" t="s">
        <v>12800</v>
      </c>
      <c r="B10169" t="s">
        <v>3157</v>
      </c>
      <c r="C10169">
        <v>46040</v>
      </c>
      <c r="D10169" t="str">
        <f>+VLOOKUP(C10169,Param!K:L,2,FALSE)</f>
        <v>TRANSGOURMET OPERATIONS -DIRECTION PRESTATION</v>
      </c>
      <c r="E10169">
        <v>110001497</v>
      </c>
      <c r="F10169" t="s">
        <v>8264</v>
      </c>
      <c r="G10169" t="s">
        <v>29</v>
      </c>
      <c r="H10169" s="5">
        <v>54911.02</v>
      </c>
      <c r="I10169" s="5">
        <v>54911.016300000003</v>
      </c>
      <c r="J10169" s="5">
        <v>3.6999999938416199E-3</v>
      </c>
      <c r="K10169" s="5">
        <v>54911.02</v>
      </c>
      <c r="L10169" s="5">
        <v>0</v>
      </c>
      <c r="M10169" t="str">
        <f>IF(ISERROR(VLOOKUP(A10169,'[1]Ecart validé'!$A:$A,1,FALSE)),Z10169,"Ecart Validé")</f>
        <v>valid</v>
      </c>
      <c r="R10169" t="s">
        <v>30</v>
      </c>
      <c r="X10169"/>
      <c r="Y10169"/>
      <c r="Z10169" t="s">
        <v>31</v>
      </c>
    </row>
    <row r="10170" spans="1:26" x14ac:dyDescent="0.3">
      <c r="A10170" t="s">
        <v>12801</v>
      </c>
      <c r="B10170" t="s">
        <v>3157</v>
      </c>
      <c r="C10170">
        <v>46040</v>
      </c>
      <c r="D10170" t="str">
        <f>+VLOOKUP(C10170,Param!K:L,2,FALSE)</f>
        <v>TRANSGOURMET OPERATIONS -DIRECTION PRESTATION</v>
      </c>
      <c r="E10170">
        <v>110001497</v>
      </c>
      <c r="F10170" t="s">
        <v>8266</v>
      </c>
      <c r="G10170" t="s">
        <v>29</v>
      </c>
      <c r="H10170" s="5">
        <v>52763.1</v>
      </c>
      <c r="I10170" s="5">
        <v>52763.103600000002</v>
      </c>
      <c r="J10170" s="5">
        <v>-3.60000000364379E-3</v>
      </c>
      <c r="K10170" s="5">
        <v>52763.1</v>
      </c>
      <c r="L10170" s="5">
        <v>0</v>
      </c>
      <c r="M10170" t="str">
        <f>IF(ISERROR(VLOOKUP(A10170,'[1]Ecart validé'!$A:$A,1,FALSE)),Z10170,"Ecart Validé")</f>
        <v>valid</v>
      </c>
      <c r="R10170" t="s">
        <v>30</v>
      </c>
      <c r="X10170"/>
      <c r="Y10170"/>
      <c r="Z10170" t="s">
        <v>31</v>
      </c>
    </row>
    <row r="10171" spans="1:26" x14ac:dyDescent="0.3">
      <c r="A10171" t="s">
        <v>12802</v>
      </c>
      <c r="B10171" t="s">
        <v>3157</v>
      </c>
      <c r="C10171">
        <v>46040</v>
      </c>
      <c r="D10171" t="str">
        <f>+VLOOKUP(C10171,Param!K:L,2,FALSE)</f>
        <v>TRANSGOURMET OPERATIONS -DIRECTION PRESTATION</v>
      </c>
      <c r="E10171">
        <v>210310498</v>
      </c>
      <c r="F10171" t="s">
        <v>8260</v>
      </c>
      <c r="G10171" t="s">
        <v>29</v>
      </c>
      <c r="H10171" s="5">
        <v>30988.45</v>
      </c>
      <c r="I10171" s="5">
        <v>30988.447199999999</v>
      </c>
      <c r="J10171" s="5">
        <v>2.8000000020256201E-3</v>
      </c>
      <c r="K10171" s="5">
        <v>30988.45</v>
      </c>
      <c r="L10171" s="5">
        <v>0</v>
      </c>
      <c r="M10171" t="str">
        <f>IF(ISERROR(VLOOKUP(A10171,'[1]Ecart validé'!$A:$A,1,FALSE)),Z10171,"Ecart Validé")</f>
        <v>valid</v>
      </c>
      <c r="R10171" t="s">
        <v>30</v>
      </c>
      <c r="X10171"/>
      <c r="Y10171"/>
      <c r="Z10171" t="s">
        <v>31</v>
      </c>
    </row>
    <row r="10172" spans="1:26" x14ac:dyDescent="0.3">
      <c r="A10172" t="s">
        <v>12803</v>
      </c>
      <c r="B10172" t="s">
        <v>3157</v>
      </c>
      <c r="C10172">
        <v>46040</v>
      </c>
      <c r="D10172" t="str">
        <f>+VLOOKUP(C10172,Param!K:L,2,FALSE)</f>
        <v>TRANSGOURMET OPERATIONS -DIRECTION PRESTATION</v>
      </c>
      <c r="E10172">
        <v>210310498</v>
      </c>
      <c r="F10172" t="s">
        <v>8262</v>
      </c>
      <c r="G10172" t="s">
        <v>29</v>
      </c>
      <c r="H10172" s="5">
        <v>35162.43</v>
      </c>
      <c r="I10172" s="5">
        <v>35162.4306</v>
      </c>
      <c r="J10172" s="5">
        <v>-5.9999999939464E-4</v>
      </c>
      <c r="K10172" s="5">
        <v>35162.43</v>
      </c>
      <c r="L10172" s="5">
        <v>0</v>
      </c>
      <c r="M10172" t="str">
        <f>IF(ISERROR(VLOOKUP(A10172,'[1]Ecart validé'!$A:$A,1,FALSE)),Z10172,"Ecart Validé")</f>
        <v>valid</v>
      </c>
      <c r="R10172" t="s">
        <v>30</v>
      </c>
      <c r="X10172"/>
      <c r="Y10172"/>
      <c r="Z10172" t="s">
        <v>31</v>
      </c>
    </row>
    <row r="10173" spans="1:26" x14ac:dyDescent="0.3">
      <c r="A10173" t="s">
        <v>12804</v>
      </c>
      <c r="B10173" t="s">
        <v>3157</v>
      </c>
      <c r="C10173">
        <v>46040</v>
      </c>
      <c r="D10173" t="str">
        <f>+VLOOKUP(C10173,Param!K:L,2,FALSE)</f>
        <v>TRANSGOURMET OPERATIONS -DIRECTION PRESTATION</v>
      </c>
      <c r="E10173">
        <v>210310498</v>
      </c>
      <c r="F10173" t="s">
        <v>8264</v>
      </c>
      <c r="G10173" t="s">
        <v>29</v>
      </c>
      <c r="H10173" s="5">
        <v>66250.460000000006</v>
      </c>
      <c r="I10173" s="5">
        <v>66250.459199999998</v>
      </c>
      <c r="J10173" s="5">
        <v>8.0000000889413005E-4</v>
      </c>
      <c r="K10173" s="5">
        <v>66250.460000000006</v>
      </c>
      <c r="L10173" s="5">
        <v>0</v>
      </c>
      <c r="M10173" t="str">
        <f>IF(ISERROR(VLOOKUP(A10173,'[1]Ecart validé'!$A:$A,1,FALSE)),Z10173,"Ecart Validé")</f>
        <v>valid</v>
      </c>
      <c r="R10173" t="s">
        <v>30</v>
      </c>
      <c r="X10173"/>
      <c r="Y10173"/>
      <c r="Z10173" t="s">
        <v>31</v>
      </c>
    </row>
    <row r="10174" spans="1:26" x14ac:dyDescent="0.3">
      <c r="A10174" t="s">
        <v>12805</v>
      </c>
      <c r="B10174" t="s">
        <v>3157</v>
      </c>
      <c r="C10174">
        <v>46040</v>
      </c>
      <c r="D10174" t="str">
        <f>+VLOOKUP(C10174,Param!K:L,2,FALSE)</f>
        <v>TRANSGOURMET OPERATIONS -DIRECTION PRESTATION</v>
      </c>
      <c r="E10174">
        <v>210310498</v>
      </c>
      <c r="F10174" t="s">
        <v>8266</v>
      </c>
      <c r="G10174" t="s">
        <v>29</v>
      </c>
      <c r="H10174" s="5">
        <v>63179.11</v>
      </c>
      <c r="I10174" s="5">
        <v>63179.1132</v>
      </c>
      <c r="J10174" s="5">
        <v>-3.1999999991967299E-3</v>
      </c>
      <c r="K10174" s="5">
        <v>63179.11</v>
      </c>
      <c r="L10174" s="5">
        <v>0</v>
      </c>
      <c r="M10174" t="str">
        <f>IF(ISERROR(VLOOKUP(A10174,'[1]Ecart validé'!$A:$A,1,FALSE)),Z10174,"Ecart Validé")</f>
        <v>valid</v>
      </c>
      <c r="R10174" t="s">
        <v>30</v>
      </c>
      <c r="X10174"/>
      <c r="Y10174"/>
      <c r="Z10174" t="s">
        <v>31</v>
      </c>
    </row>
    <row r="10175" spans="1:26" x14ac:dyDescent="0.3">
      <c r="A10175" t="s">
        <v>12806</v>
      </c>
      <c r="B10175" t="s">
        <v>3157</v>
      </c>
      <c r="C10175">
        <v>58235</v>
      </c>
      <c r="D10175" t="str">
        <f>+VLOOKUP(C10175,Param!K:L,2,FALSE)</f>
        <v>SOBIS</v>
      </c>
      <c r="E10175">
        <v>2150514341</v>
      </c>
      <c r="F10175" t="s">
        <v>8260</v>
      </c>
      <c r="G10175" t="s">
        <v>29</v>
      </c>
      <c r="H10175" s="5">
        <v>90.51</v>
      </c>
      <c r="I10175" s="5">
        <v>90.51</v>
      </c>
      <c r="J10175" s="5">
        <v>0</v>
      </c>
      <c r="K10175" s="5">
        <v>90.51</v>
      </c>
      <c r="L10175" s="5">
        <v>0</v>
      </c>
      <c r="M10175" t="str">
        <f>IF(ISERROR(VLOOKUP(A10175,'[1]Ecart validé'!$A:$A,1,FALSE)),Z10175,"Ecart Validé")</f>
        <v>valid</v>
      </c>
      <c r="R10175" t="s">
        <v>30</v>
      </c>
      <c r="X10175"/>
      <c r="Y10175"/>
      <c r="Z10175" t="s">
        <v>31</v>
      </c>
    </row>
    <row r="10176" spans="1:26" x14ac:dyDescent="0.3">
      <c r="A10176" t="s">
        <v>12807</v>
      </c>
      <c r="B10176" t="s">
        <v>3157</v>
      </c>
      <c r="C10176">
        <v>58235</v>
      </c>
      <c r="D10176" t="str">
        <f>+VLOOKUP(C10176,Param!K:L,2,FALSE)</f>
        <v>SOBIS</v>
      </c>
      <c r="E10176">
        <v>2150514341</v>
      </c>
      <c r="F10176" t="s">
        <v>8262</v>
      </c>
      <c r="G10176" t="s">
        <v>29</v>
      </c>
      <c r="H10176" s="5">
        <v>19.5</v>
      </c>
      <c r="I10176" s="5">
        <v>19.5</v>
      </c>
      <c r="J10176" s="5">
        <v>0</v>
      </c>
      <c r="K10176" s="5">
        <v>19.5</v>
      </c>
      <c r="L10176" s="5">
        <v>0</v>
      </c>
      <c r="M10176" t="str">
        <f>IF(ISERROR(VLOOKUP(A10176,'[1]Ecart validé'!$A:$A,1,FALSE)),Z10176,"Ecart Validé")</f>
        <v>valid</v>
      </c>
      <c r="R10176" t="s">
        <v>30</v>
      </c>
      <c r="X10176"/>
      <c r="Y10176"/>
      <c r="Z10176" t="s">
        <v>31</v>
      </c>
    </row>
    <row r="10177" spans="1:26" x14ac:dyDescent="0.3">
      <c r="A10177" t="s">
        <v>12808</v>
      </c>
      <c r="B10177" t="s">
        <v>3157</v>
      </c>
      <c r="C10177">
        <v>58235</v>
      </c>
      <c r="D10177" t="str">
        <f>+VLOOKUP(C10177,Param!K:L,2,FALSE)</f>
        <v>SOBIS</v>
      </c>
      <c r="E10177">
        <v>2150514341</v>
      </c>
      <c r="F10177" t="s">
        <v>8264</v>
      </c>
      <c r="G10177" t="s">
        <v>29</v>
      </c>
      <c r="H10177" s="5">
        <v>720.57</v>
      </c>
      <c r="I10177" s="5">
        <v>720.57</v>
      </c>
      <c r="J10177" s="5">
        <v>0</v>
      </c>
      <c r="K10177" s="5">
        <v>720.57</v>
      </c>
      <c r="L10177" s="5">
        <v>0</v>
      </c>
      <c r="M10177" t="str">
        <f>IF(ISERROR(VLOOKUP(A10177,'[1]Ecart validé'!$A:$A,1,FALSE)),Z10177,"Ecart Validé")</f>
        <v>valid</v>
      </c>
      <c r="R10177" t="s">
        <v>30</v>
      </c>
      <c r="X10177"/>
      <c r="Y10177"/>
      <c r="Z10177" t="s">
        <v>31</v>
      </c>
    </row>
    <row r="10178" spans="1:26" x14ac:dyDescent="0.3">
      <c r="A10178" t="s">
        <v>12809</v>
      </c>
      <c r="B10178" t="s">
        <v>3157</v>
      </c>
      <c r="C10178">
        <v>58235</v>
      </c>
      <c r="D10178" t="str">
        <f>+VLOOKUP(C10178,Param!K:L,2,FALSE)</f>
        <v>SOBIS</v>
      </c>
      <c r="E10178">
        <v>2150514341</v>
      </c>
      <c r="F10178" t="s">
        <v>8266</v>
      </c>
      <c r="G10178" t="s">
        <v>29</v>
      </c>
      <c r="H10178" s="5">
        <v>964.68</v>
      </c>
      <c r="I10178" s="5">
        <v>964.67579999999998</v>
      </c>
      <c r="J10178" s="5">
        <v>4.1999999999688901E-3</v>
      </c>
      <c r="K10178" s="5">
        <v>964.68</v>
      </c>
      <c r="L10178" s="5">
        <v>0</v>
      </c>
      <c r="M10178" t="str">
        <f>IF(ISERROR(VLOOKUP(A10178,'[1]Ecart validé'!$A:$A,1,FALSE)),Z10178,"Ecart Validé")</f>
        <v>valid</v>
      </c>
      <c r="R10178" t="s">
        <v>30</v>
      </c>
      <c r="X10178"/>
      <c r="Y10178"/>
      <c r="Z10178" t="s">
        <v>31</v>
      </c>
    </row>
    <row r="10179" spans="1:26" x14ac:dyDescent="0.3">
      <c r="A10179" t="s">
        <v>12810</v>
      </c>
      <c r="B10179" t="s">
        <v>3157</v>
      </c>
      <c r="C10179">
        <v>57434</v>
      </c>
      <c r="D10179" t="str">
        <f>+VLOOKUP(C10179,Param!K:L,2,FALSE)</f>
        <v>BANGUI</v>
      </c>
      <c r="E10179">
        <v>2150544443</v>
      </c>
      <c r="F10179" t="s">
        <v>8617</v>
      </c>
      <c r="G10179" t="s">
        <v>29</v>
      </c>
      <c r="H10179" s="5">
        <v>31536.42</v>
      </c>
      <c r="I10179" s="5">
        <v>31536.42</v>
      </c>
      <c r="J10179" s="5">
        <v>0</v>
      </c>
      <c r="K10179" s="5">
        <v>31536.42</v>
      </c>
      <c r="L10179" s="5">
        <v>0</v>
      </c>
      <c r="M10179" t="str">
        <f>IF(ISERROR(VLOOKUP(A10179,'[1]Ecart validé'!$A:$A,1,FALSE)),Z10179,"Ecart Validé")</f>
        <v>valid</v>
      </c>
      <c r="R10179" t="s">
        <v>30</v>
      </c>
      <c r="X10179"/>
      <c r="Y10179"/>
      <c r="Z10179" t="s">
        <v>31</v>
      </c>
    </row>
    <row r="10180" spans="1:26" x14ac:dyDescent="0.3">
      <c r="A10180" t="s">
        <v>12811</v>
      </c>
      <c r="B10180" t="s">
        <v>3157</v>
      </c>
      <c r="C10180">
        <v>57434</v>
      </c>
      <c r="D10180" t="str">
        <f>+VLOOKUP(C10180,Param!K:L,2,FALSE)</f>
        <v>BANGUI</v>
      </c>
      <c r="E10180">
        <v>2150544443</v>
      </c>
      <c r="F10180" t="s">
        <v>8260</v>
      </c>
      <c r="G10180" t="s">
        <v>29</v>
      </c>
      <c r="H10180" s="5">
        <v>24706.85</v>
      </c>
      <c r="I10180" s="5">
        <v>24706.845000000001</v>
      </c>
      <c r="J10180" s="5">
        <v>4.9999999973806501E-3</v>
      </c>
      <c r="K10180" s="5">
        <v>24706.845000000001</v>
      </c>
      <c r="L10180" s="5">
        <v>4.9999999973806501E-3</v>
      </c>
      <c r="M10180" t="str">
        <f>IF(ISERROR(VLOOKUP(A10180,'[1]Ecart validé'!$A:$A,1,FALSE)),Z10180,"Ecart Validé")</f>
        <v>valid</v>
      </c>
      <c r="R10180" t="s">
        <v>30</v>
      </c>
      <c r="X10180"/>
      <c r="Y10180"/>
      <c r="Z10180" t="s">
        <v>31</v>
      </c>
    </row>
    <row r="10181" spans="1:26" x14ac:dyDescent="0.3">
      <c r="A10181" t="s">
        <v>12812</v>
      </c>
      <c r="B10181" t="s">
        <v>3157</v>
      </c>
      <c r="C10181">
        <v>57434</v>
      </c>
      <c r="D10181" t="str">
        <f>+VLOOKUP(C10181,Param!K:L,2,FALSE)</f>
        <v>BANGUI</v>
      </c>
      <c r="E10181">
        <v>2150544443</v>
      </c>
      <c r="F10181" t="s">
        <v>8262</v>
      </c>
      <c r="G10181" t="s">
        <v>29</v>
      </c>
      <c r="H10181" s="5">
        <v>24005.31</v>
      </c>
      <c r="I10181" s="5">
        <v>24005.312399999999</v>
      </c>
      <c r="J10181" s="5">
        <v>-2.39999999757856E-3</v>
      </c>
      <c r="K10181" s="5">
        <v>24005.312399999999</v>
      </c>
      <c r="L10181" s="5">
        <v>-2.39999999757856E-3</v>
      </c>
      <c r="M10181" t="str">
        <f>IF(ISERROR(VLOOKUP(A10181,'[1]Ecart validé'!$A:$A,1,FALSE)),Z10181,"Ecart Validé")</f>
        <v>valid</v>
      </c>
      <c r="R10181" t="s">
        <v>30</v>
      </c>
      <c r="X10181"/>
      <c r="Y10181"/>
      <c r="Z10181" t="s">
        <v>31</v>
      </c>
    </row>
    <row r="10182" spans="1:26" x14ac:dyDescent="0.3">
      <c r="A10182" t="s">
        <v>12813</v>
      </c>
      <c r="B10182" t="s">
        <v>3157</v>
      </c>
      <c r="C10182">
        <v>57434</v>
      </c>
      <c r="D10182" t="str">
        <f>+VLOOKUP(C10182,Param!K:L,2,FALSE)</f>
        <v>BANGUI</v>
      </c>
      <c r="E10182">
        <v>2150544443</v>
      </c>
      <c r="F10182" t="s">
        <v>8264</v>
      </c>
      <c r="G10182" t="s">
        <v>29</v>
      </c>
      <c r="H10182" s="5">
        <v>18944.27</v>
      </c>
      <c r="I10182" s="5">
        <v>18944.274000000001</v>
      </c>
      <c r="J10182" s="5">
        <v>-4.0000000008149003E-3</v>
      </c>
      <c r="K10182" s="5">
        <v>18944.274000000001</v>
      </c>
      <c r="L10182" s="5">
        <v>-4.0000000008149003E-3</v>
      </c>
      <c r="M10182" t="str">
        <f>IF(ISERROR(VLOOKUP(A10182,'[1]Ecart validé'!$A:$A,1,FALSE)),Z10182,"Ecart Validé")</f>
        <v>valid</v>
      </c>
      <c r="R10182" t="s">
        <v>30</v>
      </c>
      <c r="X10182"/>
      <c r="Y10182"/>
      <c r="Z10182" t="s">
        <v>31</v>
      </c>
    </row>
    <row r="10183" spans="1:26" ht="43.2" x14ac:dyDescent="0.3">
      <c r="A10183" t="s">
        <v>12814</v>
      </c>
      <c r="B10183" t="s">
        <v>3157</v>
      </c>
      <c r="C10183">
        <v>57434</v>
      </c>
      <c r="D10183" t="str">
        <f>+VLOOKUP(C10183,Param!K:L,2,FALSE)</f>
        <v>BANGUI</v>
      </c>
      <c r="E10183">
        <v>2150544443</v>
      </c>
      <c r="F10183" t="s">
        <v>8266</v>
      </c>
      <c r="G10183" t="s">
        <v>29</v>
      </c>
      <c r="H10183" s="5">
        <v>15783.16</v>
      </c>
      <c r="I10183" s="5">
        <v>15797.5623</v>
      </c>
      <c r="J10183" s="5">
        <v>-14.4022999999997</v>
      </c>
      <c r="K10183" s="5">
        <v>15797.5623</v>
      </c>
      <c r="L10183" s="5">
        <v>-14.4022999999997</v>
      </c>
      <c r="M10183" t="str">
        <f>IF(ISERROR(VLOOKUP(A10183,'[1]Ecart validé'!$A:$A,1,FALSE)),Z10183,"Ecart Validé")</f>
        <v>Ecart Validé</v>
      </c>
      <c r="N10183" t="s">
        <v>12815</v>
      </c>
      <c r="O10183" t="s">
        <v>12816</v>
      </c>
      <c r="P10183" t="s">
        <v>215</v>
      </c>
      <c r="Q10183" t="s">
        <v>11402</v>
      </c>
      <c r="R10183" t="s">
        <v>30</v>
      </c>
      <c r="S10183" t="s">
        <v>45</v>
      </c>
      <c r="T10183" t="s">
        <v>325</v>
      </c>
      <c r="U10183" s="13" t="s">
        <v>12817</v>
      </c>
      <c r="V10183" t="s">
        <v>45</v>
      </c>
      <c r="W10183" t="s">
        <v>3214</v>
      </c>
      <c r="X10183" t="s">
        <v>763</v>
      </c>
      <c r="Y10183" t="s">
        <v>763</v>
      </c>
      <c r="Z10183" t="s">
        <v>88</v>
      </c>
    </row>
    <row r="10184" spans="1:26" x14ac:dyDescent="0.3">
      <c r="A10184" t="s">
        <v>12818</v>
      </c>
      <c r="B10184" t="s">
        <v>3157</v>
      </c>
      <c r="C10184">
        <v>110633</v>
      </c>
      <c r="D10184" t="str">
        <f>+VLOOKUP(C10184,Param!K:L,2,FALSE)</f>
        <v>SAMSIC SECURITE</v>
      </c>
      <c r="E10184">
        <v>2130362492</v>
      </c>
      <c r="F10184" t="s">
        <v>8617</v>
      </c>
      <c r="G10184" t="s">
        <v>29</v>
      </c>
      <c r="H10184" s="5">
        <v>25.76</v>
      </c>
      <c r="I10184" s="5">
        <v>25.76</v>
      </c>
      <c r="J10184" s="5">
        <v>0</v>
      </c>
      <c r="K10184" s="5">
        <v>25.76</v>
      </c>
      <c r="L10184" s="5">
        <v>0</v>
      </c>
      <c r="M10184" t="str">
        <f>IF(ISERROR(VLOOKUP(A10184,'[1]Ecart validé'!$A:$A,1,FALSE)),Z10184,"Ecart Validé")</f>
        <v>valid</v>
      </c>
      <c r="R10184" t="s">
        <v>30</v>
      </c>
      <c r="X10184"/>
      <c r="Y10184"/>
      <c r="Z10184" t="s">
        <v>31</v>
      </c>
    </row>
    <row r="10185" spans="1:26" x14ac:dyDescent="0.3">
      <c r="A10185" t="s">
        <v>12819</v>
      </c>
      <c r="B10185" t="s">
        <v>3157</v>
      </c>
      <c r="C10185">
        <v>110633</v>
      </c>
      <c r="D10185" t="str">
        <f>+VLOOKUP(C10185,Param!K:L,2,FALSE)</f>
        <v>SAMSIC SECURITE</v>
      </c>
      <c r="E10185">
        <v>2130362492</v>
      </c>
      <c r="F10185" t="s">
        <v>8260</v>
      </c>
      <c r="G10185" t="s">
        <v>29</v>
      </c>
      <c r="H10185" s="5">
        <v>975.3</v>
      </c>
      <c r="I10185" s="5">
        <v>975.3</v>
      </c>
      <c r="J10185" s="5">
        <v>0</v>
      </c>
      <c r="K10185" s="5">
        <v>975.3</v>
      </c>
      <c r="L10185" s="5">
        <v>0</v>
      </c>
      <c r="M10185" t="str">
        <f>IF(ISERROR(VLOOKUP(A10185,'[1]Ecart validé'!$A:$A,1,FALSE)),Z10185,"Ecart Validé")</f>
        <v>valid</v>
      </c>
      <c r="R10185" t="s">
        <v>30</v>
      </c>
      <c r="T10185" s="41"/>
      <c r="X10185"/>
      <c r="Y10185"/>
      <c r="Z10185" t="s">
        <v>31</v>
      </c>
    </row>
    <row r="10186" spans="1:26" x14ac:dyDescent="0.3">
      <c r="A10186" t="s">
        <v>12820</v>
      </c>
      <c r="B10186" t="s">
        <v>3157</v>
      </c>
      <c r="C10186">
        <v>110633</v>
      </c>
      <c r="D10186" t="str">
        <f>+VLOOKUP(C10186,Param!K:L,2,FALSE)</f>
        <v>SAMSIC SECURITE</v>
      </c>
      <c r="E10186">
        <v>2130362492</v>
      </c>
      <c r="F10186" t="s">
        <v>8262</v>
      </c>
      <c r="G10186" t="s">
        <v>29</v>
      </c>
      <c r="H10186" s="5">
        <v>975.3</v>
      </c>
      <c r="I10186" s="5">
        <v>975.3</v>
      </c>
      <c r="J10186" s="5">
        <v>0</v>
      </c>
      <c r="K10186" s="5">
        <v>975.3</v>
      </c>
      <c r="L10186" s="5">
        <v>0</v>
      </c>
      <c r="M10186" t="str">
        <f>IF(ISERROR(VLOOKUP(A10186,'[1]Ecart validé'!$A:$A,1,FALSE)),Z10186,"Ecart Validé")</f>
        <v>valid</v>
      </c>
      <c r="R10186" t="s">
        <v>30</v>
      </c>
      <c r="X10186"/>
      <c r="Y10186"/>
      <c r="Z10186" t="s">
        <v>31</v>
      </c>
    </row>
    <row r="10187" spans="1:26" x14ac:dyDescent="0.3">
      <c r="A10187" t="s">
        <v>12821</v>
      </c>
      <c r="B10187" t="s">
        <v>3157</v>
      </c>
      <c r="C10187">
        <v>110633</v>
      </c>
      <c r="D10187" t="str">
        <f>+VLOOKUP(C10187,Param!K:L,2,FALSE)</f>
        <v>SAMSIC SECURITE</v>
      </c>
      <c r="E10187">
        <v>2130362492</v>
      </c>
      <c r="F10187" t="s">
        <v>8264</v>
      </c>
      <c r="G10187" t="s">
        <v>29</v>
      </c>
      <c r="H10187" s="5">
        <v>975.3</v>
      </c>
      <c r="I10187" s="5">
        <v>975.3</v>
      </c>
      <c r="J10187" s="5">
        <v>0</v>
      </c>
      <c r="K10187" s="5">
        <v>975.3</v>
      </c>
      <c r="L10187" s="5">
        <v>0</v>
      </c>
      <c r="M10187" t="str">
        <f>IF(ISERROR(VLOOKUP(A10187,'[1]Ecart validé'!$A:$A,1,FALSE)),Z10187,"Ecart Validé")</f>
        <v>valid</v>
      </c>
      <c r="R10187" t="s">
        <v>30</v>
      </c>
      <c r="X10187"/>
      <c r="Y10187"/>
      <c r="Z10187" t="s">
        <v>31</v>
      </c>
    </row>
    <row r="10188" spans="1:26" x14ac:dyDescent="0.3">
      <c r="A10188" t="s">
        <v>12822</v>
      </c>
      <c r="B10188" t="s">
        <v>3157</v>
      </c>
      <c r="C10188">
        <v>110633</v>
      </c>
      <c r="D10188" t="str">
        <f>+VLOOKUP(C10188,Param!K:L,2,FALSE)</f>
        <v>SAMSIC SECURITE</v>
      </c>
      <c r="E10188">
        <v>2130362492</v>
      </c>
      <c r="F10188" t="s">
        <v>8266</v>
      </c>
      <c r="G10188" t="s">
        <v>29</v>
      </c>
      <c r="H10188" s="5">
        <v>986.84</v>
      </c>
      <c r="I10188" s="5">
        <v>986.84</v>
      </c>
      <c r="J10188" s="5">
        <v>0</v>
      </c>
      <c r="K10188" s="5">
        <v>986.84</v>
      </c>
      <c r="L10188" s="5">
        <v>0</v>
      </c>
      <c r="M10188" t="str">
        <f>IF(ISERROR(VLOOKUP(A10188,'[1]Ecart validé'!$A:$A,1,FALSE)),Z10188,"Ecart Validé")</f>
        <v>valid</v>
      </c>
      <c r="R10188" t="s">
        <v>30</v>
      </c>
      <c r="X10188"/>
      <c r="Y10188"/>
      <c r="Z10188" t="s">
        <v>31</v>
      </c>
    </row>
    <row r="10189" spans="1:26" x14ac:dyDescent="0.3">
      <c r="A10189" t="s">
        <v>12823</v>
      </c>
      <c r="B10189" t="s">
        <v>3157</v>
      </c>
      <c r="C10189">
        <v>76686</v>
      </c>
      <c r="D10189" t="str">
        <f>+VLOOKUP(C10189,Param!K:L,2,FALSE)</f>
        <v>ACTEM'OTEL</v>
      </c>
      <c r="E10189">
        <v>2150514342</v>
      </c>
      <c r="F10189" t="s">
        <v>8260</v>
      </c>
      <c r="G10189" t="s">
        <v>29</v>
      </c>
      <c r="H10189" s="5">
        <v>2917.85</v>
      </c>
      <c r="I10189" s="5">
        <v>2917.8454999999999</v>
      </c>
      <c r="J10189" s="5">
        <v>4.5000000000072699E-3</v>
      </c>
      <c r="K10189" s="5">
        <v>2917.85</v>
      </c>
      <c r="L10189" s="5">
        <v>0</v>
      </c>
      <c r="M10189" t="str">
        <f>IF(ISERROR(VLOOKUP(A10189,'[1]Ecart validé'!$A:$A,1,FALSE)),Z10189,"Ecart Validé")</f>
        <v>valid</v>
      </c>
      <c r="R10189" t="s">
        <v>30</v>
      </c>
      <c r="X10189"/>
      <c r="Y10189"/>
      <c r="Z10189" t="s">
        <v>31</v>
      </c>
    </row>
    <row r="10190" spans="1:26" x14ac:dyDescent="0.3">
      <c r="A10190" t="s">
        <v>12824</v>
      </c>
      <c r="B10190" t="s">
        <v>3157</v>
      </c>
      <c r="C10190">
        <v>76686</v>
      </c>
      <c r="D10190" t="str">
        <f>+VLOOKUP(C10190,Param!K:L,2,FALSE)</f>
        <v>ACTEM'OTEL</v>
      </c>
      <c r="E10190">
        <v>2150514342</v>
      </c>
      <c r="F10190" t="s">
        <v>8262</v>
      </c>
      <c r="G10190" t="s">
        <v>29</v>
      </c>
      <c r="H10190" s="5">
        <v>1960.11</v>
      </c>
      <c r="I10190" s="5">
        <v>1960.1115</v>
      </c>
      <c r="J10190" s="5">
        <v>-1.50000000007821E-3</v>
      </c>
      <c r="K10190" s="5">
        <v>1960.11</v>
      </c>
      <c r="L10190" s="5">
        <v>0</v>
      </c>
      <c r="M10190" t="str">
        <f>IF(ISERROR(VLOOKUP(A10190,'[1]Ecart validé'!$A:$A,1,FALSE)),Z10190,"Ecart Validé")</f>
        <v>valid</v>
      </c>
      <c r="R10190" t="s">
        <v>30</v>
      </c>
      <c r="X10190"/>
      <c r="Y10190"/>
      <c r="Z10190" t="s">
        <v>31</v>
      </c>
    </row>
    <row r="10191" spans="1:26" x14ac:dyDescent="0.3">
      <c r="A10191" t="s">
        <v>12825</v>
      </c>
      <c r="B10191" t="s">
        <v>3157</v>
      </c>
      <c r="C10191">
        <v>76686</v>
      </c>
      <c r="D10191" t="str">
        <f>+VLOOKUP(C10191,Param!K:L,2,FALSE)</f>
        <v>ACTEM'OTEL</v>
      </c>
      <c r="E10191">
        <v>2150514342</v>
      </c>
      <c r="F10191" t="s">
        <v>8264</v>
      </c>
      <c r="G10191" t="s">
        <v>29</v>
      </c>
      <c r="H10191" s="5">
        <v>2341.2800000000002</v>
      </c>
      <c r="I10191" s="5">
        <v>2341.2809999999999</v>
      </c>
      <c r="J10191" s="5">
        <v>-9.9999999974897903E-4</v>
      </c>
      <c r="K10191" s="5">
        <v>2341.2800000000002</v>
      </c>
      <c r="L10191" s="5">
        <v>0</v>
      </c>
      <c r="M10191" t="str">
        <f>IF(ISERROR(VLOOKUP(A10191,'[1]Ecart validé'!$A:$A,1,FALSE)),Z10191,"Ecart Validé")</f>
        <v>valid</v>
      </c>
      <c r="R10191" t="s">
        <v>30</v>
      </c>
      <c r="X10191"/>
      <c r="Y10191"/>
      <c r="Z10191" t="s">
        <v>31</v>
      </c>
    </row>
    <row r="10192" spans="1:26" x14ac:dyDescent="0.3">
      <c r="A10192" t="s">
        <v>12826</v>
      </c>
      <c r="B10192" t="s">
        <v>3157</v>
      </c>
      <c r="C10192">
        <v>76686</v>
      </c>
      <c r="D10192" t="str">
        <f>+VLOOKUP(C10192,Param!K:L,2,FALSE)</f>
        <v>ACTEM'OTEL</v>
      </c>
      <c r="E10192">
        <v>2150514342</v>
      </c>
      <c r="F10192" t="s">
        <v>8266</v>
      </c>
      <c r="G10192" t="s">
        <v>29</v>
      </c>
      <c r="H10192" s="5">
        <v>2375.3000000000002</v>
      </c>
      <c r="I10192" s="5">
        <v>2375.2964999999999</v>
      </c>
      <c r="J10192" s="5">
        <v>3.50000000025829E-3</v>
      </c>
      <c r="K10192" s="5">
        <v>2375.3000000000002</v>
      </c>
      <c r="L10192" s="5">
        <v>0</v>
      </c>
      <c r="M10192" t="str">
        <f>IF(ISERROR(VLOOKUP(A10192,'[1]Ecart validé'!$A:$A,1,FALSE)),Z10192,"Ecart Validé")</f>
        <v>valid</v>
      </c>
      <c r="R10192" t="s">
        <v>30</v>
      </c>
      <c r="X10192"/>
      <c r="Y10192"/>
      <c r="Z10192" t="s">
        <v>31</v>
      </c>
    </row>
    <row r="10193" spans="1:26" x14ac:dyDescent="0.3">
      <c r="A10193" t="s">
        <v>12827</v>
      </c>
      <c r="B10193" t="s">
        <v>3157</v>
      </c>
      <c r="C10193">
        <v>76686</v>
      </c>
      <c r="D10193" t="str">
        <f>+VLOOKUP(C10193,Param!K:L,2,FALSE)</f>
        <v>ACTEM'OTEL</v>
      </c>
      <c r="E10193">
        <v>2150514343</v>
      </c>
      <c r="F10193" t="s">
        <v>8617</v>
      </c>
      <c r="G10193" t="s">
        <v>29</v>
      </c>
      <c r="H10193" s="5">
        <v>5388</v>
      </c>
      <c r="I10193" s="5">
        <v>5388.0046000000002</v>
      </c>
      <c r="J10193" s="5">
        <v>-4.6000000002095398E-3</v>
      </c>
      <c r="K10193" s="5">
        <v>5388</v>
      </c>
      <c r="L10193" s="5">
        <v>0</v>
      </c>
      <c r="M10193" t="str">
        <f>IF(ISERROR(VLOOKUP(A10193,'[1]Ecart validé'!$A:$A,1,FALSE)),Z10193,"Ecart Validé")</f>
        <v>valid</v>
      </c>
      <c r="R10193" t="s">
        <v>30</v>
      </c>
      <c r="X10193"/>
      <c r="Y10193"/>
      <c r="Z10193" t="s">
        <v>31</v>
      </c>
    </row>
    <row r="10194" spans="1:26" x14ac:dyDescent="0.3">
      <c r="A10194" t="s">
        <v>12828</v>
      </c>
      <c r="B10194" t="s">
        <v>3157</v>
      </c>
      <c r="C10194">
        <v>76686</v>
      </c>
      <c r="D10194" t="str">
        <f>+VLOOKUP(C10194,Param!K:L,2,FALSE)</f>
        <v>ACTEM'OTEL</v>
      </c>
      <c r="E10194">
        <v>2150514343</v>
      </c>
      <c r="F10194" t="s">
        <v>8260</v>
      </c>
      <c r="G10194" t="s">
        <v>29</v>
      </c>
      <c r="H10194" s="5">
        <v>3999.2</v>
      </c>
      <c r="I10194" s="5">
        <v>3999.2035999999998</v>
      </c>
      <c r="J10194" s="5">
        <v>-3.6000000000058199E-3</v>
      </c>
      <c r="K10194" s="5">
        <v>3999.2</v>
      </c>
      <c r="L10194" s="5">
        <v>0</v>
      </c>
      <c r="M10194" t="str">
        <f>IF(ISERROR(VLOOKUP(A10194,'[1]Ecart validé'!$A:$A,1,FALSE)),Z10194,"Ecart Validé")</f>
        <v>valid</v>
      </c>
      <c r="R10194" t="s">
        <v>30</v>
      </c>
      <c r="X10194"/>
      <c r="Y10194"/>
      <c r="Z10194" t="s">
        <v>31</v>
      </c>
    </row>
    <row r="10195" spans="1:26" x14ac:dyDescent="0.3">
      <c r="A10195" t="s">
        <v>12829</v>
      </c>
      <c r="B10195" t="s">
        <v>3157</v>
      </c>
      <c r="C10195">
        <v>76686</v>
      </c>
      <c r="D10195" t="str">
        <f>+VLOOKUP(C10195,Param!K:L,2,FALSE)</f>
        <v>ACTEM'OTEL</v>
      </c>
      <c r="E10195">
        <v>2150514343</v>
      </c>
      <c r="F10195" t="s">
        <v>8262</v>
      </c>
      <c r="G10195" t="s">
        <v>29</v>
      </c>
      <c r="H10195" s="5">
        <v>915.65</v>
      </c>
      <c r="I10195" s="5">
        <v>915.64660000000003</v>
      </c>
      <c r="J10195" s="5">
        <v>3.3999999999423298E-3</v>
      </c>
      <c r="K10195" s="5">
        <v>915.65</v>
      </c>
      <c r="L10195" s="5">
        <v>0</v>
      </c>
      <c r="M10195" t="str">
        <f>IF(ISERROR(VLOOKUP(A10195,'[1]Ecart validé'!$A:$A,1,FALSE)),Z10195,"Ecart Validé")</f>
        <v>valid</v>
      </c>
      <c r="R10195" t="s">
        <v>30</v>
      </c>
      <c r="X10195"/>
      <c r="Y10195"/>
      <c r="Z10195" t="s">
        <v>31</v>
      </c>
    </row>
    <row r="10196" spans="1:26" x14ac:dyDescent="0.3">
      <c r="A10196" t="s">
        <v>12830</v>
      </c>
      <c r="B10196" t="s">
        <v>3157</v>
      </c>
      <c r="C10196">
        <v>76686</v>
      </c>
      <c r="D10196" t="str">
        <f>+VLOOKUP(C10196,Param!K:L,2,FALSE)</f>
        <v>ACTEM'OTEL</v>
      </c>
      <c r="E10196">
        <v>2150514343</v>
      </c>
      <c r="F10196" t="s">
        <v>8264</v>
      </c>
      <c r="G10196" t="s">
        <v>29</v>
      </c>
      <c r="H10196" s="5">
        <v>1192.1300000000001</v>
      </c>
      <c r="I10196" s="5">
        <v>1192.1296</v>
      </c>
      <c r="J10196" s="5">
        <v>4.0000000012696503E-4</v>
      </c>
      <c r="K10196" s="5">
        <v>1192.1300000000001</v>
      </c>
      <c r="L10196" s="5">
        <v>0</v>
      </c>
      <c r="M10196" t="str">
        <f>IF(ISERROR(VLOOKUP(A10196,'[1]Ecart validé'!$A:$A,1,FALSE)),Z10196,"Ecart Validé")</f>
        <v>valid</v>
      </c>
      <c r="R10196" t="s">
        <v>30</v>
      </c>
      <c r="X10196"/>
      <c r="Y10196"/>
      <c r="Z10196" t="s">
        <v>31</v>
      </c>
    </row>
    <row r="10197" spans="1:26" x14ac:dyDescent="0.3">
      <c r="A10197" t="s">
        <v>12831</v>
      </c>
      <c r="B10197" t="s">
        <v>3157</v>
      </c>
      <c r="C10197">
        <v>76686</v>
      </c>
      <c r="D10197" t="str">
        <f>+VLOOKUP(C10197,Param!K:L,2,FALSE)</f>
        <v>ACTEM'OTEL</v>
      </c>
      <c r="E10197">
        <v>2150514343</v>
      </c>
      <c r="F10197" t="s">
        <v>8266</v>
      </c>
      <c r="G10197" t="s">
        <v>29</v>
      </c>
      <c r="H10197" s="5">
        <v>6836.44</v>
      </c>
      <c r="I10197" s="5">
        <v>6836.4404000000004</v>
      </c>
      <c r="J10197" s="5">
        <v>-4.00000000809086E-4</v>
      </c>
      <c r="K10197" s="5">
        <v>6836.44</v>
      </c>
      <c r="L10197" s="5">
        <v>0</v>
      </c>
      <c r="M10197" t="str">
        <f>IF(ISERROR(VLOOKUP(A10197,'[1]Ecart validé'!$A:$A,1,FALSE)),Z10197,"Ecart Validé")</f>
        <v>valid</v>
      </c>
      <c r="R10197" t="s">
        <v>30</v>
      </c>
      <c r="X10197"/>
      <c r="Y10197"/>
      <c r="Z10197" t="s">
        <v>31</v>
      </c>
    </row>
    <row r="10198" spans="1:26" x14ac:dyDescent="0.3">
      <c r="A10198" t="s">
        <v>12832</v>
      </c>
      <c r="B10198" t="s">
        <v>3157</v>
      </c>
      <c r="C10198">
        <v>58555</v>
      </c>
      <c r="D10198" t="str">
        <f>+VLOOKUP(C10198,Param!K:L,2,FALSE)</f>
        <v>IMAGINE SOFT</v>
      </c>
      <c r="E10198">
        <v>2140763973</v>
      </c>
      <c r="F10198" t="s">
        <v>8617</v>
      </c>
      <c r="G10198" t="s">
        <v>29</v>
      </c>
      <c r="H10198" s="5">
        <v>34.32</v>
      </c>
      <c r="I10198" s="5">
        <v>34.32</v>
      </c>
      <c r="J10198" s="5">
        <v>0</v>
      </c>
      <c r="K10198" s="5">
        <v>34.32</v>
      </c>
      <c r="L10198" s="5">
        <v>0</v>
      </c>
      <c r="M10198" t="str">
        <f>IF(ISERROR(VLOOKUP(A10198,'[1]Ecart validé'!$A:$A,1,FALSE)),Z10198,"Ecart Validé")</f>
        <v>valid</v>
      </c>
      <c r="R10198" t="s">
        <v>30</v>
      </c>
      <c r="X10198"/>
      <c r="Y10198"/>
      <c r="Z10198" t="s">
        <v>31</v>
      </c>
    </row>
    <row r="10199" spans="1:26" x14ac:dyDescent="0.3">
      <c r="A10199" t="s">
        <v>12833</v>
      </c>
      <c r="B10199" t="s">
        <v>3157</v>
      </c>
      <c r="C10199">
        <v>58555</v>
      </c>
      <c r="D10199" t="str">
        <f>+VLOOKUP(C10199,Param!K:L,2,FALSE)</f>
        <v>IMAGINE SOFT</v>
      </c>
      <c r="E10199">
        <v>2140763973</v>
      </c>
      <c r="F10199" t="s">
        <v>8260</v>
      </c>
      <c r="G10199" t="s">
        <v>29</v>
      </c>
      <c r="H10199" s="5">
        <v>839.46</v>
      </c>
      <c r="I10199" s="5">
        <v>839.46</v>
      </c>
      <c r="J10199" s="5">
        <v>0</v>
      </c>
      <c r="K10199" s="5">
        <v>839.46</v>
      </c>
      <c r="L10199" s="5">
        <v>0</v>
      </c>
      <c r="M10199" t="str">
        <f>IF(ISERROR(VLOOKUP(A10199,'[1]Ecart validé'!$A:$A,1,FALSE)),Z10199,"Ecart Validé")</f>
        <v>valid</v>
      </c>
      <c r="R10199" t="s">
        <v>30</v>
      </c>
      <c r="X10199"/>
      <c r="Y10199"/>
      <c r="Z10199" t="s">
        <v>31</v>
      </c>
    </row>
    <row r="10200" spans="1:26" x14ac:dyDescent="0.3">
      <c r="A10200" t="s">
        <v>12834</v>
      </c>
      <c r="B10200" t="s">
        <v>3157</v>
      </c>
      <c r="C10200">
        <v>58555</v>
      </c>
      <c r="D10200" t="str">
        <f>+VLOOKUP(C10200,Param!K:L,2,FALSE)</f>
        <v>IMAGINE SOFT</v>
      </c>
      <c r="E10200">
        <v>2140763973</v>
      </c>
      <c r="F10200" t="s">
        <v>8262</v>
      </c>
      <c r="G10200" t="s">
        <v>29</v>
      </c>
      <c r="H10200" s="5">
        <v>3272.7</v>
      </c>
      <c r="I10200" s="5">
        <v>3272.7</v>
      </c>
      <c r="J10200" s="5">
        <v>0</v>
      </c>
      <c r="K10200" s="5">
        <v>3272.7</v>
      </c>
      <c r="L10200" s="5">
        <v>0</v>
      </c>
      <c r="M10200" t="str">
        <f>IF(ISERROR(VLOOKUP(A10200,'[1]Ecart validé'!$A:$A,1,FALSE)),Z10200,"Ecart Validé")</f>
        <v>valid</v>
      </c>
      <c r="R10200" t="s">
        <v>30</v>
      </c>
      <c r="X10200"/>
      <c r="Y10200"/>
      <c r="Z10200" t="s">
        <v>31</v>
      </c>
    </row>
    <row r="10201" spans="1:26" x14ac:dyDescent="0.3">
      <c r="A10201" t="s">
        <v>12835</v>
      </c>
      <c r="B10201" t="s">
        <v>3157</v>
      </c>
      <c r="C10201">
        <v>58555</v>
      </c>
      <c r="D10201" t="str">
        <f>+VLOOKUP(C10201,Param!K:L,2,FALSE)</f>
        <v>IMAGINE SOFT</v>
      </c>
      <c r="E10201">
        <v>2140763973</v>
      </c>
      <c r="F10201" t="s">
        <v>8264</v>
      </c>
      <c r="G10201" t="s">
        <v>29</v>
      </c>
      <c r="H10201" s="5">
        <v>1060.68</v>
      </c>
      <c r="I10201" s="5">
        <v>1060.68</v>
      </c>
      <c r="J10201" s="5">
        <v>0</v>
      </c>
      <c r="K10201" s="5">
        <v>1060.68</v>
      </c>
      <c r="L10201" s="5">
        <v>0</v>
      </c>
      <c r="M10201" t="str">
        <f>IF(ISERROR(VLOOKUP(A10201,'[1]Ecart validé'!$A:$A,1,FALSE)),Z10201,"Ecart Validé")</f>
        <v>valid</v>
      </c>
      <c r="R10201" t="s">
        <v>30</v>
      </c>
      <c r="X10201"/>
      <c r="Y10201"/>
      <c r="Z10201" t="s">
        <v>31</v>
      </c>
    </row>
    <row r="10202" spans="1:26" x14ac:dyDescent="0.3">
      <c r="A10202" t="s">
        <v>12836</v>
      </c>
      <c r="B10202" t="s">
        <v>3157</v>
      </c>
      <c r="C10202">
        <v>58555</v>
      </c>
      <c r="D10202" t="str">
        <f>+VLOOKUP(C10202,Param!K:L,2,FALSE)</f>
        <v>IMAGINE SOFT</v>
      </c>
      <c r="E10202">
        <v>2140763973</v>
      </c>
      <c r="F10202" t="s">
        <v>8266</v>
      </c>
      <c r="G10202" t="s">
        <v>29</v>
      </c>
      <c r="H10202" s="5">
        <v>768</v>
      </c>
      <c r="I10202" s="5">
        <v>768</v>
      </c>
      <c r="J10202" s="5">
        <v>0</v>
      </c>
      <c r="K10202" s="5">
        <v>768</v>
      </c>
      <c r="L10202" s="5">
        <v>0</v>
      </c>
      <c r="M10202" t="str">
        <f>IF(ISERROR(VLOOKUP(A10202,'[1]Ecart validé'!$A:$A,1,FALSE)),Z10202,"Ecart Validé")</f>
        <v>valid</v>
      </c>
      <c r="R10202" t="s">
        <v>30</v>
      </c>
      <c r="X10202"/>
      <c r="Y10202"/>
      <c r="Z10202" t="s">
        <v>31</v>
      </c>
    </row>
    <row r="10203" spans="1:26" x14ac:dyDescent="0.3">
      <c r="A10203" t="s">
        <v>12837</v>
      </c>
      <c r="B10203" t="s">
        <v>3157</v>
      </c>
      <c r="C10203">
        <v>47271</v>
      </c>
      <c r="D10203" t="str">
        <f>+VLOOKUP(C10203,Param!K:L,2,FALSE)</f>
        <v>ALLIANCE PROJECT</v>
      </c>
      <c r="E10203">
        <v>2151624001</v>
      </c>
      <c r="F10203" t="s">
        <v>8617</v>
      </c>
      <c r="G10203" t="s">
        <v>29</v>
      </c>
      <c r="H10203" s="5">
        <v>171.3</v>
      </c>
      <c r="I10203" s="5">
        <v>171.3</v>
      </c>
      <c r="J10203" s="5">
        <v>0</v>
      </c>
      <c r="K10203" s="5">
        <v>171.3</v>
      </c>
      <c r="L10203" s="5">
        <v>0</v>
      </c>
      <c r="M10203" t="str">
        <f>IF(ISERROR(VLOOKUP(A10203,'[1]Ecart validé'!$A:$A,1,FALSE)),Z10203,"Ecart Validé")</f>
        <v>valid</v>
      </c>
      <c r="R10203" t="s">
        <v>30</v>
      </c>
      <c r="X10203"/>
      <c r="Y10203"/>
      <c r="Z10203" t="s">
        <v>31</v>
      </c>
    </row>
    <row r="10204" spans="1:26" x14ac:dyDescent="0.3">
      <c r="A10204" t="s">
        <v>12838</v>
      </c>
      <c r="B10204" t="s">
        <v>3157</v>
      </c>
      <c r="C10204">
        <v>47271</v>
      </c>
      <c r="D10204" t="str">
        <f>+VLOOKUP(C10204,Param!K:L,2,FALSE)</f>
        <v>ALLIANCE PROJECT</v>
      </c>
      <c r="E10204">
        <v>2151624001</v>
      </c>
      <c r="F10204" t="s">
        <v>8260</v>
      </c>
      <c r="G10204" t="s">
        <v>29</v>
      </c>
      <c r="H10204" s="5">
        <v>656.1</v>
      </c>
      <c r="I10204" s="5">
        <v>656.1</v>
      </c>
      <c r="J10204" s="5">
        <v>0</v>
      </c>
      <c r="K10204" s="5">
        <v>656.1</v>
      </c>
      <c r="L10204" s="5">
        <v>0</v>
      </c>
      <c r="M10204" t="str">
        <f>IF(ISERROR(VLOOKUP(A10204,'[1]Ecart validé'!$A:$A,1,FALSE)),Z10204,"Ecart Validé")</f>
        <v>valid</v>
      </c>
      <c r="R10204" t="s">
        <v>30</v>
      </c>
      <c r="X10204"/>
      <c r="Y10204"/>
      <c r="Z10204" t="s">
        <v>31</v>
      </c>
    </row>
    <row r="10205" spans="1:26" x14ac:dyDescent="0.3">
      <c r="A10205" t="s">
        <v>12839</v>
      </c>
      <c r="B10205" t="s">
        <v>3157</v>
      </c>
      <c r="C10205">
        <v>47271</v>
      </c>
      <c r="D10205" t="str">
        <f>+VLOOKUP(C10205,Param!K:L,2,FALSE)</f>
        <v>ALLIANCE PROJECT</v>
      </c>
      <c r="E10205">
        <v>2151624001</v>
      </c>
      <c r="F10205" t="s">
        <v>8262</v>
      </c>
      <c r="G10205" t="s">
        <v>29</v>
      </c>
      <c r="H10205" s="5">
        <v>1655.42</v>
      </c>
      <c r="I10205" s="5">
        <v>1655.4204</v>
      </c>
      <c r="J10205" s="5">
        <v>-3.9999999989959103E-4</v>
      </c>
      <c r="K10205" s="5">
        <v>1655.42</v>
      </c>
      <c r="L10205" s="5">
        <v>0</v>
      </c>
      <c r="M10205" t="str">
        <f>IF(ISERROR(VLOOKUP(A10205,'[1]Ecart validé'!$A:$A,1,FALSE)),Z10205,"Ecart Validé")</f>
        <v>valid</v>
      </c>
      <c r="R10205" t="s">
        <v>30</v>
      </c>
      <c r="X10205"/>
      <c r="Y10205"/>
      <c r="Z10205" t="s">
        <v>31</v>
      </c>
    </row>
    <row r="10206" spans="1:26" x14ac:dyDescent="0.3">
      <c r="A10206" t="s">
        <v>12840</v>
      </c>
      <c r="B10206" t="s">
        <v>3157</v>
      </c>
      <c r="C10206">
        <v>47271</v>
      </c>
      <c r="D10206" t="str">
        <f>+VLOOKUP(C10206,Param!K:L,2,FALSE)</f>
        <v>ALLIANCE PROJECT</v>
      </c>
      <c r="E10206">
        <v>2151624001</v>
      </c>
      <c r="F10206" t="s">
        <v>8264</v>
      </c>
      <c r="G10206" t="s">
        <v>29</v>
      </c>
      <c r="H10206" s="5">
        <v>2839.72</v>
      </c>
      <c r="I10206" s="5">
        <v>2839.7226000000001</v>
      </c>
      <c r="J10206" s="5">
        <v>-2.60000000025684E-3</v>
      </c>
      <c r="K10206" s="5">
        <v>2839.72</v>
      </c>
      <c r="L10206" s="5">
        <v>0</v>
      </c>
      <c r="M10206" t="str">
        <f>IF(ISERROR(VLOOKUP(A10206,'[1]Ecart validé'!$A:$A,1,FALSE)),Z10206,"Ecart Validé")</f>
        <v>valid</v>
      </c>
      <c r="R10206" t="s">
        <v>30</v>
      </c>
      <c r="X10206"/>
      <c r="Y10206"/>
      <c r="Z10206" t="s">
        <v>31</v>
      </c>
    </row>
    <row r="10207" spans="1:26" x14ac:dyDescent="0.3">
      <c r="A10207" t="s">
        <v>12841</v>
      </c>
      <c r="B10207" t="s">
        <v>3157</v>
      </c>
      <c r="C10207">
        <v>47271</v>
      </c>
      <c r="D10207" t="str">
        <f>+VLOOKUP(C10207,Param!K:L,2,FALSE)</f>
        <v>ALLIANCE PROJECT</v>
      </c>
      <c r="E10207">
        <v>2151624001</v>
      </c>
      <c r="F10207" t="s">
        <v>8266</v>
      </c>
      <c r="G10207" t="s">
        <v>29</v>
      </c>
      <c r="H10207" s="5">
        <v>827.98</v>
      </c>
      <c r="I10207" s="5">
        <v>827.97900000000004</v>
      </c>
      <c r="J10207" s="5">
        <v>9.9999999997635292E-4</v>
      </c>
      <c r="K10207" s="5">
        <v>827.98</v>
      </c>
      <c r="L10207" s="5">
        <v>0</v>
      </c>
      <c r="M10207" t="str">
        <f>IF(ISERROR(VLOOKUP(A10207,'[1]Ecart validé'!$A:$A,1,FALSE)),Z10207,"Ecart Validé")</f>
        <v>valid</v>
      </c>
      <c r="R10207" t="s">
        <v>30</v>
      </c>
      <c r="X10207"/>
      <c r="Y10207"/>
      <c r="Z10207" t="s">
        <v>31</v>
      </c>
    </row>
    <row r="10208" spans="1:26" x14ac:dyDescent="0.3">
      <c r="A10208" t="s">
        <v>12842</v>
      </c>
      <c r="B10208" t="s">
        <v>3157</v>
      </c>
      <c r="C10208">
        <v>217599</v>
      </c>
      <c r="D10208" t="str">
        <f>+VLOOKUP(C10208,Param!K:L,2,FALSE)</f>
        <v>L'ATELIER DES BOUCHERIES NIVERNAISES</v>
      </c>
      <c r="E10208">
        <v>1150034361</v>
      </c>
      <c r="F10208" t="s">
        <v>8260</v>
      </c>
      <c r="G10208" t="s">
        <v>29</v>
      </c>
      <c r="H10208" s="5">
        <v>2955.93</v>
      </c>
      <c r="I10208" s="5">
        <v>2955.9272000000001</v>
      </c>
      <c r="J10208" s="5">
        <v>2.7999999997518898E-3</v>
      </c>
      <c r="K10208" s="5">
        <v>2955.93</v>
      </c>
      <c r="L10208" s="5">
        <v>0</v>
      </c>
      <c r="M10208" t="str">
        <f>IF(ISERROR(VLOOKUP(A10208,'[1]Ecart validé'!$A:$A,1,FALSE)),Z10208,"Ecart Validé")</f>
        <v>valid</v>
      </c>
      <c r="R10208" t="s">
        <v>30</v>
      </c>
      <c r="X10208"/>
      <c r="Y10208"/>
      <c r="Z10208" t="s">
        <v>31</v>
      </c>
    </row>
    <row r="10209" spans="1:26" x14ac:dyDescent="0.3">
      <c r="A10209" t="s">
        <v>12843</v>
      </c>
      <c r="B10209" t="s">
        <v>3157</v>
      </c>
      <c r="C10209">
        <v>217599</v>
      </c>
      <c r="D10209" t="str">
        <f>+VLOOKUP(C10209,Param!K:L,2,FALSE)</f>
        <v>L'ATELIER DES BOUCHERIES NIVERNAISES</v>
      </c>
      <c r="E10209">
        <v>1150034361</v>
      </c>
      <c r="F10209" t="s">
        <v>8262</v>
      </c>
      <c r="G10209" t="s">
        <v>29</v>
      </c>
      <c r="H10209" s="5">
        <v>19472.599999999999</v>
      </c>
      <c r="I10209" s="5">
        <v>19472.603999999999</v>
      </c>
      <c r="J10209" s="5">
        <v>-4.0000000008149003E-3</v>
      </c>
      <c r="K10209" s="5">
        <v>19472.599999999999</v>
      </c>
      <c r="L10209" s="5">
        <v>0</v>
      </c>
      <c r="M10209" t="str">
        <f>IF(ISERROR(VLOOKUP(A10209,'[1]Ecart validé'!$A:$A,1,FALSE)),Z10209,"Ecart Validé")</f>
        <v>valid</v>
      </c>
      <c r="R10209" t="s">
        <v>30</v>
      </c>
      <c r="X10209"/>
      <c r="Y10209"/>
      <c r="Z10209" t="s">
        <v>31</v>
      </c>
    </row>
    <row r="10210" spans="1:26" x14ac:dyDescent="0.3">
      <c r="A10210" t="s">
        <v>12844</v>
      </c>
      <c r="B10210" t="s">
        <v>3157</v>
      </c>
      <c r="C10210">
        <v>217599</v>
      </c>
      <c r="D10210" t="str">
        <f>+VLOOKUP(C10210,Param!K:L,2,FALSE)</f>
        <v>L'ATELIER DES BOUCHERIES NIVERNAISES</v>
      </c>
      <c r="E10210">
        <v>1150034361</v>
      </c>
      <c r="F10210" t="s">
        <v>8264</v>
      </c>
      <c r="G10210" t="s">
        <v>29</v>
      </c>
      <c r="H10210" s="5">
        <v>23346.3</v>
      </c>
      <c r="I10210" s="5">
        <v>23346.300800000001</v>
      </c>
      <c r="J10210" s="5">
        <v>-8.0000000161817297E-4</v>
      </c>
      <c r="K10210" s="5">
        <v>23346.3</v>
      </c>
      <c r="L10210" s="5">
        <v>0</v>
      </c>
      <c r="M10210" t="str">
        <f>IF(ISERROR(VLOOKUP(A10210,'[1]Ecart validé'!$A:$A,1,FALSE)),Z10210,"Ecart Validé")</f>
        <v>valid</v>
      </c>
      <c r="R10210" t="s">
        <v>30</v>
      </c>
      <c r="X10210"/>
      <c r="Y10210"/>
      <c r="Z10210" t="s">
        <v>31</v>
      </c>
    </row>
    <row r="10211" spans="1:26" x14ac:dyDescent="0.3">
      <c r="A10211" t="s">
        <v>12845</v>
      </c>
      <c r="B10211" t="s">
        <v>3157</v>
      </c>
      <c r="C10211">
        <v>217599</v>
      </c>
      <c r="D10211" t="str">
        <f>+VLOOKUP(C10211,Param!K:L,2,FALSE)</f>
        <v>L'ATELIER DES BOUCHERIES NIVERNAISES</v>
      </c>
      <c r="E10211">
        <v>1150034361</v>
      </c>
      <c r="F10211" t="s">
        <v>8266</v>
      </c>
      <c r="G10211" t="s">
        <v>29</v>
      </c>
      <c r="H10211" s="5">
        <v>66489.98</v>
      </c>
      <c r="I10211" s="5">
        <v>66489.975200000001</v>
      </c>
      <c r="J10211" s="5">
        <v>4.79999999515712E-3</v>
      </c>
      <c r="K10211" s="5">
        <v>66489.98</v>
      </c>
      <c r="L10211" s="5">
        <v>0</v>
      </c>
      <c r="M10211" t="str">
        <f>IF(ISERROR(VLOOKUP(A10211,'[1]Ecart validé'!$A:$A,1,FALSE)),Z10211,"Ecart Validé")</f>
        <v>valid</v>
      </c>
      <c r="R10211" t="s">
        <v>30</v>
      </c>
      <c r="X10211"/>
      <c r="Y10211"/>
      <c r="Z10211" t="s">
        <v>31</v>
      </c>
    </row>
    <row r="10212" spans="1:26" x14ac:dyDescent="0.3">
      <c r="A10212" t="s">
        <v>12846</v>
      </c>
      <c r="B10212" t="s">
        <v>3157</v>
      </c>
      <c r="C10212">
        <v>67646</v>
      </c>
      <c r="D10212" t="str">
        <f>+VLOOKUP(C10212,Param!K:L,2,FALSE)</f>
        <v>INEO DIGITAL (COFELY INEO)</v>
      </c>
      <c r="E10212">
        <v>2150594300</v>
      </c>
      <c r="F10212" t="s">
        <v>8260</v>
      </c>
      <c r="G10212" t="s">
        <v>29</v>
      </c>
      <c r="H10212" s="5">
        <v>1453.8</v>
      </c>
      <c r="I10212" s="5">
        <v>1453.7973</v>
      </c>
      <c r="J10212" s="5">
        <v>2.7000000000043599E-3</v>
      </c>
      <c r="K10212" s="5">
        <v>1453.8</v>
      </c>
      <c r="L10212" s="5">
        <v>0</v>
      </c>
      <c r="M10212" t="str">
        <f>IF(ISERROR(VLOOKUP(A10212,'[1]Ecart validé'!$A:$A,1,FALSE)),Z10212,"Ecart Validé")</f>
        <v>valid</v>
      </c>
      <c r="R10212" t="s">
        <v>30</v>
      </c>
      <c r="T10212" s="41"/>
      <c r="X10212"/>
      <c r="Y10212"/>
      <c r="Z10212" t="s">
        <v>31</v>
      </c>
    </row>
    <row r="10213" spans="1:26" x14ac:dyDescent="0.3">
      <c r="A10213" t="s">
        <v>12847</v>
      </c>
      <c r="B10213" t="s">
        <v>3157</v>
      </c>
      <c r="C10213">
        <v>207077</v>
      </c>
      <c r="D10213" t="str">
        <f>+VLOOKUP(C10213,Param!K:L,2,FALSE)</f>
        <v>VIVALYA</v>
      </c>
      <c r="E10213">
        <v>1150064040</v>
      </c>
      <c r="F10213" t="s">
        <v>8617</v>
      </c>
      <c r="G10213" t="s">
        <v>29</v>
      </c>
      <c r="H10213" s="5">
        <v>-10798.77</v>
      </c>
      <c r="I10213" s="5">
        <v>-10798.7649</v>
      </c>
      <c r="J10213" s="5">
        <v>-5.1000000003114101E-3</v>
      </c>
      <c r="K10213" s="5">
        <v>-10798.77</v>
      </c>
      <c r="L10213" s="5">
        <v>0</v>
      </c>
      <c r="M10213" t="str">
        <f>IF(ISERROR(VLOOKUP(A10213,'[1]Ecart validé'!$A:$A,1,FALSE)),Z10213,"Ecart Validé")</f>
        <v>valid</v>
      </c>
      <c r="R10213" t="s">
        <v>30</v>
      </c>
      <c r="S10213" t="s">
        <v>42</v>
      </c>
      <c r="T10213" t="s">
        <v>257</v>
      </c>
      <c r="U10213" s="13" t="s">
        <v>7109</v>
      </c>
      <c r="X10213"/>
      <c r="Y10213"/>
      <c r="Z10213" t="s">
        <v>31</v>
      </c>
    </row>
    <row r="10214" spans="1:26" x14ac:dyDescent="0.3">
      <c r="A10214" t="s">
        <v>12848</v>
      </c>
      <c r="B10214" t="s">
        <v>3157</v>
      </c>
      <c r="C10214">
        <v>207077</v>
      </c>
      <c r="D10214" t="str">
        <f>+VLOOKUP(C10214,Param!K:L,2,FALSE)</f>
        <v>VIVALYA</v>
      </c>
      <c r="E10214">
        <v>1150064040</v>
      </c>
      <c r="F10214" t="s">
        <v>8260</v>
      </c>
      <c r="G10214" t="s">
        <v>29</v>
      </c>
      <c r="H10214" s="5">
        <v>36577.22</v>
      </c>
      <c r="I10214" s="5">
        <v>36577.215199999999</v>
      </c>
      <c r="J10214" s="5">
        <v>4.8000000024330802E-3</v>
      </c>
      <c r="K10214" s="5">
        <v>36577.22</v>
      </c>
      <c r="L10214" s="5">
        <v>0</v>
      </c>
      <c r="M10214" t="str">
        <f>IF(ISERROR(VLOOKUP(A10214,'[1]Ecart validé'!$A:$A,1,FALSE)),Z10214,"Ecart Validé")</f>
        <v>valid</v>
      </c>
      <c r="R10214" t="s">
        <v>30</v>
      </c>
      <c r="X10214"/>
      <c r="Y10214"/>
      <c r="Z10214" t="s">
        <v>31</v>
      </c>
    </row>
    <row r="10215" spans="1:26" x14ac:dyDescent="0.3">
      <c r="A10215" t="s">
        <v>12849</v>
      </c>
      <c r="B10215" t="s">
        <v>3157</v>
      </c>
      <c r="C10215">
        <v>207077</v>
      </c>
      <c r="D10215" t="str">
        <f>+VLOOKUP(C10215,Param!K:L,2,FALSE)</f>
        <v>VIVALYA</v>
      </c>
      <c r="E10215">
        <v>1150064040</v>
      </c>
      <c r="F10215" t="s">
        <v>8262</v>
      </c>
      <c r="G10215" t="s">
        <v>29</v>
      </c>
      <c r="H10215" s="5">
        <v>99927.58</v>
      </c>
      <c r="I10215" s="5">
        <v>99927.580900000001</v>
      </c>
      <c r="J10215" s="5">
        <v>-8.9999999909195995E-4</v>
      </c>
      <c r="K10215" s="5">
        <v>99927.58</v>
      </c>
      <c r="L10215" s="5">
        <v>0</v>
      </c>
      <c r="M10215" t="str">
        <f>IF(ISERROR(VLOOKUP(A10215,'[1]Ecart validé'!$A:$A,1,FALSE)),Z10215,"Ecart Validé")</f>
        <v>valid</v>
      </c>
      <c r="R10215" t="s">
        <v>30</v>
      </c>
      <c r="X10215"/>
      <c r="Y10215"/>
      <c r="Z10215" t="s">
        <v>31</v>
      </c>
    </row>
    <row r="10216" spans="1:26" x14ac:dyDescent="0.3">
      <c r="A10216" t="s">
        <v>12850</v>
      </c>
      <c r="B10216" t="s">
        <v>3157</v>
      </c>
      <c r="C10216">
        <v>207077</v>
      </c>
      <c r="D10216" t="str">
        <f>+VLOOKUP(C10216,Param!K:L,2,FALSE)</f>
        <v>VIVALYA</v>
      </c>
      <c r="E10216">
        <v>1150064040</v>
      </c>
      <c r="F10216" t="s">
        <v>8264</v>
      </c>
      <c r="G10216" t="s">
        <v>29</v>
      </c>
      <c r="H10216" s="5">
        <v>210540.79</v>
      </c>
      <c r="I10216" s="5">
        <v>210540.78839999999</v>
      </c>
      <c r="J10216" s="5">
        <v>1.6000000177882601E-3</v>
      </c>
      <c r="K10216" s="5">
        <v>210540.79</v>
      </c>
      <c r="L10216" s="5">
        <v>0</v>
      </c>
      <c r="M10216" t="str">
        <f>IF(ISERROR(VLOOKUP(A10216,'[1]Ecart validé'!$A:$A,1,FALSE)),Z10216,"Ecart Validé")</f>
        <v>valid</v>
      </c>
      <c r="R10216" t="s">
        <v>30</v>
      </c>
      <c r="X10216"/>
      <c r="Y10216"/>
      <c r="Z10216" t="s">
        <v>31</v>
      </c>
    </row>
    <row r="10217" spans="1:26" x14ac:dyDescent="0.3">
      <c r="A10217" t="s">
        <v>12851</v>
      </c>
      <c r="B10217" t="s">
        <v>3157</v>
      </c>
      <c r="C10217">
        <v>207077</v>
      </c>
      <c r="D10217" t="str">
        <f>+VLOOKUP(C10217,Param!K:L,2,FALSE)</f>
        <v>VIVALYA</v>
      </c>
      <c r="E10217">
        <v>1150064040</v>
      </c>
      <c r="F10217" t="s">
        <v>8266</v>
      </c>
      <c r="G10217" t="s">
        <v>29</v>
      </c>
      <c r="H10217" s="5">
        <v>142256.32000000001</v>
      </c>
      <c r="I10217" s="5">
        <v>142256.32260000001</v>
      </c>
      <c r="J10217" s="5">
        <v>-2.6000000070780498E-3</v>
      </c>
      <c r="K10217" s="5">
        <v>142256.32000000001</v>
      </c>
      <c r="L10217" s="5">
        <v>0</v>
      </c>
      <c r="M10217" t="str">
        <f>IF(ISERROR(VLOOKUP(A10217,'[1]Ecart validé'!$A:$A,1,FALSE)),Z10217,"Ecart Validé")</f>
        <v>valid</v>
      </c>
      <c r="R10217" t="s">
        <v>30</v>
      </c>
      <c r="X10217"/>
      <c r="Y10217"/>
      <c r="Z10217" t="s">
        <v>31</v>
      </c>
    </row>
    <row r="10218" spans="1:26" x14ac:dyDescent="0.3">
      <c r="A10218" t="s">
        <v>12852</v>
      </c>
      <c r="B10218" t="s">
        <v>3157</v>
      </c>
      <c r="C10218">
        <v>207077</v>
      </c>
      <c r="D10218" t="str">
        <f>+VLOOKUP(C10218,Param!K:L,2,FALSE)</f>
        <v>VIVALYA</v>
      </c>
      <c r="E10218">
        <v>1150064044</v>
      </c>
      <c r="F10218" t="s">
        <v>8617</v>
      </c>
      <c r="G10218" t="s">
        <v>29</v>
      </c>
      <c r="H10218" s="5">
        <v>2377.9299999999998</v>
      </c>
      <c r="I10218" s="5">
        <v>2377.9285</v>
      </c>
      <c r="J10218" s="5">
        <v>1.49999999985084E-3</v>
      </c>
      <c r="K10218" s="5">
        <v>2377.9299999999998</v>
      </c>
      <c r="L10218" s="5">
        <v>0</v>
      </c>
      <c r="M10218" t="str">
        <f>IF(ISERROR(VLOOKUP(A10218,'[1]Ecart validé'!$A:$A,1,FALSE)),Z10218,"Ecart Validé")</f>
        <v>valid</v>
      </c>
      <c r="R10218" t="s">
        <v>30</v>
      </c>
      <c r="X10218"/>
      <c r="Y10218"/>
      <c r="Z10218" t="s">
        <v>31</v>
      </c>
    </row>
    <row r="10219" spans="1:26" x14ac:dyDescent="0.3">
      <c r="A10219" t="s">
        <v>12853</v>
      </c>
      <c r="B10219" t="s">
        <v>3157</v>
      </c>
      <c r="C10219">
        <v>207077</v>
      </c>
      <c r="D10219" t="str">
        <f>+VLOOKUP(C10219,Param!K:L,2,FALSE)</f>
        <v>VIVALYA</v>
      </c>
      <c r="E10219">
        <v>1150064044</v>
      </c>
      <c r="F10219" t="s">
        <v>8260</v>
      </c>
      <c r="G10219" t="s">
        <v>29</v>
      </c>
      <c r="H10219" s="5">
        <v>6472.64</v>
      </c>
      <c r="I10219" s="5">
        <v>6472.6390000000001</v>
      </c>
      <c r="J10219" s="5">
        <v>1.0000000002037201E-3</v>
      </c>
      <c r="K10219" s="5">
        <v>6472.64</v>
      </c>
      <c r="L10219" s="5">
        <v>0</v>
      </c>
      <c r="M10219" t="str">
        <f>IF(ISERROR(VLOOKUP(A10219,'[1]Ecart validé'!$A:$A,1,FALSE)),Z10219,"Ecart Validé")</f>
        <v>valid</v>
      </c>
      <c r="R10219" t="s">
        <v>30</v>
      </c>
      <c r="X10219"/>
      <c r="Y10219"/>
      <c r="Z10219" t="s">
        <v>31</v>
      </c>
    </row>
    <row r="10220" spans="1:26" x14ac:dyDescent="0.3">
      <c r="A10220" t="s">
        <v>12854</v>
      </c>
      <c r="B10220" t="s">
        <v>3157</v>
      </c>
      <c r="C10220">
        <v>207077</v>
      </c>
      <c r="D10220" t="str">
        <f>+VLOOKUP(C10220,Param!K:L,2,FALSE)</f>
        <v>VIVALYA</v>
      </c>
      <c r="E10220">
        <v>1150064044</v>
      </c>
      <c r="F10220" t="s">
        <v>8262</v>
      </c>
      <c r="G10220" t="s">
        <v>29</v>
      </c>
      <c r="H10220" s="5">
        <v>27767.89</v>
      </c>
      <c r="I10220" s="5">
        <v>27767.890500000001</v>
      </c>
      <c r="J10220" s="5">
        <v>-4.9999999464489498E-4</v>
      </c>
      <c r="K10220" s="5">
        <v>27767.89</v>
      </c>
      <c r="L10220" s="5">
        <v>0</v>
      </c>
      <c r="M10220" t="str">
        <f>IF(ISERROR(VLOOKUP(A10220,'[1]Ecart validé'!$A:$A,1,FALSE)),Z10220,"Ecart Validé")</f>
        <v>valid</v>
      </c>
      <c r="R10220" t="s">
        <v>30</v>
      </c>
      <c r="X10220"/>
      <c r="Y10220"/>
      <c r="Z10220" t="s">
        <v>31</v>
      </c>
    </row>
    <row r="10221" spans="1:26" x14ac:dyDescent="0.3">
      <c r="A10221" t="s">
        <v>12855</v>
      </c>
      <c r="B10221" t="s">
        <v>3157</v>
      </c>
      <c r="C10221">
        <v>207077</v>
      </c>
      <c r="D10221" t="str">
        <f>+VLOOKUP(C10221,Param!K:L,2,FALSE)</f>
        <v>VIVALYA</v>
      </c>
      <c r="E10221">
        <v>1150064044</v>
      </c>
      <c r="F10221" t="s">
        <v>8264</v>
      </c>
      <c r="G10221" t="s">
        <v>29</v>
      </c>
      <c r="H10221" s="5">
        <v>73327.02</v>
      </c>
      <c r="I10221" s="5">
        <v>73327.021299999993</v>
      </c>
      <c r="J10221" s="5">
        <v>-1.2999999889871099E-3</v>
      </c>
      <c r="K10221" s="5">
        <v>73327.02</v>
      </c>
      <c r="L10221" s="5">
        <v>0</v>
      </c>
      <c r="M10221" t="str">
        <f>IF(ISERROR(VLOOKUP(A10221,'[1]Ecart validé'!$A:$A,1,FALSE)),Z10221,"Ecart Validé")</f>
        <v>valid</v>
      </c>
      <c r="R10221" t="s">
        <v>30</v>
      </c>
      <c r="X10221"/>
      <c r="Y10221"/>
      <c r="Z10221" t="s">
        <v>31</v>
      </c>
    </row>
    <row r="10222" spans="1:26" x14ac:dyDescent="0.3">
      <c r="A10222" t="s">
        <v>12856</v>
      </c>
      <c r="B10222" t="s">
        <v>3157</v>
      </c>
      <c r="C10222">
        <v>207077</v>
      </c>
      <c r="D10222" t="str">
        <f>+VLOOKUP(C10222,Param!K:L,2,FALSE)</f>
        <v>VIVALYA</v>
      </c>
      <c r="E10222">
        <v>1150064044</v>
      </c>
      <c r="F10222" t="s">
        <v>8266</v>
      </c>
      <c r="G10222" t="s">
        <v>29</v>
      </c>
      <c r="H10222" s="5">
        <v>58688.53</v>
      </c>
      <c r="I10222" s="5">
        <v>58688.533499999998</v>
      </c>
      <c r="J10222" s="5">
        <v>-3.4999999988940501E-3</v>
      </c>
      <c r="K10222" s="5">
        <v>58688.53</v>
      </c>
      <c r="L10222" s="5">
        <v>0</v>
      </c>
      <c r="M10222" t="str">
        <f>IF(ISERROR(VLOOKUP(A10222,'[1]Ecart validé'!$A:$A,1,FALSE)),Z10222,"Ecart Validé")</f>
        <v>valid</v>
      </c>
      <c r="R10222" t="s">
        <v>30</v>
      </c>
      <c r="X10222"/>
      <c r="Y10222"/>
      <c r="Z10222" t="s">
        <v>31</v>
      </c>
    </row>
    <row r="10223" spans="1:26" x14ac:dyDescent="0.3">
      <c r="A10223" t="s">
        <v>12857</v>
      </c>
      <c r="B10223" t="s">
        <v>3157</v>
      </c>
      <c r="C10223">
        <v>6087</v>
      </c>
      <c r="D10223" t="str">
        <f>+VLOOKUP(C10223,Param!K:L,2,FALSE)</f>
        <v>PROMOCOME-PLV GROUPE PROMOCOME INTERNATIONAL</v>
      </c>
      <c r="E10223">
        <v>2140373933</v>
      </c>
      <c r="F10223" t="s">
        <v>8617</v>
      </c>
      <c r="G10223" t="s">
        <v>29</v>
      </c>
      <c r="H10223" s="5">
        <v>409.01</v>
      </c>
      <c r="I10223" s="5">
        <v>409.00639999999999</v>
      </c>
      <c r="J10223" s="5">
        <v>3.6000000000058199E-3</v>
      </c>
      <c r="K10223" s="5">
        <v>409.01</v>
      </c>
      <c r="L10223" s="5">
        <v>0</v>
      </c>
      <c r="M10223" t="str">
        <f>IF(ISERROR(VLOOKUP(A10223,'[1]Ecart validé'!$A:$A,1,FALSE)),Z10223,"Ecart Validé")</f>
        <v>valid</v>
      </c>
      <c r="R10223" t="s">
        <v>30</v>
      </c>
      <c r="S10223" t="s">
        <v>42</v>
      </c>
      <c r="T10223" t="s">
        <v>257</v>
      </c>
      <c r="U10223" s="13" t="s">
        <v>7109</v>
      </c>
      <c r="X10223"/>
      <c r="Y10223"/>
      <c r="Z10223" t="s">
        <v>31</v>
      </c>
    </row>
    <row r="10224" spans="1:26" x14ac:dyDescent="0.3">
      <c r="A10224" t="s">
        <v>12858</v>
      </c>
      <c r="B10224" t="s">
        <v>3157</v>
      </c>
      <c r="C10224">
        <v>6087</v>
      </c>
      <c r="D10224" t="str">
        <f>+VLOOKUP(C10224,Param!K:L,2,FALSE)</f>
        <v>PROMOCOME-PLV GROUPE PROMOCOME INTERNATIONAL</v>
      </c>
      <c r="E10224">
        <v>2140373933</v>
      </c>
      <c r="F10224" t="s">
        <v>8260</v>
      </c>
      <c r="G10224" t="s">
        <v>29</v>
      </c>
      <c r="H10224" s="5">
        <v>277.32</v>
      </c>
      <c r="I10224" s="5">
        <v>277.32159999999999</v>
      </c>
      <c r="J10224" s="5">
        <v>-1.59999999999627E-3</v>
      </c>
      <c r="K10224" s="5">
        <v>277.32</v>
      </c>
      <c r="L10224" s="5">
        <v>0</v>
      </c>
      <c r="M10224" t="str">
        <f>IF(ISERROR(VLOOKUP(A10224,'[1]Ecart validé'!$A:$A,1,FALSE)),Z10224,"Ecart Validé")</f>
        <v>valid</v>
      </c>
      <c r="R10224" t="s">
        <v>30</v>
      </c>
      <c r="X10224"/>
      <c r="Y10224"/>
      <c r="Z10224" t="s">
        <v>31</v>
      </c>
    </row>
    <row r="10225" spans="1:26" x14ac:dyDescent="0.3">
      <c r="A10225" t="s">
        <v>12859</v>
      </c>
      <c r="B10225" t="s">
        <v>3157</v>
      </c>
      <c r="C10225">
        <v>6087</v>
      </c>
      <c r="D10225" t="str">
        <f>+VLOOKUP(C10225,Param!K:L,2,FALSE)</f>
        <v>PROMOCOME-PLV GROUPE PROMOCOME INTERNATIONAL</v>
      </c>
      <c r="E10225">
        <v>2140373933</v>
      </c>
      <c r="F10225" t="s">
        <v>8262</v>
      </c>
      <c r="G10225" t="s">
        <v>29</v>
      </c>
      <c r="H10225" s="5">
        <v>551.32000000000005</v>
      </c>
      <c r="I10225" s="5">
        <v>551.3184</v>
      </c>
      <c r="J10225" s="5">
        <v>1.6000000000531099E-3</v>
      </c>
      <c r="K10225" s="5">
        <v>551.32000000000005</v>
      </c>
      <c r="L10225" s="5">
        <v>0</v>
      </c>
      <c r="M10225" t="str">
        <f>IF(ISERROR(VLOOKUP(A10225,'[1]Ecart validé'!$A:$A,1,FALSE)),Z10225,"Ecart Validé")</f>
        <v>valid</v>
      </c>
      <c r="R10225" t="s">
        <v>30</v>
      </c>
      <c r="X10225"/>
      <c r="Y10225"/>
      <c r="Z10225" t="s">
        <v>31</v>
      </c>
    </row>
    <row r="10226" spans="1:26" x14ac:dyDescent="0.3">
      <c r="A10226" t="s">
        <v>12860</v>
      </c>
      <c r="B10226" t="s">
        <v>3157</v>
      </c>
      <c r="C10226">
        <v>6087</v>
      </c>
      <c r="D10226" t="str">
        <f>+VLOOKUP(C10226,Param!K:L,2,FALSE)</f>
        <v>PROMOCOME-PLV GROUPE PROMOCOME INTERNATIONAL</v>
      </c>
      <c r="E10226">
        <v>2140373933</v>
      </c>
      <c r="F10226" t="s">
        <v>8264</v>
      </c>
      <c r="G10226" t="s">
        <v>29</v>
      </c>
      <c r="H10226" s="5">
        <v>566.91999999999996</v>
      </c>
      <c r="I10226" s="5">
        <v>566.91679999999997</v>
      </c>
      <c r="J10226" s="5">
        <v>3.19999999999254E-3</v>
      </c>
      <c r="K10226" s="5">
        <v>566.91999999999996</v>
      </c>
      <c r="L10226" s="5">
        <v>0</v>
      </c>
      <c r="M10226" t="str">
        <f>IF(ISERROR(VLOOKUP(A10226,'[1]Ecart validé'!$A:$A,1,FALSE)),Z10226,"Ecart Validé")</f>
        <v>valid</v>
      </c>
      <c r="R10226" t="s">
        <v>30</v>
      </c>
      <c r="X10226"/>
      <c r="Y10226"/>
      <c r="Z10226" t="s">
        <v>31</v>
      </c>
    </row>
    <row r="10227" spans="1:26" x14ac:dyDescent="0.3">
      <c r="A10227" t="s">
        <v>12861</v>
      </c>
      <c r="B10227" t="s">
        <v>3157</v>
      </c>
      <c r="C10227">
        <v>6087</v>
      </c>
      <c r="D10227" t="str">
        <f>+VLOOKUP(C10227,Param!K:L,2,FALSE)</f>
        <v>PROMOCOME-PLV GROUPE PROMOCOME INTERNATIONAL</v>
      </c>
      <c r="E10227">
        <v>2140373933</v>
      </c>
      <c r="F10227" t="s">
        <v>8266</v>
      </c>
      <c r="G10227" t="s">
        <v>29</v>
      </c>
      <c r="H10227" s="5">
        <v>336.97</v>
      </c>
      <c r="I10227" s="5">
        <v>336.96559999999999</v>
      </c>
      <c r="J10227" s="5">
        <v>4.4000000000323702E-3</v>
      </c>
      <c r="K10227" s="5">
        <v>336.97</v>
      </c>
      <c r="L10227" s="5">
        <v>0</v>
      </c>
      <c r="M10227" t="str">
        <f>IF(ISERROR(VLOOKUP(A10227,'[1]Ecart validé'!$A:$A,1,FALSE)),Z10227,"Ecart Validé")</f>
        <v>valid</v>
      </c>
      <c r="R10227" t="s">
        <v>30</v>
      </c>
      <c r="X10227"/>
      <c r="Y10227"/>
      <c r="Z10227" t="s">
        <v>31</v>
      </c>
    </row>
    <row r="10228" spans="1:26" x14ac:dyDescent="0.3">
      <c r="A10228" t="s">
        <v>12862</v>
      </c>
      <c r="B10228" t="s">
        <v>3157</v>
      </c>
      <c r="C10228">
        <v>46482</v>
      </c>
      <c r="D10228" t="str">
        <f>+VLOOKUP(C10228,Param!K:L,2,FALSE)</f>
        <v>GESTION DES RISQUES SANITAIRES ET PROFESSIONNELS (GRSP)</v>
      </c>
      <c r="E10228">
        <v>2140723204</v>
      </c>
      <c r="F10228" t="s">
        <v>8260</v>
      </c>
      <c r="G10228" t="s">
        <v>29</v>
      </c>
      <c r="H10228" s="5">
        <v>1330.92</v>
      </c>
      <c r="I10228" s="5">
        <v>1330.92</v>
      </c>
      <c r="J10228" s="5">
        <v>0</v>
      </c>
      <c r="K10228" s="5">
        <v>1330.92</v>
      </c>
      <c r="L10228" s="5">
        <v>0</v>
      </c>
      <c r="M10228" t="str">
        <f>IF(ISERROR(VLOOKUP(A10228,'[1]Ecart validé'!$A:$A,1,FALSE)),Z10228,"Ecart Validé")</f>
        <v>valid</v>
      </c>
      <c r="R10228" t="s">
        <v>30</v>
      </c>
      <c r="X10228"/>
      <c r="Y10228"/>
      <c r="Z10228" t="s">
        <v>31</v>
      </c>
    </row>
    <row r="10229" spans="1:26" x14ac:dyDescent="0.3">
      <c r="A10229" t="s">
        <v>12863</v>
      </c>
      <c r="B10229" t="s">
        <v>3157</v>
      </c>
      <c r="C10229">
        <v>46482</v>
      </c>
      <c r="D10229" t="str">
        <f>+VLOOKUP(C10229,Param!K:L,2,FALSE)</f>
        <v>GESTION DES RISQUES SANITAIRES ET PROFESSIONNELS (GRSP)</v>
      </c>
      <c r="E10229">
        <v>2140723204</v>
      </c>
      <c r="F10229" t="s">
        <v>8262</v>
      </c>
      <c r="G10229" t="s">
        <v>29</v>
      </c>
      <c r="H10229" s="5">
        <v>687.3</v>
      </c>
      <c r="I10229" s="5">
        <v>687.3</v>
      </c>
      <c r="J10229" s="5">
        <v>0</v>
      </c>
      <c r="K10229" s="5">
        <v>687.3</v>
      </c>
      <c r="L10229" s="5">
        <v>0</v>
      </c>
      <c r="M10229" t="str">
        <f>IF(ISERROR(VLOOKUP(A10229,'[1]Ecart validé'!$A:$A,1,FALSE)),Z10229,"Ecart Validé")</f>
        <v>valid</v>
      </c>
      <c r="R10229" t="s">
        <v>30</v>
      </c>
      <c r="X10229"/>
      <c r="Y10229"/>
      <c r="Z10229" t="s">
        <v>31</v>
      </c>
    </row>
    <row r="10230" spans="1:26" x14ac:dyDescent="0.3">
      <c r="A10230" t="s">
        <v>12864</v>
      </c>
      <c r="B10230" t="s">
        <v>3157</v>
      </c>
      <c r="C10230">
        <v>46482</v>
      </c>
      <c r="D10230" t="str">
        <f>+VLOOKUP(C10230,Param!K:L,2,FALSE)</f>
        <v>GESTION DES RISQUES SANITAIRES ET PROFESSIONNELS (GRSP)</v>
      </c>
      <c r="E10230">
        <v>2140723204</v>
      </c>
      <c r="F10230" t="s">
        <v>8264</v>
      </c>
      <c r="G10230" t="s">
        <v>29</v>
      </c>
      <c r="H10230" s="5">
        <v>639.29999999999995</v>
      </c>
      <c r="I10230" s="5">
        <v>639.29999999999995</v>
      </c>
      <c r="J10230" s="5">
        <v>0</v>
      </c>
      <c r="K10230" s="5">
        <v>639.29999999999995</v>
      </c>
      <c r="L10230" s="5">
        <v>0</v>
      </c>
      <c r="M10230" t="str">
        <f>IF(ISERROR(VLOOKUP(A10230,'[1]Ecart validé'!$A:$A,1,FALSE)),Z10230,"Ecart Validé")</f>
        <v>valid</v>
      </c>
      <c r="R10230" t="s">
        <v>30</v>
      </c>
      <c r="X10230"/>
      <c r="Y10230"/>
      <c r="Z10230" t="s">
        <v>31</v>
      </c>
    </row>
    <row r="10231" spans="1:26" x14ac:dyDescent="0.3">
      <c r="A10231" t="s">
        <v>12865</v>
      </c>
      <c r="B10231" t="s">
        <v>3157</v>
      </c>
      <c r="C10231">
        <v>46482</v>
      </c>
      <c r="D10231" t="str">
        <f>+VLOOKUP(C10231,Param!K:L,2,FALSE)</f>
        <v>GESTION DES RISQUES SANITAIRES ET PROFESSIONNELS (GRSP)</v>
      </c>
      <c r="E10231">
        <v>2140723204</v>
      </c>
      <c r="F10231" t="s">
        <v>8266</v>
      </c>
      <c r="G10231" t="s">
        <v>29</v>
      </c>
      <c r="H10231" s="5">
        <v>204.6</v>
      </c>
      <c r="I10231" s="5">
        <v>204.6</v>
      </c>
      <c r="J10231" s="5">
        <v>0</v>
      </c>
      <c r="K10231" s="5">
        <v>204.6</v>
      </c>
      <c r="L10231" s="5">
        <v>0</v>
      </c>
      <c r="M10231" t="str">
        <f>IF(ISERROR(VLOOKUP(A10231,'[1]Ecart validé'!$A:$A,1,FALSE)),Z10231,"Ecart Validé")</f>
        <v>valid</v>
      </c>
      <c r="R10231" t="s">
        <v>30</v>
      </c>
      <c r="X10231"/>
      <c r="Y10231"/>
      <c r="Z10231" t="s">
        <v>31</v>
      </c>
    </row>
    <row r="10232" spans="1:26" x14ac:dyDescent="0.3">
      <c r="A10232" t="s">
        <v>12866</v>
      </c>
      <c r="B10232" t="s">
        <v>3157</v>
      </c>
      <c r="C10232">
        <v>198855</v>
      </c>
      <c r="D10232" t="str">
        <f>+VLOOKUP(C10232,Param!K:L,2,FALSE)</f>
        <v>CENTRALE EUROPEENE DE DISTRIBUTION - C10</v>
      </c>
      <c r="E10232">
        <v>1140043728</v>
      </c>
      <c r="F10232" t="s">
        <v>8617</v>
      </c>
      <c r="G10232" t="s">
        <v>29</v>
      </c>
      <c r="H10232" s="5">
        <v>4163.25</v>
      </c>
      <c r="I10232" s="5">
        <v>4163.25</v>
      </c>
      <c r="J10232" s="5">
        <v>0</v>
      </c>
      <c r="K10232" s="5">
        <v>4163.25</v>
      </c>
      <c r="L10232" s="5">
        <v>0</v>
      </c>
      <c r="M10232" t="str">
        <f>IF(ISERROR(VLOOKUP(A10232,'[1]Ecart validé'!$A:$A,1,FALSE)),Z10232,"Ecart Validé")</f>
        <v>valid</v>
      </c>
      <c r="R10232" t="s">
        <v>30</v>
      </c>
      <c r="X10232"/>
      <c r="Y10232"/>
      <c r="Z10232" t="s">
        <v>31</v>
      </c>
    </row>
    <row r="10233" spans="1:26" x14ac:dyDescent="0.3">
      <c r="A10233" t="s">
        <v>12867</v>
      </c>
      <c r="B10233" t="s">
        <v>3157</v>
      </c>
      <c r="C10233">
        <v>198855</v>
      </c>
      <c r="D10233" t="str">
        <f>+VLOOKUP(C10233,Param!K:L,2,FALSE)</f>
        <v>CENTRALE EUROPEENE DE DISTRIBUTION - C10</v>
      </c>
      <c r="E10233">
        <v>1140043728</v>
      </c>
      <c r="F10233" t="s">
        <v>8260</v>
      </c>
      <c r="G10233" t="s">
        <v>29</v>
      </c>
      <c r="H10233" s="5">
        <v>19620.12</v>
      </c>
      <c r="I10233" s="5">
        <v>19620.12</v>
      </c>
      <c r="J10233" s="5">
        <v>0</v>
      </c>
      <c r="K10233" s="5">
        <v>19620.12</v>
      </c>
      <c r="L10233" s="5">
        <v>0</v>
      </c>
      <c r="M10233" t="str">
        <f>IF(ISERROR(VLOOKUP(A10233,'[1]Ecart validé'!$A:$A,1,FALSE)),Z10233,"Ecart Validé")</f>
        <v>valid</v>
      </c>
      <c r="R10233" t="s">
        <v>30</v>
      </c>
      <c r="X10233"/>
      <c r="Y10233"/>
      <c r="Z10233" t="s">
        <v>31</v>
      </c>
    </row>
    <row r="10234" spans="1:26" x14ac:dyDescent="0.3">
      <c r="A10234" t="s">
        <v>12868</v>
      </c>
      <c r="B10234" t="s">
        <v>3157</v>
      </c>
      <c r="C10234">
        <v>198855</v>
      </c>
      <c r="D10234" t="str">
        <f>+VLOOKUP(C10234,Param!K:L,2,FALSE)</f>
        <v>CENTRALE EUROPEENE DE DISTRIBUTION - C10</v>
      </c>
      <c r="E10234">
        <v>1140043728</v>
      </c>
      <c r="F10234" t="s">
        <v>8262</v>
      </c>
      <c r="G10234" t="s">
        <v>29</v>
      </c>
      <c r="H10234" s="5">
        <v>44777.01</v>
      </c>
      <c r="I10234" s="5">
        <v>44777.004999999997</v>
      </c>
      <c r="J10234" s="5">
        <v>5.0000000046566103E-3</v>
      </c>
      <c r="K10234" s="5">
        <v>44777.01</v>
      </c>
      <c r="L10234" s="5">
        <v>0</v>
      </c>
      <c r="M10234" t="str">
        <f>IF(ISERROR(VLOOKUP(A10234,'[1]Ecart validé'!$A:$A,1,FALSE)),Z10234,"Ecart Validé")</f>
        <v>valid</v>
      </c>
      <c r="R10234" t="s">
        <v>30</v>
      </c>
      <c r="X10234"/>
      <c r="Y10234"/>
      <c r="Z10234" t="s">
        <v>31</v>
      </c>
    </row>
    <row r="10235" spans="1:26" x14ac:dyDescent="0.3">
      <c r="A10235" t="s">
        <v>12869</v>
      </c>
      <c r="B10235" t="s">
        <v>3157</v>
      </c>
      <c r="C10235">
        <v>198855</v>
      </c>
      <c r="D10235" t="str">
        <f>+VLOOKUP(C10235,Param!K:L,2,FALSE)</f>
        <v>CENTRALE EUROPEENE DE DISTRIBUTION - C10</v>
      </c>
      <c r="E10235">
        <v>1140043728</v>
      </c>
      <c r="F10235" t="s">
        <v>8264</v>
      </c>
      <c r="G10235" t="s">
        <v>29</v>
      </c>
      <c r="H10235" s="5">
        <v>68665.740000000005</v>
      </c>
      <c r="I10235" s="5">
        <v>68665.740000000005</v>
      </c>
      <c r="J10235" s="5">
        <v>0</v>
      </c>
      <c r="K10235" s="5">
        <v>68665.740000000005</v>
      </c>
      <c r="L10235" s="5">
        <v>0</v>
      </c>
      <c r="M10235" t="str">
        <f>IF(ISERROR(VLOOKUP(A10235,'[1]Ecart validé'!$A:$A,1,FALSE)),Z10235,"Ecart Validé")</f>
        <v>valid</v>
      </c>
      <c r="R10235" t="s">
        <v>30</v>
      </c>
      <c r="X10235"/>
      <c r="Y10235"/>
      <c r="Z10235" t="s">
        <v>31</v>
      </c>
    </row>
    <row r="10236" spans="1:26" x14ac:dyDescent="0.3">
      <c r="A10236" t="s">
        <v>12870</v>
      </c>
      <c r="B10236" t="s">
        <v>3157</v>
      </c>
      <c r="C10236">
        <v>198855</v>
      </c>
      <c r="D10236" t="str">
        <f>+VLOOKUP(C10236,Param!K:L,2,FALSE)</f>
        <v>CENTRALE EUROPEENE DE DISTRIBUTION - C10</v>
      </c>
      <c r="E10236">
        <v>1140043728</v>
      </c>
      <c r="F10236" t="s">
        <v>8266</v>
      </c>
      <c r="G10236" t="s">
        <v>29</v>
      </c>
      <c r="H10236" s="5">
        <v>70691.34</v>
      </c>
      <c r="I10236" s="5">
        <v>70691.335000000006</v>
      </c>
      <c r="J10236" s="5">
        <v>4.9999999901046898E-3</v>
      </c>
      <c r="K10236" s="5">
        <v>70691.34</v>
      </c>
      <c r="L10236" s="5">
        <v>0</v>
      </c>
      <c r="M10236" t="str">
        <f>IF(ISERROR(VLOOKUP(A10236,'[1]Ecart validé'!$A:$A,1,FALSE)),Z10236,"Ecart Validé")</f>
        <v>valid</v>
      </c>
      <c r="R10236" t="s">
        <v>30</v>
      </c>
      <c r="X10236"/>
      <c r="Y10236"/>
      <c r="Z10236" t="s">
        <v>31</v>
      </c>
    </row>
    <row r="10237" spans="1:26" x14ac:dyDescent="0.3">
      <c r="A10237" t="s">
        <v>12871</v>
      </c>
      <c r="B10237" t="s">
        <v>3157</v>
      </c>
      <c r="C10237">
        <v>110238</v>
      </c>
      <c r="D10237" t="str">
        <f>+VLOOKUP(C10237,Param!K:L,2,FALSE)</f>
        <v>TOP MEDITERRANEE</v>
      </c>
      <c r="E10237">
        <v>1140083265</v>
      </c>
      <c r="F10237" t="s">
        <v>8617</v>
      </c>
      <c r="G10237" t="s">
        <v>29</v>
      </c>
      <c r="H10237" s="5">
        <v>5043.37</v>
      </c>
      <c r="I10237" s="5">
        <v>5043.3661000000002</v>
      </c>
      <c r="J10237" s="5">
        <v>3.8999999997031401E-3</v>
      </c>
      <c r="K10237" s="5">
        <v>5043.37</v>
      </c>
      <c r="L10237" s="5">
        <v>0</v>
      </c>
      <c r="M10237" t="str">
        <f>IF(ISERROR(VLOOKUP(A10237,'[1]Ecart validé'!$A:$A,1,FALSE)),Z10237,"Ecart Validé")</f>
        <v>valid</v>
      </c>
      <c r="R10237" t="s">
        <v>30</v>
      </c>
      <c r="X10237"/>
      <c r="Y10237"/>
      <c r="Z10237" t="s">
        <v>31</v>
      </c>
    </row>
    <row r="10238" spans="1:26" x14ac:dyDescent="0.3">
      <c r="A10238" t="s">
        <v>12872</v>
      </c>
      <c r="B10238" t="s">
        <v>3157</v>
      </c>
      <c r="C10238">
        <v>110238</v>
      </c>
      <c r="D10238" t="str">
        <f>+VLOOKUP(C10238,Param!K:L,2,FALSE)</f>
        <v>TOP MEDITERRANEE</v>
      </c>
      <c r="E10238">
        <v>1140083265</v>
      </c>
      <c r="F10238" t="s">
        <v>8260</v>
      </c>
      <c r="G10238" t="s">
        <v>29</v>
      </c>
      <c r="H10238" s="5">
        <v>178.59</v>
      </c>
      <c r="I10238" s="5">
        <v>178.58500000000001</v>
      </c>
      <c r="J10238" s="5">
        <v>4.9999999999954499E-3</v>
      </c>
      <c r="K10238" s="5">
        <v>178.59</v>
      </c>
      <c r="L10238" s="5">
        <v>0</v>
      </c>
      <c r="M10238" t="str">
        <f>IF(ISERROR(VLOOKUP(A10238,'[1]Ecart validé'!$A:$A,1,FALSE)),Z10238,"Ecart Validé")</f>
        <v>valid</v>
      </c>
      <c r="R10238" t="s">
        <v>30</v>
      </c>
      <c r="X10238"/>
      <c r="Y10238"/>
      <c r="Z10238" t="s">
        <v>31</v>
      </c>
    </row>
    <row r="10239" spans="1:26" x14ac:dyDescent="0.3">
      <c r="A10239" t="s">
        <v>12873</v>
      </c>
      <c r="B10239" t="s">
        <v>3157</v>
      </c>
      <c r="C10239">
        <v>110238</v>
      </c>
      <c r="D10239" t="str">
        <f>+VLOOKUP(C10239,Param!K:L,2,FALSE)</f>
        <v>TOP MEDITERRANEE</v>
      </c>
      <c r="E10239">
        <v>1140083265</v>
      </c>
      <c r="F10239" t="s">
        <v>8262</v>
      </c>
      <c r="G10239" t="s">
        <v>29</v>
      </c>
      <c r="H10239" s="5">
        <v>3153.35</v>
      </c>
      <c r="I10239" s="5">
        <v>3153.3476999999998</v>
      </c>
      <c r="J10239" s="5">
        <v>2.3000000001047699E-3</v>
      </c>
      <c r="K10239" s="5">
        <v>3153.35</v>
      </c>
      <c r="L10239" s="5">
        <v>0</v>
      </c>
      <c r="M10239" t="str">
        <f>IF(ISERROR(VLOOKUP(A10239,'[1]Ecart validé'!$A:$A,1,FALSE)),Z10239,"Ecart Validé")</f>
        <v>valid</v>
      </c>
      <c r="R10239" t="s">
        <v>30</v>
      </c>
      <c r="X10239"/>
      <c r="Y10239"/>
      <c r="Z10239" t="s">
        <v>31</v>
      </c>
    </row>
    <row r="10240" spans="1:26" x14ac:dyDescent="0.3">
      <c r="A10240" t="s">
        <v>12874</v>
      </c>
      <c r="B10240" t="s">
        <v>3157</v>
      </c>
      <c r="C10240">
        <v>110238</v>
      </c>
      <c r="D10240" t="str">
        <f>+VLOOKUP(C10240,Param!K:L,2,FALSE)</f>
        <v>TOP MEDITERRANEE</v>
      </c>
      <c r="E10240">
        <v>1140083265</v>
      </c>
      <c r="F10240" t="s">
        <v>8264</v>
      </c>
      <c r="G10240" t="s">
        <v>29</v>
      </c>
      <c r="H10240" s="5">
        <v>12224</v>
      </c>
      <c r="I10240" s="5">
        <v>12224.0015</v>
      </c>
      <c r="J10240" s="5">
        <v>-1.50000000030559E-3</v>
      </c>
      <c r="K10240" s="5">
        <v>12224</v>
      </c>
      <c r="L10240" s="5">
        <v>0</v>
      </c>
      <c r="M10240" t="str">
        <f>IF(ISERROR(VLOOKUP(A10240,'[1]Ecart validé'!$A:$A,1,FALSE)),Z10240,"Ecart Validé")</f>
        <v>valid</v>
      </c>
      <c r="R10240" t="s">
        <v>30</v>
      </c>
      <c r="X10240"/>
      <c r="Y10240"/>
      <c r="Z10240" t="s">
        <v>31</v>
      </c>
    </row>
    <row r="10241" spans="1:26" x14ac:dyDescent="0.3">
      <c r="A10241" t="s">
        <v>12875</v>
      </c>
      <c r="B10241" t="s">
        <v>3157</v>
      </c>
      <c r="C10241">
        <v>110238</v>
      </c>
      <c r="D10241" t="str">
        <f>+VLOOKUP(C10241,Param!K:L,2,FALSE)</f>
        <v>TOP MEDITERRANEE</v>
      </c>
      <c r="E10241">
        <v>1140083265</v>
      </c>
      <c r="F10241" t="s">
        <v>8266</v>
      </c>
      <c r="G10241" t="s">
        <v>29</v>
      </c>
      <c r="H10241" s="5">
        <v>5735.73</v>
      </c>
      <c r="I10241" s="5">
        <v>5735.7287999999999</v>
      </c>
      <c r="J10241" s="5">
        <v>1.1999999996987699E-3</v>
      </c>
      <c r="K10241" s="5">
        <v>5735.73</v>
      </c>
      <c r="L10241" s="5">
        <v>0</v>
      </c>
      <c r="M10241" t="str">
        <f>IF(ISERROR(VLOOKUP(A10241,'[1]Ecart validé'!$A:$A,1,FALSE)),Z10241,"Ecart Validé")</f>
        <v>valid</v>
      </c>
      <c r="R10241" t="s">
        <v>30</v>
      </c>
      <c r="X10241"/>
      <c r="Y10241"/>
      <c r="Z10241" t="s">
        <v>31</v>
      </c>
    </row>
    <row r="10242" spans="1:26" x14ac:dyDescent="0.3">
      <c r="A10242" t="s">
        <v>12876</v>
      </c>
      <c r="B10242" t="s">
        <v>3157</v>
      </c>
      <c r="C10242">
        <v>82014</v>
      </c>
      <c r="D10242" t="str">
        <f>+VLOOKUP(C10242,Param!K:L,2,FALSE)</f>
        <v>ANTEOL</v>
      </c>
      <c r="E10242">
        <v>2140543809</v>
      </c>
      <c r="F10242" t="s">
        <v>8260</v>
      </c>
      <c r="G10242" t="s">
        <v>29</v>
      </c>
      <c r="H10242" s="5">
        <v>1871.68</v>
      </c>
      <c r="I10242" s="5">
        <v>1871.68</v>
      </c>
      <c r="J10242" s="5">
        <v>0</v>
      </c>
      <c r="K10242" s="5">
        <v>1871.68</v>
      </c>
      <c r="L10242" s="5">
        <v>0</v>
      </c>
      <c r="M10242" t="str">
        <f>IF(ISERROR(VLOOKUP(A10242,'[1]Ecart validé'!$A:$A,1,FALSE)),Z10242,"Ecart Validé")</f>
        <v>valid</v>
      </c>
      <c r="R10242" t="s">
        <v>30</v>
      </c>
      <c r="X10242"/>
      <c r="Y10242"/>
      <c r="Z10242" t="s">
        <v>31</v>
      </c>
    </row>
    <row r="10243" spans="1:26" x14ac:dyDescent="0.3">
      <c r="A10243" t="s">
        <v>12877</v>
      </c>
      <c r="B10243" t="s">
        <v>3157</v>
      </c>
      <c r="C10243">
        <v>82014</v>
      </c>
      <c r="D10243" t="str">
        <f>+VLOOKUP(C10243,Param!K:L,2,FALSE)</f>
        <v>ANTEOL</v>
      </c>
      <c r="E10243">
        <v>2140543809</v>
      </c>
      <c r="F10243" t="s">
        <v>8262</v>
      </c>
      <c r="G10243" t="s">
        <v>29</v>
      </c>
      <c r="H10243" s="5">
        <v>3349.82</v>
      </c>
      <c r="I10243" s="5">
        <v>3349.8184999999999</v>
      </c>
      <c r="J10243" s="5">
        <v>1.50000000030559E-3</v>
      </c>
      <c r="K10243" s="5">
        <v>3349.82</v>
      </c>
      <c r="L10243" s="5">
        <v>0</v>
      </c>
      <c r="M10243" t="str">
        <f>IF(ISERROR(VLOOKUP(A10243,'[1]Ecart validé'!$A:$A,1,FALSE)),Z10243,"Ecart Validé")</f>
        <v>valid</v>
      </c>
      <c r="R10243" t="s">
        <v>30</v>
      </c>
      <c r="X10243"/>
      <c r="Y10243"/>
      <c r="Z10243" t="s">
        <v>31</v>
      </c>
    </row>
    <row r="10244" spans="1:26" x14ac:dyDescent="0.3">
      <c r="A10244" t="s">
        <v>12878</v>
      </c>
      <c r="B10244" t="s">
        <v>3157</v>
      </c>
      <c r="C10244">
        <v>82014</v>
      </c>
      <c r="D10244" t="str">
        <f>+VLOOKUP(C10244,Param!K:L,2,FALSE)</f>
        <v>ANTEOL</v>
      </c>
      <c r="E10244">
        <v>2140543809</v>
      </c>
      <c r="F10244" t="s">
        <v>8266</v>
      </c>
      <c r="G10244" t="s">
        <v>29</v>
      </c>
      <c r="H10244" s="5">
        <v>1546.45</v>
      </c>
      <c r="I10244" s="5">
        <v>1546.45</v>
      </c>
      <c r="J10244" s="5">
        <v>0</v>
      </c>
      <c r="K10244" s="5">
        <v>1546.45</v>
      </c>
      <c r="L10244" s="5">
        <v>0</v>
      </c>
      <c r="M10244" t="str">
        <f>IF(ISERROR(VLOOKUP(A10244,'[1]Ecart validé'!$A:$A,1,FALSE)),Z10244,"Ecart Validé")</f>
        <v>valid</v>
      </c>
      <c r="R10244" t="s">
        <v>30</v>
      </c>
      <c r="X10244"/>
      <c r="Y10244"/>
      <c r="Z10244" t="s">
        <v>31</v>
      </c>
    </row>
    <row r="10245" spans="1:26" x14ac:dyDescent="0.3">
      <c r="A10245" t="s">
        <v>12879</v>
      </c>
      <c r="B10245" t="s">
        <v>3157</v>
      </c>
      <c r="C10245">
        <v>45298</v>
      </c>
      <c r="D10245" t="str">
        <f>+VLOOKUP(C10245,Param!K:L,2,FALSE)</f>
        <v>PUBLIC.A / Press Easy</v>
      </c>
      <c r="E10245">
        <v>2140663576</v>
      </c>
      <c r="F10245" t="s">
        <v>8617</v>
      </c>
      <c r="G10245" t="s">
        <v>29</v>
      </c>
      <c r="H10245" s="5">
        <v>135.24</v>
      </c>
      <c r="I10245" s="5">
        <v>135.24</v>
      </c>
      <c r="J10245" s="5">
        <v>0</v>
      </c>
      <c r="K10245" s="5">
        <v>135.24</v>
      </c>
      <c r="L10245" s="5">
        <v>0</v>
      </c>
      <c r="M10245" t="str">
        <f>IF(ISERROR(VLOOKUP(A10245,'[1]Ecart validé'!$A:$A,1,FALSE)),Z10245,"Ecart Validé")</f>
        <v>valid</v>
      </c>
      <c r="R10245" t="s">
        <v>30</v>
      </c>
      <c r="X10245"/>
      <c r="Y10245"/>
      <c r="Z10245" t="s">
        <v>31</v>
      </c>
    </row>
    <row r="10246" spans="1:26" x14ac:dyDescent="0.3">
      <c r="A10246" t="s">
        <v>12880</v>
      </c>
      <c r="B10246" t="s">
        <v>3157</v>
      </c>
      <c r="C10246">
        <v>45298</v>
      </c>
      <c r="D10246" t="str">
        <f>+VLOOKUP(C10246,Param!K:L,2,FALSE)</f>
        <v>PUBLIC.A / Press Easy</v>
      </c>
      <c r="E10246">
        <v>2140663576</v>
      </c>
      <c r="F10246" t="s">
        <v>8260</v>
      </c>
      <c r="G10246" t="s">
        <v>29</v>
      </c>
      <c r="H10246" s="5">
        <v>676.16</v>
      </c>
      <c r="I10246" s="5">
        <v>676.15920000000006</v>
      </c>
      <c r="J10246" s="5">
        <v>7.9999999991286997E-4</v>
      </c>
      <c r="K10246" s="5">
        <v>676.16</v>
      </c>
      <c r="L10246" s="5">
        <v>0</v>
      </c>
      <c r="M10246" t="str">
        <f>IF(ISERROR(VLOOKUP(A10246,'[1]Ecart validé'!$A:$A,1,FALSE)),Z10246,"Ecart Validé")</f>
        <v>valid</v>
      </c>
      <c r="R10246" t="s">
        <v>30</v>
      </c>
      <c r="X10246"/>
      <c r="Y10246"/>
      <c r="Z10246" t="s">
        <v>31</v>
      </c>
    </row>
    <row r="10247" spans="1:26" x14ac:dyDescent="0.3">
      <c r="A10247" t="s">
        <v>12881</v>
      </c>
      <c r="B10247" t="s">
        <v>3157</v>
      </c>
      <c r="C10247">
        <v>45298</v>
      </c>
      <c r="D10247" t="str">
        <f>+VLOOKUP(C10247,Param!K:L,2,FALSE)</f>
        <v>PUBLIC.A / Press Easy</v>
      </c>
      <c r="E10247">
        <v>2140663576</v>
      </c>
      <c r="F10247" t="s">
        <v>8262</v>
      </c>
      <c r="G10247" t="s">
        <v>29</v>
      </c>
      <c r="H10247" s="5">
        <v>524.54</v>
      </c>
      <c r="I10247" s="5">
        <v>524.53859999999997</v>
      </c>
      <c r="J10247" s="5">
        <v>1.39999999998963E-3</v>
      </c>
      <c r="K10247" s="5">
        <v>524.54</v>
      </c>
      <c r="L10247" s="5">
        <v>0</v>
      </c>
      <c r="M10247" t="str">
        <f>IF(ISERROR(VLOOKUP(A10247,'[1]Ecart validé'!$A:$A,1,FALSE)),Z10247,"Ecart Validé")</f>
        <v>valid</v>
      </c>
      <c r="R10247" t="s">
        <v>30</v>
      </c>
      <c r="X10247"/>
      <c r="Y10247"/>
      <c r="Z10247" t="s">
        <v>31</v>
      </c>
    </row>
    <row r="10248" spans="1:26" x14ac:dyDescent="0.3">
      <c r="A10248" t="s">
        <v>12882</v>
      </c>
      <c r="B10248" t="s">
        <v>3157</v>
      </c>
      <c r="C10248">
        <v>45298</v>
      </c>
      <c r="D10248" t="str">
        <f>+VLOOKUP(C10248,Param!K:L,2,FALSE)</f>
        <v>PUBLIC.A / Press Easy</v>
      </c>
      <c r="E10248">
        <v>2140663576</v>
      </c>
      <c r="F10248" t="s">
        <v>8264</v>
      </c>
      <c r="G10248" t="s">
        <v>29</v>
      </c>
      <c r="H10248" s="5">
        <v>463.45</v>
      </c>
      <c r="I10248" s="5">
        <v>463.45260000000002</v>
      </c>
      <c r="J10248" s="5">
        <v>-2.6000000000294598E-3</v>
      </c>
      <c r="K10248" s="5">
        <v>463.45</v>
      </c>
      <c r="L10248" s="5">
        <v>0</v>
      </c>
      <c r="M10248" t="str">
        <f>IF(ISERROR(VLOOKUP(A10248,'[1]Ecart validé'!$A:$A,1,FALSE)),Z10248,"Ecart Validé")</f>
        <v>valid</v>
      </c>
      <c r="R10248" t="s">
        <v>30</v>
      </c>
      <c r="X10248"/>
      <c r="Y10248"/>
      <c r="Z10248" t="s">
        <v>31</v>
      </c>
    </row>
    <row r="10249" spans="1:26" x14ac:dyDescent="0.3">
      <c r="A10249" t="s">
        <v>12883</v>
      </c>
      <c r="B10249" t="s">
        <v>3157</v>
      </c>
      <c r="C10249">
        <v>45298</v>
      </c>
      <c r="D10249" t="str">
        <f>+VLOOKUP(C10249,Param!K:L,2,FALSE)</f>
        <v>PUBLIC.A / Press Easy</v>
      </c>
      <c r="E10249">
        <v>2140663576</v>
      </c>
      <c r="F10249" t="s">
        <v>8266</v>
      </c>
      <c r="G10249" t="s">
        <v>29</v>
      </c>
      <c r="H10249" s="5">
        <v>459.12</v>
      </c>
      <c r="I10249" s="5">
        <v>459.11579999999998</v>
      </c>
      <c r="J10249" s="5">
        <v>4.20000000002573E-3</v>
      </c>
      <c r="K10249" s="5">
        <v>459.12</v>
      </c>
      <c r="L10249" s="5">
        <v>0</v>
      </c>
      <c r="M10249" t="str">
        <f>IF(ISERROR(VLOOKUP(A10249,'[1]Ecart validé'!$A:$A,1,FALSE)),Z10249,"Ecart Validé")</f>
        <v>valid</v>
      </c>
      <c r="R10249" t="s">
        <v>30</v>
      </c>
      <c r="X10249"/>
      <c r="Y10249"/>
      <c r="Z10249" t="s">
        <v>31</v>
      </c>
    </row>
    <row r="10250" spans="1:26" x14ac:dyDescent="0.3">
      <c r="A10250" t="s">
        <v>12884</v>
      </c>
      <c r="B10250" t="s">
        <v>3157</v>
      </c>
      <c r="C10250">
        <v>56701</v>
      </c>
      <c r="D10250" t="str">
        <f>+VLOOKUP(C10250,Param!K:L,2,FALSE)</f>
        <v>KOCI ELECTRICITE</v>
      </c>
      <c r="E10250">
        <v>2140543267</v>
      </c>
      <c r="F10250" t="s">
        <v>8617</v>
      </c>
      <c r="G10250" t="s">
        <v>29</v>
      </c>
      <c r="H10250" s="5">
        <v>56.22</v>
      </c>
      <c r="I10250" s="5">
        <v>56.22</v>
      </c>
      <c r="J10250" s="5">
        <v>0</v>
      </c>
      <c r="K10250" s="5">
        <v>56.22</v>
      </c>
      <c r="L10250" s="5">
        <v>0</v>
      </c>
      <c r="M10250" t="str">
        <f>IF(ISERROR(VLOOKUP(A10250,'[1]Ecart validé'!$A:$A,1,FALSE)),Z10250,"Ecart Validé")</f>
        <v>valid</v>
      </c>
      <c r="R10250" t="s">
        <v>30</v>
      </c>
      <c r="X10250"/>
      <c r="Y10250"/>
      <c r="Z10250" t="s">
        <v>31</v>
      </c>
    </row>
    <row r="10251" spans="1:26" x14ac:dyDescent="0.3">
      <c r="A10251" t="s">
        <v>12885</v>
      </c>
      <c r="B10251" t="s">
        <v>3157</v>
      </c>
      <c r="C10251">
        <v>56701</v>
      </c>
      <c r="D10251" t="str">
        <f>+VLOOKUP(C10251,Param!K:L,2,FALSE)</f>
        <v>KOCI ELECTRICITE</v>
      </c>
      <c r="E10251">
        <v>2140543267</v>
      </c>
      <c r="F10251" t="s">
        <v>8260</v>
      </c>
      <c r="G10251" t="s">
        <v>29</v>
      </c>
      <c r="H10251" s="5">
        <v>117.46</v>
      </c>
      <c r="I10251" s="5">
        <v>117.45659999999999</v>
      </c>
      <c r="J10251" s="5">
        <v>3.3999999999991802E-3</v>
      </c>
      <c r="K10251" s="5">
        <v>117.46</v>
      </c>
      <c r="L10251" s="5">
        <v>0</v>
      </c>
      <c r="M10251" t="str">
        <f>IF(ISERROR(VLOOKUP(A10251,'[1]Ecart validé'!$A:$A,1,FALSE)),Z10251,"Ecart Validé")</f>
        <v>valid</v>
      </c>
      <c r="R10251" t="s">
        <v>30</v>
      </c>
      <c r="X10251"/>
      <c r="Y10251"/>
      <c r="Z10251" t="s">
        <v>31</v>
      </c>
    </row>
    <row r="10252" spans="1:26" x14ac:dyDescent="0.3">
      <c r="A10252" t="s">
        <v>12886</v>
      </c>
      <c r="B10252" t="s">
        <v>3157</v>
      </c>
      <c r="C10252">
        <v>56701</v>
      </c>
      <c r="D10252" t="str">
        <f>+VLOOKUP(C10252,Param!K:L,2,FALSE)</f>
        <v>KOCI ELECTRICITE</v>
      </c>
      <c r="E10252">
        <v>2140543267</v>
      </c>
      <c r="F10252" t="s">
        <v>8262</v>
      </c>
      <c r="G10252" t="s">
        <v>29</v>
      </c>
      <c r="H10252" s="5">
        <v>187.84</v>
      </c>
      <c r="I10252" s="5">
        <v>187.84200000000001</v>
      </c>
      <c r="J10252" s="5">
        <v>-2.0000000000095402E-3</v>
      </c>
      <c r="K10252" s="5">
        <v>187.84</v>
      </c>
      <c r="L10252" s="5">
        <v>0</v>
      </c>
      <c r="M10252" t="str">
        <f>IF(ISERROR(VLOOKUP(A10252,'[1]Ecart validé'!$A:$A,1,FALSE)),Z10252,"Ecart Validé")</f>
        <v>valid</v>
      </c>
      <c r="R10252" t="s">
        <v>30</v>
      </c>
      <c r="X10252"/>
      <c r="Y10252"/>
      <c r="Z10252" t="s">
        <v>31</v>
      </c>
    </row>
    <row r="10253" spans="1:26" x14ac:dyDescent="0.3">
      <c r="A10253" t="s">
        <v>12887</v>
      </c>
      <c r="B10253" t="s">
        <v>3157</v>
      </c>
      <c r="C10253">
        <v>56701</v>
      </c>
      <c r="D10253" t="str">
        <f>+VLOOKUP(C10253,Param!K:L,2,FALSE)</f>
        <v>KOCI ELECTRICITE</v>
      </c>
      <c r="E10253">
        <v>2140543267</v>
      </c>
      <c r="F10253" t="s">
        <v>8264</v>
      </c>
      <c r="G10253" t="s">
        <v>29</v>
      </c>
      <c r="H10253" s="5">
        <v>708.06</v>
      </c>
      <c r="I10253" s="5">
        <v>708.06119999999999</v>
      </c>
      <c r="J10253" s="5">
        <v>-1.20000000003983E-3</v>
      </c>
      <c r="K10253" s="5">
        <v>708.06</v>
      </c>
      <c r="L10253" s="5">
        <v>0</v>
      </c>
      <c r="M10253" t="str">
        <f>IF(ISERROR(VLOOKUP(A10253,'[1]Ecart validé'!$A:$A,1,FALSE)),Z10253,"Ecart Validé")</f>
        <v>valid</v>
      </c>
      <c r="R10253" t="s">
        <v>30</v>
      </c>
      <c r="X10253"/>
      <c r="Y10253"/>
      <c r="Z10253" t="s">
        <v>31</v>
      </c>
    </row>
    <row r="10254" spans="1:26" x14ac:dyDescent="0.3">
      <c r="A10254" t="s">
        <v>12888</v>
      </c>
      <c r="B10254" t="s">
        <v>3157</v>
      </c>
      <c r="C10254">
        <v>56701</v>
      </c>
      <c r="D10254" t="str">
        <f>+VLOOKUP(C10254,Param!K:L,2,FALSE)</f>
        <v>KOCI ELECTRICITE</v>
      </c>
      <c r="E10254">
        <v>2140543267</v>
      </c>
      <c r="F10254" t="s">
        <v>8266</v>
      </c>
      <c r="G10254" t="s">
        <v>29</v>
      </c>
      <c r="H10254" s="5">
        <v>714.4</v>
      </c>
      <c r="I10254" s="5">
        <v>714.40470000000005</v>
      </c>
      <c r="J10254" s="5">
        <v>-4.70000000007075E-3</v>
      </c>
      <c r="K10254" s="5">
        <v>714.4</v>
      </c>
      <c r="L10254" s="5">
        <v>0</v>
      </c>
      <c r="M10254" t="str">
        <f>IF(ISERROR(VLOOKUP(A10254,'[1]Ecart validé'!$A:$A,1,FALSE)),Z10254,"Ecart Validé")</f>
        <v>valid</v>
      </c>
      <c r="R10254" t="s">
        <v>30</v>
      </c>
      <c r="X10254"/>
      <c r="Y10254"/>
      <c r="Z10254" t="s">
        <v>31</v>
      </c>
    </row>
    <row r="10255" spans="1:26" x14ac:dyDescent="0.3">
      <c r="A10255" t="s">
        <v>12889</v>
      </c>
      <c r="B10255" t="s">
        <v>3157</v>
      </c>
      <c r="C10255">
        <v>8467</v>
      </c>
      <c r="D10255" t="str">
        <f>+VLOOKUP(C10255,Param!K:L,2,FALSE)</f>
        <v>VALRHONA</v>
      </c>
      <c r="E10255">
        <v>1140143140</v>
      </c>
      <c r="F10255" t="s">
        <v>8617</v>
      </c>
      <c r="G10255" t="s">
        <v>29</v>
      </c>
      <c r="H10255" s="5">
        <v>461.24</v>
      </c>
      <c r="I10255" s="5">
        <v>461.2448</v>
      </c>
      <c r="J10255" s="5">
        <v>-4.7999999999888097E-3</v>
      </c>
      <c r="K10255" s="5">
        <v>461.24</v>
      </c>
      <c r="L10255" s="5">
        <v>0</v>
      </c>
      <c r="M10255" t="str">
        <f>IF(ISERROR(VLOOKUP(A10255,'[1]Ecart validé'!$A:$A,1,FALSE)),Z10255,"Ecart Validé")</f>
        <v>valid</v>
      </c>
      <c r="R10255" t="s">
        <v>30</v>
      </c>
      <c r="X10255"/>
      <c r="Y10255"/>
      <c r="Z10255" t="s">
        <v>31</v>
      </c>
    </row>
    <row r="10256" spans="1:26" x14ac:dyDescent="0.3">
      <c r="A10256" t="s">
        <v>12890</v>
      </c>
      <c r="B10256" t="s">
        <v>3157</v>
      </c>
      <c r="C10256">
        <v>8467</v>
      </c>
      <c r="D10256" t="str">
        <f>+VLOOKUP(C10256,Param!K:L,2,FALSE)</f>
        <v>VALRHONA</v>
      </c>
      <c r="E10256">
        <v>1140143140</v>
      </c>
      <c r="F10256" t="s">
        <v>8260</v>
      </c>
      <c r="G10256" t="s">
        <v>29</v>
      </c>
      <c r="H10256" s="5">
        <v>1911.64</v>
      </c>
      <c r="I10256" s="5">
        <v>1911.6424</v>
      </c>
      <c r="J10256" s="5">
        <v>-2.3999999998522898E-3</v>
      </c>
      <c r="K10256" s="5">
        <v>1911.64</v>
      </c>
      <c r="L10256" s="5">
        <v>0</v>
      </c>
      <c r="M10256" t="str">
        <f>IF(ISERROR(VLOOKUP(A10256,'[1]Ecart validé'!$A:$A,1,FALSE)),Z10256,"Ecart Validé")</f>
        <v>valid</v>
      </c>
      <c r="R10256" t="s">
        <v>30</v>
      </c>
      <c r="X10256"/>
      <c r="Y10256"/>
      <c r="Z10256" t="s">
        <v>31</v>
      </c>
    </row>
    <row r="10257" spans="1:26" x14ac:dyDescent="0.3">
      <c r="A10257" t="s">
        <v>12891</v>
      </c>
      <c r="B10257" t="s">
        <v>3157</v>
      </c>
      <c r="C10257">
        <v>8467</v>
      </c>
      <c r="D10257" t="str">
        <f>+VLOOKUP(C10257,Param!K:L,2,FALSE)</f>
        <v>VALRHONA</v>
      </c>
      <c r="E10257">
        <v>1140143140</v>
      </c>
      <c r="F10257" t="s">
        <v>8262</v>
      </c>
      <c r="G10257" t="s">
        <v>29</v>
      </c>
      <c r="H10257" s="5">
        <v>5807.72</v>
      </c>
      <c r="I10257" s="5">
        <v>5807.72</v>
      </c>
      <c r="J10257" s="5">
        <v>0</v>
      </c>
      <c r="K10257" s="5">
        <v>5807.72</v>
      </c>
      <c r="L10257" s="5">
        <v>0</v>
      </c>
      <c r="M10257" t="str">
        <f>IF(ISERROR(VLOOKUP(A10257,'[1]Ecart validé'!$A:$A,1,FALSE)),Z10257,"Ecart Validé")</f>
        <v>valid</v>
      </c>
      <c r="R10257" t="s">
        <v>30</v>
      </c>
      <c r="X10257"/>
      <c r="Y10257"/>
      <c r="Z10257" t="s">
        <v>31</v>
      </c>
    </row>
    <row r="10258" spans="1:26" x14ac:dyDescent="0.3">
      <c r="A10258" t="s">
        <v>12892</v>
      </c>
      <c r="B10258" t="s">
        <v>3157</v>
      </c>
      <c r="C10258">
        <v>8467</v>
      </c>
      <c r="D10258" t="str">
        <f>+VLOOKUP(C10258,Param!K:L,2,FALSE)</f>
        <v>VALRHONA</v>
      </c>
      <c r="E10258">
        <v>1140143140</v>
      </c>
      <c r="F10258" t="s">
        <v>8264</v>
      </c>
      <c r="G10258" t="s">
        <v>29</v>
      </c>
      <c r="H10258" s="5">
        <v>10680.53</v>
      </c>
      <c r="I10258" s="5">
        <v>10680.5252</v>
      </c>
      <c r="J10258" s="5">
        <v>4.80000000061409E-3</v>
      </c>
      <c r="K10258" s="5">
        <v>10680.53</v>
      </c>
      <c r="L10258" s="5">
        <v>0</v>
      </c>
      <c r="M10258" t="str">
        <f>IF(ISERROR(VLOOKUP(A10258,'[1]Ecart validé'!$A:$A,1,FALSE)),Z10258,"Ecart Validé")</f>
        <v>valid</v>
      </c>
      <c r="R10258" t="s">
        <v>30</v>
      </c>
      <c r="X10258"/>
      <c r="Y10258"/>
      <c r="Z10258" t="s">
        <v>31</v>
      </c>
    </row>
    <row r="10259" spans="1:26" x14ac:dyDescent="0.3">
      <c r="A10259" t="s">
        <v>12893</v>
      </c>
      <c r="B10259" t="s">
        <v>3157</v>
      </c>
      <c r="C10259">
        <v>8467</v>
      </c>
      <c r="D10259" t="str">
        <f>+VLOOKUP(C10259,Param!K:L,2,FALSE)</f>
        <v>VALRHONA</v>
      </c>
      <c r="E10259">
        <v>1140143140</v>
      </c>
      <c r="F10259" t="s">
        <v>8266</v>
      </c>
      <c r="G10259" t="s">
        <v>29</v>
      </c>
      <c r="H10259" s="5">
        <v>17042.129999999899</v>
      </c>
      <c r="I10259" s="5">
        <v>17042.126400000001</v>
      </c>
      <c r="J10259" s="5">
        <v>3.5999999963678398E-3</v>
      </c>
      <c r="K10259" s="5">
        <v>17042.129999999899</v>
      </c>
      <c r="L10259" s="5">
        <v>0</v>
      </c>
      <c r="M10259" t="str">
        <f>IF(ISERROR(VLOOKUP(A10259,'[1]Ecart validé'!$A:$A,1,FALSE)),Z10259,"Ecart Validé")</f>
        <v>valid</v>
      </c>
      <c r="R10259" t="s">
        <v>30</v>
      </c>
      <c r="X10259"/>
      <c r="Y10259"/>
      <c r="Z10259" t="s">
        <v>31</v>
      </c>
    </row>
    <row r="10260" spans="1:26" x14ac:dyDescent="0.3">
      <c r="A10260" t="s">
        <v>12894</v>
      </c>
      <c r="B10260" t="s">
        <v>3157</v>
      </c>
      <c r="C10260">
        <v>181580</v>
      </c>
      <c r="D10260" t="str">
        <f>+VLOOKUP(C10260,Param!K:L,2,FALSE)</f>
        <v>LAPLACE LE CHEMIN DE LA PROPRIETE</v>
      </c>
      <c r="E10260">
        <v>1140053242</v>
      </c>
      <c r="F10260" t="s">
        <v>8260</v>
      </c>
      <c r="G10260" t="s">
        <v>29</v>
      </c>
      <c r="H10260" s="5">
        <v>3896.12</v>
      </c>
      <c r="I10260" s="5">
        <v>3896.1237000000001</v>
      </c>
      <c r="J10260" s="5">
        <v>-3.7000000002080898E-3</v>
      </c>
      <c r="K10260" s="5">
        <v>3896.12</v>
      </c>
      <c r="L10260" s="5">
        <v>0</v>
      </c>
      <c r="M10260" t="str">
        <f>IF(ISERROR(VLOOKUP(A10260,'[1]Ecart validé'!$A:$A,1,FALSE)),Z10260,"Ecart Validé")</f>
        <v>valid</v>
      </c>
      <c r="R10260" t="s">
        <v>30</v>
      </c>
      <c r="X10260"/>
      <c r="Y10260"/>
      <c r="Z10260" t="s">
        <v>31</v>
      </c>
    </row>
    <row r="10261" spans="1:26" x14ac:dyDescent="0.3">
      <c r="A10261" t="s">
        <v>12895</v>
      </c>
      <c r="B10261" t="s">
        <v>3157</v>
      </c>
      <c r="C10261">
        <v>181580</v>
      </c>
      <c r="D10261" t="str">
        <f>+VLOOKUP(C10261,Param!K:L,2,FALSE)</f>
        <v>LAPLACE LE CHEMIN DE LA PROPRIETE</v>
      </c>
      <c r="E10261">
        <v>1140053242</v>
      </c>
      <c r="F10261" t="s">
        <v>8262</v>
      </c>
      <c r="G10261" t="s">
        <v>29</v>
      </c>
      <c r="H10261" s="5">
        <v>13325.31</v>
      </c>
      <c r="I10261" s="5">
        <v>13325.310600000001</v>
      </c>
      <c r="J10261" s="5">
        <v>-6.0000000121362897E-4</v>
      </c>
      <c r="K10261" s="5">
        <v>13325.31</v>
      </c>
      <c r="L10261" s="5">
        <v>0</v>
      </c>
      <c r="M10261" t="str">
        <f>IF(ISERROR(VLOOKUP(A10261,'[1]Ecart validé'!$A:$A,1,FALSE)),Z10261,"Ecart Validé")</f>
        <v>valid</v>
      </c>
      <c r="R10261" t="s">
        <v>30</v>
      </c>
      <c r="X10261"/>
      <c r="Y10261"/>
      <c r="Z10261" t="s">
        <v>31</v>
      </c>
    </row>
    <row r="10262" spans="1:26" x14ac:dyDescent="0.3">
      <c r="A10262" t="s">
        <v>12896</v>
      </c>
      <c r="B10262" t="s">
        <v>3157</v>
      </c>
      <c r="C10262">
        <v>181580</v>
      </c>
      <c r="D10262" t="str">
        <f>+VLOOKUP(C10262,Param!K:L,2,FALSE)</f>
        <v>LAPLACE LE CHEMIN DE LA PROPRIETE</v>
      </c>
      <c r="E10262">
        <v>1140053242</v>
      </c>
      <c r="F10262" t="s">
        <v>8264</v>
      </c>
      <c r="G10262" t="s">
        <v>29</v>
      </c>
      <c r="H10262" s="5">
        <v>21071.96</v>
      </c>
      <c r="I10262" s="5">
        <v>21071.957200000001</v>
      </c>
      <c r="J10262" s="5">
        <v>2.79999999838764E-3</v>
      </c>
      <c r="K10262" s="5">
        <v>21071.96</v>
      </c>
      <c r="L10262" s="5">
        <v>0</v>
      </c>
      <c r="M10262" t="str">
        <f>IF(ISERROR(VLOOKUP(A10262,'[1]Ecart validé'!$A:$A,1,FALSE)),Z10262,"Ecart Validé")</f>
        <v>valid</v>
      </c>
      <c r="R10262" t="s">
        <v>30</v>
      </c>
      <c r="X10262"/>
      <c r="Y10262"/>
      <c r="Z10262" t="s">
        <v>31</v>
      </c>
    </row>
    <row r="10263" spans="1:26" x14ac:dyDescent="0.3">
      <c r="A10263" t="s">
        <v>12897</v>
      </c>
      <c r="B10263" t="s">
        <v>3157</v>
      </c>
      <c r="C10263">
        <v>181580</v>
      </c>
      <c r="D10263" t="str">
        <f>+VLOOKUP(C10263,Param!K:L,2,FALSE)</f>
        <v>LAPLACE LE CHEMIN DE LA PROPRIETE</v>
      </c>
      <c r="E10263">
        <v>1140053242</v>
      </c>
      <c r="F10263" t="s">
        <v>8266</v>
      </c>
      <c r="G10263" t="s">
        <v>29</v>
      </c>
      <c r="H10263" s="5">
        <v>20732.89</v>
      </c>
      <c r="I10263" s="5">
        <v>20732.8884</v>
      </c>
      <c r="J10263" s="5">
        <v>1.59999999959836E-3</v>
      </c>
      <c r="K10263" s="5">
        <v>20732.89</v>
      </c>
      <c r="L10263" s="5">
        <v>0</v>
      </c>
      <c r="M10263" t="str">
        <f>IF(ISERROR(VLOOKUP(A10263,'[1]Ecart validé'!$A:$A,1,FALSE)),Z10263,"Ecart Validé")</f>
        <v>valid</v>
      </c>
      <c r="R10263" t="s">
        <v>30</v>
      </c>
      <c r="X10263"/>
      <c r="Y10263"/>
      <c r="Z10263" t="s">
        <v>31</v>
      </c>
    </row>
    <row r="10264" spans="1:26" x14ac:dyDescent="0.3">
      <c r="A10264" t="s">
        <v>12898</v>
      </c>
      <c r="B10264" t="s">
        <v>3157</v>
      </c>
      <c r="C10264">
        <v>108838</v>
      </c>
      <c r="D10264" t="str">
        <f>+VLOOKUP(C10264,Param!K:L,2,FALSE)</f>
        <v>METZGER FRERES</v>
      </c>
      <c r="E10264">
        <v>1140033097</v>
      </c>
      <c r="F10264" t="s">
        <v>8617</v>
      </c>
      <c r="G10264" t="s">
        <v>29</v>
      </c>
      <c r="H10264" s="5">
        <v>2787.5699999999902</v>
      </c>
      <c r="I10264" s="5">
        <v>2787.5639999999999</v>
      </c>
      <c r="J10264" s="5">
        <v>5.9999999998581102E-3</v>
      </c>
      <c r="K10264" s="5">
        <v>2787.5699999999902</v>
      </c>
      <c r="L10264" s="5">
        <v>0</v>
      </c>
      <c r="M10264" t="str">
        <f>IF(ISERROR(VLOOKUP(A10264,'[1]Ecart validé'!$A:$A,1,FALSE)),Z10264,"Ecart Validé")</f>
        <v>valid</v>
      </c>
      <c r="R10264" t="s">
        <v>30</v>
      </c>
      <c r="X10264"/>
      <c r="Y10264"/>
      <c r="Z10264" t="s">
        <v>31</v>
      </c>
    </row>
    <row r="10265" spans="1:26" x14ac:dyDescent="0.3">
      <c r="A10265" t="s">
        <v>12899</v>
      </c>
      <c r="B10265" t="s">
        <v>3157</v>
      </c>
      <c r="C10265">
        <v>108838</v>
      </c>
      <c r="D10265" t="str">
        <f>+VLOOKUP(C10265,Param!K:L,2,FALSE)</f>
        <v>METZGER FRERES</v>
      </c>
      <c r="E10265">
        <v>1140033097</v>
      </c>
      <c r="F10265" t="s">
        <v>8260</v>
      </c>
      <c r="G10265" t="s">
        <v>29</v>
      </c>
      <c r="H10265" s="5">
        <v>3613.76</v>
      </c>
      <c r="I10265" s="5">
        <v>3613.76</v>
      </c>
      <c r="J10265" s="5">
        <v>0</v>
      </c>
      <c r="K10265" s="5">
        <v>3613.76</v>
      </c>
      <c r="L10265" s="5">
        <v>0</v>
      </c>
      <c r="M10265" t="str">
        <f>IF(ISERROR(VLOOKUP(A10265,'[1]Ecart validé'!$A:$A,1,FALSE)),Z10265,"Ecart Validé")</f>
        <v>valid</v>
      </c>
      <c r="R10265" t="s">
        <v>30</v>
      </c>
      <c r="X10265"/>
      <c r="Y10265"/>
      <c r="Z10265" t="s">
        <v>31</v>
      </c>
    </row>
    <row r="10266" spans="1:26" x14ac:dyDescent="0.3">
      <c r="A10266" t="s">
        <v>12900</v>
      </c>
      <c r="B10266" t="s">
        <v>3157</v>
      </c>
      <c r="C10266">
        <v>108838</v>
      </c>
      <c r="D10266" t="str">
        <f>+VLOOKUP(C10266,Param!K:L,2,FALSE)</f>
        <v>METZGER FRERES</v>
      </c>
      <c r="E10266">
        <v>1140033097</v>
      </c>
      <c r="F10266" t="s">
        <v>8262</v>
      </c>
      <c r="G10266" t="s">
        <v>29</v>
      </c>
      <c r="H10266" s="5">
        <v>13787.37</v>
      </c>
      <c r="I10266" s="5">
        <v>13787.372799999999</v>
      </c>
      <c r="J10266" s="5">
        <v>-2.79999999838764E-3</v>
      </c>
      <c r="K10266" s="5">
        <v>13787.37</v>
      </c>
      <c r="L10266" s="5">
        <v>0</v>
      </c>
      <c r="M10266" t="str">
        <f>IF(ISERROR(VLOOKUP(A10266,'[1]Ecart validé'!$A:$A,1,FALSE)),Z10266,"Ecart Validé")</f>
        <v>valid</v>
      </c>
      <c r="R10266" t="s">
        <v>30</v>
      </c>
      <c r="X10266"/>
      <c r="Y10266"/>
      <c r="Z10266" t="s">
        <v>31</v>
      </c>
    </row>
    <row r="10267" spans="1:26" x14ac:dyDescent="0.3">
      <c r="A10267" t="s">
        <v>12901</v>
      </c>
      <c r="B10267" t="s">
        <v>3157</v>
      </c>
      <c r="C10267">
        <v>108838</v>
      </c>
      <c r="D10267" t="str">
        <f>+VLOOKUP(C10267,Param!K:L,2,FALSE)</f>
        <v>METZGER FRERES</v>
      </c>
      <c r="E10267">
        <v>1140033097</v>
      </c>
      <c r="F10267" t="s">
        <v>8264</v>
      </c>
      <c r="G10267" t="s">
        <v>29</v>
      </c>
      <c r="H10267" s="5">
        <v>35848.32</v>
      </c>
      <c r="I10267" s="5">
        <v>35848.316800000001</v>
      </c>
      <c r="J10267" s="5">
        <v>3.1999999991967299E-3</v>
      </c>
      <c r="K10267" s="5">
        <v>35848.32</v>
      </c>
      <c r="L10267" s="5">
        <v>0</v>
      </c>
      <c r="M10267" t="str">
        <f>IF(ISERROR(VLOOKUP(A10267,'[1]Ecart validé'!$A:$A,1,FALSE)),Z10267,"Ecart Validé")</f>
        <v>valid</v>
      </c>
      <c r="R10267" t="s">
        <v>30</v>
      </c>
      <c r="X10267"/>
      <c r="Y10267"/>
      <c r="Z10267" t="s">
        <v>31</v>
      </c>
    </row>
    <row r="10268" spans="1:26" x14ac:dyDescent="0.3">
      <c r="A10268" t="s">
        <v>12902</v>
      </c>
      <c r="B10268" t="s">
        <v>3157</v>
      </c>
      <c r="C10268">
        <v>108838</v>
      </c>
      <c r="D10268" t="str">
        <f>+VLOOKUP(C10268,Param!K:L,2,FALSE)</f>
        <v>METZGER FRERES</v>
      </c>
      <c r="E10268">
        <v>1140033097</v>
      </c>
      <c r="F10268" t="s">
        <v>8266</v>
      </c>
      <c r="G10268" t="s">
        <v>29</v>
      </c>
      <c r="H10268" s="5">
        <v>54915.92</v>
      </c>
      <c r="I10268" s="5">
        <v>54915.92</v>
      </c>
      <c r="J10268" s="5">
        <v>0</v>
      </c>
      <c r="K10268" s="5">
        <v>54915.92</v>
      </c>
      <c r="L10268" s="5">
        <v>0</v>
      </c>
      <c r="M10268" t="str">
        <f>IF(ISERROR(VLOOKUP(A10268,'[1]Ecart validé'!$A:$A,1,FALSE)),Z10268,"Ecart Validé")</f>
        <v>valid</v>
      </c>
      <c r="R10268" t="s">
        <v>30</v>
      </c>
      <c r="X10268"/>
      <c r="Y10268"/>
      <c r="Z10268" t="s">
        <v>31</v>
      </c>
    </row>
    <row r="10269" spans="1:26" x14ac:dyDescent="0.3">
      <c r="A10269" t="s">
        <v>12903</v>
      </c>
      <c r="B10269" t="s">
        <v>3157</v>
      </c>
      <c r="C10269">
        <v>44820</v>
      </c>
      <c r="D10269" t="str">
        <f>+VLOOKUP(C10269,Param!K:L,2,FALSE)</f>
        <v>FELIX POTIN PROVENCE</v>
      </c>
      <c r="E10269">
        <v>1140143268</v>
      </c>
      <c r="F10269" t="s">
        <v>8617</v>
      </c>
      <c r="G10269" t="s">
        <v>29</v>
      </c>
      <c r="H10269" s="5">
        <v>1339.75</v>
      </c>
      <c r="I10269" s="5">
        <v>1339.7449999999999</v>
      </c>
      <c r="J10269" s="5">
        <v>5.0000000001091298E-3</v>
      </c>
      <c r="K10269" s="5">
        <v>1339.75</v>
      </c>
      <c r="L10269" s="5">
        <v>0</v>
      </c>
      <c r="M10269" t="str">
        <f>IF(ISERROR(VLOOKUP(A10269,'[1]Ecart validé'!$A:$A,1,FALSE)),Z10269,"Ecart Validé")</f>
        <v>valid</v>
      </c>
      <c r="R10269" t="s">
        <v>30</v>
      </c>
      <c r="X10269"/>
      <c r="Y10269"/>
      <c r="Z10269" t="s">
        <v>31</v>
      </c>
    </row>
    <row r="10270" spans="1:26" x14ac:dyDescent="0.3">
      <c r="A10270" t="s">
        <v>12904</v>
      </c>
      <c r="B10270" t="s">
        <v>3157</v>
      </c>
      <c r="C10270">
        <v>44820</v>
      </c>
      <c r="D10270" t="str">
        <f>+VLOOKUP(C10270,Param!K:L,2,FALSE)</f>
        <v>FELIX POTIN PROVENCE</v>
      </c>
      <c r="E10270">
        <v>1140143268</v>
      </c>
      <c r="F10270" t="s">
        <v>8260</v>
      </c>
      <c r="G10270" t="s">
        <v>29</v>
      </c>
      <c r="H10270" s="5">
        <v>4375.8100000000004</v>
      </c>
      <c r="I10270" s="5">
        <v>4375.8099000000002</v>
      </c>
      <c r="J10270" s="5">
        <v>1.00000000202271E-4</v>
      </c>
      <c r="K10270" s="5">
        <v>4375.8100000000004</v>
      </c>
      <c r="L10270" s="5">
        <v>0</v>
      </c>
      <c r="M10270" t="str">
        <f>IF(ISERROR(VLOOKUP(A10270,'[1]Ecart validé'!$A:$A,1,FALSE)),Z10270,"Ecart Validé")</f>
        <v>valid</v>
      </c>
      <c r="R10270" t="s">
        <v>30</v>
      </c>
      <c r="X10270"/>
      <c r="Y10270"/>
      <c r="Z10270" t="s">
        <v>31</v>
      </c>
    </row>
    <row r="10271" spans="1:26" x14ac:dyDescent="0.3">
      <c r="A10271" t="s">
        <v>12905</v>
      </c>
      <c r="B10271" t="s">
        <v>3157</v>
      </c>
      <c r="C10271">
        <v>44820</v>
      </c>
      <c r="D10271" t="str">
        <f>+VLOOKUP(C10271,Param!K:L,2,FALSE)</f>
        <v>FELIX POTIN PROVENCE</v>
      </c>
      <c r="E10271">
        <v>1140143268</v>
      </c>
      <c r="F10271" t="s">
        <v>8262</v>
      </c>
      <c r="G10271" t="s">
        <v>29</v>
      </c>
      <c r="H10271" s="5">
        <v>7957.2</v>
      </c>
      <c r="I10271" s="5">
        <v>7957.1976000000004</v>
      </c>
      <c r="J10271" s="5">
        <v>2.3999999993975498E-3</v>
      </c>
      <c r="K10271" s="5">
        <v>7957.2</v>
      </c>
      <c r="L10271" s="5">
        <v>0</v>
      </c>
      <c r="M10271" t="str">
        <f>IF(ISERROR(VLOOKUP(A10271,'[1]Ecart validé'!$A:$A,1,FALSE)),Z10271,"Ecart Validé")</f>
        <v>valid</v>
      </c>
      <c r="R10271" t="s">
        <v>30</v>
      </c>
      <c r="X10271"/>
      <c r="Y10271"/>
      <c r="Z10271" t="s">
        <v>31</v>
      </c>
    </row>
    <row r="10272" spans="1:26" x14ac:dyDescent="0.3">
      <c r="A10272" t="s">
        <v>12906</v>
      </c>
      <c r="B10272" t="s">
        <v>3157</v>
      </c>
      <c r="C10272">
        <v>44820</v>
      </c>
      <c r="D10272" t="str">
        <f>+VLOOKUP(C10272,Param!K:L,2,FALSE)</f>
        <v>FELIX POTIN PROVENCE</v>
      </c>
      <c r="E10272">
        <v>1140143268</v>
      </c>
      <c r="F10272" t="s">
        <v>8264</v>
      </c>
      <c r="G10272" t="s">
        <v>29</v>
      </c>
      <c r="H10272" s="5">
        <v>19482.599999999999</v>
      </c>
      <c r="I10272" s="5">
        <v>19482.601600000002</v>
      </c>
      <c r="J10272" s="5">
        <v>-1.6000000032363401E-3</v>
      </c>
      <c r="K10272" s="5">
        <v>19482.599999999999</v>
      </c>
      <c r="L10272" s="5">
        <v>0</v>
      </c>
      <c r="M10272" t="str">
        <f>IF(ISERROR(VLOOKUP(A10272,'[1]Ecart validé'!$A:$A,1,FALSE)),Z10272,"Ecart Validé")</f>
        <v>valid</v>
      </c>
      <c r="R10272" t="s">
        <v>30</v>
      </c>
      <c r="X10272"/>
      <c r="Y10272"/>
      <c r="Z10272" t="s">
        <v>31</v>
      </c>
    </row>
    <row r="10273" spans="1:26" x14ac:dyDescent="0.3">
      <c r="A10273" t="s">
        <v>12907</v>
      </c>
      <c r="B10273" t="s">
        <v>3157</v>
      </c>
      <c r="C10273">
        <v>44820</v>
      </c>
      <c r="D10273" t="str">
        <f>+VLOOKUP(C10273,Param!K:L,2,FALSE)</f>
        <v>FELIX POTIN PROVENCE</v>
      </c>
      <c r="E10273">
        <v>1140143268</v>
      </c>
      <c r="F10273" t="s">
        <v>8266</v>
      </c>
      <c r="G10273" t="s">
        <v>29</v>
      </c>
      <c r="H10273" s="5">
        <v>9335.18</v>
      </c>
      <c r="I10273" s="5">
        <v>9335.1808000000001</v>
      </c>
      <c r="J10273" s="5">
        <v>-7.9999999979918303E-4</v>
      </c>
      <c r="K10273" s="5">
        <v>9335.18</v>
      </c>
      <c r="L10273" s="5">
        <v>0</v>
      </c>
      <c r="M10273" t="str">
        <f>IF(ISERROR(VLOOKUP(A10273,'[1]Ecart validé'!$A:$A,1,FALSE)),Z10273,"Ecart Validé")</f>
        <v>valid</v>
      </c>
      <c r="R10273" t="s">
        <v>30</v>
      </c>
      <c r="X10273"/>
      <c r="Y10273"/>
      <c r="Z10273" t="s">
        <v>31</v>
      </c>
    </row>
    <row r="10274" spans="1:26" x14ac:dyDescent="0.3">
      <c r="A10274" t="s">
        <v>12908</v>
      </c>
      <c r="B10274" t="s">
        <v>3157</v>
      </c>
      <c r="C10274">
        <v>69875</v>
      </c>
      <c r="D10274" t="str">
        <f>+VLOOKUP(C10274,Param!K:L,2,FALSE)</f>
        <v>ARPEI - ESAT PIERRE BOREL</v>
      </c>
      <c r="E10274">
        <v>1140303032</v>
      </c>
      <c r="F10274" t="s">
        <v>8260</v>
      </c>
      <c r="G10274" t="s">
        <v>29</v>
      </c>
      <c r="H10274" s="5">
        <v>48.75</v>
      </c>
      <c r="I10274" s="5">
        <v>48.75</v>
      </c>
      <c r="J10274" s="5">
        <v>0</v>
      </c>
      <c r="K10274" s="5">
        <v>48.75</v>
      </c>
      <c r="L10274" s="5">
        <v>0</v>
      </c>
      <c r="M10274" t="str">
        <f>IF(ISERROR(VLOOKUP(A10274,'[1]Ecart validé'!$A:$A,1,FALSE)),Z10274,"Ecart Validé")</f>
        <v>valid</v>
      </c>
      <c r="R10274" t="s">
        <v>30</v>
      </c>
      <c r="X10274"/>
      <c r="Y10274"/>
      <c r="Z10274" t="s">
        <v>31</v>
      </c>
    </row>
    <row r="10275" spans="1:26" x14ac:dyDescent="0.3">
      <c r="A10275" t="s">
        <v>12909</v>
      </c>
      <c r="B10275" t="s">
        <v>3157</v>
      </c>
      <c r="C10275">
        <v>44702</v>
      </c>
      <c r="D10275" t="str">
        <f>+VLOOKUP(C10275,Param!K:L,2,FALSE)</f>
        <v>ROSELINE DIFFUSION</v>
      </c>
      <c r="E10275">
        <v>1140053286</v>
      </c>
      <c r="F10275" t="s">
        <v>8260</v>
      </c>
      <c r="G10275" t="s">
        <v>29</v>
      </c>
      <c r="H10275" s="5">
        <v>43.03</v>
      </c>
      <c r="I10275" s="5">
        <v>43.03</v>
      </c>
      <c r="J10275" s="5">
        <v>0</v>
      </c>
      <c r="K10275" s="5">
        <v>43.03</v>
      </c>
      <c r="L10275" s="5">
        <v>0</v>
      </c>
      <c r="M10275" t="str">
        <f>IF(ISERROR(VLOOKUP(A10275,'[1]Ecart validé'!$A:$A,1,FALSE)),Z10275,"Ecart Validé")</f>
        <v>valid</v>
      </c>
      <c r="R10275" t="s">
        <v>30</v>
      </c>
      <c r="X10275"/>
      <c r="Y10275"/>
      <c r="Z10275" t="s">
        <v>31</v>
      </c>
    </row>
    <row r="10276" spans="1:26" x14ac:dyDescent="0.3">
      <c r="A10276" t="s">
        <v>12910</v>
      </c>
      <c r="B10276" t="s">
        <v>3157</v>
      </c>
      <c r="C10276">
        <v>44702</v>
      </c>
      <c r="D10276" t="str">
        <f>+VLOOKUP(C10276,Param!K:L,2,FALSE)</f>
        <v>ROSELINE DIFFUSION</v>
      </c>
      <c r="E10276">
        <v>1140053286</v>
      </c>
      <c r="F10276" t="s">
        <v>8262</v>
      </c>
      <c r="G10276" t="s">
        <v>29</v>
      </c>
      <c r="H10276" s="5">
        <v>1048</v>
      </c>
      <c r="I10276" s="5">
        <v>1047.9949999999999</v>
      </c>
      <c r="J10276" s="5">
        <v>5.0000000001091298E-3</v>
      </c>
      <c r="K10276" s="5">
        <v>1048</v>
      </c>
      <c r="L10276" s="5">
        <v>0</v>
      </c>
      <c r="M10276" t="str">
        <f>IF(ISERROR(VLOOKUP(A10276,'[1]Ecart validé'!$A:$A,1,FALSE)),Z10276,"Ecart Validé")</f>
        <v>valid</v>
      </c>
      <c r="R10276" t="s">
        <v>30</v>
      </c>
      <c r="X10276"/>
      <c r="Y10276"/>
      <c r="Z10276" t="s">
        <v>31</v>
      </c>
    </row>
    <row r="10277" spans="1:26" x14ac:dyDescent="0.3">
      <c r="A10277" t="s">
        <v>12911</v>
      </c>
      <c r="B10277" t="s">
        <v>3157</v>
      </c>
      <c r="C10277">
        <v>44702</v>
      </c>
      <c r="D10277" t="str">
        <f>+VLOOKUP(C10277,Param!K:L,2,FALSE)</f>
        <v>ROSELINE DIFFUSION</v>
      </c>
      <c r="E10277">
        <v>1140053286</v>
      </c>
      <c r="F10277" t="s">
        <v>8264</v>
      </c>
      <c r="G10277" t="s">
        <v>29</v>
      </c>
      <c r="H10277" s="5">
        <v>2330.38</v>
      </c>
      <c r="I10277" s="5">
        <v>2330.38</v>
      </c>
      <c r="J10277" s="5">
        <v>0</v>
      </c>
      <c r="K10277" s="5">
        <v>2330.38</v>
      </c>
      <c r="L10277" s="5">
        <v>0</v>
      </c>
      <c r="M10277" t="str">
        <f>IF(ISERROR(VLOOKUP(A10277,'[1]Ecart validé'!$A:$A,1,FALSE)),Z10277,"Ecart Validé")</f>
        <v>valid</v>
      </c>
      <c r="R10277" t="s">
        <v>30</v>
      </c>
      <c r="X10277"/>
      <c r="Y10277"/>
      <c r="Z10277" t="s">
        <v>31</v>
      </c>
    </row>
    <row r="10278" spans="1:26" x14ac:dyDescent="0.3">
      <c r="A10278" t="s">
        <v>12912</v>
      </c>
      <c r="B10278" t="s">
        <v>3157</v>
      </c>
      <c r="C10278">
        <v>44702</v>
      </c>
      <c r="D10278" t="str">
        <f>+VLOOKUP(C10278,Param!K:L,2,FALSE)</f>
        <v>ROSELINE DIFFUSION</v>
      </c>
      <c r="E10278">
        <v>1140053286</v>
      </c>
      <c r="F10278" t="s">
        <v>8266</v>
      </c>
      <c r="G10278" t="s">
        <v>29</v>
      </c>
      <c r="H10278" s="5">
        <v>1045.4000000000001</v>
      </c>
      <c r="I10278" s="5">
        <v>1045.395</v>
      </c>
      <c r="J10278" s="5">
        <v>5.0000000001091298E-3</v>
      </c>
      <c r="K10278" s="5">
        <v>1045.4000000000001</v>
      </c>
      <c r="L10278" s="5">
        <v>0</v>
      </c>
      <c r="M10278" t="str">
        <f>IF(ISERROR(VLOOKUP(A10278,'[1]Ecart validé'!$A:$A,1,FALSE)),Z10278,"Ecart Validé")</f>
        <v>valid</v>
      </c>
      <c r="R10278" t="s">
        <v>30</v>
      </c>
      <c r="X10278"/>
      <c r="Y10278"/>
      <c r="Z10278" t="s">
        <v>31</v>
      </c>
    </row>
    <row r="10279" spans="1:26" x14ac:dyDescent="0.3">
      <c r="A10279" t="s">
        <v>12913</v>
      </c>
      <c r="B10279" t="s">
        <v>3157</v>
      </c>
      <c r="C10279">
        <v>57487</v>
      </c>
      <c r="D10279" t="str">
        <f>+VLOOKUP(C10279,Param!K:L,2,FALSE)</f>
        <v>BALICCO</v>
      </c>
      <c r="E10279">
        <v>1140063139</v>
      </c>
      <c r="F10279" t="s">
        <v>8617</v>
      </c>
      <c r="G10279" t="s">
        <v>29</v>
      </c>
      <c r="H10279" s="5">
        <v>3217.88</v>
      </c>
      <c r="I10279" s="5">
        <v>3217.875</v>
      </c>
      <c r="J10279" s="5">
        <v>5.0000000001091298E-3</v>
      </c>
      <c r="K10279" s="5">
        <v>3217.88</v>
      </c>
      <c r="L10279" s="5">
        <v>0</v>
      </c>
      <c r="M10279" t="str">
        <f>IF(ISERROR(VLOOKUP(A10279,'[1]Ecart validé'!$A:$A,1,FALSE)),Z10279,"Ecart Validé")</f>
        <v>valid</v>
      </c>
      <c r="R10279" t="s">
        <v>30</v>
      </c>
      <c r="X10279"/>
      <c r="Y10279"/>
      <c r="Z10279" t="s">
        <v>31</v>
      </c>
    </row>
    <row r="10280" spans="1:26" x14ac:dyDescent="0.3">
      <c r="A10280" t="s">
        <v>12914</v>
      </c>
      <c r="B10280" t="s">
        <v>3157</v>
      </c>
      <c r="C10280">
        <v>57487</v>
      </c>
      <c r="D10280" t="str">
        <f>+VLOOKUP(C10280,Param!K:L,2,FALSE)</f>
        <v>BALICCO</v>
      </c>
      <c r="E10280">
        <v>1140063139</v>
      </c>
      <c r="F10280" t="s">
        <v>8260</v>
      </c>
      <c r="G10280" t="s">
        <v>29</v>
      </c>
      <c r="H10280" s="5">
        <v>6457.38</v>
      </c>
      <c r="I10280" s="5">
        <v>6457.375</v>
      </c>
      <c r="J10280" s="5">
        <v>5.0000000001091298E-3</v>
      </c>
      <c r="K10280" s="5">
        <v>6457.38</v>
      </c>
      <c r="L10280" s="5">
        <v>0</v>
      </c>
      <c r="M10280" t="str">
        <f>IF(ISERROR(VLOOKUP(A10280,'[1]Ecart validé'!$A:$A,1,FALSE)),Z10280,"Ecart Validé")</f>
        <v>valid</v>
      </c>
      <c r="R10280" t="s">
        <v>30</v>
      </c>
      <c r="X10280"/>
      <c r="Y10280"/>
      <c r="Z10280" t="s">
        <v>31</v>
      </c>
    </row>
    <row r="10281" spans="1:26" x14ac:dyDescent="0.3">
      <c r="A10281" t="s">
        <v>12915</v>
      </c>
      <c r="B10281" t="s">
        <v>3157</v>
      </c>
      <c r="C10281">
        <v>57487</v>
      </c>
      <c r="D10281" t="str">
        <f>+VLOOKUP(C10281,Param!K:L,2,FALSE)</f>
        <v>BALICCO</v>
      </c>
      <c r="E10281">
        <v>1140063139</v>
      </c>
      <c r="F10281" t="s">
        <v>8262</v>
      </c>
      <c r="G10281" t="s">
        <v>29</v>
      </c>
      <c r="H10281" s="5">
        <v>30079.88</v>
      </c>
      <c r="I10281" s="5">
        <v>30079.875</v>
      </c>
      <c r="J10281" s="5">
        <v>5.0000000010186297E-3</v>
      </c>
      <c r="K10281" s="5">
        <v>30079.88</v>
      </c>
      <c r="L10281" s="5">
        <v>0</v>
      </c>
      <c r="M10281" t="str">
        <f>IF(ISERROR(VLOOKUP(A10281,'[1]Ecart validé'!$A:$A,1,FALSE)),Z10281,"Ecart Validé")</f>
        <v>valid</v>
      </c>
      <c r="R10281" t="s">
        <v>30</v>
      </c>
      <c r="X10281"/>
      <c r="Y10281"/>
      <c r="Z10281" t="s">
        <v>31</v>
      </c>
    </row>
    <row r="10282" spans="1:26" x14ac:dyDescent="0.3">
      <c r="A10282" t="s">
        <v>12916</v>
      </c>
      <c r="B10282" t="s">
        <v>3157</v>
      </c>
      <c r="C10282">
        <v>57487</v>
      </c>
      <c r="D10282" t="str">
        <f>+VLOOKUP(C10282,Param!K:L,2,FALSE)</f>
        <v>BALICCO</v>
      </c>
      <c r="E10282">
        <v>1140063139</v>
      </c>
      <c r="F10282" t="s">
        <v>8264</v>
      </c>
      <c r="G10282" t="s">
        <v>29</v>
      </c>
      <c r="H10282" s="5">
        <v>84032.63</v>
      </c>
      <c r="I10282" s="5">
        <v>84032.625</v>
      </c>
      <c r="J10282" s="5">
        <v>5.0000000046566103E-3</v>
      </c>
      <c r="K10282" s="5">
        <v>84032.63</v>
      </c>
      <c r="L10282" s="5">
        <v>0</v>
      </c>
      <c r="M10282" t="str">
        <f>IF(ISERROR(VLOOKUP(A10282,'[1]Ecart validé'!$A:$A,1,FALSE)),Z10282,"Ecart Validé")</f>
        <v>valid</v>
      </c>
      <c r="R10282" t="s">
        <v>30</v>
      </c>
      <c r="X10282"/>
      <c r="Y10282"/>
      <c r="Z10282" t="s">
        <v>31</v>
      </c>
    </row>
    <row r="10283" spans="1:26" x14ac:dyDescent="0.3">
      <c r="A10283" t="s">
        <v>12917</v>
      </c>
      <c r="B10283" t="s">
        <v>3157</v>
      </c>
      <c r="C10283">
        <v>57487</v>
      </c>
      <c r="D10283" t="str">
        <f>+VLOOKUP(C10283,Param!K:L,2,FALSE)</f>
        <v>BALICCO</v>
      </c>
      <c r="E10283" t="s">
        <v>12918</v>
      </c>
      <c r="F10283" t="s">
        <v>8266</v>
      </c>
      <c r="G10283" t="s">
        <v>29</v>
      </c>
      <c r="H10283" s="5">
        <v>40441.32</v>
      </c>
      <c r="I10283" s="5">
        <v>40441.32</v>
      </c>
      <c r="J10283" s="5">
        <v>0</v>
      </c>
      <c r="K10283" s="5">
        <v>40441.32</v>
      </c>
      <c r="L10283" s="5">
        <v>0</v>
      </c>
      <c r="M10283" t="str">
        <f>IF(ISERROR(VLOOKUP(A10283,'[1]Ecart validé'!$A:$A,1,FALSE)),Z10283,"Ecart Validé")</f>
        <v>valid</v>
      </c>
      <c r="R10283" t="s">
        <v>30</v>
      </c>
      <c r="X10283"/>
      <c r="Y10283"/>
      <c r="Z10283" t="s">
        <v>31</v>
      </c>
    </row>
    <row r="10284" spans="1:26" x14ac:dyDescent="0.3">
      <c r="A10284" t="s">
        <v>12919</v>
      </c>
      <c r="B10284" t="s">
        <v>3157</v>
      </c>
      <c r="C10284">
        <v>184806</v>
      </c>
      <c r="D10284" t="str">
        <f>+VLOOKUP(C10284,Param!K:L,2,FALSE)</f>
        <v>FELIX POTIN MONACO</v>
      </c>
      <c r="E10284">
        <v>1140143269</v>
      </c>
      <c r="F10284" t="s">
        <v>8260</v>
      </c>
      <c r="G10284" t="s">
        <v>29</v>
      </c>
      <c r="H10284" s="5">
        <v>2210.19</v>
      </c>
      <c r="I10284" s="5">
        <v>2210.1860000000001</v>
      </c>
      <c r="J10284" s="5">
        <v>3.9999999999054099E-3</v>
      </c>
      <c r="K10284" s="5">
        <v>2210.19</v>
      </c>
      <c r="L10284" s="5">
        <v>0</v>
      </c>
      <c r="M10284" t="str">
        <f>IF(ISERROR(VLOOKUP(A10284,'[1]Ecart validé'!$A:$A,1,FALSE)),Z10284,"Ecart Validé")</f>
        <v>valid</v>
      </c>
      <c r="R10284" t="s">
        <v>30</v>
      </c>
      <c r="X10284"/>
      <c r="Y10284"/>
      <c r="Z10284" t="s">
        <v>31</v>
      </c>
    </row>
    <row r="10285" spans="1:26" x14ac:dyDescent="0.3">
      <c r="A10285" t="s">
        <v>12920</v>
      </c>
      <c r="B10285" t="s">
        <v>3157</v>
      </c>
      <c r="C10285">
        <v>184806</v>
      </c>
      <c r="D10285" t="str">
        <f>+VLOOKUP(C10285,Param!K:L,2,FALSE)</f>
        <v>FELIX POTIN MONACO</v>
      </c>
      <c r="E10285">
        <v>1140143269</v>
      </c>
      <c r="F10285" t="s">
        <v>8262</v>
      </c>
      <c r="G10285" t="s">
        <v>29</v>
      </c>
      <c r="H10285" s="5">
        <v>4037.43</v>
      </c>
      <c r="I10285" s="5">
        <v>4037.4301</v>
      </c>
      <c r="J10285" s="5">
        <v>-1.00000000202271E-4</v>
      </c>
      <c r="K10285" s="5">
        <v>4037.43</v>
      </c>
      <c r="L10285" s="5">
        <v>0</v>
      </c>
      <c r="M10285" t="str">
        <f>IF(ISERROR(VLOOKUP(A10285,'[1]Ecart validé'!$A:$A,1,FALSE)),Z10285,"Ecart Validé")</f>
        <v>valid</v>
      </c>
      <c r="R10285" t="s">
        <v>30</v>
      </c>
      <c r="X10285"/>
      <c r="Y10285"/>
      <c r="Z10285" t="s">
        <v>31</v>
      </c>
    </row>
    <row r="10286" spans="1:26" x14ac:dyDescent="0.3">
      <c r="A10286" t="s">
        <v>12921</v>
      </c>
      <c r="B10286" t="s">
        <v>3157</v>
      </c>
      <c r="C10286">
        <v>184806</v>
      </c>
      <c r="D10286" t="str">
        <f>+VLOOKUP(C10286,Param!K:L,2,FALSE)</f>
        <v>FELIX POTIN MONACO</v>
      </c>
      <c r="E10286">
        <v>1140143269</v>
      </c>
      <c r="F10286" t="s">
        <v>8264</v>
      </c>
      <c r="G10286" t="s">
        <v>29</v>
      </c>
      <c r="H10286" s="5">
        <v>4991.33</v>
      </c>
      <c r="I10286" s="5">
        <v>4991.3302999999996</v>
      </c>
      <c r="J10286" s="5">
        <v>-2.9999999969732E-4</v>
      </c>
      <c r="K10286" s="5">
        <v>4991.33</v>
      </c>
      <c r="L10286" s="5">
        <v>0</v>
      </c>
      <c r="M10286" t="str">
        <f>IF(ISERROR(VLOOKUP(A10286,'[1]Ecart validé'!$A:$A,1,FALSE)),Z10286,"Ecart Validé")</f>
        <v>valid</v>
      </c>
      <c r="R10286" t="s">
        <v>30</v>
      </c>
      <c r="X10286"/>
      <c r="Y10286"/>
      <c r="Z10286" t="s">
        <v>31</v>
      </c>
    </row>
    <row r="10287" spans="1:26" x14ac:dyDescent="0.3">
      <c r="A10287" t="s">
        <v>12922</v>
      </c>
      <c r="B10287" t="s">
        <v>3157</v>
      </c>
      <c r="C10287">
        <v>184806</v>
      </c>
      <c r="D10287" t="str">
        <f>+VLOOKUP(C10287,Param!K:L,2,FALSE)</f>
        <v>FELIX POTIN MONACO</v>
      </c>
      <c r="E10287">
        <v>1140143269</v>
      </c>
      <c r="F10287" t="s">
        <v>8266</v>
      </c>
      <c r="G10287" t="s">
        <v>29</v>
      </c>
      <c r="H10287" s="5">
        <v>3929.95</v>
      </c>
      <c r="I10287" s="5">
        <v>3929.9513000000002</v>
      </c>
      <c r="J10287" s="5">
        <v>-1.30000000035579E-3</v>
      </c>
      <c r="K10287" s="5">
        <v>3929.95</v>
      </c>
      <c r="L10287" s="5">
        <v>0</v>
      </c>
      <c r="M10287" t="str">
        <f>IF(ISERROR(VLOOKUP(A10287,'[1]Ecart validé'!$A:$A,1,FALSE)),Z10287,"Ecart Validé")</f>
        <v>valid</v>
      </c>
      <c r="R10287" t="s">
        <v>30</v>
      </c>
      <c r="X10287"/>
      <c r="Y10287"/>
      <c r="Z10287" t="s">
        <v>31</v>
      </c>
    </row>
    <row r="10288" spans="1:26" x14ac:dyDescent="0.3">
      <c r="A10288" t="s">
        <v>12923</v>
      </c>
      <c r="B10288" t="s">
        <v>3157</v>
      </c>
      <c r="C10288">
        <v>182876</v>
      </c>
      <c r="D10288" t="str">
        <f>+VLOOKUP(C10288,Param!K:L,2,FALSE)</f>
        <v>ENTREPRISE VILLEMONTEIL</v>
      </c>
      <c r="E10288">
        <v>110054214</v>
      </c>
      <c r="F10288" t="s">
        <v>8260</v>
      </c>
      <c r="G10288" t="s">
        <v>29</v>
      </c>
      <c r="H10288" s="5">
        <v>7160.1</v>
      </c>
      <c r="I10288" s="5">
        <v>7160.1</v>
      </c>
      <c r="J10288" s="5">
        <v>0</v>
      </c>
      <c r="K10288" s="5">
        <v>7160.1</v>
      </c>
      <c r="L10288" s="5">
        <v>0</v>
      </c>
      <c r="M10288" t="str">
        <f>IF(ISERROR(VLOOKUP(A10288,'[1]Ecart validé'!$A:$A,1,FALSE)),Z10288,"Ecart Validé")</f>
        <v>valid</v>
      </c>
      <c r="R10288" t="s">
        <v>30</v>
      </c>
      <c r="X10288"/>
      <c r="Y10288"/>
      <c r="Z10288" t="s">
        <v>31</v>
      </c>
    </row>
    <row r="10289" spans="1:26" x14ac:dyDescent="0.3">
      <c r="A10289" t="s">
        <v>12924</v>
      </c>
      <c r="B10289" t="s">
        <v>3157</v>
      </c>
      <c r="C10289">
        <v>182876</v>
      </c>
      <c r="D10289" t="str">
        <f>+VLOOKUP(C10289,Param!K:L,2,FALSE)</f>
        <v>ENTREPRISE VILLEMONTEIL</v>
      </c>
      <c r="E10289">
        <v>110054214</v>
      </c>
      <c r="F10289" t="s">
        <v>8262</v>
      </c>
      <c r="G10289" t="s">
        <v>29</v>
      </c>
      <c r="H10289" s="5">
        <v>12163.02</v>
      </c>
      <c r="I10289" s="5">
        <v>12163.02</v>
      </c>
      <c r="J10289" s="5">
        <v>0</v>
      </c>
      <c r="K10289" s="5">
        <v>12163.02</v>
      </c>
      <c r="L10289" s="5">
        <v>0</v>
      </c>
      <c r="M10289" t="str">
        <f>IF(ISERROR(VLOOKUP(A10289,'[1]Ecart validé'!$A:$A,1,FALSE)),Z10289,"Ecart Validé")</f>
        <v>valid</v>
      </c>
      <c r="R10289" t="s">
        <v>30</v>
      </c>
      <c r="X10289"/>
      <c r="Y10289"/>
      <c r="Z10289" t="s">
        <v>31</v>
      </c>
    </row>
    <row r="10290" spans="1:26" x14ac:dyDescent="0.3">
      <c r="A10290" t="s">
        <v>12925</v>
      </c>
      <c r="B10290" t="s">
        <v>3157</v>
      </c>
      <c r="C10290">
        <v>182876</v>
      </c>
      <c r="D10290" t="str">
        <f>+VLOOKUP(C10290,Param!K:L,2,FALSE)</f>
        <v>ENTREPRISE VILLEMONTEIL</v>
      </c>
      <c r="E10290">
        <v>110054214</v>
      </c>
      <c r="F10290" t="s">
        <v>8264</v>
      </c>
      <c r="G10290" t="s">
        <v>29</v>
      </c>
      <c r="H10290" s="5">
        <v>12277.08</v>
      </c>
      <c r="I10290" s="5">
        <v>12277.08</v>
      </c>
      <c r="J10290" s="5">
        <v>0</v>
      </c>
      <c r="K10290" s="5">
        <v>12277.08</v>
      </c>
      <c r="L10290" s="5">
        <v>0</v>
      </c>
      <c r="M10290" t="str">
        <f>IF(ISERROR(VLOOKUP(A10290,'[1]Ecart validé'!$A:$A,1,FALSE)),Z10290,"Ecart Validé")</f>
        <v>valid</v>
      </c>
      <c r="R10290" t="s">
        <v>30</v>
      </c>
      <c r="X10290"/>
      <c r="Y10290"/>
      <c r="Z10290" t="s">
        <v>31</v>
      </c>
    </row>
    <row r="10291" spans="1:26" x14ac:dyDescent="0.3">
      <c r="A10291" t="s">
        <v>12926</v>
      </c>
      <c r="B10291" t="s">
        <v>3157</v>
      </c>
      <c r="C10291">
        <v>182876</v>
      </c>
      <c r="D10291" t="str">
        <f>+VLOOKUP(C10291,Param!K:L,2,FALSE)</f>
        <v>ENTREPRISE VILLEMONTEIL</v>
      </c>
      <c r="E10291">
        <v>110054214</v>
      </c>
      <c r="F10291" t="s">
        <v>8266</v>
      </c>
      <c r="G10291" t="s">
        <v>29</v>
      </c>
      <c r="H10291" s="5">
        <v>76329.84</v>
      </c>
      <c r="I10291" s="5">
        <v>76329.84</v>
      </c>
      <c r="J10291" s="5">
        <v>0</v>
      </c>
      <c r="K10291" s="5">
        <v>76329.84</v>
      </c>
      <c r="L10291" s="5">
        <v>0</v>
      </c>
      <c r="M10291" t="str">
        <f>IF(ISERROR(VLOOKUP(A10291,'[1]Ecart validé'!$A:$A,1,FALSE)),Z10291,"Ecart Validé")</f>
        <v>valid</v>
      </c>
      <c r="R10291" t="s">
        <v>30</v>
      </c>
      <c r="X10291"/>
      <c r="Y10291"/>
      <c r="Z10291" t="s">
        <v>31</v>
      </c>
    </row>
    <row r="10292" spans="1:26" x14ac:dyDescent="0.3">
      <c r="A10292" t="s">
        <v>12927</v>
      </c>
      <c r="B10292" t="s">
        <v>3157</v>
      </c>
      <c r="C10292">
        <v>55829</v>
      </c>
      <c r="D10292" t="str">
        <f>+VLOOKUP(C10292,Param!K:L,2,FALSE)</f>
        <v>POMONA PASSION FROID</v>
      </c>
      <c r="E10292" t="s">
        <v>4490</v>
      </c>
      <c r="F10292" t="s">
        <v>8260</v>
      </c>
      <c r="G10292" t="s">
        <v>29</v>
      </c>
      <c r="H10292" s="5">
        <v>30472.69</v>
      </c>
      <c r="I10292" s="5">
        <v>30472.6908</v>
      </c>
      <c r="J10292" s="5">
        <v>-8.0000000161817297E-4</v>
      </c>
      <c r="K10292" s="5">
        <v>30472.69</v>
      </c>
      <c r="L10292" s="5">
        <v>0</v>
      </c>
      <c r="M10292" t="str">
        <f>IF(ISERROR(VLOOKUP(A10292,'[1]Ecart validé'!$A:$A,1,FALSE)),Z10292,"Ecart Validé")</f>
        <v>valid</v>
      </c>
      <c r="R10292" t="s">
        <v>30</v>
      </c>
      <c r="X10292"/>
      <c r="Y10292"/>
      <c r="Z10292" t="s">
        <v>31</v>
      </c>
    </row>
    <row r="10293" spans="1:26" x14ac:dyDescent="0.3">
      <c r="A10293" t="s">
        <v>12928</v>
      </c>
      <c r="B10293" t="s">
        <v>3157</v>
      </c>
      <c r="C10293">
        <v>55829</v>
      </c>
      <c r="D10293" t="str">
        <f>+VLOOKUP(C10293,Param!K:L,2,FALSE)</f>
        <v>POMONA PASSION FROID</v>
      </c>
      <c r="E10293" t="s">
        <v>4490</v>
      </c>
      <c r="F10293" t="s">
        <v>8262</v>
      </c>
      <c r="G10293" t="s">
        <v>29</v>
      </c>
      <c r="H10293" s="5">
        <v>44278.03</v>
      </c>
      <c r="I10293" s="5">
        <v>44278.029000000002</v>
      </c>
      <c r="J10293" s="5">
        <v>9.9999999656574801E-4</v>
      </c>
      <c r="K10293" s="5">
        <v>44278.03</v>
      </c>
      <c r="L10293" s="5">
        <v>0</v>
      </c>
      <c r="M10293" t="str">
        <f>IF(ISERROR(VLOOKUP(A10293,'[1]Ecart validé'!$A:$A,1,FALSE)),Z10293,"Ecart Validé")</f>
        <v>valid</v>
      </c>
      <c r="R10293" t="s">
        <v>30</v>
      </c>
      <c r="X10293"/>
      <c r="Y10293"/>
      <c r="Z10293" t="s">
        <v>31</v>
      </c>
    </row>
    <row r="10294" spans="1:26" x14ac:dyDescent="0.3">
      <c r="A10294" t="s">
        <v>12929</v>
      </c>
      <c r="B10294" t="s">
        <v>3157</v>
      </c>
      <c r="C10294">
        <v>55829</v>
      </c>
      <c r="D10294" t="str">
        <f>+VLOOKUP(C10294,Param!K:L,2,FALSE)</f>
        <v>POMONA PASSION FROID</v>
      </c>
      <c r="E10294" t="s">
        <v>4490</v>
      </c>
      <c r="F10294" t="s">
        <v>8264</v>
      </c>
      <c r="G10294" t="s">
        <v>29</v>
      </c>
      <c r="H10294" s="5">
        <v>85696</v>
      </c>
      <c r="I10294" s="5">
        <v>85696.001999999993</v>
      </c>
      <c r="J10294" s="5">
        <v>-1.9999999931314899E-3</v>
      </c>
      <c r="K10294" s="5">
        <v>85696</v>
      </c>
      <c r="L10294" s="5">
        <v>0</v>
      </c>
      <c r="M10294" t="str">
        <f>IF(ISERROR(VLOOKUP(A10294,'[1]Ecart validé'!$A:$A,1,FALSE)),Z10294,"Ecart Validé")</f>
        <v>valid</v>
      </c>
      <c r="R10294" t="s">
        <v>30</v>
      </c>
      <c r="X10294"/>
      <c r="Y10294"/>
      <c r="Z10294" t="s">
        <v>31</v>
      </c>
    </row>
    <row r="10295" spans="1:26" x14ac:dyDescent="0.3">
      <c r="A10295" t="s">
        <v>12930</v>
      </c>
      <c r="B10295" t="s">
        <v>3157</v>
      </c>
      <c r="C10295">
        <v>55829</v>
      </c>
      <c r="D10295" t="str">
        <f>+VLOOKUP(C10295,Param!K:L,2,FALSE)</f>
        <v>POMONA PASSION FROID</v>
      </c>
      <c r="E10295" t="s">
        <v>4490</v>
      </c>
      <c r="F10295" t="s">
        <v>8266</v>
      </c>
      <c r="G10295" t="s">
        <v>29</v>
      </c>
      <c r="H10295" s="5">
        <v>87587.93</v>
      </c>
      <c r="I10295" s="5">
        <v>87587.929199999999</v>
      </c>
      <c r="J10295" s="5">
        <v>7.9999999434221503E-4</v>
      </c>
      <c r="K10295" s="5">
        <v>87587.93</v>
      </c>
      <c r="L10295" s="5">
        <v>0</v>
      </c>
      <c r="M10295" t="str">
        <f>IF(ISERROR(VLOOKUP(A10295,'[1]Ecart validé'!$A:$A,1,FALSE)),Z10295,"Ecart Validé")</f>
        <v>valid</v>
      </c>
      <c r="R10295" t="s">
        <v>30</v>
      </c>
      <c r="X10295"/>
      <c r="Y10295"/>
      <c r="Z10295" t="s">
        <v>31</v>
      </c>
    </row>
    <row r="10296" spans="1:26" x14ac:dyDescent="0.3">
      <c r="A10296" t="s">
        <v>12931</v>
      </c>
      <c r="B10296" t="s">
        <v>3157</v>
      </c>
      <c r="C10296">
        <v>55829</v>
      </c>
      <c r="D10296" t="str">
        <f>+VLOOKUP(C10296,Param!K:L,2,FALSE)</f>
        <v>POMONA PASSION FROID</v>
      </c>
      <c r="E10296" t="s">
        <v>4495</v>
      </c>
      <c r="F10296" t="s">
        <v>8260</v>
      </c>
      <c r="G10296" t="s">
        <v>29</v>
      </c>
      <c r="H10296" s="5">
        <v>198504.81</v>
      </c>
      <c r="I10296" s="5">
        <v>198504.81400000001</v>
      </c>
      <c r="J10296" s="5">
        <v>-4.0000000153668199E-3</v>
      </c>
      <c r="K10296" s="5">
        <v>198504.81</v>
      </c>
      <c r="L10296" s="5">
        <v>0</v>
      </c>
      <c r="M10296" t="str">
        <f>IF(ISERROR(VLOOKUP(A10296,'[1]Ecart validé'!$A:$A,1,FALSE)),Z10296,"Ecart Validé")</f>
        <v>valid</v>
      </c>
      <c r="R10296" t="s">
        <v>30</v>
      </c>
      <c r="X10296"/>
      <c r="Y10296"/>
      <c r="Z10296" t="s">
        <v>31</v>
      </c>
    </row>
    <row r="10297" spans="1:26" x14ac:dyDescent="0.3">
      <c r="A10297" t="s">
        <v>12932</v>
      </c>
      <c r="B10297" t="s">
        <v>3157</v>
      </c>
      <c r="C10297">
        <v>55829</v>
      </c>
      <c r="D10297" t="str">
        <f>+VLOOKUP(C10297,Param!K:L,2,FALSE)</f>
        <v>POMONA PASSION FROID</v>
      </c>
      <c r="E10297" t="s">
        <v>4495</v>
      </c>
      <c r="F10297" t="s">
        <v>8262</v>
      </c>
      <c r="G10297" t="s">
        <v>29</v>
      </c>
      <c r="H10297" s="5">
        <v>346108.15</v>
      </c>
      <c r="I10297" s="5">
        <v>346108.1446</v>
      </c>
      <c r="J10297" s="5">
        <v>5.4000000236555899E-3</v>
      </c>
      <c r="K10297" s="5">
        <v>346108.15</v>
      </c>
      <c r="L10297" s="5">
        <v>0</v>
      </c>
      <c r="M10297" t="str">
        <f>IF(ISERROR(VLOOKUP(A10297,'[1]Ecart validé'!$A:$A,1,FALSE)),Z10297,"Ecart Validé")</f>
        <v>valid</v>
      </c>
      <c r="R10297" t="s">
        <v>30</v>
      </c>
      <c r="X10297"/>
      <c r="Y10297"/>
      <c r="Z10297" t="s">
        <v>31</v>
      </c>
    </row>
    <row r="10298" spans="1:26" x14ac:dyDescent="0.3">
      <c r="A10298" t="s">
        <v>12933</v>
      </c>
      <c r="B10298" t="s">
        <v>3157</v>
      </c>
      <c r="C10298">
        <v>55829</v>
      </c>
      <c r="D10298" t="str">
        <f>+VLOOKUP(C10298,Param!K:L,2,FALSE)</f>
        <v>POMONA PASSION FROID</v>
      </c>
      <c r="E10298" t="s">
        <v>4495</v>
      </c>
      <c r="F10298" t="s">
        <v>8264</v>
      </c>
      <c r="G10298" t="s">
        <v>29</v>
      </c>
      <c r="H10298" s="5">
        <v>590570.31000000006</v>
      </c>
      <c r="I10298" s="5">
        <v>590570.29740000004</v>
      </c>
      <c r="J10298" s="5">
        <v>1.2600000016391199E-2</v>
      </c>
      <c r="K10298" s="5">
        <v>590570.31000000006</v>
      </c>
      <c r="L10298" s="5">
        <v>0</v>
      </c>
      <c r="M10298" t="str">
        <f>IF(ISERROR(VLOOKUP(A10298,'[1]Ecart validé'!$A:$A,1,FALSE)),Z10298,"Ecart Validé")</f>
        <v>valid</v>
      </c>
      <c r="R10298" t="s">
        <v>30</v>
      </c>
      <c r="X10298"/>
      <c r="Y10298"/>
      <c r="Z10298" t="s">
        <v>31</v>
      </c>
    </row>
    <row r="10299" spans="1:26" x14ac:dyDescent="0.3">
      <c r="A10299" t="s">
        <v>12934</v>
      </c>
      <c r="B10299" t="s">
        <v>3157</v>
      </c>
      <c r="C10299">
        <v>55829</v>
      </c>
      <c r="D10299" t="str">
        <f>+VLOOKUP(C10299,Param!K:L,2,FALSE)</f>
        <v>POMONA PASSION FROID</v>
      </c>
      <c r="E10299" t="s">
        <v>4495</v>
      </c>
      <c r="F10299" t="s">
        <v>8266</v>
      </c>
      <c r="G10299" t="s">
        <v>29</v>
      </c>
      <c r="H10299" s="5">
        <v>579644.1</v>
      </c>
      <c r="I10299" s="5">
        <v>579644.11029999994</v>
      </c>
      <c r="J10299" s="5">
        <v>-1.02999999653548E-2</v>
      </c>
      <c r="K10299" s="5">
        <v>579644.1</v>
      </c>
      <c r="L10299" s="5">
        <v>0</v>
      </c>
      <c r="M10299" t="str">
        <f>IF(ISERROR(VLOOKUP(A10299,'[1]Ecart validé'!$A:$A,1,FALSE)),Z10299,"Ecart Validé")</f>
        <v>valid</v>
      </c>
      <c r="R10299" t="s">
        <v>30</v>
      </c>
      <c r="S10299" t="s">
        <v>42</v>
      </c>
      <c r="T10299" t="s">
        <v>325</v>
      </c>
      <c r="U10299" s="13" t="s">
        <v>12935</v>
      </c>
      <c r="V10299" t="s">
        <v>60</v>
      </c>
      <c r="W10299" t="s">
        <v>61</v>
      </c>
      <c r="X10299"/>
      <c r="Y10299"/>
      <c r="Z10299" t="s">
        <v>31</v>
      </c>
    </row>
    <row r="10300" spans="1:26" x14ac:dyDescent="0.3">
      <c r="A10300" t="s">
        <v>12936</v>
      </c>
      <c r="B10300" t="s">
        <v>3157</v>
      </c>
      <c r="C10300">
        <v>55829</v>
      </c>
      <c r="D10300" t="str">
        <f>+VLOOKUP(C10300,Param!K:L,2,FALSE)</f>
        <v>POMONA PASSION FROID</v>
      </c>
      <c r="E10300" t="s">
        <v>4501</v>
      </c>
      <c r="F10300" t="s">
        <v>8260</v>
      </c>
      <c r="G10300" t="s">
        <v>29</v>
      </c>
      <c r="H10300" s="5">
        <v>3267.18</v>
      </c>
      <c r="I10300" s="5">
        <v>3267.1788000000001</v>
      </c>
      <c r="J10300" s="5">
        <v>1.1999999996987699E-3</v>
      </c>
      <c r="K10300" s="5">
        <v>3267.18</v>
      </c>
      <c r="L10300" s="5">
        <v>0</v>
      </c>
      <c r="M10300" t="str">
        <f>IF(ISERROR(VLOOKUP(A10300,'[1]Ecart validé'!$A:$A,1,FALSE)),Z10300,"Ecart Validé")</f>
        <v>valid</v>
      </c>
      <c r="R10300" t="s">
        <v>30</v>
      </c>
      <c r="X10300"/>
      <c r="Y10300"/>
      <c r="Z10300" t="s">
        <v>31</v>
      </c>
    </row>
    <row r="10301" spans="1:26" x14ac:dyDescent="0.3">
      <c r="A10301" t="s">
        <v>12937</v>
      </c>
      <c r="B10301" t="s">
        <v>3157</v>
      </c>
      <c r="C10301">
        <v>55829</v>
      </c>
      <c r="D10301" t="str">
        <f>+VLOOKUP(C10301,Param!K:L,2,FALSE)</f>
        <v>POMONA PASSION FROID</v>
      </c>
      <c r="E10301" t="s">
        <v>4501</v>
      </c>
      <c r="F10301" t="s">
        <v>8262</v>
      </c>
      <c r="G10301" t="s">
        <v>29</v>
      </c>
      <c r="H10301" s="5">
        <v>16488.97</v>
      </c>
      <c r="I10301" s="5">
        <v>16488.9702</v>
      </c>
      <c r="J10301" s="5">
        <v>-1.99999998585553E-4</v>
      </c>
      <c r="K10301" s="5">
        <v>16488.97</v>
      </c>
      <c r="L10301" s="5">
        <v>0</v>
      </c>
      <c r="M10301" t="str">
        <f>IF(ISERROR(VLOOKUP(A10301,'[1]Ecart validé'!$A:$A,1,FALSE)),Z10301,"Ecart Validé")</f>
        <v>valid</v>
      </c>
      <c r="R10301" t="s">
        <v>30</v>
      </c>
      <c r="X10301"/>
      <c r="Y10301"/>
      <c r="Z10301" t="s">
        <v>31</v>
      </c>
    </row>
    <row r="10302" spans="1:26" x14ac:dyDescent="0.3">
      <c r="A10302" t="s">
        <v>12938</v>
      </c>
      <c r="B10302" t="s">
        <v>3157</v>
      </c>
      <c r="C10302">
        <v>55829</v>
      </c>
      <c r="D10302" t="str">
        <f>+VLOOKUP(C10302,Param!K:L,2,FALSE)</f>
        <v>POMONA PASSION FROID</v>
      </c>
      <c r="E10302" t="s">
        <v>4501</v>
      </c>
      <c r="F10302" t="s">
        <v>8264</v>
      </c>
      <c r="G10302" t="s">
        <v>29</v>
      </c>
      <c r="H10302" s="5">
        <v>49082.32</v>
      </c>
      <c r="I10302" s="5">
        <v>49082.317799999997</v>
      </c>
      <c r="J10302" s="5">
        <v>2.2000000026309802E-3</v>
      </c>
      <c r="K10302" s="5">
        <v>49082.32</v>
      </c>
      <c r="L10302" s="5">
        <v>0</v>
      </c>
      <c r="M10302" t="str">
        <f>IF(ISERROR(VLOOKUP(A10302,'[1]Ecart validé'!$A:$A,1,FALSE)),Z10302,"Ecart Validé")</f>
        <v>valid</v>
      </c>
      <c r="R10302" t="s">
        <v>30</v>
      </c>
      <c r="X10302"/>
      <c r="Y10302"/>
      <c r="Z10302" t="s">
        <v>31</v>
      </c>
    </row>
    <row r="10303" spans="1:26" x14ac:dyDescent="0.3">
      <c r="A10303" t="s">
        <v>12939</v>
      </c>
      <c r="B10303" t="s">
        <v>3157</v>
      </c>
      <c r="C10303">
        <v>55829</v>
      </c>
      <c r="D10303" t="str">
        <f>+VLOOKUP(C10303,Param!K:L,2,FALSE)</f>
        <v>POMONA PASSION FROID</v>
      </c>
      <c r="E10303" t="s">
        <v>4501</v>
      </c>
      <c r="F10303" t="s">
        <v>8266</v>
      </c>
      <c r="G10303" t="s">
        <v>29</v>
      </c>
      <c r="H10303" s="5">
        <v>30843.32</v>
      </c>
      <c r="I10303" s="5">
        <v>30843.324000000001</v>
      </c>
      <c r="J10303" s="5">
        <v>-4.0000000008149003E-3</v>
      </c>
      <c r="K10303" s="5">
        <v>30843.32</v>
      </c>
      <c r="L10303" s="5">
        <v>0</v>
      </c>
      <c r="M10303" t="str">
        <f>IF(ISERROR(VLOOKUP(A10303,'[1]Ecart validé'!$A:$A,1,FALSE)),Z10303,"Ecart Validé")</f>
        <v>valid</v>
      </c>
      <c r="R10303" t="s">
        <v>30</v>
      </c>
      <c r="X10303"/>
      <c r="Y10303"/>
      <c r="Z10303" t="s">
        <v>31</v>
      </c>
    </row>
    <row r="10304" spans="1:26" x14ac:dyDescent="0.3">
      <c r="A10304" t="s">
        <v>12940</v>
      </c>
      <c r="B10304" t="s">
        <v>3157</v>
      </c>
      <c r="C10304">
        <v>55829</v>
      </c>
      <c r="D10304" t="str">
        <f>+VLOOKUP(C10304,Param!K:L,2,FALSE)</f>
        <v>POMONA PASSION FROID</v>
      </c>
      <c r="E10304" t="s">
        <v>4506</v>
      </c>
      <c r="F10304" t="s">
        <v>8260</v>
      </c>
      <c r="G10304" t="s">
        <v>29</v>
      </c>
      <c r="H10304" s="5">
        <v>11777.53</v>
      </c>
      <c r="I10304" s="5">
        <v>11777.525600000001</v>
      </c>
      <c r="J10304" s="5">
        <v>4.399999999805E-3</v>
      </c>
      <c r="K10304" s="5">
        <v>11777.53</v>
      </c>
      <c r="L10304" s="5">
        <v>0</v>
      </c>
      <c r="M10304" t="str">
        <f>IF(ISERROR(VLOOKUP(A10304,'[1]Ecart validé'!$A:$A,1,FALSE)),Z10304,"Ecart Validé")</f>
        <v>valid</v>
      </c>
      <c r="R10304" t="s">
        <v>30</v>
      </c>
      <c r="X10304"/>
      <c r="Y10304"/>
      <c r="Z10304" t="s">
        <v>31</v>
      </c>
    </row>
    <row r="10305" spans="1:26" x14ac:dyDescent="0.3">
      <c r="A10305" t="s">
        <v>12941</v>
      </c>
      <c r="B10305" t="s">
        <v>3157</v>
      </c>
      <c r="C10305">
        <v>55829</v>
      </c>
      <c r="D10305" t="str">
        <f>+VLOOKUP(C10305,Param!K:L,2,FALSE)</f>
        <v>POMONA PASSION FROID</v>
      </c>
      <c r="E10305" t="s">
        <v>4506</v>
      </c>
      <c r="F10305" t="s">
        <v>8262</v>
      </c>
      <c r="G10305" t="s">
        <v>29</v>
      </c>
      <c r="H10305" s="5">
        <v>24468.79</v>
      </c>
      <c r="I10305" s="5">
        <v>24468.788799999998</v>
      </c>
      <c r="J10305" s="5">
        <v>1.2000000024272499E-3</v>
      </c>
      <c r="K10305" s="5">
        <v>24468.79</v>
      </c>
      <c r="L10305" s="5">
        <v>0</v>
      </c>
      <c r="M10305" t="str">
        <f>IF(ISERROR(VLOOKUP(A10305,'[1]Ecart validé'!$A:$A,1,FALSE)),Z10305,"Ecart Validé")</f>
        <v>valid</v>
      </c>
      <c r="R10305" t="s">
        <v>30</v>
      </c>
      <c r="X10305"/>
      <c r="Y10305"/>
      <c r="Z10305" t="s">
        <v>31</v>
      </c>
    </row>
    <row r="10306" spans="1:26" x14ac:dyDescent="0.3">
      <c r="A10306" t="s">
        <v>12942</v>
      </c>
      <c r="B10306" t="s">
        <v>3157</v>
      </c>
      <c r="C10306">
        <v>55829</v>
      </c>
      <c r="D10306" t="str">
        <f>+VLOOKUP(C10306,Param!K:L,2,FALSE)</f>
        <v>POMONA PASSION FROID</v>
      </c>
      <c r="E10306" t="s">
        <v>4506</v>
      </c>
      <c r="F10306" t="s">
        <v>8264</v>
      </c>
      <c r="G10306" t="s">
        <v>29</v>
      </c>
      <c r="H10306" s="5">
        <v>46794.27</v>
      </c>
      <c r="I10306" s="5">
        <v>46794.274400000002</v>
      </c>
      <c r="J10306" s="5">
        <v>-4.4000000052619699E-3</v>
      </c>
      <c r="K10306" s="5">
        <v>46794.27</v>
      </c>
      <c r="L10306" s="5">
        <v>0</v>
      </c>
      <c r="M10306" t="str">
        <f>IF(ISERROR(VLOOKUP(A10306,'[1]Ecart validé'!$A:$A,1,FALSE)),Z10306,"Ecart Validé")</f>
        <v>valid</v>
      </c>
      <c r="R10306" t="s">
        <v>30</v>
      </c>
      <c r="X10306"/>
      <c r="Y10306"/>
      <c r="Z10306" t="s">
        <v>31</v>
      </c>
    </row>
    <row r="10307" spans="1:26" x14ac:dyDescent="0.3">
      <c r="A10307" t="s">
        <v>12943</v>
      </c>
      <c r="B10307" t="s">
        <v>3157</v>
      </c>
      <c r="C10307">
        <v>55829</v>
      </c>
      <c r="D10307" t="str">
        <f>+VLOOKUP(C10307,Param!K:L,2,FALSE)</f>
        <v>POMONA PASSION FROID</v>
      </c>
      <c r="E10307" t="s">
        <v>4506</v>
      </c>
      <c r="F10307" t="s">
        <v>8266</v>
      </c>
      <c r="G10307" t="s">
        <v>29</v>
      </c>
      <c r="H10307" s="5">
        <v>49307.54</v>
      </c>
      <c r="I10307" s="5">
        <v>49307.54</v>
      </c>
      <c r="J10307" s="5">
        <v>0</v>
      </c>
      <c r="K10307" s="5">
        <v>49307.54</v>
      </c>
      <c r="L10307" s="5">
        <v>0</v>
      </c>
      <c r="M10307" t="str">
        <f>IF(ISERROR(VLOOKUP(A10307,'[1]Ecart validé'!$A:$A,1,FALSE)),Z10307,"Ecart Validé")</f>
        <v>valid</v>
      </c>
      <c r="R10307" t="s">
        <v>30</v>
      </c>
      <c r="X10307"/>
      <c r="Y10307"/>
      <c r="Z10307" t="s">
        <v>31</v>
      </c>
    </row>
    <row r="10308" spans="1:26" x14ac:dyDescent="0.3">
      <c r="A10308" t="s">
        <v>12944</v>
      </c>
      <c r="B10308" t="s">
        <v>3157</v>
      </c>
      <c r="C10308">
        <v>55829</v>
      </c>
      <c r="D10308" t="str">
        <f>+VLOOKUP(C10308,Param!K:L,2,FALSE)</f>
        <v>POMONA PASSION FROID</v>
      </c>
      <c r="E10308" t="s">
        <v>4511</v>
      </c>
      <c r="F10308" t="s">
        <v>8271</v>
      </c>
      <c r="G10308" t="s">
        <v>29</v>
      </c>
      <c r="H10308" s="5">
        <v>9591.75</v>
      </c>
      <c r="I10308" s="5">
        <v>9591.75</v>
      </c>
      <c r="J10308" s="5">
        <v>0</v>
      </c>
      <c r="K10308" s="5">
        <v>9591.75</v>
      </c>
      <c r="L10308" s="5">
        <v>0</v>
      </c>
      <c r="M10308" t="str">
        <f>IF(ISERROR(VLOOKUP(A10308,'[1]Ecart validé'!$A:$A,1,FALSE)),Z10308,"Ecart Validé")</f>
        <v>valid</v>
      </c>
      <c r="R10308" t="s">
        <v>30</v>
      </c>
      <c r="X10308"/>
      <c r="Y10308"/>
      <c r="Z10308" t="s">
        <v>31</v>
      </c>
    </row>
    <row r="10309" spans="1:26" x14ac:dyDescent="0.3">
      <c r="A10309" t="s">
        <v>12945</v>
      </c>
      <c r="B10309" t="s">
        <v>3157</v>
      </c>
      <c r="C10309">
        <v>58388</v>
      </c>
      <c r="D10309" t="str">
        <f>+VLOOKUP(C10309,Param!K:L,2,FALSE)</f>
        <v>FELIX POTIN COTE D'AZUR</v>
      </c>
      <c r="E10309">
        <v>1130142859</v>
      </c>
      <c r="F10309" t="s">
        <v>8260</v>
      </c>
      <c r="G10309" t="s">
        <v>29</v>
      </c>
      <c r="H10309" s="5">
        <v>5127.09</v>
      </c>
      <c r="I10309" s="5">
        <v>5127.0856999999996</v>
      </c>
      <c r="J10309" s="5">
        <v>4.3000000005122196E-3</v>
      </c>
      <c r="K10309" s="5">
        <v>5127.09</v>
      </c>
      <c r="L10309" s="5">
        <v>0</v>
      </c>
      <c r="M10309" t="str">
        <f>IF(ISERROR(VLOOKUP(A10309,'[1]Ecart validé'!$A:$A,1,FALSE)),Z10309,"Ecart Validé")</f>
        <v>valid</v>
      </c>
      <c r="R10309" t="s">
        <v>30</v>
      </c>
      <c r="X10309"/>
      <c r="Y10309"/>
      <c r="Z10309" t="s">
        <v>31</v>
      </c>
    </row>
    <row r="10310" spans="1:26" x14ac:dyDescent="0.3">
      <c r="A10310" t="s">
        <v>12946</v>
      </c>
      <c r="B10310" t="s">
        <v>3157</v>
      </c>
      <c r="C10310">
        <v>58388</v>
      </c>
      <c r="D10310" t="str">
        <f>+VLOOKUP(C10310,Param!K:L,2,FALSE)</f>
        <v>FELIX POTIN COTE D'AZUR</v>
      </c>
      <c r="E10310">
        <v>1130142859</v>
      </c>
      <c r="F10310" t="s">
        <v>8262</v>
      </c>
      <c r="G10310" t="s">
        <v>29</v>
      </c>
      <c r="H10310" s="5">
        <v>22275.95</v>
      </c>
      <c r="I10310" s="5">
        <v>22275.952600000001</v>
      </c>
      <c r="J10310" s="5">
        <v>-2.59999999980209E-3</v>
      </c>
      <c r="K10310" s="5">
        <v>22275.95</v>
      </c>
      <c r="L10310" s="5">
        <v>0</v>
      </c>
      <c r="M10310" t="str">
        <f>IF(ISERROR(VLOOKUP(A10310,'[1]Ecart validé'!$A:$A,1,FALSE)),Z10310,"Ecart Validé")</f>
        <v>valid</v>
      </c>
      <c r="R10310" t="s">
        <v>30</v>
      </c>
      <c r="X10310"/>
      <c r="Y10310"/>
      <c r="Z10310" t="s">
        <v>31</v>
      </c>
    </row>
    <row r="10311" spans="1:26" x14ac:dyDescent="0.3">
      <c r="A10311" t="s">
        <v>12947</v>
      </c>
      <c r="B10311" t="s">
        <v>3157</v>
      </c>
      <c r="C10311">
        <v>58388</v>
      </c>
      <c r="D10311" t="str">
        <f>+VLOOKUP(C10311,Param!K:L,2,FALSE)</f>
        <v>FELIX POTIN COTE D'AZUR</v>
      </c>
      <c r="E10311">
        <v>1130142859</v>
      </c>
      <c r="F10311" t="s">
        <v>8264</v>
      </c>
      <c r="G10311" t="s">
        <v>29</v>
      </c>
      <c r="H10311" s="5">
        <v>60129.65</v>
      </c>
      <c r="I10311" s="5">
        <v>60129.654199999997</v>
      </c>
      <c r="J10311" s="5">
        <v>-4.1999999957624797E-3</v>
      </c>
      <c r="K10311" s="5">
        <v>60129.65</v>
      </c>
      <c r="L10311" s="5">
        <v>0</v>
      </c>
      <c r="M10311" t="str">
        <f>IF(ISERROR(VLOOKUP(A10311,'[1]Ecart validé'!$A:$A,1,FALSE)),Z10311,"Ecart Validé")</f>
        <v>valid</v>
      </c>
      <c r="R10311" t="s">
        <v>30</v>
      </c>
      <c r="X10311"/>
      <c r="Y10311"/>
      <c r="Z10311" t="s">
        <v>31</v>
      </c>
    </row>
    <row r="10312" spans="1:26" x14ac:dyDescent="0.3">
      <c r="A10312" t="s">
        <v>12948</v>
      </c>
      <c r="B10312" t="s">
        <v>3157</v>
      </c>
      <c r="C10312">
        <v>58388</v>
      </c>
      <c r="D10312" t="str">
        <f>+VLOOKUP(C10312,Param!K:L,2,FALSE)</f>
        <v>FELIX POTIN COTE D'AZUR</v>
      </c>
      <c r="E10312">
        <v>1130142859</v>
      </c>
      <c r="F10312" t="s">
        <v>8266</v>
      </c>
      <c r="G10312" t="s">
        <v>29</v>
      </c>
      <c r="H10312" s="5">
        <v>29490.16</v>
      </c>
      <c r="I10312" s="5">
        <v>29490.1574</v>
      </c>
      <c r="J10312" s="5">
        <v>2.59999999980209E-3</v>
      </c>
      <c r="K10312" s="5">
        <v>29490.16</v>
      </c>
      <c r="L10312" s="5">
        <v>0</v>
      </c>
      <c r="M10312" t="str">
        <f>IF(ISERROR(VLOOKUP(A10312,'[1]Ecart validé'!$A:$A,1,FALSE)),Z10312,"Ecart Validé")</f>
        <v>valid</v>
      </c>
      <c r="R10312" t="s">
        <v>30</v>
      </c>
      <c r="X10312"/>
      <c r="Y10312"/>
      <c r="Z10312" t="s">
        <v>31</v>
      </c>
    </row>
    <row r="10313" spans="1:26" x14ac:dyDescent="0.3">
      <c r="A10313" t="s">
        <v>12949</v>
      </c>
      <c r="B10313" t="s">
        <v>3157</v>
      </c>
      <c r="C10313">
        <v>107142</v>
      </c>
      <c r="D10313" t="str">
        <f>+VLOOKUP(C10313,Param!K:L,2,FALSE)</f>
        <v>CHRISTIAN SANTONI</v>
      </c>
      <c r="E10313">
        <v>2140542990</v>
      </c>
      <c r="F10313" t="s">
        <v>8617</v>
      </c>
      <c r="G10313" t="s">
        <v>29</v>
      </c>
      <c r="H10313" s="5">
        <v>52.83</v>
      </c>
      <c r="I10313" s="5">
        <v>52.826099999999997</v>
      </c>
      <c r="J10313" s="5">
        <v>3.9000000000015602E-3</v>
      </c>
      <c r="K10313" s="5">
        <v>52.83</v>
      </c>
      <c r="L10313" s="5">
        <v>0</v>
      </c>
      <c r="M10313" t="str">
        <f>IF(ISERROR(VLOOKUP(A10313,'[1]Ecart validé'!$A:$A,1,FALSE)),Z10313,"Ecart Validé")</f>
        <v>valid</v>
      </c>
      <c r="R10313" t="s">
        <v>30</v>
      </c>
      <c r="X10313"/>
      <c r="Y10313"/>
      <c r="Z10313" t="s">
        <v>31</v>
      </c>
    </row>
    <row r="10314" spans="1:26" x14ac:dyDescent="0.3">
      <c r="A10314" t="s">
        <v>12950</v>
      </c>
      <c r="B10314" t="s">
        <v>3157</v>
      </c>
      <c r="C10314">
        <v>107142</v>
      </c>
      <c r="D10314" t="str">
        <f>+VLOOKUP(C10314,Param!K:L,2,FALSE)</f>
        <v>CHRISTIAN SANTONI</v>
      </c>
      <c r="E10314">
        <v>2140542990</v>
      </c>
      <c r="F10314" t="s">
        <v>8260</v>
      </c>
      <c r="G10314" t="s">
        <v>29</v>
      </c>
      <c r="H10314" s="5">
        <v>30.9</v>
      </c>
      <c r="I10314" s="5">
        <v>30.9</v>
      </c>
      <c r="J10314" s="5">
        <v>0</v>
      </c>
      <c r="K10314" s="5">
        <v>30.9</v>
      </c>
      <c r="L10314" s="5">
        <v>0</v>
      </c>
      <c r="M10314" t="str">
        <f>IF(ISERROR(VLOOKUP(A10314,'[1]Ecart validé'!$A:$A,1,FALSE)),Z10314,"Ecart Validé")</f>
        <v>valid</v>
      </c>
      <c r="R10314" t="s">
        <v>30</v>
      </c>
      <c r="X10314"/>
      <c r="Y10314"/>
      <c r="Z10314" t="s">
        <v>31</v>
      </c>
    </row>
    <row r="10315" spans="1:26" x14ac:dyDescent="0.3">
      <c r="A10315" t="s">
        <v>12951</v>
      </c>
      <c r="B10315" t="s">
        <v>3157</v>
      </c>
      <c r="C10315">
        <v>107142</v>
      </c>
      <c r="D10315" t="str">
        <f>+VLOOKUP(C10315,Param!K:L,2,FALSE)</f>
        <v>CHRISTIAN SANTONI</v>
      </c>
      <c r="E10315">
        <v>2140542990</v>
      </c>
      <c r="F10315" t="s">
        <v>8262</v>
      </c>
      <c r="G10315" t="s">
        <v>29</v>
      </c>
      <c r="H10315" s="5">
        <v>194.16</v>
      </c>
      <c r="I10315" s="5">
        <v>194.15700000000001</v>
      </c>
      <c r="J10315" s="5">
        <v>2.9999999999858998E-3</v>
      </c>
      <c r="K10315" s="5">
        <v>194.16</v>
      </c>
      <c r="L10315" s="5">
        <v>0</v>
      </c>
      <c r="M10315" t="str">
        <f>IF(ISERROR(VLOOKUP(A10315,'[1]Ecart validé'!$A:$A,1,FALSE)),Z10315,"Ecart Validé")</f>
        <v>valid</v>
      </c>
      <c r="R10315" t="s">
        <v>30</v>
      </c>
      <c r="X10315"/>
      <c r="Y10315"/>
      <c r="Z10315" t="s">
        <v>31</v>
      </c>
    </row>
    <row r="10316" spans="1:26" x14ac:dyDescent="0.3">
      <c r="A10316" t="s">
        <v>12952</v>
      </c>
      <c r="B10316" t="s">
        <v>3157</v>
      </c>
      <c r="C10316">
        <v>58272</v>
      </c>
      <c r="D10316" t="str">
        <f>+VLOOKUP(C10316,Param!K:L,2,FALSE)</f>
        <v>ETABLISSEMENTS BEILLEVAIRE</v>
      </c>
      <c r="E10316">
        <v>1130072480</v>
      </c>
      <c r="F10316" t="s">
        <v>8617</v>
      </c>
      <c r="G10316" t="s">
        <v>29</v>
      </c>
      <c r="H10316" s="5">
        <v>-9.0000000000031805E-2</v>
      </c>
      <c r="I10316" s="5">
        <v>-9.4E-2</v>
      </c>
      <c r="J10316" s="5">
        <v>3.9999999999681601E-3</v>
      </c>
      <c r="K10316" s="5">
        <v>-9.0000000000031805E-2</v>
      </c>
      <c r="L10316" s="5">
        <v>0</v>
      </c>
      <c r="M10316" t="str">
        <f>IF(ISERROR(VLOOKUP(A10316,'[1]Ecart validé'!$A:$A,1,FALSE)),Z10316,"Ecart Validé")</f>
        <v>valid</v>
      </c>
      <c r="R10316" t="s">
        <v>30</v>
      </c>
      <c r="X10316"/>
      <c r="Y10316"/>
      <c r="Z10316" t="s">
        <v>31</v>
      </c>
    </row>
    <row r="10317" spans="1:26" x14ac:dyDescent="0.3">
      <c r="A10317" t="s">
        <v>12953</v>
      </c>
      <c r="B10317" t="s">
        <v>3157</v>
      </c>
      <c r="C10317">
        <v>58272</v>
      </c>
      <c r="D10317" t="str">
        <f>+VLOOKUP(C10317,Param!K:L,2,FALSE)</f>
        <v>ETABLISSEMENTS BEILLEVAIRE</v>
      </c>
      <c r="E10317">
        <v>1130072480</v>
      </c>
      <c r="F10317" t="s">
        <v>8260</v>
      </c>
      <c r="G10317" t="s">
        <v>29</v>
      </c>
      <c r="H10317" s="5">
        <v>5143.5</v>
      </c>
      <c r="I10317" s="5">
        <v>5143.5</v>
      </c>
      <c r="J10317" s="5">
        <v>0</v>
      </c>
      <c r="K10317" s="5">
        <v>5143.5</v>
      </c>
      <c r="L10317" s="5">
        <v>0</v>
      </c>
      <c r="M10317" t="str">
        <f>IF(ISERROR(VLOOKUP(A10317,'[1]Ecart validé'!$A:$A,1,FALSE)),Z10317,"Ecart Validé")</f>
        <v>valid</v>
      </c>
      <c r="R10317" t="s">
        <v>30</v>
      </c>
      <c r="X10317"/>
      <c r="Y10317"/>
      <c r="Z10317" t="s">
        <v>31</v>
      </c>
    </row>
    <row r="10318" spans="1:26" x14ac:dyDescent="0.3">
      <c r="A10318" t="s">
        <v>12954</v>
      </c>
      <c r="B10318" t="s">
        <v>3157</v>
      </c>
      <c r="C10318">
        <v>58272</v>
      </c>
      <c r="D10318" t="str">
        <f>+VLOOKUP(C10318,Param!K:L,2,FALSE)</f>
        <v>ETABLISSEMENTS BEILLEVAIRE</v>
      </c>
      <c r="E10318">
        <v>1130072480</v>
      </c>
      <c r="F10318" t="s">
        <v>8262</v>
      </c>
      <c r="G10318" t="s">
        <v>29</v>
      </c>
      <c r="H10318" s="5">
        <v>11741.35</v>
      </c>
      <c r="I10318" s="5">
        <v>11741.35</v>
      </c>
      <c r="J10318" s="5">
        <v>0</v>
      </c>
      <c r="K10318" s="5">
        <v>11741.35</v>
      </c>
      <c r="L10318" s="5">
        <v>0</v>
      </c>
      <c r="M10318" t="str">
        <f>IF(ISERROR(VLOOKUP(A10318,'[1]Ecart validé'!$A:$A,1,FALSE)),Z10318,"Ecart Validé")</f>
        <v>valid</v>
      </c>
      <c r="R10318" t="s">
        <v>30</v>
      </c>
      <c r="X10318"/>
      <c r="Y10318"/>
      <c r="Z10318" t="s">
        <v>31</v>
      </c>
    </row>
    <row r="10319" spans="1:26" x14ac:dyDescent="0.3">
      <c r="A10319" t="s">
        <v>12955</v>
      </c>
      <c r="B10319" t="s">
        <v>3157</v>
      </c>
      <c r="C10319">
        <v>58272</v>
      </c>
      <c r="D10319" t="str">
        <f>+VLOOKUP(C10319,Param!K:L,2,FALSE)</f>
        <v>ETABLISSEMENTS BEILLEVAIRE</v>
      </c>
      <c r="E10319">
        <v>1130072480</v>
      </c>
      <c r="F10319" t="s">
        <v>8264</v>
      </c>
      <c r="G10319" t="s">
        <v>29</v>
      </c>
      <c r="H10319" s="5">
        <v>21251.59</v>
      </c>
      <c r="I10319" s="5">
        <v>21251.591</v>
      </c>
      <c r="J10319" s="5">
        <v>-1.0000000002037201E-3</v>
      </c>
      <c r="K10319" s="5">
        <v>21251.59</v>
      </c>
      <c r="L10319" s="5">
        <v>0</v>
      </c>
      <c r="M10319" t="str">
        <f>IF(ISERROR(VLOOKUP(A10319,'[1]Ecart validé'!$A:$A,1,FALSE)),Z10319,"Ecart Validé")</f>
        <v>valid</v>
      </c>
      <c r="R10319" t="s">
        <v>30</v>
      </c>
      <c r="X10319"/>
      <c r="Y10319"/>
      <c r="Z10319" t="s">
        <v>31</v>
      </c>
    </row>
    <row r="10320" spans="1:26" x14ac:dyDescent="0.3">
      <c r="A10320" t="s">
        <v>12956</v>
      </c>
      <c r="B10320" t="s">
        <v>3157</v>
      </c>
      <c r="C10320">
        <v>58272</v>
      </c>
      <c r="D10320" t="str">
        <f>+VLOOKUP(C10320,Param!K:L,2,FALSE)</f>
        <v>ETABLISSEMENTS BEILLEVAIRE</v>
      </c>
      <c r="E10320">
        <v>1130072480</v>
      </c>
      <c r="F10320" t="s">
        <v>8266</v>
      </c>
      <c r="G10320" t="s">
        <v>29</v>
      </c>
      <c r="H10320" s="5">
        <v>16582.009999999998</v>
      </c>
      <c r="I10320" s="5">
        <v>16582.005000000001</v>
      </c>
      <c r="J10320" s="5">
        <v>4.9999999973806501E-3</v>
      </c>
      <c r="K10320" s="5">
        <v>16582.009999999998</v>
      </c>
      <c r="L10320" s="5">
        <v>0</v>
      </c>
      <c r="M10320" t="str">
        <f>IF(ISERROR(VLOOKUP(A10320,'[1]Ecart validé'!$A:$A,1,FALSE)),Z10320,"Ecart Validé")</f>
        <v>valid</v>
      </c>
      <c r="R10320" t="s">
        <v>30</v>
      </c>
      <c r="X10320"/>
      <c r="Y10320"/>
      <c r="Z10320" t="s">
        <v>31</v>
      </c>
    </row>
    <row r="10321" spans="1:26" x14ac:dyDescent="0.3">
      <c r="A10321" t="s">
        <v>12957</v>
      </c>
      <c r="B10321" t="s">
        <v>3157</v>
      </c>
      <c r="C10321">
        <v>55922</v>
      </c>
      <c r="D10321" t="str">
        <f>+VLOOKUP(C10321,Param!K:L,2,FALSE)</f>
        <v>V.I.C VENTE, INSTALLATION, CONTROLE</v>
      </c>
      <c r="E10321">
        <v>2130052637</v>
      </c>
      <c r="F10321" t="s">
        <v>8617</v>
      </c>
      <c r="G10321" t="s">
        <v>29</v>
      </c>
      <c r="H10321" s="5">
        <v>212.89</v>
      </c>
      <c r="I10321" s="5">
        <v>212.8905</v>
      </c>
      <c r="J10321" s="5">
        <v>-5.0000000001659795E-4</v>
      </c>
      <c r="K10321" s="5">
        <v>212.89</v>
      </c>
      <c r="L10321" s="5">
        <v>0</v>
      </c>
      <c r="M10321" t="str">
        <f>IF(ISERROR(VLOOKUP(A10321,'[1]Ecart validé'!$A:$A,1,FALSE)),Z10321,"Ecart Validé")</f>
        <v>valid</v>
      </c>
      <c r="R10321" t="s">
        <v>30</v>
      </c>
      <c r="X10321"/>
      <c r="Y10321"/>
      <c r="Z10321" t="s">
        <v>31</v>
      </c>
    </row>
    <row r="10322" spans="1:26" x14ac:dyDescent="0.3">
      <c r="A10322" t="s">
        <v>12958</v>
      </c>
      <c r="B10322" t="s">
        <v>3157</v>
      </c>
      <c r="C10322">
        <v>55922</v>
      </c>
      <c r="D10322" t="str">
        <f>+VLOOKUP(C10322,Param!K:L,2,FALSE)</f>
        <v>V.I.C VENTE, INSTALLATION, CONTROLE</v>
      </c>
      <c r="E10322">
        <v>2130052637</v>
      </c>
      <c r="F10322" t="s">
        <v>8260</v>
      </c>
      <c r="G10322" t="s">
        <v>29</v>
      </c>
      <c r="H10322" s="5">
        <v>1781.84</v>
      </c>
      <c r="I10322" s="5">
        <v>1781.8427999999999</v>
      </c>
      <c r="J10322" s="5">
        <v>-2.7999999999792601E-3</v>
      </c>
      <c r="K10322" s="5">
        <v>1781.84</v>
      </c>
      <c r="L10322" s="5">
        <v>0</v>
      </c>
      <c r="M10322" t="str">
        <f>IF(ISERROR(VLOOKUP(A10322,'[1]Ecart validé'!$A:$A,1,FALSE)),Z10322,"Ecart Validé")</f>
        <v>valid</v>
      </c>
      <c r="R10322" t="s">
        <v>30</v>
      </c>
      <c r="X10322"/>
      <c r="Y10322"/>
      <c r="Z10322" t="s">
        <v>31</v>
      </c>
    </row>
    <row r="10323" spans="1:26" x14ac:dyDescent="0.3">
      <c r="A10323" t="s">
        <v>12959</v>
      </c>
      <c r="B10323" t="s">
        <v>3157</v>
      </c>
      <c r="C10323">
        <v>55922</v>
      </c>
      <c r="D10323" t="str">
        <f>+VLOOKUP(C10323,Param!K:L,2,FALSE)</f>
        <v>V.I.C VENTE, INSTALLATION, CONTROLE</v>
      </c>
      <c r="E10323">
        <v>2130052637</v>
      </c>
      <c r="F10323" t="s">
        <v>8262</v>
      </c>
      <c r="G10323" t="s">
        <v>29</v>
      </c>
      <c r="H10323" s="5">
        <v>702.16</v>
      </c>
      <c r="I10323" s="5">
        <v>702.15989999999999</v>
      </c>
      <c r="J10323" s="5">
        <v>9.9999999974897906E-5</v>
      </c>
      <c r="K10323" s="5">
        <v>702.16</v>
      </c>
      <c r="L10323" s="5">
        <v>0</v>
      </c>
      <c r="M10323" t="str">
        <f>IF(ISERROR(VLOOKUP(A10323,'[1]Ecart validé'!$A:$A,1,FALSE)),Z10323,"Ecart Validé")</f>
        <v>valid</v>
      </c>
      <c r="R10323" t="s">
        <v>30</v>
      </c>
      <c r="X10323"/>
      <c r="Y10323"/>
      <c r="Z10323" t="s">
        <v>31</v>
      </c>
    </row>
    <row r="10324" spans="1:26" x14ac:dyDescent="0.3">
      <c r="A10324" t="s">
        <v>12960</v>
      </c>
      <c r="B10324" t="s">
        <v>3157</v>
      </c>
      <c r="C10324">
        <v>55922</v>
      </c>
      <c r="D10324" t="str">
        <f>+VLOOKUP(C10324,Param!K:L,2,FALSE)</f>
        <v>V.I.C VENTE, INSTALLATION, CONTROLE</v>
      </c>
      <c r="E10324">
        <v>2130052637</v>
      </c>
      <c r="F10324" t="s">
        <v>8264</v>
      </c>
      <c r="G10324" t="s">
        <v>29</v>
      </c>
      <c r="H10324" s="5">
        <v>254.76</v>
      </c>
      <c r="I10324" s="5">
        <v>254.75700000000001</v>
      </c>
      <c r="J10324" s="5">
        <v>2.9999999999858998E-3</v>
      </c>
      <c r="K10324" s="5">
        <v>254.76</v>
      </c>
      <c r="L10324" s="5">
        <v>0</v>
      </c>
      <c r="M10324" t="str">
        <f>IF(ISERROR(VLOOKUP(A10324,'[1]Ecart validé'!$A:$A,1,FALSE)),Z10324,"Ecart Validé")</f>
        <v>valid</v>
      </c>
      <c r="R10324" t="s">
        <v>30</v>
      </c>
      <c r="X10324"/>
      <c r="Y10324"/>
      <c r="Z10324" t="s">
        <v>31</v>
      </c>
    </row>
    <row r="10325" spans="1:26" x14ac:dyDescent="0.3">
      <c r="A10325" t="s">
        <v>12961</v>
      </c>
      <c r="B10325" t="s">
        <v>3157</v>
      </c>
      <c r="C10325">
        <v>55922</v>
      </c>
      <c r="D10325" t="str">
        <f>+VLOOKUP(C10325,Param!K:L,2,FALSE)</f>
        <v>V.I.C VENTE, INSTALLATION, CONTROLE</v>
      </c>
      <c r="E10325">
        <v>2130052637</v>
      </c>
      <c r="F10325" t="s">
        <v>8266</v>
      </c>
      <c r="G10325" t="s">
        <v>29</v>
      </c>
      <c r="H10325" s="5">
        <v>167.23</v>
      </c>
      <c r="I10325" s="5">
        <v>167.23320000000001</v>
      </c>
      <c r="J10325" s="5">
        <v>-3.2000000000209599E-3</v>
      </c>
      <c r="K10325" s="5">
        <v>167.23</v>
      </c>
      <c r="L10325" s="5">
        <v>0</v>
      </c>
      <c r="M10325" t="str">
        <f>IF(ISERROR(VLOOKUP(A10325,'[1]Ecart validé'!$A:$A,1,FALSE)),Z10325,"Ecart Validé")</f>
        <v>valid</v>
      </c>
      <c r="R10325" t="s">
        <v>30</v>
      </c>
      <c r="X10325"/>
      <c r="Y10325"/>
      <c r="Z10325" t="s">
        <v>31</v>
      </c>
    </row>
    <row r="10326" spans="1:26" ht="187.2" x14ac:dyDescent="0.3">
      <c r="A10326" t="s">
        <v>12962</v>
      </c>
      <c r="B10326" t="s">
        <v>3157</v>
      </c>
      <c r="C10326">
        <v>166940</v>
      </c>
      <c r="D10326" t="str">
        <f>+VLOOKUP(C10326,Param!K:L,2,FALSE)</f>
        <v>GROUPE CANAL +</v>
      </c>
      <c r="E10326">
        <v>29236022</v>
      </c>
      <c r="F10326" t="s">
        <v>8617</v>
      </c>
      <c r="G10326" t="s">
        <v>29</v>
      </c>
      <c r="H10326" s="5">
        <v>4796.57</v>
      </c>
      <c r="I10326" s="5">
        <v>5575.6289999999999</v>
      </c>
      <c r="J10326" s="5">
        <v>-779.05899999999997</v>
      </c>
      <c r="K10326" s="5">
        <v>5575.6289999999999</v>
      </c>
      <c r="L10326" s="5">
        <v>-779.05899999999997</v>
      </c>
      <c r="M10326" t="str">
        <f>IF(ISERROR(VLOOKUP(A10326,'[1]Ecart validé'!$A:$A,1,FALSE)),Z10326,"Ecart Validé")</f>
        <v>waiting</v>
      </c>
      <c r="N10326" t="s">
        <v>323</v>
      </c>
      <c r="O10326" t="s">
        <v>12963</v>
      </c>
      <c r="Q10326" t="s">
        <v>12964</v>
      </c>
      <c r="R10326" t="s">
        <v>30</v>
      </c>
      <c r="S10326" t="s">
        <v>42</v>
      </c>
      <c r="T10326" t="s">
        <v>325</v>
      </c>
      <c r="U10326" s="13" t="s">
        <v>12965</v>
      </c>
      <c r="V10326" t="s">
        <v>45</v>
      </c>
      <c r="W10326" t="s">
        <v>61</v>
      </c>
      <c r="X10326"/>
      <c r="Y10326"/>
      <c r="Z10326" t="s">
        <v>260</v>
      </c>
    </row>
    <row r="10327" spans="1:26" x14ac:dyDescent="0.3">
      <c r="A10327" t="s">
        <v>12966</v>
      </c>
      <c r="B10327" t="s">
        <v>3157</v>
      </c>
      <c r="C10327">
        <v>166940</v>
      </c>
      <c r="D10327" t="str">
        <f>+VLOOKUP(C10327,Param!K:L,2,FALSE)</f>
        <v>GROUPE CANAL +</v>
      </c>
      <c r="E10327">
        <v>29236022</v>
      </c>
      <c r="F10327" t="s">
        <v>8260</v>
      </c>
      <c r="G10327" t="s">
        <v>29</v>
      </c>
      <c r="H10327" s="5">
        <v>37320.28</v>
      </c>
      <c r="I10327" s="5">
        <v>37320.282899999998</v>
      </c>
      <c r="J10327" s="5">
        <v>-2.8999999994994102E-3</v>
      </c>
      <c r="K10327" s="5">
        <v>37320.282899999998</v>
      </c>
      <c r="L10327" s="5">
        <v>-2.8999999994994102E-3</v>
      </c>
      <c r="M10327" t="str">
        <f>IF(ISERROR(VLOOKUP(A10327,'[1]Ecart validé'!$A:$A,1,FALSE)),Z10327,"Ecart Validé")</f>
        <v>valid</v>
      </c>
      <c r="R10327" t="s">
        <v>30</v>
      </c>
      <c r="X10327"/>
      <c r="Y10327"/>
      <c r="Z10327" t="s">
        <v>31</v>
      </c>
    </row>
    <row r="10328" spans="1:26" x14ac:dyDescent="0.3">
      <c r="A10328" t="s">
        <v>12967</v>
      </c>
      <c r="B10328" t="s">
        <v>3157</v>
      </c>
      <c r="C10328">
        <v>166940</v>
      </c>
      <c r="D10328" t="str">
        <f>+VLOOKUP(C10328,Param!K:L,2,FALSE)</f>
        <v>GROUPE CANAL +</v>
      </c>
      <c r="E10328">
        <v>29236022</v>
      </c>
      <c r="F10328" t="s">
        <v>8262</v>
      </c>
      <c r="G10328" t="s">
        <v>29</v>
      </c>
      <c r="H10328" s="5">
        <v>37774.17</v>
      </c>
      <c r="I10328" s="5">
        <v>37774.169500000004</v>
      </c>
      <c r="J10328" s="5">
        <v>4.9999999464489498E-4</v>
      </c>
      <c r="K10328" s="5">
        <v>37774.169500000004</v>
      </c>
      <c r="L10328" s="5">
        <v>4.9999999464489498E-4</v>
      </c>
      <c r="M10328" t="str">
        <f>IF(ISERROR(VLOOKUP(A10328,'[1]Ecart validé'!$A:$A,1,FALSE)),Z10328,"Ecart Validé")</f>
        <v>valid</v>
      </c>
      <c r="R10328" t="s">
        <v>30</v>
      </c>
      <c r="X10328"/>
      <c r="Y10328"/>
      <c r="Z10328" t="s">
        <v>31</v>
      </c>
    </row>
    <row r="10329" spans="1:26" x14ac:dyDescent="0.3">
      <c r="A10329" t="s">
        <v>12968</v>
      </c>
      <c r="B10329" t="s">
        <v>3157</v>
      </c>
      <c r="C10329">
        <v>166940</v>
      </c>
      <c r="D10329" t="str">
        <f>+VLOOKUP(C10329,Param!K:L,2,FALSE)</f>
        <v>GROUPE CANAL +</v>
      </c>
      <c r="E10329">
        <v>29236022</v>
      </c>
      <c r="F10329" t="s">
        <v>8264</v>
      </c>
      <c r="G10329" t="s">
        <v>29</v>
      </c>
      <c r="H10329" s="5">
        <v>37870.339999999997</v>
      </c>
      <c r="I10329" s="5">
        <v>37870.337500000001</v>
      </c>
      <c r="J10329" s="5">
        <v>2.4999999950523401E-3</v>
      </c>
      <c r="K10329" s="5">
        <v>37870.337500000001</v>
      </c>
      <c r="L10329" s="5">
        <v>2.4999999950523401E-3</v>
      </c>
      <c r="M10329" t="str">
        <f>IF(ISERROR(VLOOKUP(A10329,'[1]Ecart validé'!$A:$A,1,FALSE)),Z10329,"Ecart Validé")</f>
        <v>valid</v>
      </c>
      <c r="R10329" t="s">
        <v>30</v>
      </c>
      <c r="X10329"/>
      <c r="Y10329"/>
      <c r="Z10329" t="s">
        <v>31</v>
      </c>
    </row>
    <row r="10330" spans="1:26" x14ac:dyDescent="0.3">
      <c r="A10330" t="s">
        <v>12969</v>
      </c>
      <c r="B10330" t="s">
        <v>3157</v>
      </c>
      <c r="C10330">
        <v>166940</v>
      </c>
      <c r="D10330" t="str">
        <f>+VLOOKUP(C10330,Param!K:L,2,FALSE)</f>
        <v>GROUPE CANAL +</v>
      </c>
      <c r="E10330">
        <v>29236022</v>
      </c>
      <c r="F10330" t="s">
        <v>8266</v>
      </c>
      <c r="G10330" t="s">
        <v>29</v>
      </c>
      <c r="H10330" s="5">
        <v>35801.65</v>
      </c>
      <c r="I10330" s="5">
        <v>35801.647100000002</v>
      </c>
      <c r="J10330" s="5">
        <v>2.8999999994994102E-3</v>
      </c>
      <c r="K10330" s="5">
        <v>35801.647100000002</v>
      </c>
      <c r="L10330" s="5">
        <v>2.8999999994994102E-3</v>
      </c>
      <c r="M10330" t="str">
        <f>IF(ISERROR(VLOOKUP(A10330,'[1]Ecart validé'!$A:$A,1,FALSE)),Z10330,"Ecart Validé")</f>
        <v>valid</v>
      </c>
      <c r="R10330" t="s">
        <v>30</v>
      </c>
      <c r="X10330"/>
      <c r="Y10330"/>
      <c r="Z10330" t="s">
        <v>31</v>
      </c>
    </row>
    <row r="10331" spans="1:26" x14ac:dyDescent="0.3">
      <c r="A10331" t="s">
        <v>12970</v>
      </c>
      <c r="B10331" t="s">
        <v>3157</v>
      </c>
      <c r="C10331">
        <v>97561</v>
      </c>
      <c r="D10331" t="str">
        <f>+VLOOKUP(C10331,Param!K:L,2,FALSE)</f>
        <v>SCHINDLER MANAGEMENT</v>
      </c>
      <c r="E10331">
        <v>2120451828</v>
      </c>
      <c r="F10331" t="s">
        <v>8617</v>
      </c>
      <c r="G10331" t="s">
        <v>29</v>
      </c>
      <c r="H10331" s="5">
        <v>6340.2</v>
      </c>
      <c r="I10331" s="5">
        <v>6340.2</v>
      </c>
      <c r="J10331" s="5">
        <v>0</v>
      </c>
      <c r="K10331" s="5">
        <v>6340.2</v>
      </c>
      <c r="L10331" s="5">
        <v>0</v>
      </c>
      <c r="M10331" t="str">
        <f>IF(ISERROR(VLOOKUP(A10331,'[1]Ecart validé'!$A:$A,1,FALSE)),Z10331,"Ecart Validé")</f>
        <v>valid</v>
      </c>
      <c r="R10331" t="s">
        <v>30</v>
      </c>
      <c r="X10331"/>
      <c r="Y10331"/>
      <c r="Z10331" t="s">
        <v>31</v>
      </c>
    </row>
    <row r="10332" spans="1:26" x14ac:dyDescent="0.3">
      <c r="A10332" t="s">
        <v>12971</v>
      </c>
      <c r="B10332" t="s">
        <v>3157</v>
      </c>
      <c r="C10332">
        <v>97561</v>
      </c>
      <c r="D10332" t="str">
        <f>+VLOOKUP(C10332,Param!K:L,2,FALSE)</f>
        <v>SCHINDLER MANAGEMENT</v>
      </c>
      <c r="E10332">
        <v>2120451828</v>
      </c>
      <c r="F10332" t="s">
        <v>8260</v>
      </c>
      <c r="G10332" t="s">
        <v>29</v>
      </c>
      <c r="H10332" s="5">
        <v>65.11</v>
      </c>
      <c r="I10332" s="5">
        <v>65.108599999999996</v>
      </c>
      <c r="J10332" s="5">
        <v>1.40000000000384E-3</v>
      </c>
      <c r="K10332" s="5">
        <v>65.11</v>
      </c>
      <c r="L10332" s="5">
        <v>0</v>
      </c>
      <c r="M10332" t="str">
        <f>IF(ISERROR(VLOOKUP(A10332,'[1]Ecart validé'!$A:$A,1,FALSE)),Z10332,"Ecart Validé")</f>
        <v>valid</v>
      </c>
      <c r="R10332" t="s">
        <v>30</v>
      </c>
      <c r="X10332"/>
      <c r="Y10332"/>
      <c r="Z10332" t="s">
        <v>31</v>
      </c>
    </row>
    <row r="10333" spans="1:26" x14ac:dyDescent="0.3">
      <c r="A10333" t="s">
        <v>12972</v>
      </c>
      <c r="B10333" t="s">
        <v>3157</v>
      </c>
      <c r="C10333">
        <v>97561</v>
      </c>
      <c r="D10333" t="str">
        <f>+VLOOKUP(C10333,Param!K:L,2,FALSE)</f>
        <v>SCHINDLER MANAGEMENT</v>
      </c>
      <c r="E10333">
        <v>2120451828</v>
      </c>
      <c r="F10333" t="s">
        <v>8264</v>
      </c>
      <c r="G10333" t="s">
        <v>29</v>
      </c>
      <c r="H10333" s="5">
        <v>539.6</v>
      </c>
      <c r="I10333" s="5">
        <v>539.6</v>
      </c>
      <c r="J10333" s="5">
        <v>0</v>
      </c>
      <c r="K10333" s="5">
        <v>539.6</v>
      </c>
      <c r="L10333" s="5">
        <v>0</v>
      </c>
      <c r="M10333" t="str">
        <f>IF(ISERROR(VLOOKUP(A10333,'[1]Ecart validé'!$A:$A,1,FALSE)),Z10333,"Ecart Validé")</f>
        <v>valid</v>
      </c>
      <c r="R10333" t="s">
        <v>30</v>
      </c>
      <c r="X10333"/>
      <c r="Y10333"/>
      <c r="Z10333" t="s">
        <v>31</v>
      </c>
    </row>
    <row r="10334" spans="1:26" x14ac:dyDescent="0.3">
      <c r="A10334" t="s">
        <v>12973</v>
      </c>
      <c r="B10334" t="s">
        <v>3157</v>
      </c>
      <c r="C10334">
        <v>91574</v>
      </c>
      <c r="D10334" t="str">
        <f>+VLOOKUP(C10334,Param!K:L,2,FALSE)</f>
        <v>HS INDUSTRIES SPRL</v>
      </c>
      <c r="E10334">
        <v>2120051830</v>
      </c>
      <c r="F10334" t="s">
        <v>8617</v>
      </c>
      <c r="G10334" t="s">
        <v>29</v>
      </c>
      <c r="H10334" s="5">
        <v>567.79</v>
      </c>
      <c r="I10334" s="5">
        <v>567.79459999999995</v>
      </c>
      <c r="J10334" s="5">
        <v>-4.5999999999821696E-3</v>
      </c>
      <c r="K10334" s="5">
        <v>567.79</v>
      </c>
      <c r="L10334" s="5">
        <v>0</v>
      </c>
      <c r="M10334" t="str">
        <f>IF(ISERROR(VLOOKUP(A10334,'[1]Ecart validé'!$A:$A,1,FALSE)),Z10334,"Ecart Validé")</f>
        <v>valid</v>
      </c>
      <c r="R10334" t="s">
        <v>30</v>
      </c>
      <c r="X10334"/>
      <c r="Y10334"/>
      <c r="Z10334" t="s">
        <v>31</v>
      </c>
    </row>
    <row r="10335" spans="1:26" x14ac:dyDescent="0.3">
      <c r="A10335" t="s">
        <v>12974</v>
      </c>
      <c r="B10335" t="s">
        <v>3157</v>
      </c>
      <c r="C10335">
        <v>91574</v>
      </c>
      <c r="D10335" t="str">
        <f>+VLOOKUP(C10335,Param!K:L,2,FALSE)</f>
        <v>HS INDUSTRIES SPRL</v>
      </c>
      <c r="E10335">
        <v>2120051830</v>
      </c>
      <c r="F10335" t="s">
        <v>8260</v>
      </c>
      <c r="G10335" t="s">
        <v>29</v>
      </c>
      <c r="H10335" s="5">
        <v>5338.16</v>
      </c>
      <c r="I10335" s="5">
        <v>5338.1571000000004</v>
      </c>
      <c r="J10335" s="5">
        <v>2.8999999994994102E-3</v>
      </c>
      <c r="K10335" s="5">
        <v>5338.16</v>
      </c>
      <c r="L10335" s="5">
        <v>0</v>
      </c>
      <c r="M10335" t="str">
        <f>IF(ISERROR(VLOOKUP(A10335,'[1]Ecart validé'!$A:$A,1,FALSE)),Z10335,"Ecart Validé")</f>
        <v>valid</v>
      </c>
      <c r="R10335" t="s">
        <v>30</v>
      </c>
      <c r="X10335"/>
      <c r="Y10335"/>
      <c r="Z10335" t="s">
        <v>31</v>
      </c>
    </row>
    <row r="10336" spans="1:26" x14ac:dyDescent="0.3">
      <c r="A10336" t="s">
        <v>12975</v>
      </c>
      <c r="B10336" t="s">
        <v>3157</v>
      </c>
      <c r="C10336">
        <v>91574</v>
      </c>
      <c r="D10336" t="str">
        <f>+VLOOKUP(C10336,Param!K:L,2,FALSE)</f>
        <v>HS INDUSTRIES SPRL</v>
      </c>
      <c r="E10336">
        <v>2120051830</v>
      </c>
      <c r="F10336" t="s">
        <v>8262</v>
      </c>
      <c r="G10336" t="s">
        <v>29</v>
      </c>
      <c r="H10336" s="5">
        <v>6365.32</v>
      </c>
      <c r="I10336" s="5">
        <v>6365.3193000000001</v>
      </c>
      <c r="J10336" s="5">
        <v>6.9999999959691195E-4</v>
      </c>
      <c r="K10336" s="5">
        <v>6365.32</v>
      </c>
      <c r="L10336" s="5">
        <v>0</v>
      </c>
      <c r="M10336" t="str">
        <f>IF(ISERROR(VLOOKUP(A10336,'[1]Ecart validé'!$A:$A,1,FALSE)),Z10336,"Ecart Validé")</f>
        <v>valid</v>
      </c>
      <c r="R10336" t="s">
        <v>30</v>
      </c>
      <c r="X10336"/>
      <c r="Y10336"/>
      <c r="Z10336" t="s">
        <v>31</v>
      </c>
    </row>
    <row r="10337" spans="1:26" x14ac:dyDescent="0.3">
      <c r="A10337" t="s">
        <v>12976</v>
      </c>
      <c r="B10337" t="s">
        <v>3157</v>
      </c>
      <c r="C10337">
        <v>91574</v>
      </c>
      <c r="D10337" t="str">
        <f>+VLOOKUP(C10337,Param!K:L,2,FALSE)</f>
        <v>HS INDUSTRIES SPRL</v>
      </c>
      <c r="E10337">
        <v>2120051830</v>
      </c>
      <c r="F10337" t="s">
        <v>8264</v>
      </c>
      <c r="G10337" t="s">
        <v>29</v>
      </c>
      <c r="H10337" s="5">
        <v>9396.49</v>
      </c>
      <c r="I10337" s="5">
        <v>9396.4856</v>
      </c>
      <c r="J10337" s="5">
        <v>4.399999999805E-3</v>
      </c>
      <c r="K10337" s="5">
        <v>9396.49</v>
      </c>
      <c r="L10337" s="5">
        <v>0</v>
      </c>
      <c r="M10337" t="str">
        <f>IF(ISERROR(VLOOKUP(A10337,'[1]Ecart validé'!$A:$A,1,FALSE)),Z10337,"Ecart Validé")</f>
        <v>valid</v>
      </c>
      <c r="R10337" t="s">
        <v>30</v>
      </c>
      <c r="X10337"/>
      <c r="Y10337"/>
      <c r="Z10337" t="s">
        <v>31</v>
      </c>
    </row>
    <row r="10338" spans="1:26" x14ac:dyDescent="0.3">
      <c r="A10338" t="s">
        <v>12977</v>
      </c>
      <c r="B10338" t="s">
        <v>3157</v>
      </c>
      <c r="C10338">
        <v>91574</v>
      </c>
      <c r="D10338" t="str">
        <f>+VLOOKUP(C10338,Param!K:L,2,FALSE)</f>
        <v>HS INDUSTRIES SPRL</v>
      </c>
      <c r="E10338">
        <v>2120051830</v>
      </c>
      <c r="F10338" t="s">
        <v>8266</v>
      </c>
      <c r="G10338" t="s">
        <v>29</v>
      </c>
      <c r="H10338" s="5">
        <v>10725.18</v>
      </c>
      <c r="I10338" s="5">
        <v>10725.1829</v>
      </c>
      <c r="J10338" s="5">
        <v>-2.8999999994994102E-3</v>
      </c>
      <c r="K10338" s="5">
        <v>10725.18</v>
      </c>
      <c r="L10338" s="5">
        <v>0</v>
      </c>
      <c r="M10338" t="str">
        <f>IF(ISERROR(VLOOKUP(A10338,'[1]Ecart validé'!$A:$A,1,FALSE)),Z10338,"Ecart Validé")</f>
        <v>valid</v>
      </c>
      <c r="R10338" t="s">
        <v>30</v>
      </c>
      <c r="X10338"/>
      <c r="Y10338"/>
      <c r="Z10338" t="s">
        <v>31</v>
      </c>
    </row>
    <row r="10339" spans="1:26" x14ac:dyDescent="0.3">
      <c r="A10339" t="s">
        <v>12978</v>
      </c>
      <c r="B10339" t="s">
        <v>3157</v>
      </c>
      <c r="C10339">
        <v>84576</v>
      </c>
      <c r="D10339" t="str">
        <f>+VLOOKUP(C10339,Param!K:L,2,FALSE)</f>
        <v>AZUR LINGE SERVICE</v>
      </c>
      <c r="E10339">
        <v>212051551</v>
      </c>
      <c r="F10339" t="s">
        <v>8262</v>
      </c>
      <c r="G10339" t="s">
        <v>29</v>
      </c>
      <c r="H10339" s="5">
        <v>1633.66</v>
      </c>
      <c r="I10339" s="5">
        <v>1633.6579999999999</v>
      </c>
      <c r="J10339" s="5">
        <v>2.00000000018008E-3</v>
      </c>
      <c r="K10339" s="5">
        <v>1633.66</v>
      </c>
      <c r="L10339" s="5">
        <v>0</v>
      </c>
      <c r="M10339" t="str">
        <f>IF(ISERROR(VLOOKUP(A10339,'[1]Ecart validé'!$A:$A,1,FALSE)),Z10339,"Ecart Validé")</f>
        <v>valid</v>
      </c>
      <c r="R10339" t="s">
        <v>30</v>
      </c>
      <c r="X10339"/>
      <c r="Y10339"/>
      <c r="Z10339" t="s">
        <v>31</v>
      </c>
    </row>
    <row r="10340" spans="1:26" x14ac:dyDescent="0.3">
      <c r="A10340" t="s">
        <v>12979</v>
      </c>
      <c r="B10340" t="s">
        <v>3157</v>
      </c>
      <c r="C10340">
        <v>84576</v>
      </c>
      <c r="D10340" t="str">
        <f>+VLOOKUP(C10340,Param!K:L,2,FALSE)</f>
        <v>AZUR LINGE SERVICE</v>
      </c>
      <c r="E10340">
        <v>212051551</v>
      </c>
      <c r="F10340" t="s">
        <v>8264</v>
      </c>
      <c r="G10340" t="s">
        <v>29</v>
      </c>
      <c r="H10340" s="5">
        <v>4510.8999999999996</v>
      </c>
      <c r="I10340" s="5">
        <v>4510.9040000000005</v>
      </c>
      <c r="J10340" s="5">
        <v>-4.0000000008149003E-3</v>
      </c>
      <c r="K10340" s="5">
        <v>4510.8999999999996</v>
      </c>
      <c r="L10340" s="5">
        <v>0</v>
      </c>
      <c r="M10340" t="str">
        <f>IF(ISERROR(VLOOKUP(A10340,'[1]Ecart validé'!$A:$A,1,FALSE)),Z10340,"Ecart Validé")</f>
        <v>valid</v>
      </c>
      <c r="R10340" t="s">
        <v>30</v>
      </c>
      <c r="X10340"/>
      <c r="Y10340"/>
      <c r="Z10340" t="s">
        <v>31</v>
      </c>
    </row>
    <row r="10341" spans="1:26" x14ac:dyDescent="0.3">
      <c r="A10341" t="s">
        <v>12980</v>
      </c>
      <c r="B10341" t="s">
        <v>3157</v>
      </c>
      <c r="C10341">
        <v>84576</v>
      </c>
      <c r="D10341" t="str">
        <f>+VLOOKUP(C10341,Param!K:L,2,FALSE)</f>
        <v>AZUR LINGE SERVICE</v>
      </c>
      <c r="E10341">
        <v>212051551</v>
      </c>
      <c r="F10341" t="s">
        <v>8266</v>
      </c>
      <c r="G10341" t="s">
        <v>29</v>
      </c>
      <c r="H10341" s="5">
        <v>2045.73</v>
      </c>
      <c r="I10341" s="5">
        <v>2045.73</v>
      </c>
      <c r="J10341" s="5">
        <v>0</v>
      </c>
      <c r="K10341" s="5">
        <v>2045.73</v>
      </c>
      <c r="L10341" s="5">
        <v>0</v>
      </c>
      <c r="M10341" t="str">
        <f>IF(ISERROR(VLOOKUP(A10341,'[1]Ecart validé'!$A:$A,1,FALSE)),Z10341,"Ecart Validé")</f>
        <v>valid</v>
      </c>
      <c r="R10341" t="s">
        <v>30</v>
      </c>
      <c r="X10341"/>
      <c r="Y10341"/>
      <c r="Z10341" t="s">
        <v>31</v>
      </c>
    </row>
    <row r="10342" spans="1:26" x14ac:dyDescent="0.3">
      <c r="A10342" t="s">
        <v>12981</v>
      </c>
      <c r="B10342" t="s">
        <v>3157</v>
      </c>
      <c r="C10342">
        <v>84341</v>
      </c>
      <c r="D10342" t="str">
        <f>+VLOOKUP(C10342,Param!K:L,2,FALSE)</f>
        <v>SEV ENSEIGNES</v>
      </c>
      <c r="E10342">
        <v>2120771736</v>
      </c>
      <c r="F10342" t="s">
        <v>8617</v>
      </c>
      <c r="G10342" t="s">
        <v>29</v>
      </c>
      <c r="H10342" s="5">
        <v>1300.6400000000001</v>
      </c>
      <c r="I10342" s="5">
        <v>1300.6356000000001</v>
      </c>
      <c r="J10342" s="5">
        <v>4.4000000000323702E-3</v>
      </c>
      <c r="K10342" s="5">
        <v>1300.6400000000001</v>
      </c>
      <c r="L10342" s="5">
        <v>0</v>
      </c>
      <c r="M10342" t="str">
        <f>IF(ISERROR(VLOOKUP(A10342,'[1]Ecart validé'!$A:$A,1,FALSE)),Z10342,"Ecart Validé")</f>
        <v>valid</v>
      </c>
      <c r="R10342" t="s">
        <v>30</v>
      </c>
      <c r="X10342"/>
      <c r="Y10342"/>
      <c r="Z10342" t="s">
        <v>31</v>
      </c>
    </row>
    <row r="10343" spans="1:26" x14ac:dyDescent="0.3">
      <c r="A10343" t="s">
        <v>12982</v>
      </c>
      <c r="B10343" t="s">
        <v>3157</v>
      </c>
      <c r="C10343">
        <v>84341</v>
      </c>
      <c r="D10343" t="str">
        <f>+VLOOKUP(C10343,Param!K:L,2,FALSE)</f>
        <v>SEV ENSEIGNES</v>
      </c>
      <c r="E10343">
        <v>2120771736</v>
      </c>
      <c r="F10343" t="s">
        <v>8260</v>
      </c>
      <c r="G10343" t="s">
        <v>29</v>
      </c>
      <c r="H10343" s="5">
        <v>2765.19</v>
      </c>
      <c r="I10343" s="5">
        <v>2765.1930000000002</v>
      </c>
      <c r="J10343" s="5">
        <v>-3.0000000001564301E-3</v>
      </c>
      <c r="K10343" s="5">
        <v>2765.19</v>
      </c>
      <c r="L10343" s="5">
        <v>0</v>
      </c>
      <c r="M10343" t="str">
        <f>IF(ISERROR(VLOOKUP(A10343,'[1]Ecart validé'!$A:$A,1,FALSE)),Z10343,"Ecart Validé")</f>
        <v>valid</v>
      </c>
      <c r="R10343" t="s">
        <v>30</v>
      </c>
      <c r="X10343"/>
      <c r="Y10343"/>
      <c r="Z10343" t="s">
        <v>31</v>
      </c>
    </row>
    <row r="10344" spans="1:26" x14ac:dyDescent="0.3">
      <c r="A10344" t="s">
        <v>12983</v>
      </c>
      <c r="B10344" t="s">
        <v>3157</v>
      </c>
      <c r="C10344">
        <v>84341</v>
      </c>
      <c r="D10344" t="str">
        <f>+VLOOKUP(C10344,Param!K:L,2,FALSE)</f>
        <v>SEV ENSEIGNES</v>
      </c>
      <c r="E10344">
        <v>2120771736</v>
      </c>
      <c r="F10344" t="s">
        <v>8262</v>
      </c>
      <c r="G10344" t="s">
        <v>29</v>
      </c>
      <c r="H10344" s="5">
        <v>2872.12</v>
      </c>
      <c r="I10344" s="5">
        <v>2872.1196</v>
      </c>
      <c r="J10344" s="5">
        <v>3.9999999989959103E-4</v>
      </c>
      <c r="K10344" s="5">
        <v>2872.12</v>
      </c>
      <c r="L10344" s="5">
        <v>0</v>
      </c>
      <c r="M10344" t="str">
        <f>IF(ISERROR(VLOOKUP(A10344,'[1]Ecart validé'!$A:$A,1,FALSE)),Z10344,"Ecart Validé")</f>
        <v>valid</v>
      </c>
      <c r="R10344" t="s">
        <v>30</v>
      </c>
      <c r="X10344"/>
      <c r="Y10344"/>
      <c r="Z10344" t="s">
        <v>31</v>
      </c>
    </row>
    <row r="10345" spans="1:26" x14ac:dyDescent="0.3">
      <c r="A10345" t="s">
        <v>12984</v>
      </c>
      <c r="B10345" t="s">
        <v>3157</v>
      </c>
      <c r="C10345">
        <v>84341</v>
      </c>
      <c r="D10345" t="str">
        <f>+VLOOKUP(C10345,Param!K:L,2,FALSE)</f>
        <v>SEV ENSEIGNES</v>
      </c>
      <c r="E10345">
        <v>2120771736</v>
      </c>
      <c r="F10345" t="s">
        <v>8264</v>
      </c>
      <c r="G10345" t="s">
        <v>29</v>
      </c>
      <c r="H10345" s="5">
        <v>1866.1</v>
      </c>
      <c r="I10345" s="5">
        <v>1866.1002000000001</v>
      </c>
      <c r="J10345" s="5">
        <v>-2.00000000177169E-4</v>
      </c>
      <c r="K10345" s="5">
        <v>1866.1</v>
      </c>
      <c r="L10345" s="5">
        <v>0</v>
      </c>
      <c r="M10345" t="str">
        <f>IF(ISERROR(VLOOKUP(A10345,'[1]Ecart validé'!$A:$A,1,FALSE)),Z10345,"Ecart Validé")</f>
        <v>valid</v>
      </c>
      <c r="R10345" t="s">
        <v>30</v>
      </c>
      <c r="X10345"/>
      <c r="Y10345"/>
      <c r="Z10345" t="s">
        <v>31</v>
      </c>
    </row>
    <row r="10346" spans="1:26" x14ac:dyDescent="0.3">
      <c r="A10346" t="s">
        <v>12985</v>
      </c>
      <c r="B10346" t="s">
        <v>3157</v>
      </c>
      <c r="C10346">
        <v>84341</v>
      </c>
      <c r="D10346" t="str">
        <f>+VLOOKUP(C10346,Param!K:L,2,FALSE)</f>
        <v>SEV ENSEIGNES</v>
      </c>
      <c r="E10346">
        <v>2120771736</v>
      </c>
      <c r="F10346" t="s">
        <v>8266</v>
      </c>
      <c r="G10346" t="s">
        <v>29</v>
      </c>
      <c r="H10346" s="5">
        <v>3416.21</v>
      </c>
      <c r="I10346" s="5">
        <v>3416.2116000000001</v>
      </c>
      <c r="J10346" s="5">
        <v>-1.6000000000531099E-3</v>
      </c>
      <c r="K10346" s="5">
        <v>3416.21</v>
      </c>
      <c r="L10346" s="5">
        <v>0</v>
      </c>
      <c r="M10346" t="str">
        <f>IF(ISERROR(VLOOKUP(A10346,'[1]Ecart validé'!$A:$A,1,FALSE)),Z10346,"Ecart Validé")</f>
        <v>valid</v>
      </c>
      <c r="R10346" t="s">
        <v>30</v>
      </c>
      <c r="X10346"/>
      <c r="Y10346"/>
      <c r="Z10346" t="s">
        <v>31</v>
      </c>
    </row>
    <row r="10347" spans="1:26" x14ac:dyDescent="0.3">
      <c r="A10347" t="s">
        <v>12986</v>
      </c>
      <c r="B10347" t="s">
        <v>3157</v>
      </c>
      <c r="C10347">
        <v>79913</v>
      </c>
      <c r="D10347" t="str">
        <f>+VLOOKUP(C10347,Param!K:L,2,FALSE)</f>
        <v>KAMI</v>
      </c>
      <c r="E10347">
        <v>210041375</v>
      </c>
      <c r="F10347" t="s">
        <v>8260</v>
      </c>
      <c r="G10347" t="s">
        <v>29</v>
      </c>
      <c r="H10347" s="5">
        <v>274.44</v>
      </c>
      <c r="I10347" s="5">
        <v>274.44</v>
      </c>
      <c r="J10347" s="5">
        <v>0</v>
      </c>
      <c r="K10347" s="5">
        <v>274.44</v>
      </c>
      <c r="L10347" s="5">
        <v>0</v>
      </c>
      <c r="M10347" t="str">
        <f>IF(ISERROR(VLOOKUP(A10347,'[1]Ecart validé'!$A:$A,1,FALSE)),Z10347,"Ecart Validé")</f>
        <v>valid</v>
      </c>
      <c r="R10347" t="s">
        <v>30</v>
      </c>
      <c r="X10347"/>
      <c r="Y10347"/>
      <c r="Z10347" t="s">
        <v>31</v>
      </c>
    </row>
    <row r="10348" spans="1:26" x14ac:dyDescent="0.3">
      <c r="A10348" t="s">
        <v>12987</v>
      </c>
      <c r="B10348" t="s">
        <v>3157</v>
      </c>
      <c r="C10348">
        <v>79913</v>
      </c>
      <c r="D10348" t="str">
        <f>+VLOOKUP(C10348,Param!K:L,2,FALSE)</f>
        <v>KAMI</v>
      </c>
      <c r="E10348">
        <v>210041375</v>
      </c>
      <c r="F10348" t="s">
        <v>8262</v>
      </c>
      <c r="G10348" t="s">
        <v>29</v>
      </c>
      <c r="H10348" s="5">
        <v>543.85</v>
      </c>
      <c r="I10348" s="5">
        <v>543.86400000000003</v>
      </c>
      <c r="J10348" s="5">
        <v>-1.4000000000009999E-2</v>
      </c>
      <c r="K10348" s="5">
        <v>543.85</v>
      </c>
      <c r="L10348" s="5">
        <v>0</v>
      </c>
      <c r="M10348" t="str">
        <f>IF(ISERROR(VLOOKUP(A10348,'[1]Ecart validé'!$A:$A,1,FALSE)),Z10348,"Ecart Validé")</f>
        <v>valid</v>
      </c>
      <c r="R10348" t="s">
        <v>30</v>
      </c>
      <c r="X10348"/>
      <c r="Y10348"/>
      <c r="Z10348" t="s">
        <v>31</v>
      </c>
    </row>
    <row r="10349" spans="1:26" x14ac:dyDescent="0.3">
      <c r="A10349" t="s">
        <v>12988</v>
      </c>
      <c r="B10349" t="s">
        <v>3157</v>
      </c>
      <c r="C10349">
        <v>79913</v>
      </c>
      <c r="D10349" t="str">
        <f>+VLOOKUP(C10349,Param!K:L,2,FALSE)</f>
        <v>KAMI</v>
      </c>
      <c r="E10349">
        <v>210041375</v>
      </c>
      <c r="F10349" t="s">
        <v>8264</v>
      </c>
      <c r="G10349" t="s">
        <v>29</v>
      </c>
      <c r="H10349" s="5">
        <v>668.71</v>
      </c>
      <c r="I10349" s="5">
        <v>668.7</v>
      </c>
      <c r="J10349" s="5">
        <v>9.9999999999908998E-3</v>
      </c>
      <c r="K10349" s="5">
        <v>668.71</v>
      </c>
      <c r="L10349" s="5">
        <v>0</v>
      </c>
      <c r="M10349" t="str">
        <f>IF(ISERROR(VLOOKUP(A10349,'[1]Ecart validé'!$A:$A,1,FALSE)),Z10349,"Ecart Validé")</f>
        <v>valid</v>
      </c>
      <c r="R10349" t="s">
        <v>30</v>
      </c>
      <c r="X10349"/>
      <c r="Y10349"/>
      <c r="Z10349" t="s">
        <v>31</v>
      </c>
    </row>
    <row r="10350" spans="1:26" x14ac:dyDescent="0.3">
      <c r="A10350" t="s">
        <v>12989</v>
      </c>
      <c r="B10350" t="s">
        <v>3157</v>
      </c>
      <c r="C10350">
        <v>79913</v>
      </c>
      <c r="D10350" t="str">
        <f>+VLOOKUP(C10350,Param!K:L,2,FALSE)</f>
        <v>KAMI</v>
      </c>
      <c r="E10350">
        <v>210041375</v>
      </c>
      <c r="F10350" t="s">
        <v>8266</v>
      </c>
      <c r="G10350" t="s">
        <v>29</v>
      </c>
      <c r="H10350" s="5">
        <v>1841.76</v>
      </c>
      <c r="I10350" s="5">
        <v>1841.76</v>
      </c>
      <c r="J10350" s="5">
        <v>0</v>
      </c>
      <c r="K10350" s="5">
        <v>1841.76</v>
      </c>
      <c r="L10350" s="5">
        <v>0</v>
      </c>
      <c r="M10350" t="str">
        <f>IF(ISERROR(VLOOKUP(A10350,'[1]Ecart validé'!$A:$A,1,FALSE)),Z10350,"Ecart Validé")</f>
        <v>valid</v>
      </c>
      <c r="R10350" t="s">
        <v>30</v>
      </c>
      <c r="X10350"/>
      <c r="Y10350"/>
      <c r="Z10350" t="s">
        <v>31</v>
      </c>
    </row>
    <row r="10351" spans="1:26" x14ac:dyDescent="0.3">
      <c r="A10351" t="s">
        <v>12990</v>
      </c>
      <c r="B10351" t="s">
        <v>3157</v>
      </c>
      <c r="C10351">
        <v>79604</v>
      </c>
      <c r="D10351" t="str">
        <f>+VLOOKUP(C10351,Param!K:L,2,FALSE)</f>
        <v>ARTELIA BATIMENT &amp; INDUSTRIE</v>
      </c>
      <c r="E10351">
        <v>212721530</v>
      </c>
      <c r="F10351" t="s">
        <v>8260</v>
      </c>
      <c r="G10351" t="s">
        <v>29</v>
      </c>
      <c r="H10351" s="5">
        <v>1129.42</v>
      </c>
      <c r="I10351" s="5">
        <v>1129.4150999999999</v>
      </c>
      <c r="J10351" s="5">
        <v>4.9000000001342397E-3</v>
      </c>
      <c r="K10351" s="5">
        <v>1129.42</v>
      </c>
      <c r="L10351" s="5">
        <v>0</v>
      </c>
      <c r="M10351" t="str">
        <f>IF(ISERROR(VLOOKUP(A10351,'[1]Ecart validé'!$A:$A,1,FALSE)),Z10351,"Ecart Validé")</f>
        <v>valid</v>
      </c>
      <c r="R10351" t="s">
        <v>30</v>
      </c>
      <c r="X10351"/>
      <c r="Y10351"/>
      <c r="Z10351" t="s">
        <v>31</v>
      </c>
    </row>
    <row r="10352" spans="1:26" x14ac:dyDescent="0.3">
      <c r="A10352" t="s">
        <v>12991</v>
      </c>
      <c r="B10352" t="s">
        <v>3157</v>
      </c>
      <c r="C10352">
        <v>79604</v>
      </c>
      <c r="D10352" t="str">
        <f>+VLOOKUP(C10352,Param!K:L,2,FALSE)</f>
        <v>ARTELIA BATIMENT &amp; INDUSTRIE</v>
      </c>
      <c r="E10352">
        <v>212721530</v>
      </c>
      <c r="F10352" t="s">
        <v>8262</v>
      </c>
      <c r="G10352" t="s">
        <v>29</v>
      </c>
      <c r="H10352" s="5">
        <v>927.48</v>
      </c>
      <c r="I10352" s="5">
        <v>927.48479999999995</v>
      </c>
      <c r="J10352" s="5">
        <v>-4.7999999999319698E-3</v>
      </c>
      <c r="K10352" s="5">
        <v>927.48</v>
      </c>
      <c r="L10352" s="5">
        <v>0</v>
      </c>
      <c r="M10352" t="str">
        <f>IF(ISERROR(VLOOKUP(A10352,'[1]Ecart validé'!$A:$A,1,FALSE)),Z10352,"Ecart Validé")</f>
        <v>valid</v>
      </c>
      <c r="R10352" t="s">
        <v>30</v>
      </c>
      <c r="X10352"/>
      <c r="Y10352"/>
      <c r="Z10352" t="s">
        <v>31</v>
      </c>
    </row>
    <row r="10353" spans="1:26" x14ac:dyDescent="0.3">
      <c r="A10353" t="s">
        <v>12992</v>
      </c>
      <c r="B10353" t="s">
        <v>3157</v>
      </c>
      <c r="C10353">
        <v>79604</v>
      </c>
      <c r="D10353" t="str">
        <f>+VLOOKUP(C10353,Param!K:L,2,FALSE)</f>
        <v>ARTELIA BATIMENT &amp; INDUSTRIE</v>
      </c>
      <c r="E10353">
        <v>212721530</v>
      </c>
      <c r="F10353" t="s">
        <v>8264</v>
      </c>
      <c r="G10353" t="s">
        <v>29</v>
      </c>
      <c r="H10353" s="5">
        <v>538.88</v>
      </c>
      <c r="I10353" s="5">
        <v>538.87649999999996</v>
      </c>
      <c r="J10353" s="5">
        <v>3.5000000000309198E-3</v>
      </c>
      <c r="K10353" s="5">
        <v>538.88</v>
      </c>
      <c r="L10353" s="5">
        <v>0</v>
      </c>
      <c r="M10353" t="str">
        <f>IF(ISERROR(VLOOKUP(A10353,'[1]Ecart validé'!$A:$A,1,FALSE)),Z10353,"Ecart Validé")</f>
        <v>valid</v>
      </c>
      <c r="R10353" t="s">
        <v>30</v>
      </c>
      <c r="X10353"/>
      <c r="Y10353"/>
      <c r="Z10353" t="s">
        <v>31</v>
      </c>
    </row>
    <row r="10354" spans="1:26" x14ac:dyDescent="0.3">
      <c r="A10354" t="s">
        <v>12993</v>
      </c>
      <c r="B10354" t="s">
        <v>3157</v>
      </c>
      <c r="C10354">
        <v>70546</v>
      </c>
      <c r="D10354" t="str">
        <f>+VLOOKUP(C10354,Param!K:L,2,FALSE)</f>
        <v>ROUSSEAU</v>
      </c>
      <c r="E10354">
        <v>212771695</v>
      </c>
      <c r="F10354" t="s">
        <v>8617</v>
      </c>
      <c r="G10354" t="s">
        <v>29</v>
      </c>
      <c r="H10354" s="5">
        <v>832.91</v>
      </c>
      <c r="I10354" s="5">
        <v>832.90560000000005</v>
      </c>
      <c r="J10354" s="5">
        <v>4.3999999999186903E-3</v>
      </c>
      <c r="K10354" s="5">
        <v>832.91</v>
      </c>
      <c r="L10354" s="5">
        <v>0</v>
      </c>
      <c r="M10354" t="str">
        <f>IF(ISERROR(VLOOKUP(A10354,'[1]Ecart validé'!$A:$A,1,FALSE)),Z10354,"Ecart Validé")</f>
        <v>valid</v>
      </c>
      <c r="R10354" t="s">
        <v>30</v>
      </c>
      <c r="X10354"/>
      <c r="Y10354"/>
      <c r="Z10354" t="s">
        <v>31</v>
      </c>
    </row>
    <row r="10355" spans="1:26" x14ac:dyDescent="0.3">
      <c r="A10355" t="s">
        <v>12994</v>
      </c>
      <c r="B10355" t="s">
        <v>3157</v>
      </c>
      <c r="C10355">
        <v>70546</v>
      </c>
      <c r="D10355" t="str">
        <f>+VLOOKUP(C10355,Param!K:L,2,FALSE)</f>
        <v>ROUSSEAU</v>
      </c>
      <c r="E10355">
        <v>212771695</v>
      </c>
      <c r="F10355" t="s">
        <v>8260</v>
      </c>
      <c r="G10355" t="s">
        <v>29</v>
      </c>
      <c r="H10355" s="5">
        <v>2692.07</v>
      </c>
      <c r="I10355" s="5">
        <v>2692.0727999999999</v>
      </c>
      <c r="J10355" s="5">
        <v>-2.7999999997518898E-3</v>
      </c>
      <c r="K10355" s="5">
        <v>2692.07</v>
      </c>
      <c r="L10355" s="5">
        <v>0</v>
      </c>
      <c r="M10355" t="str">
        <f>IF(ISERROR(VLOOKUP(A10355,'[1]Ecart validé'!$A:$A,1,FALSE)),Z10355,"Ecart Validé")</f>
        <v>valid</v>
      </c>
      <c r="R10355" t="s">
        <v>30</v>
      </c>
      <c r="X10355"/>
      <c r="Y10355"/>
      <c r="Z10355" t="s">
        <v>31</v>
      </c>
    </row>
    <row r="10356" spans="1:26" x14ac:dyDescent="0.3">
      <c r="A10356" t="s">
        <v>12995</v>
      </c>
      <c r="B10356" t="s">
        <v>3157</v>
      </c>
      <c r="C10356">
        <v>70546</v>
      </c>
      <c r="D10356" t="str">
        <f>+VLOOKUP(C10356,Param!K:L,2,FALSE)</f>
        <v>ROUSSEAU</v>
      </c>
      <c r="E10356">
        <v>212771695</v>
      </c>
      <c r="F10356" t="s">
        <v>8262</v>
      </c>
      <c r="G10356" t="s">
        <v>29</v>
      </c>
      <c r="H10356" s="5">
        <v>4969.84</v>
      </c>
      <c r="I10356" s="5">
        <v>4969.8407999999999</v>
      </c>
      <c r="J10356" s="5">
        <v>-7.9999999979918303E-4</v>
      </c>
      <c r="K10356" s="5">
        <v>4969.84</v>
      </c>
      <c r="L10356" s="5">
        <v>0</v>
      </c>
      <c r="M10356" t="str">
        <f>IF(ISERROR(VLOOKUP(A10356,'[1]Ecart validé'!$A:$A,1,FALSE)),Z10356,"Ecart Validé")</f>
        <v>valid</v>
      </c>
      <c r="R10356" t="s">
        <v>30</v>
      </c>
      <c r="X10356"/>
      <c r="Y10356"/>
      <c r="Z10356" t="s">
        <v>31</v>
      </c>
    </row>
    <row r="10357" spans="1:26" x14ac:dyDescent="0.3">
      <c r="A10357" t="s">
        <v>12996</v>
      </c>
      <c r="B10357" t="s">
        <v>3157</v>
      </c>
      <c r="C10357">
        <v>70546</v>
      </c>
      <c r="D10357" t="str">
        <f>+VLOOKUP(C10357,Param!K:L,2,FALSE)</f>
        <v>ROUSSEAU</v>
      </c>
      <c r="E10357">
        <v>212771695</v>
      </c>
      <c r="F10357" t="s">
        <v>8264</v>
      </c>
      <c r="G10357" t="s">
        <v>29</v>
      </c>
      <c r="H10357" s="5">
        <v>2001.11</v>
      </c>
      <c r="I10357" s="5">
        <v>2001.1104</v>
      </c>
      <c r="J10357" s="5">
        <v>-4.0000000012696503E-4</v>
      </c>
      <c r="K10357" s="5">
        <v>2001.11</v>
      </c>
      <c r="L10357" s="5">
        <v>0</v>
      </c>
      <c r="M10357" t="str">
        <f>IF(ISERROR(VLOOKUP(A10357,'[1]Ecart validé'!$A:$A,1,FALSE)),Z10357,"Ecart Validé")</f>
        <v>valid</v>
      </c>
      <c r="R10357" t="s">
        <v>30</v>
      </c>
      <c r="X10357"/>
      <c r="Y10357"/>
      <c r="Z10357" t="s">
        <v>31</v>
      </c>
    </row>
    <row r="10358" spans="1:26" x14ac:dyDescent="0.3">
      <c r="A10358" t="s">
        <v>12997</v>
      </c>
      <c r="B10358" t="s">
        <v>3157</v>
      </c>
      <c r="C10358">
        <v>70546</v>
      </c>
      <c r="D10358" t="str">
        <f>+VLOOKUP(C10358,Param!K:L,2,FALSE)</f>
        <v>ROUSSEAU</v>
      </c>
      <c r="E10358">
        <v>212771695</v>
      </c>
      <c r="F10358" t="s">
        <v>8266</v>
      </c>
      <c r="G10358" t="s">
        <v>29</v>
      </c>
      <c r="H10358" s="5">
        <v>2748.9</v>
      </c>
      <c r="I10358" s="5">
        <v>2748.9023999999999</v>
      </c>
      <c r="J10358" s="5">
        <v>-2.3999999998522898E-3</v>
      </c>
      <c r="K10358" s="5">
        <v>2748.9</v>
      </c>
      <c r="L10358" s="5">
        <v>0</v>
      </c>
      <c r="M10358" t="str">
        <f>IF(ISERROR(VLOOKUP(A10358,'[1]Ecart validé'!$A:$A,1,FALSE)),Z10358,"Ecart Validé")</f>
        <v>valid</v>
      </c>
      <c r="R10358" t="s">
        <v>30</v>
      </c>
      <c r="X10358"/>
      <c r="Y10358"/>
      <c r="Z10358" t="s">
        <v>31</v>
      </c>
    </row>
    <row r="10359" spans="1:26" x14ac:dyDescent="0.3">
      <c r="A10359" t="s">
        <v>12998</v>
      </c>
      <c r="B10359" t="s">
        <v>3157</v>
      </c>
      <c r="C10359">
        <v>70546</v>
      </c>
      <c r="D10359" t="str">
        <f>+VLOOKUP(C10359,Param!K:L,2,FALSE)</f>
        <v>ROUSSEAU</v>
      </c>
      <c r="E10359" t="s">
        <v>12999</v>
      </c>
      <c r="F10359" t="s">
        <v>8617</v>
      </c>
      <c r="G10359" t="s">
        <v>29</v>
      </c>
      <c r="H10359" s="5">
        <v>1476.77</v>
      </c>
      <c r="I10359" s="5">
        <v>1476.7657999999999</v>
      </c>
      <c r="J10359" s="5">
        <v>4.2000000000825804E-3</v>
      </c>
      <c r="K10359" s="5">
        <v>1476.77</v>
      </c>
      <c r="L10359" s="5">
        <v>0</v>
      </c>
      <c r="M10359" t="str">
        <f>IF(ISERROR(VLOOKUP(A10359,'[1]Ecart validé'!$A:$A,1,FALSE)),Z10359,"Ecart Validé")</f>
        <v>valid</v>
      </c>
      <c r="R10359" t="s">
        <v>30</v>
      </c>
      <c r="X10359"/>
      <c r="Y10359"/>
      <c r="Z10359" t="s">
        <v>31</v>
      </c>
    </row>
    <row r="10360" spans="1:26" x14ac:dyDescent="0.3">
      <c r="A10360" t="s">
        <v>13000</v>
      </c>
      <c r="B10360" t="s">
        <v>3157</v>
      </c>
      <c r="C10360">
        <v>70546</v>
      </c>
      <c r="D10360" t="str">
        <f>+VLOOKUP(C10360,Param!K:L,2,FALSE)</f>
        <v>ROUSSEAU</v>
      </c>
      <c r="E10360" t="s">
        <v>12999</v>
      </c>
      <c r="F10360" t="s">
        <v>8271</v>
      </c>
      <c r="G10360" t="s">
        <v>29</v>
      </c>
      <c r="H10360" s="5">
        <v>1600.34</v>
      </c>
      <c r="I10360" s="5">
        <v>1600.3427999999999</v>
      </c>
      <c r="J10360" s="5">
        <v>-2.7999999999792601E-3</v>
      </c>
      <c r="K10360" s="5">
        <v>1600.34</v>
      </c>
      <c r="L10360" s="5">
        <v>0</v>
      </c>
      <c r="M10360" t="str">
        <f>IF(ISERROR(VLOOKUP(A10360,'[1]Ecart validé'!$A:$A,1,FALSE)),Z10360,"Ecart Validé")</f>
        <v>valid</v>
      </c>
      <c r="R10360" t="s">
        <v>30</v>
      </c>
      <c r="X10360"/>
      <c r="Y10360"/>
      <c r="Z10360" t="s">
        <v>31</v>
      </c>
    </row>
    <row r="10361" spans="1:26" x14ac:dyDescent="0.3">
      <c r="A10361" t="s">
        <v>13001</v>
      </c>
      <c r="B10361" t="s">
        <v>3157</v>
      </c>
      <c r="C10361">
        <v>64759</v>
      </c>
      <c r="D10361" t="str">
        <f>+VLOOKUP(C10361,Param!K:L,2,FALSE)</f>
        <v>SDEL TERTIAIRE</v>
      </c>
      <c r="E10361">
        <v>212541653</v>
      </c>
      <c r="F10361" t="s">
        <v>8617</v>
      </c>
      <c r="G10361" t="s">
        <v>29</v>
      </c>
      <c r="H10361" s="5">
        <v>67.8</v>
      </c>
      <c r="I10361" s="5">
        <v>67.803299999999993</v>
      </c>
      <c r="J10361" s="5">
        <v>-3.2999999999958601E-3</v>
      </c>
      <c r="K10361" s="5">
        <v>67.8</v>
      </c>
      <c r="L10361" s="5">
        <v>0</v>
      </c>
      <c r="M10361" t="str">
        <f>IF(ISERROR(VLOOKUP(A10361,'[1]Ecart validé'!$A:$A,1,FALSE)),Z10361,"Ecart Validé")</f>
        <v>valid</v>
      </c>
      <c r="R10361" t="s">
        <v>30</v>
      </c>
      <c r="X10361"/>
      <c r="Y10361"/>
      <c r="Z10361" t="s">
        <v>31</v>
      </c>
    </row>
    <row r="10362" spans="1:26" x14ac:dyDescent="0.3">
      <c r="A10362" t="s">
        <v>13002</v>
      </c>
      <c r="B10362" t="s">
        <v>3157</v>
      </c>
      <c r="C10362">
        <v>64759</v>
      </c>
      <c r="D10362" t="str">
        <f>+VLOOKUP(C10362,Param!K:L,2,FALSE)</f>
        <v>SDEL TERTIAIRE</v>
      </c>
      <c r="E10362">
        <v>212541653</v>
      </c>
      <c r="F10362" t="s">
        <v>8260</v>
      </c>
      <c r="G10362" t="s">
        <v>29</v>
      </c>
      <c r="H10362" s="5">
        <v>10213.98</v>
      </c>
      <c r="I10362" s="5">
        <v>10213.984200000001</v>
      </c>
      <c r="J10362" s="5">
        <v>-4.2000000012194496E-3</v>
      </c>
      <c r="K10362" s="5">
        <v>10213.98</v>
      </c>
      <c r="L10362" s="5">
        <v>0</v>
      </c>
      <c r="M10362" t="str">
        <f>IF(ISERROR(VLOOKUP(A10362,'[1]Ecart validé'!$A:$A,1,FALSE)),Z10362,"Ecart Validé")</f>
        <v>valid</v>
      </c>
      <c r="R10362" t="s">
        <v>30</v>
      </c>
      <c r="X10362"/>
      <c r="Y10362"/>
      <c r="Z10362" t="s">
        <v>31</v>
      </c>
    </row>
    <row r="10363" spans="1:26" x14ac:dyDescent="0.3">
      <c r="A10363" t="s">
        <v>13003</v>
      </c>
      <c r="B10363" t="s">
        <v>3157</v>
      </c>
      <c r="C10363">
        <v>64759</v>
      </c>
      <c r="D10363" t="str">
        <f>+VLOOKUP(C10363,Param!K:L,2,FALSE)</f>
        <v>SDEL TERTIAIRE</v>
      </c>
      <c r="E10363">
        <v>212541653</v>
      </c>
      <c r="F10363" t="s">
        <v>8262</v>
      </c>
      <c r="G10363" t="s">
        <v>29</v>
      </c>
      <c r="H10363" s="5">
        <v>6260.24</v>
      </c>
      <c r="I10363" s="5">
        <v>6260.2398000000003</v>
      </c>
      <c r="J10363" s="5">
        <v>1.99999999495048E-4</v>
      </c>
      <c r="K10363" s="5">
        <v>6260.24</v>
      </c>
      <c r="L10363" s="5">
        <v>0</v>
      </c>
      <c r="M10363" t="str">
        <f>IF(ISERROR(VLOOKUP(A10363,'[1]Ecart validé'!$A:$A,1,FALSE)),Z10363,"Ecart Validé")</f>
        <v>valid</v>
      </c>
      <c r="R10363" t="s">
        <v>30</v>
      </c>
      <c r="X10363"/>
      <c r="Y10363"/>
      <c r="Z10363" t="s">
        <v>31</v>
      </c>
    </row>
    <row r="10364" spans="1:26" x14ac:dyDescent="0.3">
      <c r="A10364" t="s">
        <v>13004</v>
      </c>
      <c r="B10364" t="s">
        <v>3157</v>
      </c>
      <c r="C10364">
        <v>64759</v>
      </c>
      <c r="D10364" t="str">
        <f>+VLOOKUP(C10364,Param!K:L,2,FALSE)</f>
        <v>SDEL TERTIAIRE</v>
      </c>
      <c r="E10364">
        <v>212541653</v>
      </c>
      <c r="F10364" t="s">
        <v>8264</v>
      </c>
      <c r="G10364" t="s">
        <v>29</v>
      </c>
      <c r="H10364" s="5">
        <v>5457.59</v>
      </c>
      <c r="I10364" s="5">
        <v>5457.5901000000003</v>
      </c>
      <c r="J10364" s="5">
        <v>-1.00000000202271E-4</v>
      </c>
      <c r="K10364" s="5">
        <v>5457.59</v>
      </c>
      <c r="L10364" s="5">
        <v>0</v>
      </c>
      <c r="M10364" t="str">
        <f>IF(ISERROR(VLOOKUP(A10364,'[1]Ecart validé'!$A:$A,1,FALSE)),Z10364,"Ecart Validé")</f>
        <v>valid</v>
      </c>
      <c r="R10364" t="s">
        <v>30</v>
      </c>
      <c r="X10364"/>
      <c r="Y10364"/>
      <c r="Z10364" t="s">
        <v>31</v>
      </c>
    </row>
    <row r="10365" spans="1:26" x14ac:dyDescent="0.3">
      <c r="A10365" t="s">
        <v>13005</v>
      </c>
      <c r="B10365" t="s">
        <v>3157</v>
      </c>
      <c r="C10365">
        <v>64759</v>
      </c>
      <c r="D10365" t="str">
        <f>+VLOOKUP(C10365,Param!K:L,2,FALSE)</f>
        <v>SDEL TERTIAIRE</v>
      </c>
      <c r="E10365">
        <v>212541653</v>
      </c>
      <c r="F10365" t="s">
        <v>8266</v>
      </c>
      <c r="G10365" t="s">
        <v>29</v>
      </c>
      <c r="H10365" s="5">
        <v>2802.29</v>
      </c>
      <c r="I10365" s="5">
        <v>2802.2934</v>
      </c>
      <c r="J10365" s="5">
        <v>-3.4000000000560201E-3</v>
      </c>
      <c r="K10365" s="5">
        <v>2802.29</v>
      </c>
      <c r="L10365" s="5">
        <v>0</v>
      </c>
      <c r="M10365" t="str">
        <f>IF(ISERROR(VLOOKUP(A10365,'[1]Ecart validé'!$A:$A,1,FALSE)),Z10365,"Ecart Validé")</f>
        <v>valid</v>
      </c>
      <c r="R10365" t="s">
        <v>30</v>
      </c>
      <c r="X10365"/>
      <c r="Y10365"/>
      <c r="Z10365" t="s">
        <v>31</v>
      </c>
    </row>
    <row r="10366" spans="1:26" x14ac:dyDescent="0.3">
      <c r="A10366" t="s">
        <v>13006</v>
      </c>
      <c r="B10366" t="s">
        <v>3157</v>
      </c>
      <c r="C10366">
        <v>62292</v>
      </c>
      <c r="D10366" t="str">
        <f>+VLOOKUP(C10366,Param!K:L,2,FALSE)</f>
        <v>ARIDO NV</v>
      </c>
      <c r="E10366">
        <v>2160784884</v>
      </c>
      <c r="F10366" t="s">
        <v>8617</v>
      </c>
      <c r="G10366" t="s">
        <v>29</v>
      </c>
      <c r="H10366" s="5">
        <v>270.06</v>
      </c>
      <c r="I10366" s="5">
        <v>270.06</v>
      </c>
      <c r="J10366" s="5">
        <v>0</v>
      </c>
      <c r="K10366" s="5">
        <v>270.06</v>
      </c>
      <c r="L10366" s="5">
        <v>0</v>
      </c>
      <c r="M10366" t="str">
        <f>IF(ISERROR(VLOOKUP(A10366,'[1]Ecart validé'!$A:$A,1,FALSE)),Z10366,"Ecart Validé")</f>
        <v>valid</v>
      </c>
      <c r="R10366" t="s">
        <v>30</v>
      </c>
      <c r="X10366"/>
      <c r="Y10366"/>
      <c r="Z10366" t="s">
        <v>31</v>
      </c>
    </row>
    <row r="10367" spans="1:26" x14ac:dyDescent="0.3">
      <c r="A10367" t="s">
        <v>13007</v>
      </c>
      <c r="B10367" t="s">
        <v>3157</v>
      </c>
      <c r="C10367">
        <v>62292</v>
      </c>
      <c r="D10367" t="str">
        <f>+VLOOKUP(C10367,Param!K:L,2,FALSE)</f>
        <v>ARIDO NV</v>
      </c>
      <c r="E10367">
        <v>2160784884</v>
      </c>
      <c r="F10367" t="s">
        <v>8260</v>
      </c>
      <c r="G10367" t="s">
        <v>29</v>
      </c>
      <c r="H10367" s="5">
        <v>93.78</v>
      </c>
      <c r="I10367" s="5">
        <v>93.78</v>
      </c>
      <c r="J10367" s="5">
        <v>0</v>
      </c>
      <c r="K10367" s="5">
        <v>93.78</v>
      </c>
      <c r="L10367" s="5">
        <v>0</v>
      </c>
      <c r="M10367" t="str">
        <f>IF(ISERROR(VLOOKUP(A10367,'[1]Ecart validé'!$A:$A,1,FALSE)),Z10367,"Ecart Validé")</f>
        <v>valid</v>
      </c>
      <c r="R10367" t="s">
        <v>30</v>
      </c>
      <c r="X10367"/>
      <c r="Y10367"/>
      <c r="Z10367" t="s">
        <v>31</v>
      </c>
    </row>
    <row r="10368" spans="1:26" x14ac:dyDescent="0.3">
      <c r="A10368" t="s">
        <v>13008</v>
      </c>
      <c r="B10368" t="s">
        <v>3157</v>
      </c>
      <c r="C10368">
        <v>62292</v>
      </c>
      <c r="D10368" t="str">
        <f>+VLOOKUP(C10368,Param!K:L,2,FALSE)</f>
        <v>ARIDO NV</v>
      </c>
      <c r="E10368">
        <v>2160784884</v>
      </c>
      <c r="F10368" t="s">
        <v>8264</v>
      </c>
      <c r="G10368" t="s">
        <v>29</v>
      </c>
      <c r="H10368" s="5">
        <v>105.47</v>
      </c>
      <c r="I10368" s="5">
        <v>105.471</v>
      </c>
      <c r="J10368" s="5">
        <v>-1.0000000000047701E-3</v>
      </c>
      <c r="K10368" s="5">
        <v>105.47</v>
      </c>
      <c r="L10368" s="5">
        <v>0</v>
      </c>
      <c r="M10368" t="str">
        <f>IF(ISERROR(VLOOKUP(A10368,'[1]Ecart validé'!$A:$A,1,FALSE)),Z10368,"Ecart Validé")</f>
        <v>valid</v>
      </c>
      <c r="R10368" t="s">
        <v>30</v>
      </c>
      <c r="X10368"/>
      <c r="Y10368"/>
      <c r="Z10368" t="s">
        <v>31</v>
      </c>
    </row>
    <row r="10369" spans="1:26" x14ac:dyDescent="0.3">
      <c r="A10369" t="s">
        <v>13009</v>
      </c>
      <c r="B10369" t="s">
        <v>3157</v>
      </c>
      <c r="C10369">
        <v>62292</v>
      </c>
      <c r="D10369" t="str">
        <f>+VLOOKUP(C10369,Param!K:L,2,FALSE)</f>
        <v>ARIDO NV</v>
      </c>
      <c r="E10369">
        <v>2160784884</v>
      </c>
      <c r="F10369" t="s">
        <v>8266</v>
      </c>
      <c r="G10369" t="s">
        <v>29</v>
      </c>
      <c r="H10369" s="5">
        <v>2653.72</v>
      </c>
      <c r="I10369" s="5">
        <v>2653.7195999999999</v>
      </c>
      <c r="J10369" s="5">
        <v>3.9999999989959103E-4</v>
      </c>
      <c r="K10369" s="5">
        <v>2653.72</v>
      </c>
      <c r="L10369" s="5">
        <v>0</v>
      </c>
      <c r="M10369" t="str">
        <f>IF(ISERROR(VLOOKUP(A10369,'[1]Ecart validé'!$A:$A,1,FALSE)),Z10369,"Ecart Validé")</f>
        <v>valid</v>
      </c>
      <c r="R10369" t="s">
        <v>30</v>
      </c>
      <c r="X10369"/>
      <c r="Y10369"/>
      <c r="Z10369" t="s">
        <v>31</v>
      </c>
    </row>
    <row r="10370" spans="1:26" x14ac:dyDescent="0.3">
      <c r="A10370" t="s">
        <v>13010</v>
      </c>
      <c r="B10370" t="s">
        <v>3157</v>
      </c>
      <c r="C10370">
        <v>58161</v>
      </c>
      <c r="D10370" t="str">
        <f>+VLOOKUP(C10370,Param!K:L,2,FALSE)</f>
        <v>COUP DE PATES SAS</v>
      </c>
      <c r="E10370">
        <v>1120152007</v>
      </c>
      <c r="F10370" t="s">
        <v>8617</v>
      </c>
      <c r="G10370" t="s">
        <v>29</v>
      </c>
      <c r="H10370" s="5">
        <v>6167.12</v>
      </c>
      <c r="I10370" s="5">
        <v>6167.1264000000001</v>
      </c>
      <c r="J10370" s="5">
        <v>-6.3999999993029598E-3</v>
      </c>
      <c r="K10370" s="5">
        <v>6167.12</v>
      </c>
      <c r="L10370" s="5">
        <v>0</v>
      </c>
      <c r="M10370" t="str">
        <f>IF(ISERROR(VLOOKUP(A10370,'[1]Ecart validé'!$A:$A,1,FALSE)),Z10370,"Ecart Validé")</f>
        <v>valid</v>
      </c>
      <c r="R10370" t="s">
        <v>30</v>
      </c>
      <c r="S10370" t="s">
        <v>42</v>
      </c>
      <c r="T10370" t="s">
        <v>257</v>
      </c>
      <c r="U10370" s="13" t="s">
        <v>7109</v>
      </c>
      <c r="X10370"/>
      <c r="Y10370"/>
      <c r="Z10370" t="s">
        <v>31</v>
      </c>
    </row>
    <row r="10371" spans="1:26" x14ac:dyDescent="0.3">
      <c r="A10371" t="s">
        <v>13011</v>
      </c>
      <c r="B10371" t="s">
        <v>3157</v>
      </c>
      <c r="C10371">
        <v>58161</v>
      </c>
      <c r="D10371" t="str">
        <f>+VLOOKUP(C10371,Param!K:L,2,FALSE)</f>
        <v>COUP DE PATES SAS</v>
      </c>
      <c r="E10371">
        <v>1120152007</v>
      </c>
      <c r="F10371" t="s">
        <v>8260</v>
      </c>
      <c r="G10371" t="s">
        <v>29</v>
      </c>
      <c r="H10371" s="5">
        <v>16039.14</v>
      </c>
      <c r="I10371" s="5">
        <v>16039.138199999999</v>
      </c>
      <c r="J10371" s="5">
        <v>1.8000000000029099E-3</v>
      </c>
      <c r="K10371" s="5">
        <v>16039.14</v>
      </c>
      <c r="L10371" s="5">
        <v>0</v>
      </c>
      <c r="M10371" t="str">
        <f>IF(ISERROR(VLOOKUP(A10371,'[1]Ecart validé'!$A:$A,1,FALSE)),Z10371,"Ecart Validé")</f>
        <v>valid</v>
      </c>
      <c r="R10371" t="s">
        <v>30</v>
      </c>
      <c r="X10371"/>
      <c r="Y10371"/>
      <c r="Z10371" t="s">
        <v>31</v>
      </c>
    </row>
    <row r="10372" spans="1:26" x14ac:dyDescent="0.3">
      <c r="A10372" t="s">
        <v>13012</v>
      </c>
      <c r="B10372" t="s">
        <v>3157</v>
      </c>
      <c r="C10372">
        <v>58161</v>
      </c>
      <c r="D10372" t="str">
        <f>+VLOOKUP(C10372,Param!K:L,2,FALSE)</f>
        <v>COUP DE PATES SAS</v>
      </c>
      <c r="E10372">
        <v>1120152007</v>
      </c>
      <c r="F10372" t="s">
        <v>8262</v>
      </c>
      <c r="G10372" t="s">
        <v>29</v>
      </c>
      <c r="H10372" s="5">
        <v>31703.66</v>
      </c>
      <c r="I10372" s="5">
        <v>31703.661599999999</v>
      </c>
      <c r="J10372" s="5">
        <v>-1.59999999959836E-3</v>
      </c>
      <c r="K10372" s="5">
        <v>31703.66</v>
      </c>
      <c r="L10372" s="5">
        <v>0</v>
      </c>
      <c r="M10372" t="str">
        <f>IF(ISERROR(VLOOKUP(A10372,'[1]Ecart validé'!$A:$A,1,FALSE)),Z10372,"Ecart Validé")</f>
        <v>valid</v>
      </c>
      <c r="R10372" t="s">
        <v>30</v>
      </c>
      <c r="X10372"/>
      <c r="Y10372"/>
      <c r="Z10372" t="s">
        <v>31</v>
      </c>
    </row>
    <row r="10373" spans="1:26" x14ac:dyDescent="0.3">
      <c r="A10373" t="s">
        <v>13013</v>
      </c>
      <c r="B10373" t="s">
        <v>3157</v>
      </c>
      <c r="C10373">
        <v>58161</v>
      </c>
      <c r="D10373" t="str">
        <f>+VLOOKUP(C10373,Param!K:L,2,FALSE)</f>
        <v>COUP DE PATES SAS</v>
      </c>
      <c r="E10373">
        <v>1120152007</v>
      </c>
      <c r="F10373" t="s">
        <v>8264</v>
      </c>
      <c r="G10373" t="s">
        <v>29</v>
      </c>
      <c r="H10373" s="5">
        <v>68639.37</v>
      </c>
      <c r="I10373" s="5">
        <v>68639.373000000007</v>
      </c>
      <c r="J10373" s="5">
        <v>-3.0000000115251099E-3</v>
      </c>
      <c r="K10373" s="5">
        <v>68639.37</v>
      </c>
      <c r="L10373" s="5">
        <v>0</v>
      </c>
      <c r="M10373" t="str">
        <f>IF(ISERROR(VLOOKUP(A10373,'[1]Ecart validé'!$A:$A,1,FALSE)),Z10373,"Ecart Validé")</f>
        <v>valid</v>
      </c>
      <c r="R10373" t="s">
        <v>30</v>
      </c>
      <c r="X10373"/>
      <c r="Y10373"/>
      <c r="Z10373" t="s">
        <v>31</v>
      </c>
    </row>
    <row r="10374" spans="1:26" x14ac:dyDescent="0.3">
      <c r="A10374" t="s">
        <v>13014</v>
      </c>
      <c r="B10374" t="s">
        <v>3157</v>
      </c>
      <c r="C10374">
        <v>58161</v>
      </c>
      <c r="D10374" t="str">
        <f>+VLOOKUP(C10374,Param!K:L,2,FALSE)</f>
        <v>COUP DE PATES SAS</v>
      </c>
      <c r="E10374">
        <v>1120152007</v>
      </c>
      <c r="F10374" t="s">
        <v>8266</v>
      </c>
      <c r="G10374" t="s">
        <v>29</v>
      </c>
      <c r="H10374" s="5">
        <v>81015.360000000001</v>
      </c>
      <c r="I10374" s="5">
        <v>81015.359400000001</v>
      </c>
      <c r="J10374" s="5">
        <v>5.9999999939464E-4</v>
      </c>
      <c r="K10374" s="5">
        <v>81015.360000000001</v>
      </c>
      <c r="L10374" s="5">
        <v>0</v>
      </c>
      <c r="M10374" t="str">
        <f>IF(ISERROR(VLOOKUP(A10374,'[1]Ecart validé'!$A:$A,1,FALSE)),Z10374,"Ecart Validé")</f>
        <v>valid</v>
      </c>
      <c r="R10374" t="s">
        <v>30</v>
      </c>
      <c r="X10374"/>
      <c r="Y10374"/>
      <c r="Z10374" t="s">
        <v>31</v>
      </c>
    </row>
    <row r="10375" spans="1:26" x14ac:dyDescent="0.3">
      <c r="A10375" t="s">
        <v>13015</v>
      </c>
      <c r="B10375" t="s">
        <v>3157</v>
      </c>
      <c r="C10375">
        <v>57814</v>
      </c>
      <c r="D10375" t="str">
        <f>+VLOOKUP(C10375,Param!K:L,2,FALSE)</f>
        <v>ETANDEX</v>
      </c>
      <c r="E10375">
        <v>2120541759</v>
      </c>
      <c r="F10375" t="s">
        <v>8617</v>
      </c>
      <c r="G10375" t="s">
        <v>29</v>
      </c>
      <c r="H10375" s="5">
        <v>-1346.73</v>
      </c>
      <c r="I10375" s="5">
        <v>-1346.73</v>
      </c>
      <c r="J10375" s="5">
        <v>0</v>
      </c>
      <c r="K10375" s="5">
        <v>-1346.73</v>
      </c>
      <c r="L10375" s="5">
        <v>0</v>
      </c>
      <c r="M10375" t="str">
        <f>IF(ISERROR(VLOOKUP(A10375,'[1]Ecart validé'!$A:$A,1,FALSE)),Z10375,"Ecart Validé")</f>
        <v>valid</v>
      </c>
      <c r="R10375" t="s">
        <v>30</v>
      </c>
      <c r="X10375"/>
      <c r="Y10375"/>
      <c r="Z10375" t="s">
        <v>31</v>
      </c>
    </row>
    <row r="10376" spans="1:26" x14ac:dyDescent="0.3">
      <c r="A10376" t="s">
        <v>13016</v>
      </c>
      <c r="B10376" t="s">
        <v>3157</v>
      </c>
      <c r="C10376">
        <v>57814</v>
      </c>
      <c r="D10376" t="str">
        <f>+VLOOKUP(C10376,Param!K:L,2,FALSE)</f>
        <v>ETANDEX</v>
      </c>
      <c r="E10376">
        <v>2120541759</v>
      </c>
      <c r="F10376" t="s">
        <v>8260</v>
      </c>
      <c r="G10376" t="s">
        <v>29</v>
      </c>
      <c r="H10376" s="5">
        <v>189.39</v>
      </c>
      <c r="I10376" s="5">
        <v>189.39</v>
      </c>
      <c r="J10376" s="5">
        <v>0</v>
      </c>
      <c r="K10376" s="5">
        <v>189.39</v>
      </c>
      <c r="L10376" s="5">
        <v>0</v>
      </c>
      <c r="M10376" t="str">
        <f>IF(ISERROR(VLOOKUP(A10376,'[1]Ecart validé'!$A:$A,1,FALSE)),Z10376,"Ecart Validé")</f>
        <v>valid</v>
      </c>
      <c r="R10376" t="s">
        <v>30</v>
      </c>
      <c r="X10376"/>
      <c r="Y10376"/>
      <c r="Z10376" t="s">
        <v>31</v>
      </c>
    </row>
    <row r="10377" spans="1:26" x14ac:dyDescent="0.3">
      <c r="A10377" t="s">
        <v>13017</v>
      </c>
      <c r="B10377" t="s">
        <v>3157</v>
      </c>
      <c r="C10377">
        <v>57814</v>
      </c>
      <c r="D10377" t="str">
        <f>+VLOOKUP(C10377,Param!K:L,2,FALSE)</f>
        <v>ETANDEX</v>
      </c>
      <c r="E10377">
        <v>2120541759</v>
      </c>
      <c r="F10377" t="s">
        <v>8262</v>
      </c>
      <c r="G10377" t="s">
        <v>29</v>
      </c>
      <c r="H10377" s="5">
        <v>331.21</v>
      </c>
      <c r="I10377" s="5">
        <v>331.20600000000002</v>
      </c>
      <c r="J10377" s="5">
        <v>3.9999999999622499E-3</v>
      </c>
      <c r="K10377" s="5">
        <v>331.21</v>
      </c>
      <c r="L10377" s="5">
        <v>0</v>
      </c>
      <c r="M10377" t="str">
        <f>IF(ISERROR(VLOOKUP(A10377,'[1]Ecart validé'!$A:$A,1,FALSE)),Z10377,"Ecart Validé")</f>
        <v>valid</v>
      </c>
      <c r="R10377" t="s">
        <v>30</v>
      </c>
      <c r="X10377"/>
      <c r="Y10377"/>
      <c r="Z10377" t="s">
        <v>31</v>
      </c>
    </row>
    <row r="10378" spans="1:26" x14ac:dyDescent="0.3">
      <c r="A10378" t="s">
        <v>13018</v>
      </c>
      <c r="B10378" t="s">
        <v>3157</v>
      </c>
      <c r="C10378">
        <v>57814</v>
      </c>
      <c r="D10378" t="str">
        <f>+VLOOKUP(C10378,Param!K:L,2,FALSE)</f>
        <v>ETANDEX</v>
      </c>
      <c r="E10378">
        <v>2120541759</v>
      </c>
      <c r="F10378" t="s">
        <v>8264</v>
      </c>
      <c r="G10378" t="s">
        <v>29</v>
      </c>
      <c r="H10378" s="5">
        <v>65.81</v>
      </c>
      <c r="I10378" s="5">
        <v>65.813999999999993</v>
      </c>
      <c r="J10378" s="5">
        <v>-3.9999999999906699E-3</v>
      </c>
      <c r="K10378" s="5">
        <v>65.81</v>
      </c>
      <c r="L10378" s="5">
        <v>0</v>
      </c>
      <c r="M10378" t="str">
        <f>IF(ISERROR(VLOOKUP(A10378,'[1]Ecart validé'!$A:$A,1,FALSE)),Z10378,"Ecart Validé")</f>
        <v>valid</v>
      </c>
      <c r="R10378" t="s">
        <v>30</v>
      </c>
      <c r="X10378"/>
      <c r="Y10378"/>
      <c r="Z10378" t="s">
        <v>31</v>
      </c>
    </row>
    <row r="10379" spans="1:26" x14ac:dyDescent="0.3">
      <c r="A10379" t="s">
        <v>13019</v>
      </c>
      <c r="B10379" t="s">
        <v>3157</v>
      </c>
      <c r="C10379">
        <v>57699</v>
      </c>
      <c r="D10379" t="str">
        <f>+VLOOKUP(C10379,Param!K:L,2,FALSE)</f>
        <v>SEMAER</v>
      </c>
      <c r="E10379">
        <v>2130182702</v>
      </c>
      <c r="F10379" t="s">
        <v>8617</v>
      </c>
      <c r="G10379" t="s">
        <v>29</v>
      </c>
      <c r="H10379" s="5">
        <v>337.98</v>
      </c>
      <c r="I10379" s="5">
        <v>337.97500000000002</v>
      </c>
      <c r="J10379" s="5">
        <v>4.9999999999954499E-3</v>
      </c>
      <c r="K10379" s="5">
        <v>337.98</v>
      </c>
      <c r="L10379" s="5">
        <v>0</v>
      </c>
      <c r="M10379" t="str">
        <f>IF(ISERROR(VLOOKUP(A10379,'[1]Ecart validé'!$A:$A,1,FALSE)),Z10379,"Ecart Validé")</f>
        <v>valid</v>
      </c>
      <c r="R10379" t="s">
        <v>30</v>
      </c>
      <c r="X10379"/>
      <c r="Y10379"/>
      <c r="Z10379" t="s">
        <v>31</v>
      </c>
    </row>
    <row r="10380" spans="1:26" x14ac:dyDescent="0.3">
      <c r="A10380" t="s">
        <v>13020</v>
      </c>
      <c r="B10380" t="s">
        <v>3157</v>
      </c>
      <c r="C10380">
        <v>57699</v>
      </c>
      <c r="D10380" t="str">
        <f>+VLOOKUP(C10380,Param!K:L,2,FALSE)</f>
        <v>SEMAER</v>
      </c>
      <c r="E10380">
        <v>2130182702</v>
      </c>
      <c r="F10380" t="s">
        <v>8260</v>
      </c>
      <c r="G10380" t="s">
        <v>29</v>
      </c>
      <c r="H10380" s="5">
        <v>410.54</v>
      </c>
      <c r="I10380" s="5">
        <v>410.54199999999997</v>
      </c>
      <c r="J10380" s="5">
        <v>-1.9999999999527002E-3</v>
      </c>
      <c r="K10380" s="5">
        <v>410.54</v>
      </c>
      <c r="L10380" s="5">
        <v>0</v>
      </c>
      <c r="M10380" t="str">
        <f>IF(ISERROR(VLOOKUP(A10380,'[1]Ecart validé'!$A:$A,1,FALSE)),Z10380,"Ecart Validé")</f>
        <v>valid</v>
      </c>
      <c r="R10380" t="s">
        <v>30</v>
      </c>
      <c r="X10380"/>
      <c r="Y10380"/>
      <c r="Z10380" t="s">
        <v>31</v>
      </c>
    </row>
    <row r="10381" spans="1:26" x14ac:dyDescent="0.3">
      <c r="A10381" t="s">
        <v>13021</v>
      </c>
      <c r="B10381" t="s">
        <v>3157</v>
      </c>
      <c r="C10381">
        <v>57699</v>
      </c>
      <c r="D10381" t="str">
        <f>+VLOOKUP(C10381,Param!K:L,2,FALSE)</f>
        <v>SEMAER</v>
      </c>
      <c r="E10381">
        <v>2130182702</v>
      </c>
      <c r="F10381" t="s">
        <v>8266</v>
      </c>
      <c r="G10381" t="s">
        <v>29</v>
      </c>
      <c r="H10381" s="5">
        <v>757.91</v>
      </c>
      <c r="I10381" s="5">
        <v>757.90560000000005</v>
      </c>
      <c r="J10381" s="5">
        <v>4.3999999999186903E-3</v>
      </c>
      <c r="K10381" s="5">
        <v>757.91</v>
      </c>
      <c r="L10381" s="5">
        <v>0</v>
      </c>
      <c r="M10381" t="str">
        <f>IF(ISERROR(VLOOKUP(A10381,'[1]Ecart validé'!$A:$A,1,FALSE)),Z10381,"Ecart Validé")</f>
        <v>valid</v>
      </c>
      <c r="R10381" t="s">
        <v>30</v>
      </c>
      <c r="X10381"/>
      <c r="Y10381"/>
      <c r="Z10381" t="s">
        <v>31</v>
      </c>
    </row>
    <row r="10382" spans="1:26" x14ac:dyDescent="0.3">
      <c r="A10382" t="s">
        <v>13022</v>
      </c>
      <c r="B10382" t="s">
        <v>3157</v>
      </c>
      <c r="C10382">
        <v>57280</v>
      </c>
      <c r="D10382" t="str">
        <f>+VLOOKUP(C10382,Param!K:L,2,FALSE)</f>
        <v>DECO ADER</v>
      </c>
      <c r="E10382">
        <v>2140373433</v>
      </c>
      <c r="F10382" t="s">
        <v>8617</v>
      </c>
      <c r="G10382" t="s">
        <v>29</v>
      </c>
      <c r="H10382" s="5">
        <v>612.34</v>
      </c>
      <c r="I10382" s="5">
        <v>612.34079999999994</v>
      </c>
      <c r="J10382" s="5">
        <v>-7.9999999991286997E-4</v>
      </c>
      <c r="K10382" s="5">
        <v>612.34</v>
      </c>
      <c r="L10382" s="5">
        <v>0</v>
      </c>
      <c r="M10382" t="str">
        <f>IF(ISERROR(VLOOKUP(A10382,'[1]Ecart validé'!$A:$A,1,FALSE)),Z10382,"Ecart Validé")</f>
        <v>valid</v>
      </c>
      <c r="R10382" t="s">
        <v>30</v>
      </c>
      <c r="X10382"/>
      <c r="Y10382"/>
      <c r="Z10382" t="s">
        <v>31</v>
      </c>
    </row>
    <row r="10383" spans="1:26" x14ac:dyDescent="0.3">
      <c r="A10383" t="s">
        <v>13023</v>
      </c>
      <c r="B10383" t="s">
        <v>3157</v>
      </c>
      <c r="C10383">
        <v>57280</v>
      </c>
      <c r="D10383" t="str">
        <f>+VLOOKUP(C10383,Param!K:L,2,FALSE)</f>
        <v>DECO ADER</v>
      </c>
      <c r="E10383">
        <v>2140373433</v>
      </c>
      <c r="F10383" t="s">
        <v>8260</v>
      </c>
      <c r="G10383" t="s">
        <v>29</v>
      </c>
      <c r="H10383" s="5">
        <v>7033.64</v>
      </c>
      <c r="I10383" s="5">
        <v>7033.6351999999997</v>
      </c>
      <c r="J10383" s="5">
        <v>4.80000000061409E-3</v>
      </c>
      <c r="K10383" s="5">
        <v>7033.64</v>
      </c>
      <c r="L10383" s="5">
        <v>0</v>
      </c>
      <c r="M10383" t="str">
        <f>IF(ISERROR(VLOOKUP(A10383,'[1]Ecart validé'!$A:$A,1,FALSE)),Z10383,"Ecart Validé")</f>
        <v>valid</v>
      </c>
      <c r="R10383" t="s">
        <v>30</v>
      </c>
      <c r="X10383"/>
      <c r="Y10383"/>
      <c r="Z10383" t="s">
        <v>31</v>
      </c>
    </row>
    <row r="10384" spans="1:26" x14ac:dyDescent="0.3">
      <c r="A10384" t="s">
        <v>13024</v>
      </c>
      <c r="B10384" t="s">
        <v>3157</v>
      </c>
      <c r="C10384">
        <v>57280</v>
      </c>
      <c r="D10384" t="str">
        <f>+VLOOKUP(C10384,Param!K:L,2,FALSE)</f>
        <v>DECO ADER</v>
      </c>
      <c r="E10384">
        <v>2140373433</v>
      </c>
      <c r="F10384" t="s">
        <v>8262</v>
      </c>
      <c r="G10384" t="s">
        <v>29</v>
      </c>
      <c r="H10384" s="5">
        <v>10184.799999999999</v>
      </c>
      <c r="I10384" s="5">
        <v>10184.7984</v>
      </c>
      <c r="J10384" s="5">
        <v>1.59999999959836E-3</v>
      </c>
      <c r="K10384" s="5">
        <v>10184.799999999999</v>
      </c>
      <c r="L10384" s="5">
        <v>0</v>
      </c>
      <c r="M10384" t="str">
        <f>IF(ISERROR(VLOOKUP(A10384,'[1]Ecart validé'!$A:$A,1,FALSE)),Z10384,"Ecart Validé")</f>
        <v>valid</v>
      </c>
      <c r="R10384" t="s">
        <v>30</v>
      </c>
      <c r="X10384"/>
      <c r="Y10384"/>
      <c r="Z10384" t="s">
        <v>31</v>
      </c>
    </row>
    <row r="10385" spans="1:26" x14ac:dyDescent="0.3">
      <c r="A10385" t="s">
        <v>13025</v>
      </c>
      <c r="B10385" t="s">
        <v>3157</v>
      </c>
      <c r="C10385">
        <v>57280</v>
      </c>
      <c r="D10385" t="str">
        <f>+VLOOKUP(C10385,Param!K:L,2,FALSE)</f>
        <v>DECO ADER</v>
      </c>
      <c r="E10385">
        <v>2140373433</v>
      </c>
      <c r="F10385" t="s">
        <v>8264</v>
      </c>
      <c r="G10385" t="s">
        <v>29</v>
      </c>
      <c r="H10385" s="5">
        <v>2426.63</v>
      </c>
      <c r="I10385" s="5">
        <v>2426.6343999999999</v>
      </c>
      <c r="J10385" s="5">
        <v>-4.399999999805E-3</v>
      </c>
      <c r="K10385" s="5">
        <v>2426.63</v>
      </c>
      <c r="L10385" s="5">
        <v>0</v>
      </c>
      <c r="M10385" t="str">
        <f>IF(ISERROR(VLOOKUP(A10385,'[1]Ecart validé'!$A:$A,1,FALSE)),Z10385,"Ecart Validé")</f>
        <v>valid</v>
      </c>
      <c r="R10385" t="s">
        <v>30</v>
      </c>
      <c r="X10385"/>
      <c r="Y10385"/>
      <c r="Z10385" t="s">
        <v>31</v>
      </c>
    </row>
    <row r="10386" spans="1:26" x14ac:dyDescent="0.3">
      <c r="A10386" t="s">
        <v>13026</v>
      </c>
      <c r="B10386" t="s">
        <v>3157</v>
      </c>
      <c r="C10386">
        <v>57280</v>
      </c>
      <c r="D10386" t="str">
        <f>+VLOOKUP(C10386,Param!K:L,2,FALSE)</f>
        <v>DECO ADER</v>
      </c>
      <c r="E10386">
        <v>2140373433</v>
      </c>
      <c r="F10386" t="s">
        <v>8266</v>
      </c>
      <c r="G10386" t="s">
        <v>29</v>
      </c>
      <c r="H10386" s="5">
        <v>2029.47</v>
      </c>
      <c r="I10386" s="5">
        <v>2029.4688000000001</v>
      </c>
      <c r="J10386" s="5">
        <v>1.1999999999261399E-3</v>
      </c>
      <c r="K10386" s="5">
        <v>2029.47</v>
      </c>
      <c r="L10386" s="5">
        <v>0</v>
      </c>
      <c r="M10386" t="str">
        <f>IF(ISERROR(VLOOKUP(A10386,'[1]Ecart validé'!$A:$A,1,FALSE)),Z10386,"Ecart Validé")</f>
        <v>valid</v>
      </c>
      <c r="R10386" t="s">
        <v>30</v>
      </c>
      <c r="X10386"/>
      <c r="Y10386"/>
      <c r="Z10386" t="s">
        <v>31</v>
      </c>
    </row>
    <row r="10387" spans="1:26" x14ac:dyDescent="0.3">
      <c r="A10387" t="s">
        <v>13027</v>
      </c>
      <c r="B10387" t="s">
        <v>3157</v>
      </c>
      <c r="C10387">
        <v>54644</v>
      </c>
      <c r="D10387" t="str">
        <f>+VLOOKUP(C10387,Param!K:L,2,FALSE)</f>
        <v>GRAPHIWARE</v>
      </c>
      <c r="E10387">
        <v>2120801806</v>
      </c>
      <c r="F10387" t="s">
        <v>8617</v>
      </c>
      <c r="G10387" t="s">
        <v>29</v>
      </c>
      <c r="H10387" s="5">
        <v>1532.85</v>
      </c>
      <c r="I10387" s="5">
        <v>1532.845</v>
      </c>
      <c r="J10387" s="5">
        <v>4.9999999998817596E-3</v>
      </c>
      <c r="K10387" s="5">
        <v>1532.85</v>
      </c>
      <c r="L10387" s="5">
        <v>0</v>
      </c>
      <c r="M10387" t="str">
        <f>IF(ISERROR(VLOOKUP(A10387,'[1]Ecart validé'!$A:$A,1,FALSE)),Z10387,"Ecart Validé")</f>
        <v>valid</v>
      </c>
      <c r="R10387" t="s">
        <v>30</v>
      </c>
      <c r="X10387"/>
      <c r="Y10387"/>
      <c r="Z10387" t="s">
        <v>31</v>
      </c>
    </row>
    <row r="10388" spans="1:26" x14ac:dyDescent="0.3">
      <c r="A10388" t="s">
        <v>13028</v>
      </c>
      <c r="B10388" t="s">
        <v>3157</v>
      </c>
      <c r="C10388">
        <v>54644</v>
      </c>
      <c r="D10388" t="str">
        <f>+VLOOKUP(C10388,Param!K:L,2,FALSE)</f>
        <v>GRAPHIWARE</v>
      </c>
      <c r="E10388">
        <v>2120801806</v>
      </c>
      <c r="F10388" t="s">
        <v>8260</v>
      </c>
      <c r="G10388" t="s">
        <v>29</v>
      </c>
      <c r="H10388" s="5">
        <v>3975.86</v>
      </c>
      <c r="I10388" s="5">
        <v>3975.8604999999998</v>
      </c>
      <c r="J10388" s="5">
        <v>-4.9999999964711595E-4</v>
      </c>
      <c r="K10388" s="5">
        <v>3975.86</v>
      </c>
      <c r="L10388" s="5">
        <v>0</v>
      </c>
      <c r="M10388" t="str">
        <f>IF(ISERROR(VLOOKUP(A10388,'[1]Ecart validé'!$A:$A,1,FALSE)),Z10388,"Ecart Validé")</f>
        <v>valid</v>
      </c>
      <c r="R10388" t="s">
        <v>30</v>
      </c>
      <c r="X10388"/>
      <c r="Y10388"/>
      <c r="Z10388" t="s">
        <v>31</v>
      </c>
    </row>
    <row r="10389" spans="1:26" x14ac:dyDescent="0.3">
      <c r="A10389" t="s">
        <v>13029</v>
      </c>
      <c r="B10389" t="s">
        <v>3157</v>
      </c>
      <c r="C10389">
        <v>54644</v>
      </c>
      <c r="D10389" t="str">
        <f>+VLOOKUP(C10389,Param!K:L,2,FALSE)</f>
        <v>GRAPHIWARE</v>
      </c>
      <c r="E10389">
        <v>2120801806</v>
      </c>
      <c r="F10389" t="s">
        <v>8262</v>
      </c>
      <c r="G10389" t="s">
        <v>29</v>
      </c>
      <c r="H10389" s="5">
        <v>9859.2000000000007</v>
      </c>
      <c r="I10389" s="5">
        <v>9859.2044999999998</v>
      </c>
      <c r="J10389" s="5">
        <v>-4.4999999990977804E-3</v>
      </c>
      <c r="K10389" s="5">
        <v>9859.2000000000007</v>
      </c>
      <c r="L10389" s="5">
        <v>0</v>
      </c>
      <c r="M10389" t="str">
        <f>IF(ISERROR(VLOOKUP(A10389,'[1]Ecart validé'!$A:$A,1,FALSE)),Z10389,"Ecart Validé")</f>
        <v>valid</v>
      </c>
      <c r="R10389" t="s">
        <v>30</v>
      </c>
      <c r="X10389"/>
      <c r="Y10389"/>
      <c r="Z10389" t="s">
        <v>31</v>
      </c>
    </row>
    <row r="10390" spans="1:26" x14ac:dyDescent="0.3">
      <c r="A10390" t="s">
        <v>13030</v>
      </c>
      <c r="B10390" t="s">
        <v>3157</v>
      </c>
      <c r="C10390">
        <v>54644</v>
      </c>
      <c r="D10390" t="str">
        <f>+VLOOKUP(C10390,Param!K:L,2,FALSE)</f>
        <v>GRAPHIWARE</v>
      </c>
      <c r="E10390">
        <v>2120801806</v>
      </c>
      <c r="F10390" t="s">
        <v>8264</v>
      </c>
      <c r="G10390" t="s">
        <v>29</v>
      </c>
      <c r="H10390" s="5">
        <v>14463.06</v>
      </c>
      <c r="I10390" s="5">
        <v>14463.056</v>
      </c>
      <c r="J10390" s="5">
        <v>3.99999999899591E-3</v>
      </c>
      <c r="K10390" s="5">
        <v>14463.06</v>
      </c>
      <c r="L10390" s="5">
        <v>0</v>
      </c>
      <c r="M10390" t="str">
        <f>IF(ISERROR(VLOOKUP(A10390,'[1]Ecart validé'!$A:$A,1,FALSE)),Z10390,"Ecart Validé")</f>
        <v>valid</v>
      </c>
      <c r="R10390" t="s">
        <v>30</v>
      </c>
      <c r="X10390"/>
      <c r="Y10390"/>
      <c r="Z10390" t="s">
        <v>31</v>
      </c>
    </row>
    <row r="10391" spans="1:26" x14ac:dyDescent="0.3">
      <c r="A10391" t="s">
        <v>13031</v>
      </c>
      <c r="B10391" t="s">
        <v>3157</v>
      </c>
      <c r="C10391">
        <v>54644</v>
      </c>
      <c r="D10391" t="str">
        <f>+VLOOKUP(C10391,Param!K:L,2,FALSE)</f>
        <v>GRAPHIWARE</v>
      </c>
      <c r="E10391">
        <v>2120801806</v>
      </c>
      <c r="F10391" t="s">
        <v>8266</v>
      </c>
      <c r="G10391" t="s">
        <v>29</v>
      </c>
      <c r="H10391" s="5">
        <v>19287.95</v>
      </c>
      <c r="I10391" s="5">
        <v>19287.946</v>
      </c>
      <c r="J10391" s="5">
        <v>4.0000000008149003E-3</v>
      </c>
      <c r="K10391" s="5">
        <v>19287.95</v>
      </c>
      <c r="L10391" s="5">
        <v>0</v>
      </c>
      <c r="M10391" t="str">
        <f>IF(ISERROR(VLOOKUP(A10391,'[1]Ecart validé'!$A:$A,1,FALSE)),Z10391,"Ecart Validé")</f>
        <v>valid</v>
      </c>
      <c r="R10391" t="s">
        <v>30</v>
      </c>
      <c r="X10391"/>
      <c r="Y10391"/>
      <c r="Z10391" t="s">
        <v>31</v>
      </c>
    </row>
    <row r="10392" spans="1:26" x14ac:dyDescent="0.3">
      <c r="A10392" t="s">
        <v>13032</v>
      </c>
      <c r="B10392" t="s">
        <v>3157</v>
      </c>
      <c r="C10392">
        <v>53627</v>
      </c>
      <c r="D10392" t="str">
        <f>+VLOOKUP(C10392,Param!K:L,2,FALSE)</f>
        <v>BOUYGUES ENERGIES &amp; SERVICES FM FRANCE - UC548X</v>
      </c>
      <c r="E10392">
        <v>211761473</v>
      </c>
      <c r="F10392" t="s">
        <v>8260</v>
      </c>
      <c r="G10392" t="s">
        <v>29</v>
      </c>
      <c r="H10392" s="5">
        <v>139.93</v>
      </c>
      <c r="I10392" s="5">
        <v>139.9254</v>
      </c>
      <c r="J10392" s="5">
        <v>4.6000000000105904E-3</v>
      </c>
      <c r="K10392" s="5">
        <v>139.93</v>
      </c>
      <c r="L10392" s="5">
        <v>0</v>
      </c>
      <c r="M10392" t="str">
        <f>IF(ISERROR(VLOOKUP(A10392,'[1]Ecart validé'!$A:$A,1,FALSE)),Z10392,"Ecart Validé")</f>
        <v>valid</v>
      </c>
      <c r="R10392" t="s">
        <v>30</v>
      </c>
      <c r="X10392"/>
      <c r="Y10392"/>
      <c r="Z10392" t="s">
        <v>31</v>
      </c>
    </row>
    <row r="10393" spans="1:26" x14ac:dyDescent="0.3">
      <c r="A10393" t="s">
        <v>13033</v>
      </c>
      <c r="B10393" t="s">
        <v>3157</v>
      </c>
      <c r="C10393">
        <v>53627</v>
      </c>
      <c r="D10393" t="str">
        <f>+VLOOKUP(C10393,Param!K:L,2,FALSE)</f>
        <v>BOUYGUES ENERGIES &amp; SERVICES FM FRANCE - UC548X</v>
      </c>
      <c r="E10393">
        <v>211761473</v>
      </c>
      <c r="F10393" t="s">
        <v>8262</v>
      </c>
      <c r="G10393" t="s">
        <v>29</v>
      </c>
      <c r="H10393" s="5">
        <v>139.93</v>
      </c>
      <c r="I10393" s="5">
        <v>139.9254</v>
      </c>
      <c r="J10393" s="5">
        <v>4.6000000000105904E-3</v>
      </c>
      <c r="K10393" s="5">
        <v>139.93</v>
      </c>
      <c r="L10393" s="5">
        <v>0</v>
      </c>
      <c r="M10393" t="str">
        <f>IF(ISERROR(VLOOKUP(A10393,'[1]Ecart validé'!$A:$A,1,FALSE)),Z10393,"Ecart Validé")</f>
        <v>valid</v>
      </c>
      <c r="R10393" t="s">
        <v>30</v>
      </c>
      <c r="T10393" s="41"/>
      <c r="X10393"/>
      <c r="Y10393"/>
      <c r="Z10393" t="s">
        <v>31</v>
      </c>
    </row>
    <row r="10394" spans="1:26" x14ac:dyDescent="0.3">
      <c r="A10394" t="s">
        <v>13034</v>
      </c>
      <c r="B10394" t="s">
        <v>3157</v>
      </c>
      <c r="C10394">
        <v>53627</v>
      </c>
      <c r="D10394" t="str">
        <f>+VLOOKUP(C10394,Param!K:L,2,FALSE)</f>
        <v>BOUYGUES ENERGIES &amp; SERVICES FM FRANCE - UC548X</v>
      </c>
      <c r="E10394">
        <v>211761473</v>
      </c>
      <c r="F10394" t="s">
        <v>8264</v>
      </c>
      <c r="G10394" t="s">
        <v>29</v>
      </c>
      <c r="H10394" s="5">
        <v>139.93</v>
      </c>
      <c r="I10394" s="5">
        <v>139.9254</v>
      </c>
      <c r="J10394" s="5">
        <v>4.6000000000105904E-3</v>
      </c>
      <c r="K10394" s="5">
        <v>139.93</v>
      </c>
      <c r="L10394" s="5">
        <v>0</v>
      </c>
      <c r="M10394" t="str">
        <f>IF(ISERROR(VLOOKUP(A10394,'[1]Ecart validé'!$A:$A,1,FALSE)),Z10394,"Ecart Validé")</f>
        <v>valid</v>
      </c>
      <c r="R10394" t="s">
        <v>30</v>
      </c>
      <c r="T10394" s="41"/>
      <c r="X10394"/>
      <c r="Y10394"/>
      <c r="Z10394" t="s">
        <v>31</v>
      </c>
    </row>
    <row r="10395" spans="1:26" x14ac:dyDescent="0.3">
      <c r="A10395" t="s">
        <v>13035</v>
      </c>
      <c r="B10395" t="s">
        <v>3157</v>
      </c>
      <c r="C10395">
        <v>53627</v>
      </c>
      <c r="D10395" t="str">
        <f>+VLOOKUP(C10395,Param!K:L,2,FALSE)</f>
        <v>BOUYGUES ENERGIES &amp; SERVICES FM FRANCE - UC548X</v>
      </c>
      <c r="E10395">
        <v>211761473</v>
      </c>
      <c r="F10395" t="s">
        <v>8266</v>
      </c>
      <c r="G10395" t="s">
        <v>29</v>
      </c>
      <c r="H10395" s="5">
        <v>139.91999999999999</v>
      </c>
      <c r="I10395" s="5">
        <v>139.9194</v>
      </c>
      <c r="J10395" s="5">
        <v>5.9999999999149601E-4</v>
      </c>
      <c r="K10395" s="5">
        <v>139.91999999999999</v>
      </c>
      <c r="L10395" s="5">
        <v>0</v>
      </c>
      <c r="M10395" t="str">
        <f>IF(ISERROR(VLOOKUP(A10395,'[1]Ecart validé'!$A:$A,1,FALSE)),Z10395,"Ecart Validé")</f>
        <v>valid</v>
      </c>
      <c r="R10395" t="s">
        <v>30</v>
      </c>
      <c r="X10395"/>
      <c r="Y10395"/>
      <c r="Z10395" t="s">
        <v>31</v>
      </c>
    </row>
    <row r="10396" spans="1:26" x14ac:dyDescent="0.3">
      <c r="A10396" t="s">
        <v>13036</v>
      </c>
      <c r="B10396" t="s">
        <v>3157</v>
      </c>
      <c r="C10396">
        <v>53193</v>
      </c>
      <c r="D10396" t="str">
        <f>+VLOOKUP(C10396,Param!K:L,2,FALSE)</f>
        <v>ADAPEI 70 /AE BLANCHISSERIE</v>
      </c>
      <c r="E10396">
        <v>2120052134</v>
      </c>
      <c r="F10396" t="s">
        <v>8260</v>
      </c>
      <c r="G10396" t="s">
        <v>29</v>
      </c>
      <c r="H10396" s="5">
        <v>532.25</v>
      </c>
      <c r="I10396" s="5">
        <v>532.245</v>
      </c>
      <c r="J10396" s="5">
        <v>4.9999999999954499E-3</v>
      </c>
      <c r="K10396" s="5">
        <v>532.25</v>
      </c>
      <c r="L10396" s="5">
        <v>0</v>
      </c>
      <c r="M10396" t="str">
        <f>IF(ISERROR(VLOOKUP(A10396,'[1]Ecart validé'!$A:$A,1,FALSE)),Z10396,"Ecart Validé")</f>
        <v>valid</v>
      </c>
      <c r="R10396" t="s">
        <v>30</v>
      </c>
      <c r="X10396"/>
      <c r="Y10396"/>
      <c r="Z10396" t="s">
        <v>31</v>
      </c>
    </row>
    <row r="10397" spans="1:26" x14ac:dyDescent="0.3">
      <c r="A10397" t="s">
        <v>13037</v>
      </c>
      <c r="B10397" t="s">
        <v>3157</v>
      </c>
      <c r="C10397">
        <v>53193</v>
      </c>
      <c r="D10397" t="str">
        <f>+VLOOKUP(C10397,Param!K:L,2,FALSE)</f>
        <v>ADAPEI 70 /AE BLANCHISSERIE</v>
      </c>
      <c r="E10397">
        <v>2120052134</v>
      </c>
      <c r="F10397" t="s">
        <v>8262</v>
      </c>
      <c r="G10397" t="s">
        <v>29</v>
      </c>
      <c r="H10397" s="5">
        <v>589.38</v>
      </c>
      <c r="I10397" s="5">
        <v>589.38220000000001</v>
      </c>
      <c r="J10397" s="5">
        <v>-2.2000000000161799E-3</v>
      </c>
      <c r="K10397" s="5">
        <v>589.38</v>
      </c>
      <c r="L10397" s="5">
        <v>0</v>
      </c>
      <c r="M10397" t="str">
        <f>IF(ISERROR(VLOOKUP(A10397,'[1]Ecart validé'!$A:$A,1,FALSE)),Z10397,"Ecart Validé")</f>
        <v>valid</v>
      </c>
      <c r="R10397" t="s">
        <v>30</v>
      </c>
      <c r="X10397"/>
      <c r="Y10397"/>
      <c r="Z10397" t="s">
        <v>31</v>
      </c>
    </row>
    <row r="10398" spans="1:26" x14ac:dyDescent="0.3">
      <c r="A10398" t="s">
        <v>13038</v>
      </c>
      <c r="B10398" t="s">
        <v>3157</v>
      </c>
      <c r="C10398">
        <v>53193</v>
      </c>
      <c r="D10398" t="str">
        <f>+VLOOKUP(C10398,Param!K:L,2,FALSE)</f>
        <v>ADAPEI 70 /AE BLANCHISSERIE</v>
      </c>
      <c r="E10398">
        <v>2120052134</v>
      </c>
      <c r="F10398" t="s">
        <v>8264</v>
      </c>
      <c r="G10398" t="s">
        <v>29</v>
      </c>
      <c r="H10398" s="5">
        <v>901.74</v>
      </c>
      <c r="I10398" s="5">
        <v>901.74289999999996</v>
      </c>
      <c r="J10398" s="5">
        <v>-2.8999999999541602E-3</v>
      </c>
      <c r="K10398" s="5">
        <v>901.74</v>
      </c>
      <c r="L10398" s="5">
        <v>0</v>
      </c>
      <c r="M10398" t="str">
        <f>IF(ISERROR(VLOOKUP(A10398,'[1]Ecart validé'!$A:$A,1,FALSE)),Z10398,"Ecart Validé")</f>
        <v>valid</v>
      </c>
      <c r="R10398" t="s">
        <v>30</v>
      </c>
      <c r="X10398"/>
      <c r="Y10398"/>
      <c r="Z10398" t="s">
        <v>31</v>
      </c>
    </row>
    <row r="10399" spans="1:26" x14ac:dyDescent="0.3">
      <c r="A10399" t="s">
        <v>13039</v>
      </c>
      <c r="B10399" t="s">
        <v>3157</v>
      </c>
      <c r="C10399">
        <v>53193</v>
      </c>
      <c r="D10399" t="str">
        <f>+VLOOKUP(C10399,Param!K:L,2,FALSE)</f>
        <v>ADAPEI 70 /AE BLANCHISSERIE</v>
      </c>
      <c r="E10399">
        <v>2120052134</v>
      </c>
      <c r="F10399" t="s">
        <v>8266</v>
      </c>
      <c r="G10399" t="s">
        <v>29</v>
      </c>
      <c r="H10399" s="5">
        <v>864.09</v>
      </c>
      <c r="I10399" s="5">
        <v>864.08839999999998</v>
      </c>
      <c r="J10399" s="5">
        <v>1.6000000000531099E-3</v>
      </c>
      <c r="K10399" s="5">
        <v>864.09</v>
      </c>
      <c r="L10399" s="5">
        <v>0</v>
      </c>
      <c r="M10399" t="str">
        <f>IF(ISERROR(VLOOKUP(A10399,'[1]Ecart validé'!$A:$A,1,FALSE)),Z10399,"Ecart Validé")</f>
        <v>valid</v>
      </c>
      <c r="R10399" t="s">
        <v>30</v>
      </c>
      <c r="X10399"/>
      <c r="Y10399"/>
      <c r="Z10399" t="s">
        <v>31</v>
      </c>
    </row>
    <row r="10400" spans="1:26" x14ac:dyDescent="0.3">
      <c r="A10400" t="s">
        <v>13040</v>
      </c>
      <c r="B10400" t="s">
        <v>3157</v>
      </c>
      <c r="C10400">
        <v>52160</v>
      </c>
      <c r="D10400" t="str">
        <f>+VLOOKUP(C10400,Param!K:L,2,FALSE)</f>
        <v>MEDIACOM CONCEPT INGENIERIE</v>
      </c>
      <c r="E10400">
        <v>2120721973</v>
      </c>
      <c r="F10400" t="s">
        <v>8617</v>
      </c>
      <c r="G10400" t="s">
        <v>29</v>
      </c>
      <c r="H10400" s="5">
        <v>368.18</v>
      </c>
      <c r="I10400" s="5">
        <v>368.178</v>
      </c>
      <c r="J10400" s="5">
        <v>2.0000000000095402E-3</v>
      </c>
      <c r="K10400" s="5">
        <v>368.18</v>
      </c>
      <c r="L10400" s="5">
        <v>0</v>
      </c>
      <c r="M10400" t="str">
        <f>IF(ISERROR(VLOOKUP(A10400,'[1]Ecart validé'!$A:$A,1,FALSE)),Z10400,"Ecart Validé")</f>
        <v>valid</v>
      </c>
      <c r="R10400" t="s">
        <v>30</v>
      </c>
      <c r="X10400"/>
      <c r="Y10400"/>
      <c r="Z10400" t="s">
        <v>31</v>
      </c>
    </row>
    <row r="10401" spans="1:26" x14ac:dyDescent="0.3">
      <c r="A10401" t="s">
        <v>13041</v>
      </c>
      <c r="B10401" t="s">
        <v>3157</v>
      </c>
      <c r="C10401">
        <v>52160</v>
      </c>
      <c r="D10401" t="str">
        <f>+VLOOKUP(C10401,Param!K:L,2,FALSE)</f>
        <v>MEDIACOM CONCEPT INGENIERIE</v>
      </c>
      <c r="E10401">
        <v>2120721973</v>
      </c>
      <c r="F10401" t="s">
        <v>8260</v>
      </c>
      <c r="G10401" t="s">
        <v>29</v>
      </c>
      <c r="H10401" s="5">
        <v>1531.94</v>
      </c>
      <c r="I10401" s="5">
        <v>1531.9425000000001</v>
      </c>
      <c r="J10401" s="5">
        <v>-2.5000000000545601E-3</v>
      </c>
      <c r="K10401" s="5">
        <v>1531.94</v>
      </c>
      <c r="L10401" s="5">
        <v>0</v>
      </c>
      <c r="M10401" t="str">
        <f>IF(ISERROR(VLOOKUP(A10401,'[1]Ecart validé'!$A:$A,1,FALSE)),Z10401,"Ecart Validé")</f>
        <v>valid</v>
      </c>
      <c r="R10401" t="s">
        <v>30</v>
      </c>
      <c r="X10401"/>
      <c r="Y10401"/>
      <c r="Z10401" t="s">
        <v>31</v>
      </c>
    </row>
    <row r="10402" spans="1:26" x14ac:dyDescent="0.3">
      <c r="A10402" t="s">
        <v>13042</v>
      </c>
      <c r="B10402" t="s">
        <v>3157</v>
      </c>
      <c r="C10402">
        <v>52160</v>
      </c>
      <c r="D10402" t="str">
        <f>+VLOOKUP(C10402,Param!K:L,2,FALSE)</f>
        <v>MEDIACOM CONCEPT INGENIERIE</v>
      </c>
      <c r="E10402">
        <v>2120721973</v>
      </c>
      <c r="F10402" t="s">
        <v>8262</v>
      </c>
      <c r="G10402" t="s">
        <v>29</v>
      </c>
      <c r="H10402" s="5">
        <v>2245.92</v>
      </c>
      <c r="I10402" s="5">
        <v>2245.9238999999998</v>
      </c>
      <c r="J10402" s="5">
        <v>-3.8999999997031401E-3</v>
      </c>
      <c r="K10402" s="5">
        <v>2245.92</v>
      </c>
      <c r="L10402" s="5">
        <v>0</v>
      </c>
      <c r="M10402" t="str">
        <f>IF(ISERROR(VLOOKUP(A10402,'[1]Ecart validé'!$A:$A,1,FALSE)),Z10402,"Ecart Validé")</f>
        <v>valid</v>
      </c>
      <c r="R10402" t="s">
        <v>30</v>
      </c>
      <c r="X10402"/>
      <c r="Y10402"/>
      <c r="Z10402" t="s">
        <v>31</v>
      </c>
    </row>
    <row r="10403" spans="1:26" x14ac:dyDescent="0.3">
      <c r="A10403" t="s">
        <v>13043</v>
      </c>
      <c r="B10403" t="s">
        <v>3157</v>
      </c>
      <c r="C10403">
        <v>52160</v>
      </c>
      <c r="D10403" t="str">
        <f>+VLOOKUP(C10403,Param!K:L,2,FALSE)</f>
        <v>MEDIACOM CONCEPT INGENIERIE</v>
      </c>
      <c r="E10403">
        <v>2120721973</v>
      </c>
      <c r="F10403" t="s">
        <v>8264</v>
      </c>
      <c r="G10403" t="s">
        <v>29</v>
      </c>
      <c r="H10403" s="5">
        <v>954.45</v>
      </c>
      <c r="I10403" s="5">
        <v>954.45</v>
      </c>
      <c r="J10403" s="5">
        <v>0</v>
      </c>
      <c r="K10403" s="5">
        <v>954.45</v>
      </c>
      <c r="L10403" s="5">
        <v>0</v>
      </c>
      <c r="M10403" t="str">
        <f>IF(ISERROR(VLOOKUP(A10403,'[1]Ecart validé'!$A:$A,1,FALSE)),Z10403,"Ecart Validé")</f>
        <v>valid</v>
      </c>
      <c r="R10403" t="s">
        <v>30</v>
      </c>
      <c r="X10403"/>
      <c r="Y10403"/>
      <c r="Z10403" t="s">
        <v>31</v>
      </c>
    </row>
    <row r="10404" spans="1:26" x14ac:dyDescent="0.3">
      <c r="A10404" t="s">
        <v>13044</v>
      </c>
      <c r="B10404" t="s">
        <v>3157</v>
      </c>
      <c r="C10404">
        <v>52160</v>
      </c>
      <c r="D10404" t="str">
        <f>+VLOOKUP(C10404,Param!K:L,2,FALSE)</f>
        <v>MEDIACOM CONCEPT INGENIERIE</v>
      </c>
      <c r="E10404">
        <v>2120721973</v>
      </c>
      <c r="F10404" t="s">
        <v>8266</v>
      </c>
      <c r="G10404" t="s">
        <v>29</v>
      </c>
      <c r="H10404" s="5">
        <v>3270.88</v>
      </c>
      <c r="I10404" s="5">
        <v>3270.8775000000001</v>
      </c>
      <c r="J10404" s="5">
        <v>2.5000000000545601E-3</v>
      </c>
      <c r="K10404" s="5">
        <v>3270.88</v>
      </c>
      <c r="L10404" s="5">
        <v>0</v>
      </c>
      <c r="M10404" t="str">
        <f>IF(ISERROR(VLOOKUP(A10404,'[1]Ecart validé'!$A:$A,1,FALSE)),Z10404,"Ecart Validé")</f>
        <v>valid</v>
      </c>
      <c r="R10404" t="s">
        <v>30</v>
      </c>
      <c r="X10404"/>
      <c r="Y10404"/>
      <c r="Z10404" t="s">
        <v>31</v>
      </c>
    </row>
    <row r="10405" spans="1:26" x14ac:dyDescent="0.3">
      <c r="A10405" t="s">
        <v>13045</v>
      </c>
      <c r="B10405" t="s">
        <v>3157</v>
      </c>
      <c r="C10405">
        <v>48335</v>
      </c>
      <c r="D10405" t="str">
        <f>+VLOOKUP(C10405,Param!K:L,2,FALSE)</f>
        <v>BUREAU ALPES CONTROLES</v>
      </c>
      <c r="E10405">
        <v>220206758</v>
      </c>
      <c r="F10405" t="s">
        <v>8617</v>
      </c>
      <c r="G10405" t="s">
        <v>29</v>
      </c>
      <c r="H10405" s="5">
        <v>1244.08</v>
      </c>
      <c r="I10405" s="5">
        <v>1244.075</v>
      </c>
      <c r="J10405" s="5">
        <v>4.9999999998817596E-3</v>
      </c>
      <c r="K10405" s="5">
        <v>1244.08</v>
      </c>
      <c r="L10405" s="5">
        <v>0</v>
      </c>
      <c r="M10405" t="str">
        <f>IF(ISERROR(VLOOKUP(A10405,'[1]Ecart validé'!$A:$A,1,FALSE)),Z10405,"Ecart Validé")</f>
        <v>valid</v>
      </c>
      <c r="R10405" t="s">
        <v>30</v>
      </c>
      <c r="X10405"/>
      <c r="Y10405"/>
      <c r="Z10405" t="s">
        <v>31</v>
      </c>
    </row>
    <row r="10406" spans="1:26" x14ac:dyDescent="0.3">
      <c r="A10406" t="s">
        <v>13046</v>
      </c>
      <c r="B10406" t="s">
        <v>3157</v>
      </c>
      <c r="C10406">
        <v>48335</v>
      </c>
      <c r="D10406" t="str">
        <f>+VLOOKUP(C10406,Param!K:L,2,FALSE)</f>
        <v>BUREAU ALPES CONTROLES</v>
      </c>
      <c r="E10406">
        <v>220206758</v>
      </c>
      <c r="F10406" t="s">
        <v>8260</v>
      </c>
      <c r="G10406" t="s">
        <v>29</v>
      </c>
      <c r="H10406" s="5">
        <v>2575.17</v>
      </c>
      <c r="I10406" s="5">
        <v>2575.1669999999999</v>
      </c>
      <c r="J10406" s="5">
        <v>3.0000000001564301E-3</v>
      </c>
      <c r="K10406" s="5">
        <v>2575.17</v>
      </c>
      <c r="L10406" s="5">
        <v>0</v>
      </c>
      <c r="M10406" t="str">
        <f>IF(ISERROR(VLOOKUP(A10406,'[1]Ecart validé'!$A:$A,1,FALSE)),Z10406,"Ecart Validé")</f>
        <v>valid</v>
      </c>
      <c r="R10406" t="s">
        <v>30</v>
      </c>
      <c r="X10406"/>
      <c r="Y10406"/>
      <c r="Z10406" t="s">
        <v>31</v>
      </c>
    </row>
    <row r="10407" spans="1:26" x14ac:dyDescent="0.3">
      <c r="A10407" t="s">
        <v>13047</v>
      </c>
      <c r="B10407" t="s">
        <v>3157</v>
      </c>
      <c r="C10407">
        <v>48335</v>
      </c>
      <c r="D10407" t="str">
        <f>+VLOOKUP(C10407,Param!K:L,2,FALSE)</f>
        <v>BUREAU ALPES CONTROLES</v>
      </c>
      <c r="E10407">
        <v>220206758</v>
      </c>
      <c r="F10407" t="s">
        <v>8262</v>
      </c>
      <c r="G10407" t="s">
        <v>29</v>
      </c>
      <c r="H10407" s="5">
        <v>1199.33</v>
      </c>
      <c r="I10407" s="5">
        <v>1199.3335</v>
      </c>
      <c r="J10407" s="5">
        <v>-3.5000000000309198E-3</v>
      </c>
      <c r="K10407" s="5">
        <v>1199.33</v>
      </c>
      <c r="L10407" s="5">
        <v>0</v>
      </c>
      <c r="M10407" t="str">
        <f>IF(ISERROR(VLOOKUP(A10407,'[1]Ecart validé'!$A:$A,1,FALSE)),Z10407,"Ecart Validé")</f>
        <v>valid</v>
      </c>
      <c r="R10407" t="s">
        <v>30</v>
      </c>
      <c r="X10407"/>
      <c r="Y10407"/>
      <c r="Z10407" t="s">
        <v>31</v>
      </c>
    </row>
    <row r="10408" spans="1:26" x14ac:dyDescent="0.3">
      <c r="A10408" t="s">
        <v>13048</v>
      </c>
      <c r="B10408" t="s">
        <v>3157</v>
      </c>
      <c r="C10408">
        <v>48335</v>
      </c>
      <c r="D10408" t="str">
        <f>+VLOOKUP(C10408,Param!K:L,2,FALSE)</f>
        <v>BUREAU ALPES CONTROLES</v>
      </c>
      <c r="E10408">
        <v>220206758</v>
      </c>
      <c r="F10408" t="s">
        <v>8264</v>
      </c>
      <c r="G10408" t="s">
        <v>29</v>
      </c>
      <c r="H10408" s="5">
        <v>2619.33</v>
      </c>
      <c r="I10408" s="5">
        <v>2619.3335000000002</v>
      </c>
      <c r="J10408" s="5">
        <v>-3.50000000025829E-3</v>
      </c>
      <c r="K10408" s="5">
        <v>2619.33</v>
      </c>
      <c r="L10408" s="5">
        <v>0</v>
      </c>
      <c r="M10408" t="str">
        <f>IF(ISERROR(VLOOKUP(A10408,'[1]Ecart validé'!$A:$A,1,FALSE)),Z10408,"Ecart Validé")</f>
        <v>valid</v>
      </c>
      <c r="R10408" t="s">
        <v>30</v>
      </c>
      <c r="X10408"/>
      <c r="Y10408"/>
      <c r="Z10408" t="s">
        <v>31</v>
      </c>
    </row>
    <row r="10409" spans="1:26" x14ac:dyDescent="0.3">
      <c r="A10409" t="s">
        <v>13049</v>
      </c>
      <c r="B10409" t="s">
        <v>3157</v>
      </c>
      <c r="C10409">
        <v>48335</v>
      </c>
      <c r="D10409" t="str">
        <f>+VLOOKUP(C10409,Param!K:L,2,FALSE)</f>
        <v>BUREAU ALPES CONTROLES</v>
      </c>
      <c r="E10409">
        <v>220206758</v>
      </c>
      <c r="F10409" t="s">
        <v>8266</v>
      </c>
      <c r="G10409" t="s">
        <v>29</v>
      </c>
      <c r="H10409" s="5">
        <v>3612.63</v>
      </c>
      <c r="I10409" s="5">
        <v>3612.6334999999999</v>
      </c>
      <c r="J10409" s="5">
        <v>-3.49999999980354E-3</v>
      </c>
      <c r="K10409" s="5">
        <v>3612.63</v>
      </c>
      <c r="L10409" s="5">
        <v>0</v>
      </c>
      <c r="M10409" t="str">
        <f>IF(ISERROR(VLOOKUP(A10409,'[1]Ecart validé'!$A:$A,1,FALSE)),Z10409,"Ecart Validé")</f>
        <v>valid</v>
      </c>
      <c r="R10409" t="s">
        <v>30</v>
      </c>
      <c r="X10409"/>
      <c r="Y10409"/>
      <c r="Z10409" t="s">
        <v>31</v>
      </c>
    </row>
    <row r="10410" spans="1:26" x14ac:dyDescent="0.3">
      <c r="A10410" t="s">
        <v>13050</v>
      </c>
      <c r="B10410" t="s">
        <v>3157</v>
      </c>
      <c r="C10410">
        <v>46483</v>
      </c>
      <c r="D10410" t="str">
        <f>+VLOOKUP(C10410,Param!K:L,2,FALSE)</f>
        <v>SUBRENAT</v>
      </c>
      <c r="E10410">
        <v>211311451</v>
      </c>
      <c r="F10410" t="s">
        <v>8617</v>
      </c>
      <c r="G10410" t="s">
        <v>29</v>
      </c>
      <c r="H10410" s="5">
        <v>637.53</v>
      </c>
      <c r="I10410" s="5">
        <v>637.53</v>
      </c>
      <c r="J10410" s="5">
        <v>0</v>
      </c>
      <c r="K10410" s="5">
        <v>637.53</v>
      </c>
      <c r="L10410" s="5">
        <v>0</v>
      </c>
      <c r="M10410" t="str">
        <f>IF(ISERROR(VLOOKUP(A10410,'[1]Ecart validé'!$A:$A,1,FALSE)),Z10410,"Ecart Validé")</f>
        <v>valid</v>
      </c>
      <c r="R10410" t="s">
        <v>30</v>
      </c>
      <c r="X10410"/>
      <c r="Y10410"/>
      <c r="Z10410" t="s">
        <v>31</v>
      </c>
    </row>
    <row r="10411" spans="1:26" x14ac:dyDescent="0.3">
      <c r="A10411" t="s">
        <v>13051</v>
      </c>
      <c r="B10411" t="s">
        <v>3157</v>
      </c>
      <c r="C10411">
        <v>46483</v>
      </c>
      <c r="D10411" t="str">
        <f>+VLOOKUP(C10411,Param!K:L,2,FALSE)</f>
        <v>SUBRENAT</v>
      </c>
      <c r="E10411">
        <v>211311451</v>
      </c>
      <c r="F10411" t="s">
        <v>8260</v>
      </c>
      <c r="G10411" t="s">
        <v>29</v>
      </c>
      <c r="H10411" s="5">
        <v>11544.42</v>
      </c>
      <c r="I10411" s="5">
        <v>11544.416999999999</v>
      </c>
      <c r="J10411" s="5">
        <v>3.00000000061118E-3</v>
      </c>
      <c r="K10411" s="5">
        <v>11544.42</v>
      </c>
      <c r="L10411" s="5">
        <v>0</v>
      </c>
      <c r="M10411" t="str">
        <f>IF(ISERROR(VLOOKUP(A10411,'[1]Ecart validé'!$A:$A,1,FALSE)),Z10411,"Ecart Validé")</f>
        <v>valid</v>
      </c>
      <c r="R10411" t="s">
        <v>30</v>
      </c>
      <c r="X10411"/>
      <c r="Y10411"/>
      <c r="Z10411" t="s">
        <v>31</v>
      </c>
    </row>
    <row r="10412" spans="1:26" x14ac:dyDescent="0.3">
      <c r="A10412" t="s">
        <v>13052</v>
      </c>
      <c r="B10412" t="s">
        <v>3157</v>
      </c>
      <c r="C10412">
        <v>46483</v>
      </c>
      <c r="D10412" t="str">
        <f>+VLOOKUP(C10412,Param!K:L,2,FALSE)</f>
        <v>SUBRENAT</v>
      </c>
      <c r="E10412">
        <v>211311451</v>
      </c>
      <c r="F10412" t="s">
        <v>8262</v>
      </c>
      <c r="G10412" t="s">
        <v>29</v>
      </c>
      <c r="H10412" s="5">
        <v>12221.3</v>
      </c>
      <c r="I10412" s="5">
        <v>12221.300999999999</v>
      </c>
      <c r="J10412" s="5">
        <v>-1.0000000002037201E-3</v>
      </c>
      <c r="K10412" s="5">
        <v>12221.3</v>
      </c>
      <c r="L10412" s="5">
        <v>0</v>
      </c>
      <c r="M10412" t="str">
        <f>IF(ISERROR(VLOOKUP(A10412,'[1]Ecart validé'!$A:$A,1,FALSE)),Z10412,"Ecart Validé")</f>
        <v>valid</v>
      </c>
      <c r="R10412" t="s">
        <v>30</v>
      </c>
      <c r="X10412"/>
      <c r="Y10412"/>
      <c r="Z10412" t="s">
        <v>31</v>
      </c>
    </row>
    <row r="10413" spans="1:26" x14ac:dyDescent="0.3">
      <c r="A10413" t="s">
        <v>13053</v>
      </c>
      <c r="B10413" t="s">
        <v>3157</v>
      </c>
      <c r="C10413">
        <v>46483</v>
      </c>
      <c r="D10413" t="str">
        <f>+VLOOKUP(C10413,Param!K:L,2,FALSE)</f>
        <v>SUBRENAT</v>
      </c>
      <c r="E10413">
        <v>211311451</v>
      </c>
      <c r="F10413" t="s">
        <v>8264</v>
      </c>
      <c r="G10413" t="s">
        <v>29</v>
      </c>
      <c r="H10413" s="5">
        <v>17142.11</v>
      </c>
      <c r="I10413" s="5">
        <v>17142.1116</v>
      </c>
      <c r="J10413" s="5">
        <v>-1.59999999959836E-3</v>
      </c>
      <c r="K10413" s="5">
        <v>17142.11</v>
      </c>
      <c r="L10413" s="5">
        <v>0</v>
      </c>
      <c r="M10413" t="str">
        <f>IF(ISERROR(VLOOKUP(A10413,'[1]Ecart validé'!$A:$A,1,FALSE)),Z10413,"Ecart Validé")</f>
        <v>valid</v>
      </c>
      <c r="R10413" t="s">
        <v>30</v>
      </c>
      <c r="X10413"/>
      <c r="Y10413"/>
      <c r="Z10413" t="s">
        <v>31</v>
      </c>
    </row>
    <row r="10414" spans="1:26" x14ac:dyDescent="0.3">
      <c r="A10414" t="s">
        <v>13054</v>
      </c>
      <c r="B10414" t="s">
        <v>3157</v>
      </c>
      <c r="C10414">
        <v>46483</v>
      </c>
      <c r="D10414" t="str">
        <f>+VLOOKUP(C10414,Param!K:L,2,FALSE)</f>
        <v>SUBRENAT</v>
      </c>
      <c r="E10414">
        <v>211311451</v>
      </c>
      <c r="F10414" t="s">
        <v>8266</v>
      </c>
      <c r="G10414" t="s">
        <v>29</v>
      </c>
      <c r="H10414" s="5">
        <v>20088.22</v>
      </c>
      <c r="I10414" s="5">
        <v>20088.2202</v>
      </c>
      <c r="J10414" s="5">
        <v>-1.99999998585553E-4</v>
      </c>
      <c r="K10414" s="5">
        <v>20088.22</v>
      </c>
      <c r="L10414" s="5">
        <v>0</v>
      </c>
      <c r="M10414" t="str">
        <f>IF(ISERROR(VLOOKUP(A10414,'[1]Ecart validé'!$A:$A,1,FALSE)),Z10414,"Ecart Validé")</f>
        <v>valid</v>
      </c>
      <c r="R10414" t="s">
        <v>30</v>
      </c>
      <c r="X10414"/>
      <c r="Y10414"/>
      <c r="Z10414" t="s">
        <v>31</v>
      </c>
    </row>
    <row r="10415" spans="1:26" ht="28.8" x14ac:dyDescent="0.3">
      <c r="A10415" t="s">
        <v>13055</v>
      </c>
      <c r="B10415" t="s">
        <v>3157</v>
      </c>
      <c r="C10415">
        <v>44916</v>
      </c>
      <c r="D10415" t="str">
        <f>+VLOOKUP(C10415,Param!K:L,2,FALSE)</f>
        <v>QUADIENT (ex: NEOPOST FRANCE / SATAS)</v>
      </c>
      <c r="E10415">
        <v>212091606</v>
      </c>
      <c r="F10415" t="s">
        <v>8617</v>
      </c>
      <c r="G10415" t="s">
        <v>29</v>
      </c>
      <c r="H10415" s="5">
        <v>633.35</v>
      </c>
      <c r="I10415" s="5">
        <v>633.35339999999997</v>
      </c>
      <c r="J10415" s="5">
        <v>-3.3999999999423298E-3</v>
      </c>
      <c r="K10415" s="5">
        <v>633.35</v>
      </c>
      <c r="L10415" s="5">
        <v>0</v>
      </c>
      <c r="M10415" t="str">
        <f>IF(ISERROR(VLOOKUP(A10415,'[1]Ecart validé'!$A:$A,1,FALSE)),Z10415,"Ecart Validé")</f>
        <v>valid</v>
      </c>
      <c r="R10415" t="s">
        <v>30</v>
      </c>
      <c r="S10415" t="s">
        <v>42</v>
      </c>
      <c r="T10415" t="s">
        <v>257</v>
      </c>
      <c r="U10415" s="13" t="s">
        <v>13056</v>
      </c>
      <c r="V10415" t="s">
        <v>45</v>
      </c>
      <c r="W10415" t="s">
        <v>3214</v>
      </c>
      <c r="X10415" t="s">
        <v>2131</v>
      </c>
      <c r="Y10415" t="s">
        <v>2131</v>
      </c>
      <c r="Z10415" t="s">
        <v>31</v>
      </c>
    </row>
    <row r="10416" spans="1:26" x14ac:dyDescent="0.3">
      <c r="A10416" t="s">
        <v>13057</v>
      </c>
      <c r="B10416" t="s">
        <v>3157</v>
      </c>
      <c r="C10416">
        <v>44916</v>
      </c>
      <c r="D10416" t="str">
        <f>+VLOOKUP(C10416,Param!K:L,2,FALSE)</f>
        <v>QUADIENT (ex: NEOPOST FRANCE / SATAS)</v>
      </c>
      <c r="E10416">
        <v>212091606</v>
      </c>
      <c r="F10416" t="s">
        <v>8260</v>
      </c>
      <c r="G10416" t="s">
        <v>29</v>
      </c>
      <c r="H10416" s="5">
        <v>11530.98</v>
      </c>
      <c r="I10416" s="5">
        <v>11530.9791</v>
      </c>
      <c r="J10416" s="5">
        <v>8.9999999909195995E-4</v>
      </c>
      <c r="K10416" s="5">
        <v>11530.98</v>
      </c>
      <c r="L10416" s="5">
        <v>0</v>
      </c>
      <c r="M10416" t="str">
        <f>IF(ISERROR(VLOOKUP(A10416,'[1]Ecart validé'!$A:$A,1,FALSE)),Z10416,"Ecart Validé")</f>
        <v>valid</v>
      </c>
      <c r="R10416" t="s">
        <v>30</v>
      </c>
      <c r="X10416"/>
      <c r="Y10416"/>
      <c r="Z10416" t="s">
        <v>31</v>
      </c>
    </row>
    <row r="10417" spans="1:26" x14ac:dyDescent="0.3">
      <c r="A10417" t="s">
        <v>13058</v>
      </c>
      <c r="B10417" t="s">
        <v>3157</v>
      </c>
      <c r="C10417">
        <v>44916</v>
      </c>
      <c r="D10417" t="str">
        <f>+VLOOKUP(C10417,Param!K:L,2,FALSE)</f>
        <v>QUADIENT (ex: NEOPOST FRANCE / SATAS)</v>
      </c>
      <c r="E10417">
        <v>212091606</v>
      </c>
      <c r="F10417" t="s">
        <v>8262</v>
      </c>
      <c r="G10417" t="s">
        <v>29</v>
      </c>
      <c r="H10417" s="5">
        <v>2476.1999999999998</v>
      </c>
      <c r="I10417" s="5">
        <v>2476.1970000000001</v>
      </c>
      <c r="J10417" s="5">
        <v>2.9999999997016801E-3</v>
      </c>
      <c r="K10417" s="5">
        <v>2476.1999999999998</v>
      </c>
      <c r="L10417" s="5">
        <v>0</v>
      </c>
      <c r="M10417" t="str">
        <f>IF(ISERROR(VLOOKUP(A10417,'[1]Ecart validé'!$A:$A,1,FALSE)),Z10417,"Ecart Validé")</f>
        <v>valid</v>
      </c>
      <c r="R10417" t="s">
        <v>30</v>
      </c>
      <c r="X10417"/>
      <c r="Y10417"/>
      <c r="Z10417" t="s">
        <v>31</v>
      </c>
    </row>
    <row r="10418" spans="1:26" x14ac:dyDescent="0.3">
      <c r="A10418" t="s">
        <v>13059</v>
      </c>
      <c r="B10418" t="s">
        <v>3157</v>
      </c>
      <c r="C10418">
        <v>44916</v>
      </c>
      <c r="D10418" t="str">
        <f>+VLOOKUP(C10418,Param!K:L,2,FALSE)</f>
        <v>QUADIENT (ex: NEOPOST FRANCE / SATAS)</v>
      </c>
      <c r="E10418">
        <v>212091606</v>
      </c>
      <c r="F10418" t="s">
        <v>8264</v>
      </c>
      <c r="G10418" t="s">
        <v>29</v>
      </c>
      <c r="H10418" s="5">
        <v>2318.98</v>
      </c>
      <c r="I10418" s="5">
        <v>2318.9814000000001</v>
      </c>
      <c r="J10418" s="5">
        <v>-1.4000000001033099E-3</v>
      </c>
      <c r="K10418" s="5">
        <v>2318.98</v>
      </c>
      <c r="L10418" s="5">
        <v>0</v>
      </c>
      <c r="M10418" t="str">
        <f>IF(ISERROR(VLOOKUP(A10418,'[1]Ecart validé'!$A:$A,1,FALSE)),Z10418,"Ecart Validé")</f>
        <v>valid</v>
      </c>
      <c r="R10418" t="s">
        <v>30</v>
      </c>
      <c r="X10418"/>
      <c r="Y10418"/>
      <c r="Z10418" t="s">
        <v>31</v>
      </c>
    </row>
    <row r="10419" spans="1:26" x14ac:dyDescent="0.3">
      <c r="A10419" t="s">
        <v>13060</v>
      </c>
      <c r="B10419" t="s">
        <v>3157</v>
      </c>
      <c r="C10419">
        <v>44916</v>
      </c>
      <c r="D10419" t="str">
        <f>+VLOOKUP(C10419,Param!K:L,2,FALSE)</f>
        <v>QUADIENT (ex: NEOPOST FRANCE / SATAS)</v>
      </c>
      <c r="E10419">
        <v>212091606</v>
      </c>
      <c r="F10419" t="s">
        <v>8266</v>
      </c>
      <c r="G10419" t="s">
        <v>29</v>
      </c>
      <c r="H10419" s="5">
        <v>12591.7</v>
      </c>
      <c r="I10419" s="5">
        <v>12591.7029</v>
      </c>
      <c r="J10419" s="5">
        <v>-2.8999999994994102E-3</v>
      </c>
      <c r="K10419" s="5">
        <v>12591.7</v>
      </c>
      <c r="L10419" s="5">
        <v>0</v>
      </c>
      <c r="M10419" t="str">
        <f>IF(ISERROR(VLOOKUP(A10419,'[1]Ecart validé'!$A:$A,1,FALSE)),Z10419,"Ecart Validé")</f>
        <v>valid</v>
      </c>
      <c r="R10419" t="s">
        <v>30</v>
      </c>
      <c r="X10419"/>
      <c r="Y10419"/>
      <c r="Z10419" t="s">
        <v>31</v>
      </c>
    </row>
    <row r="10420" spans="1:26" x14ac:dyDescent="0.3">
      <c r="A10420" t="s">
        <v>13061</v>
      </c>
      <c r="B10420" t="s">
        <v>3157</v>
      </c>
      <c r="C10420">
        <v>43561</v>
      </c>
      <c r="D10420" t="str">
        <f>+VLOOKUP(C10420,Param!K:L,2,FALSE)</f>
        <v>SAMSIC</v>
      </c>
      <c r="E10420">
        <v>29255019</v>
      </c>
      <c r="F10420" t="s">
        <v>8617</v>
      </c>
      <c r="G10420" t="s">
        <v>29</v>
      </c>
      <c r="H10420" s="5">
        <v>-15304.0099999999</v>
      </c>
      <c r="I10420" s="5">
        <v>-15304.015100000001</v>
      </c>
      <c r="J10420" s="5">
        <v>5.1000000021304004E-3</v>
      </c>
      <c r="K10420" s="5">
        <v>-15304.0099999999</v>
      </c>
      <c r="L10420" s="5">
        <v>0</v>
      </c>
      <c r="M10420" t="str">
        <f>IF(ISERROR(VLOOKUP(A10420,'[1]Ecart validé'!$A:$A,1,FALSE)),Z10420,"Ecart Validé")</f>
        <v>valid</v>
      </c>
      <c r="R10420" t="s">
        <v>30</v>
      </c>
      <c r="X10420"/>
      <c r="Y10420"/>
      <c r="Z10420" t="s">
        <v>31</v>
      </c>
    </row>
    <row r="10421" spans="1:26" x14ac:dyDescent="0.3">
      <c r="A10421" t="s">
        <v>13062</v>
      </c>
      <c r="B10421" t="s">
        <v>3157</v>
      </c>
      <c r="C10421">
        <v>43561</v>
      </c>
      <c r="D10421" t="str">
        <f>+VLOOKUP(C10421,Param!K:L,2,FALSE)</f>
        <v>SAMSIC</v>
      </c>
      <c r="E10421">
        <v>29255019</v>
      </c>
      <c r="F10421" t="s">
        <v>8260</v>
      </c>
      <c r="G10421" t="s">
        <v>29</v>
      </c>
      <c r="H10421" s="5">
        <v>8544.7999999999993</v>
      </c>
      <c r="I10421" s="5">
        <v>8544.7999999999993</v>
      </c>
      <c r="J10421" s="5">
        <v>0</v>
      </c>
      <c r="K10421" s="5">
        <v>8544.7999999999993</v>
      </c>
      <c r="L10421" s="5">
        <v>0</v>
      </c>
      <c r="M10421" t="str">
        <f>IF(ISERROR(VLOOKUP(A10421,'[1]Ecart validé'!$A:$A,1,FALSE)),Z10421,"Ecart Validé")</f>
        <v>valid</v>
      </c>
      <c r="R10421" t="s">
        <v>30</v>
      </c>
      <c r="X10421"/>
      <c r="Y10421"/>
      <c r="Z10421" t="s">
        <v>31</v>
      </c>
    </row>
    <row r="10422" spans="1:26" x14ac:dyDescent="0.3">
      <c r="A10422" t="s">
        <v>13063</v>
      </c>
      <c r="B10422" t="s">
        <v>3157</v>
      </c>
      <c r="C10422">
        <v>43561</v>
      </c>
      <c r="D10422" t="str">
        <f>+VLOOKUP(C10422,Param!K:L,2,FALSE)</f>
        <v>SAMSIC</v>
      </c>
      <c r="E10422">
        <v>29255019</v>
      </c>
      <c r="F10422" t="s">
        <v>8262</v>
      </c>
      <c r="G10422" t="s">
        <v>29</v>
      </c>
      <c r="H10422" s="5">
        <v>20166.900000000001</v>
      </c>
      <c r="I10422" s="5">
        <v>20166.8976</v>
      </c>
      <c r="J10422" s="5">
        <v>2.4000000012165401E-3</v>
      </c>
      <c r="K10422" s="5">
        <v>20166.900000000001</v>
      </c>
      <c r="L10422" s="5">
        <v>0</v>
      </c>
      <c r="M10422" t="str">
        <f>IF(ISERROR(VLOOKUP(A10422,'[1]Ecart validé'!$A:$A,1,FALSE)),Z10422,"Ecart Validé")</f>
        <v>valid</v>
      </c>
      <c r="R10422" t="s">
        <v>30</v>
      </c>
      <c r="X10422"/>
      <c r="Y10422"/>
      <c r="Z10422" t="s">
        <v>31</v>
      </c>
    </row>
    <row r="10423" spans="1:26" x14ac:dyDescent="0.3">
      <c r="A10423" t="s">
        <v>13064</v>
      </c>
      <c r="B10423" t="s">
        <v>3157</v>
      </c>
      <c r="C10423">
        <v>43561</v>
      </c>
      <c r="D10423" t="str">
        <f>+VLOOKUP(C10423,Param!K:L,2,FALSE)</f>
        <v>SAMSIC</v>
      </c>
      <c r="E10423">
        <v>29255019</v>
      </c>
      <c r="F10423" t="s">
        <v>8264</v>
      </c>
      <c r="G10423" t="s">
        <v>29</v>
      </c>
      <c r="H10423" s="5">
        <v>25613.01</v>
      </c>
      <c r="I10423" s="5">
        <v>25613.013299999999</v>
      </c>
      <c r="J10423" s="5">
        <v>-3.3000000003085002E-3</v>
      </c>
      <c r="K10423" s="5">
        <v>25613.01</v>
      </c>
      <c r="L10423" s="5">
        <v>0</v>
      </c>
      <c r="M10423" t="str">
        <f>IF(ISERROR(VLOOKUP(A10423,'[1]Ecart validé'!$A:$A,1,FALSE)),Z10423,"Ecart Validé")</f>
        <v>valid</v>
      </c>
      <c r="R10423" t="s">
        <v>30</v>
      </c>
      <c r="X10423"/>
      <c r="Y10423"/>
      <c r="Z10423" t="s">
        <v>31</v>
      </c>
    </row>
    <row r="10424" spans="1:26" x14ac:dyDescent="0.3">
      <c r="A10424" t="s">
        <v>13065</v>
      </c>
      <c r="B10424" t="s">
        <v>3157</v>
      </c>
      <c r="C10424">
        <v>43561</v>
      </c>
      <c r="D10424" t="str">
        <f>+VLOOKUP(C10424,Param!K:L,2,FALSE)</f>
        <v>SAMSIC</v>
      </c>
      <c r="E10424">
        <v>29255019</v>
      </c>
      <c r="F10424" t="s">
        <v>8266</v>
      </c>
      <c r="G10424" t="s">
        <v>29</v>
      </c>
      <c r="H10424" s="5">
        <v>43824.729999999901</v>
      </c>
      <c r="I10424" s="5">
        <v>43824.734100000001</v>
      </c>
      <c r="J10424" s="5">
        <v>-4.1000000055646498E-3</v>
      </c>
      <c r="K10424" s="5">
        <v>43824.729999999901</v>
      </c>
      <c r="L10424" s="5">
        <v>0</v>
      </c>
      <c r="M10424" t="str">
        <f>IF(ISERROR(VLOOKUP(A10424,'[1]Ecart validé'!$A:$A,1,FALSE)),Z10424,"Ecart Validé")</f>
        <v>valid</v>
      </c>
      <c r="R10424" t="s">
        <v>30</v>
      </c>
      <c r="X10424"/>
      <c r="Y10424"/>
      <c r="Z10424" t="s">
        <v>31</v>
      </c>
    </row>
    <row r="10425" spans="1:26" x14ac:dyDescent="0.3">
      <c r="A10425" t="s">
        <v>13066</v>
      </c>
      <c r="B10425" t="s">
        <v>3157</v>
      </c>
      <c r="C10425">
        <v>43797</v>
      </c>
      <c r="D10425" t="str">
        <f>+VLOOKUP(C10425,Param!K:L,2,FALSE)</f>
        <v>AIMO ARCHITECTURE INTERIEURE</v>
      </c>
      <c r="E10425">
        <v>2120721968</v>
      </c>
      <c r="F10425" t="s">
        <v>8617</v>
      </c>
      <c r="G10425" t="s">
        <v>29</v>
      </c>
      <c r="H10425" s="5">
        <v>244.5</v>
      </c>
      <c r="I10425" s="5">
        <v>244.5</v>
      </c>
      <c r="J10425" s="5">
        <v>0</v>
      </c>
      <c r="K10425" s="5">
        <v>244.5</v>
      </c>
      <c r="L10425" s="5">
        <v>0</v>
      </c>
      <c r="M10425" t="str">
        <f>IF(ISERROR(VLOOKUP(A10425,'[1]Ecart validé'!$A:$A,1,FALSE)),Z10425,"Ecart Validé")</f>
        <v>valid</v>
      </c>
      <c r="R10425" t="s">
        <v>30</v>
      </c>
      <c r="X10425"/>
      <c r="Y10425"/>
      <c r="Z10425" t="s">
        <v>31</v>
      </c>
    </row>
    <row r="10426" spans="1:26" x14ac:dyDescent="0.3">
      <c r="A10426" t="s">
        <v>13067</v>
      </c>
      <c r="B10426" t="s">
        <v>3157</v>
      </c>
      <c r="C10426">
        <v>43797</v>
      </c>
      <c r="D10426" t="str">
        <f>+VLOOKUP(C10426,Param!K:L,2,FALSE)</f>
        <v>AIMO ARCHITECTURE INTERIEURE</v>
      </c>
      <c r="E10426">
        <v>2120721968</v>
      </c>
      <c r="F10426" t="s">
        <v>8260</v>
      </c>
      <c r="G10426" t="s">
        <v>29</v>
      </c>
      <c r="H10426" s="5">
        <v>351</v>
      </c>
      <c r="I10426" s="5">
        <v>351</v>
      </c>
      <c r="J10426" s="5">
        <v>0</v>
      </c>
      <c r="K10426" s="5">
        <v>351</v>
      </c>
      <c r="L10426" s="5">
        <v>0</v>
      </c>
      <c r="M10426" t="str">
        <f>IF(ISERROR(VLOOKUP(A10426,'[1]Ecart validé'!$A:$A,1,FALSE)),Z10426,"Ecart Validé")</f>
        <v>valid</v>
      </c>
      <c r="R10426" t="s">
        <v>30</v>
      </c>
      <c r="X10426"/>
      <c r="Y10426"/>
      <c r="Z10426" t="s">
        <v>31</v>
      </c>
    </row>
    <row r="10427" spans="1:26" x14ac:dyDescent="0.3">
      <c r="A10427" t="s">
        <v>13068</v>
      </c>
      <c r="B10427" t="s">
        <v>3157</v>
      </c>
      <c r="C10427">
        <v>43797</v>
      </c>
      <c r="D10427" t="str">
        <f>+VLOOKUP(C10427,Param!K:L,2,FALSE)</f>
        <v>AIMO ARCHITECTURE INTERIEURE</v>
      </c>
      <c r="E10427">
        <v>2120721968</v>
      </c>
      <c r="F10427" t="s">
        <v>8266</v>
      </c>
      <c r="G10427" t="s">
        <v>29</v>
      </c>
      <c r="H10427" s="5">
        <v>1548.9</v>
      </c>
      <c r="I10427" s="5">
        <v>1548.9</v>
      </c>
      <c r="J10427" s="5">
        <v>0</v>
      </c>
      <c r="K10427" s="5">
        <v>1548.9</v>
      </c>
      <c r="L10427" s="5">
        <v>0</v>
      </c>
      <c r="M10427" t="str">
        <f>IF(ISERROR(VLOOKUP(A10427,'[1]Ecart validé'!$A:$A,1,FALSE)),Z10427,"Ecart Validé")</f>
        <v>valid</v>
      </c>
      <c r="R10427" t="s">
        <v>30</v>
      </c>
      <c r="X10427"/>
      <c r="Y10427"/>
      <c r="Z10427" t="s">
        <v>31</v>
      </c>
    </row>
    <row r="10428" spans="1:26" x14ac:dyDescent="0.3">
      <c r="A10428" t="s">
        <v>13069</v>
      </c>
      <c r="B10428" t="s">
        <v>3157</v>
      </c>
      <c r="C10428">
        <v>24553</v>
      </c>
      <c r="D10428" t="str">
        <f>+VLOOKUP(C10428,Param!K:L,2,FALSE)</f>
        <v>PLG FINANCES</v>
      </c>
      <c r="E10428">
        <v>2140313622</v>
      </c>
      <c r="F10428" t="s">
        <v>8617</v>
      </c>
      <c r="G10428" t="s">
        <v>29</v>
      </c>
      <c r="H10428" s="5">
        <v>2919.83</v>
      </c>
      <c r="I10428" s="5">
        <v>2919.8344000000002</v>
      </c>
      <c r="J10428" s="5">
        <v>-4.40000000025975E-3</v>
      </c>
      <c r="K10428" s="5">
        <v>2919.83</v>
      </c>
      <c r="L10428" s="5">
        <v>0</v>
      </c>
      <c r="M10428" t="str">
        <f>IF(ISERROR(VLOOKUP(A10428,'[1]Ecart validé'!$A:$A,1,FALSE)),Z10428,"Ecart Validé")</f>
        <v>valid</v>
      </c>
      <c r="R10428" t="s">
        <v>30</v>
      </c>
      <c r="X10428"/>
      <c r="Y10428"/>
      <c r="Z10428" t="s">
        <v>31</v>
      </c>
    </row>
    <row r="10429" spans="1:26" x14ac:dyDescent="0.3">
      <c r="A10429" t="s">
        <v>13070</v>
      </c>
      <c r="B10429" t="s">
        <v>3157</v>
      </c>
      <c r="C10429">
        <v>24553</v>
      </c>
      <c r="D10429" t="str">
        <f>+VLOOKUP(C10429,Param!K:L,2,FALSE)</f>
        <v>PLG FINANCES</v>
      </c>
      <c r="E10429">
        <v>2140313622</v>
      </c>
      <c r="F10429" t="s">
        <v>8260</v>
      </c>
      <c r="G10429" t="s">
        <v>29</v>
      </c>
      <c r="H10429" s="5">
        <v>26759.63</v>
      </c>
      <c r="I10429" s="5">
        <v>26759.627199999999</v>
      </c>
      <c r="J10429" s="5">
        <v>2.8000000020256201E-3</v>
      </c>
      <c r="K10429" s="5">
        <v>26759.63</v>
      </c>
      <c r="L10429" s="5">
        <v>0</v>
      </c>
      <c r="M10429" t="str">
        <f>IF(ISERROR(VLOOKUP(A10429,'[1]Ecart validé'!$A:$A,1,FALSE)),Z10429,"Ecart Validé")</f>
        <v>valid</v>
      </c>
      <c r="R10429" t="s">
        <v>30</v>
      </c>
      <c r="X10429"/>
      <c r="Y10429"/>
      <c r="Z10429" t="s">
        <v>31</v>
      </c>
    </row>
    <row r="10430" spans="1:26" x14ac:dyDescent="0.3">
      <c r="A10430" t="s">
        <v>13071</v>
      </c>
      <c r="B10430" t="s">
        <v>3157</v>
      </c>
      <c r="C10430">
        <v>24553</v>
      </c>
      <c r="D10430" t="str">
        <f>+VLOOKUP(C10430,Param!K:L,2,FALSE)</f>
        <v>PLG FINANCES</v>
      </c>
      <c r="E10430">
        <v>2140313622</v>
      </c>
      <c r="F10430" t="s">
        <v>8262</v>
      </c>
      <c r="G10430" t="s">
        <v>29</v>
      </c>
      <c r="H10430" s="5">
        <v>49184.31</v>
      </c>
      <c r="I10430" s="5">
        <v>49184.313600000001</v>
      </c>
      <c r="J10430" s="5">
        <v>-3.60000000364379E-3</v>
      </c>
      <c r="K10430" s="5">
        <v>49184.31</v>
      </c>
      <c r="L10430" s="5">
        <v>0</v>
      </c>
      <c r="M10430" t="str">
        <f>IF(ISERROR(VLOOKUP(A10430,'[1]Ecart validé'!$A:$A,1,FALSE)),Z10430,"Ecart Validé")</f>
        <v>valid</v>
      </c>
      <c r="R10430" t="s">
        <v>30</v>
      </c>
      <c r="X10430"/>
      <c r="Y10430"/>
      <c r="Z10430" t="s">
        <v>31</v>
      </c>
    </row>
    <row r="10431" spans="1:26" x14ac:dyDescent="0.3">
      <c r="A10431" t="s">
        <v>13072</v>
      </c>
      <c r="B10431" t="s">
        <v>3157</v>
      </c>
      <c r="C10431">
        <v>24553</v>
      </c>
      <c r="D10431" t="str">
        <f>+VLOOKUP(C10431,Param!K:L,2,FALSE)</f>
        <v>PLG FINANCES</v>
      </c>
      <c r="E10431">
        <v>2140313622</v>
      </c>
      <c r="F10431" t="s">
        <v>8264</v>
      </c>
      <c r="G10431" t="s">
        <v>29</v>
      </c>
      <c r="H10431" s="5">
        <v>94073.06</v>
      </c>
      <c r="I10431" s="5">
        <v>94073.060800000007</v>
      </c>
      <c r="J10431" s="5">
        <v>-8.0000000889413005E-4</v>
      </c>
      <c r="K10431" s="5">
        <v>94073.06</v>
      </c>
      <c r="L10431" s="5">
        <v>0</v>
      </c>
      <c r="M10431" t="str">
        <f>IF(ISERROR(VLOOKUP(A10431,'[1]Ecart validé'!$A:$A,1,FALSE)),Z10431,"Ecart Validé")</f>
        <v>valid</v>
      </c>
      <c r="R10431" t="s">
        <v>30</v>
      </c>
      <c r="X10431"/>
      <c r="Y10431"/>
      <c r="Z10431" t="s">
        <v>31</v>
      </c>
    </row>
    <row r="10432" spans="1:26" x14ac:dyDescent="0.3">
      <c r="A10432" t="s">
        <v>13073</v>
      </c>
      <c r="B10432" t="s">
        <v>3157</v>
      </c>
      <c r="C10432">
        <v>24553</v>
      </c>
      <c r="D10432" t="str">
        <f>+VLOOKUP(C10432,Param!K:L,2,FALSE)</f>
        <v>PLG FINANCES</v>
      </c>
      <c r="E10432">
        <v>2140313622</v>
      </c>
      <c r="F10432" t="s">
        <v>8266</v>
      </c>
      <c r="G10432" t="s">
        <v>29</v>
      </c>
      <c r="H10432" s="5">
        <v>84407.41</v>
      </c>
      <c r="I10432" s="5">
        <v>84407.411999999997</v>
      </c>
      <c r="J10432" s="5">
        <v>-1.9999999931314899E-3</v>
      </c>
      <c r="K10432" s="5">
        <v>84407.41</v>
      </c>
      <c r="L10432" s="5">
        <v>0</v>
      </c>
      <c r="M10432" t="str">
        <f>IF(ISERROR(VLOOKUP(A10432,'[1]Ecart validé'!$A:$A,1,FALSE)),Z10432,"Ecart Validé")</f>
        <v>valid</v>
      </c>
      <c r="R10432" t="s">
        <v>30</v>
      </c>
      <c r="X10432"/>
      <c r="Y10432"/>
      <c r="Z10432" t="s">
        <v>31</v>
      </c>
    </row>
    <row r="10433" spans="1:26" ht="28.8" x14ac:dyDescent="0.3">
      <c r="A10433" t="s">
        <v>13074</v>
      </c>
      <c r="B10433" t="s">
        <v>3157</v>
      </c>
      <c r="C10433">
        <v>24553</v>
      </c>
      <c r="D10433" t="str">
        <f>+VLOOKUP(C10433,Param!K:L,2,FALSE)</f>
        <v>PLG FINANCES</v>
      </c>
      <c r="E10433" t="s">
        <v>3415</v>
      </c>
      <c r="F10433" t="s">
        <v>8271</v>
      </c>
      <c r="G10433" t="s">
        <v>29</v>
      </c>
      <c r="H10433" s="5">
        <v>127212.21</v>
      </c>
      <c r="I10433" s="5">
        <v>127212.2068</v>
      </c>
      <c r="J10433" s="5">
        <v>3.2000000064726902E-3</v>
      </c>
      <c r="K10433" s="5">
        <v>127212.21</v>
      </c>
      <c r="L10433" s="5">
        <v>0</v>
      </c>
      <c r="M10433" t="str">
        <f>IF(ISERROR(VLOOKUP(A10433,'[1]Ecart validé'!$A:$A,1,FALSE)),Z10433,"Ecart Validé")</f>
        <v>valid</v>
      </c>
      <c r="R10433" t="s">
        <v>30</v>
      </c>
      <c r="S10433" t="s">
        <v>42</v>
      </c>
      <c r="T10433" t="s">
        <v>325</v>
      </c>
      <c r="U10433" s="13" t="s">
        <v>13075</v>
      </c>
      <c r="V10433" t="s">
        <v>45</v>
      </c>
      <c r="X10433" t="s">
        <v>2131</v>
      </c>
      <c r="Y10433" t="s">
        <v>2131</v>
      </c>
      <c r="Z10433" t="s">
        <v>31</v>
      </c>
    </row>
    <row r="10434" spans="1:26" x14ac:dyDescent="0.3">
      <c r="A10434" t="s">
        <v>13076</v>
      </c>
      <c r="B10434" t="s">
        <v>3157</v>
      </c>
      <c r="C10434">
        <v>16573</v>
      </c>
      <c r="D10434" t="str">
        <f>+VLOOKUP(C10434,Param!K:L,2,FALSE)</f>
        <v>WANZL METTALLWARENFABRIK GMBH</v>
      </c>
      <c r="E10434">
        <v>2140143499</v>
      </c>
      <c r="F10434" t="s">
        <v>8260</v>
      </c>
      <c r="G10434" t="s">
        <v>29</v>
      </c>
      <c r="H10434" s="5">
        <v>627.96</v>
      </c>
      <c r="I10434" s="5">
        <v>627.96450000000004</v>
      </c>
      <c r="J10434" s="5">
        <v>-4.5000000000072699E-3</v>
      </c>
      <c r="K10434" s="5">
        <v>627.96</v>
      </c>
      <c r="L10434" s="5">
        <v>0</v>
      </c>
      <c r="M10434" t="str">
        <f>IF(ISERROR(VLOOKUP(A10434,'[1]Ecart validé'!$A:$A,1,FALSE)),Z10434,"Ecart Validé")</f>
        <v>valid</v>
      </c>
      <c r="R10434" t="s">
        <v>30</v>
      </c>
      <c r="X10434"/>
      <c r="Y10434"/>
      <c r="Z10434" t="s">
        <v>31</v>
      </c>
    </row>
    <row r="10435" spans="1:26" x14ac:dyDescent="0.3">
      <c r="A10435" t="s">
        <v>13077</v>
      </c>
      <c r="B10435" t="s">
        <v>3157</v>
      </c>
      <c r="C10435">
        <v>16573</v>
      </c>
      <c r="D10435" t="str">
        <f>+VLOOKUP(C10435,Param!K:L,2,FALSE)</f>
        <v>WANZL METTALLWARENFABRIK GMBH</v>
      </c>
      <c r="E10435">
        <v>2140143499</v>
      </c>
      <c r="F10435" t="s">
        <v>8262</v>
      </c>
      <c r="G10435" t="s">
        <v>29</v>
      </c>
      <c r="H10435" s="5">
        <v>1962.36</v>
      </c>
      <c r="I10435" s="5">
        <v>1962.3554999999999</v>
      </c>
      <c r="J10435" s="5">
        <v>4.5000000000072699E-3</v>
      </c>
      <c r="K10435" s="5">
        <v>1962.36</v>
      </c>
      <c r="L10435" s="5">
        <v>0</v>
      </c>
      <c r="M10435" t="str">
        <f>IF(ISERROR(VLOOKUP(A10435,'[1]Ecart validé'!$A:$A,1,FALSE)),Z10435,"Ecart Validé")</f>
        <v>valid</v>
      </c>
      <c r="R10435" t="s">
        <v>30</v>
      </c>
      <c r="X10435"/>
      <c r="Y10435"/>
      <c r="Z10435" t="s">
        <v>31</v>
      </c>
    </row>
    <row r="10436" spans="1:26" x14ac:dyDescent="0.3">
      <c r="A10436" t="s">
        <v>13078</v>
      </c>
      <c r="B10436" t="s">
        <v>3157</v>
      </c>
      <c r="C10436">
        <v>16573</v>
      </c>
      <c r="D10436" t="str">
        <f>+VLOOKUP(C10436,Param!K:L,2,FALSE)</f>
        <v>WANZL METTALLWARENFABRIK GMBH</v>
      </c>
      <c r="E10436">
        <v>2140143499</v>
      </c>
      <c r="F10436" t="s">
        <v>8264</v>
      </c>
      <c r="G10436" t="s">
        <v>29</v>
      </c>
      <c r="H10436" s="5">
        <v>1177.6199999999999</v>
      </c>
      <c r="I10436" s="5">
        <v>1177.6244999999999</v>
      </c>
      <c r="J10436" s="5">
        <v>-4.5000000000072699E-3</v>
      </c>
      <c r="K10436" s="5">
        <v>1177.6199999999999</v>
      </c>
      <c r="L10436" s="5">
        <v>0</v>
      </c>
      <c r="M10436" t="str">
        <f>IF(ISERROR(VLOOKUP(A10436,'[1]Ecart validé'!$A:$A,1,FALSE)),Z10436,"Ecart Validé")</f>
        <v>valid</v>
      </c>
      <c r="R10436" t="s">
        <v>30</v>
      </c>
      <c r="X10436"/>
      <c r="Y10436"/>
      <c r="Z10436" t="s">
        <v>31</v>
      </c>
    </row>
    <row r="10437" spans="1:26" x14ac:dyDescent="0.3">
      <c r="A10437" t="s">
        <v>13079</v>
      </c>
      <c r="B10437" t="s">
        <v>3157</v>
      </c>
      <c r="C10437">
        <v>16573</v>
      </c>
      <c r="D10437" t="str">
        <f>+VLOOKUP(C10437,Param!K:L,2,FALSE)</f>
        <v>WANZL METTALLWARENFABRIK GMBH</v>
      </c>
      <c r="E10437">
        <v>2140143499</v>
      </c>
      <c r="F10437" t="s">
        <v>8266</v>
      </c>
      <c r="G10437" t="s">
        <v>29</v>
      </c>
      <c r="H10437" s="5">
        <v>2985.04</v>
      </c>
      <c r="I10437" s="5">
        <v>2985.0390000000002</v>
      </c>
      <c r="J10437" s="5">
        <v>9.9999999974897903E-4</v>
      </c>
      <c r="K10437" s="5">
        <v>2985.04</v>
      </c>
      <c r="L10437" s="5">
        <v>0</v>
      </c>
      <c r="M10437" t="str">
        <f>IF(ISERROR(VLOOKUP(A10437,'[1]Ecart validé'!$A:$A,1,FALSE)),Z10437,"Ecart Validé")</f>
        <v>valid</v>
      </c>
      <c r="R10437" t="s">
        <v>30</v>
      </c>
      <c r="X10437"/>
      <c r="Y10437"/>
      <c r="Z10437" t="s">
        <v>31</v>
      </c>
    </row>
    <row r="10438" spans="1:26" x14ac:dyDescent="0.3">
      <c r="A10438" t="s">
        <v>13080</v>
      </c>
      <c r="B10438" t="s">
        <v>3157</v>
      </c>
      <c r="C10438">
        <v>114558</v>
      </c>
      <c r="D10438" t="str">
        <f>+VLOOKUP(C10438,Param!K:L,2,FALSE)</f>
        <v>WIFIRST</v>
      </c>
      <c r="E10438">
        <v>2130592514</v>
      </c>
      <c r="F10438" t="s">
        <v>8617</v>
      </c>
      <c r="G10438" t="s">
        <v>29</v>
      </c>
      <c r="H10438" s="5">
        <v>17398.400000000001</v>
      </c>
      <c r="I10438" s="5">
        <v>17398.400799999999</v>
      </c>
      <c r="J10438" s="5">
        <v>-7.9999999798019395E-4</v>
      </c>
      <c r="K10438" s="5">
        <v>17398.400000000001</v>
      </c>
      <c r="L10438" s="5">
        <v>0</v>
      </c>
      <c r="M10438" t="str">
        <f>IF(ISERROR(VLOOKUP(A10438,'[1]Ecart validé'!$A:$A,1,FALSE)),Z10438,"Ecart Validé")</f>
        <v>valid</v>
      </c>
      <c r="R10438" t="s">
        <v>30</v>
      </c>
      <c r="X10438"/>
      <c r="Y10438"/>
      <c r="Z10438" t="s">
        <v>31</v>
      </c>
    </row>
    <row r="10439" spans="1:26" x14ac:dyDescent="0.3">
      <c r="A10439" t="s">
        <v>13081</v>
      </c>
      <c r="B10439" t="s">
        <v>3157</v>
      </c>
      <c r="C10439">
        <v>114558</v>
      </c>
      <c r="D10439" t="str">
        <f>+VLOOKUP(C10439,Param!K:L,2,FALSE)</f>
        <v>WIFIRST</v>
      </c>
      <c r="E10439">
        <v>2130592514</v>
      </c>
      <c r="F10439" t="s">
        <v>8260</v>
      </c>
      <c r="G10439" t="s">
        <v>29</v>
      </c>
      <c r="H10439" s="5">
        <v>16806.689999999999</v>
      </c>
      <c r="I10439" s="5">
        <v>16806.687999999998</v>
      </c>
      <c r="J10439" s="5">
        <v>2.0000000004074502E-3</v>
      </c>
      <c r="K10439" s="5">
        <v>16806.689999999999</v>
      </c>
      <c r="L10439" s="5">
        <v>0</v>
      </c>
      <c r="M10439" t="str">
        <f>IF(ISERROR(VLOOKUP(A10439,'[1]Ecart validé'!$A:$A,1,FALSE)),Z10439,"Ecart Validé")</f>
        <v>valid</v>
      </c>
      <c r="R10439" t="s">
        <v>30</v>
      </c>
      <c r="X10439"/>
      <c r="Y10439"/>
      <c r="Z10439" t="s">
        <v>31</v>
      </c>
    </row>
    <row r="10440" spans="1:26" x14ac:dyDescent="0.3">
      <c r="A10440" t="s">
        <v>13082</v>
      </c>
      <c r="B10440" t="s">
        <v>3157</v>
      </c>
      <c r="C10440">
        <v>114558</v>
      </c>
      <c r="D10440" t="str">
        <f>+VLOOKUP(C10440,Param!K:L,2,FALSE)</f>
        <v>WIFIRST</v>
      </c>
      <c r="E10440">
        <v>2130592514</v>
      </c>
      <c r="F10440" t="s">
        <v>8262</v>
      </c>
      <c r="G10440" t="s">
        <v>29</v>
      </c>
      <c r="H10440" s="5">
        <v>15831.26</v>
      </c>
      <c r="I10440" s="5">
        <v>15831.258</v>
      </c>
      <c r="J10440" s="5">
        <v>2.0000000004074502E-3</v>
      </c>
      <c r="K10440" s="5">
        <v>15831.26</v>
      </c>
      <c r="L10440" s="5">
        <v>0</v>
      </c>
      <c r="M10440" t="str">
        <f>IF(ISERROR(VLOOKUP(A10440,'[1]Ecart validé'!$A:$A,1,FALSE)),Z10440,"Ecart Validé")</f>
        <v>valid</v>
      </c>
      <c r="R10440" t="s">
        <v>30</v>
      </c>
      <c r="X10440"/>
      <c r="Y10440"/>
      <c r="Z10440" t="s">
        <v>31</v>
      </c>
    </row>
    <row r="10441" spans="1:26" x14ac:dyDescent="0.3">
      <c r="A10441" t="s">
        <v>13083</v>
      </c>
      <c r="B10441" t="s">
        <v>3157</v>
      </c>
      <c r="C10441">
        <v>114558</v>
      </c>
      <c r="D10441" t="str">
        <f>+VLOOKUP(C10441,Param!K:L,2,FALSE)</f>
        <v>WIFIRST</v>
      </c>
      <c r="E10441">
        <v>2130592514</v>
      </c>
      <c r="F10441" t="s">
        <v>8264</v>
      </c>
      <c r="G10441" t="s">
        <v>29</v>
      </c>
      <c r="H10441" s="5">
        <v>20461.78</v>
      </c>
      <c r="I10441" s="5">
        <v>20461.7768</v>
      </c>
      <c r="J10441" s="5">
        <v>3.1999999991967299E-3</v>
      </c>
      <c r="K10441" s="5">
        <v>20461.78</v>
      </c>
      <c r="L10441" s="5">
        <v>0</v>
      </c>
      <c r="M10441" t="str">
        <f>IF(ISERROR(VLOOKUP(A10441,'[1]Ecart validé'!$A:$A,1,FALSE)),Z10441,"Ecart Validé")</f>
        <v>valid</v>
      </c>
      <c r="R10441" t="s">
        <v>30</v>
      </c>
      <c r="X10441"/>
      <c r="Y10441"/>
      <c r="Z10441" t="s">
        <v>31</v>
      </c>
    </row>
    <row r="10442" spans="1:26" x14ac:dyDescent="0.3">
      <c r="A10442" t="s">
        <v>13084</v>
      </c>
      <c r="B10442" t="s">
        <v>3157</v>
      </c>
      <c r="C10442">
        <v>114558</v>
      </c>
      <c r="D10442" t="str">
        <f>+VLOOKUP(C10442,Param!K:L,2,FALSE)</f>
        <v>WIFIRST</v>
      </c>
      <c r="E10442">
        <v>2130592514</v>
      </c>
      <c r="F10442" t="s">
        <v>8266</v>
      </c>
      <c r="G10442" t="s">
        <v>29</v>
      </c>
      <c r="H10442" s="5">
        <v>4151.45</v>
      </c>
      <c r="I10442" s="5">
        <v>4151.4531999999999</v>
      </c>
      <c r="J10442" s="5">
        <v>-3.2000000001062199E-3</v>
      </c>
      <c r="K10442" s="5">
        <v>4151.45</v>
      </c>
      <c r="L10442" s="5">
        <v>0</v>
      </c>
      <c r="M10442" t="str">
        <f>IF(ISERROR(VLOOKUP(A10442,'[1]Ecart validé'!$A:$A,1,FALSE)),Z10442,"Ecart Validé")</f>
        <v>valid</v>
      </c>
      <c r="R10442" t="s">
        <v>30</v>
      </c>
      <c r="X10442"/>
      <c r="Y10442"/>
      <c r="Z10442" t="s">
        <v>31</v>
      </c>
    </row>
    <row r="10443" spans="1:26" x14ac:dyDescent="0.3">
      <c r="A10443" t="s">
        <v>13085</v>
      </c>
      <c r="B10443" t="s">
        <v>3157</v>
      </c>
      <c r="C10443">
        <v>114558</v>
      </c>
      <c r="D10443" t="str">
        <f>+VLOOKUP(C10443,Param!K:L,2,FALSE)</f>
        <v>WIFIRST</v>
      </c>
      <c r="E10443">
        <v>2170595121</v>
      </c>
      <c r="F10443" t="s">
        <v>8260</v>
      </c>
      <c r="G10443" t="s">
        <v>29</v>
      </c>
      <c r="H10443" s="5">
        <v>58525.04</v>
      </c>
      <c r="I10443" s="5">
        <v>58525.038800000002</v>
      </c>
      <c r="J10443" s="5">
        <v>1.19999999878928E-3</v>
      </c>
      <c r="K10443" s="5">
        <v>58525.04</v>
      </c>
      <c r="L10443" s="5">
        <v>0</v>
      </c>
      <c r="M10443" t="str">
        <f>IF(ISERROR(VLOOKUP(A10443,'[1]Ecart validé'!$A:$A,1,FALSE)),Z10443,"Ecart Validé")</f>
        <v>valid</v>
      </c>
      <c r="R10443" t="s">
        <v>30</v>
      </c>
      <c r="X10443"/>
      <c r="Y10443"/>
      <c r="Z10443" t="s">
        <v>31</v>
      </c>
    </row>
    <row r="10444" spans="1:26" x14ac:dyDescent="0.3">
      <c r="A10444" t="s">
        <v>13086</v>
      </c>
      <c r="B10444" t="s">
        <v>3157</v>
      </c>
      <c r="C10444">
        <v>114558</v>
      </c>
      <c r="D10444" t="str">
        <f>+VLOOKUP(C10444,Param!K:L,2,FALSE)</f>
        <v>WIFIRST</v>
      </c>
      <c r="E10444">
        <v>2170595121</v>
      </c>
      <c r="F10444" t="s">
        <v>8262</v>
      </c>
      <c r="G10444" t="s">
        <v>29</v>
      </c>
      <c r="H10444" s="5">
        <v>61265.57</v>
      </c>
      <c r="I10444" s="5">
        <v>61265.565600000002</v>
      </c>
      <c r="J10444" s="5">
        <v>4.3999999979860097E-3</v>
      </c>
      <c r="K10444" s="5">
        <v>61265.57</v>
      </c>
      <c r="L10444" s="5">
        <v>0</v>
      </c>
      <c r="M10444" t="str">
        <f>IF(ISERROR(VLOOKUP(A10444,'[1]Ecart validé'!$A:$A,1,FALSE)),Z10444,"Ecart Validé")</f>
        <v>valid</v>
      </c>
      <c r="R10444" t="s">
        <v>30</v>
      </c>
      <c r="X10444"/>
      <c r="Y10444"/>
      <c r="Z10444" t="s">
        <v>31</v>
      </c>
    </row>
    <row r="10445" spans="1:26" x14ac:dyDescent="0.3">
      <c r="A10445" t="s">
        <v>13087</v>
      </c>
      <c r="B10445" t="s">
        <v>3157</v>
      </c>
      <c r="C10445">
        <v>114558</v>
      </c>
      <c r="D10445" t="str">
        <f>+VLOOKUP(C10445,Param!K:L,2,FALSE)</f>
        <v>WIFIRST</v>
      </c>
      <c r="E10445">
        <v>2170595121</v>
      </c>
      <c r="F10445" t="s">
        <v>8264</v>
      </c>
      <c r="G10445" t="s">
        <v>29</v>
      </c>
      <c r="H10445" s="5">
        <v>67206.080000000002</v>
      </c>
      <c r="I10445" s="5">
        <v>67206.078399999999</v>
      </c>
      <c r="J10445" s="5">
        <v>1.6000000032363401E-3</v>
      </c>
      <c r="K10445" s="5">
        <v>67206.080000000002</v>
      </c>
      <c r="L10445" s="5">
        <v>0</v>
      </c>
      <c r="M10445" t="str">
        <f>IF(ISERROR(VLOOKUP(A10445,'[1]Ecart validé'!$A:$A,1,FALSE)),Z10445,"Ecart Validé")</f>
        <v>valid</v>
      </c>
      <c r="R10445" t="s">
        <v>30</v>
      </c>
      <c r="X10445"/>
      <c r="Y10445"/>
      <c r="Z10445" t="s">
        <v>31</v>
      </c>
    </row>
    <row r="10446" spans="1:26" x14ac:dyDescent="0.3">
      <c r="A10446" t="s">
        <v>13088</v>
      </c>
      <c r="B10446" t="s">
        <v>3157</v>
      </c>
      <c r="C10446">
        <v>114558</v>
      </c>
      <c r="D10446" t="str">
        <f>+VLOOKUP(C10446,Param!K:L,2,FALSE)</f>
        <v>WIFIRST</v>
      </c>
      <c r="E10446">
        <v>2170595121</v>
      </c>
      <c r="F10446" t="s">
        <v>8266</v>
      </c>
      <c r="G10446" t="s">
        <v>29</v>
      </c>
      <c r="H10446" s="5">
        <v>67313.039999999994</v>
      </c>
      <c r="I10446" s="5">
        <v>67313.038400000005</v>
      </c>
      <c r="J10446" s="5">
        <v>1.5999999886844301E-3</v>
      </c>
      <c r="K10446" s="5">
        <v>67313.039999999994</v>
      </c>
      <c r="L10446" s="5">
        <v>0</v>
      </c>
      <c r="M10446" t="str">
        <f>IF(ISERROR(VLOOKUP(A10446,'[1]Ecart validé'!$A:$A,1,FALSE)),Z10446,"Ecart Validé")</f>
        <v>valid</v>
      </c>
      <c r="R10446" t="s">
        <v>30</v>
      </c>
      <c r="X10446"/>
      <c r="Y10446"/>
      <c r="Z10446" t="s">
        <v>31</v>
      </c>
    </row>
    <row r="10447" spans="1:26" x14ac:dyDescent="0.3">
      <c r="A10447" t="s">
        <v>13089</v>
      </c>
      <c r="B10447" t="s">
        <v>3157</v>
      </c>
      <c r="C10447">
        <v>65081</v>
      </c>
      <c r="D10447" t="str">
        <f>+VLOOKUP(C10447,Param!K:L,2,FALSE)</f>
        <v>BLANCHISSERIE CHALONNAISE</v>
      </c>
      <c r="E10447">
        <v>2130052884</v>
      </c>
      <c r="F10447" t="s">
        <v>8617</v>
      </c>
      <c r="G10447" t="s">
        <v>29</v>
      </c>
      <c r="H10447" s="5">
        <v>500.61</v>
      </c>
      <c r="I10447" s="5">
        <v>500.60849999999999</v>
      </c>
      <c r="J10447" s="5">
        <v>1.5000000000213701E-3</v>
      </c>
      <c r="K10447" s="5">
        <v>500.61</v>
      </c>
      <c r="L10447" s="5">
        <v>0</v>
      </c>
      <c r="M10447" t="str">
        <f>IF(ISERROR(VLOOKUP(A10447,'[1]Ecart validé'!$A:$A,1,FALSE)),Z10447,"Ecart Validé")</f>
        <v>valid</v>
      </c>
      <c r="R10447" t="s">
        <v>30</v>
      </c>
      <c r="X10447"/>
      <c r="Y10447"/>
      <c r="Z10447" t="s">
        <v>31</v>
      </c>
    </row>
    <row r="10448" spans="1:26" x14ac:dyDescent="0.3">
      <c r="A10448" t="s">
        <v>13090</v>
      </c>
      <c r="B10448" t="s">
        <v>3157</v>
      </c>
      <c r="C10448">
        <v>65081</v>
      </c>
      <c r="D10448" t="str">
        <f>+VLOOKUP(C10448,Param!K:L,2,FALSE)</f>
        <v>BLANCHISSERIE CHALONNAISE</v>
      </c>
      <c r="E10448">
        <v>2130052884</v>
      </c>
      <c r="F10448" t="s">
        <v>8260</v>
      </c>
      <c r="G10448" t="s">
        <v>29</v>
      </c>
      <c r="H10448" s="5">
        <v>1463.81</v>
      </c>
      <c r="I10448" s="5">
        <v>1463.8050000000001</v>
      </c>
      <c r="J10448" s="5">
        <v>4.9999999998817596E-3</v>
      </c>
      <c r="K10448" s="5">
        <v>1463.81</v>
      </c>
      <c r="L10448" s="5">
        <v>0</v>
      </c>
      <c r="M10448" t="str">
        <f>IF(ISERROR(VLOOKUP(A10448,'[1]Ecart validé'!$A:$A,1,FALSE)),Z10448,"Ecart Validé")</f>
        <v>valid</v>
      </c>
      <c r="R10448" t="s">
        <v>30</v>
      </c>
      <c r="X10448"/>
      <c r="Y10448"/>
      <c r="Z10448" t="s">
        <v>31</v>
      </c>
    </row>
    <row r="10449" spans="1:26" x14ac:dyDescent="0.3">
      <c r="A10449" t="s">
        <v>13091</v>
      </c>
      <c r="B10449" t="s">
        <v>3157</v>
      </c>
      <c r="C10449">
        <v>65081</v>
      </c>
      <c r="D10449" t="str">
        <f>+VLOOKUP(C10449,Param!K:L,2,FALSE)</f>
        <v>BLANCHISSERIE CHALONNAISE</v>
      </c>
      <c r="E10449">
        <v>2130052884</v>
      </c>
      <c r="F10449" t="s">
        <v>8262</v>
      </c>
      <c r="G10449" t="s">
        <v>29</v>
      </c>
      <c r="H10449" s="5">
        <v>2426.96</v>
      </c>
      <c r="I10449" s="5">
        <v>2426.9632000000001</v>
      </c>
      <c r="J10449" s="5">
        <v>-3.2000000001062199E-3</v>
      </c>
      <c r="K10449" s="5">
        <v>2426.96</v>
      </c>
      <c r="L10449" s="5">
        <v>0</v>
      </c>
      <c r="M10449" t="str">
        <f>IF(ISERROR(VLOOKUP(A10449,'[1]Ecart validé'!$A:$A,1,FALSE)),Z10449,"Ecart Validé")</f>
        <v>valid</v>
      </c>
      <c r="R10449" t="s">
        <v>30</v>
      </c>
      <c r="X10449"/>
      <c r="Y10449"/>
      <c r="Z10449" t="s">
        <v>31</v>
      </c>
    </row>
    <row r="10450" spans="1:26" x14ac:dyDescent="0.3">
      <c r="A10450" t="s">
        <v>13092</v>
      </c>
      <c r="B10450" t="s">
        <v>3157</v>
      </c>
      <c r="C10450">
        <v>65081</v>
      </c>
      <c r="D10450" t="str">
        <f>+VLOOKUP(C10450,Param!K:L,2,FALSE)</f>
        <v>BLANCHISSERIE CHALONNAISE</v>
      </c>
      <c r="E10450">
        <v>2130052884</v>
      </c>
      <c r="F10450" t="s">
        <v>8264</v>
      </c>
      <c r="G10450" t="s">
        <v>29</v>
      </c>
      <c r="H10450" s="5">
        <v>5419.59</v>
      </c>
      <c r="I10450" s="5">
        <v>5419.5879000000004</v>
      </c>
      <c r="J10450" s="5">
        <v>2.0999999997002301E-3</v>
      </c>
      <c r="K10450" s="5">
        <v>5419.59</v>
      </c>
      <c r="L10450" s="5">
        <v>0</v>
      </c>
      <c r="M10450" t="str">
        <f>IF(ISERROR(VLOOKUP(A10450,'[1]Ecart validé'!$A:$A,1,FALSE)),Z10450,"Ecart Validé")</f>
        <v>valid</v>
      </c>
      <c r="R10450" t="s">
        <v>30</v>
      </c>
      <c r="X10450"/>
      <c r="Y10450"/>
      <c r="Z10450" t="s">
        <v>31</v>
      </c>
    </row>
    <row r="10451" spans="1:26" x14ac:dyDescent="0.3">
      <c r="A10451" t="s">
        <v>13093</v>
      </c>
      <c r="B10451" t="s">
        <v>3157</v>
      </c>
      <c r="C10451">
        <v>65081</v>
      </c>
      <c r="D10451" t="str">
        <f>+VLOOKUP(C10451,Param!K:L,2,FALSE)</f>
        <v>BLANCHISSERIE CHALONNAISE</v>
      </c>
      <c r="E10451">
        <v>2130052884</v>
      </c>
      <c r="F10451" t="s">
        <v>8266</v>
      </c>
      <c r="G10451" t="s">
        <v>29</v>
      </c>
      <c r="H10451" s="5">
        <v>5300.35</v>
      </c>
      <c r="I10451" s="5">
        <v>5300.3499000000002</v>
      </c>
      <c r="J10451" s="5">
        <v>1.00000000202271E-4</v>
      </c>
      <c r="K10451" s="5">
        <v>5300.35</v>
      </c>
      <c r="L10451" s="5">
        <v>0</v>
      </c>
      <c r="M10451" t="str">
        <f>IF(ISERROR(VLOOKUP(A10451,'[1]Ecart validé'!$A:$A,1,FALSE)),Z10451,"Ecart Validé")</f>
        <v>valid</v>
      </c>
      <c r="R10451" t="s">
        <v>30</v>
      </c>
      <c r="X10451"/>
      <c r="Y10451"/>
      <c r="Z10451" t="s">
        <v>31</v>
      </c>
    </row>
    <row r="10452" spans="1:26" x14ac:dyDescent="0.3">
      <c r="A10452" t="s">
        <v>13094</v>
      </c>
      <c r="B10452" t="s">
        <v>3157</v>
      </c>
      <c r="C10452">
        <v>43705</v>
      </c>
      <c r="D10452" t="str">
        <f>+VLOOKUP(C10452,Param!K:L,2,FALSE)</f>
        <v>ETABLISSEMENT REYNAUD</v>
      </c>
      <c r="E10452">
        <v>1130082408</v>
      </c>
      <c r="F10452" t="s">
        <v>8617</v>
      </c>
      <c r="G10452" t="s">
        <v>29</v>
      </c>
      <c r="H10452" s="5">
        <v>5012.74</v>
      </c>
      <c r="I10452" s="5">
        <v>5012.7386999999999</v>
      </c>
      <c r="J10452" s="5">
        <v>1.29999999990104E-3</v>
      </c>
      <c r="K10452" s="5">
        <v>5012.74</v>
      </c>
      <c r="L10452" s="5">
        <v>0</v>
      </c>
      <c r="M10452" t="str">
        <f>IF(ISERROR(VLOOKUP(A10452,'[1]Ecart validé'!$A:$A,1,FALSE)),Z10452,"Ecart Validé")</f>
        <v>valid</v>
      </c>
      <c r="R10452" t="s">
        <v>30</v>
      </c>
      <c r="S10452" t="s">
        <v>42</v>
      </c>
      <c r="T10452" t="s">
        <v>257</v>
      </c>
      <c r="U10452" s="13" t="s">
        <v>7109</v>
      </c>
      <c r="X10452"/>
      <c r="Y10452"/>
      <c r="Z10452" t="s">
        <v>31</v>
      </c>
    </row>
    <row r="10453" spans="1:26" x14ac:dyDescent="0.3">
      <c r="A10453" t="s">
        <v>13095</v>
      </c>
      <c r="B10453" t="s">
        <v>3157</v>
      </c>
      <c r="C10453">
        <v>43705</v>
      </c>
      <c r="D10453" t="str">
        <f>+VLOOKUP(C10453,Param!K:L,2,FALSE)</f>
        <v>ETABLISSEMENT REYNAUD</v>
      </c>
      <c r="E10453">
        <v>1130082408</v>
      </c>
      <c r="F10453" t="s">
        <v>8260</v>
      </c>
      <c r="G10453" t="s">
        <v>29</v>
      </c>
      <c r="H10453" s="5">
        <v>2496.61</v>
      </c>
      <c r="I10453" s="5">
        <v>2496.6116000000002</v>
      </c>
      <c r="J10453" s="5">
        <v>-1.6000000000531099E-3</v>
      </c>
      <c r="K10453" s="5">
        <v>2496.61</v>
      </c>
      <c r="L10453" s="5">
        <v>0</v>
      </c>
      <c r="M10453" t="str">
        <f>IF(ISERROR(VLOOKUP(A10453,'[1]Ecart validé'!$A:$A,1,FALSE)),Z10453,"Ecart Validé")</f>
        <v>valid</v>
      </c>
      <c r="R10453" t="s">
        <v>30</v>
      </c>
      <c r="X10453"/>
      <c r="Y10453"/>
      <c r="Z10453" t="s">
        <v>31</v>
      </c>
    </row>
    <row r="10454" spans="1:26" x14ac:dyDescent="0.3">
      <c r="A10454" t="s">
        <v>13096</v>
      </c>
      <c r="B10454" t="s">
        <v>3157</v>
      </c>
      <c r="C10454">
        <v>43705</v>
      </c>
      <c r="D10454" t="str">
        <f>+VLOOKUP(C10454,Param!K:L,2,FALSE)</f>
        <v>ETABLISSEMENT REYNAUD</v>
      </c>
      <c r="E10454">
        <v>1130082408</v>
      </c>
      <c r="F10454" t="s">
        <v>8262</v>
      </c>
      <c r="G10454" t="s">
        <v>29</v>
      </c>
      <c r="H10454" s="5">
        <v>11906.85</v>
      </c>
      <c r="I10454" s="5">
        <v>11906.8544</v>
      </c>
      <c r="J10454" s="5">
        <v>-4.399999999805E-3</v>
      </c>
      <c r="K10454" s="5">
        <v>11906.85</v>
      </c>
      <c r="L10454" s="5">
        <v>0</v>
      </c>
      <c r="M10454" t="str">
        <f>IF(ISERROR(VLOOKUP(A10454,'[1]Ecart validé'!$A:$A,1,FALSE)),Z10454,"Ecart Validé")</f>
        <v>valid</v>
      </c>
      <c r="R10454" t="s">
        <v>30</v>
      </c>
      <c r="X10454"/>
      <c r="Y10454"/>
      <c r="Z10454" t="s">
        <v>31</v>
      </c>
    </row>
    <row r="10455" spans="1:26" x14ac:dyDescent="0.3">
      <c r="A10455" t="s">
        <v>13097</v>
      </c>
      <c r="B10455" t="s">
        <v>3157</v>
      </c>
      <c r="C10455">
        <v>43705</v>
      </c>
      <c r="D10455" t="str">
        <f>+VLOOKUP(C10455,Param!K:L,2,FALSE)</f>
        <v>ETABLISSEMENT REYNAUD</v>
      </c>
      <c r="E10455">
        <v>1130082408</v>
      </c>
      <c r="F10455" t="s">
        <v>8264</v>
      </c>
      <c r="G10455" t="s">
        <v>29</v>
      </c>
      <c r="H10455" s="5">
        <v>22969.11</v>
      </c>
      <c r="I10455" s="5">
        <v>22969.108499999998</v>
      </c>
      <c r="J10455" s="5">
        <v>1.5000000021245701E-3</v>
      </c>
      <c r="K10455" s="5">
        <v>22969.11</v>
      </c>
      <c r="L10455" s="5">
        <v>0</v>
      </c>
      <c r="M10455" t="str">
        <f>IF(ISERROR(VLOOKUP(A10455,'[1]Ecart validé'!$A:$A,1,FALSE)),Z10455,"Ecart Validé")</f>
        <v>valid</v>
      </c>
      <c r="R10455" t="s">
        <v>30</v>
      </c>
      <c r="X10455"/>
      <c r="Y10455"/>
      <c r="Z10455" t="s">
        <v>31</v>
      </c>
    </row>
    <row r="10456" spans="1:26" x14ac:dyDescent="0.3">
      <c r="A10456" t="s">
        <v>13098</v>
      </c>
      <c r="B10456" t="s">
        <v>3157</v>
      </c>
      <c r="C10456">
        <v>43705</v>
      </c>
      <c r="D10456" t="str">
        <f>+VLOOKUP(C10456,Param!K:L,2,FALSE)</f>
        <v>ETABLISSEMENT REYNAUD</v>
      </c>
      <c r="E10456">
        <v>1130082408</v>
      </c>
      <c r="F10456" t="s">
        <v>8266</v>
      </c>
      <c r="G10456" t="s">
        <v>29</v>
      </c>
      <c r="H10456" s="5">
        <v>34831.07</v>
      </c>
      <c r="I10456" s="5">
        <v>34831.068899999998</v>
      </c>
      <c r="J10456" s="5">
        <v>1.1000000013154901E-3</v>
      </c>
      <c r="K10456" s="5">
        <v>34831.07</v>
      </c>
      <c r="L10456" s="5">
        <v>0</v>
      </c>
      <c r="M10456" t="str">
        <f>IF(ISERROR(VLOOKUP(A10456,'[1]Ecart validé'!$A:$A,1,FALSE)),Z10456,"Ecart Validé")</f>
        <v>valid</v>
      </c>
      <c r="R10456" t="s">
        <v>30</v>
      </c>
      <c r="X10456"/>
      <c r="Y10456"/>
      <c r="Z10456" t="s">
        <v>31</v>
      </c>
    </row>
    <row r="10457" spans="1:26" x14ac:dyDescent="0.3">
      <c r="A10457" t="s">
        <v>13099</v>
      </c>
      <c r="B10457" t="s">
        <v>3157</v>
      </c>
      <c r="C10457">
        <v>122470</v>
      </c>
      <c r="D10457" t="str">
        <f>+VLOOKUP(C10457,Param!K:L,2,FALSE)</f>
        <v>GROUPE ACCELIS</v>
      </c>
      <c r="E10457">
        <v>2130282886</v>
      </c>
      <c r="F10457" t="s">
        <v>8617</v>
      </c>
      <c r="G10457" t="s">
        <v>29</v>
      </c>
      <c r="H10457" s="5">
        <v>336.89</v>
      </c>
      <c r="I10457" s="5">
        <v>336.88799999999998</v>
      </c>
      <c r="J10457" s="5">
        <v>2.0000000000095402E-3</v>
      </c>
      <c r="K10457" s="5">
        <v>336.89</v>
      </c>
      <c r="L10457" s="5">
        <v>0</v>
      </c>
      <c r="M10457" t="str">
        <f>IF(ISERROR(VLOOKUP(A10457,'[1]Ecart validé'!$A:$A,1,FALSE)),Z10457,"Ecart Validé")</f>
        <v>valid</v>
      </c>
      <c r="R10457" t="s">
        <v>30</v>
      </c>
      <c r="X10457"/>
      <c r="Y10457"/>
      <c r="Z10457" t="s">
        <v>31</v>
      </c>
    </row>
    <row r="10458" spans="1:26" x14ac:dyDescent="0.3">
      <c r="A10458" t="s">
        <v>13100</v>
      </c>
      <c r="B10458" t="s">
        <v>3157</v>
      </c>
      <c r="C10458">
        <v>122470</v>
      </c>
      <c r="D10458" t="str">
        <f>+VLOOKUP(C10458,Param!K:L,2,FALSE)</f>
        <v>GROUPE ACCELIS</v>
      </c>
      <c r="E10458">
        <v>2130282886</v>
      </c>
      <c r="F10458" t="s">
        <v>8260</v>
      </c>
      <c r="G10458" t="s">
        <v>29</v>
      </c>
      <c r="H10458" s="5">
        <v>35418.589999999997</v>
      </c>
      <c r="I10458" s="5">
        <v>35418.585800000001</v>
      </c>
      <c r="J10458" s="5">
        <v>4.1999999957624797E-3</v>
      </c>
      <c r="K10458" s="5">
        <v>35418.589999999997</v>
      </c>
      <c r="L10458" s="5">
        <v>0</v>
      </c>
      <c r="M10458" t="str">
        <f>IF(ISERROR(VLOOKUP(A10458,'[1]Ecart validé'!$A:$A,1,FALSE)),Z10458,"Ecart Validé")</f>
        <v>valid</v>
      </c>
      <c r="R10458" t="s">
        <v>30</v>
      </c>
      <c r="X10458"/>
      <c r="Y10458"/>
      <c r="Z10458" t="s">
        <v>31</v>
      </c>
    </row>
    <row r="10459" spans="1:26" x14ac:dyDescent="0.3">
      <c r="A10459" t="s">
        <v>13101</v>
      </c>
      <c r="B10459" t="s">
        <v>3157</v>
      </c>
      <c r="C10459">
        <v>122470</v>
      </c>
      <c r="D10459" t="str">
        <f>+VLOOKUP(C10459,Param!K:L,2,FALSE)</f>
        <v>GROUPE ACCELIS</v>
      </c>
      <c r="E10459">
        <v>2130282886</v>
      </c>
      <c r="F10459" t="s">
        <v>8262</v>
      </c>
      <c r="G10459" t="s">
        <v>29</v>
      </c>
      <c r="H10459" s="5">
        <v>47512.29</v>
      </c>
      <c r="I10459" s="5">
        <v>47512.286599999999</v>
      </c>
      <c r="J10459" s="5">
        <v>3.40000000142026E-3</v>
      </c>
      <c r="K10459" s="5">
        <v>47512.29</v>
      </c>
      <c r="L10459" s="5">
        <v>0</v>
      </c>
      <c r="M10459" t="str">
        <f>IF(ISERROR(VLOOKUP(A10459,'[1]Ecart validé'!$A:$A,1,FALSE)),Z10459,"Ecart Validé")</f>
        <v>valid</v>
      </c>
      <c r="R10459" t="s">
        <v>30</v>
      </c>
      <c r="X10459"/>
      <c r="Y10459"/>
      <c r="Z10459" t="s">
        <v>31</v>
      </c>
    </row>
    <row r="10460" spans="1:26" x14ac:dyDescent="0.3">
      <c r="A10460" t="s">
        <v>13102</v>
      </c>
      <c r="B10460" t="s">
        <v>3157</v>
      </c>
      <c r="C10460">
        <v>122470</v>
      </c>
      <c r="D10460" t="str">
        <f>+VLOOKUP(C10460,Param!K:L,2,FALSE)</f>
        <v>GROUPE ACCELIS</v>
      </c>
      <c r="E10460">
        <v>2130282886</v>
      </c>
      <c r="F10460" t="s">
        <v>8264</v>
      </c>
      <c r="G10460" t="s">
        <v>29</v>
      </c>
      <c r="H10460" s="5">
        <v>126741.78</v>
      </c>
      <c r="I10460" s="5">
        <v>126741.7812</v>
      </c>
      <c r="J10460" s="5">
        <v>-1.19999999878928E-3</v>
      </c>
      <c r="K10460" s="5">
        <v>126741.78</v>
      </c>
      <c r="L10460" s="5">
        <v>0</v>
      </c>
      <c r="M10460" t="str">
        <f>IF(ISERROR(VLOOKUP(A10460,'[1]Ecart validé'!$A:$A,1,FALSE)),Z10460,"Ecart Validé")</f>
        <v>valid</v>
      </c>
      <c r="R10460" t="s">
        <v>30</v>
      </c>
      <c r="X10460"/>
      <c r="Y10460"/>
      <c r="Z10460" t="s">
        <v>31</v>
      </c>
    </row>
    <row r="10461" spans="1:26" x14ac:dyDescent="0.3">
      <c r="A10461" t="s">
        <v>13103</v>
      </c>
      <c r="B10461" t="s">
        <v>3157</v>
      </c>
      <c r="C10461">
        <v>122470</v>
      </c>
      <c r="D10461" t="str">
        <f>+VLOOKUP(C10461,Param!K:L,2,FALSE)</f>
        <v>GROUPE ACCELIS</v>
      </c>
      <c r="E10461">
        <v>2130282886</v>
      </c>
      <c r="F10461" t="s">
        <v>8266</v>
      </c>
      <c r="G10461" t="s">
        <v>29</v>
      </c>
      <c r="H10461" s="5">
        <v>150209.51</v>
      </c>
      <c r="I10461" s="5">
        <v>150209.50570000001</v>
      </c>
      <c r="J10461" s="5">
        <v>4.3000000005122196E-3</v>
      </c>
      <c r="K10461" s="5">
        <v>150209.51</v>
      </c>
      <c r="L10461" s="5">
        <v>0</v>
      </c>
      <c r="M10461" t="str">
        <f>IF(ISERROR(VLOOKUP(A10461,'[1]Ecart validé'!$A:$A,1,FALSE)),Z10461,"Ecart Validé")</f>
        <v>valid</v>
      </c>
      <c r="R10461" t="s">
        <v>30</v>
      </c>
      <c r="X10461"/>
      <c r="Y10461"/>
      <c r="Z10461" t="s">
        <v>31</v>
      </c>
    </row>
    <row r="10462" spans="1:26" x14ac:dyDescent="0.3">
      <c r="A10462" t="s">
        <v>13104</v>
      </c>
      <c r="B10462" t="s">
        <v>3157</v>
      </c>
      <c r="C10462">
        <v>56372</v>
      </c>
      <c r="D10462" t="str">
        <f>+VLOOKUP(C10462,Param!K:L,2,FALSE)</f>
        <v>PAYSAGES REIGNIER</v>
      </c>
      <c r="E10462">
        <v>2130302743</v>
      </c>
      <c r="F10462" t="s">
        <v>8260</v>
      </c>
      <c r="G10462" t="s">
        <v>29</v>
      </c>
      <c r="H10462" s="5">
        <v>623.14</v>
      </c>
      <c r="I10462" s="5">
        <v>623.14049999999997</v>
      </c>
      <c r="J10462" s="5">
        <v>-4.9999999998817603E-4</v>
      </c>
      <c r="K10462" s="5">
        <v>623.14</v>
      </c>
      <c r="L10462" s="5">
        <v>0</v>
      </c>
      <c r="M10462" t="str">
        <f>IF(ISERROR(VLOOKUP(A10462,'[1]Ecart validé'!$A:$A,1,FALSE)),Z10462,"Ecart Validé")</f>
        <v>valid</v>
      </c>
      <c r="R10462" t="s">
        <v>30</v>
      </c>
      <c r="X10462"/>
      <c r="Y10462"/>
      <c r="Z10462" t="s">
        <v>31</v>
      </c>
    </row>
    <row r="10463" spans="1:26" x14ac:dyDescent="0.3">
      <c r="A10463" t="s">
        <v>13105</v>
      </c>
      <c r="B10463" t="s">
        <v>3157</v>
      </c>
      <c r="C10463">
        <v>56372</v>
      </c>
      <c r="D10463" t="str">
        <f>+VLOOKUP(C10463,Param!K:L,2,FALSE)</f>
        <v>PAYSAGES REIGNIER</v>
      </c>
      <c r="E10463">
        <v>2130302743</v>
      </c>
      <c r="F10463" t="s">
        <v>8262</v>
      </c>
      <c r="G10463" t="s">
        <v>29</v>
      </c>
      <c r="H10463" s="5">
        <v>931.4</v>
      </c>
      <c r="I10463" s="5">
        <v>931.40300000000002</v>
      </c>
      <c r="J10463" s="5">
        <v>-3.0000000000427402E-3</v>
      </c>
      <c r="K10463" s="5">
        <v>931.4</v>
      </c>
      <c r="L10463" s="5">
        <v>0</v>
      </c>
      <c r="M10463" t="str">
        <f>IF(ISERROR(VLOOKUP(A10463,'[1]Ecart validé'!$A:$A,1,FALSE)),Z10463,"Ecart Validé")</f>
        <v>valid</v>
      </c>
      <c r="R10463" t="s">
        <v>30</v>
      </c>
      <c r="X10463"/>
      <c r="Y10463"/>
      <c r="Z10463" t="s">
        <v>31</v>
      </c>
    </row>
    <row r="10464" spans="1:26" x14ac:dyDescent="0.3">
      <c r="A10464" t="s">
        <v>13106</v>
      </c>
      <c r="B10464" t="s">
        <v>3157</v>
      </c>
      <c r="C10464">
        <v>56372</v>
      </c>
      <c r="D10464" t="str">
        <f>+VLOOKUP(C10464,Param!K:L,2,FALSE)</f>
        <v>PAYSAGES REIGNIER</v>
      </c>
      <c r="E10464">
        <v>2130302743</v>
      </c>
      <c r="F10464" t="s">
        <v>8264</v>
      </c>
      <c r="G10464" t="s">
        <v>29</v>
      </c>
      <c r="H10464" s="5">
        <v>853.13</v>
      </c>
      <c r="I10464" s="5">
        <v>853.12599999999998</v>
      </c>
      <c r="J10464" s="5">
        <v>4.0000000000190898E-3</v>
      </c>
      <c r="K10464" s="5">
        <v>853.13</v>
      </c>
      <c r="L10464" s="5">
        <v>0</v>
      </c>
      <c r="M10464" t="str">
        <f>IF(ISERROR(VLOOKUP(A10464,'[1]Ecart validé'!$A:$A,1,FALSE)),Z10464,"Ecart Validé")</f>
        <v>valid</v>
      </c>
      <c r="R10464" t="s">
        <v>30</v>
      </c>
      <c r="X10464"/>
      <c r="Y10464"/>
      <c r="Z10464" t="s">
        <v>31</v>
      </c>
    </row>
    <row r="10465" spans="1:26" x14ac:dyDescent="0.3">
      <c r="A10465" t="s">
        <v>13107</v>
      </c>
      <c r="B10465" t="s">
        <v>3157</v>
      </c>
      <c r="C10465">
        <v>56372</v>
      </c>
      <c r="D10465" t="str">
        <f>+VLOOKUP(C10465,Param!K:L,2,FALSE)</f>
        <v>PAYSAGES REIGNIER</v>
      </c>
      <c r="E10465">
        <v>2130302743</v>
      </c>
      <c r="F10465" t="s">
        <v>8266</v>
      </c>
      <c r="G10465" t="s">
        <v>29</v>
      </c>
      <c r="H10465" s="5">
        <v>863.28</v>
      </c>
      <c r="I10465" s="5">
        <v>863.27599999999995</v>
      </c>
      <c r="J10465" s="5">
        <v>4.0000000000190898E-3</v>
      </c>
      <c r="K10465" s="5">
        <v>863.28</v>
      </c>
      <c r="L10465" s="5">
        <v>0</v>
      </c>
      <c r="M10465" t="str">
        <f>IF(ISERROR(VLOOKUP(A10465,'[1]Ecart validé'!$A:$A,1,FALSE)),Z10465,"Ecart Validé")</f>
        <v>valid</v>
      </c>
      <c r="R10465" t="s">
        <v>30</v>
      </c>
      <c r="X10465"/>
      <c r="Y10465"/>
      <c r="Z10465" t="s">
        <v>31</v>
      </c>
    </row>
    <row r="10466" spans="1:26" x14ac:dyDescent="0.3">
      <c r="A10466" t="s">
        <v>13108</v>
      </c>
      <c r="B10466" t="s">
        <v>3157</v>
      </c>
      <c r="C10466">
        <v>2748</v>
      </c>
      <c r="D10466" t="str">
        <f>+VLOOKUP(C10466,Param!K:L,2,FALSE)</f>
        <v>ACTUS</v>
      </c>
      <c r="E10466">
        <v>2593033</v>
      </c>
      <c r="F10466" t="s">
        <v>8617</v>
      </c>
      <c r="G10466" t="s">
        <v>29</v>
      </c>
      <c r="H10466" s="5">
        <v>248.87</v>
      </c>
      <c r="I10466" s="5">
        <v>248.86500000000001</v>
      </c>
      <c r="J10466" s="5">
        <v>4.9999999999954499E-3</v>
      </c>
      <c r="K10466" s="5">
        <v>248.87</v>
      </c>
      <c r="L10466" s="5">
        <v>0</v>
      </c>
      <c r="M10466" t="str">
        <f>IF(ISERROR(VLOOKUP(A10466,'[1]Ecart validé'!$A:$A,1,FALSE)),Z10466,"Ecart Validé")</f>
        <v>valid</v>
      </c>
      <c r="R10466" t="s">
        <v>30</v>
      </c>
      <c r="X10466"/>
      <c r="Y10466"/>
      <c r="Z10466" t="s">
        <v>31</v>
      </c>
    </row>
    <row r="10467" spans="1:26" x14ac:dyDescent="0.3">
      <c r="A10467" t="s">
        <v>13109</v>
      </c>
      <c r="B10467" t="s">
        <v>3157</v>
      </c>
      <c r="C10467">
        <v>2748</v>
      </c>
      <c r="D10467" t="str">
        <f>+VLOOKUP(C10467,Param!K:L,2,FALSE)</f>
        <v>ACTUS</v>
      </c>
      <c r="E10467">
        <v>2593033</v>
      </c>
      <c r="F10467" t="s">
        <v>8260</v>
      </c>
      <c r="G10467" t="s">
        <v>29</v>
      </c>
      <c r="H10467" s="5">
        <v>1125.97</v>
      </c>
      <c r="I10467" s="5">
        <v>1125.972</v>
      </c>
      <c r="J10467" s="5">
        <v>-1.9999999999527002E-3</v>
      </c>
      <c r="K10467" s="5">
        <v>1125.97</v>
      </c>
      <c r="L10467" s="5">
        <v>0</v>
      </c>
      <c r="M10467" t="str">
        <f>IF(ISERROR(VLOOKUP(A10467,'[1]Ecart validé'!$A:$A,1,FALSE)),Z10467,"Ecart Validé")</f>
        <v>valid</v>
      </c>
      <c r="R10467" t="s">
        <v>30</v>
      </c>
      <c r="X10467"/>
      <c r="Y10467"/>
      <c r="Z10467" t="s">
        <v>31</v>
      </c>
    </row>
    <row r="10468" spans="1:26" x14ac:dyDescent="0.3">
      <c r="A10468" t="s">
        <v>13110</v>
      </c>
      <c r="B10468" t="s">
        <v>3157</v>
      </c>
      <c r="C10468">
        <v>2748</v>
      </c>
      <c r="D10468" t="str">
        <f>+VLOOKUP(C10468,Param!K:L,2,FALSE)</f>
        <v>ACTUS</v>
      </c>
      <c r="E10468">
        <v>2593033</v>
      </c>
      <c r="F10468" t="s">
        <v>8262</v>
      </c>
      <c r="G10468" t="s">
        <v>29</v>
      </c>
      <c r="H10468" s="5">
        <v>1438.17</v>
      </c>
      <c r="I10468" s="5">
        <v>1438.1676</v>
      </c>
      <c r="J10468" s="5">
        <v>2.40000000007967E-3</v>
      </c>
      <c r="K10468" s="5">
        <v>1438.17</v>
      </c>
      <c r="L10468" s="5">
        <v>0</v>
      </c>
      <c r="M10468" t="str">
        <f>IF(ISERROR(VLOOKUP(A10468,'[1]Ecart validé'!$A:$A,1,FALSE)),Z10468,"Ecart Validé")</f>
        <v>valid</v>
      </c>
      <c r="R10468" t="s">
        <v>30</v>
      </c>
      <c r="X10468"/>
      <c r="Y10468"/>
      <c r="Z10468" t="s">
        <v>31</v>
      </c>
    </row>
    <row r="10469" spans="1:26" x14ac:dyDescent="0.3">
      <c r="A10469" t="s">
        <v>13111</v>
      </c>
      <c r="B10469" t="s">
        <v>3157</v>
      </c>
      <c r="C10469">
        <v>2748</v>
      </c>
      <c r="D10469" t="str">
        <f>+VLOOKUP(C10469,Param!K:L,2,FALSE)</f>
        <v>ACTUS</v>
      </c>
      <c r="E10469">
        <v>2593033</v>
      </c>
      <c r="F10469" t="s">
        <v>8264</v>
      </c>
      <c r="G10469" t="s">
        <v>29</v>
      </c>
      <c r="H10469" s="5">
        <v>1814.03</v>
      </c>
      <c r="I10469" s="5">
        <v>1814.0250000000001</v>
      </c>
      <c r="J10469" s="5">
        <v>4.9999999998817596E-3</v>
      </c>
      <c r="K10469" s="5">
        <v>1814.03</v>
      </c>
      <c r="L10469" s="5">
        <v>0</v>
      </c>
      <c r="M10469" t="str">
        <f>IF(ISERROR(VLOOKUP(A10469,'[1]Ecart validé'!$A:$A,1,FALSE)),Z10469,"Ecart Validé")</f>
        <v>valid</v>
      </c>
      <c r="R10469" t="s">
        <v>30</v>
      </c>
      <c r="X10469"/>
      <c r="Y10469"/>
      <c r="Z10469" t="s">
        <v>31</v>
      </c>
    </row>
    <row r="10470" spans="1:26" x14ac:dyDescent="0.3">
      <c r="A10470" t="s">
        <v>13112</v>
      </c>
      <c r="B10470" t="s">
        <v>3157</v>
      </c>
      <c r="C10470">
        <v>2748</v>
      </c>
      <c r="D10470" t="str">
        <f>+VLOOKUP(C10470,Param!K:L,2,FALSE)</f>
        <v>ACTUS</v>
      </c>
      <c r="E10470">
        <v>2593033</v>
      </c>
      <c r="F10470" t="s">
        <v>8266</v>
      </c>
      <c r="G10470" t="s">
        <v>29</v>
      </c>
      <c r="H10470" s="5">
        <v>3086.82</v>
      </c>
      <c r="I10470" s="5">
        <v>3086.82</v>
      </c>
      <c r="J10470" s="5">
        <v>0</v>
      </c>
      <c r="K10470" s="5">
        <v>3086.82</v>
      </c>
      <c r="L10470" s="5">
        <v>0</v>
      </c>
      <c r="M10470" t="str">
        <f>IF(ISERROR(VLOOKUP(A10470,'[1]Ecart validé'!$A:$A,1,FALSE)),Z10470,"Ecart Validé")</f>
        <v>valid</v>
      </c>
      <c r="R10470" t="s">
        <v>30</v>
      </c>
      <c r="X10470"/>
      <c r="Y10470"/>
      <c r="Z10470" t="s">
        <v>31</v>
      </c>
    </row>
    <row r="10471" spans="1:26" x14ac:dyDescent="0.3">
      <c r="A10471" t="s">
        <v>13113</v>
      </c>
      <c r="B10471" t="s">
        <v>3157</v>
      </c>
      <c r="C10471">
        <v>45914</v>
      </c>
      <c r="D10471" t="str">
        <f>+VLOOKUP(C10471,Param!K:L,2,FALSE)</f>
        <v>BAIL DISTRIBUTION</v>
      </c>
      <c r="E10471">
        <v>1130062388</v>
      </c>
      <c r="F10471" t="s">
        <v>8617</v>
      </c>
      <c r="G10471" t="s">
        <v>29</v>
      </c>
      <c r="H10471" s="5">
        <v>2027.6</v>
      </c>
      <c r="I10471" s="5">
        <v>2027.6</v>
      </c>
      <c r="J10471" s="5">
        <v>0</v>
      </c>
      <c r="K10471" s="5">
        <v>2027.6</v>
      </c>
      <c r="L10471" s="5">
        <v>0</v>
      </c>
      <c r="M10471" t="str">
        <f>IF(ISERROR(VLOOKUP(A10471,'[1]Ecart validé'!$A:$A,1,FALSE)),Z10471,"Ecart Validé")</f>
        <v>valid</v>
      </c>
      <c r="R10471" t="s">
        <v>30</v>
      </c>
      <c r="X10471"/>
      <c r="Y10471"/>
      <c r="Z10471" t="s">
        <v>31</v>
      </c>
    </row>
    <row r="10472" spans="1:26" x14ac:dyDescent="0.3">
      <c r="A10472" t="s">
        <v>13114</v>
      </c>
      <c r="B10472" t="s">
        <v>3157</v>
      </c>
      <c r="C10472">
        <v>45914</v>
      </c>
      <c r="D10472" t="str">
        <f>+VLOOKUP(C10472,Param!K:L,2,FALSE)</f>
        <v>BAIL DISTRIBUTION</v>
      </c>
      <c r="E10472">
        <v>1130062388</v>
      </c>
      <c r="F10472" t="s">
        <v>8260</v>
      </c>
      <c r="G10472" t="s">
        <v>29</v>
      </c>
      <c r="H10472" s="5">
        <v>3428.24</v>
      </c>
      <c r="I10472" s="5">
        <v>3428.24</v>
      </c>
      <c r="J10472" s="5">
        <v>0</v>
      </c>
      <c r="K10472" s="5">
        <v>3428.24</v>
      </c>
      <c r="L10472" s="5">
        <v>0</v>
      </c>
      <c r="M10472" t="str">
        <f>IF(ISERROR(VLOOKUP(A10472,'[1]Ecart validé'!$A:$A,1,FALSE)),Z10472,"Ecart Validé")</f>
        <v>valid</v>
      </c>
      <c r="R10472" t="s">
        <v>30</v>
      </c>
      <c r="X10472"/>
      <c r="Y10472"/>
      <c r="Z10472" t="s">
        <v>31</v>
      </c>
    </row>
    <row r="10473" spans="1:26" x14ac:dyDescent="0.3">
      <c r="A10473" t="s">
        <v>13115</v>
      </c>
      <c r="B10473" t="s">
        <v>3157</v>
      </c>
      <c r="C10473">
        <v>45914</v>
      </c>
      <c r="D10473" t="str">
        <f>+VLOOKUP(C10473,Param!K:L,2,FALSE)</f>
        <v>BAIL DISTRIBUTION</v>
      </c>
      <c r="E10473">
        <v>1130062388</v>
      </c>
      <c r="F10473" t="s">
        <v>8262</v>
      </c>
      <c r="G10473" t="s">
        <v>29</v>
      </c>
      <c r="H10473" s="5">
        <v>5101.04</v>
      </c>
      <c r="I10473" s="5">
        <v>5101.04</v>
      </c>
      <c r="J10473" s="5">
        <v>0</v>
      </c>
      <c r="K10473" s="5">
        <v>5101.04</v>
      </c>
      <c r="L10473" s="5">
        <v>0</v>
      </c>
      <c r="M10473" t="str">
        <f>IF(ISERROR(VLOOKUP(A10473,'[1]Ecart validé'!$A:$A,1,FALSE)),Z10473,"Ecart Validé")</f>
        <v>valid</v>
      </c>
      <c r="R10473" t="s">
        <v>30</v>
      </c>
      <c r="X10473"/>
      <c r="Y10473"/>
      <c r="Z10473" t="s">
        <v>31</v>
      </c>
    </row>
    <row r="10474" spans="1:26" x14ac:dyDescent="0.3">
      <c r="A10474" t="s">
        <v>13116</v>
      </c>
      <c r="B10474" t="s">
        <v>3157</v>
      </c>
      <c r="C10474">
        <v>45914</v>
      </c>
      <c r="D10474" t="str">
        <f>+VLOOKUP(C10474,Param!K:L,2,FALSE)</f>
        <v>BAIL DISTRIBUTION</v>
      </c>
      <c r="E10474">
        <v>1130062388</v>
      </c>
      <c r="F10474" t="s">
        <v>8264</v>
      </c>
      <c r="G10474" t="s">
        <v>29</v>
      </c>
      <c r="H10474" s="5">
        <v>8243.1200000000008</v>
      </c>
      <c r="I10474" s="5">
        <v>8243.1200000000008</v>
      </c>
      <c r="J10474" s="5">
        <v>0</v>
      </c>
      <c r="K10474" s="5">
        <v>8243.1200000000008</v>
      </c>
      <c r="L10474" s="5">
        <v>0</v>
      </c>
      <c r="M10474" t="str">
        <f>IF(ISERROR(VLOOKUP(A10474,'[1]Ecart validé'!$A:$A,1,FALSE)),Z10474,"Ecart Validé")</f>
        <v>valid</v>
      </c>
      <c r="R10474" t="s">
        <v>30</v>
      </c>
      <c r="X10474"/>
      <c r="Y10474"/>
      <c r="Z10474" t="s">
        <v>31</v>
      </c>
    </row>
    <row r="10475" spans="1:26" x14ac:dyDescent="0.3">
      <c r="A10475" t="s">
        <v>13117</v>
      </c>
      <c r="B10475" t="s">
        <v>3157</v>
      </c>
      <c r="C10475">
        <v>45914</v>
      </c>
      <c r="D10475" t="str">
        <f>+VLOOKUP(C10475,Param!K:L,2,FALSE)</f>
        <v>BAIL DISTRIBUTION</v>
      </c>
      <c r="E10475">
        <v>1130062388</v>
      </c>
      <c r="F10475" t="s">
        <v>8266</v>
      </c>
      <c r="G10475" t="s">
        <v>29</v>
      </c>
      <c r="H10475" s="5">
        <v>7709.04</v>
      </c>
      <c r="I10475" s="5">
        <v>7709.04</v>
      </c>
      <c r="J10475" s="5">
        <v>0</v>
      </c>
      <c r="K10475" s="5">
        <v>7709.04</v>
      </c>
      <c r="L10475" s="5">
        <v>0</v>
      </c>
      <c r="M10475" t="str">
        <f>IF(ISERROR(VLOOKUP(A10475,'[1]Ecart validé'!$A:$A,1,FALSE)),Z10475,"Ecart Validé")</f>
        <v>valid</v>
      </c>
      <c r="R10475" t="s">
        <v>30</v>
      </c>
      <c r="X10475"/>
      <c r="Y10475"/>
      <c r="Z10475" t="s">
        <v>31</v>
      </c>
    </row>
    <row r="10476" spans="1:26" x14ac:dyDescent="0.3">
      <c r="A10476" t="s">
        <v>13118</v>
      </c>
      <c r="B10476" t="s">
        <v>3157</v>
      </c>
      <c r="C10476">
        <v>51123</v>
      </c>
      <c r="D10476" t="str">
        <f>+VLOOKUP(C10476,Param!K:L,2,FALSE)</f>
        <v>ETUDES INSTALLATIONS ET MAINTENANCE INDUSTRIELLES (EIMI)</v>
      </c>
      <c r="E10476">
        <v>2205106829</v>
      </c>
      <c r="F10476" t="s">
        <v>8617</v>
      </c>
      <c r="G10476" t="s">
        <v>29</v>
      </c>
      <c r="H10476" s="5">
        <v>895.58</v>
      </c>
      <c r="I10476" s="5">
        <v>895.57950000000005</v>
      </c>
      <c r="J10476" s="5">
        <v>5.0000000010186297E-4</v>
      </c>
      <c r="K10476" s="5">
        <v>895.58</v>
      </c>
      <c r="L10476" s="5">
        <v>0</v>
      </c>
      <c r="M10476" t="str">
        <f>IF(ISERROR(VLOOKUP(A10476,'[1]Ecart validé'!$A:$A,1,FALSE)),Z10476,"Ecart Validé")</f>
        <v>valid</v>
      </c>
      <c r="R10476" t="s">
        <v>30</v>
      </c>
      <c r="S10476" t="s">
        <v>42</v>
      </c>
      <c r="T10476" t="s">
        <v>257</v>
      </c>
      <c r="U10476" s="13" t="s">
        <v>7109</v>
      </c>
      <c r="X10476"/>
      <c r="Y10476"/>
      <c r="Z10476" t="s">
        <v>31</v>
      </c>
    </row>
    <row r="10477" spans="1:26" x14ac:dyDescent="0.3">
      <c r="A10477" t="s">
        <v>13119</v>
      </c>
      <c r="B10477" t="s">
        <v>3157</v>
      </c>
      <c r="C10477">
        <v>51123</v>
      </c>
      <c r="D10477" t="str">
        <f>+VLOOKUP(C10477,Param!K:L,2,FALSE)</f>
        <v>ETUDES INSTALLATIONS ET MAINTENANCE INDUSTRIELLES (EIMI)</v>
      </c>
      <c r="E10477">
        <v>2205106829</v>
      </c>
      <c r="F10477" t="s">
        <v>8260</v>
      </c>
      <c r="G10477" t="s">
        <v>29</v>
      </c>
      <c r="H10477" s="5">
        <v>655.17999999999995</v>
      </c>
      <c r="I10477" s="5">
        <v>655.17780000000005</v>
      </c>
      <c r="J10477" s="5">
        <v>2.1999999999025E-3</v>
      </c>
      <c r="K10477" s="5">
        <v>655.17999999999995</v>
      </c>
      <c r="L10477" s="5">
        <v>0</v>
      </c>
      <c r="M10477" t="str">
        <f>IF(ISERROR(VLOOKUP(A10477,'[1]Ecart validé'!$A:$A,1,FALSE)),Z10477,"Ecart Validé")</f>
        <v>valid</v>
      </c>
      <c r="R10477" t="s">
        <v>30</v>
      </c>
      <c r="X10477"/>
      <c r="Y10477"/>
      <c r="Z10477" t="s">
        <v>31</v>
      </c>
    </row>
    <row r="10478" spans="1:26" x14ac:dyDescent="0.3">
      <c r="A10478" t="s">
        <v>13120</v>
      </c>
      <c r="B10478" t="s">
        <v>3157</v>
      </c>
      <c r="C10478">
        <v>51123</v>
      </c>
      <c r="D10478" t="str">
        <f>+VLOOKUP(C10478,Param!K:L,2,FALSE)</f>
        <v>ETUDES INSTALLATIONS ET MAINTENANCE INDUSTRIELLES (EIMI)</v>
      </c>
      <c r="E10478">
        <v>2205106829</v>
      </c>
      <c r="F10478" t="s">
        <v>8262</v>
      </c>
      <c r="G10478" t="s">
        <v>29</v>
      </c>
      <c r="H10478" s="5">
        <v>271.66000000000003</v>
      </c>
      <c r="I10478" s="5">
        <v>271.6635</v>
      </c>
      <c r="J10478" s="5">
        <v>-3.4999999999740699E-3</v>
      </c>
      <c r="K10478" s="5">
        <v>271.66000000000003</v>
      </c>
      <c r="L10478" s="5">
        <v>0</v>
      </c>
      <c r="M10478" t="str">
        <f>IF(ISERROR(VLOOKUP(A10478,'[1]Ecart validé'!$A:$A,1,FALSE)),Z10478,"Ecart Validé")</f>
        <v>valid</v>
      </c>
      <c r="R10478" t="s">
        <v>30</v>
      </c>
      <c r="X10478"/>
      <c r="Y10478"/>
      <c r="Z10478" t="s">
        <v>31</v>
      </c>
    </row>
    <row r="10479" spans="1:26" x14ac:dyDescent="0.3">
      <c r="A10479" t="s">
        <v>13121</v>
      </c>
      <c r="B10479" t="s">
        <v>3157</v>
      </c>
      <c r="C10479">
        <v>51123</v>
      </c>
      <c r="D10479" t="str">
        <f>+VLOOKUP(C10479,Param!K:L,2,FALSE)</f>
        <v>ETUDES INSTALLATIONS ET MAINTENANCE INDUSTRIELLES (EIMI)</v>
      </c>
      <c r="E10479">
        <v>2205106829</v>
      </c>
      <c r="F10479" t="s">
        <v>8264</v>
      </c>
      <c r="G10479" t="s">
        <v>29</v>
      </c>
      <c r="H10479" s="5">
        <v>1309.1600000000001</v>
      </c>
      <c r="I10479" s="5">
        <v>1309.1569999999999</v>
      </c>
      <c r="J10479" s="5">
        <v>3.0000000001564301E-3</v>
      </c>
      <c r="K10479" s="5">
        <v>1309.1600000000001</v>
      </c>
      <c r="L10479" s="5">
        <v>0</v>
      </c>
      <c r="M10479" t="str">
        <f>IF(ISERROR(VLOOKUP(A10479,'[1]Ecart validé'!$A:$A,1,FALSE)),Z10479,"Ecart Validé")</f>
        <v>valid</v>
      </c>
      <c r="R10479" t="s">
        <v>30</v>
      </c>
      <c r="X10479"/>
      <c r="Y10479"/>
      <c r="Z10479" t="s">
        <v>31</v>
      </c>
    </row>
    <row r="10480" spans="1:26" x14ac:dyDescent="0.3">
      <c r="A10480" t="s">
        <v>13122</v>
      </c>
      <c r="B10480" t="s">
        <v>3157</v>
      </c>
      <c r="C10480">
        <v>51123</v>
      </c>
      <c r="D10480" t="str">
        <f>+VLOOKUP(C10480,Param!K:L,2,FALSE)</f>
        <v>ETUDES INSTALLATIONS ET MAINTENANCE INDUSTRIELLES (EIMI)</v>
      </c>
      <c r="E10480">
        <v>2205106829</v>
      </c>
      <c r="F10480" t="s">
        <v>8266</v>
      </c>
      <c r="G10480" t="s">
        <v>29</v>
      </c>
      <c r="H10480" s="5">
        <v>1395.25</v>
      </c>
      <c r="I10480" s="5">
        <v>1395.2449999999999</v>
      </c>
      <c r="J10480" s="5">
        <v>5.0000000001091298E-3</v>
      </c>
      <c r="K10480" s="5">
        <v>1395.25</v>
      </c>
      <c r="L10480" s="5">
        <v>0</v>
      </c>
      <c r="M10480" t="str">
        <f>IF(ISERROR(VLOOKUP(A10480,'[1]Ecart validé'!$A:$A,1,FALSE)),Z10480,"Ecart Validé")</f>
        <v>valid</v>
      </c>
      <c r="R10480" t="s">
        <v>30</v>
      </c>
      <c r="X10480"/>
      <c r="Y10480"/>
      <c r="Z10480" t="s">
        <v>31</v>
      </c>
    </row>
    <row r="10481" spans="1:26" x14ac:dyDescent="0.3">
      <c r="A10481" t="s">
        <v>13123</v>
      </c>
      <c r="B10481" t="s">
        <v>3157</v>
      </c>
      <c r="C10481">
        <v>114226</v>
      </c>
      <c r="D10481" t="str">
        <f>+VLOOKUP(C10481,Param!K:L,2,FALSE)</f>
        <v>STANLEY SECURITE FRANCE</v>
      </c>
      <c r="E10481">
        <v>27271013</v>
      </c>
      <c r="F10481" t="s">
        <v>8617</v>
      </c>
      <c r="G10481" t="s">
        <v>29</v>
      </c>
      <c r="H10481" s="5">
        <v>1778.1599999999901</v>
      </c>
      <c r="I10481" s="5">
        <v>1778.1645000000001</v>
      </c>
      <c r="J10481" s="5">
        <v>-4.5000000002346496E-3</v>
      </c>
      <c r="K10481" s="5">
        <v>1778.1599999999901</v>
      </c>
      <c r="L10481" s="5">
        <v>0</v>
      </c>
      <c r="M10481" t="str">
        <f>IF(ISERROR(VLOOKUP(A10481,'[1]Ecart validé'!$A:$A,1,FALSE)),Z10481,"Ecart Validé")</f>
        <v>valid</v>
      </c>
      <c r="R10481" t="s">
        <v>30</v>
      </c>
      <c r="S10481" t="s">
        <v>42</v>
      </c>
      <c r="T10481" t="s">
        <v>257</v>
      </c>
      <c r="U10481" s="13" t="s">
        <v>7109</v>
      </c>
      <c r="X10481"/>
      <c r="Y10481"/>
      <c r="Z10481" t="s">
        <v>31</v>
      </c>
    </row>
    <row r="10482" spans="1:26" x14ac:dyDescent="0.3">
      <c r="A10482" t="s">
        <v>13124</v>
      </c>
      <c r="B10482" t="s">
        <v>3157</v>
      </c>
      <c r="C10482">
        <v>114226</v>
      </c>
      <c r="D10482" t="str">
        <f>+VLOOKUP(C10482,Param!K:L,2,FALSE)</f>
        <v>STANLEY SECURITE FRANCE</v>
      </c>
      <c r="E10482">
        <v>27271013</v>
      </c>
      <c r="F10482" t="s">
        <v>8260</v>
      </c>
      <c r="G10482" t="s">
        <v>29</v>
      </c>
      <c r="H10482" s="5">
        <v>14749.25</v>
      </c>
      <c r="I10482" s="5">
        <v>14749.249</v>
      </c>
      <c r="J10482" s="5">
        <v>1.0000000002037201E-3</v>
      </c>
      <c r="K10482" s="5">
        <v>14749.25</v>
      </c>
      <c r="L10482" s="5">
        <v>0</v>
      </c>
      <c r="M10482" t="str">
        <f>IF(ISERROR(VLOOKUP(A10482,'[1]Ecart validé'!$A:$A,1,FALSE)),Z10482,"Ecart Validé")</f>
        <v>valid</v>
      </c>
      <c r="R10482" t="s">
        <v>30</v>
      </c>
      <c r="X10482"/>
      <c r="Y10482"/>
      <c r="Z10482" t="s">
        <v>31</v>
      </c>
    </row>
    <row r="10483" spans="1:26" x14ac:dyDescent="0.3">
      <c r="A10483" t="s">
        <v>13125</v>
      </c>
      <c r="B10483" t="s">
        <v>3157</v>
      </c>
      <c r="C10483">
        <v>114226</v>
      </c>
      <c r="D10483" t="str">
        <f>+VLOOKUP(C10483,Param!K:L,2,FALSE)</f>
        <v>STANLEY SECURITE FRANCE</v>
      </c>
      <c r="E10483">
        <v>27271013</v>
      </c>
      <c r="F10483" t="s">
        <v>8262</v>
      </c>
      <c r="G10483" t="s">
        <v>29</v>
      </c>
      <c r="H10483" s="5">
        <v>11673.62</v>
      </c>
      <c r="I10483" s="5">
        <v>11673.6245</v>
      </c>
      <c r="J10483" s="5">
        <v>-4.4999999990977804E-3</v>
      </c>
      <c r="K10483" s="5">
        <v>11673.62</v>
      </c>
      <c r="L10483" s="5">
        <v>0</v>
      </c>
      <c r="M10483" t="str">
        <f>IF(ISERROR(VLOOKUP(A10483,'[1]Ecart validé'!$A:$A,1,FALSE)),Z10483,"Ecart Validé")</f>
        <v>valid</v>
      </c>
      <c r="R10483" t="s">
        <v>30</v>
      </c>
      <c r="X10483"/>
      <c r="Y10483"/>
      <c r="Z10483" t="s">
        <v>31</v>
      </c>
    </row>
    <row r="10484" spans="1:26" x14ac:dyDescent="0.3">
      <c r="A10484" t="s">
        <v>13126</v>
      </c>
      <c r="B10484" t="s">
        <v>3157</v>
      </c>
      <c r="C10484">
        <v>114226</v>
      </c>
      <c r="D10484" t="str">
        <f>+VLOOKUP(C10484,Param!K:L,2,FALSE)</f>
        <v>STANLEY SECURITE FRANCE</v>
      </c>
      <c r="E10484">
        <v>27271013</v>
      </c>
      <c r="F10484" t="s">
        <v>8264</v>
      </c>
      <c r="G10484" t="s">
        <v>29</v>
      </c>
      <c r="H10484" s="5">
        <v>13347.24</v>
      </c>
      <c r="I10484" s="5">
        <v>13347.235000000001</v>
      </c>
      <c r="J10484" s="5">
        <v>4.9999999991996403E-3</v>
      </c>
      <c r="K10484" s="5">
        <v>13347.24</v>
      </c>
      <c r="L10484" s="5">
        <v>0</v>
      </c>
      <c r="M10484" t="str">
        <f>IF(ISERROR(VLOOKUP(A10484,'[1]Ecart validé'!$A:$A,1,FALSE)),Z10484,"Ecart Validé")</f>
        <v>valid</v>
      </c>
      <c r="R10484" t="s">
        <v>30</v>
      </c>
      <c r="X10484"/>
      <c r="Y10484"/>
      <c r="Z10484" t="s">
        <v>31</v>
      </c>
    </row>
    <row r="10485" spans="1:26" x14ac:dyDescent="0.3">
      <c r="A10485" t="s">
        <v>13127</v>
      </c>
      <c r="B10485" t="s">
        <v>3157</v>
      </c>
      <c r="C10485">
        <v>114226</v>
      </c>
      <c r="D10485" t="str">
        <f>+VLOOKUP(C10485,Param!K:L,2,FALSE)</f>
        <v>STANLEY SECURITE FRANCE</v>
      </c>
      <c r="E10485">
        <v>27271013</v>
      </c>
      <c r="F10485" t="s">
        <v>8266</v>
      </c>
      <c r="G10485" t="s">
        <v>29</v>
      </c>
      <c r="H10485" s="5">
        <v>16737.629999999899</v>
      </c>
      <c r="I10485" s="5">
        <v>16737.622500000001</v>
      </c>
      <c r="J10485" s="5">
        <v>7.4999999960709803E-3</v>
      </c>
      <c r="K10485" s="5">
        <v>16737.629999999899</v>
      </c>
      <c r="L10485" s="5">
        <v>0</v>
      </c>
      <c r="M10485" t="str">
        <f>IF(ISERROR(VLOOKUP(A10485,'[1]Ecart validé'!$A:$A,1,FALSE)),Z10485,"Ecart Validé")</f>
        <v>valid</v>
      </c>
      <c r="R10485" t="s">
        <v>30</v>
      </c>
      <c r="X10485"/>
      <c r="Y10485"/>
      <c r="Z10485" t="s">
        <v>31</v>
      </c>
    </row>
    <row r="10486" spans="1:26" x14ac:dyDescent="0.3">
      <c r="A10486" t="s">
        <v>13128</v>
      </c>
      <c r="B10486" t="s">
        <v>3157</v>
      </c>
      <c r="C10486">
        <v>110418</v>
      </c>
      <c r="D10486" t="str">
        <f>+VLOOKUP(C10486,Param!K:L,2,FALSE)</f>
        <v>SOCIETE DE ETS BOUGRO - SODEBO</v>
      </c>
      <c r="E10486">
        <v>1130112574</v>
      </c>
      <c r="F10486" t="s">
        <v>8617</v>
      </c>
      <c r="G10486" t="s">
        <v>29</v>
      </c>
      <c r="H10486" s="5">
        <v>-0.01</v>
      </c>
      <c r="I10486" s="5">
        <v>-1.3599999999999999E-2</v>
      </c>
      <c r="J10486" s="5">
        <v>3.5999999999999899E-3</v>
      </c>
      <c r="K10486" s="5">
        <v>-0.01</v>
      </c>
      <c r="L10486" s="5">
        <v>0</v>
      </c>
      <c r="M10486" t="str">
        <f>IF(ISERROR(VLOOKUP(A10486,'[1]Ecart validé'!$A:$A,1,FALSE)),Z10486,"Ecart Validé")</f>
        <v>valid</v>
      </c>
      <c r="R10486" t="s">
        <v>30</v>
      </c>
      <c r="X10486"/>
      <c r="Y10486"/>
      <c r="Z10486" t="s">
        <v>31</v>
      </c>
    </row>
    <row r="10487" spans="1:26" x14ac:dyDescent="0.3">
      <c r="A10487" t="s">
        <v>13129</v>
      </c>
      <c r="B10487" t="s">
        <v>3157</v>
      </c>
      <c r="C10487">
        <v>110418</v>
      </c>
      <c r="D10487" t="str">
        <f>+VLOOKUP(C10487,Param!K:L,2,FALSE)</f>
        <v>SOCIETE DE ETS BOUGRO - SODEBO</v>
      </c>
      <c r="E10487">
        <v>1130112574</v>
      </c>
      <c r="F10487" t="s">
        <v>8260</v>
      </c>
      <c r="G10487" t="s">
        <v>29</v>
      </c>
      <c r="H10487" s="5">
        <v>546.79999999999995</v>
      </c>
      <c r="I10487" s="5">
        <v>546.79999999999995</v>
      </c>
      <c r="J10487" s="5">
        <v>0</v>
      </c>
      <c r="K10487" s="5">
        <v>546.79999999999995</v>
      </c>
      <c r="L10487" s="5">
        <v>0</v>
      </c>
      <c r="M10487" t="str">
        <f>IF(ISERROR(VLOOKUP(A10487,'[1]Ecart validé'!$A:$A,1,FALSE)),Z10487,"Ecart Validé")</f>
        <v>valid</v>
      </c>
      <c r="R10487" t="s">
        <v>30</v>
      </c>
      <c r="X10487"/>
      <c r="Y10487"/>
      <c r="Z10487" t="s">
        <v>31</v>
      </c>
    </row>
    <row r="10488" spans="1:26" x14ac:dyDescent="0.3">
      <c r="A10488" t="s">
        <v>13130</v>
      </c>
      <c r="B10488" t="s">
        <v>3157</v>
      </c>
      <c r="C10488">
        <v>110418</v>
      </c>
      <c r="D10488" t="str">
        <f>+VLOOKUP(C10488,Param!K:L,2,FALSE)</f>
        <v>SOCIETE DE ETS BOUGRO - SODEBO</v>
      </c>
      <c r="E10488">
        <v>1130112574</v>
      </c>
      <c r="F10488" t="s">
        <v>8262</v>
      </c>
      <c r="G10488" t="s">
        <v>29</v>
      </c>
      <c r="H10488" s="5">
        <v>413.81</v>
      </c>
      <c r="I10488" s="5">
        <v>413.81279999999998</v>
      </c>
      <c r="J10488" s="5">
        <v>-2.7999999999792601E-3</v>
      </c>
      <c r="K10488" s="5">
        <v>413.81</v>
      </c>
      <c r="L10488" s="5">
        <v>0</v>
      </c>
      <c r="M10488" t="str">
        <f>IF(ISERROR(VLOOKUP(A10488,'[1]Ecart validé'!$A:$A,1,FALSE)),Z10488,"Ecart Validé")</f>
        <v>valid</v>
      </c>
      <c r="R10488" t="s">
        <v>30</v>
      </c>
      <c r="X10488"/>
      <c r="Y10488"/>
      <c r="Z10488" t="s">
        <v>31</v>
      </c>
    </row>
    <row r="10489" spans="1:26" x14ac:dyDescent="0.3">
      <c r="A10489" t="s">
        <v>13131</v>
      </c>
      <c r="B10489" t="s">
        <v>3157</v>
      </c>
      <c r="C10489">
        <v>110418</v>
      </c>
      <c r="D10489" t="str">
        <f>+VLOOKUP(C10489,Param!K:L,2,FALSE)</f>
        <v>SOCIETE DE ETS BOUGRO - SODEBO</v>
      </c>
      <c r="E10489">
        <v>1130112574</v>
      </c>
      <c r="F10489" t="s">
        <v>8264</v>
      </c>
      <c r="G10489" t="s">
        <v>29</v>
      </c>
      <c r="H10489" s="5">
        <v>1003.06</v>
      </c>
      <c r="I10489" s="5">
        <v>1003.0648</v>
      </c>
      <c r="J10489" s="5">
        <v>-4.8000000000456497E-3</v>
      </c>
      <c r="K10489" s="5">
        <v>1003.06</v>
      </c>
      <c r="L10489" s="5">
        <v>0</v>
      </c>
      <c r="M10489" t="str">
        <f>IF(ISERROR(VLOOKUP(A10489,'[1]Ecart validé'!$A:$A,1,FALSE)),Z10489,"Ecart Validé")</f>
        <v>valid</v>
      </c>
      <c r="R10489" t="s">
        <v>30</v>
      </c>
      <c r="X10489"/>
      <c r="Y10489"/>
      <c r="Z10489" t="s">
        <v>31</v>
      </c>
    </row>
    <row r="10490" spans="1:26" x14ac:dyDescent="0.3">
      <c r="A10490" t="s">
        <v>13132</v>
      </c>
      <c r="B10490" t="s">
        <v>3157</v>
      </c>
      <c r="C10490">
        <v>110418</v>
      </c>
      <c r="D10490" t="str">
        <f>+VLOOKUP(C10490,Param!K:L,2,FALSE)</f>
        <v>SOCIETE DE ETS BOUGRO - SODEBO</v>
      </c>
      <c r="E10490">
        <v>1130112574</v>
      </c>
      <c r="F10490" t="s">
        <v>8266</v>
      </c>
      <c r="G10490" t="s">
        <v>29</v>
      </c>
      <c r="H10490" s="5">
        <v>1981.12</v>
      </c>
      <c r="I10490" s="5">
        <v>1981.1168</v>
      </c>
      <c r="J10490" s="5">
        <v>3.1999999998788501E-3</v>
      </c>
      <c r="K10490" s="5">
        <v>1981.12</v>
      </c>
      <c r="L10490" s="5">
        <v>0</v>
      </c>
      <c r="M10490" t="str">
        <f>IF(ISERROR(VLOOKUP(A10490,'[1]Ecart validé'!$A:$A,1,FALSE)),Z10490,"Ecart Validé")</f>
        <v>valid</v>
      </c>
      <c r="R10490" t="s">
        <v>30</v>
      </c>
      <c r="X10490"/>
      <c r="Y10490"/>
      <c r="Z10490" t="s">
        <v>31</v>
      </c>
    </row>
    <row r="10491" spans="1:26" x14ac:dyDescent="0.3">
      <c r="A10491" t="s">
        <v>13133</v>
      </c>
      <c r="B10491" t="s">
        <v>3157</v>
      </c>
      <c r="C10491">
        <v>57231</v>
      </c>
      <c r="D10491" t="str">
        <f>+VLOOKUP(C10491,Param!K:L,2,FALSE)</f>
        <v>CSD-FACES</v>
      </c>
      <c r="E10491">
        <v>2130722476</v>
      </c>
      <c r="F10491" t="s">
        <v>8617</v>
      </c>
      <c r="G10491" t="s">
        <v>29</v>
      </c>
      <c r="H10491" s="5">
        <v>380.85</v>
      </c>
      <c r="I10491" s="5">
        <v>380.85</v>
      </c>
      <c r="J10491" s="5">
        <v>0</v>
      </c>
      <c r="K10491" s="5">
        <v>380.85</v>
      </c>
      <c r="L10491" s="5">
        <v>0</v>
      </c>
      <c r="M10491" t="str">
        <f>IF(ISERROR(VLOOKUP(A10491,'[1]Ecart validé'!$A:$A,1,FALSE)),Z10491,"Ecart Validé")</f>
        <v>valid</v>
      </c>
      <c r="R10491" t="s">
        <v>30</v>
      </c>
      <c r="X10491"/>
      <c r="Y10491"/>
      <c r="Z10491" t="s">
        <v>31</v>
      </c>
    </row>
    <row r="10492" spans="1:26" x14ac:dyDescent="0.3">
      <c r="A10492" t="s">
        <v>13134</v>
      </c>
      <c r="B10492" t="s">
        <v>3157</v>
      </c>
      <c r="C10492">
        <v>57231</v>
      </c>
      <c r="D10492" t="str">
        <f>+VLOOKUP(C10492,Param!K:L,2,FALSE)</f>
        <v>CSD-FACES</v>
      </c>
      <c r="E10492">
        <v>2130722476</v>
      </c>
      <c r="F10492" t="s">
        <v>8260</v>
      </c>
      <c r="G10492" t="s">
        <v>29</v>
      </c>
      <c r="H10492" s="5">
        <v>130.68</v>
      </c>
      <c r="I10492" s="5">
        <v>130.68</v>
      </c>
      <c r="J10492" s="5">
        <v>0</v>
      </c>
      <c r="K10492" s="5">
        <v>130.68</v>
      </c>
      <c r="L10492" s="5">
        <v>0</v>
      </c>
      <c r="M10492" t="str">
        <f>IF(ISERROR(VLOOKUP(A10492,'[1]Ecart validé'!$A:$A,1,FALSE)),Z10492,"Ecart Validé")</f>
        <v>valid</v>
      </c>
      <c r="R10492" t="s">
        <v>30</v>
      </c>
      <c r="X10492"/>
      <c r="Y10492"/>
      <c r="Z10492" t="s">
        <v>31</v>
      </c>
    </row>
    <row r="10493" spans="1:26" x14ac:dyDescent="0.3">
      <c r="A10493" t="s">
        <v>13135</v>
      </c>
      <c r="B10493" t="s">
        <v>3157</v>
      </c>
      <c r="C10493">
        <v>43564</v>
      </c>
      <c r="D10493" t="str">
        <f>+VLOOKUP(C10493,Param!K:L,2,FALSE)</f>
        <v>SFR (SOCIETE FRANCAISE DE RADIOTELEPHONIE)</v>
      </c>
      <c r="E10493">
        <v>2150764527</v>
      </c>
      <c r="F10493" t="s">
        <v>8260</v>
      </c>
      <c r="G10493" t="s">
        <v>29</v>
      </c>
      <c r="H10493" s="5">
        <v>10337.51</v>
      </c>
      <c r="I10493" s="5">
        <v>10337.512000000001</v>
      </c>
      <c r="J10493" s="5">
        <v>-2.0000000004074502E-3</v>
      </c>
      <c r="K10493" s="5">
        <v>10337.51</v>
      </c>
      <c r="L10493" s="5">
        <v>0</v>
      </c>
      <c r="M10493" t="str">
        <f>IF(ISERROR(VLOOKUP(A10493,'[1]Ecart validé'!$A:$A,1,FALSE)),Z10493,"Ecart Validé")</f>
        <v>valid</v>
      </c>
      <c r="R10493" t="s">
        <v>30</v>
      </c>
      <c r="X10493"/>
      <c r="Y10493"/>
      <c r="Z10493" t="s">
        <v>31</v>
      </c>
    </row>
    <row r="10494" spans="1:26" x14ac:dyDescent="0.3">
      <c r="A10494" t="s">
        <v>13136</v>
      </c>
      <c r="B10494" t="s">
        <v>3157</v>
      </c>
      <c r="C10494">
        <v>43564</v>
      </c>
      <c r="D10494" t="str">
        <f>+VLOOKUP(C10494,Param!K:L,2,FALSE)</f>
        <v>SFR (SOCIETE FRANCAISE DE RADIOTELEPHONIE)</v>
      </c>
      <c r="E10494">
        <v>2150764527</v>
      </c>
      <c r="F10494" t="s">
        <v>8262</v>
      </c>
      <c r="G10494" t="s">
        <v>29</v>
      </c>
      <c r="H10494" s="5">
        <v>10442.83</v>
      </c>
      <c r="I10494" s="5">
        <v>10442.834500000001</v>
      </c>
      <c r="J10494" s="5">
        <v>-4.5000000009167698E-3</v>
      </c>
      <c r="K10494" s="5">
        <v>10442.83</v>
      </c>
      <c r="L10494" s="5">
        <v>0</v>
      </c>
      <c r="M10494" t="str">
        <f>IF(ISERROR(VLOOKUP(A10494,'[1]Ecart validé'!$A:$A,1,FALSE)),Z10494,"Ecart Validé")</f>
        <v>valid</v>
      </c>
      <c r="R10494" t="s">
        <v>30</v>
      </c>
      <c r="X10494"/>
      <c r="Y10494"/>
      <c r="Z10494" t="s">
        <v>31</v>
      </c>
    </row>
    <row r="10495" spans="1:26" x14ac:dyDescent="0.3">
      <c r="A10495" t="s">
        <v>13137</v>
      </c>
      <c r="B10495" t="s">
        <v>3157</v>
      </c>
      <c r="C10495">
        <v>43564</v>
      </c>
      <c r="D10495" t="str">
        <f>+VLOOKUP(C10495,Param!K:L,2,FALSE)</f>
        <v>SFR (SOCIETE FRANCAISE DE RADIOTELEPHONIE)</v>
      </c>
      <c r="E10495">
        <v>2150764527</v>
      </c>
      <c r="F10495" t="s">
        <v>8264</v>
      </c>
      <c r="G10495" t="s">
        <v>29</v>
      </c>
      <c r="H10495" s="5">
        <v>9634.11</v>
      </c>
      <c r="I10495" s="5">
        <v>9634.107</v>
      </c>
      <c r="J10495" s="5">
        <v>3.00000000061118E-3</v>
      </c>
      <c r="K10495" s="5">
        <v>9634.11</v>
      </c>
      <c r="L10495" s="5">
        <v>0</v>
      </c>
      <c r="M10495" t="str">
        <f>IF(ISERROR(VLOOKUP(A10495,'[1]Ecart validé'!$A:$A,1,FALSE)),Z10495,"Ecart Validé")</f>
        <v>valid</v>
      </c>
      <c r="R10495" t="s">
        <v>30</v>
      </c>
      <c r="X10495"/>
      <c r="Y10495"/>
      <c r="Z10495" t="s">
        <v>31</v>
      </c>
    </row>
    <row r="10496" spans="1:26" x14ac:dyDescent="0.3">
      <c r="A10496" t="s">
        <v>13138</v>
      </c>
      <c r="B10496" t="s">
        <v>3157</v>
      </c>
      <c r="C10496">
        <v>43564</v>
      </c>
      <c r="D10496" t="str">
        <f>+VLOOKUP(C10496,Param!K:L,2,FALSE)</f>
        <v>SFR (SOCIETE FRANCAISE DE RADIOTELEPHONIE)</v>
      </c>
      <c r="E10496">
        <v>2150764527</v>
      </c>
      <c r="F10496" t="s">
        <v>8266</v>
      </c>
      <c r="G10496" t="s">
        <v>29</v>
      </c>
      <c r="H10496" s="5">
        <v>8494.6200000000008</v>
      </c>
      <c r="I10496" s="5">
        <v>8494.6154999999999</v>
      </c>
      <c r="J10496" s="5">
        <v>4.5000000009167698E-3</v>
      </c>
      <c r="K10496" s="5">
        <v>8494.6200000000008</v>
      </c>
      <c r="L10496" s="5">
        <v>0</v>
      </c>
      <c r="M10496" t="str">
        <f>IF(ISERROR(VLOOKUP(A10496,'[1]Ecart validé'!$A:$A,1,FALSE)),Z10496,"Ecart Validé")</f>
        <v>valid</v>
      </c>
      <c r="R10496" t="s">
        <v>30</v>
      </c>
      <c r="X10496"/>
      <c r="Y10496"/>
      <c r="Z10496" t="s">
        <v>31</v>
      </c>
    </row>
    <row r="10497" spans="1:26" x14ac:dyDescent="0.3">
      <c r="A10497" t="s">
        <v>13139</v>
      </c>
      <c r="B10497" t="s">
        <v>3157</v>
      </c>
      <c r="C10497">
        <v>43564</v>
      </c>
      <c r="D10497" t="str">
        <f>+VLOOKUP(C10497,Param!K:L,2,FALSE)</f>
        <v>SFR (SOCIETE FRANCAISE DE RADIOTELEPHONIE)</v>
      </c>
      <c r="E10497" t="s">
        <v>3577</v>
      </c>
      <c r="F10497" t="s">
        <v>8260</v>
      </c>
      <c r="G10497" t="s">
        <v>29</v>
      </c>
      <c r="H10497" s="5">
        <v>45407.29</v>
      </c>
      <c r="I10497" s="5">
        <v>45407.2935</v>
      </c>
      <c r="J10497" s="5">
        <v>-3.4999999988940501E-3</v>
      </c>
      <c r="K10497" s="5">
        <v>45407.29</v>
      </c>
      <c r="L10497" s="5">
        <v>0</v>
      </c>
      <c r="M10497" t="str">
        <f>IF(ISERROR(VLOOKUP(A10497,'[1]Ecart validé'!$A:$A,1,FALSE)),Z10497,"Ecart Validé")</f>
        <v>valid</v>
      </c>
      <c r="R10497" t="s">
        <v>30</v>
      </c>
      <c r="X10497"/>
      <c r="Y10497"/>
      <c r="Z10497" t="s">
        <v>31</v>
      </c>
    </row>
    <row r="10498" spans="1:26" x14ac:dyDescent="0.3">
      <c r="A10498" t="s">
        <v>13140</v>
      </c>
      <c r="B10498" t="s">
        <v>3157</v>
      </c>
      <c r="C10498">
        <v>43564</v>
      </c>
      <c r="D10498" t="str">
        <f>+VLOOKUP(C10498,Param!K:L,2,FALSE)</f>
        <v>SFR (SOCIETE FRANCAISE DE RADIOTELEPHONIE)</v>
      </c>
      <c r="E10498" t="s">
        <v>3577</v>
      </c>
      <c r="F10498" t="s">
        <v>8262</v>
      </c>
      <c r="G10498" t="s">
        <v>29</v>
      </c>
      <c r="H10498" s="5">
        <v>42387.360000000001</v>
      </c>
      <c r="I10498" s="5">
        <v>42387.355499999998</v>
      </c>
      <c r="J10498" s="5">
        <v>4.5000000027357601E-3</v>
      </c>
      <c r="K10498" s="5">
        <v>42387.360000000001</v>
      </c>
      <c r="L10498" s="5">
        <v>0</v>
      </c>
      <c r="M10498" t="str">
        <f>IF(ISERROR(VLOOKUP(A10498,'[1]Ecart validé'!$A:$A,1,FALSE)),Z10498,"Ecart Validé")</f>
        <v>valid</v>
      </c>
      <c r="R10498" t="s">
        <v>30</v>
      </c>
      <c r="X10498"/>
      <c r="Y10498"/>
      <c r="Z10498" t="s">
        <v>31</v>
      </c>
    </row>
    <row r="10499" spans="1:26" x14ac:dyDescent="0.3">
      <c r="A10499" t="s">
        <v>13141</v>
      </c>
      <c r="B10499" t="s">
        <v>3157</v>
      </c>
      <c r="C10499">
        <v>43564</v>
      </c>
      <c r="D10499" t="str">
        <f>+VLOOKUP(C10499,Param!K:L,2,FALSE)</f>
        <v>SFR (SOCIETE FRANCAISE DE RADIOTELEPHONIE)</v>
      </c>
      <c r="E10499" t="s">
        <v>3577</v>
      </c>
      <c r="F10499" t="s">
        <v>8264</v>
      </c>
      <c r="G10499" t="s">
        <v>29</v>
      </c>
      <c r="H10499" s="5">
        <v>77495.600000000006</v>
      </c>
      <c r="I10499" s="5">
        <v>77495.597999999998</v>
      </c>
      <c r="J10499" s="5">
        <v>2.0000000076834099E-3</v>
      </c>
      <c r="K10499" s="5">
        <v>77495.600000000006</v>
      </c>
      <c r="L10499" s="5">
        <v>0</v>
      </c>
      <c r="M10499" t="str">
        <f>IF(ISERROR(VLOOKUP(A10499,'[1]Ecart validé'!$A:$A,1,FALSE)),Z10499,"Ecart Validé")</f>
        <v>valid</v>
      </c>
      <c r="R10499" t="s">
        <v>30</v>
      </c>
      <c r="X10499"/>
      <c r="Y10499"/>
      <c r="Z10499" t="s">
        <v>31</v>
      </c>
    </row>
    <row r="10500" spans="1:26" x14ac:dyDescent="0.3">
      <c r="A10500" t="s">
        <v>13142</v>
      </c>
      <c r="B10500" t="s">
        <v>3157</v>
      </c>
      <c r="C10500">
        <v>43564</v>
      </c>
      <c r="D10500" t="str">
        <f>+VLOOKUP(C10500,Param!K:L,2,FALSE)</f>
        <v>SFR (SOCIETE FRANCAISE DE RADIOTELEPHONIE)</v>
      </c>
      <c r="E10500" t="s">
        <v>3577</v>
      </c>
      <c r="F10500" t="s">
        <v>8266</v>
      </c>
      <c r="G10500" t="s">
        <v>29</v>
      </c>
      <c r="H10500" s="5">
        <v>73882.559999999998</v>
      </c>
      <c r="I10500" s="5">
        <v>73882.559999999998</v>
      </c>
      <c r="J10500" s="5">
        <v>0</v>
      </c>
      <c r="K10500" s="5">
        <v>73882.559999999998</v>
      </c>
      <c r="L10500" s="5">
        <v>0</v>
      </c>
      <c r="M10500" t="str">
        <f>IF(ISERROR(VLOOKUP(A10500,'[1]Ecart validé'!$A:$A,1,FALSE)),Z10500,"Ecart Validé")</f>
        <v>valid</v>
      </c>
      <c r="R10500" t="s">
        <v>30</v>
      </c>
      <c r="X10500"/>
      <c r="Y10500"/>
      <c r="Z10500" t="s">
        <v>31</v>
      </c>
    </row>
    <row r="10501" spans="1:26" x14ac:dyDescent="0.3">
      <c r="A10501" t="s">
        <v>13143</v>
      </c>
      <c r="B10501" t="s">
        <v>3157</v>
      </c>
      <c r="C10501">
        <v>43564</v>
      </c>
      <c r="D10501" t="str">
        <f>+VLOOKUP(C10501,Param!K:L,2,FALSE)</f>
        <v>SFR (SOCIETE FRANCAISE DE RADIOTELEPHONIE)</v>
      </c>
      <c r="E10501" t="s">
        <v>3584</v>
      </c>
      <c r="F10501" t="s">
        <v>8260</v>
      </c>
      <c r="G10501" t="s">
        <v>29</v>
      </c>
      <c r="H10501" s="5">
        <v>16605.66</v>
      </c>
      <c r="I10501" s="5">
        <v>16605.657999999999</v>
      </c>
      <c r="J10501" s="5">
        <v>2.0000000004074502E-3</v>
      </c>
      <c r="K10501" s="5">
        <v>16605.66</v>
      </c>
      <c r="L10501" s="5">
        <v>0</v>
      </c>
      <c r="M10501" t="str">
        <f>IF(ISERROR(VLOOKUP(A10501,'[1]Ecart validé'!$A:$A,1,FALSE)),Z10501,"Ecart Validé")</f>
        <v>valid</v>
      </c>
      <c r="R10501" t="s">
        <v>30</v>
      </c>
      <c r="X10501"/>
      <c r="Y10501"/>
      <c r="Z10501" t="s">
        <v>31</v>
      </c>
    </row>
    <row r="10502" spans="1:26" x14ac:dyDescent="0.3">
      <c r="A10502" t="s">
        <v>13144</v>
      </c>
      <c r="B10502" t="s">
        <v>3157</v>
      </c>
      <c r="C10502">
        <v>43564</v>
      </c>
      <c r="D10502" t="str">
        <f>+VLOOKUP(C10502,Param!K:L,2,FALSE)</f>
        <v>SFR (SOCIETE FRANCAISE DE RADIOTELEPHONIE)</v>
      </c>
      <c r="E10502" t="s">
        <v>3584</v>
      </c>
      <c r="F10502" t="s">
        <v>8262</v>
      </c>
      <c r="G10502" t="s">
        <v>29</v>
      </c>
      <c r="H10502" s="5">
        <v>15294.48</v>
      </c>
      <c r="I10502" s="5">
        <v>15294.481</v>
      </c>
      <c r="J10502" s="5">
        <v>-1.0000000002037201E-3</v>
      </c>
      <c r="K10502" s="5">
        <v>15294.48</v>
      </c>
      <c r="L10502" s="5">
        <v>0</v>
      </c>
      <c r="M10502" t="str">
        <f>IF(ISERROR(VLOOKUP(A10502,'[1]Ecart validé'!$A:$A,1,FALSE)),Z10502,"Ecart Validé")</f>
        <v>valid</v>
      </c>
      <c r="R10502" t="s">
        <v>30</v>
      </c>
      <c r="X10502"/>
      <c r="Y10502"/>
      <c r="Z10502" t="s">
        <v>31</v>
      </c>
    </row>
    <row r="10503" spans="1:26" x14ac:dyDescent="0.3">
      <c r="A10503" t="s">
        <v>13145</v>
      </c>
      <c r="B10503" t="s">
        <v>3157</v>
      </c>
      <c r="C10503">
        <v>43564</v>
      </c>
      <c r="D10503" t="str">
        <f>+VLOOKUP(C10503,Param!K:L,2,FALSE)</f>
        <v>SFR (SOCIETE FRANCAISE DE RADIOTELEPHONIE)</v>
      </c>
      <c r="E10503" t="s">
        <v>3584</v>
      </c>
      <c r="F10503" t="s">
        <v>8264</v>
      </c>
      <c r="G10503" t="s">
        <v>29</v>
      </c>
      <c r="H10503" s="5">
        <v>15618.19</v>
      </c>
      <c r="I10503" s="5">
        <v>15618.186</v>
      </c>
      <c r="J10503" s="5">
        <v>4.0000000008149003E-3</v>
      </c>
      <c r="K10503" s="5">
        <v>15618.19</v>
      </c>
      <c r="L10503" s="5">
        <v>0</v>
      </c>
      <c r="M10503" t="str">
        <f>IF(ISERROR(VLOOKUP(A10503,'[1]Ecart validé'!$A:$A,1,FALSE)),Z10503,"Ecart Validé")</f>
        <v>valid</v>
      </c>
      <c r="R10503" t="s">
        <v>30</v>
      </c>
      <c r="X10503"/>
      <c r="Y10503"/>
      <c r="Z10503" t="s">
        <v>31</v>
      </c>
    </row>
    <row r="10504" spans="1:26" x14ac:dyDescent="0.3">
      <c r="A10504" t="s">
        <v>13146</v>
      </c>
      <c r="B10504" t="s">
        <v>3157</v>
      </c>
      <c r="C10504">
        <v>43564</v>
      </c>
      <c r="D10504" t="str">
        <f>+VLOOKUP(C10504,Param!K:L,2,FALSE)</f>
        <v>SFR (SOCIETE FRANCAISE DE RADIOTELEPHONIE)</v>
      </c>
      <c r="E10504" t="s">
        <v>3584</v>
      </c>
      <c r="F10504" t="s">
        <v>8266</v>
      </c>
      <c r="G10504" t="s">
        <v>29</v>
      </c>
      <c r="H10504" s="5">
        <v>15610.59</v>
      </c>
      <c r="I10504" s="5">
        <v>15610.588</v>
      </c>
      <c r="J10504" s="5">
        <v>2.0000000004074502E-3</v>
      </c>
      <c r="K10504" s="5">
        <v>15610.59</v>
      </c>
      <c r="L10504" s="5">
        <v>0</v>
      </c>
      <c r="M10504" t="str">
        <f>IF(ISERROR(VLOOKUP(A10504,'[1]Ecart validé'!$A:$A,1,FALSE)),Z10504,"Ecart Validé")</f>
        <v>valid</v>
      </c>
      <c r="R10504" t="s">
        <v>30</v>
      </c>
      <c r="X10504"/>
      <c r="Y10504"/>
      <c r="Z10504" t="s">
        <v>31</v>
      </c>
    </row>
    <row r="10505" spans="1:26" x14ac:dyDescent="0.3">
      <c r="A10505" t="s">
        <v>13147</v>
      </c>
      <c r="B10505" t="s">
        <v>3157</v>
      </c>
      <c r="C10505">
        <v>43564</v>
      </c>
      <c r="D10505" t="str">
        <f>+VLOOKUP(C10505,Param!K:L,2,FALSE)</f>
        <v>SFR (SOCIETE FRANCAISE DE RADIOTELEPHONIE)</v>
      </c>
      <c r="E10505" t="s">
        <v>3589</v>
      </c>
      <c r="F10505" t="s">
        <v>8260</v>
      </c>
      <c r="G10505" t="s">
        <v>29</v>
      </c>
      <c r="H10505" s="5">
        <v>6861.63</v>
      </c>
      <c r="I10505" s="5">
        <v>6861.6274999999996</v>
      </c>
      <c r="J10505" s="5">
        <v>2.5000000005093101E-3</v>
      </c>
      <c r="K10505" s="5">
        <v>6861.63</v>
      </c>
      <c r="L10505" s="5">
        <v>0</v>
      </c>
      <c r="M10505" t="str">
        <f>IF(ISERROR(VLOOKUP(A10505,'[1]Ecart validé'!$A:$A,1,FALSE)),Z10505,"Ecart Validé")</f>
        <v>valid</v>
      </c>
      <c r="R10505" t="s">
        <v>30</v>
      </c>
      <c r="X10505"/>
      <c r="Y10505"/>
      <c r="Z10505" t="s">
        <v>31</v>
      </c>
    </row>
    <row r="10506" spans="1:26" x14ac:dyDescent="0.3">
      <c r="A10506" t="s">
        <v>13148</v>
      </c>
      <c r="B10506" t="s">
        <v>3157</v>
      </c>
      <c r="C10506">
        <v>43564</v>
      </c>
      <c r="D10506" t="str">
        <f>+VLOOKUP(C10506,Param!K:L,2,FALSE)</f>
        <v>SFR (SOCIETE FRANCAISE DE RADIOTELEPHONIE)</v>
      </c>
      <c r="E10506" t="s">
        <v>3589</v>
      </c>
      <c r="F10506" t="s">
        <v>8262</v>
      </c>
      <c r="G10506" t="s">
        <v>29</v>
      </c>
      <c r="H10506" s="5">
        <v>5558.58</v>
      </c>
      <c r="I10506" s="5">
        <v>5558.5775000000003</v>
      </c>
      <c r="J10506" s="5">
        <v>2.4999999995998202E-3</v>
      </c>
      <c r="K10506" s="5">
        <v>5558.58</v>
      </c>
      <c r="L10506" s="5">
        <v>0</v>
      </c>
      <c r="M10506" t="str">
        <f>IF(ISERROR(VLOOKUP(A10506,'[1]Ecart validé'!$A:$A,1,FALSE)),Z10506,"Ecart Validé")</f>
        <v>valid</v>
      </c>
      <c r="R10506" t="s">
        <v>30</v>
      </c>
      <c r="X10506"/>
      <c r="Y10506"/>
      <c r="Z10506" t="s">
        <v>31</v>
      </c>
    </row>
    <row r="10507" spans="1:26" ht="28.8" x14ac:dyDescent="0.3">
      <c r="A10507" t="s">
        <v>13149</v>
      </c>
      <c r="B10507" t="s">
        <v>3157</v>
      </c>
      <c r="C10507">
        <v>43564</v>
      </c>
      <c r="D10507" t="str">
        <f>+VLOOKUP(C10507,Param!K:L,2,FALSE)</f>
        <v>SFR (SOCIETE FRANCAISE DE RADIOTELEPHONIE)</v>
      </c>
      <c r="E10507" t="s">
        <v>3589</v>
      </c>
      <c r="F10507" t="s">
        <v>8264</v>
      </c>
      <c r="G10507" t="s">
        <v>29</v>
      </c>
      <c r="H10507" s="5">
        <v>20969.2</v>
      </c>
      <c r="I10507" s="5">
        <v>20969.202499999999</v>
      </c>
      <c r="J10507" s="5">
        <v>-2.4999999986903198E-3</v>
      </c>
      <c r="K10507" s="5">
        <v>20969.2</v>
      </c>
      <c r="L10507" s="5">
        <v>0</v>
      </c>
      <c r="M10507" t="str">
        <f>IF(ISERROR(VLOOKUP(A10507,'[1]Ecart validé'!$A:$A,1,FALSE)),Z10507,"Ecart Validé")</f>
        <v>valid</v>
      </c>
      <c r="R10507" t="s">
        <v>30</v>
      </c>
      <c r="S10507" t="s">
        <v>42</v>
      </c>
      <c r="T10507" t="s">
        <v>325</v>
      </c>
      <c r="U10507" s="13" t="s">
        <v>13150</v>
      </c>
      <c r="V10507" t="s">
        <v>60</v>
      </c>
      <c r="W10507" t="s">
        <v>61</v>
      </c>
      <c r="X10507"/>
      <c r="Y10507"/>
      <c r="Z10507" t="s">
        <v>31</v>
      </c>
    </row>
    <row r="10508" spans="1:26" ht="28.8" x14ac:dyDescent="0.3">
      <c r="A10508" t="s">
        <v>13151</v>
      </c>
      <c r="B10508" t="s">
        <v>3157</v>
      </c>
      <c r="C10508">
        <v>43564</v>
      </c>
      <c r="D10508" t="str">
        <f>+VLOOKUP(C10508,Param!K:L,2,FALSE)</f>
        <v>SFR (SOCIETE FRANCAISE DE RADIOTELEPHONIE)</v>
      </c>
      <c r="E10508" t="s">
        <v>3589</v>
      </c>
      <c r="F10508" t="s">
        <v>8266</v>
      </c>
      <c r="G10508" t="s">
        <v>29</v>
      </c>
      <c r="H10508" s="5">
        <v>23927</v>
      </c>
      <c r="I10508" s="5">
        <v>23927</v>
      </c>
      <c r="J10508" s="5">
        <v>0</v>
      </c>
      <c r="K10508" s="5">
        <v>23927</v>
      </c>
      <c r="L10508" s="5">
        <v>0</v>
      </c>
      <c r="M10508" t="str">
        <f>IF(ISERROR(VLOOKUP(A10508,'[1]Ecart validé'!$A:$A,1,FALSE)),Z10508,"Ecart Validé")</f>
        <v>valid</v>
      </c>
      <c r="R10508" t="s">
        <v>30</v>
      </c>
      <c r="S10508" t="s">
        <v>42</v>
      </c>
      <c r="T10508" t="s">
        <v>325</v>
      </c>
      <c r="U10508" s="13" t="s">
        <v>13152</v>
      </c>
      <c r="V10508" t="s">
        <v>60</v>
      </c>
      <c r="W10508" t="s">
        <v>61</v>
      </c>
      <c r="X10508"/>
      <c r="Y10508"/>
      <c r="Z10508" t="s">
        <v>31</v>
      </c>
    </row>
    <row r="10509" spans="1:26" x14ac:dyDescent="0.3">
      <c r="A10509" t="s">
        <v>13153</v>
      </c>
      <c r="B10509" t="s">
        <v>3157</v>
      </c>
      <c r="C10509">
        <v>45445</v>
      </c>
      <c r="D10509" t="str">
        <f>+VLOOKUP(C10509,Param!K:L,2,FALSE)</f>
        <v>HOBART FRANCE (COMPAGNIE)</v>
      </c>
      <c r="E10509">
        <v>574640</v>
      </c>
      <c r="F10509" t="s">
        <v>8617</v>
      </c>
      <c r="G10509" t="s">
        <v>29</v>
      </c>
      <c r="H10509" s="5">
        <v>2578</v>
      </c>
      <c r="I10509" s="5">
        <v>2578.0129999999999</v>
      </c>
      <c r="J10509" s="5">
        <v>-1.29999999999199E-2</v>
      </c>
      <c r="K10509" s="5">
        <v>2578</v>
      </c>
      <c r="L10509" s="5">
        <v>0</v>
      </c>
      <c r="M10509" t="str">
        <f>IF(ISERROR(VLOOKUP(A10509,'[1]Ecart validé'!$A:$A,1,FALSE)),Z10509,"Ecart Validé")</f>
        <v>valid</v>
      </c>
      <c r="R10509" t="s">
        <v>30</v>
      </c>
      <c r="X10509"/>
      <c r="Y10509"/>
      <c r="Z10509" t="s">
        <v>31</v>
      </c>
    </row>
    <row r="10510" spans="1:26" x14ac:dyDescent="0.3">
      <c r="A10510" t="s">
        <v>13154</v>
      </c>
      <c r="B10510" t="s">
        <v>3157</v>
      </c>
      <c r="C10510">
        <v>45445</v>
      </c>
      <c r="D10510" t="str">
        <f>+VLOOKUP(C10510,Param!K:L,2,FALSE)</f>
        <v>HOBART FRANCE (COMPAGNIE)</v>
      </c>
      <c r="E10510">
        <v>574640</v>
      </c>
      <c r="F10510" t="s">
        <v>8260</v>
      </c>
      <c r="G10510" t="s">
        <v>29</v>
      </c>
      <c r="H10510" s="5">
        <v>11783.45</v>
      </c>
      <c r="I10510" s="5">
        <v>11783.439</v>
      </c>
      <c r="J10510" s="5">
        <v>1.1000000000422E-2</v>
      </c>
      <c r="K10510" s="5">
        <v>11783.45</v>
      </c>
      <c r="L10510" s="5">
        <v>0</v>
      </c>
      <c r="M10510" t="str">
        <f>IF(ISERROR(VLOOKUP(A10510,'[1]Ecart validé'!$A:$A,1,FALSE)),Z10510,"Ecart Validé")</f>
        <v>valid</v>
      </c>
      <c r="R10510" t="s">
        <v>30</v>
      </c>
      <c r="X10510"/>
      <c r="Y10510"/>
      <c r="Z10510" t="s">
        <v>31</v>
      </c>
    </row>
    <row r="10511" spans="1:26" x14ac:dyDescent="0.3">
      <c r="A10511" t="s">
        <v>13155</v>
      </c>
      <c r="B10511" t="s">
        <v>3157</v>
      </c>
      <c r="C10511">
        <v>45445</v>
      </c>
      <c r="D10511" t="str">
        <f>+VLOOKUP(C10511,Param!K:L,2,FALSE)</f>
        <v>HOBART FRANCE (COMPAGNIE)</v>
      </c>
      <c r="E10511">
        <v>574640</v>
      </c>
      <c r="F10511" t="s">
        <v>8262</v>
      </c>
      <c r="G10511" t="s">
        <v>29</v>
      </c>
      <c r="H10511" s="5">
        <v>10793.5</v>
      </c>
      <c r="I10511" s="5">
        <v>10793.491</v>
      </c>
      <c r="J10511" s="5">
        <v>9.0000000000145502E-3</v>
      </c>
      <c r="K10511" s="5">
        <v>10793.5</v>
      </c>
      <c r="L10511" s="5">
        <v>0</v>
      </c>
      <c r="M10511" t="str">
        <f>IF(ISERROR(VLOOKUP(A10511,'[1]Ecart validé'!$A:$A,1,FALSE)),Z10511,"Ecart Validé")</f>
        <v>valid</v>
      </c>
      <c r="R10511" t="s">
        <v>30</v>
      </c>
      <c r="X10511"/>
      <c r="Y10511"/>
      <c r="Z10511" t="s">
        <v>31</v>
      </c>
    </row>
    <row r="10512" spans="1:26" x14ac:dyDescent="0.3">
      <c r="A10512" t="s">
        <v>13156</v>
      </c>
      <c r="B10512" t="s">
        <v>3157</v>
      </c>
      <c r="C10512">
        <v>45445</v>
      </c>
      <c r="D10512" t="str">
        <f>+VLOOKUP(C10512,Param!K:L,2,FALSE)</f>
        <v>HOBART FRANCE (COMPAGNIE)</v>
      </c>
      <c r="E10512">
        <v>574640</v>
      </c>
      <c r="F10512" t="s">
        <v>8264</v>
      </c>
      <c r="G10512" t="s">
        <v>29</v>
      </c>
      <c r="H10512" s="5">
        <v>16259.75</v>
      </c>
      <c r="I10512" s="5">
        <v>16259.759</v>
      </c>
      <c r="J10512" s="5">
        <v>-9.0000000000145502E-3</v>
      </c>
      <c r="K10512" s="5">
        <v>16259.75</v>
      </c>
      <c r="L10512" s="5">
        <v>0</v>
      </c>
      <c r="M10512" t="str">
        <f>IF(ISERROR(VLOOKUP(A10512,'[1]Ecart validé'!$A:$A,1,FALSE)),Z10512,"Ecart Validé")</f>
        <v>valid</v>
      </c>
      <c r="R10512" t="s">
        <v>30</v>
      </c>
      <c r="X10512"/>
      <c r="Y10512"/>
      <c r="Z10512" t="s">
        <v>31</v>
      </c>
    </row>
    <row r="10513" spans="1:26" x14ac:dyDescent="0.3">
      <c r="A10513" t="s">
        <v>13157</v>
      </c>
      <c r="B10513" t="s">
        <v>3157</v>
      </c>
      <c r="C10513">
        <v>45445</v>
      </c>
      <c r="D10513" t="str">
        <f>+VLOOKUP(C10513,Param!K:L,2,FALSE)</f>
        <v>HOBART FRANCE (COMPAGNIE)</v>
      </c>
      <c r="E10513">
        <v>574640</v>
      </c>
      <c r="F10513" t="s">
        <v>8266</v>
      </c>
      <c r="G10513" t="s">
        <v>29</v>
      </c>
      <c r="H10513" s="5">
        <v>23224.3</v>
      </c>
      <c r="I10513" s="5">
        <v>23224.285500000002</v>
      </c>
      <c r="J10513" s="5">
        <v>1.4500000001135001E-2</v>
      </c>
      <c r="K10513" s="5">
        <v>23224.3</v>
      </c>
      <c r="L10513" s="5">
        <v>0</v>
      </c>
      <c r="M10513" t="str">
        <f>IF(ISERROR(VLOOKUP(A10513,'[1]Ecart validé'!$A:$A,1,FALSE)),Z10513,"Ecart Validé")</f>
        <v>valid</v>
      </c>
      <c r="R10513" t="s">
        <v>30</v>
      </c>
      <c r="X10513"/>
      <c r="Y10513"/>
      <c r="Z10513" t="s">
        <v>31</v>
      </c>
    </row>
    <row r="10514" spans="1:26" x14ac:dyDescent="0.3">
      <c r="A10514" t="s">
        <v>13158</v>
      </c>
      <c r="B10514" t="s">
        <v>3157</v>
      </c>
      <c r="C10514">
        <v>45445</v>
      </c>
      <c r="D10514" t="str">
        <f>+VLOOKUP(C10514,Param!K:L,2,FALSE)</f>
        <v>HOBART FRANCE (COMPAGNIE)</v>
      </c>
      <c r="E10514" t="s">
        <v>3977</v>
      </c>
      <c r="F10514" t="s">
        <v>8271</v>
      </c>
      <c r="G10514" t="s">
        <v>29</v>
      </c>
      <c r="H10514" s="5">
        <v>12712.02</v>
      </c>
      <c r="I10514" s="5">
        <v>12712.017</v>
      </c>
      <c r="J10514" s="5">
        <v>3.00000000061118E-3</v>
      </c>
      <c r="K10514" s="5">
        <v>12712.02</v>
      </c>
      <c r="L10514" s="5">
        <v>0</v>
      </c>
      <c r="M10514" t="str">
        <f>IF(ISERROR(VLOOKUP(A10514,'[1]Ecart validé'!$A:$A,1,FALSE)),Z10514,"Ecart Validé")</f>
        <v>valid</v>
      </c>
      <c r="R10514" t="s">
        <v>30</v>
      </c>
      <c r="X10514"/>
      <c r="Y10514"/>
      <c r="Z10514" t="s">
        <v>31</v>
      </c>
    </row>
    <row r="10515" spans="1:26" x14ac:dyDescent="0.3">
      <c r="A10515" t="s">
        <v>13159</v>
      </c>
      <c r="B10515" t="s">
        <v>3157</v>
      </c>
      <c r="C10515">
        <v>61384</v>
      </c>
      <c r="D10515" t="str">
        <f>+VLOOKUP(C10515,Param!K:L,2,FALSE)</f>
        <v>ORIENTIS GOURMET</v>
      </c>
      <c r="E10515">
        <v>1120141782</v>
      </c>
      <c r="F10515" t="s">
        <v>8617</v>
      </c>
      <c r="G10515" t="s">
        <v>29</v>
      </c>
      <c r="H10515" s="5">
        <v>20.64</v>
      </c>
      <c r="I10515" s="5">
        <v>20.64</v>
      </c>
      <c r="J10515" s="5">
        <v>0</v>
      </c>
      <c r="K10515" s="5">
        <v>20.64</v>
      </c>
      <c r="L10515" s="5">
        <v>0</v>
      </c>
      <c r="M10515" t="str">
        <f>IF(ISERROR(VLOOKUP(A10515,'[1]Ecart validé'!$A:$A,1,FALSE)),Z10515,"Ecart Validé")</f>
        <v>valid</v>
      </c>
      <c r="R10515" t="s">
        <v>30</v>
      </c>
      <c r="X10515"/>
      <c r="Y10515"/>
      <c r="Z10515" t="s">
        <v>31</v>
      </c>
    </row>
    <row r="10516" spans="1:26" x14ac:dyDescent="0.3">
      <c r="A10516" t="s">
        <v>13160</v>
      </c>
      <c r="B10516" t="s">
        <v>3157</v>
      </c>
      <c r="C10516">
        <v>61384</v>
      </c>
      <c r="D10516" t="str">
        <f>+VLOOKUP(C10516,Param!K:L,2,FALSE)</f>
        <v>ORIENTIS GOURMET</v>
      </c>
      <c r="E10516">
        <v>1120141782</v>
      </c>
      <c r="F10516" t="s">
        <v>8260</v>
      </c>
      <c r="G10516" t="s">
        <v>29</v>
      </c>
      <c r="H10516" s="5">
        <v>265.92</v>
      </c>
      <c r="I10516" s="5">
        <v>265.92</v>
      </c>
      <c r="J10516" s="5">
        <v>0</v>
      </c>
      <c r="K10516" s="5">
        <v>265.92</v>
      </c>
      <c r="L10516" s="5">
        <v>0</v>
      </c>
      <c r="M10516" t="str">
        <f>IF(ISERROR(VLOOKUP(A10516,'[1]Ecart validé'!$A:$A,1,FALSE)),Z10516,"Ecart Validé")</f>
        <v>valid</v>
      </c>
      <c r="R10516" t="s">
        <v>30</v>
      </c>
      <c r="X10516"/>
      <c r="Y10516"/>
      <c r="Z10516" t="s">
        <v>31</v>
      </c>
    </row>
    <row r="10517" spans="1:26" x14ac:dyDescent="0.3">
      <c r="A10517" t="s">
        <v>13161</v>
      </c>
      <c r="B10517" t="s">
        <v>3157</v>
      </c>
      <c r="C10517">
        <v>61384</v>
      </c>
      <c r="D10517" t="str">
        <f>+VLOOKUP(C10517,Param!K:L,2,FALSE)</f>
        <v>ORIENTIS GOURMET</v>
      </c>
      <c r="E10517">
        <v>1120141782</v>
      </c>
      <c r="F10517" t="s">
        <v>8262</v>
      </c>
      <c r="G10517" t="s">
        <v>29</v>
      </c>
      <c r="H10517" s="5">
        <v>234.74</v>
      </c>
      <c r="I10517" s="5">
        <v>234.74160000000001</v>
      </c>
      <c r="J10517" s="5">
        <v>-1.59999999999627E-3</v>
      </c>
      <c r="K10517" s="5">
        <v>234.74</v>
      </c>
      <c r="L10517" s="5">
        <v>0</v>
      </c>
      <c r="M10517" t="str">
        <f>IF(ISERROR(VLOOKUP(A10517,'[1]Ecart validé'!$A:$A,1,FALSE)),Z10517,"Ecart Validé")</f>
        <v>valid</v>
      </c>
      <c r="R10517" t="s">
        <v>30</v>
      </c>
      <c r="X10517"/>
      <c r="Y10517"/>
      <c r="Z10517" t="s">
        <v>31</v>
      </c>
    </row>
    <row r="10518" spans="1:26" x14ac:dyDescent="0.3">
      <c r="A10518" t="s">
        <v>13162</v>
      </c>
      <c r="B10518" t="s">
        <v>3157</v>
      </c>
      <c r="C10518">
        <v>61384</v>
      </c>
      <c r="D10518" t="str">
        <f>+VLOOKUP(C10518,Param!K:L,2,FALSE)</f>
        <v>ORIENTIS GOURMET</v>
      </c>
      <c r="E10518">
        <v>1120141782</v>
      </c>
      <c r="F10518" t="s">
        <v>8264</v>
      </c>
      <c r="G10518" t="s">
        <v>29</v>
      </c>
      <c r="H10518" s="5">
        <v>734.16</v>
      </c>
      <c r="I10518" s="5">
        <v>734.16359999999997</v>
      </c>
      <c r="J10518" s="5">
        <v>-3.6000000000058199E-3</v>
      </c>
      <c r="K10518" s="5">
        <v>734.16</v>
      </c>
      <c r="L10518" s="5">
        <v>0</v>
      </c>
      <c r="M10518" t="str">
        <f>IF(ISERROR(VLOOKUP(A10518,'[1]Ecart validé'!$A:$A,1,FALSE)),Z10518,"Ecart Validé")</f>
        <v>valid</v>
      </c>
      <c r="R10518" t="s">
        <v>30</v>
      </c>
      <c r="X10518"/>
      <c r="Y10518"/>
      <c r="Z10518" t="s">
        <v>31</v>
      </c>
    </row>
    <row r="10519" spans="1:26" x14ac:dyDescent="0.3">
      <c r="A10519" t="s">
        <v>13163</v>
      </c>
      <c r="B10519" t="s">
        <v>3157</v>
      </c>
      <c r="C10519">
        <v>61384</v>
      </c>
      <c r="D10519" t="str">
        <f>+VLOOKUP(C10519,Param!K:L,2,FALSE)</f>
        <v>ORIENTIS GOURMET</v>
      </c>
      <c r="E10519">
        <v>1120141782</v>
      </c>
      <c r="F10519" t="s">
        <v>8266</v>
      </c>
      <c r="G10519" t="s">
        <v>29</v>
      </c>
      <c r="H10519" s="5">
        <v>1004.22</v>
      </c>
      <c r="I10519" s="5">
        <v>1004.224</v>
      </c>
      <c r="J10519" s="5">
        <v>-4.0000000000190898E-3</v>
      </c>
      <c r="K10519" s="5">
        <v>1004.22</v>
      </c>
      <c r="L10519" s="5">
        <v>0</v>
      </c>
      <c r="M10519" t="str">
        <f>IF(ISERROR(VLOOKUP(A10519,'[1]Ecart validé'!$A:$A,1,FALSE)),Z10519,"Ecart Validé")</f>
        <v>valid</v>
      </c>
      <c r="R10519" t="s">
        <v>30</v>
      </c>
      <c r="X10519"/>
      <c r="Y10519"/>
      <c r="Z10519" t="s">
        <v>31</v>
      </c>
    </row>
    <row r="10520" spans="1:26" x14ac:dyDescent="0.3">
      <c r="A10520" t="s">
        <v>13164</v>
      </c>
      <c r="B10520" t="s">
        <v>3157</v>
      </c>
      <c r="C10520">
        <v>61384</v>
      </c>
      <c r="D10520" t="str">
        <f>+VLOOKUP(C10520,Param!K:L,2,FALSE)</f>
        <v>ORIENTIS GOURMET</v>
      </c>
      <c r="E10520" t="s">
        <v>4937</v>
      </c>
      <c r="F10520" t="s">
        <v>8271</v>
      </c>
      <c r="G10520" t="s">
        <v>29</v>
      </c>
      <c r="H10520" s="5">
        <v>11415.85</v>
      </c>
      <c r="I10520" s="5">
        <v>11415.8544</v>
      </c>
      <c r="J10520" s="5">
        <v>-4.399999999805E-3</v>
      </c>
      <c r="K10520" s="5">
        <v>11415.85</v>
      </c>
      <c r="L10520" s="5">
        <v>0</v>
      </c>
      <c r="M10520" t="str">
        <f>IF(ISERROR(VLOOKUP(A10520,'[1]Ecart validé'!$A:$A,1,FALSE)),Z10520,"Ecart Validé")</f>
        <v>valid</v>
      </c>
      <c r="R10520" t="s">
        <v>30</v>
      </c>
      <c r="X10520"/>
      <c r="Y10520"/>
      <c r="Z10520" t="s">
        <v>31</v>
      </c>
    </row>
    <row r="10521" spans="1:26" ht="28.8" x14ac:dyDescent="0.3">
      <c r="A10521" t="s">
        <v>13165</v>
      </c>
      <c r="B10521" t="s">
        <v>3157</v>
      </c>
      <c r="C10521">
        <v>97</v>
      </c>
      <c r="D10521" t="str">
        <f>+VLOOKUP(C10521,Param!K:L,2,FALSE)</f>
        <v>SIDER PRID</v>
      </c>
      <c r="E10521">
        <v>2578059</v>
      </c>
      <c r="F10521" t="s">
        <v>8617</v>
      </c>
      <c r="G10521" t="s">
        <v>29</v>
      </c>
      <c r="H10521" s="5">
        <v>2700.74</v>
      </c>
      <c r="I10521" s="5">
        <v>2700.7449000000001</v>
      </c>
      <c r="J10521" s="5">
        <v>-4.8999999999068599E-3</v>
      </c>
      <c r="K10521" s="5">
        <v>2700.74</v>
      </c>
      <c r="L10521" s="5">
        <v>0</v>
      </c>
      <c r="M10521" t="str">
        <f>IF(ISERROR(VLOOKUP(A10521,'[1]Ecart validé'!$A:$A,1,FALSE)),Z10521,"Ecart Validé")</f>
        <v>valid</v>
      </c>
      <c r="R10521" t="s">
        <v>30</v>
      </c>
      <c r="S10521" t="s">
        <v>42</v>
      </c>
      <c r="T10521" t="s">
        <v>257</v>
      </c>
      <c r="U10521" s="13" t="s">
        <v>13166</v>
      </c>
      <c r="V10521" t="s">
        <v>45</v>
      </c>
      <c r="W10521" t="s">
        <v>3214</v>
      </c>
      <c r="X10521" t="s">
        <v>2131</v>
      </c>
      <c r="Y10521" t="s">
        <v>2131</v>
      </c>
      <c r="Z10521" t="s">
        <v>31</v>
      </c>
    </row>
    <row r="10522" spans="1:26" x14ac:dyDescent="0.3">
      <c r="A10522" t="s">
        <v>13167</v>
      </c>
      <c r="B10522" t="s">
        <v>3157</v>
      </c>
      <c r="C10522">
        <v>97</v>
      </c>
      <c r="D10522" t="str">
        <f>+VLOOKUP(C10522,Param!K:L,2,FALSE)</f>
        <v>SIDER PRID</v>
      </c>
      <c r="E10522">
        <v>2578059</v>
      </c>
      <c r="F10522" t="s">
        <v>8260</v>
      </c>
      <c r="G10522" t="s">
        <v>29</v>
      </c>
      <c r="H10522" s="5">
        <v>29886.240000000002</v>
      </c>
      <c r="I10522" s="5">
        <v>29886.2389</v>
      </c>
      <c r="J10522" s="5">
        <v>1.1000000013154901E-3</v>
      </c>
      <c r="K10522" s="5">
        <v>29886.240000000002</v>
      </c>
      <c r="L10522" s="5">
        <v>0</v>
      </c>
      <c r="M10522" t="str">
        <f>IF(ISERROR(VLOOKUP(A10522,'[1]Ecart validé'!$A:$A,1,FALSE)),Z10522,"Ecart Validé")</f>
        <v>valid</v>
      </c>
      <c r="R10522" t="s">
        <v>30</v>
      </c>
      <c r="X10522"/>
      <c r="Y10522"/>
      <c r="Z10522" t="s">
        <v>31</v>
      </c>
    </row>
    <row r="10523" spans="1:26" x14ac:dyDescent="0.3">
      <c r="A10523" t="s">
        <v>13168</v>
      </c>
      <c r="B10523" t="s">
        <v>3157</v>
      </c>
      <c r="C10523">
        <v>97</v>
      </c>
      <c r="D10523" t="str">
        <f>+VLOOKUP(C10523,Param!K:L,2,FALSE)</f>
        <v>SIDER PRID</v>
      </c>
      <c r="E10523">
        <v>2578059</v>
      </c>
      <c r="F10523" t="s">
        <v>8262</v>
      </c>
      <c r="G10523" t="s">
        <v>29</v>
      </c>
      <c r="H10523" s="5">
        <v>31420.400000000001</v>
      </c>
      <c r="I10523" s="5">
        <v>31420.398099999999</v>
      </c>
      <c r="J10523" s="5">
        <v>1.90000000293366E-3</v>
      </c>
      <c r="K10523" s="5">
        <v>31420.400000000001</v>
      </c>
      <c r="L10523" s="5">
        <v>0</v>
      </c>
      <c r="M10523" t="str">
        <f>IF(ISERROR(VLOOKUP(A10523,'[1]Ecart validé'!$A:$A,1,FALSE)),Z10523,"Ecart Validé")</f>
        <v>valid</v>
      </c>
      <c r="R10523" t="s">
        <v>30</v>
      </c>
      <c r="X10523"/>
      <c r="Y10523"/>
      <c r="Z10523" t="s">
        <v>31</v>
      </c>
    </row>
    <row r="10524" spans="1:26" x14ac:dyDescent="0.3">
      <c r="A10524" t="s">
        <v>13169</v>
      </c>
      <c r="B10524" t="s">
        <v>3157</v>
      </c>
      <c r="C10524">
        <v>97</v>
      </c>
      <c r="D10524" t="str">
        <f>+VLOOKUP(C10524,Param!K:L,2,FALSE)</f>
        <v>SIDER PRID</v>
      </c>
      <c r="E10524">
        <v>2578059</v>
      </c>
      <c r="F10524" t="s">
        <v>8264</v>
      </c>
      <c r="G10524" t="s">
        <v>29</v>
      </c>
      <c r="H10524" s="5">
        <v>39343.32</v>
      </c>
      <c r="I10524" s="5">
        <v>39343.315199999997</v>
      </c>
      <c r="J10524" s="5">
        <v>4.8000000024330802E-3</v>
      </c>
      <c r="K10524" s="5">
        <v>39343.32</v>
      </c>
      <c r="L10524" s="5">
        <v>0</v>
      </c>
      <c r="M10524" t="str">
        <f>IF(ISERROR(VLOOKUP(A10524,'[1]Ecart validé'!$A:$A,1,FALSE)),Z10524,"Ecart Validé")</f>
        <v>valid</v>
      </c>
      <c r="R10524" t="s">
        <v>30</v>
      </c>
      <c r="X10524"/>
      <c r="Y10524"/>
      <c r="Z10524" t="s">
        <v>31</v>
      </c>
    </row>
    <row r="10525" spans="1:26" x14ac:dyDescent="0.3">
      <c r="A10525" t="s">
        <v>13170</v>
      </c>
      <c r="B10525" t="s">
        <v>3157</v>
      </c>
      <c r="C10525">
        <v>97</v>
      </c>
      <c r="D10525" t="str">
        <f>+VLOOKUP(C10525,Param!K:L,2,FALSE)</f>
        <v>SIDER PRID</v>
      </c>
      <c r="E10525">
        <v>2578059</v>
      </c>
      <c r="F10525" t="s">
        <v>8266</v>
      </c>
      <c r="G10525" t="s">
        <v>29</v>
      </c>
      <c r="H10525" s="5">
        <v>56476.41</v>
      </c>
      <c r="I10525" s="5">
        <v>56476.414400000001</v>
      </c>
      <c r="J10525" s="5">
        <v>-4.3999999979860097E-3</v>
      </c>
      <c r="K10525" s="5">
        <v>56476.41</v>
      </c>
      <c r="L10525" s="5">
        <v>0</v>
      </c>
      <c r="M10525" t="str">
        <f>IF(ISERROR(VLOOKUP(A10525,'[1]Ecart validé'!$A:$A,1,FALSE)),Z10525,"Ecart Validé")</f>
        <v>valid</v>
      </c>
      <c r="R10525" t="s">
        <v>30</v>
      </c>
      <c r="X10525"/>
      <c r="Y10525"/>
      <c r="Z10525" t="s">
        <v>31</v>
      </c>
    </row>
    <row r="10526" spans="1:26" x14ac:dyDescent="0.3">
      <c r="A10526" t="s">
        <v>13171</v>
      </c>
      <c r="B10526" t="s">
        <v>3157</v>
      </c>
      <c r="C10526">
        <v>44682</v>
      </c>
      <c r="D10526" t="str">
        <f>+VLOOKUP(C10526,Param!K:L,2,FALSE)</f>
        <v>ACHILLE BERTRAND</v>
      </c>
      <c r="E10526">
        <v>1551042</v>
      </c>
      <c r="F10526" t="s">
        <v>8617</v>
      </c>
      <c r="G10526" t="s">
        <v>29</v>
      </c>
      <c r="H10526" s="5">
        <v>-281.49</v>
      </c>
      <c r="I10526" s="5">
        <v>-281.48559999999998</v>
      </c>
      <c r="J10526" s="5">
        <v>-4.4000000000323702E-3</v>
      </c>
      <c r="K10526" s="5">
        <v>-281.49</v>
      </c>
      <c r="L10526" s="5">
        <v>0</v>
      </c>
      <c r="M10526" t="str">
        <f>IF(ISERROR(VLOOKUP(A10526,'[1]Ecart validé'!$A:$A,1,FALSE)),Z10526,"Ecart Validé")</f>
        <v>valid</v>
      </c>
      <c r="R10526" t="s">
        <v>30</v>
      </c>
      <c r="X10526"/>
      <c r="Y10526"/>
      <c r="Z10526" t="s">
        <v>31</v>
      </c>
    </row>
    <row r="10527" spans="1:26" x14ac:dyDescent="0.3">
      <c r="A10527" t="s">
        <v>13172</v>
      </c>
      <c r="B10527" t="s">
        <v>3157</v>
      </c>
      <c r="C10527">
        <v>44682</v>
      </c>
      <c r="D10527" t="str">
        <f>+VLOOKUP(C10527,Param!K:L,2,FALSE)</f>
        <v>ACHILLE BERTRAND</v>
      </c>
      <c r="E10527">
        <v>1551042</v>
      </c>
      <c r="F10527" t="s">
        <v>8260</v>
      </c>
      <c r="G10527" t="s">
        <v>29</v>
      </c>
      <c r="H10527" s="5">
        <v>11005.14</v>
      </c>
      <c r="I10527" s="5">
        <v>11005.1376</v>
      </c>
      <c r="J10527" s="5">
        <v>2.3999999993975498E-3</v>
      </c>
      <c r="K10527" s="5">
        <v>11005.14</v>
      </c>
      <c r="L10527" s="5">
        <v>0</v>
      </c>
      <c r="M10527" t="str">
        <f>IF(ISERROR(VLOOKUP(A10527,'[1]Ecart validé'!$A:$A,1,FALSE)),Z10527,"Ecart Validé")</f>
        <v>valid</v>
      </c>
      <c r="R10527" t="s">
        <v>30</v>
      </c>
      <c r="X10527"/>
      <c r="Y10527"/>
      <c r="Z10527" t="s">
        <v>31</v>
      </c>
    </row>
    <row r="10528" spans="1:26" x14ac:dyDescent="0.3">
      <c r="A10528" t="s">
        <v>13173</v>
      </c>
      <c r="B10528" t="s">
        <v>3157</v>
      </c>
      <c r="C10528">
        <v>44682</v>
      </c>
      <c r="D10528" t="str">
        <f>+VLOOKUP(C10528,Param!K:L,2,FALSE)</f>
        <v>ACHILLE BERTRAND</v>
      </c>
      <c r="E10528">
        <v>1551042</v>
      </c>
      <c r="F10528" t="s">
        <v>8262</v>
      </c>
      <c r="G10528" t="s">
        <v>29</v>
      </c>
      <c r="H10528" s="5">
        <v>25562.240000000002</v>
      </c>
      <c r="I10528" s="5">
        <v>25562.2392</v>
      </c>
      <c r="J10528" s="5">
        <v>8.0000000161817297E-4</v>
      </c>
      <c r="K10528" s="5">
        <v>25562.240000000002</v>
      </c>
      <c r="L10528" s="5">
        <v>0</v>
      </c>
      <c r="M10528" t="str">
        <f>IF(ISERROR(VLOOKUP(A10528,'[1]Ecart validé'!$A:$A,1,FALSE)),Z10528,"Ecart Validé")</f>
        <v>valid</v>
      </c>
      <c r="R10528" t="s">
        <v>30</v>
      </c>
      <c r="X10528"/>
      <c r="Y10528"/>
      <c r="Z10528" t="s">
        <v>31</v>
      </c>
    </row>
    <row r="10529" spans="1:26" x14ac:dyDescent="0.3">
      <c r="A10529" t="s">
        <v>13174</v>
      </c>
      <c r="B10529" t="s">
        <v>3157</v>
      </c>
      <c r="C10529">
        <v>44682</v>
      </c>
      <c r="D10529" t="str">
        <f>+VLOOKUP(C10529,Param!K:L,2,FALSE)</f>
        <v>ACHILLE BERTRAND</v>
      </c>
      <c r="E10529">
        <v>1551042</v>
      </c>
      <c r="F10529" t="s">
        <v>8264</v>
      </c>
      <c r="G10529" t="s">
        <v>29</v>
      </c>
      <c r="H10529" s="5">
        <v>57239.74</v>
      </c>
      <c r="I10529" s="5">
        <v>57239.7408</v>
      </c>
      <c r="J10529" s="5">
        <v>-8.0000000161817297E-4</v>
      </c>
      <c r="K10529" s="5">
        <v>57239.74</v>
      </c>
      <c r="L10529" s="5">
        <v>0</v>
      </c>
      <c r="M10529" t="str">
        <f>IF(ISERROR(VLOOKUP(A10529,'[1]Ecart validé'!$A:$A,1,FALSE)),Z10529,"Ecart Validé")</f>
        <v>valid</v>
      </c>
      <c r="R10529" t="s">
        <v>30</v>
      </c>
      <c r="X10529"/>
      <c r="Y10529"/>
      <c r="Z10529" t="s">
        <v>31</v>
      </c>
    </row>
    <row r="10530" spans="1:26" x14ac:dyDescent="0.3">
      <c r="A10530" t="s">
        <v>13175</v>
      </c>
      <c r="B10530" t="s">
        <v>3157</v>
      </c>
      <c r="C10530">
        <v>44682</v>
      </c>
      <c r="D10530" t="str">
        <f>+VLOOKUP(C10530,Param!K:L,2,FALSE)</f>
        <v>ACHILLE BERTRAND</v>
      </c>
      <c r="E10530">
        <v>1551042</v>
      </c>
      <c r="F10530" t="s">
        <v>8266</v>
      </c>
      <c r="G10530" t="s">
        <v>29</v>
      </c>
      <c r="H10530" s="5">
        <v>37031.15</v>
      </c>
      <c r="I10530" s="5">
        <v>37031.149599999997</v>
      </c>
      <c r="J10530" s="5">
        <v>4.0000000444706502E-4</v>
      </c>
      <c r="K10530" s="5">
        <v>37031.15</v>
      </c>
      <c r="L10530" s="5">
        <v>0</v>
      </c>
      <c r="M10530" t="str">
        <f>IF(ISERROR(VLOOKUP(A10530,'[1]Ecart validé'!$A:$A,1,FALSE)),Z10530,"Ecart Validé")</f>
        <v>valid</v>
      </c>
      <c r="R10530" t="s">
        <v>30</v>
      </c>
      <c r="X10530"/>
      <c r="Y10530"/>
      <c r="Z10530" t="s">
        <v>31</v>
      </c>
    </row>
    <row r="10531" spans="1:26" x14ac:dyDescent="0.3">
      <c r="A10531" t="s">
        <v>13176</v>
      </c>
      <c r="B10531" t="s">
        <v>3157</v>
      </c>
      <c r="C10531">
        <v>45051</v>
      </c>
      <c r="D10531" t="str">
        <f>+VLOOKUP(C10531,Param!K:L,2,FALSE)</f>
        <v>LEGALLAIS</v>
      </c>
      <c r="E10531">
        <v>2588037</v>
      </c>
      <c r="F10531" t="s">
        <v>8617</v>
      </c>
      <c r="G10531" t="s">
        <v>29</v>
      </c>
      <c r="H10531" s="5">
        <v>3317.48</v>
      </c>
      <c r="I10531" s="5">
        <v>3317.4863999999998</v>
      </c>
      <c r="J10531" s="5">
        <v>-6.3999999997577097E-3</v>
      </c>
      <c r="K10531" s="5">
        <v>3317.48</v>
      </c>
      <c r="L10531" s="5">
        <v>0</v>
      </c>
      <c r="M10531" t="str">
        <f>IF(ISERROR(VLOOKUP(A10531,'[1]Ecart validé'!$A:$A,1,FALSE)),Z10531,"Ecart Validé")</f>
        <v>valid</v>
      </c>
      <c r="R10531" t="s">
        <v>30</v>
      </c>
      <c r="X10531"/>
      <c r="Y10531"/>
      <c r="Z10531" t="s">
        <v>31</v>
      </c>
    </row>
    <row r="10532" spans="1:26" x14ac:dyDescent="0.3">
      <c r="A10532" t="s">
        <v>13177</v>
      </c>
      <c r="B10532" t="s">
        <v>3157</v>
      </c>
      <c r="C10532">
        <v>45051</v>
      </c>
      <c r="D10532" t="str">
        <f>+VLOOKUP(C10532,Param!K:L,2,FALSE)</f>
        <v>LEGALLAIS</v>
      </c>
      <c r="E10532">
        <v>2588037</v>
      </c>
      <c r="F10532" t="s">
        <v>8260</v>
      </c>
      <c r="G10532" t="s">
        <v>29</v>
      </c>
      <c r="H10532" s="5">
        <v>23780.3</v>
      </c>
      <c r="I10532" s="5">
        <v>23780.297999999999</v>
      </c>
      <c r="J10532" s="5">
        <v>2.0000000004074502E-3</v>
      </c>
      <c r="K10532" s="5">
        <v>23780.3</v>
      </c>
      <c r="L10532" s="5">
        <v>0</v>
      </c>
      <c r="M10532" t="str">
        <f>IF(ISERROR(VLOOKUP(A10532,'[1]Ecart validé'!$A:$A,1,FALSE)),Z10532,"Ecart Validé")</f>
        <v>valid</v>
      </c>
      <c r="R10532" t="s">
        <v>30</v>
      </c>
      <c r="X10532"/>
      <c r="Y10532"/>
      <c r="Z10532" t="s">
        <v>31</v>
      </c>
    </row>
    <row r="10533" spans="1:26" x14ac:dyDescent="0.3">
      <c r="A10533" t="s">
        <v>13178</v>
      </c>
      <c r="B10533" t="s">
        <v>3157</v>
      </c>
      <c r="C10533">
        <v>45051</v>
      </c>
      <c r="D10533" t="str">
        <f>+VLOOKUP(C10533,Param!K:L,2,FALSE)</f>
        <v>LEGALLAIS</v>
      </c>
      <c r="E10533">
        <v>2588037</v>
      </c>
      <c r="F10533" t="s">
        <v>8262</v>
      </c>
      <c r="G10533" t="s">
        <v>29</v>
      </c>
      <c r="H10533" s="5">
        <v>34523.49</v>
      </c>
      <c r="I10533" s="5">
        <v>34523.488799999999</v>
      </c>
      <c r="J10533" s="5">
        <v>1.19999999878928E-3</v>
      </c>
      <c r="K10533" s="5">
        <v>34523.49</v>
      </c>
      <c r="L10533" s="5">
        <v>0</v>
      </c>
      <c r="M10533" t="str">
        <f>IF(ISERROR(VLOOKUP(A10533,'[1]Ecart validé'!$A:$A,1,FALSE)),Z10533,"Ecart Validé")</f>
        <v>valid</v>
      </c>
      <c r="R10533" t="s">
        <v>30</v>
      </c>
      <c r="X10533"/>
      <c r="Y10533"/>
      <c r="Z10533" t="s">
        <v>31</v>
      </c>
    </row>
    <row r="10534" spans="1:26" x14ac:dyDescent="0.3">
      <c r="A10534" t="s">
        <v>13179</v>
      </c>
      <c r="B10534" t="s">
        <v>3157</v>
      </c>
      <c r="C10534">
        <v>45051</v>
      </c>
      <c r="D10534" t="str">
        <f>+VLOOKUP(C10534,Param!K:L,2,FALSE)</f>
        <v>LEGALLAIS</v>
      </c>
      <c r="E10534">
        <v>2588037</v>
      </c>
      <c r="F10534" t="s">
        <v>8264</v>
      </c>
      <c r="G10534" t="s">
        <v>29</v>
      </c>
      <c r="H10534" s="5">
        <v>37921.760000000002</v>
      </c>
      <c r="I10534" s="5">
        <v>37921.754999999997</v>
      </c>
      <c r="J10534" s="5">
        <v>5.0000000046566103E-3</v>
      </c>
      <c r="K10534" s="5">
        <v>37921.760000000002</v>
      </c>
      <c r="L10534" s="5">
        <v>0</v>
      </c>
      <c r="M10534" t="str">
        <f>IF(ISERROR(VLOOKUP(A10534,'[1]Ecart validé'!$A:$A,1,FALSE)),Z10534,"Ecart Validé")</f>
        <v>valid</v>
      </c>
      <c r="R10534" t="s">
        <v>30</v>
      </c>
      <c r="X10534"/>
      <c r="Y10534"/>
      <c r="Z10534" t="s">
        <v>31</v>
      </c>
    </row>
    <row r="10535" spans="1:26" x14ac:dyDescent="0.3">
      <c r="A10535" t="s">
        <v>13180</v>
      </c>
      <c r="B10535" t="s">
        <v>3157</v>
      </c>
      <c r="C10535">
        <v>45051</v>
      </c>
      <c r="D10535" t="str">
        <f>+VLOOKUP(C10535,Param!K:L,2,FALSE)</f>
        <v>LEGALLAIS</v>
      </c>
      <c r="E10535">
        <v>2588037</v>
      </c>
      <c r="F10535" t="s">
        <v>8266</v>
      </c>
      <c r="G10535" t="s">
        <v>29</v>
      </c>
      <c r="H10535" s="5">
        <v>57705.72</v>
      </c>
      <c r="I10535" s="5">
        <v>57705.716999999997</v>
      </c>
      <c r="J10535" s="5">
        <v>3.0000000042491501E-3</v>
      </c>
      <c r="K10535" s="5">
        <v>57705.72</v>
      </c>
      <c r="L10535" s="5">
        <v>0</v>
      </c>
      <c r="M10535" t="str">
        <f>IF(ISERROR(VLOOKUP(A10535,'[1]Ecart validé'!$A:$A,1,FALSE)),Z10535,"Ecart Validé")</f>
        <v>valid</v>
      </c>
      <c r="R10535" t="s">
        <v>30</v>
      </c>
      <c r="X10535"/>
      <c r="Y10535"/>
      <c r="Z10535" t="s">
        <v>31</v>
      </c>
    </row>
    <row r="10536" spans="1:26" x14ac:dyDescent="0.3">
      <c r="A10536" t="s">
        <v>13181</v>
      </c>
      <c r="B10536" t="s">
        <v>3157</v>
      </c>
      <c r="C10536">
        <v>45153</v>
      </c>
      <c r="D10536" t="str">
        <f>+VLOOKUP(C10536,Param!K:L,2,FALSE)</f>
        <v>BRINK'S EVOLUTION</v>
      </c>
      <c r="E10536">
        <v>2471089</v>
      </c>
      <c r="F10536" t="s">
        <v>8617</v>
      </c>
      <c r="G10536" t="s">
        <v>29</v>
      </c>
      <c r="H10536" s="5">
        <v>9.32</v>
      </c>
      <c r="I10536" s="5">
        <v>9.3208000000000002</v>
      </c>
      <c r="J10536" s="5">
        <v>-7.9999999999991103E-4</v>
      </c>
      <c r="K10536" s="5">
        <v>9.3208000000000002</v>
      </c>
      <c r="L10536" s="5">
        <v>-7.9999999999991103E-4</v>
      </c>
      <c r="M10536" t="str">
        <f>IF(ISERROR(VLOOKUP(A10536,'[1]Ecart validé'!$A:$A,1,FALSE)),Z10536,"Ecart Validé")</f>
        <v>valid</v>
      </c>
      <c r="R10536" t="s">
        <v>30</v>
      </c>
      <c r="X10536"/>
      <c r="Y10536"/>
      <c r="Z10536" t="s">
        <v>31</v>
      </c>
    </row>
    <row r="10537" spans="1:26" x14ac:dyDescent="0.3">
      <c r="A10537" t="s">
        <v>13182</v>
      </c>
      <c r="B10537" t="s">
        <v>3157</v>
      </c>
      <c r="C10537">
        <v>45153</v>
      </c>
      <c r="D10537" t="str">
        <f>+VLOOKUP(C10537,Param!K:L,2,FALSE)</f>
        <v>BRINK'S EVOLUTION</v>
      </c>
      <c r="E10537">
        <v>2471089</v>
      </c>
      <c r="F10537" t="s">
        <v>8260</v>
      </c>
      <c r="G10537" t="s">
        <v>29</v>
      </c>
      <c r="H10537" s="5">
        <v>6976.98</v>
      </c>
      <c r="J10537" s="5">
        <v>6976.98</v>
      </c>
      <c r="K10537" s="5">
        <v>6976.9751999999999</v>
      </c>
      <c r="L10537" s="5">
        <v>4.79999999970459E-3</v>
      </c>
      <c r="M10537" t="str">
        <f>IF(ISERROR(VLOOKUP(A10537,'[1]Ecart validé'!$A:$A,1,FALSE)),Z10537,"Ecart Validé")</f>
        <v>resolved</v>
      </c>
      <c r="N10537" t="s">
        <v>13183</v>
      </c>
      <c r="O10537" t="s">
        <v>13184</v>
      </c>
      <c r="P10537" t="s">
        <v>215</v>
      </c>
      <c r="Q10537" t="s">
        <v>13185</v>
      </c>
      <c r="R10537" t="s">
        <v>30</v>
      </c>
      <c r="X10537"/>
      <c r="Y10537"/>
      <c r="Z10537" t="s">
        <v>391</v>
      </c>
    </row>
    <row r="10538" spans="1:26" x14ac:dyDescent="0.3">
      <c r="A10538" t="s">
        <v>13186</v>
      </c>
      <c r="B10538" t="s">
        <v>3157</v>
      </c>
      <c r="C10538">
        <v>45153</v>
      </c>
      <c r="D10538" t="str">
        <f>+VLOOKUP(C10538,Param!K:L,2,FALSE)</f>
        <v>BRINK'S EVOLUTION</v>
      </c>
      <c r="E10538">
        <v>2471089</v>
      </c>
      <c r="F10538" t="s">
        <v>8262</v>
      </c>
      <c r="G10538" t="s">
        <v>29</v>
      </c>
      <c r="H10538" s="5">
        <v>5831.83</v>
      </c>
      <c r="J10538" s="5">
        <v>5831.83</v>
      </c>
      <c r="K10538" s="5">
        <v>5831.8256000000001</v>
      </c>
      <c r="L10538" s="5">
        <v>4.399999999805E-3</v>
      </c>
      <c r="M10538" t="str">
        <f>IF(ISERROR(VLOOKUP(A10538,'[1]Ecart validé'!$A:$A,1,FALSE)),Z10538,"Ecart Validé")</f>
        <v>resolved</v>
      </c>
      <c r="N10538" t="s">
        <v>13187</v>
      </c>
      <c r="O10538" t="s">
        <v>13188</v>
      </c>
      <c r="P10538" t="s">
        <v>215</v>
      </c>
      <c r="Q10538" t="s">
        <v>13189</v>
      </c>
      <c r="R10538" t="s">
        <v>30</v>
      </c>
      <c r="X10538"/>
      <c r="Y10538"/>
      <c r="Z10538" t="s">
        <v>391</v>
      </c>
    </row>
    <row r="10539" spans="1:26" x14ac:dyDescent="0.3">
      <c r="A10539" t="s">
        <v>13190</v>
      </c>
      <c r="B10539" t="s">
        <v>3157</v>
      </c>
      <c r="C10539">
        <v>45153</v>
      </c>
      <c r="D10539" t="str">
        <f>+VLOOKUP(C10539,Param!K:L,2,FALSE)</f>
        <v>BRINK'S EVOLUTION</v>
      </c>
      <c r="E10539">
        <v>2471089</v>
      </c>
      <c r="F10539" t="s">
        <v>8264</v>
      </c>
      <c r="G10539" t="s">
        <v>29</v>
      </c>
      <c r="H10539" s="5">
        <v>6459.87</v>
      </c>
      <c r="J10539" s="5">
        <v>6459.87</v>
      </c>
      <c r="K10539" s="5">
        <v>6459.8735999999999</v>
      </c>
      <c r="L10539" s="5">
        <v>-3.6000000000058199E-3</v>
      </c>
      <c r="M10539" t="str">
        <f>IF(ISERROR(VLOOKUP(A10539,'[1]Ecart validé'!$A:$A,1,FALSE)),Z10539,"Ecart Validé")</f>
        <v>resolved</v>
      </c>
      <c r="N10539" t="s">
        <v>13191</v>
      </c>
      <c r="O10539" t="s">
        <v>13192</v>
      </c>
      <c r="P10539" t="s">
        <v>215</v>
      </c>
      <c r="Q10539" t="s">
        <v>13193</v>
      </c>
      <c r="R10539" t="s">
        <v>30</v>
      </c>
      <c r="X10539"/>
      <c r="Y10539"/>
      <c r="Z10539" t="s">
        <v>391</v>
      </c>
    </row>
    <row r="10540" spans="1:26" x14ac:dyDescent="0.3">
      <c r="A10540" t="s">
        <v>13194</v>
      </c>
      <c r="B10540" t="s">
        <v>3157</v>
      </c>
      <c r="C10540">
        <v>45153</v>
      </c>
      <c r="D10540" t="str">
        <f>+VLOOKUP(C10540,Param!K:L,2,FALSE)</f>
        <v>BRINK'S EVOLUTION</v>
      </c>
      <c r="E10540">
        <v>2471089</v>
      </c>
      <c r="F10540" t="s">
        <v>8266</v>
      </c>
      <c r="G10540" t="s">
        <v>29</v>
      </c>
      <c r="H10540" s="5">
        <v>8487.81</v>
      </c>
      <c r="I10540" s="5">
        <v>8487.8089999999993</v>
      </c>
      <c r="J10540" s="5">
        <v>1.0000000002037201E-3</v>
      </c>
      <c r="K10540" s="5">
        <v>8487.8089999999993</v>
      </c>
      <c r="L10540" s="5">
        <v>1.0000000002037201E-3</v>
      </c>
      <c r="M10540" t="str">
        <f>IF(ISERROR(VLOOKUP(A10540,'[1]Ecart validé'!$A:$A,1,FALSE)),Z10540,"Ecart Validé")</f>
        <v>valid</v>
      </c>
      <c r="R10540" t="s">
        <v>30</v>
      </c>
      <c r="X10540"/>
      <c r="Y10540"/>
      <c r="Z10540" t="s">
        <v>31</v>
      </c>
    </row>
    <row r="10541" spans="1:26" x14ac:dyDescent="0.3">
      <c r="A10541" t="s">
        <v>13195</v>
      </c>
      <c r="B10541" t="s">
        <v>3157</v>
      </c>
      <c r="C10541">
        <v>44565</v>
      </c>
      <c r="D10541" t="str">
        <f>+VLOOKUP(C10541,Param!K:L,2,FALSE)</f>
        <v>SECURITAS FRANCE SARL</v>
      </c>
      <c r="E10541">
        <v>2595012</v>
      </c>
      <c r="F10541" t="s">
        <v>8617</v>
      </c>
      <c r="G10541" t="s">
        <v>29</v>
      </c>
      <c r="H10541" s="5">
        <v>5344.32</v>
      </c>
      <c r="I10541" s="5">
        <v>5344.32</v>
      </c>
      <c r="J10541" s="5">
        <v>0</v>
      </c>
      <c r="K10541" s="5">
        <v>5344.32</v>
      </c>
      <c r="L10541" s="5">
        <v>0</v>
      </c>
      <c r="M10541" t="str">
        <f>IF(ISERROR(VLOOKUP(A10541,'[1]Ecart validé'!$A:$A,1,FALSE)),Z10541,"Ecart Validé")</f>
        <v>valid</v>
      </c>
      <c r="R10541" t="s">
        <v>30</v>
      </c>
      <c r="S10541" t="s">
        <v>42</v>
      </c>
      <c r="T10541" t="s">
        <v>257</v>
      </c>
      <c r="U10541" s="13" t="s">
        <v>7109</v>
      </c>
      <c r="X10541"/>
      <c r="Y10541"/>
      <c r="Z10541" t="s">
        <v>31</v>
      </c>
    </row>
    <row r="10542" spans="1:26" x14ac:dyDescent="0.3">
      <c r="A10542" t="s">
        <v>13196</v>
      </c>
      <c r="B10542" t="s">
        <v>3157</v>
      </c>
      <c r="C10542">
        <v>44565</v>
      </c>
      <c r="D10542" t="str">
        <f>+VLOOKUP(C10542,Param!K:L,2,FALSE)</f>
        <v>SECURITAS FRANCE SARL</v>
      </c>
      <c r="E10542">
        <v>2595012</v>
      </c>
      <c r="F10542" t="s">
        <v>8260</v>
      </c>
      <c r="G10542" t="s">
        <v>29</v>
      </c>
      <c r="H10542" s="5">
        <v>6809.66</v>
      </c>
      <c r="I10542" s="5">
        <v>6809.6538</v>
      </c>
      <c r="J10542" s="5">
        <v>6.1999999998079104E-3</v>
      </c>
      <c r="K10542" s="5">
        <v>6809.66</v>
      </c>
      <c r="L10542" s="5">
        <v>0</v>
      </c>
      <c r="M10542" t="str">
        <f>IF(ISERROR(VLOOKUP(A10542,'[1]Ecart validé'!$A:$A,1,FALSE)),Z10542,"Ecart Validé")</f>
        <v>valid</v>
      </c>
      <c r="R10542" t="s">
        <v>30</v>
      </c>
      <c r="X10542"/>
      <c r="Y10542"/>
      <c r="Z10542" t="s">
        <v>31</v>
      </c>
    </row>
    <row r="10543" spans="1:26" x14ac:dyDescent="0.3">
      <c r="A10543" t="s">
        <v>13197</v>
      </c>
      <c r="B10543" t="s">
        <v>3157</v>
      </c>
      <c r="C10543">
        <v>44565</v>
      </c>
      <c r="D10543" t="str">
        <f>+VLOOKUP(C10543,Param!K:L,2,FALSE)</f>
        <v>SECURITAS FRANCE SARL</v>
      </c>
      <c r="E10543">
        <v>2595012</v>
      </c>
      <c r="F10543" t="s">
        <v>8262</v>
      </c>
      <c r="G10543" t="s">
        <v>29</v>
      </c>
      <c r="H10543" s="5">
        <v>6909.04</v>
      </c>
      <c r="I10543" s="5">
        <v>6909.0316000000003</v>
      </c>
      <c r="J10543" s="5">
        <v>8.3999999997104099E-3</v>
      </c>
      <c r="K10543" s="5">
        <v>6909.04</v>
      </c>
      <c r="L10543" s="5">
        <v>0</v>
      </c>
      <c r="M10543" t="str">
        <f>IF(ISERROR(VLOOKUP(A10543,'[1]Ecart validé'!$A:$A,1,FALSE)),Z10543,"Ecart Validé")</f>
        <v>valid</v>
      </c>
      <c r="R10543" t="s">
        <v>30</v>
      </c>
      <c r="X10543"/>
      <c r="Y10543"/>
      <c r="Z10543" t="s">
        <v>31</v>
      </c>
    </row>
    <row r="10544" spans="1:26" x14ac:dyDescent="0.3">
      <c r="A10544" t="s">
        <v>13198</v>
      </c>
      <c r="B10544" t="s">
        <v>3157</v>
      </c>
      <c r="C10544">
        <v>44565</v>
      </c>
      <c r="D10544" t="str">
        <f>+VLOOKUP(C10544,Param!K:L,2,FALSE)</f>
        <v>SECURITAS FRANCE SARL</v>
      </c>
      <c r="E10544">
        <v>2595012</v>
      </c>
      <c r="F10544" t="s">
        <v>8264</v>
      </c>
      <c r="G10544" t="s">
        <v>29</v>
      </c>
      <c r="H10544" s="5">
        <v>8507.06</v>
      </c>
      <c r="I10544" s="5">
        <v>8507.0660000000007</v>
      </c>
      <c r="J10544" s="5">
        <v>-6.00000000122236E-3</v>
      </c>
      <c r="K10544" s="5">
        <v>8507.06</v>
      </c>
      <c r="L10544" s="5">
        <v>0</v>
      </c>
      <c r="M10544" t="str">
        <f>IF(ISERROR(VLOOKUP(A10544,'[1]Ecart validé'!$A:$A,1,FALSE)),Z10544,"Ecart Validé")</f>
        <v>valid</v>
      </c>
      <c r="R10544" t="s">
        <v>30</v>
      </c>
      <c r="X10544"/>
      <c r="Y10544"/>
      <c r="Z10544" t="s">
        <v>31</v>
      </c>
    </row>
    <row r="10545" spans="1:26" x14ac:dyDescent="0.3">
      <c r="A10545" t="s">
        <v>13199</v>
      </c>
      <c r="B10545" t="s">
        <v>3157</v>
      </c>
      <c r="C10545">
        <v>44565</v>
      </c>
      <c r="D10545" t="str">
        <f>+VLOOKUP(C10545,Param!K:L,2,FALSE)</f>
        <v>SECURITAS FRANCE SARL</v>
      </c>
      <c r="E10545">
        <v>2595012</v>
      </c>
      <c r="F10545" t="s">
        <v>8266</v>
      </c>
      <c r="G10545" t="s">
        <v>29</v>
      </c>
      <c r="H10545" s="5">
        <v>8371.18</v>
      </c>
      <c r="I10545" s="5">
        <v>8371.1792000000005</v>
      </c>
      <c r="J10545" s="5">
        <v>7.9999999979918303E-4</v>
      </c>
      <c r="K10545" s="5">
        <v>8371.18</v>
      </c>
      <c r="L10545" s="5">
        <v>0</v>
      </c>
      <c r="M10545" t="str">
        <f>IF(ISERROR(VLOOKUP(A10545,'[1]Ecart validé'!$A:$A,1,FALSE)),Z10545,"Ecart Validé")</f>
        <v>valid</v>
      </c>
      <c r="R10545" t="s">
        <v>30</v>
      </c>
      <c r="X10545"/>
      <c r="Y10545"/>
      <c r="Z10545" t="s">
        <v>31</v>
      </c>
    </row>
    <row r="10546" spans="1:26" x14ac:dyDescent="0.3">
      <c r="A10546" t="s">
        <v>13200</v>
      </c>
      <c r="B10546" t="s">
        <v>3157</v>
      </c>
      <c r="C10546">
        <v>55478</v>
      </c>
      <c r="D10546" t="str">
        <f>+VLOOKUP(C10546,Param!K:L,2,FALSE)</f>
        <v>ETABLISSEMENTS LEBAILLY</v>
      </c>
      <c r="E10546">
        <v>16051059</v>
      </c>
      <c r="F10546" t="s">
        <v>8260</v>
      </c>
      <c r="G10546" t="s">
        <v>29</v>
      </c>
      <c r="H10546" s="5">
        <v>1481.96</v>
      </c>
      <c r="I10546" s="5">
        <v>1481.9592</v>
      </c>
      <c r="J10546" s="5">
        <v>8.0000000002655703E-4</v>
      </c>
      <c r="K10546" s="5">
        <v>1481.96</v>
      </c>
      <c r="L10546" s="5">
        <v>0</v>
      </c>
      <c r="M10546" t="str">
        <f>IF(ISERROR(VLOOKUP(A10546,'[1]Ecart validé'!$A:$A,1,FALSE)),Z10546,"Ecart Validé")</f>
        <v>valid</v>
      </c>
      <c r="R10546" t="s">
        <v>30</v>
      </c>
      <c r="X10546"/>
      <c r="Y10546"/>
      <c r="Z10546" t="s">
        <v>31</v>
      </c>
    </row>
    <row r="10547" spans="1:26" x14ac:dyDescent="0.3">
      <c r="A10547" t="s">
        <v>13201</v>
      </c>
      <c r="B10547" t="s">
        <v>3157</v>
      </c>
      <c r="C10547">
        <v>55478</v>
      </c>
      <c r="D10547" t="str">
        <f>+VLOOKUP(C10547,Param!K:L,2,FALSE)</f>
        <v>ETABLISSEMENTS LEBAILLY</v>
      </c>
      <c r="E10547">
        <v>16051059</v>
      </c>
      <c r="F10547" t="s">
        <v>8262</v>
      </c>
      <c r="G10547" t="s">
        <v>29</v>
      </c>
      <c r="H10547" s="5">
        <v>4249.0600000000004</v>
      </c>
      <c r="I10547" s="5">
        <v>4249.0608000000002</v>
      </c>
      <c r="J10547" s="5">
        <v>-7.9999999979918303E-4</v>
      </c>
      <c r="K10547" s="5">
        <v>4249.0600000000004</v>
      </c>
      <c r="L10547" s="5">
        <v>0</v>
      </c>
      <c r="M10547" t="str">
        <f>IF(ISERROR(VLOOKUP(A10547,'[1]Ecart validé'!$A:$A,1,FALSE)),Z10547,"Ecart Validé")</f>
        <v>valid</v>
      </c>
      <c r="R10547" t="s">
        <v>30</v>
      </c>
      <c r="X10547"/>
      <c r="Y10547"/>
      <c r="Z10547" t="s">
        <v>31</v>
      </c>
    </row>
    <row r="10548" spans="1:26" x14ac:dyDescent="0.3">
      <c r="A10548" t="s">
        <v>13202</v>
      </c>
      <c r="B10548" t="s">
        <v>3157</v>
      </c>
      <c r="C10548">
        <v>55478</v>
      </c>
      <c r="D10548" t="str">
        <f>+VLOOKUP(C10548,Param!K:L,2,FALSE)</f>
        <v>ETABLISSEMENTS LEBAILLY</v>
      </c>
      <c r="E10548">
        <v>16051059</v>
      </c>
      <c r="F10548" t="s">
        <v>8264</v>
      </c>
      <c r="G10548" t="s">
        <v>29</v>
      </c>
      <c r="H10548" s="5">
        <v>8734.41</v>
      </c>
      <c r="I10548" s="5">
        <v>8734.4056</v>
      </c>
      <c r="J10548" s="5">
        <v>4.399999999805E-3</v>
      </c>
      <c r="K10548" s="5">
        <v>8734.41</v>
      </c>
      <c r="L10548" s="5">
        <v>0</v>
      </c>
      <c r="M10548" t="str">
        <f>IF(ISERROR(VLOOKUP(A10548,'[1]Ecart validé'!$A:$A,1,FALSE)),Z10548,"Ecart Validé")</f>
        <v>valid</v>
      </c>
      <c r="R10548" t="s">
        <v>30</v>
      </c>
      <c r="X10548"/>
      <c r="Y10548"/>
      <c r="Z10548" t="s">
        <v>31</v>
      </c>
    </row>
    <row r="10549" spans="1:26" x14ac:dyDescent="0.3">
      <c r="A10549" t="s">
        <v>13203</v>
      </c>
      <c r="B10549" t="s">
        <v>3157</v>
      </c>
      <c r="C10549">
        <v>55478</v>
      </c>
      <c r="D10549" t="str">
        <f>+VLOOKUP(C10549,Param!K:L,2,FALSE)</f>
        <v>ETABLISSEMENTS LEBAILLY</v>
      </c>
      <c r="E10549">
        <v>16051059</v>
      </c>
      <c r="F10549" t="s">
        <v>8266</v>
      </c>
      <c r="G10549" t="s">
        <v>29</v>
      </c>
      <c r="H10549" s="5">
        <v>6441.41</v>
      </c>
      <c r="I10549" s="5">
        <v>6441.4088000000002</v>
      </c>
      <c r="J10549" s="5">
        <v>1.1999999996987699E-3</v>
      </c>
      <c r="K10549" s="5">
        <v>6441.41</v>
      </c>
      <c r="L10549" s="5">
        <v>0</v>
      </c>
      <c r="M10549" t="str">
        <f>IF(ISERROR(VLOOKUP(A10549,'[1]Ecart validé'!$A:$A,1,FALSE)),Z10549,"Ecart Validé")</f>
        <v>valid</v>
      </c>
      <c r="R10549" t="s">
        <v>30</v>
      </c>
      <c r="X10549"/>
      <c r="Y10549"/>
      <c r="Z10549" t="s">
        <v>31</v>
      </c>
    </row>
    <row r="10550" spans="1:26" x14ac:dyDescent="0.3">
      <c r="A10550" t="s">
        <v>13204</v>
      </c>
      <c r="B10550" t="s">
        <v>3157</v>
      </c>
      <c r="C10550">
        <v>44921</v>
      </c>
      <c r="D10550" t="str">
        <f>+VLOOKUP(C10550,Param!K:L,2,FALSE)</f>
        <v>PATISFRANCE - PURATOS</v>
      </c>
      <c r="E10550">
        <v>16062060</v>
      </c>
      <c r="F10550" t="s">
        <v>8617</v>
      </c>
      <c r="G10550" t="s">
        <v>29</v>
      </c>
      <c r="H10550" s="5">
        <v>1367.34</v>
      </c>
      <c r="I10550" s="5">
        <v>1367.34</v>
      </c>
      <c r="J10550" s="5">
        <v>0</v>
      </c>
      <c r="K10550" s="5">
        <v>1367.34</v>
      </c>
      <c r="L10550" s="5">
        <v>0</v>
      </c>
      <c r="M10550" t="str">
        <f>IF(ISERROR(VLOOKUP(A10550,'[1]Ecart validé'!$A:$A,1,FALSE)),Z10550,"Ecart Validé")</f>
        <v>valid</v>
      </c>
      <c r="R10550" t="s">
        <v>30</v>
      </c>
      <c r="X10550"/>
      <c r="Y10550"/>
      <c r="Z10550" t="s">
        <v>31</v>
      </c>
    </row>
    <row r="10551" spans="1:26" x14ac:dyDescent="0.3">
      <c r="A10551" t="s">
        <v>13205</v>
      </c>
      <c r="B10551" t="s">
        <v>3157</v>
      </c>
      <c r="C10551">
        <v>44921</v>
      </c>
      <c r="D10551" t="str">
        <f>+VLOOKUP(C10551,Param!K:L,2,FALSE)</f>
        <v>PATISFRANCE - PURATOS</v>
      </c>
      <c r="E10551">
        <v>16062060</v>
      </c>
      <c r="F10551" t="s">
        <v>8260</v>
      </c>
      <c r="G10551" t="s">
        <v>29</v>
      </c>
      <c r="H10551" s="5">
        <v>274.8</v>
      </c>
      <c r="I10551" s="5">
        <v>274.8</v>
      </c>
      <c r="J10551" s="5">
        <v>0</v>
      </c>
      <c r="K10551" s="5">
        <v>274.8</v>
      </c>
      <c r="L10551" s="5">
        <v>0</v>
      </c>
      <c r="M10551" t="str">
        <f>IF(ISERROR(VLOOKUP(A10551,'[1]Ecart validé'!$A:$A,1,FALSE)),Z10551,"Ecart Validé")</f>
        <v>valid</v>
      </c>
      <c r="R10551" t="s">
        <v>30</v>
      </c>
      <c r="X10551"/>
      <c r="Y10551"/>
      <c r="Z10551" t="s">
        <v>31</v>
      </c>
    </row>
    <row r="10552" spans="1:26" x14ac:dyDescent="0.3">
      <c r="A10552" t="s">
        <v>13206</v>
      </c>
      <c r="B10552" t="s">
        <v>3157</v>
      </c>
      <c r="C10552">
        <v>44921</v>
      </c>
      <c r="D10552" t="str">
        <f>+VLOOKUP(C10552,Param!K:L,2,FALSE)</f>
        <v>PATISFRANCE - PURATOS</v>
      </c>
      <c r="E10552">
        <v>16062060</v>
      </c>
      <c r="F10552" t="s">
        <v>8262</v>
      </c>
      <c r="G10552" t="s">
        <v>29</v>
      </c>
      <c r="H10552" s="5">
        <v>1390.1</v>
      </c>
      <c r="I10552" s="5">
        <v>1390.1016</v>
      </c>
      <c r="J10552" s="5">
        <v>-1.6000000000531099E-3</v>
      </c>
      <c r="K10552" s="5">
        <v>1390.1016</v>
      </c>
      <c r="L10552" s="5">
        <v>-1.6000000000531099E-3</v>
      </c>
      <c r="M10552" t="str">
        <f>IF(ISERROR(VLOOKUP(A10552,'[1]Ecart validé'!$A:$A,1,FALSE)),Z10552,"Ecart Validé")</f>
        <v>valid</v>
      </c>
      <c r="R10552" t="s">
        <v>30</v>
      </c>
      <c r="T10552" s="41"/>
      <c r="X10552"/>
      <c r="Y10552"/>
      <c r="Z10552" t="s">
        <v>31</v>
      </c>
    </row>
    <row r="10553" spans="1:26" x14ac:dyDescent="0.3">
      <c r="A10553" t="s">
        <v>13207</v>
      </c>
      <c r="B10553" t="s">
        <v>3157</v>
      </c>
      <c r="C10553">
        <v>44921</v>
      </c>
      <c r="D10553" t="str">
        <f>+VLOOKUP(C10553,Param!K:L,2,FALSE)</f>
        <v>PATISFRANCE - PURATOS</v>
      </c>
      <c r="E10553">
        <v>16062060</v>
      </c>
      <c r="F10553" t="s">
        <v>8264</v>
      </c>
      <c r="G10553" t="s">
        <v>29</v>
      </c>
      <c r="H10553" s="5">
        <v>2618.5500000000002</v>
      </c>
      <c r="I10553" s="5">
        <v>2618.5500000000002</v>
      </c>
      <c r="J10553" s="5">
        <v>0</v>
      </c>
      <c r="K10553" s="5">
        <v>2618.5500000000002</v>
      </c>
      <c r="L10553" s="5">
        <v>0</v>
      </c>
      <c r="M10553" t="str">
        <f>IF(ISERROR(VLOOKUP(A10553,'[1]Ecart validé'!$A:$A,1,FALSE)),Z10553,"Ecart Validé")</f>
        <v>valid</v>
      </c>
      <c r="R10553" t="s">
        <v>30</v>
      </c>
      <c r="X10553"/>
      <c r="Y10553"/>
      <c r="Z10553" t="s">
        <v>31</v>
      </c>
    </row>
    <row r="10554" spans="1:26" ht="43.2" x14ac:dyDescent="0.3">
      <c r="A10554" t="s">
        <v>13208</v>
      </c>
      <c r="B10554" t="s">
        <v>3157</v>
      </c>
      <c r="C10554">
        <v>44921</v>
      </c>
      <c r="D10554" t="str">
        <f>+VLOOKUP(C10554,Param!K:L,2,FALSE)</f>
        <v>PATISFRANCE - PURATOS</v>
      </c>
      <c r="E10554">
        <v>16062060</v>
      </c>
      <c r="F10554" t="s">
        <v>8266</v>
      </c>
      <c r="G10554" t="s">
        <v>29</v>
      </c>
      <c r="H10554" s="5">
        <v>2352.48</v>
      </c>
      <c r="I10554" s="5">
        <v>2367.4823999999999</v>
      </c>
      <c r="J10554" s="5">
        <v>-15.002399999999801</v>
      </c>
      <c r="K10554" s="5">
        <v>2367.4823999999999</v>
      </c>
      <c r="L10554" s="5">
        <v>-15.002399999999801</v>
      </c>
      <c r="M10554" t="str">
        <f>IF(ISERROR(VLOOKUP(A10554,'[1]Ecart validé'!$A:$A,1,FALSE)),Z10554,"Ecart Validé")</f>
        <v>Ecart Validé</v>
      </c>
      <c r="N10554" t="s">
        <v>13209</v>
      </c>
      <c r="O10554" t="s">
        <v>13210</v>
      </c>
      <c r="P10554" t="s">
        <v>215</v>
      </c>
      <c r="Q10554" t="s">
        <v>13211</v>
      </c>
      <c r="R10554" t="s">
        <v>30</v>
      </c>
      <c r="S10554" t="s">
        <v>45</v>
      </c>
      <c r="T10554" t="s">
        <v>325</v>
      </c>
      <c r="U10554" s="13" t="s">
        <v>13212</v>
      </c>
      <c r="V10554" t="s">
        <v>45</v>
      </c>
      <c r="W10554" t="s">
        <v>3214</v>
      </c>
      <c r="X10554" t="s">
        <v>763</v>
      </c>
      <c r="Y10554" t="s">
        <v>763</v>
      </c>
      <c r="Z10554" t="s">
        <v>88</v>
      </c>
    </row>
    <row r="10555" spans="1:26" x14ac:dyDescent="0.3">
      <c r="A10555" t="s">
        <v>13213</v>
      </c>
      <c r="B10555" t="s">
        <v>3157</v>
      </c>
      <c r="C10555">
        <v>43537</v>
      </c>
      <c r="D10555" t="str">
        <f>+VLOOKUP(C10555,Param!K:L,2,FALSE)</f>
        <v>SONEPAR FRANCE INTERSERVICES</v>
      </c>
      <c r="E10555">
        <v>26076064</v>
      </c>
      <c r="F10555" t="s">
        <v>8260</v>
      </c>
      <c r="G10555" t="s">
        <v>29</v>
      </c>
      <c r="H10555" s="5">
        <v>18616.78</v>
      </c>
      <c r="I10555" s="5">
        <v>18616.770400000001</v>
      </c>
      <c r="J10555" s="5">
        <v>9.5999999975901994E-3</v>
      </c>
      <c r="K10555" s="5">
        <v>18616.78</v>
      </c>
      <c r="L10555" s="5">
        <v>0</v>
      </c>
      <c r="M10555" t="str">
        <f>IF(ISERROR(VLOOKUP(A10555,'[1]Ecart validé'!$A:$A,1,FALSE)),Z10555,"Ecart Validé")</f>
        <v>valid</v>
      </c>
      <c r="R10555" t="s">
        <v>30</v>
      </c>
      <c r="X10555"/>
      <c r="Y10555"/>
      <c r="Z10555" t="s">
        <v>31</v>
      </c>
    </row>
    <row r="10556" spans="1:26" x14ac:dyDescent="0.3">
      <c r="A10556" t="s">
        <v>13214</v>
      </c>
      <c r="B10556" t="s">
        <v>3157</v>
      </c>
      <c r="C10556">
        <v>43537</v>
      </c>
      <c r="D10556" t="str">
        <f>+VLOOKUP(C10556,Param!K:L,2,FALSE)</f>
        <v>SONEPAR FRANCE INTERSERVICES</v>
      </c>
      <c r="E10556">
        <v>26076064</v>
      </c>
      <c r="F10556" t="s">
        <v>8262</v>
      </c>
      <c r="G10556" t="s">
        <v>29</v>
      </c>
      <c r="H10556" s="5">
        <v>22536.880000000001</v>
      </c>
      <c r="I10556" s="5">
        <v>22536.883999999998</v>
      </c>
      <c r="J10556" s="5">
        <v>-3.9999999971769198E-3</v>
      </c>
      <c r="K10556" s="5">
        <v>22536.880000000001</v>
      </c>
      <c r="L10556" s="5">
        <v>0</v>
      </c>
      <c r="M10556" t="str">
        <f>IF(ISERROR(VLOOKUP(A10556,'[1]Ecart validé'!$A:$A,1,FALSE)),Z10556,"Ecart Validé")</f>
        <v>valid</v>
      </c>
      <c r="R10556" t="s">
        <v>30</v>
      </c>
      <c r="X10556"/>
      <c r="Y10556"/>
      <c r="Z10556" t="s">
        <v>31</v>
      </c>
    </row>
    <row r="10557" spans="1:26" x14ac:dyDescent="0.3">
      <c r="A10557" t="s">
        <v>13215</v>
      </c>
      <c r="B10557" t="s">
        <v>3157</v>
      </c>
      <c r="C10557">
        <v>43537</v>
      </c>
      <c r="D10557" t="str">
        <f>+VLOOKUP(C10557,Param!K:L,2,FALSE)</f>
        <v>SONEPAR FRANCE INTERSERVICES</v>
      </c>
      <c r="E10557">
        <v>26076064</v>
      </c>
      <c r="F10557" t="s">
        <v>8264</v>
      </c>
      <c r="G10557" t="s">
        <v>29</v>
      </c>
      <c r="H10557" s="5">
        <v>33233.22</v>
      </c>
      <c r="I10557" s="5">
        <v>33233.224800000004</v>
      </c>
      <c r="J10557" s="5">
        <v>-4.8000000024330802E-3</v>
      </c>
      <c r="K10557" s="5">
        <v>33233.22</v>
      </c>
      <c r="L10557" s="5">
        <v>0</v>
      </c>
      <c r="M10557" t="str">
        <f>IF(ISERROR(VLOOKUP(A10557,'[1]Ecart validé'!$A:$A,1,FALSE)),Z10557,"Ecart Validé")</f>
        <v>valid</v>
      </c>
      <c r="R10557" t="s">
        <v>30</v>
      </c>
      <c r="X10557"/>
      <c r="Y10557"/>
      <c r="Z10557" t="s">
        <v>31</v>
      </c>
    </row>
    <row r="10558" spans="1:26" x14ac:dyDescent="0.3">
      <c r="A10558" t="s">
        <v>13216</v>
      </c>
      <c r="B10558" t="s">
        <v>3157</v>
      </c>
      <c r="C10558">
        <v>43537</v>
      </c>
      <c r="D10558" t="str">
        <f>+VLOOKUP(C10558,Param!K:L,2,FALSE)</f>
        <v>SONEPAR FRANCE INTERSERVICES</v>
      </c>
      <c r="E10558">
        <v>26076064</v>
      </c>
      <c r="F10558" t="s">
        <v>8266</v>
      </c>
      <c r="G10558" t="s">
        <v>29</v>
      </c>
      <c r="H10558" s="5">
        <v>34983.42</v>
      </c>
      <c r="I10558" s="5">
        <v>34983.411200000002</v>
      </c>
      <c r="J10558" s="5">
        <v>8.7999999959720299E-3</v>
      </c>
      <c r="K10558" s="5">
        <v>34983.42</v>
      </c>
      <c r="L10558" s="5">
        <v>0</v>
      </c>
      <c r="M10558" t="str">
        <f>IF(ISERROR(VLOOKUP(A10558,'[1]Ecart validé'!$A:$A,1,FALSE)),Z10558,"Ecart Validé")</f>
        <v>valid</v>
      </c>
      <c r="R10558" t="s">
        <v>30</v>
      </c>
      <c r="X10558"/>
      <c r="Y10558"/>
      <c r="Z10558" t="s">
        <v>31</v>
      </c>
    </row>
    <row r="10559" spans="1:26" x14ac:dyDescent="0.3">
      <c r="A10559" t="s">
        <v>13217</v>
      </c>
      <c r="B10559" t="s">
        <v>3157</v>
      </c>
      <c r="C10559">
        <v>47182</v>
      </c>
      <c r="D10559" t="str">
        <f>+VLOOKUP(C10559,Param!K:L,2,FALSE)</f>
        <v>BSL SECURITE</v>
      </c>
      <c r="E10559">
        <v>26095022</v>
      </c>
      <c r="F10559" t="s">
        <v>8260</v>
      </c>
      <c r="G10559" t="s">
        <v>29</v>
      </c>
      <c r="H10559" s="5">
        <v>3569.52</v>
      </c>
      <c r="I10559" s="5">
        <v>3569.5282000000002</v>
      </c>
      <c r="J10559" s="5">
        <v>-8.2000000002153597E-3</v>
      </c>
      <c r="K10559" s="5">
        <v>3569.52</v>
      </c>
      <c r="L10559" s="5">
        <v>0</v>
      </c>
      <c r="M10559" t="str">
        <f>IF(ISERROR(VLOOKUP(A10559,'[1]Ecart validé'!$A:$A,1,FALSE)),Z10559,"Ecart Validé")</f>
        <v>valid</v>
      </c>
      <c r="R10559" t="s">
        <v>30</v>
      </c>
      <c r="X10559"/>
      <c r="Y10559"/>
      <c r="Z10559" t="s">
        <v>31</v>
      </c>
    </row>
    <row r="10560" spans="1:26" x14ac:dyDescent="0.3">
      <c r="A10560" t="s">
        <v>13218</v>
      </c>
      <c r="B10560" t="s">
        <v>3157</v>
      </c>
      <c r="C10560">
        <v>47182</v>
      </c>
      <c r="D10560" t="str">
        <f>+VLOOKUP(C10560,Param!K:L,2,FALSE)</f>
        <v>BSL SECURITE</v>
      </c>
      <c r="E10560">
        <v>26095022</v>
      </c>
      <c r="F10560" t="s">
        <v>8262</v>
      </c>
      <c r="G10560" t="s">
        <v>29</v>
      </c>
      <c r="H10560" s="5">
        <v>3452.38</v>
      </c>
      <c r="I10560" s="5">
        <v>3452.3834000000002</v>
      </c>
      <c r="J10560" s="5">
        <v>-3.4000000000560201E-3</v>
      </c>
      <c r="K10560" s="5">
        <v>3452.38</v>
      </c>
      <c r="L10560" s="5">
        <v>0</v>
      </c>
      <c r="M10560" t="str">
        <f>IF(ISERROR(VLOOKUP(A10560,'[1]Ecart validé'!$A:$A,1,FALSE)),Z10560,"Ecart Validé")</f>
        <v>valid</v>
      </c>
      <c r="R10560" t="s">
        <v>30</v>
      </c>
      <c r="X10560"/>
      <c r="Y10560"/>
      <c r="Z10560" t="s">
        <v>31</v>
      </c>
    </row>
    <row r="10561" spans="1:26" x14ac:dyDescent="0.3">
      <c r="A10561" t="s">
        <v>13219</v>
      </c>
      <c r="B10561" t="s">
        <v>3157</v>
      </c>
      <c r="C10561">
        <v>47182</v>
      </c>
      <c r="D10561" t="str">
        <f>+VLOOKUP(C10561,Param!K:L,2,FALSE)</f>
        <v>BSL SECURITE</v>
      </c>
      <c r="E10561">
        <v>26095022</v>
      </c>
      <c r="F10561" t="s">
        <v>8264</v>
      </c>
      <c r="G10561" t="s">
        <v>29</v>
      </c>
      <c r="H10561" s="5">
        <v>3764.32</v>
      </c>
      <c r="I10561" s="5">
        <v>3764.3150000000001</v>
      </c>
      <c r="J10561" s="5">
        <v>5.0000000001091298E-3</v>
      </c>
      <c r="K10561" s="5">
        <v>3764.32</v>
      </c>
      <c r="L10561" s="5">
        <v>0</v>
      </c>
      <c r="M10561" t="str">
        <f>IF(ISERROR(VLOOKUP(A10561,'[1]Ecart validé'!$A:$A,1,FALSE)),Z10561,"Ecart Validé")</f>
        <v>valid</v>
      </c>
      <c r="R10561" t="s">
        <v>30</v>
      </c>
      <c r="X10561"/>
      <c r="Y10561"/>
      <c r="Z10561" t="s">
        <v>31</v>
      </c>
    </row>
    <row r="10562" spans="1:26" x14ac:dyDescent="0.3">
      <c r="A10562" t="s">
        <v>13220</v>
      </c>
      <c r="B10562" t="s">
        <v>3157</v>
      </c>
      <c r="C10562">
        <v>47182</v>
      </c>
      <c r="D10562" t="str">
        <f>+VLOOKUP(C10562,Param!K:L,2,FALSE)</f>
        <v>BSL SECURITE</v>
      </c>
      <c r="E10562">
        <v>26095022</v>
      </c>
      <c r="F10562" t="s">
        <v>8266</v>
      </c>
      <c r="G10562" t="s">
        <v>29</v>
      </c>
      <c r="H10562" s="5">
        <v>3162.08</v>
      </c>
      <c r="I10562" s="5">
        <v>3162.0720000000001</v>
      </c>
      <c r="J10562" s="5">
        <v>7.9999999998108199E-3</v>
      </c>
      <c r="K10562" s="5">
        <v>3162.08</v>
      </c>
      <c r="L10562" s="5">
        <v>0</v>
      </c>
      <c r="M10562" t="str">
        <f>IF(ISERROR(VLOOKUP(A10562,'[1]Ecart validé'!$A:$A,1,FALSE)),Z10562,"Ecart Validé")</f>
        <v>valid</v>
      </c>
      <c r="R10562" t="s">
        <v>30</v>
      </c>
      <c r="X10562"/>
      <c r="Y10562"/>
      <c r="Z10562" t="s">
        <v>31</v>
      </c>
    </row>
    <row r="10563" spans="1:26" x14ac:dyDescent="0.3">
      <c r="A10563" t="s">
        <v>13221</v>
      </c>
      <c r="B10563" t="s">
        <v>3157</v>
      </c>
      <c r="C10563">
        <v>47203</v>
      </c>
      <c r="D10563" t="str">
        <f>+VLOOKUP(C10563,Param!K:L,2,FALSE)</f>
        <v>SDEZ SAS</v>
      </c>
      <c r="E10563">
        <v>26138065</v>
      </c>
      <c r="F10563" t="s">
        <v>8617</v>
      </c>
      <c r="G10563" t="s">
        <v>29</v>
      </c>
      <c r="H10563" s="5">
        <v>5621.93</v>
      </c>
      <c r="I10563" s="5">
        <v>5621.9250000000002</v>
      </c>
      <c r="J10563" s="5">
        <v>5.0000000001091298E-3</v>
      </c>
      <c r="K10563" s="5">
        <v>5621.93</v>
      </c>
      <c r="L10563" s="5">
        <v>0</v>
      </c>
      <c r="M10563" t="str">
        <f>IF(ISERROR(VLOOKUP(A10563,'[1]Ecart validé'!$A:$A,1,FALSE)),Z10563,"Ecart Validé")</f>
        <v>valid</v>
      </c>
      <c r="R10563" t="s">
        <v>30</v>
      </c>
      <c r="X10563"/>
      <c r="Y10563"/>
      <c r="Z10563" t="s">
        <v>31</v>
      </c>
    </row>
    <row r="10564" spans="1:26" x14ac:dyDescent="0.3">
      <c r="A10564" t="s">
        <v>13222</v>
      </c>
      <c r="B10564" t="s">
        <v>3157</v>
      </c>
      <c r="C10564">
        <v>47203</v>
      </c>
      <c r="D10564" t="str">
        <f>+VLOOKUP(C10564,Param!K:L,2,FALSE)</f>
        <v>SDEZ SAS</v>
      </c>
      <c r="E10564">
        <v>26138065</v>
      </c>
      <c r="F10564" t="s">
        <v>8260</v>
      </c>
      <c r="G10564" t="s">
        <v>29</v>
      </c>
      <c r="H10564" s="5">
        <v>11949.56</v>
      </c>
      <c r="I10564" s="5">
        <v>11949.56</v>
      </c>
      <c r="J10564" s="5">
        <v>0</v>
      </c>
      <c r="K10564" s="5">
        <v>11949.56</v>
      </c>
      <c r="L10564" s="5">
        <v>0</v>
      </c>
      <c r="M10564" t="str">
        <f>IF(ISERROR(VLOOKUP(A10564,'[1]Ecart validé'!$A:$A,1,FALSE)),Z10564,"Ecart Validé")</f>
        <v>valid</v>
      </c>
      <c r="R10564" t="s">
        <v>30</v>
      </c>
      <c r="X10564"/>
      <c r="Y10564"/>
      <c r="Z10564" t="s">
        <v>31</v>
      </c>
    </row>
    <row r="10565" spans="1:26" x14ac:dyDescent="0.3">
      <c r="A10565" t="s">
        <v>13223</v>
      </c>
      <c r="B10565" t="s">
        <v>3157</v>
      </c>
      <c r="C10565">
        <v>47203</v>
      </c>
      <c r="D10565" t="str">
        <f>+VLOOKUP(C10565,Param!K:L,2,FALSE)</f>
        <v>SDEZ SAS</v>
      </c>
      <c r="E10565">
        <v>26138065</v>
      </c>
      <c r="F10565" t="s">
        <v>8262</v>
      </c>
      <c r="G10565" t="s">
        <v>29</v>
      </c>
      <c r="H10565" s="5">
        <v>11884.64</v>
      </c>
      <c r="I10565" s="5">
        <v>11884.635</v>
      </c>
      <c r="J10565" s="5">
        <v>4.9999999991996403E-3</v>
      </c>
      <c r="K10565" s="5">
        <v>11884.64</v>
      </c>
      <c r="L10565" s="5">
        <v>0</v>
      </c>
      <c r="M10565" t="str">
        <f>IF(ISERROR(VLOOKUP(A10565,'[1]Ecart validé'!$A:$A,1,FALSE)),Z10565,"Ecart Validé")</f>
        <v>valid</v>
      </c>
      <c r="R10565" t="s">
        <v>30</v>
      </c>
      <c r="X10565"/>
      <c r="Y10565"/>
      <c r="Z10565" t="s">
        <v>31</v>
      </c>
    </row>
    <row r="10566" spans="1:26" x14ac:dyDescent="0.3">
      <c r="A10566" t="s">
        <v>13224</v>
      </c>
      <c r="B10566" t="s">
        <v>3157</v>
      </c>
      <c r="C10566">
        <v>47203</v>
      </c>
      <c r="D10566" t="str">
        <f>+VLOOKUP(C10566,Param!K:L,2,FALSE)</f>
        <v>SDEZ SAS</v>
      </c>
      <c r="E10566">
        <v>26138065</v>
      </c>
      <c r="F10566" t="s">
        <v>8264</v>
      </c>
      <c r="G10566" t="s">
        <v>29</v>
      </c>
      <c r="H10566" s="5">
        <v>22670.080000000002</v>
      </c>
      <c r="I10566" s="5">
        <v>22670.077799999999</v>
      </c>
      <c r="J10566" s="5">
        <v>2.2000000026309802E-3</v>
      </c>
      <c r="K10566" s="5">
        <v>22670.080000000002</v>
      </c>
      <c r="L10566" s="5">
        <v>0</v>
      </c>
      <c r="M10566" t="str">
        <f>IF(ISERROR(VLOOKUP(A10566,'[1]Ecart validé'!$A:$A,1,FALSE)),Z10566,"Ecart Validé")</f>
        <v>valid</v>
      </c>
      <c r="R10566" t="s">
        <v>30</v>
      </c>
      <c r="X10566"/>
      <c r="Y10566"/>
      <c r="Z10566" t="s">
        <v>31</v>
      </c>
    </row>
    <row r="10567" spans="1:26" x14ac:dyDescent="0.3">
      <c r="A10567" t="s">
        <v>13225</v>
      </c>
      <c r="B10567" t="s">
        <v>3157</v>
      </c>
      <c r="C10567">
        <v>47203</v>
      </c>
      <c r="D10567" t="str">
        <f>+VLOOKUP(C10567,Param!K:L,2,FALSE)</f>
        <v>SDEZ SAS</v>
      </c>
      <c r="E10567">
        <v>26138065</v>
      </c>
      <c r="F10567" t="s">
        <v>8266</v>
      </c>
      <c r="G10567" t="s">
        <v>29</v>
      </c>
      <c r="H10567" s="5">
        <v>25212.54</v>
      </c>
      <c r="I10567" s="5">
        <v>25212.53</v>
      </c>
      <c r="J10567" s="5">
        <v>1.00000000020372E-2</v>
      </c>
      <c r="K10567" s="5">
        <v>25212.54</v>
      </c>
      <c r="L10567" s="5">
        <v>0</v>
      </c>
      <c r="M10567" t="str">
        <f>IF(ISERROR(VLOOKUP(A10567,'[1]Ecart validé'!$A:$A,1,FALSE)),Z10567,"Ecart Validé")</f>
        <v>valid</v>
      </c>
      <c r="R10567" t="s">
        <v>30</v>
      </c>
      <c r="X10567"/>
      <c r="Y10567"/>
      <c r="Z10567" t="s">
        <v>31</v>
      </c>
    </row>
    <row r="10568" spans="1:26" x14ac:dyDescent="0.3">
      <c r="A10568" t="s">
        <v>13226</v>
      </c>
      <c r="B10568" t="s">
        <v>3157</v>
      </c>
      <c r="C10568">
        <v>52395</v>
      </c>
      <c r="D10568" t="str">
        <f>+VLOOKUP(C10568,Param!K:L,2,FALSE)</f>
        <v>BLANCHISSERIE BOISSET</v>
      </c>
      <c r="E10568">
        <v>26138062</v>
      </c>
      <c r="F10568" t="s">
        <v>8617</v>
      </c>
      <c r="G10568" t="s">
        <v>29</v>
      </c>
      <c r="H10568" s="5">
        <v>1438.33</v>
      </c>
      <c r="I10568" s="5">
        <v>1438.325</v>
      </c>
      <c r="J10568" s="5">
        <v>4.9999999998817596E-3</v>
      </c>
      <c r="K10568" s="5">
        <v>1438.33</v>
      </c>
      <c r="L10568" s="5">
        <v>0</v>
      </c>
      <c r="M10568" t="str">
        <f>IF(ISERROR(VLOOKUP(A10568,'[1]Ecart validé'!$A:$A,1,FALSE)),Z10568,"Ecart Validé")</f>
        <v>valid</v>
      </c>
      <c r="R10568" t="s">
        <v>30</v>
      </c>
      <c r="X10568"/>
      <c r="Y10568"/>
      <c r="Z10568" t="s">
        <v>31</v>
      </c>
    </row>
    <row r="10569" spans="1:26" x14ac:dyDescent="0.3">
      <c r="A10569" t="s">
        <v>13227</v>
      </c>
      <c r="B10569" t="s">
        <v>3157</v>
      </c>
      <c r="C10569">
        <v>52395</v>
      </c>
      <c r="D10569" t="str">
        <f>+VLOOKUP(C10569,Param!K:L,2,FALSE)</f>
        <v>BLANCHISSERIE BOISSET</v>
      </c>
      <c r="E10569">
        <v>26138062</v>
      </c>
      <c r="F10569" t="s">
        <v>8260</v>
      </c>
      <c r="G10569" t="s">
        <v>29</v>
      </c>
      <c r="H10569" s="5">
        <v>5532.28</v>
      </c>
      <c r="I10569" s="5">
        <v>5532.2749999999996</v>
      </c>
      <c r="J10569" s="5">
        <v>5.0000000001091298E-3</v>
      </c>
      <c r="K10569" s="5">
        <v>5532.28</v>
      </c>
      <c r="L10569" s="5">
        <v>0</v>
      </c>
      <c r="M10569" t="str">
        <f>IF(ISERROR(VLOOKUP(A10569,'[1]Ecart validé'!$A:$A,1,FALSE)),Z10569,"Ecart Validé")</f>
        <v>valid</v>
      </c>
      <c r="R10569" t="s">
        <v>30</v>
      </c>
      <c r="X10569"/>
      <c r="Y10569"/>
      <c r="Z10569" t="s">
        <v>31</v>
      </c>
    </row>
    <row r="10570" spans="1:26" x14ac:dyDescent="0.3">
      <c r="A10570" t="s">
        <v>13228</v>
      </c>
      <c r="B10570" t="s">
        <v>3157</v>
      </c>
      <c r="C10570">
        <v>52395</v>
      </c>
      <c r="D10570" t="str">
        <f>+VLOOKUP(C10570,Param!K:L,2,FALSE)</f>
        <v>BLANCHISSERIE BOISSET</v>
      </c>
      <c r="E10570">
        <v>26138062</v>
      </c>
      <c r="F10570" t="s">
        <v>8262</v>
      </c>
      <c r="G10570" t="s">
        <v>29</v>
      </c>
      <c r="H10570" s="5">
        <v>6931.33</v>
      </c>
      <c r="I10570" s="5">
        <v>6931.33</v>
      </c>
      <c r="J10570" s="5">
        <v>0</v>
      </c>
      <c r="K10570" s="5">
        <v>6931.33</v>
      </c>
      <c r="L10570" s="5">
        <v>0</v>
      </c>
      <c r="M10570" t="str">
        <f>IF(ISERROR(VLOOKUP(A10570,'[1]Ecart validé'!$A:$A,1,FALSE)),Z10570,"Ecart Validé")</f>
        <v>valid</v>
      </c>
      <c r="R10570" t="s">
        <v>30</v>
      </c>
      <c r="X10570"/>
      <c r="Y10570"/>
      <c r="Z10570" t="s">
        <v>31</v>
      </c>
    </row>
    <row r="10571" spans="1:26" x14ac:dyDescent="0.3">
      <c r="A10571" t="s">
        <v>13229</v>
      </c>
      <c r="B10571" t="s">
        <v>3157</v>
      </c>
      <c r="C10571">
        <v>52395</v>
      </c>
      <c r="D10571" t="str">
        <f>+VLOOKUP(C10571,Param!K:L,2,FALSE)</f>
        <v>BLANCHISSERIE BOISSET</v>
      </c>
      <c r="E10571">
        <v>26138062</v>
      </c>
      <c r="F10571" t="s">
        <v>8264</v>
      </c>
      <c r="G10571" t="s">
        <v>29</v>
      </c>
      <c r="H10571" s="5">
        <v>14302.46</v>
      </c>
      <c r="I10571" s="5">
        <v>14302.460999999999</v>
      </c>
      <c r="J10571" s="5">
        <v>-1.0000000002037201E-3</v>
      </c>
      <c r="K10571" s="5">
        <v>14302.46</v>
      </c>
      <c r="L10571" s="5">
        <v>0</v>
      </c>
      <c r="M10571" t="str">
        <f>IF(ISERROR(VLOOKUP(A10571,'[1]Ecart validé'!$A:$A,1,FALSE)),Z10571,"Ecart Validé")</f>
        <v>valid</v>
      </c>
      <c r="R10571" t="s">
        <v>30</v>
      </c>
      <c r="X10571"/>
      <c r="Y10571"/>
      <c r="Z10571" t="s">
        <v>31</v>
      </c>
    </row>
    <row r="10572" spans="1:26" x14ac:dyDescent="0.3">
      <c r="A10572" t="s">
        <v>13230</v>
      </c>
      <c r="B10572" t="s">
        <v>3157</v>
      </c>
      <c r="C10572">
        <v>52395</v>
      </c>
      <c r="D10572" t="str">
        <f>+VLOOKUP(C10572,Param!K:L,2,FALSE)</f>
        <v>BLANCHISSERIE BOISSET</v>
      </c>
      <c r="E10572">
        <v>26138062</v>
      </c>
      <c r="F10572" t="s">
        <v>8266</v>
      </c>
      <c r="G10572" t="s">
        <v>29</v>
      </c>
      <c r="H10572" s="5">
        <v>8685.83</v>
      </c>
      <c r="I10572" s="5">
        <v>8685.8328000000001</v>
      </c>
      <c r="J10572" s="5">
        <v>-2.8000000002066298E-3</v>
      </c>
      <c r="K10572" s="5">
        <v>8685.83</v>
      </c>
      <c r="L10572" s="5">
        <v>0</v>
      </c>
      <c r="M10572" t="str">
        <f>IF(ISERROR(VLOOKUP(A10572,'[1]Ecart validé'!$A:$A,1,FALSE)),Z10572,"Ecart Validé")</f>
        <v>valid</v>
      </c>
      <c r="R10572" t="s">
        <v>30</v>
      </c>
      <c r="X10572"/>
      <c r="Y10572"/>
      <c r="Z10572" t="s">
        <v>31</v>
      </c>
    </row>
    <row r="10573" spans="1:26" x14ac:dyDescent="0.3">
      <c r="A10573" t="s">
        <v>13231</v>
      </c>
      <c r="B10573" t="s">
        <v>3157</v>
      </c>
      <c r="C10573">
        <v>43711</v>
      </c>
      <c r="D10573" t="str">
        <f>+VLOOKUP(C10573,Param!K:L,2,FALSE)</f>
        <v>SOPREMA ENTREPRISES</v>
      </c>
      <c r="E10573">
        <v>27280011</v>
      </c>
      <c r="F10573" t="s">
        <v>8617</v>
      </c>
      <c r="G10573" t="s">
        <v>29</v>
      </c>
      <c r="H10573" s="5">
        <v>5446.56</v>
      </c>
      <c r="I10573" s="5">
        <v>5446.5645000000004</v>
      </c>
      <c r="J10573" s="5">
        <v>-4.5000000000072699E-3</v>
      </c>
      <c r="K10573" s="5">
        <v>5446.56</v>
      </c>
      <c r="L10573" s="5">
        <v>0</v>
      </c>
      <c r="M10573" t="str">
        <f>IF(ISERROR(VLOOKUP(A10573,'[1]Ecart validé'!$A:$A,1,FALSE)),Z10573,"Ecart Validé")</f>
        <v>valid</v>
      </c>
      <c r="R10573" t="s">
        <v>30</v>
      </c>
      <c r="X10573"/>
      <c r="Y10573"/>
      <c r="Z10573" t="s">
        <v>31</v>
      </c>
    </row>
    <row r="10574" spans="1:26" x14ac:dyDescent="0.3">
      <c r="A10574" t="s">
        <v>13232</v>
      </c>
      <c r="B10574" t="s">
        <v>3157</v>
      </c>
      <c r="C10574">
        <v>43711</v>
      </c>
      <c r="D10574" t="str">
        <f>+VLOOKUP(C10574,Param!K:L,2,FALSE)</f>
        <v>SOPREMA ENTREPRISES</v>
      </c>
      <c r="E10574">
        <v>27280011</v>
      </c>
      <c r="F10574" t="s">
        <v>8260</v>
      </c>
      <c r="G10574" t="s">
        <v>29</v>
      </c>
      <c r="H10574" s="5">
        <v>1131.96</v>
      </c>
      <c r="I10574" s="5">
        <v>1131.9632999999999</v>
      </c>
      <c r="J10574" s="5">
        <v>-3.2999999998537502E-3</v>
      </c>
      <c r="K10574" s="5">
        <v>1131.96</v>
      </c>
      <c r="L10574" s="5">
        <v>0</v>
      </c>
      <c r="M10574" t="str">
        <f>IF(ISERROR(VLOOKUP(A10574,'[1]Ecart validé'!$A:$A,1,FALSE)),Z10574,"Ecart Validé")</f>
        <v>valid</v>
      </c>
      <c r="R10574" t="s">
        <v>30</v>
      </c>
      <c r="X10574"/>
      <c r="Y10574"/>
      <c r="Z10574" t="s">
        <v>31</v>
      </c>
    </row>
    <row r="10575" spans="1:26" x14ac:dyDescent="0.3">
      <c r="A10575" t="s">
        <v>13233</v>
      </c>
      <c r="B10575" t="s">
        <v>3157</v>
      </c>
      <c r="C10575">
        <v>43711</v>
      </c>
      <c r="D10575" t="str">
        <f>+VLOOKUP(C10575,Param!K:L,2,FALSE)</f>
        <v>SOPREMA ENTREPRISES</v>
      </c>
      <c r="E10575">
        <v>27280011</v>
      </c>
      <c r="F10575" t="s">
        <v>8262</v>
      </c>
      <c r="G10575" t="s">
        <v>29</v>
      </c>
      <c r="H10575" s="5">
        <v>1622.58</v>
      </c>
      <c r="I10575" s="5">
        <v>1622.5914</v>
      </c>
      <c r="J10575" s="5">
        <v>-1.1400000000094199E-2</v>
      </c>
      <c r="K10575" s="5">
        <v>1622.58</v>
      </c>
      <c r="L10575" s="5">
        <v>0</v>
      </c>
      <c r="M10575" t="str">
        <f>IF(ISERROR(VLOOKUP(A10575,'[1]Ecart validé'!$A:$A,1,FALSE)),Z10575,"Ecart Validé")</f>
        <v>valid</v>
      </c>
      <c r="R10575" t="s">
        <v>30</v>
      </c>
      <c r="X10575"/>
      <c r="Y10575"/>
      <c r="Z10575" t="s">
        <v>31</v>
      </c>
    </row>
    <row r="10576" spans="1:26" x14ac:dyDescent="0.3">
      <c r="A10576" t="s">
        <v>13234</v>
      </c>
      <c r="B10576" t="s">
        <v>3157</v>
      </c>
      <c r="C10576">
        <v>43711</v>
      </c>
      <c r="D10576" t="str">
        <f>+VLOOKUP(C10576,Param!K:L,2,FALSE)</f>
        <v>SOPREMA ENTREPRISES</v>
      </c>
      <c r="E10576">
        <v>27280011</v>
      </c>
      <c r="F10576" t="s">
        <v>8264</v>
      </c>
      <c r="G10576" t="s">
        <v>29</v>
      </c>
      <c r="H10576" s="5">
        <v>1405.35</v>
      </c>
      <c r="I10576" s="5">
        <v>1405.3535999999999</v>
      </c>
      <c r="J10576" s="5">
        <v>-3.6000000000058199E-3</v>
      </c>
      <c r="K10576" s="5">
        <v>1405.35</v>
      </c>
      <c r="L10576" s="5">
        <v>0</v>
      </c>
      <c r="M10576" t="str">
        <f>IF(ISERROR(VLOOKUP(A10576,'[1]Ecart validé'!$A:$A,1,FALSE)),Z10576,"Ecart Validé")</f>
        <v>valid</v>
      </c>
      <c r="R10576" t="s">
        <v>30</v>
      </c>
      <c r="X10576"/>
      <c r="Y10576"/>
      <c r="Z10576" t="s">
        <v>31</v>
      </c>
    </row>
    <row r="10577" spans="1:26" x14ac:dyDescent="0.3">
      <c r="A10577" t="s">
        <v>13235</v>
      </c>
      <c r="B10577" t="s">
        <v>3157</v>
      </c>
      <c r="C10577">
        <v>43711</v>
      </c>
      <c r="D10577" t="str">
        <f>+VLOOKUP(C10577,Param!K:L,2,FALSE)</f>
        <v>SOPREMA ENTREPRISES</v>
      </c>
      <c r="E10577">
        <v>27280011</v>
      </c>
      <c r="F10577" t="s">
        <v>8266</v>
      </c>
      <c r="G10577" t="s">
        <v>29</v>
      </c>
      <c r="H10577" s="5">
        <v>3226.3199999999902</v>
      </c>
      <c r="I10577" s="5">
        <v>3226.3038000000001</v>
      </c>
      <c r="J10577" s="5">
        <v>1.6199999999571401E-2</v>
      </c>
      <c r="K10577" s="5">
        <v>3226.3199999999902</v>
      </c>
      <c r="L10577" s="5">
        <v>0</v>
      </c>
      <c r="M10577" t="str">
        <f>IF(ISERROR(VLOOKUP(A10577,'[1]Ecart validé'!$A:$A,1,FALSE)),Z10577,"Ecart Validé")</f>
        <v>valid</v>
      </c>
      <c r="R10577" t="s">
        <v>30</v>
      </c>
      <c r="X10577"/>
      <c r="Y10577"/>
      <c r="Z10577" t="s">
        <v>31</v>
      </c>
    </row>
    <row r="10578" spans="1:26" ht="28.8" x14ac:dyDescent="0.3">
      <c r="A10578" t="s">
        <v>13236</v>
      </c>
      <c r="B10578" t="s">
        <v>3157</v>
      </c>
      <c r="C10578">
        <v>43754</v>
      </c>
      <c r="D10578" t="str">
        <f>+VLOOKUP(C10578,Param!K:L,2,FALSE)</f>
        <v>REXEL FRANCE</v>
      </c>
      <c r="E10578">
        <v>26076055</v>
      </c>
      <c r="F10578" t="s">
        <v>8617</v>
      </c>
      <c r="G10578" t="s">
        <v>29</v>
      </c>
      <c r="H10578" s="5">
        <v>4560.46</v>
      </c>
      <c r="I10578" s="5">
        <v>4560.4502000000002</v>
      </c>
      <c r="J10578" s="5">
        <v>9.7999999998137303E-3</v>
      </c>
      <c r="K10578" s="5">
        <v>4560.46</v>
      </c>
      <c r="L10578" s="5">
        <v>0</v>
      </c>
      <c r="M10578" t="str">
        <f>IF(ISERROR(VLOOKUP(A10578,'[1]Ecart validé'!$A:$A,1,FALSE)),Z10578,"Ecart Validé")</f>
        <v>valid</v>
      </c>
      <c r="R10578" t="s">
        <v>30</v>
      </c>
      <c r="S10578" t="s">
        <v>42</v>
      </c>
      <c r="T10578" t="s">
        <v>257</v>
      </c>
      <c r="U10578" s="13" t="s">
        <v>13237</v>
      </c>
      <c r="V10578" t="s">
        <v>45</v>
      </c>
      <c r="W10578" t="s">
        <v>3214</v>
      </c>
      <c r="X10578" t="s">
        <v>2131</v>
      </c>
      <c r="Y10578" t="s">
        <v>2131</v>
      </c>
      <c r="Z10578" t="s">
        <v>31</v>
      </c>
    </row>
    <row r="10579" spans="1:26" x14ac:dyDescent="0.3">
      <c r="A10579" t="s">
        <v>13238</v>
      </c>
      <c r="B10579" t="s">
        <v>3157</v>
      </c>
      <c r="C10579">
        <v>43754</v>
      </c>
      <c r="D10579" t="str">
        <f>+VLOOKUP(C10579,Param!K:L,2,FALSE)</f>
        <v>REXEL FRANCE</v>
      </c>
      <c r="E10579">
        <v>26076055</v>
      </c>
      <c r="F10579" t="s">
        <v>8260</v>
      </c>
      <c r="G10579" t="s">
        <v>29</v>
      </c>
      <c r="H10579" s="5">
        <v>37113.78</v>
      </c>
      <c r="I10579" s="5">
        <v>37113.777000000002</v>
      </c>
      <c r="J10579" s="5">
        <v>2.9999999969731999E-3</v>
      </c>
      <c r="K10579" s="5">
        <v>37113.78</v>
      </c>
      <c r="L10579" s="5">
        <v>0</v>
      </c>
      <c r="M10579" t="str">
        <f>IF(ISERROR(VLOOKUP(A10579,'[1]Ecart validé'!$A:$A,1,FALSE)),Z10579,"Ecart Validé")</f>
        <v>valid</v>
      </c>
      <c r="R10579" t="s">
        <v>30</v>
      </c>
      <c r="X10579"/>
      <c r="Y10579"/>
      <c r="Z10579" t="s">
        <v>31</v>
      </c>
    </row>
    <row r="10580" spans="1:26" x14ac:dyDescent="0.3">
      <c r="A10580" t="s">
        <v>13239</v>
      </c>
      <c r="B10580" t="s">
        <v>3157</v>
      </c>
      <c r="C10580">
        <v>43754</v>
      </c>
      <c r="D10580" t="str">
        <f>+VLOOKUP(C10580,Param!K:L,2,FALSE)</f>
        <v>REXEL FRANCE</v>
      </c>
      <c r="E10580">
        <v>26076055</v>
      </c>
      <c r="F10580" t="s">
        <v>8262</v>
      </c>
      <c r="G10580" t="s">
        <v>29</v>
      </c>
      <c r="H10580" s="5">
        <v>54612.2</v>
      </c>
      <c r="I10580" s="5">
        <v>54612.203099999999</v>
      </c>
      <c r="J10580" s="5">
        <v>-3.1000000017229398E-3</v>
      </c>
      <c r="K10580" s="5">
        <v>54612.2</v>
      </c>
      <c r="L10580" s="5">
        <v>0</v>
      </c>
      <c r="M10580" t="str">
        <f>IF(ISERROR(VLOOKUP(A10580,'[1]Ecart validé'!$A:$A,1,FALSE)),Z10580,"Ecart Validé")</f>
        <v>valid</v>
      </c>
      <c r="R10580" t="s">
        <v>30</v>
      </c>
      <c r="X10580"/>
      <c r="Y10580"/>
      <c r="Z10580" t="s">
        <v>31</v>
      </c>
    </row>
    <row r="10581" spans="1:26" x14ac:dyDescent="0.3">
      <c r="A10581" t="s">
        <v>13240</v>
      </c>
      <c r="B10581" t="s">
        <v>3157</v>
      </c>
      <c r="C10581">
        <v>43754</v>
      </c>
      <c r="D10581" t="str">
        <f>+VLOOKUP(C10581,Param!K:L,2,FALSE)</f>
        <v>REXEL FRANCE</v>
      </c>
      <c r="E10581">
        <v>26076055</v>
      </c>
      <c r="F10581" t="s">
        <v>8264</v>
      </c>
      <c r="G10581" t="s">
        <v>29</v>
      </c>
      <c r="H10581" s="5">
        <v>49890.68</v>
      </c>
      <c r="I10581" s="5">
        <v>49890.670400000003</v>
      </c>
      <c r="J10581" s="5">
        <v>9.5999999975901994E-3</v>
      </c>
      <c r="K10581" s="5">
        <v>49890.68</v>
      </c>
      <c r="L10581" s="5">
        <v>0</v>
      </c>
      <c r="M10581" t="str">
        <f>IF(ISERROR(VLOOKUP(A10581,'[1]Ecart validé'!$A:$A,1,FALSE)),Z10581,"Ecart Validé")</f>
        <v>valid</v>
      </c>
      <c r="R10581" t="s">
        <v>30</v>
      </c>
      <c r="X10581"/>
      <c r="Y10581"/>
      <c r="Z10581" t="s">
        <v>31</v>
      </c>
    </row>
    <row r="10582" spans="1:26" x14ac:dyDescent="0.3">
      <c r="A10582" t="s">
        <v>13241</v>
      </c>
      <c r="B10582" t="s">
        <v>3157</v>
      </c>
      <c r="C10582">
        <v>43754</v>
      </c>
      <c r="D10582" t="str">
        <f>+VLOOKUP(C10582,Param!K:L,2,FALSE)</f>
        <v>REXEL FRANCE</v>
      </c>
      <c r="E10582">
        <v>26076055</v>
      </c>
      <c r="F10582" t="s">
        <v>8266</v>
      </c>
      <c r="G10582" t="s">
        <v>29</v>
      </c>
      <c r="H10582" s="5">
        <v>73026.97</v>
      </c>
      <c r="I10582" s="5">
        <v>73026.973299999998</v>
      </c>
      <c r="J10582" s="5">
        <v>-3.2999999966705201E-3</v>
      </c>
      <c r="K10582" s="5">
        <v>73026.97</v>
      </c>
      <c r="L10582" s="5">
        <v>0</v>
      </c>
      <c r="M10582" t="str">
        <f>IF(ISERROR(VLOOKUP(A10582,'[1]Ecart validé'!$A:$A,1,FALSE)),Z10582,"Ecart Validé")</f>
        <v>valid</v>
      </c>
      <c r="R10582" t="s">
        <v>30</v>
      </c>
      <c r="X10582"/>
      <c r="Y10582"/>
      <c r="Z10582" t="s">
        <v>31</v>
      </c>
    </row>
    <row r="10583" spans="1:26" x14ac:dyDescent="0.3">
      <c r="A10583" t="s">
        <v>13242</v>
      </c>
      <c r="B10583" t="s">
        <v>3157</v>
      </c>
      <c r="C10583">
        <v>53580</v>
      </c>
      <c r="D10583" t="str">
        <f>+VLOOKUP(C10583,Param!K:L,2,FALSE)</f>
        <v>LAGARDE ET MEREGNANI SAS</v>
      </c>
      <c r="E10583">
        <v>26113076</v>
      </c>
      <c r="F10583" t="s">
        <v>8617</v>
      </c>
      <c r="G10583" t="s">
        <v>29</v>
      </c>
      <c r="H10583" s="5">
        <v>31683.06</v>
      </c>
      <c r="I10583" s="5">
        <v>31683.06</v>
      </c>
      <c r="J10583" s="5">
        <v>0</v>
      </c>
      <c r="K10583" s="5">
        <v>31683.06</v>
      </c>
      <c r="L10583" s="5">
        <v>0</v>
      </c>
      <c r="M10583" t="str">
        <f>IF(ISERROR(VLOOKUP(A10583,'[1]Ecart validé'!$A:$A,1,FALSE)),Z10583,"Ecart Validé")</f>
        <v>valid</v>
      </c>
      <c r="R10583" t="s">
        <v>30</v>
      </c>
      <c r="X10583"/>
      <c r="Y10583"/>
      <c r="Z10583" t="s">
        <v>31</v>
      </c>
    </row>
    <row r="10584" spans="1:26" x14ac:dyDescent="0.3">
      <c r="A10584" t="s">
        <v>13243</v>
      </c>
      <c r="B10584" t="s">
        <v>3157</v>
      </c>
      <c r="C10584">
        <v>53580</v>
      </c>
      <c r="D10584" t="str">
        <f>+VLOOKUP(C10584,Param!K:L,2,FALSE)</f>
        <v>LAGARDE ET MEREGNANI SAS</v>
      </c>
      <c r="E10584">
        <v>26113076</v>
      </c>
      <c r="F10584" t="s">
        <v>8260</v>
      </c>
      <c r="G10584" t="s">
        <v>29</v>
      </c>
      <c r="H10584" s="5">
        <v>25634.67</v>
      </c>
      <c r="I10584" s="5">
        <v>25634.67</v>
      </c>
      <c r="J10584" s="5">
        <v>0</v>
      </c>
      <c r="K10584" s="5">
        <v>25634.67</v>
      </c>
      <c r="L10584" s="5">
        <v>0</v>
      </c>
      <c r="M10584" t="str">
        <f>IF(ISERROR(VLOOKUP(A10584,'[1]Ecart validé'!$A:$A,1,FALSE)),Z10584,"Ecart Validé")</f>
        <v>valid</v>
      </c>
      <c r="R10584" t="s">
        <v>30</v>
      </c>
      <c r="X10584"/>
      <c r="Y10584"/>
      <c r="Z10584" t="s">
        <v>31</v>
      </c>
    </row>
    <row r="10585" spans="1:26" x14ac:dyDescent="0.3">
      <c r="A10585" t="s">
        <v>13244</v>
      </c>
      <c r="B10585" t="s">
        <v>3157</v>
      </c>
      <c r="C10585">
        <v>53580</v>
      </c>
      <c r="D10585" t="str">
        <f>+VLOOKUP(C10585,Param!K:L,2,FALSE)</f>
        <v>LAGARDE ET MEREGNANI SAS</v>
      </c>
      <c r="E10585">
        <v>26113076</v>
      </c>
      <c r="F10585" t="s">
        <v>8262</v>
      </c>
      <c r="G10585" t="s">
        <v>29</v>
      </c>
      <c r="H10585" s="5">
        <v>1876.17</v>
      </c>
      <c r="I10585" s="5">
        <v>1876.17</v>
      </c>
      <c r="J10585" s="5">
        <v>0</v>
      </c>
      <c r="K10585" s="5">
        <v>1876.17</v>
      </c>
      <c r="L10585" s="5">
        <v>0</v>
      </c>
      <c r="M10585" t="str">
        <f>IF(ISERROR(VLOOKUP(A10585,'[1]Ecart validé'!$A:$A,1,FALSE)),Z10585,"Ecart Validé")</f>
        <v>valid</v>
      </c>
      <c r="R10585" t="s">
        <v>30</v>
      </c>
      <c r="X10585"/>
      <c r="Y10585"/>
      <c r="Z10585" t="s">
        <v>31</v>
      </c>
    </row>
    <row r="10586" spans="1:26" x14ac:dyDescent="0.3">
      <c r="A10586" t="s">
        <v>13245</v>
      </c>
      <c r="B10586" t="s">
        <v>3157</v>
      </c>
      <c r="C10586">
        <v>53580</v>
      </c>
      <c r="D10586" t="str">
        <f>+VLOOKUP(C10586,Param!K:L,2,FALSE)</f>
        <v>LAGARDE ET MEREGNANI SAS</v>
      </c>
      <c r="E10586">
        <v>26113076</v>
      </c>
      <c r="F10586" t="s">
        <v>8264</v>
      </c>
      <c r="G10586" t="s">
        <v>29</v>
      </c>
      <c r="H10586" s="5">
        <v>388.44</v>
      </c>
      <c r="I10586" s="5">
        <v>388.44</v>
      </c>
      <c r="J10586" s="5">
        <v>0</v>
      </c>
      <c r="K10586" s="5">
        <v>388.44</v>
      </c>
      <c r="L10586" s="5">
        <v>0</v>
      </c>
      <c r="M10586" t="str">
        <f>IF(ISERROR(VLOOKUP(A10586,'[1]Ecart validé'!$A:$A,1,FALSE)),Z10586,"Ecart Validé")</f>
        <v>valid</v>
      </c>
      <c r="R10586" t="s">
        <v>30</v>
      </c>
      <c r="X10586"/>
      <c r="Y10586"/>
      <c r="Z10586" t="s">
        <v>31</v>
      </c>
    </row>
    <row r="10587" spans="1:26" x14ac:dyDescent="0.3">
      <c r="A10587" t="s">
        <v>13246</v>
      </c>
      <c r="B10587" t="s">
        <v>3157</v>
      </c>
      <c r="C10587">
        <v>53580</v>
      </c>
      <c r="D10587" t="str">
        <f>+VLOOKUP(C10587,Param!K:L,2,FALSE)</f>
        <v>LAGARDE ET MEREGNANI SAS</v>
      </c>
      <c r="E10587">
        <v>26113076</v>
      </c>
      <c r="F10587" t="s">
        <v>8266</v>
      </c>
      <c r="G10587" t="s">
        <v>29</v>
      </c>
      <c r="H10587" s="5">
        <v>6946.47</v>
      </c>
      <c r="I10587" s="5">
        <v>6946.47</v>
      </c>
      <c r="J10587" s="5">
        <v>0</v>
      </c>
      <c r="K10587" s="5">
        <v>6946.47</v>
      </c>
      <c r="L10587" s="5">
        <v>0</v>
      </c>
      <c r="M10587" t="str">
        <f>IF(ISERROR(VLOOKUP(A10587,'[1]Ecart validé'!$A:$A,1,FALSE)),Z10587,"Ecart Validé")</f>
        <v>valid</v>
      </c>
      <c r="R10587" t="s">
        <v>30</v>
      </c>
      <c r="X10587"/>
      <c r="Y10587"/>
      <c r="Z10587" t="s">
        <v>31</v>
      </c>
    </row>
    <row r="10588" spans="1:26" ht="43.2" x14ac:dyDescent="0.3">
      <c r="A10588" t="s">
        <v>13247</v>
      </c>
      <c r="B10588" t="s">
        <v>3157</v>
      </c>
      <c r="C10588">
        <v>43558</v>
      </c>
      <c r="D10588" t="str">
        <f>+VLOOKUP(C10588,Param!K:L,2,FALSE)</f>
        <v>CETEN APAVE INTERNATIONAL</v>
      </c>
      <c r="E10588">
        <v>26112012</v>
      </c>
      <c r="F10588" t="s">
        <v>8617</v>
      </c>
      <c r="G10588" t="s">
        <v>29</v>
      </c>
      <c r="H10588" s="5">
        <v>7393.65</v>
      </c>
      <c r="I10588" s="5">
        <v>7393.6469999999999</v>
      </c>
      <c r="J10588" s="5">
        <v>2.9999999997016801E-3</v>
      </c>
      <c r="K10588" s="5">
        <v>7393.65</v>
      </c>
      <c r="L10588" s="5">
        <v>0</v>
      </c>
      <c r="M10588" t="str">
        <f>IF(ISERROR(VLOOKUP(A10588,'[1]Ecart validé'!$A:$A,1,FALSE)),Z10588,"Ecart Validé")</f>
        <v>valid</v>
      </c>
      <c r="R10588" t="s">
        <v>30</v>
      </c>
      <c r="S10588" t="s">
        <v>42</v>
      </c>
      <c r="T10588" t="s">
        <v>257</v>
      </c>
      <c r="U10588" s="13" t="s">
        <v>13248</v>
      </c>
      <c r="V10588" t="s">
        <v>45</v>
      </c>
      <c r="W10588" t="s">
        <v>3214</v>
      </c>
      <c r="X10588" t="s">
        <v>2131</v>
      </c>
      <c r="Y10588" t="s">
        <v>2131</v>
      </c>
      <c r="Z10588" t="s">
        <v>31</v>
      </c>
    </row>
    <row r="10589" spans="1:26" x14ac:dyDescent="0.3">
      <c r="A10589" t="s">
        <v>13249</v>
      </c>
      <c r="B10589" t="s">
        <v>3157</v>
      </c>
      <c r="C10589">
        <v>43558</v>
      </c>
      <c r="D10589" t="str">
        <f>+VLOOKUP(C10589,Param!K:L,2,FALSE)</f>
        <v>CETEN APAVE INTERNATIONAL</v>
      </c>
      <c r="E10589">
        <v>26112012</v>
      </c>
      <c r="F10589" t="s">
        <v>8260</v>
      </c>
      <c r="G10589" t="s">
        <v>29</v>
      </c>
      <c r="H10589" s="5">
        <v>20220.5</v>
      </c>
      <c r="I10589" s="5">
        <v>20220.501</v>
      </c>
      <c r="J10589" s="5">
        <v>-1.0000000002037201E-3</v>
      </c>
      <c r="K10589" s="5">
        <v>20220.5</v>
      </c>
      <c r="L10589" s="5">
        <v>0</v>
      </c>
      <c r="M10589" t="str">
        <f>IF(ISERROR(VLOOKUP(A10589,'[1]Ecart validé'!$A:$A,1,FALSE)),Z10589,"Ecart Validé")</f>
        <v>valid</v>
      </c>
      <c r="R10589" t="s">
        <v>30</v>
      </c>
      <c r="X10589"/>
      <c r="Y10589"/>
      <c r="Z10589" t="s">
        <v>31</v>
      </c>
    </row>
    <row r="10590" spans="1:26" x14ac:dyDescent="0.3">
      <c r="A10590" t="s">
        <v>13250</v>
      </c>
      <c r="B10590" t="s">
        <v>3157</v>
      </c>
      <c r="C10590">
        <v>43558</v>
      </c>
      <c r="D10590" t="str">
        <f>+VLOOKUP(C10590,Param!K:L,2,FALSE)</f>
        <v>CETEN APAVE INTERNATIONAL</v>
      </c>
      <c r="E10590">
        <v>26112012</v>
      </c>
      <c r="F10590" t="s">
        <v>8262</v>
      </c>
      <c r="G10590" t="s">
        <v>29</v>
      </c>
      <c r="H10590" s="5">
        <v>16984.689999999999</v>
      </c>
      <c r="I10590" s="5">
        <v>16984.683000000001</v>
      </c>
      <c r="J10590" s="5">
        <v>6.9999999977881002E-3</v>
      </c>
      <c r="K10590" s="5">
        <v>16984.689999999999</v>
      </c>
      <c r="L10590" s="5">
        <v>0</v>
      </c>
      <c r="M10590" t="str">
        <f>IF(ISERROR(VLOOKUP(A10590,'[1]Ecart validé'!$A:$A,1,FALSE)),Z10590,"Ecart Validé")</f>
        <v>valid</v>
      </c>
      <c r="R10590" t="s">
        <v>30</v>
      </c>
      <c r="X10590"/>
      <c r="Y10590"/>
      <c r="Z10590" t="s">
        <v>31</v>
      </c>
    </row>
    <row r="10591" spans="1:26" x14ac:dyDescent="0.3">
      <c r="A10591" t="s">
        <v>13251</v>
      </c>
      <c r="B10591" t="s">
        <v>3157</v>
      </c>
      <c r="C10591">
        <v>43558</v>
      </c>
      <c r="D10591" t="str">
        <f>+VLOOKUP(C10591,Param!K:L,2,FALSE)</f>
        <v>CETEN APAVE INTERNATIONAL</v>
      </c>
      <c r="E10591">
        <v>26112012</v>
      </c>
      <c r="F10591" t="s">
        <v>8264</v>
      </c>
      <c r="G10591" t="s">
        <v>29</v>
      </c>
      <c r="H10591" s="5">
        <v>18332.900000000001</v>
      </c>
      <c r="I10591" s="5">
        <v>18332.896499999999</v>
      </c>
      <c r="J10591" s="5">
        <v>3.5000000025320302E-3</v>
      </c>
      <c r="K10591" s="5">
        <v>18332.900000000001</v>
      </c>
      <c r="L10591" s="5">
        <v>0</v>
      </c>
      <c r="M10591" t="str">
        <f>IF(ISERROR(VLOOKUP(A10591,'[1]Ecart validé'!$A:$A,1,FALSE)),Z10591,"Ecart Validé")</f>
        <v>valid</v>
      </c>
      <c r="R10591" t="s">
        <v>30</v>
      </c>
      <c r="X10591"/>
      <c r="Y10591"/>
      <c r="Z10591" t="s">
        <v>31</v>
      </c>
    </row>
    <row r="10592" spans="1:26" x14ac:dyDescent="0.3">
      <c r="A10592" t="s">
        <v>13252</v>
      </c>
      <c r="B10592" t="s">
        <v>3157</v>
      </c>
      <c r="C10592">
        <v>43558</v>
      </c>
      <c r="D10592" t="str">
        <f>+VLOOKUP(C10592,Param!K:L,2,FALSE)</f>
        <v>CETEN APAVE INTERNATIONAL</v>
      </c>
      <c r="E10592">
        <v>26112012</v>
      </c>
      <c r="F10592" t="s">
        <v>8266</v>
      </c>
      <c r="G10592" t="s">
        <v>29</v>
      </c>
      <c r="H10592" s="5">
        <v>32432.14</v>
      </c>
      <c r="I10592" s="5">
        <v>32432.134999999998</v>
      </c>
      <c r="J10592" s="5">
        <v>5.0000000010186297E-3</v>
      </c>
      <c r="K10592" s="5">
        <v>32432.14</v>
      </c>
      <c r="L10592" s="5">
        <v>0</v>
      </c>
      <c r="M10592" t="str">
        <f>IF(ISERROR(VLOOKUP(A10592,'[1]Ecart validé'!$A:$A,1,FALSE)),Z10592,"Ecart Validé")</f>
        <v>valid</v>
      </c>
      <c r="R10592" t="s">
        <v>30</v>
      </c>
      <c r="S10592" t="s">
        <v>60</v>
      </c>
      <c r="U10592" s="13" t="s">
        <v>11564</v>
      </c>
      <c r="X10592"/>
      <c r="Y10592"/>
      <c r="Z10592" t="s">
        <v>31</v>
      </c>
    </row>
    <row r="10593" spans="1:26" x14ac:dyDescent="0.3">
      <c r="A10593" t="s">
        <v>13253</v>
      </c>
      <c r="B10593" t="s">
        <v>3157</v>
      </c>
      <c r="C10593">
        <v>45242</v>
      </c>
      <c r="D10593" t="str">
        <f>+VLOOKUP(C10593,Param!K:L,2,FALSE)</f>
        <v>M.C.O.(MENUISERIE CHARPENTE ORVALTAISE)</v>
      </c>
      <c r="E10593">
        <v>26121021</v>
      </c>
      <c r="F10593" t="s">
        <v>8617</v>
      </c>
      <c r="G10593" t="s">
        <v>29</v>
      </c>
      <c r="H10593" s="5">
        <v>732.67</v>
      </c>
      <c r="I10593" s="5">
        <v>732.67830000000004</v>
      </c>
      <c r="J10593" s="5">
        <v>-8.2999999999628891E-3</v>
      </c>
      <c r="K10593" s="5">
        <v>732.67</v>
      </c>
      <c r="L10593" s="5">
        <v>0</v>
      </c>
      <c r="M10593" t="str">
        <f>IF(ISERROR(VLOOKUP(A10593,'[1]Ecart validé'!$A:$A,1,FALSE)),Z10593,"Ecart Validé")</f>
        <v>valid</v>
      </c>
      <c r="R10593" t="s">
        <v>30</v>
      </c>
      <c r="X10593"/>
      <c r="Y10593"/>
      <c r="Z10593" t="s">
        <v>31</v>
      </c>
    </row>
    <row r="10594" spans="1:26" x14ac:dyDescent="0.3">
      <c r="A10594" t="s">
        <v>13254</v>
      </c>
      <c r="B10594" t="s">
        <v>3157</v>
      </c>
      <c r="C10594">
        <v>45242</v>
      </c>
      <c r="D10594" t="str">
        <f>+VLOOKUP(C10594,Param!K:L,2,FALSE)</f>
        <v>M.C.O.(MENUISERIE CHARPENTE ORVALTAISE)</v>
      </c>
      <c r="E10594">
        <v>26121021</v>
      </c>
      <c r="F10594" t="s">
        <v>8260</v>
      </c>
      <c r="G10594" t="s">
        <v>29</v>
      </c>
      <c r="H10594" s="5">
        <v>2351.31</v>
      </c>
      <c r="I10594" s="5">
        <v>2351.31</v>
      </c>
      <c r="J10594" s="5">
        <v>0</v>
      </c>
      <c r="K10594" s="5">
        <v>2351.31</v>
      </c>
      <c r="L10594" s="5">
        <v>0</v>
      </c>
      <c r="M10594" t="str">
        <f>IF(ISERROR(VLOOKUP(A10594,'[1]Ecart validé'!$A:$A,1,FALSE)),Z10594,"Ecart Validé")</f>
        <v>valid</v>
      </c>
      <c r="R10594" t="s">
        <v>30</v>
      </c>
      <c r="X10594"/>
      <c r="Y10594"/>
      <c r="Z10594" t="s">
        <v>31</v>
      </c>
    </row>
    <row r="10595" spans="1:26" x14ac:dyDescent="0.3">
      <c r="A10595" t="s">
        <v>13255</v>
      </c>
      <c r="B10595" t="s">
        <v>3157</v>
      </c>
      <c r="C10595">
        <v>45242</v>
      </c>
      <c r="D10595" t="str">
        <f>+VLOOKUP(C10595,Param!K:L,2,FALSE)</f>
        <v>M.C.O.(MENUISERIE CHARPENTE ORVALTAISE)</v>
      </c>
      <c r="E10595">
        <v>26121021</v>
      </c>
      <c r="F10595" t="s">
        <v>8262</v>
      </c>
      <c r="G10595" t="s">
        <v>29</v>
      </c>
      <c r="H10595" s="5">
        <v>749.87</v>
      </c>
      <c r="I10595" s="5">
        <v>749.86500000000001</v>
      </c>
      <c r="J10595" s="5">
        <v>4.9999999999954499E-3</v>
      </c>
      <c r="K10595" s="5">
        <v>749.87</v>
      </c>
      <c r="L10595" s="5">
        <v>0</v>
      </c>
      <c r="M10595" t="str">
        <f>IF(ISERROR(VLOOKUP(A10595,'[1]Ecart validé'!$A:$A,1,FALSE)),Z10595,"Ecart Validé")</f>
        <v>valid</v>
      </c>
      <c r="R10595" t="s">
        <v>30</v>
      </c>
      <c r="X10595"/>
      <c r="Y10595"/>
      <c r="Z10595" t="s">
        <v>31</v>
      </c>
    </row>
    <row r="10596" spans="1:26" x14ac:dyDescent="0.3">
      <c r="A10596" t="s">
        <v>13256</v>
      </c>
      <c r="B10596" t="s">
        <v>3157</v>
      </c>
      <c r="C10596">
        <v>45242</v>
      </c>
      <c r="D10596" t="str">
        <f>+VLOOKUP(C10596,Param!K:L,2,FALSE)</f>
        <v>M.C.O.(MENUISERIE CHARPENTE ORVALTAISE)</v>
      </c>
      <c r="E10596">
        <v>26121021</v>
      </c>
      <c r="F10596" t="s">
        <v>8266</v>
      </c>
      <c r="G10596" t="s">
        <v>29</v>
      </c>
      <c r="H10596" s="5">
        <v>431.38</v>
      </c>
      <c r="I10596" s="5">
        <v>431.37569999999999</v>
      </c>
      <c r="J10596" s="5">
        <v>4.3000000000006297E-3</v>
      </c>
      <c r="K10596" s="5">
        <v>431.38</v>
      </c>
      <c r="L10596" s="5">
        <v>0</v>
      </c>
      <c r="M10596" t="str">
        <f>IF(ISERROR(VLOOKUP(A10596,'[1]Ecart validé'!$A:$A,1,FALSE)),Z10596,"Ecart Validé")</f>
        <v>valid</v>
      </c>
      <c r="R10596" t="s">
        <v>30</v>
      </c>
      <c r="X10596"/>
      <c r="Y10596"/>
      <c r="Z10596" t="s">
        <v>31</v>
      </c>
    </row>
    <row r="10597" spans="1:26" x14ac:dyDescent="0.3">
      <c r="A10597" t="s">
        <v>13257</v>
      </c>
      <c r="B10597" t="s">
        <v>3157</v>
      </c>
      <c r="C10597">
        <v>43562</v>
      </c>
      <c r="D10597" t="str">
        <f>+VLOOKUP(C10597,Param!K:L,2,FALSE)</f>
        <v>KALHYGE</v>
      </c>
      <c r="E10597">
        <v>26138028</v>
      </c>
      <c r="F10597" t="s">
        <v>8617</v>
      </c>
      <c r="G10597" t="s">
        <v>29</v>
      </c>
      <c r="H10597" s="5">
        <v>2815.18</v>
      </c>
      <c r="I10597" s="5">
        <v>2815.1768000000002</v>
      </c>
      <c r="J10597" s="5">
        <v>3.2000000001062199E-3</v>
      </c>
      <c r="K10597" s="5">
        <v>2815.18</v>
      </c>
      <c r="L10597" s="5">
        <v>0</v>
      </c>
      <c r="M10597" t="str">
        <f>IF(ISERROR(VLOOKUP(A10597,'[1]Ecart validé'!$A:$A,1,FALSE)),Z10597,"Ecart Validé")</f>
        <v>valid</v>
      </c>
      <c r="R10597" t="s">
        <v>30</v>
      </c>
      <c r="X10597"/>
      <c r="Y10597"/>
      <c r="Z10597" t="s">
        <v>31</v>
      </c>
    </row>
    <row r="10598" spans="1:26" x14ac:dyDescent="0.3">
      <c r="A10598" t="s">
        <v>13258</v>
      </c>
      <c r="B10598" t="s">
        <v>3157</v>
      </c>
      <c r="C10598">
        <v>43562</v>
      </c>
      <c r="D10598" t="str">
        <f>+VLOOKUP(C10598,Param!K:L,2,FALSE)</f>
        <v>KALHYGE</v>
      </c>
      <c r="E10598">
        <v>26138028</v>
      </c>
      <c r="F10598" t="s">
        <v>8260</v>
      </c>
      <c r="G10598" t="s">
        <v>29</v>
      </c>
      <c r="H10598" s="5">
        <v>28929.09</v>
      </c>
      <c r="I10598" s="5">
        <v>28929.0942</v>
      </c>
      <c r="J10598" s="5">
        <v>-4.1999999994004602E-3</v>
      </c>
      <c r="K10598" s="5">
        <v>28929.09</v>
      </c>
      <c r="L10598" s="5">
        <v>0</v>
      </c>
      <c r="M10598" t="str">
        <f>IF(ISERROR(VLOOKUP(A10598,'[1]Ecart validé'!$A:$A,1,FALSE)),Z10598,"Ecart Validé")</f>
        <v>valid</v>
      </c>
      <c r="R10598" t="s">
        <v>30</v>
      </c>
      <c r="X10598"/>
      <c r="Y10598"/>
      <c r="Z10598" t="s">
        <v>31</v>
      </c>
    </row>
    <row r="10599" spans="1:26" x14ac:dyDescent="0.3">
      <c r="A10599" t="s">
        <v>13259</v>
      </c>
      <c r="B10599" t="s">
        <v>3157</v>
      </c>
      <c r="C10599">
        <v>43562</v>
      </c>
      <c r="D10599" t="str">
        <f>+VLOOKUP(C10599,Param!K:L,2,FALSE)</f>
        <v>KALHYGE</v>
      </c>
      <c r="E10599">
        <v>26138028</v>
      </c>
      <c r="F10599" t="s">
        <v>8262</v>
      </c>
      <c r="G10599" t="s">
        <v>29</v>
      </c>
      <c r="H10599" s="5">
        <v>40474.9</v>
      </c>
      <c r="I10599" s="5">
        <v>40474.898200000003</v>
      </c>
      <c r="J10599" s="5">
        <v>1.7999999981839199E-3</v>
      </c>
      <c r="K10599" s="5">
        <v>40474.9</v>
      </c>
      <c r="L10599" s="5">
        <v>0</v>
      </c>
      <c r="M10599" t="str">
        <f>IF(ISERROR(VLOOKUP(A10599,'[1]Ecart validé'!$A:$A,1,FALSE)),Z10599,"Ecart Validé")</f>
        <v>valid</v>
      </c>
      <c r="R10599" t="s">
        <v>30</v>
      </c>
      <c r="X10599"/>
      <c r="Y10599"/>
      <c r="Z10599" t="s">
        <v>31</v>
      </c>
    </row>
    <row r="10600" spans="1:26" x14ac:dyDescent="0.3">
      <c r="A10600" t="s">
        <v>13260</v>
      </c>
      <c r="B10600" t="s">
        <v>3157</v>
      </c>
      <c r="C10600">
        <v>43562</v>
      </c>
      <c r="D10600" t="str">
        <f>+VLOOKUP(C10600,Param!K:L,2,FALSE)</f>
        <v>KALHYGE</v>
      </c>
      <c r="E10600">
        <v>26138028</v>
      </c>
      <c r="F10600" t="s">
        <v>8264</v>
      </c>
      <c r="G10600" t="s">
        <v>29</v>
      </c>
      <c r="H10600" s="5">
        <v>91167.72</v>
      </c>
      <c r="I10600" s="5">
        <v>91167.720100000006</v>
      </c>
      <c r="J10600" s="5">
        <v>-1.00000004749745E-4</v>
      </c>
      <c r="K10600" s="5">
        <v>91167.72</v>
      </c>
      <c r="L10600" s="5">
        <v>0</v>
      </c>
      <c r="M10600" t="str">
        <f>IF(ISERROR(VLOOKUP(A10600,'[1]Ecart validé'!$A:$A,1,FALSE)),Z10600,"Ecart Validé")</f>
        <v>valid</v>
      </c>
      <c r="R10600" t="s">
        <v>30</v>
      </c>
      <c r="X10600"/>
      <c r="Y10600"/>
      <c r="Z10600" t="s">
        <v>31</v>
      </c>
    </row>
    <row r="10601" spans="1:26" x14ac:dyDescent="0.3">
      <c r="A10601" t="s">
        <v>13261</v>
      </c>
      <c r="B10601" t="s">
        <v>3157</v>
      </c>
      <c r="C10601">
        <v>43562</v>
      </c>
      <c r="D10601" t="str">
        <f>+VLOOKUP(C10601,Param!K:L,2,FALSE)</f>
        <v>KALHYGE</v>
      </c>
      <c r="E10601">
        <v>26138028</v>
      </c>
      <c r="F10601" t="s">
        <v>8266</v>
      </c>
      <c r="G10601" t="s">
        <v>29</v>
      </c>
      <c r="H10601" s="5">
        <v>81795.839999999997</v>
      </c>
      <c r="I10601" s="5">
        <v>81795.837400000004</v>
      </c>
      <c r="J10601" s="5">
        <v>2.6000000070780498E-3</v>
      </c>
      <c r="K10601" s="5">
        <v>81795.839999999997</v>
      </c>
      <c r="L10601" s="5">
        <v>0</v>
      </c>
      <c r="M10601" t="str">
        <f>IF(ISERROR(VLOOKUP(A10601,'[1]Ecart validé'!$A:$A,1,FALSE)),Z10601,"Ecart Validé")</f>
        <v>valid</v>
      </c>
      <c r="R10601" t="s">
        <v>30</v>
      </c>
      <c r="X10601"/>
      <c r="Y10601"/>
      <c r="Z10601" t="s">
        <v>31</v>
      </c>
    </row>
    <row r="10602" spans="1:26" x14ac:dyDescent="0.3">
      <c r="A10602" t="s">
        <v>13262</v>
      </c>
      <c r="B10602" t="s">
        <v>3157</v>
      </c>
      <c r="C10602">
        <v>54595</v>
      </c>
      <c r="D10602" t="str">
        <f>+VLOOKUP(C10602,Param!K:L,2,FALSE)</f>
        <v>BALAS</v>
      </c>
      <c r="E10602">
        <v>26113020</v>
      </c>
      <c r="F10602" t="s">
        <v>8617</v>
      </c>
      <c r="G10602" t="s">
        <v>29</v>
      </c>
      <c r="H10602" s="5">
        <v>2001.31</v>
      </c>
      <c r="I10602" s="5">
        <v>2001.3094000000001</v>
      </c>
      <c r="J10602" s="5">
        <v>5.9999999984938703E-4</v>
      </c>
      <c r="K10602" s="5">
        <v>2001.31</v>
      </c>
      <c r="L10602" s="5">
        <v>0</v>
      </c>
      <c r="M10602" t="str">
        <f>IF(ISERROR(VLOOKUP(A10602,'[1]Ecart validé'!$A:$A,1,FALSE)),Z10602,"Ecart Validé")</f>
        <v>valid</v>
      </c>
      <c r="R10602" t="s">
        <v>30</v>
      </c>
      <c r="X10602"/>
      <c r="Y10602"/>
      <c r="Z10602" t="s">
        <v>31</v>
      </c>
    </row>
    <row r="10603" spans="1:26" x14ac:dyDescent="0.3">
      <c r="A10603" t="s">
        <v>13263</v>
      </c>
      <c r="B10603" t="s">
        <v>3157</v>
      </c>
      <c r="C10603">
        <v>54595</v>
      </c>
      <c r="D10603" t="str">
        <f>+VLOOKUP(C10603,Param!K:L,2,FALSE)</f>
        <v>BALAS</v>
      </c>
      <c r="E10603">
        <v>26113020</v>
      </c>
      <c r="F10603" t="s">
        <v>8260</v>
      </c>
      <c r="G10603" t="s">
        <v>29</v>
      </c>
      <c r="H10603" s="5">
        <v>491.35</v>
      </c>
      <c r="I10603" s="5">
        <v>491.34640000000002</v>
      </c>
      <c r="J10603" s="5">
        <v>3.6000000000058199E-3</v>
      </c>
      <c r="K10603" s="5">
        <v>491.35</v>
      </c>
      <c r="L10603" s="5">
        <v>0</v>
      </c>
      <c r="M10603" t="str">
        <f>IF(ISERROR(VLOOKUP(A10603,'[1]Ecart validé'!$A:$A,1,FALSE)),Z10603,"Ecart Validé")</f>
        <v>valid</v>
      </c>
      <c r="R10603" t="s">
        <v>30</v>
      </c>
      <c r="X10603"/>
      <c r="Y10603"/>
      <c r="Z10603" t="s">
        <v>31</v>
      </c>
    </row>
    <row r="10604" spans="1:26" x14ac:dyDescent="0.3">
      <c r="A10604" t="s">
        <v>13264</v>
      </c>
      <c r="B10604" t="s">
        <v>3157</v>
      </c>
      <c r="C10604">
        <v>54595</v>
      </c>
      <c r="D10604" t="str">
        <f>+VLOOKUP(C10604,Param!K:L,2,FALSE)</f>
        <v>BALAS</v>
      </c>
      <c r="E10604">
        <v>26113020</v>
      </c>
      <c r="F10604" t="s">
        <v>8262</v>
      </c>
      <c r="G10604" t="s">
        <v>29</v>
      </c>
      <c r="H10604" s="5">
        <v>1107.56</v>
      </c>
      <c r="I10604" s="5">
        <v>1107.5607</v>
      </c>
      <c r="J10604" s="5">
        <v>-7.0000000005165897E-4</v>
      </c>
      <c r="K10604" s="5">
        <v>1107.56</v>
      </c>
      <c r="L10604" s="5">
        <v>0</v>
      </c>
      <c r="M10604" t="str">
        <f>IF(ISERROR(VLOOKUP(A10604,'[1]Ecart validé'!$A:$A,1,FALSE)),Z10604,"Ecart Validé")</f>
        <v>valid</v>
      </c>
      <c r="R10604" t="s">
        <v>30</v>
      </c>
      <c r="X10604"/>
      <c r="Y10604"/>
      <c r="Z10604" t="s">
        <v>31</v>
      </c>
    </row>
    <row r="10605" spans="1:26" x14ac:dyDescent="0.3">
      <c r="A10605" t="s">
        <v>13265</v>
      </c>
      <c r="B10605" t="s">
        <v>3157</v>
      </c>
      <c r="C10605">
        <v>54595</v>
      </c>
      <c r="D10605" t="str">
        <f>+VLOOKUP(C10605,Param!K:L,2,FALSE)</f>
        <v>BALAS</v>
      </c>
      <c r="E10605">
        <v>26113020</v>
      </c>
      <c r="F10605" t="s">
        <v>8264</v>
      </c>
      <c r="G10605" t="s">
        <v>29</v>
      </c>
      <c r="H10605" s="5">
        <v>421.85</v>
      </c>
      <c r="I10605" s="5">
        <v>421.85430000000002</v>
      </c>
      <c r="J10605" s="5">
        <v>-4.3000000000006297E-3</v>
      </c>
      <c r="K10605" s="5">
        <v>421.85</v>
      </c>
      <c r="L10605" s="5">
        <v>0</v>
      </c>
      <c r="M10605" t="str">
        <f>IF(ISERROR(VLOOKUP(A10605,'[1]Ecart validé'!$A:$A,1,FALSE)),Z10605,"Ecart Validé")</f>
        <v>valid</v>
      </c>
      <c r="R10605" t="s">
        <v>30</v>
      </c>
      <c r="X10605"/>
      <c r="Y10605"/>
      <c r="Z10605" t="s">
        <v>31</v>
      </c>
    </row>
    <row r="10606" spans="1:26" x14ac:dyDescent="0.3">
      <c r="A10606" t="s">
        <v>13266</v>
      </c>
      <c r="B10606" t="s">
        <v>3157</v>
      </c>
      <c r="C10606">
        <v>54595</v>
      </c>
      <c r="D10606" t="str">
        <f>+VLOOKUP(C10606,Param!K:L,2,FALSE)</f>
        <v>BALAS</v>
      </c>
      <c r="E10606">
        <v>26113020</v>
      </c>
      <c r="F10606" t="s">
        <v>8266</v>
      </c>
      <c r="G10606" t="s">
        <v>29</v>
      </c>
      <c r="H10606" s="5">
        <v>1351.09</v>
      </c>
      <c r="I10606" s="5">
        <v>1351.085</v>
      </c>
      <c r="J10606" s="5">
        <v>5.0000000001091298E-3</v>
      </c>
      <c r="K10606" s="5">
        <v>1351.09</v>
      </c>
      <c r="L10606" s="5">
        <v>0</v>
      </c>
      <c r="M10606" t="str">
        <f>IF(ISERROR(VLOOKUP(A10606,'[1]Ecart validé'!$A:$A,1,FALSE)),Z10606,"Ecart Validé")</f>
        <v>valid</v>
      </c>
      <c r="R10606" t="s">
        <v>30</v>
      </c>
      <c r="X10606"/>
      <c r="Y10606"/>
      <c r="Z10606" t="s">
        <v>31</v>
      </c>
    </row>
    <row r="10607" spans="1:26" x14ac:dyDescent="0.3">
      <c r="A10607" t="s">
        <v>13267</v>
      </c>
      <c r="B10607" t="s">
        <v>3157</v>
      </c>
      <c r="C10607">
        <v>55567</v>
      </c>
      <c r="D10607" t="str">
        <f>+VLOOKUP(C10607,Param!K:L,2,FALSE)</f>
        <v>MRG (MODERN RESTAURATION GESTION)</v>
      </c>
      <c r="E10607">
        <v>26315097</v>
      </c>
      <c r="F10607" t="s">
        <v>8617</v>
      </c>
      <c r="G10607" t="s">
        <v>29</v>
      </c>
      <c r="H10607" s="5">
        <v>25720.74</v>
      </c>
      <c r="I10607" s="5">
        <v>25720.736700000001</v>
      </c>
      <c r="J10607" s="5">
        <v>3.3000000003085002E-3</v>
      </c>
      <c r="K10607" s="5">
        <v>25720.74</v>
      </c>
      <c r="L10607" s="5">
        <v>0</v>
      </c>
      <c r="M10607" t="str">
        <f>IF(ISERROR(VLOOKUP(A10607,'[1]Ecart validé'!$A:$A,1,FALSE)),Z10607,"Ecart Validé")</f>
        <v>valid</v>
      </c>
      <c r="R10607" t="s">
        <v>30</v>
      </c>
      <c r="X10607"/>
      <c r="Y10607"/>
      <c r="Z10607" t="s">
        <v>31</v>
      </c>
    </row>
    <row r="10608" spans="1:26" x14ac:dyDescent="0.3">
      <c r="A10608" t="s">
        <v>13268</v>
      </c>
      <c r="B10608" t="s">
        <v>3157</v>
      </c>
      <c r="C10608">
        <v>55567</v>
      </c>
      <c r="D10608" t="str">
        <f>+VLOOKUP(C10608,Param!K:L,2,FALSE)</f>
        <v>MRG (MODERN RESTAURATION GESTION)</v>
      </c>
      <c r="E10608">
        <v>26315097</v>
      </c>
      <c r="F10608" t="s">
        <v>8260</v>
      </c>
      <c r="G10608" t="s">
        <v>29</v>
      </c>
      <c r="H10608" s="5">
        <v>35776.11</v>
      </c>
      <c r="I10608" s="5">
        <v>35776.097399999999</v>
      </c>
      <c r="J10608" s="5">
        <v>1.26000000018393E-2</v>
      </c>
      <c r="K10608" s="5">
        <v>35776.11</v>
      </c>
      <c r="L10608" s="5">
        <v>0</v>
      </c>
      <c r="M10608" t="str">
        <f>IF(ISERROR(VLOOKUP(A10608,'[1]Ecart validé'!$A:$A,1,FALSE)),Z10608,"Ecart Validé")</f>
        <v>valid</v>
      </c>
      <c r="R10608" t="s">
        <v>30</v>
      </c>
      <c r="X10608"/>
      <c r="Y10608"/>
      <c r="Z10608" t="s">
        <v>31</v>
      </c>
    </row>
    <row r="10609" spans="1:26" x14ac:dyDescent="0.3">
      <c r="A10609" t="s">
        <v>13269</v>
      </c>
      <c r="B10609" t="s">
        <v>3157</v>
      </c>
      <c r="C10609">
        <v>55567</v>
      </c>
      <c r="D10609" t="str">
        <f>+VLOOKUP(C10609,Param!K:L,2,FALSE)</f>
        <v>MRG (MODERN RESTAURATION GESTION)</v>
      </c>
      <c r="E10609">
        <v>26315097</v>
      </c>
      <c r="F10609" t="s">
        <v>8262</v>
      </c>
      <c r="G10609" t="s">
        <v>29</v>
      </c>
      <c r="H10609" s="5">
        <v>16509.330000000002</v>
      </c>
      <c r="I10609" s="5">
        <v>16509.336299999999</v>
      </c>
      <c r="J10609" s="5">
        <v>-6.2999999972816996E-3</v>
      </c>
      <c r="K10609" s="5">
        <v>16509.330000000002</v>
      </c>
      <c r="L10609" s="5">
        <v>0</v>
      </c>
      <c r="M10609" t="str">
        <f>IF(ISERROR(VLOOKUP(A10609,'[1]Ecart validé'!$A:$A,1,FALSE)),Z10609,"Ecart Validé")</f>
        <v>valid</v>
      </c>
      <c r="R10609" t="s">
        <v>30</v>
      </c>
      <c r="X10609"/>
      <c r="Y10609"/>
      <c r="Z10609" t="s">
        <v>31</v>
      </c>
    </row>
    <row r="10610" spans="1:26" x14ac:dyDescent="0.3">
      <c r="A10610" t="s">
        <v>13270</v>
      </c>
      <c r="B10610" t="s">
        <v>3157</v>
      </c>
      <c r="C10610">
        <v>55567</v>
      </c>
      <c r="D10610" t="str">
        <f>+VLOOKUP(C10610,Param!K:L,2,FALSE)</f>
        <v>MRG (MODERN RESTAURATION GESTION)</v>
      </c>
      <c r="E10610">
        <v>26315097</v>
      </c>
      <c r="F10610" t="s">
        <v>8264</v>
      </c>
      <c r="G10610" t="s">
        <v>29</v>
      </c>
      <c r="H10610" s="5">
        <v>42361.62</v>
      </c>
      <c r="I10610" s="5">
        <v>42361.631399999998</v>
      </c>
      <c r="J10610" s="5">
        <v>-1.13999999957741E-2</v>
      </c>
      <c r="K10610" s="5">
        <v>42361.62</v>
      </c>
      <c r="L10610" s="5">
        <v>0</v>
      </c>
      <c r="M10610" t="str">
        <f>IF(ISERROR(VLOOKUP(A10610,'[1]Ecart validé'!$A:$A,1,FALSE)),Z10610,"Ecart Validé")</f>
        <v>valid</v>
      </c>
      <c r="R10610" t="s">
        <v>30</v>
      </c>
      <c r="X10610"/>
      <c r="Y10610"/>
      <c r="Z10610" t="s">
        <v>31</v>
      </c>
    </row>
    <row r="10611" spans="1:26" x14ac:dyDescent="0.3">
      <c r="A10611" t="s">
        <v>13271</v>
      </c>
      <c r="B10611" t="s">
        <v>3157</v>
      </c>
      <c r="C10611">
        <v>55567</v>
      </c>
      <c r="D10611" t="str">
        <f>+VLOOKUP(C10611,Param!K:L,2,FALSE)</f>
        <v>MRG (MODERN RESTAURATION GESTION)</v>
      </c>
      <c r="E10611">
        <v>26315097</v>
      </c>
      <c r="F10611" t="s">
        <v>8266</v>
      </c>
      <c r="G10611" t="s">
        <v>29</v>
      </c>
      <c r="H10611" s="5">
        <v>18915.27</v>
      </c>
      <c r="I10611" s="5">
        <v>18915.261299999998</v>
      </c>
      <c r="J10611" s="5">
        <v>8.7000000021362194E-3</v>
      </c>
      <c r="K10611" s="5">
        <v>18915.27</v>
      </c>
      <c r="L10611" s="5">
        <v>0</v>
      </c>
      <c r="M10611" t="str">
        <f>IF(ISERROR(VLOOKUP(A10611,'[1]Ecart validé'!$A:$A,1,FALSE)),Z10611,"Ecart Validé")</f>
        <v>valid</v>
      </c>
      <c r="R10611" t="s">
        <v>30</v>
      </c>
      <c r="X10611"/>
      <c r="Y10611"/>
      <c r="Z10611" t="s">
        <v>31</v>
      </c>
    </row>
    <row r="10612" spans="1:26" x14ac:dyDescent="0.3">
      <c r="A10612" t="s">
        <v>13272</v>
      </c>
      <c r="B10612" t="s">
        <v>3157</v>
      </c>
      <c r="C10612">
        <v>57839</v>
      </c>
      <c r="D10612" t="str">
        <f>+VLOOKUP(C10612,Param!K:L,2,FALSE)</f>
        <v>ARCHIMEST</v>
      </c>
      <c r="E10612">
        <v>26068093</v>
      </c>
      <c r="F10612" t="s">
        <v>8617</v>
      </c>
      <c r="G10612" t="s">
        <v>29</v>
      </c>
      <c r="H10612" s="5">
        <v>152.04</v>
      </c>
      <c r="I10612" s="5">
        <v>152.0436</v>
      </c>
      <c r="J10612" s="5">
        <v>-3.6000000000058199E-3</v>
      </c>
      <c r="K10612" s="5">
        <v>152.04</v>
      </c>
      <c r="L10612" s="5">
        <v>0</v>
      </c>
      <c r="M10612" t="str">
        <f>IF(ISERROR(VLOOKUP(A10612,'[1]Ecart validé'!$A:$A,1,FALSE)),Z10612,"Ecart Validé")</f>
        <v>valid</v>
      </c>
      <c r="R10612" t="s">
        <v>30</v>
      </c>
      <c r="X10612"/>
      <c r="Y10612"/>
      <c r="Z10612" t="s">
        <v>31</v>
      </c>
    </row>
    <row r="10613" spans="1:26" x14ac:dyDescent="0.3">
      <c r="A10613" t="s">
        <v>13273</v>
      </c>
      <c r="B10613" t="s">
        <v>3157</v>
      </c>
      <c r="C10613">
        <v>57839</v>
      </c>
      <c r="D10613" t="str">
        <f>+VLOOKUP(C10613,Param!K:L,2,FALSE)</f>
        <v>ARCHIMEST</v>
      </c>
      <c r="E10613">
        <v>26068093</v>
      </c>
      <c r="F10613" t="s">
        <v>8260</v>
      </c>
      <c r="G10613" t="s">
        <v>29</v>
      </c>
      <c r="H10613" s="5">
        <v>9608.2000000000007</v>
      </c>
      <c r="I10613" s="5">
        <v>9608.2037999999993</v>
      </c>
      <c r="J10613" s="5">
        <v>-3.7999999985913698E-3</v>
      </c>
      <c r="K10613" s="5">
        <v>9608.2000000000007</v>
      </c>
      <c r="L10613" s="5">
        <v>0</v>
      </c>
      <c r="M10613" t="str">
        <f>IF(ISERROR(VLOOKUP(A10613,'[1]Ecart validé'!$A:$A,1,FALSE)),Z10613,"Ecart Validé")</f>
        <v>valid</v>
      </c>
      <c r="R10613" t="s">
        <v>30</v>
      </c>
      <c r="X10613"/>
      <c r="Y10613"/>
      <c r="Z10613" t="s">
        <v>31</v>
      </c>
    </row>
    <row r="10614" spans="1:26" x14ac:dyDescent="0.3">
      <c r="A10614" t="s">
        <v>13274</v>
      </c>
      <c r="B10614" t="s">
        <v>3157</v>
      </c>
      <c r="C10614">
        <v>57839</v>
      </c>
      <c r="D10614" t="str">
        <f>+VLOOKUP(C10614,Param!K:L,2,FALSE)</f>
        <v>ARCHIMEST</v>
      </c>
      <c r="E10614">
        <v>26068093</v>
      </c>
      <c r="F10614" t="s">
        <v>8262</v>
      </c>
      <c r="G10614" t="s">
        <v>29</v>
      </c>
      <c r="H10614" s="5">
        <v>1993.37</v>
      </c>
      <c r="I10614" s="5">
        <v>1993.3704</v>
      </c>
      <c r="J10614" s="5">
        <v>-4.0000000012696503E-4</v>
      </c>
      <c r="K10614" s="5">
        <v>1993.37</v>
      </c>
      <c r="L10614" s="5">
        <v>0</v>
      </c>
      <c r="M10614" t="str">
        <f>IF(ISERROR(VLOOKUP(A10614,'[1]Ecart validé'!$A:$A,1,FALSE)),Z10614,"Ecart Validé")</f>
        <v>valid</v>
      </c>
      <c r="R10614" t="s">
        <v>30</v>
      </c>
      <c r="X10614"/>
      <c r="Y10614"/>
      <c r="Z10614" t="s">
        <v>31</v>
      </c>
    </row>
    <row r="10615" spans="1:26" x14ac:dyDescent="0.3">
      <c r="A10615" t="s">
        <v>13275</v>
      </c>
      <c r="B10615" t="s">
        <v>3157</v>
      </c>
      <c r="C10615">
        <v>57839</v>
      </c>
      <c r="D10615" t="str">
        <f>+VLOOKUP(C10615,Param!K:L,2,FALSE)</f>
        <v>ARCHIMEST</v>
      </c>
      <c r="E10615">
        <v>26068093</v>
      </c>
      <c r="F10615" t="s">
        <v>8264</v>
      </c>
      <c r="G10615" t="s">
        <v>29</v>
      </c>
      <c r="H10615" s="5">
        <v>39.36</v>
      </c>
      <c r="I10615" s="5">
        <v>39.36</v>
      </c>
      <c r="J10615" s="5">
        <v>0</v>
      </c>
      <c r="K10615" s="5">
        <v>39.36</v>
      </c>
      <c r="L10615" s="5">
        <v>0</v>
      </c>
      <c r="M10615" t="str">
        <f>IF(ISERROR(VLOOKUP(A10615,'[1]Ecart validé'!$A:$A,1,FALSE)),Z10615,"Ecart Validé")</f>
        <v>valid</v>
      </c>
      <c r="R10615" t="s">
        <v>30</v>
      </c>
      <c r="X10615"/>
      <c r="Y10615"/>
      <c r="Z10615" t="s">
        <v>31</v>
      </c>
    </row>
    <row r="10616" spans="1:26" x14ac:dyDescent="0.3">
      <c r="A10616" t="s">
        <v>13276</v>
      </c>
      <c r="B10616" t="s">
        <v>3157</v>
      </c>
      <c r="C10616">
        <v>57839</v>
      </c>
      <c r="D10616" t="str">
        <f>+VLOOKUP(C10616,Param!K:L,2,FALSE)</f>
        <v>ARCHIMEST</v>
      </c>
      <c r="E10616">
        <v>26068093</v>
      </c>
      <c r="F10616" t="s">
        <v>8266</v>
      </c>
      <c r="G10616" t="s">
        <v>29</v>
      </c>
      <c r="H10616" s="5">
        <v>114.04</v>
      </c>
      <c r="I10616" s="5">
        <v>114.04259999999999</v>
      </c>
      <c r="J10616" s="5">
        <v>-2.5999999999868299E-3</v>
      </c>
      <c r="K10616" s="5">
        <v>114.04</v>
      </c>
      <c r="L10616" s="5">
        <v>0</v>
      </c>
      <c r="M10616" t="str">
        <f>IF(ISERROR(VLOOKUP(A10616,'[1]Ecart validé'!$A:$A,1,FALSE)),Z10616,"Ecart Validé")</f>
        <v>valid</v>
      </c>
      <c r="R10616" t="s">
        <v>30</v>
      </c>
      <c r="X10616"/>
      <c r="Y10616"/>
      <c r="Z10616" t="s">
        <v>31</v>
      </c>
    </row>
    <row r="10617" spans="1:26" x14ac:dyDescent="0.3">
      <c r="A10617" t="s">
        <v>13277</v>
      </c>
      <c r="B10617" t="s">
        <v>3157</v>
      </c>
      <c r="C10617">
        <v>43528</v>
      </c>
      <c r="D10617" t="str">
        <f>+VLOOKUP(C10617,Param!K:L,2,FALSE)</f>
        <v>CAEN FROID</v>
      </c>
      <c r="E10617">
        <v>26315098</v>
      </c>
      <c r="F10617" t="s">
        <v>8617</v>
      </c>
      <c r="G10617" t="s">
        <v>29</v>
      </c>
      <c r="H10617" s="5">
        <v>1844.79</v>
      </c>
      <c r="I10617" s="5">
        <v>1844.796</v>
      </c>
      <c r="J10617" s="5">
        <v>-6.0000000000854899E-3</v>
      </c>
      <c r="K10617" s="5">
        <v>1844.79</v>
      </c>
      <c r="L10617" s="5">
        <v>0</v>
      </c>
      <c r="M10617" t="str">
        <f>IF(ISERROR(VLOOKUP(A10617,'[1]Ecart validé'!$A:$A,1,FALSE)),Z10617,"Ecart Validé")</f>
        <v>valid</v>
      </c>
      <c r="R10617" t="s">
        <v>30</v>
      </c>
      <c r="X10617"/>
      <c r="Y10617"/>
      <c r="Z10617" t="s">
        <v>31</v>
      </c>
    </row>
    <row r="10618" spans="1:26" x14ac:dyDescent="0.3">
      <c r="A10618" t="s">
        <v>13278</v>
      </c>
      <c r="B10618" t="s">
        <v>3157</v>
      </c>
      <c r="C10618">
        <v>43528</v>
      </c>
      <c r="D10618" t="str">
        <f>+VLOOKUP(C10618,Param!K:L,2,FALSE)</f>
        <v>CAEN FROID</v>
      </c>
      <c r="E10618">
        <v>26315098</v>
      </c>
      <c r="F10618" t="s">
        <v>8260</v>
      </c>
      <c r="G10618" t="s">
        <v>29</v>
      </c>
      <c r="H10618" s="5">
        <v>322.74</v>
      </c>
      <c r="I10618" s="5">
        <v>322.74</v>
      </c>
      <c r="J10618" s="5">
        <v>0</v>
      </c>
      <c r="K10618" s="5">
        <v>322.74</v>
      </c>
      <c r="L10618" s="5">
        <v>0</v>
      </c>
      <c r="M10618" t="str">
        <f>IF(ISERROR(VLOOKUP(A10618,'[1]Ecart validé'!$A:$A,1,FALSE)),Z10618,"Ecart Validé")</f>
        <v>valid</v>
      </c>
      <c r="R10618" t="s">
        <v>30</v>
      </c>
      <c r="X10618"/>
      <c r="Y10618"/>
      <c r="Z10618" t="s">
        <v>31</v>
      </c>
    </row>
    <row r="10619" spans="1:26" x14ac:dyDescent="0.3">
      <c r="A10619" t="s">
        <v>13279</v>
      </c>
      <c r="B10619" t="s">
        <v>3157</v>
      </c>
      <c r="C10619">
        <v>43528</v>
      </c>
      <c r="D10619" t="str">
        <f>+VLOOKUP(C10619,Param!K:L,2,FALSE)</f>
        <v>CAEN FROID</v>
      </c>
      <c r="E10619">
        <v>26315098</v>
      </c>
      <c r="F10619" t="s">
        <v>8262</v>
      </c>
      <c r="G10619" t="s">
        <v>29</v>
      </c>
      <c r="H10619" s="5">
        <v>480.09</v>
      </c>
      <c r="I10619" s="5">
        <v>480.09</v>
      </c>
      <c r="J10619" s="5">
        <v>0</v>
      </c>
      <c r="K10619" s="5">
        <v>480.09</v>
      </c>
      <c r="L10619" s="5">
        <v>0</v>
      </c>
      <c r="M10619" t="str">
        <f>IF(ISERROR(VLOOKUP(A10619,'[1]Ecart validé'!$A:$A,1,FALSE)),Z10619,"Ecart Validé")</f>
        <v>valid</v>
      </c>
      <c r="R10619" t="s">
        <v>30</v>
      </c>
      <c r="X10619"/>
      <c r="Y10619"/>
      <c r="Z10619" t="s">
        <v>31</v>
      </c>
    </row>
    <row r="10620" spans="1:26" x14ac:dyDescent="0.3">
      <c r="A10620" t="s">
        <v>13280</v>
      </c>
      <c r="B10620" t="s">
        <v>3157</v>
      </c>
      <c r="C10620">
        <v>43528</v>
      </c>
      <c r="D10620" t="str">
        <f>+VLOOKUP(C10620,Param!K:L,2,FALSE)</f>
        <v>CAEN FROID</v>
      </c>
      <c r="E10620">
        <v>26315098</v>
      </c>
      <c r="F10620" t="s">
        <v>8264</v>
      </c>
      <c r="G10620" t="s">
        <v>29</v>
      </c>
      <c r="H10620" s="5">
        <v>506.31</v>
      </c>
      <c r="I10620" s="5">
        <v>506.31</v>
      </c>
      <c r="J10620" s="5">
        <v>0</v>
      </c>
      <c r="K10620" s="5">
        <v>506.31</v>
      </c>
      <c r="L10620" s="5">
        <v>0</v>
      </c>
      <c r="M10620" t="str">
        <f>IF(ISERROR(VLOOKUP(A10620,'[1]Ecart validé'!$A:$A,1,FALSE)),Z10620,"Ecart Validé")</f>
        <v>valid</v>
      </c>
      <c r="R10620" t="s">
        <v>30</v>
      </c>
      <c r="X10620"/>
      <c r="Y10620"/>
      <c r="Z10620" t="s">
        <v>31</v>
      </c>
    </row>
    <row r="10621" spans="1:26" x14ac:dyDescent="0.3">
      <c r="A10621" t="s">
        <v>13281</v>
      </c>
      <c r="B10621" t="s">
        <v>3157</v>
      </c>
      <c r="C10621">
        <v>43528</v>
      </c>
      <c r="D10621" t="str">
        <f>+VLOOKUP(C10621,Param!K:L,2,FALSE)</f>
        <v>CAEN FROID</v>
      </c>
      <c r="E10621">
        <v>26315098</v>
      </c>
      <c r="F10621" t="s">
        <v>8266</v>
      </c>
      <c r="G10621" t="s">
        <v>29</v>
      </c>
      <c r="H10621" s="5">
        <v>1070.49</v>
      </c>
      <c r="I10621" s="5">
        <v>1070.49</v>
      </c>
      <c r="J10621" s="5">
        <v>0</v>
      </c>
      <c r="K10621" s="5">
        <v>1070.49</v>
      </c>
      <c r="L10621" s="5">
        <v>0</v>
      </c>
      <c r="M10621" t="str">
        <f>IF(ISERROR(VLOOKUP(A10621,'[1]Ecart validé'!$A:$A,1,FALSE)),Z10621,"Ecart Validé")</f>
        <v>valid</v>
      </c>
      <c r="R10621" t="s">
        <v>30</v>
      </c>
      <c r="X10621"/>
      <c r="Y10621"/>
      <c r="Z10621" t="s">
        <v>31</v>
      </c>
    </row>
    <row r="10622" spans="1:26" x14ac:dyDescent="0.3">
      <c r="A10622" t="s">
        <v>13282</v>
      </c>
      <c r="B10622" t="s">
        <v>3157</v>
      </c>
      <c r="C10622">
        <v>45515</v>
      </c>
      <c r="D10622" t="str">
        <f>+VLOOKUP(C10622,Param!K:L,2,FALSE)</f>
        <v>GC2M</v>
      </c>
      <c r="E10622">
        <v>27280107</v>
      </c>
      <c r="F10622" t="s">
        <v>8260</v>
      </c>
      <c r="G10622" t="s">
        <v>29</v>
      </c>
      <c r="H10622" s="5">
        <v>705.32</v>
      </c>
      <c r="I10622" s="5">
        <v>705.32</v>
      </c>
      <c r="J10622" s="5">
        <v>0</v>
      </c>
      <c r="K10622" s="5">
        <v>705.32</v>
      </c>
      <c r="L10622" s="5">
        <v>0</v>
      </c>
      <c r="M10622" t="str">
        <f>IF(ISERROR(VLOOKUP(A10622,'[1]Ecart validé'!$A:$A,1,FALSE)),Z10622,"Ecart Validé")</f>
        <v>valid</v>
      </c>
      <c r="R10622" t="s">
        <v>30</v>
      </c>
      <c r="X10622"/>
      <c r="Y10622"/>
      <c r="Z10622" t="s">
        <v>31</v>
      </c>
    </row>
    <row r="10623" spans="1:26" x14ac:dyDescent="0.3">
      <c r="A10623" t="s">
        <v>13283</v>
      </c>
      <c r="B10623" t="s">
        <v>3157</v>
      </c>
      <c r="C10623">
        <v>45515</v>
      </c>
      <c r="D10623" t="str">
        <f>+VLOOKUP(C10623,Param!K:L,2,FALSE)</f>
        <v>GC2M</v>
      </c>
      <c r="E10623">
        <v>27280107</v>
      </c>
      <c r="F10623" t="s">
        <v>8262</v>
      </c>
      <c r="G10623" t="s">
        <v>29</v>
      </c>
      <c r="H10623" s="5">
        <v>313.87</v>
      </c>
      <c r="I10623" s="5">
        <v>313.86</v>
      </c>
      <c r="J10623" s="5">
        <v>9.9999999999908998E-3</v>
      </c>
      <c r="K10623" s="5">
        <v>313.87</v>
      </c>
      <c r="L10623" s="5">
        <v>0</v>
      </c>
      <c r="M10623" t="str">
        <f>IF(ISERROR(VLOOKUP(A10623,'[1]Ecart validé'!$A:$A,1,FALSE)),Z10623,"Ecart Validé")</f>
        <v>valid</v>
      </c>
      <c r="R10623" t="s">
        <v>30</v>
      </c>
      <c r="X10623"/>
      <c r="Y10623"/>
      <c r="Z10623" t="s">
        <v>31</v>
      </c>
    </row>
    <row r="10624" spans="1:26" x14ac:dyDescent="0.3">
      <c r="A10624" t="s">
        <v>13284</v>
      </c>
      <c r="B10624" t="s">
        <v>3157</v>
      </c>
      <c r="C10624">
        <v>45515</v>
      </c>
      <c r="D10624" t="str">
        <f>+VLOOKUP(C10624,Param!K:L,2,FALSE)</f>
        <v>GC2M</v>
      </c>
      <c r="E10624">
        <v>27280107</v>
      </c>
      <c r="F10624" t="s">
        <v>8264</v>
      </c>
      <c r="G10624" t="s">
        <v>29</v>
      </c>
      <c r="H10624" s="5">
        <v>353.27</v>
      </c>
      <c r="I10624" s="5">
        <v>353.26</v>
      </c>
      <c r="J10624" s="5">
        <v>9.9999999999908998E-3</v>
      </c>
      <c r="K10624" s="5">
        <v>353.27</v>
      </c>
      <c r="L10624" s="5">
        <v>0</v>
      </c>
      <c r="M10624" t="str">
        <f>IF(ISERROR(VLOOKUP(A10624,'[1]Ecart validé'!$A:$A,1,FALSE)),Z10624,"Ecart Validé")</f>
        <v>valid</v>
      </c>
      <c r="R10624" t="s">
        <v>30</v>
      </c>
      <c r="X10624"/>
      <c r="Y10624"/>
      <c r="Z10624" t="s">
        <v>31</v>
      </c>
    </row>
    <row r="10625" spans="1:26" x14ac:dyDescent="0.3">
      <c r="A10625" t="s">
        <v>13285</v>
      </c>
      <c r="B10625" t="s">
        <v>3157</v>
      </c>
      <c r="C10625">
        <v>45515</v>
      </c>
      <c r="D10625" t="str">
        <f>+VLOOKUP(C10625,Param!K:L,2,FALSE)</f>
        <v>GC2M</v>
      </c>
      <c r="E10625">
        <v>27280107</v>
      </c>
      <c r="F10625" t="s">
        <v>8266</v>
      </c>
      <c r="G10625" t="s">
        <v>29</v>
      </c>
      <c r="H10625" s="5">
        <v>324.70999999999998</v>
      </c>
      <c r="I10625" s="5">
        <v>324.7</v>
      </c>
      <c r="J10625" s="5">
        <v>9.9999999999908998E-3</v>
      </c>
      <c r="K10625" s="5">
        <v>324.70999999999998</v>
      </c>
      <c r="L10625" s="5">
        <v>0</v>
      </c>
      <c r="M10625" t="str">
        <f>IF(ISERROR(VLOOKUP(A10625,'[1]Ecart validé'!$A:$A,1,FALSE)),Z10625,"Ecart Validé")</f>
        <v>valid</v>
      </c>
      <c r="R10625" t="s">
        <v>30</v>
      </c>
      <c r="X10625"/>
      <c r="Y10625"/>
      <c r="Z10625" t="s">
        <v>31</v>
      </c>
    </row>
    <row r="10626" spans="1:26" x14ac:dyDescent="0.3">
      <c r="A10626" t="s">
        <v>13286</v>
      </c>
      <c r="B10626" t="s">
        <v>3157</v>
      </c>
      <c r="C10626">
        <v>51584</v>
      </c>
      <c r="D10626" t="str">
        <f>+VLOOKUP(C10626,Param!K:L,2,FALSE)</f>
        <v>KAVIARI</v>
      </c>
      <c r="E10626">
        <v>17221016</v>
      </c>
      <c r="F10626" t="s">
        <v>8260</v>
      </c>
      <c r="G10626" t="s">
        <v>29</v>
      </c>
      <c r="H10626" s="5">
        <v>239.28</v>
      </c>
      <c r="I10626" s="5">
        <v>239.28</v>
      </c>
      <c r="J10626" s="5">
        <v>0</v>
      </c>
      <c r="K10626" s="5">
        <v>239.28</v>
      </c>
      <c r="L10626" s="5">
        <v>0</v>
      </c>
      <c r="M10626" t="str">
        <f>IF(ISERROR(VLOOKUP(A10626,'[1]Ecart validé'!$A:$A,1,FALSE)),Z10626,"Ecart Validé")</f>
        <v>valid</v>
      </c>
      <c r="R10626" t="s">
        <v>30</v>
      </c>
      <c r="X10626"/>
      <c r="Y10626"/>
      <c r="Z10626" t="s">
        <v>31</v>
      </c>
    </row>
    <row r="10627" spans="1:26" x14ac:dyDescent="0.3">
      <c r="A10627" t="s">
        <v>13287</v>
      </c>
      <c r="B10627" t="s">
        <v>3157</v>
      </c>
      <c r="C10627">
        <v>51584</v>
      </c>
      <c r="D10627" t="str">
        <f>+VLOOKUP(C10627,Param!K:L,2,FALSE)</f>
        <v>KAVIARI</v>
      </c>
      <c r="E10627">
        <v>17221016</v>
      </c>
      <c r="F10627" t="s">
        <v>8262</v>
      </c>
      <c r="G10627" t="s">
        <v>29</v>
      </c>
      <c r="H10627" s="5">
        <v>1641.75</v>
      </c>
      <c r="I10627" s="5">
        <v>1641.75</v>
      </c>
      <c r="J10627" s="5">
        <v>0</v>
      </c>
      <c r="K10627" s="5">
        <v>1641.75</v>
      </c>
      <c r="L10627" s="5">
        <v>0</v>
      </c>
      <c r="M10627" t="str">
        <f>IF(ISERROR(VLOOKUP(A10627,'[1]Ecart validé'!$A:$A,1,FALSE)),Z10627,"Ecart Validé")</f>
        <v>valid</v>
      </c>
      <c r="R10627" t="s">
        <v>30</v>
      </c>
      <c r="X10627"/>
      <c r="Y10627"/>
      <c r="Z10627" t="s">
        <v>31</v>
      </c>
    </row>
    <row r="10628" spans="1:26" x14ac:dyDescent="0.3">
      <c r="A10628" t="s">
        <v>13288</v>
      </c>
      <c r="B10628" t="s">
        <v>3157</v>
      </c>
      <c r="C10628">
        <v>51584</v>
      </c>
      <c r="D10628" t="str">
        <f>+VLOOKUP(C10628,Param!K:L,2,FALSE)</f>
        <v>KAVIARI</v>
      </c>
      <c r="E10628">
        <v>17221016</v>
      </c>
      <c r="F10628" t="s">
        <v>8264</v>
      </c>
      <c r="G10628" t="s">
        <v>29</v>
      </c>
      <c r="H10628" s="5">
        <v>2195.19</v>
      </c>
      <c r="I10628" s="5">
        <v>2195.19</v>
      </c>
      <c r="J10628" s="5">
        <v>0</v>
      </c>
      <c r="K10628" s="5">
        <v>2195.19</v>
      </c>
      <c r="L10628" s="5">
        <v>0</v>
      </c>
      <c r="M10628" t="str">
        <f>IF(ISERROR(VLOOKUP(A10628,'[1]Ecart validé'!$A:$A,1,FALSE)),Z10628,"Ecart Validé")</f>
        <v>valid</v>
      </c>
      <c r="R10628" t="s">
        <v>30</v>
      </c>
      <c r="X10628"/>
      <c r="Y10628"/>
      <c r="Z10628" t="s">
        <v>31</v>
      </c>
    </row>
    <row r="10629" spans="1:26" x14ac:dyDescent="0.3">
      <c r="A10629" t="s">
        <v>13289</v>
      </c>
      <c r="B10629" t="s">
        <v>3157</v>
      </c>
      <c r="C10629">
        <v>51584</v>
      </c>
      <c r="D10629" t="str">
        <f>+VLOOKUP(C10629,Param!K:L,2,FALSE)</f>
        <v>KAVIARI</v>
      </c>
      <c r="E10629">
        <v>17221016</v>
      </c>
      <c r="F10629" t="s">
        <v>8266</v>
      </c>
      <c r="G10629" t="s">
        <v>29</v>
      </c>
      <c r="H10629" s="5">
        <v>1732.92</v>
      </c>
      <c r="I10629" s="5">
        <v>1732.92</v>
      </c>
      <c r="J10629" s="5">
        <v>0</v>
      </c>
      <c r="K10629" s="5">
        <v>1732.92</v>
      </c>
      <c r="L10629" s="5">
        <v>0</v>
      </c>
      <c r="M10629" t="str">
        <f>IF(ISERROR(VLOOKUP(A10629,'[1]Ecart validé'!$A:$A,1,FALSE)),Z10629,"Ecart Validé")</f>
        <v>valid</v>
      </c>
      <c r="R10629" t="s">
        <v>30</v>
      </c>
      <c r="X10629"/>
      <c r="Y10629"/>
      <c r="Z10629" t="s">
        <v>31</v>
      </c>
    </row>
    <row r="10630" spans="1:26" x14ac:dyDescent="0.3">
      <c r="A10630" t="s">
        <v>13290</v>
      </c>
      <c r="B10630" t="s">
        <v>3157</v>
      </c>
      <c r="C10630">
        <v>53989</v>
      </c>
      <c r="D10630" t="str">
        <f>+VLOOKUP(C10630,Param!K:L,2,FALSE)</f>
        <v>AARON PROTECTION SECURITE (A.P.S)</v>
      </c>
      <c r="E10630">
        <v>27263095</v>
      </c>
      <c r="F10630" t="s">
        <v>8260</v>
      </c>
      <c r="G10630" t="s">
        <v>29</v>
      </c>
      <c r="H10630" s="5">
        <v>13281.08</v>
      </c>
      <c r="I10630" s="5">
        <v>13281.083000000001</v>
      </c>
      <c r="J10630" s="5">
        <v>-3.00000000061118E-3</v>
      </c>
      <c r="K10630" s="5">
        <v>13281.08</v>
      </c>
      <c r="L10630" s="5">
        <v>0</v>
      </c>
      <c r="M10630" t="str">
        <f>IF(ISERROR(VLOOKUP(A10630,'[1]Ecart validé'!$A:$A,1,FALSE)),Z10630,"Ecart Validé")</f>
        <v>valid</v>
      </c>
      <c r="R10630" t="s">
        <v>30</v>
      </c>
      <c r="X10630"/>
      <c r="Y10630"/>
      <c r="Z10630" t="s">
        <v>31</v>
      </c>
    </row>
    <row r="10631" spans="1:26" x14ac:dyDescent="0.3">
      <c r="A10631" t="s">
        <v>13291</v>
      </c>
      <c r="B10631" t="s">
        <v>3157</v>
      </c>
      <c r="C10631">
        <v>53989</v>
      </c>
      <c r="D10631" t="str">
        <f>+VLOOKUP(C10631,Param!K:L,2,FALSE)</f>
        <v>AARON PROTECTION SECURITE (A.P.S)</v>
      </c>
      <c r="E10631">
        <v>27263095</v>
      </c>
      <c r="F10631" t="s">
        <v>8262</v>
      </c>
      <c r="G10631" t="s">
        <v>29</v>
      </c>
      <c r="H10631" s="5">
        <v>13960.42</v>
      </c>
      <c r="I10631" s="5">
        <v>13960.4252</v>
      </c>
      <c r="J10631" s="5">
        <v>-5.1999999996041801E-3</v>
      </c>
      <c r="K10631" s="5">
        <v>13960.42</v>
      </c>
      <c r="L10631" s="5">
        <v>0</v>
      </c>
      <c r="M10631" t="str">
        <f>IF(ISERROR(VLOOKUP(A10631,'[1]Ecart validé'!$A:$A,1,FALSE)),Z10631,"Ecart Validé")</f>
        <v>valid</v>
      </c>
      <c r="R10631" t="s">
        <v>30</v>
      </c>
      <c r="X10631"/>
      <c r="Y10631"/>
      <c r="Z10631" t="s">
        <v>31</v>
      </c>
    </row>
    <row r="10632" spans="1:26" x14ac:dyDescent="0.3">
      <c r="A10632" t="s">
        <v>13292</v>
      </c>
      <c r="B10632" t="s">
        <v>3157</v>
      </c>
      <c r="C10632">
        <v>53989</v>
      </c>
      <c r="D10632" t="str">
        <f>+VLOOKUP(C10632,Param!K:L,2,FALSE)</f>
        <v>AARON PROTECTION SECURITE (A.P.S)</v>
      </c>
      <c r="E10632">
        <v>27263095</v>
      </c>
      <c r="F10632" t="s">
        <v>8264</v>
      </c>
      <c r="G10632" t="s">
        <v>29</v>
      </c>
      <c r="H10632" s="5">
        <v>15358.12</v>
      </c>
      <c r="I10632" s="5">
        <v>15358.1134</v>
      </c>
      <c r="J10632" s="5">
        <v>6.6000000006170003E-3</v>
      </c>
      <c r="K10632" s="5">
        <v>15358.12</v>
      </c>
      <c r="L10632" s="5">
        <v>0</v>
      </c>
      <c r="M10632" t="str">
        <f>IF(ISERROR(VLOOKUP(A10632,'[1]Ecart validé'!$A:$A,1,FALSE)),Z10632,"Ecart Validé")</f>
        <v>valid</v>
      </c>
      <c r="R10632" t="s">
        <v>30</v>
      </c>
      <c r="X10632"/>
      <c r="Y10632"/>
      <c r="Z10632" t="s">
        <v>31</v>
      </c>
    </row>
    <row r="10633" spans="1:26" x14ac:dyDescent="0.3">
      <c r="A10633" t="s">
        <v>13293</v>
      </c>
      <c r="B10633" t="s">
        <v>3157</v>
      </c>
      <c r="C10633">
        <v>53989</v>
      </c>
      <c r="D10633" t="str">
        <f>+VLOOKUP(C10633,Param!K:L,2,FALSE)</f>
        <v>AARON PROTECTION SECURITE (A.P.S)</v>
      </c>
      <c r="E10633">
        <v>27263095</v>
      </c>
      <c r="F10633" t="s">
        <v>8266</v>
      </c>
      <c r="G10633" t="s">
        <v>29</v>
      </c>
      <c r="H10633" s="5">
        <v>15305.72</v>
      </c>
      <c r="I10633" s="5">
        <v>15305.7232</v>
      </c>
      <c r="J10633" s="5">
        <v>-3.2000000010157202E-3</v>
      </c>
      <c r="K10633" s="5">
        <v>15305.72</v>
      </c>
      <c r="L10633" s="5">
        <v>0</v>
      </c>
      <c r="M10633" t="str">
        <f>IF(ISERROR(VLOOKUP(A10633,'[1]Ecart validé'!$A:$A,1,FALSE)),Z10633,"Ecart Validé")</f>
        <v>valid</v>
      </c>
      <c r="R10633" t="s">
        <v>30</v>
      </c>
      <c r="X10633"/>
      <c r="Y10633"/>
      <c r="Z10633" t="s">
        <v>31</v>
      </c>
    </row>
    <row r="10634" spans="1:26" x14ac:dyDescent="0.3">
      <c r="A10634" t="s">
        <v>13294</v>
      </c>
      <c r="B10634" t="s">
        <v>3157</v>
      </c>
      <c r="C10634">
        <v>53927</v>
      </c>
      <c r="D10634" t="str">
        <f>+VLOOKUP(C10634,Param!K:L,2,FALSE)</f>
        <v>DETECT PRO SECURITE</v>
      </c>
      <c r="E10634" t="s">
        <v>4419</v>
      </c>
      <c r="F10634" t="s">
        <v>8260</v>
      </c>
      <c r="G10634" t="s">
        <v>29</v>
      </c>
      <c r="H10634" s="5">
        <v>552.42999999999995</v>
      </c>
      <c r="I10634" s="5">
        <v>552.4348</v>
      </c>
      <c r="J10634" s="5">
        <v>-4.8000000000456497E-3</v>
      </c>
      <c r="K10634" s="5">
        <v>552.42999999999995</v>
      </c>
      <c r="L10634" s="5">
        <v>0</v>
      </c>
      <c r="M10634" t="str">
        <f>IF(ISERROR(VLOOKUP(A10634,'[1]Ecart validé'!$A:$A,1,FALSE)),Z10634,"Ecart Validé")</f>
        <v>valid</v>
      </c>
      <c r="R10634" t="s">
        <v>30</v>
      </c>
      <c r="X10634"/>
      <c r="Y10634"/>
      <c r="Z10634" t="s">
        <v>31</v>
      </c>
    </row>
    <row r="10635" spans="1:26" x14ac:dyDescent="0.3">
      <c r="A10635" t="s">
        <v>13295</v>
      </c>
      <c r="B10635" t="s">
        <v>3157</v>
      </c>
      <c r="C10635">
        <v>53927</v>
      </c>
      <c r="D10635" t="str">
        <f>+VLOOKUP(C10635,Param!K:L,2,FALSE)</f>
        <v>DETECT PRO SECURITE</v>
      </c>
      <c r="E10635" t="s">
        <v>4419</v>
      </c>
      <c r="F10635" t="s">
        <v>8262</v>
      </c>
      <c r="G10635" t="s">
        <v>29</v>
      </c>
      <c r="H10635" s="5">
        <v>804.34</v>
      </c>
      <c r="I10635" s="5">
        <v>804.3356</v>
      </c>
      <c r="J10635" s="5">
        <v>4.4000000000323702E-3</v>
      </c>
      <c r="K10635" s="5">
        <v>804.34</v>
      </c>
      <c r="L10635" s="5">
        <v>0</v>
      </c>
      <c r="M10635" t="str">
        <f>IF(ISERROR(VLOOKUP(A10635,'[1]Ecart validé'!$A:$A,1,FALSE)),Z10635,"Ecart Validé")</f>
        <v>valid</v>
      </c>
      <c r="R10635" t="s">
        <v>30</v>
      </c>
      <c r="X10635"/>
      <c r="Y10635"/>
      <c r="Z10635" t="s">
        <v>31</v>
      </c>
    </row>
    <row r="10636" spans="1:26" x14ac:dyDescent="0.3">
      <c r="A10636" t="s">
        <v>13296</v>
      </c>
      <c r="B10636" t="s">
        <v>3157</v>
      </c>
      <c r="C10636">
        <v>53927</v>
      </c>
      <c r="D10636" t="str">
        <f>+VLOOKUP(C10636,Param!K:L,2,FALSE)</f>
        <v>DETECT PRO SECURITE</v>
      </c>
      <c r="E10636" t="s">
        <v>4419</v>
      </c>
      <c r="F10636" t="s">
        <v>8264</v>
      </c>
      <c r="G10636" t="s">
        <v>29</v>
      </c>
      <c r="H10636" s="5">
        <v>919.18</v>
      </c>
      <c r="I10636" s="5">
        <v>919.17840000000001</v>
      </c>
      <c r="J10636" s="5">
        <v>1.5999999999394201E-3</v>
      </c>
      <c r="K10636" s="5">
        <v>919.18</v>
      </c>
      <c r="L10636" s="5">
        <v>0</v>
      </c>
      <c r="M10636" t="str">
        <f>IF(ISERROR(VLOOKUP(A10636,'[1]Ecart validé'!$A:$A,1,FALSE)),Z10636,"Ecart Validé")</f>
        <v>valid</v>
      </c>
      <c r="R10636" t="s">
        <v>30</v>
      </c>
      <c r="X10636"/>
      <c r="Y10636"/>
      <c r="Z10636" t="s">
        <v>31</v>
      </c>
    </row>
    <row r="10637" spans="1:26" x14ac:dyDescent="0.3">
      <c r="A10637" t="s">
        <v>13297</v>
      </c>
      <c r="B10637" t="s">
        <v>3157</v>
      </c>
      <c r="C10637">
        <v>53927</v>
      </c>
      <c r="D10637" t="str">
        <f>+VLOOKUP(C10637,Param!K:L,2,FALSE)</f>
        <v>DETECT PRO SECURITE</v>
      </c>
      <c r="E10637" t="s">
        <v>4419</v>
      </c>
      <c r="F10637" t="s">
        <v>8266</v>
      </c>
      <c r="G10637" t="s">
        <v>29</v>
      </c>
      <c r="H10637" s="5">
        <v>2320.42</v>
      </c>
      <c r="I10637" s="5">
        <v>2320.4236000000001</v>
      </c>
      <c r="J10637" s="5">
        <v>-3.6000000000058199E-3</v>
      </c>
      <c r="K10637" s="5">
        <v>2320.42</v>
      </c>
      <c r="L10637" s="5">
        <v>0</v>
      </c>
      <c r="M10637" t="str">
        <f>IF(ISERROR(VLOOKUP(A10637,'[1]Ecart validé'!$A:$A,1,FALSE)),Z10637,"Ecart Validé")</f>
        <v>valid</v>
      </c>
      <c r="R10637" t="s">
        <v>30</v>
      </c>
      <c r="X10637"/>
      <c r="Y10637"/>
      <c r="Z10637" t="s">
        <v>31</v>
      </c>
    </row>
    <row r="10638" spans="1:26" x14ac:dyDescent="0.3">
      <c r="A10638" t="s">
        <v>13298</v>
      </c>
      <c r="B10638" t="s">
        <v>3157</v>
      </c>
      <c r="C10638">
        <v>53927</v>
      </c>
      <c r="D10638" t="str">
        <f>+VLOOKUP(C10638,Param!K:L,2,FALSE)</f>
        <v>DETECT PRO SECURITE</v>
      </c>
      <c r="E10638" t="s">
        <v>4424</v>
      </c>
      <c r="F10638" t="s">
        <v>8260</v>
      </c>
      <c r="G10638" t="s">
        <v>29</v>
      </c>
      <c r="H10638" s="5">
        <v>55.99</v>
      </c>
      <c r="I10638" s="5">
        <v>55.992800000000003</v>
      </c>
      <c r="J10638" s="5">
        <v>-2.8000000000005798E-3</v>
      </c>
      <c r="K10638" s="5">
        <v>55.99</v>
      </c>
      <c r="L10638" s="5">
        <v>0</v>
      </c>
      <c r="M10638" t="str">
        <f>IF(ISERROR(VLOOKUP(A10638,'[1]Ecart validé'!$A:$A,1,FALSE)),Z10638,"Ecart Validé")</f>
        <v>valid</v>
      </c>
      <c r="R10638" t="s">
        <v>30</v>
      </c>
      <c r="X10638"/>
      <c r="Y10638"/>
      <c r="Z10638" t="s">
        <v>31</v>
      </c>
    </row>
    <row r="10639" spans="1:26" x14ac:dyDescent="0.3">
      <c r="A10639" t="s">
        <v>13299</v>
      </c>
      <c r="B10639" t="s">
        <v>3157</v>
      </c>
      <c r="C10639">
        <v>53927</v>
      </c>
      <c r="D10639" t="str">
        <f>+VLOOKUP(C10639,Param!K:L,2,FALSE)</f>
        <v>DETECT PRO SECURITE</v>
      </c>
      <c r="E10639" t="s">
        <v>4424</v>
      </c>
      <c r="F10639" t="s">
        <v>8262</v>
      </c>
      <c r="G10639" t="s">
        <v>29</v>
      </c>
      <c r="H10639" s="5">
        <v>1952.02</v>
      </c>
      <c r="I10639" s="5">
        <v>1952.0219999999999</v>
      </c>
      <c r="J10639" s="5">
        <v>-1.9999999999527002E-3</v>
      </c>
      <c r="K10639" s="5">
        <v>1952.02</v>
      </c>
      <c r="L10639" s="5">
        <v>0</v>
      </c>
      <c r="M10639" t="str">
        <f>IF(ISERROR(VLOOKUP(A10639,'[1]Ecart validé'!$A:$A,1,FALSE)),Z10639,"Ecart Validé")</f>
        <v>valid</v>
      </c>
      <c r="R10639" t="s">
        <v>30</v>
      </c>
      <c r="X10639"/>
      <c r="Y10639"/>
      <c r="Z10639" t="s">
        <v>31</v>
      </c>
    </row>
    <row r="10640" spans="1:26" x14ac:dyDescent="0.3">
      <c r="A10640" t="s">
        <v>13300</v>
      </c>
      <c r="B10640" t="s">
        <v>3157</v>
      </c>
      <c r="C10640">
        <v>53927</v>
      </c>
      <c r="D10640" t="str">
        <f>+VLOOKUP(C10640,Param!K:L,2,FALSE)</f>
        <v>DETECT PRO SECURITE</v>
      </c>
      <c r="E10640" t="s">
        <v>4424</v>
      </c>
      <c r="F10640" t="s">
        <v>8264</v>
      </c>
      <c r="G10640" t="s">
        <v>29</v>
      </c>
      <c r="H10640" s="5">
        <v>1394.3</v>
      </c>
      <c r="I10640" s="5">
        <v>1394.3012000000001</v>
      </c>
      <c r="J10640" s="5">
        <v>-1.2000000001535201E-3</v>
      </c>
      <c r="K10640" s="5">
        <v>1394.3</v>
      </c>
      <c r="L10640" s="5">
        <v>0</v>
      </c>
      <c r="M10640" t="str">
        <f>IF(ISERROR(VLOOKUP(A10640,'[1]Ecart validé'!$A:$A,1,FALSE)),Z10640,"Ecart Validé")</f>
        <v>valid</v>
      </c>
      <c r="R10640" t="s">
        <v>30</v>
      </c>
      <c r="X10640"/>
      <c r="Y10640"/>
      <c r="Z10640" t="s">
        <v>31</v>
      </c>
    </row>
    <row r="10641" spans="1:26" x14ac:dyDescent="0.3">
      <c r="A10641" t="s">
        <v>13301</v>
      </c>
      <c r="B10641" t="s">
        <v>3157</v>
      </c>
      <c r="C10641">
        <v>53927</v>
      </c>
      <c r="D10641" t="str">
        <f>+VLOOKUP(C10641,Param!K:L,2,FALSE)</f>
        <v>DETECT PRO SECURITE</v>
      </c>
      <c r="E10641" t="s">
        <v>4424</v>
      </c>
      <c r="F10641" t="s">
        <v>8266</v>
      </c>
      <c r="G10641" t="s">
        <v>29</v>
      </c>
      <c r="H10641" s="5">
        <v>5.36</v>
      </c>
      <c r="I10641" s="5">
        <v>5.3608000000000002</v>
      </c>
      <c r="J10641" s="5">
        <v>-7.9999999999991103E-4</v>
      </c>
      <c r="K10641" s="5">
        <v>5.36</v>
      </c>
      <c r="L10641" s="5">
        <v>0</v>
      </c>
      <c r="M10641" t="str">
        <f>IF(ISERROR(VLOOKUP(A10641,'[1]Ecart validé'!$A:$A,1,FALSE)),Z10641,"Ecart Validé")</f>
        <v>valid</v>
      </c>
      <c r="R10641" t="s">
        <v>30</v>
      </c>
      <c r="X10641"/>
      <c r="Y10641"/>
      <c r="Z10641" t="s">
        <v>31</v>
      </c>
    </row>
    <row r="10642" spans="1:26" x14ac:dyDescent="0.3">
      <c r="A10642" t="s">
        <v>13302</v>
      </c>
      <c r="B10642" t="s">
        <v>3157</v>
      </c>
      <c r="C10642">
        <v>43961</v>
      </c>
      <c r="D10642" t="str">
        <f>+VLOOKUP(C10642,Param!K:L,2,FALSE)</f>
        <v>LOOMIS FRANCE</v>
      </c>
      <c r="E10642">
        <v>28238004</v>
      </c>
      <c r="F10642" t="s">
        <v>8617</v>
      </c>
      <c r="G10642" t="s">
        <v>29</v>
      </c>
      <c r="H10642" s="5">
        <v>6420.62</v>
      </c>
      <c r="I10642" s="5">
        <v>6420.6193999999996</v>
      </c>
      <c r="J10642" s="5">
        <v>6.0000000030413503E-4</v>
      </c>
      <c r="K10642" s="5">
        <v>6420.62</v>
      </c>
      <c r="L10642" s="5">
        <v>0</v>
      </c>
      <c r="M10642" t="str">
        <f>IF(ISERROR(VLOOKUP(A10642,'[1]Ecart validé'!$A:$A,1,FALSE)),Z10642,"Ecart Validé")</f>
        <v>valid</v>
      </c>
      <c r="R10642" t="s">
        <v>30</v>
      </c>
      <c r="X10642"/>
      <c r="Y10642"/>
      <c r="Z10642" t="s">
        <v>31</v>
      </c>
    </row>
    <row r="10643" spans="1:26" x14ac:dyDescent="0.3">
      <c r="A10643" t="s">
        <v>13303</v>
      </c>
      <c r="B10643" t="s">
        <v>3157</v>
      </c>
      <c r="C10643">
        <v>43961</v>
      </c>
      <c r="D10643" t="str">
        <f>+VLOOKUP(C10643,Param!K:L,2,FALSE)</f>
        <v>LOOMIS FRANCE</v>
      </c>
      <c r="E10643">
        <v>28238004</v>
      </c>
      <c r="F10643" t="s">
        <v>8260</v>
      </c>
      <c r="G10643" t="s">
        <v>29</v>
      </c>
      <c r="H10643" s="5">
        <v>2184.9299999999998</v>
      </c>
      <c r="I10643" s="5">
        <v>2184.9301999999998</v>
      </c>
      <c r="J10643" s="5">
        <v>-1.99999999949795E-4</v>
      </c>
      <c r="K10643" s="5">
        <v>2184.9299999999998</v>
      </c>
      <c r="L10643" s="5">
        <v>0</v>
      </c>
      <c r="M10643" t="str">
        <f>IF(ISERROR(VLOOKUP(A10643,'[1]Ecart validé'!$A:$A,1,FALSE)),Z10643,"Ecart Validé")</f>
        <v>valid</v>
      </c>
      <c r="R10643" t="s">
        <v>30</v>
      </c>
      <c r="X10643"/>
      <c r="Y10643"/>
      <c r="Z10643" t="s">
        <v>31</v>
      </c>
    </row>
    <row r="10644" spans="1:26" x14ac:dyDescent="0.3">
      <c r="A10644" t="s">
        <v>13304</v>
      </c>
      <c r="B10644" t="s">
        <v>3157</v>
      </c>
      <c r="C10644">
        <v>43961</v>
      </c>
      <c r="D10644" t="str">
        <f>+VLOOKUP(C10644,Param!K:L,2,FALSE)</f>
        <v>LOOMIS FRANCE</v>
      </c>
      <c r="E10644">
        <v>28238004</v>
      </c>
      <c r="F10644" t="s">
        <v>8262</v>
      </c>
      <c r="G10644" t="s">
        <v>29</v>
      </c>
      <c r="H10644" s="5">
        <v>3255.75</v>
      </c>
      <c r="I10644" s="5">
        <v>3255.7489999999998</v>
      </c>
      <c r="J10644" s="5">
        <v>1.0000000002037201E-3</v>
      </c>
      <c r="K10644" s="5">
        <v>3255.75</v>
      </c>
      <c r="L10644" s="5">
        <v>0</v>
      </c>
      <c r="M10644" t="str">
        <f>IF(ISERROR(VLOOKUP(A10644,'[1]Ecart validé'!$A:$A,1,FALSE)),Z10644,"Ecart Validé")</f>
        <v>valid</v>
      </c>
      <c r="R10644" t="s">
        <v>30</v>
      </c>
      <c r="X10644"/>
      <c r="Y10644"/>
      <c r="Z10644" t="s">
        <v>31</v>
      </c>
    </row>
    <row r="10645" spans="1:26" x14ac:dyDescent="0.3">
      <c r="A10645" t="s">
        <v>13305</v>
      </c>
      <c r="B10645" t="s">
        <v>3157</v>
      </c>
      <c r="C10645">
        <v>43961</v>
      </c>
      <c r="D10645" t="str">
        <f>+VLOOKUP(C10645,Param!K:L,2,FALSE)</f>
        <v>LOOMIS FRANCE</v>
      </c>
      <c r="E10645">
        <v>28238004</v>
      </c>
      <c r="F10645" t="s">
        <v>8264</v>
      </c>
      <c r="G10645" t="s">
        <v>29</v>
      </c>
      <c r="H10645" s="5">
        <v>4355.74</v>
      </c>
      <c r="I10645" s="5">
        <v>4355.7398000000003</v>
      </c>
      <c r="J10645" s="5">
        <v>1.99999999495048E-4</v>
      </c>
      <c r="K10645" s="5">
        <v>4355.74</v>
      </c>
      <c r="L10645" s="5">
        <v>0</v>
      </c>
      <c r="M10645" t="str">
        <f>IF(ISERROR(VLOOKUP(A10645,'[1]Ecart validé'!$A:$A,1,FALSE)),Z10645,"Ecart Validé")</f>
        <v>valid</v>
      </c>
      <c r="R10645" t="s">
        <v>30</v>
      </c>
      <c r="X10645"/>
      <c r="Y10645"/>
      <c r="Z10645" t="s">
        <v>31</v>
      </c>
    </row>
    <row r="10646" spans="1:26" x14ac:dyDescent="0.3">
      <c r="A10646" t="s">
        <v>13306</v>
      </c>
      <c r="B10646" t="s">
        <v>3157</v>
      </c>
      <c r="C10646">
        <v>43961</v>
      </c>
      <c r="D10646" t="str">
        <f>+VLOOKUP(C10646,Param!K:L,2,FALSE)</f>
        <v>LOOMIS FRANCE</v>
      </c>
      <c r="E10646">
        <v>28238004</v>
      </c>
      <c r="F10646" t="s">
        <v>8266</v>
      </c>
      <c r="G10646" t="s">
        <v>29</v>
      </c>
      <c r="H10646" s="5">
        <v>6358.36</v>
      </c>
      <c r="I10646" s="5">
        <v>6358.3620000000001</v>
      </c>
      <c r="J10646" s="5">
        <v>-1.9999999994979498E-3</v>
      </c>
      <c r="K10646" s="5">
        <v>6358.36</v>
      </c>
      <c r="L10646" s="5">
        <v>0</v>
      </c>
      <c r="M10646" t="str">
        <f>IF(ISERROR(VLOOKUP(A10646,'[1]Ecart validé'!$A:$A,1,FALSE)),Z10646,"Ecart Validé")</f>
        <v>valid</v>
      </c>
      <c r="R10646" t="s">
        <v>30</v>
      </c>
      <c r="X10646"/>
      <c r="Y10646"/>
      <c r="Z10646" t="s">
        <v>31</v>
      </c>
    </row>
    <row r="10647" spans="1:26" x14ac:dyDescent="0.3">
      <c r="A10647" t="s">
        <v>13307</v>
      </c>
      <c r="B10647" t="s">
        <v>3157</v>
      </c>
      <c r="C10647">
        <v>56566</v>
      </c>
      <c r="D10647" t="str">
        <f>+VLOOKUP(C10647,Param!K:L,2,FALSE)</f>
        <v>LE FROID MEDITERRANEEN</v>
      </c>
      <c r="E10647">
        <v>2205106589</v>
      </c>
      <c r="F10647" t="s">
        <v>8617</v>
      </c>
      <c r="G10647" t="s">
        <v>29</v>
      </c>
      <c r="H10647" s="5">
        <v>115.8</v>
      </c>
      <c r="I10647" s="5">
        <v>115.79940000000001</v>
      </c>
      <c r="J10647" s="5">
        <v>5.9999999999149601E-4</v>
      </c>
      <c r="K10647" s="5">
        <v>115.8</v>
      </c>
      <c r="L10647" s="5">
        <v>0</v>
      </c>
      <c r="M10647" t="str">
        <f>IF(ISERROR(VLOOKUP(A10647,'[1]Ecart validé'!$A:$A,1,FALSE)),Z10647,"Ecart Validé")</f>
        <v>valid</v>
      </c>
      <c r="R10647" t="s">
        <v>30</v>
      </c>
      <c r="X10647"/>
      <c r="Y10647"/>
      <c r="Z10647" t="s">
        <v>31</v>
      </c>
    </row>
    <row r="10648" spans="1:26" x14ac:dyDescent="0.3">
      <c r="A10648" t="s">
        <v>13308</v>
      </c>
      <c r="B10648" t="s">
        <v>3157</v>
      </c>
      <c r="C10648">
        <v>56566</v>
      </c>
      <c r="D10648" t="str">
        <f>+VLOOKUP(C10648,Param!K:L,2,FALSE)</f>
        <v>LE FROID MEDITERRANEEN</v>
      </c>
      <c r="E10648">
        <v>2205106589</v>
      </c>
      <c r="F10648" t="s">
        <v>8260</v>
      </c>
      <c r="G10648" t="s">
        <v>29</v>
      </c>
      <c r="H10648" s="5">
        <v>4599.99</v>
      </c>
      <c r="I10648" s="5">
        <v>4599.9942000000001</v>
      </c>
      <c r="J10648" s="5">
        <v>-4.2000000003099497E-3</v>
      </c>
      <c r="K10648" s="5">
        <v>4599.99</v>
      </c>
      <c r="L10648" s="5">
        <v>0</v>
      </c>
      <c r="M10648" t="str">
        <f>IF(ISERROR(VLOOKUP(A10648,'[1]Ecart validé'!$A:$A,1,FALSE)),Z10648,"Ecart Validé")</f>
        <v>valid</v>
      </c>
      <c r="R10648" t="s">
        <v>30</v>
      </c>
      <c r="X10648"/>
      <c r="Y10648"/>
      <c r="Z10648" t="s">
        <v>31</v>
      </c>
    </row>
    <row r="10649" spans="1:26" x14ac:dyDescent="0.3">
      <c r="A10649" t="s">
        <v>13309</v>
      </c>
      <c r="B10649" t="s">
        <v>3157</v>
      </c>
      <c r="C10649">
        <v>56566</v>
      </c>
      <c r="D10649" t="str">
        <f>+VLOOKUP(C10649,Param!K:L,2,FALSE)</f>
        <v>LE FROID MEDITERRANEEN</v>
      </c>
      <c r="E10649">
        <v>2205106589</v>
      </c>
      <c r="F10649" t="s">
        <v>8262</v>
      </c>
      <c r="G10649" t="s">
        <v>29</v>
      </c>
      <c r="H10649" s="5">
        <v>3928.12</v>
      </c>
      <c r="I10649" s="5">
        <v>3928.1228999999998</v>
      </c>
      <c r="J10649" s="5">
        <v>-2.8999999999541602E-3</v>
      </c>
      <c r="K10649" s="5">
        <v>3928.12</v>
      </c>
      <c r="L10649" s="5">
        <v>0</v>
      </c>
      <c r="M10649" t="str">
        <f>IF(ISERROR(VLOOKUP(A10649,'[1]Ecart validé'!$A:$A,1,FALSE)),Z10649,"Ecart Validé")</f>
        <v>valid</v>
      </c>
      <c r="R10649" t="s">
        <v>30</v>
      </c>
      <c r="X10649"/>
      <c r="Y10649"/>
      <c r="Z10649" t="s">
        <v>31</v>
      </c>
    </row>
    <row r="10650" spans="1:26" x14ac:dyDescent="0.3">
      <c r="A10650" t="s">
        <v>13310</v>
      </c>
      <c r="B10650" t="s">
        <v>3157</v>
      </c>
      <c r="C10650">
        <v>56566</v>
      </c>
      <c r="D10650" t="str">
        <f>+VLOOKUP(C10650,Param!K:L,2,FALSE)</f>
        <v>LE FROID MEDITERRANEEN</v>
      </c>
      <c r="E10650">
        <v>2205106589</v>
      </c>
      <c r="F10650" t="s">
        <v>8264</v>
      </c>
      <c r="G10650" t="s">
        <v>29</v>
      </c>
      <c r="H10650" s="5">
        <v>4462.33</v>
      </c>
      <c r="I10650" s="5">
        <v>4462.3332</v>
      </c>
      <c r="J10650" s="5">
        <v>-3.2000000001062199E-3</v>
      </c>
      <c r="K10650" s="5">
        <v>4462.33</v>
      </c>
      <c r="L10650" s="5">
        <v>0</v>
      </c>
      <c r="M10650" t="str">
        <f>IF(ISERROR(VLOOKUP(A10650,'[1]Ecart validé'!$A:$A,1,FALSE)),Z10650,"Ecart Validé")</f>
        <v>valid</v>
      </c>
      <c r="R10650" t="s">
        <v>30</v>
      </c>
      <c r="X10650"/>
      <c r="Y10650"/>
      <c r="Z10650" t="s">
        <v>31</v>
      </c>
    </row>
    <row r="10651" spans="1:26" x14ac:dyDescent="0.3">
      <c r="A10651" t="s">
        <v>13311</v>
      </c>
      <c r="B10651" t="s">
        <v>3157</v>
      </c>
      <c r="C10651">
        <v>56566</v>
      </c>
      <c r="D10651" t="str">
        <f>+VLOOKUP(C10651,Param!K:L,2,FALSE)</f>
        <v>LE FROID MEDITERRANEEN</v>
      </c>
      <c r="E10651">
        <v>2205106589</v>
      </c>
      <c r="F10651" t="s">
        <v>8266</v>
      </c>
      <c r="G10651" t="s">
        <v>29</v>
      </c>
      <c r="H10651" s="5">
        <v>2758.1</v>
      </c>
      <c r="I10651" s="5">
        <v>2758.0998</v>
      </c>
      <c r="J10651" s="5">
        <v>1.99999999949795E-4</v>
      </c>
      <c r="K10651" s="5">
        <v>2758.1</v>
      </c>
      <c r="L10651" s="5">
        <v>0</v>
      </c>
      <c r="M10651" t="str">
        <f>IF(ISERROR(VLOOKUP(A10651,'[1]Ecart validé'!$A:$A,1,FALSE)),Z10651,"Ecart Validé")</f>
        <v>valid</v>
      </c>
      <c r="R10651" t="s">
        <v>30</v>
      </c>
      <c r="X10651"/>
      <c r="Y10651"/>
      <c r="Z10651" t="s">
        <v>31</v>
      </c>
    </row>
    <row r="10652" spans="1:26" x14ac:dyDescent="0.3">
      <c r="A10652" t="s">
        <v>13312</v>
      </c>
      <c r="B10652" t="s">
        <v>3157</v>
      </c>
      <c r="C10652">
        <v>56566</v>
      </c>
      <c r="D10652" t="str">
        <f>+VLOOKUP(C10652,Param!K:L,2,FALSE)</f>
        <v>LE FROID MEDITERRANEEN</v>
      </c>
      <c r="E10652" t="s">
        <v>4571</v>
      </c>
      <c r="F10652" t="s">
        <v>8260</v>
      </c>
      <c r="G10652" t="s">
        <v>29</v>
      </c>
      <c r="H10652" s="5">
        <v>4169.4799999999996</v>
      </c>
      <c r="I10652" s="5">
        <v>4169.4844999999996</v>
      </c>
      <c r="J10652" s="5">
        <v>-4.5000000000072699E-3</v>
      </c>
      <c r="K10652" s="5">
        <v>4169.4799999999996</v>
      </c>
      <c r="L10652" s="5">
        <v>0</v>
      </c>
      <c r="M10652" t="str">
        <f>IF(ISERROR(VLOOKUP(A10652,'[1]Ecart validé'!$A:$A,1,FALSE)),Z10652,"Ecart Validé")</f>
        <v>valid</v>
      </c>
      <c r="R10652" t="s">
        <v>30</v>
      </c>
      <c r="X10652"/>
      <c r="Y10652"/>
      <c r="Z10652" t="s">
        <v>31</v>
      </c>
    </row>
    <row r="10653" spans="1:26" x14ac:dyDescent="0.3">
      <c r="A10653" t="s">
        <v>13313</v>
      </c>
      <c r="B10653" t="s">
        <v>3157</v>
      </c>
      <c r="C10653">
        <v>56566</v>
      </c>
      <c r="D10653" t="str">
        <f>+VLOOKUP(C10653,Param!K:L,2,FALSE)</f>
        <v>LE FROID MEDITERRANEEN</v>
      </c>
      <c r="E10653" t="s">
        <v>4571</v>
      </c>
      <c r="F10653" t="s">
        <v>8262</v>
      </c>
      <c r="G10653" t="s">
        <v>29</v>
      </c>
      <c r="H10653" s="5">
        <v>7216.61</v>
      </c>
      <c r="I10653" s="5">
        <v>7216.6090000000004</v>
      </c>
      <c r="J10653" s="5">
        <v>9.9999999929423189E-4</v>
      </c>
      <c r="K10653" s="5">
        <v>7216.61</v>
      </c>
      <c r="L10653" s="5">
        <v>0</v>
      </c>
      <c r="M10653" t="str">
        <f>IF(ISERROR(VLOOKUP(A10653,'[1]Ecart validé'!$A:$A,1,FALSE)),Z10653,"Ecart Validé")</f>
        <v>valid</v>
      </c>
      <c r="R10653" t="s">
        <v>30</v>
      </c>
      <c r="X10653"/>
      <c r="Y10653"/>
      <c r="Z10653" t="s">
        <v>31</v>
      </c>
    </row>
    <row r="10654" spans="1:26" x14ac:dyDescent="0.3">
      <c r="A10654" t="s">
        <v>13314</v>
      </c>
      <c r="B10654" t="s">
        <v>3157</v>
      </c>
      <c r="C10654">
        <v>56566</v>
      </c>
      <c r="D10654" t="str">
        <f>+VLOOKUP(C10654,Param!K:L,2,FALSE)</f>
        <v>LE FROID MEDITERRANEEN</v>
      </c>
      <c r="E10654" t="s">
        <v>4571</v>
      </c>
      <c r="F10654" t="s">
        <v>8264</v>
      </c>
      <c r="G10654" t="s">
        <v>29</v>
      </c>
      <c r="H10654" s="5">
        <v>6205.98</v>
      </c>
      <c r="I10654" s="5">
        <v>6205.9844999999996</v>
      </c>
      <c r="J10654" s="5">
        <v>-4.5000000000072699E-3</v>
      </c>
      <c r="K10654" s="5">
        <v>6205.98</v>
      </c>
      <c r="L10654" s="5">
        <v>0</v>
      </c>
      <c r="M10654" t="str">
        <f>IF(ISERROR(VLOOKUP(A10654,'[1]Ecart validé'!$A:$A,1,FALSE)),Z10654,"Ecart Validé")</f>
        <v>valid</v>
      </c>
      <c r="R10654" t="s">
        <v>30</v>
      </c>
      <c r="X10654"/>
      <c r="Y10654"/>
      <c r="Z10654" t="s">
        <v>31</v>
      </c>
    </row>
    <row r="10655" spans="1:26" x14ac:dyDescent="0.3">
      <c r="A10655" t="s">
        <v>13315</v>
      </c>
      <c r="B10655" t="s">
        <v>3157</v>
      </c>
      <c r="C10655">
        <v>56566</v>
      </c>
      <c r="D10655" t="str">
        <f>+VLOOKUP(C10655,Param!K:L,2,FALSE)</f>
        <v>LE FROID MEDITERRANEEN</v>
      </c>
      <c r="E10655" t="s">
        <v>4571</v>
      </c>
      <c r="F10655" t="s">
        <v>8266</v>
      </c>
      <c r="G10655" t="s">
        <v>29</v>
      </c>
      <c r="H10655" s="5">
        <v>6954.85</v>
      </c>
      <c r="I10655" s="5">
        <v>6954.8485000000001</v>
      </c>
      <c r="J10655" s="5">
        <v>1.50000000030559E-3</v>
      </c>
      <c r="K10655" s="5">
        <v>6954.85</v>
      </c>
      <c r="L10655" s="5">
        <v>0</v>
      </c>
      <c r="M10655" t="str">
        <f>IF(ISERROR(VLOOKUP(A10655,'[1]Ecart validé'!$A:$A,1,FALSE)),Z10655,"Ecart Validé")</f>
        <v>valid</v>
      </c>
      <c r="R10655" t="s">
        <v>30</v>
      </c>
      <c r="X10655"/>
      <c r="Y10655"/>
      <c r="Z10655" t="s">
        <v>31</v>
      </c>
    </row>
    <row r="10656" spans="1:26" x14ac:dyDescent="0.3">
      <c r="A10656" t="s">
        <v>13316</v>
      </c>
      <c r="B10656" t="s">
        <v>3157</v>
      </c>
      <c r="C10656">
        <v>46174</v>
      </c>
      <c r="D10656" t="str">
        <f>+VLOOKUP(C10656,Param!K:L,2,FALSE)</f>
        <v>NORDIQUE FRANCE SA</v>
      </c>
      <c r="E10656">
        <v>2466051</v>
      </c>
      <c r="F10656" t="s">
        <v>8617</v>
      </c>
      <c r="G10656" t="s">
        <v>29</v>
      </c>
      <c r="H10656" s="5">
        <v>202.99</v>
      </c>
      <c r="I10656" s="5">
        <v>202.98599999999999</v>
      </c>
      <c r="J10656" s="5">
        <v>4.0000000000190898E-3</v>
      </c>
      <c r="K10656" s="5">
        <v>202.99</v>
      </c>
      <c r="L10656" s="5">
        <v>0</v>
      </c>
      <c r="M10656" t="str">
        <f>IF(ISERROR(VLOOKUP(A10656,'[1]Ecart validé'!$A:$A,1,FALSE)),Z10656,"Ecart Validé")</f>
        <v>valid</v>
      </c>
      <c r="R10656" t="s">
        <v>30</v>
      </c>
      <c r="X10656"/>
      <c r="Y10656"/>
      <c r="Z10656" t="s">
        <v>31</v>
      </c>
    </row>
    <row r="10657" spans="1:26" x14ac:dyDescent="0.3">
      <c r="A10657" t="s">
        <v>13317</v>
      </c>
      <c r="B10657" t="s">
        <v>3157</v>
      </c>
      <c r="C10657">
        <v>46174</v>
      </c>
      <c r="D10657" t="str">
        <f>+VLOOKUP(C10657,Param!K:L,2,FALSE)</f>
        <v>NORDIQUE FRANCE SA</v>
      </c>
      <c r="E10657">
        <v>2466051</v>
      </c>
      <c r="F10657" t="s">
        <v>8260</v>
      </c>
      <c r="G10657" t="s">
        <v>29</v>
      </c>
      <c r="H10657" s="5">
        <v>11.5</v>
      </c>
      <c r="I10657" s="5">
        <v>11.5</v>
      </c>
      <c r="J10657" s="5">
        <v>0</v>
      </c>
      <c r="K10657" s="5">
        <v>11.5</v>
      </c>
      <c r="L10657" s="5">
        <v>0</v>
      </c>
      <c r="M10657" t="str">
        <f>IF(ISERROR(VLOOKUP(A10657,'[1]Ecart validé'!$A:$A,1,FALSE)),Z10657,"Ecart Validé")</f>
        <v>valid</v>
      </c>
      <c r="R10657" t="s">
        <v>30</v>
      </c>
      <c r="X10657"/>
      <c r="Y10657"/>
      <c r="Z10657" t="s">
        <v>31</v>
      </c>
    </row>
    <row r="10658" spans="1:26" x14ac:dyDescent="0.3">
      <c r="A10658" t="s">
        <v>13318</v>
      </c>
      <c r="B10658" t="s">
        <v>3157</v>
      </c>
      <c r="C10658">
        <v>46174</v>
      </c>
      <c r="D10658" t="str">
        <f>+VLOOKUP(C10658,Param!K:L,2,FALSE)</f>
        <v>NORDIQUE FRANCE SA</v>
      </c>
      <c r="E10658">
        <v>2466051</v>
      </c>
      <c r="F10658" t="s">
        <v>8262</v>
      </c>
      <c r="G10658" t="s">
        <v>29</v>
      </c>
      <c r="H10658" s="5">
        <v>429.7</v>
      </c>
      <c r="I10658" s="5">
        <v>429.70299999999997</v>
      </c>
      <c r="J10658" s="5">
        <v>-2.9999999999858998E-3</v>
      </c>
      <c r="K10658" s="5">
        <v>429.7</v>
      </c>
      <c r="L10658" s="5">
        <v>0</v>
      </c>
      <c r="M10658" t="str">
        <f>IF(ISERROR(VLOOKUP(A10658,'[1]Ecart validé'!$A:$A,1,FALSE)),Z10658,"Ecart Validé")</f>
        <v>valid</v>
      </c>
      <c r="R10658" t="s">
        <v>30</v>
      </c>
      <c r="X10658"/>
      <c r="Y10658"/>
      <c r="Z10658" t="s">
        <v>31</v>
      </c>
    </row>
    <row r="10659" spans="1:26" x14ac:dyDescent="0.3">
      <c r="A10659" t="s">
        <v>13319</v>
      </c>
      <c r="B10659" t="s">
        <v>3157</v>
      </c>
      <c r="C10659">
        <v>46174</v>
      </c>
      <c r="D10659" t="str">
        <f>+VLOOKUP(C10659,Param!K:L,2,FALSE)</f>
        <v>NORDIQUE FRANCE SA</v>
      </c>
      <c r="E10659">
        <v>2466051</v>
      </c>
      <c r="F10659" t="s">
        <v>8264</v>
      </c>
      <c r="G10659" t="s">
        <v>29</v>
      </c>
      <c r="H10659" s="5">
        <v>75.59</v>
      </c>
      <c r="I10659" s="5">
        <v>75.584000000000003</v>
      </c>
      <c r="J10659" s="5">
        <v>6.0000000000002196E-3</v>
      </c>
      <c r="K10659" s="5">
        <v>75.59</v>
      </c>
      <c r="L10659" s="5">
        <v>0</v>
      </c>
      <c r="M10659" t="str">
        <f>IF(ISERROR(VLOOKUP(A10659,'[1]Ecart validé'!$A:$A,1,FALSE)),Z10659,"Ecart Validé")</f>
        <v>valid</v>
      </c>
      <c r="R10659" t="s">
        <v>30</v>
      </c>
      <c r="X10659"/>
      <c r="Y10659"/>
      <c r="Z10659" t="s">
        <v>31</v>
      </c>
    </row>
    <row r="10660" spans="1:26" x14ac:dyDescent="0.3">
      <c r="A10660" t="s">
        <v>13320</v>
      </c>
      <c r="B10660" t="s">
        <v>3157</v>
      </c>
      <c r="C10660">
        <v>46174</v>
      </c>
      <c r="D10660" t="str">
        <f>+VLOOKUP(C10660,Param!K:L,2,FALSE)</f>
        <v>NORDIQUE FRANCE SA</v>
      </c>
      <c r="E10660">
        <v>2466051</v>
      </c>
      <c r="F10660" t="s">
        <v>8266</v>
      </c>
      <c r="G10660" t="s">
        <v>29</v>
      </c>
      <c r="H10660" s="5">
        <v>373.85</v>
      </c>
      <c r="I10660" s="5">
        <v>373.84100000000001</v>
      </c>
      <c r="J10660" s="5">
        <v>9.0000000000145502E-3</v>
      </c>
      <c r="K10660" s="5">
        <v>373.85</v>
      </c>
      <c r="L10660" s="5">
        <v>0</v>
      </c>
      <c r="M10660" t="str">
        <f>IF(ISERROR(VLOOKUP(A10660,'[1]Ecart validé'!$A:$A,1,FALSE)),Z10660,"Ecart Validé")</f>
        <v>valid</v>
      </c>
      <c r="R10660" t="s">
        <v>30</v>
      </c>
      <c r="X10660"/>
      <c r="Y10660"/>
      <c r="Z10660" t="s">
        <v>31</v>
      </c>
    </row>
    <row r="10661" spans="1:26" x14ac:dyDescent="0.3">
      <c r="A10661" t="s">
        <v>13321</v>
      </c>
      <c r="B10661" t="s">
        <v>3157</v>
      </c>
      <c r="C10661">
        <v>45054</v>
      </c>
      <c r="D10661" t="str">
        <f>+VLOOKUP(C10661,Param!K:L,2,FALSE)</f>
        <v>MALONGO - COMPAGNIE MEDITERRANEENNE DES CAFES</v>
      </c>
      <c r="E10661">
        <v>2442072</v>
      </c>
      <c r="F10661" t="s">
        <v>8617</v>
      </c>
      <c r="G10661" t="s">
        <v>29</v>
      </c>
      <c r="H10661" s="5">
        <v>4819.55</v>
      </c>
      <c r="I10661" s="5">
        <v>4819.5519999999997</v>
      </c>
      <c r="J10661" s="5">
        <v>-1.9999999994979498E-3</v>
      </c>
      <c r="K10661" s="5">
        <v>4819.55</v>
      </c>
      <c r="L10661" s="5">
        <v>0</v>
      </c>
      <c r="M10661" t="str">
        <f>IF(ISERROR(VLOOKUP(A10661,'[1]Ecart validé'!$A:$A,1,FALSE)),Z10661,"Ecart Validé")</f>
        <v>valid</v>
      </c>
      <c r="R10661" t="s">
        <v>30</v>
      </c>
      <c r="S10661" t="s">
        <v>42</v>
      </c>
      <c r="T10661" t="s">
        <v>257</v>
      </c>
      <c r="U10661" s="13" t="s">
        <v>7109</v>
      </c>
      <c r="X10661"/>
      <c r="Y10661"/>
      <c r="Z10661" t="s">
        <v>31</v>
      </c>
    </row>
    <row r="10662" spans="1:26" x14ac:dyDescent="0.3">
      <c r="A10662" t="s">
        <v>13322</v>
      </c>
      <c r="B10662" t="s">
        <v>3157</v>
      </c>
      <c r="C10662">
        <v>45054</v>
      </c>
      <c r="D10662" t="str">
        <f>+VLOOKUP(C10662,Param!K:L,2,FALSE)</f>
        <v>MALONGO - COMPAGNIE MEDITERRANEENNE DES CAFES</v>
      </c>
      <c r="E10662">
        <v>2442072</v>
      </c>
      <c r="F10662" t="s">
        <v>8260</v>
      </c>
      <c r="G10662" t="s">
        <v>29</v>
      </c>
      <c r="H10662" s="5">
        <v>562</v>
      </c>
      <c r="I10662" s="5">
        <v>562</v>
      </c>
      <c r="J10662" s="5">
        <v>0</v>
      </c>
      <c r="K10662" s="5">
        <v>562</v>
      </c>
      <c r="L10662" s="5">
        <v>0</v>
      </c>
      <c r="M10662" t="str">
        <f>IF(ISERROR(VLOOKUP(A10662,'[1]Ecart validé'!$A:$A,1,FALSE)),Z10662,"Ecart Validé")</f>
        <v>valid</v>
      </c>
      <c r="R10662" t="s">
        <v>30</v>
      </c>
      <c r="X10662"/>
      <c r="Y10662"/>
      <c r="Z10662" t="s">
        <v>31</v>
      </c>
    </row>
    <row r="10663" spans="1:26" x14ac:dyDescent="0.3">
      <c r="A10663" t="s">
        <v>13323</v>
      </c>
      <c r="B10663" t="s">
        <v>3157</v>
      </c>
      <c r="C10663">
        <v>45054</v>
      </c>
      <c r="D10663" t="str">
        <f>+VLOOKUP(C10663,Param!K:L,2,FALSE)</f>
        <v>MALONGO - COMPAGNIE MEDITERRANEENNE DES CAFES</v>
      </c>
      <c r="E10663">
        <v>2442072</v>
      </c>
      <c r="F10663" t="s">
        <v>8262</v>
      </c>
      <c r="G10663" t="s">
        <v>29</v>
      </c>
      <c r="H10663" s="5">
        <v>1810.4</v>
      </c>
      <c r="I10663" s="5">
        <v>1810.4</v>
      </c>
      <c r="J10663" s="5">
        <v>0</v>
      </c>
      <c r="K10663" s="5">
        <v>1810.4</v>
      </c>
      <c r="L10663" s="5">
        <v>0</v>
      </c>
      <c r="M10663" t="str">
        <f>IF(ISERROR(VLOOKUP(A10663,'[1]Ecart validé'!$A:$A,1,FALSE)),Z10663,"Ecart Validé")</f>
        <v>valid</v>
      </c>
      <c r="R10663" t="s">
        <v>30</v>
      </c>
      <c r="X10663"/>
      <c r="Y10663" s="13"/>
      <c r="Z10663" t="s">
        <v>31</v>
      </c>
    </row>
    <row r="10664" spans="1:26" x14ac:dyDescent="0.3">
      <c r="A10664" t="s">
        <v>13324</v>
      </c>
      <c r="B10664" t="s">
        <v>3157</v>
      </c>
      <c r="C10664">
        <v>45054</v>
      </c>
      <c r="D10664" t="str">
        <f>+VLOOKUP(C10664,Param!K:L,2,FALSE)</f>
        <v>MALONGO - COMPAGNIE MEDITERRANEENNE DES CAFES</v>
      </c>
      <c r="E10664">
        <v>2442072</v>
      </c>
      <c r="F10664" t="s">
        <v>8264</v>
      </c>
      <c r="G10664" t="s">
        <v>29</v>
      </c>
      <c r="H10664" s="5">
        <v>659.4</v>
      </c>
      <c r="I10664" s="5">
        <v>659.4</v>
      </c>
      <c r="J10664" s="5">
        <v>0</v>
      </c>
      <c r="K10664" s="5">
        <v>659.4</v>
      </c>
      <c r="L10664" s="5">
        <v>0</v>
      </c>
      <c r="M10664" t="str">
        <f>IF(ISERROR(VLOOKUP(A10664,'[1]Ecart validé'!$A:$A,1,FALSE)),Z10664,"Ecart Validé")</f>
        <v>valid</v>
      </c>
      <c r="R10664" t="s">
        <v>30</v>
      </c>
      <c r="X10664"/>
      <c r="Y10664"/>
      <c r="Z10664" t="s">
        <v>31</v>
      </c>
    </row>
    <row r="10665" spans="1:26" x14ac:dyDescent="0.3">
      <c r="A10665" t="s">
        <v>13325</v>
      </c>
      <c r="B10665" t="s">
        <v>3157</v>
      </c>
      <c r="C10665">
        <v>45054</v>
      </c>
      <c r="D10665" t="str">
        <f>+VLOOKUP(C10665,Param!K:L,2,FALSE)</f>
        <v>MALONGO - COMPAGNIE MEDITERRANEENNE DES CAFES</v>
      </c>
      <c r="E10665">
        <v>2442072</v>
      </c>
      <c r="F10665" t="s">
        <v>8266</v>
      </c>
      <c r="G10665" t="s">
        <v>29</v>
      </c>
      <c r="H10665" s="5">
        <v>7776.02</v>
      </c>
      <c r="I10665" s="5">
        <v>7776.0245000000004</v>
      </c>
      <c r="J10665" s="5">
        <v>-4.5000000000072699E-3</v>
      </c>
      <c r="K10665" s="5">
        <v>7776.02</v>
      </c>
      <c r="L10665" s="5">
        <v>0</v>
      </c>
      <c r="M10665" t="str">
        <f>IF(ISERROR(VLOOKUP(A10665,'[1]Ecart validé'!$A:$A,1,FALSE)),Z10665,"Ecart Validé")</f>
        <v>valid</v>
      </c>
      <c r="R10665" t="s">
        <v>30</v>
      </c>
      <c r="X10665"/>
      <c r="Y10665"/>
      <c r="Z10665" t="s">
        <v>31</v>
      </c>
    </row>
    <row r="10666" spans="1:26" ht="28.8" x14ac:dyDescent="0.3">
      <c r="A10666" t="s">
        <v>13326</v>
      </c>
      <c r="B10666" t="s">
        <v>3157</v>
      </c>
      <c r="C10666">
        <v>45054</v>
      </c>
      <c r="D10666" t="str">
        <f>+VLOOKUP(C10666,Param!K:L,2,FALSE)</f>
        <v>MALONGO - COMPAGNIE MEDITERRANEENNE DES CAFES</v>
      </c>
      <c r="E10666" t="s">
        <v>3837</v>
      </c>
      <c r="F10666" t="s">
        <v>8271</v>
      </c>
      <c r="G10666" t="s">
        <v>29</v>
      </c>
      <c r="H10666" s="5">
        <v>9233.28819999999</v>
      </c>
      <c r="I10666" s="5">
        <v>9233.2882000000009</v>
      </c>
      <c r="J10666" s="5">
        <v>-1.81898940354585E-12</v>
      </c>
      <c r="K10666" s="5">
        <v>9233.28819999999</v>
      </c>
      <c r="L10666" s="5">
        <v>0</v>
      </c>
      <c r="M10666" t="str">
        <f>IF(ISERROR(VLOOKUP(A10666,'[1]Ecart validé'!$A:$A,1,FALSE)),Z10666,"Ecart Validé")</f>
        <v>valid</v>
      </c>
      <c r="R10666" t="s">
        <v>30</v>
      </c>
      <c r="S10666" t="s">
        <v>42</v>
      </c>
      <c r="T10666" t="s">
        <v>325</v>
      </c>
      <c r="U10666" s="13" t="s">
        <v>13327</v>
      </c>
      <c r="V10666" t="s">
        <v>45</v>
      </c>
      <c r="W10666" t="s">
        <v>3214</v>
      </c>
      <c r="X10666" t="s">
        <v>2131</v>
      </c>
      <c r="Y10666" t="s">
        <v>2131</v>
      </c>
      <c r="Z10666" t="s">
        <v>31</v>
      </c>
    </row>
    <row r="10667" spans="1:26" x14ac:dyDescent="0.3">
      <c r="A10667" t="s">
        <v>13328</v>
      </c>
      <c r="B10667" t="s">
        <v>3157</v>
      </c>
      <c r="C10667">
        <v>46389</v>
      </c>
      <c r="D10667" t="str">
        <f>+VLOOKUP(C10667,Param!K:L,2,FALSE)</f>
        <v>LAURENT-PERRIER  DIFFUSION</v>
      </c>
      <c r="E10667">
        <v>1453008</v>
      </c>
      <c r="F10667" t="s">
        <v>8617</v>
      </c>
      <c r="G10667" t="s">
        <v>29</v>
      </c>
      <c r="H10667" s="5">
        <v>729.42</v>
      </c>
      <c r="I10667" s="5">
        <v>729.41610000000003</v>
      </c>
      <c r="J10667" s="5">
        <v>3.8999999999305098E-3</v>
      </c>
      <c r="K10667" s="5">
        <v>729.42</v>
      </c>
      <c r="L10667" s="5">
        <v>0</v>
      </c>
      <c r="M10667" t="str">
        <f>IF(ISERROR(VLOOKUP(A10667,'[1]Ecart validé'!$A:$A,1,FALSE)),Z10667,"Ecart Validé")</f>
        <v>valid</v>
      </c>
      <c r="R10667" t="s">
        <v>30</v>
      </c>
      <c r="X10667"/>
      <c r="Y10667"/>
      <c r="Z10667" t="s">
        <v>31</v>
      </c>
    </row>
    <row r="10668" spans="1:26" x14ac:dyDescent="0.3">
      <c r="A10668" t="s">
        <v>13329</v>
      </c>
      <c r="B10668" t="s">
        <v>3157</v>
      </c>
      <c r="C10668">
        <v>46389</v>
      </c>
      <c r="D10668" t="str">
        <f>+VLOOKUP(C10668,Param!K:L,2,FALSE)</f>
        <v>LAURENT-PERRIER  DIFFUSION</v>
      </c>
      <c r="E10668">
        <v>1453008</v>
      </c>
      <c r="F10668" t="s">
        <v>8260</v>
      </c>
      <c r="G10668" t="s">
        <v>29</v>
      </c>
      <c r="H10668" s="5">
        <v>3854.52</v>
      </c>
      <c r="I10668" s="5">
        <v>3854.5243</v>
      </c>
      <c r="J10668" s="5">
        <v>-4.3000000000574801E-3</v>
      </c>
      <c r="K10668" s="5">
        <v>3854.52</v>
      </c>
      <c r="L10668" s="5">
        <v>0</v>
      </c>
      <c r="M10668" t="str">
        <f>IF(ISERROR(VLOOKUP(A10668,'[1]Ecart validé'!$A:$A,1,FALSE)),Z10668,"Ecart Validé")</f>
        <v>valid</v>
      </c>
      <c r="R10668" t="s">
        <v>30</v>
      </c>
      <c r="X10668"/>
      <c r="Y10668"/>
      <c r="Z10668" t="s">
        <v>31</v>
      </c>
    </row>
    <row r="10669" spans="1:26" x14ac:dyDescent="0.3">
      <c r="A10669" t="s">
        <v>13330</v>
      </c>
      <c r="B10669" t="s">
        <v>3157</v>
      </c>
      <c r="C10669">
        <v>46389</v>
      </c>
      <c r="D10669" t="str">
        <f>+VLOOKUP(C10669,Param!K:L,2,FALSE)</f>
        <v>LAURENT-PERRIER  DIFFUSION</v>
      </c>
      <c r="E10669">
        <v>1453008</v>
      </c>
      <c r="F10669" t="s">
        <v>8262</v>
      </c>
      <c r="G10669" t="s">
        <v>29</v>
      </c>
      <c r="H10669" s="5">
        <v>5304.45</v>
      </c>
      <c r="I10669" s="5">
        <v>5304.4506000000001</v>
      </c>
      <c r="J10669" s="5">
        <v>-6.0000000030413503E-4</v>
      </c>
      <c r="K10669" s="5">
        <v>5304.45</v>
      </c>
      <c r="L10669" s="5">
        <v>0</v>
      </c>
      <c r="M10669" t="str">
        <f>IF(ISERROR(VLOOKUP(A10669,'[1]Ecart validé'!$A:$A,1,FALSE)),Z10669,"Ecart Validé")</f>
        <v>valid</v>
      </c>
      <c r="R10669" t="s">
        <v>30</v>
      </c>
      <c r="X10669"/>
      <c r="Y10669"/>
      <c r="Z10669" t="s">
        <v>31</v>
      </c>
    </row>
    <row r="10670" spans="1:26" x14ac:dyDescent="0.3">
      <c r="A10670" t="s">
        <v>13331</v>
      </c>
      <c r="B10670" t="s">
        <v>3157</v>
      </c>
      <c r="C10670">
        <v>46389</v>
      </c>
      <c r="D10670" t="str">
        <f>+VLOOKUP(C10670,Param!K:L,2,FALSE)</f>
        <v>LAURENT-PERRIER  DIFFUSION</v>
      </c>
      <c r="E10670">
        <v>1453008</v>
      </c>
      <c r="F10670" t="s">
        <v>8264</v>
      </c>
      <c r="G10670" t="s">
        <v>29</v>
      </c>
      <c r="H10670" s="5">
        <v>15489.4</v>
      </c>
      <c r="I10670" s="5">
        <v>15489.397999999999</v>
      </c>
      <c r="J10670" s="5">
        <v>2.0000000004074502E-3</v>
      </c>
      <c r="K10670" s="5">
        <v>15489.4</v>
      </c>
      <c r="L10670" s="5">
        <v>0</v>
      </c>
      <c r="M10670" t="str">
        <f>IF(ISERROR(VLOOKUP(A10670,'[1]Ecart validé'!$A:$A,1,FALSE)),Z10670,"Ecart Validé")</f>
        <v>valid</v>
      </c>
      <c r="R10670" t="s">
        <v>30</v>
      </c>
      <c r="X10670"/>
      <c r="Y10670"/>
      <c r="Z10670" t="s">
        <v>31</v>
      </c>
    </row>
    <row r="10671" spans="1:26" x14ac:dyDescent="0.3">
      <c r="A10671" t="s">
        <v>13332</v>
      </c>
      <c r="B10671" t="s">
        <v>3157</v>
      </c>
      <c r="C10671">
        <v>46389</v>
      </c>
      <c r="D10671" t="str">
        <f>+VLOOKUP(C10671,Param!K:L,2,FALSE)</f>
        <v>LAURENT-PERRIER  DIFFUSION</v>
      </c>
      <c r="E10671">
        <v>1453008</v>
      </c>
      <c r="F10671" t="s">
        <v>8266</v>
      </c>
      <c r="G10671" t="s">
        <v>29</v>
      </c>
      <c r="H10671" s="5">
        <v>29644.45</v>
      </c>
      <c r="I10671" s="5">
        <v>29644.448400000001</v>
      </c>
      <c r="J10671" s="5">
        <v>1.59999999959836E-3</v>
      </c>
      <c r="K10671" s="5">
        <v>29644.45</v>
      </c>
      <c r="L10671" s="5">
        <v>0</v>
      </c>
      <c r="M10671" t="str">
        <f>IF(ISERROR(VLOOKUP(A10671,'[1]Ecart validé'!$A:$A,1,FALSE)),Z10671,"Ecart Validé")</f>
        <v>valid</v>
      </c>
      <c r="R10671" t="s">
        <v>30</v>
      </c>
      <c r="X10671"/>
      <c r="Y10671"/>
      <c r="Z10671" t="s">
        <v>31</v>
      </c>
    </row>
    <row r="10672" spans="1:26" x14ac:dyDescent="0.3">
      <c r="A10672" t="s">
        <v>13333</v>
      </c>
      <c r="B10672" t="s">
        <v>3157</v>
      </c>
      <c r="C10672">
        <v>44717</v>
      </c>
      <c r="D10672" t="str">
        <f>+VLOOKUP(C10672,Param!K:L,2,FALSE)</f>
        <v>VRANKEN POMMERY MONOPOLE</v>
      </c>
      <c r="E10672">
        <v>1453009</v>
      </c>
      <c r="F10672" t="s">
        <v>8617</v>
      </c>
      <c r="G10672" t="s">
        <v>29</v>
      </c>
      <c r="H10672" s="5">
        <v>980</v>
      </c>
      <c r="I10672" s="5">
        <v>980</v>
      </c>
      <c r="J10672" s="5">
        <v>0</v>
      </c>
      <c r="K10672" s="5">
        <v>980</v>
      </c>
      <c r="L10672" s="5">
        <v>0</v>
      </c>
      <c r="M10672" t="str">
        <f>IF(ISERROR(VLOOKUP(A10672,'[1]Ecart validé'!$A:$A,1,FALSE)),Z10672,"Ecart Validé")</f>
        <v>valid</v>
      </c>
      <c r="R10672" t="s">
        <v>30</v>
      </c>
      <c r="X10672"/>
      <c r="Y10672"/>
      <c r="Z10672" t="s">
        <v>31</v>
      </c>
    </row>
    <row r="10673" spans="1:26" x14ac:dyDescent="0.3">
      <c r="A10673" t="s">
        <v>13334</v>
      </c>
      <c r="B10673" t="s">
        <v>3157</v>
      </c>
      <c r="C10673">
        <v>44717</v>
      </c>
      <c r="D10673" t="str">
        <f>+VLOOKUP(C10673,Param!K:L,2,FALSE)</f>
        <v>VRANKEN POMMERY MONOPOLE</v>
      </c>
      <c r="E10673">
        <v>1453009</v>
      </c>
      <c r="F10673" t="s">
        <v>8260</v>
      </c>
      <c r="G10673" t="s">
        <v>29</v>
      </c>
      <c r="H10673" s="5">
        <v>343.56</v>
      </c>
      <c r="I10673" s="5">
        <v>343.56</v>
      </c>
      <c r="J10673" s="5">
        <v>0</v>
      </c>
      <c r="K10673" s="5">
        <v>343.56</v>
      </c>
      <c r="L10673" s="5">
        <v>0</v>
      </c>
      <c r="M10673" t="str">
        <f>IF(ISERROR(VLOOKUP(A10673,'[1]Ecart validé'!$A:$A,1,FALSE)),Z10673,"Ecart Validé")</f>
        <v>valid</v>
      </c>
      <c r="R10673" t="s">
        <v>30</v>
      </c>
      <c r="X10673"/>
      <c r="Y10673"/>
      <c r="Z10673" t="s">
        <v>31</v>
      </c>
    </row>
    <row r="10674" spans="1:26" x14ac:dyDescent="0.3">
      <c r="A10674" t="s">
        <v>13335</v>
      </c>
      <c r="B10674" t="s">
        <v>3157</v>
      </c>
      <c r="C10674">
        <v>44717</v>
      </c>
      <c r="D10674" t="str">
        <f>+VLOOKUP(C10674,Param!K:L,2,FALSE)</f>
        <v>VRANKEN POMMERY MONOPOLE</v>
      </c>
      <c r="E10674">
        <v>1453009</v>
      </c>
      <c r="F10674" t="s">
        <v>8262</v>
      </c>
      <c r="G10674" t="s">
        <v>29</v>
      </c>
      <c r="H10674" s="5">
        <v>1532.52</v>
      </c>
      <c r="I10674" s="5">
        <v>1532.52</v>
      </c>
      <c r="J10674" s="5">
        <v>0</v>
      </c>
      <c r="K10674" s="5">
        <v>1532.52</v>
      </c>
      <c r="L10674" s="5">
        <v>0</v>
      </c>
      <c r="M10674" t="str">
        <f>IF(ISERROR(VLOOKUP(A10674,'[1]Ecart validé'!$A:$A,1,FALSE)),Z10674,"Ecart Validé")</f>
        <v>valid</v>
      </c>
      <c r="R10674" t="s">
        <v>30</v>
      </c>
      <c r="X10674"/>
      <c r="Y10674"/>
      <c r="Z10674" t="s">
        <v>31</v>
      </c>
    </row>
    <row r="10675" spans="1:26" x14ac:dyDescent="0.3">
      <c r="A10675" t="s">
        <v>13336</v>
      </c>
      <c r="B10675" t="s">
        <v>3157</v>
      </c>
      <c r="C10675">
        <v>44717</v>
      </c>
      <c r="D10675" t="str">
        <f>+VLOOKUP(C10675,Param!K:L,2,FALSE)</f>
        <v>VRANKEN POMMERY MONOPOLE</v>
      </c>
      <c r="E10675">
        <v>1453009</v>
      </c>
      <c r="F10675" t="s">
        <v>8264</v>
      </c>
      <c r="G10675" t="s">
        <v>29</v>
      </c>
      <c r="H10675" s="5">
        <v>2528.6799999999998</v>
      </c>
      <c r="I10675" s="5">
        <v>2528.6799999999998</v>
      </c>
      <c r="J10675" s="5">
        <v>0</v>
      </c>
      <c r="K10675" s="5">
        <v>2528.6799999999998</v>
      </c>
      <c r="L10675" s="5">
        <v>0</v>
      </c>
      <c r="M10675" t="str">
        <f>IF(ISERROR(VLOOKUP(A10675,'[1]Ecart validé'!$A:$A,1,FALSE)),Z10675,"Ecart Validé")</f>
        <v>valid</v>
      </c>
      <c r="R10675" t="s">
        <v>30</v>
      </c>
      <c r="X10675"/>
      <c r="Y10675"/>
      <c r="Z10675" t="s">
        <v>31</v>
      </c>
    </row>
    <row r="10676" spans="1:26" x14ac:dyDescent="0.3">
      <c r="A10676" t="s">
        <v>13337</v>
      </c>
      <c r="B10676" t="s">
        <v>3157</v>
      </c>
      <c r="C10676">
        <v>44717</v>
      </c>
      <c r="D10676" t="str">
        <f>+VLOOKUP(C10676,Param!K:L,2,FALSE)</f>
        <v>VRANKEN POMMERY MONOPOLE</v>
      </c>
      <c r="E10676">
        <v>1453009</v>
      </c>
      <c r="F10676" t="s">
        <v>8266</v>
      </c>
      <c r="G10676" t="s">
        <v>29</v>
      </c>
      <c r="H10676" s="5">
        <v>4067.6</v>
      </c>
      <c r="I10676" s="5">
        <v>4067.6</v>
      </c>
      <c r="J10676" s="5">
        <v>0</v>
      </c>
      <c r="K10676" s="5">
        <v>4067.6</v>
      </c>
      <c r="L10676" s="5">
        <v>0</v>
      </c>
      <c r="M10676" t="str">
        <f>IF(ISERROR(VLOOKUP(A10676,'[1]Ecart validé'!$A:$A,1,FALSE)),Z10676,"Ecart Validé")</f>
        <v>valid</v>
      </c>
      <c r="R10676" t="s">
        <v>30</v>
      </c>
      <c r="X10676"/>
      <c r="Y10676"/>
      <c r="Z10676" t="s">
        <v>31</v>
      </c>
    </row>
    <row r="10677" spans="1:26" x14ac:dyDescent="0.3">
      <c r="A10677" t="s">
        <v>13338</v>
      </c>
      <c r="B10677" t="s">
        <v>3157</v>
      </c>
      <c r="C10677">
        <v>44717</v>
      </c>
      <c r="D10677" t="str">
        <f>+VLOOKUP(C10677,Param!K:L,2,FALSE)</f>
        <v>VRANKEN POMMERY MONOPOLE</v>
      </c>
      <c r="E10677" t="s">
        <v>3708</v>
      </c>
      <c r="F10677" t="s">
        <v>8617</v>
      </c>
      <c r="G10677" t="s">
        <v>29</v>
      </c>
      <c r="H10677" s="5">
        <v>3162</v>
      </c>
      <c r="I10677" s="5">
        <v>3162</v>
      </c>
      <c r="J10677" s="5">
        <v>0</v>
      </c>
      <c r="K10677" s="5">
        <v>3162</v>
      </c>
      <c r="L10677" s="5">
        <v>0</v>
      </c>
      <c r="M10677" t="str">
        <f>IF(ISERROR(VLOOKUP(A10677,'[1]Ecart validé'!$A:$A,1,FALSE)),Z10677,"Ecart Validé")</f>
        <v>valid</v>
      </c>
      <c r="R10677" t="s">
        <v>30</v>
      </c>
      <c r="X10677"/>
      <c r="Y10677"/>
      <c r="Z10677" t="s">
        <v>31</v>
      </c>
    </row>
    <row r="10678" spans="1:26" x14ac:dyDescent="0.3">
      <c r="A10678" t="s">
        <v>13339</v>
      </c>
      <c r="B10678" t="s">
        <v>3157</v>
      </c>
      <c r="C10678">
        <v>44717</v>
      </c>
      <c r="D10678" t="str">
        <f>+VLOOKUP(C10678,Param!K:L,2,FALSE)</f>
        <v>VRANKEN POMMERY MONOPOLE</v>
      </c>
      <c r="E10678" t="s">
        <v>3708</v>
      </c>
      <c r="F10678" t="s">
        <v>8271</v>
      </c>
      <c r="G10678" t="s">
        <v>29</v>
      </c>
      <c r="H10678" s="5">
        <v>11416.8</v>
      </c>
      <c r="I10678" s="5">
        <v>11416.8</v>
      </c>
      <c r="J10678" s="5">
        <v>0</v>
      </c>
      <c r="K10678" s="5">
        <v>11416.8</v>
      </c>
      <c r="L10678" s="5">
        <v>0</v>
      </c>
      <c r="M10678" t="str">
        <f>IF(ISERROR(VLOOKUP(A10678,'[1]Ecart validé'!$A:$A,1,FALSE)),Z10678,"Ecart Validé")</f>
        <v>valid</v>
      </c>
      <c r="R10678" t="s">
        <v>30</v>
      </c>
      <c r="X10678"/>
      <c r="Y10678"/>
      <c r="Z10678" t="s">
        <v>31</v>
      </c>
    </row>
    <row r="10679" spans="1:26" x14ac:dyDescent="0.3">
      <c r="A10679" t="s">
        <v>13340</v>
      </c>
      <c r="B10679" t="s">
        <v>3157</v>
      </c>
      <c r="C10679">
        <v>45137</v>
      </c>
      <c r="D10679" t="str">
        <f>+VLOOKUP(C10679,Param!K:L,2,FALSE)</f>
        <v>AMI A LENGLART</v>
      </c>
      <c r="E10679">
        <v>2345023</v>
      </c>
      <c r="F10679" t="s">
        <v>8617</v>
      </c>
      <c r="G10679" t="s">
        <v>29</v>
      </c>
      <c r="H10679" s="5">
        <v>297.3</v>
      </c>
      <c r="I10679" s="5">
        <v>297.29899999999998</v>
      </c>
      <c r="J10679" s="5">
        <v>1.0000000000331901E-3</v>
      </c>
      <c r="K10679" s="5">
        <v>297.3</v>
      </c>
      <c r="L10679" s="5">
        <v>0</v>
      </c>
      <c r="M10679" t="str">
        <f>IF(ISERROR(VLOOKUP(A10679,'[1]Ecart validé'!$A:$A,1,FALSE)),Z10679,"Ecart Validé")</f>
        <v>valid</v>
      </c>
      <c r="R10679" t="s">
        <v>30</v>
      </c>
      <c r="X10679"/>
      <c r="Y10679"/>
      <c r="Z10679" t="s">
        <v>31</v>
      </c>
    </row>
    <row r="10680" spans="1:26" x14ac:dyDescent="0.3">
      <c r="A10680" t="s">
        <v>13341</v>
      </c>
      <c r="B10680" t="s">
        <v>3157</v>
      </c>
      <c r="C10680">
        <v>45137</v>
      </c>
      <c r="D10680" t="str">
        <f>+VLOOKUP(C10680,Param!K:L,2,FALSE)</f>
        <v>AMI A LENGLART</v>
      </c>
      <c r="E10680">
        <v>2345023</v>
      </c>
      <c r="F10680" t="s">
        <v>8260</v>
      </c>
      <c r="G10680" t="s">
        <v>29</v>
      </c>
      <c r="H10680" s="5">
        <v>165.4</v>
      </c>
      <c r="I10680" s="5">
        <v>165.4</v>
      </c>
      <c r="J10680" s="5">
        <v>0</v>
      </c>
      <c r="K10680" s="5">
        <v>165.4</v>
      </c>
      <c r="L10680" s="5">
        <v>0</v>
      </c>
      <c r="M10680" t="str">
        <f>IF(ISERROR(VLOOKUP(A10680,'[1]Ecart validé'!$A:$A,1,FALSE)),Z10680,"Ecart Validé")</f>
        <v>valid</v>
      </c>
      <c r="R10680" t="s">
        <v>30</v>
      </c>
      <c r="X10680"/>
      <c r="Y10680"/>
      <c r="Z10680" t="s">
        <v>31</v>
      </c>
    </row>
    <row r="10681" spans="1:26" x14ac:dyDescent="0.3">
      <c r="A10681" t="s">
        <v>13342</v>
      </c>
      <c r="B10681" t="s">
        <v>3157</v>
      </c>
      <c r="C10681">
        <v>45137</v>
      </c>
      <c r="D10681" t="str">
        <f>+VLOOKUP(C10681,Param!K:L,2,FALSE)</f>
        <v>AMI A LENGLART</v>
      </c>
      <c r="E10681">
        <v>2345023</v>
      </c>
      <c r="F10681" t="s">
        <v>8262</v>
      </c>
      <c r="G10681" t="s">
        <v>29</v>
      </c>
      <c r="H10681" s="5">
        <v>703.54</v>
      </c>
      <c r="I10681" s="5">
        <v>703.54100000000005</v>
      </c>
      <c r="J10681" s="5">
        <v>-1.00000000009004E-3</v>
      </c>
      <c r="K10681" s="5">
        <v>703.54</v>
      </c>
      <c r="L10681" s="5">
        <v>0</v>
      </c>
      <c r="M10681" t="str">
        <f>IF(ISERROR(VLOOKUP(A10681,'[1]Ecart validé'!$A:$A,1,FALSE)),Z10681,"Ecart Validé")</f>
        <v>valid</v>
      </c>
      <c r="R10681" t="s">
        <v>30</v>
      </c>
      <c r="X10681"/>
      <c r="Y10681"/>
      <c r="Z10681" t="s">
        <v>31</v>
      </c>
    </row>
    <row r="10682" spans="1:26" x14ac:dyDescent="0.3">
      <c r="A10682" t="s">
        <v>13343</v>
      </c>
      <c r="B10682" t="s">
        <v>3157</v>
      </c>
      <c r="C10682">
        <v>45137</v>
      </c>
      <c r="D10682" t="str">
        <f>+VLOOKUP(C10682,Param!K:L,2,FALSE)</f>
        <v>AMI A LENGLART</v>
      </c>
      <c r="E10682">
        <v>2345023</v>
      </c>
      <c r="F10682" t="s">
        <v>8266</v>
      </c>
      <c r="G10682" t="s">
        <v>29</v>
      </c>
      <c r="H10682" s="5">
        <v>8335.91</v>
      </c>
      <c r="I10682" s="5">
        <v>8335.9105</v>
      </c>
      <c r="J10682" s="5">
        <v>-5.0000000010186297E-4</v>
      </c>
      <c r="K10682" s="5">
        <v>8335.91</v>
      </c>
      <c r="L10682" s="5">
        <v>0</v>
      </c>
      <c r="M10682" t="str">
        <f>IF(ISERROR(VLOOKUP(A10682,'[1]Ecart validé'!$A:$A,1,FALSE)),Z10682,"Ecart Validé")</f>
        <v>valid</v>
      </c>
      <c r="R10682" t="s">
        <v>30</v>
      </c>
      <c r="X10682"/>
      <c r="Y10682"/>
      <c r="Z10682" t="s">
        <v>31</v>
      </c>
    </row>
    <row r="10683" spans="1:26" x14ac:dyDescent="0.3">
      <c r="A10683" t="s">
        <v>13344</v>
      </c>
      <c r="B10683" t="s">
        <v>3157</v>
      </c>
      <c r="C10683">
        <v>56455</v>
      </c>
      <c r="D10683" t="str">
        <f>+VLOOKUP(C10683,Param!K:L,2,FALSE)</f>
        <v>SPH - GERARD BERTRAND</v>
      </c>
      <c r="E10683">
        <v>1253027</v>
      </c>
      <c r="F10683" t="s">
        <v>8260</v>
      </c>
      <c r="G10683" t="s">
        <v>29</v>
      </c>
      <c r="H10683" s="5">
        <v>36.659999999999997</v>
      </c>
      <c r="I10683" s="5">
        <v>36.659999999999997</v>
      </c>
      <c r="J10683" s="5">
        <v>0</v>
      </c>
      <c r="K10683" s="5">
        <v>36.659999999999997</v>
      </c>
      <c r="L10683" s="5">
        <v>0</v>
      </c>
      <c r="M10683" t="str">
        <f>IF(ISERROR(VLOOKUP(A10683,'[1]Ecart validé'!$A:$A,1,FALSE)),Z10683,"Ecart Validé")</f>
        <v>valid</v>
      </c>
      <c r="R10683" t="s">
        <v>30</v>
      </c>
      <c r="X10683"/>
      <c r="Y10683"/>
      <c r="Z10683" t="s">
        <v>31</v>
      </c>
    </row>
    <row r="10684" spans="1:26" x14ac:dyDescent="0.3">
      <c r="A10684" t="s">
        <v>13345</v>
      </c>
      <c r="B10684" t="s">
        <v>3157</v>
      </c>
      <c r="C10684">
        <v>56455</v>
      </c>
      <c r="D10684" t="str">
        <f>+VLOOKUP(C10684,Param!K:L,2,FALSE)</f>
        <v>SPH - GERARD BERTRAND</v>
      </c>
      <c r="E10684">
        <v>1253027</v>
      </c>
      <c r="F10684" t="s">
        <v>8262</v>
      </c>
      <c r="G10684" t="s">
        <v>29</v>
      </c>
      <c r="H10684" s="5">
        <v>518.99</v>
      </c>
      <c r="I10684" s="5">
        <v>518.98559999999998</v>
      </c>
      <c r="J10684" s="5">
        <v>4.4000000000323702E-3</v>
      </c>
      <c r="K10684" s="5">
        <v>518.99</v>
      </c>
      <c r="L10684" s="5">
        <v>0</v>
      </c>
      <c r="M10684" t="str">
        <f>IF(ISERROR(VLOOKUP(A10684,'[1]Ecart validé'!$A:$A,1,FALSE)),Z10684,"Ecart Validé")</f>
        <v>valid</v>
      </c>
      <c r="R10684" t="s">
        <v>30</v>
      </c>
      <c r="X10684"/>
      <c r="Y10684"/>
      <c r="Z10684" t="s">
        <v>31</v>
      </c>
    </row>
    <row r="10685" spans="1:26" x14ac:dyDescent="0.3">
      <c r="A10685" t="s">
        <v>13346</v>
      </c>
      <c r="B10685" t="s">
        <v>3157</v>
      </c>
      <c r="C10685">
        <v>56455</v>
      </c>
      <c r="D10685" t="str">
        <f>+VLOOKUP(C10685,Param!K:L,2,FALSE)</f>
        <v>SPH - GERARD BERTRAND</v>
      </c>
      <c r="E10685">
        <v>1253027</v>
      </c>
      <c r="F10685" t="s">
        <v>8264</v>
      </c>
      <c r="G10685" t="s">
        <v>29</v>
      </c>
      <c r="H10685" s="5">
        <v>488.28</v>
      </c>
      <c r="I10685" s="5">
        <v>488.28</v>
      </c>
      <c r="J10685" s="5">
        <v>0</v>
      </c>
      <c r="K10685" s="5">
        <v>488.28</v>
      </c>
      <c r="L10685" s="5">
        <v>0</v>
      </c>
      <c r="M10685" t="str">
        <f>IF(ISERROR(VLOOKUP(A10685,'[1]Ecart validé'!$A:$A,1,FALSE)),Z10685,"Ecart Validé")</f>
        <v>valid</v>
      </c>
      <c r="R10685" t="s">
        <v>30</v>
      </c>
      <c r="X10685"/>
      <c r="Y10685"/>
      <c r="Z10685" t="s">
        <v>31</v>
      </c>
    </row>
    <row r="10686" spans="1:26" x14ac:dyDescent="0.3">
      <c r="A10686" t="s">
        <v>13347</v>
      </c>
      <c r="B10686" t="s">
        <v>3157</v>
      </c>
      <c r="C10686">
        <v>56455</v>
      </c>
      <c r="D10686" t="str">
        <f>+VLOOKUP(C10686,Param!K:L,2,FALSE)</f>
        <v>SPH - GERARD BERTRAND</v>
      </c>
      <c r="E10686">
        <v>1253027</v>
      </c>
      <c r="F10686" t="s">
        <v>8266</v>
      </c>
      <c r="G10686" t="s">
        <v>29</v>
      </c>
      <c r="H10686" s="5">
        <v>812.88</v>
      </c>
      <c r="I10686" s="5">
        <v>812.88</v>
      </c>
      <c r="J10686" s="5">
        <v>0</v>
      </c>
      <c r="K10686" s="5">
        <v>812.88</v>
      </c>
      <c r="L10686" s="5">
        <v>0</v>
      </c>
      <c r="M10686" t="str">
        <f>IF(ISERROR(VLOOKUP(A10686,'[1]Ecart validé'!$A:$A,1,FALSE)),Z10686,"Ecart Validé")</f>
        <v>valid</v>
      </c>
      <c r="R10686" t="s">
        <v>30</v>
      </c>
      <c r="X10686"/>
      <c r="Y10686"/>
      <c r="Z10686" t="s">
        <v>31</v>
      </c>
    </row>
    <row r="10687" spans="1:26" x14ac:dyDescent="0.3">
      <c r="A10687" t="s">
        <v>13348</v>
      </c>
      <c r="B10687" t="s">
        <v>3157</v>
      </c>
      <c r="C10687">
        <v>6277</v>
      </c>
      <c r="D10687" t="str">
        <f>+VLOOKUP(C10687,Param!K:L,2,FALSE)</f>
        <v>MANUSEC</v>
      </c>
      <c r="E10687">
        <v>326247</v>
      </c>
      <c r="F10687" t="s">
        <v>8617</v>
      </c>
      <c r="G10687" t="s">
        <v>29</v>
      </c>
      <c r="H10687" s="5">
        <v>-6000.78</v>
      </c>
      <c r="I10687" s="5">
        <v>-6000.7824000000001</v>
      </c>
      <c r="J10687" s="5">
        <v>2.4000000003070402E-3</v>
      </c>
      <c r="K10687" s="5">
        <v>-6000.78</v>
      </c>
      <c r="L10687" s="5">
        <v>0</v>
      </c>
      <c r="M10687" t="str">
        <f>IF(ISERROR(VLOOKUP(A10687,'[1]Ecart validé'!$A:$A,1,FALSE)),Z10687,"Ecart Validé")</f>
        <v>valid</v>
      </c>
      <c r="R10687" t="s">
        <v>30</v>
      </c>
      <c r="X10687"/>
      <c r="Y10687"/>
      <c r="Z10687" t="s">
        <v>31</v>
      </c>
    </row>
    <row r="10688" spans="1:26" x14ac:dyDescent="0.3">
      <c r="A10688" t="s">
        <v>13349</v>
      </c>
      <c r="B10688" t="s">
        <v>3157</v>
      </c>
      <c r="C10688">
        <v>58200</v>
      </c>
      <c r="D10688" t="str">
        <f>+VLOOKUP(C10688,Param!K:L,2,FALSE)</f>
        <v>PANI FRANCE (GAVELLE ASSOCIES)</v>
      </c>
      <c r="E10688">
        <v>17222005</v>
      </c>
      <c r="F10688" t="s">
        <v>8260</v>
      </c>
      <c r="G10688" t="s">
        <v>29</v>
      </c>
      <c r="H10688" s="5">
        <v>556.01</v>
      </c>
      <c r="I10688" s="5">
        <v>556.01</v>
      </c>
      <c r="J10688" s="5">
        <v>0</v>
      </c>
      <c r="K10688" s="5">
        <v>556.01</v>
      </c>
      <c r="L10688" s="5">
        <v>0</v>
      </c>
      <c r="M10688" t="str">
        <f>IF(ISERROR(VLOOKUP(A10688,'[1]Ecart validé'!$A:$A,1,FALSE)),Z10688,"Ecart Validé")</f>
        <v>valid</v>
      </c>
      <c r="R10688" t="s">
        <v>30</v>
      </c>
      <c r="X10688"/>
      <c r="Y10688"/>
      <c r="Z10688" t="s">
        <v>31</v>
      </c>
    </row>
    <row r="10689" spans="1:26" x14ac:dyDescent="0.3">
      <c r="A10689" t="s">
        <v>13350</v>
      </c>
      <c r="B10689" t="s">
        <v>3157</v>
      </c>
      <c r="C10689">
        <v>58200</v>
      </c>
      <c r="D10689" t="str">
        <f>+VLOOKUP(C10689,Param!K:L,2,FALSE)</f>
        <v>PANI FRANCE (GAVELLE ASSOCIES)</v>
      </c>
      <c r="E10689">
        <v>17222005</v>
      </c>
      <c r="F10689" t="s">
        <v>8262</v>
      </c>
      <c r="G10689" t="s">
        <v>29</v>
      </c>
      <c r="H10689" s="5">
        <v>1658.38</v>
      </c>
      <c r="I10689" s="5">
        <v>1658.3788</v>
      </c>
      <c r="J10689" s="5">
        <v>1.2000000001535201E-3</v>
      </c>
      <c r="K10689" s="5">
        <v>1658.38</v>
      </c>
      <c r="L10689" s="5">
        <v>0</v>
      </c>
      <c r="M10689" t="str">
        <f>IF(ISERROR(VLOOKUP(A10689,'[1]Ecart validé'!$A:$A,1,FALSE)),Z10689,"Ecart Validé")</f>
        <v>valid</v>
      </c>
      <c r="R10689" t="s">
        <v>30</v>
      </c>
      <c r="X10689"/>
      <c r="Y10689"/>
      <c r="Z10689" t="s">
        <v>31</v>
      </c>
    </row>
    <row r="10690" spans="1:26" x14ac:dyDescent="0.3">
      <c r="A10690" t="s">
        <v>13351</v>
      </c>
      <c r="B10690" t="s">
        <v>3157</v>
      </c>
      <c r="C10690">
        <v>58200</v>
      </c>
      <c r="D10690" t="str">
        <f>+VLOOKUP(C10690,Param!K:L,2,FALSE)</f>
        <v>PANI FRANCE (GAVELLE ASSOCIES)</v>
      </c>
      <c r="E10690">
        <v>17222005</v>
      </c>
      <c r="F10690" t="s">
        <v>8264</v>
      </c>
      <c r="G10690" t="s">
        <v>29</v>
      </c>
      <c r="H10690" s="5">
        <v>6739.75</v>
      </c>
      <c r="I10690" s="5">
        <v>6739.7471999999998</v>
      </c>
      <c r="J10690" s="5">
        <v>2.8000000002066298E-3</v>
      </c>
      <c r="K10690" s="5">
        <v>6739.75</v>
      </c>
      <c r="L10690" s="5">
        <v>0</v>
      </c>
      <c r="M10690" t="str">
        <f>IF(ISERROR(VLOOKUP(A10690,'[1]Ecart validé'!$A:$A,1,FALSE)),Z10690,"Ecart Validé")</f>
        <v>valid</v>
      </c>
      <c r="R10690" t="s">
        <v>30</v>
      </c>
      <c r="X10690"/>
      <c r="Y10690"/>
      <c r="Z10690" t="s">
        <v>31</v>
      </c>
    </row>
    <row r="10691" spans="1:26" x14ac:dyDescent="0.3">
      <c r="A10691" t="s">
        <v>13352</v>
      </c>
      <c r="B10691" t="s">
        <v>3157</v>
      </c>
      <c r="C10691">
        <v>58200</v>
      </c>
      <c r="D10691" t="str">
        <f>+VLOOKUP(C10691,Param!K:L,2,FALSE)</f>
        <v>PANI FRANCE (GAVELLE ASSOCIES)</v>
      </c>
      <c r="E10691">
        <v>17222005</v>
      </c>
      <c r="F10691" t="s">
        <v>8266</v>
      </c>
      <c r="G10691" t="s">
        <v>29</v>
      </c>
      <c r="H10691" s="5">
        <v>12220.41</v>
      </c>
      <c r="I10691" s="5">
        <v>12220.406800000001</v>
      </c>
      <c r="J10691" s="5">
        <v>3.1999999991967299E-3</v>
      </c>
      <c r="K10691" s="5">
        <v>12220.41</v>
      </c>
      <c r="L10691" s="5">
        <v>0</v>
      </c>
      <c r="M10691" t="str">
        <f>IF(ISERROR(VLOOKUP(A10691,'[1]Ecart validé'!$A:$A,1,FALSE)),Z10691,"Ecart Validé")</f>
        <v>valid</v>
      </c>
      <c r="R10691" t="s">
        <v>30</v>
      </c>
      <c r="X10691"/>
      <c r="Y10691"/>
      <c r="Z10691" t="s">
        <v>31</v>
      </c>
    </row>
    <row r="10692" spans="1:26" x14ac:dyDescent="0.3">
      <c r="A10692" t="s">
        <v>13353</v>
      </c>
      <c r="B10692" t="s">
        <v>3157</v>
      </c>
      <c r="C10692">
        <v>46387</v>
      </c>
      <c r="D10692" t="str">
        <f>+VLOOKUP(C10692,Param!K:L,2,FALSE)</f>
        <v>OTIS</v>
      </c>
      <c r="E10692">
        <v>209045060</v>
      </c>
      <c r="F10692" t="s">
        <v>8260</v>
      </c>
      <c r="G10692" t="s">
        <v>29</v>
      </c>
      <c r="H10692" s="5">
        <v>35515.160000000003</v>
      </c>
      <c r="I10692" s="5">
        <v>35515.158000000003</v>
      </c>
      <c r="J10692" s="5">
        <v>2.0000000004074502E-3</v>
      </c>
      <c r="K10692" s="5">
        <v>35515.160000000003</v>
      </c>
      <c r="L10692" s="5">
        <v>0</v>
      </c>
      <c r="M10692" t="str">
        <f>IF(ISERROR(VLOOKUP(A10692,'[1]Ecart validé'!$A:$A,1,FALSE)),Z10692,"Ecart Validé")</f>
        <v>valid</v>
      </c>
      <c r="R10692" t="s">
        <v>30</v>
      </c>
      <c r="X10692"/>
      <c r="Y10692"/>
      <c r="Z10692" t="s">
        <v>31</v>
      </c>
    </row>
    <row r="10693" spans="1:26" x14ac:dyDescent="0.3">
      <c r="A10693" t="s">
        <v>13354</v>
      </c>
      <c r="B10693" t="s">
        <v>3157</v>
      </c>
      <c r="C10693">
        <v>46387</v>
      </c>
      <c r="D10693" t="str">
        <f>+VLOOKUP(C10693,Param!K:L,2,FALSE)</f>
        <v>OTIS</v>
      </c>
      <c r="E10693">
        <v>209045060</v>
      </c>
      <c r="F10693" t="s">
        <v>8262</v>
      </c>
      <c r="G10693" t="s">
        <v>29</v>
      </c>
      <c r="H10693" s="5">
        <v>28205.88</v>
      </c>
      <c r="I10693" s="5">
        <v>28205.878000000001</v>
      </c>
      <c r="J10693" s="5">
        <v>2.0000000004074502E-3</v>
      </c>
      <c r="K10693" s="5">
        <v>28205.88</v>
      </c>
      <c r="L10693" s="5">
        <v>0</v>
      </c>
      <c r="M10693" t="str">
        <f>IF(ISERROR(VLOOKUP(A10693,'[1]Ecart validé'!$A:$A,1,FALSE)),Z10693,"Ecart Validé")</f>
        <v>valid</v>
      </c>
      <c r="R10693" t="s">
        <v>30</v>
      </c>
      <c r="X10693"/>
      <c r="Y10693"/>
      <c r="Z10693" t="s">
        <v>31</v>
      </c>
    </row>
    <row r="10694" spans="1:26" x14ac:dyDescent="0.3">
      <c r="A10694" t="s">
        <v>13355</v>
      </c>
      <c r="B10694" t="s">
        <v>3157</v>
      </c>
      <c r="C10694">
        <v>46387</v>
      </c>
      <c r="D10694" t="str">
        <f>+VLOOKUP(C10694,Param!K:L,2,FALSE)</f>
        <v>OTIS</v>
      </c>
      <c r="E10694">
        <v>209045060</v>
      </c>
      <c r="F10694" t="s">
        <v>8264</v>
      </c>
      <c r="G10694" t="s">
        <v>29</v>
      </c>
      <c r="H10694" s="5">
        <v>22367.79</v>
      </c>
      <c r="I10694" s="5">
        <v>22367.79</v>
      </c>
      <c r="J10694" s="5">
        <v>0</v>
      </c>
      <c r="K10694" s="5">
        <v>22367.79</v>
      </c>
      <c r="L10694" s="5">
        <v>0</v>
      </c>
      <c r="M10694" t="str">
        <f>IF(ISERROR(VLOOKUP(A10694,'[1]Ecart validé'!$A:$A,1,FALSE)),Z10694,"Ecart Validé")</f>
        <v>valid</v>
      </c>
      <c r="R10694" t="s">
        <v>30</v>
      </c>
      <c r="X10694"/>
      <c r="Y10694"/>
      <c r="Z10694" t="s">
        <v>31</v>
      </c>
    </row>
    <row r="10695" spans="1:26" x14ac:dyDescent="0.3">
      <c r="A10695" t="s">
        <v>13356</v>
      </c>
      <c r="B10695" t="s">
        <v>3157</v>
      </c>
      <c r="C10695">
        <v>46387</v>
      </c>
      <c r="D10695" t="str">
        <f>+VLOOKUP(C10695,Param!K:L,2,FALSE)</f>
        <v>OTIS</v>
      </c>
      <c r="E10695">
        <v>209045060</v>
      </c>
      <c r="F10695" t="s">
        <v>8266</v>
      </c>
      <c r="G10695" t="s">
        <v>29</v>
      </c>
      <c r="H10695" s="5">
        <v>72478.269999999902</v>
      </c>
      <c r="I10695" s="5">
        <v>72478.274000000005</v>
      </c>
      <c r="J10695" s="5">
        <v>-4.0000000153668199E-3</v>
      </c>
      <c r="K10695" s="5">
        <v>72478.269999999902</v>
      </c>
      <c r="L10695" s="5">
        <v>0</v>
      </c>
      <c r="M10695" t="str">
        <f>IF(ISERROR(VLOOKUP(A10695,'[1]Ecart validé'!$A:$A,1,FALSE)),Z10695,"Ecart Validé")</f>
        <v>valid</v>
      </c>
      <c r="R10695" t="s">
        <v>30</v>
      </c>
      <c r="X10695"/>
      <c r="Y10695"/>
      <c r="Z10695" t="s">
        <v>31</v>
      </c>
    </row>
    <row r="10696" spans="1:26" x14ac:dyDescent="0.3">
      <c r="A10696" t="s">
        <v>13357</v>
      </c>
      <c r="B10696" t="s">
        <v>3157</v>
      </c>
      <c r="C10696">
        <v>46387</v>
      </c>
      <c r="D10696" t="str">
        <f>+VLOOKUP(C10696,Param!K:L,2,FALSE)</f>
        <v>OTIS</v>
      </c>
      <c r="E10696">
        <v>215045550</v>
      </c>
      <c r="F10696" t="s">
        <v>8719</v>
      </c>
      <c r="G10696" t="s">
        <v>29</v>
      </c>
      <c r="H10696" s="5">
        <v>150741.31</v>
      </c>
      <c r="I10696" s="5">
        <v>150741.31349999999</v>
      </c>
      <c r="J10696" s="5">
        <v>-3.4999999916180899E-3</v>
      </c>
      <c r="K10696" s="5">
        <v>150741.31</v>
      </c>
      <c r="L10696" s="5">
        <v>0</v>
      </c>
      <c r="M10696" t="str">
        <f>IF(ISERROR(VLOOKUP(A10696,'[1]Ecart validé'!$A:$A,1,FALSE)),Z10696,"Ecart Validé")</f>
        <v>valid</v>
      </c>
      <c r="R10696" t="s">
        <v>30</v>
      </c>
      <c r="X10696"/>
      <c r="Y10696"/>
      <c r="Z10696" t="s">
        <v>31</v>
      </c>
    </row>
    <row r="10697" spans="1:26" x14ac:dyDescent="0.3">
      <c r="A10697" t="s">
        <v>13358</v>
      </c>
      <c r="B10697" t="s">
        <v>3157</v>
      </c>
      <c r="C10697">
        <v>46387</v>
      </c>
      <c r="D10697" t="str">
        <f>+VLOOKUP(C10697,Param!K:L,2,FALSE)</f>
        <v>OTIS</v>
      </c>
      <c r="E10697">
        <v>215045550</v>
      </c>
      <c r="F10697" t="s">
        <v>8721</v>
      </c>
      <c r="G10697" t="s">
        <v>29</v>
      </c>
      <c r="H10697" s="5">
        <v>-4876.0200000000004</v>
      </c>
      <c r="I10697" s="5">
        <v>-4876.0185000000001</v>
      </c>
      <c r="J10697" s="5">
        <v>-1.50000000030559E-3</v>
      </c>
      <c r="K10697" s="5">
        <v>-4876.0200000000004</v>
      </c>
      <c r="L10697" s="5">
        <v>0</v>
      </c>
      <c r="M10697" t="str">
        <f>IF(ISERROR(VLOOKUP(A10697,'[1]Ecart validé'!$A:$A,1,FALSE)),Z10697,"Ecart Validé")</f>
        <v>valid</v>
      </c>
      <c r="R10697" t="s">
        <v>30</v>
      </c>
      <c r="X10697"/>
      <c r="Y10697"/>
      <c r="Z10697" t="s">
        <v>31</v>
      </c>
    </row>
    <row r="10698" spans="1:26" x14ac:dyDescent="0.3">
      <c r="A10698" t="s">
        <v>13359</v>
      </c>
      <c r="B10698" t="s">
        <v>3157</v>
      </c>
      <c r="C10698">
        <v>46387</v>
      </c>
      <c r="D10698" t="str">
        <f>+VLOOKUP(C10698,Param!K:L,2,FALSE)</f>
        <v>OTIS</v>
      </c>
      <c r="E10698">
        <v>2120451829</v>
      </c>
      <c r="F10698" t="s">
        <v>8262</v>
      </c>
      <c r="G10698" t="s">
        <v>29</v>
      </c>
      <c r="H10698" s="5">
        <v>1654</v>
      </c>
      <c r="I10698" s="5">
        <v>1654</v>
      </c>
      <c r="J10698" s="5">
        <v>0</v>
      </c>
      <c r="K10698" s="5">
        <v>1654</v>
      </c>
      <c r="L10698" s="5">
        <v>0</v>
      </c>
      <c r="M10698" t="str">
        <f>IF(ISERROR(VLOOKUP(A10698,'[1]Ecart validé'!$A:$A,1,FALSE)),Z10698,"Ecart Validé")</f>
        <v>valid</v>
      </c>
      <c r="R10698" t="s">
        <v>30</v>
      </c>
      <c r="X10698"/>
      <c r="Y10698"/>
      <c r="Z10698" t="s">
        <v>31</v>
      </c>
    </row>
    <row r="10699" spans="1:26" x14ac:dyDescent="0.3">
      <c r="A10699" t="s">
        <v>13360</v>
      </c>
      <c r="B10699" t="s">
        <v>3157</v>
      </c>
      <c r="C10699">
        <v>46387</v>
      </c>
      <c r="D10699" t="str">
        <f>+VLOOKUP(C10699,Param!K:L,2,FALSE)</f>
        <v>OTIS</v>
      </c>
      <c r="E10699">
        <v>2120451829</v>
      </c>
      <c r="F10699" t="s">
        <v>8266</v>
      </c>
      <c r="G10699" t="s">
        <v>29</v>
      </c>
      <c r="H10699" s="5">
        <v>48</v>
      </c>
      <c r="I10699" s="5">
        <v>48</v>
      </c>
      <c r="J10699" s="5">
        <v>0</v>
      </c>
      <c r="K10699" s="5">
        <v>48</v>
      </c>
      <c r="L10699" s="5">
        <v>0</v>
      </c>
      <c r="M10699" t="str">
        <f>IF(ISERROR(VLOOKUP(A10699,'[1]Ecart validé'!$A:$A,1,FALSE)),Z10699,"Ecart Validé")</f>
        <v>valid</v>
      </c>
      <c r="R10699" t="s">
        <v>30</v>
      </c>
      <c r="X10699"/>
      <c r="Y10699"/>
      <c r="Z10699" t="s">
        <v>31</v>
      </c>
    </row>
    <row r="10700" spans="1:26" x14ac:dyDescent="0.3">
      <c r="A10700" t="s">
        <v>13361</v>
      </c>
      <c r="B10700" t="s">
        <v>3157</v>
      </c>
      <c r="C10700">
        <v>46387</v>
      </c>
      <c r="D10700" t="str">
        <f>+VLOOKUP(C10700,Param!K:L,2,FALSE)</f>
        <v>OTIS</v>
      </c>
      <c r="E10700">
        <v>2204506836</v>
      </c>
      <c r="F10700" t="s">
        <v>8719</v>
      </c>
      <c r="G10700" t="s">
        <v>29</v>
      </c>
      <c r="H10700" s="5">
        <v>187500.72</v>
      </c>
      <c r="I10700" s="5">
        <v>187500.7176</v>
      </c>
      <c r="J10700" s="5">
        <v>2.39999999757856E-3</v>
      </c>
      <c r="K10700" s="5">
        <v>187500.72</v>
      </c>
      <c r="L10700" s="5">
        <v>0</v>
      </c>
      <c r="M10700" t="str">
        <f>IF(ISERROR(VLOOKUP(A10700,'[1]Ecart validé'!$A:$A,1,FALSE)),Z10700,"Ecart Validé")</f>
        <v>valid</v>
      </c>
      <c r="R10700" t="s">
        <v>30</v>
      </c>
      <c r="X10700"/>
      <c r="Y10700"/>
      <c r="Z10700" t="s">
        <v>31</v>
      </c>
    </row>
    <row r="10701" spans="1:26" ht="72" x14ac:dyDescent="0.3">
      <c r="A10701" t="s">
        <v>13362</v>
      </c>
      <c r="B10701" t="s">
        <v>3157</v>
      </c>
      <c r="C10701">
        <v>46387</v>
      </c>
      <c r="D10701" t="str">
        <f>+VLOOKUP(C10701,Param!K:L,2,FALSE)</f>
        <v>OTIS</v>
      </c>
      <c r="E10701">
        <v>2204506836</v>
      </c>
      <c r="F10701" t="s">
        <v>8721</v>
      </c>
      <c r="G10701" t="s">
        <v>29</v>
      </c>
      <c r="H10701" s="5">
        <v>29753.94</v>
      </c>
      <c r="I10701" s="5">
        <v>29753.946</v>
      </c>
      <c r="J10701" s="5">
        <v>-6.00000000122236E-3</v>
      </c>
      <c r="K10701" s="5">
        <v>29753.94</v>
      </c>
      <c r="L10701" s="5">
        <v>0</v>
      </c>
      <c r="M10701" t="str">
        <f>IF(ISERROR(VLOOKUP(A10701,'[1]Ecart validé'!$A:$A,1,FALSE)),Z10701,"Ecart Validé")</f>
        <v>valid</v>
      </c>
      <c r="R10701" t="s">
        <v>30</v>
      </c>
      <c r="S10701" t="s">
        <v>42</v>
      </c>
      <c r="T10701" t="s">
        <v>43</v>
      </c>
      <c r="U10701" s="13" t="s">
        <v>13363</v>
      </c>
      <c r="V10701" t="s">
        <v>45</v>
      </c>
      <c r="W10701" t="s">
        <v>3214</v>
      </c>
      <c r="X10701"/>
      <c r="Y10701"/>
      <c r="Z10701" t="s">
        <v>31</v>
      </c>
    </row>
    <row r="10702" spans="1:26" x14ac:dyDescent="0.3">
      <c r="A10702" t="s">
        <v>13364</v>
      </c>
      <c r="B10702" t="s">
        <v>3157</v>
      </c>
      <c r="C10702">
        <v>6418</v>
      </c>
      <c r="D10702" t="str">
        <f>+VLOOKUP(C10702,Param!K:L,2,FALSE)</f>
        <v>SCHMITT NEY SA (EQUIPEMENTS SANITAIRES)</v>
      </c>
      <c r="E10702">
        <v>328677</v>
      </c>
      <c r="F10702" t="s">
        <v>8617</v>
      </c>
      <c r="G10702" t="s">
        <v>29</v>
      </c>
      <c r="H10702" s="5">
        <v>8601.2800000000007</v>
      </c>
      <c r="I10702" s="5">
        <v>8601.2759999999998</v>
      </c>
      <c r="J10702" s="5">
        <v>4.0000000008149003E-3</v>
      </c>
      <c r="K10702" s="5">
        <v>8601.2800000000007</v>
      </c>
      <c r="L10702" s="5">
        <v>0</v>
      </c>
      <c r="M10702" t="str">
        <f>IF(ISERROR(VLOOKUP(A10702,'[1]Ecart validé'!$A:$A,1,FALSE)),Z10702,"Ecart Validé")</f>
        <v>valid</v>
      </c>
      <c r="R10702" t="s">
        <v>30</v>
      </c>
      <c r="X10702"/>
      <c r="Y10702"/>
      <c r="Z10702" t="s">
        <v>31</v>
      </c>
    </row>
    <row r="10703" spans="1:26" x14ac:dyDescent="0.3">
      <c r="A10703" t="s">
        <v>13365</v>
      </c>
      <c r="B10703" t="s">
        <v>3157</v>
      </c>
      <c r="C10703">
        <v>6418</v>
      </c>
      <c r="D10703" t="str">
        <f>+VLOOKUP(C10703,Param!K:L,2,FALSE)</f>
        <v>SCHMITT NEY SA (EQUIPEMENTS SANITAIRES)</v>
      </c>
      <c r="E10703">
        <v>328677</v>
      </c>
      <c r="F10703" t="s">
        <v>8260</v>
      </c>
      <c r="G10703" t="s">
        <v>29</v>
      </c>
      <c r="H10703" s="5">
        <v>3522.18</v>
      </c>
      <c r="I10703" s="5">
        <v>3522.18</v>
      </c>
      <c r="J10703" s="5">
        <v>0</v>
      </c>
      <c r="K10703" s="5">
        <v>3522.18</v>
      </c>
      <c r="L10703" s="5">
        <v>0</v>
      </c>
      <c r="M10703" t="str">
        <f>IF(ISERROR(VLOOKUP(A10703,'[1]Ecart validé'!$A:$A,1,FALSE)),Z10703,"Ecart Validé")</f>
        <v>valid</v>
      </c>
      <c r="R10703" t="s">
        <v>30</v>
      </c>
      <c r="X10703"/>
      <c r="Y10703"/>
      <c r="Z10703" t="s">
        <v>31</v>
      </c>
    </row>
    <row r="10704" spans="1:26" x14ac:dyDescent="0.3">
      <c r="A10704" t="s">
        <v>13366</v>
      </c>
      <c r="B10704" t="s">
        <v>3157</v>
      </c>
      <c r="C10704">
        <v>6418</v>
      </c>
      <c r="D10704" t="str">
        <f>+VLOOKUP(C10704,Param!K:L,2,FALSE)</f>
        <v>SCHMITT NEY SA (EQUIPEMENTS SANITAIRES)</v>
      </c>
      <c r="E10704">
        <v>328677</v>
      </c>
      <c r="F10704" t="s">
        <v>8262</v>
      </c>
      <c r="G10704" t="s">
        <v>29</v>
      </c>
      <c r="H10704" s="5">
        <v>5723.64</v>
      </c>
      <c r="I10704" s="5">
        <v>5723.64</v>
      </c>
      <c r="J10704" s="5">
        <v>0</v>
      </c>
      <c r="K10704" s="5">
        <v>5723.64</v>
      </c>
      <c r="L10704" s="5">
        <v>0</v>
      </c>
      <c r="M10704" t="str">
        <f>IF(ISERROR(VLOOKUP(A10704,'[1]Ecart validé'!$A:$A,1,FALSE)),Z10704,"Ecart Validé")</f>
        <v>valid</v>
      </c>
      <c r="R10704" t="s">
        <v>30</v>
      </c>
      <c r="X10704"/>
      <c r="Y10704"/>
      <c r="Z10704" t="s">
        <v>31</v>
      </c>
    </row>
    <row r="10705" spans="1:26" x14ac:dyDescent="0.3">
      <c r="A10705" t="s">
        <v>13367</v>
      </c>
      <c r="B10705" t="s">
        <v>3157</v>
      </c>
      <c r="C10705">
        <v>6418</v>
      </c>
      <c r="D10705" t="str">
        <f>+VLOOKUP(C10705,Param!K:L,2,FALSE)</f>
        <v>SCHMITT NEY SA (EQUIPEMENTS SANITAIRES)</v>
      </c>
      <c r="E10705">
        <v>328677</v>
      </c>
      <c r="F10705" t="s">
        <v>8264</v>
      </c>
      <c r="G10705" t="s">
        <v>29</v>
      </c>
      <c r="H10705" s="5">
        <v>1188.8399999999999</v>
      </c>
      <c r="I10705" s="5">
        <v>1188.8399999999999</v>
      </c>
      <c r="J10705" s="5">
        <v>0</v>
      </c>
      <c r="K10705" s="5">
        <v>1188.8399999999999</v>
      </c>
      <c r="L10705" s="5">
        <v>0</v>
      </c>
      <c r="M10705" t="str">
        <f>IF(ISERROR(VLOOKUP(A10705,'[1]Ecart validé'!$A:$A,1,FALSE)),Z10705,"Ecart Validé")</f>
        <v>valid</v>
      </c>
      <c r="R10705" t="s">
        <v>30</v>
      </c>
      <c r="X10705"/>
      <c r="Y10705"/>
      <c r="Z10705" t="s">
        <v>31</v>
      </c>
    </row>
    <row r="10706" spans="1:26" x14ac:dyDescent="0.3">
      <c r="A10706" t="s">
        <v>13368</v>
      </c>
      <c r="B10706" t="s">
        <v>3157</v>
      </c>
      <c r="C10706">
        <v>6418</v>
      </c>
      <c r="D10706" t="str">
        <f>+VLOOKUP(C10706,Param!K:L,2,FALSE)</f>
        <v>SCHMITT NEY SA (EQUIPEMENTS SANITAIRES)</v>
      </c>
      <c r="E10706">
        <v>328677</v>
      </c>
      <c r="F10706" t="s">
        <v>8266</v>
      </c>
      <c r="G10706" t="s">
        <v>29</v>
      </c>
      <c r="H10706" s="5">
        <v>11864.88</v>
      </c>
      <c r="I10706" s="5">
        <v>11864.88</v>
      </c>
      <c r="J10706" s="5">
        <v>1.81898940354585E-12</v>
      </c>
      <c r="K10706" s="5">
        <v>11864.88</v>
      </c>
      <c r="L10706" s="5">
        <v>0</v>
      </c>
      <c r="M10706" t="str">
        <f>IF(ISERROR(VLOOKUP(A10706,'[1]Ecart validé'!$A:$A,1,FALSE)),Z10706,"Ecart Validé")</f>
        <v>valid</v>
      </c>
      <c r="R10706" t="s">
        <v>30</v>
      </c>
      <c r="X10706"/>
      <c r="Y10706"/>
      <c r="Z10706" t="s">
        <v>31</v>
      </c>
    </row>
    <row r="10707" spans="1:26" x14ac:dyDescent="0.3">
      <c r="A10707" t="s">
        <v>13369</v>
      </c>
      <c r="B10707" t="s">
        <v>3157</v>
      </c>
      <c r="C10707">
        <v>57319</v>
      </c>
      <c r="D10707" t="str">
        <f>+VLOOKUP(C10707,Param!K:L,2,FALSE)</f>
        <v>S.A.M.(SOCIETE ARTISANALE DE MENUISERIE)</v>
      </c>
      <c r="E10707">
        <v>900085</v>
      </c>
      <c r="F10707" t="s">
        <v>8617</v>
      </c>
      <c r="G10707" t="s">
        <v>29</v>
      </c>
      <c r="H10707" s="5">
        <v>1528.49</v>
      </c>
      <c r="I10707" s="5">
        <v>1528.4939999999999</v>
      </c>
      <c r="J10707" s="5">
        <v>-3.9999999999054099E-3</v>
      </c>
      <c r="K10707" s="5">
        <v>1528.49</v>
      </c>
      <c r="L10707" s="5">
        <v>0</v>
      </c>
      <c r="M10707" t="str">
        <f>IF(ISERROR(VLOOKUP(A10707,'[1]Ecart validé'!$A:$A,1,FALSE)),Z10707,"Ecart Validé")</f>
        <v>valid</v>
      </c>
      <c r="R10707" t="s">
        <v>30</v>
      </c>
      <c r="X10707"/>
      <c r="Y10707"/>
      <c r="Z10707" t="s">
        <v>31</v>
      </c>
    </row>
    <row r="10708" spans="1:26" x14ac:dyDescent="0.3">
      <c r="A10708" t="s">
        <v>13370</v>
      </c>
      <c r="B10708" t="s">
        <v>3157</v>
      </c>
      <c r="C10708">
        <v>57319</v>
      </c>
      <c r="D10708" t="str">
        <f>+VLOOKUP(C10708,Param!K:L,2,FALSE)</f>
        <v>S.A.M.(SOCIETE ARTISANALE DE MENUISERIE)</v>
      </c>
      <c r="E10708">
        <v>900085</v>
      </c>
      <c r="F10708" t="s">
        <v>8260</v>
      </c>
      <c r="G10708" t="s">
        <v>29</v>
      </c>
      <c r="H10708" s="5">
        <v>4930.21</v>
      </c>
      <c r="I10708" s="5">
        <v>4930.2160000000003</v>
      </c>
      <c r="J10708" s="5">
        <v>-6.0000000003128601E-3</v>
      </c>
      <c r="K10708" s="5">
        <v>4930.21</v>
      </c>
      <c r="L10708" s="5">
        <v>0</v>
      </c>
      <c r="M10708" t="str">
        <f>IF(ISERROR(VLOOKUP(A10708,'[1]Ecart validé'!$A:$A,1,FALSE)),Z10708,"Ecart Validé")</f>
        <v>valid</v>
      </c>
      <c r="R10708" t="s">
        <v>30</v>
      </c>
      <c r="X10708"/>
      <c r="Y10708"/>
      <c r="Z10708" t="s">
        <v>31</v>
      </c>
    </row>
    <row r="10709" spans="1:26" x14ac:dyDescent="0.3">
      <c r="A10709" t="s">
        <v>13371</v>
      </c>
      <c r="B10709" t="s">
        <v>3157</v>
      </c>
      <c r="C10709">
        <v>57319</v>
      </c>
      <c r="D10709" t="str">
        <f>+VLOOKUP(C10709,Param!K:L,2,FALSE)</f>
        <v>S.A.M.(SOCIETE ARTISANALE DE MENUISERIE)</v>
      </c>
      <c r="E10709">
        <v>900085</v>
      </c>
      <c r="F10709" t="s">
        <v>8264</v>
      </c>
      <c r="G10709" t="s">
        <v>29</v>
      </c>
      <c r="H10709" s="5">
        <v>2398.4</v>
      </c>
      <c r="I10709" s="5">
        <v>2398.3939999999998</v>
      </c>
      <c r="J10709" s="5">
        <v>6.0000000003128601E-3</v>
      </c>
      <c r="K10709" s="5">
        <v>2398.4</v>
      </c>
      <c r="L10709" s="5">
        <v>0</v>
      </c>
      <c r="M10709" t="str">
        <f>IF(ISERROR(VLOOKUP(A10709,'[1]Ecart validé'!$A:$A,1,FALSE)),Z10709,"Ecart Validé")</f>
        <v>valid</v>
      </c>
      <c r="R10709" t="s">
        <v>30</v>
      </c>
      <c r="X10709"/>
      <c r="Y10709"/>
      <c r="Z10709" t="s">
        <v>31</v>
      </c>
    </row>
    <row r="10710" spans="1:26" x14ac:dyDescent="0.3">
      <c r="A10710" t="s">
        <v>13372</v>
      </c>
      <c r="B10710" t="s">
        <v>3157</v>
      </c>
      <c r="C10710">
        <v>57319</v>
      </c>
      <c r="D10710" t="str">
        <f>+VLOOKUP(C10710,Param!K:L,2,FALSE)</f>
        <v>S.A.M.(SOCIETE ARTISANALE DE MENUISERIE)</v>
      </c>
      <c r="E10710">
        <v>900085</v>
      </c>
      <c r="F10710" t="s">
        <v>8266</v>
      </c>
      <c r="G10710" t="s">
        <v>29</v>
      </c>
      <c r="H10710" s="5">
        <v>558.09</v>
      </c>
      <c r="I10710" s="5">
        <v>558.096</v>
      </c>
      <c r="J10710" s="5">
        <v>-5.9999999999717996E-3</v>
      </c>
      <c r="K10710" s="5">
        <v>558.09</v>
      </c>
      <c r="L10710" s="5">
        <v>0</v>
      </c>
      <c r="M10710" t="str">
        <f>IF(ISERROR(VLOOKUP(A10710,'[1]Ecart validé'!$A:$A,1,FALSE)),Z10710,"Ecart Validé")</f>
        <v>valid</v>
      </c>
      <c r="R10710" t="s">
        <v>30</v>
      </c>
      <c r="X10710"/>
      <c r="Y10710"/>
      <c r="Z10710" t="s">
        <v>31</v>
      </c>
    </row>
    <row r="10711" spans="1:26" x14ac:dyDescent="0.3">
      <c r="A10711" t="s">
        <v>13373</v>
      </c>
      <c r="B10711" t="s">
        <v>3157</v>
      </c>
      <c r="C10711">
        <v>46311</v>
      </c>
      <c r="D10711" t="str">
        <f>+VLOOKUP(C10711,Param!K:L,2,FALSE)</f>
        <v>VOLFRANCE</v>
      </c>
      <c r="E10711">
        <v>8020</v>
      </c>
      <c r="F10711" t="s">
        <v>8260</v>
      </c>
      <c r="G10711" t="s">
        <v>29</v>
      </c>
      <c r="H10711" s="5">
        <v>106.52</v>
      </c>
      <c r="I10711" s="5">
        <v>106.5162</v>
      </c>
      <c r="J10711" s="5">
        <v>3.7999999999982401E-3</v>
      </c>
      <c r="K10711" s="5">
        <v>106.52</v>
      </c>
      <c r="L10711" s="5">
        <v>0</v>
      </c>
      <c r="M10711" t="str">
        <f>IF(ISERROR(VLOOKUP(A10711,'[1]Ecart validé'!$A:$A,1,FALSE)),Z10711,"Ecart Validé")</f>
        <v>valid</v>
      </c>
      <c r="R10711" t="s">
        <v>30</v>
      </c>
      <c r="X10711"/>
      <c r="Y10711"/>
      <c r="Z10711" t="s">
        <v>31</v>
      </c>
    </row>
    <row r="10712" spans="1:26" x14ac:dyDescent="0.3">
      <c r="A10712" t="s">
        <v>13374</v>
      </c>
      <c r="B10712" t="s">
        <v>3157</v>
      </c>
      <c r="C10712">
        <v>46311</v>
      </c>
      <c r="D10712" t="str">
        <f>+VLOOKUP(C10712,Param!K:L,2,FALSE)</f>
        <v>VOLFRANCE</v>
      </c>
      <c r="E10712">
        <v>8020</v>
      </c>
      <c r="F10712" t="s">
        <v>8262</v>
      </c>
      <c r="G10712" t="s">
        <v>29</v>
      </c>
      <c r="H10712" s="5">
        <v>294.83</v>
      </c>
      <c r="I10712" s="5">
        <v>294.83460000000002</v>
      </c>
      <c r="J10712" s="5">
        <v>-4.6000000000390104E-3</v>
      </c>
      <c r="K10712" s="5">
        <v>294.83</v>
      </c>
      <c r="L10712" s="5">
        <v>0</v>
      </c>
      <c r="M10712" t="str">
        <f>IF(ISERROR(VLOOKUP(A10712,'[1]Ecart validé'!$A:$A,1,FALSE)),Z10712,"Ecart Validé")</f>
        <v>valid</v>
      </c>
      <c r="R10712" t="s">
        <v>30</v>
      </c>
      <c r="X10712"/>
      <c r="Y10712"/>
      <c r="Z10712" t="s">
        <v>31</v>
      </c>
    </row>
    <row r="10713" spans="1:26" x14ac:dyDescent="0.3">
      <c r="A10713" t="s">
        <v>13375</v>
      </c>
      <c r="B10713" t="s">
        <v>3157</v>
      </c>
      <c r="C10713">
        <v>46311</v>
      </c>
      <c r="D10713" t="str">
        <f>+VLOOKUP(C10713,Param!K:L,2,FALSE)</f>
        <v>VOLFRANCE</v>
      </c>
      <c r="E10713">
        <v>8020</v>
      </c>
      <c r="F10713" t="s">
        <v>8264</v>
      </c>
      <c r="G10713" t="s">
        <v>29</v>
      </c>
      <c r="H10713" s="5">
        <v>392.09</v>
      </c>
      <c r="I10713" s="5">
        <v>392.08620000000002</v>
      </c>
      <c r="J10713" s="5">
        <v>3.7999999999556102E-3</v>
      </c>
      <c r="K10713" s="5">
        <v>392.09</v>
      </c>
      <c r="L10713" s="5">
        <v>0</v>
      </c>
      <c r="M10713" t="str">
        <f>IF(ISERROR(VLOOKUP(A10713,'[1]Ecart validé'!$A:$A,1,FALSE)),Z10713,"Ecart Validé")</f>
        <v>valid</v>
      </c>
      <c r="R10713" t="s">
        <v>30</v>
      </c>
      <c r="X10713"/>
      <c r="Y10713"/>
      <c r="Z10713" t="s">
        <v>31</v>
      </c>
    </row>
    <row r="10714" spans="1:26" x14ac:dyDescent="0.3">
      <c r="A10714" t="s">
        <v>13376</v>
      </c>
      <c r="B10714" t="s">
        <v>3157</v>
      </c>
      <c r="C10714">
        <v>46311</v>
      </c>
      <c r="D10714" t="str">
        <f>+VLOOKUP(C10714,Param!K:L,2,FALSE)</f>
        <v>VOLFRANCE</v>
      </c>
      <c r="E10714">
        <v>8020</v>
      </c>
      <c r="F10714" t="s">
        <v>8266</v>
      </c>
      <c r="G10714" t="s">
        <v>29</v>
      </c>
      <c r="H10714" s="5">
        <v>378.66</v>
      </c>
      <c r="I10714" s="5">
        <v>378.66239999999999</v>
      </c>
      <c r="J10714" s="5">
        <v>-2.3999999999659801E-3</v>
      </c>
      <c r="K10714" s="5">
        <v>378.66</v>
      </c>
      <c r="L10714" s="5">
        <v>0</v>
      </c>
      <c r="M10714" t="str">
        <f>IF(ISERROR(VLOOKUP(A10714,'[1]Ecart validé'!$A:$A,1,FALSE)),Z10714,"Ecart Validé")</f>
        <v>valid</v>
      </c>
      <c r="R10714" t="s">
        <v>30</v>
      </c>
      <c r="X10714"/>
      <c r="Y10714"/>
      <c r="Z10714" t="s">
        <v>31</v>
      </c>
    </row>
    <row r="10715" spans="1:26" x14ac:dyDescent="0.3">
      <c r="A10715" t="s">
        <v>13377</v>
      </c>
      <c r="B10715" t="s">
        <v>3157</v>
      </c>
      <c r="C10715">
        <v>45346</v>
      </c>
      <c r="D10715" t="str">
        <f>+VLOOKUP(C10715,Param!K:L,2,FALSE)</f>
        <v>TRADITION ET GOURMANDISES</v>
      </c>
      <c r="E10715">
        <v>1460022</v>
      </c>
      <c r="F10715" t="s">
        <v>8260</v>
      </c>
      <c r="G10715" t="s">
        <v>29</v>
      </c>
      <c r="H10715" s="5">
        <v>437.99</v>
      </c>
      <c r="I10715" s="5">
        <v>437.9864</v>
      </c>
      <c r="J10715" s="5">
        <v>3.6000000000058199E-3</v>
      </c>
      <c r="K10715" s="5">
        <v>437.99</v>
      </c>
      <c r="L10715" s="5">
        <v>0</v>
      </c>
      <c r="M10715" t="str">
        <f>IF(ISERROR(VLOOKUP(A10715,'[1]Ecart validé'!$A:$A,1,FALSE)),Z10715,"Ecart Validé")</f>
        <v>valid</v>
      </c>
      <c r="R10715" t="s">
        <v>30</v>
      </c>
      <c r="X10715"/>
      <c r="Y10715"/>
      <c r="Z10715" t="s">
        <v>31</v>
      </c>
    </row>
    <row r="10716" spans="1:26" x14ac:dyDescent="0.3">
      <c r="A10716" t="s">
        <v>13378</v>
      </c>
      <c r="B10716" t="s">
        <v>3157</v>
      </c>
      <c r="C10716">
        <v>45346</v>
      </c>
      <c r="D10716" t="str">
        <f>+VLOOKUP(C10716,Param!K:L,2,FALSE)</f>
        <v>TRADITION ET GOURMANDISES</v>
      </c>
      <c r="E10716">
        <v>1460022</v>
      </c>
      <c r="F10716" t="s">
        <v>8262</v>
      </c>
      <c r="G10716" t="s">
        <v>29</v>
      </c>
      <c r="H10716" s="5">
        <v>3530.56</v>
      </c>
      <c r="I10716" s="5">
        <v>3530.5551999999998</v>
      </c>
      <c r="J10716" s="5">
        <v>4.80000000015934E-3</v>
      </c>
      <c r="K10716" s="5">
        <v>3530.56</v>
      </c>
      <c r="L10716" s="5">
        <v>0</v>
      </c>
      <c r="M10716" t="str">
        <f>IF(ISERROR(VLOOKUP(A10716,'[1]Ecart validé'!$A:$A,1,FALSE)),Z10716,"Ecart Validé")</f>
        <v>valid</v>
      </c>
      <c r="R10716" t="s">
        <v>30</v>
      </c>
      <c r="X10716"/>
      <c r="Y10716"/>
      <c r="Z10716" t="s">
        <v>31</v>
      </c>
    </row>
    <row r="10717" spans="1:26" x14ac:dyDescent="0.3">
      <c r="A10717" t="s">
        <v>13379</v>
      </c>
      <c r="B10717" t="s">
        <v>3157</v>
      </c>
      <c r="C10717">
        <v>45346</v>
      </c>
      <c r="D10717" t="str">
        <f>+VLOOKUP(C10717,Param!K:L,2,FALSE)</f>
        <v>TRADITION ET GOURMANDISES</v>
      </c>
      <c r="E10717">
        <v>1460022</v>
      </c>
      <c r="F10717" t="s">
        <v>8264</v>
      </c>
      <c r="G10717" t="s">
        <v>29</v>
      </c>
      <c r="H10717" s="5">
        <v>7212.28</v>
      </c>
      <c r="I10717" s="5">
        <v>7212.28</v>
      </c>
      <c r="J10717" s="5">
        <v>0</v>
      </c>
      <c r="K10717" s="5">
        <v>7212.28</v>
      </c>
      <c r="L10717" s="5">
        <v>0</v>
      </c>
      <c r="M10717" t="str">
        <f>IF(ISERROR(VLOOKUP(A10717,'[1]Ecart validé'!$A:$A,1,FALSE)),Z10717,"Ecart Validé")</f>
        <v>valid</v>
      </c>
      <c r="R10717" t="s">
        <v>30</v>
      </c>
      <c r="X10717"/>
      <c r="Y10717"/>
      <c r="Z10717" t="s">
        <v>31</v>
      </c>
    </row>
    <row r="10718" spans="1:26" x14ac:dyDescent="0.3">
      <c r="A10718" t="s">
        <v>13380</v>
      </c>
      <c r="B10718" t="s">
        <v>3157</v>
      </c>
      <c r="C10718">
        <v>45346</v>
      </c>
      <c r="D10718" t="str">
        <f>+VLOOKUP(C10718,Param!K:L,2,FALSE)</f>
        <v>TRADITION ET GOURMANDISES</v>
      </c>
      <c r="E10718">
        <v>1460022</v>
      </c>
      <c r="F10718" t="s">
        <v>8266</v>
      </c>
      <c r="G10718" t="s">
        <v>29</v>
      </c>
      <c r="H10718" s="5">
        <v>18139.66</v>
      </c>
      <c r="I10718" s="5">
        <v>18139.659199999998</v>
      </c>
      <c r="J10718" s="5">
        <v>8.0000000161817297E-4</v>
      </c>
      <c r="K10718" s="5">
        <v>18139.66</v>
      </c>
      <c r="L10718" s="5">
        <v>0</v>
      </c>
      <c r="M10718" t="str">
        <f>IF(ISERROR(VLOOKUP(A10718,'[1]Ecart validé'!$A:$A,1,FALSE)),Z10718,"Ecart Validé")</f>
        <v>valid</v>
      </c>
      <c r="R10718" t="s">
        <v>30</v>
      </c>
      <c r="X10718"/>
      <c r="Y10718"/>
      <c r="Z10718" t="s">
        <v>31</v>
      </c>
    </row>
    <row r="10719" spans="1:26" x14ac:dyDescent="0.3">
      <c r="A10719" t="s">
        <v>13381</v>
      </c>
      <c r="B10719" t="s">
        <v>3157</v>
      </c>
      <c r="C10719">
        <v>47187</v>
      </c>
      <c r="D10719" t="str">
        <f>+VLOOKUP(C10719,Param!K:L,2,FALSE)</f>
        <v>CRIT INTERIM</v>
      </c>
      <c r="E10719">
        <v>210019354</v>
      </c>
      <c r="F10719" t="s">
        <v>8260</v>
      </c>
      <c r="G10719" t="s">
        <v>29</v>
      </c>
      <c r="H10719" s="5">
        <v>497.09</v>
      </c>
      <c r="I10719" s="5">
        <v>497.08510000000001</v>
      </c>
      <c r="J10719" s="5">
        <v>4.8999999999637103E-3</v>
      </c>
      <c r="K10719" s="5">
        <v>497.09</v>
      </c>
      <c r="L10719" s="5">
        <v>0</v>
      </c>
      <c r="M10719" t="str">
        <f>IF(ISERROR(VLOOKUP(A10719,'[1]Ecart validé'!$A:$A,1,FALSE)),Z10719,"Ecart Validé")</f>
        <v>valid</v>
      </c>
      <c r="R10719" t="s">
        <v>30</v>
      </c>
      <c r="X10719"/>
      <c r="Y10719"/>
      <c r="Z10719" t="s">
        <v>31</v>
      </c>
    </row>
    <row r="10720" spans="1:26" x14ac:dyDescent="0.3">
      <c r="A10720" t="s">
        <v>13382</v>
      </c>
      <c r="B10720" t="s">
        <v>3157</v>
      </c>
      <c r="C10720">
        <v>47187</v>
      </c>
      <c r="D10720" t="str">
        <f>+VLOOKUP(C10720,Param!K:L,2,FALSE)</f>
        <v>CRIT INTERIM</v>
      </c>
      <c r="E10720">
        <v>210019354</v>
      </c>
      <c r="F10720" t="s">
        <v>8262</v>
      </c>
      <c r="G10720" t="s">
        <v>29</v>
      </c>
      <c r="H10720" s="5">
        <v>4325.0600000000004</v>
      </c>
      <c r="I10720" s="5">
        <v>4325.0549000000001</v>
      </c>
      <c r="J10720" s="5">
        <v>5.1000000003114101E-3</v>
      </c>
      <c r="K10720" s="5">
        <v>4325.0600000000004</v>
      </c>
      <c r="L10720" s="5">
        <v>0</v>
      </c>
      <c r="M10720" t="str">
        <f>IF(ISERROR(VLOOKUP(A10720,'[1]Ecart validé'!$A:$A,1,FALSE)),Z10720,"Ecart Validé")</f>
        <v>valid</v>
      </c>
      <c r="R10720" t="s">
        <v>30</v>
      </c>
      <c r="X10720"/>
      <c r="Y10720"/>
      <c r="Z10720" t="s">
        <v>31</v>
      </c>
    </row>
    <row r="10721" spans="1:26" x14ac:dyDescent="0.3">
      <c r="A10721" t="s">
        <v>13383</v>
      </c>
      <c r="B10721" t="s">
        <v>3157</v>
      </c>
      <c r="C10721">
        <v>47187</v>
      </c>
      <c r="D10721" t="str">
        <f>+VLOOKUP(C10721,Param!K:L,2,FALSE)</f>
        <v>CRIT INTERIM</v>
      </c>
      <c r="E10721">
        <v>210019354</v>
      </c>
      <c r="F10721" t="s">
        <v>8264</v>
      </c>
      <c r="G10721" t="s">
        <v>29</v>
      </c>
      <c r="H10721" s="5">
        <v>9792.06</v>
      </c>
      <c r="I10721" s="5">
        <v>9792.0553</v>
      </c>
      <c r="J10721" s="5">
        <v>4.6999999995023202E-3</v>
      </c>
      <c r="K10721" s="5">
        <v>9792.06</v>
      </c>
      <c r="L10721" s="5">
        <v>0</v>
      </c>
      <c r="M10721" t="str">
        <f>IF(ISERROR(VLOOKUP(A10721,'[1]Ecart validé'!$A:$A,1,FALSE)),Z10721,"Ecart Validé")</f>
        <v>valid</v>
      </c>
      <c r="R10721" t="s">
        <v>30</v>
      </c>
      <c r="X10721"/>
      <c r="Y10721"/>
      <c r="Z10721" t="s">
        <v>31</v>
      </c>
    </row>
    <row r="10722" spans="1:26" x14ac:dyDescent="0.3">
      <c r="A10722" t="s">
        <v>13384</v>
      </c>
      <c r="B10722" t="s">
        <v>3157</v>
      </c>
      <c r="C10722">
        <v>47187</v>
      </c>
      <c r="D10722" t="str">
        <f>+VLOOKUP(C10722,Param!K:L,2,FALSE)</f>
        <v>CRIT INTERIM</v>
      </c>
      <c r="E10722">
        <v>210019354</v>
      </c>
      <c r="F10722" t="s">
        <v>8266</v>
      </c>
      <c r="G10722" t="s">
        <v>29</v>
      </c>
      <c r="H10722" s="5">
        <v>18590</v>
      </c>
      <c r="I10722" s="5">
        <v>18589.998100000001</v>
      </c>
      <c r="J10722" s="5">
        <v>1.8999999992956799E-3</v>
      </c>
      <c r="K10722" s="5">
        <v>18590</v>
      </c>
      <c r="L10722" s="5">
        <v>0</v>
      </c>
      <c r="M10722" t="str">
        <f>IF(ISERROR(VLOOKUP(A10722,'[1]Ecart validé'!$A:$A,1,FALSE)),Z10722,"Ecart Validé")</f>
        <v>valid</v>
      </c>
      <c r="R10722" t="s">
        <v>30</v>
      </c>
      <c r="X10722"/>
      <c r="Y10722"/>
      <c r="Z10722" t="s">
        <v>31</v>
      </c>
    </row>
    <row r="10723" spans="1:26" x14ac:dyDescent="0.3">
      <c r="A10723" t="s">
        <v>13385</v>
      </c>
      <c r="B10723" t="s">
        <v>3157</v>
      </c>
      <c r="C10723">
        <v>49516</v>
      </c>
      <c r="D10723" t="str">
        <f>+VLOOKUP(C10723,Param!K:L,2,FALSE)</f>
        <v>UNIPROTECT HIGH SEC</v>
      </c>
      <c r="E10723">
        <v>110036186</v>
      </c>
      <c r="F10723" t="s">
        <v>8260</v>
      </c>
      <c r="G10723" t="s">
        <v>29</v>
      </c>
      <c r="H10723" s="5">
        <v>5491.3</v>
      </c>
      <c r="I10723" s="5">
        <v>5491.3046000000004</v>
      </c>
      <c r="J10723" s="5">
        <v>-4.6000000002095398E-3</v>
      </c>
      <c r="K10723" s="5">
        <v>5491.3</v>
      </c>
      <c r="L10723" s="5">
        <v>0</v>
      </c>
      <c r="M10723" t="str">
        <f>IF(ISERROR(VLOOKUP(A10723,'[1]Ecart validé'!$A:$A,1,FALSE)),Z10723,"Ecart Validé")</f>
        <v>valid</v>
      </c>
      <c r="R10723" t="s">
        <v>30</v>
      </c>
      <c r="X10723"/>
      <c r="Y10723"/>
      <c r="Z10723" t="s">
        <v>31</v>
      </c>
    </row>
    <row r="10724" spans="1:26" x14ac:dyDescent="0.3">
      <c r="A10724" t="s">
        <v>13386</v>
      </c>
      <c r="B10724" t="s">
        <v>3157</v>
      </c>
      <c r="C10724">
        <v>49516</v>
      </c>
      <c r="D10724" t="str">
        <f>+VLOOKUP(C10724,Param!K:L,2,FALSE)</f>
        <v>UNIPROTECT HIGH SEC</v>
      </c>
      <c r="E10724">
        <v>110036186</v>
      </c>
      <c r="F10724" t="s">
        <v>8262</v>
      </c>
      <c r="G10724" t="s">
        <v>29</v>
      </c>
      <c r="H10724" s="5">
        <v>5811.36</v>
      </c>
      <c r="I10724" s="5">
        <v>5811.3554000000004</v>
      </c>
      <c r="J10724" s="5">
        <v>4.5999999993000503E-3</v>
      </c>
      <c r="K10724" s="5">
        <v>5811.36</v>
      </c>
      <c r="L10724" s="5">
        <v>0</v>
      </c>
      <c r="M10724" t="str">
        <f>IF(ISERROR(VLOOKUP(A10724,'[1]Ecart validé'!$A:$A,1,FALSE)),Z10724,"Ecart Validé")</f>
        <v>valid</v>
      </c>
      <c r="R10724" t="s">
        <v>30</v>
      </c>
      <c r="X10724"/>
      <c r="Y10724"/>
      <c r="Z10724" t="s">
        <v>31</v>
      </c>
    </row>
    <row r="10725" spans="1:26" x14ac:dyDescent="0.3">
      <c r="A10725" t="s">
        <v>13387</v>
      </c>
      <c r="B10725" t="s">
        <v>3157</v>
      </c>
      <c r="C10725">
        <v>49516</v>
      </c>
      <c r="D10725" t="str">
        <f>+VLOOKUP(C10725,Param!K:L,2,FALSE)</f>
        <v>UNIPROTECT HIGH SEC</v>
      </c>
      <c r="E10725">
        <v>110036186</v>
      </c>
      <c r="F10725" t="s">
        <v>8264</v>
      </c>
      <c r="G10725" t="s">
        <v>29</v>
      </c>
      <c r="H10725" s="5">
        <v>6414.5</v>
      </c>
      <c r="I10725" s="5">
        <v>6414.4993999999997</v>
      </c>
      <c r="J10725" s="5">
        <v>6.0000000030413503E-4</v>
      </c>
      <c r="K10725" s="5">
        <v>6414.5</v>
      </c>
      <c r="L10725" s="5">
        <v>0</v>
      </c>
      <c r="M10725" t="str">
        <f>IF(ISERROR(VLOOKUP(A10725,'[1]Ecart validé'!$A:$A,1,FALSE)),Z10725,"Ecart Validé")</f>
        <v>valid</v>
      </c>
      <c r="R10725" t="s">
        <v>30</v>
      </c>
      <c r="X10725"/>
      <c r="Y10725"/>
      <c r="Z10725" t="s">
        <v>31</v>
      </c>
    </row>
    <row r="10726" spans="1:26" x14ac:dyDescent="0.3">
      <c r="A10726" t="s">
        <v>13388</v>
      </c>
      <c r="B10726" t="s">
        <v>3157</v>
      </c>
      <c r="C10726">
        <v>49516</v>
      </c>
      <c r="D10726" t="str">
        <f>+VLOOKUP(C10726,Param!K:L,2,FALSE)</f>
        <v>UNIPROTECT HIGH SEC</v>
      </c>
      <c r="E10726">
        <v>110036186</v>
      </c>
      <c r="F10726" t="s">
        <v>8266</v>
      </c>
      <c r="G10726" t="s">
        <v>29</v>
      </c>
      <c r="H10726" s="5">
        <v>7667.72</v>
      </c>
      <c r="I10726" s="5">
        <v>7667.7133999999996</v>
      </c>
      <c r="J10726" s="5">
        <v>6.6000000006170003E-3</v>
      </c>
      <c r="K10726" s="5">
        <v>7667.72</v>
      </c>
      <c r="L10726" s="5">
        <v>0</v>
      </c>
      <c r="M10726" t="str">
        <f>IF(ISERROR(VLOOKUP(A10726,'[1]Ecart validé'!$A:$A,1,FALSE)),Z10726,"Ecart Validé")</f>
        <v>valid</v>
      </c>
      <c r="R10726" t="s">
        <v>30</v>
      </c>
      <c r="X10726"/>
      <c r="Y10726"/>
      <c r="Z10726" t="s">
        <v>31</v>
      </c>
    </row>
    <row r="10727" spans="1:26" x14ac:dyDescent="0.3">
      <c r="A10727" t="s">
        <v>13389</v>
      </c>
      <c r="B10727" t="s">
        <v>3157</v>
      </c>
      <c r="C10727">
        <v>57095</v>
      </c>
      <c r="D10727" t="str">
        <f>+VLOOKUP(C10727,Param!K:L,2,FALSE)</f>
        <v>MARINA SEA FOOD</v>
      </c>
      <c r="E10727">
        <v>110008700</v>
      </c>
      <c r="F10727" t="s">
        <v>8617</v>
      </c>
      <c r="G10727" t="s">
        <v>29</v>
      </c>
      <c r="H10727" s="5">
        <v>1208.8</v>
      </c>
      <c r="I10727" s="5">
        <v>1208.7999</v>
      </c>
      <c r="J10727" s="5">
        <v>9.9999999974897906E-5</v>
      </c>
      <c r="K10727" s="5">
        <v>1208.8</v>
      </c>
      <c r="L10727" s="5">
        <v>0</v>
      </c>
      <c r="M10727" t="str">
        <f>IF(ISERROR(VLOOKUP(A10727,'[1]Ecart validé'!$A:$A,1,FALSE)),Z10727,"Ecart Validé")</f>
        <v>valid</v>
      </c>
      <c r="R10727" t="s">
        <v>30</v>
      </c>
      <c r="X10727"/>
      <c r="Y10727"/>
      <c r="Z10727" t="s">
        <v>31</v>
      </c>
    </row>
    <row r="10728" spans="1:26" x14ac:dyDescent="0.3">
      <c r="A10728" t="s">
        <v>13390</v>
      </c>
      <c r="B10728" t="s">
        <v>3157</v>
      </c>
      <c r="C10728">
        <v>57095</v>
      </c>
      <c r="D10728" t="str">
        <f>+VLOOKUP(C10728,Param!K:L,2,FALSE)</f>
        <v>MARINA SEA FOOD</v>
      </c>
      <c r="E10728">
        <v>110008700</v>
      </c>
      <c r="F10728" t="s">
        <v>8260</v>
      </c>
      <c r="G10728" t="s">
        <v>29</v>
      </c>
      <c r="H10728" s="5">
        <v>1659.91</v>
      </c>
      <c r="I10728" s="5">
        <v>1659.91</v>
      </c>
      <c r="J10728" s="5">
        <v>0</v>
      </c>
      <c r="K10728" s="5">
        <v>1659.91</v>
      </c>
      <c r="L10728" s="5">
        <v>0</v>
      </c>
      <c r="M10728" t="str">
        <f>IF(ISERROR(VLOOKUP(A10728,'[1]Ecart validé'!$A:$A,1,FALSE)),Z10728,"Ecart Validé")</f>
        <v>valid</v>
      </c>
      <c r="R10728" t="s">
        <v>30</v>
      </c>
      <c r="X10728"/>
      <c r="Y10728"/>
      <c r="Z10728" t="s">
        <v>31</v>
      </c>
    </row>
    <row r="10729" spans="1:26" x14ac:dyDescent="0.3">
      <c r="A10729" t="s">
        <v>13391</v>
      </c>
      <c r="B10729" t="s">
        <v>3157</v>
      </c>
      <c r="C10729">
        <v>57095</v>
      </c>
      <c r="D10729" t="str">
        <f>+VLOOKUP(C10729,Param!K:L,2,FALSE)</f>
        <v>MARINA SEA FOOD</v>
      </c>
      <c r="E10729">
        <v>110008700</v>
      </c>
      <c r="F10729" t="s">
        <v>8262</v>
      </c>
      <c r="G10729" t="s">
        <v>29</v>
      </c>
      <c r="H10729" s="5">
        <v>6018.04</v>
      </c>
      <c r="I10729" s="5">
        <v>6018.04</v>
      </c>
      <c r="J10729" s="5">
        <v>0</v>
      </c>
      <c r="K10729" s="5">
        <v>6018.04</v>
      </c>
      <c r="L10729" s="5">
        <v>0</v>
      </c>
      <c r="M10729" t="str">
        <f>IF(ISERROR(VLOOKUP(A10729,'[1]Ecart validé'!$A:$A,1,FALSE)),Z10729,"Ecart Validé")</f>
        <v>valid</v>
      </c>
      <c r="R10729" t="s">
        <v>30</v>
      </c>
      <c r="X10729"/>
      <c r="Y10729"/>
      <c r="Z10729" t="s">
        <v>31</v>
      </c>
    </row>
    <row r="10730" spans="1:26" x14ac:dyDescent="0.3">
      <c r="A10730" t="s">
        <v>13392</v>
      </c>
      <c r="B10730" t="s">
        <v>3157</v>
      </c>
      <c r="C10730">
        <v>57095</v>
      </c>
      <c r="D10730" t="str">
        <f>+VLOOKUP(C10730,Param!K:L,2,FALSE)</f>
        <v>MARINA SEA FOOD</v>
      </c>
      <c r="E10730">
        <v>110008700</v>
      </c>
      <c r="F10730" t="s">
        <v>8264</v>
      </c>
      <c r="G10730" t="s">
        <v>29</v>
      </c>
      <c r="H10730" s="5">
        <v>13627.6</v>
      </c>
      <c r="I10730" s="5">
        <v>13627.6</v>
      </c>
      <c r="J10730" s="5">
        <v>0</v>
      </c>
      <c r="K10730" s="5">
        <v>13627.6</v>
      </c>
      <c r="L10730" s="5">
        <v>0</v>
      </c>
      <c r="M10730" t="str">
        <f>IF(ISERROR(VLOOKUP(A10730,'[1]Ecart validé'!$A:$A,1,FALSE)),Z10730,"Ecart Validé")</f>
        <v>valid</v>
      </c>
      <c r="R10730" t="s">
        <v>30</v>
      </c>
      <c r="X10730"/>
      <c r="Y10730"/>
      <c r="Z10730" t="s">
        <v>31</v>
      </c>
    </row>
    <row r="10731" spans="1:26" x14ac:dyDescent="0.3">
      <c r="A10731" t="s">
        <v>13393</v>
      </c>
      <c r="B10731" t="s">
        <v>3157</v>
      </c>
      <c r="C10731">
        <v>57095</v>
      </c>
      <c r="D10731" t="str">
        <f>+VLOOKUP(C10731,Param!K:L,2,FALSE)</f>
        <v>MARINA SEA FOOD</v>
      </c>
      <c r="E10731">
        <v>110008700</v>
      </c>
      <c r="F10731" t="s">
        <v>8266</v>
      </c>
      <c r="G10731" t="s">
        <v>29</v>
      </c>
      <c r="H10731" s="5">
        <v>16155.71</v>
      </c>
      <c r="I10731" s="5">
        <v>16155.7109</v>
      </c>
      <c r="J10731" s="5">
        <v>-8.9999999909195995E-4</v>
      </c>
      <c r="K10731" s="5">
        <v>16155.71</v>
      </c>
      <c r="L10731" s="5">
        <v>0</v>
      </c>
      <c r="M10731" t="str">
        <f>IF(ISERROR(VLOOKUP(A10731,'[1]Ecart validé'!$A:$A,1,FALSE)),Z10731,"Ecart Validé")</f>
        <v>valid</v>
      </c>
      <c r="R10731" t="s">
        <v>30</v>
      </c>
      <c r="X10731"/>
      <c r="Y10731"/>
      <c r="Z10731" t="s">
        <v>31</v>
      </c>
    </row>
    <row r="10732" spans="1:26" x14ac:dyDescent="0.3">
      <c r="A10732" t="s">
        <v>13394</v>
      </c>
      <c r="B10732" t="s">
        <v>3157</v>
      </c>
      <c r="C10732">
        <v>57095</v>
      </c>
      <c r="D10732" t="str">
        <f>+VLOOKUP(C10732,Param!K:L,2,FALSE)</f>
        <v>MARINA SEA FOOD</v>
      </c>
      <c r="E10732" t="s">
        <v>4619</v>
      </c>
      <c r="F10732" t="s">
        <v>8271</v>
      </c>
      <c r="G10732" t="s">
        <v>29</v>
      </c>
      <c r="H10732" s="5">
        <v>69.5</v>
      </c>
      <c r="I10732" s="5">
        <v>69.500500000000002</v>
      </c>
      <c r="J10732" s="5">
        <v>-5.0000000000238699E-4</v>
      </c>
      <c r="K10732" s="5">
        <v>69.5</v>
      </c>
      <c r="L10732" s="5">
        <v>0</v>
      </c>
      <c r="M10732" t="str">
        <f>IF(ISERROR(VLOOKUP(A10732,'[1]Ecart validé'!$A:$A,1,FALSE)),Z10732,"Ecart Validé")</f>
        <v>valid</v>
      </c>
      <c r="R10732" t="s">
        <v>30</v>
      </c>
      <c r="X10732"/>
      <c r="Y10732"/>
      <c r="Z10732" t="s">
        <v>31</v>
      </c>
    </row>
    <row r="10733" spans="1:26" x14ac:dyDescent="0.3">
      <c r="A10733" t="s">
        <v>13395</v>
      </c>
      <c r="B10733" t="s">
        <v>3157</v>
      </c>
      <c r="C10733">
        <v>96489</v>
      </c>
      <c r="D10733" t="str">
        <f>+VLOOKUP(C10733,Param!K:L,2,FALSE)</f>
        <v>LA PASSION DES TERROIRS</v>
      </c>
      <c r="E10733">
        <v>1150054362</v>
      </c>
      <c r="F10733" t="s">
        <v>8617</v>
      </c>
      <c r="G10733" t="s">
        <v>29</v>
      </c>
      <c r="H10733" s="5">
        <v>-0.02</v>
      </c>
      <c r="I10733" s="5">
        <v>-2.4E-2</v>
      </c>
      <c r="J10733" s="5">
        <v>4.0000000000000001E-3</v>
      </c>
      <c r="K10733" s="5">
        <v>-0.02</v>
      </c>
      <c r="L10733" s="5">
        <v>0</v>
      </c>
      <c r="M10733" t="str">
        <f>IF(ISERROR(VLOOKUP(A10733,'[1]Ecart validé'!$A:$A,1,FALSE)),Z10733,"Ecart Validé")</f>
        <v>valid</v>
      </c>
      <c r="R10733" t="s">
        <v>30</v>
      </c>
      <c r="X10733"/>
      <c r="Y10733"/>
      <c r="Z10733" t="s">
        <v>31</v>
      </c>
    </row>
    <row r="10734" spans="1:26" x14ac:dyDescent="0.3">
      <c r="A10734" t="s">
        <v>13396</v>
      </c>
      <c r="B10734" t="s">
        <v>3157</v>
      </c>
      <c r="C10734">
        <v>96489</v>
      </c>
      <c r="D10734" t="str">
        <f>+VLOOKUP(C10734,Param!K:L,2,FALSE)</f>
        <v>LA PASSION DES TERROIRS</v>
      </c>
      <c r="E10734">
        <v>1150054362</v>
      </c>
      <c r="F10734" t="s">
        <v>8260</v>
      </c>
      <c r="G10734" t="s">
        <v>29</v>
      </c>
      <c r="H10734" s="5">
        <v>66.95</v>
      </c>
      <c r="I10734" s="5">
        <v>66.95</v>
      </c>
      <c r="J10734" s="5">
        <v>0</v>
      </c>
      <c r="K10734" s="5">
        <v>66.95</v>
      </c>
      <c r="L10734" s="5">
        <v>0</v>
      </c>
      <c r="M10734" t="str">
        <f>IF(ISERROR(VLOOKUP(A10734,'[1]Ecart validé'!$A:$A,1,FALSE)),Z10734,"Ecart Validé")</f>
        <v>valid</v>
      </c>
      <c r="R10734" t="s">
        <v>30</v>
      </c>
      <c r="X10734"/>
      <c r="Y10734"/>
      <c r="Z10734" t="s">
        <v>31</v>
      </c>
    </row>
    <row r="10735" spans="1:26" x14ac:dyDescent="0.3">
      <c r="A10735" t="s">
        <v>13397</v>
      </c>
      <c r="B10735" t="s">
        <v>3157</v>
      </c>
      <c r="C10735">
        <v>96489</v>
      </c>
      <c r="D10735" t="str">
        <f>+VLOOKUP(C10735,Param!K:L,2,FALSE)</f>
        <v>LA PASSION DES TERROIRS</v>
      </c>
      <c r="E10735">
        <v>1150054362</v>
      </c>
      <c r="F10735" t="s">
        <v>8262</v>
      </c>
      <c r="G10735" t="s">
        <v>29</v>
      </c>
      <c r="H10735" s="5">
        <v>378.56</v>
      </c>
      <c r="I10735" s="5">
        <v>378.55500000000001</v>
      </c>
      <c r="J10735" s="5">
        <v>4.9999999999954499E-3</v>
      </c>
      <c r="K10735" s="5">
        <v>378.56</v>
      </c>
      <c r="L10735" s="5">
        <v>0</v>
      </c>
      <c r="M10735" t="str">
        <f>IF(ISERROR(VLOOKUP(A10735,'[1]Ecart validé'!$A:$A,1,FALSE)),Z10735,"Ecart Validé")</f>
        <v>valid</v>
      </c>
      <c r="R10735" t="s">
        <v>30</v>
      </c>
      <c r="X10735"/>
      <c r="Y10735"/>
      <c r="Z10735" t="s">
        <v>31</v>
      </c>
    </row>
    <row r="10736" spans="1:26" x14ac:dyDescent="0.3">
      <c r="A10736" t="s">
        <v>13398</v>
      </c>
      <c r="B10736" t="s">
        <v>3157</v>
      </c>
      <c r="C10736">
        <v>96489</v>
      </c>
      <c r="D10736" t="str">
        <f>+VLOOKUP(C10736,Param!K:L,2,FALSE)</f>
        <v>LA PASSION DES TERROIRS</v>
      </c>
      <c r="E10736">
        <v>1150054362</v>
      </c>
      <c r="F10736" t="s">
        <v>8264</v>
      </c>
      <c r="G10736" t="s">
        <v>29</v>
      </c>
      <c r="H10736" s="5">
        <v>1547.84</v>
      </c>
      <c r="I10736" s="5">
        <v>1547.838</v>
      </c>
      <c r="J10736" s="5">
        <v>1.9999999999527002E-3</v>
      </c>
      <c r="K10736" s="5">
        <v>1547.84</v>
      </c>
      <c r="L10736" s="5">
        <v>0</v>
      </c>
      <c r="M10736" t="str">
        <f>IF(ISERROR(VLOOKUP(A10736,'[1]Ecart validé'!$A:$A,1,FALSE)),Z10736,"Ecart Validé")</f>
        <v>valid</v>
      </c>
      <c r="R10736" t="s">
        <v>30</v>
      </c>
      <c r="X10736"/>
      <c r="Y10736"/>
      <c r="Z10736" t="s">
        <v>31</v>
      </c>
    </row>
    <row r="10737" spans="1:26" x14ac:dyDescent="0.3">
      <c r="A10737" t="s">
        <v>13399</v>
      </c>
      <c r="B10737" t="s">
        <v>3157</v>
      </c>
      <c r="C10737">
        <v>96489</v>
      </c>
      <c r="D10737" t="str">
        <f>+VLOOKUP(C10737,Param!K:L,2,FALSE)</f>
        <v>LA PASSION DES TERROIRS</v>
      </c>
      <c r="E10737">
        <v>1150054362</v>
      </c>
      <c r="F10737" t="s">
        <v>8266</v>
      </c>
      <c r="G10737" t="s">
        <v>29</v>
      </c>
      <c r="H10737" s="5">
        <v>1148.25</v>
      </c>
      <c r="I10737" s="5">
        <v>1148.2505000000001</v>
      </c>
      <c r="J10737" s="5">
        <v>-5.0000000010186297E-4</v>
      </c>
      <c r="K10737" s="5">
        <v>1148.25</v>
      </c>
      <c r="L10737" s="5">
        <v>0</v>
      </c>
      <c r="M10737" t="str">
        <f>IF(ISERROR(VLOOKUP(A10737,'[1]Ecart validé'!$A:$A,1,FALSE)),Z10737,"Ecart Validé")</f>
        <v>valid</v>
      </c>
      <c r="R10737" t="s">
        <v>30</v>
      </c>
      <c r="X10737"/>
      <c r="Y10737"/>
      <c r="Z10737" t="s">
        <v>31</v>
      </c>
    </row>
    <row r="10738" spans="1:26" x14ac:dyDescent="0.3">
      <c r="A10738" t="s">
        <v>13400</v>
      </c>
      <c r="B10738" t="s">
        <v>3157</v>
      </c>
      <c r="C10738">
        <v>55911</v>
      </c>
      <c r="D10738" t="str">
        <f>+VLOOKUP(C10738,Param!K:L,2,FALSE)</f>
        <v>ILLYCAFFEE FRANCE</v>
      </c>
      <c r="E10738">
        <v>1150144190</v>
      </c>
      <c r="F10738" t="s">
        <v>8617</v>
      </c>
      <c r="G10738" t="s">
        <v>29</v>
      </c>
      <c r="H10738" s="5">
        <v>171.89</v>
      </c>
      <c r="I10738" s="5">
        <v>171.8948</v>
      </c>
      <c r="J10738" s="5">
        <v>-4.8000000000172297E-3</v>
      </c>
      <c r="K10738" s="5">
        <v>171.89</v>
      </c>
      <c r="L10738" s="5">
        <v>0</v>
      </c>
      <c r="M10738" t="str">
        <f>IF(ISERROR(VLOOKUP(A10738,'[1]Ecart validé'!$A:$A,1,FALSE)),Z10738,"Ecart Validé")</f>
        <v>valid</v>
      </c>
      <c r="R10738" t="s">
        <v>30</v>
      </c>
      <c r="X10738"/>
      <c r="Y10738"/>
      <c r="Z10738" t="s">
        <v>31</v>
      </c>
    </row>
    <row r="10739" spans="1:26" x14ac:dyDescent="0.3">
      <c r="A10739" t="s">
        <v>13401</v>
      </c>
      <c r="B10739" t="s">
        <v>3157</v>
      </c>
      <c r="C10739">
        <v>55911</v>
      </c>
      <c r="D10739" t="str">
        <f>+VLOOKUP(C10739,Param!K:L,2,FALSE)</f>
        <v>ILLYCAFFEE FRANCE</v>
      </c>
      <c r="E10739">
        <v>1150144190</v>
      </c>
      <c r="F10739" t="s">
        <v>8260</v>
      </c>
      <c r="G10739" t="s">
        <v>29</v>
      </c>
      <c r="H10739" s="5">
        <v>1401.19</v>
      </c>
      <c r="I10739" s="5">
        <v>1401.19</v>
      </c>
      <c r="J10739" s="5">
        <v>0</v>
      </c>
      <c r="K10739" s="5">
        <v>1401.19</v>
      </c>
      <c r="L10739" s="5">
        <v>0</v>
      </c>
      <c r="M10739" t="str">
        <f>IF(ISERROR(VLOOKUP(A10739,'[1]Ecart validé'!$A:$A,1,FALSE)),Z10739,"Ecart Validé")</f>
        <v>valid</v>
      </c>
      <c r="R10739" t="s">
        <v>30</v>
      </c>
      <c r="X10739"/>
      <c r="Y10739"/>
      <c r="Z10739" t="s">
        <v>31</v>
      </c>
    </row>
    <row r="10740" spans="1:26" x14ac:dyDescent="0.3">
      <c r="A10740" t="s">
        <v>13402</v>
      </c>
      <c r="B10740" t="s">
        <v>3157</v>
      </c>
      <c r="C10740">
        <v>55911</v>
      </c>
      <c r="D10740" t="str">
        <f>+VLOOKUP(C10740,Param!K:L,2,FALSE)</f>
        <v>ILLYCAFFEE FRANCE</v>
      </c>
      <c r="E10740">
        <v>1150144190</v>
      </c>
      <c r="F10740" t="s">
        <v>8262</v>
      </c>
      <c r="G10740" t="s">
        <v>29</v>
      </c>
      <c r="H10740" s="5">
        <v>4478.25</v>
      </c>
      <c r="I10740" s="5">
        <v>4478.25</v>
      </c>
      <c r="J10740" s="5">
        <v>0</v>
      </c>
      <c r="K10740" s="5">
        <v>4478.25</v>
      </c>
      <c r="L10740" s="5">
        <v>0</v>
      </c>
      <c r="M10740" t="str">
        <f>IF(ISERROR(VLOOKUP(A10740,'[1]Ecart validé'!$A:$A,1,FALSE)),Z10740,"Ecart Validé")</f>
        <v>valid</v>
      </c>
      <c r="R10740" t="s">
        <v>30</v>
      </c>
      <c r="X10740"/>
      <c r="Y10740"/>
      <c r="Z10740" t="s">
        <v>31</v>
      </c>
    </row>
    <row r="10741" spans="1:26" x14ac:dyDescent="0.3">
      <c r="A10741" t="s">
        <v>13403</v>
      </c>
      <c r="B10741" t="s">
        <v>3157</v>
      </c>
      <c r="C10741">
        <v>55911</v>
      </c>
      <c r="D10741" t="str">
        <f>+VLOOKUP(C10741,Param!K:L,2,FALSE)</f>
        <v>ILLYCAFFEE FRANCE</v>
      </c>
      <c r="E10741">
        <v>1150144190</v>
      </c>
      <c r="F10741" t="s">
        <v>8264</v>
      </c>
      <c r="G10741" t="s">
        <v>29</v>
      </c>
      <c r="H10741" s="5">
        <v>7666.05</v>
      </c>
      <c r="I10741" s="5">
        <v>7666.05</v>
      </c>
      <c r="J10741" s="5">
        <v>0</v>
      </c>
      <c r="K10741" s="5">
        <v>7666.05</v>
      </c>
      <c r="L10741" s="5">
        <v>0</v>
      </c>
      <c r="M10741" t="str">
        <f>IF(ISERROR(VLOOKUP(A10741,'[1]Ecart validé'!$A:$A,1,FALSE)),Z10741,"Ecart Validé")</f>
        <v>valid</v>
      </c>
      <c r="R10741" t="s">
        <v>30</v>
      </c>
      <c r="X10741"/>
      <c r="Y10741"/>
      <c r="Z10741" t="s">
        <v>31</v>
      </c>
    </row>
    <row r="10742" spans="1:26" x14ac:dyDescent="0.3">
      <c r="A10742" t="s">
        <v>13404</v>
      </c>
      <c r="B10742" t="s">
        <v>3157</v>
      </c>
      <c r="C10742">
        <v>55911</v>
      </c>
      <c r="D10742" t="str">
        <f>+VLOOKUP(C10742,Param!K:L,2,FALSE)</f>
        <v>ILLYCAFFEE FRANCE</v>
      </c>
      <c r="E10742">
        <v>1150144190</v>
      </c>
      <c r="F10742" t="s">
        <v>8266</v>
      </c>
      <c r="G10742" t="s">
        <v>29</v>
      </c>
      <c r="H10742" s="5">
        <v>8908.5499999999993</v>
      </c>
      <c r="I10742" s="5">
        <v>8908.5499999999993</v>
      </c>
      <c r="J10742" s="5">
        <v>0</v>
      </c>
      <c r="K10742" s="5">
        <v>8908.5499999999993</v>
      </c>
      <c r="L10742" s="5">
        <v>0</v>
      </c>
      <c r="M10742" t="str">
        <f>IF(ISERROR(VLOOKUP(A10742,'[1]Ecart validé'!$A:$A,1,FALSE)),Z10742,"Ecart Validé")</f>
        <v>valid</v>
      </c>
      <c r="R10742" t="s">
        <v>30</v>
      </c>
      <c r="X10742"/>
      <c r="Y10742"/>
      <c r="Z10742" t="s">
        <v>31</v>
      </c>
    </row>
    <row r="10743" spans="1:26" x14ac:dyDescent="0.3">
      <c r="A10743" t="s">
        <v>13405</v>
      </c>
      <c r="B10743" t="s">
        <v>3157</v>
      </c>
      <c r="C10743">
        <v>56292</v>
      </c>
      <c r="D10743" t="str">
        <f>+VLOOKUP(C10743,Param!K:L,2,FALSE)</f>
        <v>LOIRE CHAUFFAGE RENOVATION</v>
      </c>
      <c r="E10743">
        <v>2150514147</v>
      </c>
      <c r="F10743" t="s">
        <v>8260</v>
      </c>
      <c r="G10743" t="s">
        <v>29</v>
      </c>
      <c r="H10743" s="5">
        <v>119.3</v>
      </c>
      <c r="I10743" s="5">
        <v>119.295</v>
      </c>
      <c r="J10743" s="5">
        <v>4.9999999999954499E-3</v>
      </c>
      <c r="K10743" s="5">
        <v>119.3</v>
      </c>
      <c r="L10743" s="5">
        <v>0</v>
      </c>
      <c r="M10743" t="str">
        <f>IF(ISERROR(VLOOKUP(A10743,'[1]Ecart validé'!$A:$A,1,FALSE)),Z10743,"Ecart Validé")</f>
        <v>valid</v>
      </c>
      <c r="R10743" t="s">
        <v>30</v>
      </c>
      <c r="X10743"/>
      <c r="Y10743"/>
      <c r="Z10743" t="s">
        <v>31</v>
      </c>
    </row>
    <row r="10744" spans="1:26" x14ac:dyDescent="0.3">
      <c r="A10744" t="s">
        <v>13406</v>
      </c>
      <c r="B10744" t="s">
        <v>3157</v>
      </c>
      <c r="C10744">
        <v>56292</v>
      </c>
      <c r="D10744" t="str">
        <f>+VLOOKUP(C10744,Param!K:L,2,FALSE)</f>
        <v>LOIRE CHAUFFAGE RENOVATION</v>
      </c>
      <c r="E10744">
        <v>2150514147</v>
      </c>
      <c r="F10744" t="s">
        <v>8262</v>
      </c>
      <c r="G10744" t="s">
        <v>29</v>
      </c>
      <c r="H10744" s="5">
        <v>49.29</v>
      </c>
      <c r="I10744" s="5">
        <v>49.29</v>
      </c>
      <c r="J10744" s="5">
        <v>0</v>
      </c>
      <c r="K10744" s="5">
        <v>49.29</v>
      </c>
      <c r="L10744" s="5">
        <v>0</v>
      </c>
      <c r="M10744" t="str">
        <f>IF(ISERROR(VLOOKUP(A10744,'[1]Ecart validé'!$A:$A,1,FALSE)),Z10744,"Ecart Validé")</f>
        <v>valid</v>
      </c>
      <c r="R10744" t="s">
        <v>30</v>
      </c>
      <c r="X10744"/>
      <c r="Y10744"/>
      <c r="Z10744" t="s">
        <v>31</v>
      </c>
    </row>
    <row r="10745" spans="1:26" x14ac:dyDescent="0.3">
      <c r="A10745" t="s">
        <v>13407</v>
      </c>
      <c r="B10745" t="s">
        <v>3157</v>
      </c>
      <c r="C10745">
        <v>56292</v>
      </c>
      <c r="D10745" t="str">
        <f>+VLOOKUP(C10745,Param!K:L,2,FALSE)</f>
        <v>LOIRE CHAUFFAGE RENOVATION</v>
      </c>
      <c r="E10745">
        <v>2150514147</v>
      </c>
      <c r="F10745" t="s">
        <v>8264</v>
      </c>
      <c r="G10745" t="s">
        <v>29</v>
      </c>
      <c r="H10745" s="5">
        <v>48.15</v>
      </c>
      <c r="I10745" s="5">
        <v>48.15</v>
      </c>
      <c r="J10745" s="5">
        <v>0</v>
      </c>
      <c r="K10745" s="5">
        <v>48.15</v>
      </c>
      <c r="L10745" s="5">
        <v>0</v>
      </c>
      <c r="M10745" t="str">
        <f>IF(ISERROR(VLOOKUP(A10745,'[1]Ecart validé'!$A:$A,1,FALSE)),Z10745,"Ecart Validé")</f>
        <v>valid</v>
      </c>
      <c r="R10745" t="s">
        <v>30</v>
      </c>
      <c r="X10745"/>
      <c r="Y10745"/>
      <c r="Z10745" t="s">
        <v>31</v>
      </c>
    </row>
    <row r="10746" spans="1:26" x14ac:dyDescent="0.3">
      <c r="A10746" t="s">
        <v>13408</v>
      </c>
      <c r="B10746" t="s">
        <v>3157</v>
      </c>
      <c r="C10746">
        <v>56292</v>
      </c>
      <c r="D10746" t="str">
        <f>+VLOOKUP(C10746,Param!K:L,2,FALSE)</f>
        <v>LOIRE CHAUFFAGE RENOVATION</v>
      </c>
      <c r="E10746">
        <v>2150514147</v>
      </c>
      <c r="F10746" t="s">
        <v>8266</v>
      </c>
      <c r="G10746" t="s">
        <v>29</v>
      </c>
      <c r="H10746" s="5">
        <v>347.73</v>
      </c>
      <c r="I10746" s="5">
        <v>347.73</v>
      </c>
      <c r="J10746" s="5">
        <v>0</v>
      </c>
      <c r="K10746" s="5">
        <v>347.73</v>
      </c>
      <c r="L10746" s="5">
        <v>0</v>
      </c>
      <c r="M10746" t="str">
        <f>IF(ISERROR(VLOOKUP(A10746,'[1]Ecart validé'!$A:$A,1,FALSE)),Z10746,"Ecart Validé")</f>
        <v>valid</v>
      </c>
      <c r="R10746" t="s">
        <v>30</v>
      </c>
      <c r="X10746"/>
      <c r="Y10746"/>
      <c r="Z10746" t="s">
        <v>31</v>
      </c>
    </row>
    <row r="10747" spans="1:26" x14ac:dyDescent="0.3">
      <c r="A10747" t="s">
        <v>13409</v>
      </c>
      <c r="B10747" t="s">
        <v>3157</v>
      </c>
      <c r="C10747">
        <v>53542</v>
      </c>
      <c r="D10747" t="str">
        <f>+VLOOKUP(C10747,Param!K:L,2,FALSE)</f>
        <v>CARNEIRO FRERES</v>
      </c>
      <c r="E10747">
        <v>2150544042</v>
      </c>
      <c r="F10747" t="s">
        <v>8617</v>
      </c>
      <c r="G10747" t="s">
        <v>29</v>
      </c>
      <c r="H10747" s="5">
        <v>360.12</v>
      </c>
      <c r="I10747" s="5">
        <v>360.12</v>
      </c>
      <c r="J10747" s="5">
        <v>0</v>
      </c>
      <c r="K10747" s="5">
        <v>360.12</v>
      </c>
      <c r="L10747" s="5">
        <v>0</v>
      </c>
      <c r="M10747" t="str">
        <f>IF(ISERROR(VLOOKUP(A10747,'[1]Ecart validé'!$A:$A,1,FALSE)),Z10747,"Ecart Validé")</f>
        <v>valid</v>
      </c>
      <c r="R10747" t="s">
        <v>30</v>
      </c>
      <c r="X10747"/>
      <c r="Y10747"/>
      <c r="Z10747" t="s">
        <v>31</v>
      </c>
    </row>
    <row r="10748" spans="1:26" x14ac:dyDescent="0.3">
      <c r="A10748" t="s">
        <v>13410</v>
      </c>
      <c r="B10748" t="s">
        <v>3157</v>
      </c>
      <c r="C10748">
        <v>53542</v>
      </c>
      <c r="D10748" t="str">
        <f>+VLOOKUP(C10748,Param!K:L,2,FALSE)</f>
        <v>CARNEIRO FRERES</v>
      </c>
      <c r="E10748">
        <v>2150544042</v>
      </c>
      <c r="F10748" t="s">
        <v>8260</v>
      </c>
      <c r="G10748" t="s">
        <v>29</v>
      </c>
      <c r="H10748" s="5">
        <v>4015.89</v>
      </c>
      <c r="I10748" s="5">
        <v>4015.893</v>
      </c>
      <c r="J10748" s="5">
        <v>-3.0000000001564301E-3</v>
      </c>
      <c r="K10748" s="5">
        <v>4015.89</v>
      </c>
      <c r="L10748" s="5">
        <v>0</v>
      </c>
      <c r="M10748" t="str">
        <f>IF(ISERROR(VLOOKUP(A10748,'[1]Ecart validé'!$A:$A,1,FALSE)),Z10748,"Ecart Validé")</f>
        <v>valid</v>
      </c>
      <c r="R10748" t="s">
        <v>30</v>
      </c>
      <c r="X10748"/>
      <c r="Y10748"/>
      <c r="Z10748" t="s">
        <v>31</v>
      </c>
    </row>
    <row r="10749" spans="1:26" x14ac:dyDescent="0.3">
      <c r="A10749" t="s">
        <v>13411</v>
      </c>
      <c r="B10749" t="s">
        <v>3157</v>
      </c>
      <c r="C10749">
        <v>53542</v>
      </c>
      <c r="D10749" t="str">
        <f>+VLOOKUP(C10749,Param!K:L,2,FALSE)</f>
        <v>CARNEIRO FRERES</v>
      </c>
      <c r="E10749">
        <v>2150544042</v>
      </c>
      <c r="F10749" t="s">
        <v>8262</v>
      </c>
      <c r="G10749" t="s">
        <v>29</v>
      </c>
      <c r="H10749" s="5">
        <v>6204.95</v>
      </c>
      <c r="I10749" s="5">
        <v>6204.9525000000003</v>
      </c>
      <c r="J10749" s="5">
        <v>-2.5000000005093101E-3</v>
      </c>
      <c r="K10749" s="5">
        <v>6204.95</v>
      </c>
      <c r="L10749" s="5">
        <v>0</v>
      </c>
      <c r="M10749" t="str">
        <f>IF(ISERROR(VLOOKUP(A10749,'[1]Ecart validé'!$A:$A,1,FALSE)),Z10749,"Ecart Validé")</f>
        <v>valid</v>
      </c>
      <c r="R10749" t="s">
        <v>30</v>
      </c>
      <c r="X10749"/>
      <c r="Y10749"/>
      <c r="Z10749" t="s">
        <v>31</v>
      </c>
    </row>
    <row r="10750" spans="1:26" x14ac:dyDescent="0.3">
      <c r="A10750" t="s">
        <v>13412</v>
      </c>
      <c r="B10750" t="s">
        <v>3157</v>
      </c>
      <c r="C10750">
        <v>53542</v>
      </c>
      <c r="D10750" t="str">
        <f>+VLOOKUP(C10750,Param!K:L,2,FALSE)</f>
        <v>CARNEIRO FRERES</v>
      </c>
      <c r="E10750">
        <v>2150544042</v>
      </c>
      <c r="F10750" t="s">
        <v>8264</v>
      </c>
      <c r="G10750" t="s">
        <v>29</v>
      </c>
      <c r="H10750" s="5">
        <v>3703</v>
      </c>
      <c r="I10750" s="5">
        <v>3702.9960000000001</v>
      </c>
      <c r="J10750" s="5">
        <v>3.9999999999054099E-3</v>
      </c>
      <c r="K10750" s="5">
        <v>3703</v>
      </c>
      <c r="L10750" s="5">
        <v>0</v>
      </c>
      <c r="M10750" t="str">
        <f>IF(ISERROR(VLOOKUP(A10750,'[1]Ecart validé'!$A:$A,1,FALSE)),Z10750,"Ecart Validé")</f>
        <v>valid</v>
      </c>
      <c r="R10750" t="s">
        <v>30</v>
      </c>
      <c r="X10750"/>
      <c r="Y10750"/>
      <c r="Z10750" t="s">
        <v>31</v>
      </c>
    </row>
    <row r="10751" spans="1:26" x14ac:dyDescent="0.3">
      <c r="A10751" t="s">
        <v>13413</v>
      </c>
      <c r="B10751" t="s">
        <v>3157</v>
      </c>
      <c r="C10751">
        <v>53542</v>
      </c>
      <c r="D10751" t="str">
        <f>+VLOOKUP(C10751,Param!K:L,2,FALSE)</f>
        <v>CARNEIRO FRERES</v>
      </c>
      <c r="E10751">
        <v>2150544042</v>
      </c>
      <c r="F10751" t="s">
        <v>8266</v>
      </c>
      <c r="G10751" t="s">
        <v>29</v>
      </c>
      <c r="H10751" s="5">
        <v>3240.72</v>
      </c>
      <c r="I10751" s="5">
        <v>3240.723</v>
      </c>
      <c r="J10751" s="5">
        <v>-3.0000000001564301E-3</v>
      </c>
      <c r="K10751" s="5">
        <v>3240.72</v>
      </c>
      <c r="L10751" s="5">
        <v>0</v>
      </c>
      <c r="M10751" t="str">
        <f>IF(ISERROR(VLOOKUP(A10751,'[1]Ecart validé'!$A:$A,1,FALSE)),Z10751,"Ecart Validé")</f>
        <v>valid</v>
      </c>
      <c r="R10751" t="s">
        <v>30</v>
      </c>
      <c r="X10751"/>
      <c r="Y10751"/>
      <c r="Z10751" t="s">
        <v>31</v>
      </c>
    </row>
    <row r="10752" spans="1:26" x14ac:dyDescent="0.3">
      <c r="A10752" t="s">
        <v>13414</v>
      </c>
      <c r="B10752" t="s">
        <v>3157</v>
      </c>
      <c r="C10752">
        <v>44785</v>
      </c>
      <c r="D10752" t="str">
        <f>+VLOOKUP(C10752,Param!K:L,2,FALSE)</f>
        <v>CARNIATO EUROPE</v>
      </c>
      <c r="E10752">
        <v>16064008</v>
      </c>
      <c r="F10752" t="s">
        <v>8617</v>
      </c>
      <c r="G10752" t="s">
        <v>29</v>
      </c>
      <c r="H10752" s="5">
        <v>2738.63</v>
      </c>
      <c r="I10752" s="5">
        <v>2738.6343999999999</v>
      </c>
      <c r="J10752" s="5">
        <v>-4.399999999805E-3</v>
      </c>
      <c r="K10752" s="5">
        <v>2738.63</v>
      </c>
      <c r="L10752" s="5">
        <v>0</v>
      </c>
      <c r="M10752" t="str">
        <f>IF(ISERROR(VLOOKUP(A10752,'[1]Ecart validé'!$A:$A,1,FALSE)),Z10752,"Ecart Validé")</f>
        <v>valid</v>
      </c>
      <c r="R10752" t="s">
        <v>30</v>
      </c>
      <c r="X10752"/>
      <c r="Y10752"/>
      <c r="Z10752" t="s">
        <v>31</v>
      </c>
    </row>
    <row r="10753" spans="1:26" x14ac:dyDescent="0.3">
      <c r="A10753" t="s">
        <v>13415</v>
      </c>
      <c r="B10753" t="s">
        <v>3157</v>
      </c>
      <c r="C10753">
        <v>44785</v>
      </c>
      <c r="D10753" t="str">
        <f>+VLOOKUP(C10753,Param!K:L,2,FALSE)</f>
        <v>CARNIATO EUROPE</v>
      </c>
      <c r="E10753">
        <v>16064008</v>
      </c>
      <c r="F10753" t="s">
        <v>8260</v>
      </c>
      <c r="G10753" t="s">
        <v>29</v>
      </c>
      <c r="H10753" s="5">
        <v>479.68</v>
      </c>
      <c r="I10753" s="5">
        <v>479.68</v>
      </c>
      <c r="J10753" s="5">
        <v>0</v>
      </c>
      <c r="K10753" s="5">
        <v>479.68</v>
      </c>
      <c r="L10753" s="5">
        <v>0</v>
      </c>
      <c r="M10753" t="str">
        <f>IF(ISERROR(VLOOKUP(A10753,'[1]Ecart validé'!$A:$A,1,FALSE)),Z10753,"Ecart Validé")</f>
        <v>valid</v>
      </c>
      <c r="R10753" t="s">
        <v>30</v>
      </c>
      <c r="X10753"/>
      <c r="Y10753"/>
      <c r="Z10753" t="s">
        <v>31</v>
      </c>
    </row>
    <row r="10754" spans="1:26" x14ac:dyDescent="0.3">
      <c r="A10754" t="s">
        <v>13416</v>
      </c>
      <c r="B10754" t="s">
        <v>3157</v>
      </c>
      <c r="C10754">
        <v>44785</v>
      </c>
      <c r="D10754" t="str">
        <f>+VLOOKUP(C10754,Param!K:L,2,FALSE)</f>
        <v>CARNIATO EUROPE</v>
      </c>
      <c r="E10754">
        <v>16064008</v>
      </c>
      <c r="F10754" t="s">
        <v>8262</v>
      </c>
      <c r="G10754" t="s">
        <v>29</v>
      </c>
      <c r="H10754" s="5">
        <v>2491.52</v>
      </c>
      <c r="I10754" s="5">
        <v>2491.5183999999999</v>
      </c>
      <c r="J10754" s="5">
        <v>1.6000000000531099E-3</v>
      </c>
      <c r="K10754" s="5">
        <v>2491.52</v>
      </c>
      <c r="L10754" s="5">
        <v>0</v>
      </c>
      <c r="M10754" t="str">
        <f>IF(ISERROR(VLOOKUP(A10754,'[1]Ecart validé'!$A:$A,1,FALSE)),Z10754,"Ecart Validé")</f>
        <v>valid</v>
      </c>
      <c r="R10754" t="s">
        <v>30</v>
      </c>
      <c r="X10754"/>
      <c r="Y10754"/>
      <c r="Z10754" t="s">
        <v>31</v>
      </c>
    </row>
    <row r="10755" spans="1:26" x14ac:dyDescent="0.3">
      <c r="A10755" t="s">
        <v>13417</v>
      </c>
      <c r="B10755" t="s">
        <v>3157</v>
      </c>
      <c r="C10755">
        <v>44785</v>
      </c>
      <c r="D10755" t="str">
        <f>+VLOOKUP(C10755,Param!K:L,2,FALSE)</f>
        <v>CARNIATO EUROPE</v>
      </c>
      <c r="E10755">
        <v>16064008</v>
      </c>
      <c r="F10755" t="s">
        <v>8264</v>
      </c>
      <c r="G10755" t="s">
        <v>29</v>
      </c>
      <c r="H10755" s="5">
        <v>8284.43</v>
      </c>
      <c r="I10755" s="5">
        <v>8284.4328000000005</v>
      </c>
      <c r="J10755" s="5">
        <v>-2.8000000002066298E-3</v>
      </c>
      <c r="K10755" s="5">
        <v>8284.43</v>
      </c>
      <c r="L10755" s="5">
        <v>0</v>
      </c>
      <c r="M10755" t="str">
        <f>IF(ISERROR(VLOOKUP(A10755,'[1]Ecart validé'!$A:$A,1,FALSE)),Z10755,"Ecart Validé")</f>
        <v>valid</v>
      </c>
      <c r="R10755" t="s">
        <v>30</v>
      </c>
      <c r="X10755"/>
      <c r="Y10755"/>
      <c r="Z10755" t="s">
        <v>31</v>
      </c>
    </row>
    <row r="10756" spans="1:26" x14ac:dyDescent="0.3">
      <c r="A10756" t="s">
        <v>13418</v>
      </c>
      <c r="B10756" t="s">
        <v>3157</v>
      </c>
      <c r="C10756">
        <v>44785</v>
      </c>
      <c r="D10756" t="str">
        <f>+VLOOKUP(C10756,Param!K:L,2,FALSE)</f>
        <v>CARNIATO EUROPE</v>
      </c>
      <c r="E10756">
        <v>16064008</v>
      </c>
      <c r="F10756" t="s">
        <v>8266</v>
      </c>
      <c r="G10756" t="s">
        <v>29</v>
      </c>
      <c r="H10756" s="5">
        <v>2766.26</v>
      </c>
      <c r="I10756" s="5">
        <v>2766.2554</v>
      </c>
      <c r="J10756" s="5">
        <v>4.6000000002095398E-3</v>
      </c>
      <c r="K10756" s="5">
        <v>2766.26</v>
      </c>
      <c r="L10756" s="5">
        <v>0</v>
      </c>
      <c r="M10756" t="str">
        <f>IF(ISERROR(VLOOKUP(A10756,'[1]Ecart validé'!$A:$A,1,FALSE)),Z10756,"Ecart Validé")</f>
        <v>valid</v>
      </c>
      <c r="R10756" t="s">
        <v>30</v>
      </c>
      <c r="X10756"/>
      <c r="Y10756"/>
      <c r="Z10756" t="s">
        <v>31</v>
      </c>
    </row>
    <row r="10757" spans="1:26" x14ac:dyDescent="0.3">
      <c r="A10757" t="s">
        <v>13419</v>
      </c>
      <c r="B10757" t="s">
        <v>3157</v>
      </c>
      <c r="C10757">
        <v>43573</v>
      </c>
      <c r="D10757" t="str">
        <f>+VLOOKUP(C10757,Param!K:L,2,FALSE)</f>
        <v>LE PETIT FORESTIER LOCATION</v>
      </c>
      <c r="E10757">
        <v>870004</v>
      </c>
      <c r="F10757" t="s">
        <v>8617</v>
      </c>
      <c r="G10757" t="s">
        <v>29</v>
      </c>
      <c r="H10757" s="5">
        <v>6923.86</v>
      </c>
      <c r="I10757" s="5">
        <v>6923.8498</v>
      </c>
      <c r="J10757" s="5">
        <v>1.01999999997133E-2</v>
      </c>
      <c r="K10757" s="5">
        <v>6923.86</v>
      </c>
      <c r="L10757" s="5">
        <v>0</v>
      </c>
      <c r="M10757" t="str">
        <f>IF(ISERROR(VLOOKUP(A10757,'[1]Ecart validé'!$A:$A,1,FALSE)),Z10757,"Ecart Validé")</f>
        <v>valid</v>
      </c>
      <c r="R10757" t="s">
        <v>30</v>
      </c>
      <c r="X10757"/>
      <c r="Y10757"/>
      <c r="Z10757" t="s">
        <v>31</v>
      </c>
    </row>
    <row r="10758" spans="1:26" x14ac:dyDescent="0.3">
      <c r="A10758" t="s">
        <v>13420</v>
      </c>
      <c r="B10758" t="s">
        <v>3157</v>
      </c>
      <c r="C10758">
        <v>43573</v>
      </c>
      <c r="D10758" t="str">
        <f>+VLOOKUP(C10758,Param!K:L,2,FALSE)</f>
        <v>LE PETIT FORESTIER LOCATION</v>
      </c>
      <c r="E10758">
        <v>870004</v>
      </c>
      <c r="F10758" t="s">
        <v>8260</v>
      </c>
      <c r="G10758" t="s">
        <v>29</v>
      </c>
      <c r="H10758" s="5">
        <v>533.28</v>
      </c>
      <c r="I10758" s="5">
        <v>533.28120000000001</v>
      </c>
      <c r="J10758" s="5">
        <v>-1.20000000003983E-3</v>
      </c>
      <c r="K10758" s="5">
        <v>533.28</v>
      </c>
      <c r="L10758" s="5">
        <v>0</v>
      </c>
      <c r="M10758" t="str">
        <f>IF(ISERROR(VLOOKUP(A10758,'[1]Ecart validé'!$A:$A,1,FALSE)),Z10758,"Ecart Validé")</f>
        <v>valid</v>
      </c>
      <c r="R10758" t="s">
        <v>30</v>
      </c>
      <c r="X10758"/>
      <c r="Y10758"/>
      <c r="Z10758" t="s">
        <v>31</v>
      </c>
    </row>
    <row r="10759" spans="1:26" x14ac:dyDescent="0.3">
      <c r="A10759" t="s">
        <v>13421</v>
      </c>
      <c r="B10759" t="s">
        <v>3157</v>
      </c>
      <c r="C10759">
        <v>43573</v>
      </c>
      <c r="D10759" t="str">
        <f>+VLOOKUP(C10759,Param!K:L,2,FALSE)</f>
        <v>LE PETIT FORESTIER LOCATION</v>
      </c>
      <c r="E10759">
        <v>870004</v>
      </c>
      <c r="F10759" t="s">
        <v>8262</v>
      </c>
      <c r="G10759" t="s">
        <v>29</v>
      </c>
      <c r="H10759" s="5">
        <v>747.92</v>
      </c>
      <c r="I10759" s="5">
        <v>747.91819999999996</v>
      </c>
      <c r="J10759" s="5">
        <v>1.8000000000029099E-3</v>
      </c>
      <c r="K10759" s="5">
        <v>747.92</v>
      </c>
      <c r="L10759" s="5">
        <v>0</v>
      </c>
      <c r="M10759" t="str">
        <f>IF(ISERROR(VLOOKUP(A10759,'[1]Ecart validé'!$A:$A,1,FALSE)),Z10759,"Ecart Validé")</f>
        <v>valid</v>
      </c>
      <c r="R10759" t="s">
        <v>30</v>
      </c>
      <c r="X10759"/>
      <c r="Y10759"/>
      <c r="Z10759" t="s">
        <v>31</v>
      </c>
    </row>
    <row r="10760" spans="1:26" x14ac:dyDescent="0.3">
      <c r="A10760" t="s">
        <v>13422</v>
      </c>
      <c r="B10760" t="s">
        <v>3157</v>
      </c>
      <c r="C10760">
        <v>43573</v>
      </c>
      <c r="D10760" t="str">
        <f>+VLOOKUP(C10760,Param!K:L,2,FALSE)</f>
        <v>LE PETIT FORESTIER LOCATION</v>
      </c>
      <c r="E10760">
        <v>870004</v>
      </c>
      <c r="F10760" t="s">
        <v>8264</v>
      </c>
      <c r="G10760" t="s">
        <v>29</v>
      </c>
      <c r="H10760" s="5">
        <v>1887.12</v>
      </c>
      <c r="I10760" s="5">
        <v>1887.1224</v>
      </c>
      <c r="J10760" s="5">
        <v>-2.40000000007967E-3</v>
      </c>
      <c r="K10760" s="5">
        <v>1887.12</v>
      </c>
      <c r="L10760" s="5">
        <v>0</v>
      </c>
      <c r="M10760" t="str">
        <f>IF(ISERROR(VLOOKUP(A10760,'[1]Ecart validé'!$A:$A,1,FALSE)),Z10760,"Ecart Validé")</f>
        <v>valid</v>
      </c>
      <c r="R10760" t="s">
        <v>30</v>
      </c>
      <c r="X10760"/>
      <c r="Y10760"/>
      <c r="Z10760" t="s">
        <v>31</v>
      </c>
    </row>
    <row r="10761" spans="1:26" x14ac:dyDescent="0.3">
      <c r="A10761" t="s">
        <v>13423</v>
      </c>
      <c r="B10761" t="s">
        <v>3157</v>
      </c>
      <c r="C10761">
        <v>43573</v>
      </c>
      <c r="D10761" t="str">
        <f>+VLOOKUP(C10761,Param!K:L,2,FALSE)</f>
        <v>LE PETIT FORESTIER LOCATION</v>
      </c>
      <c r="E10761">
        <v>870004</v>
      </c>
      <c r="F10761" t="s">
        <v>8266</v>
      </c>
      <c r="G10761" t="s">
        <v>29</v>
      </c>
      <c r="H10761" s="5">
        <v>2669.02</v>
      </c>
      <c r="I10761" s="5">
        <v>2669.0243999999998</v>
      </c>
      <c r="J10761" s="5">
        <v>-4.399999999805E-3</v>
      </c>
      <c r="K10761" s="5">
        <v>2669.02</v>
      </c>
      <c r="L10761" s="5">
        <v>0</v>
      </c>
      <c r="M10761" t="str">
        <f>IF(ISERROR(VLOOKUP(A10761,'[1]Ecart validé'!$A:$A,1,FALSE)),Z10761,"Ecart Validé")</f>
        <v>valid</v>
      </c>
      <c r="R10761" t="s">
        <v>30</v>
      </c>
      <c r="X10761"/>
      <c r="Y10761"/>
      <c r="Z10761" t="s">
        <v>31</v>
      </c>
    </row>
    <row r="10762" spans="1:26" x14ac:dyDescent="0.3">
      <c r="A10762" t="s">
        <v>13424</v>
      </c>
      <c r="B10762" t="s">
        <v>3157</v>
      </c>
      <c r="C10762">
        <v>44280</v>
      </c>
      <c r="D10762" t="str">
        <f>+VLOOKUP(C10762,Param!K:L,2,FALSE)</f>
        <v>GUSTAVE LORENTZ</v>
      </c>
      <c r="E10762">
        <v>21019</v>
      </c>
      <c r="F10762" t="s">
        <v>8617</v>
      </c>
      <c r="G10762" t="s">
        <v>29</v>
      </c>
      <c r="H10762" s="5">
        <v>0.02</v>
      </c>
      <c r="I10762" s="5">
        <v>2.24E-2</v>
      </c>
      <c r="J10762" s="5">
        <v>-2.3999999999999898E-3</v>
      </c>
      <c r="K10762" s="5">
        <v>0.02</v>
      </c>
      <c r="L10762" s="5">
        <v>0</v>
      </c>
      <c r="M10762" t="str">
        <f>IF(ISERROR(VLOOKUP(A10762,'[1]Ecart validé'!$A:$A,1,FALSE)),Z10762,"Ecart Validé")</f>
        <v>valid</v>
      </c>
      <c r="R10762" t="s">
        <v>30</v>
      </c>
      <c r="X10762"/>
      <c r="Y10762"/>
      <c r="Z10762" t="s">
        <v>31</v>
      </c>
    </row>
    <row r="10763" spans="1:26" x14ac:dyDescent="0.3">
      <c r="A10763" t="s">
        <v>13425</v>
      </c>
      <c r="B10763" t="s">
        <v>3157</v>
      </c>
      <c r="C10763">
        <v>44280</v>
      </c>
      <c r="D10763" t="str">
        <f>+VLOOKUP(C10763,Param!K:L,2,FALSE)</f>
        <v>GUSTAVE LORENTZ</v>
      </c>
      <c r="E10763">
        <v>21019</v>
      </c>
      <c r="F10763" t="s">
        <v>8260</v>
      </c>
      <c r="G10763" t="s">
        <v>29</v>
      </c>
      <c r="H10763" s="5">
        <v>113.76</v>
      </c>
      <c r="I10763" s="5">
        <v>113.76</v>
      </c>
      <c r="J10763" s="5">
        <v>0</v>
      </c>
      <c r="K10763" s="5">
        <v>113.76</v>
      </c>
      <c r="L10763" s="5">
        <v>0</v>
      </c>
      <c r="M10763" t="str">
        <f>IF(ISERROR(VLOOKUP(A10763,'[1]Ecart validé'!$A:$A,1,FALSE)),Z10763,"Ecart Validé")</f>
        <v>valid</v>
      </c>
      <c r="R10763" t="s">
        <v>30</v>
      </c>
      <c r="X10763"/>
      <c r="Y10763"/>
      <c r="Z10763" t="s">
        <v>31</v>
      </c>
    </row>
    <row r="10764" spans="1:26" x14ac:dyDescent="0.3">
      <c r="A10764" t="s">
        <v>13426</v>
      </c>
      <c r="B10764" t="s">
        <v>3157</v>
      </c>
      <c r="C10764">
        <v>44280</v>
      </c>
      <c r="D10764" t="str">
        <f>+VLOOKUP(C10764,Param!K:L,2,FALSE)</f>
        <v>GUSTAVE LORENTZ</v>
      </c>
      <c r="E10764">
        <v>21019</v>
      </c>
      <c r="F10764" t="s">
        <v>8262</v>
      </c>
      <c r="G10764" t="s">
        <v>29</v>
      </c>
      <c r="H10764" s="5">
        <v>615.54999999999995</v>
      </c>
      <c r="I10764" s="5">
        <v>615.55200000000002</v>
      </c>
      <c r="J10764" s="5">
        <v>-2.0000000000663901E-3</v>
      </c>
      <c r="K10764" s="5">
        <v>615.54999999999995</v>
      </c>
      <c r="L10764" s="5">
        <v>0</v>
      </c>
      <c r="M10764" t="str">
        <f>IF(ISERROR(VLOOKUP(A10764,'[1]Ecart validé'!$A:$A,1,FALSE)),Z10764,"Ecart Validé")</f>
        <v>valid</v>
      </c>
      <c r="R10764" t="s">
        <v>30</v>
      </c>
      <c r="X10764"/>
      <c r="Y10764"/>
      <c r="Z10764" t="s">
        <v>31</v>
      </c>
    </row>
    <row r="10765" spans="1:26" x14ac:dyDescent="0.3">
      <c r="A10765" t="s">
        <v>13427</v>
      </c>
      <c r="B10765" t="s">
        <v>3157</v>
      </c>
      <c r="C10765">
        <v>44280</v>
      </c>
      <c r="D10765" t="str">
        <f>+VLOOKUP(C10765,Param!K:L,2,FALSE)</f>
        <v>GUSTAVE LORENTZ</v>
      </c>
      <c r="E10765">
        <v>21019</v>
      </c>
      <c r="F10765" t="s">
        <v>8264</v>
      </c>
      <c r="G10765" t="s">
        <v>29</v>
      </c>
      <c r="H10765" s="5">
        <v>1599.88</v>
      </c>
      <c r="I10765" s="5">
        <v>1599.8832</v>
      </c>
      <c r="J10765" s="5">
        <v>-3.1999999998788501E-3</v>
      </c>
      <c r="K10765" s="5">
        <v>1599.88</v>
      </c>
      <c r="L10765" s="5">
        <v>0</v>
      </c>
      <c r="M10765" t="str">
        <f>IF(ISERROR(VLOOKUP(A10765,'[1]Ecart validé'!$A:$A,1,FALSE)),Z10765,"Ecart Validé")</f>
        <v>valid</v>
      </c>
      <c r="R10765" t="s">
        <v>30</v>
      </c>
      <c r="X10765"/>
      <c r="Y10765"/>
      <c r="Z10765" t="s">
        <v>31</v>
      </c>
    </row>
    <row r="10766" spans="1:26" x14ac:dyDescent="0.3">
      <c r="A10766" t="s">
        <v>13428</v>
      </c>
      <c r="B10766" t="s">
        <v>3157</v>
      </c>
      <c r="C10766">
        <v>44280</v>
      </c>
      <c r="D10766" t="str">
        <f>+VLOOKUP(C10766,Param!K:L,2,FALSE)</f>
        <v>GUSTAVE LORENTZ</v>
      </c>
      <c r="E10766">
        <v>21019</v>
      </c>
      <c r="F10766" t="s">
        <v>8266</v>
      </c>
      <c r="G10766" t="s">
        <v>29</v>
      </c>
      <c r="H10766" s="5">
        <v>2058.6799999999998</v>
      </c>
      <c r="I10766" s="5">
        <v>2058.6752000000001</v>
      </c>
      <c r="J10766" s="5">
        <v>4.79999999970459E-3</v>
      </c>
      <c r="K10766" s="5">
        <v>2058.6799999999998</v>
      </c>
      <c r="L10766" s="5">
        <v>0</v>
      </c>
      <c r="M10766" t="str">
        <f>IF(ISERROR(VLOOKUP(A10766,'[1]Ecart validé'!$A:$A,1,FALSE)),Z10766,"Ecart Validé")</f>
        <v>valid</v>
      </c>
      <c r="R10766" t="s">
        <v>30</v>
      </c>
      <c r="X10766"/>
      <c r="Y10766"/>
      <c r="Z10766" t="s">
        <v>31</v>
      </c>
    </row>
    <row r="10767" spans="1:26" x14ac:dyDescent="0.3">
      <c r="A10767" t="s">
        <v>13429</v>
      </c>
      <c r="B10767" t="s">
        <v>3157</v>
      </c>
      <c r="C10767">
        <v>2391</v>
      </c>
      <c r="D10767" t="str">
        <f>+VLOOKUP(C10767,Param!K:L,2,FALSE)</f>
        <v>SOPEDI</v>
      </c>
      <c r="E10767">
        <v>2110481485</v>
      </c>
      <c r="F10767" t="s">
        <v>8617</v>
      </c>
      <c r="G10767" t="s">
        <v>29</v>
      </c>
      <c r="H10767" s="5">
        <v>2798.95</v>
      </c>
      <c r="I10767" s="5">
        <v>2798.95</v>
      </c>
      <c r="J10767" s="5">
        <v>0</v>
      </c>
      <c r="K10767" s="5">
        <v>2798.95</v>
      </c>
      <c r="L10767" s="5">
        <v>0</v>
      </c>
      <c r="M10767" t="str">
        <f>IF(ISERROR(VLOOKUP(A10767,'[1]Ecart validé'!$A:$A,1,FALSE)),Z10767,"Ecart Validé")</f>
        <v>valid</v>
      </c>
      <c r="R10767" t="s">
        <v>30</v>
      </c>
      <c r="X10767"/>
      <c r="Y10767"/>
      <c r="Z10767" t="s">
        <v>31</v>
      </c>
    </row>
    <row r="10768" spans="1:26" x14ac:dyDescent="0.3">
      <c r="A10768" t="s">
        <v>13430</v>
      </c>
      <c r="B10768" t="s">
        <v>3157</v>
      </c>
      <c r="C10768">
        <v>2391</v>
      </c>
      <c r="D10768" t="str">
        <f>+VLOOKUP(C10768,Param!K:L,2,FALSE)</f>
        <v>SOPEDI</v>
      </c>
      <c r="E10768">
        <v>2110481485</v>
      </c>
      <c r="F10768" t="s">
        <v>8260</v>
      </c>
      <c r="G10768" t="s">
        <v>29</v>
      </c>
      <c r="H10768" s="5">
        <v>889.61</v>
      </c>
      <c r="I10768" s="5">
        <v>889.60500000000002</v>
      </c>
      <c r="J10768" s="5">
        <v>4.9999999999954499E-3</v>
      </c>
      <c r="K10768" s="5">
        <v>889.61</v>
      </c>
      <c r="L10768" s="5">
        <v>0</v>
      </c>
      <c r="M10768" t="str">
        <f>IF(ISERROR(VLOOKUP(A10768,'[1]Ecart validé'!$A:$A,1,FALSE)),Z10768,"Ecart Validé")</f>
        <v>valid</v>
      </c>
      <c r="R10768" t="s">
        <v>30</v>
      </c>
      <c r="X10768"/>
      <c r="Y10768"/>
      <c r="Z10768" t="s">
        <v>31</v>
      </c>
    </row>
    <row r="10769" spans="1:26" x14ac:dyDescent="0.3">
      <c r="A10769" t="s">
        <v>13431</v>
      </c>
      <c r="B10769" t="s">
        <v>3157</v>
      </c>
      <c r="C10769">
        <v>2391</v>
      </c>
      <c r="D10769" t="str">
        <f>+VLOOKUP(C10769,Param!K:L,2,FALSE)</f>
        <v>SOPEDI</v>
      </c>
      <c r="E10769">
        <v>2110481485</v>
      </c>
      <c r="F10769" t="s">
        <v>8262</v>
      </c>
      <c r="G10769" t="s">
        <v>29</v>
      </c>
      <c r="H10769" s="5">
        <v>2725.81</v>
      </c>
      <c r="I10769" s="5">
        <v>2725.8049999999998</v>
      </c>
      <c r="J10769" s="5">
        <v>5.0000000001091298E-3</v>
      </c>
      <c r="K10769" s="5">
        <v>2725.81</v>
      </c>
      <c r="L10769" s="5">
        <v>0</v>
      </c>
      <c r="M10769" t="str">
        <f>IF(ISERROR(VLOOKUP(A10769,'[1]Ecart validé'!$A:$A,1,FALSE)),Z10769,"Ecart Validé")</f>
        <v>valid</v>
      </c>
      <c r="R10769" t="s">
        <v>30</v>
      </c>
      <c r="X10769"/>
      <c r="Y10769"/>
      <c r="Z10769" t="s">
        <v>31</v>
      </c>
    </row>
    <row r="10770" spans="1:26" x14ac:dyDescent="0.3">
      <c r="A10770" t="s">
        <v>13432</v>
      </c>
      <c r="B10770" t="s">
        <v>3157</v>
      </c>
      <c r="C10770">
        <v>2391</v>
      </c>
      <c r="D10770" t="str">
        <f>+VLOOKUP(C10770,Param!K:L,2,FALSE)</f>
        <v>SOPEDI</v>
      </c>
      <c r="E10770">
        <v>2110481485</v>
      </c>
      <c r="F10770" t="s">
        <v>8264</v>
      </c>
      <c r="G10770" t="s">
        <v>29</v>
      </c>
      <c r="H10770" s="5">
        <v>1395.72</v>
      </c>
      <c r="I10770" s="5">
        <v>1395.7149999999999</v>
      </c>
      <c r="J10770" s="5">
        <v>5.0000000001091298E-3</v>
      </c>
      <c r="K10770" s="5">
        <v>1395.72</v>
      </c>
      <c r="L10770" s="5">
        <v>0</v>
      </c>
      <c r="M10770" t="str">
        <f>IF(ISERROR(VLOOKUP(A10770,'[1]Ecart validé'!$A:$A,1,FALSE)),Z10770,"Ecart Validé")</f>
        <v>valid</v>
      </c>
      <c r="R10770" t="s">
        <v>30</v>
      </c>
      <c r="X10770"/>
      <c r="Y10770"/>
      <c r="Z10770" t="s">
        <v>31</v>
      </c>
    </row>
    <row r="10771" spans="1:26" x14ac:dyDescent="0.3">
      <c r="A10771" t="s">
        <v>13433</v>
      </c>
      <c r="B10771" t="s">
        <v>3157</v>
      </c>
      <c r="C10771">
        <v>2391</v>
      </c>
      <c r="D10771" t="str">
        <f>+VLOOKUP(C10771,Param!K:L,2,FALSE)</f>
        <v>SOPEDI</v>
      </c>
      <c r="E10771">
        <v>2110481485</v>
      </c>
      <c r="F10771" t="s">
        <v>8266</v>
      </c>
      <c r="G10771" t="s">
        <v>29</v>
      </c>
      <c r="H10771" s="5">
        <v>5339.32</v>
      </c>
      <c r="I10771" s="5">
        <v>5339.3149999999996</v>
      </c>
      <c r="J10771" s="5">
        <v>5.0000000001091298E-3</v>
      </c>
      <c r="K10771" s="5">
        <v>5339.32</v>
      </c>
      <c r="L10771" s="5">
        <v>0</v>
      </c>
      <c r="M10771" t="str">
        <f>IF(ISERROR(VLOOKUP(A10771,'[1]Ecart validé'!$A:$A,1,FALSE)),Z10771,"Ecart Validé")</f>
        <v>valid</v>
      </c>
      <c r="R10771" t="s">
        <v>30</v>
      </c>
      <c r="X10771"/>
      <c r="Y10771"/>
      <c r="Z10771" t="s">
        <v>31</v>
      </c>
    </row>
    <row r="10772" spans="1:26" x14ac:dyDescent="0.3">
      <c r="A10772" t="s">
        <v>13434</v>
      </c>
      <c r="B10772" t="s">
        <v>3157</v>
      </c>
      <c r="C10772">
        <v>45041</v>
      </c>
      <c r="D10772" t="str">
        <f>+VLOOKUP(C10772,Param!K:L,2,FALSE)</f>
        <v>HERVE THERMIQUE</v>
      </c>
      <c r="E10772">
        <v>2205106596</v>
      </c>
      <c r="F10772" t="s">
        <v>8617</v>
      </c>
      <c r="G10772" t="s">
        <v>29</v>
      </c>
      <c r="H10772" s="5">
        <v>6873.31</v>
      </c>
      <c r="I10772" s="5">
        <v>6873.3117000000002</v>
      </c>
      <c r="J10772" s="5">
        <v>-1.6999999998006301E-3</v>
      </c>
      <c r="K10772" s="5">
        <v>6873.31</v>
      </c>
      <c r="L10772" s="5">
        <v>0</v>
      </c>
      <c r="M10772" t="str">
        <f>IF(ISERROR(VLOOKUP(A10772,'[1]Ecart validé'!$A:$A,1,FALSE)),Z10772,"Ecart Validé")</f>
        <v>valid</v>
      </c>
      <c r="R10772" t="s">
        <v>30</v>
      </c>
      <c r="X10772"/>
      <c r="Y10772"/>
      <c r="Z10772" t="s">
        <v>31</v>
      </c>
    </row>
    <row r="10773" spans="1:26" x14ac:dyDescent="0.3">
      <c r="A10773" t="s">
        <v>13435</v>
      </c>
      <c r="B10773" t="s">
        <v>3157</v>
      </c>
      <c r="C10773">
        <v>45041</v>
      </c>
      <c r="D10773" t="str">
        <f>+VLOOKUP(C10773,Param!K:L,2,FALSE)</f>
        <v>HERVE THERMIQUE</v>
      </c>
      <c r="E10773">
        <v>2205106596</v>
      </c>
      <c r="F10773" t="s">
        <v>8260</v>
      </c>
      <c r="G10773" t="s">
        <v>29</v>
      </c>
      <c r="H10773" s="5">
        <v>49294.78</v>
      </c>
      <c r="I10773" s="5">
        <v>49294.781999999999</v>
      </c>
      <c r="J10773" s="5">
        <v>-2.0000000004074502E-3</v>
      </c>
      <c r="K10773" s="5">
        <v>49294.78</v>
      </c>
      <c r="L10773" s="5">
        <v>0</v>
      </c>
      <c r="M10773" t="str">
        <f>IF(ISERROR(VLOOKUP(A10773,'[1]Ecart validé'!$A:$A,1,FALSE)),Z10773,"Ecart Validé")</f>
        <v>valid</v>
      </c>
      <c r="R10773" t="s">
        <v>30</v>
      </c>
      <c r="X10773"/>
      <c r="Y10773"/>
      <c r="Z10773" t="s">
        <v>31</v>
      </c>
    </row>
    <row r="10774" spans="1:26" x14ac:dyDescent="0.3">
      <c r="A10774" t="s">
        <v>13436</v>
      </c>
      <c r="B10774" t="s">
        <v>3157</v>
      </c>
      <c r="C10774">
        <v>45041</v>
      </c>
      <c r="D10774" t="str">
        <f>+VLOOKUP(C10774,Param!K:L,2,FALSE)</f>
        <v>HERVE THERMIQUE</v>
      </c>
      <c r="E10774">
        <v>2205106596</v>
      </c>
      <c r="F10774" t="s">
        <v>8262</v>
      </c>
      <c r="G10774" t="s">
        <v>29</v>
      </c>
      <c r="H10774" s="5">
        <v>34761.980000000003</v>
      </c>
      <c r="I10774" s="5">
        <v>34761.983999999997</v>
      </c>
      <c r="J10774" s="5">
        <v>-3.9999999935389496E-3</v>
      </c>
      <c r="K10774" s="5">
        <v>34761.980000000003</v>
      </c>
      <c r="L10774" s="5">
        <v>0</v>
      </c>
      <c r="M10774" t="str">
        <f>IF(ISERROR(VLOOKUP(A10774,'[1]Ecart validé'!$A:$A,1,FALSE)),Z10774,"Ecart Validé")</f>
        <v>valid</v>
      </c>
      <c r="R10774" t="s">
        <v>30</v>
      </c>
      <c r="X10774"/>
      <c r="Y10774"/>
      <c r="Z10774" t="s">
        <v>31</v>
      </c>
    </row>
    <row r="10775" spans="1:26" x14ac:dyDescent="0.3">
      <c r="A10775" t="s">
        <v>13437</v>
      </c>
      <c r="B10775" t="s">
        <v>3157</v>
      </c>
      <c r="C10775">
        <v>45041</v>
      </c>
      <c r="D10775" t="str">
        <f>+VLOOKUP(C10775,Param!K:L,2,FALSE)</f>
        <v>HERVE THERMIQUE</v>
      </c>
      <c r="E10775">
        <v>2205106596</v>
      </c>
      <c r="F10775" t="s">
        <v>8264</v>
      </c>
      <c r="G10775" t="s">
        <v>29</v>
      </c>
      <c r="H10775" s="5">
        <v>92124.05</v>
      </c>
      <c r="I10775" s="5">
        <v>92124.047699999996</v>
      </c>
      <c r="J10775" s="5">
        <v>2.3000000073807301E-3</v>
      </c>
      <c r="K10775" s="5">
        <v>92124.05</v>
      </c>
      <c r="L10775" s="5">
        <v>0</v>
      </c>
      <c r="M10775" t="str">
        <f>IF(ISERROR(VLOOKUP(A10775,'[1]Ecart validé'!$A:$A,1,FALSE)),Z10775,"Ecart Validé")</f>
        <v>valid</v>
      </c>
      <c r="R10775" t="s">
        <v>30</v>
      </c>
      <c r="X10775"/>
      <c r="Y10775"/>
      <c r="Z10775" t="s">
        <v>31</v>
      </c>
    </row>
    <row r="10776" spans="1:26" x14ac:dyDescent="0.3">
      <c r="A10776" t="s">
        <v>13438</v>
      </c>
      <c r="B10776" t="s">
        <v>3157</v>
      </c>
      <c r="C10776">
        <v>45041</v>
      </c>
      <c r="D10776" t="str">
        <f>+VLOOKUP(C10776,Param!K:L,2,FALSE)</f>
        <v>HERVE THERMIQUE</v>
      </c>
      <c r="E10776">
        <v>2205106596</v>
      </c>
      <c r="F10776" t="s">
        <v>8266</v>
      </c>
      <c r="G10776" t="s">
        <v>29</v>
      </c>
      <c r="H10776" s="5">
        <v>-2448.1699999999901</v>
      </c>
      <c r="I10776" s="5">
        <v>-2448.1637999999998</v>
      </c>
      <c r="J10776" s="5">
        <v>-6.1999999984436701E-3</v>
      </c>
      <c r="K10776" s="5">
        <v>-2448.1699999999901</v>
      </c>
      <c r="L10776" s="5">
        <v>0</v>
      </c>
      <c r="M10776" t="str">
        <f>IF(ISERROR(VLOOKUP(A10776,'[1]Ecart validé'!$A:$A,1,FALSE)),Z10776,"Ecart Validé")</f>
        <v>valid</v>
      </c>
      <c r="R10776" t="s">
        <v>30</v>
      </c>
      <c r="X10776"/>
      <c r="Y10776"/>
      <c r="Z10776" t="s">
        <v>31</v>
      </c>
    </row>
    <row r="10777" spans="1:26" x14ac:dyDescent="0.3">
      <c r="A10777" t="s">
        <v>13439</v>
      </c>
      <c r="B10777" t="s">
        <v>3157</v>
      </c>
      <c r="C10777">
        <v>45041</v>
      </c>
      <c r="D10777" t="str">
        <f>+VLOOKUP(C10777,Param!K:L,2,FALSE)</f>
        <v>HERVE THERMIQUE</v>
      </c>
      <c r="E10777">
        <v>2510003</v>
      </c>
      <c r="F10777" t="s">
        <v>8266</v>
      </c>
      <c r="G10777" t="s">
        <v>29</v>
      </c>
      <c r="H10777" s="5">
        <v>15025.52</v>
      </c>
      <c r="I10777" s="5">
        <v>15025.52</v>
      </c>
      <c r="J10777" s="5">
        <v>0</v>
      </c>
      <c r="K10777" s="5">
        <v>15025.52</v>
      </c>
      <c r="L10777" s="5">
        <v>0</v>
      </c>
      <c r="M10777" t="str">
        <f>IF(ISERROR(VLOOKUP(A10777,'[1]Ecart validé'!$A:$A,1,FALSE)),Z10777,"Ecart Validé")</f>
        <v>valid</v>
      </c>
      <c r="R10777" t="s">
        <v>30</v>
      </c>
      <c r="X10777"/>
      <c r="Y10777"/>
      <c r="Z10777" t="s">
        <v>31</v>
      </c>
    </row>
    <row r="10778" spans="1:26" x14ac:dyDescent="0.3">
      <c r="A10778" t="s">
        <v>13440</v>
      </c>
      <c r="B10778" t="s">
        <v>3157</v>
      </c>
      <c r="C10778">
        <v>45436</v>
      </c>
      <c r="D10778" t="str">
        <f>+VLOOKUP(C10778,Param!K:L,2,FALSE)</f>
        <v>MHD MOET HENNESSY DIAGEO</v>
      </c>
      <c r="E10778">
        <v>1453005</v>
      </c>
      <c r="F10778" t="s">
        <v>8617</v>
      </c>
      <c r="G10778" t="s">
        <v>29</v>
      </c>
      <c r="H10778" s="5">
        <v>14.52</v>
      </c>
      <c r="I10778" s="5">
        <v>14.52</v>
      </c>
      <c r="J10778" s="5">
        <v>0</v>
      </c>
      <c r="K10778" s="5">
        <v>14.52</v>
      </c>
      <c r="L10778" s="5">
        <v>0</v>
      </c>
      <c r="M10778" t="str">
        <f>IF(ISERROR(VLOOKUP(A10778,'[1]Ecart validé'!$A:$A,1,FALSE)),Z10778,"Ecart Validé")</f>
        <v>valid</v>
      </c>
      <c r="R10778" t="s">
        <v>30</v>
      </c>
      <c r="X10778"/>
      <c r="Y10778"/>
      <c r="Z10778" t="s">
        <v>31</v>
      </c>
    </row>
    <row r="10779" spans="1:26" x14ac:dyDescent="0.3">
      <c r="A10779" t="s">
        <v>13441</v>
      </c>
      <c r="B10779" t="s">
        <v>3157</v>
      </c>
      <c r="C10779">
        <v>45436</v>
      </c>
      <c r="D10779" t="str">
        <f>+VLOOKUP(C10779,Param!K:L,2,FALSE)</f>
        <v>MHD MOET HENNESSY DIAGEO</v>
      </c>
      <c r="E10779">
        <v>1453005</v>
      </c>
      <c r="F10779" t="s">
        <v>8260</v>
      </c>
      <c r="G10779" t="s">
        <v>29</v>
      </c>
      <c r="H10779" s="5">
        <v>804.71</v>
      </c>
      <c r="I10779" s="5">
        <v>804.71079999999995</v>
      </c>
      <c r="J10779" s="5">
        <v>-7.9999999991286997E-4</v>
      </c>
      <c r="K10779" s="5">
        <v>804.71</v>
      </c>
      <c r="L10779" s="5">
        <v>0</v>
      </c>
      <c r="M10779" t="str">
        <f>IF(ISERROR(VLOOKUP(A10779,'[1]Ecart validé'!$A:$A,1,FALSE)),Z10779,"Ecart Validé")</f>
        <v>valid</v>
      </c>
      <c r="R10779" t="s">
        <v>30</v>
      </c>
      <c r="X10779"/>
      <c r="Y10779"/>
      <c r="Z10779" t="s">
        <v>31</v>
      </c>
    </row>
    <row r="10780" spans="1:26" x14ac:dyDescent="0.3">
      <c r="A10780" t="s">
        <v>13442</v>
      </c>
      <c r="B10780" t="s">
        <v>3157</v>
      </c>
      <c r="C10780">
        <v>45436</v>
      </c>
      <c r="D10780" t="str">
        <f>+VLOOKUP(C10780,Param!K:L,2,FALSE)</f>
        <v>MHD MOET HENNESSY DIAGEO</v>
      </c>
      <c r="E10780">
        <v>1453005</v>
      </c>
      <c r="F10780" t="s">
        <v>8262</v>
      </c>
      <c r="G10780" t="s">
        <v>29</v>
      </c>
      <c r="H10780" s="5">
        <v>8486.73</v>
      </c>
      <c r="I10780" s="5">
        <v>8486.7332000000006</v>
      </c>
      <c r="J10780" s="5">
        <v>-3.2000000010157202E-3</v>
      </c>
      <c r="K10780" s="5">
        <v>8486.73</v>
      </c>
      <c r="L10780" s="5">
        <v>0</v>
      </c>
      <c r="M10780" t="str">
        <f>IF(ISERROR(VLOOKUP(A10780,'[1]Ecart validé'!$A:$A,1,FALSE)),Z10780,"Ecart Validé")</f>
        <v>valid</v>
      </c>
      <c r="R10780" t="s">
        <v>30</v>
      </c>
      <c r="X10780"/>
      <c r="Y10780"/>
      <c r="Z10780" t="s">
        <v>31</v>
      </c>
    </row>
    <row r="10781" spans="1:26" x14ac:dyDescent="0.3">
      <c r="A10781" t="s">
        <v>13443</v>
      </c>
      <c r="B10781" t="s">
        <v>3157</v>
      </c>
      <c r="C10781">
        <v>45436</v>
      </c>
      <c r="D10781" t="str">
        <f>+VLOOKUP(C10781,Param!K:L,2,FALSE)</f>
        <v>MHD MOET HENNESSY DIAGEO</v>
      </c>
      <c r="E10781">
        <v>1453005</v>
      </c>
      <c r="F10781" t="s">
        <v>8264</v>
      </c>
      <c r="G10781" t="s">
        <v>29</v>
      </c>
      <c r="H10781" s="5">
        <v>16688.22</v>
      </c>
      <c r="I10781" s="5">
        <v>16688.223600000001</v>
      </c>
      <c r="J10781" s="5">
        <v>-3.6000000000058199E-3</v>
      </c>
      <c r="K10781" s="5">
        <v>16688.22</v>
      </c>
      <c r="L10781" s="5">
        <v>0</v>
      </c>
      <c r="M10781" t="str">
        <f>IF(ISERROR(VLOOKUP(A10781,'[1]Ecart validé'!$A:$A,1,FALSE)),Z10781,"Ecart Validé")</f>
        <v>valid</v>
      </c>
      <c r="R10781" t="s">
        <v>30</v>
      </c>
      <c r="X10781"/>
      <c r="Y10781"/>
      <c r="Z10781" t="s">
        <v>31</v>
      </c>
    </row>
    <row r="10782" spans="1:26" x14ac:dyDescent="0.3">
      <c r="A10782" t="s">
        <v>13444</v>
      </c>
      <c r="B10782" t="s">
        <v>3157</v>
      </c>
      <c r="C10782">
        <v>45436</v>
      </c>
      <c r="D10782" t="str">
        <f>+VLOOKUP(C10782,Param!K:L,2,FALSE)</f>
        <v>MHD MOET HENNESSY DIAGEO</v>
      </c>
      <c r="E10782">
        <v>1453005</v>
      </c>
      <c r="F10782" t="s">
        <v>8266</v>
      </c>
      <c r="G10782" t="s">
        <v>29</v>
      </c>
      <c r="H10782" s="5">
        <v>13442.71</v>
      </c>
      <c r="I10782" s="5">
        <v>13442.711600000001</v>
      </c>
      <c r="J10782" s="5">
        <v>-1.60000000141735E-3</v>
      </c>
      <c r="K10782" s="5">
        <v>13442.71</v>
      </c>
      <c r="L10782" s="5">
        <v>0</v>
      </c>
      <c r="M10782" t="str">
        <f>IF(ISERROR(VLOOKUP(A10782,'[1]Ecart validé'!$A:$A,1,FALSE)),Z10782,"Ecart Validé")</f>
        <v>valid</v>
      </c>
      <c r="R10782" t="s">
        <v>30</v>
      </c>
      <c r="X10782"/>
      <c r="Y10782"/>
      <c r="Z10782" t="s">
        <v>31</v>
      </c>
    </row>
    <row r="10783" spans="1:26" x14ac:dyDescent="0.3">
      <c r="A10783" t="s">
        <v>13445</v>
      </c>
      <c r="B10783" t="s">
        <v>3157</v>
      </c>
      <c r="C10783">
        <v>45436</v>
      </c>
      <c r="D10783" t="str">
        <f>+VLOOKUP(C10783,Param!K:L,2,FALSE)</f>
        <v>MHD MOET HENNESSY DIAGEO</v>
      </c>
      <c r="E10783" t="s">
        <v>3960</v>
      </c>
      <c r="F10783" t="s">
        <v>8617</v>
      </c>
      <c r="G10783" t="s">
        <v>29</v>
      </c>
      <c r="H10783" s="5">
        <v>-195.8</v>
      </c>
      <c r="I10783" s="5">
        <v>-195.8</v>
      </c>
      <c r="J10783" s="5">
        <v>0</v>
      </c>
      <c r="K10783" s="5">
        <v>-195.8</v>
      </c>
      <c r="L10783" s="5">
        <v>0</v>
      </c>
      <c r="M10783" t="str">
        <f>IF(ISERROR(VLOOKUP(A10783,'[1]Ecart validé'!$A:$A,1,FALSE)),Z10783,"Ecart Validé")</f>
        <v>valid</v>
      </c>
      <c r="R10783" t="s">
        <v>30</v>
      </c>
      <c r="X10783"/>
      <c r="Y10783"/>
      <c r="Z10783" t="s">
        <v>31</v>
      </c>
    </row>
    <row r="10784" spans="1:26" x14ac:dyDescent="0.3">
      <c r="A10784" t="s">
        <v>13446</v>
      </c>
      <c r="B10784" t="s">
        <v>3157</v>
      </c>
      <c r="C10784">
        <v>45436</v>
      </c>
      <c r="D10784" t="str">
        <f>+VLOOKUP(C10784,Param!K:L,2,FALSE)</f>
        <v>MHD MOET HENNESSY DIAGEO</v>
      </c>
      <c r="E10784" t="s">
        <v>3960</v>
      </c>
      <c r="F10784" t="s">
        <v>8271</v>
      </c>
      <c r="G10784" t="s">
        <v>29</v>
      </c>
      <c r="H10784" s="5">
        <v>3466.4</v>
      </c>
      <c r="I10784" s="5">
        <v>3466.4023000000002</v>
      </c>
      <c r="J10784" s="5">
        <v>-2.3000000001047699E-3</v>
      </c>
      <c r="K10784" s="5">
        <v>3466.4023000000002</v>
      </c>
      <c r="L10784" s="5">
        <v>-2.3000000001047699E-3</v>
      </c>
      <c r="M10784" t="str">
        <f>IF(ISERROR(VLOOKUP(A10784,'[1]Ecart validé'!$A:$A,1,FALSE)),Z10784,"Ecart Validé")</f>
        <v>valid</v>
      </c>
      <c r="R10784" t="s">
        <v>30</v>
      </c>
      <c r="X10784"/>
      <c r="Y10784"/>
      <c r="Z10784" t="s">
        <v>31</v>
      </c>
    </row>
    <row r="10785" spans="1:26" x14ac:dyDescent="0.3">
      <c r="A10785" t="s">
        <v>13447</v>
      </c>
      <c r="B10785" t="s">
        <v>3157</v>
      </c>
      <c r="C10785">
        <v>45436</v>
      </c>
      <c r="D10785" t="str">
        <f>+VLOOKUP(C10785,Param!K:L,2,FALSE)</f>
        <v>MHD MOET HENNESSY DIAGEO</v>
      </c>
      <c r="E10785" t="s">
        <v>3958</v>
      </c>
      <c r="F10785" t="s">
        <v>8617</v>
      </c>
      <c r="G10785" t="s">
        <v>29</v>
      </c>
      <c r="H10785" s="5">
        <v>-617.5</v>
      </c>
      <c r="I10785" s="5">
        <v>-617.5</v>
      </c>
      <c r="J10785" s="5">
        <v>0</v>
      </c>
      <c r="K10785" s="5">
        <v>-617.5</v>
      </c>
      <c r="L10785" s="5">
        <v>0</v>
      </c>
      <c r="M10785" t="str">
        <f>IF(ISERROR(VLOOKUP(A10785,'[1]Ecart validé'!$A:$A,1,FALSE)),Z10785,"Ecart Validé")</f>
        <v>valid</v>
      </c>
      <c r="R10785" t="s">
        <v>30</v>
      </c>
      <c r="X10785"/>
      <c r="Y10785"/>
      <c r="Z10785" t="s">
        <v>31</v>
      </c>
    </row>
    <row r="10786" spans="1:26" x14ac:dyDescent="0.3">
      <c r="A10786" t="s">
        <v>13448</v>
      </c>
      <c r="B10786" t="s">
        <v>3157</v>
      </c>
      <c r="C10786">
        <v>45436</v>
      </c>
      <c r="D10786" t="str">
        <f>+VLOOKUP(C10786,Param!K:L,2,FALSE)</f>
        <v>MHD MOET HENNESSY DIAGEO</v>
      </c>
      <c r="E10786" t="s">
        <v>3958</v>
      </c>
      <c r="F10786" t="s">
        <v>8271</v>
      </c>
      <c r="G10786" t="s">
        <v>29</v>
      </c>
      <c r="H10786" s="5">
        <v>26096.31</v>
      </c>
      <c r="I10786" s="5">
        <v>26096.3053</v>
      </c>
      <c r="J10786" s="5">
        <v>4.7000000013213104E-3</v>
      </c>
      <c r="K10786" s="5">
        <v>26096.31</v>
      </c>
      <c r="L10786" s="5">
        <v>0</v>
      </c>
      <c r="M10786" t="str">
        <f>IF(ISERROR(VLOOKUP(A10786,'[1]Ecart validé'!$A:$A,1,FALSE)),Z10786,"Ecart Validé")</f>
        <v>valid</v>
      </c>
      <c r="R10786" t="s">
        <v>30</v>
      </c>
      <c r="X10786"/>
      <c r="Y10786"/>
      <c r="Z10786" t="s">
        <v>31</v>
      </c>
    </row>
    <row r="10787" spans="1:26" x14ac:dyDescent="0.3">
      <c r="A10787" t="s">
        <v>13449</v>
      </c>
      <c r="B10787" t="s">
        <v>3157</v>
      </c>
      <c r="C10787">
        <v>45436</v>
      </c>
      <c r="D10787" t="str">
        <f>+VLOOKUP(C10787,Param!K:L,2,FALSE)</f>
        <v>MHD MOET HENNESSY DIAGEO</v>
      </c>
      <c r="E10787" t="s">
        <v>13450</v>
      </c>
      <c r="F10787" t="s">
        <v>8271</v>
      </c>
      <c r="G10787" t="s">
        <v>29</v>
      </c>
      <c r="H10787" s="5">
        <v>1925</v>
      </c>
      <c r="I10787" s="5">
        <v>1925</v>
      </c>
      <c r="J10787" s="5">
        <v>0</v>
      </c>
      <c r="K10787" s="5">
        <v>1925</v>
      </c>
      <c r="L10787" s="5">
        <v>0</v>
      </c>
      <c r="M10787" t="str">
        <f>IF(ISERROR(VLOOKUP(A10787,'[1]Ecart validé'!$A:$A,1,FALSE)),Z10787,"Ecart Validé")</f>
        <v>valid</v>
      </c>
      <c r="R10787" t="s">
        <v>30</v>
      </c>
      <c r="X10787"/>
      <c r="Y10787"/>
      <c r="Z10787" t="s">
        <v>31</v>
      </c>
    </row>
    <row r="10788" spans="1:26" x14ac:dyDescent="0.3">
      <c r="A10788" t="s">
        <v>13451</v>
      </c>
      <c r="B10788" t="s">
        <v>3157</v>
      </c>
      <c r="C10788">
        <v>47193</v>
      </c>
      <c r="D10788" t="str">
        <f>+VLOOKUP(C10788,Param!K:L,2,FALSE)</f>
        <v>ADAPTEL</v>
      </c>
      <c r="E10788">
        <v>2380024</v>
      </c>
      <c r="F10788" t="s">
        <v>8617</v>
      </c>
      <c r="G10788" t="s">
        <v>29</v>
      </c>
      <c r="H10788" s="5">
        <v>1602.13</v>
      </c>
      <c r="I10788" s="5">
        <v>1602.1306999999999</v>
      </c>
      <c r="J10788" s="5">
        <v>-6.9999999982428497E-4</v>
      </c>
      <c r="K10788" s="5">
        <v>1602.13</v>
      </c>
      <c r="L10788" s="5">
        <v>0</v>
      </c>
      <c r="M10788" t="str">
        <f>IF(ISERROR(VLOOKUP(A10788,'[1]Ecart validé'!$A:$A,1,FALSE)),Z10788,"Ecart Validé")</f>
        <v>valid</v>
      </c>
      <c r="R10788" t="s">
        <v>30</v>
      </c>
      <c r="X10788"/>
      <c r="Y10788"/>
      <c r="Z10788" t="s">
        <v>31</v>
      </c>
    </row>
    <row r="10789" spans="1:26" x14ac:dyDescent="0.3">
      <c r="A10789" t="s">
        <v>13452</v>
      </c>
      <c r="B10789" t="s">
        <v>3157</v>
      </c>
      <c r="C10789">
        <v>47193</v>
      </c>
      <c r="D10789" t="str">
        <f>+VLOOKUP(C10789,Param!K:L,2,FALSE)</f>
        <v>ADAPTEL</v>
      </c>
      <c r="E10789">
        <v>2380024</v>
      </c>
      <c r="F10789" t="s">
        <v>8260</v>
      </c>
      <c r="G10789" t="s">
        <v>29</v>
      </c>
      <c r="H10789" s="5">
        <v>1557.04</v>
      </c>
      <c r="I10789" s="5">
        <v>1557.0395000000001</v>
      </c>
      <c r="J10789" s="5">
        <v>4.9999999987448897E-4</v>
      </c>
      <c r="K10789" s="5">
        <v>1557.04</v>
      </c>
      <c r="L10789" s="5">
        <v>0</v>
      </c>
      <c r="M10789" t="str">
        <f>IF(ISERROR(VLOOKUP(A10789,'[1]Ecart validé'!$A:$A,1,FALSE)),Z10789,"Ecart Validé")</f>
        <v>valid</v>
      </c>
      <c r="R10789" t="s">
        <v>30</v>
      </c>
      <c r="X10789"/>
      <c r="Y10789"/>
      <c r="Z10789" t="s">
        <v>31</v>
      </c>
    </row>
    <row r="10790" spans="1:26" x14ac:dyDescent="0.3">
      <c r="A10790" t="s">
        <v>13453</v>
      </c>
      <c r="B10790" t="s">
        <v>3157</v>
      </c>
      <c r="C10790">
        <v>47193</v>
      </c>
      <c r="D10790" t="str">
        <f>+VLOOKUP(C10790,Param!K:L,2,FALSE)</f>
        <v>ADAPTEL</v>
      </c>
      <c r="E10790">
        <v>2380024</v>
      </c>
      <c r="F10790" t="s">
        <v>8262</v>
      </c>
      <c r="G10790" t="s">
        <v>29</v>
      </c>
      <c r="H10790" s="5">
        <v>6995.28</v>
      </c>
      <c r="I10790" s="5">
        <v>6995.2820000000002</v>
      </c>
      <c r="J10790" s="5">
        <v>-2.0000000004074502E-3</v>
      </c>
      <c r="K10790" s="5">
        <v>6995.28</v>
      </c>
      <c r="L10790" s="5">
        <v>0</v>
      </c>
      <c r="M10790" t="str">
        <f>IF(ISERROR(VLOOKUP(A10790,'[1]Ecart validé'!$A:$A,1,FALSE)),Z10790,"Ecart Validé")</f>
        <v>valid</v>
      </c>
      <c r="R10790" t="s">
        <v>30</v>
      </c>
      <c r="X10790"/>
      <c r="Y10790"/>
      <c r="Z10790" t="s">
        <v>31</v>
      </c>
    </row>
    <row r="10791" spans="1:26" x14ac:dyDescent="0.3">
      <c r="A10791" t="s">
        <v>13454</v>
      </c>
      <c r="B10791" t="s">
        <v>3157</v>
      </c>
      <c r="C10791">
        <v>47193</v>
      </c>
      <c r="D10791" t="str">
        <f>+VLOOKUP(C10791,Param!K:L,2,FALSE)</f>
        <v>ADAPTEL</v>
      </c>
      <c r="E10791">
        <v>2380024</v>
      </c>
      <c r="F10791" t="s">
        <v>8264</v>
      </c>
      <c r="G10791" t="s">
        <v>29</v>
      </c>
      <c r="H10791" s="5">
        <v>46047.67</v>
      </c>
      <c r="I10791" s="5">
        <v>46047.669900000001</v>
      </c>
      <c r="J10791" s="5">
        <v>9.9999997473787503E-5</v>
      </c>
      <c r="K10791" s="5">
        <v>46047.67</v>
      </c>
      <c r="L10791" s="5">
        <v>0</v>
      </c>
      <c r="M10791" t="str">
        <f>IF(ISERROR(VLOOKUP(A10791,'[1]Ecart validé'!$A:$A,1,FALSE)),Z10791,"Ecart Validé")</f>
        <v>valid</v>
      </c>
      <c r="R10791" t="s">
        <v>30</v>
      </c>
      <c r="X10791"/>
      <c r="Y10791"/>
      <c r="Z10791" t="s">
        <v>31</v>
      </c>
    </row>
    <row r="10792" spans="1:26" x14ac:dyDescent="0.3">
      <c r="A10792" t="s">
        <v>13455</v>
      </c>
      <c r="B10792" t="s">
        <v>3157</v>
      </c>
      <c r="C10792">
        <v>47193</v>
      </c>
      <c r="D10792" t="str">
        <f>+VLOOKUP(C10792,Param!K:L,2,FALSE)</f>
        <v>ADAPTEL</v>
      </c>
      <c r="E10792">
        <v>2380024</v>
      </c>
      <c r="F10792" t="s">
        <v>8266</v>
      </c>
      <c r="G10792" t="s">
        <v>29</v>
      </c>
      <c r="H10792" s="5">
        <v>101052.98</v>
      </c>
      <c r="I10792" s="5">
        <v>101052.9774</v>
      </c>
      <c r="J10792" s="5">
        <v>2.5999999925261298E-3</v>
      </c>
      <c r="K10792" s="5">
        <v>101052.98</v>
      </c>
      <c r="L10792" s="5">
        <v>0</v>
      </c>
      <c r="M10792" t="str">
        <f>IF(ISERROR(VLOOKUP(A10792,'[1]Ecart validé'!$A:$A,1,FALSE)),Z10792,"Ecart Validé")</f>
        <v>valid</v>
      </c>
      <c r="R10792" t="s">
        <v>30</v>
      </c>
      <c r="X10792"/>
      <c r="Y10792"/>
      <c r="Z10792" t="s">
        <v>31</v>
      </c>
    </row>
    <row r="10793" spans="1:26" x14ac:dyDescent="0.3">
      <c r="A10793" t="s">
        <v>13456</v>
      </c>
      <c r="B10793" t="s">
        <v>3157</v>
      </c>
      <c r="C10793">
        <v>43532</v>
      </c>
      <c r="D10793" t="str">
        <f>+VLOOKUP(C10793,Param!K:L,2,FALSE)</f>
        <v>RANDSTAD</v>
      </c>
      <c r="E10793">
        <v>901003</v>
      </c>
      <c r="F10793" t="s">
        <v>8260</v>
      </c>
      <c r="G10793" t="s">
        <v>29</v>
      </c>
      <c r="H10793" s="5">
        <v>1510.52</v>
      </c>
      <c r="I10793" s="5">
        <v>1510.5165999999999</v>
      </c>
      <c r="J10793" s="5">
        <v>3.4000000000560201E-3</v>
      </c>
      <c r="K10793" s="5">
        <v>1510.52</v>
      </c>
      <c r="L10793" s="5">
        <v>0</v>
      </c>
      <c r="M10793" t="str">
        <f>IF(ISERROR(VLOOKUP(A10793,'[1]Ecart validé'!$A:$A,1,FALSE)),Z10793,"Ecart Validé")</f>
        <v>valid</v>
      </c>
      <c r="R10793" t="s">
        <v>30</v>
      </c>
      <c r="X10793"/>
      <c r="Y10793"/>
      <c r="Z10793" t="s">
        <v>31</v>
      </c>
    </row>
    <row r="10794" spans="1:26" x14ac:dyDescent="0.3">
      <c r="A10794" t="s">
        <v>13457</v>
      </c>
      <c r="B10794" t="s">
        <v>3157</v>
      </c>
      <c r="C10794">
        <v>43532</v>
      </c>
      <c r="D10794" t="str">
        <f>+VLOOKUP(C10794,Param!K:L,2,FALSE)</f>
        <v>RANDSTAD</v>
      </c>
      <c r="E10794">
        <v>901003</v>
      </c>
      <c r="F10794" t="s">
        <v>8262</v>
      </c>
      <c r="G10794" t="s">
        <v>29</v>
      </c>
      <c r="H10794" s="5">
        <v>3336.93</v>
      </c>
      <c r="I10794" s="5">
        <v>3336.9303</v>
      </c>
      <c r="J10794" s="5">
        <v>-3.0000000015206703E-4</v>
      </c>
      <c r="K10794" s="5">
        <v>3336.93</v>
      </c>
      <c r="L10794" s="5">
        <v>0</v>
      </c>
      <c r="M10794" t="str">
        <f>IF(ISERROR(VLOOKUP(A10794,'[1]Ecart validé'!$A:$A,1,FALSE)),Z10794,"Ecart Validé")</f>
        <v>valid</v>
      </c>
      <c r="R10794" t="s">
        <v>30</v>
      </c>
      <c r="X10794"/>
      <c r="Y10794"/>
      <c r="Z10794" t="s">
        <v>31</v>
      </c>
    </row>
    <row r="10795" spans="1:26" x14ac:dyDescent="0.3">
      <c r="A10795" t="s">
        <v>13458</v>
      </c>
      <c r="B10795" t="s">
        <v>3157</v>
      </c>
      <c r="C10795">
        <v>43532</v>
      </c>
      <c r="D10795" t="str">
        <f>+VLOOKUP(C10795,Param!K:L,2,FALSE)</f>
        <v>RANDSTAD</v>
      </c>
      <c r="E10795">
        <v>901003</v>
      </c>
      <c r="F10795" t="s">
        <v>8264</v>
      </c>
      <c r="G10795" t="s">
        <v>29</v>
      </c>
      <c r="H10795" s="5">
        <v>8986.84</v>
      </c>
      <c r="I10795" s="5">
        <v>8986.8384999999998</v>
      </c>
      <c r="J10795" s="5">
        <v>1.50000000030559E-3</v>
      </c>
      <c r="K10795" s="5">
        <v>8986.84</v>
      </c>
      <c r="L10795" s="5">
        <v>0</v>
      </c>
      <c r="M10795" t="str">
        <f>IF(ISERROR(VLOOKUP(A10795,'[1]Ecart validé'!$A:$A,1,FALSE)),Z10795,"Ecart Validé")</f>
        <v>valid</v>
      </c>
      <c r="R10795" t="s">
        <v>30</v>
      </c>
      <c r="X10795"/>
      <c r="Y10795"/>
      <c r="Z10795" t="s">
        <v>31</v>
      </c>
    </row>
    <row r="10796" spans="1:26" x14ac:dyDescent="0.3">
      <c r="A10796" t="s">
        <v>13459</v>
      </c>
      <c r="B10796" t="s">
        <v>3157</v>
      </c>
      <c r="C10796">
        <v>43532</v>
      </c>
      <c r="D10796" t="str">
        <f>+VLOOKUP(C10796,Param!K:L,2,FALSE)</f>
        <v>RANDSTAD</v>
      </c>
      <c r="E10796">
        <v>901003</v>
      </c>
      <c r="F10796" t="s">
        <v>8266</v>
      </c>
      <c r="G10796" t="s">
        <v>29</v>
      </c>
      <c r="H10796" s="5">
        <v>7960.48</v>
      </c>
      <c r="I10796" s="5">
        <v>7960.4803000000002</v>
      </c>
      <c r="J10796" s="5">
        <v>-3.00000000606814E-4</v>
      </c>
      <c r="K10796" s="5">
        <v>7960.48</v>
      </c>
      <c r="L10796" s="5">
        <v>0</v>
      </c>
      <c r="M10796" t="str">
        <f>IF(ISERROR(VLOOKUP(A10796,'[1]Ecart validé'!$A:$A,1,FALSE)),Z10796,"Ecart Validé")</f>
        <v>valid</v>
      </c>
      <c r="R10796" t="s">
        <v>30</v>
      </c>
      <c r="X10796"/>
      <c r="Y10796"/>
      <c r="Z10796" t="s">
        <v>31</v>
      </c>
    </row>
    <row r="10797" spans="1:26" x14ac:dyDescent="0.3">
      <c r="A10797" t="s">
        <v>13460</v>
      </c>
      <c r="B10797" t="s">
        <v>3157</v>
      </c>
      <c r="C10797">
        <v>56044</v>
      </c>
      <c r="D10797" t="str">
        <f>+VLOOKUP(C10797,Param!K:L,2,FALSE)</f>
        <v>SVS AUDIO</v>
      </c>
      <c r="E10797">
        <v>380004</v>
      </c>
      <c r="F10797" t="s">
        <v>8260</v>
      </c>
      <c r="G10797" t="s">
        <v>29</v>
      </c>
      <c r="H10797" s="5">
        <v>275.54000000000002</v>
      </c>
      <c r="I10797" s="5">
        <v>275.5446</v>
      </c>
      <c r="J10797" s="5">
        <v>-4.5999999999821696E-3</v>
      </c>
      <c r="K10797" s="5">
        <v>275.54000000000002</v>
      </c>
      <c r="L10797" s="5">
        <v>0</v>
      </c>
      <c r="M10797" t="str">
        <f>IF(ISERROR(VLOOKUP(A10797,'[1]Ecart validé'!$A:$A,1,FALSE)),Z10797,"Ecart Validé")</f>
        <v>valid</v>
      </c>
      <c r="R10797" t="s">
        <v>30</v>
      </c>
      <c r="X10797"/>
      <c r="Y10797"/>
      <c r="Z10797" t="s">
        <v>31</v>
      </c>
    </row>
    <row r="10798" spans="1:26" x14ac:dyDescent="0.3">
      <c r="A10798" t="s">
        <v>13461</v>
      </c>
      <c r="B10798" t="s">
        <v>3157</v>
      </c>
      <c r="C10798">
        <v>56044</v>
      </c>
      <c r="D10798" t="str">
        <f>+VLOOKUP(C10798,Param!K:L,2,FALSE)</f>
        <v>SVS AUDIO</v>
      </c>
      <c r="E10798">
        <v>380004</v>
      </c>
      <c r="F10798" t="s">
        <v>8262</v>
      </c>
      <c r="G10798" t="s">
        <v>29</v>
      </c>
      <c r="H10798" s="5">
        <v>525.01</v>
      </c>
      <c r="I10798" s="5">
        <v>525.01189999999997</v>
      </c>
      <c r="J10798" s="5">
        <v>-1.8999999999778001E-3</v>
      </c>
      <c r="K10798" s="5">
        <v>525.01</v>
      </c>
      <c r="L10798" s="5">
        <v>0</v>
      </c>
      <c r="M10798" t="str">
        <f>IF(ISERROR(VLOOKUP(A10798,'[1]Ecart validé'!$A:$A,1,FALSE)),Z10798,"Ecart Validé")</f>
        <v>valid</v>
      </c>
      <c r="R10798" t="s">
        <v>30</v>
      </c>
      <c r="X10798"/>
      <c r="Y10798"/>
      <c r="Z10798" t="s">
        <v>31</v>
      </c>
    </row>
    <row r="10799" spans="1:26" x14ac:dyDescent="0.3">
      <c r="A10799" t="s">
        <v>13462</v>
      </c>
      <c r="B10799" t="s">
        <v>3157</v>
      </c>
      <c r="C10799">
        <v>56044</v>
      </c>
      <c r="D10799" t="str">
        <f>+VLOOKUP(C10799,Param!K:L,2,FALSE)</f>
        <v>SVS AUDIO</v>
      </c>
      <c r="E10799">
        <v>380004</v>
      </c>
      <c r="F10799" t="s">
        <v>8264</v>
      </c>
      <c r="G10799" t="s">
        <v>29</v>
      </c>
      <c r="H10799" s="5">
        <v>846.28</v>
      </c>
      <c r="I10799" s="5">
        <v>846.28459999999995</v>
      </c>
      <c r="J10799" s="5">
        <v>-4.5999999999821696E-3</v>
      </c>
      <c r="K10799" s="5">
        <v>846.28</v>
      </c>
      <c r="L10799" s="5">
        <v>0</v>
      </c>
      <c r="M10799" t="str">
        <f>IF(ISERROR(VLOOKUP(A10799,'[1]Ecart validé'!$A:$A,1,FALSE)),Z10799,"Ecart Validé")</f>
        <v>valid</v>
      </c>
      <c r="R10799" t="s">
        <v>30</v>
      </c>
      <c r="X10799"/>
      <c r="Y10799"/>
      <c r="Z10799" t="s">
        <v>31</v>
      </c>
    </row>
    <row r="10800" spans="1:26" x14ac:dyDescent="0.3">
      <c r="A10800" t="s">
        <v>13463</v>
      </c>
      <c r="B10800" t="s">
        <v>3157</v>
      </c>
      <c r="C10800">
        <v>56044</v>
      </c>
      <c r="D10800" t="str">
        <f>+VLOOKUP(C10800,Param!K:L,2,FALSE)</f>
        <v>SVS AUDIO</v>
      </c>
      <c r="E10800">
        <v>380004</v>
      </c>
      <c r="F10800" t="s">
        <v>8266</v>
      </c>
      <c r="G10800" t="s">
        <v>29</v>
      </c>
      <c r="H10800" s="5">
        <v>2278.15</v>
      </c>
      <c r="I10800" s="5">
        <v>2278.1523000000002</v>
      </c>
      <c r="J10800" s="5">
        <v>-2.3000000001047699E-3</v>
      </c>
      <c r="K10800" s="5">
        <v>2278.15</v>
      </c>
      <c r="L10800" s="5">
        <v>0</v>
      </c>
      <c r="M10800" t="str">
        <f>IF(ISERROR(VLOOKUP(A10800,'[1]Ecart validé'!$A:$A,1,FALSE)),Z10800,"Ecart Validé")</f>
        <v>valid</v>
      </c>
      <c r="R10800" t="s">
        <v>30</v>
      </c>
      <c r="X10800"/>
      <c r="Y10800"/>
      <c r="Z10800" t="s">
        <v>31</v>
      </c>
    </row>
    <row r="10801" spans="1:26" x14ac:dyDescent="0.3">
      <c r="A10801" t="s">
        <v>13464</v>
      </c>
      <c r="B10801" t="s">
        <v>3157</v>
      </c>
      <c r="C10801">
        <v>61076</v>
      </c>
      <c r="D10801" t="str">
        <f>+VLOOKUP(C10801,Param!K:L,2,FALSE)</f>
        <v>SCAL (SOCIETE DES CONCEPT ALIMENTAIRES)</v>
      </c>
      <c r="E10801">
        <v>110014699</v>
      </c>
      <c r="F10801" t="s">
        <v>8260</v>
      </c>
      <c r="G10801" t="s">
        <v>29</v>
      </c>
      <c r="H10801" s="5">
        <v>1184.47</v>
      </c>
      <c r="I10801" s="5">
        <v>1184.4702</v>
      </c>
      <c r="J10801" s="5">
        <v>-1.99999999949795E-4</v>
      </c>
      <c r="K10801" s="5">
        <v>1184.47</v>
      </c>
      <c r="L10801" s="5">
        <v>0</v>
      </c>
      <c r="M10801" t="str">
        <f>IF(ISERROR(VLOOKUP(A10801,'[1]Ecart validé'!$A:$A,1,FALSE)),Z10801,"Ecart Validé")</f>
        <v>valid</v>
      </c>
      <c r="R10801" t="s">
        <v>30</v>
      </c>
      <c r="X10801"/>
      <c r="Y10801"/>
      <c r="Z10801" t="s">
        <v>31</v>
      </c>
    </row>
    <row r="10802" spans="1:26" x14ac:dyDescent="0.3">
      <c r="A10802" t="s">
        <v>13465</v>
      </c>
      <c r="B10802" t="s">
        <v>3157</v>
      </c>
      <c r="C10802">
        <v>61076</v>
      </c>
      <c r="D10802" t="str">
        <f>+VLOOKUP(C10802,Param!K:L,2,FALSE)</f>
        <v>SCAL (SOCIETE DES CONCEPT ALIMENTAIRES)</v>
      </c>
      <c r="E10802">
        <v>110014699</v>
      </c>
      <c r="F10802" t="s">
        <v>8262</v>
      </c>
      <c r="G10802" t="s">
        <v>29</v>
      </c>
      <c r="H10802" s="5">
        <v>805.48</v>
      </c>
      <c r="I10802" s="5">
        <v>805.47929999999997</v>
      </c>
      <c r="J10802" s="5">
        <v>7.0000000005165897E-4</v>
      </c>
      <c r="K10802" s="5">
        <v>805.48</v>
      </c>
      <c r="L10802" s="5">
        <v>0</v>
      </c>
      <c r="M10802" t="str">
        <f>IF(ISERROR(VLOOKUP(A10802,'[1]Ecart validé'!$A:$A,1,FALSE)),Z10802,"Ecart Validé")</f>
        <v>valid</v>
      </c>
      <c r="R10802" t="s">
        <v>30</v>
      </c>
      <c r="X10802"/>
      <c r="Y10802"/>
      <c r="Z10802" t="s">
        <v>31</v>
      </c>
    </row>
    <row r="10803" spans="1:26" x14ac:dyDescent="0.3">
      <c r="A10803" t="s">
        <v>13466</v>
      </c>
      <c r="B10803" t="s">
        <v>3157</v>
      </c>
      <c r="C10803">
        <v>61076</v>
      </c>
      <c r="D10803" t="str">
        <f>+VLOOKUP(C10803,Param!K:L,2,FALSE)</f>
        <v>SCAL (SOCIETE DES CONCEPT ALIMENTAIRES)</v>
      </c>
      <c r="E10803">
        <v>110014699</v>
      </c>
      <c r="F10803" t="s">
        <v>8264</v>
      </c>
      <c r="G10803" t="s">
        <v>29</v>
      </c>
      <c r="H10803" s="5">
        <v>874.11</v>
      </c>
      <c r="I10803" s="5">
        <v>874.11479999999995</v>
      </c>
      <c r="J10803" s="5">
        <v>-4.7999999999319698E-3</v>
      </c>
      <c r="K10803" s="5">
        <v>874.11</v>
      </c>
      <c r="L10803" s="5">
        <v>0</v>
      </c>
      <c r="M10803" t="str">
        <f>IF(ISERROR(VLOOKUP(A10803,'[1]Ecart validé'!$A:$A,1,FALSE)),Z10803,"Ecart Validé")</f>
        <v>valid</v>
      </c>
      <c r="R10803" t="s">
        <v>30</v>
      </c>
      <c r="X10803"/>
      <c r="Y10803"/>
      <c r="Z10803" t="s">
        <v>31</v>
      </c>
    </row>
    <row r="10804" spans="1:26" x14ac:dyDescent="0.3">
      <c r="A10804" t="s">
        <v>13467</v>
      </c>
      <c r="B10804" t="s">
        <v>3157</v>
      </c>
      <c r="C10804">
        <v>61076</v>
      </c>
      <c r="D10804" t="str">
        <f>+VLOOKUP(C10804,Param!K:L,2,FALSE)</f>
        <v>SCAL (SOCIETE DES CONCEPT ALIMENTAIRES)</v>
      </c>
      <c r="E10804">
        <v>110014699</v>
      </c>
      <c r="F10804" t="s">
        <v>8266</v>
      </c>
      <c r="G10804" t="s">
        <v>29</v>
      </c>
      <c r="H10804" s="5">
        <v>1299.47</v>
      </c>
      <c r="I10804" s="5">
        <v>1299.4667999999999</v>
      </c>
      <c r="J10804" s="5">
        <v>3.2000000001062199E-3</v>
      </c>
      <c r="K10804" s="5">
        <v>1299.47</v>
      </c>
      <c r="L10804" s="5">
        <v>0</v>
      </c>
      <c r="M10804" t="str">
        <f>IF(ISERROR(VLOOKUP(A10804,'[1]Ecart validé'!$A:$A,1,FALSE)),Z10804,"Ecart Validé")</f>
        <v>valid</v>
      </c>
      <c r="R10804" t="s">
        <v>30</v>
      </c>
      <c r="X10804"/>
      <c r="Y10804"/>
      <c r="Z10804" t="s">
        <v>31</v>
      </c>
    </row>
    <row r="10805" spans="1:26" x14ac:dyDescent="0.3">
      <c r="A10805" t="s">
        <v>13468</v>
      </c>
      <c r="B10805" t="s">
        <v>3157</v>
      </c>
      <c r="C10805">
        <v>47178</v>
      </c>
      <c r="D10805" t="str">
        <f>+VLOOKUP(C10805,Param!K:L,2,FALSE)</f>
        <v>BARDUSCH</v>
      </c>
      <c r="E10805">
        <v>110005166</v>
      </c>
      <c r="F10805" t="s">
        <v>8617</v>
      </c>
      <c r="G10805" t="s">
        <v>29</v>
      </c>
      <c r="H10805" s="5">
        <v>630.23</v>
      </c>
      <c r="I10805" s="5">
        <v>630.22540000000004</v>
      </c>
      <c r="J10805" s="5">
        <v>4.5999999999821696E-3</v>
      </c>
      <c r="K10805" s="5">
        <v>630.23</v>
      </c>
      <c r="L10805" s="5">
        <v>0</v>
      </c>
      <c r="M10805" t="str">
        <f>IF(ISERROR(VLOOKUP(A10805,'[1]Ecart validé'!$A:$A,1,FALSE)),Z10805,"Ecart Validé")</f>
        <v>valid</v>
      </c>
      <c r="R10805" t="s">
        <v>30</v>
      </c>
      <c r="X10805"/>
      <c r="Y10805"/>
      <c r="Z10805" t="s">
        <v>31</v>
      </c>
    </row>
    <row r="10806" spans="1:26" x14ac:dyDescent="0.3">
      <c r="A10806" t="s">
        <v>13469</v>
      </c>
      <c r="B10806" t="s">
        <v>3157</v>
      </c>
      <c r="C10806">
        <v>47178</v>
      </c>
      <c r="D10806" t="str">
        <f>+VLOOKUP(C10806,Param!K:L,2,FALSE)</f>
        <v>BARDUSCH</v>
      </c>
      <c r="E10806">
        <v>110005166</v>
      </c>
      <c r="F10806" t="s">
        <v>8260</v>
      </c>
      <c r="G10806" t="s">
        <v>29</v>
      </c>
      <c r="H10806" s="5">
        <v>16506.59</v>
      </c>
      <c r="I10806" s="5">
        <v>16506.592499999999</v>
      </c>
      <c r="J10806" s="5">
        <v>-2.4999999986903198E-3</v>
      </c>
      <c r="K10806" s="5">
        <v>16506.59</v>
      </c>
      <c r="L10806" s="5">
        <v>0</v>
      </c>
      <c r="M10806" t="str">
        <f>IF(ISERROR(VLOOKUP(A10806,'[1]Ecart validé'!$A:$A,1,FALSE)),Z10806,"Ecart Validé")</f>
        <v>valid</v>
      </c>
      <c r="R10806" t="s">
        <v>30</v>
      </c>
      <c r="X10806"/>
      <c r="Y10806"/>
      <c r="Z10806" t="s">
        <v>31</v>
      </c>
    </row>
    <row r="10807" spans="1:26" x14ac:dyDescent="0.3">
      <c r="A10807" t="s">
        <v>13470</v>
      </c>
      <c r="B10807" t="s">
        <v>3157</v>
      </c>
      <c r="C10807">
        <v>47178</v>
      </c>
      <c r="D10807" t="str">
        <f>+VLOOKUP(C10807,Param!K:L,2,FALSE)</f>
        <v>BARDUSCH</v>
      </c>
      <c r="E10807">
        <v>110005166</v>
      </c>
      <c r="F10807" t="s">
        <v>8262</v>
      </c>
      <c r="G10807" t="s">
        <v>29</v>
      </c>
      <c r="H10807" s="5">
        <v>20957.07</v>
      </c>
      <c r="I10807" s="5">
        <v>20957.070500000002</v>
      </c>
      <c r="J10807" s="5">
        <v>-5.0000000192085205E-4</v>
      </c>
      <c r="K10807" s="5">
        <v>20957.07</v>
      </c>
      <c r="L10807" s="5">
        <v>0</v>
      </c>
      <c r="M10807" t="str">
        <f>IF(ISERROR(VLOOKUP(A10807,'[1]Ecart validé'!$A:$A,1,FALSE)),Z10807,"Ecart Validé")</f>
        <v>valid</v>
      </c>
      <c r="R10807" t="s">
        <v>30</v>
      </c>
      <c r="X10807"/>
      <c r="Y10807"/>
      <c r="Z10807" t="s">
        <v>31</v>
      </c>
    </row>
    <row r="10808" spans="1:26" x14ac:dyDescent="0.3">
      <c r="A10808" t="s">
        <v>13471</v>
      </c>
      <c r="B10808" t="s">
        <v>3157</v>
      </c>
      <c r="C10808">
        <v>47178</v>
      </c>
      <c r="D10808" t="str">
        <f>+VLOOKUP(C10808,Param!K:L,2,FALSE)</f>
        <v>BARDUSCH</v>
      </c>
      <c r="E10808">
        <v>110005166</v>
      </c>
      <c r="F10808" t="s">
        <v>8264</v>
      </c>
      <c r="G10808" t="s">
        <v>29</v>
      </c>
      <c r="H10808" s="5">
        <v>42806.81</v>
      </c>
      <c r="I10808" s="5">
        <v>42806.807800000002</v>
      </c>
      <c r="J10808" s="5">
        <v>2.19999999535502E-3</v>
      </c>
      <c r="K10808" s="5">
        <v>42806.81</v>
      </c>
      <c r="L10808" s="5">
        <v>0</v>
      </c>
      <c r="M10808" t="str">
        <f>IF(ISERROR(VLOOKUP(A10808,'[1]Ecart validé'!$A:$A,1,FALSE)),Z10808,"Ecart Validé")</f>
        <v>valid</v>
      </c>
      <c r="R10808" t="s">
        <v>30</v>
      </c>
      <c r="X10808"/>
      <c r="Y10808"/>
      <c r="Z10808" t="s">
        <v>31</v>
      </c>
    </row>
    <row r="10809" spans="1:26" x14ac:dyDescent="0.3">
      <c r="A10809" t="s">
        <v>13472</v>
      </c>
      <c r="B10809" t="s">
        <v>3157</v>
      </c>
      <c r="C10809">
        <v>47178</v>
      </c>
      <c r="D10809" t="str">
        <f>+VLOOKUP(C10809,Param!K:L,2,FALSE)</f>
        <v>BARDUSCH</v>
      </c>
      <c r="E10809">
        <v>110005166</v>
      </c>
      <c r="F10809" t="s">
        <v>8266</v>
      </c>
      <c r="G10809" t="s">
        <v>29</v>
      </c>
      <c r="H10809" s="5">
        <v>55914.2</v>
      </c>
      <c r="I10809" s="5">
        <v>55914.197800000002</v>
      </c>
      <c r="J10809" s="5">
        <v>2.19999999535502E-3</v>
      </c>
      <c r="K10809" s="5">
        <v>55914.2</v>
      </c>
      <c r="L10809" s="5">
        <v>0</v>
      </c>
      <c r="M10809" t="str">
        <f>IF(ISERROR(VLOOKUP(A10809,'[1]Ecart validé'!$A:$A,1,FALSE)),Z10809,"Ecart Validé")</f>
        <v>valid</v>
      </c>
      <c r="R10809" t="s">
        <v>30</v>
      </c>
      <c r="X10809"/>
      <c r="Y10809"/>
      <c r="Z10809" t="s">
        <v>31</v>
      </c>
    </row>
    <row r="10810" spans="1:26" x14ac:dyDescent="0.3">
      <c r="A10810" t="s">
        <v>13473</v>
      </c>
      <c r="B10810" t="s">
        <v>3157</v>
      </c>
      <c r="C10810">
        <v>184416</v>
      </c>
      <c r="D10810" t="str">
        <f>+VLOOKUP(C10810,Param!K:L,2,FALSE)</f>
        <v>SIETECH</v>
      </c>
      <c r="E10810">
        <v>2140543560</v>
      </c>
      <c r="F10810" t="s">
        <v>8617</v>
      </c>
      <c r="G10810" t="s">
        <v>29</v>
      </c>
      <c r="H10810" s="5">
        <v>363.87</v>
      </c>
      <c r="I10810" s="5">
        <v>363.87389999999999</v>
      </c>
      <c r="J10810" s="5">
        <v>-3.8999999999873498E-3</v>
      </c>
      <c r="K10810" s="5">
        <v>363.87</v>
      </c>
      <c r="L10810" s="5">
        <v>0</v>
      </c>
      <c r="M10810" t="str">
        <f>IF(ISERROR(VLOOKUP(A10810,'[1]Ecart validé'!$A:$A,1,FALSE)),Z10810,"Ecart Validé")</f>
        <v>valid</v>
      </c>
      <c r="R10810" t="s">
        <v>30</v>
      </c>
      <c r="X10810"/>
      <c r="Y10810"/>
      <c r="Z10810" t="s">
        <v>31</v>
      </c>
    </row>
    <row r="10811" spans="1:26" x14ac:dyDescent="0.3">
      <c r="A10811" t="s">
        <v>13474</v>
      </c>
      <c r="B10811" t="s">
        <v>3157</v>
      </c>
      <c r="C10811">
        <v>184416</v>
      </c>
      <c r="D10811" t="str">
        <f>+VLOOKUP(C10811,Param!K:L,2,FALSE)</f>
        <v>SIETECH</v>
      </c>
      <c r="E10811">
        <v>2140543560</v>
      </c>
      <c r="F10811" t="s">
        <v>8260</v>
      </c>
      <c r="G10811" t="s">
        <v>29</v>
      </c>
      <c r="H10811" s="5">
        <v>3855.04</v>
      </c>
      <c r="I10811" s="5">
        <v>3855.0408000000002</v>
      </c>
      <c r="J10811" s="5">
        <v>-8.0000000025393005E-4</v>
      </c>
      <c r="K10811" s="5">
        <v>3855.04</v>
      </c>
      <c r="L10811" s="5">
        <v>0</v>
      </c>
      <c r="M10811" t="str">
        <f>IF(ISERROR(VLOOKUP(A10811,'[1]Ecart validé'!$A:$A,1,FALSE)),Z10811,"Ecart Validé")</f>
        <v>valid</v>
      </c>
      <c r="R10811" t="s">
        <v>30</v>
      </c>
      <c r="X10811"/>
      <c r="Y10811"/>
      <c r="Z10811" t="s">
        <v>31</v>
      </c>
    </row>
    <row r="10812" spans="1:26" x14ac:dyDescent="0.3">
      <c r="A10812" t="s">
        <v>13475</v>
      </c>
      <c r="B10812" t="s">
        <v>3157</v>
      </c>
      <c r="C10812">
        <v>184416</v>
      </c>
      <c r="D10812" t="str">
        <f>+VLOOKUP(C10812,Param!K:L,2,FALSE)</f>
        <v>SIETECH</v>
      </c>
      <c r="E10812">
        <v>2140543560</v>
      </c>
      <c r="F10812" t="s">
        <v>8262</v>
      </c>
      <c r="G10812" t="s">
        <v>29</v>
      </c>
      <c r="H10812" s="5">
        <v>7203.29</v>
      </c>
      <c r="I10812" s="5">
        <v>7203.2883000000002</v>
      </c>
      <c r="J10812" s="5">
        <v>1.6999999998006301E-3</v>
      </c>
      <c r="K10812" s="5">
        <v>7203.29</v>
      </c>
      <c r="L10812" s="5">
        <v>0</v>
      </c>
      <c r="M10812" t="str">
        <f>IF(ISERROR(VLOOKUP(A10812,'[1]Ecart validé'!$A:$A,1,FALSE)),Z10812,"Ecart Validé")</f>
        <v>valid</v>
      </c>
      <c r="R10812" t="s">
        <v>30</v>
      </c>
      <c r="X10812"/>
      <c r="Y10812"/>
      <c r="Z10812" t="s">
        <v>31</v>
      </c>
    </row>
    <row r="10813" spans="1:26" x14ac:dyDescent="0.3">
      <c r="A10813" t="s">
        <v>13476</v>
      </c>
      <c r="B10813" t="s">
        <v>3157</v>
      </c>
      <c r="C10813">
        <v>184416</v>
      </c>
      <c r="D10813" t="str">
        <f>+VLOOKUP(C10813,Param!K:L,2,FALSE)</f>
        <v>SIETECH</v>
      </c>
      <c r="E10813">
        <v>2140543560</v>
      </c>
      <c r="F10813" t="s">
        <v>8264</v>
      </c>
      <c r="G10813" t="s">
        <v>29</v>
      </c>
      <c r="H10813" s="5">
        <v>5586.46</v>
      </c>
      <c r="I10813" s="5">
        <v>5586.4575000000004</v>
      </c>
      <c r="J10813" s="5">
        <v>2.4999999995998202E-3</v>
      </c>
      <c r="K10813" s="5">
        <v>5586.46</v>
      </c>
      <c r="L10813" s="5">
        <v>0</v>
      </c>
      <c r="M10813" t="str">
        <f>IF(ISERROR(VLOOKUP(A10813,'[1]Ecart validé'!$A:$A,1,FALSE)),Z10813,"Ecart Validé")</f>
        <v>valid</v>
      </c>
      <c r="R10813" t="s">
        <v>30</v>
      </c>
      <c r="X10813"/>
      <c r="Y10813"/>
      <c r="Z10813" t="s">
        <v>31</v>
      </c>
    </row>
    <row r="10814" spans="1:26" x14ac:dyDescent="0.3">
      <c r="A10814" t="s">
        <v>13477</v>
      </c>
      <c r="B10814" t="s">
        <v>3157</v>
      </c>
      <c r="C10814">
        <v>184416</v>
      </c>
      <c r="D10814" t="str">
        <f>+VLOOKUP(C10814,Param!K:L,2,FALSE)</f>
        <v>SIETECH</v>
      </c>
      <c r="E10814">
        <v>2140543560</v>
      </c>
      <c r="F10814" t="s">
        <v>8266</v>
      </c>
      <c r="G10814" t="s">
        <v>29</v>
      </c>
      <c r="H10814" s="5">
        <v>9293.75</v>
      </c>
      <c r="I10814" s="5">
        <v>9293.7515999999996</v>
      </c>
      <c r="J10814" s="5">
        <v>-1.59999999959836E-3</v>
      </c>
      <c r="K10814" s="5">
        <v>9293.75</v>
      </c>
      <c r="L10814" s="5">
        <v>0</v>
      </c>
      <c r="M10814" t="str">
        <f>IF(ISERROR(VLOOKUP(A10814,'[1]Ecart validé'!$A:$A,1,FALSE)),Z10814,"Ecart Validé")</f>
        <v>valid</v>
      </c>
      <c r="R10814" t="s">
        <v>30</v>
      </c>
      <c r="X10814"/>
      <c r="Y10814"/>
      <c r="Z10814" t="s">
        <v>31</v>
      </c>
    </row>
    <row r="10815" spans="1:26" x14ac:dyDescent="0.3">
      <c r="A10815" t="s">
        <v>13478</v>
      </c>
      <c r="B10815" t="s">
        <v>3157</v>
      </c>
      <c r="C10815">
        <v>105921</v>
      </c>
      <c r="D10815" t="str">
        <f>+VLOOKUP(C10815,Param!K:L,2,FALSE)</f>
        <v>MAISON ALBERT BICHOT</v>
      </c>
      <c r="E10815">
        <v>1130052814</v>
      </c>
      <c r="F10815" t="s">
        <v>8617</v>
      </c>
      <c r="G10815" t="s">
        <v>29</v>
      </c>
      <c r="H10815" s="5">
        <v>112.55</v>
      </c>
      <c r="I10815" s="5">
        <v>112.55</v>
      </c>
      <c r="J10815" s="5">
        <v>0</v>
      </c>
      <c r="K10815" s="5">
        <v>112.55</v>
      </c>
      <c r="L10815" s="5">
        <v>0</v>
      </c>
      <c r="M10815" t="str">
        <f>IF(ISERROR(VLOOKUP(A10815,'[1]Ecart validé'!$A:$A,1,FALSE)),Z10815,"Ecart Validé")</f>
        <v>valid</v>
      </c>
      <c r="R10815" t="s">
        <v>30</v>
      </c>
      <c r="X10815"/>
      <c r="Y10815"/>
      <c r="Z10815" t="s">
        <v>31</v>
      </c>
    </row>
    <row r="10816" spans="1:26" x14ac:dyDescent="0.3">
      <c r="A10816" t="s">
        <v>13479</v>
      </c>
      <c r="B10816" t="s">
        <v>3157</v>
      </c>
      <c r="C10816">
        <v>105921</v>
      </c>
      <c r="D10816" t="str">
        <f>+VLOOKUP(C10816,Param!K:L,2,FALSE)</f>
        <v>MAISON ALBERT BICHOT</v>
      </c>
      <c r="E10816">
        <v>1130052814</v>
      </c>
      <c r="F10816" t="s">
        <v>8260</v>
      </c>
      <c r="G10816" t="s">
        <v>29</v>
      </c>
      <c r="H10816" s="5">
        <v>415.6</v>
      </c>
      <c r="I10816" s="5">
        <v>415.6</v>
      </c>
      <c r="J10816" s="5">
        <v>0</v>
      </c>
      <c r="K10816" s="5">
        <v>415.6</v>
      </c>
      <c r="L10816" s="5">
        <v>0</v>
      </c>
      <c r="M10816" t="str">
        <f>IF(ISERROR(VLOOKUP(A10816,'[1]Ecart validé'!$A:$A,1,FALSE)),Z10816,"Ecart Validé")</f>
        <v>valid</v>
      </c>
      <c r="R10816" t="s">
        <v>30</v>
      </c>
      <c r="X10816"/>
      <c r="Y10816"/>
      <c r="Z10816" t="s">
        <v>31</v>
      </c>
    </row>
    <row r="10817" spans="1:26" x14ac:dyDescent="0.3">
      <c r="A10817" t="s">
        <v>13480</v>
      </c>
      <c r="B10817" t="s">
        <v>3157</v>
      </c>
      <c r="C10817">
        <v>105921</v>
      </c>
      <c r="D10817" t="str">
        <f>+VLOOKUP(C10817,Param!K:L,2,FALSE)</f>
        <v>MAISON ALBERT BICHOT</v>
      </c>
      <c r="E10817">
        <v>1130052814</v>
      </c>
      <c r="F10817" t="s">
        <v>8262</v>
      </c>
      <c r="G10817" t="s">
        <v>29</v>
      </c>
      <c r="H10817" s="5">
        <v>571.25</v>
      </c>
      <c r="I10817" s="5">
        <v>571.25</v>
      </c>
      <c r="J10817" s="5">
        <v>0</v>
      </c>
      <c r="K10817" s="5">
        <v>571.25</v>
      </c>
      <c r="L10817" s="5">
        <v>0</v>
      </c>
      <c r="M10817" t="str">
        <f>IF(ISERROR(VLOOKUP(A10817,'[1]Ecart validé'!$A:$A,1,FALSE)),Z10817,"Ecart Validé")</f>
        <v>valid</v>
      </c>
      <c r="R10817" t="s">
        <v>30</v>
      </c>
      <c r="X10817"/>
      <c r="Y10817"/>
      <c r="Z10817" t="s">
        <v>31</v>
      </c>
    </row>
    <row r="10818" spans="1:26" x14ac:dyDescent="0.3">
      <c r="A10818" t="s">
        <v>13481</v>
      </c>
      <c r="B10818" t="s">
        <v>3157</v>
      </c>
      <c r="C10818">
        <v>105921</v>
      </c>
      <c r="D10818" t="str">
        <f>+VLOOKUP(C10818,Param!K:L,2,FALSE)</f>
        <v>MAISON ALBERT BICHOT</v>
      </c>
      <c r="E10818">
        <v>1130052814</v>
      </c>
      <c r="F10818" t="s">
        <v>8264</v>
      </c>
      <c r="G10818" t="s">
        <v>29</v>
      </c>
      <c r="H10818" s="5">
        <v>1221.3</v>
      </c>
      <c r="I10818" s="5">
        <v>1221.3</v>
      </c>
      <c r="J10818" s="5">
        <v>0</v>
      </c>
      <c r="K10818" s="5">
        <v>1221.3</v>
      </c>
      <c r="L10818" s="5">
        <v>0</v>
      </c>
      <c r="M10818" t="str">
        <f>IF(ISERROR(VLOOKUP(A10818,'[1]Ecart validé'!$A:$A,1,FALSE)),Z10818,"Ecart Validé")</f>
        <v>valid</v>
      </c>
      <c r="R10818" t="s">
        <v>30</v>
      </c>
      <c r="X10818"/>
      <c r="Y10818"/>
      <c r="Z10818" t="s">
        <v>31</v>
      </c>
    </row>
    <row r="10819" spans="1:26" x14ac:dyDescent="0.3">
      <c r="A10819" t="s">
        <v>13482</v>
      </c>
      <c r="B10819" t="s">
        <v>3157</v>
      </c>
      <c r="C10819">
        <v>105921</v>
      </c>
      <c r="D10819" t="str">
        <f>+VLOOKUP(C10819,Param!K:L,2,FALSE)</f>
        <v>MAISON ALBERT BICHOT</v>
      </c>
      <c r="E10819">
        <v>1130052814</v>
      </c>
      <c r="F10819" t="s">
        <v>8266</v>
      </c>
      <c r="G10819" t="s">
        <v>29</v>
      </c>
      <c r="H10819" s="5">
        <v>1115.5</v>
      </c>
      <c r="I10819" s="5">
        <v>1115.5</v>
      </c>
      <c r="J10819" s="5">
        <v>0</v>
      </c>
      <c r="K10819" s="5">
        <v>1115.5</v>
      </c>
      <c r="L10819" s="5">
        <v>0</v>
      </c>
      <c r="M10819" t="str">
        <f>IF(ISERROR(VLOOKUP(A10819,'[1]Ecart validé'!$A:$A,1,FALSE)),Z10819,"Ecart Validé")</f>
        <v>valid</v>
      </c>
      <c r="R10819" t="s">
        <v>30</v>
      </c>
      <c r="X10819"/>
      <c r="Y10819"/>
      <c r="Z10819" t="s">
        <v>31</v>
      </c>
    </row>
    <row r="10820" spans="1:26" x14ac:dyDescent="0.3">
      <c r="A10820" t="s">
        <v>13483</v>
      </c>
      <c r="B10820" t="s">
        <v>3157</v>
      </c>
      <c r="C10820">
        <v>53611</v>
      </c>
      <c r="D10820" t="str">
        <f>+VLOOKUP(C10820,Param!K:L,2,FALSE)</f>
        <v>LE DELAS</v>
      </c>
      <c r="E10820">
        <v>1130142885</v>
      </c>
      <c r="F10820" t="s">
        <v>8617</v>
      </c>
      <c r="G10820" t="s">
        <v>29</v>
      </c>
      <c r="H10820" s="5">
        <v>39.65</v>
      </c>
      <c r="I10820" s="5">
        <v>39.65</v>
      </c>
      <c r="J10820" s="5">
        <v>0</v>
      </c>
      <c r="K10820" s="5">
        <v>39.65</v>
      </c>
      <c r="L10820" s="5">
        <v>0</v>
      </c>
      <c r="M10820" t="str">
        <f>IF(ISERROR(VLOOKUP(A10820,'[1]Ecart validé'!$A:$A,1,FALSE)),Z10820,"Ecart Validé")</f>
        <v>valid</v>
      </c>
      <c r="R10820" t="s">
        <v>30</v>
      </c>
      <c r="X10820"/>
      <c r="Y10820"/>
      <c r="Z10820" t="s">
        <v>31</v>
      </c>
    </row>
    <row r="10821" spans="1:26" x14ac:dyDescent="0.3">
      <c r="A10821" t="s">
        <v>13484</v>
      </c>
      <c r="B10821" t="s">
        <v>3157</v>
      </c>
      <c r="C10821">
        <v>53611</v>
      </c>
      <c r="D10821" t="str">
        <f>+VLOOKUP(C10821,Param!K:L,2,FALSE)</f>
        <v>LE DELAS</v>
      </c>
      <c r="E10821">
        <v>1130142885</v>
      </c>
      <c r="F10821" t="s">
        <v>8260</v>
      </c>
      <c r="G10821" t="s">
        <v>29</v>
      </c>
      <c r="H10821" s="5">
        <v>1066.5999999999999</v>
      </c>
      <c r="I10821" s="5">
        <v>1066.5999999999999</v>
      </c>
      <c r="J10821" s="5">
        <v>0</v>
      </c>
      <c r="K10821" s="5">
        <v>1066.5999999999999</v>
      </c>
      <c r="L10821" s="5">
        <v>0</v>
      </c>
      <c r="M10821" t="str">
        <f>IF(ISERROR(VLOOKUP(A10821,'[1]Ecart validé'!$A:$A,1,FALSE)),Z10821,"Ecart Validé")</f>
        <v>valid</v>
      </c>
      <c r="R10821" t="s">
        <v>30</v>
      </c>
      <c r="X10821"/>
      <c r="Y10821"/>
      <c r="Z10821" t="s">
        <v>31</v>
      </c>
    </row>
    <row r="10822" spans="1:26" x14ac:dyDescent="0.3">
      <c r="A10822" t="s">
        <v>13485</v>
      </c>
      <c r="B10822" t="s">
        <v>3157</v>
      </c>
      <c r="C10822">
        <v>53611</v>
      </c>
      <c r="D10822" t="str">
        <f>+VLOOKUP(C10822,Param!K:L,2,FALSE)</f>
        <v>LE DELAS</v>
      </c>
      <c r="E10822">
        <v>1130142885</v>
      </c>
      <c r="F10822" t="s">
        <v>8262</v>
      </c>
      <c r="G10822" t="s">
        <v>29</v>
      </c>
      <c r="H10822" s="5">
        <v>3205.2</v>
      </c>
      <c r="I10822" s="5">
        <v>3205.2</v>
      </c>
      <c r="J10822" s="5">
        <v>0</v>
      </c>
      <c r="K10822" s="5">
        <v>3205.2</v>
      </c>
      <c r="L10822" s="5">
        <v>0</v>
      </c>
      <c r="M10822" t="str">
        <f>IF(ISERROR(VLOOKUP(A10822,'[1]Ecart validé'!$A:$A,1,FALSE)),Z10822,"Ecart Validé")</f>
        <v>valid</v>
      </c>
      <c r="R10822" t="s">
        <v>30</v>
      </c>
      <c r="X10822"/>
      <c r="Y10822"/>
      <c r="Z10822" t="s">
        <v>31</v>
      </c>
    </row>
    <row r="10823" spans="1:26" x14ac:dyDescent="0.3">
      <c r="A10823" t="s">
        <v>13486</v>
      </c>
      <c r="B10823" t="s">
        <v>3157</v>
      </c>
      <c r="C10823">
        <v>53611</v>
      </c>
      <c r="D10823" t="str">
        <f>+VLOOKUP(C10823,Param!K:L,2,FALSE)</f>
        <v>LE DELAS</v>
      </c>
      <c r="E10823">
        <v>1130142885</v>
      </c>
      <c r="F10823" t="s">
        <v>8264</v>
      </c>
      <c r="G10823" t="s">
        <v>29</v>
      </c>
      <c r="H10823" s="5">
        <v>2905.2</v>
      </c>
      <c r="I10823" s="5">
        <v>2905.2</v>
      </c>
      <c r="J10823" s="5">
        <v>0</v>
      </c>
      <c r="K10823" s="5">
        <v>2905.2</v>
      </c>
      <c r="L10823" s="5">
        <v>0</v>
      </c>
      <c r="M10823" t="str">
        <f>IF(ISERROR(VLOOKUP(A10823,'[1]Ecart validé'!$A:$A,1,FALSE)),Z10823,"Ecart Validé")</f>
        <v>valid</v>
      </c>
      <c r="R10823" t="s">
        <v>30</v>
      </c>
      <c r="X10823"/>
      <c r="Y10823"/>
      <c r="Z10823" t="s">
        <v>31</v>
      </c>
    </row>
    <row r="10824" spans="1:26" x14ac:dyDescent="0.3">
      <c r="A10824" t="s">
        <v>13487</v>
      </c>
      <c r="B10824" t="s">
        <v>3157</v>
      </c>
      <c r="C10824">
        <v>53611</v>
      </c>
      <c r="D10824" t="str">
        <f>+VLOOKUP(C10824,Param!K:L,2,FALSE)</f>
        <v>LE DELAS</v>
      </c>
      <c r="E10824">
        <v>1130142885</v>
      </c>
      <c r="F10824" t="s">
        <v>8266</v>
      </c>
      <c r="G10824" t="s">
        <v>29</v>
      </c>
      <c r="H10824" s="5">
        <v>3897</v>
      </c>
      <c r="I10824" s="5">
        <v>3897</v>
      </c>
      <c r="J10824" s="5">
        <v>0</v>
      </c>
      <c r="K10824" s="5">
        <v>3897</v>
      </c>
      <c r="L10824" s="5">
        <v>0</v>
      </c>
      <c r="M10824" t="str">
        <f>IF(ISERROR(VLOOKUP(A10824,'[1]Ecart validé'!$A:$A,1,FALSE)),Z10824,"Ecart Validé")</f>
        <v>valid</v>
      </c>
      <c r="R10824" t="s">
        <v>30</v>
      </c>
      <c r="X10824"/>
      <c r="Y10824"/>
      <c r="Z10824" t="s">
        <v>31</v>
      </c>
    </row>
    <row r="10825" spans="1:26" x14ac:dyDescent="0.3">
      <c r="A10825" t="s">
        <v>13488</v>
      </c>
      <c r="B10825" t="s">
        <v>3157</v>
      </c>
      <c r="C10825">
        <v>66907</v>
      </c>
      <c r="D10825" t="str">
        <f>+VLOOKUP(C10825,Param!K:L,2,FALSE)</f>
        <v>PHIBOR ENTREPRISES</v>
      </c>
      <c r="E10825">
        <v>110054142</v>
      </c>
      <c r="F10825" t="s">
        <v>8260</v>
      </c>
      <c r="G10825" t="s">
        <v>29</v>
      </c>
      <c r="H10825" s="5">
        <v>112.8</v>
      </c>
      <c r="I10825" s="5">
        <v>112.8</v>
      </c>
      <c r="J10825" s="5">
        <v>0</v>
      </c>
      <c r="K10825" s="5">
        <v>112.8</v>
      </c>
      <c r="L10825" s="5">
        <v>0</v>
      </c>
      <c r="M10825" t="str">
        <f>IF(ISERROR(VLOOKUP(A10825,'[1]Ecart validé'!$A:$A,1,FALSE)),Z10825,"Ecart Validé")</f>
        <v>valid</v>
      </c>
      <c r="R10825" t="s">
        <v>30</v>
      </c>
      <c r="X10825"/>
      <c r="Y10825"/>
      <c r="Z10825" t="s">
        <v>31</v>
      </c>
    </row>
    <row r="10826" spans="1:26" x14ac:dyDescent="0.3">
      <c r="A10826" t="s">
        <v>13489</v>
      </c>
      <c r="B10826" t="s">
        <v>3157</v>
      </c>
      <c r="C10826">
        <v>53810</v>
      </c>
      <c r="D10826" t="str">
        <f>+VLOOKUP(C10826,Param!K:L,2,FALSE)</f>
        <v>BERGAM'S</v>
      </c>
      <c r="E10826">
        <v>1110111484</v>
      </c>
      <c r="F10826" t="s">
        <v>8260</v>
      </c>
      <c r="G10826" t="s">
        <v>29</v>
      </c>
      <c r="H10826" s="5">
        <v>5251.31</v>
      </c>
      <c r="I10826" s="5">
        <v>5251.3087999999998</v>
      </c>
      <c r="J10826" s="5">
        <v>1.2000000006082701E-3</v>
      </c>
      <c r="K10826" s="5">
        <v>5251.31</v>
      </c>
      <c r="L10826" s="5">
        <v>0</v>
      </c>
      <c r="M10826" t="str">
        <f>IF(ISERROR(VLOOKUP(A10826,'[1]Ecart validé'!$A:$A,1,FALSE)),Z10826,"Ecart Validé")</f>
        <v>valid</v>
      </c>
      <c r="R10826" t="s">
        <v>30</v>
      </c>
      <c r="X10826"/>
      <c r="Y10826"/>
      <c r="Z10826" t="s">
        <v>31</v>
      </c>
    </row>
    <row r="10827" spans="1:26" x14ac:dyDescent="0.3">
      <c r="A10827" t="s">
        <v>13490</v>
      </c>
      <c r="B10827" t="s">
        <v>3157</v>
      </c>
      <c r="C10827">
        <v>53810</v>
      </c>
      <c r="D10827" t="str">
        <f>+VLOOKUP(C10827,Param!K:L,2,FALSE)</f>
        <v>BERGAM'S</v>
      </c>
      <c r="E10827">
        <v>1110111484</v>
      </c>
      <c r="F10827" t="s">
        <v>8262</v>
      </c>
      <c r="G10827" t="s">
        <v>29</v>
      </c>
      <c r="H10827" s="5">
        <v>5280.27</v>
      </c>
      <c r="I10827" s="5">
        <v>5280.2683999999999</v>
      </c>
      <c r="J10827" s="5">
        <v>1.6000000005078601E-3</v>
      </c>
      <c r="K10827" s="5">
        <v>5280.27</v>
      </c>
      <c r="L10827" s="5">
        <v>0</v>
      </c>
      <c r="M10827" t="str">
        <f>IF(ISERROR(VLOOKUP(A10827,'[1]Ecart validé'!$A:$A,1,FALSE)),Z10827,"Ecart Validé")</f>
        <v>valid</v>
      </c>
      <c r="R10827" t="s">
        <v>30</v>
      </c>
      <c r="X10827"/>
      <c r="Y10827"/>
      <c r="Z10827" t="s">
        <v>31</v>
      </c>
    </row>
    <row r="10828" spans="1:26" x14ac:dyDescent="0.3">
      <c r="A10828" t="s">
        <v>13491</v>
      </c>
      <c r="B10828" t="s">
        <v>3157</v>
      </c>
      <c r="C10828">
        <v>53810</v>
      </c>
      <c r="D10828" t="str">
        <f>+VLOOKUP(C10828,Param!K:L,2,FALSE)</f>
        <v>BERGAM'S</v>
      </c>
      <c r="E10828">
        <v>1110111484</v>
      </c>
      <c r="F10828" t="s">
        <v>8264</v>
      </c>
      <c r="G10828" t="s">
        <v>29</v>
      </c>
      <c r="H10828" s="5">
        <v>6239.75</v>
      </c>
      <c r="I10828" s="5">
        <v>6239.7507999999998</v>
      </c>
      <c r="J10828" s="5">
        <v>-7.9999999979918303E-4</v>
      </c>
      <c r="K10828" s="5">
        <v>6239.75</v>
      </c>
      <c r="L10828" s="5">
        <v>0</v>
      </c>
      <c r="M10828" t="str">
        <f>IF(ISERROR(VLOOKUP(A10828,'[1]Ecart validé'!$A:$A,1,FALSE)),Z10828,"Ecart Validé")</f>
        <v>valid</v>
      </c>
      <c r="R10828" t="s">
        <v>30</v>
      </c>
      <c r="X10828"/>
      <c r="Y10828"/>
      <c r="Z10828" t="s">
        <v>31</v>
      </c>
    </row>
    <row r="10829" spans="1:26" x14ac:dyDescent="0.3">
      <c r="A10829" t="s">
        <v>13492</v>
      </c>
      <c r="B10829" t="s">
        <v>3157</v>
      </c>
      <c r="C10829">
        <v>49198</v>
      </c>
      <c r="D10829" t="str">
        <f>+VLOOKUP(C10829,Param!K:L,2,FALSE)</f>
        <v>DAMMANN FRERES</v>
      </c>
      <c r="E10829">
        <v>1181405755</v>
      </c>
      <c r="F10829" t="s">
        <v>8260</v>
      </c>
      <c r="G10829" t="s">
        <v>29</v>
      </c>
      <c r="H10829" s="5">
        <v>315.14</v>
      </c>
      <c r="I10829" s="5">
        <v>315.13499999999999</v>
      </c>
      <c r="J10829" s="5">
        <v>4.9999999999954499E-3</v>
      </c>
      <c r="K10829" s="5">
        <v>315.14</v>
      </c>
      <c r="L10829" s="5">
        <v>0</v>
      </c>
      <c r="M10829" t="str">
        <f>IF(ISERROR(VLOOKUP(A10829,'[1]Ecart validé'!$A:$A,1,FALSE)),Z10829,"Ecart Validé")</f>
        <v>valid</v>
      </c>
      <c r="R10829" t="s">
        <v>30</v>
      </c>
      <c r="X10829"/>
      <c r="Y10829"/>
      <c r="Z10829" t="s">
        <v>31</v>
      </c>
    </row>
    <row r="10830" spans="1:26" x14ac:dyDescent="0.3">
      <c r="A10830" t="s">
        <v>13493</v>
      </c>
      <c r="B10830" t="s">
        <v>3157</v>
      </c>
      <c r="C10830">
        <v>49198</v>
      </c>
      <c r="D10830" t="str">
        <f>+VLOOKUP(C10830,Param!K:L,2,FALSE)</f>
        <v>DAMMANN FRERES</v>
      </c>
      <c r="E10830">
        <v>1181405755</v>
      </c>
      <c r="F10830" t="s">
        <v>8262</v>
      </c>
      <c r="G10830" t="s">
        <v>29</v>
      </c>
      <c r="H10830" s="5">
        <v>360.56</v>
      </c>
      <c r="I10830" s="5">
        <v>360.55880000000002</v>
      </c>
      <c r="J10830" s="5">
        <v>1.1999999999829901E-3</v>
      </c>
      <c r="K10830" s="5">
        <v>360.56</v>
      </c>
      <c r="L10830" s="5">
        <v>0</v>
      </c>
      <c r="M10830" t="str">
        <f>IF(ISERROR(VLOOKUP(A10830,'[1]Ecart validé'!$A:$A,1,FALSE)),Z10830,"Ecart Validé")</f>
        <v>valid</v>
      </c>
      <c r="R10830" t="s">
        <v>30</v>
      </c>
      <c r="X10830"/>
      <c r="Y10830"/>
      <c r="Z10830" t="s">
        <v>31</v>
      </c>
    </row>
    <row r="10831" spans="1:26" x14ac:dyDescent="0.3">
      <c r="A10831" t="s">
        <v>13494</v>
      </c>
      <c r="B10831" t="s">
        <v>3157</v>
      </c>
      <c r="C10831">
        <v>49198</v>
      </c>
      <c r="D10831" t="str">
        <f>+VLOOKUP(C10831,Param!K:L,2,FALSE)</f>
        <v>DAMMANN FRERES</v>
      </c>
      <c r="E10831">
        <v>1181405755</v>
      </c>
      <c r="F10831" t="s">
        <v>8264</v>
      </c>
      <c r="G10831" t="s">
        <v>29</v>
      </c>
      <c r="H10831" s="5">
        <v>573.45000000000005</v>
      </c>
      <c r="I10831" s="5">
        <v>573.45140000000004</v>
      </c>
      <c r="J10831" s="5">
        <v>-1.39999999998963E-3</v>
      </c>
      <c r="K10831" s="5">
        <v>573.45000000000005</v>
      </c>
      <c r="L10831" s="5">
        <v>0</v>
      </c>
      <c r="M10831" t="str">
        <f>IF(ISERROR(VLOOKUP(A10831,'[1]Ecart validé'!$A:$A,1,FALSE)),Z10831,"Ecart Validé")</f>
        <v>valid</v>
      </c>
      <c r="R10831" t="s">
        <v>30</v>
      </c>
      <c r="X10831"/>
      <c r="Y10831"/>
      <c r="Z10831" t="s">
        <v>31</v>
      </c>
    </row>
    <row r="10832" spans="1:26" x14ac:dyDescent="0.3">
      <c r="A10832" t="s">
        <v>13495</v>
      </c>
      <c r="B10832" t="s">
        <v>3157</v>
      </c>
      <c r="C10832">
        <v>49198</v>
      </c>
      <c r="D10832" t="str">
        <f>+VLOOKUP(C10832,Param!K:L,2,FALSE)</f>
        <v>DAMMANN FRERES</v>
      </c>
      <c r="E10832">
        <v>1181405755</v>
      </c>
      <c r="F10832" t="s">
        <v>8266</v>
      </c>
      <c r="G10832" t="s">
        <v>29</v>
      </c>
      <c r="H10832" s="5">
        <v>760.8</v>
      </c>
      <c r="I10832" s="5">
        <v>760.80409999999995</v>
      </c>
      <c r="J10832" s="5">
        <v>-4.0999999999939904E-3</v>
      </c>
      <c r="K10832" s="5">
        <v>760.8</v>
      </c>
      <c r="L10832" s="5">
        <v>0</v>
      </c>
      <c r="M10832" t="str">
        <f>IF(ISERROR(VLOOKUP(A10832,'[1]Ecart validé'!$A:$A,1,FALSE)),Z10832,"Ecart Validé")</f>
        <v>valid</v>
      </c>
      <c r="R10832" t="s">
        <v>30</v>
      </c>
      <c r="X10832"/>
      <c r="Y10832"/>
      <c r="Z10832" t="s">
        <v>31</v>
      </c>
    </row>
    <row r="10833" spans="1:26" x14ac:dyDescent="0.3">
      <c r="A10833" t="s">
        <v>13496</v>
      </c>
      <c r="B10833" t="s">
        <v>3157</v>
      </c>
      <c r="C10833">
        <v>46210</v>
      </c>
      <c r="D10833" t="str">
        <f>+VLOOKUP(C10833,Param!K:L,2,FALSE)</f>
        <v>ELIOR SERVICE PROPRETE ET SANTE</v>
      </c>
      <c r="E10833">
        <v>2110281394</v>
      </c>
      <c r="F10833" t="s">
        <v>8617</v>
      </c>
      <c r="G10833" t="s">
        <v>29</v>
      </c>
      <c r="H10833" s="5">
        <v>23050.74</v>
      </c>
      <c r="I10833" s="5">
        <v>23050.749400000001</v>
      </c>
      <c r="J10833" s="5">
        <v>-9.3999999990046403E-3</v>
      </c>
      <c r="K10833" s="5">
        <v>23050.74</v>
      </c>
      <c r="L10833" s="5">
        <v>0</v>
      </c>
      <c r="M10833" t="str">
        <f>IF(ISERROR(VLOOKUP(A10833,'[1]Ecart validé'!$A:$A,1,FALSE)),Z10833,"Ecart Validé")</f>
        <v>valid</v>
      </c>
      <c r="R10833" t="s">
        <v>30</v>
      </c>
      <c r="S10833" t="s">
        <v>42</v>
      </c>
      <c r="T10833" t="s">
        <v>257</v>
      </c>
      <c r="U10833" s="13" t="s">
        <v>7109</v>
      </c>
      <c r="X10833"/>
      <c r="Y10833"/>
      <c r="Z10833" t="s">
        <v>31</v>
      </c>
    </row>
    <row r="10834" spans="1:26" x14ac:dyDescent="0.3">
      <c r="A10834" t="s">
        <v>13497</v>
      </c>
      <c r="B10834" t="s">
        <v>3157</v>
      </c>
      <c r="C10834">
        <v>46210</v>
      </c>
      <c r="D10834" t="str">
        <f>+VLOOKUP(C10834,Param!K:L,2,FALSE)</f>
        <v>ELIOR SERVICE PROPRETE ET SANTE</v>
      </c>
      <c r="E10834">
        <v>2110281394</v>
      </c>
      <c r="F10834" t="s">
        <v>8260</v>
      </c>
      <c r="G10834" t="s">
        <v>29</v>
      </c>
      <c r="H10834" s="5">
        <v>72490.990000000005</v>
      </c>
      <c r="I10834" s="5">
        <v>72490.985000000001</v>
      </c>
      <c r="J10834" s="5">
        <v>5.0000000046566103E-3</v>
      </c>
      <c r="K10834" s="5">
        <v>72490.990000000005</v>
      </c>
      <c r="L10834" s="5">
        <v>0</v>
      </c>
      <c r="M10834" t="str">
        <f>IF(ISERROR(VLOOKUP(A10834,'[1]Ecart validé'!$A:$A,1,FALSE)),Z10834,"Ecart Validé")</f>
        <v>valid</v>
      </c>
      <c r="R10834" t="s">
        <v>30</v>
      </c>
      <c r="X10834"/>
      <c r="Y10834"/>
      <c r="Z10834" t="s">
        <v>31</v>
      </c>
    </row>
    <row r="10835" spans="1:26" x14ac:dyDescent="0.3">
      <c r="A10835" t="s">
        <v>13498</v>
      </c>
      <c r="B10835" t="s">
        <v>3157</v>
      </c>
      <c r="C10835">
        <v>46210</v>
      </c>
      <c r="D10835" t="str">
        <f>+VLOOKUP(C10835,Param!K:L,2,FALSE)</f>
        <v>ELIOR SERVICE PROPRETE ET SANTE</v>
      </c>
      <c r="E10835">
        <v>2110281394</v>
      </c>
      <c r="F10835" t="s">
        <v>8262</v>
      </c>
      <c r="G10835" t="s">
        <v>29</v>
      </c>
      <c r="H10835" s="5">
        <v>74319.759999999995</v>
      </c>
      <c r="I10835" s="5">
        <v>74319.765499999994</v>
      </c>
      <c r="J10835" s="5">
        <v>-5.4999999993015003E-3</v>
      </c>
      <c r="K10835" s="5">
        <v>74319.759999999995</v>
      </c>
      <c r="L10835" s="5">
        <v>0</v>
      </c>
      <c r="M10835" t="str">
        <f>IF(ISERROR(VLOOKUP(A10835,'[1]Ecart validé'!$A:$A,1,FALSE)),Z10835,"Ecart Validé")</f>
        <v>valid</v>
      </c>
      <c r="R10835" t="s">
        <v>30</v>
      </c>
      <c r="X10835"/>
      <c r="Y10835"/>
      <c r="Z10835" t="s">
        <v>31</v>
      </c>
    </row>
    <row r="10836" spans="1:26" x14ac:dyDescent="0.3">
      <c r="A10836" t="s">
        <v>13499</v>
      </c>
      <c r="B10836" t="s">
        <v>3157</v>
      </c>
      <c r="C10836">
        <v>46210</v>
      </c>
      <c r="D10836" t="str">
        <f>+VLOOKUP(C10836,Param!K:L,2,FALSE)</f>
        <v>ELIOR SERVICE PROPRETE ET SANTE</v>
      </c>
      <c r="E10836">
        <v>2110281394</v>
      </c>
      <c r="F10836" t="s">
        <v>8264</v>
      </c>
      <c r="G10836" t="s">
        <v>29</v>
      </c>
      <c r="H10836" s="5">
        <v>92407.39</v>
      </c>
      <c r="I10836" s="5">
        <v>92407.386899999998</v>
      </c>
      <c r="J10836" s="5">
        <v>3.1000000017229398E-3</v>
      </c>
      <c r="K10836" s="5">
        <v>92407.39</v>
      </c>
      <c r="L10836" s="5">
        <v>0</v>
      </c>
      <c r="M10836" t="str">
        <f>IF(ISERROR(VLOOKUP(A10836,'[1]Ecart validé'!$A:$A,1,FALSE)),Z10836,"Ecart Validé")</f>
        <v>valid</v>
      </c>
      <c r="R10836" t="s">
        <v>30</v>
      </c>
      <c r="X10836"/>
      <c r="Y10836"/>
      <c r="Z10836" t="s">
        <v>31</v>
      </c>
    </row>
    <row r="10837" spans="1:26" x14ac:dyDescent="0.3">
      <c r="A10837" t="s">
        <v>13500</v>
      </c>
      <c r="B10837" t="s">
        <v>3157</v>
      </c>
      <c r="C10837">
        <v>46210</v>
      </c>
      <c r="D10837" t="str">
        <f>+VLOOKUP(C10837,Param!K:L,2,FALSE)</f>
        <v>ELIOR SERVICE PROPRETE ET SANTE</v>
      </c>
      <c r="E10837">
        <v>2110281394</v>
      </c>
      <c r="F10837" t="s">
        <v>8266</v>
      </c>
      <c r="G10837" t="s">
        <v>29</v>
      </c>
      <c r="H10837" s="5">
        <v>126857.659999999</v>
      </c>
      <c r="I10837" s="5">
        <v>126857.65670000001</v>
      </c>
      <c r="J10837" s="5">
        <v>3.2999999821186001E-3</v>
      </c>
      <c r="K10837" s="5">
        <v>126857.659999999</v>
      </c>
      <c r="L10837" s="5">
        <v>0</v>
      </c>
      <c r="M10837" t="str">
        <f>IF(ISERROR(VLOOKUP(A10837,'[1]Ecart validé'!$A:$A,1,FALSE)),Z10837,"Ecart Validé")</f>
        <v>valid</v>
      </c>
      <c r="R10837" t="s">
        <v>30</v>
      </c>
      <c r="X10837"/>
      <c r="Y10837"/>
      <c r="Z10837" t="s">
        <v>31</v>
      </c>
    </row>
    <row r="10838" spans="1:26" x14ac:dyDescent="0.3">
      <c r="A10838" t="s">
        <v>13501</v>
      </c>
      <c r="B10838" t="s">
        <v>3157</v>
      </c>
      <c r="C10838">
        <v>8979</v>
      </c>
      <c r="D10838" t="str">
        <f>+VLOOKUP(C10838,Param!K:L,2,FALSE)</f>
        <v>ASCOLIA</v>
      </c>
      <c r="E10838">
        <v>210014628</v>
      </c>
      <c r="F10838" t="s">
        <v>8617</v>
      </c>
      <c r="G10838" t="s">
        <v>29</v>
      </c>
      <c r="H10838" s="5">
        <v>2503.87</v>
      </c>
      <c r="I10838" s="5">
        <v>2503.8674999999998</v>
      </c>
      <c r="J10838" s="5">
        <v>2.5000000000545601E-3</v>
      </c>
      <c r="K10838" s="5">
        <v>2503.87</v>
      </c>
      <c r="L10838" s="5">
        <v>0</v>
      </c>
      <c r="M10838" t="str">
        <f>IF(ISERROR(VLOOKUP(A10838,'[1]Ecart validé'!$A:$A,1,FALSE)),Z10838,"Ecart Validé")</f>
        <v>valid</v>
      </c>
      <c r="R10838" t="s">
        <v>30</v>
      </c>
      <c r="X10838"/>
      <c r="Y10838"/>
      <c r="Z10838" t="s">
        <v>31</v>
      </c>
    </row>
    <row r="10839" spans="1:26" x14ac:dyDescent="0.3">
      <c r="A10839" t="s">
        <v>13502</v>
      </c>
      <c r="B10839" t="s">
        <v>3157</v>
      </c>
      <c r="C10839">
        <v>8979</v>
      </c>
      <c r="D10839" t="str">
        <f>+VLOOKUP(C10839,Param!K:L,2,FALSE)</f>
        <v>ASCOLIA</v>
      </c>
      <c r="E10839">
        <v>210014628</v>
      </c>
      <c r="F10839" t="s">
        <v>8260</v>
      </c>
      <c r="G10839" t="s">
        <v>29</v>
      </c>
      <c r="H10839" s="5">
        <v>9716.25</v>
      </c>
      <c r="I10839" s="5">
        <v>9716.25</v>
      </c>
      <c r="J10839" s="5">
        <v>0</v>
      </c>
      <c r="K10839" s="5">
        <v>9716.25</v>
      </c>
      <c r="L10839" s="5">
        <v>0</v>
      </c>
      <c r="M10839" t="str">
        <f>IF(ISERROR(VLOOKUP(A10839,'[1]Ecart validé'!$A:$A,1,FALSE)),Z10839,"Ecart Validé")</f>
        <v>valid</v>
      </c>
      <c r="R10839" t="s">
        <v>30</v>
      </c>
      <c r="X10839"/>
      <c r="Y10839"/>
      <c r="Z10839" t="s">
        <v>31</v>
      </c>
    </row>
    <row r="10840" spans="1:26" x14ac:dyDescent="0.3">
      <c r="A10840" t="s">
        <v>13503</v>
      </c>
      <c r="B10840" t="s">
        <v>3157</v>
      </c>
      <c r="C10840">
        <v>8979</v>
      </c>
      <c r="D10840" t="str">
        <f>+VLOOKUP(C10840,Param!K:L,2,FALSE)</f>
        <v>ASCOLIA</v>
      </c>
      <c r="E10840">
        <v>210014628</v>
      </c>
      <c r="F10840" t="s">
        <v>8264</v>
      </c>
      <c r="G10840" t="s">
        <v>29</v>
      </c>
      <c r="H10840" s="5">
        <v>20717.560000000001</v>
      </c>
      <c r="I10840" s="5">
        <v>20717.559000000001</v>
      </c>
      <c r="J10840" s="5">
        <v>1.0000000002037201E-3</v>
      </c>
      <c r="K10840" s="5">
        <v>20717.560000000001</v>
      </c>
      <c r="L10840" s="5">
        <v>0</v>
      </c>
      <c r="M10840" t="str">
        <f>IF(ISERROR(VLOOKUP(A10840,'[1]Ecart validé'!$A:$A,1,FALSE)),Z10840,"Ecart Validé")</f>
        <v>valid</v>
      </c>
      <c r="R10840" t="s">
        <v>30</v>
      </c>
      <c r="X10840"/>
      <c r="Y10840"/>
      <c r="Z10840" t="s">
        <v>31</v>
      </c>
    </row>
    <row r="10841" spans="1:26" x14ac:dyDescent="0.3">
      <c r="A10841" t="s">
        <v>13504</v>
      </c>
      <c r="B10841" t="s">
        <v>3157</v>
      </c>
      <c r="C10841">
        <v>8979</v>
      </c>
      <c r="D10841" t="str">
        <f>+VLOOKUP(C10841,Param!K:L,2,FALSE)</f>
        <v>ASCOLIA</v>
      </c>
      <c r="E10841">
        <v>210014628</v>
      </c>
      <c r="F10841" t="s">
        <v>8266</v>
      </c>
      <c r="G10841" t="s">
        <v>29</v>
      </c>
      <c r="H10841" s="5">
        <v>19350.240000000002</v>
      </c>
      <c r="I10841" s="5">
        <v>19350.237000000001</v>
      </c>
      <c r="J10841" s="5">
        <v>3.00000000061118E-3</v>
      </c>
      <c r="K10841" s="5">
        <v>19350.240000000002</v>
      </c>
      <c r="L10841" s="5">
        <v>0</v>
      </c>
      <c r="M10841" t="str">
        <f>IF(ISERROR(VLOOKUP(A10841,'[1]Ecart validé'!$A:$A,1,FALSE)),Z10841,"Ecart Validé")</f>
        <v>valid</v>
      </c>
      <c r="R10841" t="s">
        <v>30</v>
      </c>
      <c r="X10841"/>
      <c r="Y10841"/>
      <c r="Z10841" t="s">
        <v>31</v>
      </c>
    </row>
    <row r="10842" spans="1:26" x14ac:dyDescent="0.3">
      <c r="A10842" t="s">
        <v>13505</v>
      </c>
      <c r="B10842" t="s">
        <v>3157</v>
      </c>
      <c r="C10842">
        <v>8979</v>
      </c>
      <c r="D10842" t="str">
        <f>+VLOOKUP(C10842,Param!K:L,2,FALSE)</f>
        <v>ASCOLIA</v>
      </c>
      <c r="E10842" t="s">
        <v>13506</v>
      </c>
      <c r="F10842" t="s">
        <v>8266</v>
      </c>
      <c r="G10842" t="s">
        <v>29</v>
      </c>
      <c r="H10842" s="5">
        <v>19562.400000000001</v>
      </c>
      <c r="I10842" s="5">
        <v>19562.400000000001</v>
      </c>
      <c r="J10842" s="5">
        <v>0</v>
      </c>
      <c r="K10842" s="5">
        <v>19562.400000000001</v>
      </c>
      <c r="L10842" s="5">
        <v>0</v>
      </c>
      <c r="M10842" t="str">
        <f>IF(ISERROR(VLOOKUP(A10842,'[1]Ecart validé'!$A:$A,1,FALSE)),Z10842,"Ecart Validé")</f>
        <v>valid</v>
      </c>
      <c r="R10842" t="s">
        <v>30</v>
      </c>
      <c r="X10842"/>
      <c r="Y10842"/>
      <c r="Z10842" t="s">
        <v>31</v>
      </c>
    </row>
    <row r="10843" spans="1:26" x14ac:dyDescent="0.3">
      <c r="A10843" t="s">
        <v>13507</v>
      </c>
      <c r="B10843" t="s">
        <v>3157</v>
      </c>
      <c r="C10843">
        <v>48053</v>
      </c>
      <c r="D10843" t="str">
        <f>+VLOOKUP(C10843,Param!K:L,2,FALSE)</f>
        <v>NAMIXIS</v>
      </c>
      <c r="E10843">
        <v>2130722477</v>
      </c>
      <c r="F10843" t="s">
        <v>8617</v>
      </c>
      <c r="G10843" t="s">
        <v>29</v>
      </c>
      <c r="H10843" s="5">
        <v>231.92</v>
      </c>
      <c r="I10843" s="5">
        <v>231.91499999999999</v>
      </c>
      <c r="J10843" s="5">
        <v>5.0000000000238699E-3</v>
      </c>
      <c r="K10843" s="5">
        <v>231.92</v>
      </c>
      <c r="L10843" s="5">
        <v>0</v>
      </c>
      <c r="M10843" t="str">
        <f>IF(ISERROR(VLOOKUP(A10843,'[1]Ecart validé'!$A:$A,1,FALSE)),Z10843,"Ecart Validé")</f>
        <v>valid</v>
      </c>
      <c r="R10843" t="s">
        <v>30</v>
      </c>
      <c r="X10843"/>
      <c r="Y10843"/>
      <c r="Z10843" t="s">
        <v>31</v>
      </c>
    </row>
    <row r="10844" spans="1:26" x14ac:dyDescent="0.3">
      <c r="A10844" t="s">
        <v>13508</v>
      </c>
      <c r="B10844" t="s">
        <v>3157</v>
      </c>
      <c r="C10844">
        <v>48053</v>
      </c>
      <c r="D10844" t="str">
        <f>+VLOOKUP(C10844,Param!K:L,2,FALSE)</f>
        <v>NAMIXIS</v>
      </c>
      <c r="E10844">
        <v>2130722477</v>
      </c>
      <c r="F10844" t="s">
        <v>8260</v>
      </c>
      <c r="G10844" t="s">
        <v>29</v>
      </c>
      <c r="H10844" s="5">
        <v>315</v>
      </c>
      <c r="I10844" s="5">
        <v>315</v>
      </c>
      <c r="J10844" s="5">
        <v>0</v>
      </c>
      <c r="K10844" s="5">
        <v>315</v>
      </c>
      <c r="L10844" s="5">
        <v>0</v>
      </c>
      <c r="M10844" t="str">
        <f>IF(ISERROR(VLOOKUP(A10844,'[1]Ecart validé'!$A:$A,1,FALSE)),Z10844,"Ecart Validé")</f>
        <v>valid</v>
      </c>
      <c r="R10844" t="s">
        <v>30</v>
      </c>
      <c r="X10844"/>
      <c r="Y10844"/>
      <c r="Z10844" t="s">
        <v>31</v>
      </c>
    </row>
    <row r="10845" spans="1:26" x14ac:dyDescent="0.3">
      <c r="A10845" t="s">
        <v>13509</v>
      </c>
      <c r="B10845" t="s">
        <v>3157</v>
      </c>
      <c r="C10845">
        <v>48053</v>
      </c>
      <c r="D10845" t="str">
        <f>+VLOOKUP(C10845,Param!K:L,2,FALSE)</f>
        <v>NAMIXIS</v>
      </c>
      <c r="E10845">
        <v>2130722477</v>
      </c>
      <c r="F10845" t="s">
        <v>8262</v>
      </c>
      <c r="G10845" t="s">
        <v>29</v>
      </c>
      <c r="H10845" s="5">
        <v>388.55</v>
      </c>
      <c r="I10845" s="5">
        <v>388.54950000000002</v>
      </c>
      <c r="J10845" s="5">
        <v>4.9999999998817603E-4</v>
      </c>
      <c r="K10845" s="5">
        <v>388.55</v>
      </c>
      <c r="L10845" s="5">
        <v>0</v>
      </c>
      <c r="M10845" t="str">
        <f>IF(ISERROR(VLOOKUP(A10845,'[1]Ecart validé'!$A:$A,1,FALSE)),Z10845,"Ecart Validé")</f>
        <v>valid</v>
      </c>
      <c r="R10845" t="s">
        <v>30</v>
      </c>
      <c r="X10845"/>
      <c r="Y10845"/>
      <c r="Z10845" t="s">
        <v>31</v>
      </c>
    </row>
    <row r="10846" spans="1:26" x14ac:dyDescent="0.3">
      <c r="A10846" t="s">
        <v>13510</v>
      </c>
      <c r="B10846" t="s">
        <v>3157</v>
      </c>
      <c r="C10846">
        <v>48053</v>
      </c>
      <c r="D10846" t="str">
        <f>+VLOOKUP(C10846,Param!K:L,2,FALSE)</f>
        <v>NAMIXIS</v>
      </c>
      <c r="E10846">
        <v>2130722477</v>
      </c>
      <c r="F10846" t="s">
        <v>8264</v>
      </c>
      <c r="G10846" t="s">
        <v>29</v>
      </c>
      <c r="H10846" s="5">
        <v>178.98</v>
      </c>
      <c r="I10846" s="5">
        <v>178.98</v>
      </c>
      <c r="J10846" s="5">
        <v>0</v>
      </c>
      <c r="K10846" s="5">
        <v>178.98</v>
      </c>
      <c r="L10846" s="5">
        <v>0</v>
      </c>
      <c r="M10846" t="str">
        <f>IF(ISERROR(VLOOKUP(A10846,'[1]Ecart validé'!$A:$A,1,FALSE)),Z10846,"Ecart Validé")</f>
        <v>valid</v>
      </c>
      <c r="R10846" t="s">
        <v>30</v>
      </c>
      <c r="X10846"/>
      <c r="Y10846"/>
      <c r="Z10846" t="s">
        <v>31</v>
      </c>
    </row>
    <row r="10847" spans="1:26" x14ac:dyDescent="0.3">
      <c r="A10847" t="s">
        <v>13511</v>
      </c>
      <c r="B10847" t="s">
        <v>3157</v>
      </c>
      <c r="C10847">
        <v>48053</v>
      </c>
      <c r="D10847" t="str">
        <f>+VLOOKUP(C10847,Param!K:L,2,FALSE)</f>
        <v>NAMIXIS</v>
      </c>
      <c r="E10847">
        <v>2130722477</v>
      </c>
      <c r="F10847" t="s">
        <v>8266</v>
      </c>
      <c r="G10847" t="s">
        <v>29</v>
      </c>
      <c r="H10847" s="5">
        <v>255.6</v>
      </c>
      <c r="I10847" s="5">
        <v>255.6</v>
      </c>
      <c r="J10847" s="5">
        <v>0</v>
      </c>
      <c r="K10847" s="5">
        <v>255.6</v>
      </c>
      <c r="L10847" s="5">
        <v>0</v>
      </c>
      <c r="M10847" t="str">
        <f>IF(ISERROR(VLOOKUP(A10847,'[1]Ecart validé'!$A:$A,1,FALSE)),Z10847,"Ecart Validé")</f>
        <v>valid</v>
      </c>
      <c r="R10847" t="s">
        <v>30</v>
      </c>
      <c r="X10847"/>
      <c r="Y10847"/>
      <c r="Z10847" t="s">
        <v>31</v>
      </c>
    </row>
    <row r="10848" spans="1:26" x14ac:dyDescent="0.3">
      <c r="A10848" t="s">
        <v>13512</v>
      </c>
      <c r="B10848" t="s">
        <v>3157</v>
      </c>
      <c r="C10848">
        <v>58322</v>
      </c>
      <c r="D10848" t="str">
        <f>+VLOOKUP(C10848,Param!K:L,2,FALSE)</f>
        <v>IDVERDE</v>
      </c>
      <c r="E10848">
        <v>2140303476</v>
      </c>
      <c r="F10848" t="s">
        <v>8617</v>
      </c>
      <c r="G10848" t="s">
        <v>29</v>
      </c>
      <c r="H10848" s="5">
        <v>11635.47</v>
      </c>
      <c r="I10848" s="5">
        <v>11635.474200000001</v>
      </c>
      <c r="J10848" s="5">
        <v>-4.1999999994004602E-3</v>
      </c>
      <c r="K10848" s="5">
        <v>11635.47</v>
      </c>
      <c r="L10848" s="5">
        <v>0</v>
      </c>
      <c r="M10848" t="str">
        <f>IF(ISERROR(VLOOKUP(A10848,'[1]Ecart validé'!$A:$A,1,FALSE)),Z10848,"Ecart Validé")</f>
        <v>valid</v>
      </c>
      <c r="R10848" t="s">
        <v>30</v>
      </c>
      <c r="S10848" t="s">
        <v>42</v>
      </c>
      <c r="T10848" t="s">
        <v>257</v>
      </c>
      <c r="U10848" s="13" t="s">
        <v>7109</v>
      </c>
      <c r="X10848"/>
      <c r="Y10848"/>
      <c r="Z10848" t="s">
        <v>31</v>
      </c>
    </row>
    <row r="10849" spans="1:26" x14ac:dyDescent="0.3">
      <c r="A10849" t="s">
        <v>13513</v>
      </c>
      <c r="B10849" t="s">
        <v>3157</v>
      </c>
      <c r="C10849">
        <v>58322</v>
      </c>
      <c r="D10849" t="str">
        <f>+VLOOKUP(C10849,Param!K:L,2,FALSE)</f>
        <v>IDVERDE</v>
      </c>
      <c r="E10849">
        <v>2140303476</v>
      </c>
      <c r="F10849" t="s">
        <v>8260</v>
      </c>
      <c r="G10849" t="s">
        <v>29</v>
      </c>
      <c r="H10849" s="5">
        <v>764.76</v>
      </c>
      <c r="I10849" s="5">
        <v>764.76</v>
      </c>
      <c r="J10849" s="5">
        <v>0</v>
      </c>
      <c r="K10849" s="5">
        <v>764.76</v>
      </c>
      <c r="L10849" s="5">
        <v>0</v>
      </c>
      <c r="M10849" t="str">
        <f>IF(ISERROR(VLOOKUP(A10849,'[1]Ecart validé'!$A:$A,1,FALSE)),Z10849,"Ecart Validé")</f>
        <v>valid</v>
      </c>
      <c r="R10849" t="s">
        <v>30</v>
      </c>
      <c r="X10849"/>
      <c r="Y10849"/>
      <c r="Z10849" t="s">
        <v>31</v>
      </c>
    </row>
    <row r="10850" spans="1:26" x14ac:dyDescent="0.3">
      <c r="A10850" t="s">
        <v>13514</v>
      </c>
      <c r="B10850" t="s">
        <v>3157</v>
      </c>
      <c r="C10850">
        <v>58322</v>
      </c>
      <c r="D10850" t="str">
        <f>+VLOOKUP(C10850,Param!K:L,2,FALSE)</f>
        <v>IDVERDE</v>
      </c>
      <c r="E10850">
        <v>2140303476</v>
      </c>
      <c r="F10850" t="s">
        <v>8262</v>
      </c>
      <c r="G10850" t="s">
        <v>29</v>
      </c>
      <c r="H10850" s="5">
        <v>758.52</v>
      </c>
      <c r="I10850" s="5">
        <v>758.52</v>
      </c>
      <c r="J10850" s="5">
        <v>0</v>
      </c>
      <c r="K10850" s="5">
        <v>758.52</v>
      </c>
      <c r="L10850" s="5">
        <v>0</v>
      </c>
      <c r="M10850" t="str">
        <f>IF(ISERROR(VLOOKUP(A10850,'[1]Ecart validé'!$A:$A,1,FALSE)),Z10850,"Ecart Validé")</f>
        <v>valid</v>
      </c>
      <c r="R10850" t="s">
        <v>30</v>
      </c>
      <c r="X10850"/>
      <c r="Y10850"/>
      <c r="Z10850" t="s">
        <v>31</v>
      </c>
    </row>
    <row r="10851" spans="1:26" x14ac:dyDescent="0.3">
      <c r="A10851" t="s">
        <v>13515</v>
      </c>
      <c r="B10851" t="s">
        <v>3157</v>
      </c>
      <c r="C10851">
        <v>58322</v>
      </c>
      <c r="D10851" t="str">
        <f>+VLOOKUP(C10851,Param!K:L,2,FALSE)</f>
        <v>IDVERDE</v>
      </c>
      <c r="E10851">
        <v>2140303476</v>
      </c>
      <c r="F10851" t="s">
        <v>8264</v>
      </c>
      <c r="G10851" t="s">
        <v>29</v>
      </c>
      <c r="H10851" s="5">
        <v>920.04</v>
      </c>
      <c r="I10851" s="5">
        <v>920.04</v>
      </c>
      <c r="J10851" s="5">
        <v>0</v>
      </c>
      <c r="K10851" s="5">
        <v>920.04</v>
      </c>
      <c r="L10851" s="5">
        <v>0</v>
      </c>
      <c r="M10851" t="str">
        <f>IF(ISERROR(VLOOKUP(A10851,'[1]Ecart validé'!$A:$A,1,FALSE)),Z10851,"Ecart Validé")</f>
        <v>valid</v>
      </c>
      <c r="R10851" t="s">
        <v>30</v>
      </c>
      <c r="X10851"/>
      <c r="Y10851"/>
      <c r="Z10851" t="s">
        <v>31</v>
      </c>
    </row>
    <row r="10852" spans="1:26" x14ac:dyDescent="0.3">
      <c r="A10852" t="s">
        <v>13516</v>
      </c>
      <c r="B10852" t="s">
        <v>3157</v>
      </c>
      <c r="C10852">
        <v>58322</v>
      </c>
      <c r="D10852" t="str">
        <f>+VLOOKUP(C10852,Param!K:L,2,FALSE)</f>
        <v>IDVERDE</v>
      </c>
      <c r="E10852">
        <v>2140303476</v>
      </c>
      <c r="F10852" t="s">
        <v>8266</v>
      </c>
      <c r="G10852" t="s">
        <v>29</v>
      </c>
      <c r="H10852" s="5">
        <v>758.52</v>
      </c>
      <c r="I10852" s="5">
        <v>758.52</v>
      </c>
      <c r="J10852" s="5">
        <v>0</v>
      </c>
      <c r="K10852" s="5">
        <v>758.52</v>
      </c>
      <c r="L10852" s="5">
        <v>0</v>
      </c>
      <c r="M10852" t="str">
        <f>IF(ISERROR(VLOOKUP(A10852,'[1]Ecart validé'!$A:$A,1,FALSE)),Z10852,"Ecart Validé")</f>
        <v>valid</v>
      </c>
      <c r="R10852" t="s">
        <v>30</v>
      </c>
      <c r="X10852"/>
      <c r="Y10852"/>
      <c r="Z10852" t="s">
        <v>31</v>
      </c>
    </row>
    <row r="10853" spans="1:26" x14ac:dyDescent="0.3">
      <c r="A10853" t="s">
        <v>13517</v>
      </c>
      <c r="B10853" t="s">
        <v>3157</v>
      </c>
      <c r="C10853">
        <v>117489</v>
      </c>
      <c r="D10853" t="str">
        <f>+VLOOKUP(C10853,Param!K:L,2,FALSE)</f>
        <v>DORMAKABA</v>
      </c>
      <c r="E10853">
        <v>2311033</v>
      </c>
      <c r="F10853" t="s">
        <v>8260</v>
      </c>
      <c r="G10853" t="s">
        <v>29</v>
      </c>
      <c r="H10853" s="5">
        <v>6422.1</v>
      </c>
      <c r="I10853" s="5">
        <v>6422.1117000000004</v>
      </c>
      <c r="J10853" s="5">
        <v>-1.17000000000189E-2</v>
      </c>
      <c r="K10853" s="5">
        <v>6422.1</v>
      </c>
      <c r="L10853" s="5">
        <v>0</v>
      </c>
      <c r="M10853" t="str">
        <f>IF(ISERROR(VLOOKUP(A10853,'[1]Ecart validé'!$A:$A,1,FALSE)),Z10853,"Ecart Validé")</f>
        <v>valid</v>
      </c>
      <c r="R10853" t="s">
        <v>30</v>
      </c>
      <c r="X10853"/>
      <c r="Y10853"/>
      <c r="Z10853" t="s">
        <v>31</v>
      </c>
    </row>
    <row r="10854" spans="1:26" x14ac:dyDescent="0.3">
      <c r="A10854" t="s">
        <v>13518</v>
      </c>
      <c r="B10854" t="s">
        <v>3157</v>
      </c>
      <c r="C10854">
        <v>117489</v>
      </c>
      <c r="D10854" t="str">
        <f>+VLOOKUP(C10854,Param!K:L,2,FALSE)</f>
        <v>DORMAKABA</v>
      </c>
      <c r="E10854">
        <v>2311033</v>
      </c>
      <c r="F10854" t="s">
        <v>8262</v>
      </c>
      <c r="G10854" t="s">
        <v>29</v>
      </c>
      <c r="H10854" s="5">
        <v>9904.11</v>
      </c>
      <c r="I10854" s="5">
        <v>9904.1133000000009</v>
      </c>
      <c r="J10854" s="5">
        <v>-3.3000000003085002E-3</v>
      </c>
      <c r="K10854" s="5">
        <v>9904.11</v>
      </c>
      <c r="L10854" s="5">
        <v>0</v>
      </c>
      <c r="M10854" t="str">
        <f>IF(ISERROR(VLOOKUP(A10854,'[1]Ecart validé'!$A:$A,1,FALSE)),Z10854,"Ecart Validé")</f>
        <v>valid</v>
      </c>
      <c r="R10854" t="s">
        <v>30</v>
      </c>
      <c r="X10854"/>
      <c r="Y10854"/>
      <c r="Z10854" t="s">
        <v>31</v>
      </c>
    </row>
    <row r="10855" spans="1:26" x14ac:dyDescent="0.3">
      <c r="A10855" t="s">
        <v>13519</v>
      </c>
      <c r="B10855" t="s">
        <v>3157</v>
      </c>
      <c r="C10855">
        <v>117489</v>
      </c>
      <c r="D10855" t="str">
        <f>+VLOOKUP(C10855,Param!K:L,2,FALSE)</f>
        <v>DORMAKABA</v>
      </c>
      <c r="E10855">
        <v>2311033</v>
      </c>
      <c r="F10855" t="s">
        <v>8264</v>
      </c>
      <c r="G10855" t="s">
        <v>29</v>
      </c>
      <c r="H10855" s="5">
        <v>680.76</v>
      </c>
      <c r="I10855" s="5">
        <v>680.77350000000001</v>
      </c>
      <c r="J10855" s="5">
        <v>-1.35000000000218E-2</v>
      </c>
      <c r="K10855" s="5">
        <v>680.76</v>
      </c>
      <c r="L10855" s="5">
        <v>0</v>
      </c>
      <c r="M10855" t="str">
        <f>IF(ISERROR(VLOOKUP(A10855,'[1]Ecart validé'!$A:$A,1,FALSE)),Z10855,"Ecart Validé")</f>
        <v>valid</v>
      </c>
      <c r="R10855" t="s">
        <v>30</v>
      </c>
      <c r="X10855"/>
      <c r="Y10855"/>
      <c r="Z10855" t="s">
        <v>31</v>
      </c>
    </row>
    <row r="10856" spans="1:26" x14ac:dyDescent="0.3">
      <c r="A10856" t="s">
        <v>13520</v>
      </c>
      <c r="B10856" t="s">
        <v>3157</v>
      </c>
      <c r="C10856">
        <v>117489</v>
      </c>
      <c r="D10856" t="str">
        <f>+VLOOKUP(C10856,Param!K:L,2,FALSE)</f>
        <v>DORMAKABA</v>
      </c>
      <c r="E10856">
        <v>2311033</v>
      </c>
      <c r="F10856" t="s">
        <v>8266</v>
      </c>
      <c r="G10856" t="s">
        <v>29</v>
      </c>
      <c r="H10856" s="5">
        <v>44485.35</v>
      </c>
      <c r="I10856" s="5">
        <v>44485.3629</v>
      </c>
      <c r="J10856" s="5">
        <v>-1.2900000001536601E-2</v>
      </c>
      <c r="K10856" s="5">
        <v>44485.35</v>
      </c>
      <c r="L10856" s="5">
        <v>0</v>
      </c>
      <c r="M10856" t="str">
        <f>IF(ISERROR(VLOOKUP(A10856,'[1]Ecart validé'!$A:$A,1,FALSE)),Z10856,"Ecart Validé")</f>
        <v>valid</v>
      </c>
      <c r="R10856" t="s">
        <v>30</v>
      </c>
      <c r="X10856"/>
      <c r="Y10856"/>
      <c r="Z10856" t="s">
        <v>31</v>
      </c>
    </row>
    <row r="10857" spans="1:26" x14ac:dyDescent="0.3">
      <c r="A10857" t="s">
        <v>13521</v>
      </c>
      <c r="B10857" t="s">
        <v>3157</v>
      </c>
      <c r="C10857">
        <v>47183</v>
      </c>
      <c r="D10857" t="str">
        <f>+VLOOKUP(C10857,Param!K:L,2,FALSE)</f>
        <v>FESTINS DE BOURGOGNE</v>
      </c>
      <c r="E10857">
        <v>16063058</v>
      </c>
      <c r="F10857" t="s">
        <v>8617</v>
      </c>
      <c r="G10857" t="s">
        <v>29</v>
      </c>
      <c r="H10857" s="5">
        <v>-267.83999999999997</v>
      </c>
      <c r="I10857" s="5">
        <v>-267.83999999999997</v>
      </c>
      <c r="J10857" s="5">
        <v>0</v>
      </c>
      <c r="K10857" s="5">
        <v>-267.83999999999997</v>
      </c>
      <c r="L10857" s="5">
        <v>0</v>
      </c>
      <c r="M10857" t="str">
        <f>IF(ISERROR(VLOOKUP(A10857,'[1]Ecart validé'!$A:$A,1,FALSE)),Z10857,"Ecart Validé")</f>
        <v>valid</v>
      </c>
      <c r="R10857" t="s">
        <v>30</v>
      </c>
      <c r="X10857"/>
      <c r="Y10857"/>
      <c r="Z10857" t="s">
        <v>31</v>
      </c>
    </row>
    <row r="10858" spans="1:26" x14ac:dyDescent="0.3">
      <c r="A10858" t="s">
        <v>13522</v>
      </c>
      <c r="B10858" t="s">
        <v>3157</v>
      </c>
      <c r="C10858">
        <v>47183</v>
      </c>
      <c r="D10858" t="str">
        <f>+VLOOKUP(C10858,Param!K:L,2,FALSE)</f>
        <v>FESTINS DE BOURGOGNE</v>
      </c>
      <c r="E10858">
        <v>16063058</v>
      </c>
      <c r="F10858" t="s">
        <v>8262</v>
      </c>
      <c r="G10858" t="s">
        <v>29</v>
      </c>
      <c r="H10858" s="5">
        <v>85.76</v>
      </c>
      <c r="I10858" s="5">
        <v>85.76</v>
      </c>
      <c r="J10858" s="5">
        <v>0</v>
      </c>
      <c r="K10858" s="5">
        <v>85.76</v>
      </c>
      <c r="L10858" s="5">
        <v>0</v>
      </c>
      <c r="M10858" t="str">
        <f>IF(ISERROR(VLOOKUP(A10858,'[1]Ecart validé'!$A:$A,1,FALSE)),Z10858,"Ecart Validé")</f>
        <v>valid</v>
      </c>
      <c r="R10858" t="s">
        <v>30</v>
      </c>
      <c r="X10858"/>
      <c r="Y10858"/>
      <c r="Z10858" t="s">
        <v>31</v>
      </c>
    </row>
    <row r="10859" spans="1:26" x14ac:dyDescent="0.3">
      <c r="A10859" t="s">
        <v>13523</v>
      </c>
      <c r="B10859" t="s">
        <v>3157</v>
      </c>
      <c r="C10859">
        <v>47183</v>
      </c>
      <c r="D10859" t="str">
        <f>+VLOOKUP(C10859,Param!K:L,2,FALSE)</f>
        <v>FESTINS DE BOURGOGNE</v>
      </c>
      <c r="E10859">
        <v>16063058</v>
      </c>
      <c r="F10859" t="s">
        <v>8264</v>
      </c>
      <c r="G10859" t="s">
        <v>29</v>
      </c>
      <c r="H10859" s="5">
        <v>146.56</v>
      </c>
      <c r="I10859" s="5">
        <v>146.56</v>
      </c>
      <c r="J10859" s="5">
        <v>0</v>
      </c>
      <c r="K10859" s="5">
        <v>146.56</v>
      </c>
      <c r="L10859" s="5">
        <v>0</v>
      </c>
      <c r="M10859" t="str">
        <f>IF(ISERROR(VLOOKUP(A10859,'[1]Ecart validé'!$A:$A,1,FALSE)),Z10859,"Ecart Validé")</f>
        <v>valid</v>
      </c>
      <c r="R10859" t="s">
        <v>30</v>
      </c>
      <c r="X10859"/>
      <c r="Y10859"/>
      <c r="Z10859" t="s">
        <v>31</v>
      </c>
    </row>
    <row r="10860" spans="1:26" x14ac:dyDescent="0.3">
      <c r="A10860" t="s">
        <v>13524</v>
      </c>
      <c r="B10860" t="s">
        <v>3157</v>
      </c>
      <c r="C10860">
        <v>47183</v>
      </c>
      <c r="D10860" t="str">
        <f>+VLOOKUP(C10860,Param!K:L,2,FALSE)</f>
        <v>FESTINS DE BOURGOGNE</v>
      </c>
      <c r="E10860">
        <v>16063058</v>
      </c>
      <c r="F10860" t="s">
        <v>8266</v>
      </c>
      <c r="G10860" t="s">
        <v>29</v>
      </c>
      <c r="H10860" s="5">
        <v>1466.4</v>
      </c>
      <c r="I10860" s="5">
        <v>1466.4</v>
      </c>
      <c r="J10860" s="5">
        <v>0</v>
      </c>
      <c r="K10860" s="5">
        <v>1466.4</v>
      </c>
      <c r="L10860" s="5">
        <v>0</v>
      </c>
      <c r="M10860" t="str">
        <f>IF(ISERROR(VLOOKUP(A10860,'[1]Ecart validé'!$A:$A,1,FALSE)),Z10860,"Ecart Validé")</f>
        <v>valid</v>
      </c>
      <c r="R10860" t="s">
        <v>30</v>
      </c>
      <c r="X10860"/>
      <c r="Y10860"/>
      <c r="Z10860" t="s">
        <v>31</v>
      </c>
    </row>
    <row r="10861" spans="1:26" x14ac:dyDescent="0.3">
      <c r="A10861" t="s">
        <v>13525</v>
      </c>
      <c r="B10861" t="s">
        <v>3157</v>
      </c>
      <c r="C10861">
        <v>297428</v>
      </c>
      <c r="D10861" t="str">
        <f>+VLOOKUP(C10861,Param!K:L,2,FALSE)</f>
        <v>DIGINATIVE</v>
      </c>
      <c r="E10861">
        <v>2196605879</v>
      </c>
      <c r="F10861" t="s">
        <v>8617</v>
      </c>
      <c r="G10861" t="s">
        <v>29</v>
      </c>
      <c r="H10861" s="5">
        <v>113.27</v>
      </c>
      <c r="I10861" s="5">
        <v>113.2705</v>
      </c>
      <c r="J10861" s="5">
        <v>-5.0000000000238699E-4</v>
      </c>
      <c r="K10861" s="5">
        <v>113.27</v>
      </c>
      <c r="L10861" s="5">
        <v>0</v>
      </c>
      <c r="M10861" t="str">
        <f>IF(ISERROR(VLOOKUP(A10861,'[1]Ecart validé'!$A:$A,1,FALSE)),Z10861,"Ecart Validé")</f>
        <v>valid</v>
      </c>
      <c r="R10861" t="s">
        <v>30</v>
      </c>
      <c r="X10861"/>
      <c r="Y10861"/>
      <c r="Z10861" t="s">
        <v>31</v>
      </c>
    </row>
    <row r="10862" spans="1:26" x14ac:dyDescent="0.3">
      <c r="A10862" t="s">
        <v>13526</v>
      </c>
      <c r="B10862" t="s">
        <v>3157</v>
      </c>
      <c r="C10862">
        <v>297428</v>
      </c>
      <c r="D10862" t="str">
        <f>+VLOOKUP(C10862,Param!K:L,2,FALSE)</f>
        <v>DIGINATIVE</v>
      </c>
      <c r="E10862">
        <v>2196605879</v>
      </c>
      <c r="F10862" t="s">
        <v>8262</v>
      </c>
      <c r="G10862" t="s">
        <v>29</v>
      </c>
      <c r="H10862" s="5">
        <v>89.7</v>
      </c>
      <c r="I10862" s="5">
        <v>89.7</v>
      </c>
      <c r="J10862" s="5">
        <v>0</v>
      </c>
      <c r="K10862" s="5">
        <v>89.7</v>
      </c>
      <c r="L10862" s="5">
        <v>0</v>
      </c>
      <c r="M10862" t="str">
        <f>IF(ISERROR(VLOOKUP(A10862,'[1]Ecart validé'!$A:$A,1,FALSE)),Z10862,"Ecart Validé")</f>
        <v>valid</v>
      </c>
      <c r="R10862" t="s">
        <v>30</v>
      </c>
      <c r="X10862"/>
      <c r="Y10862"/>
      <c r="Z10862" t="s">
        <v>31</v>
      </c>
    </row>
    <row r="10863" spans="1:26" x14ac:dyDescent="0.3">
      <c r="A10863" t="s">
        <v>13527</v>
      </c>
      <c r="B10863" t="s">
        <v>3157</v>
      </c>
      <c r="C10863">
        <v>297428</v>
      </c>
      <c r="D10863" t="str">
        <f>+VLOOKUP(C10863,Param!K:L,2,FALSE)</f>
        <v>DIGINATIVE</v>
      </c>
      <c r="E10863">
        <v>2196605879</v>
      </c>
      <c r="F10863" t="s">
        <v>8264</v>
      </c>
      <c r="G10863" t="s">
        <v>29</v>
      </c>
      <c r="H10863" s="5">
        <v>92.85</v>
      </c>
      <c r="I10863" s="5">
        <v>92.85</v>
      </c>
      <c r="J10863" s="5">
        <v>0</v>
      </c>
      <c r="K10863" s="5">
        <v>92.85</v>
      </c>
      <c r="L10863" s="5">
        <v>0</v>
      </c>
      <c r="M10863" t="str">
        <f>IF(ISERROR(VLOOKUP(A10863,'[1]Ecart validé'!$A:$A,1,FALSE)),Z10863,"Ecart Validé")</f>
        <v>valid</v>
      </c>
      <c r="R10863" t="s">
        <v>30</v>
      </c>
      <c r="X10863"/>
      <c r="Y10863"/>
      <c r="Z10863" t="s">
        <v>31</v>
      </c>
    </row>
    <row r="10864" spans="1:26" x14ac:dyDescent="0.3">
      <c r="A10864" t="s">
        <v>13528</v>
      </c>
      <c r="B10864" t="s">
        <v>3157</v>
      </c>
      <c r="C10864">
        <v>297428</v>
      </c>
      <c r="D10864" t="str">
        <f>+VLOOKUP(C10864,Param!K:L,2,FALSE)</f>
        <v>DIGINATIVE</v>
      </c>
      <c r="E10864">
        <v>2196605879</v>
      </c>
      <c r="F10864" t="s">
        <v>8266</v>
      </c>
      <c r="G10864" t="s">
        <v>29</v>
      </c>
      <c r="H10864" s="5">
        <v>243.35</v>
      </c>
      <c r="I10864" s="5">
        <v>243.35</v>
      </c>
      <c r="J10864" s="5">
        <v>0</v>
      </c>
      <c r="K10864" s="5">
        <v>243.35</v>
      </c>
      <c r="L10864" s="5">
        <v>0</v>
      </c>
      <c r="M10864" t="str">
        <f>IF(ISERROR(VLOOKUP(A10864,'[1]Ecart validé'!$A:$A,1,FALSE)),Z10864,"Ecart Validé")</f>
        <v>valid</v>
      </c>
      <c r="R10864" t="s">
        <v>30</v>
      </c>
      <c r="X10864"/>
      <c r="Y10864"/>
      <c r="Z10864" t="s">
        <v>31</v>
      </c>
    </row>
    <row r="10865" spans="1:26" x14ac:dyDescent="0.3">
      <c r="A10865" t="s">
        <v>13529</v>
      </c>
      <c r="B10865" t="s">
        <v>3157</v>
      </c>
      <c r="C10865">
        <v>347018</v>
      </c>
      <c r="D10865" t="str">
        <f>+VLOOKUP(C10865,Param!K:L,2,FALSE)</f>
        <v>AGENCIA EUROPE</v>
      </c>
      <c r="E10865">
        <v>2207206732</v>
      </c>
      <c r="F10865" t="s">
        <v>8617</v>
      </c>
      <c r="G10865" t="s">
        <v>29</v>
      </c>
      <c r="H10865" s="5">
        <v>248.68</v>
      </c>
      <c r="I10865" s="5">
        <v>248.68</v>
      </c>
      <c r="J10865" s="5">
        <v>0</v>
      </c>
      <c r="K10865" s="5">
        <v>248.68</v>
      </c>
      <c r="L10865" s="5">
        <v>0</v>
      </c>
      <c r="M10865" t="str">
        <f>IF(ISERROR(VLOOKUP(A10865,'[1]Ecart validé'!$A:$A,1,FALSE)),Z10865,"Ecart Validé")</f>
        <v>valid</v>
      </c>
      <c r="R10865" t="s">
        <v>30</v>
      </c>
      <c r="X10865"/>
      <c r="Y10865"/>
      <c r="Z10865" t="s">
        <v>31</v>
      </c>
    </row>
    <row r="10866" spans="1:26" x14ac:dyDescent="0.3">
      <c r="A10866" t="s">
        <v>13530</v>
      </c>
      <c r="B10866" t="s">
        <v>3157</v>
      </c>
      <c r="C10866">
        <v>347018</v>
      </c>
      <c r="D10866" t="str">
        <f>+VLOOKUP(C10866,Param!K:L,2,FALSE)</f>
        <v>AGENCIA EUROPE</v>
      </c>
      <c r="E10866">
        <v>2207206732</v>
      </c>
      <c r="F10866" t="s">
        <v>8262</v>
      </c>
      <c r="G10866" t="s">
        <v>29</v>
      </c>
      <c r="H10866" s="5">
        <v>848.42</v>
      </c>
      <c r="I10866" s="5">
        <v>848.42399999999998</v>
      </c>
      <c r="J10866" s="5">
        <v>-4.0000000000190898E-3</v>
      </c>
      <c r="K10866" s="5">
        <v>848.42</v>
      </c>
      <c r="L10866" s="5">
        <v>0</v>
      </c>
      <c r="M10866" t="str">
        <f>IF(ISERROR(VLOOKUP(A10866,'[1]Ecart validé'!$A:$A,1,FALSE)),Z10866,"Ecart Validé")</f>
        <v>valid</v>
      </c>
      <c r="R10866" t="s">
        <v>30</v>
      </c>
      <c r="X10866"/>
      <c r="Y10866"/>
      <c r="Z10866" t="s">
        <v>31</v>
      </c>
    </row>
    <row r="10867" spans="1:26" x14ac:dyDescent="0.3">
      <c r="A10867" t="s">
        <v>13531</v>
      </c>
      <c r="B10867" t="s">
        <v>3157</v>
      </c>
      <c r="C10867">
        <v>347018</v>
      </c>
      <c r="D10867" t="str">
        <f>+VLOOKUP(C10867,Param!K:L,2,FALSE)</f>
        <v>AGENCIA EUROPE</v>
      </c>
      <c r="E10867">
        <v>2207206732</v>
      </c>
      <c r="F10867" t="s">
        <v>8264</v>
      </c>
      <c r="G10867" t="s">
        <v>29</v>
      </c>
      <c r="H10867" s="5">
        <v>115.44</v>
      </c>
      <c r="I10867" s="5">
        <v>115.44</v>
      </c>
      <c r="J10867" s="5">
        <v>0</v>
      </c>
      <c r="K10867" s="5">
        <v>115.44</v>
      </c>
      <c r="L10867" s="5">
        <v>0</v>
      </c>
      <c r="M10867" t="str">
        <f>IF(ISERROR(VLOOKUP(A10867,'[1]Ecart validé'!$A:$A,1,FALSE)),Z10867,"Ecart Validé")</f>
        <v>valid</v>
      </c>
      <c r="R10867" t="s">
        <v>30</v>
      </c>
      <c r="X10867"/>
      <c r="Y10867"/>
      <c r="Z10867" t="s">
        <v>31</v>
      </c>
    </row>
    <row r="10868" spans="1:26" x14ac:dyDescent="0.3">
      <c r="A10868" t="s">
        <v>13532</v>
      </c>
      <c r="B10868" t="s">
        <v>3157</v>
      </c>
      <c r="C10868">
        <v>347018</v>
      </c>
      <c r="D10868" t="str">
        <f>+VLOOKUP(C10868,Param!K:L,2,FALSE)</f>
        <v>AGENCIA EUROPE</v>
      </c>
      <c r="E10868">
        <v>2207206732</v>
      </c>
      <c r="F10868" t="s">
        <v>8266</v>
      </c>
      <c r="G10868" t="s">
        <v>29</v>
      </c>
      <c r="H10868" s="5">
        <v>408.04</v>
      </c>
      <c r="I10868" s="5">
        <v>408.04360000000003</v>
      </c>
      <c r="J10868" s="5">
        <v>-3.6000000000058199E-3</v>
      </c>
      <c r="K10868" s="5">
        <v>408.04</v>
      </c>
      <c r="L10868" s="5">
        <v>0</v>
      </c>
      <c r="M10868" t="str">
        <f>IF(ISERROR(VLOOKUP(A10868,'[1]Ecart validé'!$A:$A,1,FALSE)),Z10868,"Ecart Validé")</f>
        <v>valid</v>
      </c>
      <c r="R10868" t="s">
        <v>30</v>
      </c>
      <c r="X10868"/>
      <c r="Y10868"/>
      <c r="Z10868" t="s">
        <v>31</v>
      </c>
    </row>
    <row r="10869" spans="1:26" x14ac:dyDescent="0.3">
      <c r="A10869" t="s">
        <v>13533</v>
      </c>
      <c r="B10869" t="s">
        <v>3157</v>
      </c>
      <c r="C10869">
        <v>188473</v>
      </c>
      <c r="D10869" t="str">
        <f>+VLOOKUP(C10869,Param!K:L,2,FALSE)</f>
        <v>CEPIAA SAS</v>
      </c>
      <c r="E10869">
        <v>2187205701</v>
      </c>
      <c r="F10869" t="s">
        <v>8617</v>
      </c>
      <c r="G10869" t="s">
        <v>29</v>
      </c>
      <c r="H10869" s="5">
        <v>39.42</v>
      </c>
      <c r="I10869" s="5">
        <v>39.419199999999996</v>
      </c>
      <c r="J10869" s="5">
        <v>8.0000000000524096E-4</v>
      </c>
      <c r="K10869" s="5">
        <v>39.42</v>
      </c>
      <c r="L10869" s="5">
        <v>0</v>
      </c>
      <c r="M10869" t="str">
        <f>IF(ISERROR(VLOOKUP(A10869,'[1]Ecart validé'!$A:$A,1,FALSE)),Z10869,"Ecart Validé")</f>
        <v>valid</v>
      </c>
      <c r="R10869" t="s">
        <v>30</v>
      </c>
      <c r="X10869"/>
      <c r="Y10869"/>
      <c r="Z10869" t="s">
        <v>31</v>
      </c>
    </row>
    <row r="10870" spans="1:26" x14ac:dyDescent="0.3">
      <c r="A10870" t="s">
        <v>13534</v>
      </c>
      <c r="B10870" t="s">
        <v>3157</v>
      </c>
      <c r="C10870">
        <v>188473</v>
      </c>
      <c r="D10870" t="str">
        <f>+VLOOKUP(C10870,Param!K:L,2,FALSE)</f>
        <v>CEPIAA SAS</v>
      </c>
      <c r="E10870">
        <v>2187205701</v>
      </c>
      <c r="F10870" t="s">
        <v>8262</v>
      </c>
      <c r="G10870" t="s">
        <v>29</v>
      </c>
      <c r="H10870" s="5">
        <v>1269.44</v>
      </c>
      <c r="I10870" s="5">
        <v>1269.44</v>
      </c>
      <c r="J10870" s="5">
        <v>0</v>
      </c>
      <c r="K10870" s="5">
        <v>1269.44</v>
      </c>
      <c r="L10870" s="5">
        <v>0</v>
      </c>
      <c r="M10870" t="str">
        <f>IF(ISERROR(VLOOKUP(A10870,'[1]Ecart validé'!$A:$A,1,FALSE)),Z10870,"Ecart Validé")</f>
        <v>valid</v>
      </c>
      <c r="R10870" t="s">
        <v>30</v>
      </c>
      <c r="X10870"/>
      <c r="Y10870"/>
      <c r="Z10870" t="s">
        <v>31</v>
      </c>
    </row>
    <row r="10871" spans="1:26" x14ac:dyDescent="0.3">
      <c r="A10871" t="s">
        <v>13535</v>
      </c>
      <c r="B10871" t="s">
        <v>3157</v>
      </c>
      <c r="C10871">
        <v>188473</v>
      </c>
      <c r="D10871" t="str">
        <f>+VLOOKUP(C10871,Param!K:L,2,FALSE)</f>
        <v>CEPIAA SAS</v>
      </c>
      <c r="E10871">
        <v>2187205701</v>
      </c>
      <c r="F10871" t="s">
        <v>8264</v>
      </c>
      <c r="G10871" t="s">
        <v>29</v>
      </c>
      <c r="H10871" s="5">
        <v>1335.36</v>
      </c>
      <c r="I10871" s="5">
        <v>1335.36</v>
      </c>
      <c r="J10871" s="5">
        <v>0</v>
      </c>
      <c r="K10871" s="5">
        <v>1335.36</v>
      </c>
      <c r="L10871" s="5">
        <v>0</v>
      </c>
      <c r="M10871" t="str">
        <f>IF(ISERROR(VLOOKUP(A10871,'[1]Ecart validé'!$A:$A,1,FALSE)),Z10871,"Ecart Validé")</f>
        <v>valid</v>
      </c>
      <c r="R10871" t="s">
        <v>30</v>
      </c>
      <c r="X10871"/>
      <c r="Y10871"/>
      <c r="Z10871" t="s">
        <v>31</v>
      </c>
    </row>
    <row r="10872" spans="1:26" x14ac:dyDescent="0.3">
      <c r="A10872" t="s">
        <v>13536</v>
      </c>
      <c r="B10872" t="s">
        <v>3157</v>
      </c>
      <c r="C10872">
        <v>188473</v>
      </c>
      <c r="D10872" t="str">
        <f>+VLOOKUP(C10872,Param!K:L,2,FALSE)</f>
        <v>CEPIAA SAS</v>
      </c>
      <c r="E10872">
        <v>2187205701</v>
      </c>
      <c r="F10872" t="s">
        <v>8266</v>
      </c>
      <c r="G10872" t="s">
        <v>29</v>
      </c>
      <c r="H10872" s="5">
        <v>647.44000000000005</v>
      </c>
      <c r="I10872" s="5">
        <v>647.43679999999995</v>
      </c>
      <c r="J10872" s="5">
        <v>3.2000000001062199E-3</v>
      </c>
      <c r="K10872" s="5">
        <v>647.44000000000005</v>
      </c>
      <c r="L10872" s="5">
        <v>0</v>
      </c>
      <c r="M10872" t="str">
        <f>IF(ISERROR(VLOOKUP(A10872,'[1]Ecart validé'!$A:$A,1,FALSE)),Z10872,"Ecart Validé")</f>
        <v>valid</v>
      </c>
      <c r="R10872" t="s">
        <v>30</v>
      </c>
      <c r="X10872"/>
      <c r="Y10872"/>
      <c r="Z10872" t="s">
        <v>31</v>
      </c>
    </row>
    <row r="10873" spans="1:26" x14ac:dyDescent="0.3">
      <c r="A10873" t="s">
        <v>13537</v>
      </c>
      <c r="B10873" t="s">
        <v>3157</v>
      </c>
      <c r="C10873">
        <v>344853</v>
      </c>
      <c r="D10873" t="str">
        <f>+VLOOKUP(C10873,Param!K:L,2,FALSE)</f>
        <v>UGALAIT</v>
      </c>
      <c r="E10873">
        <v>1200706650</v>
      </c>
      <c r="F10873" t="s">
        <v>8262</v>
      </c>
      <c r="G10873" t="s">
        <v>29</v>
      </c>
      <c r="H10873" s="5">
        <v>236.84</v>
      </c>
      <c r="I10873" s="5">
        <v>236.84399999999999</v>
      </c>
      <c r="J10873" s="5">
        <v>-3.9999999999906699E-3</v>
      </c>
      <c r="K10873" s="5">
        <v>236.84</v>
      </c>
      <c r="L10873" s="5">
        <v>0</v>
      </c>
      <c r="M10873" t="str">
        <f>IF(ISERROR(VLOOKUP(A10873,'[1]Ecart validé'!$A:$A,1,FALSE)),Z10873,"Ecart Validé")</f>
        <v>valid</v>
      </c>
      <c r="R10873" t="s">
        <v>30</v>
      </c>
      <c r="X10873"/>
      <c r="Y10873"/>
      <c r="Z10873" t="s">
        <v>31</v>
      </c>
    </row>
    <row r="10874" spans="1:26" x14ac:dyDescent="0.3">
      <c r="A10874" t="s">
        <v>13538</v>
      </c>
      <c r="B10874" t="s">
        <v>3157</v>
      </c>
      <c r="C10874">
        <v>344853</v>
      </c>
      <c r="D10874" t="str">
        <f>+VLOOKUP(C10874,Param!K:L,2,FALSE)</f>
        <v>UGALAIT</v>
      </c>
      <c r="E10874">
        <v>1200706650</v>
      </c>
      <c r="F10874" t="s">
        <v>8264</v>
      </c>
      <c r="G10874" t="s">
        <v>29</v>
      </c>
      <c r="H10874" s="5">
        <v>547.04</v>
      </c>
      <c r="I10874" s="5">
        <v>547.03899999999999</v>
      </c>
      <c r="J10874" s="5">
        <v>9.9999999997635292E-4</v>
      </c>
      <c r="K10874" s="5">
        <v>547.04</v>
      </c>
      <c r="L10874" s="5">
        <v>0</v>
      </c>
      <c r="M10874" t="str">
        <f>IF(ISERROR(VLOOKUP(A10874,'[1]Ecart validé'!$A:$A,1,FALSE)),Z10874,"Ecart Validé")</f>
        <v>valid</v>
      </c>
      <c r="R10874" t="s">
        <v>30</v>
      </c>
      <c r="X10874"/>
      <c r="Y10874"/>
      <c r="Z10874" t="s">
        <v>31</v>
      </c>
    </row>
    <row r="10875" spans="1:26" x14ac:dyDescent="0.3">
      <c r="A10875" t="s">
        <v>13539</v>
      </c>
      <c r="B10875" t="s">
        <v>3157</v>
      </c>
      <c r="C10875">
        <v>344853</v>
      </c>
      <c r="D10875" t="str">
        <f>+VLOOKUP(C10875,Param!K:L,2,FALSE)</f>
        <v>UGALAIT</v>
      </c>
      <c r="E10875">
        <v>1200706650</v>
      </c>
      <c r="F10875" t="s">
        <v>8266</v>
      </c>
      <c r="G10875" t="s">
        <v>29</v>
      </c>
      <c r="H10875" s="5">
        <v>551.98</v>
      </c>
      <c r="I10875" s="5">
        <v>551.98400000000004</v>
      </c>
      <c r="J10875" s="5">
        <v>-4.0000000000190898E-3</v>
      </c>
      <c r="K10875" s="5">
        <v>551.98</v>
      </c>
      <c r="L10875" s="5">
        <v>0</v>
      </c>
      <c r="M10875" t="str">
        <f>IF(ISERROR(VLOOKUP(A10875,'[1]Ecart validé'!$A:$A,1,FALSE)),Z10875,"Ecart Validé")</f>
        <v>valid</v>
      </c>
      <c r="R10875" t="s">
        <v>30</v>
      </c>
      <c r="X10875"/>
      <c r="Y10875"/>
      <c r="Z10875" t="s">
        <v>31</v>
      </c>
    </row>
    <row r="10876" spans="1:26" x14ac:dyDescent="0.3">
      <c r="A10876" t="s">
        <v>13540</v>
      </c>
      <c r="B10876" t="s">
        <v>3157</v>
      </c>
      <c r="C10876">
        <v>328317</v>
      </c>
      <c r="D10876" t="str">
        <f>+VLOOKUP(C10876,Param!K:L,2,FALSE)</f>
        <v>MILLESIME 86</v>
      </c>
      <c r="E10876">
        <v>1190506214</v>
      </c>
      <c r="F10876" t="s">
        <v>8262</v>
      </c>
      <c r="G10876" t="s">
        <v>29</v>
      </c>
      <c r="H10876" s="5">
        <v>14.07</v>
      </c>
      <c r="I10876" s="5">
        <v>14.07</v>
      </c>
      <c r="J10876" s="5">
        <v>0</v>
      </c>
      <c r="K10876" s="5">
        <v>14.07</v>
      </c>
      <c r="L10876" s="5">
        <v>0</v>
      </c>
      <c r="M10876" t="str">
        <f>IF(ISERROR(VLOOKUP(A10876,'[1]Ecart validé'!$A:$A,1,FALSE)),Z10876,"Ecart Validé")</f>
        <v>valid</v>
      </c>
      <c r="R10876" t="s">
        <v>30</v>
      </c>
      <c r="X10876"/>
      <c r="Y10876"/>
      <c r="Z10876" t="s">
        <v>31</v>
      </c>
    </row>
    <row r="10877" spans="1:26" x14ac:dyDescent="0.3">
      <c r="A10877" t="s">
        <v>13541</v>
      </c>
      <c r="B10877" t="s">
        <v>3157</v>
      </c>
      <c r="C10877">
        <v>328317</v>
      </c>
      <c r="D10877" t="str">
        <f>+VLOOKUP(C10877,Param!K:L,2,FALSE)</f>
        <v>MILLESIME 86</v>
      </c>
      <c r="E10877">
        <v>1190506214</v>
      </c>
      <c r="F10877" t="s">
        <v>8264</v>
      </c>
      <c r="G10877" t="s">
        <v>29</v>
      </c>
      <c r="H10877" s="5">
        <v>19.32</v>
      </c>
      <c r="I10877" s="5">
        <v>19.32</v>
      </c>
      <c r="J10877" s="5">
        <v>0</v>
      </c>
      <c r="K10877" s="5">
        <v>19.32</v>
      </c>
      <c r="L10877" s="5">
        <v>0</v>
      </c>
      <c r="M10877" t="str">
        <f>IF(ISERROR(VLOOKUP(A10877,'[1]Ecart validé'!$A:$A,1,FALSE)),Z10877,"Ecart Validé")</f>
        <v>valid</v>
      </c>
      <c r="R10877" t="s">
        <v>30</v>
      </c>
      <c r="X10877"/>
      <c r="Y10877"/>
      <c r="Z10877" t="s">
        <v>31</v>
      </c>
    </row>
    <row r="10878" spans="1:26" x14ac:dyDescent="0.3">
      <c r="A10878" t="s">
        <v>13542</v>
      </c>
      <c r="B10878" t="s">
        <v>3157</v>
      </c>
      <c r="C10878">
        <v>328317</v>
      </c>
      <c r="D10878" t="str">
        <f>+VLOOKUP(C10878,Param!K:L,2,FALSE)</f>
        <v>MILLESIME 86</v>
      </c>
      <c r="E10878">
        <v>1190506214</v>
      </c>
      <c r="F10878" t="s">
        <v>8266</v>
      </c>
      <c r="G10878" t="s">
        <v>29</v>
      </c>
      <c r="H10878" s="5">
        <v>23.11</v>
      </c>
      <c r="I10878" s="5">
        <v>23.106300000000001</v>
      </c>
      <c r="J10878" s="5">
        <v>3.6999999999984801E-3</v>
      </c>
      <c r="K10878" s="5">
        <v>23.11</v>
      </c>
      <c r="L10878" s="5">
        <v>0</v>
      </c>
      <c r="M10878" t="str">
        <f>IF(ISERROR(VLOOKUP(A10878,'[1]Ecart validé'!$A:$A,1,FALSE)),Z10878,"Ecart Validé")</f>
        <v>valid</v>
      </c>
      <c r="R10878" t="s">
        <v>30</v>
      </c>
      <c r="X10878"/>
      <c r="Y10878"/>
      <c r="Z10878" t="s">
        <v>31</v>
      </c>
    </row>
    <row r="10879" spans="1:26" x14ac:dyDescent="0.3">
      <c r="A10879" t="s">
        <v>13543</v>
      </c>
      <c r="B10879" t="s">
        <v>3157</v>
      </c>
      <c r="C10879">
        <v>235042</v>
      </c>
      <c r="D10879" t="str">
        <f>+VLOOKUP(C10879,Param!K:L,2,FALSE)</f>
        <v>QUAI DES CELESTINS</v>
      </c>
      <c r="E10879">
        <v>1191405958</v>
      </c>
      <c r="F10879" t="s">
        <v>8617</v>
      </c>
      <c r="G10879" t="s">
        <v>29</v>
      </c>
      <c r="H10879" s="5">
        <v>878.19</v>
      </c>
      <c r="I10879" s="5">
        <v>878.19150000000002</v>
      </c>
      <c r="J10879" s="5">
        <v>-1.4999999999645199E-3</v>
      </c>
      <c r="K10879" s="5">
        <v>878.19</v>
      </c>
      <c r="L10879" s="5">
        <v>0</v>
      </c>
      <c r="M10879" t="str">
        <f>IF(ISERROR(VLOOKUP(A10879,'[1]Ecart validé'!$A:$A,1,FALSE)),Z10879,"Ecart Validé")</f>
        <v>valid</v>
      </c>
      <c r="R10879" t="s">
        <v>30</v>
      </c>
      <c r="X10879"/>
      <c r="Y10879"/>
      <c r="Z10879" t="s">
        <v>31</v>
      </c>
    </row>
    <row r="10880" spans="1:26" x14ac:dyDescent="0.3">
      <c r="A10880" t="s">
        <v>13544</v>
      </c>
      <c r="B10880" t="s">
        <v>3157</v>
      </c>
      <c r="C10880">
        <v>235042</v>
      </c>
      <c r="D10880" t="str">
        <f>+VLOOKUP(C10880,Param!K:L,2,FALSE)</f>
        <v>QUAI DES CELESTINS</v>
      </c>
      <c r="E10880">
        <v>1191405958</v>
      </c>
      <c r="F10880" t="s">
        <v>8262</v>
      </c>
      <c r="G10880" t="s">
        <v>29</v>
      </c>
      <c r="H10880" s="5">
        <v>312.14</v>
      </c>
      <c r="I10880" s="5">
        <v>312.14049999999997</v>
      </c>
      <c r="J10880" s="5">
        <v>-4.9999999998817603E-4</v>
      </c>
      <c r="K10880" s="5">
        <v>312.14</v>
      </c>
      <c r="L10880" s="5">
        <v>0</v>
      </c>
      <c r="M10880" t="str">
        <f>IF(ISERROR(VLOOKUP(A10880,'[1]Ecart validé'!$A:$A,1,FALSE)),Z10880,"Ecart Validé")</f>
        <v>valid</v>
      </c>
      <c r="R10880" t="s">
        <v>30</v>
      </c>
      <c r="X10880"/>
      <c r="Y10880"/>
      <c r="Z10880" t="s">
        <v>31</v>
      </c>
    </row>
    <row r="10881" spans="1:26" x14ac:dyDescent="0.3">
      <c r="A10881" t="s">
        <v>13545</v>
      </c>
      <c r="B10881" t="s">
        <v>3157</v>
      </c>
      <c r="C10881">
        <v>235042</v>
      </c>
      <c r="D10881" t="str">
        <f>+VLOOKUP(C10881,Param!K:L,2,FALSE)</f>
        <v>QUAI DES CELESTINS</v>
      </c>
      <c r="E10881">
        <v>1191405958</v>
      </c>
      <c r="F10881" t="s">
        <v>8264</v>
      </c>
      <c r="G10881" t="s">
        <v>29</v>
      </c>
      <c r="H10881" s="5">
        <v>188.94</v>
      </c>
      <c r="I10881" s="5">
        <v>188.93600000000001</v>
      </c>
      <c r="J10881" s="5">
        <v>3.9999999999906699E-3</v>
      </c>
      <c r="K10881" s="5">
        <v>188.94</v>
      </c>
      <c r="L10881" s="5">
        <v>0</v>
      </c>
      <c r="M10881" t="str">
        <f>IF(ISERROR(VLOOKUP(A10881,'[1]Ecart validé'!$A:$A,1,FALSE)),Z10881,"Ecart Validé")</f>
        <v>valid</v>
      </c>
      <c r="R10881" t="s">
        <v>30</v>
      </c>
      <c r="X10881"/>
      <c r="Y10881"/>
      <c r="Z10881" t="s">
        <v>31</v>
      </c>
    </row>
    <row r="10882" spans="1:26" x14ac:dyDescent="0.3">
      <c r="A10882" t="s">
        <v>13546</v>
      </c>
      <c r="B10882" t="s">
        <v>3157</v>
      </c>
      <c r="C10882">
        <v>235042</v>
      </c>
      <c r="D10882" t="str">
        <f>+VLOOKUP(C10882,Param!K:L,2,FALSE)</f>
        <v>QUAI DES CELESTINS</v>
      </c>
      <c r="E10882">
        <v>1191405958</v>
      </c>
      <c r="F10882" t="s">
        <v>8266</v>
      </c>
      <c r="G10882" t="s">
        <v>29</v>
      </c>
      <c r="H10882" s="5">
        <v>394.06</v>
      </c>
      <c r="I10882" s="5">
        <v>394.04149999999998</v>
      </c>
      <c r="J10882" s="5">
        <v>1.8500000000017201E-2</v>
      </c>
      <c r="K10882" s="5">
        <v>394.06</v>
      </c>
      <c r="L10882" s="5">
        <v>0</v>
      </c>
      <c r="M10882" t="str">
        <f>IF(ISERROR(VLOOKUP(A10882,'[1]Ecart validé'!$A:$A,1,FALSE)),Z10882,"Ecart Validé")</f>
        <v>valid</v>
      </c>
      <c r="R10882" t="s">
        <v>30</v>
      </c>
      <c r="X10882"/>
      <c r="Y10882"/>
      <c r="Z10882" t="s">
        <v>31</v>
      </c>
    </row>
    <row r="10883" spans="1:26" x14ac:dyDescent="0.3">
      <c r="A10883" t="s">
        <v>13547</v>
      </c>
      <c r="B10883" t="s">
        <v>3157</v>
      </c>
      <c r="C10883">
        <v>294850</v>
      </c>
      <c r="D10883" t="str">
        <f>+VLOOKUP(C10883,Param!K:L,2,FALSE)</f>
        <v>BYZANCE NEGOCE SARL</v>
      </c>
      <c r="E10883">
        <v>1181205572</v>
      </c>
      <c r="F10883" t="s">
        <v>8617</v>
      </c>
      <c r="G10883" t="s">
        <v>29</v>
      </c>
      <c r="H10883" s="5">
        <v>104.45</v>
      </c>
      <c r="I10883" s="5">
        <v>104.45</v>
      </c>
      <c r="J10883" s="5">
        <v>0</v>
      </c>
      <c r="K10883" s="5">
        <v>104.45</v>
      </c>
      <c r="L10883" s="5">
        <v>0</v>
      </c>
      <c r="M10883" t="str">
        <f>IF(ISERROR(VLOOKUP(A10883,'[1]Ecart validé'!$A:$A,1,FALSE)),Z10883,"Ecart Validé")</f>
        <v>valid</v>
      </c>
      <c r="R10883" t="s">
        <v>30</v>
      </c>
      <c r="X10883"/>
      <c r="Y10883"/>
      <c r="Z10883" t="s">
        <v>31</v>
      </c>
    </row>
    <row r="10884" spans="1:26" x14ac:dyDescent="0.3">
      <c r="A10884" t="s">
        <v>13548</v>
      </c>
      <c r="B10884" t="s">
        <v>3157</v>
      </c>
      <c r="C10884">
        <v>294850</v>
      </c>
      <c r="D10884" t="str">
        <f>+VLOOKUP(C10884,Param!K:L,2,FALSE)</f>
        <v>BYZANCE NEGOCE SARL</v>
      </c>
      <c r="E10884">
        <v>1181205572</v>
      </c>
      <c r="F10884" t="s">
        <v>8262</v>
      </c>
      <c r="G10884" t="s">
        <v>29</v>
      </c>
      <c r="H10884" s="5">
        <v>355.65</v>
      </c>
      <c r="I10884" s="5">
        <v>355.65</v>
      </c>
      <c r="J10884" s="5">
        <v>0</v>
      </c>
      <c r="K10884" s="5">
        <v>355.65</v>
      </c>
      <c r="L10884" s="5">
        <v>0</v>
      </c>
      <c r="M10884" t="str">
        <f>IF(ISERROR(VLOOKUP(A10884,'[1]Ecart validé'!$A:$A,1,FALSE)),Z10884,"Ecart Validé")</f>
        <v>valid</v>
      </c>
      <c r="R10884" t="s">
        <v>30</v>
      </c>
      <c r="X10884"/>
      <c r="Y10884"/>
      <c r="Z10884" t="s">
        <v>31</v>
      </c>
    </row>
    <row r="10885" spans="1:26" x14ac:dyDescent="0.3">
      <c r="A10885" t="s">
        <v>13549</v>
      </c>
      <c r="B10885" t="s">
        <v>3157</v>
      </c>
      <c r="C10885">
        <v>294850</v>
      </c>
      <c r="D10885" t="str">
        <f>+VLOOKUP(C10885,Param!K:L,2,FALSE)</f>
        <v>BYZANCE NEGOCE SARL</v>
      </c>
      <c r="E10885">
        <v>1181205572</v>
      </c>
      <c r="F10885" t="s">
        <v>8264</v>
      </c>
      <c r="G10885" t="s">
        <v>29</v>
      </c>
      <c r="H10885" s="5">
        <v>874.75</v>
      </c>
      <c r="I10885" s="5">
        <v>874.75</v>
      </c>
      <c r="J10885" s="5">
        <v>0</v>
      </c>
      <c r="K10885" s="5">
        <v>874.75</v>
      </c>
      <c r="L10885" s="5">
        <v>0</v>
      </c>
      <c r="M10885" t="str">
        <f>IF(ISERROR(VLOOKUP(A10885,'[1]Ecart validé'!$A:$A,1,FALSE)),Z10885,"Ecart Validé")</f>
        <v>valid</v>
      </c>
      <c r="R10885" t="s">
        <v>30</v>
      </c>
      <c r="X10885"/>
      <c r="Y10885"/>
      <c r="Z10885" t="s">
        <v>31</v>
      </c>
    </row>
    <row r="10886" spans="1:26" x14ac:dyDescent="0.3">
      <c r="A10886" t="s">
        <v>13550</v>
      </c>
      <c r="B10886" t="s">
        <v>3157</v>
      </c>
      <c r="C10886">
        <v>294850</v>
      </c>
      <c r="D10886" t="str">
        <f>+VLOOKUP(C10886,Param!K:L,2,FALSE)</f>
        <v>BYZANCE NEGOCE SARL</v>
      </c>
      <c r="E10886">
        <v>1181205572</v>
      </c>
      <c r="F10886" t="s">
        <v>8266</v>
      </c>
      <c r="G10886" t="s">
        <v>29</v>
      </c>
      <c r="H10886" s="5">
        <v>717.55</v>
      </c>
      <c r="I10886" s="5">
        <v>717.55</v>
      </c>
      <c r="J10886" s="5">
        <v>0</v>
      </c>
      <c r="K10886" s="5">
        <v>717.55</v>
      </c>
      <c r="L10886" s="5">
        <v>0</v>
      </c>
      <c r="M10886" t="str">
        <f>IF(ISERROR(VLOOKUP(A10886,'[1]Ecart validé'!$A:$A,1,FALSE)),Z10886,"Ecart Validé")</f>
        <v>valid</v>
      </c>
      <c r="R10886" t="s">
        <v>30</v>
      </c>
      <c r="X10886"/>
      <c r="Y10886"/>
      <c r="Z10886" t="s">
        <v>31</v>
      </c>
    </row>
    <row r="10887" spans="1:26" x14ac:dyDescent="0.3">
      <c r="A10887" t="s">
        <v>13551</v>
      </c>
      <c r="B10887" t="s">
        <v>3157</v>
      </c>
      <c r="C10887">
        <v>328321</v>
      </c>
      <c r="D10887" t="str">
        <f>+VLOOKUP(C10887,Param!K:L,2,FALSE)</f>
        <v>AU CROISSANT DE LUNE</v>
      </c>
      <c r="E10887">
        <v>1190906256</v>
      </c>
      <c r="F10887" t="s">
        <v>8262</v>
      </c>
      <c r="G10887" t="s">
        <v>29</v>
      </c>
      <c r="H10887" s="5">
        <v>404.2</v>
      </c>
      <c r="I10887" s="5">
        <v>404.2</v>
      </c>
      <c r="J10887" s="5">
        <v>0</v>
      </c>
      <c r="K10887" s="5">
        <v>404.2</v>
      </c>
      <c r="L10887" s="5">
        <v>0</v>
      </c>
      <c r="M10887" t="str">
        <f>IF(ISERROR(VLOOKUP(A10887,'[1]Ecart validé'!$A:$A,1,FALSE)),Z10887,"Ecart Validé")</f>
        <v>valid</v>
      </c>
      <c r="R10887" t="s">
        <v>30</v>
      </c>
      <c r="X10887"/>
      <c r="Y10887"/>
      <c r="Z10887" t="s">
        <v>31</v>
      </c>
    </row>
    <row r="10888" spans="1:26" x14ac:dyDescent="0.3">
      <c r="A10888" t="s">
        <v>13552</v>
      </c>
      <c r="B10888" t="s">
        <v>3157</v>
      </c>
      <c r="C10888">
        <v>328321</v>
      </c>
      <c r="D10888" t="str">
        <f>+VLOOKUP(C10888,Param!K:L,2,FALSE)</f>
        <v>AU CROISSANT DE LUNE</v>
      </c>
      <c r="E10888">
        <v>1190906256</v>
      </c>
      <c r="F10888" t="s">
        <v>8264</v>
      </c>
      <c r="G10888" t="s">
        <v>29</v>
      </c>
      <c r="H10888" s="5">
        <v>1036</v>
      </c>
      <c r="I10888" s="5">
        <v>1036</v>
      </c>
      <c r="J10888" s="5">
        <v>0</v>
      </c>
      <c r="K10888" s="5">
        <v>1036</v>
      </c>
      <c r="L10888" s="5">
        <v>0</v>
      </c>
      <c r="M10888" t="str">
        <f>IF(ISERROR(VLOOKUP(A10888,'[1]Ecart validé'!$A:$A,1,FALSE)),Z10888,"Ecart Validé")</f>
        <v>valid</v>
      </c>
      <c r="R10888" t="s">
        <v>30</v>
      </c>
      <c r="X10888"/>
      <c r="Y10888"/>
      <c r="Z10888" t="s">
        <v>31</v>
      </c>
    </row>
    <row r="10889" spans="1:26" x14ac:dyDescent="0.3">
      <c r="A10889" t="s">
        <v>13553</v>
      </c>
      <c r="B10889" t="s">
        <v>3157</v>
      </c>
      <c r="C10889">
        <v>328321</v>
      </c>
      <c r="D10889" t="str">
        <f>+VLOOKUP(C10889,Param!K:L,2,FALSE)</f>
        <v>AU CROISSANT DE LUNE</v>
      </c>
      <c r="E10889">
        <v>1190906256</v>
      </c>
      <c r="F10889" t="s">
        <v>8266</v>
      </c>
      <c r="G10889" t="s">
        <v>29</v>
      </c>
      <c r="H10889" s="5">
        <v>209.8</v>
      </c>
      <c r="I10889" s="5">
        <v>209.8</v>
      </c>
      <c r="J10889" s="5">
        <v>0</v>
      </c>
      <c r="K10889" s="5">
        <v>209.8</v>
      </c>
      <c r="L10889" s="5">
        <v>0</v>
      </c>
      <c r="M10889" t="str">
        <f>IF(ISERROR(VLOOKUP(A10889,'[1]Ecart validé'!$A:$A,1,FALSE)),Z10889,"Ecart Validé")</f>
        <v>valid</v>
      </c>
      <c r="R10889" t="s">
        <v>30</v>
      </c>
      <c r="T10889" s="41"/>
      <c r="X10889"/>
      <c r="Y10889"/>
      <c r="Z10889" t="s">
        <v>31</v>
      </c>
    </row>
    <row r="10890" spans="1:26" x14ac:dyDescent="0.3">
      <c r="A10890" t="s">
        <v>13554</v>
      </c>
      <c r="B10890" t="s">
        <v>3157</v>
      </c>
      <c r="C10890">
        <v>324438</v>
      </c>
      <c r="D10890" t="str">
        <f>+VLOOKUP(C10890,Param!K:L,2,FALSE)</f>
        <v>ALPHYR</v>
      </c>
      <c r="E10890">
        <v>2191906217</v>
      </c>
      <c r="F10890" t="s">
        <v>8262</v>
      </c>
      <c r="G10890" t="s">
        <v>29</v>
      </c>
      <c r="H10890" s="5">
        <v>184.74</v>
      </c>
      <c r="I10890" s="5">
        <v>184.7397</v>
      </c>
      <c r="J10890" s="5">
        <v>3.0000000000995799E-4</v>
      </c>
      <c r="K10890" s="5">
        <v>184.74</v>
      </c>
      <c r="L10890" s="5">
        <v>0</v>
      </c>
      <c r="M10890" t="str">
        <f>IF(ISERROR(VLOOKUP(A10890,'[1]Ecart validé'!$A:$A,1,FALSE)),Z10890,"Ecart Validé")</f>
        <v>valid</v>
      </c>
      <c r="R10890" t="s">
        <v>30</v>
      </c>
      <c r="T10890" s="41"/>
      <c r="X10890"/>
      <c r="Y10890"/>
      <c r="Z10890" t="s">
        <v>31</v>
      </c>
    </row>
    <row r="10891" spans="1:26" x14ac:dyDescent="0.3">
      <c r="A10891" t="s">
        <v>13555</v>
      </c>
      <c r="B10891" t="s">
        <v>3157</v>
      </c>
      <c r="C10891">
        <v>324438</v>
      </c>
      <c r="D10891" t="str">
        <f>+VLOOKUP(C10891,Param!K:L,2,FALSE)</f>
        <v>ALPHYR</v>
      </c>
      <c r="E10891">
        <v>2191906217</v>
      </c>
      <c r="F10891" t="s">
        <v>8264</v>
      </c>
      <c r="G10891" t="s">
        <v>29</v>
      </c>
      <c r="H10891" s="5">
        <v>1244.3900000000001</v>
      </c>
      <c r="I10891" s="5">
        <v>1244.3860999999999</v>
      </c>
      <c r="J10891" s="5">
        <v>3.90000000015788E-3</v>
      </c>
      <c r="K10891" s="5">
        <v>1244.3900000000001</v>
      </c>
      <c r="L10891" s="5">
        <v>0</v>
      </c>
      <c r="M10891" t="str">
        <f>IF(ISERROR(VLOOKUP(A10891,'[1]Ecart validé'!$A:$A,1,FALSE)),Z10891,"Ecart Validé")</f>
        <v>valid</v>
      </c>
      <c r="R10891" t="s">
        <v>30</v>
      </c>
      <c r="X10891"/>
      <c r="Y10891"/>
      <c r="Z10891" t="s">
        <v>31</v>
      </c>
    </row>
    <row r="10892" spans="1:26" x14ac:dyDescent="0.3">
      <c r="A10892" t="s">
        <v>13556</v>
      </c>
      <c r="B10892" t="s">
        <v>3157</v>
      </c>
      <c r="C10892">
        <v>324438</v>
      </c>
      <c r="D10892" t="str">
        <f>+VLOOKUP(C10892,Param!K:L,2,FALSE)</f>
        <v>ALPHYR</v>
      </c>
      <c r="E10892">
        <v>2191906217</v>
      </c>
      <c r="F10892" t="s">
        <v>8266</v>
      </c>
      <c r="G10892" t="s">
        <v>29</v>
      </c>
      <c r="H10892" s="5">
        <v>830.52</v>
      </c>
      <c r="I10892" s="5">
        <v>830.52430000000004</v>
      </c>
      <c r="J10892" s="5">
        <v>-4.3000000000574801E-3</v>
      </c>
      <c r="K10892" s="5">
        <v>830.52</v>
      </c>
      <c r="L10892" s="5">
        <v>0</v>
      </c>
      <c r="M10892" t="str">
        <f>IF(ISERROR(VLOOKUP(A10892,'[1]Ecart validé'!$A:$A,1,FALSE)),Z10892,"Ecart Validé")</f>
        <v>valid</v>
      </c>
      <c r="R10892" t="s">
        <v>30</v>
      </c>
      <c r="X10892"/>
      <c r="Y10892"/>
      <c r="Z10892" t="s">
        <v>31</v>
      </c>
    </row>
    <row r="10893" spans="1:26" x14ac:dyDescent="0.3">
      <c r="A10893" t="s">
        <v>13557</v>
      </c>
      <c r="B10893" t="s">
        <v>3157</v>
      </c>
      <c r="C10893">
        <v>328327</v>
      </c>
      <c r="D10893" t="str">
        <f>+VLOOKUP(C10893,Param!K:L,2,FALSE)</f>
        <v>ESSOR INGENIERIE</v>
      </c>
      <c r="E10893">
        <v>1197206261</v>
      </c>
      <c r="F10893" t="s">
        <v>8262</v>
      </c>
      <c r="G10893" t="s">
        <v>29</v>
      </c>
      <c r="H10893" s="5">
        <v>72.78</v>
      </c>
      <c r="I10893" s="5">
        <v>72.78</v>
      </c>
      <c r="J10893" s="5">
        <v>0</v>
      </c>
      <c r="K10893" s="5">
        <v>72.78</v>
      </c>
      <c r="L10893" s="5">
        <v>0</v>
      </c>
      <c r="M10893" t="str">
        <f>IF(ISERROR(VLOOKUP(A10893,'[1]Ecart validé'!$A:$A,1,FALSE)),Z10893,"Ecart Validé")</f>
        <v>valid</v>
      </c>
      <c r="R10893" t="s">
        <v>30</v>
      </c>
      <c r="X10893"/>
      <c r="Y10893"/>
      <c r="Z10893" t="s">
        <v>31</v>
      </c>
    </row>
    <row r="10894" spans="1:26" x14ac:dyDescent="0.3">
      <c r="A10894" t="s">
        <v>13558</v>
      </c>
      <c r="B10894" t="s">
        <v>3157</v>
      </c>
      <c r="C10894">
        <v>319106</v>
      </c>
      <c r="D10894" t="str">
        <f>+VLOOKUP(C10894,Param!K:L,2,FALSE)</f>
        <v>LES VIGNERONS PARISIENS</v>
      </c>
      <c r="E10894">
        <v>1190506151</v>
      </c>
      <c r="F10894" t="s">
        <v>8262</v>
      </c>
      <c r="G10894" t="s">
        <v>29</v>
      </c>
      <c r="H10894" s="5">
        <v>65.14</v>
      </c>
      <c r="I10894" s="5">
        <v>65.141999999999996</v>
      </c>
      <c r="J10894" s="5">
        <v>-1.9999999999953302E-3</v>
      </c>
      <c r="K10894" s="5">
        <v>65.14</v>
      </c>
      <c r="L10894" s="5">
        <v>0</v>
      </c>
      <c r="M10894" t="str">
        <f>IF(ISERROR(VLOOKUP(A10894,'[1]Ecart validé'!$A:$A,1,FALSE)),Z10894,"Ecart Validé")</f>
        <v>valid</v>
      </c>
      <c r="R10894" t="s">
        <v>30</v>
      </c>
      <c r="X10894"/>
      <c r="Y10894"/>
      <c r="Z10894" t="s">
        <v>31</v>
      </c>
    </row>
    <row r="10895" spans="1:26" x14ac:dyDescent="0.3">
      <c r="A10895" t="s">
        <v>13559</v>
      </c>
      <c r="B10895" t="s">
        <v>3157</v>
      </c>
      <c r="C10895">
        <v>319106</v>
      </c>
      <c r="D10895" t="str">
        <f>+VLOOKUP(C10895,Param!K:L,2,FALSE)</f>
        <v>LES VIGNERONS PARISIENS</v>
      </c>
      <c r="E10895">
        <v>1190506151</v>
      </c>
      <c r="F10895" t="s">
        <v>8264</v>
      </c>
      <c r="G10895" t="s">
        <v>29</v>
      </c>
      <c r="H10895" s="5">
        <v>82.01</v>
      </c>
      <c r="I10895" s="5">
        <v>82.004999999999995</v>
      </c>
      <c r="J10895" s="5">
        <v>5.0000000000096599E-3</v>
      </c>
      <c r="K10895" s="5">
        <v>82.01</v>
      </c>
      <c r="L10895" s="5">
        <v>0</v>
      </c>
      <c r="M10895" t="str">
        <f>IF(ISERROR(VLOOKUP(A10895,'[1]Ecart validé'!$A:$A,1,FALSE)),Z10895,"Ecart Validé")</f>
        <v>valid</v>
      </c>
      <c r="R10895" t="s">
        <v>30</v>
      </c>
      <c r="X10895"/>
      <c r="Y10895"/>
      <c r="Z10895" t="s">
        <v>31</v>
      </c>
    </row>
    <row r="10896" spans="1:26" x14ac:dyDescent="0.3">
      <c r="A10896" t="s">
        <v>13560</v>
      </c>
      <c r="B10896" t="s">
        <v>3157</v>
      </c>
      <c r="C10896">
        <v>319106</v>
      </c>
      <c r="D10896" t="str">
        <f>+VLOOKUP(C10896,Param!K:L,2,FALSE)</f>
        <v>LES VIGNERONS PARISIENS</v>
      </c>
      <c r="E10896">
        <v>1190506151</v>
      </c>
      <c r="F10896" t="s">
        <v>8266</v>
      </c>
      <c r="G10896" t="s">
        <v>29</v>
      </c>
      <c r="H10896" s="5">
        <v>71.650000000000006</v>
      </c>
      <c r="I10896" s="5">
        <v>71.652000000000001</v>
      </c>
      <c r="J10896" s="5">
        <v>-1.9999999999953302E-3</v>
      </c>
      <c r="K10896" s="5">
        <v>71.650000000000006</v>
      </c>
      <c r="L10896" s="5">
        <v>0</v>
      </c>
      <c r="M10896" t="str">
        <f>IF(ISERROR(VLOOKUP(A10896,'[1]Ecart validé'!$A:$A,1,FALSE)),Z10896,"Ecart Validé")</f>
        <v>valid</v>
      </c>
      <c r="R10896" t="s">
        <v>30</v>
      </c>
      <c r="X10896"/>
      <c r="Y10896"/>
      <c r="Z10896" t="s">
        <v>31</v>
      </c>
    </row>
    <row r="10897" spans="1:26" x14ac:dyDescent="0.3">
      <c r="A10897" t="s">
        <v>13561</v>
      </c>
      <c r="B10897" t="s">
        <v>3157</v>
      </c>
      <c r="C10897">
        <v>205611</v>
      </c>
      <c r="D10897" t="str">
        <f>+VLOOKUP(C10897,Param!K:L,2,FALSE)</f>
        <v>LES NICETTES</v>
      </c>
      <c r="E10897">
        <v>120406557</v>
      </c>
      <c r="F10897" t="s">
        <v>8617</v>
      </c>
      <c r="G10897" t="s">
        <v>29</v>
      </c>
      <c r="H10897" s="5">
        <v>1686.46</v>
      </c>
      <c r="I10897" s="5">
        <v>1686.4625000000001</v>
      </c>
      <c r="J10897" s="5">
        <v>-2.5000000000545601E-3</v>
      </c>
      <c r="K10897" s="5">
        <v>1686.46</v>
      </c>
      <c r="L10897" s="5">
        <v>0</v>
      </c>
      <c r="M10897" t="str">
        <f>IF(ISERROR(VLOOKUP(A10897,'[1]Ecart validé'!$A:$A,1,FALSE)),Z10897,"Ecart Validé")</f>
        <v>valid</v>
      </c>
      <c r="R10897" t="s">
        <v>30</v>
      </c>
      <c r="X10897"/>
      <c r="Y10897"/>
      <c r="Z10897" t="s">
        <v>31</v>
      </c>
    </row>
    <row r="10898" spans="1:26" x14ac:dyDescent="0.3">
      <c r="A10898" t="s">
        <v>13562</v>
      </c>
      <c r="B10898" t="s">
        <v>3157</v>
      </c>
      <c r="C10898">
        <v>205611</v>
      </c>
      <c r="D10898" t="str">
        <f>+VLOOKUP(C10898,Param!K:L,2,FALSE)</f>
        <v>LES NICETTES</v>
      </c>
      <c r="E10898">
        <v>120406557</v>
      </c>
      <c r="F10898" t="s">
        <v>8262</v>
      </c>
      <c r="G10898" t="s">
        <v>29</v>
      </c>
      <c r="H10898" s="5">
        <v>744.52</v>
      </c>
      <c r="I10898" s="5">
        <v>744.52350000000001</v>
      </c>
      <c r="J10898" s="5">
        <v>-3.5000000000309198E-3</v>
      </c>
      <c r="K10898" s="5">
        <v>744.52</v>
      </c>
      <c r="L10898" s="5">
        <v>0</v>
      </c>
      <c r="M10898" t="str">
        <f>IF(ISERROR(VLOOKUP(A10898,'[1]Ecart validé'!$A:$A,1,FALSE)),Z10898,"Ecart Validé")</f>
        <v>valid</v>
      </c>
      <c r="R10898" t="s">
        <v>30</v>
      </c>
      <c r="X10898"/>
      <c r="Y10898"/>
      <c r="Z10898" t="s">
        <v>31</v>
      </c>
    </row>
    <row r="10899" spans="1:26" x14ac:dyDescent="0.3">
      <c r="A10899" t="s">
        <v>13563</v>
      </c>
      <c r="B10899" t="s">
        <v>3157</v>
      </c>
      <c r="C10899">
        <v>205611</v>
      </c>
      <c r="D10899" t="str">
        <f>+VLOOKUP(C10899,Param!K:L,2,FALSE)</f>
        <v>LES NICETTES</v>
      </c>
      <c r="E10899">
        <v>120406557</v>
      </c>
      <c r="F10899" t="s">
        <v>8264</v>
      </c>
      <c r="G10899" t="s">
        <v>29</v>
      </c>
      <c r="H10899" s="5">
        <v>1473.49</v>
      </c>
      <c r="I10899" s="5">
        <v>1473.492</v>
      </c>
      <c r="J10899" s="5">
        <v>-1.9999999999527002E-3</v>
      </c>
      <c r="K10899" s="5">
        <v>1473.49</v>
      </c>
      <c r="L10899" s="5">
        <v>0</v>
      </c>
      <c r="M10899" t="str">
        <f>IF(ISERROR(VLOOKUP(A10899,'[1]Ecart validé'!$A:$A,1,FALSE)),Z10899,"Ecart Validé")</f>
        <v>valid</v>
      </c>
      <c r="R10899" t="s">
        <v>30</v>
      </c>
      <c r="X10899"/>
      <c r="Y10899"/>
      <c r="Z10899" t="s">
        <v>31</v>
      </c>
    </row>
    <row r="10900" spans="1:26" x14ac:dyDescent="0.3">
      <c r="A10900" t="s">
        <v>13564</v>
      </c>
      <c r="B10900" t="s">
        <v>3157</v>
      </c>
      <c r="C10900">
        <v>205611</v>
      </c>
      <c r="D10900" t="str">
        <f>+VLOOKUP(C10900,Param!K:L,2,FALSE)</f>
        <v>LES NICETTES</v>
      </c>
      <c r="E10900">
        <v>120406557</v>
      </c>
      <c r="F10900" t="s">
        <v>8266</v>
      </c>
      <c r="G10900" t="s">
        <v>29</v>
      </c>
      <c r="H10900" s="5">
        <v>2221.36</v>
      </c>
      <c r="I10900" s="5">
        <v>2221.3620000000001</v>
      </c>
      <c r="J10900" s="5">
        <v>-1.9999999999527002E-3</v>
      </c>
      <c r="K10900" s="5">
        <v>2221.36</v>
      </c>
      <c r="L10900" s="5">
        <v>0</v>
      </c>
      <c r="M10900" t="str">
        <f>IF(ISERROR(VLOOKUP(A10900,'[1]Ecart validé'!$A:$A,1,FALSE)),Z10900,"Ecart Validé")</f>
        <v>valid</v>
      </c>
      <c r="R10900" t="s">
        <v>30</v>
      </c>
      <c r="X10900"/>
      <c r="Y10900"/>
      <c r="Z10900" t="s">
        <v>31</v>
      </c>
    </row>
    <row r="10901" spans="1:26" x14ac:dyDescent="0.3">
      <c r="A10901" t="s">
        <v>13565</v>
      </c>
      <c r="B10901" t="s">
        <v>3157</v>
      </c>
      <c r="C10901">
        <v>280525</v>
      </c>
      <c r="D10901" t="str">
        <f>+VLOOKUP(C10901,Param!K:L,2,FALSE)</f>
        <v>BADAKAN PLACEMENT</v>
      </c>
      <c r="E10901">
        <v>2191906229</v>
      </c>
      <c r="F10901" t="s">
        <v>8617</v>
      </c>
      <c r="G10901" t="s">
        <v>29</v>
      </c>
      <c r="H10901" s="5">
        <v>697.13</v>
      </c>
      <c r="I10901" s="5">
        <v>697.13350000000003</v>
      </c>
      <c r="J10901" s="5">
        <v>-3.5000000000309198E-3</v>
      </c>
      <c r="K10901" s="5">
        <v>697.13</v>
      </c>
      <c r="L10901" s="5">
        <v>0</v>
      </c>
      <c r="M10901" t="str">
        <f>IF(ISERROR(VLOOKUP(A10901,'[1]Ecart validé'!$A:$A,1,FALSE)),Z10901,"Ecart Validé")</f>
        <v>valid</v>
      </c>
      <c r="R10901" t="s">
        <v>30</v>
      </c>
      <c r="X10901"/>
      <c r="Y10901"/>
      <c r="Z10901" t="s">
        <v>31</v>
      </c>
    </row>
    <row r="10902" spans="1:26" x14ac:dyDescent="0.3">
      <c r="A10902" t="s">
        <v>13566</v>
      </c>
      <c r="B10902" t="s">
        <v>3157</v>
      </c>
      <c r="C10902">
        <v>280525</v>
      </c>
      <c r="D10902" t="str">
        <f>+VLOOKUP(C10902,Param!K:L,2,FALSE)</f>
        <v>BADAKAN PLACEMENT</v>
      </c>
      <c r="E10902">
        <v>2191906229</v>
      </c>
      <c r="F10902" t="s">
        <v>8262</v>
      </c>
      <c r="G10902" t="s">
        <v>29</v>
      </c>
      <c r="H10902" s="5">
        <v>144.35</v>
      </c>
      <c r="I10902" s="5">
        <v>144.3477</v>
      </c>
      <c r="J10902" s="5">
        <v>2.29999999999108E-3</v>
      </c>
      <c r="K10902" s="5">
        <v>144.35</v>
      </c>
      <c r="L10902" s="5">
        <v>0</v>
      </c>
      <c r="M10902" t="str">
        <f>IF(ISERROR(VLOOKUP(A10902,'[1]Ecart validé'!$A:$A,1,FALSE)),Z10902,"Ecart Validé")</f>
        <v>valid</v>
      </c>
      <c r="R10902" t="s">
        <v>30</v>
      </c>
      <c r="X10902"/>
      <c r="Y10902"/>
      <c r="Z10902" t="s">
        <v>31</v>
      </c>
    </row>
    <row r="10903" spans="1:26" x14ac:dyDescent="0.3">
      <c r="A10903" t="s">
        <v>13567</v>
      </c>
      <c r="B10903" t="s">
        <v>3157</v>
      </c>
      <c r="C10903">
        <v>280525</v>
      </c>
      <c r="D10903" t="str">
        <f>+VLOOKUP(C10903,Param!K:L,2,FALSE)</f>
        <v>BADAKAN PLACEMENT</v>
      </c>
      <c r="E10903">
        <v>2191906229</v>
      </c>
      <c r="F10903" t="s">
        <v>8264</v>
      </c>
      <c r="G10903" t="s">
        <v>29</v>
      </c>
      <c r="H10903" s="5">
        <v>562.09</v>
      </c>
      <c r="I10903" s="5">
        <v>562.09400000000005</v>
      </c>
      <c r="J10903" s="5">
        <v>-4.0000000000190898E-3</v>
      </c>
      <c r="K10903" s="5">
        <v>562.09</v>
      </c>
      <c r="L10903" s="5">
        <v>0</v>
      </c>
      <c r="M10903" t="str">
        <f>IF(ISERROR(VLOOKUP(A10903,'[1]Ecart validé'!$A:$A,1,FALSE)),Z10903,"Ecart Validé")</f>
        <v>valid</v>
      </c>
      <c r="R10903" t="s">
        <v>30</v>
      </c>
      <c r="X10903"/>
      <c r="Y10903"/>
      <c r="Z10903" t="s">
        <v>31</v>
      </c>
    </row>
    <row r="10904" spans="1:26" x14ac:dyDescent="0.3">
      <c r="A10904" t="s">
        <v>13568</v>
      </c>
      <c r="B10904" t="s">
        <v>3157</v>
      </c>
      <c r="C10904">
        <v>280525</v>
      </c>
      <c r="D10904" t="str">
        <f>+VLOOKUP(C10904,Param!K:L,2,FALSE)</f>
        <v>BADAKAN PLACEMENT</v>
      </c>
      <c r="E10904">
        <v>2191906229</v>
      </c>
      <c r="F10904" t="s">
        <v>8266</v>
      </c>
      <c r="G10904" t="s">
        <v>29</v>
      </c>
      <c r="H10904" s="5">
        <v>1455.59</v>
      </c>
      <c r="I10904" s="5">
        <v>1455.5877</v>
      </c>
      <c r="J10904" s="5">
        <v>2.2999999998774001E-3</v>
      </c>
      <c r="K10904" s="5">
        <v>1455.59</v>
      </c>
      <c r="L10904" s="5">
        <v>0</v>
      </c>
      <c r="M10904" t="str">
        <f>IF(ISERROR(VLOOKUP(A10904,'[1]Ecart validé'!$A:$A,1,FALSE)),Z10904,"Ecart Validé")</f>
        <v>valid</v>
      </c>
      <c r="R10904" t="s">
        <v>30</v>
      </c>
      <c r="X10904"/>
      <c r="Y10904"/>
      <c r="Z10904" t="s">
        <v>31</v>
      </c>
    </row>
    <row r="10905" spans="1:26" x14ac:dyDescent="0.3">
      <c r="A10905" t="s">
        <v>13569</v>
      </c>
      <c r="B10905" t="s">
        <v>3157</v>
      </c>
      <c r="C10905">
        <v>329510</v>
      </c>
      <c r="D10905" t="str">
        <f>+VLOOKUP(C10905,Param!K:L,2,FALSE)</f>
        <v>ASCAUDIT GROUPE</v>
      </c>
      <c r="E10905">
        <v>2197206293</v>
      </c>
      <c r="F10905" t="s">
        <v>8262</v>
      </c>
      <c r="G10905" t="s">
        <v>29</v>
      </c>
      <c r="H10905" s="5">
        <v>165</v>
      </c>
      <c r="I10905" s="5">
        <v>165</v>
      </c>
      <c r="J10905" s="5">
        <v>0</v>
      </c>
      <c r="K10905" s="5">
        <v>165</v>
      </c>
      <c r="L10905" s="5">
        <v>0</v>
      </c>
      <c r="M10905" t="str">
        <f>IF(ISERROR(VLOOKUP(A10905,'[1]Ecart validé'!$A:$A,1,FALSE)),Z10905,"Ecart Validé")</f>
        <v>valid</v>
      </c>
      <c r="R10905" t="s">
        <v>30</v>
      </c>
      <c r="X10905"/>
      <c r="Y10905"/>
      <c r="Z10905" t="s">
        <v>31</v>
      </c>
    </row>
    <row r="10906" spans="1:26" x14ac:dyDescent="0.3">
      <c r="A10906" t="s">
        <v>13570</v>
      </c>
      <c r="B10906" t="s">
        <v>3157</v>
      </c>
      <c r="C10906">
        <v>329510</v>
      </c>
      <c r="D10906" t="str">
        <f>+VLOOKUP(C10906,Param!K:L,2,FALSE)</f>
        <v>ASCAUDIT GROUPE</v>
      </c>
      <c r="E10906">
        <v>2197206293</v>
      </c>
      <c r="F10906" t="s">
        <v>8264</v>
      </c>
      <c r="G10906" t="s">
        <v>29</v>
      </c>
      <c r="H10906" s="5">
        <v>14.4</v>
      </c>
      <c r="I10906" s="5">
        <v>14.4</v>
      </c>
      <c r="J10906" s="5">
        <v>0</v>
      </c>
      <c r="K10906" s="5">
        <v>14.4</v>
      </c>
      <c r="L10906" s="5">
        <v>0</v>
      </c>
      <c r="M10906" t="str">
        <f>IF(ISERROR(VLOOKUP(A10906,'[1]Ecart validé'!$A:$A,1,FALSE)),Z10906,"Ecart Validé")</f>
        <v>valid</v>
      </c>
      <c r="R10906" t="s">
        <v>30</v>
      </c>
      <c r="X10906"/>
      <c r="Y10906"/>
      <c r="Z10906" t="s">
        <v>31</v>
      </c>
    </row>
    <row r="10907" spans="1:26" x14ac:dyDescent="0.3">
      <c r="A10907" t="s">
        <v>13571</v>
      </c>
      <c r="B10907" t="s">
        <v>3157</v>
      </c>
      <c r="C10907">
        <v>98416</v>
      </c>
      <c r="D10907" t="str">
        <f>+VLOOKUP(C10907,Param!K:L,2,FALSE)</f>
        <v>SCEA L'OLIBAOU</v>
      </c>
      <c r="E10907">
        <v>1190506043</v>
      </c>
      <c r="F10907" t="s">
        <v>8262</v>
      </c>
      <c r="G10907" t="s">
        <v>29</v>
      </c>
      <c r="H10907" s="5">
        <v>36.04</v>
      </c>
      <c r="I10907" s="5">
        <v>36.036000000000001</v>
      </c>
      <c r="J10907" s="5">
        <v>3.9999999999977796E-3</v>
      </c>
      <c r="K10907" s="5">
        <v>36.04</v>
      </c>
      <c r="L10907" s="5">
        <v>0</v>
      </c>
      <c r="M10907" t="str">
        <f>IF(ISERROR(VLOOKUP(A10907,'[1]Ecart validé'!$A:$A,1,FALSE)),Z10907,"Ecart Validé")</f>
        <v>valid</v>
      </c>
      <c r="R10907" t="s">
        <v>30</v>
      </c>
      <c r="X10907"/>
      <c r="Y10907"/>
      <c r="Z10907" t="s">
        <v>31</v>
      </c>
    </row>
    <row r="10908" spans="1:26" x14ac:dyDescent="0.3">
      <c r="A10908" t="s">
        <v>13572</v>
      </c>
      <c r="B10908" t="s">
        <v>3157</v>
      </c>
      <c r="C10908">
        <v>98416</v>
      </c>
      <c r="D10908" t="str">
        <f>+VLOOKUP(C10908,Param!K:L,2,FALSE)</f>
        <v>SCEA L'OLIBAOU</v>
      </c>
      <c r="E10908">
        <v>1190506043</v>
      </c>
      <c r="F10908" t="s">
        <v>8266</v>
      </c>
      <c r="G10908" t="s">
        <v>29</v>
      </c>
      <c r="H10908" s="5">
        <v>35.28</v>
      </c>
      <c r="I10908" s="5">
        <v>35.28</v>
      </c>
      <c r="J10908" s="5">
        <v>0</v>
      </c>
      <c r="K10908" s="5">
        <v>35.28</v>
      </c>
      <c r="L10908" s="5">
        <v>0</v>
      </c>
      <c r="M10908" t="str">
        <f>IF(ISERROR(VLOOKUP(A10908,'[1]Ecart validé'!$A:$A,1,FALSE)),Z10908,"Ecart Validé")</f>
        <v>valid</v>
      </c>
      <c r="R10908" t="s">
        <v>30</v>
      </c>
      <c r="T10908" s="41"/>
      <c r="X10908"/>
      <c r="Y10908"/>
      <c r="Z10908" t="s">
        <v>31</v>
      </c>
    </row>
    <row r="10909" spans="1:26" x14ac:dyDescent="0.3">
      <c r="A10909" t="s">
        <v>13573</v>
      </c>
      <c r="B10909" t="s">
        <v>3157</v>
      </c>
      <c r="C10909">
        <v>299324</v>
      </c>
      <c r="D10909" t="str">
        <f>+VLOOKUP(C10909,Param!K:L,2,FALSE)</f>
        <v>VITAFRAIS</v>
      </c>
      <c r="E10909">
        <v>1190106147</v>
      </c>
      <c r="F10909" t="s">
        <v>8617</v>
      </c>
      <c r="G10909" t="s">
        <v>29</v>
      </c>
      <c r="H10909" s="5">
        <v>27.16</v>
      </c>
      <c r="I10909" s="5">
        <v>27.16</v>
      </c>
      <c r="J10909" s="5">
        <v>0</v>
      </c>
      <c r="K10909" s="5">
        <v>27.16</v>
      </c>
      <c r="L10909" s="5">
        <v>0</v>
      </c>
      <c r="M10909" t="str">
        <f>IF(ISERROR(VLOOKUP(A10909,'[1]Ecart validé'!$A:$A,1,FALSE)),Z10909,"Ecart Validé")</f>
        <v>valid</v>
      </c>
      <c r="R10909" t="s">
        <v>30</v>
      </c>
      <c r="T10909" s="41"/>
      <c r="X10909"/>
      <c r="Y10909"/>
      <c r="Z10909" t="s">
        <v>31</v>
      </c>
    </row>
    <row r="10910" spans="1:26" x14ac:dyDescent="0.3">
      <c r="A10910" t="s">
        <v>13574</v>
      </c>
      <c r="B10910" t="s">
        <v>3157</v>
      </c>
      <c r="C10910">
        <v>299324</v>
      </c>
      <c r="D10910" t="str">
        <f>+VLOOKUP(C10910,Param!K:L,2,FALSE)</f>
        <v>VITAFRAIS</v>
      </c>
      <c r="E10910">
        <v>1190106147</v>
      </c>
      <c r="F10910" t="s">
        <v>8262</v>
      </c>
      <c r="G10910" t="s">
        <v>29</v>
      </c>
      <c r="H10910" s="5">
        <v>25.42</v>
      </c>
      <c r="I10910" s="5">
        <v>25.416</v>
      </c>
      <c r="J10910" s="5">
        <v>4.0000000000013297E-3</v>
      </c>
      <c r="K10910" s="5">
        <v>25.42</v>
      </c>
      <c r="L10910" s="5">
        <v>0</v>
      </c>
      <c r="M10910" t="str">
        <f>IF(ISERROR(VLOOKUP(A10910,'[1]Ecart validé'!$A:$A,1,FALSE)),Z10910,"Ecart Validé")</f>
        <v>valid</v>
      </c>
      <c r="R10910" t="s">
        <v>30</v>
      </c>
      <c r="X10910"/>
      <c r="Y10910"/>
      <c r="Z10910" t="s">
        <v>31</v>
      </c>
    </row>
    <row r="10911" spans="1:26" x14ac:dyDescent="0.3">
      <c r="A10911" t="s">
        <v>13575</v>
      </c>
      <c r="B10911" t="s">
        <v>3157</v>
      </c>
      <c r="C10911">
        <v>299324</v>
      </c>
      <c r="D10911" t="str">
        <f>+VLOOKUP(C10911,Param!K:L,2,FALSE)</f>
        <v>VITAFRAIS</v>
      </c>
      <c r="E10911">
        <v>1190106147</v>
      </c>
      <c r="F10911" t="s">
        <v>8264</v>
      </c>
      <c r="G10911" t="s">
        <v>29</v>
      </c>
      <c r="H10911" s="5">
        <v>86.35</v>
      </c>
      <c r="I10911" s="5">
        <v>86.351200000000006</v>
      </c>
      <c r="J10911" s="5">
        <v>-1.20000000001141E-3</v>
      </c>
      <c r="K10911" s="5">
        <v>86.35</v>
      </c>
      <c r="L10911" s="5">
        <v>0</v>
      </c>
      <c r="M10911" t="str">
        <f>IF(ISERROR(VLOOKUP(A10911,'[1]Ecart validé'!$A:$A,1,FALSE)),Z10911,"Ecart Validé")</f>
        <v>valid</v>
      </c>
      <c r="R10911" t="s">
        <v>30</v>
      </c>
      <c r="X10911"/>
      <c r="Y10911"/>
      <c r="Z10911" t="s">
        <v>31</v>
      </c>
    </row>
    <row r="10912" spans="1:26" x14ac:dyDescent="0.3">
      <c r="A10912" t="s">
        <v>13576</v>
      </c>
      <c r="B10912" t="s">
        <v>3157</v>
      </c>
      <c r="C10912">
        <v>299324</v>
      </c>
      <c r="D10912" t="str">
        <f>+VLOOKUP(C10912,Param!K:L,2,FALSE)</f>
        <v>VITAFRAIS</v>
      </c>
      <c r="E10912">
        <v>1190106147</v>
      </c>
      <c r="F10912" t="s">
        <v>8266</v>
      </c>
      <c r="G10912" t="s">
        <v>29</v>
      </c>
      <c r="H10912" s="5">
        <v>31.59</v>
      </c>
      <c r="I10912" s="5">
        <v>31.589600000000001</v>
      </c>
      <c r="J10912" s="5">
        <v>3.9999999999906701E-4</v>
      </c>
      <c r="K10912" s="5">
        <v>31.59</v>
      </c>
      <c r="L10912" s="5">
        <v>0</v>
      </c>
      <c r="M10912" t="str">
        <f>IF(ISERROR(VLOOKUP(A10912,'[1]Ecart validé'!$A:$A,1,FALSE)),Z10912,"Ecart Validé")</f>
        <v>valid</v>
      </c>
      <c r="R10912" t="s">
        <v>30</v>
      </c>
      <c r="X10912"/>
      <c r="Y10912"/>
      <c r="Z10912" t="s">
        <v>31</v>
      </c>
    </row>
    <row r="10913" spans="1:26" x14ac:dyDescent="0.3">
      <c r="A10913" t="s">
        <v>13577</v>
      </c>
      <c r="B10913" t="s">
        <v>3157</v>
      </c>
      <c r="C10913">
        <v>45483</v>
      </c>
      <c r="D10913" t="str">
        <f>+VLOOKUP(C10913,Param!K:L,2,FALSE)</f>
        <v>SEMPA</v>
      </c>
      <c r="E10913">
        <v>1178105378</v>
      </c>
      <c r="F10913" t="s">
        <v>8617</v>
      </c>
      <c r="G10913" t="s">
        <v>29</v>
      </c>
      <c r="H10913" s="5">
        <v>319.36</v>
      </c>
      <c r="I10913" s="5">
        <v>319.36</v>
      </c>
      <c r="J10913" s="5">
        <v>0</v>
      </c>
      <c r="K10913" s="5">
        <v>319.36</v>
      </c>
      <c r="L10913" s="5">
        <v>0</v>
      </c>
      <c r="M10913" t="str">
        <f>IF(ISERROR(VLOOKUP(A10913,'[1]Ecart validé'!$A:$A,1,FALSE)),Z10913,"Ecart Validé")</f>
        <v>valid</v>
      </c>
      <c r="R10913" t="s">
        <v>30</v>
      </c>
      <c r="X10913"/>
      <c r="Y10913"/>
      <c r="Z10913" t="s">
        <v>31</v>
      </c>
    </row>
    <row r="10914" spans="1:26" x14ac:dyDescent="0.3">
      <c r="A10914" t="s">
        <v>13578</v>
      </c>
      <c r="B10914" t="s">
        <v>3157</v>
      </c>
      <c r="C10914">
        <v>45483</v>
      </c>
      <c r="D10914" t="str">
        <f>+VLOOKUP(C10914,Param!K:L,2,FALSE)</f>
        <v>SEMPA</v>
      </c>
      <c r="E10914">
        <v>1178105378</v>
      </c>
      <c r="F10914" t="s">
        <v>8262</v>
      </c>
      <c r="G10914" t="s">
        <v>29</v>
      </c>
      <c r="H10914" s="5">
        <v>690</v>
      </c>
      <c r="I10914" s="5">
        <v>690</v>
      </c>
      <c r="J10914" s="5">
        <v>0</v>
      </c>
      <c r="K10914" s="5">
        <v>690</v>
      </c>
      <c r="L10914" s="5">
        <v>0</v>
      </c>
      <c r="M10914" t="str">
        <f>IF(ISERROR(VLOOKUP(A10914,'[1]Ecart validé'!$A:$A,1,FALSE)),Z10914,"Ecart Validé")</f>
        <v>valid</v>
      </c>
      <c r="R10914" t="s">
        <v>30</v>
      </c>
      <c r="X10914"/>
      <c r="Y10914"/>
      <c r="Z10914" t="s">
        <v>31</v>
      </c>
    </row>
    <row r="10915" spans="1:26" x14ac:dyDescent="0.3">
      <c r="A10915" t="s">
        <v>13579</v>
      </c>
      <c r="B10915" t="s">
        <v>3157</v>
      </c>
      <c r="C10915">
        <v>45483</v>
      </c>
      <c r="D10915" t="str">
        <f>+VLOOKUP(C10915,Param!K:L,2,FALSE)</f>
        <v>SEMPA</v>
      </c>
      <c r="E10915">
        <v>1178105378</v>
      </c>
      <c r="F10915" t="s">
        <v>8266</v>
      </c>
      <c r="G10915" t="s">
        <v>29</v>
      </c>
      <c r="H10915" s="5">
        <v>1078.32</v>
      </c>
      <c r="I10915" s="5">
        <v>1078.32</v>
      </c>
      <c r="J10915" s="5">
        <v>0</v>
      </c>
      <c r="K10915" s="5">
        <v>1078.32</v>
      </c>
      <c r="L10915" s="5">
        <v>0</v>
      </c>
      <c r="M10915" t="str">
        <f>IF(ISERROR(VLOOKUP(A10915,'[1]Ecart validé'!$A:$A,1,FALSE)),Z10915,"Ecart Validé")</f>
        <v>valid</v>
      </c>
      <c r="R10915" t="s">
        <v>30</v>
      </c>
      <c r="X10915"/>
      <c r="Y10915"/>
      <c r="Z10915" t="s">
        <v>31</v>
      </c>
    </row>
    <row r="10916" spans="1:26" x14ac:dyDescent="0.3">
      <c r="A10916" t="s">
        <v>13580</v>
      </c>
      <c r="B10916" t="s">
        <v>3157</v>
      </c>
      <c r="C10916">
        <v>97590</v>
      </c>
      <c r="D10916" t="str">
        <f>+VLOOKUP(C10916,Param!K:L,2,FALSE)</f>
        <v>AGENCY STORE AND BUILDING (ASB)</v>
      </c>
      <c r="E10916">
        <v>2107201969</v>
      </c>
      <c r="F10916" t="s">
        <v>8617</v>
      </c>
      <c r="G10916" t="s">
        <v>29</v>
      </c>
      <c r="H10916" s="5">
        <v>112.769999999999</v>
      </c>
      <c r="I10916" s="5">
        <v>112.77</v>
      </c>
      <c r="J10916" s="5">
        <v>-1.4210854715202001E-14</v>
      </c>
      <c r="K10916" s="5">
        <v>112.769999999999</v>
      </c>
      <c r="L10916" s="5">
        <v>0</v>
      </c>
      <c r="M10916" t="str">
        <f>IF(ISERROR(VLOOKUP(A10916,'[1]Ecart validé'!$A:$A,1,FALSE)),Z10916,"Ecart Validé")</f>
        <v>valid</v>
      </c>
      <c r="R10916" t="s">
        <v>30</v>
      </c>
      <c r="X10916"/>
      <c r="Y10916"/>
      <c r="Z10916" t="s">
        <v>31</v>
      </c>
    </row>
    <row r="10917" spans="1:26" x14ac:dyDescent="0.3">
      <c r="A10917" t="s">
        <v>13581</v>
      </c>
      <c r="B10917" t="s">
        <v>3157</v>
      </c>
      <c r="C10917">
        <v>97590</v>
      </c>
      <c r="D10917" t="str">
        <f>+VLOOKUP(C10917,Param!K:L,2,FALSE)</f>
        <v>AGENCY STORE AND BUILDING (ASB)</v>
      </c>
      <c r="E10917">
        <v>2107201969</v>
      </c>
      <c r="F10917" t="s">
        <v>8260</v>
      </c>
      <c r="G10917" t="s">
        <v>29</v>
      </c>
      <c r="H10917" s="5">
        <v>465.78</v>
      </c>
      <c r="I10917" s="5">
        <v>465.78</v>
      </c>
      <c r="J10917" s="5">
        <v>0</v>
      </c>
      <c r="K10917" s="5">
        <v>465.78</v>
      </c>
      <c r="L10917" s="5">
        <v>0</v>
      </c>
      <c r="M10917" t="str">
        <f>IF(ISERROR(VLOOKUP(A10917,'[1]Ecart validé'!$A:$A,1,FALSE)),Z10917,"Ecart Validé")</f>
        <v>valid</v>
      </c>
      <c r="R10917" t="s">
        <v>30</v>
      </c>
      <c r="X10917"/>
      <c r="Y10917"/>
      <c r="Z10917" t="s">
        <v>31</v>
      </c>
    </row>
    <row r="10918" spans="1:26" x14ac:dyDescent="0.3">
      <c r="A10918" t="s">
        <v>13582</v>
      </c>
      <c r="B10918" t="s">
        <v>3157</v>
      </c>
      <c r="C10918">
        <v>97590</v>
      </c>
      <c r="D10918" t="str">
        <f>+VLOOKUP(C10918,Param!K:L,2,FALSE)</f>
        <v>AGENCY STORE AND BUILDING (ASB)</v>
      </c>
      <c r="E10918">
        <v>2107201969</v>
      </c>
      <c r="F10918" t="s">
        <v>8262</v>
      </c>
      <c r="G10918" t="s">
        <v>29</v>
      </c>
      <c r="H10918" s="5">
        <v>544.20000000000005</v>
      </c>
      <c r="I10918" s="5">
        <v>544.20000000000005</v>
      </c>
      <c r="J10918" s="5">
        <v>0</v>
      </c>
      <c r="K10918" s="5">
        <v>544.20000000000005</v>
      </c>
      <c r="L10918" s="5">
        <v>0</v>
      </c>
      <c r="M10918" t="str">
        <f>IF(ISERROR(VLOOKUP(A10918,'[1]Ecart validé'!$A:$A,1,FALSE)),Z10918,"Ecart Validé")</f>
        <v>valid</v>
      </c>
      <c r="R10918" t="s">
        <v>30</v>
      </c>
      <c r="X10918"/>
      <c r="Y10918"/>
      <c r="Z10918" t="s">
        <v>31</v>
      </c>
    </row>
    <row r="10919" spans="1:26" x14ac:dyDescent="0.3">
      <c r="A10919" t="s">
        <v>13583</v>
      </c>
      <c r="B10919" t="s">
        <v>3157</v>
      </c>
      <c r="C10919">
        <v>97590</v>
      </c>
      <c r="D10919" t="str">
        <f>+VLOOKUP(C10919,Param!K:L,2,FALSE)</f>
        <v>AGENCY STORE AND BUILDING (ASB)</v>
      </c>
      <c r="E10919">
        <v>2107201969</v>
      </c>
      <c r="F10919" t="s">
        <v>8264</v>
      </c>
      <c r="G10919" t="s">
        <v>29</v>
      </c>
      <c r="H10919" s="5">
        <v>793.11</v>
      </c>
      <c r="I10919" s="5">
        <v>793.11</v>
      </c>
      <c r="J10919" s="5">
        <v>0</v>
      </c>
      <c r="K10919" s="5">
        <v>793.11</v>
      </c>
      <c r="L10919" s="5">
        <v>0</v>
      </c>
      <c r="M10919" t="str">
        <f>IF(ISERROR(VLOOKUP(A10919,'[1]Ecart validé'!$A:$A,1,FALSE)),Z10919,"Ecart Validé")</f>
        <v>valid</v>
      </c>
      <c r="R10919" t="s">
        <v>30</v>
      </c>
      <c r="X10919"/>
      <c r="Y10919"/>
      <c r="Z10919" t="s">
        <v>31</v>
      </c>
    </row>
    <row r="10920" spans="1:26" x14ac:dyDescent="0.3">
      <c r="A10920" t="s">
        <v>13584</v>
      </c>
      <c r="B10920" t="s">
        <v>3157</v>
      </c>
      <c r="C10920">
        <v>97590</v>
      </c>
      <c r="D10920" t="str">
        <f>+VLOOKUP(C10920,Param!K:L,2,FALSE)</f>
        <v>AGENCY STORE AND BUILDING (ASB)</v>
      </c>
      <c r="E10920">
        <v>2107201969</v>
      </c>
      <c r="F10920" t="s">
        <v>8266</v>
      </c>
      <c r="G10920" t="s">
        <v>29</v>
      </c>
      <c r="H10920" s="5">
        <v>723.06</v>
      </c>
      <c r="I10920" s="5">
        <v>723.06</v>
      </c>
      <c r="J10920" s="5">
        <v>0</v>
      </c>
      <c r="K10920" s="5">
        <v>723.06</v>
      </c>
      <c r="L10920" s="5">
        <v>0</v>
      </c>
      <c r="M10920" t="str">
        <f>IF(ISERROR(VLOOKUP(A10920,'[1]Ecart validé'!$A:$A,1,FALSE)),Z10920,"Ecart Validé")</f>
        <v>valid</v>
      </c>
      <c r="R10920" t="s">
        <v>30</v>
      </c>
      <c r="X10920"/>
      <c r="Y10920"/>
      <c r="Z10920" t="s">
        <v>31</v>
      </c>
    </row>
    <row r="10921" spans="1:26" x14ac:dyDescent="0.3">
      <c r="A10921" t="s">
        <v>13585</v>
      </c>
      <c r="B10921" t="s">
        <v>3157</v>
      </c>
      <c r="C10921">
        <v>59871</v>
      </c>
      <c r="D10921" t="str">
        <f>+VLOOKUP(C10921,Param!K:L,2,FALSE)</f>
        <v>AKTUEL</v>
      </c>
      <c r="E10921">
        <v>211801218</v>
      </c>
      <c r="F10921" t="s">
        <v>8262</v>
      </c>
      <c r="G10921" t="s">
        <v>29</v>
      </c>
      <c r="H10921" s="5">
        <v>166.04</v>
      </c>
      <c r="I10921" s="5">
        <v>166.03559999999999</v>
      </c>
      <c r="J10921" s="5">
        <v>4.4000000000039502E-3</v>
      </c>
      <c r="K10921" s="5">
        <v>166.04</v>
      </c>
      <c r="L10921" s="5">
        <v>0</v>
      </c>
      <c r="M10921" t="str">
        <f>IF(ISERROR(VLOOKUP(A10921,'[1]Ecart validé'!$A:$A,1,FALSE)),Z10921,"Ecart Validé")</f>
        <v>valid</v>
      </c>
      <c r="R10921" t="s">
        <v>30</v>
      </c>
      <c r="X10921"/>
      <c r="Y10921"/>
      <c r="Z10921" t="s">
        <v>31</v>
      </c>
    </row>
    <row r="10922" spans="1:26" x14ac:dyDescent="0.3">
      <c r="A10922" t="s">
        <v>13586</v>
      </c>
      <c r="B10922" t="s">
        <v>3157</v>
      </c>
      <c r="C10922">
        <v>59871</v>
      </c>
      <c r="D10922" t="str">
        <f>+VLOOKUP(C10922,Param!K:L,2,FALSE)</f>
        <v>AKTUEL</v>
      </c>
      <c r="E10922">
        <v>211801218</v>
      </c>
      <c r="F10922" t="s">
        <v>8264</v>
      </c>
      <c r="G10922" t="s">
        <v>29</v>
      </c>
      <c r="H10922" s="5">
        <v>458.77</v>
      </c>
      <c r="I10922" s="5">
        <v>458.77080000000001</v>
      </c>
      <c r="J10922" s="5">
        <v>-8.0000000002655703E-4</v>
      </c>
      <c r="K10922" s="5">
        <v>458.77</v>
      </c>
      <c r="L10922" s="5">
        <v>0</v>
      </c>
      <c r="M10922" t="str">
        <f>IF(ISERROR(VLOOKUP(A10922,'[1]Ecart validé'!$A:$A,1,FALSE)),Z10922,"Ecart Validé")</f>
        <v>valid</v>
      </c>
      <c r="R10922" t="s">
        <v>30</v>
      </c>
      <c r="X10922"/>
      <c r="Y10922"/>
      <c r="Z10922" t="s">
        <v>31</v>
      </c>
    </row>
    <row r="10923" spans="1:26" x14ac:dyDescent="0.3">
      <c r="A10923" t="s">
        <v>13587</v>
      </c>
      <c r="B10923" t="s">
        <v>3157</v>
      </c>
      <c r="C10923">
        <v>59871</v>
      </c>
      <c r="D10923" t="str">
        <f>+VLOOKUP(C10923,Param!K:L,2,FALSE)</f>
        <v>AKTUEL</v>
      </c>
      <c r="E10923">
        <v>211801218</v>
      </c>
      <c r="F10923" t="s">
        <v>8266</v>
      </c>
      <c r="G10923" t="s">
        <v>29</v>
      </c>
      <c r="H10923" s="5">
        <v>31.55</v>
      </c>
      <c r="I10923" s="5">
        <v>31.553999999999998</v>
      </c>
      <c r="J10923" s="5">
        <v>-3.9999999999977796E-3</v>
      </c>
      <c r="K10923" s="5">
        <v>31.55</v>
      </c>
      <c r="L10923" s="5">
        <v>0</v>
      </c>
      <c r="M10923" t="str">
        <f>IF(ISERROR(VLOOKUP(A10923,'[1]Ecart validé'!$A:$A,1,FALSE)),Z10923,"Ecart Validé")</f>
        <v>valid</v>
      </c>
      <c r="R10923" t="s">
        <v>30</v>
      </c>
      <c r="X10923"/>
      <c r="Y10923"/>
      <c r="Z10923" t="s">
        <v>31</v>
      </c>
    </row>
    <row r="10924" spans="1:26" x14ac:dyDescent="0.3">
      <c r="A10924" t="s">
        <v>13588</v>
      </c>
      <c r="B10924" t="s">
        <v>3157</v>
      </c>
      <c r="C10924">
        <v>65826</v>
      </c>
      <c r="D10924" t="str">
        <f>+VLOOKUP(C10924,Param!K:L,2,FALSE)</f>
        <v>ATO PEINTURE</v>
      </c>
      <c r="E10924">
        <v>28280062</v>
      </c>
      <c r="F10924" t="s">
        <v>8617</v>
      </c>
      <c r="G10924" t="s">
        <v>29</v>
      </c>
      <c r="H10924" s="5">
        <v>122.52</v>
      </c>
      <c r="I10924" s="5">
        <v>122.52</v>
      </c>
      <c r="J10924" s="5">
        <v>0</v>
      </c>
      <c r="K10924" s="5">
        <v>122.52</v>
      </c>
      <c r="L10924" s="5">
        <v>0</v>
      </c>
      <c r="M10924" t="str">
        <f>IF(ISERROR(VLOOKUP(A10924,'[1]Ecart validé'!$A:$A,1,FALSE)),Z10924,"Ecart Validé")</f>
        <v>valid</v>
      </c>
      <c r="R10924" t="s">
        <v>30</v>
      </c>
      <c r="X10924"/>
      <c r="Y10924"/>
      <c r="Z10924" t="s">
        <v>31</v>
      </c>
    </row>
    <row r="10925" spans="1:26" x14ac:dyDescent="0.3">
      <c r="A10925" t="s">
        <v>13589</v>
      </c>
      <c r="B10925" t="s">
        <v>3157</v>
      </c>
      <c r="C10925">
        <v>65826</v>
      </c>
      <c r="D10925" t="str">
        <f>+VLOOKUP(C10925,Param!K:L,2,FALSE)</f>
        <v>ATO PEINTURE</v>
      </c>
      <c r="E10925">
        <v>28280062</v>
      </c>
      <c r="F10925" t="s">
        <v>8262</v>
      </c>
      <c r="G10925" t="s">
        <v>29</v>
      </c>
      <c r="H10925" s="5">
        <v>1643.4</v>
      </c>
      <c r="I10925" s="5">
        <v>1643.4</v>
      </c>
      <c r="J10925" s="5">
        <v>0</v>
      </c>
      <c r="K10925" s="5">
        <v>1643.4</v>
      </c>
      <c r="L10925" s="5">
        <v>0</v>
      </c>
      <c r="M10925" t="str">
        <f>IF(ISERROR(VLOOKUP(A10925,'[1]Ecart validé'!$A:$A,1,FALSE)),Z10925,"Ecart Validé")</f>
        <v>valid</v>
      </c>
      <c r="R10925" t="s">
        <v>30</v>
      </c>
      <c r="X10925"/>
      <c r="Y10925"/>
      <c r="Z10925" t="s">
        <v>31</v>
      </c>
    </row>
    <row r="10926" spans="1:26" x14ac:dyDescent="0.3">
      <c r="A10926" t="s">
        <v>13590</v>
      </c>
      <c r="B10926" t="s">
        <v>3157</v>
      </c>
      <c r="C10926">
        <v>65826</v>
      </c>
      <c r="D10926" t="str">
        <f>+VLOOKUP(C10926,Param!K:L,2,FALSE)</f>
        <v>ATO PEINTURE</v>
      </c>
      <c r="E10926">
        <v>28280062</v>
      </c>
      <c r="F10926" t="s">
        <v>8264</v>
      </c>
      <c r="G10926" t="s">
        <v>29</v>
      </c>
      <c r="H10926" s="5">
        <v>40.799999999999997</v>
      </c>
      <c r="I10926" s="5">
        <v>40.799999999999997</v>
      </c>
      <c r="J10926" s="5">
        <v>0</v>
      </c>
      <c r="K10926" s="5">
        <v>40.799999999999997</v>
      </c>
      <c r="L10926" s="5">
        <v>0</v>
      </c>
      <c r="M10926" t="str">
        <f>IF(ISERROR(VLOOKUP(A10926,'[1]Ecart validé'!$A:$A,1,FALSE)),Z10926,"Ecart Validé")</f>
        <v>valid</v>
      </c>
      <c r="R10926" t="s">
        <v>30</v>
      </c>
      <c r="X10926"/>
      <c r="Y10926"/>
      <c r="Z10926" t="s">
        <v>31</v>
      </c>
    </row>
    <row r="10927" spans="1:26" x14ac:dyDescent="0.3">
      <c r="A10927" t="s">
        <v>13591</v>
      </c>
      <c r="B10927" t="s">
        <v>3157</v>
      </c>
      <c r="C10927">
        <v>66834</v>
      </c>
      <c r="D10927" t="str">
        <f>+VLOOKUP(C10927,Param!K:L,2,FALSE)</f>
        <v>BTB ELEC</v>
      </c>
      <c r="E10927">
        <v>2150544146</v>
      </c>
      <c r="F10927" t="s">
        <v>8617</v>
      </c>
      <c r="G10927" t="s">
        <v>29</v>
      </c>
      <c r="H10927" s="5">
        <v>479.82</v>
      </c>
      <c r="I10927" s="5">
        <v>479.82</v>
      </c>
      <c r="J10927" s="5">
        <v>0</v>
      </c>
      <c r="K10927" s="5">
        <v>479.82</v>
      </c>
      <c r="L10927" s="5">
        <v>0</v>
      </c>
      <c r="M10927" t="str">
        <f>IF(ISERROR(VLOOKUP(A10927,'[1]Ecart validé'!$A:$A,1,FALSE)),Z10927,"Ecart Validé")</f>
        <v>valid</v>
      </c>
      <c r="R10927" t="s">
        <v>30</v>
      </c>
      <c r="X10927"/>
      <c r="Y10927"/>
      <c r="Z10927" t="s">
        <v>31</v>
      </c>
    </row>
    <row r="10928" spans="1:26" x14ac:dyDescent="0.3">
      <c r="A10928" t="s">
        <v>13592</v>
      </c>
      <c r="B10928" t="s">
        <v>3157</v>
      </c>
      <c r="C10928">
        <v>66834</v>
      </c>
      <c r="D10928" t="str">
        <f>+VLOOKUP(C10928,Param!K:L,2,FALSE)</f>
        <v>BTB ELEC</v>
      </c>
      <c r="E10928">
        <v>2150544146</v>
      </c>
      <c r="F10928" t="s">
        <v>8262</v>
      </c>
      <c r="G10928" t="s">
        <v>29</v>
      </c>
      <c r="H10928" s="5">
        <v>2555.9699999999998</v>
      </c>
      <c r="I10928" s="5">
        <v>2555.9699999999998</v>
      </c>
      <c r="J10928" s="5">
        <v>0</v>
      </c>
      <c r="K10928" s="5">
        <v>2555.9699999999998</v>
      </c>
      <c r="L10928" s="5">
        <v>0</v>
      </c>
      <c r="M10928" t="str">
        <f>IF(ISERROR(VLOOKUP(A10928,'[1]Ecart validé'!$A:$A,1,FALSE)),Z10928,"Ecart Validé")</f>
        <v>valid</v>
      </c>
      <c r="R10928" t="s">
        <v>30</v>
      </c>
      <c r="X10928"/>
      <c r="Y10928"/>
      <c r="Z10928" t="s">
        <v>31</v>
      </c>
    </row>
    <row r="10929" spans="1:26" x14ac:dyDescent="0.3">
      <c r="A10929" t="s">
        <v>13593</v>
      </c>
      <c r="B10929" t="s">
        <v>3157</v>
      </c>
      <c r="C10929">
        <v>66834</v>
      </c>
      <c r="D10929" t="str">
        <f>+VLOOKUP(C10929,Param!K:L,2,FALSE)</f>
        <v>BTB ELEC</v>
      </c>
      <c r="E10929">
        <v>2150544146</v>
      </c>
      <c r="F10929" t="s">
        <v>8264</v>
      </c>
      <c r="G10929" t="s">
        <v>29</v>
      </c>
      <c r="H10929" s="5">
        <v>2374.15</v>
      </c>
      <c r="I10929" s="5">
        <v>2374.1516999999999</v>
      </c>
      <c r="J10929" s="5">
        <v>-1.6999999998006301E-3</v>
      </c>
      <c r="K10929" s="5">
        <v>2374.15</v>
      </c>
      <c r="L10929" s="5">
        <v>0</v>
      </c>
      <c r="M10929" t="str">
        <f>IF(ISERROR(VLOOKUP(A10929,'[1]Ecart validé'!$A:$A,1,FALSE)),Z10929,"Ecart Validé")</f>
        <v>valid</v>
      </c>
      <c r="R10929" t="s">
        <v>30</v>
      </c>
      <c r="X10929"/>
      <c r="Y10929"/>
      <c r="Z10929" t="s">
        <v>31</v>
      </c>
    </row>
    <row r="10930" spans="1:26" x14ac:dyDescent="0.3">
      <c r="A10930" t="s">
        <v>13594</v>
      </c>
      <c r="B10930" t="s">
        <v>3157</v>
      </c>
      <c r="C10930">
        <v>66834</v>
      </c>
      <c r="D10930" t="str">
        <f>+VLOOKUP(C10930,Param!K:L,2,FALSE)</f>
        <v>BTB ELEC</v>
      </c>
      <c r="E10930">
        <v>2150544146</v>
      </c>
      <c r="F10930" t="s">
        <v>8266</v>
      </c>
      <c r="G10930" t="s">
        <v>29</v>
      </c>
      <c r="H10930" s="5">
        <v>1603.86</v>
      </c>
      <c r="I10930" s="5">
        <v>1603.8534</v>
      </c>
      <c r="J10930" s="5">
        <v>6.6000000001622504E-3</v>
      </c>
      <c r="K10930" s="5">
        <v>1603.86</v>
      </c>
      <c r="L10930" s="5">
        <v>0</v>
      </c>
      <c r="M10930" t="str">
        <f>IF(ISERROR(VLOOKUP(A10930,'[1]Ecart validé'!$A:$A,1,FALSE)),Z10930,"Ecart Validé")</f>
        <v>valid</v>
      </c>
      <c r="R10930" t="s">
        <v>30</v>
      </c>
      <c r="X10930"/>
      <c r="Y10930"/>
      <c r="Z10930" t="s">
        <v>31</v>
      </c>
    </row>
    <row r="10931" spans="1:26" x14ac:dyDescent="0.3">
      <c r="A10931" t="s">
        <v>13595</v>
      </c>
      <c r="B10931" t="s">
        <v>3157</v>
      </c>
      <c r="C10931">
        <v>302189</v>
      </c>
      <c r="D10931" t="str">
        <f>+VLOOKUP(C10931,Param!K:L,2,FALSE)</f>
        <v>FLORENCE DORE</v>
      </c>
      <c r="E10931">
        <v>2181905618</v>
      </c>
      <c r="F10931" t="s">
        <v>8260</v>
      </c>
      <c r="G10931" t="s">
        <v>29</v>
      </c>
      <c r="H10931" s="5">
        <v>430.93</v>
      </c>
      <c r="I10931" s="5">
        <v>430.92779999999999</v>
      </c>
      <c r="J10931" s="5">
        <v>2.2000000000161799E-3</v>
      </c>
      <c r="K10931" s="5">
        <v>430.93</v>
      </c>
      <c r="L10931" s="5">
        <v>0</v>
      </c>
      <c r="M10931" t="str">
        <f>IF(ISERROR(VLOOKUP(A10931,'[1]Ecart validé'!$A:$A,1,FALSE)),Z10931,"Ecart Validé")</f>
        <v>valid</v>
      </c>
      <c r="R10931" t="s">
        <v>30</v>
      </c>
      <c r="X10931"/>
      <c r="Y10931"/>
      <c r="Z10931" t="s">
        <v>31</v>
      </c>
    </row>
    <row r="10932" spans="1:26" x14ac:dyDescent="0.3">
      <c r="A10932" t="s">
        <v>13596</v>
      </c>
      <c r="B10932" t="s">
        <v>3157</v>
      </c>
      <c r="C10932">
        <v>302189</v>
      </c>
      <c r="D10932" t="str">
        <f>+VLOOKUP(C10932,Param!K:L,2,FALSE)</f>
        <v>FLORENCE DORE</v>
      </c>
      <c r="E10932">
        <v>2181905618</v>
      </c>
      <c r="F10932" t="s">
        <v>8262</v>
      </c>
      <c r="G10932" t="s">
        <v>29</v>
      </c>
      <c r="H10932" s="5">
        <v>612.5</v>
      </c>
      <c r="I10932" s="5">
        <v>612.49739999999997</v>
      </c>
      <c r="J10932" s="5">
        <v>2.6000000000294598E-3</v>
      </c>
      <c r="K10932" s="5">
        <v>612.5</v>
      </c>
      <c r="L10932" s="5">
        <v>0</v>
      </c>
      <c r="M10932" t="str">
        <f>IF(ISERROR(VLOOKUP(A10932,'[1]Ecart validé'!$A:$A,1,FALSE)),Z10932,"Ecart Validé")</f>
        <v>valid</v>
      </c>
      <c r="R10932" t="s">
        <v>30</v>
      </c>
      <c r="X10932"/>
      <c r="Y10932"/>
      <c r="Z10932" t="s">
        <v>31</v>
      </c>
    </row>
    <row r="10933" spans="1:26" x14ac:dyDescent="0.3">
      <c r="A10933" t="s">
        <v>13597</v>
      </c>
      <c r="B10933" t="s">
        <v>3157</v>
      </c>
      <c r="C10933">
        <v>302189</v>
      </c>
      <c r="D10933" t="str">
        <f>+VLOOKUP(C10933,Param!K:L,2,FALSE)</f>
        <v>FLORENCE DORE</v>
      </c>
      <c r="E10933">
        <v>2181905618</v>
      </c>
      <c r="F10933" t="s">
        <v>8264</v>
      </c>
      <c r="G10933" t="s">
        <v>29</v>
      </c>
      <c r="H10933" s="5">
        <v>988.28</v>
      </c>
      <c r="I10933" s="5">
        <v>988.28</v>
      </c>
      <c r="J10933" s="5">
        <v>0</v>
      </c>
      <c r="K10933" s="5">
        <v>988.28</v>
      </c>
      <c r="L10933" s="5">
        <v>0</v>
      </c>
      <c r="M10933" t="str">
        <f>IF(ISERROR(VLOOKUP(A10933,'[1]Ecart validé'!$A:$A,1,FALSE)),Z10933,"Ecart Validé")</f>
        <v>valid</v>
      </c>
      <c r="R10933" t="s">
        <v>30</v>
      </c>
      <c r="X10933"/>
      <c r="Y10933"/>
      <c r="Z10933" t="s">
        <v>31</v>
      </c>
    </row>
    <row r="10934" spans="1:26" x14ac:dyDescent="0.3">
      <c r="A10934" t="s">
        <v>13598</v>
      </c>
      <c r="B10934" t="s">
        <v>3157</v>
      </c>
      <c r="C10934">
        <v>302189</v>
      </c>
      <c r="D10934" t="str">
        <f>+VLOOKUP(C10934,Param!K:L,2,FALSE)</f>
        <v>FLORENCE DORE</v>
      </c>
      <c r="E10934">
        <v>2181905618</v>
      </c>
      <c r="F10934" t="s">
        <v>8266</v>
      </c>
      <c r="G10934" t="s">
        <v>29</v>
      </c>
      <c r="H10934" s="5">
        <v>1175.02</v>
      </c>
      <c r="I10934" s="5">
        <v>1175.02</v>
      </c>
      <c r="J10934" s="5">
        <v>0</v>
      </c>
      <c r="K10934" s="5">
        <v>1175.02</v>
      </c>
      <c r="L10934" s="5">
        <v>0</v>
      </c>
      <c r="M10934" t="str">
        <f>IF(ISERROR(VLOOKUP(A10934,'[1]Ecart validé'!$A:$A,1,FALSE)),Z10934,"Ecart Validé")</f>
        <v>valid</v>
      </c>
      <c r="R10934" t="s">
        <v>30</v>
      </c>
      <c r="X10934"/>
      <c r="Y10934"/>
      <c r="Z10934" t="s">
        <v>31</v>
      </c>
    </row>
    <row r="10935" spans="1:26" x14ac:dyDescent="0.3">
      <c r="A10935" t="s">
        <v>13599</v>
      </c>
      <c r="B10935" t="s">
        <v>3157</v>
      </c>
      <c r="C10935">
        <v>60539</v>
      </c>
      <c r="D10935" t="str">
        <f>+VLOOKUP(C10935,Param!K:L,2,FALSE)</f>
        <v>ETABLESSEMENTS MICHEL VIAUD</v>
      </c>
      <c r="E10935">
        <v>2160784882</v>
      </c>
      <c r="F10935" t="s">
        <v>8617</v>
      </c>
      <c r="G10935" t="s">
        <v>29</v>
      </c>
      <c r="H10935" s="5">
        <v>115.08</v>
      </c>
      <c r="I10935" s="5">
        <v>115.08</v>
      </c>
      <c r="J10935" s="5">
        <v>0</v>
      </c>
      <c r="K10935" s="5">
        <v>115.08</v>
      </c>
      <c r="L10935" s="5">
        <v>0</v>
      </c>
      <c r="M10935" t="str">
        <f>IF(ISERROR(VLOOKUP(A10935,'[1]Ecart validé'!$A:$A,1,FALSE)),Z10935,"Ecart Validé")</f>
        <v>valid</v>
      </c>
      <c r="R10935" t="s">
        <v>30</v>
      </c>
      <c r="X10935"/>
      <c r="Y10935"/>
      <c r="Z10935" t="s">
        <v>31</v>
      </c>
    </row>
    <row r="10936" spans="1:26" x14ac:dyDescent="0.3">
      <c r="A10936" t="s">
        <v>13600</v>
      </c>
      <c r="B10936" t="s">
        <v>3157</v>
      </c>
      <c r="C10936">
        <v>60539</v>
      </c>
      <c r="D10936" t="str">
        <f>+VLOOKUP(C10936,Param!K:L,2,FALSE)</f>
        <v>ETABLESSEMENTS MICHEL VIAUD</v>
      </c>
      <c r="E10936">
        <v>2160784882</v>
      </c>
      <c r="F10936" t="s">
        <v>8262</v>
      </c>
      <c r="G10936" t="s">
        <v>29</v>
      </c>
      <c r="H10936" s="5">
        <v>721.25</v>
      </c>
      <c r="I10936" s="5">
        <v>721.25400000000002</v>
      </c>
      <c r="J10936" s="5">
        <v>-4.0000000000190898E-3</v>
      </c>
      <c r="K10936" s="5">
        <v>721.25</v>
      </c>
      <c r="L10936" s="5">
        <v>0</v>
      </c>
      <c r="M10936" t="str">
        <f>IF(ISERROR(VLOOKUP(A10936,'[1]Ecart validé'!$A:$A,1,FALSE)),Z10936,"Ecart Validé")</f>
        <v>valid</v>
      </c>
      <c r="R10936" t="s">
        <v>30</v>
      </c>
      <c r="X10936"/>
      <c r="Y10936"/>
      <c r="Z10936" t="s">
        <v>31</v>
      </c>
    </row>
    <row r="10937" spans="1:26" x14ac:dyDescent="0.3">
      <c r="A10937" t="s">
        <v>13601</v>
      </c>
      <c r="B10937" t="s">
        <v>3157</v>
      </c>
      <c r="C10937">
        <v>60539</v>
      </c>
      <c r="D10937" t="str">
        <f>+VLOOKUP(C10937,Param!K:L,2,FALSE)</f>
        <v>ETABLESSEMENTS MICHEL VIAUD</v>
      </c>
      <c r="E10937">
        <v>2160784882</v>
      </c>
      <c r="F10937" t="s">
        <v>8264</v>
      </c>
      <c r="G10937" t="s">
        <v>29</v>
      </c>
      <c r="H10937" s="5">
        <v>136.71</v>
      </c>
      <c r="I10937" s="5">
        <v>136.7124</v>
      </c>
      <c r="J10937" s="5">
        <v>-2.3999999999944001E-3</v>
      </c>
      <c r="K10937" s="5">
        <v>136.71</v>
      </c>
      <c r="L10937" s="5">
        <v>0</v>
      </c>
      <c r="M10937" t="str">
        <f>IF(ISERROR(VLOOKUP(A10937,'[1]Ecart validé'!$A:$A,1,FALSE)),Z10937,"Ecart Validé")</f>
        <v>valid</v>
      </c>
      <c r="R10937" t="s">
        <v>30</v>
      </c>
      <c r="X10937"/>
      <c r="Y10937"/>
      <c r="Z10937" t="s">
        <v>31</v>
      </c>
    </row>
    <row r="10938" spans="1:26" x14ac:dyDescent="0.3">
      <c r="A10938" t="s">
        <v>13602</v>
      </c>
      <c r="B10938" t="s">
        <v>3157</v>
      </c>
      <c r="C10938">
        <v>60539</v>
      </c>
      <c r="D10938" t="str">
        <f>+VLOOKUP(C10938,Param!K:L,2,FALSE)</f>
        <v>ETABLESSEMENTS MICHEL VIAUD</v>
      </c>
      <c r="E10938">
        <v>2160784882</v>
      </c>
      <c r="F10938" t="s">
        <v>8266</v>
      </c>
      <c r="G10938" t="s">
        <v>29</v>
      </c>
      <c r="H10938" s="5">
        <v>1889.25</v>
      </c>
      <c r="I10938" s="5">
        <v>1889.2547999999999</v>
      </c>
      <c r="J10938" s="5">
        <v>-4.7999999999319698E-3</v>
      </c>
      <c r="K10938" s="5">
        <v>1889.25</v>
      </c>
      <c r="L10938" s="5">
        <v>0</v>
      </c>
      <c r="M10938" t="str">
        <f>IF(ISERROR(VLOOKUP(A10938,'[1]Ecart validé'!$A:$A,1,FALSE)),Z10938,"Ecart Validé")</f>
        <v>valid</v>
      </c>
      <c r="R10938" t="s">
        <v>30</v>
      </c>
      <c r="X10938"/>
      <c r="Y10938"/>
      <c r="Z10938" t="s">
        <v>31</v>
      </c>
    </row>
    <row r="10939" spans="1:26" x14ac:dyDescent="0.3">
      <c r="A10939" t="s">
        <v>13603</v>
      </c>
      <c r="B10939" t="s">
        <v>3157</v>
      </c>
      <c r="C10939">
        <v>56434</v>
      </c>
      <c r="D10939" t="str">
        <f>+VLOOKUP(C10939,Param!K:L,2,FALSE)</f>
        <v>PERTUIS FROID</v>
      </c>
      <c r="E10939">
        <v>27315010</v>
      </c>
      <c r="F10939" t="s">
        <v>8617</v>
      </c>
      <c r="G10939" t="s">
        <v>29</v>
      </c>
      <c r="H10939" s="5">
        <v>293.19</v>
      </c>
      <c r="I10939" s="5">
        <v>293.18520000000001</v>
      </c>
      <c r="J10939" s="5">
        <v>4.7999999999888097E-3</v>
      </c>
      <c r="K10939" s="5">
        <v>293.19</v>
      </c>
      <c r="L10939" s="5">
        <v>0</v>
      </c>
      <c r="M10939" t="str">
        <f>IF(ISERROR(VLOOKUP(A10939,'[1]Ecart validé'!$A:$A,1,FALSE)),Z10939,"Ecart Validé")</f>
        <v>valid</v>
      </c>
      <c r="R10939" t="s">
        <v>30</v>
      </c>
      <c r="X10939"/>
      <c r="Y10939"/>
      <c r="Z10939" t="s">
        <v>31</v>
      </c>
    </row>
    <row r="10940" spans="1:26" x14ac:dyDescent="0.3">
      <c r="A10940" t="s">
        <v>13604</v>
      </c>
      <c r="B10940" t="s">
        <v>3157</v>
      </c>
      <c r="C10940">
        <v>56434</v>
      </c>
      <c r="D10940" t="str">
        <f>+VLOOKUP(C10940,Param!K:L,2,FALSE)</f>
        <v>PERTUIS FROID</v>
      </c>
      <c r="E10940">
        <v>27315010</v>
      </c>
      <c r="F10940" t="s">
        <v>8260</v>
      </c>
      <c r="G10940" t="s">
        <v>29</v>
      </c>
      <c r="H10940" s="5">
        <v>40.020000000000003</v>
      </c>
      <c r="I10940" s="5">
        <v>40.034399999999998</v>
      </c>
      <c r="J10940" s="5">
        <v>-1.4399999999994801E-2</v>
      </c>
      <c r="K10940" s="5">
        <v>40.020000000000003</v>
      </c>
      <c r="L10940" s="5">
        <v>0</v>
      </c>
      <c r="M10940" t="str">
        <f>IF(ISERROR(VLOOKUP(A10940,'[1]Ecart validé'!$A:$A,1,FALSE)),Z10940,"Ecart Validé")</f>
        <v>valid</v>
      </c>
      <c r="R10940" t="s">
        <v>30</v>
      </c>
      <c r="X10940"/>
      <c r="Y10940"/>
      <c r="Z10940" t="s">
        <v>31</v>
      </c>
    </row>
    <row r="10941" spans="1:26" x14ac:dyDescent="0.3">
      <c r="A10941" t="s">
        <v>13605</v>
      </c>
      <c r="B10941" t="s">
        <v>3157</v>
      </c>
      <c r="C10941">
        <v>56434</v>
      </c>
      <c r="D10941" t="str">
        <f>+VLOOKUP(C10941,Param!K:L,2,FALSE)</f>
        <v>PERTUIS FROID</v>
      </c>
      <c r="E10941">
        <v>27315010</v>
      </c>
      <c r="F10941" t="s">
        <v>8262</v>
      </c>
      <c r="G10941" t="s">
        <v>29</v>
      </c>
      <c r="H10941" s="5">
        <v>234.69</v>
      </c>
      <c r="I10941" s="5">
        <v>234.6936</v>
      </c>
      <c r="J10941" s="5">
        <v>-3.6000000000058199E-3</v>
      </c>
      <c r="K10941" s="5">
        <v>234.69</v>
      </c>
      <c r="L10941" s="5">
        <v>0</v>
      </c>
      <c r="M10941" t="str">
        <f>IF(ISERROR(VLOOKUP(A10941,'[1]Ecart validé'!$A:$A,1,FALSE)),Z10941,"Ecart Validé")</f>
        <v>valid</v>
      </c>
      <c r="R10941" t="s">
        <v>30</v>
      </c>
      <c r="X10941"/>
      <c r="Y10941"/>
      <c r="Z10941" t="s">
        <v>31</v>
      </c>
    </row>
    <row r="10942" spans="1:26" x14ac:dyDescent="0.3">
      <c r="A10942" t="s">
        <v>13606</v>
      </c>
      <c r="B10942" t="s">
        <v>3157</v>
      </c>
      <c r="C10942">
        <v>56434</v>
      </c>
      <c r="D10942" t="str">
        <f>+VLOOKUP(C10942,Param!K:L,2,FALSE)</f>
        <v>PERTUIS FROID</v>
      </c>
      <c r="E10942">
        <v>27315010</v>
      </c>
      <c r="F10942" t="s">
        <v>8264</v>
      </c>
      <c r="G10942" t="s">
        <v>29</v>
      </c>
      <c r="H10942" s="5">
        <v>169.38</v>
      </c>
      <c r="I10942" s="5">
        <v>169.3749</v>
      </c>
      <c r="J10942" s="5">
        <v>5.0999999999987696E-3</v>
      </c>
      <c r="K10942" s="5">
        <v>169.38</v>
      </c>
      <c r="L10942" s="5">
        <v>0</v>
      </c>
      <c r="M10942" t="str">
        <f>IF(ISERROR(VLOOKUP(A10942,'[1]Ecart validé'!$A:$A,1,FALSE)),Z10942,"Ecart Validé")</f>
        <v>valid</v>
      </c>
      <c r="R10942" t="s">
        <v>30</v>
      </c>
      <c r="X10942"/>
      <c r="Y10942"/>
      <c r="Z10942" t="s">
        <v>31</v>
      </c>
    </row>
    <row r="10943" spans="1:26" x14ac:dyDescent="0.3">
      <c r="A10943" t="s">
        <v>13607</v>
      </c>
      <c r="B10943" t="s">
        <v>3157</v>
      </c>
      <c r="C10943">
        <v>56434</v>
      </c>
      <c r="D10943" t="str">
        <f>+VLOOKUP(C10943,Param!K:L,2,FALSE)</f>
        <v>PERTUIS FROID</v>
      </c>
      <c r="E10943">
        <v>27315010</v>
      </c>
      <c r="F10943" t="s">
        <v>8266</v>
      </c>
      <c r="G10943" t="s">
        <v>29</v>
      </c>
      <c r="H10943" s="5">
        <v>915.15</v>
      </c>
      <c r="I10943" s="5">
        <v>915.14819999999997</v>
      </c>
      <c r="J10943" s="5">
        <v>1.8000000000029099E-3</v>
      </c>
      <c r="K10943" s="5">
        <v>915.15</v>
      </c>
      <c r="L10943" s="5">
        <v>0</v>
      </c>
      <c r="M10943" t="str">
        <f>IF(ISERROR(VLOOKUP(A10943,'[1]Ecart validé'!$A:$A,1,FALSE)),Z10943,"Ecart Validé")</f>
        <v>valid</v>
      </c>
      <c r="R10943" t="s">
        <v>30</v>
      </c>
      <c r="X10943"/>
      <c r="Y10943"/>
      <c r="Z10943" t="s">
        <v>31</v>
      </c>
    </row>
    <row r="10944" spans="1:26" x14ac:dyDescent="0.3">
      <c r="A10944" t="s">
        <v>13608</v>
      </c>
      <c r="B10944" t="s">
        <v>3157</v>
      </c>
      <c r="C10944">
        <v>58533</v>
      </c>
      <c r="D10944" t="str">
        <f>+VLOOKUP(C10944,Param!K:L,2,FALSE)</f>
        <v>MAISON SICHEL</v>
      </c>
      <c r="E10944">
        <v>21047</v>
      </c>
      <c r="F10944" t="s">
        <v>8262</v>
      </c>
      <c r="G10944" t="s">
        <v>29</v>
      </c>
      <c r="H10944" s="5">
        <v>185.31</v>
      </c>
      <c r="I10944" s="5">
        <v>185.3082</v>
      </c>
      <c r="J10944" s="5">
        <v>1.8000000000029099E-3</v>
      </c>
      <c r="K10944" s="5">
        <v>185.31</v>
      </c>
      <c r="L10944" s="5">
        <v>0</v>
      </c>
      <c r="M10944" t="str">
        <f>IF(ISERROR(VLOOKUP(A10944,'[1]Ecart validé'!$A:$A,1,FALSE)),Z10944,"Ecart Validé")</f>
        <v>valid</v>
      </c>
      <c r="R10944" t="s">
        <v>30</v>
      </c>
      <c r="X10944"/>
      <c r="Y10944"/>
      <c r="Z10944" t="s">
        <v>31</v>
      </c>
    </row>
    <row r="10945" spans="1:26" x14ac:dyDescent="0.3">
      <c r="A10945" t="s">
        <v>13609</v>
      </c>
      <c r="B10945" t="s">
        <v>3157</v>
      </c>
      <c r="C10945">
        <v>58533</v>
      </c>
      <c r="D10945" t="str">
        <f>+VLOOKUP(C10945,Param!K:L,2,FALSE)</f>
        <v>MAISON SICHEL</v>
      </c>
      <c r="E10945">
        <v>21047</v>
      </c>
      <c r="F10945" t="s">
        <v>8264</v>
      </c>
      <c r="G10945" t="s">
        <v>29</v>
      </c>
      <c r="H10945" s="5">
        <v>334.46</v>
      </c>
      <c r="I10945" s="5">
        <v>334.46280000000002</v>
      </c>
      <c r="J10945" s="5">
        <v>-2.8000000000361E-3</v>
      </c>
      <c r="K10945" s="5">
        <v>334.46</v>
      </c>
      <c r="L10945" s="5">
        <v>0</v>
      </c>
      <c r="M10945" t="str">
        <f>IF(ISERROR(VLOOKUP(A10945,'[1]Ecart validé'!$A:$A,1,FALSE)),Z10945,"Ecart Validé")</f>
        <v>valid</v>
      </c>
      <c r="R10945" t="s">
        <v>30</v>
      </c>
      <c r="X10945"/>
      <c r="Y10945"/>
      <c r="Z10945" t="s">
        <v>31</v>
      </c>
    </row>
    <row r="10946" spans="1:26" x14ac:dyDescent="0.3">
      <c r="A10946" t="s">
        <v>13610</v>
      </c>
      <c r="B10946" t="s">
        <v>3157</v>
      </c>
      <c r="C10946">
        <v>58533</v>
      </c>
      <c r="D10946" t="str">
        <f>+VLOOKUP(C10946,Param!K:L,2,FALSE)</f>
        <v>MAISON SICHEL</v>
      </c>
      <c r="E10946">
        <v>21047</v>
      </c>
      <c r="F10946" t="s">
        <v>8266</v>
      </c>
      <c r="G10946" t="s">
        <v>29</v>
      </c>
      <c r="H10946" s="5">
        <v>296.3</v>
      </c>
      <c r="I10946" s="5">
        <v>296.29739999999998</v>
      </c>
      <c r="J10946" s="5">
        <v>2.6000000000294598E-3</v>
      </c>
      <c r="K10946" s="5">
        <v>296.3</v>
      </c>
      <c r="L10946" s="5">
        <v>0</v>
      </c>
      <c r="M10946" t="str">
        <f>IF(ISERROR(VLOOKUP(A10946,'[1]Ecart validé'!$A:$A,1,FALSE)),Z10946,"Ecart Validé")</f>
        <v>valid</v>
      </c>
      <c r="R10946" t="s">
        <v>30</v>
      </c>
      <c r="X10946"/>
      <c r="Y10946"/>
      <c r="Z10946" t="s">
        <v>31</v>
      </c>
    </row>
    <row r="10947" spans="1:26" x14ac:dyDescent="0.3">
      <c r="A10947" t="s">
        <v>13611</v>
      </c>
      <c r="B10947" t="s">
        <v>3157</v>
      </c>
      <c r="C10947">
        <v>348355</v>
      </c>
      <c r="D10947" t="str">
        <f>+VLOOKUP(C10947,Param!K:L,2,FALSE)</f>
        <v>MAITRISE D'OEUVRE BY SIMON BECKER</v>
      </c>
      <c r="E10947">
        <v>220706782</v>
      </c>
      <c r="F10947" t="s">
        <v>8262</v>
      </c>
      <c r="G10947" t="s">
        <v>29</v>
      </c>
      <c r="H10947" s="5">
        <v>603.05999999999995</v>
      </c>
      <c r="I10947" s="5">
        <v>603.05999999999995</v>
      </c>
      <c r="J10947" s="5">
        <v>0</v>
      </c>
      <c r="K10947" s="5">
        <v>603.05999999999995</v>
      </c>
      <c r="L10947" s="5">
        <v>0</v>
      </c>
      <c r="M10947" t="str">
        <f>IF(ISERROR(VLOOKUP(A10947,'[1]Ecart validé'!$A:$A,1,FALSE)),Z10947,"Ecart Validé")</f>
        <v>valid</v>
      </c>
      <c r="R10947" t="s">
        <v>30</v>
      </c>
      <c r="X10947"/>
      <c r="Y10947"/>
      <c r="Z10947" t="s">
        <v>31</v>
      </c>
    </row>
    <row r="10948" spans="1:26" x14ac:dyDescent="0.3">
      <c r="A10948" t="s">
        <v>13612</v>
      </c>
      <c r="B10948" t="s">
        <v>3157</v>
      </c>
      <c r="C10948">
        <v>348355</v>
      </c>
      <c r="D10948" t="str">
        <f>+VLOOKUP(C10948,Param!K:L,2,FALSE)</f>
        <v>MAITRISE D'OEUVRE BY SIMON BECKER</v>
      </c>
      <c r="E10948">
        <v>220706782</v>
      </c>
      <c r="F10948" t="s">
        <v>8264</v>
      </c>
      <c r="G10948" t="s">
        <v>29</v>
      </c>
      <c r="H10948" s="5">
        <v>247.35</v>
      </c>
      <c r="I10948" s="5">
        <v>247.35</v>
      </c>
      <c r="J10948" s="5">
        <v>0</v>
      </c>
      <c r="K10948" s="5">
        <v>247.35</v>
      </c>
      <c r="L10948" s="5">
        <v>0</v>
      </c>
      <c r="M10948" t="str">
        <f>IF(ISERROR(VLOOKUP(A10948,'[1]Ecart validé'!$A:$A,1,FALSE)),Z10948,"Ecart Validé")</f>
        <v>valid</v>
      </c>
      <c r="R10948" t="s">
        <v>30</v>
      </c>
      <c r="X10948"/>
      <c r="Y10948"/>
      <c r="Z10948" t="s">
        <v>31</v>
      </c>
    </row>
    <row r="10949" spans="1:26" x14ac:dyDescent="0.3">
      <c r="A10949" t="s">
        <v>13613</v>
      </c>
      <c r="B10949" t="s">
        <v>3157</v>
      </c>
      <c r="C10949">
        <v>348355</v>
      </c>
      <c r="D10949" t="str">
        <f>+VLOOKUP(C10949,Param!K:L,2,FALSE)</f>
        <v>MAITRISE D'OEUVRE BY SIMON BECKER</v>
      </c>
      <c r="E10949">
        <v>220706782</v>
      </c>
      <c r="F10949" t="s">
        <v>8266</v>
      </c>
      <c r="G10949" t="s">
        <v>29</v>
      </c>
      <c r="H10949" s="5">
        <v>328.95</v>
      </c>
      <c r="I10949" s="5">
        <v>328.95</v>
      </c>
      <c r="J10949" s="5">
        <v>0</v>
      </c>
      <c r="K10949" s="5">
        <v>328.95</v>
      </c>
      <c r="L10949" s="5">
        <v>0</v>
      </c>
      <c r="M10949" t="str">
        <f>IF(ISERROR(VLOOKUP(A10949,'[1]Ecart validé'!$A:$A,1,FALSE)),Z10949,"Ecart Validé")</f>
        <v>valid</v>
      </c>
      <c r="R10949" t="s">
        <v>30</v>
      </c>
      <c r="X10949"/>
      <c r="Y10949"/>
      <c r="Z10949" t="s">
        <v>31</v>
      </c>
    </row>
    <row r="10950" spans="1:26" x14ac:dyDescent="0.3">
      <c r="A10950" t="s">
        <v>13614</v>
      </c>
      <c r="B10950" t="s">
        <v>3157</v>
      </c>
      <c r="C10950">
        <v>1449</v>
      </c>
      <c r="D10950" t="str">
        <f>+VLOOKUP(C10950,Param!K:L,2,FALSE)</f>
        <v>PINCON</v>
      </c>
      <c r="E10950">
        <v>2160704983</v>
      </c>
      <c r="F10950" t="s">
        <v>8617</v>
      </c>
      <c r="G10950" t="s">
        <v>29</v>
      </c>
      <c r="H10950" s="5">
        <v>69.03</v>
      </c>
      <c r="I10950" s="5">
        <v>69.031199999999998</v>
      </c>
      <c r="J10950" s="5">
        <v>-1.1999999999972001E-3</v>
      </c>
      <c r="K10950" s="5">
        <v>69.03</v>
      </c>
      <c r="L10950" s="5">
        <v>0</v>
      </c>
      <c r="M10950" t="str">
        <f>IF(ISERROR(VLOOKUP(A10950,'[1]Ecart validé'!$A:$A,1,FALSE)),Z10950,"Ecart Validé")</f>
        <v>valid</v>
      </c>
      <c r="R10950" t="s">
        <v>30</v>
      </c>
      <c r="X10950"/>
      <c r="Y10950"/>
      <c r="Z10950" t="s">
        <v>31</v>
      </c>
    </row>
    <row r="10951" spans="1:26" x14ac:dyDescent="0.3">
      <c r="A10951" t="s">
        <v>13615</v>
      </c>
      <c r="B10951" t="s">
        <v>3157</v>
      </c>
      <c r="C10951">
        <v>1449</v>
      </c>
      <c r="D10951" t="str">
        <f>+VLOOKUP(C10951,Param!K:L,2,FALSE)</f>
        <v>PINCON</v>
      </c>
      <c r="E10951">
        <v>2160704983</v>
      </c>
      <c r="F10951" t="s">
        <v>8262</v>
      </c>
      <c r="G10951" t="s">
        <v>29</v>
      </c>
      <c r="H10951" s="5">
        <v>17.77</v>
      </c>
      <c r="I10951" s="5">
        <v>17.771999999999998</v>
      </c>
      <c r="J10951" s="5">
        <v>-1.9999999999988898E-3</v>
      </c>
      <c r="K10951" s="5">
        <v>17.77</v>
      </c>
      <c r="L10951" s="5">
        <v>0</v>
      </c>
      <c r="M10951" t="str">
        <f>IF(ISERROR(VLOOKUP(A10951,'[1]Ecart validé'!$A:$A,1,FALSE)),Z10951,"Ecart Validé")</f>
        <v>valid</v>
      </c>
      <c r="R10951" t="s">
        <v>30</v>
      </c>
      <c r="X10951"/>
      <c r="Y10951"/>
      <c r="Z10951" t="s">
        <v>31</v>
      </c>
    </row>
    <row r="10952" spans="1:26" x14ac:dyDescent="0.3">
      <c r="A10952" t="s">
        <v>13616</v>
      </c>
      <c r="B10952" t="s">
        <v>3157</v>
      </c>
      <c r="C10952">
        <v>1449</v>
      </c>
      <c r="D10952" t="str">
        <f>+VLOOKUP(C10952,Param!K:L,2,FALSE)</f>
        <v>PINCON</v>
      </c>
      <c r="E10952">
        <v>2160704983</v>
      </c>
      <c r="F10952" t="s">
        <v>8264</v>
      </c>
      <c r="G10952" t="s">
        <v>29</v>
      </c>
      <c r="H10952" s="5">
        <v>9.9600000000000009</v>
      </c>
      <c r="I10952" s="5">
        <v>9.9575999999999993</v>
      </c>
      <c r="J10952" s="5">
        <v>2.4000000000015099E-3</v>
      </c>
      <c r="K10952" s="5">
        <v>9.9600000000000009</v>
      </c>
      <c r="L10952" s="5">
        <v>0</v>
      </c>
      <c r="M10952" t="str">
        <f>IF(ISERROR(VLOOKUP(A10952,'[1]Ecart validé'!$A:$A,1,FALSE)),Z10952,"Ecart Validé")</f>
        <v>valid</v>
      </c>
      <c r="R10952" t="s">
        <v>30</v>
      </c>
      <c r="X10952"/>
      <c r="Y10952"/>
      <c r="Z10952" t="s">
        <v>31</v>
      </c>
    </row>
    <row r="10953" spans="1:26" x14ac:dyDescent="0.3">
      <c r="A10953" t="s">
        <v>13617</v>
      </c>
      <c r="B10953" t="s">
        <v>3157</v>
      </c>
      <c r="C10953">
        <v>1449</v>
      </c>
      <c r="D10953" t="str">
        <f>+VLOOKUP(C10953,Param!K:L,2,FALSE)</f>
        <v>PINCON</v>
      </c>
      <c r="E10953">
        <v>2160704983</v>
      </c>
      <c r="F10953" t="s">
        <v>8266</v>
      </c>
      <c r="G10953" t="s">
        <v>29</v>
      </c>
      <c r="H10953" s="5">
        <v>14.05</v>
      </c>
      <c r="I10953" s="5">
        <v>14.045999999999999</v>
      </c>
      <c r="J10953" s="5">
        <v>4.0000000000013297E-3</v>
      </c>
      <c r="K10953" s="5">
        <v>14.05</v>
      </c>
      <c r="L10953" s="5">
        <v>0</v>
      </c>
      <c r="M10953" t="str">
        <f>IF(ISERROR(VLOOKUP(A10953,'[1]Ecart validé'!$A:$A,1,FALSE)),Z10953,"Ecart Validé")</f>
        <v>valid</v>
      </c>
      <c r="R10953" t="s">
        <v>30</v>
      </c>
      <c r="X10953"/>
      <c r="Y10953"/>
      <c r="Z10953" t="s">
        <v>31</v>
      </c>
    </row>
    <row r="10954" spans="1:26" x14ac:dyDescent="0.3">
      <c r="A10954" t="s">
        <v>13618</v>
      </c>
      <c r="B10954" t="s">
        <v>3157</v>
      </c>
      <c r="C10954">
        <v>47195</v>
      </c>
      <c r="D10954" t="str">
        <f>+VLOOKUP(C10954,Param!K:L,2,FALSE)</f>
        <v>TEMPERIA MEDITERRANEE</v>
      </c>
      <c r="E10954" t="s">
        <v>4226</v>
      </c>
      <c r="F10954" t="s">
        <v>8262</v>
      </c>
      <c r="G10954" t="s">
        <v>29</v>
      </c>
      <c r="H10954" s="5">
        <v>1938.78</v>
      </c>
      <c r="I10954" s="5">
        <v>1938.78</v>
      </c>
      <c r="J10954" s="5">
        <v>0</v>
      </c>
      <c r="K10954" s="5">
        <v>1938.78</v>
      </c>
      <c r="L10954" s="5">
        <v>0</v>
      </c>
      <c r="M10954" t="str">
        <f>IF(ISERROR(VLOOKUP(A10954,'[1]Ecart validé'!$A:$A,1,FALSE)),Z10954,"Ecart Validé")</f>
        <v>valid</v>
      </c>
      <c r="R10954" t="s">
        <v>30</v>
      </c>
      <c r="X10954"/>
      <c r="Y10954"/>
      <c r="Z10954" t="s">
        <v>31</v>
      </c>
    </row>
    <row r="10955" spans="1:26" x14ac:dyDescent="0.3">
      <c r="A10955" t="s">
        <v>13619</v>
      </c>
      <c r="B10955" t="s">
        <v>3157</v>
      </c>
      <c r="C10955">
        <v>47195</v>
      </c>
      <c r="D10955" t="str">
        <f>+VLOOKUP(C10955,Param!K:L,2,FALSE)</f>
        <v>TEMPERIA MEDITERRANEE</v>
      </c>
      <c r="E10955" t="s">
        <v>4226</v>
      </c>
      <c r="F10955" t="s">
        <v>8266</v>
      </c>
      <c r="G10955" t="s">
        <v>29</v>
      </c>
      <c r="H10955" s="5">
        <v>1750.17</v>
      </c>
      <c r="I10955" s="5">
        <v>1750.17</v>
      </c>
      <c r="J10955" s="5">
        <v>0</v>
      </c>
      <c r="K10955" s="5">
        <v>1750.17</v>
      </c>
      <c r="L10955" s="5">
        <v>0</v>
      </c>
      <c r="M10955" t="str">
        <f>IF(ISERROR(VLOOKUP(A10955,'[1]Ecart validé'!$A:$A,1,FALSE)),Z10955,"Ecart Validé")</f>
        <v>valid</v>
      </c>
      <c r="R10955" t="s">
        <v>30</v>
      </c>
      <c r="X10955"/>
      <c r="Y10955"/>
      <c r="Z10955" t="s">
        <v>31</v>
      </c>
    </row>
    <row r="10956" spans="1:26" x14ac:dyDescent="0.3">
      <c r="A10956" t="s">
        <v>13620</v>
      </c>
      <c r="B10956" t="s">
        <v>3157</v>
      </c>
      <c r="C10956">
        <v>358039</v>
      </c>
      <c r="D10956" t="str">
        <f>+VLOOKUP(C10956,Param!K:L,2,FALSE)</f>
        <v>PROMUS</v>
      </c>
      <c r="E10956" t="s">
        <v>13621</v>
      </c>
      <c r="F10956" t="s">
        <v>8262</v>
      </c>
      <c r="G10956" t="s">
        <v>29</v>
      </c>
      <c r="H10956" s="5">
        <v>52.35</v>
      </c>
      <c r="I10956" s="5">
        <v>52.348199999999999</v>
      </c>
      <c r="J10956" s="5">
        <v>1.8000000000029099E-3</v>
      </c>
      <c r="K10956" s="5">
        <v>52.35</v>
      </c>
      <c r="L10956" s="5">
        <v>0</v>
      </c>
      <c r="M10956" t="str">
        <f>IF(ISERROR(VLOOKUP(A10956,'[1]Ecart validé'!$A:$A,1,FALSE)),Z10956,"Ecart Validé")</f>
        <v>valid</v>
      </c>
      <c r="R10956" t="s">
        <v>30</v>
      </c>
      <c r="X10956"/>
      <c r="Y10956"/>
      <c r="Z10956" t="s">
        <v>31</v>
      </c>
    </row>
    <row r="10957" spans="1:26" x14ac:dyDescent="0.3">
      <c r="A10957" t="s">
        <v>13622</v>
      </c>
      <c r="B10957" t="s">
        <v>3157</v>
      </c>
      <c r="C10957">
        <v>358039</v>
      </c>
      <c r="D10957" t="str">
        <f>+VLOOKUP(C10957,Param!K:L,2,FALSE)</f>
        <v>PROMUS</v>
      </c>
      <c r="E10957" t="s">
        <v>13621</v>
      </c>
      <c r="F10957" t="s">
        <v>8264</v>
      </c>
      <c r="G10957" t="s">
        <v>29</v>
      </c>
      <c r="H10957" s="5">
        <v>117.39</v>
      </c>
      <c r="I10957" s="5">
        <v>117.3948</v>
      </c>
      <c r="J10957" s="5">
        <v>-4.8000000000030197E-3</v>
      </c>
      <c r="K10957" s="5">
        <v>117.39</v>
      </c>
      <c r="L10957" s="5">
        <v>0</v>
      </c>
      <c r="M10957" t="str">
        <f>IF(ISERROR(VLOOKUP(A10957,'[1]Ecart validé'!$A:$A,1,FALSE)),Z10957,"Ecart Validé")</f>
        <v>valid</v>
      </c>
      <c r="R10957" t="s">
        <v>30</v>
      </c>
      <c r="X10957"/>
      <c r="Y10957"/>
      <c r="Z10957" t="s">
        <v>31</v>
      </c>
    </row>
    <row r="10958" spans="1:26" x14ac:dyDescent="0.3">
      <c r="A10958" t="s">
        <v>13623</v>
      </c>
      <c r="B10958" t="s">
        <v>3157</v>
      </c>
      <c r="C10958">
        <v>358039</v>
      </c>
      <c r="D10958" t="str">
        <f>+VLOOKUP(C10958,Param!K:L,2,FALSE)</f>
        <v>PROMUS</v>
      </c>
      <c r="E10958" t="s">
        <v>13621</v>
      </c>
      <c r="F10958" t="s">
        <v>8266</v>
      </c>
      <c r="G10958" t="s">
        <v>29</v>
      </c>
      <c r="H10958" s="5">
        <v>175.33</v>
      </c>
      <c r="I10958" s="5">
        <v>175.32599999999999</v>
      </c>
      <c r="J10958" s="5">
        <v>4.0000000000190898E-3</v>
      </c>
      <c r="K10958" s="5">
        <v>175.33</v>
      </c>
      <c r="L10958" s="5">
        <v>0</v>
      </c>
      <c r="M10958" t="str">
        <f>IF(ISERROR(VLOOKUP(A10958,'[1]Ecart validé'!$A:$A,1,FALSE)),Z10958,"Ecart Validé")</f>
        <v>valid</v>
      </c>
      <c r="R10958" t="s">
        <v>30</v>
      </c>
      <c r="X10958"/>
      <c r="Y10958"/>
      <c r="Z10958" t="s">
        <v>31</v>
      </c>
    </row>
    <row r="10959" spans="1:26" x14ac:dyDescent="0.3">
      <c r="A10959" t="s">
        <v>13624</v>
      </c>
      <c r="B10959" t="s">
        <v>3157</v>
      </c>
      <c r="C10959">
        <v>297966</v>
      </c>
      <c r="D10959" t="str">
        <f>+VLOOKUP(C10959,Param!K:L,2,FALSE)</f>
        <v>CINQ CIDRES SAS (APPIE)</v>
      </c>
      <c r="E10959" t="s">
        <v>13625</v>
      </c>
      <c r="F10959" t="s">
        <v>8262</v>
      </c>
      <c r="G10959" t="s">
        <v>29</v>
      </c>
      <c r="H10959" s="5">
        <v>40.74</v>
      </c>
      <c r="I10959" s="5">
        <v>40.735799999999998</v>
      </c>
      <c r="J10959" s="5">
        <v>4.2000000000044198E-3</v>
      </c>
      <c r="K10959" s="5">
        <v>40.735799999999998</v>
      </c>
      <c r="L10959" s="5">
        <v>4.2000000000044198E-3</v>
      </c>
      <c r="M10959" t="str">
        <f>IF(ISERROR(VLOOKUP(A10959,'[1]Ecart validé'!$A:$A,1,FALSE)),Z10959,"Ecart Validé")</f>
        <v>valid</v>
      </c>
      <c r="R10959" t="s">
        <v>30</v>
      </c>
      <c r="X10959"/>
      <c r="Y10959"/>
      <c r="Z10959" t="s">
        <v>31</v>
      </c>
    </row>
    <row r="10960" spans="1:26" x14ac:dyDescent="0.3">
      <c r="A10960" t="s">
        <v>13626</v>
      </c>
      <c r="B10960" t="s">
        <v>3157</v>
      </c>
      <c r="C10960">
        <v>297966</v>
      </c>
      <c r="D10960" t="str">
        <f>+VLOOKUP(C10960,Param!K:L,2,FALSE)</f>
        <v>CINQ CIDRES SAS (APPIE)</v>
      </c>
      <c r="E10960" t="s">
        <v>13625</v>
      </c>
      <c r="F10960" t="s">
        <v>8264</v>
      </c>
      <c r="G10960" t="s">
        <v>29</v>
      </c>
      <c r="H10960" s="5">
        <v>113.68</v>
      </c>
      <c r="I10960" s="5">
        <v>113.6835</v>
      </c>
      <c r="J10960" s="5">
        <v>-3.4999999999882898E-3</v>
      </c>
      <c r="K10960" s="5">
        <v>113.6835</v>
      </c>
      <c r="L10960" s="5">
        <v>-3.4999999999882898E-3</v>
      </c>
      <c r="M10960" t="str">
        <f>IF(ISERROR(VLOOKUP(A10960,'[1]Ecart validé'!$A:$A,1,FALSE)),Z10960,"Ecart Validé")</f>
        <v>valid</v>
      </c>
      <c r="R10960" t="s">
        <v>30</v>
      </c>
      <c r="X10960"/>
      <c r="Y10960"/>
      <c r="Z10960" t="s">
        <v>31</v>
      </c>
    </row>
    <row r="10961" spans="1:26" x14ac:dyDescent="0.3">
      <c r="A10961" t="s">
        <v>13627</v>
      </c>
      <c r="B10961" t="s">
        <v>3157</v>
      </c>
      <c r="C10961">
        <v>297966</v>
      </c>
      <c r="D10961" t="str">
        <f>+VLOOKUP(C10961,Param!K:L,2,FALSE)</f>
        <v>CINQ CIDRES SAS (APPIE)</v>
      </c>
      <c r="E10961" t="s">
        <v>13625</v>
      </c>
      <c r="F10961" t="s">
        <v>8266</v>
      </c>
      <c r="G10961" t="s">
        <v>29</v>
      </c>
      <c r="H10961" s="5">
        <v>106.09</v>
      </c>
      <c r="I10961" s="5">
        <v>125.41200000000001</v>
      </c>
      <c r="J10961" s="5">
        <v>-19.321999999999999</v>
      </c>
      <c r="K10961" s="5">
        <v>125.41200000000001</v>
      </c>
      <c r="L10961" s="5">
        <v>-19.321999999999999</v>
      </c>
      <c r="M10961" t="str">
        <f>IF(ISERROR(VLOOKUP(A10961,'[1]Ecart validé'!$A:$A,1,FALSE)),Z10961,"Ecart Validé")</f>
        <v>issue</v>
      </c>
      <c r="N10961" t="s">
        <v>13628</v>
      </c>
      <c r="O10961" t="s">
        <v>13629</v>
      </c>
      <c r="P10961" t="s">
        <v>85</v>
      </c>
      <c r="Q10961" t="s">
        <v>12253</v>
      </c>
      <c r="R10961" t="s">
        <v>30</v>
      </c>
      <c r="S10961" t="s">
        <v>42</v>
      </c>
      <c r="T10961" t="s">
        <v>3214</v>
      </c>
      <c r="U10961" s="13" t="s">
        <v>12254</v>
      </c>
      <c r="V10961" t="s">
        <v>45</v>
      </c>
      <c r="W10961" t="s">
        <v>3214</v>
      </c>
      <c r="X10961" t="s">
        <v>763</v>
      </c>
      <c r="Y10961" t="s">
        <v>763</v>
      </c>
      <c r="Z10961" t="s">
        <v>88</v>
      </c>
    </row>
    <row r="10962" spans="1:26" x14ac:dyDescent="0.3">
      <c r="A10962" t="s">
        <v>13630</v>
      </c>
      <c r="B10962" t="s">
        <v>3157</v>
      </c>
      <c r="C10962">
        <v>46298</v>
      </c>
      <c r="D10962" t="str">
        <f>+VLOOKUP(C10962,Param!K:L,2,FALSE)</f>
        <v>BETJEMAN and BARTON</v>
      </c>
      <c r="E10962" t="s">
        <v>13631</v>
      </c>
      <c r="F10962" t="s">
        <v>8262</v>
      </c>
      <c r="G10962" t="s">
        <v>29</v>
      </c>
      <c r="H10962" s="5">
        <v>934.48</v>
      </c>
      <c r="I10962" s="5">
        <v>934.476</v>
      </c>
      <c r="J10962" s="5">
        <v>4.0000000000190898E-3</v>
      </c>
      <c r="K10962" s="5">
        <v>934.48</v>
      </c>
      <c r="L10962" s="5">
        <v>0</v>
      </c>
      <c r="M10962" t="str">
        <f>IF(ISERROR(VLOOKUP(A10962,'[1]Ecart validé'!$A:$A,1,FALSE)),Z10962,"Ecart Validé")</f>
        <v>valid</v>
      </c>
      <c r="R10962" t="s">
        <v>30</v>
      </c>
      <c r="X10962"/>
      <c r="Y10962"/>
      <c r="Z10962" t="s">
        <v>31</v>
      </c>
    </row>
    <row r="10963" spans="1:26" x14ac:dyDescent="0.3">
      <c r="A10963" t="s">
        <v>13632</v>
      </c>
      <c r="B10963" t="s">
        <v>3157</v>
      </c>
      <c r="C10963">
        <v>46298</v>
      </c>
      <c r="D10963" t="str">
        <f>+VLOOKUP(C10963,Param!K:L,2,FALSE)</f>
        <v>BETJEMAN and BARTON</v>
      </c>
      <c r="E10963" t="s">
        <v>13631</v>
      </c>
      <c r="F10963" t="s">
        <v>8264</v>
      </c>
      <c r="G10963" t="s">
        <v>29</v>
      </c>
      <c r="H10963" s="5">
        <v>2830.09</v>
      </c>
      <c r="I10963" s="5">
        <v>2830.09</v>
      </c>
      <c r="J10963" s="5">
        <v>0</v>
      </c>
      <c r="K10963" s="5">
        <v>2830.09</v>
      </c>
      <c r="L10963" s="5">
        <v>0</v>
      </c>
      <c r="M10963" t="str">
        <f>IF(ISERROR(VLOOKUP(A10963,'[1]Ecart validé'!$A:$A,1,FALSE)),Z10963,"Ecart Validé")</f>
        <v>valid</v>
      </c>
      <c r="R10963" t="s">
        <v>30</v>
      </c>
      <c r="X10963"/>
      <c r="Y10963"/>
      <c r="Z10963" t="s">
        <v>31</v>
      </c>
    </row>
    <row r="10964" spans="1:26" x14ac:dyDescent="0.3">
      <c r="A10964" t="s">
        <v>13633</v>
      </c>
      <c r="B10964" t="s">
        <v>3157</v>
      </c>
      <c r="C10964">
        <v>46298</v>
      </c>
      <c r="D10964" t="str">
        <f>+VLOOKUP(C10964,Param!K:L,2,FALSE)</f>
        <v>BETJEMAN and BARTON</v>
      </c>
      <c r="E10964" t="s">
        <v>13631</v>
      </c>
      <c r="F10964" t="s">
        <v>8266</v>
      </c>
      <c r="G10964" t="s">
        <v>29</v>
      </c>
      <c r="H10964" s="5">
        <v>3601.43</v>
      </c>
      <c r="I10964" s="5">
        <v>3601.4250000000002</v>
      </c>
      <c r="J10964" s="5">
        <v>4.9999999996543903E-3</v>
      </c>
      <c r="K10964" s="5">
        <v>3601.43</v>
      </c>
      <c r="L10964" s="5">
        <v>0</v>
      </c>
      <c r="M10964" t="str">
        <f>IF(ISERROR(VLOOKUP(A10964,'[1]Ecart validé'!$A:$A,1,FALSE)),Z10964,"Ecart Validé")</f>
        <v>valid</v>
      </c>
      <c r="R10964" t="s">
        <v>30</v>
      </c>
      <c r="X10964"/>
      <c r="Y10964"/>
      <c r="Z10964" t="s">
        <v>31</v>
      </c>
    </row>
    <row r="10965" spans="1:26" x14ac:dyDescent="0.3">
      <c r="A10965" t="s">
        <v>13634</v>
      </c>
      <c r="B10965" t="s">
        <v>3157</v>
      </c>
      <c r="C10965">
        <v>118287</v>
      </c>
      <c r="D10965" t="str">
        <f>+VLOOKUP(C10965,Param!K:L,2,FALSE)</f>
        <v>FADI PRESTIGE</v>
      </c>
      <c r="E10965">
        <v>1130032534</v>
      </c>
      <c r="F10965" t="s">
        <v>8617</v>
      </c>
      <c r="G10965" t="s">
        <v>29</v>
      </c>
      <c r="H10965" s="5">
        <v>45.9</v>
      </c>
      <c r="I10965" s="5">
        <v>45.9</v>
      </c>
      <c r="J10965" s="5">
        <v>0</v>
      </c>
      <c r="K10965" s="5">
        <v>45.9</v>
      </c>
      <c r="L10965" s="5">
        <v>0</v>
      </c>
      <c r="M10965" t="str">
        <f>IF(ISERROR(VLOOKUP(A10965,'[1]Ecart validé'!$A:$A,1,FALSE)),Z10965,"Ecart Validé")</f>
        <v>valid</v>
      </c>
      <c r="R10965" t="s">
        <v>30</v>
      </c>
      <c r="X10965"/>
      <c r="Y10965"/>
      <c r="Z10965" t="s">
        <v>31</v>
      </c>
    </row>
    <row r="10966" spans="1:26" x14ac:dyDescent="0.3">
      <c r="A10966" t="s">
        <v>13635</v>
      </c>
      <c r="B10966" t="s">
        <v>3157</v>
      </c>
      <c r="C10966">
        <v>118287</v>
      </c>
      <c r="D10966" t="str">
        <f>+VLOOKUP(C10966,Param!K:L,2,FALSE)</f>
        <v>FADI PRESTIGE</v>
      </c>
      <c r="E10966">
        <v>1130032534</v>
      </c>
      <c r="F10966" t="s">
        <v>8262</v>
      </c>
      <c r="G10966" t="s">
        <v>29</v>
      </c>
      <c r="H10966" s="5">
        <v>617.85</v>
      </c>
      <c r="I10966" s="5">
        <v>617.85209999999995</v>
      </c>
      <c r="J10966" s="5">
        <v>-2.0999999999275999E-3</v>
      </c>
      <c r="K10966" s="5">
        <v>617.85</v>
      </c>
      <c r="L10966" s="5">
        <v>0</v>
      </c>
      <c r="M10966" t="str">
        <f>IF(ISERROR(VLOOKUP(A10966,'[1]Ecart validé'!$A:$A,1,FALSE)),Z10966,"Ecart Validé")</f>
        <v>valid</v>
      </c>
      <c r="R10966" t="s">
        <v>30</v>
      </c>
      <c r="X10966"/>
      <c r="Y10966"/>
      <c r="Z10966" t="s">
        <v>31</v>
      </c>
    </row>
    <row r="10967" spans="1:26" x14ac:dyDescent="0.3">
      <c r="A10967" t="s">
        <v>13636</v>
      </c>
      <c r="B10967" t="s">
        <v>3157</v>
      </c>
      <c r="C10967">
        <v>118287</v>
      </c>
      <c r="D10967" t="str">
        <f>+VLOOKUP(C10967,Param!K:L,2,FALSE)</f>
        <v>FADI PRESTIGE</v>
      </c>
      <c r="E10967">
        <v>1130032534</v>
      </c>
      <c r="F10967" t="s">
        <v>8266</v>
      </c>
      <c r="G10967" t="s">
        <v>29</v>
      </c>
      <c r="H10967" s="5">
        <v>1592.47</v>
      </c>
      <c r="I10967" s="5">
        <v>1592.471</v>
      </c>
      <c r="J10967" s="5">
        <v>-9.9999999997635292E-4</v>
      </c>
      <c r="K10967" s="5">
        <v>1592.47</v>
      </c>
      <c r="L10967" s="5">
        <v>0</v>
      </c>
      <c r="M10967" t="str">
        <f>IF(ISERROR(VLOOKUP(A10967,'[1]Ecart validé'!$A:$A,1,FALSE)),Z10967,"Ecart Validé")</f>
        <v>valid</v>
      </c>
      <c r="R10967" t="s">
        <v>30</v>
      </c>
      <c r="X10967"/>
      <c r="Y10967"/>
      <c r="Z10967" t="s">
        <v>31</v>
      </c>
    </row>
    <row r="10968" spans="1:26" x14ac:dyDescent="0.3">
      <c r="A10968" t="s">
        <v>13637</v>
      </c>
      <c r="B10968" t="s">
        <v>3157</v>
      </c>
      <c r="C10968">
        <v>53896</v>
      </c>
      <c r="D10968" t="str">
        <f>+VLOOKUP(C10968,Param!K:L,2,FALSE)</f>
        <v>BTP MANAGEMENT</v>
      </c>
      <c r="E10968">
        <v>2120721971</v>
      </c>
      <c r="F10968" t="s">
        <v>8617</v>
      </c>
      <c r="G10968" t="s">
        <v>29</v>
      </c>
      <c r="H10968" s="5">
        <v>103.5</v>
      </c>
      <c r="I10968" s="5">
        <v>103.5</v>
      </c>
      <c r="J10968" s="5">
        <v>0</v>
      </c>
      <c r="K10968" s="5">
        <v>103.5</v>
      </c>
      <c r="L10968" s="5">
        <v>0</v>
      </c>
      <c r="M10968" t="str">
        <f>IF(ISERROR(VLOOKUP(A10968,'[1]Ecart validé'!$A:$A,1,FALSE)),Z10968,"Ecart Validé")</f>
        <v>valid</v>
      </c>
      <c r="R10968" t="s">
        <v>30</v>
      </c>
      <c r="X10968"/>
      <c r="Y10968"/>
      <c r="Z10968" t="s">
        <v>31</v>
      </c>
    </row>
    <row r="10969" spans="1:26" x14ac:dyDescent="0.3">
      <c r="A10969" t="s">
        <v>13638</v>
      </c>
      <c r="B10969" t="s">
        <v>3157</v>
      </c>
      <c r="C10969">
        <v>53896</v>
      </c>
      <c r="D10969" t="str">
        <f>+VLOOKUP(C10969,Param!K:L,2,FALSE)</f>
        <v>BTP MANAGEMENT</v>
      </c>
      <c r="E10969">
        <v>2120721971</v>
      </c>
      <c r="F10969" t="s">
        <v>8262</v>
      </c>
      <c r="G10969" t="s">
        <v>29</v>
      </c>
      <c r="H10969" s="5">
        <v>210</v>
      </c>
      <c r="I10969" s="5">
        <v>210</v>
      </c>
      <c r="J10969" s="5">
        <v>0</v>
      </c>
      <c r="K10969" s="5">
        <v>210</v>
      </c>
      <c r="L10969" s="5">
        <v>0</v>
      </c>
      <c r="M10969" t="str">
        <f>IF(ISERROR(VLOOKUP(A10969,'[1]Ecart validé'!$A:$A,1,FALSE)),Z10969,"Ecart Validé")</f>
        <v>valid</v>
      </c>
      <c r="R10969" t="s">
        <v>30</v>
      </c>
      <c r="X10969"/>
      <c r="Y10969"/>
      <c r="Z10969" t="s">
        <v>31</v>
      </c>
    </row>
    <row r="10970" spans="1:26" x14ac:dyDescent="0.3">
      <c r="A10970" t="s">
        <v>13639</v>
      </c>
      <c r="B10970" t="s">
        <v>3157</v>
      </c>
      <c r="C10970">
        <v>53896</v>
      </c>
      <c r="D10970" t="str">
        <f>+VLOOKUP(C10970,Param!K:L,2,FALSE)</f>
        <v>BTP MANAGEMENT</v>
      </c>
      <c r="E10970">
        <v>2120721971</v>
      </c>
      <c r="F10970" t="s">
        <v>8264</v>
      </c>
      <c r="G10970" t="s">
        <v>29</v>
      </c>
      <c r="H10970" s="5">
        <v>300</v>
      </c>
      <c r="I10970" s="5">
        <v>300</v>
      </c>
      <c r="J10970" s="5">
        <v>0</v>
      </c>
      <c r="K10970" s="5">
        <v>300</v>
      </c>
      <c r="L10970" s="5">
        <v>0</v>
      </c>
      <c r="M10970" t="str">
        <f>IF(ISERROR(VLOOKUP(A10970,'[1]Ecart validé'!$A:$A,1,FALSE)),Z10970,"Ecart Validé")</f>
        <v>valid</v>
      </c>
      <c r="R10970" t="s">
        <v>30</v>
      </c>
      <c r="X10970"/>
      <c r="Y10970"/>
      <c r="Z10970" t="s">
        <v>31</v>
      </c>
    </row>
    <row r="10971" spans="1:26" x14ac:dyDescent="0.3">
      <c r="A10971" t="s">
        <v>13640</v>
      </c>
      <c r="B10971" t="s">
        <v>3157</v>
      </c>
      <c r="C10971">
        <v>53896</v>
      </c>
      <c r="D10971" t="str">
        <f>+VLOOKUP(C10971,Param!K:L,2,FALSE)</f>
        <v>BTP MANAGEMENT</v>
      </c>
      <c r="E10971">
        <v>2120721971</v>
      </c>
      <c r="F10971" t="s">
        <v>8266</v>
      </c>
      <c r="G10971" t="s">
        <v>29</v>
      </c>
      <c r="H10971" s="5">
        <v>300</v>
      </c>
      <c r="I10971" s="5">
        <v>300</v>
      </c>
      <c r="J10971" s="5">
        <v>0</v>
      </c>
      <c r="K10971" s="5">
        <v>300</v>
      </c>
      <c r="L10971" s="5">
        <v>0</v>
      </c>
      <c r="M10971" t="str">
        <f>IF(ISERROR(VLOOKUP(A10971,'[1]Ecart validé'!$A:$A,1,FALSE)),Z10971,"Ecart Validé")</f>
        <v>valid</v>
      </c>
      <c r="R10971" t="s">
        <v>30</v>
      </c>
      <c r="X10971"/>
      <c r="Y10971"/>
      <c r="Z10971" t="s">
        <v>31</v>
      </c>
    </row>
    <row r="10972" spans="1:26" x14ac:dyDescent="0.3">
      <c r="A10972" t="s">
        <v>13641</v>
      </c>
      <c r="B10972" t="s">
        <v>3157</v>
      </c>
      <c r="C10972">
        <v>298297</v>
      </c>
      <c r="D10972" t="str">
        <f>+VLOOKUP(C10972,Param!K:L,2,FALSE)</f>
        <v>MAMMAFIORE</v>
      </c>
      <c r="E10972">
        <v>1181405616</v>
      </c>
      <c r="F10972" t="s">
        <v>8260</v>
      </c>
      <c r="G10972" t="s">
        <v>29</v>
      </c>
      <c r="H10972" s="5">
        <v>1774.32</v>
      </c>
      <c r="I10972" s="5">
        <v>1774.3200999999999</v>
      </c>
      <c r="J10972" s="5">
        <v>-9.9999999974897906E-5</v>
      </c>
      <c r="K10972" s="5">
        <v>1774.32</v>
      </c>
      <c r="L10972" s="5">
        <v>0</v>
      </c>
      <c r="M10972" t="str">
        <f>IF(ISERROR(VLOOKUP(A10972,'[1]Ecart validé'!$A:$A,1,FALSE)),Z10972,"Ecart Validé")</f>
        <v>valid</v>
      </c>
      <c r="R10972" t="s">
        <v>30</v>
      </c>
      <c r="X10972"/>
      <c r="Y10972"/>
      <c r="Z10972" t="s">
        <v>31</v>
      </c>
    </row>
    <row r="10973" spans="1:26" x14ac:dyDescent="0.3">
      <c r="A10973" t="s">
        <v>13642</v>
      </c>
      <c r="B10973" t="s">
        <v>3157</v>
      </c>
      <c r="C10973">
        <v>298297</v>
      </c>
      <c r="D10973" t="str">
        <f>+VLOOKUP(C10973,Param!K:L,2,FALSE)</f>
        <v>MAMMAFIORE</v>
      </c>
      <c r="E10973">
        <v>1181405616</v>
      </c>
      <c r="F10973" t="s">
        <v>8262</v>
      </c>
      <c r="G10973" t="s">
        <v>29</v>
      </c>
      <c r="H10973" s="5">
        <v>11325.21</v>
      </c>
      <c r="I10973" s="5">
        <v>11325.2132</v>
      </c>
      <c r="J10973" s="5">
        <v>-3.2000000010157202E-3</v>
      </c>
      <c r="K10973" s="5">
        <v>11325.21</v>
      </c>
      <c r="L10973" s="5">
        <v>0</v>
      </c>
      <c r="M10973" t="str">
        <f>IF(ISERROR(VLOOKUP(A10973,'[1]Ecart validé'!$A:$A,1,FALSE)),Z10973,"Ecart Validé")</f>
        <v>valid</v>
      </c>
      <c r="R10973" t="s">
        <v>30</v>
      </c>
      <c r="X10973"/>
      <c r="Y10973"/>
      <c r="Z10973" t="s">
        <v>31</v>
      </c>
    </row>
    <row r="10974" spans="1:26" x14ac:dyDescent="0.3">
      <c r="A10974" t="s">
        <v>13643</v>
      </c>
      <c r="B10974" t="s">
        <v>3157</v>
      </c>
      <c r="C10974">
        <v>298297</v>
      </c>
      <c r="D10974" t="str">
        <f>+VLOOKUP(C10974,Param!K:L,2,FALSE)</f>
        <v>MAMMAFIORE</v>
      </c>
      <c r="E10974">
        <v>1181405616</v>
      </c>
      <c r="F10974" t="s">
        <v>8264</v>
      </c>
      <c r="G10974" t="s">
        <v>29</v>
      </c>
      <c r="H10974" s="5">
        <v>10882.46</v>
      </c>
      <c r="I10974" s="5">
        <v>10882.454100000001</v>
      </c>
      <c r="J10974" s="5">
        <v>5.8999999982915999E-3</v>
      </c>
      <c r="K10974" s="5">
        <v>10882.46</v>
      </c>
      <c r="L10974" s="5">
        <v>0</v>
      </c>
      <c r="M10974" t="str">
        <f>IF(ISERROR(VLOOKUP(A10974,'[1]Ecart validé'!$A:$A,1,FALSE)),Z10974,"Ecart Validé")</f>
        <v>valid</v>
      </c>
      <c r="R10974" t="s">
        <v>30</v>
      </c>
      <c r="X10974"/>
      <c r="Y10974"/>
      <c r="Z10974" t="s">
        <v>31</v>
      </c>
    </row>
    <row r="10975" spans="1:26" x14ac:dyDescent="0.3">
      <c r="A10975" t="s">
        <v>13644</v>
      </c>
      <c r="B10975" t="s">
        <v>3157</v>
      </c>
      <c r="C10975">
        <v>298297</v>
      </c>
      <c r="D10975" t="str">
        <f>+VLOOKUP(C10975,Param!K:L,2,FALSE)</f>
        <v>MAMMAFIORE</v>
      </c>
      <c r="E10975">
        <v>1181405616</v>
      </c>
      <c r="F10975" t="s">
        <v>8266</v>
      </c>
      <c r="G10975" t="s">
        <v>29</v>
      </c>
      <c r="H10975" s="5">
        <v>19601.86</v>
      </c>
      <c r="I10975" s="5">
        <v>19601.8613</v>
      </c>
      <c r="J10975" s="5">
        <v>-1.29999999990104E-3</v>
      </c>
      <c r="K10975" s="5">
        <v>19601.86</v>
      </c>
      <c r="L10975" s="5">
        <v>0</v>
      </c>
      <c r="M10975" t="str">
        <f>IF(ISERROR(VLOOKUP(A10975,'[1]Ecart validé'!$A:$A,1,FALSE)),Z10975,"Ecart Validé")</f>
        <v>valid</v>
      </c>
      <c r="R10975" t="s">
        <v>30</v>
      </c>
      <c r="X10975"/>
      <c r="Y10975"/>
      <c r="Z10975" t="s">
        <v>31</v>
      </c>
    </row>
    <row r="10976" spans="1:26" x14ac:dyDescent="0.3">
      <c r="A10976" t="s">
        <v>13645</v>
      </c>
      <c r="B10976" t="s">
        <v>3157</v>
      </c>
      <c r="C10976">
        <v>214076</v>
      </c>
      <c r="D10976" t="str">
        <f>+VLOOKUP(C10976,Param!K:L,2,FALSE)</f>
        <v>LES VIVIERS QUIBERONNAIS MAREE</v>
      </c>
      <c r="E10976">
        <v>1150084279</v>
      </c>
      <c r="F10976" t="s">
        <v>8617</v>
      </c>
      <c r="G10976" t="s">
        <v>29</v>
      </c>
      <c r="H10976" s="5">
        <v>730.49</v>
      </c>
      <c r="I10976" s="5">
        <v>730.49</v>
      </c>
      <c r="J10976" s="5">
        <v>0</v>
      </c>
      <c r="K10976" s="5">
        <v>730.49</v>
      </c>
      <c r="L10976" s="5">
        <v>0</v>
      </c>
      <c r="M10976" t="str">
        <f>IF(ISERROR(VLOOKUP(A10976,'[1]Ecart validé'!$A:$A,1,FALSE)),Z10976,"Ecart Validé")</f>
        <v>valid</v>
      </c>
      <c r="R10976" t="s">
        <v>30</v>
      </c>
      <c r="X10976"/>
      <c r="Y10976"/>
      <c r="Z10976" t="s">
        <v>31</v>
      </c>
    </row>
    <row r="10977" spans="1:26" x14ac:dyDescent="0.3">
      <c r="A10977" t="s">
        <v>13646</v>
      </c>
      <c r="B10977" t="s">
        <v>3157</v>
      </c>
      <c r="C10977">
        <v>214076</v>
      </c>
      <c r="D10977" t="str">
        <f>+VLOOKUP(C10977,Param!K:L,2,FALSE)</f>
        <v>LES VIVIERS QUIBERONNAIS MAREE</v>
      </c>
      <c r="E10977">
        <v>1150084279</v>
      </c>
      <c r="F10977" t="s">
        <v>8262</v>
      </c>
      <c r="G10977" t="s">
        <v>29</v>
      </c>
      <c r="H10977" s="5">
        <v>226.19</v>
      </c>
      <c r="I10977" s="5">
        <v>226.185</v>
      </c>
      <c r="J10977" s="5">
        <v>4.9999999999954499E-3</v>
      </c>
      <c r="K10977" s="5">
        <v>226.19</v>
      </c>
      <c r="L10977" s="5">
        <v>0</v>
      </c>
      <c r="M10977" t="str">
        <f>IF(ISERROR(VLOOKUP(A10977,'[1]Ecart validé'!$A:$A,1,FALSE)),Z10977,"Ecart Validé")</f>
        <v>valid</v>
      </c>
      <c r="R10977" t="s">
        <v>30</v>
      </c>
      <c r="X10977"/>
      <c r="Y10977"/>
      <c r="Z10977" t="s">
        <v>31</v>
      </c>
    </row>
    <row r="10978" spans="1:26" x14ac:dyDescent="0.3">
      <c r="A10978" t="s">
        <v>13647</v>
      </c>
      <c r="B10978" t="s">
        <v>3157</v>
      </c>
      <c r="C10978">
        <v>214076</v>
      </c>
      <c r="D10978" t="str">
        <f>+VLOOKUP(C10978,Param!K:L,2,FALSE)</f>
        <v>LES VIVIERS QUIBERONNAIS MAREE</v>
      </c>
      <c r="E10978">
        <v>1150084279</v>
      </c>
      <c r="F10978" t="s">
        <v>8264</v>
      </c>
      <c r="G10978" t="s">
        <v>29</v>
      </c>
      <c r="H10978" s="5">
        <v>860.8</v>
      </c>
      <c r="I10978" s="5">
        <v>860.79499999999996</v>
      </c>
      <c r="J10978" s="5">
        <v>4.9999999999954499E-3</v>
      </c>
      <c r="K10978" s="5">
        <v>860.8</v>
      </c>
      <c r="L10978" s="5">
        <v>0</v>
      </c>
      <c r="M10978" t="str">
        <f>IF(ISERROR(VLOOKUP(A10978,'[1]Ecart validé'!$A:$A,1,FALSE)),Z10978,"Ecart Validé")</f>
        <v>valid</v>
      </c>
      <c r="R10978" t="s">
        <v>30</v>
      </c>
      <c r="X10978"/>
      <c r="Y10978"/>
      <c r="Z10978" t="s">
        <v>31</v>
      </c>
    </row>
    <row r="10979" spans="1:26" x14ac:dyDescent="0.3">
      <c r="A10979" t="s">
        <v>13648</v>
      </c>
      <c r="B10979" t="s">
        <v>3157</v>
      </c>
      <c r="C10979">
        <v>214076</v>
      </c>
      <c r="D10979" t="str">
        <f>+VLOOKUP(C10979,Param!K:L,2,FALSE)</f>
        <v>LES VIVIERS QUIBERONNAIS MAREE</v>
      </c>
      <c r="E10979">
        <v>1150084279</v>
      </c>
      <c r="F10979" t="s">
        <v>8266</v>
      </c>
      <c r="G10979" t="s">
        <v>29</v>
      </c>
      <c r="H10979" s="5">
        <v>435.59</v>
      </c>
      <c r="I10979" s="5">
        <v>435.59359999999998</v>
      </c>
      <c r="J10979" s="5">
        <v>-3.6000000000058199E-3</v>
      </c>
      <c r="K10979" s="5">
        <v>435.59</v>
      </c>
      <c r="L10979" s="5">
        <v>0</v>
      </c>
      <c r="M10979" t="str">
        <f>IF(ISERROR(VLOOKUP(A10979,'[1]Ecart validé'!$A:$A,1,FALSE)),Z10979,"Ecart Validé")</f>
        <v>valid</v>
      </c>
      <c r="R10979" t="s">
        <v>30</v>
      </c>
      <c r="X10979"/>
      <c r="Y10979"/>
      <c r="Z10979" t="s">
        <v>31</v>
      </c>
    </row>
    <row r="10980" spans="1:26" x14ac:dyDescent="0.3">
      <c r="A10980" t="s">
        <v>13649</v>
      </c>
      <c r="B10980" t="s">
        <v>3157</v>
      </c>
      <c r="C10980">
        <v>47188</v>
      </c>
      <c r="D10980" t="str">
        <f>+VLOOKUP(C10980,Param!K:L,2,FALSE)</f>
        <v>TRIADE ELECTRONIQUE</v>
      </c>
      <c r="E10980">
        <v>210018887</v>
      </c>
      <c r="F10980" t="s">
        <v>8617</v>
      </c>
      <c r="G10980" t="s">
        <v>29</v>
      </c>
      <c r="H10980" s="5">
        <v>21.81</v>
      </c>
      <c r="I10980" s="5">
        <v>21.81</v>
      </c>
      <c r="J10980" s="5">
        <v>0</v>
      </c>
      <c r="K10980" s="5">
        <v>21.81</v>
      </c>
      <c r="L10980" s="5">
        <v>0</v>
      </c>
      <c r="M10980" t="str">
        <f>IF(ISERROR(VLOOKUP(A10980,'[1]Ecart validé'!$A:$A,1,FALSE)),Z10980,"Ecart Validé")</f>
        <v>valid</v>
      </c>
      <c r="R10980" t="s">
        <v>30</v>
      </c>
      <c r="X10980"/>
      <c r="Y10980"/>
      <c r="Z10980" t="s">
        <v>31</v>
      </c>
    </row>
    <row r="10981" spans="1:26" x14ac:dyDescent="0.3">
      <c r="A10981" t="s">
        <v>13650</v>
      </c>
      <c r="B10981" t="s">
        <v>3157</v>
      </c>
      <c r="C10981">
        <v>47188</v>
      </c>
      <c r="D10981" t="str">
        <f>+VLOOKUP(C10981,Param!K:L,2,FALSE)</f>
        <v>TRIADE ELECTRONIQUE</v>
      </c>
      <c r="E10981">
        <v>210018887</v>
      </c>
      <c r="F10981" t="s">
        <v>8262</v>
      </c>
      <c r="G10981" t="s">
        <v>29</v>
      </c>
      <c r="H10981" s="5">
        <v>6.75</v>
      </c>
      <c r="I10981" s="5">
        <v>6.75</v>
      </c>
      <c r="J10981" s="5">
        <v>0</v>
      </c>
      <c r="K10981" s="5">
        <v>6.75</v>
      </c>
      <c r="L10981" s="5">
        <v>0</v>
      </c>
      <c r="M10981" t="str">
        <f>IF(ISERROR(VLOOKUP(A10981,'[1]Ecart validé'!$A:$A,1,FALSE)),Z10981,"Ecart Validé")</f>
        <v>valid</v>
      </c>
      <c r="R10981" t="s">
        <v>30</v>
      </c>
      <c r="X10981"/>
      <c r="Y10981"/>
      <c r="Z10981" t="s">
        <v>31</v>
      </c>
    </row>
    <row r="10982" spans="1:26" x14ac:dyDescent="0.3">
      <c r="A10982" t="s">
        <v>13651</v>
      </c>
      <c r="B10982" t="s">
        <v>3157</v>
      </c>
      <c r="C10982">
        <v>47188</v>
      </c>
      <c r="D10982" t="str">
        <f>+VLOOKUP(C10982,Param!K:L,2,FALSE)</f>
        <v>TRIADE ELECTRONIQUE</v>
      </c>
      <c r="E10982">
        <v>210018887</v>
      </c>
      <c r="F10982" t="s">
        <v>8264</v>
      </c>
      <c r="G10982" t="s">
        <v>29</v>
      </c>
      <c r="H10982" s="5">
        <v>28.92</v>
      </c>
      <c r="I10982" s="5">
        <v>28.92</v>
      </c>
      <c r="J10982" s="5">
        <v>0</v>
      </c>
      <c r="K10982" s="5">
        <v>28.92</v>
      </c>
      <c r="L10982" s="5">
        <v>0</v>
      </c>
      <c r="M10982" t="str">
        <f>IF(ISERROR(VLOOKUP(A10982,'[1]Ecart validé'!$A:$A,1,FALSE)),Z10982,"Ecart Validé")</f>
        <v>valid</v>
      </c>
      <c r="R10982" t="s">
        <v>30</v>
      </c>
      <c r="X10982"/>
      <c r="Y10982"/>
      <c r="Z10982" t="s">
        <v>31</v>
      </c>
    </row>
    <row r="10983" spans="1:26" x14ac:dyDescent="0.3">
      <c r="A10983" t="s">
        <v>13652</v>
      </c>
      <c r="B10983" t="s">
        <v>3157</v>
      </c>
      <c r="C10983">
        <v>47188</v>
      </c>
      <c r="D10983" t="str">
        <f>+VLOOKUP(C10983,Param!K:L,2,FALSE)</f>
        <v>TRIADE ELECTRONIQUE</v>
      </c>
      <c r="E10983">
        <v>210018887</v>
      </c>
      <c r="F10983" t="s">
        <v>8266</v>
      </c>
      <c r="G10983" t="s">
        <v>29</v>
      </c>
      <c r="H10983" s="5">
        <v>62.1</v>
      </c>
      <c r="I10983" s="5">
        <v>62.1</v>
      </c>
      <c r="J10983" s="5">
        <v>0</v>
      </c>
      <c r="K10983" s="5">
        <v>62.1</v>
      </c>
      <c r="L10983" s="5">
        <v>0</v>
      </c>
      <c r="M10983" t="str">
        <f>IF(ISERROR(VLOOKUP(A10983,'[1]Ecart validé'!$A:$A,1,FALSE)),Z10983,"Ecart Validé")</f>
        <v>valid</v>
      </c>
      <c r="R10983" t="s">
        <v>30</v>
      </c>
      <c r="X10983"/>
      <c r="Y10983"/>
      <c r="Z10983" t="s">
        <v>31</v>
      </c>
    </row>
    <row r="10984" spans="1:26" x14ac:dyDescent="0.3">
      <c r="A10984" t="s">
        <v>13653</v>
      </c>
      <c r="B10984" t="s">
        <v>3157</v>
      </c>
      <c r="C10984">
        <v>237036</v>
      </c>
      <c r="D10984" t="str">
        <f>+VLOOKUP(C10984,Param!K:L,2,FALSE)</f>
        <v>GUYADER</v>
      </c>
      <c r="E10984">
        <v>1191506314</v>
      </c>
      <c r="F10984" t="s">
        <v>8262</v>
      </c>
      <c r="G10984" t="s">
        <v>29</v>
      </c>
      <c r="H10984" s="5">
        <v>8.23</v>
      </c>
      <c r="I10984" s="5">
        <v>8.2303999999999995</v>
      </c>
      <c r="J10984" s="5">
        <v>-3.9999999999906701E-4</v>
      </c>
      <c r="K10984" s="5">
        <v>8.23</v>
      </c>
      <c r="L10984" s="5">
        <v>0</v>
      </c>
      <c r="M10984" t="str">
        <f>IF(ISERROR(VLOOKUP(A10984,'[1]Ecart validé'!$A:$A,1,FALSE)),Z10984,"Ecart Validé")</f>
        <v>valid</v>
      </c>
      <c r="R10984" t="s">
        <v>30</v>
      </c>
      <c r="X10984"/>
      <c r="Y10984"/>
      <c r="Z10984" t="s">
        <v>31</v>
      </c>
    </row>
    <row r="10985" spans="1:26" x14ac:dyDescent="0.3">
      <c r="A10985" t="s">
        <v>13654</v>
      </c>
      <c r="B10985" t="s">
        <v>3157</v>
      </c>
      <c r="C10985">
        <v>237036</v>
      </c>
      <c r="D10985" t="str">
        <f>+VLOOKUP(C10985,Param!K:L,2,FALSE)</f>
        <v>GUYADER</v>
      </c>
      <c r="E10985">
        <v>1191506314</v>
      </c>
      <c r="F10985" t="s">
        <v>8264</v>
      </c>
      <c r="G10985" t="s">
        <v>29</v>
      </c>
      <c r="H10985" s="5">
        <v>8.23</v>
      </c>
      <c r="I10985" s="5">
        <v>8.2303999999999995</v>
      </c>
      <c r="J10985" s="5">
        <v>-3.9999999999906701E-4</v>
      </c>
      <c r="K10985" s="5">
        <v>8.23</v>
      </c>
      <c r="L10985" s="5">
        <v>0</v>
      </c>
      <c r="M10985" t="str">
        <f>IF(ISERROR(VLOOKUP(A10985,'[1]Ecart validé'!$A:$A,1,FALSE)),Z10985,"Ecart Validé")</f>
        <v>valid</v>
      </c>
      <c r="R10985" t="s">
        <v>30</v>
      </c>
      <c r="X10985"/>
      <c r="Y10985"/>
      <c r="Z10985" t="s">
        <v>31</v>
      </c>
    </row>
    <row r="10986" spans="1:26" x14ac:dyDescent="0.3">
      <c r="A10986" t="s">
        <v>13655</v>
      </c>
      <c r="B10986" t="s">
        <v>3157</v>
      </c>
      <c r="C10986">
        <v>237036</v>
      </c>
      <c r="D10986" t="str">
        <f>+VLOOKUP(C10986,Param!K:L,2,FALSE)</f>
        <v>GUYADER</v>
      </c>
      <c r="E10986" t="s">
        <v>5578</v>
      </c>
      <c r="F10986" t="s">
        <v>8271</v>
      </c>
      <c r="G10986" t="s">
        <v>29</v>
      </c>
      <c r="H10986" s="5">
        <v>392.2</v>
      </c>
      <c r="I10986" s="5">
        <v>392.2</v>
      </c>
      <c r="J10986" s="5">
        <v>0</v>
      </c>
      <c r="K10986" s="5">
        <v>392.2</v>
      </c>
      <c r="L10986" s="5">
        <v>0</v>
      </c>
      <c r="M10986" t="str">
        <f>IF(ISERROR(VLOOKUP(A10986,'[1]Ecart validé'!$A:$A,1,FALSE)),Z10986,"Ecart Validé")</f>
        <v>valid</v>
      </c>
      <c r="R10986" t="s">
        <v>30</v>
      </c>
      <c r="X10986"/>
      <c r="Y10986"/>
      <c r="Z10986" t="s">
        <v>31</v>
      </c>
    </row>
    <row r="10987" spans="1:26" x14ac:dyDescent="0.3">
      <c r="A10987" t="s">
        <v>13656</v>
      </c>
      <c r="B10987" t="s">
        <v>3157</v>
      </c>
      <c r="C10987">
        <v>347349</v>
      </c>
      <c r="D10987" t="str">
        <f>+VLOOKUP(C10987,Param!K:L,2,FALSE)</f>
        <v>CLEAN 100</v>
      </c>
      <c r="E10987">
        <v>2203306779</v>
      </c>
      <c r="F10987" t="s">
        <v>8262</v>
      </c>
      <c r="G10987" t="s">
        <v>29</v>
      </c>
      <c r="H10987" s="5">
        <v>5195.13</v>
      </c>
      <c r="I10987" s="5">
        <v>5195.13</v>
      </c>
      <c r="J10987" s="5">
        <v>0</v>
      </c>
      <c r="K10987" s="5">
        <v>5195.13</v>
      </c>
      <c r="L10987" s="5">
        <v>0</v>
      </c>
      <c r="M10987" t="str">
        <f>IF(ISERROR(VLOOKUP(A10987,'[1]Ecart validé'!$A:$A,1,FALSE)),Z10987,"Ecart Validé")</f>
        <v>valid</v>
      </c>
      <c r="R10987" t="s">
        <v>30</v>
      </c>
      <c r="X10987"/>
      <c r="Y10987"/>
      <c r="Z10987" t="s">
        <v>31</v>
      </c>
    </row>
    <row r="10988" spans="1:26" x14ac:dyDescent="0.3">
      <c r="A10988" t="s">
        <v>13657</v>
      </c>
      <c r="B10988" t="s">
        <v>3157</v>
      </c>
      <c r="C10988">
        <v>347349</v>
      </c>
      <c r="D10988" t="str">
        <f>+VLOOKUP(C10988,Param!K:L,2,FALSE)</f>
        <v>CLEAN 100</v>
      </c>
      <c r="E10988">
        <v>2203306779</v>
      </c>
      <c r="F10988" t="s">
        <v>8264</v>
      </c>
      <c r="G10988" t="s">
        <v>29</v>
      </c>
      <c r="H10988" s="5">
        <v>111.14</v>
      </c>
      <c r="I10988" s="5">
        <v>111.1375</v>
      </c>
      <c r="J10988" s="5">
        <v>2.4999999999977202E-3</v>
      </c>
      <c r="K10988" s="5">
        <v>111.14</v>
      </c>
      <c r="L10988" s="5">
        <v>0</v>
      </c>
      <c r="M10988" t="str">
        <f>IF(ISERROR(VLOOKUP(A10988,'[1]Ecart validé'!$A:$A,1,FALSE)),Z10988,"Ecart Validé")</f>
        <v>valid</v>
      </c>
      <c r="R10988" t="s">
        <v>30</v>
      </c>
      <c r="X10988"/>
      <c r="Y10988"/>
      <c r="Z10988" t="s">
        <v>31</v>
      </c>
    </row>
    <row r="10989" spans="1:26" x14ac:dyDescent="0.3">
      <c r="A10989" t="s">
        <v>13658</v>
      </c>
      <c r="B10989" t="s">
        <v>3157</v>
      </c>
      <c r="C10989">
        <v>347349</v>
      </c>
      <c r="D10989" t="str">
        <f>+VLOOKUP(C10989,Param!K:L,2,FALSE)</f>
        <v>CLEAN 100</v>
      </c>
      <c r="E10989">
        <v>2203306779</v>
      </c>
      <c r="F10989" t="s">
        <v>8266</v>
      </c>
      <c r="G10989" t="s">
        <v>29</v>
      </c>
      <c r="H10989" s="5">
        <v>382.9</v>
      </c>
      <c r="I10989" s="5">
        <v>382.9</v>
      </c>
      <c r="J10989" s="5">
        <v>5.6843418860808002E-14</v>
      </c>
      <c r="K10989" s="5">
        <v>382.9</v>
      </c>
      <c r="L10989" s="5">
        <v>0</v>
      </c>
      <c r="M10989" t="str">
        <f>IF(ISERROR(VLOOKUP(A10989,'[1]Ecart validé'!$A:$A,1,FALSE)),Z10989,"Ecart Validé")</f>
        <v>valid</v>
      </c>
      <c r="R10989" t="s">
        <v>30</v>
      </c>
      <c r="X10989"/>
      <c r="Y10989"/>
      <c r="Z10989" t="s">
        <v>31</v>
      </c>
    </row>
    <row r="10990" spans="1:26" x14ac:dyDescent="0.3">
      <c r="A10990" t="s">
        <v>13659</v>
      </c>
      <c r="B10990" t="s">
        <v>3157</v>
      </c>
      <c r="C10990">
        <v>356475</v>
      </c>
      <c r="D10990" t="str">
        <f>+VLOOKUP(C10990,Param!K:L,2,FALSE)</f>
        <v>INITIAL HYGIENE SERVICES</v>
      </c>
      <c r="E10990" t="s">
        <v>13660</v>
      </c>
      <c r="F10990" t="s">
        <v>8262</v>
      </c>
      <c r="G10990" t="s">
        <v>29</v>
      </c>
      <c r="H10990" s="5">
        <v>18982.3</v>
      </c>
      <c r="I10990" s="5">
        <v>18982.2955</v>
      </c>
      <c r="J10990" s="5">
        <v>4.4999999990977804E-3</v>
      </c>
      <c r="K10990" s="5">
        <v>18982.3</v>
      </c>
      <c r="L10990" s="5">
        <v>0</v>
      </c>
      <c r="M10990" t="str">
        <f>IF(ISERROR(VLOOKUP(A10990,'[1]Ecart validé'!$A:$A,1,FALSE)),Z10990,"Ecart Validé")</f>
        <v>valid</v>
      </c>
      <c r="R10990" t="s">
        <v>30</v>
      </c>
      <c r="X10990"/>
      <c r="Y10990"/>
      <c r="Z10990" t="s">
        <v>31</v>
      </c>
    </row>
    <row r="10991" spans="1:26" x14ac:dyDescent="0.3">
      <c r="A10991" t="s">
        <v>13661</v>
      </c>
      <c r="B10991" t="s">
        <v>3157</v>
      </c>
      <c r="C10991">
        <v>356475</v>
      </c>
      <c r="D10991" t="str">
        <f>+VLOOKUP(C10991,Param!K:L,2,FALSE)</f>
        <v>INITIAL HYGIENE SERVICES</v>
      </c>
      <c r="E10991" t="s">
        <v>13660</v>
      </c>
      <c r="F10991" t="s">
        <v>8264</v>
      </c>
      <c r="G10991" t="s">
        <v>29</v>
      </c>
      <c r="H10991" s="5">
        <v>9973.9</v>
      </c>
      <c r="I10991" s="5">
        <v>9973.8981999999996</v>
      </c>
      <c r="J10991" s="5">
        <v>1.8000000000029099E-3</v>
      </c>
      <c r="K10991" s="5">
        <v>9973.9</v>
      </c>
      <c r="L10991" s="5">
        <v>0</v>
      </c>
      <c r="M10991" t="str">
        <f>IF(ISERROR(VLOOKUP(A10991,'[1]Ecart validé'!$A:$A,1,FALSE)),Z10991,"Ecart Validé")</f>
        <v>valid</v>
      </c>
      <c r="R10991" t="s">
        <v>30</v>
      </c>
      <c r="X10991"/>
      <c r="Y10991"/>
      <c r="Z10991" t="s">
        <v>31</v>
      </c>
    </row>
    <row r="10992" spans="1:26" x14ac:dyDescent="0.3">
      <c r="A10992" t="s">
        <v>13662</v>
      </c>
      <c r="B10992" t="s">
        <v>3157</v>
      </c>
      <c r="C10992">
        <v>356475</v>
      </c>
      <c r="D10992" t="str">
        <f>+VLOOKUP(C10992,Param!K:L,2,FALSE)</f>
        <v>INITIAL HYGIENE SERVICES</v>
      </c>
      <c r="E10992" t="s">
        <v>13660</v>
      </c>
      <c r="F10992" t="s">
        <v>8266</v>
      </c>
      <c r="G10992" t="s">
        <v>29</v>
      </c>
      <c r="H10992" s="5">
        <v>11342.32</v>
      </c>
      <c r="I10992" s="5">
        <v>11342.3163</v>
      </c>
      <c r="J10992" s="5">
        <v>3.6999999992985899E-3</v>
      </c>
      <c r="K10992" s="5">
        <v>11342.32</v>
      </c>
      <c r="L10992" s="5">
        <v>0</v>
      </c>
      <c r="M10992" t="str">
        <f>IF(ISERROR(VLOOKUP(A10992,'[1]Ecart validé'!$A:$A,1,FALSE)),Z10992,"Ecart Validé")</f>
        <v>valid</v>
      </c>
      <c r="R10992" t="s">
        <v>30</v>
      </c>
      <c r="X10992"/>
      <c r="Y10992"/>
      <c r="Z10992" t="s">
        <v>31</v>
      </c>
    </row>
    <row r="10993" spans="1:26" x14ac:dyDescent="0.3">
      <c r="A10993" t="s">
        <v>13663</v>
      </c>
      <c r="B10993" t="s">
        <v>3157</v>
      </c>
      <c r="C10993">
        <v>123655</v>
      </c>
      <c r="D10993" t="str">
        <f>+VLOOKUP(C10993,Param!K:L,2,FALSE)</f>
        <v>GEORGELIN</v>
      </c>
      <c r="E10993">
        <v>1210314900</v>
      </c>
      <c r="F10993" t="s">
        <v>8262</v>
      </c>
      <c r="G10993" t="s">
        <v>29</v>
      </c>
      <c r="H10993" s="5">
        <v>50.97</v>
      </c>
      <c r="I10993" s="5">
        <v>50.965600000000002</v>
      </c>
      <c r="J10993" s="5">
        <v>4.39999999999685E-3</v>
      </c>
      <c r="K10993" s="5">
        <v>50.97</v>
      </c>
      <c r="L10993" s="5">
        <v>0</v>
      </c>
      <c r="M10993" t="str">
        <f>IF(ISERROR(VLOOKUP(A10993,'[1]Ecart validé'!$A:$A,1,FALSE)),Z10993,"Ecart Validé")</f>
        <v>valid</v>
      </c>
      <c r="R10993" t="s">
        <v>30</v>
      </c>
      <c r="X10993"/>
      <c r="Y10993"/>
      <c r="Z10993" t="s">
        <v>31</v>
      </c>
    </row>
    <row r="10994" spans="1:26" x14ac:dyDescent="0.3">
      <c r="A10994" t="s">
        <v>13664</v>
      </c>
      <c r="B10994" t="s">
        <v>3157</v>
      </c>
      <c r="C10994">
        <v>123655</v>
      </c>
      <c r="D10994" t="str">
        <f>+VLOOKUP(C10994,Param!K:L,2,FALSE)</f>
        <v>GEORGELIN</v>
      </c>
      <c r="E10994">
        <v>1210314900</v>
      </c>
      <c r="F10994" t="s">
        <v>8264</v>
      </c>
      <c r="G10994" t="s">
        <v>29</v>
      </c>
      <c r="H10994" s="5">
        <v>195.28</v>
      </c>
      <c r="I10994" s="5">
        <v>195.279</v>
      </c>
      <c r="J10994" s="5">
        <v>1.0000000000047701E-3</v>
      </c>
      <c r="K10994" s="5">
        <v>195.28</v>
      </c>
      <c r="L10994" s="5">
        <v>0</v>
      </c>
      <c r="M10994" t="str">
        <f>IF(ISERROR(VLOOKUP(A10994,'[1]Ecart validé'!$A:$A,1,FALSE)),Z10994,"Ecart Validé")</f>
        <v>valid</v>
      </c>
      <c r="R10994" t="s">
        <v>30</v>
      </c>
      <c r="X10994"/>
      <c r="Y10994"/>
      <c r="Z10994" t="s">
        <v>31</v>
      </c>
    </row>
    <row r="10995" spans="1:26" x14ac:dyDescent="0.3">
      <c r="A10995" t="s">
        <v>13665</v>
      </c>
      <c r="B10995" t="s">
        <v>3157</v>
      </c>
      <c r="C10995">
        <v>123655</v>
      </c>
      <c r="D10995" t="str">
        <f>+VLOOKUP(C10995,Param!K:L,2,FALSE)</f>
        <v>GEORGELIN</v>
      </c>
      <c r="E10995">
        <v>1210314900</v>
      </c>
      <c r="F10995" t="s">
        <v>8266</v>
      </c>
      <c r="G10995" t="s">
        <v>29</v>
      </c>
      <c r="H10995" s="5">
        <v>305.91999999999899</v>
      </c>
      <c r="I10995" s="5">
        <v>305.91329999999999</v>
      </c>
      <c r="J10995" s="5">
        <v>6.6999999999666198E-3</v>
      </c>
      <c r="K10995" s="5">
        <v>305.91999999999899</v>
      </c>
      <c r="L10995" s="5">
        <v>0</v>
      </c>
      <c r="M10995" t="str">
        <f>IF(ISERROR(VLOOKUP(A10995,'[1]Ecart validé'!$A:$A,1,FALSE)),Z10995,"Ecart Validé")</f>
        <v>valid</v>
      </c>
      <c r="R10995" t="s">
        <v>30</v>
      </c>
      <c r="X10995"/>
      <c r="Y10995"/>
      <c r="Z10995" t="s">
        <v>31</v>
      </c>
    </row>
    <row r="10996" spans="1:26" x14ac:dyDescent="0.3">
      <c r="A10996" t="s">
        <v>13666</v>
      </c>
      <c r="B10996" t="s">
        <v>3157</v>
      </c>
      <c r="C10996">
        <v>123655</v>
      </c>
      <c r="D10996" t="str">
        <f>+VLOOKUP(C10996,Param!K:L,2,FALSE)</f>
        <v>GEORGELIN</v>
      </c>
      <c r="E10996" t="s">
        <v>13667</v>
      </c>
      <c r="F10996" t="s">
        <v>8271</v>
      </c>
      <c r="G10996" t="s">
        <v>29</v>
      </c>
      <c r="H10996" s="5">
        <v>3005.91</v>
      </c>
      <c r="I10996" s="5">
        <v>3005.91</v>
      </c>
      <c r="J10996" s="5">
        <v>0</v>
      </c>
      <c r="K10996" s="5">
        <v>3005.91</v>
      </c>
      <c r="L10996" s="5">
        <v>0</v>
      </c>
      <c r="M10996" t="str">
        <f>IF(ISERROR(VLOOKUP(A10996,'[1]Ecart validé'!$A:$A,1,FALSE)),Z10996,"Ecart Validé")</f>
        <v>valid</v>
      </c>
      <c r="R10996" t="s">
        <v>30</v>
      </c>
      <c r="X10996"/>
      <c r="Y10996"/>
      <c r="Z10996" t="s">
        <v>31</v>
      </c>
    </row>
    <row r="10997" spans="1:26" x14ac:dyDescent="0.3">
      <c r="A10997" t="s">
        <v>13668</v>
      </c>
      <c r="B10997" t="s">
        <v>3157</v>
      </c>
      <c r="C10997">
        <v>46188</v>
      </c>
      <c r="D10997" t="str">
        <f>+VLOOKUP(C10997,Param!K:L,2,FALSE)</f>
        <v>BEALAS ENERGIE SERVICES (BES)</v>
      </c>
      <c r="E10997">
        <v>2130052554</v>
      </c>
      <c r="F10997" t="s">
        <v>8719</v>
      </c>
      <c r="G10997" t="s">
        <v>29</v>
      </c>
      <c r="H10997" s="5">
        <v>1509.86</v>
      </c>
      <c r="I10997" s="5">
        <v>1509.8577</v>
      </c>
      <c r="J10997" s="5">
        <v>2.2999999998774001E-3</v>
      </c>
      <c r="K10997" s="5">
        <v>1509.86</v>
      </c>
      <c r="L10997" s="5">
        <v>0</v>
      </c>
      <c r="M10997" t="str">
        <f>IF(ISERROR(VLOOKUP(A10997,'[1]Ecart validé'!$A:$A,1,FALSE)),Z10997,"Ecart Validé")</f>
        <v>valid</v>
      </c>
      <c r="R10997" t="s">
        <v>30</v>
      </c>
      <c r="X10997"/>
      <c r="Y10997"/>
      <c r="Z10997" t="s">
        <v>31</v>
      </c>
    </row>
    <row r="10998" spans="1:26" x14ac:dyDescent="0.3">
      <c r="A10998" t="s">
        <v>13669</v>
      </c>
      <c r="B10998" t="s">
        <v>3157</v>
      </c>
      <c r="C10998">
        <v>215518</v>
      </c>
      <c r="D10998" t="str">
        <f>+VLOOKUP(C10998,Param!K:L,2,FALSE)</f>
        <v>CASTALIE</v>
      </c>
      <c r="E10998" t="s">
        <v>13670</v>
      </c>
      <c r="F10998" t="s">
        <v>8719</v>
      </c>
      <c r="G10998" t="s">
        <v>29</v>
      </c>
      <c r="H10998" s="5">
        <v>572.54999999999995</v>
      </c>
      <c r="I10998" s="5">
        <v>572.54759999999999</v>
      </c>
      <c r="J10998" s="5">
        <v>2.3999999999659801E-3</v>
      </c>
      <c r="K10998" s="5">
        <v>572.54999999999995</v>
      </c>
      <c r="L10998" s="5">
        <v>0</v>
      </c>
      <c r="M10998" t="str">
        <f>IF(ISERROR(VLOOKUP(A10998,'[1]Ecart validé'!$A:$A,1,FALSE)),Z10998,"Ecart Validé")</f>
        <v>valid</v>
      </c>
      <c r="R10998" t="s">
        <v>30</v>
      </c>
      <c r="X10998"/>
      <c r="Y10998"/>
      <c r="Z10998" t="s">
        <v>31</v>
      </c>
    </row>
    <row r="10999" spans="1:26" x14ac:dyDescent="0.3">
      <c r="A10999" t="s">
        <v>13671</v>
      </c>
      <c r="B10999" t="s">
        <v>3157</v>
      </c>
      <c r="C10999">
        <v>215518</v>
      </c>
      <c r="D10999" t="str">
        <f>+VLOOKUP(C10999,Param!K:L,2,FALSE)</f>
        <v>CASTALIE</v>
      </c>
      <c r="E10999" t="s">
        <v>13670</v>
      </c>
      <c r="F10999" t="s">
        <v>8721</v>
      </c>
      <c r="G10999" t="s">
        <v>29</v>
      </c>
      <c r="H10999" s="5">
        <v>3801.92</v>
      </c>
      <c r="I10999" s="5">
        <v>3801.924</v>
      </c>
      <c r="J10999" s="5">
        <v>-3.9999999999054099E-3</v>
      </c>
      <c r="K10999" s="5">
        <v>3801.92</v>
      </c>
      <c r="L10999" s="5">
        <v>0</v>
      </c>
      <c r="M10999" t="str">
        <f>IF(ISERROR(VLOOKUP(A10999,'[1]Ecart validé'!$A:$A,1,FALSE)),Z10999,"Ecart Validé")</f>
        <v>valid</v>
      </c>
      <c r="R10999" t="s">
        <v>30</v>
      </c>
      <c r="X10999"/>
      <c r="Y10999"/>
      <c r="Z10999" t="s">
        <v>31</v>
      </c>
    </row>
    <row r="11000" spans="1:26" ht="57.6" x14ac:dyDescent="0.3">
      <c r="A11000" t="s">
        <v>13672</v>
      </c>
      <c r="B11000" t="s">
        <v>3157</v>
      </c>
      <c r="C11000">
        <v>225304</v>
      </c>
      <c r="D11000" t="str">
        <f>+VLOOKUP(C11000,Param!K:L,2,FALSE)</f>
        <v>BONDUELLE FRAIS FRANCE</v>
      </c>
      <c r="E11000" t="s">
        <v>6043</v>
      </c>
      <c r="F11000" t="s">
        <v>8617</v>
      </c>
      <c r="G11000" t="s">
        <v>29</v>
      </c>
      <c r="H11000" s="5">
        <v>-805.5</v>
      </c>
      <c r="I11000" s="5">
        <v>-805.5</v>
      </c>
      <c r="J11000" s="5">
        <v>0</v>
      </c>
      <c r="K11000" s="5">
        <v>-805.5</v>
      </c>
      <c r="L11000" s="5">
        <v>0</v>
      </c>
      <c r="M11000" t="str">
        <f>IF(ISERROR(VLOOKUP(A11000,'[1]Ecart validé'!$A:$A,1,FALSE)),Z11000,"Ecart Validé")</f>
        <v>valid</v>
      </c>
      <c r="R11000" t="s">
        <v>30</v>
      </c>
      <c r="S11000" t="s">
        <v>42</v>
      </c>
      <c r="T11000" t="s">
        <v>43</v>
      </c>
      <c r="U11000" s="13" t="s">
        <v>13673</v>
      </c>
      <c r="V11000" t="s">
        <v>45</v>
      </c>
      <c r="W11000" t="s">
        <v>2339</v>
      </c>
      <c r="X11000"/>
      <c r="Y11000"/>
      <c r="Z11000" t="s">
        <v>31</v>
      </c>
    </row>
    <row r="11001" spans="1:26" ht="43.2" x14ac:dyDescent="0.3">
      <c r="A11001" t="s">
        <v>13674</v>
      </c>
      <c r="B11001" t="s">
        <v>3157</v>
      </c>
      <c r="C11001">
        <v>225302</v>
      </c>
      <c r="D11001" t="str">
        <f>+VLOOKUP(C11001,Param!K:L,2,FALSE)</f>
        <v>BONDUELLE TRAITEUR INTERNATIONAL</v>
      </c>
      <c r="E11001" t="s">
        <v>6032</v>
      </c>
      <c r="F11001" t="s">
        <v>8617</v>
      </c>
      <c r="G11001" t="s">
        <v>29</v>
      </c>
      <c r="H11001" s="5">
        <v>-16.454999999999998</v>
      </c>
      <c r="I11001" s="5">
        <v>-16.454999999999998</v>
      </c>
      <c r="J11001" s="5">
        <v>0</v>
      </c>
      <c r="K11001" s="5">
        <v>-16.454999999999998</v>
      </c>
      <c r="L11001" s="5">
        <v>0</v>
      </c>
      <c r="M11001" t="str">
        <f>IF(ISERROR(VLOOKUP(A11001,'[1]Ecart validé'!$A:$A,1,FALSE)),Z11001,"Ecart Validé")</f>
        <v>valid</v>
      </c>
      <c r="R11001" t="s">
        <v>30</v>
      </c>
      <c r="S11001" t="s">
        <v>42</v>
      </c>
      <c r="T11001" t="s">
        <v>43</v>
      </c>
      <c r="U11001" s="13" t="s">
        <v>13675</v>
      </c>
      <c r="V11001" t="s">
        <v>45</v>
      </c>
      <c r="W11001" t="s">
        <v>2339</v>
      </c>
      <c r="X11001" t="s">
        <v>2131</v>
      </c>
      <c r="Y11001" t="s">
        <v>2131</v>
      </c>
      <c r="Z11001" t="s">
        <v>31</v>
      </c>
    </row>
    <row r="11002" spans="1:26" x14ac:dyDescent="0.3">
      <c r="A11002" t="s">
        <v>13676</v>
      </c>
      <c r="B11002" t="s">
        <v>3157</v>
      </c>
      <c r="C11002">
        <v>76606</v>
      </c>
      <c r="D11002" t="str">
        <f>+VLOOKUP(C11002,Param!K:L,2,FALSE)</f>
        <v>CARLIMPEX SA</v>
      </c>
      <c r="E11002" t="s">
        <v>5068</v>
      </c>
      <c r="F11002" t="s">
        <v>8271</v>
      </c>
      <c r="G11002" t="s">
        <v>29</v>
      </c>
      <c r="H11002" s="5">
        <v>53571.73</v>
      </c>
      <c r="I11002" s="5">
        <v>53571.716899999999</v>
      </c>
      <c r="J11002" s="5">
        <v>1.3100000003760199E-2</v>
      </c>
      <c r="K11002" s="5">
        <v>53571.73</v>
      </c>
      <c r="L11002" s="5">
        <v>0</v>
      </c>
      <c r="M11002" t="str">
        <f>IF(ISERROR(VLOOKUP(A11002,'[1]Ecart validé'!$A:$A,1,FALSE)),Z11002,"Ecart Validé")</f>
        <v>valid</v>
      </c>
      <c r="R11002" t="s">
        <v>30</v>
      </c>
      <c r="X11002"/>
      <c r="Y11002"/>
      <c r="Z11002" t="s">
        <v>31</v>
      </c>
    </row>
    <row r="11003" spans="1:26" x14ac:dyDescent="0.3">
      <c r="A11003" t="s">
        <v>13677</v>
      </c>
      <c r="B11003" t="s">
        <v>3157</v>
      </c>
      <c r="C11003">
        <v>56508</v>
      </c>
      <c r="D11003" t="str">
        <f>+VLOOKUP(C11003,Param!K:L,2,FALSE)</f>
        <v>SYSCO FRANCE</v>
      </c>
      <c r="E11003" t="s">
        <v>13678</v>
      </c>
      <c r="F11003" t="s">
        <v>8617</v>
      </c>
      <c r="G11003" t="s">
        <v>29</v>
      </c>
      <c r="H11003" s="5">
        <v>1189.9000000000001</v>
      </c>
      <c r="I11003" s="5">
        <v>1189.9029</v>
      </c>
      <c r="J11003" s="5">
        <v>-2.8999999999541602E-3</v>
      </c>
      <c r="K11003" s="5">
        <v>1189.9000000000001</v>
      </c>
      <c r="L11003" s="5">
        <v>0</v>
      </c>
      <c r="M11003" t="str">
        <f>IF(ISERROR(VLOOKUP(A11003,'[1]Ecart validé'!$A:$A,1,FALSE)),Z11003,"Ecart Validé")</f>
        <v>valid</v>
      </c>
      <c r="R11003" t="s">
        <v>30</v>
      </c>
      <c r="X11003"/>
      <c r="Y11003"/>
      <c r="Z11003" t="s">
        <v>31</v>
      </c>
    </row>
    <row r="11004" spans="1:26" x14ac:dyDescent="0.3">
      <c r="A11004" t="s">
        <v>13679</v>
      </c>
      <c r="B11004" t="s">
        <v>3157</v>
      </c>
      <c r="C11004">
        <v>46461</v>
      </c>
      <c r="D11004" t="str">
        <f>+VLOOKUP(C11004,Param!K:L,2,FALSE)</f>
        <v>BARDINET LA MARTINIQUAISE DISTRIBUTION - SVS LM</v>
      </c>
      <c r="E11004" t="s">
        <v>4162</v>
      </c>
      <c r="F11004" t="s">
        <v>8617</v>
      </c>
      <c r="G11004" t="s">
        <v>29</v>
      </c>
      <c r="H11004" s="5">
        <v>150.63999999999999</v>
      </c>
      <c r="I11004" s="5">
        <v>150.63499999999999</v>
      </c>
      <c r="J11004" s="5">
        <v>4.9999999999954499E-3</v>
      </c>
      <c r="K11004" s="5">
        <v>150.63999999999999</v>
      </c>
      <c r="L11004" s="5">
        <v>0</v>
      </c>
      <c r="M11004" t="str">
        <f>IF(ISERROR(VLOOKUP(A11004,'[1]Ecart validé'!$A:$A,1,FALSE)),Z11004,"Ecart Validé")</f>
        <v>valid</v>
      </c>
      <c r="R11004" t="s">
        <v>30</v>
      </c>
      <c r="X11004"/>
      <c r="Y11004"/>
      <c r="Z11004" t="s">
        <v>31</v>
      </c>
    </row>
    <row r="11005" spans="1:26" x14ac:dyDescent="0.3">
      <c r="A11005" t="s">
        <v>13680</v>
      </c>
      <c r="B11005" t="s">
        <v>3157</v>
      </c>
      <c r="C11005">
        <v>46461</v>
      </c>
      <c r="D11005" t="str">
        <f>+VLOOKUP(C11005,Param!K:L,2,FALSE)</f>
        <v>BARDINET LA MARTINIQUAISE DISTRIBUTION - SVS LM</v>
      </c>
      <c r="E11005" t="s">
        <v>4162</v>
      </c>
      <c r="F11005" t="s">
        <v>8271</v>
      </c>
      <c r="G11005" t="s">
        <v>29</v>
      </c>
      <c r="H11005" s="5">
        <v>6956.1</v>
      </c>
      <c r="I11005" s="5">
        <v>6956.0977000000003</v>
      </c>
      <c r="J11005" s="5">
        <v>2.3000000001047699E-3</v>
      </c>
      <c r="K11005" s="5">
        <v>6956.1</v>
      </c>
      <c r="L11005" s="5">
        <v>0</v>
      </c>
      <c r="M11005" t="str">
        <f>IF(ISERROR(VLOOKUP(A11005,'[1]Ecart validé'!$A:$A,1,FALSE)),Z11005,"Ecart Validé")</f>
        <v>valid</v>
      </c>
      <c r="R11005" t="s">
        <v>30</v>
      </c>
      <c r="S11005" t="s">
        <v>42</v>
      </c>
      <c r="T11005" t="s">
        <v>325</v>
      </c>
      <c r="U11005" s="13" t="s">
        <v>9493</v>
      </c>
      <c r="X11005"/>
      <c r="Y11005"/>
      <c r="Z11005" t="s">
        <v>31</v>
      </c>
    </row>
    <row r="11006" spans="1:26" x14ac:dyDescent="0.3">
      <c r="A11006" t="s">
        <v>13681</v>
      </c>
      <c r="B11006" t="s">
        <v>3157</v>
      </c>
      <c r="C11006">
        <v>46461</v>
      </c>
      <c r="D11006" t="str">
        <f>+VLOOKUP(C11006,Param!K:L,2,FALSE)</f>
        <v>BARDINET LA MARTINIQUAISE DISTRIBUTION - SVS LM</v>
      </c>
      <c r="E11006" t="s">
        <v>4160</v>
      </c>
      <c r="F11006" t="s">
        <v>8271</v>
      </c>
      <c r="G11006" t="s">
        <v>29</v>
      </c>
      <c r="H11006" s="5">
        <v>362.82</v>
      </c>
      <c r="I11006" s="5">
        <v>362.80860000000001</v>
      </c>
      <c r="J11006" s="5">
        <v>1.14000000000373E-2</v>
      </c>
      <c r="K11006" s="5">
        <v>362.82</v>
      </c>
      <c r="L11006" s="5">
        <v>0</v>
      </c>
      <c r="M11006" t="str">
        <f>IF(ISERROR(VLOOKUP(A11006,'[1]Ecart validé'!$A:$A,1,FALSE)),Z11006,"Ecart Validé")</f>
        <v>valid</v>
      </c>
      <c r="R11006" t="s">
        <v>30</v>
      </c>
      <c r="S11006" t="s">
        <v>42</v>
      </c>
      <c r="T11006" t="s">
        <v>325</v>
      </c>
      <c r="U11006" s="13" t="s">
        <v>9493</v>
      </c>
      <c r="X11006"/>
      <c r="Y11006"/>
      <c r="Z11006" t="s">
        <v>31</v>
      </c>
    </row>
    <row r="11007" spans="1:26" x14ac:dyDescent="0.3">
      <c r="A11007" t="s">
        <v>13682</v>
      </c>
      <c r="B11007" t="s">
        <v>3157</v>
      </c>
      <c r="C11007">
        <v>57811</v>
      </c>
      <c r="D11007" t="str">
        <f>+VLOOKUP(C11007,Param!K:L,2,FALSE)</f>
        <v>QUARANTE SIX (ex:ELECTROGELOZ IVRY)</v>
      </c>
      <c r="E11007">
        <v>2160484941</v>
      </c>
      <c r="F11007" t="s">
        <v>8617</v>
      </c>
      <c r="G11007" t="s">
        <v>29</v>
      </c>
      <c r="H11007" s="5">
        <v>372.59</v>
      </c>
      <c r="I11007" s="5">
        <v>372.59300000000002</v>
      </c>
      <c r="J11007" s="5">
        <v>-3.0000000000427402E-3</v>
      </c>
      <c r="K11007" s="5">
        <v>372.59</v>
      </c>
      <c r="L11007" s="5">
        <v>0</v>
      </c>
      <c r="M11007" t="str">
        <f>IF(ISERROR(VLOOKUP(A11007,'[1]Ecart validé'!$A:$A,1,FALSE)),Z11007,"Ecart Validé")</f>
        <v>valid</v>
      </c>
      <c r="R11007" t="s">
        <v>30</v>
      </c>
      <c r="X11007"/>
      <c r="Y11007"/>
      <c r="Z11007" t="s">
        <v>31</v>
      </c>
    </row>
    <row r="11008" spans="1:26" x14ac:dyDescent="0.3">
      <c r="A11008" t="s">
        <v>13683</v>
      </c>
      <c r="B11008" t="s">
        <v>3157</v>
      </c>
      <c r="C11008">
        <v>57811</v>
      </c>
      <c r="D11008" t="str">
        <f>+VLOOKUP(C11008,Param!K:L,2,FALSE)</f>
        <v>QUARANTE SIX (ex:ELECTROGELOZ IVRY)</v>
      </c>
      <c r="E11008">
        <v>2160484941</v>
      </c>
      <c r="F11008" t="s">
        <v>8266</v>
      </c>
      <c r="G11008" t="s">
        <v>29</v>
      </c>
      <c r="H11008" s="5">
        <v>1152.2</v>
      </c>
      <c r="I11008" s="5">
        <v>1152.2049999999999</v>
      </c>
      <c r="J11008" s="5">
        <v>-4.9999999998817596E-3</v>
      </c>
      <c r="K11008" s="5">
        <v>1152.2</v>
      </c>
      <c r="L11008" s="5">
        <v>0</v>
      </c>
      <c r="M11008" t="str">
        <f>IF(ISERROR(VLOOKUP(A11008,'[1]Ecart validé'!$A:$A,1,FALSE)),Z11008,"Ecart Validé")</f>
        <v>valid</v>
      </c>
      <c r="R11008" t="s">
        <v>30</v>
      </c>
      <c r="X11008"/>
      <c r="Y11008"/>
      <c r="Z11008" t="s">
        <v>31</v>
      </c>
    </row>
    <row r="11009" spans="1:26" x14ac:dyDescent="0.3">
      <c r="A11009" t="s">
        <v>13684</v>
      </c>
      <c r="B11009" t="s">
        <v>3157</v>
      </c>
      <c r="C11009">
        <v>279834</v>
      </c>
      <c r="D11009" t="str">
        <f>+VLOOKUP(C11009,Param!K:L,2,FALSE)</f>
        <v>FOOD EUROPE (PARIS TERROIRS)</v>
      </c>
      <c r="E11009">
        <v>1170125298</v>
      </c>
      <c r="F11009" t="s">
        <v>8617</v>
      </c>
      <c r="G11009" t="s">
        <v>29</v>
      </c>
      <c r="H11009" s="5">
        <v>17.920000000000002</v>
      </c>
      <c r="I11009" s="5">
        <v>17.920000000000002</v>
      </c>
      <c r="J11009" s="5">
        <v>0</v>
      </c>
      <c r="K11009" s="5">
        <v>17.920000000000002</v>
      </c>
      <c r="L11009" s="5">
        <v>0</v>
      </c>
      <c r="M11009" t="str">
        <f>IF(ISERROR(VLOOKUP(A11009,'[1]Ecart validé'!$A:$A,1,FALSE)),Z11009,"Ecart Validé")</f>
        <v>valid</v>
      </c>
      <c r="R11009" t="s">
        <v>30</v>
      </c>
      <c r="X11009"/>
      <c r="Y11009"/>
      <c r="Z11009" t="s">
        <v>31</v>
      </c>
    </row>
    <row r="11010" spans="1:26" x14ac:dyDescent="0.3">
      <c r="A11010" t="s">
        <v>13685</v>
      </c>
      <c r="B11010" t="s">
        <v>3157</v>
      </c>
      <c r="C11010">
        <v>44232</v>
      </c>
      <c r="D11010" t="str">
        <f>+VLOOKUP(C11010,Param!K:L,2,FALSE)</f>
        <v>MEIKO FRANCE SAS</v>
      </c>
      <c r="E11010">
        <v>28315030</v>
      </c>
      <c r="F11010" t="s">
        <v>8262</v>
      </c>
      <c r="G11010" t="s">
        <v>29</v>
      </c>
      <c r="H11010" s="5">
        <v>556.59</v>
      </c>
      <c r="I11010" s="5">
        <v>556.60440000000006</v>
      </c>
      <c r="J11010" s="5">
        <v>-1.44000000000232E-2</v>
      </c>
      <c r="K11010" s="5">
        <v>556.59</v>
      </c>
      <c r="L11010" s="5">
        <v>0</v>
      </c>
      <c r="M11010" t="str">
        <f>IF(ISERROR(VLOOKUP(A11010,'[1]Ecart validé'!$A:$A,1,FALSE)),Z11010,"Ecart Validé")</f>
        <v>valid</v>
      </c>
      <c r="R11010" t="s">
        <v>30</v>
      </c>
      <c r="X11010"/>
      <c r="Y11010"/>
      <c r="Z11010" t="s">
        <v>31</v>
      </c>
    </row>
    <row r="11011" spans="1:26" x14ac:dyDescent="0.3">
      <c r="A11011" t="s">
        <v>13686</v>
      </c>
      <c r="B11011" t="s">
        <v>3157</v>
      </c>
      <c r="C11011">
        <v>44232</v>
      </c>
      <c r="D11011" t="str">
        <f>+VLOOKUP(C11011,Param!K:L,2,FALSE)</f>
        <v>MEIKO FRANCE SAS</v>
      </c>
      <c r="E11011">
        <v>28315030</v>
      </c>
      <c r="F11011" t="s">
        <v>8264</v>
      </c>
      <c r="G11011" t="s">
        <v>29</v>
      </c>
      <c r="H11011" s="5">
        <v>296.39999999999998</v>
      </c>
      <c r="I11011" s="5">
        <v>296.40600000000001</v>
      </c>
      <c r="J11011" s="5">
        <v>-6.0000000000286404E-3</v>
      </c>
      <c r="K11011" s="5">
        <v>296.39999999999998</v>
      </c>
      <c r="L11011" s="5">
        <v>0</v>
      </c>
      <c r="M11011" t="str">
        <f>IF(ISERROR(VLOOKUP(A11011,'[1]Ecart validé'!$A:$A,1,FALSE)),Z11011,"Ecart Validé")</f>
        <v>valid</v>
      </c>
      <c r="R11011" t="s">
        <v>30</v>
      </c>
      <c r="X11011"/>
      <c r="Y11011"/>
      <c r="Z11011" t="s">
        <v>31</v>
      </c>
    </row>
    <row r="11012" spans="1:26" x14ac:dyDescent="0.3">
      <c r="A11012" t="s">
        <v>13687</v>
      </c>
      <c r="B11012" t="s">
        <v>3157</v>
      </c>
      <c r="C11012">
        <v>44232</v>
      </c>
      <c r="D11012" t="str">
        <f>+VLOOKUP(C11012,Param!K:L,2,FALSE)</f>
        <v>MEIKO FRANCE SAS</v>
      </c>
      <c r="E11012">
        <v>28315030</v>
      </c>
      <c r="F11012" t="s">
        <v>8266</v>
      </c>
      <c r="G11012" t="s">
        <v>29</v>
      </c>
      <c r="H11012" s="5">
        <v>219.69</v>
      </c>
      <c r="I11012" s="5">
        <v>219.68100000000001</v>
      </c>
      <c r="J11012" s="5">
        <v>8.9999999999861302E-3</v>
      </c>
      <c r="K11012" s="5">
        <v>219.69</v>
      </c>
      <c r="L11012" s="5">
        <v>0</v>
      </c>
      <c r="M11012" t="str">
        <f>IF(ISERROR(VLOOKUP(A11012,'[1]Ecart validé'!$A:$A,1,FALSE)),Z11012,"Ecart Validé")</f>
        <v>valid</v>
      </c>
      <c r="R11012" t="s">
        <v>30</v>
      </c>
      <c r="X11012"/>
      <c r="Y11012"/>
      <c r="Z11012" t="s">
        <v>31</v>
      </c>
    </row>
    <row r="11013" spans="1:26" x14ac:dyDescent="0.3">
      <c r="A11013" t="s">
        <v>13688</v>
      </c>
      <c r="B11013" t="s">
        <v>3157</v>
      </c>
      <c r="C11013">
        <v>352146</v>
      </c>
      <c r="D11013" t="str">
        <f>+VLOOKUP(C11013,Param!K:L,2,FALSE)</f>
        <v xml:space="preserve">NEW MANUSEC </v>
      </c>
      <c r="E11013" t="s">
        <v>13689</v>
      </c>
      <c r="F11013" t="s">
        <v>8617</v>
      </c>
      <c r="G11013" t="s">
        <v>29</v>
      </c>
      <c r="H11013" s="5">
        <v>6000.78</v>
      </c>
      <c r="I11013" s="5">
        <v>6000.7824000000001</v>
      </c>
      <c r="J11013" s="5">
        <v>-2.4000000003070402E-3</v>
      </c>
      <c r="K11013" s="5">
        <v>6000.78</v>
      </c>
      <c r="L11013" s="5">
        <v>0</v>
      </c>
      <c r="M11013" t="str">
        <f>IF(ISERROR(VLOOKUP(A11013,'[1]Ecart validé'!$A:$A,1,FALSE)),Z11013,"Ecart Validé")</f>
        <v>valid</v>
      </c>
      <c r="R11013" t="s">
        <v>30</v>
      </c>
      <c r="X11013"/>
      <c r="Y11013"/>
      <c r="Z11013" t="s">
        <v>31</v>
      </c>
    </row>
    <row r="11014" spans="1:26" x14ac:dyDescent="0.3">
      <c r="A11014" t="s">
        <v>13690</v>
      </c>
      <c r="B11014" t="s">
        <v>3157</v>
      </c>
      <c r="C11014">
        <v>352146</v>
      </c>
      <c r="D11014" t="str">
        <f>+VLOOKUP(C11014,Param!K:L,2,FALSE)</f>
        <v xml:space="preserve">NEW MANUSEC </v>
      </c>
      <c r="E11014" t="s">
        <v>13689</v>
      </c>
      <c r="F11014" t="s">
        <v>8260</v>
      </c>
      <c r="G11014" t="s">
        <v>29</v>
      </c>
      <c r="H11014" s="5">
        <v>7195.12</v>
      </c>
      <c r="I11014" s="5">
        <v>7195.1232</v>
      </c>
      <c r="J11014" s="5">
        <v>-3.2000000001062199E-3</v>
      </c>
      <c r="K11014" s="5">
        <v>7195.12</v>
      </c>
      <c r="L11014" s="5">
        <v>0</v>
      </c>
      <c r="M11014" t="str">
        <f>IF(ISERROR(VLOOKUP(A11014,'[1]Ecart validé'!$A:$A,1,FALSE)),Z11014,"Ecart Validé")</f>
        <v>valid</v>
      </c>
      <c r="R11014" t="s">
        <v>30</v>
      </c>
      <c r="X11014"/>
      <c r="Y11014"/>
      <c r="Z11014" t="s">
        <v>31</v>
      </c>
    </row>
    <row r="11015" spans="1:26" x14ac:dyDescent="0.3">
      <c r="A11015" t="s">
        <v>13691</v>
      </c>
      <c r="B11015" t="s">
        <v>3157</v>
      </c>
      <c r="C11015">
        <v>352146</v>
      </c>
      <c r="D11015" t="str">
        <f>+VLOOKUP(C11015,Param!K:L,2,FALSE)</f>
        <v xml:space="preserve">NEW MANUSEC </v>
      </c>
      <c r="E11015" t="s">
        <v>13689</v>
      </c>
      <c r="F11015" t="s">
        <v>8262</v>
      </c>
      <c r="G11015" t="s">
        <v>29</v>
      </c>
      <c r="H11015" s="5">
        <v>11825.53</v>
      </c>
      <c r="I11015" s="5">
        <v>11825.528</v>
      </c>
      <c r="J11015" s="5">
        <v>2.0000000004074502E-3</v>
      </c>
      <c r="K11015" s="5">
        <v>11825.53</v>
      </c>
      <c r="L11015" s="5">
        <v>0</v>
      </c>
      <c r="M11015" t="str">
        <f>IF(ISERROR(VLOOKUP(A11015,'[1]Ecart validé'!$A:$A,1,FALSE)),Z11015,"Ecart Validé")</f>
        <v>valid</v>
      </c>
      <c r="R11015" t="s">
        <v>30</v>
      </c>
      <c r="X11015"/>
      <c r="Y11015"/>
      <c r="Z11015" t="s">
        <v>31</v>
      </c>
    </row>
    <row r="11016" spans="1:26" x14ac:dyDescent="0.3">
      <c r="A11016" t="s">
        <v>13692</v>
      </c>
      <c r="B11016" t="s">
        <v>3157</v>
      </c>
      <c r="C11016">
        <v>352146</v>
      </c>
      <c r="D11016" t="str">
        <f>+VLOOKUP(C11016,Param!K:L,2,FALSE)</f>
        <v xml:space="preserve">NEW MANUSEC </v>
      </c>
      <c r="E11016" t="s">
        <v>13689</v>
      </c>
      <c r="F11016" t="s">
        <v>8264</v>
      </c>
      <c r="G11016" t="s">
        <v>29</v>
      </c>
      <c r="H11016" s="5">
        <v>7862.29</v>
      </c>
      <c r="I11016" s="5">
        <v>7862.28</v>
      </c>
      <c r="J11016" s="5">
        <v>1.0000000000218201E-2</v>
      </c>
      <c r="K11016" s="5">
        <v>7862.29</v>
      </c>
      <c r="L11016" s="5">
        <v>0</v>
      </c>
      <c r="M11016" t="str">
        <f>IF(ISERROR(VLOOKUP(A11016,'[1]Ecart validé'!$A:$A,1,FALSE)),Z11016,"Ecart Validé")</f>
        <v>valid</v>
      </c>
      <c r="R11016" t="s">
        <v>30</v>
      </c>
      <c r="T11016" s="41"/>
      <c r="X11016"/>
      <c r="Y11016"/>
      <c r="Z11016" t="s">
        <v>31</v>
      </c>
    </row>
    <row r="11017" spans="1:26" x14ac:dyDescent="0.3">
      <c r="A11017" t="s">
        <v>13693</v>
      </c>
      <c r="B11017" t="s">
        <v>3157</v>
      </c>
      <c r="C11017">
        <v>352146</v>
      </c>
      <c r="D11017" t="str">
        <f>+VLOOKUP(C11017,Param!K:L,2,FALSE)</f>
        <v xml:space="preserve">NEW MANUSEC </v>
      </c>
      <c r="E11017" t="s">
        <v>13689</v>
      </c>
      <c r="F11017" t="s">
        <v>8266</v>
      </c>
      <c r="G11017" t="s">
        <v>29</v>
      </c>
      <c r="H11017" s="5">
        <v>14389.54</v>
      </c>
      <c r="I11017" s="5">
        <v>14389.5504</v>
      </c>
      <c r="J11017" s="5">
        <v>-1.0399999999208299E-2</v>
      </c>
      <c r="K11017" s="5">
        <v>14389.54</v>
      </c>
      <c r="L11017" s="5">
        <v>0</v>
      </c>
      <c r="M11017" t="str">
        <f>IF(ISERROR(VLOOKUP(A11017,'[1]Ecart validé'!$A:$A,1,FALSE)),Z11017,"Ecart Validé")</f>
        <v>valid</v>
      </c>
      <c r="R11017" t="s">
        <v>30</v>
      </c>
      <c r="X11017"/>
      <c r="Y11017"/>
      <c r="Z11017" t="s">
        <v>31</v>
      </c>
    </row>
    <row r="11018" spans="1:26" x14ac:dyDescent="0.3">
      <c r="A11018" t="s">
        <v>13694</v>
      </c>
      <c r="B11018" t="s">
        <v>3157</v>
      </c>
      <c r="C11018">
        <v>234120</v>
      </c>
      <c r="D11018" t="str">
        <f>+VLOOKUP(C11018,Param!K:L,2,FALSE)</f>
        <v>YOU TALKING TO ME</v>
      </c>
      <c r="E11018">
        <v>2180705576</v>
      </c>
      <c r="F11018" t="s">
        <v>8617</v>
      </c>
      <c r="G11018" t="s">
        <v>29</v>
      </c>
      <c r="H11018" s="5">
        <v>88.8</v>
      </c>
      <c r="I11018" s="5">
        <v>88.8</v>
      </c>
      <c r="J11018" s="5">
        <v>0</v>
      </c>
      <c r="K11018" s="5">
        <v>88.8</v>
      </c>
      <c r="L11018" s="5">
        <v>0</v>
      </c>
      <c r="M11018" t="str">
        <f>IF(ISERROR(VLOOKUP(A11018,'[1]Ecart validé'!$A:$A,1,FALSE)),Z11018,"Ecart Validé")</f>
        <v>valid</v>
      </c>
      <c r="R11018" t="s">
        <v>30</v>
      </c>
      <c r="X11018"/>
      <c r="Y11018"/>
      <c r="Z11018" t="s">
        <v>31</v>
      </c>
    </row>
    <row r="11019" spans="1:26" x14ac:dyDescent="0.3">
      <c r="A11019" t="s">
        <v>13695</v>
      </c>
      <c r="B11019" t="s">
        <v>3157</v>
      </c>
      <c r="C11019">
        <v>234120</v>
      </c>
      <c r="D11019" t="str">
        <f>+VLOOKUP(C11019,Param!K:L,2,FALSE)</f>
        <v>YOU TALKING TO ME</v>
      </c>
      <c r="E11019">
        <v>2180705576</v>
      </c>
      <c r="F11019" t="s">
        <v>8262</v>
      </c>
      <c r="G11019" t="s">
        <v>29</v>
      </c>
      <c r="H11019" s="5">
        <v>771.3</v>
      </c>
      <c r="I11019" s="5">
        <v>771.3</v>
      </c>
      <c r="J11019" s="5">
        <v>0</v>
      </c>
      <c r="K11019" s="5">
        <v>771.3</v>
      </c>
      <c r="L11019" s="5">
        <v>0</v>
      </c>
      <c r="M11019" t="str">
        <f>IF(ISERROR(VLOOKUP(A11019,'[1]Ecart validé'!$A:$A,1,FALSE)),Z11019,"Ecart Validé")</f>
        <v>valid</v>
      </c>
      <c r="R11019" t="s">
        <v>30</v>
      </c>
      <c r="X11019"/>
      <c r="Y11019"/>
      <c r="Z11019" t="s">
        <v>31</v>
      </c>
    </row>
    <row r="11020" spans="1:26" x14ac:dyDescent="0.3">
      <c r="A11020" t="s">
        <v>13696</v>
      </c>
      <c r="B11020" t="s">
        <v>3157</v>
      </c>
      <c r="C11020">
        <v>234120</v>
      </c>
      <c r="D11020" t="str">
        <f>+VLOOKUP(C11020,Param!K:L,2,FALSE)</f>
        <v>YOU TALKING TO ME</v>
      </c>
      <c r="E11020">
        <v>2180705576</v>
      </c>
      <c r="F11020" t="s">
        <v>8266</v>
      </c>
      <c r="G11020" t="s">
        <v>29</v>
      </c>
      <c r="H11020" s="5">
        <v>1074</v>
      </c>
      <c r="I11020" s="5">
        <v>1074</v>
      </c>
      <c r="J11020" s="5">
        <v>0</v>
      </c>
      <c r="K11020" s="5">
        <v>1074</v>
      </c>
      <c r="L11020" s="5">
        <v>0</v>
      </c>
      <c r="M11020" t="str">
        <f>IF(ISERROR(VLOOKUP(A11020,'[1]Ecart validé'!$A:$A,1,FALSE)),Z11020,"Ecart Validé")</f>
        <v>valid</v>
      </c>
      <c r="R11020" t="s">
        <v>30</v>
      </c>
      <c r="X11020"/>
      <c r="Y11020"/>
      <c r="Z11020" t="s">
        <v>31</v>
      </c>
    </row>
    <row r="11021" spans="1:26" x14ac:dyDescent="0.3">
      <c r="A11021" t="s">
        <v>13697</v>
      </c>
      <c r="B11021" t="s">
        <v>3157</v>
      </c>
      <c r="C11021">
        <v>45447</v>
      </c>
      <c r="D11021" t="str">
        <f>+VLOOKUP(C11021,Param!K:L,2,FALSE)</f>
        <v>SOCIETE DES ETABLISSEMENTS CARTRON</v>
      </c>
      <c r="E11021" t="s">
        <v>13698</v>
      </c>
      <c r="F11021" t="s">
        <v>8262</v>
      </c>
      <c r="G11021" t="s">
        <v>29</v>
      </c>
      <c r="H11021" s="5">
        <v>17.04</v>
      </c>
      <c r="I11021" s="5">
        <v>17.04</v>
      </c>
      <c r="J11021" s="5">
        <v>0</v>
      </c>
      <c r="K11021" s="5">
        <v>17.04</v>
      </c>
      <c r="L11021" s="5">
        <v>0</v>
      </c>
      <c r="M11021" t="str">
        <f>IF(ISERROR(VLOOKUP(A11021,'[1]Ecart validé'!$A:$A,1,FALSE)),Z11021,"Ecart Validé")</f>
        <v>valid</v>
      </c>
      <c r="R11021" t="s">
        <v>30</v>
      </c>
      <c r="U11021" s="50"/>
      <c r="X11021"/>
      <c r="Y11021"/>
      <c r="Z11021" t="s">
        <v>31</v>
      </c>
    </row>
    <row r="11022" spans="1:26" x14ac:dyDescent="0.3">
      <c r="A11022" t="s">
        <v>13699</v>
      </c>
      <c r="B11022" t="s">
        <v>3157</v>
      </c>
      <c r="C11022">
        <v>45447</v>
      </c>
      <c r="D11022" t="str">
        <f>+VLOOKUP(C11022,Param!K:L,2,FALSE)</f>
        <v>SOCIETE DES ETABLISSEMENTS CARTRON</v>
      </c>
      <c r="E11022" t="s">
        <v>13698</v>
      </c>
      <c r="F11022" t="s">
        <v>8264</v>
      </c>
      <c r="G11022" t="s">
        <v>29</v>
      </c>
      <c r="H11022" s="5">
        <v>96.72</v>
      </c>
      <c r="I11022" s="5">
        <v>96.72</v>
      </c>
      <c r="J11022" s="5">
        <v>0</v>
      </c>
      <c r="K11022" s="5">
        <v>96.72</v>
      </c>
      <c r="L11022" s="5">
        <v>0</v>
      </c>
      <c r="M11022" t="str">
        <f>IF(ISERROR(VLOOKUP(A11022,'[1]Ecart validé'!$A:$A,1,FALSE)),Z11022,"Ecart Validé")</f>
        <v>valid</v>
      </c>
      <c r="R11022" t="s">
        <v>30</v>
      </c>
      <c r="X11022"/>
      <c r="Y11022"/>
      <c r="Z11022" t="s">
        <v>31</v>
      </c>
    </row>
    <row r="11023" spans="1:26" x14ac:dyDescent="0.3">
      <c r="A11023" t="s">
        <v>13700</v>
      </c>
      <c r="B11023" t="s">
        <v>3157</v>
      </c>
      <c r="C11023">
        <v>45447</v>
      </c>
      <c r="D11023" t="str">
        <f>+VLOOKUP(C11023,Param!K:L,2,FALSE)</f>
        <v>SOCIETE DES ETABLISSEMENTS CARTRON</v>
      </c>
      <c r="E11023" t="s">
        <v>13698</v>
      </c>
      <c r="F11023" t="s">
        <v>8266</v>
      </c>
      <c r="G11023" t="s">
        <v>29</v>
      </c>
      <c r="H11023" s="5">
        <v>150.84</v>
      </c>
      <c r="I11023" s="5">
        <v>150.84</v>
      </c>
      <c r="J11023" s="5">
        <v>0</v>
      </c>
      <c r="K11023" s="5">
        <v>150.84</v>
      </c>
      <c r="L11023" s="5">
        <v>0</v>
      </c>
      <c r="M11023" t="str">
        <f>IF(ISERROR(VLOOKUP(A11023,'[1]Ecart validé'!$A:$A,1,FALSE)),Z11023,"Ecart Validé")</f>
        <v>valid</v>
      </c>
      <c r="R11023" t="s">
        <v>30</v>
      </c>
      <c r="X11023"/>
      <c r="Y11023"/>
      <c r="Z11023" t="s">
        <v>31</v>
      </c>
    </row>
    <row r="11024" spans="1:26" x14ac:dyDescent="0.3">
      <c r="A11024" t="s">
        <v>13701</v>
      </c>
      <c r="B11024" t="s">
        <v>3157</v>
      </c>
      <c r="C11024">
        <v>45447</v>
      </c>
      <c r="D11024" t="str">
        <f>+VLOOKUP(C11024,Param!K:L,2,FALSE)</f>
        <v>SOCIETE DES ETABLISSEMENTS CARTRON</v>
      </c>
      <c r="E11024" t="s">
        <v>13702</v>
      </c>
      <c r="F11024" t="s">
        <v>8271</v>
      </c>
      <c r="G11024" t="s">
        <v>29</v>
      </c>
      <c r="H11024" s="5">
        <v>7120.4699999999903</v>
      </c>
      <c r="I11024" s="5">
        <v>7120.4651999999996</v>
      </c>
      <c r="J11024" s="5">
        <v>4.79999999970459E-3</v>
      </c>
      <c r="K11024" s="5">
        <v>7120.4699999999903</v>
      </c>
      <c r="L11024" s="5">
        <v>0</v>
      </c>
      <c r="M11024" t="str">
        <f>IF(ISERROR(VLOOKUP(A11024,'[1]Ecart validé'!$A:$A,1,FALSE)),Z11024,"Ecart Validé")</f>
        <v>valid</v>
      </c>
      <c r="R11024" t="s">
        <v>30</v>
      </c>
      <c r="S11024" t="s">
        <v>42</v>
      </c>
      <c r="T11024" t="s">
        <v>325</v>
      </c>
      <c r="U11024" s="13" t="s">
        <v>9493</v>
      </c>
      <c r="X11024"/>
      <c r="Y11024"/>
      <c r="Z11024" t="s">
        <v>31</v>
      </c>
    </row>
    <row r="11025" spans="1:26" x14ac:dyDescent="0.3">
      <c r="A11025" t="s">
        <v>13703</v>
      </c>
      <c r="B11025" t="s">
        <v>3157</v>
      </c>
      <c r="C11025">
        <v>45447</v>
      </c>
      <c r="D11025" t="str">
        <f>+VLOOKUP(C11025,Param!K:L,2,FALSE)</f>
        <v>SOCIETE DES ETABLISSEMENTS CARTRON</v>
      </c>
      <c r="E11025" t="s">
        <v>13704</v>
      </c>
      <c r="F11025" t="s">
        <v>8271</v>
      </c>
      <c r="G11025" t="s">
        <v>29</v>
      </c>
      <c r="H11025" s="5">
        <v>1056.44999999999</v>
      </c>
      <c r="I11025" s="5">
        <v>1056.4559999999999</v>
      </c>
      <c r="J11025" s="5">
        <v>-6.0000000000854899E-3</v>
      </c>
      <c r="K11025" s="5">
        <v>1056.44999999999</v>
      </c>
      <c r="L11025" s="5">
        <v>0</v>
      </c>
      <c r="M11025" t="str">
        <f>IF(ISERROR(VLOOKUP(A11025,'[1]Ecart validé'!$A:$A,1,FALSE)),Z11025,"Ecart Validé")</f>
        <v>valid</v>
      </c>
      <c r="R11025" t="s">
        <v>30</v>
      </c>
      <c r="S11025" t="s">
        <v>42</v>
      </c>
      <c r="T11025" s="41" t="s">
        <v>325</v>
      </c>
      <c r="U11025" s="13" t="s">
        <v>9493</v>
      </c>
      <c r="X11025"/>
      <c r="Y11025"/>
      <c r="Z11025" t="s">
        <v>31</v>
      </c>
    </row>
    <row r="11026" spans="1:26" ht="43.2" x14ac:dyDescent="0.3">
      <c r="A11026" t="s">
        <v>13705</v>
      </c>
      <c r="B11026" t="s">
        <v>3157</v>
      </c>
      <c r="C11026">
        <v>56763</v>
      </c>
      <c r="D11026" t="str">
        <f>+VLOOKUP(C11026,Param!K:L,2,FALSE)</f>
        <v>EUROMASTER</v>
      </c>
      <c r="E11026" t="s">
        <v>13706</v>
      </c>
      <c r="F11026" t="s">
        <v>8617</v>
      </c>
      <c r="G11026" t="s">
        <v>29</v>
      </c>
      <c r="H11026" s="5">
        <v>3710.14</v>
      </c>
      <c r="J11026" s="5">
        <v>3710.14</v>
      </c>
      <c r="L11026" s="5">
        <v>3710.14</v>
      </c>
      <c r="M11026" t="str">
        <f>IF(ISERROR(VLOOKUP(A11026,'[1]Ecart validé'!$A:$A,1,FALSE)),Z11026,"Ecart Validé")</f>
        <v>issue</v>
      </c>
      <c r="N11026" t="s">
        <v>323</v>
      </c>
      <c r="O11026" t="s">
        <v>13707</v>
      </c>
      <c r="Q11026" t="s">
        <v>13708</v>
      </c>
      <c r="R11026" t="s">
        <v>30</v>
      </c>
      <c r="S11026" t="s">
        <v>42</v>
      </c>
      <c r="T11026" t="s">
        <v>325</v>
      </c>
      <c r="U11026" s="13" t="s">
        <v>13709</v>
      </c>
      <c r="V11026" t="s">
        <v>60</v>
      </c>
      <c r="X11026"/>
      <c r="Y11026"/>
      <c r="Z11026" t="s">
        <v>88</v>
      </c>
    </row>
    <row r="11027" spans="1:26" x14ac:dyDescent="0.3">
      <c r="A11027" t="s">
        <v>13710</v>
      </c>
      <c r="B11027" t="s">
        <v>3157</v>
      </c>
      <c r="C11027">
        <v>56763</v>
      </c>
      <c r="D11027" t="str">
        <f>+VLOOKUP(C11027,Param!K:L,2,FALSE)</f>
        <v>EUROMASTER</v>
      </c>
      <c r="E11027" t="s">
        <v>13706</v>
      </c>
      <c r="F11027" t="s">
        <v>8271</v>
      </c>
      <c r="G11027" t="s">
        <v>29</v>
      </c>
      <c r="H11027" s="5">
        <v>1175.26</v>
      </c>
      <c r="I11027" s="5">
        <v>1175.2568000000001</v>
      </c>
      <c r="J11027" s="5">
        <v>3.1999999998788501E-3</v>
      </c>
      <c r="K11027" s="5">
        <v>1175.2568000000001</v>
      </c>
      <c r="L11027" s="5">
        <v>3.1999999998788501E-3</v>
      </c>
      <c r="M11027" t="str">
        <f>IF(ISERROR(VLOOKUP(A11027,'[1]Ecart validé'!$A:$A,1,FALSE)),Z11027,"Ecart Validé")</f>
        <v>valid</v>
      </c>
      <c r="R11027" t="s">
        <v>30</v>
      </c>
      <c r="X11027"/>
      <c r="Y11027"/>
      <c r="Z11027" t="s">
        <v>31</v>
      </c>
    </row>
    <row r="11028" spans="1:26" x14ac:dyDescent="0.3">
      <c r="A11028" t="s">
        <v>13711</v>
      </c>
      <c r="B11028" t="s">
        <v>3157</v>
      </c>
      <c r="C11028">
        <v>58400</v>
      </c>
      <c r="D11028" t="str">
        <f>+VLOOKUP(C11028,Param!K:L,2,FALSE)</f>
        <v>CHAMPAGNE LOUIS ROEDERER</v>
      </c>
      <c r="E11028">
        <v>1190505949</v>
      </c>
      <c r="F11028" t="s">
        <v>8260</v>
      </c>
      <c r="G11028" t="s">
        <v>29</v>
      </c>
      <c r="H11028" s="5">
        <v>220.68</v>
      </c>
      <c r="I11028" s="5">
        <v>220.68199999999999</v>
      </c>
      <c r="J11028" s="5">
        <v>-1.9999999999811202E-3</v>
      </c>
      <c r="K11028" s="5">
        <v>220.68</v>
      </c>
      <c r="L11028" s="5">
        <v>0</v>
      </c>
      <c r="M11028" t="str">
        <f>IF(ISERROR(VLOOKUP(A11028,'[1]Ecart validé'!$A:$A,1,FALSE)),Z11028,"Ecart Validé")</f>
        <v>valid</v>
      </c>
      <c r="R11028" t="s">
        <v>30</v>
      </c>
      <c r="X11028"/>
      <c r="Y11028"/>
      <c r="Z11028" t="s">
        <v>31</v>
      </c>
    </row>
    <row r="11029" spans="1:26" ht="57.6" x14ac:dyDescent="0.3">
      <c r="A11029" t="s">
        <v>13712</v>
      </c>
      <c r="B11029" t="s">
        <v>3157</v>
      </c>
      <c r="C11029">
        <v>205179</v>
      </c>
      <c r="D11029" t="str">
        <f>+VLOOKUP(C11029,Param!K:L,2,FALSE)</f>
        <v xml:space="preserve">FOODEX TEX MEX </v>
      </c>
      <c r="E11029">
        <v>1190206344</v>
      </c>
      <c r="F11029" t="s">
        <v>8617</v>
      </c>
      <c r="G11029" t="s">
        <v>29</v>
      </c>
      <c r="H11029" s="5">
        <v>401.37</v>
      </c>
      <c r="I11029" s="5">
        <v>401.37400000000002</v>
      </c>
      <c r="J11029" s="5">
        <v>-4.0000000000190898E-3</v>
      </c>
      <c r="K11029" s="5">
        <v>401.37</v>
      </c>
      <c r="L11029" s="5">
        <v>0</v>
      </c>
      <c r="M11029" t="str">
        <f>IF(ISERROR(VLOOKUP(A11029,'[1]Ecart validé'!$A:$A,1,FALSE)),Z11029,"Ecart Validé")</f>
        <v>valid</v>
      </c>
      <c r="R11029" t="s">
        <v>30</v>
      </c>
      <c r="S11029" t="s">
        <v>42</v>
      </c>
      <c r="T11029" t="s">
        <v>257</v>
      </c>
      <c r="U11029" s="13" t="s">
        <v>13713</v>
      </c>
      <c r="V11029" t="s">
        <v>45</v>
      </c>
      <c r="W11029" t="s">
        <v>3214</v>
      </c>
      <c r="X11029" t="s">
        <v>2131</v>
      </c>
      <c r="Y11029" t="s">
        <v>2131</v>
      </c>
      <c r="Z11029" t="s">
        <v>31</v>
      </c>
    </row>
    <row r="11030" spans="1:26" ht="28.8" x14ac:dyDescent="0.3">
      <c r="A11030" t="s">
        <v>13714</v>
      </c>
      <c r="B11030" t="s">
        <v>3157</v>
      </c>
      <c r="C11030">
        <v>205179</v>
      </c>
      <c r="D11030" t="str">
        <f>+VLOOKUP(C11030,Param!K:L,2,FALSE)</f>
        <v xml:space="preserve">FOODEX TEX MEX </v>
      </c>
      <c r="E11030">
        <v>1190206344</v>
      </c>
      <c r="F11030" t="s">
        <v>8262</v>
      </c>
      <c r="G11030" t="s">
        <v>29</v>
      </c>
      <c r="H11030" s="5">
        <v>50.77</v>
      </c>
      <c r="I11030" s="5">
        <v>50.767499999999998</v>
      </c>
      <c r="J11030" s="5">
        <v>2.50000000000483E-3</v>
      </c>
      <c r="K11030" s="5">
        <v>50.77</v>
      </c>
      <c r="L11030" s="5">
        <v>0</v>
      </c>
      <c r="M11030" t="str">
        <f>IF(ISERROR(VLOOKUP(A11030,'[1]Ecart validé'!$A:$A,1,FALSE)),Z11030,"Ecart Validé")</f>
        <v>valid</v>
      </c>
      <c r="R11030" t="s">
        <v>30</v>
      </c>
      <c r="S11030" t="s">
        <v>45</v>
      </c>
      <c r="T11030" t="s">
        <v>3214</v>
      </c>
      <c r="U11030" s="13" t="s">
        <v>13715</v>
      </c>
      <c r="V11030" t="s">
        <v>45</v>
      </c>
      <c r="X11030"/>
      <c r="Y11030"/>
      <c r="Z11030" t="s">
        <v>31</v>
      </c>
    </row>
    <row r="11031" spans="1:26" x14ac:dyDescent="0.3">
      <c r="A11031" t="s">
        <v>13716</v>
      </c>
      <c r="B11031" t="s">
        <v>3157</v>
      </c>
      <c r="C11031">
        <v>102600</v>
      </c>
      <c r="D11031" t="str">
        <f>+VLOOKUP(C11031,Param!K:L,2,FALSE)</f>
        <v>ATF GAIA</v>
      </c>
      <c r="E11031">
        <v>2170185122</v>
      </c>
      <c r="F11031" t="s">
        <v>8617</v>
      </c>
      <c r="G11031" t="s">
        <v>29</v>
      </c>
      <c r="H11031" s="5">
        <v>136.6</v>
      </c>
      <c r="I11031" s="5">
        <v>136.6</v>
      </c>
      <c r="J11031" s="5">
        <v>0</v>
      </c>
      <c r="K11031" s="5">
        <v>136.6</v>
      </c>
      <c r="L11031" s="5">
        <v>0</v>
      </c>
      <c r="M11031" t="str">
        <f>IF(ISERROR(VLOOKUP(A11031,'[1]Ecart validé'!$A:$A,1,FALSE)),Z11031,"Ecart Validé")</f>
        <v>valid</v>
      </c>
      <c r="R11031" t="s">
        <v>30</v>
      </c>
      <c r="X11031"/>
      <c r="Y11031"/>
      <c r="Z11031" t="s">
        <v>31</v>
      </c>
    </row>
    <row r="11032" spans="1:26" x14ac:dyDescent="0.3">
      <c r="A11032" t="s">
        <v>13717</v>
      </c>
      <c r="B11032" t="s">
        <v>3157</v>
      </c>
      <c r="C11032">
        <v>102600</v>
      </c>
      <c r="D11032" t="str">
        <f>+VLOOKUP(C11032,Param!K:L,2,FALSE)</f>
        <v>ATF GAIA</v>
      </c>
      <c r="E11032">
        <v>2170185122</v>
      </c>
      <c r="F11032" t="s">
        <v>8262</v>
      </c>
      <c r="G11032" t="s">
        <v>29</v>
      </c>
      <c r="H11032" s="5">
        <v>4.2</v>
      </c>
      <c r="I11032" s="5">
        <v>4.2</v>
      </c>
      <c r="J11032" s="5">
        <v>0</v>
      </c>
      <c r="K11032" s="5">
        <v>4.2</v>
      </c>
      <c r="L11032" s="5">
        <v>0</v>
      </c>
      <c r="M11032" t="str">
        <f>IF(ISERROR(VLOOKUP(A11032,'[1]Ecart validé'!$A:$A,1,FALSE)),Z11032,"Ecart Validé")</f>
        <v>valid</v>
      </c>
      <c r="R11032" t="s">
        <v>30</v>
      </c>
      <c r="X11032"/>
      <c r="Y11032"/>
      <c r="Z11032" t="s">
        <v>31</v>
      </c>
    </row>
    <row r="11033" spans="1:26" x14ac:dyDescent="0.3">
      <c r="A11033" t="s">
        <v>13718</v>
      </c>
      <c r="B11033" t="s">
        <v>3157</v>
      </c>
      <c r="C11033">
        <v>102600</v>
      </c>
      <c r="D11033" t="str">
        <f>+VLOOKUP(C11033,Param!K:L,2,FALSE)</f>
        <v>ATF GAIA</v>
      </c>
      <c r="E11033">
        <v>2170185122</v>
      </c>
      <c r="F11033" t="s">
        <v>8264</v>
      </c>
      <c r="G11033" t="s">
        <v>29</v>
      </c>
      <c r="H11033" s="5">
        <v>55.8</v>
      </c>
      <c r="I11033" s="5">
        <v>55.8</v>
      </c>
      <c r="J11033" s="5">
        <v>0</v>
      </c>
      <c r="K11033" s="5">
        <v>55.8</v>
      </c>
      <c r="L11033" s="5">
        <v>0</v>
      </c>
      <c r="M11033" t="str">
        <f>IF(ISERROR(VLOOKUP(A11033,'[1]Ecart validé'!$A:$A,1,FALSE)),Z11033,"Ecart Validé")</f>
        <v>valid</v>
      </c>
      <c r="R11033" t="s">
        <v>30</v>
      </c>
      <c r="X11033"/>
      <c r="Y11033"/>
      <c r="Z11033" t="s">
        <v>31</v>
      </c>
    </row>
    <row r="11034" spans="1:26" x14ac:dyDescent="0.3">
      <c r="A11034" t="s">
        <v>13719</v>
      </c>
      <c r="B11034" t="s">
        <v>3157</v>
      </c>
      <c r="C11034">
        <v>102600</v>
      </c>
      <c r="D11034" t="str">
        <f>+VLOOKUP(C11034,Param!K:L,2,FALSE)</f>
        <v>ATF GAIA</v>
      </c>
      <c r="E11034">
        <v>2170185122</v>
      </c>
      <c r="F11034" t="s">
        <v>8266</v>
      </c>
      <c r="G11034" t="s">
        <v>29</v>
      </c>
      <c r="H11034" s="5">
        <v>733.2</v>
      </c>
      <c r="I11034" s="5">
        <v>733.2</v>
      </c>
      <c r="J11034" s="5">
        <v>0</v>
      </c>
      <c r="K11034" s="5">
        <v>733.2</v>
      </c>
      <c r="L11034" s="5">
        <v>0</v>
      </c>
      <c r="M11034" t="str">
        <f>IF(ISERROR(VLOOKUP(A11034,'[1]Ecart validé'!$A:$A,1,FALSE)),Z11034,"Ecart Validé")</f>
        <v>valid</v>
      </c>
      <c r="R11034" t="s">
        <v>30</v>
      </c>
      <c r="X11034"/>
      <c r="Y11034"/>
      <c r="Z11034" t="s">
        <v>31</v>
      </c>
    </row>
    <row r="11035" spans="1:26" ht="100.8" x14ac:dyDescent="0.3">
      <c r="A11035" t="s">
        <v>13720</v>
      </c>
      <c r="B11035" t="s">
        <v>3157</v>
      </c>
      <c r="C11035">
        <v>100930</v>
      </c>
      <c r="D11035" t="str">
        <f>+VLOOKUP(C11035,Param!K:L,2,FALSE)</f>
        <v>METIN SERVICE AUTOMOBILE</v>
      </c>
      <c r="E11035" t="s">
        <v>5209</v>
      </c>
      <c r="F11035" t="s">
        <v>8617</v>
      </c>
      <c r="G11035" t="s">
        <v>29</v>
      </c>
      <c r="H11035" s="5">
        <v>-6000</v>
      </c>
      <c r="I11035" s="5">
        <v>-6000</v>
      </c>
      <c r="J11035" s="5">
        <v>0</v>
      </c>
      <c r="K11035" s="5">
        <v>-6000</v>
      </c>
      <c r="L11035" s="5">
        <v>0</v>
      </c>
      <c r="M11035" t="str">
        <f>IF(ISERROR(VLOOKUP(A11035,'[1]Ecart validé'!$A:$A,1,FALSE)),Z11035,"Ecart Validé")</f>
        <v>valid</v>
      </c>
      <c r="R11035" t="s">
        <v>30</v>
      </c>
      <c r="S11035" t="s">
        <v>42</v>
      </c>
      <c r="T11035" t="s">
        <v>43</v>
      </c>
      <c r="U11035" s="13" t="s">
        <v>13721</v>
      </c>
      <c r="V11035" t="s">
        <v>60</v>
      </c>
      <c r="X11035"/>
      <c r="Y11035"/>
      <c r="Z11035" t="s">
        <v>31</v>
      </c>
    </row>
    <row r="11036" spans="1:26" x14ac:dyDescent="0.3">
      <c r="A11036" t="s">
        <v>13722</v>
      </c>
      <c r="B11036" t="s">
        <v>3157</v>
      </c>
      <c r="C11036">
        <v>100930</v>
      </c>
      <c r="D11036" t="str">
        <f>+VLOOKUP(C11036,Param!K:L,2,FALSE)</f>
        <v>METIN SERVICE AUTOMOBILE</v>
      </c>
      <c r="E11036" t="s">
        <v>5209</v>
      </c>
      <c r="F11036" t="s">
        <v>8271</v>
      </c>
      <c r="G11036" t="s">
        <v>29</v>
      </c>
      <c r="H11036" s="5">
        <v>3000</v>
      </c>
      <c r="I11036" s="5">
        <v>3000</v>
      </c>
      <c r="J11036" s="5">
        <v>0</v>
      </c>
      <c r="K11036" s="5">
        <v>3000</v>
      </c>
      <c r="L11036" s="5">
        <v>0</v>
      </c>
      <c r="M11036" t="str">
        <f>IF(ISERROR(VLOOKUP(A11036,'[1]Ecart validé'!$A:$A,1,FALSE)),Z11036,"Ecart Validé")</f>
        <v>valid</v>
      </c>
      <c r="R11036" t="s">
        <v>30</v>
      </c>
      <c r="X11036"/>
      <c r="Y11036"/>
      <c r="Z11036" t="s">
        <v>31</v>
      </c>
    </row>
    <row r="11037" spans="1:26" x14ac:dyDescent="0.3">
      <c r="A11037" t="s">
        <v>13723</v>
      </c>
      <c r="B11037" t="s">
        <v>3157</v>
      </c>
      <c r="C11037">
        <v>269253</v>
      </c>
      <c r="D11037" t="str">
        <f>+VLOOKUP(C11037,Param!K:L,2,FALSE)</f>
        <v>OPNGO</v>
      </c>
      <c r="E11037" t="s">
        <v>13724</v>
      </c>
      <c r="F11037" t="s">
        <v>8617</v>
      </c>
      <c r="G11037" t="s">
        <v>29</v>
      </c>
      <c r="H11037" s="5">
        <v>1031.5999999999999</v>
      </c>
      <c r="I11037" s="5">
        <v>1031.6033</v>
      </c>
      <c r="J11037" s="5">
        <v>-3.30000000008112E-3</v>
      </c>
      <c r="K11037" s="5">
        <v>1031.5999999999999</v>
      </c>
      <c r="L11037" s="5">
        <v>0</v>
      </c>
      <c r="M11037" t="str">
        <f>IF(ISERROR(VLOOKUP(A11037,'[1]Ecart validé'!$A:$A,1,FALSE)),Z11037,"Ecart Validé")</f>
        <v>valid</v>
      </c>
      <c r="R11037" t="s">
        <v>30</v>
      </c>
      <c r="X11037"/>
      <c r="Y11037"/>
      <c r="Z11037" t="s">
        <v>31</v>
      </c>
    </row>
    <row r="11038" spans="1:26" x14ac:dyDescent="0.3">
      <c r="A11038" t="s">
        <v>13725</v>
      </c>
      <c r="B11038" t="s">
        <v>3157</v>
      </c>
      <c r="C11038">
        <v>269253</v>
      </c>
      <c r="D11038" t="str">
        <f>+VLOOKUP(C11038,Param!K:L,2,FALSE)</f>
        <v>OPNGO</v>
      </c>
      <c r="E11038" t="s">
        <v>13724</v>
      </c>
      <c r="F11038" t="s">
        <v>8271</v>
      </c>
      <c r="G11038" t="s">
        <v>29</v>
      </c>
      <c r="H11038" s="5">
        <v>467.66</v>
      </c>
      <c r="I11038" s="5">
        <v>467.66329999999999</v>
      </c>
      <c r="J11038" s="5">
        <v>-3.2999999999674401E-3</v>
      </c>
      <c r="K11038" s="5">
        <v>467.66</v>
      </c>
      <c r="L11038" s="5">
        <v>0</v>
      </c>
      <c r="M11038" t="str">
        <f>IF(ISERROR(VLOOKUP(A11038,'[1]Ecart validé'!$A:$A,1,FALSE)),Z11038,"Ecart Validé")</f>
        <v>valid</v>
      </c>
      <c r="R11038" t="s">
        <v>30</v>
      </c>
      <c r="X11038"/>
      <c r="Y11038"/>
      <c r="Z11038" t="s">
        <v>31</v>
      </c>
    </row>
    <row r="11039" spans="1:26" x14ac:dyDescent="0.3">
      <c r="A11039" t="s">
        <v>13726</v>
      </c>
      <c r="B11039" t="s">
        <v>3157</v>
      </c>
      <c r="C11039">
        <v>57778</v>
      </c>
      <c r="D11039" t="str">
        <f>+VLOOKUP(C11039,Param!K:L,2,FALSE)</f>
        <v>USEO ( ex I.P.I.)</v>
      </c>
      <c r="E11039" t="s">
        <v>4721</v>
      </c>
      <c r="F11039" t="s">
        <v>8271</v>
      </c>
      <c r="G11039" t="s">
        <v>29</v>
      </c>
      <c r="H11039" s="5">
        <v>84163.76</v>
      </c>
      <c r="I11039" s="5">
        <v>84163.758000000002</v>
      </c>
      <c r="J11039" s="5">
        <v>1.9999999931314899E-3</v>
      </c>
      <c r="K11039" s="5">
        <v>84163.76</v>
      </c>
      <c r="L11039" s="5">
        <v>0</v>
      </c>
      <c r="M11039" t="str">
        <f>IF(ISERROR(VLOOKUP(A11039,'[1]Ecart validé'!$A:$A,1,FALSE)),Z11039,"Ecart Validé")</f>
        <v>valid</v>
      </c>
      <c r="R11039" t="s">
        <v>30</v>
      </c>
      <c r="X11039"/>
      <c r="Y11039"/>
      <c r="Z11039" t="s">
        <v>31</v>
      </c>
    </row>
    <row r="11040" spans="1:26" x14ac:dyDescent="0.3">
      <c r="A11040" t="s">
        <v>13727</v>
      </c>
      <c r="B11040" t="s">
        <v>3157</v>
      </c>
      <c r="C11040">
        <v>360387</v>
      </c>
      <c r="D11040" t="str">
        <f>+VLOOKUP(C11040,Param!K:L,2,FALSE)</f>
        <v xml:space="preserve">3BRM SAS </v>
      </c>
      <c r="E11040" t="s">
        <v>13728</v>
      </c>
      <c r="F11040" t="s">
        <v>8264</v>
      </c>
      <c r="G11040" t="s">
        <v>29</v>
      </c>
      <c r="H11040" s="5">
        <v>55.41</v>
      </c>
      <c r="I11040" s="5">
        <v>55.413600000000002</v>
      </c>
      <c r="J11040" s="5">
        <v>-3.6000000000058199E-3</v>
      </c>
      <c r="K11040" s="5">
        <v>55.41</v>
      </c>
      <c r="L11040" s="5">
        <v>0</v>
      </c>
      <c r="M11040" t="str">
        <f>IF(ISERROR(VLOOKUP(A11040,'[1]Ecart validé'!$A:$A,1,FALSE)),Z11040,"Ecart Validé")</f>
        <v>valid</v>
      </c>
      <c r="R11040" t="s">
        <v>30</v>
      </c>
      <c r="X11040"/>
      <c r="Y11040"/>
      <c r="Z11040" t="s">
        <v>31</v>
      </c>
    </row>
    <row r="11041" spans="1:26" x14ac:dyDescent="0.3">
      <c r="A11041" t="s">
        <v>13729</v>
      </c>
      <c r="B11041" t="s">
        <v>3157</v>
      </c>
      <c r="C11041">
        <v>360387</v>
      </c>
      <c r="D11041" t="str">
        <f>+VLOOKUP(C11041,Param!K:L,2,FALSE)</f>
        <v xml:space="preserve">3BRM SAS </v>
      </c>
      <c r="E11041" t="s">
        <v>13728</v>
      </c>
      <c r="F11041" t="s">
        <v>8266</v>
      </c>
      <c r="G11041" t="s">
        <v>29</v>
      </c>
      <c r="H11041" s="5">
        <v>44.33</v>
      </c>
      <c r="I11041" s="5">
        <v>44.331099999999999</v>
      </c>
      <c r="J11041" s="5">
        <v>-1.10000000000098E-3</v>
      </c>
      <c r="K11041" s="5">
        <v>44.33</v>
      </c>
      <c r="L11041" s="5">
        <v>0</v>
      </c>
      <c r="M11041" t="str">
        <f>IF(ISERROR(VLOOKUP(A11041,'[1]Ecart validé'!$A:$A,1,FALSE)),Z11041,"Ecart Validé")</f>
        <v>valid</v>
      </c>
      <c r="R11041" t="s">
        <v>30</v>
      </c>
      <c r="X11041"/>
      <c r="Y11041"/>
      <c r="Z11041" t="s">
        <v>31</v>
      </c>
    </row>
    <row r="11042" spans="1:26" x14ac:dyDescent="0.3">
      <c r="A11042" t="s">
        <v>13730</v>
      </c>
      <c r="B11042" t="s">
        <v>3157</v>
      </c>
      <c r="C11042">
        <v>91918</v>
      </c>
      <c r="D11042" t="str">
        <f>+VLOOKUP(C11042,Param!K:L,2,FALSE)</f>
        <v>EKIBIO</v>
      </c>
      <c r="E11042">
        <v>1190106326</v>
      </c>
      <c r="F11042" t="s">
        <v>8264</v>
      </c>
      <c r="G11042" t="s">
        <v>29</v>
      </c>
      <c r="H11042" s="5">
        <v>40.369999999999997</v>
      </c>
      <c r="I11042" s="5">
        <v>40.372799999999998</v>
      </c>
      <c r="J11042" s="5">
        <v>-2.8000000000005798E-3</v>
      </c>
      <c r="K11042" s="5">
        <v>40.369999999999997</v>
      </c>
      <c r="L11042" s="5">
        <v>0</v>
      </c>
      <c r="M11042" t="str">
        <f>IF(ISERROR(VLOOKUP(A11042,'[1]Ecart validé'!$A:$A,1,FALSE)),Z11042,"Ecart Validé")</f>
        <v>valid</v>
      </c>
      <c r="R11042" t="s">
        <v>30</v>
      </c>
      <c r="X11042"/>
      <c r="Y11042"/>
      <c r="Z11042" t="s">
        <v>31</v>
      </c>
    </row>
    <row r="11043" spans="1:26" x14ac:dyDescent="0.3">
      <c r="A11043" t="s">
        <v>13731</v>
      </c>
      <c r="B11043" t="s">
        <v>3157</v>
      </c>
      <c r="C11043">
        <v>91918</v>
      </c>
      <c r="D11043" t="str">
        <f>+VLOOKUP(C11043,Param!K:L,2,FALSE)</f>
        <v>EKIBIO</v>
      </c>
      <c r="E11043">
        <v>1190106326</v>
      </c>
      <c r="F11043" t="s">
        <v>8266</v>
      </c>
      <c r="G11043" t="s">
        <v>29</v>
      </c>
      <c r="H11043" s="5">
        <v>113.8</v>
      </c>
      <c r="I11043" s="5">
        <v>113.8014</v>
      </c>
      <c r="J11043" s="5">
        <v>-1.40000000000384E-3</v>
      </c>
      <c r="K11043" s="5">
        <v>113.8</v>
      </c>
      <c r="L11043" s="5">
        <v>0</v>
      </c>
      <c r="M11043" t="str">
        <f>IF(ISERROR(VLOOKUP(A11043,'[1]Ecart validé'!$A:$A,1,FALSE)),Z11043,"Ecart Validé")</f>
        <v>valid</v>
      </c>
      <c r="R11043" t="s">
        <v>30</v>
      </c>
      <c r="X11043"/>
      <c r="Y11043"/>
      <c r="Z11043" t="s">
        <v>31</v>
      </c>
    </row>
    <row r="11044" spans="1:26" x14ac:dyDescent="0.3">
      <c r="A11044" t="s">
        <v>13732</v>
      </c>
      <c r="B11044" t="s">
        <v>3157</v>
      </c>
      <c r="C11044">
        <v>96821</v>
      </c>
      <c r="D11044" t="str">
        <f>+VLOOKUP(C11044,Param!K:L,2,FALSE)</f>
        <v>ARCHITECTURE TECHNIQUE ET COORDINATION 29 (ATC 29)</v>
      </c>
      <c r="E11044">
        <v>2120721970</v>
      </c>
      <c r="F11044" t="s">
        <v>8264</v>
      </c>
      <c r="G11044" t="s">
        <v>29</v>
      </c>
      <c r="H11044" s="5">
        <v>747.9</v>
      </c>
      <c r="I11044" s="5">
        <v>747.9</v>
      </c>
      <c r="J11044" s="5">
        <v>0</v>
      </c>
      <c r="K11044" s="5">
        <v>747.9</v>
      </c>
      <c r="L11044" s="5">
        <v>0</v>
      </c>
      <c r="M11044" t="str">
        <f>IF(ISERROR(VLOOKUP(A11044,'[1]Ecart validé'!$A:$A,1,FALSE)),Z11044,"Ecart Validé")</f>
        <v>valid</v>
      </c>
      <c r="R11044" t="s">
        <v>30</v>
      </c>
      <c r="X11044"/>
      <c r="Y11044"/>
      <c r="Z11044" t="s">
        <v>31</v>
      </c>
    </row>
    <row r="11045" spans="1:26" x14ac:dyDescent="0.3">
      <c r="A11045" t="s">
        <v>13733</v>
      </c>
      <c r="B11045" t="s">
        <v>3157</v>
      </c>
      <c r="C11045">
        <v>81141</v>
      </c>
      <c r="D11045" t="str">
        <f>+VLOOKUP(C11045,Param!K:L,2,FALSE)</f>
        <v>INEO INFRACOM</v>
      </c>
      <c r="E11045" t="s">
        <v>13734</v>
      </c>
      <c r="F11045" t="s">
        <v>8617</v>
      </c>
      <c r="G11045" t="s">
        <v>29</v>
      </c>
      <c r="H11045" s="5">
        <v>2110.11</v>
      </c>
      <c r="I11045" s="5">
        <v>2110.1084999999998</v>
      </c>
      <c r="J11045" s="5">
        <v>1.50000000030559E-3</v>
      </c>
      <c r="K11045" s="5">
        <v>2110.11</v>
      </c>
      <c r="L11045" s="5">
        <v>0</v>
      </c>
      <c r="M11045" t="str">
        <f>IF(ISERROR(VLOOKUP(A11045,'[1]Ecart validé'!$A:$A,1,FALSE)),Z11045,"Ecart Validé")</f>
        <v>valid</v>
      </c>
      <c r="R11045" t="s">
        <v>30</v>
      </c>
      <c r="X11045"/>
      <c r="Y11045"/>
      <c r="Z11045" t="s">
        <v>31</v>
      </c>
    </row>
    <row r="11046" spans="1:26" x14ac:dyDescent="0.3">
      <c r="A11046" t="s">
        <v>13735</v>
      </c>
      <c r="B11046" t="s">
        <v>3157</v>
      </c>
      <c r="C11046">
        <v>81141</v>
      </c>
      <c r="D11046" t="str">
        <f>+VLOOKUP(C11046,Param!K:L,2,FALSE)</f>
        <v>INEO INFRACOM</v>
      </c>
      <c r="E11046" t="s">
        <v>13734</v>
      </c>
      <c r="F11046" t="s">
        <v>8264</v>
      </c>
      <c r="G11046" t="s">
        <v>29</v>
      </c>
      <c r="H11046" s="5">
        <v>1866.09</v>
      </c>
      <c r="I11046" s="5">
        <v>1866.0894000000001</v>
      </c>
      <c r="J11046" s="5">
        <v>5.9999999984938703E-4</v>
      </c>
      <c r="K11046" s="5">
        <v>1866.09</v>
      </c>
      <c r="L11046" s="5">
        <v>0</v>
      </c>
      <c r="M11046" t="str">
        <f>IF(ISERROR(VLOOKUP(A11046,'[1]Ecart validé'!$A:$A,1,FALSE)),Z11046,"Ecart Validé")</f>
        <v>valid</v>
      </c>
      <c r="R11046" t="s">
        <v>30</v>
      </c>
      <c r="X11046"/>
      <c r="Y11046"/>
      <c r="Z11046" t="s">
        <v>31</v>
      </c>
    </row>
    <row r="11047" spans="1:26" x14ac:dyDescent="0.3">
      <c r="A11047" t="s">
        <v>13736</v>
      </c>
      <c r="B11047" t="s">
        <v>3157</v>
      </c>
      <c r="C11047">
        <v>81141</v>
      </c>
      <c r="D11047" t="str">
        <f>+VLOOKUP(C11047,Param!K:L,2,FALSE)</f>
        <v>INEO INFRACOM</v>
      </c>
      <c r="E11047" t="s">
        <v>13734</v>
      </c>
      <c r="F11047" t="s">
        <v>8266</v>
      </c>
      <c r="G11047" t="s">
        <v>29</v>
      </c>
      <c r="H11047" s="5">
        <v>457.3</v>
      </c>
      <c r="I11047" s="5">
        <v>457.29989999999998</v>
      </c>
      <c r="J11047" s="5">
        <v>1.00000000031741E-4</v>
      </c>
      <c r="K11047" s="5">
        <v>457.3</v>
      </c>
      <c r="L11047" s="5">
        <v>0</v>
      </c>
      <c r="M11047" t="str">
        <f>IF(ISERROR(VLOOKUP(A11047,'[1]Ecart validé'!$A:$A,1,FALSE)),Z11047,"Ecart Validé")</f>
        <v>valid</v>
      </c>
      <c r="R11047" t="s">
        <v>30</v>
      </c>
      <c r="X11047"/>
      <c r="Y11047"/>
      <c r="Z11047" t="s">
        <v>31</v>
      </c>
    </row>
    <row r="11048" spans="1:26" x14ac:dyDescent="0.3">
      <c r="A11048" t="s">
        <v>13737</v>
      </c>
      <c r="B11048" t="s">
        <v>3157</v>
      </c>
      <c r="C11048">
        <v>58127</v>
      </c>
      <c r="D11048" t="str">
        <f>+VLOOKUP(C11048,Param!K:L,2,FALSE)</f>
        <v>MARTEAU SA</v>
      </c>
      <c r="E11048">
        <v>520006</v>
      </c>
      <c r="F11048" t="s">
        <v>8264</v>
      </c>
      <c r="G11048" t="s">
        <v>29</v>
      </c>
      <c r="H11048" s="5">
        <v>19079.55</v>
      </c>
      <c r="I11048" s="5">
        <v>19079.55</v>
      </c>
      <c r="J11048" s="5">
        <v>0</v>
      </c>
      <c r="K11048" s="5">
        <v>19079.55</v>
      </c>
      <c r="L11048" s="5">
        <v>0</v>
      </c>
      <c r="M11048" t="str">
        <f>IF(ISERROR(VLOOKUP(A11048,'[1]Ecart validé'!$A:$A,1,FALSE)),Z11048,"Ecart Validé")</f>
        <v>valid</v>
      </c>
      <c r="R11048" t="s">
        <v>30</v>
      </c>
      <c r="X11048"/>
      <c r="Y11048"/>
      <c r="Z11048" t="s">
        <v>31</v>
      </c>
    </row>
    <row r="11049" spans="1:26" x14ac:dyDescent="0.3">
      <c r="A11049" t="s">
        <v>13738</v>
      </c>
      <c r="B11049" t="s">
        <v>3157</v>
      </c>
      <c r="C11049">
        <v>57738</v>
      </c>
      <c r="D11049" t="str">
        <f>+VLOOKUP(C11049,Param!K:L,2,FALSE)</f>
        <v>ARCHITECTURE LUBKOWSKI</v>
      </c>
      <c r="E11049">
        <v>2110721486</v>
      </c>
      <c r="F11049" t="s">
        <v>8617</v>
      </c>
      <c r="G11049" t="s">
        <v>29</v>
      </c>
      <c r="H11049" s="5">
        <v>417.9</v>
      </c>
      <c r="I11049" s="5">
        <v>417.9</v>
      </c>
      <c r="J11049" s="5">
        <v>0</v>
      </c>
      <c r="K11049" s="5">
        <v>417.9</v>
      </c>
      <c r="L11049" s="5">
        <v>0</v>
      </c>
      <c r="M11049" t="str">
        <f>IF(ISERROR(VLOOKUP(A11049,'[1]Ecart validé'!$A:$A,1,FALSE)),Z11049,"Ecart Validé")</f>
        <v>valid</v>
      </c>
      <c r="R11049" t="s">
        <v>30</v>
      </c>
      <c r="X11049"/>
      <c r="Y11049"/>
      <c r="Z11049" t="s">
        <v>31</v>
      </c>
    </row>
    <row r="11050" spans="1:26" x14ac:dyDescent="0.3">
      <c r="A11050" t="s">
        <v>13739</v>
      </c>
      <c r="B11050" t="s">
        <v>3157</v>
      </c>
      <c r="C11050">
        <v>57738</v>
      </c>
      <c r="D11050" t="str">
        <f>+VLOOKUP(C11050,Param!K:L,2,FALSE)</f>
        <v>ARCHITECTURE LUBKOWSKI</v>
      </c>
      <c r="E11050">
        <v>2110721486</v>
      </c>
      <c r="F11050" t="s">
        <v>8264</v>
      </c>
      <c r="G11050" t="s">
        <v>29</v>
      </c>
      <c r="H11050" s="5">
        <v>441</v>
      </c>
      <c r="I11050" s="5">
        <v>441</v>
      </c>
      <c r="J11050" s="5">
        <v>0</v>
      </c>
      <c r="K11050" s="5">
        <v>441</v>
      </c>
      <c r="L11050" s="5">
        <v>0</v>
      </c>
      <c r="M11050" t="str">
        <f>IF(ISERROR(VLOOKUP(A11050,'[1]Ecart validé'!$A:$A,1,FALSE)),Z11050,"Ecart Validé")</f>
        <v>valid</v>
      </c>
      <c r="R11050" t="s">
        <v>30</v>
      </c>
      <c r="X11050"/>
      <c r="Y11050"/>
      <c r="Z11050" t="s">
        <v>31</v>
      </c>
    </row>
    <row r="11051" spans="1:26" x14ac:dyDescent="0.3">
      <c r="A11051" t="s">
        <v>13740</v>
      </c>
      <c r="B11051" t="s">
        <v>3157</v>
      </c>
      <c r="C11051">
        <v>57738</v>
      </c>
      <c r="D11051" t="str">
        <f>+VLOOKUP(C11051,Param!K:L,2,FALSE)</f>
        <v>ARCHITECTURE LUBKOWSKI</v>
      </c>
      <c r="E11051">
        <v>2110721486</v>
      </c>
      <c r="F11051" t="s">
        <v>8266</v>
      </c>
      <c r="G11051" t="s">
        <v>29</v>
      </c>
      <c r="H11051" s="5">
        <v>672.45</v>
      </c>
      <c r="I11051" s="5">
        <v>672.45</v>
      </c>
      <c r="J11051" s="5">
        <v>0</v>
      </c>
      <c r="K11051" s="5">
        <v>672.45</v>
      </c>
      <c r="L11051" s="5">
        <v>0</v>
      </c>
      <c r="M11051" t="str">
        <f>IF(ISERROR(VLOOKUP(A11051,'[1]Ecart validé'!$A:$A,1,FALSE)),Z11051,"Ecart Validé")</f>
        <v>valid</v>
      </c>
      <c r="R11051" t="s">
        <v>30</v>
      </c>
      <c r="X11051"/>
      <c r="Y11051"/>
      <c r="Z11051" t="s">
        <v>31</v>
      </c>
    </row>
    <row r="11052" spans="1:26" x14ac:dyDescent="0.3">
      <c r="A11052" t="s">
        <v>13741</v>
      </c>
      <c r="B11052" t="s">
        <v>3157</v>
      </c>
      <c r="C11052">
        <v>47887</v>
      </c>
      <c r="D11052" t="str">
        <f>+VLOOKUP(C11052,Param!K:L,2,FALSE)</f>
        <v>ENCLOS DE LA CROIX</v>
      </c>
      <c r="E11052">
        <v>1200506679</v>
      </c>
      <c r="F11052" t="s">
        <v>8617</v>
      </c>
      <c r="G11052" t="s">
        <v>29</v>
      </c>
      <c r="H11052" s="5">
        <v>96.07</v>
      </c>
      <c r="I11052" s="5">
        <v>96.067999999999998</v>
      </c>
      <c r="J11052" s="5">
        <v>1.9999999999953302E-3</v>
      </c>
      <c r="K11052" s="5">
        <v>96.07</v>
      </c>
      <c r="L11052" s="5">
        <v>0</v>
      </c>
      <c r="M11052" t="str">
        <f>IF(ISERROR(VLOOKUP(A11052,'[1]Ecart validé'!$A:$A,1,FALSE)),Z11052,"Ecart Validé")</f>
        <v>valid</v>
      </c>
      <c r="R11052" t="s">
        <v>30</v>
      </c>
      <c r="X11052"/>
      <c r="Y11052"/>
      <c r="Z11052" t="s">
        <v>31</v>
      </c>
    </row>
    <row r="11053" spans="1:26" x14ac:dyDescent="0.3">
      <c r="A11053" t="s">
        <v>13742</v>
      </c>
      <c r="B11053" t="s">
        <v>3157</v>
      </c>
      <c r="C11053">
        <v>47887</v>
      </c>
      <c r="D11053" t="str">
        <f>+VLOOKUP(C11053,Param!K:L,2,FALSE)</f>
        <v>ENCLOS DE LA CROIX</v>
      </c>
      <c r="E11053">
        <v>1200506679</v>
      </c>
      <c r="F11053" t="s">
        <v>8264</v>
      </c>
      <c r="G11053" t="s">
        <v>29</v>
      </c>
      <c r="H11053" s="5">
        <v>27.22</v>
      </c>
      <c r="I11053" s="5">
        <v>27.216000000000001</v>
      </c>
      <c r="J11053" s="5">
        <v>3.9999999999977796E-3</v>
      </c>
      <c r="K11053" s="5">
        <v>27.22</v>
      </c>
      <c r="L11053" s="5">
        <v>0</v>
      </c>
      <c r="M11053" t="str">
        <f>IF(ISERROR(VLOOKUP(A11053,'[1]Ecart validé'!$A:$A,1,FALSE)),Z11053,"Ecart Validé")</f>
        <v>valid</v>
      </c>
      <c r="R11053" t="s">
        <v>30</v>
      </c>
      <c r="X11053"/>
      <c r="Y11053"/>
      <c r="Z11053" t="s">
        <v>31</v>
      </c>
    </row>
    <row r="11054" spans="1:26" x14ac:dyDescent="0.3">
      <c r="A11054" t="s">
        <v>13743</v>
      </c>
      <c r="B11054" t="s">
        <v>3157</v>
      </c>
      <c r="C11054">
        <v>47887</v>
      </c>
      <c r="D11054" t="str">
        <f>+VLOOKUP(C11054,Param!K:L,2,FALSE)</f>
        <v>ENCLOS DE LA CROIX</v>
      </c>
      <c r="E11054">
        <v>1200506679</v>
      </c>
      <c r="F11054" t="s">
        <v>8266</v>
      </c>
      <c r="G11054" t="s">
        <v>29</v>
      </c>
      <c r="H11054" s="5">
        <v>7.56</v>
      </c>
      <c r="I11054" s="5">
        <v>7.56</v>
      </c>
      <c r="J11054" s="5">
        <v>0</v>
      </c>
      <c r="K11054" s="5">
        <v>7.56</v>
      </c>
      <c r="L11054" s="5">
        <v>0</v>
      </c>
      <c r="M11054" t="str">
        <f>IF(ISERROR(VLOOKUP(A11054,'[1]Ecart validé'!$A:$A,1,FALSE)),Z11054,"Ecart Validé")</f>
        <v>valid</v>
      </c>
      <c r="R11054" t="s">
        <v>30</v>
      </c>
      <c r="X11054"/>
      <c r="Y11054"/>
      <c r="Z11054" t="s">
        <v>31</v>
      </c>
    </row>
    <row r="11055" spans="1:26" x14ac:dyDescent="0.3">
      <c r="A11055" t="s">
        <v>13744</v>
      </c>
      <c r="B11055" t="s">
        <v>3157</v>
      </c>
      <c r="C11055">
        <v>48610</v>
      </c>
      <c r="D11055" t="str">
        <f>+VLOOKUP(C11055,Param!K:L,2,FALSE)</f>
        <v>EXHIBIT</v>
      </c>
      <c r="E11055" t="s">
        <v>13745</v>
      </c>
      <c r="F11055" t="s">
        <v>8264</v>
      </c>
      <c r="G11055" t="s">
        <v>29</v>
      </c>
      <c r="H11055" s="5">
        <v>133.79</v>
      </c>
      <c r="I11055" s="5">
        <v>133.78980000000001</v>
      </c>
      <c r="J11055" s="5">
        <v>1.9999999997821701E-4</v>
      </c>
      <c r="K11055" s="5">
        <v>133.79</v>
      </c>
      <c r="L11055" s="5">
        <v>0</v>
      </c>
      <c r="M11055" t="str">
        <f>IF(ISERROR(VLOOKUP(A11055,'[1]Ecart validé'!$A:$A,1,FALSE)),Z11055,"Ecart Validé")</f>
        <v>valid</v>
      </c>
      <c r="R11055" t="s">
        <v>30</v>
      </c>
      <c r="X11055"/>
      <c r="Y11055"/>
      <c r="Z11055" t="s">
        <v>31</v>
      </c>
    </row>
    <row r="11056" spans="1:26" x14ac:dyDescent="0.3">
      <c r="A11056" t="s">
        <v>13746</v>
      </c>
      <c r="B11056" t="s">
        <v>3157</v>
      </c>
      <c r="C11056">
        <v>48610</v>
      </c>
      <c r="D11056" t="str">
        <f>+VLOOKUP(C11056,Param!K:L,2,FALSE)</f>
        <v>EXHIBIT</v>
      </c>
      <c r="E11056" t="s">
        <v>13745</v>
      </c>
      <c r="F11056" t="s">
        <v>8266</v>
      </c>
      <c r="G11056" t="s">
        <v>29</v>
      </c>
      <c r="H11056" s="5">
        <v>1723.02</v>
      </c>
      <c r="I11056" s="5">
        <v>1723.02</v>
      </c>
      <c r="J11056" s="5">
        <v>0</v>
      </c>
      <c r="K11056" s="5">
        <v>1723.02</v>
      </c>
      <c r="L11056" s="5">
        <v>0</v>
      </c>
      <c r="M11056" t="str">
        <f>IF(ISERROR(VLOOKUP(A11056,'[1]Ecart validé'!$A:$A,1,FALSE)),Z11056,"Ecart Validé")</f>
        <v>valid</v>
      </c>
      <c r="R11056" t="s">
        <v>30</v>
      </c>
      <c r="X11056"/>
      <c r="Y11056"/>
      <c r="Z11056" t="s">
        <v>31</v>
      </c>
    </row>
    <row r="11057" spans="1:26" x14ac:dyDescent="0.3">
      <c r="A11057" t="s">
        <v>13747</v>
      </c>
      <c r="B11057" t="s">
        <v>3157</v>
      </c>
      <c r="C11057">
        <v>4996</v>
      </c>
      <c r="D11057" t="str">
        <f>+VLOOKUP(C11057,Param!K:L,2,FALSE)</f>
        <v>S.D.P.H (SOCIETE DE DISTRIBUTION DE PRODUITS HAUT DE GAMME)</v>
      </c>
      <c r="E11057">
        <v>19223017</v>
      </c>
      <c r="F11057" t="s">
        <v>8260</v>
      </c>
      <c r="G11057" t="s">
        <v>29</v>
      </c>
      <c r="H11057" s="5">
        <v>136.71</v>
      </c>
      <c r="I11057" s="5">
        <v>136.7105</v>
      </c>
      <c r="J11057" s="5">
        <v>-4.9999999998817603E-4</v>
      </c>
      <c r="K11057" s="5">
        <v>136.71</v>
      </c>
      <c r="L11057" s="5">
        <v>0</v>
      </c>
      <c r="M11057" t="str">
        <f>IF(ISERROR(VLOOKUP(A11057,'[1]Ecart validé'!$A:$A,1,FALSE)),Z11057,"Ecart Validé")</f>
        <v>valid</v>
      </c>
      <c r="R11057" t="s">
        <v>30</v>
      </c>
      <c r="X11057"/>
      <c r="Y11057"/>
      <c r="Z11057" t="s">
        <v>31</v>
      </c>
    </row>
    <row r="11058" spans="1:26" x14ac:dyDescent="0.3">
      <c r="A11058" t="s">
        <v>13748</v>
      </c>
      <c r="B11058" t="s">
        <v>3157</v>
      </c>
      <c r="C11058">
        <v>4996</v>
      </c>
      <c r="D11058" t="str">
        <f>+VLOOKUP(C11058,Param!K:L,2,FALSE)</f>
        <v>S.D.P.H (SOCIETE DE DISTRIBUTION DE PRODUITS HAUT DE GAMME)</v>
      </c>
      <c r="E11058">
        <v>19223017</v>
      </c>
      <c r="F11058" t="s">
        <v>8262</v>
      </c>
      <c r="G11058" t="s">
        <v>29</v>
      </c>
      <c r="H11058" s="5">
        <v>202.55</v>
      </c>
      <c r="I11058" s="5">
        <v>202.55</v>
      </c>
      <c r="J11058" s="5">
        <v>0</v>
      </c>
      <c r="K11058" s="5">
        <v>202.55</v>
      </c>
      <c r="L11058" s="5">
        <v>0</v>
      </c>
      <c r="M11058" t="str">
        <f>IF(ISERROR(VLOOKUP(A11058,'[1]Ecart validé'!$A:$A,1,FALSE)),Z11058,"Ecart Validé")</f>
        <v>valid</v>
      </c>
      <c r="R11058" t="s">
        <v>30</v>
      </c>
      <c r="X11058"/>
      <c r="Y11058"/>
      <c r="Z11058" t="s">
        <v>31</v>
      </c>
    </row>
    <row r="11059" spans="1:26" x14ac:dyDescent="0.3">
      <c r="A11059" t="s">
        <v>13749</v>
      </c>
      <c r="B11059" t="s">
        <v>3157</v>
      </c>
      <c r="C11059">
        <v>4996</v>
      </c>
      <c r="D11059" t="str">
        <f>+VLOOKUP(C11059,Param!K:L,2,FALSE)</f>
        <v>S.D.P.H (SOCIETE DE DISTRIBUTION DE PRODUITS HAUT DE GAMME)</v>
      </c>
      <c r="E11059">
        <v>19223017</v>
      </c>
      <c r="F11059" t="s">
        <v>8264</v>
      </c>
      <c r="G11059" t="s">
        <v>29</v>
      </c>
      <c r="H11059" s="5">
        <v>941.3</v>
      </c>
      <c r="I11059" s="5">
        <v>941.3</v>
      </c>
      <c r="J11059" s="5">
        <v>0</v>
      </c>
      <c r="K11059" s="5">
        <v>941.3</v>
      </c>
      <c r="L11059" s="5">
        <v>0</v>
      </c>
      <c r="M11059" t="str">
        <f>IF(ISERROR(VLOOKUP(A11059,'[1]Ecart validé'!$A:$A,1,FALSE)),Z11059,"Ecart Validé")</f>
        <v>valid</v>
      </c>
      <c r="R11059" t="s">
        <v>30</v>
      </c>
      <c r="X11059"/>
      <c r="Y11059"/>
      <c r="Z11059" t="s">
        <v>31</v>
      </c>
    </row>
    <row r="11060" spans="1:26" x14ac:dyDescent="0.3">
      <c r="A11060" t="s">
        <v>13750</v>
      </c>
      <c r="B11060" t="s">
        <v>3157</v>
      </c>
      <c r="C11060">
        <v>4996</v>
      </c>
      <c r="D11060" t="str">
        <f>+VLOOKUP(C11060,Param!K:L,2,FALSE)</f>
        <v>S.D.P.H (SOCIETE DE DISTRIBUTION DE PRODUITS HAUT DE GAMME)</v>
      </c>
      <c r="E11060">
        <v>19223017</v>
      </c>
      <c r="F11060" t="s">
        <v>8266</v>
      </c>
      <c r="G11060" t="s">
        <v>29</v>
      </c>
      <c r="H11060" s="5">
        <v>1036.6500000000001</v>
      </c>
      <c r="I11060" s="5">
        <v>1036.6500000000001</v>
      </c>
      <c r="J11060" s="5">
        <v>0</v>
      </c>
      <c r="K11060" s="5">
        <v>1036.6500000000001</v>
      </c>
      <c r="L11060" s="5">
        <v>0</v>
      </c>
      <c r="M11060" t="str">
        <f>IF(ISERROR(VLOOKUP(A11060,'[1]Ecart validé'!$A:$A,1,FALSE)),Z11060,"Ecart Validé")</f>
        <v>valid</v>
      </c>
      <c r="R11060" t="s">
        <v>30</v>
      </c>
      <c r="X11060"/>
      <c r="Y11060"/>
      <c r="Z11060" t="s">
        <v>31</v>
      </c>
    </row>
    <row r="11061" spans="1:26" x14ac:dyDescent="0.3">
      <c r="A11061" t="s">
        <v>13751</v>
      </c>
      <c r="B11061" t="s">
        <v>3157</v>
      </c>
      <c r="C11061">
        <v>51682</v>
      </c>
      <c r="D11061" t="str">
        <f>+VLOOKUP(C11061,Param!K:L,2,FALSE)</f>
        <v>ANSEM</v>
      </c>
      <c r="E11061" t="s">
        <v>13752</v>
      </c>
      <c r="F11061" t="s">
        <v>8264</v>
      </c>
      <c r="G11061" t="s">
        <v>29</v>
      </c>
      <c r="H11061" s="5">
        <v>75</v>
      </c>
      <c r="I11061" s="5">
        <v>75</v>
      </c>
      <c r="J11061" s="5">
        <v>0</v>
      </c>
      <c r="K11061" s="5">
        <v>75</v>
      </c>
      <c r="L11061" s="5">
        <v>0</v>
      </c>
      <c r="M11061" t="str">
        <f>IF(ISERROR(VLOOKUP(A11061,'[1]Ecart validé'!$A:$A,1,FALSE)),Z11061,"Ecart Validé")</f>
        <v>valid</v>
      </c>
      <c r="R11061" t="s">
        <v>30</v>
      </c>
      <c r="X11061"/>
      <c r="Y11061"/>
      <c r="Z11061" t="s">
        <v>31</v>
      </c>
    </row>
    <row r="11062" spans="1:26" x14ac:dyDescent="0.3">
      <c r="A11062" t="s">
        <v>13753</v>
      </c>
      <c r="B11062" t="s">
        <v>3157</v>
      </c>
      <c r="C11062">
        <v>51682</v>
      </c>
      <c r="D11062" t="str">
        <f>+VLOOKUP(C11062,Param!K:L,2,FALSE)</f>
        <v>ANSEM</v>
      </c>
      <c r="E11062" t="s">
        <v>13752</v>
      </c>
      <c r="F11062" t="s">
        <v>8266</v>
      </c>
      <c r="G11062" t="s">
        <v>29</v>
      </c>
      <c r="H11062" s="5">
        <v>148.71</v>
      </c>
      <c r="I11062" s="5">
        <v>148.71</v>
      </c>
      <c r="J11062" s="5">
        <v>0</v>
      </c>
      <c r="K11062" s="5">
        <v>148.71</v>
      </c>
      <c r="L11062" s="5">
        <v>0</v>
      </c>
      <c r="M11062" t="str">
        <f>IF(ISERROR(VLOOKUP(A11062,'[1]Ecart validé'!$A:$A,1,FALSE)),Z11062,"Ecart Validé")</f>
        <v>valid</v>
      </c>
      <c r="R11062" t="s">
        <v>30</v>
      </c>
      <c r="X11062"/>
      <c r="Y11062"/>
      <c r="Z11062" t="s">
        <v>31</v>
      </c>
    </row>
    <row r="11063" spans="1:26" x14ac:dyDescent="0.3">
      <c r="A11063" t="s">
        <v>13754</v>
      </c>
      <c r="B11063" t="s">
        <v>3157</v>
      </c>
      <c r="C11063">
        <v>45918</v>
      </c>
      <c r="D11063" t="str">
        <f>+VLOOKUP(C11063,Param!K:L,2,FALSE)</f>
        <v>SAMBONET PADERNO INDUSTRIE SPA</v>
      </c>
      <c r="E11063">
        <v>350104</v>
      </c>
      <c r="F11063" t="s">
        <v>8617</v>
      </c>
      <c r="G11063" t="s">
        <v>29</v>
      </c>
      <c r="H11063" s="5">
        <v>21.75</v>
      </c>
      <c r="I11063" s="5">
        <v>21.75</v>
      </c>
      <c r="J11063" s="5">
        <v>0</v>
      </c>
      <c r="K11063" s="5">
        <v>21.75</v>
      </c>
      <c r="L11063" s="5">
        <v>0</v>
      </c>
      <c r="M11063" t="str">
        <f>IF(ISERROR(VLOOKUP(A11063,'[1]Ecart validé'!$A:$A,1,FALSE)),Z11063,"Ecart Validé")</f>
        <v>valid</v>
      </c>
      <c r="R11063" t="s">
        <v>30</v>
      </c>
      <c r="X11063"/>
      <c r="Y11063"/>
      <c r="Z11063" t="s">
        <v>31</v>
      </c>
    </row>
    <row r="11064" spans="1:26" x14ac:dyDescent="0.3">
      <c r="A11064" t="s">
        <v>13755</v>
      </c>
      <c r="B11064" t="s">
        <v>3157</v>
      </c>
      <c r="C11064">
        <v>45918</v>
      </c>
      <c r="D11064" t="str">
        <f>+VLOOKUP(C11064,Param!K:L,2,FALSE)</f>
        <v>SAMBONET PADERNO INDUSTRIE SPA</v>
      </c>
      <c r="E11064">
        <v>350104</v>
      </c>
      <c r="F11064" t="s">
        <v>8264</v>
      </c>
      <c r="G11064" t="s">
        <v>29</v>
      </c>
      <c r="H11064" s="5">
        <v>167.93</v>
      </c>
      <c r="I11064" s="5">
        <v>167.92500000000001</v>
      </c>
      <c r="J11064" s="5">
        <v>4.9999999999954499E-3</v>
      </c>
      <c r="K11064" s="5">
        <v>167.93</v>
      </c>
      <c r="L11064" s="5">
        <v>0</v>
      </c>
      <c r="M11064" t="str">
        <f>IF(ISERROR(VLOOKUP(A11064,'[1]Ecart validé'!$A:$A,1,FALSE)),Z11064,"Ecart Validé")</f>
        <v>valid</v>
      </c>
      <c r="R11064" t="s">
        <v>30</v>
      </c>
      <c r="X11064"/>
      <c r="Y11064"/>
      <c r="Z11064" t="s">
        <v>31</v>
      </c>
    </row>
    <row r="11065" spans="1:26" x14ac:dyDescent="0.3">
      <c r="A11065" t="s">
        <v>13756</v>
      </c>
      <c r="B11065" t="s">
        <v>3157</v>
      </c>
      <c r="C11065">
        <v>45918</v>
      </c>
      <c r="D11065" t="str">
        <f>+VLOOKUP(C11065,Param!K:L,2,FALSE)</f>
        <v>SAMBONET PADERNO INDUSTRIE SPA</v>
      </c>
      <c r="E11065">
        <v>350104</v>
      </c>
      <c r="F11065" t="s">
        <v>8266</v>
      </c>
      <c r="G11065" t="s">
        <v>29</v>
      </c>
      <c r="H11065" s="5">
        <v>364.65</v>
      </c>
      <c r="I11065" s="5">
        <v>364.65</v>
      </c>
      <c r="J11065" s="5">
        <v>0</v>
      </c>
      <c r="K11065" s="5">
        <v>364.65</v>
      </c>
      <c r="L11065" s="5">
        <v>0</v>
      </c>
      <c r="M11065" t="str">
        <f>IF(ISERROR(VLOOKUP(A11065,'[1]Ecart validé'!$A:$A,1,FALSE)),Z11065,"Ecart Validé")</f>
        <v>valid</v>
      </c>
      <c r="R11065" t="s">
        <v>30</v>
      </c>
      <c r="X11065"/>
      <c r="Y11065"/>
      <c r="Z11065" t="s">
        <v>31</v>
      </c>
    </row>
    <row r="11066" spans="1:26" x14ac:dyDescent="0.3">
      <c r="A11066" t="s">
        <v>13757</v>
      </c>
      <c r="B11066" t="s">
        <v>3157</v>
      </c>
      <c r="C11066">
        <v>45251</v>
      </c>
      <c r="D11066" t="str">
        <f>+VLOOKUP(C11066,Param!K:L,2,FALSE)</f>
        <v>BHARLEV INDUSTRIES</v>
      </c>
      <c r="E11066">
        <v>20086</v>
      </c>
      <c r="F11066" t="s">
        <v>8260</v>
      </c>
      <c r="G11066" t="s">
        <v>29</v>
      </c>
      <c r="H11066" s="5">
        <v>3132.19</v>
      </c>
      <c r="I11066" s="5">
        <v>3132.1958</v>
      </c>
      <c r="J11066" s="5">
        <v>-5.7999999999083203E-3</v>
      </c>
      <c r="K11066" s="5">
        <v>3132.19</v>
      </c>
      <c r="L11066" s="5">
        <v>0</v>
      </c>
      <c r="M11066" t="str">
        <f>IF(ISERROR(VLOOKUP(A11066,'[1]Ecart validé'!$A:$A,1,FALSE)),Z11066,"Ecart Validé")</f>
        <v>valid</v>
      </c>
      <c r="R11066" t="s">
        <v>30</v>
      </c>
      <c r="X11066"/>
      <c r="Y11066"/>
      <c r="Z11066" t="s">
        <v>31</v>
      </c>
    </row>
    <row r="11067" spans="1:26" x14ac:dyDescent="0.3">
      <c r="A11067" t="s">
        <v>13758</v>
      </c>
      <c r="B11067" t="s">
        <v>3157</v>
      </c>
      <c r="C11067">
        <v>45251</v>
      </c>
      <c r="D11067" t="str">
        <f>+VLOOKUP(C11067,Param!K:L,2,FALSE)</f>
        <v>BHARLEV INDUSTRIES</v>
      </c>
      <c r="E11067">
        <v>20086</v>
      </c>
      <c r="F11067" t="s">
        <v>8262</v>
      </c>
      <c r="G11067" t="s">
        <v>29</v>
      </c>
      <c r="H11067" s="5">
        <v>6878.23</v>
      </c>
      <c r="I11067" s="5">
        <v>6878.2363999999998</v>
      </c>
      <c r="J11067" s="5">
        <v>-6.3999999993029598E-3</v>
      </c>
      <c r="K11067" s="5">
        <v>6878.23</v>
      </c>
      <c r="L11067" s="5">
        <v>0</v>
      </c>
      <c r="M11067" t="str">
        <f>IF(ISERROR(VLOOKUP(A11067,'[1]Ecart validé'!$A:$A,1,FALSE)),Z11067,"Ecart Validé")</f>
        <v>valid</v>
      </c>
      <c r="R11067" t="s">
        <v>30</v>
      </c>
      <c r="X11067"/>
      <c r="Y11067"/>
      <c r="Z11067" t="s">
        <v>31</v>
      </c>
    </row>
    <row r="11068" spans="1:26" x14ac:dyDescent="0.3">
      <c r="A11068" t="s">
        <v>13759</v>
      </c>
      <c r="B11068" t="s">
        <v>3157</v>
      </c>
      <c r="C11068">
        <v>45251</v>
      </c>
      <c r="D11068" t="str">
        <f>+VLOOKUP(C11068,Param!K:L,2,FALSE)</f>
        <v>BHARLEV INDUSTRIES</v>
      </c>
      <c r="E11068">
        <v>20086</v>
      </c>
      <c r="F11068" t="s">
        <v>8264</v>
      </c>
      <c r="G11068" t="s">
        <v>29</v>
      </c>
      <c r="H11068" s="5">
        <v>20512.73</v>
      </c>
      <c r="I11068" s="5">
        <v>20512.720399999998</v>
      </c>
      <c r="J11068" s="5">
        <v>9.6000000012281799E-3</v>
      </c>
      <c r="K11068" s="5">
        <v>20512.73</v>
      </c>
      <c r="L11068" s="5">
        <v>0</v>
      </c>
      <c r="M11068" t="str">
        <f>IF(ISERROR(VLOOKUP(A11068,'[1]Ecart validé'!$A:$A,1,FALSE)),Z11068,"Ecart Validé")</f>
        <v>valid</v>
      </c>
      <c r="R11068" t="s">
        <v>30</v>
      </c>
      <c r="X11068"/>
      <c r="Y11068"/>
      <c r="Z11068" t="s">
        <v>31</v>
      </c>
    </row>
    <row r="11069" spans="1:26" x14ac:dyDescent="0.3">
      <c r="A11069" t="s">
        <v>13760</v>
      </c>
      <c r="B11069" t="s">
        <v>3157</v>
      </c>
      <c r="C11069">
        <v>45251</v>
      </c>
      <c r="D11069" t="str">
        <f>+VLOOKUP(C11069,Param!K:L,2,FALSE)</f>
        <v>BHARLEV INDUSTRIES</v>
      </c>
      <c r="E11069">
        <v>20086</v>
      </c>
      <c r="F11069" t="s">
        <v>8266</v>
      </c>
      <c r="G11069" t="s">
        <v>29</v>
      </c>
      <c r="H11069" s="5">
        <v>22912.76</v>
      </c>
      <c r="I11069" s="5">
        <v>22912.755000000001</v>
      </c>
      <c r="J11069" s="5">
        <v>4.9999999973806501E-3</v>
      </c>
      <c r="K11069" s="5">
        <v>22912.76</v>
      </c>
      <c r="L11069" s="5">
        <v>0</v>
      </c>
      <c r="M11069" t="str">
        <f>IF(ISERROR(VLOOKUP(A11069,'[1]Ecart validé'!$A:$A,1,FALSE)),Z11069,"Ecart Validé")</f>
        <v>valid</v>
      </c>
      <c r="R11069" t="s">
        <v>30</v>
      </c>
      <c r="X11069"/>
      <c r="Y11069"/>
      <c r="Z11069" t="s">
        <v>31</v>
      </c>
    </row>
    <row r="11070" spans="1:26" x14ac:dyDescent="0.3">
      <c r="A11070" t="s">
        <v>13761</v>
      </c>
      <c r="B11070" t="s">
        <v>3157</v>
      </c>
      <c r="C11070">
        <v>45251</v>
      </c>
      <c r="D11070" t="str">
        <f>+VLOOKUP(C11070,Param!K:L,2,FALSE)</f>
        <v>BHARLEV INDUSTRIES</v>
      </c>
      <c r="E11070" t="s">
        <v>3905</v>
      </c>
      <c r="F11070" t="s">
        <v>8271</v>
      </c>
      <c r="G11070" t="s">
        <v>29</v>
      </c>
      <c r="H11070" s="5">
        <v>118908.98</v>
      </c>
      <c r="I11070" s="5">
        <v>118908.982</v>
      </c>
      <c r="J11070" s="5">
        <v>-2.0000000076834099E-3</v>
      </c>
      <c r="K11070" s="5">
        <v>118908.98</v>
      </c>
      <c r="L11070" s="5">
        <v>0</v>
      </c>
      <c r="M11070" t="str">
        <f>IF(ISERROR(VLOOKUP(A11070,'[1]Ecart validé'!$A:$A,1,FALSE)),Z11070,"Ecart Validé")</f>
        <v>valid</v>
      </c>
      <c r="R11070" t="s">
        <v>30</v>
      </c>
      <c r="X11070"/>
      <c r="Y11070"/>
      <c r="Z11070" t="s">
        <v>31</v>
      </c>
    </row>
    <row r="11071" spans="1:26" x14ac:dyDescent="0.3">
      <c r="A11071" t="s">
        <v>13762</v>
      </c>
      <c r="B11071" t="s">
        <v>3157</v>
      </c>
      <c r="C11071">
        <v>360388</v>
      </c>
      <c r="D11071" t="str">
        <f>+VLOOKUP(C11071,Param!K:L,2,FALSE)</f>
        <v>LA CENTRALE DU BOCAL</v>
      </c>
      <c r="E11071" t="s">
        <v>13763</v>
      </c>
      <c r="F11071" t="s">
        <v>8264</v>
      </c>
      <c r="G11071" t="s">
        <v>29</v>
      </c>
      <c r="H11071" s="5">
        <v>446.28</v>
      </c>
      <c r="I11071" s="5">
        <v>446.28</v>
      </c>
      <c r="J11071" s="5">
        <v>0</v>
      </c>
      <c r="K11071" s="5">
        <v>446.28</v>
      </c>
      <c r="L11071" s="5">
        <v>0</v>
      </c>
      <c r="M11071" t="str">
        <f>IF(ISERROR(VLOOKUP(A11071,'[1]Ecart validé'!$A:$A,1,FALSE)),Z11071,"Ecart Validé")</f>
        <v>valid</v>
      </c>
      <c r="R11071" t="s">
        <v>30</v>
      </c>
      <c r="X11071"/>
      <c r="Y11071"/>
      <c r="Z11071" t="s">
        <v>31</v>
      </c>
    </row>
    <row r="11072" spans="1:26" x14ac:dyDescent="0.3">
      <c r="A11072" t="s">
        <v>13764</v>
      </c>
      <c r="B11072" t="s">
        <v>3157</v>
      </c>
      <c r="C11072">
        <v>360388</v>
      </c>
      <c r="D11072" t="str">
        <f>+VLOOKUP(C11072,Param!K:L,2,FALSE)</f>
        <v>LA CENTRALE DU BOCAL</v>
      </c>
      <c r="E11072" t="s">
        <v>13763</v>
      </c>
      <c r="F11072" t="s">
        <v>8266</v>
      </c>
      <c r="G11072" t="s">
        <v>29</v>
      </c>
      <c r="H11072" s="5">
        <v>1018.58</v>
      </c>
      <c r="I11072" s="5">
        <v>1018.5804000000001</v>
      </c>
      <c r="J11072" s="5">
        <v>-4.0000000001327803E-4</v>
      </c>
      <c r="K11072" s="5">
        <v>1018.58</v>
      </c>
      <c r="L11072" s="5">
        <v>0</v>
      </c>
      <c r="M11072" t="str">
        <f>IF(ISERROR(VLOOKUP(A11072,'[1]Ecart validé'!$A:$A,1,FALSE)),Z11072,"Ecart Validé")</f>
        <v>valid</v>
      </c>
      <c r="R11072" t="s">
        <v>30</v>
      </c>
      <c r="X11072"/>
      <c r="Y11072"/>
      <c r="Z11072" t="s">
        <v>31</v>
      </c>
    </row>
    <row r="11073" spans="1:26" x14ac:dyDescent="0.3">
      <c r="A11073" t="s">
        <v>13765</v>
      </c>
      <c r="B11073" t="s">
        <v>3157</v>
      </c>
      <c r="C11073">
        <v>324203</v>
      </c>
      <c r="D11073" t="str">
        <f>+VLOOKUP(C11073,Param!K:L,2,FALSE)</f>
        <v>LA LIMONADERIE DE PARIS</v>
      </c>
      <c r="E11073" t="s">
        <v>13766</v>
      </c>
      <c r="F11073" t="s">
        <v>8264</v>
      </c>
      <c r="G11073" t="s">
        <v>29</v>
      </c>
      <c r="H11073" s="5">
        <v>23.5</v>
      </c>
      <c r="I11073" s="5">
        <v>23.5032</v>
      </c>
      <c r="J11073" s="5">
        <v>-3.1999999999996402E-3</v>
      </c>
      <c r="K11073" s="5">
        <v>23.5</v>
      </c>
      <c r="L11073" s="5">
        <v>0</v>
      </c>
      <c r="M11073" t="str">
        <f>IF(ISERROR(VLOOKUP(A11073,'[1]Ecart validé'!$A:$A,1,FALSE)),Z11073,"Ecart Validé")</f>
        <v>valid</v>
      </c>
      <c r="R11073" t="s">
        <v>30</v>
      </c>
      <c r="X11073"/>
      <c r="Y11073"/>
      <c r="Z11073" t="s">
        <v>31</v>
      </c>
    </row>
    <row r="11074" spans="1:26" x14ac:dyDescent="0.3">
      <c r="A11074" t="s">
        <v>13767</v>
      </c>
      <c r="B11074" t="s">
        <v>3157</v>
      </c>
      <c r="C11074">
        <v>358570</v>
      </c>
      <c r="D11074" t="str">
        <f>+VLOOKUP(C11074,Param!K:L,2,FALSE)</f>
        <v>CAMPARI FRANCE</v>
      </c>
      <c r="E11074" t="s">
        <v>13768</v>
      </c>
      <c r="F11074" t="s">
        <v>8264</v>
      </c>
      <c r="G11074" t="s">
        <v>29</v>
      </c>
      <c r="H11074" s="5">
        <v>4228.6400000000003</v>
      </c>
      <c r="I11074" s="5">
        <v>4228.6440000000002</v>
      </c>
      <c r="J11074" s="5">
        <v>-3.9999999999054099E-3</v>
      </c>
      <c r="K11074" s="5">
        <v>4228.6400000000003</v>
      </c>
      <c r="L11074" s="5">
        <v>0</v>
      </c>
      <c r="M11074" t="str">
        <f>IF(ISERROR(VLOOKUP(A11074,'[1]Ecart validé'!$A:$A,1,FALSE)),Z11074,"Ecart Validé")</f>
        <v>valid</v>
      </c>
      <c r="R11074" t="s">
        <v>30</v>
      </c>
      <c r="X11074"/>
      <c r="Y11074"/>
      <c r="Z11074" t="s">
        <v>31</v>
      </c>
    </row>
    <row r="11075" spans="1:26" x14ac:dyDescent="0.3">
      <c r="A11075" t="s">
        <v>13769</v>
      </c>
      <c r="B11075" t="s">
        <v>3157</v>
      </c>
      <c r="C11075">
        <v>358570</v>
      </c>
      <c r="D11075" t="str">
        <f>+VLOOKUP(C11075,Param!K:L,2,FALSE)</f>
        <v>CAMPARI FRANCE</v>
      </c>
      <c r="E11075" t="s">
        <v>13768</v>
      </c>
      <c r="F11075" t="s">
        <v>8266</v>
      </c>
      <c r="G11075" t="s">
        <v>29</v>
      </c>
      <c r="H11075" s="5">
        <v>3324.94</v>
      </c>
      <c r="I11075" s="5">
        <v>3324.9351999999999</v>
      </c>
      <c r="J11075" s="5">
        <v>4.80000000015934E-3</v>
      </c>
      <c r="K11075" s="5">
        <v>3324.94</v>
      </c>
      <c r="L11075" s="5">
        <v>0</v>
      </c>
      <c r="M11075" t="str">
        <f>IF(ISERROR(VLOOKUP(A11075,'[1]Ecart validé'!$A:$A,1,FALSE)),Z11075,"Ecart Validé")</f>
        <v>valid</v>
      </c>
      <c r="R11075" t="s">
        <v>30</v>
      </c>
      <c r="X11075"/>
      <c r="Y11075"/>
      <c r="Z11075" t="s">
        <v>31</v>
      </c>
    </row>
    <row r="11076" spans="1:26" x14ac:dyDescent="0.3">
      <c r="A11076" t="s">
        <v>13770</v>
      </c>
      <c r="B11076" t="s">
        <v>3157</v>
      </c>
      <c r="C11076">
        <v>358570</v>
      </c>
      <c r="D11076" t="str">
        <f>+VLOOKUP(C11076,Param!K:L,2,FALSE)</f>
        <v>CAMPARI FRANCE</v>
      </c>
      <c r="E11076" t="s">
        <v>13771</v>
      </c>
      <c r="F11076" t="s">
        <v>8271</v>
      </c>
      <c r="G11076" t="s">
        <v>29</v>
      </c>
      <c r="H11076" s="5">
        <v>3337.1695</v>
      </c>
      <c r="I11076" s="5">
        <v>3337.1695</v>
      </c>
      <c r="J11076" s="5">
        <v>0</v>
      </c>
      <c r="K11076" s="5">
        <v>3337.1695</v>
      </c>
      <c r="L11076" s="5">
        <v>0</v>
      </c>
      <c r="M11076" t="str">
        <f>IF(ISERROR(VLOOKUP(A11076,'[1]Ecart validé'!$A:$A,1,FALSE)),Z11076,"Ecart Validé")</f>
        <v>valid</v>
      </c>
      <c r="R11076" t="s">
        <v>30</v>
      </c>
      <c r="X11076"/>
      <c r="Y11076"/>
      <c r="Z11076" t="s">
        <v>31</v>
      </c>
    </row>
    <row r="11077" spans="1:26" x14ac:dyDescent="0.3">
      <c r="A11077" t="s">
        <v>13772</v>
      </c>
      <c r="B11077" t="s">
        <v>3157</v>
      </c>
      <c r="C11077">
        <v>358570</v>
      </c>
      <c r="D11077" t="str">
        <f>+VLOOKUP(C11077,Param!K:L,2,FALSE)</f>
        <v>CAMPARI FRANCE</v>
      </c>
      <c r="E11077" t="s">
        <v>13773</v>
      </c>
      <c r="F11077" t="s">
        <v>8271</v>
      </c>
      <c r="G11077" t="s">
        <v>29</v>
      </c>
      <c r="H11077" s="5">
        <v>2541.3000000000002</v>
      </c>
      <c r="I11077" s="5">
        <v>2541.3000000000002</v>
      </c>
      <c r="J11077" s="5">
        <v>0</v>
      </c>
      <c r="K11077" s="5">
        <v>2541.3000000000002</v>
      </c>
      <c r="L11077" s="5">
        <v>0</v>
      </c>
      <c r="M11077" t="str">
        <f>IF(ISERROR(VLOOKUP(A11077,'[1]Ecart validé'!$A:$A,1,FALSE)),Z11077,"Ecart Validé")</f>
        <v>valid</v>
      </c>
      <c r="R11077" t="s">
        <v>30</v>
      </c>
      <c r="X11077"/>
      <c r="Y11077"/>
      <c r="Z11077" t="s">
        <v>31</v>
      </c>
    </row>
    <row r="11078" spans="1:26" x14ac:dyDescent="0.3">
      <c r="A11078" t="s">
        <v>13774</v>
      </c>
      <c r="B11078" t="s">
        <v>3157</v>
      </c>
      <c r="C11078">
        <v>358570</v>
      </c>
      <c r="D11078" t="str">
        <f>+VLOOKUP(C11078,Param!K:L,2,FALSE)</f>
        <v>CAMPARI FRANCE</v>
      </c>
      <c r="E11078" t="s">
        <v>13775</v>
      </c>
      <c r="F11078" t="s">
        <v>8271</v>
      </c>
      <c r="G11078" t="s">
        <v>29</v>
      </c>
      <c r="H11078" s="5">
        <v>11865.35</v>
      </c>
      <c r="I11078" s="5">
        <v>11865.3523</v>
      </c>
      <c r="J11078" s="5">
        <v>-2.3000000001047699E-3</v>
      </c>
      <c r="K11078" s="5">
        <v>11865.35</v>
      </c>
      <c r="L11078" s="5">
        <v>0</v>
      </c>
      <c r="M11078" t="str">
        <f>IF(ISERROR(VLOOKUP(A11078,'[1]Ecart validé'!$A:$A,1,FALSE)),Z11078,"Ecart Validé")</f>
        <v>valid</v>
      </c>
      <c r="R11078" t="s">
        <v>30</v>
      </c>
      <c r="X11078"/>
      <c r="Y11078"/>
      <c r="Z11078" t="s">
        <v>31</v>
      </c>
    </row>
    <row r="11079" spans="1:26" x14ac:dyDescent="0.3">
      <c r="A11079" t="s">
        <v>13776</v>
      </c>
      <c r="B11079" t="s">
        <v>3157</v>
      </c>
      <c r="C11079">
        <v>304796</v>
      </c>
      <c r="D11079" t="str">
        <f>+VLOOKUP(C11079,Param!K:L,2,FALSE)</f>
        <v xml:space="preserve">GAEC DE LA BAIE (LA FERME DES CARA-MEUH!) </v>
      </c>
      <c r="E11079" t="s">
        <v>13777</v>
      </c>
      <c r="F11079" t="s">
        <v>8264</v>
      </c>
      <c r="G11079" t="s">
        <v>29</v>
      </c>
      <c r="H11079" s="5">
        <v>86.25</v>
      </c>
      <c r="I11079" s="5">
        <v>86.250500000000002</v>
      </c>
      <c r="J11079" s="5">
        <v>-5.0000000000238699E-4</v>
      </c>
      <c r="K11079" s="5">
        <v>86.25</v>
      </c>
      <c r="L11079" s="5">
        <v>0</v>
      </c>
      <c r="M11079" t="str">
        <f>IF(ISERROR(VLOOKUP(A11079,'[1]Ecart validé'!$A:$A,1,FALSE)),Z11079,"Ecart Validé")</f>
        <v>valid</v>
      </c>
      <c r="R11079" t="s">
        <v>30</v>
      </c>
      <c r="X11079"/>
      <c r="Y11079"/>
      <c r="Z11079" t="s">
        <v>31</v>
      </c>
    </row>
    <row r="11080" spans="1:26" x14ac:dyDescent="0.3">
      <c r="A11080" t="s">
        <v>13778</v>
      </c>
      <c r="B11080" t="s">
        <v>3157</v>
      </c>
      <c r="C11080">
        <v>304796</v>
      </c>
      <c r="D11080" t="str">
        <f>+VLOOKUP(C11080,Param!K:L,2,FALSE)</f>
        <v xml:space="preserve">GAEC DE LA BAIE (LA FERME DES CARA-MEUH!) </v>
      </c>
      <c r="E11080" t="s">
        <v>13777</v>
      </c>
      <c r="F11080" t="s">
        <v>8266</v>
      </c>
      <c r="G11080" t="s">
        <v>29</v>
      </c>
      <c r="H11080" s="5">
        <v>133.97999999999999</v>
      </c>
      <c r="I11080" s="5">
        <v>133.98099999999999</v>
      </c>
      <c r="J11080" s="5">
        <v>-1.0000000000047701E-3</v>
      </c>
      <c r="K11080" s="5">
        <v>133.97999999999999</v>
      </c>
      <c r="L11080" s="5">
        <v>0</v>
      </c>
      <c r="M11080" t="str">
        <f>IF(ISERROR(VLOOKUP(A11080,'[1]Ecart validé'!$A:$A,1,FALSE)),Z11080,"Ecart Validé")</f>
        <v>valid</v>
      </c>
      <c r="R11080" t="s">
        <v>30</v>
      </c>
      <c r="X11080"/>
      <c r="Y11080"/>
      <c r="Z11080" t="s">
        <v>31</v>
      </c>
    </row>
    <row r="11081" spans="1:26" x14ac:dyDescent="0.3">
      <c r="A11081" t="s">
        <v>13779</v>
      </c>
      <c r="B11081" t="s">
        <v>3157</v>
      </c>
      <c r="C11081">
        <v>317518</v>
      </c>
      <c r="D11081" t="str">
        <f>+VLOOKUP(C11081,Param!K:L,2,FALSE)</f>
        <v>BETEM</v>
      </c>
      <c r="E11081">
        <v>119205925</v>
      </c>
      <c r="F11081" t="s">
        <v>8617</v>
      </c>
      <c r="G11081" t="s">
        <v>29</v>
      </c>
      <c r="H11081" s="5">
        <v>255.01</v>
      </c>
      <c r="I11081" s="5">
        <v>255.012</v>
      </c>
      <c r="J11081" s="5">
        <v>-2.0000000000095402E-3</v>
      </c>
      <c r="K11081" s="5">
        <v>255.01</v>
      </c>
      <c r="L11081" s="5">
        <v>0</v>
      </c>
      <c r="M11081" t="str">
        <f>IF(ISERROR(VLOOKUP(A11081,'[1]Ecart validé'!$A:$A,1,FALSE)),Z11081,"Ecart Validé")</f>
        <v>valid</v>
      </c>
      <c r="R11081" t="s">
        <v>30</v>
      </c>
      <c r="X11081"/>
      <c r="Y11081"/>
      <c r="Z11081" t="s">
        <v>31</v>
      </c>
    </row>
    <row r="11082" spans="1:26" x14ac:dyDescent="0.3">
      <c r="A11082" t="s">
        <v>13780</v>
      </c>
      <c r="B11082" t="s">
        <v>3157</v>
      </c>
      <c r="C11082">
        <v>317518</v>
      </c>
      <c r="D11082" t="str">
        <f>+VLOOKUP(C11082,Param!K:L,2,FALSE)</f>
        <v>BETEM</v>
      </c>
      <c r="E11082">
        <v>119205925</v>
      </c>
      <c r="F11082" t="s">
        <v>8260</v>
      </c>
      <c r="G11082" t="s">
        <v>29</v>
      </c>
      <c r="H11082" s="5">
        <v>-112.33</v>
      </c>
      <c r="I11082" s="5">
        <v>-112.3347</v>
      </c>
      <c r="J11082" s="5">
        <v>4.6999999999997001E-3</v>
      </c>
      <c r="K11082" s="5">
        <v>-112.33</v>
      </c>
      <c r="L11082" s="5">
        <v>0</v>
      </c>
      <c r="M11082" t="str">
        <f>IF(ISERROR(VLOOKUP(A11082,'[1]Ecart validé'!$A:$A,1,FALSE)),Z11082,"Ecart Validé")</f>
        <v>valid</v>
      </c>
      <c r="R11082" t="s">
        <v>30</v>
      </c>
      <c r="X11082"/>
      <c r="Y11082"/>
      <c r="Z11082" t="s">
        <v>31</v>
      </c>
    </row>
    <row r="11083" spans="1:26" x14ac:dyDescent="0.3">
      <c r="A11083" t="s">
        <v>13781</v>
      </c>
      <c r="B11083" t="s">
        <v>3157</v>
      </c>
      <c r="C11083">
        <v>317518</v>
      </c>
      <c r="D11083" t="str">
        <f>+VLOOKUP(C11083,Param!K:L,2,FALSE)</f>
        <v>BETEM</v>
      </c>
      <c r="E11083">
        <v>119205925</v>
      </c>
      <c r="F11083" t="s">
        <v>8264</v>
      </c>
      <c r="G11083" t="s">
        <v>29</v>
      </c>
      <c r="H11083" s="5">
        <v>41.33</v>
      </c>
      <c r="I11083" s="5">
        <v>41.325000000000003</v>
      </c>
      <c r="J11083" s="5">
        <v>4.9999999999954499E-3</v>
      </c>
      <c r="K11083" s="5">
        <v>41.33</v>
      </c>
      <c r="L11083" s="5">
        <v>0</v>
      </c>
      <c r="M11083" t="str">
        <f>IF(ISERROR(VLOOKUP(A11083,'[1]Ecart validé'!$A:$A,1,FALSE)),Z11083,"Ecart Validé")</f>
        <v>valid</v>
      </c>
      <c r="R11083" t="s">
        <v>30</v>
      </c>
      <c r="X11083"/>
      <c r="Y11083"/>
      <c r="Z11083" t="s">
        <v>31</v>
      </c>
    </row>
    <row r="11084" spans="1:26" x14ac:dyDescent="0.3">
      <c r="A11084" t="s">
        <v>13782</v>
      </c>
      <c r="B11084" t="s">
        <v>3157</v>
      </c>
      <c r="C11084">
        <v>320682</v>
      </c>
      <c r="D11084" t="str">
        <f>+VLOOKUP(C11084,Param!K:L,2,FALSE)</f>
        <v>MAISONS ET DOMAINES HENRIOTS FRANCE</v>
      </c>
      <c r="E11084">
        <v>1190506024</v>
      </c>
      <c r="F11084" t="s">
        <v>8617</v>
      </c>
      <c r="G11084" t="s">
        <v>29</v>
      </c>
      <c r="H11084" s="5">
        <v>77.69</v>
      </c>
      <c r="I11084" s="5">
        <v>77.687399999999997</v>
      </c>
      <c r="J11084" s="5">
        <v>2.6000000000010398E-3</v>
      </c>
      <c r="K11084" s="5">
        <v>77.69</v>
      </c>
      <c r="L11084" s="5">
        <v>0</v>
      </c>
      <c r="M11084" t="str">
        <f>IF(ISERROR(VLOOKUP(A11084,'[1]Ecart validé'!$A:$A,1,FALSE)),Z11084,"Ecart Validé")</f>
        <v>valid</v>
      </c>
      <c r="R11084" t="s">
        <v>30</v>
      </c>
      <c r="X11084"/>
      <c r="Y11084"/>
      <c r="Z11084" t="s">
        <v>31</v>
      </c>
    </row>
    <row r="11085" spans="1:26" x14ac:dyDescent="0.3">
      <c r="A11085" t="s">
        <v>13783</v>
      </c>
      <c r="B11085" t="s">
        <v>3157</v>
      </c>
      <c r="C11085">
        <v>320682</v>
      </c>
      <c r="D11085" t="str">
        <f>+VLOOKUP(C11085,Param!K:L,2,FALSE)</f>
        <v>MAISONS ET DOMAINES HENRIOTS FRANCE</v>
      </c>
      <c r="E11085">
        <v>1190506024</v>
      </c>
      <c r="F11085" t="s">
        <v>8262</v>
      </c>
      <c r="G11085" t="s">
        <v>29</v>
      </c>
      <c r="H11085" s="5">
        <v>108.97</v>
      </c>
      <c r="I11085" s="5">
        <v>108.9676</v>
      </c>
      <c r="J11085" s="5">
        <v>2.3999999999944001E-3</v>
      </c>
      <c r="K11085" s="5">
        <v>108.97</v>
      </c>
      <c r="L11085" s="5">
        <v>0</v>
      </c>
      <c r="M11085" t="str">
        <f>IF(ISERROR(VLOOKUP(A11085,'[1]Ecart validé'!$A:$A,1,FALSE)),Z11085,"Ecart Validé")</f>
        <v>valid</v>
      </c>
      <c r="R11085" t="s">
        <v>30</v>
      </c>
      <c r="X11085"/>
      <c r="Y11085"/>
      <c r="Z11085" t="s">
        <v>31</v>
      </c>
    </row>
    <row r="11086" spans="1:26" x14ac:dyDescent="0.3">
      <c r="A11086" t="s">
        <v>13784</v>
      </c>
      <c r="B11086" t="s">
        <v>3157</v>
      </c>
      <c r="C11086">
        <v>320682</v>
      </c>
      <c r="D11086" t="str">
        <f>+VLOOKUP(C11086,Param!K:L,2,FALSE)</f>
        <v>MAISONS ET DOMAINES HENRIOTS FRANCE</v>
      </c>
      <c r="E11086">
        <v>1190506024</v>
      </c>
      <c r="F11086" t="s">
        <v>8264</v>
      </c>
      <c r="G11086" t="s">
        <v>29</v>
      </c>
      <c r="H11086" s="5">
        <v>133.99</v>
      </c>
      <c r="I11086" s="5">
        <v>133.98910000000001</v>
      </c>
      <c r="J11086" s="5">
        <v>9.0000000000145497E-4</v>
      </c>
      <c r="K11086" s="5">
        <v>133.99</v>
      </c>
      <c r="L11086" s="5">
        <v>0</v>
      </c>
      <c r="M11086" t="str">
        <f>IF(ISERROR(VLOOKUP(A11086,'[1]Ecart validé'!$A:$A,1,FALSE)),Z11086,"Ecart Validé")</f>
        <v>valid</v>
      </c>
      <c r="R11086" t="s">
        <v>30</v>
      </c>
      <c r="X11086"/>
      <c r="Y11086"/>
      <c r="Z11086" t="s">
        <v>31</v>
      </c>
    </row>
    <row r="11087" spans="1:26" x14ac:dyDescent="0.3">
      <c r="A11087" t="s">
        <v>13785</v>
      </c>
      <c r="B11087" t="s">
        <v>3157</v>
      </c>
      <c r="C11087">
        <v>320682</v>
      </c>
      <c r="D11087" t="str">
        <f>+VLOOKUP(C11087,Param!K:L,2,FALSE)</f>
        <v>MAISONS ET DOMAINES HENRIOTS FRANCE</v>
      </c>
      <c r="E11087">
        <v>1190506024</v>
      </c>
      <c r="F11087" t="s">
        <v>8266</v>
      </c>
      <c r="G11087" t="s">
        <v>29</v>
      </c>
      <c r="H11087" s="5">
        <v>102.17</v>
      </c>
      <c r="I11087" s="5">
        <v>102.172</v>
      </c>
      <c r="J11087" s="5">
        <v>-1.9999999999953302E-3</v>
      </c>
      <c r="K11087" s="5">
        <v>102.17</v>
      </c>
      <c r="L11087" s="5">
        <v>0</v>
      </c>
      <c r="M11087" t="str">
        <f>IF(ISERROR(VLOOKUP(A11087,'[1]Ecart validé'!$A:$A,1,FALSE)),Z11087,"Ecart Validé")</f>
        <v>valid</v>
      </c>
      <c r="R11087" t="s">
        <v>30</v>
      </c>
      <c r="X11087"/>
      <c r="Y11087"/>
      <c r="Z11087" t="s">
        <v>31</v>
      </c>
    </row>
    <row r="11088" spans="1:26" x14ac:dyDescent="0.3">
      <c r="A11088" t="s">
        <v>13786</v>
      </c>
      <c r="B11088" t="s">
        <v>3157</v>
      </c>
      <c r="C11088">
        <v>286496</v>
      </c>
      <c r="D11088" t="str">
        <f>+VLOOKUP(C11088,Param!K:L,2,FALSE)</f>
        <v>YUMI</v>
      </c>
      <c r="E11088">
        <v>1190405952</v>
      </c>
      <c r="F11088" t="s">
        <v>8617</v>
      </c>
      <c r="G11088" t="s">
        <v>29</v>
      </c>
      <c r="H11088" s="5">
        <v>27.63</v>
      </c>
      <c r="I11088" s="5">
        <v>27.631</v>
      </c>
      <c r="J11088" s="5">
        <v>-1.00000000000122E-3</v>
      </c>
      <c r="K11088" s="5">
        <v>27.63</v>
      </c>
      <c r="L11088" s="5">
        <v>0</v>
      </c>
      <c r="M11088" t="str">
        <f>IF(ISERROR(VLOOKUP(A11088,'[1]Ecart validé'!$A:$A,1,FALSE)),Z11088,"Ecart Validé")</f>
        <v>valid</v>
      </c>
      <c r="R11088" t="s">
        <v>30</v>
      </c>
      <c r="X11088"/>
      <c r="Y11088"/>
      <c r="Z11088" t="s">
        <v>31</v>
      </c>
    </row>
    <row r="11089" spans="1:26" x14ac:dyDescent="0.3">
      <c r="A11089" t="s">
        <v>13787</v>
      </c>
      <c r="B11089" t="s">
        <v>3157</v>
      </c>
      <c r="C11089">
        <v>286496</v>
      </c>
      <c r="D11089" t="str">
        <f>+VLOOKUP(C11089,Param!K:L,2,FALSE)</f>
        <v>YUMI</v>
      </c>
      <c r="E11089">
        <v>1190405952</v>
      </c>
      <c r="F11089" t="s">
        <v>8264</v>
      </c>
      <c r="G11089" t="s">
        <v>29</v>
      </c>
      <c r="H11089" s="5">
        <v>87.26</v>
      </c>
      <c r="I11089" s="5">
        <v>87.255499999999998</v>
      </c>
      <c r="J11089" s="5">
        <v>4.5000000000072699E-3</v>
      </c>
      <c r="K11089" s="5">
        <v>87.26</v>
      </c>
      <c r="L11089" s="5">
        <v>0</v>
      </c>
      <c r="M11089" t="str">
        <f>IF(ISERROR(VLOOKUP(A11089,'[1]Ecart validé'!$A:$A,1,FALSE)),Z11089,"Ecart Validé")</f>
        <v>valid</v>
      </c>
      <c r="R11089" t="s">
        <v>30</v>
      </c>
      <c r="X11089"/>
      <c r="Y11089"/>
      <c r="Z11089" t="s">
        <v>31</v>
      </c>
    </row>
    <row r="11090" spans="1:26" x14ac:dyDescent="0.3">
      <c r="A11090" t="s">
        <v>13788</v>
      </c>
      <c r="B11090" t="s">
        <v>3157</v>
      </c>
      <c r="C11090">
        <v>286496</v>
      </c>
      <c r="D11090" t="str">
        <f>+VLOOKUP(C11090,Param!K:L,2,FALSE)</f>
        <v>YUMI</v>
      </c>
      <c r="E11090">
        <v>1190405952</v>
      </c>
      <c r="F11090" t="s">
        <v>8266</v>
      </c>
      <c r="G11090" t="s">
        <v>29</v>
      </c>
      <c r="H11090" s="5">
        <v>331.69</v>
      </c>
      <c r="I11090" s="5">
        <v>331.69349999999997</v>
      </c>
      <c r="J11090" s="5">
        <v>-3.4999999999740699E-3</v>
      </c>
      <c r="K11090" s="5">
        <v>331.69</v>
      </c>
      <c r="L11090" s="5">
        <v>0</v>
      </c>
      <c r="M11090" t="str">
        <f>IF(ISERROR(VLOOKUP(A11090,'[1]Ecart validé'!$A:$A,1,FALSE)),Z11090,"Ecart Validé")</f>
        <v>valid</v>
      </c>
      <c r="R11090" t="s">
        <v>30</v>
      </c>
      <c r="X11090"/>
      <c r="Y11090"/>
      <c r="Z11090" t="s">
        <v>31</v>
      </c>
    </row>
    <row r="11091" spans="1:26" x14ac:dyDescent="0.3">
      <c r="A11091" t="s">
        <v>13789</v>
      </c>
      <c r="B11091" t="s">
        <v>3157</v>
      </c>
      <c r="C11091">
        <v>237028</v>
      </c>
      <c r="D11091" t="str">
        <f>+VLOOKUP(C11091,Param!K:L,2,FALSE)</f>
        <v>ECH TECHNOLOGY</v>
      </c>
      <c r="E11091">
        <v>2195106468</v>
      </c>
      <c r="F11091" t="s">
        <v>8617</v>
      </c>
      <c r="G11091" t="s">
        <v>29</v>
      </c>
      <c r="H11091" s="5">
        <v>43.5</v>
      </c>
      <c r="I11091" s="5">
        <v>43.5</v>
      </c>
      <c r="J11091" s="5">
        <v>0</v>
      </c>
      <c r="K11091" s="5">
        <v>43.5</v>
      </c>
      <c r="L11091" s="5">
        <v>0</v>
      </c>
      <c r="M11091" t="str">
        <f>IF(ISERROR(VLOOKUP(A11091,'[1]Ecart validé'!$A:$A,1,FALSE)),Z11091,"Ecart Validé")</f>
        <v>valid</v>
      </c>
      <c r="R11091" t="s">
        <v>30</v>
      </c>
      <c r="X11091"/>
      <c r="Y11091"/>
      <c r="Z11091" t="s">
        <v>31</v>
      </c>
    </row>
    <row r="11092" spans="1:26" x14ac:dyDescent="0.3">
      <c r="A11092" t="s">
        <v>13790</v>
      </c>
      <c r="B11092" t="s">
        <v>3157</v>
      </c>
      <c r="C11092">
        <v>237028</v>
      </c>
      <c r="D11092" t="str">
        <f>+VLOOKUP(C11092,Param!K:L,2,FALSE)</f>
        <v>ECH TECHNOLOGY</v>
      </c>
      <c r="E11092">
        <v>2195106468</v>
      </c>
      <c r="F11092" t="s">
        <v>8264</v>
      </c>
      <c r="G11092" t="s">
        <v>29</v>
      </c>
      <c r="H11092" s="5">
        <v>198.63</v>
      </c>
      <c r="I11092" s="5">
        <v>198.63</v>
      </c>
      <c r="J11092" s="5">
        <v>0</v>
      </c>
      <c r="K11092" s="5">
        <v>198.63</v>
      </c>
      <c r="L11092" s="5">
        <v>0</v>
      </c>
      <c r="M11092" t="str">
        <f>IF(ISERROR(VLOOKUP(A11092,'[1]Ecart validé'!$A:$A,1,FALSE)),Z11092,"Ecart Validé")</f>
        <v>valid</v>
      </c>
      <c r="R11092" t="s">
        <v>30</v>
      </c>
      <c r="X11092"/>
      <c r="Y11092"/>
      <c r="Z11092" t="s">
        <v>31</v>
      </c>
    </row>
    <row r="11093" spans="1:26" x14ac:dyDescent="0.3">
      <c r="A11093" t="s">
        <v>13791</v>
      </c>
      <c r="B11093" t="s">
        <v>3157</v>
      </c>
      <c r="C11093">
        <v>221909</v>
      </c>
      <c r="D11093" t="str">
        <f>+VLOOKUP(C11093,Param!K:L,2,FALSE)</f>
        <v xml:space="preserve">LA MARTINETTE </v>
      </c>
      <c r="E11093" t="s">
        <v>13792</v>
      </c>
      <c r="F11093" t="s">
        <v>8264</v>
      </c>
      <c r="G11093" t="s">
        <v>29</v>
      </c>
      <c r="H11093" s="5">
        <v>126</v>
      </c>
      <c r="I11093" s="5">
        <v>126</v>
      </c>
      <c r="J11093" s="5">
        <v>0</v>
      </c>
      <c r="K11093" s="5">
        <v>126</v>
      </c>
      <c r="L11093" s="5">
        <v>0</v>
      </c>
      <c r="M11093" t="str">
        <f>IF(ISERROR(VLOOKUP(A11093,'[1]Ecart validé'!$A:$A,1,FALSE)),Z11093,"Ecart Validé")</f>
        <v>valid</v>
      </c>
      <c r="R11093" t="s">
        <v>30</v>
      </c>
      <c r="X11093"/>
      <c r="Y11093"/>
      <c r="Z11093" t="s">
        <v>31</v>
      </c>
    </row>
    <row r="11094" spans="1:26" x14ac:dyDescent="0.3">
      <c r="A11094" t="s">
        <v>13793</v>
      </c>
      <c r="B11094" t="s">
        <v>3157</v>
      </c>
      <c r="C11094">
        <v>221909</v>
      </c>
      <c r="D11094" t="str">
        <f>+VLOOKUP(C11094,Param!K:L,2,FALSE)</f>
        <v xml:space="preserve">LA MARTINETTE </v>
      </c>
      <c r="E11094" t="s">
        <v>13792</v>
      </c>
      <c r="F11094" t="s">
        <v>8266</v>
      </c>
      <c r="G11094" t="s">
        <v>29</v>
      </c>
      <c r="H11094" s="5">
        <v>53.82</v>
      </c>
      <c r="I11094" s="5">
        <v>53.823</v>
      </c>
      <c r="J11094" s="5">
        <v>-3.0000000000001098E-3</v>
      </c>
      <c r="K11094" s="5">
        <v>53.82</v>
      </c>
      <c r="L11094" s="5">
        <v>0</v>
      </c>
      <c r="M11094" t="str">
        <f>IF(ISERROR(VLOOKUP(A11094,'[1]Ecart validé'!$A:$A,1,FALSE)),Z11094,"Ecart Validé")</f>
        <v>valid</v>
      </c>
      <c r="R11094" t="s">
        <v>30</v>
      </c>
      <c r="X11094"/>
      <c r="Y11094"/>
      <c r="Z11094" t="s">
        <v>31</v>
      </c>
    </row>
    <row r="11095" spans="1:26" x14ac:dyDescent="0.3">
      <c r="A11095" t="s">
        <v>13794</v>
      </c>
      <c r="B11095" t="s">
        <v>3157</v>
      </c>
      <c r="C11095">
        <v>186678</v>
      </c>
      <c r="D11095" t="str">
        <f>+VLOOKUP(C11095,Param!K:L,2,FALSE)</f>
        <v>CLESTRA HAUSERMAN</v>
      </c>
      <c r="E11095">
        <v>2150544408</v>
      </c>
      <c r="F11095" t="s">
        <v>8264</v>
      </c>
      <c r="G11095" t="s">
        <v>29</v>
      </c>
      <c r="H11095" s="5">
        <v>28.89</v>
      </c>
      <c r="I11095" s="5">
        <v>28.89</v>
      </c>
      <c r="J11095" s="5">
        <v>0</v>
      </c>
      <c r="K11095" s="5">
        <v>28.89</v>
      </c>
      <c r="L11095" s="5">
        <v>0</v>
      </c>
      <c r="M11095" t="str">
        <f>IF(ISERROR(VLOOKUP(A11095,'[1]Ecart validé'!$A:$A,1,FALSE)),Z11095,"Ecart Validé")</f>
        <v>valid</v>
      </c>
      <c r="R11095" t="s">
        <v>30</v>
      </c>
      <c r="X11095"/>
      <c r="Y11095"/>
      <c r="Z11095" t="s">
        <v>31</v>
      </c>
    </row>
    <row r="11096" spans="1:26" x14ac:dyDescent="0.3">
      <c r="A11096" t="s">
        <v>13795</v>
      </c>
      <c r="B11096" t="s">
        <v>3157</v>
      </c>
      <c r="C11096">
        <v>186678</v>
      </c>
      <c r="D11096" t="str">
        <f>+VLOOKUP(C11096,Param!K:L,2,FALSE)</f>
        <v>CLESTRA HAUSERMAN</v>
      </c>
      <c r="E11096">
        <v>2150544408</v>
      </c>
      <c r="F11096" t="s">
        <v>8266</v>
      </c>
      <c r="G11096" t="s">
        <v>29</v>
      </c>
      <c r="H11096" s="5">
        <v>51.18</v>
      </c>
      <c r="I11096" s="5">
        <v>51.18</v>
      </c>
      <c r="J11096" s="5">
        <v>0</v>
      </c>
      <c r="K11096" s="5">
        <v>51.18</v>
      </c>
      <c r="L11096" s="5">
        <v>0</v>
      </c>
      <c r="M11096" t="str">
        <f>IF(ISERROR(VLOOKUP(A11096,'[1]Ecart validé'!$A:$A,1,FALSE)),Z11096,"Ecart Validé")</f>
        <v>valid</v>
      </c>
      <c r="R11096" t="s">
        <v>30</v>
      </c>
      <c r="X11096"/>
      <c r="Y11096"/>
      <c r="Z11096" t="s">
        <v>31</v>
      </c>
    </row>
    <row r="11097" spans="1:26" x14ac:dyDescent="0.3">
      <c r="A11097" t="s">
        <v>13796</v>
      </c>
      <c r="B11097" t="s">
        <v>3157</v>
      </c>
      <c r="C11097">
        <v>212821</v>
      </c>
      <c r="D11097" t="str">
        <f>+VLOOKUP(C11097,Param!K:L,2,FALSE)</f>
        <v>SASSY FRANCE</v>
      </c>
      <c r="E11097">
        <v>1190405959</v>
      </c>
      <c r="F11097" t="s">
        <v>8617</v>
      </c>
      <c r="G11097" t="s">
        <v>29</v>
      </c>
      <c r="H11097" s="5">
        <v>384.68</v>
      </c>
      <c r="I11097" s="5">
        <v>384.68</v>
      </c>
      <c r="J11097" s="5">
        <v>0</v>
      </c>
      <c r="K11097" s="5">
        <v>384.68</v>
      </c>
      <c r="L11097" s="5">
        <v>0</v>
      </c>
      <c r="M11097" t="str">
        <f>IF(ISERROR(VLOOKUP(A11097,'[1]Ecart validé'!$A:$A,1,FALSE)),Z11097,"Ecart Validé")</f>
        <v>valid</v>
      </c>
      <c r="R11097" t="s">
        <v>30</v>
      </c>
      <c r="X11097"/>
      <c r="Y11097"/>
      <c r="Z11097" t="s">
        <v>31</v>
      </c>
    </row>
    <row r="11098" spans="1:26" x14ac:dyDescent="0.3">
      <c r="A11098" t="s">
        <v>13797</v>
      </c>
      <c r="B11098" t="s">
        <v>3157</v>
      </c>
      <c r="C11098">
        <v>212821</v>
      </c>
      <c r="D11098" t="str">
        <f>+VLOOKUP(C11098,Param!K:L,2,FALSE)</f>
        <v>SASSY FRANCE</v>
      </c>
      <c r="E11098">
        <v>1190405959</v>
      </c>
      <c r="F11098" t="s">
        <v>8264</v>
      </c>
      <c r="G11098" t="s">
        <v>29</v>
      </c>
      <c r="H11098" s="5">
        <v>126.55</v>
      </c>
      <c r="I11098" s="5">
        <v>126.545</v>
      </c>
      <c r="J11098" s="5">
        <v>4.9999999999954499E-3</v>
      </c>
      <c r="K11098" s="5">
        <v>126.55</v>
      </c>
      <c r="L11098" s="5">
        <v>0</v>
      </c>
      <c r="M11098" t="str">
        <f>IF(ISERROR(VLOOKUP(A11098,'[1]Ecart validé'!$A:$A,1,FALSE)),Z11098,"Ecart Validé")</f>
        <v>valid</v>
      </c>
      <c r="R11098" t="s">
        <v>30</v>
      </c>
      <c r="X11098"/>
      <c r="Y11098"/>
      <c r="Z11098" t="s">
        <v>31</v>
      </c>
    </row>
    <row r="11099" spans="1:26" x14ac:dyDescent="0.3">
      <c r="A11099" t="s">
        <v>13798</v>
      </c>
      <c r="B11099" t="s">
        <v>3157</v>
      </c>
      <c r="C11099">
        <v>212821</v>
      </c>
      <c r="D11099" t="str">
        <f>+VLOOKUP(C11099,Param!K:L,2,FALSE)</f>
        <v>SASSY FRANCE</v>
      </c>
      <c r="E11099">
        <v>1190405959</v>
      </c>
      <c r="F11099" t="s">
        <v>8266</v>
      </c>
      <c r="G11099" t="s">
        <v>29</v>
      </c>
      <c r="H11099" s="5">
        <v>125.08</v>
      </c>
      <c r="I11099" s="5">
        <v>125.083</v>
      </c>
      <c r="J11099" s="5">
        <v>-3.0000000000001098E-3</v>
      </c>
      <c r="K11099" s="5">
        <v>125.08</v>
      </c>
      <c r="L11099" s="5">
        <v>0</v>
      </c>
      <c r="M11099" t="str">
        <f>IF(ISERROR(VLOOKUP(A11099,'[1]Ecart validé'!$A:$A,1,FALSE)),Z11099,"Ecart Validé")</f>
        <v>valid</v>
      </c>
      <c r="R11099" t="s">
        <v>30</v>
      </c>
      <c r="X11099"/>
      <c r="Y11099"/>
      <c r="Z11099" t="s">
        <v>31</v>
      </c>
    </row>
    <row r="11100" spans="1:26" x14ac:dyDescent="0.3">
      <c r="A11100" t="s">
        <v>13799</v>
      </c>
      <c r="B11100" t="s">
        <v>3157</v>
      </c>
      <c r="C11100">
        <v>212821</v>
      </c>
      <c r="D11100" t="str">
        <f>+VLOOKUP(C11100,Param!K:L,2,FALSE)</f>
        <v>SASSY FRANCE</v>
      </c>
      <c r="E11100" t="s">
        <v>5507</v>
      </c>
      <c r="F11100" t="s">
        <v>8271</v>
      </c>
      <c r="G11100" t="s">
        <v>29</v>
      </c>
      <c r="H11100" s="5">
        <v>1611.9</v>
      </c>
      <c r="I11100" s="5">
        <v>1611.9</v>
      </c>
      <c r="J11100" s="5">
        <v>0</v>
      </c>
      <c r="K11100" s="5">
        <v>1611.9</v>
      </c>
      <c r="L11100" s="5">
        <v>0</v>
      </c>
      <c r="M11100" t="str">
        <f>IF(ISERROR(VLOOKUP(A11100,'[1]Ecart validé'!$A:$A,1,FALSE)),Z11100,"Ecart Validé")</f>
        <v>valid</v>
      </c>
      <c r="R11100" t="s">
        <v>30</v>
      </c>
      <c r="X11100"/>
      <c r="Y11100"/>
      <c r="Z11100" t="s">
        <v>31</v>
      </c>
    </row>
    <row r="11101" spans="1:26" x14ac:dyDescent="0.3">
      <c r="A11101" t="s">
        <v>13800</v>
      </c>
      <c r="B11101" t="s">
        <v>3157</v>
      </c>
      <c r="C11101">
        <v>115526</v>
      </c>
      <c r="D11101" t="str">
        <f>+VLOOKUP(C11101,Param!K:L,2,FALSE)</f>
        <v>TRAITEUR DE PARIS DISTRIBUTION</v>
      </c>
      <c r="E11101">
        <v>1210206922</v>
      </c>
      <c r="F11101" t="s">
        <v>8264</v>
      </c>
      <c r="G11101" t="s">
        <v>29</v>
      </c>
      <c r="H11101" s="5">
        <v>108.09</v>
      </c>
      <c r="I11101" s="5">
        <v>108.0924</v>
      </c>
      <c r="J11101" s="5">
        <v>-2.3999999999944001E-3</v>
      </c>
      <c r="K11101" s="5">
        <v>108.09</v>
      </c>
      <c r="L11101" s="5">
        <v>0</v>
      </c>
      <c r="M11101" t="str">
        <f>IF(ISERROR(VLOOKUP(A11101,'[1]Ecart validé'!$A:$A,1,FALSE)),Z11101,"Ecart Validé")</f>
        <v>valid</v>
      </c>
      <c r="R11101" t="s">
        <v>30</v>
      </c>
      <c r="X11101"/>
      <c r="Y11101"/>
      <c r="Z11101" t="s">
        <v>31</v>
      </c>
    </row>
    <row r="11102" spans="1:26" x14ac:dyDescent="0.3">
      <c r="A11102" t="s">
        <v>13801</v>
      </c>
      <c r="B11102" t="s">
        <v>3157</v>
      </c>
      <c r="C11102">
        <v>115526</v>
      </c>
      <c r="D11102" t="str">
        <f>+VLOOKUP(C11102,Param!K:L,2,FALSE)</f>
        <v>TRAITEUR DE PARIS DISTRIBUTION</v>
      </c>
      <c r="E11102">
        <v>1210206922</v>
      </c>
      <c r="F11102" t="s">
        <v>8266</v>
      </c>
      <c r="G11102" t="s">
        <v>29</v>
      </c>
      <c r="H11102" s="5">
        <v>156.47</v>
      </c>
      <c r="I11102" s="5">
        <v>156.46860000000001</v>
      </c>
      <c r="J11102" s="5">
        <v>1.39999999998963E-3</v>
      </c>
      <c r="K11102" s="5">
        <v>156.47</v>
      </c>
      <c r="L11102" s="5">
        <v>0</v>
      </c>
      <c r="M11102" t="str">
        <f>IF(ISERROR(VLOOKUP(A11102,'[1]Ecart validé'!$A:$A,1,FALSE)),Z11102,"Ecart Validé")</f>
        <v>valid</v>
      </c>
      <c r="R11102" t="s">
        <v>30</v>
      </c>
      <c r="X11102"/>
      <c r="Y11102"/>
      <c r="Z11102" t="s">
        <v>31</v>
      </c>
    </row>
    <row r="11103" spans="1:26" x14ac:dyDescent="0.3">
      <c r="A11103" t="s">
        <v>13802</v>
      </c>
      <c r="B11103" t="s">
        <v>3157</v>
      </c>
      <c r="C11103">
        <v>115526</v>
      </c>
      <c r="D11103" t="str">
        <f>+VLOOKUP(C11103,Param!K:L,2,FALSE)</f>
        <v>TRAITEUR DE PARIS DISTRIBUTION</v>
      </c>
      <c r="E11103" t="s">
        <v>5329</v>
      </c>
      <c r="F11103" t="s">
        <v>8271</v>
      </c>
      <c r="G11103" t="s">
        <v>29</v>
      </c>
      <c r="H11103" s="5">
        <v>2144.64</v>
      </c>
      <c r="I11103" s="5">
        <v>2144.64</v>
      </c>
      <c r="J11103" s="5">
        <v>0</v>
      </c>
      <c r="K11103" s="5">
        <v>2144.64</v>
      </c>
      <c r="L11103" s="5">
        <v>0</v>
      </c>
      <c r="M11103" t="str">
        <f>IF(ISERROR(VLOOKUP(A11103,'[1]Ecart validé'!$A:$A,1,FALSE)),Z11103,"Ecart Validé")</f>
        <v>valid</v>
      </c>
      <c r="R11103" t="s">
        <v>30</v>
      </c>
      <c r="X11103"/>
      <c r="Y11103"/>
      <c r="Z11103" t="s">
        <v>31</v>
      </c>
    </row>
    <row r="11104" spans="1:26" x14ac:dyDescent="0.3">
      <c r="A11104" t="s">
        <v>13803</v>
      </c>
      <c r="B11104" t="s">
        <v>3157</v>
      </c>
      <c r="C11104">
        <v>120229</v>
      </c>
      <c r="D11104" t="str">
        <f>+VLOOKUP(C11104,Param!K:L,2,FALSE)</f>
        <v>ADVINEO</v>
      </c>
      <c r="E11104">
        <v>2198105948</v>
      </c>
      <c r="F11104" t="s">
        <v>8264</v>
      </c>
      <c r="G11104" t="s">
        <v>29</v>
      </c>
      <c r="H11104" s="5">
        <v>11.64</v>
      </c>
      <c r="I11104" s="5">
        <v>11.6419</v>
      </c>
      <c r="J11104" s="5">
        <v>-1.8999999999991201E-3</v>
      </c>
      <c r="K11104" s="5">
        <v>11.64</v>
      </c>
      <c r="L11104" s="5">
        <v>0</v>
      </c>
      <c r="M11104" t="str">
        <f>IF(ISERROR(VLOOKUP(A11104,'[1]Ecart validé'!$A:$A,1,FALSE)),Z11104,"Ecart Validé")</f>
        <v>valid</v>
      </c>
      <c r="R11104" t="s">
        <v>30</v>
      </c>
      <c r="X11104"/>
      <c r="Y11104"/>
      <c r="Z11104" t="s">
        <v>31</v>
      </c>
    </row>
    <row r="11105" spans="1:26" x14ac:dyDescent="0.3">
      <c r="A11105" t="s">
        <v>13804</v>
      </c>
      <c r="B11105" t="s">
        <v>3157</v>
      </c>
      <c r="C11105">
        <v>269468</v>
      </c>
      <c r="D11105" t="str">
        <f>+VLOOKUP(C11105,Param!K:L,2,FALSE)</f>
        <v>WINERIE PARISIENNE</v>
      </c>
      <c r="E11105">
        <v>1190505950</v>
      </c>
      <c r="F11105" t="s">
        <v>8617</v>
      </c>
      <c r="G11105" t="s">
        <v>29</v>
      </c>
      <c r="H11105" s="5">
        <v>35.200000000000003</v>
      </c>
      <c r="I11105" s="5">
        <v>35.195999999999998</v>
      </c>
      <c r="J11105" s="5">
        <v>4.0000000000048799E-3</v>
      </c>
      <c r="K11105" s="5">
        <v>35.200000000000003</v>
      </c>
      <c r="L11105" s="5">
        <v>0</v>
      </c>
      <c r="M11105" t="str">
        <f>IF(ISERROR(VLOOKUP(A11105,'[1]Ecart validé'!$A:$A,1,FALSE)),Z11105,"Ecart Validé")</f>
        <v>valid</v>
      </c>
      <c r="R11105" t="s">
        <v>30</v>
      </c>
      <c r="X11105"/>
      <c r="Y11105"/>
      <c r="Z11105" t="s">
        <v>31</v>
      </c>
    </row>
    <row r="11106" spans="1:26" x14ac:dyDescent="0.3">
      <c r="A11106" t="s">
        <v>13805</v>
      </c>
      <c r="B11106" t="s">
        <v>3157</v>
      </c>
      <c r="C11106">
        <v>269468</v>
      </c>
      <c r="D11106" t="str">
        <f>+VLOOKUP(C11106,Param!K:L,2,FALSE)</f>
        <v>WINERIE PARISIENNE</v>
      </c>
      <c r="E11106">
        <v>1190505950</v>
      </c>
      <c r="F11106" t="s">
        <v>8266</v>
      </c>
      <c r="G11106" t="s">
        <v>29</v>
      </c>
      <c r="H11106" s="5">
        <v>14.92</v>
      </c>
      <c r="I11106" s="5">
        <v>14.921900000000001</v>
      </c>
      <c r="J11106" s="5">
        <v>-1.9000000000009001E-3</v>
      </c>
      <c r="K11106" s="5">
        <v>14.92</v>
      </c>
      <c r="L11106" s="5">
        <v>0</v>
      </c>
      <c r="M11106" t="str">
        <f>IF(ISERROR(VLOOKUP(A11106,'[1]Ecart validé'!$A:$A,1,FALSE)),Z11106,"Ecart Validé")</f>
        <v>valid</v>
      </c>
      <c r="R11106" t="s">
        <v>30</v>
      </c>
      <c r="X11106"/>
      <c r="Y11106"/>
      <c r="Z11106" t="s">
        <v>31</v>
      </c>
    </row>
    <row r="11107" spans="1:26" x14ac:dyDescent="0.3">
      <c r="A11107" t="s">
        <v>13806</v>
      </c>
      <c r="B11107" t="s">
        <v>3157</v>
      </c>
      <c r="C11107">
        <v>203059</v>
      </c>
      <c r="D11107" t="str">
        <f>+VLOOKUP(C11107,Param!K:L,2,FALSE)</f>
        <v>QUATORZE SAS</v>
      </c>
      <c r="E11107">
        <v>2197206490</v>
      </c>
      <c r="F11107" t="s">
        <v>8617</v>
      </c>
      <c r="G11107" t="s">
        <v>29</v>
      </c>
      <c r="H11107" s="5">
        <v>3067.55</v>
      </c>
      <c r="I11107" s="5">
        <v>3067.5509999999999</v>
      </c>
      <c r="J11107" s="5">
        <v>-9.9999999974897903E-4</v>
      </c>
      <c r="K11107" s="5">
        <v>3067.55</v>
      </c>
      <c r="L11107" s="5">
        <v>0</v>
      </c>
      <c r="M11107" t="str">
        <f>IF(ISERROR(VLOOKUP(A11107,'[1]Ecart validé'!$A:$A,1,FALSE)),Z11107,"Ecart Validé")</f>
        <v>valid</v>
      </c>
      <c r="R11107" t="s">
        <v>30</v>
      </c>
      <c r="X11107"/>
      <c r="Y11107"/>
      <c r="Z11107" t="s">
        <v>31</v>
      </c>
    </row>
    <row r="11108" spans="1:26" x14ac:dyDescent="0.3">
      <c r="A11108" t="s">
        <v>13807</v>
      </c>
      <c r="B11108" t="s">
        <v>3157</v>
      </c>
      <c r="C11108">
        <v>45078</v>
      </c>
      <c r="D11108" t="str">
        <f>+VLOOKUP(C11108,Param!K:L,2,FALSE)</f>
        <v>PATRICE CAMUSSO &amp; ASSOCIES SUD EST (PCA SUD EST)</v>
      </c>
      <c r="E11108">
        <v>2130722475</v>
      </c>
      <c r="F11108" t="s">
        <v>8617</v>
      </c>
      <c r="G11108" t="s">
        <v>29</v>
      </c>
      <c r="H11108" s="5">
        <v>31.5</v>
      </c>
      <c r="I11108" s="5">
        <v>31.5</v>
      </c>
      <c r="J11108" s="5">
        <v>0</v>
      </c>
      <c r="K11108" s="5">
        <v>31.5</v>
      </c>
      <c r="L11108" s="5">
        <v>0</v>
      </c>
      <c r="M11108" t="str">
        <f>IF(ISERROR(VLOOKUP(A11108,'[1]Ecart validé'!$A:$A,1,FALSE)),Z11108,"Ecart Validé")</f>
        <v>valid</v>
      </c>
      <c r="R11108" t="s">
        <v>30</v>
      </c>
      <c r="T11108" s="41"/>
      <c r="X11108"/>
      <c r="Y11108"/>
      <c r="Z11108" t="s">
        <v>31</v>
      </c>
    </row>
    <row r="11109" spans="1:26" x14ac:dyDescent="0.3">
      <c r="A11109" t="s">
        <v>13808</v>
      </c>
      <c r="B11109" t="s">
        <v>3157</v>
      </c>
      <c r="C11109">
        <v>45078</v>
      </c>
      <c r="D11109" t="str">
        <f>+VLOOKUP(C11109,Param!K:L,2,FALSE)</f>
        <v>PATRICE CAMUSSO &amp; ASSOCIES SUD EST (PCA SUD EST)</v>
      </c>
      <c r="E11109">
        <v>2130722475</v>
      </c>
      <c r="F11109" t="s">
        <v>8266</v>
      </c>
      <c r="G11109" t="s">
        <v>29</v>
      </c>
      <c r="H11109" s="5">
        <v>216.72</v>
      </c>
      <c r="I11109" s="5">
        <v>216.72</v>
      </c>
      <c r="J11109" s="5">
        <v>0</v>
      </c>
      <c r="K11109" s="5">
        <v>216.72</v>
      </c>
      <c r="L11109" s="5">
        <v>0</v>
      </c>
      <c r="M11109" t="str">
        <f>IF(ISERROR(VLOOKUP(A11109,'[1]Ecart validé'!$A:$A,1,FALSE)),Z11109,"Ecart Validé")</f>
        <v>valid</v>
      </c>
      <c r="R11109" t="s">
        <v>30</v>
      </c>
      <c r="T11109" s="41"/>
      <c r="X11109"/>
      <c r="Y11109"/>
      <c r="Z11109" t="s">
        <v>31</v>
      </c>
    </row>
    <row r="11110" spans="1:26" x14ac:dyDescent="0.3">
      <c r="A11110" t="s">
        <v>13809</v>
      </c>
      <c r="B11110" t="s">
        <v>3157</v>
      </c>
      <c r="C11110">
        <v>237305</v>
      </c>
      <c r="D11110" t="str">
        <f>+VLOOKUP(C11110,Param!K:L,2,FALSE)</f>
        <v>BIOSSUN</v>
      </c>
      <c r="E11110">
        <v>2160674910</v>
      </c>
      <c r="F11110" t="s">
        <v>8617</v>
      </c>
      <c r="G11110" t="s">
        <v>29</v>
      </c>
      <c r="H11110" s="5">
        <v>2909.31</v>
      </c>
      <c r="I11110" s="5">
        <v>2909.31</v>
      </c>
      <c r="J11110" s="5">
        <v>0</v>
      </c>
      <c r="K11110" s="5">
        <v>2909.31</v>
      </c>
      <c r="L11110" s="5">
        <v>0</v>
      </c>
      <c r="M11110" t="str">
        <f>IF(ISERROR(VLOOKUP(A11110,'[1]Ecart validé'!$A:$A,1,FALSE)),Z11110,"Ecart Validé")</f>
        <v>valid</v>
      </c>
      <c r="R11110" t="s">
        <v>30</v>
      </c>
      <c r="X11110"/>
      <c r="Y11110"/>
      <c r="Z11110" t="s">
        <v>31</v>
      </c>
    </row>
    <row r="11111" spans="1:26" x14ac:dyDescent="0.3">
      <c r="A11111" t="s">
        <v>13810</v>
      </c>
      <c r="B11111" t="s">
        <v>3157</v>
      </c>
      <c r="C11111">
        <v>237305</v>
      </c>
      <c r="D11111" t="str">
        <f>+VLOOKUP(C11111,Param!K:L,2,FALSE)</f>
        <v>BIOSSUN</v>
      </c>
      <c r="E11111">
        <v>2160674910</v>
      </c>
      <c r="F11111" t="s">
        <v>8266</v>
      </c>
      <c r="G11111" t="s">
        <v>29</v>
      </c>
      <c r="H11111" s="5">
        <v>1860</v>
      </c>
      <c r="I11111" s="5">
        <v>1860</v>
      </c>
      <c r="J11111" s="5">
        <v>0</v>
      </c>
      <c r="K11111" s="5">
        <v>1860</v>
      </c>
      <c r="L11111" s="5">
        <v>0</v>
      </c>
      <c r="M11111" t="str">
        <f>IF(ISERROR(VLOOKUP(A11111,'[1]Ecart validé'!$A:$A,1,FALSE)),Z11111,"Ecart Validé")</f>
        <v>valid</v>
      </c>
      <c r="R11111" t="s">
        <v>30</v>
      </c>
      <c r="X11111"/>
      <c r="Y11111"/>
      <c r="Z11111" t="s">
        <v>31</v>
      </c>
    </row>
    <row r="11112" spans="1:26" x14ac:dyDescent="0.3">
      <c r="A11112" t="s">
        <v>13811</v>
      </c>
      <c r="B11112" t="s">
        <v>3157</v>
      </c>
      <c r="C11112">
        <v>231673</v>
      </c>
      <c r="D11112" t="str">
        <f>+VLOOKUP(C11112,Param!K:L,2,FALSE)</f>
        <v>CORDIER</v>
      </c>
      <c r="E11112">
        <v>1190505963</v>
      </c>
      <c r="F11112" t="s">
        <v>8617</v>
      </c>
      <c r="G11112" t="s">
        <v>29</v>
      </c>
      <c r="H11112" s="5">
        <v>121.8</v>
      </c>
      <c r="I11112" s="5">
        <v>121.8</v>
      </c>
      <c r="J11112" s="5">
        <v>0</v>
      </c>
      <c r="K11112" s="5">
        <v>121.8</v>
      </c>
      <c r="L11112" s="5">
        <v>0</v>
      </c>
      <c r="M11112" t="str">
        <f>IF(ISERROR(VLOOKUP(A11112,'[1]Ecart validé'!$A:$A,1,FALSE)),Z11112,"Ecart Validé")</f>
        <v>valid</v>
      </c>
      <c r="R11112" t="s">
        <v>30</v>
      </c>
      <c r="X11112"/>
      <c r="Y11112"/>
      <c r="Z11112" t="s">
        <v>31</v>
      </c>
    </row>
    <row r="11113" spans="1:26" x14ac:dyDescent="0.3">
      <c r="A11113" t="s">
        <v>13812</v>
      </c>
      <c r="B11113" t="s">
        <v>3157</v>
      </c>
      <c r="C11113">
        <v>54399</v>
      </c>
      <c r="D11113" t="str">
        <f>+VLOOKUP(C11113,Param!K:L,2,FALSE)</f>
        <v>BUREAU FLORE</v>
      </c>
      <c r="E11113">
        <v>26089039</v>
      </c>
      <c r="F11113" t="s">
        <v>8617</v>
      </c>
      <c r="G11113" t="s">
        <v>29</v>
      </c>
      <c r="H11113" s="5">
        <v>35.65</v>
      </c>
      <c r="I11113" s="5">
        <v>35.65</v>
      </c>
      <c r="J11113" s="5">
        <v>0</v>
      </c>
      <c r="K11113" s="5">
        <v>35.65</v>
      </c>
      <c r="L11113" s="5">
        <v>0</v>
      </c>
      <c r="M11113" t="str">
        <f>IF(ISERROR(VLOOKUP(A11113,'[1]Ecart validé'!$A:$A,1,FALSE)),Z11113,"Ecart Validé")</f>
        <v>valid</v>
      </c>
      <c r="R11113" t="s">
        <v>30</v>
      </c>
      <c r="T11113" s="41"/>
      <c r="X11113"/>
      <c r="Y11113"/>
      <c r="Z11113" t="s">
        <v>31</v>
      </c>
    </row>
    <row r="11114" spans="1:26" x14ac:dyDescent="0.3">
      <c r="A11114" t="s">
        <v>13813</v>
      </c>
      <c r="B11114" t="s">
        <v>3157</v>
      </c>
      <c r="C11114">
        <v>54399</v>
      </c>
      <c r="D11114" t="str">
        <f>+VLOOKUP(C11114,Param!K:L,2,FALSE)</f>
        <v>BUREAU FLORE</v>
      </c>
      <c r="E11114">
        <v>26089039</v>
      </c>
      <c r="F11114" t="s">
        <v>8266</v>
      </c>
      <c r="G11114" t="s">
        <v>29</v>
      </c>
      <c r="H11114" s="5">
        <v>279.95</v>
      </c>
      <c r="I11114" s="5">
        <v>279.95</v>
      </c>
      <c r="J11114" s="5">
        <v>0</v>
      </c>
      <c r="K11114" s="5">
        <v>279.95</v>
      </c>
      <c r="L11114" s="5">
        <v>0</v>
      </c>
      <c r="M11114" t="str">
        <f>IF(ISERROR(VLOOKUP(A11114,'[1]Ecart validé'!$A:$A,1,FALSE)),Z11114,"Ecart Validé")</f>
        <v>valid</v>
      </c>
      <c r="R11114" t="s">
        <v>30</v>
      </c>
      <c r="X11114"/>
      <c r="Y11114"/>
      <c r="Z11114" t="s">
        <v>31</v>
      </c>
    </row>
    <row r="11115" spans="1:26" x14ac:dyDescent="0.3">
      <c r="A11115" t="s">
        <v>13814</v>
      </c>
      <c r="B11115" t="s">
        <v>3157</v>
      </c>
      <c r="C11115">
        <v>94483</v>
      </c>
      <c r="D11115" t="str">
        <f>+VLOOKUP(C11115,Param!K:L,2,FALSE)</f>
        <v>COMPAGNIE DES BALADES RALLYES Team Buildint</v>
      </c>
      <c r="E11115">
        <v>2180205700</v>
      </c>
      <c r="F11115" t="s">
        <v>8617</v>
      </c>
      <c r="G11115" t="s">
        <v>29</v>
      </c>
      <c r="H11115" s="5">
        <v>608.74</v>
      </c>
      <c r="I11115" s="5">
        <v>608.74</v>
      </c>
      <c r="J11115" s="5">
        <v>0</v>
      </c>
      <c r="K11115" s="5">
        <v>608.74</v>
      </c>
      <c r="L11115" s="5">
        <v>0</v>
      </c>
      <c r="M11115" t="str">
        <f>IF(ISERROR(VLOOKUP(A11115,'[1]Ecart validé'!$A:$A,1,FALSE)),Z11115,"Ecart Validé")</f>
        <v>valid</v>
      </c>
      <c r="R11115" t="s">
        <v>30</v>
      </c>
      <c r="T11115" s="41"/>
      <c r="X11115"/>
      <c r="Y11115"/>
      <c r="Z11115" t="s">
        <v>31</v>
      </c>
    </row>
    <row r="11116" spans="1:26" x14ac:dyDescent="0.3">
      <c r="A11116" t="s">
        <v>13815</v>
      </c>
      <c r="B11116" t="s">
        <v>3157</v>
      </c>
      <c r="C11116">
        <v>307520</v>
      </c>
      <c r="D11116" t="str">
        <f>+VLOOKUP(C11116,Param!K:L,2,FALSE)</f>
        <v>DESAMIANTAGE FRANCE DEMOLITION</v>
      </c>
      <c r="E11116">
        <v>2185405724</v>
      </c>
      <c r="F11116" t="s">
        <v>8617</v>
      </c>
      <c r="G11116" t="s">
        <v>29</v>
      </c>
      <c r="H11116" s="5">
        <v>990.19</v>
      </c>
      <c r="I11116" s="5">
        <v>990.1875</v>
      </c>
      <c r="J11116" s="5">
        <v>2.5000000000545601E-3</v>
      </c>
      <c r="K11116" s="5">
        <v>990.19</v>
      </c>
      <c r="L11116" s="5">
        <v>0</v>
      </c>
      <c r="M11116" t="str">
        <f>IF(ISERROR(VLOOKUP(A11116,'[1]Ecart validé'!$A:$A,1,FALSE)),Z11116,"Ecart Validé")</f>
        <v>valid</v>
      </c>
      <c r="R11116" t="s">
        <v>30</v>
      </c>
      <c r="X11116"/>
      <c r="Y11116"/>
      <c r="Z11116" t="s">
        <v>31</v>
      </c>
    </row>
    <row r="11117" spans="1:26" x14ac:dyDescent="0.3">
      <c r="A11117" t="s">
        <v>13816</v>
      </c>
      <c r="B11117" t="s">
        <v>3157</v>
      </c>
      <c r="C11117">
        <v>306142</v>
      </c>
      <c r="D11117" t="str">
        <f>+VLOOKUP(C11117,Param!K:L,2,FALSE)</f>
        <v>SOLAR SCREEN INTERNATIONAL</v>
      </c>
      <c r="E11117">
        <v>2180705551</v>
      </c>
      <c r="F11117" t="s">
        <v>8617</v>
      </c>
      <c r="G11117" t="s">
        <v>29</v>
      </c>
      <c r="H11117" s="5">
        <v>993.36</v>
      </c>
      <c r="I11117" s="5">
        <v>993.36</v>
      </c>
      <c r="J11117" s="5">
        <v>0</v>
      </c>
      <c r="K11117" s="5">
        <v>993.36</v>
      </c>
      <c r="L11117" s="5">
        <v>0</v>
      </c>
      <c r="M11117" t="str">
        <f>IF(ISERROR(VLOOKUP(A11117,'[1]Ecart validé'!$A:$A,1,FALSE)),Z11117,"Ecart Validé")</f>
        <v>valid</v>
      </c>
      <c r="R11117" t="s">
        <v>30</v>
      </c>
      <c r="X11117"/>
      <c r="Y11117"/>
      <c r="Z11117" t="s">
        <v>31</v>
      </c>
    </row>
    <row r="11118" spans="1:26" x14ac:dyDescent="0.3">
      <c r="A11118" t="s">
        <v>13817</v>
      </c>
      <c r="B11118" t="s">
        <v>3157</v>
      </c>
      <c r="C11118">
        <v>287375</v>
      </c>
      <c r="D11118" t="str">
        <f>+VLOOKUP(C11118,Param!K:L,2,FALSE)</f>
        <v>SMAC</v>
      </c>
      <c r="E11118">
        <v>1195406224</v>
      </c>
      <c r="F11118" t="s">
        <v>8617</v>
      </c>
      <c r="G11118" t="s">
        <v>29</v>
      </c>
      <c r="H11118" s="5">
        <v>37.35</v>
      </c>
      <c r="I11118" s="5">
        <v>37.35</v>
      </c>
      <c r="J11118" s="5">
        <v>0</v>
      </c>
      <c r="K11118" s="5">
        <v>37.35</v>
      </c>
      <c r="L11118" s="5">
        <v>0</v>
      </c>
      <c r="M11118" t="str">
        <f>IF(ISERROR(VLOOKUP(A11118,'[1]Ecart validé'!$A:$A,1,FALSE)),Z11118,"Ecart Validé")</f>
        <v>valid</v>
      </c>
      <c r="R11118" t="s">
        <v>30</v>
      </c>
      <c r="X11118"/>
      <c r="Y11118"/>
      <c r="Z11118" t="s">
        <v>31</v>
      </c>
    </row>
    <row r="11119" spans="1:26" x14ac:dyDescent="0.3">
      <c r="A11119" t="s">
        <v>13818</v>
      </c>
      <c r="B11119" t="s">
        <v>3157</v>
      </c>
      <c r="C11119">
        <v>287375</v>
      </c>
      <c r="D11119" t="str">
        <f>+VLOOKUP(C11119,Param!K:L,2,FALSE)</f>
        <v>SMAC</v>
      </c>
      <c r="E11119">
        <v>1195406224</v>
      </c>
      <c r="F11119" t="s">
        <v>8266</v>
      </c>
      <c r="G11119" t="s">
        <v>29</v>
      </c>
      <c r="H11119" s="5">
        <v>1054.21</v>
      </c>
      <c r="I11119" s="5">
        <v>1054.2059999999999</v>
      </c>
      <c r="J11119" s="5">
        <v>4.0000000001327802E-3</v>
      </c>
      <c r="K11119" s="5">
        <v>1054.21</v>
      </c>
      <c r="L11119" s="5">
        <v>0</v>
      </c>
      <c r="M11119" t="str">
        <f>IF(ISERROR(VLOOKUP(A11119,'[1]Ecart validé'!$A:$A,1,FALSE)),Z11119,"Ecart Validé")</f>
        <v>valid</v>
      </c>
      <c r="R11119" t="s">
        <v>30</v>
      </c>
      <c r="X11119"/>
      <c r="Y11119"/>
      <c r="Z11119" t="s">
        <v>31</v>
      </c>
    </row>
    <row r="11120" spans="1:26" x14ac:dyDescent="0.3">
      <c r="A11120" t="s">
        <v>13819</v>
      </c>
      <c r="B11120" t="s">
        <v>3157</v>
      </c>
      <c r="C11120">
        <v>218054</v>
      </c>
      <c r="D11120" t="str">
        <f>+VLOOKUP(C11120,Param!K:L,2,FALSE)</f>
        <v>QUARTA</v>
      </c>
      <c r="E11120">
        <v>2207206608</v>
      </c>
      <c r="F11120" t="s">
        <v>8617</v>
      </c>
      <c r="G11120" t="s">
        <v>29</v>
      </c>
      <c r="H11120" s="5">
        <v>303.3</v>
      </c>
      <c r="I11120" s="5">
        <v>303.3</v>
      </c>
      <c r="J11120" s="5">
        <v>0</v>
      </c>
      <c r="K11120" s="5">
        <v>303.3</v>
      </c>
      <c r="L11120" s="5">
        <v>0</v>
      </c>
      <c r="M11120" t="str">
        <f>IF(ISERROR(VLOOKUP(A11120,'[1]Ecart validé'!$A:$A,1,FALSE)),Z11120,"Ecart Validé")</f>
        <v>valid</v>
      </c>
      <c r="R11120" t="s">
        <v>30</v>
      </c>
      <c r="X11120"/>
      <c r="Y11120"/>
      <c r="Z11120" t="s">
        <v>31</v>
      </c>
    </row>
    <row r="11121" spans="1:26" x14ac:dyDescent="0.3">
      <c r="A11121" t="s">
        <v>13820</v>
      </c>
      <c r="B11121" t="s">
        <v>3157</v>
      </c>
      <c r="C11121">
        <v>120456</v>
      </c>
      <c r="D11121" t="str">
        <f>+VLOOKUP(C11121,Param!K:L,2,FALSE)</f>
        <v>A7 PROTECTION</v>
      </c>
      <c r="E11121">
        <v>225206734</v>
      </c>
      <c r="F11121" t="s">
        <v>8617</v>
      </c>
      <c r="G11121" t="s">
        <v>29</v>
      </c>
      <c r="H11121" s="5">
        <v>40.07</v>
      </c>
      <c r="I11121" s="5">
        <v>40.064999999999998</v>
      </c>
      <c r="J11121" s="5">
        <v>5.0000000000025501E-3</v>
      </c>
      <c r="K11121" s="5">
        <v>40.07</v>
      </c>
      <c r="L11121" s="5">
        <v>0</v>
      </c>
      <c r="M11121" t="str">
        <f>IF(ISERROR(VLOOKUP(A11121,'[1]Ecart validé'!$A:$A,1,FALSE)),Z11121,"Ecart Validé")</f>
        <v>valid</v>
      </c>
      <c r="R11121" t="s">
        <v>30</v>
      </c>
      <c r="X11121"/>
      <c r="Y11121"/>
      <c r="Z11121" t="s">
        <v>31</v>
      </c>
    </row>
    <row r="11122" spans="1:26" x14ac:dyDescent="0.3">
      <c r="A11122" t="s">
        <v>13821</v>
      </c>
      <c r="B11122" t="s">
        <v>3157</v>
      </c>
      <c r="C11122">
        <v>120456</v>
      </c>
      <c r="D11122" t="str">
        <f>+VLOOKUP(C11122,Param!K:L,2,FALSE)</f>
        <v>A7 PROTECTION</v>
      </c>
      <c r="E11122">
        <v>225206734</v>
      </c>
      <c r="F11122" t="s">
        <v>8266</v>
      </c>
      <c r="G11122" t="s">
        <v>29</v>
      </c>
      <c r="H11122" s="5">
        <v>465.41</v>
      </c>
      <c r="I11122" s="5">
        <v>465.41250000000002</v>
      </c>
      <c r="J11122" s="5">
        <v>-2.4999999999977202E-3</v>
      </c>
      <c r="K11122" s="5">
        <v>465.41</v>
      </c>
      <c r="L11122" s="5">
        <v>0</v>
      </c>
      <c r="M11122" t="str">
        <f>IF(ISERROR(VLOOKUP(A11122,'[1]Ecart validé'!$A:$A,1,FALSE)),Z11122,"Ecart Validé")</f>
        <v>valid</v>
      </c>
      <c r="R11122" t="s">
        <v>30</v>
      </c>
      <c r="X11122"/>
      <c r="Y11122"/>
      <c r="Z11122" t="s">
        <v>31</v>
      </c>
    </row>
    <row r="11123" spans="1:26" x14ac:dyDescent="0.3">
      <c r="A11123" t="s">
        <v>13822</v>
      </c>
      <c r="B11123" t="s">
        <v>3157</v>
      </c>
      <c r="C11123">
        <v>44236</v>
      </c>
      <c r="D11123" t="str">
        <f>+VLOOKUP(C11123,Param!K:L,2,FALSE)</f>
        <v>TOTAL RAFFINAGE MARKETING</v>
      </c>
      <c r="E11123" t="s">
        <v>3651</v>
      </c>
      <c r="F11123" t="s">
        <v>8617</v>
      </c>
      <c r="G11123" t="s">
        <v>29</v>
      </c>
      <c r="H11123" s="5">
        <v>-2704.3132000000001</v>
      </c>
      <c r="I11123" s="5">
        <v>-2704.3134</v>
      </c>
      <c r="J11123" s="5">
        <v>1.99999999949795E-4</v>
      </c>
      <c r="K11123" s="5">
        <v>-2704.3132000000001</v>
      </c>
      <c r="L11123" s="5">
        <v>0</v>
      </c>
      <c r="M11123" t="str">
        <f>IF(ISERROR(VLOOKUP(A11123,'[1]Ecart validé'!$A:$A,1,FALSE)),Z11123,"Ecart Validé")</f>
        <v>valid</v>
      </c>
      <c r="R11123" t="s">
        <v>30</v>
      </c>
      <c r="X11123"/>
      <c r="Y11123"/>
      <c r="Z11123" t="s">
        <v>31</v>
      </c>
    </row>
    <row r="11124" spans="1:26" ht="43.2" x14ac:dyDescent="0.3">
      <c r="A11124" t="s">
        <v>13823</v>
      </c>
      <c r="B11124" t="s">
        <v>3157</v>
      </c>
      <c r="C11124">
        <v>79788</v>
      </c>
      <c r="D11124" t="str">
        <f>+VLOOKUP(C11124,Param!K:L,2,FALSE)</f>
        <v>AUTOMOBILES PEUGEOT</v>
      </c>
      <c r="E11124" t="s">
        <v>5100</v>
      </c>
      <c r="F11124" t="s">
        <v>8617</v>
      </c>
      <c r="G11124" t="s">
        <v>29</v>
      </c>
      <c r="H11124" s="5">
        <v>-37200</v>
      </c>
      <c r="I11124" s="5">
        <v>-37200</v>
      </c>
      <c r="J11124" s="5">
        <v>0</v>
      </c>
      <c r="K11124" s="5">
        <v>-37200</v>
      </c>
      <c r="L11124" s="5">
        <v>0</v>
      </c>
      <c r="M11124" t="str">
        <f>IF(ISERROR(VLOOKUP(A11124,'[1]Ecart validé'!$A:$A,1,FALSE)),Z11124,"Ecart Validé")</f>
        <v>valid</v>
      </c>
      <c r="R11124" t="s">
        <v>30</v>
      </c>
      <c r="S11124" t="s">
        <v>42</v>
      </c>
      <c r="T11124" t="s">
        <v>43</v>
      </c>
      <c r="U11124" s="13" t="s">
        <v>13824</v>
      </c>
      <c r="V11124" t="s">
        <v>45</v>
      </c>
      <c r="W11124" t="s">
        <v>46</v>
      </c>
      <c r="X11124"/>
      <c r="Y11124"/>
      <c r="Z11124" t="s">
        <v>31</v>
      </c>
    </row>
    <row r="11125" spans="1:26" x14ac:dyDescent="0.3">
      <c r="A11125" t="s">
        <v>13825</v>
      </c>
      <c r="B11125" t="s">
        <v>3157</v>
      </c>
      <c r="C11125">
        <v>79788</v>
      </c>
      <c r="D11125" t="str">
        <f>+VLOOKUP(C11125,Param!K:L,2,FALSE)</f>
        <v>AUTOMOBILES PEUGEOT</v>
      </c>
      <c r="E11125" t="s">
        <v>5100</v>
      </c>
      <c r="F11125" t="s">
        <v>8271</v>
      </c>
      <c r="G11125" t="s">
        <v>29</v>
      </c>
      <c r="H11125" s="5">
        <v>33000</v>
      </c>
      <c r="I11125" s="5">
        <v>33000</v>
      </c>
      <c r="J11125" s="5">
        <v>0</v>
      </c>
      <c r="K11125" s="5">
        <v>33000</v>
      </c>
      <c r="L11125" s="5">
        <v>0</v>
      </c>
      <c r="M11125" t="str">
        <f>IF(ISERROR(VLOOKUP(A11125,'[1]Ecart validé'!$A:$A,1,FALSE)),Z11125,"Ecart Validé")</f>
        <v>valid</v>
      </c>
      <c r="X11125"/>
      <c r="Y11125"/>
      <c r="Z11125" t="s">
        <v>31</v>
      </c>
    </row>
    <row r="11126" spans="1:26" x14ac:dyDescent="0.3">
      <c r="A11126" t="s">
        <v>13826</v>
      </c>
      <c r="B11126" t="s">
        <v>3157</v>
      </c>
      <c r="C11126">
        <v>79449</v>
      </c>
      <c r="D11126" t="str">
        <f>+VLOOKUP(C11126,Param!K:L,2,FALSE)</f>
        <v>ANDROS FRANCE SNC</v>
      </c>
      <c r="E11126" t="s">
        <v>5090</v>
      </c>
      <c r="F11126" t="s">
        <v>8271</v>
      </c>
      <c r="G11126" t="s">
        <v>29</v>
      </c>
      <c r="H11126" s="5">
        <v>242233.42</v>
      </c>
      <c r="I11126" s="5">
        <v>242233.4258</v>
      </c>
      <c r="J11126" s="5">
        <v>-5.7999999844469104E-3</v>
      </c>
      <c r="K11126" s="5">
        <v>242233.4258</v>
      </c>
      <c r="L11126" s="5">
        <v>-5.7999999844469104E-3</v>
      </c>
      <c r="M11126" t="str">
        <f>IF(ISERROR(VLOOKUP(A11126,'[1]Ecart validé'!$A:$A,1,FALSE)),Z11126,"Ecart Validé")</f>
        <v>valid</v>
      </c>
      <c r="R11126" t="s">
        <v>30</v>
      </c>
      <c r="X11126"/>
      <c r="Y11126"/>
      <c r="Z11126" t="s">
        <v>31</v>
      </c>
    </row>
    <row r="11127" spans="1:26" x14ac:dyDescent="0.3">
      <c r="A11127" t="s">
        <v>13827</v>
      </c>
      <c r="B11127" t="s">
        <v>3157</v>
      </c>
      <c r="C11127">
        <v>342256</v>
      </c>
      <c r="D11127" t="str">
        <f>+VLOOKUP(C11127,Param!K:L,2,FALSE)</f>
        <v>VAILLANTIS</v>
      </c>
      <c r="E11127" t="s">
        <v>6030</v>
      </c>
      <c r="F11127" t="s">
        <v>8617</v>
      </c>
      <c r="G11127" t="s">
        <v>29</v>
      </c>
      <c r="H11127" s="5">
        <v>-28220.79</v>
      </c>
      <c r="I11127" s="5">
        <v>-28220.787</v>
      </c>
      <c r="J11127" s="5">
        <v>-3.00000000061118E-3</v>
      </c>
      <c r="K11127" s="5">
        <v>-28220.79</v>
      </c>
      <c r="L11127" s="5">
        <v>0</v>
      </c>
      <c r="M11127" t="str">
        <f>IF(ISERROR(VLOOKUP(A11127,'[1]Ecart validé'!$A:$A,1,FALSE)),Z11127,"Ecart Validé")</f>
        <v>valid</v>
      </c>
      <c r="R11127" t="s">
        <v>30</v>
      </c>
      <c r="X11127"/>
      <c r="Y11127"/>
      <c r="Z11127" t="s">
        <v>31</v>
      </c>
    </row>
    <row r="11128" spans="1:26" ht="43.2" x14ac:dyDescent="0.3">
      <c r="A11128" t="s">
        <v>13828</v>
      </c>
      <c r="B11128" t="s">
        <v>3157</v>
      </c>
      <c r="C11128">
        <v>185247</v>
      </c>
      <c r="D11128" t="str">
        <f>+VLOOKUP(C11128,Param!K:L,2,FALSE)</f>
        <v>EXECUTIVE LINE SERVICES</v>
      </c>
      <c r="E11128" t="s">
        <v>13829</v>
      </c>
      <c r="F11128" t="s">
        <v>8262</v>
      </c>
      <c r="G11128" t="s">
        <v>29</v>
      </c>
      <c r="H11128" s="5">
        <v>585.79</v>
      </c>
      <c r="I11128" s="5">
        <v>585.79200000000003</v>
      </c>
      <c r="J11128" s="5">
        <v>-2.0000000000663901E-3</v>
      </c>
      <c r="K11128" s="5">
        <v>585.79</v>
      </c>
      <c r="L11128" s="5">
        <v>0</v>
      </c>
      <c r="M11128" t="str">
        <f>IF(ISERROR(VLOOKUP(A11128,'[1]Ecart validé'!$A:$A,1,FALSE)),Z11128,"Ecart Validé")</f>
        <v>valid</v>
      </c>
      <c r="R11128" t="s">
        <v>30</v>
      </c>
      <c r="S11128" t="s">
        <v>45</v>
      </c>
      <c r="T11128" t="s">
        <v>3214</v>
      </c>
      <c r="U11128" s="13" t="s">
        <v>13830</v>
      </c>
      <c r="V11128" t="s">
        <v>60</v>
      </c>
      <c r="W11128" t="s">
        <v>61</v>
      </c>
      <c r="X11128"/>
      <c r="Y11128"/>
      <c r="Z11128" t="s">
        <v>31</v>
      </c>
    </row>
    <row r="11129" spans="1:26" x14ac:dyDescent="0.3">
      <c r="A11129" t="s">
        <v>13831</v>
      </c>
      <c r="B11129" t="s">
        <v>3157</v>
      </c>
      <c r="C11129">
        <v>185247</v>
      </c>
      <c r="D11129" t="str">
        <f>+VLOOKUP(C11129,Param!K:L,2,FALSE)</f>
        <v>EXECUTIVE LINE SERVICES</v>
      </c>
      <c r="E11129" t="s">
        <v>13829</v>
      </c>
      <c r="F11129" t="s">
        <v>8264</v>
      </c>
      <c r="G11129" t="s">
        <v>29</v>
      </c>
      <c r="H11129" s="5">
        <v>3345.07</v>
      </c>
      <c r="I11129" s="5">
        <v>3345.0740000000001</v>
      </c>
      <c r="J11129" s="5">
        <v>-3.9999999999054099E-3</v>
      </c>
      <c r="K11129" s="5">
        <v>3345.07</v>
      </c>
      <c r="L11129" s="5">
        <v>0</v>
      </c>
      <c r="M11129" t="str">
        <f>IF(ISERROR(VLOOKUP(A11129,'[1]Ecart validé'!$A:$A,1,FALSE)),Z11129,"Ecart Validé")</f>
        <v>valid</v>
      </c>
      <c r="R11129" t="s">
        <v>30</v>
      </c>
      <c r="X11129"/>
      <c r="Y11129"/>
      <c r="Z11129" t="s">
        <v>31</v>
      </c>
    </row>
    <row r="11130" spans="1:26" x14ac:dyDescent="0.3">
      <c r="A11130" t="s">
        <v>13832</v>
      </c>
      <c r="B11130" t="s">
        <v>3157</v>
      </c>
      <c r="C11130">
        <v>185247</v>
      </c>
      <c r="D11130" t="str">
        <f>+VLOOKUP(C11130,Param!K:L,2,FALSE)</f>
        <v>EXECUTIVE LINE SERVICES</v>
      </c>
      <c r="E11130" t="s">
        <v>13829</v>
      </c>
      <c r="F11130" t="s">
        <v>8266</v>
      </c>
      <c r="G11130" t="s">
        <v>29</v>
      </c>
      <c r="H11130" s="5">
        <v>3952.62</v>
      </c>
      <c r="I11130" s="5">
        <v>3952.6239999999998</v>
      </c>
      <c r="J11130" s="5">
        <v>-3.9999999999054099E-3</v>
      </c>
      <c r="K11130" s="5">
        <v>3952.62</v>
      </c>
      <c r="L11130" s="5">
        <v>0</v>
      </c>
      <c r="M11130" t="str">
        <f>IF(ISERROR(VLOOKUP(A11130,'[1]Ecart validé'!$A:$A,1,FALSE)),Z11130,"Ecart Validé")</f>
        <v>valid</v>
      </c>
      <c r="R11130" t="s">
        <v>30</v>
      </c>
      <c r="X11130"/>
      <c r="Y11130"/>
      <c r="Z11130" t="s">
        <v>31</v>
      </c>
    </row>
    <row r="11131" spans="1:26" x14ac:dyDescent="0.3">
      <c r="A11131" t="s">
        <v>13833</v>
      </c>
      <c r="B11131" t="s">
        <v>3157</v>
      </c>
      <c r="C11131">
        <v>80424</v>
      </c>
      <c r="D11131" t="str">
        <f>+VLOOKUP(C11131,Param!K:L,2,FALSE)</f>
        <v>RENAULT SAS</v>
      </c>
      <c r="E11131" t="s">
        <v>6097</v>
      </c>
      <c r="F11131" t="s">
        <v>8617</v>
      </c>
      <c r="G11131" t="s">
        <v>29</v>
      </c>
      <c r="H11131" s="5">
        <v>450</v>
      </c>
      <c r="I11131" s="5">
        <v>450</v>
      </c>
      <c r="J11131" s="5">
        <v>0</v>
      </c>
      <c r="K11131" s="5">
        <v>450</v>
      </c>
      <c r="L11131" s="5">
        <v>0</v>
      </c>
      <c r="M11131" t="str">
        <f>IF(ISERROR(VLOOKUP(A11131,'[1]Ecart validé'!$A:$A,1,FALSE)),Z11131,"Ecart Validé")</f>
        <v>valid</v>
      </c>
      <c r="R11131" t="s">
        <v>30</v>
      </c>
      <c r="X11131"/>
      <c r="Y11131"/>
      <c r="Z11131" t="s">
        <v>31</v>
      </c>
    </row>
    <row r="11132" spans="1:26" x14ac:dyDescent="0.3">
      <c r="A11132" t="s">
        <v>13834</v>
      </c>
      <c r="B11132" t="s">
        <v>3157</v>
      </c>
      <c r="C11132">
        <v>80424</v>
      </c>
      <c r="D11132" t="str">
        <f>+VLOOKUP(C11132,Param!K:L,2,FALSE)</f>
        <v>RENAULT SAS</v>
      </c>
      <c r="E11132" t="s">
        <v>6097</v>
      </c>
      <c r="F11132" t="s">
        <v>8271</v>
      </c>
      <c r="G11132" t="s">
        <v>29</v>
      </c>
      <c r="H11132" s="5">
        <v>15300</v>
      </c>
      <c r="I11132" s="5">
        <v>15300</v>
      </c>
      <c r="J11132" s="5">
        <v>0</v>
      </c>
      <c r="K11132" s="5">
        <v>15300</v>
      </c>
      <c r="L11132" s="5">
        <v>0</v>
      </c>
      <c r="M11132" t="str">
        <f>IF(ISERROR(VLOOKUP(A11132,'[1]Ecart validé'!$A:$A,1,FALSE)),Z11132,"Ecart Validé")</f>
        <v>valid</v>
      </c>
      <c r="R11132" t="s">
        <v>30</v>
      </c>
      <c r="X11132"/>
      <c r="Y11132"/>
      <c r="Z11132" t="s">
        <v>31</v>
      </c>
    </row>
    <row r="11133" spans="1:26" x14ac:dyDescent="0.3">
      <c r="A11133" t="s">
        <v>13835</v>
      </c>
      <c r="B11133" t="s">
        <v>3157</v>
      </c>
      <c r="C11133">
        <v>44931</v>
      </c>
      <c r="D11133" t="str">
        <f>+VLOOKUP(C11133,Param!K:L,2,FALSE)</f>
        <v>SNEF</v>
      </c>
      <c r="E11133">
        <v>2205106595</v>
      </c>
      <c r="F11133" t="s">
        <v>8264</v>
      </c>
      <c r="G11133" t="s">
        <v>29</v>
      </c>
      <c r="H11133" s="5">
        <v>7987.73</v>
      </c>
      <c r="I11133" s="5">
        <v>7987.7286000000004</v>
      </c>
      <c r="J11133" s="5">
        <v>1.39999999919382E-3</v>
      </c>
      <c r="K11133" s="5">
        <v>7987.73</v>
      </c>
      <c r="L11133" s="5">
        <v>0</v>
      </c>
      <c r="M11133" t="str">
        <f>IF(ISERROR(VLOOKUP(A11133,'[1]Ecart validé'!$A:$A,1,FALSE)),Z11133,"Ecart Validé")</f>
        <v>valid</v>
      </c>
      <c r="R11133" t="s">
        <v>30</v>
      </c>
      <c r="X11133"/>
      <c r="Y11133"/>
      <c r="Z11133" t="s">
        <v>31</v>
      </c>
    </row>
    <row r="11134" spans="1:26" x14ac:dyDescent="0.3">
      <c r="A11134" t="s">
        <v>13836</v>
      </c>
      <c r="B11134" t="s">
        <v>3157</v>
      </c>
      <c r="C11134">
        <v>44931</v>
      </c>
      <c r="D11134" t="str">
        <f>+VLOOKUP(C11134,Param!K:L,2,FALSE)</f>
        <v>SNEF</v>
      </c>
      <c r="E11134">
        <v>2205106595</v>
      </c>
      <c r="F11134" t="s">
        <v>8266</v>
      </c>
      <c r="G11134" t="s">
        <v>29</v>
      </c>
      <c r="H11134" s="5">
        <v>11631.18</v>
      </c>
      <c r="I11134" s="5">
        <v>11631.18</v>
      </c>
      <c r="J11134" s="5">
        <v>0</v>
      </c>
      <c r="K11134" s="5">
        <v>11631.18</v>
      </c>
      <c r="L11134" s="5">
        <v>0</v>
      </c>
      <c r="M11134" t="str">
        <f>IF(ISERROR(VLOOKUP(A11134,'[1]Ecart validé'!$A:$A,1,FALSE)),Z11134,"Ecart Validé")</f>
        <v>valid</v>
      </c>
      <c r="R11134" t="s">
        <v>30</v>
      </c>
      <c r="X11134"/>
      <c r="Y11134"/>
      <c r="Z11134" t="s">
        <v>31</v>
      </c>
    </row>
    <row r="11135" spans="1:26" x14ac:dyDescent="0.3">
      <c r="A11135" t="s">
        <v>13837</v>
      </c>
      <c r="B11135" t="s">
        <v>3157</v>
      </c>
      <c r="C11135">
        <v>45545</v>
      </c>
      <c r="D11135" t="str">
        <f>+VLOOKUP(C11135,Param!K:L,2,FALSE)</f>
        <v>GLEEDS FRANCE</v>
      </c>
      <c r="E11135">
        <v>2177205328</v>
      </c>
      <c r="F11135" t="s">
        <v>8617</v>
      </c>
      <c r="G11135" t="s">
        <v>29</v>
      </c>
      <c r="H11135" s="5">
        <v>390</v>
      </c>
      <c r="I11135" s="5">
        <v>390</v>
      </c>
      <c r="J11135" s="5">
        <v>0</v>
      </c>
      <c r="K11135" s="5">
        <v>390</v>
      </c>
      <c r="L11135" s="5">
        <v>0</v>
      </c>
      <c r="M11135" t="str">
        <f>IF(ISERROR(VLOOKUP(A11135,'[1]Ecart validé'!$A:$A,1,FALSE)),Z11135,"Ecart Validé")</f>
        <v>valid</v>
      </c>
      <c r="R11135" t="s">
        <v>30</v>
      </c>
      <c r="X11135"/>
      <c r="Y11135"/>
      <c r="Z11135" t="s">
        <v>31</v>
      </c>
    </row>
    <row r="11136" spans="1:26" ht="115.2" x14ac:dyDescent="0.3">
      <c r="A11136" t="s">
        <v>13838</v>
      </c>
      <c r="B11136" t="s">
        <v>3157</v>
      </c>
      <c r="C11136">
        <v>258349</v>
      </c>
      <c r="D11136" t="str">
        <f>+VLOOKUP(C11136,Param!K:L,2,FALSE)</f>
        <v>PHILIPS FRANCE COMMERCIAL</v>
      </c>
      <c r="E11136">
        <v>2180835527</v>
      </c>
      <c r="F11136" t="s">
        <v>8617</v>
      </c>
      <c r="G11136" t="s">
        <v>29</v>
      </c>
      <c r="H11136" s="5">
        <v>565.67999999999995</v>
      </c>
      <c r="I11136" s="5">
        <v>9233.1416000000008</v>
      </c>
      <c r="J11136" s="5">
        <v>-8667.4616000000005</v>
      </c>
      <c r="K11136" s="5">
        <v>9233.1416000000008</v>
      </c>
      <c r="L11136" s="5">
        <v>-8667.4616000000005</v>
      </c>
      <c r="M11136" t="str">
        <f>IF(ISERROR(VLOOKUP(A11136,'[1]Ecart validé'!$A:$A,1,FALSE)),Z11136,"Ecart Validé")</f>
        <v>issue</v>
      </c>
      <c r="N11136" t="s">
        <v>323</v>
      </c>
      <c r="O11136" t="s">
        <v>13839</v>
      </c>
      <c r="Q11136" t="s">
        <v>13840</v>
      </c>
      <c r="R11136" t="s">
        <v>30</v>
      </c>
      <c r="S11136" t="s">
        <v>42</v>
      </c>
      <c r="T11136" t="s">
        <v>325</v>
      </c>
      <c r="U11136" s="13" t="s">
        <v>13841</v>
      </c>
      <c r="V11136" t="s">
        <v>60</v>
      </c>
      <c r="W11136" t="s">
        <v>61</v>
      </c>
      <c r="X11136"/>
      <c r="Y11136"/>
      <c r="Z11136" t="s">
        <v>88</v>
      </c>
    </row>
    <row r="11137" spans="1:26" x14ac:dyDescent="0.3">
      <c r="A11137" t="s">
        <v>13842</v>
      </c>
      <c r="B11137" t="s">
        <v>3157</v>
      </c>
      <c r="C11137">
        <v>258349</v>
      </c>
      <c r="D11137" t="str">
        <f>+VLOOKUP(C11137,Param!K:L,2,FALSE)</f>
        <v>PHILIPS FRANCE COMMERCIAL</v>
      </c>
      <c r="E11137">
        <v>2180835527</v>
      </c>
      <c r="F11137" t="s">
        <v>8271</v>
      </c>
      <c r="G11137" t="s">
        <v>29</v>
      </c>
      <c r="H11137" s="5">
        <v>14208.7</v>
      </c>
      <c r="I11137" s="5">
        <v>14208.6968</v>
      </c>
      <c r="J11137" s="5">
        <v>3.2000000010157202E-3</v>
      </c>
      <c r="K11137" s="5">
        <v>14208.6968</v>
      </c>
      <c r="L11137" s="5">
        <v>3.2000000010157202E-3</v>
      </c>
      <c r="M11137" t="str">
        <f>IF(ISERROR(VLOOKUP(A11137,'[1]Ecart validé'!$A:$A,1,FALSE)),Z11137,"Ecart Validé")</f>
        <v>valid</v>
      </c>
      <c r="R11137" t="s">
        <v>30</v>
      </c>
      <c r="T11137" s="41"/>
      <c r="X11137"/>
      <c r="Y11137"/>
      <c r="Z11137" t="s">
        <v>31</v>
      </c>
    </row>
    <row r="11138" spans="1:26" x14ac:dyDescent="0.3">
      <c r="A11138" t="s">
        <v>13843</v>
      </c>
      <c r="B11138" t="s">
        <v>3157</v>
      </c>
      <c r="C11138">
        <v>53338</v>
      </c>
      <c r="D11138" t="str">
        <f>+VLOOKUP(C11138,Param!K:L,2,FALSE)</f>
        <v>ETS BRUDER</v>
      </c>
      <c r="E11138">
        <v>2160544735</v>
      </c>
      <c r="F11138" t="s">
        <v>8617</v>
      </c>
      <c r="G11138" t="s">
        <v>29</v>
      </c>
      <c r="H11138" s="5">
        <v>21764.35</v>
      </c>
      <c r="I11138" s="5">
        <v>21764.346600000001</v>
      </c>
      <c r="J11138" s="5">
        <v>3.4000000050582401E-3</v>
      </c>
      <c r="K11138" s="5">
        <v>21764.35</v>
      </c>
      <c r="L11138" s="5">
        <v>0</v>
      </c>
      <c r="M11138" t="str">
        <f>IF(ISERROR(VLOOKUP(A11138,'[1]Ecart validé'!$A:$A,1,FALSE)),Z11138,"Ecart Validé")</f>
        <v>valid</v>
      </c>
      <c r="R11138" t="s">
        <v>30</v>
      </c>
      <c r="S11138" t="s">
        <v>45</v>
      </c>
      <c r="T11138" s="41" t="s">
        <v>3214</v>
      </c>
      <c r="U11138" s="13" t="s">
        <v>13844</v>
      </c>
      <c r="V11138" t="s">
        <v>60</v>
      </c>
      <c r="X11138"/>
      <c r="Y11138"/>
      <c r="Z11138" t="s">
        <v>31</v>
      </c>
    </row>
    <row r="11139" spans="1:26" x14ac:dyDescent="0.3">
      <c r="A11139" t="s">
        <v>13845</v>
      </c>
      <c r="B11139" t="s">
        <v>3157</v>
      </c>
      <c r="C11139">
        <v>216611</v>
      </c>
      <c r="D11139" t="str">
        <f>+VLOOKUP(C11139,Param!K:L,2,FALSE)</f>
        <v>ARIESS CONSULTING</v>
      </c>
      <c r="E11139">
        <v>1177205326</v>
      </c>
      <c r="F11139" t="s">
        <v>8617</v>
      </c>
      <c r="G11139" t="s">
        <v>29</v>
      </c>
      <c r="H11139" s="5">
        <v>191.85</v>
      </c>
      <c r="I11139" s="5">
        <v>191.85</v>
      </c>
      <c r="J11139" s="5">
        <v>0</v>
      </c>
      <c r="K11139" s="5">
        <v>191.85</v>
      </c>
      <c r="L11139" s="5">
        <v>0</v>
      </c>
      <c r="M11139" t="str">
        <f>IF(ISERROR(VLOOKUP(A11139,'[1]Ecart validé'!$A:$A,1,FALSE)),Z11139,"Ecart Validé")</f>
        <v>valid</v>
      </c>
      <c r="R11139" t="s">
        <v>30</v>
      </c>
      <c r="X11139"/>
      <c r="Y11139"/>
      <c r="Z11139" t="s">
        <v>31</v>
      </c>
    </row>
    <row r="11140" spans="1:26" x14ac:dyDescent="0.3">
      <c r="A11140" t="s">
        <v>13846</v>
      </c>
      <c r="B11140" t="s">
        <v>3157</v>
      </c>
      <c r="C11140">
        <v>57823</v>
      </c>
      <c r="D11140" t="str">
        <f>+VLOOKUP(C11140,Param!K:L,2,FALSE)</f>
        <v>SEPUR</v>
      </c>
      <c r="E11140">
        <v>560005</v>
      </c>
      <c r="F11140" t="s">
        <v>8617</v>
      </c>
      <c r="G11140" t="s">
        <v>29</v>
      </c>
      <c r="H11140" s="5">
        <v>2094.96</v>
      </c>
      <c r="I11140" s="5">
        <v>2094.9564</v>
      </c>
      <c r="J11140" s="5">
        <v>3.6000000000058199E-3</v>
      </c>
      <c r="K11140" s="5">
        <v>2094.96</v>
      </c>
      <c r="L11140" s="5">
        <v>0</v>
      </c>
      <c r="M11140" t="str">
        <f>IF(ISERROR(VLOOKUP(A11140,'[1]Ecart validé'!$A:$A,1,FALSE)),Z11140,"Ecart Validé")</f>
        <v>valid</v>
      </c>
      <c r="R11140" t="s">
        <v>30</v>
      </c>
      <c r="X11140"/>
      <c r="Y11140"/>
      <c r="Z11140" t="s">
        <v>31</v>
      </c>
    </row>
    <row r="11141" spans="1:26" x14ac:dyDescent="0.3">
      <c r="A11141" t="s">
        <v>13847</v>
      </c>
      <c r="B11141" t="s">
        <v>3157</v>
      </c>
      <c r="C11141">
        <v>57823</v>
      </c>
      <c r="D11141" t="str">
        <f>+VLOOKUP(C11141,Param!K:L,2,FALSE)</f>
        <v>SEPUR</v>
      </c>
      <c r="E11141">
        <v>560005</v>
      </c>
      <c r="F11141" t="s">
        <v>8266</v>
      </c>
      <c r="G11141" t="s">
        <v>29</v>
      </c>
      <c r="H11141" s="5">
        <v>1340.56</v>
      </c>
      <c r="I11141" s="5">
        <v>1340.5492999999999</v>
      </c>
      <c r="J11141" s="5">
        <v>1.07000000000425E-2</v>
      </c>
      <c r="K11141" s="5">
        <v>1340.56</v>
      </c>
      <c r="L11141" s="5">
        <v>0</v>
      </c>
      <c r="M11141" t="str">
        <f>IF(ISERROR(VLOOKUP(A11141,'[1]Ecart validé'!$A:$A,1,FALSE)),Z11141,"Ecart Validé")</f>
        <v>valid</v>
      </c>
      <c r="R11141" t="s">
        <v>30</v>
      </c>
      <c r="X11141"/>
      <c r="Y11141"/>
      <c r="Z11141" t="s">
        <v>31</v>
      </c>
    </row>
    <row r="11142" spans="1:26" x14ac:dyDescent="0.3">
      <c r="A11142" t="s">
        <v>13848</v>
      </c>
      <c r="B11142" t="s">
        <v>3157</v>
      </c>
      <c r="C11142">
        <v>57345</v>
      </c>
      <c r="D11142" t="str">
        <f>+VLOOKUP(C11142,Param!K:L,2,FALSE)</f>
        <v>ROBIN ENTREPRISE</v>
      </c>
      <c r="E11142">
        <v>210054307</v>
      </c>
      <c r="F11142" t="s">
        <v>8617</v>
      </c>
      <c r="G11142" t="s">
        <v>29</v>
      </c>
      <c r="H11142" s="5">
        <v>540.27</v>
      </c>
      <c r="I11142" s="5">
        <v>540.29190000000006</v>
      </c>
      <c r="J11142" s="5">
        <v>-2.1900000000073298E-2</v>
      </c>
      <c r="K11142" s="5">
        <v>540.27</v>
      </c>
      <c r="L11142" s="5">
        <v>0</v>
      </c>
      <c r="M11142" t="str">
        <f>IF(ISERROR(VLOOKUP(A11142,'[1]Ecart validé'!$A:$A,1,FALSE)),Z11142,"Ecart Validé")</f>
        <v>valid</v>
      </c>
      <c r="R11142" t="s">
        <v>30</v>
      </c>
      <c r="X11142"/>
      <c r="Y11142"/>
      <c r="Z11142" t="s">
        <v>31</v>
      </c>
    </row>
    <row r="11143" spans="1:26" x14ac:dyDescent="0.3">
      <c r="A11143" t="s">
        <v>13849</v>
      </c>
      <c r="B11143" t="s">
        <v>3157</v>
      </c>
      <c r="C11143">
        <v>56783</v>
      </c>
      <c r="D11143" t="str">
        <f>+VLOOKUP(C11143,Param!K:L,2,FALSE)</f>
        <v>MAISON LOUIS LATOUR</v>
      </c>
      <c r="E11143">
        <v>1190506044</v>
      </c>
      <c r="F11143" t="s">
        <v>8617</v>
      </c>
      <c r="G11143" t="s">
        <v>29</v>
      </c>
      <c r="H11143" s="5">
        <v>309.12</v>
      </c>
      <c r="I11143" s="5">
        <v>309.12</v>
      </c>
      <c r="J11143" s="5">
        <v>0</v>
      </c>
      <c r="K11143" s="5">
        <v>309.12</v>
      </c>
      <c r="L11143" s="5">
        <v>0</v>
      </c>
      <c r="M11143" t="str">
        <f>IF(ISERROR(VLOOKUP(A11143,'[1]Ecart validé'!$A:$A,1,FALSE)),Z11143,"Ecart Validé")</f>
        <v>valid</v>
      </c>
      <c r="R11143" t="s">
        <v>30</v>
      </c>
      <c r="X11143"/>
      <c r="Y11143"/>
      <c r="Z11143" t="s">
        <v>31</v>
      </c>
    </row>
    <row r="11144" spans="1:26" x14ac:dyDescent="0.3">
      <c r="A11144" t="s">
        <v>13850</v>
      </c>
      <c r="B11144" t="s">
        <v>3157</v>
      </c>
      <c r="C11144">
        <v>43622</v>
      </c>
      <c r="D11144" t="str">
        <f>+VLOOKUP(C11144,Param!K:L,2,FALSE)</f>
        <v>TECHNOGYM FRANCE</v>
      </c>
      <c r="E11144">
        <v>2466050</v>
      </c>
      <c r="F11144" t="s">
        <v>8617</v>
      </c>
      <c r="G11144" t="s">
        <v>29</v>
      </c>
      <c r="H11144" s="5">
        <v>3927.95</v>
      </c>
      <c r="I11144" s="5">
        <v>3927.95</v>
      </c>
      <c r="J11144" s="5">
        <v>0</v>
      </c>
      <c r="K11144" s="5">
        <v>3927.95</v>
      </c>
      <c r="L11144" s="5">
        <v>0</v>
      </c>
      <c r="M11144" t="str">
        <f>IF(ISERROR(VLOOKUP(A11144,'[1]Ecart validé'!$A:$A,1,FALSE)),Z11144,"Ecart Validé")</f>
        <v>valid</v>
      </c>
      <c r="R11144" t="s">
        <v>30</v>
      </c>
      <c r="X11144"/>
      <c r="Y11144"/>
      <c r="Z11144" t="s">
        <v>31</v>
      </c>
    </row>
    <row r="11145" spans="1:26" x14ac:dyDescent="0.3">
      <c r="A11145" t="s">
        <v>13851</v>
      </c>
      <c r="B11145" t="s">
        <v>3157</v>
      </c>
      <c r="C11145">
        <v>271399</v>
      </c>
      <c r="D11145" t="str">
        <f>+VLOOKUP(C11145,Param!K:L,2,FALSE)</f>
        <v>PROCSEA SA</v>
      </c>
      <c r="E11145">
        <v>2180805438</v>
      </c>
      <c r="F11145" t="s">
        <v>8617</v>
      </c>
      <c r="G11145" t="s">
        <v>29</v>
      </c>
      <c r="H11145" s="5">
        <v>71.569999999999993</v>
      </c>
      <c r="I11145" s="5">
        <v>71.569999999999993</v>
      </c>
      <c r="J11145" s="5">
        <v>0</v>
      </c>
      <c r="K11145" s="5">
        <v>71.569999999999993</v>
      </c>
      <c r="L11145" s="5">
        <v>0</v>
      </c>
      <c r="M11145" t="str">
        <f>IF(ISERROR(VLOOKUP(A11145,'[1]Ecart validé'!$A:$A,1,FALSE)),Z11145,"Ecart Validé")</f>
        <v>valid</v>
      </c>
      <c r="R11145" t="s">
        <v>30</v>
      </c>
      <c r="X11145"/>
      <c r="Y11145"/>
      <c r="Z11145" t="s">
        <v>31</v>
      </c>
    </row>
    <row r="11146" spans="1:26" ht="57.6" x14ac:dyDescent="0.3">
      <c r="A11146" t="s">
        <v>13852</v>
      </c>
      <c r="B11146" t="s">
        <v>3157</v>
      </c>
      <c r="C11146">
        <v>96837</v>
      </c>
      <c r="D11146" t="str">
        <f>+VLOOKUP(C11146,Param!K:L,2,FALSE)</f>
        <v>DISTRI MALO</v>
      </c>
      <c r="E11146">
        <v>1120081904</v>
      </c>
      <c r="F11146" t="s">
        <v>8617</v>
      </c>
      <c r="G11146" t="s">
        <v>29</v>
      </c>
      <c r="H11146" s="5">
        <v>15788.58</v>
      </c>
      <c r="I11146" s="5">
        <v>15788.58</v>
      </c>
      <c r="J11146" s="5">
        <v>0</v>
      </c>
      <c r="K11146" s="5">
        <v>15788.58</v>
      </c>
      <c r="L11146" s="5">
        <v>0</v>
      </c>
      <c r="M11146" t="str">
        <f>IF(ISERROR(VLOOKUP(A11146,'[1]Ecart validé'!$A:$A,1,FALSE)),Z11146,"Ecart Validé")</f>
        <v>valid</v>
      </c>
      <c r="R11146" t="s">
        <v>30</v>
      </c>
      <c r="S11146" t="s">
        <v>42</v>
      </c>
      <c r="T11146" t="s">
        <v>325</v>
      </c>
      <c r="U11146" s="13" t="s">
        <v>13853</v>
      </c>
      <c r="V11146" t="s">
        <v>60</v>
      </c>
      <c r="X11146"/>
      <c r="Y11146"/>
      <c r="Z11146" t="s">
        <v>31</v>
      </c>
    </row>
    <row r="11147" spans="1:26" x14ac:dyDescent="0.3">
      <c r="A11147" t="s">
        <v>13854</v>
      </c>
      <c r="B11147" t="s">
        <v>3157</v>
      </c>
      <c r="C11147">
        <v>66914</v>
      </c>
      <c r="D11147" t="str">
        <f>+VLOOKUP(C11147,Param!K:L,2,FALSE)</f>
        <v>LE PALAIS DES SAVEURS</v>
      </c>
      <c r="E11147" t="s">
        <v>5026</v>
      </c>
      <c r="F11147" t="s">
        <v>8271</v>
      </c>
      <c r="G11147" t="s">
        <v>29</v>
      </c>
      <c r="H11147" s="5">
        <v>33387.360000000001</v>
      </c>
      <c r="I11147" s="5">
        <v>33387.357400000001</v>
      </c>
      <c r="J11147" s="5">
        <v>2.59999999980209E-3</v>
      </c>
      <c r="K11147" s="5">
        <v>33387.360000000001</v>
      </c>
      <c r="L11147" s="5">
        <v>0</v>
      </c>
      <c r="M11147" t="str">
        <f>IF(ISERROR(VLOOKUP(A11147,'[1]Ecart validé'!$A:$A,1,FALSE)),Z11147,"Ecart Validé")</f>
        <v>valid</v>
      </c>
      <c r="R11147" t="s">
        <v>30</v>
      </c>
      <c r="X11147"/>
      <c r="Y11147"/>
      <c r="Z11147" t="s">
        <v>31</v>
      </c>
    </row>
    <row r="11148" spans="1:26" x14ac:dyDescent="0.3">
      <c r="A11148" t="s">
        <v>13855</v>
      </c>
      <c r="B11148" t="s">
        <v>3157</v>
      </c>
      <c r="C11148">
        <v>354533</v>
      </c>
      <c r="D11148" t="str">
        <f>+VLOOKUP(C11148,Param!K:L,2,FALSE)</f>
        <v>SAS A-SC ACCUEIL SERVIC CLIENT STAND CEN</v>
      </c>
      <c r="E11148" t="s">
        <v>13856</v>
      </c>
      <c r="F11148" t="s">
        <v>8264</v>
      </c>
      <c r="G11148" t="s">
        <v>29</v>
      </c>
      <c r="H11148" s="5">
        <v>1608.89</v>
      </c>
      <c r="I11148" s="5">
        <v>1608.8907999999999</v>
      </c>
      <c r="J11148" s="5">
        <v>-7.9999999979918303E-4</v>
      </c>
      <c r="K11148" s="5">
        <v>1608.89</v>
      </c>
      <c r="L11148" s="5">
        <v>0</v>
      </c>
      <c r="M11148" t="str">
        <f>IF(ISERROR(VLOOKUP(A11148,'[1]Ecart validé'!$A:$A,1,FALSE)),Z11148,"Ecart Validé")</f>
        <v>valid</v>
      </c>
      <c r="R11148" t="s">
        <v>30</v>
      </c>
      <c r="X11148"/>
      <c r="Y11148"/>
      <c r="Z11148" t="s">
        <v>31</v>
      </c>
    </row>
    <row r="11149" spans="1:26" x14ac:dyDescent="0.3">
      <c r="A11149" t="s">
        <v>13857</v>
      </c>
      <c r="B11149" t="s">
        <v>3157</v>
      </c>
      <c r="C11149">
        <v>354533</v>
      </c>
      <c r="D11149" t="str">
        <f>+VLOOKUP(C11149,Param!K:L,2,FALSE)</f>
        <v>SAS A-SC ACCUEIL SERVIC CLIENT STAND CEN</v>
      </c>
      <c r="E11149" t="s">
        <v>13856</v>
      </c>
      <c r="F11149" t="s">
        <v>8266</v>
      </c>
      <c r="G11149" t="s">
        <v>29</v>
      </c>
      <c r="H11149" s="5">
        <v>786.67</v>
      </c>
      <c r="I11149" s="5">
        <v>786.66899999999998</v>
      </c>
      <c r="J11149" s="5">
        <v>9.9999999997635292E-4</v>
      </c>
      <c r="K11149" s="5">
        <v>786.67</v>
      </c>
      <c r="L11149" s="5">
        <v>0</v>
      </c>
      <c r="M11149" t="str">
        <f>IF(ISERROR(VLOOKUP(A11149,'[1]Ecart validé'!$A:$A,1,FALSE)),Z11149,"Ecart Validé")</f>
        <v>valid</v>
      </c>
      <c r="R11149" t="s">
        <v>30</v>
      </c>
      <c r="X11149"/>
      <c r="Y11149"/>
      <c r="Z11149" t="s">
        <v>31</v>
      </c>
    </row>
    <row r="11150" spans="1:26" x14ac:dyDescent="0.3">
      <c r="A11150" t="s">
        <v>13858</v>
      </c>
      <c r="B11150" t="s">
        <v>3157</v>
      </c>
      <c r="C11150">
        <v>44620</v>
      </c>
      <c r="D11150" t="str">
        <f>+VLOOKUP(C11150,Param!K:L,2,FALSE)</f>
        <v xml:space="preserve">TRANSFO SERVICES </v>
      </c>
      <c r="E11150" t="s">
        <v>13859</v>
      </c>
      <c r="F11150" t="s">
        <v>8271</v>
      </c>
      <c r="G11150" t="s">
        <v>29</v>
      </c>
      <c r="H11150" s="5">
        <v>277.64999999999998</v>
      </c>
      <c r="I11150" s="5">
        <v>277.64999999999998</v>
      </c>
      <c r="J11150" s="5">
        <v>0</v>
      </c>
      <c r="K11150" s="5">
        <v>277.64999999999998</v>
      </c>
      <c r="L11150" s="5">
        <v>0</v>
      </c>
      <c r="M11150" t="str">
        <f>IF(ISERROR(VLOOKUP(A11150,'[1]Ecart validé'!$A:$A,1,FALSE)),Z11150,"Ecart Validé")</f>
        <v>valid</v>
      </c>
      <c r="R11150" t="s">
        <v>30</v>
      </c>
      <c r="X11150"/>
      <c r="Y11150"/>
      <c r="Z11150" t="s">
        <v>31</v>
      </c>
    </row>
    <row r="11151" spans="1:26" x14ac:dyDescent="0.3">
      <c r="A11151" t="s">
        <v>13860</v>
      </c>
      <c r="B11151" t="s">
        <v>3157</v>
      </c>
      <c r="C11151">
        <v>212315</v>
      </c>
      <c r="D11151" t="str">
        <f>+VLOOKUP(C11151,Param!K:L,2,FALSE)</f>
        <v>DIRICKX ESPACE CLOTURE ILE DE FRANCE</v>
      </c>
      <c r="E11151">
        <v>2154404278</v>
      </c>
      <c r="F11151" t="s">
        <v>8617</v>
      </c>
      <c r="G11151" t="s">
        <v>29</v>
      </c>
      <c r="H11151" s="5">
        <v>1609.1</v>
      </c>
      <c r="I11151" s="5">
        <v>1609.1</v>
      </c>
      <c r="J11151" s="5">
        <v>0</v>
      </c>
      <c r="K11151" s="5">
        <v>1609.1</v>
      </c>
      <c r="L11151" s="5">
        <v>0</v>
      </c>
      <c r="M11151" t="str">
        <f>IF(ISERROR(VLOOKUP(A11151,'[1]Ecart validé'!$A:$A,1,FALSE)),Z11151,"Ecart Validé")</f>
        <v>valid</v>
      </c>
      <c r="R11151" t="s">
        <v>30</v>
      </c>
      <c r="X11151"/>
      <c r="Y11151"/>
      <c r="Z11151" t="s">
        <v>31</v>
      </c>
    </row>
    <row r="11152" spans="1:26" x14ac:dyDescent="0.3">
      <c r="A11152" t="s">
        <v>13861</v>
      </c>
      <c r="B11152" t="s">
        <v>3157</v>
      </c>
      <c r="C11152">
        <v>212315</v>
      </c>
      <c r="D11152" t="str">
        <f>+VLOOKUP(C11152,Param!K:L,2,FALSE)</f>
        <v>DIRICKX ESPACE CLOTURE ILE DE FRANCE</v>
      </c>
      <c r="E11152">
        <v>2154404278</v>
      </c>
      <c r="F11152" t="s">
        <v>8271</v>
      </c>
      <c r="G11152" t="s">
        <v>29</v>
      </c>
      <c r="H11152" s="5">
        <v>1010.1</v>
      </c>
      <c r="I11152" s="5">
        <v>1010.1</v>
      </c>
      <c r="J11152" s="5">
        <v>0</v>
      </c>
      <c r="K11152" s="5">
        <v>1010.1</v>
      </c>
      <c r="L11152" s="5">
        <v>0</v>
      </c>
      <c r="M11152" t="str">
        <f>IF(ISERROR(VLOOKUP(A11152,'[1]Ecart validé'!$A:$A,1,FALSE)),Z11152,"Ecart Validé")</f>
        <v>valid</v>
      </c>
      <c r="R11152" t="s">
        <v>30</v>
      </c>
      <c r="S11152" t="s">
        <v>60</v>
      </c>
      <c r="X11152"/>
      <c r="Y11152"/>
      <c r="Z11152" t="s">
        <v>31</v>
      </c>
    </row>
    <row r="11153" spans="1:26" x14ac:dyDescent="0.3">
      <c r="A11153" t="s">
        <v>13862</v>
      </c>
      <c r="B11153" t="s">
        <v>3157</v>
      </c>
      <c r="C11153">
        <v>361387</v>
      </c>
      <c r="D11153" t="str">
        <f>+VLOOKUP(C11153,Param!K:L,2,FALSE)</f>
        <v xml:space="preserve">SDMO HOLDING </v>
      </c>
      <c r="E11153" t="s">
        <v>13863</v>
      </c>
      <c r="F11153" t="s">
        <v>8617</v>
      </c>
      <c r="G11153" t="s">
        <v>29</v>
      </c>
      <c r="H11153" s="5">
        <v>461.14</v>
      </c>
      <c r="I11153" s="5">
        <v>461.13839999999999</v>
      </c>
      <c r="J11153" s="5">
        <v>1.6000000000531099E-3</v>
      </c>
      <c r="K11153" s="5">
        <v>461.14</v>
      </c>
      <c r="L11153" s="5">
        <v>0</v>
      </c>
      <c r="M11153" t="str">
        <f>IF(ISERROR(VLOOKUP(A11153,'[1]Ecart validé'!$A:$A,1,FALSE)),Z11153,"Ecart Validé")</f>
        <v>valid</v>
      </c>
      <c r="R11153" t="s">
        <v>30</v>
      </c>
      <c r="X11153"/>
      <c r="Y11153"/>
      <c r="Z11153" t="s">
        <v>31</v>
      </c>
    </row>
    <row r="11154" spans="1:26" x14ac:dyDescent="0.3">
      <c r="A11154" t="s">
        <v>13864</v>
      </c>
      <c r="B11154" t="s">
        <v>3157</v>
      </c>
      <c r="C11154">
        <v>361387</v>
      </c>
      <c r="D11154" t="str">
        <f>+VLOOKUP(C11154,Param!K:L,2,FALSE)</f>
        <v xml:space="preserve">SDMO HOLDING </v>
      </c>
      <c r="E11154" t="s">
        <v>13863</v>
      </c>
      <c r="F11154" t="s">
        <v>8721</v>
      </c>
      <c r="G11154" t="s">
        <v>29</v>
      </c>
      <c r="H11154" s="5">
        <v>2465.35</v>
      </c>
      <c r="I11154" s="5">
        <v>2465.3535000000002</v>
      </c>
      <c r="J11154" s="5">
        <v>-3.50000000025829E-3</v>
      </c>
      <c r="K11154" s="5">
        <v>2465.35</v>
      </c>
      <c r="L11154" s="5">
        <v>0</v>
      </c>
      <c r="M11154" t="str">
        <f>IF(ISERROR(VLOOKUP(A11154,'[1]Ecart validé'!$A:$A,1,FALSE)),Z11154,"Ecart Validé")</f>
        <v>valid</v>
      </c>
      <c r="R11154" t="s">
        <v>30</v>
      </c>
      <c r="X11154"/>
      <c r="Y11154"/>
      <c r="Z11154" t="s">
        <v>31</v>
      </c>
    </row>
    <row r="11155" spans="1:26" x14ac:dyDescent="0.3">
      <c r="A11155" t="s">
        <v>13865</v>
      </c>
      <c r="B11155" t="s">
        <v>3157</v>
      </c>
      <c r="C11155">
        <v>230701</v>
      </c>
      <c r="D11155" t="str">
        <f>+VLOOKUP(C11155,Param!K:L,2,FALSE)</f>
        <v>NEUTRINO ICS</v>
      </c>
      <c r="E11155" t="s">
        <v>13866</v>
      </c>
      <c r="F11155" t="s">
        <v>8266</v>
      </c>
      <c r="G11155" t="s">
        <v>29</v>
      </c>
      <c r="H11155" s="5">
        <v>11723.07</v>
      </c>
      <c r="I11155" s="5">
        <v>11723.07</v>
      </c>
      <c r="J11155" s="5">
        <v>0</v>
      </c>
      <c r="K11155" s="5">
        <v>11723.07</v>
      </c>
      <c r="L11155" s="5">
        <v>0</v>
      </c>
      <c r="M11155" t="str">
        <f>IF(ISERROR(VLOOKUP(A11155,'[1]Ecart validé'!$A:$A,1,FALSE)),Z11155,"Ecart Validé")</f>
        <v>valid</v>
      </c>
      <c r="R11155" t="s">
        <v>30</v>
      </c>
      <c r="X11155"/>
      <c r="Y11155"/>
      <c r="Z11155" t="s">
        <v>31</v>
      </c>
    </row>
    <row r="11156" spans="1:26" x14ac:dyDescent="0.3">
      <c r="A11156" t="s">
        <v>13867</v>
      </c>
      <c r="B11156" t="s">
        <v>3157</v>
      </c>
      <c r="C11156">
        <v>228256</v>
      </c>
      <c r="D11156" t="str">
        <f>+VLOOKUP(C11156,Param!K:L,2,FALSE)</f>
        <v>BRITA WASSER FILTER SYSTEME FRANCE</v>
      </c>
      <c r="E11156" t="s">
        <v>13868</v>
      </c>
      <c r="F11156" t="s">
        <v>8264</v>
      </c>
      <c r="G11156" t="s">
        <v>29</v>
      </c>
      <c r="H11156" s="5">
        <v>908.72</v>
      </c>
      <c r="I11156" s="5">
        <v>908.72149999999999</v>
      </c>
      <c r="J11156" s="5">
        <v>-1.4999999999645199E-3</v>
      </c>
      <c r="K11156" s="5">
        <v>908.72</v>
      </c>
      <c r="L11156" s="5">
        <v>0</v>
      </c>
      <c r="M11156" t="str">
        <f>IF(ISERROR(VLOOKUP(A11156,'[1]Ecart validé'!$A:$A,1,FALSE)),Z11156,"Ecart Validé")</f>
        <v>valid</v>
      </c>
      <c r="R11156" t="s">
        <v>30</v>
      </c>
      <c r="X11156"/>
      <c r="Y11156"/>
      <c r="Z11156" t="s">
        <v>31</v>
      </c>
    </row>
    <row r="11157" spans="1:26" x14ac:dyDescent="0.3">
      <c r="A11157" t="s">
        <v>13869</v>
      </c>
      <c r="B11157" t="s">
        <v>3157</v>
      </c>
      <c r="C11157">
        <v>228256</v>
      </c>
      <c r="D11157" t="str">
        <f>+VLOOKUP(C11157,Param!K:L,2,FALSE)</f>
        <v>BRITA WASSER FILTER SYSTEME FRANCE</v>
      </c>
      <c r="E11157" t="s">
        <v>13868</v>
      </c>
      <c r="F11157" t="s">
        <v>8266</v>
      </c>
      <c r="G11157" t="s">
        <v>29</v>
      </c>
      <c r="H11157" s="5">
        <v>2579.0499999999902</v>
      </c>
      <c r="I11157" s="5">
        <v>2579.0540000000001</v>
      </c>
      <c r="J11157" s="5">
        <v>-4.0000000003601599E-3</v>
      </c>
      <c r="K11157" s="5">
        <v>2579.0499999999902</v>
      </c>
      <c r="L11157" s="5">
        <v>0</v>
      </c>
      <c r="M11157" t="str">
        <f>IF(ISERROR(VLOOKUP(A11157,'[1]Ecart validé'!$A:$A,1,FALSE)),Z11157,"Ecart Validé")</f>
        <v>valid</v>
      </c>
      <c r="R11157" t="s">
        <v>30</v>
      </c>
      <c r="X11157"/>
      <c r="Y11157"/>
      <c r="Z11157" t="s">
        <v>31</v>
      </c>
    </row>
    <row r="11158" spans="1:26" x14ac:dyDescent="0.3">
      <c r="A11158" t="s">
        <v>13870</v>
      </c>
      <c r="B11158" t="s">
        <v>3157</v>
      </c>
      <c r="C11158">
        <v>357149</v>
      </c>
      <c r="D11158" t="str">
        <f>+VLOOKUP(C11158,Param!K:L,2,FALSE)</f>
        <v>ARCHEAN TECHNOLOGIES</v>
      </c>
      <c r="E11158" t="s">
        <v>13871</v>
      </c>
      <c r="F11158" t="s">
        <v>8266</v>
      </c>
      <c r="G11158" t="s">
        <v>29</v>
      </c>
      <c r="H11158" s="5">
        <v>1067.8499999999999</v>
      </c>
      <c r="I11158" s="5">
        <v>1067.8515</v>
      </c>
      <c r="J11158" s="5">
        <v>-1.50000000007821E-3</v>
      </c>
      <c r="K11158" s="5">
        <v>1067.8499999999999</v>
      </c>
      <c r="L11158" s="5">
        <v>0</v>
      </c>
      <c r="M11158" t="str">
        <f>IF(ISERROR(VLOOKUP(A11158,'[1]Ecart validé'!$A:$A,1,FALSE)),Z11158,"Ecart Validé")</f>
        <v>valid</v>
      </c>
      <c r="R11158" t="s">
        <v>30</v>
      </c>
      <c r="X11158"/>
      <c r="Y11158"/>
      <c r="Z11158" t="s">
        <v>31</v>
      </c>
    </row>
    <row r="11159" spans="1:26" x14ac:dyDescent="0.3">
      <c r="A11159" t="s">
        <v>13872</v>
      </c>
      <c r="B11159" t="s">
        <v>3157</v>
      </c>
      <c r="C11159">
        <v>201037</v>
      </c>
      <c r="D11159" t="str">
        <f>+VLOOKUP(C11159,Param!K:L,2,FALSE)</f>
        <v>FIXACOUETTE</v>
      </c>
      <c r="E11159" t="s">
        <v>13873</v>
      </c>
      <c r="F11159" t="s">
        <v>8266</v>
      </c>
      <c r="G11159" t="s">
        <v>29</v>
      </c>
      <c r="H11159" s="5">
        <v>853.75</v>
      </c>
      <c r="I11159" s="5">
        <v>853.75</v>
      </c>
      <c r="J11159" s="5">
        <v>0</v>
      </c>
      <c r="K11159" s="5">
        <v>853.75</v>
      </c>
      <c r="L11159" s="5">
        <v>0</v>
      </c>
      <c r="M11159" t="str">
        <f>IF(ISERROR(VLOOKUP(A11159,'[1]Ecart validé'!$A:$A,1,FALSE)),Z11159,"Ecart Validé")</f>
        <v>valid</v>
      </c>
      <c r="R11159" t="s">
        <v>30</v>
      </c>
      <c r="X11159"/>
      <c r="Y11159"/>
      <c r="Z11159" t="s">
        <v>31</v>
      </c>
    </row>
    <row r="11160" spans="1:26" x14ac:dyDescent="0.3">
      <c r="A11160" t="s">
        <v>13874</v>
      </c>
      <c r="B11160" t="s">
        <v>3157</v>
      </c>
      <c r="C11160">
        <v>330257</v>
      </c>
      <c r="D11160" t="str">
        <f>+VLOOKUP(C11160,Param!K:L,2,FALSE)</f>
        <v>SKEAT</v>
      </c>
      <c r="E11160" t="s">
        <v>13875</v>
      </c>
      <c r="F11160" t="s">
        <v>8264</v>
      </c>
      <c r="G11160" t="s">
        <v>29</v>
      </c>
      <c r="H11160" s="5">
        <v>145.5</v>
      </c>
      <c r="I11160" s="5">
        <v>145.5</v>
      </c>
      <c r="J11160" s="5">
        <v>0</v>
      </c>
      <c r="K11160" s="5">
        <v>145.5</v>
      </c>
      <c r="L11160" s="5">
        <v>0</v>
      </c>
      <c r="M11160" t="str">
        <f>IF(ISERROR(VLOOKUP(A11160,'[1]Ecart validé'!$A:$A,1,FALSE)),Z11160,"Ecart Validé")</f>
        <v>valid</v>
      </c>
      <c r="R11160" t="s">
        <v>30</v>
      </c>
      <c r="X11160"/>
      <c r="Y11160"/>
      <c r="Z11160" t="s">
        <v>31</v>
      </c>
    </row>
    <row r="11161" spans="1:26" x14ac:dyDescent="0.3">
      <c r="A11161" t="s">
        <v>13876</v>
      </c>
      <c r="B11161" t="s">
        <v>3157</v>
      </c>
      <c r="C11161">
        <v>330257</v>
      </c>
      <c r="D11161" t="str">
        <f>+VLOOKUP(C11161,Param!K:L,2,FALSE)</f>
        <v>SKEAT</v>
      </c>
      <c r="E11161" t="s">
        <v>13875</v>
      </c>
      <c r="F11161" t="s">
        <v>8266</v>
      </c>
      <c r="G11161" t="s">
        <v>29</v>
      </c>
      <c r="H11161" s="5">
        <v>881.25</v>
      </c>
      <c r="I11161" s="5">
        <v>881.25</v>
      </c>
      <c r="J11161" s="5">
        <v>0</v>
      </c>
      <c r="K11161" s="5">
        <v>881.25</v>
      </c>
      <c r="L11161" s="5">
        <v>0</v>
      </c>
      <c r="M11161" t="str">
        <f>IF(ISERROR(VLOOKUP(A11161,'[1]Ecart validé'!$A:$A,1,FALSE)),Z11161,"Ecart Validé")</f>
        <v>valid</v>
      </c>
      <c r="R11161" t="s">
        <v>30</v>
      </c>
      <c r="X11161"/>
      <c r="Y11161"/>
      <c r="Z11161" t="s">
        <v>31</v>
      </c>
    </row>
    <row r="11162" spans="1:26" x14ac:dyDescent="0.3">
      <c r="A11162" t="s">
        <v>13877</v>
      </c>
      <c r="B11162" t="s">
        <v>3157</v>
      </c>
      <c r="C11162">
        <v>52767</v>
      </c>
      <c r="D11162" t="str">
        <f>+VLOOKUP(C11162,Param!K:L,2,FALSE)</f>
        <v>G.S.D.I</v>
      </c>
      <c r="E11162">
        <v>2150374607</v>
      </c>
      <c r="F11162" t="s">
        <v>8266</v>
      </c>
      <c r="G11162" t="s">
        <v>29</v>
      </c>
      <c r="H11162" s="5">
        <v>345.36</v>
      </c>
      <c r="I11162" s="5">
        <v>345.36</v>
      </c>
      <c r="J11162" s="5">
        <v>0</v>
      </c>
      <c r="K11162" s="5">
        <v>345.36</v>
      </c>
      <c r="L11162" s="5">
        <v>0</v>
      </c>
      <c r="M11162" t="str">
        <f>IF(ISERROR(VLOOKUP(A11162,'[1]Ecart validé'!$A:$A,1,FALSE)),Z11162,"Ecart Validé")</f>
        <v>valid</v>
      </c>
      <c r="R11162" t="s">
        <v>30</v>
      </c>
      <c r="X11162"/>
      <c r="Y11162"/>
      <c r="Z11162" t="s">
        <v>31</v>
      </c>
    </row>
    <row r="11163" spans="1:26" x14ac:dyDescent="0.3">
      <c r="A11163" t="s">
        <v>13878</v>
      </c>
      <c r="B11163" t="s">
        <v>3157</v>
      </c>
      <c r="C11163">
        <v>332029</v>
      </c>
      <c r="D11163" t="str">
        <f>+VLOOKUP(C11163,Param!K:L,2,FALSE)</f>
        <v>DOMAINE PIERRE CHAVIN</v>
      </c>
      <c r="E11163">
        <v>1190506323</v>
      </c>
      <c r="F11163" t="s">
        <v>8266</v>
      </c>
      <c r="G11163" t="s">
        <v>29</v>
      </c>
      <c r="H11163" s="5">
        <v>3.44</v>
      </c>
      <c r="I11163" s="5">
        <v>3.4398</v>
      </c>
      <c r="J11163" s="5">
        <v>1.99999999999977E-4</v>
      </c>
      <c r="K11163" s="5">
        <v>3.44</v>
      </c>
      <c r="L11163" s="5">
        <v>0</v>
      </c>
      <c r="M11163" t="str">
        <f>IF(ISERROR(VLOOKUP(A11163,'[1]Ecart validé'!$A:$A,1,FALSE)),Z11163,"Ecart Validé")</f>
        <v>valid</v>
      </c>
      <c r="R11163" t="s">
        <v>30</v>
      </c>
      <c r="X11163"/>
      <c r="Y11163"/>
      <c r="Z11163" t="s">
        <v>31</v>
      </c>
    </row>
    <row r="11164" spans="1:26" x14ac:dyDescent="0.3">
      <c r="A11164" t="s">
        <v>13879</v>
      </c>
      <c r="B11164" t="s">
        <v>3157</v>
      </c>
      <c r="C11164">
        <v>176184</v>
      </c>
      <c r="D11164" t="str">
        <f>+VLOOKUP(C11164,Param!K:L,2,FALSE)</f>
        <v>ARCHITECTONIE</v>
      </c>
      <c r="E11164">
        <v>2197206447</v>
      </c>
      <c r="F11164" t="s">
        <v>8266</v>
      </c>
      <c r="G11164" t="s">
        <v>29</v>
      </c>
      <c r="H11164" s="5">
        <v>58.8</v>
      </c>
      <c r="I11164" s="5">
        <v>58.8</v>
      </c>
      <c r="J11164" s="5">
        <v>0</v>
      </c>
      <c r="K11164" s="5">
        <v>58.8</v>
      </c>
      <c r="L11164" s="5">
        <v>0</v>
      </c>
      <c r="M11164" t="str">
        <f>IF(ISERROR(VLOOKUP(A11164,'[1]Ecart validé'!$A:$A,1,FALSE)),Z11164,"Ecart Validé")</f>
        <v>valid</v>
      </c>
      <c r="R11164" t="s">
        <v>30</v>
      </c>
      <c r="X11164"/>
      <c r="Y11164"/>
      <c r="Z11164" t="s">
        <v>31</v>
      </c>
    </row>
    <row r="11165" spans="1:26" x14ac:dyDescent="0.3">
      <c r="A11165" t="s">
        <v>13880</v>
      </c>
      <c r="B11165" t="s">
        <v>3157</v>
      </c>
      <c r="C11165">
        <v>84572</v>
      </c>
      <c r="D11165" t="str">
        <f>+VLOOKUP(C11165,Param!K:L,2,FALSE)</f>
        <v>AMBROSI EMMI FRANCE</v>
      </c>
      <c r="E11165" t="s">
        <v>5151</v>
      </c>
      <c r="F11165" t="s">
        <v>8271</v>
      </c>
      <c r="G11165" t="s">
        <v>29</v>
      </c>
      <c r="H11165" s="5">
        <v>4878</v>
      </c>
      <c r="I11165" s="5">
        <v>4878</v>
      </c>
      <c r="J11165" s="5">
        <v>0</v>
      </c>
      <c r="K11165" s="5">
        <v>4878</v>
      </c>
      <c r="L11165" s="5">
        <v>0</v>
      </c>
      <c r="M11165" t="str">
        <f>IF(ISERROR(VLOOKUP(A11165,'[1]Ecart validé'!$A:$A,1,FALSE)),Z11165,"Ecart Validé")</f>
        <v>valid</v>
      </c>
      <c r="R11165" t="s">
        <v>30</v>
      </c>
      <c r="X11165"/>
      <c r="Y11165"/>
      <c r="Z11165" t="s">
        <v>31</v>
      </c>
    </row>
    <row r="11166" spans="1:26" x14ac:dyDescent="0.3">
      <c r="A11166" t="s">
        <v>13881</v>
      </c>
      <c r="B11166" t="s">
        <v>3157</v>
      </c>
      <c r="C11166">
        <v>58913</v>
      </c>
      <c r="D11166" t="str">
        <f>+VLOOKUP(C11166,Param!K:L,2,FALSE)</f>
        <v>LE PALAIS DES THES</v>
      </c>
      <c r="E11166" t="s">
        <v>4898</v>
      </c>
      <c r="F11166" t="s">
        <v>8271</v>
      </c>
      <c r="G11166" t="s">
        <v>29</v>
      </c>
      <c r="H11166" s="5">
        <v>63971.98</v>
      </c>
      <c r="I11166" s="5">
        <v>63971.980799999998</v>
      </c>
      <c r="J11166" s="5">
        <v>-7.9999999434221503E-4</v>
      </c>
      <c r="K11166" s="5">
        <v>63971.98</v>
      </c>
      <c r="L11166" s="5">
        <v>0</v>
      </c>
      <c r="M11166" t="str">
        <f>IF(ISERROR(VLOOKUP(A11166,'[1]Ecart validé'!$A:$A,1,FALSE)),Z11166,"Ecart Validé")</f>
        <v>valid</v>
      </c>
      <c r="R11166" t="s">
        <v>30</v>
      </c>
      <c r="X11166"/>
      <c r="Y11166"/>
      <c r="Z11166" t="s">
        <v>31</v>
      </c>
    </row>
    <row r="11167" spans="1:26" x14ac:dyDescent="0.3">
      <c r="A11167" t="s">
        <v>13882</v>
      </c>
      <c r="B11167" t="s">
        <v>3157</v>
      </c>
      <c r="C11167">
        <v>45688</v>
      </c>
      <c r="D11167" t="str">
        <f>+VLOOKUP(C11167,Param!K:L,2,FALSE)</f>
        <v>ETABLISSEMENTS MONBANA</v>
      </c>
      <c r="E11167" t="s">
        <v>3993</v>
      </c>
      <c r="F11167" t="s">
        <v>8271</v>
      </c>
      <c r="G11167" t="s">
        <v>29</v>
      </c>
      <c r="H11167" s="5">
        <v>23984.28</v>
      </c>
      <c r="I11167" s="5">
        <v>23984.280900000002</v>
      </c>
      <c r="J11167" s="5">
        <v>-9.0000000272993897E-4</v>
      </c>
      <c r="K11167" s="5">
        <v>23984.28</v>
      </c>
      <c r="L11167" s="5">
        <v>0</v>
      </c>
      <c r="M11167" t="str">
        <f>IF(ISERROR(VLOOKUP(A11167,'[1]Ecart validé'!$A:$A,1,FALSE)),Z11167,"Ecart Validé")</f>
        <v>valid</v>
      </c>
      <c r="R11167" t="s">
        <v>30</v>
      </c>
      <c r="X11167"/>
      <c r="Y11167"/>
      <c r="Z11167" t="s">
        <v>31</v>
      </c>
    </row>
    <row r="11168" spans="1:26" x14ac:dyDescent="0.3">
      <c r="A11168" t="s">
        <v>13883</v>
      </c>
      <c r="B11168" t="s">
        <v>3157</v>
      </c>
      <c r="C11168">
        <v>167445</v>
      </c>
      <c r="D11168" t="str">
        <f>+VLOOKUP(C11168,Param!K:L,2,FALSE)</f>
        <v>STENGER WAFFELN GMBH</v>
      </c>
      <c r="E11168" t="s">
        <v>5400</v>
      </c>
      <c r="F11168" t="s">
        <v>8271</v>
      </c>
      <c r="G11168" t="s">
        <v>29</v>
      </c>
      <c r="H11168" s="5">
        <v>3662</v>
      </c>
      <c r="I11168" s="5">
        <v>3662</v>
      </c>
      <c r="J11168" s="5">
        <v>0</v>
      </c>
      <c r="K11168" s="5">
        <v>3662</v>
      </c>
      <c r="L11168" s="5">
        <v>0</v>
      </c>
      <c r="M11168" t="str">
        <f>IF(ISERROR(VLOOKUP(A11168,'[1]Ecart validé'!$A:$A,1,FALSE)),Z11168,"Ecart Validé")</f>
        <v>valid</v>
      </c>
      <c r="R11168" t="s">
        <v>30</v>
      </c>
      <c r="X11168"/>
      <c r="Y11168"/>
      <c r="Z11168" t="s">
        <v>31</v>
      </c>
    </row>
    <row r="11169" spans="1:26" x14ac:dyDescent="0.3">
      <c r="A11169" t="s">
        <v>13884</v>
      </c>
      <c r="B11169" t="s">
        <v>3157</v>
      </c>
      <c r="C11169">
        <v>122462</v>
      </c>
      <c r="D11169" t="str">
        <f>+VLOOKUP(C11169,Param!K:L,2,FALSE)</f>
        <v>SOLANE</v>
      </c>
      <c r="E11169" t="s">
        <v>5380</v>
      </c>
      <c r="F11169" t="s">
        <v>8271</v>
      </c>
      <c r="G11169" t="s">
        <v>29</v>
      </c>
      <c r="H11169" s="5">
        <v>8544.6</v>
      </c>
      <c r="I11169" s="5">
        <v>8544.6</v>
      </c>
      <c r="J11169" s="5">
        <v>0</v>
      </c>
      <c r="K11169" s="5">
        <v>8544.6</v>
      </c>
      <c r="L11169" s="5">
        <v>0</v>
      </c>
      <c r="M11169" t="str">
        <f>IF(ISERROR(VLOOKUP(A11169,'[1]Ecart validé'!$A:$A,1,FALSE)),Z11169,"Ecart Validé")</f>
        <v>valid</v>
      </c>
      <c r="R11169" t="s">
        <v>30</v>
      </c>
      <c r="T11169" s="41"/>
      <c r="X11169"/>
      <c r="Y11169"/>
      <c r="Z11169" t="s">
        <v>31</v>
      </c>
    </row>
    <row r="11170" spans="1:26" x14ac:dyDescent="0.3">
      <c r="A11170" t="s">
        <v>13885</v>
      </c>
      <c r="B11170" t="s">
        <v>3157</v>
      </c>
      <c r="C11170">
        <v>76842</v>
      </c>
      <c r="D11170" t="str">
        <f>+VLOOKUP(C11170,Param!K:L,2,FALSE)</f>
        <v>SOBREVAL</v>
      </c>
      <c r="E11170" t="s">
        <v>5078</v>
      </c>
      <c r="F11170" t="s">
        <v>8271</v>
      </c>
      <c r="G11170" t="s">
        <v>29</v>
      </c>
      <c r="H11170" s="5">
        <v>2297.2399999999998</v>
      </c>
      <c r="I11170" s="5">
        <v>2297.2399999999998</v>
      </c>
      <c r="J11170" s="5">
        <v>0</v>
      </c>
      <c r="K11170" s="5">
        <v>2297.2399999999998</v>
      </c>
      <c r="L11170" s="5">
        <v>0</v>
      </c>
      <c r="M11170" t="str">
        <f>IF(ISERROR(VLOOKUP(A11170,'[1]Ecart validé'!$A:$A,1,FALSE)),Z11170,"Ecart Validé")</f>
        <v>valid</v>
      </c>
      <c r="R11170" t="s">
        <v>30</v>
      </c>
      <c r="X11170"/>
      <c r="Y11170"/>
      <c r="Z11170" t="s">
        <v>31</v>
      </c>
    </row>
    <row r="11171" spans="1:26" x14ac:dyDescent="0.3">
      <c r="A11171" t="s">
        <v>13886</v>
      </c>
      <c r="B11171" t="s">
        <v>3157</v>
      </c>
      <c r="C11171">
        <v>199752</v>
      </c>
      <c r="D11171" t="str">
        <f>+VLOOKUP(C11171,Param!K:L,2,FALSE)</f>
        <v>SAGA CHOCOLAT</v>
      </c>
      <c r="E11171" t="s">
        <v>5469</v>
      </c>
      <c r="F11171" t="s">
        <v>8271</v>
      </c>
      <c r="G11171" t="s">
        <v>29</v>
      </c>
      <c r="H11171" s="5">
        <v>1533</v>
      </c>
      <c r="I11171" s="5">
        <v>1533</v>
      </c>
      <c r="J11171" s="5">
        <v>0</v>
      </c>
      <c r="K11171" s="5">
        <v>1533</v>
      </c>
      <c r="L11171" s="5">
        <v>0</v>
      </c>
      <c r="M11171" t="str">
        <f>IF(ISERROR(VLOOKUP(A11171,'[1]Ecart validé'!$A:$A,1,FALSE)),Z11171,"Ecart Validé")</f>
        <v>valid</v>
      </c>
      <c r="R11171" t="s">
        <v>30</v>
      </c>
      <c r="X11171"/>
      <c r="Y11171"/>
      <c r="Z11171" t="s">
        <v>31</v>
      </c>
    </row>
    <row r="11172" spans="1:26" x14ac:dyDescent="0.3">
      <c r="A11172" t="s">
        <v>13887</v>
      </c>
      <c r="B11172" t="s">
        <v>3157</v>
      </c>
      <c r="C11172">
        <v>207684</v>
      </c>
      <c r="D11172" t="str">
        <f>+VLOOKUP(C11172,Param!K:L,2,FALSE)</f>
        <v>PODIS</v>
      </c>
      <c r="E11172" t="s">
        <v>5489</v>
      </c>
      <c r="F11172" t="s">
        <v>8271</v>
      </c>
      <c r="G11172" t="s">
        <v>29</v>
      </c>
      <c r="H11172" s="5">
        <v>5744.6</v>
      </c>
      <c r="I11172" s="5">
        <v>5744.6</v>
      </c>
      <c r="J11172" s="5">
        <v>0</v>
      </c>
      <c r="K11172" s="5">
        <v>5744.6</v>
      </c>
      <c r="L11172" s="5">
        <v>0</v>
      </c>
      <c r="M11172" t="str">
        <f>IF(ISERROR(VLOOKUP(A11172,'[1]Ecart validé'!$A:$A,1,FALSE)),Z11172,"Ecart Validé")</f>
        <v>valid</v>
      </c>
      <c r="R11172" t="s">
        <v>30</v>
      </c>
      <c r="X11172"/>
      <c r="Y11172"/>
      <c r="Z11172" t="s">
        <v>31</v>
      </c>
    </row>
    <row r="11173" spans="1:26" x14ac:dyDescent="0.3">
      <c r="A11173" t="s">
        <v>13888</v>
      </c>
      <c r="B11173" t="s">
        <v>3157</v>
      </c>
      <c r="C11173">
        <v>343417</v>
      </c>
      <c r="D11173" t="str">
        <f>+VLOOKUP(C11173,Param!K:L,2,FALSE)</f>
        <v>PHILEA</v>
      </c>
      <c r="E11173" t="s">
        <v>5970</v>
      </c>
      <c r="F11173" t="s">
        <v>8271</v>
      </c>
      <c r="G11173" t="s">
        <v>29</v>
      </c>
      <c r="H11173" s="5">
        <v>1777.5</v>
      </c>
      <c r="I11173" s="5">
        <v>1777.5</v>
      </c>
      <c r="J11173" s="5">
        <v>0</v>
      </c>
      <c r="K11173" s="5">
        <v>1777.5</v>
      </c>
      <c r="L11173" s="5">
        <v>0</v>
      </c>
      <c r="M11173" t="str">
        <f>IF(ISERROR(VLOOKUP(A11173,'[1]Ecart validé'!$A:$A,1,FALSE)),Z11173,"Ecart Validé")</f>
        <v>valid</v>
      </c>
      <c r="R11173" t="s">
        <v>30</v>
      </c>
      <c r="X11173"/>
      <c r="Y11173"/>
      <c r="Z11173" t="s">
        <v>31</v>
      </c>
    </row>
    <row r="11174" spans="1:26" x14ac:dyDescent="0.3">
      <c r="A11174" t="s">
        <v>13889</v>
      </c>
      <c r="B11174" t="s">
        <v>3157</v>
      </c>
      <c r="C11174">
        <v>230021</v>
      </c>
      <c r="D11174" t="str">
        <f>+VLOOKUP(C11174,Param!K:L,2,FALSE)</f>
        <v>MIX BUFFET</v>
      </c>
      <c r="E11174" t="s">
        <v>13890</v>
      </c>
      <c r="F11174" t="s">
        <v>8271</v>
      </c>
      <c r="G11174" t="s">
        <v>29</v>
      </c>
      <c r="H11174" s="5">
        <v>311.10000000000002</v>
      </c>
      <c r="I11174" s="5">
        <v>311.10000000000002</v>
      </c>
      <c r="J11174" s="5">
        <v>0</v>
      </c>
      <c r="K11174" s="5">
        <v>311.10000000000002</v>
      </c>
      <c r="L11174" s="5">
        <v>0</v>
      </c>
      <c r="M11174" t="str">
        <f>IF(ISERROR(VLOOKUP(A11174,'[1]Ecart validé'!$A:$A,1,FALSE)),Z11174,"Ecart Validé")</f>
        <v>valid</v>
      </c>
      <c r="R11174" t="s">
        <v>30</v>
      </c>
      <c r="X11174"/>
      <c r="Y11174"/>
      <c r="Z11174" t="s">
        <v>31</v>
      </c>
    </row>
    <row r="11175" spans="1:26" x14ac:dyDescent="0.3">
      <c r="A11175" t="s">
        <v>13891</v>
      </c>
      <c r="B11175" t="s">
        <v>3157</v>
      </c>
      <c r="C11175">
        <v>115495</v>
      </c>
      <c r="D11175" t="str">
        <f>+VLOOKUP(C11175,Param!K:L,2,FALSE)</f>
        <v>MAISON BONCOLAC</v>
      </c>
      <c r="E11175" t="s">
        <v>5327</v>
      </c>
      <c r="F11175" t="s">
        <v>8271</v>
      </c>
      <c r="G11175" t="s">
        <v>29</v>
      </c>
      <c r="H11175" s="5">
        <v>2698.8</v>
      </c>
      <c r="I11175" s="5">
        <v>2698.8</v>
      </c>
      <c r="J11175" s="5">
        <v>0</v>
      </c>
      <c r="K11175" s="5">
        <v>2698.8</v>
      </c>
      <c r="L11175" s="5">
        <v>0</v>
      </c>
      <c r="M11175" t="str">
        <f>IF(ISERROR(VLOOKUP(A11175,'[1]Ecart validé'!$A:$A,1,FALSE)),Z11175,"Ecart Validé")</f>
        <v>valid</v>
      </c>
      <c r="R11175" t="s">
        <v>30</v>
      </c>
      <c r="X11175"/>
      <c r="Y11175"/>
      <c r="Z11175" t="s">
        <v>31</v>
      </c>
    </row>
    <row r="11176" spans="1:26" x14ac:dyDescent="0.3">
      <c r="A11176" t="s">
        <v>13892</v>
      </c>
      <c r="B11176" t="s">
        <v>3157</v>
      </c>
      <c r="C11176">
        <v>244042</v>
      </c>
      <c r="D11176" t="str">
        <f>+VLOOKUP(C11176,Param!K:L,2,FALSE)</f>
        <v>MADEMOISELLE DESSERTS FRANCE</v>
      </c>
      <c r="E11176" t="s">
        <v>5596</v>
      </c>
      <c r="F11176" t="s">
        <v>8271</v>
      </c>
      <c r="G11176" t="s">
        <v>29</v>
      </c>
      <c r="H11176" s="5">
        <v>11906.88</v>
      </c>
      <c r="I11176" s="5">
        <v>11906.88</v>
      </c>
      <c r="J11176" s="5">
        <v>0</v>
      </c>
      <c r="K11176" s="5">
        <v>11906.88</v>
      </c>
      <c r="L11176" s="5">
        <v>0</v>
      </c>
      <c r="M11176" t="str">
        <f>IF(ISERROR(VLOOKUP(A11176,'[1]Ecart validé'!$A:$A,1,FALSE)),Z11176,"Ecart Validé")</f>
        <v>valid</v>
      </c>
      <c r="R11176" t="s">
        <v>30</v>
      </c>
      <c r="X11176"/>
      <c r="Y11176"/>
      <c r="Z11176" t="s">
        <v>31</v>
      </c>
    </row>
    <row r="11177" spans="1:26" x14ac:dyDescent="0.3">
      <c r="A11177" t="s">
        <v>13893</v>
      </c>
      <c r="B11177" t="s">
        <v>3157</v>
      </c>
      <c r="C11177">
        <v>115478</v>
      </c>
      <c r="D11177" t="str">
        <f>+VLOOKUP(C11177,Param!K:L,2,FALSE)</f>
        <v>LE MONDE DES CREPES</v>
      </c>
      <c r="E11177" t="s">
        <v>5325</v>
      </c>
      <c r="F11177" t="s">
        <v>8271</v>
      </c>
      <c r="G11177" t="s">
        <v>29</v>
      </c>
      <c r="H11177" s="5">
        <v>53154.36</v>
      </c>
      <c r="I11177" s="5">
        <v>53154.36</v>
      </c>
      <c r="J11177" s="5">
        <v>0</v>
      </c>
      <c r="K11177" s="5">
        <v>53154.36</v>
      </c>
      <c r="L11177" s="5">
        <v>0</v>
      </c>
      <c r="M11177" t="str">
        <f>IF(ISERROR(VLOOKUP(A11177,'[1]Ecart validé'!$A:$A,1,FALSE)),Z11177,"Ecart Validé")</f>
        <v>valid</v>
      </c>
      <c r="R11177" t="s">
        <v>30</v>
      </c>
      <c r="X11177"/>
      <c r="Y11177"/>
      <c r="Z11177" t="s">
        <v>31</v>
      </c>
    </row>
    <row r="11178" spans="1:26" x14ac:dyDescent="0.3">
      <c r="A11178" t="s">
        <v>13894</v>
      </c>
      <c r="B11178" t="s">
        <v>3157</v>
      </c>
      <c r="C11178">
        <v>108523</v>
      </c>
      <c r="D11178" t="str">
        <f>+VLOOKUP(C11178,Param!K:L,2,FALSE)</f>
        <v>LA TARTE TROPEZIENNE</v>
      </c>
      <c r="E11178" t="s">
        <v>5237</v>
      </c>
      <c r="F11178" t="s">
        <v>8271</v>
      </c>
      <c r="G11178" t="s">
        <v>29</v>
      </c>
      <c r="H11178" s="5">
        <v>1187.28</v>
      </c>
      <c r="I11178" s="5">
        <v>1187.28</v>
      </c>
      <c r="J11178" s="5">
        <v>0</v>
      </c>
      <c r="K11178" s="5">
        <v>1187.28</v>
      </c>
      <c r="L11178" s="5">
        <v>0</v>
      </c>
      <c r="M11178" t="str">
        <f>IF(ISERROR(VLOOKUP(A11178,'[1]Ecart validé'!$A:$A,1,FALSE)),Z11178,"Ecart Validé")</f>
        <v>valid</v>
      </c>
      <c r="R11178" t="s">
        <v>30</v>
      </c>
      <c r="X11178"/>
      <c r="Y11178"/>
      <c r="Z11178" t="s">
        <v>31</v>
      </c>
    </row>
    <row r="11179" spans="1:26" x14ac:dyDescent="0.3">
      <c r="A11179" t="s">
        <v>13895</v>
      </c>
      <c r="B11179" t="s">
        <v>3157</v>
      </c>
      <c r="C11179">
        <v>115476</v>
      </c>
      <c r="D11179" t="str">
        <f>+VLOOKUP(C11179,Param!K:L,2,FALSE)</f>
        <v>JACQUET BROSSARD DISTRIBUTION</v>
      </c>
      <c r="E11179" t="s">
        <v>5323</v>
      </c>
      <c r="F11179" t="s">
        <v>8271</v>
      </c>
      <c r="G11179" t="s">
        <v>29</v>
      </c>
      <c r="H11179" s="5">
        <v>5205.84</v>
      </c>
      <c r="I11179" s="5">
        <v>5205.84</v>
      </c>
      <c r="J11179" s="5">
        <v>0</v>
      </c>
      <c r="K11179" s="5">
        <v>5205.84</v>
      </c>
      <c r="L11179" s="5">
        <v>0</v>
      </c>
      <c r="M11179" t="str">
        <f>IF(ISERROR(VLOOKUP(A11179,'[1]Ecart validé'!$A:$A,1,FALSE)),Z11179,"Ecart Validé")</f>
        <v>valid</v>
      </c>
      <c r="R11179" t="s">
        <v>30</v>
      </c>
      <c r="X11179"/>
      <c r="Y11179"/>
      <c r="Z11179" t="s">
        <v>31</v>
      </c>
    </row>
    <row r="11180" spans="1:26" x14ac:dyDescent="0.3">
      <c r="A11180" t="s">
        <v>13896</v>
      </c>
      <c r="B11180" t="s">
        <v>3157</v>
      </c>
      <c r="C11180">
        <v>90196</v>
      </c>
      <c r="D11180" t="str">
        <f>+VLOOKUP(C11180,Param!K:L,2,FALSE)</f>
        <v>FRESHPACK</v>
      </c>
      <c r="E11180" t="s">
        <v>5161</v>
      </c>
      <c r="F11180" t="s">
        <v>8271</v>
      </c>
      <c r="G11180" t="s">
        <v>29</v>
      </c>
      <c r="H11180" s="5">
        <v>1061.72</v>
      </c>
      <c r="I11180" s="5">
        <v>1061.72</v>
      </c>
      <c r="J11180" s="5">
        <v>0</v>
      </c>
      <c r="K11180" s="5">
        <v>1061.72</v>
      </c>
      <c r="L11180" s="5">
        <v>0</v>
      </c>
      <c r="M11180" t="str">
        <f>IF(ISERROR(VLOOKUP(A11180,'[1]Ecart validé'!$A:$A,1,FALSE)),Z11180,"Ecart Validé")</f>
        <v>valid</v>
      </c>
      <c r="R11180" t="s">
        <v>30</v>
      </c>
      <c r="X11180"/>
      <c r="Y11180"/>
      <c r="Z11180" t="s">
        <v>31</v>
      </c>
    </row>
    <row r="11181" spans="1:26" x14ac:dyDescent="0.3">
      <c r="A11181" t="s">
        <v>13897</v>
      </c>
      <c r="B11181" t="s">
        <v>3157</v>
      </c>
      <c r="C11181">
        <v>118349</v>
      </c>
      <c r="D11181" t="str">
        <f>+VLOOKUP(C11181,Param!K:L,2,FALSE)</f>
        <v>FOOD PLUS</v>
      </c>
      <c r="E11181" t="s">
        <v>5362</v>
      </c>
      <c r="F11181" t="s">
        <v>8271</v>
      </c>
      <c r="G11181" t="s">
        <v>29</v>
      </c>
      <c r="H11181" s="5">
        <v>4838.3999999999996</v>
      </c>
      <c r="I11181" s="5">
        <v>4838.3999999999996</v>
      </c>
      <c r="J11181" s="5">
        <v>0</v>
      </c>
      <c r="K11181" s="5">
        <v>4838.3999999999996</v>
      </c>
      <c r="L11181" s="5">
        <v>0</v>
      </c>
      <c r="M11181" t="str">
        <f>IF(ISERROR(VLOOKUP(A11181,'[1]Ecart validé'!$A:$A,1,FALSE)),Z11181,"Ecart Validé")</f>
        <v>valid</v>
      </c>
      <c r="R11181" t="s">
        <v>30</v>
      </c>
      <c r="X11181"/>
      <c r="Y11181"/>
      <c r="Z11181" t="s">
        <v>31</v>
      </c>
    </row>
    <row r="11182" spans="1:26" x14ac:dyDescent="0.3">
      <c r="A11182" t="s">
        <v>13898</v>
      </c>
      <c r="B11182" t="s">
        <v>3157</v>
      </c>
      <c r="C11182">
        <v>115228</v>
      </c>
      <c r="D11182" t="str">
        <f>+VLOOKUP(C11182,Param!K:L,2,FALSE)</f>
        <v>ESPRI RESTAURATION</v>
      </c>
      <c r="E11182" t="s">
        <v>5294</v>
      </c>
      <c r="F11182" t="s">
        <v>8271</v>
      </c>
      <c r="G11182" t="s">
        <v>29</v>
      </c>
      <c r="H11182" s="5">
        <v>466.86</v>
      </c>
      <c r="I11182" s="5">
        <v>466.86</v>
      </c>
      <c r="J11182" s="5">
        <v>0</v>
      </c>
      <c r="K11182" s="5">
        <v>466.86</v>
      </c>
      <c r="L11182" s="5">
        <v>0</v>
      </c>
      <c r="M11182" t="str">
        <f>IF(ISERROR(VLOOKUP(A11182,'[1]Ecart validé'!$A:$A,1,FALSE)),Z11182,"Ecart Validé")</f>
        <v>valid</v>
      </c>
      <c r="R11182" t="s">
        <v>30</v>
      </c>
      <c r="X11182"/>
      <c r="Y11182"/>
      <c r="Z11182" t="s">
        <v>31</v>
      </c>
    </row>
    <row r="11183" spans="1:26" x14ac:dyDescent="0.3">
      <c r="A11183" t="s">
        <v>13899</v>
      </c>
      <c r="B11183" t="s">
        <v>3157</v>
      </c>
      <c r="C11183">
        <v>262146</v>
      </c>
      <c r="D11183" t="str">
        <f>+VLOOKUP(C11183,Param!K:L,2,FALSE)</f>
        <v>ERHARD PATISSIER GLACIER</v>
      </c>
      <c r="E11183" t="s">
        <v>5658</v>
      </c>
      <c r="F11183" t="s">
        <v>8271</v>
      </c>
      <c r="G11183" t="s">
        <v>29</v>
      </c>
      <c r="H11183" s="5">
        <v>784.32</v>
      </c>
      <c r="I11183" s="5">
        <v>784.32</v>
      </c>
      <c r="J11183" s="5">
        <v>0</v>
      </c>
      <c r="K11183" s="5">
        <v>784.32</v>
      </c>
      <c r="L11183" s="5">
        <v>0</v>
      </c>
      <c r="M11183" t="str">
        <f>IF(ISERROR(VLOOKUP(A11183,'[1]Ecart validé'!$A:$A,1,FALSE)),Z11183,"Ecart Validé")</f>
        <v>valid</v>
      </c>
      <c r="R11183" t="s">
        <v>30</v>
      </c>
      <c r="X11183"/>
      <c r="Y11183"/>
      <c r="Z11183" t="s">
        <v>31</v>
      </c>
    </row>
    <row r="11184" spans="1:26" x14ac:dyDescent="0.3">
      <c r="A11184" t="s">
        <v>13900</v>
      </c>
      <c r="B11184" t="s">
        <v>3157</v>
      </c>
      <c r="C11184">
        <v>79845</v>
      </c>
      <c r="D11184" t="str">
        <f>+VLOOKUP(C11184,Param!K:L,2,FALSE)</f>
        <v>COOKIE CREATIONS SAS</v>
      </c>
      <c r="E11184" t="s">
        <v>5107</v>
      </c>
      <c r="F11184" t="s">
        <v>8271</v>
      </c>
      <c r="G11184" t="s">
        <v>29</v>
      </c>
      <c r="H11184" s="5">
        <v>2351.94</v>
      </c>
      <c r="I11184" s="5">
        <v>2351.94</v>
      </c>
      <c r="J11184" s="5">
        <v>0</v>
      </c>
      <c r="K11184" s="5">
        <v>2351.94</v>
      </c>
      <c r="L11184" s="5">
        <v>0</v>
      </c>
      <c r="M11184" t="str">
        <f>IF(ISERROR(VLOOKUP(A11184,'[1]Ecart validé'!$A:$A,1,FALSE)),Z11184,"Ecart Validé")</f>
        <v>valid</v>
      </c>
      <c r="R11184" t="s">
        <v>30</v>
      </c>
      <c r="X11184"/>
      <c r="Y11184"/>
      <c r="Z11184" t="s">
        <v>31</v>
      </c>
    </row>
    <row r="11185" spans="1:26" x14ac:dyDescent="0.3">
      <c r="A11185" t="s">
        <v>13901</v>
      </c>
      <c r="B11185" t="s">
        <v>3157</v>
      </c>
      <c r="C11185">
        <v>118343</v>
      </c>
      <c r="D11185" t="str">
        <f>+VLOOKUP(C11185,Param!K:L,2,FALSE)</f>
        <v>CITE MARINE</v>
      </c>
      <c r="E11185" t="s">
        <v>5360</v>
      </c>
      <c r="F11185" t="s">
        <v>8271</v>
      </c>
      <c r="G11185" t="s">
        <v>29</v>
      </c>
      <c r="H11185" s="5">
        <v>2400.44</v>
      </c>
      <c r="I11185" s="5">
        <v>2400.44</v>
      </c>
      <c r="J11185" s="5">
        <v>0</v>
      </c>
      <c r="K11185" s="5">
        <v>2400.44</v>
      </c>
      <c r="L11185" s="5">
        <v>0</v>
      </c>
      <c r="M11185" t="str">
        <f>IF(ISERROR(VLOOKUP(A11185,'[1]Ecart validé'!$A:$A,1,FALSE)),Z11185,"Ecart Validé")</f>
        <v>valid</v>
      </c>
      <c r="R11185" t="s">
        <v>30</v>
      </c>
      <c r="X11185"/>
      <c r="Y11185"/>
      <c r="Z11185" t="s">
        <v>31</v>
      </c>
    </row>
    <row r="11186" spans="1:26" x14ac:dyDescent="0.3">
      <c r="A11186" t="s">
        <v>13902</v>
      </c>
      <c r="B11186" t="s">
        <v>3157</v>
      </c>
      <c r="C11186">
        <v>5045</v>
      </c>
      <c r="D11186" t="str">
        <f>+VLOOKUP(C11186,Param!K:L,2,FALSE)</f>
        <v>CHATEAU BLANC</v>
      </c>
      <c r="E11186" t="s">
        <v>3344</v>
      </c>
      <c r="F11186" t="s">
        <v>8271</v>
      </c>
      <c r="G11186" t="s">
        <v>29</v>
      </c>
      <c r="H11186" s="5">
        <v>7470.56</v>
      </c>
      <c r="I11186" s="5">
        <v>7470.56</v>
      </c>
      <c r="J11186" s="5">
        <v>0</v>
      </c>
      <c r="K11186" s="5">
        <v>7470.56</v>
      </c>
      <c r="L11186" s="5">
        <v>0</v>
      </c>
      <c r="M11186" t="str">
        <f>IF(ISERROR(VLOOKUP(A11186,'[1]Ecart validé'!$A:$A,1,FALSE)),Z11186,"Ecart Validé")</f>
        <v>valid</v>
      </c>
      <c r="R11186" t="s">
        <v>30</v>
      </c>
      <c r="X11186"/>
      <c r="Y11186"/>
      <c r="Z11186" t="s">
        <v>31</v>
      </c>
    </row>
    <row r="11187" spans="1:26" x14ac:dyDescent="0.3">
      <c r="A11187" t="s">
        <v>13903</v>
      </c>
      <c r="B11187" t="s">
        <v>3157</v>
      </c>
      <c r="C11187">
        <v>280281</v>
      </c>
      <c r="D11187" t="str">
        <f>+VLOOKUP(C11187,Param!K:L,2,FALSE)</f>
        <v>BRIOCHES FONTENEAU</v>
      </c>
      <c r="E11187" t="s">
        <v>5745</v>
      </c>
      <c r="F11187" t="s">
        <v>8271</v>
      </c>
      <c r="G11187" t="s">
        <v>29</v>
      </c>
      <c r="H11187" s="5">
        <v>1732.5</v>
      </c>
      <c r="I11187" s="5">
        <v>1732.5</v>
      </c>
      <c r="J11187" s="5">
        <v>0</v>
      </c>
      <c r="K11187" s="5">
        <v>1732.5</v>
      </c>
      <c r="L11187" s="5">
        <v>0</v>
      </c>
      <c r="M11187" t="str">
        <f>IF(ISERROR(VLOOKUP(A11187,'[1]Ecart validé'!$A:$A,1,FALSE)),Z11187,"Ecart Validé")</f>
        <v>valid</v>
      </c>
      <c r="R11187" t="s">
        <v>30</v>
      </c>
      <c r="X11187"/>
      <c r="Y11187"/>
      <c r="Z11187" t="s">
        <v>31</v>
      </c>
    </row>
    <row r="11188" spans="1:26" x14ac:dyDescent="0.3">
      <c r="A11188" t="s">
        <v>13904</v>
      </c>
      <c r="B11188" t="s">
        <v>3157</v>
      </c>
      <c r="C11188">
        <v>52457</v>
      </c>
      <c r="D11188" t="str">
        <f>+VLOOKUP(C11188,Param!K:L,2,FALSE)</f>
        <v>BONONIA</v>
      </c>
      <c r="E11188" t="s">
        <v>13905</v>
      </c>
      <c r="F11188" t="s">
        <v>8271</v>
      </c>
      <c r="G11188" t="s">
        <v>29</v>
      </c>
      <c r="H11188" s="5">
        <v>219.31</v>
      </c>
      <c r="I11188" s="5">
        <v>219.31</v>
      </c>
      <c r="J11188" s="5">
        <v>0</v>
      </c>
      <c r="K11188" s="5">
        <v>219.31</v>
      </c>
      <c r="L11188" s="5">
        <v>0</v>
      </c>
      <c r="M11188" t="str">
        <f>IF(ISERROR(VLOOKUP(A11188,'[1]Ecart validé'!$A:$A,1,FALSE)),Z11188,"Ecart Validé")</f>
        <v>valid</v>
      </c>
      <c r="R11188" t="s">
        <v>30</v>
      </c>
      <c r="X11188"/>
      <c r="Y11188"/>
      <c r="Z11188" t="s">
        <v>31</v>
      </c>
    </row>
    <row r="11189" spans="1:26" x14ac:dyDescent="0.3">
      <c r="A11189" t="s">
        <v>13906</v>
      </c>
      <c r="B11189" t="s">
        <v>3157</v>
      </c>
      <c r="C11189">
        <v>115631</v>
      </c>
      <c r="D11189" t="str">
        <f>+VLOOKUP(C11189,Param!K:L,2,FALSE)</f>
        <v>AQUITAINE SPECIALITES</v>
      </c>
      <c r="E11189" t="s">
        <v>5331</v>
      </c>
      <c r="F11189" t="s">
        <v>8271</v>
      </c>
      <c r="G11189" t="s">
        <v>29</v>
      </c>
      <c r="H11189" s="5">
        <v>426.12</v>
      </c>
      <c r="I11189" s="5">
        <v>426.12</v>
      </c>
      <c r="J11189" s="5">
        <v>0</v>
      </c>
      <c r="K11189" s="5">
        <v>426.12</v>
      </c>
      <c r="L11189" s="5">
        <v>0</v>
      </c>
      <c r="M11189" t="str">
        <f>IF(ISERROR(VLOOKUP(A11189,'[1]Ecart validé'!$A:$A,1,FALSE)),Z11189,"Ecart Validé")</f>
        <v>valid</v>
      </c>
      <c r="R11189" t="s">
        <v>30</v>
      </c>
      <c r="X11189"/>
      <c r="Y11189"/>
      <c r="Z11189" t="s">
        <v>31</v>
      </c>
    </row>
    <row r="11190" spans="1:26" x14ac:dyDescent="0.3">
      <c r="A11190" t="s">
        <v>13907</v>
      </c>
      <c r="B11190" t="s">
        <v>3157</v>
      </c>
      <c r="C11190">
        <v>119282</v>
      </c>
      <c r="D11190" t="str">
        <f>+VLOOKUP(C11190,Param!K:L,2,FALSE)</f>
        <v>AMERICAN DESSERTS</v>
      </c>
      <c r="E11190" t="s">
        <v>5372</v>
      </c>
      <c r="F11190" t="s">
        <v>8271</v>
      </c>
      <c r="G11190" t="s">
        <v>29</v>
      </c>
      <c r="H11190" s="5">
        <v>729.78</v>
      </c>
      <c r="I11190" s="5">
        <v>729.78</v>
      </c>
      <c r="J11190" s="5">
        <v>0</v>
      </c>
      <c r="K11190" s="5">
        <v>729.78</v>
      </c>
      <c r="L11190" s="5">
        <v>0</v>
      </c>
      <c r="M11190" t="str">
        <f>IF(ISERROR(VLOOKUP(A11190,'[1]Ecart validé'!$A:$A,1,FALSE)),Z11190,"Ecart Validé")</f>
        <v>valid</v>
      </c>
      <c r="R11190" t="s">
        <v>30</v>
      </c>
      <c r="X11190"/>
      <c r="Y11190"/>
      <c r="Z11190" t="s">
        <v>31</v>
      </c>
    </row>
    <row r="11191" spans="1:26" x14ac:dyDescent="0.3">
      <c r="A11191" t="s">
        <v>13908</v>
      </c>
      <c r="B11191" t="s">
        <v>3157</v>
      </c>
      <c r="C11191">
        <v>102075</v>
      </c>
      <c r="D11191" t="str">
        <f>+VLOOKUP(C11191,Param!K:L,2,FALSE)</f>
        <v>EUROFINS AGRO ANALYSES</v>
      </c>
      <c r="E11191" t="s">
        <v>13909</v>
      </c>
      <c r="F11191" t="s">
        <v>8617</v>
      </c>
      <c r="G11191" t="s">
        <v>29</v>
      </c>
      <c r="H11191" s="5">
        <v>1990.65</v>
      </c>
      <c r="I11191" s="5">
        <v>1990.6509000000001</v>
      </c>
      <c r="J11191" s="5">
        <v>-9.0000000000145497E-4</v>
      </c>
      <c r="K11191" s="5">
        <v>1990.65</v>
      </c>
      <c r="L11191" s="5">
        <v>0</v>
      </c>
      <c r="M11191" t="str">
        <f>IF(ISERROR(VLOOKUP(A11191,'[1]Ecart validé'!$A:$A,1,FALSE)),Z11191,"Ecart Validé")</f>
        <v>valid</v>
      </c>
      <c r="R11191" t="s">
        <v>30</v>
      </c>
      <c r="X11191"/>
      <c r="Y11191"/>
      <c r="Z11191" t="s">
        <v>31</v>
      </c>
    </row>
    <row r="11192" spans="1:26" x14ac:dyDescent="0.3">
      <c r="A11192" t="s">
        <v>13910</v>
      </c>
      <c r="B11192" t="s">
        <v>3157</v>
      </c>
      <c r="C11192">
        <v>364264</v>
      </c>
      <c r="D11192" t="str">
        <f>+VLOOKUP(C11192,Param!K:L,2,FALSE)</f>
        <v>EUROFINS HYGIENE ALIMENTAIRE</v>
      </c>
      <c r="E11192" t="s">
        <v>13911</v>
      </c>
      <c r="F11192" t="s">
        <v>8266</v>
      </c>
      <c r="G11192" t="s">
        <v>29</v>
      </c>
      <c r="H11192" s="5">
        <v>4221.1899999999996</v>
      </c>
      <c r="I11192" s="5">
        <v>4221.1896999999999</v>
      </c>
      <c r="J11192" s="5">
        <v>2.9999999969732E-4</v>
      </c>
      <c r="K11192" s="5">
        <v>4221.1899999999996</v>
      </c>
      <c r="L11192" s="5">
        <v>0</v>
      </c>
      <c r="M11192" t="str">
        <f>IF(ISERROR(VLOOKUP(A11192,'[1]Ecart validé'!$A:$A,1,FALSE)),Z11192,"Ecart Validé")</f>
        <v>valid</v>
      </c>
      <c r="R11192" t="s">
        <v>30</v>
      </c>
      <c r="X11192"/>
      <c r="Y11192"/>
      <c r="Z11192" t="s">
        <v>31</v>
      </c>
    </row>
    <row r="11193" spans="1:26" x14ac:dyDescent="0.3">
      <c r="A11193" t="s">
        <v>13912</v>
      </c>
      <c r="B11193" t="s">
        <v>3157</v>
      </c>
      <c r="C11193">
        <v>79911</v>
      </c>
      <c r="D11193" t="str">
        <f>+VLOOKUP(C11193,Param!K:L,2,FALSE)</f>
        <v>HUHTAMAKI FOODSERVICE FRANCE SAS</v>
      </c>
      <c r="E11193" t="s">
        <v>5111</v>
      </c>
      <c r="F11193" t="s">
        <v>8271</v>
      </c>
      <c r="G11193" t="s">
        <v>29</v>
      </c>
      <c r="H11193" s="5">
        <v>19624.78</v>
      </c>
      <c r="I11193" s="5">
        <v>19624.779500000001</v>
      </c>
      <c r="J11193" s="5">
        <v>4.99999998282874E-4</v>
      </c>
      <c r="K11193" s="5">
        <v>19624.78</v>
      </c>
      <c r="L11193" s="5">
        <v>0</v>
      </c>
      <c r="M11193" t="str">
        <f>IF(ISERROR(VLOOKUP(A11193,'[1]Ecart validé'!$A:$A,1,FALSE)),Z11193,"Ecart Validé")</f>
        <v>valid</v>
      </c>
      <c r="R11193" t="s">
        <v>30</v>
      </c>
      <c r="X11193"/>
      <c r="Y11193"/>
      <c r="Z11193" t="s">
        <v>31</v>
      </c>
    </row>
    <row r="11194" spans="1:26" x14ac:dyDescent="0.3">
      <c r="A11194" t="s">
        <v>13913</v>
      </c>
      <c r="B11194" t="s">
        <v>3157</v>
      </c>
      <c r="C11194">
        <v>90198</v>
      </c>
      <c r="D11194" t="str">
        <f>+VLOOKUP(C11194,Param!K:L,2,FALSE)</f>
        <v>GASTROMER</v>
      </c>
      <c r="E11194" t="s">
        <v>5163</v>
      </c>
      <c r="F11194" t="s">
        <v>8271</v>
      </c>
      <c r="G11194" t="s">
        <v>29</v>
      </c>
      <c r="H11194" s="5">
        <v>451.9</v>
      </c>
      <c r="I11194" s="5">
        <v>451.9</v>
      </c>
      <c r="J11194" s="5">
        <v>0</v>
      </c>
      <c r="K11194" s="5">
        <v>451.9</v>
      </c>
      <c r="L11194" s="5">
        <v>0</v>
      </c>
      <c r="M11194" t="str">
        <f>IF(ISERROR(VLOOKUP(A11194,'[1]Ecart validé'!$A:$A,1,FALSE)),Z11194,"Ecart Validé")</f>
        <v>valid</v>
      </c>
      <c r="R11194" t="s">
        <v>30</v>
      </c>
      <c r="X11194"/>
      <c r="Y11194"/>
      <c r="Z11194" t="s">
        <v>31</v>
      </c>
    </row>
    <row r="11195" spans="1:26" x14ac:dyDescent="0.3">
      <c r="A11195" t="s">
        <v>13914</v>
      </c>
      <c r="B11195" t="s">
        <v>3157</v>
      </c>
      <c r="C11195">
        <v>230029</v>
      </c>
      <c r="D11195" t="str">
        <f>+VLOOKUP(C11195,Param!K:L,2,FALSE)</f>
        <v>SUD'N SOL AGEN</v>
      </c>
      <c r="E11195" t="s">
        <v>5539</v>
      </c>
      <c r="F11195" t="s">
        <v>8271</v>
      </c>
      <c r="G11195" t="s">
        <v>29</v>
      </c>
      <c r="H11195" s="5">
        <v>382.16</v>
      </c>
      <c r="I11195" s="5">
        <v>382.16</v>
      </c>
      <c r="J11195" s="5">
        <v>0</v>
      </c>
      <c r="K11195" s="5">
        <v>382.16</v>
      </c>
      <c r="L11195" s="5">
        <v>0</v>
      </c>
      <c r="M11195" t="str">
        <f>IF(ISERROR(VLOOKUP(A11195,'[1]Ecart validé'!$A:$A,1,FALSE)),Z11195,"Ecart Validé")</f>
        <v>valid</v>
      </c>
      <c r="R11195" t="s">
        <v>30</v>
      </c>
      <c r="X11195"/>
      <c r="Y11195"/>
      <c r="Z11195" t="s">
        <v>31</v>
      </c>
    </row>
    <row r="11196" spans="1:26" x14ac:dyDescent="0.3">
      <c r="A11196" t="s">
        <v>13915</v>
      </c>
      <c r="B11196" t="s">
        <v>3157</v>
      </c>
      <c r="C11196">
        <v>259610</v>
      </c>
      <c r="D11196" t="str">
        <f>+VLOOKUP(C11196,Param!K:L,2,FALSE)</f>
        <v>SOLE MIO</v>
      </c>
      <c r="E11196" t="s">
        <v>5639</v>
      </c>
      <c r="F11196" t="s">
        <v>8271</v>
      </c>
      <c r="G11196" t="s">
        <v>29</v>
      </c>
      <c r="H11196" s="5">
        <v>2680.25</v>
      </c>
      <c r="I11196" s="5">
        <v>2680.25</v>
      </c>
      <c r="J11196" s="5">
        <v>0</v>
      </c>
      <c r="K11196" s="5">
        <v>2680.25</v>
      </c>
      <c r="L11196" s="5">
        <v>0</v>
      </c>
      <c r="M11196" t="str">
        <f>IF(ISERROR(VLOOKUP(A11196,'[1]Ecart validé'!$A:$A,1,FALSE)),Z11196,"Ecart Validé")</f>
        <v>valid</v>
      </c>
      <c r="R11196" t="s">
        <v>30</v>
      </c>
      <c r="X11196"/>
      <c r="Y11196"/>
      <c r="Z11196" t="s">
        <v>31</v>
      </c>
    </row>
    <row r="11197" spans="1:26" x14ac:dyDescent="0.3">
      <c r="A11197" t="s">
        <v>13916</v>
      </c>
      <c r="B11197" t="s">
        <v>3157</v>
      </c>
      <c r="C11197">
        <v>116046</v>
      </c>
      <c r="D11197" t="str">
        <f>+VLOOKUP(C11197,Param!K:L,2,FALSE)</f>
        <v>Hilcona AG</v>
      </c>
      <c r="E11197" t="s">
        <v>5337</v>
      </c>
      <c r="F11197" t="s">
        <v>8271</v>
      </c>
      <c r="G11197" t="s">
        <v>29</v>
      </c>
      <c r="H11197" s="5">
        <v>15900</v>
      </c>
      <c r="I11197" s="5">
        <v>15900</v>
      </c>
      <c r="J11197" s="5">
        <v>0</v>
      </c>
      <c r="K11197" s="5">
        <v>15900</v>
      </c>
      <c r="L11197" s="5">
        <v>0</v>
      </c>
      <c r="M11197" t="str">
        <f>IF(ISERROR(VLOOKUP(A11197,'[1]Ecart validé'!$A:$A,1,FALSE)),Z11197,"Ecart Validé")</f>
        <v>valid</v>
      </c>
      <c r="R11197" t="s">
        <v>30</v>
      </c>
      <c r="X11197"/>
      <c r="Y11197"/>
      <c r="Z11197" t="s">
        <v>31</v>
      </c>
    </row>
    <row r="11198" spans="1:26" x14ac:dyDescent="0.3">
      <c r="A11198" t="s">
        <v>13917</v>
      </c>
      <c r="B11198" t="s">
        <v>3157</v>
      </c>
      <c r="C11198">
        <v>348354</v>
      </c>
      <c r="D11198" t="str">
        <f>+VLOOKUP(C11198,Param!K:L,2,FALSE)</f>
        <v>GIE PASQUIER</v>
      </c>
      <c r="E11198" t="s">
        <v>5983</v>
      </c>
      <c r="F11198" t="s">
        <v>8271</v>
      </c>
      <c r="G11198" t="s">
        <v>29</v>
      </c>
      <c r="H11198" s="5">
        <v>11248.82</v>
      </c>
      <c r="I11198" s="5">
        <v>11248.82</v>
      </c>
      <c r="J11198" s="5">
        <v>0</v>
      </c>
      <c r="K11198" s="5">
        <v>11248.82</v>
      </c>
      <c r="L11198" s="5">
        <v>0</v>
      </c>
      <c r="M11198" t="str">
        <f>IF(ISERROR(VLOOKUP(A11198,'[1]Ecart validé'!$A:$A,1,FALSE)),Z11198,"Ecart Validé")</f>
        <v>valid</v>
      </c>
      <c r="R11198" t="s">
        <v>30</v>
      </c>
      <c r="X11198"/>
      <c r="Y11198"/>
      <c r="Z11198" t="s">
        <v>31</v>
      </c>
    </row>
    <row r="11199" spans="1:26" x14ac:dyDescent="0.3">
      <c r="A11199" t="s">
        <v>13918</v>
      </c>
      <c r="B11199" t="s">
        <v>3157</v>
      </c>
      <c r="C11199">
        <v>195914</v>
      </c>
      <c r="D11199" t="str">
        <f>+VLOOKUP(C11199,Param!K:L,2,FALSE)</f>
        <v>GENERAL MILLS FRANCE</v>
      </c>
      <c r="E11199" t="s">
        <v>5459</v>
      </c>
      <c r="F11199" t="s">
        <v>8271</v>
      </c>
      <c r="G11199" t="s">
        <v>29</v>
      </c>
      <c r="H11199" s="5">
        <v>9676.7999999999993</v>
      </c>
      <c r="I11199" s="5">
        <v>9676.7999999999993</v>
      </c>
      <c r="J11199" s="5">
        <v>0</v>
      </c>
      <c r="K11199" s="5">
        <v>9676.7999999999993</v>
      </c>
      <c r="L11199" s="5">
        <v>0</v>
      </c>
      <c r="M11199" t="str">
        <f>IF(ISERROR(VLOOKUP(A11199,'[1]Ecart validé'!$A:$A,1,FALSE)),Z11199,"Ecart Validé")</f>
        <v>valid</v>
      </c>
      <c r="R11199" t="s">
        <v>30</v>
      </c>
      <c r="X11199"/>
      <c r="Y11199"/>
      <c r="Z11199" t="s">
        <v>31</v>
      </c>
    </row>
    <row r="11200" spans="1:26" x14ac:dyDescent="0.3">
      <c r="A11200" t="s">
        <v>13919</v>
      </c>
      <c r="B11200" t="s">
        <v>3157</v>
      </c>
      <c r="C11200">
        <v>84574</v>
      </c>
      <c r="D11200" t="str">
        <f>+VLOOKUP(C11200,Param!K:L,2,FALSE)</f>
        <v>GALLIANCE VOLAILLE FRAICHE</v>
      </c>
      <c r="E11200" t="s">
        <v>5153</v>
      </c>
      <c r="F11200" t="s">
        <v>8271</v>
      </c>
      <c r="G11200" t="s">
        <v>29</v>
      </c>
      <c r="H11200" s="5">
        <v>4380.3</v>
      </c>
      <c r="I11200" s="5">
        <v>4380.3</v>
      </c>
      <c r="J11200" s="5">
        <v>0</v>
      </c>
      <c r="K11200" s="5">
        <v>4380.3</v>
      </c>
      <c r="L11200" s="5">
        <v>0</v>
      </c>
      <c r="M11200" t="str">
        <f>IF(ISERROR(VLOOKUP(A11200,'[1]Ecart validé'!$A:$A,1,FALSE)),Z11200,"Ecart Validé")</f>
        <v>valid</v>
      </c>
      <c r="R11200" t="s">
        <v>30</v>
      </c>
      <c r="X11200"/>
      <c r="Y11200"/>
      <c r="Z11200" t="s">
        <v>31</v>
      </c>
    </row>
    <row r="11201" spans="1:26" x14ac:dyDescent="0.3">
      <c r="A11201" t="s">
        <v>13920</v>
      </c>
      <c r="B11201" t="s">
        <v>3157</v>
      </c>
      <c r="C11201">
        <v>53570</v>
      </c>
      <c r="D11201" t="str">
        <f>+VLOOKUP(C11201,Param!K:L,2,FALSE)</f>
        <v>FRIAL</v>
      </c>
      <c r="E11201" t="s">
        <v>4394</v>
      </c>
      <c r="F11201" t="s">
        <v>8271</v>
      </c>
      <c r="G11201" t="s">
        <v>29</v>
      </c>
      <c r="H11201" s="5">
        <v>4291.45</v>
      </c>
      <c r="I11201" s="5">
        <v>4291.45</v>
      </c>
      <c r="J11201" s="5">
        <v>0</v>
      </c>
      <c r="K11201" s="5">
        <v>4291.45</v>
      </c>
      <c r="L11201" s="5">
        <v>0</v>
      </c>
      <c r="M11201" t="str">
        <f>IF(ISERROR(VLOOKUP(A11201,'[1]Ecart validé'!$A:$A,1,FALSE)),Z11201,"Ecart Validé")</f>
        <v>valid</v>
      </c>
      <c r="R11201" t="s">
        <v>30</v>
      </c>
      <c r="X11201"/>
      <c r="Y11201"/>
      <c r="Z11201" t="s">
        <v>31</v>
      </c>
    </row>
    <row r="11202" spans="1:26" x14ac:dyDescent="0.3">
      <c r="A11202" t="s">
        <v>13921</v>
      </c>
      <c r="B11202" t="s">
        <v>3157</v>
      </c>
      <c r="C11202">
        <v>58005</v>
      </c>
      <c r="D11202" t="str">
        <f>+VLOOKUP(C11202,Param!K:L,2,FALSE)</f>
        <v>FESTINS DE SOLOGNE</v>
      </c>
      <c r="E11202" t="s">
        <v>4759</v>
      </c>
      <c r="F11202" t="s">
        <v>8271</v>
      </c>
      <c r="G11202" t="s">
        <v>29</v>
      </c>
      <c r="H11202" s="5">
        <v>1897.92</v>
      </c>
      <c r="I11202" s="5">
        <v>1897.92</v>
      </c>
      <c r="J11202" s="5">
        <v>0</v>
      </c>
      <c r="K11202" s="5">
        <v>1897.92</v>
      </c>
      <c r="L11202" s="5">
        <v>0</v>
      </c>
      <c r="M11202" t="str">
        <f>IF(ISERROR(VLOOKUP(A11202,'[1]Ecart validé'!$A:$A,1,FALSE)),Z11202,"Ecart Validé")</f>
        <v>valid</v>
      </c>
      <c r="R11202" t="s">
        <v>30</v>
      </c>
      <c r="X11202"/>
      <c r="Y11202"/>
      <c r="Z11202" t="s">
        <v>31</v>
      </c>
    </row>
    <row r="11203" spans="1:26" x14ac:dyDescent="0.3">
      <c r="A11203" t="s">
        <v>13922</v>
      </c>
      <c r="B11203" t="s">
        <v>3157</v>
      </c>
      <c r="C11203">
        <v>269392</v>
      </c>
      <c r="D11203" t="str">
        <f>+VLOOKUP(C11203,Param!K:L,2,FALSE)</f>
        <v>EURIAL FOOD SERVICE &amp; INDUSTRY</v>
      </c>
      <c r="E11203" t="s">
        <v>5700</v>
      </c>
      <c r="F11203" t="s">
        <v>8271</v>
      </c>
      <c r="G11203" t="s">
        <v>29</v>
      </c>
      <c r="H11203" s="5">
        <v>10556.85</v>
      </c>
      <c r="I11203" s="5">
        <v>10556.85</v>
      </c>
      <c r="J11203" s="5">
        <v>0</v>
      </c>
      <c r="K11203" s="5">
        <v>10556.85</v>
      </c>
      <c r="L11203" s="5">
        <v>0</v>
      </c>
      <c r="M11203" t="str">
        <f>IF(ISERROR(VLOOKUP(A11203,'[1]Ecart validé'!$A:$A,1,FALSE)),Z11203,"Ecart Validé")</f>
        <v>valid</v>
      </c>
      <c r="R11203" t="s">
        <v>30</v>
      </c>
      <c r="X11203"/>
      <c r="Y11203"/>
      <c r="Z11203" t="s">
        <v>31</v>
      </c>
    </row>
    <row r="11204" spans="1:26" x14ac:dyDescent="0.3">
      <c r="A11204" t="s">
        <v>13923</v>
      </c>
      <c r="B11204" t="s">
        <v>3157</v>
      </c>
      <c r="C11204">
        <v>262247</v>
      </c>
      <c r="D11204" t="str">
        <f>+VLOOKUP(C11204,Param!K:L,2,FALSE)</f>
        <v>COBRAL</v>
      </c>
      <c r="E11204" t="s">
        <v>5660</v>
      </c>
      <c r="F11204" t="s">
        <v>8271</v>
      </c>
      <c r="G11204" t="s">
        <v>29</v>
      </c>
      <c r="H11204" s="5">
        <v>9513.1</v>
      </c>
      <c r="I11204" s="5">
        <v>9513.1</v>
      </c>
      <c r="J11204" s="5">
        <v>0</v>
      </c>
      <c r="K11204" s="5">
        <v>9513.1</v>
      </c>
      <c r="L11204" s="5">
        <v>0</v>
      </c>
      <c r="M11204" t="str">
        <f>IF(ISERROR(VLOOKUP(A11204,'[1]Ecart validé'!$A:$A,1,FALSE)),Z11204,"Ecart Validé")</f>
        <v>valid</v>
      </c>
      <c r="R11204" t="s">
        <v>30</v>
      </c>
      <c r="X11204"/>
      <c r="Y11204"/>
      <c r="Z11204" t="s">
        <v>31</v>
      </c>
    </row>
    <row r="11205" spans="1:26" x14ac:dyDescent="0.3">
      <c r="A11205" t="s">
        <v>13924</v>
      </c>
      <c r="B11205" t="s">
        <v>3157</v>
      </c>
      <c r="C11205">
        <v>56654</v>
      </c>
      <c r="D11205" t="str">
        <f>+VLOOKUP(C11205,Param!K:L,2,FALSE)</f>
        <v>BRETZLS MORICETTES MFP POULAILLON</v>
      </c>
      <c r="E11205" t="s">
        <v>4580</v>
      </c>
      <c r="F11205" t="s">
        <v>8271</v>
      </c>
      <c r="G11205" t="s">
        <v>29</v>
      </c>
      <c r="H11205" s="5">
        <v>2202.12</v>
      </c>
      <c r="I11205" s="5">
        <v>2202.12</v>
      </c>
      <c r="J11205" s="5">
        <v>0</v>
      </c>
      <c r="K11205" s="5">
        <v>2202.12</v>
      </c>
      <c r="L11205" s="5">
        <v>0</v>
      </c>
      <c r="M11205" t="str">
        <f>IF(ISERROR(VLOOKUP(A11205,'[1]Ecart validé'!$A:$A,1,FALSE)),Z11205,"Ecart Validé")</f>
        <v>valid</v>
      </c>
      <c r="R11205" t="s">
        <v>30</v>
      </c>
      <c r="X11205"/>
      <c r="Y11205"/>
      <c r="Z11205" t="s">
        <v>31</v>
      </c>
    </row>
    <row r="11206" spans="1:26" x14ac:dyDescent="0.3">
      <c r="A11206" t="s">
        <v>13925</v>
      </c>
      <c r="B11206" t="s">
        <v>3157</v>
      </c>
      <c r="C11206">
        <v>75859</v>
      </c>
      <c r="D11206" t="str">
        <f>+VLOOKUP(C11206,Param!K:L,2,FALSE)</f>
        <v>RAMERY BATIMENT</v>
      </c>
      <c r="E11206">
        <v>2150544105</v>
      </c>
      <c r="F11206" t="s">
        <v>8617</v>
      </c>
      <c r="G11206" t="s">
        <v>29</v>
      </c>
      <c r="H11206" s="5">
        <v>11271.92</v>
      </c>
      <c r="I11206" s="5">
        <v>11271.9246</v>
      </c>
      <c r="J11206" s="5">
        <v>-4.6000000002095398E-3</v>
      </c>
      <c r="K11206" s="5">
        <v>11271.92</v>
      </c>
      <c r="L11206" s="5">
        <v>0</v>
      </c>
      <c r="M11206" t="str">
        <f>IF(ISERROR(VLOOKUP(A11206,'[1]Ecart validé'!$A:$A,1,FALSE)),Z11206,"Ecart Validé")</f>
        <v>valid</v>
      </c>
      <c r="R11206" t="s">
        <v>30</v>
      </c>
      <c r="X11206"/>
      <c r="Y11206"/>
      <c r="Z11206" t="s">
        <v>31</v>
      </c>
    </row>
    <row r="11207" spans="1:26" x14ac:dyDescent="0.3">
      <c r="A11207" t="s">
        <v>13926</v>
      </c>
      <c r="B11207" t="s">
        <v>3157</v>
      </c>
      <c r="C11207">
        <v>116140</v>
      </c>
      <c r="D11207" t="str">
        <f>+VLOOKUP(C11207,Param!K:L,2,FALSE)</f>
        <v>LOUIS LE DUFF - LA FERME DES LOGES</v>
      </c>
      <c r="E11207" t="s">
        <v>13927</v>
      </c>
      <c r="F11207" t="s">
        <v>8271</v>
      </c>
      <c r="G11207" t="s">
        <v>29</v>
      </c>
      <c r="H11207" s="5">
        <v>4237.68</v>
      </c>
      <c r="I11207" s="5">
        <v>4237.68</v>
      </c>
      <c r="J11207" s="5">
        <v>0</v>
      </c>
      <c r="K11207" s="5">
        <v>4237.68</v>
      </c>
      <c r="L11207" s="5">
        <v>0</v>
      </c>
      <c r="M11207" t="str">
        <f>IF(ISERROR(VLOOKUP(A11207,'[1]Ecart validé'!$A:$A,1,FALSE)),Z11207,"Ecart Validé")</f>
        <v>valid</v>
      </c>
      <c r="R11207" t="s">
        <v>30</v>
      </c>
      <c r="X11207"/>
      <c r="Y11207"/>
      <c r="Z11207" t="s">
        <v>31</v>
      </c>
    </row>
    <row r="11208" spans="1:26" x14ac:dyDescent="0.3">
      <c r="A11208" t="s">
        <v>13928</v>
      </c>
      <c r="B11208" t="s">
        <v>3157</v>
      </c>
      <c r="C11208">
        <v>52824</v>
      </c>
      <c r="D11208" t="str">
        <f>+VLOOKUP(C11208,Param!K:L,2,FALSE)</f>
        <v>LMC GOURMET</v>
      </c>
      <c r="E11208" t="s">
        <v>4370</v>
      </c>
      <c r="F11208" t="s">
        <v>8271</v>
      </c>
      <c r="G11208" t="s">
        <v>29</v>
      </c>
      <c r="H11208" s="5">
        <v>5986</v>
      </c>
      <c r="I11208" s="5">
        <v>5986</v>
      </c>
      <c r="J11208" s="5">
        <v>0</v>
      </c>
      <c r="K11208" s="5">
        <v>5986</v>
      </c>
      <c r="L11208" s="5">
        <v>0</v>
      </c>
      <c r="M11208" t="str">
        <f>IF(ISERROR(VLOOKUP(A11208,'[1]Ecart validé'!$A:$A,1,FALSE)),Z11208,"Ecart Validé")</f>
        <v>valid</v>
      </c>
      <c r="R11208" t="s">
        <v>30</v>
      </c>
      <c r="X11208"/>
      <c r="Y11208"/>
      <c r="Z11208" t="s">
        <v>31</v>
      </c>
    </row>
    <row r="11209" spans="1:26" x14ac:dyDescent="0.3">
      <c r="A11209" t="s">
        <v>13929</v>
      </c>
      <c r="B11209" t="s">
        <v>3157</v>
      </c>
      <c r="C11209">
        <v>326991</v>
      </c>
      <c r="D11209" t="str">
        <f>+VLOOKUP(C11209,Param!K:L,2,FALSE)</f>
        <v>SKELLO</v>
      </c>
      <c r="E11209" t="s">
        <v>5925</v>
      </c>
      <c r="F11209" t="s">
        <v>8271</v>
      </c>
      <c r="G11209" t="s">
        <v>29</v>
      </c>
      <c r="H11209" s="5">
        <v>4149.8</v>
      </c>
      <c r="I11209" s="5">
        <v>4149.8036000000002</v>
      </c>
      <c r="J11209" s="5">
        <v>-3.6000000000058199E-3</v>
      </c>
      <c r="K11209" s="5">
        <v>4149.8</v>
      </c>
      <c r="L11209" s="5">
        <v>0</v>
      </c>
      <c r="M11209" t="str">
        <f>IF(ISERROR(VLOOKUP(A11209,'[1]Ecart validé'!$A:$A,1,FALSE)),Z11209,"Ecart Validé")</f>
        <v>valid</v>
      </c>
      <c r="R11209" t="s">
        <v>30</v>
      </c>
      <c r="T11209" s="41"/>
      <c r="X11209"/>
      <c r="Y11209"/>
      <c r="Z11209" t="s">
        <v>31</v>
      </c>
    </row>
    <row r="11210" spans="1:26" x14ac:dyDescent="0.3">
      <c r="A11210" t="s">
        <v>13930</v>
      </c>
      <c r="B11210" t="s">
        <v>3157</v>
      </c>
      <c r="C11210">
        <v>281386</v>
      </c>
      <c r="D11210" t="str">
        <f>+VLOOKUP(C11210,Param!K:L,2,FALSE)</f>
        <v>POTAGER CITY</v>
      </c>
      <c r="E11210" t="s">
        <v>5758</v>
      </c>
      <c r="F11210" t="s">
        <v>8271</v>
      </c>
      <c r="G11210" t="s">
        <v>29</v>
      </c>
      <c r="H11210" s="5">
        <v>16788.18</v>
      </c>
      <c r="I11210" s="5">
        <v>16788.183000000001</v>
      </c>
      <c r="J11210" s="5">
        <v>-3.00000000061118E-3</v>
      </c>
      <c r="K11210" s="5">
        <v>16788.18</v>
      </c>
      <c r="L11210" s="5">
        <v>0</v>
      </c>
      <c r="M11210" t="str">
        <f>IF(ISERROR(VLOOKUP(A11210,'[1]Ecart validé'!$A:$A,1,FALSE)),Z11210,"Ecart Validé")</f>
        <v>valid</v>
      </c>
      <c r="R11210" t="s">
        <v>30</v>
      </c>
      <c r="X11210"/>
      <c r="Y11210"/>
      <c r="Z11210" t="s">
        <v>31</v>
      </c>
    </row>
    <row r="11211" spans="1:26" x14ac:dyDescent="0.3">
      <c r="A11211" t="s">
        <v>13931</v>
      </c>
      <c r="B11211" t="s">
        <v>3157</v>
      </c>
      <c r="C11211">
        <v>230288</v>
      </c>
      <c r="D11211" t="str">
        <f>+VLOOKUP(C11211,Param!K:L,2,FALSE)</f>
        <v>INFOTRADE (SPARKLANE)</v>
      </c>
      <c r="E11211" t="s">
        <v>5547</v>
      </c>
      <c r="F11211" t="s">
        <v>8271</v>
      </c>
      <c r="G11211" t="s">
        <v>29</v>
      </c>
      <c r="H11211" s="5">
        <v>778.5</v>
      </c>
      <c r="I11211" s="5">
        <v>778.5</v>
      </c>
      <c r="J11211" s="5">
        <v>0</v>
      </c>
      <c r="K11211" s="5">
        <v>778.5</v>
      </c>
      <c r="L11211" s="5">
        <v>0</v>
      </c>
      <c r="M11211" t="str">
        <f>IF(ISERROR(VLOOKUP(A11211,'[1]Ecart validé'!$A:$A,1,FALSE)),Z11211,"Ecart Validé")</f>
        <v>valid</v>
      </c>
      <c r="R11211" t="s">
        <v>30</v>
      </c>
      <c r="X11211"/>
      <c r="Y11211"/>
      <c r="Z11211" t="s">
        <v>31</v>
      </c>
    </row>
    <row r="11212" spans="1:26" x14ac:dyDescent="0.3">
      <c r="A11212" t="s">
        <v>13932</v>
      </c>
      <c r="B11212" t="s">
        <v>3157</v>
      </c>
      <c r="C11212">
        <v>316756</v>
      </c>
      <c r="D11212" t="str">
        <f>+VLOOKUP(C11212,Param!K:L,2,FALSE)</f>
        <v>HIVORY</v>
      </c>
      <c r="E11212" t="s">
        <v>5876</v>
      </c>
      <c r="F11212" t="s">
        <v>8271</v>
      </c>
      <c r="G11212" t="s">
        <v>29</v>
      </c>
      <c r="H11212" s="5">
        <v>28986.07</v>
      </c>
      <c r="I11212" s="5">
        <v>28986.066500000001</v>
      </c>
      <c r="J11212" s="5">
        <v>3.4999999988940501E-3</v>
      </c>
      <c r="K11212" s="5">
        <v>28986.07</v>
      </c>
      <c r="L11212" s="5">
        <v>0</v>
      </c>
      <c r="M11212" t="str">
        <f>IF(ISERROR(VLOOKUP(A11212,'[1]Ecart validé'!$A:$A,1,FALSE)),Z11212,"Ecart Validé")</f>
        <v>valid</v>
      </c>
      <c r="R11212" t="s">
        <v>30</v>
      </c>
      <c r="X11212"/>
      <c r="Y11212"/>
      <c r="Z11212" t="s">
        <v>31</v>
      </c>
    </row>
    <row r="11213" spans="1:26" x14ac:dyDescent="0.3">
      <c r="A11213" t="s">
        <v>13933</v>
      </c>
      <c r="B11213" t="s">
        <v>3157</v>
      </c>
      <c r="C11213">
        <v>308879</v>
      </c>
      <c r="D11213" t="str">
        <f>+VLOOKUP(C11213,Param!K:L,2,FALSE)</f>
        <v>GSR FOOD Choose &amp; Eat</v>
      </c>
      <c r="E11213" t="s">
        <v>5870</v>
      </c>
      <c r="F11213" t="s">
        <v>8271</v>
      </c>
      <c r="G11213" t="s">
        <v>29</v>
      </c>
      <c r="H11213" s="5">
        <v>9695.35</v>
      </c>
      <c r="I11213" s="5">
        <v>9695.3528000000006</v>
      </c>
      <c r="J11213" s="5">
        <v>-2.8000000002066298E-3</v>
      </c>
      <c r="K11213" s="5">
        <v>9695.35</v>
      </c>
      <c r="L11213" s="5">
        <v>0</v>
      </c>
      <c r="M11213" t="str">
        <f>IF(ISERROR(VLOOKUP(A11213,'[1]Ecart validé'!$A:$A,1,FALSE)),Z11213,"Ecart Validé")</f>
        <v>valid</v>
      </c>
      <c r="R11213" t="s">
        <v>30</v>
      </c>
      <c r="X11213"/>
      <c r="Y11213"/>
      <c r="Z11213" t="s">
        <v>31</v>
      </c>
    </row>
    <row r="11214" spans="1:26" x14ac:dyDescent="0.3">
      <c r="A11214" t="s">
        <v>13934</v>
      </c>
      <c r="B11214" t="s">
        <v>3157</v>
      </c>
      <c r="C11214">
        <v>28750</v>
      </c>
      <c r="D11214" t="str">
        <f>+VLOOKUP(C11214,Param!K:L,2,FALSE)</f>
        <v>COLONNA BROKER</v>
      </c>
      <c r="E11214" t="s">
        <v>3425</v>
      </c>
      <c r="F11214" t="s">
        <v>8271</v>
      </c>
      <c r="G11214" t="s">
        <v>29</v>
      </c>
      <c r="H11214" s="5">
        <v>1035</v>
      </c>
      <c r="I11214" s="5">
        <v>1035</v>
      </c>
      <c r="J11214" s="5">
        <v>0</v>
      </c>
      <c r="K11214" s="5">
        <v>1035</v>
      </c>
      <c r="L11214" s="5">
        <v>0</v>
      </c>
      <c r="M11214" t="str">
        <f>IF(ISERROR(VLOOKUP(A11214,'[1]Ecart validé'!$A:$A,1,FALSE)),Z11214,"Ecart Validé")</f>
        <v>valid</v>
      </c>
      <c r="R11214" t="s">
        <v>30</v>
      </c>
      <c r="X11214"/>
      <c r="Y11214"/>
      <c r="Z11214" t="s">
        <v>31</v>
      </c>
    </row>
    <row r="11215" spans="1:26" x14ac:dyDescent="0.3">
      <c r="A11215" t="s">
        <v>13935</v>
      </c>
      <c r="B11215" t="s">
        <v>3157</v>
      </c>
      <c r="C11215">
        <v>44924</v>
      </c>
      <c r="D11215" t="str">
        <f>+VLOOKUP(C11215,Param!K:L,2,FALSE)</f>
        <v>CGP PRIMAGAZ</v>
      </c>
      <c r="E11215" t="s">
        <v>3779</v>
      </c>
      <c r="F11215" t="s">
        <v>8271</v>
      </c>
      <c r="G11215" t="s">
        <v>29</v>
      </c>
      <c r="H11215" s="5">
        <v>8923.06</v>
      </c>
      <c r="I11215" s="5">
        <v>8923.0565999999999</v>
      </c>
      <c r="J11215" s="5">
        <v>3.3999999996012702E-3</v>
      </c>
      <c r="K11215" s="5">
        <v>8923.06</v>
      </c>
      <c r="L11215" s="5">
        <v>0</v>
      </c>
      <c r="M11215" t="str">
        <f>IF(ISERROR(VLOOKUP(A11215,'[1]Ecart validé'!$A:$A,1,FALSE)),Z11215,"Ecart Validé")</f>
        <v>valid</v>
      </c>
      <c r="R11215" t="s">
        <v>30</v>
      </c>
      <c r="X11215"/>
      <c r="Y11215"/>
      <c r="Z11215" t="s">
        <v>31</v>
      </c>
    </row>
    <row r="11216" spans="1:26" x14ac:dyDescent="0.3">
      <c r="A11216" t="s">
        <v>13936</v>
      </c>
      <c r="B11216" t="s">
        <v>3157</v>
      </c>
      <c r="C11216">
        <v>192249</v>
      </c>
      <c r="D11216" t="str">
        <f>+VLOOKUP(C11216,Param!K:L,2,FALSE)</f>
        <v>KOLMI HOPEN</v>
      </c>
      <c r="E11216" t="s">
        <v>5457</v>
      </c>
      <c r="F11216" t="s">
        <v>8271</v>
      </c>
      <c r="G11216" t="s">
        <v>29</v>
      </c>
      <c r="H11216" s="5">
        <v>62607.82</v>
      </c>
      <c r="I11216" s="5">
        <v>62607.82</v>
      </c>
      <c r="J11216" s="5">
        <v>0</v>
      </c>
      <c r="K11216" s="5">
        <v>62607.82</v>
      </c>
      <c r="L11216" s="5">
        <v>0</v>
      </c>
      <c r="M11216" t="str">
        <f>IF(ISERROR(VLOOKUP(A11216,'[1]Ecart validé'!$A:$A,1,FALSE)),Z11216,"Ecart Validé")</f>
        <v>valid</v>
      </c>
      <c r="R11216" t="s">
        <v>30</v>
      </c>
      <c r="X11216"/>
      <c r="Y11216"/>
      <c r="Z11216" t="s">
        <v>31</v>
      </c>
    </row>
    <row r="11217" spans="1:26" x14ac:dyDescent="0.3">
      <c r="A11217" t="s">
        <v>13937</v>
      </c>
      <c r="B11217" t="s">
        <v>3157</v>
      </c>
      <c r="C11217">
        <v>105676</v>
      </c>
      <c r="D11217" t="str">
        <f>+VLOOKUP(C11217,Param!K:L,2,FALSE)</f>
        <v>SOCIETE EUROPENNE DE PRODUITS ALIMENTAIRES (SEPAL)</v>
      </c>
      <c r="E11217" t="s">
        <v>5226</v>
      </c>
      <c r="F11217" t="s">
        <v>8271</v>
      </c>
      <c r="G11217" t="s">
        <v>29</v>
      </c>
      <c r="H11217" s="5">
        <v>13828.32</v>
      </c>
      <c r="I11217" s="5">
        <v>13828.32</v>
      </c>
      <c r="J11217" s="5">
        <v>0</v>
      </c>
      <c r="K11217" s="5">
        <v>13828.32</v>
      </c>
      <c r="L11217" s="5">
        <v>0</v>
      </c>
      <c r="M11217" t="str">
        <f>IF(ISERROR(VLOOKUP(A11217,'[1]Ecart validé'!$A:$A,1,FALSE)),Z11217,"Ecart Validé")</f>
        <v>valid</v>
      </c>
      <c r="R11217" t="s">
        <v>30</v>
      </c>
      <c r="X11217"/>
      <c r="Y11217"/>
      <c r="Z11217" t="s">
        <v>31</v>
      </c>
    </row>
    <row r="11218" spans="1:26" x14ac:dyDescent="0.3">
      <c r="A11218" t="s">
        <v>13938</v>
      </c>
      <c r="B11218" t="s">
        <v>3157</v>
      </c>
      <c r="C11218">
        <v>281344</v>
      </c>
      <c r="D11218" t="str">
        <f>+VLOOKUP(C11218,Param!K:L,2,FALSE)</f>
        <v>ROLLI FRANCE</v>
      </c>
      <c r="E11218" t="s">
        <v>5756</v>
      </c>
      <c r="F11218" t="s">
        <v>8271</v>
      </c>
      <c r="G11218" t="s">
        <v>29</v>
      </c>
      <c r="H11218" s="5">
        <v>25623</v>
      </c>
      <c r="I11218" s="5">
        <v>25623</v>
      </c>
      <c r="J11218" s="5">
        <v>0</v>
      </c>
      <c r="K11218" s="5">
        <v>25623</v>
      </c>
      <c r="L11218" s="5">
        <v>0</v>
      </c>
      <c r="M11218" t="str">
        <f>IF(ISERROR(VLOOKUP(A11218,'[1]Ecart validé'!$A:$A,1,FALSE)),Z11218,"Ecart Validé")</f>
        <v>valid</v>
      </c>
      <c r="R11218" t="s">
        <v>30</v>
      </c>
      <c r="X11218"/>
      <c r="Y11218"/>
      <c r="Z11218" t="s">
        <v>31</v>
      </c>
    </row>
    <row r="11219" spans="1:26" x14ac:dyDescent="0.3">
      <c r="A11219" t="s">
        <v>13939</v>
      </c>
      <c r="B11219" t="s">
        <v>3157</v>
      </c>
      <c r="C11219">
        <v>80464</v>
      </c>
      <c r="D11219" t="str">
        <f>+VLOOKUP(C11219,Param!K:L,2,FALSE)</f>
        <v>RERO</v>
      </c>
      <c r="E11219" t="s">
        <v>5130</v>
      </c>
      <c r="F11219" t="s">
        <v>8271</v>
      </c>
      <c r="G11219" t="s">
        <v>29</v>
      </c>
      <c r="H11219" s="5">
        <v>25270.720000000001</v>
      </c>
      <c r="I11219" s="5">
        <v>25270.722399999999</v>
      </c>
      <c r="J11219" s="5">
        <v>-2.39999999757856E-3</v>
      </c>
      <c r="K11219" s="5">
        <v>25270.720000000001</v>
      </c>
      <c r="L11219" s="5">
        <v>0</v>
      </c>
      <c r="M11219" t="str">
        <f>IF(ISERROR(VLOOKUP(A11219,'[1]Ecart validé'!$A:$A,1,FALSE)),Z11219,"Ecart Validé")</f>
        <v>valid</v>
      </c>
      <c r="R11219" t="s">
        <v>30</v>
      </c>
      <c r="X11219"/>
      <c r="Y11219"/>
      <c r="Z11219" t="s">
        <v>31</v>
      </c>
    </row>
    <row r="11220" spans="1:26" x14ac:dyDescent="0.3">
      <c r="A11220" t="s">
        <v>13940</v>
      </c>
      <c r="B11220" t="s">
        <v>3157</v>
      </c>
      <c r="C11220">
        <v>357628</v>
      </c>
      <c r="D11220" t="str">
        <f>+VLOOKUP(C11220,Param!K:L,2,FALSE)</f>
        <v>HERMES BOISSONS</v>
      </c>
      <c r="E11220" t="s">
        <v>13941</v>
      </c>
      <c r="F11220" t="s">
        <v>8271</v>
      </c>
      <c r="G11220" t="s">
        <v>29</v>
      </c>
      <c r="H11220" s="5">
        <v>7578.61</v>
      </c>
      <c r="I11220" s="5">
        <v>7578.6063999999997</v>
      </c>
      <c r="J11220" s="5">
        <v>3.6000000000058199E-3</v>
      </c>
      <c r="K11220" s="5">
        <v>7578.61</v>
      </c>
      <c r="L11220" s="5">
        <v>0</v>
      </c>
      <c r="M11220" t="str">
        <f>IF(ISERROR(VLOOKUP(A11220,'[1]Ecart validé'!$A:$A,1,FALSE)),Z11220,"Ecart Validé")</f>
        <v>valid</v>
      </c>
      <c r="R11220" t="s">
        <v>30</v>
      </c>
      <c r="X11220"/>
      <c r="Y11220"/>
      <c r="Z11220" t="s">
        <v>31</v>
      </c>
    </row>
    <row r="11221" spans="1:26" x14ac:dyDescent="0.3">
      <c r="A11221" t="s">
        <v>13942</v>
      </c>
      <c r="B11221" t="s">
        <v>3157</v>
      </c>
      <c r="C11221">
        <v>80429</v>
      </c>
      <c r="D11221" t="str">
        <f>+VLOOKUP(C11221,Param!K:L,2,FALSE)</f>
        <v xml:space="preserve">GROUPE LACTALIS FOOD SERVICES FRANCE </v>
      </c>
      <c r="E11221" t="s">
        <v>5125</v>
      </c>
      <c r="F11221" t="s">
        <v>8271</v>
      </c>
      <c r="G11221" t="s">
        <v>29</v>
      </c>
      <c r="H11221" s="5">
        <v>229317.96</v>
      </c>
      <c r="I11221" s="5">
        <v>229317.9577</v>
      </c>
      <c r="J11221" s="5">
        <v>2.2999999928288101E-3</v>
      </c>
      <c r="K11221" s="5">
        <v>229317.96</v>
      </c>
      <c r="L11221" s="5">
        <v>0</v>
      </c>
      <c r="M11221" t="str">
        <f>IF(ISERROR(VLOOKUP(A11221,'[1]Ecart validé'!$A:$A,1,FALSE)),Z11221,"Ecart Validé")</f>
        <v>valid</v>
      </c>
      <c r="R11221" t="s">
        <v>30</v>
      </c>
      <c r="X11221"/>
      <c r="Y11221"/>
      <c r="Z11221" t="s">
        <v>31</v>
      </c>
    </row>
    <row r="11222" spans="1:26" x14ac:dyDescent="0.3">
      <c r="A11222" t="s">
        <v>13943</v>
      </c>
      <c r="B11222" t="s">
        <v>3157</v>
      </c>
      <c r="C11222">
        <v>80874</v>
      </c>
      <c r="D11222" t="str">
        <f>+VLOOKUP(C11222,Param!K:L,2,FALSE)</f>
        <v>DANONE</v>
      </c>
      <c r="E11222" t="s">
        <v>5135</v>
      </c>
      <c r="F11222" t="s">
        <v>8271</v>
      </c>
      <c r="G11222" t="s">
        <v>29</v>
      </c>
      <c r="H11222" s="5">
        <v>277289.84999999998</v>
      </c>
      <c r="I11222" s="5">
        <v>277289.85379999998</v>
      </c>
      <c r="J11222" s="5">
        <v>-3.8000000058673301E-3</v>
      </c>
      <c r="K11222" s="5">
        <v>277289.84999999998</v>
      </c>
      <c r="L11222" s="5">
        <v>0</v>
      </c>
      <c r="M11222" t="str">
        <f>IF(ISERROR(VLOOKUP(A11222,'[1]Ecart validé'!$A:$A,1,FALSE)),Z11222,"Ecart Validé")</f>
        <v>valid</v>
      </c>
      <c r="R11222" t="s">
        <v>30</v>
      </c>
      <c r="X11222"/>
      <c r="Y11222"/>
      <c r="Z11222" t="s">
        <v>31</v>
      </c>
    </row>
    <row r="11223" spans="1:26" x14ac:dyDescent="0.3">
      <c r="A11223" t="s">
        <v>13944</v>
      </c>
      <c r="B11223" t="s">
        <v>3157</v>
      </c>
      <c r="C11223">
        <v>306799</v>
      </c>
      <c r="D11223" t="str">
        <f>+VLOOKUP(C11223,Param!K:L,2,FALSE)</f>
        <v>CROP'S VEGETABLES</v>
      </c>
      <c r="E11223" t="s">
        <v>5864</v>
      </c>
      <c r="F11223" t="s">
        <v>8271</v>
      </c>
      <c r="G11223" t="s">
        <v>29</v>
      </c>
      <c r="H11223" s="5">
        <v>1828</v>
      </c>
      <c r="I11223" s="5">
        <v>1828.0008</v>
      </c>
      <c r="J11223" s="5">
        <v>-8.0000000002655703E-4</v>
      </c>
      <c r="K11223" s="5">
        <v>1828</v>
      </c>
      <c r="L11223" s="5">
        <v>0</v>
      </c>
      <c r="M11223" t="str">
        <f>IF(ISERROR(VLOOKUP(A11223,'[1]Ecart validé'!$A:$A,1,FALSE)),Z11223,"Ecart Validé")</f>
        <v>valid</v>
      </c>
      <c r="R11223" t="s">
        <v>30</v>
      </c>
      <c r="X11223"/>
      <c r="Y11223"/>
      <c r="Z11223" t="s">
        <v>31</v>
      </c>
    </row>
    <row r="11224" spans="1:26" x14ac:dyDescent="0.3">
      <c r="A11224" t="s">
        <v>13945</v>
      </c>
      <c r="B11224" t="s">
        <v>3157</v>
      </c>
      <c r="C11224">
        <v>279036</v>
      </c>
      <c r="D11224" t="str">
        <f>+VLOOKUP(C11224,Param!K:L,2,FALSE)</f>
        <v>COMPAGNIE MADRANGE</v>
      </c>
      <c r="E11224" t="s">
        <v>5743</v>
      </c>
      <c r="F11224" t="s">
        <v>8271</v>
      </c>
      <c r="G11224" t="s">
        <v>29</v>
      </c>
      <c r="H11224" s="5">
        <v>79612.86</v>
      </c>
      <c r="I11224" s="5">
        <v>79612.872300000003</v>
      </c>
      <c r="J11224" s="5">
        <v>-1.2300000002142E-2</v>
      </c>
      <c r="K11224" s="5">
        <v>79612.86</v>
      </c>
      <c r="L11224" s="5">
        <v>0</v>
      </c>
      <c r="M11224" t="str">
        <f>IF(ISERROR(VLOOKUP(A11224,'[1]Ecart validé'!$A:$A,1,FALSE)),Z11224,"Ecart Validé")</f>
        <v>valid</v>
      </c>
      <c r="R11224" t="s">
        <v>30</v>
      </c>
      <c r="X11224"/>
      <c r="Y11224"/>
      <c r="Z11224" t="s">
        <v>31</v>
      </c>
    </row>
    <row r="11225" spans="1:26" x14ac:dyDescent="0.3">
      <c r="A11225" t="s">
        <v>13946</v>
      </c>
      <c r="B11225" t="s">
        <v>3157</v>
      </c>
      <c r="C11225">
        <v>279036</v>
      </c>
      <c r="D11225" t="str">
        <f>+VLOOKUP(C11225,Param!K:L,2,FALSE)</f>
        <v>COMPAGNIE MADRANGE</v>
      </c>
      <c r="E11225" t="s">
        <v>5741</v>
      </c>
      <c r="F11225" t="s">
        <v>8271</v>
      </c>
      <c r="G11225" t="s">
        <v>29</v>
      </c>
      <c r="H11225" s="5">
        <v>375680.47</v>
      </c>
      <c r="I11225" s="5">
        <v>375680.47560000001</v>
      </c>
      <c r="J11225" s="5">
        <v>-5.6000000331550802E-3</v>
      </c>
      <c r="K11225" s="5">
        <v>375680.47</v>
      </c>
      <c r="L11225" s="5">
        <v>0</v>
      </c>
      <c r="M11225" t="str">
        <f>IF(ISERROR(VLOOKUP(A11225,'[1]Ecart validé'!$A:$A,1,FALSE)),Z11225,"Ecart Validé")</f>
        <v>valid</v>
      </c>
      <c r="R11225" t="s">
        <v>30</v>
      </c>
      <c r="X11225"/>
      <c r="Y11225"/>
      <c r="Z11225" t="s">
        <v>31</v>
      </c>
    </row>
    <row r="11226" spans="1:26" x14ac:dyDescent="0.3">
      <c r="A11226" t="s">
        <v>13947</v>
      </c>
      <c r="B11226" t="s">
        <v>3157</v>
      </c>
      <c r="C11226">
        <v>80417</v>
      </c>
      <c r="D11226" t="str">
        <f>+VLOOKUP(C11226,Param!K:L,2,FALSE)</f>
        <v>FRUITS ROUGES &amp; CO</v>
      </c>
      <c r="E11226" t="s">
        <v>5123</v>
      </c>
      <c r="F11226" t="s">
        <v>8271</v>
      </c>
      <c r="G11226" t="s">
        <v>29</v>
      </c>
      <c r="H11226" s="5">
        <v>3295.2</v>
      </c>
      <c r="I11226" s="5">
        <v>3295.2</v>
      </c>
      <c r="J11226" s="5">
        <v>0</v>
      </c>
      <c r="K11226" s="5">
        <v>3295.2</v>
      </c>
      <c r="L11226" s="5">
        <v>0</v>
      </c>
      <c r="M11226" t="str">
        <f>IF(ISERROR(VLOOKUP(A11226,'[1]Ecart validé'!$A:$A,1,FALSE)),Z11226,"Ecart Validé")</f>
        <v>valid</v>
      </c>
      <c r="R11226" t="s">
        <v>30</v>
      </c>
      <c r="X11226"/>
      <c r="Y11226"/>
      <c r="Z11226" t="s">
        <v>31</v>
      </c>
    </row>
    <row r="11227" spans="1:26" x14ac:dyDescent="0.3">
      <c r="A11227" t="s">
        <v>13948</v>
      </c>
      <c r="B11227" t="s">
        <v>3157</v>
      </c>
      <c r="C11227">
        <v>332033</v>
      </c>
      <c r="D11227" t="str">
        <f>+VLOOKUP(C11227,Param!K:L,2,FALSE)</f>
        <v>ENERGEM</v>
      </c>
      <c r="E11227" t="s">
        <v>5944</v>
      </c>
      <c r="F11227" t="s">
        <v>8271</v>
      </c>
      <c r="G11227" t="s">
        <v>29</v>
      </c>
      <c r="H11227" s="5">
        <v>25315.776000000002</v>
      </c>
      <c r="I11227" s="5">
        <v>25315.776000000002</v>
      </c>
      <c r="J11227" s="5">
        <v>0</v>
      </c>
      <c r="K11227" s="5">
        <v>25315.776000000002</v>
      </c>
      <c r="L11227" s="5">
        <v>0</v>
      </c>
      <c r="M11227" t="str">
        <f>IF(ISERROR(VLOOKUP(A11227,'[1]Ecart validé'!$A:$A,1,FALSE)),Z11227,"Ecart Validé")</f>
        <v>valid</v>
      </c>
      <c r="R11227" t="s">
        <v>30</v>
      </c>
      <c r="X11227"/>
      <c r="Y11227"/>
      <c r="Z11227" t="s">
        <v>31</v>
      </c>
    </row>
    <row r="11228" spans="1:26" x14ac:dyDescent="0.3">
      <c r="A11228" t="s">
        <v>13949</v>
      </c>
      <c r="B11228" t="s">
        <v>3157</v>
      </c>
      <c r="C11228">
        <v>287065</v>
      </c>
      <c r="D11228" t="str">
        <f>+VLOOKUP(C11228,Param!K:L,2,FALSE)</f>
        <v>VIVALTO</v>
      </c>
      <c r="E11228">
        <v>1187205423</v>
      </c>
      <c r="F11228" t="s">
        <v>8266</v>
      </c>
      <c r="G11228" t="s">
        <v>29</v>
      </c>
      <c r="H11228" s="5">
        <v>3084</v>
      </c>
      <c r="I11228" s="5">
        <v>3084</v>
      </c>
      <c r="J11228" s="5">
        <v>0</v>
      </c>
      <c r="K11228" s="5">
        <v>3084</v>
      </c>
      <c r="L11228" s="5">
        <v>0</v>
      </c>
      <c r="M11228" t="str">
        <f>IF(ISERROR(VLOOKUP(A11228,'[1]Ecart validé'!$A:$A,1,FALSE)),Z11228,"Ecart Validé")</f>
        <v>valid</v>
      </c>
      <c r="R11228" t="s">
        <v>30</v>
      </c>
      <c r="X11228"/>
      <c r="Y11228"/>
      <c r="Z11228" t="s">
        <v>31</v>
      </c>
    </row>
    <row r="11229" spans="1:26" x14ac:dyDescent="0.3">
      <c r="A11229" t="s">
        <v>13950</v>
      </c>
      <c r="B11229" t="s">
        <v>3157</v>
      </c>
      <c r="C11229">
        <v>230139</v>
      </c>
      <c r="D11229" t="str">
        <f>+VLOOKUP(C11229,Param!K:L,2,FALSE)</f>
        <v>TEREOS FRANCE</v>
      </c>
      <c r="E11229" t="s">
        <v>5545</v>
      </c>
      <c r="F11229" t="s">
        <v>8271</v>
      </c>
      <c r="G11229" t="s">
        <v>29</v>
      </c>
      <c r="H11229" s="5">
        <v>60855.734199999999</v>
      </c>
      <c r="I11229" s="5">
        <v>60855.734199999999</v>
      </c>
      <c r="J11229" s="5">
        <v>0</v>
      </c>
      <c r="K11229" s="5">
        <v>60855.734199999999</v>
      </c>
      <c r="L11229" s="5">
        <v>0</v>
      </c>
      <c r="M11229" t="str">
        <f>IF(ISERROR(VLOOKUP(A11229,'[1]Ecart validé'!$A:$A,1,FALSE)),Z11229,"Ecart Validé")</f>
        <v>valid</v>
      </c>
      <c r="R11229" t="s">
        <v>30</v>
      </c>
      <c r="S11229" t="s">
        <v>42</v>
      </c>
      <c r="T11229" t="s">
        <v>325</v>
      </c>
      <c r="U11229" s="13" t="s">
        <v>13951</v>
      </c>
      <c r="V11229" t="s">
        <v>45</v>
      </c>
      <c r="X11229" t="s">
        <v>458</v>
      </c>
      <c r="Y11229" t="s">
        <v>458</v>
      </c>
      <c r="Z11229" t="s">
        <v>31</v>
      </c>
    </row>
    <row r="11230" spans="1:26" x14ac:dyDescent="0.3">
      <c r="A11230" t="s">
        <v>13952</v>
      </c>
      <c r="B11230" t="s">
        <v>3157</v>
      </c>
      <c r="C11230">
        <v>80920</v>
      </c>
      <c r="D11230" t="str">
        <f>+VLOOKUP(C11230,Param!K:L,2,FALSE)</f>
        <v>MARS PF FRANCE</v>
      </c>
      <c r="E11230" t="s">
        <v>5138</v>
      </c>
      <c r="F11230" t="s">
        <v>8271</v>
      </c>
      <c r="G11230" t="s">
        <v>29</v>
      </c>
      <c r="H11230" s="5">
        <v>3923.4250000000002</v>
      </c>
      <c r="I11230" s="5">
        <v>3923.4250000000002</v>
      </c>
      <c r="J11230" s="5">
        <v>4.5474735088646402E-13</v>
      </c>
      <c r="K11230" s="5">
        <v>3923.4250000000002</v>
      </c>
      <c r="L11230" s="5">
        <v>0</v>
      </c>
      <c r="M11230" t="str">
        <f>IF(ISERROR(VLOOKUP(A11230,'[1]Ecart validé'!$A:$A,1,FALSE)),Z11230,"Ecart Validé")</f>
        <v>valid</v>
      </c>
      <c r="R11230" t="s">
        <v>30</v>
      </c>
      <c r="S11230" t="s">
        <v>42</v>
      </c>
      <c r="T11230" t="s">
        <v>325</v>
      </c>
      <c r="U11230" s="13" t="s">
        <v>13953</v>
      </c>
      <c r="V11230" t="s">
        <v>45</v>
      </c>
      <c r="X11230" t="s">
        <v>458</v>
      </c>
      <c r="Y11230" t="s">
        <v>458</v>
      </c>
      <c r="Z11230" t="s">
        <v>31</v>
      </c>
    </row>
    <row r="11231" spans="1:26" x14ac:dyDescent="0.3">
      <c r="A11231" t="s">
        <v>13954</v>
      </c>
      <c r="B11231" t="s">
        <v>3157</v>
      </c>
      <c r="C11231">
        <v>288991</v>
      </c>
      <c r="D11231" t="str">
        <f>+VLOOKUP(C11231,Param!K:L,2,FALSE)</f>
        <v>LES APICULTEURS ASSOCIES</v>
      </c>
      <c r="E11231" t="s">
        <v>5790</v>
      </c>
      <c r="F11231" t="s">
        <v>8271</v>
      </c>
      <c r="G11231" t="s">
        <v>29</v>
      </c>
      <c r="H11231" s="5">
        <v>1556.67</v>
      </c>
      <c r="I11231" s="5">
        <v>1556.6659999999999</v>
      </c>
      <c r="J11231" s="5">
        <v>4.0000000001327802E-3</v>
      </c>
      <c r="K11231" s="5">
        <v>1556.67</v>
      </c>
      <c r="L11231" s="5">
        <v>0</v>
      </c>
      <c r="M11231" t="str">
        <f>IF(ISERROR(VLOOKUP(A11231,'[1]Ecart validé'!$A:$A,1,FALSE)),Z11231,"Ecart Validé")</f>
        <v>valid</v>
      </c>
      <c r="R11231" t="s">
        <v>30</v>
      </c>
      <c r="X11231"/>
      <c r="Y11231"/>
      <c r="Z11231" t="s">
        <v>31</v>
      </c>
    </row>
    <row r="11232" spans="1:26" x14ac:dyDescent="0.3">
      <c r="A11232" t="s">
        <v>13955</v>
      </c>
      <c r="B11232" t="s">
        <v>3157</v>
      </c>
      <c r="C11232">
        <v>55834</v>
      </c>
      <c r="D11232" t="str">
        <f>+VLOOKUP(C11232,Param!K:L,2,FALSE)</f>
        <v>KREEK'S FRANCE ARACHIDES</v>
      </c>
      <c r="E11232" t="s">
        <v>4514</v>
      </c>
      <c r="F11232" t="s">
        <v>8271</v>
      </c>
      <c r="G11232" t="s">
        <v>29</v>
      </c>
      <c r="H11232" s="5">
        <v>7782.1</v>
      </c>
      <c r="I11232" s="5">
        <v>7782.0990000000002</v>
      </c>
      <c r="J11232" s="5">
        <v>1.0000000002037201E-3</v>
      </c>
      <c r="K11232" s="5">
        <v>7782.1</v>
      </c>
      <c r="L11232" s="5">
        <v>0</v>
      </c>
      <c r="M11232" t="str">
        <f>IF(ISERROR(VLOOKUP(A11232,'[1]Ecart validé'!$A:$A,1,FALSE)),Z11232,"Ecart Validé")</f>
        <v>valid</v>
      </c>
      <c r="R11232" t="s">
        <v>30</v>
      </c>
      <c r="X11232"/>
      <c r="Y11232"/>
      <c r="Z11232" t="s">
        <v>31</v>
      </c>
    </row>
    <row r="11233" spans="1:26" x14ac:dyDescent="0.3">
      <c r="A11233" t="s">
        <v>13956</v>
      </c>
      <c r="B11233" t="s">
        <v>3157</v>
      </c>
      <c r="C11233">
        <v>43618</v>
      </c>
      <c r="D11233" t="str">
        <f>+VLOOKUP(C11233,Param!K:L,2,FALSE)</f>
        <v>GEORGES MONIN</v>
      </c>
      <c r="E11233" t="s">
        <v>3608</v>
      </c>
      <c r="F11233" t="s">
        <v>8271</v>
      </c>
      <c r="G11233" t="s">
        <v>29</v>
      </c>
      <c r="H11233" s="5">
        <v>14575.84</v>
      </c>
      <c r="I11233" s="5">
        <v>14575.8431</v>
      </c>
      <c r="J11233" s="5">
        <v>-3.09999999990395E-3</v>
      </c>
      <c r="K11233" s="5">
        <v>14575.84</v>
      </c>
      <c r="L11233" s="5">
        <v>0</v>
      </c>
      <c r="M11233" t="str">
        <f>IF(ISERROR(VLOOKUP(A11233,'[1]Ecart validé'!$A:$A,1,FALSE)),Z11233,"Ecart Validé")</f>
        <v>valid</v>
      </c>
      <c r="R11233" t="s">
        <v>30</v>
      </c>
      <c r="X11233"/>
      <c r="Y11233"/>
      <c r="Z11233" t="s">
        <v>31</v>
      </c>
    </row>
    <row r="11234" spans="1:26" x14ac:dyDescent="0.3">
      <c r="A11234" t="s">
        <v>13957</v>
      </c>
      <c r="B11234" t="s">
        <v>3157</v>
      </c>
      <c r="C11234">
        <v>43618</v>
      </c>
      <c r="D11234" t="str">
        <f>+VLOOKUP(C11234,Param!K:L,2,FALSE)</f>
        <v>GEORGES MONIN</v>
      </c>
      <c r="E11234" t="s">
        <v>13958</v>
      </c>
      <c r="F11234" t="s">
        <v>8266</v>
      </c>
      <c r="G11234" t="s">
        <v>29</v>
      </c>
      <c r="H11234" s="5">
        <v>202.11</v>
      </c>
      <c r="I11234" s="5">
        <v>202.1103</v>
      </c>
      <c r="J11234" s="5">
        <v>-2.9999999998153699E-4</v>
      </c>
      <c r="K11234" s="5">
        <v>202.11</v>
      </c>
      <c r="L11234" s="5">
        <v>0</v>
      </c>
      <c r="M11234" t="str">
        <f>IF(ISERROR(VLOOKUP(A11234,'[1]Ecart validé'!$A:$A,1,FALSE)),Z11234,"Ecart Validé")</f>
        <v>valid</v>
      </c>
      <c r="R11234" t="s">
        <v>30</v>
      </c>
      <c r="X11234"/>
      <c r="Y11234"/>
      <c r="Z11234" t="s">
        <v>31</v>
      </c>
    </row>
    <row r="11235" spans="1:26" x14ac:dyDescent="0.3">
      <c r="A11235" t="s">
        <v>13959</v>
      </c>
      <c r="B11235" t="s">
        <v>3157</v>
      </c>
      <c r="C11235">
        <v>45448</v>
      </c>
      <c r="D11235" t="str">
        <f>+VLOOKUP(C11235,Param!K:L,2,FALSE)</f>
        <v>BARRY CALLEBAUT BELGIUM</v>
      </c>
      <c r="E11235" t="s">
        <v>3983</v>
      </c>
      <c r="F11235" t="s">
        <v>8271</v>
      </c>
      <c r="G11235" t="s">
        <v>29</v>
      </c>
      <c r="H11235" s="5">
        <v>6024</v>
      </c>
      <c r="I11235" s="5">
        <v>6024.0002999999997</v>
      </c>
      <c r="J11235" s="5">
        <v>-2.9999999969732E-4</v>
      </c>
      <c r="K11235" s="5">
        <v>6024</v>
      </c>
      <c r="L11235" s="5">
        <v>0</v>
      </c>
      <c r="M11235" t="str">
        <f>IF(ISERROR(VLOOKUP(A11235,'[1]Ecart validé'!$A:$A,1,FALSE)),Z11235,"Ecart Validé")</f>
        <v>valid</v>
      </c>
      <c r="R11235" t="s">
        <v>30</v>
      </c>
      <c r="S11235" t="s">
        <v>42</v>
      </c>
      <c r="T11235" t="s">
        <v>325</v>
      </c>
      <c r="U11235" s="13" t="s">
        <v>13960</v>
      </c>
      <c r="V11235" t="s">
        <v>60</v>
      </c>
      <c r="X11235"/>
      <c r="Y11235"/>
      <c r="Z11235" t="s">
        <v>31</v>
      </c>
    </row>
    <row r="11236" spans="1:26" x14ac:dyDescent="0.3">
      <c r="A11236" t="s">
        <v>13961</v>
      </c>
      <c r="B11236" t="s">
        <v>3157</v>
      </c>
      <c r="C11236">
        <v>80461</v>
      </c>
      <c r="D11236" t="str">
        <f>+VLOOKUP(C11236,Param!K:L,2,FALSE)</f>
        <v>ALTHO</v>
      </c>
      <c r="E11236" t="s">
        <v>5128</v>
      </c>
      <c r="F11236" t="s">
        <v>8271</v>
      </c>
      <c r="G11236" t="s">
        <v>29</v>
      </c>
      <c r="H11236" s="5">
        <v>4517.41</v>
      </c>
      <c r="I11236" s="5">
        <v>4517.4070000000002</v>
      </c>
      <c r="J11236" s="5">
        <v>2.9999999997016801E-3</v>
      </c>
      <c r="K11236" s="5">
        <v>4517.41</v>
      </c>
      <c r="L11236" s="5">
        <v>0</v>
      </c>
      <c r="M11236" t="str">
        <f>IF(ISERROR(VLOOKUP(A11236,'[1]Ecart validé'!$A:$A,1,FALSE)),Z11236,"Ecart Validé")</f>
        <v>valid</v>
      </c>
      <c r="R11236" t="s">
        <v>30</v>
      </c>
      <c r="X11236"/>
      <c r="Y11236"/>
      <c r="Z11236" t="s">
        <v>31</v>
      </c>
    </row>
    <row r="11237" spans="1:26" ht="28.8" x14ac:dyDescent="0.3">
      <c r="A11237" t="s">
        <v>13962</v>
      </c>
      <c r="B11237" t="s">
        <v>3157</v>
      </c>
      <c r="C11237">
        <v>358571</v>
      </c>
      <c r="D11237" t="str">
        <f>+VLOOKUP(C11237,Param!K:L,2,FALSE)</f>
        <v xml:space="preserve">SAVE ENERGIES VERTES </v>
      </c>
      <c r="E11237" t="s">
        <v>6099</v>
      </c>
      <c r="F11237" t="s">
        <v>8271</v>
      </c>
      <c r="G11237" t="s">
        <v>29</v>
      </c>
      <c r="H11237" s="5">
        <v>249480.62400000001</v>
      </c>
      <c r="I11237" s="5">
        <v>249480.62400000001</v>
      </c>
      <c r="J11237" s="5">
        <v>0</v>
      </c>
      <c r="K11237" s="5">
        <v>249480.62400000001</v>
      </c>
      <c r="L11237" s="5">
        <v>0</v>
      </c>
      <c r="M11237" t="str">
        <f>IF(ISERROR(VLOOKUP(A11237,'[1]Ecart validé'!$A:$A,1,FALSE)),Z11237,"Ecart Validé")</f>
        <v>valid</v>
      </c>
      <c r="R11237" t="s">
        <v>30</v>
      </c>
      <c r="S11237" t="s">
        <v>42</v>
      </c>
      <c r="T11237" t="s">
        <v>325</v>
      </c>
      <c r="U11237" s="13" t="s">
        <v>13963</v>
      </c>
      <c r="X11237"/>
      <c r="Y11237"/>
      <c r="Z11237" t="s">
        <v>31</v>
      </c>
    </row>
    <row r="11238" spans="1:26" x14ac:dyDescent="0.3">
      <c r="A11238" t="s">
        <v>13964</v>
      </c>
      <c r="B11238" t="s">
        <v>3157</v>
      </c>
      <c r="C11238">
        <v>294855</v>
      </c>
      <c r="D11238" t="str">
        <f>+VLOOKUP(C11238,Param!K:L,2,FALSE)</f>
        <v>RED BULL FRANCE</v>
      </c>
      <c r="E11238" t="s">
        <v>5803</v>
      </c>
      <c r="F11238" t="s">
        <v>8271</v>
      </c>
      <c r="G11238" t="s">
        <v>29</v>
      </c>
      <c r="H11238" s="5">
        <v>26801.7</v>
      </c>
      <c r="I11238" s="5">
        <v>26801.7</v>
      </c>
      <c r="J11238" s="5">
        <v>0</v>
      </c>
      <c r="K11238" s="5">
        <v>26801.7</v>
      </c>
      <c r="L11238" s="5">
        <v>0</v>
      </c>
      <c r="M11238" t="str">
        <f>IF(ISERROR(VLOOKUP(A11238,'[1]Ecart validé'!$A:$A,1,FALSE)),Z11238,"Ecart Validé")</f>
        <v>valid</v>
      </c>
      <c r="R11238" t="s">
        <v>30</v>
      </c>
      <c r="X11238"/>
      <c r="Y11238"/>
      <c r="Z11238" t="s">
        <v>31</v>
      </c>
    </row>
    <row r="11239" spans="1:26" x14ac:dyDescent="0.3">
      <c r="A11239" t="s">
        <v>13965</v>
      </c>
      <c r="B11239" t="s">
        <v>3157</v>
      </c>
      <c r="C11239">
        <v>339628</v>
      </c>
      <c r="D11239" t="str">
        <f>+VLOOKUP(C11239,Param!K:L,2,FALSE)</f>
        <v>MONDIAL RELAY</v>
      </c>
      <c r="E11239" t="s">
        <v>6081</v>
      </c>
      <c r="F11239" t="s">
        <v>8271</v>
      </c>
      <c r="G11239" t="s">
        <v>29</v>
      </c>
      <c r="H11239" s="5">
        <v>125</v>
      </c>
      <c r="I11239" s="5">
        <v>125</v>
      </c>
      <c r="J11239" s="5">
        <v>0</v>
      </c>
      <c r="K11239" s="5">
        <v>125</v>
      </c>
      <c r="L11239" s="5">
        <v>0</v>
      </c>
      <c r="M11239" t="str">
        <f>IF(ISERROR(VLOOKUP(A11239,'[1]Ecart validé'!$A:$A,1,FALSE)),Z11239,"Ecart Validé")</f>
        <v>valid</v>
      </c>
      <c r="R11239" t="s">
        <v>30</v>
      </c>
      <c r="U11239" s="15"/>
      <c r="X11239"/>
      <c r="Y11239"/>
      <c r="Z11239" t="s">
        <v>31</v>
      </c>
    </row>
    <row r="11240" spans="1:26" x14ac:dyDescent="0.3">
      <c r="A11240" t="s">
        <v>13966</v>
      </c>
      <c r="B11240" t="s">
        <v>3157</v>
      </c>
      <c r="C11240">
        <v>179309</v>
      </c>
      <c r="D11240" t="str">
        <f>+VLOOKUP(C11240,Param!K:L,2,FALSE)</f>
        <v>ESSITY FRANCE</v>
      </c>
      <c r="E11240" t="s">
        <v>5405</v>
      </c>
      <c r="F11240" t="s">
        <v>8271</v>
      </c>
      <c r="G11240" t="s">
        <v>29</v>
      </c>
      <c r="H11240" s="5">
        <v>325953.84000000003</v>
      </c>
      <c r="I11240" s="5">
        <v>325953.84999999998</v>
      </c>
      <c r="J11240" s="5">
        <v>-9.9999999511055596E-3</v>
      </c>
      <c r="K11240" s="5">
        <v>325953.84000000003</v>
      </c>
      <c r="L11240" s="5">
        <v>0</v>
      </c>
      <c r="M11240" t="str">
        <f>IF(ISERROR(VLOOKUP(A11240,'[1]Ecart validé'!$A:$A,1,FALSE)),Z11240,"Ecart Validé")</f>
        <v>valid</v>
      </c>
      <c r="R11240" t="s">
        <v>30</v>
      </c>
      <c r="X11240"/>
      <c r="Y11240"/>
      <c r="Z11240" t="s">
        <v>31</v>
      </c>
    </row>
    <row r="11241" spans="1:26" x14ac:dyDescent="0.3">
      <c r="A11241" t="s">
        <v>13967</v>
      </c>
      <c r="B11241" t="s">
        <v>3157</v>
      </c>
      <c r="C11241">
        <v>302429</v>
      </c>
      <c r="D11241" t="str">
        <f>+VLOOKUP(C11241,Param!K:L,2,FALSE)</f>
        <v>CONQUERYOURDAY SAS</v>
      </c>
      <c r="E11241" t="s">
        <v>13968</v>
      </c>
      <c r="F11241" t="s">
        <v>8271</v>
      </c>
      <c r="G11241" t="s">
        <v>29</v>
      </c>
      <c r="H11241" s="5">
        <v>-4950</v>
      </c>
      <c r="J11241" s="5">
        <v>-4950</v>
      </c>
      <c r="L11241" s="5">
        <v>-4950</v>
      </c>
      <c r="M11241" t="str">
        <f>IF(ISERROR(VLOOKUP(A11241,'[1]Ecart validé'!$A:$A,1,FALSE)),Z11241,"Ecart Validé")</f>
        <v>issue</v>
      </c>
      <c r="N11241" t="s">
        <v>13969</v>
      </c>
      <c r="O11241" t="s">
        <v>13970</v>
      </c>
      <c r="P11241" t="s">
        <v>471</v>
      </c>
      <c r="Q11241" t="s">
        <v>13971</v>
      </c>
      <c r="S11241" t="s">
        <v>45</v>
      </c>
      <c r="X11241"/>
      <c r="Y11241"/>
      <c r="Z11241" t="s">
        <v>88</v>
      </c>
    </row>
    <row r="11242" spans="1:26" x14ac:dyDescent="0.3">
      <c r="A11242" t="s">
        <v>13972</v>
      </c>
      <c r="B11242" t="s">
        <v>3157</v>
      </c>
      <c r="C11242">
        <v>356839</v>
      </c>
      <c r="D11242" t="str">
        <f>+VLOOKUP(C11242,Param!K:L,2,FALSE)</f>
        <v xml:space="preserve">CELLNEX FRANCE </v>
      </c>
      <c r="E11242" t="s">
        <v>6068</v>
      </c>
      <c r="F11242" t="s">
        <v>8271</v>
      </c>
      <c r="G11242" t="s">
        <v>29</v>
      </c>
      <c r="H11242" s="5">
        <v>7489.62</v>
      </c>
      <c r="I11242" s="5">
        <v>7489.6167999999998</v>
      </c>
      <c r="J11242" s="5">
        <v>3.2000000001062199E-3</v>
      </c>
      <c r="K11242" s="5">
        <v>7489.62</v>
      </c>
      <c r="L11242" s="5">
        <v>0</v>
      </c>
      <c r="M11242" t="str">
        <f>IF(ISERROR(VLOOKUP(A11242,'[1]Ecart validé'!$A:$A,1,FALSE)),Z11242,"Ecart Validé")</f>
        <v>valid</v>
      </c>
      <c r="R11242" t="s">
        <v>30</v>
      </c>
      <c r="X11242"/>
      <c r="Y11242"/>
      <c r="Z11242" t="s">
        <v>31</v>
      </c>
    </row>
    <row r="11243" spans="1:26" x14ac:dyDescent="0.3">
      <c r="A11243" t="s">
        <v>13973</v>
      </c>
      <c r="B11243" t="s">
        <v>3157</v>
      </c>
      <c r="C11243">
        <v>116164</v>
      </c>
      <c r="D11243" t="str">
        <f>+VLOOKUP(C11243,Param!K:L,2,FALSE)</f>
        <v>HEINEKEN ENTREPRISE</v>
      </c>
      <c r="E11243" t="s">
        <v>5339</v>
      </c>
      <c r="F11243" t="s">
        <v>8271</v>
      </c>
      <c r="G11243" t="s">
        <v>29</v>
      </c>
      <c r="H11243" s="5">
        <v>8658.7800000000007</v>
      </c>
      <c r="I11243" s="5">
        <v>8658.7800000000007</v>
      </c>
      <c r="J11243" s="5">
        <v>0</v>
      </c>
      <c r="K11243" s="5">
        <v>8658.7800000000007</v>
      </c>
      <c r="L11243" s="5">
        <v>0</v>
      </c>
      <c r="M11243" t="str">
        <f>IF(ISERROR(VLOOKUP(A11243,'[1]Ecart validé'!$A:$A,1,FALSE)),Z11243,"Ecart Validé")</f>
        <v>valid</v>
      </c>
      <c r="R11243" t="s">
        <v>30</v>
      </c>
      <c r="X11243"/>
      <c r="Y11243"/>
      <c r="Z11243" t="s">
        <v>31</v>
      </c>
    </row>
    <row r="11244" spans="1:26" x14ac:dyDescent="0.3">
      <c r="A11244" t="s">
        <v>13974</v>
      </c>
      <c r="B11244" t="s">
        <v>3157</v>
      </c>
      <c r="C11244">
        <v>116164</v>
      </c>
      <c r="D11244" t="str">
        <f>+VLOOKUP(C11244,Param!K:L,2,FALSE)</f>
        <v>HEINEKEN ENTREPRISE</v>
      </c>
      <c r="E11244" t="s">
        <v>5343</v>
      </c>
      <c r="F11244" t="s">
        <v>8617</v>
      </c>
      <c r="G11244" t="s">
        <v>29</v>
      </c>
      <c r="H11244" s="5">
        <v>38190.839999999997</v>
      </c>
      <c r="I11244" s="5">
        <v>38190.839999999997</v>
      </c>
      <c r="J11244" s="5">
        <v>0</v>
      </c>
      <c r="K11244" s="5">
        <v>38190.839999999997</v>
      </c>
      <c r="L11244" s="5">
        <v>0</v>
      </c>
      <c r="M11244" t="str">
        <f>IF(ISERROR(VLOOKUP(A11244,'[1]Ecart validé'!$A:$A,1,FALSE)),Z11244,"Ecart Validé")</f>
        <v>valid</v>
      </c>
      <c r="X11244"/>
      <c r="Y11244"/>
      <c r="Z11244" t="s">
        <v>31</v>
      </c>
    </row>
    <row r="11245" spans="1:26" ht="43.2" x14ac:dyDescent="0.3">
      <c r="A11245" t="s">
        <v>13975</v>
      </c>
      <c r="B11245" t="s">
        <v>3157</v>
      </c>
      <c r="C11245">
        <v>116164</v>
      </c>
      <c r="D11245" t="str">
        <f>+VLOOKUP(C11245,Param!K:L,2,FALSE)</f>
        <v>HEINEKEN ENTREPRISE</v>
      </c>
      <c r="E11245" t="s">
        <v>5343</v>
      </c>
      <c r="F11245" t="s">
        <v>8271</v>
      </c>
      <c r="G11245" t="s">
        <v>29</v>
      </c>
      <c r="H11245" s="5">
        <v>977180.549999999</v>
      </c>
      <c r="I11245" s="5">
        <v>977180.55</v>
      </c>
      <c r="J11245" s="5">
        <v>-1.16415321826934E-10</v>
      </c>
      <c r="K11245" s="5">
        <v>977180.549999999</v>
      </c>
      <c r="L11245" s="5">
        <v>0</v>
      </c>
      <c r="M11245" t="str">
        <f>IF(ISERROR(VLOOKUP(A11245,'[1]Ecart validé'!$A:$A,1,FALSE)),Z11245,"Ecart Validé")</f>
        <v>valid</v>
      </c>
      <c r="R11245" t="s">
        <v>30</v>
      </c>
      <c r="S11245" t="s">
        <v>42</v>
      </c>
      <c r="T11245" t="s">
        <v>325</v>
      </c>
      <c r="U11245" s="13" t="s">
        <v>13976</v>
      </c>
      <c r="V11245" t="s">
        <v>45</v>
      </c>
      <c r="W11245" t="s">
        <v>3214</v>
      </c>
      <c r="X11245" t="s">
        <v>62</v>
      </c>
      <c r="Y11245" t="s">
        <v>62</v>
      </c>
      <c r="Z11245" t="s">
        <v>31</v>
      </c>
    </row>
    <row r="11246" spans="1:26" x14ac:dyDescent="0.3">
      <c r="A11246" t="s">
        <v>13977</v>
      </c>
      <c r="B11246" t="s">
        <v>3157</v>
      </c>
      <c r="C11246">
        <v>116164</v>
      </c>
      <c r="D11246" t="str">
        <f>+VLOOKUP(C11246,Param!K:L,2,FALSE)</f>
        <v>HEINEKEN ENTREPRISE</v>
      </c>
      <c r="E11246" t="s">
        <v>5341</v>
      </c>
      <c r="F11246" t="s">
        <v>8271</v>
      </c>
      <c r="G11246" t="s">
        <v>29</v>
      </c>
      <c r="H11246" s="5">
        <v>206561.93</v>
      </c>
      <c r="I11246" s="5">
        <v>206561.93</v>
      </c>
      <c r="J11246" s="5">
        <v>0</v>
      </c>
      <c r="K11246" s="5">
        <v>206561.93</v>
      </c>
      <c r="L11246" s="5">
        <v>0</v>
      </c>
      <c r="M11246" t="str">
        <f>IF(ISERROR(VLOOKUP(A11246,'[1]Ecart validé'!$A:$A,1,FALSE)),Z11246,"Ecart Validé")</f>
        <v>valid</v>
      </c>
      <c r="R11246" t="s">
        <v>30</v>
      </c>
      <c r="X11246"/>
      <c r="Y11246"/>
      <c r="Z11246" t="s">
        <v>31</v>
      </c>
    </row>
    <row r="11247" spans="1:26" x14ac:dyDescent="0.3">
      <c r="A11247" t="s">
        <v>13978</v>
      </c>
      <c r="B11247" t="s">
        <v>3157</v>
      </c>
      <c r="C11247">
        <v>116164</v>
      </c>
      <c r="D11247" t="str">
        <f>+VLOOKUP(C11247,Param!K:L,2,FALSE)</f>
        <v>HEINEKEN ENTREPRISE</v>
      </c>
      <c r="E11247" t="s">
        <v>5348</v>
      </c>
      <c r="F11247" t="s">
        <v>8271</v>
      </c>
      <c r="G11247" t="s">
        <v>29</v>
      </c>
      <c r="H11247" s="5">
        <v>71452.039999999994</v>
      </c>
      <c r="I11247" s="5">
        <v>71452.039999999994</v>
      </c>
      <c r="J11247" s="5">
        <v>0</v>
      </c>
      <c r="K11247" s="5">
        <v>71452.039999999994</v>
      </c>
      <c r="L11247" s="5">
        <v>0</v>
      </c>
      <c r="M11247" t="str">
        <f>IF(ISERROR(VLOOKUP(A11247,'[1]Ecart validé'!$A:$A,1,FALSE)),Z11247,"Ecart Validé")</f>
        <v>valid</v>
      </c>
      <c r="R11247" t="s">
        <v>30</v>
      </c>
      <c r="X11247"/>
      <c r="Y11247"/>
      <c r="Z11247" t="s">
        <v>31</v>
      </c>
    </row>
    <row r="11248" spans="1:26" x14ac:dyDescent="0.3">
      <c r="A11248" t="s">
        <v>13979</v>
      </c>
      <c r="B11248" t="s">
        <v>3157</v>
      </c>
      <c r="C11248">
        <v>116164</v>
      </c>
      <c r="D11248" t="str">
        <f>+VLOOKUP(C11248,Param!K:L,2,FALSE)</f>
        <v>HEINEKEN ENTREPRISE</v>
      </c>
      <c r="E11248" t="s">
        <v>5346</v>
      </c>
      <c r="F11248" t="s">
        <v>8271</v>
      </c>
      <c r="G11248" t="s">
        <v>29</v>
      </c>
      <c r="H11248" s="5">
        <v>88848</v>
      </c>
      <c r="I11248" s="5">
        <v>88848</v>
      </c>
      <c r="J11248" s="5">
        <v>0</v>
      </c>
      <c r="K11248" s="5">
        <v>88848</v>
      </c>
      <c r="L11248" s="5">
        <v>0</v>
      </c>
      <c r="M11248" t="str">
        <f>IF(ISERROR(VLOOKUP(A11248,'[1]Ecart validé'!$A:$A,1,FALSE)),Z11248,"Ecart Validé")</f>
        <v>valid</v>
      </c>
      <c r="R11248" t="s">
        <v>30</v>
      </c>
      <c r="X11248"/>
      <c r="Y11248"/>
      <c r="Z11248" t="s">
        <v>31</v>
      </c>
    </row>
    <row r="11249" spans="1:26" ht="28.8" x14ac:dyDescent="0.3">
      <c r="A11249" t="s">
        <v>13980</v>
      </c>
      <c r="B11249" t="s">
        <v>3157</v>
      </c>
      <c r="C11249">
        <v>116164</v>
      </c>
      <c r="D11249" t="str">
        <f>+VLOOKUP(C11249,Param!K:L,2,FALSE)</f>
        <v>HEINEKEN ENTREPRISE</v>
      </c>
      <c r="E11249" t="s">
        <v>5350</v>
      </c>
      <c r="F11249" t="s">
        <v>8271</v>
      </c>
      <c r="G11249" t="s">
        <v>29</v>
      </c>
      <c r="H11249" s="5">
        <v>64343.292000000001</v>
      </c>
      <c r="I11249" s="5">
        <v>64343.292000000001</v>
      </c>
      <c r="J11249" s="5">
        <v>0</v>
      </c>
      <c r="K11249" s="5">
        <v>64343.292000000001</v>
      </c>
      <c r="L11249" s="5">
        <v>0</v>
      </c>
      <c r="M11249" t="str">
        <f>IF(ISERROR(VLOOKUP(A11249,'[1]Ecart validé'!$A:$A,1,FALSE)),Z11249,"Ecart Validé")</f>
        <v>valid</v>
      </c>
      <c r="R11249" t="s">
        <v>30</v>
      </c>
      <c r="S11249" t="s">
        <v>42</v>
      </c>
      <c r="T11249" t="s">
        <v>325</v>
      </c>
      <c r="U11249" s="13" t="s">
        <v>13981</v>
      </c>
      <c r="V11249" t="s">
        <v>45</v>
      </c>
      <c r="W11249" t="s">
        <v>3214</v>
      </c>
      <c r="X11249" t="s">
        <v>62</v>
      </c>
      <c r="Y11249" t="s">
        <v>62</v>
      </c>
      <c r="Z11249" t="s">
        <v>31</v>
      </c>
    </row>
    <row r="11250" spans="1:26" x14ac:dyDescent="0.3">
      <c r="A11250" t="s">
        <v>13982</v>
      </c>
      <c r="B11250" t="s">
        <v>3157</v>
      </c>
      <c r="C11250">
        <v>343952</v>
      </c>
      <c r="D11250" t="str">
        <f>+VLOOKUP(C11250,Param!K:L,2,FALSE)</f>
        <v>SAVE FACTEUR 4</v>
      </c>
      <c r="E11250" t="s">
        <v>6101</v>
      </c>
      <c r="F11250" t="s">
        <v>8271</v>
      </c>
      <c r="G11250" t="s">
        <v>29</v>
      </c>
      <c r="H11250" s="5">
        <v>317155.92</v>
      </c>
      <c r="I11250" s="5">
        <v>317155.92359999998</v>
      </c>
      <c r="J11250" s="5">
        <v>-3.5999999963678398E-3</v>
      </c>
      <c r="K11250" s="5">
        <v>317155.92</v>
      </c>
      <c r="L11250" s="5">
        <v>0</v>
      </c>
      <c r="M11250" t="str">
        <f>IF(ISERROR(VLOOKUP(A11250,'[1]Ecart validé'!$A:$A,1,FALSE)),Z11250,"Ecart Validé")</f>
        <v>valid</v>
      </c>
      <c r="R11250" t="s">
        <v>30</v>
      </c>
      <c r="X11250"/>
      <c r="Y11250"/>
      <c r="Z11250" t="s">
        <v>31</v>
      </c>
    </row>
    <row r="11251" spans="1:26" x14ac:dyDescent="0.3">
      <c r="A11251" t="s">
        <v>13983</v>
      </c>
      <c r="B11251" t="s">
        <v>3157</v>
      </c>
      <c r="C11251">
        <v>96791</v>
      </c>
      <c r="D11251" t="str">
        <f>+VLOOKUP(C11251,Param!K:L,2,FALSE)</f>
        <v xml:space="preserve">NOVANDIE </v>
      </c>
      <c r="E11251" t="s">
        <v>13984</v>
      </c>
      <c r="F11251" t="s">
        <v>8271</v>
      </c>
      <c r="G11251" t="s">
        <v>29</v>
      </c>
      <c r="H11251" s="5">
        <v>39439.707199999997</v>
      </c>
      <c r="I11251" s="5">
        <v>39439.707199999997</v>
      </c>
      <c r="J11251" s="5">
        <v>0</v>
      </c>
      <c r="K11251" s="5">
        <v>39439.707199999997</v>
      </c>
      <c r="L11251" s="5">
        <v>0</v>
      </c>
      <c r="M11251" t="str">
        <f>IF(ISERROR(VLOOKUP(A11251,'[1]Ecart validé'!$A:$A,1,FALSE)),Z11251,"Ecart Validé")</f>
        <v>valid</v>
      </c>
      <c r="R11251" t="s">
        <v>30</v>
      </c>
      <c r="X11251"/>
      <c r="Y11251"/>
      <c r="Z11251" t="s">
        <v>31</v>
      </c>
    </row>
    <row r="11252" spans="1:26" x14ac:dyDescent="0.3">
      <c r="A11252" t="s">
        <v>13985</v>
      </c>
      <c r="B11252" t="s">
        <v>3157</v>
      </c>
      <c r="C11252">
        <v>201514</v>
      </c>
      <c r="D11252" t="str">
        <f>+VLOOKUP(C11252,Param!K:L,2,FALSE)</f>
        <v>SMC - YUCALL</v>
      </c>
      <c r="E11252" t="s">
        <v>5471</v>
      </c>
      <c r="F11252" t="s">
        <v>8271</v>
      </c>
      <c r="G11252" t="s">
        <v>29</v>
      </c>
      <c r="H11252" s="5">
        <v>2393.59</v>
      </c>
      <c r="I11252" s="5">
        <v>2393.5864999999999</v>
      </c>
      <c r="J11252" s="5">
        <v>3.50000000025829E-3</v>
      </c>
      <c r="K11252" s="5">
        <v>2393.59</v>
      </c>
      <c r="L11252" s="5">
        <v>0</v>
      </c>
      <c r="M11252" t="str">
        <f>IF(ISERROR(VLOOKUP(A11252,'[1]Ecart validé'!$A:$A,1,FALSE)),Z11252,"Ecart Validé")</f>
        <v>valid</v>
      </c>
      <c r="R11252" t="s">
        <v>30</v>
      </c>
      <c r="X11252"/>
      <c r="Y11252"/>
      <c r="Z11252" t="s">
        <v>31</v>
      </c>
    </row>
    <row r="11253" spans="1:26" x14ac:dyDescent="0.3">
      <c r="A11253" t="s">
        <v>13986</v>
      </c>
      <c r="B11253" t="s">
        <v>3157</v>
      </c>
      <c r="C11253">
        <v>45902</v>
      </c>
      <c r="D11253" t="str">
        <f>+VLOOKUP(C11253,Param!K:L,2,FALSE)</f>
        <v>MING FAI ENTREPRISE INTERNATIONAL CO</v>
      </c>
      <c r="E11253" t="s">
        <v>4009</v>
      </c>
      <c r="F11253" t="s">
        <v>8271</v>
      </c>
      <c r="G11253" t="s">
        <v>29</v>
      </c>
      <c r="H11253" s="5">
        <v>28868.11</v>
      </c>
      <c r="I11253" s="5">
        <v>28868.111499999999</v>
      </c>
      <c r="J11253" s="5">
        <v>-1.4999999984865999E-3</v>
      </c>
      <c r="K11253" s="5">
        <v>28868.11</v>
      </c>
      <c r="L11253" s="5">
        <v>0</v>
      </c>
      <c r="M11253" t="str">
        <f>IF(ISERROR(VLOOKUP(A11253,'[1]Ecart validé'!$A:$A,1,FALSE)),Z11253,"Ecart Validé")</f>
        <v>valid</v>
      </c>
      <c r="R11253" t="s">
        <v>30</v>
      </c>
      <c r="X11253"/>
      <c r="Y11253"/>
      <c r="Z11253" t="s">
        <v>31</v>
      </c>
    </row>
    <row r="11254" spans="1:26" x14ac:dyDescent="0.3">
      <c r="A11254" t="s">
        <v>13987</v>
      </c>
      <c r="B11254" t="s">
        <v>3157</v>
      </c>
      <c r="C11254">
        <v>80414</v>
      </c>
      <c r="D11254" t="str">
        <f>+VLOOKUP(C11254,Param!K:L,2,FALSE)</f>
        <v>LAITERIES HUBERT TRIBALLAT (RIANS)</v>
      </c>
      <c r="E11254" t="s">
        <v>5120</v>
      </c>
      <c r="F11254" t="s">
        <v>8271</v>
      </c>
      <c r="G11254" t="s">
        <v>29</v>
      </c>
      <c r="H11254" s="5">
        <v>8170.12</v>
      </c>
      <c r="I11254" s="5">
        <v>8170.1214</v>
      </c>
      <c r="J11254" s="5">
        <v>-1.4000000001033099E-3</v>
      </c>
      <c r="K11254" s="5">
        <v>8170.12</v>
      </c>
      <c r="L11254" s="5">
        <v>0</v>
      </c>
      <c r="M11254" t="str">
        <f>IF(ISERROR(VLOOKUP(A11254,'[1]Ecart validé'!$A:$A,1,FALSE)),Z11254,"Ecart Validé")</f>
        <v>valid</v>
      </c>
      <c r="R11254" t="s">
        <v>30</v>
      </c>
      <c r="X11254"/>
      <c r="Y11254"/>
      <c r="Z11254" t="s">
        <v>31</v>
      </c>
    </row>
    <row r="11255" spans="1:26" x14ac:dyDescent="0.3">
      <c r="A11255" t="s">
        <v>13988</v>
      </c>
      <c r="B11255" t="s">
        <v>3157</v>
      </c>
      <c r="C11255">
        <v>46431</v>
      </c>
      <c r="D11255" t="str">
        <f>+VLOOKUP(C11255,Param!K:L,2,FALSE)</f>
        <v>KONICA MINOLTA BUSINESS SOLUTIONS</v>
      </c>
      <c r="E11255" t="s">
        <v>4158</v>
      </c>
      <c r="F11255" t="s">
        <v>8617</v>
      </c>
      <c r="G11255" t="s">
        <v>29</v>
      </c>
      <c r="H11255" s="5">
        <v>107.5</v>
      </c>
      <c r="I11255" s="5">
        <v>107.5</v>
      </c>
      <c r="J11255" s="5">
        <v>0</v>
      </c>
      <c r="K11255" s="5">
        <v>107.5</v>
      </c>
      <c r="L11255" s="5">
        <v>0</v>
      </c>
      <c r="M11255" t="str">
        <f>IF(ISERROR(VLOOKUP(A11255,'[1]Ecart validé'!$A:$A,1,FALSE)),Z11255,"Ecart Validé")</f>
        <v>valid</v>
      </c>
      <c r="R11255" t="s">
        <v>30</v>
      </c>
      <c r="X11255"/>
      <c r="Y11255"/>
      <c r="Z11255" t="s">
        <v>31</v>
      </c>
    </row>
    <row r="11256" spans="1:26" x14ac:dyDescent="0.3">
      <c r="A11256" t="s">
        <v>13989</v>
      </c>
      <c r="B11256" t="s">
        <v>3157</v>
      </c>
      <c r="C11256">
        <v>46431</v>
      </c>
      <c r="D11256" t="str">
        <f>+VLOOKUP(C11256,Param!K:L,2,FALSE)</f>
        <v>KONICA MINOLTA BUSINESS SOLUTIONS</v>
      </c>
      <c r="E11256" t="s">
        <v>4158</v>
      </c>
      <c r="F11256" t="s">
        <v>8271</v>
      </c>
      <c r="G11256" t="s">
        <v>29</v>
      </c>
      <c r="H11256" s="5">
        <v>29368.2</v>
      </c>
      <c r="I11256" s="5">
        <v>29368.2</v>
      </c>
      <c r="J11256" s="5">
        <v>0</v>
      </c>
      <c r="K11256" s="5">
        <v>29368.2</v>
      </c>
      <c r="L11256" s="5">
        <v>0</v>
      </c>
      <c r="M11256" t="str">
        <f>IF(ISERROR(VLOOKUP(A11256,'[1]Ecart validé'!$A:$A,1,FALSE)),Z11256,"Ecart Validé")</f>
        <v>valid</v>
      </c>
      <c r="R11256" t="s">
        <v>30</v>
      </c>
      <c r="X11256"/>
      <c r="Y11256"/>
      <c r="Z11256" t="s">
        <v>31</v>
      </c>
    </row>
    <row r="11257" spans="1:26" x14ac:dyDescent="0.3">
      <c r="A11257" t="s">
        <v>13990</v>
      </c>
      <c r="B11257" t="s">
        <v>3157</v>
      </c>
      <c r="C11257">
        <v>30592</v>
      </c>
      <c r="D11257" t="str">
        <f>+VLOOKUP(C11257,Param!K:L,2,FALSE)</f>
        <v>IHSC International Hotel Supply Company</v>
      </c>
      <c r="E11257" t="s">
        <v>13991</v>
      </c>
      <c r="F11257" t="s">
        <v>8271</v>
      </c>
      <c r="G11257" t="s">
        <v>29</v>
      </c>
      <c r="H11257" s="5">
        <v>10866.09</v>
      </c>
      <c r="I11257" s="5">
        <v>10866.09</v>
      </c>
      <c r="J11257" s="5">
        <v>0</v>
      </c>
      <c r="K11257" s="5">
        <v>10866.09</v>
      </c>
      <c r="L11257" s="5">
        <v>0</v>
      </c>
      <c r="M11257" t="str">
        <f>IF(ISERROR(VLOOKUP(A11257,'[1]Ecart validé'!$A:$A,1,FALSE)),Z11257,"Ecart Validé")</f>
        <v>valid</v>
      </c>
      <c r="R11257" t="s">
        <v>30</v>
      </c>
      <c r="X11257"/>
      <c r="Y11257"/>
      <c r="Z11257" t="s">
        <v>31</v>
      </c>
    </row>
    <row r="11258" spans="1:26" x14ac:dyDescent="0.3">
      <c r="A11258" t="s">
        <v>13992</v>
      </c>
      <c r="B11258" t="s">
        <v>3157</v>
      </c>
      <c r="C11258">
        <v>296654</v>
      </c>
      <c r="D11258" t="str">
        <f>+VLOOKUP(C11258,Param!K:L,2,FALSE)</f>
        <v>VITAMONT</v>
      </c>
      <c r="E11258" t="s">
        <v>5808</v>
      </c>
      <c r="F11258" t="s">
        <v>8271</v>
      </c>
      <c r="G11258" t="s">
        <v>29</v>
      </c>
      <c r="H11258" s="5">
        <v>2956.42</v>
      </c>
      <c r="I11258" s="5">
        <v>2956.42</v>
      </c>
      <c r="J11258" s="5">
        <v>0</v>
      </c>
      <c r="K11258" s="5">
        <v>2956.42</v>
      </c>
      <c r="L11258" s="5">
        <v>0</v>
      </c>
      <c r="M11258" t="str">
        <f>IF(ISERROR(VLOOKUP(A11258,'[1]Ecart validé'!$A:$A,1,FALSE)),Z11258,"Ecart Validé")</f>
        <v>valid</v>
      </c>
      <c r="R11258" t="s">
        <v>30</v>
      </c>
      <c r="X11258"/>
      <c r="Y11258"/>
      <c r="Z11258" t="s">
        <v>31</v>
      </c>
    </row>
    <row r="11259" spans="1:26" x14ac:dyDescent="0.3">
      <c r="A11259" t="s">
        <v>13993</v>
      </c>
      <c r="B11259" t="s">
        <v>3157</v>
      </c>
      <c r="C11259">
        <v>297546</v>
      </c>
      <c r="D11259" t="str">
        <f>+VLOOKUP(C11259,Param!K:L,2,FALSE)</f>
        <v>SAINT MAMET</v>
      </c>
      <c r="E11259" t="s">
        <v>5824</v>
      </c>
      <c r="F11259" t="s">
        <v>8271</v>
      </c>
      <c r="G11259" t="s">
        <v>29</v>
      </c>
      <c r="H11259" s="5">
        <v>14031.73</v>
      </c>
      <c r="I11259" s="5">
        <v>14031.7317</v>
      </c>
      <c r="J11259" s="5">
        <v>-1.70000000071013E-3</v>
      </c>
      <c r="K11259" s="5">
        <v>14031.73</v>
      </c>
      <c r="L11259" s="5">
        <v>0</v>
      </c>
      <c r="M11259" t="str">
        <f>IF(ISERROR(VLOOKUP(A11259,'[1]Ecart validé'!$A:$A,1,FALSE)),Z11259,"Ecart Validé")</f>
        <v>valid</v>
      </c>
      <c r="R11259" t="s">
        <v>30</v>
      </c>
      <c r="X11259"/>
      <c r="Y11259"/>
      <c r="Z11259" t="s">
        <v>31</v>
      </c>
    </row>
    <row r="11260" spans="1:26" x14ac:dyDescent="0.3">
      <c r="A11260" t="s">
        <v>13994</v>
      </c>
      <c r="B11260" t="s">
        <v>3157</v>
      </c>
      <c r="C11260">
        <v>347886</v>
      </c>
      <c r="D11260" t="str">
        <f>+VLOOKUP(C11260,Param!K:L,2,FALSE)</f>
        <v>ODEVIE</v>
      </c>
      <c r="E11260" t="s">
        <v>5979</v>
      </c>
      <c r="F11260" t="s">
        <v>8271</v>
      </c>
      <c r="G11260" t="s">
        <v>29</v>
      </c>
      <c r="H11260" s="5">
        <v>472.11</v>
      </c>
      <c r="I11260" s="5">
        <v>472.11040000000003</v>
      </c>
      <c r="J11260" s="5">
        <v>-4.0000000001327803E-4</v>
      </c>
      <c r="K11260" s="5">
        <v>472.11</v>
      </c>
      <c r="L11260" s="5">
        <v>0</v>
      </c>
      <c r="M11260" t="str">
        <f>IF(ISERROR(VLOOKUP(A11260,'[1]Ecart validé'!$A:$A,1,FALSE)),Z11260,"Ecart Validé")</f>
        <v>valid</v>
      </c>
      <c r="R11260" t="s">
        <v>30</v>
      </c>
      <c r="X11260"/>
      <c r="Y11260"/>
      <c r="Z11260" t="s">
        <v>31</v>
      </c>
    </row>
    <row r="11261" spans="1:26" ht="43.2" x14ac:dyDescent="0.3">
      <c r="A11261" t="s">
        <v>13995</v>
      </c>
      <c r="B11261" t="s">
        <v>3157</v>
      </c>
      <c r="C11261">
        <v>59998</v>
      </c>
      <c r="D11261" t="str">
        <f>+VLOOKUP(C11261,Param!K:L,2,FALSE)</f>
        <v>NESTLE FRANCE</v>
      </c>
      <c r="E11261" t="s">
        <v>13996</v>
      </c>
      <c r="F11261" t="s">
        <v>8271</v>
      </c>
      <c r="G11261" t="s">
        <v>29</v>
      </c>
      <c r="H11261" s="5">
        <v>91778.42</v>
      </c>
      <c r="I11261" s="5">
        <v>91778.424199999994</v>
      </c>
      <c r="J11261" s="5">
        <v>-4.1999999957624797E-3</v>
      </c>
      <c r="K11261" s="5">
        <v>91778.42</v>
      </c>
      <c r="L11261" s="5">
        <v>0</v>
      </c>
      <c r="M11261" t="str">
        <f>IF(ISERROR(VLOOKUP(A11261,'[1]Ecart validé'!$A:$A,1,FALSE)),Z11261,"Ecart Validé")</f>
        <v>valid</v>
      </c>
      <c r="R11261" t="s">
        <v>30</v>
      </c>
      <c r="S11261" t="s">
        <v>42</v>
      </c>
      <c r="T11261" t="s">
        <v>325</v>
      </c>
      <c r="U11261" s="13" t="s">
        <v>13997</v>
      </c>
      <c r="V11261" t="s">
        <v>60</v>
      </c>
      <c r="X11261"/>
      <c r="Y11261"/>
      <c r="Z11261" t="s">
        <v>31</v>
      </c>
    </row>
    <row r="11262" spans="1:26" ht="43.2" x14ac:dyDescent="0.3">
      <c r="A11262" t="s">
        <v>13998</v>
      </c>
      <c r="B11262" t="s">
        <v>3157</v>
      </c>
      <c r="C11262">
        <v>59998</v>
      </c>
      <c r="D11262" t="str">
        <f>+VLOOKUP(C11262,Param!K:L,2,FALSE)</f>
        <v>NESTLE FRANCE</v>
      </c>
      <c r="E11262" t="s">
        <v>4913</v>
      </c>
      <c r="F11262" t="s">
        <v>8271</v>
      </c>
      <c r="G11262" t="s">
        <v>29</v>
      </c>
      <c r="H11262" s="5">
        <v>25722.05</v>
      </c>
      <c r="I11262" s="5">
        <v>25722.047200000001</v>
      </c>
      <c r="J11262" s="5">
        <v>2.79999999838764E-3</v>
      </c>
      <c r="K11262" s="5">
        <v>25722.05</v>
      </c>
      <c r="L11262" s="5">
        <v>0</v>
      </c>
      <c r="M11262" t="str">
        <f>IF(ISERROR(VLOOKUP(A11262,'[1]Ecart validé'!$A:$A,1,FALSE)),Z11262,"Ecart Validé")</f>
        <v>valid</v>
      </c>
      <c r="R11262" t="s">
        <v>30</v>
      </c>
      <c r="S11262" t="s">
        <v>42</v>
      </c>
      <c r="T11262" t="s">
        <v>325</v>
      </c>
      <c r="U11262" s="13" t="s">
        <v>13999</v>
      </c>
      <c r="V11262" t="s">
        <v>42</v>
      </c>
      <c r="W11262" t="s">
        <v>325</v>
      </c>
      <c r="X11262"/>
      <c r="Y11262"/>
      <c r="Z11262" t="s">
        <v>31</v>
      </c>
    </row>
    <row r="11263" spans="1:26" x14ac:dyDescent="0.3">
      <c r="A11263" t="s">
        <v>14000</v>
      </c>
      <c r="B11263" t="s">
        <v>3157</v>
      </c>
      <c r="C11263">
        <v>59998</v>
      </c>
      <c r="D11263" t="str">
        <f>+VLOOKUP(C11263,Param!K:L,2,FALSE)</f>
        <v>NESTLE FRANCE</v>
      </c>
      <c r="E11263" t="s">
        <v>4908</v>
      </c>
      <c r="F11263" t="s">
        <v>8271</v>
      </c>
      <c r="G11263" t="s">
        <v>29</v>
      </c>
      <c r="H11263" s="5">
        <v>4688</v>
      </c>
      <c r="I11263" s="5">
        <v>4687.9994999999999</v>
      </c>
      <c r="J11263" s="5">
        <v>5.0000000010186297E-4</v>
      </c>
      <c r="K11263" s="5">
        <v>4688</v>
      </c>
      <c r="L11263" s="5">
        <v>0</v>
      </c>
      <c r="M11263" t="str">
        <f>IF(ISERROR(VLOOKUP(A11263,'[1]Ecart validé'!$A:$A,1,FALSE)),Z11263,"Ecart Validé")</f>
        <v>valid</v>
      </c>
      <c r="R11263" t="s">
        <v>30</v>
      </c>
      <c r="X11263"/>
      <c r="Y11263"/>
      <c r="Z11263" t="s">
        <v>31</v>
      </c>
    </row>
    <row r="11264" spans="1:26" x14ac:dyDescent="0.3">
      <c r="A11264" t="s">
        <v>14001</v>
      </c>
      <c r="B11264" t="s">
        <v>3157</v>
      </c>
      <c r="C11264">
        <v>57497</v>
      </c>
      <c r="D11264" t="str">
        <f>+VLOOKUP(C11264,Param!K:L,2,FALSE)</f>
        <v>LAUBADE ET DOMAINES ASSOCIES (L.E.D.A)</v>
      </c>
      <c r="E11264" t="s">
        <v>4654</v>
      </c>
      <c r="F11264" t="s">
        <v>8271</v>
      </c>
      <c r="G11264" t="s">
        <v>29</v>
      </c>
      <c r="H11264" s="5">
        <v>1111.6199999999999</v>
      </c>
      <c r="I11264" s="5">
        <v>1111.6152</v>
      </c>
      <c r="J11264" s="5">
        <v>4.7999999999319698E-3</v>
      </c>
      <c r="K11264" s="5">
        <v>1111.6199999999999</v>
      </c>
      <c r="L11264" s="5">
        <v>0</v>
      </c>
      <c r="M11264" t="str">
        <f>IF(ISERROR(VLOOKUP(A11264,'[1]Ecart validé'!$A:$A,1,FALSE)),Z11264,"Ecart Validé")</f>
        <v>valid</v>
      </c>
      <c r="R11264" t="s">
        <v>30</v>
      </c>
      <c r="X11264"/>
      <c r="Y11264"/>
      <c r="Z11264" t="s">
        <v>31</v>
      </c>
    </row>
    <row r="11265" spans="1:26" x14ac:dyDescent="0.3">
      <c r="A11265" t="s">
        <v>14002</v>
      </c>
      <c r="B11265" t="s">
        <v>3157</v>
      </c>
      <c r="C11265">
        <v>326646</v>
      </c>
      <c r="D11265" t="str">
        <f>+VLOOKUP(C11265,Param!K:L,2,FALSE)</f>
        <v>ECONOCOM INFOGERANCE SYSTEMES</v>
      </c>
      <c r="E11265" t="s">
        <v>5923</v>
      </c>
      <c r="F11265" t="s">
        <v>8271</v>
      </c>
      <c r="G11265" t="s">
        <v>29</v>
      </c>
      <c r="H11265" s="5">
        <v>175422.79</v>
      </c>
      <c r="I11265" s="5">
        <v>175422.7929</v>
      </c>
      <c r="J11265" s="5">
        <v>-2.89999999222345E-3</v>
      </c>
      <c r="K11265" s="5">
        <v>175422.79</v>
      </c>
      <c r="L11265" s="5">
        <v>0</v>
      </c>
      <c r="M11265" t="str">
        <f>IF(ISERROR(VLOOKUP(A11265,'[1]Ecart validé'!$A:$A,1,FALSE)),Z11265,"Ecart Validé")</f>
        <v>valid</v>
      </c>
      <c r="R11265" t="s">
        <v>30</v>
      </c>
      <c r="X11265"/>
      <c r="Y11265"/>
      <c r="Z11265" t="s">
        <v>31</v>
      </c>
    </row>
    <row r="11266" spans="1:26" x14ac:dyDescent="0.3">
      <c r="A11266" t="s">
        <v>14003</v>
      </c>
      <c r="B11266" t="s">
        <v>3157</v>
      </c>
      <c r="C11266">
        <v>56369</v>
      </c>
      <c r="D11266" t="str">
        <f>+VLOOKUP(C11266,Param!K:L,2,FALSE)</f>
        <v>ECONOCOM FRANCE</v>
      </c>
      <c r="E11266" t="s">
        <v>4532</v>
      </c>
      <c r="F11266" t="s">
        <v>8271</v>
      </c>
      <c r="G11266" t="s">
        <v>29</v>
      </c>
      <c r="H11266" s="5">
        <v>30261.78</v>
      </c>
      <c r="I11266" s="5">
        <v>30261.779299999998</v>
      </c>
      <c r="J11266" s="5">
        <v>7.00000000506406E-4</v>
      </c>
      <c r="K11266" s="5">
        <v>30261.78</v>
      </c>
      <c r="L11266" s="5">
        <v>0</v>
      </c>
      <c r="M11266" t="str">
        <f>IF(ISERROR(VLOOKUP(A11266,'[1]Ecart validé'!$A:$A,1,FALSE)),Z11266,"Ecart Validé")</f>
        <v>valid</v>
      </c>
      <c r="R11266" t="s">
        <v>30</v>
      </c>
      <c r="X11266"/>
      <c r="Y11266"/>
      <c r="Z11266" t="s">
        <v>31</v>
      </c>
    </row>
    <row r="11267" spans="1:26" x14ac:dyDescent="0.3">
      <c r="A11267" t="s">
        <v>14004</v>
      </c>
      <c r="B11267" t="s">
        <v>3157</v>
      </c>
      <c r="C11267">
        <v>44647</v>
      </c>
      <c r="D11267" t="str">
        <f>+VLOOKUP(C11267,Param!K:L,2,FALSE)</f>
        <v>ARIUS</v>
      </c>
      <c r="E11267" t="s">
        <v>3680</v>
      </c>
      <c r="F11267" t="s">
        <v>8271</v>
      </c>
      <c r="G11267" t="s">
        <v>29</v>
      </c>
      <c r="H11267" s="5">
        <v>5963.03</v>
      </c>
      <c r="I11267" s="5">
        <v>5963.0281000000004</v>
      </c>
      <c r="J11267" s="5">
        <v>1.8999999992956799E-3</v>
      </c>
      <c r="K11267" s="5">
        <v>5963.03</v>
      </c>
      <c r="L11267" s="5">
        <v>0</v>
      </c>
      <c r="M11267" t="str">
        <f>IF(ISERROR(VLOOKUP(A11267,'[1]Ecart validé'!$A:$A,1,FALSE)),Z11267,"Ecart Validé")</f>
        <v>valid</v>
      </c>
      <c r="R11267" t="s">
        <v>30</v>
      </c>
      <c r="X11267"/>
      <c r="Y11267"/>
      <c r="Z11267" t="s">
        <v>31</v>
      </c>
    </row>
    <row r="11268" spans="1:26" x14ac:dyDescent="0.3">
      <c r="A11268" t="s">
        <v>14005</v>
      </c>
      <c r="B11268" t="s">
        <v>3157</v>
      </c>
      <c r="C11268">
        <v>115328</v>
      </c>
      <c r="D11268" t="str">
        <f>+VLOOKUP(C11268,Param!K:L,2,FALSE)</f>
        <v>SAS VALADE</v>
      </c>
      <c r="E11268" t="s">
        <v>5296</v>
      </c>
      <c r="F11268" t="s">
        <v>8271</v>
      </c>
      <c r="G11268" t="s">
        <v>29</v>
      </c>
      <c r="H11268" s="5">
        <v>18042.853500000001</v>
      </c>
      <c r="I11268" s="5">
        <v>18042.853500000001</v>
      </c>
      <c r="J11268" s="5">
        <v>0</v>
      </c>
      <c r="K11268" s="5">
        <v>18042.853500000001</v>
      </c>
      <c r="L11268" s="5">
        <v>0</v>
      </c>
      <c r="M11268" t="str">
        <f>IF(ISERROR(VLOOKUP(A11268,'[1]Ecart validé'!$A:$A,1,FALSE)),Z11268,"Ecart Validé")</f>
        <v>valid</v>
      </c>
      <c r="R11268" t="s">
        <v>30</v>
      </c>
      <c r="X11268"/>
      <c r="Y11268"/>
      <c r="Z11268" t="s">
        <v>31</v>
      </c>
    </row>
    <row r="11269" spans="1:26" x14ac:dyDescent="0.3">
      <c r="A11269" t="s">
        <v>14006</v>
      </c>
      <c r="B11269" t="s">
        <v>3157</v>
      </c>
      <c r="C11269">
        <v>110634</v>
      </c>
      <c r="D11269" t="str">
        <f>+VLOOKUP(C11269,Param!K:L,2,FALSE)</f>
        <v>MICHEL ET AUGUSTIN</v>
      </c>
      <c r="E11269" t="s">
        <v>5259</v>
      </c>
      <c r="F11269" t="s">
        <v>8271</v>
      </c>
      <c r="G11269" t="s">
        <v>29</v>
      </c>
      <c r="H11269" s="5">
        <v>1241.98</v>
      </c>
      <c r="I11269" s="5">
        <v>1241.9835</v>
      </c>
      <c r="J11269" s="5">
        <v>-3.5000000000309198E-3</v>
      </c>
      <c r="K11269" s="5">
        <v>1241.98</v>
      </c>
      <c r="L11269" s="5">
        <v>0</v>
      </c>
      <c r="M11269" t="str">
        <f>IF(ISERROR(VLOOKUP(A11269,'[1]Ecart validé'!$A:$A,1,FALSE)),Z11269,"Ecart Validé")</f>
        <v>valid</v>
      </c>
      <c r="R11269" t="s">
        <v>30</v>
      </c>
      <c r="X11269"/>
      <c r="Y11269"/>
      <c r="Z11269" t="s">
        <v>31</v>
      </c>
    </row>
    <row r="11270" spans="1:26" x14ac:dyDescent="0.3">
      <c r="A11270" t="s">
        <v>14007</v>
      </c>
      <c r="B11270" t="s">
        <v>3157</v>
      </c>
      <c r="C11270">
        <v>185579</v>
      </c>
      <c r="D11270" t="str">
        <f>+VLOOKUP(C11270,Param!K:L,2,FALSE)</f>
        <v>PATISSERIES GOURMANDES</v>
      </c>
      <c r="E11270" t="s">
        <v>5444</v>
      </c>
      <c r="F11270" t="s">
        <v>8271</v>
      </c>
      <c r="G11270" t="s">
        <v>29</v>
      </c>
      <c r="H11270" s="5">
        <v>11516.56</v>
      </c>
      <c r="I11270" s="5">
        <v>11516.56</v>
      </c>
      <c r="J11270" s="5">
        <v>0</v>
      </c>
      <c r="K11270" s="5">
        <v>11516.56</v>
      </c>
      <c r="L11270" s="5">
        <v>0</v>
      </c>
      <c r="M11270" t="str">
        <f>IF(ISERROR(VLOOKUP(A11270,'[1]Ecart validé'!$A:$A,1,FALSE)),Z11270,"Ecart Validé")</f>
        <v>valid</v>
      </c>
      <c r="R11270" t="s">
        <v>30</v>
      </c>
      <c r="X11270"/>
      <c r="Y11270"/>
      <c r="Z11270" t="s">
        <v>31</v>
      </c>
    </row>
    <row r="11271" spans="1:26" x14ac:dyDescent="0.3">
      <c r="A11271" t="s">
        <v>14008</v>
      </c>
      <c r="B11271" t="s">
        <v>3157</v>
      </c>
      <c r="C11271">
        <v>115147</v>
      </c>
      <c r="D11271" t="str">
        <f>+VLOOKUP(C11271,Param!K:L,2,FALSE)</f>
        <v>MC CORMICK FRANCE</v>
      </c>
      <c r="E11271" t="s">
        <v>5292</v>
      </c>
      <c r="F11271" t="s">
        <v>8271</v>
      </c>
      <c r="G11271" t="s">
        <v>29</v>
      </c>
      <c r="H11271" s="5">
        <v>9243.2199999999993</v>
      </c>
      <c r="I11271" s="5">
        <v>9243.2178999999996</v>
      </c>
      <c r="J11271" s="5">
        <v>2.0999999997002301E-3</v>
      </c>
      <c r="K11271" s="5">
        <v>9243.2199999999993</v>
      </c>
      <c r="L11271" s="5">
        <v>0</v>
      </c>
      <c r="M11271" t="str">
        <f>IF(ISERROR(VLOOKUP(A11271,'[1]Ecart validé'!$A:$A,1,FALSE)),Z11271,"Ecart Validé")</f>
        <v>valid</v>
      </c>
      <c r="R11271" t="s">
        <v>30</v>
      </c>
      <c r="X11271"/>
      <c r="Y11271"/>
      <c r="Z11271" t="s">
        <v>31</v>
      </c>
    </row>
    <row r="11272" spans="1:26" x14ac:dyDescent="0.3">
      <c r="A11272" t="s">
        <v>14009</v>
      </c>
      <c r="B11272" t="s">
        <v>3157</v>
      </c>
      <c r="C11272">
        <v>287972</v>
      </c>
      <c r="D11272" t="str">
        <f>+VLOOKUP(C11272,Param!K:L,2,FALSE)</f>
        <v>LA ROUMANIERE AVEPH ESAT</v>
      </c>
      <c r="E11272" t="s">
        <v>5788</v>
      </c>
      <c r="F11272" t="s">
        <v>8271</v>
      </c>
      <c r="G11272" t="s">
        <v>29</v>
      </c>
      <c r="H11272" s="5">
        <v>6546.27</v>
      </c>
      <c r="I11272" s="5">
        <v>6546.2740000000003</v>
      </c>
      <c r="J11272" s="5">
        <v>-3.9999999999054099E-3</v>
      </c>
      <c r="K11272" s="5">
        <v>6546.27</v>
      </c>
      <c r="L11272" s="5">
        <v>0</v>
      </c>
      <c r="M11272" t="str">
        <f>IF(ISERROR(VLOOKUP(A11272,'[1]Ecart validé'!$A:$A,1,FALSE)),Z11272,"Ecart Validé")</f>
        <v>valid</v>
      </c>
      <c r="R11272" t="s">
        <v>30</v>
      </c>
      <c r="X11272"/>
      <c r="Y11272"/>
      <c r="Z11272" t="s">
        <v>31</v>
      </c>
    </row>
    <row r="11273" spans="1:26" x14ac:dyDescent="0.3">
      <c r="A11273" t="s">
        <v>14010</v>
      </c>
      <c r="B11273" t="s">
        <v>3157</v>
      </c>
      <c r="C11273">
        <v>95240</v>
      </c>
      <c r="D11273" t="str">
        <f>+VLOOKUP(C11273,Param!K:L,2,FALSE)</f>
        <v>KELLOGG'S PRODUITS ALIMENTAIRES</v>
      </c>
      <c r="E11273" t="s">
        <v>5179</v>
      </c>
      <c r="F11273" t="s">
        <v>8271</v>
      </c>
      <c r="G11273" t="s">
        <v>29</v>
      </c>
      <c r="H11273" s="5">
        <v>118620.273</v>
      </c>
      <c r="I11273" s="5">
        <v>118620.273</v>
      </c>
      <c r="J11273" s="5">
        <v>0</v>
      </c>
      <c r="K11273" s="5">
        <v>118620.273</v>
      </c>
      <c r="L11273" s="5">
        <v>0</v>
      </c>
      <c r="M11273" t="str">
        <f>IF(ISERROR(VLOOKUP(A11273,'[1]Ecart validé'!$A:$A,1,FALSE)),Z11273,"Ecart Validé")</f>
        <v>valid</v>
      </c>
      <c r="R11273" t="s">
        <v>30</v>
      </c>
      <c r="X11273"/>
      <c r="Y11273"/>
      <c r="Z11273" t="s">
        <v>31</v>
      </c>
    </row>
    <row r="11274" spans="1:26" x14ac:dyDescent="0.3">
      <c r="A11274" t="s">
        <v>14011</v>
      </c>
      <c r="B11274" t="s">
        <v>3157</v>
      </c>
      <c r="C11274">
        <v>49822</v>
      </c>
      <c r="D11274" t="str">
        <f>+VLOOKUP(C11274,Param!K:L,2,FALSE)</f>
        <v>FAMILLE MICHAUD APICULTEURS</v>
      </c>
      <c r="E11274" t="s">
        <v>4302</v>
      </c>
      <c r="F11274" t="s">
        <v>8271</v>
      </c>
      <c r="G11274" t="s">
        <v>29</v>
      </c>
      <c r="H11274" s="5">
        <v>96800.99</v>
      </c>
      <c r="I11274" s="5">
        <v>96800.99</v>
      </c>
      <c r="J11274" s="5">
        <v>0</v>
      </c>
      <c r="K11274" s="5">
        <v>96800.99</v>
      </c>
      <c r="L11274" s="5">
        <v>0</v>
      </c>
      <c r="M11274" t="str">
        <f>IF(ISERROR(VLOOKUP(A11274,'[1]Ecart validé'!$A:$A,1,FALSE)),Z11274,"Ecart Validé")</f>
        <v>valid</v>
      </c>
      <c r="R11274" t="s">
        <v>30</v>
      </c>
      <c r="X11274"/>
      <c r="Y11274"/>
      <c r="Z11274" t="s">
        <v>31</v>
      </c>
    </row>
    <row r="11275" spans="1:26" x14ac:dyDescent="0.3">
      <c r="A11275" t="s">
        <v>14012</v>
      </c>
      <c r="B11275" t="s">
        <v>3157</v>
      </c>
      <c r="C11275">
        <v>118351</v>
      </c>
      <c r="D11275" t="str">
        <f>+VLOOKUP(C11275,Param!K:L,2,FALSE)</f>
        <v>ETABLISSEMENT FAVRICHON ET VIGNON</v>
      </c>
      <c r="E11275" t="s">
        <v>5364</v>
      </c>
      <c r="F11275" t="s">
        <v>8271</v>
      </c>
      <c r="G11275" t="s">
        <v>29</v>
      </c>
      <c r="H11275" s="5">
        <v>10215</v>
      </c>
      <c r="I11275" s="5">
        <v>10215</v>
      </c>
      <c r="J11275" s="5">
        <v>0</v>
      </c>
      <c r="K11275" s="5">
        <v>10215</v>
      </c>
      <c r="L11275" s="5">
        <v>0</v>
      </c>
      <c r="M11275" t="str">
        <f>IF(ISERROR(VLOOKUP(A11275,'[1]Ecart validé'!$A:$A,1,FALSE)),Z11275,"Ecart Validé")</f>
        <v>valid</v>
      </c>
      <c r="R11275" t="s">
        <v>30</v>
      </c>
      <c r="X11275"/>
      <c r="Y11275"/>
      <c r="Z11275" t="s">
        <v>31</v>
      </c>
    </row>
    <row r="11276" spans="1:26" ht="72" x14ac:dyDescent="0.3">
      <c r="A11276" t="s">
        <v>14013</v>
      </c>
      <c r="B11276" t="s">
        <v>3157</v>
      </c>
      <c r="C11276">
        <v>184804</v>
      </c>
      <c r="D11276" t="str">
        <f>+VLOOKUP(C11276,Param!K:L,2,FALSE)</f>
        <v>BROWN FORMAN</v>
      </c>
      <c r="E11276" t="s">
        <v>5430</v>
      </c>
      <c r="F11276" t="s">
        <v>8271</v>
      </c>
      <c r="G11276" t="s">
        <v>29</v>
      </c>
      <c r="H11276" s="5">
        <v>9582.7800000000007</v>
      </c>
      <c r="I11276" s="5">
        <v>9582.7831999999999</v>
      </c>
      <c r="J11276" s="5">
        <v>-3.1999999991967299E-3</v>
      </c>
      <c r="K11276" s="5">
        <v>9582.7800000000007</v>
      </c>
      <c r="L11276" s="5">
        <v>0</v>
      </c>
      <c r="M11276" t="str">
        <f>IF(ISERROR(VLOOKUP(A11276,'[1]Ecart validé'!$A:$A,1,FALSE)),Z11276,"Ecart Validé")</f>
        <v>valid</v>
      </c>
      <c r="R11276" t="s">
        <v>490</v>
      </c>
      <c r="S11276" t="s">
        <v>42</v>
      </c>
      <c r="T11276" t="s">
        <v>257</v>
      </c>
      <c r="U11276" s="13" t="s">
        <v>14014</v>
      </c>
      <c r="V11276" t="s">
        <v>60</v>
      </c>
      <c r="W11276" t="s">
        <v>12280</v>
      </c>
      <c r="X11276"/>
      <c r="Y11276"/>
      <c r="Z11276" t="s">
        <v>31</v>
      </c>
    </row>
    <row r="11277" spans="1:26" ht="57.6" x14ac:dyDescent="0.3">
      <c r="A11277" t="s">
        <v>14015</v>
      </c>
      <c r="B11277" t="s">
        <v>3157</v>
      </c>
      <c r="C11277">
        <v>184804</v>
      </c>
      <c r="D11277" t="str">
        <f>+VLOOKUP(C11277,Param!K:L,2,FALSE)</f>
        <v>BROWN FORMAN</v>
      </c>
      <c r="E11277" t="s">
        <v>5432</v>
      </c>
      <c r="F11277" t="s">
        <v>8271</v>
      </c>
      <c r="G11277" t="s">
        <v>29</v>
      </c>
      <c r="H11277" s="5">
        <v>1758.85</v>
      </c>
      <c r="I11277" s="5">
        <v>1758.8503000000001</v>
      </c>
      <c r="J11277" s="5">
        <v>-3.0000000015206703E-4</v>
      </c>
      <c r="K11277" s="5">
        <v>1758.85</v>
      </c>
      <c r="L11277" s="5">
        <v>0</v>
      </c>
      <c r="M11277" t="str">
        <f>IF(ISERROR(VLOOKUP(A11277,'[1]Ecart validé'!$A:$A,1,FALSE)),Z11277,"Ecart Validé")</f>
        <v>valid</v>
      </c>
      <c r="R11277" t="s">
        <v>490</v>
      </c>
      <c r="S11277" t="s">
        <v>42</v>
      </c>
      <c r="T11277" t="s">
        <v>257</v>
      </c>
      <c r="U11277" s="13" t="s">
        <v>14016</v>
      </c>
      <c r="V11277" t="s">
        <v>60</v>
      </c>
      <c r="W11277" t="s">
        <v>12280</v>
      </c>
      <c r="X11277"/>
      <c r="Y11277"/>
      <c r="Z11277" t="s">
        <v>31</v>
      </c>
    </row>
    <row r="11278" spans="1:26" x14ac:dyDescent="0.3">
      <c r="A11278" t="s">
        <v>14017</v>
      </c>
      <c r="B11278" t="s">
        <v>3157</v>
      </c>
      <c r="C11278">
        <v>357150</v>
      </c>
      <c r="D11278" t="str">
        <f>+VLOOKUP(C11278,Param!K:L,2,FALSE)</f>
        <v>BORGES TRAMIER</v>
      </c>
      <c r="E11278" t="s">
        <v>14018</v>
      </c>
      <c r="F11278" t="s">
        <v>8271</v>
      </c>
      <c r="G11278" t="s">
        <v>29</v>
      </c>
      <c r="H11278" s="5">
        <v>13440.7754</v>
      </c>
      <c r="I11278" s="5">
        <v>13440.7755</v>
      </c>
      <c r="J11278" s="5">
        <v>-9.9999999292776906E-5</v>
      </c>
      <c r="K11278" s="5">
        <v>13440.7754</v>
      </c>
      <c r="L11278" s="5">
        <v>0</v>
      </c>
      <c r="M11278" t="str">
        <f>IF(ISERROR(VLOOKUP(A11278,'[1]Ecart validé'!$A:$A,1,FALSE)),Z11278,"Ecart Validé")</f>
        <v>valid</v>
      </c>
      <c r="R11278" t="s">
        <v>30</v>
      </c>
      <c r="X11278"/>
      <c r="Y11278"/>
      <c r="Z11278" t="s">
        <v>31</v>
      </c>
    </row>
    <row r="11279" spans="1:26" x14ac:dyDescent="0.3">
      <c r="A11279" t="s">
        <v>14019</v>
      </c>
      <c r="B11279" t="s">
        <v>3157</v>
      </c>
      <c r="C11279">
        <v>80857</v>
      </c>
      <c r="D11279" t="str">
        <f>+VLOOKUP(C11279,Param!K:L,2,FALSE)</f>
        <v>BARILLA FRANCE</v>
      </c>
      <c r="E11279" t="s">
        <v>5132</v>
      </c>
      <c r="F11279" t="s">
        <v>8271</v>
      </c>
      <c r="G11279" t="s">
        <v>29</v>
      </c>
      <c r="H11279" s="5">
        <v>96154.06</v>
      </c>
      <c r="I11279" s="5">
        <v>96154.063500000004</v>
      </c>
      <c r="J11279" s="5">
        <v>-3.5000000061700099E-3</v>
      </c>
      <c r="K11279" s="5">
        <v>96154.06</v>
      </c>
      <c r="L11279" s="5">
        <v>0</v>
      </c>
      <c r="M11279" t="str">
        <f>IF(ISERROR(VLOOKUP(A11279,'[1]Ecart validé'!$A:$A,1,FALSE)),Z11279,"Ecart Validé")</f>
        <v>valid</v>
      </c>
      <c r="R11279" t="s">
        <v>30</v>
      </c>
      <c r="X11279"/>
      <c r="Y11279"/>
      <c r="Z11279" t="s">
        <v>31</v>
      </c>
    </row>
    <row r="11280" spans="1:26" x14ac:dyDescent="0.3">
      <c r="A11280" t="s">
        <v>14020</v>
      </c>
      <c r="B11280" t="s">
        <v>3157</v>
      </c>
      <c r="C11280">
        <v>115384</v>
      </c>
      <c r="D11280" t="str">
        <f>+VLOOKUP(C11280,Param!K:L,2,FALSE)</f>
        <v>S.A.E.M.E(SA DES EAUX MINERALES D'EVIAN)</v>
      </c>
      <c r="E11280" t="s">
        <v>14021</v>
      </c>
      <c r="F11280" t="s">
        <v>8271</v>
      </c>
      <c r="G11280" t="s">
        <v>29</v>
      </c>
      <c r="H11280" s="5">
        <v>1424993.7279999999</v>
      </c>
      <c r="I11280" s="5">
        <v>1424993.7279999999</v>
      </c>
      <c r="J11280" s="5">
        <v>0</v>
      </c>
      <c r="K11280" s="5">
        <v>1424993.7279999999</v>
      </c>
      <c r="L11280" s="5">
        <v>0</v>
      </c>
      <c r="M11280" t="str">
        <f>IF(ISERROR(VLOOKUP(A11280,'[1]Ecart validé'!$A:$A,1,FALSE)),Z11280,"Ecart Validé")</f>
        <v>valid</v>
      </c>
      <c r="R11280" t="s">
        <v>30</v>
      </c>
      <c r="X11280"/>
      <c r="Y11280"/>
      <c r="Z11280" t="s">
        <v>31</v>
      </c>
    </row>
    <row r="11281" spans="1:26" x14ac:dyDescent="0.3">
      <c r="A11281" t="s">
        <v>14022</v>
      </c>
      <c r="B11281" t="s">
        <v>3157</v>
      </c>
      <c r="C11281">
        <v>115384</v>
      </c>
      <c r="D11281" t="str">
        <f>+VLOOKUP(C11281,Param!K:L,2,FALSE)</f>
        <v>S.A.E.M.E(SA DES EAUX MINERALES D'EVIAN)</v>
      </c>
      <c r="E11281" t="s">
        <v>14023</v>
      </c>
      <c r="F11281" t="s">
        <v>8271</v>
      </c>
      <c r="G11281" t="s">
        <v>29</v>
      </c>
      <c r="H11281" s="5">
        <v>536851.47600000002</v>
      </c>
      <c r="I11281" s="5">
        <v>536851.47600000002</v>
      </c>
      <c r="J11281" s="5">
        <v>0</v>
      </c>
      <c r="K11281" s="5">
        <v>536851.47600000002</v>
      </c>
      <c r="L11281" s="5">
        <v>0</v>
      </c>
      <c r="M11281" t="str">
        <f>IF(ISERROR(VLOOKUP(A11281,'[1]Ecart validé'!$A:$A,1,FALSE)),Z11281,"Ecart Validé")</f>
        <v>valid</v>
      </c>
      <c r="R11281" t="s">
        <v>30</v>
      </c>
      <c r="X11281"/>
      <c r="Y11281"/>
      <c r="Z11281" t="s">
        <v>31</v>
      </c>
    </row>
    <row r="11282" spans="1:26" x14ac:dyDescent="0.3">
      <c r="A11282" t="s">
        <v>14024</v>
      </c>
      <c r="B11282" t="s">
        <v>3157</v>
      </c>
      <c r="C11282">
        <v>115384</v>
      </c>
      <c r="D11282" t="str">
        <f>+VLOOKUP(C11282,Param!K:L,2,FALSE)</f>
        <v>S.A.E.M.E(SA DES EAUX MINERALES D'EVIAN)</v>
      </c>
      <c r="E11282" t="s">
        <v>14025</v>
      </c>
      <c r="F11282" t="s">
        <v>8271</v>
      </c>
      <c r="G11282" t="s">
        <v>29</v>
      </c>
      <c r="H11282" s="5">
        <v>385316.16</v>
      </c>
      <c r="I11282" s="5">
        <v>385316.16</v>
      </c>
      <c r="J11282" s="5">
        <v>0</v>
      </c>
      <c r="K11282" s="5">
        <v>385316.16</v>
      </c>
      <c r="L11282" s="5">
        <v>0</v>
      </c>
      <c r="M11282" t="str">
        <f>IF(ISERROR(VLOOKUP(A11282,'[1]Ecart validé'!$A:$A,1,FALSE)),Z11282,"Ecart Validé")</f>
        <v>valid</v>
      </c>
      <c r="R11282" t="s">
        <v>30</v>
      </c>
      <c r="X11282"/>
      <c r="Y11282"/>
      <c r="Z11282" t="s">
        <v>31</v>
      </c>
    </row>
    <row r="11283" spans="1:26" x14ac:dyDescent="0.3">
      <c r="A11283" t="s">
        <v>14026</v>
      </c>
      <c r="B11283" t="s">
        <v>3157</v>
      </c>
      <c r="C11283">
        <v>115384</v>
      </c>
      <c r="D11283" t="str">
        <f>+VLOOKUP(C11283,Param!K:L,2,FALSE)</f>
        <v>S.A.E.M.E(SA DES EAUX MINERALES D'EVIAN)</v>
      </c>
      <c r="E11283" t="s">
        <v>14027</v>
      </c>
      <c r="F11283" t="s">
        <v>8271</v>
      </c>
      <c r="G11283" t="s">
        <v>29</v>
      </c>
      <c r="H11283" s="5">
        <v>15127.704</v>
      </c>
      <c r="I11283" s="5">
        <v>15127.704</v>
      </c>
      <c r="J11283" s="5">
        <v>0</v>
      </c>
      <c r="K11283" s="5">
        <v>15127.704</v>
      </c>
      <c r="L11283" s="5">
        <v>0</v>
      </c>
      <c r="M11283" t="str">
        <f>IF(ISERROR(VLOOKUP(A11283,'[1]Ecart validé'!$A:$A,1,FALSE)),Z11283,"Ecart Validé")</f>
        <v>valid</v>
      </c>
      <c r="R11283" t="s">
        <v>30</v>
      </c>
      <c r="X11283"/>
      <c r="Y11283"/>
      <c r="Z11283" t="s">
        <v>31</v>
      </c>
    </row>
    <row r="11284" spans="1:26" x14ac:dyDescent="0.3">
      <c r="A11284" t="s">
        <v>14028</v>
      </c>
      <c r="B11284" t="s">
        <v>3157</v>
      </c>
      <c r="C11284">
        <v>115384</v>
      </c>
      <c r="D11284" t="str">
        <f>+VLOOKUP(C11284,Param!K:L,2,FALSE)</f>
        <v>S.A.E.M.E(SA DES EAUX MINERALES D'EVIAN)</v>
      </c>
      <c r="E11284" t="s">
        <v>14029</v>
      </c>
      <c r="F11284" t="s">
        <v>8271</v>
      </c>
      <c r="G11284" t="s">
        <v>29</v>
      </c>
      <c r="H11284" s="5">
        <v>58166.151599999997</v>
      </c>
      <c r="I11284" s="5">
        <v>58166.151599999997</v>
      </c>
      <c r="J11284" s="5">
        <v>0</v>
      </c>
      <c r="K11284" s="5">
        <v>58166.151599999997</v>
      </c>
      <c r="L11284" s="5">
        <v>0</v>
      </c>
      <c r="M11284" t="str">
        <f>IF(ISERROR(VLOOKUP(A11284,'[1]Ecart validé'!$A:$A,1,FALSE)),Z11284,"Ecart Validé")</f>
        <v>valid</v>
      </c>
      <c r="R11284" t="s">
        <v>30</v>
      </c>
      <c r="X11284"/>
      <c r="Y11284"/>
      <c r="Z11284" t="s">
        <v>31</v>
      </c>
    </row>
    <row r="11285" spans="1:26" x14ac:dyDescent="0.3">
      <c r="A11285" t="s">
        <v>14030</v>
      </c>
      <c r="B11285" t="s">
        <v>3157</v>
      </c>
      <c r="C11285">
        <v>115384</v>
      </c>
      <c r="D11285" t="str">
        <f>+VLOOKUP(C11285,Param!K:L,2,FALSE)</f>
        <v>S.A.E.M.E(SA DES EAUX MINERALES D'EVIAN)</v>
      </c>
      <c r="E11285" t="s">
        <v>14031</v>
      </c>
      <c r="F11285" t="s">
        <v>8271</v>
      </c>
      <c r="G11285" t="s">
        <v>29</v>
      </c>
      <c r="H11285" s="5">
        <v>27926.3946</v>
      </c>
      <c r="I11285" s="5">
        <v>27926.3946</v>
      </c>
      <c r="J11285" s="5">
        <v>0</v>
      </c>
      <c r="K11285" s="5">
        <v>27926.3946</v>
      </c>
      <c r="L11285" s="5">
        <v>0</v>
      </c>
      <c r="M11285" t="str">
        <f>IF(ISERROR(VLOOKUP(A11285,'[1]Ecart validé'!$A:$A,1,FALSE)),Z11285,"Ecart Validé")</f>
        <v>valid</v>
      </c>
      <c r="R11285" t="s">
        <v>30</v>
      </c>
      <c r="X11285"/>
      <c r="Y11285"/>
      <c r="Z11285" t="s">
        <v>31</v>
      </c>
    </row>
    <row r="11286" spans="1:26" x14ac:dyDescent="0.3">
      <c r="A11286" t="s">
        <v>14032</v>
      </c>
      <c r="B11286" t="s">
        <v>3157</v>
      </c>
      <c r="C11286">
        <v>45106</v>
      </c>
      <c r="D11286" t="str">
        <f>+VLOOKUP(C11286,Param!K:L,2,FALSE)</f>
        <v>RECOCASH</v>
      </c>
      <c r="E11286" t="s">
        <v>14033</v>
      </c>
      <c r="F11286" t="s">
        <v>8271</v>
      </c>
      <c r="G11286" t="s">
        <v>29</v>
      </c>
      <c r="H11286" s="5">
        <v>745.42</v>
      </c>
      <c r="I11286" s="5">
        <v>745.41809999999998</v>
      </c>
      <c r="J11286" s="5">
        <v>1.8999999999778001E-3</v>
      </c>
      <c r="K11286" s="5">
        <v>745.42</v>
      </c>
      <c r="L11286" s="5">
        <v>0</v>
      </c>
      <c r="M11286" t="str">
        <f>IF(ISERROR(VLOOKUP(A11286,'[1]Ecart validé'!$A:$A,1,FALSE)),Z11286,"Ecart Validé")</f>
        <v>valid</v>
      </c>
      <c r="R11286" t="s">
        <v>30</v>
      </c>
      <c r="X11286"/>
      <c r="Y11286"/>
      <c r="Z11286" t="s">
        <v>31</v>
      </c>
    </row>
    <row r="11287" spans="1:26" x14ac:dyDescent="0.3">
      <c r="A11287" t="s">
        <v>14034</v>
      </c>
      <c r="B11287" t="s">
        <v>3157</v>
      </c>
      <c r="C11287">
        <v>261180</v>
      </c>
      <c r="D11287" t="str">
        <f>+VLOOKUP(C11287,Param!K:L,2,FALSE)</f>
        <v>ZENPARK</v>
      </c>
      <c r="E11287" t="s">
        <v>6105</v>
      </c>
      <c r="F11287" t="s">
        <v>8271</v>
      </c>
      <c r="G11287" t="s">
        <v>29</v>
      </c>
      <c r="H11287" s="5">
        <v>3040.74</v>
      </c>
      <c r="I11287" s="5">
        <v>3040.7413999999999</v>
      </c>
      <c r="J11287" s="5">
        <v>-1.4000000001033099E-3</v>
      </c>
      <c r="K11287" s="5">
        <v>3040.74</v>
      </c>
      <c r="L11287" s="5">
        <v>0</v>
      </c>
      <c r="M11287" t="str">
        <f>IF(ISERROR(VLOOKUP(A11287,'[1]Ecart validé'!$A:$A,1,FALSE)),Z11287,"Ecart Validé")</f>
        <v>valid</v>
      </c>
      <c r="R11287" t="s">
        <v>30</v>
      </c>
      <c r="X11287"/>
      <c r="Y11287"/>
      <c r="Z11287" t="s">
        <v>31</v>
      </c>
    </row>
    <row r="11288" spans="1:26" x14ac:dyDescent="0.3">
      <c r="A11288" t="s">
        <v>14035</v>
      </c>
      <c r="B11288" t="s">
        <v>3157</v>
      </c>
      <c r="C11288">
        <v>243671</v>
      </c>
      <c r="D11288" t="str">
        <f>+VLOOKUP(C11288,Param!K:L,2,FALSE)</f>
        <v>ALLOMATCH</v>
      </c>
      <c r="E11288" t="s">
        <v>5594</v>
      </c>
      <c r="F11288" t="s">
        <v>8271</v>
      </c>
      <c r="G11288" t="s">
        <v>29</v>
      </c>
      <c r="H11288" s="5">
        <v>762.66</v>
      </c>
      <c r="I11288" s="5">
        <v>762.65700000000004</v>
      </c>
      <c r="J11288" s="5">
        <v>2.9999999999290499E-3</v>
      </c>
      <c r="K11288" s="5">
        <v>762.66</v>
      </c>
      <c r="L11288" s="5">
        <v>0</v>
      </c>
      <c r="M11288" t="str">
        <f>IF(ISERROR(VLOOKUP(A11288,'[1]Ecart validé'!$A:$A,1,FALSE)),Z11288,"Ecart Validé")</f>
        <v>valid</v>
      </c>
      <c r="R11288" t="s">
        <v>30</v>
      </c>
      <c r="X11288"/>
      <c r="Y11288"/>
      <c r="Z11288" t="s">
        <v>31</v>
      </c>
    </row>
    <row r="11289" spans="1:26" x14ac:dyDescent="0.3">
      <c r="A11289" t="s">
        <v>14036</v>
      </c>
      <c r="B11289" t="s">
        <v>3157</v>
      </c>
      <c r="C11289">
        <v>115414</v>
      </c>
      <c r="D11289" t="str">
        <f>+VLOOKUP(C11289,Param!K:L,2,FALSE)</f>
        <v>ORANGINA SCHWEPPES</v>
      </c>
      <c r="E11289" t="s">
        <v>5321</v>
      </c>
      <c r="F11289" t="s">
        <v>8271</v>
      </c>
      <c r="G11289" t="s">
        <v>29</v>
      </c>
      <c r="H11289" s="5">
        <v>2132.4</v>
      </c>
      <c r="I11289" s="5">
        <v>2132.4</v>
      </c>
      <c r="J11289" s="5">
        <v>0</v>
      </c>
      <c r="K11289" s="5">
        <v>2132.4</v>
      </c>
      <c r="L11289" s="5">
        <v>0</v>
      </c>
      <c r="M11289" t="str">
        <f>IF(ISERROR(VLOOKUP(A11289,'[1]Ecart validé'!$A:$A,1,FALSE)),Z11289,"Ecart Validé")</f>
        <v>valid</v>
      </c>
      <c r="R11289" t="s">
        <v>30</v>
      </c>
      <c r="X11289"/>
      <c r="Y11289"/>
      <c r="Z11289" t="s">
        <v>31</v>
      </c>
    </row>
    <row r="11290" spans="1:26" x14ac:dyDescent="0.3">
      <c r="A11290" t="s">
        <v>14037</v>
      </c>
      <c r="B11290" t="s">
        <v>3157</v>
      </c>
      <c r="C11290">
        <v>115414</v>
      </c>
      <c r="D11290" t="str">
        <f>+VLOOKUP(C11290,Param!K:L,2,FALSE)</f>
        <v>ORANGINA SCHWEPPES</v>
      </c>
      <c r="E11290" t="s">
        <v>5315</v>
      </c>
      <c r="F11290" t="s">
        <v>8271</v>
      </c>
      <c r="G11290" t="s">
        <v>29</v>
      </c>
      <c r="H11290" s="5">
        <v>11555.621800000001</v>
      </c>
      <c r="I11290" s="5">
        <v>11555.621800000001</v>
      </c>
      <c r="J11290" s="5">
        <v>0</v>
      </c>
      <c r="K11290" s="5">
        <v>11555.621800000001</v>
      </c>
      <c r="L11290" s="5">
        <v>0</v>
      </c>
      <c r="M11290" t="str">
        <f>IF(ISERROR(VLOOKUP(A11290,'[1]Ecart validé'!$A:$A,1,FALSE)),Z11290,"Ecart Validé")</f>
        <v>valid</v>
      </c>
      <c r="R11290" t="s">
        <v>30</v>
      </c>
      <c r="X11290"/>
      <c r="Y11290"/>
      <c r="Z11290" t="s">
        <v>31</v>
      </c>
    </row>
    <row r="11291" spans="1:26" x14ac:dyDescent="0.3">
      <c r="A11291" t="s">
        <v>14038</v>
      </c>
      <c r="B11291" t="s">
        <v>3157</v>
      </c>
      <c r="C11291">
        <v>115414</v>
      </c>
      <c r="D11291" t="str">
        <f>+VLOOKUP(C11291,Param!K:L,2,FALSE)</f>
        <v>ORANGINA SCHWEPPES</v>
      </c>
      <c r="E11291" t="s">
        <v>5313</v>
      </c>
      <c r="F11291" t="s">
        <v>8271</v>
      </c>
      <c r="G11291" t="s">
        <v>29</v>
      </c>
      <c r="H11291" s="5">
        <v>43856.239800000003</v>
      </c>
      <c r="I11291" s="5">
        <v>43856.239800000003</v>
      </c>
      <c r="J11291" s="5">
        <v>0</v>
      </c>
      <c r="K11291" s="5">
        <v>43856.239800000003</v>
      </c>
      <c r="L11291" s="5">
        <v>0</v>
      </c>
      <c r="M11291" t="str">
        <f>IF(ISERROR(VLOOKUP(A11291,'[1]Ecart validé'!$A:$A,1,FALSE)),Z11291,"Ecart Validé")</f>
        <v>valid</v>
      </c>
      <c r="R11291" t="s">
        <v>30</v>
      </c>
      <c r="X11291"/>
      <c r="Y11291"/>
      <c r="Z11291" t="s">
        <v>31</v>
      </c>
    </row>
    <row r="11292" spans="1:26" x14ac:dyDescent="0.3">
      <c r="A11292" t="s">
        <v>14039</v>
      </c>
      <c r="B11292" t="s">
        <v>3157</v>
      </c>
      <c r="C11292">
        <v>115414</v>
      </c>
      <c r="D11292" t="str">
        <f>+VLOOKUP(C11292,Param!K:L,2,FALSE)</f>
        <v>ORANGINA SCHWEPPES</v>
      </c>
      <c r="E11292" t="s">
        <v>5319</v>
      </c>
      <c r="F11292" t="s">
        <v>8271</v>
      </c>
      <c r="G11292" t="s">
        <v>29</v>
      </c>
      <c r="H11292" s="5">
        <v>16891.754400000002</v>
      </c>
      <c r="I11292" s="5">
        <v>16891.754400000002</v>
      </c>
      <c r="J11292" s="5">
        <v>0</v>
      </c>
      <c r="K11292" s="5">
        <v>16891.754400000002</v>
      </c>
      <c r="L11292" s="5">
        <v>0</v>
      </c>
      <c r="M11292" t="str">
        <f>IF(ISERROR(VLOOKUP(A11292,'[1]Ecart validé'!$A:$A,1,FALSE)),Z11292,"Ecart Validé")</f>
        <v>valid</v>
      </c>
      <c r="R11292" t="s">
        <v>30</v>
      </c>
      <c r="X11292"/>
      <c r="Y11292"/>
      <c r="Z11292" t="s">
        <v>31</v>
      </c>
    </row>
    <row r="11293" spans="1:26" ht="72" x14ac:dyDescent="0.3">
      <c r="A11293" t="s">
        <v>14040</v>
      </c>
      <c r="B11293" t="s">
        <v>3157</v>
      </c>
      <c r="C11293">
        <v>115414</v>
      </c>
      <c r="D11293" t="str">
        <f>+VLOOKUP(C11293,Param!K:L,2,FALSE)</f>
        <v>ORANGINA SCHWEPPES</v>
      </c>
      <c r="E11293" t="s">
        <v>5317</v>
      </c>
      <c r="F11293" t="s">
        <v>8271</v>
      </c>
      <c r="G11293" t="s">
        <v>29</v>
      </c>
      <c r="H11293" s="5">
        <v>108295.6072</v>
      </c>
      <c r="I11293" s="5">
        <v>107746.1372</v>
      </c>
      <c r="J11293" s="5">
        <v>549.47000000000105</v>
      </c>
      <c r="K11293" s="5">
        <v>107746.1372</v>
      </c>
      <c r="L11293" s="5">
        <v>549.47000000000105</v>
      </c>
      <c r="M11293" t="str">
        <f>IF(ISERROR(VLOOKUP(A11293,'[1]Ecart validé'!$A:$A,1,FALSE)),Z11293,"Ecart Validé")</f>
        <v>issue</v>
      </c>
      <c r="N11293" t="s">
        <v>14041</v>
      </c>
      <c r="O11293" t="s">
        <v>14042</v>
      </c>
      <c r="P11293" t="s">
        <v>85</v>
      </c>
      <c r="Q11293" t="s">
        <v>14043</v>
      </c>
      <c r="R11293" t="s">
        <v>30</v>
      </c>
      <c r="S11293" t="s">
        <v>42</v>
      </c>
      <c r="T11293" t="s">
        <v>325</v>
      </c>
      <c r="U11293" s="13" t="s">
        <v>14044</v>
      </c>
      <c r="V11293" t="s">
        <v>60</v>
      </c>
      <c r="X11293"/>
      <c r="Y11293"/>
      <c r="Z11293" t="s">
        <v>88</v>
      </c>
    </row>
    <row r="11294" spans="1:26" x14ac:dyDescent="0.3">
      <c r="A11294" t="s">
        <v>14045</v>
      </c>
      <c r="B11294" t="s">
        <v>3157</v>
      </c>
      <c r="C11294">
        <v>115414</v>
      </c>
      <c r="D11294" t="str">
        <f>+VLOOKUP(C11294,Param!K:L,2,FALSE)</f>
        <v>ORANGINA SCHWEPPES</v>
      </c>
      <c r="E11294" t="s">
        <v>5311</v>
      </c>
      <c r="F11294" t="s">
        <v>8271</v>
      </c>
      <c r="G11294" t="s">
        <v>29</v>
      </c>
      <c r="H11294" s="5">
        <v>19185</v>
      </c>
      <c r="I11294" s="5">
        <v>19185</v>
      </c>
      <c r="J11294" s="5">
        <v>0</v>
      </c>
      <c r="K11294" s="5">
        <v>19185</v>
      </c>
      <c r="L11294" s="5">
        <v>0</v>
      </c>
      <c r="M11294" t="str">
        <f>IF(ISERROR(VLOOKUP(A11294,'[1]Ecart validé'!$A:$A,1,FALSE)),Z11294,"Ecart Validé")</f>
        <v>valid</v>
      </c>
      <c r="R11294" t="s">
        <v>30</v>
      </c>
      <c r="X11294"/>
      <c r="Y11294"/>
      <c r="Z11294" t="s">
        <v>31</v>
      </c>
    </row>
    <row r="11295" spans="1:26" x14ac:dyDescent="0.3">
      <c r="A11295" t="s">
        <v>14046</v>
      </c>
      <c r="B11295" t="s">
        <v>3157</v>
      </c>
      <c r="C11295">
        <v>115414</v>
      </c>
      <c r="D11295" t="str">
        <f>+VLOOKUP(C11295,Param!K:L,2,FALSE)</f>
        <v>ORANGINA SCHWEPPES</v>
      </c>
      <c r="E11295" t="s">
        <v>5309</v>
      </c>
      <c r="F11295" t="s">
        <v>8271</v>
      </c>
      <c r="G11295" t="s">
        <v>29</v>
      </c>
      <c r="H11295" s="5">
        <v>12302.4</v>
      </c>
      <c r="I11295" s="5">
        <v>12302.4</v>
      </c>
      <c r="J11295" s="5">
        <v>0</v>
      </c>
      <c r="K11295" s="5">
        <v>12302.4</v>
      </c>
      <c r="L11295" s="5">
        <v>0</v>
      </c>
      <c r="M11295" t="str">
        <f>IF(ISERROR(VLOOKUP(A11295,'[1]Ecart validé'!$A:$A,1,FALSE)),Z11295,"Ecart Validé")</f>
        <v>valid</v>
      </c>
      <c r="R11295" t="s">
        <v>30</v>
      </c>
      <c r="X11295"/>
      <c r="Y11295"/>
      <c r="Z11295" t="s">
        <v>31</v>
      </c>
    </row>
    <row r="11296" spans="1:26" x14ac:dyDescent="0.3">
      <c r="A11296" t="s">
        <v>14047</v>
      </c>
      <c r="B11296" t="s">
        <v>3157</v>
      </c>
      <c r="C11296">
        <v>58384</v>
      </c>
      <c r="D11296" t="str">
        <f>+VLOOKUP(C11296,Param!K:L,2,FALSE)</f>
        <v>ROUGIE BIZAC INTERNATIONAL - EURALIS GASTRONOMIE</v>
      </c>
      <c r="E11296" t="s">
        <v>4840</v>
      </c>
      <c r="F11296" t="s">
        <v>8271</v>
      </c>
      <c r="G11296" t="s">
        <v>29</v>
      </c>
      <c r="H11296" s="5">
        <v>38212.269999999997</v>
      </c>
      <c r="I11296" s="5">
        <v>38212.270199999999</v>
      </c>
      <c r="J11296" s="5">
        <v>-2.00000002223532E-4</v>
      </c>
      <c r="K11296" s="5">
        <v>38212.269999999997</v>
      </c>
      <c r="L11296" s="5">
        <v>0</v>
      </c>
      <c r="M11296" t="str">
        <f>IF(ISERROR(VLOOKUP(A11296,'[1]Ecart validé'!$A:$A,1,FALSE)),Z11296,"Ecart Validé")</f>
        <v>valid</v>
      </c>
      <c r="R11296" t="s">
        <v>30</v>
      </c>
      <c r="X11296"/>
      <c r="Y11296"/>
      <c r="Z11296" t="s">
        <v>31</v>
      </c>
    </row>
    <row r="11297" spans="1:26" x14ac:dyDescent="0.3">
      <c r="A11297" t="s">
        <v>14048</v>
      </c>
      <c r="B11297" t="s">
        <v>3157</v>
      </c>
      <c r="C11297">
        <v>118354</v>
      </c>
      <c r="D11297" t="str">
        <f>+VLOOKUP(C11297,Param!K:L,2,FALSE)</f>
        <v>SAVENCIA FROMAGE &amp; DAIRY FOODSERVICE</v>
      </c>
      <c r="E11297" t="s">
        <v>5366</v>
      </c>
      <c r="F11297" t="s">
        <v>8271</v>
      </c>
      <c r="G11297" t="s">
        <v>29</v>
      </c>
      <c r="H11297" s="5">
        <v>54765.130299999997</v>
      </c>
      <c r="I11297" s="5">
        <v>54765.031000000003</v>
      </c>
      <c r="J11297" s="5">
        <v>9.9299999994400395E-2</v>
      </c>
      <c r="K11297" s="5">
        <v>54765.130299999997</v>
      </c>
      <c r="L11297" s="5">
        <v>0</v>
      </c>
      <c r="M11297" t="str">
        <f>IF(ISERROR(VLOOKUP(A11297,'[1]Ecart validé'!$A:$A,1,FALSE)),Z11297,"Ecart Validé")</f>
        <v>valid</v>
      </c>
      <c r="R11297" t="s">
        <v>30</v>
      </c>
      <c r="X11297"/>
      <c r="Y11297"/>
      <c r="Z11297" t="s">
        <v>31</v>
      </c>
    </row>
    <row r="11298" spans="1:26" x14ac:dyDescent="0.3">
      <c r="A11298" t="s">
        <v>14049</v>
      </c>
      <c r="B11298" t="s">
        <v>3157</v>
      </c>
      <c r="C11298">
        <v>358966</v>
      </c>
      <c r="D11298" t="str">
        <f>+VLOOKUP(C11298,Param!K:L,2,FALSE)</f>
        <v>HJ HEINZ DISTRIBUTION</v>
      </c>
      <c r="E11298" t="s">
        <v>14050</v>
      </c>
      <c r="F11298" t="s">
        <v>8271</v>
      </c>
      <c r="G11298" t="s">
        <v>29</v>
      </c>
      <c r="H11298" s="5">
        <v>48657.56</v>
      </c>
      <c r="I11298" s="5">
        <v>48657.559000000001</v>
      </c>
      <c r="J11298" s="5">
        <v>9.9999999656574801E-4</v>
      </c>
      <c r="K11298" s="5">
        <v>48657.56</v>
      </c>
      <c r="L11298" s="5">
        <v>0</v>
      </c>
      <c r="M11298" t="str">
        <f>IF(ISERROR(VLOOKUP(A11298,'[1]Ecart validé'!$A:$A,1,FALSE)),Z11298,"Ecart Validé")</f>
        <v>valid</v>
      </c>
      <c r="R11298" t="s">
        <v>30</v>
      </c>
      <c r="X11298"/>
      <c r="Y11298"/>
      <c r="Z11298" t="s">
        <v>31</v>
      </c>
    </row>
    <row r="11299" spans="1:26" x14ac:dyDescent="0.3">
      <c r="A11299" t="s">
        <v>14051</v>
      </c>
      <c r="B11299" t="s">
        <v>3157</v>
      </c>
      <c r="C11299">
        <v>343870</v>
      </c>
      <c r="D11299" t="str">
        <f>+VLOOKUP(C11299,Param!K:L,2,FALSE)</f>
        <v>CARGILL NV</v>
      </c>
      <c r="E11299" t="s">
        <v>6051</v>
      </c>
      <c r="F11299" t="s">
        <v>8271</v>
      </c>
      <c r="G11299" t="s">
        <v>29</v>
      </c>
      <c r="H11299" s="5">
        <v>55751.974499999997</v>
      </c>
      <c r="I11299" s="5">
        <v>55751.974300000002</v>
      </c>
      <c r="J11299" s="5">
        <v>1.9999999494757501E-4</v>
      </c>
      <c r="K11299" s="5">
        <v>55751.974499999997</v>
      </c>
      <c r="L11299" s="5">
        <v>0</v>
      </c>
      <c r="M11299" t="str">
        <f>IF(ISERROR(VLOOKUP(A11299,'[1]Ecart validé'!$A:$A,1,FALSE)),Z11299,"Ecart Validé")</f>
        <v>valid</v>
      </c>
      <c r="R11299" t="s">
        <v>30</v>
      </c>
      <c r="X11299"/>
      <c r="Y11299"/>
      <c r="Z11299" t="s">
        <v>31</v>
      </c>
    </row>
    <row r="11300" spans="1:26" x14ac:dyDescent="0.3">
      <c r="A11300" t="s">
        <v>14052</v>
      </c>
      <c r="B11300" t="s">
        <v>3157</v>
      </c>
      <c r="C11300">
        <v>55525</v>
      </c>
      <c r="D11300" t="str">
        <f>+VLOOKUP(C11300,Param!K:L,2,FALSE)</f>
        <v>SEGAFREDO ZANETTI</v>
      </c>
      <c r="E11300" t="s">
        <v>4475</v>
      </c>
      <c r="F11300" t="s">
        <v>8271</v>
      </c>
      <c r="G11300" t="s">
        <v>29</v>
      </c>
      <c r="H11300" s="5">
        <v>268709</v>
      </c>
      <c r="I11300" s="5">
        <v>268709</v>
      </c>
      <c r="J11300" s="5">
        <v>0</v>
      </c>
      <c r="K11300" s="5">
        <v>268709</v>
      </c>
      <c r="L11300" s="5">
        <v>0</v>
      </c>
      <c r="M11300" t="str">
        <f>IF(ISERROR(VLOOKUP(A11300,'[1]Ecart validé'!$A:$A,1,FALSE)),Z11300,"Ecart Validé")</f>
        <v>valid</v>
      </c>
      <c r="R11300" t="s">
        <v>30</v>
      </c>
      <c r="X11300"/>
      <c r="Y11300"/>
      <c r="Z11300" t="s">
        <v>31</v>
      </c>
    </row>
    <row r="11301" spans="1:26" x14ac:dyDescent="0.3">
      <c r="A11301" t="s">
        <v>14053</v>
      </c>
      <c r="B11301" t="s">
        <v>3157</v>
      </c>
      <c r="C11301">
        <v>357629</v>
      </c>
      <c r="D11301" t="str">
        <f>+VLOOKUP(C11301,Param!K:L,2,FALSE)</f>
        <v>ON TOWER FRANCE</v>
      </c>
      <c r="E11301" t="s">
        <v>5985</v>
      </c>
      <c r="F11301" t="s">
        <v>8271</v>
      </c>
      <c r="G11301" t="s">
        <v>29</v>
      </c>
      <c r="H11301" s="5">
        <v>17739.900000000001</v>
      </c>
      <c r="I11301" s="5">
        <v>17739.896000000001</v>
      </c>
      <c r="J11301" s="5">
        <v>4.0000000008149003E-3</v>
      </c>
      <c r="K11301" s="5">
        <v>17739.900000000001</v>
      </c>
      <c r="L11301" s="5">
        <v>0</v>
      </c>
      <c r="M11301" t="str">
        <f>IF(ISERROR(VLOOKUP(A11301,'[1]Ecart validé'!$A:$A,1,FALSE)),Z11301,"Ecart Validé")</f>
        <v>valid</v>
      </c>
      <c r="R11301" t="s">
        <v>30</v>
      </c>
      <c r="U11301" s="12"/>
      <c r="X11301"/>
      <c r="Y11301"/>
      <c r="Z11301" t="s">
        <v>31</v>
      </c>
    </row>
    <row r="11302" spans="1:26" ht="86.4" x14ac:dyDescent="0.3">
      <c r="A11302" t="s">
        <v>14054</v>
      </c>
      <c r="B11302" t="s">
        <v>3157</v>
      </c>
      <c r="C11302">
        <v>70524</v>
      </c>
      <c r="D11302" t="str">
        <f>+VLOOKUP(C11302,Param!K:L,2,FALSE)</f>
        <v>HOPSCOTCH SYSTEME EUROPE LTD</v>
      </c>
      <c r="E11302" t="s">
        <v>5046</v>
      </c>
      <c r="F11302" t="s">
        <v>8271</v>
      </c>
      <c r="G11302" t="s">
        <v>29</v>
      </c>
      <c r="H11302" s="5">
        <v>1758.52</v>
      </c>
      <c r="I11302" s="5">
        <v>1758.5154</v>
      </c>
      <c r="J11302" s="5">
        <v>4.5999999999821696E-3</v>
      </c>
      <c r="K11302" s="5">
        <v>1758.52</v>
      </c>
      <c r="L11302" s="5">
        <v>0</v>
      </c>
      <c r="M11302" t="str">
        <f>IF(ISERROR(VLOOKUP(A11302,'[1]Ecart validé'!$A:$A,1,FALSE)),Z11302,"Ecart Validé")</f>
        <v>valid</v>
      </c>
      <c r="R11302" t="s">
        <v>30</v>
      </c>
      <c r="S11302" t="s">
        <v>42</v>
      </c>
      <c r="T11302" t="s">
        <v>325</v>
      </c>
      <c r="U11302" s="13" t="s">
        <v>14055</v>
      </c>
      <c r="V11302" t="s">
        <v>45</v>
      </c>
      <c r="X11302" t="s">
        <v>458</v>
      </c>
      <c r="Y11302" t="s">
        <v>458</v>
      </c>
      <c r="Z11302" t="s">
        <v>31</v>
      </c>
    </row>
    <row r="11303" spans="1:26" x14ac:dyDescent="0.3">
      <c r="A11303" t="s">
        <v>14056</v>
      </c>
      <c r="B11303" t="s">
        <v>3157</v>
      </c>
      <c r="C11303">
        <v>79868</v>
      </c>
      <c r="D11303" t="str">
        <f>+VLOOKUP(C11303,Param!K:L,2,FALSE)</f>
        <v>FREE MOBILE</v>
      </c>
      <c r="E11303" t="s">
        <v>5109</v>
      </c>
      <c r="F11303" t="s">
        <v>8271</v>
      </c>
      <c r="G11303" t="s">
        <v>29</v>
      </c>
      <c r="H11303" s="5">
        <v>12572.34</v>
      </c>
      <c r="I11303" s="5">
        <v>12572.342500000001</v>
      </c>
      <c r="J11303" s="5">
        <v>-2.5000000005093101E-3</v>
      </c>
      <c r="K11303" s="5">
        <v>12572.34</v>
      </c>
      <c r="L11303" s="5">
        <v>0</v>
      </c>
      <c r="M11303" t="str">
        <f>IF(ISERROR(VLOOKUP(A11303,'[1]Ecart validé'!$A:$A,1,FALSE)),Z11303,"Ecart Validé")</f>
        <v>valid</v>
      </c>
      <c r="R11303" t="s">
        <v>30</v>
      </c>
      <c r="U11303" s="12"/>
      <c r="X11303"/>
      <c r="Y11303"/>
      <c r="Z11303" t="s">
        <v>31</v>
      </c>
    </row>
    <row r="11304" spans="1:26" x14ac:dyDescent="0.3">
      <c r="A11304" t="s">
        <v>14057</v>
      </c>
      <c r="B11304" t="s">
        <v>3157</v>
      </c>
      <c r="C11304">
        <v>317154</v>
      </c>
      <c r="D11304" t="str">
        <f>+VLOOKUP(C11304,Param!K:L,2,FALSE)</f>
        <v>FOOD N'JOY SA</v>
      </c>
      <c r="E11304" t="s">
        <v>5882</v>
      </c>
      <c r="F11304" t="s">
        <v>8271</v>
      </c>
      <c r="G11304" t="s">
        <v>29</v>
      </c>
      <c r="H11304" s="5">
        <v>1181.52</v>
      </c>
      <c r="I11304" s="5">
        <v>1181.52</v>
      </c>
      <c r="J11304" s="5">
        <v>0</v>
      </c>
      <c r="K11304" s="5">
        <v>1181.52</v>
      </c>
      <c r="L11304" s="5">
        <v>0</v>
      </c>
      <c r="M11304" t="str">
        <f>IF(ISERROR(VLOOKUP(A11304,'[1]Ecart validé'!$A:$A,1,FALSE)),Z11304,"Ecart Validé")</f>
        <v>valid</v>
      </c>
      <c r="R11304" t="s">
        <v>30</v>
      </c>
      <c r="X11304"/>
      <c r="Y11304"/>
      <c r="Z11304" t="s">
        <v>31</v>
      </c>
    </row>
    <row r="11305" spans="1:26" x14ac:dyDescent="0.3">
      <c r="A11305" t="s">
        <v>14058</v>
      </c>
      <c r="B11305" t="s">
        <v>3157</v>
      </c>
      <c r="C11305">
        <v>356286</v>
      </c>
      <c r="D11305" t="str">
        <f>+VLOOKUP(C11305,Param!K:L,2,FALSE)</f>
        <v>POMONE</v>
      </c>
      <c r="E11305" t="s">
        <v>14059</v>
      </c>
      <c r="F11305" t="s">
        <v>8271</v>
      </c>
      <c r="G11305" t="s">
        <v>29</v>
      </c>
      <c r="H11305" s="5">
        <v>5534.12</v>
      </c>
      <c r="I11305" s="5">
        <v>5534.12</v>
      </c>
      <c r="J11305" s="5">
        <v>0</v>
      </c>
      <c r="K11305" s="5">
        <v>5534.12</v>
      </c>
      <c r="L11305" s="5">
        <v>0</v>
      </c>
      <c r="M11305" t="str">
        <f>IF(ISERROR(VLOOKUP(A11305,'[1]Ecart validé'!$A:$A,1,FALSE)),Z11305,"Ecart Validé")</f>
        <v>valid</v>
      </c>
      <c r="R11305" t="s">
        <v>30</v>
      </c>
      <c r="T11305" s="41"/>
      <c r="X11305"/>
      <c r="Y11305"/>
      <c r="Z11305" t="s">
        <v>31</v>
      </c>
    </row>
    <row r="11306" spans="1:26" x14ac:dyDescent="0.3">
      <c r="A11306" t="s">
        <v>14060</v>
      </c>
      <c r="B11306" t="s">
        <v>3157</v>
      </c>
      <c r="C11306">
        <v>269393</v>
      </c>
      <c r="D11306" t="str">
        <f>+VLOOKUP(C11306,Param!K:L,2,FALSE)</f>
        <v>MITSUBISHI ELECTRIC EUROPE BV</v>
      </c>
      <c r="E11306" t="s">
        <v>5702</v>
      </c>
      <c r="F11306" t="s">
        <v>8271</v>
      </c>
      <c r="G11306" t="s">
        <v>29</v>
      </c>
      <c r="H11306" s="5">
        <v>5785.93</v>
      </c>
      <c r="I11306" s="5">
        <v>5785.9335000000001</v>
      </c>
      <c r="J11306" s="5">
        <v>-3.49999999980354E-3</v>
      </c>
      <c r="K11306" s="5">
        <v>5785.93</v>
      </c>
      <c r="L11306" s="5">
        <v>0</v>
      </c>
      <c r="M11306" t="str">
        <f>IF(ISERROR(VLOOKUP(A11306,'[1]Ecart validé'!$A:$A,1,FALSE)),Z11306,"Ecart Validé")</f>
        <v>valid</v>
      </c>
      <c r="R11306" t="s">
        <v>30</v>
      </c>
      <c r="X11306"/>
      <c r="Y11306"/>
      <c r="Z11306" t="s">
        <v>31</v>
      </c>
    </row>
    <row r="11307" spans="1:26" x14ac:dyDescent="0.3">
      <c r="A11307" t="s">
        <v>14061</v>
      </c>
      <c r="B11307" t="s">
        <v>3157</v>
      </c>
      <c r="C11307">
        <v>23890</v>
      </c>
      <c r="D11307" t="str">
        <f>+VLOOKUP(C11307,Param!K:L,2,FALSE)</f>
        <v>MEIKO MASCHINENBAU GMBH &amp; CO KG</v>
      </c>
      <c r="E11307" t="s">
        <v>3407</v>
      </c>
      <c r="F11307" t="s">
        <v>8271</v>
      </c>
      <c r="G11307" t="s">
        <v>29</v>
      </c>
      <c r="H11307" s="5">
        <v>25846.1</v>
      </c>
      <c r="I11307" s="5">
        <v>25846.0965</v>
      </c>
      <c r="J11307" s="5">
        <v>3.4999999988940501E-3</v>
      </c>
      <c r="K11307" s="5">
        <v>25846.1</v>
      </c>
      <c r="L11307" s="5">
        <v>0</v>
      </c>
      <c r="M11307" t="str">
        <f>IF(ISERROR(VLOOKUP(A11307,'[1]Ecart validé'!$A:$A,1,FALSE)),Z11307,"Ecart Validé")</f>
        <v>valid</v>
      </c>
      <c r="R11307" t="s">
        <v>30</v>
      </c>
      <c r="U11307" s="15"/>
      <c r="X11307"/>
      <c r="Y11307"/>
      <c r="Z11307" t="s">
        <v>31</v>
      </c>
    </row>
    <row r="11308" spans="1:26" x14ac:dyDescent="0.3">
      <c r="A11308" t="s">
        <v>14062</v>
      </c>
      <c r="B11308" t="s">
        <v>3157</v>
      </c>
      <c r="C11308">
        <v>207701</v>
      </c>
      <c r="D11308" t="str">
        <f>+VLOOKUP(C11308,Param!K:L,2,FALSE)</f>
        <v>DAIKIN AIRCONDITIONING FRANCE</v>
      </c>
      <c r="E11308" t="s">
        <v>5491</v>
      </c>
      <c r="F11308" t="s">
        <v>8271</v>
      </c>
      <c r="G11308" t="s">
        <v>29</v>
      </c>
      <c r="H11308" s="5">
        <v>21605.18</v>
      </c>
      <c r="I11308" s="5">
        <v>21605.18</v>
      </c>
      <c r="J11308" s="5">
        <v>0</v>
      </c>
      <c r="K11308" s="5">
        <v>21605.18</v>
      </c>
      <c r="L11308" s="5">
        <v>0</v>
      </c>
      <c r="M11308" t="str">
        <f>IF(ISERROR(VLOOKUP(A11308,'[1]Ecart validé'!$A:$A,1,FALSE)),Z11308,"Ecart Validé")</f>
        <v>valid</v>
      </c>
      <c r="R11308" t="s">
        <v>30</v>
      </c>
      <c r="X11308"/>
      <c r="Y11308"/>
      <c r="Z11308" t="s">
        <v>31</v>
      </c>
    </row>
    <row r="11309" spans="1:26" ht="57.6" x14ac:dyDescent="0.3">
      <c r="A11309" t="s">
        <v>14063</v>
      </c>
      <c r="B11309" t="s">
        <v>3157</v>
      </c>
      <c r="C11309">
        <v>80859</v>
      </c>
      <c r="D11309" t="str">
        <f>+VLOOKUP(C11309,Param!K:L,2,FALSE)</f>
        <v>BRASSERIE KRONENBOURG</v>
      </c>
      <c r="E11309" t="s">
        <v>6055</v>
      </c>
      <c r="F11309" t="s">
        <v>8617</v>
      </c>
      <c r="G11309" t="s">
        <v>29</v>
      </c>
      <c r="H11309" s="5">
        <v>54</v>
      </c>
      <c r="J11309" s="5">
        <v>54</v>
      </c>
      <c r="L11309" s="5">
        <v>54</v>
      </c>
      <c r="M11309" t="str">
        <f>IF(ISERROR(VLOOKUP(A11309,'[1]Ecart validé'!$A:$A,1,FALSE)),Z11309,"Ecart Validé")</f>
        <v>issue</v>
      </c>
      <c r="N11309" t="s">
        <v>323</v>
      </c>
      <c r="O11309" t="s">
        <v>323</v>
      </c>
      <c r="S11309" t="s">
        <v>42</v>
      </c>
      <c r="T11309" t="s">
        <v>325</v>
      </c>
      <c r="U11309" s="13" t="s">
        <v>14064</v>
      </c>
      <c r="V11309" t="s">
        <v>60</v>
      </c>
      <c r="X11309" t="s">
        <v>555</v>
      </c>
      <c r="Y11309" t="s">
        <v>555</v>
      </c>
      <c r="Z11309" t="s">
        <v>88</v>
      </c>
    </row>
    <row r="11310" spans="1:26" x14ac:dyDescent="0.3">
      <c r="A11310" t="s">
        <v>14065</v>
      </c>
      <c r="B11310" t="s">
        <v>3157</v>
      </c>
      <c r="C11310">
        <v>80859</v>
      </c>
      <c r="D11310" t="str">
        <f>+VLOOKUP(C11310,Param!K:L,2,FALSE)</f>
        <v>BRASSERIE KRONENBOURG</v>
      </c>
      <c r="E11310" t="s">
        <v>6055</v>
      </c>
      <c r="F11310" t="s">
        <v>8271</v>
      </c>
      <c r="G11310" t="s">
        <v>29</v>
      </c>
      <c r="H11310" s="5">
        <v>46969.36</v>
      </c>
      <c r="I11310" s="5">
        <v>46969.36</v>
      </c>
      <c r="J11310" s="5">
        <v>0</v>
      </c>
      <c r="K11310" s="5">
        <v>46969.36</v>
      </c>
      <c r="L11310" s="5">
        <v>0</v>
      </c>
      <c r="M11310" t="str">
        <f>IF(ISERROR(VLOOKUP(A11310,'[1]Ecart validé'!$A:$A,1,FALSE)),Z11310,"Ecart Validé")</f>
        <v>valid</v>
      </c>
      <c r="R11310" t="s">
        <v>30</v>
      </c>
      <c r="X11310"/>
      <c r="Y11310"/>
      <c r="Z11310" t="s">
        <v>31</v>
      </c>
    </row>
    <row r="11311" spans="1:26" x14ac:dyDescent="0.3">
      <c r="A11311" t="s">
        <v>14066</v>
      </c>
      <c r="B11311" t="s">
        <v>3157</v>
      </c>
      <c r="C11311">
        <v>80859</v>
      </c>
      <c r="D11311" t="str">
        <f>+VLOOKUP(C11311,Param!K:L,2,FALSE)</f>
        <v>BRASSERIE KRONENBOURG</v>
      </c>
      <c r="E11311" t="s">
        <v>6061</v>
      </c>
      <c r="F11311" t="s">
        <v>8271</v>
      </c>
      <c r="G11311" t="s">
        <v>29</v>
      </c>
      <c r="H11311" s="5">
        <v>576489.06000000006</v>
      </c>
      <c r="I11311" s="5">
        <v>576489.06000000006</v>
      </c>
      <c r="J11311" s="5">
        <v>0</v>
      </c>
      <c r="K11311" s="5">
        <v>576489.06000000006</v>
      </c>
      <c r="L11311" s="5">
        <v>0</v>
      </c>
      <c r="M11311" t="str">
        <f>IF(ISERROR(VLOOKUP(A11311,'[1]Ecart validé'!$A:$A,1,FALSE)),Z11311,"Ecart Validé")</f>
        <v>valid</v>
      </c>
      <c r="R11311" t="s">
        <v>30</v>
      </c>
      <c r="X11311"/>
      <c r="Y11311"/>
      <c r="Z11311" t="s">
        <v>31</v>
      </c>
    </row>
    <row r="11312" spans="1:26" x14ac:dyDescent="0.3">
      <c r="A11312" t="s">
        <v>14067</v>
      </c>
      <c r="B11312" t="s">
        <v>3157</v>
      </c>
      <c r="C11312">
        <v>80859</v>
      </c>
      <c r="D11312" t="str">
        <f>+VLOOKUP(C11312,Param!K:L,2,FALSE)</f>
        <v>BRASSERIE KRONENBOURG</v>
      </c>
      <c r="E11312" t="s">
        <v>6063</v>
      </c>
      <c r="F11312" t="s">
        <v>8271</v>
      </c>
      <c r="G11312" t="s">
        <v>29</v>
      </c>
      <c r="H11312" s="5">
        <v>61781.25</v>
      </c>
      <c r="I11312" s="5">
        <v>61781.25</v>
      </c>
      <c r="J11312" s="5">
        <v>0</v>
      </c>
      <c r="K11312" s="5">
        <v>61781.25</v>
      </c>
      <c r="L11312" s="5">
        <v>0</v>
      </c>
      <c r="M11312" t="str">
        <f>IF(ISERROR(VLOOKUP(A11312,'[1]Ecart validé'!$A:$A,1,FALSE)),Z11312,"Ecart Validé")</f>
        <v>valid</v>
      </c>
      <c r="R11312" t="s">
        <v>30</v>
      </c>
      <c r="X11312"/>
      <c r="Y11312"/>
      <c r="Z11312" t="s">
        <v>31</v>
      </c>
    </row>
    <row r="11313" spans="1:26" ht="57.6" x14ac:dyDescent="0.3">
      <c r="A11313" t="s">
        <v>14068</v>
      </c>
      <c r="B11313" t="s">
        <v>3157</v>
      </c>
      <c r="C11313">
        <v>80859</v>
      </c>
      <c r="D11313" t="str">
        <f>+VLOOKUP(C11313,Param!K:L,2,FALSE)</f>
        <v>BRASSERIE KRONENBOURG</v>
      </c>
      <c r="E11313" t="s">
        <v>6065</v>
      </c>
      <c r="F11313" t="s">
        <v>8617</v>
      </c>
      <c r="G11313" t="s">
        <v>29</v>
      </c>
      <c r="H11313" s="5">
        <v>3482.52</v>
      </c>
      <c r="J11313" s="5">
        <v>3482.52</v>
      </c>
      <c r="L11313" s="5">
        <v>3482.52</v>
      </c>
      <c r="M11313" t="str">
        <f>IF(ISERROR(VLOOKUP(A11313,'[1]Ecart validé'!$A:$A,1,FALSE)),Z11313,"Ecart Validé")</f>
        <v>issue</v>
      </c>
      <c r="N11313" t="s">
        <v>323</v>
      </c>
      <c r="O11313" t="s">
        <v>323</v>
      </c>
      <c r="S11313" t="s">
        <v>42</v>
      </c>
      <c r="T11313" t="s">
        <v>325</v>
      </c>
      <c r="U11313" s="13" t="s">
        <v>14064</v>
      </c>
      <c r="V11313" t="s">
        <v>60</v>
      </c>
      <c r="X11313" t="s">
        <v>555</v>
      </c>
      <c r="Y11313" t="s">
        <v>555</v>
      </c>
      <c r="Z11313" t="s">
        <v>88</v>
      </c>
    </row>
    <row r="11314" spans="1:26" x14ac:dyDescent="0.3">
      <c r="A11314" t="s">
        <v>14069</v>
      </c>
      <c r="B11314" t="s">
        <v>3157</v>
      </c>
      <c r="C11314">
        <v>80859</v>
      </c>
      <c r="D11314" t="str">
        <f>+VLOOKUP(C11314,Param!K:L,2,FALSE)</f>
        <v>BRASSERIE KRONENBOURG</v>
      </c>
      <c r="E11314" t="s">
        <v>6065</v>
      </c>
      <c r="F11314" t="s">
        <v>8271</v>
      </c>
      <c r="G11314" t="s">
        <v>29</v>
      </c>
      <c r="H11314" s="5">
        <v>57374.7</v>
      </c>
      <c r="I11314" s="5">
        <v>57374.7</v>
      </c>
      <c r="J11314" s="5">
        <v>0</v>
      </c>
      <c r="K11314" s="5">
        <v>57374.7</v>
      </c>
      <c r="L11314" s="5">
        <v>0</v>
      </c>
      <c r="M11314" t="str">
        <f>IF(ISERROR(VLOOKUP(A11314,'[1]Ecart validé'!$A:$A,1,FALSE)),Z11314,"Ecart Validé")</f>
        <v>valid</v>
      </c>
      <c r="R11314" t="s">
        <v>30</v>
      </c>
      <c r="X11314"/>
      <c r="Y11314"/>
      <c r="Z11314" t="s">
        <v>31</v>
      </c>
    </row>
    <row r="11315" spans="1:26" x14ac:dyDescent="0.3">
      <c r="A11315" t="s">
        <v>14070</v>
      </c>
      <c r="B11315" t="s">
        <v>3157</v>
      </c>
      <c r="C11315">
        <v>45134</v>
      </c>
      <c r="D11315" t="str">
        <f>+VLOOKUP(C11315,Param!K:L,2,FALSE)</f>
        <v>ADA FRANCE</v>
      </c>
      <c r="E11315" t="s">
        <v>6053</v>
      </c>
      <c r="F11315" t="s">
        <v>8271</v>
      </c>
      <c r="G11315" t="s">
        <v>29</v>
      </c>
      <c r="H11315" s="5">
        <v>9839.77</v>
      </c>
      <c r="I11315" s="5">
        <v>9839.768</v>
      </c>
      <c r="J11315" s="5">
        <v>2.0000000004074502E-3</v>
      </c>
      <c r="K11315" s="5">
        <v>9839.77</v>
      </c>
      <c r="L11315" s="5">
        <v>0</v>
      </c>
      <c r="M11315" t="str">
        <f>IF(ISERROR(VLOOKUP(A11315,'[1]Ecart validé'!$A:$A,1,FALSE)),Z11315,"Ecart Validé")</f>
        <v>valid</v>
      </c>
      <c r="R11315" t="s">
        <v>30</v>
      </c>
      <c r="X11315"/>
      <c r="Y11315"/>
      <c r="Z11315" t="s">
        <v>31</v>
      </c>
    </row>
    <row r="11316" spans="1:26" x14ac:dyDescent="0.3">
      <c r="A11316" t="s">
        <v>14071</v>
      </c>
      <c r="B11316" t="s">
        <v>3157</v>
      </c>
      <c r="C11316">
        <v>79782</v>
      </c>
      <c r="D11316" t="str">
        <f>+VLOOKUP(C11316,Param!K:L,2,FALSE)</f>
        <v>AUTOMOBILES CITROEN</v>
      </c>
      <c r="E11316" t="s">
        <v>14072</v>
      </c>
      <c r="F11316" t="s">
        <v>8617</v>
      </c>
      <c r="G11316" t="s">
        <v>29</v>
      </c>
      <c r="H11316" s="5">
        <v>33900</v>
      </c>
      <c r="I11316" s="5">
        <v>33900</v>
      </c>
      <c r="J11316" s="5">
        <v>0</v>
      </c>
      <c r="K11316" s="5">
        <v>33900</v>
      </c>
      <c r="L11316" s="5">
        <v>0</v>
      </c>
      <c r="M11316" t="str">
        <f>IF(ISERROR(VLOOKUP(A11316,'[1]Ecart validé'!$A:$A,1,FALSE)),Z11316,"Ecart Validé")</f>
        <v>valid</v>
      </c>
      <c r="R11316" t="s">
        <v>30</v>
      </c>
      <c r="X11316"/>
      <c r="Y11316"/>
      <c r="Z11316" t="s">
        <v>31</v>
      </c>
    </row>
    <row r="11317" spans="1:26" x14ac:dyDescent="0.3">
      <c r="A11317" t="s">
        <v>14073</v>
      </c>
      <c r="B11317" t="s">
        <v>3157</v>
      </c>
      <c r="C11317">
        <v>79782</v>
      </c>
      <c r="D11317" t="str">
        <f>+VLOOKUP(C11317,Param!K:L,2,FALSE)</f>
        <v>AUTOMOBILES CITROEN</v>
      </c>
      <c r="E11317" t="s">
        <v>14072</v>
      </c>
      <c r="F11317" t="s">
        <v>8271</v>
      </c>
      <c r="G11317" t="s">
        <v>29</v>
      </c>
      <c r="H11317" s="5">
        <v>16350</v>
      </c>
      <c r="I11317" s="5">
        <v>16350</v>
      </c>
      <c r="J11317" s="5">
        <v>0</v>
      </c>
      <c r="K11317" s="5">
        <v>16350</v>
      </c>
      <c r="L11317" s="5">
        <v>0</v>
      </c>
      <c r="M11317" t="str">
        <f>IF(ISERROR(VLOOKUP(A11317,'[1]Ecart validé'!$A:$A,1,FALSE)),Z11317,"Ecart Validé")</f>
        <v>valid</v>
      </c>
      <c r="R11317" t="s">
        <v>30</v>
      </c>
      <c r="X11317"/>
      <c r="Y11317"/>
      <c r="Z11317" t="s">
        <v>31</v>
      </c>
    </row>
    <row r="11318" spans="1:26" x14ac:dyDescent="0.3">
      <c r="A11318" t="s">
        <v>14074</v>
      </c>
      <c r="B11318" t="s">
        <v>3157</v>
      </c>
      <c r="C11318">
        <v>61812</v>
      </c>
      <c r="D11318" t="str">
        <f>+VLOOKUP(C11318,Param!K:L,2,FALSE)</f>
        <v>IRIDIS</v>
      </c>
      <c r="E11318">
        <v>212811577</v>
      </c>
      <c r="F11318" t="s">
        <v>8617</v>
      </c>
      <c r="G11318" t="s">
        <v>29</v>
      </c>
      <c r="H11318" s="5">
        <v>280.48</v>
      </c>
      <c r="I11318" s="5">
        <v>280.48</v>
      </c>
      <c r="J11318" s="5">
        <v>0</v>
      </c>
      <c r="K11318" s="5">
        <v>280.48</v>
      </c>
      <c r="L11318" s="5">
        <v>0</v>
      </c>
      <c r="M11318" t="str">
        <f>IF(ISERROR(VLOOKUP(A11318,'[1]Ecart validé'!$A:$A,1,FALSE)),Z11318,"Ecart Validé")</f>
        <v>valid</v>
      </c>
      <c r="R11318" t="s">
        <v>30</v>
      </c>
      <c r="X11318"/>
      <c r="Y11318"/>
      <c r="Z11318" t="s">
        <v>31</v>
      </c>
    </row>
    <row r="11319" spans="1:26" x14ac:dyDescent="0.3">
      <c r="A11319" t="s">
        <v>14075</v>
      </c>
      <c r="B11319" t="s">
        <v>3157</v>
      </c>
      <c r="C11319">
        <v>61812</v>
      </c>
      <c r="D11319" t="str">
        <f>+VLOOKUP(C11319,Param!K:L,2,FALSE)</f>
        <v>IRIDIS</v>
      </c>
      <c r="E11319">
        <v>212811577</v>
      </c>
      <c r="F11319" t="s">
        <v>8260</v>
      </c>
      <c r="G11319" t="s">
        <v>29</v>
      </c>
      <c r="H11319" s="5">
        <v>916.92</v>
      </c>
      <c r="I11319" s="5">
        <v>916.91679999999997</v>
      </c>
      <c r="J11319" s="5">
        <v>3.19999999999254E-3</v>
      </c>
      <c r="K11319" s="5">
        <v>916.92</v>
      </c>
      <c r="L11319" s="5">
        <v>0</v>
      </c>
      <c r="M11319" t="str">
        <f>IF(ISERROR(VLOOKUP(A11319,'[1]Ecart validé'!$A:$A,1,FALSE)),Z11319,"Ecart Validé")</f>
        <v>valid</v>
      </c>
      <c r="R11319" t="s">
        <v>30</v>
      </c>
      <c r="X11319"/>
      <c r="Y11319"/>
      <c r="Z11319" t="s">
        <v>31</v>
      </c>
    </row>
    <row r="11320" spans="1:26" x14ac:dyDescent="0.3">
      <c r="A11320" t="s">
        <v>14076</v>
      </c>
      <c r="B11320" t="s">
        <v>3157</v>
      </c>
      <c r="C11320">
        <v>267487</v>
      </c>
      <c r="D11320" t="str">
        <f>+VLOOKUP(C11320,Param!K:L,2,FALSE)</f>
        <v>PRONATURA</v>
      </c>
      <c r="E11320">
        <v>1180605751</v>
      </c>
      <c r="F11320" t="s">
        <v>8260</v>
      </c>
      <c r="G11320" t="s">
        <v>29</v>
      </c>
      <c r="H11320" s="5">
        <v>227.4</v>
      </c>
      <c r="I11320" s="5">
        <v>227.4</v>
      </c>
      <c r="J11320" s="5">
        <v>0</v>
      </c>
      <c r="K11320" s="5">
        <v>227.4</v>
      </c>
      <c r="L11320" s="5">
        <v>0</v>
      </c>
      <c r="M11320" t="str">
        <f>IF(ISERROR(VLOOKUP(A11320,'[1]Ecart validé'!$A:$A,1,FALSE)),Z11320,"Ecart Validé")</f>
        <v>valid</v>
      </c>
      <c r="R11320" t="s">
        <v>30</v>
      </c>
      <c r="X11320"/>
      <c r="Y11320"/>
      <c r="Z11320" t="s">
        <v>31</v>
      </c>
    </row>
    <row r="11321" spans="1:26" x14ac:dyDescent="0.3">
      <c r="A11321" t="s">
        <v>14077</v>
      </c>
      <c r="B11321" t="s">
        <v>3157</v>
      </c>
      <c r="C11321">
        <v>267487</v>
      </c>
      <c r="D11321" t="str">
        <f>+VLOOKUP(C11321,Param!K:L,2,FALSE)</f>
        <v>PRONATURA</v>
      </c>
      <c r="E11321">
        <v>1180605751</v>
      </c>
      <c r="F11321" t="s">
        <v>8262</v>
      </c>
      <c r="G11321" t="s">
        <v>29</v>
      </c>
      <c r="H11321" s="5">
        <v>582.12</v>
      </c>
      <c r="I11321" s="5">
        <v>582.12</v>
      </c>
      <c r="J11321" s="5">
        <v>0</v>
      </c>
      <c r="K11321" s="5">
        <v>582.12</v>
      </c>
      <c r="L11321" s="5">
        <v>0</v>
      </c>
      <c r="M11321" t="str">
        <f>IF(ISERROR(VLOOKUP(A11321,'[1]Ecart validé'!$A:$A,1,FALSE)),Z11321,"Ecart Validé")</f>
        <v>valid</v>
      </c>
      <c r="R11321" t="s">
        <v>30</v>
      </c>
      <c r="X11321"/>
      <c r="Y11321"/>
      <c r="Z11321" t="s">
        <v>31</v>
      </c>
    </row>
    <row r="11322" spans="1:26" x14ac:dyDescent="0.3">
      <c r="A11322" t="s">
        <v>14078</v>
      </c>
      <c r="B11322" t="s">
        <v>3157</v>
      </c>
      <c r="C11322">
        <v>267487</v>
      </c>
      <c r="D11322" t="str">
        <f>+VLOOKUP(C11322,Param!K:L,2,FALSE)</f>
        <v>PRONATURA</v>
      </c>
      <c r="E11322">
        <v>1180605751</v>
      </c>
      <c r="F11322" t="s">
        <v>8264</v>
      </c>
      <c r="G11322" t="s">
        <v>29</v>
      </c>
      <c r="H11322" s="5">
        <v>681.72</v>
      </c>
      <c r="I11322" s="5">
        <v>681.72</v>
      </c>
      <c r="J11322" s="5">
        <v>0</v>
      </c>
      <c r="K11322" s="5">
        <v>681.72</v>
      </c>
      <c r="L11322" s="5">
        <v>0</v>
      </c>
      <c r="M11322" t="str">
        <f>IF(ISERROR(VLOOKUP(A11322,'[1]Ecart validé'!$A:$A,1,FALSE)),Z11322,"Ecart Validé")</f>
        <v>valid</v>
      </c>
      <c r="R11322" t="s">
        <v>30</v>
      </c>
      <c r="X11322"/>
      <c r="Y11322"/>
      <c r="Z11322" t="s">
        <v>31</v>
      </c>
    </row>
    <row r="11323" spans="1:26" x14ac:dyDescent="0.3">
      <c r="A11323" t="s">
        <v>14079</v>
      </c>
      <c r="B11323" t="s">
        <v>3157</v>
      </c>
      <c r="C11323">
        <v>267487</v>
      </c>
      <c r="D11323" t="str">
        <f>+VLOOKUP(C11323,Param!K:L,2,FALSE)</f>
        <v>PRONATURA</v>
      </c>
      <c r="E11323">
        <v>1180605751</v>
      </c>
      <c r="F11323" t="s">
        <v>8266</v>
      </c>
      <c r="G11323" t="s">
        <v>29</v>
      </c>
      <c r="H11323" s="5">
        <v>202.24</v>
      </c>
      <c r="I11323" s="5">
        <v>202.24</v>
      </c>
      <c r="J11323" s="5">
        <v>0</v>
      </c>
      <c r="K11323" s="5">
        <v>202.24</v>
      </c>
      <c r="L11323" s="5">
        <v>0</v>
      </c>
      <c r="M11323" t="str">
        <f>IF(ISERROR(VLOOKUP(A11323,'[1]Ecart validé'!$A:$A,1,FALSE)),Z11323,"Ecart Validé")</f>
        <v>valid</v>
      </c>
      <c r="R11323" t="s">
        <v>30</v>
      </c>
      <c r="X11323"/>
      <c r="Y11323"/>
      <c r="Z11323" t="s">
        <v>31</v>
      </c>
    </row>
    <row r="11324" spans="1:26" x14ac:dyDescent="0.3">
      <c r="A11324" t="s">
        <v>14080</v>
      </c>
      <c r="B11324" t="s">
        <v>3157</v>
      </c>
      <c r="C11324">
        <v>232509</v>
      </c>
      <c r="D11324" t="str">
        <f>+VLOOKUP(C11324,Param!K:L,2,FALSE)</f>
        <v>MONDELEZ FRANCE SAS</v>
      </c>
      <c r="E11324" t="s">
        <v>5559</v>
      </c>
      <c r="F11324" t="s">
        <v>8271</v>
      </c>
      <c r="G11324" t="s">
        <v>29</v>
      </c>
      <c r="H11324" s="5">
        <v>3406.5</v>
      </c>
      <c r="I11324" s="5">
        <v>3406.5</v>
      </c>
      <c r="J11324" s="5">
        <v>0</v>
      </c>
      <c r="K11324" s="5">
        <v>3406.5</v>
      </c>
      <c r="L11324" s="5">
        <v>0</v>
      </c>
      <c r="M11324" t="str">
        <f>IF(ISERROR(VLOOKUP(A11324,'[1]Ecart validé'!$A:$A,1,FALSE)),Z11324,"Ecart Validé")</f>
        <v>valid</v>
      </c>
      <c r="R11324" t="s">
        <v>30</v>
      </c>
      <c r="X11324"/>
      <c r="Y11324"/>
      <c r="Z11324" t="s">
        <v>31</v>
      </c>
    </row>
    <row r="11325" spans="1:26" x14ac:dyDescent="0.3">
      <c r="A11325" t="s">
        <v>14081</v>
      </c>
      <c r="B11325" t="s">
        <v>3157</v>
      </c>
      <c r="C11325">
        <v>232509</v>
      </c>
      <c r="D11325" t="str">
        <f>+VLOOKUP(C11325,Param!K:L,2,FALSE)</f>
        <v>MONDELEZ FRANCE SAS</v>
      </c>
      <c r="E11325" t="s">
        <v>5561</v>
      </c>
      <c r="F11325" t="s">
        <v>8271</v>
      </c>
      <c r="G11325" t="s">
        <v>29</v>
      </c>
      <c r="H11325" s="5">
        <v>16673.759399999999</v>
      </c>
      <c r="I11325" s="5">
        <v>16673.759399999999</v>
      </c>
      <c r="J11325" s="5">
        <v>0</v>
      </c>
      <c r="K11325" s="5">
        <v>16673.759399999999</v>
      </c>
      <c r="L11325" s="5">
        <v>0</v>
      </c>
      <c r="M11325" t="str">
        <f>IF(ISERROR(VLOOKUP(A11325,'[1]Ecart validé'!$A:$A,1,FALSE)),Z11325,"Ecart Validé")</f>
        <v>valid</v>
      </c>
      <c r="R11325" t="s">
        <v>30</v>
      </c>
      <c r="X11325"/>
      <c r="Y11325"/>
      <c r="Z11325" t="s">
        <v>31</v>
      </c>
    </row>
    <row r="11326" spans="1:26" x14ac:dyDescent="0.3">
      <c r="A11326" t="s">
        <v>14082</v>
      </c>
      <c r="B11326" t="s">
        <v>3157</v>
      </c>
      <c r="C11326">
        <v>281340</v>
      </c>
      <c r="D11326" t="str">
        <f>+VLOOKUP(C11326,Param!K:L,2,FALSE)</f>
        <v>ABCD NUTRITION</v>
      </c>
      <c r="E11326" t="s">
        <v>5754</v>
      </c>
      <c r="F11326" t="s">
        <v>8271</v>
      </c>
      <c r="G11326" t="s">
        <v>29</v>
      </c>
      <c r="H11326" s="5">
        <v>23598.799999999999</v>
      </c>
      <c r="I11326" s="5">
        <v>23598.7958</v>
      </c>
      <c r="J11326" s="5">
        <v>4.1999999994004602E-3</v>
      </c>
      <c r="K11326" s="5">
        <v>23598.799999999999</v>
      </c>
      <c r="L11326" s="5">
        <v>0</v>
      </c>
      <c r="M11326" t="str">
        <f>IF(ISERROR(VLOOKUP(A11326,'[1]Ecart validé'!$A:$A,1,FALSE)),Z11326,"Ecart Validé")</f>
        <v>valid</v>
      </c>
      <c r="R11326" t="s">
        <v>30</v>
      </c>
      <c r="X11326"/>
      <c r="Y11326"/>
      <c r="Z11326" t="s">
        <v>31</v>
      </c>
    </row>
    <row r="11327" spans="1:26" x14ac:dyDescent="0.3">
      <c r="A11327" t="s">
        <v>14083</v>
      </c>
      <c r="B11327" t="s">
        <v>3157</v>
      </c>
      <c r="C11327">
        <v>347891</v>
      </c>
      <c r="D11327" t="str">
        <f>+VLOOKUP(C11327,Param!K:L,2,FALSE)</f>
        <v>OLGA (ex. TRIBALLAT NOYAL)</v>
      </c>
      <c r="E11327" t="s">
        <v>5981</v>
      </c>
      <c r="F11327" t="s">
        <v>8271</v>
      </c>
      <c r="G11327" t="s">
        <v>29</v>
      </c>
      <c r="H11327" s="5">
        <v>652.27</v>
      </c>
      <c r="I11327" s="5">
        <v>652.26700000000005</v>
      </c>
      <c r="J11327" s="5">
        <v>2.9999999999290499E-3</v>
      </c>
      <c r="K11327" s="5">
        <v>652.27</v>
      </c>
      <c r="L11327" s="5">
        <v>0</v>
      </c>
      <c r="M11327" t="str">
        <f>IF(ISERROR(VLOOKUP(A11327,'[1]Ecart validé'!$A:$A,1,FALSE)),Z11327,"Ecart Validé")</f>
        <v>valid</v>
      </c>
      <c r="R11327" t="s">
        <v>30</v>
      </c>
      <c r="X11327"/>
      <c r="Y11327"/>
      <c r="Z11327" t="s">
        <v>31</v>
      </c>
    </row>
    <row r="11328" spans="1:26" x14ac:dyDescent="0.3">
      <c r="A11328" t="s">
        <v>14084</v>
      </c>
      <c r="B11328" t="s">
        <v>3157</v>
      </c>
      <c r="C11328">
        <v>58255</v>
      </c>
      <c r="D11328" t="str">
        <f>+VLOOKUP(C11328,Param!K:L,2,FALSE)</f>
        <v>ELECTROLUX PROFESSIONNEL</v>
      </c>
      <c r="E11328" t="s">
        <v>4803</v>
      </c>
      <c r="F11328" t="s">
        <v>8271</v>
      </c>
      <c r="G11328" t="s">
        <v>29</v>
      </c>
      <c r="H11328" s="5">
        <v>86612.55</v>
      </c>
      <c r="I11328" s="5">
        <v>86612.55</v>
      </c>
      <c r="J11328" s="5">
        <v>0</v>
      </c>
      <c r="K11328" s="5">
        <v>86612.55</v>
      </c>
      <c r="L11328" s="5">
        <v>0</v>
      </c>
      <c r="M11328" t="str">
        <f>IF(ISERROR(VLOOKUP(A11328,'[1]Ecart validé'!$A:$A,1,FALSE)),Z11328,"Ecart Validé")</f>
        <v>valid</v>
      </c>
      <c r="R11328" t="s">
        <v>30</v>
      </c>
      <c r="X11328"/>
      <c r="Y11328"/>
      <c r="Z11328" t="s">
        <v>31</v>
      </c>
    </row>
    <row r="11329" spans="1:26" x14ac:dyDescent="0.3">
      <c r="A11329" t="s">
        <v>14085</v>
      </c>
      <c r="B11329" t="s">
        <v>3157</v>
      </c>
      <c r="C11329">
        <v>80408</v>
      </c>
      <c r="D11329" t="str">
        <f>+VLOOKUP(C11329,Param!K:L,2,FALSE)</f>
        <v>OVOTEAM</v>
      </c>
      <c r="E11329" t="s">
        <v>5117</v>
      </c>
      <c r="F11329" t="s">
        <v>8271</v>
      </c>
      <c r="G11329" t="s">
        <v>29</v>
      </c>
      <c r="H11329" s="5">
        <v>136217.8659</v>
      </c>
      <c r="I11329" s="5">
        <v>136217.8659</v>
      </c>
      <c r="J11329" s="5">
        <v>0</v>
      </c>
      <c r="K11329" s="5">
        <v>136217.8659</v>
      </c>
      <c r="L11329" s="5">
        <v>0</v>
      </c>
      <c r="M11329" t="str">
        <f>IF(ISERROR(VLOOKUP(A11329,'[1]Ecart validé'!$A:$A,1,FALSE)),Z11329,"Ecart Validé")</f>
        <v>valid</v>
      </c>
      <c r="R11329" t="s">
        <v>30</v>
      </c>
      <c r="X11329"/>
      <c r="Y11329"/>
      <c r="Z11329" t="s">
        <v>31</v>
      </c>
    </row>
    <row r="11330" spans="1:26" x14ac:dyDescent="0.3">
      <c r="A11330" t="s">
        <v>14086</v>
      </c>
      <c r="B11330" t="s">
        <v>3157</v>
      </c>
      <c r="C11330">
        <v>71260</v>
      </c>
      <c r="D11330" t="str">
        <f>+VLOOKUP(C11330,Param!K:L,2,FALSE)</f>
        <v xml:space="preserve">DOCAPOSTE </v>
      </c>
      <c r="E11330">
        <v>2200906558</v>
      </c>
      <c r="F11330" t="s">
        <v>8266</v>
      </c>
      <c r="G11330" t="s">
        <v>29</v>
      </c>
      <c r="H11330" s="5">
        <v>3280</v>
      </c>
      <c r="I11330" s="5">
        <v>3280</v>
      </c>
      <c r="J11330" s="5">
        <v>0</v>
      </c>
      <c r="K11330" s="5">
        <v>3280</v>
      </c>
      <c r="L11330" s="5">
        <v>0</v>
      </c>
      <c r="M11330" t="str">
        <f>IF(ISERROR(VLOOKUP(A11330,'[1]Ecart validé'!$A:$A,1,FALSE)),Z11330,"Ecart Validé")</f>
        <v>valid</v>
      </c>
      <c r="R11330" t="s">
        <v>30</v>
      </c>
      <c r="X11330"/>
      <c r="Y11330"/>
      <c r="Z11330" t="s">
        <v>31</v>
      </c>
    </row>
    <row r="11331" spans="1:26" x14ac:dyDescent="0.3">
      <c r="A11331" t="s">
        <v>14087</v>
      </c>
      <c r="B11331" t="s">
        <v>3157</v>
      </c>
      <c r="C11331">
        <v>43530</v>
      </c>
      <c r="D11331" t="str">
        <f>+VLOOKUP(C11331,Param!K:L,2,FALSE)</f>
        <v>UNILEVER FRANCE</v>
      </c>
      <c r="E11331" t="s">
        <v>14088</v>
      </c>
      <c r="F11331" t="s">
        <v>8271</v>
      </c>
      <c r="G11331" t="s">
        <v>29</v>
      </c>
      <c r="H11331" s="5">
        <v>27634.9</v>
      </c>
      <c r="I11331" s="5">
        <v>27634.893599999999</v>
      </c>
      <c r="J11331" s="5">
        <v>6.4000000020314404E-3</v>
      </c>
      <c r="K11331" s="5">
        <v>27634.9</v>
      </c>
      <c r="L11331" s="5">
        <v>0</v>
      </c>
      <c r="M11331" t="str">
        <f>IF(ISERROR(VLOOKUP(A11331,'[1]Ecart validé'!$A:$A,1,FALSE)),Z11331,"Ecart Validé")</f>
        <v>valid</v>
      </c>
      <c r="R11331" t="s">
        <v>30</v>
      </c>
      <c r="X11331"/>
      <c r="Y11331"/>
      <c r="Z11331" t="s">
        <v>31</v>
      </c>
    </row>
    <row r="11332" spans="1:26" x14ac:dyDescent="0.3">
      <c r="A11332" t="s">
        <v>14089</v>
      </c>
      <c r="B11332" t="s">
        <v>3157</v>
      </c>
      <c r="C11332">
        <v>43530</v>
      </c>
      <c r="D11332" t="str">
        <f>+VLOOKUP(C11332,Param!K:L,2,FALSE)</f>
        <v>UNILEVER FRANCE</v>
      </c>
      <c r="E11332" t="s">
        <v>14090</v>
      </c>
      <c r="F11332" t="s">
        <v>8271</v>
      </c>
      <c r="G11332" t="s">
        <v>29</v>
      </c>
      <c r="H11332" s="5">
        <v>45588.89</v>
      </c>
      <c r="I11332" s="5">
        <v>45588.892399999997</v>
      </c>
      <c r="J11332" s="5">
        <v>-2.39999999757856E-3</v>
      </c>
      <c r="K11332" s="5">
        <v>45588.89</v>
      </c>
      <c r="L11332" s="5">
        <v>0</v>
      </c>
      <c r="M11332" t="str">
        <f>IF(ISERROR(VLOOKUP(A11332,'[1]Ecart validé'!$A:$A,1,FALSE)),Z11332,"Ecart Validé")</f>
        <v>valid</v>
      </c>
      <c r="R11332" t="s">
        <v>30</v>
      </c>
      <c r="X11332"/>
      <c r="Y11332"/>
      <c r="Z11332" t="s">
        <v>31</v>
      </c>
    </row>
    <row r="11333" spans="1:26" x14ac:dyDescent="0.3">
      <c r="A11333" t="s">
        <v>14091</v>
      </c>
      <c r="B11333" t="s">
        <v>3157</v>
      </c>
      <c r="C11333">
        <v>46392</v>
      </c>
      <c r="D11333" t="str">
        <f>+VLOOKUP(C11333,Param!K:L,2,FALSE)</f>
        <v>GEOPERSPECTIVES</v>
      </c>
      <c r="E11333">
        <v>2207206607</v>
      </c>
      <c r="F11333" t="s">
        <v>8617</v>
      </c>
      <c r="G11333" t="s">
        <v>29</v>
      </c>
      <c r="H11333" s="5">
        <v>156</v>
      </c>
      <c r="I11333" s="5">
        <v>156</v>
      </c>
      <c r="J11333" s="5">
        <v>0</v>
      </c>
      <c r="K11333" s="5">
        <v>156</v>
      </c>
      <c r="L11333" s="5">
        <v>0</v>
      </c>
      <c r="M11333" t="str">
        <f>IF(ISERROR(VLOOKUP(A11333,'[1]Ecart validé'!$A:$A,1,FALSE)),Z11333,"Ecart Validé")</f>
        <v>valid</v>
      </c>
      <c r="R11333" t="s">
        <v>30</v>
      </c>
      <c r="X11333"/>
      <c r="Y11333"/>
      <c r="Z11333" t="s">
        <v>31</v>
      </c>
    </row>
    <row r="11334" spans="1:26" x14ac:dyDescent="0.3">
      <c r="A11334" t="s">
        <v>14092</v>
      </c>
      <c r="B11334" t="s">
        <v>3157</v>
      </c>
      <c r="C11334">
        <v>97139</v>
      </c>
      <c r="D11334" t="str">
        <f>+VLOOKUP(C11334,Param!K:L,2,FALSE)</f>
        <v>ELAN</v>
      </c>
      <c r="E11334">
        <v>2120721972</v>
      </c>
      <c r="F11334" t="s">
        <v>8617</v>
      </c>
      <c r="G11334" t="s">
        <v>29</v>
      </c>
      <c r="H11334" s="5">
        <v>1032</v>
      </c>
      <c r="I11334" s="5">
        <v>1032</v>
      </c>
      <c r="J11334" s="5">
        <v>0</v>
      </c>
      <c r="K11334" s="5">
        <v>1032</v>
      </c>
      <c r="L11334" s="5">
        <v>0</v>
      </c>
      <c r="M11334" t="str">
        <f>IF(ISERROR(VLOOKUP(A11334,'[1]Ecart validé'!$A:$A,1,FALSE)),Z11334,"Ecart Validé")</f>
        <v>valid</v>
      </c>
      <c r="R11334" t="s">
        <v>30</v>
      </c>
      <c r="X11334"/>
      <c r="Y11334"/>
      <c r="Z11334" t="s">
        <v>31</v>
      </c>
    </row>
    <row r="11335" spans="1:26" x14ac:dyDescent="0.3">
      <c r="A11335" t="s">
        <v>14093</v>
      </c>
      <c r="B11335" t="s">
        <v>3157</v>
      </c>
      <c r="C11335">
        <v>321982</v>
      </c>
      <c r="D11335" t="str">
        <f>+VLOOKUP(C11335,Param!K:L,2,FALSE)</f>
        <v>CAVE DE TAIN L'HERMITAGE</v>
      </c>
      <c r="E11335">
        <v>1190506045</v>
      </c>
      <c r="F11335" t="s">
        <v>8617</v>
      </c>
      <c r="G11335" t="s">
        <v>29</v>
      </c>
      <c r="H11335" s="5">
        <v>48.93</v>
      </c>
      <c r="I11335" s="5">
        <v>48.93</v>
      </c>
      <c r="J11335" s="5">
        <v>0</v>
      </c>
      <c r="K11335" s="5">
        <v>48.93</v>
      </c>
      <c r="L11335" s="5">
        <v>0</v>
      </c>
      <c r="M11335" t="str">
        <f>IF(ISERROR(VLOOKUP(A11335,'[1]Ecart validé'!$A:$A,1,FALSE)),Z11335,"Ecart Validé")</f>
        <v>valid</v>
      </c>
      <c r="R11335" t="s">
        <v>30</v>
      </c>
      <c r="X11335"/>
      <c r="Y11335"/>
      <c r="Z11335" t="s">
        <v>31</v>
      </c>
    </row>
    <row r="11336" spans="1:26" x14ac:dyDescent="0.3">
      <c r="A11336" t="s">
        <v>14094</v>
      </c>
      <c r="B11336" t="s">
        <v>3157</v>
      </c>
      <c r="C11336">
        <v>115777</v>
      </c>
      <c r="D11336" t="str">
        <f>+VLOOKUP(C11336,Param!K:L,2,FALSE)</f>
        <v>SAINT MICHEL BISCUITS</v>
      </c>
      <c r="E11336" t="s">
        <v>5333</v>
      </c>
      <c r="F11336" t="s">
        <v>8271</v>
      </c>
      <c r="G11336" t="s">
        <v>29</v>
      </c>
      <c r="H11336" s="5">
        <v>18322.09</v>
      </c>
      <c r="I11336" s="5">
        <v>18322.075000000001</v>
      </c>
      <c r="J11336" s="5">
        <v>1.4999999999417901E-2</v>
      </c>
      <c r="K11336" s="5">
        <v>18322.09</v>
      </c>
      <c r="L11336" s="5">
        <v>0</v>
      </c>
      <c r="M11336" t="str">
        <f>IF(ISERROR(VLOOKUP(A11336,'[1]Ecart validé'!$A:$A,1,FALSE)),Z11336,"Ecart Validé")</f>
        <v>valid</v>
      </c>
      <c r="R11336" t="s">
        <v>30</v>
      </c>
      <c r="X11336"/>
      <c r="Y11336"/>
      <c r="Z11336" t="s">
        <v>31</v>
      </c>
    </row>
    <row r="11337" spans="1:26" x14ac:dyDescent="0.3">
      <c r="A11337" t="s">
        <v>14095</v>
      </c>
      <c r="B11337" t="s">
        <v>3157</v>
      </c>
      <c r="C11337">
        <v>115777</v>
      </c>
      <c r="D11337" t="str">
        <f>+VLOOKUP(C11337,Param!K:L,2,FALSE)</f>
        <v>SAINT MICHEL BISCUITS</v>
      </c>
      <c r="E11337" t="s">
        <v>5335</v>
      </c>
      <c r="F11337" t="s">
        <v>8271</v>
      </c>
      <c r="G11337" t="s">
        <v>29</v>
      </c>
      <c r="H11337" s="5">
        <v>48056.160000000003</v>
      </c>
      <c r="I11337" s="5">
        <v>48056.160000000003</v>
      </c>
      <c r="J11337" s="5">
        <v>0</v>
      </c>
      <c r="K11337" s="5">
        <v>48056.160000000003</v>
      </c>
      <c r="L11337" s="5">
        <v>0</v>
      </c>
      <c r="M11337" t="str">
        <f>IF(ISERROR(VLOOKUP(A11337,'[1]Ecart validé'!$A:$A,1,FALSE)),Z11337,"Ecart Validé")</f>
        <v>valid</v>
      </c>
      <c r="R11337" t="s">
        <v>30</v>
      </c>
      <c r="X11337"/>
      <c r="Y11337"/>
      <c r="Z11337" t="s">
        <v>31</v>
      </c>
    </row>
    <row r="11338" spans="1:26" x14ac:dyDescent="0.3">
      <c r="A11338" t="s">
        <v>14096</v>
      </c>
      <c r="B11338" t="s">
        <v>3157</v>
      </c>
      <c r="C11338">
        <v>56684</v>
      </c>
      <c r="D11338" t="str">
        <f>+VLOOKUP(C11338,Param!K:L,2,FALSE)</f>
        <v>COCA COLA EUROPEAN PARTNERS FRANCE</v>
      </c>
      <c r="E11338" t="s">
        <v>14097</v>
      </c>
      <c r="F11338" t="s">
        <v>8271</v>
      </c>
      <c r="G11338" t="s">
        <v>29</v>
      </c>
      <c r="H11338" s="5">
        <v>45268.194600000003</v>
      </c>
      <c r="I11338" s="5">
        <v>45268.194600000003</v>
      </c>
      <c r="J11338" s="5">
        <v>0</v>
      </c>
      <c r="K11338" s="5">
        <v>45268.194600000003</v>
      </c>
      <c r="L11338" s="5">
        <v>0</v>
      </c>
      <c r="M11338" t="str">
        <f>IF(ISERROR(VLOOKUP(A11338,'[1]Ecart validé'!$A:$A,1,FALSE)),Z11338,"Ecart Validé")</f>
        <v>valid</v>
      </c>
      <c r="R11338" t="s">
        <v>30</v>
      </c>
      <c r="X11338"/>
      <c r="Y11338"/>
      <c r="Z11338" t="s">
        <v>31</v>
      </c>
    </row>
    <row r="11339" spans="1:26" x14ac:dyDescent="0.3">
      <c r="A11339" t="s">
        <v>14098</v>
      </c>
      <c r="B11339" t="s">
        <v>3157</v>
      </c>
      <c r="C11339">
        <v>56684</v>
      </c>
      <c r="D11339" t="str">
        <f>+VLOOKUP(C11339,Param!K:L,2,FALSE)</f>
        <v>COCA COLA EUROPEAN PARTNERS FRANCE</v>
      </c>
      <c r="E11339" t="s">
        <v>14099</v>
      </c>
      <c r="F11339" t="s">
        <v>8271</v>
      </c>
      <c r="G11339" t="s">
        <v>29</v>
      </c>
      <c r="H11339" s="5">
        <v>12491.269200000001</v>
      </c>
      <c r="I11339" s="5">
        <v>12491.269200000001</v>
      </c>
      <c r="J11339" s="5">
        <v>0</v>
      </c>
      <c r="K11339" s="5">
        <v>12491.269200000001</v>
      </c>
      <c r="L11339" s="5">
        <v>0</v>
      </c>
      <c r="M11339" t="str">
        <f>IF(ISERROR(VLOOKUP(A11339,'[1]Ecart validé'!$A:$A,1,FALSE)),Z11339,"Ecart Validé")</f>
        <v>valid</v>
      </c>
      <c r="R11339" t="s">
        <v>30</v>
      </c>
      <c r="X11339"/>
      <c r="Y11339"/>
      <c r="Z11339" t="s">
        <v>31</v>
      </c>
    </row>
    <row r="11340" spans="1:26" x14ac:dyDescent="0.3">
      <c r="A11340" t="s">
        <v>14100</v>
      </c>
      <c r="B11340" t="s">
        <v>3157</v>
      </c>
      <c r="C11340">
        <v>56684</v>
      </c>
      <c r="D11340" t="str">
        <f>+VLOOKUP(C11340,Param!K:L,2,FALSE)</f>
        <v>COCA COLA EUROPEAN PARTNERS FRANCE</v>
      </c>
      <c r="E11340" t="s">
        <v>14101</v>
      </c>
      <c r="F11340" t="s">
        <v>8271</v>
      </c>
      <c r="G11340" t="s">
        <v>29</v>
      </c>
      <c r="H11340" s="5">
        <v>14773.2981</v>
      </c>
      <c r="I11340" s="5">
        <v>14773.2981</v>
      </c>
      <c r="J11340" s="5">
        <v>0</v>
      </c>
      <c r="K11340" s="5">
        <v>14773.2981</v>
      </c>
      <c r="L11340" s="5">
        <v>0</v>
      </c>
      <c r="M11340" t="str">
        <f>IF(ISERROR(VLOOKUP(A11340,'[1]Ecart validé'!$A:$A,1,FALSE)),Z11340,"Ecart Validé")</f>
        <v>valid</v>
      </c>
      <c r="R11340" t="s">
        <v>30</v>
      </c>
      <c r="X11340"/>
      <c r="Y11340"/>
      <c r="Z11340" t="s">
        <v>31</v>
      </c>
    </row>
    <row r="11341" spans="1:26" x14ac:dyDescent="0.3">
      <c r="A11341" t="s">
        <v>14102</v>
      </c>
      <c r="B11341" t="s">
        <v>3157</v>
      </c>
      <c r="C11341">
        <v>56684</v>
      </c>
      <c r="D11341" t="str">
        <f>+VLOOKUP(C11341,Param!K:L,2,FALSE)</f>
        <v>COCA COLA EUROPEAN PARTNERS FRANCE</v>
      </c>
      <c r="E11341" t="s">
        <v>14103</v>
      </c>
      <c r="F11341" t="s">
        <v>8271</v>
      </c>
      <c r="G11341" t="s">
        <v>29</v>
      </c>
      <c r="H11341" s="5">
        <v>189791.2377</v>
      </c>
      <c r="I11341" s="5">
        <v>189791.2377</v>
      </c>
      <c r="J11341" s="5">
        <v>0</v>
      </c>
      <c r="K11341" s="5">
        <v>189791.2377</v>
      </c>
      <c r="L11341" s="5">
        <v>0</v>
      </c>
      <c r="M11341" t="str">
        <f>IF(ISERROR(VLOOKUP(A11341,'[1]Ecart validé'!$A:$A,1,FALSE)),Z11341,"Ecart Validé")</f>
        <v>valid</v>
      </c>
      <c r="R11341" t="s">
        <v>30</v>
      </c>
      <c r="X11341"/>
      <c r="Y11341"/>
      <c r="Z11341" t="s">
        <v>31</v>
      </c>
    </row>
    <row r="11342" spans="1:26" x14ac:dyDescent="0.3">
      <c r="A11342" t="s">
        <v>14104</v>
      </c>
      <c r="B11342" t="s">
        <v>3157</v>
      </c>
      <c r="C11342">
        <v>56684</v>
      </c>
      <c r="D11342" t="str">
        <f>+VLOOKUP(C11342,Param!K:L,2,FALSE)</f>
        <v>COCA COLA EUROPEAN PARTNERS FRANCE</v>
      </c>
      <c r="E11342" t="s">
        <v>14105</v>
      </c>
      <c r="F11342" t="s">
        <v>8271</v>
      </c>
      <c r="G11342" t="s">
        <v>29</v>
      </c>
      <c r="H11342" s="5">
        <v>2832.3270000000002</v>
      </c>
      <c r="I11342" s="5">
        <v>2832.3270000000002</v>
      </c>
      <c r="J11342" s="5">
        <v>0</v>
      </c>
      <c r="K11342" s="5">
        <v>2832.3270000000002</v>
      </c>
      <c r="L11342" s="5">
        <v>0</v>
      </c>
      <c r="M11342" t="str">
        <f>IF(ISERROR(VLOOKUP(A11342,'[1]Ecart validé'!$A:$A,1,FALSE)),Z11342,"Ecart Validé")</f>
        <v>valid</v>
      </c>
      <c r="R11342" t="s">
        <v>30</v>
      </c>
      <c r="X11342"/>
      <c r="Y11342"/>
      <c r="Z11342" t="s">
        <v>31</v>
      </c>
    </row>
    <row r="11343" spans="1:26" x14ac:dyDescent="0.3">
      <c r="A11343" t="s">
        <v>14106</v>
      </c>
      <c r="B11343" t="s">
        <v>3157</v>
      </c>
      <c r="C11343">
        <v>56684</v>
      </c>
      <c r="D11343" t="str">
        <f>+VLOOKUP(C11343,Param!K:L,2,FALSE)</f>
        <v>COCA COLA EUROPEAN PARTNERS FRANCE</v>
      </c>
      <c r="E11343" t="s">
        <v>14107</v>
      </c>
      <c r="F11343" t="s">
        <v>8271</v>
      </c>
      <c r="G11343" t="s">
        <v>29</v>
      </c>
      <c r="H11343" s="5">
        <v>26121.268800000002</v>
      </c>
      <c r="I11343" s="5">
        <v>26121.268800000002</v>
      </c>
      <c r="J11343" s="5">
        <v>0</v>
      </c>
      <c r="K11343" s="5">
        <v>26121.268800000002</v>
      </c>
      <c r="L11343" s="5">
        <v>0</v>
      </c>
      <c r="M11343" t="str">
        <f>IF(ISERROR(VLOOKUP(A11343,'[1]Ecart validé'!$A:$A,1,FALSE)),Z11343,"Ecart Validé")</f>
        <v>valid</v>
      </c>
      <c r="R11343" t="s">
        <v>30</v>
      </c>
      <c r="X11343"/>
      <c r="Y11343"/>
      <c r="Z11343" t="s">
        <v>31</v>
      </c>
    </row>
    <row r="11344" spans="1:26" ht="28.8" x14ac:dyDescent="0.3">
      <c r="A11344" t="s">
        <v>14108</v>
      </c>
      <c r="B11344" t="s">
        <v>3157</v>
      </c>
      <c r="C11344">
        <v>58281</v>
      </c>
      <c r="D11344" t="str">
        <f>+VLOOKUP(C11344,Param!K:L,2,FALSE)</f>
        <v>BOUYGUES TELECOM</v>
      </c>
      <c r="E11344" t="s">
        <v>4819</v>
      </c>
      <c r="F11344" t="s">
        <v>8617</v>
      </c>
      <c r="G11344" t="s">
        <v>29</v>
      </c>
      <c r="H11344" s="5">
        <v>-269.60000000000002</v>
      </c>
      <c r="I11344" s="5">
        <v>-269.60000000000002</v>
      </c>
      <c r="J11344" s="5">
        <v>-3.4106051316484799E-13</v>
      </c>
      <c r="K11344" s="5">
        <v>-269.60000000000002</v>
      </c>
      <c r="L11344" s="5">
        <v>0</v>
      </c>
      <c r="M11344" t="str">
        <f>IF(ISERROR(VLOOKUP(A11344,'[1]Ecart validé'!$A:$A,1,FALSE)),Z11344,"Ecart Validé")</f>
        <v>valid</v>
      </c>
      <c r="R11344" t="s">
        <v>30</v>
      </c>
      <c r="S11344" t="s">
        <v>42</v>
      </c>
      <c r="T11344" t="s">
        <v>325</v>
      </c>
      <c r="U11344" s="13" t="s">
        <v>14109</v>
      </c>
      <c r="V11344" t="s">
        <v>45</v>
      </c>
      <c r="W11344" t="s">
        <v>3214</v>
      </c>
      <c r="X11344" t="s">
        <v>555</v>
      </c>
      <c r="Y11344" t="s">
        <v>555</v>
      </c>
      <c r="Z11344" t="s">
        <v>31</v>
      </c>
    </row>
    <row r="11345" spans="1:26" x14ac:dyDescent="0.3">
      <c r="A11345" t="s">
        <v>14110</v>
      </c>
      <c r="B11345" t="s">
        <v>3157</v>
      </c>
      <c r="C11345">
        <v>58281</v>
      </c>
      <c r="D11345" t="str">
        <f>+VLOOKUP(C11345,Param!K:L,2,FALSE)</f>
        <v>BOUYGUES TELECOM</v>
      </c>
      <c r="E11345" t="s">
        <v>4819</v>
      </c>
      <c r="F11345" t="s">
        <v>8271</v>
      </c>
      <c r="G11345" t="s">
        <v>29</v>
      </c>
      <c r="H11345" s="5">
        <v>241941.53</v>
      </c>
      <c r="I11345" s="5">
        <v>241941.5264</v>
      </c>
      <c r="J11345" s="5">
        <v>3.5999999963678398E-3</v>
      </c>
      <c r="K11345" s="5">
        <v>241941.53</v>
      </c>
      <c r="L11345" s="5">
        <v>0</v>
      </c>
      <c r="M11345" t="str">
        <f>IF(ISERROR(VLOOKUP(A11345,'[1]Ecart validé'!$A:$A,1,FALSE)),Z11345,"Ecart Validé")</f>
        <v>valid</v>
      </c>
      <c r="R11345" t="s">
        <v>30</v>
      </c>
      <c r="X11345"/>
      <c r="Y11345"/>
      <c r="Z11345" t="s">
        <v>31</v>
      </c>
    </row>
    <row r="11346" spans="1:26" x14ac:dyDescent="0.3">
      <c r="A11346" t="s">
        <v>14111</v>
      </c>
      <c r="B11346" t="s">
        <v>3157</v>
      </c>
      <c r="C11346">
        <v>58281</v>
      </c>
      <c r="D11346" t="str">
        <f>+VLOOKUP(C11346,Param!K:L,2,FALSE)</f>
        <v>BOUYGUES TELECOM</v>
      </c>
      <c r="E11346" t="s">
        <v>4817</v>
      </c>
      <c r="F11346" t="s">
        <v>8271</v>
      </c>
      <c r="G11346" t="s">
        <v>29</v>
      </c>
      <c r="H11346" s="5">
        <v>6972.56</v>
      </c>
      <c r="I11346" s="5">
        <v>6972.5627999999997</v>
      </c>
      <c r="J11346" s="5">
        <v>-2.7999999992971399E-3</v>
      </c>
      <c r="K11346" s="5">
        <v>6972.56</v>
      </c>
      <c r="L11346" s="5">
        <v>0</v>
      </c>
      <c r="M11346" t="str">
        <f>IF(ISERROR(VLOOKUP(A11346,'[1]Ecart validé'!$A:$A,1,FALSE)),Z11346,"Ecart Validé")</f>
        <v>valid</v>
      </c>
      <c r="R11346" t="s">
        <v>30</v>
      </c>
      <c r="X11346"/>
      <c r="Y11346"/>
      <c r="Z11346" t="s">
        <v>31</v>
      </c>
    </row>
    <row r="11347" spans="1:26" x14ac:dyDescent="0.3">
      <c r="A11347" t="s">
        <v>14112</v>
      </c>
      <c r="B11347" t="s">
        <v>3157</v>
      </c>
      <c r="C11347">
        <v>58281</v>
      </c>
      <c r="D11347" t="str">
        <f>+VLOOKUP(C11347,Param!K:L,2,FALSE)</f>
        <v>BOUYGUES TELECOM</v>
      </c>
      <c r="E11347" t="s">
        <v>4821</v>
      </c>
      <c r="F11347" t="s">
        <v>8271</v>
      </c>
      <c r="G11347" t="s">
        <v>29</v>
      </c>
      <c r="H11347" s="5">
        <v>548.44000000000005</v>
      </c>
      <c r="I11347" s="5">
        <v>548.44039999999995</v>
      </c>
      <c r="J11347" s="5">
        <v>-3.9999999989959103E-4</v>
      </c>
      <c r="K11347" s="5">
        <v>548.44000000000005</v>
      </c>
      <c r="L11347" s="5">
        <v>0</v>
      </c>
      <c r="M11347" t="str">
        <f>IF(ISERROR(VLOOKUP(A11347,'[1]Ecart validé'!$A:$A,1,FALSE)),Z11347,"Ecart Validé")</f>
        <v>valid</v>
      </c>
      <c r="R11347" t="s">
        <v>30</v>
      </c>
      <c r="X11347"/>
      <c r="Y11347"/>
      <c r="Z11347" t="s">
        <v>31</v>
      </c>
    </row>
    <row r="11348" spans="1:26" x14ac:dyDescent="0.3">
      <c r="A11348" t="s">
        <v>14113</v>
      </c>
      <c r="B11348" t="s">
        <v>3157</v>
      </c>
      <c r="C11348">
        <v>51397</v>
      </c>
      <c r="D11348" t="str">
        <f>+VLOOKUP(C11348,Param!K:L,2,FALSE)</f>
        <v>LACAZE ENERGIES</v>
      </c>
      <c r="E11348" t="s">
        <v>4321</v>
      </c>
      <c r="F11348" t="s">
        <v>8271</v>
      </c>
      <c r="G11348" t="s">
        <v>29</v>
      </c>
      <c r="H11348" s="5">
        <v>1097.58</v>
      </c>
      <c r="I11348" s="5">
        <v>1097.58</v>
      </c>
      <c r="J11348" s="5">
        <v>0</v>
      </c>
      <c r="K11348" s="5">
        <v>1097.58</v>
      </c>
      <c r="L11348" s="5">
        <v>0</v>
      </c>
      <c r="M11348" t="str">
        <f>IF(ISERROR(VLOOKUP(A11348,'[1]Ecart validé'!$A:$A,1,FALSE)),Z11348,"Ecart Validé")</f>
        <v>valid</v>
      </c>
      <c r="R11348" t="s">
        <v>30</v>
      </c>
      <c r="X11348"/>
      <c r="Y11348"/>
      <c r="Z11348" t="s">
        <v>31</v>
      </c>
    </row>
    <row r="11349" spans="1:26" x14ac:dyDescent="0.3">
      <c r="A11349" t="s">
        <v>14114</v>
      </c>
      <c r="B11349" t="s">
        <v>3157</v>
      </c>
      <c r="C11349">
        <v>356668</v>
      </c>
      <c r="D11349" t="str">
        <f>+VLOOKUP(C11349,Param!K:L,2,FALSE)</f>
        <v>SO PREMYUM</v>
      </c>
      <c r="E11349">
        <v>1210308901</v>
      </c>
      <c r="F11349" t="s">
        <v>8266</v>
      </c>
      <c r="G11349" t="s">
        <v>29</v>
      </c>
      <c r="H11349" s="5">
        <v>3910.9</v>
      </c>
      <c r="I11349" s="5">
        <v>3910.9</v>
      </c>
      <c r="J11349" s="5">
        <v>0</v>
      </c>
      <c r="K11349" s="5">
        <v>3910.9</v>
      </c>
      <c r="L11349" s="5">
        <v>0</v>
      </c>
      <c r="M11349" t="str">
        <f>IF(ISERROR(VLOOKUP(A11349,'[1]Ecart validé'!$A:$A,1,FALSE)),Z11349,"Ecart Validé")</f>
        <v>valid</v>
      </c>
      <c r="R11349" t="s">
        <v>30</v>
      </c>
      <c r="X11349"/>
      <c r="Y11349"/>
      <c r="Z11349" t="s">
        <v>31</v>
      </c>
    </row>
    <row r="11350" spans="1:26" x14ac:dyDescent="0.3">
      <c r="A11350" t="s">
        <v>14115</v>
      </c>
      <c r="B11350" t="s">
        <v>3157</v>
      </c>
      <c r="C11350">
        <v>43531</v>
      </c>
      <c r="D11350" t="str">
        <f>+VLOOKUP(C11350,Param!K:L,2,FALSE)</f>
        <v>ARVAL SERVICE LEASE</v>
      </c>
      <c r="E11350" t="s">
        <v>3484</v>
      </c>
      <c r="F11350" t="s">
        <v>8271</v>
      </c>
      <c r="G11350" t="s">
        <v>29</v>
      </c>
      <c r="H11350" s="5">
        <v>40800</v>
      </c>
      <c r="I11350" s="5">
        <v>40800</v>
      </c>
      <c r="J11350" s="5">
        <v>0</v>
      </c>
      <c r="K11350" s="5">
        <v>40800</v>
      </c>
      <c r="L11350" s="5">
        <v>0</v>
      </c>
      <c r="M11350" t="str">
        <f>IF(ISERROR(VLOOKUP(A11350,'[1]Ecart validé'!$A:$A,1,FALSE)),Z11350,"Ecart Validé")</f>
        <v>valid</v>
      </c>
      <c r="R11350" t="s">
        <v>30</v>
      </c>
      <c r="U11350" s="15"/>
      <c r="X11350"/>
      <c r="Y11350"/>
      <c r="Z11350" t="s">
        <v>31</v>
      </c>
    </row>
    <row r="11351" spans="1:26" x14ac:dyDescent="0.3">
      <c r="A11351" t="s">
        <v>14116</v>
      </c>
      <c r="B11351" t="s">
        <v>3157</v>
      </c>
      <c r="C11351">
        <v>47184</v>
      </c>
      <c r="D11351" t="str">
        <f>+VLOOKUP(C11351,Param!K:L,2,FALSE)</f>
        <v>AYMING</v>
      </c>
      <c r="E11351" t="s">
        <v>4202</v>
      </c>
      <c r="F11351" t="s">
        <v>8271</v>
      </c>
      <c r="G11351" t="s">
        <v>29</v>
      </c>
      <c r="H11351" s="5">
        <v>3566.08</v>
      </c>
      <c r="I11351" s="5">
        <v>3566.08</v>
      </c>
      <c r="J11351" s="5">
        <v>0</v>
      </c>
      <c r="K11351" s="5">
        <v>3566.08</v>
      </c>
      <c r="L11351" s="5">
        <v>0</v>
      </c>
      <c r="M11351" t="str">
        <f>IF(ISERROR(VLOOKUP(A11351,'[1]Ecart validé'!$A:$A,1,FALSE)),Z11351,"Ecart Validé")</f>
        <v>valid</v>
      </c>
      <c r="R11351" t="s">
        <v>30</v>
      </c>
      <c r="X11351"/>
      <c r="Y11351"/>
      <c r="Z11351" t="s">
        <v>31</v>
      </c>
    </row>
    <row r="11352" spans="1:26" x14ac:dyDescent="0.3">
      <c r="A11352" t="s">
        <v>14117</v>
      </c>
      <c r="B11352" t="s">
        <v>3157</v>
      </c>
      <c r="C11352">
        <v>45439</v>
      </c>
      <c r="D11352" t="str">
        <f>+VLOOKUP(C11352,Param!K:L,2,FALSE)</f>
        <v>E.D.F. (ELECTRICITE DE FRANCE)</v>
      </c>
      <c r="E11352" t="s">
        <v>3967</v>
      </c>
      <c r="F11352" t="s">
        <v>8271</v>
      </c>
      <c r="G11352" t="s">
        <v>29</v>
      </c>
      <c r="H11352" s="5">
        <v>591185.34</v>
      </c>
      <c r="I11352" s="5">
        <v>591185.34</v>
      </c>
      <c r="J11352" s="5">
        <v>0</v>
      </c>
      <c r="K11352" s="5">
        <v>591185.34</v>
      </c>
      <c r="L11352" s="5">
        <v>0</v>
      </c>
      <c r="M11352" t="str">
        <f>IF(ISERROR(VLOOKUP(A11352,'[1]Ecart validé'!$A:$A,1,FALSE)),Z11352,"Ecart Validé")</f>
        <v>valid</v>
      </c>
      <c r="R11352" t="s">
        <v>30</v>
      </c>
      <c r="X11352"/>
      <c r="Y11352"/>
      <c r="Z11352" t="s">
        <v>31</v>
      </c>
    </row>
    <row r="11353" spans="1:26" x14ac:dyDescent="0.3">
      <c r="A11353" t="s">
        <v>14118</v>
      </c>
      <c r="B11353" t="s">
        <v>3157</v>
      </c>
      <c r="C11353">
        <v>115291</v>
      </c>
      <c r="D11353" t="str">
        <f>+VLOOKUP(C11353,Param!K:L,2,FALSE)</f>
        <v>NESTLE WATERS MARKETING DISTRIBUTION</v>
      </c>
      <c r="E11353" t="s">
        <v>6091</v>
      </c>
      <c r="F11353" t="s">
        <v>8271</v>
      </c>
      <c r="G11353" t="s">
        <v>29</v>
      </c>
      <c r="H11353" s="5">
        <v>30030.240000000002</v>
      </c>
      <c r="I11353" s="5">
        <v>30030.240000000002</v>
      </c>
      <c r="J11353" s="5">
        <v>0</v>
      </c>
      <c r="K11353" s="5">
        <v>30030.240000000002</v>
      </c>
      <c r="L11353" s="5">
        <v>0</v>
      </c>
      <c r="M11353" t="str">
        <f>IF(ISERROR(VLOOKUP(A11353,'[1]Ecart validé'!$A:$A,1,FALSE)),Z11353,"Ecart Validé")</f>
        <v>valid</v>
      </c>
      <c r="R11353" t="s">
        <v>30</v>
      </c>
      <c r="X11353"/>
      <c r="Y11353"/>
      <c r="Z11353" t="s">
        <v>31</v>
      </c>
    </row>
    <row r="11354" spans="1:26" x14ac:dyDescent="0.3">
      <c r="A11354" t="s">
        <v>14119</v>
      </c>
      <c r="B11354" t="s">
        <v>3157</v>
      </c>
      <c r="C11354">
        <v>115291</v>
      </c>
      <c r="D11354" t="str">
        <f>+VLOOKUP(C11354,Param!K:L,2,FALSE)</f>
        <v>NESTLE WATERS MARKETING DISTRIBUTION</v>
      </c>
      <c r="E11354" t="s">
        <v>6087</v>
      </c>
      <c r="F11354" t="s">
        <v>8271</v>
      </c>
      <c r="G11354" t="s">
        <v>29</v>
      </c>
      <c r="H11354" s="5">
        <v>59106.2</v>
      </c>
      <c r="I11354" s="5">
        <v>59106.2</v>
      </c>
      <c r="J11354" s="5">
        <v>0</v>
      </c>
      <c r="K11354" s="5">
        <v>59106.2</v>
      </c>
      <c r="L11354" s="5">
        <v>0</v>
      </c>
      <c r="M11354" t="str">
        <f>IF(ISERROR(VLOOKUP(A11354,'[1]Ecart validé'!$A:$A,1,FALSE)),Z11354,"Ecart Validé")</f>
        <v>valid</v>
      </c>
      <c r="R11354" t="s">
        <v>30</v>
      </c>
      <c r="X11354"/>
      <c r="Y11354"/>
      <c r="Z11354" t="s">
        <v>31</v>
      </c>
    </row>
    <row r="11355" spans="1:26" x14ac:dyDescent="0.3">
      <c r="A11355" t="s">
        <v>14120</v>
      </c>
      <c r="B11355" t="s">
        <v>3157</v>
      </c>
      <c r="C11355">
        <v>115291</v>
      </c>
      <c r="D11355" t="str">
        <f>+VLOOKUP(C11355,Param!K:L,2,FALSE)</f>
        <v>NESTLE WATERS MARKETING DISTRIBUTION</v>
      </c>
      <c r="E11355" t="s">
        <v>6093</v>
      </c>
      <c r="F11355" t="s">
        <v>8271</v>
      </c>
      <c r="G11355" t="s">
        <v>29</v>
      </c>
      <c r="H11355" s="5">
        <v>14522.48</v>
      </c>
      <c r="I11355" s="5">
        <v>14522.48</v>
      </c>
      <c r="J11355" s="5">
        <v>0</v>
      </c>
      <c r="K11355" s="5">
        <v>14522.48</v>
      </c>
      <c r="L11355" s="5">
        <v>0</v>
      </c>
      <c r="M11355" t="str">
        <f>IF(ISERROR(VLOOKUP(A11355,'[1]Ecart validé'!$A:$A,1,FALSE)),Z11355,"Ecart Validé")</f>
        <v>valid</v>
      </c>
      <c r="R11355" t="s">
        <v>30</v>
      </c>
      <c r="X11355"/>
      <c r="Y11355"/>
      <c r="Z11355" t="s">
        <v>31</v>
      </c>
    </row>
    <row r="11356" spans="1:26" x14ac:dyDescent="0.3">
      <c r="A11356" t="s">
        <v>14121</v>
      </c>
      <c r="B11356" t="s">
        <v>3157</v>
      </c>
      <c r="C11356">
        <v>115291</v>
      </c>
      <c r="D11356" t="str">
        <f>+VLOOKUP(C11356,Param!K:L,2,FALSE)</f>
        <v>NESTLE WATERS MARKETING DISTRIBUTION</v>
      </c>
      <c r="E11356" t="s">
        <v>6089</v>
      </c>
      <c r="F11356" t="s">
        <v>8271</v>
      </c>
      <c r="G11356" t="s">
        <v>29</v>
      </c>
      <c r="H11356" s="5">
        <v>117330.47</v>
      </c>
      <c r="I11356" s="5">
        <v>117330.47</v>
      </c>
      <c r="J11356" s="5">
        <v>0</v>
      </c>
      <c r="K11356" s="5">
        <v>117330.47</v>
      </c>
      <c r="L11356" s="5">
        <v>0</v>
      </c>
      <c r="M11356" t="str">
        <f>IF(ISERROR(VLOOKUP(A11356,'[1]Ecart validé'!$A:$A,1,FALSE)),Z11356,"Ecart Validé")</f>
        <v>valid</v>
      </c>
      <c r="R11356" t="s">
        <v>30</v>
      </c>
      <c r="X11356"/>
      <c r="Y11356"/>
      <c r="Z11356" t="s">
        <v>31</v>
      </c>
    </row>
    <row r="11357" spans="1:26" x14ac:dyDescent="0.3">
      <c r="A11357" t="s">
        <v>14122</v>
      </c>
      <c r="B11357" t="s">
        <v>3157</v>
      </c>
      <c r="C11357">
        <v>115291</v>
      </c>
      <c r="D11357" t="str">
        <f>+VLOOKUP(C11357,Param!K:L,2,FALSE)</f>
        <v>NESTLE WATERS MARKETING DISTRIBUTION</v>
      </c>
      <c r="E11357" t="s">
        <v>6095</v>
      </c>
      <c r="F11357" t="s">
        <v>8271</v>
      </c>
      <c r="G11357" t="s">
        <v>29</v>
      </c>
      <c r="H11357" s="5">
        <v>18806.189999999999</v>
      </c>
      <c r="I11357" s="5">
        <v>18806.189999999999</v>
      </c>
      <c r="J11357" s="5">
        <v>0</v>
      </c>
      <c r="K11357" s="5">
        <v>18806.189999999999</v>
      </c>
      <c r="L11357" s="5">
        <v>0</v>
      </c>
      <c r="M11357" t="str">
        <f>IF(ISERROR(VLOOKUP(A11357,'[1]Ecart validé'!$A:$A,1,FALSE)),Z11357,"Ecart Validé")</f>
        <v>valid</v>
      </c>
      <c r="R11357" t="s">
        <v>30</v>
      </c>
      <c r="X11357"/>
      <c r="Y11357"/>
      <c r="Z11357" t="s">
        <v>31</v>
      </c>
    </row>
    <row r="11358" spans="1:26" x14ac:dyDescent="0.3">
      <c r="A11358" t="s">
        <v>14123</v>
      </c>
      <c r="B11358" t="s">
        <v>3157</v>
      </c>
      <c r="C11358">
        <v>51785</v>
      </c>
      <c r="D11358" t="str">
        <f>+VLOOKUP(C11358,Param!K:L,2,FALSE)</f>
        <v>MIDISCOM</v>
      </c>
      <c r="E11358" t="s">
        <v>6079</v>
      </c>
      <c r="F11358" t="s">
        <v>8271</v>
      </c>
      <c r="G11358" t="s">
        <v>29</v>
      </c>
      <c r="H11358" s="5">
        <v>2678.87</v>
      </c>
      <c r="I11358" s="5">
        <v>2678.8739999999998</v>
      </c>
      <c r="J11358" s="5">
        <v>-3.9999999999054099E-3</v>
      </c>
      <c r="K11358" s="5">
        <v>2678.87</v>
      </c>
      <c r="L11358" s="5">
        <v>0</v>
      </c>
      <c r="M11358" t="str">
        <f>IF(ISERROR(VLOOKUP(A11358,'[1]Ecart validé'!$A:$A,1,FALSE)),Z11358,"Ecart Validé")</f>
        <v>valid</v>
      </c>
      <c r="R11358" t="s">
        <v>30</v>
      </c>
      <c r="X11358"/>
      <c r="Y11358"/>
      <c r="Z11358" t="s">
        <v>31</v>
      </c>
    </row>
    <row r="11359" spans="1:26" x14ac:dyDescent="0.3">
      <c r="A11359" t="s">
        <v>14124</v>
      </c>
      <c r="B11359" t="s">
        <v>3157</v>
      </c>
      <c r="C11359">
        <v>365612</v>
      </c>
      <c r="D11359" t="str">
        <f>+VLOOKUP(C11359,Param!K:L,2,FALSE)</f>
        <v xml:space="preserve">FINANCIERE SC </v>
      </c>
      <c r="E11359" t="s">
        <v>14125</v>
      </c>
      <c r="F11359" t="s">
        <v>8271</v>
      </c>
      <c r="G11359" t="s">
        <v>29</v>
      </c>
      <c r="H11359" s="5">
        <v>1851.72</v>
      </c>
      <c r="I11359" s="5">
        <v>1851.72</v>
      </c>
      <c r="J11359" s="5">
        <v>0</v>
      </c>
      <c r="K11359" s="5">
        <v>1851.72</v>
      </c>
      <c r="L11359" s="5">
        <v>0</v>
      </c>
      <c r="M11359" t="str">
        <f>IF(ISERROR(VLOOKUP(A11359,'[1]Ecart validé'!$A:$A,1,FALSE)),Z11359,"Ecart Validé")</f>
        <v>valid</v>
      </c>
      <c r="R11359" t="s">
        <v>30</v>
      </c>
      <c r="X11359"/>
      <c r="Y11359"/>
      <c r="Z11359" t="s">
        <v>31</v>
      </c>
    </row>
    <row r="11360" spans="1:26" x14ac:dyDescent="0.3">
      <c r="A11360" t="s">
        <v>14126</v>
      </c>
      <c r="B11360" t="s">
        <v>3157</v>
      </c>
      <c r="C11360">
        <v>352683</v>
      </c>
      <c r="D11360" t="str">
        <f>+VLOOKUP(C11360,Param!K:L,2,FALSE)</f>
        <v>WILHLEM REUSS GMBH&amp;CO KG</v>
      </c>
      <c r="E11360" t="s">
        <v>14127</v>
      </c>
      <c r="F11360" t="s">
        <v>8271</v>
      </c>
      <c r="G11360" t="s">
        <v>29</v>
      </c>
      <c r="H11360" s="5">
        <v>867.4</v>
      </c>
      <c r="I11360" s="5">
        <v>867.40200000000004</v>
      </c>
      <c r="J11360" s="5">
        <v>-2.0000000000663901E-3</v>
      </c>
      <c r="K11360" s="5">
        <v>867.4</v>
      </c>
      <c r="L11360" s="5">
        <v>0</v>
      </c>
      <c r="M11360" t="str">
        <f>IF(ISERROR(VLOOKUP(A11360,'[1]Ecart validé'!$A:$A,1,FALSE)),Z11360,"Ecart Validé")</f>
        <v>valid</v>
      </c>
      <c r="R11360" t="s">
        <v>30</v>
      </c>
      <c r="X11360"/>
      <c r="Y11360"/>
      <c r="Z11360" t="s">
        <v>31</v>
      </c>
    </row>
    <row r="11361" spans="1:26" x14ac:dyDescent="0.3">
      <c r="A11361" t="s">
        <v>14128</v>
      </c>
      <c r="B11361" t="s">
        <v>3157</v>
      </c>
      <c r="C11361">
        <v>115486</v>
      </c>
      <c r="D11361" t="str">
        <f>+VLOOKUP(C11361,Param!K:L,2,FALSE)</f>
        <v>ECKES GRANINI FRANCE</v>
      </c>
      <c r="E11361" t="s">
        <v>6070</v>
      </c>
      <c r="F11361" t="s">
        <v>8617</v>
      </c>
      <c r="G11361" t="s">
        <v>29</v>
      </c>
      <c r="H11361" s="5">
        <v>2976.1500000000201</v>
      </c>
      <c r="J11361" s="5">
        <v>2976.1500000000201</v>
      </c>
      <c r="L11361" s="5">
        <v>2976.1500000000201</v>
      </c>
      <c r="M11361" t="str">
        <f>IF(ISERROR(VLOOKUP(A11361,'[1]Ecart validé'!$A:$A,1,FALSE)),Z11361,"Ecart Validé")</f>
        <v>issue</v>
      </c>
      <c r="N11361" t="s">
        <v>323</v>
      </c>
      <c r="O11361" t="s">
        <v>323</v>
      </c>
      <c r="S11361" t="s">
        <v>60</v>
      </c>
      <c r="V11361" t="s">
        <v>60</v>
      </c>
      <c r="X11361"/>
      <c r="Y11361"/>
      <c r="Z11361" t="s">
        <v>88</v>
      </c>
    </row>
    <row r="11362" spans="1:26" x14ac:dyDescent="0.3">
      <c r="A11362" t="s">
        <v>14129</v>
      </c>
      <c r="B11362" t="s">
        <v>3157</v>
      </c>
      <c r="C11362">
        <v>115486</v>
      </c>
      <c r="D11362" t="str">
        <f>+VLOOKUP(C11362,Param!K:L,2,FALSE)</f>
        <v>ECKES GRANINI FRANCE</v>
      </c>
      <c r="E11362" t="s">
        <v>6070</v>
      </c>
      <c r="F11362" t="s">
        <v>8271</v>
      </c>
      <c r="G11362" t="s">
        <v>29</v>
      </c>
      <c r="H11362" s="5">
        <v>222153.96299999999</v>
      </c>
      <c r="I11362" s="5">
        <v>222153.96299999999</v>
      </c>
      <c r="J11362" s="5">
        <v>0</v>
      </c>
      <c r="K11362" s="5">
        <v>222153.96299999999</v>
      </c>
      <c r="L11362" s="5">
        <v>0</v>
      </c>
      <c r="M11362" t="str">
        <f>IF(ISERROR(VLOOKUP(A11362,'[1]Ecart validé'!$A:$A,1,FALSE)),Z11362,"Ecart Validé")</f>
        <v>valid</v>
      </c>
      <c r="R11362" t="s">
        <v>30</v>
      </c>
      <c r="X11362"/>
      <c r="Y11362"/>
      <c r="Z11362" t="s">
        <v>31</v>
      </c>
    </row>
    <row r="11363" spans="1:26" x14ac:dyDescent="0.3">
      <c r="A11363" t="s">
        <v>14130</v>
      </c>
      <c r="B11363" t="s">
        <v>3157</v>
      </c>
      <c r="C11363">
        <v>68861</v>
      </c>
      <c r="D11363" t="str">
        <f>+VLOOKUP(C11363,Param!K:L,2,FALSE)</f>
        <v>ITAL PASSION</v>
      </c>
      <c r="E11363" t="s">
        <v>5036</v>
      </c>
      <c r="F11363" t="s">
        <v>8271</v>
      </c>
      <c r="G11363" t="s">
        <v>29</v>
      </c>
      <c r="H11363" s="5">
        <v>7476</v>
      </c>
      <c r="I11363" s="5">
        <v>7476</v>
      </c>
      <c r="J11363" s="5">
        <v>0</v>
      </c>
      <c r="K11363" s="5">
        <v>7476</v>
      </c>
      <c r="L11363" s="5">
        <v>0</v>
      </c>
      <c r="M11363" t="str">
        <f>IF(ISERROR(VLOOKUP(A11363,'[1]Ecart validé'!$A:$A,1,FALSE)),Z11363,"Ecart Validé")</f>
        <v>valid</v>
      </c>
      <c r="R11363" t="s">
        <v>30</v>
      </c>
      <c r="X11363"/>
      <c r="Y11363"/>
      <c r="Z11363" t="s">
        <v>31</v>
      </c>
    </row>
    <row r="11364" spans="1:26" x14ac:dyDescent="0.3">
      <c r="A11364" t="s">
        <v>14131</v>
      </c>
      <c r="B11364" t="s">
        <v>3157</v>
      </c>
      <c r="C11364">
        <v>291989</v>
      </c>
      <c r="D11364" t="e">
        <f>+VLOOKUP(C11364,Param!K:L,2,FALSE)</f>
        <v>#N/A</v>
      </c>
      <c r="E11364" t="s">
        <v>14132</v>
      </c>
      <c r="F11364" t="s">
        <v>8266</v>
      </c>
      <c r="G11364" t="s">
        <v>29</v>
      </c>
      <c r="H11364" s="5">
        <v>14039.12</v>
      </c>
      <c r="I11364" s="5">
        <v>14039.12</v>
      </c>
      <c r="J11364" s="5">
        <v>0</v>
      </c>
      <c r="K11364" s="5">
        <v>14039.12</v>
      </c>
      <c r="L11364" s="5">
        <v>0</v>
      </c>
      <c r="M11364" t="str">
        <f>IF(ISERROR(VLOOKUP(A11364,'[1]Ecart validé'!$A:$A,1,FALSE)),Z11364,"Ecart Validé")</f>
        <v>valid</v>
      </c>
      <c r="R11364" t="s">
        <v>30</v>
      </c>
      <c r="X11364"/>
      <c r="Y11364"/>
      <c r="Z11364" t="s">
        <v>31</v>
      </c>
    </row>
    <row r="11365" spans="1:26" x14ac:dyDescent="0.3">
      <c r="A11365" t="s">
        <v>14133</v>
      </c>
      <c r="B11365" t="s">
        <v>3157</v>
      </c>
      <c r="C11365">
        <v>262249</v>
      </c>
      <c r="D11365" t="e">
        <f>+VLOOKUP(C11365,Param!K:L,2,FALSE)</f>
        <v>#N/A</v>
      </c>
      <c r="E11365" t="s">
        <v>14134</v>
      </c>
      <c r="F11365" t="s">
        <v>8266</v>
      </c>
      <c r="G11365" t="s">
        <v>29</v>
      </c>
      <c r="H11365" s="5">
        <v>500</v>
      </c>
      <c r="I11365" s="5">
        <v>500</v>
      </c>
      <c r="J11365" s="5">
        <v>0</v>
      </c>
      <c r="K11365" s="5">
        <v>500</v>
      </c>
      <c r="L11365" s="5">
        <v>0</v>
      </c>
      <c r="M11365" t="str">
        <f>IF(ISERROR(VLOOKUP(A11365,'[1]Ecart validé'!$A:$A,1,FALSE)),Z11365,"Ecart Validé")</f>
        <v>valid</v>
      </c>
      <c r="R11365" t="s">
        <v>30</v>
      </c>
      <c r="X11365"/>
      <c r="Y11365"/>
      <c r="Z11365" t="s">
        <v>31</v>
      </c>
    </row>
    <row r="11366" spans="1:26" x14ac:dyDescent="0.3">
      <c r="A11366" t="s">
        <v>14135</v>
      </c>
      <c r="B11366" t="s">
        <v>3157</v>
      </c>
      <c r="C11366">
        <v>238421</v>
      </c>
      <c r="D11366" t="str">
        <f>+VLOOKUP(C11366,Param!K:L,2,FALSE)</f>
        <v>FERRERO FRANCE COMMERCIAL</v>
      </c>
      <c r="E11366" t="s">
        <v>5582</v>
      </c>
      <c r="F11366" t="s">
        <v>8271</v>
      </c>
      <c r="G11366" t="s">
        <v>29</v>
      </c>
      <c r="H11366" s="5">
        <v>140440.26</v>
      </c>
      <c r="I11366" s="5">
        <v>140440.266</v>
      </c>
      <c r="J11366" s="5">
        <v>-5.9999999939463998E-3</v>
      </c>
      <c r="K11366" s="5">
        <v>140440.26</v>
      </c>
      <c r="L11366" s="5">
        <v>0</v>
      </c>
      <c r="M11366" t="str">
        <f>IF(ISERROR(VLOOKUP(A11366,'[1]Ecart validé'!$A:$A,1,FALSE)),Z11366,"Ecart Validé")</f>
        <v>valid</v>
      </c>
      <c r="R11366" t="s">
        <v>30</v>
      </c>
      <c r="X11366"/>
      <c r="Y11366"/>
      <c r="Z11366" t="s">
        <v>31</v>
      </c>
    </row>
    <row r="11367" spans="1:26" x14ac:dyDescent="0.3">
      <c r="A11367" t="s">
        <v>14136</v>
      </c>
      <c r="B11367" t="s">
        <v>3157</v>
      </c>
      <c r="C11367">
        <v>238421</v>
      </c>
      <c r="D11367" t="str">
        <f>+VLOOKUP(C11367,Param!K:L,2,FALSE)</f>
        <v>FERRERO FRANCE COMMERCIAL</v>
      </c>
      <c r="E11367" t="s">
        <v>5580</v>
      </c>
      <c r="F11367" t="s">
        <v>8271</v>
      </c>
      <c r="G11367" t="s">
        <v>29</v>
      </c>
      <c r="H11367" s="5">
        <v>18677.099999999999</v>
      </c>
      <c r="I11367" s="5">
        <v>18677.099999999999</v>
      </c>
      <c r="J11367" s="5">
        <v>0</v>
      </c>
      <c r="K11367" s="5">
        <v>18677.099999999999</v>
      </c>
      <c r="L11367" s="5">
        <v>0</v>
      </c>
      <c r="M11367" t="str">
        <f>IF(ISERROR(VLOOKUP(A11367,'[1]Ecart validé'!$A:$A,1,FALSE)),Z11367,"Ecart Validé")</f>
        <v>valid</v>
      </c>
      <c r="R11367" t="s">
        <v>30</v>
      </c>
      <c r="X11367"/>
      <c r="Y11367"/>
      <c r="Z11367" t="s">
        <v>31</v>
      </c>
    </row>
    <row r="11368" spans="1:26" x14ac:dyDescent="0.3">
      <c r="A11368" t="s">
        <v>14137</v>
      </c>
      <c r="B11368" t="s">
        <v>3157</v>
      </c>
      <c r="C11368">
        <v>44027</v>
      </c>
      <c r="D11368" t="str">
        <f>+VLOOKUP(C11368,Param!K:L,2,FALSE)</f>
        <v>TEMSYS / ALD</v>
      </c>
      <c r="E11368" t="s">
        <v>6103</v>
      </c>
      <c r="F11368" t="s">
        <v>8266</v>
      </c>
      <c r="G11368" t="s">
        <v>29</v>
      </c>
      <c r="H11368" s="5">
        <v>108490</v>
      </c>
      <c r="I11368" s="5">
        <v>108490.0006</v>
      </c>
      <c r="J11368" s="5">
        <v>-5.9999999939464E-4</v>
      </c>
      <c r="K11368" s="5">
        <v>108490</v>
      </c>
      <c r="L11368" s="5">
        <v>0</v>
      </c>
      <c r="M11368" t="str">
        <f>IF(ISERROR(VLOOKUP(A11368,'[1]Ecart validé'!$A:$A,1,FALSE)),Z11368,"Ecart Validé")</f>
        <v>valid</v>
      </c>
      <c r="R11368" t="s">
        <v>30</v>
      </c>
      <c r="X11368"/>
      <c r="Y11368"/>
      <c r="Z11368" t="s">
        <v>31</v>
      </c>
    </row>
    <row r="11369" spans="1:26" x14ac:dyDescent="0.3">
      <c r="A11369" t="s">
        <v>14138</v>
      </c>
      <c r="B11369" t="s">
        <v>3157</v>
      </c>
      <c r="C11369">
        <v>345444</v>
      </c>
      <c r="D11369" t="str">
        <f>+VLOOKUP(C11369,Param!K:L,2,FALSE)</f>
        <v>VOLKSWAGEN Group France,</v>
      </c>
      <c r="E11369" t="s">
        <v>6049</v>
      </c>
      <c r="F11369" t="s">
        <v>8617</v>
      </c>
      <c r="G11369" t="s">
        <v>29</v>
      </c>
      <c r="H11369" s="5">
        <v>15059.09</v>
      </c>
      <c r="I11369" s="5">
        <v>15059.082399999999</v>
      </c>
      <c r="J11369" s="5">
        <v>7.6000000008207202E-3</v>
      </c>
      <c r="K11369" s="5">
        <v>15059.09</v>
      </c>
      <c r="L11369" s="5">
        <v>0</v>
      </c>
      <c r="M11369" t="str">
        <f>IF(ISERROR(VLOOKUP(A11369,'[1]Ecart validé'!$A:$A,1,FALSE)),Z11369,"Ecart Validé")</f>
        <v>valid</v>
      </c>
      <c r="X11369"/>
      <c r="Y11369"/>
      <c r="Z11369" t="s">
        <v>31</v>
      </c>
    </row>
    <row r="11370" spans="1:26" x14ac:dyDescent="0.3">
      <c r="A11370" t="s">
        <v>14139</v>
      </c>
      <c r="B11370" t="s">
        <v>3157</v>
      </c>
      <c r="C11370">
        <v>345444</v>
      </c>
      <c r="D11370" t="str">
        <f>+VLOOKUP(C11370,Param!K:L,2,FALSE)</f>
        <v>VOLKSWAGEN Group France,</v>
      </c>
      <c r="E11370" t="s">
        <v>6049</v>
      </c>
      <c r="F11370" t="s">
        <v>8271</v>
      </c>
      <c r="G11370" t="s">
        <v>29</v>
      </c>
      <c r="H11370" s="5">
        <v>28341.97</v>
      </c>
      <c r="I11370" s="5">
        <v>28341.974600000001</v>
      </c>
      <c r="J11370" s="5">
        <v>-4.6000000002095398E-3</v>
      </c>
      <c r="K11370" s="5">
        <v>28341.97</v>
      </c>
      <c r="L11370" s="5">
        <v>0</v>
      </c>
      <c r="M11370" t="str">
        <f>IF(ISERROR(VLOOKUP(A11370,'[1]Ecart validé'!$A:$A,1,FALSE)),Z11370,"Ecart Validé")</f>
        <v>valid</v>
      </c>
      <c r="R11370" t="s">
        <v>30</v>
      </c>
      <c r="X11370"/>
      <c r="Y11370"/>
      <c r="Z11370" t="s">
        <v>31</v>
      </c>
    </row>
    <row r="11371" spans="1:26" x14ac:dyDescent="0.3">
      <c r="A11371" t="s">
        <v>14140</v>
      </c>
      <c r="B11371" t="s">
        <v>6107</v>
      </c>
      <c r="C11371">
        <v>703</v>
      </c>
      <c r="D11371" t="str">
        <f>+VLOOKUP(C11371,Param!K:L,2,FALSE)</f>
        <v>ADA COSMETICS INTERNATIONAL GMBH</v>
      </c>
      <c r="E11371" t="s">
        <v>6108</v>
      </c>
      <c r="F11371" t="s">
        <v>8262</v>
      </c>
      <c r="G11371" t="s">
        <v>1422</v>
      </c>
      <c r="H11371" s="5">
        <v>443.46</v>
      </c>
      <c r="I11371" s="5">
        <v>443.46</v>
      </c>
      <c r="J11371" s="5">
        <v>0</v>
      </c>
      <c r="K11371" s="5">
        <v>443.46</v>
      </c>
      <c r="L11371" s="5">
        <v>0</v>
      </c>
      <c r="M11371" t="str">
        <f>IF(ISERROR(VLOOKUP(A11371,'[1]Ecart validé'!$A:$A,1,FALSE)),Z11371,"Ecart Validé")</f>
        <v>valid</v>
      </c>
      <c r="R11371" t="s">
        <v>30</v>
      </c>
      <c r="X11371"/>
      <c r="Y11371"/>
      <c r="Z11371" t="s">
        <v>31</v>
      </c>
    </row>
    <row r="11372" spans="1:26" x14ac:dyDescent="0.3">
      <c r="A11372" t="s">
        <v>14141</v>
      </c>
      <c r="B11372" t="s">
        <v>6107</v>
      </c>
      <c r="C11372">
        <v>703</v>
      </c>
      <c r="D11372" t="str">
        <f>+VLOOKUP(C11372,Param!K:L,2,FALSE)</f>
        <v>ADA COSMETICS INTERNATIONAL GMBH</v>
      </c>
      <c r="E11372" t="s">
        <v>6108</v>
      </c>
      <c r="F11372" t="s">
        <v>8264</v>
      </c>
      <c r="G11372" t="s">
        <v>1422</v>
      </c>
      <c r="H11372" s="5">
        <v>1264.3499999999999</v>
      </c>
      <c r="I11372" s="5">
        <v>1264.3499999999999</v>
      </c>
      <c r="J11372" s="5">
        <v>0</v>
      </c>
      <c r="K11372" s="5">
        <v>1264.3499999999999</v>
      </c>
      <c r="L11372" s="5">
        <v>0</v>
      </c>
      <c r="M11372" t="str">
        <f>IF(ISERROR(VLOOKUP(A11372,'[1]Ecart validé'!$A:$A,1,FALSE)),Z11372,"Ecart Validé")</f>
        <v>valid</v>
      </c>
      <c r="R11372" t="s">
        <v>30</v>
      </c>
      <c r="X11372"/>
      <c r="Y11372"/>
      <c r="Z11372" t="s">
        <v>31</v>
      </c>
    </row>
    <row r="11373" spans="1:26" x14ac:dyDescent="0.3">
      <c r="A11373" t="s">
        <v>14142</v>
      </c>
      <c r="B11373" t="s">
        <v>6107</v>
      </c>
      <c r="C11373">
        <v>703</v>
      </c>
      <c r="D11373" t="str">
        <f>+VLOOKUP(C11373,Param!K:L,2,FALSE)</f>
        <v>ADA COSMETICS INTERNATIONAL GMBH</v>
      </c>
      <c r="E11373" t="s">
        <v>6108</v>
      </c>
      <c r="F11373" t="s">
        <v>8266</v>
      </c>
      <c r="G11373" t="s">
        <v>1422</v>
      </c>
      <c r="H11373" s="5">
        <v>1544.16</v>
      </c>
      <c r="I11373" s="5">
        <v>1544.1551999999999</v>
      </c>
      <c r="J11373" s="5">
        <v>4.80000000015934E-3</v>
      </c>
      <c r="K11373" s="5">
        <v>1544.16</v>
      </c>
      <c r="L11373" s="5">
        <v>0</v>
      </c>
      <c r="M11373" t="str">
        <f>IF(ISERROR(VLOOKUP(A11373,'[1]Ecart validé'!$A:$A,1,FALSE)),Z11373,"Ecart Validé")</f>
        <v>valid</v>
      </c>
      <c r="R11373" t="s">
        <v>30</v>
      </c>
      <c r="X11373"/>
      <c r="Y11373"/>
      <c r="Z11373" t="s">
        <v>31</v>
      </c>
    </row>
    <row r="11374" spans="1:26" x14ac:dyDescent="0.3">
      <c r="A11374" t="s">
        <v>14143</v>
      </c>
      <c r="B11374" t="s">
        <v>6107</v>
      </c>
      <c r="C11374">
        <v>1499</v>
      </c>
      <c r="D11374" t="str">
        <f>+VLOOKUP(C11374,Param!K:L,2,FALSE)</f>
        <v>STANDARD TEXTILE SAS</v>
      </c>
      <c r="E11374" t="s">
        <v>6111</v>
      </c>
      <c r="F11374" t="s">
        <v>8260</v>
      </c>
      <c r="G11374" t="s">
        <v>29</v>
      </c>
      <c r="H11374" s="5">
        <v>7899.0681000000004</v>
      </c>
      <c r="I11374" s="5">
        <v>7899.0681000000004</v>
      </c>
      <c r="J11374" s="5">
        <v>0</v>
      </c>
      <c r="K11374" s="5">
        <v>7899.0681000000004</v>
      </c>
      <c r="L11374" s="5">
        <v>0</v>
      </c>
      <c r="M11374" t="str">
        <f>IF(ISERROR(VLOOKUP(A11374,'[1]Ecart validé'!$A:$A,1,FALSE)),Z11374,"Ecart Validé")</f>
        <v>valid</v>
      </c>
      <c r="R11374" t="s">
        <v>30</v>
      </c>
      <c r="X11374"/>
      <c r="Y11374"/>
      <c r="Z11374" t="s">
        <v>31</v>
      </c>
    </row>
    <row r="11375" spans="1:26" x14ac:dyDescent="0.3">
      <c r="A11375" t="s">
        <v>14144</v>
      </c>
      <c r="B11375" t="s">
        <v>6107</v>
      </c>
      <c r="C11375">
        <v>1499</v>
      </c>
      <c r="D11375" t="str">
        <f>+VLOOKUP(C11375,Param!K:L,2,FALSE)</f>
        <v>STANDARD TEXTILE SAS</v>
      </c>
      <c r="E11375" t="s">
        <v>6111</v>
      </c>
      <c r="F11375" t="s">
        <v>8262</v>
      </c>
      <c r="G11375" t="s">
        <v>29</v>
      </c>
      <c r="H11375" s="5">
        <v>27914.62</v>
      </c>
      <c r="I11375" s="5">
        <v>27914.621999999999</v>
      </c>
      <c r="J11375" s="5">
        <v>-2.0000000004074502E-3</v>
      </c>
      <c r="K11375" s="5">
        <v>27914.621999999999</v>
      </c>
      <c r="L11375" s="5">
        <v>-2.0000000004074502E-3</v>
      </c>
      <c r="M11375" t="str">
        <f>IF(ISERROR(VLOOKUP(A11375,'[1]Ecart validé'!$A:$A,1,FALSE)),Z11375,"Ecart Validé")</f>
        <v>valid</v>
      </c>
      <c r="R11375" t="s">
        <v>30</v>
      </c>
      <c r="X11375"/>
      <c r="Y11375"/>
      <c r="Z11375" t="s">
        <v>31</v>
      </c>
    </row>
    <row r="11376" spans="1:26" x14ac:dyDescent="0.3">
      <c r="A11376" t="s">
        <v>14145</v>
      </c>
      <c r="B11376" t="s">
        <v>6107</v>
      </c>
      <c r="C11376">
        <v>1499</v>
      </c>
      <c r="D11376" t="str">
        <f>+VLOOKUP(C11376,Param!K:L,2,FALSE)</f>
        <v>STANDARD TEXTILE SAS</v>
      </c>
      <c r="E11376" t="s">
        <v>6111</v>
      </c>
      <c r="F11376" t="s">
        <v>8264</v>
      </c>
      <c r="G11376" t="s">
        <v>29</v>
      </c>
      <c r="H11376" s="5">
        <v>20781.95</v>
      </c>
      <c r="I11376" s="5">
        <v>20781.954900000001</v>
      </c>
      <c r="J11376" s="5">
        <v>-4.8999999999068599E-3</v>
      </c>
      <c r="K11376" s="5">
        <v>20781.954900000001</v>
      </c>
      <c r="L11376" s="5">
        <v>-4.8999999999068599E-3</v>
      </c>
      <c r="M11376" t="str">
        <f>IF(ISERROR(VLOOKUP(A11376,'[1]Ecart validé'!$A:$A,1,FALSE)),Z11376,"Ecart Validé")</f>
        <v>valid</v>
      </c>
      <c r="R11376" t="s">
        <v>30</v>
      </c>
      <c r="X11376"/>
      <c r="Y11376"/>
      <c r="Z11376" t="s">
        <v>31</v>
      </c>
    </row>
    <row r="11377" spans="1:26" x14ac:dyDescent="0.3">
      <c r="A11377" t="s">
        <v>14146</v>
      </c>
      <c r="B11377" t="s">
        <v>6107</v>
      </c>
      <c r="C11377">
        <v>1499</v>
      </c>
      <c r="D11377" t="str">
        <f>+VLOOKUP(C11377,Param!K:L,2,FALSE)</f>
        <v>STANDARD TEXTILE SAS</v>
      </c>
      <c r="E11377" t="s">
        <v>6111</v>
      </c>
      <c r="F11377" t="s">
        <v>8266</v>
      </c>
      <c r="G11377" t="s">
        <v>29</v>
      </c>
      <c r="H11377" s="5">
        <v>32030.51</v>
      </c>
      <c r="I11377" s="5">
        <v>32030.514899999998</v>
      </c>
      <c r="J11377" s="5">
        <v>-4.8999999999068599E-3</v>
      </c>
      <c r="K11377" s="5">
        <v>32030.514899999998</v>
      </c>
      <c r="L11377" s="5">
        <v>-4.8999999999068599E-3</v>
      </c>
      <c r="M11377" t="str">
        <f>IF(ISERROR(VLOOKUP(A11377,'[1]Ecart validé'!$A:$A,1,FALSE)),Z11377,"Ecart Validé")</f>
        <v>valid</v>
      </c>
      <c r="R11377" t="s">
        <v>30</v>
      </c>
      <c r="X11377"/>
      <c r="Y11377"/>
      <c r="Z11377" t="s">
        <v>31</v>
      </c>
    </row>
    <row r="11378" spans="1:26" x14ac:dyDescent="0.3">
      <c r="A11378" t="s">
        <v>14147</v>
      </c>
      <c r="B11378" t="s">
        <v>6107</v>
      </c>
      <c r="C11378">
        <v>3302</v>
      </c>
      <c r="D11378" t="str">
        <f>+VLOOKUP(C11378,Param!K:L,2,FALSE)</f>
        <v>JET'SAC - SPHERE PROFESSIONNEL</v>
      </c>
      <c r="E11378" t="s">
        <v>6120</v>
      </c>
      <c r="F11378" t="s">
        <v>8262</v>
      </c>
      <c r="G11378" t="s">
        <v>1422</v>
      </c>
      <c r="H11378" s="5">
        <v>1157.9100000000001</v>
      </c>
      <c r="I11378" s="5">
        <v>1157.9121</v>
      </c>
      <c r="J11378" s="5">
        <v>-2.0999999999275999E-3</v>
      </c>
      <c r="K11378" s="5">
        <v>1157.9100000000001</v>
      </c>
      <c r="L11378" s="5">
        <v>0</v>
      </c>
      <c r="M11378" t="str">
        <f>IF(ISERROR(VLOOKUP(A11378,'[1]Ecart validé'!$A:$A,1,FALSE)),Z11378,"Ecart Validé")</f>
        <v>valid</v>
      </c>
      <c r="R11378" t="s">
        <v>30</v>
      </c>
      <c r="X11378"/>
      <c r="Y11378"/>
      <c r="Z11378" t="s">
        <v>31</v>
      </c>
    </row>
    <row r="11379" spans="1:26" x14ac:dyDescent="0.3">
      <c r="A11379" t="s">
        <v>14148</v>
      </c>
      <c r="B11379" t="s">
        <v>6107</v>
      </c>
      <c r="C11379">
        <v>3302</v>
      </c>
      <c r="D11379" t="str">
        <f>+VLOOKUP(C11379,Param!K:L,2,FALSE)</f>
        <v>JET'SAC - SPHERE PROFESSIONNEL</v>
      </c>
      <c r="E11379" t="s">
        <v>6120</v>
      </c>
      <c r="F11379" t="s">
        <v>8264</v>
      </c>
      <c r="G11379" t="s">
        <v>1422</v>
      </c>
      <c r="H11379" s="5">
        <v>1711.8</v>
      </c>
      <c r="I11379" s="5">
        <v>1711.8027</v>
      </c>
      <c r="J11379" s="5">
        <v>-2.7000000000043599E-3</v>
      </c>
      <c r="K11379" s="5">
        <v>1711.8</v>
      </c>
      <c r="L11379" s="5">
        <v>0</v>
      </c>
      <c r="M11379" t="str">
        <f>IF(ISERROR(VLOOKUP(A11379,'[1]Ecart validé'!$A:$A,1,FALSE)),Z11379,"Ecart Validé")</f>
        <v>valid</v>
      </c>
      <c r="R11379" t="s">
        <v>30</v>
      </c>
      <c r="X11379"/>
      <c r="Y11379"/>
      <c r="Z11379" t="s">
        <v>31</v>
      </c>
    </row>
    <row r="11380" spans="1:26" x14ac:dyDescent="0.3">
      <c r="A11380" t="s">
        <v>14149</v>
      </c>
      <c r="B11380" t="s">
        <v>6107</v>
      </c>
      <c r="C11380">
        <v>3302</v>
      </c>
      <c r="D11380" t="str">
        <f>+VLOOKUP(C11380,Param!K:L,2,FALSE)</f>
        <v>JET'SAC - SPHERE PROFESSIONNEL</v>
      </c>
      <c r="E11380" t="s">
        <v>6120</v>
      </c>
      <c r="F11380" t="s">
        <v>8266</v>
      </c>
      <c r="G11380" t="s">
        <v>1422</v>
      </c>
      <c r="H11380" s="5">
        <v>1229.1099999999999</v>
      </c>
      <c r="I11380" s="5">
        <v>1229.1125999999999</v>
      </c>
      <c r="J11380" s="5">
        <v>-2.6000000000294598E-3</v>
      </c>
      <c r="K11380" s="5">
        <v>1229.1099999999999</v>
      </c>
      <c r="L11380" s="5">
        <v>0</v>
      </c>
      <c r="M11380" t="str">
        <f>IF(ISERROR(VLOOKUP(A11380,'[1]Ecart validé'!$A:$A,1,FALSE)),Z11380,"Ecart Validé")</f>
        <v>valid</v>
      </c>
      <c r="R11380" t="s">
        <v>30</v>
      </c>
      <c r="X11380"/>
      <c r="Y11380"/>
      <c r="Z11380" t="s">
        <v>31</v>
      </c>
    </row>
    <row r="11381" spans="1:26" x14ac:dyDescent="0.3">
      <c r="A11381" t="s">
        <v>14150</v>
      </c>
      <c r="B11381" t="s">
        <v>6107</v>
      </c>
      <c r="C11381">
        <v>12841</v>
      </c>
      <c r="D11381" t="str">
        <f>+VLOOKUP(C11381,Param!K:L,2,FALSE)</f>
        <v>MING FAI ENTERPRISE INTERNATIONAL CO. LTD.</v>
      </c>
      <c r="E11381" t="s">
        <v>6124</v>
      </c>
      <c r="F11381" t="s">
        <v>8264</v>
      </c>
      <c r="G11381" t="s">
        <v>1422</v>
      </c>
      <c r="H11381" s="5">
        <v>49.53</v>
      </c>
      <c r="I11381" s="5">
        <v>49.532699999999998</v>
      </c>
      <c r="J11381" s="5">
        <v>-2.6999999999972601E-3</v>
      </c>
      <c r="K11381" s="5">
        <v>49.53</v>
      </c>
      <c r="L11381" s="5">
        <v>0</v>
      </c>
      <c r="M11381" t="str">
        <f>IF(ISERROR(VLOOKUP(A11381,'[1]Ecart validé'!$A:$A,1,FALSE)),Z11381,"Ecart Validé")</f>
        <v>valid</v>
      </c>
      <c r="R11381" t="s">
        <v>30</v>
      </c>
      <c r="X11381"/>
      <c r="Y11381"/>
      <c r="Z11381" t="s">
        <v>31</v>
      </c>
    </row>
    <row r="11382" spans="1:26" x14ac:dyDescent="0.3">
      <c r="A11382" t="s">
        <v>14151</v>
      </c>
      <c r="B11382" t="s">
        <v>6107</v>
      </c>
      <c r="C11382">
        <v>12841</v>
      </c>
      <c r="D11382" t="str">
        <f>+VLOOKUP(C11382,Param!K:L,2,FALSE)</f>
        <v>MING FAI ENTERPRISE INTERNATIONAL CO. LTD.</v>
      </c>
      <c r="E11382" t="s">
        <v>6124</v>
      </c>
      <c r="F11382" t="s">
        <v>8266</v>
      </c>
      <c r="G11382" t="s">
        <v>1422</v>
      </c>
      <c r="H11382" s="5">
        <v>460.48</v>
      </c>
      <c r="I11382" s="5">
        <v>460.48320000000001</v>
      </c>
      <c r="J11382" s="5">
        <v>-3.19999999999254E-3</v>
      </c>
      <c r="K11382" s="5">
        <v>460.48</v>
      </c>
      <c r="L11382" s="5">
        <v>0</v>
      </c>
      <c r="M11382" t="str">
        <f>IF(ISERROR(VLOOKUP(A11382,'[1]Ecart validé'!$A:$A,1,FALSE)),Z11382,"Ecart Validé")</f>
        <v>valid</v>
      </c>
      <c r="R11382" t="s">
        <v>30</v>
      </c>
      <c r="X11382"/>
      <c r="Y11382"/>
      <c r="Z11382" t="s">
        <v>31</v>
      </c>
    </row>
    <row r="11383" spans="1:26" x14ac:dyDescent="0.3">
      <c r="A11383" t="s">
        <v>14152</v>
      </c>
      <c r="B11383" t="s">
        <v>6107</v>
      </c>
      <c r="C11383">
        <v>22382</v>
      </c>
      <c r="D11383" t="str">
        <f>+VLOOKUP(C11383,Param!K:L,2,FALSE)</f>
        <v>SIMON JERSEY LTD</v>
      </c>
      <c r="E11383" t="s">
        <v>6128</v>
      </c>
      <c r="F11383" t="s">
        <v>8260</v>
      </c>
      <c r="G11383" t="s">
        <v>1422</v>
      </c>
      <c r="H11383" s="5">
        <v>3.2667000000000002</v>
      </c>
      <c r="I11383" s="5">
        <v>3.2667000000000002</v>
      </c>
      <c r="J11383" s="5">
        <v>0</v>
      </c>
      <c r="K11383" s="5">
        <v>3.2667000000000002</v>
      </c>
      <c r="L11383" s="5">
        <v>0</v>
      </c>
      <c r="M11383" t="str">
        <f>IF(ISERROR(VLOOKUP(A11383,'[1]Ecart validé'!$A:$A,1,FALSE)),Z11383,"Ecart Validé")</f>
        <v>valid</v>
      </c>
      <c r="R11383" t="s">
        <v>30</v>
      </c>
      <c r="X11383"/>
      <c r="Y11383"/>
      <c r="Z11383" t="s">
        <v>31</v>
      </c>
    </row>
    <row r="11384" spans="1:26" x14ac:dyDescent="0.3">
      <c r="A11384" t="s">
        <v>14153</v>
      </c>
      <c r="B11384" t="s">
        <v>6107</v>
      </c>
      <c r="C11384">
        <v>22382</v>
      </c>
      <c r="D11384" t="str">
        <f>+VLOOKUP(C11384,Param!K:L,2,FALSE)</f>
        <v>SIMON JERSEY LTD</v>
      </c>
      <c r="E11384" t="s">
        <v>6128</v>
      </c>
      <c r="F11384" t="s">
        <v>8262</v>
      </c>
      <c r="G11384" t="s">
        <v>1422</v>
      </c>
      <c r="H11384" s="5">
        <v>-1.03</v>
      </c>
      <c r="I11384" s="5">
        <v>-1.0307999999999999</v>
      </c>
      <c r="J11384" s="5">
        <v>7.9999999999991103E-4</v>
      </c>
      <c r="K11384" s="5">
        <v>-1.03</v>
      </c>
      <c r="L11384" s="5">
        <v>0</v>
      </c>
      <c r="M11384" t="str">
        <f>IF(ISERROR(VLOOKUP(A11384,'[1]Ecart validé'!$A:$A,1,FALSE)),Z11384,"Ecart Validé")</f>
        <v>valid</v>
      </c>
      <c r="R11384" t="s">
        <v>30</v>
      </c>
      <c r="X11384"/>
      <c r="Y11384"/>
      <c r="Z11384" t="s">
        <v>31</v>
      </c>
    </row>
    <row r="11385" spans="1:26" x14ac:dyDescent="0.3">
      <c r="A11385" t="s">
        <v>14154</v>
      </c>
      <c r="B11385" t="s">
        <v>6107</v>
      </c>
      <c r="C11385">
        <v>22382</v>
      </c>
      <c r="D11385" t="str">
        <f>+VLOOKUP(C11385,Param!K:L,2,FALSE)</f>
        <v>SIMON JERSEY LTD</v>
      </c>
      <c r="E11385" t="s">
        <v>6128</v>
      </c>
      <c r="F11385" t="s">
        <v>8264</v>
      </c>
      <c r="G11385" t="s">
        <v>1422</v>
      </c>
      <c r="H11385" s="5">
        <v>80.63</v>
      </c>
      <c r="I11385" s="5">
        <v>80.634</v>
      </c>
      <c r="J11385" s="5">
        <v>-4.0000000000048799E-3</v>
      </c>
      <c r="K11385" s="5">
        <v>80.63</v>
      </c>
      <c r="L11385" s="5">
        <v>0</v>
      </c>
      <c r="M11385" t="str">
        <f>IF(ISERROR(VLOOKUP(A11385,'[1]Ecart validé'!$A:$A,1,FALSE)),Z11385,"Ecart Validé")</f>
        <v>valid</v>
      </c>
      <c r="R11385" t="s">
        <v>30</v>
      </c>
      <c r="X11385"/>
      <c r="Y11385"/>
      <c r="Z11385" t="s">
        <v>31</v>
      </c>
    </row>
    <row r="11386" spans="1:26" x14ac:dyDescent="0.3">
      <c r="A11386" t="s">
        <v>14155</v>
      </c>
      <c r="B11386" t="s">
        <v>6107</v>
      </c>
      <c r="C11386">
        <v>22382</v>
      </c>
      <c r="D11386" t="str">
        <f>+VLOOKUP(C11386,Param!K:L,2,FALSE)</f>
        <v>SIMON JERSEY LTD</v>
      </c>
      <c r="E11386" t="s">
        <v>6128</v>
      </c>
      <c r="F11386" t="s">
        <v>8266</v>
      </c>
      <c r="G11386" t="s">
        <v>1422</v>
      </c>
      <c r="H11386" s="5">
        <v>269.67</v>
      </c>
      <c r="I11386" s="5">
        <v>269.6739</v>
      </c>
      <c r="J11386" s="5">
        <v>-3.8999999999873498E-3</v>
      </c>
      <c r="K11386" s="5">
        <v>269.67</v>
      </c>
      <c r="L11386" s="5">
        <v>0</v>
      </c>
      <c r="M11386" t="str">
        <f>IF(ISERROR(VLOOKUP(A11386,'[1]Ecart validé'!$A:$A,1,FALSE)),Z11386,"Ecart Validé")</f>
        <v>valid</v>
      </c>
      <c r="R11386" t="s">
        <v>30</v>
      </c>
      <c r="X11386"/>
      <c r="Y11386"/>
      <c r="Z11386" t="s">
        <v>31</v>
      </c>
    </row>
    <row r="11387" spans="1:26" x14ac:dyDescent="0.3">
      <c r="A11387" t="s">
        <v>14156</v>
      </c>
      <c r="B11387" t="s">
        <v>6107</v>
      </c>
      <c r="C11387">
        <v>24528</v>
      </c>
      <c r="D11387" t="str">
        <f>+VLOOKUP(C11387,Param!K:L,2,FALSE)</f>
        <v>CONCEPT ELEVATORS (MIDLANDS) LTD</v>
      </c>
      <c r="E11387" t="s">
        <v>6135</v>
      </c>
      <c r="F11387" t="s">
        <v>8260</v>
      </c>
      <c r="G11387" t="s">
        <v>1422</v>
      </c>
      <c r="H11387" s="5">
        <v>696.73659999999995</v>
      </c>
      <c r="I11387" s="5">
        <v>696.73659999999995</v>
      </c>
      <c r="J11387" s="5">
        <v>0</v>
      </c>
      <c r="K11387" s="5">
        <v>696.73659999999995</v>
      </c>
      <c r="L11387" s="5">
        <v>0</v>
      </c>
      <c r="M11387" t="str">
        <f>IF(ISERROR(VLOOKUP(A11387,'[1]Ecart validé'!$A:$A,1,FALSE)),Z11387,"Ecart Validé")</f>
        <v>valid</v>
      </c>
      <c r="R11387" t="s">
        <v>30</v>
      </c>
      <c r="X11387"/>
      <c r="Y11387"/>
      <c r="Z11387" t="s">
        <v>31</v>
      </c>
    </row>
    <row r="11388" spans="1:26" x14ac:dyDescent="0.3">
      <c r="A11388" t="s">
        <v>14157</v>
      </c>
      <c r="B11388" t="s">
        <v>6107</v>
      </c>
      <c r="C11388">
        <v>24528</v>
      </c>
      <c r="D11388" t="str">
        <f>+VLOOKUP(C11388,Param!K:L,2,FALSE)</f>
        <v>CONCEPT ELEVATORS (MIDLANDS) LTD</v>
      </c>
      <c r="E11388" t="s">
        <v>6135</v>
      </c>
      <c r="F11388" t="s">
        <v>8264</v>
      </c>
      <c r="G11388" t="s">
        <v>1422</v>
      </c>
      <c r="H11388" s="5">
        <v>448.05</v>
      </c>
      <c r="I11388" s="5">
        <v>448.04989999999998</v>
      </c>
      <c r="J11388" s="5">
        <v>1.00000000031741E-4</v>
      </c>
      <c r="K11388" s="5">
        <v>448.05</v>
      </c>
      <c r="L11388" s="5">
        <v>0</v>
      </c>
      <c r="M11388" t="str">
        <f>IF(ISERROR(VLOOKUP(A11388,'[1]Ecart validé'!$A:$A,1,FALSE)),Z11388,"Ecart Validé")</f>
        <v>valid</v>
      </c>
      <c r="R11388" t="s">
        <v>30</v>
      </c>
      <c r="X11388"/>
      <c r="Y11388"/>
      <c r="Z11388" t="s">
        <v>31</v>
      </c>
    </row>
    <row r="11389" spans="1:26" x14ac:dyDescent="0.3">
      <c r="A11389" t="s">
        <v>14158</v>
      </c>
      <c r="B11389" t="s">
        <v>6107</v>
      </c>
      <c r="C11389">
        <v>24528</v>
      </c>
      <c r="D11389" t="str">
        <f>+VLOOKUP(C11389,Param!K:L,2,FALSE)</f>
        <v>CONCEPT ELEVATORS (MIDLANDS) LTD</v>
      </c>
      <c r="E11389" t="s">
        <v>6135</v>
      </c>
      <c r="F11389" t="s">
        <v>8266</v>
      </c>
      <c r="G11389" t="s">
        <v>1422</v>
      </c>
      <c r="H11389" s="5">
        <v>565.73</v>
      </c>
      <c r="I11389" s="5">
        <v>565.72550000000001</v>
      </c>
      <c r="J11389" s="5">
        <v>4.5000000000072699E-3</v>
      </c>
      <c r="K11389" s="5">
        <v>565.73</v>
      </c>
      <c r="L11389" s="5">
        <v>0</v>
      </c>
      <c r="M11389" t="str">
        <f>IF(ISERROR(VLOOKUP(A11389,'[1]Ecart validé'!$A:$A,1,FALSE)),Z11389,"Ecart Validé")</f>
        <v>valid</v>
      </c>
      <c r="R11389" t="s">
        <v>30</v>
      </c>
      <c r="X11389"/>
      <c r="Y11389"/>
      <c r="Z11389" t="s">
        <v>31</v>
      </c>
    </row>
    <row r="11390" spans="1:26" x14ac:dyDescent="0.3">
      <c r="A11390" t="s">
        <v>14159</v>
      </c>
      <c r="B11390" t="s">
        <v>6107</v>
      </c>
      <c r="C11390">
        <v>24560</v>
      </c>
      <c r="D11390" t="str">
        <f>+VLOOKUP(C11390,Param!K:L,2,FALSE)</f>
        <v>C.C. Engineering Limited</v>
      </c>
      <c r="E11390" t="s">
        <v>6137</v>
      </c>
      <c r="F11390" t="s">
        <v>8260</v>
      </c>
      <c r="G11390" t="s">
        <v>1422</v>
      </c>
      <c r="H11390" s="5">
        <v>3177.768</v>
      </c>
      <c r="I11390" s="5">
        <v>3177.768</v>
      </c>
      <c r="J11390" s="5">
        <v>0</v>
      </c>
      <c r="K11390" s="5">
        <v>3177.768</v>
      </c>
      <c r="L11390" s="5">
        <v>0</v>
      </c>
      <c r="M11390" t="str">
        <f>IF(ISERROR(VLOOKUP(A11390,'[1]Ecart validé'!$A:$A,1,FALSE)),Z11390,"Ecart Validé")</f>
        <v>valid</v>
      </c>
      <c r="R11390" t="s">
        <v>30</v>
      </c>
      <c r="X11390"/>
      <c r="Y11390"/>
      <c r="Z11390" t="s">
        <v>31</v>
      </c>
    </row>
    <row r="11391" spans="1:26" x14ac:dyDescent="0.3">
      <c r="A11391" t="s">
        <v>14160</v>
      </c>
      <c r="B11391" t="s">
        <v>6107</v>
      </c>
      <c r="C11391">
        <v>24560</v>
      </c>
      <c r="D11391" t="str">
        <f>+VLOOKUP(C11391,Param!K:L,2,FALSE)</f>
        <v>C.C. Engineering Limited</v>
      </c>
      <c r="E11391" t="s">
        <v>6137</v>
      </c>
      <c r="F11391" t="s">
        <v>8262</v>
      </c>
      <c r="G11391" t="s">
        <v>1422</v>
      </c>
      <c r="H11391" s="5">
        <v>2981.28</v>
      </c>
      <c r="I11391" s="5">
        <v>2981.2764999999999</v>
      </c>
      <c r="J11391" s="5">
        <v>3.50000000025829E-3</v>
      </c>
      <c r="K11391" s="5">
        <v>2981.28</v>
      </c>
      <c r="L11391" s="5">
        <v>0</v>
      </c>
      <c r="M11391" t="str">
        <f>IF(ISERROR(VLOOKUP(A11391,'[1]Ecart validé'!$A:$A,1,FALSE)),Z11391,"Ecart Validé")</f>
        <v>valid</v>
      </c>
      <c r="R11391" t="s">
        <v>30</v>
      </c>
      <c r="X11391"/>
      <c r="Y11391"/>
      <c r="Z11391" t="s">
        <v>31</v>
      </c>
    </row>
    <row r="11392" spans="1:26" x14ac:dyDescent="0.3">
      <c r="A11392" t="s">
        <v>14161</v>
      </c>
      <c r="B11392" t="s">
        <v>6107</v>
      </c>
      <c r="C11392">
        <v>24560</v>
      </c>
      <c r="D11392" t="str">
        <f>+VLOOKUP(C11392,Param!K:L,2,FALSE)</f>
        <v>C.C. Engineering Limited</v>
      </c>
      <c r="E11392" t="s">
        <v>6137</v>
      </c>
      <c r="F11392" t="s">
        <v>8264</v>
      </c>
      <c r="G11392" t="s">
        <v>1422</v>
      </c>
      <c r="H11392" s="5">
        <v>518.17999999999995</v>
      </c>
      <c r="I11392" s="5">
        <v>518.18769999999995</v>
      </c>
      <c r="J11392" s="5">
        <v>-7.6999999999998103E-3</v>
      </c>
      <c r="K11392" s="5">
        <v>518.17999999999995</v>
      </c>
      <c r="L11392" s="5">
        <v>0</v>
      </c>
      <c r="M11392" t="str">
        <f>IF(ISERROR(VLOOKUP(A11392,'[1]Ecart validé'!$A:$A,1,FALSE)),Z11392,"Ecart Validé")</f>
        <v>valid</v>
      </c>
      <c r="R11392" t="s">
        <v>30</v>
      </c>
      <c r="X11392"/>
      <c r="Y11392"/>
      <c r="Z11392" t="s">
        <v>31</v>
      </c>
    </row>
    <row r="11393" spans="1:26" x14ac:dyDescent="0.3">
      <c r="A11393" t="s">
        <v>14162</v>
      </c>
      <c r="B11393" t="s">
        <v>6107</v>
      </c>
      <c r="C11393">
        <v>24560</v>
      </c>
      <c r="D11393" t="str">
        <f>+VLOOKUP(C11393,Param!K:L,2,FALSE)</f>
        <v>C.C. Engineering Limited</v>
      </c>
      <c r="E11393" t="s">
        <v>6137</v>
      </c>
      <c r="F11393" t="s">
        <v>8266</v>
      </c>
      <c r="G11393" t="s">
        <v>1422</v>
      </c>
      <c r="H11393" s="5">
        <v>3971.83</v>
      </c>
      <c r="I11393" s="5">
        <v>3971.8332</v>
      </c>
      <c r="J11393" s="5">
        <v>-3.2000000001062199E-3</v>
      </c>
      <c r="K11393" s="5">
        <v>3971.83</v>
      </c>
      <c r="L11393" s="5">
        <v>0</v>
      </c>
      <c r="M11393" t="str">
        <f>IF(ISERROR(VLOOKUP(A11393,'[1]Ecart validé'!$A:$A,1,FALSE)),Z11393,"Ecart Validé")</f>
        <v>valid</v>
      </c>
      <c r="R11393" t="s">
        <v>30</v>
      </c>
      <c r="X11393"/>
      <c r="Y11393"/>
      <c r="Z11393" t="s">
        <v>31</v>
      </c>
    </row>
    <row r="11394" spans="1:26" x14ac:dyDescent="0.3">
      <c r="A11394" t="s">
        <v>14163</v>
      </c>
      <c r="B11394" t="s">
        <v>6107</v>
      </c>
      <c r="C11394">
        <v>24607</v>
      </c>
      <c r="D11394" t="str">
        <f>+VLOOKUP(C11394,Param!K:L,2,FALSE)</f>
        <v>PARAGON CUSTOMER COMMUNICATIONS LTD</v>
      </c>
      <c r="E11394" t="s">
        <v>6152</v>
      </c>
      <c r="F11394" t="s">
        <v>8260</v>
      </c>
      <c r="G11394" t="s">
        <v>1422</v>
      </c>
      <c r="H11394" s="5">
        <v>636.3279</v>
      </c>
      <c r="I11394" s="5">
        <v>636.3279</v>
      </c>
      <c r="J11394" s="5">
        <v>0</v>
      </c>
      <c r="K11394" s="5">
        <v>636.3279</v>
      </c>
      <c r="L11394" s="5">
        <v>0</v>
      </c>
      <c r="M11394" t="str">
        <f>IF(ISERROR(VLOOKUP(A11394,'[1]Ecart validé'!$A:$A,1,FALSE)),Z11394,"Ecart Validé")</f>
        <v>valid</v>
      </c>
      <c r="R11394" t="s">
        <v>30</v>
      </c>
      <c r="X11394"/>
      <c r="Y11394"/>
      <c r="Z11394" t="s">
        <v>31</v>
      </c>
    </row>
    <row r="11395" spans="1:26" x14ac:dyDescent="0.3">
      <c r="A11395" t="s">
        <v>14164</v>
      </c>
      <c r="B11395" t="s">
        <v>6107</v>
      </c>
      <c r="C11395">
        <v>24607</v>
      </c>
      <c r="D11395" t="str">
        <f>+VLOOKUP(C11395,Param!K:L,2,FALSE)</f>
        <v>PARAGON CUSTOMER COMMUNICATIONS LTD</v>
      </c>
      <c r="E11395" t="s">
        <v>6152</v>
      </c>
      <c r="F11395" t="s">
        <v>8262</v>
      </c>
      <c r="G11395" t="s">
        <v>1422</v>
      </c>
      <c r="H11395" s="5">
        <v>1838.38</v>
      </c>
      <c r="I11395" s="5">
        <v>1838.3780999999999</v>
      </c>
      <c r="J11395" s="5">
        <v>1.9000000002051801E-3</v>
      </c>
      <c r="K11395" s="5">
        <v>1838.38</v>
      </c>
      <c r="L11395" s="5">
        <v>0</v>
      </c>
      <c r="M11395" t="str">
        <f>IF(ISERROR(VLOOKUP(A11395,'[1]Ecart validé'!$A:$A,1,FALSE)),Z11395,"Ecart Validé")</f>
        <v>valid</v>
      </c>
      <c r="R11395" t="s">
        <v>30</v>
      </c>
      <c r="X11395"/>
      <c r="Y11395"/>
      <c r="Z11395" t="s">
        <v>31</v>
      </c>
    </row>
    <row r="11396" spans="1:26" x14ac:dyDescent="0.3">
      <c r="A11396" t="s">
        <v>14165</v>
      </c>
      <c r="B11396" t="s">
        <v>6107</v>
      </c>
      <c r="C11396">
        <v>24607</v>
      </c>
      <c r="D11396" t="str">
        <f>+VLOOKUP(C11396,Param!K:L,2,FALSE)</f>
        <v>PARAGON CUSTOMER COMMUNICATIONS LTD</v>
      </c>
      <c r="E11396" t="s">
        <v>6152</v>
      </c>
      <c r="F11396" t="s">
        <v>8264</v>
      </c>
      <c r="G11396" t="s">
        <v>1422</v>
      </c>
      <c r="H11396" s="5">
        <v>3272.38</v>
      </c>
      <c r="I11396" s="5">
        <v>3272.3834999999999</v>
      </c>
      <c r="J11396" s="5">
        <v>-3.49999999980354E-3</v>
      </c>
      <c r="K11396" s="5">
        <v>3272.38</v>
      </c>
      <c r="L11396" s="5">
        <v>0</v>
      </c>
      <c r="M11396" t="str">
        <f>IF(ISERROR(VLOOKUP(A11396,'[1]Ecart validé'!$A:$A,1,FALSE)),Z11396,"Ecart Validé")</f>
        <v>valid</v>
      </c>
      <c r="R11396" t="s">
        <v>30</v>
      </c>
      <c r="X11396"/>
      <c r="Y11396"/>
      <c r="Z11396" t="s">
        <v>31</v>
      </c>
    </row>
    <row r="11397" spans="1:26" x14ac:dyDescent="0.3">
      <c r="A11397" t="s">
        <v>14166</v>
      </c>
      <c r="B11397" t="s">
        <v>6107</v>
      </c>
      <c r="C11397">
        <v>24607</v>
      </c>
      <c r="D11397" t="str">
        <f>+VLOOKUP(C11397,Param!K:L,2,FALSE)</f>
        <v>PARAGON CUSTOMER COMMUNICATIONS LTD</v>
      </c>
      <c r="E11397" t="s">
        <v>6152</v>
      </c>
      <c r="F11397" t="s">
        <v>8266</v>
      </c>
      <c r="G11397" t="s">
        <v>1422</v>
      </c>
      <c r="H11397" s="5">
        <v>3608.31</v>
      </c>
      <c r="I11397" s="5">
        <v>3608.31</v>
      </c>
      <c r="J11397" s="5">
        <v>0</v>
      </c>
      <c r="K11397" s="5">
        <v>3608.31</v>
      </c>
      <c r="L11397" s="5">
        <v>0</v>
      </c>
      <c r="M11397" t="str">
        <f>IF(ISERROR(VLOOKUP(A11397,'[1]Ecart validé'!$A:$A,1,FALSE)),Z11397,"Ecart Validé")</f>
        <v>valid</v>
      </c>
      <c r="R11397" t="s">
        <v>30</v>
      </c>
      <c r="X11397"/>
      <c r="Y11397"/>
      <c r="Z11397" t="s">
        <v>31</v>
      </c>
    </row>
    <row r="11398" spans="1:26" x14ac:dyDescent="0.3">
      <c r="A11398" t="s">
        <v>14167</v>
      </c>
      <c r="B11398" t="s">
        <v>6107</v>
      </c>
      <c r="C11398">
        <v>32853</v>
      </c>
      <c r="D11398" t="str">
        <f>+VLOOKUP(C11398,Param!K:L,2,FALSE)</f>
        <v>Universal Cooling</v>
      </c>
      <c r="E11398" t="s">
        <v>6160</v>
      </c>
      <c r="F11398" t="s">
        <v>8260</v>
      </c>
      <c r="G11398" t="s">
        <v>1422</v>
      </c>
      <c r="H11398" s="5">
        <v>64.293300000000002</v>
      </c>
      <c r="I11398" s="5">
        <v>64.293300000000002</v>
      </c>
      <c r="J11398" s="5">
        <v>0</v>
      </c>
      <c r="K11398" s="5">
        <v>64.293300000000002</v>
      </c>
      <c r="L11398" s="5">
        <v>0</v>
      </c>
      <c r="M11398" t="str">
        <f>IF(ISERROR(VLOOKUP(A11398,'[1]Ecart validé'!$A:$A,1,FALSE)),Z11398,"Ecart Validé")</f>
        <v>valid</v>
      </c>
      <c r="R11398" t="s">
        <v>30</v>
      </c>
      <c r="X11398"/>
      <c r="Y11398"/>
      <c r="Z11398" t="s">
        <v>31</v>
      </c>
    </row>
    <row r="11399" spans="1:26" x14ac:dyDescent="0.3">
      <c r="A11399" t="s">
        <v>14168</v>
      </c>
      <c r="B11399" t="s">
        <v>6107</v>
      </c>
      <c r="C11399">
        <v>32853</v>
      </c>
      <c r="D11399" t="str">
        <f>+VLOOKUP(C11399,Param!K:L,2,FALSE)</f>
        <v>Universal Cooling</v>
      </c>
      <c r="E11399" t="s">
        <v>6160</v>
      </c>
      <c r="F11399" t="s">
        <v>8264</v>
      </c>
      <c r="G11399" t="s">
        <v>1422</v>
      </c>
      <c r="H11399" s="5">
        <v>138.15</v>
      </c>
      <c r="I11399" s="5">
        <v>138.15020000000001</v>
      </c>
      <c r="J11399" s="5">
        <v>-2.0000000000663901E-4</v>
      </c>
      <c r="K11399" s="5">
        <v>138.15</v>
      </c>
      <c r="L11399" s="5">
        <v>0</v>
      </c>
      <c r="M11399" t="str">
        <f>IF(ISERROR(VLOOKUP(A11399,'[1]Ecart validé'!$A:$A,1,FALSE)),Z11399,"Ecart Validé")</f>
        <v>valid</v>
      </c>
      <c r="R11399" t="s">
        <v>30</v>
      </c>
      <c r="X11399"/>
      <c r="Y11399"/>
      <c r="Z11399" t="s">
        <v>31</v>
      </c>
    </row>
    <row r="11400" spans="1:26" x14ac:dyDescent="0.3">
      <c r="A11400" t="s">
        <v>14169</v>
      </c>
      <c r="B11400" t="s">
        <v>6107</v>
      </c>
      <c r="C11400">
        <v>32853</v>
      </c>
      <c r="D11400" t="str">
        <f>+VLOOKUP(C11400,Param!K:L,2,FALSE)</f>
        <v>Universal Cooling</v>
      </c>
      <c r="E11400" t="s">
        <v>6160</v>
      </c>
      <c r="F11400" t="s">
        <v>8266</v>
      </c>
      <c r="G11400" t="s">
        <v>1422</v>
      </c>
      <c r="H11400" s="5">
        <v>93.13</v>
      </c>
      <c r="I11400" s="5">
        <v>93.129000000000005</v>
      </c>
      <c r="J11400" s="5">
        <v>9.9999999999056399E-4</v>
      </c>
      <c r="K11400" s="5">
        <v>93.13</v>
      </c>
      <c r="L11400" s="5">
        <v>0</v>
      </c>
      <c r="M11400" t="str">
        <f>IF(ISERROR(VLOOKUP(A11400,'[1]Ecart validé'!$A:$A,1,FALSE)),Z11400,"Ecart Validé")</f>
        <v>valid</v>
      </c>
      <c r="R11400" t="s">
        <v>30</v>
      </c>
      <c r="X11400"/>
      <c r="Y11400"/>
      <c r="Z11400" t="s">
        <v>31</v>
      </c>
    </row>
    <row r="11401" spans="1:26" x14ac:dyDescent="0.3">
      <c r="A11401" t="s">
        <v>14170</v>
      </c>
      <c r="B11401" t="s">
        <v>6107</v>
      </c>
      <c r="C11401">
        <v>32874</v>
      </c>
      <c r="D11401" t="str">
        <f>+VLOOKUP(C11401,Param!K:L,2,FALSE)</f>
        <v>PHS</v>
      </c>
      <c r="E11401" t="s">
        <v>6162</v>
      </c>
      <c r="F11401" t="s">
        <v>8260</v>
      </c>
      <c r="G11401" t="s">
        <v>1422</v>
      </c>
      <c r="H11401" s="5">
        <v>791.63070000000005</v>
      </c>
      <c r="I11401" s="5">
        <v>791.63070000000005</v>
      </c>
      <c r="J11401" s="5">
        <v>0</v>
      </c>
      <c r="K11401" s="5">
        <v>791.63070000000005</v>
      </c>
      <c r="L11401" s="5">
        <v>0</v>
      </c>
      <c r="M11401" t="str">
        <f>IF(ISERROR(VLOOKUP(A11401,'[1]Ecart validé'!$A:$A,1,FALSE)),Z11401,"Ecart Validé")</f>
        <v>valid</v>
      </c>
      <c r="R11401" t="s">
        <v>30</v>
      </c>
      <c r="X11401"/>
      <c r="Y11401"/>
      <c r="Z11401" t="s">
        <v>31</v>
      </c>
    </row>
    <row r="11402" spans="1:26" x14ac:dyDescent="0.3">
      <c r="A11402" t="s">
        <v>14171</v>
      </c>
      <c r="B11402" t="s">
        <v>6107</v>
      </c>
      <c r="C11402">
        <v>32874</v>
      </c>
      <c r="D11402" t="str">
        <f>+VLOOKUP(C11402,Param!K:L,2,FALSE)</f>
        <v>PHS</v>
      </c>
      <c r="E11402" t="s">
        <v>6162</v>
      </c>
      <c r="F11402" t="s">
        <v>8262</v>
      </c>
      <c r="G11402" t="s">
        <v>1422</v>
      </c>
      <c r="H11402" s="5">
        <v>803.94</v>
      </c>
      <c r="I11402" s="5">
        <v>803.93550000000005</v>
      </c>
      <c r="J11402" s="5">
        <v>4.5000000000072699E-3</v>
      </c>
      <c r="K11402" s="5">
        <v>803.94</v>
      </c>
      <c r="L11402" s="5">
        <v>0</v>
      </c>
      <c r="M11402" t="str">
        <f>IF(ISERROR(VLOOKUP(A11402,'[1]Ecart validé'!$A:$A,1,FALSE)),Z11402,"Ecart Validé")</f>
        <v>valid</v>
      </c>
      <c r="R11402" t="s">
        <v>30</v>
      </c>
      <c r="X11402"/>
      <c r="Y11402"/>
      <c r="Z11402" t="s">
        <v>31</v>
      </c>
    </row>
    <row r="11403" spans="1:26" x14ac:dyDescent="0.3">
      <c r="A11403" t="s">
        <v>14172</v>
      </c>
      <c r="B11403" t="s">
        <v>6107</v>
      </c>
      <c r="C11403">
        <v>32874</v>
      </c>
      <c r="D11403" t="str">
        <f>+VLOOKUP(C11403,Param!K:L,2,FALSE)</f>
        <v>PHS</v>
      </c>
      <c r="E11403" t="s">
        <v>6162</v>
      </c>
      <c r="F11403" t="s">
        <v>8264</v>
      </c>
      <c r="G11403" t="s">
        <v>1422</v>
      </c>
      <c r="H11403" s="5">
        <v>797.25</v>
      </c>
      <c r="I11403" s="5">
        <v>797.25300000000004</v>
      </c>
      <c r="J11403" s="5">
        <v>-3.0000000000427402E-3</v>
      </c>
      <c r="K11403" s="5">
        <v>797.25</v>
      </c>
      <c r="L11403" s="5">
        <v>0</v>
      </c>
      <c r="M11403" t="str">
        <f>IF(ISERROR(VLOOKUP(A11403,'[1]Ecart validé'!$A:$A,1,FALSE)),Z11403,"Ecart Validé")</f>
        <v>valid</v>
      </c>
      <c r="R11403" t="s">
        <v>30</v>
      </c>
      <c r="X11403"/>
      <c r="Y11403"/>
      <c r="Z11403" t="s">
        <v>31</v>
      </c>
    </row>
    <row r="11404" spans="1:26" x14ac:dyDescent="0.3">
      <c r="A11404" t="s">
        <v>14173</v>
      </c>
      <c r="B11404" t="s">
        <v>6107</v>
      </c>
      <c r="C11404">
        <v>32874</v>
      </c>
      <c r="D11404" t="str">
        <f>+VLOOKUP(C11404,Param!K:L,2,FALSE)</f>
        <v>PHS</v>
      </c>
      <c r="E11404" t="s">
        <v>6162</v>
      </c>
      <c r="F11404" t="s">
        <v>8266</v>
      </c>
      <c r="G11404" t="s">
        <v>1422</v>
      </c>
      <c r="H11404" s="5">
        <v>778.88</v>
      </c>
      <c r="I11404" s="5">
        <v>778.87739999999997</v>
      </c>
      <c r="J11404" s="5">
        <v>2.6000000000294598E-3</v>
      </c>
      <c r="K11404" s="5">
        <v>778.88</v>
      </c>
      <c r="L11404" s="5">
        <v>0</v>
      </c>
      <c r="M11404" t="str">
        <f>IF(ISERROR(VLOOKUP(A11404,'[1]Ecart validé'!$A:$A,1,FALSE)),Z11404,"Ecart Validé")</f>
        <v>valid</v>
      </c>
      <c r="R11404" t="s">
        <v>30</v>
      </c>
      <c r="X11404"/>
      <c r="Y11404"/>
      <c r="Z11404" t="s">
        <v>31</v>
      </c>
    </row>
    <row r="11405" spans="1:26" x14ac:dyDescent="0.3">
      <c r="A11405" t="s">
        <v>14174</v>
      </c>
      <c r="B11405" t="s">
        <v>6107</v>
      </c>
      <c r="C11405">
        <v>32874</v>
      </c>
      <c r="D11405" t="str">
        <f>+VLOOKUP(C11405,Param!K:L,2,FALSE)</f>
        <v>PHS</v>
      </c>
      <c r="E11405" t="s">
        <v>6167</v>
      </c>
      <c r="F11405" t="s">
        <v>8260</v>
      </c>
      <c r="G11405" t="s">
        <v>1422</v>
      </c>
      <c r="H11405" s="5">
        <v>635.59050000000002</v>
      </c>
      <c r="I11405" s="5">
        <v>635.59050000000002</v>
      </c>
      <c r="J11405" s="5">
        <v>0</v>
      </c>
      <c r="K11405" s="5">
        <v>635.59050000000002</v>
      </c>
      <c r="L11405" s="5">
        <v>0</v>
      </c>
      <c r="M11405" t="str">
        <f>IF(ISERROR(VLOOKUP(A11405,'[1]Ecart validé'!$A:$A,1,FALSE)),Z11405,"Ecart Validé")</f>
        <v>valid</v>
      </c>
      <c r="R11405" t="s">
        <v>30</v>
      </c>
      <c r="X11405"/>
      <c r="Y11405"/>
      <c r="Z11405" t="s">
        <v>31</v>
      </c>
    </row>
    <row r="11406" spans="1:26" x14ac:dyDescent="0.3">
      <c r="A11406" t="s">
        <v>14175</v>
      </c>
      <c r="B11406" t="s">
        <v>6107</v>
      </c>
      <c r="C11406">
        <v>32874</v>
      </c>
      <c r="D11406" t="str">
        <f>+VLOOKUP(C11406,Param!K:L,2,FALSE)</f>
        <v>PHS</v>
      </c>
      <c r="E11406" t="s">
        <v>6167</v>
      </c>
      <c r="F11406" t="s">
        <v>8262</v>
      </c>
      <c r="G11406" t="s">
        <v>1422</v>
      </c>
      <c r="H11406" s="5">
        <v>610.73</v>
      </c>
      <c r="I11406" s="5">
        <v>610.73220000000003</v>
      </c>
      <c r="J11406" s="5">
        <v>-2.2000000000161799E-3</v>
      </c>
      <c r="K11406" s="5">
        <v>610.73</v>
      </c>
      <c r="L11406" s="5">
        <v>0</v>
      </c>
      <c r="M11406" t="str">
        <f>IF(ISERROR(VLOOKUP(A11406,'[1]Ecart validé'!$A:$A,1,FALSE)),Z11406,"Ecart Validé")</f>
        <v>valid</v>
      </c>
      <c r="R11406" t="s">
        <v>30</v>
      </c>
      <c r="X11406"/>
      <c r="Y11406"/>
      <c r="Z11406" t="s">
        <v>31</v>
      </c>
    </row>
    <row r="11407" spans="1:26" x14ac:dyDescent="0.3">
      <c r="A11407" t="s">
        <v>14176</v>
      </c>
      <c r="B11407" t="s">
        <v>6107</v>
      </c>
      <c r="C11407">
        <v>32874</v>
      </c>
      <c r="D11407" t="str">
        <f>+VLOOKUP(C11407,Param!K:L,2,FALSE)</f>
        <v>PHS</v>
      </c>
      <c r="E11407" t="s">
        <v>6167</v>
      </c>
      <c r="F11407" t="s">
        <v>8264</v>
      </c>
      <c r="G11407" t="s">
        <v>1422</v>
      </c>
      <c r="H11407" s="5">
        <v>610.73</v>
      </c>
      <c r="I11407" s="5">
        <v>610.73220000000003</v>
      </c>
      <c r="J11407" s="5">
        <v>-2.2000000000161799E-3</v>
      </c>
      <c r="K11407" s="5">
        <v>610.73</v>
      </c>
      <c r="L11407" s="5">
        <v>0</v>
      </c>
      <c r="M11407" t="str">
        <f>IF(ISERROR(VLOOKUP(A11407,'[1]Ecart validé'!$A:$A,1,FALSE)),Z11407,"Ecart Validé")</f>
        <v>valid</v>
      </c>
      <c r="R11407" t="s">
        <v>30</v>
      </c>
      <c r="X11407"/>
      <c r="Y11407"/>
      <c r="Z11407" t="s">
        <v>31</v>
      </c>
    </row>
    <row r="11408" spans="1:26" x14ac:dyDescent="0.3">
      <c r="A11408" t="s">
        <v>14177</v>
      </c>
      <c r="B11408" t="s">
        <v>6107</v>
      </c>
      <c r="C11408">
        <v>32874</v>
      </c>
      <c r="D11408" t="str">
        <f>+VLOOKUP(C11408,Param!K:L,2,FALSE)</f>
        <v>PHS</v>
      </c>
      <c r="E11408" t="s">
        <v>6167</v>
      </c>
      <c r="F11408" t="s">
        <v>8266</v>
      </c>
      <c r="G11408" t="s">
        <v>1422</v>
      </c>
      <c r="H11408" s="5">
        <v>608.73</v>
      </c>
      <c r="I11408" s="5">
        <v>608.73149999999998</v>
      </c>
      <c r="J11408" s="5">
        <v>-1.4999999999645199E-3</v>
      </c>
      <c r="K11408" s="5">
        <v>608.73</v>
      </c>
      <c r="L11408" s="5">
        <v>0</v>
      </c>
      <c r="M11408" t="str">
        <f>IF(ISERROR(VLOOKUP(A11408,'[1]Ecart validé'!$A:$A,1,FALSE)),Z11408,"Ecart Validé")</f>
        <v>valid</v>
      </c>
      <c r="R11408" t="s">
        <v>30</v>
      </c>
      <c r="X11408"/>
      <c r="Y11408"/>
      <c r="Z11408" t="s">
        <v>31</v>
      </c>
    </row>
    <row r="11409" spans="1:26" x14ac:dyDescent="0.3">
      <c r="A11409" t="s">
        <v>14178</v>
      </c>
      <c r="B11409" t="s">
        <v>6107</v>
      </c>
      <c r="C11409">
        <v>33057</v>
      </c>
      <c r="D11409" t="str">
        <f>+VLOOKUP(C11409,Param!K:L,2,FALSE)</f>
        <v>Bourne Furniture Ltd</v>
      </c>
      <c r="E11409" t="s">
        <v>6182</v>
      </c>
      <c r="F11409" t="s">
        <v>8260</v>
      </c>
      <c r="G11409" t="s">
        <v>1422</v>
      </c>
      <c r="H11409" s="5">
        <v>334.81</v>
      </c>
      <c r="I11409" s="5">
        <v>334.81</v>
      </c>
      <c r="J11409" s="5">
        <v>0</v>
      </c>
      <c r="K11409" s="5">
        <v>334.81</v>
      </c>
      <c r="L11409" s="5">
        <v>0</v>
      </c>
      <c r="M11409" t="str">
        <f>IF(ISERROR(VLOOKUP(A11409,'[1]Ecart validé'!$A:$A,1,FALSE)),Z11409,"Ecart Validé")</f>
        <v>valid</v>
      </c>
      <c r="R11409" t="s">
        <v>30</v>
      </c>
      <c r="X11409"/>
      <c r="Y11409"/>
      <c r="Z11409" t="s">
        <v>31</v>
      </c>
    </row>
    <row r="11410" spans="1:26" x14ac:dyDescent="0.3">
      <c r="A11410" t="s">
        <v>14179</v>
      </c>
      <c r="B11410" t="s">
        <v>6107</v>
      </c>
      <c r="C11410">
        <v>33057</v>
      </c>
      <c r="D11410" t="str">
        <f>+VLOOKUP(C11410,Param!K:L,2,FALSE)</f>
        <v>Bourne Furniture Ltd</v>
      </c>
      <c r="E11410" t="s">
        <v>6182</v>
      </c>
      <c r="F11410" t="s">
        <v>8262</v>
      </c>
      <c r="G11410" t="s">
        <v>1422</v>
      </c>
      <c r="H11410" s="5">
        <v>20.02</v>
      </c>
      <c r="I11410" s="5">
        <v>20.02</v>
      </c>
      <c r="J11410" s="5">
        <v>0</v>
      </c>
      <c r="K11410" s="5">
        <v>20.02</v>
      </c>
      <c r="L11410" s="5">
        <v>0</v>
      </c>
      <c r="M11410" t="str">
        <f>IF(ISERROR(VLOOKUP(A11410,'[1]Ecart validé'!$A:$A,1,FALSE)),Z11410,"Ecart Validé")</f>
        <v>valid</v>
      </c>
      <c r="R11410" t="s">
        <v>30</v>
      </c>
      <c r="X11410"/>
      <c r="Y11410"/>
      <c r="Z11410" t="s">
        <v>31</v>
      </c>
    </row>
    <row r="11411" spans="1:26" x14ac:dyDescent="0.3">
      <c r="A11411" t="s">
        <v>14180</v>
      </c>
      <c r="B11411" t="s">
        <v>6107</v>
      </c>
      <c r="C11411">
        <v>33057</v>
      </c>
      <c r="D11411" t="str">
        <f>+VLOOKUP(C11411,Param!K:L,2,FALSE)</f>
        <v>Bourne Furniture Ltd</v>
      </c>
      <c r="E11411" t="s">
        <v>6182</v>
      </c>
      <c r="F11411" t="s">
        <v>8264</v>
      </c>
      <c r="G11411" t="s">
        <v>1422</v>
      </c>
      <c r="H11411" s="5">
        <v>598.12</v>
      </c>
      <c r="I11411" s="5">
        <v>598.11500000000001</v>
      </c>
      <c r="J11411" s="5">
        <v>4.9999999999954499E-3</v>
      </c>
      <c r="K11411" s="5">
        <v>598.12</v>
      </c>
      <c r="L11411" s="5">
        <v>0</v>
      </c>
      <c r="M11411" t="str">
        <f>IF(ISERROR(VLOOKUP(A11411,'[1]Ecart validé'!$A:$A,1,FALSE)),Z11411,"Ecart Validé")</f>
        <v>valid</v>
      </c>
      <c r="R11411" t="s">
        <v>30</v>
      </c>
      <c r="X11411"/>
      <c r="Y11411"/>
      <c r="Z11411" t="s">
        <v>31</v>
      </c>
    </row>
    <row r="11412" spans="1:26" x14ac:dyDescent="0.3">
      <c r="A11412" t="s">
        <v>14181</v>
      </c>
      <c r="B11412" t="s">
        <v>6107</v>
      </c>
      <c r="C11412">
        <v>33057</v>
      </c>
      <c r="D11412" t="str">
        <f>+VLOOKUP(C11412,Param!K:L,2,FALSE)</f>
        <v>Bourne Furniture Ltd</v>
      </c>
      <c r="E11412" t="s">
        <v>6182</v>
      </c>
      <c r="F11412" t="s">
        <v>8266</v>
      </c>
      <c r="G11412" t="s">
        <v>1422</v>
      </c>
      <c r="H11412" s="5">
        <v>852.66</v>
      </c>
      <c r="I11412" s="5">
        <v>852.65499999999997</v>
      </c>
      <c r="J11412" s="5">
        <v>4.9999999999954499E-3</v>
      </c>
      <c r="K11412" s="5">
        <v>852.66</v>
      </c>
      <c r="L11412" s="5">
        <v>0</v>
      </c>
      <c r="M11412" t="str">
        <f>IF(ISERROR(VLOOKUP(A11412,'[1]Ecart validé'!$A:$A,1,FALSE)),Z11412,"Ecart Validé")</f>
        <v>valid</v>
      </c>
      <c r="R11412" t="s">
        <v>30</v>
      </c>
      <c r="X11412"/>
      <c r="Y11412"/>
      <c r="Z11412" t="s">
        <v>31</v>
      </c>
    </row>
    <row r="11413" spans="1:26" x14ac:dyDescent="0.3">
      <c r="A11413" t="s">
        <v>14182</v>
      </c>
      <c r="B11413" t="s">
        <v>6107</v>
      </c>
      <c r="C11413">
        <v>33240</v>
      </c>
      <c r="D11413" t="str">
        <f>+VLOOKUP(C11413,Param!K:L,2,FALSE)</f>
        <v>Altertherm Air Conditioning</v>
      </c>
      <c r="E11413" t="s">
        <v>6189</v>
      </c>
      <c r="F11413" t="s">
        <v>8260</v>
      </c>
      <c r="G11413" t="s">
        <v>1422</v>
      </c>
      <c r="H11413" s="5">
        <v>1153.4849999999999</v>
      </c>
      <c r="I11413" s="5">
        <v>1153.4849999999999</v>
      </c>
      <c r="J11413" s="5">
        <v>0</v>
      </c>
      <c r="K11413" s="5">
        <v>1153.4849999999999</v>
      </c>
      <c r="L11413" s="5">
        <v>0</v>
      </c>
      <c r="M11413" t="str">
        <f>IF(ISERROR(VLOOKUP(A11413,'[1]Ecart validé'!$A:$A,1,FALSE)),Z11413,"Ecart Validé")</f>
        <v>valid</v>
      </c>
      <c r="R11413" t="s">
        <v>30</v>
      </c>
      <c r="X11413"/>
      <c r="Y11413"/>
      <c r="Z11413" t="s">
        <v>31</v>
      </c>
    </row>
    <row r="11414" spans="1:26" x14ac:dyDescent="0.3">
      <c r="A11414" t="s">
        <v>14183</v>
      </c>
      <c r="B11414" t="s">
        <v>6107</v>
      </c>
      <c r="C11414">
        <v>33240</v>
      </c>
      <c r="D11414" t="str">
        <f>+VLOOKUP(C11414,Param!K:L,2,FALSE)</f>
        <v>Altertherm Air Conditioning</v>
      </c>
      <c r="E11414" t="s">
        <v>6189</v>
      </c>
      <c r="F11414" t="s">
        <v>8262</v>
      </c>
      <c r="G11414" t="s">
        <v>1422</v>
      </c>
      <c r="H11414" s="5">
        <v>2016.27</v>
      </c>
      <c r="I11414" s="5">
        <v>2016.27</v>
      </c>
      <c r="J11414" s="5">
        <v>0</v>
      </c>
      <c r="K11414" s="5">
        <v>2016.27</v>
      </c>
      <c r="L11414" s="5">
        <v>0</v>
      </c>
      <c r="M11414" t="str">
        <f>IF(ISERROR(VLOOKUP(A11414,'[1]Ecart validé'!$A:$A,1,FALSE)),Z11414,"Ecart Validé")</f>
        <v>valid</v>
      </c>
      <c r="R11414" t="s">
        <v>30</v>
      </c>
      <c r="X11414"/>
      <c r="Y11414"/>
      <c r="Z11414" t="s">
        <v>31</v>
      </c>
    </row>
    <row r="11415" spans="1:26" x14ac:dyDescent="0.3">
      <c r="A11415" t="s">
        <v>14184</v>
      </c>
      <c r="B11415" t="s">
        <v>6107</v>
      </c>
      <c r="C11415">
        <v>33240</v>
      </c>
      <c r="D11415" t="str">
        <f>+VLOOKUP(C11415,Param!K:L,2,FALSE)</f>
        <v>Altertherm Air Conditioning</v>
      </c>
      <c r="E11415" t="s">
        <v>6189</v>
      </c>
      <c r="F11415" t="s">
        <v>8264</v>
      </c>
      <c r="G11415" t="s">
        <v>1422</v>
      </c>
      <c r="H11415" s="5">
        <v>1509.89</v>
      </c>
      <c r="I11415" s="5">
        <v>1509.8929000000001</v>
      </c>
      <c r="J11415" s="5">
        <v>-2.8999999999541602E-3</v>
      </c>
      <c r="K11415" s="5">
        <v>1509.89</v>
      </c>
      <c r="L11415" s="5">
        <v>0</v>
      </c>
      <c r="M11415" t="str">
        <f>IF(ISERROR(VLOOKUP(A11415,'[1]Ecart validé'!$A:$A,1,FALSE)),Z11415,"Ecart Validé")</f>
        <v>valid</v>
      </c>
      <c r="R11415" t="s">
        <v>30</v>
      </c>
      <c r="X11415"/>
      <c r="Y11415"/>
      <c r="Z11415" t="s">
        <v>31</v>
      </c>
    </row>
    <row r="11416" spans="1:26" x14ac:dyDescent="0.3">
      <c r="A11416" t="s">
        <v>14185</v>
      </c>
      <c r="B11416" t="s">
        <v>6107</v>
      </c>
      <c r="C11416">
        <v>33240</v>
      </c>
      <c r="D11416" t="str">
        <f>+VLOOKUP(C11416,Param!K:L,2,FALSE)</f>
        <v>Altertherm Air Conditioning</v>
      </c>
      <c r="E11416" t="s">
        <v>6189</v>
      </c>
      <c r="F11416" t="s">
        <v>8266</v>
      </c>
      <c r="G11416" t="s">
        <v>1422</v>
      </c>
      <c r="H11416" s="5">
        <v>945.53</v>
      </c>
      <c r="I11416" s="5">
        <v>945.52689999999996</v>
      </c>
      <c r="J11416" s="5">
        <v>3.1000000000176399E-3</v>
      </c>
      <c r="K11416" s="5">
        <v>945.53</v>
      </c>
      <c r="L11416" s="5">
        <v>0</v>
      </c>
      <c r="M11416" t="str">
        <f>IF(ISERROR(VLOOKUP(A11416,'[1]Ecart validé'!$A:$A,1,FALSE)),Z11416,"Ecart Validé")</f>
        <v>valid</v>
      </c>
      <c r="R11416" t="s">
        <v>30</v>
      </c>
      <c r="X11416"/>
      <c r="Y11416"/>
      <c r="Z11416" t="s">
        <v>31</v>
      </c>
    </row>
    <row r="11417" spans="1:26" x14ac:dyDescent="0.3">
      <c r="A11417" t="s">
        <v>14186</v>
      </c>
      <c r="B11417" t="s">
        <v>6107</v>
      </c>
      <c r="C11417">
        <v>33319</v>
      </c>
      <c r="D11417" t="str">
        <f>+VLOOKUP(C11417,Param!K:L,2,FALSE)</f>
        <v>Newhey Carpets Ltd</v>
      </c>
      <c r="E11417" t="s">
        <v>6193</v>
      </c>
      <c r="F11417" t="s">
        <v>8260</v>
      </c>
      <c r="G11417" t="s">
        <v>1422</v>
      </c>
      <c r="H11417" s="5">
        <v>51.37</v>
      </c>
      <c r="I11417" s="5">
        <v>51.37</v>
      </c>
      <c r="J11417" s="5">
        <v>0</v>
      </c>
      <c r="K11417" s="5">
        <v>51.37</v>
      </c>
      <c r="L11417" s="5">
        <v>0</v>
      </c>
      <c r="M11417" t="str">
        <f>IF(ISERROR(VLOOKUP(A11417,'[1]Ecart validé'!$A:$A,1,FALSE)),Z11417,"Ecart Validé")</f>
        <v>valid</v>
      </c>
      <c r="R11417" t="s">
        <v>30</v>
      </c>
      <c r="X11417"/>
      <c r="Y11417"/>
      <c r="Z11417" t="s">
        <v>31</v>
      </c>
    </row>
    <row r="11418" spans="1:26" x14ac:dyDescent="0.3">
      <c r="A11418" t="s">
        <v>14187</v>
      </c>
      <c r="B11418" t="s">
        <v>6107</v>
      </c>
      <c r="C11418">
        <v>33319</v>
      </c>
      <c r="D11418" t="str">
        <f>+VLOOKUP(C11418,Param!K:L,2,FALSE)</f>
        <v>Newhey Carpets Ltd</v>
      </c>
      <c r="E11418" t="s">
        <v>6193</v>
      </c>
      <c r="F11418" t="s">
        <v>8262</v>
      </c>
      <c r="G11418" t="s">
        <v>1422</v>
      </c>
      <c r="H11418" s="5">
        <v>75.87</v>
      </c>
      <c r="I11418" s="5">
        <v>75.87</v>
      </c>
      <c r="J11418" s="5">
        <v>0</v>
      </c>
      <c r="K11418" s="5">
        <v>75.87</v>
      </c>
      <c r="L11418" s="5">
        <v>0</v>
      </c>
      <c r="M11418" t="str">
        <f>IF(ISERROR(VLOOKUP(A11418,'[1]Ecart validé'!$A:$A,1,FALSE)),Z11418,"Ecart Validé")</f>
        <v>valid</v>
      </c>
      <c r="R11418" t="s">
        <v>30</v>
      </c>
      <c r="X11418"/>
      <c r="Y11418"/>
      <c r="Z11418" t="s">
        <v>31</v>
      </c>
    </row>
    <row r="11419" spans="1:26" x14ac:dyDescent="0.3">
      <c r="A11419" t="s">
        <v>14188</v>
      </c>
      <c r="B11419" t="s">
        <v>6107</v>
      </c>
      <c r="C11419">
        <v>33319</v>
      </c>
      <c r="D11419" t="str">
        <f>+VLOOKUP(C11419,Param!K:L,2,FALSE)</f>
        <v>Newhey Carpets Ltd</v>
      </c>
      <c r="E11419" t="s">
        <v>6193</v>
      </c>
      <c r="F11419" t="s">
        <v>8264</v>
      </c>
      <c r="G11419" t="s">
        <v>1422</v>
      </c>
      <c r="H11419" s="5">
        <v>304.66000000000003</v>
      </c>
      <c r="I11419" s="5">
        <v>304.65910000000002</v>
      </c>
      <c r="J11419" s="5">
        <v>9.0000000000145497E-4</v>
      </c>
      <c r="K11419" s="5">
        <v>304.66000000000003</v>
      </c>
      <c r="L11419" s="5">
        <v>0</v>
      </c>
      <c r="M11419" t="str">
        <f>IF(ISERROR(VLOOKUP(A11419,'[1]Ecart validé'!$A:$A,1,FALSE)),Z11419,"Ecart Validé")</f>
        <v>valid</v>
      </c>
      <c r="R11419" t="s">
        <v>30</v>
      </c>
      <c r="X11419"/>
      <c r="Y11419"/>
      <c r="Z11419" t="s">
        <v>31</v>
      </c>
    </row>
    <row r="11420" spans="1:26" x14ac:dyDescent="0.3">
      <c r="A11420" t="s">
        <v>14189</v>
      </c>
      <c r="B11420" t="s">
        <v>6107</v>
      </c>
      <c r="C11420">
        <v>33319</v>
      </c>
      <c r="D11420" t="str">
        <f>+VLOOKUP(C11420,Param!K:L,2,FALSE)</f>
        <v>Newhey Carpets Ltd</v>
      </c>
      <c r="E11420" t="s">
        <v>6193</v>
      </c>
      <c r="F11420" t="s">
        <v>8266</v>
      </c>
      <c r="G11420" t="s">
        <v>1422</v>
      </c>
      <c r="H11420" s="5">
        <v>242.83</v>
      </c>
      <c r="I11420" s="5">
        <v>242.83</v>
      </c>
      <c r="J11420" s="5">
        <v>0</v>
      </c>
      <c r="K11420" s="5">
        <v>242.83</v>
      </c>
      <c r="L11420" s="5">
        <v>0</v>
      </c>
      <c r="M11420" t="str">
        <f>IF(ISERROR(VLOOKUP(A11420,'[1]Ecart validé'!$A:$A,1,FALSE)),Z11420,"Ecart Validé")</f>
        <v>valid</v>
      </c>
      <c r="R11420" t="s">
        <v>30</v>
      </c>
      <c r="X11420"/>
      <c r="Y11420"/>
      <c r="Z11420" t="s">
        <v>31</v>
      </c>
    </row>
    <row r="11421" spans="1:26" x14ac:dyDescent="0.3">
      <c r="A11421" t="s">
        <v>14190</v>
      </c>
      <c r="B11421" t="s">
        <v>6107</v>
      </c>
      <c r="C11421">
        <v>33342</v>
      </c>
      <c r="D11421" t="str">
        <f>+VLOOKUP(C11421,Param!K:L,2,FALSE)</f>
        <v>LONDON ENERGY</v>
      </c>
      <c r="E11421" t="s">
        <v>6196</v>
      </c>
      <c r="F11421" t="s">
        <v>8260</v>
      </c>
      <c r="G11421" t="s">
        <v>1422</v>
      </c>
      <c r="H11421" s="5">
        <v>26696.3999999999</v>
      </c>
      <c r="I11421" s="5">
        <v>26696.400000000001</v>
      </c>
      <c r="J11421" s="5">
        <v>-3.6379788070917101E-12</v>
      </c>
      <c r="K11421" s="5">
        <v>26696.3999999999</v>
      </c>
      <c r="L11421" s="5">
        <v>0</v>
      </c>
      <c r="M11421" t="str">
        <f>IF(ISERROR(VLOOKUP(A11421,'[1]Ecart validé'!$A:$A,1,FALSE)),Z11421,"Ecart Validé")</f>
        <v>valid</v>
      </c>
      <c r="R11421" t="s">
        <v>30</v>
      </c>
      <c r="X11421"/>
      <c r="Y11421"/>
      <c r="Z11421" t="s">
        <v>31</v>
      </c>
    </row>
    <row r="11422" spans="1:26" x14ac:dyDescent="0.3">
      <c r="A11422" t="s">
        <v>14191</v>
      </c>
      <c r="B11422" t="s">
        <v>6107</v>
      </c>
      <c r="C11422">
        <v>33342</v>
      </c>
      <c r="D11422" t="str">
        <f>+VLOOKUP(C11422,Param!K:L,2,FALSE)</f>
        <v>LONDON ENERGY</v>
      </c>
      <c r="E11422" t="s">
        <v>6196</v>
      </c>
      <c r="F11422" t="s">
        <v>8262</v>
      </c>
      <c r="G11422" t="s">
        <v>1422</v>
      </c>
      <c r="H11422" s="5">
        <v>26461.393</v>
      </c>
      <c r="I11422" s="5">
        <v>26461.393</v>
      </c>
      <c r="J11422" s="5">
        <v>0</v>
      </c>
      <c r="K11422" s="5">
        <v>26461.393</v>
      </c>
      <c r="L11422" s="5">
        <v>0</v>
      </c>
      <c r="M11422" t="str">
        <f>IF(ISERROR(VLOOKUP(A11422,'[1]Ecart validé'!$A:$A,1,FALSE)),Z11422,"Ecart Validé")</f>
        <v>valid</v>
      </c>
      <c r="R11422" t="s">
        <v>30</v>
      </c>
      <c r="X11422"/>
      <c r="Y11422"/>
      <c r="Z11422" t="s">
        <v>31</v>
      </c>
    </row>
    <row r="11423" spans="1:26" x14ac:dyDescent="0.3">
      <c r="A11423" t="s">
        <v>14192</v>
      </c>
      <c r="B11423" t="s">
        <v>6107</v>
      </c>
      <c r="C11423">
        <v>33342</v>
      </c>
      <c r="D11423" t="str">
        <f>+VLOOKUP(C11423,Param!K:L,2,FALSE)</f>
        <v>LONDON ENERGY</v>
      </c>
      <c r="E11423" t="s">
        <v>6196</v>
      </c>
      <c r="F11423" t="s">
        <v>8264</v>
      </c>
      <c r="G11423" t="s">
        <v>1422</v>
      </c>
      <c r="H11423" s="5">
        <v>33743.207999999999</v>
      </c>
      <c r="I11423" s="5">
        <v>33743.207999999999</v>
      </c>
      <c r="J11423" s="5">
        <v>0</v>
      </c>
      <c r="K11423" s="5">
        <v>33743.207999999999</v>
      </c>
      <c r="L11423" s="5">
        <v>0</v>
      </c>
      <c r="M11423" t="str">
        <f>IF(ISERROR(VLOOKUP(A11423,'[1]Ecart validé'!$A:$A,1,FALSE)),Z11423,"Ecart Validé")</f>
        <v>valid</v>
      </c>
      <c r="R11423" t="s">
        <v>30</v>
      </c>
      <c r="X11423"/>
      <c r="Y11423"/>
      <c r="Z11423" t="s">
        <v>31</v>
      </c>
    </row>
    <row r="11424" spans="1:26" x14ac:dyDescent="0.3">
      <c r="A11424" t="s">
        <v>14193</v>
      </c>
      <c r="B11424" t="s">
        <v>6107</v>
      </c>
      <c r="C11424">
        <v>33342</v>
      </c>
      <c r="D11424" t="str">
        <f>+VLOOKUP(C11424,Param!K:L,2,FALSE)</f>
        <v>LONDON ENERGY</v>
      </c>
      <c r="E11424" t="s">
        <v>6196</v>
      </c>
      <c r="F11424" t="s">
        <v>8266</v>
      </c>
      <c r="G11424" t="s">
        <v>1422</v>
      </c>
      <c r="H11424" s="5">
        <v>29796.613000000001</v>
      </c>
      <c r="I11424" s="5">
        <v>29796.613000000001</v>
      </c>
      <c r="J11424" s="5">
        <v>0</v>
      </c>
      <c r="K11424" s="5">
        <v>29796.613000000001</v>
      </c>
      <c r="L11424" s="5">
        <v>0</v>
      </c>
      <c r="M11424" t="str">
        <f>IF(ISERROR(VLOOKUP(A11424,'[1]Ecart validé'!$A:$A,1,FALSE)),Z11424,"Ecart Validé")</f>
        <v>valid</v>
      </c>
      <c r="R11424" t="s">
        <v>30</v>
      </c>
      <c r="T11424" s="41"/>
      <c r="X11424"/>
      <c r="Y11424"/>
      <c r="Z11424" t="s">
        <v>31</v>
      </c>
    </row>
    <row r="11425" spans="1:26" x14ac:dyDescent="0.3">
      <c r="A11425" t="s">
        <v>14194</v>
      </c>
      <c r="B11425" t="s">
        <v>6107</v>
      </c>
      <c r="C11425">
        <v>33469</v>
      </c>
      <c r="D11425" t="str">
        <f>+VLOOKUP(C11425,Param!K:L,2,FALSE)</f>
        <v>Easynet Enterprise Services Ltd</v>
      </c>
      <c r="E11425" t="s">
        <v>6203</v>
      </c>
      <c r="F11425" t="s">
        <v>8260</v>
      </c>
      <c r="G11425" t="s">
        <v>1422</v>
      </c>
      <c r="H11425" s="5">
        <v>9976.0481999999993</v>
      </c>
      <c r="I11425" s="5">
        <v>9976.0478999999996</v>
      </c>
      <c r="J11425" s="5">
        <v>3.0000000151630902E-4</v>
      </c>
      <c r="K11425" s="5">
        <v>9976.0478999999996</v>
      </c>
      <c r="L11425" s="5">
        <v>3.0000000151630902E-4</v>
      </c>
      <c r="M11425" t="str">
        <f>IF(ISERROR(VLOOKUP(A11425,'[1]Ecart validé'!$A:$A,1,FALSE)),Z11425,"Ecart Validé")</f>
        <v>valid</v>
      </c>
      <c r="R11425" t="s">
        <v>30</v>
      </c>
      <c r="X11425"/>
      <c r="Y11425"/>
      <c r="Z11425" t="s">
        <v>31</v>
      </c>
    </row>
    <row r="11426" spans="1:26" x14ac:dyDescent="0.3">
      <c r="A11426" t="s">
        <v>14195</v>
      </c>
      <c r="B11426" t="s">
        <v>6107</v>
      </c>
      <c r="C11426">
        <v>33469</v>
      </c>
      <c r="D11426" t="str">
        <f>+VLOOKUP(C11426,Param!K:L,2,FALSE)</f>
        <v>Easynet Enterprise Services Ltd</v>
      </c>
      <c r="E11426" t="s">
        <v>6203</v>
      </c>
      <c r="F11426" t="s">
        <v>8262</v>
      </c>
      <c r="G11426" t="s">
        <v>1422</v>
      </c>
      <c r="H11426" s="5">
        <v>9810.4</v>
      </c>
      <c r="I11426" s="5">
        <v>9810.4004999999997</v>
      </c>
      <c r="J11426" s="5">
        <v>-4.99999998282874E-4</v>
      </c>
      <c r="K11426" s="5">
        <v>9810.4004999999997</v>
      </c>
      <c r="L11426" s="5">
        <v>-4.99999998282874E-4</v>
      </c>
      <c r="M11426" t="str">
        <f>IF(ISERROR(VLOOKUP(A11426,'[1]Ecart validé'!$A:$A,1,FALSE)),Z11426,"Ecart Validé")</f>
        <v>valid</v>
      </c>
      <c r="R11426" t="s">
        <v>30</v>
      </c>
      <c r="X11426"/>
      <c r="Y11426"/>
      <c r="Z11426" t="s">
        <v>31</v>
      </c>
    </row>
    <row r="11427" spans="1:26" x14ac:dyDescent="0.3">
      <c r="A11427" t="s">
        <v>14196</v>
      </c>
      <c r="B11427" t="s">
        <v>6107</v>
      </c>
      <c r="C11427">
        <v>33469</v>
      </c>
      <c r="D11427" t="str">
        <f>+VLOOKUP(C11427,Param!K:L,2,FALSE)</f>
        <v>Easynet Enterprise Services Ltd</v>
      </c>
      <c r="E11427" t="s">
        <v>6203</v>
      </c>
      <c r="F11427" t="s">
        <v>8264</v>
      </c>
      <c r="G11427" t="s">
        <v>1422</v>
      </c>
      <c r="H11427" s="5">
        <v>9697.89</v>
      </c>
      <c r="I11427" s="5">
        <v>9697.8917999999994</v>
      </c>
      <c r="J11427" s="5">
        <v>-1.8000000000029099E-3</v>
      </c>
      <c r="K11427" s="5">
        <v>9697.8917999999994</v>
      </c>
      <c r="L11427" s="5">
        <v>-1.8000000000029099E-3</v>
      </c>
      <c r="M11427" t="str">
        <f>IF(ISERROR(VLOOKUP(A11427,'[1]Ecart validé'!$A:$A,1,FALSE)),Z11427,"Ecart Validé")</f>
        <v>valid</v>
      </c>
      <c r="R11427" t="s">
        <v>30</v>
      </c>
      <c r="X11427"/>
      <c r="Y11427"/>
      <c r="Z11427" t="s">
        <v>31</v>
      </c>
    </row>
    <row r="11428" spans="1:26" x14ac:dyDescent="0.3">
      <c r="A11428" t="s">
        <v>14197</v>
      </c>
      <c r="B11428" t="s">
        <v>6107</v>
      </c>
      <c r="C11428">
        <v>33469</v>
      </c>
      <c r="D11428" t="str">
        <f>+VLOOKUP(C11428,Param!K:L,2,FALSE)</f>
        <v>Easynet Enterprise Services Ltd</v>
      </c>
      <c r="E11428" t="s">
        <v>6203</v>
      </c>
      <c r="F11428" t="s">
        <v>8266</v>
      </c>
      <c r="G11428" t="s">
        <v>1422</v>
      </c>
      <c r="H11428" s="5">
        <v>7385.41</v>
      </c>
      <c r="I11428" s="5">
        <v>7385.4108999999999</v>
      </c>
      <c r="J11428" s="5">
        <v>-9.0000000000145497E-4</v>
      </c>
      <c r="K11428" s="5">
        <v>7385.4108999999999</v>
      </c>
      <c r="L11428" s="5">
        <v>-9.0000000000145497E-4</v>
      </c>
      <c r="M11428" t="str">
        <f>IF(ISERROR(VLOOKUP(A11428,'[1]Ecart validé'!$A:$A,1,FALSE)),Z11428,"Ecart Validé")</f>
        <v>valid</v>
      </c>
      <c r="R11428" t="s">
        <v>30</v>
      </c>
      <c r="T11428" s="41"/>
      <c r="X11428"/>
      <c r="Y11428"/>
      <c r="Z11428" t="s">
        <v>31</v>
      </c>
    </row>
    <row r="11429" spans="1:26" x14ac:dyDescent="0.3">
      <c r="A11429" t="s">
        <v>14198</v>
      </c>
      <c r="B11429" t="s">
        <v>6107</v>
      </c>
      <c r="C11429">
        <v>33646</v>
      </c>
      <c r="D11429" t="str">
        <f>+VLOOKUP(C11429,Param!K:L,2,FALSE)</f>
        <v>Utopia Projects</v>
      </c>
      <c r="E11429" t="s">
        <v>6212</v>
      </c>
      <c r="F11429" t="s">
        <v>8260</v>
      </c>
      <c r="G11429" t="s">
        <v>1422</v>
      </c>
      <c r="H11429" s="5">
        <v>285.27499999999998</v>
      </c>
      <c r="I11429" s="5">
        <v>285.27499999999998</v>
      </c>
      <c r="J11429" s="5">
        <v>0</v>
      </c>
      <c r="K11429" s="5">
        <v>285.27499999999998</v>
      </c>
      <c r="L11429" s="5">
        <v>0</v>
      </c>
      <c r="M11429" t="str">
        <f>IF(ISERROR(VLOOKUP(A11429,'[1]Ecart validé'!$A:$A,1,FALSE)),Z11429,"Ecart Validé")</f>
        <v>valid</v>
      </c>
      <c r="R11429" t="s">
        <v>30</v>
      </c>
      <c r="X11429"/>
      <c r="Y11429"/>
      <c r="Z11429" t="s">
        <v>31</v>
      </c>
    </row>
    <row r="11430" spans="1:26" x14ac:dyDescent="0.3">
      <c r="A11430" t="s">
        <v>14199</v>
      </c>
      <c r="B11430" t="s">
        <v>6107</v>
      </c>
      <c r="C11430">
        <v>33646</v>
      </c>
      <c r="D11430" t="str">
        <f>+VLOOKUP(C11430,Param!K:L,2,FALSE)</f>
        <v>Utopia Projects</v>
      </c>
      <c r="E11430" t="s">
        <v>6212</v>
      </c>
      <c r="F11430" t="s">
        <v>8262</v>
      </c>
      <c r="G11430" t="s">
        <v>1422</v>
      </c>
      <c r="H11430" s="5">
        <v>102.26</v>
      </c>
      <c r="I11430" s="5">
        <v>102.25660000000001</v>
      </c>
      <c r="J11430" s="5">
        <v>3.3999999999991802E-3</v>
      </c>
      <c r="K11430" s="5">
        <v>102.26</v>
      </c>
      <c r="L11430" s="5">
        <v>0</v>
      </c>
      <c r="M11430" t="str">
        <f>IF(ISERROR(VLOOKUP(A11430,'[1]Ecart validé'!$A:$A,1,FALSE)),Z11430,"Ecart Validé")</f>
        <v>valid</v>
      </c>
      <c r="R11430" t="s">
        <v>30</v>
      </c>
      <c r="X11430"/>
      <c r="Y11430"/>
      <c r="Z11430" t="s">
        <v>31</v>
      </c>
    </row>
    <row r="11431" spans="1:26" x14ac:dyDescent="0.3">
      <c r="A11431" t="s">
        <v>14200</v>
      </c>
      <c r="B11431" t="s">
        <v>6107</v>
      </c>
      <c r="C11431">
        <v>33646</v>
      </c>
      <c r="D11431" t="str">
        <f>+VLOOKUP(C11431,Param!K:L,2,FALSE)</f>
        <v>Utopia Projects</v>
      </c>
      <c r="E11431" t="s">
        <v>6212</v>
      </c>
      <c r="F11431" t="s">
        <v>8264</v>
      </c>
      <c r="G11431" t="s">
        <v>1422</v>
      </c>
      <c r="H11431" s="5">
        <v>278.17</v>
      </c>
      <c r="I11431" s="5">
        <v>278.16669999999999</v>
      </c>
      <c r="J11431" s="5">
        <v>3.30000000002428E-3</v>
      </c>
      <c r="K11431" s="5">
        <v>278.17</v>
      </c>
      <c r="L11431" s="5">
        <v>0</v>
      </c>
      <c r="M11431" t="str">
        <f>IF(ISERROR(VLOOKUP(A11431,'[1]Ecart validé'!$A:$A,1,FALSE)),Z11431,"Ecart Validé")</f>
        <v>valid</v>
      </c>
      <c r="R11431" t="s">
        <v>30</v>
      </c>
      <c r="X11431"/>
      <c r="Y11431"/>
      <c r="Z11431" t="s">
        <v>31</v>
      </c>
    </row>
    <row r="11432" spans="1:26" x14ac:dyDescent="0.3">
      <c r="A11432" t="s">
        <v>14201</v>
      </c>
      <c r="B11432" t="s">
        <v>6107</v>
      </c>
      <c r="C11432">
        <v>33646</v>
      </c>
      <c r="D11432" t="str">
        <f>+VLOOKUP(C11432,Param!K:L,2,FALSE)</f>
        <v>Utopia Projects</v>
      </c>
      <c r="E11432" t="s">
        <v>6212</v>
      </c>
      <c r="F11432" t="s">
        <v>8266</v>
      </c>
      <c r="G11432" t="s">
        <v>1422</v>
      </c>
      <c r="H11432" s="5">
        <v>799.29</v>
      </c>
      <c r="I11432" s="5">
        <v>799.29010000000005</v>
      </c>
      <c r="J11432" s="5">
        <v>-1.00000000088584E-4</v>
      </c>
      <c r="K11432" s="5">
        <v>799.29</v>
      </c>
      <c r="L11432" s="5">
        <v>0</v>
      </c>
      <c r="M11432" t="str">
        <f>IF(ISERROR(VLOOKUP(A11432,'[1]Ecart validé'!$A:$A,1,FALSE)),Z11432,"Ecart Validé")</f>
        <v>valid</v>
      </c>
      <c r="R11432" t="s">
        <v>30</v>
      </c>
      <c r="X11432"/>
      <c r="Y11432"/>
      <c r="Z11432" t="s">
        <v>31</v>
      </c>
    </row>
    <row r="11433" spans="1:26" x14ac:dyDescent="0.3">
      <c r="A11433" t="s">
        <v>14202</v>
      </c>
      <c r="B11433" t="s">
        <v>6107</v>
      </c>
      <c r="C11433">
        <v>33702</v>
      </c>
      <c r="D11433" t="str">
        <f>+VLOOKUP(C11433,Param!K:L,2,FALSE)</f>
        <v>BATES OF LONDON</v>
      </c>
      <c r="E11433" t="s">
        <v>6216</v>
      </c>
      <c r="F11433" t="s">
        <v>8260</v>
      </c>
      <c r="G11433" t="s">
        <v>1422</v>
      </c>
      <c r="H11433" s="5">
        <v>435.79499999999899</v>
      </c>
      <c r="I11433" s="5">
        <v>435.79500000000002</v>
      </c>
      <c r="J11433" s="5">
        <v>-5.6843418860808002E-14</v>
      </c>
      <c r="K11433" s="5">
        <v>435.79499999999899</v>
      </c>
      <c r="L11433" s="5">
        <v>0</v>
      </c>
      <c r="M11433" t="str">
        <f>IF(ISERROR(VLOOKUP(A11433,'[1]Ecart validé'!$A:$A,1,FALSE)),Z11433,"Ecart Validé")</f>
        <v>valid</v>
      </c>
      <c r="R11433" t="s">
        <v>30</v>
      </c>
      <c r="X11433"/>
      <c r="Y11433"/>
      <c r="Z11433" t="s">
        <v>31</v>
      </c>
    </row>
    <row r="11434" spans="1:26" x14ac:dyDescent="0.3">
      <c r="A11434" t="s">
        <v>14203</v>
      </c>
      <c r="B11434" t="s">
        <v>6107</v>
      </c>
      <c r="C11434">
        <v>33702</v>
      </c>
      <c r="D11434" t="str">
        <f>+VLOOKUP(C11434,Param!K:L,2,FALSE)</f>
        <v>BATES OF LONDON</v>
      </c>
      <c r="E11434" t="s">
        <v>6216</v>
      </c>
      <c r="F11434" t="s">
        <v>8262</v>
      </c>
      <c r="G11434" t="s">
        <v>1422</v>
      </c>
      <c r="H11434" s="5">
        <v>810.01</v>
      </c>
      <c r="I11434" s="5">
        <v>810.00930000000005</v>
      </c>
      <c r="J11434" s="5">
        <v>6.9999999993797203E-4</v>
      </c>
      <c r="K11434" s="5">
        <v>810.01</v>
      </c>
      <c r="L11434" s="5">
        <v>0</v>
      </c>
      <c r="M11434" t="str">
        <f>IF(ISERROR(VLOOKUP(A11434,'[1]Ecart validé'!$A:$A,1,FALSE)),Z11434,"Ecart Validé")</f>
        <v>valid</v>
      </c>
      <c r="R11434" t="s">
        <v>30</v>
      </c>
      <c r="X11434"/>
      <c r="Y11434"/>
      <c r="Z11434" t="s">
        <v>31</v>
      </c>
    </row>
    <row r="11435" spans="1:26" x14ac:dyDescent="0.3">
      <c r="A11435" t="s">
        <v>14204</v>
      </c>
      <c r="B11435" t="s">
        <v>6107</v>
      </c>
      <c r="C11435">
        <v>33702</v>
      </c>
      <c r="D11435" t="str">
        <f>+VLOOKUP(C11435,Param!K:L,2,FALSE)</f>
        <v>BATES OF LONDON</v>
      </c>
      <c r="E11435" t="s">
        <v>6216</v>
      </c>
      <c r="F11435" t="s">
        <v>8264</v>
      </c>
      <c r="G11435" t="s">
        <v>1422</v>
      </c>
      <c r="H11435" s="5">
        <v>1515.18</v>
      </c>
      <c r="I11435" s="5">
        <v>1515.18</v>
      </c>
      <c r="J11435" s="5">
        <v>0</v>
      </c>
      <c r="K11435" s="5">
        <v>1515.18</v>
      </c>
      <c r="L11435" s="5">
        <v>0</v>
      </c>
      <c r="M11435" t="str">
        <f>IF(ISERROR(VLOOKUP(A11435,'[1]Ecart validé'!$A:$A,1,FALSE)),Z11435,"Ecart Validé")</f>
        <v>valid</v>
      </c>
      <c r="R11435" t="s">
        <v>30</v>
      </c>
      <c r="X11435"/>
      <c r="Y11435"/>
      <c r="Z11435" t="s">
        <v>31</v>
      </c>
    </row>
    <row r="11436" spans="1:26" x14ac:dyDescent="0.3">
      <c r="A11436" t="s">
        <v>14205</v>
      </c>
      <c r="B11436" t="s">
        <v>6107</v>
      </c>
      <c r="C11436">
        <v>33702</v>
      </c>
      <c r="D11436" t="str">
        <f>+VLOOKUP(C11436,Param!K:L,2,FALSE)</f>
        <v>BATES OF LONDON</v>
      </c>
      <c r="E11436" t="s">
        <v>6216</v>
      </c>
      <c r="F11436" t="s">
        <v>8266</v>
      </c>
      <c r="G11436" t="s">
        <v>1422</v>
      </c>
      <c r="H11436" s="5">
        <v>1910.43</v>
      </c>
      <c r="I11436" s="5">
        <v>1910.43</v>
      </c>
      <c r="J11436" s="5">
        <v>0</v>
      </c>
      <c r="K11436" s="5">
        <v>1910.43</v>
      </c>
      <c r="L11436" s="5">
        <v>0</v>
      </c>
      <c r="M11436" t="str">
        <f>IF(ISERROR(VLOOKUP(A11436,'[1]Ecart validé'!$A:$A,1,FALSE)),Z11436,"Ecart Validé")</f>
        <v>valid</v>
      </c>
      <c r="R11436" t="s">
        <v>30</v>
      </c>
      <c r="X11436"/>
      <c r="Y11436"/>
      <c r="Z11436" t="s">
        <v>31</v>
      </c>
    </row>
    <row r="11437" spans="1:26" x14ac:dyDescent="0.3">
      <c r="A11437" t="s">
        <v>14206</v>
      </c>
      <c r="B11437" t="s">
        <v>6107</v>
      </c>
      <c r="C11437">
        <v>33730</v>
      </c>
      <c r="D11437" t="str">
        <f>+VLOOKUP(C11437,Param!K:L,2,FALSE)</f>
        <v>ROMAN LTD</v>
      </c>
      <c r="E11437" t="s">
        <v>6220</v>
      </c>
      <c r="F11437" t="s">
        <v>8260</v>
      </c>
      <c r="G11437" t="s">
        <v>1422</v>
      </c>
      <c r="H11437" s="5">
        <v>468.62200000000001</v>
      </c>
      <c r="I11437" s="5">
        <v>468.62200000000001</v>
      </c>
      <c r="J11437" s="5">
        <v>0</v>
      </c>
      <c r="K11437" s="5">
        <v>468.62200000000001</v>
      </c>
      <c r="L11437" s="5">
        <v>0</v>
      </c>
      <c r="M11437" t="str">
        <f>IF(ISERROR(VLOOKUP(A11437,'[1]Ecart validé'!$A:$A,1,FALSE)),Z11437,"Ecart Validé")</f>
        <v>valid</v>
      </c>
      <c r="R11437" t="s">
        <v>30</v>
      </c>
      <c r="X11437"/>
      <c r="Y11437"/>
      <c r="Z11437" t="s">
        <v>31</v>
      </c>
    </row>
    <row r="11438" spans="1:26" x14ac:dyDescent="0.3">
      <c r="A11438" t="s">
        <v>14207</v>
      </c>
      <c r="B11438" t="s">
        <v>6107</v>
      </c>
      <c r="C11438">
        <v>33730</v>
      </c>
      <c r="D11438" t="str">
        <f>+VLOOKUP(C11438,Param!K:L,2,FALSE)</f>
        <v>ROMAN LTD</v>
      </c>
      <c r="E11438" t="s">
        <v>6220</v>
      </c>
      <c r="F11438" t="s">
        <v>8262</v>
      </c>
      <c r="G11438" t="s">
        <v>1422</v>
      </c>
      <c r="H11438" s="5">
        <v>13.85</v>
      </c>
      <c r="I11438" s="5">
        <v>13.8512</v>
      </c>
      <c r="J11438" s="5">
        <v>-1.2000000000007499E-3</v>
      </c>
      <c r="K11438" s="5">
        <v>13.85</v>
      </c>
      <c r="L11438" s="5">
        <v>0</v>
      </c>
      <c r="M11438" t="str">
        <f>IF(ISERROR(VLOOKUP(A11438,'[1]Ecart validé'!$A:$A,1,FALSE)),Z11438,"Ecart Validé")</f>
        <v>valid</v>
      </c>
      <c r="R11438" t="s">
        <v>30</v>
      </c>
      <c r="X11438"/>
      <c r="Y11438"/>
      <c r="Z11438" t="s">
        <v>31</v>
      </c>
    </row>
    <row r="11439" spans="1:26" x14ac:dyDescent="0.3">
      <c r="A11439" t="s">
        <v>14208</v>
      </c>
      <c r="B11439" t="s">
        <v>6107</v>
      </c>
      <c r="C11439">
        <v>33730</v>
      </c>
      <c r="D11439" t="str">
        <f>+VLOOKUP(C11439,Param!K:L,2,FALSE)</f>
        <v>ROMAN LTD</v>
      </c>
      <c r="E11439" t="s">
        <v>6220</v>
      </c>
      <c r="F11439" t="s">
        <v>8264</v>
      </c>
      <c r="G11439" t="s">
        <v>1422</v>
      </c>
      <c r="H11439" s="5">
        <v>432.04</v>
      </c>
      <c r="I11439" s="5">
        <v>432.03699999999998</v>
      </c>
      <c r="J11439" s="5">
        <v>3.0000000000427402E-3</v>
      </c>
      <c r="K11439" s="5">
        <v>432.04</v>
      </c>
      <c r="L11439" s="5">
        <v>0</v>
      </c>
      <c r="M11439" t="str">
        <f>IF(ISERROR(VLOOKUP(A11439,'[1]Ecart validé'!$A:$A,1,FALSE)),Z11439,"Ecart Validé")</f>
        <v>valid</v>
      </c>
      <c r="R11439" t="s">
        <v>30</v>
      </c>
      <c r="X11439"/>
      <c r="Y11439"/>
      <c r="Z11439" t="s">
        <v>31</v>
      </c>
    </row>
    <row r="11440" spans="1:26" x14ac:dyDescent="0.3">
      <c r="A11440" t="s">
        <v>14209</v>
      </c>
      <c r="B11440" t="s">
        <v>6107</v>
      </c>
      <c r="C11440">
        <v>34177</v>
      </c>
      <c r="D11440" t="str">
        <f>+VLOOKUP(C11440,Param!K:L,2,FALSE)</f>
        <v>Music Concierge</v>
      </c>
      <c r="E11440" t="s">
        <v>6233</v>
      </c>
      <c r="F11440" t="s">
        <v>8260</v>
      </c>
      <c r="G11440" t="s">
        <v>1422</v>
      </c>
      <c r="H11440" s="5">
        <v>560.16989999999998</v>
      </c>
      <c r="I11440" s="5">
        <v>560.16989999999998</v>
      </c>
      <c r="J11440" s="5">
        <v>0</v>
      </c>
      <c r="K11440" s="5">
        <v>560.16989999999998</v>
      </c>
      <c r="L11440" s="5">
        <v>0</v>
      </c>
      <c r="M11440" t="str">
        <f>IF(ISERROR(VLOOKUP(A11440,'[1]Ecart validé'!$A:$A,1,FALSE)),Z11440,"Ecart Validé")</f>
        <v>valid</v>
      </c>
      <c r="R11440" t="s">
        <v>30</v>
      </c>
      <c r="X11440"/>
      <c r="Y11440"/>
      <c r="Z11440" t="s">
        <v>31</v>
      </c>
    </row>
    <row r="11441" spans="1:26" x14ac:dyDescent="0.3">
      <c r="A11441" t="s">
        <v>14210</v>
      </c>
      <c r="B11441" t="s">
        <v>6107</v>
      </c>
      <c r="C11441">
        <v>34177</v>
      </c>
      <c r="D11441" t="str">
        <f>+VLOOKUP(C11441,Param!K:L,2,FALSE)</f>
        <v>Music Concierge</v>
      </c>
      <c r="E11441" t="s">
        <v>6233</v>
      </c>
      <c r="F11441" t="s">
        <v>8262</v>
      </c>
      <c r="G11441" t="s">
        <v>1422</v>
      </c>
      <c r="H11441" s="5">
        <v>45.56</v>
      </c>
      <c r="I11441" s="5">
        <v>45.5625</v>
      </c>
      <c r="J11441" s="5">
        <v>-2.4999999999977202E-3</v>
      </c>
      <c r="K11441" s="5">
        <v>45.56</v>
      </c>
      <c r="L11441" s="5">
        <v>0</v>
      </c>
      <c r="M11441" t="str">
        <f>IF(ISERROR(VLOOKUP(A11441,'[1]Ecart validé'!$A:$A,1,FALSE)),Z11441,"Ecart Validé")</f>
        <v>valid</v>
      </c>
      <c r="R11441" t="s">
        <v>30</v>
      </c>
      <c r="X11441"/>
      <c r="Y11441"/>
      <c r="Z11441" t="s">
        <v>31</v>
      </c>
    </row>
    <row r="11442" spans="1:26" x14ac:dyDescent="0.3">
      <c r="A11442" t="s">
        <v>14211</v>
      </c>
      <c r="B11442" t="s">
        <v>6107</v>
      </c>
      <c r="C11442">
        <v>34177</v>
      </c>
      <c r="D11442" t="str">
        <f>+VLOOKUP(C11442,Param!K:L,2,FALSE)</f>
        <v>Music Concierge</v>
      </c>
      <c r="E11442" t="s">
        <v>6233</v>
      </c>
      <c r="F11442" t="s">
        <v>8264</v>
      </c>
      <c r="G11442" t="s">
        <v>1422</v>
      </c>
      <c r="H11442" s="5">
        <v>1062.06</v>
      </c>
      <c r="I11442" s="5">
        <v>1062.0624</v>
      </c>
      <c r="J11442" s="5">
        <v>-2.40000000007967E-3</v>
      </c>
      <c r="K11442" s="5">
        <v>1062.06</v>
      </c>
      <c r="L11442" s="5">
        <v>0</v>
      </c>
      <c r="M11442" t="str">
        <f>IF(ISERROR(VLOOKUP(A11442,'[1]Ecart validé'!$A:$A,1,FALSE)),Z11442,"Ecart Validé")</f>
        <v>valid</v>
      </c>
      <c r="R11442" t="s">
        <v>30</v>
      </c>
      <c r="X11442"/>
      <c r="Y11442"/>
      <c r="Z11442" t="s">
        <v>31</v>
      </c>
    </row>
    <row r="11443" spans="1:26" x14ac:dyDescent="0.3">
      <c r="A11443" t="s">
        <v>14212</v>
      </c>
      <c r="B11443" t="s">
        <v>6107</v>
      </c>
      <c r="C11443">
        <v>34177</v>
      </c>
      <c r="D11443" t="str">
        <f>+VLOOKUP(C11443,Param!K:L,2,FALSE)</f>
        <v>Music Concierge</v>
      </c>
      <c r="E11443" t="s">
        <v>6233</v>
      </c>
      <c r="F11443" t="s">
        <v>8266</v>
      </c>
      <c r="G11443" t="s">
        <v>1422</v>
      </c>
      <c r="H11443" s="5">
        <v>89.69</v>
      </c>
      <c r="I11443" s="5">
        <v>89.690399999999997</v>
      </c>
      <c r="J11443" s="5">
        <v>-3.9999999999906701E-4</v>
      </c>
      <c r="K11443" s="5">
        <v>89.69</v>
      </c>
      <c r="L11443" s="5">
        <v>0</v>
      </c>
      <c r="M11443" t="str">
        <f>IF(ISERROR(VLOOKUP(A11443,'[1]Ecart validé'!$A:$A,1,FALSE)),Z11443,"Ecart Validé")</f>
        <v>valid</v>
      </c>
      <c r="R11443" t="s">
        <v>30</v>
      </c>
      <c r="X11443"/>
      <c r="Y11443"/>
      <c r="Z11443" t="s">
        <v>31</v>
      </c>
    </row>
    <row r="11444" spans="1:26" x14ac:dyDescent="0.3">
      <c r="A11444" t="s">
        <v>14213</v>
      </c>
      <c r="B11444" t="s">
        <v>6107</v>
      </c>
      <c r="C11444">
        <v>34222</v>
      </c>
      <c r="D11444" t="str">
        <f>+VLOOKUP(C11444,Param!K:L,2,FALSE)</f>
        <v>THE BREAD FACTORY</v>
      </c>
      <c r="E11444" t="s">
        <v>6235</v>
      </c>
      <c r="F11444" t="s">
        <v>8260</v>
      </c>
      <c r="G11444" t="s">
        <v>1422</v>
      </c>
      <c r="H11444" s="5">
        <v>2.1128999999999998</v>
      </c>
      <c r="I11444" s="5">
        <v>2.1128999999999998</v>
      </c>
      <c r="J11444" s="5">
        <v>0</v>
      </c>
      <c r="K11444" s="5">
        <v>2.1128999999999998</v>
      </c>
      <c r="L11444" s="5">
        <v>0</v>
      </c>
      <c r="M11444" t="str">
        <f>IF(ISERROR(VLOOKUP(A11444,'[1]Ecart validé'!$A:$A,1,FALSE)),Z11444,"Ecart Validé")</f>
        <v>valid</v>
      </c>
      <c r="R11444" t="s">
        <v>30</v>
      </c>
      <c r="X11444"/>
      <c r="Y11444"/>
      <c r="Z11444" t="s">
        <v>31</v>
      </c>
    </row>
    <row r="11445" spans="1:26" x14ac:dyDescent="0.3">
      <c r="A11445" t="s">
        <v>14214</v>
      </c>
      <c r="B11445" t="s">
        <v>6107</v>
      </c>
      <c r="C11445">
        <v>34222</v>
      </c>
      <c r="D11445" t="str">
        <f>+VLOOKUP(C11445,Param!K:L,2,FALSE)</f>
        <v>THE BREAD FACTORY</v>
      </c>
      <c r="E11445" t="s">
        <v>6235</v>
      </c>
      <c r="F11445" t="s">
        <v>8264</v>
      </c>
      <c r="G11445" t="s">
        <v>1422</v>
      </c>
      <c r="H11445" s="5">
        <v>102.74</v>
      </c>
      <c r="I11445" s="5">
        <v>102.7409</v>
      </c>
      <c r="J11445" s="5">
        <v>-9.0000000000145497E-4</v>
      </c>
      <c r="K11445" s="5">
        <v>102.74</v>
      </c>
      <c r="L11445" s="5">
        <v>0</v>
      </c>
      <c r="M11445" t="str">
        <f>IF(ISERROR(VLOOKUP(A11445,'[1]Ecart validé'!$A:$A,1,FALSE)),Z11445,"Ecart Validé")</f>
        <v>valid</v>
      </c>
      <c r="R11445" t="s">
        <v>30</v>
      </c>
      <c r="X11445"/>
      <c r="Y11445"/>
      <c r="Z11445" t="s">
        <v>31</v>
      </c>
    </row>
    <row r="11446" spans="1:26" x14ac:dyDescent="0.3">
      <c r="A11446" t="s">
        <v>14215</v>
      </c>
      <c r="B11446" t="s">
        <v>6107</v>
      </c>
      <c r="C11446">
        <v>34222</v>
      </c>
      <c r="D11446" t="str">
        <f>+VLOOKUP(C11446,Param!K:L,2,FALSE)</f>
        <v>THE BREAD FACTORY</v>
      </c>
      <c r="E11446" t="s">
        <v>6235</v>
      </c>
      <c r="F11446" t="s">
        <v>8266</v>
      </c>
      <c r="G11446" t="s">
        <v>1422</v>
      </c>
      <c r="H11446" s="5">
        <v>116.13</v>
      </c>
      <c r="I11446" s="5">
        <v>116.1276</v>
      </c>
      <c r="J11446" s="5">
        <v>2.3999999999944001E-3</v>
      </c>
      <c r="K11446" s="5">
        <v>116.13</v>
      </c>
      <c r="L11446" s="5">
        <v>0</v>
      </c>
      <c r="M11446" t="str">
        <f>IF(ISERROR(VLOOKUP(A11446,'[1]Ecart validé'!$A:$A,1,FALSE)),Z11446,"Ecart Validé")</f>
        <v>valid</v>
      </c>
      <c r="R11446" t="s">
        <v>30</v>
      </c>
      <c r="X11446"/>
      <c r="Y11446"/>
      <c r="Z11446" t="s">
        <v>31</v>
      </c>
    </row>
    <row r="11447" spans="1:26" x14ac:dyDescent="0.3">
      <c r="A11447" t="s">
        <v>14216</v>
      </c>
      <c r="B11447" t="s">
        <v>6107</v>
      </c>
      <c r="C11447">
        <v>34459</v>
      </c>
      <c r="D11447" t="str">
        <f>+VLOOKUP(C11447,Param!K:L,2,FALSE)</f>
        <v>Konica Minolta</v>
      </c>
      <c r="E11447" t="s">
        <v>6243</v>
      </c>
      <c r="F11447" t="s">
        <v>8260</v>
      </c>
      <c r="G11447" t="s">
        <v>1422</v>
      </c>
      <c r="H11447" s="5">
        <v>290.51069999999999</v>
      </c>
      <c r="I11447" s="5">
        <v>290.51069999999999</v>
      </c>
      <c r="J11447" s="5">
        <v>0</v>
      </c>
      <c r="K11447" s="5">
        <v>290.51069999999999</v>
      </c>
      <c r="L11447" s="5">
        <v>0</v>
      </c>
      <c r="M11447" t="str">
        <f>IF(ISERROR(VLOOKUP(A11447,'[1]Ecart validé'!$A:$A,1,FALSE)),Z11447,"Ecart Validé")</f>
        <v>valid</v>
      </c>
      <c r="R11447" t="s">
        <v>30</v>
      </c>
      <c r="X11447"/>
      <c r="Y11447"/>
      <c r="Z11447" t="s">
        <v>31</v>
      </c>
    </row>
    <row r="11448" spans="1:26" x14ac:dyDescent="0.3">
      <c r="A11448" t="s">
        <v>14217</v>
      </c>
      <c r="B11448" t="s">
        <v>6107</v>
      </c>
      <c r="C11448">
        <v>34459</v>
      </c>
      <c r="D11448" t="str">
        <f>+VLOOKUP(C11448,Param!K:L,2,FALSE)</f>
        <v>Konica Minolta</v>
      </c>
      <c r="E11448" t="s">
        <v>6243</v>
      </c>
      <c r="F11448" t="s">
        <v>8262</v>
      </c>
      <c r="G11448" t="s">
        <v>1422</v>
      </c>
      <c r="H11448" s="5">
        <v>74.849999999999994</v>
      </c>
      <c r="I11448" s="5">
        <v>74.849599999999995</v>
      </c>
      <c r="J11448" s="5">
        <v>3.9999999999906701E-4</v>
      </c>
      <c r="K11448" s="5">
        <v>74.849999999999994</v>
      </c>
      <c r="L11448" s="5">
        <v>0</v>
      </c>
      <c r="M11448" t="str">
        <f>IF(ISERROR(VLOOKUP(A11448,'[1]Ecart validé'!$A:$A,1,FALSE)),Z11448,"Ecart Validé")</f>
        <v>valid</v>
      </c>
      <c r="R11448" t="s">
        <v>30</v>
      </c>
      <c r="X11448"/>
      <c r="Y11448"/>
      <c r="Z11448" t="s">
        <v>31</v>
      </c>
    </row>
    <row r="11449" spans="1:26" x14ac:dyDescent="0.3">
      <c r="A11449" t="s">
        <v>14218</v>
      </c>
      <c r="B11449" t="s">
        <v>6107</v>
      </c>
      <c r="C11449">
        <v>34459</v>
      </c>
      <c r="D11449" t="str">
        <f>+VLOOKUP(C11449,Param!K:L,2,FALSE)</f>
        <v>Konica Minolta</v>
      </c>
      <c r="E11449" t="s">
        <v>6243</v>
      </c>
      <c r="F11449" t="s">
        <v>8264</v>
      </c>
      <c r="G11449" t="s">
        <v>1422</v>
      </c>
      <c r="H11449" s="5">
        <v>103.14</v>
      </c>
      <c r="I11449" s="5">
        <v>103.1422</v>
      </c>
      <c r="J11449" s="5">
        <v>-2.2000000000019699E-3</v>
      </c>
      <c r="K11449" s="5">
        <v>103.14</v>
      </c>
      <c r="L11449" s="5">
        <v>0</v>
      </c>
      <c r="M11449" t="str">
        <f>IF(ISERROR(VLOOKUP(A11449,'[1]Ecart validé'!$A:$A,1,FALSE)),Z11449,"Ecart Validé")</f>
        <v>valid</v>
      </c>
      <c r="R11449" t="s">
        <v>30</v>
      </c>
      <c r="X11449"/>
      <c r="Y11449"/>
      <c r="Z11449" t="s">
        <v>31</v>
      </c>
    </row>
    <row r="11450" spans="1:26" x14ac:dyDescent="0.3">
      <c r="A11450" t="s">
        <v>14219</v>
      </c>
      <c r="B11450" t="s">
        <v>6107</v>
      </c>
      <c r="C11450">
        <v>34459</v>
      </c>
      <c r="D11450" t="str">
        <f>+VLOOKUP(C11450,Param!K:L,2,FALSE)</f>
        <v>Konica Minolta</v>
      </c>
      <c r="E11450" t="s">
        <v>6243</v>
      </c>
      <c r="F11450" t="s">
        <v>8266</v>
      </c>
      <c r="G11450" t="s">
        <v>1422</v>
      </c>
      <c r="H11450" s="5">
        <v>73.459999999999994</v>
      </c>
      <c r="I11450" s="5">
        <v>73.457099999999997</v>
      </c>
      <c r="J11450" s="5">
        <v>2.8999999999967901E-3</v>
      </c>
      <c r="K11450" s="5">
        <v>73.459999999999994</v>
      </c>
      <c r="L11450" s="5">
        <v>0</v>
      </c>
      <c r="M11450" t="str">
        <f>IF(ISERROR(VLOOKUP(A11450,'[1]Ecart validé'!$A:$A,1,FALSE)),Z11450,"Ecart Validé")</f>
        <v>valid</v>
      </c>
      <c r="R11450" t="s">
        <v>30</v>
      </c>
      <c r="X11450"/>
      <c r="Y11450"/>
      <c r="Z11450" t="s">
        <v>31</v>
      </c>
    </row>
    <row r="11451" spans="1:26" x14ac:dyDescent="0.3">
      <c r="A11451" t="s">
        <v>14220</v>
      </c>
      <c r="B11451" t="s">
        <v>6107</v>
      </c>
      <c r="C11451">
        <v>34545</v>
      </c>
      <c r="D11451" t="str">
        <f>+VLOOKUP(C11451,Param!K:L,2,FALSE)</f>
        <v>Clifton Environmental Services Limited</v>
      </c>
      <c r="E11451" t="s">
        <v>6247</v>
      </c>
      <c r="F11451" t="s">
        <v>8260</v>
      </c>
      <c r="G11451" t="s">
        <v>1422</v>
      </c>
      <c r="H11451" s="5">
        <v>108.5</v>
      </c>
      <c r="I11451" s="5">
        <v>108.5</v>
      </c>
      <c r="J11451" s="5">
        <v>0</v>
      </c>
      <c r="K11451" s="5">
        <v>108.5</v>
      </c>
      <c r="L11451" s="5">
        <v>0</v>
      </c>
      <c r="M11451" t="str">
        <f>IF(ISERROR(VLOOKUP(A11451,'[1]Ecart validé'!$A:$A,1,FALSE)),Z11451,"Ecart Validé")</f>
        <v>valid</v>
      </c>
      <c r="R11451" t="s">
        <v>30</v>
      </c>
      <c r="X11451"/>
      <c r="Y11451"/>
      <c r="Z11451" t="s">
        <v>31</v>
      </c>
    </row>
    <row r="11452" spans="1:26" x14ac:dyDescent="0.3">
      <c r="A11452" t="s">
        <v>14221</v>
      </c>
      <c r="B11452" t="s">
        <v>6107</v>
      </c>
      <c r="C11452">
        <v>34545</v>
      </c>
      <c r="D11452" t="str">
        <f>+VLOOKUP(C11452,Param!K:L,2,FALSE)</f>
        <v>Clifton Environmental Services Limited</v>
      </c>
      <c r="E11452" t="s">
        <v>6247</v>
      </c>
      <c r="F11452" t="s">
        <v>8262</v>
      </c>
      <c r="G11452" t="s">
        <v>1422</v>
      </c>
      <c r="H11452" s="5">
        <v>520.30999999999995</v>
      </c>
      <c r="I11452" s="5">
        <v>520.3125</v>
      </c>
      <c r="J11452" s="5">
        <v>-2.5000000000545601E-3</v>
      </c>
      <c r="K11452" s="5">
        <v>520.30999999999995</v>
      </c>
      <c r="L11452" s="5">
        <v>0</v>
      </c>
      <c r="M11452" t="str">
        <f>IF(ISERROR(VLOOKUP(A11452,'[1]Ecart validé'!$A:$A,1,FALSE)),Z11452,"Ecart Validé")</f>
        <v>valid</v>
      </c>
      <c r="R11452" t="s">
        <v>30</v>
      </c>
      <c r="X11452"/>
      <c r="Y11452"/>
      <c r="Z11452" t="s">
        <v>31</v>
      </c>
    </row>
    <row r="11453" spans="1:26" x14ac:dyDescent="0.3">
      <c r="A11453" t="s">
        <v>14222</v>
      </c>
      <c r="B11453" t="s">
        <v>6107</v>
      </c>
      <c r="C11453">
        <v>34545</v>
      </c>
      <c r="D11453" t="str">
        <f>+VLOOKUP(C11453,Param!K:L,2,FALSE)</f>
        <v>Clifton Environmental Services Limited</v>
      </c>
      <c r="E11453" t="s">
        <v>6247</v>
      </c>
      <c r="F11453" t="s">
        <v>8264</v>
      </c>
      <c r="G11453" t="s">
        <v>1422</v>
      </c>
      <c r="H11453" s="5">
        <v>1260.44</v>
      </c>
      <c r="I11453" s="5">
        <v>1260.4375</v>
      </c>
      <c r="J11453" s="5">
        <v>2.5000000000545601E-3</v>
      </c>
      <c r="K11453" s="5">
        <v>1260.44</v>
      </c>
      <c r="L11453" s="5">
        <v>0</v>
      </c>
      <c r="M11453" t="str">
        <f>IF(ISERROR(VLOOKUP(A11453,'[1]Ecart validé'!$A:$A,1,FALSE)),Z11453,"Ecart Validé")</f>
        <v>valid</v>
      </c>
      <c r="R11453" t="s">
        <v>30</v>
      </c>
      <c r="X11453"/>
      <c r="Y11453"/>
      <c r="Z11453" t="s">
        <v>31</v>
      </c>
    </row>
    <row r="11454" spans="1:26" x14ac:dyDescent="0.3">
      <c r="A11454" t="s">
        <v>14223</v>
      </c>
      <c r="B11454" t="s">
        <v>6107</v>
      </c>
      <c r="C11454">
        <v>34545</v>
      </c>
      <c r="D11454" t="str">
        <f>+VLOOKUP(C11454,Param!K:L,2,FALSE)</f>
        <v>Clifton Environmental Services Limited</v>
      </c>
      <c r="E11454" t="s">
        <v>6247</v>
      </c>
      <c r="F11454" t="s">
        <v>8266</v>
      </c>
      <c r="G11454" t="s">
        <v>1422</v>
      </c>
      <c r="H11454" s="5">
        <v>1973.19</v>
      </c>
      <c r="I11454" s="5">
        <v>1973.1875</v>
      </c>
      <c r="J11454" s="5">
        <v>2.5000000000545601E-3</v>
      </c>
      <c r="K11454" s="5">
        <v>1973.19</v>
      </c>
      <c r="L11454" s="5">
        <v>0</v>
      </c>
      <c r="M11454" t="str">
        <f>IF(ISERROR(VLOOKUP(A11454,'[1]Ecart validé'!$A:$A,1,FALSE)),Z11454,"Ecart Validé")</f>
        <v>valid</v>
      </c>
      <c r="R11454" t="s">
        <v>30</v>
      </c>
      <c r="X11454"/>
      <c r="Y11454"/>
      <c r="Z11454" t="s">
        <v>31</v>
      </c>
    </row>
    <row r="11455" spans="1:26" x14ac:dyDescent="0.3">
      <c r="A11455" t="s">
        <v>14224</v>
      </c>
      <c r="B11455" t="s">
        <v>6107</v>
      </c>
      <c r="C11455">
        <v>34635</v>
      </c>
      <c r="D11455" t="str">
        <f>+VLOOKUP(C11455,Param!K:L,2,FALSE)</f>
        <v>BLUE CASTLE BUSINESS SERVICES LTD</v>
      </c>
      <c r="E11455" t="s">
        <v>6249</v>
      </c>
      <c r="F11455" t="s">
        <v>8260</v>
      </c>
      <c r="G11455" t="s">
        <v>1422</v>
      </c>
      <c r="H11455" s="5">
        <v>512.46299999999997</v>
      </c>
      <c r="I11455" s="5">
        <v>512.46299999999997</v>
      </c>
      <c r="J11455" s="5">
        <v>0</v>
      </c>
      <c r="K11455" s="5">
        <v>512.46299999999997</v>
      </c>
      <c r="L11455" s="5">
        <v>0</v>
      </c>
      <c r="M11455" t="str">
        <f>IF(ISERROR(VLOOKUP(A11455,'[1]Ecart validé'!$A:$A,1,FALSE)),Z11455,"Ecart Validé")</f>
        <v>valid</v>
      </c>
      <c r="R11455" t="s">
        <v>30</v>
      </c>
      <c r="X11455"/>
      <c r="Y11455"/>
      <c r="Z11455" t="s">
        <v>31</v>
      </c>
    </row>
    <row r="11456" spans="1:26" x14ac:dyDescent="0.3">
      <c r="A11456" t="s">
        <v>14225</v>
      </c>
      <c r="B11456" t="s">
        <v>6107</v>
      </c>
      <c r="C11456">
        <v>34635</v>
      </c>
      <c r="D11456" t="str">
        <f>+VLOOKUP(C11456,Param!K:L,2,FALSE)</f>
        <v>BLUE CASTLE BUSINESS SERVICES LTD</v>
      </c>
      <c r="E11456" t="s">
        <v>6249</v>
      </c>
      <c r="F11456" t="s">
        <v>8262</v>
      </c>
      <c r="G11456" t="s">
        <v>1422</v>
      </c>
      <c r="H11456" s="5">
        <v>470.92</v>
      </c>
      <c r="I11456" s="5">
        <v>470.91899999999998</v>
      </c>
      <c r="J11456" s="5">
        <v>1.0000000000331901E-3</v>
      </c>
      <c r="K11456" s="5">
        <v>470.92</v>
      </c>
      <c r="L11456" s="5">
        <v>0</v>
      </c>
      <c r="M11456" t="str">
        <f>IF(ISERROR(VLOOKUP(A11456,'[1]Ecart validé'!$A:$A,1,FALSE)),Z11456,"Ecart Validé")</f>
        <v>valid</v>
      </c>
      <c r="R11456" t="s">
        <v>30</v>
      </c>
      <c r="X11456"/>
      <c r="Y11456"/>
      <c r="Z11456" t="s">
        <v>31</v>
      </c>
    </row>
    <row r="11457" spans="1:26" x14ac:dyDescent="0.3">
      <c r="A11457" t="s">
        <v>14226</v>
      </c>
      <c r="B11457" t="s">
        <v>6107</v>
      </c>
      <c r="C11457">
        <v>34635</v>
      </c>
      <c r="D11457" t="str">
        <f>+VLOOKUP(C11457,Param!K:L,2,FALSE)</f>
        <v>BLUE CASTLE BUSINESS SERVICES LTD</v>
      </c>
      <c r="E11457" t="s">
        <v>6249</v>
      </c>
      <c r="F11457" t="s">
        <v>8264</v>
      </c>
      <c r="G11457" t="s">
        <v>1422</v>
      </c>
      <c r="H11457" s="5">
        <v>425.51</v>
      </c>
      <c r="I11457" s="5">
        <v>425.51249999999999</v>
      </c>
      <c r="J11457" s="5">
        <v>-2.4999999999977202E-3</v>
      </c>
      <c r="K11457" s="5">
        <v>425.51</v>
      </c>
      <c r="L11457" s="5">
        <v>0</v>
      </c>
      <c r="M11457" t="str">
        <f>IF(ISERROR(VLOOKUP(A11457,'[1]Ecart validé'!$A:$A,1,FALSE)),Z11457,"Ecart Validé")</f>
        <v>valid</v>
      </c>
      <c r="R11457" t="s">
        <v>30</v>
      </c>
      <c r="X11457"/>
      <c r="Y11457"/>
      <c r="Z11457" t="s">
        <v>31</v>
      </c>
    </row>
    <row r="11458" spans="1:26" x14ac:dyDescent="0.3">
      <c r="A11458" t="s">
        <v>14227</v>
      </c>
      <c r="B11458" t="s">
        <v>6107</v>
      </c>
      <c r="C11458">
        <v>34635</v>
      </c>
      <c r="D11458" t="str">
        <f>+VLOOKUP(C11458,Param!K:L,2,FALSE)</f>
        <v>BLUE CASTLE BUSINESS SERVICES LTD</v>
      </c>
      <c r="E11458" t="s">
        <v>6249</v>
      </c>
      <c r="F11458" t="s">
        <v>8266</v>
      </c>
      <c r="G11458" t="s">
        <v>1422</v>
      </c>
      <c r="H11458" s="5">
        <v>490.48</v>
      </c>
      <c r="I11458" s="5">
        <v>490.48140000000001</v>
      </c>
      <c r="J11458" s="5">
        <v>-1.39999999998963E-3</v>
      </c>
      <c r="K11458" s="5">
        <v>490.48</v>
      </c>
      <c r="L11458" s="5">
        <v>0</v>
      </c>
      <c r="M11458" t="str">
        <f>IF(ISERROR(VLOOKUP(A11458,'[1]Ecart validé'!$A:$A,1,FALSE)),Z11458,"Ecart Validé")</f>
        <v>valid</v>
      </c>
      <c r="R11458" t="s">
        <v>30</v>
      </c>
      <c r="X11458"/>
      <c r="Y11458"/>
      <c r="Z11458" t="s">
        <v>31</v>
      </c>
    </row>
    <row r="11459" spans="1:26" x14ac:dyDescent="0.3">
      <c r="A11459" t="s">
        <v>14228</v>
      </c>
      <c r="B11459" t="s">
        <v>6107</v>
      </c>
      <c r="C11459">
        <v>34806</v>
      </c>
      <c r="D11459" t="str">
        <f>+VLOOKUP(C11459,Param!K:L,2,FALSE)</f>
        <v>ELIS LTD</v>
      </c>
      <c r="E11459" t="s">
        <v>6254</v>
      </c>
      <c r="F11459" t="s">
        <v>8260</v>
      </c>
      <c r="G11459" t="s">
        <v>1422</v>
      </c>
      <c r="H11459" s="5">
        <v>438.71170000000001</v>
      </c>
      <c r="I11459" s="5">
        <v>438.71170000000001</v>
      </c>
      <c r="J11459" s="5">
        <v>0</v>
      </c>
      <c r="K11459" s="5">
        <v>438.71170000000001</v>
      </c>
      <c r="L11459" s="5">
        <v>0</v>
      </c>
      <c r="M11459" t="str">
        <f>IF(ISERROR(VLOOKUP(A11459,'[1]Ecart validé'!$A:$A,1,FALSE)),Z11459,"Ecart Validé")</f>
        <v>valid</v>
      </c>
      <c r="R11459" t="s">
        <v>30</v>
      </c>
      <c r="X11459"/>
      <c r="Y11459"/>
      <c r="Z11459" t="s">
        <v>31</v>
      </c>
    </row>
    <row r="11460" spans="1:26" x14ac:dyDescent="0.3">
      <c r="A11460" t="s">
        <v>14229</v>
      </c>
      <c r="B11460" t="s">
        <v>6107</v>
      </c>
      <c r="C11460">
        <v>34806</v>
      </c>
      <c r="D11460" t="str">
        <f>+VLOOKUP(C11460,Param!K:L,2,FALSE)</f>
        <v>ELIS LTD</v>
      </c>
      <c r="E11460" t="s">
        <v>6254</v>
      </c>
      <c r="F11460" t="s">
        <v>8262</v>
      </c>
      <c r="G11460" t="s">
        <v>1422</v>
      </c>
      <c r="H11460" s="5">
        <v>161.86000000000001</v>
      </c>
      <c r="I11460" s="5">
        <v>161.85579999999999</v>
      </c>
      <c r="J11460" s="5">
        <v>4.20000000002573E-3</v>
      </c>
      <c r="K11460" s="5">
        <v>161.86000000000001</v>
      </c>
      <c r="L11460" s="5">
        <v>0</v>
      </c>
      <c r="M11460" t="str">
        <f>IF(ISERROR(VLOOKUP(A11460,'[1]Ecart validé'!$A:$A,1,FALSE)),Z11460,"Ecart Validé")</f>
        <v>valid</v>
      </c>
      <c r="R11460" t="s">
        <v>30</v>
      </c>
      <c r="X11460"/>
      <c r="Y11460"/>
      <c r="Z11460" t="s">
        <v>31</v>
      </c>
    </row>
    <row r="11461" spans="1:26" x14ac:dyDescent="0.3">
      <c r="A11461" t="s">
        <v>14230</v>
      </c>
      <c r="B11461" t="s">
        <v>6107</v>
      </c>
      <c r="C11461">
        <v>34806</v>
      </c>
      <c r="D11461" t="str">
        <f>+VLOOKUP(C11461,Param!K:L,2,FALSE)</f>
        <v>ELIS LTD</v>
      </c>
      <c r="E11461" t="s">
        <v>6254</v>
      </c>
      <c r="F11461" t="s">
        <v>8264</v>
      </c>
      <c r="G11461" t="s">
        <v>1422</v>
      </c>
      <c r="H11461" s="5">
        <v>140.47999999999999</v>
      </c>
      <c r="I11461" s="5">
        <v>140.4838</v>
      </c>
      <c r="J11461" s="5">
        <v>-3.8000000000124601E-3</v>
      </c>
      <c r="K11461" s="5">
        <v>140.47999999999999</v>
      </c>
      <c r="L11461" s="5">
        <v>0</v>
      </c>
      <c r="M11461" t="str">
        <f>IF(ISERROR(VLOOKUP(A11461,'[1]Ecart validé'!$A:$A,1,FALSE)),Z11461,"Ecart Validé")</f>
        <v>valid</v>
      </c>
      <c r="R11461" t="s">
        <v>30</v>
      </c>
      <c r="X11461"/>
      <c r="Y11461"/>
      <c r="Z11461" t="s">
        <v>31</v>
      </c>
    </row>
    <row r="11462" spans="1:26" ht="100.8" x14ac:dyDescent="0.3">
      <c r="A11462" t="s">
        <v>14231</v>
      </c>
      <c r="B11462" t="s">
        <v>6107</v>
      </c>
      <c r="C11462">
        <v>34806</v>
      </c>
      <c r="D11462" t="str">
        <f>+VLOOKUP(C11462,Param!K:L,2,FALSE)</f>
        <v>ELIS LTD</v>
      </c>
      <c r="E11462" t="s">
        <v>6254</v>
      </c>
      <c r="F11462" t="s">
        <v>8266</v>
      </c>
      <c r="G11462" t="s">
        <v>1422</v>
      </c>
      <c r="H11462" s="5">
        <v>171.6</v>
      </c>
      <c r="I11462" s="5">
        <v>171.602</v>
      </c>
      <c r="J11462" s="5">
        <v>-1.9999999999811202E-3</v>
      </c>
      <c r="K11462" s="5">
        <v>171.6</v>
      </c>
      <c r="L11462" s="5">
        <v>0</v>
      </c>
      <c r="M11462" t="str">
        <f>IF(ISERROR(VLOOKUP(A11462,'[1]Ecart validé'!$A:$A,1,FALSE)),Z11462,"Ecart Validé")</f>
        <v>valid</v>
      </c>
      <c r="R11462" t="s">
        <v>30</v>
      </c>
      <c r="S11462" t="s">
        <v>42</v>
      </c>
      <c r="T11462" t="s">
        <v>325</v>
      </c>
      <c r="U11462" s="13" t="s">
        <v>14232</v>
      </c>
      <c r="X11462"/>
      <c r="Y11462"/>
      <c r="Z11462" t="s">
        <v>31</v>
      </c>
    </row>
    <row r="11463" spans="1:26" x14ac:dyDescent="0.3">
      <c r="A11463" t="s">
        <v>14233</v>
      </c>
      <c r="B11463" t="s">
        <v>6107</v>
      </c>
      <c r="C11463">
        <v>34806</v>
      </c>
      <c r="D11463" t="str">
        <f>+VLOOKUP(C11463,Param!K:L,2,FALSE)</f>
        <v>ELIS LTD</v>
      </c>
      <c r="E11463" t="s">
        <v>6259</v>
      </c>
      <c r="F11463" t="s">
        <v>8260</v>
      </c>
      <c r="G11463" t="s">
        <v>1422</v>
      </c>
      <c r="H11463" s="5">
        <v>1819.1276</v>
      </c>
      <c r="I11463" s="5">
        <v>1819.1276</v>
      </c>
      <c r="J11463" s="5">
        <v>0</v>
      </c>
      <c r="K11463" s="5">
        <v>1819.1276</v>
      </c>
      <c r="L11463" s="5">
        <v>0</v>
      </c>
      <c r="M11463" t="str">
        <f>IF(ISERROR(VLOOKUP(A11463,'[1]Ecart validé'!$A:$A,1,FALSE)),Z11463,"Ecart Validé")</f>
        <v>valid</v>
      </c>
      <c r="R11463" t="s">
        <v>30</v>
      </c>
      <c r="X11463"/>
      <c r="Y11463"/>
      <c r="Z11463" t="s">
        <v>31</v>
      </c>
    </row>
    <row r="11464" spans="1:26" x14ac:dyDescent="0.3">
      <c r="A11464" t="s">
        <v>14234</v>
      </c>
      <c r="B11464" t="s">
        <v>6107</v>
      </c>
      <c r="C11464">
        <v>34806</v>
      </c>
      <c r="D11464" t="str">
        <f>+VLOOKUP(C11464,Param!K:L,2,FALSE)</f>
        <v>ELIS LTD</v>
      </c>
      <c r="E11464" t="s">
        <v>6259</v>
      </c>
      <c r="F11464" t="s">
        <v>8262</v>
      </c>
      <c r="G11464" t="s">
        <v>1422</v>
      </c>
      <c r="H11464" s="5">
        <v>1653.68</v>
      </c>
      <c r="I11464" s="5">
        <v>1653.684</v>
      </c>
      <c r="J11464" s="5">
        <v>-3.9999999999054099E-3</v>
      </c>
      <c r="K11464" s="5">
        <v>1653.68</v>
      </c>
      <c r="L11464" s="5">
        <v>0</v>
      </c>
      <c r="M11464" t="str">
        <f>IF(ISERROR(VLOOKUP(A11464,'[1]Ecart validé'!$A:$A,1,FALSE)),Z11464,"Ecart Validé")</f>
        <v>valid</v>
      </c>
      <c r="R11464" t="s">
        <v>30</v>
      </c>
      <c r="X11464"/>
      <c r="Y11464"/>
      <c r="Z11464" t="s">
        <v>31</v>
      </c>
    </row>
    <row r="11465" spans="1:26" x14ac:dyDescent="0.3">
      <c r="A11465" t="s">
        <v>14235</v>
      </c>
      <c r="B11465" t="s">
        <v>6107</v>
      </c>
      <c r="C11465">
        <v>34806</v>
      </c>
      <c r="D11465" t="str">
        <f>+VLOOKUP(C11465,Param!K:L,2,FALSE)</f>
        <v>ELIS LTD</v>
      </c>
      <c r="E11465" t="s">
        <v>14236</v>
      </c>
      <c r="F11465" t="s">
        <v>8266</v>
      </c>
      <c r="G11465" t="s">
        <v>1422</v>
      </c>
      <c r="H11465" s="5">
        <v>1297.76</v>
      </c>
      <c r="I11465" s="5">
        <v>1297.7643</v>
      </c>
      <c r="J11465" s="5">
        <v>-4.3000000000574801E-3</v>
      </c>
      <c r="K11465" s="5">
        <v>1297.76</v>
      </c>
      <c r="L11465" s="5">
        <v>0</v>
      </c>
      <c r="M11465" t="str">
        <f>IF(ISERROR(VLOOKUP(A11465,'[1]Ecart validé'!$A:$A,1,FALSE)),Z11465,"Ecart Validé")</f>
        <v>valid</v>
      </c>
      <c r="R11465" t="s">
        <v>30</v>
      </c>
      <c r="X11465"/>
      <c r="Y11465"/>
      <c r="Z11465" t="s">
        <v>31</v>
      </c>
    </row>
    <row r="11466" spans="1:26" x14ac:dyDescent="0.3">
      <c r="A11466" t="s">
        <v>14237</v>
      </c>
      <c r="B11466" t="s">
        <v>6107</v>
      </c>
      <c r="C11466">
        <v>34843</v>
      </c>
      <c r="D11466" t="str">
        <f>+VLOOKUP(C11466,Param!K:L,2,FALSE)</f>
        <v>DELICE DE FRANCE UK</v>
      </c>
      <c r="E11466" t="s">
        <v>6263</v>
      </c>
      <c r="F11466" t="s">
        <v>8260</v>
      </c>
      <c r="G11466" t="s">
        <v>1422</v>
      </c>
      <c r="H11466" s="5">
        <v>92.443600000000004</v>
      </c>
      <c r="I11466" s="5">
        <v>92.443600000000004</v>
      </c>
      <c r="J11466" s="5">
        <v>0</v>
      </c>
      <c r="K11466" s="5">
        <v>92.443600000000004</v>
      </c>
      <c r="L11466" s="5">
        <v>0</v>
      </c>
      <c r="M11466" t="str">
        <f>IF(ISERROR(VLOOKUP(A11466,'[1]Ecart validé'!$A:$A,1,FALSE)),Z11466,"Ecart Validé")</f>
        <v>valid</v>
      </c>
      <c r="R11466" t="s">
        <v>30</v>
      </c>
      <c r="V11466" t="s">
        <v>60</v>
      </c>
      <c r="W11466" t="s">
        <v>61</v>
      </c>
      <c r="X11466"/>
      <c r="Y11466"/>
      <c r="Z11466" t="s">
        <v>31</v>
      </c>
    </row>
    <row r="11467" spans="1:26" x14ac:dyDescent="0.3">
      <c r="A11467" t="s">
        <v>14238</v>
      </c>
      <c r="B11467" t="s">
        <v>6107</v>
      </c>
      <c r="C11467">
        <v>34843</v>
      </c>
      <c r="D11467" t="str">
        <f>+VLOOKUP(C11467,Param!K:L,2,FALSE)</f>
        <v>DELICE DE FRANCE UK</v>
      </c>
      <c r="E11467" t="s">
        <v>6263</v>
      </c>
      <c r="F11467" t="s">
        <v>8262</v>
      </c>
      <c r="G11467" t="s">
        <v>1422</v>
      </c>
      <c r="H11467" s="5">
        <v>803.54</v>
      </c>
      <c r="I11467" s="5">
        <v>803.5444</v>
      </c>
      <c r="J11467" s="5">
        <v>-4.4000000000323702E-3</v>
      </c>
      <c r="K11467" s="5">
        <v>803.54</v>
      </c>
      <c r="L11467" s="5">
        <v>0</v>
      </c>
      <c r="M11467" t="str">
        <f>IF(ISERROR(VLOOKUP(A11467,'[1]Ecart validé'!$A:$A,1,FALSE)),Z11467,"Ecart Validé")</f>
        <v>valid</v>
      </c>
      <c r="R11467" t="s">
        <v>30</v>
      </c>
      <c r="X11467"/>
      <c r="Y11467"/>
      <c r="Z11467" t="s">
        <v>31</v>
      </c>
    </row>
    <row r="11468" spans="1:26" x14ac:dyDescent="0.3">
      <c r="A11468" t="s">
        <v>14239</v>
      </c>
      <c r="B11468" t="s">
        <v>6107</v>
      </c>
      <c r="C11468">
        <v>34843</v>
      </c>
      <c r="D11468" t="str">
        <f>+VLOOKUP(C11468,Param!K:L,2,FALSE)</f>
        <v>DELICE DE FRANCE UK</v>
      </c>
      <c r="E11468" t="s">
        <v>6263</v>
      </c>
      <c r="F11468" t="s">
        <v>8264</v>
      </c>
      <c r="G11468" t="s">
        <v>1422</v>
      </c>
      <c r="H11468" s="5">
        <v>972.73</v>
      </c>
      <c r="I11468" s="5">
        <v>972.73270000000002</v>
      </c>
      <c r="J11468" s="5">
        <v>-2.7000000000043599E-3</v>
      </c>
      <c r="K11468" s="5">
        <v>972.73</v>
      </c>
      <c r="L11468" s="5">
        <v>0</v>
      </c>
      <c r="M11468" t="str">
        <f>IF(ISERROR(VLOOKUP(A11468,'[1]Ecart validé'!$A:$A,1,FALSE)),Z11468,"Ecart Validé")</f>
        <v>valid</v>
      </c>
      <c r="R11468" t="s">
        <v>30</v>
      </c>
      <c r="V11468" t="s">
        <v>60</v>
      </c>
      <c r="W11468" t="s">
        <v>61</v>
      </c>
      <c r="X11468"/>
      <c r="Y11468"/>
      <c r="Z11468" t="s">
        <v>31</v>
      </c>
    </row>
    <row r="11469" spans="1:26" x14ac:dyDescent="0.3">
      <c r="A11469" t="s">
        <v>14240</v>
      </c>
      <c r="B11469" t="s">
        <v>6107</v>
      </c>
      <c r="C11469">
        <v>34843</v>
      </c>
      <c r="D11469" t="str">
        <f>+VLOOKUP(C11469,Param!K:L,2,FALSE)</f>
        <v>DELICE DE FRANCE UK</v>
      </c>
      <c r="E11469" t="s">
        <v>6263</v>
      </c>
      <c r="F11469" t="s">
        <v>8266</v>
      </c>
      <c r="G11469" t="s">
        <v>1422</v>
      </c>
      <c r="H11469" s="5">
        <v>1740.85</v>
      </c>
      <c r="I11469" s="5">
        <v>1740.8474000000001</v>
      </c>
      <c r="J11469" s="5">
        <v>2.59999999980209E-3</v>
      </c>
      <c r="K11469" s="5">
        <v>1740.85</v>
      </c>
      <c r="L11469" s="5">
        <v>0</v>
      </c>
      <c r="M11469" t="str">
        <f>IF(ISERROR(VLOOKUP(A11469,'[1]Ecart validé'!$A:$A,1,FALSE)),Z11469,"Ecart Validé")</f>
        <v>valid</v>
      </c>
      <c r="R11469" t="s">
        <v>30</v>
      </c>
      <c r="X11469"/>
      <c r="Y11469"/>
      <c r="Z11469" t="s">
        <v>31</v>
      </c>
    </row>
    <row r="11470" spans="1:26" x14ac:dyDescent="0.3">
      <c r="A11470" t="s">
        <v>14241</v>
      </c>
      <c r="B11470" t="s">
        <v>6107</v>
      </c>
      <c r="C11470">
        <v>34848</v>
      </c>
      <c r="D11470" t="str">
        <f>+VLOOKUP(C11470,Param!K:L,2,FALSE)</f>
        <v>VEOLIA</v>
      </c>
      <c r="E11470" t="s">
        <v>6268</v>
      </c>
      <c r="F11470" t="s">
        <v>8260</v>
      </c>
      <c r="G11470" t="s">
        <v>1422</v>
      </c>
      <c r="H11470" s="5">
        <v>5062.9630999999999</v>
      </c>
      <c r="I11470" s="5">
        <v>5062.9630999999999</v>
      </c>
      <c r="J11470" s="5">
        <v>0</v>
      </c>
      <c r="K11470" s="5">
        <v>5062.9630999999999</v>
      </c>
      <c r="L11470" s="5">
        <v>0</v>
      </c>
      <c r="M11470" t="str">
        <f>IF(ISERROR(VLOOKUP(A11470,'[1]Ecart validé'!$A:$A,1,FALSE)),Z11470,"Ecart Validé")</f>
        <v>valid</v>
      </c>
      <c r="R11470" t="s">
        <v>30</v>
      </c>
      <c r="U11470" s="146"/>
      <c r="X11470"/>
      <c r="Y11470"/>
      <c r="Z11470" t="s">
        <v>31</v>
      </c>
    </row>
    <row r="11471" spans="1:26" x14ac:dyDescent="0.3">
      <c r="A11471" t="s">
        <v>14242</v>
      </c>
      <c r="B11471" t="s">
        <v>6107</v>
      </c>
      <c r="C11471">
        <v>34848</v>
      </c>
      <c r="D11471" t="str">
        <f>+VLOOKUP(C11471,Param!K:L,2,FALSE)</f>
        <v>VEOLIA</v>
      </c>
      <c r="E11471" t="s">
        <v>6268</v>
      </c>
      <c r="F11471" t="s">
        <v>8262</v>
      </c>
      <c r="G11471" t="s">
        <v>1422</v>
      </c>
      <c r="H11471" s="5">
        <v>6570.33</v>
      </c>
      <c r="I11471" s="5">
        <v>6570.3356999999996</v>
      </c>
      <c r="J11471" s="5">
        <v>-5.6999999997060496E-3</v>
      </c>
      <c r="K11471" s="5">
        <v>6570.3356999999996</v>
      </c>
      <c r="L11471" s="5">
        <v>-5.6999999997060496E-3</v>
      </c>
      <c r="M11471" t="str">
        <f>IF(ISERROR(VLOOKUP(A11471,'[1]Ecart validé'!$A:$A,1,FALSE)),Z11471,"Ecart Validé")</f>
        <v>valid</v>
      </c>
      <c r="R11471" t="s">
        <v>30</v>
      </c>
      <c r="X11471"/>
      <c r="Y11471"/>
      <c r="Z11471" t="s">
        <v>31</v>
      </c>
    </row>
    <row r="11472" spans="1:26" x14ac:dyDescent="0.3">
      <c r="A11472" t="s">
        <v>14243</v>
      </c>
      <c r="B11472" t="s">
        <v>6107</v>
      </c>
      <c r="C11472">
        <v>34848</v>
      </c>
      <c r="D11472" t="str">
        <f>+VLOOKUP(C11472,Param!K:L,2,FALSE)</f>
        <v>VEOLIA</v>
      </c>
      <c r="E11472" t="s">
        <v>6268</v>
      </c>
      <c r="F11472" t="s">
        <v>8264</v>
      </c>
      <c r="G11472" t="s">
        <v>1422</v>
      </c>
      <c r="H11472" s="5">
        <v>9909.4</v>
      </c>
      <c r="I11472" s="5">
        <v>9909.3988000000008</v>
      </c>
      <c r="J11472" s="5">
        <v>1.19999999878928E-3</v>
      </c>
      <c r="K11472" s="5">
        <v>9909.3988000000008</v>
      </c>
      <c r="L11472" s="5">
        <v>1.19999999878928E-3</v>
      </c>
      <c r="M11472" t="str">
        <f>IF(ISERROR(VLOOKUP(A11472,'[1]Ecart validé'!$A:$A,1,FALSE)),Z11472,"Ecart Validé")</f>
        <v>valid</v>
      </c>
      <c r="R11472" t="s">
        <v>30</v>
      </c>
      <c r="X11472"/>
      <c r="Y11472"/>
      <c r="Z11472" t="s">
        <v>31</v>
      </c>
    </row>
    <row r="11473" spans="1:26" x14ac:dyDescent="0.3">
      <c r="A11473" t="s">
        <v>14244</v>
      </c>
      <c r="B11473" t="s">
        <v>6107</v>
      </c>
      <c r="C11473">
        <v>34848</v>
      </c>
      <c r="D11473" t="str">
        <f>+VLOOKUP(C11473,Param!K:L,2,FALSE)</f>
        <v>VEOLIA</v>
      </c>
      <c r="E11473" t="s">
        <v>6268</v>
      </c>
      <c r="F11473" t="s">
        <v>8266</v>
      </c>
      <c r="G11473" t="s">
        <v>1422</v>
      </c>
      <c r="H11473" s="5">
        <v>11697.7</v>
      </c>
      <c r="I11473" s="5">
        <v>11697.6976</v>
      </c>
      <c r="J11473" s="5">
        <v>2.4000000012165401E-3</v>
      </c>
      <c r="K11473" s="5">
        <v>11697.6976</v>
      </c>
      <c r="L11473" s="5">
        <v>2.4000000012165401E-3</v>
      </c>
      <c r="M11473" t="str">
        <f>IF(ISERROR(VLOOKUP(A11473,'[1]Ecart validé'!$A:$A,1,FALSE)),Z11473,"Ecart Validé")</f>
        <v>valid</v>
      </c>
      <c r="R11473" t="s">
        <v>30</v>
      </c>
      <c r="X11473"/>
      <c r="Y11473"/>
      <c r="Z11473" t="s">
        <v>31</v>
      </c>
    </row>
    <row r="11474" spans="1:26" x14ac:dyDescent="0.3">
      <c r="A11474" t="s">
        <v>14245</v>
      </c>
      <c r="B11474" t="s">
        <v>6107</v>
      </c>
      <c r="C11474">
        <v>34969</v>
      </c>
      <c r="D11474" t="str">
        <f>+VLOOKUP(C11474,Param!K:L,2,FALSE)</f>
        <v>Town &amp; Country Fine Foods</v>
      </c>
      <c r="E11474" t="s">
        <v>6282</v>
      </c>
      <c r="F11474" t="s">
        <v>8260</v>
      </c>
      <c r="G11474" t="s">
        <v>1422</v>
      </c>
      <c r="H11474" s="5">
        <v>9.7521000000000004</v>
      </c>
      <c r="I11474" s="5">
        <v>9.7521000000000004</v>
      </c>
      <c r="J11474" s="5">
        <v>0</v>
      </c>
      <c r="K11474" s="5">
        <v>9.7521000000000004</v>
      </c>
      <c r="L11474" s="5">
        <v>0</v>
      </c>
      <c r="M11474" t="str">
        <f>IF(ISERROR(VLOOKUP(A11474,'[1]Ecart validé'!$A:$A,1,FALSE)),Z11474,"Ecart Validé")</f>
        <v>valid</v>
      </c>
      <c r="R11474" t="s">
        <v>30</v>
      </c>
      <c r="X11474"/>
      <c r="Y11474"/>
      <c r="Z11474" t="s">
        <v>31</v>
      </c>
    </row>
    <row r="11475" spans="1:26" x14ac:dyDescent="0.3">
      <c r="A11475" t="s">
        <v>14246</v>
      </c>
      <c r="B11475" t="s">
        <v>6107</v>
      </c>
      <c r="C11475">
        <v>34969</v>
      </c>
      <c r="D11475" t="str">
        <f>+VLOOKUP(C11475,Param!K:L,2,FALSE)</f>
        <v>Town &amp; Country Fine Foods</v>
      </c>
      <c r="E11475" t="s">
        <v>6282</v>
      </c>
      <c r="F11475" t="s">
        <v>8262</v>
      </c>
      <c r="G11475" t="s">
        <v>1422</v>
      </c>
      <c r="H11475" s="5">
        <v>162.26</v>
      </c>
      <c r="I11475" s="5">
        <v>162.26429999999999</v>
      </c>
      <c r="J11475" s="5">
        <v>-4.3000000000006297E-3</v>
      </c>
      <c r="K11475" s="5">
        <v>162.26</v>
      </c>
      <c r="L11475" s="5">
        <v>0</v>
      </c>
      <c r="M11475" t="str">
        <f>IF(ISERROR(VLOOKUP(A11475,'[1]Ecart validé'!$A:$A,1,FALSE)),Z11475,"Ecart Validé")</f>
        <v>valid</v>
      </c>
      <c r="R11475" t="s">
        <v>30</v>
      </c>
      <c r="X11475"/>
      <c r="Y11475"/>
      <c r="Z11475" t="s">
        <v>31</v>
      </c>
    </row>
    <row r="11476" spans="1:26" x14ac:dyDescent="0.3">
      <c r="A11476" t="s">
        <v>14247</v>
      </c>
      <c r="B11476" t="s">
        <v>6107</v>
      </c>
      <c r="C11476">
        <v>34969</v>
      </c>
      <c r="D11476" t="str">
        <f>+VLOOKUP(C11476,Param!K:L,2,FALSE)</f>
        <v>Town &amp; Country Fine Foods</v>
      </c>
      <c r="E11476" t="s">
        <v>6282</v>
      </c>
      <c r="F11476" t="s">
        <v>8264</v>
      </c>
      <c r="G11476" t="s">
        <v>1422</v>
      </c>
      <c r="H11476" s="5">
        <v>128.41</v>
      </c>
      <c r="I11476" s="5">
        <v>128.41139999999999</v>
      </c>
      <c r="J11476" s="5">
        <v>-1.39999999998963E-3</v>
      </c>
      <c r="K11476" s="5">
        <v>128.41</v>
      </c>
      <c r="L11476" s="5">
        <v>0</v>
      </c>
      <c r="M11476" t="str">
        <f>IF(ISERROR(VLOOKUP(A11476,'[1]Ecart validé'!$A:$A,1,FALSE)),Z11476,"Ecart Validé")</f>
        <v>valid</v>
      </c>
      <c r="R11476" t="s">
        <v>30</v>
      </c>
      <c r="X11476"/>
      <c r="Y11476"/>
      <c r="Z11476" t="s">
        <v>31</v>
      </c>
    </row>
    <row r="11477" spans="1:26" x14ac:dyDescent="0.3">
      <c r="A11477" t="s">
        <v>14248</v>
      </c>
      <c r="B11477" t="s">
        <v>6107</v>
      </c>
      <c r="C11477">
        <v>34969</v>
      </c>
      <c r="D11477" t="str">
        <f>+VLOOKUP(C11477,Param!K:L,2,FALSE)</f>
        <v>Town &amp; Country Fine Foods</v>
      </c>
      <c r="E11477" t="s">
        <v>6282</v>
      </c>
      <c r="F11477" t="s">
        <v>8266</v>
      </c>
      <c r="G11477" t="s">
        <v>1422</v>
      </c>
      <c r="H11477" s="5">
        <v>522.61</v>
      </c>
      <c r="I11477" s="5">
        <v>522.60680000000002</v>
      </c>
      <c r="J11477" s="5">
        <v>3.19999999999254E-3</v>
      </c>
      <c r="K11477" s="5">
        <v>522.61</v>
      </c>
      <c r="L11477" s="5">
        <v>0</v>
      </c>
      <c r="M11477" t="str">
        <f>IF(ISERROR(VLOOKUP(A11477,'[1]Ecart validé'!$A:$A,1,FALSE)),Z11477,"Ecart Validé")</f>
        <v>valid</v>
      </c>
      <c r="R11477" t="s">
        <v>30</v>
      </c>
      <c r="X11477"/>
      <c r="Y11477"/>
      <c r="Z11477" t="s">
        <v>31</v>
      </c>
    </row>
    <row r="11478" spans="1:26" x14ac:dyDescent="0.3">
      <c r="A11478" t="s">
        <v>14249</v>
      </c>
      <c r="B11478" t="s">
        <v>6107</v>
      </c>
      <c r="C11478">
        <v>35064</v>
      </c>
      <c r="D11478" t="str">
        <f>+VLOOKUP(C11478,Param!K:L,2,FALSE)</f>
        <v>WGC LTD</v>
      </c>
      <c r="E11478" t="s">
        <v>6287</v>
      </c>
      <c r="F11478" t="s">
        <v>8260</v>
      </c>
      <c r="G11478" t="s">
        <v>1422</v>
      </c>
      <c r="H11478" s="5">
        <v>4702.7390999999998</v>
      </c>
      <c r="I11478" s="5">
        <v>4702.7390999999998</v>
      </c>
      <c r="J11478" s="5">
        <v>0</v>
      </c>
      <c r="K11478" s="5">
        <v>4702.7390999999998</v>
      </c>
      <c r="L11478" s="5">
        <v>0</v>
      </c>
      <c r="M11478" t="str">
        <f>IF(ISERROR(VLOOKUP(A11478,'[1]Ecart validé'!$A:$A,1,FALSE)),Z11478,"Ecart Validé")</f>
        <v>valid</v>
      </c>
      <c r="R11478" t="s">
        <v>30</v>
      </c>
      <c r="X11478"/>
      <c r="Y11478"/>
      <c r="Z11478" t="s">
        <v>31</v>
      </c>
    </row>
    <row r="11479" spans="1:26" ht="72" x14ac:dyDescent="0.3">
      <c r="A11479" t="s">
        <v>14250</v>
      </c>
      <c r="B11479" t="s">
        <v>6107</v>
      </c>
      <c r="C11479">
        <v>35064</v>
      </c>
      <c r="D11479" t="str">
        <f>+VLOOKUP(C11479,Param!K:L,2,FALSE)</f>
        <v>WGC LTD</v>
      </c>
      <c r="E11479" t="s">
        <v>6287</v>
      </c>
      <c r="F11479" t="s">
        <v>8262</v>
      </c>
      <c r="G11479" t="s">
        <v>1422</v>
      </c>
      <c r="H11479" s="5">
        <v>10015.99</v>
      </c>
      <c r="J11479" s="5">
        <v>10015.99</v>
      </c>
      <c r="L11479" s="5">
        <v>10015.99</v>
      </c>
      <c r="M11479" t="str">
        <f>IF(ISERROR(VLOOKUP(A11479,'[1]Ecart validé'!$A:$A,1,FALSE)),Z11479,"Ecart Validé")</f>
        <v>issue</v>
      </c>
      <c r="N11479" t="s">
        <v>323</v>
      </c>
      <c r="O11479" t="s">
        <v>323</v>
      </c>
      <c r="P11479" t="s">
        <v>324</v>
      </c>
      <c r="R11479" t="s">
        <v>30</v>
      </c>
      <c r="S11479" t="s">
        <v>42</v>
      </c>
      <c r="T11479" t="s">
        <v>325</v>
      </c>
      <c r="U11479" s="13" t="s">
        <v>14251</v>
      </c>
      <c r="V11479" t="s">
        <v>60</v>
      </c>
      <c r="X11479"/>
      <c r="Y11479"/>
      <c r="Z11479" t="s">
        <v>88</v>
      </c>
    </row>
    <row r="11480" spans="1:26" x14ac:dyDescent="0.3">
      <c r="A11480" t="s">
        <v>14252</v>
      </c>
      <c r="B11480" t="s">
        <v>6107</v>
      </c>
      <c r="C11480">
        <v>35064</v>
      </c>
      <c r="D11480" t="str">
        <f>+VLOOKUP(C11480,Param!K:L,2,FALSE)</f>
        <v>WGC LTD</v>
      </c>
      <c r="E11480" t="s">
        <v>6287</v>
      </c>
      <c r="F11480" t="s">
        <v>8264</v>
      </c>
      <c r="G11480" t="s">
        <v>1422</v>
      </c>
      <c r="H11480" s="5">
        <v>22593.52</v>
      </c>
      <c r="I11480" s="5">
        <v>22593.5239</v>
      </c>
      <c r="J11480" s="5">
        <v>-3.8999999997031401E-3</v>
      </c>
      <c r="K11480" s="5">
        <v>22593.5239</v>
      </c>
      <c r="L11480" s="5">
        <v>-3.8999999997031401E-3</v>
      </c>
      <c r="M11480" t="str">
        <f>IF(ISERROR(VLOOKUP(A11480,'[1]Ecart validé'!$A:$A,1,FALSE)),Z11480,"Ecart Validé")</f>
        <v>valid</v>
      </c>
      <c r="R11480" t="s">
        <v>30</v>
      </c>
      <c r="X11480"/>
      <c r="Y11480"/>
      <c r="Z11480" t="s">
        <v>31</v>
      </c>
    </row>
    <row r="11481" spans="1:26" x14ac:dyDescent="0.3">
      <c r="A11481" t="s">
        <v>14253</v>
      </c>
      <c r="B11481" t="s">
        <v>6107</v>
      </c>
      <c r="C11481">
        <v>35064</v>
      </c>
      <c r="D11481" t="str">
        <f>+VLOOKUP(C11481,Param!K:L,2,FALSE)</f>
        <v>WGC LTD</v>
      </c>
      <c r="E11481" t="s">
        <v>6287</v>
      </c>
      <c r="F11481" t="s">
        <v>8266</v>
      </c>
      <c r="G11481" t="s">
        <v>1422</v>
      </c>
      <c r="H11481" s="5">
        <v>29884.79</v>
      </c>
      <c r="I11481" s="5">
        <v>29884.792600000001</v>
      </c>
      <c r="J11481" s="5">
        <v>-2.59999999980209E-3</v>
      </c>
      <c r="K11481" s="5">
        <v>29884.792600000001</v>
      </c>
      <c r="L11481" s="5">
        <v>-2.59999999980209E-3</v>
      </c>
      <c r="M11481" t="str">
        <f>IF(ISERROR(VLOOKUP(A11481,'[1]Ecart validé'!$A:$A,1,FALSE)),Z11481,"Ecart Validé")</f>
        <v>valid</v>
      </c>
      <c r="R11481" t="s">
        <v>30</v>
      </c>
      <c r="X11481"/>
      <c r="Y11481"/>
      <c r="Z11481" t="s">
        <v>31</v>
      </c>
    </row>
    <row r="11482" spans="1:26" x14ac:dyDescent="0.3">
      <c r="A11482" t="s">
        <v>14254</v>
      </c>
      <c r="B11482" t="s">
        <v>6107</v>
      </c>
      <c r="C11482">
        <v>35108</v>
      </c>
      <c r="D11482" t="str">
        <f>+VLOOKUP(C11482,Param!K:L,2,FALSE)</f>
        <v>ATALIAN SERVEST LIMITED</v>
      </c>
      <c r="E11482" t="s">
        <v>6294</v>
      </c>
      <c r="F11482" t="s">
        <v>8260</v>
      </c>
      <c r="G11482" t="s">
        <v>1422</v>
      </c>
      <c r="H11482" s="5">
        <v>648.07500000000005</v>
      </c>
      <c r="I11482" s="5">
        <v>648.07500000000005</v>
      </c>
      <c r="J11482" s="5">
        <v>0</v>
      </c>
      <c r="K11482" s="5">
        <v>648.07500000000005</v>
      </c>
      <c r="L11482" s="5">
        <v>0</v>
      </c>
      <c r="M11482" t="str">
        <f>IF(ISERROR(VLOOKUP(A11482,'[1]Ecart validé'!$A:$A,1,FALSE)),Z11482,"Ecart Validé")</f>
        <v>valid</v>
      </c>
      <c r="R11482" t="s">
        <v>30</v>
      </c>
      <c r="X11482"/>
      <c r="Y11482"/>
      <c r="Z11482" t="s">
        <v>31</v>
      </c>
    </row>
    <row r="11483" spans="1:26" x14ac:dyDescent="0.3">
      <c r="A11483" t="s">
        <v>14255</v>
      </c>
      <c r="B11483" t="s">
        <v>6107</v>
      </c>
      <c r="C11483">
        <v>35108</v>
      </c>
      <c r="D11483" t="str">
        <f>+VLOOKUP(C11483,Param!K:L,2,FALSE)</f>
        <v>ATALIAN SERVEST LIMITED</v>
      </c>
      <c r="E11483" t="s">
        <v>6294</v>
      </c>
      <c r="F11483" t="s">
        <v>8262</v>
      </c>
      <c r="G11483" t="s">
        <v>1422</v>
      </c>
      <c r="H11483" s="5">
        <v>1165.49</v>
      </c>
      <c r="J11483" s="5">
        <v>1165.49</v>
      </c>
      <c r="K11483" s="5">
        <v>1165.4866999999999</v>
      </c>
      <c r="L11483" s="5">
        <v>3.30000000008112E-3</v>
      </c>
      <c r="M11483" t="str">
        <f>IF(ISERROR(VLOOKUP(A11483,'[1]Ecart validé'!$A:$A,1,FALSE)),Z11483,"Ecart Validé")</f>
        <v>resolved</v>
      </c>
      <c r="N11483" t="s">
        <v>14256</v>
      </c>
      <c r="O11483" t="s">
        <v>14257</v>
      </c>
      <c r="P11483" t="s">
        <v>389</v>
      </c>
      <c r="Q11483" t="s">
        <v>14258</v>
      </c>
      <c r="R11483" t="s">
        <v>30</v>
      </c>
      <c r="X11483"/>
      <c r="Y11483"/>
      <c r="Z11483" t="s">
        <v>391</v>
      </c>
    </row>
    <row r="11484" spans="1:26" x14ac:dyDescent="0.3">
      <c r="A11484" t="s">
        <v>14259</v>
      </c>
      <c r="B11484" t="s">
        <v>6107</v>
      </c>
      <c r="C11484">
        <v>35108</v>
      </c>
      <c r="D11484" t="str">
        <f>+VLOOKUP(C11484,Param!K:L,2,FALSE)</f>
        <v>ATALIAN SERVEST LIMITED</v>
      </c>
      <c r="E11484" t="s">
        <v>6294</v>
      </c>
      <c r="F11484" t="s">
        <v>8264</v>
      </c>
      <c r="G11484" t="s">
        <v>1422</v>
      </c>
      <c r="H11484" s="5">
        <v>308.08</v>
      </c>
      <c r="I11484" s="5">
        <v>308.07690000000002</v>
      </c>
      <c r="J11484" s="5">
        <v>3.0999999999607999E-3</v>
      </c>
      <c r="K11484" s="5">
        <v>308.07690000000002</v>
      </c>
      <c r="L11484" s="5">
        <v>3.0999999999607999E-3</v>
      </c>
      <c r="M11484" t="str">
        <f>IF(ISERROR(VLOOKUP(A11484,'[1]Ecart validé'!$A:$A,1,FALSE)),Z11484,"Ecart Validé")</f>
        <v>valid</v>
      </c>
      <c r="R11484" t="s">
        <v>30</v>
      </c>
      <c r="X11484"/>
      <c r="Y11484"/>
      <c r="Z11484" t="s">
        <v>31</v>
      </c>
    </row>
    <row r="11485" spans="1:26" x14ac:dyDescent="0.3">
      <c r="A11485" t="s">
        <v>14260</v>
      </c>
      <c r="B11485" t="s">
        <v>6107</v>
      </c>
      <c r="C11485">
        <v>35108</v>
      </c>
      <c r="D11485" t="str">
        <f>+VLOOKUP(C11485,Param!K:L,2,FALSE)</f>
        <v>ATALIAN SERVEST LIMITED</v>
      </c>
      <c r="E11485" t="s">
        <v>6294</v>
      </c>
      <c r="F11485" t="s">
        <v>8266</v>
      </c>
      <c r="G11485" t="s">
        <v>1422</v>
      </c>
      <c r="H11485" s="5">
        <v>909.06</v>
      </c>
      <c r="J11485" s="5">
        <v>909.06</v>
      </c>
      <c r="K11485" s="5">
        <v>909.06020000000001</v>
      </c>
      <c r="L11485" s="5">
        <v>-2.00000000063482E-4</v>
      </c>
      <c r="M11485" t="str">
        <f>IF(ISERROR(VLOOKUP(A11485,'[1]Ecart validé'!$A:$A,1,FALSE)),Z11485,"Ecart Validé")</f>
        <v>resolved</v>
      </c>
      <c r="N11485" t="s">
        <v>14261</v>
      </c>
      <c r="O11485" t="s">
        <v>14262</v>
      </c>
      <c r="P11485" t="s">
        <v>389</v>
      </c>
      <c r="Q11485" t="s">
        <v>14263</v>
      </c>
      <c r="R11485" t="s">
        <v>30</v>
      </c>
      <c r="X11485"/>
      <c r="Y11485"/>
      <c r="Z11485" t="s">
        <v>391</v>
      </c>
    </row>
    <row r="11486" spans="1:26" x14ac:dyDescent="0.3">
      <c r="A11486" t="s">
        <v>14264</v>
      </c>
      <c r="B11486" t="s">
        <v>6107</v>
      </c>
      <c r="C11486">
        <v>35126</v>
      </c>
      <c r="D11486" t="str">
        <f>+VLOOKUP(C11486,Param!K:L,2,FALSE)</f>
        <v>OTIS</v>
      </c>
      <c r="E11486" t="s">
        <v>6309</v>
      </c>
      <c r="F11486" t="s">
        <v>8260</v>
      </c>
      <c r="G11486" t="s">
        <v>1422</v>
      </c>
      <c r="H11486" s="5">
        <v>878.72469999999998</v>
      </c>
      <c r="I11486" s="5">
        <v>878.72469999999998</v>
      </c>
      <c r="J11486" s="5">
        <v>0</v>
      </c>
      <c r="K11486" s="5">
        <v>878.72469999999998</v>
      </c>
      <c r="L11486" s="5">
        <v>0</v>
      </c>
      <c r="M11486" t="str">
        <f>IF(ISERROR(VLOOKUP(A11486,'[1]Ecart validé'!$A:$A,1,FALSE)),Z11486,"Ecart Validé")</f>
        <v>valid</v>
      </c>
      <c r="R11486" t="s">
        <v>30</v>
      </c>
      <c r="X11486"/>
      <c r="Y11486"/>
      <c r="Z11486" t="s">
        <v>31</v>
      </c>
    </row>
    <row r="11487" spans="1:26" x14ac:dyDescent="0.3">
      <c r="A11487" t="s">
        <v>14265</v>
      </c>
      <c r="B11487" t="s">
        <v>6107</v>
      </c>
      <c r="C11487">
        <v>35126</v>
      </c>
      <c r="D11487" t="str">
        <f>+VLOOKUP(C11487,Param!K:L,2,FALSE)</f>
        <v>OTIS</v>
      </c>
      <c r="E11487" t="s">
        <v>6309</v>
      </c>
      <c r="F11487" t="s">
        <v>8262</v>
      </c>
      <c r="G11487" t="s">
        <v>1422</v>
      </c>
      <c r="H11487" s="5">
        <v>771.26</v>
      </c>
      <c r="I11487" s="5">
        <v>771.25959999999998</v>
      </c>
      <c r="J11487" s="5">
        <v>4.0000000001327803E-4</v>
      </c>
      <c r="K11487" s="5">
        <v>771.26</v>
      </c>
      <c r="L11487" s="5">
        <v>0</v>
      </c>
      <c r="M11487" t="str">
        <f>IF(ISERROR(VLOOKUP(A11487,'[1]Ecart validé'!$A:$A,1,FALSE)),Z11487,"Ecart Validé")</f>
        <v>valid</v>
      </c>
      <c r="R11487" t="s">
        <v>30</v>
      </c>
      <c r="X11487"/>
      <c r="Y11487"/>
      <c r="Z11487" t="s">
        <v>31</v>
      </c>
    </row>
    <row r="11488" spans="1:26" x14ac:dyDescent="0.3">
      <c r="A11488" t="s">
        <v>14266</v>
      </c>
      <c r="B11488" t="s">
        <v>6107</v>
      </c>
      <c r="C11488">
        <v>35126</v>
      </c>
      <c r="D11488" t="str">
        <f>+VLOOKUP(C11488,Param!K:L,2,FALSE)</f>
        <v>OTIS</v>
      </c>
      <c r="E11488" t="s">
        <v>6309</v>
      </c>
      <c r="F11488" t="s">
        <v>8264</v>
      </c>
      <c r="G11488" t="s">
        <v>1422</v>
      </c>
      <c r="H11488" s="5">
        <v>786.06</v>
      </c>
      <c r="I11488" s="5">
        <v>786.05920000000003</v>
      </c>
      <c r="J11488" s="5">
        <v>7.9999999991286997E-4</v>
      </c>
      <c r="K11488" s="5">
        <v>786.06</v>
      </c>
      <c r="L11488" s="5">
        <v>0</v>
      </c>
      <c r="M11488" t="str">
        <f>IF(ISERROR(VLOOKUP(A11488,'[1]Ecart validé'!$A:$A,1,FALSE)),Z11488,"Ecart Validé")</f>
        <v>valid</v>
      </c>
      <c r="R11488" t="s">
        <v>30</v>
      </c>
      <c r="X11488"/>
      <c r="Y11488"/>
      <c r="Z11488" t="s">
        <v>31</v>
      </c>
    </row>
    <row r="11489" spans="1:26" x14ac:dyDescent="0.3">
      <c r="A11489" t="s">
        <v>14267</v>
      </c>
      <c r="B11489" t="s">
        <v>6107</v>
      </c>
      <c r="C11489">
        <v>35126</v>
      </c>
      <c r="D11489" t="str">
        <f>+VLOOKUP(C11489,Param!K:L,2,FALSE)</f>
        <v>OTIS</v>
      </c>
      <c r="E11489" t="s">
        <v>6309</v>
      </c>
      <c r="F11489" t="s">
        <v>8266</v>
      </c>
      <c r="G11489" t="s">
        <v>1422</v>
      </c>
      <c r="H11489" s="5">
        <v>793.88</v>
      </c>
      <c r="I11489" s="5">
        <v>793.87810000000002</v>
      </c>
      <c r="J11489" s="5">
        <v>1.8999999999778001E-3</v>
      </c>
      <c r="K11489" s="5">
        <v>793.88</v>
      </c>
      <c r="L11489" s="5">
        <v>0</v>
      </c>
      <c r="M11489" t="str">
        <f>IF(ISERROR(VLOOKUP(A11489,'[1]Ecart validé'!$A:$A,1,FALSE)),Z11489,"Ecart Validé")</f>
        <v>valid</v>
      </c>
      <c r="R11489" t="s">
        <v>30</v>
      </c>
      <c r="X11489"/>
      <c r="Y11489"/>
      <c r="Z11489" t="s">
        <v>31</v>
      </c>
    </row>
    <row r="11490" spans="1:26" x14ac:dyDescent="0.3">
      <c r="A11490" t="s">
        <v>14268</v>
      </c>
      <c r="B11490" t="s">
        <v>6107</v>
      </c>
      <c r="C11490">
        <v>35265</v>
      </c>
      <c r="D11490" t="str">
        <f>+VLOOKUP(C11490,Param!K:L,2,FALSE)</f>
        <v>Aslotel Ltd</v>
      </c>
      <c r="E11490" t="s">
        <v>6319</v>
      </c>
      <c r="F11490" t="s">
        <v>8260</v>
      </c>
      <c r="G11490" t="s">
        <v>1422</v>
      </c>
      <c r="H11490" s="5">
        <v>35.663400000000003</v>
      </c>
      <c r="I11490" s="5">
        <v>35.663400000000003</v>
      </c>
      <c r="J11490" s="5">
        <v>0</v>
      </c>
      <c r="K11490" s="5">
        <v>35.663400000000003</v>
      </c>
      <c r="L11490" s="5">
        <v>0</v>
      </c>
      <c r="M11490" t="str">
        <f>IF(ISERROR(VLOOKUP(A11490,'[1]Ecart validé'!$A:$A,1,FALSE)),Z11490,"Ecart Validé")</f>
        <v>valid</v>
      </c>
      <c r="R11490" t="s">
        <v>30</v>
      </c>
      <c r="X11490"/>
      <c r="Y11490"/>
      <c r="Z11490" t="s">
        <v>31</v>
      </c>
    </row>
    <row r="11491" spans="1:26" x14ac:dyDescent="0.3">
      <c r="A11491" t="s">
        <v>14269</v>
      </c>
      <c r="B11491" t="s">
        <v>6107</v>
      </c>
      <c r="C11491">
        <v>35265</v>
      </c>
      <c r="D11491" t="str">
        <f>+VLOOKUP(C11491,Param!K:L,2,FALSE)</f>
        <v>Aslotel Ltd</v>
      </c>
      <c r="E11491" t="s">
        <v>6319</v>
      </c>
      <c r="F11491" t="s">
        <v>8262</v>
      </c>
      <c r="G11491" t="s">
        <v>1422</v>
      </c>
      <c r="H11491" s="5">
        <v>606.75</v>
      </c>
      <c r="I11491" s="5">
        <v>606.75329999999997</v>
      </c>
      <c r="J11491" s="5">
        <v>-3.2999999999674401E-3</v>
      </c>
      <c r="K11491" s="5">
        <v>606.75</v>
      </c>
      <c r="L11491" s="5">
        <v>0</v>
      </c>
      <c r="M11491" t="str">
        <f>IF(ISERROR(VLOOKUP(A11491,'[1]Ecart validé'!$A:$A,1,FALSE)),Z11491,"Ecart Validé")</f>
        <v>valid</v>
      </c>
      <c r="R11491" t="s">
        <v>30</v>
      </c>
      <c r="X11491"/>
      <c r="Y11491"/>
      <c r="Z11491" t="s">
        <v>31</v>
      </c>
    </row>
    <row r="11492" spans="1:26" x14ac:dyDescent="0.3">
      <c r="A11492" t="s">
        <v>14270</v>
      </c>
      <c r="B11492" t="s">
        <v>6107</v>
      </c>
      <c r="C11492">
        <v>35265</v>
      </c>
      <c r="D11492" t="str">
        <f>+VLOOKUP(C11492,Param!K:L,2,FALSE)</f>
        <v>Aslotel Ltd</v>
      </c>
      <c r="E11492" t="s">
        <v>6319</v>
      </c>
      <c r="F11492" t="s">
        <v>8264</v>
      </c>
      <c r="G11492" t="s">
        <v>1422</v>
      </c>
      <c r="H11492" s="5">
        <v>643.58000000000004</v>
      </c>
      <c r="I11492" s="5">
        <v>643.57590000000005</v>
      </c>
      <c r="J11492" s="5">
        <v>4.0999999999939904E-3</v>
      </c>
      <c r="K11492" s="5">
        <v>643.58000000000004</v>
      </c>
      <c r="L11492" s="5">
        <v>0</v>
      </c>
      <c r="M11492" t="str">
        <f>IF(ISERROR(VLOOKUP(A11492,'[1]Ecart validé'!$A:$A,1,FALSE)),Z11492,"Ecart Validé")</f>
        <v>valid</v>
      </c>
      <c r="R11492" t="s">
        <v>30</v>
      </c>
      <c r="X11492"/>
      <c r="Y11492"/>
      <c r="Z11492" t="s">
        <v>31</v>
      </c>
    </row>
    <row r="11493" spans="1:26" x14ac:dyDescent="0.3">
      <c r="A11493" t="s">
        <v>14271</v>
      </c>
      <c r="B11493" t="s">
        <v>6107</v>
      </c>
      <c r="C11493">
        <v>35265</v>
      </c>
      <c r="D11493" t="str">
        <f>+VLOOKUP(C11493,Param!K:L,2,FALSE)</f>
        <v>Aslotel Ltd</v>
      </c>
      <c r="E11493" t="s">
        <v>6319</v>
      </c>
      <c r="F11493" t="s">
        <v>8266</v>
      </c>
      <c r="G11493" t="s">
        <v>1422</v>
      </c>
      <c r="H11493" s="5">
        <v>1096.1300000000001</v>
      </c>
      <c r="I11493" s="5">
        <v>1096.1324999999999</v>
      </c>
      <c r="J11493" s="5">
        <v>-2.4999999998271899E-3</v>
      </c>
      <c r="K11493" s="5">
        <v>1096.1300000000001</v>
      </c>
      <c r="L11493" s="5">
        <v>0</v>
      </c>
      <c r="M11493" t="str">
        <f>IF(ISERROR(VLOOKUP(A11493,'[1]Ecart validé'!$A:$A,1,FALSE)),Z11493,"Ecart Validé")</f>
        <v>valid</v>
      </c>
      <c r="R11493" t="s">
        <v>30</v>
      </c>
      <c r="X11493"/>
      <c r="Y11493"/>
      <c r="Z11493" t="s">
        <v>31</v>
      </c>
    </row>
    <row r="11494" spans="1:26" x14ac:dyDescent="0.3">
      <c r="A11494" t="s">
        <v>14272</v>
      </c>
      <c r="B11494" t="s">
        <v>6107</v>
      </c>
      <c r="C11494">
        <v>35272</v>
      </c>
      <c r="D11494" t="str">
        <f>+VLOOKUP(C11494,Param!K:L,2,FALSE)</f>
        <v>BELMONT LAUNDRY</v>
      </c>
      <c r="E11494" t="s">
        <v>6331</v>
      </c>
      <c r="F11494" t="s">
        <v>8262</v>
      </c>
      <c r="G11494" t="s">
        <v>1422</v>
      </c>
      <c r="H11494" s="5">
        <v>189.47</v>
      </c>
      <c r="I11494" s="5">
        <v>189.47380000000001</v>
      </c>
      <c r="J11494" s="5">
        <v>-3.8000000000124601E-3</v>
      </c>
      <c r="K11494" s="5">
        <v>189.47</v>
      </c>
      <c r="L11494" s="5">
        <v>0</v>
      </c>
      <c r="M11494" t="str">
        <f>IF(ISERROR(VLOOKUP(A11494,'[1]Ecart validé'!$A:$A,1,FALSE)),Z11494,"Ecart Validé")</f>
        <v>valid</v>
      </c>
      <c r="R11494" t="s">
        <v>30</v>
      </c>
      <c r="X11494"/>
      <c r="Y11494"/>
      <c r="Z11494" t="s">
        <v>31</v>
      </c>
    </row>
    <row r="11495" spans="1:26" x14ac:dyDescent="0.3">
      <c r="A11495" t="s">
        <v>14273</v>
      </c>
      <c r="B11495" t="s">
        <v>6107</v>
      </c>
      <c r="C11495">
        <v>35272</v>
      </c>
      <c r="D11495" t="str">
        <f>+VLOOKUP(C11495,Param!K:L,2,FALSE)</f>
        <v>BELMONT LAUNDRY</v>
      </c>
      <c r="E11495" t="s">
        <v>6331</v>
      </c>
      <c r="F11495" t="s">
        <v>8264</v>
      </c>
      <c r="G11495" t="s">
        <v>1422</v>
      </c>
      <c r="H11495" s="5">
        <v>477.92</v>
      </c>
      <c r="I11495" s="5">
        <v>477.92149999999998</v>
      </c>
      <c r="J11495" s="5">
        <v>-1.4999999999645199E-3</v>
      </c>
      <c r="K11495" s="5">
        <v>477.92</v>
      </c>
      <c r="L11495" s="5">
        <v>0</v>
      </c>
      <c r="M11495" t="str">
        <f>IF(ISERROR(VLOOKUP(A11495,'[1]Ecart validé'!$A:$A,1,FALSE)),Z11495,"Ecart Validé")</f>
        <v>valid</v>
      </c>
      <c r="R11495" t="s">
        <v>30</v>
      </c>
      <c r="X11495"/>
      <c r="Y11495"/>
      <c r="Z11495" t="s">
        <v>31</v>
      </c>
    </row>
    <row r="11496" spans="1:26" x14ac:dyDescent="0.3">
      <c r="A11496" t="s">
        <v>14274</v>
      </c>
      <c r="B11496" t="s">
        <v>6107</v>
      </c>
      <c r="C11496">
        <v>35272</v>
      </c>
      <c r="D11496" t="str">
        <f>+VLOOKUP(C11496,Param!K:L,2,FALSE)</f>
        <v>BELMONT LAUNDRY</v>
      </c>
      <c r="E11496" t="s">
        <v>6331</v>
      </c>
      <c r="F11496" t="s">
        <v>8266</v>
      </c>
      <c r="G11496" t="s">
        <v>1422</v>
      </c>
      <c r="H11496" s="5">
        <v>559.45000000000005</v>
      </c>
      <c r="I11496" s="5">
        <v>559.45000000000005</v>
      </c>
      <c r="J11496" s="5">
        <v>0</v>
      </c>
      <c r="K11496" s="5">
        <v>559.45000000000005</v>
      </c>
      <c r="L11496" s="5">
        <v>0</v>
      </c>
      <c r="M11496" t="str">
        <f>IF(ISERROR(VLOOKUP(A11496,'[1]Ecart validé'!$A:$A,1,FALSE)),Z11496,"Ecart Validé")</f>
        <v>valid</v>
      </c>
      <c r="R11496" t="s">
        <v>30</v>
      </c>
      <c r="X11496"/>
      <c r="Y11496"/>
      <c r="Z11496" t="s">
        <v>31</v>
      </c>
    </row>
    <row r="11497" spans="1:26" x14ac:dyDescent="0.3">
      <c r="A11497" t="s">
        <v>14275</v>
      </c>
      <c r="B11497" t="s">
        <v>6107</v>
      </c>
      <c r="C11497">
        <v>35272</v>
      </c>
      <c r="D11497" t="str">
        <f>+VLOOKUP(C11497,Param!K:L,2,FALSE)</f>
        <v>BELMONT LAUNDRY</v>
      </c>
      <c r="E11497" t="s">
        <v>14276</v>
      </c>
      <c r="F11497" t="s">
        <v>8260</v>
      </c>
      <c r="G11497" t="s">
        <v>1422</v>
      </c>
      <c r="H11497" s="5">
        <v>567.32299999999998</v>
      </c>
      <c r="I11497" s="5">
        <v>567.32299999999998</v>
      </c>
      <c r="J11497" s="5">
        <v>0</v>
      </c>
      <c r="K11497" s="5">
        <v>567.32299999999998</v>
      </c>
      <c r="L11497" s="5">
        <v>0</v>
      </c>
      <c r="M11497" t="str">
        <f>IF(ISERROR(VLOOKUP(A11497,'[1]Ecart validé'!$A:$A,1,FALSE)),Z11497,"Ecart Validé")</f>
        <v>valid</v>
      </c>
      <c r="R11497" t="s">
        <v>30</v>
      </c>
      <c r="X11497"/>
      <c r="Y11497"/>
      <c r="Z11497" t="s">
        <v>31</v>
      </c>
    </row>
    <row r="11498" spans="1:26" x14ac:dyDescent="0.3">
      <c r="A11498" t="s">
        <v>14277</v>
      </c>
      <c r="B11498" t="s">
        <v>6107</v>
      </c>
      <c r="C11498">
        <v>35272</v>
      </c>
      <c r="D11498" t="str">
        <f>+VLOOKUP(C11498,Param!K:L,2,FALSE)</f>
        <v>BELMONT LAUNDRY</v>
      </c>
      <c r="E11498" t="s">
        <v>14276</v>
      </c>
      <c r="F11498" t="s">
        <v>8262</v>
      </c>
      <c r="G11498" t="s">
        <v>1422</v>
      </c>
      <c r="H11498" s="5">
        <v>3174.09</v>
      </c>
      <c r="I11498" s="5">
        <v>3174.0956000000001</v>
      </c>
      <c r="J11498" s="5">
        <v>-5.5999999999585201E-3</v>
      </c>
      <c r="K11498" s="5">
        <v>3174.09</v>
      </c>
      <c r="L11498" s="5">
        <v>0</v>
      </c>
      <c r="M11498" t="str">
        <f>IF(ISERROR(VLOOKUP(A11498,'[1]Ecart validé'!$A:$A,1,FALSE)),Z11498,"Ecart Validé")</f>
        <v>valid</v>
      </c>
      <c r="R11498" t="s">
        <v>30</v>
      </c>
      <c r="X11498"/>
      <c r="Y11498"/>
      <c r="Z11498" t="s">
        <v>31</v>
      </c>
    </row>
    <row r="11499" spans="1:26" x14ac:dyDescent="0.3">
      <c r="A11499" t="s">
        <v>14278</v>
      </c>
      <c r="B11499" t="s">
        <v>6107</v>
      </c>
      <c r="C11499">
        <v>35272</v>
      </c>
      <c r="D11499" t="str">
        <f>+VLOOKUP(C11499,Param!K:L,2,FALSE)</f>
        <v>BELMONT LAUNDRY</v>
      </c>
      <c r="E11499" t="s">
        <v>14276</v>
      </c>
      <c r="F11499" t="s">
        <v>8264</v>
      </c>
      <c r="G11499" t="s">
        <v>1422</v>
      </c>
      <c r="H11499" s="5">
        <v>7943.3599999999897</v>
      </c>
      <c r="I11499" s="5">
        <v>7943.3662999999997</v>
      </c>
      <c r="J11499" s="5">
        <v>-6.3000000009196802E-3</v>
      </c>
      <c r="K11499" s="5">
        <v>7943.3599999999897</v>
      </c>
      <c r="L11499" s="5">
        <v>0</v>
      </c>
      <c r="M11499" t="str">
        <f>IF(ISERROR(VLOOKUP(A11499,'[1]Ecart validé'!$A:$A,1,FALSE)),Z11499,"Ecart Validé")</f>
        <v>valid</v>
      </c>
      <c r="R11499" t="s">
        <v>30</v>
      </c>
      <c r="X11499"/>
      <c r="Y11499"/>
      <c r="Z11499" t="s">
        <v>31</v>
      </c>
    </row>
    <row r="11500" spans="1:26" x14ac:dyDescent="0.3">
      <c r="A11500" t="s">
        <v>14279</v>
      </c>
      <c r="B11500" t="s">
        <v>6107</v>
      </c>
      <c r="C11500">
        <v>35272</v>
      </c>
      <c r="D11500" t="str">
        <f>+VLOOKUP(C11500,Param!K:L,2,FALSE)</f>
        <v>BELMONT LAUNDRY</v>
      </c>
      <c r="E11500" t="s">
        <v>14276</v>
      </c>
      <c r="F11500" t="s">
        <v>8266</v>
      </c>
      <c r="G11500" t="s">
        <v>1422</v>
      </c>
      <c r="H11500" s="5">
        <v>9988.76</v>
      </c>
      <c r="I11500" s="5">
        <v>9988.7608999999993</v>
      </c>
      <c r="J11500" s="5">
        <v>-8.9999999909195995E-4</v>
      </c>
      <c r="K11500" s="5">
        <v>9988.76</v>
      </c>
      <c r="L11500" s="5">
        <v>0</v>
      </c>
      <c r="M11500" t="str">
        <f>IF(ISERROR(VLOOKUP(A11500,'[1]Ecart validé'!$A:$A,1,FALSE)),Z11500,"Ecart Validé")</f>
        <v>valid</v>
      </c>
      <c r="R11500" t="s">
        <v>30</v>
      </c>
      <c r="X11500"/>
      <c r="Y11500"/>
      <c r="Z11500" t="s">
        <v>31</v>
      </c>
    </row>
    <row r="11501" spans="1:26" x14ac:dyDescent="0.3">
      <c r="A11501" t="s">
        <v>14280</v>
      </c>
      <c r="B11501" t="s">
        <v>6107</v>
      </c>
      <c r="C11501">
        <v>35307</v>
      </c>
      <c r="D11501" t="str">
        <f>+VLOOKUP(C11501,Param!K:L,2,FALSE)</f>
        <v>FAUCETS</v>
      </c>
      <c r="E11501" t="s">
        <v>6335</v>
      </c>
      <c r="F11501" t="s">
        <v>8260</v>
      </c>
      <c r="G11501" t="s">
        <v>1422</v>
      </c>
      <c r="H11501" s="5">
        <v>467.15989999999999</v>
      </c>
      <c r="I11501" s="5">
        <v>467.15989999999999</v>
      </c>
      <c r="J11501" s="5">
        <v>0</v>
      </c>
      <c r="K11501" s="5">
        <v>467.15989999999999</v>
      </c>
      <c r="L11501" s="5">
        <v>0</v>
      </c>
      <c r="M11501" t="str">
        <f>IF(ISERROR(VLOOKUP(A11501,'[1]Ecart validé'!$A:$A,1,FALSE)),Z11501,"Ecart Validé")</f>
        <v>valid</v>
      </c>
      <c r="R11501" t="s">
        <v>30</v>
      </c>
      <c r="X11501"/>
      <c r="Y11501"/>
      <c r="Z11501" t="s">
        <v>31</v>
      </c>
    </row>
    <row r="11502" spans="1:26" x14ac:dyDescent="0.3">
      <c r="A11502" t="s">
        <v>14281</v>
      </c>
      <c r="B11502" t="s">
        <v>6107</v>
      </c>
      <c r="C11502">
        <v>35307</v>
      </c>
      <c r="D11502" t="str">
        <f>+VLOOKUP(C11502,Param!K:L,2,FALSE)</f>
        <v>FAUCETS</v>
      </c>
      <c r="E11502" t="s">
        <v>6335</v>
      </c>
      <c r="F11502" t="s">
        <v>8262</v>
      </c>
      <c r="G11502" t="s">
        <v>1422</v>
      </c>
      <c r="H11502" s="5">
        <v>427.92</v>
      </c>
      <c r="I11502" s="5">
        <v>427.91759999999999</v>
      </c>
      <c r="J11502" s="5">
        <v>2.4000000000228201E-3</v>
      </c>
      <c r="K11502" s="5">
        <v>427.92</v>
      </c>
      <c r="L11502" s="5">
        <v>0</v>
      </c>
      <c r="M11502" t="str">
        <f>IF(ISERROR(VLOOKUP(A11502,'[1]Ecart validé'!$A:$A,1,FALSE)),Z11502,"Ecart Validé")</f>
        <v>valid</v>
      </c>
      <c r="R11502" t="s">
        <v>30</v>
      </c>
      <c r="X11502"/>
      <c r="Y11502"/>
      <c r="Z11502" t="s">
        <v>31</v>
      </c>
    </row>
    <row r="11503" spans="1:26" x14ac:dyDescent="0.3">
      <c r="A11503" t="s">
        <v>14282</v>
      </c>
      <c r="B11503" t="s">
        <v>6107</v>
      </c>
      <c r="C11503">
        <v>35307</v>
      </c>
      <c r="D11503" t="str">
        <f>+VLOOKUP(C11503,Param!K:L,2,FALSE)</f>
        <v>FAUCETS</v>
      </c>
      <c r="E11503" t="s">
        <v>6335</v>
      </c>
      <c r="F11503" t="s">
        <v>8264</v>
      </c>
      <c r="G11503" t="s">
        <v>1422</v>
      </c>
      <c r="H11503" s="5">
        <v>365.27</v>
      </c>
      <c r="I11503" s="5">
        <v>365.26609999999999</v>
      </c>
      <c r="J11503" s="5">
        <v>3.8999999999873498E-3</v>
      </c>
      <c r="K11503" s="5">
        <v>365.27</v>
      </c>
      <c r="L11503" s="5">
        <v>0</v>
      </c>
      <c r="M11503" t="str">
        <f>IF(ISERROR(VLOOKUP(A11503,'[1]Ecart validé'!$A:$A,1,FALSE)),Z11503,"Ecart Validé")</f>
        <v>valid</v>
      </c>
      <c r="R11503" t="s">
        <v>30</v>
      </c>
      <c r="X11503"/>
      <c r="Y11503"/>
      <c r="Z11503" t="s">
        <v>31</v>
      </c>
    </row>
    <row r="11504" spans="1:26" x14ac:dyDescent="0.3">
      <c r="A11504" t="s">
        <v>14283</v>
      </c>
      <c r="B11504" t="s">
        <v>6107</v>
      </c>
      <c r="C11504">
        <v>35307</v>
      </c>
      <c r="D11504" t="str">
        <f>+VLOOKUP(C11504,Param!K:L,2,FALSE)</f>
        <v>FAUCETS</v>
      </c>
      <c r="E11504" t="s">
        <v>6335</v>
      </c>
      <c r="F11504" t="s">
        <v>8266</v>
      </c>
      <c r="G11504" t="s">
        <v>1422</v>
      </c>
      <c r="H11504" s="5">
        <v>443.35</v>
      </c>
      <c r="I11504" s="5">
        <v>443.34589999999997</v>
      </c>
      <c r="J11504" s="5">
        <v>4.1000000000508399E-3</v>
      </c>
      <c r="K11504" s="5">
        <v>443.35</v>
      </c>
      <c r="L11504" s="5">
        <v>0</v>
      </c>
      <c r="M11504" t="str">
        <f>IF(ISERROR(VLOOKUP(A11504,'[1]Ecart validé'!$A:$A,1,FALSE)),Z11504,"Ecart Validé")</f>
        <v>valid</v>
      </c>
      <c r="R11504" t="s">
        <v>30</v>
      </c>
      <c r="X11504"/>
      <c r="Y11504"/>
      <c r="Z11504" t="s">
        <v>31</v>
      </c>
    </row>
    <row r="11505" spans="1:26" x14ac:dyDescent="0.3">
      <c r="A11505" t="s">
        <v>14284</v>
      </c>
      <c r="B11505" t="s">
        <v>6107</v>
      </c>
      <c r="C11505">
        <v>35328</v>
      </c>
      <c r="D11505" t="str">
        <f>+VLOOKUP(C11505,Param!K:L,2,FALSE)</f>
        <v>HOTELCARE</v>
      </c>
      <c r="E11505" t="s">
        <v>6343</v>
      </c>
      <c r="F11505" t="s">
        <v>8260</v>
      </c>
      <c r="G11505" t="s">
        <v>1422</v>
      </c>
      <c r="H11505" s="5">
        <v>4362.58</v>
      </c>
      <c r="I11505" s="5">
        <v>4362.5808999999999</v>
      </c>
      <c r="J11505" s="5">
        <v>-9.0000000000145497E-4</v>
      </c>
      <c r="K11505" s="5">
        <v>4362.58</v>
      </c>
      <c r="L11505" s="5">
        <v>0</v>
      </c>
      <c r="M11505" t="str">
        <f>IF(ISERROR(VLOOKUP(A11505,'[1]Ecart validé'!$A:$A,1,FALSE)),Z11505,"Ecart Validé")</f>
        <v>valid</v>
      </c>
      <c r="R11505" t="s">
        <v>30</v>
      </c>
      <c r="X11505"/>
      <c r="Y11505"/>
      <c r="Z11505" t="s">
        <v>31</v>
      </c>
    </row>
    <row r="11506" spans="1:26" x14ac:dyDescent="0.3">
      <c r="A11506" t="s">
        <v>14285</v>
      </c>
      <c r="B11506" t="s">
        <v>6107</v>
      </c>
      <c r="C11506">
        <v>35328</v>
      </c>
      <c r="D11506" t="str">
        <f>+VLOOKUP(C11506,Param!K:L,2,FALSE)</f>
        <v>HOTELCARE</v>
      </c>
      <c r="E11506" t="s">
        <v>6343</v>
      </c>
      <c r="F11506" t="s">
        <v>8262</v>
      </c>
      <c r="G11506" t="s">
        <v>1422</v>
      </c>
      <c r="H11506" s="5">
        <v>10988.27</v>
      </c>
      <c r="I11506" s="5">
        <v>10988.2706</v>
      </c>
      <c r="J11506" s="5">
        <v>-5.9999999939464E-4</v>
      </c>
      <c r="K11506" s="5">
        <v>10988.27</v>
      </c>
      <c r="L11506" s="5">
        <v>0</v>
      </c>
      <c r="M11506" t="str">
        <f>IF(ISERROR(VLOOKUP(A11506,'[1]Ecart validé'!$A:$A,1,FALSE)),Z11506,"Ecart Validé")</f>
        <v>valid</v>
      </c>
      <c r="R11506" t="s">
        <v>30</v>
      </c>
      <c r="X11506"/>
      <c r="Y11506"/>
      <c r="Z11506" t="s">
        <v>31</v>
      </c>
    </row>
    <row r="11507" spans="1:26" x14ac:dyDescent="0.3">
      <c r="A11507" t="s">
        <v>14286</v>
      </c>
      <c r="B11507" t="s">
        <v>6107</v>
      </c>
      <c r="C11507">
        <v>35328</v>
      </c>
      <c r="D11507" t="str">
        <f>+VLOOKUP(C11507,Param!K:L,2,FALSE)</f>
        <v>HOTELCARE</v>
      </c>
      <c r="E11507" t="s">
        <v>6343</v>
      </c>
      <c r="F11507" t="s">
        <v>8264</v>
      </c>
      <c r="G11507" t="s">
        <v>1422</v>
      </c>
      <c r="H11507" s="5">
        <v>24812.49</v>
      </c>
      <c r="I11507" s="5">
        <v>24812.4899</v>
      </c>
      <c r="J11507" s="5">
        <v>1.00000004749745E-4</v>
      </c>
      <c r="K11507" s="5">
        <v>24812.49</v>
      </c>
      <c r="L11507" s="5">
        <v>0</v>
      </c>
      <c r="M11507" t="str">
        <f>IF(ISERROR(VLOOKUP(A11507,'[1]Ecart validé'!$A:$A,1,FALSE)),Z11507,"Ecart Validé")</f>
        <v>valid</v>
      </c>
      <c r="R11507" t="s">
        <v>30</v>
      </c>
      <c r="X11507"/>
      <c r="Y11507"/>
      <c r="Z11507" t="s">
        <v>31</v>
      </c>
    </row>
    <row r="11508" spans="1:26" x14ac:dyDescent="0.3">
      <c r="A11508" t="s">
        <v>14287</v>
      </c>
      <c r="B11508" t="s">
        <v>6107</v>
      </c>
      <c r="C11508">
        <v>35328</v>
      </c>
      <c r="D11508" t="str">
        <f>+VLOOKUP(C11508,Param!K:L,2,FALSE)</f>
        <v>HOTELCARE</v>
      </c>
      <c r="E11508" t="s">
        <v>6343</v>
      </c>
      <c r="F11508" t="s">
        <v>8266</v>
      </c>
      <c r="G11508" t="s">
        <v>1422</v>
      </c>
      <c r="H11508" s="5">
        <v>35763.15</v>
      </c>
      <c r="I11508" s="5">
        <v>35763.151700000002</v>
      </c>
      <c r="J11508" s="5">
        <v>-1.70000000071013E-3</v>
      </c>
      <c r="K11508" s="5">
        <v>35763.15</v>
      </c>
      <c r="L11508" s="5">
        <v>0</v>
      </c>
      <c r="M11508" t="str">
        <f>IF(ISERROR(VLOOKUP(A11508,'[1]Ecart validé'!$A:$A,1,FALSE)),Z11508,"Ecart Validé")</f>
        <v>valid</v>
      </c>
      <c r="R11508" t="s">
        <v>30</v>
      </c>
      <c r="X11508"/>
      <c r="Y11508"/>
      <c r="Z11508" t="s">
        <v>31</v>
      </c>
    </row>
    <row r="11509" spans="1:26" x14ac:dyDescent="0.3">
      <c r="A11509" t="s">
        <v>14288</v>
      </c>
      <c r="B11509" t="s">
        <v>6107</v>
      </c>
      <c r="C11509">
        <v>35414</v>
      </c>
      <c r="D11509" t="str">
        <f>+VLOOKUP(C11509,Param!K:L,2,FALSE)</f>
        <v>G4S Cash Solutions (UK) Ltd</v>
      </c>
      <c r="E11509" t="s">
        <v>6354</v>
      </c>
      <c r="F11509" t="s">
        <v>8260</v>
      </c>
      <c r="G11509" t="s">
        <v>1422</v>
      </c>
      <c r="H11509" s="5">
        <v>427.29059999999998</v>
      </c>
      <c r="I11509" s="5">
        <v>427.29059999999998</v>
      </c>
      <c r="J11509" s="5">
        <v>0</v>
      </c>
      <c r="K11509" s="5">
        <v>427.29059999999998</v>
      </c>
      <c r="L11509" s="5">
        <v>0</v>
      </c>
      <c r="M11509" t="str">
        <f>IF(ISERROR(VLOOKUP(A11509,'[1]Ecart validé'!$A:$A,1,FALSE)),Z11509,"Ecart Validé")</f>
        <v>valid</v>
      </c>
      <c r="R11509" t="s">
        <v>30</v>
      </c>
      <c r="X11509"/>
      <c r="Y11509"/>
      <c r="Z11509" t="s">
        <v>31</v>
      </c>
    </row>
    <row r="11510" spans="1:26" x14ac:dyDescent="0.3">
      <c r="A11510" t="s">
        <v>14289</v>
      </c>
      <c r="B11510" t="s">
        <v>6107</v>
      </c>
      <c r="C11510">
        <v>35414</v>
      </c>
      <c r="D11510" t="str">
        <f>+VLOOKUP(C11510,Param!K:L,2,FALSE)</f>
        <v>G4S Cash Solutions (UK) Ltd</v>
      </c>
      <c r="E11510" t="s">
        <v>6354</v>
      </c>
      <c r="F11510" t="s">
        <v>8262</v>
      </c>
      <c r="G11510" t="s">
        <v>1422</v>
      </c>
      <c r="H11510" s="5">
        <v>512.98</v>
      </c>
      <c r="I11510" s="5">
        <v>512.9796</v>
      </c>
      <c r="J11510" s="5">
        <v>4.0000000001327803E-4</v>
      </c>
      <c r="K11510" s="5">
        <v>512.98</v>
      </c>
      <c r="L11510" s="5">
        <v>0</v>
      </c>
      <c r="M11510" t="str">
        <f>IF(ISERROR(VLOOKUP(A11510,'[1]Ecart validé'!$A:$A,1,FALSE)),Z11510,"Ecart Validé")</f>
        <v>valid</v>
      </c>
      <c r="R11510" t="s">
        <v>30</v>
      </c>
      <c r="X11510"/>
      <c r="Y11510"/>
      <c r="Z11510" t="s">
        <v>31</v>
      </c>
    </row>
    <row r="11511" spans="1:26" x14ac:dyDescent="0.3">
      <c r="A11511" t="s">
        <v>14290</v>
      </c>
      <c r="B11511" t="s">
        <v>6107</v>
      </c>
      <c r="C11511">
        <v>35414</v>
      </c>
      <c r="D11511" t="str">
        <f>+VLOOKUP(C11511,Param!K:L,2,FALSE)</f>
        <v>G4S Cash Solutions (UK) Ltd</v>
      </c>
      <c r="E11511" t="s">
        <v>6354</v>
      </c>
      <c r="F11511" t="s">
        <v>8264</v>
      </c>
      <c r="G11511" t="s">
        <v>1422</v>
      </c>
      <c r="H11511" s="5">
        <v>385.85</v>
      </c>
      <c r="I11511" s="5">
        <v>385.84980000000002</v>
      </c>
      <c r="J11511" s="5">
        <v>2.0000000000663901E-4</v>
      </c>
      <c r="K11511" s="5">
        <v>385.85</v>
      </c>
      <c r="L11511" s="5">
        <v>0</v>
      </c>
      <c r="M11511" t="str">
        <f>IF(ISERROR(VLOOKUP(A11511,'[1]Ecart validé'!$A:$A,1,FALSE)),Z11511,"Ecart Validé")</f>
        <v>valid</v>
      </c>
      <c r="R11511" t="s">
        <v>30</v>
      </c>
      <c r="X11511"/>
      <c r="Y11511"/>
      <c r="Z11511" t="s">
        <v>31</v>
      </c>
    </row>
    <row r="11512" spans="1:26" x14ac:dyDescent="0.3">
      <c r="A11512" t="s">
        <v>14291</v>
      </c>
      <c r="B11512" t="s">
        <v>6107</v>
      </c>
      <c r="C11512">
        <v>35414</v>
      </c>
      <c r="D11512" t="str">
        <f>+VLOOKUP(C11512,Param!K:L,2,FALSE)</f>
        <v>G4S Cash Solutions (UK) Ltd</v>
      </c>
      <c r="E11512" t="s">
        <v>6354</v>
      </c>
      <c r="F11512" t="s">
        <v>8266</v>
      </c>
      <c r="G11512" t="s">
        <v>1422</v>
      </c>
      <c r="H11512" s="5">
        <v>665.45</v>
      </c>
      <c r="I11512" s="5">
        <v>665.44529999999997</v>
      </c>
      <c r="J11512" s="5">
        <v>4.70000000007075E-3</v>
      </c>
      <c r="K11512" s="5">
        <v>665.45</v>
      </c>
      <c r="L11512" s="5">
        <v>0</v>
      </c>
      <c r="M11512" t="str">
        <f>IF(ISERROR(VLOOKUP(A11512,'[1]Ecart validé'!$A:$A,1,FALSE)),Z11512,"Ecart Validé")</f>
        <v>valid</v>
      </c>
      <c r="R11512" t="s">
        <v>30</v>
      </c>
      <c r="X11512"/>
      <c r="Y11512"/>
      <c r="Z11512" t="s">
        <v>31</v>
      </c>
    </row>
    <row r="11513" spans="1:26" x14ac:dyDescent="0.3">
      <c r="A11513" t="s">
        <v>14292</v>
      </c>
      <c r="B11513" t="s">
        <v>6107</v>
      </c>
      <c r="C11513">
        <v>35483</v>
      </c>
      <c r="D11513" t="str">
        <f>+VLOOKUP(C11513,Param!K:L,2,FALSE)</f>
        <v>EDMUNDSON ELECTRICAL (EEL)</v>
      </c>
      <c r="E11513" t="s">
        <v>6359</v>
      </c>
      <c r="F11513" t="s">
        <v>8260</v>
      </c>
      <c r="G11513" t="s">
        <v>1422</v>
      </c>
      <c r="H11513" s="5">
        <v>66.61</v>
      </c>
      <c r="I11513" s="5">
        <v>66.61</v>
      </c>
      <c r="J11513" s="5">
        <v>0</v>
      </c>
      <c r="K11513" s="5">
        <v>66.61</v>
      </c>
      <c r="L11513" s="5">
        <v>0</v>
      </c>
      <c r="M11513" t="str">
        <f>IF(ISERROR(VLOOKUP(A11513,'[1]Ecart validé'!$A:$A,1,FALSE)),Z11513,"Ecart Validé")</f>
        <v>valid</v>
      </c>
      <c r="R11513" t="s">
        <v>30</v>
      </c>
      <c r="X11513"/>
      <c r="Y11513"/>
      <c r="Z11513" t="s">
        <v>31</v>
      </c>
    </row>
    <row r="11514" spans="1:26" x14ac:dyDescent="0.3">
      <c r="A11514" t="s">
        <v>14293</v>
      </c>
      <c r="B11514" t="s">
        <v>6107</v>
      </c>
      <c r="C11514">
        <v>35483</v>
      </c>
      <c r="D11514" t="str">
        <f>+VLOOKUP(C11514,Param!K:L,2,FALSE)</f>
        <v>EDMUNDSON ELECTRICAL (EEL)</v>
      </c>
      <c r="E11514" t="s">
        <v>6359</v>
      </c>
      <c r="F11514" t="s">
        <v>8262</v>
      </c>
      <c r="G11514" t="s">
        <v>1422</v>
      </c>
      <c r="H11514" s="5">
        <v>121.06</v>
      </c>
      <c r="I11514" s="5">
        <v>121.0556</v>
      </c>
      <c r="J11514" s="5">
        <v>4.4000000000039502E-3</v>
      </c>
      <c r="K11514" s="5">
        <v>121.06</v>
      </c>
      <c r="L11514" s="5">
        <v>0</v>
      </c>
      <c r="M11514" t="str">
        <f>IF(ISERROR(VLOOKUP(A11514,'[1]Ecart validé'!$A:$A,1,FALSE)),Z11514,"Ecart Validé")</f>
        <v>valid</v>
      </c>
      <c r="R11514" t="s">
        <v>30</v>
      </c>
      <c r="X11514"/>
      <c r="Y11514"/>
      <c r="Z11514" t="s">
        <v>31</v>
      </c>
    </row>
    <row r="11515" spans="1:26" x14ac:dyDescent="0.3">
      <c r="A11515" t="s">
        <v>14294</v>
      </c>
      <c r="B11515" t="s">
        <v>6107</v>
      </c>
      <c r="C11515">
        <v>35483</v>
      </c>
      <c r="D11515" t="str">
        <f>+VLOOKUP(C11515,Param!K:L,2,FALSE)</f>
        <v>EDMUNDSON ELECTRICAL (EEL)</v>
      </c>
      <c r="E11515" t="s">
        <v>6359</v>
      </c>
      <c r="F11515" t="s">
        <v>8264</v>
      </c>
      <c r="G11515" t="s">
        <v>1422</v>
      </c>
      <c r="H11515" s="5">
        <v>136.31</v>
      </c>
      <c r="I11515" s="5">
        <v>136.31110000000001</v>
      </c>
      <c r="J11515" s="5">
        <v>-1.1000000000080899E-3</v>
      </c>
      <c r="K11515" s="5">
        <v>136.31</v>
      </c>
      <c r="L11515" s="5">
        <v>0</v>
      </c>
      <c r="M11515" t="str">
        <f>IF(ISERROR(VLOOKUP(A11515,'[1]Ecart validé'!$A:$A,1,FALSE)),Z11515,"Ecart Validé")</f>
        <v>valid</v>
      </c>
      <c r="R11515" t="s">
        <v>30</v>
      </c>
      <c r="X11515"/>
      <c r="Y11515"/>
      <c r="Z11515" t="s">
        <v>31</v>
      </c>
    </row>
    <row r="11516" spans="1:26" x14ac:dyDescent="0.3">
      <c r="A11516" t="s">
        <v>14295</v>
      </c>
      <c r="B11516" t="s">
        <v>6107</v>
      </c>
      <c r="C11516">
        <v>35483</v>
      </c>
      <c r="D11516" t="str">
        <f>+VLOOKUP(C11516,Param!K:L,2,FALSE)</f>
        <v>EDMUNDSON ELECTRICAL (EEL)</v>
      </c>
      <c r="E11516" t="s">
        <v>6359</v>
      </c>
      <c r="F11516" t="s">
        <v>8266</v>
      </c>
      <c r="G11516" t="s">
        <v>1422</v>
      </c>
      <c r="H11516" s="5">
        <v>268.01</v>
      </c>
      <c r="I11516" s="5">
        <v>268.00529999999998</v>
      </c>
      <c r="J11516" s="5">
        <v>4.7000000000139101E-3</v>
      </c>
      <c r="K11516" s="5">
        <v>268.01</v>
      </c>
      <c r="L11516" s="5">
        <v>0</v>
      </c>
      <c r="M11516" t="str">
        <f>IF(ISERROR(VLOOKUP(A11516,'[1]Ecart validé'!$A:$A,1,FALSE)),Z11516,"Ecart Validé")</f>
        <v>valid</v>
      </c>
      <c r="R11516" t="s">
        <v>30</v>
      </c>
      <c r="X11516"/>
      <c r="Y11516"/>
      <c r="Z11516" t="s">
        <v>31</v>
      </c>
    </row>
    <row r="11517" spans="1:26" x14ac:dyDescent="0.3">
      <c r="A11517" t="s">
        <v>14296</v>
      </c>
      <c r="B11517" t="s">
        <v>6107</v>
      </c>
      <c r="C11517">
        <v>35495</v>
      </c>
      <c r="D11517" t="str">
        <f>+VLOOKUP(C11517,Param!K:L,2,FALSE)</f>
        <v>Advanced Fire Protection Ltd</v>
      </c>
      <c r="E11517" t="s">
        <v>6364</v>
      </c>
      <c r="F11517" t="s">
        <v>8260</v>
      </c>
      <c r="G11517" t="s">
        <v>1422</v>
      </c>
      <c r="H11517" s="5">
        <v>898.84410000000003</v>
      </c>
      <c r="J11517" s="5">
        <v>898.84410000000003</v>
      </c>
      <c r="K11517" s="5">
        <v>898.84410000000003</v>
      </c>
      <c r="L11517" s="5">
        <v>0</v>
      </c>
      <c r="M11517" t="str">
        <f>IF(ISERROR(VLOOKUP(A11517,'[1]Ecart validé'!$A:$A,1,FALSE)),Z11517,"Ecart Validé")</f>
        <v>resolved</v>
      </c>
      <c r="N11517" t="s">
        <v>14297</v>
      </c>
      <c r="O11517" t="s">
        <v>14298</v>
      </c>
      <c r="P11517" t="s">
        <v>389</v>
      </c>
      <c r="Q11517" t="s">
        <v>14299</v>
      </c>
      <c r="R11517" t="s">
        <v>30</v>
      </c>
      <c r="X11517"/>
      <c r="Y11517"/>
      <c r="Z11517" t="s">
        <v>391</v>
      </c>
    </row>
    <row r="11518" spans="1:26" x14ac:dyDescent="0.3">
      <c r="A11518" t="s">
        <v>14300</v>
      </c>
      <c r="B11518" t="s">
        <v>6107</v>
      </c>
      <c r="C11518">
        <v>35495</v>
      </c>
      <c r="D11518" t="str">
        <f>+VLOOKUP(C11518,Param!K:L,2,FALSE)</f>
        <v>Advanced Fire Protection Ltd</v>
      </c>
      <c r="E11518" t="s">
        <v>6364</v>
      </c>
      <c r="F11518" t="s">
        <v>8262</v>
      </c>
      <c r="G11518" t="s">
        <v>1422</v>
      </c>
      <c r="H11518" s="5">
        <v>1512.25</v>
      </c>
      <c r="I11518" s="5">
        <v>1512.2519</v>
      </c>
      <c r="J11518" s="5">
        <v>-1.8999999999778001E-3</v>
      </c>
      <c r="K11518" s="5">
        <v>1512.2519</v>
      </c>
      <c r="L11518" s="5">
        <v>-1.8999999999778001E-3</v>
      </c>
      <c r="M11518" t="str">
        <f>IF(ISERROR(VLOOKUP(A11518,'[1]Ecart validé'!$A:$A,1,FALSE)),Z11518,"Ecart Validé")</f>
        <v>valid</v>
      </c>
      <c r="R11518" t="s">
        <v>30</v>
      </c>
      <c r="X11518"/>
      <c r="Y11518"/>
      <c r="Z11518" t="s">
        <v>31</v>
      </c>
    </row>
    <row r="11519" spans="1:26" x14ac:dyDescent="0.3">
      <c r="A11519" t="s">
        <v>14301</v>
      </c>
      <c r="B11519" t="s">
        <v>6107</v>
      </c>
      <c r="C11519">
        <v>35495</v>
      </c>
      <c r="D11519" t="str">
        <f>+VLOOKUP(C11519,Param!K:L,2,FALSE)</f>
        <v>Advanced Fire Protection Ltd</v>
      </c>
      <c r="E11519" t="s">
        <v>6364</v>
      </c>
      <c r="F11519" t="s">
        <v>8264</v>
      </c>
      <c r="G11519" t="s">
        <v>1422</v>
      </c>
      <c r="H11519" s="5">
        <v>1020.99</v>
      </c>
      <c r="I11519" s="5">
        <v>1020.9943</v>
      </c>
      <c r="J11519" s="5">
        <v>-4.2999999999437898E-3</v>
      </c>
      <c r="K11519" s="5">
        <v>1020.9943</v>
      </c>
      <c r="L11519" s="5">
        <v>-4.2999999999437898E-3</v>
      </c>
      <c r="M11519" t="str">
        <f>IF(ISERROR(VLOOKUP(A11519,'[1]Ecart validé'!$A:$A,1,FALSE)),Z11519,"Ecart Validé")</f>
        <v>valid</v>
      </c>
      <c r="R11519" t="s">
        <v>30</v>
      </c>
      <c r="X11519"/>
      <c r="Y11519"/>
      <c r="Z11519" t="s">
        <v>31</v>
      </c>
    </row>
    <row r="11520" spans="1:26" x14ac:dyDescent="0.3">
      <c r="A11520" t="s">
        <v>14302</v>
      </c>
      <c r="B11520" t="s">
        <v>6107</v>
      </c>
      <c r="C11520">
        <v>35495</v>
      </c>
      <c r="D11520" t="str">
        <f>+VLOOKUP(C11520,Param!K:L,2,FALSE)</f>
        <v>Advanced Fire Protection Ltd</v>
      </c>
      <c r="E11520" t="s">
        <v>6364</v>
      </c>
      <c r="F11520" t="s">
        <v>8266</v>
      </c>
      <c r="G11520" t="s">
        <v>1422</v>
      </c>
      <c r="H11520" s="5">
        <v>2973.58</v>
      </c>
      <c r="I11520" s="5">
        <v>2973.5832999999998</v>
      </c>
      <c r="J11520" s="5">
        <v>-3.2999999998537502E-3</v>
      </c>
      <c r="K11520" s="5">
        <v>2973.5832999999998</v>
      </c>
      <c r="L11520" s="5">
        <v>-3.2999999998537502E-3</v>
      </c>
      <c r="M11520" t="str">
        <f>IF(ISERROR(VLOOKUP(A11520,'[1]Ecart validé'!$A:$A,1,FALSE)),Z11520,"Ecart Validé")</f>
        <v>valid</v>
      </c>
      <c r="R11520" t="s">
        <v>30</v>
      </c>
      <c r="X11520"/>
      <c r="Y11520"/>
      <c r="Z11520" t="s">
        <v>31</v>
      </c>
    </row>
    <row r="11521" spans="1:26" x14ac:dyDescent="0.3">
      <c r="A11521" t="s">
        <v>14303</v>
      </c>
      <c r="B11521" t="s">
        <v>6107</v>
      </c>
      <c r="C11521">
        <v>35642</v>
      </c>
      <c r="D11521" t="str">
        <f>+VLOOKUP(C11521,Param!K:L,2,FALSE)</f>
        <v>Enterprise Rent-A-Car</v>
      </c>
      <c r="E11521" t="s">
        <v>6376</v>
      </c>
      <c r="F11521" t="s">
        <v>8260</v>
      </c>
      <c r="G11521" t="s">
        <v>1422</v>
      </c>
      <c r="H11521" s="5">
        <v>83.784599999999998</v>
      </c>
      <c r="I11521" s="5">
        <v>83.784599999999998</v>
      </c>
      <c r="J11521" s="5">
        <v>0</v>
      </c>
      <c r="K11521" s="5">
        <v>83.784599999999998</v>
      </c>
      <c r="L11521" s="5">
        <v>0</v>
      </c>
      <c r="M11521" t="str">
        <f>IF(ISERROR(VLOOKUP(A11521,'[1]Ecart validé'!$A:$A,1,FALSE)),Z11521,"Ecart Validé")</f>
        <v>valid</v>
      </c>
      <c r="R11521" t="s">
        <v>30</v>
      </c>
      <c r="X11521"/>
      <c r="Y11521"/>
      <c r="Z11521" t="s">
        <v>31</v>
      </c>
    </row>
    <row r="11522" spans="1:26" x14ac:dyDescent="0.3">
      <c r="A11522" t="s">
        <v>14304</v>
      </c>
      <c r="B11522" t="s">
        <v>6107</v>
      </c>
      <c r="C11522">
        <v>35642</v>
      </c>
      <c r="D11522" t="str">
        <f>+VLOOKUP(C11522,Param!K:L,2,FALSE)</f>
        <v>Enterprise Rent-A-Car</v>
      </c>
      <c r="E11522" t="s">
        <v>6376</v>
      </c>
      <c r="F11522" t="s">
        <v>8262</v>
      </c>
      <c r="G11522" t="s">
        <v>1422</v>
      </c>
      <c r="H11522" s="5">
        <v>80.680000000000007</v>
      </c>
      <c r="I11522" s="5">
        <v>80.679599999999994</v>
      </c>
      <c r="J11522" s="5">
        <v>4.0000000001327803E-4</v>
      </c>
      <c r="K11522" s="5">
        <v>80.680000000000007</v>
      </c>
      <c r="L11522" s="5">
        <v>0</v>
      </c>
      <c r="M11522" t="str">
        <f>IF(ISERROR(VLOOKUP(A11522,'[1]Ecart validé'!$A:$A,1,FALSE)),Z11522,"Ecart Validé")</f>
        <v>valid</v>
      </c>
      <c r="R11522" t="s">
        <v>30</v>
      </c>
      <c r="X11522"/>
      <c r="Y11522"/>
      <c r="Z11522" t="s">
        <v>31</v>
      </c>
    </row>
    <row r="11523" spans="1:26" x14ac:dyDescent="0.3">
      <c r="A11523" t="s">
        <v>14305</v>
      </c>
      <c r="B11523" t="s">
        <v>6107</v>
      </c>
      <c r="C11523">
        <v>35747</v>
      </c>
      <c r="D11523" t="str">
        <f>+VLOOKUP(C11523,Param!K:L,2,FALSE)</f>
        <v>SOLUS CERAMICS LTD</v>
      </c>
      <c r="E11523" t="s">
        <v>6379</v>
      </c>
      <c r="F11523" t="s">
        <v>8260</v>
      </c>
      <c r="G11523" t="s">
        <v>1422</v>
      </c>
      <c r="H11523" s="5">
        <v>64.084100000000007</v>
      </c>
      <c r="I11523" s="5">
        <v>64.084100000000007</v>
      </c>
      <c r="J11523" s="5">
        <v>0</v>
      </c>
      <c r="K11523" s="5">
        <v>64.084100000000007</v>
      </c>
      <c r="L11523" s="5">
        <v>0</v>
      </c>
      <c r="M11523" t="str">
        <f>IF(ISERROR(VLOOKUP(A11523,'[1]Ecart validé'!$A:$A,1,FALSE)),Z11523,"Ecart Validé")</f>
        <v>valid</v>
      </c>
      <c r="R11523" t="s">
        <v>30</v>
      </c>
      <c r="X11523"/>
      <c r="Y11523"/>
      <c r="Z11523" t="s">
        <v>31</v>
      </c>
    </row>
    <row r="11524" spans="1:26" x14ac:dyDescent="0.3">
      <c r="A11524" t="s">
        <v>14306</v>
      </c>
      <c r="B11524" t="s">
        <v>6107</v>
      </c>
      <c r="C11524">
        <v>35747</v>
      </c>
      <c r="D11524" t="str">
        <f>+VLOOKUP(C11524,Param!K:L,2,FALSE)</f>
        <v>SOLUS CERAMICS LTD</v>
      </c>
      <c r="E11524" t="s">
        <v>6379</v>
      </c>
      <c r="F11524" t="s">
        <v>8262</v>
      </c>
      <c r="G11524" t="s">
        <v>1422</v>
      </c>
      <c r="H11524" s="5">
        <v>2.0499999999999998</v>
      </c>
      <c r="I11524" s="5">
        <v>2.0499999999999998</v>
      </c>
      <c r="J11524" s="5">
        <v>0</v>
      </c>
      <c r="K11524" s="5">
        <v>2.0499999999999998</v>
      </c>
      <c r="L11524" s="5">
        <v>0</v>
      </c>
      <c r="M11524" t="str">
        <f>IF(ISERROR(VLOOKUP(A11524,'[1]Ecart validé'!$A:$A,1,FALSE)),Z11524,"Ecart Validé")</f>
        <v>valid</v>
      </c>
      <c r="R11524" t="s">
        <v>30</v>
      </c>
      <c r="X11524"/>
      <c r="Y11524"/>
      <c r="Z11524" t="s">
        <v>31</v>
      </c>
    </row>
    <row r="11525" spans="1:26" x14ac:dyDescent="0.3">
      <c r="A11525" t="s">
        <v>14307</v>
      </c>
      <c r="B11525" t="s">
        <v>6107</v>
      </c>
      <c r="C11525">
        <v>35747</v>
      </c>
      <c r="D11525" t="str">
        <f>+VLOOKUP(C11525,Param!K:L,2,FALSE)</f>
        <v>SOLUS CERAMICS LTD</v>
      </c>
      <c r="E11525" t="s">
        <v>6379</v>
      </c>
      <c r="F11525" t="s">
        <v>8264</v>
      </c>
      <c r="G11525" t="s">
        <v>1422</v>
      </c>
      <c r="H11525" s="5">
        <v>95.53</v>
      </c>
      <c r="I11525" s="5">
        <v>95.53</v>
      </c>
      <c r="J11525" s="5">
        <v>0</v>
      </c>
      <c r="K11525" s="5">
        <v>95.53</v>
      </c>
      <c r="L11525" s="5">
        <v>0</v>
      </c>
      <c r="M11525" t="str">
        <f>IF(ISERROR(VLOOKUP(A11525,'[1]Ecart validé'!$A:$A,1,FALSE)),Z11525,"Ecart Validé")</f>
        <v>valid</v>
      </c>
      <c r="R11525" t="s">
        <v>30</v>
      </c>
      <c r="X11525"/>
      <c r="Y11525"/>
      <c r="Z11525" t="s">
        <v>31</v>
      </c>
    </row>
    <row r="11526" spans="1:26" x14ac:dyDescent="0.3">
      <c r="A11526" t="s">
        <v>14308</v>
      </c>
      <c r="B11526" t="s">
        <v>6107</v>
      </c>
      <c r="C11526">
        <v>35747</v>
      </c>
      <c r="D11526" t="str">
        <f>+VLOOKUP(C11526,Param!K:L,2,FALSE)</f>
        <v>SOLUS CERAMICS LTD</v>
      </c>
      <c r="E11526" t="s">
        <v>6379</v>
      </c>
      <c r="F11526" t="s">
        <v>8266</v>
      </c>
      <c r="G11526" t="s">
        <v>1422</v>
      </c>
      <c r="H11526" s="5">
        <v>41.12</v>
      </c>
      <c r="I11526" s="5">
        <v>41.120699999999999</v>
      </c>
      <c r="J11526" s="5">
        <v>-7.0000000000192098E-4</v>
      </c>
      <c r="K11526" s="5">
        <v>41.12</v>
      </c>
      <c r="L11526" s="5">
        <v>0</v>
      </c>
      <c r="M11526" t="str">
        <f>IF(ISERROR(VLOOKUP(A11526,'[1]Ecart validé'!$A:$A,1,FALSE)),Z11526,"Ecart Validé")</f>
        <v>valid</v>
      </c>
      <c r="R11526" t="s">
        <v>30</v>
      </c>
      <c r="X11526"/>
      <c r="Y11526"/>
      <c r="Z11526" t="s">
        <v>31</v>
      </c>
    </row>
    <row r="11527" spans="1:26" x14ac:dyDescent="0.3">
      <c r="A11527" t="s">
        <v>14309</v>
      </c>
      <c r="B11527" t="s">
        <v>6107</v>
      </c>
      <c r="C11527">
        <v>35860</v>
      </c>
      <c r="D11527" t="str">
        <f>+VLOOKUP(C11527,Param!K:L,2,FALSE)</f>
        <v>KV Cooling Services</v>
      </c>
      <c r="E11527" t="s">
        <v>6381</v>
      </c>
      <c r="F11527" t="s">
        <v>8260</v>
      </c>
      <c r="G11527" t="s">
        <v>1422</v>
      </c>
      <c r="H11527" s="5">
        <v>801.94</v>
      </c>
      <c r="I11527" s="5">
        <v>801.94</v>
      </c>
      <c r="J11527" s="5">
        <v>0</v>
      </c>
      <c r="K11527" s="5">
        <v>801.94</v>
      </c>
      <c r="L11527" s="5">
        <v>0</v>
      </c>
      <c r="M11527" t="str">
        <f>IF(ISERROR(VLOOKUP(A11527,'[1]Ecart validé'!$A:$A,1,FALSE)),Z11527,"Ecart Validé")</f>
        <v>valid</v>
      </c>
      <c r="R11527" t="s">
        <v>30</v>
      </c>
      <c r="X11527"/>
      <c r="Y11527"/>
      <c r="Z11527" t="s">
        <v>31</v>
      </c>
    </row>
    <row r="11528" spans="1:26" x14ac:dyDescent="0.3">
      <c r="A11528" t="s">
        <v>14310</v>
      </c>
      <c r="B11528" t="s">
        <v>6107</v>
      </c>
      <c r="C11528">
        <v>35860</v>
      </c>
      <c r="D11528" t="str">
        <f>+VLOOKUP(C11528,Param!K:L,2,FALSE)</f>
        <v>KV Cooling Services</v>
      </c>
      <c r="E11528" t="s">
        <v>6381</v>
      </c>
      <c r="F11528" t="s">
        <v>8264</v>
      </c>
      <c r="G11528" t="s">
        <v>1422</v>
      </c>
      <c r="H11528" s="5">
        <v>1190.1600000000001</v>
      </c>
      <c r="I11528" s="5">
        <v>1190.1600000000001</v>
      </c>
      <c r="J11528" s="5">
        <v>0</v>
      </c>
      <c r="K11528" s="5">
        <v>1190.1600000000001</v>
      </c>
      <c r="L11528" s="5">
        <v>0</v>
      </c>
      <c r="M11528" t="str">
        <f>IF(ISERROR(VLOOKUP(A11528,'[1]Ecart validé'!$A:$A,1,FALSE)),Z11528,"Ecart Validé")</f>
        <v>valid</v>
      </c>
      <c r="R11528" t="s">
        <v>30</v>
      </c>
      <c r="X11528"/>
      <c r="Y11528"/>
      <c r="Z11528" t="s">
        <v>31</v>
      </c>
    </row>
    <row r="11529" spans="1:26" x14ac:dyDescent="0.3">
      <c r="A11529" t="s">
        <v>14311</v>
      </c>
      <c r="B11529" t="s">
        <v>6107</v>
      </c>
      <c r="C11529">
        <v>35860</v>
      </c>
      <c r="D11529" t="str">
        <f>+VLOOKUP(C11529,Param!K:L,2,FALSE)</f>
        <v>KV Cooling Services</v>
      </c>
      <c r="E11529" t="s">
        <v>6381</v>
      </c>
      <c r="F11529" t="s">
        <v>8266</v>
      </c>
      <c r="G11529" t="s">
        <v>1422</v>
      </c>
      <c r="H11529" s="5">
        <v>1654.83</v>
      </c>
      <c r="I11529" s="5">
        <v>1654.83</v>
      </c>
      <c r="J11529" s="5">
        <v>0</v>
      </c>
      <c r="K11529" s="5">
        <v>1654.83</v>
      </c>
      <c r="L11529" s="5">
        <v>0</v>
      </c>
      <c r="M11529" t="str">
        <f>IF(ISERROR(VLOOKUP(A11529,'[1]Ecart validé'!$A:$A,1,FALSE)),Z11529,"Ecart Validé")</f>
        <v>valid</v>
      </c>
      <c r="R11529" t="s">
        <v>30</v>
      </c>
      <c r="X11529"/>
      <c r="Y11529"/>
      <c r="Z11529" t="s">
        <v>31</v>
      </c>
    </row>
    <row r="11530" spans="1:26" x14ac:dyDescent="0.3">
      <c r="A11530" t="s">
        <v>14312</v>
      </c>
      <c r="B11530" t="s">
        <v>6107</v>
      </c>
      <c r="C11530">
        <v>35921</v>
      </c>
      <c r="D11530" t="str">
        <f>+VLOOKUP(C11530,Param!K:L,2,FALSE)</f>
        <v>HOIST GROUP UK LTD</v>
      </c>
      <c r="E11530" t="s">
        <v>6385</v>
      </c>
      <c r="F11530" t="s">
        <v>8260</v>
      </c>
      <c r="G11530" t="s">
        <v>1422</v>
      </c>
      <c r="H11530" s="5">
        <v>4206.6540000000005</v>
      </c>
      <c r="I11530" s="5">
        <v>4206.6540000000005</v>
      </c>
      <c r="J11530" s="5">
        <v>0</v>
      </c>
      <c r="K11530" s="5">
        <v>4206.6540000000005</v>
      </c>
      <c r="L11530" s="5">
        <v>0</v>
      </c>
      <c r="M11530" t="str">
        <f>IF(ISERROR(VLOOKUP(A11530,'[1]Ecart validé'!$A:$A,1,FALSE)),Z11530,"Ecart Validé")</f>
        <v>valid</v>
      </c>
      <c r="R11530" t="s">
        <v>30</v>
      </c>
      <c r="X11530"/>
      <c r="Y11530"/>
      <c r="Z11530" t="s">
        <v>31</v>
      </c>
    </row>
    <row r="11531" spans="1:26" x14ac:dyDescent="0.3">
      <c r="A11531" t="s">
        <v>14313</v>
      </c>
      <c r="B11531" t="s">
        <v>6107</v>
      </c>
      <c r="C11531">
        <v>35921</v>
      </c>
      <c r="D11531" t="str">
        <f>+VLOOKUP(C11531,Param!K:L,2,FALSE)</f>
        <v>HOIST GROUP UK LTD</v>
      </c>
      <c r="E11531" t="s">
        <v>6385</v>
      </c>
      <c r="F11531" t="s">
        <v>8262</v>
      </c>
      <c r="G11531" t="s">
        <v>1422</v>
      </c>
      <c r="H11531" s="5">
        <v>4461.2700000000004</v>
      </c>
      <c r="I11531" s="5">
        <v>4461.2727000000004</v>
      </c>
      <c r="J11531" s="5">
        <v>-2.7000000000043599E-3</v>
      </c>
      <c r="K11531" s="5">
        <v>4461.2700000000004</v>
      </c>
      <c r="L11531" s="5">
        <v>0</v>
      </c>
      <c r="M11531" t="str">
        <f>IF(ISERROR(VLOOKUP(A11531,'[1]Ecart validé'!$A:$A,1,FALSE)),Z11531,"Ecart Validé")</f>
        <v>valid</v>
      </c>
      <c r="R11531" t="s">
        <v>30</v>
      </c>
      <c r="X11531"/>
      <c r="Y11531"/>
      <c r="Z11531" t="s">
        <v>31</v>
      </c>
    </row>
    <row r="11532" spans="1:26" x14ac:dyDescent="0.3">
      <c r="A11532" t="s">
        <v>14314</v>
      </c>
      <c r="B11532" t="s">
        <v>6107</v>
      </c>
      <c r="C11532">
        <v>35921</v>
      </c>
      <c r="D11532" t="str">
        <f>+VLOOKUP(C11532,Param!K:L,2,FALSE)</f>
        <v>HOIST GROUP UK LTD</v>
      </c>
      <c r="E11532" t="s">
        <v>6385</v>
      </c>
      <c r="F11532" t="s">
        <v>8264</v>
      </c>
      <c r="G11532" t="s">
        <v>1422</v>
      </c>
      <c r="H11532" s="5">
        <v>4578.9799999999996</v>
      </c>
      <c r="I11532" s="5">
        <v>4578.9840000000004</v>
      </c>
      <c r="J11532" s="5">
        <v>-4.0000000008149003E-3</v>
      </c>
      <c r="K11532" s="5">
        <v>4578.9799999999996</v>
      </c>
      <c r="L11532" s="5">
        <v>0</v>
      </c>
      <c r="M11532" t="str">
        <f>IF(ISERROR(VLOOKUP(A11532,'[1]Ecart validé'!$A:$A,1,FALSE)),Z11532,"Ecart Validé")</f>
        <v>valid</v>
      </c>
      <c r="R11532" t="s">
        <v>30</v>
      </c>
      <c r="X11532"/>
      <c r="Y11532"/>
      <c r="Z11532" t="s">
        <v>31</v>
      </c>
    </row>
    <row r="11533" spans="1:26" x14ac:dyDescent="0.3">
      <c r="A11533" t="s">
        <v>14315</v>
      </c>
      <c r="B11533" t="s">
        <v>6107</v>
      </c>
      <c r="C11533">
        <v>35921</v>
      </c>
      <c r="D11533" t="str">
        <f>+VLOOKUP(C11533,Param!K:L,2,FALSE)</f>
        <v>HOIST GROUP UK LTD</v>
      </c>
      <c r="E11533" t="s">
        <v>6385</v>
      </c>
      <c r="F11533" t="s">
        <v>8266</v>
      </c>
      <c r="G11533" t="s">
        <v>1422</v>
      </c>
      <c r="H11533" s="5">
        <v>4716.92</v>
      </c>
      <c r="I11533" s="5">
        <v>4716.9242999999997</v>
      </c>
      <c r="J11533" s="5">
        <v>-4.2999999996027301E-3</v>
      </c>
      <c r="K11533" s="5">
        <v>4716.92</v>
      </c>
      <c r="L11533" s="5">
        <v>0</v>
      </c>
      <c r="M11533" t="str">
        <f>IF(ISERROR(VLOOKUP(A11533,'[1]Ecart validé'!$A:$A,1,FALSE)),Z11533,"Ecart Validé")</f>
        <v>valid</v>
      </c>
      <c r="R11533" t="s">
        <v>30</v>
      </c>
      <c r="X11533"/>
      <c r="Y11533"/>
      <c r="Z11533" t="s">
        <v>31</v>
      </c>
    </row>
    <row r="11534" spans="1:26" x14ac:dyDescent="0.3">
      <c r="A11534" t="s">
        <v>14316</v>
      </c>
      <c r="B11534" t="s">
        <v>6107</v>
      </c>
      <c r="C11534">
        <v>35942</v>
      </c>
      <c r="D11534" t="str">
        <f>+VLOOKUP(C11534,Param!K:L,2,FALSE)</f>
        <v>Action Air</v>
      </c>
      <c r="E11534" t="s">
        <v>6390</v>
      </c>
      <c r="F11534" t="s">
        <v>8260</v>
      </c>
      <c r="G11534" t="s">
        <v>1422</v>
      </c>
      <c r="H11534" s="5">
        <v>224.01</v>
      </c>
      <c r="I11534" s="5">
        <v>224.01</v>
      </c>
      <c r="J11534" s="5">
        <v>0</v>
      </c>
      <c r="K11534" s="5">
        <v>224.01</v>
      </c>
      <c r="L11534" s="5">
        <v>0</v>
      </c>
      <c r="M11534" t="str">
        <f>IF(ISERROR(VLOOKUP(A11534,'[1]Ecart validé'!$A:$A,1,FALSE)),Z11534,"Ecart Validé")</f>
        <v>valid</v>
      </c>
      <c r="R11534" t="s">
        <v>30</v>
      </c>
      <c r="X11534"/>
      <c r="Y11534"/>
      <c r="Z11534" t="s">
        <v>31</v>
      </c>
    </row>
    <row r="11535" spans="1:26" x14ac:dyDescent="0.3">
      <c r="A11535" t="s">
        <v>14317</v>
      </c>
      <c r="B11535" t="s">
        <v>6107</v>
      </c>
      <c r="C11535">
        <v>35942</v>
      </c>
      <c r="D11535" t="str">
        <f>+VLOOKUP(C11535,Param!K:L,2,FALSE)</f>
        <v>Action Air</v>
      </c>
      <c r="E11535" t="s">
        <v>6390</v>
      </c>
      <c r="F11535" t="s">
        <v>8264</v>
      </c>
      <c r="G11535" t="s">
        <v>1422</v>
      </c>
      <c r="H11535" s="5">
        <v>450.92</v>
      </c>
      <c r="I11535" s="5">
        <v>450.91800000000001</v>
      </c>
      <c r="J11535" s="5">
        <v>2.0000000000095402E-3</v>
      </c>
      <c r="K11535" s="5">
        <v>450.92</v>
      </c>
      <c r="L11535" s="5">
        <v>0</v>
      </c>
      <c r="M11535" t="str">
        <f>IF(ISERROR(VLOOKUP(A11535,'[1]Ecart validé'!$A:$A,1,FALSE)),Z11535,"Ecart Validé")</f>
        <v>valid</v>
      </c>
      <c r="R11535" t="s">
        <v>30</v>
      </c>
      <c r="X11535"/>
      <c r="Y11535"/>
      <c r="Z11535" t="s">
        <v>31</v>
      </c>
    </row>
    <row r="11536" spans="1:26" x14ac:dyDescent="0.3">
      <c r="A11536" t="s">
        <v>14318</v>
      </c>
      <c r="B11536" t="s">
        <v>6107</v>
      </c>
      <c r="C11536">
        <v>36065</v>
      </c>
      <c r="D11536" t="str">
        <f>+VLOOKUP(C11536,Param!K:L,2,FALSE)</f>
        <v>Dula Werke Dustmann Und Co</v>
      </c>
      <c r="E11536" t="s">
        <v>6395</v>
      </c>
      <c r="F11536" t="s">
        <v>8260</v>
      </c>
      <c r="G11536" t="s">
        <v>1422</v>
      </c>
      <c r="H11536" s="5">
        <v>101.01430000000001</v>
      </c>
      <c r="I11536" s="5">
        <v>101.01430000000001</v>
      </c>
      <c r="J11536" s="5">
        <v>0</v>
      </c>
      <c r="K11536" s="5">
        <v>101.01430000000001</v>
      </c>
      <c r="L11536" s="5">
        <v>0</v>
      </c>
      <c r="M11536" t="str">
        <f>IF(ISERROR(VLOOKUP(A11536,'[1]Ecart validé'!$A:$A,1,FALSE)),Z11536,"Ecart Validé")</f>
        <v>valid</v>
      </c>
      <c r="R11536" t="s">
        <v>30</v>
      </c>
      <c r="X11536"/>
      <c r="Y11536"/>
      <c r="Z11536" t="s">
        <v>31</v>
      </c>
    </row>
    <row r="11537" spans="1:26" x14ac:dyDescent="0.3">
      <c r="A11537" t="s">
        <v>14319</v>
      </c>
      <c r="B11537" t="s">
        <v>6107</v>
      </c>
      <c r="C11537">
        <v>36065</v>
      </c>
      <c r="D11537" t="str">
        <f>+VLOOKUP(C11537,Param!K:L,2,FALSE)</f>
        <v>Dula Werke Dustmann Und Co</v>
      </c>
      <c r="E11537" t="s">
        <v>6395</v>
      </c>
      <c r="F11537" t="s">
        <v>8262</v>
      </c>
      <c r="G11537" t="s">
        <v>1422</v>
      </c>
      <c r="H11537" s="5">
        <v>4802.5</v>
      </c>
      <c r="I11537" s="5">
        <v>4802.4966999999997</v>
      </c>
      <c r="J11537" s="5">
        <v>3.3000000003085002E-3</v>
      </c>
      <c r="K11537" s="5">
        <v>4802.5</v>
      </c>
      <c r="L11537" s="5">
        <v>0</v>
      </c>
      <c r="M11537" t="str">
        <f>IF(ISERROR(VLOOKUP(A11537,'[1]Ecart validé'!$A:$A,1,FALSE)),Z11537,"Ecart Validé")</f>
        <v>valid</v>
      </c>
      <c r="R11537" t="s">
        <v>30</v>
      </c>
      <c r="X11537"/>
      <c r="Y11537"/>
      <c r="Z11537" t="s">
        <v>31</v>
      </c>
    </row>
    <row r="11538" spans="1:26" x14ac:dyDescent="0.3">
      <c r="A11538" t="s">
        <v>14320</v>
      </c>
      <c r="B11538" t="s">
        <v>6107</v>
      </c>
      <c r="C11538">
        <v>36111</v>
      </c>
      <c r="D11538" t="str">
        <f>+VLOOKUP(C11538,Param!K:L,2,FALSE)</f>
        <v>LJB Security</v>
      </c>
      <c r="E11538" t="s">
        <v>6398</v>
      </c>
      <c r="F11538" t="s">
        <v>8260</v>
      </c>
      <c r="G11538" t="s">
        <v>1422</v>
      </c>
      <c r="H11538" s="5">
        <v>459.82670000000002</v>
      </c>
      <c r="I11538" s="5">
        <v>459.82670000000002</v>
      </c>
      <c r="J11538" s="5">
        <v>0</v>
      </c>
      <c r="K11538" s="5">
        <v>459.82670000000002</v>
      </c>
      <c r="L11538" s="5">
        <v>0</v>
      </c>
      <c r="M11538" t="str">
        <f>IF(ISERROR(VLOOKUP(A11538,'[1]Ecart validé'!$A:$A,1,FALSE)),Z11538,"Ecart Validé")</f>
        <v>valid</v>
      </c>
      <c r="R11538" t="s">
        <v>30</v>
      </c>
      <c r="X11538"/>
      <c r="Y11538"/>
      <c r="Z11538" t="s">
        <v>31</v>
      </c>
    </row>
    <row r="11539" spans="1:26" x14ac:dyDescent="0.3">
      <c r="A11539" t="s">
        <v>14321</v>
      </c>
      <c r="B11539" t="s">
        <v>6107</v>
      </c>
      <c r="C11539">
        <v>36111</v>
      </c>
      <c r="D11539" t="str">
        <f>+VLOOKUP(C11539,Param!K:L,2,FALSE)</f>
        <v>LJB Security</v>
      </c>
      <c r="E11539" t="s">
        <v>6398</v>
      </c>
      <c r="F11539" t="s">
        <v>8264</v>
      </c>
      <c r="G11539" t="s">
        <v>1422</v>
      </c>
      <c r="H11539" s="5">
        <v>444.4</v>
      </c>
      <c r="I11539" s="5">
        <v>444.40440000000001</v>
      </c>
      <c r="J11539" s="5">
        <v>-4.4000000000323702E-3</v>
      </c>
      <c r="K11539" s="5">
        <v>444.4</v>
      </c>
      <c r="L11539" s="5">
        <v>0</v>
      </c>
      <c r="M11539" t="str">
        <f>IF(ISERROR(VLOOKUP(A11539,'[1]Ecart validé'!$A:$A,1,FALSE)),Z11539,"Ecart Validé")</f>
        <v>valid</v>
      </c>
      <c r="R11539" t="s">
        <v>30</v>
      </c>
      <c r="X11539"/>
      <c r="Y11539"/>
      <c r="Z11539" t="s">
        <v>31</v>
      </c>
    </row>
    <row r="11540" spans="1:26" x14ac:dyDescent="0.3">
      <c r="A11540" t="s">
        <v>14322</v>
      </c>
      <c r="B11540" t="s">
        <v>6107</v>
      </c>
      <c r="C11540">
        <v>36111</v>
      </c>
      <c r="D11540" t="str">
        <f>+VLOOKUP(C11540,Param!K:L,2,FALSE)</f>
        <v>LJB Security</v>
      </c>
      <c r="E11540" t="s">
        <v>6398</v>
      </c>
      <c r="F11540" t="s">
        <v>8266</v>
      </c>
      <c r="G11540" t="s">
        <v>1422</v>
      </c>
      <c r="H11540" s="5">
        <v>276.08999999999997</v>
      </c>
      <c r="I11540" s="5">
        <v>276.08920000000001</v>
      </c>
      <c r="J11540" s="5">
        <v>7.9999999996971296E-4</v>
      </c>
      <c r="K11540" s="5">
        <v>276.08999999999997</v>
      </c>
      <c r="L11540" s="5">
        <v>0</v>
      </c>
      <c r="M11540" t="str">
        <f>IF(ISERROR(VLOOKUP(A11540,'[1]Ecart validé'!$A:$A,1,FALSE)),Z11540,"Ecart Validé")</f>
        <v>valid</v>
      </c>
      <c r="R11540" t="s">
        <v>30</v>
      </c>
      <c r="X11540"/>
      <c r="Y11540"/>
      <c r="Z11540" t="s">
        <v>31</v>
      </c>
    </row>
    <row r="11541" spans="1:26" x14ac:dyDescent="0.3">
      <c r="A11541" t="s">
        <v>14323</v>
      </c>
      <c r="B11541" t="s">
        <v>6107</v>
      </c>
      <c r="C11541">
        <v>36195</v>
      </c>
      <c r="D11541" t="str">
        <f>+VLOOKUP(C11541,Param!K:L,2,FALSE)</f>
        <v>REYNOLDS CATERING SUPPLIES LTD</v>
      </c>
      <c r="E11541" t="s">
        <v>6416</v>
      </c>
      <c r="F11541" t="s">
        <v>8260</v>
      </c>
      <c r="G11541" t="s">
        <v>1422</v>
      </c>
      <c r="H11541" s="5">
        <v>552.70799999999997</v>
      </c>
      <c r="I11541" s="5">
        <v>552.70799999999997</v>
      </c>
      <c r="J11541" s="5">
        <v>0</v>
      </c>
      <c r="K11541" s="5">
        <v>552.70799999999997</v>
      </c>
      <c r="L11541" s="5">
        <v>0</v>
      </c>
      <c r="M11541" t="str">
        <f>IF(ISERROR(VLOOKUP(A11541,'[1]Ecart validé'!$A:$A,1,FALSE)),Z11541,"Ecart Validé")</f>
        <v>valid</v>
      </c>
      <c r="R11541" t="s">
        <v>30</v>
      </c>
      <c r="X11541"/>
      <c r="Y11541"/>
      <c r="Z11541" t="s">
        <v>31</v>
      </c>
    </row>
    <row r="11542" spans="1:26" x14ac:dyDescent="0.3">
      <c r="A11542" t="s">
        <v>14324</v>
      </c>
      <c r="B11542" t="s">
        <v>6107</v>
      </c>
      <c r="C11542">
        <v>36195</v>
      </c>
      <c r="D11542" t="str">
        <f>+VLOOKUP(C11542,Param!K:L,2,FALSE)</f>
        <v>REYNOLDS CATERING SUPPLIES LTD</v>
      </c>
      <c r="E11542" t="s">
        <v>6416</v>
      </c>
      <c r="F11542" t="s">
        <v>8262</v>
      </c>
      <c r="G11542" t="s">
        <v>1422</v>
      </c>
      <c r="H11542" s="5">
        <v>3509.23</v>
      </c>
      <c r="I11542" s="5">
        <v>3509.2289999999998</v>
      </c>
      <c r="J11542" s="5">
        <v>1.0000000002037201E-3</v>
      </c>
      <c r="K11542" s="5">
        <v>3509.23</v>
      </c>
      <c r="L11542" s="5">
        <v>0</v>
      </c>
      <c r="M11542" t="str">
        <f>IF(ISERROR(VLOOKUP(A11542,'[1]Ecart validé'!$A:$A,1,FALSE)),Z11542,"Ecart Validé")</f>
        <v>valid</v>
      </c>
      <c r="R11542" t="s">
        <v>30</v>
      </c>
      <c r="X11542"/>
      <c r="Y11542"/>
      <c r="Z11542" t="s">
        <v>31</v>
      </c>
    </row>
    <row r="11543" spans="1:26" x14ac:dyDescent="0.3">
      <c r="A11543" t="s">
        <v>14325</v>
      </c>
      <c r="B11543" t="s">
        <v>6107</v>
      </c>
      <c r="C11543">
        <v>36195</v>
      </c>
      <c r="D11543" t="str">
        <f>+VLOOKUP(C11543,Param!K:L,2,FALSE)</f>
        <v>REYNOLDS CATERING SUPPLIES LTD</v>
      </c>
      <c r="E11543" t="s">
        <v>6416</v>
      </c>
      <c r="F11543" t="s">
        <v>8264</v>
      </c>
      <c r="G11543" t="s">
        <v>1422</v>
      </c>
      <c r="H11543" s="5">
        <v>11393.37</v>
      </c>
      <c r="I11543" s="5">
        <v>11393.3652</v>
      </c>
      <c r="J11543" s="5">
        <v>4.80000000061409E-3</v>
      </c>
      <c r="K11543" s="5">
        <v>11393.37</v>
      </c>
      <c r="L11543" s="5">
        <v>0</v>
      </c>
      <c r="M11543" t="str">
        <f>IF(ISERROR(VLOOKUP(A11543,'[1]Ecart validé'!$A:$A,1,FALSE)),Z11543,"Ecart Validé")</f>
        <v>valid</v>
      </c>
      <c r="R11543" t="s">
        <v>30</v>
      </c>
      <c r="X11543"/>
      <c r="Y11543"/>
      <c r="Z11543" t="s">
        <v>31</v>
      </c>
    </row>
    <row r="11544" spans="1:26" x14ac:dyDescent="0.3">
      <c r="A11544" t="s">
        <v>14326</v>
      </c>
      <c r="B11544" t="s">
        <v>6107</v>
      </c>
      <c r="C11544">
        <v>36195</v>
      </c>
      <c r="D11544" t="str">
        <f>+VLOOKUP(C11544,Param!K:L,2,FALSE)</f>
        <v>REYNOLDS CATERING SUPPLIES LTD</v>
      </c>
      <c r="E11544" t="s">
        <v>6416</v>
      </c>
      <c r="F11544" t="s">
        <v>8266</v>
      </c>
      <c r="G11544" t="s">
        <v>1422</v>
      </c>
      <c r="H11544" s="5">
        <v>16926.13</v>
      </c>
      <c r="I11544" s="5">
        <v>16926.129000000001</v>
      </c>
      <c r="J11544" s="5">
        <v>1.0000000002037201E-3</v>
      </c>
      <c r="K11544" s="5">
        <v>16926.13</v>
      </c>
      <c r="L11544" s="5">
        <v>0</v>
      </c>
      <c r="M11544" t="str">
        <f>IF(ISERROR(VLOOKUP(A11544,'[1]Ecart validé'!$A:$A,1,FALSE)),Z11544,"Ecart Validé")</f>
        <v>valid</v>
      </c>
      <c r="R11544" t="s">
        <v>30</v>
      </c>
      <c r="X11544"/>
      <c r="Y11544"/>
      <c r="Z11544" t="s">
        <v>31</v>
      </c>
    </row>
    <row r="11545" spans="1:26" x14ac:dyDescent="0.3">
      <c r="A11545" t="s">
        <v>14327</v>
      </c>
      <c r="B11545" t="s">
        <v>6107</v>
      </c>
      <c r="C11545">
        <v>36201</v>
      </c>
      <c r="D11545" t="str">
        <f>+VLOOKUP(C11545,Param!K:L,2,FALSE)</f>
        <v>Ritter Courivaud</v>
      </c>
      <c r="E11545" t="s">
        <v>6425</v>
      </c>
      <c r="F11545" t="s">
        <v>8260</v>
      </c>
      <c r="G11545" t="s">
        <v>1422</v>
      </c>
      <c r="H11545" s="5">
        <v>56.968800000000002</v>
      </c>
      <c r="I11545" s="5">
        <v>56.968800000000002</v>
      </c>
      <c r="J11545" s="5">
        <v>0</v>
      </c>
      <c r="K11545" s="5">
        <v>56.968800000000002</v>
      </c>
      <c r="L11545" s="5">
        <v>0</v>
      </c>
      <c r="M11545" t="str">
        <f>IF(ISERROR(VLOOKUP(A11545,'[1]Ecart validé'!$A:$A,1,FALSE)),Z11545,"Ecart Validé")</f>
        <v>valid</v>
      </c>
      <c r="R11545" t="s">
        <v>30</v>
      </c>
      <c r="X11545"/>
      <c r="Y11545"/>
      <c r="Z11545" t="s">
        <v>31</v>
      </c>
    </row>
    <row r="11546" spans="1:26" x14ac:dyDescent="0.3">
      <c r="A11546" t="s">
        <v>14328</v>
      </c>
      <c r="B11546" t="s">
        <v>6107</v>
      </c>
      <c r="C11546">
        <v>36201</v>
      </c>
      <c r="D11546" t="str">
        <f>+VLOOKUP(C11546,Param!K:L,2,FALSE)</f>
        <v>Ritter Courivaud</v>
      </c>
      <c r="E11546" t="s">
        <v>6425</v>
      </c>
      <c r="F11546" t="s">
        <v>8262</v>
      </c>
      <c r="G11546" t="s">
        <v>1422</v>
      </c>
      <c r="H11546" s="5">
        <v>787.66</v>
      </c>
      <c r="I11546" s="5">
        <v>787.66279999999995</v>
      </c>
      <c r="J11546" s="5">
        <v>-2.7999999999792601E-3</v>
      </c>
      <c r="K11546" s="5">
        <v>787.66</v>
      </c>
      <c r="L11546" s="5">
        <v>0</v>
      </c>
      <c r="M11546" t="str">
        <f>IF(ISERROR(VLOOKUP(A11546,'[1]Ecart validé'!$A:$A,1,FALSE)),Z11546,"Ecart Validé")</f>
        <v>valid</v>
      </c>
      <c r="R11546" t="s">
        <v>30</v>
      </c>
      <c r="X11546"/>
      <c r="Y11546"/>
      <c r="Z11546" t="s">
        <v>31</v>
      </c>
    </row>
    <row r="11547" spans="1:26" x14ac:dyDescent="0.3">
      <c r="A11547" t="s">
        <v>14329</v>
      </c>
      <c r="B11547" t="s">
        <v>6107</v>
      </c>
      <c r="C11547">
        <v>36201</v>
      </c>
      <c r="D11547" t="str">
        <f>+VLOOKUP(C11547,Param!K:L,2,FALSE)</f>
        <v>Ritter Courivaud</v>
      </c>
      <c r="E11547" t="s">
        <v>6425</v>
      </c>
      <c r="F11547" t="s">
        <v>8266</v>
      </c>
      <c r="G11547" t="s">
        <v>1422</v>
      </c>
      <c r="H11547" s="5">
        <v>2313.59</v>
      </c>
      <c r="I11547" s="5">
        <v>2313.5938000000001</v>
      </c>
      <c r="J11547" s="5">
        <v>-3.7999999999556102E-3</v>
      </c>
      <c r="K11547" s="5">
        <v>2313.59</v>
      </c>
      <c r="L11547" s="5">
        <v>0</v>
      </c>
      <c r="M11547" t="str">
        <f>IF(ISERROR(VLOOKUP(A11547,'[1]Ecart validé'!$A:$A,1,FALSE)),Z11547,"Ecart Validé")</f>
        <v>valid</v>
      </c>
      <c r="R11547" t="s">
        <v>30</v>
      </c>
      <c r="X11547"/>
      <c r="Y11547"/>
      <c r="Z11547" t="s">
        <v>31</v>
      </c>
    </row>
    <row r="11548" spans="1:26" x14ac:dyDescent="0.3">
      <c r="A11548" t="s">
        <v>14330</v>
      </c>
      <c r="B11548" t="s">
        <v>6107</v>
      </c>
      <c r="C11548">
        <v>36366</v>
      </c>
      <c r="D11548" t="str">
        <f>+VLOOKUP(C11548,Param!K:L,2,FALSE)</f>
        <v>Campbell Prime Meat Ltd</v>
      </c>
      <c r="E11548" t="s">
        <v>6430</v>
      </c>
      <c r="F11548" t="s">
        <v>8260</v>
      </c>
      <c r="G11548" t="s">
        <v>1422</v>
      </c>
      <c r="H11548" s="5">
        <v>300.00360000000001</v>
      </c>
      <c r="I11548" s="5">
        <v>300.00360000000001</v>
      </c>
      <c r="J11548" s="5">
        <v>0</v>
      </c>
      <c r="K11548" s="5">
        <v>300.00360000000001</v>
      </c>
      <c r="L11548" s="5">
        <v>0</v>
      </c>
      <c r="M11548" t="str">
        <f>IF(ISERROR(VLOOKUP(A11548,'[1]Ecart validé'!$A:$A,1,FALSE)),Z11548,"Ecart Validé")</f>
        <v>valid</v>
      </c>
      <c r="R11548" t="s">
        <v>30</v>
      </c>
      <c r="X11548"/>
      <c r="Y11548"/>
      <c r="Z11548" t="s">
        <v>31</v>
      </c>
    </row>
    <row r="11549" spans="1:26" x14ac:dyDescent="0.3">
      <c r="A11549" t="s">
        <v>14331</v>
      </c>
      <c r="B11549" t="s">
        <v>6107</v>
      </c>
      <c r="C11549">
        <v>36366</v>
      </c>
      <c r="D11549" t="str">
        <f>+VLOOKUP(C11549,Param!K:L,2,FALSE)</f>
        <v>Campbell Prime Meat Ltd</v>
      </c>
      <c r="E11549" t="s">
        <v>6430</v>
      </c>
      <c r="F11549" t="s">
        <v>8262</v>
      </c>
      <c r="G11549" t="s">
        <v>1422</v>
      </c>
      <c r="H11549" s="5">
        <v>704.67</v>
      </c>
      <c r="I11549" s="5">
        <v>704.66849999999999</v>
      </c>
      <c r="J11549" s="5">
        <v>1.4999999999645199E-3</v>
      </c>
      <c r="K11549" s="5">
        <v>704.67</v>
      </c>
      <c r="L11549" s="5">
        <v>0</v>
      </c>
      <c r="M11549" t="str">
        <f>IF(ISERROR(VLOOKUP(A11549,'[1]Ecart validé'!$A:$A,1,FALSE)),Z11549,"Ecart Validé")</f>
        <v>valid</v>
      </c>
      <c r="R11549" t="s">
        <v>30</v>
      </c>
      <c r="X11549"/>
      <c r="Y11549"/>
      <c r="Z11549" t="s">
        <v>31</v>
      </c>
    </row>
    <row r="11550" spans="1:26" x14ac:dyDescent="0.3">
      <c r="A11550" t="s">
        <v>14332</v>
      </c>
      <c r="B11550" t="s">
        <v>6107</v>
      </c>
      <c r="C11550">
        <v>36366</v>
      </c>
      <c r="D11550" t="str">
        <f>+VLOOKUP(C11550,Param!K:L,2,FALSE)</f>
        <v>Campbell Prime Meat Ltd</v>
      </c>
      <c r="E11550" t="s">
        <v>6430</v>
      </c>
      <c r="F11550" t="s">
        <v>8264</v>
      </c>
      <c r="G11550" t="s">
        <v>1422</v>
      </c>
      <c r="H11550" s="5">
        <v>1889.61</v>
      </c>
      <c r="I11550" s="5">
        <v>1889.6108999999999</v>
      </c>
      <c r="J11550" s="5">
        <v>-9.0000000000145497E-4</v>
      </c>
      <c r="K11550" s="5">
        <v>1889.61</v>
      </c>
      <c r="L11550" s="5">
        <v>0</v>
      </c>
      <c r="M11550" t="str">
        <f>IF(ISERROR(VLOOKUP(A11550,'[1]Ecart validé'!$A:$A,1,FALSE)),Z11550,"Ecart Validé")</f>
        <v>valid</v>
      </c>
      <c r="R11550" t="s">
        <v>30</v>
      </c>
      <c r="X11550"/>
      <c r="Y11550"/>
      <c r="Z11550" t="s">
        <v>31</v>
      </c>
    </row>
    <row r="11551" spans="1:26" x14ac:dyDescent="0.3">
      <c r="A11551" t="s">
        <v>14333</v>
      </c>
      <c r="B11551" t="s">
        <v>6107</v>
      </c>
      <c r="C11551">
        <v>36366</v>
      </c>
      <c r="D11551" t="str">
        <f>+VLOOKUP(C11551,Param!K:L,2,FALSE)</f>
        <v>Campbell Prime Meat Ltd</v>
      </c>
      <c r="E11551" t="s">
        <v>6430</v>
      </c>
      <c r="F11551" t="s">
        <v>8266</v>
      </c>
      <c r="G11551" t="s">
        <v>1422</v>
      </c>
      <c r="H11551" s="5">
        <v>2148.7199999999998</v>
      </c>
      <c r="I11551" s="5">
        <v>2148.7157999999999</v>
      </c>
      <c r="J11551" s="5">
        <v>4.1999999998551998E-3</v>
      </c>
      <c r="K11551" s="5">
        <v>2148.7199999999998</v>
      </c>
      <c r="L11551" s="5">
        <v>0</v>
      </c>
      <c r="M11551" t="str">
        <f>IF(ISERROR(VLOOKUP(A11551,'[1]Ecart validé'!$A:$A,1,FALSE)),Z11551,"Ecart Validé")</f>
        <v>valid</v>
      </c>
      <c r="R11551" t="s">
        <v>30</v>
      </c>
      <c r="X11551"/>
      <c r="Y11551"/>
      <c r="Z11551" t="s">
        <v>31</v>
      </c>
    </row>
    <row r="11552" spans="1:26" x14ac:dyDescent="0.3">
      <c r="A11552" t="s">
        <v>14334</v>
      </c>
      <c r="B11552" t="s">
        <v>6107</v>
      </c>
      <c r="C11552">
        <v>36399</v>
      </c>
      <c r="D11552" t="str">
        <f>+VLOOKUP(C11552,Param!K:L,2,FALSE)</f>
        <v>Shred-IT Credit Control</v>
      </c>
      <c r="E11552" t="s">
        <v>6435</v>
      </c>
      <c r="F11552" t="s">
        <v>8260</v>
      </c>
      <c r="G11552" t="s">
        <v>1422</v>
      </c>
      <c r="H11552" s="5">
        <v>424.7115</v>
      </c>
      <c r="I11552" s="5">
        <v>424.7115</v>
      </c>
      <c r="J11552" s="5">
        <v>0</v>
      </c>
      <c r="K11552" s="5">
        <v>424.7115</v>
      </c>
      <c r="L11552" s="5">
        <v>0</v>
      </c>
      <c r="M11552" t="str">
        <f>IF(ISERROR(VLOOKUP(A11552,'[1]Ecart validé'!$A:$A,1,FALSE)),Z11552,"Ecart Validé")</f>
        <v>valid</v>
      </c>
      <c r="R11552" t="s">
        <v>30</v>
      </c>
      <c r="X11552"/>
      <c r="Y11552"/>
      <c r="Z11552" t="s">
        <v>31</v>
      </c>
    </row>
    <row r="11553" spans="1:26" x14ac:dyDescent="0.3">
      <c r="A11553" t="s">
        <v>14335</v>
      </c>
      <c r="B11553" t="s">
        <v>6107</v>
      </c>
      <c r="C11553">
        <v>36399</v>
      </c>
      <c r="D11553" t="str">
        <f>+VLOOKUP(C11553,Param!K:L,2,FALSE)</f>
        <v>Shred-IT Credit Control</v>
      </c>
      <c r="E11553" t="s">
        <v>6435</v>
      </c>
      <c r="F11553" t="s">
        <v>8264</v>
      </c>
      <c r="G11553" t="s">
        <v>1422</v>
      </c>
      <c r="H11553" s="5">
        <v>466.91</v>
      </c>
      <c r="I11553" s="5">
        <v>466.91219999999998</v>
      </c>
      <c r="J11553" s="5">
        <v>-2.1999999999593399E-3</v>
      </c>
      <c r="K11553" s="5">
        <v>466.91</v>
      </c>
      <c r="L11553" s="5">
        <v>0</v>
      </c>
      <c r="M11553" t="str">
        <f>IF(ISERROR(VLOOKUP(A11553,'[1]Ecart validé'!$A:$A,1,FALSE)),Z11553,"Ecart Validé")</f>
        <v>valid</v>
      </c>
      <c r="R11553" t="s">
        <v>30</v>
      </c>
      <c r="X11553"/>
      <c r="Y11553"/>
      <c r="Z11553" t="s">
        <v>31</v>
      </c>
    </row>
    <row r="11554" spans="1:26" x14ac:dyDescent="0.3">
      <c r="A11554" t="s">
        <v>14336</v>
      </c>
      <c r="B11554" t="s">
        <v>6107</v>
      </c>
      <c r="C11554">
        <v>36399</v>
      </c>
      <c r="D11554" t="str">
        <f>+VLOOKUP(C11554,Param!K:L,2,FALSE)</f>
        <v>Shred-IT Credit Control</v>
      </c>
      <c r="E11554" t="s">
        <v>6435</v>
      </c>
      <c r="F11554" t="s">
        <v>8266</v>
      </c>
      <c r="G11554" t="s">
        <v>1422</v>
      </c>
      <c r="H11554" s="5">
        <v>507.73</v>
      </c>
      <c r="I11554" s="5">
        <v>507.72629999999998</v>
      </c>
      <c r="J11554" s="5">
        <v>3.70000000003756E-3</v>
      </c>
      <c r="K11554" s="5">
        <v>507.73</v>
      </c>
      <c r="L11554" s="5">
        <v>0</v>
      </c>
      <c r="M11554" t="str">
        <f>IF(ISERROR(VLOOKUP(A11554,'[1]Ecart validé'!$A:$A,1,FALSE)),Z11554,"Ecart Validé")</f>
        <v>valid</v>
      </c>
      <c r="R11554" t="s">
        <v>30</v>
      </c>
      <c r="X11554"/>
      <c r="Y11554"/>
      <c r="Z11554" t="s">
        <v>31</v>
      </c>
    </row>
    <row r="11555" spans="1:26" x14ac:dyDescent="0.3">
      <c r="A11555" t="s">
        <v>14337</v>
      </c>
      <c r="B11555" t="s">
        <v>6107</v>
      </c>
      <c r="C11555">
        <v>36605</v>
      </c>
      <c r="D11555" t="str">
        <f>+VLOOKUP(C11555,Param!K:L,2,FALSE)</f>
        <v>AFONWEN SERVICES LTD</v>
      </c>
      <c r="E11555" t="s">
        <v>6450</v>
      </c>
      <c r="F11555" t="s">
        <v>8260</v>
      </c>
      <c r="G11555" t="s">
        <v>1422</v>
      </c>
      <c r="H11555" s="5">
        <v>-3.0000000015206703E-4</v>
      </c>
      <c r="J11555" s="5">
        <v>-3.0000000015206703E-4</v>
      </c>
      <c r="K11555" s="5">
        <v>-3.0000000015206703E-4</v>
      </c>
      <c r="L11555" s="5">
        <v>0</v>
      </c>
      <c r="M11555" t="str">
        <f>IF(ISERROR(VLOOKUP(A11555,'[1]Ecart validé'!$A:$A,1,FALSE)),Z11555,"Ecart Validé")</f>
        <v>valid</v>
      </c>
      <c r="X11555"/>
      <c r="Y11555"/>
      <c r="Z11555" t="s">
        <v>31</v>
      </c>
    </row>
    <row r="11556" spans="1:26" x14ac:dyDescent="0.3">
      <c r="A11556" t="s">
        <v>14338</v>
      </c>
      <c r="B11556" t="s">
        <v>6107</v>
      </c>
      <c r="C11556">
        <v>36605</v>
      </c>
      <c r="D11556" t="str">
        <f>+VLOOKUP(C11556,Param!K:L,2,FALSE)</f>
        <v>AFONWEN SERVICES LTD</v>
      </c>
      <c r="E11556" t="s">
        <v>6455</v>
      </c>
      <c r="F11556" t="s">
        <v>8260</v>
      </c>
      <c r="G11556" t="s">
        <v>1422</v>
      </c>
      <c r="H11556" s="5">
        <v>7.9999999999991103E-4</v>
      </c>
      <c r="J11556" s="5">
        <v>7.9999999999991103E-4</v>
      </c>
      <c r="K11556" s="5">
        <v>7.9999999999991103E-4</v>
      </c>
      <c r="L11556" s="5">
        <v>0</v>
      </c>
      <c r="M11556" t="str">
        <f>IF(ISERROR(VLOOKUP(A11556,'[1]Ecart validé'!$A:$A,1,FALSE)),Z11556,"Ecart Validé")</f>
        <v>valid</v>
      </c>
      <c r="X11556"/>
      <c r="Y11556"/>
      <c r="Z11556" t="s">
        <v>31</v>
      </c>
    </row>
    <row r="11557" spans="1:26" x14ac:dyDescent="0.3">
      <c r="A11557" t="s">
        <v>14339</v>
      </c>
      <c r="B11557" t="s">
        <v>6107</v>
      </c>
      <c r="C11557">
        <v>36656</v>
      </c>
      <c r="D11557" t="str">
        <f>+VLOOKUP(C11557,Param!K:L,2,FALSE)</f>
        <v>European Refrigeration</v>
      </c>
      <c r="E11557" t="s">
        <v>6460</v>
      </c>
      <c r="F11557" t="s">
        <v>8260</v>
      </c>
      <c r="G11557" t="s">
        <v>1422</v>
      </c>
      <c r="H11557" s="5">
        <v>192.07329999999999</v>
      </c>
      <c r="I11557" s="5">
        <v>192.07329999999999</v>
      </c>
      <c r="J11557" s="5">
        <v>0</v>
      </c>
      <c r="K11557" s="5">
        <v>192.07329999999999</v>
      </c>
      <c r="L11557" s="5">
        <v>0</v>
      </c>
      <c r="M11557" t="str">
        <f>IF(ISERROR(VLOOKUP(A11557,'[1]Ecart validé'!$A:$A,1,FALSE)),Z11557,"Ecart Validé")</f>
        <v>valid</v>
      </c>
      <c r="R11557" t="s">
        <v>30</v>
      </c>
      <c r="X11557"/>
      <c r="Y11557"/>
      <c r="Z11557" t="s">
        <v>31</v>
      </c>
    </row>
    <row r="11558" spans="1:26" x14ac:dyDescent="0.3">
      <c r="A11558" t="s">
        <v>14340</v>
      </c>
      <c r="B11558" t="s">
        <v>6107</v>
      </c>
      <c r="C11558">
        <v>36656</v>
      </c>
      <c r="D11558" t="str">
        <f>+VLOOKUP(C11558,Param!K:L,2,FALSE)</f>
        <v>European Refrigeration</v>
      </c>
      <c r="E11558" t="s">
        <v>6460</v>
      </c>
      <c r="F11558" t="s">
        <v>8262</v>
      </c>
      <c r="G11558" t="s">
        <v>1422</v>
      </c>
      <c r="H11558" s="5">
        <v>609.36</v>
      </c>
      <c r="I11558" s="5">
        <v>609.35919999999999</v>
      </c>
      <c r="J11558" s="5">
        <v>8.0000000002655703E-4</v>
      </c>
      <c r="K11558" s="5">
        <v>609.36</v>
      </c>
      <c r="L11558" s="5">
        <v>0</v>
      </c>
      <c r="M11558" t="str">
        <f>IF(ISERROR(VLOOKUP(A11558,'[1]Ecart validé'!$A:$A,1,FALSE)),Z11558,"Ecart Validé")</f>
        <v>valid</v>
      </c>
      <c r="R11558" t="s">
        <v>30</v>
      </c>
      <c r="X11558"/>
      <c r="Y11558"/>
      <c r="Z11558" t="s">
        <v>31</v>
      </c>
    </row>
    <row r="11559" spans="1:26" x14ac:dyDescent="0.3">
      <c r="A11559" t="s">
        <v>14341</v>
      </c>
      <c r="B11559" t="s">
        <v>6107</v>
      </c>
      <c r="C11559">
        <v>36656</v>
      </c>
      <c r="D11559" t="str">
        <f>+VLOOKUP(C11559,Param!K:L,2,FALSE)</f>
        <v>European Refrigeration</v>
      </c>
      <c r="E11559" t="s">
        <v>6460</v>
      </c>
      <c r="F11559" t="s">
        <v>8264</v>
      </c>
      <c r="G11559" t="s">
        <v>1422</v>
      </c>
      <c r="H11559" s="5">
        <v>939.77</v>
      </c>
      <c r="I11559" s="5">
        <v>939.7672</v>
      </c>
      <c r="J11559" s="5">
        <v>2.7999999999792601E-3</v>
      </c>
      <c r="K11559" s="5">
        <v>939.77</v>
      </c>
      <c r="L11559" s="5">
        <v>0</v>
      </c>
      <c r="M11559" t="str">
        <f>IF(ISERROR(VLOOKUP(A11559,'[1]Ecart validé'!$A:$A,1,FALSE)),Z11559,"Ecart Validé")</f>
        <v>valid</v>
      </c>
      <c r="R11559" t="s">
        <v>30</v>
      </c>
      <c r="X11559"/>
      <c r="Y11559"/>
      <c r="Z11559" t="s">
        <v>31</v>
      </c>
    </row>
    <row r="11560" spans="1:26" x14ac:dyDescent="0.3">
      <c r="A11560" t="s">
        <v>14342</v>
      </c>
      <c r="B11560" t="s">
        <v>6107</v>
      </c>
      <c r="C11560">
        <v>36656</v>
      </c>
      <c r="D11560" t="str">
        <f>+VLOOKUP(C11560,Param!K:L,2,FALSE)</f>
        <v>European Refrigeration</v>
      </c>
      <c r="E11560" t="s">
        <v>6460</v>
      </c>
      <c r="F11560" t="s">
        <v>8266</v>
      </c>
      <c r="G11560" t="s">
        <v>1422</v>
      </c>
      <c r="H11560" s="5">
        <v>524.83000000000004</v>
      </c>
      <c r="I11560" s="5">
        <v>524.82669999999996</v>
      </c>
      <c r="J11560" s="5">
        <v>3.30000000008112E-3</v>
      </c>
      <c r="K11560" s="5">
        <v>524.83000000000004</v>
      </c>
      <c r="L11560" s="5">
        <v>0</v>
      </c>
      <c r="M11560" t="str">
        <f>IF(ISERROR(VLOOKUP(A11560,'[1]Ecart validé'!$A:$A,1,FALSE)),Z11560,"Ecart Validé")</f>
        <v>valid</v>
      </c>
      <c r="R11560" t="s">
        <v>30</v>
      </c>
      <c r="X11560"/>
      <c r="Y11560"/>
      <c r="Z11560" t="s">
        <v>31</v>
      </c>
    </row>
    <row r="11561" spans="1:26" x14ac:dyDescent="0.3">
      <c r="A11561" t="s">
        <v>14343</v>
      </c>
      <c r="B11561" t="s">
        <v>6107</v>
      </c>
      <c r="C11561">
        <v>36748</v>
      </c>
      <c r="D11561" t="str">
        <f>+VLOOKUP(C11561,Param!K:L,2,FALSE)</f>
        <v>Alliance Disposables Ltd</v>
      </c>
      <c r="E11561" t="s">
        <v>6463</v>
      </c>
      <c r="F11561" t="s">
        <v>8260</v>
      </c>
      <c r="G11561" t="s">
        <v>1422</v>
      </c>
      <c r="H11561" s="5">
        <v>3543.7330000000002</v>
      </c>
      <c r="I11561" s="5">
        <v>3543.7330000000002</v>
      </c>
      <c r="J11561" s="5">
        <v>0</v>
      </c>
      <c r="K11561" s="5">
        <v>3543.7330000000002</v>
      </c>
      <c r="L11561" s="5">
        <v>0</v>
      </c>
      <c r="M11561" t="str">
        <f>IF(ISERROR(VLOOKUP(A11561,'[1]Ecart validé'!$A:$A,1,FALSE)),Z11561,"Ecart Validé")</f>
        <v>valid</v>
      </c>
      <c r="R11561" t="s">
        <v>30</v>
      </c>
      <c r="X11561"/>
      <c r="Y11561"/>
      <c r="Z11561" t="s">
        <v>31</v>
      </c>
    </row>
    <row r="11562" spans="1:26" x14ac:dyDescent="0.3">
      <c r="A11562" t="s">
        <v>14344</v>
      </c>
      <c r="B11562" t="s">
        <v>6107</v>
      </c>
      <c r="C11562">
        <v>36748</v>
      </c>
      <c r="D11562" t="str">
        <f>+VLOOKUP(C11562,Param!K:L,2,FALSE)</f>
        <v>Alliance Disposables Ltd</v>
      </c>
      <c r="E11562" t="s">
        <v>6463</v>
      </c>
      <c r="F11562" t="s">
        <v>8262</v>
      </c>
      <c r="G11562" t="s">
        <v>1422</v>
      </c>
      <c r="H11562" s="5">
        <v>13333.92</v>
      </c>
      <c r="I11562" s="5">
        <v>13333.9216</v>
      </c>
      <c r="J11562" s="5">
        <v>-1.59999999959836E-3</v>
      </c>
      <c r="K11562" s="5">
        <v>13333.9216</v>
      </c>
      <c r="L11562" s="5">
        <v>-1.59999999959836E-3</v>
      </c>
      <c r="M11562" t="str">
        <f>IF(ISERROR(VLOOKUP(A11562,'[1]Ecart validé'!$A:$A,1,FALSE)),Z11562,"Ecart Validé")</f>
        <v>valid</v>
      </c>
      <c r="R11562" t="s">
        <v>30</v>
      </c>
      <c r="X11562"/>
      <c r="Y11562"/>
      <c r="Z11562" t="s">
        <v>31</v>
      </c>
    </row>
    <row r="11563" spans="1:26" x14ac:dyDescent="0.3">
      <c r="A11563" t="s">
        <v>14345</v>
      </c>
      <c r="B11563" t="s">
        <v>6107</v>
      </c>
      <c r="C11563">
        <v>36748</v>
      </c>
      <c r="D11563" t="str">
        <f>+VLOOKUP(C11563,Param!K:L,2,FALSE)</f>
        <v>Alliance Disposables Ltd</v>
      </c>
      <c r="E11563" t="s">
        <v>6463</v>
      </c>
      <c r="F11563" t="s">
        <v>8264</v>
      </c>
      <c r="G11563" t="s">
        <v>1422</v>
      </c>
      <c r="H11563" s="5">
        <v>23713.14</v>
      </c>
      <c r="I11563" s="5">
        <v>23713.144</v>
      </c>
      <c r="J11563" s="5">
        <v>-4.0000000008149003E-3</v>
      </c>
      <c r="K11563" s="5">
        <v>23713.144</v>
      </c>
      <c r="L11563" s="5">
        <v>-4.0000000008149003E-3</v>
      </c>
      <c r="M11563" t="str">
        <f>IF(ISERROR(VLOOKUP(A11563,'[1]Ecart validé'!$A:$A,1,FALSE)),Z11563,"Ecart Validé")</f>
        <v>valid</v>
      </c>
      <c r="R11563" t="s">
        <v>30</v>
      </c>
      <c r="X11563"/>
      <c r="Y11563"/>
      <c r="Z11563" t="s">
        <v>31</v>
      </c>
    </row>
    <row r="11564" spans="1:26" x14ac:dyDescent="0.3">
      <c r="A11564" t="s">
        <v>14346</v>
      </c>
      <c r="B11564" t="s">
        <v>6107</v>
      </c>
      <c r="C11564">
        <v>36748</v>
      </c>
      <c r="D11564" t="str">
        <f>+VLOOKUP(C11564,Param!K:L,2,FALSE)</f>
        <v>Alliance Disposables Ltd</v>
      </c>
      <c r="E11564" t="s">
        <v>6463</v>
      </c>
      <c r="F11564" t="s">
        <v>8266</v>
      </c>
      <c r="G11564" t="s">
        <v>1422</v>
      </c>
      <c r="H11564" s="5">
        <v>21760.44</v>
      </c>
      <c r="I11564" s="5">
        <v>21760.440299999998</v>
      </c>
      <c r="J11564" s="5">
        <v>-2.9999999969732E-4</v>
      </c>
      <c r="K11564" s="5">
        <v>21760.440299999998</v>
      </c>
      <c r="L11564" s="5">
        <v>-2.9999999969732E-4</v>
      </c>
      <c r="M11564" t="str">
        <f>IF(ISERROR(VLOOKUP(A11564,'[1]Ecart validé'!$A:$A,1,FALSE)),Z11564,"Ecart Validé")</f>
        <v>valid</v>
      </c>
      <c r="R11564" t="s">
        <v>30</v>
      </c>
      <c r="X11564"/>
      <c r="Y11564"/>
      <c r="Z11564" t="s">
        <v>31</v>
      </c>
    </row>
    <row r="11565" spans="1:26" x14ac:dyDescent="0.3">
      <c r="A11565" t="s">
        <v>14347</v>
      </c>
      <c r="B11565" t="s">
        <v>6107</v>
      </c>
      <c r="C11565">
        <v>36777</v>
      </c>
      <c r="D11565" t="str">
        <f>+VLOOKUP(C11565,Param!K:L,2,FALSE)</f>
        <v>DIVERSEY</v>
      </c>
      <c r="E11565" t="s">
        <v>6476</v>
      </c>
      <c r="F11565" t="s">
        <v>8260</v>
      </c>
      <c r="G11565" t="s">
        <v>1422</v>
      </c>
      <c r="H11565" s="5">
        <v>1814.7512999999999</v>
      </c>
      <c r="I11565" s="5">
        <v>1814.7512999999999</v>
      </c>
      <c r="J11565" s="5">
        <v>0</v>
      </c>
      <c r="K11565" s="5">
        <v>1814.7512999999999</v>
      </c>
      <c r="L11565" s="5">
        <v>0</v>
      </c>
      <c r="M11565" t="str">
        <f>IF(ISERROR(VLOOKUP(A11565,'[1]Ecart validé'!$A:$A,1,FALSE)),Z11565,"Ecart Validé")</f>
        <v>valid</v>
      </c>
      <c r="R11565" t="s">
        <v>30</v>
      </c>
      <c r="X11565"/>
      <c r="Y11565"/>
      <c r="Z11565" t="s">
        <v>31</v>
      </c>
    </row>
    <row r="11566" spans="1:26" x14ac:dyDescent="0.3">
      <c r="A11566" t="s">
        <v>14348</v>
      </c>
      <c r="B11566" t="s">
        <v>6107</v>
      </c>
      <c r="C11566">
        <v>36777</v>
      </c>
      <c r="D11566" t="str">
        <f>+VLOOKUP(C11566,Param!K:L,2,FALSE)</f>
        <v>DIVERSEY</v>
      </c>
      <c r="E11566" t="s">
        <v>6476</v>
      </c>
      <c r="F11566" t="s">
        <v>8262</v>
      </c>
      <c r="G11566" t="s">
        <v>1422</v>
      </c>
      <c r="H11566" s="5">
        <v>3428.51</v>
      </c>
      <c r="I11566" s="5">
        <v>3428.5106999999998</v>
      </c>
      <c r="J11566" s="5">
        <v>-6.9999999959691195E-4</v>
      </c>
      <c r="K11566" s="5">
        <v>3428.5106999999998</v>
      </c>
      <c r="L11566" s="5">
        <v>-6.9999999959691195E-4</v>
      </c>
      <c r="M11566" t="str">
        <f>IF(ISERROR(VLOOKUP(A11566,'[1]Ecart validé'!$A:$A,1,FALSE)),Z11566,"Ecart Validé")</f>
        <v>valid</v>
      </c>
      <c r="R11566" t="s">
        <v>30</v>
      </c>
      <c r="X11566"/>
      <c r="Y11566"/>
      <c r="Z11566" t="s">
        <v>31</v>
      </c>
    </row>
    <row r="11567" spans="1:26" x14ac:dyDescent="0.3">
      <c r="A11567" t="s">
        <v>14349</v>
      </c>
      <c r="B11567" t="s">
        <v>6107</v>
      </c>
      <c r="C11567">
        <v>36777</v>
      </c>
      <c r="D11567" t="str">
        <f>+VLOOKUP(C11567,Param!K:L,2,FALSE)</f>
        <v>DIVERSEY</v>
      </c>
      <c r="E11567" t="s">
        <v>6476</v>
      </c>
      <c r="F11567" t="s">
        <v>8264</v>
      </c>
      <c r="G11567" t="s">
        <v>1422</v>
      </c>
      <c r="H11567" s="5">
        <v>7609.91</v>
      </c>
      <c r="I11567" s="5">
        <v>7609.9121999999998</v>
      </c>
      <c r="J11567" s="5">
        <v>-2.1999999999025E-3</v>
      </c>
      <c r="K11567" s="5">
        <v>7609.9121999999998</v>
      </c>
      <c r="L11567" s="5">
        <v>-2.1999999999025E-3</v>
      </c>
      <c r="M11567" t="str">
        <f>IF(ISERROR(VLOOKUP(A11567,'[1]Ecart validé'!$A:$A,1,FALSE)),Z11567,"Ecart Validé")</f>
        <v>valid</v>
      </c>
      <c r="R11567" t="s">
        <v>30</v>
      </c>
      <c r="X11567"/>
      <c r="Y11567"/>
      <c r="Z11567" t="s">
        <v>31</v>
      </c>
    </row>
    <row r="11568" spans="1:26" x14ac:dyDescent="0.3">
      <c r="A11568" t="s">
        <v>14350</v>
      </c>
      <c r="B11568" t="s">
        <v>6107</v>
      </c>
      <c r="C11568">
        <v>36777</v>
      </c>
      <c r="D11568" t="str">
        <f>+VLOOKUP(C11568,Param!K:L,2,FALSE)</f>
        <v>DIVERSEY</v>
      </c>
      <c r="E11568" t="s">
        <v>6476</v>
      </c>
      <c r="F11568" t="s">
        <v>8266</v>
      </c>
      <c r="G11568" t="s">
        <v>1422</v>
      </c>
      <c r="H11568" s="5">
        <v>7613.28</v>
      </c>
      <c r="I11568" s="5">
        <v>7613.2754999999997</v>
      </c>
      <c r="J11568" s="5">
        <v>4.5000000000072699E-3</v>
      </c>
      <c r="K11568" s="5">
        <v>7613.2754999999997</v>
      </c>
      <c r="L11568" s="5">
        <v>4.5000000000072699E-3</v>
      </c>
      <c r="M11568" t="str">
        <f>IF(ISERROR(VLOOKUP(A11568,'[1]Ecart validé'!$A:$A,1,FALSE)),Z11568,"Ecart Validé")</f>
        <v>valid</v>
      </c>
      <c r="R11568" t="s">
        <v>30</v>
      </c>
      <c r="X11568"/>
      <c r="Y11568"/>
      <c r="Z11568" t="s">
        <v>31</v>
      </c>
    </row>
    <row r="11569" spans="1:26" x14ac:dyDescent="0.3">
      <c r="A11569" t="s">
        <v>14351</v>
      </c>
      <c r="B11569" t="s">
        <v>6107</v>
      </c>
      <c r="C11569">
        <v>36835</v>
      </c>
      <c r="D11569" t="str">
        <f>+VLOOKUP(C11569,Param!K:L,2,FALSE)</f>
        <v>VISION LINENS LIMITED</v>
      </c>
      <c r="E11569" t="s">
        <v>6485</v>
      </c>
      <c r="F11569" t="s">
        <v>8260</v>
      </c>
      <c r="G11569" t="s">
        <v>1422</v>
      </c>
      <c r="H11569" s="5">
        <v>1166.6813999999999</v>
      </c>
      <c r="J11569" s="5">
        <v>1166.6813999999999</v>
      </c>
      <c r="K11569" s="5">
        <v>1166.6813999999999</v>
      </c>
      <c r="L11569" s="5">
        <v>0</v>
      </c>
      <c r="M11569" t="str">
        <f>IF(ISERROR(VLOOKUP(A11569,'[1]Ecart validé'!$A:$A,1,FALSE)),Z11569,"Ecart Validé")</f>
        <v>resolved</v>
      </c>
      <c r="N11569" t="s">
        <v>14352</v>
      </c>
      <c r="O11569" t="s">
        <v>14353</v>
      </c>
      <c r="P11569" t="s">
        <v>389</v>
      </c>
      <c r="Q11569" t="s">
        <v>14299</v>
      </c>
      <c r="R11569" t="s">
        <v>30</v>
      </c>
      <c r="X11569"/>
      <c r="Y11569"/>
      <c r="Z11569" t="s">
        <v>391</v>
      </c>
    </row>
    <row r="11570" spans="1:26" x14ac:dyDescent="0.3">
      <c r="A11570" t="s">
        <v>14354</v>
      </c>
      <c r="B11570" t="s">
        <v>6107</v>
      </c>
      <c r="C11570">
        <v>36835</v>
      </c>
      <c r="D11570" t="str">
        <f>+VLOOKUP(C11570,Param!K:L,2,FALSE)</f>
        <v>VISION LINENS LIMITED</v>
      </c>
      <c r="E11570" t="s">
        <v>6485</v>
      </c>
      <c r="F11570" t="s">
        <v>8262</v>
      </c>
      <c r="G11570" t="s">
        <v>1422</v>
      </c>
      <c r="H11570" s="5">
        <v>2889.73</v>
      </c>
      <c r="I11570" s="5">
        <v>2889.7338</v>
      </c>
      <c r="J11570" s="5">
        <v>-3.7999999999556102E-3</v>
      </c>
      <c r="K11570" s="5">
        <v>2889.7338</v>
      </c>
      <c r="L11570" s="5">
        <v>-3.7999999999556102E-3</v>
      </c>
      <c r="M11570" t="str">
        <f>IF(ISERROR(VLOOKUP(A11570,'[1]Ecart validé'!$A:$A,1,FALSE)),Z11570,"Ecart Validé")</f>
        <v>valid</v>
      </c>
      <c r="R11570" t="s">
        <v>30</v>
      </c>
      <c r="X11570"/>
      <c r="Y11570"/>
      <c r="Z11570" t="s">
        <v>31</v>
      </c>
    </row>
    <row r="11571" spans="1:26" x14ac:dyDescent="0.3">
      <c r="A11571" t="s">
        <v>14355</v>
      </c>
      <c r="B11571" t="s">
        <v>6107</v>
      </c>
      <c r="C11571">
        <v>36835</v>
      </c>
      <c r="D11571" t="str">
        <f>+VLOOKUP(C11571,Param!K:L,2,FALSE)</f>
        <v>VISION LINENS LIMITED</v>
      </c>
      <c r="E11571" t="s">
        <v>6485</v>
      </c>
      <c r="F11571" t="s">
        <v>8266</v>
      </c>
      <c r="G11571" t="s">
        <v>1422</v>
      </c>
      <c r="H11571" s="5">
        <v>1013.91</v>
      </c>
      <c r="I11571" s="5">
        <v>1013.9103</v>
      </c>
      <c r="J11571" s="5">
        <v>-3.0000000003838003E-4</v>
      </c>
      <c r="K11571" s="5">
        <v>1013.9103</v>
      </c>
      <c r="L11571" s="5">
        <v>-3.0000000003838003E-4</v>
      </c>
      <c r="M11571" t="str">
        <f>IF(ISERROR(VLOOKUP(A11571,'[1]Ecart validé'!$A:$A,1,FALSE)),Z11571,"Ecart Validé")</f>
        <v>valid</v>
      </c>
      <c r="R11571" t="s">
        <v>30</v>
      </c>
      <c r="X11571"/>
      <c r="Y11571"/>
      <c r="Z11571" t="s">
        <v>31</v>
      </c>
    </row>
    <row r="11572" spans="1:26" x14ac:dyDescent="0.3">
      <c r="A11572" t="s">
        <v>14356</v>
      </c>
      <c r="B11572" t="s">
        <v>6107</v>
      </c>
      <c r="C11572">
        <v>36887</v>
      </c>
      <c r="D11572" t="str">
        <f>+VLOOKUP(C11572,Param!K:L,2,FALSE)</f>
        <v>DIRECT SEAFOODS LTD (SEAFOOD HOLDINGS LTD)</v>
      </c>
      <c r="E11572" t="s">
        <v>6509</v>
      </c>
      <c r="F11572" t="s">
        <v>8260</v>
      </c>
      <c r="G11572" t="s">
        <v>1422</v>
      </c>
      <c r="H11572" s="5">
        <v>160.0866</v>
      </c>
      <c r="I11572" s="5">
        <v>160.0866</v>
      </c>
      <c r="J11572" s="5">
        <v>0</v>
      </c>
      <c r="K11572" s="5">
        <v>160.0866</v>
      </c>
      <c r="L11572" s="5">
        <v>0</v>
      </c>
      <c r="M11572" t="str">
        <f>IF(ISERROR(VLOOKUP(A11572,'[1]Ecart validé'!$A:$A,1,FALSE)),Z11572,"Ecart Validé")</f>
        <v>valid</v>
      </c>
      <c r="R11572" t="s">
        <v>30</v>
      </c>
      <c r="X11572"/>
      <c r="Y11572"/>
      <c r="Z11572" t="s">
        <v>31</v>
      </c>
    </row>
    <row r="11573" spans="1:26" x14ac:dyDescent="0.3">
      <c r="A11573" t="s">
        <v>14357</v>
      </c>
      <c r="B11573" t="s">
        <v>6107</v>
      </c>
      <c r="C11573">
        <v>36887</v>
      </c>
      <c r="D11573" t="str">
        <f>+VLOOKUP(C11573,Param!K:L,2,FALSE)</f>
        <v>DIRECT SEAFOODS LTD (SEAFOOD HOLDINGS LTD)</v>
      </c>
      <c r="E11573" t="s">
        <v>6509</v>
      </c>
      <c r="F11573" t="s">
        <v>8262</v>
      </c>
      <c r="G11573" t="s">
        <v>1422</v>
      </c>
      <c r="H11573" s="5">
        <v>1671.21</v>
      </c>
      <c r="I11573" s="5">
        <v>1671.2052000000001</v>
      </c>
      <c r="J11573" s="5">
        <v>4.7999999999319698E-3</v>
      </c>
      <c r="K11573" s="5">
        <v>1671.21</v>
      </c>
      <c r="L11573" s="5">
        <v>0</v>
      </c>
      <c r="M11573" t="str">
        <f>IF(ISERROR(VLOOKUP(A11573,'[1]Ecart validé'!$A:$A,1,FALSE)),Z11573,"Ecart Validé")</f>
        <v>valid</v>
      </c>
      <c r="R11573" t="s">
        <v>30</v>
      </c>
      <c r="X11573"/>
      <c r="Y11573"/>
      <c r="Z11573" t="s">
        <v>31</v>
      </c>
    </row>
    <row r="11574" spans="1:26" x14ac:dyDescent="0.3">
      <c r="A11574" t="s">
        <v>14358</v>
      </c>
      <c r="B11574" t="s">
        <v>6107</v>
      </c>
      <c r="C11574">
        <v>36887</v>
      </c>
      <c r="D11574" t="str">
        <f>+VLOOKUP(C11574,Param!K:L,2,FALSE)</f>
        <v>DIRECT SEAFOODS LTD (SEAFOOD HOLDINGS LTD)</v>
      </c>
      <c r="E11574" t="s">
        <v>6509</v>
      </c>
      <c r="F11574" t="s">
        <v>8264</v>
      </c>
      <c r="G11574" t="s">
        <v>1422</v>
      </c>
      <c r="H11574" s="5">
        <v>3672.07</v>
      </c>
      <c r="I11574" s="5">
        <v>3672.0657000000001</v>
      </c>
      <c r="J11574" s="5">
        <v>4.3000000000574801E-3</v>
      </c>
      <c r="K11574" s="5">
        <v>3672.07</v>
      </c>
      <c r="L11574" s="5">
        <v>0</v>
      </c>
      <c r="M11574" t="str">
        <f>IF(ISERROR(VLOOKUP(A11574,'[1]Ecart validé'!$A:$A,1,FALSE)),Z11574,"Ecart Validé")</f>
        <v>valid</v>
      </c>
      <c r="R11574" t="s">
        <v>30</v>
      </c>
      <c r="X11574"/>
      <c r="Y11574"/>
      <c r="Z11574" t="s">
        <v>31</v>
      </c>
    </row>
    <row r="11575" spans="1:26" x14ac:dyDescent="0.3">
      <c r="A11575" t="s">
        <v>14359</v>
      </c>
      <c r="B11575" t="s">
        <v>6107</v>
      </c>
      <c r="C11575">
        <v>36887</v>
      </c>
      <c r="D11575" t="str">
        <f>+VLOOKUP(C11575,Param!K:L,2,FALSE)</f>
        <v>DIRECT SEAFOODS LTD (SEAFOOD HOLDINGS LTD)</v>
      </c>
      <c r="E11575" t="s">
        <v>6509</v>
      </c>
      <c r="F11575" t="s">
        <v>8271</v>
      </c>
      <c r="G11575" t="s">
        <v>1422</v>
      </c>
      <c r="H11575" s="5">
        <v>26975.99</v>
      </c>
      <c r="I11575" s="5">
        <v>26975.992200000001</v>
      </c>
      <c r="J11575" s="5">
        <v>-2.1999999989930001E-3</v>
      </c>
      <c r="K11575" s="5">
        <v>26975.99</v>
      </c>
      <c r="L11575" s="5">
        <v>0</v>
      </c>
      <c r="M11575" t="str">
        <f>IF(ISERROR(VLOOKUP(A11575,'[1]Ecart validé'!$A:$A,1,FALSE)),Z11575,"Ecart Validé")</f>
        <v>valid</v>
      </c>
      <c r="R11575" t="s">
        <v>30</v>
      </c>
      <c r="X11575"/>
      <c r="Y11575"/>
      <c r="Z11575" t="s">
        <v>31</v>
      </c>
    </row>
    <row r="11576" spans="1:26" x14ac:dyDescent="0.3">
      <c r="A11576" t="s">
        <v>14360</v>
      </c>
      <c r="B11576" t="s">
        <v>6107</v>
      </c>
      <c r="C11576">
        <v>36887</v>
      </c>
      <c r="D11576" t="str">
        <f>+VLOOKUP(C11576,Param!K:L,2,FALSE)</f>
        <v>DIRECT SEAFOODS LTD (SEAFOOD HOLDINGS LTD)</v>
      </c>
      <c r="E11576" t="s">
        <v>6509</v>
      </c>
      <c r="F11576" t="s">
        <v>8266</v>
      </c>
      <c r="G11576" t="s">
        <v>1422</v>
      </c>
      <c r="H11576" s="5">
        <v>5503.36</v>
      </c>
      <c r="I11576" s="5">
        <v>5503.3575000000001</v>
      </c>
      <c r="J11576" s="5">
        <v>2.4999999995998202E-3</v>
      </c>
      <c r="K11576" s="5">
        <v>5503.36</v>
      </c>
      <c r="L11576" s="5">
        <v>0</v>
      </c>
      <c r="M11576" t="str">
        <f>IF(ISERROR(VLOOKUP(A11576,'[1]Ecart validé'!$A:$A,1,FALSE)),Z11576,"Ecart Validé")</f>
        <v>valid</v>
      </c>
      <c r="R11576" t="s">
        <v>30</v>
      </c>
      <c r="X11576"/>
      <c r="Y11576"/>
      <c r="Z11576" t="s">
        <v>31</v>
      </c>
    </row>
    <row r="11577" spans="1:26" x14ac:dyDescent="0.3">
      <c r="A11577" t="s">
        <v>14361</v>
      </c>
      <c r="B11577" t="s">
        <v>6107</v>
      </c>
      <c r="C11577">
        <v>36889</v>
      </c>
      <c r="D11577" t="str">
        <f>+VLOOKUP(C11577,Param!K:L,2,FALSE)</f>
        <v>L&amp;G Signs Ltd</v>
      </c>
      <c r="E11577" t="s">
        <v>6515</v>
      </c>
      <c r="F11577" t="s">
        <v>8260</v>
      </c>
      <c r="G11577" t="s">
        <v>1422</v>
      </c>
      <c r="H11577" s="5">
        <v>731.59</v>
      </c>
      <c r="I11577" s="5">
        <v>731.59</v>
      </c>
      <c r="J11577" s="5">
        <v>0</v>
      </c>
      <c r="K11577" s="5">
        <v>731.59</v>
      </c>
      <c r="L11577" s="5">
        <v>0</v>
      </c>
      <c r="M11577" t="str">
        <f>IF(ISERROR(VLOOKUP(A11577,'[1]Ecart validé'!$A:$A,1,FALSE)),Z11577,"Ecart Validé")</f>
        <v>valid</v>
      </c>
      <c r="R11577" t="s">
        <v>30</v>
      </c>
      <c r="X11577"/>
      <c r="Y11577"/>
      <c r="Z11577" t="s">
        <v>31</v>
      </c>
    </row>
    <row r="11578" spans="1:26" x14ac:dyDescent="0.3">
      <c r="A11578" t="s">
        <v>14362</v>
      </c>
      <c r="B11578" t="s">
        <v>6107</v>
      </c>
      <c r="C11578">
        <v>36889</v>
      </c>
      <c r="D11578" t="str">
        <f>+VLOOKUP(C11578,Param!K:L,2,FALSE)</f>
        <v>L&amp;G Signs Ltd</v>
      </c>
      <c r="E11578" t="s">
        <v>6515</v>
      </c>
      <c r="F11578" t="s">
        <v>8264</v>
      </c>
      <c r="G11578" t="s">
        <v>1422</v>
      </c>
      <c r="H11578" s="5">
        <v>77.150000000000006</v>
      </c>
      <c r="I11578" s="5">
        <v>77.150000000000006</v>
      </c>
      <c r="J11578" s="5">
        <v>0</v>
      </c>
      <c r="K11578" s="5">
        <v>77.150000000000006</v>
      </c>
      <c r="L11578" s="5">
        <v>0</v>
      </c>
      <c r="M11578" t="str">
        <f>IF(ISERROR(VLOOKUP(A11578,'[1]Ecart validé'!$A:$A,1,FALSE)),Z11578,"Ecart Validé")</f>
        <v>valid</v>
      </c>
      <c r="R11578" t="s">
        <v>30</v>
      </c>
      <c r="X11578"/>
      <c r="Y11578"/>
      <c r="Z11578" t="s">
        <v>31</v>
      </c>
    </row>
    <row r="11579" spans="1:26" x14ac:dyDescent="0.3">
      <c r="A11579" t="s">
        <v>14363</v>
      </c>
      <c r="B11579" t="s">
        <v>6107</v>
      </c>
      <c r="C11579">
        <v>36889</v>
      </c>
      <c r="D11579" t="str">
        <f>+VLOOKUP(C11579,Param!K:L,2,FALSE)</f>
        <v>L&amp;G Signs Ltd</v>
      </c>
      <c r="E11579" t="s">
        <v>6515</v>
      </c>
      <c r="F11579" t="s">
        <v>8266</v>
      </c>
      <c r="G11579" t="s">
        <v>1422</v>
      </c>
      <c r="H11579" s="5">
        <v>461.55</v>
      </c>
      <c r="I11579" s="5">
        <v>461.55</v>
      </c>
      <c r="J11579" s="5">
        <v>0</v>
      </c>
      <c r="K11579" s="5">
        <v>461.55</v>
      </c>
      <c r="L11579" s="5">
        <v>0</v>
      </c>
      <c r="M11579" t="str">
        <f>IF(ISERROR(VLOOKUP(A11579,'[1]Ecart validé'!$A:$A,1,FALSE)),Z11579,"Ecart Validé")</f>
        <v>valid</v>
      </c>
      <c r="R11579" t="s">
        <v>30</v>
      </c>
      <c r="X11579"/>
      <c r="Y11579"/>
      <c r="Z11579" t="s">
        <v>31</v>
      </c>
    </row>
    <row r="11580" spans="1:26" x14ac:dyDescent="0.3">
      <c r="A11580" t="s">
        <v>14364</v>
      </c>
      <c r="B11580" t="s">
        <v>6107</v>
      </c>
      <c r="C11580">
        <v>37142</v>
      </c>
      <c r="D11580" t="str">
        <f>+VLOOKUP(C11580,Param!K:L,2,FALSE)</f>
        <v>NIEHOFFS VAIHINGER FRUCHTSAFT GMBH</v>
      </c>
      <c r="E11580" t="s">
        <v>6523</v>
      </c>
      <c r="F11580" t="s">
        <v>8266</v>
      </c>
      <c r="G11580" t="s">
        <v>29</v>
      </c>
      <c r="H11580" s="5">
        <v>447.2</v>
      </c>
      <c r="I11580" s="5">
        <v>447.2</v>
      </c>
      <c r="J11580" s="5">
        <v>0</v>
      </c>
      <c r="K11580" s="5">
        <v>447.2</v>
      </c>
      <c r="L11580" s="5">
        <v>0</v>
      </c>
      <c r="M11580" t="str">
        <f>IF(ISERROR(VLOOKUP(A11580,'[1]Ecart validé'!$A:$A,1,FALSE)),Z11580,"Ecart Validé")</f>
        <v>valid</v>
      </c>
      <c r="R11580" t="s">
        <v>30</v>
      </c>
      <c r="X11580"/>
      <c r="Y11580"/>
      <c r="Z11580" t="s">
        <v>31</v>
      </c>
    </row>
    <row r="11581" spans="1:26" x14ac:dyDescent="0.3">
      <c r="A11581" t="s">
        <v>14365</v>
      </c>
      <c r="B11581" t="s">
        <v>6107</v>
      </c>
      <c r="C11581">
        <v>37416</v>
      </c>
      <c r="D11581" t="str">
        <f>+VLOOKUP(C11581,Param!K:L,2,FALSE)</f>
        <v>BRIDOR</v>
      </c>
      <c r="E11581" t="s">
        <v>6527</v>
      </c>
      <c r="F11581" t="s">
        <v>8260</v>
      </c>
      <c r="G11581" t="s">
        <v>1422</v>
      </c>
      <c r="H11581" s="5">
        <v>148.9</v>
      </c>
      <c r="I11581" s="5">
        <v>148.8965</v>
      </c>
      <c r="J11581" s="5">
        <v>3.5000000000024998E-3</v>
      </c>
      <c r="K11581" s="5">
        <v>148.9</v>
      </c>
      <c r="L11581" s="5">
        <v>0</v>
      </c>
      <c r="M11581" t="str">
        <f>IF(ISERROR(VLOOKUP(A11581,'[1]Ecart validé'!$A:$A,1,FALSE)),Z11581,"Ecart Validé")</f>
        <v>valid</v>
      </c>
      <c r="R11581" t="s">
        <v>30</v>
      </c>
      <c r="S11581" t="s">
        <v>42</v>
      </c>
      <c r="T11581" t="s">
        <v>325</v>
      </c>
      <c r="U11581" s="13" t="s">
        <v>9493</v>
      </c>
      <c r="X11581"/>
      <c r="Y11581"/>
      <c r="Z11581" t="s">
        <v>31</v>
      </c>
    </row>
    <row r="11582" spans="1:26" x14ac:dyDescent="0.3">
      <c r="A11582" t="s">
        <v>14366</v>
      </c>
      <c r="B11582" t="s">
        <v>6107</v>
      </c>
      <c r="C11582">
        <v>37416</v>
      </c>
      <c r="D11582" t="str">
        <f>+VLOOKUP(C11582,Param!K:L,2,FALSE)</f>
        <v>BRIDOR</v>
      </c>
      <c r="E11582" t="s">
        <v>6527</v>
      </c>
      <c r="F11582" t="s">
        <v>8262</v>
      </c>
      <c r="G11582" t="s">
        <v>1422</v>
      </c>
      <c r="H11582" s="5">
        <v>537.96</v>
      </c>
      <c r="I11582" s="5">
        <v>537.95749999999998</v>
      </c>
      <c r="J11582" s="5">
        <v>2.5000000000545601E-3</v>
      </c>
      <c r="K11582" s="5">
        <v>537.96</v>
      </c>
      <c r="L11582" s="5">
        <v>0</v>
      </c>
      <c r="M11582" t="str">
        <f>IF(ISERROR(VLOOKUP(A11582,'[1]Ecart validé'!$A:$A,1,FALSE)),Z11582,"Ecart Validé")</f>
        <v>valid</v>
      </c>
      <c r="R11582" t="s">
        <v>30</v>
      </c>
      <c r="X11582"/>
      <c r="Y11582"/>
      <c r="Z11582" t="s">
        <v>31</v>
      </c>
    </row>
    <row r="11583" spans="1:26" x14ac:dyDescent="0.3">
      <c r="A11583" t="s">
        <v>14367</v>
      </c>
      <c r="B11583" t="s">
        <v>6107</v>
      </c>
      <c r="C11583">
        <v>37416</v>
      </c>
      <c r="D11583" t="str">
        <f>+VLOOKUP(C11583,Param!K:L,2,FALSE)</f>
        <v>BRIDOR</v>
      </c>
      <c r="E11583" t="s">
        <v>6527</v>
      </c>
      <c r="F11583" t="s">
        <v>8264</v>
      </c>
      <c r="G11583" t="s">
        <v>1422</v>
      </c>
      <c r="H11583" s="5">
        <v>732.06</v>
      </c>
      <c r="I11583" s="5">
        <v>732.05550000000005</v>
      </c>
      <c r="J11583" s="5">
        <v>4.4999999998935796E-3</v>
      </c>
      <c r="K11583" s="5">
        <v>732.06</v>
      </c>
      <c r="L11583" s="5">
        <v>0</v>
      </c>
      <c r="M11583" t="str">
        <f>IF(ISERROR(VLOOKUP(A11583,'[1]Ecart validé'!$A:$A,1,FALSE)),Z11583,"Ecart Validé")</f>
        <v>valid</v>
      </c>
      <c r="R11583" t="s">
        <v>30</v>
      </c>
      <c r="X11583"/>
      <c r="Y11583"/>
      <c r="Z11583" t="s">
        <v>31</v>
      </c>
    </row>
    <row r="11584" spans="1:26" x14ac:dyDescent="0.3">
      <c r="A11584" t="s">
        <v>14368</v>
      </c>
      <c r="B11584" t="s">
        <v>6107</v>
      </c>
      <c r="C11584">
        <v>37416</v>
      </c>
      <c r="D11584" t="str">
        <f>+VLOOKUP(C11584,Param!K:L,2,FALSE)</f>
        <v>BRIDOR</v>
      </c>
      <c r="E11584" t="s">
        <v>6527</v>
      </c>
      <c r="F11584" t="s">
        <v>8266</v>
      </c>
      <c r="G11584" t="s">
        <v>1422</v>
      </c>
      <c r="H11584" s="5">
        <v>858.23</v>
      </c>
      <c r="I11584" s="5">
        <v>858.23199999999997</v>
      </c>
      <c r="J11584" s="5">
        <v>-1.9999999999527002E-3</v>
      </c>
      <c r="K11584" s="5">
        <v>858.23</v>
      </c>
      <c r="L11584" s="5">
        <v>0</v>
      </c>
      <c r="M11584" t="str">
        <f>IF(ISERROR(VLOOKUP(A11584,'[1]Ecart validé'!$A:$A,1,FALSE)),Z11584,"Ecart Validé")</f>
        <v>valid</v>
      </c>
      <c r="R11584" t="s">
        <v>30</v>
      </c>
      <c r="X11584"/>
      <c r="Y11584"/>
      <c r="Z11584" t="s">
        <v>31</v>
      </c>
    </row>
    <row r="11585" spans="1:26" ht="43.2" x14ac:dyDescent="0.3">
      <c r="A11585" t="s">
        <v>14369</v>
      </c>
      <c r="B11585" t="s">
        <v>6107</v>
      </c>
      <c r="C11585">
        <v>37416</v>
      </c>
      <c r="D11585" t="str">
        <f>+VLOOKUP(C11585,Param!K:L,2,FALSE)</f>
        <v>BRIDOR</v>
      </c>
      <c r="E11585" t="s">
        <v>6530</v>
      </c>
      <c r="F11585" t="s">
        <v>8260</v>
      </c>
      <c r="G11585" t="s">
        <v>1422</v>
      </c>
      <c r="H11585" s="5">
        <v>2977.93</v>
      </c>
      <c r="I11585" s="5">
        <v>2977.93</v>
      </c>
      <c r="J11585" s="5">
        <v>0</v>
      </c>
      <c r="K11585" s="5">
        <v>2977.93</v>
      </c>
      <c r="L11585" s="5">
        <v>0</v>
      </c>
      <c r="M11585" t="str">
        <f>IF(ISERROR(VLOOKUP(A11585,'[1]Ecart validé'!$A:$A,1,FALSE)),Z11585,"Ecart Validé")</f>
        <v>valid</v>
      </c>
      <c r="R11585" t="s">
        <v>30</v>
      </c>
      <c r="S11585" t="s">
        <v>42</v>
      </c>
      <c r="T11585" t="s">
        <v>325</v>
      </c>
      <c r="U11585" s="13" t="s">
        <v>14370</v>
      </c>
      <c r="X11585"/>
      <c r="Y11585"/>
      <c r="Z11585" t="s">
        <v>31</v>
      </c>
    </row>
    <row r="11586" spans="1:26" x14ac:dyDescent="0.3">
      <c r="A11586" t="s">
        <v>14371</v>
      </c>
      <c r="B11586" t="s">
        <v>6107</v>
      </c>
      <c r="C11586">
        <v>37416</v>
      </c>
      <c r="D11586" t="str">
        <f>+VLOOKUP(C11586,Param!K:L,2,FALSE)</f>
        <v>BRIDOR</v>
      </c>
      <c r="E11586" t="s">
        <v>6530</v>
      </c>
      <c r="F11586" t="s">
        <v>8262</v>
      </c>
      <c r="G11586" t="s">
        <v>1422</v>
      </c>
      <c r="H11586" s="5">
        <v>3795.29</v>
      </c>
      <c r="I11586" s="5">
        <v>3795.29</v>
      </c>
      <c r="J11586" s="5">
        <v>0</v>
      </c>
      <c r="K11586" s="5">
        <v>3795.29</v>
      </c>
      <c r="L11586" s="5">
        <v>0</v>
      </c>
      <c r="M11586" t="str">
        <f>IF(ISERROR(VLOOKUP(A11586,'[1]Ecart validé'!$A:$A,1,FALSE)),Z11586,"Ecart Validé")</f>
        <v>valid</v>
      </c>
      <c r="R11586" t="s">
        <v>30</v>
      </c>
      <c r="X11586"/>
      <c r="Y11586"/>
      <c r="Z11586" t="s">
        <v>31</v>
      </c>
    </row>
    <row r="11587" spans="1:26" x14ac:dyDescent="0.3">
      <c r="A11587" t="s">
        <v>14372</v>
      </c>
      <c r="B11587" t="s">
        <v>6107</v>
      </c>
      <c r="C11587">
        <v>37416</v>
      </c>
      <c r="D11587" t="str">
        <f>+VLOOKUP(C11587,Param!K:L,2,FALSE)</f>
        <v>BRIDOR</v>
      </c>
      <c r="E11587" t="s">
        <v>6530</v>
      </c>
      <c r="F11587" t="s">
        <v>8264</v>
      </c>
      <c r="G11587" t="s">
        <v>1422</v>
      </c>
      <c r="H11587" s="5">
        <v>32.28</v>
      </c>
      <c r="I11587" s="5">
        <v>32.28</v>
      </c>
      <c r="J11587" s="5">
        <v>0</v>
      </c>
      <c r="K11587" s="5">
        <v>32.28</v>
      </c>
      <c r="L11587" s="5">
        <v>0</v>
      </c>
      <c r="M11587" t="str">
        <f>IF(ISERROR(VLOOKUP(A11587,'[1]Ecart validé'!$A:$A,1,FALSE)),Z11587,"Ecart Validé")</f>
        <v>valid</v>
      </c>
      <c r="R11587" t="s">
        <v>30</v>
      </c>
      <c r="X11587"/>
      <c r="Y11587"/>
      <c r="Z11587" t="s">
        <v>31</v>
      </c>
    </row>
    <row r="11588" spans="1:26" x14ac:dyDescent="0.3">
      <c r="A11588" t="s">
        <v>14373</v>
      </c>
      <c r="B11588" t="s">
        <v>6107</v>
      </c>
      <c r="C11588">
        <v>37416</v>
      </c>
      <c r="D11588" t="str">
        <f>+VLOOKUP(C11588,Param!K:L,2,FALSE)</f>
        <v>BRIDOR</v>
      </c>
      <c r="E11588" t="s">
        <v>6530</v>
      </c>
      <c r="F11588" t="s">
        <v>8266</v>
      </c>
      <c r="G11588" t="s">
        <v>1422</v>
      </c>
      <c r="H11588" s="5">
        <v>5735.48</v>
      </c>
      <c r="I11588" s="5">
        <v>5735.48</v>
      </c>
      <c r="J11588" s="5">
        <v>0</v>
      </c>
      <c r="K11588" s="5">
        <v>5735.48</v>
      </c>
      <c r="L11588" s="5">
        <v>0</v>
      </c>
      <c r="M11588" t="str">
        <f>IF(ISERROR(VLOOKUP(A11588,'[1]Ecart validé'!$A:$A,1,FALSE)),Z11588,"Ecart Validé")</f>
        <v>valid</v>
      </c>
      <c r="R11588" t="s">
        <v>30</v>
      </c>
      <c r="X11588"/>
      <c r="Y11588"/>
      <c r="Z11588" t="s">
        <v>31</v>
      </c>
    </row>
    <row r="11589" spans="1:26" x14ac:dyDescent="0.3">
      <c r="A11589" t="s">
        <v>14374</v>
      </c>
      <c r="B11589" t="s">
        <v>6107</v>
      </c>
      <c r="C11589">
        <v>62531</v>
      </c>
      <c r="D11589" t="str">
        <f>+VLOOKUP(C11589,Param!K:L,2,FALSE)</f>
        <v>TEST STRIKE UK LTD</v>
      </c>
      <c r="E11589" t="s">
        <v>6540</v>
      </c>
      <c r="F11589" t="s">
        <v>8260</v>
      </c>
      <c r="G11589" t="s">
        <v>1422</v>
      </c>
      <c r="H11589" s="5">
        <v>9</v>
      </c>
      <c r="I11589" s="5">
        <v>9</v>
      </c>
      <c r="J11589" s="5">
        <v>0</v>
      </c>
      <c r="K11589" s="5">
        <v>9</v>
      </c>
      <c r="L11589" s="5">
        <v>0</v>
      </c>
      <c r="M11589" t="str">
        <f>IF(ISERROR(VLOOKUP(A11589,'[1]Ecart validé'!$A:$A,1,FALSE)),Z11589,"Ecart Validé")</f>
        <v>valid</v>
      </c>
      <c r="R11589" t="s">
        <v>30</v>
      </c>
      <c r="X11589"/>
      <c r="Y11589"/>
      <c r="Z11589" t="s">
        <v>31</v>
      </c>
    </row>
    <row r="11590" spans="1:26" x14ac:dyDescent="0.3">
      <c r="A11590" t="s">
        <v>14375</v>
      </c>
      <c r="B11590" t="s">
        <v>6107</v>
      </c>
      <c r="C11590">
        <v>62531</v>
      </c>
      <c r="D11590" t="str">
        <f>+VLOOKUP(C11590,Param!K:L,2,FALSE)</f>
        <v>TEST STRIKE UK LTD</v>
      </c>
      <c r="E11590" t="s">
        <v>6540</v>
      </c>
      <c r="F11590" t="s">
        <v>8262</v>
      </c>
      <c r="G11590" t="s">
        <v>1422</v>
      </c>
      <c r="H11590" s="5">
        <v>322.83999999999997</v>
      </c>
      <c r="I11590" s="5">
        <v>322.83659999999998</v>
      </c>
      <c r="J11590" s="5">
        <v>3.3999999999991802E-3</v>
      </c>
      <c r="K11590" s="5">
        <v>322.83999999999997</v>
      </c>
      <c r="L11590" s="5">
        <v>0</v>
      </c>
      <c r="M11590" t="str">
        <f>IF(ISERROR(VLOOKUP(A11590,'[1]Ecart validé'!$A:$A,1,FALSE)),Z11590,"Ecart Validé")</f>
        <v>valid</v>
      </c>
      <c r="R11590" t="s">
        <v>30</v>
      </c>
      <c r="X11590"/>
      <c r="Y11590"/>
      <c r="Z11590" t="s">
        <v>31</v>
      </c>
    </row>
    <row r="11591" spans="1:26" x14ac:dyDescent="0.3">
      <c r="A11591" t="s">
        <v>14376</v>
      </c>
      <c r="B11591" t="s">
        <v>6107</v>
      </c>
      <c r="C11591">
        <v>62531</v>
      </c>
      <c r="D11591" t="str">
        <f>+VLOOKUP(C11591,Param!K:L,2,FALSE)</f>
        <v>TEST STRIKE UK LTD</v>
      </c>
      <c r="E11591" t="s">
        <v>6540</v>
      </c>
      <c r="F11591" t="s">
        <v>8264</v>
      </c>
      <c r="G11591" t="s">
        <v>1422</v>
      </c>
      <c r="H11591" s="5">
        <v>420.87</v>
      </c>
      <c r="I11591" s="5">
        <v>420.8732</v>
      </c>
      <c r="J11591" s="5">
        <v>-3.19999999999254E-3</v>
      </c>
      <c r="K11591" s="5">
        <v>420.87</v>
      </c>
      <c r="L11591" s="5">
        <v>0</v>
      </c>
      <c r="M11591" t="str">
        <f>IF(ISERROR(VLOOKUP(A11591,'[1]Ecart validé'!$A:$A,1,FALSE)),Z11591,"Ecart Validé")</f>
        <v>valid</v>
      </c>
      <c r="R11591" t="s">
        <v>30</v>
      </c>
      <c r="X11591"/>
      <c r="Y11591"/>
      <c r="Z11591" t="s">
        <v>31</v>
      </c>
    </row>
    <row r="11592" spans="1:26" x14ac:dyDescent="0.3">
      <c r="A11592" t="s">
        <v>14377</v>
      </c>
      <c r="B11592" t="s">
        <v>6107</v>
      </c>
      <c r="C11592">
        <v>62531</v>
      </c>
      <c r="D11592" t="str">
        <f>+VLOOKUP(C11592,Param!K:L,2,FALSE)</f>
        <v>TEST STRIKE UK LTD</v>
      </c>
      <c r="E11592" t="s">
        <v>6540</v>
      </c>
      <c r="F11592" t="s">
        <v>8266</v>
      </c>
      <c r="G11592" t="s">
        <v>1422</v>
      </c>
      <c r="H11592" s="5">
        <v>33.81</v>
      </c>
      <c r="I11592" s="5">
        <v>33.8125</v>
      </c>
      <c r="J11592" s="5">
        <v>-2.4999999999977202E-3</v>
      </c>
      <c r="K11592" s="5">
        <v>33.81</v>
      </c>
      <c r="L11592" s="5">
        <v>0</v>
      </c>
      <c r="M11592" t="str">
        <f>IF(ISERROR(VLOOKUP(A11592,'[1]Ecart validé'!$A:$A,1,FALSE)),Z11592,"Ecart Validé")</f>
        <v>valid</v>
      </c>
      <c r="R11592" t="s">
        <v>30</v>
      </c>
      <c r="X11592"/>
      <c r="Y11592"/>
      <c r="Z11592" t="s">
        <v>31</v>
      </c>
    </row>
    <row r="11593" spans="1:26" x14ac:dyDescent="0.3">
      <c r="A11593" t="s">
        <v>14378</v>
      </c>
      <c r="B11593" t="s">
        <v>6107</v>
      </c>
      <c r="C11593">
        <v>73706</v>
      </c>
      <c r="D11593" t="str">
        <f>+VLOOKUP(C11593,Param!K:L,2,FALSE)</f>
        <v>TEAMWORK GB LTD</v>
      </c>
      <c r="E11593" t="s">
        <v>6544</v>
      </c>
      <c r="F11593" t="s">
        <v>8262</v>
      </c>
      <c r="G11593" t="s">
        <v>1422</v>
      </c>
      <c r="H11593" s="5">
        <v>17.45</v>
      </c>
      <c r="I11593" s="5">
        <v>17.445599999999999</v>
      </c>
      <c r="J11593" s="5">
        <v>4.4000000000004001E-3</v>
      </c>
      <c r="K11593" s="5">
        <v>17.45</v>
      </c>
      <c r="L11593" s="5">
        <v>0</v>
      </c>
      <c r="M11593" t="str">
        <f>IF(ISERROR(VLOOKUP(A11593,'[1]Ecart validé'!$A:$A,1,FALSE)),Z11593,"Ecart Validé")</f>
        <v>valid</v>
      </c>
      <c r="R11593" t="s">
        <v>30</v>
      </c>
      <c r="X11593"/>
      <c r="Y11593"/>
      <c r="Z11593" t="s">
        <v>31</v>
      </c>
    </row>
    <row r="11594" spans="1:26" x14ac:dyDescent="0.3">
      <c r="A11594" t="s">
        <v>14379</v>
      </c>
      <c r="B11594" t="s">
        <v>6107</v>
      </c>
      <c r="C11594">
        <v>73706</v>
      </c>
      <c r="D11594" t="str">
        <f>+VLOOKUP(C11594,Param!K:L,2,FALSE)</f>
        <v>TEAMWORK GB LTD</v>
      </c>
      <c r="E11594" t="s">
        <v>6544</v>
      </c>
      <c r="F11594" t="s">
        <v>8264</v>
      </c>
      <c r="G11594" t="s">
        <v>1422</v>
      </c>
      <c r="H11594" s="5">
        <v>251.61</v>
      </c>
      <c r="I11594" s="5">
        <v>251.60509999999999</v>
      </c>
      <c r="J11594" s="5">
        <v>4.9000000000205502E-3</v>
      </c>
      <c r="K11594" s="5">
        <v>251.61</v>
      </c>
      <c r="L11594" s="5">
        <v>0</v>
      </c>
      <c r="M11594" t="str">
        <f>IF(ISERROR(VLOOKUP(A11594,'[1]Ecart validé'!$A:$A,1,FALSE)),Z11594,"Ecart Validé")</f>
        <v>valid</v>
      </c>
      <c r="R11594" t="s">
        <v>30</v>
      </c>
      <c r="X11594"/>
      <c r="Y11594"/>
      <c r="Z11594" t="s">
        <v>31</v>
      </c>
    </row>
    <row r="11595" spans="1:26" x14ac:dyDescent="0.3">
      <c r="A11595" t="s">
        <v>14380</v>
      </c>
      <c r="B11595" t="s">
        <v>6107</v>
      </c>
      <c r="C11595">
        <v>73706</v>
      </c>
      <c r="D11595" t="str">
        <f>+VLOOKUP(C11595,Param!K:L,2,FALSE)</f>
        <v>TEAMWORK GB LTD</v>
      </c>
      <c r="E11595" t="s">
        <v>6544</v>
      </c>
      <c r="F11595" t="s">
        <v>8266</v>
      </c>
      <c r="G11595" t="s">
        <v>1422</v>
      </c>
      <c r="H11595" s="5">
        <v>504</v>
      </c>
      <c r="I11595" s="5">
        <v>503.99579999999997</v>
      </c>
      <c r="J11595" s="5">
        <v>4.20000000002573E-3</v>
      </c>
      <c r="K11595" s="5">
        <v>504</v>
      </c>
      <c r="L11595" s="5">
        <v>0</v>
      </c>
      <c r="M11595" t="str">
        <f>IF(ISERROR(VLOOKUP(A11595,'[1]Ecart validé'!$A:$A,1,FALSE)),Z11595,"Ecart Validé")</f>
        <v>valid</v>
      </c>
      <c r="R11595" t="s">
        <v>30</v>
      </c>
      <c r="X11595"/>
      <c r="Y11595"/>
      <c r="Z11595" t="s">
        <v>31</v>
      </c>
    </row>
    <row r="11596" spans="1:26" x14ac:dyDescent="0.3">
      <c r="A11596" t="s">
        <v>14381</v>
      </c>
      <c r="B11596" t="s">
        <v>6107</v>
      </c>
      <c r="C11596">
        <v>77245</v>
      </c>
      <c r="D11596" t="str">
        <f>+VLOOKUP(C11596,Param!K:L,2,FALSE)</f>
        <v>Steelite International PLC</v>
      </c>
      <c r="E11596" t="s">
        <v>6548</v>
      </c>
      <c r="F11596" t="s">
        <v>8260</v>
      </c>
      <c r="G11596" t="s">
        <v>1422</v>
      </c>
      <c r="H11596" s="5">
        <v>3.0419999999999998</v>
      </c>
      <c r="I11596" s="5">
        <v>3.0419999999999998</v>
      </c>
      <c r="J11596" s="5">
        <v>0</v>
      </c>
      <c r="K11596" s="5">
        <v>3.0419999999999998</v>
      </c>
      <c r="L11596" s="5">
        <v>0</v>
      </c>
      <c r="M11596" t="str">
        <f>IF(ISERROR(VLOOKUP(A11596,'[1]Ecart validé'!$A:$A,1,FALSE)),Z11596,"Ecart Validé")</f>
        <v>valid</v>
      </c>
      <c r="R11596" t="s">
        <v>30</v>
      </c>
      <c r="X11596"/>
      <c r="Y11596"/>
      <c r="Z11596" t="s">
        <v>31</v>
      </c>
    </row>
    <row r="11597" spans="1:26" x14ac:dyDescent="0.3">
      <c r="A11597" t="s">
        <v>14382</v>
      </c>
      <c r="B11597" t="s">
        <v>6107</v>
      </c>
      <c r="C11597">
        <v>77245</v>
      </c>
      <c r="D11597" t="str">
        <f>+VLOOKUP(C11597,Param!K:L,2,FALSE)</f>
        <v>Steelite International PLC</v>
      </c>
      <c r="E11597" t="s">
        <v>6548</v>
      </c>
      <c r="F11597" t="s">
        <v>8264</v>
      </c>
      <c r="G11597" t="s">
        <v>1422</v>
      </c>
      <c r="H11597" s="5">
        <v>264.08999999999997</v>
      </c>
      <c r="I11597" s="5">
        <v>264.09269999999998</v>
      </c>
      <c r="J11597" s="5">
        <v>-2.7000000000043599E-3</v>
      </c>
      <c r="K11597" s="5">
        <v>264.08999999999997</v>
      </c>
      <c r="L11597" s="5">
        <v>0</v>
      </c>
      <c r="M11597" t="str">
        <f>IF(ISERROR(VLOOKUP(A11597,'[1]Ecart validé'!$A:$A,1,FALSE)),Z11597,"Ecart Validé")</f>
        <v>valid</v>
      </c>
      <c r="R11597" t="s">
        <v>30</v>
      </c>
      <c r="X11597"/>
      <c r="Y11597"/>
      <c r="Z11597" t="s">
        <v>31</v>
      </c>
    </row>
    <row r="11598" spans="1:26" x14ac:dyDescent="0.3">
      <c r="A11598" t="s">
        <v>14383</v>
      </c>
      <c r="B11598" t="s">
        <v>6107</v>
      </c>
      <c r="C11598">
        <v>77245</v>
      </c>
      <c r="D11598" t="str">
        <f>+VLOOKUP(C11598,Param!K:L,2,FALSE)</f>
        <v>Steelite International PLC</v>
      </c>
      <c r="E11598" t="s">
        <v>6548</v>
      </c>
      <c r="F11598" t="s">
        <v>8266</v>
      </c>
      <c r="G11598" t="s">
        <v>1422</v>
      </c>
      <c r="H11598" s="5">
        <v>343.58</v>
      </c>
      <c r="I11598" s="5">
        <v>343.58249999999998</v>
      </c>
      <c r="J11598" s="5">
        <v>-2.4999999999977202E-3</v>
      </c>
      <c r="K11598" s="5">
        <v>343.58</v>
      </c>
      <c r="L11598" s="5">
        <v>0</v>
      </c>
      <c r="M11598" t="str">
        <f>IF(ISERROR(VLOOKUP(A11598,'[1]Ecart validé'!$A:$A,1,FALSE)),Z11598,"Ecart Validé")</f>
        <v>valid</v>
      </c>
      <c r="R11598" t="s">
        <v>30</v>
      </c>
      <c r="X11598"/>
      <c r="Y11598"/>
      <c r="Z11598" t="s">
        <v>31</v>
      </c>
    </row>
    <row r="11599" spans="1:26" x14ac:dyDescent="0.3">
      <c r="A11599" t="s">
        <v>14384</v>
      </c>
      <c r="B11599" t="s">
        <v>6107</v>
      </c>
      <c r="C11599">
        <v>82424</v>
      </c>
      <c r="D11599" t="str">
        <f>+VLOOKUP(C11599,Param!K:L,2,FALSE)</f>
        <v>Protocol Office Ltd</v>
      </c>
      <c r="E11599" t="s">
        <v>6561</v>
      </c>
      <c r="F11599" t="s">
        <v>8260</v>
      </c>
      <c r="G11599" t="s">
        <v>1422</v>
      </c>
      <c r="H11599" s="5">
        <v>34.125</v>
      </c>
      <c r="I11599" s="5">
        <v>34.125</v>
      </c>
      <c r="J11599" s="5">
        <v>0</v>
      </c>
      <c r="K11599" s="5">
        <v>34.125</v>
      </c>
      <c r="L11599" s="5">
        <v>0</v>
      </c>
      <c r="M11599" t="str">
        <f>IF(ISERROR(VLOOKUP(A11599,'[1]Ecart validé'!$A:$A,1,FALSE)),Z11599,"Ecart Validé")</f>
        <v>valid</v>
      </c>
      <c r="R11599" t="s">
        <v>30</v>
      </c>
      <c r="X11599"/>
      <c r="Y11599"/>
      <c r="Z11599" t="s">
        <v>31</v>
      </c>
    </row>
    <row r="11600" spans="1:26" x14ac:dyDescent="0.3">
      <c r="A11600" t="s">
        <v>14385</v>
      </c>
      <c r="B11600" t="s">
        <v>6107</v>
      </c>
      <c r="C11600">
        <v>82424</v>
      </c>
      <c r="D11600" t="str">
        <f>+VLOOKUP(C11600,Param!K:L,2,FALSE)</f>
        <v>Protocol Office Ltd</v>
      </c>
      <c r="E11600" t="s">
        <v>6561</v>
      </c>
      <c r="F11600" t="s">
        <v>8262</v>
      </c>
      <c r="G11600" t="s">
        <v>1422</v>
      </c>
      <c r="H11600" s="5">
        <v>458.78</v>
      </c>
      <c r="I11600" s="5">
        <v>458.77499999999998</v>
      </c>
      <c r="J11600" s="5">
        <v>4.9999999999954499E-3</v>
      </c>
      <c r="K11600" s="5">
        <v>458.78</v>
      </c>
      <c r="L11600" s="5">
        <v>0</v>
      </c>
      <c r="M11600" t="str">
        <f>IF(ISERROR(VLOOKUP(A11600,'[1]Ecart validé'!$A:$A,1,FALSE)),Z11600,"Ecart Validé")</f>
        <v>valid</v>
      </c>
      <c r="R11600" t="s">
        <v>30</v>
      </c>
      <c r="X11600"/>
      <c r="Y11600"/>
      <c r="Z11600" t="s">
        <v>31</v>
      </c>
    </row>
    <row r="11601" spans="1:26" x14ac:dyDescent="0.3">
      <c r="A11601" t="s">
        <v>14386</v>
      </c>
      <c r="B11601" t="s">
        <v>6107</v>
      </c>
      <c r="C11601">
        <v>82424</v>
      </c>
      <c r="D11601" t="str">
        <f>+VLOOKUP(C11601,Param!K:L,2,FALSE)</f>
        <v>Protocol Office Ltd</v>
      </c>
      <c r="E11601" t="s">
        <v>6561</v>
      </c>
      <c r="F11601" t="s">
        <v>8264</v>
      </c>
      <c r="G11601" t="s">
        <v>1422</v>
      </c>
      <c r="H11601" s="5">
        <v>79.98</v>
      </c>
      <c r="I11601" s="5">
        <v>79.974999999999994</v>
      </c>
      <c r="J11601" s="5">
        <v>5.0000000000096599E-3</v>
      </c>
      <c r="K11601" s="5">
        <v>79.98</v>
      </c>
      <c r="L11601" s="5">
        <v>0</v>
      </c>
      <c r="M11601" t="str">
        <f>IF(ISERROR(VLOOKUP(A11601,'[1]Ecart validé'!$A:$A,1,FALSE)),Z11601,"Ecart Validé")</f>
        <v>valid</v>
      </c>
      <c r="R11601" t="s">
        <v>30</v>
      </c>
      <c r="X11601"/>
      <c r="Y11601"/>
      <c r="Z11601" t="s">
        <v>31</v>
      </c>
    </row>
    <row r="11602" spans="1:26" x14ac:dyDescent="0.3">
      <c r="A11602" t="s">
        <v>14387</v>
      </c>
      <c r="B11602" t="s">
        <v>6107</v>
      </c>
      <c r="C11602">
        <v>82424</v>
      </c>
      <c r="D11602" t="str">
        <f>+VLOOKUP(C11602,Param!K:L,2,FALSE)</f>
        <v>Protocol Office Ltd</v>
      </c>
      <c r="E11602" t="s">
        <v>6561</v>
      </c>
      <c r="F11602" t="s">
        <v>8266</v>
      </c>
      <c r="G11602" t="s">
        <v>1422</v>
      </c>
      <c r="H11602" s="5">
        <v>710.95</v>
      </c>
      <c r="I11602" s="5">
        <v>710.95</v>
      </c>
      <c r="J11602" s="5">
        <v>0</v>
      </c>
      <c r="K11602" s="5">
        <v>710.95</v>
      </c>
      <c r="L11602" s="5">
        <v>0</v>
      </c>
      <c r="M11602" t="str">
        <f>IF(ISERROR(VLOOKUP(A11602,'[1]Ecart validé'!$A:$A,1,FALSE)),Z11602,"Ecart Validé")</f>
        <v>valid</v>
      </c>
      <c r="R11602" t="s">
        <v>30</v>
      </c>
      <c r="X11602"/>
      <c r="Y11602"/>
      <c r="Z11602" t="s">
        <v>31</v>
      </c>
    </row>
    <row r="11603" spans="1:26" x14ac:dyDescent="0.3">
      <c r="A11603" t="s">
        <v>14388</v>
      </c>
      <c r="B11603" t="s">
        <v>6107</v>
      </c>
      <c r="C11603">
        <v>92692</v>
      </c>
      <c r="D11603" t="str">
        <f>+VLOOKUP(C11603,Param!K:L,2,FALSE)</f>
        <v>Nurture Landscapes</v>
      </c>
      <c r="E11603" t="s">
        <v>6563</v>
      </c>
      <c r="F11603" t="s">
        <v>8260</v>
      </c>
      <c r="G11603" t="s">
        <v>1422</v>
      </c>
      <c r="H11603" s="5">
        <v>263.48309999999998</v>
      </c>
      <c r="I11603" s="5">
        <v>263.48309999999998</v>
      </c>
      <c r="J11603" s="5">
        <v>0</v>
      </c>
      <c r="K11603" s="5">
        <v>263.48309999999998</v>
      </c>
      <c r="L11603" s="5">
        <v>0</v>
      </c>
      <c r="M11603" t="str">
        <f>IF(ISERROR(VLOOKUP(A11603,'[1]Ecart validé'!$A:$A,1,FALSE)),Z11603,"Ecart Validé")</f>
        <v>valid</v>
      </c>
      <c r="R11603" t="s">
        <v>30</v>
      </c>
      <c r="X11603"/>
      <c r="Y11603"/>
      <c r="Z11603" t="s">
        <v>31</v>
      </c>
    </row>
    <row r="11604" spans="1:26" x14ac:dyDescent="0.3">
      <c r="A11604" t="s">
        <v>14389</v>
      </c>
      <c r="B11604" t="s">
        <v>6107</v>
      </c>
      <c r="C11604">
        <v>92692</v>
      </c>
      <c r="D11604" t="str">
        <f>+VLOOKUP(C11604,Param!K:L,2,FALSE)</f>
        <v>Nurture Landscapes</v>
      </c>
      <c r="E11604" t="s">
        <v>6563</v>
      </c>
      <c r="F11604" t="s">
        <v>8262</v>
      </c>
      <c r="G11604" t="s">
        <v>1422</v>
      </c>
      <c r="H11604" s="5">
        <v>237.81</v>
      </c>
      <c r="I11604" s="5">
        <v>237.8058</v>
      </c>
      <c r="J11604" s="5">
        <v>4.1999999999973101E-3</v>
      </c>
      <c r="K11604" s="5">
        <v>237.81</v>
      </c>
      <c r="L11604" s="5">
        <v>0</v>
      </c>
      <c r="M11604" t="str">
        <f>IF(ISERROR(VLOOKUP(A11604,'[1]Ecart validé'!$A:$A,1,FALSE)),Z11604,"Ecart Validé")</f>
        <v>valid</v>
      </c>
      <c r="R11604" t="s">
        <v>30</v>
      </c>
      <c r="X11604"/>
      <c r="Y11604"/>
      <c r="Z11604" t="s">
        <v>31</v>
      </c>
    </row>
    <row r="11605" spans="1:26" x14ac:dyDescent="0.3">
      <c r="A11605" t="s">
        <v>14390</v>
      </c>
      <c r="B11605" t="s">
        <v>6107</v>
      </c>
      <c r="C11605">
        <v>92692</v>
      </c>
      <c r="D11605" t="str">
        <f>+VLOOKUP(C11605,Param!K:L,2,FALSE)</f>
        <v>Nurture Landscapes</v>
      </c>
      <c r="E11605" t="s">
        <v>6563</v>
      </c>
      <c r="F11605" t="s">
        <v>8264</v>
      </c>
      <c r="G11605" t="s">
        <v>1422</v>
      </c>
      <c r="H11605" s="5">
        <v>210.38</v>
      </c>
      <c r="I11605" s="5">
        <v>210.38310000000001</v>
      </c>
      <c r="J11605" s="5">
        <v>-3.1000000000176399E-3</v>
      </c>
      <c r="K11605" s="5">
        <v>210.38</v>
      </c>
      <c r="L11605" s="5">
        <v>0</v>
      </c>
      <c r="M11605" t="str">
        <f>IF(ISERROR(VLOOKUP(A11605,'[1]Ecart validé'!$A:$A,1,FALSE)),Z11605,"Ecart Validé")</f>
        <v>valid</v>
      </c>
      <c r="R11605" t="s">
        <v>30</v>
      </c>
      <c r="X11605"/>
      <c r="Y11605"/>
      <c r="Z11605" t="s">
        <v>31</v>
      </c>
    </row>
    <row r="11606" spans="1:26" x14ac:dyDescent="0.3">
      <c r="A11606" t="s">
        <v>14391</v>
      </c>
      <c r="B11606" t="s">
        <v>6107</v>
      </c>
      <c r="C11606">
        <v>92692</v>
      </c>
      <c r="D11606" t="str">
        <f>+VLOOKUP(C11606,Param!K:L,2,FALSE)</f>
        <v>Nurture Landscapes</v>
      </c>
      <c r="E11606" t="s">
        <v>6563</v>
      </c>
      <c r="F11606" t="s">
        <v>8266</v>
      </c>
      <c r="G11606" t="s">
        <v>1422</v>
      </c>
      <c r="H11606" s="5">
        <v>251.7</v>
      </c>
      <c r="I11606" s="5">
        <v>251.6952</v>
      </c>
      <c r="J11606" s="5">
        <v>4.7999999999888097E-3</v>
      </c>
      <c r="K11606" s="5">
        <v>251.7</v>
      </c>
      <c r="L11606" s="5">
        <v>0</v>
      </c>
      <c r="M11606" t="str">
        <f>IF(ISERROR(VLOOKUP(A11606,'[1]Ecart validé'!$A:$A,1,FALSE)),Z11606,"Ecart Validé")</f>
        <v>valid</v>
      </c>
      <c r="R11606" t="s">
        <v>30</v>
      </c>
      <c r="X11606"/>
      <c r="Y11606"/>
      <c r="Z11606" t="s">
        <v>31</v>
      </c>
    </row>
    <row r="11607" spans="1:26" x14ac:dyDescent="0.3">
      <c r="A11607" t="s">
        <v>14392</v>
      </c>
      <c r="B11607" t="s">
        <v>6107</v>
      </c>
      <c r="C11607">
        <v>98368</v>
      </c>
      <c r="D11607" t="str">
        <f>+VLOOKUP(C11607,Param!K:L,2,FALSE)</f>
        <v>The Contract Chair Company</v>
      </c>
      <c r="E11607" t="s">
        <v>6570</v>
      </c>
      <c r="F11607" t="s">
        <v>8260</v>
      </c>
      <c r="G11607" t="s">
        <v>1422</v>
      </c>
      <c r="H11607" s="5">
        <v>398.64409999999998</v>
      </c>
      <c r="I11607" s="5">
        <v>398.64409999999998</v>
      </c>
      <c r="J11607" s="5">
        <v>0</v>
      </c>
      <c r="K11607" s="5">
        <v>398.64409999999998</v>
      </c>
      <c r="L11607" s="5">
        <v>0</v>
      </c>
      <c r="M11607" t="str">
        <f>IF(ISERROR(VLOOKUP(A11607,'[1]Ecart validé'!$A:$A,1,FALSE)),Z11607,"Ecart Validé")</f>
        <v>valid</v>
      </c>
      <c r="R11607" t="s">
        <v>30</v>
      </c>
      <c r="X11607"/>
      <c r="Y11607"/>
      <c r="Z11607" t="s">
        <v>31</v>
      </c>
    </row>
    <row r="11608" spans="1:26" x14ac:dyDescent="0.3">
      <c r="A11608" t="s">
        <v>14393</v>
      </c>
      <c r="B11608" t="s">
        <v>6107</v>
      </c>
      <c r="C11608">
        <v>98368</v>
      </c>
      <c r="D11608" t="str">
        <f>+VLOOKUP(C11608,Param!K:L,2,FALSE)</f>
        <v>The Contract Chair Company</v>
      </c>
      <c r="E11608" t="s">
        <v>6570</v>
      </c>
      <c r="F11608" t="s">
        <v>8262</v>
      </c>
      <c r="G11608" t="s">
        <v>1422</v>
      </c>
      <c r="H11608" s="5">
        <v>376.15</v>
      </c>
      <c r="I11608" s="5">
        <v>376.15449999999998</v>
      </c>
      <c r="J11608" s="5">
        <v>-4.5000000000072699E-3</v>
      </c>
      <c r="K11608" s="5">
        <v>376.15</v>
      </c>
      <c r="L11608" s="5">
        <v>0</v>
      </c>
      <c r="M11608" t="str">
        <f>IF(ISERROR(VLOOKUP(A11608,'[1]Ecart validé'!$A:$A,1,FALSE)),Z11608,"Ecart Validé")</f>
        <v>valid</v>
      </c>
      <c r="R11608" t="s">
        <v>30</v>
      </c>
      <c r="X11608"/>
      <c r="Y11608"/>
      <c r="Z11608" t="s">
        <v>31</v>
      </c>
    </row>
    <row r="11609" spans="1:26" x14ac:dyDescent="0.3">
      <c r="A11609" t="s">
        <v>14394</v>
      </c>
      <c r="B11609" t="s">
        <v>6107</v>
      </c>
      <c r="C11609">
        <v>98368</v>
      </c>
      <c r="D11609" t="str">
        <f>+VLOOKUP(C11609,Param!K:L,2,FALSE)</f>
        <v>The Contract Chair Company</v>
      </c>
      <c r="E11609" t="s">
        <v>6570</v>
      </c>
      <c r="F11609" t="s">
        <v>8264</v>
      </c>
      <c r="G11609" t="s">
        <v>1422</v>
      </c>
      <c r="H11609" s="5">
        <v>321.83</v>
      </c>
      <c r="I11609" s="5">
        <v>321.82729999999998</v>
      </c>
      <c r="J11609" s="5">
        <v>2.7000000000043599E-3</v>
      </c>
      <c r="K11609" s="5">
        <v>321.83</v>
      </c>
      <c r="L11609" s="5">
        <v>0</v>
      </c>
      <c r="M11609" t="str">
        <f>IF(ISERROR(VLOOKUP(A11609,'[1]Ecart validé'!$A:$A,1,FALSE)),Z11609,"Ecart Validé")</f>
        <v>valid</v>
      </c>
      <c r="R11609" t="s">
        <v>30</v>
      </c>
      <c r="X11609"/>
      <c r="Y11609"/>
      <c r="Z11609" t="s">
        <v>31</v>
      </c>
    </row>
    <row r="11610" spans="1:26" x14ac:dyDescent="0.3">
      <c r="A11610" t="s">
        <v>14395</v>
      </c>
      <c r="B11610" t="s">
        <v>6107</v>
      </c>
      <c r="C11610">
        <v>98368</v>
      </c>
      <c r="D11610" t="str">
        <f>+VLOOKUP(C11610,Param!K:L,2,FALSE)</f>
        <v>The Contract Chair Company</v>
      </c>
      <c r="E11610" t="s">
        <v>6570</v>
      </c>
      <c r="F11610" t="s">
        <v>8266</v>
      </c>
      <c r="G11610" t="s">
        <v>1422</v>
      </c>
      <c r="H11610" s="5">
        <v>14.81</v>
      </c>
      <c r="I11610" s="5">
        <v>14.805</v>
      </c>
      <c r="J11610" s="5">
        <v>5.0000000000007799E-3</v>
      </c>
      <c r="K11610" s="5">
        <v>14.81</v>
      </c>
      <c r="L11610" s="5">
        <v>0</v>
      </c>
      <c r="M11610" t="str">
        <f>IF(ISERROR(VLOOKUP(A11610,'[1]Ecart validé'!$A:$A,1,FALSE)),Z11610,"Ecart Validé")</f>
        <v>valid</v>
      </c>
      <c r="R11610" t="s">
        <v>30</v>
      </c>
      <c r="X11610"/>
      <c r="Y11610"/>
      <c r="Z11610" t="s">
        <v>31</v>
      </c>
    </row>
    <row r="11611" spans="1:26" x14ac:dyDescent="0.3">
      <c r="A11611" t="s">
        <v>14396</v>
      </c>
      <c r="B11611" t="s">
        <v>6107</v>
      </c>
      <c r="C11611">
        <v>102080</v>
      </c>
      <c r="D11611" t="str">
        <f>+VLOOKUP(C11611,Param!K:L,2,FALSE)</f>
        <v>GFL SA</v>
      </c>
      <c r="E11611" t="s">
        <v>6572</v>
      </c>
      <c r="F11611" t="s">
        <v>8260</v>
      </c>
      <c r="G11611" t="s">
        <v>29</v>
      </c>
      <c r="H11611" s="5">
        <v>767.21310000000005</v>
      </c>
      <c r="I11611" s="5">
        <v>767.21310000000005</v>
      </c>
      <c r="J11611" s="5">
        <v>0</v>
      </c>
      <c r="K11611" s="5">
        <v>767.21310000000005</v>
      </c>
      <c r="L11611" s="5">
        <v>0</v>
      </c>
      <c r="M11611" t="str">
        <f>IF(ISERROR(VLOOKUP(A11611,'[1]Ecart validé'!$A:$A,1,FALSE)),Z11611,"Ecart Validé")</f>
        <v>valid</v>
      </c>
      <c r="R11611" t="s">
        <v>30</v>
      </c>
      <c r="X11611"/>
      <c r="Y11611"/>
      <c r="Z11611" t="s">
        <v>31</v>
      </c>
    </row>
    <row r="11612" spans="1:26" x14ac:dyDescent="0.3">
      <c r="A11612" t="s">
        <v>14397</v>
      </c>
      <c r="B11612" t="s">
        <v>6107</v>
      </c>
      <c r="C11612">
        <v>102080</v>
      </c>
      <c r="D11612" t="str">
        <f>+VLOOKUP(C11612,Param!K:L,2,FALSE)</f>
        <v>GFL SA</v>
      </c>
      <c r="E11612" t="s">
        <v>6572</v>
      </c>
      <c r="F11612" t="s">
        <v>8262</v>
      </c>
      <c r="G11612" t="s">
        <v>29</v>
      </c>
      <c r="H11612" s="5">
        <v>3273.1</v>
      </c>
      <c r="I11612" s="5">
        <v>3273.1014</v>
      </c>
      <c r="J11612" s="5">
        <v>-1.4000000001033099E-3</v>
      </c>
      <c r="K11612" s="5">
        <v>3273.1</v>
      </c>
      <c r="L11612" s="5">
        <v>0</v>
      </c>
      <c r="M11612" t="str">
        <f>IF(ISERROR(VLOOKUP(A11612,'[1]Ecart validé'!$A:$A,1,FALSE)),Z11612,"Ecart Validé")</f>
        <v>valid</v>
      </c>
      <c r="R11612" t="s">
        <v>30</v>
      </c>
      <c r="X11612"/>
      <c r="Y11612"/>
      <c r="Z11612" t="s">
        <v>31</v>
      </c>
    </row>
    <row r="11613" spans="1:26" x14ac:dyDescent="0.3">
      <c r="A11613" t="s">
        <v>14398</v>
      </c>
      <c r="B11613" t="s">
        <v>6107</v>
      </c>
      <c r="C11613">
        <v>102080</v>
      </c>
      <c r="D11613" t="str">
        <f>+VLOOKUP(C11613,Param!K:L,2,FALSE)</f>
        <v>GFL SA</v>
      </c>
      <c r="E11613" t="s">
        <v>6572</v>
      </c>
      <c r="F11613" t="s">
        <v>8264</v>
      </c>
      <c r="G11613" t="s">
        <v>29</v>
      </c>
      <c r="H11613" s="5">
        <v>4450.17</v>
      </c>
      <c r="I11613" s="5">
        <v>4450.1738999999998</v>
      </c>
      <c r="J11613" s="5">
        <v>-3.8999999997031401E-3</v>
      </c>
      <c r="K11613" s="5">
        <v>4450.17</v>
      </c>
      <c r="L11613" s="5">
        <v>0</v>
      </c>
      <c r="M11613" t="str">
        <f>IF(ISERROR(VLOOKUP(A11613,'[1]Ecart validé'!$A:$A,1,FALSE)),Z11613,"Ecart Validé")</f>
        <v>valid</v>
      </c>
      <c r="R11613" t="s">
        <v>30</v>
      </c>
      <c r="X11613"/>
      <c r="Y11613"/>
      <c r="Z11613" t="s">
        <v>31</v>
      </c>
    </row>
    <row r="11614" spans="1:26" x14ac:dyDescent="0.3">
      <c r="A11614" t="s">
        <v>14399</v>
      </c>
      <c r="B11614" t="s">
        <v>6107</v>
      </c>
      <c r="C11614">
        <v>102080</v>
      </c>
      <c r="D11614" t="str">
        <f>+VLOOKUP(C11614,Param!K:L,2,FALSE)</f>
        <v>GFL SA</v>
      </c>
      <c r="E11614" t="s">
        <v>6572</v>
      </c>
      <c r="F11614" t="s">
        <v>8266</v>
      </c>
      <c r="G11614" t="s">
        <v>29</v>
      </c>
      <c r="H11614" s="5">
        <v>3915.43</v>
      </c>
      <c r="I11614" s="5">
        <v>3915.4274999999998</v>
      </c>
      <c r="J11614" s="5">
        <v>2.5000000000545601E-3</v>
      </c>
      <c r="K11614" s="5">
        <v>3915.43</v>
      </c>
      <c r="L11614" s="5">
        <v>0</v>
      </c>
      <c r="M11614" t="str">
        <f>IF(ISERROR(VLOOKUP(A11614,'[1]Ecart validé'!$A:$A,1,FALSE)),Z11614,"Ecart Validé")</f>
        <v>valid</v>
      </c>
      <c r="R11614" t="s">
        <v>30</v>
      </c>
      <c r="X11614"/>
      <c r="Y11614"/>
      <c r="Z11614" t="s">
        <v>31</v>
      </c>
    </row>
    <row r="11615" spans="1:26" x14ac:dyDescent="0.3">
      <c r="A11615" t="s">
        <v>14400</v>
      </c>
      <c r="B11615" t="s">
        <v>6107</v>
      </c>
      <c r="C11615">
        <v>116658</v>
      </c>
      <c r="D11615" t="str">
        <f>+VLOOKUP(C11615,Param!K:L,2,FALSE)</f>
        <v>Serviceline</v>
      </c>
      <c r="E11615" t="s">
        <v>6614</v>
      </c>
      <c r="F11615" t="s">
        <v>8260</v>
      </c>
      <c r="G11615" t="s">
        <v>1422</v>
      </c>
      <c r="H11615" s="5">
        <v>220.79519999999999</v>
      </c>
      <c r="I11615" s="5">
        <v>220.79519999999999</v>
      </c>
      <c r="J11615" s="5">
        <v>0</v>
      </c>
      <c r="K11615" s="5">
        <v>220.79519999999999</v>
      </c>
      <c r="L11615" s="5">
        <v>0</v>
      </c>
      <c r="M11615" t="str">
        <f>IF(ISERROR(VLOOKUP(A11615,'[1]Ecart validé'!$A:$A,1,FALSE)),Z11615,"Ecart Validé")</f>
        <v>valid</v>
      </c>
      <c r="R11615" t="s">
        <v>30</v>
      </c>
      <c r="X11615"/>
      <c r="Y11615"/>
      <c r="Z11615" t="s">
        <v>31</v>
      </c>
    </row>
    <row r="11616" spans="1:26" x14ac:dyDescent="0.3">
      <c r="A11616" t="s">
        <v>14401</v>
      </c>
      <c r="B11616" t="s">
        <v>6107</v>
      </c>
      <c r="C11616">
        <v>116658</v>
      </c>
      <c r="D11616" t="str">
        <f>+VLOOKUP(C11616,Param!K:L,2,FALSE)</f>
        <v>Serviceline</v>
      </c>
      <c r="E11616" t="s">
        <v>6614</v>
      </c>
      <c r="F11616" t="s">
        <v>8262</v>
      </c>
      <c r="G11616" t="s">
        <v>1422</v>
      </c>
      <c r="H11616" s="5">
        <v>220.41</v>
      </c>
      <c r="I11616" s="5">
        <v>220.40520000000001</v>
      </c>
      <c r="J11616" s="5">
        <v>4.7999999999888097E-3</v>
      </c>
      <c r="K11616" s="5">
        <v>220.41</v>
      </c>
      <c r="L11616" s="5">
        <v>0</v>
      </c>
      <c r="M11616" t="str">
        <f>IF(ISERROR(VLOOKUP(A11616,'[1]Ecart validé'!$A:$A,1,FALSE)),Z11616,"Ecart Validé")</f>
        <v>valid</v>
      </c>
      <c r="R11616" t="s">
        <v>30</v>
      </c>
      <c r="X11616"/>
      <c r="Y11616"/>
      <c r="Z11616" t="s">
        <v>31</v>
      </c>
    </row>
    <row r="11617" spans="1:26" x14ac:dyDescent="0.3">
      <c r="A11617" t="s">
        <v>14402</v>
      </c>
      <c r="B11617" t="s">
        <v>6107</v>
      </c>
      <c r="C11617">
        <v>116658</v>
      </c>
      <c r="D11617" t="str">
        <f>+VLOOKUP(C11617,Param!K:L,2,FALSE)</f>
        <v>Serviceline</v>
      </c>
      <c r="E11617" t="s">
        <v>6614</v>
      </c>
      <c r="F11617" t="s">
        <v>8264</v>
      </c>
      <c r="G11617" t="s">
        <v>1422</v>
      </c>
      <c r="H11617" s="5">
        <v>303.5</v>
      </c>
      <c r="I11617" s="5">
        <v>303.49619999999999</v>
      </c>
      <c r="J11617" s="5">
        <v>3.8000000000124601E-3</v>
      </c>
      <c r="K11617" s="5">
        <v>303.5</v>
      </c>
      <c r="L11617" s="5">
        <v>0</v>
      </c>
      <c r="M11617" t="str">
        <f>IF(ISERROR(VLOOKUP(A11617,'[1]Ecart validé'!$A:$A,1,FALSE)),Z11617,"Ecart Validé")</f>
        <v>valid</v>
      </c>
      <c r="R11617" t="s">
        <v>30</v>
      </c>
      <c r="X11617"/>
      <c r="Y11617"/>
      <c r="Z11617" t="s">
        <v>31</v>
      </c>
    </row>
    <row r="11618" spans="1:26" x14ac:dyDescent="0.3">
      <c r="A11618" t="s">
        <v>14403</v>
      </c>
      <c r="B11618" t="s">
        <v>6107</v>
      </c>
      <c r="C11618">
        <v>116658</v>
      </c>
      <c r="D11618" t="str">
        <f>+VLOOKUP(C11618,Param!K:L,2,FALSE)</f>
        <v>Serviceline</v>
      </c>
      <c r="E11618" t="s">
        <v>6614</v>
      </c>
      <c r="F11618" t="s">
        <v>8266</v>
      </c>
      <c r="G11618" t="s">
        <v>1422</v>
      </c>
      <c r="H11618" s="5">
        <v>206</v>
      </c>
      <c r="I11618" s="5">
        <v>206.00020000000001</v>
      </c>
      <c r="J11618" s="5">
        <v>-2.0000000000663901E-4</v>
      </c>
      <c r="K11618" s="5">
        <v>206</v>
      </c>
      <c r="L11618" s="5">
        <v>0</v>
      </c>
      <c r="M11618" t="str">
        <f>IF(ISERROR(VLOOKUP(A11618,'[1]Ecart validé'!$A:$A,1,FALSE)),Z11618,"Ecart Validé")</f>
        <v>valid</v>
      </c>
      <c r="R11618" t="s">
        <v>30</v>
      </c>
      <c r="X11618"/>
      <c r="Y11618"/>
      <c r="Z11618" t="s">
        <v>31</v>
      </c>
    </row>
    <row r="11619" spans="1:26" x14ac:dyDescent="0.3">
      <c r="A11619" t="s">
        <v>14404</v>
      </c>
      <c r="B11619" t="s">
        <v>6107</v>
      </c>
      <c r="C11619">
        <v>118233</v>
      </c>
      <c r="D11619" t="str">
        <f>+VLOOKUP(C11619,Param!K:L,2,FALSE)</f>
        <v>BIC GRAPHIC EUROPE SA</v>
      </c>
      <c r="E11619">
        <v>29306039</v>
      </c>
      <c r="F11619" t="s">
        <v>8260</v>
      </c>
      <c r="G11619" t="s">
        <v>1422</v>
      </c>
      <c r="H11619" s="5">
        <v>38.380000000000003</v>
      </c>
      <c r="I11619" s="5">
        <v>38.380000000000003</v>
      </c>
      <c r="J11619" s="5">
        <v>0</v>
      </c>
      <c r="K11619" s="5">
        <v>38.380000000000003</v>
      </c>
      <c r="L11619" s="5">
        <v>0</v>
      </c>
      <c r="M11619" t="str">
        <f>IF(ISERROR(VLOOKUP(A11619,'[1]Ecart validé'!$A:$A,1,FALSE)),Z11619,"Ecart Validé")</f>
        <v>valid</v>
      </c>
      <c r="R11619" t="s">
        <v>30</v>
      </c>
      <c r="X11619"/>
      <c r="Y11619"/>
      <c r="Z11619" t="s">
        <v>31</v>
      </c>
    </row>
    <row r="11620" spans="1:26" x14ac:dyDescent="0.3">
      <c r="A11620" t="s">
        <v>14405</v>
      </c>
      <c r="B11620" t="s">
        <v>6107</v>
      </c>
      <c r="C11620">
        <v>118233</v>
      </c>
      <c r="D11620" t="str">
        <f>+VLOOKUP(C11620,Param!K:L,2,FALSE)</f>
        <v>BIC GRAPHIC EUROPE SA</v>
      </c>
      <c r="E11620">
        <v>29306039</v>
      </c>
      <c r="F11620" t="s">
        <v>8262</v>
      </c>
      <c r="G11620" t="s">
        <v>1422</v>
      </c>
      <c r="H11620" s="5">
        <v>23.74</v>
      </c>
      <c r="I11620" s="5">
        <v>23.74</v>
      </c>
      <c r="J11620" s="5">
        <v>0</v>
      </c>
      <c r="K11620" s="5">
        <v>23.74</v>
      </c>
      <c r="L11620" s="5">
        <v>0</v>
      </c>
      <c r="M11620" t="str">
        <f>IF(ISERROR(VLOOKUP(A11620,'[1]Ecart validé'!$A:$A,1,FALSE)),Z11620,"Ecart Validé")</f>
        <v>valid</v>
      </c>
      <c r="R11620" t="s">
        <v>30</v>
      </c>
      <c r="X11620"/>
      <c r="Y11620"/>
      <c r="Z11620" t="s">
        <v>31</v>
      </c>
    </row>
    <row r="11621" spans="1:26" x14ac:dyDescent="0.3">
      <c r="A11621" t="s">
        <v>14406</v>
      </c>
      <c r="B11621" t="s">
        <v>6107</v>
      </c>
      <c r="C11621">
        <v>118233</v>
      </c>
      <c r="D11621" t="str">
        <f>+VLOOKUP(C11621,Param!K:L,2,FALSE)</f>
        <v>BIC GRAPHIC EUROPE SA</v>
      </c>
      <c r="E11621">
        <v>29306039</v>
      </c>
      <c r="F11621" t="s">
        <v>8264</v>
      </c>
      <c r="G11621" t="s">
        <v>1422</v>
      </c>
      <c r="H11621" s="5">
        <v>58.12</v>
      </c>
      <c r="I11621" s="5">
        <v>58.12</v>
      </c>
      <c r="J11621" s="5">
        <v>0</v>
      </c>
      <c r="K11621" s="5">
        <v>58.12</v>
      </c>
      <c r="L11621" s="5">
        <v>0</v>
      </c>
      <c r="M11621" t="str">
        <f>IF(ISERROR(VLOOKUP(A11621,'[1]Ecart validé'!$A:$A,1,FALSE)),Z11621,"Ecart Validé")</f>
        <v>valid</v>
      </c>
      <c r="R11621" t="s">
        <v>30</v>
      </c>
      <c r="X11621"/>
      <c r="Y11621"/>
      <c r="Z11621" t="s">
        <v>31</v>
      </c>
    </row>
    <row r="11622" spans="1:26" x14ac:dyDescent="0.3">
      <c r="A11622" t="s">
        <v>14407</v>
      </c>
      <c r="B11622" t="s">
        <v>6107</v>
      </c>
      <c r="C11622">
        <v>118233</v>
      </c>
      <c r="D11622" t="str">
        <f>+VLOOKUP(C11622,Param!K:L,2,FALSE)</f>
        <v>BIC GRAPHIC EUROPE SA</v>
      </c>
      <c r="E11622">
        <v>29306039</v>
      </c>
      <c r="F11622" t="s">
        <v>8266</v>
      </c>
      <c r="G11622" t="s">
        <v>1422</v>
      </c>
      <c r="H11622" s="5">
        <v>195.71</v>
      </c>
      <c r="I11622" s="5">
        <v>195.708</v>
      </c>
      <c r="J11622" s="5">
        <v>2.0000000000095402E-3</v>
      </c>
      <c r="K11622" s="5">
        <v>195.71</v>
      </c>
      <c r="L11622" s="5">
        <v>0</v>
      </c>
      <c r="M11622" t="str">
        <f>IF(ISERROR(VLOOKUP(A11622,'[1]Ecart validé'!$A:$A,1,FALSE)),Z11622,"Ecart Validé")</f>
        <v>valid</v>
      </c>
      <c r="R11622" t="s">
        <v>30</v>
      </c>
      <c r="X11622"/>
      <c r="Y11622"/>
      <c r="Z11622" t="s">
        <v>31</v>
      </c>
    </row>
    <row r="11623" spans="1:26" x14ac:dyDescent="0.3">
      <c r="A11623" t="s">
        <v>14408</v>
      </c>
      <c r="B11623" t="s">
        <v>6107</v>
      </c>
      <c r="C11623">
        <v>118459</v>
      </c>
      <c r="D11623" t="str">
        <f>+VLOOKUP(C11623,Param!K:L,2,FALSE)</f>
        <v>Sylvan Ltd</v>
      </c>
      <c r="E11623" t="s">
        <v>6640</v>
      </c>
      <c r="F11623" t="s">
        <v>8260</v>
      </c>
      <c r="G11623" t="s">
        <v>1422</v>
      </c>
      <c r="H11623" s="5">
        <v>340.7</v>
      </c>
      <c r="I11623" s="5">
        <v>340.7</v>
      </c>
      <c r="J11623" s="5">
        <v>0</v>
      </c>
      <c r="K11623" s="5">
        <v>340.7</v>
      </c>
      <c r="L11623" s="5">
        <v>0</v>
      </c>
      <c r="M11623" t="str">
        <f>IF(ISERROR(VLOOKUP(A11623,'[1]Ecart validé'!$A:$A,1,FALSE)),Z11623,"Ecart Validé")</f>
        <v>valid</v>
      </c>
      <c r="R11623" t="s">
        <v>30</v>
      </c>
      <c r="X11623"/>
      <c r="Y11623"/>
      <c r="Z11623" t="s">
        <v>31</v>
      </c>
    </row>
    <row r="11624" spans="1:26" x14ac:dyDescent="0.3">
      <c r="A11624" t="s">
        <v>14409</v>
      </c>
      <c r="B11624" t="s">
        <v>6107</v>
      </c>
      <c r="C11624">
        <v>160520</v>
      </c>
      <c r="D11624" t="str">
        <f>+VLOOKUP(C11624,Param!K:L,2,FALSE)</f>
        <v>Fromagerie Beillevaire Uk Ltd</v>
      </c>
      <c r="E11624" t="s">
        <v>6652</v>
      </c>
      <c r="F11624" t="s">
        <v>8260</v>
      </c>
      <c r="G11624" t="s">
        <v>1422</v>
      </c>
      <c r="H11624" s="5">
        <v>0.34</v>
      </c>
      <c r="I11624" s="5">
        <v>0.34</v>
      </c>
      <c r="J11624" s="5">
        <v>0</v>
      </c>
      <c r="K11624" s="5">
        <v>0.34</v>
      </c>
      <c r="L11624" s="5">
        <v>0</v>
      </c>
      <c r="M11624" t="str">
        <f>IF(ISERROR(VLOOKUP(A11624,'[1]Ecart validé'!$A:$A,1,FALSE)),Z11624,"Ecart Validé")</f>
        <v>valid</v>
      </c>
      <c r="R11624" t="s">
        <v>30</v>
      </c>
      <c r="X11624"/>
      <c r="Y11624"/>
      <c r="Z11624" t="s">
        <v>31</v>
      </c>
    </row>
    <row r="11625" spans="1:26" x14ac:dyDescent="0.3">
      <c r="A11625" t="s">
        <v>14410</v>
      </c>
      <c r="B11625" t="s">
        <v>6107</v>
      </c>
      <c r="C11625">
        <v>160520</v>
      </c>
      <c r="D11625" t="str">
        <f>+VLOOKUP(C11625,Param!K:L,2,FALSE)</f>
        <v>Fromagerie Beillevaire Uk Ltd</v>
      </c>
      <c r="E11625" t="s">
        <v>6652</v>
      </c>
      <c r="F11625" t="s">
        <v>8262</v>
      </c>
      <c r="G11625" t="s">
        <v>1422</v>
      </c>
      <c r="H11625" s="5">
        <v>39.46</v>
      </c>
      <c r="I11625" s="5">
        <v>39.459099999999999</v>
      </c>
      <c r="J11625" s="5">
        <v>9.0000000000145497E-4</v>
      </c>
      <c r="K11625" s="5">
        <v>39.46</v>
      </c>
      <c r="L11625" s="5">
        <v>0</v>
      </c>
      <c r="M11625" t="str">
        <f>IF(ISERROR(VLOOKUP(A11625,'[1]Ecart validé'!$A:$A,1,FALSE)),Z11625,"Ecart Validé")</f>
        <v>valid</v>
      </c>
      <c r="R11625" t="s">
        <v>30</v>
      </c>
      <c r="X11625"/>
      <c r="Y11625"/>
      <c r="Z11625" t="s">
        <v>31</v>
      </c>
    </row>
    <row r="11626" spans="1:26" x14ac:dyDescent="0.3">
      <c r="A11626" t="s">
        <v>14411</v>
      </c>
      <c r="B11626" t="s">
        <v>6107</v>
      </c>
      <c r="C11626">
        <v>160520</v>
      </c>
      <c r="D11626" t="str">
        <f>+VLOOKUP(C11626,Param!K:L,2,FALSE)</f>
        <v>Fromagerie Beillevaire Uk Ltd</v>
      </c>
      <c r="E11626" t="s">
        <v>6652</v>
      </c>
      <c r="F11626" t="s">
        <v>8264</v>
      </c>
      <c r="G11626" t="s">
        <v>1422</v>
      </c>
      <c r="H11626" s="5">
        <v>97.17</v>
      </c>
      <c r="I11626" s="5">
        <v>97.172200000000004</v>
      </c>
      <c r="J11626" s="5">
        <v>-2.2000000000019699E-3</v>
      </c>
      <c r="K11626" s="5">
        <v>97.17</v>
      </c>
      <c r="L11626" s="5">
        <v>0</v>
      </c>
      <c r="M11626" t="str">
        <f>IF(ISERROR(VLOOKUP(A11626,'[1]Ecart validé'!$A:$A,1,FALSE)),Z11626,"Ecart Validé")</f>
        <v>valid</v>
      </c>
      <c r="R11626" t="s">
        <v>30</v>
      </c>
      <c r="X11626"/>
      <c r="Y11626"/>
      <c r="Z11626" t="s">
        <v>31</v>
      </c>
    </row>
    <row r="11627" spans="1:26" x14ac:dyDescent="0.3">
      <c r="A11627" t="s">
        <v>14412</v>
      </c>
      <c r="B11627" t="s">
        <v>6107</v>
      </c>
      <c r="C11627">
        <v>160520</v>
      </c>
      <c r="D11627" t="str">
        <f>+VLOOKUP(C11627,Param!K:L,2,FALSE)</f>
        <v>Fromagerie Beillevaire Uk Ltd</v>
      </c>
      <c r="E11627" t="s">
        <v>6652</v>
      </c>
      <c r="F11627" t="s">
        <v>8266</v>
      </c>
      <c r="G11627" t="s">
        <v>1422</v>
      </c>
      <c r="H11627" s="5">
        <v>199.29</v>
      </c>
      <c r="I11627" s="5">
        <v>199.28829999999999</v>
      </c>
      <c r="J11627" s="5">
        <v>1.6999999999995901E-3</v>
      </c>
      <c r="K11627" s="5">
        <v>199.29</v>
      </c>
      <c r="L11627" s="5">
        <v>0</v>
      </c>
      <c r="M11627" t="str">
        <f>IF(ISERROR(VLOOKUP(A11627,'[1]Ecart validé'!$A:$A,1,FALSE)),Z11627,"Ecart Validé")</f>
        <v>valid</v>
      </c>
      <c r="R11627" t="s">
        <v>30</v>
      </c>
      <c r="X11627"/>
      <c r="Y11627"/>
      <c r="Z11627" t="s">
        <v>31</v>
      </c>
    </row>
    <row r="11628" spans="1:26" x14ac:dyDescent="0.3">
      <c r="A11628" t="s">
        <v>14413</v>
      </c>
      <c r="B11628" t="s">
        <v>6107</v>
      </c>
      <c r="C11628">
        <v>189512</v>
      </c>
      <c r="D11628" t="str">
        <f>+VLOOKUP(C11628,Param!K:L,2,FALSE)</f>
        <v>ASTRO LIGHTING LTD</v>
      </c>
      <c r="E11628" t="s">
        <v>6665</v>
      </c>
      <c r="F11628" t="s">
        <v>8260</v>
      </c>
      <c r="G11628" t="s">
        <v>1422</v>
      </c>
      <c r="H11628" s="5">
        <v>93.895200000000003</v>
      </c>
      <c r="I11628" s="5">
        <v>93.895200000000003</v>
      </c>
      <c r="J11628" s="5">
        <v>0</v>
      </c>
      <c r="K11628" s="5">
        <v>93.895200000000003</v>
      </c>
      <c r="L11628" s="5">
        <v>0</v>
      </c>
      <c r="M11628" t="str">
        <f>IF(ISERROR(VLOOKUP(A11628,'[1]Ecart validé'!$A:$A,1,FALSE)),Z11628,"Ecart Validé")</f>
        <v>valid</v>
      </c>
      <c r="R11628" t="s">
        <v>30</v>
      </c>
      <c r="X11628"/>
      <c r="Y11628"/>
      <c r="Z11628" t="s">
        <v>31</v>
      </c>
    </row>
    <row r="11629" spans="1:26" x14ac:dyDescent="0.3">
      <c r="A11629" t="s">
        <v>14414</v>
      </c>
      <c r="B11629" t="s">
        <v>6107</v>
      </c>
      <c r="C11629">
        <v>189512</v>
      </c>
      <c r="D11629" t="str">
        <f>+VLOOKUP(C11629,Param!K:L,2,FALSE)</f>
        <v>ASTRO LIGHTING LTD</v>
      </c>
      <c r="E11629" t="s">
        <v>6665</v>
      </c>
      <c r="F11629" t="s">
        <v>8262</v>
      </c>
      <c r="G11629" t="s">
        <v>1422</v>
      </c>
      <c r="H11629" s="5">
        <v>107.07</v>
      </c>
      <c r="I11629" s="5">
        <v>107.0707</v>
      </c>
      <c r="J11629" s="5">
        <v>-7.0000000000902598E-4</v>
      </c>
      <c r="K11629" s="5">
        <v>107.07</v>
      </c>
      <c r="L11629" s="5">
        <v>0</v>
      </c>
      <c r="M11629" t="str">
        <f>IF(ISERROR(VLOOKUP(A11629,'[1]Ecart validé'!$A:$A,1,FALSE)),Z11629,"Ecart Validé")</f>
        <v>valid</v>
      </c>
      <c r="R11629" t="s">
        <v>30</v>
      </c>
      <c r="X11629"/>
      <c r="Y11629"/>
      <c r="Z11629" t="s">
        <v>31</v>
      </c>
    </row>
    <row r="11630" spans="1:26" x14ac:dyDescent="0.3">
      <c r="A11630" t="s">
        <v>14415</v>
      </c>
      <c r="B11630" t="s">
        <v>6107</v>
      </c>
      <c r="C11630">
        <v>189512</v>
      </c>
      <c r="D11630" t="str">
        <f>+VLOOKUP(C11630,Param!K:L,2,FALSE)</f>
        <v>ASTRO LIGHTING LTD</v>
      </c>
      <c r="E11630" t="s">
        <v>6665</v>
      </c>
      <c r="F11630" t="s">
        <v>8264</v>
      </c>
      <c r="G11630" t="s">
        <v>1422</v>
      </c>
      <c r="H11630" s="5">
        <v>134.69</v>
      </c>
      <c r="I11630" s="5">
        <v>134.68629999999999</v>
      </c>
      <c r="J11630" s="5">
        <v>3.70000000000914E-3</v>
      </c>
      <c r="K11630" s="5">
        <v>134.69</v>
      </c>
      <c r="L11630" s="5">
        <v>0</v>
      </c>
      <c r="M11630" t="str">
        <f>IF(ISERROR(VLOOKUP(A11630,'[1]Ecart validé'!$A:$A,1,FALSE)),Z11630,"Ecart Validé")</f>
        <v>valid</v>
      </c>
      <c r="R11630" t="s">
        <v>30</v>
      </c>
      <c r="X11630"/>
      <c r="Y11630"/>
      <c r="Z11630" t="s">
        <v>31</v>
      </c>
    </row>
    <row r="11631" spans="1:26" x14ac:dyDescent="0.3">
      <c r="A11631" t="s">
        <v>14416</v>
      </c>
      <c r="B11631" t="s">
        <v>6107</v>
      </c>
      <c r="C11631">
        <v>189512</v>
      </c>
      <c r="D11631" t="str">
        <f>+VLOOKUP(C11631,Param!K:L,2,FALSE)</f>
        <v>ASTRO LIGHTING LTD</v>
      </c>
      <c r="E11631" t="s">
        <v>6665</v>
      </c>
      <c r="F11631" t="s">
        <v>8266</v>
      </c>
      <c r="G11631" t="s">
        <v>1422</v>
      </c>
      <c r="H11631" s="5">
        <v>152.75</v>
      </c>
      <c r="I11631" s="5">
        <v>152.7533</v>
      </c>
      <c r="J11631" s="5">
        <v>-3.2999999999958601E-3</v>
      </c>
      <c r="K11631" s="5">
        <v>152.75</v>
      </c>
      <c r="L11631" s="5">
        <v>0</v>
      </c>
      <c r="M11631" t="str">
        <f>IF(ISERROR(VLOOKUP(A11631,'[1]Ecart validé'!$A:$A,1,FALSE)),Z11631,"Ecart Validé")</f>
        <v>valid</v>
      </c>
      <c r="R11631" t="s">
        <v>30</v>
      </c>
      <c r="X11631"/>
      <c r="Y11631"/>
      <c r="Z11631" t="s">
        <v>31</v>
      </c>
    </row>
    <row r="11632" spans="1:26" x14ac:dyDescent="0.3">
      <c r="A11632" t="s">
        <v>14417</v>
      </c>
      <c r="B11632" t="s">
        <v>6107</v>
      </c>
      <c r="C11632">
        <v>214035</v>
      </c>
      <c r="D11632" t="str">
        <f>+VLOOKUP(C11632,Param!K:L,2,FALSE)</f>
        <v>Fort Roche</v>
      </c>
      <c r="E11632" t="s">
        <v>6687</v>
      </c>
      <c r="F11632" t="s">
        <v>8260</v>
      </c>
      <c r="G11632" t="s">
        <v>1422</v>
      </c>
      <c r="H11632" s="5">
        <v>1852.7437</v>
      </c>
      <c r="I11632" s="5">
        <v>1852.7437</v>
      </c>
      <c r="J11632" s="5">
        <v>0</v>
      </c>
      <c r="K11632" s="5">
        <v>1852.7437</v>
      </c>
      <c r="L11632" s="5">
        <v>0</v>
      </c>
      <c r="M11632" t="str">
        <f>IF(ISERROR(VLOOKUP(A11632,'[1]Ecart validé'!$A:$A,1,FALSE)),Z11632,"Ecart Validé")</f>
        <v>valid</v>
      </c>
      <c r="R11632" t="s">
        <v>30</v>
      </c>
      <c r="X11632"/>
      <c r="Y11632"/>
      <c r="Z11632" t="s">
        <v>31</v>
      </c>
    </row>
    <row r="11633" spans="1:26" x14ac:dyDescent="0.3">
      <c r="A11633" t="s">
        <v>14418</v>
      </c>
      <c r="B11633" t="s">
        <v>6107</v>
      </c>
      <c r="C11633">
        <v>214035</v>
      </c>
      <c r="D11633" t="str">
        <f>+VLOOKUP(C11633,Param!K:L,2,FALSE)</f>
        <v>Fort Roche</v>
      </c>
      <c r="E11633" t="s">
        <v>6687</v>
      </c>
      <c r="F11633" t="s">
        <v>8262</v>
      </c>
      <c r="G11633" t="s">
        <v>1422</v>
      </c>
      <c r="H11633" s="5">
        <v>1421.5</v>
      </c>
      <c r="I11633" s="5">
        <v>1421.4954</v>
      </c>
      <c r="J11633" s="5">
        <v>4.5999999999821696E-3</v>
      </c>
      <c r="K11633" s="5">
        <v>1421.5</v>
      </c>
      <c r="L11633" s="5">
        <v>0</v>
      </c>
      <c r="M11633" t="str">
        <f>IF(ISERROR(VLOOKUP(A11633,'[1]Ecart validé'!$A:$A,1,FALSE)),Z11633,"Ecart Validé")</f>
        <v>valid</v>
      </c>
      <c r="R11633" t="s">
        <v>30</v>
      </c>
      <c r="X11633"/>
      <c r="Y11633"/>
      <c r="Z11633" t="s">
        <v>31</v>
      </c>
    </row>
    <row r="11634" spans="1:26" x14ac:dyDescent="0.3">
      <c r="A11634" t="s">
        <v>14419</v>
      </c>
      <c r="B11634" t="s">
        <v>6107</v>
      </c>
      <c r="C11634">
        <v>214035</v>
      </c>
      <c r="D11634" t="str">
        <f>+VLOOKUP(C11634,Param!K:L,2,FALSE)</f>
        <v>Fort Roche</v>
      </c>
      <c r="E11634" t="s">
        <v>6687</v>
      </c>
      <c r="F11634" t="s">
        <v>8264</v>
      </c>
      <c r="G11634" t="s">
        <v>1422</v>
      </c>
      <c r="H11634" s="5">
        <v>1852.73</v>
      </c>
      <c r="I11634" s="5">
        <v>1852.7349999999999</v>
      </c>
      <c r="J11634" s="5">
        <v>-4.9999999998817596E-3</v>
      </c>
      <c r="K11634" s="5">
        <v>1852.73</v>
      </c>
      <c r="L11634" s="5">
        <v>0</v>
      </c>
      <c r="M11634" t="str">
        <f>IF(ISERROR(VLOOKUP(A11634,'[1]Ecart validé'!$A:$A,1,FALSE)),Z11634,"Ecart Validé")</f>
        <v>valid</v>
      </c>
      <c r="R11634" t="s">
        <v>30</v>
      </c>
      <c r="X11634"/>
      <c r="Y11634"/>
      <c r="Z11634" t="s">
        <v>31</v>
      </c>
    </row>
    <row r="11635" spans="1:26" x14ac:dyDescent="0.3">
      <c r="A11635" t="s">
        <v>14420</v>
      </c>
      <c r="B11635" t="s">
        <v>6107</v>
      </c>
      <c r="C11635">
        <v>214035</v>
      </c>
      <c r="D11635" t="str">
        <f>+VLOOKUP(C11635,Param!K:L,2,FALSE)</f>
        <v>Fort Roche</v>
      </c>
      <c r="E11635" t="s">
        <v>6687</v>
      </c>
      <c r="F11635" t="s">
        <v>8266</v>
      </c>
      <c r="G11635" t="s">
        <v>1422</v>
      </c>
      <c r="H11635" s="5">
        <v>1956.17</v>
      </c>
      <c r="I11635" s="5">
        <v>1956.1724999999999</v>
      </c>
      <c r="J11635" s="5">
        <v>-2.4999999998271899E-3</v>
      </c>
      <c r="K11635" s="5">
        <v>1956.17</v>
      </c>
      <c r="L11635" s="5">
        <v>0</v>
      </c>
      <c r="M11635" t="str">
        <f>IF(ISERROR(VLOOKUP(A11635,'[1]Ecart validé'!$A:$A,1,FALSE)),Z11635,"Ecart Validé")</f>
        <v>valid</v>
      </c>
      <c r="R11635" t="s">
        <v>30</v>
      </c>
      <c r="X11635"/>
      <c r="Y11635"/>
      <c r="Z11635" t="s">
        <v>31</v>
      </c>
    </row>
    <row r="11636" spans="1:26" x14ac:dyDescent="0.3">
      <c r="A11636" t="s">
        <v>14421</v>
      </c>
      <c r="B11636" t="s">
        <v>6107</v>
      </c>
      <c r="C11636">
        <v>236246</v>
      </c>
      <c r="D11636" t="str">
        <f>+VLOOKUP(C11636,Param!K:L,2,FALSE)</f>
        <v>ARC Internationnal</v>
      </c>
      <c r="E11636" t="s">
        <v>6692</v>
      </c>
      <c r="F11636" t="s">
        <v>8260</v>
      </c>
      <c r="G11636" t="s">
        <v>1422</v>
      </c>
      <c r="H11636" s="5">
        <v>52.912799999999997</v>
      </c>
      <c r="I11636" s="5">
        <v>52.912799999999997</v>
      </c>
      <c r="J11636" s="5">
        <v>0</v>
      </c>
      <c r="K11636" s="5">
        <v>52.912799999999997</v>
      </c>
      <c r="L11636" s="5">
        <v>0</v>
      </c>
      <c r="M11636" t="str">
        <f>IF(ISERROR(VLOOKUP(A11636,'[1]Ecart validé'!$A:$A,1,FALSE)),Z11636,"Ecart Validé")</f>
        <v>valid</v>
      </c>
      <c r="R11636" t="s">
        <v>30</v>
      </c>
      <c r="X11636"/>
      <c r="Y11636"/>
      <c r="Z11636" t="s">
        <v>31</v>
      </c>
    </row>
    <row r="11637" spans="1:26" x14ac:dyDescent="0.3">
      <c r="A11637" t="s">
        <v>14422</v>
      </c>
      <c r="B11637" t="s">
        <v>6107</v>
      </c>
      <c r="C11637">
        <v>236246</v>
      </c>
      <c r="D11637" t="str">
        <f>+VLOOKUP(C11637,Param!K:L,2,FALSE)</f>
        <v>ARC Internationnal</v>
      </c>
      <c r="E11637" t="s">
        <v>6692</v>
      </c>
      <c r="F11637" t="s">
        <v>8262</v>
      </c>
      <c r="G11637" t="s">
        <v>1422</v>
      </c>
      <c r="H11637" s="5">
        <v>335.22</v>
      </c>
      <c r="I11637" s="5">
        <v>335.21850000000001</v>
      </c>
      <c r="J11637" s="5">
        <v>1.5000000000213701E-3</v>
      </c>
      <c r="K11637" s="5">
        <v>335.22</v>
      </c>
      <c r="L11637" s="5">
        <v>0</v>
      </c>
      <c r="M11637" t="str">
        <f>IF(ISERROR(VLOOKUP(A11637,'[1]Ecart validé'!$A:$A,1,FALSE)),Z11637,"Ecart Validé")</f>
        <v>valid</v>
      </c>
      <c r="R11637" t="s">
        <v>30</v>
      </c>
      <c r="X11637"/>
      <c r="Y11637"/>
      <c r="Z11637" t="s">
        <v>31</v>
      </c>
    </row>
    <row r="11638" spans="1:26" x14ac:dyDescent="0.3">
      <c r="A11638" t="s">
        <v>14423</v>
      </c>
      <c r="B11638" t="s">
        <v>6107</v>
      </c>
      <c r="C11638">
        <v>236246</v>
      </c>
      <c r="D11638" t="str">
        <f>+VLOOKUP(C11638,Param!K:L,2,FALSE)</f>
        <v>ARC Internationnal</v>
      </c>
      <c r="E11638" t="s">
        <v>6692</v>
      </c>
      <c r="F11638" t="s">
        <v>8264</v>
      </c>
      <c r="G11638" t="s">
        <v>1422</v>
      </c>
      <c r="H11638" s="5">
        <v>484.48</v>
      </c>
      <c r="I11638" s="5">
        <v>484.47809999999998</v>
      </c>
      <c r="J11638" s="5">
        <v>1.90000000003465E-3</v>
      </c>
      <c r="K11638" s="5">
        <v>484.48</v>
      </c>
      <c r="L11638" s="5">
        <v>0</v>
      </c>
      <c r="M11638" t="str">
        <f>IF(ISERROR(VLOOKUP(A11638,'[1]Ecart validé'!$A:$A,1,FALSE)),Z11638,"Ecart Validé")</f>
        <v>valid</v>
      </c>
      <c r="R11638" t="s">
        <v>30</v>
      </c>
      <c r="X11638"/>
      <c r="Y11638"/>
      <c r="Z11638" t="s">
        <v>31</v>
      </c>
    </row>
    <row r="11639" spans="1:26" x14ac:dyDescent="0.3">
      <c r="A11639" t="s">
        <v>14424</v>
      </c>
      <c r="B11639" t="s">
        <v>6107</v>
      </c>
      <c r="C11639">
        <v>236246</v>
      </c>
      <c r="D11639" t="str">
        <f>+VLOOKUP(C11639,Param!K:L,2,FALSE)</f>
        <v>ARC Internationnal</v>
      </c>
      <c r="E11639" t="s">
        <v>6692</v>
      </c>
      <c r="F11639" t="s">
        <v>8266</v>
      </c>
      <c r="G11639" t="s">
        <v>1422</v>
      </c>
      <c r="H11639" s="5">
        <v>39.31</v>
      </c>
      <c r="I11639" s="5">
        <v>39.306899999999999</v>
      </c>
      <c r="J11639" s="5">
        <v>3.1000000000034299E-3</v>
      </c>
      <c r="K11639" s="5">
        <v>39.31</v>
      </c>
      <c r="L11639" s="5">
        <v>0</v>
      </c>
      <c r="M11639" t="str">
        <f>IF(ISERROR(VLOOKUP(A11639,'[1]Ecart validé'!$A:$A,1,FALSE)),Z11639,"Ecart Validé")</f>
        <v>valid</v>
      </c>
      <c r="R11639" t="s">
        <v>30</v>
      </c>
      <c r="X11639"/>
      <c r="Y11639"/>
      <c r="Z11639" t="s">
        <v>31</v>
      </c>
    </row>
    <row r="11640" spans="1:26" x14ac:dyDescent="0.3">
      <c r="A11640" t="s">
        <v>14425</v>
      </c>
      <c r="B11640" t="s">
        <v>6107</v>
      </c>
      <c r="C11640">
        <v>257755</v>
      </c>
      <c r="D11640" t="str">
        <f>+VLOOKUP(C11640,Param!K:L,2,FALSE)</f>
        <v>Ductwork Compliance Limited</v>
      </c>
      <c r="E11640" t="s">
        <v>6697</v>
      </c>
      <c r="F11640" t="s">
        <v>8260</v>
      </c>
      <c r="G11640" t="s">
        <v>1422</v>
      </c>
      <c r="H11640" s="5">
        <v>122.19</v>
      </c>
      <c r="I11640" s="5">
        <v>122.19</v>
      </c>
      <c r="J11640" s="5">
        <v>0</v>
      </c>
      <c r="K11640" s="5">
        <v>122.19</v>
      </c>
      <c r="L11640" s="5">
        <v>0</v>
      </c>
      <c r="M11640" t="str">
        <f>IF(ISERROR(VLOOKUP(A11640,'[1]Ecart validé'!$A:$A,1,FALSE)),Z11640,"Ecart Validé")</f>
        <v>valid</v>
      </c>
      <c r="R11640" t="s">
        <v>30</v>
      </c>
      <c r="X11640"/>
      <c r="Y11640"/>
      <c r="Z11640" t="s">
        <v>31</v>
      </c>
    </row>
    <row r="11641" spans="1:26" x14ac:dyDescent="0.3">
      <c r="A11641" t="s">
        <v>14426</v>
      </c>
      <c r="B11641" t="s">
        <v>6107</v>
      </c>
      <c r="C11641">
        <v>257755</v>
      </c>
      <c r="D11641" t="str">
        <f>+VLOOKUP(C11641,Param!K:L,2,FALSE)</f>
        <v>Ductwork Compliance Limited</v>
      </c>
      <c r="E11641" t="s">
        <v>6697</v>
      </c>
      <c r="F11641" t="s">
        <v>8262</v>
      </c>
      <c r="G11641" t="s">
        <v>1422</v>
      </c>
      <c r="H11641" s="5">
        <v>260.58999999999997</v>
      </c>
      <c r="I11641" s="5">
        <v>260.58999999999997</v>
      </c>
      <c r="J11641" s="5">
        <v>0</v>
      </c>
      <c r="K11641" s="5">
        <v>260.58999999999997</v>
      </c>
      <c r="L11641" s="5">
        <v>0</v>
      </c>
      <c r="M11641" t="str">
        <f>IF(ISERROR(VLOOKUP(A11641,'[1]Ecart validé'!$A:$A,1,FALSE)),Z11641,"Ecart Validé")</f>
        <v>valid</v>
      </c>
      <c r="R11641" t="s">
        <v>30</v>
      </c>
      <c r="X11641"/>
      <c r="Y11641"/>
      <c r="Z11641" t="s">
        <v>31</v>
      </c>
    </row>
    <row r="11642" spans="1:26" x14ac:dyDescent="0.3">
      <c r="A11642" t="s">
        <v>14427</v>
      </c>
      <c r="B11642" t="s">
        <v>6107</v>
      </c>
      <c r="C11642">
        <v>257755</v>
      </c>
      <c r="D11642" t="str">
        <f>+VLOOKUP(C11642,Param!K:L,2,FALSE)</f>
        <v>Ductwork Compliance Limited</v>
      </c>
      <c r="E11642" t="s">
        <v>6697</v>
      </c>
      <c r="F11642" t="s">
        <v>8264</v>
      </c>
      <c r="G11642" t="s">
        <v>1422</v>
      </c>
      <c r="H11642" s="5">
        <v>194.49</v>
      </c>
      <c r="I11642" s="5">
        <v>194.49</v>
      </c>
      <c r="J11642" s="5">
        <v>0</v>
      </c>
      <c r="K11642" s="5">
        <v>194.49</v>
      </c>
      <c r="L11642" s="5">
        <v>0</v>
      </c>
      <c r="M11642" t="str">
        <f>IF(ISERROR(VLOOKUP(A11642,'[1]Ecart validé'!$A:$A,1,FALSE)),Z11642,"Ecart Validé")</f>
        <v>valid</v>
      </c>
      <c r="R11642" t="s">
        <v>30</v>
      </c>
      <c r="X11642"/>
      <c r="Y11642"/>
      <c r="Z11642" t="s">
        <v>31</v>
      </c>
    </row>
    <row r="11643" spans="1:26" x14ac:dyDescent="0.3">
      <c r="A11643" t="s">
        <v>14428</v>
      </c>
      <c r="B11643" t="s">
        <v>6107</v>
      </c>
      <c r="C11643">
        <v>257755</v>
      </c>
      <c r="D11643" t="str">
        <f>+VLOOKUP(C11643,Param!K:L,2,FALSE)</f>
        <v>Ductwork Compliance Limited</v>
      </c>
      <c r="E11643" t="s">
        <v>6697</v>
      </c>
      <c r="F11643" t="s">
        <v>8266</v>
      </c>
      <c r="G11643" t="s">
        <v>1422</v>
      </c>
      <c r="H11643" s="5">
        <v>531.86</v>
      </c>
      <c r="I11643" s="5">
        <v>531.86360000000002</v>
      </c>
      <c r="J11643" s="5">
        <v>-3.6000000000058199E-3</v>
      </c>
      <c r="K11643" s="5">
        <v>531.86</v>
      </c>
      <c r="L11643" s="5">
        <v>0</v>
      </c>
      <c r="M11643" t="str">
        <f>IF(ISERROR(VLOOKUP(A11643,'[1]Ecart validé'!$A:$A,1,FALSE)),Z11643,"Ecart Validé")</f>
        <v>valid</v>
      </c>
      <c r="R11643" t="s">
        <v>30</v>
      </c>
      <c r="X11643"/>
      <c r="Y11643"/>
      <c r="Z11643" t="s">
        <v>31</v>
      </c>
    </row>
    <row r="11644" spans="1:26" x14ac:dyDescent="0.3">
      <c r="A11644" t="s">
        <v>14429</v>
      </c>
      <c r="B11644" t="s">
        <v>6107</v>
      </c>
      <c r="C11644">
        <v>270062</v>
      </c>
      <c r="D11644" t="str">
        <f>+VLOOKUP(C11644,Param!K:L,2,FALSE)</f>
        <v>CLARITY HOUSEKEEPING LIMITED (ex CENTRAL FACILITIES GROUP LTD)</v>
      </c>
      <c r="E11644" t="s">
        <v>6707</v>
      </c>
      <c r="F11644" t="s">
        <v>8260</v>
      </c>
      <c r="G11644" t="s">
        <v>1422</v>
      </c>
      <c r="H11644" s="5">
        <v>1.39999999998963E-3</v>
      </c>
      <c r="J11644" s="5">
        <v>1.39999999998963E-3</v>
      </c>
      <c r="K11644" s="5">
        <v>1.39999999998963E-3</v>
      </c>
      <c r="L11644" s="5">
        <v>0</v>
      </c>
      <c r="M11644" t="str">
        <f>IF(ISERROR(VLOOKUP(A11644,'[1]Ecart validé'!$A:$A,1,FALSE)),Z11644,"Ecart Validé")</f>
        <v>valid</v>
      </c>
      <c r="X11644"/>
      <c r="Y11644"/>
      <c r="Z11644" t="s">
        <v>31</v>
      </c>
    </row>
    <row r="11645" spans="1:26" x14ac:dyDescent="0.3">
      <c r="A11645" t="s">
        <v>14430</v>
      </c>
      <c r="B11645" t="s">
        <v>6107</v>
      </c>
      <c r="C11645">
        <v>270062</v>
      </c>
      <c r="D11645" t="str">
        <f>+VLOOKUP(C11645,Param!K:L,2,FALSE)</f>
        <v>CLARITY HOUSEKEEPING LIMITED (ex CENTRAL FACILITIES GROUP LTD)</v>
      </c>
      <c r="E11645" t="s">
        <v>14431</v>
      </c>
      <c r="F11645" t="s">
        <v>8260</v>
      </c>
      <c r="G11645" t="s">
        <v>1422</v>
      </c>
      <c r="H11645" s="5">
        <v>346.06</v>
      </c>
      <c r="I11645" s="5">
        <v>346.05509999999998</v>
      </c>
      <c r="J11645" s="5">
        <v>4.9000000000205502E-3</v>
      </c>
      <c r="K11645" s="5">
        <v>346.06</v>
      </c>
      <c r="L11645" s="5">
        <v>0</v>
      </c>
      <c r="M11645" t="str">
        <f>IF(ISERROR(VLOOKUP(A11645,'[1]Ecart validé'!$A:$A,1,FALSE)),Z11645,"Ecart Validé")</f>
        <v>valid</v>
      </c>
      <c r="R11645" t="s">
        <v>30</v>
      </c>
      <c r="X11645"/>
      <c r="Y11645"/>
      <c r="Z11645" t="s">
        <v>31</v>
      </c>
    </row>
    <row r="11646" spans="1:26" x14ac:dyDescent="0.3">
      <c r="A11646" t="s">
        <v>14432</v>
      </c>
      <c r="B11646" t="s">
        <v>6107</v>
      </c>
      <c r="C11646">
        <v>270062</v>
      </c>
      <c r="D11646" t="str">
        <f>+VLOOKUP(C11646,Param!K:L,2,FALSE)</f>
        <v>CLARITY HOUSEKEEPING LIMITED (ex CENTRAL FACILITIES GROUP LTD)</v>
      </c>
      <c r="E11646" t="s">
        <v>14431</v>
      </c>
      <c r="F11646" t="s">
        <v>8262</v>
      </c>
      <c r="G11646" t="s">
        <v>1422</v>
      </c>
      <c r="H11646" s="5">
        <v>1362.07</v>
      </c>
      <c r="I11646" s="5">
        <v>1362.0697</v>
      </c>
      <c r="J11646" s="5">
        <v>2.9999999992469303E-4</v>
      </c>
      <c r="K11646" s="5">
        <v>1362.07</v>
      </c>
      <c r="L11646" s="5">
        <v>0</v>
      </c>
      <c r="M11646" t="str">
        <f>IF(ISERROR(VLOOKUP(A11646,'[1]Ecart validé'!$A:$A,1,FALSE)),Z11646,"Ecart Validé")</f>
        <v>valid</v>
      </c>
      <c r="R11646" t="s">
        <v>30</v>
      </c>
      <c r="X11646"/>
      <c r="Y11646"/>
      <c r="Z11646" t="s">
        <v>31</v>
      </c>
    </row>
    <row r="11647" spans="1:26" x14ac:dyDescent="0.3">
      <c r="A11647" t="s">
        <v>14433</v>
      </c>
      <c r="B11647" t="s">
        <v>6107</v>
      </c>
      <c r="C11647">
        <v>270062</v>
      </c>
      <c r="D11647" t="str">
        <f>+VLOOKUP(C11647,Param!K:L,2,FALSE)</f>
        <v>CLARITY HOUSEKEEPING LIMITED (ex CENTRAL FACILITIES GROUP LTD)</v>
      </c>
      <c r="E11647" t="s">
        <v>14431</v>
      </c>
      <c r="F11647" t="s">
        <v>8264</v>
      </c>
      <c r="G11647" t="s">
        <v>1422</v>
      </c>
      <c r="H11647" s="5">
        <v>3802.41</v>
      </c>
      <c r="I11647" s="5">
        <v>3802.4056</v>
      </c>
      <c r="J11647" s="5">
        <v>4.399999999805E-3</v>
      </c>
      <c r="K11647" s="5">
        <v>3802.41</v>
      </c>
      <c r="L11647" s="5">
        <v>0</v>
      </c>
      <c r="M11647" t="str">
        <f>IF(ISERROR(VLOOKUP(A11647,'[1]Ecart validé'!$A:$A,1,FALSE)),Z11647,"Ecart Validé")</f>
        <v>valid</v>
      </c>
      <c r="R11647" t="s">
        <v>30</v>
      </c>
      <c r="X11647"/>
      <c r="Y11647"/>
      <c r="Z11647" t="s">
        <v>31</v>
      </c>
    </row>
    <row r="11648" spans="1:26" x14ac:dyDescent="0.3">
      <c r="A11648" t="s">
        <v>14434</v>
      </c>
      <c r="B11648" t="s">
        <v>6107</v>
      </c>
      <c r="C11648">
        <v>270062</v>
      </c>
      <c r="D11648" t="str">
        <f>+VLOOKUP(C11648,Param!K:L,2,FALSE)</f>
        <v>CLARITY HOUSEKEEPING LIMITED (ex CENTRAL FACILITIES GROUP LTD)</v>
      </c>
      <c r="E11648" t="s">
        <v>14431</v>
      </c>
      <c r="F11648" t="s">
        <v>8266</v>
      </c>
      <c r="G11648" t="s">
        <v>1422</v>
      </c>
      <c r="H11648" s="5">
        <v>5308.43</v>
      </c>
      <c r="I11648" s="5">
        <v>5308.4305999999997</v>
      </c>
      <c r="J11648" s="5">
        <v>-5.9999999939464E-4</v>
      </c>
      <c r="K11648" s="5">
        <v>5308.43</v>
      </c>
      <c r="L11648" s="5">
        <v>0</v>
      </c>
      <c r="M11648" t="str">
        <f>IF(ISERROR(VLOOKUP(A11648,'[1]Ecart validé'!$A:$A,1,FALSE)),Z11648,"Ecart Validé")</f>
        <v>valid</v>
      </c>
      <c r="R11648" t="s">
        <v>30</v>
      </c>
      <c r="X11648"/>
      <c r="Y11648"/>
      <c r="Z11648" t="s">
        <v>31</v>
      </c>
    </row>
    <row r="11649" spans="1:26" x14ac:dyDescent="0.3">
      <c r="A11649" t="s">
        <v>14435</v>
      </c>
      <c r="B11649" t="s">
        <v>6107</v>
      </c>
      <c r="C11649">
        <v>284060</v>
      </c>
      <c r="D11649" t="str">
        <f>+VLOOKUP(C11649,Param!K:L,2,FALSE)</f>
        <v>WCS Environmental</v>
      </c>
      <c r="E11649" t="s">
        <v>6719</v>
      </c>
      <c r="F11649" t="s">
        <v>8260</v>
      </c>
      <c r="G11649" t="s">
        <v>1422</v>
      </c>
      <c r="H11649" s="5">
        <v>2713.4789999999998</v>
      </c>
      <c r="I11649" s="5">
        <v>2713.4789999999998</v>
      </c>
      <c r="J11649" s="5">
        <v>0</v>
      </c>
      <c r="K11649" s="5">
        <v>2713.4789999999998</v>
      </c>
      <c r="L11649" s="5">
        <v>0</v>
      </c>
      <c r="M11649" t="str">
        <f>IF(ISERROR(VLOOKUP(A11649,'[1]Ecart validé'!$A:$A,1,FALSE)),Z11649,"Ecart Validé")</f>
        <v>valid</v>
      </c>
      <c r="R11649" t="s">
        <v>30</v>
      </c>
      <c r="X11649"/>
      <c r="Y11649"/>
      <c r="Z11649" t="s">
        <v>31</v>
      </c>
    </row>
    <row r="11650" spans="1:26" x14ac:dyDescent="0.3">
      <c r="A11650" t="s">
        <v>14436</v>
      </c>
      <c r="B11650" t="s">
        <v>6107</v>
      </c>
      <c r="C11650">
        <v>284060</v>
      </c>
      <c r="D11650" t="str">
        <f>+VLOOKUP(C11650,Param!K:L,2,FALSE)</f>
        <v>WCS Environmental</v>
      </c>
      <c r="E11650" t="s">
        <v>6719</v>
      </c>
      <c r="F11650" t="s">
        <v>8262</v>
      </c>
      <c r="G11650" t="s">
        <v>1422</v>
      </c>
      <c r="H11650" s="5">
        <v>1495.8</v>
      </c>
      <c r="I11650" s="5">
        <v>1495.7973</v>
      </c>
      <c r="J11650" s="5">
        <v>2.7000000000043599E-3</v>
      </c>
      <c r="K11650" s="5">
        <v>1495.8</v>
      </c>
      <c r="L11650" s="5">
        <v>0</v>
      </c>
      <c r="M11650" t="str">
        <f>IF(ISERROR(VLOOKUP(A11650,'[1]Ecart validé'!$A:$A,1,FALSE)),Z11650,"Ecart Validé")</f>
        <v>valid</v>
      </c>
      <c r="R11650" t="s">
        <v>30</v>
      </c>
      <c r="X11650"/>
      <c r="Y11650"/>
      <c r="Z11650" t="s">
        <v>31</v>
      </c>
    </row>
    <row r="11651" spans="1:26" x14ac:dyDescent="0.3">
      <c r="A11651" t="s">
        <v>14437</v>
      </c>
      <c r="B11651" t="s">
        <v>6107</v>
      </c>
      <c r="C11651">
        <v>284060</v>
      </c>
      <c r="D11651" t="str">
        <f>+VLOOKUP(C11651,Param!K:L,2,FALSE)</f>
        <v>WCS Environmental</v>
      </c>
      <c r="E11651" t="s">
        <v>6719</v>
      </c>
      <c r="F11651" t="s">
        <v>8264</v>
      </c>
      <c r="G11651" t="s">
        <v>1422</v>
      </c>
      <c r="H11651" s="5">
        <v>1512.65</v>
      </c>
      <c r="I11651" s="5">
        <v>1512.6491000000001</v>
      </c>
      <c r="J11651" s="5">
        <v>9.0000000000145497E-4</v>
      </c>
      <c r="K11651" s="5">
        <v>1512.65</v>
      </c>
      <c r="L11651" s="5">
        <v>0</v>
      </c>
      <c r="M11651" t="str">
        <f>IF(ISERROR(VLOOKUP(A11651,'[1]Ecart validé'!$A:$A,1,FALSE)),Z11651,"Ecart Validé")</f>
        <v>valid</v>
      </c>
      <c r="R11651" t="s">
        <v>30</v>
      </c>
      <c r="X11651"/>
      <c r="Y11651"/>
      <c r="Z11651" t="s">
        <v>31</v>
      </c>
    </row>
    <row r="11652" spans="1:26" x14ac:dyDescent="0.3">
      <c r="A11652" t="s">
        <v>14438</v>
      </c>
      <c r="B11652" t="s">
        <v>6107</v>
      </c>
      <c r="C11652">
        <v>284060</v>
      </c>
      <c r="D11652" t="str">
        <f>+VLOOKUP(C11652,Param!K:L,2,FALSE)</f>
        <v>WCS Environmental</v>
      </c>
      <c r="E11652" t="s">
        <v>6719</v>
      </c>
      <c r="F11652" t="s">
        <v>8266</v>
      </c>
      <c r="G11652" t="s">
        <v>1422</v>
      </c>
      <c r="H11652" s="5">
        <v>1291.19</v>
      </c>
      <c r="I11652" s="5">
        <v>1291.194</v>
      </c>
      <c r="J11652" s="5">
        <v>-3.9999999999054099E-3</v>
      </c>
      <c r="K11652" s="5">
        <v>1291.19</v>
      </c>
      <c r="L11652" s="5">
        <v>0</v>
      </c>
      <c r="M11652" t="str">
        <f>IF(ISERROR(VLOOKUP(A11652,'[1]Ecart validé'!$A:$A,1,FALSE)),Z11652,"Ecart Validé")</f>
        <v>valid</v>
      </c>
      <c r="R11652" t="s">
        <v>30</v>
      </c>
      <c r="X11652"/>
      <c r="Y11652"/>
      <c r="Z11652" t="s">
        <v>31</v>
      </c>
    </row>
    <row r="11653" spans="1:26" x14ac:dyDescent="0.3">
      <c r="A11653" t="s">
        <v>14439</v>
      </c>
      <c r="B11653" t="s">
        <v>6107</v>
      </c>
      <c r="C11653">
        <v>288998</v>
      </c>
      <c r="D11653" t="str">
        <f>+VLOOKUP(C11653,Param!K:L,2,FALSE)</f>
        <v>Room Contracts Limited</v>
      </c>
      <c r="E11653" t="s">
        <v>6725</v>
      </c>
      <c r="F11653" t="s">
        <v>8260</v>
      </c>
      <c r="G11653" t="s">
        <v>1422</v>
      </c>
      <c r="H11653" s="5">
        <v>1157.0999999999999</v>
      </c>
      <c r="I11653" s="5">
        <v>1157.0999999999999</v>
      </c>
      <c r="J11653" s="5">
        <v>0</v>
      </c>
      <c r="K11653" s="5">
        <v>1157.0999999999999</v>
      </c>
      <c r="L11653" s="5">
        <v>0</v>
      </c>
      <c r="M11653" t="str">
        <f>IF(ISERROR(VLOOKUP(A11653,'[1]Ecart validé'!$A:$A,1,FALSE)),Z11653,"Ecart Validé")</f>
        <v>valid</v>
      </c>
      <c r="R11653" t="s">
        <v>30</v>
      </c>
      <c r="X11653"/>
      <c r="Y11653"/>
      <c r="Z11653" t="s">
        <v>31</v>
      </c>
    </row>
    <row r="11654" spans="1:26" x14ac:dyDescent="0.3">
      <c r="A11654" t="s">
        <v>14440</v>
      </c>
      <c r="B11654" t="s">
        <v>6107</v>
      </c>
      <c r="C11654">
        <v>288998</v>
      </c>
      <c r="D11654" t="str">
        <f>+VLOOKUP(C11654,Param!K:L,2,FALSE)</f>
        <v>Room Contracts Limited</v>
      </c>
      <c r="E11654" t="s">
        <v>6725</v>
      </c>
      <c r="F11654" t="s">
        <v>8262</v>
      </c>
      <c r="G11654" t="s">
        <v>1422</v>
      </c>
      <c r="H11654" s="5">
        <v>5542.28</v>
      </c>
      <c r="I11654" s="5">
        <v>5542.28</v>
      </c>
      <c r="J11654" s="5">
        <v>0</v>
      </c>
      <c r="K11654" s="5">
        <v>5542.28</v>
      </c>
      <c r="L11654" s="5">
        <v>0</v>
      </c>
      <c r="M11654" t="str">
        <f>IF(ISERROR(VLOOKUP(A11654,'[1]Ecart validé'!$A:$A,1,FALSE)),Z11654,"Ecart Validé")</f>
        <v>valid</v>
      </c>
      <c r="R11654" t="s">
        <v>30</v>
      </c>
      <c r="X11654"/>
      <c r="Y11654"/>
      <c r="Z11654" t="s">
        <v>31</v>
      </c>
    </row>
    <row r="11655" spans="1:26" x14ac:dyDescent="0.3">
      <c r="A11655" t="s">
        <v>14441</v>
      </c>
      <c r="B11655" t="s">
        <v>6107</v>
      </c>
      <c r="C11655">
        <v>288998</v>
      </c>
      <c r="D11655" t="str">
        <f>+VLOOKUP(C11655,Param!K:L,2,FALSE)</f>
        <v>Room Contracts Limited</v>
      </c>
      <c r="E11655" t="s">
        <v>6725</v>
      </c>
      <c r="F11655" t="s">
        <v>8264</v>
      </c>
      <c r="G11655" t="s">
        <v>1422</v>
      </c>
      <c r="H11655" s="5">
        <v>3408.46</v>
      </c>
      <c r="I11655" s="5">
        <v>3408.46</v>
      </c>
      <c r="J11655" s="5">
        <v>0</v>
      </c>
      <c r="K11655" s="5">
        <v>3408.46</v>
      </c>
      <c r="L11655" s="5">
        <v>0</v>
      </c>
      <c r="M11655" t="str">
        <f>IF(ISERROR(VLOOKUP(A11655,'[1]Ecart validé'!$A:$A,1,FALSE)),Z11655,"Ecart Validé")</f>
        <v>valid</v>
      </c>
      <c r="R11655" t="s">
        <v>30</v>
      </c>
      <c r="X11655"/>
      <c r="Y11655"/>
      <c r="Z11655" t="s">
        <v>31</v>
      </c>
    </row>
    <row r="11656" spans="1:26" x14ac:dyDescent="0.3">
      <c r="A11656" t="s">
        <v>14442</v>
      </c>
      <c r="B11656" t="s">
        <v>6107</v>
      </c>
      <c r="C11656">
        <v>288998</v>
      </c>
      <c r="D11656" t="str">
        <f>+VLOOKUP(C11656,Param!K:L,2,FALSE)</f>
        <v>Room Contracts Limited</v>
      </c>
      <c r="E11656" t="s">
        <v>6725</v>
      </c>
      <c r="F11656" t="s">
        <v>8266</v>
      </c>
      <c r="G11656" t="s">
        <v>1422</v>
      </c>
      <c r="H11656" s="5">
        <v>5069.78</v>
      </c>
      <c r="I11656" s="5">
        <v>5069.78</v>
      </c>
      <c r="J11656" s="5">
        <v>0</v>
      </c>
      <c r="K11656" s="5">
        <v>5069.78</v>
      </c>
      <c r="L11656" s="5">
        <v>0</v>
      </c>
      <c r="M11656" t="str">
        <f>IF(ISERROR(VLOOKUP(A11656,'[1]Ecart validé'!$A:$A,1,FALSE)),Z11656,"Ecart Validé")</f>
        <v>valid</v>
      </c>
      <c r="R11656" t="s">
        <v>30</v>
      </c>
      <c r="X11656"/>
      <c r="Y11656"/>
      <c r="Z11656" t="s">
        <v>31</v>
      </c>
    </row>
    <row r="11657" spans="1:26" x14ac:dyDescent="0.3">
      <c r="A11657" t="s">
        <v>14443</v>
      </c>
      <c r="B11657" t="s">
        <v>6107</v>
      </c>
      <c r="C11657">
        <v>296607</v>
      </c>
      <c r="D11657" t="str">
        <f>+VLOOKUP(C11657,Param!K:L,2,FALSE)</f>
        <v>TOP BRASS CONTRACT FURNITURE LTD</v>
      </c>
      <c r="E11657" t="s">
        <v>6727</v>
      </c>
      <c r="F11657" t="s">
        <v>8260</v>
      </c>
      <c r="G11657" t="s">
        <v>1422</v>
      </c>
      <c r="H11657" s="5">
        <v>12890.767</v>
      </c>
      <c r="I11657" s="5">
        <v>12890.767</v>
      </c>
      <c r="J11657" s="5">
        <v>0</v>
      </c>
      <c r="K11657" s="5">
        <v>12890.767</v>
      </c>
      <c r="L11657" s="5">
        <v>0</v>
      </c>
      <c r="M11657" t="str">
        <f>IF(ISERROR(VLOOKUP(A11657,'[1]Ecart validé'!$A:$A,1,FALSE)),Z11657,"Ecart Validé")</f>
        <v>valid</v>
      </c>
      <c r="R11657" t="s">
        <v>30</v>
      </c>
      <c r="T11657" s="41"/>
      <c r="X11657"/>
      <c r="Y11657"/>
      <c r="Z11657" t="s">
        <v>31</v>
      </c>
    </row>
    <row r="11658" spans="1:26" x14ac:dyDescent="0.3">
      <c r="A11658" t="s">
        <v>14444</v>
      </c>
      <c r="B11658" t="s">
        <v>6107</v>
      </c>
      <c r="C11658">
        <v>296607</v>
      </c>
      <c r="D11658" t="str">
        <f>+VLOOKUP(C11658,Param!K:L,2,FALSE)</f>
        <v>TOP BRASS CONTRACT FURNITURE LTD</v>
      </c>
      <c r="E11658" t="s">
        <v>6727</v>
      </c>
      <c r="F11658" t="s">
        <v>8262</v>
      </c>
      <c r="G11658" t="s">
        <v>1422</v>
      </c>
      <c r="H11658" s="5">
        <v>5381.18</v>
      </c>
      <c r="I11658" s="5">
        <v>5381.1831000000002</v>
      </c>
      <c r="J11658" s="5">
        <v>-3.09999999990395E-3</v>
      </c>
      <c r="K11658" s="5">
        <v>5381.1831000000002</v>
      </c>
      <c r="L11658" s="5">
        <v>-3.09999999990395E-3</v>
      </c>
      <c r="M11658" t="str">
        <f>IF(ISERROR(VLOOKUP(A11658,'[1]Ecart validé'!$A:$A,1,FALSE)),Z11658,"Ecart Validé")</f>
        <v>valid</v>
      </c>
      <c r="R11658" t="s">
        <v>30</v>
      </c>
      <c r="T11658" s="41"/>
      <c r="X11658"/>
      <c r="Y11658"/>
      <c r="Z11658" t="s">
        <v>31</v>
      </c>
    </row>
    <row r="11659" spans="1:26" x14ac:dyDescent="0.3">
      <c r="A11659" t="s">
        <v>14445</v>
      </c>
      <c r="B11659" t="s">
        <v>6107</v>
      </c>
      <c r="C11659">
        <v>296607</v>
      </c>
      <c r="D11659" t="str">
        <f>+VLOOKUP(C11659,Param!K:L,2,FALSE)</f>
        <v>TOP BRASS CONTRACT FURNITURE LTD</v>
      </c>
      <c r="E11659" t="s">
        <v>6727</v>
      </c>
      <c r="F11659" t="s">
        <v>8264</v>
      </c>
      <c r="G11659" t="s">
        <v>1422</v>
      </c>
      <c r="H11659" s="5">
        <v>5623.43</v>
      </c>
      <c r="I11659" s="5">
        <v>5623.4344000000001</v>
      </c>
      <c r="J11659" s="5">
        <v>-4.399999999805E-3</v>
      </c>
      <c r="K11659" s="5">
        <v>5623.4344000000001</v>
      </c>
      <c r="L11659" s="5">
        <v>-4.399999999805E-3</v>
      </c>
      <c r="M11659" t="str">
        <f>IF(ISERROR(VLOOKUP(A11659,'[1]Ecart validé'!$A:$A,1,FALSE)),Z11659,"Ecart Validé")</f>
        <v>valid</v>
      </c>
      <c r="R11659" t="s">
        <v>30</v>
      </c>
      <c r="T11659" s="41"/>
      <c r="X11659"/>
      <c r="Y11659"/>
      <c r="Z11659" t="s">
        <v>31</v>
      </c>
    </row>
    <row r="11660" spans="1:26" x14ac:dyDescent="0.3">
      <c r="A11660" t="s">
        <v>14446</v>
      </c>
      <c r="B11660" t="s">
        <v>6107</v>
      </c>
      <c r="C11660">
        <v>296607</v>
      </c>
      <c r="D11660" t="str">
        <f>+VLOOKUP(C11660,Param!K:L,2,FALSE)</f>
        <v>TOP BRASS CONTRACT FURNITURE LTD</v>
      </c>
      <c r="E11660" t="s">
        <v>6727</v>
      </c>
      <c r="F11660" t="s">
        <v>8266</v>
      </c>
      <c r="G11660" t="s">
        <v>1422</v>
      </c>
      <c r="H11660" s="5">
        <v>8719.15</v>
      </c>
      <c r="I11660" s="5">
        <v>8719.1483000000007</v>
      </c>
      <c r="J11660" s="5">
        <v>1.6999999988911399E-3</v>
      </c>
      <c r="K11660" s="5">
        <v>8719.1483000000007</v>
      </c>
      <c r="L11660" s="5">
        <v>1.6999999988911399E-3</v>
      </c>
      <c r="M11660" t="str">
        <f>IF(ISERROR(VLOOKUP(A11660,'[1]Ecart validé'!$A:$A,1,FALSE)),Z11660,"Ecart Validé")</f>
        <v>valid</v>
      </c>
      <c r="R11660" t="s">
        <v>30</v>
      </c>
      <c r="X11660"/>
      <c r="Y11660"/>
      <c r="Z11660" t="s">
        <v>31</v>
      </c>
    </row>
    <row r="11661" spans="1:26" x14ac:dyDescent="0.3">
      <c r="A11661" t="s">
        <v>14447</v>
      </c>
      <c r="B11661" t="s">
        <v>6107</v>
      </c>
      <c r="C11661">
        <v>299519</v>
      </c>
      <c r="D11661" t="str">
        <f>+VLOOKUP(C11661,Param!K:L,2,FALSE)</f>
        <v>Essity</v>
      </c>
      <c r="E11661" t="s">
        <v>6736</v>
      </c>
      <c r="F11661" t="s">
        <v>8260</v>
      </c>
      <c r="G11661" t="s">
        <v>1422</v>
      </c>
      <c r="H11661" s="5">
        <v>456.0102</v>
      </c>
      <c r="I11661" s="5">
        <v>456.0102</v>
      </c>
      <c r="J11661" s="5">
        <v>0</v>
      </c>
      <c r="K11661" s="5">
        <v>456.0102</v>
      </c>
      <c r="L11661" s="5">
        <v>0</v>
      </c>
      <c r="M11661" t="str">
        <f>IF(ISERROR(VLOOKUP(A11661,'[1]Ecart validé'!$A:$A,1,FALSE)),Z11661,"Ecart Validé")</f>
        <v>valid</v>
      </c>
      <c r="R11661" t="s">
        <v>30</v>
      </c>
      <c r="X11661"/>
      <c r="Y11661"/>
      <c r="Z11661" t="s">
        <v>31</v>
      </c>
    </row>
    <row r="11662" spans="1:26" x14ac:dyDescent="0.3">
      <c r="A11662" t="s">
        <v>14448</v>
      </c>
      <c r="B11662" t="s">
        <v>6107</v>
      </c>
      <c r="C11662">
        <v>299519</v>
      </c>
      <c r="D11662" t="str">
        <f>+VLOOKUP(C11662,Param!K:L,2,FALSE)</f>
        <v>Essity</v>
      </c>
      <c r="E11662" t="s">
        <v>6736</v>
      </c>
      <c r="F11662" t="s">
        <v>8262</v>
      </c>
      <c r="G11662" t="s">
        <v>1422</v>
      </c>
      <c r="H11662" s="5">
        <v>1588</v>
      </c>
      <c r="I11662" s="5">
        <v>1587.9983999999999</v>
      </c>
      <c r="J11662" s="5">
        <v>1.6000000000531099E-3</v>
      </c>
      <c r="K11662" s="5">
        <v>1587.9983999999999</v>
      </c>
      <c r="L11662" s="5">
        <v>1.6000000000531099E-3</v>
      </c>
      <c r="M11662" t="str">
        <f>IF(ISERROR(VLOOKUP(A11662,'[1]Ecart validé'!$A:$A,1,FALSE)),Z11662,"Ecart Validé")</f>
        <v>valid</v>
      </c>
      <c r="R11662" t="s">
        <v>30</v>
      </c>
      <c r="X11662"/>
      <c r="Y11662"/>
      <c r="Z11662" t="s">
        <v>31</v>
      </c>
    </row>
    <row r="11663" spans="1:26" x14ac:dyDescent="0.3">
      <c r="A11663" t="s">
        <v>14449</v>
      </c>
      <c r="B11663" t="s">
        <v>6107</v>
      </c>
      <c r="C11663">
        <v>299519</v>
      </c>
      <c r="D11663" t="str">
        <f>+VLOOKUP(C11663,Param!K:L,2,FALSE)</f>
        <v>Essity</v>
      </c>
      <c r="E11663" t="s">
        <v>6736</v>
      </c>
      <c r="F11663" t="s">
        <v>8264</v>
      </c>
      <c r="G11663" t="s">
        <v>1422</v>
      </c>
      <c r="H11663" s="5">
        <v>3504.98</v>
      </c>
      <c r="I11663" s="5">
        <v>3504.9807000000001</v>
      </c>
      <c r="J11663" s="5">
        <v>-7.0000000005165897E-4</v>
      </c>
      <c r="K11663" s="5">
        <v>3504.9807000000001</v>
      </c>
      <c r="L11663" s="5">
        <v>-7.0000000005165897E-4</v>
      </c>
      <c r="M11663" t="str">
        <f>IF(ISERROR(VLOOKUP(A11663,'[1]Ecart validé'!$A:$A,1,FALSE)),Z11663,"Ecart Validé")</f>
        <v>valid</v>
      </c>
      <c r="R11663" t="s">
        <v>30</v>
      </c>
      <c r="X11663"/>
      <c r="Y11663"/>
      <c r="Z11663" t="s">
        <v>31</v>
      </c>
    </row>
    <row r="11664" spans="1:26" x14ac:dyDescent="0.3">
      <c r="A11664" t="s">
        <v>14450</v>
      </c>
      <c r="B11664" t="s">
        <v>6107</v>
      </c>
      <c r="C11664">
        <v>299519</v>
      </c>
      <c r="D11664" t="str">
        <f>+VLOOKUP(C11664,Param!K:L,2,FALSE)</f>
        <v>Essity</v>
      </c>
      <c r="E11664" t="s">
        <v>6736</v>
      </c>
      <c r="F11664" t="s">
        <v>8266</v>
      </c>
      <c r="G11664" t="s">
        <v>1422</v>
      </c>
      <c r="H11664" s="5">
        <v>3234.41</v>
      </c>
      <c r="I11664" s="5">
        <v>3234.4059000000002</v>
      </c>
      <c r="J11664" s="5">
        <v>4.0999999996529299E-3</v>
      </c>
      <c r="K11664" s="5">
        <v>3234.4059000000002</v>
      </c>
      <c r="L11664" s="5">
        <v>4.0999999996529299E-3</v>
      </c>
      <c r="M11664" t="str">
        <f>IF(ISERROR(VLOOKUP(A11664,'[1]Ecart validé'!$A:$A,1,FALSE)),Z11664,"Ecart Validé")</f>
        <v>valid</v>
      </c>
      <c r="R11664" t="s">
        <v>30</v>
      </c>
      <c r="X11664"/>
      <c r="Y11664"/>
      <c r="Z11664" t="s">
        <v>31</v>
      </c>
    </row>
    <row r="11665" spans="1:26" x14ac:dyDescent="0.3">
      <c r="A11665" t="s">
        <v>14451</v>
      </c>
      <c r="B11665" t="s">
        <v>6107</v>
      </c>
      <c r="C11665">
        <v>310548</v>
      </c>
      <c r="D11665" t="str">
        <f>+VLOOKUP(C11665,Param!K:L,2,FALSE)</f>
        <v>CONCORD ENVIRONMENTAL TECHNOLOGIES LTD</v>
      </c>
      <c r="E11665" t="s">
        <v>6761</v>
      </c>
      <c r="F11665" t="s">
        <v>8260</v>
      </c>
      <c r="G11665" t="s">
        <v>1422</v>
      </c>
      <c r="H11665" s="5">
        <v>73.202500000000001</v>
      </c>
      <c r="I11665" s="5">
        <v>73.202500000000001</v>
      </c>
      <c r="J11665" s="5">
        <v>0</v>
      </c>
      <c r="K11665" s="5">
        <v>73.202500000000001</v>
      </c>
      <c r="L11665" s="5">
        <v>0</v>
      </c>
      <c r="M11665" t="str">
        <f>IF(ISERROR(VLOOKUP(A11665,'[1]Ecart validé'!$A:$A,1,FALSE)),Z11665,"Ecart Validé")</f>
        <v>valid</v>
      </c>
      <c r="R11665" t="s">
        <v>30</v>
      </c>
      <c r="T11665" s="41"/>
      <c r="X11665"/>
      <c r="Y11665"/>
      <c r="Z11665" t="s">
        <v>31</v>
      </c>
    </row>
    <row r="11666" spans="1:26" x14ac:dyDescent="0.3">
      <c r="A11666" t="s">
        <v>14452</v>
      </c>
      <c r="B11666" t="s">
        <v>6107</v>
      </c>
      <c r="C11666">
        <v>310548</v>
      </c>
      <c r="D11666" t="str">
        <f>+VLOOKUP(C11666,Param!K:L,2,FALSE)</f>
        <v>CONCORD ENVIRONMENTAL TECHNOLOGIES LTD</v>
      </c>
      <c r="E11666" t="s">
        <v>6761</v>
      </c>
      <c r="F11666" t="s">
        <v>8262</v>
      </c>
      <c r="G11666" t="s">
        <v>1422</v>
      </c>
      <c r="H11666" s="5">
        <v>163.71</v>
      </c>
      <c r="I11666" s="5">
        <v>163.70869999999999</v>
      </c>
      <c r="J11666" s="5">
        <v>1.3000000000147299E-3</v>
      </c>
      <c r="K11666" s="5">
        <v>163.71</v>
      </c>
      <c r="L11666" s="5">
        <v>0</v>
      </c>
      <c r="M11666" t="str">
        <f>IF(ISERROR(VLOOKUP(A11666,'[1]Ecart validé'!$A:$A,1,FALSE)),Z11666,"Ecart Validé")</f>
        <v>valid</v>
      </c>
      <c r="R11666" t="s">
        <v>30</v>
      </c>
      <c r="T11666" s="41"/>
      <c r="X11666"/>
      <c r="Y11666"/>
      <c r="Z11666" t="s">
        <v>31</v>
      </c>
    </row>
    <row r="11667" spans="1:26" x14ac:dyDescent="0.3">
      <c r="A11667" t="s">
        <v>14453</v>
      </c>
      <c r="B11667" t="s">
        <v>6107</v>
      </c>
      <c r="C11667">
        <v>310548</v>
      </c>
      <c r="D11667" t="str">
        <f>+VLOOKUP(C11667,Param!K:L,2,FALSE)</f>
        <v>CONCORD ENVIRONMENTAL TECHNOLOGIES LTD</v>
      </c>
      <c r="E11667" t="s">
        <v>6761</v>
      </c>
      <c r="F11667" t="s">
        <v>8264</v>
      </c>
      <c r="G11667" t="s">
        <v>1422</v>
      </c>
      <c r="H11667" s="5">
        <v>405.33</v>
      </c>
      <c r="I11667" s="5">
        <v>405.33</v>
      </c>
      <c r="J11667" s="5">
        <v>0</v>
      </c>
      <c r="K11667" s="5">
        <v>405.33</v>
      </c>
      <c r="L11667" s="5">
        <v>0</v>
      </c>
      <c r="M11667" t="str">
        <f>IF(ISERROR(VLOOKUP(A11667,'[1]Ecart validé'!$A:$A,1,FALSE)),Z11667,"Ecart Validé")</f>
        <v>valid</v>
      </c>
      <c r="R11667" t="s">
        <v>30</v>
      </c>
      <c r="T11667" s="41"/>
      <c r="X11667"/>
      <c r="Y11667"/>
      <c r="Z11667" t="s">
        <v>31</v>
      </c>
    </row>
    <row r="11668" spans="1:26" x14ac:dyDescent="0.3">
      <c r="A11668" t="s">
        <v>14454</v>
      </c>
      <c r="B11668" t="s">
        <v>6107</v>
      </c>
      <c r="C11668">
        <v>310548</v>
      </c>
      <c r="D11668" t="str">
        <f>+VLOOKUP(C11668,Param!K:L,2,FALSE)</f>
        <v>CONCORD ENVIRONMENTAL TECHNOLOGIES LTD</v>
      </c>
      <c r="E11668" t="s">
        <v>6761</v>
      </c>
      <c r="F11668" t="s">
        <v>8266</v>
      </c>
      <c r="G11668" t="s">
        <v>1422</v>
      </c>
      <c r="H11668" s="5">
        <v>1126.29</v>
      </c>
      <c r="I11668" s="5">
        <v>1126.2896000000001</v>
      </c>
      <c r="J11668" s="5">
        <v>3.9999999989959103E-4</v>
      </c>
      <c r="K11668" s="5">
        <v>1126.29</v>
      </c>
      <c r="L11668" s="5">
        <v>0</v>
      </c>
      <c r="M11668" t="str">
        <f>IF(ISERROR(VLOOKUP(A11668,'[1]Ecart validé'!$A:$A,1,FALSE)),Z11668,"Ecart Validé")</f>
        <v>valid</v>
      </c>
      <c r="R11668" t="s">
        <v>30</v>
      </c>
      <c r="X11668"/>
      <c r="Y11668"/>
      <c r="Z11668" t="s">
        <v>31</v>
      </c>
    </row>
    <row r="11669" spans="1:26" x14ac:dyDescent="0.3">
      <c r="A11669" t="s">
        <v>14455</v>
      </c>
      <c r="B11669" t="s">
        <v>6107</v>
      </c>
      <c r="C11669">
        <v>325250</v>
      </c>
      <c r="D11669" t="str">
        <f>+VLOOKUP(C11669,Param!K:L,2,FALSE)</f>
        <v>VT Consult</v>
      </c>
      <c r="E11669" t="s">
        <v>6778</v>
      </c>
      <c r="F11669" t="s">
        <v>8260</v>
      </c>
      <c r="G11669" t="s">
        <v>1422</v>
      </c>
      <c r="H11669" s="5">
        <v>111.8</v>
      </c>
      <c r="I11669" s="5">
        <v>111.8</v>
      </c>
      <c r="J11669" s="5">
        <v>0</v>
      </c>
      <c r="K11669" s="5">
        <v>111.8</v>
      </c>
      <c r="L11669" s="5">
        <v>0</v>
      </c>
      <c r="M11669" t="str">
        <f>IF(ISERROR(VLOOKUP(A11669,'[1]Ecart validé'!$A:$A,1,FALSE)),Z11669,"Ecart Validé")</f>
        <v>valid</v>
      </c>
      <c r="R11669" t="s">
        <v>30</v>
      </c>
      <c r="X11669"/>
      <c r="Y11669"/>
      <c r="Z11669" t="s">
        <v>31</v>
      </c>
    </row>
    <row r="11670" spans="1:26" x14ac:dyDescent="0.3">
      <c r="A11670" t="s">
        <v>14456</v>
      </c>
      <c r="B11670" t="s">
        <v>6107</v>
      </c>
      <c r="C11670">
        <v>325250</v>
      </c>
      <c r="D11670" t="str">
        <f>+VLOOKUP(C11670,Param!K:L,2,FALSE)</f>
        <v>VT Consult</v>
      </c>
      <c r="E11670" t="s">
        <v>6778</v>
      </c>
      <c r="F11670" t="s">
        <v>8262</v>
      </c>
      <c r="G11670" t="s">
        <v>1422</v>
      </c>
      <c r="H11670" s="5">
        <v>113.07</v>
      </c>
      <c r="I11670" s="5">
        <v>113.07</v>
      </c>
      <c r="J11670" s="5">
        <v>0</v>
      </c>
      <c r="K11670" s="5">
        <v>113.07</v>
      </c>
      <c r="L11670" s="5">
        <v>0</v>
      </c>
      <c r="M11670" t="str">
        <f>IF(ISERROR(VLOOKUP(A11670,'[1]Ecart validé'!$A:$A,1,FALSE)),Z11670,"Ecart Validé")</f>
        <v>valid</v>
      </c>
      <c r="R11670" t="s">
        <v>30</v>
      </c>
      <c r="X11670"/>
      <c r="Y11670"/>
      <c r="Z11670" t="s">
        <v>31</v>
      </c>
    </row>
    <row r="11671" spans="1:26" x14ac:dyDescent="0.3">
      <c r="A11671" t="s">
        <v>14457</v>
      </c>
      <c r="B11671" t="s">
        <v>6107</v>
      </c>
      <c r="C11671">
        <v>325250</v>
      </c>
      <c r="D11671" t="str">
        <f>+VLOOKUP(C11671,Param!K:L,2,FALSE)</f>
        <v>VT Consult</v>
      </c>
      <c r="E11671" t="s">
        <v>6778</v>
      </c>
      <c r="F11671" t="s">
        <v>8264</v>
      </c>
      <c r="G11671" t="s">
        <v>1422</v>
      </c>
      <c r="H11671" s="5">
        <v>113.78</v>
      </c>
      <c r="I11671" s="5">
        <v>113.78</v>
      </c>
      <c r="J11671" s="5">
        <v>0</v>
      </c>
      <c r="K11671" s="5">
        <v>113.78</v>
      </c>
      <c r="L11671" s="5">
        <v>0</v>
      </c>
      <c r="M11671" t="str">
        <f>IF(ISERROR(VLOOKUP(A11671,'[1]Ecart validé'!$A:$A,1,FALSE)),Z11671,"Ecart Validé")</f>
        <v>valid</v>
      </c>
      <c r="R11671" t="s">
        <v>30</v>
      </c>
      <c r="X11671"/>
      <c r="Y11671"/>
      <c r="Z11671" t="s">
        <v>31</v>
      </c>
    </row>
    <row r="11672" spans="1:26" x14ac:dyDescent="0.3">
      <c r="A11672" t="s">
        <v>14458</v>
      </c>
      <c r="B11672" t="s">
        <v>6107</v>
      </c>
      <c r="C11672">
        <v>325250</v>
      </c>
      <c r="D11672" t="str">
        <f>+VLOOKUP(C11672,Param!K:L,2,FALSE)</f>
        <v>VT Consult</v>
      </c>
      <c r="E11672" t="s">
        <v>6778</v>
      </c>
      <c r="F11672" t="s">
        <v>8266</v>
      </c>
      <c r="G11672" t="s">
        <v>1422</v>
      </c>
      <c r="H11672" s="5">
        <v>196.92</v>
      </c>
      <c r="I11672" s="5">
        <v>196.92</v>
      </c>
      <c r="J11672" s="5">
        <v>0</v>
      </c>
      <c r="K11672" s="5">
        <v>196.92</v>
      </c>
      <c r="L11672" s="5">
        <v>0</v>
      </c>
      <c r="M11672" t="str">
        <f>IF(ISERROR(VLOOKUP(A11672,'[1]Ecart validé'!$A:$A,1,FALSE)),Z11672,"Ecart Validé")</f>
        <v>valid</v>
      </c>
      <c r="R11672" t="s">
        <v>30</v>
      </c>
      <c r="X11672"/>
      <c r="Y11672"/>
      <c r="Z11672" t="s">
        <v>31</v>
      </c>
    </row>
    <row r="11673" spans="1:26" x14ac:dyDescent="0.3">
      <c r="A11673" t="s">
        <v>14459</v>
      </c>
      <c r="B11673" t="s">
        <v>6107</v>
      </c>
      <c r="C11673">
        <v>352686</v>
      </c>
      <c r="D11673" t="str">
        <f>+VLOOKUP(C11673,Param!K:L,2,FALSE)</f>
        <v>BRCS (Building Control) Limited</v>
      </c>
      <c r="E11673" t="s">
        <v>6800</v>
      </c>
      <c r="F11673" t="s">
        <v>8260</v>
      </c>
      <c r="G11673" t="s">
        <v>1422</v>
      </c>
      <c r="H11673" s="5">
        <v>22.5</v>
      </c>
      <c r="I11673" s="5">
        <v>22.5</v>
      </c>
      <c r="J11673" s="5">
        <v>0</v>
      </c>
      <c r="K11673" s="5">
        <v>22.5</v>
      </c>
      <c r="L11673" s="5">
        <v>0</v>
      </c>
      <c r="M11673" t="str">
        <f>IF(ISERROR(VLOOKUP(A11673,'[1]Ecart validé'!$A:$A,1,FALSE)),Z11673,"Ecart Validé")</f>
        <v>valid</v>
      </c>
      <c r="R11673" t="s">
        <v>30</v>
      </c>
      <c r="X11673"/>
      <c r="Y11673"/>
      <c r="Z11673" t="s">
        <v>31</v>
      </c>
    </row>
    <row r="11674" spans="1:26" x14ac:dyDescent="0.3">
      <c r="A11674" t="s">
        <v>14460</v>
      </c>
      <c r="B11674" t="s">
        <v>6107</v>
      </c>
      <c r="C11674">
        <v>352686</v>
      </c>
      <c r="D11674" t="str">
        <f>+VLOOKUP(C11674,Param!K:L,2,FALSE)</f>
        <v>BRCS (Building Control) Limited</v>
      </c>
      <c r="E11674" t="s">
        <v>6800</v>
      </c>
      <c r="F11674" t="s">
        <v>8262</v>
      </c>
      <c r="G11674" t="s">
        <v>1422</v>
      </c>
      <c r="H11674" s="5">
        <v>96</v>
      </c>
      <c r="I11674" s="5">
        <v>96</v>
      </c>
      <c r="J11674" s="5">
        <v>0</v>
      </c>
      <c r="K11674" s="5">
        <v>96</v>
      </c>
      <c r="L11674" s="5">
        <v>0</v>
      </c>
      <c r="M11674" t="str">
        <f>IF(ISERROR(VLOOKUP(A11674,'[1]Ecart validé'!$A:$A,1,FALSE)),Z11674,"Ecart Validé")</f>
        <v>valid</v>
      </c>
      <c r="R11674" t="s">
        <v>30</v>
      </c>
      <c r="X11674"/>
      <c r="Y11674"/>
      <c r="Z11674" t="s">
        <v>31</v>
      </c>
    </row>
    <row r="11675" spans="1:26" x14ac:dyDescent="0.3">
      <c r="A11675" t="s">
        <v>14461</v>
      </c>
      <c r="B11675" t="s">
        <v>6107</v>
      </c>
      <c r="C11675">
        <v>352686</v>
      </c>
      <c r="D11675" t="str">
        <f>+VLOOKUP(C11675,Param!K:L,2,FALSE)</f>
        <v>BRCS (Building Control) Limited</v>
      </c>
      <c r="E11675" t="s">
        <v>6800</v>
      </c>
      <c r="F11675" t="s">
        <v>8266</v>
      </c>
      <c r="G11675" t="s">
        <v>1422</v>
      </c>
      <c r="H11675" s="5">
        <v>8</v>
      </c>
      <c r="I11675" s="5">
        <v>8</v>
      </c>
      <c r="J11675" s="5">
        <v>0</v>
      </c>
      <c r="K11675" s="5">
        <v>8</v>
      </c>
      <c r="L11675" s="5">
        <v>0</v>
      </c>
      <c r="M11675" t="str">
        <f>IF(ISERROR(VLOOKUP(A11675,'[1]Ecart validé'!$A:$A,1,FALSE)),Z11675,"Ecart Validé")</f>
        <v>valid</v>
      </c>
      <c r="R11675" t="s">
        <v>30</v>
      </c>
      <c r="X11675"/>
      <c r="Y11675"/>
      <c r="Z11675" t="s">
        <v>31</v>
      </c>
    </row>
    <row r="11676" spans="1:26" x14ac:dyDescent="0.3">
      <c r="A11676" t="s">
        <v>14462</v>
      </c>
      <c r="B11676" t="s">
        <v>6107</v>
      </c>
      <c r="C11676">
        <v>355835</v>
      </c>
      <c r="D11676" t="str">
        <f>+VLOOKUP(C11676,Param!K:L,2,FALSE)</f>
        <v>AXIOM ARCHITECTS LLP</v>
      </c>
      <c r="E11676" t="s">
        <v>14463</v>
      </c>
      <c r="F11676" t="s">
        <v>8260</v>
      </c>
      <c r="G11676" t="s">
        <v>1422</v>
      </c>
      <c r="H11676" s="5">
        <v>253.0309</v>
      </c>
      <c r="I11676" s="5">
        <v>253.0309</v>
      </c>
      <c r="J11676" s="5">
        <v>0</v>
      </c>
      <c r="K11676" s="5">
        <v>253.0309</v>
      </c>
      <c r="L11676" s="5">
        <v>0</v>
      </c>
      <c r="M11676" t="str">
        <f>IF(ISERROR(VLOOKUP(A11676,'[1]Ecart validé'!$A:$A,1,FALSE)),Z11676,"Ecart Validé")</f>
        <v>valid</v>
      </c>
      <c r="R11676" t="s">
        <v>30</v>
      </c>
      <c r="X11676"/>
      <c r="Y11676"/>
      <c r="Z11676" t="s">
        <v>31</v>
      </c>
    </row>
    <row r="11677" spans="1:26" x14ac:dyDescent="0.3">
      <c r="A11677" t="s">
        <v>14464</v>
      </c>
      <c r="B11677" t="s">
        <v>6107</v>
      </c>
      <c r="C11677">
        <v>355835</v>
      </c>
      <c r="D11677" t="str">
        <f>+VLOOKUP(C11677,Param!K:L,2,FALSE)</f>
        <v>AXIOM ARCHITECTS LLP</v>
      </c>
      <c r="E11677" t="s">
        <v>14463</v>
      </c>
      <c r="F11677" t="s">
        <v>8262</v>
      </c>
      <c r="G11677" t="s">
        <v>1422</v>
      </c>
      <c r="H11677" s="5">
        <v>60</v>
      </c>
      <c r="I11677" s="5">
        <v>60</v>
      </c>
      <c r="J11677" s="5">
        <v>0</v>
      </c>
      <c r="K11677" s="5">
        <v>60</v>
      </c>
      <c r="L11677" s="5">
        <v>0</v>
      </c>
      <c r="M11677" t="str">
        <f>IF(ISERROR(VLOOKUP(A11677,'[1]Ecart validé'!$A:$A,1,FALSE)),Z11677,"Ecart Validé")</f>
        <v>valid</v>
      </c>
      <c r="R11677" t="s">
        <v>30</v>
      </c>
      <c r="X11677"/>
      <c r="Y11677"/>
      <c r="Z11677" t="s">
        <v>31</v>
      </c>
    </row>
    <row r="11678" spans="1:26" x14ac:dyDescent="0.3">
      <c r="A11678" t="s">
        <v>14465</v>
      </c>
      <c r="B11678" t="s">
        <v>6107</v>
      </c>
      <c r="C11678">
        <v>355835</v>
      </c>
      <c r="D11678" t="str">
        <f>+VLOOKUP(C11678,Param!K:L,2,FALSE)</f>
        <v>AXIOM ARCHITECTS LLP</v>
      </c>
      <c r="E11678" t="s">
        <v>14463</v>
      </c>
      <c r="F11678" t="s">
        <v>8264</v>
      </c>
      <c r="G11678" t="s">
        <v>1422</v>
      </c>
      <c r="H11678" s="5">
        <v>45</v>
      </c>
      <c r="I11678" s="5">
        <v>45</v>
      </c>
      <c r="J11678" s="5">
        <v>0</v>
      </c>
      <c r="K11678" s="5">
        <v>45</v>
      </c>
      <c r="L11678" s="5">
        <v>0</v>
      </c>
      <c r="M11678" t="str">
        <f>IF(ISERROR(VLOOKUP(A11678,'[1]Ecart validé'!$A:$A,1,FALSE)),Z11678,"Ecart Validé")</f>
        <v>valid</v>
      </c>
      <c r="R11678" t="s">
        <v>30</v>
      </c>
      <c r="X11678"/>
      <c r="Y11678"/>
      <c r="Z11678" t="s">
        <v>31</v>
      </c>
    </row>
    <row r="11679" spans="1:26" x14ac:dyDescent="0.3">
      <c r="A11679" t="s">
        <v>14466</v>
      </c>
      <c r="B11679" t="s">
        <v>6107</v>
      </c>
      <c r="C11679">
        <v>36775</v>
      </c>
      <c r="D11679" t="str">
        <f>+VLOOKUP(C11679,Param!K:L,2,FALSE)</f>
        <v>FISHER SERVICE</v>
      </c>
      <c r="E11679" t="s">
        <v>14467</v>
      </c>
      <c r="F11679" t="s">
        <v>8260</v>
      </c>
      <c r="G11679" t="s">
        <v>1422</v>
      </c>
      <c r="H11679" s="5">
        <v>427.125</v>
      </c>
      <c r="I11679" s="5">
        <v>427.125</v>
      </c>
      <c r="J11679" s="5">
        <v>0</v>
      </c>
      <c r="K11679" s="5">
        <v>427.125</v>
      </c>
      <c r="L11679" s="5">
        <v>0</v>
      </c>
      <c r="M11679" t="str">
        <f>IF(ISERROR(VLOOKUP(A11679,'[1]Ecart validé'!$A:$A,1,FALSE)),Z11679,"Ecart Validé")</f>
        <v>valid</v>
      </c>
      <c r="R11679" t="s">
        <v>30</v>
      </c>
      <c r="X11679"/>
      <c r="Y11679"/>
      <c r="Z11679" t="s">
        <v>31</v>
      </c>
    </row>
    <row r="11680" spans="1:26" x14ac:dyDescent="0.3">
      <c r="A11680" t="s">
        <v>14468</v>
      </c>
      <c r="B11680" t="s">
        <v>6107</v>
      </c>
      <c r="C11680">
        <v>36775</v>
      </c>
      <c r="D11680" t="str">
        <f>+VLOOKUP(C11680,Param!K:L,2,FALSE)</f>
        <v>FISHER SERVICE</v>
      </c>
      <c r="E11680" t="s">
        <v>14467</v>
      </c>
      <c r="F11680" t="s">
        <v>8262</v>
      </c>
      <c r="G11680" t="s">
        <v>1422</v>
      </c>
      <c r="H11680" s="5">
        <v>4232.49</v>
      </c>
      <c r="I11680" s="5">
        <v>4232.4853000000003</v>
      </c>
      <c r="J11680" s="5">
        <v>4.6999999995023202E-3</v>
      </c>
      <c r="K11680" s="5">
        <v>4232.49</v>
      </c>
      <c r="L11680" s="5">
        <v>0</v>
      </c>
      <c r="M11680" t="str">
        <f>IF(ISERROR(VLOOKUP(A11680,'[1]Ecart validé'!$A:$A,1,FALSE)),Z11680,"Ecart Validé")</f>
        <v>valid</v>
      </c>
      <c r="R11680" t="s">
        <v>30</v>
      </c>
      <c r="X11680"/>
      <c r="Y11680"/>
      <c r="Z11680" t="s">
        <v>31</v>
      </c>
    </row>
    <row r="11681" spans="1:26" x14ac:dyDescent="0.3">
      <c r="A11681" t="s">
        <v>14469</v>
      </c>
      <c r="B11681" t="s">
        <v>6107</v>
      </c>
      <c r="C11681">
        <v>36775</v>
      </c>
      <c r="D11681" t="str">
        <f>+VLOOKUP(C11681,Param!K:L,2,FALSE)</f>
        <v>FISHER SERVICE</v>
      </c>
      <c r="E11681" t="s">
        <v>14467</v>
      </c>
      <c r="F11681" t="s">
        <v>8264</v>
      </c>
      <c r="G11681" t="s">
        <v>1422</v>
      </c>
      <c r="H11681" s="5">
        <v>10553.6</v>
      </c>
      <c r="I11681" s="5">
        <v>10553.5949</v>
      </c>
      <c r="J11681" s="5">
        <v>5.1000000003114101E-3</v>
      </c>
      <c r="K11681" s="5">
        <v>10553.6</v>
      </c>
      <c r="L11681" s="5">
        <v>0</v>
      </c>
      <c r="M11681" t="str">
        <f>IF(ISERROR(VLOOKUP(A11681,'[1]Ecart validé'!$A:$A,1,FALSE)),Z11681,"Ecart Validé")</f>
        <v>valid</v>
      </c>
      <c r="R11681" t="s">
        <v>30</v>
      </c>
      <c r="X11681"/>
      <c r="Y11681"/>
      <c r="Z11681" t="s">
        <v>31</v>
      </c>
    </row>
    <row r="11682" spans="1:26" x14ac:dyDescent="0.3">
      <c r="A11682" t="s">
        <v>14470</v>
      </c>
      <c r="B11682" t="s">
        <v>6107</v>
      </c>
      <c r="C11682">
        <v>36775</v>
      </c>
      <c r="D11682" t="str">
        <f>+VLOOKUP(C11682,Param!K:L,2,FALSE)</f>
        <v>FISHER SERVICE</v>
      </c>
      <c r="E11682" t="s">
        <v>14467</v>
      </c>
      <c r="F11682" t="s">
        <v>8266</v>
      </c>
      <c r="G11682" t="s">
        <v>1422</v>
      </c>
      <c r="H11682" s="5">
        <v>241.94</v>
      </c>
      <c r="I11682" s="5">
        <v>241.93989999999999</v>
      </c>
      <c r="J11682" s="5">
        <v>1.0000000000331901E-4</v>
      </c>
      <c r="K11682" s="5">
        <v>241.94</v>
      </c>
      <c r="L11682" s="5">
        <v>0</v>
      </c>
      <c r="M11682" t="str">
        <f>IF(ISERROR(VLOOKUP(A11682,'[1]Ecart validé'!$A:$A,1,FALSE)),Z11682,"Ecart Validé")</f>
        <v>valid</v>
      </c>
      <c r="R11682" t="s">
        <v>30</v>
      </c>
      <c r="X11682"/>
      <c r="Y11682"/>
      <c r="Z11682" t="s">
        <v>31</v>
      </c>
    </row>
    <row r="11683" spans="1:26" x14ac:dyDescent="0.3">
      <c r="A11683" t="s">
        <v>14471</v>
      </c>
      <c r="B11683" t="s">
        <v>6107</v>
      </c>
      <c r="C11683">
        <v>339809</v>
      </c>
      <c r="D11683" t="str">
        <f>+VLOOKUP(C11683,Param!K:L,2,FALSE)</f>
        <v>Full Circle Cooling</v>
      </c>
      <c r="E11683" t="s">
        <v>14472</v>
      </c>
      <c r="F11683" t="s">
        <v>8260</v>
      </c>
      <c r="G11683" t="s">
        <v>1422</v>
      </c>
      <c r="H11683" s="5">
        <v>29.998000000000001</v>
      </c>
      <c r="I11683" s="5">
        <v>29.998000000000001</v>
      </c>
      <c r="J11683" s="5">
        <v>0</v>
      </c>
      <c r="K11683" s="5">
        <v>29.998000000000001</v>
      </c>
      <c r="L11683" s="5">
        <v>0</v>
      </c>
      <c r="M11683" t="str">
        <f>IF(ISERROR(VLOOKUP(A11683,'[1]Ecart validé'!$A:$A,1,FALSE)),Z11683,"Ecart Validé")</f>
        <v>valid</v>
      </c>
      <c r="R11683" t="s">
        <v>30</v>
      </c>
      <c r="X11683"/>
      <c r="Y11683"/>
      <c r="Z11683" t="s">
        <v>31</v>
      </c>
    </row>
    <row r="11684" spans="1:26" x14ac:dyDescent="0.3">
      <c r="A11684" t="s">
        <v>14473</v>
      </c>
      <c r="B11684" t="s">
        <v>6107</v>
      </c>
      <c r="C11684">
        <v>339809</v>
      </c>
      <c r="D11684" t="str">
        <f>+VLOOKUP(C11684,Param!K:L,2,FALSE)</f>
        <v>Full Circle Cooling</v>
      </c>
      <c r="E11684" t="s">
        <v>14472</v>
      </c>
      <c r="F11684" t="s">
        <v>8262</v>
      </c>
      <c r="G11684" t="s">
        <v>1422</v>
      </c>
      <c r="H11684" s="5">
        <v>16.399999999999999</v>
      </c>
      <c r="I11684" s="5">
        <v>16.3995</v>
      </c>
      <c r="J11684" s="5">
        <v>4.9999999999883395E-4</v>
      </c>
      <c r="K11684" s="5">
        <v>16.399999999999999</v>
      </c>
      <c r="L11684" s="5">
        <v>0</v>
      </c>
      <c r="M11684" t="str">
        <f>IF(ISERROR(VLOOKUP(A11684,'[1]Ecart validé'!$A:$A,1,FALSE)),Z11684,"Ecart Validé")</f>
        <v>valid</v>
      </c>
      <c r="R11684" t="s">
        <v>30</v>
      </c>
      <c r="X11684"/>
      <c r="Y11684"/>
      <c r="Z11684" t="s">
        <v>31</v>
      </c>
    </row>
    <row r="11685" spans="1:26" x14ac:dyDescent="0.3">
      <c r="A11685" t="s">
        <v>14474</v>
      </c>
      <c r="B11685" t="s">
        <v>6107</v>
      </c>
      <c r="C11685">
        <v>354696</v>
      </c>
      <c r="D11685" t="str">
        <f>+VLOOKUP(C11685,Param!K:L,2,FALSE)</f>
        <v>Fullbrook Ventures Ltd T/A Bernard Sims Associates</v>
      </c>
      <c r="E11685" t="s">
        <v>14475</v>
      </c>
      <c r="F11685" t="s">
        <v>8260</v>
      </c>
      <c r="G11685" t="s">
        <v>1422</v>
      </c>
      <c r="H11685" s="5">
        <v>37.75</v>
      </c>
      <c r="I11685" s="5">
        <v>37.75</v>
      </c>
      <c r="J11685" s="5">
        <v>0</v>
      </c>
      <c r="K11685" s="5">
        <v>37.75</v>
      </c>
      <c r="L11685" s="5">
        <v>0</v>
      </c>
      <c r="M11685" t="str">
        <f>IF(ISERROR(VLOOKUP(A11685,'[1]Ecart validé'!$A:$A,1,FALSE)),Z11685,"Ecart Validé")</f>
        <v>valid</v>
      </c>
      <c r="R11685" t="s">
        <v>30</v>
      </c>
      <c r="X11685"/>
      <c r="Y11685"/>
      <c r="Z11685" t="s">
        <v>31</v>
      </c>
    </row>
    <row r="11686" spans="1:26" x14ac:dyDescent="0.3">
      <c r="A11686" t="s">
        <v>14476</v>
      </c>
      <c r="B11686" t="s">
        <v>6107</v>
      </c>
      <c r="C11686">
        <v>354696</v>
      </c>
      <c r="D11686" t="str">
        <f>+VLOOKUP(C11686,Param!K:L,2,FALSE)</f>
        <v>Fullbrook Ventures Ltd T/A Bernard Sims Associates</v>
      </c>
      <c r="E11686" t="s">
        <v>14475</v>
      </c>
      <c r="F11686" t="s">
        <v>8262</v>
      </c>
      <c r="G11686" t="s">
        <v>1422</v>
      </c>
      <c r="H11686" s="5">
        <v>107.18</v>
      </c>
      <c r="I11686" s="5">
        <v>107.18</v>
      </c>
      <c r="J11686" s="5">
        <v>0</v>
      </c>
      <c r="K11686" s="5">
        <v>107.18</v>
      </c>
      <c r="L11686" s="5">
        <v>0</v>
      </c>
      <c r="M11686" t="str">
        <f>IF(ISERROR(VLOOKUP(A11686,'[1]Ecart validé'!$A:$A,1,FALSE)),Z11686,"Ecart Validé")</f>
        <v>valid</v>
      </c>
      <c r="R11686" t="s">
        <v>30</v>
      </c>
      <c r="X11686"/>
      <c r="Y11686"/>
      <c r="Z11686" t="s">
        <v>31</v>
      </c>
    </row>
    <row r="11687" spans="1:26" x14ac:dyDescent="0.3">
      <c r="A11687" t="s">
        <v>14477</v>
      </c>
      <c r="B11687" t="s">
        <v>6107</v>
      </c>
      <c r="C11687">
        <v>354696</v>
      </c>
      <c r="D11687" t="str">
        <f>+VLOOKUP(C11687,Param!K:L,2,FALSE)</f>
        <v>Fullbrook Ventures Ltd T/A Bernard Sims Associates</v>
      </c>
      <c r="E11687" t="s">
        <v>14475</v>
      </c>
      <c r="F11687" t="s">
        <v>8264</v>
      </c>
      <c r="G11687" t="s">
        <v>1422</v>
      </c>
      <c r="H11687" s="5">
        <v>25.75</v>
      </c>
      <c r="I11687" s="5">
        <v>25.75</v>
      </c>
      <c r="J11687" s="5">
        <v>0</v>
      </c>
      <c r="K11687" s="5">
        <v>25.75</v>
      </c>
      <c r="L11687" s="5">
        <v>0</v>
      </c>
      <c r="M11687" t="str">
        <f>IF(ISERROR(VLOOKUP(A11687,'[1]Ecart validé'!$A:$A,1,FALSE)),Z11687,"Ecart Validé")</f>
        <v>valid</v>
      </c>
      <c r="R11687" t="s">
        <v>30</v>
      </c>
      <c r="X11687"/>
      <c r="Y11687"/>
      <c r="Z11687" t="s">
        <v>31</v>
      </c>
    </row>
    <row r="11688" spans="1:26" x14ac:dyDescent="0.3">
      <c r="A11688" t="s">
        <v>14478</v>
      </c>
      <c r="B11688" t="s">
        <v>6107</v>
      </c>
      <c r="C11688">
        <v>354696</v>
      </c>
      <c r="D11688" t="str">
        <f>+VLOOKUP(C11688,Param!K:L,2,FALSE)</f>
        <v>Fullbrook Ventures Ltd T/A Bernard Sims Associates</v>
      </c>
      <c r="E11688" t="s">
        <v>14475</v>
      </c>
      <c r="F11688" t="s">
        <v>8266</v>
      </c>
      <c r="G11688" t="s">
        <v>1422</v>
      </c>
      <c r="H11688" s="5">
        <v>18.25</v>
      </c>
      <c r="I11688" s="5">
        <v>18.25</v>
      </c>
      <c r="J11688" s="5">
        <v>0</v>
      </c>
      <c r="K11688" s="5">
        <v>18.25</v>
      </c>
      <c r="L11688" s="5">
        <v>0</v>
      </c>
      <c r="M11688" t="str">
        <f>IF(ISERROR(VLOOKUP(A11688,'[1]Ecart validé'!$A:$A,1,FALSE)),Z11688,"Ecart Validé")</f>
        <v>valid</v>
      </c>
      <c r="R11688" t="s">
        <v>30</v>
      </c>
      <c r="X11688"/>
      <c r="Y11688"/>
      <c r="Z11688" t="s">
        <v>31</v>
      </c>
    </row>
    <row r="11689" spans="1:26" x14ac:dyDescent="0.3">
      <c r="A11689" t="s">
        <v>14479</v>
      </c>
      <c r="B11689" t="s">
        <v>6107</v>
      </c>
      <c r="C11689">
        <v>242182</v>
      </c>
      <c r="D11689" t="str">
        <f>+VLOOKUP(C11689,Param!K:L,2,FALSE)</f>
        <v>Havwoods Ltd</v>
      </c>
      <c r="E11689" t="s">
        <v>14480</v>
      </c>
      <c r="F11689" t="s">
        <v>8260</v>
      </c>
      <c r="G11689" t="s">
        <v>1422</v>
      </c>
      <c r="H11689" s="5">
        <v>24.498699999999999</v>
      </c>
      <c r="I11689" s="5">
        <v>24.498699999999999</v>
      </c>
      <c r="J11689" s="5">
        <v>0</v>
      </c>
      <c r="K11689" s="5">
        <v>24.498699999999999</v>
      </c>
      <c r="L11689" s="5">
        <v>0</v>
      </c>
      <c r="M11689" t="str">
        <f>IF(ISERROR(VLOOKUP(A11689,'[1]Ecart validé'!$A:$A,1,FALSE)),Z11689,"Ecart Validé")</f>
        <v>valid</v>
      </c>
      <c r="R11689" t="s">
        <v>30</v>
      </c>
      <c r="X11689"/>
      <c r="Y11689"/>
      <c r="Z11689" t="s">
        <v>31</v>
      </c>
    </row>
    <row r="11690" spans="1:26" x14ac:dyDescent="0.3">
      <c r="A11690" t="s">
        <v>14481</v>
      </c>
      <c r="B11690" t="s">
        <v>6107</v>
      </c>
      <c r="C11690">
        <v>242182</v>
      </c>
      <c r="D11690" t="str">
        <f>+VLOOKUP(C11690,Param!K:L,2,FALSE)</f>
        <v>Havwoods Ltd</v>
      </c>
      <c r="E11690" t="s">
        <v>14480</v>
      </c>
      <c r="F11690" t="s">
        <v>8262</v>
      </c>
      <c r="G11690" t="s">
        <v>1422</v>
      </c>
      <c r="H11690" s="5">
        <v>24.5</v>
      </c>
      <c r="J11690" s="5">
        <v>24.5</v>
      </c>
      <c r="K11690" s="5">
        <v>24.498699999999999</v>
      </c>
      <c r="L11690" s="5">
        <v>1.3000000000005199E-3</v>
      </c>
      <c r="M11690" t="str">
        <f>IF(ISERROR(VLOOKUP(A11690,'[1]Ecart validé'!$A:$A,1,FALSE)),Z11690,"Ecart Validé")</f>
        <v>resolved</v>
      </c>
      <c r="N11690" t="s">
        <v>14482</v>
      </c>
      <c r="O11690" t="s">
        <v>14483</v>
      </c>
      <c r="P11690" t="s">
        <v>389</v>
      </c>
      <c r="Q11690" t="s">
        <v>14484</v>
      </c>
      <c r="R11690" t="s">
        <v>30</v>
      </c>
      <c r="X11690"/>
      <c r="Y11690"/>
      <c r="Z11690" t="s">
        <v>391</v>
      </c>
    </row>
    <row r="11691" spans="1:26" x14ac:dyDescent="0.3">
      <c r="A11691" t="s">
        <v>14485</v>
      </c>
      <c r="B11691" t="s">
        <v>6107</v>
      </c>
      <c r="C11691">
        <v>35463</v>
      </c>
      <c r="D11691" t="str">
        <f>+VLOOKUP(C11691,Param!K:L,2,FALSE)</f>
        <v>Kesterport Ltd</v>
      </c>
      <c r="E11691" t="s">
        <v>14486</v>
      </c>
      <c r="F11691" t="s">
        <v>8260</v>
      </c>
      <c r="G11691" t="s">
        <v>1422</v>
      </c>
      <c r="H11691" s="5">
        <v>67.61</v>
      </c>
      <c r="I11691" s="5">
        <v>67.61</v>
      </c>
      <c r="J11691" s="5">
        <v>0</v>
      </c>
      <c r="K11691" s="5">
        <v>67.61</v>
      </c>
      <c r="L11691" s="5">
        <v>0</v>
      </c>
      <c r="M11691" t="str">
        <f>IF(ISERROR(VLOOKUP(A11691,'[1]Ecart validé'!$A:$A,1,FALSE)),Z11691,"Ecart Validé")</f>
        <v>valid</v>
      </c>
      <c r="R11691" t="s">
        <v>30</v>
      </c>
      <c r="U11691" s="48"/>
      <c r="X11691"/>
      <c r="Y11691"/>
      <c r="Z11691" t="s">
        <v>31</v>
      </c>
    </row>
    <row r="11692" spans="1:26" x14ac:dyDescent="0.3">
      <c r="A11692" t="s">
        <v>14487</v>
      </c>
      <c r="B11692" t="s">
        <v>6107</v>
      </c>
      <c r="C11692">
        <v>193596</v>
      </c>
      <c r="D11692" t="str">
        <f>+VLOOKUP(C11692,Param!K:L,2,FALSE)</f>
        <v>ISTA ENERGY SOLUTIONS LTD</v>
      </c>
      <c r="E11692" t="s">
        <v>6679</v>
      </c>
      <c r="F11692" t="s">
        <v>8260</v>
      </c>
      <c r="G11692" t="s">
        <v>1422</v>
      </c>
      <c r="H11692" s="5">
        <v>16553.826229999999</v>
      </c>
      <c r="I11692" s="5">
        <v>16553.841100000001</v>
      </c>
      <c r="J11692" s="5">
        <v>-1.4870000002702E-2</v>
      </c>
      <c r="K11692" s="5">
        <v>16553.826229999999</v>
      </c>
      <c r="L11692" s="5">
        <v>0</v>
      </c>
      <c r="M11692" t="str">
        <f>IF(ISERROR(VLOOKUP(A11692,'[1]Ecart validé'!$A:$A,1,FALSE)),Z11692,"Ecart Validé")</f>
        <v>valid</v>
      </c>
      <c r="R11692" t="s">
        <v>30</v>
      </c>
      <c r="U11692" s="48"/>
      <c r="X11692"/>
      <c r="Y11692"/>
      <c r="Z11692" t="s">
        <v>31</v>
      </c>
    </row>
    <row r="11693" spans="1:26" x14ac:dyDescent="0.3">
      <c r="A11693" t="s">
        <v>14488</v>
      </c>
      <c r="B11693" t="s">
        <v>6107</v>
      </c>
      <c r="C11693">
        <v>193596</v>
      </c>
      <c r="D11693" t="str">
        <f>+VLOOKUP(C11693,Param!K:L,2,FALSE)</f>
        <v>ISTA ENERGY SOLUTIONS LTD</v>
      </c>
      <c r="E11693" t="s">
        <v>6679</v>
      </c>
      <c r="F11693" t="s">
        <v>8262</v>
      </c>
      <c r="G11693" t="s">
        <v>1422</v>
      </c>
      <c r="H11693" s="5">
        <v>8736.51</v>
      </c>
      <c r="I11693" s="5">
        <v>8736.4966999999997</v>
      </c>
      <c r="J11693" s="5">
        <v>1.33000000005267E-2</v>
      </c>
      <c r="K11693" s="5">
        <v>8736.51</v>
      </c>
      <c r="L11693" s="5">
        <v>0</v>
      </c>
      <c r="M11693" t="str">
        <f>IF(ISERROR(VLOOKUP(A11693,'[1]Ecart validé'!$A:$A,1,FALSE)),Z11693,"Ecart Validé")</f>
        <v>valid</v>
      </c>
      <c r="R11693" t="s">
        <v>30</v>
      </c>
      <c r="U11693" s="48"/>
      <c r="X11693"/>
      <c r="Y11693"/>
      <c r="Z11693" t="s">
        <v>31</v>
      </c>
    </row>
    <row r="11694" spans="1:26" x14ac:dyDescent="0.3">
      <c r="A11694" t="s">
        <v>14489</v>
      </c>
      <c r="B11694" t="s">
        <v>6107</v>
      </c>
      <c r="C11694">
        <v>193596</v>
      </c>
      <c r="D11694" t="str">
        <f>+VLOOKUP(C11694,Param!K:L,2,FALSE)</f>
        <v>ISTA ENERGY SOLUTIONS LTD</v>
      </c>
      <c r="E11694" t="s">
        <v>6679</v>
      </c>
      <c r="F11694" t="s">
        <v>8264</v>
      </c>
      <c r="G11694" t="s">
        <v>1422</v>
      </c>
      <c r="H11694" s="5">
        <v>25500.473594999901</v>
      </c>
      <c r="I11694" s="5">
        <v>25500.481500000002</v>
      </c>
      <c r="J11694" s="5">
        <v>-7.9050000058487006E-3</v>
      </c>
      <c r="K11694" s="5">
        <v>25500.473594999901</v>
      </c>
      <c r="L11694" s="5">
        <v>0</v>
      </c>
      <c r="M11694" t="str">
        <f>IF(ISERROR(VLOOKUP(A11694,'[1]Ecart validé'!$A:$A,1,FALSE)),Z11694,"Ecart Validé")</f>
        <v>valid</v>
      </c>
      <c r="R11694" t="s">
        <v>30</v>
      </c>
      <c r="X11694"/>
      <c r="Y11694"/>
      <c r="Z11694" t="s">
        <v>31</v>
      </c>
    </row>
    <row r="11695" spans="1:26" x14ac:dyDescent="0.3">
      <c r="A11695" t="s">
        <v>14490</v>
      </c>
      <c r="B11695" t="s">
        <v>6107</v>
      </c>
      <c r="C11695">
        <v>193596</v>
      </c>
      <c r="D11695" t="str">
        <f>+VLOOKUP(C11695,Param!K:L,2,FALSE)</f>
        <v>ISTA ENERGY SOLUTIONS LTD</v>
      </c>
      <c r="E11695" t="s">
        <v>6679</v>
      </c>
      <c r="F11695" t="s">
        <v>8266</v>
      </c>
      <c r="G11695" t="s">
        <v>1422</v>
      </c>
      <c r="H11695" s="5">
        <v>13944.93</v>
      </c>
      <c r="I11695" s="5">
        <v>13944.9362</v>
      </c>
      <c r="J11695" s="5">
        <v>-6.1999999998079104E-3</v>
      </c>
      <c r="K11695" s="5">
        <v>13944.93</v>
      </c>
      <c r="L11695" s="5">
        <v>0</v>
      </c>
      <c r="M11695" t="str">
        <f>IF(ISERROR(VLOOKUP(A11695,'[1]Ecart validé'!$A:$A,1,FALSE)),Z11695,"Ecart Validé")</f>
        <v>valid</v>
      </c>
      <c r="R11695" t="s">
        <v>30</v>
      </c>
      <c r="X11695"/>
      <c r="Y11695"/>
      <c r="Z11695" t="s">
        <v>31</v>
      </c>
    </row>
    <row r="11696" spans="1:26" x14ac:dyDescent="0.3">
      <c r="A11696" t="s">
        <v>14491</v>
      </c>
      <c r="B11696" t="s">
        <v>6107</v>
      </c>
      <c r="C11696">
        <v>115817</v>
      </c>
      <c r="D11696" t="str">
        <f>+VLOOKUP(C11696,Param!K:L,2,FALSE)</f>
        <v>MCCAIN FOODS (G.B.) LIMITED</v>
      </c>
      <c r="E11696" t="s">
        <v>6600</v>
      </c>
      <c r="F11696" t="s">
        <v>8260</v>
      </c>
      <c r="G11696" t="s">
        <v>1422</v>
      </c>
      <c r="H11696" s="5">
        <v>74.42</v>
      </c>
      <c r="I11696" s="5">
        <v>74.420400000000001</v>
      </c>
      <c r="J11696" s="5">
        <v>-3.9999999999906701E-4</v>
      </c>
      <c r="K11696" s="5">
        <v>74.42</v>
      </c>
      <c r="L11696" s="5">
        <v>0</v>
      </c>
      <c r="M11696" t="str">
        <f>IF(ISERROR(VLOOKUP(A11696,'[1]Ecart validé'!$A:$A,1,FALSE)),Z11696,"Ecart Validé")</f>
        <v>valid</v>
      </c>
      <c r="R11696" t="s">
        <v>30</v>
      </c>
      <c r="X11696"/>
      <c r="Y11696"/>
      <c r="Z11696" t="s">
        <v>31</v>
      </c>
    </row>
    <row r="11697" spans="1:26" x14ac:dyDescent="0.3">
      <c r="A11697" t="s">
        <v>14492</v>
      </c>
      <c r="B11697" t="s">
        <v>6107</v>
      </c>
      <c r="C11697">
        <v>115817</v>
      </c>
      <c r="D11697" t="str">
        <f>+VLOOKUP(C11697,Param!K:L,2,FALSE)</f>
        <v>MCCAIN FOODS (G.B.) LIMITED</v>
      </c>
      <c r="E11697" t="s">
        <v>6600</v>
      </c>
      <c r="F11697" t="s">
        <v>8262</v>
      </c>
      <c r="G11697" t="s">
        <v>1422</v>
      </c>
      <c r="H11697" s="5">
        <v>257.92</v>
      </c>
      <c r="I11697" s="5">
        <v>257.92</v>
      </c>
      <c r="J11697" s="5">
        <v>0</v>
      </c>
      <c r="K11697" s="5">
        <v>257.92</v>
      </c>
      <c r="L11697" s="5">
        <v>0</v>
      </c>
      <c r="M11697" t="str">
        <f>IF(ISERROR(VLOOKUP(A11697,'[1]Ecart validé'!$A:$A,1,FALSE)),Z11697,"Ecart Validé")</f>
        <v>valid</v>
      </c>
      <c r="R11697" t="s">
        <v>30</v>
      </c>
      <c r="X11697"/>
      <c r="Y11697"/>
      <c r="Z11697" t="s">
        <v>31</v>
      </c>
    </row>
    <row r="11698" spans="1:26" x14ac:dyDescent="0.3">
      <c r="A11698" t="s">
        <v>14493</v>
      </c>
      <c r="B11698" t="s">
        <v>6107</v>
      </c>
      <c r="C11698">
        <v>115817</v>
      </c>
      <c r="D11698" t="str">
        <f>+VLOOKUP(C11698,Param!K:L,2,FALSE)</f>
        <v>MCCAIN FOODS (G.B.) LIMITED</v>
      </c>
      <c r="E11698" t="s">
        <v>6600</v>
      </c>
      <c r="F11698" t="s">
        <v>8264</v>
      </c>
      <c r="G11698" t="s">
        <v>1422</v>
      </c>
      <c r="H11698" s="5">
        <v>477.99</v>
      </c>
      <c r="I11698" s="5">
        <v>477.99099999999999</v>
      </c>
      <c r="J11698" s="5">
        <v>-9.9999999997635292E-4</v>
      </c>
      <c r="K11698" s="5">
        <v>477.99</v>
      </c>
      <c r="L11698" s="5">
        <v>0</v>
      </c>
      <c r="M11698" t="str">
        <f>IF(ISERROR(VLOOKUP(A11698,'[1]Ecart validé'!$A:$A,1,FALSE)),Z11698,"Ecart Validé")</f>
        <v>valid</v>
      </c>
      <c r="R11698" t="s">
        <v>30</v>
      </c>
      <c r="X11698"/>
      <c r="Y11698"/>
      <c r="Z11698" t="s">
        <v>31</v>
      </c>
    </row>
    <row r="11699" spans="1:26" x14ac:dyDescent="0.3">
      <c r="A11699" t="s">
        <v>14494</v>
      </c>
      <c r="B11699" t="s">
        <v>6107</v>
      </c>
      <c r="C11699">
        <v>115817</v>
      </c>
      <c r="D11699" t="str">
        <f>+VLOOKUP(C11699,Param!K:L,2,FALSE)</f>
        <v>MCCAIN FOODS (G.B.) LIMITED</v>
      </c>
      <c r="E11699" t="s">
        <v>6600</v>
      </c>
      <c r="F11699" t="s">
        <v>8266</v>
      </c>
      <c r="G11699" t="s">
        <v>1422</v>
      </c>
      <c r="H11699" s="5">
        <v>508.3</v>
      </c>
      <c r="I11699" s="5">
        <v>508.3048</v>
      </c>
      <c r="J11699" s="5">
        <v>-4.7999999999888097E-3</v>
      </c>
      <c r="K11699" s="5">
        <v>508.3</v>
      </c>
      <c r="L11699" s="5">
        <v>0</v>
      </c>
      <c r="M11699" t="str">
        <f>IF(ISERROR(VLOOKUP(A11699,'[1]Ecart validé'!$A:$A,1,FALSE)),Z11699,"Ecart Validé")</f>
        <v>valid</v>
      </c>
      <c r="R11699" t="s">
        <v>30</v>
      </c>
      <c r="X11699"/>
      <c r="Y11699"/>
      <c r="Z11699" t="s">
        <v>31</v>
      </c>
    </row>
    <row r="11700" spans="1:26" x14ac:dyDescent="0.3">
      <c r="A11700" t="s">
        <v>14495</v>
      </c>
      <c r="B11700" t="s">
        <v>6107</v>
      </c>
      <c r="C11700">
        <v>36169</v>
      </c>
      <c r="D11700" t="str">
        <f>+VLOOKUP(C11700,Param!K:L,2,FALSE)</f>
        <v>SCREWFIX DIRECT</v>
      </c>
      <c r="E11700" t="s">
        <v>6411</v>
      </c>
      <c r="F11700" t="s">
        <v>8260</v>
      </c>
      <c r="G11700" t="s">
        <v>1422</v>
      </c>
      <c r="H11700" s="5">
        <v>351.81</v>
      </c>
      <c r="I11700" s="5">
        <v>351.80970000000002</v>
      </c>
      <c r="J11700" s="5">
        <v>2.9999999998153699E-4</v>
      </c>
      <c r="K11700" s="5">
        <v>351.81</v>
      </c>
      <c r="L11700" s="5">
        <v>0</v>
      </c>
      <c r="M11700" t="str">
        <f>IF(ISERROR(VLOOKUP(A11700,'[1]Ecart validé'!$A:$A,1,FALSE)),Z11700,"Ecart Validé")</f>
        <v>valid</v>
      </c>
      <c r="R11700" t="s">
        <v>30</v>
      </c>
      <c r="X11700"/>
      <c r="Y11700"/>
      <c r="Z11700" t="s">
        <v>31</v>
      </c>
    </row>
    <row r="11701" spans="1:26" x14ac:dyDescent="0.3">
      <c r="A11701" t="s">
        <v>14496</v>
      </c>
      <c r="B11701" t="s">
        <v>6107</v>
      </c>
      <c r="C11701">
        <v>36169</v>
      </c>
      <c r="D11701" t="str">
        <f>+VLOOKUP(C11701,Param!K:L,2,FALSE)</f>
        <v>SCREWFIX DIRECT</v>
      </c>
      <c r="E11701" t="s">
        <v>6411</v>
      </c>
      <c r="F11701" t="s">
        <v>8262</v>
      </c>
      <c r="G11701" t="s">
        <v>1422</v>
      </c>
      <c r="H11701" s="5">
        <v>567.47</v>
      </c>
      <c r="I11701" s="5">
        <v>567.47220000000004</v>
      </c>
      <c r="J11701" s="5">
        <v>-2.2000000000161799E-3</v>
      </c>
      <c r="K11701" s="5">
        <v>567.47</v>
      </c>
      <c r="L11701" s="5">
        <v>0</v>
      </c>
      <c r="M11701" t="str">
        <f>IF(ISERROR(VLOOKUP(A11701,'[1]Ecart validé'!$A:$A,1,FALSE)),Z11701,"Ecart Validé")</f>
        <v>valid</v>
      </c>
      <c r="R11701" t="s">
        <v>30</v>
      </c>
      <c r="X11701"/>
      <c r="Y11701"/>
      <c r="Z11701" t="s">
        <v>31</v>
      </c>
    </row>
    <row r="11702" spans="1:26" x14ac:dyDescent="0.3">
      <c r="A11702" t="s">
        <v>14497</v>
      </c>
      <c r="B11702" t="s">
        <v>6107</v>
      </c>
      <c r="C11702">
        <v>36169</v>
      </c>
      <c r="D11702" t="str">
        <f>+VLOOKUP(C11702,Param!K:L,2,FALSE)</f>
        <v>SCREWFIX DIRECT</v>
      </c>
      <c r="E11702" t="s">
        <v>6411</v>
      </c>
      <c r="F11702" t="s">
        <v>8264</v>
      </c>
      <c r="G11702" t="s">
        <v>1422</v>
      </c>
      <c r="H11702" s="5">
        <v>1005.5</v>
      </c>
      <c r="I11702" s="5">
        <v>1005.5035</v>
      </c>
      <c r="J11702" s="5">
        <v>-3.5000000000309198E-3</v>
      </c>
      <c r="K11702" s="5">
        <v>1005.5</v>
      </c>
      <c r="L11702" s="5">
        <v>0</v>
      </c>
      <c r="M11702" t="str">
        <f>IF(ISERROR(VLOOKUP(A11702,'[1]Ecart validé'!$A:$A,1,FALSE)),Z11702,"Ecart Validé")</f>
        <v>valid</v>
      </c>
      <c r="R11702" t="s">
        <v>30</v>
      </c>
      <c r="X11702"/>
      <c r="Y11702"/>
      <c r="Z11702" t="s">
        <v>31</v>
      </c>
    </row>
    <row r="11703" spans="1:26" x14ac:dyDescent="0.3">
      <c r="A11703" t="s">
        <v>14498</v>
      </c>
      <c r="B11703" t="s">
        <v>6107</v>
      </c>
      <c r="C11703">
        <v>36169</v>
      </c>
      <c r="D11703" t="str">
        <f>+VLOOKUP(C11703,Param!K:L,2,FALSE)</f>
        <v>SCREWFIX DIRECT</v>
      </c>
      <c r="E11703" t="s">
        <v>6411</v>
      </c>
      <c r="F11703" t="s">
        <v>8266</v>
      </c>
      <c r="G11703" t="s">
        <v>1422</v>
      </c>
      <c r="H11703" s="5">
        <v>1293.42</v>
      </c>
      <c r="I11703" s="5">
        <v>1293.4164000000001</v>
      </c>
      <c r="J11703" s="5">
        <v>3.6000000000058199E-3</v>
      </c>
      <c r="K11703" s="5">
        <v>1293.42</v>
      </c>
      <c r="L11703" s="5">
        <v>0</v>
      </c>
      <c r="M11703" t="str">
        <f>IF(ISERROR(VLOOKUP(A11703,'[1]Ecart validé'!$A:$A,1,FALSE)),Z11703,"Ecart Validé")</f>
        <v>valid</v>
      </c>
      <c r="R11703" t="s">
        <v>30</v>
      </c>
      <c r="X11703"/>
      <c r="Y11703"/>
      <c r="Z11703" t="s">
        <v>31</v>
      </c>
    </row>
    <row r="11704" spans="1:26" x14ac:dyDescent="0.3">
      <c r="A11704" t="s">
        <v>14499</v>
      </c>
      <c r="B11704" t="s">
        <v>6107</v>
      </c>
      <c r="C11704">
        <v>305696</v>
      </c>
      <c r="D11704" t="str">
        <f>+VLOOKUP(C11704,Param!K:L,2,FALSE)</f>
        <v>AB INBEV UK LTD</v>
      </c>
      <c r="E11704" t="s">
        <v>6754</v>
      </c>
      <c r="F11704" t="s">
        <v>8260</v>
      </c>
      <c r="G11704" t="s">
        <v>1422</v>
      </c>
      <c r="H11704" s="5">
        <v>201</v>
      </c>
      <c r="I11704" s="5">
        <v>201</v>
      </c>
      <c r="J11704" s="5">
        <v>0</v>
      </c>
      <c r="K11704" s="5">
        <v>201</v>
      </c>
      <c r="L11704" s="5">
        <v>0</v>
      </c>
      <c r="M11704" t="str">
        <f>IF(ISERROR(VLOOKUP(A11704,'[1]Ecart validé'!$A:$A,1,FALSE)),Z11704,"Ecart Validé")</f>
        <v>valid</v>
      </c>
      <c r="R11704" t="s">
        <v>30</v>
      </c>
      <c r="X11704"/>
      <c r="Y11704"/>
      <c r="Z11704" t="s">
        <v>31</v>
      </c>
    </row>
    <row r="11705" spans="1:26" x14ac:dyDescent="0.3">
      <c r="A11705" t="s">
        <v>14500</v>
      </c>
      <c r="B11705" t="s">
        <v>6107</v>
      </c>
      <c r="C11705">
        <v>305696</v>
      </c>
      <c r="D11705" t="str">
        <f>+VLOOKUP(C11705,Param!K:L,2,FALSE)</f>
        <v>AB INBEV UK LTD</v>
      </c>
      <c r="E11705" t="s">
        <v>6754</v>
      </c>
      <c r="F11705" t="s">
        <v>8262</v>
      </c>
      <c r="G11705" t="s">
        <v>1422</v>
      </c>
      <c r="H11705" s="5">
        <v>12213.75</v>
      </c>
      <c r="I11705" s="5">
        <v>12213.75</v>
      </c>
      <c r="J11705" s="5">
        <v>0</v>
      </c>
      <c r="K11705" s="5">
        <v>12213.75</v>
      </c>
      <c r="L11705" s="5">
        <v>0</v>
      </c>
      <c r="M11705" t="str">
        <f>IF(ISERROR(VLOOKUP(A11705,'[1]Ecart validé'!$A:$A,1,FALSE)),Z11705,"Ecart Validé")</f>
        <v>valid</v>
      </c>
      <c r="R11705" t="s">
        <v>30</v>
      </c>
      <c r="X11705"/>
      <c r="Y11705"/>
      <c r="Z11705" t="s">
        <v>31</v>
      </c>
    </row>
    <row r="11706" spans="1:26" x14ac:dyDescent="0.3">
      <c r="A11706" t="s">
        <v>14501</v>
      </c>
      <c r="B11706" t="s">
        <v>6107</v>
      </c>
      <c r="C11706">
        <v>305696</v>
      </c>
      <c r="D11706" t="str">
        <f>+VLOOKUP(C11706,Param!K:L,2,FALSE)</f>
        <v>AB INBEV UK LTD</v>
      </c>
      <c r="E11706" t="s">
        <v>6754</v>
      </c>
      <c r="F11706" t="s">
        <v>8264</v>
      </c>
      <c r="G11706" t="s">
        <v>1422</v>
      </c>
      <c r="H11706" s="5">
        <v>24499.35</v>
      </c>
      <c r="I11706" s="5">
        <v>24499.35</v>
      </c>
      <c r="J11706" s="5">
        <v>0</v>
      </c>
      <c r="K11706" s="5">
        <v>24499.35</v>
      </c>
      <c r="L11706" s="5">
        <v>0</v>
      </c>
      <c r="M11706" t="str">
        <f>IF(ISERROR(VLOOKUP(A11706,'[1]Ecart validé'!$A:$A,1,FALSE)),Z11706,"Ecart Validé")</f>
        <v>valid</v>
      </c>
      <c r="R11706" t="s">
        <v>30</v>
      </c>
      <c r="X11706"/>
      <c r="Y11706"/>
      <c r="Z11706" t="s">
        <v>31</v>
      </c>
    </row>
    <row r="11707" spans="1:26" x14ac:dyDescent="0.3">
      <c r="A11707" t="s">
        <v>14502</v>
      </c>
      <c r="B11707" t="s">
        <v>6107</v>
      </c>
      <c r="C11707">
        <v>305696</v>
      </c>
      <c r="D11707" t="str">
        <f>+VLOOKUP(C11707,Param!K:L,2,FALSE)</f>
        <v>AB INBEV UK LTD</v>
      </c>
      <c r="E11707" t="s">
        <v>6754</v>
      </c>
      <c r="F11707" t="s">
        <v>8266</v>
      </c>
      <c r="G11707" t="s">
        <v>1422</v>
      </c>
      <c r="H11707" s="5">
        <v>21865.95</v>
      </c>
      <c r="I11707" s="5">
        <v>21865.95</v>
      </c>
      <c r="J11707" s="5">
        <v>0</v>
      </c>
      <c r="K11707" s="5">
        <v>21865.95</v>
      </c>
      <c r="L11707" s="5">
        <v>0</v>
      </c>
      <c r="M11707" t="str">
        <f>IF(ISERROR(VLOOKUP(A11707,'[1]Ecart validé'!$A:$A,1,FALSE)),Z11707,"Ecart Validé")</f>
        <v>valid</v>
      </c>
      <c r="R11707" t="s">
        <v>30</v>
      </c>
      <c r="X11707"/>
      <c r="Y11707"/>
      <c r="Z11707" t="s">
        <v>31</v>
      </c>
    </row>
    <row r="11708" spans="1:26" x14ac:dyDescent="0.3">
      <c r="A11708" t="s">
        <v>14503</v>
      </c>
      <c r="B11708" t="s">
        <v>6107</v>
      </c>
      <c r="C11708">
        <v>35164</v>
      </c>
      <c r="D11708" t="str">
        <f>+VLOOKUP(C11708,Param!K:L,2,FALSE)</f>
        <v>LYRECO UK LTD</v>
      </c>
      <c r="E11708" t="s">
        <v>6311</v>
      </c>
      <c r="F11708" t="s">
        <v>8262</v>
      </c>
      <c r="G11708" t="s">
        <v>1422</v>
      </c>
      <c r="H11708" s="5">
        <v>1593.25</v>
      </c>
      <c r="I11708" s="5">
        <v>1593.2541000000001</v>
      </c>
      <c r="J11708" s="5">
        <v>-4.1000000001076798E-3</v>
      </c>
      <c r="K11708" s="5">
        <v>1593.25</v>
      </c>
      <c r="L11708" s="5">
        <v>0</v>
      </c>
      <c r="M11708" t="str">
        <f>IF(ISERROR(VLOOKUP(A11708,'[1]Ecart validé'!$A:$A,1,FALSE)),Z11708,"Ecart Validé")</f>
        <v>valid</v>
      </c>
      <c r="R11708" t="s">
        <v>30</v>
      </c>
      <c r="X11708"/>
      <c r="Y11708"/>
      <c r="Z11708" t="s">
        <v>31</v>
      </c>
    </row>
    <row r="11709" spans="1:26" x14ac:dyDescent="0.3">
      <c r="A11709" t="s">
        <v>14504</v>
      </c>
      <c r="B11709" t="s">
        <v>6107</v>
      </c>
      <c r="C11709">
        <v>35164</v>
      </c>
      <c r="D11709" t="str">
        <f>+VLOOKUP(C11709,Param!K:L,2,FALSE)</f>
        <v>LYRECO UK LTD</v>
      </c>
      <c r="E11709" t="s">
        <v>6311</v>
      </c>
      <c r="F11709" t="s">
        <v>8264</v>
      </c>
      <c r="G11709" t="s">
        <v>1422</v>
      </c>
      <c r="H11709" s="5">
        <v>2946.61</v>
      </c>
      <c r="I11709" s="5">
        <v>2946.6069000000002</v>
      </c>
      <c r="J11709" s="5">
        <v>3.09999999990395E-3</v>
      </c>
      <c r="K11709" s="5">
        <v>2946.61</v>
      </c>
      <c r="L11709" s="5">
        <v>0</v>
      </c>
      <c r="M11709" t="str">
        <f>IF(ISERROR(VLOOKUP(A11709,'[1]Ecart validé'!$A:$A,1,FALSE)),Z11709,"Ecart Validé")</f>
        <v>valid</v>
      </c>
      <c r="X11709"/>
      <c r="Y11709"/>
      <c r="Z11709" t="s">
        <v>31</v>
      </c>
    </row>
    <row r="11710" spans="1:26" x14ac:dyDescent="0.3">
      <c r="A11710" t="s">
        <v>14505</v>
      </c>
      <c r="B11710" t="s">
        <v>6107</v>
      </c>
      <c r="C11710">
        <v>191796</v>
      </c>
      <c r="D11710" t="str">
        <f>+VLOOKUP(C11710,Param!K:L,2,FALSE)</f>
        <v>M J BIRTWISTLE &amp; CO LIMITED</v>
      </c>
      <c r="E11710" t="s">
        <v>6674</v>
      </c>
      <c r="F11710" t="s">
        <v>8262</v>
      </c>
      <c r="G11710" t="s">
        <v>1422</v>
      </c>
      <c r="H11710" s="5">
        <v>4743.71</v>
      </c>
      <c r="I11710" s="5">
        <v>4743.7061999999996</v>
      </c>
      <c r="J11710" s="5">
        <v>3.8000000004103601E-3</v>
      </c>
      <c r="K11710" s="5">
        <v>4743.71</v>
      </c>
      <c r="L11710" s="5">
        <v>0</v>
      </c>
      <c r="M11710" t="str">
        <f>IF(ISERROR(VLOOKUP(A11710,'[1]Ecart validé'!$A:$A,1,FALSE)),Z11710,"Ecart Validé")</f>
        <v>valid</v>
      </c>
      <c r="R11710" t="s">
        <v>30</v>
      </c>
      <c r="X11710"/>
      <c r="Y11710"/>
      <c r="Z11710" t="s">
        <v>31</v>
      </c>
    </row>
    <row r="11711" spans="1:26" x14ac:dyDescent="0.3">
      <c r="A11711" t="s">
        <v>14506</v>
      </c>
      <c r="B11711" t="s">
        <v>6107</v>
      </c>
      <c r="C11711">
        <v>191796</v>
      </c>
      <c r="D11711" t="str">
        <f>+VLOOKUP(C11711,Param!K:L,2,FALSE)</f>
        <v>M J BIRTWISTLE &amp; CO LIMITED</v>
      </c>
      <c r="E11711" t="s">
        <v>6674</v>
      </c>
      <c r="F11711" t="s">
        <v>8264</v>
      </c>
      <c r="G11711" t="s">
        <v>1422</v>
      </c>
      <c r="H11711" s="5">
        <v>10988.07</v>
      </c>
      <c r="I11711" s="5">
        <v>10988.068799999999</v>
      </c>
      <c r="J11711" s="5">
        <v>1.2000000006082701E-3</v>
      </c>
      <c r="K11711" s="5">
        <v>10988.07</v>
      </c>
      <c r="L11711" s="5">
        <v>0</v>
      </c>
      <c r="M11711" t="str">
        <f>IF(ISERROR(VLOOKUP(A11711,'[1]Ecart validé'!$A:$A,1,FALSE)),Z11711,"Ecart Validé")</f>
        <v>valid</v>
      </c>
      <c r="R11711" t="s">
        <v>30</v>
      </c>
      <c r="X11711"/>
      <c r="Y11711"/>
      <c r="Z11711" t="s">
        <v>31</v>
      </c>
    </row>
    <row r="11712" spans="1:26" x14ac:dyDescent="0.3">
      <c r="A11712" t="s">
        <v>14507</v>
      </c>
      <c r="B11712" t="s">
        <v>6107</v>
      </c>
      <c r="C11712">
        <v>191796</v>
      </c>
      <c r="D11712" t="str">
        <f>+VLOOKUP(C11712,Param!K:L,2,FALSE)</f>
        <v>M J BIRTWISTLE &amp; CO LIMITED</v>
      </c>
      <c r="E11712" t="s">
        <v>6674</v>
      </c>
      <c r="F11712" t="s">
        <v>8266</v>
      </c>
      <c r="G11712" t="s">
        <v>1422</v>
      </c>
      <c r="H11712" s="5">
        <v>13658.22</v>
      </c>
      <c r="I11712" s="5">
        <v>13658.223900000001</v>
      </c>
      <c r="J11712" s="5">
        <v>-3.9000000015221299E-3</v>
      </c>
      <c r="K11712" s="5">
        <v>13658.22</v>
      </c>
      <c r="L11712" s="5">
        <v>0</v>
      </c>
      <c r="M11712" t="str">
        <f>IF(ISERROR(VLOOKUP(A11712,'[1]Ecart validé'!$A:$A,1,FALSE)),Z11712,"Ecart Validé")</f>
        <v>valid</v>
      </c>
      <c r="R11712" t="s">
        <v>30</v>
      </c>
      <c r="X11712"/>
      <c r="Y11712"/>
      <c r="Z11712" t="s">
        <v>31</v>
      </c>
    </row>
    <row r="11713" spans="1:26" x14ac:dyDescent="0.3">
      <c r="A11713" t="s">
        <v>14508</v>
      </c>
      <c r="B11713" t="s">
        <v>6107</v>
      </c>
      <c r="C11713">
        <v>303291</v>
      </c>
      <c r="D11713" t="str">
        <f>+VLOOKUP(C11713,Param!K:L,2,FALSE)</f>
        <v>Simpson Associates Consulting Engineers LLP</v>
      </c>
      <c r="E11713" t="s">
        <v>14509</v>
      </c>
      <c r="F11713" t="s">
        <v>8262</v>
      </c>
      <c r="G11713" t="s">
        <v>1422</v>
      </c>
      <c r="H11713" s="5">
        <v>178.1</v>
      </c>
      <c r="I11713" s="5">
        <v>178.1</v>
      </c>
      <c r="J11713" s="5">
        <v>0</v>
      </c>
      <c r="K11713" s="5">
        <v>178.1</v>
      </c>
      <c r="L11713" s="5">
        <v>0</v>
      </c>
      <c r="M11713" t="str">
        <f>IF(ISERROR(VLOOKUP(A11713,'[1]Ecart validé'!$A:$A,1,FALSE)),Z11713,"Ecart Validé")</f>
        <v>valid</v>
      </c>
      <c r="R11713" t="s">
        <v>30</v>
      </c>
      <c r="X11713"/>
      <c r="Y11713"/>
      <c r="Z11713" t="s">
        <v>31</v>
      </c>
    </row>
    <row r="11714" spans="1:26" x14ac:dyDescent="0.3">
      <c r="A11714" t="s">
        <v>14510</v>
      </c>
      <c r="B11714" t="s">
        <v>6107</v>
      </c>
      <c r="C11714">
        <v>303291</v>
      </c>
      <c r="D11714" t="str">
        <f>+VLOOKUP(C11714,Param!K:L,2,FALSE)</f>
        <v>Simpson Associates Consulting Engineers LLP</v>
      </c>
      <c r="E11714" t="s">
        <v>14509</v>
      </c>
      <c r="F11714" t="s">
        <v>8264</v>
      </c>
      <c r="G11714" t="s">
        <v>1422</v>
      </c>
      <c r="H11714" s="5">
        <v>33</v>
      </c>
      <c r="I11714" s="5">
        <v>33</v>
      </c>
      <c r="J11714" s="5">
        <v>0</v>
      </c>
      <c r="K11714" s="5">
        <v>33</v>
      </c>
      <c r="L11714" s="5">
        <v>0</v>
      </c>
      <c r="M11714" t="str">
        <f>IF(ISERROR(VLOOKUP(A11714,'[1]Ecart validé'!$A:$A,1,FALSE)),Z11714,"Ecart Validé")</f>
        <v>valid</v>
      </c>
      <c r="R11714" t="s">
        <v>30</v>
      </c>
      <c r="X11714"/>
      <c r="Y11714"/>
      <c r="Z11714" t="s">
        <v>31</v>
      </c>
    </row>
    <row r="11715" spans="1:26" x14ac:dyDescent="0.3">
      <c r="A11715" t="s">
        <v>14511</v>
      </c>
      <c r="B11715" t="s">
        <v>6107</v>
      </c>
      <c r="C11715">
        <v>303291</v>
      </c>
      <c r="D11715" t="str">
        <f>+VLOOKUP(C11715,Param!K:L,2,FALSE)</f>
        <v>Simpson Associates Consulting Engineers LLP</v>
      </c>
      <c r="E11715" t="s">
        <v>14509</v>
      </c>
      <c r="F11715" t="s">
        <v>8266</v>
      </c>
      <c r="G11715" t="s">
        <v>1422</v>
      </c>
      <c r="H11715" s="5">
        <v>45.9</v>
      </c>
      <c r="I11715" s="5">
        <v>45.9</v>
      </c>
      <c r="J11715" s="5">
        <v>0</v>
      </c>
      <c r="K11715" s="5">
        <v>45.9</v>
      </c>
      <c r="L11715" s="5">
        <v>0</v>
      </c>
      <c r="M11715" t="str">
        <f>IF(ISERROR(VLOOKUP(A11715,'[1]Ecart validé'!$A:$A,1,FALSE)),Z11715,"Ecart Validé")</f>
        <v>valid</v>
      </c>
      <c r="R11715" t="s">
        <v>30</v>
      </c>
      <c r="X11715"/>
      <c r="Y11715"/>
      <c r="Z11715" t="s">
        <v>31</v>
      </c>
    </row>
    <row r="11716" spans="1:26" x14ac:dyDescent="0.3">
      <c r="A11716" t="s">
        <v>14512</v>
      </c>
      <c r="B11716" t="s">
        <v>6107</v>
      </c>
      <c r="C11716">
        <v>351407</v>
      </c>
      <c r="D11716" t="str">
        <f>+VLOOKUP(C11716,Param!K:L,2,FALSE)</f>
        <v>BROWN-FORMAN BEVERAGES EUROPE LTD</v>
      </c>
      <c r="E11716" t="s">
        <v>6792</v>
      </c>
      <c r="F11716" t="s">
        <v>8262</v>
      </c>
      <c r="G11716" t="s">
        <v>1422</v>
      </c>
      <c r="H11716" s="5">
        <v>307.245</v>
      </c>
      <c r="I11716" s="5">
        <v>307.245</v>
      </c>
      <c r="J11716" s="5">
        <v>0</v>
      </c>
      <c r="K11716" s="5">
        <v>307.245</v>
      </c>
      <c r="L11716" s="5">
        <v>0</v>
      </c>
      <c r="M11716" t="str">
        <f>IF(ISERROR(VLOOKUP(A11716,'[1]Ecart validé'!$A:$A,1,FALSE)),Z11716,"Ecart Validé")</f>
        <v>valid</v>
      </c>
      <c r="R11716" t="s">
        <v>30</v>
      </c>
      <c r="X11716"/>
      <c r="Y11716"/>
      <c r="Z11716" t="s">
        <v>31</v>
      </c>
    </row>
    <row r="11717" spans="1:26" x14ac:dyDescent="0.3">
      <c r="A11717" t="s">
        <v>14513</v>
      </c>
      <c r="B11717" t="s">
        <v>6107</v>
      </c>
      <c r="C11717">
        <v>351407</v>
      </c>
      <c r="D11717" t="str">
        <f>+VLOOKUP(C11717,Param!K:L,2,FALSE)</f>
        <v>BROWN-FORMAN BEVERAGES EUROPE LTD</v>
      </c>
      <c r="E11717" t="s">
        <v>6792</v>
      </c>
      <c r="F11717" t="s">
        <v>8264</v>
      </c>
      <c r="G11717" t="s">
        <v>1422</v>
      </c>
      <c r="H11717" s="5">
        <v>662.28700000000003</v>
      </c>
      <c r="I11717" s="5">
        <v>662.28700000000003</v>
      </c>
      <c r="J11717" s="5">
        <v>0</v>
      </c>
      <c r="K11717" s="5">
        <v>662.28700000000003</v>
      </c>
      <c r="L11717" s="5">
        <v>0</v>
      </c>
      <c r="M11717" t="str">
        <f>IF(ISERROR(VLOOKUP(A11717,'[1]Ecart validé'!$A:$A,1,FALSE)),Z11717,"Ecart Validé")</f>
        <v>valid</v>
      </c>
      <c r="R11717" t="s">
        <v>30</v>
      </c>
      <c r="X11717"/>
      <c r="Y11717"/>
      <c r="Z11717" t="s">
        <v>31</v>
      </c>
    </row>
    <row r="11718" spans="1:26" x14ac:dyDescent="0.3">
      <c r="A11718" t="s">
        <v>14514</v>
      </c>
      <c r="B11718" t="s">
        <v>6107</v>
      </c>
      <c r="C11718">
        <v>351407</v>
      </c>
      <c r="D11718" t="str">
        <f>+VLOOKUP(C11718,Param!K:L,2,FALSE)</f>
        <v>BROWN-FORMAN BEVERAGES EUROPE LTD</v>
      </c>
      <c r="E11718" t="s">
        <v>6792</v>
      </c>
      <c r="F11718" t="s">
        <v>8266</v>
      </c>
      <c r="G11718" t="s">
        <v>1422</v>
      </c>
      <c r="H11718" s="5">
        <v>876.72900000000004</v>
      </c>
      <c r="I11718" s="5">
        <v>876.72900000000004</v>
      </c>
      <c r="J11718" s="5">
        <v>0</v>
      </c>
      <c r="K11718" s="5">
        <v>876.72900000000004</v>
      </c>
      <c r="L11718" s="5">
        <v>0</v>
      </c>
      <c r="M11718" t="str">
        <f>IF(ISERROR(VLOOKUP(A11718,'[1]Ecart validé'!$A:$A,1,FALSE)),Z11718,"Ecart Validé")</f>
        <v>valid</v>
      </c>
      <c r="R11718" t="s">
        <v>30</v>
      </c>
      <c r="X11718"/>
      <c r="Y11718"/>
      <c r="Z11718" t="s">
        <v>31</v>
      </c>
    </row>
    <row r="11719" spans="1:26" x14ac:dyDescent="0.3">
      <c r="A11719" t="s">
        <v>14515</v>
      </c>
      <c r="B11719" t="s">
        <v>6107</v>
      </c>
      <c r="C11719">
        <v>33772</v>
      </c>
      <c r="D11719" t="str">
        <f>+VLOOKUP(C11719,Param!K:L,2,FALSE)</f>
        <v>Scomac Catering Equipment Ltd</v>
      </c>
      <c r="E11719" t="s">
        <v>6223</v>
      </c>
      <c r="F11719" t="s">
        <v>8262</v>
      </c>
      <c r="G11719" t="s">
        <v>1422</v>
      </c>
      <c r="H11719" s="5">
        <v>18.68</v>
      </c>
      <c r="I11719" s="5">
        <v>18.675000000000001</v>
      </c>
      <c r="J11719" s="5">
        <v>4.999999999999E-3</v>
      </c>
      <c r="K11719" s="5">
        <v>18.68</v>
      </c>
      <c r="L11719" s="5">
        <v>0</v>
      </c>
      <c r="M11719" t="str">
        <f>IF(ISERROR(VLOOKUP(A11719,'[1]Ecart validé'!$A:$A,1,FALSE)),Z11719,"Ecart Validé")</f>
        <v>valid</v>
      </c>
      <c r="R11719" t="s">
        <v>30</v>
      </c>
      <c r="X11719"/>
      <c r="Y11719"/>
      <c r="Z11719" t="s">
        <v>31</v>
      </c>
    </row>
    <row r="11720" spans="1:26" x14ac:dyDescent="0.3">
      <c r="A11720" t="s">
        <v>14516</v>
      </c>
      <c r="B11720" t="s">
        <v>6107</v>
      </c>
      <c r="C11720">
        <v>33772</v>
      </c>
      <c r="D11720" t="str">
        <f>+VLOOKUP(C11720,Param!K:L,2,FALSE)</f>
        <v>Scomac Catering Equipment Ltd</v>
      </c>
      <c r="E11720" t="s">
        <v>6223</v>
      </c>
      <c r="F11720" t="s">
        <v>8264</v>
      </c>
      <c r="G11720" t="s">
        <v>1422</v>
      </c>
      <c r="H11720" s="5">
        <v>1396.65</v>
      </c>
      <c r="I11720" s="5">
        <v>1396.65</v>
      </c>
      <c r="J11720" s="5">
        <v>0</v>
      </c>
      <c r="K11720" s="5">
        <v>1396.65</v>
      </c>
      <c r="L11720" s="5">
        <v>0</v>
      </c>
      <c r="M11720" t="str">
        <f>IF(ISERROR(VLOOKUP(A11720,'[1]Ecart validé'!$A:$A,1,FALSE)),Z11720,"Ecart Validé")</f>
        <v>valid</v>
      </c>
      <c r="R11720" t="s">
        <v>30</v>
      </c>
      <c r="X11720"/>
      <c r="Y11720"/>
      <c r="Z11720" t="s">
        <v>31</v>
      </c>
    </row>
    <row r="11721" spans="1:26" x14ac:dyDescent="0.3">
      <c r="A11721" t="s">
        <v>14517</v>
      </c>
      <c r="B11721" t="s">
        <v>6107</v>
      </c>
      <c r="C11721">
        <v>33772</v>
      </c>
      <c r="D11721" t="str">
        <f>+VLOOKUP(C11721,Param!K:L,2,FALSE)</f>
        <v>Scomac Catering Equipment Ltd</v>
      </c>
      <c r="E11721" t="s">
        <v>6223</v>
      </c>
      <c r="F11721" t="s">
        <v>8266</v>
      </c>
      <c r="G11721" t="s">
        <v>1422</v>
      </c>
      <c r="H11721" s="5">
        <v>1530.33</v>
      </c>
      <c r="I11721" s="5">
        <v>1530.325</v>
      </c>
      <c r="J11721" s="5">
        <v>4.9999999998817596E-3</v>
      </c>
      <c r="K11721" s="5">
        <v>1530.33</v>
      </c>
      <c r="L11721" s="5">
        <v>0</v>
      </c>
      <c r="M11721" t="str">
        <f>IF(ISERROR(VLOOKUP(A11721,'[1]Ecart validé'!$A:$A,1,FALSE)),Z11721,"Ecart Validé")</f>
        <v>valid</v>
      </c>
      <c r="R11721" t="s">
        <v>30</v>
      </c>
      <c r="X11721"/>
      <c r="Y11721"/>
      <c r="Z11721" t="s">
        <v>31</v>
      </c>
    </row>
    <row r="11722" spans="1:26" x14ac:dyDescent="0.3">
      <c r="A11722" t="s">
        <v>14518</v>
      </c>
      <c r="B11722" t="s">
        <v>6107</v>
      </c>
      <c r="C11722">
        <v>35270</v>
      </c>
      <c r="D11722" t="str">
        <f>+VLOOKUP(C11722,Param!K:L,2,FALSE)</f>
        <v>BEAUMONT ROSE GLAZING LTD</v>
      </c>
      <c r="E11722" t="s">
        <v>6324</v>
      </c>
      <c r="F11722" t="s">
        <v>8262</v>
      </c>
      <c r="G11722" t="s">
        <v>1422</v>
      </c>
      <c r="H11722" s="5">
        <v>5.77</v>
      </c>
      <c r="I11722" s="5">
        <v>5.7670000000000003</v>
      </c>
      <c r="J11722" s="5">
        <v>2.9999999999992199E-3</v>
      </c>
      <c r="K11722" s="5">
        <v>5.77</v>
      </c>
      <c r="L11722" s="5">
        <v>0</v>
      </c>
      <c r="M11722" t="str">
        <f>IF(ISERROR(VLOOKUP(A11722,'[1]Ecart validé'!$A:$A,1,FALSE)),Z11722,"Ecart Validé")</f>
        <v>valid</v>
      </c>
      <c r="R11722" t="s">
        <v>30</v>
      </c>
      <c r="X11722"/>
      <c r="Y11722"/>
      <c r="Z11722" t="s">
        <v>31</v>
      </c>
    </row>
    <row r="11723" spans="1:26" x14ac:dyDescent="0.3">
      <c r="A11723" t="s">
        <v>14519</v>
      </c>
      <c r="B11723" t="s">
        <v>6107</v>
      </c>
      <c r="C11723">
        <v>35270</v>
      </c>
      <c r="D11723" t="str">
        <f>+VLOOKUP(C11723,Param!K:L,2,FALSE)</f>
        <v>BEAUMONT ROSE GLAZING LTD</v>
      </c>
      <c r="E11723" t="s">
        <v>6324</v>
      </c>
      <c r="F11723" t="s">
        <v>8264</v>
      </c>
      <c r="G11723" t="s">
        <v>1422</v>
      </c>
      <c r="H11723" s="5">
        <v>8.89</v>
      </c>
      <c r="I11723" s="5">
        <v>8.89</v>
      </c>
      <c r="J11723" s="5">
        <v>0</v>
      </c>
      <c r="K11723" s="5">
        <v>8.89</v>
      </c>
      <c r="L11723" s="5">
        <v>0</v>
      </c>
      <c r="M11723" t="str">
        <f>IF(ISERROR(VLOOKUP(A11723,'[1]Ecart validé'!$A:$A,1,FALSE)),Z11723,"Ecart Validé")</f>
        <v>valid</v>
      </c>
      <c r="R11723" t="s">
        <v>30</v>
      </c>
      <c r="X11723"/>
      <c r="Y11723"/>
      <c r="Z11723" t="s">
        <v>31</v>
      </c>
    </row>
    <row r="11724" spans="1:26" x14ac:dyDescent="0.3">
      <c r="A11724" t="s">
        <v>14520</v>
      </c>
      <c r="B11724" t="s">
        <v>6107</v>
      </c>
      <c r="C11724">
        <v>35270</v>
      </c>
      <c r="D11724" t="str">
        <f>+VLOOKUP(C11724,Param!K:L,2,FALSE)</f>
        <v>BEAUMONT ROSE GLAZING LTD</v>
      </c>
      <c r="E11724" t="s">
        <v>6324</v>
      </c>
      <c r="F11724" t="s">
        <v>8266</v>
      </c>
      <c r="G11724" t="s">
        <v>1422</v>
      </c>
      <c r="H11724" s="5">
        <v>4.51</v>
      </c>
      <c r="I11724" s="5">
        <v>4.5090000000000003</v>
      </c>
      <c r="J11724" s="5">
        <v>9.9999999999944491E-4</v>
      </c>
      <c r="K11724" s="5">
        <v>4.51</v>
      </c>
      <c r="L11724" s="5">
        <v>0</v>
      </c>
      <c r="M11724" t="str">
        <f>IF(ISERROR(VLOOKUP(A11724,'[1]Ecart validé'!$A:$A,1,FALSE)),Z11724,"Ecart Validé")</f>
        <v>valid</v>
      </c>
      <c r="R11724" t="s">
        <v>30</v>
      </c>
      <c r="X11724"/>
      <c r="Y11724"/>
      <c r="Z11724" t="s">
        <v>31</v>
      </c>
    </row>
    <row r="11725" spans="1:26" x14ac:dyDescent="0.3">
      <c r="A11725" t="s">
        <v>14521</v>
      </c>
      <c r="B11725" t="s">
        <v>6107</v>
      </c>
      <c r="C11725">
        <v>36876</v>
      </c>
      <c r="D11725" t="str">
        <f>+VLOOKUP(C11725,Param!K:L,2,FALSE)</f>
        <v>HOBART  UK</v>
      </c>
      <c r="E11725" t="s">
        <v>6507</v>
      </c>
      <c r="F11725" t="s">
        <v>8262</v>
      </c>
      <c r="G11725" t="s">
        <v>1422</v>
      </c>
      <c r="H11725" s="5">
        <v>174.7</v>
      </c>
      <c r="I11725" s="5">
        <v>174.7</v>
      </c>
      <c r="J11725" s="5">
        <v>0</v>
      </c>
      <c r="K11725" s="5">
        <v>174.7</v>
      </c>
      <c r="L11725" s="5">
        <v>0</v>
      </c>
      <c r="M11725" t="str">
        <f>IF(ISERROR(VLOOKUP(A11725,'[1]Ecart validé'!$A:$A,1,FALSE)),Z11725,"Ecart Validé")</f>
        <v>valid</v>
      </c>
      <c r="R11725" t="s">
        <v>30</v>
      </c>
      <c r="X11725"/>
      <c r="Y11725"/>
      <c r="Z11725" t="s">
        <v>31</v>
      </c>
    </row>
    <row r="11726" spans="1:26" x14ac:dyDescent="0.3">
      <c r="A11726" t="s">
        <v>14522</v>
      </c>
      <c r="B11726" t="s">
        <v>6107</v>
      </c>
      <c r="C11726">
        <v>36876</v>
      </c>
      <c r="D11726" t="str">
        <f>+VLOOKUP(C11726,Param!K:L,2,FALSE)</f>
        <v>HOBART  UK</v>
      </c>
      <c r="E11726" t="s">
        <v>6507</v>
      </c>
      <c r="F11726" t="s">
        <v>8266</v>
      </c>
      <c r="G11726" t="s">
        <v>1422</v>
      </c>
      <c r="H11726" s="5">
        <v>144.91999999999999</v>
      </c>
      <c r="I11726" s="5">
        <v>144.91999999999999</v>
      </c>
      <c r="J11726" s="5">
        <v>0</v>
      </c>
      <c r="K11726" s="5">
        <v>144.91999999999999</v>
      </c>
      <c r="L11726" s="5">
        <v>0</v>
      </c>
      <c r="M11726" t="str">
        <f>IF(ISERROR(VLOOKUP(A11726,'[1]Ecart validé'!$A:$A,1,FALSE)),Z11726,"Ecart Validé")</f>
        <v>valid</v>
      </c>
      <c r="R11726" t="s">
        <v>30</v>
      </c>
      <c r="X11726"/>
      <c r="Y11726"/>
      <c r="Z11726" t="s">
        <v>31</v>
      </c>
    </row>
    <row r="11727" spans="1:26" x14ac:dyDescent="0.3">
      <c r="A11727" t="s">
        <v>14523</v>
      </c>
      <c r="B11727" t="s">
        <v>6107</v>
      </c>
      <c r="C11727">
        <v>35381</v>
      </c>
      <c r="D11727" t="str">
        <f>+VLOOKUP(C11727,Param!K:L,2,FALSE)</f>
        <v>Quadient UK Ltd</v>
      </c>
      <c r="E11727" t="s">
        <v>14524</v>
      </c>
      <c r="F11727" t="s">
        <v>8262</v>
      </c>
      <c r="G11727" t="s">
        <v>1422</v>
      </c>
      <c r="H11727" s="5">
        <v>272.14</v>
      </c>
      <c r="I11727" s="5">
        <v>272.13810000000001</v>
      </c>
      <c r="J11727" s="5">
        <v>1.8999999999778001E-3</v>
      </c>
      <c r="K11727" s="5">
        <v>272.14</v>
      </c>
      <c r="L11727" s="5">
        <v>0</v>
      </c>
      <c r="M11727" t="str">
        <f>IF(ISERROR(VLOOKUP(A11727,'[1]Ecart validé'!$A:$A,1,FALSE)),Z11727,"Ecart Validé")</f>
        <v>valid</v>
      </c>
      <c r="R11727" t="s">
        <v>30</v>
      </c>
      <c r="X11727"/>
      <c r="Y11727"/>
      <c r="Z11727" t="s">
        <v>31</v>
      </c>
    </row>
    <row r="11728" spans="1:26" x14ac:dyDescent="0.3">
      <c r="A11728" t="s">
        <v>14525</v>
      </c>
      <c r="B11728" t="s">
        <v>6107</v>
      </c>
      <c r="C11728">
        <v>35381</v>
      </c>
      <c r="D11728" t="str">
        <f>+VLOOKUP(C11728,Param!K:L,2,FALSE)</f>
        <v>Quadient UK Ltd</v>
      </c>
      <c r="E11728" t="s">
        <v>14524</v>
      </c>
      <c r="F11728" t="s">
        <v>8264</v>
      </c>
      <c r="G11728" t="s">
        <v>1422</v>
      </c>
      <c r="H11728" s="5">
        <v>140.41999999999999</v>
      </c>
      <c r="I11728" s="5">
        <v>140.42339999999999</v>
      </c>
      <c r="J11728" s="5">
        <v>-3.3999999999991802E-3</v>
      </c>
      <c r="K11728" s="5">
        <v>140.41999999999999</v>
      </c>
      <c r="L11728" s="5">
        <v>0</v>
      </c>
      <c r="M11728" t="str">
        <f>IF(ISERROR(VLOOKUP(A11728,'[1]Ecart validé'!$A:$A,1,FALSE)),Z11728,"Ecart Validé")</f>
        <v>valid</v>
      </c>
      <c r="R11728" t="s">
        <v>30</v>
      </c>
      <c r="X11728"/>
      <c r="Y11728"/>
      <c r="Z11728" t="s">
        <v>31</v>
      </c>
    </row>
    <row r="11729" spans="1:26" x14ac:dyDescent="0.3">
      <c r="A11729" t="s">
        <v>14526</v>
      </c>
      <c r="B11729" t="s">
        <v>6107</v>
      </c>
      <c r="C11729">
        <v>35381</v>
      </c>
      <c r="D11729" t="str">
        <f>+VLOOKUP(C11729,Param!K:L,2,FALSE)</f>
        <v>Quadient UK Ltd</v>
      </c>
      <c r="E11729" t="s">
        <v>14524</v>
      </c>
      <c r="F11729" t="s">
        <v>8266</v>
      </c>
      <c r="G11729" t="s">
        <v>1422</v>
      </c>
      <c r="H11729" s="5">
        <v>45.54</v>
      </c>
      <c r="I11729" s="5">
        <v>45.54</v>
      </c>
      <c r="J11729" s="5">
        <v>0</v>
      </c>
      <c r="K11729" s="5">
        <v>45.54</v>
      </c>
      <c r="L11729" s="5">
        <v>0</v>
      </c>
      <c r="M11729" t="str">
        <f>IF(ISERROR(VLOOKUP(A11729,'[1]Ecart validé'!$A:$A,1,FALSE)),Z11729,"Ecart Validé")</f>
        <v>valid</v>
      </c>
      <c r="R11729" t="s">
        <v>30</v>
      </c>
      <c r="X11729"/>
      <c r="Y11729"/>
      <c r="Z11729" t="s">
        <v>31</v>
      </c>
    </row>
    <row r="11730" spans="1:26" x14ac:dyDescent="0.3">
      <c r="A11730" t="s">
        <v>14527</v>
      </c>
      <c r="B11730" t="s">
        <v>6107</v>
      </c>
      <c r="C11730">
        <v>191344</v>
      </c>
      <c r="D11730" t="str">
        <f>+VLOOKUP(C11730,Param!K:L,2,FALSE)</f>
        <v>Bower Products Ltd</v>
      </c>
      <c r="E11730" t="s">
        <v>6670</v>
      </c>
      <c r="F11730" t="s">
        <v>8262</v>
      </c>
      <c r="G11730" t="s">
        <v>1422</v>
      </c>
      <c r="H11730" s="5">
        <v>32.729999999999997</v>
      </c>
      <c r="I11730" s="5">
        <v>32.729399999999998</v>
      </c>
      <c r="J11730" s="5">
        <v>5.99999999998601E-4</v>
      </c>
      <c r="K11730" s="5">
        <v>32.729999999999997</v>
      </c>
      <c r="L11730" s="5">
        <v>0</v>
      </c>
      <c r="M11730" t="str">
        <f>IF(ISERROR(VLOOKUP(A11730,'[1]Ecart validé'!$A:$A,1,FALSE)),Z11730,"Ecart Validé")</f>
        <v>valid</v>
      </c>
      <c r="R11730" t="s">
        <v>30</v>
      </c>
      <c r="X11730"/>
      <c r="Y11730"/>
      <c r="Z11730" t="s">
        <v>31</v>
      </c>
    </row>
    <row r="11731" spans="1:26" x14ac:dyDescent="0.3">
      <c r="A11731" t="s">
        <v>14528</v>
      </c>
      <c r="B11731" t="s">
        <v>6107</v>
      </c>
      <c r="C11731">
        <v>191344</v>
      </c>
      <c r="D11731" t="str">
        <f>+VLOOKUP(C11731,Param!K:L,2,FALSE)</f>
        <v>Bower Products Ltd</v>
      </c>
      <c r="E11731" t="s">
        <v>6670</v>
      </c>
      <c r="F11731" t="s">
        <v>8264</v>
      </c>
      <c r="G11731" t="s">
        <v>1422</v>
      </c>
      <c r="H11731" s="5">
        <v>12.12</v>
      </c>
      <c r="I11731" s="5">
        <v>12.118399999999999</v>
      </c>
      <c r="J11731" s="5">
        <v>1.5999999999998201E-3</v>
      </c>
      <c r="K11731" s="5">
        <v>12.12</v>
      </c>
      <c r="L11731" s="5">
        <v>0</v>
      </c>
      <c r="M11731" t="str">
        <f>IF(ISERROR(VLOOKUP(A11731,'[1]Ecart validé'!$A:$A,1,FALSE)),Z11731,"Ecart Validé")</f>
        <v>valid</v>
      </c>
      <c r="R11731" t="s">
        <v>30</v>
      </c>
      <c r="X11731"/>
      <c r="Y11731"/>
      <c r="Z11731" t="s">
        <v>31</v>
      </c>
    </row>
    <row r="11732" spans="1:26" x14ac:dyDescent="0.3">
      <c r="A11732" t="s">
        <v>14529</v>
      </c>
      <c r="B11732" t="s">
        <v>6107</v>
      </c>
      <c r="C11732">
        <v>35601</v>
      </c>
      <c r="D11732" t="str">
        <f>+VLOOKUP(C11732,Param!K:L,2,FALSE)</f>
        <v>BRAEHEAD FOODS LTD</v>
      </c>
      <c r="E11732" t="s">
        <v>6372</v>
      </c>
      <c r="F11732" t="s">
        <v>8262</v>
      </c>
      <c r="G11732" t="s">
        <v>1422</v>
      </c>
      <c r="H11732" s="5">
        <v>8.64</v>
      </c>
      <c r="I11732" s="5">
        <v>8.6435999999999993</v>
      </c>
      <c r="J11732" s="5">
        <v>-3.5999999999987101E-3</v>
      </c>
      <c r="K11732" s="5">
        <v>8.64</v>
      </c>
      <c r="L11732" s="5">
        <v>0</v>
      </c>
      <c r="M11732" t="str">
        <f>IF(ISERROR(VLOOKUP(A11732,'[1]Ecart validé'!$A:$A,1,FALSE)),Z11732,"Ecart Validé")</f>
        <v>valid</v>
      </c>
      <c r="R11732" t="s">
        <v>30</v>
      </c>
      <c r="X11732"/>
      <c r="Y11732"/>
      <c r="Z11732" t="s">
        <v>31</v>
      </c>
    </row>
    <row r="11733" spans="1:26" x14ac:dyDescent="0.3">
      <c r="A11733" t="s">
        <v>14530</v>
      </c>
      <c r="B11733" t="s">
        <v>6107</v>
      </c>
      <c r="C11733">
        <v>35601</v>
      </c>
      <c r="D11733" t="str">
        <f>+VLOOKUP(C11733,Param!K:L,2,FALSE)</f>
        <v>BRAEHEAD FOODS LTD</v>
      </c>
      <c r="E11733" t="s">
        <v>6372</v>
      </c>
      <c r="F11733" t="s">
        <v>8266</v>
      </c>
      <c r="G11733" t="s">
        <v>1422</v>
      </c>
      <c r="H11733" s="5">
        <v>240.88</v>
      </c>
      <c r="I11733" s="5">
        <v>240.88380000000001</v>
      </c>
      <c r="J11733" s="5">
        <v>-3.8000000000124601E-3</v>
      </c>
      <c r="K11733" s="5">
        <v>240.88</v>
      </c>
      <c r="L11733" s="5">
        <v>0</v>
      </c>
      <c r="M11733" t="str">
        <f>IF(ISERROR(VLOOKUP(A11733,'[1]Ecart validé'!$A:$A,1,FALSE)),Z11733,"Ecart Validé")</f>
        <v>valid</v>
      </c>
      <c r="R11733" t="s">
        <v>30</v>
      </c>
      <c r="X11733"/>
      <c r="Y11733"/>
      <c r="Z11733" t="s">
        <v>31</v>
      </c>
    </row>
    <row r="11734" spans="1:26" x14ac:dyDescent="0.3">
      <c r="A11734" t="s">
        <v>14531</v>
      </c>
      <c r="B11734" t="s">
        <v>6107</v>
      </c>
      <c r="C11734">
        <v>35322</v>
      </c>
      <c r="D11734" t="str">
        <f>+VLOOKUP(C11734,Param!K:L,2,FALSE)</f>
        <v>HSS HIRE SERVICE GROUP PLC</v>
      </c>
      <c r="E11734" t="s">
        <v>6340</v>
      </c>
      <c r="F11734" t="s">
        <v>8260</v>
      </c>
      <c r="G11734" t="s">
        <v>1422</v>
      </c>
      <c r="H11734" s="5">
        <v>41.93</v>
      </c>
      <c r="I11734" s="5">
        <v>41.930500000000002</v>
      </c>
      <c r="J11734" s="5">
        <v>-5.0000000000238699E-4</v>
      </c>
      <c r="K11734" s="5">
        <v>41.93</v>
      </c>
      <c r="L11734" s="5">
        <v>0</v>
      </c>
      <c r="M11734" t="str">
        <f>IF(ISERROR(VLOOKUP(A11734,'[1]Ecart validé'!$A:$A,1,FALSE)),Z11734,"Ecart Validé")</f>
        <v>valid</v>
      </c>
      <c r="R11734" t="s">
        <v>30</v>
      </c>
      <c r="X11734"/>
      <c r="Y11734"/>
      <c r="Z11734" t="s">
        <v>31</v>
      </c>
    </row>
    <row r="11735" spans="1:26" x14ac:dyDescent="0.3">
      <c r="A11735" t="s">
        <v>14532</v>
      </c>
      <c r="B11735" t="s">
        <v>6107</v>
      </c>
      <c r="C11735">
        <v>35322</v>
      </c>
      <c r="D11735" t="str">
        <f>+VLOOKUP(C11735,Param!K:L,2,FALSE)</f>
        <v>HSS HIRE SERVICE GROUP PLC</v>
      </c>
      <c r="E11735" t="s">
        <v>6340</v>
      </c>
      <c r="F11735" t="s">
        <v>8262</v>
      </c>
      <c r="G11735" t="s">
        <v>1422</v>
      </c>
      <c r="H11735" s="5">
        <v>5.44</v>
      </c>
      <c r="I11735" s="5">
        <v>5.4359999999999999</v>
      </c>
      <c r="J11735" s="5">
        <v>4.0000000000004398E-3</v>
      </c>
      <c r="K11735" s="5">
        <v>5.44</v>
      </c>
      <c r="L11735" s="5">
        <v>0</v>
      </c>
      <c r="M11735" t="str">
        <f>IF(ISERROR(VLOOKUP(A11735,'[1]Ecart validé'!$A:$A,1,FALSE)),Z11735,"Ecart Validé")</f>
        <v>valid</v>
      </c>
      <c r="R11735" t="s">
        <v>30</v>
      </c>
      <c r="X11735"/>
      <c r="Y11735"/>
      <c r="Z11735" t="s">
        <v>31</v>
      </c>
    </row>
    <row r="11736" spans="1:26" x14ac:dyDescent="0.3">
      <c r="A11736" t="s">
        <v>14533</v>
      </c>
      <c r="B11736" t="s">
        <v>6107</v>
      </c>
      <c r="C11736">
        <v>35322</v>
      </c>
      <c r="D11736" t="str">
        <f>+VLOOKUP(C11736,Param!K:L,2,FALSE)</f>
        <v>HSS HIRE SERVICE GROUP PLC</v>
      </c>
      <c r="E11736" t="s">
        <v>6340</v>
      </c>
      <c r="F11736" t="s">
        <v>8264</v>
      </c>
      <c r="G11736" t="s">
        <v>1422</v>
      </c>
      <c r="H11736" s="5">
        <v>0.01</v>
      </c>
      <c r="I11736" s="5">
        <v>1.35E-2</v>
      </c>
      <c r="J11736" s="5">
        <v>-3.4999999999999901E-3</v>
      </c>
      <c r="K11736" s="5">
        <v>0.01</v>
      </c>
      <c r="L11736" s="5">
        <v>0</v>
      </c>
      <c r="M11736" t="str">
        <f>IF(ISERROR(VLOOKUP(A11736,'[1]Ecart validé'!$A:$A,1,FALSE)),Z11736,"Ecart Validé")</f>
        <v>valid</v>
      </c>
      <c r="R11736" t="s">
        <v>30</v>
      </c>
      <c r="X11736"/>
      <c r="Y11736"/>
      <c r="Z11736" t="s">
        <v>31</v>
      </c>
    </row>
    <row r="11737" spans="1:26" x14ac:dyDescent="0.3">
      <c r="A11737" t="s">
        <v>14534</v>
      </c>
      <c r="B11737" t="s">
        <v>6107</v>
      </c>
      <c r="C11737">
        <v>35322</v>
      </c>
      <c r="D11737" t="str">
        <f>+VLOOKUP(C11737,Param!K:L,2,FALSE)</f>
        <v>HSS HIRE SERVICE GROUP PLC</v>
      </c>
      <c r="E11737" t="s">
        <v>6340</v>
      </c>
      <c r="F11737" t="s">
        <v>8266</v>
      </c>
      <c r="G11737" t="s">
        <v>1422</v>
      </c>
      <c r="H11737" s="5">
        <v>2.16</v>
      </c>
      <c r="I11737" s="5">
        <v>2.16</v>
      </c>
      <c r="J11737" s="5">
        <v>0</v>
      </c>
      <c r="K11737" s="5">
        <v>2.16</v>
      </c>
      <c r="L11737" s="5">
        <v>0</v>
      </c>
      <c r="M11737" t="str">
        <f>IF(ISERROR(VLOOKUP(A11737,'[1]Ecart validé'!$A:$A,1,FALSE)),Z11737,"Ecart Validé")</f>
        <v>valid</v>
      </c>
      <c r="R11737" t="s">
        <v>30</v>
      </c>
      <c r="X11737"/>
      <c r="Y11737"/>
      <c r="Z11737" t="s">
        <v>31</v>
      </c>
    </row>
    <row r="11738" spans="1:26" x14ac:dyDescent="0.3">
      <c r="A11738" t="s">
        <v>14535</v>
      </c>
      <c r="B11738" t="s">
        <v>6107</v>
      </c>
      <c r="C11738">
        <v>36118</v>
      </c>
      <c r="D11738" t="str">
        <f>+VLOOKUP(C11738,Param!K:L,2,FALSE)</f>
        <v>Darren Evans Flooring</v>
      </c>
      <c r="E11738" t="s">
        <v>6402</v>
      </c>
      <c r="F11738" t="s">
        <v>8262</v>
      </c>
      <c r="G11738" t="s">
        <v>1422</v>
      </c>
      <c r="H11738" s="5">
        <v>120.59</v>
      </c>
      <c r="I11738" s="5">
        <v>120.5886</v>
      </c>
      <c r="J11738" s="5">
        <v>1.40000000000384E-3</v>
      </c>
      <c r="K11738" s="5">
        <v>120.59</v>
      </c>
      <c r="L11738" s="5">
        <v>0</v>
      </c>
      <c r="M11738" t="str">
        <f>IF(ISERROR(VLOOKUP(A11738,'[1]Ecart validé'!$A:$A,1,FALSE)),Z11738,"Ecart Validé")</f>
        <v>valid</v>
      </c>
      <c r="R11738" t="s">
        <v>30</v>
      </c>
      <c r="X11738"/>
      <c r="Y11738"/>
      <c r="Z11738" t="s">
        <v>31</v>
      </c>
    </row>
    <row r="11739" spans="1:26" x14ac:dyDescent="0.3">
      <c r="A11739" t="s">
        <v>14536</v>
      </c>
      <c r="B11739" t="s">
        <v>6107</v>
      </c>
      <c r="C11739">
        <v>32809</v>
      </c>
      <c r="D11739" t="str">
        <f>+VLOOKUP(C11739,Param!K:L,2,FALSE)</f>
        <v>ECB Services</v>
      </c>
      <c r="E11739" t="s">
        <v>6155</v>
      </c>
      <c r="F11739" t="s">
        <v>8262</v>
      </c>
      <c r="G11739" t="s">
        <v>1422</v>
      </c>
      <c r="H11739" s="5">
        <v>497.3</v>
      </c>
      <c r="I11739" s="5">
        <v>497.29680000000002</v>
      </c>
      <c r="J11739" s="5">
        <v>3.19999999999254E-3</v>
      </c>
      <c r="K11739" s="5">
        <v>497.3</v>
      </c>
      <c r="L11739" s="5">
        <v>0</v>
      </c>
      <c r="M11739" t="str">
        <f>IF(ISERROR(VLOOKUP(A11739,'[1]Ecart validé'!$A:$A,1,FALSE)),Z11739,"Ecart Validé")</f>
        <v>valid</v>
      </c>
      <c r="R11739" t="s">
        <v>30</v>
      </c>
      <c r="X11739"/>
      <c r="Y11739"/>
      <c r="Z11739" t="s">
        <v>31</v>
      </c>
    </row>
    <row r="11740" spans="1:26" x14ac:dyDescent="0.3">
      <c r="A11740" t="s">
        <v>14537</v>
      </c>
      <c r="B11740" t="s">
        <v>6107</v>
      </c>
      <c r="C11740">
        <v>32809</v>
      </c>
      <c r="D11740" t="str">
        <f>+VLOOKUP(C11740,Param!K:L,2,FALSE)</f>
        <v>ECB Services</v>
      </c>
      <c r="E11740" t="s">
        <v>6155</v>
      </c>
      <c r="F11740" t="s">
        <v>8264</v>
      </c>
      <c r="G11740" t="s">
        <v>1422</v>
      </c>
      <c r="H11740" s="5">
        <v>2269.34</v>
      </c>
      <c r="I11740" s="5">
        <v>2269.3357999999998</v>
      </c>
      <c r="J11740" s="5">
        <v>4.2000000003099497E-3</v>
      </c>
      <c r="K11740" s="5">
        <v>2269.34</v>
      </c>
      <c r="L11740" s="5">
        <v>0</v>
      </c>
      <c r="M11740" t="str">
        <f>IF(ISERROR(VLOOKUP(A11740,'[1]Ecart validé'!$A:$A,1,FALSE)),Z11740,"Ecart Validé")</f>
        <v>valid</v>
      </c>
      <c r="R11740" t="s">
        <v>30</v>
      </c>
      <c r="X11740"/>
      <c r="Y11740"/>
      <c r="Z11740" t="s">
        <v>31</v>
      </c>
    </row>
    <row r="11741" spans="1:26" x14ac:dyDescent="0.3">
      <c r="A11741" t="s">
        <v>14538</v>
      </c>
      <c r="B11741" t="s">
        <v>6107</v>
      </c>
      <c r="C11741">
        <v>32809</v>
      </c>
      <c r="D11741" t="str">
        <f>+VLOOKUP(C11741,Param!K:L,2,FALSE)</f>
        <v>ECB Services</v>
      </c>
      <c r="E11741" t="s">
        <v>6155</v>
      </c>
      <c r="F11741" t="s">
        <v>8266</v>
      </c>
      <c r="G11741" t="s">
        <v>1422</v>
      </c>
      <c r="H11741" s="5">
        <v>4243.82</v>
      </c>
      <c r="I11741" s="5">
        <v>4243.8222999999998</v>
      </c>
      <c r="J11741" s="5">
        <v>-2.3000000001047699E-3</v>
      </c>
      <c r="K11741" s="5">
        <v>4243.82</v>
      </c>
      <c r="L11741" s="5">
        <v>0</v>
      </c>
      <c r="M11741" t="str">
        <f>IF(ISERROR(VLOOKUP(A11741,'[1]Ecart validé'!$A:$A,1,FALSE)),Z11741,"Ecart Validé")</f>
        <v>valid</v>
      </c>
      <c r="R11741" t="s">
        <v>30</v>
      </c>
      <c r="X11741"/>
      <c r="Y11741"/>
      <c r="Z11741" t="s">
        <v>31</v>
      </c>
    </row>
    <row r="11742" spans="1:26" x14ac:dyDescent="0.3">
      <c r="A11742" t="s">
        <v>14539</v>
      </c>
      <c r="B11742" t="s">
        <v>6107</v>
      </c>
      <c r="C11742">
        <v>79620</v>
      </c>
      <c r="D11742" t="str">
        <f>+VLOOKUP(C11742,Param!K:L,2,FALSE)</f>
        <v>Aubrey Allen LTD</v>
      </c>
      <c r="E11742" t="s">
        <v>6552</v>
      </c>
      <c r="F11742" t="s">
        <v>8262</v>
      </c>
      <c r="G11742" t="s">
        <v>1422</v>
      </c>
      <c r="H11742" s="5">
        <v>400.98</v>
      </c>
      <c r="I11742" s="5">
        <v>400.98</v>
      </c>
      <c r="J11742" s="5">
        <v>0</v>
      </c>
      <c r="K11742" s="5">
        <v>400.98</v>
      </c>
      <c r="L11742" s="5">
        <v>0</v>
      </c>
      <c r="M11742" t="str">
        <f>IF(ISERROR(VLOOKUP(A11742,'[1]Ecart validé'!$A:$A,1,FALSE)),Z11742,"Ecart Validé")</f>
        <v>valid</v>
      </c>
      <c r="R11742" t="s">
        <v>30</v>
      </c>
      <c r="X11742"/>
      <c r="Y11742"/>
      <c r="Z11742" t="s">
        <v>31</v>
      </c>
    </row>
    <row r="11743" spans="1:26" x14ac:dyDescent="0.3">
      <c r="A11743" t="s">
        <v>14540</v>
      </c>
      <c r="B11743" t="s">
        <v>6107</v>
      </c>
      <c r="C11743">
        <v>79620</v>
      </c>
      <c r="D11743" t="str">
        <f>+VLOOKUP(C11743,Param!K:L,2,FALSE)</f>
        <v>Aubrey Allen LTD</v>
      </c>
      <c r="E11743" t="s">
        <v>6552</v>
      </c>
      <c r="F11743" t="s">
        <v>8264</v>
      </c>
      <c r="G11743" t="s">
        <v>1422</v>
      </c>
      <c r="H11743" s="5">
        <v>1642.08</v>
      </c>
      <c r="I11743" s="5">
        <v>1642.08</v>
      </c>
      <c r="J11743" s="5">
        <v>0</v>
      </c>
      <c r="K11743" s="5">
        <v>1642.08</v>
      </c>
      <c r="L11743" s="5">
        <v>0</v>
      </c>
      <c r="M11743" t="str">
        <f>IF(ISERROR(VLOOKUP(A11743,'[1]Ecart validé'!$A:$A,1,FALSE)),Z11743,"Ecart Validé")</f>
        <v>valid</v>
      </c>
      <c r="R11743" t="s">
        <v>30</v>
      </c>
      <c r="X11743"/>
      <c r="Y11743"/>
      <c r="Z11743" t="s">
        <v>31</v>
      </c>
    </row>
    <row r="11744" spans="1:26" x14ac:dyDescent="0.3">
      <c r="A11744" t="s">
        <v>14541</v>
      </c>
      <c r="B11744" t="s">
        <v>6107</v>
      </c>
      <c r="C11744">
        <v>79620</v>
      </c>
      <c r="D11744" t="str">
        <f>+VLOOKUP(C11744,Param!K:L,2,FALSE)</f>
        <v>Aubrey Allen LTD</v>
      </c>
      <c r="E11744" t="s">
        <v>6552</v>
      </c>
      <c r="F11744" t="s">
        <v>8266</v>
      </c>
      <c r="G11744" t="s">
        <v>1422</v>
      </c>
      <c r="H11744" s="5">
        <v>1757.77</v>
      </c>
      <c r="I11744" s="5">
        <v>1757.7719999999999</v>
      </c>
      <c r="J11744" s="5">
        <v>-1.9999999999527002E-3</v>
      </c>
      <c r="K11744" s="5">
        <v>1757.77</v>
      </c>
      <c r="L11744" s="5">
        <v>0</v>
      </c>
      <c r="M11744" t="str">
        <f>IF(ISERROR(VLOOKUP(A11744,'[1]Ecart validé'!$A:$A,1,FALSE)),Z11744,"Ecart Validé")</f>
        <v>valid</v>
      </c>
      <c r="R11744" t="s">
        <v>30</v>
      </c>
      <c r="X11744"/>
      <c r="Y11744"/>
      <c r="Z11744" t="s">
        <v>31</v>
      </c>
    </row>
    <row r="11745" spans="1:26" x14ac:dyDescent="0.3">
      <c r="A11745" t="s">
        <v>14542</v>
      </c>
      <c r="B11745" t="s">
        <v>6107</v>
      </c>
      <c r="C11745">
        <v>72939</v>
      </c>
      <c r="D11745" t="str">
        <f>+VLOOKUP(C11745,Param!K:L,2,FALSE)</f>
        <v>Gourmet Supplies</v>
      </c>
      <c r="E11745" t="s">
        <v>14543</v>
      </c>
      <c r="F11745" t="s">
        <v>8262</v>
      </c>
      <c r="G11745" t="s">
        <v>1422</v>
      </c>
      <c r="H11745" s="5">
        <v>59</v>
      </c>
      <c r="I11745" s="5">
        <v>59</v>
      </c>
      <c r="J11745" s="5">
        <v>0</v>
      </c>
      <c r="K11745" s="5">
        <v>59</v>
      </c>
      <c r="L11745" s="5">
        <v>0</v>
      </c>
      <c r="M11745" t="str">
        <f>IF(ISERROR(VLOOKUP(A11745,'[1]Ecart validé'!$A:$A,1,FALSE)),Z11745,"Ecart Validé")</f>
        <v>valid</v>
      </c>
      <c r="R11745" t="s">
        <v>30</v>
      </c>
      <c r="X11745"/>
      <c r="Y11745"/>
      <c r="Z11745" t="s">
        <v>31</v>
      </c>
    </row>
    <row r="11746" spans="1:26" x14ac:dyDescent="0.3">
      <c r="A11746" t="s">
        <v>14544</v>
      </c>
      <c r="B11746" t="s">
        <v>6107</v>
      </c>
      <c r="C11746">
        <v>72939</v>
      </c>
      <c r="D11746" t="str">
        <f>+VLOOKUP(C11746,Param!K:L,2,FALSE)</f>
        <v>Gourmet Supplies</v>
      </c>
      <c r="E11746" t="s">
        <v>14543</v>
      </c>
      <c r="F11746" t="s">
        <v>8264</v>
      </c>
      <c r="G11746" t="s">
        <v>1422</v>
      </c>
      <c r="H11746" s="5">
        <v>142.28</v>
      </c>
      <c r="I11746" s="5">
        <v>142.28440000000001</v>
      </c>
      <c r="J11746" s="5">
        <v>-4.4000000000039502E-3</v>
      </c>
      <c r="K11746" s="5">
        <v>142.28</v>
      </c>
      <c r="L11746" s="5">
        <v>0</v>
      </c>
      <c r="M11746" t="str">
        <f>IF(ISERROR(VLOOKUP(A11746,'[1]Ecart validé'!$A:$A,1,FALSE)),Z11746,"Ecart Validé")</f>
        <v>valid</v>
      </c>
      <c r="R11746" t="s">
        <v>30</v>
      </c>
      <c r="X11746"/>
      <c r="Y11746"/>
      <c r="Z11746" t="s">
        <v>31</v>
      </c>
    </row>
    <row r="11747" spans="1:26" x14ac:dyDescent="0.3">
      <c r="A11747" t="s">
        <v>14545</v>
      </c>
      <c r="B11747" t="s">
        <v>6107</v>
      </c>
      <c r="C11747">
        <v>72939</v>
      </c>
      <c r="D11747" t="str">
        <f>+VLOOKUP(C11747,Param!K:L,2,FALSE)</f>
        <v>Gourmet Supplies</v>
      </c>
      <c r="E11747" t="s">
        <v>14543</v>
      </c>
      <c r="F11747" t="s">
        <v>8266</v>
      </c>
      <c r="G11747" t="s">
        <v>1422</v>
      </c>
      <c r="H11747" s="5">
        <v>122.03</v>
      </c>
      <c r="I11747" s="5">
        <v>122.0279</v>
      </c>
      <c r="J11747" s="5">
        <v>2.0999999999986498E-3</v>
      </c>
      <c r="K11747" s="5">
        <v>122.03</v>
      </c>
      <c r="L11747" s="5">
        <v>0</v>
      </c>
      <c r="M11747" t="str">
        <f>IF(ISERROR(VLOOKUP(A11747,'[1]Ecart validé'!$A:$A,1,FALSE)),Z11747,"Ecart Validé")</f>
        <v>valid</v>
      </c>
      <c r="R11747" t="s">
        <v>30</v>
      </c>
      <c r="X11747"/>
      <c r="Y11747"/>
      <c r="Z11747" t="s">
        <v>31</v>
      </c>
    </row>
    <row r="11748" spans="1:26" x14ac:dyDescent="0.3">
      <c r="A11748" t="s">
        <v>14546</v>
      </c>
      <c r="B11748" t="s">
        <v>6107</v>
      </c>
      <c r="C11748">
        <v>35184</v>
      </c>
      <c r="D11748" t="str">
        <f>+VLOOKUP(C11748,Param!K:L,2,FALSE)</f>
        <v>BLUE ARROW</v>
      </c>
      <c r="E11748" t="s">
        <v>14547</v>
      </c>
      <c r="F11748" t="s">
        <v>8262</v>
      </c>
      <c r="G11748" t="s">
        <v>1422</v>
      </c>
      <c r="H11748" s="5">
        <v>211.72</v>
      </c>
      <c r="I11748" s="5">
        <v>211.7175</v>
      </c>
      <c r="J11748" s="5">
        <v>2.4999999999977202E-3</v>
      </c>
      <c r="K11748" s="5">
        <v>211.72</v>
      </c>
      <c r="L11748" s="5">
        <v>0</v>
      </c>
      <c r="M11748" t="str">
        <f>IF(ISERROR(VLOOKUP(A11748,'[1]Ecart validé'!$A:$A,1,FALSE)),Z11748,"Ecart Validé")</f>
        <v>valid</v>
      </c>
      <c r="R11748" t="s">
        <v>30</v>
      </c>
      <c r="X11748"/>
      <c r="Y11748"/>
      <c r="Z11748" t="s">
        <v>31</v>
      </c>
    </row>
    <row r="11749" spans="1:26" x14ac:dyDescent="0.3">
      <c r="A11749" t="s">
        <v>14548</v>
      </c>
      <c r="B11749" t="s">
        <v>6107</v>
      </c>
      <c r="C11749">
        <v>35184</v>
      </c>
      <c r="D11749" t="str">
        <f>+VLOOKUP(C11749,Param!K:L,2,FALSE)</f>
        <v>BLUE ARROW</v>
      </c>
      <c r="E11749" t="s">
        <v>14547</v>
      </c>
      <c r="F11749" t="s">
        <v>8264</v>
      </c>
      <c r="G11749" t="s">
        <v>1422</v>
      </c>
      <c r="H11749" s="5">
        <v>629.34</v>
      </c>
      <c r="I11749" s="5">
        <v>629.33590000000004</v>
      </c>
      <c r="J11749" s="5">
        <v>4.0999999999939904E-3</v>
      </c>
      <c r="K11749" s="5">
        <v>629.34</v>
      </c>
      <c r="L11749" s="5">
        <v>0</v>
      </c>
      <c r="M11749" t="str">
        <f>IF(ISERROR(VLOOKUP(A11749,'[1]Ecart validé'!$A:$A,1,FALSE)),Z11749,"Ecart Validé")</f>
        <v>valid</v>
      </c>
      <c r="R11749" t="s">
        <v>30</v>
      </c>
      <c r="X11749"/>
      <c r="Y11749"/>
      <c r="Z11749" t="s">
        <v>31</v>
      </c>
    </row>
    <row r="11750" spans="1:26" x14ac:dyDescent="0.3">
      <c r="A11750" t="s">
        <v>14549</v>
      </c>
      <c r="B11750" t="s">
        <v>6107</v>
      </c>
      <c r="C11750">
        <v>35184</v>
      </c>
      <c r="D11750" t="str">
        <f>+VLOOKUP(C11750,Param!K:L,2,FALSE)</f>
        <v>BLUE ARROW</v>
      </c>
      <c r="E11750" t="s">
        <v>14547</v>
      </c>
      <c r="F11750" t="s">
        <v>8266</v>
      </c>
      <c r="G11750" t="s">
        <v>1422</v>
      </c>
      <c r="H11750" s="5">
        <v>894.09</v>
      </c>
      <c r="I11750" s="5">
        <v>894.09180000000003</v>
      </c>
      <c r="J11750" s="5">
        <v>-1.7999999998892201E-3</v>
      </c>
      <c r="K11750" s="5">
        <v>894.09</v>
      </c>
      <c r="L11750" s="5">
        <v>0</v>
      </c>
      <c r="M11750" t="str">
        <f>IF(ISERROR(VLOOKUP(A11750,'[1]Ecart validé'!$A:$A,1,FALSE)),Z11750,"Ecart Validé")</f>
        <v>valid</v>
      </c>
      <c r="R11750" t="s">
        <v>30</v>
      </c>
      <c r="X11750"/>
      <c r="Y11750"/>
      <c r="Z11750" t="s">
        <v>31</v>
      </c>
    </row>
    <row r="11751" spans="1:26" x14ac:dyDescent="0.3">
      <c r="A11751" t="s">
        <v>14550</v>
      </c>
      <c r="B11751" t="s">
        <v>6107</v>
      </c>
      <c r="C11751">
        <v>34462</v>
      </c>
      <c r="D11751" t="str">
        <f>+VLOOKUP(C11751,Param!K:L,2,FALSE)</f>
        <v>Technical Asset Management</v>
      </c>
      <c r="E11751" t="s">
        <v>6802</v>
      </c>
      <c r="F11751" t="s">
        <v>8262</v>
      </c>
      <c r="G11751" t="s">
        <v>1422</v>
      </c>
      <c r="H11751" s="5">
        <v>2068.38</v>
      </c>
      <c r="I11751" s="5">
        <v>2068.3773000000001</v>
      </c>
      <c r="J11751" s="5">
        <v>2.7000000000043599E-3</v>
      </c>
      <c r="K11751" s="5">
        <v>2068.38</v>
      </c>
      <c r="L11751" s="5">
        <v>0</v>
      </c>
      <c r="M11751" t="str">
        <f>IF(ISERROR(VLOOKUP(A11751,'[1]Ecart validé'!$A:$A,1,FALSE)),Z11751,"Ecart Validé")</f>
        <v>valid</v>
      </c>
      <c r="R11751" t="s">
        <v>30</v>
      </c>
      <c r="X11751"/>
      <c r="Y11751"/>
      <c r="Z11751" t="s">
        <v>31</v>
      </c>
    </row>
    <row r="11752" spans="1:26" x14ac:dyDescent="0.3">
      <c r="A11752" t="s">
        <v>14551</v>
      </c>
      <c r="B11752" t="s">
        <v>6107</v>
      </c>
      <c r="C11752">
        <v>34462</v>
      </c>
      <c r="D11752" t="str">
        <f>+VLOOKUP(C11752,Param!K:L,2,FALSE)</f>
        <v>Technical Asset Management</v>
      </c>
      <c r="E11752" t="s">
        <v>6802</v>
      </c>
      <c r="F11752" t="s">
        <v>8264</v>
      </c>
      <c r="G11752" t="s">
        <v>1422</v>
      </c>
      <c r="H11752" s="5">
        <v>2921.96</v>
      </c>
      <c r="I11752" s="5">
        <v>2921.9629</v>
      </c>
      <c r="J11752" s="5">
        <v>-2.8999999999541602E-3</v>
      </c>
      <c r="K11752" s="5">
        <v>2921.96</v>
      </c>
      <c r="L11752" s="5">
        <v>0</v>
      </c>
      <c r="M11752" t="str">
        <f>IF(ISERROR(VLOOKUP(A11752,'[1]Ecart validé'!$A:$A,1,FALSE)),Z11752,"Ecart Validé")</f>
        <v>valid</v>
      </c>
      <c r="R11752" t="s">
        <v>30</v>
      </c>
      <c r="X11752"/>
      <c r="Y11752"/>
      <c r="Z11752" t="s">
        <v>31</v>
      </c>
    </row>
    <row r="11753" spans="1:26" x14ac:dyDescent="0.3">
      <c r="A11753" t="s">
        <v>14552</v>
      </c>
      <c r="B11753" t="s">
        <v>6107</v>
      </c>
      <c r="C11753">
        <v>34462</v>
      </c>
      <c r="D11753" t="str">
        <f>+VLOOKUP(C11753,Param!K:L,2,FALSE)</f>
        <v>Technical Asset Management</v>
      </c>
      <c r="E11753" t="s">
        <v>6802</v>
      </c>
      <c r="F11753" t="s">
        <v>8266</v>
      </c>
      <c r="G11753" t="s">
        <v>1422</v>
      </c>
      <c r="H11753" s="5">
        <v>3797.29</v>
      </c>
      <c r="I11753" s="5">
        <v>3797.2912999999999</v>
      </c>
      <c r="J11753" s="5">
        <v>-1.29999999990104E-3</v>
      </c>
      <c r="K11753" s="5">
        <v>3797.29</v>
      </c>
      <c r="L11753" s="5">
        <v>0</v>
      </c>
      <c r="M11753" t="str">
        <f>IF(ISERROR(VLOOKUP(A11753,'[1]Ecart validé'!$A:$A,1,FALSE)),Z11753,"Ecart Validé")</f>
        <v>valid</v>
      </c>
      <c r="R11753" t="s">
        <v>30</v>
      </c>
      <c r="X11753"/>
      <c r="Y11753"/>
      <c r="Z11753" t="s">
        <v>31</v>
      </c>
    </row>
    <row r="11754" spans="1:26" x14ac:dyDescent="0.3">
      <c r="A11754" t="s">
        <v>14553</v>
      </c>
      <c r="B11754" t="s">
        <v>6107</v>
      </c>
      <c r="C11754" t="s">
        <v>14554</v>
      </c>
      <c r="D11754" t="str">
        <f>+VLOOKUP(C11754,Param!K:L,2,FALSE)</f>
        <v>Artelia Projects UK Limited</v>
      </c>
      <c r="E11754" t="s">
        <v>14555</v>
      </c>
      <c r="F11754" t="s">
        <v>8260</v>
      </c>
      <c r="G11754" t="s">
        <v>1422</v>
      </c>
      <c r="H11754" s="5">
        <v>320</v>
      </c>
      <c r="I11754" s="5">
        <v>320</v>
      </c>
      <c r="J11754" s="5">
        <v>0</v>
      </c>
      <c r="K11754" s="5">
        <v>320</v>
      </c>
      <c r="L11754" s="5">
        <v>0</v>
      </c>
      <c r="M11754" t="str">
        <f>IF(ISERROR(VLOOKUP(A11754,'[1]Ecart validé'!$A:$A,1,FALSE)),Z11754,"Ecart Validé")</f>
        <v>valid</v>
      </c>
      <c r="R11754" t="s">
        <v>30</v>
      </c>
      <c r="X11754"/>
      <c r="Y11754"/>
      <c r="Z11754" t="s">
        <v>31</v>
      </c>
    </row>
    <row r="11755" spans="1:26" x14ac:dyDescent="0.3">
      <c r="A11755" t="s">
        <v>14556</v>
      </c>
      <c r="B11755" t="s">
        <v>6107</v>
      </c>
      <c r="C11755">
        <v>311694</v>
      </c>
      <c r="D11755" t="str">
        <f>+VLOOKUP(C11755,Param!K:L,2,FALSE)</f>
        <v>SIPSMITH LTD</v>
      </c>
      <c r="E11755" t="s">
        <v>6766</v>
      </c>
      <c r="F11755" t="s">
        <v>8262</v>
      </c>
      <c r="G11755" t="s">
        <v>1422</v>
      </c>
      <c r="H11755" s="5">
        <v>84</v>
      </c>
      <c r="I11755" s="5">
        <v>84</v>
      </c>
      <c r="J11755" s="5">
        <v>0</v>
      </c>
      <c r="K11755" s="5">
        <v>84</v>
      </c>
      <c r="L11755" s="5">
        <v>0</v>
      </c>
      <c r="M11755" t="str">
        <f>IF(ISERROR(VLOOKUP(A11755,'[1]Ecart validé'!$A:$A,1,FALSE)),Z11755,"Ecart Validé")</f>
        <v>valid</v>
      </c>
      <c r="R11755" t="s">
        <v>30</v>
      </c>
      <c r="X11755"/>
      <c r="Y11755"/>
      <c r="Z11755" t="s">
        <v>31</v>
      </c>
    </row>
    <row r="11756" spans="1:26" x14ac:dyDescent="0.3">
      <c r="A11756" t="s">
        <v>14557</v>
      </c>
      <c r="B11756" t="s">
        <v>6107</v>
      </c>
      <c r="C11756">
        <v>311694</v>
      </c>
      <c r="D11756" t="str">
        <f>+VLOOKUP(C11756,Param!K:L,2,FALSE)</f>
        <v>SIPSMITH LTD</v>
      </c>
      <c r="E11756" t="s">
        <v>6766</v>
      </c>
      <c r="F11756" t="s">
        <v>8264</v>
      </c>
      <c r="G11756" t="s">
        <v>1422</v>
      </c>
      <c r="H11756" s="5">
        <v>201.36</v>
      </c>
      <c r="I11756" s="5">
        <v>201.36</v>
      </c>
      <c r="J11756" s="5">
        <v>0</v>
      </c>
      <c r="K11756" s="5">
        <v>201.36</v>
      </c>
      <c r="L11756" s="5">
        <v>0</v>
      </c>
      <c r="M11756" t="str">
        <f>IF(ISERROR(VLOOKUP(A11756,'[1]Ecart validé'!$A:$A,1,FALSE)),Z11756,"Ecart Validé")</f>
        <v>valid</v>
      </c>
      <c r="R11756" t="s">
        <v>30</v>
      </c>
      <c r="X11756"/>
      <c r="Y11756"/>
      <c r="Z11756" t="s">
        <v>31</v>
      </c>
    </row>
    <row r="11757" spans="1:26" x14ac:dyDescent="0.3">
      <c r="A11757" t="s">
        <v>14558</v>
      </c>
      <c r="B11757" t="s">
        <v>6107</v>
      </c>
      <c r="C11757">
        <v>311694</v>
      </c>
      <c r="D11757" t="str">
        <f>+VLOOKUP(C11757,Param!K:L,2,FALSE)</f>
        <v>SIPSMITH LTD</v>
      </c>
      <c r="E11757" t="s">
        <v>6766</v>
      </c>
      <c r="F11757" t="s">
        <v>8266</v>
      </c>
      <c r="G11757" t="s">
        <v>1422</v>
      </c>
      <c r="H11757" s="5">
        <v>238.5</v>
      </c>
      <c r="I11757" s="5">
        <v>238.5</v>
      </c>
      <c r="J11757" s="5">
        <v>0</v>
      </c>
      <c r="K11757" s="5">
        <v>238.5</v>
      </c>
      <c r="L11757" s="5">
        <v>0</v>
      </c>
      <c r="M11757" t="str">
        <f>IF(ISERROR(VLOOKUP(A11757,'[1]Ecart validé'!$A:$A,1,FALSE)),Z11757,"Ecart Validé")</f>
        <v>valid</v>
      </c>
      <c r="R11757" t="s">
        <v>30</v>
      </c>
      <c r="X11757"/>
      <c r="Y11757"/>
      <c r="Z11757" t="s">
        <v>31</v>
      </c>
    </row>
    <row r="11758" spans="1:26" x14ac:dyDescent="0.3">
      <c r="A11758" t="s">
        <v>14559</v>
      </c>
      <c r="B11758" t="s">
        <v>6107</v>
      </c>
      <c r="C11758">
        <v>35540</v>
      </c>
      <c r="D11758" t="str">
        <f>+VLOOKUP(C11758,Param!K:L,2,FALSE)</f>
        <v>CLEAN LINEN SERVICES LTD (BRILLIANT LAUNDRY)</v>
      </c>
      <c r="E11758" t="s">
        <v>14560</v>
      </c>
      <c r="F11758" t="s">
        <v>8260</v>
      </c>
      <c r="G11758" t="s">
        <v>1422</v>
      </c>
      <c r="H11758" s="5">
        <v>389.51</v>
      </c>
      <c r="I11758" s="5">
        <v>389.5068</v>
      </c>
      <c r="J11758" s="5">
        <v>3.19999999999254E-3</v>
      </c>
      <c r="K11758" s="5">
        <v>389.51</v>
      </c>
      <c r="L11758" s="5">
        <v>0</v>
      </c>
      <c r="M11758" t="str">
        <f>IF(ISERROR(VLOOKUP(A11758,'[1]Ecart validé'!$A:$A,1,FALSE)),Z11758,"Ecart Validé")</f>
        <v>valid</v>
      </c>
      <c r="R11758" t="s">
        <v>30</v>
      </c>
      <c r="X11758"/>
      <c r="Y11758"/>
      <c r="Z11758" t="s">
        <v>31</v>
      </c>
    </row>
    <row r="11759" spans="1:26" x14ac:dyDescent="0.3">
      <c r="A11759" t="s">
        <v>14561</v>
      </c>
      <c r="B11759" t="s">
        <v>6107</v>
      </c>
      <c r="C11759">
        <v>35540</v>
      </c>
      <c r="D11759" t="str">
        <f>+VLOOKUP(C11759,Param!K:L,2,FALSE)</f>
        <v>CLEAN LINEN SERVICES LTD (BRILLIANT LAUNDRY)</v>
      </c>
      <c r="E11759" t="s">
        <v>14560</v>
      </c>
      <c r="F11759" t="s">
        <v>8262</v>
      </c>
      <c r="G11759" t="s">
        <v>1422</v>
      </c>
      <c r="H11759" s="5">
        <v>3050.27</v>
      </c>
      <c r="I11759" s="5">
        <v>3050.2698</v>
      </c>
      <c r="J11759" s="5">
        <v>1.99999999949795E-4</v>
      </c>
      <c r="K11759" s="5">
        <v>3050.27</v>
      </c>
      <c r="L11759" s="5">
        <v>0</v>
      </c>
      <c r="M11759" t="str">
        <f>IF(ISERROR(VLOOKUP(A11759,'[1]Ecart validé'!$A:$A,1,FALSE)),Z11759,"Ecart Validé")</f>
        <v>valid</v>
      </c>
      <c r="R11759" t="s">
        <v>30</v>
      </c>
      <c r="X11759"/>
      <c r="Y11759"/>
      <c r="Z11759" t="s">
        <v>31</v>
      </c>
    </row>
    <row r="11760" spans="1:26" x14ac:dyDescent="0.3">
      <c r="A11760" t="s">
        <v>14562</v>
      </c>
      <c r="B11760" t="s">
        <v>6107</v>
      </c>
      <c r="C11760">
        <v>35540</v>
      </c>
      <c r="D11760" t="str">
        <f>+VLOOKUP(C11760,Param!K:L,2,FALSE)</f>
        <v>CLEAN LINEN SERVICES LTD (BRILLIANT LAUNDRY)</v>
      </c>
      <c r="E11760" t="s">
        <v>14560</v>
      </c>
      <c r="F11760" t="s">
        <v>8264</v>
      </c>
      <c r="G11760" t="s">
        <v>1422</v>
      </c>
      <c r="H11760" s="5">
        <v>7732.3</v>
      </c>
      <c r="I11760" s="5">
        <v>7732.3015999999998</v>
      </c>
      <c r="J11760" s="5">
        <v>-1.59999999959836E-3</v>
      </c>
      <c r="K11760" s="5">
        <v>7732.3</v>
      </c>
      <c r="L11760" s="5">
        <v>0</v>
      </c>
      <c r="M11760" t="str">
        <f>IF(ISERROR(VLOOKUP(A11760,'[1]Ecart validé'!$A:$A,1,FALSE)),Z11760,"Ecart Validé")</f>
        <v>valid</v>
      </c>
      <c r="R11760" t="s">
        <v>30</v>
      </c>
      <c r="X11760"/>
      <c r="Y11760"/>
      <c r="Z11760" t="s">
        <v>31</v>
      </c>
    </row>
    <row r="11761" spans="1:26" x14ac:dyDescent="0.3">
      <c r="A11761" t="s">
        <v>14563</v>
      </c>
      <c r="B11761" t="s">
        <v>6107</v>
      </c>
      <c r="C11761">
        <v>35540</v>
      </c>
      <c r="D11761" t="str">
        <f>+VLOOKUP(C11761,Param!K:L,2,FALSE)</f>
        <v>CLEAN LINEN SERVICES LTD (BRILLIANT LAUNDRY)</v>
      </c>
      <c r="E11761" t="s">
        <v>14560</v>
      </c>
      <c r="F11761" t="s">
        <v>8266</v>
      </c>
      <c r="G11761" t="s">
        <v>1422</v>
      </c>
      <c r="H11761" s="5">
        <v>9438.64</v>
      </c>
      <c r="I11761" s="5">
        <v>9438.6406000000006</v>
      </c>
      <c r="J11761" s="5">
        <v>-6.0000000121362897E-4</v>
      </c>
      <c r="K11761" s="5">
        <v>9438.64</v>
      </c>
      <c r="L11761" s="5">
        <v>0</v>
      </c>
      <c r="M11761" t="str">
        <f>IF(ISERROR(VLOOKUP(A11761,'[1]Ecart validé'!$A:$A,1,FALSE)),Z11761,"Ecart Validé")</f>
        <v>valid</v>
      </c>
      <c r="R11761" t="s">
        <v>30</v>
      </c>
      <c r="X11761"/>
      <c r="Y11761"/>
      <c r="Z11761" t="s">
        <v>31</v>
      </c>
    </row>
    <row r="11762" spans="1:26" x14ac:dyDescent="0.3">
      <c r="A11762" t="s">
        <v>14564</v>
      </c>
      <c r="B11762" t="s">
        <v>6107</v>
      </c>
      <c r="C11762">
        <v>318518</v>
      </c>
      <c r="D11762" t="str">
        <f>+VLOOKUP(C11762,Param!K:L,2,FALSE)</f>
        <v>GLOBAL MERCHANDISE &amp; DESIGN LTD</v>
      </c>
      <c r="E11762" t="s">
        <v>6775</v>
      </c>
      <c r="F11762" t="s">
        <v>8264</v>
      </c>
      <c r="G11762" t="s">
        <v>1422</v>
      </c>
      <c r="H11762" s="5">
        <v>960.9</v>
      </c>
      <c r="I11762" s="5">
        <v>960.89760000000001</v>
      </c>
      <c r="J11762" s="5">
        <v>2.3999999999659801E-3</v>
      </c>
      <c r="K11762" s="5">
        <v>960.9</v>
      </c>
      <c r="L11762" s="5">
        <v>0</v>
      </c>
      <c r="M11762" t="str">
        <f>IF(ISERROR(VLOOKUP(A11762,'[1]Ecart validé'!$A:$A,1,FALSE)),Z11762,"Ecart Validé")</f>
        <v>valid</v>
      </c>
      <c r="R11762" t="s">
        <v>30</v>
      </c>
      <c r="X11762"/>
      <c r="Y11762"/>
      <c r="Z11762" t="s">
        <v>31</v>
      </c>
    </row>
    <row r="11763" spans="1:26" x14ac:dyDescent="0.3">
      <c r="A11763" t="s">
        <v>14565</v>
      </c>
      <c r="B11763" t="s">
        <v>6107</v>
      </c>
      <c r="C11763">
        <v>318518</v>
      </c>
      <c r="D11763" t="str">
        <f>+VLOOKUP(C11763,Param!K:L,2,FALSE)</f>
        <v>GLOBAL MERCHANDISE &amp; DESIGN LTD</v>
      </c>
      <c r="E11763" t="s">
        <v>6775</v>
      </c>
      <c r="F11763" t="s">
        <v>8266</v>
      </c>
      <c r="G11763" t="s">
        <v>1422</v>
      </c>
      <c r="H11763" s="5">
        <v>1456.87</v>
      </c>
      <c r="I11763" s="5">
        <v>1456.8684000000001</v>
      </c>
      <c r="J11763" s="5">
        <v>1.5999999998257399E-3</v>
      </c>
      <c r="K11763" s="5">
        <v>1456.87</v>
      </c>
      <c r="L11763" s="5">
        <v>0</v>
      </c>
      <c r="M11763" t="str">
        <f>IF(ISERROR(VLOOKUP(A11763,'[1]Ecart validé'!$A:$A,1,FALSE)),Z11763,"Ecart Validé")</f>
        <v>valid</v>
      </c>
      <c r="R11763" t="s">
        <v>30</v>
      </c>
      <c r="X11763"/>
      <c r="Y11763"/>
      <c r="Z11763" t="s">
        <v>31</v>
      </c>
    </row>
    <row r="11764" spans="1:26" x14ac:dyDescent="0.3">
      <c r="A11764" t="s">
        <v>14566</v>
      </c>
      <c r="B11764" t="s">
        <v>6107</v>
      </c>
      <c r="C11764">
        <v>358954</v>
      </c>
      <c r="D11764" t="str">
        <f>+VLOOKUP(C11764,Param!K:L,2,FALSE)</f>
        <v>DOMUS FACADES LTD</v>
      </c>
      <c r="E11764" t="s">
        <v>14567</v>
      </c>
      <c r="F11764" t="s">
        <v>8262</v>
      </c>
      <c r="G11764" t="s">
        <v>1422</v>
      </c>
      <c r="H11764" s="5">
        <v>7437.83</v>
      </c>
      <c r="I11764" s="5">
        <v>7437.8298999999997</v>
      </c>
      <c r="J11764" s="5">
        <v>1.00000000202271E-4</v>
      </c>
      <c r="K11764" s="5">
        <v>7437.83</v>
      </c>
      <c r="L11764" s="5">
        <v>0</v>
      </c>
      <c r="M11764" t="str">
        <f>IF(ISERROR(VLOOKUP(A11764,'[1]Ecart validé'!$A:$A,1,FALSE)),Z11764,"Ecart Validé")</f>
        <v>valid</v>
      </c>
      <c r="R11764" t="s">
        <v>30</v>
      </c>
      <c r="T11764" s="41"/>
      <c r="X11764"/>
      <c r="Y11764"/>
      <c r="Z11764" t="s">
        <v>31</v>
      </c>
    </row>
    <row r="11765" spans="1:26" x14ac:dyDescent="0.3">
      <c r="A11765" t="s">
        <v>14568</v>
      </c>
      <c r="B11765" t="s">
        <v>6107</v>
      </c>
      <c r="C11765">
        <v>358954</v>
      </c>
      <c r="D11765" t="str">
        <f>+VLOOKUP(C11765,Param!K:L,2,FALSE)</f>
        <v>DOMUS FACADES LTD</v>
      </c>
      <c r="E11765" t="s">
        <v>14567</v>
      </c>
      <c r="F11765" t="s">
        <v>8264</v>
      </c>
      <c r="G11765" t="s">
        <v>1422</v>
      </c>
      <c r="H11765" s="5">
        <v>13041.91</v>
      </c>
      <c r="I11765" s="5">
        <v>13041.9107</v>
      </c>
      <c r="J11765" s="5">
        <v>-7.00000000506406E-4</v>
      </c>
      <c r="K11765" s="5">
        <v>13041.91</v>
      </c>
      <c r="L11765" s="5">
        <v>0</v>
      </c>
      <c r="M11765" t="str">
        <f>IF(ISERROR(VLOOKUP(A11765,'[1]Ecart validé'!$A:$A,1,FALSE)),Z11765,"Ecart Validé")</f>
        <v>valid</v>
      </c>
      <c r="R11765" t="s">
        <v>30</v>
      </c>
      <c r="T11765" s="41"/>
      <c r="X11765"/>
      <c r="Y11765"/>
      <c r="Z11765" t="s">
        <v>31</v>
      </c>
    </row>
    <row r="11766" spans="1:26" x14ac:dyDescent="0.3">
      <c r="A11766" t="s">
        <v>14569</v>
      </c>
      <c r="B11766" t="s">
        <v>6107</v>
      </c>
      <c r="C11766">
        <v>358954</v>
      </c>
      <c r="D11766" t="str">
        <f>+VLOOKUP(C11766,Param!K:L,2,FALSE)</f>
        <v>DOMUS FACADES LTD</v>
      </c>
      <c r="E11766" t="s">
        <v>14567</v>
      </c>
      <c r="F11766" t="s">
        <v>8266</v>
      </c>
      <c r="G11766" t="s">
        <v>1422</v>
      </c>
      <c r="H11766" s="5">
        <v>8228.39</v>
      </c>
      <c r="I11766" s="5">
        <v>8228.3929000000007</v>
      </c>
      <c r="J11766" s="5">
        <v>-2.9000000013184001E-3</v>
      </c>
      <c r="K11766" s="5">
        <v>8228.39</v>
      </c>
      <c r="L11766" s="5">
        <v>0</v>
      </c>
      <c r="M11766" t="str">
        <f>IF(ISERROR(VLOOKUP(A11766,'[1]Ecart validé'!$A:$A,1,FALSE)),Z11766,"Ecart Validé")</f>
        <v>valid</v>
      </c>
      <c r="R11766" t="s">
        <v>30</v>
      </c>
      <c r="X11766"/>
      <c r="Y11766"/>
      <c r="Z11766" t="s">
        <v>31</v>
      </c>
    </row>
    <row r="11767" spans="1:26" x14ac:dyDescent="0.3">
      <c r="A11767" t="s">
        <v>14570</v>
      </c>
      <c r="B11767" t="s">
        <v>6107</v>
      </c>
      <c r="C11767">
        <v>357730</v>
      </c>
      <c r="D11767" t="str">
        <f>+VLOOKUP(C11767,Param!K:L,2,FALSE)</f>
        <v>Cleeve Window Repairs</v>
      </c>
      <c r="E11767" t="s">
        <v>14571</v>
      </c>
      <c r="F11767" t="s">
        <v>8260</v>
      </c>
      <c r="G11767" t="s">
        <v>1422</v>
      </c>
      <c r="H11767" s="5">
        <v>172.51</v>
      </c>
      <c r="I11767" s="5">
        <v>172.5103</v>
      </c>
      <c r="J11767" s="5">
        <v>-3.0000000000995799E-4</v>
      </c>
      <c r="K11767" s="5">
        <v>172.51</v>
      </c>
      <c r="L11767" s="5">
        <v>0</v>
      </c>
      <c r="M11767" t="str">
        <f>IF(ISERROR(VLOOKUP(A11767,'[1]Ecart validé'!$A:$A,1,FALSE)),Z11767,"Ecart Validé")</f>
        <v>valid</v>
      </c>
      <c r="R11767" t="s">
        <v>30</v>
      </c>
      <c r="X11767"/>
      <c r="Y11767"/>
      <c r="Z11767" t="s">
        <v>31</v>
      </c>
    </row>
    <row r="11768" spans="1:26" x14ac:dyDescent="0.3">
      <c r="A11768" t="s">
        <v>14572</v>
      </c>
      <c r="B11768" t="s">
        <v>6107</v>
      </c>
      <c r="C11768">
        <v>357730</v>
      </c>
      <c r="D11768" t="str">
        <f>+VLOOKUP(C11768,Param!K:L,2,FALSE)</f>
        <v>Cleeve Window Repairs</v>
      </c>
      <c r="E11768" t="s">
        <v>14571</v>
      </c>
      <c r="F11768" t="s">
        <v>8264</v>
      </c>
      <c r="G11768" t="s">
        <v>1422</v>
      </c>
      <c r="H11768" s="5">
        <v>371.28</v>
      </c>
      <c r="I11768" s="5">
        <v>371.27600000000001</v>
      </c>
      <c r="J11768" s="5">
        <v>3.9999999999622499E-3</v>
      </c>
      <c r="K11768" s="5">
        <v>371.28</v>
      </c>
      <c r="L11768" s="5">
        <v>0</v>
      </c>
      <c r="M11768" t="str">
        <f>IF(ISERROR(VLOOKUP(A11768,'[1]Ecart validé'!$A:$A,1,FALSE)),Z11768,"Ecart Validé")</f>
        <v>valid</v>
      </c>
      <c r="R11768" t="s">
        <v>30</v>
      </c>
      <c r="X11768"/>
      <c r="Y11768"/>
      <c r="Z11768" t="s">
        <v>31</v>
      </c>
    </row>
    <row r="11769" spans="1:26" x14ac:dyDescent="0.3">
      <c r="A11769" t="s">
        <v>14573</v>
      </c>
      <c r="B11769" t="s">
        <v>6107</v>
      </c>
      <c r="C11769">
        <v>357730</v>
      </c>
      <c r="D11769" t="str">
        <f>+VLOOKUP(C11769,Param!K:L,2,FALSE)</f>
        <v>Cleeve Window Repairs</v>
      </c>
      <c r="E11769" t="s">
        <v>14571</v>
      </c>
      <c r="F11769" t="s">
        <v>8266</v>
      </c>
      <c r="G11769" t="s">
        <v>1422</v>
      </c>
      <c r="H11769" s="5">
        <v>205.62</v>
      </c>
      <c r="I11769" s="5">
        <v>205.61859999999999</v>
      </c>
      <c r="J11769" s="5">
        <v>1.40000000001805E-3</v>
      </c>
      <c r="K11769" s="5">
        <v>205.62</v>
      </c>
      <c r="L11769" s="5">
        <v>0</v>
      </c>
      <c r="M11769" t="str">
        <f>IF(ISERROR(VLOOKUP(A11769,'[1]Ecart validé'!$A:$A,1,FALSE)),Z11769,"Ecart Validé")</f>
        <v>valid</v>
      </c>
      <c r="R11769" t="s">
        <v>30</v>
      </c>
      <c r="X11769"/>
      <c r="Y11769"/>
      <c r="Z11769" t="s">
        <v>31</v>
      </c>
    </row>
    <row r="11770" spans="1:26" x14ac:dyDescent="0.3">
      <c r="A11770" t="s">
        <v>14574</v>
      </c>
      <c r="B11770" t="s">
        <v>6107</v>
      </c>
      <c r="C11770">
        <v>117419</v>
      </c>
      <c r="D11770" t="str">
        <f>+VLOOKUP(C11770,Param!K:L,2,FALSE)</f>
        <v>HATCH MANSFIELD AGENCIES</v>
      </c>
      <c r="E11770" t="s">
        <v>6626</v>
      </c>
      <c r="F11770" t="s">
        <v>8260</v>
      </c>
      <c r="G11770" t="s">
        <v>1422</v>
      </c>
      <c r="H11770" s="5">
        <v>528</v>
      </c>
      <c r="I11770" s="5">
        <v>528</v>
      </c>
      <c r="J11770" s="5">
        <v>0</v>
      </c>
      <c r="K11770" s="5">
        <v>528</v>
      </c>
      <c r="L11770" s="5">
        <v>0</v>
      </c>
      <c r="M11770" t="str">
        <f>IF(ISERROR(VLOOKUP(A11770,'[1]Ecart validé'!$A:$A,1,FALSE)),Z11770,"Ecart Validé")</f>
        <v>valid</v>
      </c>
      <c r="R11770" t="s">
        <v>30</v>
      </c>
      <c r="X11770"/>
      <c r="Y11770"/>
      <c r="Z11770" t="s">
        <v>31</v>
      </c>
    </row>
    <row r="11771" spans="1:26" x14ac:dyDescent="0.3">
      <c r="A11771" t="s">
        <v>14575</v>
      </c>
      <c r="B11771" t="s">
        <v>6107</v>
      </c>
      <c r="C11771">
        <v>117419</v>
      </c>
      <c r="D11771" t="str">
        <f>+VLOOKUP(C11771,Param!K:L,2,FALSE)</f>
        <v>HATCH MANSFIELD AGENCIES</v>
      </c>
      <c r="E11771" t="s">
        <v>6626</v>
      </c>
      <c r="F11771" t="s">
        <v>8262</v>
      </c>
      <c r="G11771" t="s">
        <v>1422</v>
      </c>
      <c r="H11771" s="5">
        <v>528</v>
      </c>
      <c r="I11771" s="5">
        <v>528</v>
      </c>
      <c r="J11771" s="5">
        <v>0</v>
      </c>
      <c r="K11771" s="5">
        <v>528</v>
      </c>
      <c r="L11771" s="5">
        <v>0</v>
      </c>
      <c r="M11771" t="str">
        <f>IF(ISERROR(VLOOKUP(A11771,'[1]Ecart validé'!$A:$A,1,FALSE)),Z11771,"Ecart Validé")</f>
        <v>valid</v>
      </c>
      <c r="R11771" t="s">
        <v>30</v>
      </c>
      <c r="X11771"/>
      <c r="Y11771"/>
      <c r="Z11771" t="s">
        <v>31</v>
      </c>
    </row>
    <row r="11772" spans="1:26" x14ac:dyDescent="0.3">
      <c r="A11772" t="s">
        <v>14576</v>
      </c>
      <c r="B11772" t="s">
        <v>6107</v>
      </c>
      <c r="C11772">
        <v>117419</v>
      </c>
      <c r="D11772" t="str">
        <f>+VLOOKUP(C11772,Param!K:L,2,FALSE)</f>
        <v>HATCH MANSFIELD AGENCIES</v>
      </c>
      <c r="E11772" t="s">
        <v>6626</v>
      </c>
      <c r="F11772" t="s">
        <v>8264</v>
      </c>
      <c r="G11772" t="s">
        <v>1422</v>
      </c>
      <c r="H11772" s="5">
        <v>1405.47</v>
      </c>
      <c r="I11772" s="5">
        <v>1405.47</v>
      </c>
      <c r="J11772" s="5">
        <v>0</v>
      </c>
      <c r="K11772" s="5">
        <v>1405.47</v>
      </c>
      <c r="L11772" s="5">
        <v>0</v>
      </c>
      <c r="M11772" t="str">
        <f>IF(ISERROR(VLOOKUP(A11772,'[1]Ecart validé'!$A:$A,1,FALSE)),Z11772,"Ecart Validé")</f>
        <v>valid</v>
      </c>
      <c r="R11772" t="s">
        <v>30</v>
      </c>
      <c r="X11772"/>
      <c r="Y11772"/>
      <c r="Z11772" t="s">
        <v>31</v>
      </c>
    </row>
    <row r="11773" spans="1:26" x14ac:dyDescent="0.3">
      <c r="A11773" t="s">
        <v>14577</v>
      </c>
      <c r="B11773" t="s">
        <v>6107</v>
      </c>
      <c r="C11773">
        <v>117419</v>
      </c>
      <c r="D11773" t="str">
        <f>+VLOOKUP(C11773,Param!K:L,2,FALSE)</f>
        <v>HATCH MANSFIELD AGENCIES</v>
      </c>
      <c r="E11773" t="s">
        <v>6626</v>
      </c>
      <c r="F11773" t="s">
        <v>8266</v>
      </c>
      <c r="G11773" t="s">
        <v>1422</v>
      </c>
      <c r="H11773" s="5">
        <v>1508.85</v>
      </c>
      <c r="I11773" s="5">
        <v>1508.85</v>
      </c>
      <c r="J11773" s="5">
        <v>0</v>
      </c>
      <c r="K11773" s="5">
        <v>1508.85</v>
      </c>
      <c r="L11773" s="5">
        <v>0</v>
      </c>
      <c r="M11773" t="str">
        <f>IF(ISERROR(VLOOKUP(A11773,'[1]Ecart validé'!$A:$A,1,FALSE)),Z11773,"Ecart Validé")</f>
        <v>valid</v>
      </c>
      <c r="R11773" t="s">
        <v>30</v>
      </c>
      <c r="X11773"/>
      <c r="Y11773"/>
      <c r="Z11773" t="s">
        <v>31</v>
      </c>
    </row>
    <row r="11774" spans="1:26" x14ac:dyDescent="0.3">
      <c r="A11774" t="s">
        <v>14578</v>
      </c>
      <c r="B11774" t="s">
        <v>6107</v>
      </c>
      <c r="C11774">
        <v>361390</v>
      </c>
      <c r="D11774" t="str">
        <f>+VLOOKUP(C11774,Param!K:L,2,FALSE)</f>
        <v>LMA Architects</v>
      </c>
      <c r="E11774" t="s">
        <v>14579</v>
      </c>
      <c r="F11774" t="s">
        <v>8262</v>
      </c>
      <c r="G11774" t="s">
        <v>1422</v>
      </c>
      <c r="H11774" s="5">
        <v>275</v>
      </c>
      <c r="I11774" s="5">
        <v>275</v>
      </c>
      <c r="J11774" s="5">
        <v>0</v>
      </c>
      <c r="K11774" s="5">
        <v>275</v>
      </c>
      <c r="L11774" s="5">
        <v>0</v>
      </c>
      <c r="M11774" t="str">
        <f>IF(ISERROR(VLOOKUP(A11774,'[1]Ecart validé'!$A:$A,1,FALSE)),Z11774,"Ecart Validé")</f>
        <v>valid</v>
      </c>
      <c r="R11774" t="s">
        <v>30</v>
      </c>
      <c r="X11774"/>
      <c r="Y11774"/>
      <c r="Z11774" t="s">
        <v>31</v>
      </c>
    </row>
    <row r="11775" spans="1:26" x14ac:dyDescent="0.3">
      <c r="A11775" t="s">
        <v>14580</v>
      </c>
      <c r="B11775" t="s">
        <v>6107</v>
      </c>
      <c r="C11775">
        <v>361390</v>
      </c>
      <c r="D11775" t="str">
        <f>+VLOOKUP(C11775,Param!K:L,2,FALSE)</f>
        <v>LMA Architects</v>
      </c>
      <c r="E11775" t="s">
        <v>14579</v>
      </c>
      <c r="F11775" t="s">
        <v>8264</v>
      </c>
      <c r="G11775" t="s">
        <v>1422</v>
      </c>
      <c r="H11775" s="5">
        <v>31.29</v>
      </c>
      <c r="I11775" s="5">
        <v>31.285</v>
      </c>
      <c r="J11775" s="5">
        <v>4.999999999999E-3</v>
      </c>
      <c r="K11775" s="5">
        <v>31.29</v>
      </c>
      <c r="L11775" s="5">
        <v>0</v>
      </c>
      <c r="M11775" t="str">
        <f>IF(ISERROR(VLOOKUP(A11775,'[1]Ecart validé'!$A:$A,1,FALSE)),Z11775,"Ecart Validé")</f>
        <v>valid</v>
      </c>
      <c r="R11775" t="s">
        <v>30</v>
      </c>
      <c r="X11775"/>
      <c r="Y11775"/>
      <c r="Z11775" t="s">
        <v>31</v>
      </c>
    </row>
    <row r="11776" spans="1:26" x14ac:dyDescent="0.3">
      <c r="A11776" t="s">
        <v>14581</v>
      </c>
      <c r="B11776" t="s">
        <v>6107</v>
      </c>
      <c r="C11776">
        <v>361390</v>
      </c>
      <c r="D11776" t="str">
        <f>+VLOOKUP(C11776,Param!K:L,2,FALSE)</f>
        <v>LMA Architects</v>
      </c>
      <c r="E11776" t="s">
        <v>14579</v>
      </c>
      <c r="F11776" t="s">
        <v>8266</v>
      </c>
      <c r="G11776" t="s">
        <v>1422</v>
      </c>
      <c r="H11776" s="5">
        <v>296.91000000000003</v>
      </c>
      <c r="I11776" s="5">
        <v>296.91000000000003</v>
      </c>
      <c r="J11776" s="5">
        <v>0</v>
      </c>
      <c r="K11776" s="5">
        <v>296.91000000000003</v>
      </c>
      <c r="L11776" s="5">
        <v>0</v>
      </c>
      <c r="M11776" t="str">
        <f>IF(ISERROR(VLOOKUP(A11776,'[1]Ecart validé'!$A:$A,1,FALSE)),Z11776,"Ecart Validé")</f>
        <v>valid</v>
      </c>
      <c r="R11776" t="s">
        <v>30</v>
      </c>
      <c r="X11776"/>
      <c r="Y11776"/>
      <c r="Z11776" t="s">
        <v>31</v>
      </c>
    </row>
    <row r="11777" spans="1:26" x14ac:dyDescent="0.3">
      <c r="A11777" t="s">
        <v>14582</v>
      </c>
      <c r="B11777" t="s">
        <v>6107</v>
      </c>
      <c r="C11777">
        <v>33174</v>
      </c>
      <c r="D11777" t="str">
        <f>+VLOOKUP(C11777,Param!K:L,2,FALSE)</f>
        <v>CMB Water Ltd t/s Kingsdown Water</v>
      </c>
      <c r="E11777" t="s">
        <v>6187</v>
      </c>
      <c r="F11777" t="s">
        <v>8264</v>
      </c>
      <c r="G11777" t="s">
        <v>1422</v>
      </c>
      <c r="H11777" s="5">
        <v>15.68</v>
      </c>
      <c r="I11777" s="5">
        <v>15.68</v>
      </c>
      <c r="J11777" s="5">
        <v>0</v>
      </c>
      <c r="K11777" s="5">
        <v>15.68</v>
      </c>
      <c r="L11777" s="5">
        <v>0</v>
      </c>
      <c r="M11777" t="str">
        <f>IF(ISERROR(VLOOKUP(A11777,'[1]Ecart validé'!$A:$A,1,FALSE)),Z11777,"Ecart Validé")</f>
        <v>valid</v>
      </c>
      <c r="R11777" t="s">
        <v>30</v>
      </c>
      <c r="T11777" s="41"/>
      <c r="X11777"/>
      <c r="Y11777"/>
      <c r="Z11777" t="s">
        <v>31</v>
      </c>
    </row>
    <row r="11778" spans="1:26" x14ac:dyDescent="0.3">
      <c r="A11778" t="s">
        <v>14583</v>
      </c>
      <c r="B11778" t="s">
        <v>6107</v>
      </c>
      <c r="C11778">
        <v>33174</v>
      </c>
      <c r="D11778" t="str">
        <f>+VLOOKUP(C11778,Param!K:L,2,FALSE)</f>
        <v>CMB Water Ltd t/s Kingsdown Water</v>
      </c>
      <c r="E11778" t="s">
        <v>6187</v>
      </c>
      <c r="F11778" t="s">
        <v>8266</v>
      </c>
      <c r="G11778" t="s">
        <v>1422</v>
      </c>
      <c r="H11778" s="5">
        <v>4.32</v>
      </c>
      <c r="I11778" s="5">
        <v>4.32</v>
      </c>
      <c r="J11778" s="5">
        <v>0</v>
      </c>
      <c r="K11778" s="5">
        <v>4.32</v>
      </c>
      <c r="L11778" s="5">
        <v>0</v>
      </c>
      <c r="M11778" t="str">
        <f>IF(ISERROR(VLOOKUP(A11778,'[1]Ecart validé'!$A:$A,1,FALSE)),Z11778,"Ecart Validé")</f>
        <v>valid</v>
      </c>
      <c r="R11778" t="s">
        <v>30</v>
      </c>
      <c r="X11778"/>
      <c r="Y11778"/>
      <c r="Z11778" t="s">
        <v>31</v>
      </c>
    </row>
    <row r="11779" spans="1:26" x14ac:dyDescent="0.3">
      <c r="A11779" t="s">
        <v>14584</v>
      </c>
      <c r="B11779" t="s">
        <v>6107</v>
      </c>
      <c r="C11779">
        <v>33961</v>
      </c>
      <c r="D11779" t="str">
        <f>+VLOOKUP(C11779,Param!K:L,2,FALSE)</f>
        <v>Eastwood Interior Contractors LTD</v>
      </c>
      <c r="E11779" t="s">
        <v>6228</v>
      </c>
      <c r="F11779" t="s">
        <v>8264</v>
      </c>
      <c r="G11779" t="s">
        <v>1422</v>
      </c>
      <c r="H11779" s="5">
        <v>636.85</v>
      </c>
      <c r="I11779" s="5">
        <v>636.84529999999995</v>
      </c>
      <c r="J11779" s="5">
        <v>4.70000000007075E-3</v>
      </c>
      <c r="K11779" s="5">
        <v>636.85</v>
      </c>
      <c r="L11779" s="5">
        <v>0</v>
      </c>
      <c r="M11779" t="str">
        <f>IF(ISERROR(VLOOKUP(A11779,'[1]Ecart validé'!$A:$A,1,FALSE)),Z11779,"Ecart Validé")</f>
        <v>valid</v>
      </c>
      <c r="R11779" t="s">
        <v>30</v>
      </c>
      <c r="X11779"/>
      <c r="Y11779"/>
      <c r="Z11779" t="s">
        <v>31</v>
      </c>
    </row>
    <row r="11780" spans="1:26" x14ac:dyDescent="0.3">
      <c r="A11780" t="s">
        <v>14585</v>
      </c>
      <c r="B11780" t="s">
        <v>6107</v>
      </c>
      <c r="C11780">
        <v>35127</v>
      </c>
      <c r="D11780" t="str">
        <f>+VLOOKUP(C11780,Param!K:L,2,FALSE)</f>
        <v>Johnsons Textiles Services Limited T/A Johnsons Hotel Linen</v>
      </c>
      <c r="E11780" t="s">
        <v>14586</v>
      </c>
      <c r="F11780" t="s">
        <v>8260</v>
      </c>
      <c r="G11780" t="s">
        <v>1422</v>
      </c>
      <c r="H11780" s="5">
        <v>4608.53</v>
      </c>
      <c r="I11780" s="5">
        <v>4608.5338000000002</v>
      </c>
      <c r="J11780" s="5">
        <v>-3.8000000004103601E-3</v>
      </c>
      <c r="K11780" s="5">
        <v>4608.53</v>
      </c>
      <c r="L11780" s="5">
        <v>0</v>
      </c>
      <c r="M11780" t="str">
        <f>IF(ISERROR(VLOOKUP(A11780,'[1]Ecart validé'!$A:$A,1,FALSE)),Z11780,"Ecart Validé")</f>
        <v>valid</v>
      </c>
      <c r="R11780" t="s">
        <v>30</v>
      </c>
      <c r="X11780"/>
      <c r="Y11780"/>
      <c r="Z11780" t="s">
        <v>31</v>
      </c>
    </row>
    <row r="11781" spans="1:26" x14ac:dyDescent="0.3">
      <c r="A11781" t="s">
        <v>14587</v>
      </c>
      <c r="B11781" t="s">
        <v>6107</v>
      </c>
      <c r="C11781">
        <v>35127</v>
      </c>
      <c r="D11781" t="str">
        <f>+VLOOKUP(C11781,Param!K:L,2,FALSE)</f>
        <v>Johnsons Textiles Services Limited T/A Johnsons Hotel Linen</v>
      </c>
      <c r="E11781" t="s">
        <v>14586</v>
      </c>
      <c r="F11781" t="s">
        <v>8262</v>
      </c>
      <c r="G11781" t="s">
        <v>1422</v>
      </c>
      <c r="H11781" s="5">
        <v>12376.08</v>
      </c>
      <c r="I11781" s="5">
        <v>12376.0759</v>
      </c>
      <c r="J11781" s="5">
        <v>4.1000000001076798E-3</v>
      </c>
      <c r="K11781" s="5">
        <v>12376.08</v>
      </c>
      <c r="L11781" s="5">
        <v>0</v>
      </c>
      <c r="M11781" t="str">
        <f>IF(ISERROR(VLOOKUP(A11781,'[1]Ecart validé'!$A:$A,1,FALSE)),Z11781,"Ecart Validé")</f>
        <v>valid</v>
      </c>
      <c r="R11781" t="s">
        <v>30</v>
      </c>
      <c r="T11781" s="41"/>
      <c r="X11781"/>
      <c r="Y11781"/>
      <c r="Z11781" t="s">
        <v>31</v>
      </c>
    </row>
    <row r="11782" spans="1:26" x14ac:dyDescent="0.3">
      <c r="A11782" t="s">
        <v>14588</v>
      </c>
      <c r="B11782" t="s">
        <v>6107</v>
      </c>
      <c r="C11782">
        <v>35127</v>
      </c>
      <c r="D11782" t="str">
        <f>+VLOOKUP(C11782,Param!K:L,2,FALSE)</f>
        <v>Johnsons Textiles Services Limited T/A Johnsons Hotel Linen</v>
      </c>
      <c r="E11782" t="s">
        <v>14586</v>
      </c>
      <c r="F11782" t="s">
        <v>8264</v>
      </c>
      <c r="G11782" t="s">
        <v>1422</v>
      </c>
      <c r="H11782" s="5">
        <v>28033.94</v>
      </c>
      <c r="I11782" s="5">
        <v>28033.9427</v>
      </c>
      <c r="J11782" s="5">
        <v>-2.7000000009138598E-3</v>
      </c>
      <c r="K11782" s="5">
        <v>28033.94</v>
      </c>
      <c r="L11782" s="5">
        <v>0</v>
      </c>
      <c r="M11782" t="str">
        <f>IF(ISERROR(VLOOKUP(A11782,'[1]Ecart validé'!$A:$A,1,FALSE)),Z11782,"Ecart Validé")</f>
        <v>valid</v>
      </c>
      <c r="R11782" t="s">
        <v>30</v>
      </c>
      <c r="X11782"/>
      <c r="Y11782"/>
      <c r="Z11782" t="s">
        <v>31</v>
      </c>
    </row>
    <row r="11783" spans="1:26" x14ac:dyDescent="0.3">
      <c r="A11783" t="s">
        <v>14589</v>
      </c>
      <c r="B11783" t="s">
        <v>6107</v>
      </c>
      <c r="C11783">
        <v>35127</v>
      </c>
      <c r="D11783" t="str">
        <f>+VLOOKUP(C11783,Param!K:L,2,FALSE)</f>
        <v>Johnsons Textiles Services Limited T/A Johnsons Hotel Linen</v>
      </c>
      <c r="E11783" t="s">
        <v>14586</v>
      </c>
      <c r="F11783" t="s">
        <v>8266</v>
      </c>
      <c r="G11783" t="s">
        <v>1422</v>
      </c>
      <c r="H11783" s="5">
        <v>25087.95</v>
      </c>
      <c r="I11783" s="5">
        <v>25087.945199999998</v>
      </c>
      <c r="J11783" s="5">
        <v>4.8000000024330802E-3</v>
      </c>
      <c r="K11783" s="5">
        <v>25087.95</v>
      </c>
      <c r="L11783" s="5">
        <v>0</v>
      </c>
      <c r="M11783" t="str">
        <f>IF(ISERROR(VLOOKUP(A11783,'[1]Ecart validé'!$A:$A,1,FALSE)),Z11783,"Ecart Validé")</f>
        <v>valid</v>
      </c>
      <c r="R11783" t="s">
        <v>30</v>
      </c>
      <c r="X11783"/>
      <c r="Y11783"/>
      <c r="Z11783" t="s">
        <v>31</v>
      </c>
    </row>
    <row r="11784" spans="1:26" x14ac:dyDescent="0.3">
      <c r="A11784" t="s">
        <v>14590</v>
      </c>
      <c r="B11784" t="s">
        <v>6107</v>
      </c>
      <c r="C11784">
        <v>36219</v>
      </c>
      <c r="D11784" t="str">
        <f>+VLOOKUP(C11784,Param!K:L,2,FALSE)</f>
        <v>Artelia Projects UK Limited</v>
      </c>
      <c r="E11784" t="s">
        <v>14555</v>
      </c>
      <c r="F11784" t="s">
        <v>8264</v>
      </c>
      <c r="G11784" t="s">
        <v>1422</v>
      </c>
      <c r="H11784" s="5">
        <v>316.25</v>
      </c>
      <c r="I11784" s="5">
        <v>316.25</v>
      </c>
      <c r="J11784" s="5">
        <v>0</v>
      </c>
      <c r="K11784" s="5">
        <v>316.25</v>
      </c>
      <c r="L11784" s="5">
        <v>0</v>
      </c>
      <c r="M11784" t="str">
        <f>IF(ISERROR(VLOOKUP(A11784,'[1]Ecart validé'!$A:$A,1,FALSE)),Z11784,"Ecart Validé")</f>
        <v>valid</v>
      </c>
      <c r="R11784" t="s">
        <v>30</v>
      </c>
      <c r="X11784"/>
      <c r="Y11784"/>
      <c r="Z11784" t="s">
        <v>31</v>
      </c>
    </row>
    <row r="11785" spans="1:26" x14ac:dyDescent="0.3">
      <c r="A11785" t="s">
        <v>14591</v>
      </c>
      <c r="B11785" t="s">
        <v>6107</v>
      </c>
      <c r="C11785">
        <v>36219</v>
      </c>
      <c r="D11785" t="str">
        <f>+VLOOKUP(C11785,Param!K:L,2,FALSE)</f>
        <v>Artelia Projects UK Limited</v>
      </c>
      <c r="E11785" t="s">
        <v>14555</v>
      </c>
      <c r="F11785" t="s">
        <v>8266</v>
      </c>
      <c r="G11785" t="s">
        <v>1422</v>
      </c>
      <c r="H11785" s="5">
        <v>237.5</v>
      </c>
      <c r="I11785" s="5">
        <v>237.5</v>
      </c>
      <c r="J11785" s="5">
        <v>0</v>
      </c>
      <c r="K11785" s="5">
        <v>237.5</v>
      </c>
      <c r="L11785" s="5">
        <v>0</v>
      </c>
      <c r="M11785" t="str">
        <f>IF(ISERROR(VLOOKUP(A11785,'[1]Ecart validé'!$A:$A,1,FALSE)),Z11785,"Ecart Validé")</f>
        <v>valid</v>
      </c>
      <c r="R11785" t="s">
        <v>30</v>
      </c>
      <c r="X11785"/>
      <c r="Y11785"/>
      <c r="Z11785" t="s">
        <v>31</v>
      </c>
    </row>
    <row r="11786" spans="1:26" x14ac:dyDescent="0.3">
      <c r="A11786" t="s">
        <v>14592</v>
      </c>
      <c r="B11786" t="s">
        <v>6107</v>
      </c>
      <c r="C11786">
        <v>36559</v>
      </c>
      <c r="D11786" t="str">
        <f>+VLOOKUP(C11786,Param!K:L,2,FALSE)</f>
        <v>Chelsom Ltd</v>
      </c>
      <c r="E11786" t="s">
        <v>6443</v>
      </c>
      <c r="F11786" t="s">
        <v>8264</v>
      </c>
      <c r="G11786" t="s">
        <v>1422</v>
      </c>
      <c r="H11786" s="5">
        <v>42.67</v>
      </c>
      <c r="I11786" s="5">
        <v>42.67</v>
      </c>
      <c r="J11786" s="5">
        <v>0</v>
      </c>
      <c r="K11786" s="5">
        <v>42.67</v>
      </c>
      <c r="L11786" s="5">
        <v>0</v>
      </c>
      <c r="M11786" t="str">
        <f>IF(ISERROR(VLOOKUP(A11786,'[1]Ecart validé'!$A:$A,1,FALSE)),Z11786,"Ecart Validé")</f>
        <v>valid</v>
      </c>
      <c r="R11786" t="s">
        <v>30</v>
      </c>
      <c r="X11786"/>
      <c r="Y11786"/>
      <c r="Z11786" t="s">
        <v>31</v>
      </c>
    </row>
    <row r="11787" spans="1:26" x14ac:dyDescent="0.3">
      <c r="A11787" t="s">
        <v>14593</v>
      </c>
      <c r="B11787" t="s">
        <v>6107</v>
      </c>
      <c r="C11787">
        <v>36559</v>
      </c>
      <c r="D11787" t="str">
        <f>+VLOOKUP(C11787,Param!K:L,2,FALSE)</f>
        <v>Chelsom Ltd</v>
      </c>
      <c r="E11787" t="s">
        <v>6443</v>
      </c>
      <c r="F11787" t="s">
        <v>8266</v>
      </c>
      <c r="G11787" t="s">
        <v>1422</v>
      </c>
      <c r="H11787" s="5">
        <v>46.17</v>
      </c>
      <c r="I11787" s="5">
        <v>46.17</v>
      </c>
      <c r="J11787" s="5">
        <v>0</v>
      </c>
      <c r="K11787" s="5">
        <v>46.17</v>
      </c>
      <c r="L11787" s="5">
        <v>0</v>
      </c>
      <c r="M11787" t="str">
        <f>IF(ISERROR(VLOOKUP(A11787,'[1]Ecart validé'!$A:$A,1,FALSE)),Z11787,"Ecart Validé")</f>
        <v>valid</v>
      </c>
      <c r="R11787" t="s">
        <v>30</v>
      </c>
      <c r="X11787"/>
      <c r="Y11787"/>
      <c r="Z11787" t="s">
        <v>31</v>
      </c>
    </row>
    <row r="11788" spans="1:26" x14ac:dyDescent="0.3">
      <c r="A11788" t="s">
        <v>14594</v>
      </c>
      <c r="B11788" t="s">
        <v>6107</v>
      </c>
      <c r="C11788">
        <v>36867</v>
      </c>
      <c r="D11788" t="str">
        <f>+VLOOKUP(C11788,Param!K:L,2,FALSE)</f>
        <v>DESTINY FOODS</v>
      </c>
      <c r="E11788" t="s">
        <v>6493</v>
      </c>
      <c r="F11788" t="s">
        <v>8260</v>
      </c>
      <c r="G11788" t="s">
        <v>1422</v>
      </c>
      <c r="H11788" s="5">
        <v>14.12</v>
      </c>
      <c r="I11788" s="5">
        <v>14.115</v>
      </c>
      <c r="J11788" s="5">
        <v>4.999999999999E-3</v>
      </c>
      <c r="K11788" s="5">
        <v>14.12</v>
      </c>
      <c r="L11788" s="5">
        <v>0</v>
      </c>
      <c r="M11788" t="str">
        <f>IF(ISERROR(VLOOKUP(A11788,'[1]Ecart validé'!$A:$A,1,FALSE)),Z11788,"Ecart Validé")</f>
        <v>valid</v>
      </c>
      <c r="R11788" t="s">
        <v>30</v>
      </c>
      <c r="X11788"/>
      <c r="Y11788"/>
      <c r="Z11788" t="s">
        <v>31</v>
      </c>
    </row>
    <row r="11789" spans="1:26" x14ac:dyDescent="0.3">
      <c r="A11789" t="s">
        <v>14595</v>
      </c>
      <c r="B11789" t="s">
        <v>6107</v>
      </c>
      <c r="C11789">
        <v>36867</v>
      </c>
      <c r="D11789" t="str">
        <f>+VLOOKUP(C11789,Param!K:L,2,FALSE)</f>
        <v>DESTINY FOODS</v>
      </c>
      <c r="E11789" t="s">
        <v>6493</v>
      </c>
      <c r="F11789" t="s">
        <v>8262</v>
      </c>
      <c r="G11789" t="s">
        <v>1422</v>
      </c>
      <c r="H11789" s="5">
        <v>242.96</v>
      </c>
      <c r="I11789" s="5">
        <v>242.96100000000001</v>
      </c>
      <c r="J11789" s="5">
        <v>-1.0000000000047701E-3</v>
      </c>
      <c r="K11789" s="5">
        <v>242.96</v>
      </c>
      <c r="L11789" s="5">
        <v>0</v>
      </c>
      <c r="M11789" t="str">
        <f>IF(ISERROR(VLOOKUP(A11789,'[1]Ecart validé'!$A:$A,1,FALSE)),Z11789,"Ecart Validé")</f>
        <v>valid</v>
      </c>
      <c r="R11789" t="s">
        <v>30</v>
      </c>
      <c r="X11789"/>
      <c r="Y11789"/>
      <c r="Z11789" t="s">
        <v>31</v>
      </c>
    </row>
    <row r="11790" spans="1:26" x14ac:dyDescent="0.3">
      <c r="A11790" t="s">
        <v>14596</v>
      </c>
      <c r="B11790" t="s">
        <v>6107</v>
      </c>
      <c r="C11790">
        <v>36867</v>
      </c>
      <c r="D11790" t="str">
        <f>+VLOOKUP(C11790,Param!K:L,2,FALSE)</f>
        <v>DESTINY FOODS</v>
      </c>
      <c r="E11790" t="s">
        <v>6493</v>
      </c>
      <c r="F11790" t="s">
        <v>8264</v>
      </c>
      <c r="G11790" t="s">
        <v>1422</v>
      </c>
      <c r="H11790" s="5">
        <v>812.03</v>
      </c>
      <c r="I11790" s="5">
        <v>812.03189999999995</v>
      </c>
      <c r="J11790" s="5">
        <v>-1.8999999999778001E-3</v>
      </c>
      <c r="K11790" s="5">
        <v>812.03</v>
      </c>
      <c r="L11790" s="5">
        <v>0</v>
      </c>
      <c r="M11790" t="str">
        <f>IF(ISERROR(VLOOKUP(A11790,'[1]Ecart validé'!$A:$A,1,FALSE)),Z11790,"Ecart Validé")</f>
        <v>valid</v>
      </c>
      <c r="R11790" t="s">
        <v>30</v>
      </c>
      <c r="X11790"/>
      <c r="Y11790"/>
      <c r="Z11790" t="s">
        <v>31</v>
      </c>
    </row>
    <row r="11791" spans="1:26" x14ac:dyDescent="0.3">
      <c r="A11791" t="s">
        <v>14597</v>
      </c>
      <c r="B11791" t="s">
        <v>6107</v>
      </c>
      <c r="C11791">
        <v>36867</v>
      </c>
      <c r="D11791" t="str">
        <f>+VLOOKUP(C11791,Param!K:L,2,FALSE)</f>
        <v>DESTINY FOODS</v>
      </c>
      <c r="E11791" t="s">
        <v>6493</v>
      </c>
      <c r="F11791" t="s">
        <v>8271</v>
      </c>
      <c r="G11791" t="s">
        <v>1422</v>
      </c>
      <c r="H11791" s="5">
        <v>356.37</v>
      </c>
      <c r="I11791" s="5">
        <v>356.36930000000001</v>
      </c>
      <c r="J11791" s="5">
        <v>6.9999999999481501E-4</v>
      </c>
      <c r="K11791" s="5">
        <v>356.37</v>
      </c>
      <c r="L11791" s="5">
        <v>0</v>
      </c>
      <c r="M11791" t="str">
        <f>IF(ISERROR(VLOOKUP(A11791,'[1]Ecart validé'!$A:$A,1,FALSE)),Z11791,"Ecart Validé")</f>
        <v>valid</v>
      </c>
      <c r="R11791" t="s">
        <v>30</v>
      </c>
      <c r="X11791"/>
      <c r="Y11791"/>
      <c r="Z11791" t="s">
        <v>31</v>
      </c>
    </row>
    <row r="11792" spans="1:26" x14ac:dyDescent="0.3">
      <c r="A11792" t="s">
        <v>14598</v>
      </c>
      <c r="B11792" t="s">
        <v>6107</v>
      </c>
      <c r="C11792">
        <v>80759</v>
      </c>
      <c r="D11792" t="str">
        <f>+VLOOKUP(C11792,Param!K:L,2,FALSE)</f>
        <v>IRMA MANAGEMENT LTD - T/A JUDE'S ICE CREAM</v>
      </c>
      <c r="E11792" t="s">
        <v>6556</v>
      </c>
      <c r="F11792" t="s">
        <v>8264</v>
      </c>
      <c r="G11792" t="s">
        <v>1422</v>
      </c>
      <c r="H11792" s="5">
        <v>528.9</v>
      </c>
      <c r="I11792" s="5">
        <v>528.9</v>
      </c>
      <c r="J11792" s="5">
        <v>0</v>
      </c>
      <c r="K11792" s="5">
        <v>528.9</v>
      </c>
      <c r="L11792" s="5">
        <v>0</v>
      </c>
      <c r="M11792" t="str">
        <f>IF(ISERROR(VLOOKUP(A11792,'[1]Ecart validé'!$A:$A,1,FALSE)),Z11792,"Ecart Validé")</f>
        <v>valid</v>
      </c>
      <c r="R11792" t="s">
        <v>30</v>
      </c>
      <c r="X11792"/>
      <c r="Y11792"/>
      <c r="Z11792" t="s">
        <v>31</v>
      </c>
    </row>
    <row r="11793" spans="1:26" x14ac:dyDescent="0.3">
      <c r="A11793" t="s">
        <v>14599</v>
      </c>
      <c r="B11793" t="s">
        <v>6107</v>
      </c>
      <c r="C11793">
        <v>80759</v>
      </c>
      <c r="D11793" t="str">
        <f>+VLOOKUP(C11793,Param!K:L,2,FALSE)</f>
        <v>IRMA MANAGEMENT LTD - T/A JUDE'S ICE CREAM</v>
      </c>
      <c r="E11793" t="s">
        <v>6556</v>
      </c>
      <c r="F11793" t="s">
        <v>8266</v>
      </c>
      <c r="G11793" t="s">
        <v>1422</v>
      </c>
      <c r="H11793" s="5">
        <v>93.6</v>
      </c>
      <c r="I11793" s="5">
        <v>93.6</v>
      </c>
      <c r="J11793" s="5">
        <v>0</v>
      </c>
      <c r="K11793" s="5">
        <v>93.6</v>
      </c>
      <c r="L11793" s="5">
        <v>0</v>
      </c>
      <c r="M11793" t="str">
        <f>IF(ISERROR(VLOOKUP(A11793,'[1]Ecart validé'!$A:$A,1,FALSE)),Z11793,"Ecart Validé")</f>
        <v>valid</v>
      </c>
      <c r="R11793" t="s">
        <v>30</v>
      </c>
      <c r="X11793"/>
      <c r="Y11793"/>
      <c r="Z11793" t="s">
        <v>31</v>
      </c>
    </row>
    <row r="11794" spans="1:26" x14ac:dyDescent="0.3">
      <c r="A11794" t="s">
        <v>14600</v>
      </c>
      <c r="B11794" t="s">
        <v>6107</v>
      </c>
      <c r="C11794">
        <v>97550</v>
      </c>
      <c r="D11794" t="str">
        <f>+VLOOKUP(C11794,Param!K:L,2,FALSE)</f>
        <v>Elegant Clutter Ltd</v>
      </c>
      <c r="E11794" t="s">
        <v>6568</v>
      </c>
      <c r="F11794" t="s">
        <v>8264</v>
      </c>
      <c r="G11794" t="s">
        <v>1422</v>
      </c>
      <c r="H11794" s="5">
        <v>511.06</v>
      </c>
      <c r="I11794" s="5">
        <v>511.05990000000003</v>
      </c>
      <c r="J11794" s="5">
        <v>9.9999999974897906E-5</v>
      </c>
      <c r="K11794" s="5">
        <v>511.06</v>
      </c>
      <c r="L11794" s="5">
        <v>0</v>
      </c>
      <c r="M11794" t="str">
        <f>IF(ISERROR(VLOOKUP(A11794,'[1]Ecart validé'!$A:$A,1,FALSE)),Z11794,"Ecart Validé")</f>
        <v>valid</v>
      </c>
      <c r="R11794" t="s">
        <v>30</v>
      </c>
      <c r="X11794"/>
      <c r="Y11794"/>
      <c r="Z11794" t="s">
        <v>31</v>
      </c>
    </row>
    <row r="11795" spans="1:26" x14ac:dyDescent="0.3">
      <c r="A11795" t="s">
        <v>14601</v>
      </c>
      <c r="B11795" t="s">
        <v>6107</v>
      </c>
      <c r="C11795">
        <v>97550</v>
      </c>
      <c r="D11795" t="str">
        <f>+VLOOKUP(C11795,Param!K:L,2,FALSE)</f>
        <v>Elegant Clutter Ltd</v>
      </c>
      <c r="E11795" t="s">
        <v>6568</v>
      </c>
      <c r="F11795" t="s">
        <v>8266</v>
      </c>
      <c r="G11795" t="s">
        <v>1422</v>
      </c>
      <c r="H11795" s="5">
        <v>13.45</v>
      </c>
      <c r="I11795" s="5">
        <v>13.45</v>
      </c>
      <c r="J11795" s="5">
        <v>0</v>
      </c>
      <c r="K11795" s="5">
        <v>13.45</v>
      </c>
      <c r="L11795" s="5">
        <v>0</v>
      </c>
      <c r="M11795" t="str">
        <f>IF(ISERROR(VLOOKUP(A11795,'[1]Ecart validé'!$A:$A,1,FALSE)),Z11795,"Ecart Validé")</f>
        <v>valid</v>
      </c>
      <c r="R11795" t="s">
        <v>30</v>
      </c>
      <c r="X11795"/>
      <c r="Y11795"/>
      <c r="Z11795" t="s">
        <v>31</v>
      </c>
    </row>
    <row r="11796" spans="1:26" x14ac:dyDescent="0.3">
      <c r="A11796" t="s">
        <v>14602</v>
      </c>
      <c r="B11796" t="s">
        <v>6107</v>
      </c>
      <c r="C11796">
        <v>119482</v>
      </c>
      <c r="D11796" t="str">
        <f>+VLOOKUP(C11796,Param!K:L,2,FALSE)</f>
        <v>Faraday Electrical Services Ltd</v>
      </c>
      <c r="E11796" t="s">
        <v>6649</v>
      </c>
      <c r="F11796" t="s">
        <v>8264</v>
      </c>
      <c r="G11796" t="s">
        <v>1422</v>
      </c>
      <c r="H11796" s="5">
        <v>10.8</v>
      </c>
      <c r="I11796" s="5">
        <v>10.8</v>
      </c>
      <c r="J11796" s="5">
        <v>0</v>
      </c>
      <c r="K11796" s="5">
        <v>10.8</v>
      </c>
      <c r="L11796" s="5">
        <v>0</v>
      </c>
      <c r="M11796" t="str">
        <f>IF(ISERROR(VLOOKUP(A11796,'[1]Ecart validé'!$A:$A,1,FALSE)),Z11796,"Ecart Validé")</f>
        <v>valid</v>
      </c>
      <c r="R11796" t="s">
        <v>30</v>
      </c>
      <c r="X11796"/>
      <c r="Y11796"/>
      <c r="Z11796" t="s">
        <v>31</v>
      </c>
    </row>
    <row r="11797" spans="1:26" x14ac:dyDescent="0.3">
      <c r="A11797" t="s">
        <v>14603</v>
      </c>
      <c r="B11797" t="s">
        <v>6107</v>
      </c>
      <c r="C11797">
        <v>119482</v>
      </c>
      <c r="D11797" t="str">
        <f>+VLOOKUP(C11797,Param!K:L,2,FALSE)</f>
        <v>Faraday Electrical Services Ltd</v>
      </c>
      <c r="E11797" t="s">
        <v>6649</v>
      </c>
      <c r="F11797" t="s">
        <v>8266</v>
      </c>
      <c r="G11797" t="s">
        <v>1422</v>
      </c>
      <c r="H11797" s="5">
        <v>21.4</v>
      </c>
      <c r="I11797" s="5">
        <v>21.4</v>
      </c>
      <c r="J11797" s="5">
        <v>0</v>
      </c>
      <c r="K11797" s="5">
        <v>21.4</v>
      </c>
      <c r="L11797" s="5">
        <v>0</v>
      </c>
      <c r="M11797" t="str">
        <f>IF(ISERROR(VLOOKUP(A11797,'[1]Ecart validé'!$A:$A,1,FALSE)),Z11797,"Ecart Validé")</f>
        <v>valid</v>
      </c>
      <c r="R11797" t="s">
        <v>30</v>
      </c>
      <c r="X11797"/>
      <c r="Y11797"/>
      <c r="Z11797" t="s">
        <v>31</v>
      </c>
    </row>
    <row r="11798" spans="1:26" x14ac:dyDescent="0.3">
      <c r="A11798" t="s">
        <v>14604</v>
      </c>
      <c r="B11798" t="s">
        <v>6107</v>
      </c>
      <c r="C11798">
        <v>306961</v>
      </c>
      <c r="D11798" t="str">
        <f>+VLOOKUP(C11798,Param!K:L,2,FALSE)</f>
        <v>DR OETKER (UK) LTD</v>
      </c>
      <c r="E11798" t="s">
        <v>6811</v>
      </c>
      <c r="F11798" t="s">
        <v>8260</v>
      </c>
      <c r="G11798" t="s">
        <v>1422</v>
      </c>
      <c r="H11798" s="5">
        <v>259.7</v>
      </c>
      <c r="I11798" s="5">
        <v>259.7</v>
      </c>
      <c r="J11798" s="5">
        <v>0</v>
      </c>
      <c r="K11798" s="5">
        <v>259.7</v>
      </c>
      <c r="L11798" s="5">
        <v>0</v>
      </c>
      <c r="M11798" t="str">
        <f>IF(ISERROR(VLOOKUP(A11798,'[1]Ecart validé'!$A:$A,1,FALSE)),Z11798,"Ecart Validé")</f>
        <v>valid</v>
      </c>
      <c r="R11798" t="s">
        <v>30</v>
      </c>
      <c r="X11798"/>
      <c r="Y11798"/>
      <c r="Z11798" t="s">
        <v>31</v>
      </c>
    </row>
    <row r="11799" spans="1:26" x14ac:dyDescent="0.3">
      <c r="A11799" t="s">
        <v>14605</v>
      </c>
      <c r="B11799" t="s">
        <v>6107</v>
      </c>
      <c r="C11799">
        <v>306961</v>
      </c>
      <c r="D11799" t="str">
        <f>+VLOOKUP(C11799,Param!K:L,2,FALSE)</f>
        <v>DR OETKER (UK) LTD</v>
      </c>
      <c r="E11799" t="s">
        <v>6811</v>
      </c>
      <c r="F11799" t="s">
        <v>8262</v>
      </c>
      <c r="G11799" t="s">
        <v>1422</v>
      </c>
      <c r="H11799" s="5">
        <v>259.7</v>
      </c>
      <c r="I11799" s="5">
        <v>259.7</v>
      </c>
      <c r="J11799" s="5">
        <v>0</v>
      </c>
      <c r="K11799" s="5">
        <v>259.7</v>
      </c>
      <c r="L11799" s="5">
        <v>0</v>
      </c>
      <c r="M11799" t="str">
        <f>IF(ISERROR(VLOOKUP(A11799,'[1]Ecart validé'!$A:$A,1,FALSE)),Z11799,"Ecart Validé")</f>
        <v>valid</v>
      </c>
      <c r="R11799" t="s">
        <v>30</v>
      </c>
      <c r="X11799"/>
      <c r="Y11799"/>
      <c r="Z11799" t="s">
        <v>31</v>
      </c>
    </row>
    <row r="11800" spans="1:26" x14ac:dyDescent="0.3">
      <c r="A11800" t="s">
        <v>14606</v>
      </c>
      <c r="B11800" t="s">
        <v>6107</v>
      </c>
      <c r="C11800">
        <v>306961</v>
      </c>
      <c r="D11800" t="str">
        <f>+VLOOKUP(C11800,Param!K:L,2,FALSE)</f>
        <v>DR OETKER (UK) LTD</v>
      </c>
      <c r="E11800" t="s">
        <v>6811</v>
      </c>
      <c r="F11800" t="s">
        <v>8264</v>
      </c>
      <c r="G11800" t="s">
        <v>1422</v>
      </c>
      <c r="H11800" s="5">
        <v>391.65</v>
      </c>
      <c r="I11800" s="5">
        <v>391.65</v>
      </c>
      <c r="J11800" s="5">
        <v>0</v>
      </c>
      <c r="K11800" s="5">
        <v>391.65</v>
      </c>
      <c r="L11800" s="5">
        <v>0</v>
      </c>
      <c r="M11800" t="str">
        <f>IF(ISERROR(VLOOKUP(A11800,'[1]Ecart validé'!$A:$A,1,FALSE)),Z11800,"Ecart Validé")</f>
        <v>valid</v>
      </c>
      <c r="R11800" t="s">
        <v>30</v>
      </c>
      <c r="X11800"/>
      <c r="Y11800"/>
      <c r="Z11800" t="s">
        <v>31</v>
      </c>
    </row>
    <row r="11801" spans="1:26" x14ac:dyDescent="0.3">
      <c r="A11801" t="s">
        <v>14607</v>
      </c>
      <c r="B11801" t="s">
        <v>6107</v>
      </c>
      <c r="C11801">
        <v>306961</v>
      </c>
      <c r="D11801" t="str">
        <f>+VLOOKUP(C11801,Param!K:L,2,FALSE)</f>
        <v>DR OETKER (UK) LTD</v>
      </c>
      <c r="E11801" t="s">
        <v>6811</v>
      </c>
      <c r="F11801" t="s">
        <v>8266</v>
      </c>
      <c r="G11801" t="s">
        <v>1422</v>
      </c>
      <c r="H11801" s="5">
        <v>1739.67</v>
      </c>
      <c r="I11801" s="5">
        <v>1739.67</v>
      </c>
      <c r="J11801" s="5">
        <v>0</v>
      </c>
      <c r="K11801" s="5">
        <v>1739.67</v>
      </c>
      <c r="L11801" s="5">
        <v>0</v>
      </c>
      <c r="M11801" t="str">
        <f>IF(ISERROR(VLOOKUP(A11801,'[1]Ecart validé'!$A:$A,1,FALSE)),Z11801,"Ecart Validé")</f>
        <v>valid</v>
      </c>
      <c r="R11801" t="s">
        <v>30</v>
      </c>
      <c r="X11801"/>
      <c r="Y11801"/>
      <c r="Z11801" t="s">
        <v>31</v>
      </c>
    </row>
    <row r="11802" spans="1:26" x14ac:dyDescent="0.3">
      <c r="A11802" t="s">
        <v>14608</v>
      </c>
      <c r="B11802" t="s">
        <v>6107</v>
      </c>
      <c r="C11802">
        <v>33898</v>
      </c>
      <c r="D11802" t="str">
        <f>+VLOOKUP(C11802,Param!K:L,2,FALSE)</f>
        <v>Concept Fire &amp; Security Solutions Ltd</v>
      </c>
      <c r="E11802" t="s">
        <v>14609</v>
      </c>
      <c r="F11802" t="s">
        <v>8264</v>
      </c>
      <c r="G11802" t="s">
        <v>1422</v>
      </c>
      <c r="H11802" s="5">
        <v>145</v>
      </c>
      <c r="I11802" s="5">
        <v>145</v>
      </c>
      <c r="J11802" s="5">
        <v>0</v>
      </c>
      <c r="K11802" s="5">
        <v>145</v>
      </c>
      <c r="L11802" s="5">
        <v>0</v>
      </c>
      <c r="M11802" t="str">
        <f>IF(ISERROR(VLOOKUP(A11802,'[1]Ecart validé'!$A:$A,1,FALSE)),Z11802,"Ecart Validé")</f>
        <v>valid</v>
      </c>
      <c r="R11802" t="s">
        <v>30</v>
      </c>
      <c r="X11802"/>
      <c r="Y11802"/>
      <c r="Z11802" t="s">
        <v>31</v>
      </c>
    </row>
    <row r="11803" spans="1:26" x14ac:dyDescent="0.3">
      <c r="A11803" t="s">
        <v>14610</v>
      </c>
      <c r="B11803" t="s">
        <v>6107</v>
      </c>
      <c r="C11803">
        <v>35598</v>
      </c>
      <c r="D11803" t="str">
        <f>+VLOOKUP(C11803,Param!K:L,2,FALSE)</f>
        <v>BIDFOOD / BFS Group Limited</v>
      </c>
      <c r="E11803" t="s">
        <v>6816</v>
      </c>
      <c r="F11803" t="s">
        <v>8260</v>
      </c>
      <c r="G11803" t="s">
        <v>1422</v>
      </c>
      <c r="H11803" s="5">
        <v>17811.830000000002</v>
      </c>
      <c r="I11803" s="5">
        <v>17811.829600000001</v>
      </c>
      <c r="J11803" s="5">
        <v>4.00000000809086E-4</v>
      </c>
      <c r="K11803" s="5">
        <v>17811.829600000001</v>
      </c>
      <c r="L11803" s="5">
        <v>4.00000000809086E-4</v>
      </c>
      <c r="M11803" t="str">
        <f>IF(ISERROR(VLOOKUP(A11803,'[1]Ecart validé'!$A:$A,1,FALSE)),Z11803,"Ecart Validé")</f>
        <v>valid</v>
      </c>
      <c r="R11803" t="s">
        <v>30</v>
      </c>
      <c r="X11803"/>
      <c r="Y11803"/>
      <c r="Z11803" t="s">
        <v>31</v>
      </c>
    </row>
    <row r="11804" spans="1:26" x14ac:dyDescent="0.3">
      <c r="A11804" t="s">
        <v>14611</v>
      </c>
      <c r="B11804" t="s">
        <v>6107</v>
      </c>
      <c r="C11804">
        <v>35598</v>
      </c>
      <c r="D11804" t="str">
        <f>+VLOOKUP(C11804,Param!K:L,2,FALSE)</f>
        <v>BIDFOOD / BFS Group Limited</v>
      </c>
      <c r="E11804" t="s">
        <v>6816</v>
      </c>
      <c r="F11804" t="s">
        <v>8262</v>
      </c>
      <c r="G11804" t="s">
        <v>1422</v>
      </c>
      <c r="H11804" s="5">
        <v>48298.98</v>
      </c>
      <c r="I11804" s="5">
        <v>48298.980300000003</v>
      </c>
      <c r="J11804" s="5">
        <v>-2.9999999969732E-4</v>
      </c>
      <c r="K11804" s="5">
        <v>48298.980300000003</v>
      </c>
      <c r="L11804" s="5">
        <v>-2.9999999969732E-4</v>
      </c>
      <c r="M11804" t="str">
        <f>IF(ISERROR(VLOOKUP(A11804,'[1]Ecart validé'!$A:$A,1,FALSE)),Z11804,"Ecart Validé")</f>
        <v>valid</v>
      </c>
      <c r="R11804" t="s">
        <v>30</v>
      </c>
      <c r="X11804"/>
      <c r="Y11804"/>
      <c r="Z11804" t="s">
        <v>31</v>
      </c>
    </row>
    <row r="11805" spans="1:26" x14ac:dyDescent="0.3">
      <c r="A11805" t="s">
        <v>14612</v>
      </c>
      <c r="B11805" t="s">
        <v>6107</v>
      </c>
      <c r="C11805">
        <v>35598</v>
      </c>
      <c r="D11805" t="str">
        <f>+VLOOKUP(C11805,Param!K:L,2,FALSE)</f>
        <v>BIDFOOD / BFS Group Limited</v>
      </c>
      <c r="E11805" t="s">
        <v>6816</v>
      </c>
      <c r="F11805" t="s">
        <v>8264</v>
      </c>
      <c r="G11805" t="s">
        <v>1422</v>
      </c>
      <c r="H11805" s="5">
        <v>94435.47</v>
      </c>
      <c r="I11805" s="5">
        <v>94435.464399999997</v>
      </c>
      <c r="J11805" s="5">
        <v>5.6000000040512497E-3</v>
      </c>
      <c r="K11805" s="5">
        <v>94435.464399999997</v>
      </c>
      <c r="L11805" s="5">
        <v>5.6000000040512497E-3</v>
      </c>
      <c r="M11805" t="str">
        <f>IF(ISERROR(VLOOKUP(A11805,'[1]Ecart validé'!$A:$A,1,FALSE)),Z11805,"Ecart Validé")</f>
        <v>valid</v>
      </c>
      <c r="R11805" t="s">
        <v>30</v>
      </c>
      <c r="X11805"/>
      <c r="Y11805"/>
      <c r="Z11805" t="s">
        <v>31</v>
      </c>
    </row>
    <row r="11806" spans="1:26" x14ac:dyDescent="0.3">
      <c r="A11806" t="s">
        <v>14613</v>
      </c>
      <c r="B11806" t="s">
        <v>6107</v>
      </c>
      <c r="C11806">
        <v>35598</v>
      </c>
      <c r="D11806" t="str">
        <f>+VLOOKUP(C11806,Param!K:L,2,FALSE)</f>
        <v>BIDFOOD / BFS Group Limited</v>
      </c>
      <c r="E11806" t="s">
        <v>6816</v>
      </c>
      <c r="F11806" t="s">
        <v>8266</v>
      </c>
      <c r="G11806" t="s">
        <v>1422</v>
      </c>
      <c r="H11806" s="5">
        <v>86525.98</v>
      </c>
      <c r="I11806" s="5">
        <v>86525.975999999995</v>
      </c>
      <c r="J11806" s="5">
        <v>4.0000000008149003E-3</v>
      </c>
      <c r="K11806" s="5">
        <v>86525.975999999995</v>
      </c>
      <c r="L11806" s="5">
        <v>4.0000000008149003E-3</v>
      </c>
      <c r="M11806" t="str">
        <f>IF(ISERROR(VLOOKUP(A11806,'[1]Ecart validé'!$A:$A,1,FALSE)),Z11806,"Ecart Validé")</f>
        <v>valid</v>
      </c>
      <c r="R11806" t="s">
        <v>30</v>
      </c>
      <c r="X11806"/>
      <c r="Y11806"/>
      <c r="Z11806" t="s">
        <v>31</v>
      </c>
    </row>
    <row r="11807" spans="1:26" x14ac:dyDescent="0.3">
      <c r="A11807" t="s">
        <v>14614</v>
      </c>
      <c r="B11807" t="s">
        <v>6107</v>
      </c>
      <c r="C11807">
        <v>348111</v>
      </c>
      <c r="D11807" t="str">
        <f>+VLOOKUP(C11807,Param!K:L,2,FALSE)</f>
        <v>Amenity Warehouse Ltd</v>
      </c>
      <c r="E11807" t="s">
        <v>14615</v>
      </c>
      <c r="F11807" t="s">
        <v>8264</v>
      </c>
      <c r="G11807" t="s">
        <v>1422</v>
      </c>
      <c r="H11807" s="5">
        <v>20.28</v>
      </c>
      <c r="I11807" s="5">
        <v>20.278400000000001</v>
      </c>
      <c r="J11807" s="5">
        <v>1.5999999999998201E-3</v>
      </c>
      <c r="K11807" s="5">
        <v>20.28</v>
      </c>
      <c r="L11807" s="5">
        <v>0</v>
      </c>
      <c r="M11807" t="str">
        <f>IF(ISERROR(VLOOKUP(A11807,'[1]Ecart validé'!$A:$A,1,FALSE)),Z11807,"Ecart Validé")</f>
        <v>valid</v>
      </c>
      <c r="R11807" t="s">
        <v>30</v>
      </c>
      <c r="X11807"/>
      <c r="Y11807"/>
      <c r="Z11807" t="s">
        <v>31</v>
      </c>
    </row>
    <row r="11808" spans="1:26" x14ac:dyDescent="0.3">
      <c r="A11808" t="s">
        <v>14616</v>
      </c>
      <c r="B11808" t="s">
        <v>6107</v>
      </c>
      <c r="C11808">
        <v>348111</v>
      </c>
      <c r="D11808" t="str">
        <f>+VLOOKUP(C11808,Param!K:L,2,FALSE)</f>
        <v>Amenity Warehouse Ltd</v>
      </c>
      <c r="E11808" t="s">
        <v>14615</v>
      </c>
      <c r="F11808" t="s">
        <v>8266</v>
      </c>
      <c r="G11808" t="s">
        <v>1422</v>
      </c>
      <c r="H11808" s="5">
        <v>64.930000000000007</v>
      </c>
      <c r="I11808" s="5">
        <v>64.928899999999999</v>
      </c>
      <c r="J11808" s="5">
        <v>1.1000000000080899E-3</v>
      </c>
      <c r="K11808" s="5">
        <v>64.930000000000007</v>
      </c>
      <c r="L11808" s="5">
        <v>0</v>
      </c>
      <c r="M11808" t="str">
        <f>IF(ISERROR(VLOOKUP(A11808,'[1]Ecart validé'!$A:$A,1,FALSE)),Z11808,"Ecart Validé")</f>
        <v>valid</v>
      </c>
      <c r="R11808" t="s">
        <v>30</v>
      </c>
      <c r="X11808"/>
      <c r="Y11808"/>
      <c r="Z11808" t="s">
        <v>31</v>
      </c>
    </row>
    <row r="11809" spans="1:26" x14ac:dyDescent="0.3">
      <c r="A11809" t="s">
        <v>14617</v>
      </c>
      <c r="B11809" t="s">
        <v>6107</v>
      </c>
      <c r="C11809">
        <v>289000</v>
      </c>
      <c r="D11809" t="str">
        <f>+VLOOKUP(C11809,Param!K:L,2,FALSE)</f>
        <v>Master Confections Limited</v>
      </c>
      <c r="E11809" t="s">
        <v>14618</v>
      </c>
      <c r="F11809" t="s">
        <v>8264</v>
      </c>
      <c r="G11809" t="s">
        <v>1422</v>
      </c>
      <c r="H11809" s="5">
        <v>39.479999999999997</v>
      </c>
      <c r="I11809" s="5">
        <v>39.479999999999997</v>
      </c>
      <c r="J11809" s="5">
        <v>0</v>
      </c>
      <c r="K11809" s="5">
        <v>39.479999999999997</v>
      </c>
      <c r="L11809" s="5">
        <v>0</v>
      </c>
      <c r="M11809" t="str">
        <f>IF(ISERROR(VLOOKUP(A11809,'[1]Ecart validé'!$A:$A,1,FALSE)),Z11809,"Ecart Validé")</f>
        <v>valid</v>
      </c>
      <c r="R11809" t="s">
        <v>30</v>
      </c>
      <c r="X11809"/>
      <c r="Y11809"/>
      <c r="Z11809" t="s">
        <v>31</v>
      </c>
    </row>
    <row r="11810" spans="1:26" x14ac:dyDescent="0.3">
      <c r="A11810" t="s">
        <v>14619</v>
      </c>
      <c r="B11810" t="s">
        <v>6107</v>
      </c>
      <c r="C11810">
        <v>289000</v>
      </c>
      <c r="D11810" t="str">
        <f>+VLOOKUP(C11810,Param!K:L,2,FALSE)</f>
        <v>Master Confections Limited</v>
      </c>
      <c r="E11810" t="s">
        <v>14618</v>
      </c>
      <c r="F11810" t="s">
        <v>8266</v>
      </c>
      <c r="G11810" t="s">
        <v>1422</v>
      </c>
      <c r="H11810" s="5">
        <v>153.78</v>
      </c>
      <c r="I11810" s="5">
        <v>153.78</v>
      </c>
      <c r="J11810" s="5">
        <v>0</v>
      </c>
      <c r="K11810" s="5">
        <v>153.78</v>
      </c>
      <c r="L11810" s="5">
        <v>0</v>
      </c>
      <c r="M11810" t="str">
        <f>IF(ISERROR(VLOOKUP(A11810,'[1]Ecart validé'!$A:$A,1,FALSE)),Z11810,"Ecart Validé")</f>
        <v>valid</v>
      </c>
      <c r="R11810" t="s">
        <v>30</v>
      </c>
      <c r="X11810"/>
      <c r="Y11810"/>
      <c r="Z11810" t="s">
        <v>31</v>
      </c>
    </row>
    <row r="11811" spans="1:26" x14ac:dyDescent="0.3">
      <c r="A11811" t="s">
        <v>14620</v>
      </c>
      <c r="B11811" t="s">
        <v>6107</v>
      </c>
      <c r="C11811">
        <v>352449</v>
      </c>
      <c r="D11811" t="str">
        <f>+VLOOKUP(C11811,Param!K:L,2,FALSE)</f>
        <v>Cumming Management Group UK Limited</v>
      </c>
      <c r="E11811" t="s">
        <v>14621</v>
      </c>
      <c r="F11811" t="s">
        <v>8264</v>
      </c>
      <c r="G11811" t="s">
        <v>1422</v>
      </c>
      <c r="H11811" s="5">
        <v>1282.51</v>
      </c>
      <c r="I11811" s="5">
        <v>1282.51</v>
      </c>
      <c r="J11811" s="5">
        <v>0</v>
      </c>
      <c r="K11811" s="5">
        <v>1282.51</v>
      </c>
      <c r="L11811" s="5">
        <v>0</v>
      </c>
      <c r="M11811" t="str">
        <f>IF(ISERROR(VLOOKUP(A11811,'[1]Ecart validé'!$A:$A,1,FALSE)),Z11811,"Ecart Validé")</f>
        <v>valid</v>
      </c>
      <c r="R11811" t="s">
        <v>30</v>
      </c>
      <c r="X11811"/>
      <c r="Y11811"/>
      <c r="Z11811" t="s">
        <v>31</v>
      </c>
    </row>
    <row r="11812" spans="1:26" x14ac:dyDescent="0.3">
      <c r="A11812" t="s">
        <v>14622</v>
      </c>
      <c r="B11812" t="s">
        <v>6107</v>
      </c>
      <c r="C11812">
        <v>355836</v>
      </c>
      <c r="D11812" t="str">
        <f>+VLOOKUP(C11812,Param!K:L,2,FALSE)</f>
        <v>HYDROCK CONSULTANTS LIMITED</v>
      </c>
      <c r="E11812" t="s">
        <v>6833</v>
      </c>
      <c r="F11812" t="s">
        <v>8260</v>
      </c>
      <c r="G11812" t="s">
        <v>1422</v>
      </c>
      <c r="H11812" s="5">
        <v>44.1</v>
      </c>
      <c r="I11812" s="5">
        <v>44.1</v>
      </c>
      <c r="J11812" s="5">
        <v>0</v>
      </c>
      <c r="K11812" s="5">
        <v>44.1</v>
      </c>
      <c r="L11812" s="5">
        <v>0</v>
      </c>
      <c r="M11812" t="str">
        <f>IF(ISERROR(VLOOKUP(A11812,'[1]Ecart validé'!$A:$A,1,FALSE)),Z11812,"Ecart Validé")</f>
        <v>valid</v>
      </c>
      <c r="R11812" t="s">
        <v>30</v>
      </c>
      <c r="X11812"/>
      <c r="Y11812"/>
      <c r="Z11812" t="s">
        <v>31</v>
      </c>
    </row>
    <row r="11813" spans="1:26" x14ac:dyDescent="0.3">
      <c r="A11813" t="s">
        <v>14623</v>
      </c>
      <c r="B11813" t="s">
        <v>6107</v>
      </c>
      <c r="C11813">
        <v>355836</v>
      </c>
      <c r="D11813" t="str">
        <f>+VLOOKUP(C11813,Param!K:L,2,FALSE)</f>
        <v>HYDROCK CONSULTANTS LIMITED</v>
      </c>
      <c r="E11813" t="s">
        <v>6833</v>
      </c>
      <c r="F11813" t="s">
        <v>8264</v>
      </c>
      <c r="G11813" t="s">
        <v>1422</v>
      </c>
      <c r="H11813" s="5">
        <v>29.4</v>
      </c>
      <c r="I11813" s="5">
        <v>29.4</v>
      </c>
      <c r="J11813" s="5">
        <v>0</v>
      </c>
      <c r="K11813" s="5">
        <v>29.4</v>
      </c>
      <c r="L11813" s="5">
        <v>0</v>
      </c>
      <c r="M11813" t="str">
        <f>IF(ISERROR(VLOOKUP(A11813,'[1]Ecart validé'!$A:$A,1,FALSE)),Z11813,"Ecart Validé")</f>
        <v>valid</v>
      </c>
      <c r="R11813" t="s">
        <v>30</v>
      </c>
      <c r="X11813"/>
      <c r="Y11813"/>
      <c r="Z11813" t="s">
        <v>31</v>
      </c>
    </row>
    <row r="11814" spans="1:26" x14ac:dyDescent="0.3">
      <c r="A11814" t="s">
        <v>14624</v>
      </c>
      <c r="B11814" t="s">
        <v>6107</v>
      </c>
      <c r="C11814">
        <v>35369</v>
      </c>
      <c r="D11814" t="str">
        <f>+VLOOKUP(C11814,Param!K:L,2,FALSE)</f>
        <v>MATTHEW CLARK BIBENDUM LTD</v>
      </c>
      <c r="E11814" t="s">
        <v>6348</v>
      </c>
      <c r="F11814" t="s">
        <v>8264</v>
      </c>
      <c r="G11814" t="s">
        <v>1422</v>
      </c>
      <c r="H11814" s="5">
        <v>48526.9205</v>
      </c>
      <c r="I11814" s="5">
        <v>48526.9205</v>
      </c>
      <c r="J11814" s="5">
        <v>0</v>
      </c>
      <c r="K11814" s="5">
        <v>48526.9205</v>
      </c>
      <c r="L11814" s="5">
        <v>0</v>
      </c>
      <c r="M11814" t="str">
        <f>IF(ISERROR(VLOOKUP(A11814,'[1]Ecart validé'!$A:$A,1,FALSE)),Z11814,"Ecart Validé")</f>
        <v>valid</v>
      </c>
      <c r="R11814" t="s">
        <v>30</v>
      </c>
      <c r="X11814"/>
      <c r="Y11814"/>
      <c r="Z11814" t="s">
        <v>31</v>
      </c>
    </row>
    <row r="11815" spans="1:26" ht="57.6" x14ac:dyDescent="0.3">
      <c r="A11815" t="s">
        <v>14625</v>
      </c>
      <c r="B11815" t="s">
        <v>6107</v>
      </c>
      <c r="C11815">
        <v>119281</v>
      </c>
      <c r="D11815" t="str">
        <f>+VLOOKUP(C11815,Param!K:L,2,FALSE)</f>
        <v>NESTLE UK LTD</v>
      </c>
      <c r="E11815" t="s">
        <v>6642</v>
      </c>
      <c r="F11815" t="s">
        <v>8260</v>
      </c>
      <c r="G11815" t="s">
        <v>1422</v>
      </c>
      <c r="H11815" s="5">
        <v>893.98599999999999</v>
      </c>
      <c r="I11815" s="5">
        <v>893.98230000000001</v>
      </c>
      <c r="J11815" s="5">
        <v>3.69999999998071E-3</v>
      </c>
      <c r="K11815" s="5">
        <v>893.98599999999999</v>
      </c>
      <c r="L11815" s="5">
        <v>0</v>
      </c>
      <c r="M11815" t="str">
        <f>IF(ISERROR(VLOOKUP(A11815,'[1]Ecart validé'!$A:$A,1,FALSE)),Z11815,"Ecart Validé")</f>
        <v>valid</v>
      </c>
      <c r="R11815" t="s">
        <v>30</v>
      </c>
      <c r="S11815" t="s">
        <v>42</v>
      </c>
      <c r="T11815" t="s">
        <v>325</v>
      </c>
      <c r="U11815" s="13" t="s">
        <v>14626</v>
      </c>
      <c r="V11815" t="s">
        <v>45</v>
      </c>
      <c r="W11815" t="s">
        <v>46</v>
      </c>
      <c r="X11815" t="s">
        <v>47</v>
      </c>
      <c r="Y11815" t="s">
        <v>47</v>
      </c>
      <c r="Z11815" t="s">
        <v>31</v>
      </c>
    </row>
    <row r="11816" spans="1:26" ht="57.6" x14ac:dyDescent="0.3">
      <c r="A11816" t="s">
        <v>14627</v>
      </c>
      <c r="B11816" t="s">
        <v>6107</v>
      </c>
      <c r="C11816">
        <v>119281</v>
      </c>
      <c r="D11816" t="str">
        <f>+VLOOKUP(C11816,Param!K:L,2,FALSE)</f>
        <v>NESTLE UK LTD</v>
      </c>
      <c r="E11816" t="s">
        <v>6642</v>
      </c>
      <c r="F11816" t="s">
        <v>8262</v>
      </c>
      <c r="G11816" t="s">
        <v>1422</v>
      </c>
      <c r="H11816" s="5">
        <v>895.28819999999996</v>
      </c>
      <c r="I11816" s="5">
        <v>895.28449999999998</v>
      </c>
      <c r="J11816" s="5">
        <v>3.69999999998071E-3</v>
      </c>
      <c r="K11816" s="5">
        <v>895.28819999999996</v>
      </c>
      <c r="L11816" s="5">
        <v>0</v>
      </c>
      <c r="M11816" t="str">
        <f>IF(ISERROR(VLOOKUP(A11816,'[1]Ecart validé'!$A:$A,1,FALSE)),Z11816,"Ecart Validé")</f>
        <v>valid</v>
      </c>
      <c r="R11816" t="s">
        <v>30</v>
      </c>
      <c r="S11816" t="s">
        <v>42</v>
      </c>
      <c r="T11816" t="s">
        <v>325</v>
      </c>
      <c r="U11816" s="13" t="s">
        <v>14628</v>
      </c>
      <c r="V11816" t="s">
        <v>45</v>
      </c>
      <c r="W11816" t="s">
        <v>46</v>
      </c>
      <c r="X11816" t="s">
        <v>47</v>
      </c>
      <c r="Y11816" t="s">
        <v>47</v>
      </c>
      <c r="Z11816" t="s">
        <v>31</v>
      </c>
    </row>
    <row r="11817" spans="1:26" ht="57.6" x14ac:dyDescent="0.3">
      <c r="A11817" t="s">
        <v>14629</v>
      </c>
      <c r="B11817" t="s">
        <v>6107</v>
      </c>
      <c r="C11817">
        <v>119281</v>
      </c>
      <c r="D11817" t="str">
        <f>+VLOOKUP(C11817,Param!K:L,2,FALSE)</f>
        <v>NESTLE UK LTD</v>
      </c>
      <c r="E11817" t="s">
        <v>6642</v>
      </c>
      <c r="F11817" t="s">
        <v>8264</v>
      </c>
      <c r="G11817" t="s">
        <v>1422</v>
      </c>
      <c r="H11817" s="5">
        <v>1436.0617999999999</v>
      </c>
      <c r="I11817" s="5">
        <v>1436.0564999999999</v>
      </c>
      <c r="J11817" s="5">
        <v>5.3000000000338297E-3</v>
      </c>
      <c r="K11817" s="5">
        <v>1436.0617999999999</v>
      </c>
      <c r="L11817" s="5">
        <v>0</v>
      </c>
      <c r="M11817" t="str">
        <f>IF(ISERROR(VLOOKUP(A11817,'[1]Ecart validé'!$A:$A,1,FALSE)),Z11817,"Ecart Validé")</f>
        <v>valid</v>
      </c>
      <c r="R11817" t="s">
        <v>30</v>
      </c>
      <c r="S11817" t="s">
        <v>42</v>
      </c>
      <c r="T11817" t="s">
        <v>325</v>
      </c>
      <c r="U11817" s="13" t="s">
        <v>14630</v>
      </c>
      <c r="V11817" t="s">
        <v>45</v>
      </c>
      <c r="W11817" t="s">
        <v>46</v>
      </c>
      <c r="X11817" t="s">
        <v>47</v>
      </c>
      <c r="Y11817" t="s">
        <v>47</v>
      </c>
      <c r="Z11817" t="s">
        <v>31</v>
      </c>
    </row>
    <row r="11818" spans="1:26" x14ac:dyDescent="0.3">
      <c r="A11818" t="s">
        <v>14631</v>
      </c>
      <c r="B11818" t="s">
        <v>6107</v>
      </c>
      <c r="C11818">
        <v>115736</v>
      </c>
      <c r="D11818" t="str">
        <f>+VLOOKUP(C11818,Param!K:L,2,FALSE)</f>
        <v>CCE LTD (COKE)</v>
      </c>
      <c r="E11818" t="s">
        <v>6591</v>
      </c>
      <c r="F11818" t="s">
        <v>8260</v>
      </c>
      <c r="G11818" t="s">
        <v>1422</v>
      </c>
      <c r="H11818" s="5">
        <v>175.5</v>
      </c>
      <c r="I11818" s="5">
        <v>175.5</v>
      </c>
      <c r="J11818" s="5">
        <v>0</v>
      </c>
      <c r="K11818" s="5">
        <v>175.5</v>
      </c>
      <c r="L11818" s="5">
        <v>0</v>
      </c>
      <c r="M11818" t="str">
        <f>IF(ISERROR(VLOOKUP(A11818,'[1]Ecart validé'!$A:$A,1,FALSE)),Z11818,"Ecart Validé")</f>
        <v>valid</v>
      </c>
      <c r="R11818" t="s">
        <v>30</v>
      </c>
      <c r="X11818"/>
      <c r="Y11818"/>
      <c r="Z11818" t="s">
        <v>31</v>
      </c>
    </row>
    <row r="11819" spans="1:26" x14ac:dyDescent="0.3">
      <c r="A11819" t="s">
        <v>14632</v>
      </c>
      <c r="B11819" t="s">
        <v>6107</v>
      </c>
      <c r="C11819">
        <v>115736</v>
      </c>
      <c r="D11819" t="str">
        <f>+VLOOKUP(C11819,Param!K:L,2,FALSE)</f>
        <v>CCE LTD (COKE)</v>
      </c>
      <c r="E11819" t="s">
        <v>6591</v>
      </c>
      <c r="F11819" t="s">
        <v>8262</v>
      </c>
      <c r="G11819" t="s">
        <v>1422</v>
      </c>
      <c r="H11819" s="5">
        <v>2392.748</v>
      </c>
      <c r="I11819" s="5">
        <v>2392.748</v>
      </c>
      <c r="J11819" s="5">
        <v>0</v>
      </c>
      <c r="K11819" s="5">
        <v>2392.748</v>
      </c>
      <c r="L11819" s="5">
        <v>0</v>
      </c>
      <c r="M11819" t="str">
        <f>IF(ISERROR(VLOOKUP(A11819,'[1]Ecart validé'!$A:$A,1,FALSE)),Z11819,"Ecart Validé")</f>
        <v>valid</v>
      </c>
      <c r="R11819" t="s">
        <v>30</v>
      </c>
      <c r="X11819"/>
      <c r="Y11819"/>
      <c r="Z11819" t="s">
        <v>31</v>
      </c>
    </row>
    <row r="11820" spans="1:26" x14ac:dyDescent="0.3">
      <c r="A11820" t="s">
        <v>14633</v>
      </c>
      <c r="B11820" t="s">
        <v>6107</v>
      </c>
      <c r="C11820">
        <v>115736</v>
      </c>
      <c r="D11820" t="str">
        <f>+VLOOKUP(C11820,Param!K:L,2,FALSE)</f>
        <v>CCE LTD (COKE)</v>
      </c>
      <c r="E11820" t="s">
        <v>6591</v>
      </c>
      <c r="F11820" t="s">
        <v>8264</v>
      </c>
      <c r="G11820" t="s">
        <v>1422</v>
      </c>
      <c r="H11820" s="5">
        <v>3090.0884999999998</v>
      </c>
      <c r="I11820" s="5">
        <v>3090.0884999999998</v>
      </c>
      <c r="J11820" s="5">
        <v>0</v>
      </c>
      <c r="K11820" s="5">
        <v>3090.0884999999998</v>
      </c>
      <c r="L11820" s="5">
        <v>0</v>
      </c>
      <c r="M11820" t="str">
        <f>IF(ISERROR(VLOOKUP(A11820,'[1]Ecart validé'!$A:$A,1,FALSE)),Z11820,"Ecart Validé")</f>
        <v>valid</v>
      </c>
      <c r="R11820" t="s">
        <v>30</v>
      </c>
      <c r="X11820"/>
      <c r="Y11820"/>
      <c r="Z11820" t="s">
        <v>31</v>
      </c>
    </row>
    <row r="11821" spans="1:26" x14ac:dyDescent="0.3">
      <c r="A11821" t="s">
        <v>14634</v>
      </c>
      <c r="B11821" t="s">
        <v>6107</v>
      </c>
      <c r="C11821">
        <v>361842</v>
      </c>
      <c r="D11821" t="str">
        <f>+VLOOKUP(C11821,Param!K:L,2,FALSE)</f>
        <v>Press London Ltd</v>
      </c>
      <c r="E11821" t="s">
        <v>14635</v>
      </c>
      <c r="F11821" t="s">
        <v>8264</v>
      </c>
      <c r="G11821" t="s">
        <v>1422</v>
      </c>
      <c r="H11821" s="5">
        <v>372.05</v>
      </c>
      <c r="I11821" s="5">
        <v>372.04500000000002</v>
      </c>
      <c r="J11821" s="5">
        <v>4.9999999999954499E-3</v>
      </c>
      <c r="K11821" s="5">
        <v>372.05</v>
      </c>
      <c r="L11821" s="5">
        <v>0</v>
      </c>
      <c r="M11821" t="str">
        <f>IF(ISERROR(VLOOKUP(A11821,'[1]Ecart validé'!$A:$A,1,FALSE)),Z11821,"Ecart Validé")</f>
        <v>valid</v>
      </c>
      <c r="R11821" t="s">
        <v>30</v>
      </c>
      <c r="X11821"/>
      <c r="Y11821"/>
      <c r="Z11821" t="s">
        <v>31</v>
      </c>
    </row>
    <row r="11822" spans="1:26" x14ac:dyDescent="0.3">
      <c r="A11822" t="s">
        <v>14636</v>
      </c>
      <c r="B11822" t="s">
        <v>6107</v>
      </c>
      <c r="C11822">
        <v>361842</v>
      </c>
      <c r="D11822" t="str">
        <f>+VLOOKUP(C11822,Param!K:L,2,FALSE)</f>
        <v>Press London Ltd</v>
      </c>
      <c r="E11822" t="s">
        <v>14635</v>
      </c>
      <c r="F11822" t="s">
        <v>8266</v>
      </c>
      <c r="G11822" t="s">
        <v>1422</v>
      </c>
      <c r="H11822" s="5">
        <v>474.29</v>
      </c>
      <c r="I11822" s="5">
        <v>474.28710000000001</v>
      </c>
      <c r="J11822" s="5">
        <v>2.9000000000110001E-3</v>
      </c>
      <c r="K11822" s="5">
        <v>474.29</v>
      </c>
      <c r="L11822" s="5">
        <v>0</v>
      </c>
      <c r="M11822" t="str">
        <f>IF(ISERROR(VLOOKUP(A11822,'[1]Ecart validé'!$A:$A,1,FALSE)),Z11822,"Ecart Validé")</f>
        <v>valid</v>
      </c>
      <c r="R11822" t="s">
        <v>30</v>
      </c>
      <c r="X11822"/>
      <c r="Y11822"/>
      <c r="Z11822" t="s">
        <v>31</v>
      </c>
    </row>
    <row r="11823" spans="1:26" ht="57.6" x14ac:dyDescent="0.3">
      <c r="A11823" t="s">
        <v>14637</v>
      </c>
      <c r="B11823" t="s">
        <v>6107</v>
      </c>
      <c r="C11823">
        <v>36898</v>
      </c>
      <c r="D11823" t="str">
        <f>+VLOOKUP(C11823,Param!K:L,2,FALSE)</f>
        <v>TOTAL GAS AND POWER LTD</v>
      </c>
      <c r="E11823" t="s">
        <v>6518</v>
      </c>
      <c r="F11823" t="s">
        <v>8260</v>
      </c>
      <c r="G11823" t="s">
        <v>1422</v>
      </c>
      <c r="H11823" s="5">
        <v>7072.9422999999997</v>
      </c>
      <c r="I11823" s="5">
        <v>7033.6486000000004</v>
      </c>
      <c r="J11823" s="5">
        <v>39.293699999999198</v>
      </c>
      <c r="K11823" s="5">
        <v>7033.6486000000004</v>
      </c>
      <c r="L11823" s="5">
        <v>39.293699999999198</v>
      </c>
      <c r="M11823" t="str">
        <f>IF(ISERROR(VLOOKUP(A11823,'[1]Ecart validé'!$A:$A,1,FALSE)),Z11823,"Ecart Validé")</f>
        <v>issue</v>
      </c>
      <c r="N11823" t="s">
        <v>14638</v>
      </c>
      <c r="O11823" t="s">
        <v>14639</v>
      </c>
      <c r="P11823" t="s">
        <v>85</v>
      </c>
      <c r="Q11823" t="s">
        <v>14640</v>
      </c>
      <c r="R11823" t="s">
        <v>30</v>
      </c>
      <c r="S11823" t="s">
        <v>42</v>
      </c>
      <c r="T11823" t="s">
        <v>325</v>
      </c>
      <c r="U11823" s="13" t="s">
        <v>14641</v>
      </c>
      <c r="V11823" t="s">
        <v>45</v>
      </c>
      <c r="W11823" t="s">
        <v>46</v>
      </c>
      <c r="X11823" t="s">
        <v>763</v>
      </c>
      <c r="Y11823" t="s">
        <v>763</v>
      </c>
      <c r="Z11823" t="s">
        <v>88</v>
      </c>
    </row>
    <row r="11824" spans="1:26" ht="57.6" x14ac:dyDescent="0.3">
      <c r="A11824" t="s">
        <v>14642</v>
      </c>
      <c r="B11824" t="s">
        <v>6107</v>
      </c>
      <c r="C11824">
        <v>36898</v>
      </c>
      <c r="D11824" t="str">
        <f>+VLOOKUP(C11824,Param!K:L,2,FALSE)</f>
        <v>TOTAL GAS AND POWER LTD</v>
      </c>
      <c r="E11824" t="s">
        <v>6518</v>
      </c>
      <c r="F11824" t="s">
        <v>8262</v>
      </c>
      <c r="G11824" t="s">
        <v>1422</v>
      </c>
      <c r="H11824" s="5">
        <v>4125.9161000000004</v>
      </c>
      <c r="I11824" s="5">
        <v>4102.9944999999998</v>
      </c>
      <c r="J11824" s="5">
        <v>22.921600000000499</v>
      </c>
      <c r="K11824" s="5">
        <v>4102.9944999999998</v>
      </c>
      <c r="L11824" s="5">
        <v>22.921600000000499</v>
      </c>
      <c r="M11824" t="str">
        <f>IF(ISERROR(VLOOKUP(A11824,'[1]Ecart validé'!$A:$A,1,FALSE)),Z11824,"Ecart Validé")</f>
        <v>issue</v>
      </c>
      <c r="N11824" t="s">
        <v>14643</v>
      </c>
      <c r="O11824" t="s">
        <v>14644</v>
      </c>
      <c r="P11824" t="s">
        <v>85</v>
      </c>
      <c r="Q11824" t="s">
        <v>14645</v>
      </c>
      <c r="R11824" t="s">
        <v>30</v>
      </c>
      <c r="S11824" t="s">
        <v>42</v>
      </c>
      <c r="T11824" t="s">
        <v>325</v>
      </c>
      <c r="U11824" s="13" t="s">
        <v>14646</v>
      </c>
      <c r="V11824" t="s">
        <v>45</v>
      </c>
      <c r="W11824" t="s">
        <v>46</v>
      </c>
      <c r="X11824" t="s">
        <v>763</v>
      </c>
      <c r="Y11824" t="s">
        <v>763</v>
      </c>
      <c r="Z11824" t="s">
        <v>88</v>
      </c>
    </row>
    <row r="11825" spans="1:26" ht="43.2" x14ac:dyDescent="0.3">
      <c r="A11825" t="s">
        <v>14647</v>
      </c>
      <c r="B11825" t="s">
        <v>6107</v>
      </c>
      <c r="C11825">
        <v>36898</v>
      </c>
      <c r="D11825" t="str">
        <f>+VLOOKUP(C11825,Param!K:L,2,FALSE)</f>
        <v>TOTAL GAS AND POWER LTD</v>
      </c>
      <c r="E11825" t="s">
        <v>6518</v>
      </c>
      <c r="F11825" t="s">
        <v>8264</v>
      </c>
      <c r="G11825" t="s">
        <v>1422</v>
      </c>
      <c r="H11825" s="5">
        <v>5073.7475000000004</v>
      </c>
      <c r="I11825" s="5">
        <v>5045.5604999999996</v>
      </c>
      <c r="J11825" s="5">
        <v>28.187000000000801</v>
      </c>
      <c r="K11825" s="5">
        <v>5045.5604999999996</v>
      </c>
      <c r="L11825" s="5">
        <v>28.187000000000801</v>
      </c>
      <c r="M11825" t="str">
        <f>IF(ISERROR(VLOOKUP(A11825,'[1]Ecart validé'!$A:$A,1,FALSE)),Z11825,"Ecart Validé")</f>
        <v>issue</v>
      </c>
      <c r="N11825" t="s">
        <v>14648</v>
      </c>
      <c r="O11825" t="s">
        <v>14649</v>
      </c>
      <c r="P11825" t="s">
        <v>85</v>
      </c>
      <c r="Q11825" t="s">
        <v>14650</v>
      </c>
      <c r="R11825" t="s">
        <v>30</v>
      </c>
      <c r="S11825" t="s">
        <v>42</v>
      </c>
      <c r="T11825" t="s">
        <v>325</v>
      </c>
      <c r="U11825" s="13" t="s">
        <v>14651</v>
      </c>
      <c r="V11825" t="s">
        <v>45</v>
      </c>
      <c r="W11825" t="s">
        <v>46</v>
      </c>
      <c r="X11825" t="s">
        <v>763</v>
      </c>
      <c r="Y11825" t="s">
        <v>763</v>
      </c>
      <c r="Z11825" t="s">
        <v>88</v>
      </c>
    </row>
    <row r="11826" spans="1:26" x14ac:dyDescent="0.3">
      <c r="A11826" t="s">
        <v>14652</v>
      </c>
      <c r="B11826" t="s">
        <v>6107</v>
      </c>
      <c r="C11826">
        <v>36898</v>
      </c>
      <c r="D11826" t="str">
        <f>+VLOOKUP(C11826,Param!K:L,2,FALSE)</f>
        <v>TOTAL GAS AND POWER LTD</v>
      </c>
      <c r="E11826" t="s">
        <v>6518</v>
      </c>
      <c r="F11826" t="s">
        <v>8266</v>
      </c>
      <c r="G11826" t="s">
        <v>1422</v>
      </c>
      <c r="H11826" s="5">
        <v>9406.42</v>
      </c>
      <c r="I11826" s="5">
        <v>9406.4182999999994</v>
      </c>
      <c r="J11826" s="5">
        <v>1.70000000071013E-3</v>
      </c>
      <c r="K11826" s="5">
        <v>9406.4182999999994</v>
      </c>
      <c r="L11826" s="5">
        <v>1.70000000071013E-3</v>
      </c>
      <c r="M11826" t="str">
        <f>IF(ISERROR(VLOOKUP(A11826,'[1]Ecart validé'!$A:$A,1,FALSE)),Z11826,"Ecart Validé")</f>
        <v>valid</v>
      </c>
      <c r="R11826" t="s">
        <v>30</v>
      </c>
      <c r="X11826"/>
      <c r="Y11826"/>
      <c r="Z11826" t="s">
        <v>31</v>
      </c>
    </row>
    <row r="11827" spans="1:26" x14ac:dyDescent="0.3">
      <c r="A11827" t="s">
        <v>14653</v>
      </c>
      <c r="B11827" t="s">
        <v>6107</v>
      </c>
      <c r="C11827">
        <v>36014</v>
      </c>
      <c r="D11827" t="str">
        <f>+VLOOKUP(C11827,Param!K:L,2,FALSE)</f>
        <v>Bowreach Ltd</v>
      </c>
      <c r="E11827" t="s">
        <v>6392</v>
      </c>
      <c r="F11827" t="s">
        <v>8260</v>
      </c>
      <c r="G11827" t="s">
        <v>1422</v>
      </c>
      <c r="H11827" s="5">
        <v>10210.07</v>
      </c>
      <c r="I11827" s="5">
        <v>10210.074199999999</v>
      </c>
      <c r="J11827" s="5">
        <v>-4.1999999994004602E-3</v>
      </c>
      <c r="K11827" s="5">
        <v>10210.07</v>
      </c>
      <c r="L11827" s="5">
        <v>0</v>
      </c>
      <c r="M11827" t="str">
        <f>IF(ISERROR(VLOOKUP(A11827,'[1]Ecart validé'!$A:$A,1,FALSE)),Z11827,"Ecart Validé")</f>
        <v>valid</v>
      </c>
      <c r="R11827" t="s">
        <v>30</v>
      </c>
      <c r="X11827"/>
      <c r="Y11827"/>
      <c r="Z11827" t="s">
        <v>31</v>
      </c>
    </row>
    <row r="11828" spans="1:26" x14ac:dyDescent="0.3">
      <c r="A11828" t="s">
        <v>14654</v>
      </c>
      <c r="B11828" t="s">
        <v>6107</v>
      </c>
      <c r="C11828">
        <v>36014</v>
      </c>
      <c r="D11828" t="str">
        <f>+VLOOKUP(C11828,Param!K:L,2,FALSE)</f>
        <v>Bowreach Ltd</v>
      </c>
      <c r="E11828" t="s">
        <v>6392</v>
      </c>
      <c r="F11828" t="s">
        <v>8266</v>
      </c>
      <c r="G11828" t="s">
        <v>1422</v>
      </c>
      <c r="H11828" s="5">
        <v>590.89</v>
      </c>
      <c r="I11828" s="5">
        <v>590.89480000000003</v>
      </c>
      <c r="J11828" s="5">
        <v>-4.8000000000456497E-3</v>
      </c>
      <c r="K11828" s="5">
        <v>590.89</v>
      </c>
      <c r="L11828" s="5">
        <v>0</v>
      </c>
      <c r="M11828" t="str">
        <f>IF(ISERROR(VLOOKUP(A11828,'[1]Ecart validé'!$A:$A,1,FALSE)),Z11828,"Ecart Validé")</f>
        <v>valid</v>
      </c>
      <c r="R11828" t="s">
        <v>30</v>
      </c>
      <c r="X11828"/>
      <c r="Y11828"/>
      <c r="Z11828" t="s">
        <v>31</v>
      </c>
    </row>
    <row r="11829" spans="1:26" x14ac:dyDescent="0.3">
      <c r="A11829" t="s">
        <v>14655</v>
      </c>
      <c r="B11829" t="s">
        <v>6107</v>
      </c>
      <c r="C11829">
        <v>115610</v>
      </c>
      <c r="D11829" t="str">
        <f>+VLOOKUP(C11829,Param!K:L,2,FALSE)</f>
        <v>ASAHI UK LTD</v>
      </c>
      <c r="E11829" t="s">
        <v>6587</v>
      </c>
      <c r="F11829" t="s">
        <v>8260</v>
      </c>
      <c r="G11829" t="s">
        <v>1422</v>
      </c>
      <c r="H11829" s="5">
        <v>864.5</v>
      </c>
      <c r="I11829" s="5">
        <v>864.5</v>
      </c>
      <c r="J11829" s="5">
        <v>0</v>
      </c>
      <c r="K11829" s="5">
        <v>864.5</v>
      </c>
      <c r="L11829" s="5">
        <v>0</v>
      </c>
      <c r="M11829" t="str">
        <f>IF(ISERROR(VLOOKUP(A11829,'[1]Ecart validé'!$A:$A,1,FALSE)),Z11829,"Ecart Validé")</f>
        <v>valid</v>
      </c>
      <c r="R11829" t="s">
        <v>30</v>
      </c>
      <c r="X11829"/>
      <c r="Y11829"/>
      <c r="Z11829" t="s">
        <v>31</v>
      </c>
    </row>
    <row r="11830" spans="1:26" x14ac:dyDescent="0.3">
      <c r="A11830" t="s">
        <v>14656</v>
      </c>
      <c r="B11830" t="s">
        <v>6107</v>
      </c>
      <c r="C11830">
        <v>115610</v>
      </c>
      <c r="D11830" t="str">
        <f>+VLOOKUP(C11830,Param!K:L,2,FALSE)</f>
        <v>ASAHI UK LTD</v>
      </c>
      <c r="E11830" t="s">
        <v>6587</v>
      </c>
      <c r="F11830" t="s">
        <v>8262</v>
      </c>
      <c r="G11830" t="s">
        <v>1422</v>
      </c>
      <c r="H11830" s="5">
        <v>742.11</v>
      </c>
      <c r="I11830" s="5">
        <v>742.11</v>
      </c>
      <c r="J11830" s="5">
        <v>0</v>
      </c>
      <c r="K11830" s="5">
        <v>742.11</v>
      </c>
      <c r="L11830" s="5">
        <v>0</v>
      </c>
      <c r="M11830" t="str">
        <f>IF(ISERROR(VLOOKUP(A11830,'[1]Ecart validé'!$A:$A,1,FALSE)),Z11830,"Ecart Validé")</f>
        <v>valid</v>
      </c>
      <c r="R11830" t="s">
        <v>30</v>
      </c>
      <c r="X11830"/>
      <c r="Y11830"/>
      <c r="Z11830" t="s">
        <v>31</v>
      </c>
    </row>
    <row r="11831" spans="1:26" x14ac:dyDescent="0.3">
      <c r="A11831" t="s">
        <v>14657</v>
      </c>
      <c r="B11831" t="s">
        <v>6107</v>
      </c>
      <c r="C11831">
        <v>115610</v>
      </c>
      <c r="D11831" t="str">
        <f>+VLOOKUP(C11831,Param!K:L,2,FALSE)</f>
        <v>ASAHI UK LTD</v>
      </c>
      <c r="E11831" t="s">
        <v>6587</v>
      </c>
      <c r="F11831" t="s">
        <v>8264</v>
      </c>
      <c r="G11831" t="s">
        <v>1422</v>
      </c>
      <c r="H11831" s="5">
        <v>3759.76</v>
      </c>
      <c r="I11831" s="5">
        <v>3759.76</v>
      </c>
      <c r="J11831" s="5">
        <v>0</v>
      </c>
      <c r="K11831" s="5">
        <v>3759.76</v>
      </c>
      <c r="L11831" s="5">
        <v>0</v>
      </c>
      <c r="M11831" t="str">
        <f>IF(ISERROR(VLOOKUP(A11831,'[1]Ecart validé'!$A:$A,1,FALSE)),Z11831,"Ecart Validé")</f>
        <v>valid</v>
      </c>
      <c r="R11831" t="s">
        <v>30</v>
      </c>
      <c r="X11831"/>
      <c r="Y11831"/>
      <c r="Z11831" t="s">
        <v>31</v>
      </c>
    </row>
    <row r="11832" spans="1:26" x14ac:dyDescent="0.3">
      <c r="A11832" t="s">
        <v>14658</v>
      </c>
      <c r="B11832" t="s">
        <v>6107</v>
      </c>
      <c r="C11832">
        <v>115610</v>
      </c>
      <c r="D11832" t="str">
        <f>+VLOOKUP(C11832,Param!K:L,2,FALSE)</f>
        <v>ASAHI UK LTD</v>
      </c>
      <c r="E11832" t="s">
        <v>6587</v>
      </c>
      <c r="F11832" t="s">
        <v>8266</v>
      </c>
      <c r="G11832" t="s">
        <v>1422</v>
      </c>
      <c r="H11832" s="5">
        <v>4724.76</v>
      </c>
      <c r="I11832" s="5">
        <v>4724.76</v>
      </c>
      <c r="J11832" s="5">
        <v>0</v>
      </c>
      <c r="K11832" s="5">
        <v>4724.76</v>
      </c>
      <c r="L11832" s="5">
        <v>0</v>
      </c>
      <c r="M11832" t="str">
        <f>IF(ISERROR(VLOOKUP(A11832,'[1]Ecart validé'!$A:$A,1,FALSE)),Z11832,"Ecart Validé")</f>
        <v>valid</v>
      </c>
      <c r="R11832" t="s">
        <v>30</v>
      </c>
      <c r="X11832"/>
      <c r="Y11832"/>
      <c r="Z11832" t="s">
        <v>31</v>
      </c>
    </row>
    <row r="11833" spans="1:26" x14ac:dyDescent="0.3">
      <c r="A11833" t="s">
        <v>14659</v>
      </c>
      <c r="B11833" t="s">
        <v>6107</v>
      </c>
      <c r="C11833">
        <v>329175</v>
      </c>
      <c r="D11833" t="str">
        <f>+VLOOKUP(C11833,Param!K:L,2,FALSE)</f>
        <v>ILLYCAFFÈ UK LIMITED</v>
      </c>
      <c r="E11833" t="s">
        <v>6783</v>
      </c>
      <c r="F11833" t="s">
        <v>8264</v>
      </c>
      <c r="G11833" t="s">
        <v>1422</v>
      </c>
      <c r="H11833" s="5">
        <v>94.77</v>
      </c>
      <c r="I11833" s="5">
        <v>94.773200000000003</v>
      </c>
      <c r="J11833" s="5">
        <v>-3.20000000000675E-3</v>
      </c>
      <c r="K11833" s="5">
        <v>94.77</v>
      </c>
      <c r="L11833" s="5">
        <v>0</v>
      </c>
      <c r="M11833" t="str">
        <f>IF(ISERROR(VLOOKUP(A11833,'[1]Ecart validé'!$A:$A,1,FALSE)),Z11833,"Ecart Validé")</f>
        <v>valid</v>
      </c>
      <c r="R11833" t="s">
        <v>30</v>
      </c>
      <c r="X11833"/>
      <c r="Y11833"/>
      <c r="Z11833" t="s">
        <v>31</v>
      </c>
    </row>
    <row r="11834" spans="1:26" x14ac:dyDescent="0.3">
      <c r="A11834" t="s">
        <v>14660</v>
      </c>
      <c r="B11834" t="s">
        <v>6107</v>
      </c>
      <c r="C11834">
        <v>329175</v>
      </c>
      <c r="D11834" t="str">
        <f>+VLOOKUP(C11834,Param!K:L,2,FALSE)</f>
        <v>ILLYCAFFÈ UK LIMITED</v>
      </c>
      <c r="E11834" t="s">
        <v>6783</v>
      </c>
      <c r="F11834" t="s">
        <v>8266</v>
      </c>
      <c r="G11834" t="s">
        <v>1422</v>
      </c>
      <c r="H11834" s="5">
        <v>111.29</v>
      </c>
      <c r="I11834" s="5">
        <v>111.2864</v>
      </c>
      <c r="J11834" s="5">
        <v>3.6000000000058199E-3</v>
      </c>
      <c r="K11834" s="5">
        <v>111.29</v>
      </c>
      <c r="L11834" s="5">
        <v>0</v>
      </c>
      <c r="M11834" t="str">
        <f>IF(ISERROR(VLOOKUP(A11834,'[1]Ecart validé'!$A:$A,1,FALSE)),Z11834,"Ecart Validé")</f>
        <v>valid</v>
      </c>
      <c r="R11834" t="s">
        <v>30</v>
      </c>
      <c r="X11834"/>
      <c r="Y11834"/>
      <c r="Z11834" t="s">
        <v>31</v>
      </c>
    </row>
    <row r="11835" spans="1:26" x14ac:dyDescent="0.3">
      <c r="A11835" t="s">
        <v>14661</v>
      </c>
      <c r="B11835" t="s">
        <v>6107</v>
      </c>
      <c r="C11835">
        <v>36875</v>
      </c>
      <c r="D11835" t="str">
        <f>+VLOOKUP(C11835,Param!K:L,2,FALSE)</f>
        <v>Olleco</v>
      </c>
      <c r="E11835" t="s">
        <v>6498</v>
      </c>
      <c r="F11835" t="s">
        <v>8260</v>
      </c>
      <c r="G11835" t="s">
        <v>1422</v>
      </c>
      <c r="H11835" s="5">
        <v>1237.94</v>
      </c>
      <c r="I11835" s="5">
        <v>1237.9389000000001</v>
      </c>
      <c r="J11835" s="5">
        <v>1.09999999995125E-3</v>
      </c>
      <c r="K11835" s="5">
        <v>1237.9389000000001</v>
      </c>
      <c r="L11835" s="5">
        <v>1.09999999995125E-3</v>
      </c>
      <c r="M11835" t="str">
        <f>IF(ISERROR(VLOOKUP(A11835,'[1]Ecart validé'!$A:$A,1,FALSE)),Z11835,"Ecart Validé")</f>
        <v>valid</v>
      </c>
      <c r="R11835" t="s">
        <v>30</v>
      </c>
      <c r="X11835"/>
      <c r="Y11835"/>
      <c r="Z11835" t="s">
        <v>31</v>
      </c>
    </row>
    <row r="11836" spans="1:26" x14ac:dyDescent="0.3">
      <c r="A11836" t="s">
        <v>14662</v>
      </c>
      <c r="B11836" t="s">
        <v>6107</v>
      </c>
      <c r="C11836">
        <v>36875</v>
      </c>
      <c r="D11836" t="str">
        <f>+VLOOKUP(C11836,Param!K:L,2,FALSE)</f>
        <v>Olleco</v>
      </c>
      <c r="E11836" t="s">
        <v>6498</v>
      </c>
      <c r="F11836" t="s">
        <v>8262</v>
      </c>
      <c r="G11836" t="s">
        <v>1422</v>
      </c>
      <c r="H11836" s="5">
        <v>3292.41</v>
      </c>
      <c r="I11836" s="5">
        <v>3292.4126999999999</v>
      </c>
      <c r="J11836" s="5">
        <v>-2.7000000000043599E-3</v>
      </c>
      <c r="K11836" s="5">
        <v>3292.4126999999999</v>
      </c>
      <c r="L11836" s="5">
        <v>-2.7000000000043599E-3</v>
      </c>
      <c r="M11836" t="str">
        <f>IF(ISERROR(VLOOKUP(A11836,'[1]Ecart validé'!$A:$A,1,FALSE)),Z11836,"Ecart Validé")</f>
        <v>valid</v>
      </c>
      <c r="R11836" t="s">
        <v>30</v>
      </c>
      <c r="X11836"/>
      <c r="Y11836"/>
      <c r="Z11836" t="s">
        <v>31</v>
      </c>
    </row>
    <row r="11837" spans="1:26" x14ac:dyDescent="0.3">
      <c r="A11837" t="s">
        <v>14663</v>
      </c>
      <c r="B11837" t="s">
        <v>6107</v>
      </c>
      <c r="C11837">
        <v>36875</v>
      </c>
      <c r="D11837" t="str">
        <f>+VLOOKUP(C11837,Param!K:L,2,FALSE)</f>
        <v>Olleco</v>
      </c>
      <c r="E11837" t="s">
        <v>6498</v>
      </c>
      <c r="F11837" t="s">
        <v>8264</v>
      </c>
      <c r="G11837" t="s">
        <v>1422</v>
      </c>
      <c r="H11837" s="5">
        <v>1713.58</v>
      </c>
      <c r="J11837" s="5">
        <v>1713.58</v>
      </c>
      <c r="K11837" s="5">
        <v>1713.5753999999999</v>
      </c>
      <c r="L11837" s="5">
        <v>4.5999999999821696E-3</v>
      </c>
      <c r="M11837" t="str">
        <f>IF(ISERROR(VLOOKUP(A11837,'[1]Ecart validé'!$A:$A,1,FALSE)),Z11837,"Ecart Validé")</f>
        <v>resolved</v>
      </c>
      <c r="N11837" t="s">
        <v>14664</v>
      </c>
      <c r="O11837" t="s">
        <v>14665</v>
      </c>
      <c r="P11837" t="s">
        <v>389</v>
      </c>
      <c r="Q11837" t="s">
        <v>14666</v>
      </c>
      <c r="R11837" t="s">
        <v>30</v>
      </c>
      <c r="X11837"/>
      <c r="Y11837"/>
      <c r="Z11837" t="s">
        <v>391</v>
      </c>
    </row>
    <row r="11838" spans="1:26" x14ac:dyDescent="0.3">
      <c r="A11838" t="s">
        <v>14667</v>
      </c>
      <c r="B11838" t="s">
        <v>6107</v>
      </c>
      <c r="C11838">
        <v>36875</v>
      </c>
      <c r="D11838" t="str">
        <f>+VLOOKUP(C11838,Param!K:L,2,FALSE)</f>
        <v>Olleco</v>
      </c>
      <c r="E11838" t="s">
        <v>6498</v>
      </c>
      <c r="F11838" t="s">
        <v>8266</v>
      </c>
      <c r="G11838" t="s">
        <v>1422</v>
      </c>
      <c r="H11838" s="5">
        <v>6474.33</v>
      </c>
      <c r="I11838" s="5">
        <v>6474.3266999999996</v>
      </c>
      <c r="J11838" s="5">
        <v>3.3000000003085002E-3</v>
      </c>
      <c r="K11838" s="5">
        <v>6474.3266999999996</v>
      </c>
      <c r="L11838" s="5">
        <v>3.3000000003085002E-3</v>
      </c>
      <c r="M11838" t="str">
        <f>IF(ISERROR(VLOOKUP(A11838,'[1]Ecart validé'!$A:$A,1,FALSE)),Z11838,"Ecart Validé")</f>
        <v>valid</v>
      </c>
      <c r="R11838" t="s">
        <v>30</v>
      </c>
      <c r="X11838"/>
      <c r="Y11838"/>
      <c r="Z11838" t="s">
        <v>31</v>
      </c>
    </row>
    <row r="11839" spans="1:26" x14ac:dyDescent="0.3">
      <c r="A11839" t="s">
        <v>14668</v>
      </c>
      <c r="B11839" t="s">
        <v>6107</v>
      </c>
      <c r="C11839">
        <v>271824</v>
      </c>
      <c r="D11839" t="str">
        <f>+VLOOKUP(C11839,Param!K:L,2,FALSE)</f>
        <v>WAVE LTD</v>
      </c>
      <c r="E11839" t="s">
        <v>6828</v>
      </c>
      <c r="F11839" t="s">
        <v>8260</v>
      </c>
      <c r="G11839" t="s">
        <v>1422</v>
      </c>
      <c r="H11839" s="5">
        <v>1934.27</v>
      </c>
      <c r="I11839" s="5">
        <v>1934.2709</v>
      </c>
      <c r="J11839" s="5">
        <v>-9.0000000000145497E-4</v>
      </c>
      <c r="K11839" s="5">
        <v>1934.27</v>
      </c>
      <c r="L11839" s="5">
        <v>0</v>
      </c>
      <c r="M11839" t="str">
        <f>IF(ISERROR(VLOOKUP(A11839,'[1]Ecart validé'!$A:$A,1,FALSE)),Z11839,"Ecart Validé")</f>
        <v>valid</v>
      </c>
      <c r="R11839" t="s">
        <v>30</v>
      </c>
      <c r="X11839"/>
      <c r="Y11839"/>
      <c r="Z11839" t="s">
        <v>31</v>
      </c>
    </row>
    <row r="11840" spans="1:26" x14ac:dyDescent="0.3">
      <c r="A11840" t="s">
        <v>14669</v>
      </c>
      <c r="B11840" t="s">
        <v>6107</v>
      </c>
      <c r="C11840">
        <v>271824</v>
      </c>
      <c r="D11840" t="str">
        <f>+VLOOKUP(C11840,Param!K:L,2,FALSE)</f>
        <v>WAVE LTD</v>
      </c>
      <c r="E11840" t="s">
        <v>6828</v>
      </c>
      <c r="F11840" t="s">
        <v>8262</v>
      </c>
      <c r="G11840" t="s">
        <v>1422</v>
      </c>
      <c r="H11840" s="5">
        <v>2347.52</v>
      </c>
      <c r="I11840" s="5">
        <v>2347.5178999999998</v>
      </c>
      <c r="J11840" s="5">
        <v>2.1000000001549701E-3</v>
      </c>
      <c r="K11840" s="5">
        <v>2347.52</v>
      </c>
      <c r="L11840" s="5">
        <v>0</v>
      </c>
      <c r="M11840" t="str">
        <f>IF(ISERROR(VLOOKUP(A11840,'[1]Ecart validé'!$A:$A,1,FALSE)),Z11840,"Ecart Validé")</f>
        <v>valid</v>
      </c>
      <c r="R11840" t="s">
        <v>30</v>
      </c>
      <c r="X11840"/>
      <c r="Y11840"/>
      <c r="Z11840" t="s">
        <v>31</v>
      </c>
    </row>
    <row r="11841" spans="1:26" x14ac:dyDescent="0.3">
      <c r="A11841" t="s">
        <v>14670</v>
      </c>
      <c r="B11841" t="s">
        <v>6107</v>
      </c>
      <c r="C11841">
        <v>271824</v>
      </c>
      <c r="D11841" t="str">
        <f>+VLOOKUP(C11841,Param!K:L,2,FALSE)</f>
        <v>WAVE LTD</v>
      </c>
      <c r="E11841" t="s">
        <v>6828</v>
      </c>
      <c r="F11841" t="s">
        <v>8264</v>
      </c>
      <c r="G11841" t="s">
        <v>1422</v>
      </c>
      <c r="H11841" s="5">
        <v>1987.22</v>
      </c>
      <c r="I11841" s="5">
        <v>1987.2229</v>
      </c>
      <c r="J11841" s="5">
        <v>-2.8999999999541602E-3</v>
      </c>
      <c r="K11841" s="5">
        <v>1987.22</v>
      </c>
      <c r="L11841" s="5">
        <v>0</v>
      </c>
      <c r="M11841" t="str">
        <f>IF(ISERROR(VLOOKUP(A11841,'[1]Ecart validé'!$A:$A,1,FALSE)),Z11841,"Ecart Validé")</f>
        <v>valid</v>
      </c>
      <c r="R11841" t="s">
        <v>30</v>
      </c>
      <c r="X11841"/>
      <c r="Y11841"/>
      <c r="Z11841" t="s">
        <v>31</v>
      </c>
    </row>
    <row r="11842" spans="1:26" x14ac:dyDescent="0.3">
      <c r="A11842" t="s">
        <v>14671</v>
      </c>
      <c r="B11842" t="s">
        <v>6107</v>
      </c>
      <c r="C11842">
        <v>34958</v>
      </c>
      <c r="D11842" t="str">
        <f>+VLOOKUP(C11842,Param!K:L,2,FALSE)</f>
        <v>Montmartre Patisserie</v>
      </c>
      <c r="E11842" t="s">
        <v>6278</v>
      </c>
      <c r="F11842" t="s">
        <v>8264</v>
      </c>
      <c r="G11842" t="s">
        <v>1422</v>
      </c>
      <c r="H11842" s="5">
        <v>181.39</v>
      </c>
      <c r="I11842" s="5">
        <v>181.38659999999999</v>
      </c>
      <c r="J11842" s="5">
        <v>3.3999999999991802E-3</v>
      </c>
      <c r="K11842" s="5">
        <v>181.39</v>
      </c>
      <c r="L11842" s="5">
        <v>0</v>
      </c>
      <c r="M11842" t="str">
        <f>IF(ISERROR(VLOOKUP(A11842,'[1]Ecart validé'!$A:$A,1,FALSE)),Z11842,"Ecart Validé")</f>
        <v>valid</v>
      </c>
      <c r="R11842" t="s">
        <v>30</v>
      </c>
      <c r="X11842"/>
      <c r="Y11842"/>
      <c r="Z11842" t="s">
        <v>31</v>
      </c>
    </row>
    <row r="11843" spans="1:26" x14ac:dyDescent="0.3">
      <c r="A11843" t="s">
        <v>14672</v>
      </c>
      <c r="B11843" t="s">
        <v>6107</v>
      </c>
      <c r="C11843">
        <v>34958</v>
      </c>
      <c r="D11843" t="str">
        <f>+VLOOKUP(C11843,Param!K:L,2,FALSE)</f>
        <v>Montmartre Patisserie</v>
      </c>
      <c r="E11843" t="s">
        <v>6278</v>
      </c>
      <c r="F11843" t="s">
        <v>8266</v>
      </c>
      <c r="G11843" t="s">
        <v>1422</v>
      </c>
      <c r="H11843" s="5">
        <v>287.88</v>
      </c>
      <c r="I11843" s="5">
        <v>287.88470000000001</v>
      </c>
      <c r="J11843" s="5">
        <v>-4.7000000000139101E-3</v>
      </c>
      <c r="K11843" s="5">
        <v>287.88</v>
      </c>
      <c r="L11843" s="5">
        <v>0</v>
      </c>
      <c r="M11843" t="str">
        <f>IF(ISERROR(VLOOKUP(A11843,'[1]Ecart validé'!$A:$A,1,FALSE)),Z11843,"Ecart Validé")</f>
        <v>valid</v>
      </c>
      <c r="R11843" t="s">
        <v>30</v>
      </c>
      <c r="X11843"/>
      <c r="Y11843"/>
      <c r="Z11843" t="s">
        <v>31</v>
      </c>
    </row>
    <row r="11844" spans="1:26" x14ac:dyDescent="0.3">
      <c r="A11844" t="s">
        <v>14673</v>
      </c>
      <c r="B11844" t="s">
        <v>6107</v>
      </c>
      <c r="C11844">
        <v>36198</v>
      </c>
      <c r="D11844" t="str">
        <f>+VLOOKUP(C11844,Param!K:L,2,FALSE)</f>
        <v>Classic Fine Foods</v>
      </c>
      <c r="E11844" t="s">
        <v>6421</v>
      </c>
      <c r="F11844" t="s">
        <v>8260</v>
      </c>
      <c r="G11844" t="s">
        <v>1422</v>
      </c>
      <c r="H11844" s="5">
        <v>22.18</v>
      </c>
      <c r="I11844" s="5">
        <v>22.1784</v>
      </c>
      <c r="J11844" s="5">
        <v>1.5999999999998201E-3</v>
      </c>
      <c r="K11844" s="5">
        <v>22.18</v>
      </c>
      <c r="L11844" s="5">
        <v>0</v>
      </c>
      <c r="M11844" t="str">
        <f>IF(ISERROR(VLOOKUP(A11844,'[1]Ecart validé'!$A:$A,1,FALSE)),Z11844,"Ecart Validé")</f>
        <v>valid</v>
      </c>
      <c r="R11844" t="s">
        <v>30</v>
      </c>
      <c r="X11844"/>
      <c r="Y11844"/>
      <c r="Z11844" t="s">
        <v>31</v>
      </c>
    </row>
    <row r="11845" spans="1:26" x14ac:dyDescent="0.3">
      <c r="A11845" t="s">
        <v>14674</v>
      </c>
      <c r="B11845" t="s">
        <v>6107</v>
      </c>
      <c r="C11845">
        <v>36198</v>
      </c>
      <c r="D11845" t="str">
        <f>+VLOOKUP(C11845,Param!K:L,2,FALSE)</f>
        <v>Classic Fine Foods</v>
      </c>
      <c r="E11845" t="s">
        <v>6421</v>
      </c>
      <c r="F11845" t="s">
        <v>8262</v>
      </c>
      <c r="G11845" t="s">
        <v>1422</v>
      </c>
      <c r="H11845" s="5">
        <v>476.64</v>
      </c>
      <c r="I11845" s="5">
        <v>476.63740000000001</v>
      </c>
      <c r="J11845" s="5">
        <v>2.5999999999726199E-3</v>
      </c>
      <c r="K11845" s="5">
        <v>476.64</v>
      </c>
      <c r="L11845" s="5">
        <v>0</v>
      </c>
      <c r="M11845" t="str">
        <f>IF(ISERROR(VLOOKUP(A11845,'[1]Ecart validé'!$A:$A,1,FALSE)),Z11845,"Ecart Validé")</f>
        <v>valid</v>
      </c>
      <c r="R11845" t="s">
        <v>30</v>
      </c>
      <c r="X11845"/>
      <c r="Y11845"/>
      <c r="Z11845" t="s">
        <v>31</v>
      </c>
    </row>
    <row r="11846" spans="1:26" x14ac:dyDescent="0.3">
      <c r="A11846" t="s">
        <v>14675</v>
      </c>
      <c r="B11846" t="s">
        <v>6107</v>
      </c>
      <c r="C11846">
        <v>36198</v>
      </c>
      <c r="D11846" t="str">
        <f>+VLOOKUP(C11846,Param!K:L,2,FALSE)</f>
        <v>Classic Fine Foods</v>
      </c>
      <c r="E11846" t="s">
        <v>6421</v>
      </c>
      <c r="F11846" t="s">
        <v>8264</v>
      </c>
      <c r="G11846" t="s">
        <v>1422</v>
      </c>
      <c r="H11846" s="5">
        <v>860.72</v>
      </c>
      <c r="I11846" s="5">
        <v>860.71960000000001</v>
      </c>
      <c r="J11846" s="5">
        <v>4.0000000001327803E-4</v>
      </c>
      <c r="K11846" s="5">
        <v>860.72</v>
      </c>
      <c r="L11846" s="5">
        <v>0</v>
      </c>
      <c r="M11846" t="str">
        <f>IF(ISERROR(VLOOKUP(A11846,'[1]Ecart validé'!$A:$A,1,FALSE)),Z11846,"Ecart Validé")</f>
        <v>valid</v>
      </c>
      <c r="R11846" t="s">
        <v>30</v>
      </c>
      <c r="X11846"/>
      <c r="Y11846"/>
      <c r="Z11846" t="s">
        <v>31</v>
      </c>
    </row>
    <row r="11847" spans="1:26" x14ac:dyDescent="0.3">
      <c r="A11847" t="s">
        <v>14676</v>
      </c>
      <c r="B11847" t="s">
        <v>6107</v>
      </c>
      <c r="C11847">
        <v>36198</v>
      </c>
      <c r="D11847" t="str">
        <f>+VLOOKUP(C11847,Param!K:L,2,FALSE)</f>
        <v>Classic Fine Foods</v>
      </c>
      <c r="E11847" t="s">
        <v>6421</v>
      </c>
      <c r="F11847" t="s">
        <v>8266</v>
      </c>
      <c r="G11847" t="s">
        <v>1422</v>
      </c>
      <c r="H11847" s="5">
        <v>1330.47</v>
      </c>
      <c r="I11847" s="5">
        <v>1330.4703999999999</v>
      </c>
      <c r="J11847" s="5">
        <v>-3.9999999989959103E-4</v>
      </c>
      <c r="K11847" s="5">
        <v>1330.47</v>
      </c>
      <c r="L11847" s="5">
        <v>0</v>
      </c>
      <c r="M11847" t="str">
        <f>IF(ISERROR(VLOOKUP(A11847,'[1]Ecart validé'!$A:$A,1,FALSE)),Z11847,"Ecart Validé")</f>
        <v>valid</v>
      </c>
      <c r="R11847" t="s">
        <v>30</v>
      </c>
      <c r="X11847"/>
      <c r="Y11847"/>
      <c r="Z11847" t="s">
        <v>31</v>
      </c>
    </row>
    <row r="11848" spans="1:26" x14ac:dyDescent="0.3">
      <c r="A11848" t="s">
        <v>14677</v>
      </c>
      <c r="B11848" t="s">
        <v>6107</v>
      </c>
      <c r="C11848">
        <v>36435</v>
      </c>
      <c r="D11848" t="str">
        <f>+VLOOKUP(C11848,Param!K:L,2,FALSE)</f>
        <v>Holmes Catering Equipment</v>
      </c>
      <c r="E11848" t="s">
        <v>6438</v>
      </c>
      <c r="F11848" t="s">
        <v>8266</v>
      </c>
      <c r="G11848" t="s">
        <v>1422</v>
      </c>
      <c r="H11848" s="5">
        <v>461.73</v>
      </c>
      <c r="I11848" s="5">
        <v>461.72500000000002</v>
      </c>
      <c r="J11848" s="5">
        <v>4.9999999999954499E-3</v>
      </c>
      <c r="K11848" s="5">
        <v>461.73</v>
      </c>
      <c r="L11848" s="5">
        <v>0</v>
      </c>
      <c r="M11848" t="str">
        <f>IF(ISERROR(VLOOKUP(A11848,'[1]Ecart validé'!$A:$A,1,FALSE)),Z11848,"Ecart Validé")</f>
        <v>valid</v>
      </c>
      <c r="R11848" t="s">
        <v>30</v>
      </c>
      <c r="X11848"/>
      <c r="Y11848"/>
      <c r="Z11848" t="s">
        <v>31</v>
      </c>
    </row>
    <row r="11849" spans="1:26" x14ac:dyDescent="0.3">
      <c r="A11849" t="s">
        <v>14678</v>
      </c>
      <c r="B11849" t="s">
        <v>6107</v>
      </c>
      <c r="C11849">
        <v>187971</v>
      </c>
      <c r="D11849" t="str">
        <f>+VLOOKUP(C11849,Param!K:L,2,FALSE)</f>
        <v>PERNOD RICARD UK</v>
      </c>
      <c r="E11849" t="s">
        <v>6661</v>
      </c>
      <c r="F11849" t="s">
        <v>8260</v>
      </c>
      <c r="G11849" t="s">
        <v>1422</v>
      </c>
      <c r="H11849" s="5">
        <v>24.996500000000001</v>
      </c>
      <c r="I11849" s="5">
        <v>24.996500000000001</v>
      </c>
      <c r="J11849" s="5">
        <v>0</v>
      </c>
      <c r="K11849" s="5">
        <v>24.996500000000001</v>
      </c>
      <c r="L11849" s="5">
        <v>0</v>
      </c>
      <c r="M11849" t="str">
        <f>IF(ISERROR(VLOOKUP(A11849,'[1]Ecart validé'!$A:$A,1,FALSE)),Z11849,"Ecart Validé")</f>
        <v>valid</v>
      </c>
      <c r="R11849" t="s">
        <v>30</v>
      </c>
      <c r="X11849"/>
      <c r="Y11849"/>
      <c r="Z11849" t="s">
        <v>31</v>
      </c>
    </row>
    <row r="11850" spans="1:26" x14ac:dyDescent="0.3">
      <c r="A11850" t="s">
        <v>14679</v>
      </c>
      <c r="B11850" t="s">
        <v>6107</v>
      </c>
      <c r="C11850">
        <v>187971</v>
      </c>
      <c r="D11850" t="str">
        <f>+VLOOKUP(C11850,Param!K:L,2,FALSE)</f>
        <v>PERNOD RICARD UK</v>
      </c>
      <c r="E11850" t="s">
        <v>6661</v>
      </c>
      <c r="F11850" t="s">
        <v>8262</v>
      </c>
      <c r="G11850" t="s">
        <v>1422</v>
      </c>
      <c r="H11850" s="5">
        <v>983.1585</v>
      </c>
      <c r="I11850" s="5">
        <v>983.1585</v>
      </c>
      <c r="J11850" s="5">
        <v>0</v>
      </c>
      <c r="K11850" s="5">
        <v>983.1585</v>
      </c>
      <c r="L11850" s="5">
        <v>0</v>
      </c>
      <c r="M11850" t="str">
        <f>IF(ISERROR(VLOOKUP(A11850,'[1]Ecart validé'!$A:$A,1,FALSE)),Z11850,"Ecart Validé")</f>
        <v>valid</v>
      </c>
      <c r="R11850" t="s">
        <v>30</v>
      </c>
      <c r="X11850"/>
      <c r="Y11850"/>
      <c r="Z11850" t="s">
        <v>31</v>
      </c>
    </row>
    <row r="11851" spans="1:26" x14ac:dyDescent="0.3">
      <c r="A11851" t="s">
        <v>14680</v>
      </c>
      <c r="B11851" t="s">
        <v>6107</v>
      </c>
      <c r="C11851">
        <v>187971</v>
      </c>
      <c r="D11851" t="str">
        <f>+VLOOKUP(C11851,Param!K:L,2,FALSE)</f>
        <v>PERNOD RICARD UK</v>
      </c>
      <c r="E11851" t="s">
        <v>6661</v>
      </c>
      <c r="F11851" t="s">
        <v>8264</v>
      </c>
      <c r="G11851" t="s">
        <v>1422</v>
      </c>
      <c r="H11851" s="5">
        <v>2043.65</v>
      </c>
      <c r="I11851" s="5">
        <v>2043.65</v>
      </c>
      <c r="J11851" s="5">
        <v>0</v>
      </c>
      <c r="K11851" s="5">
        <v>2043.65</v>
      </c>
      <c r="L11851" s="5">
        <v>0</v>
      </c>
      <c r="M11851" t="str">
        <f>IF(ISERROR(VLOOKUP(A11851,'[1]Ecart validé'!$A:$A,1,FALSE)),Z11851,"Ecart Validé")</f>
        <v>valid</v>
      </c>
      <c r="R11851" t="s">
        <v>30</v>
      </c>
      <c r="X11851"/>
      <c r="Y11851"/>
      <c r="Z11851" t="s">
        <v>31</v>
      </c>
    </row>
    <row r="11852" spans="1:26" x14ac:dyDescent="0.3">
      <c r="A11852" t="s">
        <v>14681</v>
      </c>
      <c r="B11852" t="s">
        <v>6107</v>
      </c>
      <c r="C11852">
        <v>187971</v>
      </c>
      <c r="D11852" t="str">
        <f>+VLOOKUP(C11852,Param!K:L,2,FALSE)</f>
        <v>PERNOD RICARD UK</v>
      </c>
      <c r="E11852" t="s">
        <v>6661</v>
      </c>
      <c r="F11852" t="s">
        <v>8266</v>
      </c>
      <c r="G11852" t="s">
        <v>1422</v>
      </c>
      <c r="H11852" s="5">
        <v>2249.4870000000001</v>
      </c>
      <c r="I11852" s="5">
        <v>2249.4870000000001</v>
      </c>
      <c r="J11852" s="5">
        <v>0</v>
      </c>
      <c r="K11852" s="5">
        <v>2249.4870000000001</v>
      </c>
      <c r="L11852" s="5">
        <v>0</v>
      </c>
      <c r="M11852" t="str">
        <f>IF(ISERROR(VLOOKUP(A11852,'[1]Ecart validé'!$A:$A,1,FALSE)),Z11852,"Ecart Validé")</f>
        <v>valid</v>
      </c>
      <c r="R11852" t="s">
        <v>30</v>
      </c>
      <c r="X11852"/>
      <c r="Y11852"/>
      <c r="Z11852" t="s">
        <v>31</v>
      </c>
    </row>
    <row r="11853" spans="1:26" x14ac:dyDescent="0.3">
      <c r="A11853" t="s">
        <v>14682</v>
      </c>
      <c r="B11853" t="s">
        <v>6107</v>
      </c>
      <c r="C11853">
        <v>233301</v>
      </c>
      <c r="D11853" t="str">
        <f>+VLOOKUP(C11853,Param!K:L,2,FALSE)</f>
        <v>EVERLAST WATERPROOFING Limited</v>
      </c>
      <c r="E11853" t="s">
        <v>14683</v>
      </c>
      <c r="F11853" t="s">
        <v>8266</v>
      </c>
      <c r="G11853" t="s">
        <v>1422</v>
      </c>
      <c r="H11853" s="5">
        <v>1237.82</v>
      </c>
      <c r="I11853" s="5">
        <v>1237.8244999999999</v>
      </c>
      <c r="J11853" s="5">
        <v>-4.5000000000072699E-3</v>
      </c>
      <c r="K11853" s="5">
        <v>1237.82</v>
      </c>
      <c r="L11853" s="5">
        <v>0</v>
      </c>
      <c r="M11853" t="str">
        <f>IF(ISERROR(VLOOKUP(A11853,'[1]Ecart validé'!$A:$A,1,FALSE)),Z11853,"Ecart Validé")</f>
        <v>valid</v>
      </c>
      <c r="R11853" t="s">
        <v>30</v>
      </c>
      <c r="X11853"/>
      <c r="Y11853"/>
      <c r="Z11853" t="s">
        <v>31</v>
      </c>
    </row>
    <row r="11854" spans="1:26" x14ac:dyDescent="0.3">
      <c r="A11854" t="s">
        <v>14684</v>
      </c>
      <c r="B11854" t="s">
        <v>6107</v>
      </c>
      <c r="C11854">
        <v>361320</v>
      </c>
      <c r="D11854" t="str">
        <f>+VLOOKUP(C11854,Param!K:L,2,FALSE)</f>
        <v>Disaronno International UK Limited</v>
      </c>
      <c r="E11854" t="s">
        <v>14685</v>
      </c>
      <c r="F11854" t="s">
        <v>8266</v>
      </c>
      <c r="G11854" t="s">
        <v>1422</v>
      </c>
      <c r="H11854" s="5">
        <v>387.55919999999998</v>
      </c>
      <c r="I11854" s="5">
        <v>387.55919999999998</v>
      </c>
      <c r="J11854" s="5">
        <v>0</v>
      </c>
      <c r="K11854" s="5">
        <v>387.55919999999998</v>
      </c>
      <c r="L11854" s="5">
        <v>0</v>
      </c>
      <c r="M11854" t="str">
        <f>IF(ISERROR(VLOOKUP(A11854,'[1]Ecart validé'!$A:$A,1,FALSE)),Z11854,"Ecart Validé")</f>
        <v>valid</v>
      </c>
      <c r="R11854" t="s">
        <v>30</v>
      </c>
      <c r="X11854"/>
      <c r="Y11854"/>
      <c r="Z11854" t="s">
        <v>31</v>
      </c>
    </row>
    <row r="11855" spans="1:26" x14ac:dyDescent="0.3">
      <c r="A11855" t="s">
        <v>14686</v>
      </c>
      <c r="B11855" t="s">
        <v>6107</v>
      </c>
      <c r="C11855">
        <v>361388</v>
      </c>
      <c r="D11855" t="str">
        <f>+VLOOKUP(C11855,Param!K:L,2,FALSE)</f>
        <v>Cambridge Distillery Ltd</v>
      </c>
      <c r="E11855" t="s">
        <v>14687</v>
      </c>
      <c r="F11855" t="s">
        <v>8266</v>
      </c>
      <c r="G11855" t="s">
        <v>1422</v>
      </c>
      <c r="H11855" s="5">
        <v>9.8944999999999901</v>
      </c>
      <c r="I11855" s="5">
        <v>9.8945000000000007</v>
      </c>
      <c r="J11855" s="5">
        <v>-7.1054273576010003E-15</v>
      </c>
      <c r="K11855" s="5">
        <v>9.8944999999999901</v>
      </c>
      <c r="L11855" s="5">
        <v>0</v>
      </c>
      <c r="M11855" t="str">
        <f>IF(ISERROR(VLOOKUP(A11855,'[1]Ecart validé'!$A:$A,1,FALSE)),Z11855,"Ecart Validé")</f>
        <v>valid</v>
      </c>
      <c r="R11855" t="s">
        <v>30</v>
      </c>
      <c r="X11855"/>
      <c r="Y11855"/>
      <c r="Z11855" t="s">
        <v>31</v>
      </c>
    </row>
    <row r="11856" spans="1:26" x14ac:dyDescent="0.3">
      <c r="A11856" t="s">
        <v>14688</v>
      </c>
      <c r="B11856" t="s">
        <v>6107</v>
      </c>
      <c r="C11856">
        <v>33386</v>
      </c>
      <c r="D11856" t="str">
        <f>+VLOOKUP(C11856,Param!K:L,2,FALSE)</f>
        <v>Distinction Property Services Ltd</v>
      </c>
      <c r="E11856" t="s">
        <v>14689</v>
      </c>
      <c r="F11856" t="s">
        <v>8266</v>
      </c>
      <c r="G11856" t="s">
        <v>1422</v>
      </c>
      <c r="H11856" s="5">
        <v>45.42</v>
      </c>
      <c r="I11856" s="5">
        <v>45.42</v>
      </c>
      <c r="J11856" s="5">
        <v>0</v>
      </c>
      <c r="K11856" s="5">
        <v>45.42</v>
      </c>
      <c r="L11856" s="5">
        <v>0</v>
      </c>
      <c r="M11856" t="str">
        <f>IF(ISERROR(VLOOKUP(A11856,'[1]Ecart validé'!$A:$A,1,FALSE)),Z11856,"Ecart Validé")</f>
        <v>valid</v>
      </c>
      <c r="R11856" t="s">
        <v>30</v>
      </c>
      <c r="X11856"/>
      <c r="Y11856"/>
      <c r="Z11856" t="s">
        <v>31</v>
      </c>
    </row>
    <row r="11857" spans="1:26" x14ac:dyDescent="0.3">
      <c r="A11857" t="s">
        <v>14690</v>
      </c>
      <c r="B11857" t="s">
        <v>6107</v>
      </c>
      <c r="C11857">
        <v>349692</v>
      </c>
      <c r="D11857" t="str">
        <f>+VLOOKUP(C11857,Param!K:L,2,FALSE)</f>
        <v>Colt International Limited</v>
      </c>
      <c r="E11857" t="s">
        <v>14691</v>
      </c>
      <c r="F11857" t="s">
        <v>8271</v>
      </c>
      <c r="G11857" t="s">
        <v>1422</v>
      </c>
      <c r="H11857" s="5">
        <v>108.31</v>
      </c>
      <c r="I11857" s="5">
        <v>108.31</v>
      </c>
      <c r="J11857" s="5">
        <v>0</v>
      </c>
      <c r="K11857" s="5">
        <v>108.31</v>
      </c>
      <c r="L11857" s="5">
        <v>0</v>
      </c>
      <c r="M11857" t="str">
        <f>IF(ISERROR(VLOOKUP(A11857,'[1]Ecart validé'!$A:$A,1,FALSE)),Z11857,"Ecart Validé")</f>
        <v>valid</v>
      </c>
      <c r="R11857" t="s">
        <v>30</v>
      </c>
      <c r="X11857"/>
      <c r="Y11857"/>
      <c r="Z11857" t="s">
        <v>31</v>
      </c>
    </row>
    <row r="11858" spans="1:26" x14ac:dyDescent="0.3">
      <c r="A11858" t="s">
        <v>14692</v>
      </c>
      <c r="B11858" t="s">
        <v>6107</v>
      </c>
      <c r="C11858">
        <v>305561</v>
      </c>
      <c r="D11858" t="str">
        <f>+VLOOKUP(C11858,Param!K:L,2,FALSE)</f>
        <v>KELLOGG MARKETING AND SALES (UK) LIMITED</v>
      </c>
      <c r="E11858" t="s">
        <v>14693</v>
      </c>
      <c r="F11858" t="s">
        <v>8271</v>
      </c>
      <c r="G11858" t="s">
        <v>1422</v>
      </c>
      <c r="H11858" s="5">
        <v>2762.42</v>
      </c>
      <c r="I11858" s="5">
        <v>2762.4247999999998</v>
      </c>
      <c r="J11858" s="5">
        <v>-4.79999999970459E-3</v>
      </c>
      <c r="K11858" s="5">
        <v>2762.42</v>
      </c>
      <c r="L11858" s="5">
        <v>0</v>
      </c>
      <c r="M11858" t="str">
        <f>IF(ISERROR(VLOOKUP(A11858,'[1]Ecart validé'!$A:$A,1,FALSE)),Z11858,"Ecart Validé")</f>
        <v>valid</v>
      </c>
      <c r="R11858" t="s">
        <v>30</v>
      </c>
      <c r="X11858"/>
      <c r="Y11858"/>
      <c r="Z11858" t="s">
        <v>31</v>
      </c>
    </row>
    <row r="11859" spans="1:26" x14ac:dyDescent="0.3">
      <c r="A11859" t="s">
        <v>14694</v>
      </c>
      <c r="B11859" t="s">
        <v>6107</v>
      </c>
      <c r="C11859">
        <v>272993</v>
      </c>
      <c r="D11859" t="str">
        <f>+VLOOKUP(C11859,Param!K:L,2,FALSE)</f>
        <v>HALEWOOD INTERNATIONAL LTD</v>
      </c>
      <c r="E11859" t="s">
        <v>6809</v>
      </c>
      <c r="F11859" t="s">
        <v>8271</v>
      </c>
      <c r="G11859" t="s">
        <v>1422</v>
      </c>
      <c r="H11859" s="5">
        <v>937.05</v>
      </c>
      <c r="I11859" s="5">
        <v>937.05</v>
      </c>
      <c r="J11859" s="5">
        <v>0</v>
      </c>
      <c r="K11859" s="5">
        <v>937.05</v>
      </c>
      <c r="L11859" s="5">
        <v>0</v>
      </c>
      <c r="M11859" t="str">
        <f>IF(ISERROR(VLOOKUP(A11859,'[1]Ecart validé'!$A:$A,1,FALSE)),Z11859,"Ecart Validé")</f>
        <v>valid</v>
      </c>
      <c r="R11859" t="s">
        <v>30</v>
      </c>
      <c r="X11859"/>
      <c r="Y11859"/>
      <c r="Z11859" t="s">
        <v>31</v>
      </c>
    </row>
    <row r="11860" spans="1:26" x14ac:dyDescent="0.3">
      <c r="A11860" t="s">
        <v>14695</v>
      </c>
      <c r="B11860" t="s">
        <v>6835</v>
      </c>
      <c r="C11860">
        <v>1499</v>
      </c>
      <c r="D11860" t="str">
        <f>+VLOOKUP(C11860,Param!K:L,2,FALSE)</f>
        <v>STANDARD TEXTILE SAS</v>
      </c>
      <c r="E11860" t="s">
        <v>6836</v>
      </c>
      <c r="F11860" t="s">
        <v>8262</v>
      </c>
      <c r="G11860" t="s">
        <v>29</v>
      </c>
      <c r="H11860" s="5">
        <v>1867.6</v>
      </c>
      <c r="I11860" s="5">
        <v>1867.595</v>
      </c>
      <c r="J11860" s="5">
        <v>4.9999999998817596E-3</v>
      </c>
      <c r="K11860" s="5">
        <v>1867.6</v>
      </c>
      <c r="L11860" s="5">
        <v>0</v>
      </c>
      <c r="M11860" t="str">
        <f>IF(ISERROR(VLOOKUP(A11860,'[1]Ecart validé'!$A:$A,1,FALSE)),Z11860,"Ecart Validé")</f>
        <v>valid</v>
      </c>
      <c r="R11860" t="s">
        <v>30</v>
      </c>
      <c r="X11860"/>
      <c r="Y11860"/>
      <c r="Z11860" t="s">
        <v>31</v>
      </c>
    </row>
    <row r="11861" spans="1:26" x14ac:dyDescent="0.3">
      <c r="A11861" t="s">
        <v>14696</v>
      </c>
      <c r="B11861" t="s">
        <v>6835</v>
      </c>
      <c r="C11861">
        <v>1499</v>
      </c>
      <c r="D11861" t="str">
        <f>+VLOOKUP(C11861,Param!K:L,2,FALSE)</f>
        <v>STANDARD TEXTILE SAS</v>
      </c>
      <c r="E11861" t="s">
        <v>6836</v>
      </c>
      <c r="F11861" t="s">
        <v>8264</v>
      </c>
      <c r="G11861" t="s">
        <v>29</v>
      </c>
      <c r="H11861" s="5">
        <v>1332.32</v>
      </c>
      <c r="I11861" s="5">
        <v>1332.32</v>
      </c>
      <c r="J11861" s="5">
        <v>0</v>
      </c>
      <c r="K11861" s="5">
        <v>1332.32</v>
      </c>
      <c r="L11861" s="5">
        <v>0</v>
      </c>
      <c r="M11861" t="str">
        <f>IF(ISERROR(VLOOKUP(A11861,'[1]Ecart validé'!$A:$A,1,FALSE)),Z11861,"Ecart Validé")</f>
        <v>valid</v>
      </c>
      <c r="R11861" t="s">
        <v>30</v>
      </c>
      <c r="X11861"/>
      <c r="Y11861"/>
      <c r="Z11861" t="s">
        <v>31</v>
      </c>
    </row>
    <row r="11862" spans="1:26" x14ac:dyDescent="0.3">
      <c r="A11862" t="s">
        <v>14697</v>
      </c>
      <c r="B11862" t="s">
        <v>6835</v>
      </c>
      <c r="C11862">
        <v>1499</v>
      </c>
      <c r="D11862" t="str">
        <f>+VLOOKUP(C11862,Param!K:L,2,FALSE)</f>
        <v>STANDARD TEXTILE SAS</v>
      </c>
      <c r="E11862" t="s">
        <v>6836</v>
      </c>
      <c r="F11862" t="s">
        <v>8266</v>
      </c>
      <c r="G11862" t="s">
        <v>29</v>
      </c>
      <c r="H11862" s="5">
        <v>1718.93</v>
      </c>
      <c r="I11862" s="5">
        <v>1718.9292</v>
      </c>
      <c r="J11862" s="5">
        <v>8.0000000002655703E-4</v>
      </c>
      <c r="K11862" s="5">
        <v>1718.93</v>
      </c>
      <c r="L11862" s="5">
        <v>0</v>
      </c>
      <c r="M11862" t="str">
        <f>IF(ISERROR(VLOOKUP(A11862,'[1]Ecart validé'!$A:$A,1,FALSE)),Z11862,"Ecart Validé")</f>
        <v>valid</v>
      </c>
      <c r="R11862" t="s">
        <v>30</v>
      </c>
      <c r="X11862"/>
      <c r="Y11862"/>
      <c r="Z11862" t="s">
        <v>31</v>
      </c>
    </row>
    <row r="11863" spans="1:26" x14ac:dyDescent="0.3">
      <c r="A11863" t="s">
        <v>14698</v>
      </c>
      <c r="B11863" t="s">
        <v>6835</v>
      </c>
      <c r="C11863">
        <v>3606</v>
      </c>
      <c r="D11863" t="str">
        <f>+VLOOKUP(C11863,Param!K:L,2,FALSE)</f>
        <v>TISSAGE MOULINE THILLOT SA</v>
      </c>
      <c r="E11863" t="s">
        <v>6838</v>
      </c>
      <c r="F11863" t="s">
        <v>8262</v>
      </c>
      <c r="G11863" t="s">
        <v>29</v>
      </c>
      <c r="H11863" s="5">
        <v>1258.53</v>
      </c>
      <c r="I11863" s="5">
        <v>1258.5342000000001</v>
      </c>
      <c r="J11863" s="5">
        <v>-4.2000000000825804E-3</v>
      </c>
      <c r="K11863" s="5">
        <v>1258.53</v>
      </c>
      <c r="L11863" s="5">
        <v>0</v>
      </c>
      <c r="M11863" t="str">
        <f>IF(ISERROR(VLOOKUP(A11863,'[1]Ecart validé'!$A:$A,1,FALSE)),Z11863,"Ecart Validé")</f>
        <v>valid</v>
      </c>
      <c r="R11863" t="s">
        <v>30</v>
      </c>
      <c r="X11863"/>
      <c r="Y11863"/>
      <c r="Z11863" t="s">
        <v>31</v>
      </c>
    </row>
    <row r="11864" spans="1:26" x14ac:dyDescent="0.3">
      <c r="A11864" t="s">
        <v>14699</v>
      </c>
      <c r="B11864" t="s">
        <v>6835</v>
      </c>
      <c r="C11864">
        <v>3606</v>
      </c>
      <c r="D11864" t="str">
        <f>+VLOOKUP(C11864,Param!K:L,2,FALSE)</f>
        <v>TISSAGE MOULINE THILLOT SA</v>
      </c>
      <c r="E11864" t="s">
        <v>6838</v>
      </c>
      <c r="F11864" t="s">
        <v>8264</v>
      </c>
      <c r="G11864" t="s">
        <v>29</v>
      </c>
      <c r="H11864" s="5">
        <v>359.04</v>
      </c>
      <c r="I11864" s="5">
        <v>359.03859999999997</v>
      </c>
      <c r="J11864" s="5">
        <v>1.40000000004647E-3</v>
      </c>
      <c r="K11864" s="5">
        <v>359.04</v>
      </c>
      <c r="L11864" s="5">
        <v>0</v>
      </c>
      <c r="M11864" t="str">
        <f>IF(ISERROR(VLOOKUP(A11864,'[1]Ecart validé'!$A:$A,1,FALSE)),Z11864,"Ecart Validé")</f>
        <v>valid</v>
      </c>
      <c r="R11864" t="s">
        <v>30</v>
      </c>
      <c r="X11864"/>
      <c r="Y11864"/>
      <c r="Z11864" t="s">
        <v>31</v>
      </c>
    </row>
    <row r="11865" spans="1:26" x14ac:dyDescent="0.3">
      <c r="A11865" t="s">
        <v>14700</v>
      </c>
      <c r="B11865" t="s">
        <v>6835</v>
      </c>
      <c r="C11865">
        <v>3606</v>
      </c>
      <c r="D11865" t="str">
        <f>+VLOOKUP(C11865,Param!K:L,2,FALSE)</f>
        <v>TISSAGE MOULINE THILLOT SA</v>
      </c>
      <c r="E11865" t="s">
        <v>6838</v>
      </c>
      <c r="F11865" t="s">
        <v>8266</v>
      </c>
      <c r="G11865" t="s">
        <v>29</v>
      </c>
      <c r="H11865" s="5">
        <v>187.28</v>
      </c>
      <c r="I11865" s="5">
        <v>187.2801</v>
      </c>
      <c r="J11865" s="5">
        <v>-1.0000000000331901E-4</v>
      </c>
      <c r="K11865" s="5">
        <v>187.28</v>
      </c>
      <c r="L11865" s="5">
        <v>0</v>
      </c>
      <c r="M11865" t="str">
        <f>IF(ISERROR(VLOOKUP(A11865,'[1]Ecart validé'!$A:$A,1,FALSE)),Z11865,"Ecart Validé")</f>
        <v>valid</v>
      </c>
      <c r="R11865" t="s">
        <v>30</v>
      </c>
      <c r="X11865"/>
      <c r="Y11865"/>
      <c r="Z11865" t="s">
        <v>31</v>
      </c>
    </row>
    <row r="11866" spans="1:26" x14ac:dyDescent="0.3">
      <c r="A11866" t="s">
        <v>14701</v>
      </c>
      <c r="B11866" t="s">
        <v>6835</v>
      </c>
      <c r="C11866">
        <v>25665</v>
      </c>
      <c r="D11866" t="str">
        <f>+VLOOKUP(C11866,Param!K:L,2,FALSE)</f>
        <v>F.C.S. SERVIZI DI FENU GRAZIELLA</v>
      </c>
      <c r="E11866" t="s">
        <v>6842</v>
      </c>
      <c r="F11866" t="s">
        <v>8260</v>
      </c>
      <c r="G11866" t="s">
        <v>29</v>
      </c>
      <c r="H11866" s="5">
        <v>75</v>
      </c>
      <c r="I11866" s="5">
        <v>75</v>
      </c>
      <c r="J11866" s="5">
        <v>0</v>
      </c>
      <c r="K11866" s="5">
        <v>75</v>
      </c>
      <c r="L11866" s="5">
        <v>0</v>
      </c>
      <c r="M11866" t="str">
        <f>IF(ISERROR(VLOOKUP(A11866,'[1]Ecart validé'!$A:$A,1,FALSE)),Z11866,"Ecart Validé")</f>
        <v>valid</v>
      </c>
      <c r="R11866" t="s">
        <v>30</v>
      </c>
      <c r="X11866"/>
      <c r="Y11866"/>
      <c r="Z11866" t="s">
        <v>31</v>
      </c>
    </row>
    <row r="11867" spans="1:26" x14ac:dyDescent="0.3">
      <c r="A11867" t="s">
        <v>14702</v>
      </c>
      <c r="B11867" t="s">
        <v>6835</v>
      </c>
      <c r="C11867">
        <v>25665</v>
      </c>
      <c r="D11867" t="str">
        <f>+VLOOKUP(C11867,Param!K:L,2,FALSE)</f>
        <v>F.C.S. SERVIZI DI FENU GRAZIELLA</v>
      </c>
      <c r="E11867" t="s">
        <v>6842</v>
      </c>
      <c r="F11867" t="s">
        <v>8262</v>
      </c>
      <c r="G11867" t="s">
        <v>29</v>
      </c>
      <c r="H11867" s="5">
        <v>881.9</v>
      </c>
      <c r="I11867" s="5">
        <v>881.9</v>
      </c>
      <c r="J11867" s="5">
        <v>0</v>
      </c>
      <c r="K11867" s="5">
        <v>881.9</v>
      </c>
      <c r="L11867" s="5">
        <v>0</v>
      </c>
      <c r="M11867" t="str">
        <f>IF(ISERROR(VLOOKUP(A11867,'[1]Ecart validé'!$A:$A,1,FALSE)),Z11867,"Ecart Validé")</f>
        <v>valid</v>
      </c>
      <c r="R11867" t="s">
        <v>30</v>
      </c>
      <c r="T11867" s="41"/>
      <c r="X11867"/>
      <c r="Y11867"/>
      <c r="Z11867" t="s">
        <v>31</v>
      </c>
    </row>
    <row r="11868" spans="1:26" x14ac:dyDescent="0.3">
      <c r="A11868" t="s">
        <v>14703</v>
      </c>
      <c r="B11868" t="s">
        <v>6835</v>
      </c>
      <c r="C11868">
        <v>25665</v>
      </c>
      <c r="D11868" t="str">
        <f>+VLOOKUP(C11868,Param!K:L,2,FALSE)</f>
        <v>F.C.S. SERVIZI DI FENU GRAZIELLA</v>
      </c>
      <c r="E11868" t="s">
        <v>6842</v>
      </c>
      <c r="F11868" t="s">
        <v>8264</v>
      </c>
      <c r="G11868" t="s">
        <v>29</v>
      </c>
      <c r="H11868" s="5">
        <v>1204.2</v>
      </c>
      <c r="I11868" s="5">
        <v>1204.2</v>
      </c>
      <c r="J11868" s="5">
        <v>0</v>
      </c>
      <c r="K11868" s="5">
        <v>1204.2</v>
      </c>
      <c r="L11868" s="5">
        <v>0</v>
      </c>
      <c r="M11868" t="str">
        <f>IF(ISERROR(VLOOKUP(A11868,'[1]Ecart validé'!$A:$A,1,FALSE)),Z11868,"Ecart Validé")</f>
        <v>valid</v>
      </c>
      <c r="R11868" t="s">
        <v>30</v>
      </c>
      <c r="T11868" s="41"/>
      <c r="X11868"/>
      <c r="Y11868"/>
      <c r="Z11868" t="s">
        <v>31</v>
      </c>
    </row>
    <row r="11869" spans="1:26" x14ac:dyDescent="0.3">
      <c r="A11869" t="s">
        <v>14704</v>
      </c>
      <c r="B11869" t="s">
        <v>6835</v>
      </c>
      <c r="C11869">
        <v>25665</v>
      </c>
      <c r="D11869" t="str">
        <f>+VLOOKUP(C11869,Param!K:L,2,FALSE)</f>
        <v>F.C.S. SERVIZI DI FENU GRAZIELLA</v>
      </c>
      <c r="E11869" t="s">
        <v>6842</v>
      </c>
      <c r="F11869" t="s">
        <v>8266</v>
      </c>
      <c r="G11869" t="s">
        <v>29</v>
      </c>
      <c r="H11869" s="5">
        <v>75</v>
      </c>
      <c r="I11869" s="5">
        <v>75</v>
      </c>
      <c r="J11869" s="5">
        <v>0</v>
      </c>
      <c r="K11869" s="5">
        <v>75</v>
      </c>
      <c r="L11869" s="5">
        <v>0</v>
      </c>
      <c r="M11869" t="str">
        <f>IF(ISERROR(VLOOKUP(A11869,'[1]Ecart validé'!$A:$A,1,FALSE)),Z11869,"Ecart Validé")</f>
        <v>valid</v>
      </c>
      <c r="R11869" t="s">
        <v>30</v>
      </c>
      <c r="T11869" s="41"/>
      <c r="X11869"/>
      <c r="Y11869"/>
      <c r="Z11869" t="s">
        <v>31</v>
      </c>
    </row>
    <row r="11870" spans="1:26" x14ac:dyDescent="0.3">
      <c r="A11870" t="s">
        <v>14705</v>
      </c>
      <c r="B11870" t="s">
        <v>6835</v>
      </c>
      <c r="C11870">
        <v>25910</v>
      </c>
      <c r="D11870" t="str">
        <f>+VLOOKUP(C11870,Param!K:L,2,FALSE)</f>
        <v>GALAXY SERVICE SRL</v>
      </c>
      <c r="E11870" t="s">
        <v>14706</v>
      </c>
      <c r="F11870" t="s">
        <v>8260</v>
      </c>
      <c r="G11870" t="s">
        <v>29</v>
      </c>
      <c r="H11870" s="5">
        <v>956.15</v>
      </c>
      <c r="I11870" s="5">
        <v>956.14930000000004</v>
      </c>
      <c r="J11870" s="5">
        <v>6.9999999993797203E-4</v>
      </c>
      <c r="K11870" s="5">
        <v>956.15</v>
      </c>
      <c r="L11870" s="5">
        <v>0</v>
      </c>
      <c r="M11870" t="str">
        <f>IF(ISERROR(VLOOKUP(A11870,'[1]Ecart validé'!$A:$A,1,FALSE)),Z11870,"Ecart Validé")</f>
        <v>valid</v>
      </c>
      <c r="R11870" t="s">
        <v>30</v>
      </c>
      <c r="X11870"/>
      <c r="Y11870"/>
      <c r="Z11870" t="s">
        <v>31</v>
      </c>
    </row>
    <row r="11871" spans="1:26" x14ac:dyDescent="0.3">
      <c r="A11871" t="s">
        <v>14707</v>
      </c>
      <c r="B11871" t="s">
        <v>6835</v>
      </c>
      <c r="C11871">
        <v>25910</v>
      </c>
      <c r="D11871" t="str">
        <f>+VLOOKUP(C11871,Param!K:L,2,FALSE)</f>
        <v>GALAXY SERVICE SRL</v>
      </c>
      <c r="E11871" t="s">
        <v>14706</v>
      </c>
      <c r="F11871" t="s">
        <v>8262</v>
      </c>
      <c r="G11871" t="s">
        <v>29</v>
      </c>
      <c r="H11871" s="5">
        <v>1051.17</v>
      </c>
      <c r="I11871" s="5">
        <v>1051.1714999999999</v>
      </c>
      <c r="J11871" s="5">
        <v>-1.49999999985084E-3</v>
      </c>
      <c r="K11871" s="5">
        <v>1051.17</v>
      </c>
      <c r="L11871" s="5">
        <v>0</v>
      </c>
      <c r="M11871" t="str">
        <f>IF(ISERROR(VLOOKUP(A11871,'[1]Ecart validé'!$A:$A,1,FALSE)),Z11871,"Ecart Validé")</f>
        <v>valid</v>
      </c>
      <c r="R11871" t="s">
        <v>30</v>
      </c>
      <c r="X11871"/>
      <c r="Y11871"/>
      <c r="Z11871" t="s">
        <v>31</v>
      </c>
    </row>
    <row r="11872" spans="1:26" x14ac:dyDescent="0.3">
      <c r="A11872" t="s">
        <v>14708</v>
      </c>
      <c r="B11872" t="s">
        <v>6835</v>
      </c>
      <c r="C11872">
        <v>25910</v>
      </c>
      <c r="D11872" t="str">
        <f>+VLOOKUP(C11872,Param!K:L,2,FALSE)</f>
        <v>GALAXY SERVICE SRL</v>
      </c>
      <c r="E11872" t="s">
        <v>14706</v>
      </c>
      <c r="F11872" t="s">
        <v>8264</v>
      </c>
      <c r="G11872" t="s">
        <v>29</v>
      </c>
      <c r="H11872" s="5">
        <v>1922.61</v>
      </c>
      <c r="I11872" s="5">
        <v>1922.6078</v>
      </c>
      <c r="J11872" s="5">
        <v>2.1999999999025E-3</v>
      </c>
      <c r="K11872" s="5">
        <v>1922.61</v>
      </c>
      <c r="L11872" s="5">
        <v>0</v>
      </c>
      <c r="M11872" t="str">
        <f>IF(ISERROR(VLOOKUP(A11872,'[1]Ecart validé'!$A:$A,1,FALSE)),Z11872,"Ecart Validé")</f>
        <v>valid</v>
      </c>
      <c r="R11872" t="s">
        <v>30</v>
      </c>
      <c r="X11872"/>
      <c r="Y11872"/>
      <c r="Z11872" t="s">
        <v>31</v>
      </c>
    </row>
    <row r="11873" spans="1:26" x14ac:dyDescent="0.3">
      <c r="A11873" t="s">
        <v>14709</v>
      </c>
      <c r="B11873" t="s">
        <v>6835</v>
      </c>
      <c r="C11873">
        <v>25910</v>
      </c>
      <c r="D11873" t="str">
        <f>+VLOOKUP(C11873,Param!K:L,2,FALSE)</f>
        <v>GALAXY SERVICE SRL</v>
      </c>
      <c r="E11873" t="s">
        <v>14706</v>
      </c>
      <c r="F11873" t="s">
        <v>8266</v>
      </c>
      <c r="G11873" t="s">
        <v>29</v>
      </c>
      <c r="H11873" s="5">
        <v>1215.93</v>
      </c>
      <c r="I11873" s="5">
        <v>1215.9304999999999</v>
      </c>
      <c r="J11873" s="5">
        <v>-4.9999999987448897E-4</v>
      </c>
      <c r="K11873" s="5">
        <v>1215.93</v>
      </c>
      <c r="L11873" s="5">
        <v>0</v>
      </c>
      <c r="M11873" t="str">
        <f>IF(ISERROR(VLOOKUP(A11873,'[1]Ecart validé'!$A:$A,1,FALSE)),Z11873,"Ecart Validé")</f>
        <v>valid</v>
      </c>
      <c r="R11873" t="s">
        <v>30</v>
      </c>
      <c r="X11873"/>
      <c r="Y11873"/>
      <c r="Z11873" t="s">
        <v>31</v>
      </c>
    </row>
    <row r="11874" spans="1:26" x14ac:dyDescent="0.3">
      <c r="A11874" t="s">
        <v>14710</v>
      </c>
      <c r="B11874" t="s">
        <v>6835</v>
      </c>
      <c r="C11874">
        <v>26149</v>
      </c>
      <c r="D11874" t="str">
        <f>+VLOOKUP(C11874,Param!K:L,2,FALSE)</f>
        <v>FABBRICA PINZE SCHIO SRL</v>
      </c>
      <c r="E11874" t="s">
        <v>14711</v>
      </c>
      <c r="F11874" t="s">
        <v>8260</v>
      </c>
      <c r="G11874" t="s">
        <v>29</v>
      </c>
      <c r="H11874" s="5">
        <v>86.55</v>
      </c>
      <c r="I11874" s="5">
        <v>86.546700000000001</v>
      </c>
      <c r="J11874" s="5">
        <v>3.2999999999958601E-3</v>
      </c>
      <c r="K11874" s="5">
        <v>86.55</v>
      </c>
      <c r="L11874" s="5">
        <v>0</v>
      </c>
      <c r="M11874" t="str">
        <f>IF(ISERROR(VLOOKUP(A11874,'[1]Ecart validé'!$A:$A,1,FALSE)),Z11874,"Ecart Validé")</f>
        <v>valid</v>
      </c>
      <c r="R11874" t="s">
        <v>30</v>
      </c>
      <c r="X11874"/>
      <c r="Y11874"/>
      <c r="Z11874" t="s">
        <v>31</v>
      </c>
    </row>
    <row r="11875" spans="1:26" x14ac:dyDescent="0.3">
      <c r="A11875" t="s">
        <v>14712</v>
      </c>
      <c r="B11875" t="s">
        <v>6835</v>
      </c>
      <c r="C11875">
        <v>26149</v>
      </c>
      <c r="D11875" t="str">
        <f>+VLOOKUP(C11875,Param!K:L,2,FALSE)</f>
        <v>FABBRICA PINZE SCHIO SRL</v>
      </c>
      <c r="E11875" t="s">
        <v>14711</v>
      </c>
      <c r="F11875" t="s">
        <v>8264</v>
      </c>
      <c r="G11875" t="s">
        <v>29</v>
      </c>
      <c r="H11875" s="5">
        <v>195.05</v>
      </c>
      <c r="I11875" s="5">
        <v>195.0461</v>
      </c>
      <c r="J11875" s="5">
        <v>3.9000000000157702E-3</v>
      </c>
      <c r="K11875" s="5">
        <v>195.05</v>
      </c>
      <c r="L11875" s="5">
        <v>0</v>
      </c>
      <c r="M11875" t="str">
        <f>IF(ISERROR(VLOOKUP(A11875,'[1]Ecart validé'!$A:$A,1,FALSE)),Z11875,"Ecart Validé")</f>
        <v>valid</v>
      </c>
      <c r="R11875" t="s">
        <v>30</v>
      </c>
      <c r="X11875"/>
      <c r="Y11875"/>
      <c r="Z11875" t="s">
        <v>31</v>
      </c>
    </row>
    <row r="11876" spans="1:26" x14ac:dyDescent="0.3">
      <c r="A11876" t="s">
        <v>14713</v>
      </c>
      <c r="B11876" t="s">
        <v>6835</v>
      </c>
      <c r="C11876">
        <v>26149</v>
      </c>
      <c r="D11876" t="str">
        <f>+VLOOKUP(C11876,Param!K:L,2,FALSE)</f>
        <v>FABBRICA PINZE SCHIO SRL</v>
      </c>
      <c r="E11876" t="s">
        <v>14711</v>
      </c>
      <c r="F11876" t="s">
        <v>8266</v>
      </c>
      <c r="G11876" t="s">
        <v>29</v>
      </c>
      <c r="H11876" s="5">
        <v>157.31</v>
      </c>
      <c r="I11876" s="5">
        <v>157.3092</v>
      </c>
      <c r="J11876" s="5">
        <v>7.9999999999813499E-4</v>
      </c>
      <c r="K11876" s="5">
        <v>157.31</v>
      </c>
      <c r="L11876" s="5">
        <v>0</v>
      </c>
      <c r="M11876" t="str">
        <f>IF(ISERROR(VLOOKUP(A11876,'[1]Ecart validé'!$A:$A,1,FALSE)),Z11876,"Ecart Validé")</f>
        <v>valid</v>
      </c>
      <c r="R11876" t="s">
        <v>30</v>
      </c>
      <c r="X11876"/>
      <c r="Y11876"/>
      <c r="Z11876" t="s">
        <v>31</v>
      </c>
    </row>
    <row r="11877" spans="1:26" x14ac:dyDescent="0.3">
      <c r="A11877" t="s">
        <v>14714</v>
      </c>
      <c r="B11877" t="s">
        <v>6835</v>
      </c>
      <c r="C11877">
        <v>27482</v>
      </c>
      <c r="D11877" t="str">
        <f>+VLOOKUP(C11877,Param!K:L,2,FALSE)</f>
        <v>AZIENDA VINICOLA FALESCO SRL</v>
      </c>
      <c r="E11877" t="s">
        <v>6862</v>
      </c>
      <c r="F11877" t="s">
        <v>8260</v>
      </c>
      <c r="G11877" t="s">
        <v>29</v>
      </c>
      <c r="H11877" s="5">
        <v>19.41</v>
      </c>
      <c r="I11877" s="5">
        <v>19.406700000000001</v>
      </c>
      <c r="J11877" s="5">
        <v>3.2999999999994102E-3</v>
      </c>
      <c r="K11877" s="5">
        <v>19.41</v>
      </c>
      <c r="L11877" s="5">
        <v>0</v>
      </c>
      <c r="M11877" t="str">
        <f>IF(ISERROR(VLOOKUP(A11877,'[1]Ecart validé'!$A:$A,1,FALSE)),Z11877,"Ecart Validé")</f>
        <v>valid</v>
      </c>
      <c r="R11877" t="s">
        <v>30</v>
      </c>
      <c r="X11877"/>
      <c r="Y11877"/>
      <c r="Z11877" t="s">
        <v>31</v>
      </c>
    </row>
    <row r="11878" spans="1:26" x14ac:dyDescent="0.3">
      <c r="A11878" t="s">
        <v>14715</v>
      </c>
      <c r="B11878" t="s">
        <v>6835</v>
      </c>
      <c r="C11878">
        <v>27482</v>
      </c>
      <c r="D11878" t="str">
        <f>+VLOOKUP(C11878,Param!K:L,2,FALSE)</f>
        <v>AZIENDA VINICOLA FALESCO SRL</v>
      </c>
      <c r="E11878" t="s">
        <v>6862</v>
      </c>
      <c r="F11878" t="s">
        <v>8262</v>
      </c>
      <c r="G11878" t="s">
        <v>29</v>
      </c>
      <c r="H11878" s="5">
        <v>36.869999999999997</v>
      </c>
      <c r="I11878" s="5">
        <v>36.871200000000002</v>
      </c>
      <c r="J11878" s="5">
        <v>-1.2000000000043001E-3</v>
      </c>
      <c r="K11878" s="5">
        <v>36.869999999999997</v>
      </c>
      <c r="L11878" s="5">
        <v>0</v>
      </c>
      <c r="M11878" t="str">
        <f>IF(ISERROR(VLOOKUP(A11878,'[1]Ecart validé'!$A:$A,1,FALSE)),Z11878,"Ecart Validé")</f>
        <v>valid</v>
      </c>
      <c r="R11878" t="s">
        <v>30</v>
      </c>
      <c r="X11878"/>
      <c r="Y11878"/>
      <c r="Z11878" t="s">
        <v>31</v>
      </c>
    </row>
    <row r="11879" spans="1:26" x14ac:dyDescent="0.3">
      <c r="A11879" t="s">
        <v>14716</v>
      </c>
      <c r="B11879" t="s">
        <v>6835</v>
      </c>
      <c r="C11879">
        <v>27482</v>
      </c>
      <c r="D11879" t="str">
        <f>+VLOOKUP(C11879,Param!K:L,2,FALSE)</f>
        <v>AZIENDA VINICOLA FALESCO SRL</v>
      </c>
      <c r="E11879" t="s">
        <v>6862</v>
      </c>
      <c r="F11879" t="s">
        <v>8264</v>
      </c>
      <c r="G11879" t="s">
        <v>29</v>
      </c>
      <c r="H11879" s="5">
        <v>29.22</v>
      </c>
      <c r="I11879" s="5">
        <v>29.222300000000001</v>
      </c>
      <c r="J11879" s="5">
        <v>-2.3000000000017399E-3</v>
      </c>
      <c r="K11879" s="5">
        <v>29.22</v>
      </c>
      <c r="L11879" s="5">
        <v>0</v>
      </c>
      <c r="M11879" t="str">
        <f>IF(ISERROR(VLOOKUP(A11879,'[1]Ecart validé'!$A:$A,1,FALSE)),Z11879,"Ecart Validé")</f>
        <v>valid</v>
      </c>
      <c r="R11879" t="s">
        <v>30</v>
      </c>
      <c r="X11879"/>
      <c r="Y11879"/>
      <c r="Z11879" t="s">
        <v>31</v>
      </c>
    </row>
    <row r="11880" spans="1:26" x14ac:dyDescent="0.3">
      <c r="A11880" t="s">
        <v>14717</v>
      </c>
      <c r="B11880" t="s">
        <v>6835</v>
      </c>
      <c r="C11880">
        <v>27482</v>
      </c>
      <c r="D11880" t="str">
        <f>+VLOOKUP(C11880,Param!K:L,2,FALSE)</f>
        <v>AZIENDA VINICOLA FALESCO SRL</v>
      </c>
      <c r="E11880" t="s">
        <v>6862</v>
      </c>
      <c r="F11880" t="s">
        <v>8266</v>
      </c>
      <c r="G11880" t="s">
        <v>29</v>
      </c>
      <c r="H11880" s="5">
        <v>23.41</v>
      </c>
      <c r="I11880" s="5">
        <v>23.4099</v>
      </c>
      <c r="J11880" s="5">
        <v>9.9999999999766901E-5</v>
      </c>
      <c r="K11880" s="5">
        <v>23.41</v>
      </c>
      <c r="L11880" s="5">
        <v>0</v>
      </c>
      <c r="M11880" t="str">
        <f>IF(ISERROR(VLOOKUP(A11880,'[1]Ecart validé'!$A:$A,1,FALSE)),Z11880,"Ecart Validé")</f>
        <v>valid</v>
      </c>
      <c r="R11880" t="s">
        <v>30</v>
      </c>
      <c r="X11880"/>
      <c r="Y11880"/>
      <c r="Z11880" t="s">
        <v>31</v>
      </c>
    </row>
    <row r="11881" spans="1:26" x14ac:dyDescent="0.3">
      <c r="A11881" t="s">
        <v>14718</v>
      </c>
      <c r="B11881" t="s">
        <v>6835</v>
      </c>
      <c r="C11881">
        <v>27841</v>
      </c>
      <c r="D11881" t="str">
        <f>+VLOOKUP(C11881,Param!K:L,2,FALSE)</f>
        <v>MILLENNIUM GIARDINI SS</v>
      </c>
      <c r="E11881" t="s">
        <v>14719</v>
      </c>
      <c r="F11881" t="s">
        <v>8260</v>
      </c>
      <c r="G11881" t="s">
        <v>29</v>
      </c>
      <c r="H11881" s="5">
        <v>22.5</v>
      </c>
      <c r="I11881" s="5">
        <v>22.5</v>
      </c>
      <c r="J11881" s="5">
        <v>0</v>
      </c>
      <c r="K11881" s="5">
        <v>22.5</v>
      </c>
      <c r="L11881" s="5">
        <v>0</v>
      </c>
      <c r="M11881" t="str">
        <f>IF(ISERROR(VLOOKUP(A11881,'[1]Ecart validé'!$A:$A,1,FALSE)),Z11881,"Ecart Validé")</f>
        <v>valid</v>
      </c>
      <c r="R11881" t="s">
        <v>30</v>
      </c>
      <c r="X11881"/>
      <c r="Y11881"/>
      <c r="Z11881" t="s">
        <v>31</v>
      </c>
    </row>
    <row r="11882" spans="1:26" x14ac:dyDescent="0.3">
      <c r="A11882" t="s">
        <v>14720</v>
      </c>
      <c r="B11882" t="s">
        <v>6835</v>
      </c>
      <c r="C11882">
        <v>27841</v>
      </c>
      <c r="D11882" t="str">
        <f>+VLOOKUP(C11882,Param!K:L,2,FALSE)</f>
        <v>MILLENNIUM GIARDINI SS</v>
      </c>
      <c r="E11882" t="s">
        <v>14719</v>
      </c>
      <c r="F11882" t="s">
        <v>8262</v>
      </c>
      <c r="G11882" t="s">
        <v>29</v>
      </c>
      <c r="H11882" s="5">
        <v>198.68</v>
      </c>
      <c r="I11882" s="5">
        <v>198.67500000000001</v>
      </c>
      <c r="J11882" s="5">
        <v>4.9999999999954499E-3</v>
      </c>
      <c r="K11882" s="5">
        <v>198.68</v>
      </c>
      <c r="L11882" s="5">
        <v>0</v>
      </c>
      <c r="M11882" t="str">
        <f>IF(ISERROR(VLOOKUP(A11882,'[1]Ecart validé'!$A:$A,1,FALSE)),Z11882,"Ecart Validé")</f>
        <v>valid</v>
      </c>
      <c r="R11882" t="s">
        <v>30</v>
      </c>
      <c r="X11882"/>
      <c r="Y11882"/>
      <c r="Z11882" t="s">
        <v>31</v>
      </c>
    </row>
    <row r="11883" spans="1:26" x14ac:dyDescent="0.3">
      <c r="A11883" t="s">
        <v>14721</v>
      </c>
      <c r="B11883" t="s">
        <v>6835</v>
      </c>
      <c r="C11883">
        <v>27841</v>
      </c>
      <c r="D11883" t="str">
        <f>+VLOOKUP(C11883,Param!K:L,2,FALSE)</f>
        <v>MILLENNIUM GIARDINI SS</v>
      </c>
      <c r="E11883" t="s">
        <v>14719</v>
      </c>
      <c r="F11883" t="s">
        <v>8264</v>
      </c>
      <c r="G11883" t="s">
        <v>29</v>
      </c>
      <c r="H11883" s="5">
        <v>328.05</v>
      </c>
      <c r="I11883" s="5">
        <v>328.05</v>
      </c>
      <c r="J11883" s="5">
        <v>0</v>
      </c>
      <c r="K11883" s="5">
        <v>328.05</v>
      </c>
      <c r="L11883" s="5">
        <v>0</v>
      </c>
      <c r="M11883" t="str">
        <f>IF(ISERROR(VLOOKUP(A11883,'[1]Ecart validé'!$A:$A,1,FALSE)),Z11883,"Ecart Validé")</f>
        <v>valid</v>
      </c>
      <c r="R11883" t="s">
        <v>30</v>
      </c>
      <c r="X11883"/>
      <c r="Y11883"/>
      <c r="Z11883" t="s">
        <v>31</v>
      </c>
    </row>
    <row r="11884" spans="1:26" x14ac:dyDescent="0.3">
      <c r="A11884" t="s">
        <v>14722</v>
      </c>
      <c r="B11884" t="s">
        <v>6835</v>
      </c>
      <c r="C11884">
        <v>27841</v>
      </c>
      <c r="D11884" t="str">
        <f>+VLOOKUP(C11884,Param!K:L,2,FALSE)</f>
        <v>MILLENNIUM GIARDINI SS</v>
      </c>
      <c r="E11884" t="s">
        <v>14719</v>
      </c>
      <c r="F11884" t="s">
        <v>8266</v>
      </c>
      <c r="G11884" t="s">
        <v>29</v>
      </c>
      <c r="H11884" s="5">
        <v>613.33000000000004</v>
      </c>
      <c r="I11884" s="5">
        <v>613.32500000000005</v>
      </c>
      <c r="J11884" s="5">
        <v>4.9999999999954499E-3</v>
      </c>
      <c r="K11884" s="5">
        <v>613.33000000000004</v>
      </c>
      <c r="L11884" s="5">
        <v>0</v>
      </c>
      <c r="M11884" t="str">
        <f>IF(ISERROR(VLOOKUP(A11884,'[1]Ecart validé'!$A:$A,1,FALSE)),Z11884,"Ecart Validé")</f>
        <v>valid</v>
      </c>
      <c r="R11884" t="s">
        <v>30</v>
      </c>
      <c r="X11884"/>
      <c r="Y11884"/>
      <c r="Z11884" t="s">
        <v>31</v>
      </c>
    </row>
    <row r="11885" spans="1:26" x14ac:dyDescent="0.3">
      <c r="A11885" t="s">
        <v>14723</v>
      </c>
      <c r="B11885" t="s">
        <v>6835</v>
      </c>
      <c r="C11885">
        <v>27991</v>
      </c>
      <c r="D11885" t="str">
        <f>+VLOOKUP(C11885,Param!K:L,2,FALSE)</f>
        <v>NESTLE' ITALIANA SPA</v>
      </c>
      <c r="E11885" t="s">
        <v>6884</v>
      </c>
      <c r="F11885" t="s">
        <v>8260</v>
      </c>
      <c r="G11885" t="s">
        <v>29</v>
      </c>
      <c r="H11885" s="5">
        <v>156.26</v>
      </c>
      <c r="I11885" s="5">
        <v>156.261</v>
      </c>
      <c r="J11885" s="5">
        <v>-1.0000000000047701E-3</v>
      </c>
      <c r="K11885" s="5">
        <v>156.26</v>
      </c>
      <c r="L11885" s="5">
        <v>0</v>
      </c>
      <c r="M11885" t="str">
        <f>IF(ISERROR(VLOOKUP(A11885,'[1]Ecart validé'!$A:$A,1,FALSE)),Z11885,"Ecart Validé")</f>
        <v>valid</v>
      </c>
      <c r="R11885" t="s">
        <v>30</v>
      </c>
      <c r="X11885"/>
      <c r="Y11885"/>
      <c r="Z11885" t="s">
        <v>31</v>
      </c>
    </row>
    <row r="11886" spans="1:26" x14ac:dyDescent="0.3">
      <c r="A11886" t="s">
        <v>14724</v>
      </c>
      <c r="B11886" t="s">
        <v>6835</v>
      </c>
      <c r="C11886">
        <v>27991</v>
      </c>
      <c r="D11886" t="str">
        <f>+VLOOKUP(C11886,Param!K:L,2,FALSE)</f>
        <v>NESTLE' ITALIANA SPA</v>
      </c>
      <c r="E11886" t="s">
        <v>6884</v>
      </c>
      <c r="F11886" t="s">
        <v>8262</v>
      </c>
      <c r="G11886" t="s">
        <v>29</v>
      </c>
      <c r="H11886" s="5">
        <v>431.31</v>
      </c>
      <c r="I11886" s="5">
        <v>431.31180000000001</v>
      </c>
      <c r="J11886" s="5">
        <v>-1.8000000000029099E-3</v>
      </c>
      <c r="K11886" s="5">
        <v>431.31</v>
      </c>
      <c r="L11886" s="5">
        <v>0</v>
      </c>
      <c r="M11886" t="str">
        <f>IF(ISERROR(VLOOKUP(A11886,'[1]Ecart validé'!$A:$A,1,FALSE)),Z11886,"Ecart Validé")</f>
        <v>valid</v>
      </c>
      <c r="R11886" t="s">
        <v>30</v>
      </c>
      <c r="X11886"/>
      <c r="Y11886"/>
      <c r="Z11886" t="s">
        <v>31</v>
      </c>
    </row>
    <row r="11887" spans="1:26" x14ac:dyDescent="0.3">
      <c r="A11887" t="s">
        <v>14725</v>
      </c>
      <c r="B11887" t="s">
        <v>6835</v>
      </c>
      <c r="C11887">
        <v>27991</v>
      </c>
      <c r="D11887" t="str">
        <f>+VLOOKUP(C11887,Param!K:L,2,FALSE)</f>
        <v>NESTLE' ITALIANA SPA</v>
      </c>
      <c r="E11887" t="s">
        <v>6884</v>
      </c>
      <c r="F11887" t="s">
        <v>8264</v>
      </c>
      <c r="G11887" t="s">
        <v>29</v>
      </c>
      <c r="H11887" s="5">
        <v>1228.03</v>
      </c>
      <c r="I11887" s="5">
        <v>1228.0260000000001</v>
      </c>
      <c r="J11887" s="5">
        <v>3.9999999999054099E-3</v>
      </c>
      <c r="K11887" s="5">
        <v>1228.03</v>
      </c>
      <c r="L11887" s="5">
        <v>0</v>
      </c>
      <c r="M11887" t="str">
        <f>IF(ISERROR(VLOOKUP(A11887,'[1]Ecart validé'!$A:$A,1,FALSE)),Z11887,"Ecart Validé")</f>
        <v>valid</v>
      </c>
      <c r="R11887" t="s">
        <v>30</v>
      </c>
      <c r="X11887"/>
      <c r="Y11887"/>
      <c r="Z11887" t="s">
        <v>31</v>
      </c>
    </row>
    <row r="11888" spans="1:26" x14ac:dyDescent="0.3">
      <c r="A11888" t="s">
        <v>14726</v>
      </c>
      <c r="B11888" t="s">
        <v>6835</v>
      </c>
      <c r="C11888">
        <v>27991</v>
      </c>
      <c r="D11888" t="str">
        <f>+VLOOKUP(C11888,Param!K:L,2,FALSE)</f>
        <v>NESTLE' ITALIANA SPA</v>
      </c>
      <c r="E11888" t="s">
        <v>6884</v>
      </c>
      <c r="F11888" t="s">
        <v>8266</v>
      </c>
      <c r="G11888" t="s">
        <v>29</v>
      </c>
      <c r="H11888" s="5">
        <v>959.04</v>
      </c>
      <c r="I11888" s="5">
        <v>959.0462</v>
      </c>
      <c r="J11888" s="5">
        <v>-6.2000000000352797E-3</v>
      </c>
      <c r="K11888" s="5">
        <v>959.04</v>
      </c>
      <c r="L11888" s="5">
        <v>0</v>
      </c>
      <c r="M11888" t="str">
        <f>IF(ISERROR(VLOOKUP(A11888,'[1]Ecart validé'!$A:$A,1,FALSE)),Z11888,"Ecart Validé")</f>
        <v>valid</v>
      </c>
      <c r="R11888" t="s">
        <v>30</v>
      </c>
      <c r="X11888"/>
      <c r="Y11888"/>
      <c r="Z11888" t="s">
        <v>31</v>
      </c>
    </row>
    <row r="11889" spans="1:26" x14ac:dyDescent="0.3">
      <c r="A11889" t="s">
        <v>14727</v>
      </c>
      <c r="B11889" t="s">
        <v>6835</v>
      </c>
      <c r="C11889">
        <v>28030</v>
      </c>
      <c r="D11889" t="str">
        <f>+VLOOKUP(C11889,Param!K:L,2,FALSE)</f>
        <v>ALCAMORETTI S.R.L.</v>
      </c>
      <c r="E11889" t="s">
        <v>6888</v>
      </c>
      <c r="F11889" t="s">
        <v>8260</v>
      </c>
      <c r="G11889" t="s">
        <v>29</v>
      </c>
      <c r="H11889" s="5">
        <v>79.819999999999993</v>
      </c>
      <c r="I11889" s="5">
        <v>79.824799999999996</v>
      </c>
      <c r="J11889" s="5">
        <v>-4.8000000000030197E-3</v>
      </c>
      <c r="K11889" s="5">
        <v>79.819999999999993</v>
      </c>
      <c r="L11889" s="5">
        <v>0</v>
      </c>
      <c r="M11889" t="str">
        <f>IF(ISERROR(VLOOKUP(A11889,'[1]Ecart validé'!$A:$A,1,FALSE)),Z11889,"Ecart Validé")</f>
        <v>valid</v>
      </c>
      <c r="R11889" t="s">
        <v>30</v>
      </c>
      <c r="S11889" t="s">
        <v>45</v>
      </c>
      <c r="T11889" t="s">
        <v>46</v>
      </c>
      <c r="U11889" s="13" t="s">
        <v>14728</v>
      </c>
      <c r="V11889" t="s">
        <v>45</v>
      </c>
      <c r="W11889" t="s">
        <v>46</v>
      </c>
      <c r="X11889"/>
      <c r="Y11889"/>
      <c r="Z11889" t="s">
        <v>31</v>
      </c>
    </row>
    <row r="11890" spans="1:26" x14ac:dyDescent="0.3">
      <c r="A11890" t="s">
        <v>14729</v>
      </c>
      <c r="B11890" t="s">
        <v>6835</v>
      </c>
      <c r="C11890">
        <v>28030</v>
      </c>
      <c r="D11890" t="str">
        <f>+VLOOKUP(C11890,Param!K:L,2,FALSE)</f>
        <v>ALCAMORETTI S.R.L.</v>
      </c>
      <c r="E11890" t="s">
        <v>6888</v>
      </c>
      <c r="F11890" t="s">
        <v>8262</v>
      </c>
      <c r="G11890" t="s">
        <v>29</v>
      </c>
      <c r="H11890" s="5">
        <v>122.54</v>
      </c>
      <c r="I11890" s="5">
        <v>122.53570000000001</v>
      </c>
      <c r="J11890" s="5">
        <v>4.3000000000006297E-3</v>
      </c>
      <c r="K11890" s="5">
        <v>122.54</v>
      </c>
      <c r="L11890" s="5">
        <v>0</v>
      </c>
      <c r="M11890" t="str">
        <f>IF(ISERROR(VLOOKUP(A11890,'[1]Ecart validé'!$A:$A,1,FALSE)),Z11890,"Ecart Validé")</f>
        <v>valid</v>
      </c>
      <c r="R11890" t="s">
        <v>30</v>
      </c>
      <c r="X11890"/>
      <c r="Y11890"/>
      <c r="Z11890" t="s">
        <v>31</v>
      </c>
    </row>
    <row r="11891" spans="1:26" x14ac:dyDescent="0.3">
      <c r="A11891" t="s">
        <v>14730</v>
      </c>
      <c r="B11891" t="s">
        <v>6835</v>
      </c>
      <c r="C11891">
        <v>28030</v>
      </c>
      <c r="D11891" t="str">
        <f>+VLOOKUP(C11891,Param!K:L,2,FALSE)</f>
        <v>ALCAMORETTI S.R.L.</v>
      </c>
      <c r="E11891" t="s">
        <v>6888</v>
      </c>
      <c r="F11891" t="s">
        <v>8264</v>
      </c>
      <c r="G11891" t="s">
        <v>29</v>
      </c>
      <c r="H11891" s="5">
        <v>219.24</v>
      </c>
      <c r="I11891" s="5">
        <v>219.24180000000001</v>
      </c>
      <c r="J11891" s="5">
        <v>-1.8000000000029099E-3</v>
      </c>
      <c r="K11891" s="5">
        <v>219.24</v>
      </c>
      <c r="L11891" s="5">
        <v>0</v>
      </c>
      <c r="M11891" t="str">
        <f>IF(ISERROR(VLOOKUP(A11891,'[1]Ecart validé'!$A:$A,1,FALSE)),Z11891,"Ecart Validé")</f>
        <v>valid</v>
      </c>
      <c r="R11891" t="s">
        <v>30</v>
      </c>
      <c r="X11891"/>
      <c r="Y11891"/>
      <c r="Z11891" t="s">
        <v>31</v>
      </c>
    </row>
    <row r="11892" spans="1:26" x14ac:dyDescent="0.3">
      <c r="A11892" t="s">
        <v>14731</v>
      </c>
      <c r="B11892" t="s">
        <v>6835</v>
      </c>
      <c r="C11892">
        <v>28030</v>
      </c>
      <c r="D11892" t="str">
        <f>+VLOOKUP(C11892,Param!K:L,2,FALSE)</f>
        <v>ALCAMORETTI S.R.L.</v>
      </c>
      <c r="E11892" t="s">
        <v>6888</v>
      </c>
      <c r="F11892" t="s">
        <v>8266</v>
      </c>
      <c r="G11892" t="s">
        <v>29</v>
      </c>
      <c r="H11892" s="5">
        <v>254.43</v>
      </c>
      <c r="I11892" s="5">
        <v>254.42519999999999</v>
      </c>
      <c r="J11892" s="5">
        <v>4.8000000000172297E-3</v>
      </c>
      <c r="K11892" s="5">
        <v>254.43</v>
      </c>
      <c r="L11892" s="5">
        <v>0</v>
      </c>
      <c r="M11892" t="str">
        <f>IF(ISERROR(VLOOKUP(A11892,'[1]Ecart validé'!$A:$A,1,FALSE)),Z11892,"Ecart Validé")</f>
        <v>valid</v>
      </c>
      <c r="R11892" t="s">
        <v>30</v>
      </c>
      <c r="X11892"/>
      <c r="Y11892"/>
      <c r="Z11892" t="s">
        <v>31</v>
      </c>
    </row>
    <row r="11893" spans="1:26" x14ac:dyDescent="0.3">
      <c r="A11893" t="s">
        <v>14732</v>
      </c>
      <c r="B11893" t="s">
        <v>6835</v>
      </c>
      <c r="C11893">
        <v>28173</v>
      </c>
      <c r="D11893" t="str">
        <f>+VLOOKUP(C11893,Param!K:L,2,FALSE)</f>
        <v>LYRECO ITALIA SPA</v>
      </c>
      <c r="E11893" t="s">
        <v>6895</v>
      </c>
      <c r="F11893" t="s">
        <v>8260</v>
      </c>
      <c r="G11893" t="s">
        <v>29</v>
      </c>
      <c r="H11893" s="5">
        <v>375.79</v>
      </c>
      <c r="I11893" s="5">
        <v>375.79140000000001</v>
      </c>
      <c r="J11893" s="5">
        <v>-1.39999999998963E-3</v>
      </c>
      <c r="K11893" s="5">
        <v>375.79</v>
      </c>
      <c r="L11893" s="5">
        <v>0</v>
      </c>
      <c r="M11893" t="str">
        <f>IF(ISERROR(VLOOKUP(A11893,'[1]Ecart validé'!$A:$A,1,FALSE)),Z11893,"Ecart Validé")</f>
        <v>valid</v>
      </c>
      <c r="R11893" t="s">
        <v>30</v>
      </c>
      <c r="X11893"/>
      <c r="Y11893"/>
      <c r="Z11893" t="s">
        <v>31</v>
      </c>
    </row>
    <row r="11894" spans="1:26" x14ac:dyDescent="0.3">
      <c r="A11894" t="s">
        <v>14733</v>
      </c>
      <c r="B11894" t="s">
        <v>6835</v>
      </c>
      <c r="C11894">
        <v>28173</v>
      </c>
      <c r="D11894" t="str">
        <f>+VLOOKUP(C11894,Param!K:L,2,FALSE)</f>
        <v>LYRECO ITALIA SPA</v>
      </c>
      <c r="E11894" t="s">
        <v>6895</v>
      </c>
      <c r="F11894" t="s">
        <v>8262</v>
      </c>
      <c r="G11894" t="s">
        <v>29</v>
      </c>
      <c r="H11894" s="5">
        <v>692.85</v>
      </c>
      <c r="I11894" s="5">
        <v>692.84180000000003</v>
      </c>
      <c r="J11894" s="5">
        <v>8.1999999999879895E-3</v>
      </c>
      <c r="K11894" s="5">
        <v>692.85</v>
      </c>
      <c r="L11894" s="5">
        <v>0</v>
      </c>
      <c r="M11894" t="str">
        <f>IF(ISERROR(VLOOKUP(A11894,'[1]Ecart validé'!$A:$A,1,FALSE)),Z11894,"Ecart Validé")</f>
        <v>valid</v>
      </c>
      <c r="R11894" t="s">
        <v>30</v>
      </c>
      <c r="X11894"/>
      <c r="Y11894"/>
      <c r="Z11894" t="s">
        <v>31</v>
      </c>
    </row>
    <row r="11895" spans="1:26" x14ac:dyDescent="0.3">
      <c r="A11895" t="s">
        <v>14734</v>
      </c>
      <c r="B11895" t="s">
        <v>6835</v>
      </c>
      <c r="C11895">
        <v>28173</v>
      </c>
      <c r="D11895" t="str">
        <f>+VLOOKUP(C11895,Param!K:L,2,FALSE)</f>
        <v>LYRECO ITALIA SPA</v>
      </c>
      <c r="E11895" t="s">
        <v>6895</v>
      </c>
      <c r="F11895" t="s">
        <v>8264</v>
      </c>
      <c r="G11895" t="s">
        <v>29</v>
      </c>
      <c r="H11895" s="5">
        <v>747.94</v>
      </c>
      <c r="I11895" s="5">
        <v>747.94650000000001</v>
      </c>
      <c r="J11895" s="5">
        <v>-6.4999999999599796E-3</v>
      </c>
      <c r="K11895" s="5">
        <v>747.94</v>
      </c>
      <c r="L11895" s="5">
        <v>0</v>
      </c>
      <c r="M11895" t="str">
        <f>IF(ISERROR(VLOOKUP(A11895,'[1]Ecart validé'!$A:$A,1,FALSE)),Z11895,"Ecart Validé")</f>
        <v>valid</v>
      </c>
      <c r="R11895" t="s">
        <v>30</v>
      </c>
      <c r="X11895"/>
      <c r="Y11895"/>
      <c r="Z11895" t="s">
        <v>31</v>
      </c>
    </row>
    <row r="11896" spans="1:26" x14ac:dyDescent="0.3">
      <c r="A11896" t="s">
        <v>14735</v>
      </c>
      <c r="B11896" t="s">
        <v>6835</v>
      </c>
      <c r="C11896">
        <v>28173</v>
      </c>
      <c r="D11896" t="str">
        <f>+VLOOKUP(C11896,Param!K:L,2,FALSE)</f>
        <v>LYRECO ITALIA SPA</v>
      </c>
      <c r="E11896" t="s">
        <v>6895</v>
      </c>
      <c r="F11896" t="s">
        <v>8266</v>
      </c>
      <c r="G11896" t="s">
        <v>29</v>
      </c>
      <c r="H11896" s="5">
        <v>823.81</v>
      </c>
      <c r="I11896" s="5">
        <v>823.81129999999996</v>
      </c>
      <c r="J11896" s="5">
        <v>-1.3000000000147299E-3</v>
      </c>
      <c r="K11896" s="5">
        <v>823.81</v>
      </c>
      <c r="L11896" s="5">
        <v>0</v>
      </c>
      <c r="M11896" t="str">
        <f>IF(ISERROR(VLOOKUP(A11896,'[1]Ecart validé'!$A:$A,1,FALSE)),Z11896,"Ecart Validé")</f>
        <v>valid</v>
      </c>
      <c r="R11896" t="s">
        <v>30</v>
      </c>
      <c r="X11896"/>
      <c r="Y11896"/>
      <c r="Z11896" t="s">
        <v>31</v>
      </c>
    </row>
    <row r="11897" spans="1:26" x14ac:dyDescent="0.3">
      <c r="A11897" t="s">
        <v>14736</v>
      </c>
      <c r="B11897" t="s">
        <v>6835</v>
      </c>
      <c r="C11897">
        <v>28176</v>
      </c>
      <c r="D11897" t="str">
        <f>+VLOOKUP(C11897,Param!K:L,2,FALSE)</f>
        <v>MANCINELLI SPA</v>
      </c>
      <c r="E11897" t="s">
        <v>6900</v>
      </c>
      <c r="F11897" t="s">
        <v>8260</v>
      </c>
      <c r="G11897" t="s">
        <v>29</v>
      </c>
      <c r="H11897" s="5">
        <v>660.96</v>
      </c>
      <c r="I11897" s="5">
        <v>660.95820000000003</v>
      </c>
      <c r="J11897" s="5">
        <v>1.8000000000029099E-3</v>
      </c>
      <c r="K11897" s="5">
        <v>660.96</v>
      </c>
      <c r="L11897" s="5">
        <v>0</v>
      </c>
      <c r="M11897" t="str">
        <f>IF(ISERROR(VLOOKUP(A11897,'[1]Ecart validé'!$A:$A,1,FALSE)),Z11897,"Ecart Validé")</f>
        <v>valid</v>
      </c>
      <c r="R11897" t="s">
        <v>30</v>
      </c>
      <c r="X11897"/>
      <c r="Y11897"/>
      <c r="Z11897" t="s">
        <v>31</v>
      </c>
    </row>
    <row r="11898" spans="1:26" x14ac:dyDescent="0.3">
      <c r="A11898" t="s">
        <v>14737</v>
      </c>
      <c r="B11898" t="s">
        <v>6835</v>
      </c>
      <c r="C11898">
        <v>28176</v>
      </c>
      <c r="D11898" t="str">
        <f>+VLOOKUP(C11898,Param!K:L,2,FALSE)</f>
        <v>MANCINELLI SPA</v>
      </c>
      <c r="E11898" t="s">
        <v>6900</v>
      </c>
      <c r="F11898" t="s">
        <v>8262</v>
      </c>
      <c r="G11898" t="s">
        <v>29</v>
      </c>
      <c r="H11898" s="5">
        <v>1097.9100000000001</v>
      </c>
      <c r="I11898" s="5">
        <v>1097.9132999999999</v>
      </c>
      <c r="J11898" s="5">
        <v>-3.2999999998537502E-3</v>
      </c>
      <c r="K11898" s="5">
        <v>1097.9100000000001</v>
      </c>
      <c r="L11898" s="5">
        <v>0</v>
      </c>
      <c r="M11898" t="str">
        <f>IF(ISERROR(VLOOKUP(A11898,'[1]Ecart validé'!$A:$A,1,FALSE)),Z11898,"Ecart Validé")</f>
        <v>valid</v>
      </c>
      <c r="R11898" t="s">
        <v>30</v>
      </c>
      <c r="X11898"/>
      <c r="Y11898"/>
      <c r="Z11898" t="s">
        <v>31</v>
      </c>
    </row>
    <row r="11899" spans="1:26" x14ac:dyDescent="0.3">
      <c r="A11899" t="s">
        <v>14738</v>
      </c>
      <c r="B11899" t="s">
        <v>6835</v>
      </c>
      <c r="C11899">
        <v>28176</v>
      </c>
      <c r="D11899" t="str">
        <f>+VLOOKUP(C11899,Param!K:L,2,FALSE)</f>
        <v>MANCINELLI SPA</v>
      </c>
      <c r="E11899" t="s">
        <v>6900</v>
      </c>
      <c r="F11899" t="s">
        <v>8264</v>
      </c>
      <c r="G11899" t="s">
        <v>29</v>
      </c>
      <c r="H11899" s="5">
        <v>1794.37</v>
      </c>
      <c r="I11899" s="5">
        <v>1794.3680999999999</v>
      </c>
      <c r="J11899" s="5">
        <v>1.8999999999778001E-3</v>
      </c>
      <c r="K11899" s="5">
        <v>1794.37</v>
      </c>
      <c r="L11899" s="5">
        <v>0</v>
      </c>
      <c r="M11899" t="str">
        <f>IF(ISERROR(VLOOKUP(A11899,'[1]Ecart validé'!$A:$A,1,FALSE)),Z11899,"Ecart Validé")</f>
        <v>valid</v>
      </c>
      <c r="R11899" t="s">
        <v>30</v>
      </c>
      <c r="X11899"/>
      <c r="Y11899"/>
      <c r="Z11899" t="s">
        <v>31</v>
      </c>
    </row>
    <row r="11900" spans="1:26" x14ac:dyDescent="0.3">
      <c r="A11900" t="s">
        <v>14739</v>
      </c>
      <c r="B11900" t="s">
        <v>6835</v>
      </c>
      <c r="C11900">
        <v>28176</v>
      </c>
      <c r="D11900" t="str">
        <f>+VLOOKUP(C11900,Param!K:L,2,FALSE)</f>
        <v>MANCINELLI SPA</v>
      </c>
      <c r="E11900" t="s">
        <v>6900</v>
      </c>
      <c r="F11900" t="s">
        <v>8266</v>
      </c>
      <c r="G11900" t="s">
        <v>29</v>
      </c>
      <c r="H11900" s="5">
        <v>752.33</v>
      </c>
      <c r="I11900" s="5">
        <v>752.33389999999997</v>
      </c>
      <c r="J11900" s="5">
        <v>-3.8999999999305098E-3</v>
      </c>
      <c r="K11900" s="5">
        <v>752.33</v>
      </c>
      <c r="L11900" s="5">
        <v>0</v>
      </c>
      <c r="M11900" t="str">
        <f>IF(ISERROR(VLOOKUP(A11900,'[1]Ecart validé'!$A:$A,1,FALSE)),Z11900,"Ecart Validé")</f>
        <v>valid</v>
      </c>
      <c r="R11900" t="s">
        <v>30</v>
      </c>
      <c r="X11900"/>
      <c r="Y11900"/>
      <c r="Z11900" t="s">
        <v>31</v>
      </c>
    </row>
    <row r="11901" spans="1:26" x14ac:dyDescent="0.3">
      <c r="A11901" t="s">
        <v>14740</v>
      </c>
      <c r="B11901" t="s">
        <v>6835</v>
      </c>
      <c r="C11901">
        <v>28542</v>
      </c>
      <c r="D11901" t="str">
        <f>+VLOOKUP(C11901,Param!K:L,2,FALSE)</f>
        <v>SURGITAL SPA</v>
      </c>
      <c r="E11901" t="s">
        <v>6910</v>
      </c>
      <c r="F11901" t="s">
        <v>8260</v>
      </c>
      <c r="G11901" t="s">
        <v>29</v>
      </c>
      <c r="H11901" s="5">
        <v>142.41999999999999</v>
      </c>
      <c r="I11901" s="5">
        <v>142.41810000000001</v>
      </c>
      <c r="J11901" s="5">
        <v>1.8999999999778001E-3</v>
      </c>
      <c r="K11901" s="5">
        <v>142.41810000000001</v>
      </c>
      <c r="L11901" s="5">
        <v>1.8999999999778001E-3</v>
      </c>
      <c r="M11901" t="str">
        <f>IF(ISERROR(VLOOKUP(A11901,'[1]Ecart validé'!$A:$A,1,FALSE)),Z11901,"Ecart Validé")</f>
        <v>valid</v>
      </c>
      <c r="R11901" t="s">
        <v>30</v>
      </c>
      <c r="X11901"/>
      <c r="Y11901"/>
      <c r="Z11901" t="s">
        <v>31</v>
      </c>
    </row>
    <row r="11902" spans="1:26" x14ac:dyDescent="0.3">
      <c r="A11902" t="s">
        <v>14741</v>
      </c>
      <c r="B11902" t="s">
        <v>6835</v>
      </c>
      <c r="C11902">
        <v>28542</v>
      </c>
      <c r="D11902" t="str">
        <f>+VLOOKUP(C11902,Param!K:L,2,FALSE)</f>
        <v>SURGITAL SPA</v>
      </c>
      <c r="E11902" t="s">
        <v>6910</v>
      </c>
      <c r="F11902" t="s">
        <v>8262</v>
      </c>
      <c r="G11902" t="s">
        <v>29</v>
      </c>
      <c r="H11902" s="5">
        <v>156.41</v>
      </c>
      <c r="I11902" s="5">
        <v>156.41</v>
      </c>
      <c r="J11902" s="5">
        <v>0</v>
      </c>
      <c r="K11902" s="5">
        <v>156.41</v>
      </c>
      <c r="L11902" s="5">
        <v>0</v>
      </c>
      <c r="M11902" t="str">
        <f>IF(ISERROR(VLOOKUP(A11902,'[1]Ecart validé'!$A:$A,1,FALSE)),Z11902,"Ecart Validé")</f>
        <v>valid</v>
      </c>
      <c r="R11902" t="s">
        <v>30</v>
      </c>
      <c r="X11902"/>
      <c r="Y11902"/>
      <c r="Z11902" t="s">
        <v>31</v>
      </c>
    </row>
    <row r="11903" spans="1:26" x14ac:dyDescent="0.3">
      <c r="A11903" t="s">
        <v>14742</v>
      </c>
      <c r="B11903" t="s">
        <v>6835</v>
      </c>
      <c r="C11903">
        <v>28542</v>
      </c>
      <c r="D11903" t="str">
        <f>+VLOOKUP(C11903,Param!K:L,2,FALSE)</f>
        <v>SURGITAL SPA</v>
      </c>
      <c r="E11903" t="s">
        <v>6910</v>
      </c>
      <c r="F11903" t="s">
        <v>8264</v>
      </c>
      <c r="G11903" t="s">
        <v>29</v>
      </c>
      <c r="H11903" s="5">
        <v>108.12</v>
      </c>
      <c r="I11903" s="5">
        <v>108.11839999999999</v>
      </c>
      <c r="J11903" s="5">
        <v>1.60000000001048E-3</v>
      </c>
      <c r="K11903" s="5">
        <v>108.11839999999999</v>
      </c>
      <c r="L11903" s="5">
        <v>1.60000000001048E-3</v>
      </c>
      <c r="M11903" t="str">
        <f>IF(ISERROR(VLOOKUP(A11903,'[1]Ecart validé'!$A:$A,1,FALSE)),Z11903,"Ecart Validé")</f>
        <v>valid</v>
      </c>
      <c r="R11903" t="s">
        <v>30</v>
      </c>
      <c r="X11903"/>
      <c r="Y11903"/>
      <c r="Z11903" t="s">
        <v>31</v>
      </c>
    </row>
    <row r="11904" spans="1:26" x14ac:dyDescent="0.3">
      <c r="A11904" t="s">
        <v>14743</v>
      </c>
      <c r="B11904" t="s">
        <v>6835</v>
      </c>
      <c r="C11904">
        <v>28542</v>
      </c>
      <c r="D11904" t="str">
        <f>+VLOOKUP(C11904,Param!K:L,2,FALSE)</f>
        <v>SURGITAL SPA</v>
      </c>
      <c r="E11904" t="s">
        <v>6910</v>
      </c>
      <c r="F11904" t="s">
        <v>8266</v>
      </c>
      <c r="G11904" t="s">
        <v>29</v>
      </c>
      <c r="H11904" s="5">
        <v>133.06</v>
      </c>
      <c r="I11904" s="5">
        <v>133.0556</v>
      </c>
      <c r="J11904" s="5">
        <v>4.4000000000039502E-3</v>
      </c>
      <c r="K11904" s="5">
        <v>133.0556</v>
      </c>
      <c r="L11904" s="5">
        <v>4.4000000000039502E-3</v>
      </c>
      <c r="M11904" t="str">
        <f>IF(ISERROR(VLOOKUP(A11904,'[1]Ecart validé'!$A:$A,1,FALSE)),Z11904,"Ecart Validé")</f>
        <v>valid</v>
      </c>
      <c r="R11904" t="s">
        <v>30</v>
      </c>
      <c r="X11904"/>
      <c r="Y11904"/>
      <c r="Z11904" t="s">
        <v>31</v>
      </c>
    </row>
    <row r="11905" spans="1:26" x14ac:dyDescent="0.3">
      <c r="A11905" t="s">
        <v>14744</v>
      </c>
      <c r="B11905" t="s">
        <v>6835</v>
      </c>
      <c r="C11905">
        <v>28597</v>
      </c>
      <c r="D11905" t="str">
        <f>+VLOOKUP(C11905,Param!K:L,2,FALSE)</f>
        <v>SUITE Servizi Integrati Srl</v>
      </c>
      <c r="E11905" t="s">
        <v>6923</v>
      </c>
      <c r="F11905" t="s">
        <v>8260</v>
      </c>
      <c r="G11905" t="s">
        <v>29</v>
      </c>
      <c r="H11905" s="5">
        <v>818.48</v>
      </c>
      <c r="I11905" s="5">
        <v>818.47950000000003</v>
      </c>
      <c r="J11905" s="5">
        <v>4.9999999998817603E-4</v>
      </c>
      <c r="K11905" s="5">
        <v>818.48</v>
      </c>
      <c r="L11905" s="5">
        <v>0</v>
      </c>
      <c r="M11905" t="str">
        <f>IF(ISERROR(VLOOKUP(A11905,'[1]Ecart validé'!$A:$A,1,FALSE)),Z11905,"Ecart Validé")</f>
        <v>valid</v>
      </c>
      <c r="R11905" t="s">
        <v>30</v>
      </c>
      <c r="X11905"/>
      <c r="Y11905"/>
      <c r="Z11905" t="s">
        <v>31</v>
      </c>
    </row>
    <row r="11906" spans="1:26" x14ac:dyDescent="0.3">
      <c r="A11906" t="s">
        <v>14745</v>
      </c>
      <c r="B11906" t="s">
        <v>6835</v>
      </c>
      <c r="C11906">
        <v>28597</v>
      </c>
      <c r="D11906" t="str">
        <f>+VLOOKUP(C11906,Param!K:L,2,FALSE)</f>
        <v>SUITE Servizi Integrati Srl</v>
      </c>
      <c r="E11906" t="s">
        <v>6923</v>
      </c>
      <c r="F11906" t="s">
        <v>8262</v>
      </c>
      <c r="G11906" t="s">
        <v>29</v>
      </c>
      <c r="H11906" s="5">
        <v>1013.44</v>
      </c>
      <c r="I11906" s="5">
        <v>1013.4424</v>
      </c>
      <c r="J11906" s="5">
        <v>-2.3999999999659801E-3</v>
      </c>
      <c r="K11906" s="5">
        <v>1013.44</v>
      </c>
      <c r="L11906" s="5">
        <v>0</v>
      </c>
      <c r="M11906" t="str">
        <f>IF(ISERROR(VLOOKUP(A11906,'[1]Ecart validé'!$A:$A,1,FALSE)),Z11906,"Ecart Validé")</f>
        <v>valid</v>
      </c>
      <c r="R11906" t="s">
        <v>30</v>
      </c>
      <c r="X11906"/>
      <c r="Y11906"/>
      <c r="Z11906" t="s">
        <v>31</v>
      </c>
    </row>
    <row r="11907" spans="1:26" x14ac:dyDescent="0.3">
      <c r="A11907" t="s">
        <v>14746</v>
      </c>
      <c r="B11907" t="s">
        <v>6835</v>
      </c>
      <c r="C11907">
        <v>28597</v>
      </c>
      <c r="D11907" t="str">
        <f>+VLOOKUP(C11907,Param!K:L,2,FALSE)</f>
        <v>SUITE Servizi Integrati Srl</v>
      </c>
      <c r="E11907" t="s">
        <v>6923</v>
      </c>
      <c r="F11907" t="s">
        <v>8264</v>
      </c>
      <c r="G11907" t="s">
        <v>29</v>
      </c>
      <c r="H11907" s="5">
        <v>918.09</v>
      </c>
      <c r="I11907" s="5">
        <v>918.09050000000002</v>
      </c>
      <c r="J11907" s="5">
        <v>-4.9999999998817603E-4</v>
      </c>
      <c r="K11907" s="5">
        <v>918.09</v>
      </c>
      <c r="L11907" s="5">
        <v>0</v>
      </c>
      <c r="M11907" t="str">
        <f>IF(ISERROR(VLOOKUP(A11907,'[1]Ecart validé'!$A:$A,1,FALSE)),Z11907,"Ecart Validé")</f>
        <v>valid</v>
      </c>
      <c r="R11907" t="s">
        <v>30</v>
      </c>
      <c r="X11907"/>
      <c r="Y11907"/>
      <c r="Z11907" t="s">
        <v>31</v>
      </c>
    </row>
    <row r="11908" spans="1:26" x14ac:dyDescent="0.3">
      <c r="A11908" t="s">
        <v>14747</v>
      </c>
      <c r="B11908" t="s">
        <v>6835</v>
      </c>
      <c r="C11908">
        <v>28597</v>
      </c>
      <c r="D11908" t="str">
        <f>+VLOOKUP(C11908,Param!K:L,2,FALSE)</f>
        <v>SUITE Servizi Integrati Srl</v>
      </c>
      <c r="E11908" t="s">
        <v>6923</v>
      </c>
      <c r="F11908" t="s">
        <v>8266</v>
      </c>
      <c r="G11908" t="s">
        <v>29</v>
      </c>
      <c r="H11908" s="5">
        <v>1003.06</v>
      </c>
      <c r="I11908" s="5">
        <v>1003.061</v>
      </c>
      <c r="J11908" s="5">
        <v>-1.00000000009004E-3</v>
      </c>
      <c r="K11908" s="5">
        <v>1003.06</v>
      </c>
      <c r="L11908" s="5">
        <v>0</v>
      </c>
      <c r="M11908" t="str">
        <f>IF(ISERROR(VLOOKUP(A11908,'[1]Ecart validé'!$A:$A,1,FALSE)),Z11908,"Ecart Validé")</f>
        <v>valid</v>
      </c>
      <c r="R11908" t="s">
        <v>30</v>
      </c>
      <c r="X11908"/>
      <c r="Y11908"/>
      <c r="Z11908" t="s">
        <v>31</v>
      </c>
    </row>
    <row r="11909" spans="1:26" x14ac:dyDescent="0.3">
      <c r="A11909" t="s">
        <v>14748</v>
      </c>
      <c r="B11909" t="s">
        <v>6835</v>
      </c>
      <c r="C11909">
        <v>28721</v>
      </c>
      <c r="D11909" t="str">
        <f>+VLOOKUP(C11909,Param!K:L,2,FALSE)</f>
        <v>BELPLASTIC DI BELLORA SARA E C. SAS</v>
      </c>
      <c r="E11909" t="s">
        <v>6928</v>
      </c>
      <c r="F11909" t="s">
        <v>8260</v>
      </c>
      <c r="G11909" t="s">
        <v>29</v>
      </c>
      <c r="H11909" s="5">
        <v>38.26</v>
      </c>
      <c r="I11909" s="5">
        <v>38.257300000000001</v>
      </c>
      <c r="J11909" s="5">
        <v>2.6999999999972601E-3</v>
      </c>
      <c r="K11909" s="5">
        <v>38.26</v>
      </c>
      <c r="L11909" s="5">
        <v>0</v>
      </c>
      <c r="M11909" t="str">
        <f>IF(ISERROR(VLOOKUP(A11909,'[1]Ecart validé'!$A:$A,1,FALSE)),Z11909,"Ecart Validé")</f>
        <v>valid</v>
      </c>
      <c r="R11909" t="s">
        <v>30</v>
      </c>
      <c r="X11909"/>
      <c r="Y11909"/>
      <c r="Z11909" t="s">
        <v>31</v>
      </c>
    </row>
    <row r="11910" spans="1:26" x14ac:dyDescent="0.3">
      <c r="A11910" t="s">
        <v>14749</v>
      </c>
      <c r="B11910" t="s">
        <v>6835</v>
      </c>
      <c r="C11910">
        <v>28721</v>
      </c>
      <c r="D11910" t="str">
        <f>+VLOOKUP(C11910,Param!K:L,2,FALSE)</f>
        <v>BELPLASTIC DI BELLORA SARA E C. SAS</v>
      </c>
      <c r="E11910" t="s">
        <v>6928</v>
      </c>
      <c r="F11910" t="s">
        <v>8262</v>
      </c>
      <c r="G11910" t="s">
        <v>29</v>
      </c>
      <c r="H11910" s="5">
        <v>105.65</v>
      </c>
      <c r="I11910" s="5">
        <v>105.6489</v>
      </c>
      <c r="J11910" s="5">
        <v>1.1000000000080899E-3</v>
      </c>
      <c r="K11910" s="5">
        <v>105.65</v>
      </c>
      <c r="L11910" s="5">
        <v>0</v>
      </c>
      <c r="M11910" t="str">
        <f>IF(ISERROR(VLOOKUP(A11910,'[1]Ecart validé'!$A:$A,1,FALSE)),Z11910,"Ecart Validé")</f>
        <v>valid</v>
      </c>
      <c r="R11910" t="s">
        <v>30</v>
      </c>
      <c r="X11910"/>
      <c r="Y11910"/>
      <c r="Z11910" t="s">
        <v>31</v>
      </c>
    </row>
    <row r="11911" spans="1:26" x14ac:dyDescent="0.3">
      <c r="A11911" t="s">
        <v>14750</v>
      </c>
      <c r="B11911" t="s">
        <v>6835</v>
      </c>
      <c r="C11911">
        <v>28721</v>
      </c>
      <c r="D11911" t="str">
        <f>+VLOOKUP(C11911,Param!K:L,2,FALSE)</f>
        <v>BELPLASTIC DI BELLORA SARA E C. SAS</v>
      </c>
      <c r="E11911" t="s">
        <v>14751</v>
      </c>
      <c r="F11911" t="s">
        <v>8264</v>
      </c>
      <c r="G11911" t="s">
        <v>29</v>
      </c>
      <c r="H11911" s="5">
        <v>154.26</v>
      </c>
      <c r="I11911" s="5">
        <v>154.26310000000001</v>
      </c>
      <c r="J11911" s="5">
        <v>-3.1000000000176399E-3</v>
      </c>
      <c r="K11911" s="5">
        <v>154.26</v>
      </c>
      <c r="L11911" s="5">
        <v>0</v>
      </c>
      <c r="M11911" t="str">
        <f>IF(ISERROR(VLOOKUP(A11911,'[1]Ecart validé'!$A:$A,1,FALSE)),Z11911,"Ecart Validé")</f>
        <v>valid</v>
      </c>
      <c r="R11911" t="s">
        <v>30</v>
      </c>
      <c r="X11911"/>
      <c r="Y11911"/>
      <c r="Z11911" t="s">
        <v>31</v>
      </c>
    </row>
    <row r="11912" spans="1:26" x14ac:dyDescent="0.3">
      <c r="A11912" t="s">
        <v>14752</v>
      </c>
      <c r="B11912" t="s">
        <v>6835</v>
      </c>
      <c r="C11912">
        <v>28721</v>
      </c>
      <c r="D11912" t="str">
        <f>+VLOOKUP(C11912,Param!K:L,2,FALSE)</f>
        <v>BELPLASTIC DI BELLORA SARA E C. SAS</v>
      </c>
      <c r="E11912" t="s">
        <v>14751</v>
      </c>
      <c r="F11912" t="s">
        <v>8266</v>
      </c>
      <c r="G11912" t="s">
        <v>29</v>
      </c>
      <c r="H11912" s="5">
        <v>170.84</v>
      </c>
      <c r="I11912" s="5">
        <v>170.83850000000001</v>
      </c>
      <c r="J11912" s="5">
        <v>1.4999999999929499E-3</v>
      </c>
      <c r="K11912" s="5">
        <v>170.84</v>
      </c>
      <c r="L11912" s="5">
        <v>0</v>
      </c>
      <c r="M11912" t="str">
        <f>IF(ISERROR(VLOOKUP(A11912,'[1]Ecart validé'!$A:$A,1,FALSE)),Z11912,"Ecart Validé")</f>
        <v>valid</v>
      </c>
      <c r="R11912" t="s">
        <v>30</v>
      </c>
      <c r="X11912"/>
      <c r="Y11912"/>
      <c r="Z11912" t="s">
        <v>31</v>
      </c>
    </row>
    <row r="11913" spans="1:26" x14ac:dyDescent="0.3">
      <c r="A11913" t="s">
        <v>14753</v>
      </c>
      <c r="B11913" t="s">
        <v>6835</v>
      </c>
      <c r="C11913">
        <v>28733</v>
      </c>
      <c r="D11913" t="str">
        <f>+VLOOKUP(C11913,Param!K:L,2,FALSE)</f>
        <v>TIRRENA DISTRIBUZIONE SRL</v>
      </c>
      <c r="E11913" t="s">
        <v>6935</v>
      </c>
      <c r="F11913" t="s">
        <v>8260</v>
      </c>
      <c r="G11913" t="s">
        <v>29</v>
      </c>
      <c r="H11913" s="5">
        <v>20.28</v>
      </c>
      <c r="I11913" s="5">
        <v>20.276399999999999</v>
      </c>
      <c r="J11913" s="5">
        <v>3.6000000000022598E-3</v>
      </c>
      <c r="K11913" s="5">
        <v>20.28</v>
      </c>
      <c r="L11913" s="5">
        <v>0</v>
      </c>
      <c r="M11913" t="str">
        <f>IF(ISERROR(VLOOKUP(A11913,'[1]Ecart validé'!$A:$A,1,FALSE)),Z11913,"Ecart Validé")</f>
        <v>valid</v>
      </c>
      <c r="R11913" t="s">
        <v>30</v>
      </c>
      <c r="X11913"/>
      <c r="Y11913"/>
      <c r="Z11913" t="s">
        <v>31</v>
      </c>
    </row>
    <row r="11914" spans="1:26" x14ac:dyDescent="0.3">
      <c r="A11914" t="s">
        <v>14754</v>
      </c>
      <c r="B11914" t="s">
        <v>6835</v>
      </c>
      <c r="C11914">
        <v>28733</v>
      </c>
      <c r="D11914" t="str">
        <f>+VLOOKUP(C11914,Param!K:L,2,FALSE)</f>
        <v>TIRRENA DISTRIBUZIONE SRL</v>
      </c>
      <c r="E11914" t="s">
        <v>6935</v>
      </c>
      <c r="F11914" t="s">
        <v>8262</v>
      </c>
      <c r="G11914" t="s">
        <v>29</v>
      </c>
      <c r="H11914" s="5">
        <v>90.6</v>
      </c>
      <c r="I11914" s="5">
        <v>90.604100000000003</v>
      </c>
      <c r="J11914" s="5">
        <v>-4.1000000000082004E-3</v>
      </c>
      <c r="K11914" s="5">
        <v>90.6</v>
      </c>
      <c r="L11914" s="5">
        <v>0</v>
      </c>
      <c r="M11914" t="str">
        <f>IF(ISERROR(VLOOKUP(A11914,'[1]Ecart validé'!$A:$A,1,FALSE)),Z11914,"Ecart Validé")</f>
        <v>valid</v>
      </c>
      <c r="R11914" t="s">
        <v>30</v>
      </c>
      <c r="X11914"/>
      <c r="Y11914"/>
      <c r="Z11914" t="s">
        <v>31</v>
      </c>
    </row>
    <row r="11915" spans="1:26" x14ac:dyDescent="0.3">
      <c r="A11915" t="s">
        <v>14755</v>
      </c>
      <c r="B11915" t="s">
        <v>6835</v>
      </c>
      <c r="C11915">
        <v>28733</v>
      </c>
      <c r="D11915" t="str">
        <f>+VLOOKUP(C11915,Param!K:L,2,FALSE)</f>
        <v>TIRRENA DISTRIBUZIONE SRL</v>
      </c>
      <c r="E11915" t="s">
        <v>6935</v>
      </c>
      <c r="F11915" t="s">
        <v>8264</v>
      </c>
      <c r="G11915" t="s">
        <v>29</v>
      </c>
      <c r="H11915" s="5">
        <v>162.35</v>
      </c>
      <c r="I11915" s="5">
        <v>162.3546</v>
      </c>
      <c r="J11915" s="5">
        <v>-4.6000000000105904E-3</v>
      </c>
      <c r="K11915" s="5">
        <v>162.35</v>
      </c>
      <c r="L11915" s="5">
        <v>0</v>
      </c>
      <c r="M11915" t="str">
        <f>IF(ISERROR(VLOOKUP(A11915,'[1]Ecart validé'!$A:$A,1,FALSE)),Z11915,"Ecart Validé")</f>
        <v>valid</v>
      </c>
      <c r="R11915" t="s">
        <v>30</v>
      </c>
      <c r="X11915"/>
      <c r="Y11915"/>
      <c r="Z11915" t="s">
        <v>31</v>
      </c>
    </row>
    <row r="11916" spans="1:26" x14ac:dyDescent="0.3">
      <c r="A11916" t="s">
        <v>14756</v>
      </c>
      <c r="B11916" t="s">
        <v>6835</v>
      </c>
      <c r="C11916">
        <v>28733</v>
      </c>
      <c r="D11916" t="str">
        <f>+VLOOKUP(C11916,Param!K:L,2,FALSE)</f>
        <v>TIRRENA DISTRIBUZIONE SRL</v>
      </c>
      <c r="E11916" t="s">
        <v>6935</v>
      </c>
      <c r="F11916" t="s">
        <v>8266</v>
      </c>
      <c r="G11916" t="s">
        <v>29</v>
      </c>
      <c r="H11916" s="5">
        <v>151.81</v>
      </c>
      <c r="I11916" s="5">
        <v>151.8098</v>
      </c>
      <c r="J11916" s="5">
        <v>2.0000000000663901E-4</v>
      </c>
      <c r="K11916" s="5">
        <v>151.81</v>
      </c>
      <c r="L11916" s="5">
        <v>0</v>
      </c>
      <c r="M11916" t="str">
        <f>IF(ISERROR(VLOOKUP(A11916,'[1]Ecart validé'!$A:$A,1,FALSE)),Z11916,"Ecart Validé")</f>
        <v>valid</v>
      </c>
      <c r="R11916" t="s">
        <v>30</v>
      </c>
      <c r="X11916"/>
      <c r="Y11916"/>
      <c r="Z11916" t="s">
        <v>31</v>
      </c>
    </row>
    <row r="11917" spans="1:26" x14ac:dyDescent="0.3">
      <c r="A11917" t="s">
        <v>14757</v>
      </c>
      <c r="B11917" t="s">
        <v>6835</v>
      </c>
      <c r="C11917">
        <v>28771</v>
      </c>
      <c r="D11917" t="str">
        <f>+VLOOKUP(C11917,Param!K:L,2,FALSE)</f>
        <v>SAMMONTANA SPA</v>
      </c>
      <c r="E11917" t="s">
        <v>6940</v>
      </c>
      <c r="F11917" t="s">
        <v>8260</v>
      </c>
      <c r="G11917" t="s">
        <v>29</v>
      </c>
      <c r="H11917" s="5">
        <v>556.9</v>
      </c>
      <c r="I11917" s="5">
        <v>556.904</v>
      </c>
      <c r="J11917" s="5">
        <v>-4.0000000000190898E-3</v>
      </c>
      <c r="K11917" s="5">
        <v>556.904</v>
      </c>
      <c r="L11917" s="5">
        <v>-4.0000000000190898E-3</v>
      </c>
      <c r="M11917" t="str">
        <f>IF(ISERROR(VLOOKUP(A11917,'[1]Ecart validé'!$A:$A,1,FALSE)),Z11917,"Ecart Validé")</f>
        <v>valid</v>
      </c>
      <c r="R11917" t="s">
        <v>30</v>
      </c>
      <c r="X11917"/>
      <c r="Y11917"/>
      <c r="Z11917" t="s">
        <v>31</v>
      </c>
    </row>
    <row r="11918" spans="1:26" x14ac:dyDescent="0.3">
      <c r="A11918" t="s">
        <v>14758</v>
      </c>
      <c r="B11918" t="s">
        <v>6835</v>
      </c>
      <c r="C11918">
        <v>28771</v>
      </c>
      <c r="D11918" t="str">
        <f>+VLOOKUP(C11918,Param!K:L,2,FALSE)</f>
        <v>SAMMONTANA SPA</v>
      </c>
      <c r="E11918" t="s">
        <v>6940</v>
      </c>
      <c r="F11918" t="s">
        <v>8262</v>
      </c>
      <c r="G11918" t="s">
        <v>29</v>
      </c>
      <c r="H11918" s="5">
        <v>470.85</v>
      </c>
      <c r="I11918" s="5">
        <v>470.85039999999998</v>
      </c>
      <c r="J11918" s="5">
        <v>-3.9999999995643499E-4</v>
      </c>
      <c r="K11918" s="5">
        <v>470.85039999999998</v>
      </c>
      <c r="L11918" s="5">
        <v>-3.9999999995643499E-4</v>
      </c>
      <c r="M11918" t="str">
        <f>IF(ISERROR(VLOOKUP(A11918,'[1]Ecart validé'!$A:$A,1,FALSE)),Z11918,"Ecart Validé")</f>
        <v>valid</v>
      </c>
      <c r="R11918" t="s">
        <v>30</v>
      </c>
      <c r="X11918"/>
      <c r="Y11918"/>
      <c r="Z11918" t="s">
        <v>31</v>
      </c>
    </row>
    <row r="11919" spans="1:26" x14ac:dyDescent="0.3">
      <c r="A11919" t="s">
        <v>14759</v>
      </c>
      <c r="B11919" t="s">
        <v>6835</v>
      </c>
      <c r="C11919">
        <v>28771</v>
      </c>
      <c r="D11919" t="str">
        <f>+VLOOKUP(C11919,Param!K:L,2,FALSE)</f>
        <v>SAMMONTANA SPA</v>
      </c>
      <c r="E11919" t="s">
        <v>6940</v>
      </c>
      <c r="F11919" t="s">
        <v>8264</v>
      </c>
      <c r="G11919" t="s">
        <v>29</v>
      </c>
      <c r="H11919" s="5">
        <v>1648.16</v>
      </c>
      <c r="I11919" s="5">
        <v>1648.1685</v>
      </c>
      <c r="J11919" s="5">
        <v>-8.4999999999126798E-3</v>
      </c>
      <c r="K11919" s="5">
        <v>1648.1685</v>
      </c>
      <c r="L11919" s="5">
        <v>-8.4999999999126798E-3</v>
      </c>
      <c r="M11919" t="str">
        <f>IF(ISERROR(VLOOKUP(A11919,'[1]Ecart validé'!$A:$A,1,FALSE)),Z11919,"Ecart Validé")</f>
        <v>valid</v>
      </c>
      <c r="R11919" t="s">
        <v>30</v>
      </c>
      <c r="X11919"/>
      <c r="Y11919"/>
      <c r="Z11919" t="s">
        <v>31</v>
      </c>
    </row>
    <row r="11920" spans="1:26" x14ac:dyDescent="0.3">
      <c r="A11920" t="s">
        <v>14760</v>
      </c>
      <c r="B11920" t="s">
        <v>6835</v>
      </c>
      <c r="C11920">
        <v>28771</v>
      </c>
      <c r="D11920" t="str">
        <f>+VLOOKUP(C11920,Param!K:L,2,FALSE)</f>
        <v>SAMMONTANA SPA</v>
      </c>
      <c r="E11920" t="s">
        <v>6940</v>
      </c>
      <c r="F11920" t="s">
        <v>8266</v>
      </c>
      <c r="G11920" t="s">
        <v>29</v>
      </c>
      <c r="H11920" s="5">
        <v>1230.6300000000001</v>
      </c>
      <c r="I11920" s="5">
        <v>1230.6258</v>
      </c>
      <c r="J11920" s="5">
        <v>4.2000000000825804E-3</v>
      </c>
      <c r="K11920" s="5">
        <v>1230.6258</v>
      </c>
      <c r="L11920" s="5">
        <v>4.2000000000825804E-3</v>
      </c>
      <c r="M11920" t="str">
        <f>IF(ISERROR(VLOOKUP(A11920,'[1]Ecart validé'!$A:$A,1,FALSE)),Z11920,"Ecart Validé")</f>
        <v>valid</v>
      </c>
      <c r="R11920" t="s">
        <v>30</v>
      </c>
      <c r="X11920"/>
      <c r="Y11920"/>
      <c r="Z11920" t="s">
        <v>31</v>
      </c>
    </row>
    <row r="11921" spans="1:26" ht="115.2" x14ac:dyDescent="0.3">
      <c r="A11921" t="s">
        <v>14761</v>
      </c>
      <c r="B11921" t="s">
        <v>6835</v>
      </c>
      <c r="C11921">
        <v>28775</v>
      </c>
      <c r="D11921" t="str">
        <f>+VLOOKUP(C11921,Param!K:L,2,FALSE)</f>
        <v>SCHINDLER SPA</v>
      </c>
      <c r="E11921" t="s">
        <v>6960</v>
      </c>
      <c r="F11921" t="s">
        <v>8260</v>
      </c>
      <c r="G11921" t="s">
        <v>29</v>
      </c>
      <c r="H11921" s="5">
        <v>139.97999999999999</v>
      </c>
      <c r="I11921" s="5">
        <v>139.98349999999999</v>
      </c>
      <c r="J11921" s="5">
        <v>-3.5000000000024998E-3</v>
      </c>
      <c r="K11921" s="5">
        <v>139.97999999999999</v>
      </c>
      <c r="L11921" s="5">
        <v>0</v>
      </c>
      <c r="M11921" t="str">
        <f>IF(ISERROR(VLOOKUP(A11921,'[1]Ecart validé'!$A:$A,1,FALSE)),Z11921,"Ecart Validé")</f>
        <v>valid</v>
      </c>
      <c r="R11921" t="s">
        <v>30</v>
      </c>
      <c r="S11921" t="s">
        <v>42</v>
      </c>
      <c r="T11921" t="s">
        <v>325</v>
      </c>
      <c r="U11921" s="13" t="s">
        <v>14762</v>
      </c>
      <c r="V11921" t="s">
        <v>60</v>
      </c>
      <c r="X11921"/>
      <c r="Y11921"/>
      <c r="Z11921" t="s">
        <v>31</v>
      </c>
    </row>
    <row r="11922" spans="1:26" ht="115.2" x14ac:dyDescent="0.3">
      <c r="A11922" t="s">
        <v>14763</v>
      </c>
      <c r="B11922" t="s">
        <v>6835</v>
      </c>
      <c r="C11922">
        <v>28775</v>
      </c>
      <c r="D11922" t="str">
        <f>+VLOOKUP(C11922,Param!K:L,2,FALSE)</f>
        <v>SCHINDLER SPA</v>
      </c>
      <c r="E11922" t="s">
        <v>6960</v>
      </c>
      <c r="F11922" t="s">
        <v>8262</v>
      </c>
      <c r="G11922" t="s">
        <v>29</v>
      </c>
      <c r="H11922" s="5">
        <v>225.5</v>
      </c>
      <c r="I11922" s="5">
        <v>225.50020000000001</v>
      </c>
      <c r="J11922" s="5">
        <v>-2.0000000000663901E-4</v>
      </c>
      <c r="K11922" s="5">
        <v>225.5</v>
      </c>
      <c r="L11922" s="5">
        <v>0</v>
      </c>
      <c r="M11922" t="str">
        <f>IF(ISERROR(VLOOKUP(A11922,'[1]Ecart validé'!$A:$A,1,FALSE)),Z11922,"Ecart Validé")</f>
        <v>valid</v>
      </c>
      <c r="R11922" t="s">
        <v>30</v>
      </c>
      <c r="S11922" t="s">
        <v>42</v>
      </c>
      <c r="T11922" t="s">
        <v>325</v>
      </c>
      <c r="U11922" s="13" t="s">
        <v>14764</v>
      </c>
      <c r="V11922" t="s">
        <v>60</v>
      </c>
      <c r="X11922"/>
      <c r="Y11922"/>
      <c r="Z11922" t="s">
        <v>31</v>
      </c>
    </row>
    <row r="11923" spans="1:26" ht="129.6" x14ac:dyDescent="0.3">
      <c r="A11923" t="s">
        <v>14765</v>
      </c>
      <c r="B11923" t="s">
        <v>6835</v>
      </c>
      <c r="C11923">
        <v>28775</v>
      </c>
      <c r="D11923" t="str">
        <f>+VLOOKUP(C11923,Param!K:L,2,FALSE)</f>
        <v>SCHINDLER SPA</v>
      </c>
      <c r="E11923" t="s">
        <v>6960</v>
      </c>
      <c r="F11923" t="s">
        <v>8264</v>
      </c>
      <c r="G11923" t="s">
        <v>29</v>
      </c>
      <c r="H11923" s="5">
        <v>1464.57</v>
      </c>
      <c r="I11923" s="5">
        <v>1464.5669</v>
      </c>
      <c r="J11923" s="5">
        <v>3.09999999990395E-3</v>
      </c>
      <c r="K11923" s="5">
        <v>1464.57</v>
      </c>
      <c r="L11923" s="5">
        <v>0</v>
      </c>
      <c r="M11923" t="str">
        <f>IF(ISERROR(VLOOKUP(A11923,'[1]Ecart validé'!$A:$A,1,FALSE)),Z11923,"Ecart Validé")</f>
        <v>valid</v>
      </c>
      <c r="R11923" t="s">
        <v>30</v>
      </c>
      <c r="S11923" t="s">
        <v>42</v>
      </c>
      <c r="T11923" t="s">
        <v>43</v>
      </c>
      <c r="U11923" s="13" t="s">
        <v>14766</v>
      </c>
      <c r="V11923" t="s">
        <v>60</v>
      </c>
      <c r="X11923"/>
      <c r="Y11923"/>
      <c r="Z11923" t="s">
        <v>31</v>
      </c>
    </row>
    <row r="11924" spans="1:26" x14ac:dyDescent="0.3">
      <c r="A11924" t="s">
        <v>14767</v>
      </c>
      <c r="B11924" t="s">
        <v>6835</v>
      </c>
      <c r="C11924">
        <v>28775</v>
      </c>
      <c r="D11924" t="str">
        <f>+VLOOKUP(C11924,Param!K:L,2,FALSE)</f>
        <v>SCHINDLER SPA</v>
      </c>
      <c r="E11924" t="s">
        <v>6960</v>
      </c>
      <c r="F11924" t="s">
        <v>8266</v>
      </c>
      <c r="G11924" t="s">
        <v>29</v>
      </c>
      <c r="H11924" s="5">
        <v>1776.7</v>
      </c>
      <c r="I11924" s="5">
        <v>1776.6994999999999</v>
      </c>
      <c r="J11924" s="5">
        <v>5.0000000010186297E-4</v>
      </c>
      <c r="K11924" s="5">
        <v>1776.7</v>
      </c>
      <c r="L11924" s="5">
        <v>0</v>
      </c>
      <c r="M11924" t="str">
        <f>IF(ISERROR(VLOOKUP(A11924,'[1]Ecart validé'!$A:$A,1,FALSE)),Z11924,"Ecart Validé")</f>
        <v>valid</v>
      </c>
      <c r="R11924" t="s">
        <v>30</v>
      </c>
      <c r="X11924"/>
      <c r="Y11924"/>
      <c r="Z11924" t="s">
        <v>31</v>
      </c>
    </row>
    <row r="11925" spans="1:26" ht="28.8" x14ac:dyDescent="0.3">
      <c r="A11925" t="s">
        <v>14768</v>
      </c>
      <c r="B11925" t="s">
        <v>6835</v>
      </c>
      <c r="C11925">
        <v>28775</v>
      </c>
      <c r="D11925" t="str">
        <f>+VLOOKUP(C11925,Param!K:L,2,FALSE)</f>
        <v>SCHINDLER SPA</v>
      </c>
      <c r="E11925" t="s">
        <v>6949</v>
      </c>
      <c r="F11925" t="s">
        <v>8262</v>
      </c>
      <c r="G11925" t="s">
        <v>29</v>
      </c>
      <c r="H11925" s="5">
        <v>224.98</v>
      </c>
      <c r="J11925" s="5">
        <v>224.98</v>
      </c>
      <c r="L11925" s="5">
        <v>224.98</v>
      </c>
      <c r="M11925" t="str">
        <f>IF(ISERROR(VLOOKUP(A11925,'[1]Ecart validé'!$A:$A,1,FALSE)),Z11925,"Ecart Validé")</f>
        <v>issue</v>
      </c>
      <c r="N11925" t="s">
        <v>14769</v>
      </c>
      <c r="O11925" t="s">
        <v>14770</v>
      </c>
      <c r="P11925" t="s">
        <v>3963</v>
      </c>
      <c r="Q11925" t="s">
        <v>14771</v>
      </c>
      <c r="S11925" t="s">
        <v>45</v>
      </c>
      <c r="T11925" t="s">
        <v>325</v>
      </c>
      <c r="U11925" s="13" t="s">
        <v>14772</v>
      </c>
      <c r="V11925" t="s">
        <v>45</v>
      </c>
      <c r="X11925" t="s">
        <v>6958</v>
      </c>
      <c r="Y11925" t="s">
        <v>6958</v>
      </c>
      <c r="Z11925" t="s">
        <v>88</v>
      </c>
    </row>
    <row r="11926" spans="1:26" ht="28.8" x14ac:dyDescent="0.3">
      <c r="A11926" t="s">
        <v>14773</v>
      </c>
      <c r="B11926" t="s">
        <v>6835</v>
      </c>
      <c r="C11926">
        <v>28775</v>
      </c>
      <c r="D11926" t="str">
        <f>+VLOOKUP(C11926,Param!K:L,2,FALSE)</f>
        <v>SCHINDLER SPA</v>
      </c>
      <c r="E11926" t="s">
        <v>6949</v>
      </c>
      <c r="F11926" t="s">
        <v>8264</v>
      </c>
      <c r="G11926" t="s">
        <v>29</v>
      </c>
      <c r="H11926" s="5">
        <v>1461.16</v>
      </c>
      <c r="J11926" s="5">
        <v>1461.16</v>
      </c>
      <c r="L11926" s="5">
        <v>1461.16</v>
      </c>
      <c r="M11926" t="str">
        <f>IF(ISERROR(VLOOKUP(A11926,'[1]Ecart validé'!$A:$A,1,FALSE)),Z11926,"Ecart Validé")</f>
        <v>issue</v>
      </c>
      <c r="N11926" t="s">
        <v>14774</v>
      </c>
      <c r="O11926" t="s">
        <v>14775</v>
      </c>
      <c r="P11926" t="s">
        <v>3963</v>
      </c>
      <c r="Q11926" t="s">
        <v>14776</v>
      </c>
      <c r="S11926" t="s">
        <v>45</v>
      </c>
      <c r="T11926" t="s">
        <v>325</v>
      </c>
      <c r="U11926" s="13" t="s">
        <v>14772</v>
      </c>
      <c r="V11926" t="s">
        <v>45</v>
      </c>
      <c r="X11926" t="s">
        <v>6958</v>
      </c>
      <c r="Y11926" t="s">
        <v>6958</v>
      </c>
      <c r="Z11926" t="s">
        <v>88</v>
      </c>
    </row>
    <row r="11927" spans="1:26" x14ac:dyDescent="0.3">
      <c r="A11927" t="s">
        <v>14777</v>
      </c>
      <c r="B11927" t="s">
        <v>6835</v>
      </c>
      <c r="C11927">
        <v>28904</v>
      </c>
      <c r="D11927" t="str">
        <f>+VLOOKUP(C11927,Param!K:L,2,FALSE)</f>
        <v>TAZ GROUP S.R.L.</v>
      </c>
      <c r="E11927" t="s">
        <v>6962</v>
      </c>
      <c r="F11927" t="s">
        <v>8260</v>
      </c>
      <c r="G11927" t="s">
        <v>29</v>
      </c>
      <c r="H11927" s="5">
        <v>2.9</v>
      </c>
      <c r="I11927" s="5">
        <v>2.9001000000000001</v>
      </c>
      <c r="J11927" s="5">
        <v>-1.00000000000211E-4</v>
      </c>
      <c r="K11927" s="5">
        <v>2.9</v>
      </c>
      <c r="L11927" s="5">
        <v>0</v>
      </c>
      <c r="M11927" t="str">
        <f>IF(ISERROR(VLOOKUP(A11927,'[1]Ecart validé'!$A:$A,1,FALSE)),Z11927,"Ecart Validé")</f>
        <v>valid</v>
      </c>
      <c r="R11927" t="s">
        <v>30</v>
      </c>
      <c r="X11927"/>
      <c r="Y11927"/>
      <c r="Z11927" t="s">
        <v>31</v>
      </c>
    </row>
    <row r="11928" spans="1:26" x14ac:dyDescent="0.3">
      <c r="A11928" t="s">
        <v>14778</v>
      </c>
      <c r="B11928" t="s">
        <v>6835</v>
      </c>
      <c r="C11928">
        <v>28904</v>
      </c>
      <c r="D11928" t="str">
        <f>+VLOOKUP(C11928,Param!K:L,2,FALSE)</f>
        <v>TAZ GROUP S.R.L.</v>
      </c>
      <c r="E11928" t="s">
        <v>6962</v>
      </c>
      <c r="F11928" t="s">
        <v>8262</v>
      </c>
      <c r="G11928" t="s">
        <v>29</v>
      </c>
      <c r="H11928" s="5">
        <v>104.92</v>
      </c>
      <c r="I11928" s="5">
        <v>104.9196</v>
      </c>
      <c r="J11928" s="5">
        <v>3.9999999999906701E-4</v>
      </c>
      <c r="K11928" s="5">
        <v>104.92</v>
      </c>
      <c r="L11928" s="5">
        <v>0</v>
      </c>
      <c r="M11928" t="str">
        <f>IF(ISERROR(VLOOKUP(A11928,'[1]Ecart validé'!$A:$A,1,FALSE)),Z11928,"Ecart Validé")</f>
        <v>valid</v>
      </c>
      <c r="R11928" t="s">
        <v>30</v>
      </c>
      <c r="T11928" s="39"/>
      <c r="X11928"/>
      <c r="Y11928"/>
      <c r="Z11928" t="s">
        <v>31</v>
      </c>
    </row>
    <row r="11929" spans="1:26" x14ac:dyDescent="0.3">
      <c r="A11929" t="s">
        <v>14779</v>
      </c>
      <c r="B11929" t="s">
        <v>6835</v>
      </c>
      <c r="C11929">
        <v>28904</v>
      </c>
      <c r="D11929" t="str">
        <f>+VLOOKUP(C11929,Param!K:L,2,FALSE)</f>
        <v>TAZ GROUP S.R.L.</v>
      </c>
      <c r="E11929" t="s">
        <v>6962</v>
      </c>
      <c r="F11929" t="s">
        <v>8264</v>
      </c>
      <c r="G11929" t="s">
        <v>29</v>
      </c>
      <c r="H11929" s="5">
        <v>179.33</v>
      </c>
      <c r="I11929" s="5">
        <v>179.32640000000001</v>
      </c>
      <c r="J11929" s="5">
        <v>3.6000000000058199E-3</v>
      </c>
      <c r="K11929" s="5">
        <v>179.33</v>
      </c>
      <c r="L11929" s="5">
        <v>0</v>
      </c>
      <c r="M11929" t="str">
        <f>IF(ISERROR(VLOOKUP(A11929,'[1]Ecart validé'!$A:$A,1,FALSE)),Z11929,"Ecart Validé")</f>
        <v>valid</v>
      </c>
      <c r="R11929" t="s">
        <v>30</v>
      </c>
      <c r="X11929"/>
      <c r="Y11929"/>
      <c r="Z11929" t="s">
        <v>31</v>
      </c>
    </row>
    <row r="11930" spans="1:26" x14ac:dyDescent="0.3">
      <c r="A11930" t="s">
        <v>14780</v>
      </c>
      <c r="B11930" t="s">
        <v>6835</v>
      </c>
      <c r="C11930">
        <v>28904</v>
      </c>
      <c r="D11930" t="str">
        <f>+VLOOKUP(C11930,Param!K:L,2,FALSE)</f>
        <v>TAZ GROUP S.R.L.</v>
      </c>
      <c r="E11930" t="s">
        <v>6962</v>
      </c>
      <c r="F11930" t="s">
        <v>8266</v>
      </c>
      <c r="G11930" t="s">
        <v>29</v>
      </c>
      <c r="H11930" s="5">
        <v>42.6</v>
      </c>
      <c r="I11930" s="5">
        <v>42.6006</v>
      </c>
      <c r="J11930" s="5">
        <v>-5.99999999998601E-4</v>
      </c>
      <c r="K11930" s="5">
        <v>42.6</v>
      </c>
      <c r="L11930" s="5">
        <v>0</v>
      </c>
      <c r="M11930" t="str">
        <f>IF(ISERROR(VLOOKUP(A11930,'[1]Ecart validé'!$A:$A,1,FALSE)),Z11930,"Ecart Validé")</f>
        <v>valid</v>
      </c>
      <c r="R11930" t="s">
        <v>30</v>
      </c>
      <c r="X11930"/>
      <c r="Y11930"/>
      <c r="Z11930" t="s">
        <v>31</v>
      </c>
    </row>
    <row r="11931" spans="1:26" x14ac:dyDescent="0.3">
      <c r="A11931" t="s">
        <v>14781</v>
      </c>
      <c r="B11931" t="s">
        <v>6835</v>
      </c>
      <c r="C11931">
        <v>28972</v>
      </c>
      <c r="D11931" t="str">
        <f>+VLOOKUP(C11931,Param!K:L,2,FALSE)</f>
        <v>RO.S. SRL</v>
      </c>
      <c r="E11931">
        <v>28972</v>
      </c>
      <c r="F11931" t="s">
        <v>8260</v>
      </c>
      <c r="G11931" t="s">
        <v>29</v>
      </c>
      <c r="H11931" s="5">
        <v>158.30000000000001</v>
      </c>
      <c r="I11931" s="5">
        <v>158.297</v>
      </c>
      <c r="J11931" s="5">
        <v>3.0000000000143202E-3</v>
      </c>
      <c r="K11931" s="5">
        <v>158.30000000000001</v>
      </c>
      <c r="L11931" s="5">
        <v>0</v>
      </c>
      <c r="M11931" t="str">
        <f>IF(ISERROR(VLOOKUP(A11931,'[1]Ecart validé'!$A:$A,1,FALSE)),Z11931,"Ecart Validé")</f>
        <v>valid</v>
      </c>
      <c r="R11931" t="s">
        <v>30</v>
      </c>
      <c r="X11931"/>
      <c r="Y11931"/>
      <c r="Z11931" t="s">
        <v>31</v>
      </c>
    </row>
    <row r="11932" spans="1:26" x14ac:dyDescent="0.3">
      <c r="A11932" t="s">
        <v>14782</v>
      </c>
      <c r="B11932" t="s">
        <v>6835</v>
      </c>
      <c r="C11932">
        <v>28972</v>
      </c>
      <c r="D11932" t="str">
        <f>+VLOOKUP(C11932,Param!K:L,2,FALSE)</f>
        <v>RO.S. SRL</v>
      </c>
      <c r="E11932">
        <v>28972</v>
      </c>
      <c r="F11932" t="s">
        <v>8262</v>
      </c>
      <c r="G11932" t="s">
        <v>29</v>
      </c>
      <c r="H11932" s="5">
        <v>294.89999999999998</v>
      </c>
      <c r="I11932" s="5">
        <v>294.90300000000002</v>
      </c>
      <c r="J11932" s="5">
        <v>-3.0000000000427402E-3</v>
      </c>
      <c r="K11932" s="5">
        <v>294.89999999999998</v>
      </c>
      <c r="L11932" s="5">
        <v>0</v>
      </c>
      <c r="M11932" t="str">
        <f>IF(ISERROR(VLOOKUP(A11932,'[1]Ecart validé'!$A:$A,1,FALSE)),Z11932,"Ecart Validé")</f>
        <v>valid</v>
      </c>
      <c r="R11932" t="s">
        <v>30</v>
      </c>
      <c r="X11932"/>
      <c r="Y11932"/>
      <c r="Z11932" t="s">
        <v>31</v>
      </c>
    </row>
    <row r="11933" spans="1:26" x14ac:dyDescent="0.3">
      <c r="A11933" t="s">
        <v>14783</v>
      </c>
      <c r="B11933" t="s">
        <v>6835</v>
      </c>
      <c r="C11933">
        <v>28972</v>
      </c>
      <c r="D11933" t="str">
        <f>+VLOOKUP(C11933,Param!K:L,2,FALSE)</f>
        <v>RO.S. SRL</v>
      </c>
      <c r="E11933">
        <v>28972</v>
      </c>
      <c r="F11933" t="s">
        <v>8264</v>
      </c>
      <c r="G11933" t="s">
        <v>29</v>
      </c>
      <c r="H11933" s="5">
        <v>532.52</v>
      </c>
      <c r="I11933" s="5">
        <v>532.51499999999999</v>
      </c>
      <c r="J11933" s="5">
        <v>4.9999999999954499E-3</v>
      </c>
      <c r="K11933" s="5">
        <v>532.52</v>
      </c>
      <c r="L11933" s="5">
        <v>0</v>
      </c>
      <c r="M11933" t="str">
        <f>IF(ISERROR(VLOOKUP(A11933,'[1]Ecart validé'!$A:$A,1,FALSE)),Z11933,"Ecart Validé")</f>
        <v>valid</v>
      </c>
      <c r="R11933" t="s">
        <v>30</v>
      </c>
      <c r="X11933"/>
      <c r="Y11933"/>
      <c r="Z11933" t="s">
        <v>31</v>
      </c>
    </row>
    <row r="11934" spans="1:26" x14ac:dyDescent="0.3">
      <c r="A11934" t="s">
        <v>14784</v>
      </c>
      <c r="B11934" t="s">
        <v>6835</v>
      </c>
      <c r="C11934">
        <v>28972</v>
      </c>
      <c r="D11934" t="str">
        <f>+VLOOKUP(C11934,Param!K:L,2,FALSE)</f>
        <v>RO.S. SRL</v>
      </c>
      <c r="E11934">
        <v>28972</v>
      </c>
      <c r="F11934" t="s">
        <v>8266</v>
      </c>
      <c r="G11934" t="s">
        <v>29</v>
      </c>
      <c r="H11934" s="5">
        <v>142.96</v>
      </c>
      <c r="I11934" s="5">
        <v>142.95650000000001</v>
      </c>
      <c r="J11934" s="5">
        <v>3.5000000000024998E-3</v>
      </c>
      <c r="K11934" s="5">
        <v>142.96</v>
      </c>
      <c r="L11934" s="5">
        <v>0</v>
      </c>
      <c r="M11934" t="str">
        <f>IF(ISERROR(VLOOKUP(A11934,'[1]Ecart validé'!$A:$A,1,FALSE)),Z11934,"Ecart Validé")</f>
        <v>valid</v>
      </c>
      <c r="R11934" t="s">
        <v>30</v>
      </c>
      <c r="T11934" s="41"/>
      <c r="X11934"/>
      <c r="Y11934"/>
      <c r="Z11934" t="s">
        <v>31</v>
      </c>
    </row>
    <row r="11935" spans="1:26" x14ac:dyDescent="0.3">
      <c r="A11935" t="s">
        <v>14785</v>
      </c>
      <c r="B11935" t="s">
        <v>6835</v>
      </c>
      <c r="C11935">
        <v>28988</v>
      </c>
      <c r="D11935" t="str">
        <f>+VLOOKUP(C11935,Param!K:L,2,FALSE)</f>
        <v>RENTOKIL INITIAL ITALIA S.P.A.</v>
      </c>
      <c r="E11935" t="s">
        <v>6985</v>
      </c>
      <c r="F11935" t="s">
        <v>8260</v>
      </c>
      <c r="G11935" t="s">
        <v>29</v>
      </c>
      <c r="H11935" s="5">
        <v>710.73</v>
      </c>
      <c r="I11935" s="5">
        <v>710.73199999999997</v>
      </c>
      <c r="J11935" s="5">
        <v>-1.9999999999527002E-3</v>
      </c>
      <c r="K11935" s="5">
        <v>710.73</v>
      </c>
      <c r="L11935" s="5">
        <v>0</v>
      </c>
      <c r="M11935" t="str">
        <f>IF(ISERROR(VLOOKUP(A11935,'[1]Ecart validé'!$A:$A,1,FALSE)),Z11935,"Ecart Validé")</f>
        <v>valid</v>
      </c>
      <c r="R11935" t="s">
        <v>30</v>
      </c>
      <c r="X11935"/>
      <c r="Y11935"/>
      <c r="Z11935" t="s">
        <v>31</v>
      </c>
    </row>
    <row r="11936" spans="1:26" ht="57.6" x14ac:dyDescent="0.3">
      <c r="A11936" t="s">
        <v>14786</v>
      </c>
      <c r="B11936" t="s">
        <v>6835</v>
      </c>
      <c r="C11936">
        <v>28988</v>
      </c>
      <c r="D11936" t="str">
        <f>+VLOOKUP(C11936,Param!K:L,2,FALSE)</f>
        <v>RENTOKIL INITIAL ITALIA S.P.A.</v>
      </c>
      <c r="E11936" t="s">
        <v>6985</v>
      </c>
      <c r="F11936" t="s">
        <v>8262</v>
      </c>
      <c r="G11936" t="s">
        <v>29</v>
      </c>
      <c r="H11936" s="5">
        <v>834.98</v>
      </c>
      <c r="I11936" s="5">
        <v>834.98299999999995</v>
      </c>
      <c r="J11936" s="5">
        <v>-2.9999999999290499E-3</v>
      </c>
      <c r="K11936" s="5">
        <v>834.98</v>
      </c>
      <c r="L11936" s="5">
        <v>0</v>
      </c>
      <c r="M11936" t="str">
        <f>IF(ISERROR(VLOOKUP(A11936,'[1]Ecart validé'!$A:$A,1,FALSE)),Z11936,"Ecart Validé")</f>
        <v>valid</v>
      </c>
      <c r="R11936" t="s">
        <v>30</v>
      </c>
      <c r="S11936" t="s">
        <v>42</v>
      </c>
      <c r="T11936" t="s">
        <v>325</v>
      </c>
      <c r="U11936" s="13" t="s">
        <v>14787</v>
      </c>
      <c r="V11936" t="s">
        <v>45</v>
      </c>
      <c r="W11936" t="s">
        <v>2339</v>
      </c>
      <c r="X11936" t="s">
        <v>6978</v>
      </c>
      <c r="Y11936" t="s">
        <v>6978</v>
      </c>
      <c r="Z11936" t="s">
        <v>31</v>
      </c>
    </row>
    <row r="11937" spans="1:26" x14ac:dyDescent="0.3">
      <c r="A11937" t="s">
        <v>14788</v>
      </c>
      <c r="B11937" t="s">
        <v>6835</v>
      </c>
      <c r="C11937">
        <v>28988</v>
      </c>
      <c r="D11937" t="str">
        <f>+VLOOKUP(C11937,Param!K:L,2,FALSE)</f>
        <v>RENTOKIL INITIAL ITALIA S.P.A.</v>
      </c>
      <c r="E11937" t="s">
        <v>6985</v>
      </c>
      <c r="F11937" t="s">
        <v>8264</v>
      </c>
      <c r="G11937" t="s">
        <v>29</v>
      </c>
      <c r="H11937" s="5">
        <v>1066.68</v>
      </c>
      <c r="I11937" s="5">
        <v>1066.6780000000001</v>
      </c>
      <c r="J11937" s="5">
        <v>1.9999999999527002E-3</v>
      </c>
      <c r="K11937" s="5">
        <v>1066.68</v>
      </c>
      <c r="L11937" s="5">
        <v>0</v>
      </c>
      <c r="M11937" t="str">
        <f>IF(ISERROR(VLOOKUP(A11937,'[1]Ecart validé'!$A:$A,1,FALSE)),Z11937,"Ecart Validé")</f>
        <v>valid</v>
      </c>
      <c r="R11937" t="s">
        <v>30</v>
      </c>
      <c r="X11937"/>
      <c r="Y11937"/>
      <c r="Z11937" t="s">
        <v>31</v>
      </c>
    </row>
    <row r="11938" spans="1:26" x14ac:dyDescent="0.3">
      <c r="A11938" t="s">
        <v>14789</v>
      </c>
      <c r="B11938" t="s">
        <v>6835</v>
      </c>
      <c r="C11938">
        <v>28988</v>
      </c>
      <c r="D11938" t="str">
        <f>+VLOOKUP(C11938,Param!K:L,2,FALSE)</f>
        <v>RENTOKIL INITIAL ITALIA S.P.A.</v>
      </c>
      <c r="E11938" t="s">
        <v>6985</v>
      </c>
      <c r="F11938" t="s">
        <v>8266</v>
      </c>
      <c r="G11938" t="s">
        <v>29</v>
      </c>
      <c r="H11938" s="5">
        <v>1893.11</v>
      </c>
      <c r="I11938" s="5">
        <v>1893.1089999999999</v>
      </c>
      <c r="J11938" s="5">
        <v>9.9999999997635292E-4</v>
      </c>
      <c r="K11938" s="5">
        <v>1893.11</v>
      </c>
      <c r="L11938" s="5">
        <v>0</v>
      </c>
      <c r="M11938" t="str">
        <f>IF(ISERROR(VLOOKUP(A11938,'[1]Ecart validé'!$A:$A,1,FALSE)),Z11938,"Ecart Validé")</f>
        <v>valid</v>
      </c>
      <c r="R11938" t="s">
        <v>30</v>
      </c>
      <c r="X11938"/>
      <c r="Y11938"/>
      <c r="Z11938" t="s">
        <v>31</v>
      </c>
    </row>
    <row r="11939" spans="1:26" x14ac:dyDescent="0.3">
      <c r="A11939" t="s">
        <v>14790</v>
      </c>
      <c r="B11939" t="s">
        <v>6835</v>
      </c>
      <c r="C11939">
        <v>28988</v>
      </c>
      <c r="D11939" t="str">
        <f>+VLOOKUP(C11939,Param!K:L,2,FALSE)</f>
        <v>RENTOKIL INITIAL ITALIA S.P.A.</v>
      </c>
      <c r="E11939" t="s">
        <v>6976</v>
      </c>
      <c r="F11939" t="s">
        <v>8260</v>
      </c>
      <c r="G11939" t="s">
        <v>29</v>
      </c>
      <c r="H11939" s="5">
        <v>-103.44</v>
      </c>
      <c r="I11939" s="5">
        <v>-103.4406</v>
      </c>
      <c r="J11939" s="5">
        <v>6.0000000000570697E-4</v>
      </c>
      <c r="K11939" s="5">
        <v>-103.44</v>
      </c>
      <c r="L11939" s="5">
        <v>0</v>
      </c>
      <c r="M11939" t="str">
        <f>IF(ISERROR(VLOOKUP(A11939,'[1]Ecart validé'!$A:$A,1,FALSE)),Z11939,"Ecart Validé")</f>
        <v>valid</v>
      </c>
      <c r="R11939" t="s">
        <v>30</v>
      </c>
      <c r="X11939"/>
      <c r="Y11939"/>
      <c r="Z11939" t="s">
        <v>31</v>
      </c>
    </row>
    <row r="11940" spans="1:26" ht="72" x14ac:dyDescent="0.3">
      <c r="A11940" t="s">
        <v>14791</v>
      </c>
      <c r="B11940" t="s">
        <v>6835</v>
      </c>
      <c r="C11940">
        <v>28988</v>
      </c>
      <c r="D11940" t="str">
        <f>+VLOOKUP(C11940,Param!K:L,2,FALSE)</f>
        <v>RENTOKIL INITIAL ITALIA S.P.A.</v>
      </c>
      <c r="E11940" t="s">
        <v>6976</v>
      </c>
      <c r="F11940" t="s">
        <v>8262</v>
      </c>
      <c r="G11940" t="s">
        <v>29</v>
      </c>
      <c r="H11940" s="5">
        <v>109.69</v>
      </c>
      <c r="I11940" s="5">
        <v>109.6863</v>
      </c>
      <c r="J11940" s="5">
        <v>3.69999999999492E-3</v>
      </c>
      <c r="K11940" s="5">
        <v>109.69</v>
      </c>
      <c r="L11940" s="5">
        <v>0</v>
      </c>
      <c r="M11940" t="str">
        <f>IF(ISERROR(VLOOKUP(A11940,'[1]Ecart validé'!$A:$A,1,FALSE)),Z11940,"Ecart Validé")</f>
        <v>valid</v>
      </c>
      <c r="R11940" t="s">
        <v>30</v>
      </c>
      <c r="S11940" t="s">
        <v>42</v>
      </c>
      <c r="T11940" t="s">
        <v>325</v>
      </c>
      <c r="U11940" s="13" t="s">
        <v>14792</v>
      </c>
      <c r="V11940" t="s">
        <v>45</v>
      </c>
      <c r="W11940" t="s">
        <v>2339</v>
      </c>
      <c r="X11940" t="s">
        <v>6978</v>
      </c>
      <c r="Y11940" t="s">
        <v>6978</v>
      </c>
      <c r="Z11940" t="s">
        <v>31</v>
      </c>
    </row>
    <row r="11941" spans="1:26" x14ac:dyDescent="0.3">
      <c r="A11941" t="s">
        <v>14793</v>
      </c>
      <c r="B11941" t="s">
        <v>6835</v>
      </c>
      <c r="C11941">
        <v>28988</v>
      </c>
      <c r="D11941" t="str">
        <f>+VLOOKUP(C11941,Param!K:L,2,FALSE)</f>
        <v>RENTOKIL INITIAL ITALIA S.P.A.</v>
      </c>
      <c r="E11941" t="s">
        <v>6976</v>
      </c>
      <c r="F11941" t="s">
        <v>8264</v>
      </c>
      <c r="G11941" t="s">
        <v>29</v>
      </c>
      <c r="H11941" s="5">
        <v>60.31</v>
      </c>
      <c r="I11941" s="5">
        <v>60.3093</v>
      </c>
      <c r="J11941" s="5">
        <v>7.0000000000192098E-4</v>
      </c>
      <c r="K11941" s="5">
        <v>60.31</v>
      </c>
      <c r="L11941" s="5">
        <v>0</v>
      </c>
      <c r="M11941" t="str">
        <f>IF(ISERROR(VLOOKUP(A11941,'[1]Ecart validé'!$A:$A,1,FALSE)),Z11941,"Ecart Validé")</f>
        <v>valid</v>
      </c>
      <c r="R11941" t="s">
        <v>30</v>
      </c>
      <c r="X11941"/>
      <c r="Y11941"/>
      <c r="Z11941" t="s">
        <v>31</v>
      </c>
    </row>
    <row r="11942" spans="1:26" x14ac:dyDescent="0.3">
      <c r="A11942" t="s">
        <v>14794</v>
      </c>
      <c r="B11942" t="s">
        <v>6835</v>
      </c>
      <c r="C11942">
        <v>28988</v>
      </c>
      <c r="D11942" t="str">
        <f>+VLOOKUP(C11942,Param!K:L,2,FALSE)</f>
        <v>RENTOKIL INITIAL ITALIA S.P.A.</v>
      </c>
      <c r="E11942" t="s">
        <v>6976</v>
      </c>
      <c r="F11942" t="s">
        <v>8266</v>
      </c>
      <c r="G11942" t="s">
        <v>29</v>
      </c>
      <c r="H11942" s="5">
        <v>670.75</v>
      </c>
      <c r="I11942" s="5">
        <v>670.74720000000002</v>
      </c>
      <c r="J11942" s="5">
        <v>2.7999999999792601E-3</v>
      </c>
      <c r="K11942" s="5">
        <v>670.75</v>
      </c>
      <c r="L11942" s="5">
        <v>0</v>
      </c>
      <c r="M11942" t="str">
        <f>IF(ISERROR(VLOOKUP(A11942,'[1]Ecart validé'!$A:$A,1,FALSE)),Z11942,"Ecart Validé")</f>
        <v>valid</v>
      </c>
      <c r="R11942" t="s">
        <v>30</v>
      </c>
      <c r="X11942"/>
      <c r="Y11942"/>
      <c r="Z11942" t="s">
        <v>31</v>
      </c>
    </row>
    <row r="11943" spans="1:26" x14ac:dyDescent="0.3">
      <c r="A11943" t="s">
        <v>14795</v>
      </c>
      <c r="B11943" t="s">
        <v>6835</v>
      </c>
      <c r="C11943">
        <v>29096</v>
      </c>
      <c r="D11943" t="str">
        <f>+VLOOKUP(C11943,Param!K:L,2,FALSE)</f>
        <v>CALVIATI S.R.L.</v>
      </c>
      <c r="E11943" t="s">
        <v>14796</v>
      </c>
      <c r="F11943" t="s">
        <v>8260</v>
      </c>
      <c r="G11943" t="s">
        <v>29</v>
      </c>
      <c r="H11943" s="5">
        <v>51.19</v>
      </c>
      <c r="I11943" s="5">
        <v>51.194899999999997</v>
      </c>
      <c r="J11943" s="5">
        <v>-4.8999999999992296E-3</v>
      </c>
      <c r="K11943" s="5">
        <v>51.19</v>
      </c>
      <c r="L11943" s="5">
        <v>0</v>
      </c>
      <c r="M11943" t="str">
        <f>IF(ISERROR(VLOOKUP(A11943,'[1]Ecart validé'!$A:$A,1,FALSE)),Z11943,"Ecart Validé")</f>
        <v>valid</v>
      </c>
      <c r="R11943" t="s">
        <v>30</v>
      </c>
      <c r="X11943"/>
      <c r="Y11943"/>
      <c r="Z11943" t="s">
        <v>31</v>
      </c>
    </row>
    <row r="11944" spans="1:26" x14ac:dyDescent="0.3">
      <c r="A11944" t="s">
        <v>14797</v>
      </c>
      <c r="B11944" t="s">
        <v>6835</v>
      </c>
      <c r="C11944">
        <v>29096</v>
      </c>
      <c r="D11944" t="str">
        <f>+VLOOKUP(C11944,Param!K:L,2,FALSE)</f>
        <v>CALVIATI S.R.L.</v>
      </c>
      <c r="E11944" t="s">
        <v>14796</v>
      </c>
      <c r="F11944" t="s">
        <v>8262</v>
      </c>
      <c r="G11944" t="s">
        <v>29</v>
      </c>
      <c r="H11944" s="5">
        <v>71.430000000000007</v>
      </c>
      <c r="I11944" s="5">
        <v>71.429699999999997</v>
      </c>
      <c r="J11944" s="5">
        <v>3.0000000000995799E-4</v>
      </c>
      <c r="K11944" s="5">
        <v>71.430000000000007</v>
      </c>
      <c r="L11944" s="5">
        <v>0</v>
      </c>
      <c r="M11944" t="str">
        <f>IF(ISERROR(VLOOKUP(A11944,'[1]Ecart validé'!$A:$A,1,FALSE)),Z11944,"Ecart Validé")</f>
        <v>valid</v>
      </c>
      <c r="R11944" t="s">
        <v>30</v>
      </c>
      <c r="X11944"/>
      <c r="Y11944"/>
      <c r="Z11944" t="s">
        <v>31</v>
      </c>
    </row>
    <row r="11945" spans="1:26" x14ac:dyDescent="0.3">
      <c r="A11945" t="s">
        <v>14798</v>
      </c>
      <c r="B11945" t="s">
        <v>6835</v>
      </c>
      <c r="C11945">
        <v>29096</v>
      </c>
      <c r="D11945" t="str">
        <f>+VLOOKUP(C11945,Param!K:L,2,FALSE)</f>
        <v>CALVIATI S.R.L.</v>
      </c>
      <c r="E11945" t="s">
        <v>14796</v>
      </c>
      <c r="F11945" t="s">
        <v>8264</v>
      </c>
      <c r="G11945" t="s">
        <v>29</v>
      </c>
      <c r="H11945" s="5">
        <v>168.86</v>
      </c>
      <c r="I11945" s="5">
        <v>168.8639</v>
      </c>
      <c r="J11945" s="5">
        <v>-3.8999999999873498E-3</v>
      </c>
      <c r="K11945" s="5">
        <v>168.86</v>
      </c>
      <c r="L11945" s="5">
        <v>0</v>
      </c>
      <c r="M11945" t="str">
        <f>IF(ISERROR(VLOOKUP(A11945,'[1]Ecart validé'!$A:$A,1,FALSE)),Z11945,"Ecart Validé")</f>
        <v>valid</v>
      </c>
      <c r="R11945" t="s">
        <v>30</v>
      </c>
      <c r="X11945"/>
      <c r="Y11945"/>
      <c r="Z11945" t="s">
        <v>31</v>
      </c>
    </row>
    <row r="11946" spans="1:26" x14ac:dyDescent="0.3">
      <c r="A11946" t="s">
        <v>14799</v>
      </c>
      <c r="B11946" t="s">
        <v>6835</v>
      </c>
      <c r="C11946">
        <v>29096</v>
      </c>
      <c r="D11946" t="str">
        <f>+VLOOKUP(C11946,Param!K:L,2,FALSE)</f>
        <v>CALVIATI S.R.L.</v>
      </c>
      <c r="E11946" t="s">
        <v>14796</v>
      </c>
      <c r="F11946" t="s">
        <v>8266</v>
      </c>
      <c r="G11946" t="s">
        <v>29</v>
      </c>
      <c r="H11946" s="5">
        <v>129.66999999999999</v>
      </c>
      <c r="I11946" s="5">
        <v>129.67060000000001</v>
      </c>
      <c r="J11946" s="5">
        <v>-6.0000000001991696E-4</v>
      </c>
      <c r="K11946" s="5">
        <v>129.66999999999999</v>
      </c>
      <c r="L11946" s="5">
        <v>0</v>
      </c>
      <c r="M11946" t="str">
        <f>IF(ISERROR(VLOOKUP(A11946,'[1]Ecart validé'!$A:$A,1,FALSE)),Z11946,"Ecart Validé")</f>
        <v>valid</v>
      </c>
      <c r="R11946" t="s">
        <v>30</v>
      </c>
      <c r="X11946"/>
      <c r="Y11946"/>
      <c r="Z11946" t="s">
        <v>31</v>
      </c>
    </row>
    <row r="11947" spans="1:26" x14ac:dyDescent="0.3">
      <c r="A11947" t="s">
        <v>14800</v>
      </c>
      <c r="B11947" t="s">
        <v>6835</v>
      </c>
      <c r="C11947">
        <v>29591</v>
      </c>
      <c r="D11947" t="str">
        <f>+VLOOKUP(C11947,Param!K:L,2,FALSE)</f>
        <v>GRANAROLO S.P.A.</v>
      </c>
      <c r="E11947" t="s">
        <v>7027</v>
      </c>
      <c r="F11947" t="s">
        <v>8260</v>
      </c>
      <c r="G11947" t="s">
        <v>29</v>
      </c>
      <c r="H11947" s="5">
        <v>74.489999999999995</v>
      </c>
      <c r="I11947" s="5">
        <v>74.488600000000005</v>
      </c>
      <c r="J11947" s="5">
        <v>1.39999999998963E-3</v>
      </c>
      <c r="K11947" s="5">
        <v>74.489999999999995</v>
      </c>
      <c r="L11947" s="5">
        <v>0</v>
      </c>
      <c r="M11947" t="str">
        <f>IF(ISERROR(VLOOKUP(A11947,'[1]Ecart validé'!$A:$A,1,FALSE)),Z11947,"Ecart Validé")</f>
        <v>valid</v>
      </c>
      <c r="R11947" t="s">
        <v>30</v>
      </c>
      <c r="X11947"/>
      <c r="Y11947"/>
      <c r="Z11947" t="s">
        <v>31</v>
      </c>
    </row>
    <row r="11948" spans="1:26" x14ac:dyDescent="0.3">
      <c r="A11948" t="s">
        <v>14801</v>
      </c>
      <c r="B11948" t="s">
        <v>6835</v>
      </c>
      <c r="C11948">
        <v>29591</v>
      </c>
      <c r="D11948" t="str">
        <f>+VLOOKUP(C11948,Param!K:L,2,FALSE)</f>
        <v>GRANAROLO S.P.A.</v>
      </c>
      <c r="E11948" t="s">
        <v>7027</v>
      </c>
      <c r="F11948" t="s">
        <v>8262</v>
      </c>
      <c r="G11948" t="s">
        <v>29</v>
      </c>
      <c r="H11948" s="5">
        <v>149.63</v>
      </c>
      <c r="I11948" s="5">
        <v>149.63050000000001</v>
      </c>
      <c r="J11948" s="5">
        <v>-5.0000000001659795E-4</v>
      </c>
      <c r="K11948" s="5">
        <v>149.63</v>
      </c>
      <c r="L11948" s="5">
        <v>0</v>
      </c>
      <c r="M11948" t="str">
        <f>IF(ISERROR(VLOOKUP(A11948,'[1]Ecart validé'!$A:$A,1,FALSE)),Z11948,"Ecart Validé")</f>
        <v>valid</v>
      </c>
      <c r="R11948" t="s">
        <v>30</v>
      </c>
      <c r="X11948"/>
      <c r="Y11948"/>
      <c r="Z11948" t="s">
        <v>31</v>
      </c>
    </row>
    <row r="11949" spans="1:26" x14ac:dyDescent="0.3">
      <c r="A11949" t="s">
        <v>14802</v>
      </c>
      <c r="B11949" t="s">
        <v>6835</v>
      </c>
      <c r="C11949">
        <v>29591</v>
      </c>
      <c r="D11949" t="str">
        <f>+VLOOKUP(C11949,Param!K:L,2,FALSE)</f>
        <v>GRANAROLO S.P.A.</v>
      </c>
      <c r="E11949" t="s">
        <v>7027</v>
      </c>
      <c r="F11949" t="s">
        <v>8264</v>
      </c>
      <c r="G11949" t="s">
        <v>29</v>
      </c>
      <c r="H11949" s="5">
        <v>318.58</v>
      </c>
      <c r="I11949" s="5">
        <v>318.57740000000001</v>
      </c>
      <c r="J11949" s="5">
        <v>2.5999999999726199E-3</v>
      </c>
      <c r="K11949" s="5">
        <v>318.58</v>
      </c>
      <c r="L11949" s="5">
        <v>0</v>
      </c>
      <c r="M11949" t="str">
        <f>IF(ISERROR(VLOOKUP(A11949,'[1]Ecart validé'!$A:$A,1,FALSE)),Z11949,"Ecart Validé")</f>
        <v>valid</v>
      </c>
      <c r="R11949" t="s">
        <v>30</v>
      </c>
      <c r="X11949"/>
      <c r="Y11949"/>
      <c r="Z11949" t="s">
        <v>31</v>
      </c>
    </row>
    <row r="11950" spans="1:26" x14ac:dyDescent="0.3">
      <c r="A11950" t="s">
        <v>14803</v>
      </c>
      <c r="B11950" t="s">
        <v>6835</v>
      </c>
      <c r="C11950">
        <v>29591</v>
      </c>
      <c r="D11950" t="str">
        <f>+VLOOKUP(C11950,Param!K:L,2,FALSE)</f>
        <v>GRANAROLO S.P.A.</v>
      </c>
      <c r="E11950" t="s">
        <v>7027</v>
      </c>
      <c r="F11950" t="s">
        <v>8266</v>
      </c>
      <c r="G11950" t="s">
        <v>29</v>
      </c>
      <c r="H11950" s="5">
        <v>258.62</v>
      </c>
      <c r="I11950" s="5">
        <v>258.62209999999999</v>
      </c>
      <c r="J11950" s="5">
        <v>-2.0999999999844398E-3</v>
      </c>
      <c r="K11950" s="5">
        <v>258.62</v>
      </c>
      <c r="L11950" s="5">
        <v>0</v>
      </c>
      <c r="M11950" t="str">
        <f>IF(ISERROR(VLOOKUP(A11950,'[1]Ecart validé'!$A:$A,1,FALSE)),Z11950,"Ecart Validé")</f>
        <v>valid</v>
      </c>
      <c r="R11950" t="s">
        <v>30</v>
      </c>
      <c r="X11950"/>
      <c r="Y11950"/>
      <c r="Z11950" t="s">
        <v>31</v>
      </c>
    </row>
    <row r="11951" spans="1:26" x14ac:dyDescent="0.3">
      <c r="A11951" t="s">
        <v>14804</v>
      </c>
      <c r="B11951" t="s">
        <v>6835</v>
      </c>
      <c r="C11951">
        <v>29628</v>
      </c>
      <c r="D11951" t="str">
        <f>+VLOOKUP(C11951,Param!K:L,2,FALSE)</f>
        <v>ITALGRAFICA SUD SRL</v>
      </c>
      <c r="E11951" t="s">
        <v>14805</v>
      </c>
      <c r="F11951" t="s">
        <v>8260</v>
      </c>
      <c r="G11951" t="s">
        <v>29</v>
      </c>
      <c r="H11951" s="5">
        <v>588.78</v>
      </c>
      <c r="I11951" s="5">
        <v>588.77599999999995</v>
      </c>
      <c r="J11951" s="5">
        <v>4.0000000000190898E-3</v>
      </c>
      <c r="K11951" s="5">
        <v>588.78</v>
      </c>
      <c r="L11951" s="5">
        <v>0</v>
      </c>
      <c r="M11951" t="str">
        <f>IF(ISERROR(VLOOKUP(A11951,'[1]Ecart validé'!$A:$A,1,FALSE)),Z11951,"Ecart Validé")</f>
        <v>valid</v>
      </c>
      <c r="R11951" t="s">
        <v>30</v>
      </c>
      <c r="X11951"/>
      <c r="Y11951"/>
      <c r="Z11951" t="s">
        <v>31</v>
      </c>
    </row>
    <row r="11952" spans="1:26" x14ac:dyDescent="0.3">
      <c r="A11952" t="s">
        <v>14806</v>
      </c>
      <c r="B11952" t="s">
        <v>6835</v>
      </c>
      <c r="C11952">
        <v>29628</v>
      </c>
      <c r="D11952" t="str">
        <f>+VLOOKUP(C11952,Param!K:L,2,FALSE)</f>
        <v>ITALGRAFICA SUD SRL</v>
      </c>
      <c r="E11952" t="s">
        <v>14805</v>
      </c>
      <c r="F11952" t="s">
        <v>8262</v>
      </c>
      <c r="G11952" t="s">
        <v>29</v>
      </c>
      <c r="H11952" s="5">
        <v>1057.33</v>
      </c>
      <c r="I11952" s="5">
        <v>1057.3252</v>
      </c>
      <c r="J11952" s="5">
        <v>4.7999999999319698E-3</v>
      </c>
      <c r="K11952" s="5">
        <v>1057.33</v>
      </c>
      <c r="L11952" s="5">
        <v>0</v>
      </c>
      <c r="M11952" t="str">
        <f>IF(ISERROR(VLOOKUP(A11952,'[1]Ecart validé'!$A:$A,1,FALSE)),Z11952,"Ecart Validé")</f>
        <v>valid</v>
      </c>
      <c r="R11952" t="s">
        <v>30</v>
      </c>
      <c r="X11952"/>
      <c r="Y11952"/>
      <c r="Z11952" t="s">
        <v>31</v>
      </c>
    </row>
    <row r="11953" spans="1:26" x14ac:dyDescent="0.3">
      <c r="A11953" t="s">
        <v>14807</v>
      </c>
      <c r="B11953" t="s">
        <v>6835</v>
      </c>
      <c r="C11953">
        <v>29628</v>
      </c>
      <c r="D11953" t="str">
        <f>+VLOOKUP(C11953,Param!K:L,2,FALSE)</f>
        <v>ITALGRAFICA SUD SRL</v>
      </c>
      <c r="E11953" t="s">
        <v>14805</v>
      </c>
      <c r="F11953" t="s">
        <v>8266</v>
      </c>
      <c r="G11953" t="s">
        <v>29</v>
      </c>
      <c r="H11953" s="5">
        <v>2353.65</v>
      </c>
      <c r="I11953" s="5">
        <v>2353.6455999999998</v>
      </c>
      <c r="J11953" s="5">
        <v>4.40000000025975E-3</v>
      </c>
      <c r="K11953" s="5">
        <v>2353.65</v>
      </c>
      <c r="L11953" s="5">
        <v>0</v>
      </c>
      <c r="M11953" t="str">
        <f>IF(ISERROR(VLOOKUP(A11953,'[1]Ecart validé'!$A:$A,1,FALSE)),Z11953,"Ecart Validé")</f>
        <v>valid</v>
      </c>
      <c r="R11953" t="s">
        <v>30</v>
      </c>
      <c r="X11953"/>
      <c r="Y11953"/>
      <c r="Z11953" t="s">
        <v>31</v>
      </c>
    </row>
    <row r="11954" spans="1:26" x14ac:dyDescent="0.3">
      <c r="A11954" t="s">
        <v>14808</v>
      </c>
      <c r="B11954" t="s">
        <v>6835</v>
      </c>
      <c r="C11954">
        <v>29628</v>
      </c>
      <c r="D11954" t="str">
        <f>+VLOOKUP(C11954,Param!K:L,2,FALSE)</f>
        <v>ITALGRAFICA SUD SRL</v>
      </c>
      <c r="E11954" t="s">
        <v>14809</v>
      </c>
      <c r="F11954" t="s">
        <v>8264</v>
      </c>
      <c r="G11954" t="s">
        <v>29</v>
      </c>
      <c r="H11954" s="5">
        <v>1918.82</v>
      </c>
      <c r="I11954" s="5">
        <v>1918.8188</v>
      </c>
      <c r="J11954" s="5">
        <v>1.1999999999261399E-3</v>
      </c>
      <c r="K11954" s="5">
        <v>1918.82</v>
      </c>
      <c r="L11954" s="5">
        <v>0</v>
      </c>
      <c r="M11954" t="str">
        <f>IF(ISERROR(VLOOKUP(A11954,'[1]Ecart validé'!$A:$A,1,FALSE)),Z11954,"Ecart Validé")</f>
        <v>valid</v>
      </c>
      <c r="R11954" t="s">
        <v>30</v>
      </c>
      <c r="X11954"/>
      <c r="Y11954"/>
      <c r="Z11954" t="s">
        <v>31</v>
      </c>
    </row>
    <row r="11955" spans="1:26" x14ac:dyDescent="0.3">
      <c r="A11955" t="s">
        <v>14810</v>
      </c>
      <c r="B11955" t="s">
        <v>6835</v>
      </c>
      <c r="C11955">
        <v>29662</v>
      </c>
      <c r="D11955" t="str">
        <f>+VLOOKUP(C11955,Param!K:L,2,FALSE)</f>
        <v>SEGAFREDO ZANETTI SPA</v>
      </c>
      <c r="E11955" t="s">
        <v>7037</v>
      </c>
      <c r="F11955" t="s">
        <v>8260</v>
      </c>
      <c r="G11955" t="s">
        <v>29</v>
      </c>
      <c r="H11955" s="5">
        <v>130.85</v>
      </c>
      <c r="I11955" s="5">
        <v>130.84819999999999</v>
      </c>
      <c r="J11955" s="5">
        <v>1.8000000000029099E-3</v>
      </c>
      <c r="K11955" s="5">
        <v>130.85</v>
      </c>
      <c r="L11955" s="5">
        <v>0</v>
      </c>
      <c r="M11955" t="str">
        <f>IF(ISERROR(VLOOKUP(A11955,'[1]Ecart validé'!$A:$A,1,FALSE)),Z11955,"Ecart Validé")</f>
        <v>valid</v>
      </c>
      <c r="R11955" t="s">
        <v>30</v>
      </c>
      <c r="X11955"/>
      <c r="Y11955"/>
      <c r="Z11955" t="s">
        <v>31</v>
      </c>
    </row>
    <row r="11956" spans="1:26" x14ac:dyDescent="0.3">
      <c r="A11956" t="s">
        <v>14811</v>
      </c>
      <c r="B11956" t="s">
        <v>6835</v>
      </c>
      <c r="C11956">
        <v>29662</v>
      </c>
      <c r="D11956" t="str">
        <f>+VLOOKUP(C11956,Param!K:L,2,FALSE)</f>
        <v>SEGAFREDO ZANETTI SPA</v>
      </c>
      <c r="E11956" t="s">
        <v>7037</v>
      </c>
      <c r="F11956" t="s">
        <v>8262</v>
      </c>
      <c r="G11956" t="s">
        <v>29</v>
      </c>
      <c r="H11956" s="5">
        <v>183.83</v>
      </c>
      <c r="I11956" s="5">
        <v>183.83359999999999</v>
      </c>
      <c r="J11956" s="5">
        <v>-3.5999999999773899E-3</v>
      </c>
      <c r="K11956" s="5">
        <v>183.83</v>
      </c>
      <c r="L11956" s="5">
        <v>0</v>
      </c>
      <c r="M11956" t="str">
        <f>IF(ISERROR(VLOOKUP(A11956,'[1]Ecart validé'!$A:$A,1,FALSE)),Z11956,"Ecart Validé")</f>
        <v>valid</v>
      </c>
      <c r="R11956" t="s">
        <v>30</v>
      </c>
      <c r="X11956"/>
      <c r="Y11956"/>
      <c r="Z11956" t="s">
        <v>31</v>
      </c>
    </row>
    <row r="11957" spans="1:26" x14ac:dyDescent="0.3">
      <c r="A11957" t="s">
        <v>14812</v>
      </c>
      <c r="B11957" t="s">
        <v>6835</v>
      </c>
      <c r="C11957">
        <v>29662</v>
      </c>
      <c r="D11957" t="str">
        <f>+VLOOKUP(C11957,Param!K:L,2,FALSE)</f>
        <v>SEGAFREDO ZANETTI SPA</v>
      </c>
      <c r="E11957" t="s">
        <v>7037</v>
      </c>
      <c r="F11957" t="s">
        <v>8264</v>
      </c>
      <c r="G11957" t="s">
        <v>29</v>
      </c>
      <c r="H11957" s="5">
        <v>310.93</v>
      </c>
      <c r="I11957" s="5">
        <v>310.93400000000003</v>
      </c>
      <c r="J11957" s="5">
        <v>-4.0000000000190898E-3</v>
      </c>
      <c r="K11957" s="5">
        <v>310.93</v>
      </c>
      <c r="L11957" s="5">
        <v>0</v>
      </c>
      <c r="M11957" t="str">
        <f>IF(ISERROR(VLOOKUP(A11957,'[1]Ecart validé'!$A:$A,1,FALSE)),Z11957,"Ecart Validé")</f>
        <v>valid</v>
      </c>
      <c r="R11957" t="s">
        <v>30</v>
      </c>
      <c r="X11957"/>
      <c r="Y11957"/>
      <c r="Z11957" t="s">
        <v>31</v>
      </c>
    </row>
    <row r="11958" spans="1:26" x14ac:dyDescent="0.3">
      <c r="A11958" t="s">
        <v>14813</v>
      </c>
      <c r="B11958" t="s">
        <v>6835</v>
      </c>
      <c r="C11958">
        <v>29662</v>
      </c>
      <c r="D11958" t="str">
        <f>+VLOOKUP(C11958,Param!K:L,2,FALSE)</f>
        <v>SEGAFREDO ZANETTI SPA</v>
      </c>
      <c r="E11958" t="s">
        <v>7037</v>
      </c>
      <c r="F11958" t="s">
        <v>8266</v>
      </c>
      <c r="G11958" t="s">
        <v>29</v>
      </c>
      <c r="H11958" s="5">
        <v>259.88</v>
      </c>
      <c r="I11958" s="5">
        <v>259.87709999999998</v>
      </c>
      <c r="J11958" s="5">
        <v>2.9000000000110001E-3</v>
      </c>
      <c r="K11958" s="5">
        <v>259.88</v>
      </c>
      <c r="L11958" s="5">
        <v>0</v>
      </c>
      <c r="M11958" t="str">
        <f>IF(ISERROR(VLOOKUP(A11958,'[1]Ecart validé'!$A:$A,1,FALSE)),Z11958,"Ecart Validé")</f>
        <v>valid</v>
      </c>
      <c r="R11958" t="s">
        <v>30</v>
      </c>
      <c r="X11958"/>
      <c r="Y11958"/>
      <c r="Z11958" t="s">
        <v>31</v>
      </c>
    </row>
    <row r="11959" spans="1:26" x14ac:dyDescent="0.3">
      <c r="A11959" t="s">
        <v>14814</v>
      </c>
      <c r="B11959" t="s">
        <v>6835</v>
      </c>
      <c r="C11959">
        <v>29678</v>
      </c>
      <c r="D11959" t="str">
        <f>+VLOOKUP(C11959,Param!K:L,2,FALSE)</f>
        <v>EUROVO S.R.L.</v>
      </c>
      <c r="E11959" t="s">
        <v>7041</v>
      </c>
      <c r="F11959" t="s">
        <v>8260</v>
      </c>
      <c r="G11959" t="s">
        <v>29</v>
      </c>
      <c r="H11959" s="5">
        <v>2.2000000000000002</v>
      </c>
      <c r="I11959" s="5">
        <v>2.2040999999999999</v>
      </c>
      <c r="J11959" s="5">
        <v>-4.0999999999997696E-3</v>
      </c>
      <c r="K11959" s="5">
        <v>2.2000000000000002</v>
      </c>
      <c r="L11959" s="5">
        <v>0</v>
      </c>
      <c r="M11959" t="str">
        <f>IF(ISERROR(VLOOKUP(A11959,'[1]Ecart validé'!$A:$A,1,FALSE)),Z11959,"Ecart Validé")</f>
        <v>valid</v>
      </c>
      <c r="R11959" t="s">
        <v>30</v>
      </c>
      <c r="X11959"/>
      <c r="Y11959"/>
      <c r="Z11959" t="s">
        <v>31</v>
      </c>
    </row>
    <row r="11960" spans="1:26" x14ac:dyDescent="0.3">
      <c r="A11960" t="s">
        <v>14815</v>
      </c>
      <c r="B11960" t="s">
        <v>6835</v>
      </c>
      <c r="C11960">
        <v>29678</v>
      </c>
      <c r="D11960" t="str">
        <f>+VLOOKUP(C11960,Param!K:L,2,FALSE)</f>
        <v>EUROVO S.R.L.</v>
      </c>
      <c r="E11960" t="s">
        <v>7041</v>
      </c>
      <c r="F11960" t="s">
        <v>8262</v>
      </c>
      <c r="G11960" t="s">
        <v>29</v>
      </c>
      <c r="H11960" s="5">
        <v>5.92</v>
      </c>
      <c r="I11960" s="5">
        <v>5.9210000000000003</v>
      </c>
      <c r="J11960" s="5">
        <v>-1.0000000000003301E-3</v>
      </c>
      <c r="K11960" s="5">
        <v>5.92</v>
      </c>
      <c r="L11960" s="5">
        <v>0</v>
      </c>
      <c r="M11960" t="str">
        <f>IF(ISERROR(VLOOKUP(A11960,'[1]Ecart validé'!$A:$A,1,FALSE)),Z11960,"Ecart Validé")</f>
        <v>valid</v>
      </c>
      <c r="R11960" t="s">
        <v>30</v>
      </c>
      <c r="X11960"/>
      <c r="Y11960"/>
      <c r="Z11960" t="s">
        <v>31</v>
      </c>
    </row>
    <row r="11961" spans="1:26" x14ac:dyDescent="0.3">
      <c r="A11961" t="s">
        <v>14816</v>
      </c>
      <c r="B11961" t="s">
        <v>6835</v>
      </c>
      <c r="C11961">
        <v>29678</v>
      </c>
      <c r="D11961" t="str">
        <f>+VLOOKUP(C11961,Param!K:L,2,FALSE)</f>
        <v>EUROVO S.R.L.</v>
      </c>
      <c r="E11961" t="s">
        <v>7041</v>
      </c>
      <c r="F11961" t="s">
        <v>8264</v>
      </c>
      <c r="G11961" t="s">
        <v>29</v>
      </c>
      <c r="H11961" s="5">
        <v>30.54</v>
      </c>
      <c r="I11961" s="5">
        <v>30.535599999999999</v>
      </c>
      <c r="J11961" s="5">
        <v>4.4000000000004001E-3</v>
      </c>
      <c r="K11961" s="5">
        <v>30.54</v>
      </c>
      <c r="L11961" s="5">
        <v>0</v>
      </c>
      <c r="M11961" t="str">
        <f>IF(ISERROR(VLOOKUP(A11961,'[1]Ecart validé'!$A:$A,1,FALSE)),Z11961,"Ecart Validé")</f>
        <v>valid</v>
      </c>
      <c r="R11961" t="s">
        <v>30</v>
      </c>
      <c r="X11961"/>
      <c r="Y11961"/>
      <c r="Z11961" t="s">
        <v>31</v>
      </c>
    </row>
    <row r="11962" spans="1:26" x14ac:dyDescent="0.3">
      <c r="A11962" t="s">
        <v>14817</v>
      </c>
      <c r="B11962" t="s">
        <v>6835</v>
      </c>
      <c r="C11962">
        <v>29678</v>
      </c>
      <c r="D11962" t="str">
        <f>+VLOOKUP(C11962,Param!K:L,2,FALSE)</f>
        <v>EUROVO S.R.L.</v>
      </c>
      <c r="E11962" t="s">
        <v>7041</v>
      </c>
      <c r="F11962" t="s">
        <v>8266</v>
      </c>
      <c r="G11962" t="s">
        <v>29</v>
      </c>
      <c r="H11962" s="5">
        <v>36.54</v>
      </c>
      <c r="I11962" s="5">
        <v>36.5396</v>
      </c>
      <c r="J11962" s="5">
        <v>3.9999999999906701E-4</v>
      </c>
      <c r="K11962" s="5">
        <v>36.54</v>
      </c>
      <c r="L11962" s="5">
        <v>0</v>
      </c>
      <c r="M11962" t="str">
        <f>IF(ISERROR(VLOOKUP(A11962,'[1]Ecart validé'!$A:$A,1,FALSE)),Z11962,"Ecart Validé")</f>
        <v>valid</v>
      </c>
      <c r="R11962" t="s">
        <v>30</v>
      </c>
      <c r="X11962"/>
      <c r="Y11962"/>
      <c r="Z11962" t="s">
        <v>31</v>
      </c>
    </row>
    <row r="11963" spans="1:26" x14ac:dyDescent="0.3">
      <c r="A11963" t="s">
        <v>14818</v>
      </c>
      <c r="B11963" t="s">
        <v>6835</v>
      </c>
      <c r="C11963">
        <v>29816</v>
      </c>
      <c r="D11963" t="str">
        <f>+VLOOKUP(C11963,Param!K:L,2,FALSE)</f>
        <v>PARTESA S.R.L.</v>
      </c>
      <c r="E11963" t="s">
        <v>7045</v>
      </c>
      <c r="F11963" t="s">
        <v>8260</v>
      </c>
      <c r="G11963" t="s">
        <v>29</v>
      </c>
      <c r="H11963" s="5">
        <v>821.61</v>
      </c>
      <c r="I11963" s="5">
        <v>821.61419999999998</v>
      </c>
      <c r="J11963" s="5">
        <v>-4.1999999999688901E-3</v>
      </c>
      <c r="K11963" s="5">
        <v>821.61</v>
      </c>
      <c r="L11963" s="5">
        <v>0</v>
      </c>
      <c r="M11963" t="str">
        <f>IF(ISERROR(VLOOKUP(A11963,'[1]Ecart validé'!$A:$A,1,FALSE)),Z11963,"Ecart Validé")</f>
        <v>valid</v>
      </c>
      <c r="R11963" t="s">
        <v>30</v>
      </c>
      <c r="X11963"/>
      <c r="Y11963"/>
      <c r="Z11963" t="s">
        <v>31</v>
      </c>
    </row>
    <row r="11964" spans="1:26" x14ac:dyDescent="0.3">
      <c r="A11964" t="s">
        <v>14819</v>
      </c>
      <c r="B11964" t="s">
        <v>6835</v>
      </c>
      <c r="C11964">
        <v>29816</v>
      </c>
      <c r="D11964" t="str">
        <f>+VLOOKUP(C11964,Param!K:L,2,FALSE)</f>
        <v>PARTESA S.R.L.</v>
      </c>
      <c r="E11964" t="s">
        <v>7045</v>
      </c>
      <c r="F11964" t="s">
        <v>8262</v>
      </c>
      <c r="G11964" t="s">
        <v>29</v>
      </c>
      <c r="H11964" s="5">
        <v>2045.74</v>
      </c>
      <c r="I11964" s="5">
        <v>2045.7381</v>
      </c>
      <c r="J11964" s="5">
        <v>1.8999999999778001E-3</v>
      </c>
      <c r="K11964" s="5">
        <v>2045.74</v>
      </c>
      <c r="L11964" s="5">
        <v>0</v>
      </c>
      <c r="M11964" t="str">
        <f>IF(ISERROR(VLOOKUP(A11964,'[1]Ecart validé'!$A:$A,1,FALSE)),Z11964,"Ecart Validé")</f>
        <v>valid</v>
      </c>
      <c r="R11964" t="s">
        <v>30</v>
      </c>
      <c r="X11964"/>
      <c r="Y11964"/>
      <c r="Z11964" t="s">
        <v>31</v>
      </c>
    </row>
    <row r="11965" spans="1:26" x14ac:dyDescent="0.3">
      <c r="A11965" t="s">
        <v>14820</v>
      </c>
      <c r="B11965" t="s">
        <v>6835</v>
      </c>
      <c r="C11965">
        <v>29816</v>
      </c>
      <c r="D11965" t="str">
        <f>+VLOOKUP(C11965,Param!K:L,2,FALSE)</f>
        <v>PARTESA S.R.L.</v>
      </c>
      <c r="E11965" t="s">
        <v>7045</v>
      </c>
      <c r="F11965" t="s">
        <v>8264</v>
      </c>
      <c r="G11965" t="s">
        <v>29</v>
      </c>
      <c r="H11965" s="5">
        <v>3303.05</v>
      </c>
      <c r="I11965" s="5">
        <v>3303.0545000000002</v>
      </c>
      <c r="J11965" s="5">
        <v>-4.5000000000072699E-3</v>
      </c>
      <c r="K11965" s="5">
        <v>3303.05</v>
      </c>
      <c r="L11965" s="5">
        <v>0</v>
      </c>
      <c r="M11965" t="str">
        <f>IF(ISERROR(VLOOKUP(A11965,'[1]Ecart validé'!$A:$A,1,FALSE)),Z11965,"Ecart Validé")</f>
        <v>valid</v>
      </c>
      <c r="R11965" t="s">
        <v>30</v>
      </c>
      <c r="X11965"/>
      <c r="Y11965"/>
      <c r="Z11965" t="s">
        <v>31</v>
      </c>
    </row>
    <row r="11966" spans="1:26" x14ac:dyDescent="0.3">
      <c r="A11966" t="s">
        <v>14821</v>
      </c>
      <c r="B11966" t="s">
        <v>6835</v>
      </c>
      <c r="C11966">
        <v>29816</v>
      </c>
      <c r="D11966" t="str">
        <f>+VLOOKUP(C11966,Param!K:L,2,FALSE)</f>
        <v>PARTESA S.R.L.</v>
      </c>
      <c r="E11966" t="s">
        <v>7045</v>
      </c>
      <c r="F11966" t="s">
        <v>8266</v>
      </c>
      <c r="G11966" t="s">
        <v>29</v>
      </c>
      <c r="H11966" s="5">
        <v>3445.28</v>
      </c>
      <c r="I11966" s="5">
        <v>3445.2822000000001</v>
      </c>
      <c r="J11966" s="5">
        <v>-2.1999999999025E-3</v>
      </c>
      <c r="K11966" s="5">
        <v>3445.28</v>
      </c>
      <c r="L11966" s="5">
        <v>0</v>
      </c>
      <c r="M11966" t="str">
        <f>IF(ISERROR(VLOOKUP(A11966,'[1]Ecart validé'!$A:$A,1,FALSE)),Z11966,"Ecart Validé")</f>
        <v>valid</v>
      </c>
      <c r="R11966" t="s">
        <v>30</v>
      </c>
      <c r="X11966"/>
      <c r="Y11966"/>
      <c r="Z11966" t="s">
        <v>31</v>
      </c>
    </row>
    <row r="11967" spans="1:26" x14ac:dyDescent="0.3">
      <c r="A11967" t="s">
        <v>14822</v>
      </c>
      <c r="B11967" t="s">
        <v>6835</v>
      </c>
      <c r="C11967">
        <v>29833</v>
      </c>
      <c r="D11967" t="str">
        <f>+VLOOKUP(C11967,Param!K:L,2,FALSE)</f>
        <v>S.I.P.A. Spa (BINDI)</v>
      </c>
      <c r="E11967" t="s">
        <v>7047</v>
      </c>
      <c r="F11967" t="s">
        <v>8260</v>
      </c>
      <c r="G11967" t="s">
        <v>29</v>
      </c>
      <c r="H11967" s="5">
        <v>333.77</v>
      </c>
      <c r="I11967" s="5">
        <v>333.76799999999997</v>
      </c>
      <c r="J11967" s="5">
        <v>2.0000000000095402E-3</v>
      </c>
      <c r="K11967" s="5">
        <v>333.77</v>
      </c>
      <c r="L11967" s="5">
        <v>0</v>
      </c>
      <c r="M11967" t="str">
        <f>IF(ISERROR(VLOOKUP(A11967,'[1]Ecart validé'!$A:$A,1,FALSE)),Z11967,"Ecart Validé")</f>
        <v>valid</v>
      </c>
      <c r="R11967" t="s">
        <v>30</v>
      </c>
      <c r="X11967"/>
      <c r="Y11967"/>
      <c r="Z11967" t="s">
        <v>31</v>
      </c>
    </row>
    <row r="11968" spans="1:26" x14ac:dyDescent="0.3">
      <c r="A11968" t="s">
        <v>14823</v>
      </c>
      <c r="B11968" t="s">
        <v>6835</v>
      </c>
      <c r="C11968">
        <v>29833</v>
      </c>
      <c r="D11968" t="str">
        <f>+VLOOKUP(C11968,Param!K:L,2,FALSE)</f>
        <v>S.I.P.A. Spa (BINDI)</v>
      </c>
      <c r="E11968" t="s">
        <v>7047</v>
      </c>
      <c r="F11968" t="s">
        <v>8262</v>
      </c>
      <c r="G11968" t="s">
        <v>29</v>
      </c>
      <c r="H11968" s="5">
        <v>468.659999999999</v>
      </c>
      <c r="I11968" s="5">
        <v>468.66120000000001</v>
      </c>
      <c r="J11968" s="5">
        <v>-1.20000000003983E-3</v>
      </c>
      <c r="K11968" s="5">
        <v>468.659999999999</v>
      </c>
      <c r="L11968" s="5">
        <v>0</v>
      </c>
      <c r="M11968" t="str">
        <f>IF(ISERROR(VLOOKUP(A11968,'[1]Ecart validé'!$A:$A,1,FALSE)),Z11968,"Ecart Validé")</f>
        <v>valid</v>
      </c>
      <c r="R11968" t="s">
        <v>30</v>
      </c>
      <c r="X11968"/>
      <c r="Y11968"/>
      <c r="Z11968" t="s">
        <v>31</v>
      </c>
    </row>
    <row r="11969" spans="1:26" x14ac:dyDescent="0.3">
      <c r="A11969" t="s">
        <v>14824</v>
      </c>
      <c r="B11969" t="s">
        <v>6835</v>
      </c>
      <c r="C11969">
        <v>29833</v>
      </c>
      <c r="D11969" t="str">
        <f>+VLOOKUP(C11969,Param!K:L,2,FALSE)</f>
        <v>S.I.P.A. Spa (BINDI)</v>
      </c>
      <c r="E11969" t="s">
        <v>7047</v>
      </c>
      <c r="F11969" t="s">
        <v>8264</v>
      </c>
      <c r="G11969" t="s">
        <v>29</v>
      </c>
      <c r="H11969" s="5">
        <v>1095.51</v>
      </c>
      <c r="I11969" s="5">
        <v>1095.5055</v>
      </c>
      <c r="J11969" s="5">
        <v>4.5000000000072699E-3</v>
      </c>
      <c r="K11969" s="5">
        <v>1095.51</v>
      </c>
      <c r="L11969" s="5">
        <v>0</v>
      </c>
      <c r="M11969" t="str">
        <f>IF(ISERROR(VLOOKUP(A11969,'[1]Ecart validé'!$A:$A,1,FALSE)),Z11969,"Ecart Validé")</f>
        <v>valid</v>
      </c>
      <c r="R11969" t="s">
        <v>30</v>
      </c>
      <c r="T11969" s="41"/>
      <c r="X11969"/>
      <c r="Y11969"/>
      <c r="Z11969" t="s">
        <v>31</v>
      </c>
    </row>
    <row r="11970" spans="1:26" x14ac:dyDescent="0.3">
      <c r="A11970" t="s">
        <v>14825</v>
      </c>
      <c r="B11970" t="s">
        <v>6835</v>
      </c>
      <c r="C11970">
        <v>29833</v>
      </c>
      <c r="D11970" t="str">
        <f>+VLOOKUP(C11970,Param!K:L,2,FALSE)</f>
        <v>S.I.P.A. Spa (BINDI)</v>
      </c>
      <c r="E11970" t="s">
        <v>7047</v>
      </c>
      <c r="F11970" t="s">
        <v>8266</v>
      </c>
      <c r="G11970" t="s">
        <v>29</v>
      </c>
      <c r="H11970" s="5">
        <v>1046.69</v>
      </c>
      <c r="I11970" s="5">
        <v>1046.6946</v>
      </c>
      <c r="J11970" s="5">
        <v>-4.5999999999821696E-3</v>
      </c>
      <c r="K11970" s="5">
        <v>1046.69</v>
      </c>
      <c r="L11970" s="5">
        <v>0</v>
      </c>
      <c r="M11970" t="str">
        <f>IF(ISERROR(VLOOKUP(A11970,'[1]Ecart validé'!$A:$A,1,FALSE)),Z11970,"Ecart Validé")</f>
        <v>valid</v>
      </c>
      <c r="R11970" t="s">
        <v>30</v>
      </c>
      <c r="X11970"/>
      <c r="Y11970"/>
      <c r="Z11970" t="s">
        <v>31</v>
      </c>
    </row>
    <row r="11971" spans="1:26" x14ac:dyDescent="0.3">
      <c r="A11971" t="s">
        <v>14826</v>
      </c>
      <c r="B11971" t="s">
        <v>6835</v>
      </c>
      <c r="C11971">
        <v>29849</v>
      </c>
      <c r="D11971" t="str">
        <f>+VLOOKUP(C11971,Param!K:L,2,FALSE)</f>
        <v>MAGRIS SPA</v>
      </c>
      <c r="E11971" t="s">
        <v>7052</v>
      </c>
      <c r="F11971" t="s">
        <v>8260</v>
      </c>
      <c r="G11971" t="s">
        <v>29</v>
      </c>
      <c r="H11971" s="5">
        <v>136.76</v>
      </c>
      <c r="I11971" s="5">
        <v>136.75909999999999</v>
      </c>
      <c r="J11971" s="5">
        <v>9.0000000000145497E-4</v>
      </c>
      <c r="K11971" s="5">
        <v>136.76</v>
      </c>
      <c r="L11971" s="5">
        <v>0</v>
      </c>
      <c r="M11971" t="str">
        <f>IF(ISERROR(VLOOKUP(A11971,'[1]Ecart validé'!$A:$A,1,FALSE)),Z11971,"Ecart Validé")</f>
        <v>valid</v>
      </c>
      <c r="R11971" t="s">
        <v>30</v>
      </c>
      <c r="X11971"/>
      <c r="Y11971"/>
      <c r="Z11971" t="s">
        <v>31</v>
      </c>
    </row>
    <row r="11972" spans="1:26" x14ac:dyDescent="0.3">
      <c r="A11972" t="s">
        <v>14827</v>
      </c>
      <c r="B11972" t="s">
        <v>6835</v>
      </c>
      <c r="C11972">
        <v>29849</v>
      </c>
      <c r="D11972" t="str">
        <f>+VLOOKUP(C11972,Param!K:L,2,FALSE)</f>
        <v>MAGRIS SPA</v>
      </c>
      <c r="E11972" t="s">
        <v>7052</v>
      </c>
      <c r="F11972" t="s">
        <v>8262</v>
      </c>
      <c r="G11972" t="s">
        <v>29</v>
      </c>
      <c r="H11972" s="5">
        <v>250.48</v>
      </c>
      <c r="I11972" s="5">
        <v>250.47819999999999</v>
      </c>
      <c r="J11972" s="5">
        <v>1.8000000000029099E-3</v>
      </c>
      <c r="K11972" s="5">
        <v>250.48</v>
      </c>
      <c r="L11972" s="5">
        <v>0</v>
      </c>
      <c r="M11972" t="str">
        <f>IF(ISERROR(VLOOKUP(A11972,'[1]Ecart validé'!$A:$A,1,FALSE)),Z11972,"Ecart Validé")</f>
        <v>valid</v>
      </c>
      <c r="R11972" t="s">
        <v>30</v>
      </c>
      <c r="X11972"/>
      <c r="Y11972"/>
      <c r="Z11972" t="s">
        <v>31</v>
      </c>
    </row>
    <row r="11973" spans="1:26" x14ac:dyDescent="0.3">
      <c r="A11973" t="s">
        <v>14828</v>
      </c>
      <c r="B11973" t="s">
        <v>6835</v>
      </c>
      <c r="C11973">
        <v>29849</v>
      </c>
      <c r="D11973" t="str">
        <f>+VLOOKUP(C11973,Param!K:L,2,FALSE)</f>
        <v>MAGRIS SPA</v>
      </c>
      <c r="E11973" t="s">
        <v>7052</v>
      </c>
      <c r="F11973" t="s">
        <v>8264</v>
      </c>
      <c r="G11973" t="s">
        <v>29</v>
      </c>
      <c r="H11973" s="5">
        <v>599.98</v>
      </c>
      <c r="I11973" s="5">
        <v>599.97569999999996</v>
      </c>
      <c r="J11973" s="5">
        <v>4.3000000000574801E-3</v>
      </c>
      <c r="K11973" s="5">
        <v>599.98</v>
      </c>
      <c r="L11973" s="5">
        <v>0</v>
      </c>
      <c r="M11973" t="str">
        <f>IF(ISERROR(VLOOKUP(A11973,'[1]Ecart validé'!$A:$A,1,FALSE)),Z11973,"Ecart Validé")</f>
        <v>valid</v>
      </c>
      <c r="R11973" t="s">
        <v>30</v>
      </c>
      <c r="X11973"/>
      <c r="Y11973"/>
      <c r="Z11973" t="s">
        <v>31</v>
      </c>
    </row>
    <row r="11974" spans="1:26" x14ac:dyDescent="0.3">
      <c r="A11974" t="s">
        <v>14829</v>
      </c>
      <c r="B11974" t="s">
        <v>6835</v>
      </c>
      <c r="C11974">
        <v>29849</v>
      </c>
      <c r="D11974" t="str">
        <f>+VLOOKUP(C11974,Param!K:L,2,FALSE)</f>
        <v>MAGRIS SPA</v>
      </c>
      <c r="E11974" t="s">
        <v>7052</v>
      </c>
      <c r="F11974" t="s">
        <v>8266</v>
      </c>
      <c r="G11974" t="s">
        <v>29</v>
      </c>
      <c r="H11974" s="5">
        <v>493.38</v>
      </c>
      <c r="I11974" s="5">
        <v>493.37880000000001</v>
      </c>
      <c r="J11974" s="5">
        <v>1.1999999999829901E-3</v>
      </c>
      <c r="K11974" s="5">
        <v>493.38</v>
      </c>
      <c r="L11974" s="5">
        <v>0</v>
      </c>
      <c r="M11974" t="str">
        <f>IF(ISERROR(VLOOKUP(A11974,'[1]Ecart validé'!$A:$A,1,FALSE)),Z11974,"Ecart Validé")</f>
        <v>valid</v>
      </c>
      <c r="R11974" t="s">
        <v>30</v>
      </c>
      <c r="X11974"/>
      <c r="Y11974"/>
      <c r="Z11974" t="s">
        <v>31</v>
      </c>
    </row>
    <row r="11975" spans="1:26" x14ac:dyDescent="0.3">
      <c r="A11975" t="s">
        <v>14830</v>
      </c>
      <c r="B11975" t="s">
        <v>6835</v>
      </c>
      <c r="C11975">
        <v>29852</v>
      </c>
      <c r="D11975" t="str">
        <f>+VLOOKUP(C11975,Param!K:L,2,FALSE)</f>
        <v>MARCHESI ANTINORI S.P.A.</v>
      </c>
      <c r="E11975" t="s">
        <v>7057</v>
      </c>
      <c r="F11975" t="s">
        <v>8260</v>
      </c>
      <c r="G11975" t="s">
        <v>29</v>
      </c>
      <c r="H11975" s="5">
        <v>117.56</v>
      </c>
      <c r="I11975" s="5">
        <v>117.562</v>
      </c>
      <c r="J11975" s="5">
        <v>-1.9999999999953302E-3</v>
      </c>
      <c r="K11975" s="5">
        <v>117.56</v>
      </c>
      <c r="L11975" s="5">
        <v>0</v>
      </c>
      <c r="M11975" t="str">
        <f>IF(ISERROR(VLOOKUP(A11975,'[1]Ecart validé'!$A:$A,1,FALSE)),Z11975,"Ecart Validé")</f>
        <v>valid</v>
      </c>
      <c r="R11975" t="s">
        <v>30</v>
      </c>
      <c r="X11975"/>
      <c r="Y11975"/>
      <c r="Z11975" t="s">
        <v>31</v>
      </c>
    </row>
    <row r="11976" spans="1:26" x14ac:dyDescent="0.3">
      <c r="A11976" t="s">
        <v>14831</v>
      </c>
      <c r="B11976" t="s">
        <v>6835</v>
      </c>
      <c r="C11976">
        <v>29852</v>
      </c>
      <c r="D11976" t="str">
        <f>+VLOOKUP(C11976,Param!K:L,2,FALSE)</f>
        <v>MARCHESI ANTINORI S.P.A.</v>
      </c>
      <c r="E11976" t="s">
        <v>7057</v>
      </c>
      <c r="F11976" t="s">
        <v>8262</v>
      </c>
      <c r="G11976" t="s">
        <v>29</v>
      </c>
      <c r="H11976" s="5">
        <v>315.20999999999998</v>
      </c>
      <c r="I11976" s="5">
        <v>315.2072</v>
      </c>
      <c r="J11976" s="5">
        <v>2.7999999999792601E-3</v>
      </c>
      <c r="K11976" s="5">
        <v>315.20999999999998</v>
      </c>
      <c r="L11976" s="5">
        <v>0</v>
      </c>
      <c r="M11976" t="str">
        <f>IF(ISERROR(VLOOKUP(A11976,'[1]Ecart validé'!$A:$A,1,FALSE)),Z11976,"Ecart Validé")</f>
        <v>valid</v>
      </c>
      <c r="R11976" t="s">
        <v>30</v>
      </c>
      <c r="X11976"/>
      <c r="Y11976"/>
      <c r="Z11976" t="s">
        <v>31</v>
      </c>
    </row>
    <row r="11977" spans="1:26" x14ac:dyDescent="0.3">
      <c r="A11977" t="s">
        <v>14832</v>
      </c>
      <c r="B11977" t="s">
        <v>6835</v>
      </c>
      <c r="C11977">
        <v>29852</v>
      </c>
      <c r="D11977" t="str">
        <f>+VLOOKUP(C11977,Param!K:L,2,FALSE)</f>
        <v>MARCHESI ANTINORI S.P.A.</v>
      </c>
      <c r="E11977" t="s">
        <v>7057</v>
      </c>
      <c r="F11977" t="s">
        <v>8264</v>
      </c>
      <c r="G11977" t="s">
        <v>29</v>
      </c>
      <c r="H11977" s="5">
        <v>343.35</v>
      </c>
      <c r="I11977" s="5">
        <v>343.34640000000002</v>
      </c>
      <c r="J11977" s="5">
        <v>3.6000000000058199E-3</v>
      </c>
      <c r="K11977" s="5">
        <v>343.35</v>
      </c>
      <c r="L11977" s="5">
        <v>0</v>
      </c>
      <c r="M11977" t="str">
        <f>IF(ISERROR(VLOOKUP(A11977,'[1]Ecart validé'!$A:$A,1,FALSE)),Z11977,"Ecart Validé")</f>
        <v>valid</v>
      </c>
      <c r="R11977" t="s">
        <v>30</v>
      </c>
      <c r="X11977"/>
      <c r="Y11977"/>
      <c r="Z11977" t="s">
        <v>31</v>
      </c>
    </row>
    <row r="11978" spans="1:26" x14ac:dyDescent="0.3">
      <c r="A11978" t="s">
        <v>14833</v>
      </c>
      <c r="B11978" t="s">
        <v>6835</v>
      </c>
      <c r="C11978">
        <v>29852</v>
      </c>
      <c r="D11978" t="str">
        <f>+VLOOKUP(C11978,Param!K:L,2,FALSE)</f>
        <v>MARCHESI ANTINORI S.P.A.</v>
      </c>
      <c r="E11978" t="s">
        <v>7057</v>
      </c>
      <c r="F11978" t="s">
        <v>8266</v>
      </c>
      <c r="G11978" t="s">
        <v>29</v>
      </c>
      <c r="H11978" s="5">
        <v>411.87</v>
      </c>
      <c r="I11978" s="5">
        <v>411.87119999999999</v>
      </c>
      <c r="J11978" s="5">
        <v>-1.1999999999829901E-3</v>
      </c>
      <c r="K11978" s="5">
        <v>411.87</v>
      </c>
      <c r="L11978" s="5">
        <v>0</v>
      </c>
      <c r="M11978" t="str">
        <f>IF(ISERROR(VLOOKUP(A11978,'[1]Ecart validé'!$A:$A,1,FALSE)),Z11978,"Ecart Validé")</f>
        <v>valid</v>
      </c>
      <c r="R11978" t="s">
        <v>30</v>
      </c>
      <c r="X11978"/>
      <c r="Y11978"/>
      <c r="Z11978" t="s">
        <v>31</v>
      </c>
    </row>
    <row r="11979" spans="1:26" x14ac:dyDescent="0.3">
      <c r="A11979" t="s">
        <v>14834</v>
      </c>
      <c r="B11979" t="s">
        <v>6835</v>
      </c>
      <c r="C11979">
        <v>29976</v>
      </c>
      <c r="D11979" t="str">
        <f>+VLOOKUP(C11979,Param!K:L,2,FALSE)</f>
        <v>CONOR SRL</v>
      </c>
      <c r="E11979" t="s">
        <v>7064</v>
      </c>
      <c r="F11979" t="s">
        <v>8260</v>
      </c>
      <c r="G11979" t="s">
        <v>29</v>
      </c>
      <c r="H11979" s="5">
        <v>278.11</v>
      </c>
      <c r="I11979" s="5">
        <v>278.108</v>
      </c>
      <c r="J11979" s="5">
        <v>2.0000000000095402E-3</v>
      </c>
      <c r="K11979" s="5">
        <v>278.11</v>
      </c>
      <c r="L11979" s="5">
        <v>0</v>
      </c>
      <c r="M11979" t="str">
        <f>IF(ISERROR(VLOOKUP(A11979,'[1]Ecart validé'!$A:$A,1,FALSE)),Z11979,"Ecart Validé")</f>
        <v>valid</v>
      </c>
      <c r="R11979" t="s">
        <v>30</v>
      </c>
      <c r="X11979"/>
      <c r="Y11979"/>
      <c r="Z11979" t="s">
        <v>31</v>
      </c>
    </row>
    <row r="11980" spans="1:26" x14ac:dyDescent="0.3">
      <c r="A11980" t="s">
        <v>14835</v>
      </c>
      <c r="B11980" t="s">
        <v>6835</v>
      </c>
      <c r="C11980">
        <v>29976</v>
      </c>
      <c r="D11980" t="str">
        <f>+VLOOKUP(C11980,Param!K:L,2,FALSE)</f>
        <v>CONOR SRL</v>
      </c>
      <c r="E11980" t="s">
        <v>7064</v>
      </c>
      <c r="F11980" t="s">
        <v>8262</v>
      </c>
      <c r="G11980" t="s">
        <v>29</v>
      </c>
      <c r="H11980" s="5">
        <v>238.73</v>
      </c>
      <c r="I11980" s="5">
        <v>238.7259</v>
      </c>
      <c r="J11980" s="5">
        <v>4.0999999999939904E-3</v>
      </c>
      <c r="K11980" s="5">
        <v>238.73</v>
      </c>
      <c r="L11980" s="5">
        <v>0</v>
      </c>
      <c r="M11980" t="str">
        <f>IF(ISERROR(VLOOKUP(A11980,'[1]Ecart validé'!$A:$A,1,FALSE)),Z11980,"Ecart Validé")</f>
        <v>valid</v>
      </c>
      <c r="R11980" t="s">
        <v>30</v>
      </c>
      <c r="X11980"/>
      <c r="Y11980"/>
      <c r="Z11980" t="s">
        <v>31</v>
      </c>
    </row>
    <row r="11981" spans="1:26" x14ac:dyDescent="0.3">
      <c r="A11981" t="s">
        <v>14836</v>
      </c>
      <c r="B11981" t="s">
        <v>6835</v>
      </c>
      <c r="C11981">
        <v>29976</v>
      </c>
      <c r="D11981" t="str">
        <f>+VLOOKUP(C11981,Param!K:L,2,FALSE)</f>
        <v>CONOR SRL</v>
      </c>
      <c r="E11981" t="s">
        <v>7064</v>
      </c>
      <c r="F11981" t="s">
        <v>8264</v>
      </c>
      <c r="G11981" t="s">
        <v>29</v>
      </c>
      <c r="H11981" s="5">
        <v>473.9</v>
      </c>
      <c r="I11981" s="5">
        <v>473.90109999999999</v>
      </c>
      <c r="J11981" s="5">
        <v>-1.1000000000080899E-3</v>
      </c>
      <c r="K11981" s="5">
        <v>473.9</v>
      </c>
      <c r="L11981" s="5">
        <v>0</v>
      </c>
      <c r="M11981" t="str">
        <f>IF(ISERROR(VLOOKUP(A11981,'[1]Ecart validé'!$A:$A,1,FALSE)),Z11981,"Ecart Validé")</f>
        <v>valid</v>
      </c>
      <c r="R11981" t="s">
        <v>30</v>
      </c>
      <c r="X11981"/>
      <c r="Y11981"/>
      <c r="Z11981" t="s">
        <v>31</v>
      </c>
    </row>
    <row r="11982" spans="1:26" x14ac:dyDescent="0.3">
      <c r="A11982" t="s">
        <v>14837</v>
      </c>
      <c r="B11982" t="s">
        <v>6835</v>
      </c>
      <c r="C11982">
        <v>29976</v>
      </c>
      <c r="D11982" t="str">
        <f>+VLOOKUP(C11982,Param!K:L,2,FALSE)</f>
        <v>CONOR SRL</v>
      </c>
      <c r="E11982" t="s">
        <v>7064</v>
      </c>
      <c r="F11982" t="s">
        <v>8266</v>
      </c>
      <c r="G11982" t="s">
        <v>29</v>
      </c>
      <c r="H11982" s="5">
        <v>499.07</v>
      </c>
      <c r="I11982" s="5">
        <v>499.06569999999999</v>
      </c>
      <c r="J11982" s="5">
        <v>4.3000000000574801E-3</v>
      </c>
      <c r="K11982" s="5">
        <v>499.07</v>
      </c>
      <c r="L11982" s="5">
        <v>0</v>
      </c>
      <c r="M11982" t="str">
        <f>IF(ISERROR(VLOOKUP(A11982,'[1]Ecart validé'!$A:$A,1,FALSE)),Z11982,"Ecart Validé")</f>
        <v>valid</v>
      </c>
      <c r="R11982" t="s">
        <v>30</v>
      </c>
      <c r="X11982"/>
      <c r="Y11982"/>
      <c r="Z11982" t="s">
        <v>31</v>
      </c>
    </row>
    <row r="11983" spans="1:26" x14ac:dyDescent="0.3">
      <c r="A11983" t="s">
        <v>14838</v>
      </c>
      <c r="B11983" t="s">
        <v>6835</v>
      </c>
      <c r="C11983">
        <v>30022</v>
      </c>
      <c r="D11983" t="str">
        <f>+VLOOKUP(C11983,Param!K:L,2,FALSE)</f>
        <v>VELOX SERVIZI SRL UNIPERSONALE</v>
      </c>
      <c r="E11983" t="s">
        <v>7069</v>
      </c>
      <c r="F11983" t="s">
        <v>8260</v>
      </c>
      <c r="G11983" t="s">
        <v>29</v>
      </c>
      <c r="H11983" s="5">
        <v>99.95</v>
      </c>
      <c r="I11983" s="5">
        <v>99.953599999999994</v>
      </c>
      <c r="J11983" s="5">
        <v>-3.5999999999916099E-3</v>
      </c>
      <c r="K11983" s="5">
        <v>99.95</v>
      </c>
      <c r="L11983" s="5">
        <v>0</v>
      </c>
      <c r="M11983" t="str">
        <f>IF(ISERROR(VLOOKUP(A11983,'[1]Ecart validé'!$A:$A,1,FALSE)),Z11983,"Ecart Validé")</f>
        <v>valid</v>
      </c>
      <c r="R11983" t="s">
        <v>30</v>
      </c>
      <c r="X11983"/>
      <c r="Y11983"/>
      <c r="Z11983" t="s">
        <v>31</v>
      </c>
    </row>
    <row r="11984" spans="1:26" x14ac:dyDescent="0.3">
      <c r="A11984" t="s">
        <v>14839</v>
      </c>
      <c r="B11984" t="s">
        <v>6835</v>
      </c>
      <c r="C11984">
        <v>30022</v>
      </c>
      <c r="D11984" t="str">
        <f>+VLOOKUP(C11984,Param!K:L,2,FALSE)</f>
        <v>VELOX SERVIZI SRL UNIPERSONALE</v>
      </c>
      <c r="E11984" t="s">
        <v>7069</v>
      </c>
      <c r="F11984" t="s">
        <v>8264</v>
      </c>
      <c r="G11984" t="s">
        <v>29</v>
      </c>
      <c r="H11984" s="5">
        <v>712.76</v>
      </c>
      <c r="I11984" s="5">
        <v>712.75919999999996</v>
      </c>
      <c r="J11984" s="5">
        <v>8.0000000002655703E-4</v>
      </c>
      <c r="K11984" s="5">
        <v>712.76</v>
      </c>
      <c r="L11984" s="5">
        <v>0</v>
      </c>
      <c r="M11984" t="str">
        <f>IF(ISERROR(VLOOKUP(A11984,'[1]Ecart validé'!$A:$A,1,FALSE)),Z11984,"Ecart Validé")</f>
        <v>valid</v>
      </c>
      <c r="R11984" t="s">
        <v>30</v>
      </c>
      <c r="X11984"/>
      <c r="Y11984"/>
      <c r="Z11984" t="s">
        <v>31</v>
      </c>
    </row>
    <row r="11985" spans="1:26" x14ac:dyDescent="0.3">
      <c r="A11985" t="s">
        <v>14840</v>
      </c>
      <c r="B11985" t="s">
        <v>6835</v>
      </c>
      <c r="C11985">
        <v>30022</v>
      </c>
      <c r="D11985" t="str">
        <f>+VLOOKUP(C11985,Param!K:L,2,FALSE)</f>
        <v>VELOX SERVIZI SRL UNIPERSONALE</v>
      </c>
      <c r="E11985" t="s">
        <v>7069</v>
      </c>
      <c r="F11985" t="s">
        <v>8266</v>
      </c>
      <c r="G11985" t="s">
        <v>29</v>
      </c>
      <c r="H11985" s="5">
        <v>1183.57</v>
      </c>
      <c r="I11985" s="5">
        <v>1183.5672</v>
      </c>
      <c r="J11985" s="5">
        <v>2.7999999999792601E-3</v>
      </c>
      <c r="K11985" s="5">
        <v>1183.57</v>
      </c>
      <c r="L11985" s="5">
        <v>0</v>
      </c>
      <c r="M11985" t="str">
        <f>IF(ISERROR(VLOOKUP(A11985,'[1]Ecart validé'!$A:$A,1,FALSE)),Z11985,"Ecart Validé")</f>
        <v>valid</v>
      </c>
      <c r="R11985" t="s">
        <v>30</v>
      </c>
      <c r="X11985"/>
      <c r="Y11985"/>
      <c r="Z11985" t="s">
        <v>31</v>
      </c>
    </row>
    <row r="11986" spans="1:26" x14ac:dyDescent="0.3">
      <c r="A11986" t="s">
        <v>14841</v>
      </c>
      <c r="B11986" t="s">
        <v>6835</v>
      </c>
      <c r="C11986">
        <v>30036</v>
      </c>
      <c r="D11986" t="str">
        <f>+VLOOKUP(C11986,Param!K:L,2,FALSE)</f>
        <v>CULLIGAN ITALIANA SPA</v>
      </c>
      <c r="E11986" t="s">
        <v>7074</v>
      </c>
      <c r="F11986" t="s">
        <v>8260</v>
      </c>
      <c r="G11986" t="s">
        <v>29</v>
      </c>
      <c r="H11986" s="5">
        <v>1529.19999999999</v>
      </c>
      <c r="I11986" s="5">
        <v>1529.1992</v>
      </c>
      <c r="J11986" s="5">
        <v>7.9999999979918303E-4</v>
      </c>
      <c r="K11986" s="5">
        <v>1529.19999999999</v>
      </c>
      <c r="L11986" s="5">
        <v>0</v>
      </c>
      <c r="M11986" t="str">
        <f>IF(ISERROR(VLOOKUP(A11986,'[1]Ecart validé'!$A:$A,1,FALSE)),Z11986,"Ecart Validé")</f>
        <v>valid</v>
      </c>
      <c r="R11986" t="s">
        <v>30</v>
      </c>
      <c r="X11986"/>
      <c r="Y11986"/>
      <c r="Z11986" t="s">
        <v>31</v>
      </c>
    </row>
    <row r="11987" spans="1:26" x14ac:dyDescent="0.3">
      <c r="A11987" t="s">
        <v>14842</v>
      </c>
      <c r="B11987" t="s">
        <v>6835</v>
      </c>
      <c r="C11987">
        <v>30036</v>
      </c>
      <c r="D11987" t="str">
        <f>+VLOOKUP(C11987,Param!K:L,2,FALSE)</f>
        <v>CULLIGAN ITALIANA SPA</v>
      </c>
      <c r="E11987" t="s">
        <v>7074</v>
      </c>
      <c r="F11987" t="s">
        <v>8262</v>
      </c>
      <c r="G11987" t="s">
        <v>29</v>
      </c>
      <c r="H11987" s="5">
        <v>485.28</v>
      </c>
      <c r="I11987" s="5">
        <v>485.28070000000002</v>
      </c>
      <c r="J11987" s="5">
        <v>-7.0000000005165897E-4</v>
      </c>
      <c r="K11987" s="5">
        <v>485.28</v>
      </c>
      <c r="L11987" s="5">
        <v>0</v>
      </c>
      <c r="M11987" t="str">
        <f>IF(ISERROR(VLOOKUP(A11987,'[1]Ecart validé'!$A:$A,1,FALSE)),Z11987,"Ecart Validé")</f>
        <v>valid</v>
      </c>
      <c r="R11987" t="s">
        <v>30</v>
      </c>
      <c r="X11987"/>
      <c r="Y11987"/>
      <c r="Z11987" t="s">
        <v>31</v>
      </c>
    </row>
    <row r="11988" spans="1:26" x14ac:dyDescent="0.3">
      <c r="A11988" t="s">
        <v>14843</v>
      </c>
      <c r="B11988" t="s">
        <v>6835</v>
      </c>
      <c r="C11988">
        <v>30036</v>
      </c>
      <c r="D11988" t="str">
        <f>+VLOOKUP(C11988,Param!K:L,2,FALSE)</f>
        <v>CULLIGAN ITALIANA SPA</v>
      </c>
      <c r="E11988" t="s">
        <v>7074</v>
      </c>
      <c r="F11988" t="s">
        <v>8264</v>
      </c>
      <c r="G11988" t="s">
        <v>29</v>
      </c>
      <c r="H11988" s="5">
        <v>547.33000000000004</v>
      </c>
      <c r="I11988" s="5">
        <v>547.33320000000003</v>
      </c>
      <c r="J11988" s="5">
        <v>-3.19999999999254E-3</v>
      </c>
      <c r="K11988" s="5">
        <v>547.33000000000004</v>
      </c>
      <c r="L11988" s="5">
        <v>0</v>
      </c>
      <c r="M11988" t="str">
        <f>IF(ISERROR(VLOOKUP(A11988,'[1]Ecart validé'!$A:$A,1,FALSE)),Z11988,"Ecart Validé")</f>
        <v>valid</v>
      </c>
      <c r="R11988" t="s">
        <v>30</v>
      </c>
      <c r="X11988"/>
      <c r="Y11988"/>
      <c r="Z11988" t="s">
        <v>31</v>
      </c>
    </row>
    <row r="11989" spans="1:26" x14ac:dyDescent="0.3">
      <c r="A11989" t="s">
        <v>14844</v>
      </c>
      <c r="B11989" t="s">
        <v>6835</v>
      </c>
      <c r="C11989">
        <v>76859</v>
      </c>
      <c r="D11989" t="str">
        <f>+VLOOKUP(C11989,Param!K:L,2,FALSE)</f>
        <v>ADA COSMETICS INTERNATIONAL GMBH</v>
      </c>
      <c r="E11989" t="s">
        <v>7082</v>
      </c>
      <c r="F11989" t="s">
        <v>8260</v>
      </c>
      <c r="G11989" t="s">
        <v>29</v>
      </c>
      <c r="H11989" s="5">
        <v>415.69</v>
      </c>
      <c r="I11989" s="5">
        <v>415.68700000000001</v>
      </c>
      <c r="J11989" s="5">
        <v>2.9999999999858998E-3</v>
      </c>
      <c r="K11989" s="5">
        <v>415.69</v>
      </c>
      <c r="L11989" s="5">
        <v>0</v>
      </c>
      <c r="M11989" t="str">
        <f>IF(ISERROR(VLOOKUP(A11989,'[1]Ecart validé'!$A:$A,1,FALSE)),Z11989,"Ecart Validé")</f>
        <v>valid</v>
      </c>
      <c r="R11989" t="s">
        <v>30</v>
      </c>
      <c r="X11989"/>
      <c r="Y11989"/>
      <c r="Z11989" t="s">
        <v>31</v>
      </c>
    </row>
    <row r="11990" spans="1:26" x14ac:dyDescent="0.3">
      <c r="A11990" t="s">
        <v>14845</v>
      </c>
      <c r="B11990" t="s">
        <v>6835</v>
      </c>
      <c r="C11990">
        <v>76859</v>
      </c>
      <c r="D11990" t="str">
        <f>+VLOOKUP(C11990,Param!K:L,2,FALSE)</f>
        <v>ADA COSMETICS INTERNATIONAL GMBH</v>
      </c>
      <c r="E11990" t="s">
        <v>7082</v>
      </c>
      <c r="F11990" t="s">
        <v>8262</v>
      </c>
      <c r="G11990" t="s">
        <v>29</v>
      </c>
      <c r="H11990" s="5">
        <v>732.1</v>
      </c>
      <c r="I11990" s="5">
        <v>732.09730000000002</v>
      </c>
      <c r="J11990" s="5">
        <v>2.7000000000043599E-3</v>
      </c>
      <c r="K11990" s="5">
        <v>732.1</v>
      </c>
      <c r="L11990" s="5">
        <v>0</v>
      </c>
      <c r="M11990" t="str">
        <f>IF(ISERROR(VLOOKUP(A11990,'[1]Ecart validé'!$A:$A,1,FALSE)),Z11990,"Ecart Validé")</f>
        <v>valid</v>
      </c>
      <c r="R11990" t="s">
        <v>30</v>
      </c>
      <c r="X11990"/>
      <c r="Y11990"/>
      <c r="Z11990" t="s">
        <v>31</v>
      </c>
    </row>
    <row r="11991" spans="1:26" x14ac:dyDescent="0.3">
      <c r="A11991" t="s">
        <v>14846</v>
      </c>
      <c r="B11991" t="s">
        <v>6835</v>
      </c>
      <c r="C11991">
        <v>76859</v>
      </c>
      <c r="D11991" t="str">
        <f>+VLOOKUP(C11991,Param!K:L,2,FALSE)</f>
        <v>ADA COSMETICS INTERNATIONAL GMBH</v>
      </c>
      <c r="E11991" t="s">
        <v>7082</v>
      </c>
      <c r="F11991" t="s">
        <v>8264</v>
      </c>
      <c r="G11991" t="s">
        <v>29</v>
      </c>
      <c r="H11991" s="5">
        <v>1228.8499999999999</v>
      </c>
      <c r="I11991" s="5">
        <v>1228.8474000000001</v>
      </c>
      <c r="J11991" s="5">
        <v>2.59999999980209E-3</v>
      </c>
      <c r="K11991" s="5">
        <v>1228.8499999999999</v>
      </c>
      <c r="L11991" s="5">
        <v>0</v>
      </c>
      <c r="M11991" t="str">
        <f>IF(ISERROR(VLOOKUP(A11991,'[1]Ecart validé'!$A:$A,1,FALSE)),Z11991,"Ecart Validé")</f>
        <v>valid</v>
      </c>
      <c r="R11991" t="s">
        <v>30</v>
      </c>
      <c r="X11991"/>
      <c r="Y11991"/>
      <c r="Z11991" t="s">
        <v>31</v>
      </c>
    </row>
    <row r="11992" spans="1:26" x14ac:dyDescent="0.3">
      <c r="A11992" t="s">
        <v>14847</v>
      </c>
      <c r="B11992" t="s">
        <v>6835</v>
      </c>
      <c r="C11992">
        <v>76859</v>
      </c>
      <c r="D11992" t="str">
        <f>+VLOOKUP(C11992,Param!K:L,2,FALSE)</f>
        <v>ADA COSMETICS INTERNATIONAL GMBH</v>
      </c>
      <c r="E11992" t="s">
        <v>7082</v>
      </c>
      <c r="F11992" t="s">
        <v>8266</v>
      </c>
      <c r="G11992" t="s">
        <v>29</v>
      </c>
      <c r="H11992" s="5">
        <v>1030.26</v>
      </c>
      <c r="I11992" s="5">
        <v>1030.2602999999999</v>
      </c>
      <c r="J11992" s="5">
        <v>-2.9999999992469303E-4</v>
      </c>
      <c r="K11992" s="5">
        <v>1030.26</v>
      </c>
      <c r="L11992" s="5">
        <v>0</v>
      </c>
      <c r="M11992" t="str">
        <f>IF(ISERROR(VLOOKUP(A11992,'[1]Ecart validé'!$A:$A,1,FALSE)),Z11992,"Ecart Validé")</f>
        <v>valid</v>
      </c>
      <c r="R11992" t="s">
        <v>30</v>
      </c>
      <c r="X11992"/>
      <c r="Y11992"/>
      <c r="Z11992" t="s">
        <v>31</v>
      </c>
    </row>
    <row r="11993" spans="1:26" x14ac:dyDescent="0.3">
      <c r="A11993" t="s">
        <v>14848</v>
      </c>
      <c r="B11993" t="s">
        <v>6835</v>
      </c>
      <c r="C11993">
        <v>78926</v>
      </c>
      <c r="D11993" t="str">
        <f>+VLOOKUP(C11993,Param!K:L,2,FALSE)</f>
        <v>BIRRA PERONI SRL</v>
      </c>
      <c r="E11993" t="s">
        <v>7086</v>
      </c>
      <c r="F11993" t="s">
        <v>8260</v>
      </c>
      <c r="G11993" t="s">
        <v>29</v>
      </c>
      <c r="H11993" s="5">
        <v>429.81</v>
      </c>
      <c r="I11993" s="5">
        <v>429.80700000000002</v>
      </c>
      <c r="J11993" s="5">
        <v>2.9999999999858998E-3</v>
      </c>
      <c r="K11993" s="5">
        <v>429.81</v>
      </c>
      <c r="L11993" s="5">
        <v>0</v>
      </c>
      <c r="M11993" t="str">
        <f>IF(ISERROR(VLOOKUP(A11993,'[1]Ecart validé'!$A:$A,1,FALSE)),Z11993,"Ecart Validé")</f>
        <v>valid</v>
      </c>
      <c r="R11993" t="s">
        <v>30</v>
      </c>
      <c r="T11993" s="41"/>
      <c r="X11993"/>
      <c r="Y11993"/>
      <c r="Z11993" t="s">
        <v>31</v>
      </c>
    </row>
    <row r="11994" spans="1:26" x14ac:dyDescent="0.3">
      <c r="A11994" t="s">
        <v>14849</v>
      </c>
      <c r="B11994" t="s">
        <v>6835</v>
      </c>
      <c r="C11994">
        <v>78926</v>
      </c>
      <c r="D11994" t="str">
        <f>+VLOOKUP(C11994,Param!K:L,2,FALSE)</f>
        <v>BIRRA PERONI SRL</v>
      </c>
      <c r="E11994" t="s">
        <v>7086</v>
      </c>
      <c r="F11994" t="s">
        <v>8262</v>
      </c>
      <c r="G11994" t="s">
        <v>29</v>
      </c>
      <c r="H11994" s="5">
        <v>690.74</v>
      </c>
      <c r="I11994" s="5">
        <v>690.73699999999997</v>
      </c>
      <c r="J11994" s="5">
        <v>3.0000000000427402E-3</v>
      </c>
      <c r="K11994" s="5">
        <v>690.74</v>
      </c>
      <c r="L11994" s="5">
        <v>0</v>
      </c>
      <c r="M11994" t="str">
        <f>IF(ISERROR(VLOOKUP(A11994,'[1]Ecart validé'!$A:$A,1,FALSE)),Z11994,"Ecart Validé")</f>
        <v>valid</v>
      </c>
      <c r="R11994" t="s">
        <v>30</v>
      </c>
      <c r="X11994"/>
      <c r="Y11994"/>
      <c r="Z11994" t="s">
        <v>31</v>
      </c>
    </row>
    <row r="11995" spans="1:26" x14ac:dyDescent="0.3">
      <c r="A11995" t="s">
        <v>14850</v>
      </c>
      <c r="B11995" t="s">
        <v>6835</v>
      </c>
      <c r="C11995">
        <v>78926</v>
      </c>
      <c r="D11995" t="str">
        <f>+VLOOKUP(C11995,Param!K:L,2,FALSE)</f>
        <v>BIRRA PERONI SRL</v>
      </c>
      <c r="E11995" t="s">
        <v>7086</v>
      </c>
      <c r="F11995" t="s">
        <v>8264</v>
      </c>
      <c r="G11995" t="s">
        <v>29</v>
      </c>
      <c r="H11995" s="5">
        <v>1119.3800000000001</v>
      </c>
      <c r="I11995" s="5">
        <v>1119.3800000000001</v>
      </c>
      <c r="J11995" s="5">
        <v>0</v>
      </c>
      <c r="K11995" s="5">
        <v>1119.3800000000001</v>
      </c>
      <c r="L11995" s="5">
        <v>0</v>
      </c>
      <c r="M11995" t="str">
        <f>IF(ISERROR(VLOOKUP(A11995,'[1]Ecart validé'!$A:$A,1,FALSE)),Z11995,"Ecart Validé")</f>
        <v>valid</v>
      </c>
      <c r="R11995" t="s">
        <v>30</v>
      </c>
      <c r="X11995"/>
      <c r="Y11995"/>
      <c r="Z11995" t="s">
        <v>31</v>
      </c>
    </row>
    <row r="11996" spans="1:26" x14ac:dyDescent="0.3">
      <c r="A11996" t="s">
        <v>14851</v>
      </c>
      <c r="B11996" t="s">
        <v>6835</v>
      </c>
      <c r="C11996">
        <v>78926</v>
      </c>
      <c r="D11996" t="str">
        <f>+VLOOKUP(C11996,Param!K:L,2,FALSE)</f>
        <v>BIRRA PERONI SRL</v>
      </c>
      <c r="E11996" t="s">
        <v>7086</v>
      </c>
      <c r="F11996" t="s">
        <v>8266</v>
      </c>
      <c r="G11996" t="s">
        <v>29</v>
      </c>
      <c r="H11996" s="5">
        <v>687.63</v>
      </c>
      <c r="I11996" s="5">
        <v>687.63300000000004</v>
      </c>
      <c r="J11996" s="5">
        <v>-3.0000000000427402E-3</v>
      </c>
      <c r="K11996" s="5">
        <v>687.63</v>
      </c>
      <c r="L11996" s="5">
        <v>0</v>
      </c>
      <c r="M11996" t="str">
        <f>IF(ISERROR(VLOOKUP(A11996,'[1]Ecart validé'!$A:$A,1,FALSE)),Z11996,"Ecart Validé")</f>
        <v>valid</v>
      </c>
      <c r="R11996" t="s">
        <v>30</v>
      </c>
      <c r="X11996"/>
      <c r="Y11996"/>
      <c r="Z11996" t="s">
        <v>31</v>
      </c>
    </row>
    <row r="11997" spans="1:26" x14ac:dyDescent="0.3">
      <c r="A11997" t="s">
        <v>14852</v>
      </c>
      <c r="B11997" t="s">
        <v>6835</v>
      </c>
      <c r="C11997">
        <v>80442</v>
      </c>
      <c r="D11997" t="str">
        <f>+VLOOKUP(C11997,Param!K:L,2,FALSE)</f>
        <v>DE AMICIS SRL</v>
      </c>
      <c r="E11997" t="s">
        <v>14853</v>
      </c>
      <c r="F11997" t="s">
        <v>8260</v>
      </c>
      <c r="G11997" t="s">
        <v>29</v>
      </c>
      <c r="H11997" s="5">
        <v>553.44000000000005</v>
      </c>
      <c r="I11997" s="5">
        <v>553.43520000000001</v>
      </c>
      <c r="J11997" s="5">
        <v>4.8000000000456497E-3</v>
      </c>
      <c r="K11997" s="5">
        <v>553.44000000000005</v>
      </c>
      <c r="L11997" s="5">
        <v>0</v>
      </c>
      <c r="M11997" t="str">
        <f>IF(ISERROR(VLOOKUP(A11997,'[1]Ecart validé'!$A:$A,1,FALSE)),Z11997,"Ecart Validé")</f>
        <v>valid</v>
      </c>
      <c r="R11997" t="s">
        <v>30</v>
      </c>
      <c r="X11997"/>
      <c r="Y11997"/>
      <c r="Z11997" t="s">
        <v>31</v>
      </c>
    </row>
    <row r="11998" spans="1:26" x14ac:dyDescent="0.3">
      <c r="A11998" t="s">
        <v>14854</v>
      </c>
      <c r="B11998" t="s">
        <v>6835</v>
      </c>
      <c r="C11998">
        <v>80442</v>
      </c>
      <c r="D11998" t="str">
        <f>+VLOOKUP(C11998,Param!K:L,2,FALSE)</f>
        <v>DE AMICIS SRL</v>
      </c>
      <c r="E11998" t="s">
        <v>14853</v>
      </c>
      <c r="F11998" t="s">
        <v>8262</v>
      </c>
      <c r="G11998" t="s">
        <v>29</v>
      </c>
      <c r="H11998" s="5">
        <v>692.87</v>
      </c>
      <c r="I11998" s="5">
        <v>692.87040000000002</v>
      </c>
      <c r="J11998" s="5">
        <v>-4.0000000001327803E-4</v>
      </c>
      <c r="K11998" s="5">
        <v>692.87</v>
      </c>
      <c r="L11998" s="5">
        <v>0</v>
      </c>
      <c r="M11998" t="str">
        <f>IF(ISERROR(VLOOKUP(A11998,'[1]Ecart validé'!$A:$A,1,FALSE)),Z11998,"Ecart Validé")</f>
        <v>valid</v>
      </c>
      <c r="R11998" t="s">
        <v>30</v>
      </c>
      <c r="X11998"/>
      <c r="Y11998"/>
      <c r="Z11998" t="s">
        <v>31</v>
      </c>
    </row>
    <row r="11999" spans="1:26" x14ac:dyDescent="0.3">
      <c r="A11999" t="s">
        <v>14855</v>
      </c>
      <c r="B11999" t="s">
        <v>6835</v>
      </c>
      <c r="C11999">
        <v>80442</v>
      </c>
      <c r="D11999" t="str">
        <f>+VLOOKUP(C11999,Param!K:L,2,FALSE)</f>
        <v>DE AMICIS SRL</v>
      </c>
      <c r="E11999" t="s">
        <v>14853</v>
      </c>
      <c r="F11999" t="s">
        <v>8264</v>
      </c>
      <c r="G11999" t="s">
        <v>29</v>
      </c>
      <c r="H11999" s="5">
        <v>796.97</v>
      </c>
      <c r="I11999" s="5">
        <v>796.96799999999996</v>
      </c>
      <c r="J11999" s="5">
        <v>2.0000000000663901E-3</v>
      </c>
      <c r="K11999" s="5">
        <v>796.97</v>
      </c>
      <c r="L11999" s="5">
        <v>0</v>
      </c>
      <c r="M11999" t="str">
        <f>IF(ISERROR(VLOOKUP(A11999,'[1]Ecart validé'!$A:$A,1,FALSE)),Z11999,"Ecart Validé")</f>
        <v>valid</v>
      </c>
      <c r="R11999" t="s">
        <v>30</v>
      </c>
      <c r="X11999"/>
      <c r="Y11999"/>
      <c r="Z11999" t="s">
        <v>31</v>
      </c>
    </row>
    <row r="12000" spans="1:26" x14ac:dyDescent="0.3">
      <c r="A12000" t="s">
        <v>14856</v>
      </c>
      <c r="B12000" t="s">
        <v>6835</v>
      </c>
      <c r="C12000">
        <v>80442</v>
      </c>
      <c r="D12000" t="str">
        <f>+VLOOKUP(C12000,Param!K:L,2,FALSE)</f>
        <v>DE AMICIS SRL</v>
      </c>
      <c r="E12000" t="s">
        <v>14853</v>
      </c>
      <c r="F12000" t="s">
        <v>8266</v>
      </c>
      <c r="G12000" t="s">
        <v>29</v>
      </c>
      <c r="H12000" s="5">
        <v>974.14</v>
      </c>
      <c r="I12000" s="5">
        <v>974.13930000000005</v>
      </c>
      <c r="J12000" s="5">
        <v>6.9999999993797203E-4</v>
      </c>
      <c r="K12000" s="5">
        <v>974.14</v>
      </c>
      <c r="L12000" s="5">
        <v>0</v>
      </c>
      <c r="M12000" t="str">
        <f>IF(ISERROR(VLOOKUP(A12000,'[1]Ecart validé'!$A:$A,1,FALSE)),Z12000,"Ecart Validé")</f>
        <v>valid</v>
      </c>
      <c r="R12000" t="s">
        <v>30</v>
      </c>
      <c r="X12000"/>
      <c r="Y12000"/>
      <c r="Z12000" t="s">
        <v>31</v>
      </c>
    </row>
    <row r="12001" spans="1:26" x14ac:dyDescent="0.3">
      <c r="A12001" t="s">
        <v>14857</v>
      </c>
      <c r="B12001" t="s">
        <v>6835</v>
      </c>
      <c r="C12001">
        <v>100819</v>
      </c>
      <c r="D12001" t="str">
        <f>+VLOOKUP(C12001,Param!K:L,2,FALSE)</f>
        <v>DAC S.P.A.</v>
      </c>
      <c r="E12001" t="s">
        <v>7102</v>
      </c>
      <c r="F12001" t="s">
        <v>8260</v>
      </c>
      <c r="G12001" t="s">
        <v>29</v>
      </c>
      <c r="H12001" s="5">
        <v>4105.21</v>
      </c>
      <c r="I12001" s="5">
        <v>4105.2079999999996</v>
      </c>
      <c r="J12001" s="5">
        <v>2.0000000004074502E-3</v>
      </c>
      <c r="K12001" s="5">
        <v>4105.21</v>
      </c>
      <c r="L12001" s="5">
        <v>0</v>
      </c>
      <c r="M12001" t="str">
        <f>IF(ISERROR(VLOOKUP(A12001,'[1]Ecart validé'!$A:$A,1,FALSE)),Z12001,"Ecart Validé")</f>
        <v>valid</v>
      </c>
      <c r="R12001" t="s">
        <v>30</v>
      </c>
      <c r="T12001" s="41"/>
      <c r="X12001"/>
      <c r="Y12001"/>
      <c r="Z12001" t="s">
        <v>31</v>
      </c>
    </row>
    <row r="12002" spans="1:26" x14ac:dyDescent="0.3">
      <c r="A12002" t="s">
        <v>14858</v>
      </c>
      <c r="B12002" t="s">
        <v>6835</v>
      </c>
      <c r="C12002">
        <v>100819</v>
      </c>
      <c r="D12002" t="str">
        <f>+VLOOKUP(C12002,Param!K:L,2,FALSE)</f>
        <v>DAC S.P.A.</v>
      </c>
      <c r="E12002" t="s">
        <v>7102</v>
      </c>
      <c r="F12002" t="s">
        <v>8262</v>
      </c>
      <c r="G12002" t="s">
        <v>29</v>
      </c>
      <c r="H12002" s="5">
        <v>8921.39</v>
      </c>
      <c r="I12002" s="5">
        <v>8921.3855000000003</v>
      </c>
      <c r="J12002" s="5">
        <v>4.4999999990977804E-3</v>
      </c>
      <c r="K12002" s="5">
        <v>8921.39</v>
      </c>
      <c r="L12002" s="5">
        <v>0</v>
      </c>
      <c r="M12002" t="str">
        <f>IF(ISERROR(VLOOKUP(A12002,'[1]Ecart validé'!$A:$A,1,FALSE)),Z12002,"Ecart Validé")</f>
        <v>valid</v>
      </c>
      <c r="R12002" t="s">
        <v>30</v>
      </c>
      <c r="X12002"/>
      <c r="Y12002"/>
      <c r="Z12002" t="s">
        <v>31</v>
      </c>
    </row>
    <row r="12003" spans="1:26" x14ac:dyDescent="0.3">
      <c r="A12003" t="s">
        <v>14859</v>
      </c>
      <c r="B12003" t="s">
        <v>6835</v>
      </c>
      <c r="C12003">
        <v>100819</v>
      </c>
      <c r="D12003" t="str">
        <f>+VLOOKUP(C12003,Param!K:L,2,FALSE)</f>
        <v>DAC S.P.A.</v>
      </c>
      <c r="E12003" t="s">
        <v>7102</v>
      </c>
      <c r="F12003" t="s">
        <v>8264</v>
      </c>
      <c r="G12003" t="s">
        <v>29</v>
      </c>
      <c r="H12003" s="5">
        <v>23257.95</v>
      </c>
      <c r="I12003" s="5">
        <v>23257.952000000001</v>
      </c>
      <c r="J12003" s="5">
        <v>-2.0000000004074502E-3</v>
      </c>
      <c r="K12003" s="5">
        <v>23257.95</v>
      </c>
      <c r="L12003" s="5">
        <v>0</v>
      </c>
      <c r="M12003" t="str">
        <f>IF(ISERROR(VLOOKUP(A12003,'[1]Ecart validé'!$A:$A,1,FALSE)),Z12003,"Ecart Validé")</f>
        <v>valid</v>
      </c>
      <c r="R12003" t="s">
        <v>30</v>
      </c>
      <c r="X12003"/>
      <c r="Y12003"/>
      <c r="Z12003" t="s">
        <v>31</v>
      </c>
    </row>
    <row r="12004" spans="1:26" x14ac:dyDescent="0.3">
      <c r="A12004" t="s">
        <v>14860</v>
      </c>
      <c r="B12004" t="s">
        <v>6835</v>
      </c>
      <c r="C12004">
        <v>100819</v>
      </c>
      <c r="D12004" t="str">
        <f>+VLOOKUP(C12004,Param!K:L,2,FALSE)</f>
        <v>DAC S.P.A.</v>
      </c>
      <c r="E12004" t="s">
        <v>7102</v>
      </c>
      <c r="F12004" t="s">
        <v>8266</v>
      </c>
      <c r="G12004" t="s">
        <v>29</v>
      </c>
      <c r="H12004" s="5">
        <v>17132.45</v>
      </c>
      <c r="I12004" s="5">
        <v>17132.45</v>
      </c>
      <c r="J12004" s="5">
        <v>0</v>
      </c>
      <c r="K12004" s="5">
        <v>17132.45</v>
      </c>
      <c r="L12004" s="5">
        <v>0</v>
      </c>
      <c r="M12004" t="str">
        <f>IF(ISERROR(VLOOKUP(A12004,'[1]Ecart validé'!$A:$A,1,FALSE)),Z12004,"Ecart Validé")</f>
        <v>valid</v>
      </c>
      <c r="R12004" t="s">
        <v>30</v>
      </c>
      <c r="X12004"/>
      <c r="Y12004"/>
      <c r="Z12004" t="s">
        <v>31</v>
      </c>
    </row>
    <row r="12005" spans="1:26" x14ac:dyDescent="0.3">
      <c r="A12005" t="s">
        <v>14861</v>
      </c>
      <c r="B12005" t="s">
        <v>6835</v>
      </c>
      <c r="C12005">
        <v>100819</v>
      </c>
      <c r="D12005" t="str">
        <f>+VLOOKUP(C12005,Param!K:L,2,FALSE)</f>
        <v>DAC S.P.A.</v>
      </c>
      <c r="E12005" t="s">
        <v>14862</v>
      </c>
      <c r="F12005" t="s">
        <v>8266</v>
      </c>
      <c r="G12005" t="s">
        <v>29</v>
      </c>
      <c r="H12005" s="5">
        <v>917</v>
      </c>
      <c r="I12005" s="5">
        <v>917</v>
      </c>
      <c r="J12005" s="5">
        <v>0</v>
      </c>
      <c r="K12005" s="5">
        <v>917</v>
      </c>
      <c r="L12005" s="5">
        <v>0</v>
      </c>
      <c r="M12005" t="str">
        <f>IF(ISERROR(VLOOKUP(A12005,'[1]Ecart validé'!$A:$A,1,FALSE)),Z12005,"Ecart Validé")</f>
        <v>valid</v>
      </c>
      <c r="R12005" t="s">
        <v>30</v>
      </c>
      <c r="X12005"/>
      <c r="Y12005"/>
      <c r="Z12005" t="s">
        <v>31</v>
      </c>
    </row>
    <row r="12006" spans="1:26" x14ac:dyDescent="0.3">
      <c r="A12006" t="s">
        <v>14863</v>
      </c>
      <c r="B12006" t="s">
        <v>6835</v>
      </c>
      <c r="C12006">
        <v>102080</v>
      </c>
      <c r="D12006" t="str">
        <f>+VLOOKUP(C12006,Param!K:L,2,FALSE)</f>
        <v>GFL SA</v>
      </c>
      <c r="E12006" t="s">
        <v>7104</v>
      </c>
      <c r="F12006" t="s">
        <v>8260</v>
      </c>
      <c r="G12006" t="s">
        <v>29</v>
      </c>
      <c r="H12006" s="5">
        <v>291.49</v>
      </c>
      <c r="I12006" s="5">
        <v>291.48719999999997</v>
      </c>
      <c r="J12006" s="5">
        <v>2.8000000000361E-3</v>
      </c>
      <c r="K12006" s="5">
        <v>291.49</v>
      </c>
      <c r="L12006" s="5">
        <v>0</v>
      </c>
      <c r="M12006" t="str">
        <f>IF(ISERROR(VLOOKUP(A12006,'[1]Ecart validé'!$A:$A,1,FALSE)),Z12006,"Ecart Validé")</f>
        <v>valid</v>
      </c>
      <c r="R12006" t="s">
        <v>30</v>
      </c>
      <c r="X12006"/>
      <c r="Y12006"/>
      <c r="Z12006" t="s">
        <v>31</v>
      </c>
    </row>
    <row r="12007" spans="1:26" x14ac:dyDescent="0.3">
      <c r="A12007" t="s">
        <v>14864</v>
      </c>
      <c r="B12007" t="s">
        <v>6835</v>
      </c>
      <c r="C12007">
        <v>102080</v>
      </c>
      <c r="D12007" t="str">
        <f>+VLOOKUP(C12007,Param!K:L,2,FALSE)</f>
        <v>GFL SA</v>
      </c>
      <c r="E12007" t="s">
        <v>7104</v>
      </c>
      <c r="F12007" t="s">
        <v>8262</v>
      </c>
      <c r="G12007" t="s">
        <v>29</v>
      </c>
      <c r="H12007" s="5">
        <v>515.61</v>
      </c>
      <c r="I12007" s="5">
        <v>515.61019999999996</v>
      </c>
      <c r="J12007" s="5">
        <v>-1.99999999949795E-4</v>
      </c>
      <c r="K12007" s="5">
        <v>515.61</v>
      </c>
      <c r="L12007" s="5">
        <v>0</v>
      </c>
      <c r="M12007" t="str">
        <f>IF(ISERROR(VLOOKUP(A12007,'[1]Ecart validé'!$A:$A,1,FALSE)),Z12007,"Ecart Validé")</f>
        <v>valid</v>
      </c>
      <c r="R12007" t="s">
        <v>30</v>
      </c>
      <c r="X12007"/>
      <c r="Y12007"/>
      <c r="Z12007" t="s">
        <v>31</v>
      </c>
    </row>
    <row r="12008" spans="1:26" x14ac:dyDescent="0.3">
      <c r="A12008" t="s">
        <v>14865</v>
      </c>
      <c r="B12008" t="s">
        <v>6835</v>
      </c>
      <c r="C12008">
        <v>102080</v>
      </c>
      <c r="D12008" t="str">
        <f>+VLOOKUP(C12008,Param!K:L,2,FALSE)</f>
        <v>GFL SA</v>
      </c>
      <c r="E12008" t="s">
        <v>7104</v>
      </c>
      <c r="F12008" t="s">
        <v>8264</v>
      </c>
      <c r="G12008" t="s">
        <v>29</v>
      </c>
      <c r="H12008" s="5">
        <v>1125.75</v>
      </c>
      <c r="I12008" s="5">
        <v>1125.7519</v>
      </c>
      <c r="J12008" s="5">
        <v>-1.8999999999778001E-3</v>
      </c>
      <c r="K12008" s="5">
        <v>1125.75</v>
      </c>
      <c r="L12008" s="5">
        <v>0</v>
      </c>
      <c r="M12008" t="str">
        <f>IF(ISERROR(VLOOKUP(A12008,'[1]Ecart validé'!$A:$A,1,FALSE)),Z12008,"Ecart Validé")</f>
        <v>valid</v>
      </c>
      <c r="R12008" t="s">
        <v>30</v>
      </c>
      <c r="U12008" s="15"/>
      <c r="X12008"/>
      <c r="Y12008"/>
      <c r="Z12008" t="s">
        <v>31</v>
      </c>
    </row>
    <row r="12009" spans="1:26" x14ac:dyDescent="0.3">
      <c r="A12009" t="s">
        <v>14866</v>
      </c>
      <c r="B12009" t="s">
        <v>6835</v>
      </c>
      <c r="C12009">
        <v>102080</v>
      </c>
      <c r="D12009" t="str">
        <f>+VLOOKUP(C12009,Param!K:L,2,FALSE)</f>
        <v>GFL SA</v>
      </c>
      <c r="E12009" t="s">
        <v>7104</v>
      </c>
      <c r="F12009" t="s">
        <v>8266</v>
      </c>
      <c r="G12009" t="s">
        <v>29</v>
      </c>
      <c r="H12009" s="5">
        <v>560.21</v>
      </c>
      <c r="I12009" s="5">
        <v>560.20339999999999</v>
      </c>
      <c r="J12009" s="5">
        <v>6.6000000000485601E-3</v>
      </c>
      <c r="K12009" s="5">
        <v>560.21</v>
      </c>
      <c r="L12009" s="5">
        <v>0</v>
      </c>
      <c r="M12009" t="str">
        <f>IF(ISERROR(VLOOKUP(A12009,'[1]Ecart validé'!$A:$A,1,FALSE)),Z12009,"Ecart Validé")</f>
        <v>valid</v>
      </c>
      <c r="R12009" t="s">
        <v>30</v>
      </c>
      <c r="X12009"/>
      <c r="Y12009"/>
      <c r="Z12009" t="s">
        <v>31</v>
      </c>
    </row>
    <row r="12010" spans="1:26" x14ac:dyDescent="0.3">
      <c r="A12010" t="s">
        <v>14867</v>
      </c>
      <c r="B12010" t="s">
        <v>6835</v>
      </c>
      <c r="C12010">
        <v>116362</v>
      </c>
      <c r="D12010" t="str">
        <f>+VLOOKUP(C12010,Param!K:L,2,FALSE)</f>
        <v>SYSTEM MANAGEMENT SERVICE S.P.A.</v>
      </c>
      <c r="E12010" t="s">
        <v>7106</v>
      </c>
      <c r="F12010" t="s">
        <v>8260</v>
      </c>
      <c r="G12010" t="s">
        <v>29</v>
      </c>
      <c r="H12010" s="5">
        <v>3819.55</v>
      </c>
      <c r="I12010" s="5">
        <v>3819.5466000000001</v>
      </c>
      <c r="J12010" s="5">
        <v>3.4000000000560201E-3</v>
      </c>
      <c r="K12010" s="5">
        <v>3819.55</v>
      </c>
      <c r="L12010" s="5">
        <v>0</v>
      </c>
      <c r="M12010" t="str">
        <f>IF(ISERROR(VLOOKUP(A12010,'[1]Ecart validé'!$A:$A,1,FALSE)),Z12010,"Ecart Validé")</f>
        <v>valid</v>
      </c>
      <c r="R12010" t="s">
        <v>30</v>
      </c>
      <c r="X12010"/>
      <c r="Y12010"/>
      <c r="Z12010" t="s">
        <v>31</v>
      </c>
    </row>
    <row r="12011" spans="1:26" x14ac:dyDescent="0.3">
      <c r="A12011" t="s">
        <v>14868</v>
      </c>
      <c r="B12011" t="s">
        <v>6835</v>
      </c>
      <c r="C12011">
        <v>116362</v>
      </c>
      <c r="D12011" t="str">
        <f>+VLOOKUP(C12011,Param!K:L,2,FALSE)</f>
        <v>SYSTEM MANAGEMENT SERVICE S.P.A.</v>
      </c>
      <c r="E12011" t="s">
        <v>7106</v>
      </c>
      <c r="F12011" t="s">
        <v>8262</v>
      </c>
      <c r="G12011" t="s">
        <v>29</v>
      </c>
      <c r="H12011" s="5">
        <v>8250.68</v>
      </c>
      <c r="I12011" s="5">
        <v>8250.6687000000002</v>
      </c>
      <c r="J12011" s="5">
        <v>1.13000000001193E-2</v>
      </c>
      <c r="K12011" s="5">
        <v>8250.68</v>
      </c>
      <c r="L12011" s="5">
        <v>0</v>
      </c>
      <c r="M12011" t="str">
        <f>IF(ISERROR(VLOOKUP(A12011,'[1]Ecart validé'!$A:$A,1,FALSE)),Z12011,"Ecart Validé")</f>
        <v>valid</v>
      </c>
      <c r="R12011" t="s">
        <v>30</v>
      </c>
      <c r="X12011"/>
      <c r="Y12011"/>
      <c r="Z12011" t="s">
        <v>31</v>
      </c>
    </row>
    <row r="12012" spans="1:26" x14ac:dyDescent="0.3">
      <c r="A12012" t="s">
        <v>14869</v>
      </c>
      <c r="B12012" t="s">
        <v>6835</v>
      </c>
      <c r="C12012">
        <v>116362</v>
      </c>
      <c r="D12012" t="str">
        <f>+VLOOKUP(C12012,Param!K:L,2,FALSE)</f>
        <v>SYSTEM MANAGEMENT SERVICE S.P.A.</v>
      </c>
      <c r="E12012" t="s">
        <v>7106</v>
      </c>
      <c r="F12012" t="s">
        <v>8264</v>
      </c>
      <c r="G12012" t="s">
        <v>29</v>
      </c>
      <c r="H12012" s="5">
        <v>23927.93</v>
      </c>
      <c r="I12012" s="5">
        <v>23927.918600000001</v>
      </c>
      <c r="J12012" s="5">
        <v>1.1399999999412099E-2</v>
      </c>
      <c r="K12012" s="5">
        <v>23927.93</v>
      </c>
      <c r="L12012" s="5">
        <v>0</v>
      </c>
      <c r="M12012" t="str">
        <f>IF(ISERROR(VLOOKUP(A12012,'[1]Ecart validé'!$A:$A,1,FALSE)),Z12012,"Ecart Validé")</f>
        <v>valid</v>
      </c>
      <c r="R12012" t="s">
        <v>30</v>
      </c>
      <c r="X12012"/>
      <c r="Y12012"/>
      <c r="Z12012" t="s">
        <v>31</v>
      </c>
    </row>
    <row r="12013" spans="1:26" x14ac:dyDescent="0.3">
      <c r="A12013" t="s">
        <v>14870</v>
      </c>
      <c r="B12013" t="s">
        <v>6835</v>
      </c>
      <c r="C12013">
        <v>116362</v>
      </c>
      <c r="D12013" t="str">
        <f>+VLOOKUP(C12013,Param!K:L,2,FALSE)</f>
        <v>SYSTEM MANAGEMENT SERVICE S.P.A.</v>
      </c>
      <c r="E12013" t="s">
        <v>7106</v>
      </c>
      <c r="F12013" t="s">
        <v>8266</v>
      </c>
      <c r="G12013" t="s">
        <v>29</v>
      </c>
      <c r="H12013" s="5">
        <v>24546.66</v>
      </c>
      <c r="I12013" s="5">
        <v>24546.661100000001</v>
      </c>
      <c r="J12013" s="5">
        <v>-1.1000000013154901E-3</v>
      </c>
      <c r="K12013" s="5">
        <v>24546.66</v>
      </c>
      <c r="L12013" s="5">
        <v>0</v>
      </c>
      <c r="M12013" t="str">
        <f>IF(ISERROR(VLOOKUP(A12013,'[1]Ecart validé'!$A:$A,1,FALSE)),Z12013,"Ecart Validé")</f>
        <v>valid</v>
      </c>
      <c r="R12013" t="s">
        <v>30</v>
      </c>
      <c r="X12013"/>
      <c r="Y12013"/>
      <c r="Z12013" t="s">
        <v>31</v>
      </c>
    </row>
    <row r="12014" spans="1:26" x14ac:dyDescent="0.3">
      <c r="A12014" t="s">
        <v>14871</v>
      </c>
      <c r="B12014" t="s">
        <v>6835</v>
      </c>
      <c r="C12014">
        <v>182480</v>
      </c>
      <c r="D12014" t="str">
        <f>+VLOOKUP(C12014,Param!K:L,2,FALSE)</f>
        <v>CIFA S.R.L.</v>
      </c>
      <c r="E12014" t="s">
        <v>7112</v>
      </c>
      <c r="F12014" t="s">
        <v>8260</v>
      </c>
      <c r="G12014" t="s">
        <v>29</v>
      </c>
      <c r="H12014" s="5">
        <v>109.56</v>
      </c>
      <c r="I12014" s="5">
        <v>109.55759999999999</v>
      </c>
      <c r="J12014" s="5">
        <v>2.4000000000086101E-3</v>
      </c>
      <c r="K12014" s="5">
        <v>109.55759999999999</v>
      </c>
      <c r="L12014" s="5">
        <v>2.4000000000086101E-3</v>
      </c>
      <c r="M12014" t="str">
        <f>IF(ISERROR(VLOOKUP(A12014,'[1]Ecart validé'!$A:$A,1,FALSE)),Z12014,"Ecart Validé")</f>
        <v>valid</v>
      </c>
      <c r="R12014" t="s">
        <v>30</v>
      </c>
      <c r="T12014" s="41"/>
      <c r="X12014"/>
      <c r="Y12014"/>
      <c r="Z12014" t="s">
        <v>31</v>
      </c>
    </row>
    <row r="12015" spans="1:26" x14ac:dyDescent="0.3">
      <c r="A12015" t="s">
        <v>14872</v>
      </c>
      <c r="B12015" t="s">
        <v>6835</v>
      </c>
      <c r="C12015">
        <v>182480</v>
      </c>
      <c r="D12015" t="str">
        <f>+VLOOKUP(C12015,Param!K:L,2,FALSE)</f>
        <v>CIFA S.R.L.</v>
      </c>
      <c r="E12015" t="s">
        <v>7112</v>
      </c>
      <c r="F12015" t="s">
        <v>8262</v>
      </c>
      <c r="G12015" t="s">
        <v>29</v>
      </c>
      <c r="H12015" s="5">
        <v>549.29</v>
      </c>
      <c r="I12015" s="5">
        <v>549.29190000000006</v>
      </c>
      <c r="J12015" s="5">
        <v>-1.90000000009149E-3</v>
      </c>
      <c r="K12015" s="5">
        <v>549.29190000000006</v>
      </c>
      <c r="L12015" s="5">
        <v>-1.90000000009149E-3</v>
      </c>
      <c r="M12015" t="str">
        <f>IF(ISERROR(VLOOKUP(A12015,'[1]Ecart validé'!$A:$A,1,FALSE)),Z12015,"Ecart Validé")</f>
        <v>valid</v>
      </c>
      <c r="R12015" t="s">
        <v>30</v>
      </c>
      <c r="X12015"/>
      <c r="Y12015"/>
      <c r="Z12015" t="s">
        <v>31</v>
      </c>
    </row>
    <row r="12016" spans="1:26" x14ac:dyDescent="0.3">
      <c r="A12016" t="s">
        <v>14873</v>
      </c>
      <c r="B12016" t="s">
        <v>6835</v>
      </c>
      <c r="C12016">
        <v>182480</v>
      </c>
      <c r="D12016" t="str">
        <f>+VLOOKUP(C12016,Param!K:L,2,FALSE)</f>
        <v>CIFA S.R.L.</v>
      </c>
      <c r="E12016" t="s">
        <v>7112</v>
      </c>
      <c r="F12016" t="s">
        <v>8264</v>
      </c>
      <c r="G12016" t="s">
        <v>29</v>
      </c>
      <c r="H12016" s="5">
        <v>507.31</v>
      </c>
      <c r="I12016" s="5">
        <v>507.30840000000001</v>
      </c>
      <c r="J12016" s="5">
        <v>1.59999999999627E-3</v>
      </c>
      <c r="K12016" s="5">
        <v>507.30840000000001</v>
      </c>
      <c r="L12016" s="5">
        <v>1.59999999999627E-3</v>
      </c>
      <c r="M12016" t="str">
        <f>IF(ISERROR(VLOOKUP(A12016,'[1]Ecart validé'!$A:$A,1,FALSE)),Z12016,"Ecart Validé")</f>
        <v>valid</v>
      </c>
      <c r="R12016" t="s">
        <v>30</v>
      </c>
      <c r="X12016"/>
      <c r="Y12016"/>
      <c r="Z12016" t="s">
        <v>31</v>
      </c>
    </row>
    <row r="12017" spans="1:26" x14ac:dyDescent="0.3">
      <c r="A12017" t="s">
        <v>14874</v>
      </c>
      <c r="B12017" t="s">
        <v>6835</v>
      </c>
      <c r="C12017">
        <v>182480</v>
      </c>
      <c r="D12017" t="str">
        <f>+VLOOKUP(C12017,Param!K:L,2,FALSE)</f>
        <v>CIFA S.R.L.</v>
      </c>
      <c r="E12017" t="s">
        <v>7112</v>
      </c>
      <c r="F12017" t="s">
        <v>8266</v>
      </c>
      <c r="G12017" t="s">
        <v>29</v>
      </c>
      <c r="H12017" s="5">
        <v>561.73</v>
      </c>
      <c r="I12017" s="5">
        <v>561.7269</v>
      </c>
      <c r="J12017" s="5">
        <v>3.1000000000176399E-3</v>
      </c>
      <c r="K12017" s="5">
        <v>561.7269</v>
      </c>
      <c r="L12017" s="5">
        <v>3.1000000000176399E-3</v>
      </c>
      <c r="M12017" t="str">
        <f>IF(ISERROR(VLOOKUP(A12017,'[1]Ecart validé'!$A:$A,1,FALSE)),Z12017,"Ecart Validé")</f>
        <v>valid</v>
      </c>
      <c r="R12017" t="s">
        <v>30</v>
      </c>
      <c r="X12017"/>
      <c r="Y12017"/>
      <c r="Z12017" t="s">
        <v>31</v>
      </c>
    </row>
    <row r="12018" spans="1:26" ht="100.8" x14ac:dyDescent="0.3">
      <c r="A12018" t="s">
        <v>14875</v>
      </c>
      <c r="B12018" t="s">
        <v>6835</v>
      </c>
      <c r="C12018">
        <v>188632</v>
      </c>
      <c r="D12018" t="str">
        <f>+VLOOKUP(C12018,Param!K:L,2,FALSE)</f>
        <v>B&amp;T S.P.A.</v>
      </c>
      <c r="E12018" t="s">
        <v>7132</v>
      </c>
      <c r="F12018" t="s">
        <v>8260</v>
      </c>
      <c r="G12018" t="s">
        <v>29</v>
      </c>
      <c r="H12018" s="5">
        <v>9.7799999999999994</v>
      </c>
      <c r="J12018" s="5">
        <v>9.7799999999999994</v>
      </c>
      <c r="L12018" s="5">
        <v>9.7799999999999994</v>
      </c>
      <c r="M12018" t="str">
        <f>IF(ISERROR(VLOOKUP(A12018,'[1]Ecart validé'!$A:$A,1,FALSE)),Z12018,"Ecart Validé")</f>
        <v>issue</v>
      </c>
      <c r="N12018" t="s">
        <v>323</v>
      </c>
      <c r="O12018" t="s">
        <v>323</v>
      </c>
      <c r="P12018" t="s">
        <v>324</v>
      </c>
      <c r="S12018" t="s">
        <v>42</v>
      </c>
      <c r="T12018" t="s">
        <v>257</v>
      </c>
      <c r="U12018" s="13" t="s">
        <v>14876</v>
      </c>
      <c r="V12018" t="s">
        <v>45</v>
      </c>
      <c r="X12018" t="s">
        <v>259</v>
      </c>
      <c r="Y12018" t="s">
        <v>259</v>
      </c>
      <c r="Z12018" t="s">
        <v>88</v>
      </c>
    </row>
    <row r="12019" spans="1:26" ht="100.8" x14ac:dyDescent="0.3">
      <c r="A12019" t="s">
        <v>14877</v>
      </c>
      <c r="B12019" t="s">
        <v>6835</v>
      </c>
      <c r="C12019">
        <v>188632</v>
      </c>
      <c r="D12019" t="str">
        <f>+VLOOKUP(C12019,Param!K:L,2,FALSE)</f>
        <v>B&amp;T S.P.A.</v>
      </c>
      <c r="E12019" t="s">
        <v>7132</v>
      </c>
      <c r="F12019" t="s">
        <v>8262</v>
      </c>
      <c r="G12019" t="s">
        <v>29</v>
      </c>
      <c r="H12019" s="5">
        <v>296.19</v>
      </c>
      <c r="J12019" s="5">
        <v>296.19</v>
      </c>
      <c r="L12019" s="5">
        <v>296.19</v>
      </c>
      <c r="M12019" t="str">
        <f>IF(ISERROR(VLOOKUP(A12019,'[1]Ecart validé'!$A:$A,1,FALSE)),Z12019,"Ecart Validé")</f>
        <v>issue</v>
      </c>
      <c r="N12019" t="s">
        <v>323</v>
      </c>
      <c r="O12019" t="s">
        <v>323</v>
      </c>
      <c r="P12019" t="s">
        <v>324</v>
      </c>
      <c r="S12019" t="s">
        <v>42</v>
      </c>
      <c r="T12019" t="s">
        <v>257</v>
      </c>
      <c r="U12019" s="13" t="s">
        <v>14878</v>
      </c>
      <c r="V12019" t="s">
        <v>45</v>
      </c>
      <c r="X12019" t="s">
        <v>259</v>
      </c>
      <c r="Y12019" t="s">
        <v>259</v>
      </c>
      <c r="Z12019" t="s">
        <v>88</v>
      </c>
    </row>
    <row r="12020" spans="1:26" ht="100.8" x14ac:dyDescent="0.3">
      <c r="A12020" t="s">
        <v>14879</v>
      </c>
      <c r="B12020" t="s">
        <v>6835</v>
      </c>
      <c r="C12020">
        <v>188632</v>
      </c>
      <c r="D12020" t="str">
        <f>+VLOOKUP(C12020,Param!K:L,2,FALSE)</f>
        <v>B&amp;T S.P.A.</v>
      </c>
      <c r="E12020" t="s">
        <v>7132</v>
      </c>
      <c r="F12020" t="s">
        <v>8264</v>
      </c>
      <c r="G12020" t="s">
        <v>29</v>
      </c>
      <c r="H12020" s="5">
        <v>66.739999999999995</v>
      </c>
      <c r="J12020" s="5">
        <v>66.739999999999995</v>
      </c>
      <c r="L12020" s="5">
        <v>66.739999999999995</v>
      </c>
      <c r="M12020" t="str">
        <f>IF(ISERROR(VLOOKUP(A12020,'[1]Ecart validé'!$A:$A,1,FALSE)),Z12020,"Ecart Validé")</f>
        <v>issue</v>
      </c>
      <c r="N12020" t="s">
        <v>323</v>
      </c>
      <c r="O12020" t="s">
        <v>323</v>
      </c>
      <c r="P12020" t="s">
        <v>324</v>
      </c>
      <c r="S12020" t="s">
        <v>42</v>
      </c>
      <c r="T12020" t="s">
        <v>257</v>
      </c>
      <c r="U12020" s="13" t="s">
        <v>14880</v>
      </c>
      <c r="V12020" t="s">
        <v>45</v>
      </c>
      <c r="X12020" t="s">
        <v>259</v>
      </c>
      <c r="Y12020" t="s">
        <v>259</v>
      </c>
      <c r="Z12020" t="s">
        <v>88</v>
      </c>
    </row>
    <row r="12021" spans="1:26" ht="100.8" x14ac:dyDescent="0.3">
      <c r="A12021" t="s">
        <v>14881</v>
      </c>
      <c r="B12021" t="s">
        <v>6835</v>
      </c>
      <c r="C12021">
        <v>188632</v>
      </c>
      <c r="D12021" t="str">
        <f>+VLOOKUP(C12021,Param!K:L,2,FALSE)</f>
        <v>B&amp;T S.P.A.</v>
      </c>
      <c r="E12021" t="s">
        <v>7132</v>
      </c>
      <c r="F12021" t="s">
        <v>8266</v>
      </c>
      <c r="G12021" t="s">
        <v>29</v>
      </c>
      <c r="H12021" s="5">
        <v>296.95</v>
      </c>
      <c r="J12021" s="5">
        <v>296.95</v>
      </c>
      <c r="L12021" s="5">
        <v>296.95</v>
      </c>
      <c r="M12021" t="str">
        <f>IF(ISERROR(VLOOKUP(A12021,'[1]Ecart validé'!$A:$A,1,FALSE)),Z12021,"Ecart Validé")</f>
        <v>issue</v>
      </c>
      <c r="N12021" t="s">
        <v>323</v>
      </c>
      <c r="O12021" t="s">
        <v>323</v>
      </c>
      <c r="P12021" t="s">
        <v>324</v>
      </c>
      <c r="S12021" t="s">
        <v>42</v>
      </c>
      <c r="T12021" t="s">
        <v>257</v>
      </c>
      <c r="U12021" s="13" t="s">
        <v>14882</v>
      </c>
      <c r="V12021" t="s">
        <v>45</v>
      </c>
      <c r="X12021" t="s">
        <v>259</v>
      </c>
      <c r="Y12021" t="s">
        <v>259</v>
      </c>
      <c r="Z12021" t="s">
        <v>88</v>
      </c>
    </row>
    <row r="12022" spans="1:26" x14ac:dyDescent="0.3">
      <c r="A12022" t="s">
        <v>14883</v>
      </c>
      <c r="B12022" t="s">
        <v>6835</v>
      </c>
      <c r="C12022">
        <v>218075</v>
      </c>
      <c r="D12022" t="str">
        <f>+VLOOKUP(C12022,Param!K:L,2,FALSE)</f>
        <v>MARKAS S.R.L.</v>
      </c>
      <c r="E12022" t="s">
        <v>14884</v>
      </c>
      <c r="F12022" t="s">
        <v>8260</v>
      </c>
      <c r="G12022" t="s">
        <v>29</v>
      </c>
      <c r="H12022" s="5">
        <v>160.81</v>
      </c>
      <c r="I12022" s="5">
        <v>160.81030000000001</v>
      </c>
      <c r="J12022" s="5">
        <v>-3.0000000000995799E-4</v>
      </c>
      <c r="K12022" s="5">
        <v>160.81</v>
      </c>
      <c r="L12022" s="5">
        <v>0</v>
      </c>
      <c r="M12022" t="str">
        <f>IF(ISERROR(VLOOKUP(A12022,'[1]Ecart validé'!$A:$A,1,FALSE)),Z12022,"Ecart Validé")</f>
        <v>valid</v>
      </c>
      <c r="R12022" t="s">
        <v>30</v>
      </c>
      <c r="X12022"/>
      <c r="Y12022"/>
      <c r="Z12022" t="s">
        <v>31</v>
      </c>
    </row>
    <row r="12023" spans="1:26" x14ac:dyDescent="0.3">
      <c r="A12023" t="s">
        <v>14885</v>
      </c>
      <c r="B12023" t="s">
        <v>6835</v>
      </c>
      <c r="C12023">
        <v>218075</v>
      </c>
      <c r="D12023" t="str">
        <f>+VLOOKUP(C12023,Param!K:L,2,FALSE)</f>
        <v>MARKAS S.R.L.</v>
      </c>
      <c r="E12023" t="s">
        <v>14884</v>
      </c>
      <c r="F12023" t="s">
        <v>8262</v>
      </c>
      <c r="G12023" t="s">
        <v>29</v>
      </c>
      <c r="H12023" s="5">
        <v>555.55999999999995</v>
      </c>
      <c r="I12023" s="5">
        <v>555.56449999999995</v>
      </c>
      <c r="J12023" s="5">
        <v>-4.5000000000072699E-3</v>
      </c>
      <c r="K12023" s="5">
        <v>555.55999999999995</v>
      </c>
      <c r="L12023" s="5">
        <v>0</v>
      </c>
      <c r="M12023" t="str">
        <f>IF(ISERROR(VLOOKUP(A12023,'[1]Ecart validé'!$A:$A,1,FALSE)),Z12023,"Ecart Validé")</f>
        <v>valid</v>
      </c>
      <c r="R12023" t="s">
        <v>30</v>
      </c>
      <c r="X12023"/>
      <c r="Y12023"/>
      <c r="Z12023" t="s">
        <v>31</v>
      </c>
    </row>
    <row r="12024" spans="1:26" x14ac:dyDescent="0.3">
      <c r="A12024" t="s">
        <v>14886</v>
      </c>
      <c r="B12024" t="s">
        <v>6835</v>
      </c>
      <c r="C12024">
        <v>218075</v>
      </c>
      <c r="D12024" t="str">
        <f>+VLOOKUP(C12024,Param!K:L,2,FALSE)</f>
        <v>MARKAS S.R.L.</v>
      </c>
      <c r="E12024" t="s">
        <v>14884</v>
      </c>
      <c r="F12024" t="s">
        <v>8264</v>
      </c>
      <c r="G12024" t="s">
        <v>29</v>
      </c>
      <c r="H12024" s="5">
        <v>1113.1300000000001</v>
      </c>
      <c r="I12024" s="5">
        <v>1113.1295</v>
      </c>
      <c r="J12024" s="5">
        <v>5.0000000010186297E-4</v>
      </c>
      <c r="K12024" s="5">
        <v>1113.1300000000001</v>
      </c>
      <c r="L12024" s="5">
        <v>0</v>
      </c>
      <c r="M12024" t="str">
        <f>IF(ISERROR(VLOOKUP(A12024,'[1]Ecart validé'!$A:$A,1,FALSE)),Z12024,"Ecart Validé")</f>
        <v>valid</v>
      </c>
      <c r="R12024" t="s">
        <v>30</v>
      </c>
      <c r="X12024"/>
      <c r="Y12024"/>
      <c r="Z12024" t="s">
        <v>31</v>
      </c>
    </row>
    <row r="12025" spans="1:26" x14ac:dyDescent="0.3">
      <c r="A12025" t="s">
        <v>14887</v>
      </c>
      <c r="B12025" t="s">
        <v>6835</v>
      </c>
      <c r="C12025">
        <v>218075</v>
      </c>
      <c r="D12025" t="str">
        <f>+VLOOKUP(C12025,Param!K:L,2,FALSE)</f>
        <v>MARKAS S.R.L.</v>
      </c>
      <c r="E12025" t="s">
        <v>14884</v>
      </c>
      <c r="F12025" t="s">
        <v>8266</v>
      </c>
      <c r="G12025" t="s">
        <v>29</v>
      </c>
      <c r="H12025" s="5">
        <v>1044.73</v>
      </c>
      <c r="I12025" s="5">
        <v>1044.7328</v>
      </c>
      <c r="J12025" s="5">
        <v>-2.7999999999792601E-3</v>
      </c>
      <c r="K12025" s="5">
        <v>1044.73</v>
      </c>
      <c r="L12025" s="5">
        <v>0</v>
      </c>
      <c r="M12025" t="str">
        <f>IF(ISERROR(VLOOKUP(A12025,'[1]Ecart validé'!$A:$A,1,FALSE)),Z12025,"Ecart Validé")</f>
        <v>valid</v>
      </c>
      <c r="R12025" t="s">
        <v>30</v>
      </c>
      <c r="X12025"/>
      <c r="Y12025"/>
      <c r="Z12025" t="s">
        <v>31</v>
      </c>
    </row>
    <row r="12026" spans="1:26" ht="86.4" x14ac:dyDescent="0.3">
      <c r="A12026" t="s">
        <v>14888</v>
      </c>
      <c r="B12026" t="s">
        <v>6835</v>
      </c>
      <c r="C12026">
        <v>218075</v>
      </c>
      <c r="D12026" t="str">
        <f>+VLOOKUP(C12026,Param!K:L,2,FALSE)</f>
        <v>MARKAS S.R.L.</v>
      </c>
      <c r="E12026" t="s">
        <v>7139</v>
      </c>
      <c r="F12026" t="s">
        <v>8260</v>
      </c>
      <c r="G12026" t="s">
        <v>29</v>
      </c>
      <c r="H12026" s="5">
        <v>1211.72</v>
      </c>
      <c r="I12026" s="5">
        <v>1211.7285999999999</v>
      </c>
      <c r="J12026" s="5">
        <v>-8.5999999998875795E-3</v>
      </c>
      <c r="K12026" s="5">
        <v>1211.72</v>
      </c>
      <c r="L12026" s="5">
        <v>0</v>
      </c>
      <c r="M12026" t="str">
        <f>IF(ISERROR(VLOOKUP(A12026,'[1]Ecart validé'!$A:$A,1,FALSE)),Z12026,"Ecart Validé")</f>
        <v>valid</v>
      </c>
      <c r="R12026" t="s">
        <v>30</v>
      </c>
      <c r="S12026" t="s">
        <v>42</v>
      </c>
      <c r="T12026" t="s">
        <v>325</v>
      </c>
      <c r="U12026" s="13" t="s">
        <v>14889</v>
      </c>
      <c r="V12026" t="s">
        <v>45</v>
      </c>
      <c r="W12026" t="s">
        <v>9857</v>
      </c>
      <c r="X12026" t="s">
        <v>418</v>
      </c>
      <c r="Y12026" t="s">
        <v>418</v>
      </c>
      <c r="Z12026" t="s">
        <v>31</v>
      </c>
    </row>
    <row r="12027" spans="1:26" ht="86.4" x14ac:dyDescent="0.3">
      <c r="A12027" t="s">
        <v>14890</v>
      </c>
      <c r="B12027" t="s">
        <v>6835</v>
      </c>
      <c r="C12027">
        <v>218075</v>
      </c>
      <c r="D12027" t="str">
        <f>+VLOOKUP(C12027,Param!K:L,2,FALSE)</f>
        <v>MARKAS S.R.L.</v>
      </c>
      <c r="E12027" t="s">
        <v>7139</v>
      </c>
      <c r="F12027" t="s">
        <v>8262</v>
      </c>
      <c r="G12027" t="s">
        <v>29</v>
      </c>
      <c r="H12027" s="5">
        <v>2039.1</v>
      </c>
      <c r="I12027" s="5">
        <v>2039.1008999999999</v>
      </c>
      <c r="J12027" s="5">
        <v>-9.0000000000145497E-4</v>
      </c>
      <c r="K12027" s="5">
        <v>2039.1</v>
      </c>
      <c r="L12027" s="5">
        <v>0</v>
      </c>
      <c r="M12027" t="str">
        <f>IF(ISERROR(VLOOKUP(A12027,'[1]Ecart validé'!$A:$A,1,FALSE)),Z12027,"Ecart Validé")</f>
        <v>valid</v>
      </c>
      <c r="R12027" t="s">
        <v>30</v>
      </c>
      <c r="S12027" t="s">
        <v>42</v>
      </c>
      <c r="T12027" t="s">
        <v>325</v>
      </c>
      <c r="U12027" s="13" t="s">
        <v>14891</v>
      </c>
      <c r="V12027" t="s">
        <v>45</v>
      </c>
      <c r="W12027" t="s">
        <v>9857</v>
      </c>
      <c r="X12027" t="s">
        <v>418</v>
      </c>
      <c r="Y12027" t="s">
        <v>418</v>
      </c>
      <c r="Z12027" t="s">
        <v>31</v>
      </c>
    </row>
    <row r="12028" spans="1:26" ht="86.4" x14ac:dyDescent="0.3">
      <c r="A12028" t="s">
        <v>14892</v>
      </c>
      <c r="B12028" t="s">
        <v>6835</v>
      </c>
      <c r="C12028">
        <v>218075</v>
      </c>
      <c r="D12028" t="str">
        <f>+VLOOKUP(C12028,Param!K:L,2,FALSE)</f>
        <v>MARKAS S.R.L.</v>
      </c>
      <c r="E12028" t="s">
        <v>7139</v>
      </c>
      <c r="F12028" t="s">
        <v>8264</v>
      </c>
      <c r="G12028" t="s">
        <v>29</v>
      </c>
      <c r="H12028" s="5">
        <v>7152.09</v>
      </c>
      <c r="I12028" s="5">
        <v>7152.0938999999998</v>
      </c>
      <c r="J12028" s="5">
        <v>-3.8999999997031401E-3</v>
      </c>
      <c r="K12028" s="5">
        <v>7152.09</v>
      </c>
      <c r="L12028" s="5">
        <v>0</v>
      </c>
      <c r="M12028" t="str">
        <f>IF(ISERROR(VLOOKUP(A12028,'[1]Ecart validé'!$A:$A,1,FALSE)),Z12028,"Ecart Validé")</f>
        <v>valid</v>
      </c>
      <c r="R12028" t="s">
        <v>30</v>
      </c>
      <c r="S12028" t="s">
        <v>42</v>
      </c>
      <c r="T12028" t="s">
        <v>325</v>
      </c>
      <c r="U12028" s="13" t="s">
        <v>14893</v>
      </c>
      <c r="V12028" t="s">
        <v>45</v>
      </c>
      <c r="W12028" t="s">
        <v>9857</v>
      </c>
      <c r="X12028" t="s">
        <v>418</v>
      </c>
      <c r="Y12028" t="s">
        <v>418</v>
      </c>
      <c r="Z12028" t="s">
        <v>31</v>
      </c>
    </row>
    <row r="12029" spans="1:26" ht="72" x14ac:dyDescent="0.3">
      <c r="A12029" t="s">
        <v>14894</v>
      </c>
      <c r="B12029" t="s">
        <v>6835</v>
      </c>
      <c r="C12029">
        <v>218075</v>
      </c>
      <c r="D12029" t="str">
        <f>+VLOOKUP(C12029,Param!K:L,2,FALSE)</f>
        <v>MARKAS S.R.L.</v>
      </c>
      <c r="E12029" t="s">
        <v>7139</v>
      </c>
      <c r="F12029" t="s">
        <v>8266</v>
      </c>
      <c r="G12029" t="s">
        <v>29</v>
      </c>
      <c r="H12029" s="5">
        <v>4906.8900000000003</v>
      </c>
      <c r="I12029" s="5">
        <v>4906.8865999999998</v>
      </c>
      <c r="J12029" s="5">
        <v>3.4000000005107701E-3</v>
      </c>
      <c r="K12029" s="5">
        <v>4906.8900000000003</v>
      </c>
      <c r="L12029" s="5">
        <v>0</v>
      </c>
      <c r="M12029" t="str">
        <f>IF(ISERROR(VLOOKUP(A12029,'[1]Ecart validé'!$A:$A,1,FALSE)),Z12029,"Ecart Validé")</f>
        <v>valid</v>
      </c>
      <c r="R12029" t="s">
        <v>30</v>
      </c>
      <c r="S12029" t="s">
        <v>42</v>
      </c>
      <c r="T12029" t="s">
        <v>325</v>
      </c>
      <c r="U12029" s="13" t="s">
        <v>14895</v>
      </c>
      <c r="V12029" t="s">
        <v>42</v>
      </c>
      <c r="W12029" t="s">
        <v>325</v>
      </c>
      <c r="X12029"/>
      <c r="Y12029"/>
      <c r="Z12029" t="s">
        <v>31</v>
      </c>
    </row>
    <row r="12030" spans="1:26" x14ac:dyDescent="0.3">
      <c r="A12030" t="s">
        <v>14896</v>
      </c>
      <c r="B12030" t="s">
        <v>6835</v>
      </c>
      <c r="C12030">
        <v>235237</v>
      </c>
      <c r="D12030" t="str">
        <f>+VLOOKUP(C12030,Param!K:L,2,FALSE)</f>
        <v>VELOX HOTELLERIE S.R.L.</v>
      </c>
      <c r="E12030" t="s">
        <v>7152</v>
      </c>
      <c r="F12030" t="s">
        <v>8260</v>
      </c>
      <c r="G12030" t="s">
        <v>29</v>
      </c>
      <c r="H12030" s="5">
        <v>1654.02</v>
      </c>
      <c r="I12030" s="5">
        <v>1654.0197000000001</v>
      </c>
      <c r="J12030" s="5">
        <v>2.9999999992469303E-4</v>
      </c>
      <c r="K12030" s="5">
        <v>1654.0197000000001</v>
      </c>
      <c r="L12030" s="5">
        <v>2.9999999992469303E-4</v>
      </c>
      <c r="M12030" t="str">
        <f>IF(ISERROR(VLOOKUP(A12030,'[1]Ecart validé'!$A:$A,1,FALSE)),Z12030,"Ecart Validé")</f>
        <v>valid</v>
      </c>
      <c r="R12030" t="s">
        <v>30</v>
      </c>
      <c r="X12030"/>
      <c r="Y12030"/>
      <c r="Z12030" t="s">
        <v>31</v>
      </c>
    </row>
    <row r="12031" spans="1:26" x14ac:dyDescent="0.3">
      <c r="A12031" t="s">
        <v>14897</v>
      </c>
      <c r="B12031" t="s">
        <v>6835</v>
      </c>
      <c r="C12031">
        <v>235237</v>
      </c>
      <c r="D12031" t="str">
        <f>+VLOOKUP(C12031,Param!K:L,2,FALSE)</f>
        <v>VELOX HOTELLERIE S.R.L.</v>
      </c>
      <c r="E12031" t="s">
        <v>7152</v>
      </c>
      <c r="F12031" t="s">
        <v>8262</v>
      </c>
      <c r="G12031" t="s">
        <v>29</v>
      </c>
      <c r="H12031" s="5">
        <v>2724.13</v>
      </c>
      <c r="I12031" s="5">
        <v>2724.1187</v>
      </c>
      <c r="J12031" s="5">
        <v>1.13000000001193E-2</v>
      </c>
      <c r="K12031" s="5">
        <v>2724.1187</v>
      </c>
      <c r="L12031" s="5">
        <v>1.13000000001193E-2</v>
      </c>
      <c r="M12031" t="str">
        <f>IF(ISERROR(VLOOKUP(A12031,'[1]Ecart validé'!$A:$A,1,FALSE)),Z12031,"Ecart Validé")</f>
        <v>valid</v>
      </c>
      <c r="R12031" t="s">
        <v>30</v>
      </c>
      <c r="X12031"/>
      <c r="Y12031"/>
      <c r="Z12031" t="s">
        <v>31</v>
      </c>
    </row>
    <row r="12032" spans="1:26" x14ac:dyDescent="0.3">
      <c r="A12032" t="s">
        <v>14898</v>
      </c>
      <c r="B12032" t="s">
        <v>6835</v>
      </c>
      <c r="C12032">
        <v>235237</v>
      </c>
      <c r="D12032" t="str">
        <f>+VLOOKUP(C12032,Param!K:L,2,FALSE)</f>
        <v>VELOX HOTELLERIE S.R.L.</v>
      </c>
      <c r="E12032" t="s">
        <v>7152</v>
      </c>
      <c r="F12032" t="s">
        <v>8264</v>
      </c>
      <c r="G12032" t="s">
        <v>29</v>
      </c>
      <c r="H12032" s="5">
        <v>5470.75</v>
      </c>
      <c r="I12032" s="5">
        <v>5470.7503999999999</v>
      </c>
      <c r="J12032" s="5">
        <v>-3.9999999989959103E-4</v>
      </c>
      <c r="K12032" s="5">
        <v>5470.7503999999999</v>
      </c>
      <c r="L12032" s="5">
        <v>-3.9999999989959103E-4</v>
      </c>
      <c r="M12032" t="str">
        <f>IF(ISERROR(VLOOKUP(A12032,'[1]Ecart validé'!$A:$A,1,FALSE)),Z12032,"Ecart Validé")</f>
        <v>valid</v>
      </c>
      <c r="R12032" t="s">
        <v>30</v>
      </c>
      <c r="X12032"/>
      <c r="Y12032"/>
      <c r="Z12032" t="s">
        <v>31</v>
      </c>
    </row>
    <row r="12033" spans="1:26" x14ac:dyDescent="0.3">
      <c r="A12033" t="s">
        <v>14899</v>
      </c>
      <c r="B12033" t="s">
        <v>6835</v>
      </c>
      <c r="C12033">
        <v>235237</v>
      </c>
      <c r="D12033" t="str">
        <f>+VLOOKUP(C12033,Param!K:L,2,FALSE)</f>
        <v>VELOX HOTELLERIE S.R.L.</v>
      </c>
      <c r="E12033" t="s">
        <v>7152</v>
      </c>
      <c r="F12033" t="s">
        <v>8266</v>
      </c>
      <c r="G12033" t="s">
        <v>29</v>
      </c>
      <c r="H12033" s="5">
        <v>7649.29</v>
      </c>
      <c r="I12033" s="5">
        <v>7649.2975999999999</v>
      </c>
      <c r="J12033" s="5">
        <v>-7.5999999999112298E-3</v>
      </c>
      <c r="K12033" s="5">
        <v>7649.2975999999999</v>
      </c>
      <c r="L12033" s="5">
        <v>-7.5999999999112298E-3</v>
      </c>
      <c r="M12033" t="str">
        <f>IF(ISERROR(VLOOKUP(A12033,'[1]Ecart validé'!$A:$A,1,FALSE)),Z12033,"Ecart Validé")</f>
        <v>valid</v>
      </c>
      <c r="R12033" t="s">
        <v>30</v>
      </c>
      <c r="X12033"/>
      <c r="Y12033"/>
      <c r="Z12033" t="s">
        <v>31</v>
      </c>
    </row>
    <row r="12034" spans="1:26" x14ac:dyDescent="0.3">
      <c r="A12034" t="s">
        <v>14900</v>
      </c>
      <c r="B12034" t="s">
        <v>6835</v>
      </c>
      <c r="C12034">
        <v>237236</v>
      </c>
      <c r="D12034" t="str">
        <f>+VLOOKUP(C12034,Param!K:L,2,FALSE)</f>
        <v>HOTEL SERVICE SRL</v>
      </c>
      <c r="E12034" t="s">
        <v>7156</v>
      </c>
      <c r="F12034" t="s">
        <v>8260</v>
      </c>
      <c r="G12034" t="s">
        <v>29</v>
      </c>
      <c r="H12034" s="5">
        <v>2184.41</v>
      </c>
      <c r="I12034" s="5">
        <v>2184.4070999999999</v>
      </c>
      <c r="J12034" s="5">
        <v>2.8999999999541602E-3</v>
      </c>
      <c r="K12034" s="5">
        <v>2184.41</v>
      </c>
      <c r="L12034" s="5">
        <v>0</v>
      </c>
      <c r="M12034" t="str">
        <f>IF(ISERROR(VLOOKUP(A12034,'[1]Ecart validé'!$A:$A,1,FALSE)),Z12034,"Ecart Validé")</f>
        <v>valid</v>
      </c>
      <c r="R12034" t="s">
        <v>30</v>
      </c>
      <c r="X12034"/>
      <c r="Y12034"/>
      <c r="Z12034" t="s">
        <v>31</v>
      </c>
    </row>
    <row r="12035" spans="1:26" x14ac:dyDescent="0.3">
      <c r="A12035" t="s">
        <v>14901</v>
      </c>
      <c r="B12035" t="s">
        <v>6835</v>
      </c>
      <c r="C12035">
        <v>237236</v>
      </c>
      <c r="D12035" t="str">
        <f>+VLOOKUP(C12035,Param!K:L,2,FALSE)</f>
        <v>HOTEL SERVICE SRL</v>
      </c>
      <c r="E12035" t="s">
        <v>7156</v>
      </c>
      <c r="F12035" t="s">
        <v>8262</v>
      </c>
      <c r="G12035" t="s">
        <v>29</v>
      </c>
      <c r="H12035" s="5">
        <v>5724.99</v>
      </c>
      <c r="I12035" s="5">
        <v>5724.9870000000001</v>
      </c>
      <c r="J12035" s="5">
        <v>2.9999999997016801E-3</v>
      </c>
      <c r="K12035" s="5">
        <v>5724.99</v>
      </c>
      <c r="L12035" s="5">
        <v>0</v>
      </c>
      <c r="M12035" t="str">
        <f>IF(ISERROR(VLOOKUP(A12035,'[1]Ecart validé'!$A:$A,1,FALSE)),Z12035,"Ecart Validé")</f>
        <v>valid</v>
      </c>
      <c r="R12035" t="s">
        <v>30</v>
      </c>
      <c r="X12035"/>
      <c r="Y12035"/>
      <c r="Z12035" t="s">
        <v>31</v>
      </c>
    </row>
    <row r="12036" spans="1:26" x14ac:dyDescent="0.3">
      <c r="A12036" t="s">
        <v>14902</v>
      </c>
      <c r="B12036" t="s">
        <v>6835</v>
      </c>
      <c r="C12036">
        <v>237236</v>
      </c>
      <c r="D12036" t="str">
        <f>+VLOOKUP(C12036,Param!K:L,2,FALSE)</f>
        <v>HOTEL SERVICE SRL</v>
      </c>
      <c r="E12036" t="s">
        <v>7156</v>
      </c>
      <c r="F12036" t="s">
        <v>8264</v>
      </c>
      <c r="G12036" t="s">
        <v>29</v>
      </c>
      <c r="H12036" s="5">
        <v>13341.67</v>
      </c>
      <c r="I12036" s="5">
        <v>13341.673500000001</v>
      </c>
      <c r="J12036" s="5">
        <v>-3.5000000007130399E-3</v>
      </c>
      <c r="K12036" s="5">
        <v>13341.67</v>
      </c>
      <c r="L12036" s="5">
        <v>0</v>
      </c>
      <c r="M12036" t="str">
        <f>IF(ISERROR(VLOOKUP(A12036,'[1]Ecart validé'!$A:$A,1,FALSE)),Z12036,"Ecart Validé")</f>
        <v>valid</v>
      </c>
      <c r="R12036" t="s">
        <v>30</v>
      </c>
      <c r="X12036"/>
      <c r="Y12036"/>
      <c r="Z12036" t="s">
        <v>31</v>
      </c>
    </row>
    <row r="12037" spans="1:26" x14ac:dyDescent="0.3">
      <c r="A12037" t="s">
        <v>14903</v>
      </c>
      <c r="B12037" t="s">
        <v>6835</v>
      </c>
      <c r="C12037">
        <v>237236</v>
      </c>
      <c r="D12037" t="str">
        <f>+VLOOKUP(C12037,Param!K:L,2,FALSE)</f>
        <v>HOTEL SERVICE SRL</v>
      </c>
      <c r="E12037" t="s">
        <v>7156</v>
      </c>
      <c r="F12037" t="s">
        <v>8266</v>
      </c>
      <c r="G12037" t="s">
        <v>29</v>
      </c>
      <c r="H12037" s="5">
        <v>13023.17</v>
      </c>
      <c r="I12037" s="5">
        <v>13023.165199999999</v>
      </c>
      <c r="J12037" s="5">
        <v>4.80000000061409E-3</v>
      </c>
      <c r="K12037" s="5">
        <v>13023.17</v>
      </c>
      <c r="L12037" s="5">
        <v>0</v>
      </c>
      <c r="M12037" t="str">
        <f>IF(ISERROR(VLOOKUP(A12037,'[1]Ecart validé'!$A:$A,1,FALSE)),Z12037,"Ecart Validé")</f>
        <v>valid</v>
      </c>
      <c r="R12037" t="s">
        <v>30</v>
      </c>
      <c r="X12037"/>
      <c r="Y12037"/>
      <c r="Z12037" t="s">
        <v>31</v>
      </c>
    </row>
    <row r="12038" spans="1:26" x14ac:dyDescent="0.3">
      <c r="A12038" t="s">
        <v>14904</v>
      </c>
      <c r="B12038" t="s">
        <v>6835</v>
      </c>
      <c r="C12038">
        <v>242947</v>
      </c>
      <c r="D12038" t="str">
        <f>+VLOOKUP(C12038,Param!K:L,2,FALSE)</f>
        <v>ABBASCIA' SRL</v>
      </c>
      <c r="E12038" t="s">
        <v>7166</v>
      </c>
      <c r="F12038" t="s">
        <v>8260</v>
      </c>
      <c r="G12038" t="s">
        <v>29</v>
      </c>
      <c r="H12038" s="5">
        <v>314.93</v>
      </c>
      <c r="I12038" s="5">
        <v>314.92910000000001</v>
      </c>
      <c r="J12038" s="5">
        <v>9.0000000000145497E-4</v>
      </c>
      <c r="K12038" s="5">
        <v>314.93</v>
      </c>
      <c r="L12038" s="5">
        <v>0</v>
      </c>
      <c r="M12038" t="str">
        <f>IF(ISERROR(VLOOKUP(A12038,'[1]Ecart validé'!$A:$A,1,FALSE)),Z12038,"Ecart Validé")</f>
        <v>valid</v>
      </c>
      <c r="R12038" t="s">
        <v>30</v>
      </c>
      <c r="X12038"/>
      <c r="Y12038"/>
      <c r="Z12038" t="s">
        <v>31</v>
      </c>
    </row>
    <row r="12039" spans="1:26" x14ac:dyDescent="0.3">
      <c r="A12039" t="s">
        <v>14905</v>
      </c>
      <c r="B12039" t="s">
        <v>6835</v>
      </c>
      <c r="C12039">
        <v>242947</v>
      </c>
      <c r="D12039" t="str">
        <f>+VLOOKUP(C12039,Param!K:L,2,FALSE)</f>
        <v>ABBASCIA' SRL</v>
      </c>
      <c r="E12039" t="s">
        <v>7166</v>
      </c>
      <c r="F12039" t="s">
        <v>8262</v>
      </c>
      <c r="G12039" t="s">
        <v>29</v>
      </c>
      <c r="H12039" s="5">
        <v>585.82000000000005</v>
      </c>
      <c r="I12039" s="5">
        <v>585.82039999999995</v>
      </c>
      <c r="J12039" s="5">
        <v>-3.9999999989959103E-4</v>
      </c>
      <c r="K12039" s="5">
        <v>585.82000000000005</v>
      </c>
      <c r="L12039" s="5">
        <v>0</v>
      </c>
      <c r="M12039" t="str">
        <f>IF(ISERROR(VLOOKUP(A12039,'[1]Ecart validé'!$A:$A,1,FALSE)),Z12039,"Ecart Validé")</f>
        <v>valid</v>
      </c>
      <c r="R12039" t="s">
        <v>30</v>
      </c>
      <c r="X12039"/>
      <c r="Y12039"/>
      <c r="Z12039" t="s">
        <v>31</v>
      </c>
    </row>
    <row r="12040" spans="1:26" x14ac:dyDescent="0.3">
      <c r="A12040" t="s">
        <v>14906</v>
      </c>
      <c r="B12040" t="s">
        <v>6835</v>
      </c>
      <c r="C12040">
        <v>242947</v>
      </c>
      <c r="D12040" t="str">
        <f>+VLOOKUP(C12040,Param!K:L,2,FALSE)</f>
        <v>ABBASCIA' SRL</v>
      </c>
      <c r="E12040" t="s">
        <v>7166</v>
      </c>
      <c r="F12040" t="s">
        <v>8264</v>
      </c>
      <c r="G12040" t="s">
        <v>29</v>
      </c>
      <c r="H12040" s="5">
        <v>771.08</v>
      </c>
      <c r="I12040" s="5">
        <v>771.08389999999997</v>
      </c>
      <c r="J12040" s="5">
        <v>-3.8999999999305098E-3</v>
      </c>
      <c r="K12040" s="5">
        <v>771.08</v>
      </c>
      <c r="L12040" s="5">
        <v>0</v>
      </c>
      <c r="M12040" t="str">
        <f>IF(ISERROR(VLOOKUP(A12040,'[1]Ecart validé'!$A:$A,1,FALSE)),Z12040,"Ecart Validé")</f>
        <v>valid</v>
      </c>
      <c r="R12040" t="s">
        <v>30</v>
      </c>
      <c r="X12040"/>
      <c r="Y12040"/>
      <c r="Z12040" t="s">
        <v>31</v>
      </c>
    </row>
    <row r="12041" spans="1:26" x14ac:dyDescent="0.3">
      <c r="A12041" t="s">
        <v>14907</v>
      </c>
      <c r="B12041" t="s">
        <v>6835</v>
      </c>
      <c r="C12041">
        <v>242947</v>
      </c>
      <c r="D12041" t="str">
        <f>+VLOOKUP(C12041,Param!K:L,2,FALSE)</f>
        <v>ABBASCIA' SRL</v>
      </c>
      <c r="E12041" t="s">
        <v>7166</v>
      </c>
      <c r="F12041" t="s">
        <v>8266</v>
      </c>
      <c r="G12041" t="s">
        <v>29</v>
      </c>
      <c r="H12041" s="5">
        <v>940.94</v>
      </c>
      <c r="I12041" s="5">
        <v>940.93910000000005</v>
      </c>
      <c r="J12041" s="5">
        <v>9.0000000000145497E-4</v>
      </c>
      <c r="K12041" s="5">
        <v>940.94</v>
      </c>
      <c r="L12041" s="5">
        <v>0</v>
      </c>
      <c r="M12041" t="str">
        <f>IF(ISERROR(VLOOKUP(A12041,'[1]Ecart validé'!$A:$A,1,FALSE)),Z12041,"Ecart Validé")</f>
        <v>valid</v>
      </c>
      <c r="R12041" t="s">
        <v>30</v>
      </c>
      <c r="X12041"/>
      <c r="Y12041"/>
      <c r="Z12041" t="s">
        <v>31</v>
      </c>
    </row>
    <row r="12042" spans="1:26" x14ac:dyDescent="0.3">
      <c r="A12042" t="s">
        <v>14908</v>
      </c>
      <c r="B12042" t="s">
        <v>6835</v>
      </c>
      <c r="C12042">
        <v>266037</v>
      </c>
      <c r="D12042" t="str">
        <f>+VLOOKUP(C12042,Param!K:L,2,FALSE)</f>
        <v>ZURLI MAURIZIO</v>
      </c>
      <c r="E12042" t="s">
        <v>7173</v>
      </c>
      <c r="F12042" t="s">
        <v>8260</v>
      </c>
      <c r="G12042" t="s">
        <v>29</v>
      </c>
      <c r="H12042" s="5">
        <v>76.97</v>
      </c>
      <c r="I12042" s="5">
        <v>76.971000000000004</v>
      </c>
      <c r="J12042" s="5">
        <v>-1.0000000000047701E-3</v>
      </c>
      <c r="K12042" s="5">
        <v>76.97</v>
      </c>
      <c r="L12042" s="5">
        <v>0</v>
      </c>
      <c r="M12042" t="str">
        <f>IF(ISERROR(VLOOKUP(A12042,'[1]Ecart validé'!$A:$A,1,FALSE)),Z12042,"Ecart Validé")</f>
        <v>valid</v>
      </c>
      <c r="R12042" t="s">
        <v>30</v>
      </c>
      <c r="X12042"/>
      <c r="Y12042"/>
      <c r="Z12042" t="s">
        <v>31</v>
      </c>
    </row>
    <row r="12043" spans="1:26" x14ac:dyDescent="0.3">
      <c r="A12043" t="s">
        <v>14909</v>
      </c>
      <c r="B12043" t="s">
        <v>6835</v>
      </c>
      <c r="C12043">
        <v>266037</v>
      </c>
      <c r="D12043" t="str">
        <f>+VLOOKUP(C12043,Param!K:L,2,FALSE)</f>
        <v>ZURLI MAURIZIO</v>
      </c>
      <c r="E12043" t="s">
        <v>7173</v>
      </c>
      <c r="F12043" t="s">
        <v>8262</v>
      </c>
      <c r="G12043" t="s">
        <v>29</v>
      </c>
      <c r="H12043" s="5">
        <v>183.74</v>
      </c>
      <c r="I12043" s="5">
        <v>183.74</v>
      </c>
      <c r="J12043" s="5">
        <v>0</v>
      </c>
      <c r="K12043" s="5">
        <v>183.74</v>
      </c>
      <c r="L12043" s="5">
        <v>0</v>
      </c>
      <c r="M12043" t="str">
        <f>IF(ISERROR(VLOOKUP(A12043,'[1]Ecart validé'!$A:$A,1,FALSE)),Z12043,"Ecart Validé")</f>
        <v>valid</v>
      </c>
      <c r="R12043" t="s">
        <v>30</v>
      </c>
      <c r="X12043"/>
      <c r="Y12043"/>
      <c r="Z12043" t="s">
        <v>31</v>
      </c>
    </row>
    <row r="12044" spans="1:26" x14ac:dyDescent="0.3">
      <c r="A12044" t="s">
        <v>14910</v>
      </c>
      <c r="B12044" t="s">
        <v>6835</v>
      </c>
      <c r="C12044">
        <v>266037</v>
      </c>
      <c r="D12044" t="str">
        <f>+VLOOKUP(C12044,Param!K:L,2,FALSE)</f>
        <v>ZURLI MAURIZIO</v>
      </c>
      <c r="E12044" t="s">
        <v>7173</v>
      </c>
      <c r="F12044" t="s">
        <v>8264</v>
      </c>
      <c r="G12044" t="s">
        <v>29</v>
      </c>
      <c r="H12044" s="5">
        <v>638.41999999999996</v>
      </c>
      <c r="I12044" s="5">
        <v>638.41499999999996</v>
      </c>
      <c r="J12044" s="5">
        <v>4.9999999999954499E-3</v>
      </c>
      <c r="K12044" s="5">
        <v>638.41999999999996</v>
      </c>
      <c r="L12044" s="5">
        <v>0</v>
      </c>
      <c r="M12044" t="str">
        <f>IF(ISERROR(VLOOKUP(A12044,'[1]Ecart validé'!$A:$A,1,FALSE)),Z12044,"Ecart Validé")</f>
        <v>valid</v>
      </c>
      <c r="R12044" t="s">
        <v>30</v>
      </c>
      <c r="X12044"/>
      <c r="Y12044"/>
      <c r="Z12044" t="s">
        <v>31</v>
      </c>
    </row>
    <row r="12045" spans="1:26" x14ac:dyDescent="0.3">
      <c r="A12045" t="s">
        <v>14911</v>
      </c>
      <c r="B12045" t="s">
        <v>6835</v>
      </c>
      <c r="C12045">
        <v>266037</v>
      </c>
      <c r="D12045" t="str">
        <f>+VLOOKUP(C12045,Param!K:L,2,FALSE)</f>
        <v>ZURLI MAURIZIO</v>
      </c>
      <c r="E12045" t="s">
        <v>7173</v>
      </c>
      <c r="F12045" t="s">
        <v>8266</v>
      </c>
      <c r="G12045" t="s">
        <v>29</v>
      </c>
      <c r="H12045" s="5">
        <v>210.67</v>
      </c>
      <c r="I12045" s="5">
        <v>210.66849999999999</v>
      </c>
      <c r="J12045" s="5">
        <v>1.4999999999929499E-3</v>
      </c>
      <c r="K12045" s="5">
        <v>210.67</v>
      </c>
      <c r="L12045" s="5">
        <v>0</v>
      </c>
      <c r="M12045" t="str">
        <f>IF(ISERROR(VLOOKUP(A12045,'[1]Ecart validé'!$A:$A,1,FALSE)),Z12045,"Ecart Validé")</f>
        <v>valid</v>
      </c>
      <c r="R12045" t="s">
        <v>30</v>
      </c>
      <c r="X12045"/>
      <c r="Y12045"/>
      <c r="Z12045" t="s">
        <v>31</v>
      </c>
    </row>
    <row r="12046" spans="1:26" x14ac:dyDescent="0.3">
      <c r="A12046" t="s">
        <v>14912</v>
      </c>
      <c r="B12046" t="s">
        <v>6835</v>
      </c>
      <c r="C12046">
        <v>268892</v>
      </c>
      <c r="D12046" t="str">
        <f>+VLOOKUP(C12046,Param!K:L,2,FALSE)</f>
        <v>SUNNY GROUP S.R.L.</v>
      </c>
      <c r="E12046" t="s">
        <v>7178</v>
      </c>
      <c r="F12046" t="s">
        <v>8260</v>
      </c>
      <c r="G12046" t="s">
        <v>29</v>
      </c>
      <c r="H12046" s="5">
        <v>678.6</v>
      </c>
      <c r="I12046" s="5">
        <v>678.6</v>
      </c>
      <c r="J12046" s="5">
        <v>0</v>
      </c>
      <c r="K12046" s="5">
        <v>678.6</v>
      </c>
      <c r="L12046" s="5">
        <v>0</v>
      </c>
      <c r="M12046" t="str">
        <f>IF(ISERROR(VLOOKUP(A12046,'[1]Ecart validé'!$A:$A,1,FALSE)),Z12046,"Ecart Validé")</f>
        <v>valid</v>
      </c>
      <c r="R12046" t="s">
        <v>30</v>
      </c>
      <c r="X12046"/>
      <c r="Y12046"/>
      <c r="Z12046" t="s">
        <v>31</v>
      </c>
    </row>
    <row r="12047" spans="1:26" x14ac:dyDescent="0.3">
      <c r="A12047" t="s">
        <v>14913</v>
      </c>
      <c r="B12047" t="s">
        <v>6835</v>
      </c>
      <c r="C12047">
        <v>268892</v>
      </c>
      <c r="D12047" t="str">
        <f>+VLOOKUP(C12047,Param!K:L,2,FALSE)</f>
        <v>SUNNY GROUP S.R.L.</v>
      </c>
      <c r="E12047" t="s">
        <v>7178</v>
      </c>
      <c r="F12047" t="s">
        <v>8262</v>
      </c>
      <c r="G12047" t="s">
        <v>29</v>
      </c>
      <c r="H12047" s="5">
        <v>954.6</v>
      </c>
      <c r="I12047" s="5">
        <v>954.6</v>
      </c>
      <c r="J12047" s="5">
        <v>0</v>
      </c>
      <c r="K12047" s="5">
        <v>954.6</v>
      </c>
      <c r="L12047" s="5">
        <v>0</v>
      </c>
      <c r="M12047" t="str">
        <f>IF(ISERROR(VLOOKUP(A12047,'[1]Ecart validé'!$A:$A,1,FALSE)),Z12047,"Ecart Validé")</f>
        <v>valid</v>
      </c>
      <c r="R12047" t="s">
        <v>30</v>
      </c>
      <c r="X12047"/>
      <c r="Y12047"/>
      <c r="Z12047" t="s">
        <v>31</v>
      </c>
    </row>
    <row r="12048" spans="1:26" x14ac:dyDescent="0.3">
      <c r="A12048" t="s">
        <v>14914</v>
      </c>
      <c r="B12048" t="s">
        <v>6835</v>
      </c>
      <c r="C12048">
        <v>268892</v>
      </c>
      <c r="D12048" t="str">
        <f>+VLOOKUP(C12048,Param!K:L,2,FALSE)</f>
        <v>SUNNY GROUP S.R.L.</v>
      </c>
      <c r="E12048" t="s">
        <v>7178</v>
      </c>
      <c r="F12048" t="s">
        <v>8264</v>
      </c>
      <c r="G12048" t="s">
        <v>29</v>
      </c>
      <c r="H12048" s="5">
        <v>3146.56</v>
      </c>
      <c r="I12048" s="5">
        <v>3146.5639000000001</v>
      </c>
      <c r="J12048" s="5">
        <v>-3.90000000015788E-3</v>
      </c>
      <c r="K12048" s="5">
        <v>3146.56</v>
      </c>
      <c r="L12048" s="5">
        <v>0</v>
      </c>
      <c r="M12048" t="str">
        <f>IF(ISERROR(VLOOKUP(A12048,'[1]Ecart validé'!$A:$A,1,FALSE)),Z12048,"Ecart Validé")</f>
        <v>valid</v>
      </c>
      <c r="R12048" t="s">
        <v>30</v>
      </c>
      <c r="X12048"/>
      <c r="Y12048"/>
      <c r="Z12048" t="s">
        <v>31</v>
      </c>
    </row>
    <row r="12049" spans="1:26" x14ac:dyDescent="0.3">
      <c r="A12049" t="s">
        <v>14915</v>
      </c>
      <c r="B12049" t="s">
        <v>6835</v>
      </c>
      <c r="C12049">
        <v>268892</v>
      </c>
      <c r="D12049" t="str">
        <f>+VLOOKUP(C12049,Param!K:L,2,FALSE)</f>
        <v>SUNNY GROUP S.R.L.</v>
      </c>
      <c r="E12049" t="s">
        <v>7178</v>
      </c>
      <c r="F12049" t="s">
        <v>8266</v>
      </c>
      <c r="G12049" t="s">
        <v>29</v>
      </c>
      <c r="H12049" s="5">
        <v>1622.63</v>
      </c>
      <c r="I12049" s="5">
        <v>1622.6298999999999</v>
      </c>
      <c r="J12049" s="5">
        <v>1.00000000202271E-4</v>
      </c>
      <c r="K12049" s="5">
        <v>1622.63</v>
      </c>
      <c r="L12049" s="5">
        <v>0</v>
      </c>
      <c r="M12049" t="str">
        <f>IF(ISERROR(VLOOKUP(A12049,'[1]Ecart validé'!$A:$A,1,FALSE)),Z12049,"Ecart Validé")</f>
        <v>valid</v>
      </c>
      <c r="R12049" t="s">
        <v>30</v>
      </c>
      <c r="X12049"/>
      <c r="Y12049"/>
      <c r="Z12049" t="s">
        <v>31</v>
      </c>
    </row>
    <row r="12050" spans="1:26" x14ac:dyDescent="0.3">
      <c r="A12050" t="s">
        <v>14916</v>
      </c>
      <c r="B12050" t="s">
        <v>6835</v>
      </c>
      <c r="C12050">
        <v>282591</v>
      </c>
      <c r="D12050" t="str">
        <f>+VLOOKUP(C12050,Param!K:L,2,FALSE)</f>
        <v>AZIENDA AGRICOLA VERONA ROSADO</v>
      </c>
      <c r="E12050" t="s">
        <v>7180</v>
      </c>
      <c r="F12050" t="s">
        <v>8260</v>
      </c>
      <c r="G12050" t="s">
        <v>29</v>
      </c>
      <c r="H12050" s="5">
        <v>79.709999999999994</v>
      </c>
      <c r="I12050" s="5">
        <v>79.705500000000001</v>
      </c>
      <c r="J12050" s="5">
        <v>4.4999999999930599E-3</v>
      </c>
      <c r="K12050" s="5">
        <v>79.709999999999994</v>
      </c>
      <c r="L12050" s="5">
        <v>0</v>
      </c>
      <c r="M12050" t="str">
        <f>IF(ISERROR(VLOOKUP(A12050,'[1]Ecart validé'!$A:$A,1,FALSE)),Z12050,"Ecart Validé")</f>
        <v>valid</v>
      </c>
      <c r="R12050" t="s">
        <v>30</v>
      </c>
      <c r="X12050"/>
      <c r="Y12050"/>
      <c r="Z12050" t="s">
        <v>31</v>
      </c>
    </row>
    <row r="12051" spans="1:26" x14ac:dyDescent="0.3">
      <c r="A12051" t="s">
        <v>14917</v>
      </c>
      <c r="B12051" t="s">
        <v>6835</v>
      </c>
      <c r="C12051">
        <v>282591</v>
      </c>
      <c r="D12051" t="str">
        <f>+VLOOKUP(C12051,Param!K:L,2,FALSE)</f>
        <v>AZIENDA AGRICOLA VERONA ROSADO</v>
      </c>
      <c r="E12051" t="s">
        <v>7180</v>
      </c>
      <c r="F12051" t="s">
        <v>8262</v>
      </c>
      <c r="G12051" t="s">
        <v>29</v>
      </c>
      <c r="H12051" s="5">
        <v>174.51</v>
      </c>
      <c r="I12051" s="5">
        <v>174.50550000000001</v>
      </c>
      <c r="J12051" s="5">
        <v>4.4999999999788499E-3</v>
      </c>
      <c r="K12051" s="5">
        <v>174.51</v>
      </c>
      <c r="L12051" s="5">
        <v>0</v>
      </c>
      <c r="M12051" t="str">
        <f>IF(ISERROR(VLOOKUP(A12051,'[1]Ecart validé'!$A:$A,1,FALSE)),Z12051,"Ecart Validé")</f>
        <v>valid</v>
      </c>
      <c r="R12051" t="s">
        <v>30</v>
      </c>
      <c r="X12051"/>
      <c r="Y12051"/>
      <c r="Z12051" t="s">
        <v>31</v>
      </c>
    </row>
    <row r="12052" spans="1:26" x14ac:dyDescent="0.3">
      <c r="A12052" t="s">
        <v>14918</v>
      </c>
      <c r="B12052" t="s">
        <v>6835</v>
      </c>
      <c r="C12052">
        <v>282591</v>
      </c>
      <c r="D12052" t="str">
        <f>+VLOOKUP(C12052,Param!K:L,2,FALSE)</f>
        <v>AZIENDA AGRICOLA VERONA ROSADO</v>
      </c>
      <c r="E12052" t="s">
        <v>7180</v>
      </c>
      <c r="F12052" t="s">
        <v>8264</v>
      </c>
      <c r="G12052" t="s">
        <v>29</v>
      </c>
      <c r="H12052" s="5">
        <v>238.46</v>
      </c>
      <c r="I12052" s="5">
        <v>238.45920000000001</v>
      </c>
      <c r="J12052" s="5">
        <v>7.9999999999813499E-4</v>
      </c>
      <c r="K12052" s="5">
        <v>238.46</v>
      </c>
      <c r="L12052" s="5">
        <v>0</v>
      </c>
      <c r="M12052" t="str">
        <f>IF(ISERROR(VLOOKUP(A12052,'[1]Ecart validé'!$A:$A,1,FALSE)),Z12052,"Ecart Validé")</f>
        <v>valid</v>
      </c>
      <c r="R12052" t="s">
        <v>30</v>
      </c>
      <c r="X12052"/>
      <c r="Y12052"/>
      <c r="Z12052" t="s">
        <v>31</v>
      </c>
    </row>
    <row r="12053" spans="1:26" x14ac:dyDescent="0.3">
      <c r="A12053" t="s">
        <v>14919</v>
      </c>
      <c r="B12053" t="s">
        <v>6835</v>
      </c>
      <c r="C12053">
        <v>282591</v>
      </c>
      <c r="D12053" t="str">
        <f>+VLOOKUP(C12053,Param!K:L,2,FALSE)</f>
        <v>AZIENDA AGRICOLA VERONA ROSADO</v>
      </c>
      <c r="E12053" t="s">
        <v>7180</v>
      </c>
      <c r="F12053" t="s">
        <v>8266</v>
      </c>
      <c r="G12053" t="s">
        <v>29</v>
      </c>
      <c r="H12053" s="5">
        <v>223.09</v>
      </c>
      <c r="I12053" s="5">
        <v>223.0899</v>
      </c>
      <c r="J12053" s="5">
        <v>1.0000000000331901E-4</v>
      </c>
      <c r="K12053" s="5">
        <v>223.09</v>
      </c>
      <c r="L12053" s="5">
        <v>0</v>
      </c>
      <c r="M12053" t="str">
        <f>IF(ISERROR(VLOOKUP(A12053,'[1]Ecart validé'!$A:$A,1,FALSE)),Z12053,"Ecart Validé")</f>
        <v>valid</v>
      </c>
      <c r="R12053" t="s">
        <v>30</v>
      </c>
      <c r="X12053"/>
      <c r="Y12053"/>
      <c r="Z12053" t="s">
        <v>31</v>
      </c>
    </row>
    <row r="12054" spans="1:26" x14ac:dyDescent="0.3">
      <c r="A12054" t="s">
        <v>14920</v>
      </c>
      <c r="B12054" t="s">
        <v>6835</v>
      </c>
      <c r="C12054">
        <v>289144</v>
      </c>
      <c r="D12054" t="str">
        <f>+VLOOKUP(C12054,Param!K:L,2,FALSE)</f>
        <v>CONSORZIO PEGASO LIMO</v>
      </c>
      <c r="E12054" t="s">
        <v>7185</v>
      </c>
      <c r="F12054" t="s">
        <v>8260</v>
      </c>
      <c r="G12054" t="s">
        <v>29</v>
      </c>
      <c r="H12054" s="5">
        <v>7.88</v>
      </c>
      <c r="I12054" s="5">
        <v>7.88</v>
      </c>
      <c r="J12054" s="5">
        <v>0</v>
      </c>
      <c r="K12054" s="5">
        <v>7.88</v>
      </c>
      <c r="L12054" s="5">
        <v>0</v>
      </c>
      <c r="M12054" t="str">
        <f>IF(ISERROR(VLOOKUP(A12054,'[1]Ecart validé'!$A:$A,1,FALSE)),Z12054,"Ecart Validé")</f>
        <v>valid</v>
      </c>
      <c r="R12054" t="s">
        <v>30</v>
      </c>
      <c r="X12054"/>
      <c r="Y12054"/>
      <c r="Z12054" t="s">
        <v>31</v>
      </c>
    </row>
    <row r="12055" spans="1:26" x14ac:dyDescent="0.3">
      <c r="A12055" t="s">
        <v>14921</v>
      </c>
      <c r="B12055" t="s">
        <v>6835</v>
      </c>
      <c r="C12055">
        <v>289144</v>
      </c>
      <c r="D12055" t="str">
        <f>+VLOOKUP(C12055,Param!K:L,2,FALSE)</f>
        <v>CONSORZIO PEGASO LIMO</v>
      </c>
      <c r="E12055" t="s">
        <v>7185</v>
      </c>
      <c r="F12055" t="s">
        <v>8262</v>
      </c>
      <c r="G12055" t="s">
        <v>29</v>
      </c>
      <c r="H12055" s="5">
        <v>42.68</v>
      </c>
      <c r="I12055" s="5">
        <v>42.681800000000003</v>
      </c>
      <c r="J12055" s="5">
        <v>-1.8000000000029099E-3</v>
      </c>
      <c r="K12055" s="5">
        <v>42.68</v>
      </c>
      <c r="L12055" s="5">
        <v>0</v>
      </c>
      <c r="M12055" t="str">
        <f>IF(ISERROR(VLOOKUP(A12055,'[1]Ecart validé'!$A:$A,1,FALSE)),Z12055,"Ecart Validé")</f>
        <v>valid</v>
      </c>
      <c r="R12055" t="s">
        <v>30</v>
      </c>
      <c r="X12055"/>
      <c r="Y12055"/>
      <c r="Z12055" t="s">
        <v>31</v>
      </c>
    </row>
    <row r="12056" spans="1:26" x14ac:dyDescent="0.3">
      <c r="A12056" t="s">
        <v>14922</v>
      </c>
      <c r="B12056" t="s">
        <v>6835</v>
      </c>
      <c r="C12056">
        <v>289144</v>
      </c>
      <c r="D12056" t="str">
        <f>+VLOOKUP(C12056,Param!K:L,2,FALSE)</f>
        <v>CONSORZIO PEGASO LIMO</v>
      </c>
      <c r="E12056" t="s">
        <v>7185</v>
      </c>
      <c r="F12056" t="s">
        <v>8264</v>
      </c>
      <c r="G12056" t="s">
        <v>29</v>
      </c>
      <c r="H12056" s="5">
        <v>128.9</v>
      </c>
      <c r="I12056" s="5">
        <v>128.9</v>
      </c>
      <c r="J12056" s="5">
        <v>0</v>
      </c>
      <c r="K12056" s="5">
        <v>128.9</v>
      </c>
      <c r="L12056" s="5">
        <v>0</v>
      </c>
      <c r="M12056" t="str">
        <f>IF(ISERROR(VLOOKUP(A12056,'[1]Ecart validé'!$A:$A,1,FALSE)),Z12056,"Ecart Validé")</f>
        <v>valid</v>
      </c>
      <c r="R12056" t="s">
        <v>30</v>
      </c>
      <c r="X12056"/>
      <c r="Y12056"/>
      <c r="Z12056" t="s">
        <v>31</v>
      </c>
    </row>
    <row r="12057" spans="1:26" x14ac:dyDescent="0.3">
      <c r="A12057" t="s">
        <v>14923</v>
      </c>
      <c r="B12057" t="s">
        <v>6835</v>
      </c>
      <c r="C12057">
        <v>289144</v>
      </c>
      <c r="D12057" t="str">
        <f>+VLOOKUP(C12057,Param!K:L,2,FALSE)</f>
        <v>CONSORZIO PEGASO LIMO</v>
      </c>
      <c r="E12057" t="s">
        <v>7185</v>
      </c>
      <c r="F12057" t="s">
        <v>8266</v>
      </c>
      <c r="G12057" t="s">
        <v>29</v>
      </c>
      <c r="H12057" s="5">
        <v>131.59</v>
      </c>
      <c r="I12057" s="5">
        <v>131.59</v>
      </c>
      <c r="J12057" s="5">
        <v>0</v>
      </c>
      <c r="K12057" s="5">
        <v>131.59</v>
      </c>
      <c r="L12057" s="5">
        <v>0</v>
      </c>
      <c r="M12057" t="str">
        <f>IF(ISERROR(VLOOKUP(A12057,'[1]Ecart validé'!$A:$A,1,FALSE)),Z12057,"Ecart Validé")</f>
        <v>valid</v>
      </c>
      <c r="R12057" t="s">
        <v>30</v>
      </c>
      <c r="X12057"/>
      <c r="Y12057"/>
      <c r="Z12057" t="s">
        <v>31</v>
      </c>
    </row>
    <row r="12058" spans="1:26" x14ac:dyDescent="0.3">
      <c r="A12058" t="s">
        <v>14924</v>
      </c>
      <c r="B12058" t="s">
        <v>6835</v>
      </c>
      <c r="C12058">
        <v>292053</v>
      </c>
      <c r="D12058" t="str">
        <f>+VLOOKUP(C12058,Param!K:L,2,FALSE)</f>
        <v>MEAD INFORMATICA</v>
      </c>
      <c r="E12058" t="s">
        <v>7193</v>
      </c>
      <c r="F12058" t="s">
        <v>8260</v>
      </c>
      <c r="G12058" t="s">
        <v>29</v>
      </c>
      <c r="H12058" s="5">
        <v>275.64999999999998</v>
      </c>
      <c r="I12058" s="5">
        <v>275.65170000000001</v>
      </c>
      <c r="J12058" s="5">
        <v>-1.7000000000280101E-3</v>
      </c>
      <c r="K12058" s="5">
        <v>275.64999999999998</v>
      </c>
      <c r="L12058" s="5">
        <v>0</v>
      </c>
      <c r="M12058" t="str">
        <f>IF(ISERROR(VLOOKUP(A12058,'[1]Ecart validé'!$A:$A,1,FALSE)),Z12058,"Ecart Validé")</f>
        <v>valid</v>
      </c>
      <c r="R12058" t="s">
        <v>30</v>
      </c>
      <c r="X12058"/>
      <c r="Y12058"/>
      <c r="Z12058" t="s">
        <v>31</v>
      </c>
    </row>
    <row r="12059" spans="1:26" x14ac:dyDescent="0.3">
      <c r="A12059" t="s">
        <v>14925</v>
      </c>
      <c r="B12059" t="s">
        <v>6835</v>
      </c>
      <c r="C12059">
        <v>292053</v>
      </c>
      <c r="D12059" t="str">
        <f>+VLOOKUP(C12059,Param!K:L,2,FALSE)</f>
        <v>MEAD INFORMATICA</v>
      </c>
      <c r="E12059" t="s">
        <v>7193</v>
      </c>
      <c r="F12059" t="s">
        <v>8262</v>
      </c>
      <c r="G12059" t="s">
        <v>29</v>
      </c>
      <c r="H12059" s="5">
        <v>15.65</v>
      </c>
      <c r="I12059" s="5">
        <v>15.6492</v>
      </c>
      <c r="J12059" s="5">
        <v>7.9999999999991103E-4</v>
      </c>
      <c r="K12059" s="5">
        <v>15.65</v>
      </c>
      <c r="L12059" s="5">
        <v>0</v>
      </c>
      <c r="M12059" t="str">
        <f>IF(ISERROR(VLOOKUP(A12059,'[1]Ecart validé'!$A:$A,1,FALSE)),Z12059,"Ecart Validé")</f>
        <v>valid</v>
      </c>
      <c r="R12059" t="s">
        <v>30</v>
      </c>
      <c r="X12059"/>
      <c r="Y12059"/>
      <c r="Z12059" t="s">
        <v>31</v>
      </c>
    </row>
    <row r="12060" spans="1:26" x14ac:dyDescent="0.3">
      <c r="A12060" t="s">
        <v>14926</v>
      </c>
      <c r="B12060" t="s">
        <v>6835</v>
      </c>
      <c r="C12060">
        <v>292053</v>
      </c>
      <c r="D12060" t="str">
        <f>+VLOOKUP(C12060,Param!K:L,2,FALSE)</f>
        <v>MEAD INFORMATICA</v>
      </c>
      <c r="E12060" t="s">
        <v>7193</v>
      </c>
      <c r="F12060" t="s">
        <v>8264</v>
      </c>
      <c r="G12060" t="s">
        <v>29</v>
      </c>
      <c r="H12060" s="5">
        <v>281.12</v>
      </c>
      <c r="I12060" s="5">
        <v>281.12009999999998</v>
      </c>
      <c r="J12060" s="5">
        <v>-9.9999999974897906E-5</v>
      </c>
      <c r="K12060" s="5">
        <v>281.12</v>
      </c>
      <c r="L12060" s="5">
        <v>0</v>
      </c>
      <c r="M12060" t="str">
        <f>IF(ISERROR(VLOOKUP(A12060,'[1]Ecart validé'!$A:$A,1,FALSE)),Z12060,"Ecart Validé")</f>
        <v>valid</v>
      </c>
      <c r="R12060" t="s">
        <v>30</v>
      </c>
      <c r="X12060"/>
      <c r="Y12060"/>
      <c r="Z12060" t="s">
        <v>31</v>
      </c>
    </row>
    <row r="12061" spans="1:26" x14ac:dyDescent="0.3">
      <c r="A12061" t="s">
        <v>14927</v>
      </c>
      <c r="B12061" t="s">
        <v>6835</v>
      </c>
      <c r="C12061">
        <v>292053</v>
      </c>
      <c r="D12061" t="str">
        <f>+VLOOKUP(C12061,Param!K:L,2,FALSE)</f>
        <v>MEAD INFORMATICA</v>
      </c>
      <c r="E12061" t="s">
        <v>7193</v>
      </c>
      <c r="F12061" t="s">
        <v>8266</v>
      </c>
      <c r="G12061" t="s">
        <v>29</v>
      </c>
      <c r="H12061" s="5">
        <v>41.06</v>
      </c>
      <c r="I12061" s="5">
        <v>41.063400000000001</v>
      </c>
      <c r="J12061" s="5">
        <v>-3.3999999999991802E-3</v>
      </c>
      <c r="K12061" s="5">
        <v>41.06</v>
      </c>
      <c r="L12061" s="5">
        <v>0</v>
      </c>
      <c r="M12061" t="str">
        <f>IF(ISERROR(VLOOKUP(A12061,'[1]Ecart validé'!$A:$A,1,FALSE)),Z12061,"Ecart Validé")</f>
        <v>valid</v>
      </c>
      <c r="R12061" t="s">
        <v>30</v>
      </c>
      <c r="X12061"/>
      <c r="Y12061"/>
      <c r="Z12061" t="s">
        <v>31</v>
      </c>
    </row>
    <row r="12062" spans="1:26" x14ac:dyDescent="0.3">
      <c r="A12062" t="s">
        <v>14928</v>
      </c>
      <c r="B12062" t="s">
        <v>6835</v>
      </c>
      <c r="C12062">
        <v>292482</v>
      </c>
      <c r="D12062" t="str">
        <f>+VLOOKUP(C12062,Param!K:L,2,FALSE)</f>
        <v>NUOVA BUTOS HO.RE.CA. SOOC.COOP.</v>
      </c>
      <c r="E12062" t="s">
        <v>7197</v>
      </c>
      <c r="F12062" t="s">
        <v>8260</v>
      </c>
      <c r="G12062" t="s">
        <v>29</v>
      </c>
      <c r="H12062" s="5">
        <v>22.94</v>
      </c>
      <c r="I12062" s="5">
        <v>22.940200000000001</v>
      </c>
      <c r="J12062" s="5">
        <v>-1.9999999999953299E-4</v>
      </c>
      <c r="K12062" s="5">
        <v>22.94</v>
      </c>
      <c r="L12062" s="5">
        <v>0</v>
      </c>
      <c r="M12062" t="str">
        <f>IF(ISERROR(VLOOKUP(A12062,'[1]Ecart validé'!$A:$A,1,FALSE)),Z12062,"Ecart Validé")</f>
        <v>valid</v>
      </c>
      <c r="R12062" t="s">
        <v>30</v>
      </c>
      <c r="X12062"/>
      <c r="Y12062"/>
      <c r="Z12062" t="s">
        <v>31</v>
      </c>
    </row>
    <row r="12063" spans="1:26" x14ac:dyDescent="0.3">
      <c r="A12063" t="s">
        <v>14929</v>
      </c>
      <c r="B12063" t="s">
        <v>6835</v>
      </c>
      <c r="C12063">
        <v>292482</v>
      </c>
      <c r="D12063" t="str">
        <f>+VLOOKUP(C12063,Param!K:L,2,FALSE)</f>
        <v>NUOVA BUTOS HO.RE.CA. SOOC.COOP.</v>
      </c>
      <c r="E12063" t="s">
        <v>7197</v>
      </c>
      <c r="F12063" t="s">
        <v>8262</v>
      </c>
      <c r="G12063" t="s">
        <v>29</v>
      </c>
      <c r="H12063" s="5">
        <v>82.84</v>
      </c>
      <c r="I12063" s="5">
        <v>82.836299999999994</v>
      </c>
      <c r="J12063" s="5">
        <v>3.70000000000914E-3</v>
      </c>
      <c r="K12063" s="5">
        <v>82.84</v>
      </c>
      <c r="L12063" s="5">
        <v>0</v>
      </c>
      <c r="M12063" t="str">
        <f>IF(ISERROR(VLOOKUP(A12063,'[1]Ecart validé'!$A:$A,1,FALSE)),Z12063,"Ecart Validé")</f>
        <v>valid</v>
      </c>
      <c r="R12063" t="s">
        <v>30</v>
      </c>
      <c r="X12063"/>
      <c r="Y12063"/>
      <c r="Z12063" t="s">
        <v>31</v>
      </c>
    </row>
    <row r="12064" spans="1:26" x14ac:dyDescent="0.3">
      <c r="A12064" t="s">
        <v>14930</v>
      </c>
      <c r="B12064" t="s">
        <v>6835</v>
      </c>
      <c r="C12064">
        <v>292482</v>
      </c>
      <c r="D12064" t="str">
        <f>+VLOOKUP(C12064,Param!K:L,2,FALSE)</f>
        <v>NUOVA BUTOS HO.RE.CA. SOOC.COOP.</v>
      </c>
      <c r="E12064" t="s">
        <v>7197</v>
      </c>
      <c r="F12064" t="s">
        <v>8264</v>
      </c>
      <c r="G12064" t="s">
        <v>29</v>
      </c>
      <c r="H12064" s="5">
        <v>154.91</v>
      </c>
      <c r="I12064" s="5">
        <v>154.90530000000001</v>
      </c>
      <c r="J12064" s="5">
        <v>4.6999999999854901E-3</v>
      </c>
      <c r="K12064" s="5">
        <v>154.91</v>
      </c>
      <c r="L12064" s="5">
        <v>0</v>
      </c>
      <c r="M12064" t="str">
        <f>IF(ISERROR(VLOOKUP(A12064,'[1]Ecart validé'!$A:$A,1,FALSE)),Z12064,"Ecart Validé")</f>
        <v>valid</v>
      </c>
      <c r="R12064" t="s">
        <v>30</v>
      </c>
      <c r="X12064"/>
      <c r="Y12064"/>
      <c r="Z12064" t="s">
        <v>31</v>
      </c>
    </row>
    <row r="12065" spans="1:26" x14ac:dyDescent="0.3">
      <c r="A12065" t="s">
        <v>14931</v>
      </c>
      <c r="B12065" t="s">
        <v>6835</v>
      </c>
      <c r="C12065">
        <v>292482</v>
      </c>
      <c r="D12065" t="str">
        <f>+VLOOKUP(C12065,Param!K:L,2,FALSE)</f>
        <v>NUOVA BUTOS HO.RE.CA. SOOC.COOP.</v>
      </c>
      <c r="E12065" t="s">
        <v>7197</v>
      </c>
      <c r="F12065" t="s">
        <v>8266</v>
      </c>
      <c r="G12065" t="s">
        <v>29</v>
      </c>
      <c r="H12065" s="5">
        <v>178.24</v>
      </c>
      <c r="I12065" s="5">
        <v>178.23740000000001</v>
      </c>
      <c r="J12065" s="5">
        <v>2.6000000000010398E-3</v>
      </c>
      <c r="K12065" s="5">
        <v>178.24</v>
      </c>
      <c r="L12065" s="5">
        <v>0</v>
      </c>
      <c r="M12065" t="str">
        <f>IF(ISERROR(VLOOKUP(A12065,'[1]Ecart validé'!$A:$A,1,FALSE)),Z12065,"Ecart Validé")</f>
        <v>valid</v>
      </c>
      <c r="R12065" t="s">
        <v>30</v>
      </c>
      <c r="X12065"/>
      <c r="Y12065"/>
      <c r="Z12065" t="s">
        <v>31</v>
      </c>
    </row>
    <row r="12066" spans="1:26" x14ac:dyDescent="0.3">
      <c r="A12066" t="s">
        <v>14932</v>
      </c>
      <c r="B12066" t="s">
        <v>6835</v>
      </c>
      <c r="C12066">
        <v>323761</v>
      </c>
      <c r="D12066" t="str">
        <f>+VLOOKUP(C12066,Param!K:L,2,FALSE)</f>
        <v>MOCHI SRL</v>
      </c>
      <c r="E12066" t="s">
        <v>7204</v>
      </c>
      <c r="F12066" t="s">
        <v>8260</v>
      </c>
      <c r="G12066" t="s">
        <v>29</v>
      </c>
      <c r="H12066" s="5">
        <v>16.100000000000001</v>
      </c>
      <c r="I12066" s="5">
        <v>16.102599999999999</v>
      </c>
      <c r="J12066" s="5">
        <v>-2.5999999999974902E-3</v>
      </c>
      <c r="K12066" s="5">
        <v>16.100000000000001</v>
      </c>
      <c r="L12066" s="5">
        <v>0</v>
      </c>
      <c r="M12066" t="str">
        <f>IF(ISERROR(VLOOKUP(A12066,'[1]Ecart validé'!$A:$A,1,FALSE)),Z12066,"Ecart Validé")</f>
        <v>valid</v>
      </c>
      <c r="R12066" t="s">
        <v>30</v>
      </c>
      <c r="T12066" s="41"/>
      <c r="X12066"/>
      <c r="Y12066"/>
      <c r="Z12066" t="s">
        <v>31</v>
      </c>
    </row>
    <row r="12067" spans="1:26" x14ac:dyDescent="0.3">
      <c r="A12067" t="s">
        <v>14933</v>
      </c>
      <c r="B12067" t="s">
        <v>6835</v>
      </c>
      <c r="C12067">
        <v>323761</v>
      </c>
      <c r="D12067" t="str">
        <f>+VLOOKUP(C12067,Param!K:L,2,FALSE)</f>
        <v>MOCHI SRL</v>
      </c>
      <c r="E12067" t="s">
        <v>7204</v>
      </c>
      <c r="F12067" t="s">
        <v>8262</v>
      </c>
      <c r="G12067" t="s">
        <v>29</v>
      </c>
      <c r="H12067" s="5">
        <v>95.95</v>
      </c>
      <c r="I12067" s="5">
        <v>95.952399999999997</v>
      </c>
      <c r="J12067" s="5">
        <v>-2.3999999999944001E-3</v>
      </c>
      <c r="K12067" s="5">
        <v>95.95</v>
      </c>
      <c r="L12067" s="5">
        <v>0</v>
      </c>
      <c r="M12067" t="str">
        <f>IF(ISERROR(VLOOKUP(A12067,'[1]Ecart validé'!$A:$A,1,FALSE)),Z12067,"Ecart Validé")</f>
        <v>valid</v>
      </c>
      <c r="R12067" t="s">
        <v>30</v>
      </c>
      <c r="X12067"/>
      <c r="Y12067"/>
      <c r="Z12067" t="s">
        <v>31</v>
      </c>
    </row>
    <row r="12068" spans="1:26" x14ac:dyDescent="0.3">
      <c r="A12068" t="s">
        <v>14934</v>
      </c>
      <c r="B12068" t="s">
        <v>6835</v>
      </c>
      <c r="C12068">
        <v>323761</v>
      </c>
      <c r="D12068" t="str">
        <f>+VLOOKUP(C12068,Param!K:L,2,FALSE)</f>
        <v>MOCHI SRL</v>
      </c>
      <c r="E12068" t="s">
        <v>7204</v>
      </c>
      <c r="F12068" t="s">
        <v>8264</v>
      </c>
      <c r="G12068" t="s">
        <v>29</v>
      </c>
      <c r="H12068" s="5">
        <v>379.95</v>
      </c>
      <c r="I12068" s="5">
        <v>379.95389999999998</v>
      </c>
      <c r="J12068" s="5">
        <v>-3.8999999999873498E-3</v>
      </c>
      <c r="K12068" s="5">
        <v>379.95</v>
      </c>
      <c r="L12068" s="5">
        <v>0</v>
      </c>
      <c r="M12068" t="str">
        <f>IF(ISERROR(VLOOKUP(A12068,'[1]Ecart validé'!$A:$A,1,FALSE)),Z12068,"Ecart Validé")</f>
        <v>valid</v>
      </c>
      <c r="R12068" t="s">
        <v>30</v>
      </c>
      <c r="X12068"/>
      <c r="Y12068"/>
      <c r="Z12068" t="s">
        <v>31</v>
      </c>
    </row>
    <row r="12069" spans="1:26" x14ac:dyDescent="0.3">
      <c r="A12069" t="s">
        <v>14935</v>
      </c>
      <c r="B12069" t="s">
        <v>6835</v>
      </c>
      <c r="C12069">
        <v>323761</v>
      </c>
      <c r="D12069" t="str">
        <f>+VLOOKUP(C12069,Param!K:L,2,FALSE)</f>
        <v>MOCHI SRL</v>
      </c>
      <c r="E12069" t="s">
        <v>7204</v>
      </c>
      <c r="F12069" t="s">
        <v>8266</v>
      </c>
      <c r="G12069" t="s">
        <v>29</v>
      </c>
      <c r="H12069" s="5">
        <v>646.95000000000005</v>
      </c>
      <c r="I12069" s="5">
        <v>646.95159999999998</v>
      </c>
      <c r="J12069" s="5">
        <v>-1.5999999999394201E-3</v>
      </c>
      <c r="K12069" s="5">
        <v>646.95000000000005</v>
      </c>
      <c r="L12069" s="5">
        <v>0</v>
      </c>
      <c r="M12069" t="str">
        <f>IF(ISERROR(VLOOKUP(A12069,'[1]Ecart validé'!$A:$A,1,FALSE)),Z12069,"Ecart Validé")</f>
        <v>valid</v>
      </c>
      <c r="R12069" t="s">
        <v>30</v>
      </c>
      <c r="X12069"/>
      <c r="Y12069"/>
      <c r="Z12069" t="s">
        <v>31</v>
      </c>
    </row>
    <row r="12070" spans="1:26" x14ac:dyDescent="0.3">
      <c r="A12070" t="s">
        <v>14936</v>
      </c>
      <c r="B12070" t="s">
        <v>6835</v>
      </c>
      <c r="C12070">
        <v>324904</v>
      </c>
      <c r="D12070" t="str">
        <f>+VLOOKUP(C12070,Param!K:L,2,FALSE)</f>
        <v>TERZO CERCHIO</v>
      </c>
      <c r="E12070" t="s">
        <v>7209</v>
      </c>
      <c r="F12070" t="s">
        <v>8260</v>
      </c>
      <c r="G12070" t="s">
        <v>29</v>
      </c>
      <c r="H12070" s="5">
        <v>504.28</v>
      </c>
      <c r="I12070" s="5">
        <v>504.27519999999998</v>
      </c>
      <c r="J12070" s="5">
        <v>4.7999999999888097E-3</v>
      </c>
      <c r="K12070" s="5">
        <v>504.28</v>
      </c>
      <c r="L12070" s="5">
        <v>0</v>
      </c>
      <c r="M12070" t="str">
        <f>IF(ISERROR(VLOOKUP(A12070,'[1]Ecart validé'!$A:$A,1,FALSE)),Z12070,"Ecart Validé")</f>
        <v>valid</v>
      </c>
      <c r="R12070" t="s">
        <v>30</v>
      </c>
      <c r="X12070"/>
      <c r="Y12070"/>
      <c r="Z12070" t="s">
        <v>31</v>
      </c>
    </row>
    <row r="12071" spans="1:26" x14ac:dyDescent="0.3">
      <c r="A12071" t="s">
        <v>14937</v>
      </c>
      <c r="B12071" t="s">
        <v>6835</v>
      </c>
      <c r="C12071">
        <v>324904</v>
      </c>
      <c r="D12071" t="str">
        <f>+VLOOKUP(C12071,Param!K:L,2,FALSE)</f>
        <v>TERZO CERCHIO</v>
      </c>
      <c r="E12071" t="s">
        <v>7209</v>
      </c>
      <c r="F12071" t="s">
        <v>8262</v>
      </c>
      <c r="G12071" t="s">
        <v>29</v>
      </c>
      <c r="H12071" s="5">
        <v>397.25</v>
      </c>
      <c r="I12071" s="5">
        <v>397.25290000000001</v>
      </c>
      <c r="J12071" s="5">
        <v>-2.9000000000110001E-3</v>
      </c>
      <c r="K12071" s="5">
        <v>397.25</v>
      </c>
      <c r="L12071" s="5">
        <v>0</v>
      </c>
      <c r="M12071" t="str">
        <f>IF(ISERROR(VLOOKUP(A12071,'[1]Ecart validé'!$A:$A,1,FALSE)),Z12071,"Ecart Validé")</f>
        <v>valid</v>
      </c>
      <c r="R12071" t="s">
        <v>30</v>
      </c>
      <c r="X12071"/>
      <c r="Y12071"/>
      <c r="Z12071" t="s">
        <v>31</v>
      </c>
    </row>
    <row r="12072" spans="1:26" x14ac:dyDescent="0.3">
      <c r="A12072" t="s">
        <v>14938</v>
      </c>
      <c r="B12072" t="s">
        <v>6835</v>
      </c>
      <c r="C12072">
        <v>324904</v>
      </c>
      <c r="D12072" t="str">
        <f>+VLOOKUP(C12072,Param!K:L,2,FALSE)</f>
        <v>TERZO CERCHIO</v>
      </c>
      <c r="E12072" t="s">
        <v>7209</v>
      </c>
      <c r="F12072" t="s">
        <v>8264</v>
      </c>
      <c r="G12072" t="s">
        <v>29</v>
      </c>
      <c r="H12072" s="5">
        <v>409.98</v>
      </c>
      <c r="I12072" s="5">
        <v>409.9785</v>
      </c>
      <c r="J12072" s="5">
        <v>1.5000000000213701E-3</v>
      </c>
      <c r="K12072" s="5">
        <v>409.98</v>
      </c>
      <c r="L12072" s="5">
        <v>0</v>
      </c>
      <c r="M12072" t="str">
        <f>IF(ISERROR(VLOOKUP(A12072,'[1]Ecart validé'!$A:$A,1,FALSE)),Z12072,"Ecart Validé")</f>
        <v>valid</v>
      </c>
      <c r="R12072" t="s">
        <v>30</v>
      </c>
      <c r="X12072"/>
      <c r="Y12072"/>
      <c r="Z12072" t="s">
        <v>31</v>
      </c>
    </row>
    <row r="12073" spans="1:26" x14ac:dyDescent="0.3">
      <c r="A12073" t="s">
        <v>14939</v>
      </c>
      <c r="B12073" t="s">
        <v>6835</v>
      </c>
      <c r="C12073">
        <v>324904</v>
      </c>
      <c r="D12073" t="str">
        <f>+VLOOKUP(C12073,Param!K:L,2,FALSE)</f>
        <v>TERZO CERCHIO</v>
      </c>
      <c r="E12073" t="s">
        <v>7209</v>
      </c>
      <c r="F12073" t="s">
        <v>8266</v>
      </c>
      <c r="G12073" t="s">
        <v>29</v>
      </c>
      <c r="H12073" s="5">
        <v>386.27</v>
      </c>
      <c r="I12073" s="5">
        <v>386.27190000000002</v>
      </c>
      <c r="J12073" s="5">
        <v>-1.90000000003465E-3</v>
      </c>
      <c r="K12073" s="5">
        <v>386.27</v>
      </c>
      <c r="L12073" s="5">
        <v>0</v>
      </c>
      <c r="M12073" t="str">
        <f>IF(ISERROR(VLOOKUP(A12073,'[1]Ecart validé'!$A:$A,1,FALSE)),Z12073,"Ecart Validé")</f>
        <v>valid</v>
      </c>
      <c r="R12073" t="s">
        <v>30</v>
      </c>
      <c r="X12073"/>
      <c r="Y12073"/>
      <c r="Z12073" t="s">
        <v>31</v>
      </c>
    </row>
    <row r="12074" spans="1:26" x14ac:dyDescent="0.3">
      <c r="A12074" t="s">
        <v>14940</v>
      </c>
      <c r="B12074" t="s">
        <v>6835</v>
      </c>
      <c r="C12074">
        <v>344249</v>
      </c>
      <c r="D12074" t="str">
        <f>+VLOOKUP(C12074,Param!K:L,2,FALSE)</f>
        <v>AXPO ITALIA SPA</v>
      </c>
      <c r="E12074" t="s">
        <v>7214</v>
      </c>
      <c r="F12074" t="s">
        <v>8260</v>
      </c>
      <c r="G12074" t="s">
        <v>29</v>
      </c>
      <c r="H12074" s="5">
        <v>2984.07</v>
      </c>
      <c r="I12074" s="5">
        <v>2984.07</v>
      </c>
      <c r="J12074" s="5">
        <v>0</v>
      </c>
      <c r="K12074" s="5">
        <v>2984.07</v>
      </c>
      <c r="L12074" s="5">
        <v>0</v>
      </c>
      <c r="M12074" t="str">
        <f>IF(ISERROR(VLOOKUP(A12074,'[1]Ecart validé'!$A:$A,1,FALSE)),Z12074,"Ecart Validé")</f>
        <v>valid</v>
      </c>
      <c r="R12074" t="s">
        <v>30</v>
      </c>
      <c r="X12074"/>
      <c r="Y12074"/>
      <c r="Z12074" t="s">
        <v>31</v>
      </c>
    </row>
    <row r="12075" spans="1:26" x14ac:dyDescent="0.3">
      <c r="A12075" t="s">
        <v>14941</v>
      </c>
      <c r="B12075" t="s">
        <v>6835</v>
      </c>
      <c r="C12075">
        <v>344249</v>
      </c>
      <c r="D12075" t="str">
        <f>+VLOOKUP(C12075,Param!K:L,2,FALSE)</f>
        <v>AXPO ITALIA SPA</v>
      </c>
      <c r="E12075" t="s">
        <v>7214</v>
      </c>
      <c r="F12075" t="s">
        <v>8262</v>
      </c>
      <c r="G12075" t="s">
        <v>29</v>
      </c>
      <c r="H12075" s="5">
        <v>3913.12</v>
      </c>
      <c r="I12075" s="5">
        <v>3913.12</v>
      </c>
      <c r="J12075" s="5">
        <v>0</v>
      </c>
      <c r="K12075" s="5">
        <v>3913.12</v>
      </c>
      <c r="L12075" s="5">
        <v>0</v>
      </c>
      <c r="M12075" t="str">
        <f>IF(ISERROR(VLOOKUP(A12075,'[1]Ecart validé'!$A:$A,1,FALSE)),Z12075,"Ecart Validé")</f>
        <v>valid</v>
      </c>
      <c r="R12075" t="s">
        <v>30</v>
      </c>
      <c r="X12075"/>
      <c r="Y12075"/>
      <c r="Z12075" t="s">
        <v>31</v>
      </c>
    </row>
    <row r="12076" spans="1:26" x14ac:dyDescent="0.3">
      <c r="A12076" t="s">
        <v>14942</v>
      </c>
      <c r="B12076" t="s">
        <v>6835</v>
      </c>
      <c r="C12076">
        <v>344249</v>
      </c>
      <c r="D12076" t="str">
        <f>+VLOOKUP(C12076,Param!K:L,2,FALSE)</f>
        <v>AXPO ITALIA SPA</v>
      </c>
      <c r="E12076" t="s">
        <v>7214</v>
      </c>
      <c r="F12076" t="s">
        <v>8264</v>
      </c>
      <c r="G12076" t="s">
        <v>29</v>
      </c>
      <c r="H12076" s="5">
        <v>7504.26</v>
      </c>
      <c r="I12076" s="5">
        <v>7504.26</v>
      </c>
      <c r="J12076" s="5">
        <v>0</v>
      </c>
      <c r="K12076" s="5">
        <v>7504.26</v>
      </c>
      <c r="L12076" s="5">
        <v>0</v>
      </c>
      <c r="M12076" t="str">
        <f>IF(ISERROR(VLOOKUP(A12076,'[1]Ecart validé'!$A:$A,1,FALSE)),Z12076,"Ecart Validé")</f>
        <v>valid</v>
      </c>
      <c r="R12076" t="s">
        <v>30</v>
      </c>
      <c r="X12076"/>
      <c r="Y12076"/>
      <c r="Z12076" t="s">
        <v>31</v>
      </c>
    </row>
    <row r="12077" spans="1:26" x14ac:dyDescent="0.3">
      <c r="A12077" t="s">
        <v>14943</v>
      </c>
      <c r="B12077" t="s">
        <v>6835</v>
      </c>
      <c r="C12077">
        <v>344249</v>
      </c>
      <c r="D12077" t="str">
        <f>+VLOOKUP(C12077,Param!K:L,2,FALSE)</f>
        <v>AXPO ITALIA SPA</v>
      </c>
      <c r="E12077" t="s">
        <v>7214</v>
      </c>
      <c r="F12077" t="s">
        <v>8266</v>
      </c>
      <c r="G12077" t="s">
        <v>29</v>
      </c>
      <c r="H12077" s="5">
        <v>5731.9</v>
      </c>
      <c r="I12077" s="5">
        <v>5731.9</v>
      </c>
      <c r="J12077" s="5">
        <v>0</v>
      </c>
      <c r="K12077" s="5">
        <v>5731.9</v>
      </c>
      <c r="L12077" s="5">
        <v>0</v>
      </c>
      <c r="M12077" t="str">
        <f>IF(ISERROR(VLOOKUP(A12077,'[1]Ecart validé'!$A:$A,1,FALSE)),Z12077,"Ecart Validé")</f>
        <v>valid</v>
      </c>
      <c r="R12077" t="s">
        <v>30</v>
      </c>
      <c r="X12077"/>
      <c r="Y12077"/>
      <c r="Z12077" t="s">
        <v>31</v>
      </c>
    </row>
    <row r="12078" spans="1:26" x14ac:dyDescent="0.3">
      <c r="A12078" t="s">
        <v>14944</v>
      </c>
      <c r="B12078" t="s">
        <v>6835</v>
      </c>
      <c r="C12078">
        <v>346176</v>
      </c>
      <c r="D12078" t="str">
        <f>+VLOOKUP(C12078,Param!K:L,2,FALSE)</f>
        <v>LDI ITALY</v>
      </c>
      <c r="E12078" t="s">
        <v>14945</v>
      </c>
      <c r="F12078" t="s">
        <v>8260</v>
      </c>
      <c r="G12078" t="s">
        <v>29</v>
      </c>
      <c r="H12078" s="5">
        <v>859.28</v>
      </c>
      <c r="I12078" s="5">
        <v>859.27660000000003</v>
      </c>
      <c r="J12078" s="5">
        <v>3.3999999999423298E-3</v>
      </c>
      <c r="K12078" s="5">
        <v>859.28</v>
      </c>
      <c r="L12078" s="5">
        <v>0</v>
      </c>
      <c r="M12078" t="str">
        <f>IF(ISERROR(VLOOKUP(A12078,'[1]Ecart validé'!$A:$A,1,FALSE)),Z12078,"Ecart Validé")</f>
        <v>valid</v>
      </c>
      <c r="R12078" t="s">
        <v>30</v>
      </c>
      <c r="X12078"/>
      <c r="Y12078"/>
      <c r="Z12078" t="s">
        <v>31</v>
      </c>
    </row>
    <row r="12079" spans="1:26" x14ac:dyDescent="0.3">
      <c r="A12079" t="s">
        <v>14946</v>
      </c>
      <c r="B12079" t="s">
        <v>6835</v>
      </c>
      <c r="C12079">
        <v>346176</v>
      </c>
      <c r="D12079" t="str">
        <f>+VLOOKUP(C12079,Param!K:L,2,FALSE)</f>
        <v>LDI ITALY</v>
      </c>
      <c r="E12079" t="s">
        <v>14945</v>
      </c>
      <c r="F12079" t="s">
        <v>8262</v>
      </c>
      <c r="G12079" t="s">
        <v>29</v>
      </c>
      <c r="H12079" s="5">
        <v>1765.75</v>
      </c>
      <c r="I12079" s="5">
        <v>1765.7424000000001</v>
      </c>
      <c r="J12079" s="5">
        <v>7.5999999999112298E-3</v>
      </c>
      <c r="K12079" s="5">
        <v>1765.75</v>
      </c>
      <c r="L12079" s="5">
        <v>0</v>
      </c>
      <c r="M12079" t="str">
        <f>IF(ISERROR(VLOOKUP(A12079,'[1]Ecart validé'!$A:$A,1,FALSE)),Z12079,"Ecart Validé")</f>
        <v>valid</v>
      </c>
      <c r="R12079" t="s">
        <v>30</v>
      </c>
      <c r="X12079"/>
      <c r="Y12079"/>
      <c r="Z12079" t="s">
        <v>31</v>
      </c>
    </row>
    <row r="12080" spans="1:26" x14ac:dyDescent="0.3">
      <c r="A12080" t="s">
        <v>14947</v>
      </c>
      <c r="B12080" t="s">
        <v>6835</v>
      </c>
      <c r="C12080">
        <v>346176</v>
      </c>
      <c r="D12080" t="str">
        <f>+VLOOKUP(C12080,Param!K:L,2,FALSE)</f>
        <v>LDI ITALY</v>
      </c>
      <c r="E12080" t="s">
        <v>14945</v>
      </c>
      <c r="F12080" t="s">
        <v>8264</v>
      </c>
      <c r="G12080" t="s">
        <v>29</v>
      </c>
      <c r="H12080" s="5">
        <v>3850.9</v>
      </c>
      <c r="I12080" s="5">
        <v>3850.9004</v>
      </c>
      <c r="J12080" s="5">
        <v>-3.9999999989959103E-4</v>
      </c>
      <c r="K12080" s="5">
        <v>3850.9</v>
      </c>
      <c r="L12080" s="5">
        <v>0</v>
      </c>
      <c r="M12080" t="str">
        <f>IF(ISERROR(VLOOKUP(A12080,'[1]Ecart validé'!$A:$A,1,FALSE)),Z12080,"Ecart Validé")</f>
        <v>valid</v>
      </c>
      <c r="R12080" t="s">
        <v>30</v>
      </c>
      <c r="X12080"/>
      <c r="Y12080"/>
      <c r="Z12080" t="s">
        <v>31</v>
      </c>
    </row>
    <row r="12081" spans="1:26" x14ac:dyDescent="0.3">
      <c r="A12081" t="s">
        <v>14948</v>
      </c>
      <c r="B12081" t="s">
        <v>6835</v>
      </c>
      <c r="C12081">
        <v>293636</v>
      </c>
      <c r="D12081" t="str">
        <f>+VLOOKUP(C12081,Param!K:L,2,FALSE)</f>
        <v>AZIENDA AGRICOLA POJER E SANDRI DI SANDRI FIORENTINO</v>
      </c>
      <c r="E12081" t="s">
        <v>7231</v>
      </c>
      <c r="F12081" t="s">
        <v>8260</v>
      </c>
      <c r="G12081" t="s">
        <v>29</v>
      </c>
      <c r="H12081" s="5">
        <v>6.16</v>
      </c>
      <c r="I12081" s="5">
        <v>6.1559999999999997</v>
      </c>
      <c r="J12081" s="5">
        <v>4.0000000000004398E-3</v>
      </c>
      <c r="K12081" s="5">
        <v>6.16</v>
      </c>
      <c r="L12081" s="5">
        <v>0</v>
      </c>
      <c r="M12081" t="str">
        <f>IF(ISERROR(VLOOKUP(A12081,'[1]Ecart validé'!$A:$A,1,FALSE)),Z12081,"Ecart Validé")</f>
        <v>valid</v>
      </c>
      <c r="R12081" t="s">
        <v>30</v>
      </c>
      <c r="X12081"/>
      <c r="Y12081"/>
      <c r="Z12081" t="s">
        <v>31</v>
      </c>
    </row>
    <row r="12082" spans="1:26" x14ac:dyDescent="0.3">
      <c r="A12082" t="s">
        <v>14949</v>
      </c>
      <c r="B12082" t="s">
        <v>6835</v>
      </c>
      <c r="C12082">
        <v>293636</v>
      </c>
      <c r="D12082" t="str">
        <f>+VLOOKUP(C12082,Param!K:L,2,FALSE)</f>
        <v>AZIENDA AGRICOLA POJER E SANDRI DI SANDRI FIORENTINO</v>
      </c>
      <c r="E12082" t="s">
        <v>7231</v>
      </c>
      <c r="F12082" t="s">
        <v>8266</v>
      </c>
      <c r="G12082" t="s">
        <v>29</v>
      </c>
      <c r="H12082" s="5">
        <v>13.2</v>
      </c>
      <c r="I12082" s="5">
        <v>13.202999999999999</v>
      </c>
      <c r="J12082" s="5">
        <v>-3.0000000000001098E-3</v>
      </c>
      <c r="K12082" s="5">
        <v>13.2</v>
      </c>
      <c r="L12082" s="5">
        <v>0</v>
      </c>
      <c r="M12082" t="str">
        <f>IF(ISERROR(VLOOKUP(A12082,'[1]Ecart validé'!$A:$A,1,FALSE)),Z12082,"Ecart Validé")</f>
        <v>valid</v>
      </c>
      <c r="R12082" t="s">
        <v>30</v>
      </c>
      <c r="X12082"/>
      <c r="Y12082"/>
      <c r="Z12082" t="s">
        <v>31</v>
      </c>
    </row>
    <row r="12083" spans="1:26" x14ac:dyDescent="0.3">
      <c r="A12083" t="s">
        <v>14950</v>
      </c>
      <c r="B12083" t="s">
        <v>6835</v>
      </c>
      <c r="C12083">
        <v>243725</v>
      </c>
      <c r="D12083" t="str">
        <f>+VLOOKUP(C12083,Param!K:L,2,FALSE)</f>
        <v>BIOITALIA S.R.L.</v>
      </c>
      <c r="E12083" t="s">
        <v>7233</v>
      </c>
      <c r="F12083" t="s">
        <v>8260</v>
      </c>
      <c r="G12083" t="s">
        <v>29</v>
      </c>
      <c r="H12083" s="5">
        <v>4.4400000000000004</v>
      </c>
      <c r="I12083" s="5">
        <v>4.4413999999999998</v>
      </c>
      <c r="J12083" s="5">
        <v>-1.3999999999994E-3</v>
      </c>
      <c r="K12083" s="5">
        <v>4.4400000000000004</v>
      </c>
      <c r="L12083" s="5">
        <v>0</v>
      </c>
      <c r="M12083" t="str">
        <f>IF(ISERROR(VLOOKUP(A12083,'[1]Ecart validé'!$A:$A,1,FALSE)),Z12083,"Ecart Validé")</f>
        <v>valid</v>
      </c>
      <c r="R12083" t="s">
        <v>30</v>
      </c>
      <c r="X12083"/>
      <c r="Y12083"/>
      <c r="Z12083" t="s">
        <v>31</v>
      </c>
    </row>
    <row r="12084" spans="1:26" x14ac:dyDescent="0.3">
      <c r="A12084" t="s">
        <v>14951</v>
      </c>
      <c r="B12084" t="s">
        <v>6835</v>
      </c>
      <c r="C12084">
        <v>243725</v>
      </c>
      <c r="D12084" t="str">
        <f>+VLOOKUP(C12084,Param!K:L,2,FALSE)</f>
        <v>BIOITALIA S.R.L.</v>
      </c>
      <c r="E12084" t="s">
        <v>7233</v>
      </c>
      <c r="F12084" t="s">
        <v>8262</v>
      </c>
      <c r="G12084" t="s">
        <v>29</v>
      </c>
      <c r="H12084" s="5">
        <v>4.33</v>
      </c>
      <c r="I12084" s="5">
        <v>4.3329000000000004</v>
      </c>
      <c r="J12084" s="5">
        <v>-2.9000000000003398E-3</v>
      </c>
      <c r="K12084" s="5">
        <v>4.33</v>
      </c>
      <c r="L12084" s="5">
        <v>0</v>
      </c>
      <c r="M12084" t="str">
        <f>IF(ISERROR(VLOOKUP(A12084,'[1]Ecart validé'!$A:$A,1,FALSE)),Z12084,"Ecart Validé")</f>
        <v>valid</v>
      </c>
      <c r="R12084" t="s">
        <v>30</v>
      </c>
      <c r="X12084"/>
      <c r="Y12084"/>
      <c r="Z12084" t="s">
        <v>31</v>
      </c>
    </row>
    <row r="12085" spans="1:26" x14ac:dyDescent="0.3">
      <c r="A12085" t="s">
        <v>14952</v>
      </c>
      <c r="B12085" t="s">
        <v>6835</v>
      </c>
      <c r="C12085">
        <v>243725</v>
      </c>
      <c r="D12085" t="str">
        <f>+VLOOKUP(C12085,Param!K:L,2,FALSE)</f>
        <v>BIOITALIA S.R.L.</v>
      </c>
      <c r="E12085" t="s">
        <v>7233</v>
      </c>
      <c r="F12085" t="s">
        <v>8264</v>
      </c>
      <c r="G12085" t="s">
        <v>29</v>
      </c>
      <c r="H12085" s="5">
        <v>7.94</v>
      </c>
      <c r="I12085" s="5">
        <v>7.9442000000000004</v>
      </c>
      <c r="J12085" s="5">
        <v>-4.1999999999999798E-3</v>
      </c>
      <c r="K12085" s="5">
        <v>7.94</v>
      </c>
      <c r="L12085" s="5">
        <v>0</v>
      </c>
      <c r="M12085" t="str">
        <f>IF(ISERROR(VLOOKUP(A12085,'[1]Ecart validé'!$A:$A,1,FALSE)),Z12085,"Ecart Validé")</f>
        <v>valid</v>
      </c>
      <c r="R12085" t="s">
        <v>30</v>
      </c>
      <c r="X12085"/>
      <c r="Y12085"/>
      <c r="Z12085" t="s">
        <v>31</v>
      </c>
    </row>
    <row r="12086" spans="1:26" x14ac:dyDescent="0.3">
      <c r="A12086" t="s">
        <v>14953</v>
      </c>
      <c r="B12086" t="s">
        <v>6835</v>
      </c>
      <c r="C12086">
        <v>243725</v>
      </c>
      <c r="D12086" t="str">
        <f>+VLOOKUP(C12086,Param!K:L,2,FALSE)</f>
        <v>BIOITALIA S.R.L.</v>
      </c>
      <c r="E12086" t="s">
        <v>7233</v>
      </c>
      <c r="F12086" t="s">
        <v>8266</v>
      </c>
      <c r="G12086" t="s">
        <v>29</v>
      </c>
      <c r="H12086" s="5">
        <v>5.0999999999999996</v>
      </c>
      <c r="I12086" s="5">
        <v>5.0975000000000001</v>
      </c>
      <c r="J12086" s="5">
        <v>2.4999999999995E-3</v>
      </c>
      <c r="K12086" s="5">
        <v>5.0999999999999996</v>
      </c>
      <c r="L12086" s="5">
        <v>0</v>
      </c>
      <c r="M12086" t="str">
        <f>IF(ISERROR(VLOOKUP(A12086,'[1]Ecart validé'!$A:$A,1,FALSE)),Z12086,"Ecart Validé")</f>
        <v>valid</v>
      </c>
      <c r="R12086" t="s">
        <v>30</v>
      </c>
      <c r="X12086"/>
      <c r="Y12086"/>
      <c r="Z12086" t="s">
        <v>31</v>
      </c>
    </row>
    <row r="12087" spans="1:26" ht="57.6" x14ac:dyDescent="0.3">
      <c r="A12087" t="s">
        <v>14954</v>
      </c>
      <c r="B12087" t="s">
        <v>6835</v>
      </c>
      <c r="C12087">
        <v>28140</v>
      </c>
      <c r="D12087" t="str">
        <f>+VLOOKUP(C12087,Param!K:L,2,FALSE)</f>
        <v>CLEAN SERVICE SRL</v>
      </c>
      <c r="E12087" t="s">
        <v>7235</v>
      </c>
      <c r="F12087" t="s">
        <v>8260</v>
      </c>
      <c r="G12087" t="s">
        <v>29</v>
      </c>
      <c r="H12087" s="5">
        <v>1161.1400000000001</v>
      </c>
      <c r="I12087" s="5">
        <v>580.57000000000005</v>
      </c>
      <c r="J12087" s="5">
        <v>580.57000000000005</v>
      </c>
      <c r="K12087" s="5">
        <v>580.57000000000005</v>
      </c>
      <c r="L12087" s="5">
        <v>580.57000000000005</v>
      </c>
      <c r="M12087" t="str">
        <f>IF(ISERROR(VLOOKUP(A12087,'[1]Ecart validé'!$A:$A,1,FALSE)),Z12087,"Ecart Validé")</f>
        <v>issue</v>
      </c>
      <c r="N12087" t="s">
        <v>14955</v>
      </c>
      <c r="O12087" t="s">
        <v>14956</v>
      </c>
      <c r="P12087" t="s">
        <v>85</v>
      </c>
      <c r="Q12087" t="s">
        <v>14957</v>
      </c>
      <c r="R12087" t="s">
        <v>30</v>
      </c>
      <c r="S12087" t="s">
        <v>42</v>
      </c>
      <c r="T12087" t="s">
        <v>43</v>
      </c>
      <c r="U12087" s="13" t="s">
        <v>14958</v>
      </c>
      <c r="V12087" t="s">
        <v>60</v>
      </c>
      <c r="X12087"/>
      <c r="Y12087"/>
      <c r="Z12087" t="s">
        <v>88</v>
      </c>
    </row>
    <row r="12088" spans="1:26" x14ac:dyDescent="0.3">
      <c r="A12088" t="s">
        <v>14959</v>
      </c>
      <c r="B12088" t="s">
        <v>6835</v>
      </c>
      <c r="C12088">
        <v>28140</v>
      </c>
      <c r="D12088" t="str">
        <f>+VLOOKUP(C12088,Param!K:L,2,FALSE)</f>
        <v>CLEAN SERVICE SRL</v>
      </c>
      <c r="E12088" t="s">
        <v>7235</v>
      </c>
      <c r="F12088" t="s">
        <v>8262</v>
      </c>
      <c r="G12088" t="s">
        <v>29</v>
      </c>
      <c r="H12088" s="5">
        <v>1334.73</v>
      </c>
      <c r="I12088" s="5">
        <v>1334.7260000000001</v>
      </c>
      <c r="J12088" s="5">
        <v>3.9999999999054099E-3</v>
      </c>
      <c r="K12088" s="5">
        <v>1334.7260000000001</v>
      </c>
      <c r="L12088" s="5">
        <v>3.9999999999054099E-3</v>
      </c>
      <c r="M12088" t="str">
        <f>IF(ISERROR(VLOOKUP(A12088,'[1]Ecart validé'!$A:$A,1,FALSE)),Z12088,"Ecart Validé")</f>
        <v>valid</v>
      </c>
      <c r="R12088" t="s">
        <v>30</v>
      </c>
      <c r="X12088"/>
      <c r="Y12088"/>
      <c r="Z12088" t="s">
        <v>31</v>
      </c>
    </row>
    <row r="12089" spans="1:26" x14ac:dyDescent="0.3">
      <c r="A12089" t="s">
        <v>14960</v>
      </c>
      <c r="B12089" t="s">
        <v>6835</v>
      </c>
      <c r="C12089">
        <v>28140</v>
      </c>
      <c r="D12089" t="str">
        <f>+VLOOKUP(C12089,Param!K:L,2,FALSE)</f>
        <v>CLEAN SERVICE SRL</v>
      </c>
      <c r="E12089" t="s">
        <v>7235</v>
      </c>
      <c r="F12089" t="s">
        <v>8264</v>
      </c>
      <c r="G12089" t="s">
        <v>29</v>
      </c>
      <c r="H12089" s="5">
        <v>2479.6</v>
      </c>
      <c r="I12089" s="5">
        <v>2479.5992000000001</v>
      </c>
      <c r="J12089" s="5">
        <v>7.9999999979918303E-4</v>
      </c>
      <c r="K12089" s="5">
        <v>2479.5992000000001</v>
      </c>
      <c r="L12089" s="5">
        <v>7.9999999979918303E-4</v>
      </c>
      <c r="M12089" t="str">
        <f>IF(ISERROR(VLOOKUP(A12089,'[1]Ecart validé'!$A:$A,1,FALSE)),Z12089,"Ecart Validé")</f>
        <v>valid</v>
      </c>
      <c r="R12089" t="s">
        <v>30</v>
      </c>
      <c r="X12089"/>
      <c r="Y12089"/>
      <c r="Z12089" t="s">
        <v>31</v>
      </c>
    </row>
    <row r="12090" spans="1:26" x14ac:dyDescent="0.3">
      <c r="A12090" t="s">
        <v>14961</v>
      </c>
      <c r="B12090" t="s">
        <v>6835</v>
      </c>
      <c r="C12090">
        <v>28140</v>
      </c>
      <c r="D12090" t="str">
        <f>+VLOOKUP(C12090,Param!K:L,2,FALSE)</f>
        <v>CLEAN SERVICE SRL</v>
      </c>
      <c r="E12090" t="s">
        <v>7235</v>
      </c>
      <c r="F12090" t="s">
        <v>8266</v>
      </c>
      <c r="G12090" t="s">
        <v>29</v>
      </c>
      <c r="H12090" s="5">
        <v>2584.61</v>
      </c>
      <c r="I12090" s="5">
        <v>2584.6102999999998</v>
      </c>
      <c r="J12090" s="5">
        <v>-2.9999999969732E-4</v>
      </c>
      <c r="K12090" s="5">
        <v>2584.6102999999998</v>
      </c>
      <c r="L12090" s="5">
        <v>-2.9999999969732E-4</v>
      </c>
      <c r="M12090" t="str">
        <f>IF(ISERROR(VLOOKUP(A12090,'[1]Ecart validé'!$A:$A,1,FALSE)),Z12090,"Ecart Validé")</f>
        <v>valid</v>
      </c>
      <c r="R12090" t="s">
        <v>30</v>
      </c>
      <c r="X12090"/>
      <c r="Y12090"/>
      <c r="Z12090" t="s">
        <v>31</v>
      </c>
    </row>
    <row r="12091" spans="1:26" x14ac:dyDescent="0.3">
      <c r="A12091" t="s">
        <v>14962</v>
      </c>
      <c r="B12091" t="s">
        <v>6835</v>
      </c>
      <c r="C12091">
        <v>307878</v>
      </c>
      <c r="D12091" t="str">
        <f>+VLOOKUP(C12091,Param!K:L,2,FALSE)</f>
        <v>SIVIS SCARL</v>
      </c>
      <c r="E12091" t="s">
        <v>14963</v>
      </c>
      <c r="F12091" t="s">
        <v>8266</v>
      </c>
      <c r="G12091" t="s">
        <v>29</v>
      </c>
      <c r="H12091" s="5">
        <v>4140.1000000000004</v>
      </c>
      <c r="I12091" s="5">
        <v>4140.0941000000003</v>
      </c>
      <c r="J12091" s="5">
        <v>5.9000000001105902E-3</v>
      </c>
      <c r="K12091" s="5">
        <v>4140.1000000000004</v>
      </c>
      <c r="L12091" s="5">
        <v>0</v>
      </c>
      <c r="M12091" t="str">
        <f>IF(ISERROR(VLOOKUP(A12091,'[1]Ecart validé'!$A:$A,1,FALSE)),Z12091,"Ecart Validé")</f>
        <v>valid</v>
      </c>
      <c r="R12091" t="s">
        <v>30</v>
      </c>
      <c r="X12091"/>
      <c r="Y12091"/>
      <c r="Z12091" t="s">
        <v>31</v>
      </c>
    </row>
    <row r="12092" spans="1:26" x14ac:dyDescent="0.3">
      <c r="A12092" t="s">
        <v>14964</v>
      </c>
      <c r="B12092" t="s">
        <v>6835</v>
      </c>
      <c r="C12092">
        <v>84601</v>
      </c>
      <c r="D12092" t="str">
        <f>+VLOOKUP(C12092,Param!K:L,2,FALSE)</f>
        <v>3P TECHNOLOGIES S.R.L</v>
      </c>
      <c r="E12092" t="s">
        <v>14965</v>
      </c>
      <c r="F12092" t="s">
        <v>8260</v>
      </c>
      <c r="G12092" t="s">
        <v>29</v>
      </c>
      <c r="H12092" s="5">
        <v>52.5</v>
      </c>
      <c r="I12092" s="5">
        <v>52.5</v>
      </c>
      <c r="J12092" s="5">
        <v>0</v>
      </c>
      <c r="K12092" s="5">
        <v>52.5</v>
      </c>
      <c r="L12092" s="5">
        <v>0</v>
      </c>
      <c r="M12092" t="str">
        <f>IF(ISERROR(VLOOKUP(A12092,'[1]Ecart validé'!$A:$A,1,FALSE)),Z12092,"Ecart Validé")</f>
        <v>valid</v>
      </c>
      <c r="R12092" t="s">
        <v>30</v>
      </c>
      <c r="X12092"/>
      <c r="Y12092"/>
      <c r="Z12092" t="s">
        <v>31</v>
      </c>
    </row>
    <row r="12093" spans="1:26" ht="72" x14ac:dyDescent="0.3">
      <c r="A12093" t="s">
        <v>14966</v>
      </c>
      <c r="B12093" t="s">
        <v>6835</v>
      </c>
      <c r="C12093">
        <v>84601</v>
      </c>
      <c r="D12093" t="str">
        <f>+VLOOKUP(C12093,Param!K:L,2,FALSE)</f>
        <v>3P TECHNOLOGIES S.R.L</v>
      </c>
      <c r="E12093" t="s">
        <v>14965</v>
      </c>
      <c r="F12093" t="s">
        <v>8262</v>
      </c>
      <c r="G12093" t="s">
        <v>29</v>
      </c>
      <c r="H12093" s="5">
        <v>45</v>
      </c>
      <c r="I12093" s="5">
        <v>45</v>
      </c>
      <c r="J12093" s="5">
        <v>0</v>
      </c>
      <c r="K12093" s="5">
        <v>45</v>
      </c>
      <c r="L12093" s="5">
        <v>0</v>
      </c>
      <c r="M12093" t="str">
        <f>IF(ISERROR(VLOOKUP(A12093,'[1]Ecart validé'!$A:$A,1,FALSE)),Z12093,"Ecart Validé")</f>
        <v>valid</v>
      </c>
      <c r="R12093" t="s">
        <v>30</v>
      </c>
      <c r="S12093" t="s">
        <v>42</v>
      </c>
      <c r="T12093" t="s">
        <v>325</v>
      </c>
      <c r="U12093" s="13" t="s">
        <v>14967</v>
      </c>
      <c r="V12093" t="s">
        <v>45</v>
      </c>
      <c r="W12093" t="s">
        <v>2339</v>
      </c>
      <c r="X12093" t="s">
        <v>6978</v>
      </c>
      <c r="Y12093" t="s">
        <v>6978</v>
      </c>
      <c r="Z12093" t="s">
        <v>31</v>
      </c>
    </row>
    <row r="12094" spans="1:26" x14ac:dyDescent="0.3">
      <c r="A12094" t="s">
        <v>14968</v>
      </c>
      <c r="B12094" t="s">
        <v>6835</v>
      </c>
      <c r="C12094">
        <v>84601</v>
      </c>
      <c r="D12094" t="str">
        <f>+VLOOKUP(C12094,Param!K:L,2,FALSE)</f>
        <v>3P TECHNOLOGIES S.R.L</v>
      </c>
      <c r="E12094" t="s">
        <v>14965</v>
      </c>
      <c r="F12094" t="s">
        <v>8266</v>
      </c>
      <c r="G12094" t="s">
        <v>29</v>
      </c>
      <c r="H12094" s="5">
        <v>68.849999999999994</v>
      </c>
      <c r="I12094" s="5">
        <v>68.849999999999994</v>
      </c>
      <c r="J12094" s="5">
        <v>0</v>
      </c>
      <c r="K12094" s="5">
        <v>68.849999999999994</v>
      </c>
      <c r="L12094" s="5">
        <v>0</v>
      </c>
      <c r="M12094" t="str">
        <f>IF(ISERROR(VLOOKUP(A12094,'[1]Ecart validé'!$A:$A,1,FALSE)),Z12094,"Ecart Validé")</f>
        <v>valid</v>
      </c>
      <c r="R12094" t="s">
        <v>30</v>
      </c>
      <c r="X12094"/>
      <c r="Y12094"/>
      <c r="Z12094" t="s">
        <v>31</v>
      </c>
    </row>
    <row r="12095" spans="1:26" x14ac:dyDescent="0.3">
      <c r="A12095" t="s">
        <v>14969</v>
      </c>
      <c r="B12095" t="s">
        <v>6835</v>
      </c>
      <c r="C12095">
        <v>354830</v>
      </c>
      <c r="D12095" t="str">
        <f>+VLOOKUP(C12095,Param!K:L,2,FALSE)</f>
        <v>AG&amp;CO SRL</v>
      </c>
      <c r="E12095" t="s">
        <v>14970</v>
      </c>
      <c r="F12095" t="s">
        <v>8260</v>
      </c>
      <c r="G12095" t="s">
        <v>29</v>
      </c>
      <c r="H12095" s="5">
        <v>56.8</v>
      </c>
      <c r="I12095" s="5">
        <v>56.798400000000001</v>
      </c>
      <c r="J12095" s="5">
        <v>1.59999999999627E-3</v>
      </c>
      <c r="K12095" s="5">
        <v>56.8</v>
      </c>
      <c r="L12095" s="5">
        <v>0</v>
      </c>
      <c r="M12095" t="str">
        <f>IF(ISERROR(VLOOKUP(A12095,'[1]Ecart validé'!$A:$A,1,FALSE)),Z12095,"Ecart Validé")</f>
        <v>valid</v>
      </c>
      <c r="R12095" t="s">
        <v>30</v>
      </c>
      <c r="X12095"/>
      <c r="Y12095"/>
      <c r="Z12095" t="s">
        <v>31</v>
      </c>
    </row>
    <row r="12096" spans="1:26" x14ac:dyDescent="0.3">
      <c r="A12096" t="s">
        <v>14971</v>
      </c>
      <c r="B12096" t="s">
        <v>6835</v>
      </c>
      <c r="C12096">
        <v>354830</v>
      </c>
      <c r="D12096" t="str">
        <f>+VLOOKUP(C12096,Param!K:L,2,FALSE)</f>
        <v>AG&amp;CO SRL</v>
      </c>
      <c r="E12096" t="s">
        <v>14970</v>
      </c>
      <c r="F12096" t="s">
        <v>8262</v>
      </c>
      <c r="G12096" t="s">
        <v>29</v>
      </c>
      <c r="H12096" s="5">
        <v>111.18</v>
      </c>
      <c r="I12096" s="5">
        <v>111.1806</v>
      </c>
      <c r="J12096" s="5">
        <v>-5.9999999999149601E-4</v>
      </c>
      <c r="K12096" s="5">
        <v>111.18</v>
      </c>
      <c r="L12096" s="5">
        <v>0</v>
      </c>
      <c r="M12096" t="str">
        <f>IF(ISERROR(VLOOKUP(A12096,'[1]Ecart validé'!$A:$A,1,FALSE)),Z12096,"Ecart Validé")</f>
        <v>valid</v>
      </c>
      <c r="R12096" t="s">
        <v>30</v>
      </c>
      <c r="X12096"/>
      <c r="Y12096"/>
      <c r="Z12096" t="s">
        <v>31</v>
      </c>
    </row>
    <row r="12097" spans="1:26" x14ac:dyDescent="0.3">
      <c r="A12097" t="s">
        <v>14972</v>
      </c>
      <c r="B12097" t="s">
        <v>6835</v>
      </c>
      <c r="C12097">
        <v>354830</v>
      </c>
      <c r="D12097" t="str">
        <f>+VLOOKUP(C12097,Param!K:L,2,FALSE)</f>
        <v>AG&amp;CO SRL</v>
      </c>
      <c r="E12097" t="s">
        <v>14970</v>
      </c>
      <c r="F12097" t="s">
        <v>8264</v>
      </c>
      <c r="G12097" t="s">
        <v>29</v>
      </c>
      <c r="H12097" s="5">
        <v>199.93</v>
      </c>
      <c r="I12097" s="5">
        <v>199.92840000000001</v>
      </c>
      <c r="J12097" s="5">
        <v>1.59999999999627E-3</v>
      </c>
      <c r="K12097" s="5">
        <v>199.93</v>
      </c>
      <c r="L12097" s="5">
        <v>0</v>
      </c>
      <c r="M12097" t="str">
        <f>IF(ISERROR(VLOOKUP(A12097,'[1]Ecart validé'!$A:$A,1,FALSE)),Z12097,"Ecart Validé")</f>
        <v>valid</v>
      </c>
      <c r="R12097" t="s">
        <v>30</v>
      </c>
      <c r="X12097"/>
      <c r="Y12097"/>
      <c r="Z12097" t="s">
        <v>31</v>
      </c>
    </row>
    <row r="12098" spans="1:26" x14ac:dyDescent="0.3">
      <c r="A12098" t="s">
        <v>14973</v>
      </c>
      <c r="B12098" t="s">
        <v>6835</v>
      </c>
      <c r="C12098">
        <v>354830</v>
      </c>
      <c r="D12098" t="str">
        <f>+VLOOKUP(C12098,Param!K:L,2,FALSE)</f>
        <v>AG&amp;CO SRL</v>
      </c>
      <c r="E12098" t="s">
        <v>14970</v>
      </c>
      <c r="F12098" t="s">
        <v>8266</v>
      </c>
      <c r="G12098" t="s">
        <v>29</v>
      </c>
      <c r="H12098" s="5">
        <v>177.79</v>
      </c>
      <c r="I12098" s="5">
        <v>177.7944</v>
      </c>
      <c r="J12098" s="5">
        <v>-4.4000000000039502E-3</v>
      </c>
      <c r="K12098" s="5">
        <v>177.79</v>
      </c>
      <c r="L12098" s="5">
        <v>0</v>
      </c>
      <c r="M12098" t="str">
        <f>IF(ISERROR(VLOOKUP(A12098,'[1]Ecart validé'!$A:$A,1,FALSE)),Z12098,"Ecart Validé")</f>
        <v>valid</v>
      </c>
      <c r="R12098" t="s">
        <v>30</v>
      </c>
      <c r="X12098"/>
      <c r="Y12098"/>
      <c r="Z12098" t="s">
        <v>31</v>
      </c>
    </row>
    <row r="12099" spans="1:26" x14ac:dyDescent="0.3">
      <c r="A12099" t="s">
        <v>14974</v>
      </c>
      <c r="B12099" t="s">
        <v>6835</v>
      </c>
      <c r="C12099">
        <v>202682</v>
      </c>
      <c r="D12099" t="str">
        <f>+VLOOKUP(C12099,Param!K:L,2,FALSE)</f>
        <v>NPO SISTEMI S.R.L.</v>
      </c>
      <c r="E12099" t="s">
        <v>14975</v>
      </c>
      <c r="F12099" t="s">
        <v>8260</v>
      </c>
      <c r="G12099" t="s">
        <v>29</v>
      </c>
      <c r="H12099" s="5">
        <v>520.03</v>
      </c>
      <c r="I12099" s="5">
        <v>520.03380000000004</v>
      </c>
      <c r="J12099" s="5">
        <v>-3.8000000000693E-3</v>
      </c>
      <c r="K12099" s="5">
        <v>520.03</v>
      </c>
      <c r="L12099" s="5">
        <v>0</v>
      </c>
      <c r="M12099" t="str">
        <f>IF(ISERROR(VLOOKUP(A12099,'[1]Ecart validé'!$A:$A,1,FALSE)),Z12099,"Ecart Validé")</f>
        <v>valid</v>
      </c>
      <c r="R12099" t="s">
        <v>30</v>
      </c>
      <c r="X12099"/>
      <c r="Y12099"/>
      <c r="Z12099" t="s">
        <v>31</v>
      </c>
    </row>
    <row r="12100" spans="1:26" x14ac:dyDescent="0.3">
      <c r="A12100" t="s">
        <v>14976</v>
      </c>
      <c r="B12100" t="s">
        <v>6835</v>
      </c>
      <c r="C12100">
        <v>202682</v>
      </c>
      <c r="D12100" t="str">
        <f>+VLOOKUP(C12100,Param!K:L,2,FALSE)</f>
        <v>NPO SISTEMI S.R.L.</v>
      </c>
      <c r="E12100" t="s">
        <v>14975</v>
      </c>
      <c r="F12100" t="s">
        <v>8262</v>
      </c>
      <c r="G12100" t="s">
        <v>29</v>
      </c>
      <c r="H12100" s="5">
        <v>637.54</v>
      </c>
      <c r="I12100" s="5">
        <v>637.53679999999997</v>
      </c>
      <c r="J12100" s="5">
        <v>3.19999999999254E-3</v>
      </c>
      <c r="K12100" s="5">
        <v>637.54</v>
      </c>
      <c r="L12100" s="5">
        <v>0</v>
      </c>
      <c r="M12100" t="str">
        <f>IF(ISERROR(VLOOKUP(A12100,'[1]Ecart validé'!$A:$A,1,FALSE)),Z12100,"Ecart Validé")</f>
        <v>valid</v>
      </c>
      <c r="R12100" t="s">
        <v>30</v>
      </c>
      <c r="X12100"/>
      <c r="Y12100"/>
      <c r="Z12100" t="s">
        <v>31</v>
      </c>
    </row>
    <row r="12101" spans="1:26" x14ac:dyDescent="0.3">
      <c r="A12101" t="s">
        <v>14977</v>
      </c>
      <c r="B12101" t="s">
        <v>6835</v>
      </c>
      <c r="C12101">
        <v>202682</v>
      </c>
      <c r="D12101" t="str">
        <f>+VLOOKUP(C12101,Param!K:L,2,FALSE)</f>
        <v>NPO SISTEMI S.R.L.</v>
      </c>
      <c r="E12101" t="s">
        <v>14975</v>
      </c>
      <c r="F12101" t="s">
        <v>8264</v>
      </c>
      <c r="G12101" t="s">
        <v>29</v>
      </c>
      <c r="H12101" s="5">
        <v>419.34</v>
      </c>
      <c r="I12101" s="5">
        <v>419.3365</v>
      </c>
      <c r="J12101" s="5">
        <v>3.4999999999740699E-3</v>
      </c>
      <c r="K12101" s="5">
        <v>419.34</v>
      </c>
      <c r="L12101" s="5">
        <v>0</v>
      </c>
      <c r="M12101" t="str">
        <f>IF(ISERROR(VLOOKUP(A12101,'[1]Ecart validé'!$A:$A,1,FALSE)),Z12101,"Ecart Validé")</f>
        <v>valid</v>
      </c>
      <c r="R12101" t="s">
        <v>30</v>
      </c>
      <c r="X12101"/>
      <c r="Y12101"/>
      <c r="Z12101" t="s">
        <v>31</v>
      </c>
    </row>
    <row r="12102" spans="1:26" x14ac:dyDescent="0.3">
      <c r="A12102" t="s">
        <v>14978</v>
      </c>
      <c r="B12102" t="s">
        <v>6835</v>
      </c>
      <c r="C12102">
        <v>202682</v>
      </c>
      <c r="D12102" t="str">
        <f>+VLOOKUP(C12102,Param!K:L,2,FALSE)</f>
        <v>NPO SISTEMI S.R.L.</v>
      </c>
      <c r="E12102" t="s">
        <v>14975</v>
      </c>
      <c r="F12102" t="s">
        <v>8266</v>
      </c>
      <c r="G12102" t="s">
        <v>29</v>
      </c>
      <c r="H12102" s="5">
        <v>216.05</v>
      </c>
      <c r="I12102" s="5">
        <v>216.05459999999999</v>
      </c>
      <c r="J12102" s="5">
        <v>-4.5999999999821696E-3</v>
      </c>
      <c r="K12102" s="5">
        <v>216.05</v>
      </c>
      <c r="L12102" s="5">
        <v>0</v>
      </c>
      <c r="M12102" t="str">
        <f>IF(ISERROR(VLOOKUP(A12102,'[1]Ecart validé'!$A:$A,1,FALSE)),Z12102,"Ecart Validé")</f>
        <v>valid</v>
      </c>
      <c r="R12102" t="s">
        <v>30</v>
      </c>
      <c r="X12102"/>
      <c r="Y12102"/>
      <c r="Z12102" t="s">
        <v>31</v>
      </c>
    </row>
    <row r="12103" spans="1:26" x14ac:dyDescent="0.3">
      <c r="A12103" t="s">
        <v>14979</v>
      </c>
      <c r="B12103" t="s">
        <v>6835</v>
      </c>
      <c r="C12103" t="s">
        <v>14980</v>
      </c>
      <c r="D12103" t="str">
        <f>+VLOOKUP(C12103,Param!K:L,2,FALSE)</f>
        <v>FBS ASCENSORI SRL</v>
      </c>
      <c r="E12103" t="s">
        <v>7269</v>
      </c>
      <c r="F12103" t="s">
        <v>8262</v>
      </c>
      <c r="G12103" t="s">
        <v>29</v>
      </c>
      <c r="H12103" s="5">
        <v>338.91</v>
      </c>
      <c r="I12103" s="5">
        <v>338.91</v>
      </c>
      <c r="J12103" s="5">
        <v>0</v>
      </c>
      <c r="K12103" s="5">
        <v>338.91</v>
      </c>
      <c r="L12103" s="5">
        <v>0</v>
      </c>
      <c r="M12103" t="str">
        <f>IF(ISERROR(VLOOKUP(A12103,'[1]Ecart validé'!$A:$A,1,FALSE)),Z12103,"Ecart Validé")</f>
        <v>valid</v>
      </c>
      <c r="R12103" t="s">
        <v>30</v>
      </c>
      <c r="X12103"/>
      <c r="Y12103"/>
      <c r="Z12103" t="s">
        <v>31</v>
      </c>
    </row>
    <row r="12104" spans="1:26" x14ac:dyDescent="0.3">
      <c r="A12104" t="s">
        <v>14981</v>
      </c>
      <c r="B12104" t="s">
        <v>6835</v>
      </c>
      <c r="C12104">
        <v>294320</v>
      </c>
      <c r="D12104" t="str">
        <f>+VLOOKUP(C12104,Param!K:L,2,FALSE)</f>
        <v>APICOLTURA CASENTINESE S.R.L.</v>
      </c>
      <c r="E12104" t="s">
        <v>7202</v>
      </c>
      <c r="F12104" t="s">
        <v>8262</v>
      </c>
      <c r="G12104" t="s">
        <v>29</v>
      </c>
      <c r="H12104" s="5">
        <v>17.87</v>
      </c>
      <c r="I12104" s="5">
        <v>17.867699999999999</v>
      </c>
      <c r="J12104" s="5">
        <v>2.3000000000017399E-3</v>
      </c>
      <c r="K12104" s="5">
        <v>17.87</v>
      </c>
      <c r="L12104" s="5">
        <v>0</v>
      </c>
      <c r="M12104" t="str">
        <f>IF(ISERROR(VLOOKUP(A12104,'[1]Ecart validé'!$A:$A,1,FALSE)),Z12104,"Ecart Validé")</f>
        <v>valid</v>
      </c>
      <c r="R12104" t="s">
        <v>30</v>
      </c>
      <c r="X12104"/>
      <c r="Y12104"/>
      <c r="Z12104" t="s">
        <v>31</v>
      </c>
    </row>
    <row r="12105" spans="1:26" x14ac:dyDescent="0.3">
      <c r="A12105" t="s">
        <v>14982</v>
      </c>
      <c r="B12105" t="s">
        <v>6835</v>
      </c>
      <c r="C12105">
        <v>294320</v>
      </c>
      <c r="D12105" t="str">
        <f>+VLOOKUP(C12105,Param!K:L,2,FALSE)</f>
        <v>APICOLTURA CASENTINESE S.R.L.</v>
      </c>
      <c r="E12105" t="s">
        <v>7202</v>
      </c>
      <c r="F12105" t="s">
        <v>8264</v>
      </c>
      <c r="G12105" t="s">
        <v>29</v>
      </c>
      <c r="H12105" s="5">
        <v>30.42</v>
      </c>
      <c r="I12105" s="5">
        <v>30.42</v>
      </c>
      <c r="J12105" s="5">
        <v>0</v>
      </c>
      <c r="K12105" s="5">
        <v>30.42</v>
      </c>
      <c r="L12105" s="5">
        <v>0</v>
      </c>
      <c r="M12105" t="str">
        <f>IF(ISERROR(VLOOKUP(A12105,'[1]Ecart validé'!$A:$A,1,FALSE)),Z12105,"Ecart Validé")</f>
        <v>valid</v>
      </c>
      <c r="R12105" t="s">
        <v>30</v>
      </c>
      <c r="X12105"/>
      <c r="Y12105"/>
      <c r="Z12105" t="s">
        <v>31</v>
      </c>
    </row>
    <row r="12106" spans="1:26" x14ac:dyDescent="0.3">
      <c r="A12106" t="s">
        <v>14983</v>
      </c>
      <c r="B12106" t="s">
        <v>6835</v>
      </c>
      <c r="C12106">
        <v>294320</v>
      </c>
      <c r="D12106" t="str">
        <f>+VLOOKUP(C12106,Param!K:L,2,FALSE)</f>
        <v>APICOLTURA CASENTINESE S.R.L.</v>
      </c>
      <c r="E12106" t="s">
        <v>7202</v>
      </c>
      <c r="F12106" t="s">
        <v>8266</v>
      </c>
      <c r="G12106" t="s">
        <v>29</v>
      </c>
      <c r="H12106" s="5">
        <v>48.38</v>
      </c>
      <c r="I12106" s="5">
        <v>48.375</v>
      </c>
      <c r="J12106" s="5">
        <v>5.0000000000025501E-3</v>
      </c>
      <c r="K12106" s="5">
        <v>48.38</v>
      </c>
      <c r="L12106" s="5">
        <v>0</v>
      </c>
      <c r="M12106" t="str">
        <f>IF(ISERROR(VLOOKUP(A12106,'[1]Ecart validé'!$A:$A,1,FALSE)),Z12106,"Ecart Validé")</f>
        <v>valid</v>
      </c>
      <c r="R12106" t="s">
        <v>30</v>
      </c>
      <c r="X12106"/>
      <c r="Y12106"/>
      <c r="Z12106" t="s">
        <v>31</v>
      </c>
    </row>
    <row r="12107" spans="1:26" x14ac:dyDescent="0.3">
      <c r="A12107" t="s">
        <v>14984</v>
      </c>
      <c r="B12107" t="s">
        <v>6835</v>
      </c>
      <c r="C12107">
        <v>77074</v>
      </c>
      <c r="D12107" t="str">
        <f>+VLOOKUP(C12107,Param!K:L,2,FALSE)</f>
        <v>CAMBIELLI EDILFRIULI SPA</v>
      </c>
      <c r="E12107" t="s">
        <v>7265</v>
      </c>
      <c r="F12107" t="s">
        <v>8262</v>
      </c>
      <c r="G12107" t="s">
        <v>29</v>
      </c>
      <c r="H12107" s="5">
        <v>18.37</v>
      </c>
      <c r="I12107" s="5">
        <v>18.371500000000001</v>
      </c>
      <c r="J12107" s="5">
        <v>-1.5000000000000499E-3</v>
      </c>
      <c r="K12107" s="5">
        <v>18.37</v>
      </c>
      <c r="L12107" s="5">
        <v>0</v>
      </c>
      <c r="M12107" t="str">
        <f>IF(ISERROR(VLOOKUP(A12107,'[1]Ecart validé'!$A:$A,1,FALSE)),Z12107,"Ecart Validé")</f>
        <v>valid</v>
      </c>
      <c r="R12107" t="s">
        <v>30</v>
      </c>
      <c r="X12107"/>
      <c r="Y12107"/>
      <c r="Z12107" t="s">
        <v>31</v>
      </c>
    </row>
    <row r="12108" spans="1:26" x14ac:dyDescent="0.3">
      <c r="A12108" t="s">
        <v>14985</v>
      </c>
      <c r="B12108" t="s">
        <v>6835</v>
      </c>
      <c r="C12108">
        <v>77074</v>
      </c>
      <c r="D12108" t="str">
        <f>+VLOOKUP(C12108,Param!K:L,2,FALSE)</f>
        <v>CAMBIELLI EDILFRIULI SPA</v>
      </c>
      <c r="E12108" t="s">
        <v>7265</v>
      </c>
      <c r="F12108" t="s">
        <v>8264</v>
      </c>
      <c r="G12108" t="s">
        <v>29</v>
      </c>
      <c r="H12108" s="5">
        <v>50.39</v>
      </c>
      <c r="I12108" s="5">
        <v>50.393500000000003</v>
      </c>
      <c r="J12108" s="5">
        <v>-3.5000000000024998E-3</v>
      </c>
      <c r="K12108" s="5">
        <v>50.39</v>
      </c>
      <c r="L12108" s="5">
        <v>0</v>
      </c>
      <c r="M12108" t="str">
        <f>IF(ISERROR(VLOOKUP(A12108,'[1]Ecart validé'!$A:$A,1,FALSE)),Z12108,"Ecart Validé")</f>
        <v>valid</v>
      </c>
      <c r="R12108" t="s">
        <v>30</v>
      </c>
      <c r="X12108"/>
      <c r="Y12108"/>
      <c r="Z12108" t="s">
        <v>31</v>
      </c>
    </row>
    <row r="12109" spans="1:26" x14ac:dyDescent="0.3">
      <c r="A12109" t="s">
        <v>14986</v>
      </c>
      <c r="B12109" t="s">
        <v>6835</v>
      </c>
      <c r="C12109">
        <v>77074</v>
      </c>
      <c r="D12109" t="str">
        <f>+VLOOKUP(C12109,Param!K:L,2,FALSE)</f>
        <v>CAMBIELLI EDILFRIULI SPA</v>
      </c>
      <c r="E12109" t="s">
        <v>7265</v>
      </c>
      <c r="F12109" t="s">
        <v>8266</v>
      </c>
      <c r="G12109" t="s">
        <v>29</v>
      </c>
      <c r="H12109" s="5">
        <v>9.0500000000000007</v>
      </c>
      <c r="I12109" s="5">
        <v>9.0463000000000005</v>
      </c>
      <c r="J12109" s="5">
        <v>3.70000000000025E-3</v>
      </c>
      <c r="K12109" s="5">
        <v>9.0500000000000007</v>
      </c>
      <c r="L12109" s="5">
        <v>0</v>
      </c>
      <c r="M12109" t="str">
        <f>IF(ISERROR(VLOOKUP(A12109,'[1]Ecart validé'!$A:$A,1,FALSE)),Z12109,"Ecart Validé")</f>
        <v>valid</v>
      </c>
      <c r="R12109" t="s">
        <v>30</v>
      </c>
      <c r="X12109"/>
      <c r="Y12109"/>
      <c r="Z12109" t="s">
        <v>31</v>
      </c>
    </row>
    <row r="12110" spans="1:26" x14ac:dyDescent="0.3">
      <c r="A12110" t="s">
        <v>14987</v>
      </c>
      <c r="B12110" t="s">
        <v>6835</v>
      </c>
      <c r="C12110">
        <v>354832</v>
      </c>
      <c r="D12110" t="str">
        <f>+VLOOKUP(C12110,Param!K:L,2,FALSE)</f>
        <v>ROMEO SAFETY ITALIA SRL</v>
      </c>
      <c r="E12110" t="s">
        <v>14988</v>
      </c>
      <c r="F12110" t="s">
        <v>8262</v>
      </c>
      <c r="G12110" t="s">
        <v>29</v>
      </c>
      <c r="H12110" s="5">
        <v>17.13</v>
      </c>
      <c r="I12110" s="5">
        <v>17.127500000000001</v>
      </c>
      <c r="J12110" s="5">
        <v>2.4999999999977202E-3</v>
      </c>
      <c r="K12110" s="5">
        <v>17.13</v>
      </c>
      <c r="L12110" s="5">
        <v>0</v>
      </c>
      <c r="M12110" t="str">
        <f>IF(ISERROR(VLOOKUP(A12110,'[1]Ecart validé'!$A:$A,1,FALSE)),Z12110,"Ecart Validé")</f>
        <v>valid</v>
      </c>
      <c r="R12110" t="s">
        <v>30</v>
      </c>
      <c r="X12110"/>
      <c r="Y12110"/>
      <c r="Z12110" t="s">
        <v>31</v>
      </c>
    </row>
    <row r="12111" spans="1:26" x14ac:dyDescent="0.3">
      <c r="A12111" t="s">
        <v>14989</v>
      </c>
      <c r="B12111" t="s">
        <v>6835</v>
      </c>
      <c r="C12111">
        <v>354832</v>
      </c>
      <c r="D12111" t="str">
        <f>+VLOOKUP(C12111,Param!K:L,2,FALSE)</f>
        <v>ROMEO SAFETY ITALIA SRL</v>
      </c>
      <c r="E12111" t="s">
        <v>14988</v>
      </c>
      <c r="F12111" t="s">
        <v>8264</v>
      </c>
      <c r="G12111" t="s">
        <v>29</v>
      </c>
      <c r="H12111" s="5">
        <v>53.09</v>
      </c>
      <c r="I12111" s="5">
        <v>53.087499999999999</v>
      </c>
      <c r="J12111" s="5">
        <v>2.50000000000483E-3</v>
      </c>
      <c r="K12111" s="5">
        <v>53.09</v>
      </c>
      <c r="L12111" s="5">
        <v>0</v>
      </c>
      <c r="M12111" t="str">
        <f>IF(ISERROR(VLOOKUP(A12111,'[1]Ecart validé'!$A:$A,1,FALSE)),Z12111,"Ecart Validé")</f>
        <v>valid</v>
      </c>
      <c r="R12111" t="s">
        <v>30</v>
      </c>
      <c r="X12111"/>
      <c r="Y12111"/>
      <c r="Z12111" t="s">
        <v>31</v>
      </c>
    </row>
    <row r="12112" spans="1:26" x14ac:dyDescent="0.3">
      <c r="A12112" t="s">
        <v>14990</v>
      </c>
      <c r="B12112" t="s">
        <v>6835</v>
      </c>
      <c r="C12112">
        <v>354832</v>
      </c>
      <c r="D12112" t="str">
        <f>+VLOOKUP(C12112,Param!K:L,2,FALSE)</f>
        <v>ROMEO SAFETY ITALIA SRL</v>
      </c>
      <c r="E12112" t="s">
        <v>14988</v>
      </c>
      <c r="F12112" t="s">
        <v>8266</v>
      </c>
      <c r="G12112" t="s">
        <v>29</v>
      </c>
      <c r="H12112" s="5">
        <v>216.5</v>
      </c>
      <c r="I12112" s="5">
        <v>216.49619999999999</v>
      </c>
      <c r="J12112" s="5">
        <v>3.8000000000124601E-3</v>
      </c>
      <c r="K12112" s="5">
        <v>216.5</v>
      </c>
      <c r="L12112" s="5">
        <v>0</v>
      </c>
      <c r="M12112" t="str">
        <f>IF(ISERROR(VLOOKUP(A12112,'[1]Ecart validé'!$A:$A,1,FALSE)),Z12112,"Ecart Validé")</f>
        <v>valid</v>
      </c>
      <c r="R12112" t="s">
        <v>30</v>
      </c>
      <c r="X12112"/>
      <c r="Y12112"/>
      <c r="Z12112" t="s">
        <v>31</v>
      </c>
    </row>
    <row r="12113" spans="1:26" x14ac:dyDescent="0.3">
      <c r="A12113" t="s">
        <v>14991</v>
      </c>
      <c r="B12113" t="s">
        <v>6835</v>
      </c>
      <c r="C12113">
        <v>354832</v>
      </c>
      <c r="D12113" t="str">
        <f>+VLOOKUP(C12113,Param!K:L,2,FALSE)</f>
        <v>ROMEO SAFETY ITALIA SRL</v>
      </c>
      <c r="E12113" t="s">
        <v>14992</v>
      </c>
      <c r="F12113" t="s">
        <v>8262</v>
      </c>
      <c r="G12113" t="s">
        <v>29</v>
      </c>
      <c r="H12113" s="5">
        <v>407.86</v>
      </c>
      <c r="I12113" s="5">
        <v>407.86180000000002</v>
      </c>
      <c r="J12113" s="5">
        <v>-1.8000000000029099E-3</v>
      </c>
      <c r="K12113" s="5">
        <v>407.86</v>
      </c>
      <c r="L12113" s="5">
        <v>0</v>
      </c>
      <c r="M12113" t="str">
        <f>IF(ISERROR(VLOOKUP(A12113,'[1]Ecart validé'!$A:$A,1,FALSE)),Z12113,"Ecart Validé")</f>
        <v>valid</v>
      </c>
      <c r="R12113" t="s">
        <v>30</v>
      </c>
      <c r="X12113"/>
      <c r="Y12113"/>
      <c r="Z12113" t="s">
        <v>31</v>
      </c>
    </row>
    <row r="12114" spans="1:26" x14ac:dyDescent="0.3">
      <c r="A12114" t="s">
        <v>14993</v>
      </c>
      <c r="B12114" t="s">
        <v>6835</v>
      </c>
      <c r="C12114">
        <v>354832</v>
      </c>
      <c r="D12114" t="str">
        <f>+VLOOKUP(C12114,Param!K:L,2,FALSE)</f>
        <v>ROMEO SAFETY ITALIA SRL</v>
      </c>
      <c r="E12114" t="s">
        <v>14992</v>
      </c>
      <c r="F12114" t="s">
        <v>8264</v>
      </c>
      <c r="G12114" t="s">
        <v>29</v>
      </c>
      <c r="H12114" s="5">
        <v>554.76</v>
      </c>
      <c r="I12114" s="5">
        <v>554.75930000000005</v>
      </c>
      <c r="J12114" s="5">
        <v>6.9999999993797203E-4</v>
      </c>
      <c r="K12114" s="5">
        <v>554.76</v>
      </c>
      <c r="L12114" s="5">
        <v>0</v>
      </c>
      <c r="M12114" t="str">
        <f>IF(ISERROR(VLOOKUP(A12114,'[1]Ecart validé'!$A:$A,1,FALSE)),Z12114,"Ecart Validé")</f>
        <v>valid</v>
      </c>
      <c r="R12114" t="s">
        <v>30</v>
      </c>
      <c r="X12114"/>
      <c r="Y12114"/>
      <c r="Z12114" t="s">
        <v>31</v>
      </c>
    </row>
    <row r="12115" spans="1:26" x14ac:dyDescent="0.3">
      <c r="A12115" t="s">
        <v>14994</v>
      </c>
      <c r="B12115" t="s">
        <v>6835</v>
      </c>
      <c r="C12115">
        <v>354832</v>
      </c>
      <c r="D12115" t="str">
        <f>+VLOOKUP(C12115,Param!K:L,2,FALSE)</f>
        <v>ROMEO SAFETY ITALIA SRL</v>
      </c>
      <c r="E12115" t="s">
        <v>14992</v>
      </c>
      <c r="F12115" t="s">
        <v>8266</v>
      </c>
      <c r="G12115" t="s">
        <v>29</v>
      </c>
      <c r="H12115" s="5">
        <v>452.75</v>
      </c>
      <c r="I12115" s="5">
        <v>452.7518</v>
      </c>
      <c r="J12115" s="5">
        <v>-1.8000000000029099E-3</v>
      </c>
      <c r="K12115" s="5">
        <v>452.75</v>
      </c>
      <c r="L12115" s="5">
        <v>0</v>
      </c>
      <c r="M12115" t="str">
        <f>IF(ISERROR(VLOOKUP(A12115,'[1]Ecart validé'!$A:$A,1,FALSE)),Z12115,"Ecart Validé")</f>
        <v>valid</v>
      </c>
      <c r="R12115" t="s">
        <v>30</v>
      </c>
      <c r="X12115"/>
      <c r="Y12115"/>
      <c r="Z12115" t="s">
        <v>31</v>
      </c>
    </row>
    <row r="12116" spans="1:26" x14ac:dyDescent="0.3">
      <c r="A12116" t="s">
        <v>14995</v>
      </c>
      <c r="B12116" t="s">
        <v>6835</v>
      </c>
      <c r="C12116">
        <v>239369</v>
      </c>
      <c r="D12116" t="str">
        <f>+VLOOKUP(C12116,Param!K:L,2,FALSE)</f>
        <v>MXNS Auditing Italia S.r.l.</v>
      </c>
      <c r="E12116" t="s">
        <v>14996</v>
      </c>
      <c r="F12116" t="s">
        <v>8262</v>
      </c>
      <c r="G12116" t="s">
        <v>29</v>
      </c>
      <c r="H12116" s="5">
        <v>1108.78</v>
      </c>
      <c r="I12116" s="5">
        <v>1108.7834</v>
      </c>
      <c r="J12116" s="5">
        <v>-3.4000000000560201E-3</v>
      </c>
      <c r="K12116" s="5">
        <v>1108.78</v>
      </c>
      <c r="L12116" s="5">
        <v>0</v>
      </c>
      <c r="M12116" t="str">
        <f>IF(ISERROR(VLOOKUP(A12116,'[1]Ecart validé'!$A:$A,1,FALSE)),Z12116,"Ecart Validé")</f>
        <v>valid</v>
      </c>
      <c r="R12116" t="s">
        <v>30</v>
      </c>
      <c r="X12116"/>
      <c r="Y12116"/>
      <c r="Z12116" t="s">
        <v>31</v>
      </c>
    </row>
    <row r="12117" spans="1:26" x14ac:dyDescent="0.3">
      <c r="A12117" t="s">
        <v>14997</v>
      </c>
      <c r="B12117" t="s">
        <v>6835</v>
      </c>
      <c r="C12117">
        <v>239369</v>
      </c>
      <c r="D12117" t="str">
        <f>+VLOOKUP(C12117,Param!K:L,2,FALSE)</f>
        <v>MXNS Auditing Italia S.r.l.</v>
      </c>
      <c r="E12117" t="s">
        <v>14996</v>
      </c>
      <c r="F12117" t="s">
        <v>8264</v>
      </c>
      <c r="G12117" t="s">
        <v>29</v>
      </c>
      <c r="H12117" s="5">
        <v>485.94</v>
      </c>
      <c r="I12117" s="5">
        <v>485.93950000000001</v>
      </c>
      <c r="J12117" s="5">
        <v>4.9999999998817603E-4</v>
      </c>
      <c r="K12117" s="5">
        <v>485.94</v>
      </c>
      <c r="L12117" s="5">
        <v>0</v>
      </c>
      <c r="M12117" t="str">
        <f>IF(ISERROR(VLOOKUP(A12117,'[1]Ecart validé'!$A:$A,1,FALSE)),Z12117,"Ecart Validé")</f>
        <v>valid</v>
      </c>
      <c r="R12117" t="s">
        <v>30</v>
      </c>
      <c r="X12117"/>
      <c r="Y12117"/>
      <c r="Z12117" t="s">
        <v>31</v>
      </c>
    </row>
    <row r="12118" spans="1:26" x14ac:dyDescent="0.3">
      <c r="A12118" t="s">
        <v>14998</v>
      </c>
      <c r="B12118" t="s">
        <v>6835</v>
      </c>
      <c r="C12118">
        <v>239369</v>
      </c>
      <c r="D12118" t="str">
        <f>+VLOOKUP(C12118,Param!K:L,2,FALSE)</f>
        <v>MXNS Auditing Italia S.r.l.</v>
      </c>
      <c r="E12118" t="s">
        <v>14996</v>
      </c>
      <c r="F12118" t="s">
        <v>8266</v>
      </c>
      <c r="G12118" t="s">
        <v>29</v>
      </c>
      <c r="H12118" s="5">
        <v>562.98</v>
      </c>
      <c r="I12118" s="5">
        <v>562.97990000000004</v>
      </c>
      <c r="J12118" s="5">
        <v>9.9999999974897906E-5</v>
      </c>
      <c r="K12118" s="5">
        <v>562.98</v>
      </c>
      <c r="L12118" s="5">
        <v>0</v>
      </c>
      <c r="M12118" t="str">
        <f>IF(ISERROR(VLOOKUP(A12118,'[1]Ecart validé'!$A:$A,1,FALSE)),Z12118,"Ecart Validé")</f>
        <v>valid</v>
      </c>
      <c r="R12118" t="s">
        <v>30</v>
      </c>
      <c r="X12118"/>
      <c r="Y12118"/>
      <c r="Z12118" t="s">
        <v>31</v>
      </c>
    </row>
    <row r="12119" spans="1:26" x14ac:dyDescent="0.3">
      <c r="A12119" t="s">
        <v>14999</v>
      </c>
      <c r="B12119" t="s">
        <v>6835</v>
      </c>
      <c r="C12119">
        <v>290734</v>
      </c>
      <c r="D12119" t="str">
        <f>+VLOOKUP(C12119,Param!K:L,2,FALSE)</f>
        <v>CAMA SRL</v>
      </c>
      <c r="E12119" t="s">
        <v>7188</v>
      </c>
      <c r="F12119" t="s">
        <v>8262</v>
      </c>
      <c r="G12119" t="s">
        <v>29</v>
      </c>
      <c r="H12119" s="5">
        <v>96.23</v>
      </c>
      <c r="I12119" s="5">
        <v>96.228800000000007</v>
      </c>
      <c r="J12119" s="5">
        <v>1.1999999999972001E-3</v>
      </c>
      <c r="K12119" s="5">
        <v>96.23</v>
      </c>
      <c r="L12119" s="5">
        <v>0</v>
      </c>
      <c r="M12119" t="str">
        <f>IF(ISERROR(VLOOKUP(A12119,'[1]Ecart validé'!$A:$A,1,FALSE)),Z12119,"Ecart Validé")</f>
        <v>valid</v>
      </c>
      <c r="R12119" t="s">
        <v>30</v>
      </c>
      <c r="X12119"/>
      <c r="Y12119"/>
      <c r="Z12119" t="s">
        <v>31</v>
      </c>
    </row>
    <row r="12120" spans="1:26" x14ac:dyDescent="0.3">
      <c r="A12120" t="s">
        <v>15000</v>
      </c>
      <c r="B12120" t="s">
        <v>6835</v>
      </c>
      <c r="C12120">
        <v>290734</v>
      </c>
      <c r="D12120" t="str">
        <f>+VLOOKUP(C12120,Param!K:L,2,FALSE)</f>
        <v>CAMA SRL</v>
      </c>
      <c r="E12120" t="s">
        <v>7188</v>
      </c>
      <c r="F12120" t="s">
        <v>8264</v>
      </c>
      <c r="G12120" t="s">
        <v>29</v>
      </c>
      <c r="H12120" s="5">
        <v>108.32</v>
      </c>
      <c r="I12120" s="5">
        <v>108.3152</v>
      </c>
      <c r="J12120" s="5">
        <v>4.7999999999888097E-3</v>
      </c>
      <c r="K12120" s="5">
        <v>108.32</v>
      </c>
      <c r="L12120" s="5">
        <v>0</v>
      </c>
      <c r="M12120" t="str">
        <f>IF(ISERROR(VLOOKUP(A12120,'[1]Ecart validé'!$A:$A,1,FALSE)),Z12120,"Ecart Validé")</f>
        <v>valid</v>
      </c>
      <c r="R12120" t="s">
        <v>30</v>
      </c>
      <c r="X12120"/>
      <c r="Y12120"/>
      <c r="Z12120" t="s">
        <v>31</v>
      </c>
    </row>
    <row r="12121" spans="1:26" x14ac:dyDescent="0.3">
      <c r="A12121" t="s">
        <v>15001</v>
      </c>
      <c r="B12121" t="s">
        <v>6835</v>
      </c>
      <c r="C12121">
        <v>290734</v>
      </c>
      <c r="D12121" t="str">
        <f>+VLOOKUP(C12121,Param!K:L,2,FALSE)</f>
        <v>CAMA SRL</v>
      </c>
      <c r="E12121" t="s">
        <v>7188</v>
      </c>
      <c r="F12121" t="s">
        <v>8266</v>
      </c>
      <c r="G12121" t="s">
        <v>29</v>
      </c>
      <c r="H12121" s="5">
        <v>81.09</v>
      </c>
      <c r="I12121" s="5">
        <v>81.094099999999997</v>
      </c>
      <c r="J12121" s="5">
        <v>-4.0999999999939904E-3</v>
      </c>
      <c r="K12121" s="5">
        <v>81.09</v>
      </c>
      <c r="L12121" s="5">
        <v>0</v>
      </c>
      <c r="M12121" t="str">
        <f>IF(ISERROR(VLOOKUP(A12121,'[1]Ecart validé'!$A:$A,1,FALSE)),Z12121,"Ecart Validé")</f>
        <v>valid</v>
      </c>
      <c r="R12121" t="s">
        <v>30</v>
      </c>
      <c r="X12121"/>
      <c r="Y12121"/>
      <c r="Z12121" t="s">
        <v>31</v>
      </c>
    </row>
    <row r="12122" spans="1:26" x14ac:dyDescent="0.3">
      <c r="A12122" t="s">
        <v>15002</v>
      </c>
      <c r="B12122" t="s">
        <v>6835</v>
      </c>
      <c r="C12122">
        <v>350719</v>
      </c>
      <c r="D12122" t="str">
        <f>+VLOOKUP(C12122,Param!K:L,2,FALSE)</f>
        <v>POOL MANAGEMENT S.R.L</v>
      </c>
      <c r="E12122" t="s">
        <v>7219</v>
      </c>
      <c r="F12122" t="s">
        <v>8262</v>
      </c>
      <c r="G12122" t="s">
        <v>29</v>
      </c>
      <c r="H12122" s="5">
        <v>370.58</v>
      </c>
      <c r="I12122" s="5">
        <v>370.58</v>
      </c>
      <c r="J12122" s="5">
        <v>0</v>
      </c>
      <c r="K12122" s="5">
        <v>370.58</v>
      </c>
      <c r="L12122" s="5">
        <v>0</v>
      </c>
      <c r="M12122" t="str">
        <f>IF(ISERROR(VLOOKUP(A12122,'[1]Ecart validé'!$A:$A,1,FALSE)),Z12122,"Ecart Validé")</f>
        <v>valid</v>
      </c>
      <c r="R12122" t="s">
        <v>30</v>
      </c>
      <c r="X12122"/>
      <c r="Y12122"/>
      <c r="Z12122" t="s">
        <v>31</v>
      </c>
    </row>
    <row r="12123" spans="1:26" x14ac:dyDescent="0.3">
      <c r="A12123" t="s">
        <v>15003</v>
      </c>
      <c r="B12123" t="s">
        <v>6835</v>
      </c>
      <c r="C12123">
        <v>350719</v>
      </c>
      <c r="D12123" t="str">
        <f>+VLOOKUP(C12123,Param!K:L,2,FALSE)</f>
        <v>POOL MANAGEMENT S.R.L</v>
      </c>
      <c r="E12123" t="s">
        <v>7219</v>
      </c>
      <c r="F12123" t="s">
        <v>8264</v>
      </c>
      <c r="G12123" t="s">
        <v>29</v>
      </c>
      <c r="H12123" s="5">
        <v>1181.3599999999999</v>
      </c>
      <c r="I12123" s="5">
        <v>1181.355</v>
      </c>
      <c r="J12123" s="5">
        <v>4.9999999998817596E-3</v>
      </c>
      <c r="K12123" s="5">
        <v>1181.3599999999999</v>
      </c>
      <c r="L12123" s="5">
        <v>0</v>
      </c>
      <c r="M12123" t="str">
        <f>IF(ISERROR(VLOOKUP(A12123,'[1]Ecart validé'!$A:$A,1,FALSE)),Z12123,"Ecart Validé")</f>
        <v>valid</v>
      </c>
      <c r="R12123" t="s">
        <v>30</v>
      </c>
      <c r="X12123"/>
      <c r="Y12123"/>
      <c r="Z12123" t="s">
        <v>31</v>
      </c>
    </row>
    <row r="12124" spans="1:26" x14ac:dyDescent="0.3">
      <c r="A12124" t="s">
        <v>15004</v>
      </c>
      <c r="B12124" t="s">
        <v>6835</v>
      </c>
      <c r="C12124">
        <v>350719</v>
      </c>
      <c r="D12124" t="str">
        <f>+VLOOKUP(C12124,Param!K:L,2,FALSE)</f>
        <v>POOL MANAGEMENT S.R.L</v>
      </c>
      <c r="E12124" t="s">
        <v>7219</v>
      </c>
      <c r="F12124" t="s">
        <v>8266</v>
      </c>
      <c r="G12124" t="s">
        <v>29</v>
      </c>
      <c r="H12124" s="5">
        <v>362.32</v>
      </c>
      <c r="I12124" s="5">
        <v>362.32</v>
      </c>
      <c r="J12124" s="5">
        <v>0</v>
      </c>
      <c r="K12124" s="5">
        <v>362.32</v>
      </c>
      <c r="L12124" s="5">
        <v>0</v>
      </c>
      <c r="M12124" t="str">
        <f>IF(ISERROR(VLOOKUP(A12124,'[1]Ecart validé'!$A:$A,1,FALSE)),Z12124,"Ecart Validé")</f>
        <v>valid</v>
      </c>
      <c r="R12124" t="s">
        <v>30</v>
      </c>
      <c r="X12124"/>
      <c r="Y12124"/>
      <c r="Z12124" t="s">
        <v>31</v>
      </c>
    </row>
    <row r="12125" spans="1:26" x14ac:dyDescent="0.3">
      <c r="A12125" t="s">
        <v>15005</v>
      </c>
      <c r="B12125" t="s">
        <v>6835</v>
      </c>
      <c r="C12125">
        <v>224290</v>
      </c>
      <c r="D12125" t="str">
        <f>+VLOOKUP(C12125,Param!K:L,2,FALSE)</f>
        <v>BE HOTEL GROUP SNC DI MARZIALE LUIGI E ANNA</v>
      </c>
      <c r="E12125" t="s">
        <v>7144</v>
      </c>
      <c r="F12125" t="s">
        <v>8262</v>
      </c>
      <c r="G12125" t="s">
        <v>29</v>
      </c>
      <c r="H12125" s="5">
        <v>180.33</v>
      </c>
      <c r="I12125" s="5">
        <v>180.32669999999999</v>
      </c>
      <c r="J12125" s="5">
        <v>3.30000000002428E-3</v>
      </c>
      <c r="K12125" s="5">
        <v>180.33</v>
      </c>
      <c r="L12125" s="5">
        <v>0</v>
      </c>
      <c r="M12125" t="str">
        <f>IF(ISERROR(VLOOKUP(A12125,'[1]Ecart validé'!$A:$A,1,FALSE)),Z12125,"Ecart Validé")</f>
        <v>valid</v>
      </c>
      <c r="R12125" t="s">
        <v>30</v>
      </c>
      <c r="X12125"/>
      <c r="Y12125"/>
      <c r="Z12125" t="s">
        <v>31</v>
      </c>
    </row>
    <row r="12126" spans="1:26" x14ac:dyDescent="0.3">
      <c r="A12126" t="s">
        <v>15006</v>
      </c>
      <c r="B12126" t="s">
        <v>6835</v>
      </c>
      <c r="C12126">
        <v>224290</v>
      </c>
      <c r="D12126" t="str">
        <f>+VLOOKUP(C12126,Param!K:L,2,FALSE)</f>
        <v>BE HOTEL GROUP SNC DI MARZIALE LUIGI E ANNA</v>
      </c>
      <c r="E12126" t="s">
        <v>7144</v>
      </c>
      <c r="F12126" t="s">
        <v>8264</v>
      </c>
      <c r="G12126" t="s">
        <v>29</v>
      </c>
      <c r="H12126" s="5">
        <v>565.94000000000005</v>
      </c>
      <c r="I12126" s="5">
        <v>565.93859999999995</v>
      </c>
      <c r="J12126" s="5">
        <v>1.4000000001033099E-3</v>
      </c>
      <c r="K12126" s="5">
        <v>565.94000000000005</v>
      </c>
      <c r="L12126" s="5">
        <v>0</v>
      </c>
      <c r="M12126" t="str">
        <f>IF(ISERROR(VLOOKUP(A12126,'[1]Ecart validé'!$A:$A,1,FALSE)),Z12126,"Ecart Validé")</f>
        <v>valid</v>
      </c>
      <c r="R12126" t="s">
        <v>30</v>
      </c>
      <c r="X12126"/>
      <c r="Y12126"/>
      <c r="Z12126" t="s">
        <v>31</v>
      </c>
    </row>
    <row r="12127" spans="1:26" x14ac:dyDescent="0.3">
      <c r="A12127" t="s">
        <v>15007</v>
      </c>
      <c r="B12127" t="s">
        <v>6835</v>
      </c>
      <c r="C12127">
        <v>224290</v>
      </c>
      <c r="D12127" t="str">
        <f>+VLOOKUP(C12127,Param!K:L,2,FALSE)</f>
        <v>BE HOTEL GROUP SNC DI MARZIALE LUIGI E ANNA</v>
      </c>
      <c r="E12127" t="s">
        <v>7144</v>
      </c>
      <c r="F12127" t="s">
        <v>8266</v>
      </c>
      <c r="G12127" t="s">
        <v>29</v>
      </c>
      <c r="H12127" s="5">
        <v>238.28</v>
      </c>
      <c r="I12127" s="5">
        <v>238.28020000000001</v>
      </c>
      <c r="J12127" s="5">
        <v>-2.0000000000663901E-4</v>
      </c>
      <c r="K12127" s="5">
        <v>238.28</v>
      </c>
      <c r="L12127" s="5">
        <v>0</v>
      </c>
      <c r="M12127" t="str">
        <f>IF(ISERROR(VLOOKUP(A12127,'[1]Ecart validé'!$A:$A,1,FALSE)),Z12127,"Ecart Validé")</f>
        <v>valid</v>
      </c>
      <c r="R12127" t="s">
        <v>30</v>
      </c>
      <c r="X12127"/>
      <c r="Y12127"/>
      <c r="Z12127" t="s">
        <v>31</v>
      </c>
    </row>
    <row r="12128" spans="1:26" ht="57.6" x14ac:dyDescent="0.3">
      <c r="A12128" t="s">
        <v>15008</v>
      </c>
      <c r="B12128" t="s">
        <v>6835</v>
      </c>
      <c r="C12128">
        <v>29520</v>
      </c>
      <c r="D12128" t="str">
        <f>+VLOOKUP(C12128,Param!K:L,2,FALSE)</f>
        <v>MARR SPA</v>
      </c>
      <c r="E12128" t="s">
        <v>7006</v>
      </c>
      <c r="F12128" t="s">
        <v>8260</v>
      </c>
      <c r="G12128" t="s">
        <v>29</v>
      </c>
      <c r="H12128" s="5">
        <v>8219.65</v>
      </c>
      <c r="I12128" s="5">
        <v>8219.6474999999991</v>
      </c>
      <c r="J12128" s="5">
        <v>2.5000000005093101E-3</v>
      </c>
      <c r="K12128" s="5">
        <v>8219.6474999999991</v>
      </c>
      <c r="L12128" s="5">
        <v>2.5000000005093101E-3</v>
      </c>
      <c r="M12128" t="str">
        <f>IF(ISERROR(VLOOKUP(A12128,'[1]Ecart validé'!$A:$A,1,FALSE)),Z12128,"Ecart Validé")</f>
        <v>valid</v>
      </c>
      <c r="R12128" t="s">
        <v>30</v>
      </c>
      <c r="S12128" t="s">
        <v>42</v>
      </c>
      <c r="T12128" t="s">
        <v>325</v>
      </c>
      <c r="U12128" s="13" t="s">
        <v>15009</v>
      </c>
      <c r="V12128" t="s">
        <v>45</v>
      </c>
      <c r="W12128" t="s">
        <v>2339</v>
      </c>
      <c r="X12128" t="s">
        <v>6978</v>
      </c>
      <c r="Y12128" t="s">
        <v>6978</v>
      </c>
      <c r="Z12128" t="s">
        <v>31</v>
      </c>
    </row>
    <row r="12129" spans="1:26" x14ac:dyDescent="0.3">
      <c r="A12129" t="s">
        <v>15010</v>
      </c>
      <c r="B12129" t="s">
        <v>6835</v>
      </c>
      <c r="C12129">
        <v>29520</v>
      </c>
      <c r="D12129" t="str">
        <f>+VLOOKUP(C12129,Param!K:L,2,FALSE)</f>
        <v>MARR SPA</v>
      </c>
      <c r="E12129" t="s">
        <v>7006</v>
      </c>
      <c r="F12129" t="s">
        <v>8262</v>
      </c>
      <c r="G12129" t="s">
        <v>29</v>
      </c>
      <c r="H12129" s="5">
        <v>13973.22</v>
      </c>
      <c r="I12129" s="5">
        <v>13973.219300000001</v>
      </c>
      <c r="J12129" s="5">
        <v>6.9999999868741703E-4</v>
      </c>
      <c r="K12129" s="5">
        <v>13973.219300000001</v>
      </c>
      <c r="L12129" s="5">
        <v>6.9999999868741703E-4</v>
      </c>
      <c r="M12129" t="str">
        <f>IF(ISERROR(VLOOKUP(A12129,'[1]Ecart validé'!$A:$A,1,FALSE)),Z12129,"Ecart Validé")</f>
        <v>valid</v>
      </c>
      <c r="R12129" t="s">
        <v>30</v>
      </c>
      <c r="X12129"/>
      <c r="Y12129"/>
      <c r="Z12129" t="s">
        <v>31</v>
      </c>
    </row>
    <row r="12130" spans="1:26" x14ac:dyDescent="0.3">
      <c r="A12130" t="s">
        <v>15011</v>
      </c>
      <c r="B12130" t="s">
        <v>6835</v>
      </c>
      <c r="C12130">
        <v>29520</v>
      </c>
      <c r="D12130" t="str">
        <f>+VLOOKUP(C12130,Param!K:L,2,FALSE)</f>
        <v>MARR SPA</v>
      </c>
      <c r="E12130" t="s">
        <v>7006</v>
      </c>
      <c r="F12130" t="s">
        <v>8264</v>
      </c>
      <c r="G12130" t="s">
        <v>29</v>
      </c>
      <c r="H12130" s="5">
        <v>23992.52</v>
      </c>
      <c r="I12130" s="5">
        <v>23992.5245</v>
      </c>
      <c r="J12130" s="5">
        <v>-4.4999999990977804E-3</v>
      </c>
      <c r="K12130" s="5">
        <v>23992.5245</v>
      </c>
      <c r="L12130" s="5">
        <v>-4.4999999990977804E-3</v>
      </c>
      <c r="M12130" t="str">
        <f>IF(ISERROR(VLOOKUP(A12130,'[1]Ecart validé'!$A:$A,1,FALSE)),Z12130,"Ecart Validé")</f>
        <v>valid</v>
      </c>
      <c r="R12130" t="s">
        <v>30</v>
      </c>
      <c r="X12130"/>
      <c r="Y12130"/>
      <c r="Z12130" t="s">
        <v>31</v>
      </c>
    </row>
    <row r="12131" spans="1:26" x14ac:dyDescent="0.3">
      <c r="A12131" t="s">
        <v>15012</v>
      </c>
      <c r="B12131" t="s">
        <v>6835</v>
      </c>
      <c r="C12131">
        <v>29520</v>
      </c>
      <c r="D12131" t="str">
        <f>+VLOOKUP(C12131,Param!K:L,2,FALSE)</f>
        <v>MARR SPA</v>
      </c>
      <c r="E12131" t="s">
        <v>7006</v>
      </c>
      <c r="F12131" t="s">
        <v>8266</v>
      </c>
      <c r="G12131" t="s">
        <v>29</v>
      </c>
      <c r="H12131" s="5">
        <v>18965.599999999999</v>
      </c>
      <c r="I12131" s="5">
        <v>18965.599099999999</v>
      </c>
      <c r="J12131" s="5">
        <v>8.9999999909195995E-4</v>
      </c>
      <c r="K12131" s="5">
        <v>18965.599099999999</v>
      </c>
      <c r="L12131" s="5">
        <v>8.9999999909195995E-4</v>
      </c>
      <c r="M12131" t="str">
        <f>IF(ISERROR(VLOOKUP(A12131,'[1]Ecart validé'!$A:$A,1,FALSE)),Z12131,"Ecart Validé")</f>
        <v>valid</v>
      </c>
      <c r="R12131" t="s">
        <v>30</v>
      </c>
      <c r="X12131"/>
      <c r="Y12131"/>
      <c r="Z12131" t="s">
        <v>31</v>
      </c>
    </row>
    <row r="12132" spans="1:26" x14ac:dyDescent="0.3">
      <c r="A12132" t="s">
        <v>15013</v>
      </c>
      <c r="B12132" t="s">
        <v>6835</v>
      </c>
      <c r="C12132">
        <v>28348</v>
      </c>
      <c r="D12132" t="str">
        <f>+VLOOKUP(C12132,Param!K:L,2,FALSE)</f>
        <v>ADECCO ITALIA SPA</v>
      </c>
      <c r="E12132" t="s">
        <v>15014</v>
      </c>
      <c r="F12132" t="s">
        <v>8262</v>
      </c>
      <c r="G12132" t="s">
        <v>29</v>
      </c>
      <c r="H12132" s="5">
        <v>160.31</v>
      </c>
      <c r="I12132" s="5">
        <v>160.30799999999999</v>
      </c>
      <c r="J12132" s="5">
        <v>2.0000000000095402E-3</v>
      </c>
      <c r="K12132" s="5">
        <v>160.31</v>
      </c>
      <c r="L12132" s="5">
        <v>0</v>
      </c>
      <c r="M12132" t="str">
        <f>IF(ISERROR(VLOOKUP(A12132,'[1]Ecart validé'!$A:$A,1,FALSE)),Z12132,"Ecart Validé")</f>
        <v>valid</v>
      </c>
      <c r="R12132" t="s">
        <v>30</v>
      </c>
      <c r="T12132" s="41"/>
      <c r="X12132"/>
      <c r="Y12132"/>
      <c r="Z12132" t="s">
        <v>31</v>
      </c>
    </row>
    <row r="12133" spans="1:26" x14ac:dyDescent="0.3">
      <c r="A12133" t="s">
        <v>15015</v>
      </c>
      <c r="B12133" t="s">
        <v>6835</v>
      </c>
      <c r="C12133">
        <v>29968</v>
      </c>
      <c r="D12133" t="str">
        <f>+VLOOKUP(C12133,Param!K:L,2,FALSE)</f>
        <v>MACE' FRUIT S.RL.</v>
      </c>
      <c r="E12133" t="s">
        <v>7223</v>
      </c>
      <c r="F12133" t="s">
        <v>8262</v>
      </c>
      <c r="G12133" t="s">
        <v>29</v>
      </c>
      <c r="H12133" s="5">
        <v>5.42</v>
      </c>
      <c r="I12133" s="5">
        <v>5.4154999999999998</v>
      </c>
      <c r="J12133" s="5">
        <v>4.5000000000001697E-3</v>
      </c>
      <c r="K12133" s="5">
        <v>5.42</v>
      </c>
      <c r="L12133" s="5">
        <v>0</v>
      </c>
      <c r="M12133" t="str">
        <f>IF(ISERROR(VLOOKUP(A12133,'[1]Ecart validé'!$A:$A,1,FALSE)),Z12133,"Ecart Validé")</f>
        <v>valid</v>
      </c>
      <c r="R12133" t="s">
        <v>30</v>
      </c>
      <c r="X12133"/>
      <c r="Y12133"/>
      <c r="Z12133" t="s">
        <v>31</v>
      </c>
    </row>
    <row r="12134" spans="1:26" x14ac:dyDescent="0.3">
      <c r="A12134" t="s">
        <v>15016</v>
      </c>
      <c r="B12134" t="s">
        <v>6835</v>
      </c>
      <c r="C12134">
        <v>29968</v>
      </c>
      <c r="D12134" t="str">
        <f>+VLOOKUP(C12134,Param!K:L,2,FALSE)</f>
        <v>MACE' FRUIT S.RL.</v>
      </c>
      <c r="E12134" t="s">
        <v>7223</v>
      </c>
      <c r="F12134" t="s">
        <v>8264</v>
      </c>
      <c r="G12134" t="s">
        <v>29</v>
      </c>
      <c r="H12134" s="5">
        <v>26.43</v>
      </c>
      <c r="I12134" s="5">
        <v>26.431000000000001</v>
      </c>
      <c r="J12134" s="5">
        <v>-1.00000000000122E-3</v>
      </c>
      <c r="K12134" s="5">
        <v>26.43</v>
      </c>
      <c r="L12134" s="5">
        <v>0</v>
      </c>
      <c r="M12134" t="str">
        <f>IF(ISERROR(VLOOKUP(A12134,'[1]Ecart validé'!$A:$A,1,FALSE)),Z12134,"Ecart Validé")</f>
        <v>valid</v>
      </c>
      <c r="R12134" t="s">
        <v>30</v>
      </c>
      <c r="X12134"/>
      <c r="Y12134"/>
      <c r="Z12134" t="s">
        <v>31</v>
      </c>
    </row>
    <row r="12135" spans="1:26" x14ac:dyDescent="0.3">
      <c r="A12135" t="s">
        <v>15017</v>
      </c>
      <c r="B12135" t="s">
        <v>6835</v>
      </c>
      <c r="C12135">
        <v>29968</v>
      </c>
      <c r="D12135" t="str">
        <f>+VLOOKUP(C12135,Param!K:L,2,FALSE)</f>
        <v>MACE' FRUIT S.RL.</v>
      </c>
      <c r="E12135" t="s">
        <v>7223</v>
      </c>
      <c r="F12135" t="s">
        <v>8266</v>
      </c>
      <c r="G12135" t="s">
        <v>29</v>
      </c>
      <c r="H12135" s="5">
        <v>66.92</v>
      </c>
      <c r="I12135" s="5">
        <v>66.918000000000006</v>
      </c>
      <c r="J12135" s="5">
        <v>1.9999999999953302E-3</v>
      </c>
      <c r="K12135" s="5">
        <v>66.92</v>
      </c>
      <c r="L12135" s="5">
        <v>0</v>
      </c>
      <c r="M12135" t="str">
        <f>IF(ISERROR(VLOOKUP(A12135,'[1]Ecart validé'!$A:$A,1,FALSE)),Z12135,"Ecart Validé")</f>
        <v>valid</v>
      </c>
      <c r="R12135" t="s">
        <v>30</v>
      </c>
      <c r="X12135"/>
      <c r="Y12135"/>
      <c r="Z12135" t="s">
        <v>31</v>
      </c>
    </row>
    <row r="12136" spans="1:26" x14ac:dyDescent="0.3">
      <c r="A12136" t="s">
        <v>15018</v>
      </c>
      <c r="B12136" t="s">
        <v>6835</v>
      </c>
      <c r="C12136">
        <v>30195</v>
      </c>
      <c r="D12136" t="str">
        <f>+VLOOKUP(C12136,Param!K:L,2,FALSE)</f>
        <v>DEMI S.P.A.</v>
      </c>
      <c r="E12136" t="s">
        <v>15019</v>
      </c>
      <c r="F12136" t="s">
        <v>8262</v>
      </c>
      <c r="G12136" t="s">
        <v>29</v>
      </c>
      <c r="H12136" s="5">
        <v>1718.87</v>
      </c>
      <c r="I12136" s="5">
        <v>1718.8748000000001</v>
      </c>
      <c r="J12136" s="5">
        <v>-4.80000000015934E-3</v>
      </c>
      <c r="K12136" s="5">
        <v>1718.87</v>
      </c>
      <c r="L12136" s="5">
        <v>0</v>
      </c>
      <c r="M12136" t="str">
        <f>IF(ISERROR(VLOOKUP(A12136,'[1]Ecart validé'!$A:$A,1,FALSE)),Z12136,"Ecart Validé")</f>
        <v>valid</v>
      </c>
      <c r="R12136" t="s">
        <v>30</v>
      </c>
      <c r="X12136"/>
      <c r="Y12136"/>
      <c r="Z12136" t="s">
        <v>31</v>
      </c>
    </row>
    <row r="12137" spans="1:26" x14ac:dyDescent="0.3">
      <c r="A12137" t="s">
        <v>15020</v>
      </c>
      <c r="B12137" t="s">
        <v>6835</v>
      </c>
      <c r="C12137">
        <v>30195</v>
      </c>
      <c r="D12137" t="str">
        <f>+VLOOKUP(C12137,Param!K:L,2,FALSE)</f>
        <v>DEMI S.P.A.</v>
      </c>
      <c r="E12137" t="s">
        <v>15019</v>
      </c>
      <c r="F12137" t="s">
        <v>8264</v>
      </c>
      <c r="G12137" t="s">
        <v>29</v>
      </c>
      <c r="H12137" s="5">
        <v>8513.57</v>
      </c>
      <c r="I12137" s="5">
        <v>8513.5660000000007</v>
      </c>
      <c r="J12137" s="5">
        <v>3.99999999899591E-3</v>
      </c>
      <c r="K12137" s="5">
        <v>8513.57</v>
      </c>
      <c r="L12137" s="5">
        <v>0</v>
      </c>
      <c r="M12137" t="str">
        <f>IF(ISERROR(VLOOKUP(A12137,'[1]Ecart validé'!$A:$A,1,FALSE)),Z12137,"Ecart Validé")</f>
        <v>valid</v>
      </c>
      <c r="R12137" t="s">
        <v>30</v>
      </c>
      <c r="X12137"/>
      <c r="Y12137"/>
      <c r="Z12137" t="s">
        <v>31</v>
      </c>
    </row>
    <row r="12138" spans="1:26" x14ac:dyDescent="0.3">
      <c r="A12138" t="s">
        <v>15021</v>
      </c>
      <c r="B12138" t="s">
        <v>6835</v>
      </c>
      <c r="C12138">
        <v>30195</v>
      </c>
      <c r="D12138" t="str">
        <f>+VLOOKUP(C12138,Param!K:L,2,FALSE)</f>
        <v>DEMI S.P.A.</v>
      </c>
      <c r="E12138" t="s">
        <v>15019</v>
      </c>
      <c r="F12138" t="s">
        <v>8266</v>
      </c>
      <c r="G12138" t="s">
        <v>29</v>
      </c>
      <c r="H12138" s="5">
        <v>327.49</v>
      </c>
      <c r="I12138" s="5">
        <v>327.49239999999998</v>
      </c>
      <c r="J12138" s="5">
        <v>-2.3999999999659801E-3</v>
      </c>
      <c r="K12138" s="5">
        <v>327.49</v>
      </c>
      <c r="L12138" s="5">
        <v>0</v>
      </c>
      <c r="M12138" t="str">
        <f>IF(ISERROR(VLOOKUP(A12138,'[1]Ecart validé'!$A:$A,1,FALSE)),Z12138,"Ecart Validé")</f>
        <v>valid</v>
      </c>
      <c r="R12138" t="s">
        <v>30</v>
      </c>
      <c r="X12138"/>
      <c r="Y12138"/>
      <c r="Z12138" t="s">
        <v>31</v>
      </c>
    </row>
    <row r="12139" spans="1:26" x14ac:dyDescent="0.3">
      <c r="A12139" t="s">
        <v>15022</v>
      </c>
      <c r="B12139" t="s">
        <v>6835</v>
      </c>
      <c r="C12139">
        <v>27582</v>
      </c>
      <c r="D12139" t="str">
        <f>+VLOOKUP(C12139,Param!K:L,2,FALSE)</f>
        <v>CORSINO CORSINI SPA</v>
      </c>
      <c r="E12139" t="s">
        <v>6866</v>
      </c>
      <c r="F12139" t="s">
        <v>8262</v>
      </c>
      <c r="G12139" t="s">
        <v>29</v>
      </c>
      <c r="H12139" s="5">
        <v>67.58</v>
      </c>
      <c r="I12139" s="5">
        <v>67.576400000000007</v>
      </c>
      <c r="J12139" s="5">
        <v>3.5999999999916099E-3</v>
      </c>
      <c r="K12139" s="5">
        <v>67.58</v>
      </c>
      <c r="L12139" s="5">
        <v>0</v>
      </c>
      <c r="M12139" t="str">
        <f>IF(ISERROR(VLOOKUP(A12139,'[1]Ecart validé'!$A:$A,1,FALSE)),Z12139,"Ecart Validé")</f>
        <v>valid</v>
      </c>
      <c r="R12139" t="s">
        <v>30</v>
      </c>
      <c r="X12139"/>
      <c r="Y12139"/>
      <c r="Z12139" t="s">
        <v>31</v>
      </c>
    </row>
    <row r="12140" spans="1:26" x14ac:dyDescent="0.3">
      <c r="A12140" t="s">
        <v>15023</v>
      </c>
      <c r="B12140" t="s">
        <v>6835</v>
      </c>
      <c r="C12140">
        <v>27582</v>
      </c>
      <c r="D12140" t="str">
        <f>+VLOOKUP(C12140,Param!K:L,2,FALSE)</f>
        <v>CORSINO CORSINI SPA</v>
      </c>
      <c r="E12140" t="s">
        <v>6866</v>
      </c>
      <c r="F12140" t="s">
        <v>8264</v>
      </c>
      <c r="G12140" t="s">
        <v>29</v>
      </c>
      <c r="H12140" s="5">
        <v>205.83</v>
      </c>
      <c r="I12140" s="5">
        <v>205.83</v>
      </c>
      <c r="J12140" s="5">
        <v>0</v>
      </c>
      <c r="K12140" s="5">
        <v>205.83</v>
      </c>
      <c r="L12140" s="5">
        <v>0</v>
      </c>
      <c r="M12140" t="str">
        <f>IF(ISERROR(VLOOKUP(A12140,'[1]Ecart validé'!$A:$A,1,FALSE)),Z12140,"Ecart Validé")</f>
        <v>valid</v>
      </c>
      <c r="R12140" t="s">
        <v>30</v>
      </c>
      <c r="X12140"/>
      <c r="Y12140"/>
      <c r="Z12140" t="s">
        <v>31</v>
      </c>
    </row>
    <row r="12141" spans="1:26" x14ac:dyDescent="0.3">
      <c r="A12141" t="s">
        <v>15024</v>
      </c>
      <c r="B12141" t="s">
        <v>6835</v>
      </c>
      <c r="C12141">
        <v>27582</v>
      </c>
      <c r="D12141" t="str">
        <f>+VLOOKUP(C12141,Param!K:L,2,FALSE)</f>
        <v>CORSINO CORSINI SPA</v>
      </c>
      <c r="E12141" t="s">
        <v>6866</v>
      </c>
      <c r="F12141" t="s">
        <v>8266</v>
      </c>
      <c r="G12141" t="s">
        <v>29</v>
      </c>
      <c r="H12141" s="5">
        <v>336.24</v>
      </c>
      <c r="I12141" s="5">
        <v>336.24</v>
      </c>
      <c r="J12141" s="5">
        <v>0</v>
      </c>
      <c r="K12141" s="5">
        <v>336.24</v>
      </c>
      <c r="L12141" s="5">
        <v>0</v>
      </c>
      <c r="M12141" t="str">
        <f>IF(ISERROR(VLOOKUP(A12141,'[1]Ecart validé'!$A:$A,1,FALSE)),Z12141,"Ecart Validé")</f>
        <v>valid</v>
      </c>
      <c r="R12141" t="s">
        <v>30</v>
      </c>
      <c r="X12141"/>
      <c r="Y12141"/>
      <c r="Z12141" t="s">
        <v>31</v>
      </c>
    </row>
    <row r="12142" spans="1:26" x14ac:dyDescent="0.3">
      <c r="A12142" t="s">
        <v>15025</v>
      </c>
      <c r="B12142" t="s">
        <v>6835</v>
      </c>
      <c r="C12142">
        <v>350185</v>
      </c>
      <c r="D12142" t="str">
        <f>+VLOOKUP(C12142,Param!K:L,2,FALSE)</f>
        <v xml:space="preserve">SGS SERTEC SRL </v>
      </c>
      <c r="E12142" t="s">
        <v>7260</v>
      </c>
      <c r="F12142" t="s">
        <v>8260</v>
      </c>
      <c r="G12142" t="s">
        <v>29</v>
      </c>
      <c r="H12142" s="5">
        <v>20.46</v>
      </c>
      <c r="I12142" s="5">
        <v>20.462</v>
      </c>
      <c r="J12142" s="5">
        <v>-1.9999999999988898E-3</v>
      </c>
      <c r="K12142" s="5">
        <v>20.46</v>
      </c>
      <c r="L12142" s="5">
        <v>0</v>
      </c>
      <c r="M12142" t="str">
        <f>IF(ISERROR(VLOOKUP(A12142,'[1]Ecart validé'!$A:$A,1,FALSE)),Z12142,"Ecart Validé")</f>
        <v>valid</v>
      </c>
      <c r="R12142" t="s">
        <v>30</v>
      </c>
      <c r="X12142"/>
      <c r="Y12142"/>
      <c r="Z12142" t="s">
        <v>31</v>
      </c>
    </row>
    <row r="12143" spans="1:26" x14ac:dyDescent="0.3">
      <c r="A12143" t="s">
        <v>15026</v>
      </c>
      <c r="B12143" t="s">
        <v>6835</v>
      </c>
      <c r="C12143">
        <v>350185</v>
      </c>
      <c r="D12143" t="str">
        <f>+VLOOKUP(C12143,Param!K:L,2,FALSE)</f>
        <v xml:space="preserve">SGS SERTEC SRL </v>
      </c>
      <c r="E12143" t="s">
        <v>7260</v>
      </c>
      <c r="F12143" t="s">
        <v>8262</v>
      </c>
      <c r="G12143" t="s">
        <v>29</v>
      </c>
      <c r="H12143" s="5">
        <v>27.26</v>
      </c>
      <c r="I12143" s="5">
        <v>27.260999999999999</v>
      </c>
      <c r="J12143" s="5">
        <v>-9.9999999999766899E-4</v>
      </c>
      <c r="K12143" s="5">
        <v>27.26</v>
      </c>
      <c r="L12143" s="5">
        <v>0</v>
      </c>
      <c r="M12143" t="str">
        <f>IF(ISERROR(VLOOKUP(A12143,'[1]Ecart validé'!$A:$A,1,FALSE)),Z12143,"Ecart Validé")</f>
        <v>valid</v>
      </c>
      <c r="R12143" t="s">
        <v>30</v>
      </c>
      <c r="X12143"/>
      <c r="Y12143"/>
      <c r="Z12143" t="s">
        <v>31</v>
      </c>
    </row>
    <row r="12144" spans="1:26" x14ac:dyDescent="0.3">
      <c r="A12144" t="s">
        <v>15027</v>
      </c>
      <c r="B12144" t="s">
        <v>6835</v>
      </c>
      <c r="C12144">
        <v>350185</v>
      </c>
      <c r="D12144" t="str">
        <f>+VLOOKUP(C12144,Param!K:L,2,FALSE)</f>
        <v xml:space="preserve">SGS SERTEC SRL </v>
      </c>
      <c r="E12144" t="s">
        <v>7260</v>
      </c>
      <c r="F12144" t="s">
        <v>8264</v>
      </c>
      <c r="G12144" t="s">
        <v>29</v>
      </c>
      <c r="H12144" s="5">
        <v>16.16</v>
      </c>
      <c r="I12144" s="5">
        <v>16.158999999999999</v>
      </c>
      <c r="J12144" s="5">
        <v>1.00000000000122E-3</v>
      </c>
      <c r="K12144" s="5">
        <v>16.16</v>
      </c>
      <c r="L12144" s="5">
        <v>0</v>
      </c>
      <c r="M12144" t="str">
        <f>IF(ISERROR(VLOOKUP(A12144,'[1]Ecart validé'!$A:$A,1,FALSE)),Z12144,"Ecart Validé")</f>
        <v>valid</v>
      </c>
      <c r="R12144" t="s">
        <v>30</v>
      </c>
      <c r="X12144"/>
      <c r="Y12144"/>
      <c r="Z12144" t="s">
        <v>31</v>
      </c>
    </row>
    <row r="12145" spans="1:26" x14ac:dyDescent="0.3">
      <c r="A12145" t="s">
        <v>15028</v>
      </c>
      <c r="B12145" t="s">
        <v>6835</v>
      </c>
      <c r="C12145">
        <v>357379</v>
      </c>
      <c r="D12145" t="str">
        <f>+VLOOKUP(C12145,Param!K:L,2,FALSE)</f>
        <v>INTESIA ITALIA s.r.l.,</v>
      </c>
      <c r="E12145" t="s">
        <v>15029</v>
      </c>
      <c r="F12145" t="s">
        <v>8262</v>
      </c>
      <c r="G12145" t="s">
        <v>29</v>
      </c>
      <c r="H12145" s="5">
        <v>53.54</v>
      </c>
      <c r="I12145" s="5">
        <v>53.540999999999997</v>
      </c>
      <c r="J12145" s="5">
        <v>-9.9999999999766899E-4</v>
      </c>
      <c r="K12145" s="5">
        <v>53.54</v>
      </c>
      <c r="L12145" s="5">
        <v>0</v>
      </c>
      <c r="M12145" t="str">
        <f>IF(ISERROR(VLOOKUP(A12145,'[1]Ecart validé'!$A:$A,1,FALSE)),Z12145,"Ecart Validé")</f>
        <v>valid</v>
      </c>
      <c r="R12145" t="s">
        <v>30</v>
      </c>
      <c r="X12145"/>
      <c r="Y12145"/>
      <c r="Z12145" t="s">
        <v>31</v>
      </c>
    </row>
    <row r="12146" spans="1:26" x14ac:dyDescent="0.3">
      <c r="A12146" t="s">
        <v>15030</v>
      </c>
      <c r="B12146" t="s">
        <v>6835</v>
      </c>
      <c r="C12146">
        <v>357379</v>
      </c>
      <c r="D12146" t="str">
        <f>+VLOOKUP(C12146,Param!K:L,2,FALSE)</f>
        <v>INTESIA ITALIA s.r.l.,</v>
      </c>
      <c r="E12146" t="s">
        <v>15029</v>
      </c>
      <c r="F12146" t="s">
        <v>8266</v>
      </c>
      <c r="G12146" t="s">
        <v>29</v>
      </c>
      <c r="H12146" s="5">
        <v>57.5</v>
      </c>
      <c r="I12146" s="5">
        <v>57.502499999999998</v>
      </c>
      <c r="J12146" s="5">
        <v>-2.4999999999977202E-3</v>
      </c>
      <c r="K12146" s="5">
        <v>57.5</v>
      </c>
      <c r="L12146" s="5">
        <v>0</v>
      </c>
      <c r="M12146" t="str">
        <f>IF(ISERROR(VLOOKUP(A12146,'[1]Ecart validé'!$A:$A,1,FALSE)),Z12146,"Ecart Validé")</f>
        <v>valid</v>
      </c>
      <c r="R12146" t="s">
        <v>30</v>
      </c>
      <c r="X12146"/>
      <c r="Y12146"/>
      <c r="Z12146" t="s">
        <v>31</v>
      </c>
    </row>
    <row r="12147" spans="1:26" x14ac:dyDescent="0.3">
      <c r="A12147" t="s">
        <v>15031</v>
      </c>
      <c r="B12147" t="s">
        <v>6835</v>
      </c>
      <c r="C12147">
        <v>216969</v>
      </c>
      <c r="D12147" t="str">
        <f>+VLOOKUP(C12147,Param!K:L,2,FALSE)</f>
        <v>REXEL ITALIA SPA</v>
      </c>
      <c r="E12147" t="s">
        <v>15032</v>
      </c>
      <c r="F12147" t="s">
        <v>8262</v>
      </c>
      <c r="G12147" t="s">
        <v>29</v>
      </c>
      <c r="H12147" s="5">
        <v>18.18</v>
      </c>
      <c r="I12147" s="5">
        <v>18.175000000000001</v>
      </c>
      <c r="J12147" s="5">
        <v>4.999999999999E-3</v>
      </c>
      <c r="K12147" s="5">
        <v>18.18</v>
      </c>
      <c r="L12147" s="5">
        <v>0</v>
      </c>
      <c r="M12147" t="str">
        <f>IF(ISERROR(VLOOKUP(A12147,'[1]Ecart validé'!$A:$A,1,FALSE)),Z12147,"Ecart Validé")</f>
        <v>valid</v>
      </c>
      <c r="R12147" t="s">
        <v>30</v>
      </c>
      <c r="X12147"/>
      <c r="Y12147"/>
      <c r="Z12147" t="s">
        <v>31</v>
      </c>
    </row>
    <row r="12148" spans="1:26" x14ac:dyDescent="0.3">
      <c r="A12148" t="s">
        <v>15033</v>
      </c>
      <c r="B12148" t="s">
        <v>6835</v>
      </c>
      <c r="C12148">
        <v>216969</v>
      </c>
      <c r="D12148" t="str">
        <f>+VLOOKUP(C12148,Param!K:L,2,FALSE)</f>
        <v>REXEL ITALIA SPA</v>
      </c>
      <c r="E12148" t="s">
        <v>15032</v>
      </c>
      <c r="F12148" t="s">
        <v>8264</v>
      </c>
      <c r="G12148" t="s">
        <v>29</v>
      </c>
      <c r="H12148" s="5">
        <v>19.190000000000001</v>
      </c>
      <c r="I12148" s="5">
        <v>19.186800000000002</v>
      </c>
      <c r="J12148" s="5">
        <v>3.1999999999996402E-3</v>
      </c>
      <c r="K12148" s="5">
        <v>19.190000000000001</v>
      </c>
      <c r="L12148" s="5">
        <v>0</v>
      </c>
      <c r="M12148" t="str">
        <f>IF(ISERROR(VLOOKUP(A12148,'[1]Ecart validé'!$A:$A,1,FALSE)),Z12148,"Ecart Validé")</f>
        <v>valid</v>
      </c>
      <c r="R12148" t="s">
        <v>30</v>
      </c>
      <c r="X12148"/>
      <c r="Y12148"/>
      <c r="Z12148" t="s">
        <v>31</v>
      </c>
    </row>
    <row r="12149" spans="1:26" x14ac:dyDescent="0.3">
      <c r="A12149" t="s">
        <v>15034</v>
      </c>
      <c r="B12149" t="s">
        <v>6835</v>
      </c>
      <c r="C12149">
        <v>216969</v>
      </c>
      <c r="D12149" t="str">
        <f>+VLOOKUP(C12149,Param!K:L,2,FALSE)</f>
        <v>REXEL ITALIA SPA</v>
      </c>
      <c r="E12149" t="s">
        <v>15032</v>
      </c>
      <c r="F12149" t="s">
        <v>8266</v>
      </c>
      <c r="G12149" t="s">
        <v>29</v>
      </c>
      <c r="H12149" s="5">
        <v>7.68</v>
      </c>
      <c r="I12149" s="5">
        <v>7.6835000000000004</v>
      </c>
      <c r="J12149" s="5">
        <v>-3.50000000000072E-3</v>
      </c>
      <c r="K12149" s="5">
        <v>7.68</v>
      </c>
      <c r="L12149" s="5">
        <v>0</v>
      </c>
      <c r="M12149" t="str">
        <f>IF(ISERROR(VLOOKUP(A12149,'[1]Ecart validé'!$A:$A,1,FALSE)),Z12149,"Ecart Validé")</f>
        <v>valid</v>
      </c>
      <c r="R12149" t="s">
        <v>30</v>
      </c>
      <c r="X12149"/>
      <c r="Y12149"/>
      <c r="Z12149" t="s">
        <v>31</v>
      </c>
    </row>
    <row r="12150" spans="1:26" x14ac:dyDescent="0.3">
      <c r="A12150" t="s">
        <v>15035</v>
      </c>
      <c r="B12150" t="s">
        <v>6835</v>
      </c>
      <c r="C12150">
        <v>231804</v>
      </c>
      <c r="D12150" t="str">
        <f>+VLOOKUP(C12150,Param!K:L,2,FALSE)</f>
        <v>LAVASECCO DAMA DI DAVIDE SAVINO</v>
      </c>
      <c r="E12150" t="s">
        <v>7221</v>
      </c>
      <c r="F12150" t="s">
        <v>8262</v>
      </c>
      <c r="G12150" t="s">
        <v>29</v>
      </c>
      <c r="H12150" s="5">
        <v>6.95</v>
      </c>
      <c r="I12150" s="5">
        <v>6.9467999999999996</v>
      </c>
      <c r="J12150" s="5">
        <v>3.2000000000005301E-3</v>
      </c>
      <c r="K12150" s="5">
        <v>6.95</v>
      </c>
      <c r="L12150" s="5">
        <v>0</v>
      </c>
      <c r="M12150" t="str">
        <f>IF(ISERROR(VLOOKUP(A12150,'[1]Ecart validé'!$A:$A,1,FALSE)),Z12150,"Ecart Validé")</f>
        <v>valid</v>
      </c>
      <c r="R12150" t="s">
        <v>30</v>
      </c>
      <c r="X12150"/>
      <c r="Y12150"/>
      <c r="Z12150" t="s">
        <v>31</v>
      </c>
    </row>
    <row r="12151" spans="1:26" x14ac:dyDescent="0.3">
      <c r="A12151" t="s">
        <v>15036</v>
      </c>
      <c r="B12151" t="s">
        <v>6835</v>
      </c>
      <c r="C12151">
        <v>231804</v>
      </c>
      <c r="D12151" t="str">
        <f>+VLOOKUP(C12151,Param!K:L,2,FALSE)</f>
        <v>LAVASECCO DAMA DI DAVIDE SAVINO</v>
      </c>
      <c r="E12151" t="s">
        <v>7221</v>
      </c>
      <c r="F12151" t="s">
        <v>8266</v>
      </c>
      <c r="G12151" t="s">
        <v>29</v>
      </c>
      <c r="H12151" s="5">
        <v>24.64</v>
      </c>
      <c r="I12151" s="5">
        <v>24.6419</v>
      </c>
      <c r="J12151" s="5">
        <v>-1.8999999999991201E-3</v>
      </c>
      <c r="K12151" s="5">
        <v>24.64</v>
      </c>
      <c r="L12151" s="5">
        <v>0</v>
      </c>
      <c r="M12151" t="str">
        <f>IF(ISERROR(VLOOKUP(A12151,'[1]Ecart validé'!$A:$A,1,FALSE)),Z12151,"Ecart Validé")</f>
        <v>valid</v>
      </c>
      <c r="R12151" t="s">
        <v>30</v>
      </c>
      <c r="X12151"/>
      <c r="Y12151"/>
      <c r="Z12151" t="s">
        <v>31</v>
      </c>
    </row>
    <row r="12152" spans="1:26" ht="43.2" x14ac:dyDescent="0.3">
      <c r="A12152" t="s">
        <v>15037</v>
      </c>
      <c r="B12152" t="s">
        <v>6835</v>
      </c>
      <c r="C12152">
        <v>29939</v>
      </c>
      <c r="D12152" t="str">
        <f>+VLOOKUP(C12152,Param!K:L,2,FALSE)</f>
        <v>SONEPAR ITALIA SPA UNIPERSONALE</v>
      </c>
      <c r="E12152" t="s">
        <v>15038</v>
      </c>
      <c r="F12152" t="s">
        <v>8260</v>
      </c>
      <c r="G12152" t="s">
        <v>29</v>
      </c>
      <c r="H12152" s="5">
        <v>577.96</v>
      </c>
      <c r="I12152" s="5">
        <v>577.95889999999997</v>
      </c>
      <c r="J12152" s="5">
        <v>1.1000000000649299E-3</v>
      </c>
      <c r="K12152" s="5">
        <v>577.96</v>
      </c>
      <c r="L12152" s="5">
        <v>0</v>
      </c>
      <c r="M12152" t="str">
        <f>IF(ISERROR(VLOOKUP(A12152,'[1]Ecart validé'!$A:$A,1,FALSE)),Z12152,"Ecart Validé")</f>
        <v>valid</v>
      </c>
      <c r="R12152" t="s">
        <v>30</v>
      </c>
      <c r="S12152" t="s">
        <v>42</v>
      </c>
      <c r="T12152" t="s">
        <v>325</v>
      </c>
      <c r="U12152" s="13" t="s">
        <v>15039</v>
      </c>
      <c r="V12152" t="s">
        <v>60</v>
      </c>
      <c r="W12152" t="s">
        <v>61</v>
      </c>
      <c r="X12152"/>
      <c r="Y12152"/>
      <c r="Z12152" t="s">
        <v>31</v>
      </c>
    </row>
    <row r="12153" spans="1:26" x14ac:dyDescent="0.3">
      <c r="A12153" t="s">
        <v>15040</v>
      </c>
      <c r="B12153" t="s">
        <v>6835</v>
      </c>
      <c r="C12153">
        <v>29939</v>
      </c>
      <c r="D12153" t="str">
        <f>+VLOOKUP(C12153,Param!K:L,2,FALSE)</f>
        <v>SONEPAR ITALIA SPA UNIPERSONALE</v>
      </c>
      <c r="E12153" t="s">
        <v>15038</v>
      </c>
      <c r="F12153" t="s">
        <v>8262</v>
      </c>
      <c r="G12153" t="s">
        <v>29</v>
      </c>
      <c r="H12153" s="5">
        <v>933.28</v>
      </c>
      <c r="I12153" s="5">
        <v>933.27629999999999</v>
      </c>
      <c r="J12153" s="5">
        <v>3.69999999998071E-3</v>
      </c>
      <c r="K12153" s="5">
        <v>933.28</v>
      </c>
      <c r="L12153" s="5">
        <v>0</v>
      </c>
      <c r="M12153" t="str">
        <f>IF(ISERROR(VLOOKUP(A12153,'[1]Ecart validé'!$A:$A,1,FALSE)),Z12153,"Ecart Validé")</f>
        <v>valid</v>
      </c>
      <c r="R12153" t="s">
        <v>30</v>
      </c>
      <c r="X12153"/>
      <c r="Y12153"/>
      <c r="Z12153" t="s">
        <v>31</v>
      </c>
    </row>
    <row r="12154" spans="1:26" x14ac:dyDescent="0.3">
      <c r="A12154" t="s">
        <v>15041</v>
      </c>
      <c r="B12154" t="s">
        <v>6835</v>
      </c>
      <c r="C12154">
        <v>29939</v>
      </c>
      <c r="D12154" t="str">
        <f>+VLOOKUP(C12154,Param!K:L,2,FALSE)</f>
        <v>SONEPAR ITALIA SPA UNIPERSONALE</v>
      </c>
      <c r="E12154" t="s">
        <v>15038</v>
      </c>
      <c r="F12154" t="s">
        <v>8264</v>
      </c>
      <c r="G12154" t="s">
        <v>29</v>
      </c>
      <c r="H12154" s="5">
        <v>461.7</v>
      </c>
      <c r="I12154" s="5">
        <v>461.69619999999998</v>
      </c>
      <c r="J12154" s="5">
        <v>3.8000000000124601E-3</v>
      </c>
      <c r="K12154" s="5">
        <v>461.7</v>
      </c>
      <c r="L12154" s="5">
        <v>0</v>
      </c>
      <c r="M12154" t="str">
        <f>IF(ISERROR(VLOOKUP(A12154,'[1]Ecart validé'!$A:$A,1,FALSE)),Z12154,"Ecart Validé")</f>
        <v>valid</v>
      </c>
      <c r="R12154" t="s">
        <v>30</v>
      </c>
      <c r="X12154"/>
      <c r="Y12154"/>
      <c r="Z12154" t="s">
        <v>31</v>
      </c>
    </row>
    <row r="12155" spans="1:26" x14ac:dyDescent="0.3">
      <c r="A12155" t="s">
        <v>15042</v>
      </c>
      <c r="B12155" t="s">
        <v>6835</v>
      </c>
      <c r="C12155">
        <v>29939</v>
      </c>
      <c r="D12155" t="str">
        <f>+VLOOKUP(C12155,Param!K:L,2,FALSE)</f>
        <v>SONEPAR ITALIA SPA UNIPERSONALE</v>
      </c>
      <c r="E12155" t="s">
        <v>15038</v>
      </c>
      <c r="F12155" t="s">
        <v>8266</v>
      </c>
      <c r="G12155" t="s">
        <v>29</v>
      </c>
      <c r="H12155" s="5">
        <v>346.78</v>
      </c>
      <c r="I12155" s="5">
        <v>346.77780000000001</v>
      </c>
      <c r="J12155" s="5">
        <v>2.1999999999593399E-3</v>
      </c>
      <c r="K12155" s="5">
        <v>346.78</v>
      </c>
      <c r="L12155" s="5">
        <v>0</v>
      </c>
      <c r="M12155" t="str">
        <f>IF(ISERROR(VLOOKUP(A12155,'[1]Ecart validé'!$A:$A,1,FALSE)),Z12155,"Ecart Validé")</f>
        <v>valid</v>
      </c>
      <c r="R12155" t="s">
        <v>30</v>
      </c>
      <c r="X12155"/>
      <c r="Y12155"/>
      <c r="Z12155" t="s">
        <v>31</v>
      </c>
    </row>
    <row r="12156" spans="1:26" x14ac:dyDescent="0.3">
      <c r="A12156" t="s">
        <v>15043</v>
      </c>
      <c r="B12156" t="s">
        <v>6835</v>
      </c>
      <c r="C12156">
        <v>27838</v>
      </c>
      <c r="D12156" t="str">
        <f>+VLOOKUP(C12156,Param!K:L,2,FALSE)</f>
        <v>LB SHUTTLE AUTONOLEGGIO DI LORENZINO BOLOGNA</v>
      </c>
      <c r="E12156" t="s">
        <v>6876</v>
      </c>
      <c r="F12156" t="s">
        <v>8262</v>
      </c>
      <c r="G12156" t="s">
        <v>29</v>
      </c>
      <c r="H12156" s="5">
        <v>138.16</v>
      </c>
      <c r="I12156" s="5">
        <v>138.1636</v>
      </c>
      <c r="J12156" s="5">
        <v>-3.6000000000058199E-3</v>
      </c>
      <c r="K12156" s="5">
        <v>138.16</v>
      </c>
      <c r="L12156" s="5">
        <v>0</v>
      </c>
      <c r="M12156" t="str">
        <f>IF(ISERROR(VLOOKUP(A12156,'[1]Ecart validé'!$A:$A,1,FALSE)),Z12156,"Ecart Validé")</f>
        <v>valid</v>
      </c>
      <c r="R12156" t="s">
        <v>30</v>
      </c>
      <c r="X12156"/>
      <c r="Y12156"/>
      <c r="Z12156" t="s">
        <v>31</v>
      </c>
    </row>
    <row r="12157" spans="1:26" x14ac:dyDescent="0.3">
      <c r="A12157" t="s">
        <v>15044</v>
      </c>
      <c r="B12157" t="s">
        <v>6835</v>
      </c>
      <c r="C12157">
        <v>27838</v>
      </c>
      <c r="D12157" t="str">
        <f>+VLOOKUP(C12157,Param!K:L,2,FALSE)</f>
        <v>LB SHUTTLE AUTONOLEGGIO DI LORENZINO BOLOGNA</v>
      </c>
      <c r="E12157" t="s">
        <v>6876</v>
      </c>
      <c r="F12157" t="s">
        <v>8264</v>
      </c>
      <c r="G12157" t="s">
        <v>29</v>
      </c>
      <c r="H12157" s="5">
        <v>834.64</v>
      </c>
      <c r="I12157" s="5">
        <v>834.63800000000003</v>
      </c>
      <c r="J12157" s="5">
        <v>1.9999999999527002E-3</v>
      </c>
      <c r="K12157" s="5">
        <v>834.64</v>
      </c>
      <c r="L12157" s="5">
        <v>0</v>
      </c>
      <c r="M12157" t="str">
        <f>IF(ISERROR(VLOOKUP(A12157,'[1]Ecart validé'!$A:$A,1,FALSE)),Z12157,"Ecart Validé")</f>
        <v>valid</v>
      </c>
      <c r="R12157" t="s">
        <v>30</v>
      </c>
      <c r="X12157"/>
      <c r="Y12157"/>
      <c r="Z12157" t="s">
        <v>31</v>
      </c>
    </row>
    <row r="12158" spans="1:26" x14ac:dyDescent="0.3">
      <c r="A12158" t="s">
        <v>15045</v>
      </c>
      <c r="B12158" t="s">
        <v>6835</v>
      </c>
      <c r="C12158">
        <v>27838</v>
      </c>
      <c r="D12158" t="str">
        <f>+VLOOKUP(C12158,Param!K:L,2,FALSE)</f>
        <v>LB SHUTTLE AUTONOLEGGIO DI LORENZINO BOLOGNA</v>
      </c>
      <c r="E12158" t="s">
        <v>6876</v>
      </c>
      <c r="F12158" t="s">
        <v>8266</v>
      </c>
      <c r="G12158" t="s">
        <v>29</v>
      </c>
      <c r="H12158" s="5">
        <v>61.39</v>
      </c>
      <c r="I12158" s="5">
        <v>61.385599999999997</v>
      </c>
      <c r="J12158" s="5">
        <v>4.4000000000039502E-3</v>
      </c>
      <c r="K12158" s="5">
        <v>61.39</v>
      </c>
      <c r="L12158" s="5">
        <v>0</v>
      </c>
      <c r="M12158" t="str">
        <f>IF(ISERROR(VLOOKUP(A12158,'[1]Ecart validé'!$A:$A,1,FALSE)),Z12158,"Ecart Validé")</f>
        <v>valid</v>
      </c>
      <c r="R12158" t="s">
        <v>30</v>
      </c>
      <c r="X12158"/>
      <c r="Y12158"/>
      <c r="Z12158" t="s">
        <v>31</v>
      </c>
    </row>
    <row r="12159" spans="1:26" x14ac:dyDescent="0.3">
      <c r="A12159" t="s">
        <v>15046</v>
      </c>
      <c r="B12159" t="s">
        <v>6835</v>
      </c>
      <c r="C12159">
        <v>184868</v>
      </c>
      <c r="D12159" t="str">
        <f>+VLOOKUP(C12159,Param!K:L,2,FALSE)</f>
        <v>DOMORI SRL</v>
      </c>
      <c r="E12159" t="s">
        <v>7125</v>
      </c>
      <c r="F12159" t="s">
        <v>8260</v>
      </c>
      <c r="G12159" t="s">
        <v>29</v>
      </c>
      <c r="H12159" s="5">
        <v>18.32</v>
      </c>
      <c r="I12159" s="5">
        <v>18.32</v>
      </c>
      <c r="J12159" s="5">
        <v>0</v>
      </c>
      <c r="K12159" s="5">
        <v>18.32</v>
      </c>
      <c r="L12159" s="5">
        <v>0</v>
      </c>
      <c r="M12159" t="str">
        <f>IF(ISERROR(VLOOKUP(A12159,'[1]Ecart validé'!$A:$A,1,FALSE)),Z12159,"Ecart Validé")</f>
        <v>valid</v>
      </c>
      <c r="R12159" t="s">
        <v>30</v>
      </c>
      <c r="X12159"/>
      <c r="Y12159"/>
      <c r="Z12159" t="s">
        <v>31</v>
      </c>
    </row>
    <row r="12160" spans="1:26" x14ac:dyDescent="0.3">
      <c r="A12160" t="s">
        <v>15047</v>
      </c>
      <c r="B12160" t="s">
        <v>6835</v>
      </c>
      <c r="C12160">
        <v>184868</v>
      </c>
      <c r="D12160" t="str">
        <f>+VLOOKUP(C12160,Param!K:L,2,FALSE)</f>
        <v>DOMORI SRL</v>
      </c>
      <c r="E12160" t="s">
        <v>7125</v>
      </c>
      <c r="F12160" t="s">
        <v>8266</v>
      </c>
      <c r="G12160" t="s">
        <v>29</v>
      </c>
      <c r="H12160" s="5">
        <v>68.62</v>
      </c>
      <c r="I12160" s="5">
        <v>68.62</v>
      </c>
      <c r="J12160" s="5">
        <v>0</v>
      </c>
      <c r="K12160" s="5">
        <v>68.62</v>
      </c>
      <c r="L12160" s="5">
        <v>0</v>
      </c>
      <c r="M12160" t="str">
        <f>IF(ISERROR(VLOOKUP(A12160,'[1]Ecart validé'!$A:$A,1,FALSE)),Z12160,"Ecart Validé")</f>
        <v>valid</v>
      </c>
      <c r="R12160" t="s">
        <v>30</v>
      </c>
      <c r="X12160"/>
      <c r="Y12160"/>
      <c r="Z12160" t="s">
        <v>31</v>
      </c>
    </row>
    <row r="12161" spans="1:26" x14ac:dyDescent="0.3">
      <c r="A12161" t="s">
        <v>15048</v>
      </c>
      <c r="B12161" t="s">
        <v>6835</v>
      </c>
      <c r="C12161">
        <v>27836</v>
      </c>
      <c r="D12161" t="str">
        <f>+VLOOKUP(C12161,Param!K:L,2,FALSE)</f>
        <v>LAVAZZA LUIGI S.P.A.</v>
      </c>
      <c r="E12161" t="s">
        <v>15049</v>
      </c>
      <c r="F12161" t="s">
        <v>8260</v>
      </c>
      <c r="G12161" t="s">
        <v>29</v>
      </c>
      <c r="H12161" s="5">
        <v>501.45</v>
      </c>
      <c r="I12161" s="5">
        <v>501.44690000000003</v>
      </c>
      <c r="J12161" s="5">
        <v>3.0999999999607999E-3</v>
      </c>
      <c r="K12161" s="5">
        <v>501.45</v>
      </c>
      <c r="L12161" s="5">
        <v>0</v>
      </c>
      <c r="M12161" t="str">
        <f>IF(ISERROR(VLOOKUP(A12161,'[1]Ecart validé'!$A:$A,1,FALSE)),Z12161,"Ecart Validé")</f>
        <v>valid</v>
      </c>
      <c r="R12161" t="s">
        <v>30</v>
      </c>
      <c r="X12161"/>
      <c r="Y12161"/>
      <c r="Z12161" t="s">
        <v>31</v>
      </c>
    </row>
    <row r="12162" spans="1:26" x14ac:dyDescent="0.3">
      <c r="A12162" t="s">
        <v>15050</v>
      </c>
      <c r="B12162" t="s">
        <v>6835</v>
      </c>
      <c r="C12162">
        <v>27836</v>
      </c>
      <c r="D12162" t="str">
        <f>+VLOOKUP(C12162,Param!K:L,2,FALSE)</f>
        <v>LAVAZZA LUIGI S.P.A.</v>
      </c>
      <c r="E12162" t="s">
        <v>15049</v>
      </c>
      <c r="F12162" t="s">
        <v>8262</v>
      </c>
      <c r="G12162" t="s">
        <v>29</v>
      </c>
      <c r="H12162" s="5">
        <v>1052.97</v>
      </c>
      <c r="I12162" s="5">
        <v>1052.9653000000001</v>
      </c>
      <c r="J12162" s="5">
        <v>4.6999999999570701E-3</v>
      </c>
      <c r="K12162" s="5">
        <v>1052.97</v>
      </c>
      <c r="L12162" s="5">
        <v>0</v>
      </c>
      <c r="M12162" t="str">
        <f>IF(ISERROR(VLOOKUP(A12162,'[1]Ecart validé'!$A:$A,1,FALSE)),Z12162,"Ecart Validé")</f>
        <v>valid</v>
      </c>
      <c r="R12162" t="s">
        <v>30</v>
      </c>
      <c r="X12162"/>
      <c r="Y12162"/>
      <c r="Z12162" t="s">
        <v>31</v>
      </c>
    </row>
    <row r="12163" spans="1:26" x14ac:dyDescent="0.3">
      <c r="A12163" t="s">
        <v>15051</v>
      </c>
      <c r="B12163" t="s">
        <v>6835</v>
      </c>
      <c r="C12163">
        <v>27836</v>
      </c>
      <c r="D12163" t="str">
        <f>+VLOOKUP(C12163,Param!K:L,2,FALSE)</f>
        <v>LAVAZZA LUIGI S.P.A.</v>
      </c>
      <c r="E12163" t="s">
        <v>15049</v>
      </c>
      <c r="F12163" t="s">
        <v>8264</v>
      </c>
      <c r="G12163" t="s">
        <v>29</v>
      </c>
      <c r="H12163" s="5">
        <v>2109.84</v>
      </c>
      <c r="I12163" s="5">
        <v>2109.8422</v>
      </c>
      <c r="J12163" s="5">
        <v>-2.1999999999025E-3</v>
      </c>
      <c r="K12163" s="5">
        <v>2109.84</v>
      </c>
      <c r="L12163" s="5">
        <v>0</v>
      </c>
      <c r="M12163" t="str">
        <f>IF(ISERROR(VLOOKUP(A12163,'[1]Ecart validé'!$A:$A,1,FALSE)),Z12163,"Ecart Validé")</f>
        <v>valid</v>
      </c>
      <c r="R12163" t="s">
        <v>30</v>
      </c>
      <c r="X12163"/>
      <c r="Y12163"/>
      <c r="Z12163" t="s">
        <v>31</v>
      </c>
    </row>
    <row r="12164" spans="1:26" x14ac:dyDescent="0.3">
      <c r="A12164" t="s">
        <v>15052</v>
      </c>
      <c r="B12164" t="s">
        <v>6835</v>
      </c>
      <c r="C12164">
        <v>27836</v>
      </c>
      <c r="D12164" t="str">
        <f>+VLOOKUP(C12164,Param!K:L,2,FALSE)</f>
        <v>LAVAZZA LUIGI S.P.A.</v>
      </c>
      <c r="E12164" t="s">
        <v>15049</v>
      </c>
      <c r="F12164" t="s">
        <v>8266</v>
      </c>
      <c r="G12164" t="s">
        <v>29</v>
      </c>
      <c r="H12164" s="5">
        <v>1385.35</v>
      </c>
      <c r="I12164" s="5">
        <v>1385.3459</v>
      </c>
      <c r="J12164" s="5">
        <v>4.0999999998803096E-3</v>
      </c>
      <c r="K12164" s="5">
        <v>1385.35</v>
      </c>
      <c r="L12164" s="5">
        <v>0</v>
      </c>
      <c r="M12164" t="str">
        <f>IF(ISERROR(VLOOKUP(A12164,'[1]Ecart validé'!$A:$A,1,FALSE)),Z12164,"Ecart Validé")</f>
        <v>valid</v>
      </c>
      <c r="R12164" t="s">
        <v>30</v>
      </c>
      <c r="X12164"/>
      <c r="Y12164"/>
      <c r="Z12164" t="s">
        <v>31</v>
      </c>
    </row>
    <row r="12165" spans="1:26" x14ac:dyDescent="0.3">
      <c r="A12165" t="s">
        <v>15053</v>
      </c>
      <c r="B12165" t="s">
        <v>6835</v>
      </c>
      <c r="C12165">
        <v>319909</v>
      </c>
      <c r="D12165" t="str">
        <f>+VLOOKUP(C12165,Param!K:L,2,FALSE)</f>
        <v>DIONISIO SOFIA</v>
      </c>
      <c r="E12165" t="s">
        <v>15054</v>
      </c>
      <c r="F12165" t="s">
        <v>8264</v>
      </c>
      <c r="G12165" t="s">
        <v>29</v>
      </c>
      <c r="H12165" s="5">
        <v>73.7</v>
      </c>
      <c r="I12165" s="5">
        <v>73.7</v>
      </c>
      <c r="J12165" s="5">
        <v>0</v>
      </c>
      <c r="K12165" s="5">
        <v>73.7</v>
      </c>
      <c r="L12165" s="5">
        <v>0</v>
      </c>
      <c r="M12165" t="str">
        <f>IF(ISERROR(VLOOKUP(A12165,'[1]Ecart validé'!$A:$A,1,FALSE)),Z12165,"Ecart Validé")</f>
        <v>valid</v>
      </c>
      <c r="R12165" t="s">
        <v>30</v>
      </c>
      <c r="X12165"/>
      <c r="Y12165"/>
      <c r="Z12165" t="s">
        <v>31</v>
      </c>
    </row>
    <row r="12166" spans="1:26" x14ac:dyDescent="0.3">
      <c r="A12166" t="s">
        <v>15055</v>
      </c>
      <c r="B12166" t="s">
        <v>6835</v>
      </c>
      <c r="C12166">
        <v>319909</v>
      </c>
      <c r="D12166" t="str">
        <f>+VLOOKUP(C12166,Param!K:L,2,FALSE)</f>
        <v>DIONISIO SOFIA</v>
      </c>
      <c r="E12166" t="s">
        <v>15054</v>
      </c>
      <c r="F12166" t="s">
        <v>8266</v>
      </c>
      <c r="G12166" t="s">
        <v>29</v>
      </c>
      <c r="H12166" s="5">
        <v>79.790000000000006</v>
      </c>
      <c r="I12166" s="5">
        <v>79.787499999999994</v>
      </c>
      <c r="J12166" s="5">
        <v>2.5000000000119302E-3</v>
      </c>
      <c r="K12166" s="5">
        <v>79.790000000000006</v>
      </c>
      <c r="L12166" s="5">
        <v>0</v>
      </c>
      <c r="M12166" t="str">
        <f>IF(ISERROR(VLOOKUP(A12166,'[1]Ecart validé'!$A:$A,1,FALSE)),Z12166,"Ecart Validé")</f>
        <v>valid</v>
      </c>
      <c r="R12166" t="s">
        <v>30</v>
      </c>
      <c r="X12166"/>
      <c r="Y12166"/>
      <c r="Z12166" t="s">
        <v>31</v>
      </c>
    </row>
    <row r="12167" spans="1:26" x14ac:dyDescent="0.3">
      <c r="A12167" t="s">
        <v>15056</v>
      </c>
      <c r="B12167" t="s">
        <v>6835</v>
      </c>
      <c r="C12167">
        <v>29216</v>
      </c>
      <c r="D12167" t="str">
        <f>+VLOOKUP(C12167,Param!K:L,2,FALSE)</f>
        <v>BRAGARD ITALIA SRL</v>
      </c>
      <c r="E12167" t="s">
        <v>6999</v>
      </c>
      <c r="F12167" t="s">
        <v>8264</v>
      </c>
      <c r="G12167" t="s">
        <v>29</v>
      </c>
      <c r="H12167" s="5">
        <v>2.44</v>
      </c>
      <c r="I12167" s="5">
        <v>2.4403000000000001</v>
      </c>
      <c r="J12167" s="5">
        <v>-3.00000000000189E-4</v>
      </c>
      <c r="K12167" s="5">
        <v>2.44</v>
      </c>
      <c r="L12167" s="5">
        <v>0</v>
      </c>
      <c r="M12167" t="str">
        <f>IF(ISERROR(VLOOKUP(A12167,'[1]Ecart validé'!$A:$A,1,FALSE)),Z12167,"Ecart Validé")</f>
        <v>valid</v>
      </c>
      <c r="R12167" t="s">
        <v>30</v>
      </c>
      <c r="X12167"/>
      <c r="Y12167"/>
      <c r="Z12167" t="s">
        <v>31</v>
      </c>
    </row>
    <row r="12168" spans="1:26" x14ac:dyDescent="0.3">
      <c r="A12168" t="s">
        <v>15057</v>
      </c>
      <c r="B12168" t="s">
        <v>6835</v>
      </c>
      <c r="C12168">
        <v>29216</v>
      </c>
      <c r="D12168" t="str">
        <f>+VLOOKUP(C12168,Param!K:L,2,FALSE)</f>
        <v>BRAGARD ITALIA SRL</v>
      </c>
      <c r="E12168" t="s">
        <v>6999</v>
      </c>
      <c r="F12168" t="s">
        <v>8266</v>
      </c>
      <c r="G12168" t="s">
        <v>29</v>
      </c>
      <c r="H12168" s="5">
        <v>8.9700000000000006</v>
      </c>
      <c r="I12168" s="5">
        <v>8.9745000000000008</v>
      </c>
      <c r="J12168" s="5">
        <v>-4.5000000000001697E-3</v>
      </c>
      <c r="K12168" s="5">
        <v>8.9700000000000006</v>
      </c>
      <c r="L12168" s="5">
        <v>0</v>
      </c>
      <c r="M12168" t="str">
        <f>IF(ISERROR(VLOOKUP(A12168,'[1]Ecart validé'!$A:$A,1,FALSE)),Z12168,"Ecart Validé")</f>
        <v>valid</v>
      </c>
      <c r="R12168" t="s">
        <v>30</v>
      </c>
      <c r="X12168"/>
      <c r="Y12168"/>
      <c r="Z12168" t="s">
        <v>31</v>
      </c>
    </row>
    <row r="12169" spans="1:26" x14ac:dyDescent="0.3">
      <c r="A12169" t="s">
        <v>15058</v>
      </c>
      <c r="B12169" t="s">
        <v>6835</v>
      </c>
      <c r="C12169">
        <v>178521</v>
      </c>
      <c r="D12169" t="str">
        <f>+VLOOKUP(C12169,Param!K:L,2,FALSE)</f>
        <v>MEDIAWAVE S.R.L.</v>
      </c>
      <c r="E12169" t="s">
        <v>7277</v>
      </c>
      <c r="F12169" t="s">
        <v>8262</v>
      </c>
      <c r="G12169" t="s">
        <v>29</v>
      </c>
      <c r="H12169" s="5">
        <v>56.82</v>
      </c>
      <c r="I12169" s="5">
        <v>56.819400000000002</v>
      </c>
      <c r="J12169" s="5">
        <v>5.99999999998601E-4</v>
      </c>
      <c r="K12169" s="5">
        <v>56.82</v>
      </c>
      <c r="L12169" s="5">
        <v>0</v>
      </c>
      <c r="M12169" t="str">
        <f>IF(ISERROR(VLOOKUP(A12169,'[1]Ecart validé'!$A:$A,1,FALSE)),Z12169,"Ecart Validé")</f>
        <v>valid</v>
      </c>
      <c r="R12169" t="s">
        <v>30</v>
      </c>
      <c r="X12169"/>
      <c r="Y12169"/>
      <c r="Z12169" t="s">
        <v>31</v>
      </c>
    </row>
    <row r="12170" spans="1:26" x14ac:dyDescent="0.3">
      <c r="A12170" t="s">
        <v>15059</v>
      </c>
      <c r="B12170" t="s">
        <v>6835</v>
      </c>
      <c r="C12170">
        <v>178521</v>
      </c>
      <c r="D12170" t="str">
        <f>+VLOOKUP(C12170,Param!K:L,2,FALSE)</f>
        <v>MEDIAWAVE S.R.L.</v>
      </c>
      <c r="E12170" t="s">
        <v>7277</v>
      </c>
      <c r="F12170" t="s">
        <v>8264</v>
      </c>
      <c r="G12170" t="s">
        <v>29</v>
      </c>
      <c r="H12170" s="5">
        <v>25.1</v>
      </c>
      <c r="I12170" s="5">
        <v>25.098800000000001</v>
      </c>
      <c r="J12170" s="5">
        <v>1.2000000000007499E-3</v>
      </c>
      <c r="K12170" s="5">
        <v>25.1</v>
      </c>
      <c r="L12170" s="5">
        <v>0</v>
      </c>
      <c r="M12170" t="str">
        <f>IF(ISERROR(VLOOKUP(A12170,'[1]Ecart validé'!$A:$A,1,FALSE)),Z12170,"Ecart Validé")</f>
        <v>valid</v>
      </c>
      <c r="R12170" t="s">
        <v>30</v>
      </c>
      <c r="X12170"/>
      <c r="Y12170"/>
      <c r="Z12170" t="s">
        <v>31</v>
      </c>
    </row>
    <row r="12171" spans="1:26" x14ac:dyDescent="0.3">
      <c r="A12171" t="s">
        <v>15060</v>
      </c>
      <c r="B12171" t="s">
        <v>6835</v>
      </c>
      <c r="C12171">
        <v>178521</v>
      </c>
      <c r="D12171" t="str">
        <f>+VLOOKUP(C12171,Param!K:L,2,FALSE)</f>
        <v>MEDIAWAVE S.R.L.</v>
      </c>
      <c r="E12171" t="s">
        <v>7277</v>
      </c>
      <c r="F12171" t="s">
        <v>8266</v>
      </c>
      <c r="G12171" t="s">
        <v>29</v>
      </c>
      <c r="H12171" s="5">
        <v>69.73</v>
      </c>
      <c r="I12171" s="5">
        <v>69.733999999999995</v>
      </c>
      <c r="J12171" s="5">
        <v>-3.9999999999906699E-3</v>
      </c>
      <c r="K12171" s="5">
        <v>69.73</v>
      </c>
      <c r="L12171" s="5">
        <v>0</v>
      </c>
      <c r="M12171" t="str">
        <f>IF(ISERROR(VLOOKUP(A12171,'[1]Ecart validé'!$A:$A,1,FALSE)),Z12171,"Ecart Validé")</f>
        <v>valid</v>
      </c>
      <c r="R12171" t="s">
        <v>30</v>
      </c>
      <c r="X12171"/>
      <c r="Y12171"/>
      <c r="Z12171" t="s">
        <v>31</v>
      </c>
    </row>
    <row r="12172" spans="1:26" ht="57.6" x14ac:dyDescent="0.3">
      <c r="A12172" t="s">
        <v>15061</v>
      </c>
      <c r="B12172" t="s">
        <v>6835</v>
      </c>
      <c r="C12172">
        <v>26882</v>
      </c>
      <c r="D12172" t="str">
        <f>+VLOOKUP(C12172,Param!K:L,2,FALSE)</f>
        <v>TRE.MIL. SRL</v>
      </c>
      <c r="E12172" t="s">
        <v>6857</v>
      </c>
      <c r="F12172" t="s">
        <v>8262</v>
      </c>
      <c r="G12172" t="s">
        <v>29</v>
      </c>
      <c r="H12172" s="5">
        <v>19.850000000000001</v>
      </c>
      <c r="I12172" s="5">
        <v>19.84</v>
      </c>
      <c r="J12172" s="5">
        <v>1.0000000000001501E-2</v>
      </c>
      <c r="K12172" s="5">
        <v>19.850000000000001</v>
      </c>
      <c r="L12172" s="5">
        <v>0</v>
      </c>
      <c r="M12172" t="str">
        <f>IF(ISERROR(VLOOKUP(A12172,'[1]Ecart validé'!$A:$A,1,FALSE)),Z12172,"Ecart Validé")</f>
        <v>valid</v>
      </c>
      <c r="R12172" t="s">
        <v>30</v>
      </c>
      <c r="S12172" t="s">
        <v>42</v>
      </c>
      <c r="T12172" t="s">
        <v>325</v>
      </c>
      <c r="U12172" s="13" t="s">
        <v>15062</v>
      </c>
      <c r="V12172" t="s">
        <v>45</v>
      </c>
      <c r="W12172" t="s">
        <v>2339</v>
      </c>
      <c r="X12172" t="s">
        <v>6978</v>
      </c>
      <c r="Y12172" t="s">
        <v>6978</v>
      </c>
      <c r="Z12172" t="s">
        <v>31</v>
      </c>
    </row>
    <row r="12173" spans="1:26" x14ac:dyDescent="0.3">
      <c r="A12173" t="s">
        <v>15063</v>
      </c>
      <c r="B12173" t="s">
        <v>6835</v>
      </c>
      <c r="C12173">
        <v>26882</v>
      </c>
      <c r="D12173" t="str">
        <f>+VLOOKUP(C12173,Param!K:L,2,FALSE)</f>
        <v>TRE.MIL. SRL</v>
      </c>
      <c r="E12173" t="s">
        <v>6857</v>
      </c>
      <c r="F12173" t="s">
        <v>8264</v>
      </c>
      <c r="G12173" t="s">
        <v>29</v>
      </c>
      <c r="H12173" s="5">
        <v>13.47</v>
      </c>
      <c r="I12173" s="5">
        <v>13.4695</v>
      </c>
      <c r="J12173" s="5">
        <v>5.0000000000061096E-4</v>
      </c>
      <c r="K12173" s="5">
        <v>13.47</v>
      </c>
      <c r="L12173" s="5">
        <v>0</v>
      </c>
      <c r="M12173" t="str">
        <f>IF(ISERROR(VLOOKUP(A12173,'[1]Ecart validé'!$A:$A,1,FALSE)),Z12173,"Ecart Validé")</f>
        <v>valid</v>
      </c>
      <c r="R12173" t="s">
        <v>30</v>
      </c>
      <c r="X12173"/>
      <c r="Y12173"/>
      <c r="Z12173" t="s">
        <v>31</v>
      </c>
    </row>
    <row r="12174" spans="1:26" x14ac:dyDescent="0.3">
      <c r="A12174" t="s">
        <v>15064</v>
      </c>
      <c r="B12174" t="s">
        <v>6835</v>
      </c>
      <c r="C12174">
        <v>26882</v>
      </c>
      <c r="D12174" t="str">
        <f>+VLOOKUP(C12174,Param!K:L,2,FALSE)</f>
        <v>TRE.MIL. SRL</v>
      </c>
      <c r="E12174" t="s">
        <v>6857</v>
      </c>
      <c r="F12174" t="s">
        <v>8266</v>
      </c>
      <c r="G12174" t="s">
        <v>29</v>
      </c>
      <c r="H12174" s="5">
        <v>146.09</v>
      </c>
      <c r="I12174" s="5">
        <v>146.08750000000001</v>
      </c>
      <c r="J12174" s="5">
        <v>2.4999999999977202E-3</v>
      </c>
      <c r="K12174" s="5">
        <v>146.09</v>
      </c>
      <c r="L12174" s="5">
        <v>0</v>
      </c>
      <c r="M12174" t="str">
        <f>IF(ISERROR(VLOOKUP(A12174,'[1]Ecart validé'!$A:$A,1,FALSE)),Z12174,"Ecart Validé")</f>
        <v>valid</v>
      </c>
      <c r="R12174" t="s">
        <v>30</v>
      </c>
      <c r="X12174"/>
      <c r="Y12174"/>
      <c r="Z12174" t="s">
        <v>31</v>
      </c>
    </row>
    <row r="12175" spans="1:26" x14ac:dyDescent="0.3">
      <c r="A12175" t="s">
        <v>15065</v>
      </c>
      <c r="B12175" t="s">
        <v>6835</v>
      </c>
      <c r="C12175">
        <v>360213</v>
      </c>
      <c r="D12175" t="str">
        <f>+VLOOKUP(C12175,Param!K:L,2,FALSE)</f>
        <v>FBS ASCENSORI SRL</v>
      </c>
      <c r="E12175" t="s">
        <v>7269</v>
      </c>
      <c r="F12175" t="s">
        <v>8264</v>
      </c>
      <c r="G12175" t="s">
        <v>29</v>
      </c>
      <c r="H12175" s="5">
        <v>378.55</v>
      </c>
      <c r="I12175" s="5">
        <v>378.5496</v>
      </c>
      <c r="J12175" s="5">
        <v>4.0000000001327803E-4</v>
      </c>
      <c r="K12175" s="5">
        <v>378.55</v>
      </c>
      <c r="L12175" s="5">
        <v>0</v>
      </c>
      <c r="M12175" t="str">
        <f>IF(ISERROR(VLOOKUP(A12175,'[1]Ecart validé'!$A:$A,1,FALSE)),Z12175,"Ecart Validé")</f>
        <v>valid</v>
      </c>
      <c r="R12175" t="s">
        <v>30</v>
      </c>
      <c r="T12175" s="41"/>
      <c r="X12175"/>
      <c r="Y12175"/>
      <c r="Z12175" t="s">
        <v>31</v>
      </c>
    </row>
    <row r="12176" spans="1:26" x14ac:dyDescent="0.3">
      <c r="A12176" t="s">
        <v>15066</v>
      </c>
      <c r="B12176" t="s">
        <v>6835</v>
      </c>
      <c r="C12176">
        <v>360213</v>
      </c>
      <c r="D12176" t="str">
        <f>+VLOOKUP(C12176,Param!K:L,2,FALSE)</f>
        <v>FBS ASCENSORI SRL</v>
      </c>
      <c r="E12176" t="s">
        <v>7269</v>
      </c>
      <c r="F12176" t="s">
        <v>8266</v>
      </c>
      <c r="G12176" t="s">
        <v>29</v>
      </c>
      <c r="H12176" s="5">
        <v>420.42</v>
      </c>
      <c r="I12176" s="5">
        <v>420.42</v>
      </c>
      <c r="J12176" s="5">
        <v>0</v>
      </c>
      <c r="K12176" s="5">
        <v>420.42</v>
      </c>
      <c r="L12176" s="5">
        <v>0</v>
      </c>
      <c r="M12176" t="str">
        <f>IF(ISERROR(VLOOKUP(A12176,'[1]Ecart validé'!$A:$A,1,FALSE)),Z12176,"Ecart Validé")</f>
        <v>valid</v>
      </c>
      <c r="R12176" t="s">
        <v>30</v>
      </c>
      <c r="X12176"/>
      <c r="Y12176"/>
      <c r="Z12176" t="s">
        <v>31</v>
      </c>
    </row>
    <row r="12177" spans="1:26" x14ac:dyDescent="0.3">
      <c r="A12177" t="s">
        <v>15067</v>
      </c>
      <c r="B12177" t="s">
        <v>6835</v>
      </c>
      <c r="C12177">
        <v>78368</v>
      </c>
      <c r="D12177" t="str">
        <f>+VLOOKUP(C12177,Param!K:L,2,FALSE)</f>
        <v>HIGH QUALITY FOOD S.R.L.</v>
      </c>
      <c r="E12177" t="s">
        <v>15068</v>
      </c>
      <c r="F12177" t="s">
        <v>8260</v>
      </c>
      <c r="G12177" t="s">
        <v>29</v>
      </c>
      <c r="H12177" s="5">
        <v>9.11</v>
      </c>
      <c r="I12177" s="5">
        <v>9.1095000000000006</v>
      </c>
      <c r="J12177" s="5">
        <v>4.9999999999883395E-4</v>
      </c>
      <c r="K12177" s="5">
        <v>9.11</v>
      </c>
      <c r="L12177" s="5">
        <v>0</v>
      </c>
      <c r="M12177" t="str">
        <f>IF(ISERROR(VLOOKUP(A12177,'[1]Ecart validé'!$A:$A,1,FALSE)),Z12177,"Ecart Validé")</f>
        <v>valid</v>
      </c>
      <c r="R12177" t="s">
        <v>30</v>
      </c>
      <c r="X12177"/>
      <c r="Y12177"/>
      <c r="Z12177" t="s">
        <v>31</v>
      </c>
    </row>
    <row r="12178" spans="1:26" x14ac:dyDescent="0.3">
      <c r="A12178" t="s">
        <v>15069</v>
      </c>
      <c r="B12178" t="s">
        <v>6835</v>
      </c>
      <c r="C12178">
        <v>78368</v>
      </c>
      <c r="D12178" t="str">
        <f>+VLOOKUP(C12178,Param!K:L,2,FALSE)</f>
        <v>HIGH QUALITY FOOD S.R.L.</v>
      </c>
      <c r="E12178" t="s">
        <v>15068</v>
      </c>
      <c r="F12178" t="s">
        <v>8262</v>
      </c>
      <c r="G12178" t="s">
        <v>29</v>
      </c>
      <c r="H12178" s="5">
        <v>162.36000000000001</v>
      </c>
      <c r="I12178" s="5">
        <v>162.35910000000001</v>
      </c>
      <c r="J12178" s="5">
        <v>9.0000000000145497E-4</v>
      </c>
      <c r="K12178" s="5">
        <v>162.36000000000001</v>
      </c>
      <c r="L12178" s="5">
        <v>0</v>
      </c>
      <c r="M12178" t="str">
        <f>IF(ISERROR(VLOOKUP(A12178,'[1]Ecart validé'!$A:$A,1,FALSE)),Z12178,"Ecart Validé")</f>
        <v>valid</v>
      </c>
      <c r="R12178" t="s">
        <v>30</v>
      </c>
      <c r="X12178"/>
      <c r="Y12178"/>
      <c r="Z12178" t="s">
        <v>31</v>
      </c>
    </row>
    <row r="12179" spans="1:26" x14ac:dyDescent="0.3">
      <c r="A12179" t="s">
        <v>15070</v>
      </c>
      <c r="B12179" t="s">
        <v>6835</v>
      </c>
      <c r="C12179">
        <v>78368</v>
      </c>
      <c r="D12179" t="str">
        <f>+VLOOKUP(C12179,Param!K:L,2,FALSE)</f>
        <v>HIGH QUALITY FOOD S.R.L.</v>
      </c>
      <c r="E12179" t="s">
        <v>15068</v>
      </c>
      <c r="F12179" t="s">
        <v>8264</v>
      </c>
      <c r="G12179" t="s">
        <v>29</v>
      </c>
      <c r="H12179" s="5">
        <v>503.11</v>
      </c>
      <c r="I12179" s="5">
        <v>503.11259999999999</v>
      </c>
      <c r="J12179" s="5">
        <v>-2.5999999999726199E-3</v>
      </c>
      <c r="K12179" s="5">
        <v>503.11</v>
      </c>
      <c r="L12179" s="5">
        <v>0</v>
      </c>
      <c r="M12179" t="str">
        <f>IF(ISERROR(VLOOKUP(A12179,'[1]Ecart validé'!$A:$A,1,FALSE)),Z12179,"Ecart Validé")</f>
        <v>valid</v>
      </c>
      <c r="R12179" t="s">
        <v>30</v>
      </c>
      <c r="X12179"/>
      <c r="Y12179"/>
      <c r="Z12179" t="s">
        <v>31</v>
      </c>
    </row>
    <row r="12180" spans="1:26" x14ac:dyDescent="0.3">
      <c r="A12180" t="s">
        <v>15071</v>
      </c>
      <c r="B12180" t="s">
        <v>6835</v>
      </c>
      <c r="C12180">
        <v>78368</v>
      </c>
      <c r="D12180" t="str">
        <f>+VLOOKUP(C12180,Param!K:L,2,FALSE)</f>
        <v>HIGH QUALITY FOOD S.R.L.</v>
      </c>
      <c r="E12180" t="s">
        <v>15068</v>
      </c>
      <c r="F12180" t="s">
        <v>8266</v>
      </c>
      <c r="G12180" t="s">
        <v>29</v>
      </c>
      <c r="H12180" s="5">
        <v>657.65</v>
      </c>
      <c r="I12180" s="5">
        <v>657.6549</v>
      </c>
      <c r="J12180" s="5">
        <v>-4.9000000000205502E-3</v>
      </c>
      <c r="K12180" s="5">
        <v>657.65</v>
      </c>
      <c r="L12180" s="5">
        <v>0</v>
      </c>
      <c r="M12180" t="str">
        <f>IF(ISERROR(VLOOKUP(A12180,'[1]Ecart validé'!$A:$A,1,FALSE)),Z12180,"Ecart Validé")</f>
        <v>valid</v>
      </c>
      <c r="R12180" t="s">
        <v>30</v>
      </c>
      <c r="X12180"/>
      <c r="Y12180"/>
      <c r="Z12180" t="s">
        <v>31</v>
      </c>
    </row>
    <row r="12181" spans="1:26" x14ac:dyDescent="0.3">
      <c r="A12181" t="s">
        <v>15072</v>
      </c>
      <c r="B12181" t="s">
        <v>6835</v>
      </c>
      <c r="C12181">
        <v>28486</v>
      </c>
      <c r="D12181" t="str">
        <f>+VLOOKUP(C12181,Param!K:L,2,FALSE)</f>
        <v>MOTTA ARREDAMENTI DI FABIO E ROBERTO S.N.C</v>
      </c>
      <c r="E12181" t="s">
        <v>15073</v>
      </c>
      <c r="F12181" t="s">
        <v>8262</v>
      </c>
      <c r="G12181" t="s">
        <v>29</v>
      </c>
      <c r="H12181" s="5">
        <v>136.05000000000001</v>
      </c>
      <c r="I12181" s="5">
        <v>136.05000000000001</v>
      </c>
      <c r="J12181" s="5">
        <v>0</v>
      </c>
      <c r="K12181" s="5">
        <v>136.05000000000001</v>
      </c>
      <c r="L12181" s="5">
        <v>0</v>
      </c>
      <c r="M12181" t="str">
        <f>IF(ISERROR(VLOOKUP(A12181,'[1]Ecart validé'!$A:$A,1,FALSE)),Z12181,"Ecart Validé")</f>
        <v>valid</v>
      </c>
      <c r="R12181" t="s">
        <v>30</v>
      </c>
      <c r="X12181"/>
      <c r="Y12181"/>
      <c r="Z12181" t="s">
        <v>31</v>
      </c>
    </row>
    <row r="12182" spans="1:26" x14ac:dyDescent="0.3">
      <c r="A12182" t="s">
        <v>15074</v>
      </c>
      <c r="B12182" t="s">
        <v>6835</v>
      </c>
      <c r="C12182">
        <v>28486</v>
      </c>
      <c r="D12182" t="str">
        <f>+VLOOKUP(C12182,Param!K:L,2,FALSE)</f>
        <v>MOTTA ARREDAMENTI DI FABIO E ROBERTO S.N.C</v>
      </c>
      <c r="E12182" t="s">
        <v>15073</v>
      </c>
      <c r="F12182" t="s">
        <v>8266</v>
      </c>
      <c r="G12182" t="s">
        <v>29</v>
      </c>
      <c r="H12182" s="5">
        <v>18</v>
      </c>
      <c r="I12182" s="5">
        <v>18</v>
      </c>
      <c r="J12182" s="5">
        <v>0</v>
      </c>
      <c r="K12182" s="5">
        <v>18</v>
      </c>
      <c r="L12182" s="5">
        <v>0</v>
      </c>
      <c r="M12182" t="str">
        <f>IF(ISERROR(VLOOKUP(A12182,'[1]Ecart validé'!$A:$A,1,FALSE)),Z12182,"Ecart Validé")</f>
        <v>valid</v>
      </c>
      <c r="R12182" t="s">
        <v>30</v>
      </c>
      <c r="X12182"/>
      <c r="Y12182"/>
      <c r="Z12182" t="s">
        <v>31</v>
      </c>
    </row>
    <row r="12183" spans="1:26" x14ac:dyDescent="0.3">
      <c r="A12183" t="s">
        <v>15075</v>
      </c>
      <c r="B12183" t="s">
        <v>6835</v>
      </c>
      <c r="C12183">
        <v>101428</v>
      </c>
      <c r="D12183" t="str">
        <f>+VLOOKUP(C12183,Param!K:L,2,FALSE)</f>
        <v>J.F. AMONN SRL</v>
      </c>
      <c r="E12183" t="s">
        <v>15076</v>
      </c>
      <c r="F12183" t="s">
        <v>8260</v>
      </c>
      <c r="G12183" t="s">
        <v>29</v>
      </c>
      <c r="H12183" s="5">
        <v>68.099999999999994</v>
      </c>
      <c r="I12183" s="5">
        <v>68.101500000000001</v>
      </c>
      <c r="J12183" s="5">
        <v>-1.5000000000071601E-3</v>
      </c>
      <c r="K12183" s="5">
        <v>68.099999999999994</v>
      </c>
      <c r="L12183" s="5">
        <v>0</v>
      </c>
      <c r="M12183" t="str">
        <f>IF(ISERROR(VLOOKUP(A12183,'[1]Ecart validé'!$A:$A,1,FALSE)),Z12183,"Ecart Validé")</f>
        <v>valid</v>
      </c>
      <c r="R12183" t="s">
        <v>30</v>
      </c>
      <c r="X12183"/>
      <c r="Y12183"/>
      <c r="Z12183" t="s">
        <v>31</v>
      </c>
    </row>
    <row r="12184" spans="1:26" x14ac:dyDescent="0.3">
      <c r="A12184" t="s">
        <v>15077</v>
      </c>
      <c r="B12184" t="s">
        <v>6835</v>
      </c>
      <c r="C12184">
        <v>101428</v>
      </c>
      <c r="D12184" t="str">
        <f>+VLOOKUP(C12184,Param!K:L,2,FALSE)</f>
        <v>J.F. AMONN SRL</v>
      </c>
      <c r="E12184" t="s">
        <v>15076</v>
      </c>
      <c r="F12184" t="s">
        <v>8262</v>
      </c>
      <c r="G12184" t="s">
        <v>29</v>
      </c>
      <c r="H12184" s="5">
        <v>1424.76</v>
      </c>
      <c r="I12184" s="5">
        <v>1424.76</v>
      </c>
      <c r="J12184" s="5">
        <v>0</v>
      </c>
      <c r="K12184" s="5">
        <v>1424.76</v>
      </c>
      <c r="L12184" s="5">
        <v>0</v>
      </c>
      <c r="M12184" t="str">
        <f>IF(ISERROR(VLOOKUP(A12184,'[1]Ecart validé'!$A:$A,1,FALSE)),Z12184,"Ecart Validé")</f>
        <v>valid</v>
      </c>
      <c r="R12184" t="s">
        <v>30</v>
      </c>
      <c r="X12184"/>
      <c r="Y12184"/>
      <c r="Z12184" t="s">
        <v>31</v>
      </c>
    </row>
    <row r="12185" spans="1:26" x14ac:dyDescent="0.3">
      <c r="A12185" t="s">
        <v>15078</v>
      </c>
      <c r="B12185" t="s">
        <v>6835</v>
      </c>
      <c r="C12185">
        <v>101428</v>
      </c>
      <c r="D12185" t="str">
        <f>+VLOOKUP(C12185,Param!K:L,2,FALSE)</f>
        <v>J.F. AMONN SRL</v>
      </c>
      <c r="E12185" t="s">
        <v>15076</v>
      </c>
      <c r="F12185" t="s">
        <v>8264</v>
      </c>
      <c r="G12185" t="s">
        <v>29</v>
      </c>
      <c r="H12185" s="5">
        <v>1292.4100000000001</v>
      </c>
      <c r="I12185" s="5">
        <v>1292.4095</v>
      </c>
      <c r="J12185" s="5">
        <v>5.0000000010186297E-4</v>
      </c>
      <c r="K12185" s="5">
        <v>1292.4100000000001</v>
      </c>
      <c r="L12185" s="5">
        <v>0</v>
      </c>
      <c r="M12185" t="str">
        <f>IF(ISERROR(VLOOKUP(A12185,'[1]Ecart validé'!$A:$A,1,FALSE)),Z12185,"Ecart Validé")</f>
        <v>valid</v>
      </c>
      <c r="R12185" t="s">
        <v>30</v>
      </c>
      <c r="X12185"/>
      <c r="Y12185"/>
      <c r="Z12185" t="s">
        <v>31</v>
      </c>
    </row>
    <row r="12186" spans="1:26" x14ac:dyDescent="0.3">
      <c r="A12186" t="s">
        <v>15079</v>
      </c>
      <c r="B12186" t="s">
        <v>6835</v>
      </c>
      <c r="C12186">
        <v>101428</v>
      </c>
      <c r="D12186" t="str">
        <f>+VLOOKUP(C12186,Param!K:L,2,FALSE)</f>
        <v>J.F. AMONN SRL</v>
      </c>
      <c r="E12186" t="s">
        <v>15076</v>
      </c>
      <c r="F12186" t="s">
        <v>8266</v>
      </c>
      <c r="G12186" t="s">
        <v>29</v>
      </c>
      <c r="H12186" s="5">
        <v>1078.54</v>
      </c>
      <c r="I12186" s="5">
        <v>1078.5374999999999</v>
      </c>
      <c r="J12186" s="5">
        <v>2.5000000000545601E-3</v>
      </c>
      <c r="K12186" s="5">
        <v>1078.54</v>
      </c>
      <c r="L12186" s="5">
        <v>0</v>
      </c>
      <c r="M12186" t="str">
        <f>IF(ISERROR(VLOOKUP(A12186,'[1]Ecart validé'!$A:$A,1,FALSE)),Z12186,"Ecart Validé")</f>
        <v>valid</v>
      </c>
      <c r="R12186" t="s">
        <v>30</v>
      </c>
      <c r="X12186"/>
      <c r="Y12186"/>
      <c r="Z12186" t="s">
        <v>31</v>
      </c>
    </row>
    <row r="12187" spans="1:26" x14ac:dyDescent="0.3">
      <c r="A12187" t="s">
        <v>15080</v>
      </c>
      <c r="B12187" t="s">
        <v>6835</v>
      </c>
      <c r="C12187">
        <v>29831</v>
      </c>
      <c r="D12187" t="str">
        <f>+VLOOKUP(C12187,Param!K:L,2,FALSE)</f>
        <v>EUROPCAR ITALIA SPA</v>
      </c>
      <c r="E12187" t="s">
        <v>15081</v>
      </c>
      <c r="F12187" t="s">
        <v>8266</v>
      </c>
      <c r="G12187" t="s">
        <v>29</v>
      </c>
      <c r="H12187" s="5">
        <v>1.1299999999999999</v>
      </c>
      <c r="I12187" s="5">
        <v>1.1332</v>
      </c>
      <c r="J12187" s="5">
        <v>-3.2000000000000899E-3</v>
      </c>
      <c r="K12187" s="5">
        <v>1.1299999999999999</v>
      </c>
      <c r="L12187" s="5">
        <v>0</v>
      </c>
      <c r="M12187" t="str">
        <f>IF(ISERROR(VLOOKUP(A12187,'[1]Ecart validé'!$A:$A,1,FALSE)),Z12187,"Ecart Validé")</f>
        <v>valid</v>
      </c>
      <c r="R12187" t="s">
        <v>30</v>
      </c>
      <c r="X12187"/>
      <c r="Y12187"/>
      <c r="Z12187" t="s">
        <v>31</v>
      </c>
    </row>
    <row r="12188" spans="1:26" x14ac:dyDescent="0.3">
      <c r="A12188" t="s">
        <v>15082</v>
      </c>
      <c r="B12188" t="s">
        <v>6835</v>
      </c>
      <c r="C12188">
        <v>29304</v>
      </c>
      <c r="D12188" t="str">
        <f>+VLOOKUP(C12188,Param!K:L,2,FALSE)</f>
        <v>VANINI TAPPEZZIERI SAS</v>
      </c>
      <c r="E12188" t="s">
        <v>15083</v>
      </c>
      <c r="F12188" t="s">
        <v>8264</v>
      </c>
      <c r="G12188" t="s">
        <v>29</v>
      </c>
      <c r="H12188" s="5">
        <v>22.2</v>
      </c>
      <c r="I12188" s="5">
        <v>22.2</v>
      </c>
      <c r="J12188" s="5">
        <v>0</v>
      </c>
      <c r="K12188" s="5">
        <v>22.2</v>
      </c>
      <c r="L12188" s="5">
        <v>0</v>
      </c>
      <c r="M12188" t="str">
        <f>IF(ISERROR(VLOOKUP(A12188,'[1]Ecart validé'!$A:$A,1,FALSE)),Z12188,"Ecart Validé")</f>
        <v>valid</v>
      </c>
      <c r="R12188" t="s">
        <v>30</v>
      </c>
      <c r="X12188"/>
      <c r="Y12188"/>
      <c r="Z12188" t="s">
        <v>31</v>
      </c>
    </row>
    <row r="12189" spans="1:26" x14ac:dyDescent="0.3">
      <c r="A12189" t="s">
        <v>15084</v>
      </c>
      <c r="B12189" t="s">
        <v>6835</v>
      </c>
      <c r="C12189">
        <v>29304</v>
      </c>
      <c r="D12189" t="str">
        <f>+VLOOKUP(C12189,Param!K:L,2,FALSE)</f>
        <v>VANINI TAPPEZZIERI SAS</v>
      </c>
      <c r="E12189" t="s">
        <v>15083</v>
      </c>
      <c r="F12189" t="s">
        <v>8266</v>
      </c>
      <c r="G12189" t="s">
        <v>29</v>
      </c>
      <c r="H12189" s="5">
        <v>21.7</v>
      </c>
      <c r="I12189" s="5">
        <v>21.7</v>
      </c>
      <c r="J12189" s="5">
        <v>0</v>
      </c>
      <c r="K12189" s="5">
        <v>21.7</v>
      </c>
      <c r="L12189" s="5">
        <v>0</v>
      </c>
      <c r="M12189" t="str">
        <f>IF(ISERROR(VLOOKUP(A12189,'[1]Ecart validé'!$A:$A,1,FALSE)),Z12189,"Ecart Validé")</f>
        <v>valid</v>
      </c>
      <c r="R12189" t="s">
        <v>30</v>
      </c>
      <c r="X12189"/>
      <c r="Y12189"/>
      <c r="Z12189" t="s">
        <v>31</v>
      </c>
    </row>
    <row r="12190" spans="1:26" x14ac:dyDescent="0.3">
      <c r="A12190" t="s">
        <v>15085</v>
      </c>
      <c r="B12190" t="s">
        <v>6835</v>
      </c>
      <c r="C12190" t="s">
        <v>15086</v>
      </c>
      <c r="D12190" t="str">
        <f>+VLOOKUP(C12190,Param!K:L,2,FALSE)</f>
        <v>OMNIS SARDEGNA SRL</v>
      </c>
      <c r="E12190" t="s">
        <v>15087</v>
      </c>
      <c r="F12190" t="s">
        <v>8262</v>
      </c>
      <c r="G12190" t="s">
        <v>29</v>
      </c>
      <c r="H12190" s="5">
        <v>540.22</v>
      </c>
      <c r="I12190" s="5">
        <v>540.22220000000004</v>
      </c>
      <c r="J12190" s="5">
        <v>-2.2000000000161799E-3</v>
      </c>
      <c r="K12190" s="5">
        <v>540.22</v>
      </c>
      <c r="L12190" s="5">
        <v>0</v>
      </c>
      <c r="M12190" t="str">
        <f>IF(ISERROR(VLOOKUP(A12190,'[1]Ecart validé'!$A:$A,1,FALSE)),Z12190,"Ecart Validé")</f>
        <v>valid</v>
      </c>
      <c r="R12190" t="s">
        <v>30</v>
      </c>
      <c r="X12190"/>
      <c r="Y12190"/>
      <c r="Z12190" t="s">
        <v>31</v>
      </c>
    </row>
    <row r="12191" spans="1:26" x14ac:dyDescent="0.3">
      <c r="A12191" t="s">
        <v>15088</v>
      </c>
      <c r="B12191" t="s">
        <v>6835</v>
      </c>
      <c r="C12191" t="s">
        <v>15086</v>
      </c>
      <c r="D12191" t="str">
        <f>+VLOOKUP(C12191,Param!K:L,2,FALSE)</f>
        <v>OMNIS SARDEGNA SRL</v>
      </c>
      <c r="E12191" t="s">
        <v>15087</v>
      </c>
      <c r="F12191" t="s">
        <v>8266</v>
      </c>
      <c r="G12191" t="s">
        <v>29</v>
      </c>
      <c r="H12191" s="5">
        <v>1558.6399999999901</v>
      </c>
      <c r="I12191" s="5">
        <v>1558.6422</v>
      </c>
      <c r="J12191" s="5">
        <v>-2.2000000001298702E-3</v>
      </c>
      <c r="K12191" s="5">
        <v>1558.6399999999901</v>
      </c>
      <c r="L12191" s="5">
        <v>0</v>
      </c>
      <c r="M12191" t="str">
        <f>IF(ISERROR(VLOOKUP(A12191,'[1]Ecart validé'!$A:$A,1,FALSE)),Z12191,"Ecart Validé")</f>
        <v>valid</v>
      </c>
      <c r="R12191" t="s">
        <v>30</v>
      </c>
      <c r="X12191"/>
      <c r="Y12191"/>
      <c r="Z12191" t="s">
        <v>31</v>
      </c>
    </row>
    <row r="12192" spans="1:26" x14ac:dyDescent="0.3">
      <c r="A12192" t="s">
        <v>15089</v>
      </c>
      <c r="B12192" t="s">
        <v>6835</v>
      </c>
      <c r="C12192">
        <v>28164</v>
      </c>
      <c r="D12192" t="str">
        <f>+VLOOKUP(C12192,Param!K:L,2,FALSE)</f>
        <v>JOHNSON DIVERSEY SPA</v>
      </c>
      <c r="E12192" t="s">
        <v>6893</v>
      </c>
      <c r="F12192" t="s">
        <v>8266</v>
      </c>
      <c r="G12192" t="s">
        <v>29</v>
      </c>
      <c r="H12192" s="5">
        <v>13478.08</v>
      </c>
      <c r="I12192" s="5">
        <v>13478.0772</v>
      </c>
      <c r="J12192" s="5">
        <v>2.8000000002066298E-3</v>
      </c>
      <c r="K12192" s="5">
        <v>13478.08</v>
      </c>
      <c r="L12192" s="5">
        <v>0</v>
      </c>
      <c r="M12192" t="str">
        <f>IF(ISERROR(VLOOKUP(A12192,'[1]Ecart validé'!$A:$A,1,FALSE)),Z12192,"Ecart Validé")</f>
        <v>valid</v>
      </c>
      <c r="R12192" t="s">
        <v>30</v>
      </c>
      <c r="X12192"/>
      <c r="Y12192"/>
      <c r="Z12192" t="s">
        <v>31</v>
      </c>
    </row>
    <row r="12193" spans="1:26" x14ac:dyDescent="0.3">
      <c r="A12193" t="s">
        <v>15090</v>
      </c>
      <c r="B12193" t="s">
        <v>6835</v>
      </c>
      <c r="C12193">
        <v>351204</v>
      </c>
      <c r="D12193" t="str">
        <f>+VLOOKUP(C12193,Param!K:L,2,FALSE)</f>
        <v>VINN ITALIA S.R.L</v>
      </c>
      <c r="E12193" t="s">
        <v>15091</v>
      </c>
      <c r="F12193" t="s">
        <v>8266</v>
      </c>
      <c r="G12193" t="s">
        <v>29</v>
      </c>
      <c r="H12193" s="5">
        <v>2885.37</v>
      </c>
      <c r="I12193" s="5">
        <v>2885.37</v>
      </c>
      <c r="J12193" s="5">
        <v>0</v>
      </c>
      <c r="K12193" s="5">
        <v>2885.37</v>
      </c>
      <c r="L12193" s="5">
        <v>0</v>
      </c>
      <c r="M12193" t="str">
        <f>IF(ISERROR(VLOOKUP(A12193,'[1]Ecart validé'!$A:$A,1,FALSE)),Z12193,"Ecart Validé")</f>
        <v>valid</v>
      </c>
      <c r="R12193" t="s">
        <v>30</v>
      </c>
      <c r="X12193"/>
      <c r="Y12193"/>
      <c r="Z12193" t="s">
        <v>31</v>
      </c>
    </row>
    <row r="12194" spans="1:26" x14ac:dyDescent="0.3">
      <c r="A12194" t="s">
        <v>15092</v>
      </c>
      <c r="B12194" t="s">
        <v>6835</v>
      </c>
      <c r="C12194">
        <v>29516</v>
      </c>
      <c r="D12194" t="str">
        <f>+VLOOKUP(C12194,Param!K:L,2,FALSE)</f>
        <v>KONE S.P.A.</v>
      </c>
      <c r="E12194" t="s">
        <v>15093</v>
      </c>
      <c r="F12194" t="s">
        <v>8266</v>
      </c>
      <c r="G12194" t="s">
        <v>29</v>
      </c>
      <c r="H12194" s="5">
        <v>293.11</v>
      </c>
      <c r="I12194" s="5">
        <v>293.10950000000003</v>
      </c>
      <c r="J12194" s="5">
        <v>4.9999999998817603E-4</v>
      </c>
      <c r="K12194" s="5">
        <v>293.11</v>
      </c>
      <c r="L12194" s="5">
        <v>0</v>
      </c>
      <c r="M12194" t="str">
        <f>IF(ISERROR(VLOOKUP(A12194,'[1]Ecart validé'!$A:$A,1,FALSE)),Z12194,"Ecart Validé")</f>
        <v>valid</v>
      </c>
      <c r="R12194" t="s">
        <v>30</v>
      </c>
      <c r="X12194"/>
      <c r="Y12194"/>
      <c r="Z12194" t="s">
        <v>31</v>
      </c>
    </row>
    <row r="12195" spans="1:26" x14ac:dyDescent="0.3">
      <c r="A12195" t="s">
        <v>15094</v>
      </c>
      <c r="B12195" t="s">
        <v>6835</v>
      </c>
      <c r="C12195">
        <v>29417</v>
      </c>
      <c r="D12195" t="str">
        <f>+VLOOKUP(C12195,Param!K:L,2,FALSE)</f>
        <v>PUBLICENTRO S.N.C.</v>
      </c>
      <c r="E12195" t="s">
        <v>15095</v>
      </c>
      <c r="F12195" t="s">
        <v>8266</v>
      </c>
      <c r="G12195" t="s">
        <v>29</v>
      </c>
      <c r="H12195" s="5">
        <v>410.97</v>
      </c>
      <c r="I12195" s="5">
        <v>410.97379999999998</v>
      </c>
      <c r="J12195" s="5">
        <v>-3.7999999999556102E-3</v>
      </c>
      <c r="K12195" s="5">
        <v>410.97</v>
      </c>
      <c r="L12195" s="5">
        <v>0</v>
      </c>
      <c r="M12195" t="str">
        <f>IF(ISERROR(VLOOKUP(A12195,'[1]Ecart validé'!$A:$A,1,FALSE)),Z12195,"Ecart Validé")</f>
        <v>valid</v>
      </c>
      <c r="R12195" t="s">
        <v>30</v>
      </c>
      <c r="X12195"/>
      <c r="Y12195"/>
      <c r="Z12195" t="s">
        <v>31</v>
      </c>
    </row>
    <row r="12196" spans="1:26" x14ac:dyDescent="0.3">
      <c r="A12196" t="s">
        <v>15096</v>
      </c>
      <c r="B12196" t="s">
        <v>6835</v>
      </c>
      <c r="C12196">
        <v>185787</v>
      </c>
      <c r="D12196" t="str">
        <f>+VLOOKUP(C12196,Param!K:L,2,FALSE)</f>
        <v>SCHONHUBER FRANCHI SPA</v>
      </c>
      <c r="E12196" t="s">
        <v>15097</v>
      </c>
      <c r="F12196" t="s">
        <v>8266</v>
      </c>
      <c r="G12196" t="s">
        <v>29</v>
      </c>
      <c r="H12196" s="5">
        <v>302.06</v>
      </c>
      <c r="I12196" s="5">
        <v>302.06</v>
      </c>
      <c r="J12196" s="5">
        <v>0</v>
      </c>
      <c r="K12196" s="5">
        <v>302.06</v>
      </c>
      <c r="L12196" s="5">
        <v>0</v>
      </c>
      <c r="M12196" t="str">
        <f>IF(ISERROR(VLOOKUP(A12196,'[1]Ecart validé'!$A:$A,1,FALSE)),Z12196,"Ecart Validé")</f>
        <v>valid</v>
      </c>
      <c r="R12196" t="s">
        <v>30</v>
      </c>
      <c r="X12196"/>
      <c r="Y12196"/>
      <c r="Z12196" t="s">
        <v>31</v>
      </c>
    </row>
    <row r="12197" spans="1:26" x14ac:dyDescent="0.3">
      <c r="A12197" t="s">
        <v>15098</v>
      </c>
      <c r="B12197" t="s">
        <v>6835</v>
      </c>
      <c r="C12197">
        <v>29961</v>
      </c>
      <c r="D12197" t="str">
        <f>+VLOOKUP(C12197,Param!K:L,2,FALSE)</f>
        <v>CULLIGAN ITALIANA SPA</v>
      </c>
      <c r="E12197" t="s">
        <v>7074</v>
      </c>
      <c r="F12197" t="s">
        <v>8266</v>
      </c>
      <c r="G12197" t="s">
        <v>29</v>
      </c>
      <c r="H12197" s="5">
        <v>593.37</v>
      </c>
      <c r="I12197" s="5">
        <v>593.36990000000003</v>
      </c>
      <c r="J12197" s="5">
        <v>9.9999999974897906E-5</v>
      </c>
      <c r="K12197" s="5">
        <v>593.37</v>
      </c>
      <c r="L12197" s="5">
        <v>0</v>
      </c>
      <c r="M12197" t="str">
        <f>IF(ISERROR(VLOOKUP(A12197,'[1]Ecart validé'!$A:$A,1,FALSE)),Z12197,"Ecart Validé")</f>
        <v>valid</v>
      </c>
      <c r="R12197" t="s">
        <v>30</v>
      </c>
      <c r="X12197"/>
      <c r="Y12197"/>
      <c r="Z12197" t="s">
        <v>31</v>
      </c>
    </row>
    <row r="12198" spans="1:26" x14ac:dyDescent="0.3">
      <c r="A12198" t="s">
        <v>15099</v>
      </c>
      <c r="B12198" t="s">
        <v>6835</v>
      </c>
      <c r="C12198">
        <v>228539</v>
      </c>
      <c r="D12198" t="str">
        <f>+VLOOKUP(C12198,Param!K:L,2,FALSE)</f>
        <v>COOPWORK COOPERATIVA SOCIALE ONLUS</v>
      </c>
      <c r="E12198" t="s">
        <v>7149</v>
      </c>
      <c r="F12198" t="s">
        <v>8266</v>
      </c>
      <c r="G12198" t="s">
        <v>29</v>
      </c>
      <c r="H12198" s="5">
        <v>397.93</v>
      </c>
      <c r="I12198" s="5">
        <v>397.9341</v>
      </c>
      <c r="J12198" s="5">
        <v>-4.0999999999939904E-3</v>
      </c>
      <c r="K12198" s="5">
        <v>397.93</v>
      </c>
      <c r="L12198" s="5">
        <v>0</v>
      </c>
      <c r="M12198" t="str">
        <f>IF(ISERROR(VLOOKUP(A12198,'[1]Ecart validé'!$A:$A,1,FALSE)),Z12198,"Ecart Validé")</f>
        <v>valid</v>
      </c>
      <c r="R12198" t="s">
        <v>30</v>
      </c>
      <c r="X12198"/>
      <c r="Y12198"/>
      <c r="Z12198" t="s">
        <v>31</v>
      </c>
    </row>
    <row r="12199" spans="1:26" x14ac:dyDescent="0.3">
      <c r="A12199" t="s">
        <v>15100</v>
      </c>
      <c r="B12199" t="s">
        <v>6835</v>
      </c>
      <c r="C12199">
        <v>281859</v>
      </c>
      <c r="D12199" t="str">
        <f>+VLOOKUP(C12199,Param!K:L,2,FALSE)</f>
        <v>TOP SERVICE SRL</v>
      </c>
      <c r="E12199" t="s">
        <v>15101</v>
      </c>
      <c r="F12199" t="s">
        <v>8266</v>
      </c>
      <c r="G12199" t="s">
        <v>29</v>
      </c>
      <c r="H12199" s="5">
        <v>40.26</v>
      </c>
      <c r="I12199" s="5">
        <v>40.26</v>
      </c>
      <c r="J12199" s="5">
        <v>0</v>
      </c>
      <c r="K12199" s="5">
        <v>40.26</v>
      </c>
      <c r="L12199" s="5">
        <v>0</v>
      </c>
      <c r="M12199" t="str">
        <f>IF(ISERROR(VLOOKUP(A12199,'[1]Ecart validé'!$A:$A,1,FALSE)),Z12199,"Ecart Validé")</f>
        <v>valid</v>
      </c>
      <c r="R12199" t="s">
        <v>30</v>
      </c>
      <c r="X12199"/>
      <c r="Y12199"/>
      <c r="Z12199" t="s">
        <v>31</v>
      </c>
    </row>
    <row r="12200" spans="1:26" x14ac:dyDescent="0.3">
      <c r="A12200" t="s">
        <v>15102</v>
      </c>
      <c r="B12200" t="s">
        <v>6835</v>
      </c>
      <c r="C12200">
        <v>78409</v>
      </c>
      <c r="D12200" t="str">
        <f>+VLOOKUP(C12200,Param!K:L,2,FALSE)</f>
        <v>THYSSENKRUPP ELEVATOR ITALIA S.P.A.</v>
      </c>
      <c r="E12200" t="s">
        <v>15103</v>
      </c>
      <c r="F12200" t="s">
        <v>8262</v>
      </c>
      <c r="G12200" t="s">
        <v>29</v>
      </c>
      <c r="H12200" s="5">
        <v>42.57</v>
      </c>
      <c r="I12200" s="5">
        <v>42.57</v>
      </c>
      <c r="J12200" s="5">
        <v>0</v>
      </c>
      <c r="K12200" s="5">
        <v>42.57</v>
      </c>
      <c r="L12200" s="5">
        <v>0</v>
      </c>
      <c r="M12200" t="str">
        <f>IF(ISERROR(VLOOKUP(A12200,'[1]Ecart validé'!$A:$A,1,FALSE)),Z12200,"Ecart Validé")</f>
        <v>valid</v>
      </c>
      <c r="R12200" t="s">
        <v>30</v>
      </c>
      <c r="X12200"/>
      <c r="Y12200"/>
      <c r="Z12200" t="s">
        <v>31</v>
      </c>
    </row>
    <row r="12201" spans="1:26" x14ac:dyDescent="0.3">
      <c r="A12201" t="s">
        <v>15104</v>
      </c>
      <c r="B12201" t="s">
        <v>6835</v>
      </c>
      <c r="C12201">
        <v>78409</v>
      </c>
      <c r="D12201" t="str">
        <f>+VLOOKUP(C12201,Param!K:L,2,FALSE)</f>
        <v>THYSSENKRUPP ELEVATOR ITALIA S.P.A.</v>
      </c>
      <c r="E12201" t="s">
        <v>15103</v>
      </c>
      <c r="F12201" t="s">
        <v>8264</v>
      </c>
      <c r="G12201" t="s">
        <v>29</v>
      </c>
      <c r="H12201" s="5">
        <v>47.39</v>
      </c>
      <c r="I12201" s="5">
        <v>47.386000000000003</v>
      </c>
      <c r="J12201" s="5">
        <v>3.9999999999977796E-3</v>
      </c>
      <c r="K12201" s="5">
        <v>47.39</v>
      </c>
      <c r="L12201" s="5">
        <v>0</v>
      </c>
      <c r="M12201" t="str">
        <f>IF(ISERROR(VLOOKUP(A12201,'[1]Ecart validé'!$A:$A,1,FALSE)),Z12201,"Ecart Validé")</f>
        <v>valid</v>
      </c>
      <c r="R12201" t="s">
        <v>30</v>
      </c>
      <c r="X12201"/>
      <c r="Y12201"/>
      <c r="Z12201" t="s">
        <v>31</v>
      </c>
    </row>
    <row r="12202" spans="1:26" x14ac:dyDescent="0.3">
      <c r="A12202" t="s">
        <v>15105</v>
      </c>
      <c r="B12202" t="s">
        <v>6835</v>
      </c>
      <c r="C12202">
        <v>356883</v>
      </c>
      <c r="D12202" t="str">
        <f>+VLOOKUP(C12202,Param!K:L,2,FALSE)</f>
        <v>ROCCA MEDICA SRL</v>
      </c>
      <c r="E12202" t="s">
        <v>15106</v>
      </c>
      <c r="F12202" t="s">
        <v>8264</v>
      </c>
      <c r="G12202" t="s">
        <v>29</v>
      </c>
      <c r="H12202" s="5">
        <v>245.28</v>
      </c>
      <c r="I12202" s="5">
        <v>245.27699999999999</v>
      </c>
      <c r="J12202" s="5">
        <v>3.0000000000143202E-3</v>
      </c>
      <c r="K12202" s="5">
        <v>245.28</v>
      </c>
      <c r="L12202" s="5">
        <v>0</v>
      </c>
      <c r="M12202" t="str">
        <f>IF(ISERROR(VLOOKUP(A12202,'[1]Ecart validé'!$A:$A,1,FALSE)),Z12202,"Ecart Validé")</f>
        <v>valid</v>
      </c>
      <c r="R12202" t="s">
        <v>30</v>
      </c>
      <c r="X12202"/>
      <c r="Y12202"/>
      <c r="Z12202" t="s">
        <v>31</v>
      </c>
    </row>
    <row r="12203" spans="1:26" x14ac:dyDescent="0.3">
      <c r="A12203" t="s">
        <v>15107</v>
      </c>
      <c r="B12203" t="s">
        <v>6835</v>
      </c>
      <c r="C12203">
        <v>29996</v>
      </c>
      <c r="D12203" t="str">
        <f>+VLOOKUP(C12203,Param!K:L,2,FALSE)</f>
        <v>FASTWEB SPA</v>
      </c>
      <c r="E12203" t="s">
        <v>7281</v>
      </c>
      <c r="F12203" t="s">
        <v>8260</v>
      </c>
      <c r="G12203" t="s">
        <v>29</v>
      </c>
      <c r="H12203" s="5">
        <v>5318.69</v>
      </c>
      <c r="I12203" s="5">
        <v>5318.6833999999999</v>
      </c>
      <c r="J12203" s="5">
        <v>6.5999999997075004E-3</v>
      </c>
      <c r="K12203" s="5">
        <v>5318.69</v>
      </c>
      <c r="L12203" s="5">
        <v>0</v>
      </c>
      <c r="M12203" t="str">
        <f>IF(ISERROR(VLOOKUP(A12203,'[1]Ecart validé'!$A:$A,1,FALSE)),Z12203,"Ecart Validé")</f>
        <v>valid</v>
      </c>
      <c r="R12203" t="s">
        <v>30</v>
      </c>
      <c r="X12203"/>
      <c r="Y12203"/>
      <c r="Z12203" t="s">
        <v>31</v>
      </c>
    </row>
    <row r="12204" spans="1:26" x14ac:dyDescent="0.3">
      <c r="A12204" t="s">
        <v>15108</v>
      </c>
      <c r="B12204" t="s">
        <v>6835</v>
      </c>
      <c r="C12204">
        <v>29996</v>
      </c>
      <c r="D12204" t="str">
        <f>+VLOOKUP(C12204,Param!K:L,2,FALSE)</f>
        <v>FASTWEB SPA</v>
      </c>
      <c r="E12204" t="s">
        <v>7281</v>
      </c>
      <c r="F12204" t="s">
        <v>8262</v>
      </c>
      <c r="G12204" t="s">
        <v>29</v>
      </c>
      <c r="H12204" s="5">
        <v>5653.33</v>
      </c>
      <c r="I12204" s="5">
        <v>5653.33</v>
      </c>
      <c r="J12204" s="5">
        <v>0</v>
      </c>
      <c r="K12204" s="5">
        <v>5653.33</v>
      </c>
      <c r="L12204" s="5">
        <v>0</v>
      </c>
      <c r="M12204" t="str">
        <f>IF(ISERROR(VLOOKUP(A12204,'[1]Ecart validé'!$A:$A,1,FALSE)),Z12204,"Ecart Validé")</f>
        <v>valid</v>
      </c>
      <c r="R12204" t="s">
        <v>30</v>
      </c>
      <c r="X12204"/>
      <c r="Y12204"/>
      <c r="Z12204" t="s">
        <v>31</v>
      </c>
    </row>
    <row r="12205" spans="1:26" x14ac:dyDescent="0.3">
      <c r="A12205" t="s">
        <v>15109</v>
      </c>
      <c r="B12205" t="s">
        <v>6835</v>
      </c>
      <c r="C12205">
        <v>29996</v>
      </c>
      <c r="D12205" t="str">
        <f>+VLOOKUP(C12205,Param!K:L,2,FALSE)</f>
        <v>FASTWEB SPA</v>
      </c>
      <c r="E12205" t="s">
        <v>7281</v>
      </c>
      <c r="F12205" t="s">
        <v>8264</v>
      </c>
      <c r="G12205" t="s">
        <v>29</v>
      </c>
      <c r="H12205" s="5">
        <v>5989.35</v>
      </c>
      <c r="I12205" s="5">
        <v>5989.3594999999996</v>
      </c>
      <c r="J12205" s="5">
        <v>-9.4999999992069206E-3</v>
      </c>
      <c r="K12205" s="5">
        <v>5989.35</v>
      </c>
      <c r="L12205" s="5">
        <v>0</v>
      </c>
      <c r="M12205" t="str">
        <f>IF(ISERROR(VLOOKUP(A12205,'[1]Ecart validé'!$A:$A,1,FALSE)),Z12205,"Ecart Validé")</f>
        <v>valid</v>
      </c>
      <c r="R12205" t="s">
        <v>30</v>
      </c>
      <c r="X12205"/>
      <c r="Y12205"/>
      <c r="Z12205" t="s">
        <v>31</v>
      </c>
    </row>
    <row r="12206" spans="1:26" x14ac:dyDescent="0.3">
      <c r="A12206" t="s">
        <v>15110</v>
      </c>
      <c r="B12206" t="s">
        <v>6835</v>
      </c>
      <c r="C12206">
        <v>29996</v>
      </c>
      <c r="D12206" t="str">
        <f>+VLOOKUP(C12206,Param!K:L,2,FALSE)</f>
        <v>FASTWEB SPA</v>
      </c>
      <c r="E12206" t="s">
        <v>7281</v>
      </c>
      <c r="F12206" t="s">
        <v>8266</v>
      </c>
      <c r="G12206" t="s">
        <v>29</v>
      </c>
      <c r="H12206" s="5">
        <v>5316.43</v>
      </c>
      <c r="I12206" s="5">
        <v>5316.4314000000004</v>
      </c>
      <c r="J12206" s="5">
        <v>-1.4000000001033099E-3</v>
      </c>
      <c r="K12206" s="5">
        <v>5316.43</v>
      </c>
      <c r="L12206" s="5">
        <v>0</v>
      </c>
      <c r="M12206" t="str">
        <f>IF(ISERROR(VLOOKUP(A12206,'[1]Ecart validé'!$A:$A,1,FALSE)),Z12206,"Ecart Validé")</f>
        <v>valid</v>
      </c>
      <c r="R12206" t="s">
        <v>30</v>
      </c>
      <c r="X12206"/>
      <c r="Y12206"/>
      <c r="Z12206" t="s">
        <v>31</v>
      </c>
    </row>
    <row r="12207" spans="1:26" x14ac:dyDescent="0.3">
      <c r="A12207" t="s">
        <v>15111</v>
      </c>
      <c r="B12207" t="s">
        <v>7287</v>
      </c>
      <c r="C12207">
        <v>1499</v>
      </c>
      <c r="D12207" t="str">
        <f>+VLOOKUP(C12207,Param!K:L,2,FALSE)</f>
        <v>STANDARD TEXTILE SAS</v>
      </c>
      <c r="E12207" t="s">
        <v>7288</v>
      </c>
      <c r="F12207" t="s">
        <v>8260</v>
      </c>
      <c r="G12207" t="s">
        <v>29</v>
      </c>
      <c r="H12207" s="5">
        <v>2609.9461999999999</v>
      </c>
      <c r="I12207" s="5">
        <v>2609.9461999999999</v>
      </c>
      <c r="J12207" s="5">
        <v>0</v>
      </c>
      <c r="K12207" s="5">
        <v>2609.9461999999999</v>
      </c>
      <c r="L12207" s="5">
        <v>0</v>
      </c>
      <c r="M12207" t="str">
        <f>IF(ISERROR(VLOOKUP(A12207,'[1]Ecart validé'!$A:$A,1,FALSE)),Z12207,"Ecart Validé")</f>
        <v>valid</v>
      </c>
      <c r="R12207" t="s">
        <v>30</v>
      </c>
      <c r="X12207"/>
      <c r="Y12207"/>
      <c r="Z12207" t="s">
        <v>31</v>
      </c>
    </row>
    <row r="12208" spans="1:26" x14ac:dyDescent="0.3">
      <c r="A12208" t="s">
        <v>15112</v>
      </c>
      <c r="B12208" t="s">
        <v>7287</v>
      </c>
      <c r="C12208">
        <v>1499</v>
      </c>
      <c r="D12208" t="str">
        <f>+VLOOKUP(C12208,Param!K:L,2,FALSE)</f>
        <v>STANDARD TEXTILE SAS</v>
      </c>
      <c r="E12208" t="s">
        <v>7288</v>
      </c>
      <c r="F12208" t="s">
        <v>8262</v>
      </c>
      <c r="G12208" t="s">
        <v>29</v>
      </c>
      <c r="H12208" s="5">
        <v>3761.83</v>
      </c>
      <c r="I12208" s="5">
        <v>3761.8240000000001</v>
      </c>
      <c r="J12208" s="5">
        <v>5.9999999998581102E-3</v>
      </c>
      <c r="K12208" s="5">
        <v>3761.83</v>
      </c>
      <c r="L12208" s="5">
        <v>0</v>
      </c>
      <c r="M12208" t="str">
        <f>IF(ISERROR(VLOOKUP(A12208,'[1]Ecart validé'!$A:$A,1,FALSE)),Z12208,"Ecart Validé")</f>
        <v>valid</v>
      </c>
      <c r="R12208" t="s">
        <v>30</v>
      </c>
      <c r="X12208"/>
      <c r="Y12208"/>
      <c r="Z12208" t="s">
        <v>31</v>
      </c>
    </row>
    <row r="12209" spans="1:26" x14ac:dyDescent="0.3">
      <c r="A12209" t="s">
        <v>15113</v>
      </c>
      <c r="B12209" t="s">
        <v>7287</v>
      </c>
      <c r="C12209">
        <v>1499</v>
      </c>
      <c r="D12209" t="str">
        <f>+VLOOKUP(C12209,Param!K:L,2,FALSE)</f>
        <v>STANDARD TEXTILE SAS</v>
      </c>
      <c r="E12209" t="s">
        <v>7288</v>
      </c>
      <c r="F12209" t="s">
        <v>8264</v>
      </c>
      <c r="G12209" t="s">
        <v>29</v>
      </c>
      <c r="H12209" s="5">
        <v>1161.44</v>
      </c>
      <c r="I12209" s="5">
        <v>1161.4349999999999</v>
      </c>
      <c r="J12209" s="5">
        <v>5.0000000001091298E-3</v>
      </c>
      <c r="K12209" s="5">
        <v>1161.44</v>
      </c>
      <c r="L12209" s="5">
        <v>0</v>
      </c>
      <c r="M12209" t="str">
        <f>IF(ISERROR(VLOOKUP(A12209,'[1]Ecart validé'!$A:$A,1,FALSE)),Z12209,"Ecart Validé")</f>
        <v>valid</v>
      </c>
      <c r="R12209" t="s">
        <v>30</v>
      </c>
      <c r="X12209"/>
      <c r="Y12209"/>
      <c r="Z12209" t="s">
        <v>31</v>
      </c>
    </row>
    <row r="12210" spans="1:26" x14ac:dyDescent="0.3">
      <c r="A12210" t="s">
        <v>15114</v>
      </c>
      <c r="B12210" t="s">
        <v>7287</v>
      </c>
      <c r="C12210">
        <v>1499</v>
      </c>
      <c r="D12210" t="str">
        <f>+VLOOKUP(C12210,Param!K:L,2,FALSE)</f>
        <v>STANDARD TEXTILE SAS</v>
      </c>
      <c r="E12210" t="s">
        <v>7288</v>
      </c>
      <c r="F12210" t="s">
        <v>8266</v>
      </c>
      <c r="G12210" t="s">
        <v>29</v>
      </c>
      <c r="H12210" s="5">
        <v>1056.3699999999999</v>
      </c>
      <c r="I12210" s="5">
        <v>1056.365</v>
      </c>
      <c r="J12210" s="5">
        <v>4.9999999998817596E-3</v>
      </c>
      <c r="K12210" s="5">
        <v>1056.3699999999999</v>
      </c>
      <c r="L12210" s="5">
        <v>0</v>
      </c>
      <c r="M12210" t="str">
        <f>IF(ISERROR(VLOOKUP(A12210,'[1]Ecart validé'!$A:$A,1,FALSE)),Z12210,"Ecart Validé")</f>
        <v>valid</v>
      </c>
      <c r="R12210" t="s">
        <v>30</v>
      </c>
      <c r="X12210"/>
      <c r="Y12210"/>
      <c r="Z12210" t="s">
        <v>31</v>
      </c>
    </row>
    <row r="12211" spans="1:26" x14ac:dyDescent="0.3">
      <c r="A12211" t="s">
        <v>15115</v>
      </c>
      <c r="B12211" t="s">
        <v>7287</v>
      </c>
      <c r="C12211">
        <v>7905</v>
      </c>
      <c r="D12211" t="str">
        <f>+VLOOKUP(C12211,Param!K:L,2,FALSE)</f>
        <v>EMP GRAFIMEDIA</v>
      </c>
      <c r="E12211" t="s">
        <v>7293</v>
      </c>
      <c r="F12211" t="s">
        <v>8260</v>
      </c>
      <c r="G12211" t="s">
        <v>29</v>
      </c>
      <c r="H12211" s="5">
        <v>218.00890000000001</v>
      </c>
      <c r="I12211" s="5">
        <v>218.00890000000001</v>
      </c>
      <c r="J12211" s="5">
        <v>0</v>
      </c>
      <c r="K12211" s="5">
        <v>218.00890000000001</v>
      </c>
      <c r="L12211" s="5">
        <v>0</v>
      </c>
      <c r="M12211" t="str">
        <f>IF(ISERROR(VLOOKUP(A12211,'[1]Ecart validé'!$A:$A,1,FALSE)),Z12211,"Ecart Validé")</f>
        <v>valid</v>
      </c>
      <c r="R12211" t="s">
        <v>30</v>
      </c>
      <c r="X12211"/>
      <c r="Y12211"/>
      <c r="Z12211" t="s">
        <v>31</v>
      </c>
    </row>
    <row r="12212" spans="1:26" x14ac:dyDescent="0.3">
      <c r="A12212" t="s">
        <v>15116</v>
      </c>
      <c r="B12212" t="s">
        <v>7287</v>
      </c>
      <c r="C12212">
        <v>7905</v>
      </c>
      <c r="D12212" t="str">
        <f>+VLOOKUP(C12212,Param!K:L,2,FALSE)</f>
        <v>EMP GRAFIMEDIA</v>
      </c>
      <c r="E12212" t="s">
        <v>7293</v>
      </c>
      <c r="F12212" t="s">
        <v>8262</v>
      </c>
      <c r="G12212" t="s">
        <v>29</v>
      </c>
      <c r="H12212" s="5">
        <v>299.91000000000003</v>
      </c>
      <c r="I12212" s="5">
        <v>299.91289999999998</v>
      </c>
      <c r="J12212" s="5">
        <v>-2.8999999999541602E-3</v>
      </c>
      <c r="K12212" s="5">
        <v>299.91289999999998</v>
      </c>
      <c r="L12212" s="5">
        <v>-2.8999999999541602E-3</v>
      </c>
      <c r="M12212" t="str">
        <f>IF(ISERROR(VLOOKUP(A12212,'[1]Ecart validé'!$A:$A,1,FALSE)),Z12212,"Ecart Validé")</f>
        <v>valid</v>
      </c>
      <c r="R12212" t="s">
        <v>30</v>
      </c>
      <c r="X12212"/>
      <c r="Y12212"/>
      <c r="Z12212" t="s">
        <v>31</v>
      </c>
    </row>
    <row r="12213" spans="1:26" x14ac:dyDescent="0.3">
      <c r="A12213" t="s">
        <v>15117</v>
      </c>
      <c r="B12213" t="s">
        <v>7287</v>
      </c>
      <c r="C12213">
        <v>7905</v>
      </c>
      <c r="D12213" t="str">
        <f>+VLOOKUP(C12213,Param!K:L,2,FALSE)</f>
        <v>EMP GRAFIMEDIA</v>
      </c>
      <c r="E12213" t="s">
        <v>7293</v>
      </c>
      <c r="F12213" t="s">
        <v>8264</v>
      </c>
      <c r="G12213" t="s">
        <v>29</v>
      </c>
      <c r="H12213" s="5">
        <v>737.42</v>
      </c>
      <c r="I12213" s="5">
        <v>737.42110000000002</v>
      </c>
      <c r="J12213" s="5">
        <v>-1.1000000000649299E-3</v>
      </c>
      <c r="K12213" s="5">
        <v>737.42110000000002</v>
      </c>
      <c r="L12213" s="5">
        <v>-1.1000000000649299E-3</v>
      </c>
      <c r="M12213" t="str">
        <f>IF(ISERROR(VLOOKUP(A12213,'[1]Ecart validé'!$A:$A,1,FALSE)),Z12213,"Ecart Validé")</f>
        <v>valid</v>
      </c>
      <c r="R12213" t="s">
        <v>30</v>
      </c>
      <c r="X12213"/>
      <c r="Y12213"/>
      <c r="Z12213" t="s">
        <v>31</v>
      </c>
    </row>
    <row r="12214" spans="1:26" x14ac:dyDescent="0.3">
      <c r="A12214" t="s">
        <v>15118</v>
      </c>
      <c r="B12214" t="s">
        <v>7287</v>
      </c>
      <c r="C12214">
        <v>7905</v>
      </c>
      <c r="D12214" t="str">
        <f>+VLOOKUP(C12214,Param!K:L,2,FALSE)</f>
        <v>EMP GRAFIMEDIA</v>
      </c>
      <c r="E12214" t="s">
        <v>7293</v>
      </c>
      <c r="F12214" t="s">
        <v>8271</v>
      </c>
      <c r="G12214" t="s">
        <v>29</v>
      </c>
      <c r="H12214" s="5">
        <v>152.11000000000001</v>
      </c>
      <c r="I12214" s="5">
        <v>152.11359999999999</v>
      </c>
      <c r="J12214" s="5">
        <v>-3.5999999999773899E-3</v>
      </c>
      <c r="K12214" s="5">
        <v>152.11359999999999</v>
      </c>
      <c r="L12214" s="5">
        <v>-3.5999999999773899E-3</v>
      </c>
      <c r="M12214" t="str">
        <f>IF(ISERROR(VLOOKUP(A12214,'[1]Ecart validé'!$A:$A,1,FALSE)),Z12214,"Ecart Validé")</f>
        <v>valid</v>
      </c>
      <c r="R12214" t="s">
        <v>30</v>
      </c>
      <c r="X12214"/>
      <c r="Y12214"/>
      <c r="Z12214" t="s">
        <v>31</v>
      </c>
    </row>
    <row r="12215" spans="1:26" x14ac:dyDescent="0.3">
      <c r="A12215" t="s">
        <v>15119</v>
      </c>
      <c r="B12215" t="s">
        <v>7287</v>
      </c>
      <c r="C12215">
        <v>7905</v>
      </c>
      <c r="D12215" t="str">
        <f>+VLOOKUP(C12215,Param!K:L,2,FALSE)</f>
        <v>EMP GRAFIMEDIA</v>
      </c>
      <c r="E12215" t="s">
        <v>7293</v>
      </c>
      <c r="F12215" t="s">
        <v>8266</v>
      </c>
      <c r="G12215" t="s">
        <v>29</v>
      </c>
      <c r="H12215" s="5">
        <v>1056.4000000000001</v>
      </c>
      <c r="I12215" s="5">
        <v>1056.402</v>
      </c>
      <c r="J12215" s="5">
        <v>-1.9999999999527002E-3</v>
      </c>
      <c r="K12215" s="5">
        <v>1056.402</v>
      </c>
      <c r="L12215" s="5">
        <v>-1.9999999999527002E-3</v>
      </c>
      <c r="M12215" t="str">
        <f>IF(ISERROR(VLOOKUP(A12215,'[1]Ecart validé'!$A:$A,1,FALSE)),Z12215,"Ecart Validé")</f>
        <v>valid</v>
      </c>
      <c r="R12215" t="s">
        <v>30</v>
      </c>
      <c r="X12215"/>
      <c r="Y12215"/>
      <c r="Z12215" t="s">
        <v>31</v>
      </c>
    </row>
    <row r="12216" spans="1:26" x14ac:dyDescent="0.3">
      <c r="A12216" t="s">
        <v>15120</v>
      </c>
      <c r="B12216" t="s">
        <v>7287</v>
      </c>
      <c r="C12216">
        <v>8067</v>
      </c>
      <c r="D12216" t="str">
        <f>+VLOOKUP(C12216,Param!K:L,2,FALSE)</f>
        <v>KONICA MINOLTA BUSINESS SOLUTIONS B.V.</v>
      </c>
      <c r="E12216" t="s">
        <v>7309</v>
      </c>
      <c r="F12216" t="s">
        <v>8260</v>
      </c>
      <c r="G12216" t="s">
        <v>29</v>
      </c>
      <c r="H12216" s="5">
        <v>516.86159999999995</v>
      </c>
      <c r="I12216" s="5">
        <v>516.86159999999995</v>
      </c>
      <c r="J12216" s="5">
        <v>0</v>
      </c>
      <c r="K12216" s="5">
        <v>516.86159999999995</v>
      </c>
      <c r="L12216" s="5">
        <v>0</v>
      </c>
      <c r="M12216" t="str">
        <f>IF(ISERROR(VLOOKUP(A12216,'[1]Ecart validé'!$A:$A,1,FALSE)),Z12216,"Ecart Validé")</f>
        <v>valid</v>
      </c>
      <c r="R12216" t="s">
        <v>30</v>
      </c>
      <c r="X12216"/>
      <c r="Y12216"/>
      <c r="Z12216" t="s">
        <v>31</v>
      </c>
    </row>
    <row r="12217" spans="1:26" x14ac:dyDescent="0.3">
      <c r="A12217" t="s">
        <v>15121</v>
      </c>
      <c r="B12217" t="s">
        <v>7287</v>
      </c>
      <c r="C12217">
        <v>8067</v>
      </c>
      <c r="D12217" t="str">
        <f>+VLOOKUP(C12217,Param!K:L,2,FALSE)</f>
        <v>KONICA MINOLTA BUSINESS SOLUTIONS B.V.</v>
      </c>
      <c r="E12217" t="s">
        <v>7309</v>
      </c>
      <c r="F12217" t="s">
        <v>8262</v>
      </c>
      <c r="G12217" t="s">
        <v>29</v>
      </c>
      <c r="H12217" s="5">
        <v>498.73</v>
      </c>
      <c r="I12217" s="5">
        <v>498.73180000000002</v>
      </c>
      <c r="J12217" s="5">
        <v>-1.8000000000029099E-3</v>
      </c>
      <c r="K12217" s="5">
        <v>498.73</v>
      </c>
      <c r="L12217" s="5">
        <v>0</v>
      </c>
      <c r="M12217" t="str">
        <f>IF(ISERROR(VLOOKUP(A12217,'[1]Ecart validé'!$A:$A,1,FALSE)),Z12217,"Ecart Validé")</f>
        <v>valid</v>
      </c>
      <c r="R12217" t="s">
        <v>30</v>
      </c>
      <c r="X12217"/>
      <c r="Y12217"/>
      <c r="Z12217" t="s">
        <v>31</v>
      </c>
    </row>
    <row r="12218" spans="1:26" x14ac:dyDescent="0.3">
      <c r="A12218" t="s">
        <v>15122</v>
      </c>
      <c r="B12218" t="s">
        <v>7287</v>
      </c>
      <c r="C12218">
        <v>8067</v>
      </c>
      <c r="D12218" t="str">
        <f>+VLOOKUP(C12218,Param!K:L,2,FALSE)</f>
        <v>KONICA MINOLTA BUSINESS SOLUTIONS B.V.</v>
      </c>
      <c r="E12218" t="s">
        <v>7309</v>
      </c>
      <c r="F12218" t="s">
        <v>8266</v>
      </c>
      <c r="G12218" t="s">
        <v>29</v>
      </c>
      <c r="H12218" s="5">
        <v>519.54</v>
      </c>
      <c r="I12218" s="5">
        <v>519.53700000000003</v>
      </c>
      <c r="J12218" s="5">
        <v>2.9999999999290499E-3</v>
      </c>
      <c r="K12218" s="5">
        <v>519.54</v>
      </c>
      <c r="L12218" s="5">
        <v>0</v>
      </c>
      <c r="M12218" t="str">
        <f>IF(ISERROR(VLOOKUP(A12218,'[1]Ecart validé'!$A:$A,1,FALSE)),Z12218,"Ecart Validé")</f>
        <v>valid</v>
      </c>
      <c r="R12218" t="s">
        <v>30</v>
      </c>
      <c r="X12218"/>
      <c r="Y12218"/>
      <c r="Z12218" t="s">
        <v>31</v>
      </c>
    </row>
    <row r="12219" spans="1:26" x14ac:dyDescent="0.3">
      <c r="A12219" t="s">
        <v>15123</v>
      </c>
      <c r="B12219" t="s">
        <v>7287</v>
      </c>
      <c r="C12219">
        <v>8097</v>
      </c>
      <c r="D12219" t="str">
        <f>+VLOOKUP(C12219,Param!K:L,2,FALSE)</f>
        <v>PROCONNECT NEDERLAND B.V.</v>
      </c>
      <c r="E12219" t="s">
        <v>7314</v>
      </c>
      <c r="F12219" t="s">
        <v>8260</v>
      </c>
      <c r="G12219" t="s">
        <v>29</v>
      </c>
      <c r="H12219" s="5">
        <v>1056.1593</v>
      </c>
      <c r="I12219" s="5">
        <v>1056.1593</v>
      </c>
      <c r="J12219" s="5">
        <v>0</v>
      </c>
      <c r="K12219" s="5">
        <v>1056.1593</v>
      </c>
      <c r="L12219" s="5">
        <v>0</v>
      </c>
      <c r="M12219" t="str">
        <f>IF(ISERROR(VLOOKUP(A12219,'[1]Ecart validé'!$A:$A,1,FALSE)),Z12219,"Ecart Validé")</f>
        <v>valid</v>
      </c>
      <c r="R12219" t="s">
        <v>30</v>
      </c>
      <c r="X12219"/>
      <c r="Y12219"/>
      <c r="Z12219" t="s">
        <v>31</v>
      </c>
    </row>
    <row r="12220" spans="1:26" x14ac:dyDescent="0.3">
      <c r="A12220" t="s">
        <v>15124</v>
      </c>
      <c r="B12220" t="s">
        <v>7287</v>
      </c>
      <c r="C12220">
        <v>8097</v>
      </c>
      <c r="D12220" t="str">
        <f>+VLOOKUP(C12220,Param!K:L,2,FALSE)</f>
        <v>PROCONNECT NEDERLAND B.V.</v>
      </c>
      <c r="E12220" t="s">
        <v>7314</v>
      </c>
      <c r="F12220" t="s">
        <v>8262</v>
      </c>
      <c r="G12220" t="s">
        <v>29</v>
      </c>
      <c r="H12220" s="5">
        <v>1042.1300000000001</v>
      </c>
      <c r="I12220" s="5">
        <v>1042.1266000000001</v>
      </c>
      <c r="J12220" s="5">
        <v>3.4000000000560201E-3</v>
      </c>
      <c r="K12220" s="5">
        <v>1042.1300000000001</v>
      </c>
      <c r="L12220" s="5">
        <v>0</v>
      </c>
      <c r="M12220" t="str">
        <f>IF(ISERROR(VLOOKUP(A12220,'[1]Ecart validé'!$A:$A,1,FALSE)),Z12220,"Ecart Validé")</f>
        <v>valid</v>
      </c>
      <c r="R12220" t="s">
        <v>30</v>
      </c>
      <c r="X12220"/>
      <c r="Y12220"/>
      <c r="Z12220" t="s">
        <v>31</v>
      </c>
    </row>
    <row r="12221" spans="1:26" x14ac:dyDescent="0.3">
      <c r="A12221" t="s">
        <v>15125</v>
      </c>
      <c r="B12221" t="s">
        <v>7287</v>
      </c>
      <c r="C12221">
        <v>8097</v>
      </c>
      <c r="D12221" t="str">
        <f>+VLOOKUP(C12221,Param!K:L,2,FALSE)</f>
        <v>PROCONNECT NEDERLAND B.V.</v>
      </c>
      <c r="E12221" t="s">
        <v>7314</v>
      </c>
      <c r="F12221" t="s">
        <v>8264</v>
      </c>
      <c r="G12221" t="s">
        <v>29</v>
      </c>
      <c r="H12221" s="5">
        <v>1002.39</v>
      </c>
      <c r="I12221" s="5">
        <v>1002.3868</v>
      </c>
      <c r="J12221" s="5">
        <v>3.19999999999254E-3</v>
      </c>
      <c r="K12221" s="5">
        <v>1002.39</v>
      </c>
      <c r="L12221" s="5">
        <v>0</v>
      </c>
      <c r="M12221" t="str">
        <f>IF(ISERROR(VLOOKUP(A12221,'[1]Ecart validé'!$A:$A,1,FALSE)),Z12221,"Ecart Validé")</f>
        <v>valid</v>
      </c>
      <c r="R12221" t="s">
        <v>30</v>
      </c>
      <c r="X12221"/>
      <c r="Y12221"/>
      <c r="Z12221" t="s">
        <v>31</v>
      </c>
    </row>
    <row r="12222" spans="1:26" x14ac:dyDescent="0.3">
      <c r="A12222" t="s">
        <v>15126</v>
      </c>
      <c r="B12222" t="s">
        <v>7287</v>
      </c>
      <c r="C12222">
        <v>8097</v>
      </c>
      <c r="D12222" t="str">
        <f>+VLOOKUP(C12222,Param!K:L,2,FALSE)</f>
        <v>PROCONNECT NEDERLAND B.V.</v>
      </c>
      <c r="E12222" t="s">
        <v>7314</v>
      </c>
      <c r="F12222" t="s">
        <v>8266</v>
      </c>
      <c r="G12222" t="s">
        <v>29</v>
      </c>
      <c r="H12222" s="5">
        <v>1002.39</v>
      </c>
      <c r="I12222" s="5">
        <v>1002.3868</v>
      </c>
      <c r="J12222" s="5">
        <v>3.19999999999254E-3</v>
      </c>
      <c r="K12222" s="5">
        <v>1002.39</v>
      </c>
      <c r="L12222" s="5">
        <v>0</v>
      </c>
      <c r="M12222" t="str">
        <f>IF(ISERROR(VLOOKUP(A12222,'[1]Ecart validé'!$A:$A,1,FALSE)),Z12222,"Ecart Validé")</f>
        <v>valid</v>
      </c>
      <c r="R12222" t="s">
        <v>30</v>
      </c>
      <c r="X12222"/>
      <c r="Y12222"/>
      <c r="Z12222" t="s">
        <v>31</v>
      </c>
    </row>
    <row r="12223" spans="1:26" x14ac:dyDescent="0.3">
      <c r="A12223" t="s">
        <v>15127</v>
      </c>
      <c r="B12223" t="s">
        <v>7287</v>
      </c>
      <c r="C12223">
        <v>8241</v>
      </c>
      <c r="D12223" t="str">
        <f>+VLOOKUP(C12223,Param!K:L,2,FALSE)</f>
        <v>SKYLIFT B.V.</v>
      </c>
      <c r="E12223" t="s">
        <v>7322</v>
      </c>
      <c r="F12223" t="s">
        <v>8260</v>
      </c>
      <c r="G12223" t="s">
        <v>29</v>
      </c>
      <c r="H12223" s="5">
        <v>1507.1923999999999</v>
      </c>
      <c r="I12223" s="5">
        <v>1507.1923999999999</v>
      </c>
      <c r="J12223" s="5">
        <v>0</v>
      </c>
      <c r="K12223" s="5">
        <v>1507.1923999999999</v>
      </c>
      <c r="L12223" s="5">
        <v>0</v>
      </c>
      <c r="M12223" t="str">
        <f>IF(ISERROR(VLOOKUP(A12223,'[1]Ecart validé'!$A:$A,1,FALSE)),Z12223,"Ecart Validé")</f>
        <v>valid</v>
      </c>
      <c r="R12223" t="s">
        <v>30</v>
      </c>
      <c r="X12223"/>
      <c r="Y12223"/>
      <c r="Z12223" t="s">
        <v>31</v>
      </c>
    </row>
    <row r="12224" spans="1:26" ht="57.6" x14ac:dyDescent="0.3">
      <c r="A12224" t="s">
        <v>15128</v>
      </c>
      <c r="B12224" t="s">
        <v>7287</v>
      </c>
      <c r="C12224">
        <v>8241</v>
      </c>
      <c r="D12224" t="str">
        <f>+VLOOKUP(C12224,Param!K:L,2,FALSE)</f>
        <v>SKYLIFT B.V.</v>
      </c>
      <c r="E12224" t="s">
        <v>7322</v>
      </c>
      <c r="F12224" t="s">
        <v>8262</v>
      </c>
      <c r="G12224" t="s">
        <v>29</v>
      </c>
      <c r="H12224" s="5">
        <v>4018.34</v>
      </c>
      <c r="J12224" s="5">
        <v>4018.34</v>
      </c>
      <c r="L12224" s="5">
        <v>4018.34</v>
      </c>
      <c r="M12224" t="str">
        <f>IF(ISERROR(VLOOKUP(A12224,'[1]Ecart validé'!$A:$A,1,FALSE)),Z12224,"Ecart Validé")</f>
        <v>issue</v>
      </c>
      <c r="N12224" t="s">
        <v>15129</v>
      </c>
      <c r="O12224" t="s">
        <v>15130</v>
      </c>
      <c r="P12224" t="s">
        <v>389</v>
      </c>
      <c r="Q12224" t="s">
        <v>15131</v>
      </c>
      <c r="S12224" t="s">
        <v>42</v>
      </c>
      <c r="T12224" t="s">
        <v>325</v>
      </c>
      <c r="U12224" s="13" t="s">
        <v>15132</v>
      </c>
      <c r="V12224" t="s">
        <v>60</v>
      </c>
      <c r="X12224" t="s">
        <v>259</v>
      </c>
      <c r="Y12224" t="s">
        <v>259</v>
      </c>
      <c r="Z12224" t="s">
        <v>88</v>
      </c>
    </row>
    <row r="12225" spans="1:26" x14ac:dyDescent="0.3">
      <c r="A12225" t="s">
        <v>15133</v>
      </c>
      <c r="B12225" t="s">
        <v>7287</v>
      </c>
      <c r="C12225">
        <v>8241</v>
      </c>
      <c r="D12225" t="str">
        <f>+VLOOKUP(C12225,Param!K:L,2,FALSE)</f>
        <v>SKYLIFT B.V.</v>
      </c>
      <c r="E12225" t="s">
        <v>7322</v>
      </c>
      <c r="F12225" t="s">
        <v>8264</v>
      </c>
      <c r="G12225" t="s">
        <v>29</v>
      </c>
      <c r="H12225" s="5">
        <v>706.92</v>
      </c>
      <c r="I12225" s="5">
        <v>706.92460000000005</v>
      </c>
      <c r="J12225" s="5">
        <v>-4.6000000000958599E-3</v>
      </c>
      <c r="K12225" s="5">
        <v>706.92460000000005</v>
      </c>
      <c r="L12225" s="5">
        <v>-4.6000000000958599E-3</v>
      </c>
      <c r="M12225" t="str">
        <f>IF(ISERROR(VLOOKUP(A12225,'[1]Ecart validé'!$A:$A,1,FALSE)),Z12225,"Ecart Validé")</f>
        <v>valid</v>
      </c>
      <c r="R12225" t="s">
        <v>30</v>
      </c>
      <c r="X12225"/>
      <c r="Y12225"/>
      <c r="Z12225" t="s">
        <v>31</v>
      </c>
    </row>
    <row r="12226" spans="1:26" x14ac:dyDescent="0.3">
      <c r="A12226" t="s">
        <v>15134</v>
      </c>
      <c r="B12226" t="s">
        <v>7287</v>
      </c>
      <c r="C12226">
        <v>8241</v>
      </c>
      <c r="D12226" t="str">
        <f>+VLOOKUP(C12226,Param!K:L,2,FALSE)</f>
        <v>SKYLIFT B.V.</v>
      </c>
      <c r="E12226" t="s">
        <v>7322</v>
      </c>
      <c r="F12226" t="s">
        <v>8266</v>
      </c>
      <c r="G12226" t="s">
        <v>29</v>
      </c>
      <c r="H12226" s="5">
        <v>3563.71</v>
      </c>
      <c r="I12226" s="5">
        <v>3563.7150999999999</v>
      </c>
      <c r="J12226" s="5">
        <v>-5.0999999998566602E-3</v>
      </c>
      <c r="K12226" s="5">
        <v>3563.7150999999999</v>
      </c>
      <c r="L12226" s="5">
        <v>-5.0999999998566602E-3</v>
      </c>
      <c r="M12226" t="str">
        <f>IF(ISERROR(VLOOKUP(A12226,'[1]Ecart validé'!$A:$A,1,FALSE)),Z12226,"Ecart Validé")</f>
        <v>valid</v>
      </c>
      <c r="R12226" t="s">
        <v>30</v>
      </c>
      <c r="X12226"/>
      <c r="Y12226"/>
      <c r="Z12226" t="s">
        <v>31</v>
      </c>
    </row>
    <row r="12227" spans="1:26" x14ac:dyDescent="0.3">
      <c r="A12227" t="s">
        <v>15135</v>
      </c>
      <c r="B12227" t="s">
        <v>7287</v>
      </c>
      <c r="C12227">
        <v>9160</v>
      </c>
      <c r="D12227" t="str">
        <f>+VLOOKUP(C12227,Param!K:L,2,FALSE)</f>
        <v>INBEV NEDERLAND N.V.</v>
      </c>
      <c r="E12227" t="s">
        <v>7334</v>
      </c>
      <c r="F12227" t="s">
        <v>8260</v>
      </c>
      <c r="G12227" t="s">
        <v>29</v>
      </c>
      <c r="H12227" s="5">
        <v>1.0000000000047701E-3</v>
      </c>
      <c r="J12227" s="5">
        <v>1.0000000000047701E-3</v>
      </c>
      <c r="K12227" s="5">
        <v>1.0000000000047701E-3</v>
      </c>
      <c r="L12227" s="5">
        <v>0</v>
      </c>
      <c r="M12227" t="str">
        <f>IF(ISERROR(VLOOKUP(A12227,'[1]Ecart validé'!$A:$A,1,FALSE)),Z12227,"Ecart Validé")</f>
        <v>valid</v>
      </c>
      <c r="X12227"/>
      <c r="Y12227"/>
      <c r="Z12227" t="s">
        <v>31</v>
      </c>
    </row>
    <row r="12228" spans="1:26" x14ac:dyDescent="0.3">
      <c r="A12228" t="s">
        <v>15136</v>
      </c>
      <c r="B12228" t="s">
        <v>7287</v>
      </c>
      <c r="C12228">
        <v>9160</v>
      </c>
      <c r="D12228" t="str">
        <f>+VLOOKUP(C12228,Param!K:L,2,FALSE)</f>
        <v>INBEV NEDERLAND N.V.</v>
      </c>
      <c r="E12228" t="s">
        <v>7334</v>
      </c>
      <c r="F12228" t="s">
        <v>8271</v>
      </c>
      <c r="G12228" t="s">
        <v>29</v>
      </c>
      <c r="H12228" s="5">
        <v>14508.82</v>
      </c>
      <c r="I12228" s="5">
        <v>14508.820299999999</v>
      </c>
      <c r="J12228" s="5">
        <v>-2.9999999969732E-4</v>
      </c>
      <c r="K12228" s="5">
        <v>14508.82</v>
      </c>
      <c r="L12228" s="5">
        <v>0</v>
      </c>
      <c r="M12228" t="str">
        <f>IF(ISERROR(VLOOKUP(A12228,'[1]Ecart validé'!$A:$A,1,FALSE)),Z12228,"Ecart Validé")</f>
        <v>valid</v>
      </c>
      <c r="R12228" t="s">
        <v>30</v>
      </c>
      <c r="X12228"/>
      <c r="Y12228"/>
      <c r="Z12228" t="s">
        <v>31</v>
      </c>
    </row>
    <row r="12229" spans="1:26" x14ac:dyDescent="0.3">
      <c r="A12229" t="s">
        <v>15137</v>
      </c>
      <c r="B12229" t="s">
        <v>7287</v>
      </c>
      <c r="C12229">
        <v>9212</v>
      </c>
      <c r="D12229" t="str">
        <f>+VLOOKUP(C12229,Param!K:L,2,FALSE)</f>
        <v>EUROFIBER NEDERLAND B.V.</v>
      </c>
      <c r="E12229" t="s">
        <v>7343</v>
      </c>
      <c r="F12229" t="s">
        <v>8260</v>
      </c>
      <c r="G12229" t="s">
        <v>29</v>
      </c>
      <c r="H12229" s="5">
        <v>1581.92</v>
      </c>
      <c r="I12229" s="5">
        <v>1581.92</v>
      </c>
      <c r="J12229" s="5">
        <v>0</v>
      </c>
      <c r="K12229" s="5">
        <v>1581.92</v>
      </c>
      <c r="L12229" s="5">
        <v>0</v>
      </c>
      <c r="M12229" t="str">
        <f>IF(ISERROR(VLOOKUP(A12229,'[1]Ecart validé'!$A:$A,1,FALSE)),Z12229,"Ecart Validé")</f>
        <v>valid</v>
      </c>
      <c r="R12229" t="s">
        <v>30</v>
      </c>
      <c r="X12229"/>
      <c r="Y12229"/>
      <c r="Z12229" t="s">
        <v>31</v>
      </c>
    </row>
    <row r="12230" spans="1:26" x14ac:dyDescent="0.3">
      <c r="A12230" t="s">
        <v>15138</v>
      </c>
      <c r="B12230" t="s">
        <v>7287</v>
      </c>
      <c r="C12230">
        <v>9212</v>
      </c>
      <c r="D12230" t="str">
        <f>+VLOOKUP(C12230,Param!K:L,2,FALSE)</f>
        <v>EUROFIBER NEDERLAND B.V.</v>
      </c>
      <c r="E12230" t="s">
        <v>7343</v>
      </c>
      <c r="F12230" t="s">
        <v>8262</v>
      </c>
      <c r="G12230" t="s">
        <v>29</v>
      </c>
      <c r="H12230" s="5">
        <v>1581.92</v>
      </c>
      <c r="I12230" s="5">
        <v>1581.92</v>
      </c>
      <c r="J12230" s="5">
        <v>0</v>
      </c>
      <c r="K12230" s="5">
        <v>1581.92</v>
      </c>
      <c r="L12230" s="5">
        <v>0</v>
      </c>
      <c r="M12230" t="str">
        <f>IF(ISERROR(VLOOKUP(A12230,'[1]Ecart validé'!$A:$A,1,FALSE)),Z12230,"Ecart Validé")</f>
        <v>valid</v>
      </c>
      <c r="R12230" t="s">
        <v>30</v>
      </c>
      <c r="X12230"/>
      <c r="Y12230"/>
      <c r="Z12230" t="s">
        <v>31</v>
      </c>
    </row>
    <row r="12231" spans="1:26" x14ac:dyDescent="0.3">
      <c r="A12231" t="s">
        <v>15139</v>
      </c>
      <c r="B12231" t="s">
        <v>7287</v>
      </c>
      <c r="C12231">
        <v>9212</v>
      </c>
      <c r="D12231" t="str">
        <f>+VLOOKUP(C12231,Param!K:L,2,FALSE)</f>
        <v>EUROFIBER NEDERLAND B.V.</v>
      </c>
      <c r="E12231" t="s">
        <v>7343</v>
      </c>
      <c r="F12231" t="s">
        <v>8264</v>
      </c>
      <c r="G12231" t="s">
        <v>29</v>
      </c>
      <c r="H12231" s="5">
        <v>1452.27</v>
      </c>
      <c r="I12231" s="5">
        <v>1452.2660000000001</v>
      </c>
      <c r="J12231" s="5">
        <v>3.9999999999054099E-3</v>
      </c>
      <c r="K12231" s="5">
        <v>1452.27</v>
      </c>
      <c r="L12231" s="5">
        <v>0</v>
      </c>
      <c r="M12231" t="str">
        <f>IF(ISERROR(VLOOKUP(A12231,'[1]Ecart validé'!$A:$A,1,FALSE)),Z12231,"Ecart Validé")</f>
        <v>valid</v>
      </c>
      <c r="R12231" t="s">
        <v>30</v>
      </c>
      <c r="X12231"/>
      <c r="Y12231"/>
      <c r="Z12231" t="s">
        <v>31</v>
      </c>
    </row>
    <row r="12232" spans="1:26" x14ac:dyDescent="0.3">
      <c r="A12232" t="s">
        <v>15140</v>
      </c>
      <c r="B12232" t="s">
        <v>7287</v>
      </c>
      <c r="C12232">
        <v>9212</v>
      </c>
      <c r="D12232" t="str">
        <f>+VLOOKUP(C12232,Param!K:L,2,FALSE)</f>
        <v>EUROFIBER NEDERLAND B.V.</v>
      </c>
      <c r="E12232" t="s">
        <v>7343</v>
      </c>
      <c r="F12232" t="s">
        <v>8266</v>
      </c>
      <c r="G12232" t="s">
        <v>29</v>
      </c>
      <c r="H12232" s="5">
        <v>1181.6099999999999</v>
      </c>
      <c r="I12232" s="5">
        <v>1181.6079999999999</v>
      </c>
      <c r="J12232" s="5">
        <v>1.9999999999527002E-3</v>
      </c>
      <c r="K12232" s="5">
        <v>1181.6099999999999</v>
      </c>
      <c r="L12232" s="5">
        <v>0</v>
      </c>
      <c r="M12232" t="str">
        <f>IF(ISERROR(VLOOKUP(A12232,'[1]Ecart validé'!$A:$A,1,FALSE)),Z12232,"Ecart Validé")</f>
        <v>valid</v>
      </c>
      <c r="R12232" t="s">
        <v>30</v>
      </c>
      <c r="X12232"/>
      <c r="Y12232"/>
      <c r="Z12232" t="s">
        <v>31</v>
      </c>
    </row>
    <row r="12233" spans="1:26" x14ac:dyDescent="0.3">
      <c r="A12233" t="s">
        <v>15141</v>
      </c>
      <c r="B12233" t="s">
        <v>7287</v>
      </c>
      <c r="C12233">
        <v>9441</v>
      </c>
      <c r="D12233" t="str">
        <f>+VLOOKUP(C12233,Param!K:L,2,FALSE)</f>
        <v>BUREAU PLAAGDIERPREVENTIE BV</v>
      </c>
      <c r="E12233" t="s">
        <v>7347</v>
      </c>
      <c r="F12233" t="s">
        <v>8260</v>
      </c>
      <c r="G12233" t="s">
        <v>29</v>
      </c>
      <c r="H12233" s="5">
        <v>267.34699999999998</v>
      </c>
      <c r="I12233" s="5">
        <v>267.34699999999998</v>
      </c>
      <c r="J12233" s="5">
        <v>0</v>
      </c>
      <c r="K12233" s="5">
        <v>267.34699999999998</v>
      </c>
      <c r="L12233" s="5">
        <v>0</v>
      </c>
      <c r="M12233" t="str">
        <f>IF(ISERROR(VLOOKUP(A12233,'[1]Ecart validé'!$A:$A,1,FALSE)),Z12233,"Ecart Validé")</f>
        <v>valid</v>
      </c>
      <c r="R12233" t="s">
        <v>30</v>
      </c>
      <c r="X12233"/>
      <c r="Y12233"/>
      <c r="Z12233" t="s">
        <v>31</v>
      </c>
    </row>
    <row r="12234" spans="1:26" x14ac:dyDescent="0.3">
      <c r="A12234" t="s">
        <v>15142</v>
      </c>
      <c r="B12234" t="s">
        <v>7287</v>
      </c>
      <c r="C12234">
        <v>9441</v>
      </c>
      <c r="D12234" t="str">
        <f>+VLOOKUP(C12234,Param!K:L,2,FALSE)</f>
        <v>BUREAU PLAAGDIERPREVENTIE BV</v>
      </c>
      <c r="E12234" t="s">
        <v>7347</v>
      </c>
      <c r="F12234" t="s">
        <v>8262</v>
      </c>
      <c r="G12234" t="s">
        <v>29</v>
      </c>
      <c r="H12234" s="5">
        <v>276.08</v>
      </c>
      <c r="I12234" s="5">
        <v>276.07659999999998</v>
      </c>
      <c r="J12234" s="5">
        <v>3.3999999999991802E-3</v>
      </c>
      <c r="K12234" s="5">
        <v>276.08</v>
      </c>
      <c r="L12234" s="5">
        <v>0</v>
      </c>
      <c r="M12234" t="str">
        <f>IF(ISERROR(VLOOKUP(A12234,'[1]Ecart validé'!$A:$A,1,FALSE)),Z12234,"Ecart Validé")</f>
        <v>valid</v>
      </c>
      <c r="R12234" t="s">
        <v>30</v>
      </c>
      <c r="X12234"/>
      <c r="Y12234"/>
      <c r="Z12234" t="s">
        <v>31</v>
      </c>
    </row>
    <row r="12235" spans="1:26" x14ac:dyDescent="0.3">
      <c r="A12235" t="s">
        <v>15143</v>
      </c>
      <c r="B12235" t="s">
        <v>7287</v>
      </c>
      <c r="C12235">
        <v>9441</v>
      </c>
      <c r="D12235" t="str">
        <f>+VLOOKUP(C12235,Param!K:L,2,FALSE)</f>
        <v>BUREAU PLAAGDIERPREVENTIE BV</v>
      </c>
      <c r="E12235" t="s">
        <v>7347</v>
      </c>
      <c r="F12235" t="s">
        <v>8264</v>
      </c>
      <c r="G12235" t="s">
        <v>29</v>
      </c>
      <c r="H12235" s="5">
        <v>341.21</v>
      </c>
      <c r="I12235" s="5">
        <v>341.20920000000001</v>
      </c>
      <c r="J12235" s="5">
        <v>7.9999999996971296E-4</v>
      </c>
      <c r="K12235" s="5">
        <v>341.21</v>
      </c>
      <c r="L12235" s="5">
        <v>0</v>
      </c>
      <c r="M12235" t="str">
        <f>IF(ISERROR(VLOOKUP(A12235,'[1]Ecart validé'!$A:$A,1,FALSE)),Z12235,"Ecart Validé")</f>
        <v>valid</v>
      </c>
      <c r="R12235" t="s">
        <v>30</v>
      </c>
      <c r="X12235"/>
      <c r="Y12235"/>
      <c r="Z12235" t="s">
        <v>31</v>
      </c>
    </row>
    <row r="12236" spans="1:26" x14ac:dyDescent="0.3">
      <c r="A12236" t="s">
        <v>15144</v>
      </c>
      <c r="B12236" t="s">
        <v>7287</v>
      </c>
      <c r="C12236">
        <v>9441</v>
      </c>
      <c r="D12236" t="str">
        <f>+VLOOKUP(C12236,Param!K:L,2,FALSE)</f>
        <v>BUREAU PLAAGDIERPREVENTIE BV</v>
      </c>
      <c r="E12236" t="s">
        <v>7347</v>
      </c>
      <c r="F12236" t="s">
        <v>8266</v>
      </c>
      <c r="G12236" t="s">
        <v>29</v>
      </c>
      <c r="H12236" s="5">
        <v>377.62</v>
      </c>
      <c r="I12236" s="5">
        <v>377.62209999999999</v>
      </c>
      <c r="J12236" s="5">
        <v>-2.0999999999844398E-3</v>
      </c>
      <c r="K12236" s="5">
        <v>377.62</v>
      </c>
      <c r="L12236" s="5">
        <v>0</v>
      </c>
      <c r="M12236" t="str">
        <f>IF(ISERROR(VLOOKUP(A12236,'[1]Ecart validé'!$A:$A,1,FALSE)),Z12236,"Ecart Validé")</f>
        <v>valid</v>
      </c>
      <c r="R12236" t="s">
        <v>30</v>
      </c>
      <c r="X12236"/>
      <c r="Y12236"/>
      <c r="Z12236" t="s">
        <v>31</v>
      </c>
    </row>
    <row r="12237" spans="1:26" x14ac:dyDescent="0.3">
      <c r="A12237" t="s">
        <v>15145</v>
      </c>
      <c r="B12237" t="s">
        <v>7287</v>
      </c>
      <c r="C12237">
        <v>9447</v>
      </c>
      <c r="D12237" t="str">
        <f>+VLOOKUP(C12237,Param!K:L,2,FALSE)</f>
        <v>CWS NEDERLAND B.V.</v>
      </c>
      <c r="E12237" t="s">
        <v>7352</v>
      </c>
      <c r="F12237" t="s">
        <v>8260</v>
      </c>
      <c r="G12237" t="s">
        <v>29</v>
      </c>
      <c r="H12237" s="5">
        <v>2466.9458</v>
      </c>
      <c r="I12237" s="5">
        <v>2466.9458</v>
      </c>
      <c r="J12237" s="5">
        <v>4.5474735088646402E-13</v>
      </c>
      <c r="K12237" s="5">
        <v>2466.9458</v>
      </c>
      <c r="L12237" s="5">
        <v>0</v>
      </c>
      <c r="M12237" t="str">
        <f>IF(ISERROR(VLOOKUP(A12237,'[1]Ecart validé'!$A:$A,1,FALSE)),Z12237,"Ecart Validé")</f>
        <v>valid</v>
      </c>
      <c r="R12237" t="s">
        <v>30</v>
      </c>
      <c r="X12237"/>
      <c r="Y12237"/>
      <c r="Z12237" t="s">
        <v>31</v>
      </c>
    </row>
    <row r="12238" spans="1:26" x14ac:dyDescent="0.3">
      <c r="A12238" t="s">
        <v>15146</v>
      </c>
      <c r="B12238" t="s">
        <v>7287</v>
      </c>
      <c r="C12238">
        <v>9447</v>
      </c>
      <c r="D12238" t="str">
        <f>+VLOOKUP(C12238,Param!K:L,2,FALSE)</f>
        <v>CWS NEDERLAND B.V.</v>
      </c>
      <c r="E12238" t="s">
        <v>7352</v>
      </c>
      <c r="F12238" t="s">
        <v>8262</v>
      </c>
      <c r="G12238" t="s">
        <v>29</v>
      </c>
      <c r="H12238" s="5">
        <v>2691.02</v>
      </c>
      <c r="I12238" s="5">
        <v>2691.018</v>
      </c>
      <c r="J12238" s="5">
        <v>1.9999999999527002E-3</v>
      </c>
      <c r="K12238" s="5">
        <v>2691.02</v>
      </c>
      <c r="L12238" s="5">
        <v>0</v>
      </c>
      <c r="M12238" t="str">
        <f>IF(ISERROR(VLOOKUP(A12238,'[1]Ecart validé'!$A:$A,1,FALSE)),Z12238,"Ecart Validé")</f>
        <v>valid</v>
      </c>
      <c r="R12238" t="s">
        <v>30</v>
      </c>
      <c r="X12238"/>
      <c r="Y12238"/>
      <c r="Z12238" t="s">
        <v>31</v>
      </c>
    </row>
    <row r="12239" spans="1:26" x14ac:dyDescent="0.3">
      <c r="A12239" t="s">
        <v>15147</v>
      </c>
      <c r="B12239" t="s">
        <v>7287</v>
      </c>
      <c r="C12239">
        <v>9447</v>
      </c>
      <c r="D12239" t="str">
        <f>+VLOOKUP(C12239,Param!K:L,2,FALSE)</f>
        <v>CWS NEDERLAND B.V.</v>
      </c>
      <c r="E12239" t="s">
        <v>7352</v>
      </c>
      <c r="F12239" t="s">
        <v>8264</v>
      </c>
      <c r="G12239" t="s">
        <v>29</v>
      </c>
      <c r="H12239" s="5">
        <v>2950.8</v>
      </c>
      <c r="I12239" s="5">
        <v>2950.7962000000002</v>
      </c>
      <c r="J12239" s="5">
        <v>3.7999999999556102E-3</v>
      </c>
      <c r="K12239" s="5">
        <v>2950.8</v>
      </c>
      <c r="L12239" s="5">
        <v>0</v>
      </c>
      <c r="M12239" t="str">
        <f>IF(ISERROR(VLOOKUP(A12239,'[1]Ecart validé'!$A:$A,1,FALSE)),Z12239,"Ecart Validé")</f>
        <v>valid</v>
      </c>
      <c r="R12239" t="s">
        <v>30</v>
      </c>
      <c r="X12239"/>
      <c r="Y12239"/>
      <c r="Z12239" t="s">
        <v>31</v>
      </c>
    </row>
    <row r="12240" spans="1:26" x14ac:dyDescent="0.3">
      <c r="A12240" t="s">
        <v>15148</v>
      </c>
      <c r="B12240" t="s">
        <v>7287</v>
      </c>
      <c r="C12240">
        <v>9447</v>
      </c>
      <c r="D12240" t="str">
        <f>+VLOOKUP(C12240,Param!K:L,2,FALSE)</f>
        <v>CWS NEDERLAND B.V.</v>
      </c>
      <c r="E12240" t="s">
        <v>7352</v>
      </c>
      <c r="F12240" t="s">
        <v>8266</v>
      </c>
      <c r="G12240" t="s">
        <v>29</v>
      </c>
      <c r="H12240" s="5">
        <v>2981.07</v>
      </c>
      <c r="I12240" s="5">
        <v>2981.0693000000001</v>
      </c>
      <c r="J12240" s="5">
        <v>7.0000000005165897E-4</v>
      </c>
      <c r="K12240" s="5">
        <v>2981.07</v>
      </c>
      <c r="L12240" s="5">
        <v>0</v>
      </c>
      <c r="M12240" t="str">
        <f>IF(ISERROR(VLOOKUP(A12240,'[1]Ecart validé'!$A:$A,1,FALSE)),Z12240,"Ecart Validé")</f>
        <v>valid</v>
      </c>
      <c r="R12240" t="s">
        <v>30</v>
      </c>
      <c r="X12240"/>
      <c r="Y12240"/>
      <c r="Z12240" t="s">
        <v>31</v>
      </c>
    </row>
    <row r="12241" spans="1:26" x14ac:dyDescent="0.3">
      <c r="A12241" t="s">
        <v>15149</v>
      </c>
      <c r="B12241" t="s">
        <v>7287</v>
      </c>
      <c r="C12241">
        <v>9803</v>
      </c>
      <c r="D12241" t="str">
        <f>+VLOOKUP(C12241,Param!K:L,2,FALSE)</f>
        <v>LYRECO NEDERLAND B.V.</v>
      </c>
      <c r="E12241" t="s">
        <v>7367</v>
      </c>
      <c r="F12241" t="s">
        <v>8260</v>
      </c>
      <c r="G12241" t="s">
        <v>29</v>
      </c>
      <c r="H12241" s="5">
        <v>575.534799999999</v>
      </c>
      <c r="I12241" s="5">
        <v>575.53340000000003</v>
      </c>
      <c r="J12241" s="5">
        <v>1.3999999998759399E-3</v>
      </c>
      <c r="K12241" s="5">
        <v>575.53340000000003</v>
      </c>
      <c r="L12241" s="5">
        <v>1.3999999998759399E-3</v>
      </c>
      <c r="M12241" t="str">
        <f>IF(ISERROR(VLOOKUP(A12241,'[1]Ecart validé'!$A:$A,1,FALSE)),Z12241,"Ecart Validé")</f>
        <v>valid</v>
      </c>
      <c r="R12241" t="s">
        <v>30</v>
      </c>
      <c r="X12241"/>
      <c r="Y12241"/>
      <c r="Z12241" t="s">
        <v>31</v>
      </c>
    </row>
    <row r="12242" spans="1:26" x14ac:dyDescent="0.3">
      <c r="A12242" t="s">
        <v>15150</v>
      </c>
      <c r="B12242" t="s">
        <v>7287</v>
      </c>
      <c r="C12242">
        <v>9803</v>
      </c>
      <c r="D12242" t="str">
        <f>+VLOOKUP(C12242,Param!K:L,2,FALSE)</f>
        <v>LYRECO NEDERLAND B.V.</v>
      </c>
      <c r="E12242" t="s">
        <v>7367</v>
      </c>
      <c r="F12242" t="s">
        <v>8262</v>
      </c>
      <c r="G12242" t="s">
        <v>29</v>
      </c>
      <c r="H12242" s="5">
        <v>651.05999999999995</v>
      </c>
      <c r="J12242" s="5">
        <v>651.05999999999995</v>
      </c>
      <c r="K12242" s="5">
        <v>651.05769999999995</v>
      </c>
      <c r="L12242" s="5">
        <v>2.29999999999108E-3</v>
      </c>
      <c r="M12242" t="str">
        <f>IF(ISERROR(VLOOKUP(A12242,'[1]Ecart validé'!$A:$A,1,FALSE)),Z12242,"Ecart Validé")</f>
        <v>resolved</v>
      </c>
      <c r="N12242" t="s">
        <v>15151</v>
      </c>
      <c r="O12242" t="s">
        <v>15152</v>
      </c>
      <c r="P12242" t="s">
        <v>389</v>
      </c>
      <c r="Q12242" t="s">
        <v>15153</v>
      </c>
      <c r="R12242" t="s">
        <v>30</v>
      </c>
      <c r="X12242"/>
      <c r="Y12242"/>
      <c r="Z12242" t="s">
        <v>391</v>
      </c>
    </row>
    <row r="12243" spans="1:26" x14ac:dyDescent="0.3">
      <c r="A12243" t="s">
        <v>15154</v>
      </c>
      <c r="B12243" t="s">
        <v>7287</v>
      </c>
      <c r="C12243">
        <v>9803</v>
      </c>
      <c r="D12243" t="str">
        <f>+VLOOKUP(C12243,Param!K:L,2,FALSE)</f>
        <v>LYRECO NEDERLAND B.V.</v>
      </c>
      <c r="E12243" t="s">
        <v>7367</v>
      </c>
      <c r="F12243" t="s">
        <v>8264</v>
      </c>
      <c r="G12243" t="s">
        <v>29</v>
      </c>
      <c r="H12243" s="5">
        <v>964.61</v>
      </c>
      <c r="I12243" s="5">
        <v>964.61249999999995</v>
      </c>
      <c r="J12243" s="5">
        <v>-2.4999999999408798E-3</v>
      </c>
      <c r="K12243" s="5">
        <v>964.61249999999995</v>
      </c>
      <c r="L12243" s="5">
        <v>-2.4999999999408798E-3</v>
      </c>
      <c r="M12243" t="str">
        <f>IF(ISERROR(VLOOKUP(A12243,'[1]Ecart validé'!$A:$A,1,FALSE)),Z12243,"Ecart Validé")</f>
        <v>valid</v>
      </c>
      <c r="R12243" t="s">
        <v>30</v>
      </c>
      <c r="X12243"/>
      <c r="Y12243"/>
      <c r="Z12243" t="s">
        <v>31</v>
      </c>
    </row>
    <row r="12244" spans="1:26" x14ac:dyDescent="0.3">
      <c r="A12244" t="s">
        <v>15155</v>
      </c>
      <c r="B12244" t="s">
        <v>7287</v>
      </c>
      <c r="C12244">
        <v>9803</v>
      </c>
      <c r="D12244" t="str">
        <f>+VLOOKUP(C12244,Param!K:L,2,FALSE)</f>
        <v>LYRECO NEDERLAND B.V.</v>
      </c>
      <c r="E12244" t="s">
        <v>7367</v>
      </c>
      <c r="F12244" t="s">
        <v>8266</v>
      </c>
      <c r="G12244" t="s">
        <v>29</v>
      </c>
      <c r="H12244" s="5">
        <v>1091.4000000000001</v>
      </c>
      <c r="I12244" s="5">
        <v>1091.4006999999999</v>
      </c>
      <c r="J12244" s="5">
        <v>-6.9999999982428497E-4</v>
      </c>
      <c r="K12244" s="5">
        <v>1091.4006999999999</v>
      </c>
      <c r="L12244" s="5">
        <v>-6.9999999982428497E-4</v>
      </c>
      <c r="M12244" t="str">
        <f>IF(ISERROR(VLOOKUP(A12244,'[1]Ecart validé'!$A:$A,1,FALSE)),Z12244,"Ecart Validé")</f>
        <v>valid</v>
      </c>
      <c r="R12244" t="s">
        <v>30</v>
      </c>
      <c r="X12244"/>
      <c r="Y12244"/>
      <c r="Z12244" t="s">
        <v>31</v>
      </c>
    </row>
    <row r="12245" spans="1:26" x14ac:dyDescent="0.3">
      <c r="A12245" t="s">
        <v>15156</v>
      </c>
      <c r="B12245" t="s">
        <v>7287</v>
      </c>
      <c r="C12245">
        <v>10098</v>
      </c>
      <c r="D12245" t="str">
        <f>+VLOOKUP(C12245,Param!K:L,2,FALSE)</f>
        <v>TOP BAKKERS B.V.</v>
      </c>
      <c r="E12245" t="s">
        <v>7374</v>
      </c>
      <c r="F12245" t="s">
        <v>8260</v>
      </c>
      <c r="G12245" t="s">
        <v>29</v>
      </c>
      <c r="H12245" s="5">
        <v>237.1027</v>
      </c>
      <c r="I12245" s="5">
        <v>237.1027</v>
      </c>
      <c r="J12245" s="5">
        <v>0</v>
      </c>
      <c r="K12245" s="5">
        <v>237.1027</v>
      </c>
      <c r="L12245" s="5">
        <v>0</v>
      </c>
      <c r="M12245" t="str">
        <f>IF(ISERROR(VLOOKUP(A12245,'[1]Ecart validé'!$A:$A,1,FALSE)),Z12245,"Ecart Validé")</f>
        <v>valid</v>
      </c>
      <c r="R12245" t="s">
        <v>30</v>
      </c>
      <c r="X12245"/>
      <c r="Y12245"/>
      <c r="Z12245" t="s">
        <v>31</v>
      </c>
    </row>
    <row r="12246" spans="1:26" x14ac:dyDescent="0.3">
      <c r="A12246" t="s">
        <v>15157</v>
      </c>
      <c r="B12246" t="s">
        <v>7287</v>
      </c>
      <c r="C12246">
        <v>10098</v>
      </c>
      <c r="D12246" t="str">
        <f>+VLOOKUP(C12246,Param!K:L,2,FALSE)</f>
        <v>TOP BAKKERS B.V.</v>
      </c>
      <c r="E12246" t="s">
        <v>7374</v>
      </c>
      <c r="F12246" t="s">
        <v>8262</v>
      </c>
      <c r="G12246" t="s">
        <v>29</v>
      </c>
      <c r="H12246" s="5">
        <v>826.22</v>
      </c>
      <c r="I12246" s="5">
        <v>826.21969999999999</v>
      </c>
      <c r="J12246" s="5">
        <v>3.0000000003838003E-4</v>
      </c>
      <c r="K12246" s="5">
        <v>826.22</v>
      </c>
      <c r="L12246" s="5">
        <v>0</v>
      </c>
      <c r="M12246" t="str">
        <f>IF(ISERROR(VLOOKUP(A12246,'[1]Ecart validé'!$A:$A,1,FALSE)),Z12246,"Ecart Validé")</f>
        <v>valid</v>
      </c>
      <c r="R12246" t="s">
        <v>30</v>
      </c>
      <c r="X12246"/>
      <c r="Y12246"/>
      <c r="Z12246" t="s">
        <v>31</v>
      </c>
    </row>
    <row r="12247" spans="1:26" x14ac:dyDescent="0.3">
      <c r="A12247" t="s">
        <v>15158</v>
      </c>
      <c r="B12247" t="s">
        <v>7287</v>
      </c>
      <c r="C12247">
        <v>10098</v>
      </c>
      <c r="D12247" t="str">
        <f>+VLOOKUP(C12247,Param!K:L,2,FALSE)</f>
        <v>TOP BAKKERS B.V.</v>
      </c>
      <c r="E12247" t="s">
        <v>7374</v>
      </c>
      <c r="F12247" t="s">
        <v>8264</v>
      </c>
      <c r="G12247" t="s">
        <v>29</v>
      </c>
      <c r="H12247" s="5">
        <v>450.26</v>
      </c>
      <c r="I12247" s="5">
        <v>450.26490000000001</v>
      </c>
      <c r="J12247" s="5">
        <v>-4.9000000000205502E-3</v>
      </c>
      <c r="K12247" s="5">
        <v>450.26</v>
      </c>
      <c r="L12247" s="5">
        <v>0</v>
      </c>
      <c r="M12247" t="str">
        <f>IF(ISERROR(VLOOKUP(A12247,'[1]Ecart validé'!$A:$A,1,FALSE)),Z12247,"Ecart Validé")</f>
        <v>valid</v>
      </c>
      <c r="R12247" t="s">
        <v>30</v>
      </c>
      <c r="X12247"/>
      <c r="Y12247"/>
      <c r="Z12247" t="s">
        <v>31</v>
      </c>
    </row>
    <row r="12248" spans="1:26" x14ac:dyDescent="0.3">
      <c r="A12248" t="s">
        <v>15159</v>
      </c>
      <c r="B12248" t="s">
        <v>7287</v>
      </c>
      <c r="C12248">
        <v>10098</v>
      </c>
      <c r="D12248" t="str">
        <f>+VLOOKUP(C12248,Param!K:L,2,FALSE)</f>
        <v>TOP BAKKERS B.V.</v>
      </c>
      <c r="E12248" t="s">
        <v>7374</v>
      </c>
      <c r="F12248" t="s">
        <v>8266</v>
      </c>
      <c r="G12248" t="s">
        <v>29</v>
      </c>
      <c r="H12248" s="5">
        <v>1507.31</v>
      </c>
      <c r="I12248" s="5">
        <v>1507.3122000000001</v>
      </c>
      <c r="J12248" s="5">
        <v>-2.2000000001298702E-3</v>
      </c>
      <c r="K12248" s="5">
        <v>1507.31</v>
      </c>
      <c r="L12248" s="5">
        <v>0</v>
      </c>
      <c r="M12248" t="str">
        <f>IF(ISERROR(VLOOKUP(A12248,'[1]Ecart validé'!$A:$A,1,FALSE)),Z12248,"Ecart Validé")</f>
        <v>valid</v>
      </c>
      <c r="R12248" t="s">
        <v>30</v>
      </c>
      <c r="X12248"/>
      <c r="Y12248"/>
      <c r="Z12248" t="s">
        <v>31</v>
      </c>
    </row>
    <row r="12249" spans="1:26" x14ac:dyDescent="0.3">
      <c r="A12249" t="s">
        <v>15160</v>
      </c>
      <c r="B12249" t="s">
        <v>7287</v>
      </c>
      <c r="C12249">
        <v>10133</v>
      </c>
      <c r="D12249" t="str">
        <f>+VLOOKUP(C12249,Param!K:L,2,FALSE)</f>
        <v>VISHANDEL JAN VAN AS EN ZONEN B.V.</v>
      </c>
      <c r="E12249" t="s">
        <v>7379</v>
      </c>
      <c r="F12249" t="s">
        <v>8260</v>
      </c>
      <c r="G12249" t="s">
        <v>29</v>
      </c>
      <c r="H12249" s="5">
        <v>176.80330000000001</v>
      </c>
      <c r="I12249" s="5">
        <v>176.80330000000001</v>
      </c>
      <c r="J12249" s="5">
        <v>0</v>
      </c>
      <c r="K12249" s="5">
        <v>176.80330000000001</v>
      </c>
      <c r="L12249" s="5">
        <v>0</v>
      </c>
      <c r="M12249" t="str">
        <f>IF(ISERROR(VLOOKUP(A12249,'[1]Ecart validé'!$A:$A,1,FALSE)),Z12249,"Ecart Validé")</f>
        <v>valid</v>
      </c>
      <c r="R12249" t="s">
        <v>30</v>
      </c>
      <c r="X12249"/>
      <c r="Y12249"/>
      <c r="Z12249" t="s">
        <v>31</v>
      </c>
    </row>
    <row r="12250" spans="1:26" x14ac:dyDescent="0.3">
      <c r="A12250" t="s">
        <v>15161</v>
      </c>
      <c r="B12250" t="s">
        <v>7287</v>
      </c>
      <c r="C12250">
        <v>10133</v>
      </c>
      <c r="D12250" t="str">
        <f>+VLOOKUP(C12250,Param!K:L,2,FALSE)</f>
        <v>VISHANDEL JAN VAN AS EN ZONEN B.V.</v>
      </c>
      <c r="E12250" t="s">
        <v>7379</v>
      </c>
      <c r="F12250" t="s">
        <v>8262</v>
      </c>
      <c r="G12250" t="s">
        <v>29</v>
      </c>
      <c r="H12250" s="5">
        <v>553.46</v>
      </c>
      <c r="I12250" s="5">
        <v>553.45839999999998</v>
      </c>
      <c r="J12250" s="5">
        <v>1.6000000000531099E-3</v>
      </c>
      <c r="K12250" s="5">
        <v>553.45839999999998</v>
      </c>
      <c r="L12250" s="5">
        <v>1.6000000000531099E-3</v>
      </c>
      <c r="M12250" t="str">
        <f>IF(ISERROR(VLOOKUP(A12250,'[1]Ecart validé'!$A:$A,1,FALSE)),Z12250,"Ecart Validé")</f>
        <v>valid</v>
      </c>
      <c r="R12250" t="s">
        <v>30</v>
      </c>
      <c r="X12250"/>
      <c r="Y12250"/>
      <c r="Z12250" t="s">
        <v>31</v>
      </c>
    </row>
    <row r="12251" spans="1:26" x14ac:dyDescent="0.3">
      <c r="A12251" t="s">
        <v>15162</v>
      </c>
      <c r="B12251" t="s">
        <v>7287</v>
      </c>
      <c r="C12251">
        <v>10133</v>
      </c>
      <c r="D12251" t="str">
        <f>+VLOOKUP(C12251,Param!K:L,2,FALSE)</f>
        <v>VISHANDEL JAN VAN AS EN ZONEN B.V.</v>
      </c>
      <c r="E12251" t="s">
        <v>7379</v>
      </c>
      <c r="F12251" t="s">
        <v>8264</v>
      </c>
      <c r="G12251" t="s">
        <v>29</v>
      </c>
      <c r="H12251" s="5">
        <v>1005.35</v>
      </c>
      <c r="I12251" s="5">
        <v>1005.3456</v>
      </c>
      <c r="J12251" s="5">
        <v>4.4000000000323702E-3</v>
      </c>
      <c r="K12251" s="5">
        <v>1005.3456</v>
      </c>
      <c r="L12251" s="5">
        <v>4.4000000000323702E-3</v>
      </c>
      <c r="M12251" t="str">
        <f>IF(ISERROR(VLOOKUP(A12251,'[1]Ecart validé'!$A:$A,1,FALSE)),Z12251,"Ecart Validé")</f>
        <v>valid</v>
      </c>
      <c r="R12251" t="s">
        <v>30</v>
      </c>
      <c r="X12251"/>
      <c r="Y12251"/>
      <c r="Z12251" t="s">
        <v>31</v>
      </c>
    </row>
    <row r="12252" spans="1:26" x14ac:dyDescent="0.3">
      <c r="A12252" t="s">
        <v>15163</v>
      </c>
      <c r="B12252" t="s">
        <v>7287</v>
      </c>
      <c r="C12252">
        <v>10133</v>
      </c>
      <c r="D12252" t="str">
        <f>+VLOOKUP(C12252,Param!K:L,2,FALSE)</f>
        <v>VISHANDEL JAN VAN AS EN ZONEN B.V.</v>
      </c>
      <c r="E12252" t="s">
        <v>7379</v>
      </c>
      <c r="F12252" t="s">
        <v>8266</v>
      </c>
      <c r="G12252" t="s">
        <v>29</v>
      </c>
      <c r="H12252" s="5">
        <v>968.69</v>
      </c>
      <c r="I12252" s="5">
        <v>968.68740000000003</v>
      </c>
      <c r="J12252" s="5">
        <v>2.6000000000294598E-3</v>
      </c>
      <c r="K12252" s="5">
        <v>968.68740000000003</v>
      </c>
      <c r="L12252" s="5">
        <v>2.6000000000294598E-3</v>
      </c>
      <c r="M12252" t="str">
        <f>IF(ISERROR(VLOOKUP(A12252,'[1]Ecart validé'!$A:$A,1,FALSE)),Z12252,"Ecart Validé")</f>
        <v>valid</v>
      </c>
      <c r="R12252" t="s">
        <v>30</v>
      </c>
      <c r="X12252"/>
      <c r="Y12252"/>
      <c r="Z12252" t="s">
        <v>31</v>
      </c>
    </row>
    <row r="12253" spans="1:26" x14ac:dyDescent="0.3">
      <c r="A12253" t="s">
        <v>15164</v>
      </c>
      <c r="B12253" t="s">
        <v>7287</v>
      </c>
      <c r="C12253">
        <v>10251</v>
      </c>
      <c r="D12253" t="str">
        <f>+VLOOKUP(C12253,Param!K:L,2,FALSE)</f>
        <v>SOLAR NEDERLAND B.V.</v>
      </c>
      <c r="E12253" t="s">
        <v>7392</v>
      </c>
      <c r="F12253" t="s">
        <v>8260</v>
      </c>
      <c r="G12253" t="s">
        <v>29</v>
      </c>
      <c r="H12253" s="5">
        <v>77.9148</v>
      </c>
      <c r="I12253" s="5">
        <v>77.9148</v>
      </c>
      <c r="J12253" s="5">
        <v>0</v>
      </c>
      <c r="K12253" s="5">
        <v>77.9148</v>
      </c>
      <c r="L12253" s="5">
        <v>0</v>
      </c>
      <c r="M12253" t="str">
        <f>IF(ISERROR(VLOOKUP(A12253,'[1]Ecart validé'!$A:$A,1,FALSE)),Z12253,"Ecart Validé")</f>
        <v>valid</v>
      </c>
      <c r="R12253" t="s">
        <v>30</v>
      </c>
      <c r="X12253"/>
      <c r="Y12253"/>
      <c r="Z12253" t="s">
        <v>31</v>
      </c>
    </row>
    <row r="12254" spans="1:26" x14ac:dyDescent="0.3">
      <c r="A12254" t="s">
        <v>15165</v>
      </c>
      <c r="B12254" t="s">
        <v>7287</v>
      </c>
      <c r="C12254">
        <v>10251</v>
      </c>
      <c r="D12254" t="str">
        <f>+VLOOKUP(C12254,Param!K:L,2,FALSE)</f>
        <v>SOLAR NEDERLAND B.V.</v>
      </c>
      <c r="E12254" t="s">
        <v>7392</v>
      </c>
      <c r="F12254" t="s">
        <v>8262</v>
      </c>
      <c r="G12254" t="s">
        <v>29</v>
      </c>
      <c r="H12254" s="5">
        <v>163.76</v>
      </c>
      <c r="I12254" s="5">
        <v>163.76</v>
      </c>
      <c r="J12254" s="5">
        <v>0</v>
      </c>
      <c r="K12254" s="5">
        <v>163.76</v>
      </c>
      <c r="L12254" s="5">
        <v>0</v>
      </c>
      <c r="M12254" t="str">
        <f>IF(ISERROR(VLOOKUP(A12254,'[1]Ecart validé'!$A:$A,1,FALSE)),Z12254,"Ecart Validé")</f>
        <v>valid</v>
      </c>
      <c r="R12254" t="s">
        <v>30</v>
      </c>
      <c r="X12254"/>
      <c r="Y12254"/>
      <c r="Z12254" t="s">
        <v>31</v>
      </c>
    </row>
    <row r="12255" spans="1:26" x14ac:dyDescent="0.3">
      <c r="A12255" t="s">
        <v>15166</v>
      </c>
      <c r="B12255" t="s">
        <v>7287</v>
      </c>
      <c r="C12255">
        <v>10251</v>
      </c>
      <c r="D12255" t="str">
        <f>+VLOOKUP(C12255,Param!K:L,2,FALSE)</f>
        <v>SOLAR NEDERLAND B.V.</v>
      </c>
      <c r="E12255" t="s">
        <v>7392</v>
      </c>
      <c r="F12255" t="s">
        <v>8264</v>
      </c>
      <c r="G12255" t="s">
        <v>29</v>
      </c>
      <c r="H12255" s="5">
        <v>234.9</v>
      </c>
      <c r="I12255" s="5">
        <v>234.90360000000001</v>
      </c>
      <c r="J12255" s="5">
        <v>-3.6000000000058199E-3</v>
      </c>
      <c r="K12255" s="5">
        <v>234.9</v>
      </c>
      <c r="L12255" s="5">
        <v>0</v>
      </c>
      <c r="M12255" t="str">
        <f>IF(ISERROR(VLOOKUP(A12255,'[1]Ecart validé'!$A:$A,1,FALSE)),Z12255,"Ecart Validé")</f>
        <v>valid</v>
      </c>
      <c r="R12255" t="s">
        <v>30</v>
      </c>
      <c r="X12255"/>
      <c r="Y12255"/>
      <c r="Z12255" t="s">
        <v>31</v>
      </c>
    </row>
    <row r="12256" spans="1:26" x14ac:dyDescent="0.3">
      <c r="A12256" t="s">
        <v>15167</v>
      </c>
      <c r="B12256" t="s">
        <v>7287</v>
      </c>
      <c r="C12256">
        <v>10251</v>
      </c>
      <c r="D12256" t="str">
        <f>+VLOOKUP(C12256,Param!K:L,2,FALSE)</f>
        <v>SOLAR NEDERLAND B.V.</v>
      </c>
      <c r="E12256" t="s">
        <v>7392</v>
      </c>
      <c r="F12256" t="s">
        <v>8266</v>
      </c>
      <c r="G12256" t="s">
        <v>29</v>
      </c>
      <c r="H12256" s="5">
        <v>135.06</v>
      </c>
      <c r="I12256" s="5">
        <v>135.05600000000001</v>
      </c>
      <c r="J12256" s="5">
        <v>3.9999999999906699E-3</v>
      </c>
      <c r="K12256" s="5">
        <v>135.06</v>
      </c>
      <c r="L12256" s="5">
        <v>0</v>
      </c>
      <c r="M12256" t="str">
        <f>IF(ISERROR(VLOOKUP(A12256,'[1]Ecart validé'!$A:$A,1,FALSE)),Z12256,"Ecart Validé")</f>
        <v>valid</v>
      </c>
      <c r="R12256" t="s">
        <v>30</v>
      </c>
      <c r="X12256"/>
      <c r="Y12256"/>
      <c r="Z12256" t="s">
        <v>31</v>
      </c>
    </row>
    <row r="12257" spans="1:26" x14ac:dyDescent="0.3">
      <c r="A12257" t="s">
        <v>15168</v>
      </c>
      <c r="B12257" t="s">
        <v>7287</v>
      </c>
      <c r="C12257">
        <v>10447</v>
      </c>
      <c r="D12257" t="str">
        <f>+VLOOKUP(C12257,Param!K:L,2,FALSE)</f>
        <v>WIJNIMPORT J. BART BEEMSTER B.V.</v>
      </c>
      <c r="E12257" t="s">
        <v>7407</v>
      </c>
      <c r="F12257" t="s">
        <v>8260</v>
      </c>
      <c r="G12257" t="s">
        <v>29</v>
      </c>
      <c r="H12257" s="5">
        <v>89.258899999999997</v>
      </c>
      <c r="I12257" s="5">
        <v>89.258899999999997</v>
      </c>
      <c r="J12257" s="5">
        <v>0</v>
      </c>
      <c r="K12257" s="5">
        <v>89.258899999999997</v>
      </c>
      <c r="L12257" s="5">
        <v>0</v>
      </c>
      <c r="M12257" t="str">
        <f>IF(ISERROR(VLOOKUP(A12257,'[1]Ecart validé'!$A:$A,1,FALSE)),Z12257,"Ecart Validé")</f>
        <v>valid</v>
      </c>
      <c r="R12257" t="s">
        <v>30</v>
      </c>
      <c r="X12257"/>
      <c r="Y12257"/>
      <c r="Z12257" t="s">
        <v>31</v>
      </c>
    </row>
    <row r="12258" spans="1:26" x14ac:dyDescent="0.3">
      <c r="A12258" t="s">
        <v>15169</v>
      </c>
      <c r="B12258" t="s">
        <v>7287</v>
      </c>
      <c r="C12258">
        <v>10447</v>
      </c>
      <c r="D12258" t="str">
        <f>+VLOOKUP(C12258,Param!K:L,2,FALSE)</f>
        <v>WIJNIMPORT J. BART BEEMSTER B.V.</v>
      </c>
      <c r="E12258" t="s">
        <v>7407</v>
      </c>
      <c r="F12258" t="s">
        <v>8262</v>
      </c>
      <c r="G12258" t="s">
        <v>29</v>
      </c>
      <c r="H12258" s="5">
        <v>378.63</v>
      </c>
      <c r="I12258" s="5">
        <v>378.6327</v>
      </c>
      <c r="J12258" s="5">
        <v>-2.7000000000043599E-3</v>
      </c>
      <c r="K12258" s="5">
        <v>378.63</v>
      </c>
      <c r="L12258" s="5">
        <v>0</v>
      </c>
      <c r="M12258" t="str">
        <f>IF(ISERROR(VLOOKUP(A12258,'[1]Ecart validé'!$A:$A,1,FALSE)),Z12258,"Ecart Validé")</f>
        <v>valid</v>
      </c>
      <c r="R12258" t="s">
        <v>30</v>
      </c>
      <c r="X12258"/>
      <c r="Y12258"/>
      <c r="Z12258" t="s">
        <v>31</v>
      </c>
    </row>
    <row r="12259" spans="1:26" x14ac:dyDescent="0.3">
      <c r="A12259" t="s">
        <v>15170</v>
      </c>
      <c r="B12259" t="s">
        <v>7287</v>
      </c>
      <c r="C12259">
        <v>10447</v>
      </c>
      <c r="D12259" t="str">
        <f>+VLOOKUP(C12259,Param!K:L,2,FALSE)</f>
        <v>WIJNIMPORT J. BART BEEMSTER B.V.</v>
      </c>
      <c r="E12259" t="s">
        <v>7407</v>
      </c>
      <c r="F12259" t="s">
        <v>8264</v>
      </c>
      <c r="G12259" t="s">
        <v>29</v>
      </c>
      <c r="H12259" s="5">
        <v>1084.69</v>
      </c>
      <c r="I12259" s="5">
        <v>1084.6871000000001</v>
      </c>
      <c r="J12259" s="5">
        <v>2.8999999999541602E-3</v>
      </c>
      <c r="K12259" s="5">
        <v>1084.69</v>
      </c>
      <c r="L12259" s="5">
        <v>0</v>
      </c>
      <c r="M12259" t="str">
        <f>IF(ISERROR(VLOOKUP(A12259,'[1]Ecart validé'!$A:$A,1,FALSE)),Z12259,"Ecart Validé")</f>
        <v>valid</v>
      </c>
      <c r="R12259" t="s">
        <v>30</v>
      </c>
      <c r="X12259"/>
      <c r="Y12259"/>
      <c r="Z12259" t="s">
        <v>31</v>
      </c>
    </row>
    <row r="12260" spans="1:26" x14ac:dyDescent="0.3">
      <c r="A12260" t="s">
        <v>15171</v>
      </c>
      <c r="B12260" t="s">
        <v>7287</v>
      </c>
      <c r="C12260">
        <v>10447</v>
      </c>
      <c r="D12260" t="str">
        <f>+VLOOKUP(C12260,Param!K:L,2,FALSE)</f>
        <v>WIJNIMPORT J. BART BEEMSTER B.V.</v>
      </c>
      <c r="E12260" t="s">
        <v>7407</v>
      </c>
      <c r="F12260" t="s">
        <v>8266</v>
      </c>
      <c r="G12260" t="s">
        <v>29</v>
      </c>
      <c r="H12260" s="5">
        <v>1075.78</v>
      </c>
      <c r="I12260" s="5">
        <v>1075.7778000000001</v>
      </c>
      <c r="J12260" s="5">
        <v>2.1999999999025E-3</v>
      </c>
      <c r="K12260" s="5">
        <v>1075.78</v>
      </c>
      <c r="L12260" s="5">
        <v>0</v>
      </c>
      <c r="M12260" t="str">
        <f>IF(ISERROR(VLOOKUP(A12260,'[1]Ecart validé'!$A:$A,1,FALSE)),Z12260,"Ecart Validé")</f>
        <v>valid</v>
      </c>
      <c r="R12260" t="s">
        <v>30</v>
      </c>
      <c r="X12260"/>
      <c r="Y12260"/>
      <c r="Z12260" t="s">
        <v>31</v>
      </c>
    </row>
    <row r="12261" spans="1:26" x14ac:dyDescent="0.3">
      <c r="A12261" t="s">
        <v>15172</v>
      </c>
      <c r="B12261" t="s">
        <v>7287</v>
      </c>
      <c r="C12261">
        <v>10482</v>
      </c>
      <c r="D12261" t="str">
        <f>+VLOOKUP(C12261,Param!K:L,2,FALSE)</f>
        <v>NICE TO MEAT B.V.</v>
      </c>
      <c r="E12261" t="s">
        <v>7412</v>
      </c>
      <c r="F12261" t="s">
        <v>8260</v>
      </c>
      <c r="G12261" t="s">
        <v>29</v>
      </c>
      <c r="H12261" s="5">
        <v>763.71</v>
      </c>
      <c r="I12261" s="5">
        <v>763.71</v>
      </c>
      <c r="J12261" s="5">
        <v>0</v>
      </c>
      <c r="K12261" s="5">
        <v>763.71</v>
      </c>
      <c r="L12261" s="5">
        <v>0</v>
      </c>
      <c r="M12261" t="str">
        <f>IF(ISERROR(VLOOKUP(A12261,'[1]Ecart validé'!$A:$A,1,FALSE)),Z12261,"Ecart Validé")</f>
        <v>valid</v>
      </c>
      <c r="R12261" t="s">
        <v>30</v>
      </c>
      <c r="X12261"/>
      <c r="Y12261"/>
      <c r="Z12261" t="s">
        <v>31</v>
      </c>
    </row>
    <row r="12262" spans="1:26" x14ac:dyDescent="0.3">
      <c r="A12262" t="s">
        <v>15173</v>
      </c>
      <c r="B12262" t="s">
        <v>7287</v>
      </c>
      <c r="C12262">
        <v>10482</v>
      </c>
      <c r="D12262" t="str">
        <f>+VLOOKUP(C12262,Param!K:L,2,FALSE)</f>
        <v>NICE TO MEAT B.V.</v>
      </c>
      <c r="E12262" t="s">
        <v>7412</v>
      </c>
      <c r="F12262" t="s">
        <v>8262</v>
      </c>
      <c r="G12262" t="s">
        <v>29</v>
      </c>
      <c r="H12262" s="5">
        <v>1119.48</v>
      </c>
      <c r="I12262" s="5">
        <v>1119.48</v>
      </c>
      <c r="J12262" s="5">
        <v>0</v>
      </c>
      <c r="K12262" s="5">
        <v>1119.48</v>
      </c>
      <c r="L12262" s="5">
        <v>0</v>
      </c>
      <c r="M12262" t="str">
        <f>IF(ISERROR(VLOOKUP(A12262,'[1]Ecart validé'!$A:$A,1,FALSE)),Z12262,"Ecart Validé")</f>
        <v>valid</v>
      </c>
      <c r="R12262" t="s">
        <v>30</v>
      </c>
      <c r="X12262"/>
      <c r="Y12262"/>
      <c r="Z12262" t="s">
        <v>31</v>
      </c>
    </row>
    <row r="12263" spans="1:26" x14ac:dyDescent="0.3">
      <c r="A12263" t="s">
        <v>15174</v>
      </c>
      <c r="B12263" t="s">
        <v>7287</v>
      </c>
      <c r="C12263">
        <v>10482</v>
      </c>
      <c r="D12263" t="str">
        <f>+VLOOKUP(C12263,Param!K:L,2,FALSE)</f>
        <v>NICE TO MEAT B.V.</v>
      </c>
      <c r="E12263" t="s">
        <v>7412</v>
      </c>
      <c r="F12263" t="s">
        <v>8264</v>
      </c>
      <c r="G12263" t="s">
        <v>29</v>
      </c>
      <c r="H12263" s="5">
        <v>2564.13</v>
      </c>
      <c r="I12263" s="5">
        <v>2564.13</v>
      </c>
      <c r="J12263" s="5">
        <v>0</v>
      </c>
      <c r="K12263" s="5">
        <v>2564.13</v>
      </c>
      <c r="L12263" s="5">
        <v>0</v>
      </c>
      <c r="M12263" t="str">
        <f>IF(ISERROR(VLOOKUP(A12263,'[1]Ecart validé'!$A:$A,1,FALSE)),Z12263,"Ecart Validé")</f>
        <v>valid</v>
      </c>
      <c r="R12263" t="s">
        <v>30</v>
      </c>
      <c r="X12263"/>
      <c r="Y12263"/>
      <c r="Z12263" t="s">
        <v>31</v>
      </c>
    </row>
    <row r="12264" spans="1:26" x14ac:dyDescent="0.3">
      <c r="A12264" t="s">
        <v>15175</v>
      </c>
      <c r="B12264" t="s">
        <v>7287</v>
      </c>
      <c r="C12264">
        <v>10482</v>
      </c>
      <c r="D12264" t="str">
        <f>+VLOOKUP(C12264,Param!K:L,2,FALSE)</f>
        <v>NICE TO MEAT B.V.</v>
      </c>
      <c r="E12264" t="s">
        <v>7412</v>
      </c>
      <c r="F12264" t="s">
        <v>8266</v>
      </c>
      <c r="G12264" t="s">
        <v>29</v>
      </c>
      <c r="H12264" s="5">
        <v>3003.72</v>
      </c>
      <c r="I12264" s="5">
        <v>3003.72</v>
      </c>
      <c r="J12264" s="5">
        <v>0</v>
      </c>
      <c r="K12264" s="5">
        <v>3003.72</v>
      </c>
      <c r="L12264" s="5">
        <v>0</v>
      </c>
      <c r="M12264" t="str">
        <f>IF(ISERROR(VLOOKUP(A12264,'[1]Ecart validé'!$A:$A,1,FALSE)),Z12264,"Ecart Validé")</f>
        <v>valid</v>
      </c>
      <c r="R12264" t="s">
        <v>30</v>
      </c>
      <c r="X12264"/>
      <c r="Y12264"/>
      <c r="Z12264" t="s">
        <v>31</v>
      </c>
    </row>
    <row r="12265" spans="1:26" x14ac:dyDescent="0.3">
      <c r="A12265" t="s">
        <v>15176</v>
      </c>
      <c r="B12265" t="s">
        <v>7287</v>
      </c>
      <c r="C12265">
        <v>10482</v>
      </c>
      <c r="D12265" t="str">
        <f>+VLOOKUP(C12265,Param!K:L,2,FALSE)</f>
        <v>NICE TO MEAT B.V.</v>
      </c>
      <c r="E12265" t="s">
        <v>15177</v>
      </c>
      <c r="F12265" t="s">
        <v>8271</v>
      </c>
      <c r="G12265" t="s">
        <v>29</v>
      </c>
      <c r="H12265" s="5">
        <v>2632.62</v>
      </c>
      <c r="I12265" s="5">
        <v>2632.62</v>
      </c>
      <c r="J12265" s="5">
        <v>0</v>
      </c>
      <c r="K12265" s="5">
        <v>2632.62</v>
      </c>
      <c r="L12265" s="5">
        <v>0</v>
      </c>
      <c r="M12265" t="str">
        <f>IF(ISERROR(VLOOKUP(A12265,'[1]Ecart validé'!$A:$A,1,FALSE)),Z12265,"Ecart Validé")</f>
        <v>valid</v>
      </c>
      <c r="R12265" t="s">
        <v>30</v>
      </c>
      <c r="X12265"/>
      <c r="Y12265"/>
      <c r="Z12265" t="s">
        <v>31</v>
      </c>
    </row>
    <row r="12266" spans="1:26" x14ac:dyDescent="0.3">
      <c r="A12266" t="s">
        <v>15178</v>
      </c>
      <c r="B12266" t="s">
        <v>7287</v>
      </c>
      <c r="C12266">
        <v>24560</v>
      </c>
      <c r="D12266" t="str">
        <f>+VLOOKUP(C12266,Param!K:L,2,FALSE)</f>
        <v>C.C. Engineering Limited</v>
      </c>
      <c r="E12266" t="s">
        <v>7420</v>
      </c>
      <c r="F12266" t="s">
        <v>8260</v>
      </c>
      <c r="G12266" t="s">
        <v>29</v>
      </c>
      <c r="H12266" s="5">
        <v>1247.9666999999999</v>
      </c>
      <c r="I12266" s="5">
        <v>1247.9666999999999</v>
      </c>
      <c r="J12266" s="5">
        <v>0</v>
      </c>
      <c r="K12266" s="5">
        <v>1247.9666999999999</v>
      </c>
      <c r="L12266" s="5">
        <v>0</v>
      </c>
      <c r="M12266" t="str">
        <f>IF(ISERROR(VLOOKUP(A12266,'[1]Ecart validé'!$A:$A,1,FALSE)),Z12266,"Ecart Validé")</f>
        <v>valid</v>
      </c>
      <c r="R12266" t="s">
        <v>30</v>
      </c>
      <c r="X12266"/>
      <c r="Y12266"/>
      <c r="Z12266" t="s">
        <v>31</v>
      </c>
    </row>
    <row r="12267" spans="1:26" x14ac:dyDescent="0.3">
      <c r="A12267" t="s">
        <v>15179</v>
      </c>
      <c r="B12267" t="s">
        <v>7287</v>
      </c>
      <c r="C12267">
        <v>24560</v>
      </c>
      <c r="D12267" t="str">
        <f>+VLOOKUP(C12267,Param!K:L,2,FALSE)</f>
        <v>C.C. Engineering Limited</v>
      </c>
      <c r="E12267" t="s">
        <v>7420</v>
      </c>
      <c r="F12267" t="s">
        <v>8262</v>
      </c>
      <c r="G12267" t="s">
        <v>29</v>
      </c>
      <c r="H12267" s="5">
        <v>397.18</v>
      </c>
      <c r="I12267" s="5">
        <v>397.17360000000002</v>
      </c>
      <c r="J12267" s="5">
        <v>6.39999999998508E-3</v>
      </c>
      <c r="K12267" s="5">
        <v>397.18</v>
      </c>
      <c r="L12267" s="5">
        <v>0</v>
      </c>
      <c r="M12267" t="str">
        <f>IF(ISERROR(VLOOKUP(A12267,'[1]Ecart validé'!$A:$A,1,FALSE)),Z12267,"Ecart Validé")</f>
        <v>valid</v>
      </c>
      <c r="R12267" t="s">
        <v>30</v>
      </c>
      <c r="X12267"/>
      <c r="Y12267"/>
      <c r="Z12267" t="s">
        <v>31</v>
      </c>
    </row>
    <row r="12268" spans="1:26" x14ac:dyDescent="0.3">
      <c r="A12268" t="s">
        <v>15180</v>
      </c>
      <c r="B12268" t="s">
        <v>7287</v>
      </c>
      <c r="C12268">
        <v>24560</v>
      </c>
      <c r="D12268" t="str">
        <f>+VLOOKUP(C12268,Param!K:L,2,FALSE)</f>
        <v>C.C. Engineering Limited</v>
      </c>
      <c r="E12268" t="s">
        <v>7420</v>
      </c>
      <c r="F12268" t="s">
        <v>8264</v>
      </c>
      <c r="G12268" t="s">
        <v>29</v>
      </c>
      <c r="H12268" s="5">
        <v>796.29</v>
      </c>
      <c r="I12268" s="5">
        <v>796.29579999999999</v>
      </c>
      <c r="J12268" s="5">
        <v>-5.8000000000220098E-3</v>
      </c>
      <c r="K12268" s="5">
        <v>796.29</v>
      </c>
      <c r="L12268" s="5">
        <v>0</v>
      </c>
      <c r="M12268" t="str">
        <f>IF(ISERROR(VLOOKUP(A12268,'[1]Ecart validé'!$A:$A,1,FALSE)),Z12268,"Ecart Validé")</f>
        <v>valid</v>
      </c>
      <c r="R12268" t="s">
        <v>30</v>
      </c>
      <c r="X12268"/>
      <c r="Y12268"/>
      <c r="Z12268" t="s">
        <v>31</v>
      </c>
    </row>
    <row r="12269" spans="1:26" x14ac:dyDescent="0.3">
      <c r="A12269" t="s">
        <v>15181</v>
      </c>
      <c r="B12269" t="s">
        <v>7287</v>
      </c>
      <c r="C12269">
        <v>24560</v>
      </c>
      <c r="D12269" t="str">
        <f>+VLOOKUP(C12269,Param!K:L,2,FALSE)</f>
        <v>C.C. Engineering Limited</v>
      </c>
      <c r="E12269" t="s">
        <v>7420</v>
      </c>
      <c r="F12269" t="s">
        <v>8266</v>
      </c>
      <c r="G12269" t="s">
        <v>29</v>
      </c>
      <c r="H12269" s="5">
        <v>692.97</v>
      </c>
      <c r="I12269" s="5">
        <v>692.9633</v>
      </c>
      <c r="J12269" s="5">
        <v>6.7000000000234598E-3</v>
      </c>
      <c r="K12269" s="5">
        <v>692.97</v>
      </c>
      <c r="L12269" s="5">
        <v>0</v>
      </c>
      <c r="M12269" t="str">
        <f>IF(ISERROR(VLOOKUP(A12269,'[1]Ecart validé'!$A:$A,1,FALSE)),Z12269,"Ecart Validé")</f>
        <v>valid</v>
      </c>
      <c r="R12269" t="s">
        <v>30</v>
      </c>
      <c r="X12269"/>
      <c r="Y12269"/>
      <c r="Z12269" t="s">
        <v>31</v>
      </c>
    </row>
    <row r="12270" spans="1:26" x14ac:dyDescent="0.3">
      <c r="A12270" t="s">
        <v>15182</v>
      </c>
      <c r="B12270" t="s">
        <v>7287</v>
      </c>
      <c r="C12270">
        <v>37089</v>
      </c>
      <c r="D12270" t="str">
        <f>+VLOOKUP(C12270,Param!K:L,2,FALSE)</f>
        <v>VERHEIJ GROENVOORZIENINGEN B.V.</v>
      </c>
      <c r="E12270" t="s">
        <v>7444</v>
      </c>
      <c r="F12270" t="s">
        <v>8260</v>
      </c>
      <c r="G12270" t="s">
        <v>29</v>
      </c>
      <c r="H12270" s="5">
        <v>273.45409999999998</v>
      </c>
      <c r="I12270" s="5">
        <v>273.45409999999998</v>
      </c>
      <c r="J12270" s="5">
        <v>0</v>
      </c>
      <c r="K12270" s="5">
        <v>273.45409999999998</v>
      </c>
      <c r="L12270" s="5">
        <v>0</v>
      </c>
      <c r="M12270" t="str">
        <f>IF(ISERROR(VLOOKUP(A12270,'[1]Ecart validé'!$A:$A,1,FALSE)),Z12270,"Ecart Validé")</f>
        <v>valid</v>
      </c>
      <c r="R12270" t="s">
        <v>30</v>
      </c>
      <c r="X12270"/>
      <c r="Y12270"/>
      <c r="Z12270" t="s">
        <v>31</v>
      </c>
    </row>
    <row r="12271" spans="1:26" x14ac:dyDescent="0.3">
      <c r="A12271" t="s">
        <v>15183</v>
      </c>
      <c r="B12271" t="s">
        <v>7287</v>
      </c>
      <c r="C12271">
        <v>37089</v>
      </c>
      <c r="D12271" t="str">
        <f>+VLOOKUP(C12271,Param!K:L,2,FALSE)</f>
        <v>VERHEIJ GROENVOORZIENINGEN B.V.</v>
      </c>
      <c r="E12271" t="s">
        <v>7444</v>
      </c>
      <c r="F12271" t="s">
        <v>8262</v>
      </c>
      <c r="G12271" t="s">
        <v>29</v>
      </c>
      <c r="H12271" s="5">
        <v>200.67</v>
      </c>
      <c r="I12271" s="5">
        <v>200.66909999999999</v>
      </c>
      <c r="J12271" s="5">
        <v>9.0000000000145497E-4</v>
      </c>
      <c r="K12271" s="5">
        <v>200.67</v>
      </c>
      <c r="L12271" s="5">
        <v>0</v>
      </c>
      <c r="M12271" t="str">
        <f>IF(ISERROR(VLOOKUP(A12271,'[1]Ecart validé'!$A:$A,1,FALSE)),Z12271,"Ecart Validé")</f>
        <v>valid</v>
      </c>
      <c r="R12271" t="s">
        <v>30</v>
      </c>
      <c r="X12271"/>
      <c r="Y12271"/>
      <c r="Z12271" t="s">
        <v>31</v>
      </c>
    </row>
    <row r="12272" spans="1:26" x14ac:dyDescent="0.3">
      <c r="A12272" t="s">
        <v>15184</v>
      </c>
      <c r="B12272" t="s">
        <v>7287</v>
      </c>
      <c r="C12272">
        <v>37089</v>
      </c>
      <c r="D12272" t="str">
        <f>+VLOOKUP(C12272,Param!K:L,2,FALSE)</f>
        <v>VERHEIJ GROENVOORZIENINGEN B.V.</v>
      </c>
      <c r="E12272" t="s">
        <v>7444</v>
      </c>
      <c r="F12272" t="s">
        <v>8264</v>
      </c>
      <c r="G12272" t="s">
        <v>29</v>
      </c>
      <c r="H12272" s="5">
        <v>381.93</v>
      </c>
      <c r="I12272" s="5">
        <v>381.92959999999999</v>
      </c>
      <c r="J12272" s="5">
        <v>4.0000000001327803E-4</v>
      </c>
      <c r="K12272" s="5">
        <v>381.93</v>
      </c>
      <c r="L12272" s="5">
        <v>0</v>
      </c>
      <c r="M12272" t="str">
        <f>IF(ISERROR(VLOOKUP(A12272,'[1]Ecart validé'!$A:$A,1,FALSE)),Z12272,"Ecart Validé")</f>
        <v>valid</v>
      </c>
      <c r="R12272" t="s">
        <v>30</v>
      </c>
      <c r="X12272"/>
      <c r="Y12272"/>
      <c r="Z12272" t="s">
        <v>31</v>
      </c>
    </row>
    <row r="12273" spans="1:26" x14ac:dyDescent="0.3">
      <c r="A12273" t="s">
        <v>15185</v>
      </c>
      <c r="B12273" t="s">
        <v>7287</v>
      </c>
      <c r="C12273">
        <v>37089</v>
      </c>
      <c r="D12273" t="str">
        <f>+VLOOKUP(C12273,Param!K:L,2,FALSE)</f>
        <v>VERHEIJ GROENVOORZIENINGEN B.V.</v>
      </c>
      <c r="E12273" t="s">
        <v>7444</v>
      </c>
      <c r="F12273" t="s">
        <v>8266</v>
      </c>
      <c r="G12273" t="s">
        <v>29</v>
      </c>
      <c r="H12273" s="5">
        <v>286.45</v>
      </c>
      <c r="I12273" s="5">
        <v>286.44749999999999</v>
      </c>
      <c r="J12273" s="5">
        <v>2.4999999999977202E-3</v>
      </c>
      <c r="K12273" s="5">
        <v>286.45</v>
      </c>
      <c r="L12273" s="5">
        <v>0</v>
      </c>
      <c r="M12273" t="str">
        <f>IF(ISERROR(VLOOKUP(A12273,'[1]Ecart validé'!$A:$A,1,FALSE)),Z12273,"Ecart Validé")</f>
        <v>valid</v>
      </c>
      <c r="R12273" t="s">
        <v>30</v>
      </c>
      <c r="X12273"/>
      <c r="Y12273"/>
      <c r="Z12273" t="s">
        <v>31</v>
      </c>
    </row>
    <row r="12274" spans="1:26" x14ac:dyDescent="0.3">
      <c r="A12274" t="s">
        <v>15186</v>
      </c>
      <c r="B12274" t="s">
        <v>7287</v>
      </c>
      <c r="C12274">
        <v>37142</v>
      </c>
      <c r="D12274" t="str">
        <f>+VLOOKUP(C12274,Param!K:L,2,FALSE)</f>
        <v>NIEHOFFS VAIHINGER FRUCHTSAFT GMBH</v>
      </c>
      <c r="E12274" t="s">
        <v>7449</v>
      </c>
      <c r="F12274" t="s">
        <v>8260</v>
      </c>
      <c r="G12274" t="s">
        <v>29</v>
      </c>
      <c r="H12274" s="5">
        <v>3.6</v>
      </c>
      <c r="I12274" s="5">
        <v>3.6052</v>
      </c>
      <c r="J12274" s="5">
        <v>-5.1999999999998697E-3</v>
      </c>
      <c r="K12274" s="5">
        <v>3.6</v>
      </c>
      <c r="L12274" s="5">
        <v>0</v>
      </c>
      <c r="M12274" t="str">
        <f>IF(ISERROR(VLOOKUP(A12274,'[1]Ecart validé'!$A:$A,1,FALSE)),Z12274,"Ecart Validé")</f>
        <v>valid</v>
      </c>
      <c r="R12274" t="s">
        <v>30</v>
      </c>
      <c r="X12274"/>
      <c r="Y12274"/>
      <c r="Z12274" t="s">
        <v>31</v>
      </c>
    </row>
    <row r="12275" spans="1:26" x14ac:dyDescent="0.3">
      <c r="A12275" t="s">
        <v>15187</v>
      </c>
      <c r="B12275" t="s">
        <v>7287</v>
      </c>
      <c r="C12275">
        <v>37142</v>
      </c>
      <c r="D12275" t="str">
        <f>+VLOOKUP(C12275,Param!K:L,2,FALSE)</f>
        <v>NIEHOFFS VAIHINGER FRUCHTSAFT GMBH</v>
      </c>
      <c r="E12275" t="s">
        <v>7449</v>
      </c>
      <c r="F12275" t="s">
        <v>8266</v>
      </c>
      <c r="G12275" t="s">
        <v>29</v>
      </c>
      <c r="H12275" s="5">
        <v>27</v>
      </c>
      <c r="I12275" s="5">
        <v>27.039000000000001</v>
      </c>
      <c r="J12275" s="5">
        <v>-3.9000000000001402E-2</v>
      </c>
      <c r="K12275" s="5">
        <v>27</v>
      </c>
      <c r="L12275" s="5">
        <v>0</v>
      </c>
      <c r="M12275" t="str">
        <f>IF(ISERROR(VLOOKUP(A12275,'[1]Ecart validé'!$A:$A,1,FALSE)),Z12275,"Ecart Validé")</f>
        <v>valid</v>
      </c>
      <c r="R12275" t="s">
        <v>30</v>
      </c>
      <c r="X12275"/>
      <c r="Y12275"/>
      <c r="Z12275" t="s">
        <v>31</v>
      </c>
    </row>
    <row r="12276" spans="1:26" x14ac:dyDescent="0.3">
      <c r="A12276" t="s">
        <v>15188</v>
      </c>
      <c r="B12276" t="s">
        <v>7287</v>
      </c>
      <c r="C12276">
        <v>37258</v>
      </c>
      <c r="D12276" t="str">
        <f>+VLOOKUP(C12276,Param!K:L,2,FALSE)</f>
        <v>SPADEL NEDERLAND B.V.</v>
      </c>
      <c r="E12276" t="s">
        <v>15189</v>
      </c>
      <c r="F12276" t="s">
        <v>8271</v>
      </c>
      <c r="G12276" t="s">
        <v>29</v>
      </c>
      <c r="H12276" s="5">
        <v>18592.635999999999</v>
      </c>
      <c r="I12276" s="5">
        <v>18592.635999999999</v>
      </c>
      <c r="J12276" s="5">
        <v>0</v>
      </c>
      <c r="K12276" s="5">
        <v>18592.635999999999</v>
      </c>
      <c r="L12276" s="5">
        <v>0</v>
      </c>
      <c r="M12276" t="str">
        <f>IF(ISERROR(VLOOKUP(A12276,'[1]Ecart validé'!$A:$A,1,FALSE)),Z12276,"Ecart Validé")</f>
        <v>valid</v>
      </c>
      <c r="R12276" t="s">
        <v>30</v>
      </c>
      <c r="X12276"/>
      <c r="Y12276"/>
      <c r="Z12276" t="s">
        <v>31</v>
      </c>
    </row>
    <row r="12277" spans="1:26" x14ac:dyDescent="0.3">
      <c r="A12277" t="s">
        <v>15190</v>
      </c>
      <c r="B12277" t="s">
        <v>7287</v>
      </c>
      <c r="C12277">
        <v>37416</v>
      </c>
      <c r="D12277" t="str">
        <f>+VLOOKUP(C12277,Param!K:L,2,FALSE)</f>
        <v>BRIDOR</v>
      </c>
      <c r="E12277" t="s">
        <v>7462</v>
      </c>
      <c r="F12277" t="s">
        <v>8260</v>
      </c>
      <c r="G12277" t="s">
        <v>29</v>
      </c>
      <c r="H12277" s="5">
        <v>735.14869999999996</v>
      </c>
      <c r="I12277" s="5">
        <v>735.14869999999996</v>
      </c>
      <c r="J12277" s="5">
        <v>0</v>
      </c>
      <c r="K12277" s="5">
        <v>735.14869999999996</v>
      </c>
      <c r="L12277" s="5">
        <v>0</v>
      </c>
      <c r="M12277" t="str">
        <f>IF(ISERROR(VLOOKUP(A12277,'[1]Ecart validé'!$A:$A,1,FALSE)),Z12277,"Ecart Validé")</f>
        <v>valid</v>
      </c>
      <c r="R12277" t="s">
        <v>30</v>
      </c>
      <c r="X12277"/>
      <c r="Y12277"/>
      <c r="Z12277" t="s">
        <v>31</v>
      </c>
    </row>
    <row r="12278" spans="1:26" x14ac:dyDescent="0.3">
      <c r="A12278" t="s">
        <v>15191</v>
      </c>
      <c r="B12278" t="s">
        <v>7287</v>
      </c>
      <c r="C12278">
        <v>37416</v>
      </c>
      <c r="D12278" t="str">
        <f>+VLOOKUP(C12278,Param!K:L,2,FALSE)</f>
        <v>BRIDOR</v>
      </c>
      <c r="E12278" t="s">
        <v>7462</v>
      </c>
      <c r="F12278" t="s">
        <v>8262</v>
      </c>
      <c r="G12278" t="s">
        <v>29</v>
      </c>
      <c r="H12278" s="5">
        <v>2052.25</v>
      </c>
      <c r="I12278" s="5">
        <v>2052.2496999999998</v>
      </c>
      <c r="J12278" s="5">
        <v>3.0000000015206703E-4</v>
      </c>
      <c r="K12278" s="5">
        <v>2052.25</v>
      </c>
      <c r="L12278" s="5">
        <v>0</v>
      </c>
      <c r="M12278" t="str">
        <f>IF(ISERROR(VLOOKUP(A12278,'[1]Ecart validé'!$A:$A,1,FALSE)),Z12278,"Ecart Validé")</f>
        <v>valid</v>
      </c>
      <c r="R12278" t="s">
        <v>30</v>
      </c>
      <c r="X12278"/>
      <c r="Y12278"/>
      <c r="Z12278" t="s">
        <v>31</v>
      </c>
    </row>
    <row r="12279" spans="1:26" x14ac:dyDescent="0.3">
      <c r="A12279" t="s">
        <v>15192</v>
      </c>
      <c r="B12279" t="s">
        <v>7287</v>
      </c>
      <c r="C12279">
        <v>37416</v>
      </c>
      <c r="D12279" t="str">
        <f>+VLOOKUP(C12279,Param!K:L,2,FALSE)</f>
        <v>BRIDOR</v>
      </c>
      <c r="E12279" t="s">
        <v>7462</v>
      </c>
      <c r="F12279" t="s">
        <v>8264</v>
      </c>
      <c r="G12279" t="s">
        <v>29</v>
      </c>
      <c r="H12279" s="5">
        <v>7378.25</v>
      </c>
      <c r="I12279" s="5">
        <v>7378.2485999999999</v>
      </c>
      <c r="J12279" s="5">
        <v>1.4000000001033099E-3</v>
      </c>
      <c r="K12279" s="5">
        <v>7378.25</v>
      </c>
      <c r="L12279" s="5">
        <v>0</v>
      </c>
      <c r="M12279" t="str">
        <f>IF(ISERROR(VLOOKUP(A12279,'[1]Ecart validé'!$A:$A,1,FALSE)),Z12279,"Ecart Validé")</f>
        <v>valid</v>
      </c>
      <c r="R12279" t="s">
        <v>30</v>
      </c>
      <c r="X12279"/>
      <c r="Y12279"/>
      <c r="Z12279" t="s">
        <v>31</v>
      </c>
    </row>
    <row r="12280" spans="1:26" x14ac:dyDescent="0.3">
      <c r="A12280" t="s">
        <v>15193</v>
      </c>
      <c r="B12280" t="s">
        <v>7287</v>
      </c>
      <c r="C12280">
        <v>37416</v>
      </c>
      <c r="D12280" t="str">
        <f>+VLOOKUP(C12280,Param!K:L,2,FALSE)</f>
        <v>BRIDOR</v>
      </c>
      <c r="E12280" t="s">
        <v>7462</v>
      </c>
      <c r="F12280" t="s">
        <v>8266</v>
      </c>
      <c r="G12280" t="s">
        <v>29</v>
      </c>
      <c r="H12280" s="5">
        <v>7161.42</v>
      </c>
      <c r="I12280" s="5">
        <v>7161.4201000000003</v>
      </c>
      <c r="J12280" s="5">
        <v>-1.00000000202271E-4</v>
      </c>
      <c r="K12280" s="5">
        <v>7161.42</v>
      </c>
      <c r="L12280" s="5">
        <v>0</v>
      </c>
      <c r="M12280" t="str">
        <f>IF(ISERROR(VLOOKUP(A12280,'[1]Ecart validé'!$A:$A,1,FALSE)),Z12280,"Ecart Validé")</f>
        <v>valid</v>
      </c>
      <c r="R12280" t="s">
        <v>30</v>
      </c>
      <c r="X12280"/>
      <c r="Y12280"/>
      <c r="Z12280" t="s">
        <v>31</v>
      </c>
    </row>
    <row r="12281" spans="1:26" x14ac:dyDescent="0.3">
      <c r="A12281" t="s">
        <v>15194</v>
      </c>
      <c r="B12281" t="s">
        <v>7287</v>
      </c>
      <c r="C12281">
        <v>81221</v>
      </c>
      <c r="D12281" t="str">
        <f>+VLOOKUP(C12281,Param!K:L,2,FALSE)</f>
        <v>MULTILEASE B.V.</v>
      </c>
      <c r="E12281" t="s">
        <v>7467</v>
      </c>
      <c r="F12281" t="s">
        <v>8260</v>
      </c>
      <c r="G12281" t="s">
        <v>29</v>
      </c>
      <c r="H12281" s="5">
        <v>5379.3869999999997</v>
      </c>
      <c r="I12281" s="5">
        <v>5379.3869999999997</v>
      </c>
      <c r="J12281" s="5">
        <v>0</v>
      </c>
      <c r="K12281" s="5">
        <v>5379.3869999999997</v>
      </c>
      <c r="L12281" s="5">
        <v>0</v>
      </c>
      <c r="M12281" t="str">
        <f>IF(ISERROR(VLOOKUP(A12281,'[1]Ecart validé'!$A:$A,1,FALSE)),Z12281,"Ecart Validé")</f>
        <v>valid</v>
      </c>
      <c r="R12281" t="s">
        <v>30</v>
      </c>
      <c r="X12281"/>
      <c r="Y12281"/>
      <c r="Z12281" t="s">
        <v>31</v>
      </c>
    </row>
    <row r="12282" spans="1:26" x14ac:dyDescent="0.3">
      <c r="A12282" t="s">
        <v>15195</v>
      </c>
      <c r="B12282" t="s">
        <v>7287</v>
      </c>
      <c r="C12282">
        <v>81221</v>
      </c>
      <c r="D12282" t="str">
        <f>+VLOOKUP(C12282,Param!K:L,2,FALSE)</f>
        <v>MULTILEASE B.V.</v>
      </c>
      <c r="E12282" t="s">
        <v>7467</v>
      </c>
      <c r="F12282" t="s">
        <v>8262</v>
      </c>
      <c r="G12282" t="s">
        <v>29</v>
      </c>
      <c r="H12282" s="5">
        <v>5436.36</v>
      </c>
      <c r="I12282" s="5">
        <v>5436.3554999999997</v>
      </c>
      <c r="J12282" s="5">
        <v>4.5000000000072699E-3</v>
      </c>
      <c r="K12282" s="5">
        <v>5436.36</v>
      </c>
      <c r="L12282" s="5">
        <v>0</v>
      </c>
      <c r="M12282" t="str">
        <f>IF(ISERROR(VLOOKUP(A12282,'[1]Ecart validé'!$A:$A,1,FALSE)),Z12282,"Ecart Validé")</f>
        <v>valid</v>
      </c>
      <c r="R12282" t="s">
        <v>30</v>
      </c>
      <c r="X12282"/>
      <c r="Y12282"/>
      <c r="Z12282" t="s">
        <v>31</v>
      </c>
    </row>
    <row r="12283" spans="1:26" x14ac:dyDescent="0.3">
      <c r="A12283" t="s">
        <v>15196</v>
      </c>
      <c r="B12283" t="s">
        <v>7287</v>
      </c>
      <c r="C12283">
        <v>81221</v>
      </c>
      <c r="D12283" t="str">
        <f>+VLOOKUP(C12283,Param!K:L,2,FALSE)</f>
        <v>MULTILEASE B.V.</v>
      </c>
      <c r="E12283" t="s">
        <v>7467</v>
      </c>
      <c r="F12283" t="s">
        <v>8264</v>
      </c>
      <c r="G12283" t="s">
        <v>29</v>
      </c>
      <c r="H12283" s="5">
        <v>4681.1400000000003</v>
      </c>
      <c r="I12283" s="5">
        <v>4681.1360000000004</v>
      </c>
      <c r="J12283" s="5">
        <v>3.9999999999054099E-3</v>
      </c>
      <c r="K12283" s="5">
        <v>4681.1400000000003</v>
      </c>
      <c r="L12283" s="5">
        <v>0</v>
      </c>
      <c r="M12283" t="str">
        <f>IF(ISERROR(VLOOKUP(A12283,'[1]Ecart validé'!$A:$A,1,FALSE)),Z12283,"Ecart Validé")</f>
        <v>valid</v>
      </c>
      <c r="R12283" t="s">
        <v>30</v>
      </c>
      <c r="X12283"/>
      <c r="Y12283"/>
      <c r="Z12283" t="s">
        <v>31</v>
      </c>
    </row>
    <row r="12284" spans="1:26" x14ac:dyDescent="0.3">
      <c r="A12284" t="s">
        <v>15197</v>
      </c>
      <c r="B12284" t="s">
        <v>7287</v>
      </c>
      <c r="C12284">
        <v>81221</v>
      </c>
      <c r="D12284" t="str">
        <f>+VLOOKUP(C12284,Param!K:L,2,FALSE)</f>
        <v>MULTILEASE B.V.</v>
      </c>
      <c r="E12284" t="s">
        <v>7467</v>
      </c>
      <c r="F12284" t="s">
        <v>8266</v>
      </c>
      <c r="G12284" t="s">
        <v>29</v>
      </c>
      <c r="H12284" s="5">
        <v>4480.5200000000004</v>
      </c>
      <c r="I12284" s="5">
        <v>4480.5185000000001</v>
      </c>
      <c r="J12284" s="5">
        <v>1.50000000030559E-3</v>
      </c>
      <c r="K12284" s="5">
        <v>4480.5200000000004</v>
      </c>
      <c r="L12284" s="5">
        <v>0</v>
      </c>
      <c r="M12284" t="str">
        <f>IF(ISERROR(VLOOKUP(A12284,'[1]Ecart validé'!$A:$A,1,FALSE)),Z12284,"Ecart Validé")</f>
        <v>valid</v>
      </c>
      <c r="R12284" t="s">
        <v>30</v>
      </c>
      <c r="X12284"/>
      <c r="Y12284"/>
      <c r="Z12284" t="s">
        <v>31</v>
      </c>
    </row>
    <row r="12285" spans="1:26" x14ac:dyDescent="0.3">
      <c r="A12285" t="s">
        <v>15198</v>
      </c>
      <c r="B12285" t="s">
        <v>7287</v>
      </c>
      <c r="C12285">
        <v>82198</v>
      </c>
      <c r="D12285" t="str">
        <f>+VLOOKUP(C12285,Param!K:L,2,FALSE)</f>
        <v>NSF EURO CONSULTANTS BVBA</v>
      </c>
      <c r="E12285" t="s">
        <v>7472</v>
      </c>
      <c r="F12285" t="s">
        <v>8260</v>
      </c>
      <c r="G12285" t="s">
        <v>29</v>
      </c>
      <c r="H12285" s="5">
        <v>31.2</v>
      </c>
      <c r="I12285" s="5">
        <v>31.2</v>
      </c>
      <c r="J12285" s="5">
        <v>0</v>
      </c>
      <c r="K12285" s="5">
        <v>31.2</v>
      </c>
      <c r="L12285" s="5">
        <v>0</v>
      </c>
      <c r="M12285" t="str">
        <f>IF(ISERROR(VLOOKUP(A12285,'[1]Ecart validé'!$A:$A,1,FALSE)),Z12285,"Ecart Validé")</f>
        <v>valid</v>
      </c>
      <c r="R12285" t="s">
        <v>30</v>
      </c>
      <c r="X12285"/>
      <c r="Y12285"/>
      <c r="Z12285" t="s">
        <v>31</v>
      </c>
    </row>
    <row r="12286" spans="1:26" x14ac:dyDescent="0.3">
      <c r="A12286" t="s">
        <v>15199</v>
      </c>
      <c r="B12286" t="s">
        <v>7287</v>
      </c>
      <c r="C12286">
        <v>98576</v>
      </c>
      <c r="D12286" t="str">
        <f>+VLOOKUP(C12286,Param!K:L,2,FALSE)</f>
        <v>ROMI LAUNDRY SERVICES</v>
      </c>
      <c r="E12286" t="s">
        <v>7476</v>
      </c>
      <c r="F12286" t="s">
        <v>8262</v>
      </c>
      <c r="G12286" t="s">
        <v>29</v>
      </c>
      <c r="H12286" s="5">
        <v>204.73</v>
      </c>
      <c r="I12286" s="5">
        <v>204.72810000000001</v>
      </c>
      <c r="J12286" s="5">
        <v>1.8999999999778001E-3</v>
      </c>
      <c r="K12286" s="5">
        <v>204.73</v>
      </c>
      <c r="L12286" s="5">
        <v>0</v>
      </c>
      <c r="M12286" t="str">
        <f>IF(ISERROR(VLOOKUP(A12286,'[1]Ecart validé'!$A:$A,1,FALSE)),Z12286,"Ecart Validé")</f>
        <v>valid</v>
      </c>
      <c r="R12286" t="s">
        <v>30</v>
      </c>
      <c r="X12286"/>
      <c r="Y12286"/>
      <c r="Z12286" t="s">
        <v>31</v>
      </c>
    </row>
    <row r="12287" spans="1:26" x14ac:dyDescent="0.3">
      <c r="A12287" t="s">
        <v>15200</v>
      </c>
      <c r="B12287" t="s">
        <v>7287</v>
      </c>
      <c r="C12287">
        <v>98576</v>
      </c>
      <c r="D12287" t="str">
        <f>+VLOOKUP(C12287,Param!K:L,2,FALSE)</f>
        <v>ROMI LAUNDRY SERVICES</v>
      </c>
      <c r="E12287" t="s">
        <v>7476</v>
      </c>
      <c r="F12287" t="s">
        <v>8264</v>
      </c>
      <c r="G12287" t="s">
        <v>29</v>
      </c>
      <c r="H12287" s="5">
        <v>728.45</v>
      </c>
      <c r="I12287" s="5">
        <v>728.4502</v>
      </c>
      <c r="J12287" s="5">
        <v>-1.99999999949795E-4</v>
      </c>
      <c r="K12287" s="5">
        <v>728.45</v>
      </c>
      <c r="L12287" s="5">
        <v>0</v>
      </c>
      <c r="M12287" t="str">
        <f>IF(ISERROR(VLOOKUP(A12287,'[1]Ecart validé'!$A:$A,1,FALSE)),Z12287,"Ecart Validé")</f>
        <v>valid</v>
      </c>
      <c r="R12287" t="s">
        <v>30</v>
      </c>
      <c r="X12287"/>
      <c r="Y12287"/>
      <c r="Z12287" t="s">
        <v>31</v>
      </c>
    </row>
    <row r="12288" spans="1:26" x14ac:dyDescent="0.3">
      <c r="A12288" t="s">
        <v>15201</v>
      </c>
      <c r="B12288" t="s">
        <v>7287</v>
      </c>
      <c r="C12288">
        <v>98576</v>
      </c>
      <c r="D12288" t="str">
        <f>+VLOOKUP(C12288,Param!K:L,2,FALSE)</f>
        <v>ROMI LAUNDRY SERVICES</v>
      </c>
      <c r="E12288" t="s">
        <v>7476</v>
      </c>
      <c r="F12288" t="s">
        <v>8266</v>
      </c>
      <c r="G12288" t="s">
        <v>29</v>
      </c>
      <c r="H12288" s="5">
        <v>652.28</v>
      </c>
      <c r="I12288" s="5">
        <v>652.28340000000003</v>
      </c>
      <c r="J12288" s="5">
        <v>-3.4000000000560201E-3</v>
      </c>
      <c r="K12288" s="5">
        <v>652.28</v>
      </c>
      <c r="L12288" s="5">
        <v>0</v>
      </c>
      <c r="M12288" t="str">
        <f>IF(ISERROR(VLOOKUP(A12288,'[1]Ecart validé'!$A:$A,1,FALSE)),Z12288,"Ecart Validé")</f>
        <v>valid</v>
      </c>
      <c r="R12288" t="s">
        <v>30</v>
      </c>
      <c r="X12288"/>
      <c r="Y12288"/>
      <c r="Z12288" t="s">
        <v>31</v>
      </c>
    </row>
    <row r="12289" spans="1:26" x14ac:dyDescent="0.3">
      <c r="A12289" t="s">
        <v>15202</v>
      </c>
      <c r="B12289" t="s">
        <v>7287</v>
      </c>
      <c r="C12289">
        <v>98783</v>
      </c>
      <c r="D12289" t="str">
        <f>+VLOOKUP(C12289,Param!K:L,2,FALSE)</f>
        <v>CSU CLEANING SERVICES B.V.</v>
      </c>
      <c r="E12289" t="s">
        <v>7481</v>
      </c>
      <c r="F12289" t="s">
        <v>8260</v>
      </c>
      <c r="G12289" t="s">
        <v>29</v>
      </c>
      <c r="H12289" s="5">
        <v>5598.8081000000002</v>
      </c>
      <c r="I12289" s="5">
        <v>5598.8081000000002</v>
      </c>
      <c r="J12289" s="5">
        <v>0</v>
      </c>
      <c r="K12289" s="5">
        <v>5598.8081000000002</v>
      </c>
      <c r="L12289" s="5">
        <v>0</v>
      </c>
      <c r="M12289" t="str">
        <f>IF(ISERROR(VLOOKUP(A12289,'[1]Ecart validé'!$A:$A,1,FALSE)),Z12289,"Ecart Validé")</f>
        <v>valid</v>
      </c>
      <c r="R12289" t="s">
        <v>30</v>
      </c>
      <c r="X12289"/>
      <c r="Y12289"/>
      <c r="Z12289" t="s">
        <v>31</v>
      </c>
    </row>
    <row r="12290" spans="1:26" ht="86.4" x14ac:dyDescent="0.3">
      <c r="A12290" t="s">
        <v>15203</v>
      </c>
      <c r="B12290" t="s">
        <v>7287</v>
      </c>
      <c r="C12290">
        <v>98783</v>
      </c>
      <c r="D12290" t="str">
        <f>+VLOOKUP(C12290,Param!K:L,2,FALSE)</f>
        <v>CSU CLEANING SERVICES B.V.</v>
      </c>
      <c r="E12290" t="s">
        <v>7481</v>
      </c>
      <c r="F12290" t="s">
        <v>8262</v>
      </c>
      <c r="G12290" t="s">
        <v>29</v>
      </c>
      <c r="H12290" s="5">
        <v>8065.35</v>
      </c>
      <c r="I12290" s="5">
        <v>8065.3492999999999</v>
      </c>
      <c r="J12290" s="5">
        <v>7.00000000506406E-4</v>
      </c>
      <c r="K12290" s="5">
        <v>8065.35</v>
      </c>
      <c r="L12290" s="5">
        <v>0</v>
      </c>
      <c r="M12290" t="str">
        <f>IF(ISERROR(VLOOKUP(A12290,'[1]Ecart validé'!$A:$A,1,FALSE)),Z12290,"Ecart Validé")</f>
        <v>valid</v>
      </c>
      <c r="R12290" t="s">
        <v>30</v>
      </c>
      <c r="S12290" t="s">
        <v>42</v>
      </c>
      <c r="T12290" t="s">
        <v>325</v>
      </c>
      <c r="U12290" s="13" t="s">
        <v>15204</v>
      </c>
      <c r="V12290" t="s">
        <v>60</v>
      </c>
      <c r="W12290" t="s">
        <v>61</v>
      </c>
      <c r="X12290"/>
      <c r="Y12290"/>
      <c r="Z12290" t="s">
        <v>31</v>
      </c>
    </row>
    <row r="12291" spans="1:26" x14ac:dyDescent="0.3">
      <c r="A12291" t="s">
        <v>15205</v>
      </c>
      <c r="B12291" t="s">
        <v>7287</v>
      </c>
      <c r="C12291">
        <v>98783</v>
      </c>
      <c r="D12291" t="str">
        <f>+VLOOKUP(C12291,Param!K:L,2,FALSE)</f>
        <v>CSU CLEANING SERVICES B.V.</v>
      </c>
      <c r="E12291" t="s">
        <v>7481</v>
      </c>
      <c r="F12291" t="s">
        <v>8264</v>
      </c>
      <c r="G12291" t="s">
        <v>29</v>
      </c>
      <c r="H12291" s="5">
        <v>18675.689999999999</v>
      </c>
      <c r="I12291" s="5">
        <v>18675.690399999999</v>
      </c>
      <c r="J12291" s="5">
        <v>-4.00000000809086E-4</v>
      </c>
      <c r="K12291" s="5">
        <v>18675.689999999999</v>
      </c>
      <c r="L12291" s="5">
        <v>0</v>
      </c>
      <c r="M12291" t="str">
        <f>IF(ISERROR(VLOOKUP(A12291,'[1]Ecart validé'!$A:$A,1,FALSE)),Z12291,"Ecart Validé")</f>
        <v>valid</v>
      </c>
      <c r="R12291" t="s">
        <v>30</v>
      </c>
      <c r="X12291"/>
      <c r="Y12291"/>
      <c r="Z12291" t="s">
        <v>31</v>
      </c>
    </row>
    <row r="12292" spans="1:26" x14ac:dyDescent="0.3">
      <c r="A12292" t="s">
        <v>15206</v>
      </c>
      <c r="B12292" t="s">
        <v>7287</v>
      </c>
      <c r="C12292">
        <v>98784</v>
      </c>
      <c r="D12292" t="str">
        <f>+VLOOKUP(C12292,Param!K:L,2,FALSE)</f>
        <v>GROUP-F CLEANING (FORMER EW CLEANING)</v>
      </c>
      <c r="E12292" t="s">
        <v>7486</v>
      </c>
      <c r="F12292" t="s">
        <v>8260</v>
      </c>
      <c r="G12292" t="s">
        <v>29</v>
      </c>
      <c r="H12292" s="5">
        <v>308.91930000000002</v>
      </c>
      <c r="I12292" s="5">
        <v>308.91930000000002</v>
      </c>
      <c r="J12292" s="5">
        <v>0</v>
      </c>
      <c r="K12292" s="5">
        <v>308.91930000000002</v>
      </c>
      <c r="L12292" s="5">
        <v>0</v>
      </c>
      <c r="M12292" t="str">
        <f>IF(ISERROR(VLOOKUP(A12292,'[1]Ecart validé'!$A:$A,1,FALSE)),Z12292,"Ecart Validé")</f>
        <v>valid</v>
      </c>
      <c r="R12292" t="s">
        <v>30</v>
      </c>
      <c r="X12292"/>
      <c r="Y12292"/>
      <c r="Z12292" t="s">
        <v>31</v>
      </c>
    </row>
    <row r="12293" spans="1:26" x14ac:dyDescent="0.3">
      <c r="A12293" t="s">
        <v>15207</v>
      </c>
      <c r="B12293" t="s">
        <v>7287</v>
      </c>
      <c r="C12293">
        <v>101938</v>
      </c>
      <c r="D12293" t="str">
        <f>+VLOOKUP(C12293,Param!K:L,2,FALSE)</f>
        <v>XL STUDENTEN UITZENDBUREAU B.V.</v>
      </c>
      <c r="E12293" t="s">
        <v>7491</v>
      </c>
      <c r="F12293" t="s">
        <v>8260</v>
      </c>
      <c r="G12293" t="s">
        <v>29</v>
      </c>
      <c r="H12293" s="5">
        <v>134.14840000000001</v>
      </c>
      <c r="I12293" s="5">
        <v>134.14840000000001</v>
      </c>
      <c r="J12293" s="5">
        <v>0</v>
      </c>
      <c r="K12293" s="5">
        <v>134.14840000000001</v>
      </c>
      <c r="L12293" s="5">
        <v>0</v>
      </c>
      <c r="M12293" t="str">
        <f>IF(ISERROR(VLOOKUP(A12293,'[1]Ecart validé'!$A:$A,1,FALSE)),Z12293,"Ecart Validé")</f>
        <v>valid</v>
      </c>
      <c r="R12293" t="s">
        <v>30</v>
      </c>
      <c r="X12293"/>
      <c r="Y12293"/>
      <c r="Z12293" t="s">
        <v>31</v>
      </c>
    </row>
    <row r="12294" spans="1:26" x14ac:dyDescent="0.3">
      <c r="A12294" t="s">
        <v>15208</v>
      </c>
      <c r="B12294" t="s">
        <v>7287</v>
      </c>
      <c r="C12294">
        <v>101938</v>
      </c>
      <c r="D12294" t="str">
        <f>+VLOOKUP(C12294,Param!K:L,2,FALSE)</f>
        <v>XL STUDENTEN UITZENDBUREAU B.V.</v>
      </c>
      <c r="E12294" t="s">
        <v>7491</v>
      </c>
      <c r="F12294" t="s">
        <v>8262</v>
      </c>
      <c r="G12294" t="s">
        <v>29</v>
      </c>
      <c r="H12294" s="5">
        <v>255.14</v>
      </c>
      <c r="I12294" s="5">
        <v>255.1378</v>
      </c>
      <c r="J12294" s="5">
        <v>2.1999999999877599E-3</v>
      </c>
      <c r="K12294" s="5">
        <v>255.14</v>
      </c>
      <c r="L12294" s="5">
        <v>0</v>
      </c>
      <c r="M12294" t="str">
        <f>IF(ISERROR(VLOOKUP(A12294,'[1]Ecart validé'!$A:$A,1,FALSE)),Z12294,"Ecart Validé")</f>
        <v>valid</v>
      </c>
      <c r="R12294" t="s">
        <v>30</v>
      </c>
      <c r="X12294"/>
      <c r="Y12294"/>
      <c r="Z12294" t="s">
        <v>31</v>
      </c>
    </row>
    <row r="12295" spans="1:26" x14ac:dyDescent="0.3">
      <c r="A12295" t="s">
        <v>15209</v>
      </c>
      <c r="B12295" t="s">
        <v>7287</v>
      </c>
      <c r="C12295">
        <v>101938</v>
      </c>
      <c r="D12295" t="str">
        <f>+VLOOKUP(C12295,Param!K:L,2,FALSE)</f>
        <v>XL STUDENTEN UITZENDBUREAU B.V.</v>
      </c>
      <c r="E12295" t="s">
        <v>7491</v>
      </c>
      <c r="F12295" t="s">
        <v>8264</v>
      </c>
      <c r="G12295" t="s">
        <v>29</v>
      </c>
      <c r="H12295" s="5">
        <v>453.39</v>
      </c>
      <c r="I12295" s="5">
        <v>453.38639999999998</v>
      </c>
      <c r="J12295" s="5">
        <v>3.6000000000058199E-3</v>
      </c>
      <c r="K12295" s="5">
        <v>453.39</v>
      </c>
      <c r="L12295" s="5">
        <v>0</v>
      </c>
      <c r="M12295" t="str">
        <f>IF(ISERROR(VLOOKUP(A12295,'[1]Ecart validé'!$A:$A,1,FALSE)),Z12295,"Ecart Validé")</f>
        <v>valid</v>
      </c>
      <c r="R12295" t="s">
        <v>30</v>
      </c>
      <c r="X12295"/>
      <c r="Y12295"/>
      <c r="Z12295" t="s">
        <v>31</v>
      </c>
    </row>
    <row r="12296" spans="1:26" x14ac:dyDescent="0.3">
      <c r="A12296" t="s">
        <v>15210</v>
      </c>
      <c r="B12296" t="s">
        <v>7287</v>
      </c>
      <c r="C12296">
        <v>101938</v>
      </c>
      <c r="D12296" t="str">
        <f>+VLOOKUP(C12296,Param!K:L,2,FALSE)</f>
        <v>XL STUDENTEN UITZENDBUREAU B.V.</v>
      </c>
      <c r="E12296" t="s">
        <v>7491</v>
      </c>
      <c r="F12296" t="s">
        <v>8266</v>
      </c>
      <c r="G12296" t="s">
        <v>29</v>
      </c>
      <c r="H12296" s="5">
        <v>164.9</v>
      </c>
      <c r="I12296" s="5">
        <v>164.90039999999999</v>
      </c>
      <c r="J12296" s="5">
        <v>-3.9999999998485599E-4</v>
      </c>
      <c r="K12296" s="5">
        <v>164.9</v>
      </c>
      <c r="L12296" s="5">
        <v>0</v>
      </c>
      <c r="M12296" t="str">
        <f>IF(ISERROR(VLOOKUP(A12296,'[1]Ecart validé'!$A:$A,1,FALSE)),Z12296,"Ecart Validé")</f>
        <v>valid</v>
      </c>
      <c r="R12296" t="s">
        <v>30</v>
      </c>
      <c r="X12296"/>
      <c r="Y12296"/>
      <c r="Z12296" t="s">
        <v>31</v>
      </c>
    </row>
    <row r="12297" spans="1:26" x14ac:dyDescent="0.3">
      <c r="A12297" t="s">
        <v>15211</v>
      </c>
      <c r="B12297" t="s">
        <v>7287</v>
      </c>
      <c r="C12297">
        <v>190018</v>
      </c>
      <c r="D12297" t="str">
        <f>+VLOOKUP(C12297,Param!K:L,2,FALSE)</f>
        <v>VAN GELDER RIDDERKERK B.V.</v>
      </c>
      <c r="E12297" t="s">
        <v>7501</v>
      </c>
      <c r="F12297" t="s">
        <v>8260</v>
      </c>
      <c r="G12297" t="s">
        <v>29</v>
      </c>
      <c r="H12297" s="5">
        <v>1522.1315999999999</v>
      </c>
      <c r="I12297" s="5">
        <v>1522.1289999999999</v>
      </c>
      <c r="J12297" s="5">
        <v>2.6000000000294598E-3</v>
      </c>
      <c r="K12297" s="5">
        <v>1522.1315999999999</v>
      </c>
      <c r="L12297" s="5">
        <v>0</v>
      </c>
      <c r="M12297" t="str">
        <f>IF(ISERROR(VLOOKUP(A12297,'[1]Ecart validé'!$A:$A,1,FALSE)),Z12297,"Ecart Validé")</f>
        <v>valid</v>
      </c>
      <c r="R12297" t="s">
        <v>30</v>
      </c>
      <c r="X12297"/>
      <c r="Y12297"/>
      <c r="Z12297" t="s">
        <v>31</v>
      </c>
    </row>
    <row r="12298" spans="1:26" x14ac:dyDescent="0.3">
      <c r="A12298" t="s">
        <v>15212</v>
      </c>
      <c r="B12298" t="s">
        <v>7287</v>
      </c>
      <c r="C12298">
        <v>190018</v>
      </c>
      <c r="D12298" t="str">
        <f>+VLOOKUP(C12298,Param!K:L,2,FALSE)</f>
        <v>VAN GELDER RIDDERKERK B.V.</v>
      </c>
      <c r="E12298" t="s">
        <v>7501</v>
      </c>
      <c r="F12298" t="s">
        <v>8262</v>
      </c>
      <c r="G12298" t="s">
        <v>29</v>
      </c>
      <c r="H12298" s="5">
        <v>3807.15</v>
      </c>
      <c r="I12298" s="5">
        <v>3807.1505000000002</v>
      </c>
      <c r="J12298" s="5">
        <v>-5.0000000010186297E-4</v>
      </c>
      <c r="K12298" s="5">
        <v>3807.15</v>
      </c>
      <c r="L12298" s="5">
        <v>0</v>
      </c>
      <c r="M12298" t="str">
        <f>IF(ISERROR(VLOOKUP(A12298,'[1]Ecart validé'!$A:$A,1,FALSE)),Z12298,"Ecart Validé")</f>
        <v>valid</v>
      </c>
      <c r="R12298" t="s">
        <v>30</v>
      </c>
      <c r="X12298"/>
      <c r="Y12298"/>
      <c r="Z12298" t="s">
        <v>31</v>
      </c>
    </row>
    <row r="12299" spans="1:26" x14ac:dyDescent="0.3">
      <c r="A12299" t="s">
        <v>15213</v>
      </c>
      <c r="B12299" t="s">
        <v>7287</v>
      </c>
      <c r="C12299">
        <v>190018</v>
      </c>
      <c r="D12299" t="str">
        <f>+VLOOKUP(C12299,Param!K:L,2,FALSE)</f>
        <v>VAN GELDER RIDDERKERK B.V.</v>
      </c>
      <c r="E12299" t="s">
        <v>7501</v>
      </c>
      <c r="F12299" t="s">
        <v>8264</v>
      </c>
      <c r="G12299" t="s">
        <v>29</v>
      </c>
      <c r="H12299" s="5">
        <v>6646.04</v>
      </c>
      <c r="I12299" s="5">
        <v>6646.0443999999998</v>
      </c>
      <c r="J12299" s="5">
        <v>-4.399999999805E-3</v>
      </c>
      <c r="K12299" s="5">
        <v>6646.04</v>
      </c>
      <c r="L12299" s="5">
        <v>0</v>
      </c>
      <c r="M12299" t="str">
        <f>IF(ISERROR(VLOOKUP(A12299,'[1]Ecart validé'!$A:$A,1,FALSE)),Z12299,"Ecart Validé")</f>
        <v>valid</v>
      </c>
      <c r="R12299" t="s">
        <v>30</v>
      </c>
      <c r="X12299"/>
      <c r="Y12299"/>
      <c r="Z12299" t="s">
        <v>31</v>
      </c>
    </row>
    <row r="12300" spans="1:26" x14ac:dyDescent="0.3">
      <c r="A12300" t="s">
        <v>15214</v>
      </c>
      <c r="B12300" t="s">
        <v>7287</v>
      </c>
      <c r="C12300">
        <v>190018</v>
      </c>
      <c r="D12300" t="str">
        <f>+VLOOKUP(C12300,Param!K:L,2,FALSE)</f>
        <v>VAN GELDER RIDDERKERK B.V.</v>
      </c>
      <c r="E12300" t="s">
        <v>7501</v>
      </c>
      <c r="F12300" t="s">
        <v>8266</v>
      </c>
      <c r="G12300" t="s">
        <v>29</v>
      </c>
      <c r="H12300" s="5">
        <v>6755.23</v>
      </c>
      <c r="I12300" s="5">
        <v>6755.2263000000003</v>
      </c>
      <c r="J12300" s="5">
        <v>3.6999999992985899E-3</v>
      </c>
      <c r="K12300" s="5">
        <v>6755.23</v>
      </c>
      <c r="L12300" s="5">
        <v>0</v>
      </c>
      <c r="M12300" t="str">
        <f>IF(ISERROR(VLOOKUP(A12300,'[1]Ecart validé'!$A:$A,1,FALSE)),Z12300,"Ecart Validé")</f>
        <v>valid</v>
      </c>
      <c r="R12300" t="s">
        <v>30</v>
      </c>
      <c r="X12300"/>
      <c r="Y12300"/>
      <c r="Z12300" t="s">
        <v>31</v>
      </c>
    </row>
    <row r="12301" spans="1:26" x14ac:dyDescent="0.3">
      <c r="A12301" t="s">
        <v>15215</v>
      </c>
      <c r="B12301" t="s">
        <v>7287</v>
      </c>
      <c r="C12301">
        <v>201470</v>
      </c>
      <c r="D12301" t="str">
        <f>+VLOOKUP(C12301,Param!K:L,2,FALSE)</f>
        <v>HOIST HOSPITALITY SERVICES BENELUX B.V.</v>
      </c>
      <c r="E12301" t="s">
        <v>7511</v>
      </c>
      <c r="F12301" t="s">
        <v>8260</v>
      </c>
      <c r="G12301" t="s">
        <v>29</v>
      </c>
      <c r="H12301" s="5">
        <v>3534.1777999999999</v>
      </c>
      <c r="I12301" s="5">
        <v>3534.1777999999999</v>
      </c>
      <c r="J12301" s="5">
        <v>0</v>
      </c>
      <c r="K12301" s="5">
        <v>3534.1777999999999</v>
      </c>
      <c r="L12301" s="5">
        <v>0</v>
      </c>
      <c r="M12301" t="str">
        <f>IF(ISERROR(VLOOKUP(A12301,'[1]Ecart validé'!$A:$A,1,FALSE)),Z12301,"Ecart Validé")</f>
        <v>valid</v>
      </c>
      <c r="R12301" t="s">
        <v>30</v>
      </c>
      <c r="X12301"/>
      <c r="Y12301"/>
      <c r="Z12301" t="s">
        <v>31</v>
      </c>
    </row>
    <row r="12302" spans="1:26" x14ac:dyDescent="0.3">
      <c r="A12302" t="s">
        <v>15216</v>
      </c>
      <c r="B12302" t="s">
        <v>7287</v>
      </c>
      <c r="C12302">
        <v>201470</v>
      </c>
      <c r="D12302" t="str">
        <f>+VLOOKUP(C12302,Param!K:L,2,FALSE)</f>
        <v>HOIST HOSPITALITY SERVICES BENELUX B.V.</v>
      </c>
      <c r="E12302" t="s">
        <v>7511</v>
      </c>
      <c r="F12302" t="s">
        <v>8262</v>
      </c>
      <c r="G12302" t="s">
        <v>29</v>
      </c>
      <c r="H12302" s="5">
        <v>4138.09</v>
      </c>
      <c r="I12302" s="5">
        <v>4138.0888999999997</v>
      </c>
      <c r="J12302" s="5">
        <v>1.10000000040599E-3</v>
      </c>
      <c r="K12302" s="5">
        <v>4138.09</v>
      </c>
      <c r="L12302" s="5">
        <v>0</v>
      </c>
      <c r="M12302" t="str">
        <f>IF(ISERROR(VLOOKUP(A12302,'[1]Ecart validé'!$A:$A,1,FALSE)),Z12302,"Ecart Validé")</f>
        <v>valid</v>
      </c>
      <c r="R12302" t="s">
        <v>30</v>
      </c>
      <c r="X12302"/>
      <c r="Y12302"/>
      <c r="Z12302" t="s">
        <v>31</v>
      </c>
    </row>
    <row r="12303" spans="1:26" x14ac:dyDescent="0.3">
      <c r="A12303" t="s">
        <v>15217</v>
      </c>
      <c r="B12303" t="s">
        <v>7287</v>
      </c>
      <c r="C12303">
        <v>201470</v>
      </c>
      <c r="D12303" t="str">
        <f>+VLOOKUP(C12303,Param!K:L,2,FALSE)</f>
        <v>HOIST HOSPITALITY SERVICES BENELUX B.V.</v>
      </c>
      <c r="E12303" t="s">
        <v>7511</v>
      </c>
      <c r="F12303" t="s">
        <v>8264</v>
      </c>
      <c r="G12303" t="s">
        <v>29</v>
      </c>
      <c r="H12303" s="5">
        <v>3277.7</v>
      </c>
      <c r="I12303" s="5">
        <v>3277.6990000000001</v>
      </c>
      <c r="J12303" s="5">
        <v>9.9999999974897903E-4</v>
      </c>
      <c r="K12303" s="5">
        <v>3277.7</v>
      </c>
      <c r="L12303" s="5">
        <v>0</v>
      </c>
      <c r="M12303" t="str">
        <f>IF(ISERROR(VLOOKUP(A12303,'[1]Ecart validé'!$A:$A,1,FALSE)),Z12303,"Ecart Validé")</f>
        <v>valid</v>
      </c>
      <c r="R12303" t="s">
        <v>30</v>
      </c>
      <c r="X12303"/>
      <c r="Y12303"/>
      <c r="Z12303" t="s">
        <v>31</v>
      </c>
    </row>
    <row r="12304" spans="1:26" x14ac:dyDescent="0.3">
      <c r="A12304" t="s">
        <v>15218</v>
      </c>
      <c r="B12304" t="s">
        <v>7287</v>
      </c>
      <c r="C12304">
        <v>201470</v>
      </c>
      <c r="D12304" t="str">
        <f>+VLOOKUP(C12304,Param!K:L,2,FALSE)</f>
        <v>HOIST HOSPITALITY SERVICES BENELUX B.V.</v>
      </c>
      <c r="E12304" t="s">
        <v>7511</v>
      </c>
      <c r="F12304" t="s">
        <v>8266</v>
      </c>
      <c r="G12304" t="s">
        <v>29</v>
      </c>
      <c r="H12304" s="5">
        <v>3724.72</v>
      </c>
      <c r="I12304" s="5">
        <v>3724.7228</v>
      </c>
      <c r="J12304" s="5">
        <v>-2.8000000002066298E-3</v>
      </c>
      <c r="K12304" s="5">
        <v>3724.72</v>
      </c>
      <c r="L12304" s="5">
        <v>0</v>
      </c>
      <c r="M12304" t="str">
        <f>IF(ISERROR(VLOOKUP(A12304,'[1]Ecart validé'!$A:$A,1,FALSE)),Z12304,"Ecart Validé")</f>
        <v>valid</v>
      </c>
      <c r="R12304" t="s">
        <v>30</v>
      </c>
      <c r="X12304"/>
      <c r="Y12304"/>
      <c r="Z12304" t="s">
        <v>31</v>
      </c>
    </row>
    <row r="12305" spans="1:26" x14ac:dyDescent="0.3">
      <c r="A12305" t="s">
        <v>15219</v>
      </c>
      <c r="B12305" t="s">
        <v>7287</v>
      </c>
      <c r="C12305">
        <v>226922</v>
      </c>
      <c r="D12305" t="str">
        <f>+VLOOKUP(C12305,Param!K:L,2,FALSE)</f>
        <v>BUREAU DE WIT B.V. (voeding en waterveiligheid)</v>
      </c>
      <c r="E12305" t="s">
        <v>7520</v>
      </c>
      <c r="F12305" t="s">
        <v>8260</v>
      </c>
      <c r="G12305" t="s">
        <v>29</v>
      </c>
      <c r="H12305" s="5">
        <v>738.42110000000002</v>
      </c>
      <c r="I12305" s="5">
        <v>738.42110000000002</v>
      </c>
      <c r="J12305" s="5">
        <v>0</v>
      </c>
      <c r="K12305" s="5">
        <v>738.42110000000002</v>
      </c>
      <c r="L12305" s="5">
        <v>0</v>
      </c>
      <c r="M12305" t="str">
        <f>IF(ISERROR(VLOOKUP(A12305,'[1]Ecart validé'!$A:$A,1,FALSE)),Z12305,"Ecart Validé")</f>
        <v>valid</v>
      </c>
      <c r="R12305" t="s">
        <v>30</v>
      </c>
      <c r="X12305"/>
      <c r="Y12305"/>
      <c r="Z12305" t="s">
        <v>31</v>
      </c>
    </row>
    <row r="12306" spans="1:26" x14ac:dyDescent="0.3">
      <c r="A12306" t="s">
        <v>15220</v>
      </c>
      <c r="B12306" t="s">
        <v>7287</v>
      </c>
      <c r="C12306">
        <v>226922</v>
      </c>
      <c r="D12306" t="str">
        <f>+VLOOKUP(C12306,Param!K:L,2,FALSE)</f>
        <v>BUREAU DE WIT B.V. (voeding en waterveiligheid)</v>
      </c>
      <c r="E12306" t="s">
        <v>7520</v>
      </c>
      <c r="F12306" t="s">
        <v>8262</v>
      </c>
      <c r="G12306" t="s">
        <v>29</v>
      </c>
      <c r="H12306" s="5">
        <v>717.61</v>
      </c>
      <c r="I12306" s="5">
        <v>717.60789999999997</v>
      </c>
      <c r="J12306" s="5">
        <v>2.1000000000412902E-3</v>
      </c>
      <c r="K12306" s="5">
        <v>717.61</v>
      </c>
      <c r="L12306" s="5">
        <v>0</v>
      </c>
      <c r="M12306" t="str">
        <f>IF(ISERROR(VLOOKUP(A12306,'[1]Ecart validé'!$A:$A,1,FALSE)),Z12306,"Ecart Validé")</f>
        <v>valid</v>
      </c>
      <c r="R12306" t="s">
        <v>30</v>
      </c>
      <c r="X12306"/>
      <c r="Y12306"/>
      <c r="Z12306" t="s">
        <v>31</v>
      </c>
    </row>
    <row r="12307" spans="1:26" x14ac:dyDescent="0.3">
      <c r="A12307" t="s">
        <v>15221</v>
      </c>
      <c r="B12307" t="s">
        <v>7287</v>
      </c>
      <c r="C12307">
        <v>226922</v>
      </c>
      <c r="D12307" t="str">
        <f>+VLOOKUP(C12307,Param!K:L,2,FALSE)</f>
        <v>BUREAU DE WIT B.V. (voeding en waterveiligheid)</v>
      </c>
      <c r="E12307" t="s">
        <v>7520</v>
      </c>
      <c r="F12307" t="s">
        <v>8264</v>
      </c>
      <c r="G12307" t="s">
        <v>29</v>
      </c>
      <c r="H12307" s="5">
        <v>643.1</v>
      </c>
      <c r="I12307" s="5">
        <v>643.1046</v>
      </c>
      <c r="J12307" s="5">
        <v>-4.5999999999821696E-3</v>
      </c>
      <c r="K12307" s="5">
        <v>643.1</v>
      </c>
      <c r="L12307" s="5">
        <v>0</v>
      </c>
      <c r="M12307" t="str">
        <f>IF(ISERROR(VLOOKUP(A12307,'[1]Ecart validé'!$A:$A,1,FALSE)),Z12307,"Ecart Validé")</f>
        <v>valid</v>
      </c>
      <c r="R12307" t="s">
        <v>30</v>
      </c>
      <c r="X12307"/>
      <c r="Y12307"/>
      <c r="Z12307" t="s">
        <v>31</v>
      </c>
    </row>
    <row r="12308" spans="1:26" x14ac:dyDescent="0.3">
      <c r="A12308" t="s">
        <v>15222</v>
      </c>
      <c r="B12308" t="s">
        <v>7287</v>
      </c>
      <c r="C12308">
        <v>226922</v>
      </c>
      <c r="D12308" t="str">
        <f>+VLOOKUP(C12308,Param!K:L,2,FALSE)</f>
        <v>BUREAU DE WIT B.V. (voeding en waterveiligheid)</v>
      </c>
      <c r="E12308" t="s">
        <v>7520</v>
      </c>
      <c r="F12308" t="s">
        <v>8266</v>
      </c>
      <c r="G12308" t="s">
        <v>29</v>
      </c>
      <c r="H12308" s="5">
        <v>818.23</v>
      </c>
      <c r="I12308" s="5">
        <v>818.23410000000001</v>
      </c>
      <c r="J12308" s="5">
        <v>-4.0999999999939904E-3</v>
      </c>
      <c r="K12308" s="5">
        <v>818.23</v>
      </c>
      <c r="L12308" s="5">
        <v>0</v>
      </c>
      <c r="M12308" t="str">
        <f>IF(ISERROR(VLOOKUP(A12308,'[1]Ecart validé'!$A:$A,1,FALSE)),Z12308,"Ecart Validé")</f>
        <v>valid</v>
      </c>
      <c r="R12308" t="s">
        <v>30</v>
      </c>
      <c r="X12308"/>
      <c r="Y12308"/>
      <c r="Z12308" t="s">
        <v>31</v>
      </c>
    </row>
    <row r="12309" spans="1:26" x14ac:dyDescent="0.3">
      <c r="A12309" t="s">
        <v>15223</v>
      </c>
      <c r="B12309" t="s">
        <v>7287</v>
      </c>
      <c r="C12309">
        <v>241302</v>
      </c>
      <c r="D12309" t="str">
        <f>+VLOOKUP(C12309,Param!K:L,2,FALSE)</f>
        <v>WASSERIJ GERARD BEST B.V.</v>
      </c>
      <c r="E12309" t="s">
        <v>7525</v>
      </c>
      <c r="F12309" t="s">
        <v>8260</v>
      </c>
      <c r="G12309" t="s">
        <v>29</v>
      </c>
      <c r="H12309" s="5">
        <v>7.9999999999813499E-4</v>
      </c>
      <c r="I12309" s="5">
        <v>0</v>
      </c>
      <c r="J12309" s="5">
        <v>7.9999999999813499E-4</v>
      </c>
      <c r="K12309" s="5">
        <v>7.9999999999813499E-4</v>
      </c>
      <c r="L12309" s="5">
        <v>0</v>
      </c>
      <c r="M12309" t="str">
        <f>IF(ISERROR(VLOOKUP(A12309,'[1]Ecart validé'!$A:$A,1,FALSE)),Z12309,"Ecart Validé")</f>
        <v>valid</v>
      </c>
      <c r="R12309" t="s">
        <v>30</v>
      </c>
      <c r="X12309"/>
      <c r="Y12309"/>
      <c r="Z12309" t="s">
        <v>31</v>
      </c>
    </row>
    <row r="12310" spans="1:26" x14ac:dyDescent="0.3">
      <c r="A12310" t="s">
        <v>15224</v>
      </c>
      <c r="B12310" t="s">
        <v>7287</v>
      </c>
      <c r="C12310">
        <v>241302</v>
      </c>
      <c r="D12310" t="str">
        <f>+VLOOKUP(C12310,Param!K:L,2,FALSE)</f>
        <v>WASSERIJ GERARD BEST B.V.</v>
      </c>
      <c r="E12310" t="s">
        <v>7525</v>
      </c>
      <c r="F12310" t="s">
        <v>8264</v>
      </c>
      <c r="G12310" t="s">
        <v>29</v>
      </c>
      <c r="H12310" s="5">
        <v>1.96</v>
      </c>
      <c r="I12310" s="5">
        <v>1.9558</v>
      </c>
      <c r="J12310" s="5">
        <v>4.1999999999999798E-3</v>
      </c>
      <c r="K12310" s="5">
        <v>1.96</v>
      </c>
      <c r="L12310" s="5">
        <v>0</v>
      </c>
      <c r="M12310" t="str">
        <f>IF(ISERROR(VLOOKUP(A12310,'[1]Ecart validé'!$A:$A,1,FALSE)),Z12310,"Ecart Validé")</f>
        <v>valid</v>
      </c>
      <c r="R12310" t="s">
        <v>30</v>
      </c>
      <c r="X12310"/>
      <c r="Y12310"/>
      <c r="Z12310" t="s">
        <v>31</v>
      </c>
    </row>
    <row r="12311" spans="1:26" x14ac:dyDescent="0.3">
      <c r="A12311" t="s">
        <v>15225</v>
      </c>
      <c r="B12311" t="s">
        <v>7287</v>
      </c>
      <c r="C12311">
        <v>243256</v>
      </c>
      <c r="D12311" t="str">
        <f>+VLOOKUP(C12311,Param!K:L,2,FALSE)</f>
        <v>HC-94 BUSINESS FASHION</v>
      </c>
      <c r="E12311" t="s">
        <v>7530</v>
      </c>
      <c r="F12311" t="s">
        <v>8260</v>
      </c>
      <c r="G12311" t="s">
        <v>29</v>
      </c>
      <c r="H12311" s="5">
        <v>73.659499999999994</v>
      </c>
      <c r="I12311" s="5">
        <v>73.659499999999994</v>
      </c>
      <c r="J12311" s="5">
        <v>0</v>
      </c>
      <c r="K12311" s="5">
        <v>73.659499999999994</v>
      </c>
      <c r="L12311" s="5">
        <v>0</v>
      </c>
      <c r="M12311" t="str">
        <f>IF(ISERROR(VLOOKUP(A12311,'[1]Ecart validé'!$A:$A,1,FALSE)),Z12311,"Ecart Validé")</f>
        <v>valid</v>
      </c>
      <c r="R12311" t="s">
        <v>30</v>
      </c>
      <c r="X12311"/>
      <c r="Y12311"/>
      <c r="Z12311" t="s">
        <v>31</v>
      </c>
    </row>
    <row r="12312" spans="1:26" x14ac:dyDescent="0.3">
      <c r="A12312" t="s">
        <v>15226</v>
      </c>
      <c r="B12312" t="s">
        <v>7287</v>
      </c>
      <c r="C12312">
        <v>247811</v>
      </c>
      <c r="D12312" t="str">
        <f>+VLOOKUP(C12312,Param!K:L,2,FALSE)</f>
        <v>GREEN WASTE BV</v>
      </c>
      <c r="E12312" t="s">
        <v>7534</v>
      </c>
      <c r="F12312" t="s">
        <v>8260</v>
      </c>
      <c r="G12312" t="s">
        <v>29</v>
      </c>
      <c r="H12312" s="5">
        <v>1417.29</v>
      </c>
      <c r="I12312" s="5">
        <v>1417.29</v>
      </c>
      <c r="J12312" s="5">
        <v>0</v>
      </c>
      <c r="K12312" s="5">
        <v>1417.29</v>
      </c>
      <c r="L12312" s="5">
        <v>0</v>
      </c>
      <c r="M12312" t="str">
        <f>IF(ISERROR(VLOOKUP(A12312,'[1]Ecart validé'!$A:$A,1,FALSE)),Z12312,"Ecart Validé")</f>
        <v>valid</v>
      </c>
      <c r="R12312" t="s">
        <v>30</v>
      </c>
      <c r="X12312"/>
      <c r="Y12312"/>
      <c r="Z12312" t="s">
        <v>31</v>
      </c>
    </row>
    <row r="12313" spans="1:26" x14ac:dyDescent="0.3">
      <c r="A12313" t="s">
        <v>15227</v>
      </c>
      <c r="B12313" t="s">
        <v>7287</v>
      </c>
      <c r="C12313">
        <v>247811</v>
      </c>
      <c r="D12313" t="str">
        <f>+VLOOKUP(C12313,Param!K:L,2,FALSE)</f>
        <v>GREEN WASTE BV</v>
      </c>
      <c r="E12313" t="s">
        <v>7534</v>
      </c>
      <c r="F12313" t="s">
        <v>8262</v>
      </c>
      <c r="G12313" t="s">
        <v>29</v>
      </c>
      <c r="H12313" s="5">
        <v>1908.24</v>
      </c>
      <c r="I12313" s="5">
        <v>1908.24</v>
      </c>
      <c r="J12313" s="5">
        <v>0</v>
      </c>
      <c r="K12313" s="5">
        <v>1908.24</v>
      </c>
      <c r="L12313" s="5">
        <v>0</v>
      </c>
      <c r="M12313" t="str">
        <f>IF(ISERROR(VLOOKUP(A12313,'[1]Ecart validé'!$A:$A,1,FALSE)),Z12313,"Ecart Validé")</f>
        <v>valid</v>
      </c>
      <c r="R12313" t="s">
        <v>30</v>
      </c>
      <c r="X12313"/>
      <c r="Y12313"/>
      <c r="Z12313" t="s">
        <v>31</v>
      </c>
    </row>
    <row r="12314" spans="1:26" x14ac:dyDescent="0.3">
      <c r="A12314" t="s">
        <v>15228</v>
      </c>
      <c r="B12314" t="s">
        <v>7287</v>
      </c>
      <c r="C12314">
        <v>247811</v>
      </c>
      <c r="D12314" t="str">
        <f>+VLOOKUP(C12314,Param!K:L,2,FALSE)</f>
        <v>GREEN WASTE BV</v>
      </c>
      <c r="E12314" t="s">
        <v>7534</v>
      </c>
      <c r="F12314" t="s">
        <v>8264</v>
      </c>
      <c r="G12314" t="s">
        <v>29</v>
      </c>
      <c r="H12314" s="5">
        <v>2989.05</v>
      </c>
      <c r="I12314" s="5">
        <v>2989.05</v>
      </c>
      <c r="J12314" s="5">
        <v>0</v>
      </c>
      <c r="K12314" s="5">
        <v>2989.05</v>
      </c>
      <c r="L12314" s="5">
        <v>0</v>
      </c>
      <c r="M12314" t="str">
        <f>IF(ISERROR(VLOOKUP(A12314,'[1]Ecart validé'!$A:$A,1,FALSE)),Z12314,"Ecart Validé")</f>
        <v>valid</v>
      </c>
      <c r="R12314" t="s">
        <v>30</v>
      </c>
      <c r="X12314"/>
      <c r="Y12314"/>
      <c r="Z12314" t="s">
        <v>31</v>
      </c>
    </row>
    <row r="12315" spans="1:26" x14ac:dyDescent="0.3">
      <c r="A12315" t="s">
        <v>15229</v>
      </c>
      <c r="B12315" t="s">
        <v>7287</v>
      </c>
      <c r="C12315">
        <v>247811</v>
      </c>
      <c r="D12315" t="str">
        <f>+VLOOKUP(C12315,Param!K:L,2,FALSE)</f>
        <v>GREEN WASTE BV</v>
      </c>
      <c r="E12315" t="s">
        <v>7534</v>
      </c>
      <c r="F12315" t="s">
        <v>8266</v>
      </c>
      <c r="G12315" t="s">
        <v>29</v>
      </c>
      <c r="H12315" s="5">
        <v>3095.01</v>
      </c>
      <c r="I12315" s="5">
        <v>3095.01</v>
      </c>
      <c r="J12315" s="5">
        <v>0</v>
      </c>
      <c r="K12315" s="5">
        <v>3095.01</v>
      </c>
      <c r="L12315" s="5">
        <v>0</v>
      </c>
      <c r="M12315" t="str">
        <f>IF(ISERROR(VLOOKUP(A12315,'[1]Ecart validé'!$A:$A,1,FALSE)),Z12315,"Ecart Validé")</f>
        <v>valid</v>
      </c>
      <c r="R12315" t="s">
        <v>30</v>
      </c>
      <c r="X12315"/>
      <c r="Y12315"/>
      <c r="Z12315" t="s">
        <v>31</v>
      </c>
    </row>
    <row r="12316" spans="1:26" x14ac:dyDescent="0.3">
      <c r="A12316" t="s">
        <v>15230</v>
      </c>
      <c r="B12316" t="s">
        <v>7287</v>
      </c>
      <c r="C12316">
        <v>249059</v>
      </c>
      <c r="D12316" t="str">
        <f>+VLOOKUP(C12316,Param!K:L,2,FALSE)</f>
        <v>VIKU B.V.</v>
      </c>
      <c r="E12316" t="s">
        <v>7543</v>
      </c>
      <c r="F12316" t="s">
        <v>8260</v>
      </c>
      <c r="G12316" t="s">
        <v>29</v>
      </c>
      <c r="H12316" s="5">
        <v>105.505</v>
      </c>
      <c r="I12316" s="5">
        <v>105.505</v>
      </c>
      <c r="J12316" s="5">
        <v>0</v>
      </c>
      <c r="K12316" s="5">
        <v>105.505</v>
      </c>
      <c r="L12316" s="5">
        <v>0</v>
      </c>
      <c r="M12316" t="str">
        <f>IF(ISERROR(VLOOKUP(A12316,'[1]Ecart validé'!$A:$A,1,FALSE)),Z12316,"Ecart Validé")</f>
        <v>valid</v>
      </c>
      <c r="R12316" t="s">
        <v>30</v>
      </c>
      <c r="X12316"/>
      <c r="Y12316"/>
      <c r="Z12316" t="s">
        <v>31</v>
      </c>
    </row>
    <row r="12317" spans="1:26" x14ac:dyDescent="0.3">
      <c r="A12317" t="s">
        <v>15231</v>
      </c>
      <c r="B12317" t="s">
        <v>7287</v>
      </c>
      <c r="C12317">
        <v>249059</v>
      </c>
      <c r="D12317" t="str">
        <f>+VLOOKUP(C12317,Param!K:L,2,FALSE)</f>
        <v>VIKU B.V.</v>
      </c>
      <c r="E12317" t="s">
        <v>7543</v>
      </c>
      <c r="F12317" t="s">
        <v>8262</v>
      </c>
      <c r="G12317" t="s">
        <v>29</v>
      </c>
      <c r="H12317" s="5">
        <v>243.09</v>
      </c>
      <c r="I12317" s="5">
        <v>243.08500000000001</v>
      </c>
      <c r="J12317" s="5">
        <v>4.9999999999954499E-3</v>
      </c>
      <c r="K12317" s="5">
        <v>243.09</v>
      </c>
      <c r="L12317" s="5">
        <v>0</v>
      </c>
      <c r="M12317" t="str">
        <f>IF(ISERROR(VLOOKUP(A12317,'[1]Ecart validé'!$A:$A,1,FALSE)),Z12317,"Ecart Validé")</f>
        <v>valid</v>
      </c>
      <c r="R12317" t="s">
        <v>30</v>
      </c>
      <c r="X12317"/>
      <c r="Y12317"/>
      <c r="Z12317" t="s">
        <v>31</v>
      </c>
    </row>
    <row r="12318" spans="1:26" x14ac:dyDescent="0.3">
      <c r="A12318" t="s">
        <v>15232</v>
      </c>
      <c r="B12318" t="s">
        <v>7287</v>
      </c>
      <c r="C12318">
        <v>249059</v>
      </c>
      <c r="D12318" t="str">
        <f>+VLOOKUP(C12318,Param!K:L,2,FALSE)</f>
        <v>VIKU B.V.</v>
      </c>
      <c r="E12318" t="s">
        <v>7543</v>
      </c>
      <c r="F12318" t="s">
        <v>8264</v>
      </c>
      <c r="G12318" t="s">
        <v>29</v>
      </c>
      <c r="H12318" s="5">
        <v>1006.83</v>
      </c>
      <c r="I12318" s="5">
        <v>1006.8278</v>
      </c>
      <c r="J12318" s="5">
        <v>2.2000000000161799E-3</v>
      </c>
      <c r="K12318" s="5">
        <v>1006.83</v>
      </c>
      <c r="L12318" s="5">
        <v>0</v>
      </c>
      <c r="M12318" t="str">
        <f>IF(ISERROR(VLOOKUP(A12318,'[1]Ecart validé'!$A:$A,1,FALSE)),Z12318,"Ecart Validé")</f>
        <v>valid</v>
      </c>
      <c r="R12318" t="s">
        <v>30</v>
      </c>
      <c r="X12318"/>
      <c r="Y12318"/>
      <c r="Z12318" t="s">
        <v>31</v>
      </c>
    </row>
    <row r="12319" spans="1:26" x14ac:dyDescent="0.3">
      <c r="A12319" t="s">
        <v>15233</v>
      </c>
      <c r="B12319" t="s">
        <v>7287</v>
      </c>
      <c r="C12319">
        <v>249059</v>
      </c>
      <c r="D12319" t="str">
        <f>+VLOOKUP(C12319,Param!K:L,2,FALSE)</f>
        <v>VIKU B.V.</v>
      </c>
      <c r="E12319" t="s">
        <v>7543</v>
      </c>
      <c r="F12319" t="s">
        <v>8266</v>
      </c>
      <c r="G12319" t="s">
        <v>29</v>
      </c>
      <c r="H12319" s="5">
        <v>1282.6300000000001</v>
      </c>
      <c r="I12319" s="5">
        <v>1282.6280999999999</v>
      </c>
      <c r="J12319" s="5">
        <v>1.9000000002051801E-3</v>
      </c>
      <c r="K12319" s="5">
        <v>1282.6300000000001</v>
      </c>
      <c r="L12319" s="5">
        <v>0</v>
      </c>
      <c r="M12319" t="str">
        <f>IF(ISERROR(VLOOKUP(A12319,'[1]Ecart validé'!$A:$A,1,FALSE)),Z12319,"Ecart Validé")</f>
        <v>valid</v>
      </c>
      <c r="R12319" t="s">
        <v>30</v>
      </c>
      <c r="X12319"/>
      <c r="Y12319"/>
      <c r="Z12319" t="s">
        <v>31</v>
      </c>
    </row>
    <row r="12320" spans="1:26" x14ac:dyDescent="0.3">
      <c r="A12320" t="s">
        <v>15234</v>
      </c>
      <c r="B12320" t="s">
        <v>7287</v>
      </c>
      <c r="C12320">
        <v>249067</v>
      </c>
      <c r="D12320" t="str">
        <f>+VLOOKUP(C12320,Param!K:L,2,FALSE)</f>
        <v>Klomp Technisch Beheer B.V.</v>
      </c>
      <c r="E12320" t="s">
        <v>7548</v>
      </c>
      <c r="F12320" t="s">
        <v>8260</v>
      </c>
      <c r="G12320" t="s">
        <v>29</v>
      </c>
      <c r="H12320" s="5">
        <v>20.190000000000001</v>
      </c>
      <c r="I12320" s="5">
        <v>20.190000000000001</v>
      </c>
      <c r="J12320" s="5">
        <v>0</v>
      </c>
      <c r="K12320" s="5">
        <v>20.190000000000001</v>
      </c>
      <c r="L12320" s="5">
        <v>0</v>
      </c>
      <c r="M12320" t="str">
        <f>IF(ISERROR(VLOOKUP(A12320,'[1]Ecart validé'!$A:$A,1,FALSE)),Z12320,"Ecart Validé")</f>
        <v>valid</v>
      </c>
      <c r="R12320" t="s">
        <v>30</v>
      </c>
      <c r="X12320"/>
      <c r="Y12320"/>
      <c r="Z12320" t="s">
        <v>31</v>
      </c>
    </row>
    <row r="12321" spans="1:26" x14ac:dyDescent="0.3">
      <c r="A12321" t="s">
        <v>15235</v>
      </c>
      <c r="B12321" t="s">
        <v>7287</v>
      </c>
      <c r="C12321">
        <v>249067</v>
      </c>
      <c r="D12321" t="str">
        <f>+VLOOKUP(C12321,Param!K:L,2,FALSE)</f>
        <v>Klomp Technisch Beheer B.V.</v>
      </c>
      <c r="E12321" t="s">
        <v>7548</v>
      </c>
      <c r="F12321" t="s">
        <v>8262</v>
      </c>
      <c r="G12321" t="s">
        <v>29</v>
      </c>
      <c r="H12321" s="5">
        <v>101.31</v>
      </c>
      <c r="I12321" s="5">
        <v>101.31010000000001</v>
      </c>
      <c r="J12321" s="5">
        <v>-1.0000000000331901E-4</v>
      </c>
      <c r="K12321" s="5">
        <v>101.31</v>
      </c>
      <c r="L12321" s="5">
        <v>0</v>
      </c>
      <c r="M12321" t="str">
        <f>IF(ISERROR(VLOOKUP(A12321,'[1]Ecart validé'!$A:$A,1,FALSE)),Z12321,"Ecart Validé")</f>
        <v>valid</v>
      </c>
      <c r="R12321" t="s">
        <v>30</v>
      </c>
      <c r="X12321"/>
      <c r="Y12321"/>
      <c r="Z12321" t="s">
        <v>31</v>
      </c>
    </row>
    <row r="12322" spans="1:26" x14ac:dyDescent="0.3">
      <c r="A12322" t="s">
        <v>15236</v>
      </c>
      <c r="B12322" t="s">
        <v>7287</v>
      </c>
      <c r="C12322">
        <v>249067</v>
      </c>
      <c r="D12322" t="str">
        <f>+VLOOKUP(C12322,Param!K:L,2,FALSE)</f>
        <v>Klomp Technisch Beheer B.V.</v>
      </c>
      <c r="E12322" t="s">
        <v>7548</v>
      </c>
      <c r="F12322" t="s">
        <v>8264</v>
      </c>
      <c r="G12322" t="s">
        <v>29</v>
      </c>
      <c r="H12322" s="5">
        <v>58.83</v>
      </c>
      <c r="I12322" s="5">
        <v>58.8309</v>
      </c>
      <c r="J12322" s="5">
        <v>-9.0000000000145497E-4</v>
      </c>
      <c r="K12322" s="5">
        <v>58.83</v>
      </c>
      <c r="L12322" s="5">
        <v>0</v>
      </c>
      <c r="M12322" t="str">
        <f>IF(ISERROR(VLOOKUP(A12322,'[1]Ecart validé'!$A:$A,1,FALSE)),Z12322,"Ecart Validé")</f>
        <v>valid</v>
      </c>
      <c r="R12322" t="s">
        <v>30</v>
      </c>
      <c r="X12322"/>
      <c r="Y12322"/>
      <c r="Z12322" t="s">
        <v>31</v>
      </c>
    </row>
    <row r="12323" spans="1:26" x14ac:dyDescent="0.3">
      <c r="A12323" t="s">
        <v>15237</v>
      </c>
      <c r="B12323" t="s">
        <v>7287</v>
      </c>
      <c r="C12323">
        <v>249067</v>
      </c>
      <c r="D12323" t="str">
        <f>+VLOOKUP(C12323,Param!K:L,2,FALSE)</f>
        <v>Klomp Technisch Beheer B.V.</v>
      </c>
      <c r="E12323" t="s">
        <v>7548</v>
      </c>
      <c r="F12323" t="s">
        <v>8266</v>
      </c>
      <c r="G12323" t="s">
        <v>29</v>
      </c>
      <c r="H12323" s="5">
        <v>129.91</v>
      </c>
      <c r="I12323" s="5">
        <v>129.9074</v>
      </c>
      <c r="J12323" s="5">
        <v>2.6000000000010398E-3</v>
      </c>
      <c r="K12323" s="5">
        <v>129.91</v>
      </c>
      <c r="L12323" s="5">
        <v>0</v>
      </c>
      <c r="M12323" t="str">
        <f>IF(ISERROR(VLOOKUP(A12323,'[1]Ecart validé'!$A:$A,1,FALSE)),Z12323,"Ecart Validé")</f>
        <v>valid</v>
      </c>
      <c r="R12323" t="s">
        <v>30</v>
      </c>
      <c r="X12323"/>
      <c r="Y12323"/>
      <c r="Z12323" t="s">
        <v>31</v>
      </c>
    </row>
    <row r="12324" spans="1:26" x14ac:dyDescent="0.3">
      <c r="A12324" t="s">
        <v>15238</v>
      </c>
      <c r="B12324" t="s">
        <v>7287</v>
      </c>
      <c r="C12324">
        <v>257053</v>
      </c>
      <c r="D12324" t="str">
        <f>+VLOOKUP(C12324,Param!K:L,2,FALSE)</f>
        <v>NSF EURO CONSULTANTS NV</v>
      </c>
      <c r="E12324" t="s">
        <v>15239</v>
      </c>
      <c r="F12324" t="s">
        <v>8264</v>
      </c>
      <c r="G12324" t="s">
        <v>29</v>
      </c>
      <c r="H12324" s="5">
        <v>259.02</v>
      </c>
      <c r="I12324" s="5">
        <v>259.02069999999998</v>
      </c>
      <c r="J12324" s="5">
        <v>-6.9999999999481501E-4</v>
      </c>
      <c r="K12324" s="5">
        <v>259.02</v>
      </c>
      <c r="L12324" s="5">
        <v>0</v>
      </c>
      <c r="M12324" t="str">
        <f>IF(ISERROR(VLOOKUP(A12324,'[1]Ecart validé'!$A:$A,1,FALSE)),Z12324,"Ecart Validé")</f>
        <v>valid</v>
      </c>
      <c r="R12324" t="s">
        <v>30</v>
      </c>
      <c r="X12324"/>
      <c r="Y12324"/>
      <c r="Z12324" t="s">
        <v>31</v>
      </c>
    </row>
    <row r="12325" spans="1:26" x14ac:dyDescent="0.3">
      <c r="A12325" t="s">
        <v>15240</v>
      </c>
      <c r="B12325" t="s">
        <v>7287</v>
      </c>
      <c r="C12325">
        <v>257053</v>
      </c>
      <c r="D12325" t="str">
        <f>+VLOOKUP(C12325,Param!K:L,2,FALSE)</f>
        <v>NSF EURO CONSULTANTS NV</v>
      </c>
      <c r="E12325" t="s">
        <v>15239</v>
      </c>
      <c r="F12325" t="s">
        <v>8266</v>
      </c>
      <c r="G12325" t="s">
        <v>29</v>
      </c>
      <c r="H12325" s="5">
        <v>27.85</v>
      </c>
      <c r="I12325" s="5">
        <v>27.850200000000001</v>
      </c>
      <c r="J12325" s="5">
        <v>-1.9999999999953299E-4</v>
      </c>
      <c r="K12325" s="5">
        <v>27.85</v>
      </c>
      <c r="L12325" s="5">
        <v>0</v>
      </c>
      <c r="M12325" t="str">
        <f>IF(ISERROR(VLOOKUP(A12325,'[1]Ecart validé'!$A:$A,1,FALSE)),Z12325,"Ecart Validé")</f>
        <v>valid</v>
      </c>
      <c r="R12325" t="s">
        <v>30</v>
      </c>
      <c r="X12325"/>
      <c r="Y12325"/>
      <c r="Z12325" t="s">
        <v>31</v>
      </c>
    </row>
    <row r="12326" spans="1:26" x14ac:dyDescent="0.3">
      <c r="A12326" t="s">
        <v>15241</v>
      </c>
      <c r="B12326" t="s">
        <v>7287</v>
      </c>
      <c r="C12326">
        <v>357016</v>
      </c>
      <c r="D12326" t="str">
        <f>+VLOOKUP(C12326,Param!K:L,2,FALSE)</f>
        <v>LINNENVERHUUR G. VAN DER KLEIJ &amp; ZN</v>
      </c>
      <c r="E12326" t="s">
        <v>15242</v>
      </c>
      <c r="F12326" t="s">
        <v>8260</v>
      </c>
      <c r="G12326" t="s">
        <v>29</v>
      </c>
      <c r="H12326" s="5">
        <v>56.167499999999997</v>
      </c>
      <c r="I12326" s="5">
        <v>56.167499999999997</v>
      </c>
      <c r="J12326" s="5">
        <v>0</v>
      </c>
      <c r="K12326" s="5">
        <v>56.167499999999997</v>
      </c>
      <c r="L12326" s="5">
        <v>0</v>
      </c>
      <c r="M12326" t="str">
        <f>IF(ISERROR(VLOOKUP(A12326,'[1]Ecart validé'!$A:$A,1,FALSE)),Z12326,"Ecart Validé")</f>
        <v>valid</v>
      </c>
      <c r="R12326" t="s">
        <v>30</v>
      </c>
      <c r="X12326"/>
      <c r="Y12326"/>
      <c r="Z12326" t="s">
        <v>31</v>
      </c>
    </row>
    <row r="12327" spans="1:26" x14ac:dyDescent="0.3">
      <c r="A12327" t="s">
        <v>15243</v>
      </c>
      <c r="B12327" t="s">
        <v>7287</v>
      </c>
      <c r="C12327">
        <v>357016</v>
      </c>
      <c r="D12327" t="str">
        <f>+VLOOKUP(C12327,Param!K:L,2,FALSE)</f>
        <v>LINNENVERHUUR G. VAN DER KLEIJ &amp; ZN</v>
      </c>
      <c r="E12327" t="s">
        <v>15242</v>
      </c>
      <c r="F12327" t="s">
        <v>8262</v>
      </c>
      <c r="G12327" t="s">
        <v>29</v>
      </c>
      <c r="H12327" s="5">
        <v>363.71</v>
      </c>
      <c r="I12327" s="5">
        <v>363.71370000000002</v>
      </c>
      <c r="J12327" s="5">
        <v>-3.70000000003756E-3</v>
      </c>
      <c r="K12327" s="5">
        <v>363.71</v>
      </c>
      <c r="L12327" s="5">
        <v>0</v>
      </c>
      <c r="M12327" t="str">
        <f>IF(ISERROR(VLOOKUP(A12327,'[1]Ecart validé'!$A:$A,1,FALSE)),Z12327,"Ecart Validé")</f>
        <v>valid</v>
      </c>
      <c r="R12327" t="s">
        <v>30</v>
      </c>
      <c r="X12327"/>
      <c r="Y12327"/>
      <c r="Z12327" t="s">
        <v>31</v>
      </c>
    </row>
    <row r="12328" spans="1:26" x14ac:dyDescent="0.3">
      <c r="A12328" t="s">
        <v>15244</v>
      </c>
      <c r="B12328" t="s">
        <v>7287</v>
      </c>
      <c r="C12328">
        <v>357016</v>
      </c>
      <c r="D12328" t="str">
        <f>+VLOOKUP(C12328,Param!K:L,2,FALSE)</f>
        <v>LINNENVERHUUR G. VAN DER KLEIJ &amp; ZN</v>
      </c>
      <c r="E12328" t="s">
        <v>15242</v>
      </c>
      <c r="F12328" t="s">
        <v>8264</v>
      </c>
      <c r="G12328" t="s">
        <v>29</v>
      </c>
      <c r="H12328" s="5">
        <v>736.83</v>
      </c>
      <c r="I12328" s="5">
        <v>736.82870000000003</v>
      </c>
      <c r="J12328" s="5">
        <v>1.3000000000147299E-3</v>
      </c>
      <c r="K12328" s="5">
        <v>736.83</v>
      </c>
      <c r="L12328" s="5">
        <v>0</v>
      </c>
      <c r="M12328" t="str">
        <f>IF(ISERROR(VLOOKUP(A12328,'[1]Ecart validé'!$A:$A,1,FALSE)),Z12328,"Ecart Validé")</f>
        <v>valid</v>
      </c>
      <c r="R12328" t="s">
        <v>30</v>
      </c>
      <c r="X12328"/>
      <c r="Y12328"/>
      <c r="Z12328" t="s">
        <v>31</v>
      </c>
    </row>
    <row r="12329" spans="1:26" x14ac:dyDescent="0.3">
      <c r="A12329" t="s">
        <v>15245</v>
      </c>
      <c r="B12329" t="s">
        <v>7287</v>
      </c>
      <c r="C12329">
        <v>357016</v>
      </c>
      <c r="D12329" t="str">
        <f>+VLOOKUP(C12329,Param!K:L,2,FALSE)</f>
        <v>LINNENVERHUUR G. VAN DER KLEIJ &amp; ZN</v>
      </c>
      <c r="E12329" t="s">
        <v>15242</v>
      </c>
      <c r="F12329" t="s">
        <v>8266</v>
      </c>
      <c r="G12329" t="s">
        <v>29</v>
      </c>
      <c r="H12329" s="5">
        <v>730.22</v>
      </c>
      <c r="I12329" s="5">
        <v>730.22400000000005</v>
      </c>
      <c r="J12329" s="5">
        <v>-4.0000000000190898E-3</v>
      </c>
      <c r="K12329" s="5">
        <v>730.22</v>
      </c>
      <c r="L12329" s="5">
        <v>0</v>
      </c>
      <c r="M12329" t="str">
        <f>IF(ISERROR(VLOOKUP(A12329,'[1]Ecart validé'!$A:$A,1,FALSE)),Z12329,"Ecart Validé")</f>
        <v>valid</v>
      </c>
      <c r="R12329" t="s">
        <v>30</v>
      </c>
      <c r="X12329"/>
      <c r="Y12329"/>
      <c r="Z12329" t="s">
        <v>31</v>
      </c>
    </row>
    <row r="12330" spans="1:26" x14ac:dyDescent="0.3">
      <c r="A12330" t="s">
        <v>15246</v>
      </c>
      <c r="B12330" t="s">
        <v>7287</v>
      </c>
      <c r="C12330">
        <v>9460</v>
      </c>
      <c r="D12330" t="str">
        <f>+VLOOKUP(C12330,Param!K:L,2,FALSE)</f>
        <v>BIDFOOD DELI XL B.V.</v>
      </c>
      <c r="E12330" t="s">
        <v>7357</v>
      </c>
      <c r="F12330" t="s">
        <v>8260</v>
      </c>
      <c r="G12330" t="s">
        <v>29</v>
      </c>
      <c r="H12330" s="5">
        <v>33819.279999999999</v>
      </c>
      <c r="I12330" s="5">
        <v>33819.279999999999</v>
      </c>
      <c r="J12330" s="5">
        <v>0</v>
      </c>
      <c r="K12330" s="5">
        <v>33819.279999999999</v>
      </c>
      <c r="L12330" s="5">
        <v>0</v>
      </c>
      <c r="M12330" t="str">
        <f>IF(ISERROR(VLOOKUP(A12330,'[1]Ecart validé'!$A:$A,1,FALSE)),Z12330,"Ecart Validé")</f>
        <v>valid</v>
      </c>
      <c r="R12330" t="s">
        <v>30</v>
      </c>
      <c r="X12330"/>
      <c r="Y12330"/>
      <c r="Z12330" t="s">
        <v>31</v>
      </c>
    </row>
    <row r="12331" spans="1:26" x14ac:dyDescent="0.3">
      <c r="A12331" t="s">
        <v>15247</v>
      </c>
      <c r="B12331" t="s">
        <v>7287</v>
      </c>
      <c r="C12331">
        <v>9460</v>
      </c>
      <c r="D12331" t="str">
        <f>+VLOOKUP(C12331,Param!K:L,2,FALSE)</f>
        <v>BIDFOOD DELI XL B.V.</v>
      </c>
      <c r="E12331" t="s">
        <v>7357</v>
      </c>
      <c r="F12331" t="s">
        <v>8262</v>
      </c>
      <c r="G12331" t="s">
        <v>29</v>
      </c>
      <c r="H12331" s="5">
        <v>71874.48</v>
      </c>
      <c r="I12331" s="5">
        <v>71874.490000000005</v>
      </c>
      <c r="J12331" s="5">
        <v>-1.00000000093132E-2</v>
      </c>
      <c r="K12331" s="5">
        <v>71874.48</v>
      </c>
      <c r="L12331" s="5">
        <v>0</v>
      </c>
      <c r="M12331" t="str">
        <f>IF(ISERROR(VLOOKUP(A12331,'[1]Ecart validé'!$A:$A,1,FALSE)),Z12331,"Ecart Validé")</f>
        <v>valid</v>
      </c>
      <c r="R12331" t="s">
        <v>30</v>
      </c>
      <c r="X12331"/>
      <c r="Y12331"/>
      <c r="Z12331" t="s">
        <v>31</v>
      </c>
    </row>
    <row r="12332" spans="1:26" x14ac:dyDescent="0.3">
      <c r="A12332" t="s">
        <v>15248</v>
      </c>
      <c r="B12332" t="s">
        <v>7287</v>
      </c>
      <c r="C12332">
        <v>9460</v>
      </c>
      <c r="D12332" t="str">
        <f>+VLOOKUP(C12332,Param!K:L,2,FALSE)</f>
        <v>BIDFOOD DELI XL B.V.</v>
      </c>
      <c r="E12332" t="s">
        <v>7357</v>
      </c>
      <c r="F12332" t="s">
        <v>8264</v>
      </c>
      <c r="G12332" t="s">
        <v>29</v>
      </c>
      <c r="H12332" s="5">
        <v>126171.75</v>
      </c>
      <c r="I12332" s="5">
        <v>126171.75</v>
      </c>
      <c r="J12332" s="5">
        <v>0</v>
      </c>
      <c r="K12332" s="5">
        <v>126171.75</v>
      </c>
      <c r="L12332" s="5">
        <v>0</v>
      </c>
      <c r="M12332" t="str">
        <f>IF(ISERROR(VLOOKUP(A12332,'[1]Ecart validé'!$A:$A,1,FALSE)),Z12332,"Ecart Validé")</f>
        <v>valid</v>
      </c>
      <c r="R12332" t="s">
        <v>30</v>
      </c>
      <c r="X12332"/>
      <c r="Y12332"/>
      <c r="Z12332" t="s">
        <v>31</v>
      </c>
    </row>
    <row r="12333" spans="1:26" ht="28.8" x14ac:dyDescent="0.3">
      <c r="A12333" t="s">
        <v>15249</v>
      </c>
      <c r="B12333" t="s">
        <v>7287</v>
      </c>
      <c r="C12333">
        <v>9460</v>
      </c>
      <c r="D12333" t="str">
        <f>+VLOOKUP(C12333,Param!K:L,2,FALSE)</f>
        <v>BIDFOOD DELI XL B.V.</v>
      </c>
      <c r="E12333" t="s">
        <v>7357</v>
      </c>
      <c r="F12333" t="s">
        <v>8266</v>
      </c>
      <c r="G12333" t="s">
        <v>29</v>
      </c>
      <c r="H12333" s="5">
        <v>123667.21</v>
      </c>
      <c r="I12333" s="5">
        <v>123667.21</v>
      </c>
      <c r="J12333" s="5">
        <v>0</v>
      </c>
      <c r="K12333" s="5">
        <v>123667.21</v>
      </c>
      <c r="L12333" s="5">
        <v>0</v>
      </c>
      <c r="M12333" t="str">
        <f>IF(ISERROR(VLOOKUP(A12333,'[1]Ecart validé'!$A:$A,1,FALSE)),Z12333,"Ecart Validé")</f>
        <v>valid</v>
      </c>
      <c r="R12333" t="s">
        <v>30</v>
      </c>
      <c r="S12333" t="s">
        <v>42</v>
      </c>
      <c r="T12333" t="s">
        <v>325</v>
      </c>
      <c r="U12333" s="13" t="s">
        <v>15250</v>
      </c>
      <c r="X12333"/>
      <c r="Y12333"/>
      <c r="Z12333" t="s">
        <v>31</v>
      </c>
    </row>
    <row r="12334" spans="1:26" x14ac:dyDescent="0.3">
      <c r="A12334" t="s">
        <v>15251</v>
      </c>
      <c r="B12334" t="s">
        <v>7287</v>
      </c>
      <c r="C12334">
        <v>9113</v>
      </c>
      <c r="D12334" t="str">
        <f>+VLOOKUP(C12334,Param!K:L,2,FALSE)</f>
        <v>AVEX NV</v>
      </c>
      <c r="E12334" t="s">
        <v>7330</v>
      </c>
      <c r="F12334" t="s">
        <v>8262</v>
      </c>
      <c r="G12334" t="s">
        <v>29</v>
      </c>
      <c r="H12334" s="5">
        <v>59.68</v>
      </c>
      <c r="I12334" s="5">
        <v>59.68</v>
      </c>
      <c r="J12334" s="5">
        <v>0</v>
      </c>
      <c r="K12334" s="5">
        <v>59.68</v>
      </c>
      <c r="L12334" s="5">
        <v>0</v>
      </c>
      <c r="M12334" t="str">
        <f>IF(ISERROR(VLOOKUP(A12334,'[1]Ecart validé'!$A:$A,1,FALSE)),Z12334,"Ecart Validé")</f>
        <v>valid</v>
      </c>
      <c r="R12334" t="s">
        <v>30</v>
      </c>
      <c r="X12334"/>
      <c r="Y12334"/>
      <c r="Z12334" t="s">
        <v>31</v>
      </c>
    </row>
    <row r="12335" spans="1:26" x14ac:dyDescent="0.3">
      <c r="A12335" t="s">
        <v>15252</v>
      </c>
      <c r="B12335" t="s">
        <v>7287</v>
      </c>
      <c r="C12335">
        <v>9113</v>
      </c>
      <c r="D12335" t="str">
        <f>+VLOOKUP(C12335,Param!K:L,2,FALSE)</f>
        <v>AVEX NV</v>
      </c>
      <c r="E12335" t="s">
        <v>7330</v>
      </c>
      <c r="F12335" t="s">
        <v>8264</v>
      </c>
      <c r="G12335" t="s">
        <v>29</v>
      </c>
      <c r="H12335" s="5">
        <v>857.8</v>
      </c>
      <c r="I12335" s="5">
        <v>857.80319999999995</v>
      </c>
      <c r="J12335" s="5">
        <v>-3.19999999999254E-3</v>
      </c>
      <c r="K12335" s="5">
        <v>857.8</v>
      </c>
      <c r="L12335" s="5">
        <v>0</v>
      </c>
      <c r="M12335" t="str">
        <f>IF(ISERROR(VLOOKUP(A12335,'[1]Ecart validé'!$A:$A,1,FALSE)),Z12335,"Ecart Validé")</f>
        <v>valid</v>
      </c>
      <c r="R12335" t="s">
        <v>30</v>
      </c>
      <c r="X12335"/>
      <c r="Y12335"/>
      <c r="Z12335" t="s">
        <v>31</v>
      </c>
    </row>
    <row r="12336" spans="1:26" x14ac:dyDescent="0.3">
      <c r="A12336" t="s">
        <v>15253</v>
      </c>
      <c r="B12336" t="s">
        <v>7287</v>
      </c>
      <c r="C12336">
        <v>9113</v>
      </c>
      <c r="D12336" t="str">
        <f>+VLOOKUP(C12336,Param!K:L,2,FALSE)</f>
        <v>AVEX NV</v>
      </c>
      <c r="E12336" t="s">
        <v>7330</v>
      </c>
      <c r="F12336" t="s">
        <v>8266</v>
      </c>
      <c r="G12336" t="s">
        <v>29</v>
      </c>
      <c r="H12336" s="5">
        <v>1359.57</v>
      </c>
      <c r="I12336" s="5">
        <v>1359.566</v>
      </c>
      <c r="J12336" s="5">
        <v>3.9999999999054099E-3</v>
      </c>
      <c r="K12336" s="5">
        <v>1359.57</v>
      </c>
      <c r="L12336" s="5">
        <v>0</v>
      </c>
      <c r="M12336" t="str">
        <f>IF(ISERROR(VLOOKUP(A12336,'[1]Ecart validé'!$A:$A,1,FALSE)),Z12336,"Ecart Validé")</f>
        <v>valid</v>
      </c>
      <c r="R12336" t="s">
        <v>30</v>
      </c>
      <c r="X12336"/>
      <c r="Y12336"/>
      <c r="Z12336" t="s">
        <v>31</v>
      </c>
    </row>
    <row r="12337" spans="1:26" x14ac:dyDescent="0.3">
      <c r="A12337" t="s">
        <v>15254</v>
      </c>
      <c r="B12337" t="s">
        <v>7287</v>
      </c>
      <c r="C12337">
        <v>191881</v>
      </c>
      <c r="D12337" t="str">
        <f>+VLOOKUP(C12337,Param!K:L,2,FALSE)</f>
        <v>BLYCOLIN TEXTILE SERVICES B.V.</v>
      </c>
      <c r="E12337" t="s">
        <v>7506</v>
      </c>
      <c r="F12337" t="s">
        <v>8260</v>
      </c>
      <c r="G12337" t="s">
        <v>29</v>
      </c>
      <c r="H12337" s="5">
        <v>3528.79</v>
      </c>
      <c r="I12337" s="5">
        <v>3528.7872000000002</v>
      </c>
      <c r="J12337" s="5">
        <v>2.7999999997518898E-3</v>
      </c>
      <c r="K12337" s="5">
        <v>3528.79</v>
      </c>
      <c r="L12337" s="5">
        <v>0</v>
      </c>
      <c r="M12337" t="str">
        <f>IF(ISERROR(VLOOKUP(A12337,'[1]Ecart validé'!$A:$A,1,FALSE)),Z12337,"Ecart Validé")</f>
        <v>valid</v>
      </c>
      <c r="R12337" t="s">
        <v>30</v>
      </c>
      <c r="X12337"/>
      <c r="Y12337"/>
      <c r="Z12337" t="s">
        <v>31</v>
      </c>
    </row>
    <row r="12338" spans="1:26" x14ac:dyDescent="0.3">
      <c r="A12338" t="s">
        <v>15255</v>
      </c>
      <c r="B12338" t="s">
        <v>7287</v>
      </c>
      <c r="C12338">
        <v>191881</v>
      </c>
      <c r="D12338" t="str">
        <f>+VLOOKUP(C12338,Param!K:L,2,FALSE)</f>
        <v>BLYCOLIN TEXTILE SERVICES B.V.</v>
      </c>
      <c r="E12338" t="s">
        <v>7506</v>
      </c>
      <c r="F12338" t="s">
        <v>8262</v>
      </c>
      <c r="G12338" t="s">
        <v>29</v>
      </c>
      <c r="H12338" s="5">
        <v>7190.27</v>
      </c>
      <c r="I12338" s="5">
        <v>7190.2672000000002</v>
      </c>
      <c r="J12338" s="5">
        <v>2.8000000002066298E-3</v>
      </c>
      <c r="K12338" s="5">
        <v>7190.27</v>
      </c>
      <c r="L12338" s="5">
        <v>0</v>
      </c>
      <c r="M12338" t="str">
        <f>IF(ISERROR(VLOOKUP(A12338,'[1]Ecart validé'!$A:$A,1,FALSE)),Z12338,"Ecart Validé")</f>
        <v>valid</v>
      </c>
      <c r="R12338" t="s">
        <v>30</v>
      </c>
      <c r="X12338"/>
      <c r="Y12338"/>
      <c r="Z12338" t="s">
        <v>31</v>
      </c>
    </row>
    <row r="12339" spans="1:26" x14ac:dyDescent="0.3">
      <c r="A12339" t="s">
        <v>15256</v>
      </c>
      <c r="B12339" t="s">
        <v>7287</v>
      </c>
      <c r="C12339">
        <v>191881</v>
      </c>
      <c r="D12339" t="str">
        <f>+VLOOKUP(C12339,Param!K:L,2,FALSE)</f>
        <v>BLYCOLIN TEXTILE SERVICES B.V.</v>
      </c>
      <c r="E12339" t="s">
        <v>7506</v>
      </c>
      <c r="F12339" t="s">
        <v>8264</v>
      </c>
      <c r="G12339" t="s">
        <v>29</v>
      </c>
      <c r="H12339" s="5">
        <v>18755.93</v>
      </c>
      <c r="I12339" s="5">
        <v>18755.9313</v>
      </c>
      <c r="J12339" s="5">
        <v>-1.29999999990104E-3</v>
      </c>
      <c r="K12339" s="5">
        <v>18755.93</v>
      </c>
      <c r="L12339" s="5">
        <v>0</v>
      </c>
      <c r="M12339" t="str">
        <f>IF(ISERROR(VLOOKUP(A12339,'[1]Ecart validé'!$A:$A,1,FALSE)),Z12339,"Ecart Validé")</f>
        <v>valid</v>
      </c>
      <c r="R12339" t="s">
        <v>30</v>
      </c>
      <c r="X12339"/>
      <c r="Y12339"/>
      <c r="Z12339" t="s">
        <v>31</v>
      </c>
    </row>
    <row r="12340" spans="1:26" x14ac:dyDescent="0.3">
      <c r="A12340" t="s">
        <v>15257</v>
      </c>
      <c r="B12340" t="s">
        <v>7287</v>
      </c>
      <c r="C12340">
        <v>191881</v>
      </c>
      <c r="D12340" t="str">
        <f>+VLOOKUP(C12340,Param!K:L,2,FALSE)</f>
        <v>BLYCOLIN TEXTILE SERVICES B.V.</v>
      </c>
      <c r="E12340" t="s">
        <v>7506</v>
      </c>
      <c r="F12340" t="s">
        <v>8266</v>
      </c>
      <c r="G12340" t="s">
        <v>29</v>
      </c>
      <c r="H12340" s="5">
        <v>17245.259999999998</v>
      </c>
      <c r="I12340" s="5">
        <v>17245.2601</v>
      </c>
      <c r="J12340" s="5">
        <v>-1.00000001111766E-4</v>
      </c>
      <c r="K12340" s="5">
        <v>17245.259999999998</v>
      </c>
      <c r="L12340" s="5">
        <v>0</v>
      </c>
      <c r="M12340" t="str">
        <f>IF(ISERROR(VLOOKUP(A12340,'[1]Ecart validé'!$A:$A,1,FALSE)),Z12340,"Ecart Validé")</f>
        <v>valid</v>
      </c>
      <c r="R12340" t="s">
        <v>30</v>
      </c>
      <c r="X12340"/>
      <c r="Y12340"/>
      <c r="Z12340" t="s">
        <v>31</v>
      </c>
    </row>
    <row r="12341" spans="1:26" x14ac:dyDescent="0.3">
      <c r="A12341" t="s">
        <v>15258</v>
      </c>
      <c r="B12341" t="s">
        <v>7287</v>
      </c>
      <c r="C12341">
        <v>9165</v>
      </c>
      <c r="D12341" t="str">
        <f>+VLOOKUP(C12341,Param!K:L,2,FALSE)</f>
        <v>KWAST WIJNKOPERS B.V.</v>
      </c>
      <c r="E12341" t="s">
        <v>7338</v>
      </c>
      <c r="F12341" t="s">
        <v>8262</v>
      </c>
      <c r="G12341" t="s">
        <v>29</v>
      </c>
      <c r="H12341" s="5">
        <v>22.26</v>
      </c>
      <c r="I12341" s="5">
        <v>22.263500000000001</v>
      </c>
      <c r="J12341" s="5">
        <v>-3.4999999999989402E-3</v>
      </c>
      <c r="K12341" s="5">
        <v>22.26</v>
      </c>
      <c r="L12341" s="5">
        <v>0</v>
      </c>
      <c r="M12341" t="str">
        <f>IF(ISERROR(VLOOKUP(A12341,'[1]Ecart validé'!$A:$A,1,FALSE)),Z12341,"Ecart Validé")</f>
        <v>valid</v>
      </c>
      <c r="R12341" t="s">
        <v>30</v>
      </c>
      <c r="X12341"/>
      <c r="Y12341"/>
      <c r="Z12341" t="s">
        <v>31</v>
      </c>
    </row>
    <row r="12342" spans="1:26" x14ac:dyDescent="0.3">
      <c r="A12342" t="s">
        <v>15259</v>
      </c>
      <c r="B12342" t="s">
        <v>7287</v>
      </c>
      <c r="C12342">
        <v>9165</v>
      </c>
      <c r="D12342" t="str">
        <f>+VLOOKUP(C12342,Param!K:L,2,FALSE)</f>
        <v>KWAST WIJNKOPERS B.V.</v>
      </c>
      <c r="E12342" t="s">
        <v>7338</v>
      </c>
      <c r="F12342" t="s">
        <v>8264</v>
      </c>
      <c r="G12342" t="s">
        <v>29</v>
      </c>
      <c r="H12342" s="5">
        <v>178.85</v>
      </c>
      <c r="I12342" s="5">
        <v>178.8485</v>
      </c>
      <c r="J12342" s="5">
        <v>1.4999999999929499E-3</v>
      </c>
      <c r="K12342" s="5">
        <v>178.85</v>
      </c>
      <c r="L12342" s="5">
        <v>0</v>
      </c>
      <c r="M12342" t="str">
        <f>IF(ISERROR(VLOOKUP(A12342,'[1]Ecart validé'!$A:$A,1,FALSE)),Z12342,"Ecart Validé")</f>
        <v>valid</v>
      </c>
      <c r="R12342" t="s">
        <v>30</v>
      </c>
      <c r="X12342"/>
      <c r="Y12342"/>
      <c r="Z12342" t="s">
        <v>31</v>
      </c>
    </row>
    <row r="12343" spans="1:26" x14ac:dyDescent="0.3">
      <c r="A12343" t="s">
        <v>15260</v>
      </c>
      <c r="B12343" t="s">
        <v>7287</v>
      </c>
      <c r="C12343">
        <v>9165</v>
      </c>
      <c r="D12343" t="str">
        <f>+VLOOKUP(C12343,Param!K:L,2,FALSE)</f>
        <v>KWAST WIJNKOPERS B.V.</v>
      </c>
      <c r="E12343" t="s">
        <v>7338</v>
      </c>
      <c r="F12343" t="s">
        <v>8266</v>
      </c>
      <c r="G12343" t="s">
        <v>29</v>
      </c>
      <c r="H12343" s="5">
        <v>223.79</v>
      </c>
      <c r="I12343" s="5">
        <v>223.78800000000001</v>
      </c>
      <c r="J12343" s="5">
        <v>1.9999999999811202E-3</v>
      </c>
      <c r="K12343" s="5">
        <v>223.79</v>
      </c>
      <c r="L12343" s="5">
        <v>0</v>
      </c>
      <c r="M12343" t="str">
        <f>IF(ISERROR(VLOOKUP(A12343,'[1]Ecart validé'!$A:$A,1,FALSE)),Z12343,"Ecart Validé")</f>
        <v>valid</v>
      </c>
      <c r="R12343" t="s">
        <v>30</v>
      </c>
      <c r="X12343"/>
      <c r="Y12343"/>
      <c r="Z12343" t="s">
        <v>31</v>
      </c>
    </row>
    <row r="12344" spans="1:26" x14ac:dyDescent="0.3">
      <c r="A12344" t="s">
        <v>15261</v>
      </c>
      <c r="B12344" t="s">
        <v>7287</v>
      </c>
      <c r="C12344">
        <v>9564</v>
      </c>
      <c r="D12344" t="str">
        <f>+VLOOKUP(C12344,Param!K:L,2,FALSE)</f>
        <v>BUNZL OUTSOURCING SERVICES B.V.</v>
      </c>
      <c r="E12344" t="s">
        <v>7362</v>
      </c>
      <c r="F12344" t="s">
        <v>8260</v>
      </c>
      <c r="G12344" t="s">
        <v>29</v>
      </c>
      <c r="H12344" s="5">
        <v>10438.48</v>
      </c>
      <c r="I12344" s="5">
        <v>10438.480799999999</v>
      </c>
      <c r="J12344" s="5">
        <v>-7.9999999979918303E-4</v>
      </c>
      <c r="K12344" s="5">
        <v>10438.48</v>
      </c>
      <c r="L12344" s="5">
        <v>0</v>
      </c>
      <c r="M12344" t="str">
        <f>IF(ISERROR(VLOOKUP(A12344,'[1]Ecart validé'!$A:$A,1,FALSE)),Z12344,"Ecart Validé")</f>
        <v>valid</v>
      </c>
      <c r="R12344" t="s">
        <v>30</v>
      </c>
      <c r="X12344"/>
      <c r="Y12344"/>
      <c r="Z12344" t="s">
        <v>31</v>
      </c>
    </row>
    <row r="12345" spans="1:26" x14ac:dyDescent="0.3">
      <c r="A12345" t="s">
        <v>15262</v>
      </c>
      <c r="B12345" t="s">
        <v>7287</v>
      </c>
      <c r="C12345">
        <v>9564</v>
      </c>
      <c r="D12345" t="str">
        <f>+VLOOKUP(C12345,Param!K:L,2,FALSE)</f>
        <v>BUNZL OUTSOURCING SERVICES B.V.</v>
      </c>
      <c r="E12345" t="s">
        <v>7362</v>
      </c>
      <c r="F12345" t="s">
        <v>8262</v>
      </c>
      <c r="G12345" t="s">
        <v>29</v>
      </c>
      <c r="H12345" s="5">
        <v>21472.91</v>
      </c>
      <c r="I12345" s="5">
        <v>21472.907200000001</v>
      </c>
      <c r="J12345" s="5">
        <v>2.79999999838764E-3</v>
      </c>
      <c r="K12345" s="5">
        <v>21472.91</v>
      </c>
      <c r="L12345" s="5">
        <v>0</v>
      </c>
      <c r="M12345" t="str">
        <f>IF(ISERROR(VLOOKUP(A12345,'[1]Ecart validé'!$A:$A,1,FALSE)),Z12345,"Ecart Validé")</f>
        <v>valid</v>
      </c>
      <c r="R12345" t="s">
        <v>30</v>
      </c>
      <c r="X12345"/>
      <c r="Y12345"/>
      <c r="Z12345" t="s">
        <v>31</v>
      </c>
    </row>
    <row r="12346" spans="1:26" x14ac:dyDescent="0.3">
      <c r="A12346" t="s">
        <v>15263</v>
      </c>
      <c r="B12346" t="s">
        <v>7287</v>
      </c>
      <c r="C12346">
        <v>9564</v>
      </c>
      <c r="D12346" t="str">
        <f>+VLOOKUP(C12346,Param!K:L,2,FALSE)</f>
        <v>BUNZL OUTSOURCING SERVICES B.V.</v>
      </c>
      <c r="E12346" t="s">
        <v>7362</v>
      </c>
      <c r="F12346" t="s">
        <v>8264</v>
      </c>
      <c r="G12346" t="s">
        <v>29</v>
      </c>
      <c r="H12346" s="5">
        <v>35183.040000000001</v>
      </c>
      <c r="I12346" s="5">
        <v>35183.045599999998</v>
      </c>
      <c r="J12346" s="5">
        <v>-5.5999999967752904E-3</v>
      </c>
      <c r="K12346" s="5">
        <v>35183.040000000001</v>
      </c>
      <c r="L12346" s="5">
        <v>0</v>
      </c>
      <c r="M12346" t="str">
        <f>IF(ISERROR(VLOOKUP(A12346,'[1]Ecart validé'!$A:$A,1,FALSE)),Z12346,"Ecart Validé")</f>
        <v>valid</v>
      </c>
      <c r="R12346" t="s">
        <v>30</v>
      </c>
      <c r="X12346"/>
      <c r="Y12346"/>
      <c r="Z12346" t="s">
        <v>31</v>
      </c>
    </row>
    <row r="12347" spans="1:26" x14ac:dyDescent="0.3">
      <c r="A12347" t="s">
        <v>15264</v>
      </c>
      <c r="B12347" t="s">
        <v>7287</v>
      </c>
      <c r="C12347">
        <v>9564</v>
      </c>
      <c r="D12347" t="str">
        <f>+VLOOKUP(C12347,Param!K:L,2,FALSE)</f>
        <v>BUNZL OUTSOURCING SERVICES B.V.</v>
      </c>
      <c r="E12347" t="s">
        <v>7362</v>
      </c>
      <c r="F12347" t="s">
        <v>8266</v>
      </c>
      <c r="G12347" t="s">
        <v>29</v>
      </c>
      <c r="H12347" s="5">
        <v>36631.15</v>
      </c>
      <c r="I12347" s="5">
        <v>36631.154300000002</v>
      </c>
      <c r="J12347" s="5">
        <v>-4.3000000005122196E-3</v>
      </c>
      <c r="K12347" s="5">
        <v>36631.15</v>
      </c>
      <c r="L12347" s="5">
        <v>0</v>
      </c>
      <c r="M12347" t="str">
        <f>IF(ISERROR(VLOOKUP(A12347,'[1]Ecart validé'!$A:$A,1,FALSE)),Z12347,"Ecart Validé")</f>
        <v>valid</v>
      </c>
      <c r="R12347" t="s">
        <v>30</v>
      </c>
      <c r="U12347" s="50"/>
      <c r="X12347"/>
      <c r="Y12347"/>
      <c r="Z12347" t="s">
        <v>31</v>
      </c>
    </row>
    <row r="12348" spans="1:26" x14ac:dyDescent="0.3">
      <c r="A12348" t="s">
        <v>15265</v>
      </c>
      <c r="B12348" t="s">
        <v>7287</v>
      </c>
      <c r="C12348">
        <v>23047</v>
      </c>
      <c r="D12348" t="str">
        <f>+VLOOKUP(C12348,Param!K:L,2,FALSE)</f>
        <v>H.J. HEINZ B.V.</v>
      </c>
      <c r="E12348" t="s">
        <v>15266</v>
      </c>
      <c r="F12348" t="s">
        <v>8260</v>
      </c>
      <c r="G12348" t="s">
        <v>29</v>
      </c>
      <c r="H12348" s="5">
        <v>1146.74</v>
      </c>
      <c r="I12348" s="5">
        <v>1146.7396000000001</v>
      </c>
      <c r="J12348" s="5">
        <v>3.9999999989959103E-4</v>
      </c>
      <c r="K12348" s="5">
        <v>1146.74</v>
      </c>
      <c r="L12348" s="5">
        <v>0</v>
      </c>
      <c r="M12348" t="str">
        <f>IF(ISERROR(VLOOKUP(A12348,'[1]Ecart validé'!$A:$A,1,FALSE)),Z12348,"Ecart Validé")</f>
        <v>valid</v>
      </c>
      <c r="R12348" t="s">
        <v>30</v>
      </c>
      <c r="X12348"/>
      <c r="Y12348"/>
      <c r="Z12348" t="s">
        <v>31</v>
      </c>
    </row>
    <row r="12349" spans="1:26" x14ac:dyDescent="0.3">
      <c r="A12349" t="s">
        <v>15267</v>
      </c>
      <c r="B12349" t="s">
        <v>7287</v>
      </c>
      <c r="C12349">
        <v>23047</v>
      </c>
      <c r="D12349" t="str">
        <f>+VLOOKUP(C12349,Param!K:L,2,FALSE)</f>
        <v>H.J. HEINZ B.V.</v>
      </c>
      <c r="E12349" t="s">
        <v>15266</v>
      </c>
      <c r="F12349" t="s">
        <v>8262</v>
      </c>
      <c r="G12349" t="s">
        <v>29</v>
      </c>
      <c r="H12349" s="5">
        <v>2123.34</v>
      </c>
      <c r="I12349" s="5">
        <v>2123.3224</v>
      </c>
      <c r="J12349" s="5">
        <v>1.7600000000129502E-2</v>
      </c>
      <c r="K12349" s="5">
        <v>2123.34</v>
      </c>
      <c r="L12349" s="5">
        <v>0</v>
      </c>
      <c r="M12349" t="str">
        <f>IF(ISERROR(VLOOKUP(A12349,'[1]Ecart validé'!$A:$A,1,FALSE)),Z12349,"Ecart Validé")</f>
        <v>valid</v>
      </c>
      <c r="R12349" t="s">
        <v>30</v>
      </c>
      <c r="X12349"/>
      <c r="Y12349"/>
      <c r="Z12349" t="s">
        <v>31</v>
      </c>
    </row>
    <row r="12350" spans="1:26" x14ac:dyDescent="0.3">
      <c r="A12350" t="s">
        <v>15268</v>
      </c>
      <c r="B12350" t="s">
        <v>7287</v>
      </c>
      <c r="C12350">
        <v>23047</v>
      </c>
      <c r="D12350" t="str">
        <f>+VLOOKUP(C12350,Param!K:L,2,FALSE)</f>
        <v>H.J. HEINZ B.V.</v>
      </c>
      <c r="E12350" t="s">
        <v>15266</v>
      </c>
      <c r="F12350" t="s">
        <v>8264</v>
      </c>
      <c r="G12350" t="s">
        <v>29</v>
      </c>
      <c r="H12350" s="5">
        <v>4577.6400000000003</v>
      </c>
      <c r="I12350" s="5">
        <v>4577.6415999999999</v>
      </c>
      <c r="J12350" s="5">
        <v>-1.59999999959836E-3</v>
      </c>
      <c r="K12350" s="5">
        <v>4577.6400000000003</v>
      </c>
      <c r="L12350" s="5">
        <v>0</v>
      </c>
      <c r="M12350" t="str">
        <f>IF(ISERROR(VLOOKUP(A12350,'[1]Ecart validé'!$A:$A,1,FALSE)),Z12350,"Ecart Validé")</f>
        <v>valid</v>
      </c>
      <c r="R12350" t="s">
        <v>30</v>
      </c>
      <c r="X12350"/>
      <c r="Y12350"/>
      <c r="Z12350" t="s">
        <v>31</v>
      </c>
    </row>
    <row r="12351" spans="1:26" x14ac:dyDescent="0.3">
      <c r="A12351" t="s">
        <v>15269</v>
      </c>
      <c r="B12351" t="s">
        <v>7287</v>
      </c>
      <c r="C12351">
        <v>23047</v>
      </c>
      <c r="D12351" t="str">
        <f>+VLOOKUP(C12351,Param!K:L,2,FALSE)</f>
        <v>H.J. HEINZ B.V.</v>
      </c>
      <c r="E12351" t="s">
        <v>15266</v>
      </c>
      <c r="F12351" t="s">
        <v>8271</v>
      </c>
      <c r="G12351" t="s">
        <v>29</v>
      </c>
      <c r="H12351" s="5">
        <v>886.15</v>
      </c>
      <c r="I12351" s="5">
        <v>886.15</v>
      </c>
      <c r="J12351" s="5">
        <v>0</v>
      </c>
      <c r="K12351" s="5">
        <v>886.15</v>
      </c>
      <c r="L12351" s="5">
        <v>0</v>
      </c>
      <c r="M12351" t="str">
        <f>IF(ISERROR(VLOOKUP(A12351,'[1]Ecart validé'!$A:$A,1,FALSE)),Z12351,"Ecart Validé")</f>
        <v>valid</v>
      </c>
      <c r="R12351" t="s">
        <v>30</v>
      </c>
      <c r="X12351"/>
      <c r="Y12351"/>
      <c r="Z12351" t="s">
        <v>31</v>
      </c>
    </row>
    <row r="12352" spans="1:26" x14ac:dyDescent="0.3">
      <c r="A12352" t="s">
        <v>15270</v>
      </c>
      <c r="B12352" t="s">
        <v>7287</v>
      </c>
      <c r="C12352">
        <v>23047</v>
      </c>
      <c r="D12352" t="str">
        <f>+VLOOKUP(C12352,Param!K:L,2,FALSE)</f>
        <v>H.J. HEINZ B.V.</v>
      </c>
      <c r="E12352" t="s">
        <v>15266</v>
      </c>
      <c r="F12352" t="s">
        <v>8266</v>
      </c>
      <c r="G12352" t="s">
        <v>29</v>
      </c>
      <c r="H12352" s="5">
        <v>3764.86</v>
      </c>
      <c r="I12352" s="5">
        <v>3764.8566999999998</v>
      </c>
      <c r="J12352" s="5">
        <v>3.3000000003085002E-3</v>
      </c>
      <c r="K12352" s="5">
        <v>3764.86</v>
      </c>
      <c r="L12352" s="5">
        <v>0</v>
      </c>
      <c r="M12352" t="str">
        <f>IF(ISERROR(VLOOKUP(A12352,'[1]Ecart validé'!$A:$A,1,FALSE)),Z12352,"Ecart Validé")</f>
        <v>valid</v>
      </c>
      <c r="R12352" t="s">
        <v>30</v>
      </c>
      <c r="X12352"/>
      <c r="Y12352"/>
      <c r="Z12352" t="s">
        <v>31</v>
      </c>
    </row>
    <row r="12353" spans="1:26" x14ac:dyDescent="0.3">
      <c r="A12353" t="s">
        <v>15271</v>
      </c>
      <c r="B12353" t="s">
        <v>7287</v>
      </c>
      <c r="C12353">
        <v>10421</v>
      </c>
      <c r="D12353" t="str">
        <f>+VLOOKUP(C12353,Param!K:L,2,FALSE)</f>
        <v>RESIDENCE WIJNEN</v>
      </c>
      <c r="E12353" t="s">
        <v>7402</v>
      </c>
      <c r="F12353" t="s">
        <v>8264</v>
      </c>
      <c r="G12353" t="s">
        <v>29</v>
      </c>
      <c r="H12353" s="5">
        <v>615.21</v>
      </c>
      <c r="I12353" s="5">
        <v>615.20500000000004</v>
      </c>
      <c r="J12353" s="5">
        <v>4.9999999999954499E-3</v>
      </c>
      <c r="K12353" s="5">
        <v>615.21</v>
      </c>
      <c r="L12353" s="5">
        <v>0</v>
      </c>
      <c r="M12353" t="str">
        <f>IF(ISERROR(VLOOKUP(A12353,'[1]Ecart validé'!$A:$A,1,FALSE)),Z12353,"Ecart Validé")</f>
        <v>valid</v>
      </c>
      <c r="R12353" t="s">
        <v>30</v>
      </c>
      <c r="X12353"/>
      <c r="Y12353"/>
      <c r="Z12353" t="s">
        <v>31</v>
      </c>
    </row>
    <row r="12354" spans="1:26" x14ac:dyDescent="0.3">
      <c r="A12354" t="s">
        <v>15272</v>
      </c>
      <c r="B12354" t="s">
        <v>7287</v>
      </c>
      <c r="C12354">
        <v>10421</v>
      </c>
      <c r="D12354" t="str">
        <f>+VLOOKUP(C12354,Param!K:L,2,FALSE)</f>
        <v>RESIDENCE WIJNEN</v>
      </c>
      <c r="E12354" t="s">
        <v>7402</v>
      </c>
      <c r="F12354" t="s">
        <v>8266</v>
      </c>
      <c r="G12354" t="s">
        <v>29</v>
      </c>
      <c r="H12354" s="5">
        <v>454.65</v>
      </c>
      <c r="I12354" s="5">
        <v>454.65</v>
      </c>
      <c r="J12354" s="5">
        <v>0</v>
      </c>
      <c r="K12354" s="5">
        <v>454.65</v>
      </c>
      <c r="L12354" s="5">
        <v>0</v>
      </c>
      <c r="M12354" t="str">
        <f>IF(ISERROR(VLOOKUP(A12354,'[1]Ecart validé'!$A:$A,1,FALSE)),Z12354,"Ecart Validé")</f>
        <v>valid</v>
      </c>
      <c r="R12354" t="s">
        <v>30</v>
      </c>
      <c r="X12354"/>
      <c r="Y12354"/>
      <c r="Z12354" t="s">
        <v>31</v>
      </c>
    </row>
    <row r="12355" spans="1:26" x14ac:dyDescent="0.3">
      <c r="A12355" t="s">
        <v>15273</v>
      </c>
      <c r="B12355" t="s">
        <v>7287</v>
      </c>
      <c r="C12355">
        <v>261066</v>
      </c>
      <c r="D12355" t="str">
        <f>+VLOOKUP(C12355,Param!K:L,2,FALSE)</f>
        <v>SERVICE ORGANISATIE FERNANDES BV</v>
      </c>
      <c r="E12355" t="s">
        <v>7568</v>
      </c>
      <c r="F12355" t="s">
        <v>8264</v>
      </c>
      <c r="G12355" t="s">
        <v>29</v>
      </c>
      <c r="H12355" s="5">
        <v>1285.46</v>
      </c>
      <c r="I12355" s="5">
        <v>1285.4559999999999</v>
      </c>
      <c r="J12355" s="5">
        <v>4.0000000001327802E-3</v>
      </c>
      <c r="K12355" s="5">
        <v>1285.46</v>
      </c>
      <c r="L12355" s="5">
        <v>0</v>
      </c>
      <c r="M12355" t="str">
        <f>IF(ISERROR(VLOOKUP(A12355,'[1]Ecart validé'!$A:$A,1,FALSE)),Z12355,"Ecart Validé")</f>
        <v>valid</v>
      </c>
      <c r="R12355" t="s">
        <v>30</v>
      </c>
      <c r="X12355"/>
      <c r="Y12355"/>
      <c r="Z12355" t="s">
        <v>31</v>
      </c>
    </row>
    <row r="12356" spans="1:26" x14ac:dyDescent="0.3">
      <c r="A12356" t="s">
        <v>15274</v>
      </c>
      <c r="B12356" t="s">
        <v>7287</v>
      </c>
      <c r="C12356">
        <v>261066</v>
      </c>
      <c r="D12356" t="str">
        <f>+VLOOKUP(C12356,Param!K:L,2,FALSE)</f>
        <v>SERVICE ORGANISATIE FERNANDES BV</v>
      </c>
      <c r="E12356" t="s">
        <v>7568</v>
      </c>
      <c r="F12356" t="s">
        <v>8266</v>
      </c>
      <c r="G12356" t="s">
        <v>29</v>
      </c>
      <c r="H12356" s="5">
        <v>2014.06</v>
      </c>
      <c r="I12356" s="5">
        <v>2014.0640000000001</v>
      </c>
      <c r="J12356" s="5">
        <v>-4.0000000001327802E-3</v>
      </c>
      <c r="K12356" s="5">
        <v>2014.06</v>
      </c>
      <c r="L12356" s="5">
        <v>0</v>
      </c>
      <c r="M12356" t="str">
        <f>IF(ISERROR(VLOOKUP(A12356,'[1]Ecart validé'!$A:$A,1,FALSE)),Z12356,"Ecart Validé")</f>
        <v>valid</v>
      </c>
      <c r="R12356" t="s">
        <v>30</v>
      </c>
      <c r="X12356"/>
      <c r="Y12356"/>
      <c r="Z12356" t="s">
        <v>31</v>
      </c>
    </row>
    <row r="12357" spans="1:26" ht="100.8" x14ac:dyDescent="0.3">
      <c r="A12357" t="s">
        <v>15275</v>
      </c>
      <c r="B12357" t="s">
        <v>7287</v>
      </c>
      <c r="C12357">
        <v>9258</v>
      </c>
      <c r="D12357" t="str">
        <f>+VLOOKUP(C12357,Param!K:L,2,FALSE)</f>
        <v>HEINEKEN NEDERLAND B.V.</v>
      </c>
      <c r="E12357" t="s">
        <v>15276</v>
      </c>
      <c r="F12357" t="s">
        <v>8271</v>
      </c>
      <c r="G12357" t="s">
        <v>29</v>
      </c>
      <c r="H12357" s="5">
        <v>3545.6</v>
      </c>
      <c r="I12357" s="5">
        <v>3545.6</v>
      </c>
      <c r="J12357" s="5">
        <v>0</v>
      </c>
      <c r="K12357" s="5">
        <v>3545.6</v>
      </c>
      <c r="L12357" s="5">
        <v>0</v>
      </c>
      <c r="M12357" t="str">
        <f>IF(ISERROR(VLOOKUP(A12357,'[1]Ecart validé'!$A:$A,1,FALSE)),Z12357,"Ecart Validé")</f>
        <v>valid</v>
      </c>
      <c r="R12357" t="s">
        <v>490</v>
      </c>
      <c r="S12357" t="s">
        <v>45</v>
      </c>
      <c r="T12357" t="s">
        <v>325</v>
      </c>
      <c r="U12357" s="13" t="s">
        <v>15277</v>
      </c>
      <c r="V12357" t="s">
        <v>45</v>
      </c>
      <c r="W12357" t="s">
        <v>46</v>
      </c>
      <c r="X12357" t="s">
        <v>2131</v>
      </c>
      <c r="Y12357" t="s">
        <v>2131</v>
      </c>
      <c r="Z12357" t="s">
        <v>31</v>
      </c>
    </row>
    <row r="12358" spans="1:26" x14ac:dyDescent="0.3">
      <c r="A12358" t="s">
        <v>15278</v>
      </c>
      <c r="B12358" t="s">
        <v>7287</v>
      </c>
      <c r="C12358">
        <v>9376</v>
      </c>
      <c r="D12358" t="str">
        <f>+VLOOKUP(C12358,Param!K:L,2,FALSE)</f>
        <v>ATL SEAFOOD IJMUIDEN BV</v>
      </c>
      <c r="E12358" t="s">
        <v>15279</v>
      </c>
      <c r="F12358" t="s">
        <v>8271</v>
      </c>
      <c r="G12358" t="s">
        <v>29</v>
      </c>
      <c r="H12358" s="5">
        <v>842.57</v>
      </c>
      <c r="I12358" s="5">
        <v>842.56939999999997</v>
      </c>
      <c r="J12358" s="5">
        <v>6.0000000007676103E-4</v>
      </c>
      <c r="K12358" s="5">
        <v>842.57</v>
      </c>
      <c r="L12358" s="5">
        <v>0</v>
      </c>
      <c r="M12358" t="str">
        <f>IF(ISERROR(VLOOKUP(A12358,'[1]Ecart validé'!$A:$A,1,FALSE)),Z12358,"Ecart Validé")</f>
        <v>valid</v>
      </c>
      <c r="R12358" t="s">
        <v>30</v>
      </c>
      <c r="X12358"/>
      <c r="Y12358"/>
      <c r="Z12358" t="s">
        <v>31</v>
      </c>
    </row>
    <row r="12359" spans="1:26" x14ac:dyDescent="0.3">
      <c r="A12359" t="s">
        <v>15280</v>
      </c>
      <c r="B12359" t="s">
        <v>7287</v>
      </c>
      <c r="C12359">
        <v>9905</v>
      </c>
      <c r="D12359" t="str">
        <f>+VLOOKUP(C12359,Param!K:L,2,FALSE)</f>
        <v>VRUMONA B.V.</v>
      </c>
      <c r="E12359" t="s">
        <v>7372</v>
      </c>
      <c r="F12359" t="s">
        <v>8271</v>
      </c>
      <c r="G12359" t="s">
        <v>29</v>
      </c>
      <c r="H12359" s="5">
        <v>13512.5</v>
      </c>
      <c r="I12359" s="5">
        <v>13512.5</v>
      </c>
      <c r="J12359" s="5">
        <v>0</v>
      </c>
      <c r="K12359" s="5">
        <v>13512.5</v>
      </c>
      <c r="L12359" s="5">
        <v>0</v>
      </c>
      <c r="M12359" t="str">
        <f>IF(ISERROR(VLOOKUP(A12359,'[1]Ecart validé'!$A:$A,1,FALSE)),Z12359,"Ecart Validé")</f>
        <v>valid</v>
      </c>
      <c r="R12359" t="s">
        <v>30</v>
      </c>
      <c r="X12359"/>
      <c r="Y12359"/>
      <c r="Z12359" t="s">
        <v>31</v>
      </c>
    </row>
    <row r="12360" spans="1:26" x14ac:dyDescent="0.3">
      <c r="A12360" t="s">
        <v>15281</v>
      </c>
      <c r="B12360" t="s">
        <v>7287</v>
      </c>
      <c r="C12360">
        <v>37083</v>
      </c>
      <c r="D12360" t="str">
        <f>+VLOOKUP(C12360,Param!K:L,2,FALSE)</f>
        <v>HERO NEDERLAND B.V.</v>
      </c>
      <c r="E12360" t="s">
        <v>7431</v>
      </c>
      <c r="F12360" t="s">
        <v>8271</v>
      </c>
      <c r="G12360" t="s">
        <v>29</v>
      </c>
      <c r="H12360" s="5">
        <v>4581.9399999999996</v>
      </c>
      <c r="I12360" s="5">
        <v>4581.9399999999996</v>
      </c>
      <c r="J12360" s="5">
        <v>0</v>
      </c>
      <c r="K12360" s="5">
        <v>4581.9399999999996</v>
      </c>
      <c r="L12360" s="5">
        <v>0</v>
      </c>
      <c r="M12360" t="str">
        <f>IF(ISERROR(VLOOKUP(A12360,'[1]Ecart validé'!$A:$A,1,FALSE)),Z12360,"Ecart Validé")</f>
        <v>valid</v>
      </c>
      <c r="R12360" t="s">
        <v>30</v>
      </c>
      <c r="X12360"/>
      <c r="Y12360"/>
      <c r="Z12360" t="s">
        <v>31</v>
      </c>
    </row>
    <row r="12361" spans="1:26" x14ac:dyDescent="0.3">
      <c r="A12361" t="s">
        <v>15282</v>
      </c>
      <c r="B12361" t="s">
        <v>7287</v>
      </c>
      <c r="C12361">
        <v>37088</v>
      </c>
      <c r="D12361" t="str">
        <f>+VLOOKUP(C12361,Param!K:L,2,FALSE)</f>
        <v>BONDUELLE NEDERLAND B.V.</v>
      </c>
      <c r="E12361" t="s">
        <v>7442</v>
      </c>
      <c r="F12361" t="s">
        <v>8271</v>
      </c>
      <c r="G12361" t="s">
        <v>29</v>
      </c>
      <c r="H12361" s="5">
        <v>303.76</v>
      </c>
      <c r="I12361" s="5">
        <v>303.76</v>
      </c>
      <c r="J12361" s="5">
        <v>0</v>
      </c>
      <c r="K12361" s="5">
        <v>303.76</v>
      </c>
      <c r="L12361" s="5">
        <v>0</v>
      </c>
      <c r="M12361" t="str">
        <f>IF(ISERROR(VLOOKUP(A12361,'[1]Ecart validé'!$A:$A,1,FALSE)),Z12361,"Ecart Validé")</f>
        <v>valid</v>
      </c>
      <c r="R12361" t="s">
        <v>30</v>
      </c>
      <c r="X12361"/>
      <c r="Y12361"/>
      <c r="Z12361" t="s">
        <v>31</v>
      </c>
    </row>
    <row r="12362" spans="1:26" x14ac:dyDescent="0.3">
      <c r="A12362" t="s">
        <v>15283</v>
      </c>
      <c r="B12362" t="s">
        <v>7287</v>
      </c>
      <c r="C12362">
        <v>37232</v>
      </c>
      <c r="D12362" t="str">
        <f>+VLOOKUP(C12362,Param!K:L,2,FALSE)</f>
        <v>CSM BENELUX B.V.</v>
      </c>
      <c r="E12362" t="s">
        <v>15284</v>
      </c>
      <c r="F12362" t="s">
        <v>8271</v>
      </c>
      <c r="G12362" t="s">
        <v>29</v>
      </c>
      <c r="H12362" s="5">
        <v>5990.09</v>
      </c>
      <c r="I12362" s="5">
        <v>5990.0846000000001</v>
      </c>
      <c r="J12362" s="5">
        <v>5.4000000000087303E-3</v>
      </c>
      <c r="K12362" s="5">
        <v>5990.09</v>
      </c>
      <c r="L12362" s="5">
        <v>0</v>
      </c>
      <c r="M12362" t="str">
        <f>IF(ISERROR(VLOOKUP(A12362,'[1]Ecart validé'!$A:$A,1,FALSE)),Z12362,"Ecart Validé")</f>
        <v>valid</v>
      </c>
      <c r="R12362" t="s">
        <v>30</v>
      </c>
      <c r="X12362"/>
      <c r="Y12362"/>
      <c r="Z12362" t="s">
        <v>31</v>
      </c>
    </row>
    <row r="12363" spans="1:26" x14ac:dyDescent="0.3">
      <c r="A12363" t="s">
        <v>15285</v>
      </c>
      <c r="B12363" t="s">
        <v>7287</v>
      </c>
      <c r="C12363">
        <v>37233</v>
      </c>
      <c r="D12363" t="str">
        <f>+VLOOKUP(C12363,Param!K:L,2,FALSE)</f>
        <v>AD VAN GELOVEN B.V.</v>
      </c>
      <c r="E12363" t="s">
        <v>7452</v>
      </c>
      <c r="F12363" t="s">
        <v>8271</v>
      </c>
      <c r="G12363" t="s">
        <v>29</v>
      </c>
      <c r="H12363" s="5">
        <v>521.25</v>
      </c>
      <c r="I12363" s="5">
        <v>521.25139999999999</v>
      </c>
      <c r="J12363" s="5">
        <v>-1.39999999998963E-3</v>
      </c>
      <c r="K12363" s="5">
        <v>521.25</v>
      </c>
      <c r="L12363" s="5">
        <v>0</v>
      </c>
      <c r="M12363" t="str">
        <f>IF(ISERROR(VLOOKUP(A12363,'[1]Ecart validé'!$A:$A,1,FALSE)),Z12363,"Ecart Validé")</f>
        <v>valid</v>
      </c>
      <c r="R12363" t="s">
        <v>30</v>
      </c>
      <c r="X12363"/>
      <c r="Y12363"/>
      <c r="Z12363" t="s">
        <v>31</v>
      </c>
    </row>
    <row r="12364" spans="1:26" x14ac:dyDescent="0.3">
      <c r="A12364" t="s">
        <v>15286</v>
      </c>
      <c r="B12364" t="s">
        <v>7287</v>
      </c>
      <c r="C12364">
        <v>37407</v>
      </c>
      <c r="D12364" t="str">
        <f>+VLOOKUP(C12364,Param!K:L,2,FALSE)</f>
        <v>HOOGESTEGER FRESH SPECIALIST B.V.</v>
      </c>
      <c r="E12364" t="s">
        <v>7456</v>
      </c>
      <c r="F12364" t="s">
        <v>8271</v>
      </c>
      <c r="G12364" t="s">
        <v>29</v>
      </c>
      <c r="H12364" s="5">
        <v>164.73</v>
      </c>
      <c r="I12364" s="5">
        <v>164.73</v>
      </c>
      <c r="J12364" s="5">
        <v>0</v>
      </c>
      <c r="K12364" s="5">
        <v>164.73</v>
      </c>
      <c r="L12364" s="5">
        <v>0</v>
      </c>
      <c r="M12364" t="str">
        <f>IF(ISERROR(VLOOKUP(A12364,'[1]Ecart validé'!$A:$A,1,FALSE)),Z12364,"Ecart Validé")</f>
        <v>valid</v>
      </c>
      <c r="R12364" t="s">
        <v>30</v>
      </c>
      <c r="X12364"/>
      <c r="Y12364"/>
      <c r="Z12364" t="s">
        <v>31</v>
      </c>
    </row>
    <row r="12365" spans="1:26" x14ac:dyDescent="0.3">
      <c r="A12365" t="s">
        <v>15287</v>
      </c>
      <c r="B12365" t="s">
        <v>7287</v>
      </c>
      <c r="C12365">
        <v>37413</v>
      </c>
      <c r="D12365" t="str">
        <f>+VLOOKUP(C12365,Param!K:L,2,FALSE)</f>
        <v>DANONE NEDERLAND B.V.</v>
      </c>
      <c r="E12365" t="s">
        <v>7458</v>
      </c>
      <c r="F12365" t="s">
        <v>8271</v>
      </c>
      <c r="G12365" t="s">
        <v>29</v>
      </c>
      <c r="H12365" s="5">
        <v>1191.6600000000001</v>
      </c>
      <c r="I12365" s="5">
        <v>1191.6628000000001</v>
      </c>
      <c r="J12365" s="5">
        <v>-2.7999999999792601E-3</v>
      </c>
      <c r="K12365" s="5">
        <v>1191.6600000000001</v>
      </c>
      <c r="L12365" s="5">
        <v>0</v>
      </c>
      <c r="M12365" t="str">
        <f>IF(ISERROR(VLOOKUP(A12365,'[1]Ecart validé'!$A:$A,1,FALSE)),Z12365,"Ecart Validé")</f>
        <v>valid</v>
      </c>
      <c r="R12365" t="s">
        <v>30</v>
      </c>
      <c r="X12365"/>
      <c r="Y12365"/>
      <c r="Z12365" t="s">
        <v>31</v>
      </c>
    </row>
    <row r="12366" spans="1:26" x14ac:dyDescent="0.3">
      <c r="A12366" t="s">
        <v>15288</v>
      </c>
      <c r="B12366" t="s">
        <v>7287</v>
      </c>
      <c r="C12366">
        <v>37415</v>
      </c>
      <c r="D12366" t="str">
        <f>+VLOOKUP(C12366,Param!K:L,2,FALSE)</f>
        <v>LA LORRAINE BAKERY GROUP</v>
      </c>
      <c r="E12366" t="s">
        <v>7460</v>
      </c>
      <c r="F12366" t="s">
        <v>8271</v>
      </c>
      <c r="G12366" t="s">
        <v>29</v>
      </c>
      <c r="H12366" s="5">
        <v>3270.72</v>
      </c>
      <c r="I12366" s="5">
        <v>3270.7235000000001</v>
      </c>
      <c r="J12366" s="5">
        <v>-3.50000000025829E-3</v>
      </c>
      <c r="K12366" s="5">
        <v>3270.72</v>
      </c>
      <c r="L12366" s="5">
        <v>0</v>
      </c>
      <c r="M12366" t="str">
        <f>IF(ISERROR(VLOOKUP(A12366,'[1]Ecart validé'!$A:$A,1,FALSE)),Z12366,"Ecart Validé")</f>
        <v>valid</v>
      </c>
      <c r="R12366" t="s">
        <v>30</v>
      </c>
      <c r="X12366"/>
      <c r="Y12366"/>
      <c r="Z12366" t="s">
        <v>31</v>
      </c>
    </row>
    <row r="12367" spans="1:26" x14ac:dyDescent="0.3">
      <c r="A12367" t="s">
        <v>15289</v>
      </c>
      <c r="B12367" t="s">
        <v>7287</v>
      </c>
      <c r="C12367">
        <v>105878</v>
      </c>
      <c r="D12367" t="str">
        <f>+VLOOKUP(C12367,Param!K:L,2,FALSE)</f>
        <v>Kellogg’s Produits Alimentaires</v>
      </c>
      <c r="E12367" t="s">
        <v>15290</v>
      </c>
      <c r="F12367" t="s">
        <v>8271</v>
      </c>
      <c r="G12367" t="s">
        <v>29</v>
      </c>
      <c r="H12367" s="5">
        <v>606.76</v>
      </c>
      <c r="I12367" s="5">
        <v>606.75890000000004</v>
      </c>
      <c r="J12367" s="5">
        <v>1.09999999995125E-3</v>
      </c>
      <c r="K12367" s="5">
        <v>606.76</v>
      </c>
      <c r="L12367" s="5">
        <v>0</v>
      </c>
      <c r="M12367" t="str">
        <f>IF(ISERROR(VLOOKUP(A12367,'[1]Ecart validé'!$A:$A,1,FALSE)),Z12367,"Ecart Validé")</f>
        <v>valid</v>
      </c>
      <c r="R12367" t="s">
        <v>30</v>
      </c>
      <c r="X12367"/>
      <c r="Y12367"/>
      <c r="Z12367" t="s">
        <v>31</v>
      </c>
    </row>
    <row r="12368" spans="1:26" x14ac:dyDescent="0.3">
      <c r="A12368" t="s">
        <v>15291</v>
      </c>
      <c r="B12368" t="s">
        <v>7287</v>
      </c>
      <c r="C12368">
        <v>9444</v>
      </c>
      <c r="D12368" t="e">
        <f>+VLOOKUP(C12368,Param!K:L,2,FALSE)</f>
        <v>#N/A</v>
      </c>
      <c r="E12368" t="s">
        <v>15292</v>
      </c>
      <c r="F12368" t="s">
        <v>8271</v>
      </c>
      <c r="G12368" t="s">
        <v>29</v>
      </c>
      <c r="H12368" s="5">
        <v>698.55</v>
      </c>
      <c r="I12368" s="5">
        <v>698.55</v>
      </c>
      <c r="J12368" s="5">
        <v>0</v>
      </c>
      <c r="K12368" s="5">
        <v>698.55</v>
      </c>
      <c r="L12368" s="5">
        <v>0</v>
      </c>
      <c r="M12368" t="str">
        <f>IF(ISERROR(VLOOKUP(A12368,'[1]Ecart validé'!$A:$A,1,FALSE)),Z12368,"Ecart Validé")</f>
        <v>valid</v>
      </c>
      <c r="X12368"/>
      <c r="Y12368"/>
      <c r="Z12368" t="s">
        <v>31</v>
      </c>
    </row>
    <row r="12369" spans="1:26" x14ac:dyDescent="0.3">
      <c r="A12369" t="s">
        <v>15293</v>
      </c>
      <c r="B12369" t="s">
        <v>7287</v>
      </c>
      <c r="C12369">
        <v>330589</v>
      </c>
      <c r="D12369" t="str">
        <f>+VLOOKUP(C12369,Param!K:L,2,FALSE)</f>
        <v>AARNINK VLEESWAREN</v>
      </c>
      <c r="E12369" t="s">
        <v>7556</v>
      </c>
      <c r="F12369" t="s">
        <v>8271</v>
      </c>
      <c r="G12369" t="s">
        <v>29</v>
      </c>
      <c r="H12369" s="5">
        <v>4352.71</v>
      </c>
      <c r="I12369" s="5">
        <v>4352.7125999999998</v>
      </c>
      <c r="J12369" s="5">
        <v>-2.59999999980209E-3</v>
      </c>
      <c r="K12369" s="5">
        <v>4352.71</v>
      </c>
      <c r="L12369" s="5">
        <v>0</v>
      </c>
      <c r="M12369" t="str">
        <f>IF(ISERROR(VLOOKUP(A12369,'[1]Ecart validé'!$A:$A,1,FALSE)),Z12369,"Ecart Validé")</f>
        <v>valid</v>
      </c>
      <c r="R12369" t="s">
        <v>30</v>
      </c>
      <c r="X12369"/>
      <c r="Y12369"/>
      <c r="Z12369" t="s">
        <v>31</v>
      </c>
    </row>
    <row r="12370" spans="1:26" x14ac:dyDescent="0.3">
      <c r="A12370" t="s">
        <v>15294</v>
      </c>
      <c r="B12370" t="s">
        <v>7287</v>
      </c>
      <c r="C12370">
        <v>218940</v>
      </c>
      <c r="D12370" t="str">
        <f>+VLOOKUP(C12370,Param!K:L,2,FALSE)</f>
        <v>DR. OETKER NEDERLAND B.V.</v>
      </c>
      <c r="E12370" t="s">
        <v>15295</v>
      </c>
      <c r="F12370" t="s">
        <v>8260</v>
      </c>
      <c r="G12370" t="s">
        <v>29</v>
      </c>
      <c r="H12370" s="5">
        <v>2.93</v>
      </c>
      <c r="I12370" s="5">
        <v>2.9350000000000001</v>
      </c>
      <c r="J12370" s="5">
        <v>-4.9999999999998899E-3</v>
      </c>
      <c r="K12370" s="5">
        <v>2.93</v>
      </c>
      <c r="L12370" s="5">
        <v>0</v>
      </c>
      <c r="M12370" t="str">
        <f>IF(ISERROR(VLOOKUP(A12370,'[1]Ecart validé'!$A:$A,1,FALSE)),Z12370,"Ecart Validé")</f>
        <v>valid</v>
      </c>
      <c r="R12370" t="s">
        <v>30</v>
      </c>
      <c r="X12370"/>
      <c r="Y12370"/>
      <c r="Z12370" t="s">
        <v>31</v>
      </c>
    </row>
    <row r="12371" spans="1:26" x14ac:dyDescent="0.3">
      <c r="A12371" t="s">
        <v>15296</v>
      </c>
      <c r="B12371" t="s">
        <v>7287</v>
      </c>
      <c r="C12371">
        <v>218940</v>
      </c>
      <c r="D12371" t="str">
        <f>+VLOOKUP(C12371,Param!K:L,2,FALSE)</f>
        <v>DR. OETKER NEDERLAND B.V.</v>
      </c>
      <c r="E12371" t="s">
        <v>15295</v>
      </c>
      <c r="F12371" t="s">
        <v>8262</v>
      </c>
      <c r="G12371" t="s">
        <v>29</v>
      </c>
      <c r="H12371" s="5">
        <v>5.16</v>
      </c>
      <c r="I12371" s="5">
        <v>5.1543000000000001</v>
      </c>
      <c r="J12371" s="5">
        <v>5.7000000000000297E-3</v>
      </c>
      <c r="K12371" s="5">
        <v>5.16</v>
      </c>
      <c r="L12371" s="5">
        <v>0</v>
      </c>
      <c r="M12371" t="str">
        <f>IF(ISERROR(VLOOKUP(A12371,'[1]Ecart validé'!$A:$A,1,FALSE)),Z12371,"Ecart Validé")</f>
        <v>valid</v>
      </c>
      <c r="R12371" t="s">
        <v>30</v>
      </c>
      <c r="X12371"/>
      <c r="Y12371"/>
      <c r="Z12371" t="s">
        <v>31</v>
      </c>
    </row>
    <row r="12372" spans="1:26" x14ac:dyDescent="0.3">
      <c r="A12372" t="s">
        <v>15297</v>
      </c>
      <c r="B12372" t="s">
        <v>7287</v>
      </c>
      <c r="C12372">
        <v>218940</v>
      </c>
      <c r="D12372" t="str">
        <f>+VLOOKUP(C12372,Param!K:L,2,FALSE)</f>
        <v>DR. OETKER NEDERLAND B.V.</v>
      </c>
      <c r="E12372" t="s">
        <v>15295</v>
      </c>
      <c r="F12372" t="s">
        <v>8264</v>
      </c>
      <c r="G12372" t="s">
        <v>29</v>
      </c>
      <c r="H12372" s="5">
        <v>17.559999999999999</v>
      </c>
      <c r="I12372" s="5">
        <v>17.5532</v>
      </c>
      <c r="J12372" s="5">
        <v>6.7999999999983603E-3</v>
      </c>
      <c r="K12372" s="5">
        <v>17.559999999999999</v>
      </c>
      <c r="L12372" s="5">
        <v>0</v>
      </c>
      <c r="M12372" t="str">
        <f>IF(ISERROR(VLOOKUP(A12372,'[1]Ecart validé'!$A:$A,1,FALSE)),Z12372,"Ecart Validé")</f>
        <v>valid</v>
      </c>
      <c r="R12372" t="s">
        <v>30</v>
      </c>
      <c r="X12372"/>
      <c r="Y12372"/>
      <c r="Z12372" t="s">
        <v>31</v>
      </c>
    </row>
    <row r="12373" spans="1:26" x14ac:dyDescent="0.3">
      <c r="A12373" t="s">
        <v>15298</v>
      </c>
      <c r="B12373" t="s">
        <v>7287</v>
      </c>
      <c r="C12373">
        <v>218940</v>
      </c>
      <c r="D12373" t="str">
        <f>+VLOOKUP(C12373,Param!K:L,2,FALSE)</f>
        <v>DR. OETKER NEDERLAND B.V.</v>
      </c>
      <c r="E12373" t="s">
        <v>15295</v>
      </c>
      <c r="F12373" t="s">
        <v>8266</v>
      </c>
      <c r="G12373" t="s">
        <v>29</v>
      </c>
      <c r="H12373" s="5">
        <v>22.76</v>
      </c>
      <c r="I12373" s="5">
        <v>22.762699999999999</v>
      </c>
      <c r="J12373" s="5">
        <v>-2.6999999999972601E-3</v>
      </c>
      <c r="K12373" s="5">
        <v>22.76</v>
      </c>
      <c r="L12373" s="5">
        <v>0</v>
      </c>
      <c r="M12373" t="str">
        <f>IF(ISERROR(VLOOKUP(A12373,'[1]Ecart validé'!$A:$A,1,FALSE)),Z12373,"Ecart Validé")</f>
        <v>valid</v>
      </c>
      <c r="R12373" t="s">
        <v>30</v>
      </c>
      <c r="X12373"/>
      <c r="Y12373"/>
      <c r="Z12373" t="s">
        <v>31</v>
      </c>
    </row>
    <row r="12374" spans="1:26" x14ac:dyDescent="0.3">
      <c r="A12374" t="s">
        <v>15299</v>
      </c>
      <c r="B12374" t="s">
        <v>7287</v>
      </c>
      <c r="C12374">
        <v>257059</v>
      </c>
      <c r="D12374" t="str">
        <f>+VLOOKUP(C12374,Param!K:L,2,FALSE)</f>
        <v>FRIESLANDCAMPINA NEDERLAND B.V.</v>
      </c>
      <c r="E12374" t="s">
        <v>7572</v>
      </c>
      <c r="F12374" t="s">
        <v>8271</v>
      </c>
      <c r="G12374" t="s">
        <v>29</v>
      </c>
      <c r="H12374" s="5">
        <v>5909.3411999999998</v>
      </c>
      <c r="I12374" s="5">
        <v>5909.3411999999998</v>
      </c>
      <c r="J12374" s="5">
        <v>0</v>
      </c>
      <c r="K12374" s="5">
        <v>5909.3411999999998</v>
      </c>
      <c r="L12374" s="5">
        <v>0</v>
      </c>
      <c r="M12374" t="str">
        <f>IF(ISERROR(VLOOKUP(A12374,'[1]Ecart validé'!$A:$A,1,FALSE)),Z12374,"Ecart Validé")</f>
        <v>valid</v>
      </c>
      <c r="X12374"/>
      <c r="Y12374"/>
      <c r="Z12374" t="s">
        <v>31</v>
      </c>
    </row>
    <row r="12375" spans="1:26" x14ac:dyDescent="0.3">
      <c r="A12375" t="s">
        <v>15300</v>
      </c>
      <c r="B12375" t="s">
        <v>7287</v>
      </c>
      <c r="C12375">
        <v>257059</v>
      </c>
      <c r="D12375" t="str">
        <f>+VLOOKUP(C12375,Param!K:L,2,FALSE)</f>
        <v>FRIESLANDCAMPINA NEDERLAND B.V.</v>
      </c>
      <c r="E12375" t="s">
        <v>7574</v>
      </c>
      <c r="F12375" t="s">
        <v>8271</v>
      </c>
      <c r="G12375" t="s">
        <v>29</v>
      </c>
      <c r="H12375" s="5">
        <v>507.68</v>
      </c>
      <c r="I12375" s="5">
        <v>507.67939999999999</v>
      </c>
      <c r="J12375" s="5">
        <v>6.0000000001991696E-4</v>
      </c>
      <c r="K12375" s="5">
        <v>507.68</v>
      </c>
      <c r="L12375" s="5">
        <v>0</v>
      </c>
      <c r="M12375" t="str">
        <f>IF(ISERROR(VLOOKUP(A12375,'[1]Ecart validé'!$A:$A,1,FALSE)),Z12375,"Ecart Validé")</f>
        <v>valid</v>
      </c>
      <c r="X12375"/>
      <c r="Y12375"/>
      <c r="Z12375" t="s">
        <v>31</v>
      </c>
    </row>
    <row r="12376" spans="1:26" x14ac:dyDescent="0.3">
      <c r="A12376" t="s">
        <v>15301</v>
      </c>
      <c r="B12376" t="s">
        <v>7287</v>
      </c>
      <c r="C12376">
        <v>302197</v>
      </c>
      <c r="D12376" t="str">
        <f>+VLOOKUP(C12376,Param!K:L,2,FALSE)</f>
        <v>ZORG VAN DE ZAAK</v>
      </c>
      <c r="E12376" t="s">
        <v>7552</v>
      </c>
      <c r="F12376" t="s">
        <v>8266</v>
      </c>
      <c r="G12376" t="s">
        <v>29</v>
      </c>
      <c r="H12376" s="5">
        <v>489.82</v>
      </c>
      <c r="I12376" s="5">
        <v>489.81869999999998</v>
      </c>
      <c r="J12376" s="5">
        <v>1.3000000000147299E-3</v>
      </c>
      <c r="K12376" s="5">
        <v>489.82</v>
      </c>
      <c r="L12376" s="5">
        <v>0</v>
      </c>
      <c r="M12376" t="str">
        <f>IF(ISERROR(VLOOKUP(A12376,'[1]Ecart validé'!$A:$A,1,FALSE)),Z12376,"Ecart Validé")</f>
        <v>valid</v>
      </c>
      <c r="R12376" t="s">
        <v>30</v>
      </c>
      <c r="X12376"/>
      <c r="Y12376"/>
      <c r="Z12376" t="s">
        <v>31</v>
      </c>
    </row>
    <row r="12377" spans="1:26" x14ac:dyDescent="0.3">
      <c r="A12377" t="s">
        <v>15302</v>
      </c>
      <c r="B12377" t="s">
        <v>7287</v>
      </c>
      <c r="C12377">
        <v>348256</v>
      </c>
      <c r="D12377" t="str">
        <f>+VLOOKUP(C12377,Param!K:L,2,FALSE)</f>
        <v>CORAM HOSPITALITY &amp; PROJECTS B.V</v>
      </c>
      <c r="E12377" t="s">
        <v>7566</v>
      </c>
      <c r="F12377" t="s">
        <v>8266</v>
      </c>
      <c r="G12377" t="s">
        <v>29</v>
      </c>
      <c r="H12377" s="5">
        <v>1285.68</v>
      </c>
      <c r="I12377" s="5">
        <v>1285.68</v>
      </c>
      <c r="J12377" s="5">
        <v>0</v>
      </c>
      <c r="K12377" s="5">
        <v>1285.68</v>
      </c>
      <c r="L12377" s="5">
        <v>0</v>
      </c>
      <c r="M12377" t="str">
        <f>IF(ISERROR(VLOOKUP(A12377,'[1]Ecart validé'!$A:$A,1,FALSE)),Z12377,"Ecart Validé")</f>
        <v>valid</v>
      </c>
      <c r="R12377" t="s">
        <v>30</v>
      </c>
      <c r="X12377"/>
      <c r="Y12377"/>
      <c r="Z12377" t="s">
        <v>31</v>
      </c>
    </row>
    <row r="12378" spans="1:26" x14ac:dyDescent="0.3">
      <c r="A12378" t="s">
        <v>15303</v>
      </c>
      <c r="B12378" t="s">
        <v>7287</v>
      </c>
      <c r="C12378">
        <v>347575</v>
      </c>
      <c r="D12378" t="str">
        <f>+VLOOKUP(C12378,Param!K:L,2,FALSE)</f>
        <v>INTO TELECOM &amp; IT B.V.</v>
      </c>
      <c r="E12378" t="s">
        <v>7558</v>
      </c>
      <c r="F12378" t="s">
        <v>8719</v>
      </c>
      <c r="G12378" t="s">
        <v>29</v>
      </c>
      <c r="H12378" s="5">
        <v>3352.8</v>
      </c>
      <c r="I12378" s="5">
        <v>3352.8</v>
      </c>
      <c r="J12378" s="5">
        <v>0</v>
      </c>
      <c r="K12378" s="5">
        <v>3352.8</v>
      </c>
      <c r="L12378" s="5">
        <v>0</v>
      </c>
      <c r="M12378" t="str">
        <f>IF(ISERROR(VLOOKUP(A12378,'[1]Ecart validé'!$A:$A,1,FALSE)),Z12378,"Ecart Validé")</f>
        <v>valid</v>
      </c>
      <c r="R12378" t="s">
        <v>30</v>
      </c>
      <c r="X12378"/>
      <c r="Y12378"/>
      <c r="Z12378" t="s">
        <v>31</v>
      </c>
    </row>
    <row r="12379" spans="1:26" x14ac:dyDescent="0.3">
      <c r="A12379" t="s">
        <v>15304</v>
      </c>
      <c r="B12379" t="s">
        <v>7287</v>
      </c>
      <c r="C12379">
        <v>347575</v>
      </c>
      <c r="D12379" t="str">
        <f>+VLOOKUP(C12379,Param!K:L,2,FALSE)</f>
        <v>INTO TELECOM &amp; IT B.V.</v>
      </c>
      <c r="E12379" t="s">
        <v>7558</v>
      </c>
      <c r="F12379" t="s">
        <v>8721</v>
      </c>
      <c r="G12379" t="s">
        <v>29</v>
      </c>
      <c r="H12379" s="5">
        <v>3128.4</v>
      </c>
      <c r="I12379" s="5">
        <v>3128.4</v>
      </c>
      <c r="J12379" s="5">
        <v>0</v>
      </c>
      <c r="K12379" s="5">
        <v>3128.4</v>
      </c>
      <c r="L12379" s="5">
        <v>0</v>
      </c>
      <c r="M12379" t="str">
        <f>IF(ISERROR(VLOOKUP(A12379,'[1]Ecart validé'!$A:$A,1,FALSE)),Z12379,"Ecart Validé")</f>
        <v>valid</v>
      </c>
      <c r="R12379" t="s">
        <v>30</v>
      </c>
      <c r="X12379"/>
      <c r="Y12379"/>
      <c r="Z12379" t="s">
        <v>31</v>
      </c>
    </row>
    <row r="12380" spans="1:26" x14ac:dyDescent="0.3">
      <c r="A12380" t="s">
        <v>15305</v>
      </c>
      <c r="B12380" t="s">
        <v>7287</v>
      </c>
      <c r="C12380" t="s">
        <v>15306</v>
      </c>
      <c r="D12380" t="str">
        <f>+VLOOKUP(C12380,Param!K:L,2,FALSE)</f>
        <v>De Nieuwe Lichting Groep B.V. (DNL)</v>
      </c>
      <c r="E12380" t="s">
        <v>15307</v>
      </c>
      <c r="F12380" t="s">
        <v>8266</v>
      </c>
      <c r="G12380" t="s">
        <v>29</v>
      </c>
      <c r="H12380" s="5">
        <v>203</v>
      </c>
      <c r="I12380" s="5">
        <v>202.99700000000001</v>
      </c>
      <c r="J12380" s="5">
        <v>2.9999999999858998E-3</v>
      </c>
      <c r="K12380" s="5">
        <v>203</v>
      </c>
      <c r="L12380" s="5">
        <v>0</v>
      </c>
      <c r="M12380" t="str">
        <f>IF(ISERROR(VLOOKUP(A12380,'[1]Ecart validé'!$A:$A,1,FALSE)),Z12380,"Ecart Validé")</f>
        <v>valid</v>
      </c>
      <c r="R12380" t="s">
        <v>30</v>
      </c>
      <c r="X12380"/>
      <c r="Y12380"/>
      <c r="Z12380" t="s">
        <v>31</v>
      </c>
    </row>
    <row r="12381" spans="1:26" x14ac:dyDescent="0.3">
      <c r="A12381" t="s">
        <v>15308</v>
      </c>
      <c r="B12381" t="s">
        <v>7287</v>
      </c>
      <c r="C12381">
        <v>304066</v>
      </c>
      <c r="D12381" t="str">
        <f>+VLOOKUP(C12381,Param!K:L,2,FALSE)</f>
        <v>NEKTAR NATURA GMBH</v>
      </c>
      <c r="E12381" t="s">
        <v>15309</v>
      </c>
      <c r="F12381" t="s">
        <v>8264</v>
      </c>
      <c r="G12381" t="s">
        <v>29</v>
      </c>
      <c r="H12381" s="5">
        <v>665.76</v>
      </c>
      <c r="I12381" s="5">
        <v>665.76</v>
      </c>
      <c r="J12381" s="5">
        <v>0</v>
      </c>
      <c r="K12381" s="5">
        <v>665.76</v>
      </c>
      <c r="L12381" s="5">
        <v>0</v>
      </c>
      <c r="M12381" t="str">
        <f>IF(ISERROR(VLOOKUP(A12381,'[1]Ecart validé'!$A:$A,1,FALSE)),Z12381,"Ecart Validé")</f>
        <v>valid</v>
      </c>
      <c r="R12381" t="s">
        <v>30</v>
      </c>
      <c r="X12381"/>
      <c r="Y12381"/>
      <c r="Z12381" t="s">
        <v>31</v>
      </c>
    </row>
    <row r="12382" spans="1:26" x14ac:dyDescent="0.3">
      <c r="A12382" t="s">
        <v>15310</v>
      </c>
      <c r="B12382" t="s">
        <v>7287</v>
      </c>
      <c r="C12382">
        <v>304066</v>
      </c>
      <c r="D12382" t="str">
        <f>+VLOOKUP(C12382,Param!K:L,2,FALSE)</f>
        <v>NEKTAR NATURA GMBH</v>
      </c>
      <c r="E12382" t="s">
        <v>15309</v>
      </c>
      <c r="F12382" t="s">
        <v>8266</v>
      </c>
      <c r="G12382" t="s">
        <v>29</v>
      </c>
      <c r="H12382" s="5">
        <v>824.82</v>
      </c>
      <c r="I12382" s="5">
        <v>824.82</v>
      </c>
      <c r="J12382" s="5">
        <v>0</v>
      </c>
      <c r="K12382" s="5">
        <v>824.82</v>
      </c>
      <c r="L12382" s="5">
        <v>0</v>
      </c>
      <c r="M12382" t="str">
        <f>IF(ISERROR(VLOOKUP(A12382,'[1]Ecart validé'!$A:$A,1,FALSE)),Z12382,"Ecart Validé")</f>
        <v>valid</v>
      </c>
      <c r="R12382" t="s">
        <v>30</v>
      </c>
      <c r="X12382"/>
      <c r="Y12382"/>
      <c r="Z12382" t="s">
        <v>31</v>
      </c>
    </row>
    <row r="12383" spans="1:26" x14ac:dyDescent="0.3">
      <c r="A12383" t="s">
        <v>15311</v>
      </c>
      <c r="B12383" t="s">
        <v>7287</v>
      </c>
      <c r="C12383">
        <v>37590</v>
      </c>
      <c r="D12383" t="str">
        <f>+VLOOKUP(C12383,Param!K:L,2,FALSE)</f>
        <v>WORLDLINE NV</v>
      </c>
      <c r="E12383" t="s">
        <v>15312</v>
      </c>
      <c r="F12383" t="s">
        <v>8271</v>
      </c>
      <c r="G12383" t="s">
        <v>29</v>
      </c>
      <c r="H12383" s="5">
        <v>3665.89</v>
      </c>
      <c r="I12383" s="5">
        <v>3665.8890000000001</v>
      </c>
      <c r="J12383" s="5">
        <v>9.9999999974897903E-4</v>
      </c>
      <c r="K12383" s="5">
        <v>3665.89</v>
      </c>
      <c r="L12383" s="5">
        <v>0</v>
      </c>
      <c r="M12383" t="str">
        <f>IF(ISERROR(VLOOKUP(A12383,'[1]Ecart validé'!$A:$A,1,FALSE)),Z12383,"Ecart Validé")</f>
        <v>valid</v>
      </c>
      <c r="R12383" t="s">
        <v>30</v>
      </c>
      <c r="X12383"/>
      <c r="Y12383"/>
      <c r="Z12383" t="s">
        <v>31</v>
      </c>
    </row>
    <row r="12384" spans="1:26" x14ac:dyDescent="0.3">
      <c r="A12384" t="s">
        <v>15313</v>
      </c>
      <c r="B12384" t="s">
        <v>7287</v>
      </c>
      <c r="C12384">
        <v>283629</v>
      </c>
      <c r="D12384" t="str">
        <f>+VLOOKUP(C12384,Param!K:L,2,FALSE)</f>
        <v>TLANT NEDERLAND BV</v>
      </c>
      <c r="E12384" t="s">
        <v>7576</v>
      </c>
      <c r="F12384" t="s">
        <v>8271</v>
      </c>
      <c r="G12384" t="s">
        <v>29</v>
      </c>
      <c r="H12384" s="5">
        <v>1695.22</v>
      </c>
      <c r="I12384" s="5">
        <v>1695.2194</v>
      </c>
      <c r="J12384" s="5">
        <v>6.0000000007676103E-4</v>
      </c>
      <c r="K12384" s="5">
        <v>1695.2194</v>
      </c>
      <c r="L12384" s="5">
        <v>6.0000000007676103E-4</v>
      </c>
      <c r="M12384" t="str">
        <f>IF(ISERROR(VLOOKUP(A12384,'[1]Ecart validé'!$A:$A,1,FALSE)),Z12384,"Ecart Validé")</f>
        <v>valid</v>
      </c>
      <c r="R12384" t="s">
        <v>30</v>
      </c>
      <c r="X12384"/>
      <c r="Y12384"/>
      <c r="Z12384" t="s">
        <v>31</v>
      </c>
    </row>
    <row r="12385" spans="1:26" x14ac:dyDescent="0.3">
      <c r="A12385" t="s">
        <v>15314</v>
      </c>
      <c r="B12385" t="s">
        <v>7287</v>
      </c>
      <c r="C12385">
        <v>207564</v>
      </c>
      <c r="D12385" t="str">
        <f>+VLOOKUP(C12385,Param!K:L,2,FALSE)</f>
        <v>MARKET SCOUTING COM V</v>
      </c>
      <c r="E12385" t="s">
        <v>7570</v>
      </c>
      <c r="F12385" t="s">
        <v>8271</v>
      </c>
      <c r="G12385" t="s">
        <v>29</v>
      </c>
      <c r="H12385" s="5">
        <v>56</v>
      </c>
      <c r="I12385" s="5">
        <v>56</v>
      </c>
      <c r="J12385" s="5">
        <v>0</v>
      </c>
      <c r="K12385" s="5">
        <v>56</v>
      </c>
      <c r="L12385" s="5">
        <v>0</v>
      </c>
      <c r="M12385" t="str">
        <f>IF(ISERROR(VLOOKUP(A12385,'[1]Ecart validé'!$A:$A,1,FALSE)),Z12385,"Ecart Validé")</f>
        <v>valid</v>
      </c>
      <c r="R12385" t="s">
        <v>30</v>
      </c>
      <c r="X12385"/>
      <c r="Y12385"/>
      <c r="Z12385" t="s">
        <v>31</v>
      </c>
    </row>
    <row r="12386" spans="1:26" x14ac:dyDescent="0.3">
      <c r="A12386" t="s">
        <v>15315</v>
      </c>
      <c r="B12386" t="s">
        <v>7287</v>
      </c>
      <c r="C12386">
        <v>9022</v>
      </c>
      <c r="D12386" t="str">
        <f>+VLOOKUP(C12386,Param!K:L,2,FALSE)</f>
        <v>NESPRESSO NEDERLAND B.V.</v>
      </c>
      <c r="E12386" t="s">
        <v>7328</v>
      </c>
      <c r="F12386" t="s">
        <v>8271</v>
      </c>
      <c r="G12386" t="s">
        <v>29</v>
      </c>
      <c r="H12386" s="5">
        <v>4437.2</v>
      </c>
      <c r="I12386" s="5">
        <v>4437.2</v>
      </c>
      <c r="J12386" s="5">
        <v>0</v>
      </c>
      <c r="K12386" s="5">
        <v>4437.2</v>
      </c>
      <c r="L12386" s="5">
        <v>0</v>
      </c>
      <c r="M12386" t="str">
        <f>IF(ISERROR(VLOOKUP(A12386,'[1]Ecart validé'!$A:$A,1,FALSE)),Z12386,"Ecart Validé")</f>
        <v>valid</v>
      </c>
      <c r="R12386" t="s">
        <v>30</v>
      </c>
      <c r="X12386"/>
      <c r="Y12386"/>
      <c r="Z12386" t="s">
        <v>31</v>
      </c>
    </row>
    <row r="12387" spans="1:26" x14ac:dyDescent="0.3">
      <c r="A12387" t="s">
        <v>15316</v>
      </c>
      <c r="B12387" t="s">
        <v>7287</v>
      </c>
      <c r="C12387">
        <v>366589</v>
      </c>
      <c r="D12387" t="str">
        <f>+VLOOKUP(C12387,Param!K:L,2,FALSE)</f>
        <v>DDC Consulting</v>
      </c>
      <c r="E12387" t="s">
        <v>15317</v>
      </c>
      <c r="F12387" t="s">
        <v>8266</v>
      </c>
      <c r="G12387" t="s">
        <v>29</v>
      </c>
      <c r="H12387" s="5">
        <v>112</v>
      </c>
      <c r="I12387" s="5">
        <v>112</v>
      </c>
      <c r="J12387" s="5">
        <v>0</v>
      </c>
      <c r="K12387" s="5">
        <v>112</v>
      </c>
      <c r="L12387" s="5">
        <v>0</v>
      </c>
      <c r="M12387" t="str">
        <f>IF(ISERROR(VLOOKUP(A12387,'[1]Ecart validé'!$A:$A,1,FALSE)),Z12387,"Ecart Validé")</f>
        <v>valid</v>
      </c>
      <c r="R12387" t="s">
        <v>30</v>
      </c>
      <c r="X12387"/>
      <c r="Y12387"/>
      <c r="Z12387" t="s">
        <v>31</v>
      </c>
    </row>
    <row r="12388" spans="1:26" x14ac:dyDescent="0.3">
      <c r="A12388" t="s">
        <v>15318</v>
      </c>
      <c r="B12388" t="s">
        <v>7287</v>
      </c>
      <c r="C12388">
        <v>366591</v>
      </c>
      <c r="D12388" t="e">
        <f>+VLOOKUP(C12388,Param!K:L,2,FALSE)</f>
        <v>#N/A</v>
      </c>
      <c r="E12388" t="s">
        <v>15319</v>
      </c>
      <c r="F12388" t="s">
        <v>8271</v>
      </c>
      <c r="G12388" t="s">
        <v>29</v>
      </c>
      <c r="H12388" s="5">
        <v>556.30999999999995</v>
      </c>
      <c r="I12388" s="5">
        <v>556.3134</v>
      </c>
      <c r="J12388" s="5">
        <v>-3.4000000000560201E-3</v>
      </c>
      <c r="K12388" s="5">
        <v>556.30999999999995</v>
      </c>
      <c r="L12388" s="5">
        <v>0</v>
      </c>
      <c r="M12388" t="str">
        <f>IF(ISERROR(VLOOKUP(A12388,'[1]Ecart validé'!$A:$A,1,FALSE)),Z12388,"Ecart Validé")</f>
        <v>valid</v>
      </c>
      <c r="X12388"/>
      <c r="Y12388"/>
      <c r="Z12388" t="s">
        <v>31</v>
      </c>
    </row>
    <row r="12389" spans="1:26" x14ac:dyDescent="0.3">
      <c r="A12389" t="s">
        <v>15320</v>
      </c>
      <c r="B12389" t="s">
        <v>7287</v>
      </c>
      <c r="C12389">
        <v>42559</v>
      </c>
      <c r="D12389" t="str">
        <f>+VLOOKUP(C12389,Param!K:L,2,FALSE)</f>
        <v>BRINK'SOLUTIONS NEDERLAND BV</v>
      </c>
      <c r="E12389" t="s">
        <v>7583</v>
      </c>
      <c r="F12389" t="s">
        <v>8271</v>
      </c>
      <c r="G12389" t="s">
        <v>29</v>
      </c>
      <c r="H12389" s="5">
        <v>8.25</v>
      </c>
      <c r="I12389" s="5">
        <v>8.2484999999999999</v>
      </c>
      <c r="J12389" s="5">
        <v>1.5000000000000499E-3</v>
      </c>
      <c r="K12389" s="5">
        <v>8.25</v>
      </c>
      <c r="L12389" s="5">
        <v>0</v>
      </c>
      <c r="M12389" t="str">
        <f>IF(ISERROR(VLOOKUP(A12389,'[1]Ecart validé'!$A:$A,1,FALSE)),Z12389,"Ecart Validé")</f>
        <v>valid</v>
      </c>
      <c r="X12389"/>
      <c r="Y12389"/>
      <c r="Z12389" t="s">
        <v>31</v>
      </c>
    </row>
    <row r="12390" spans="1:26" x14ac:dyDescent="0.3">
      <c r="A12390" t="s">
        <v>15321</v>
      </c>
      <c r="B12390" t="s">
        <v>7587</v>
      </c>
      <c r="C12390">
        <v>703</v>
      </c>
      <c r="D12390" t="str">
        <f>+VLOOKUP(C12390,Param!K:L,2,FALSE)</f>
        <v>ADA COSMETICS INTERNATIONAL GMBH</v>
      </c>
      <c r="E12390" t="s">
        <v>7588</v>
      </c>
      <c r="F12390" t="s">
        <v>8264</v>
      </c>
      <c r="G12390" t="s">
        <v>29</v>
      </c>
      <c r="H12390" s="5">
        <v>73.36</v>
      </c>
      <c r="I12390" s="5">
        <v>73.358000000000004</v>
      </c>
      <c r="J12390" s="5">
        <v>1.9999999999953302E-3</v>
      </c>
      <c r="K12390" s="5">
        <v>73.36</v>
      </c>
      <c r="L12390" s="5">
        <v>0</v>
      </c>
      <c r="M12390" t="str">
        <f>IF(ISERROR(VLOOKUP(A12390,'[1]Ecart validé'!$A:$A,1,FALSE)),Z12390,"Ecart Validé")</f>
        <v>valid</v>
      </c>
      <c r="R12390" t="s">
        <v>30</v>
      </c>
      <c r="X12390"/>
      <c r="Y12390"/>
      <c r="Z12390" t="s">
        <v>31</v>
      </c>
    </row>
    <row r="12391" spans="1:26" x14ac:dyDescent="0.3">
      <c r="A12391" t="s">
        <v>15322</v>
      </c>
      <c r="B12391" t="s">
        <v>7587</v>
      </c>
      <c r="C12391">
        <v>703</v>
      </c>
      <c r="D12391" t="str">
        <f>+VLOOKUP(C12391,Param!K:L,2,FALSE)</f>
        <v>ADA COSMETICS INTERNATIONAL GMBH</v>
      </c>
      <c r="E12391" t="s">
        <v>7588</v>
      </c>
      <c r="F12391" t="s">
        <v>8266</v>
      </c>
      <c r="G12391" t="s">
        <v>29</v>
      </c>
      <c r="H12391" s="5">
        <v>52.92</v>
      </c>
      <c r="I12391" s="5">
        <v>52.924399999999999</v>
      </c>
      <c r="J12391" s="5">
        <v>-4.39999999999685E-3</v>
      </c>
      <c r="K12391" s="5">
        <v>52.92</v>
      </c>
      <c r="L12391" s="5">
        <v>0</v>
      </c>
      <c r="M12391" t="str">
        <f>IF(ISERROR(VLOOKUP(A12391,'[1]Ecart validé'!$A:$A,1,FALSE)),Z12391,"Ecart Validé")</f>
        <v>valid</v>
      </c>
      <c r="R12391" t="s">
        <v>30</v>
      </c>
      <c r="X12391"/>
      <c r="Y12391"/>
      <c r="Z12391" t="s">
        <v>31</v>
      </c>
    </row>
    <row r="12392" spans="1:26" x14ac:dyDescent="0.3">
      <c r="A12392" t="s">
        <v>15323</v>
      </c>
      <c r="B12392" t="s">
        <v>7587</v>
      </c>
      <c r="C12392">
        <v>1499</v>
      </c>
      <c r="D12392" t="str">
        <f>+VLOOKUP(C12392,Param!K:L,2,FALSE)</f>
        <v>STANDARD TEXTILE SAS</v>
      </c>
      <c r="E12392" t="s">
        <v>7591</v>
      </c>
      <c r="F12392" t="s">
        <v>8260</v>
      </c>
      <c r="G12392" t="s">
        <v>29</v>
      </c>
      <c r="H12392" s="5">
        <v>252.69</v>
      </c>
      <c r="I12392" s="5">
        <v>252.69</v>
      </c>
      <c r="J12392" s="5">
        <v>0</v>
      </c>
      <c r="K12392" s="5">
        <v>252.69</v>
      </c>
      <c r="L12392" s="5">
        <v>0</v>
      </c>
      <c r="M12392" t="str">
        <f>IF(ISERROR(VLOOKUP(A12392,'[1]Ecart validé'!$A:$A,1,FALSE)),Z12392,"Ecart Validé")</f>
        <v>valid</v>
      </c>
      <c r="R12392" t="s">
        <v>30</v>
      </c>
      <c r="X12392"/>
      <c r="Y12392"/>
      <c r="Z12392" t="s">
        <v>31</v>
      </c>
    </row>
    <row r="12393" spans="1:26" x14ac:dyDescent="0.3">
      <c r="A12393" t="s">
        <v>15324</v>
      </c>
      <c r="B12393" t="s">
        <v>7587</v>
      </c>
      <c r="C12393">
        <v>1499</v>
      </c>
      <c r="D12393" t="str">
        <f>+VLOOKUP(C12393,Param!K:L,2,FALSE)</f>
        <v>STANDARD TEXTILE SAS</v>
      </c>
      <c r="E12393" t="s">
        <v>7591</v>
      </c>
      <c r="F12393" t="s">
        <v>8262</v>
      </c>
      <c r="G12393" t="s">
        <v>29</v>
      </c>
      <c r="H12393" s="5">
        <v>231.11</v>
      </c>
      <c r="I12393" s="5">
        <v>231.114</v>
      </c>
      <c r="J12393" s="5">
        <v>-3.9999999999906699E-3</v>
      </c>
      <c r="K12393" s="5">
        <v>231.11</v>
      </c>
      <c r="L12393" s="5">
        <v>0</v>
      </c>
      <c r="M12393" t="str">
        <f>IF(ISERROR(VLOOKUP(A12393,'[1]Ecart validé'!$A:$A,1,FALSE)),Z12393,"Ecart Validé")</f>
        <v>valid</v>
      </c>
      <c r="R12393" t="s">
        <v>30</v>
      </c>
      <c r="X12393"/>
      <c r="Y12393"/>
      <c r="Z12393" t="s">
        <v>31</v>
      </c>
    </row>
    <row r="12394" spans="1:26" x14ac:dyDescent="0.3">
      <c r="A12394" t="s">
        <v>15325</v>
      </c>
      <c r="B12394" t="s">
        <v>7587</v>
      </c>
      <c r="C12394">
        <v>1499</v>
      </c>
      <c r="D12394" t="str">
        <f>+VLOOKUP(C12394,Param!K:L,2,FALSE)</f>
        <v>STANDARD TEXTILE SAS</v>
      </c>
      <c r="E12394" t="s">
        <v>7591</v>
      </c>
      <c r="F12394" t="s">
        <v>8264</v>
      </c>
      <c r="G12394" t="s">
        <v>29</v>
      </c>
      <c r="H12394" s="5">
        <v>331.33</v>
      </c>
      <c r="I12394" s="5">
        <v>331.33199999999999</v>
      </c>
      <c r="J12394" s="5">
        <v>-2.0000000000095402E-3</v>
      </c>
      <c r="K12394" s="5">
        <v>331.33</v>
      </c>
      <c r="L12394" s="5">
        <v>0</v>
      </c>
      <c r="M12394" t="str">
        <f>IF(ISERROR(VLOOKUP(A12394,'[1]Ecart validé'!$A:$A,1,FALSE)),Z12394,"Ecart Validé")</f>
        <v>valid</v>
      </c>
      <c r="R12394" t="s">
        <v>30</v>
      </c>
      <c r="X12394"/>
      <c r="Y12394"/>
      <c r="Z12394" t="s">
        <v>31</v>
      </c>
    </row>
    <row r="12395" spans="1:26" x14ac:dyDescent="0.3">
      <c r="A12395" t="s">
        <v>15326</v>
      </c>
      <c r="B12395" t="s">
        <v>7587</v>
      </c>
      <c r="C12395">
        <v>1499</v>
      </c>
      <c r="D12395" t="str">
        <f>+VLOOKUP(C12395,Param!K:L,2,FALSE)</f>
        <v>STANDARD TEXTILE SAS</v>
      </c>
      <c r="E12395" t="s">
        <v>7591</v>
      </c>
      <c r="F12395" t="s">
        <v>8266</v>
      </c>
      <c r="G12395" t="s">
        <v>29</v>
      </c>
      <c r="H12395" s="5">
        <v>746.61</v>
      </c>
      <c r="I12395" s="5">
        <v>746.61450000000002</v>
      </c>
      <c r="J12395" s="5">
        <v>-4.5000000000072699E-3</v>
      </c>
      <c r="K12395" s="5">
        <v>746.61</v>
      </c>
      <c r="L12395" s="5">
        <v>0</v>
      </c>
      <c r="M12395" t="str">
        <f>IF(ISERROR(VLOOKUP(A12395,'[1]Ecart validé'!$A:$A,1,FALSE)),Z12395,"Ecart Validé")</f>
        <v>valid</v>
      </c>
      <c r="R12395" t="s">
        <v>30</v>
      </c>
      <c r="X12395"/>
      <c r="Y12395"/>
      <c r="Z12395" t="s">
        <v>31</v>
      </c>
    </row>
    <row r="12396" spans="1:26" x14ac:dyDescent="0.3">
      <c r="A12396" t="s">
        <v>15327</v>
      </c>
      <c r="B12396" t="s">
        <v>7587</v>
      </c>
      <c r="C12396">
        <v>1499</v>
      </c>
      <c r="D12396" t="str">
        <f>+VLOOKUP(C12396,Param!K:L,2,FALSE)</f>
        <v>STANDARD TEXTILE SAS</v>
      </c>
      <c r="E12396" t="s">
        <v>7595</v>
      </c>
      <c r="F12396" t="s">
        <v>8260</v>
      </c>
      <c r="G12396" t="s">
        <v>29</v>
      </c>
      <c r="H12396" s="5">
        <v>764.32</v>
      </c>
      <c r="I12396" s="5">
        <v>764.32299999999998</v>
      </c>
      <c r="J12396" s="5">
        <v>-2.9999999999290499E-3</v>
      </c>
      <c r="K12396" s="5">
        <v>764.32</v>
      </c>
      <c r="L12396" s="5">
        <v>0</v>
      </c>
      <c r="M12396" t="str">
        <f>IF(ISERROR(VLOOKUP(A12396,'[1]Ecart validé'!$A:$A,1,FALSE)),Z12396,"Ecart Validé")</f>
        <v>valid</v>
      </c>
      <c r="R12396" t="s">
        <v>30</v>
      </c>
      <c r="X12396"/>
      <c r="Y12396"/>
      <c r="Z12396" t="s">
        <v>31</v>
      </c>
    </row>
    <row r="12397" spans="1:26" x14ac:dyDescent="0.3">
      <c r="A12397" t="s">
        <v>15328</v>
      </c>
      <c r="B12397" t="s">
        <v>7587</v>
      </c>
      <c r="C12397">
        <v>1499</v>
      </c>
      <c r="D12397" t="str">
        <f>+VLOOKUP(C12397,Param!K:L,2,FALSE)</f>
        <v>STANDARD TEXTILE SAS</v>
      </c>
      <c r="E12397" t="s">
        <v>7595</v>
      </c>
      <c r="F12397" t="s">
        <v>8262</v>
      </c>
      <c r="G12397" t="s">
        <v>29</v>
      </c>
      <c r="H12397" s="5">
        <v>215.3</v>
      </c>
      <c r="I12397" s="5">
        <v>215.29900000000001</v>
      </c>
      <c r="J12397" s="5">
        <v>1.0000000000047701E-3</v>
      </c>
      <c r="K12397" s="5">
        <v>215.3</v>
      </c>
      <c r="L12397" s="5">
        <v>0</v>
      </c>
      <c r="M12397" t="str">
        <f>IF(ISERROR(VLOOKUP(A12397,'[1]Ecart validé'!$A:$A,1,FALSE)),Z12397,"Ecart Validé")</f>
        <v>valid</v>
      </c>
      <c r="R12397" t="s">
        <v>30</v>
      </c>
      <c r="X12397"/>
      <c r="Y12397"/>
      <c r="Z12397" t="s">
        <v>31</v>
      </c>
    </row>
    <row r="12398" spans="1:26" x14ac:dyDescent="0.3">
      <c r="A12398" t="s">
        <v>15329</v>
      </c>
      <c r="B12398" t="s">
        <v>7587</v>
      </c>
      <c r="C12398">
        <v>1499</v>
      </c>
      <c r="D12398" t="str">
        <f>+VLOOKUP(C12398,Param!K:L,2,FALSE)</f>
        <v>STANDARD TEXTILE SAS</v>
      </c>
      <c r="E12398" t="s">
        <v>7595</v>
      </c>
      <c r="F12398" t="s">
        <v>8264</v>
      </c>
      <c r="G12398" t="s">
        <v>29</v>
      </c>
      <c r="H12398" s="5">
        <v>40.880000000000003</v>
      </c>
      <c r="I12398" s="5">
        <v>40.880000000000003</v>
      </c>
      <c r="J12398" s="5">
        <v>0</v>
      </c>
      <c r="K12398" s="5">
        <v>40.880000000000003</v>
      </c>
      <c r="L12398" s="5">
        <v>0</v>
      </c>
      <c r="M12398" t="str">
        <f>IF(ISERROR(VLOOKUP(A12398,'[1]Ecart validé'!$A:$A,1,FALSE)),Z12398,"Ecart Validé")</f>
        <v>valid</v>
      </c>
      <c r="R12398" t="s">
        <v>30</v>
      </c>
      <c r="X12398"/>
      <c r="Y12398"/>
      <c r="Z12398" t="s">
        <v>31</v>
      </c>
    </row>
    <row r="12399" spans="1:26" x14ac:dyDescent="0.3">
      <c r="A12399" t="s">
        <v>15330</v>
      </c>
      <c r="B12399" t="s">
        <v>7587</v>
      </c>
      <c r="C12399">
        <v>1499</v>
      </c>
      <c r="D12399" t="str">
        <f>+VLOOKUP(C12399,Param!K:L,2,FALSE)</f>
        <v>STANDARD TEXTILE SAS</v>
      </c>
      <c r="E12399" t="s">
        <v>7595</v>
      </c>
      <c r="F12399" t="s">
        <v>8266</v>
      </c>
      <c r="G12399" t="s">
        <v>29</v>
      </c>
      <c r="H12399" s="5">
        <v>2193.69</v>
      </c>
      <c r="I12399" s="5">
        <v>2193.6936000000001</v>
      </c>
      <c r="J12399" s="5">
        <v>-3.6000000000058199E-3</v>
      </c>
      <c r="K12399" s="5">
        <v>2193.69</v>
      </c>
      <c r="L12399" s="5">
        <v>0</v>
      </c>
      <c r="M12399" t="str">
        <f>IF(ISERROR(VLOOKUP(A12399,'[1]Ecart validé'!$A:$A,1,FALSE)),Z12399,"Ecart Validé")</f>
        <v>valid</v>
      </c>
      <c r="R12399" t="s">
        <v>30</v>
      </c>
      <c r="X12399"/>
      <c r="Y12399"/>
      <c r="Z12399" t="s">
        <v>31</v>
      </c>
    </row>
    <row r="12400" spans="1:26" x14ac:dyDescent="0.3">
      <c r="A12400" t="s">
        <v>15331</v>
      </c>
      <c r="B12400" t="s">
        <v>7587</v>
      </c>
      <c r="C12400">
        <v>3763</v>
      </c>
      <c r="D12400" t="str">
        <f>+VLOOKUP(C12400,Param!K:L,2,FALSE)</f>
        <v>ONITY S.L.</v>
      </c>
      <c r="E12400" t="s">
        <v>7601</v>
      </c>
      <c r="F12400" t="s">
        <v>8260</v>
      </c>
      <c r="G12400" t="s">
        <v>29</v>
      </c>
      <c r="H12400" s="5">
        <v>68.89</v>
      </c>
      <c r="I12400" s="5">
        <v>68.885999999999996</v>
      </c>
      <c r="J12400" s="5">
        <v>4.0000000000048799E-3</v>
      </c>
      <c r="K12400" s="5">
        <v>68.89</v>
      </c>
      <c r="L12400" s="5">
        <v>0</v>
      </c>
      <c r="M12400" t="str">
        <f>IF(ISERROR(VLOOKUP(A12400,'[1]Ecart validé'!$A:$A,1,FALSE)),Z12400,"Ecart Validé")</f>
        <v>valid</v>
      </c>
      <c r="R12400" t="s">
        <v>30</v>
      </c>
      <c r="X12400"/>
      <c r="Y12400"/>
      <c r="Z12400" t="s">
        <v>31</v>
      </c>
    </row>
    <row r="12401" spans="1:26" x14ac:dyDescent="0.3">
      <c r="A12401" t="s">
        <v>15332</v>
      </c>
      <c r="B12401" t="s">
        <v>7587</v>
      </c>
      <c r="C12401">
        <v>3763</v>
      </c>
      <c r="D12401" t="str">
        <f>+VLOOKUP(C12401,Param!K:L,2,FALSE)</f>
        <v>ONITY S.L.</v>
      </c>
      <c r="E12401" t="s">
        <v>7601</v>
      </c>
      <c r="F12401" t="s">
        <v>8266</v>
      </c>
      <c r="G12401" t="s">
        <v>29</v>
      </c>
      <c r="H12401" s="5">
        <v>1.89</v>
      </c>
      <c r="I12401" s="5">
        <v>1.8919999999999999</v>
      </c>
      <c r="J12401" s="5">
        <v>-2E-3</v>
      </c>
      <c r="K12401" s="5">
        <v>1.89</v>
      </c>
      <c r="L12401" s="5">
        <v>0</v>
      </c>
      <c r="M12401" t="str">
        <f>IF(ISERROR(VLOOKUP(A12401,'[1]Ecart validé'!$A:$A,1,FALSE)),Z12401,"Ecart Validé")</f>
        <v>valid</v>
      </c>
      <c r="R12401" t="s">
        <v>30</v>
      </c>
      <c r="X12401"/>
      <c r="Y12401"/>
      <c r="Z12401" t="s">
        <v>31</v>
      </c>
    </row>
    <row r="12402" spans="1:26" x14ac:dyDescent="0.3">
      <c r="A12402" t="s">
        <v>15333</v>
      </c>
      <c r="B12402" t="s">
        <v>7587</v>
      </c>
      <c r="C12402">
        <v>4064</v>
      </c>
      <c r="D12402" t="str">
        <f>+VLOOKUP(C12402,Param!K:L,2,FALSE)</f>
        <v>AZULEJOS PEÑA, S.A.</v>
      </c>
      <c r="E12402" t="s">
        <v>7605</v>
      </c>
      <c r="F12402" t="s">
        <v>8266</v>
      </c>
      <c r="G12402" t="s">
        <v>29</v>
      </c>
      <c r="H12402" s="5">
        <v>4.8099999999999996</v>
      </c>
      <c r="I12402" s="5">
        <v>4.8113000000000001</v>
      </c>
      <c r="J12402" s="5">
        <v>-1.3000000000005199E-3</v>
      </c>
      <c r="K12402" s="5">
        <v>4.8099999999999996</v>
      </c>
      <c r="L12402" s="5">
        <v>0</v>
      </c>
      <c r="M12402" t="str">
        <f>IF(ISERROR(VLOOKUP(A12402,'[1]Ecart validé'!$A:$A,1,FALSE)),Z12402,"Ecart Validé")</f>
        <v>valid</v>
      </c>
      <c r="R12402" t="s">
        <v>30</v>
      </c>
      <c r="X12402"/>
      <c r="Y12402"/>
      <c r="Z12402" t="s">
        <v>31</v>
      </c>
    </row>
    <row r="12403" spans="1:26" x14ac:dyDescent="0.3">
      <c r="A12403" t="s">
        <v>15334</v>
      </c>
      <c r="B12403" t="s">
        <v>7587</v>
      </c>
      <c r="C12403">
        <v>4586</v>
      </c>
      <c r="D12403" t="str">
        <f>+VLOOKUP(C12403,Param!K:L,2,FALSE)</f>
        <v>ESTUDIO GARBAYO S.L</v>
      </c>
      <c r="E12403" t="s">
        <v>7607</v>
      </c>
      <c r="F12403" t="s">
        <v>8260</v>
      </c>
      <c r="G12403" t="s">
        <v>29</v>
      </c>
      <c r="H12403" s="5">
        <v>12.13</v>
      </c>
      <c r="I12403" s="5">
        <v>12.125</v>
      </c>
      <c r="J12403" s="5">
        <v>5.0000000000007799E-3</v>
      </c>
      <c r="K12403" s="5">
        <v>12.13</v>
      </c>
      <c r="L12403" s="5">
        <v>0</v>
      </c>
      <c r="M12403" t="str">
        <f>IF(ISERROR(VLOOKUP(A12403,'[1]Ecart validé'!$A:$A,1,FALSE)),Z12403,"Ecart Validé")</f>
        <v>valid</v>
      </c>
      <c r="R12403" t="s">
        <v>30</v>
      </c>
      <c r="X12403"/>
      <c r="Y12403"/>
      <c r="Z12403" t="s">
        <v>31</v>
      </c>
    </row>
    <row r="12404" spans="1:26" x14ac:dyDescent="0.3">
      <c r="A12404" t="s">
        <v>15335</v>
      </c>
      <c r="B12404" t="s">
        <v>7587</v>
      </c>
      <c r="C12404">
        <v>4586</v>
      </c>
      <c r="D12404" t="str">
        <f>+VLOOKUP(C12404,Param!K:L,2,FALSE)</f>
        <v>ESTUDIO GARBAYO S.L</v>
      </c>
      <c r="E12404" t="s">
        <v>7607</v>
      </c>
      <c r="F12404" t="s">
        <v>8264</v>
      </c>
      <c r="G12404" t="s">
        <v>29</v>
      </c>
      <c r="H12404" s="5">
        <v>72</v>
      </c>
      <c r="I12404" s="5">
        <v>72</v>
      </c>
      <c r="J12404" s="5">
        <v>0</v>
      </c>
      <c r="K12404" s="5">
        <v>72</v>
      </c>
      <c r="L12404" s="5">
        <v>0</v>
      </c>
      <c r="M12404" t="str">
        <f>IF(ISERROR(VLOOKUP(A12404,'[1]Ecart validé'!$A:$A,1,FALSE)),Z12404,"Ecart Validé")</f>
        <v>valid</v>
      </c>
      <c r="R12404" t="s">
        <v>30</v>
      </c>
      <c r="X12404"/>
      <c r="Y12404"/>
      <c r="Z12404" t="s">
        <v>31</v>
      </c>
    </row>
    <row r="12405" spans="1:26" x14ac:dyDescent="0.3">
      <c r="A12405" t="s">
        <v>15336</v>
      </c>
      <c r="B12405" t="s">
        <v>7587</v>
      </c>
      <c r="C12405">
        <v>4586</v>
      </c>
      <c r="D12405" t="str">
        <f>+VLOOKUP(C12405,Param!K:L,2,FALSE)</f>
        <v>ESTUDIO GARBAYO S.L</v>
      </c>
      <c r="E12405" t="s">
        <v>7607</v>
      </c>
      <c r="F12405" t="s">
        <v>8266</v>
      </c>
      <c r="G12405" t="s">
        <v>29</v>
      </c>
      <c r="H12405" s="5">
        <v>250.45</v>
      </c>
      <c r="I12405" s="5">
        <v>250.45</v>
      </c>
      <c r="J12405" s="5">
        <v>0</v>
      </c>
      <c r="K12405" s="5">
        <v>250.45</v>
      </c>
      <c r="L12405" s="5">
        <v>0</v>
      </c>
      <c r="M12405" t="str">
        <f>IF(ISERROR(VLOOKUP(A12405,'[1]Ecart validé'!$A:$A,1,FALSE)),Z12405,"Ecart Validé")</f>
        <v>valid</v>
      </c>
      <c r="R12405" t="s">
        <v>30</v>
      </c>
      <c r="X12405"/>
      <c r="Y12405"/>
      <c r="Z12405" t="s">
        <v>31</v>
      </c>
    </row>
    <row r="12406" spans="1:26" x14ac:dyDescent="0.3">
      <c r="A12406" t="s">
        <v>15337</v>
      </c>
      <c r="B12406" t="s">
        <v>7587</v>
      </c>
      <c r="C12406">
        <v>4602</v>
      </c>
      <c r="D12406" t="str">
        <f>+VLOOKUP(C12406,Param!K:L,2,FALSE)</f>
        <v>IP MAS D HOSPITALITY SOLUTIONS S.A.</v>
      </c>
      <c r="E12406" t="s">
        <v>7612</v>
      </c>
      <c r="F12406" t="s">
        <v>8260</v>
      </c>
      <c r="G12406" t="s">
        <v>29</v>
      </c>
      <c r="H12406" s="5">
        <v>649.30999999999995</v>
      </c>
      <c r="I12406" s="5">
        <v>649.30629999999996</v>
      </c>
      <c r="J12406" s="5">
        <v>3.69999999998071E-3</v>
      </c>
      <c r="K12406" s="5">
        <v>649.30999999999995</v>
      </c>
      <c r="L12406" s="5">
        <v>0</v>
      </c>
      <c r="M12406" t="str">
        <f>IF(ISERROR(VLOOKUP(A12406,'[1]Ecart validé'!$A:$A,1,FALSE)),Z12406,"Ecart Validé")</f>
        <v>valid</v>
      </c>
      <c r="R12406" t="s">
        <v>30</v>
      </c>
      <c r="X12406"/>
      <c r="Y12406"/>
      <c r="Z12406" t="s">
        <v>31</v>
      </c>
    </row>
    <row r="12407" spans="1:26" x14ac:dyDescent="0.3">
      <c r="A12407" t="s">
        <v>15338</v>
      </c>
      <c r="B12407" t="s">
        <v>7587</v>
      </c>
      <c r="C12407">
        <v>4602</v>
      </c>
      <c r="D12407" t="str">
        <f>+VLOOKUP(C12407,Param!K:L,2,FALSE)</f>
        <v>IP MAS D HOSPITALITY SOLUTIONS S.A.</v>
      </c>
      <c r="E12407" t="s">
        <v>7612</v>
      </c>
      <c r="F12407" t="s">
        <v>8262</v>
      </c>
      <c r="G12407" t="s">
        <v>29</v>
      </c>
      <c r="H12407" s="5">
        <v>36.96</v>
      </c>
      <c r="I12407" s="5">
        <v>36.957000000000001</v>
      </c>
      <c r="J12407" s="5">
        <v>3.0000000000001098E-3</v>
      </c>
      <c r="K12407" s="5">
        <v>36.96</v>
      </c>
      <c r="L12407" s="5">
        <v>0</v>
      </c>
      <c r="M12407" t="str">
        <f>IF(ISERROR(VLOOKUP(A12407,'[1]Ecart validé'!$A:$A,1,FALSE)),Z12407,"Ecart Validé")</f>
        <v>valid</v>
      </c>
      <c r="R12407" t="s">
        <v>30</v>
      </c>
      <c r="X12407"/>
      <c r="Y12407"/>
      <c r="Z12407" t="s">
        <v>31</v>
      </c>
    </row>
    <row r="12408" spans="1:26" x14ac:dyDescent="0.3">
      <c r="A12408" t="s">
        <v>15339</v>
      </c>
      <c r="B12408" t="s">
        <v>7587</v>
      </c>
      <c r="C12408">
        <v>4602</v>
      </c>
      <c r="D12408" t="str">
        <f>+VLOOKUP(C12408,Param!K:L,2,FALSE)</f>
        <v>IP MAS D HOSPITALITY SOLUTIONS S.A.</v>
      </c>
      <c r="E12408" t="s">
        <v>7612</v>
      </c>
      <c r="F12408" t="s">
        <v>8264</v>
      </c>
      <c r="G12408" t="s">
        <v>29</v>
      </c>
      <c r="H12408" s="5">
        <v>8.02</v>
      </c>
      <c r="I12408" s="5">
        <v>8.0238999999999994</v>
      </c>
      <c r="J12408" s="5">
        <v>-3.8999999999997899E-3</v>
      </c>
      <c r="K12408" s="5">
        <v>8.02</v>
      </c>
      <c r="L12408" s="5">
        <v>0</v>
      </c>
      <c r="M12408" t="str">
        <f>IF(ISERROR(VLOOKUP(A12408,'[1]Ecart validé'!$A:$A,1,FALSE)),Z12408,"Ecart Validé")</f>
        <v>valid</v>
      </c>
      <c r="R12408" t="s">
        <v>30</v>
      </c>
      <c r="X12408"/>
      <c r="Y12408"/>
      <c r="Z12408" t="s">
        <v>31</v>
      </c>
    </row>
    <row r="12409" spans="1:26" x14ac:dyDescent="0.3">
      <c r="A12409" t="s">
        <v>15340</v>
      </c>
      <c r="B12409" t="s">
        <v>7587</v>
      </c>
      <c r="C12409">
        <v>4602</v>
      </c>
      <c r="D12409" t="str">
        <f>+VLOOKUP(C12409,Param!K:L,2,FALSE)</f>
        <v>IP MAS D HOSPITALITY SOLUTIONS S.A.</v>
      </c>
      <c r="E12409" t="s">
        <v>7612</v>
      </c>
      <c r="F12409" t="s">
        <v>8266</v>
      </c>
      <c r="G12409" t="s">
        <v>29</v>
      </c>
      <c r="H12409" s="5">
        <v>58.08</v>
      </c>
      <c r="I12409" s="5">
        <v>58.082799999999999</v>
      </c>
      <c r="J12409" s="5">
        <v>-2.8000000000005798E-3</v>
      </c>
      <c r="K12409" s="5">
        <v>58.08</v>
      </c>
      <c r="L12409" s="5">
        <v>0</v>
      </c>
      <c r="M12409" t="str">
        <f>IF(ISERROR(VLOOKUP(A12409,'[1]Ecart validé'!$A:$A,1,FALSE)),Z12409,"Ecart Validé")</f>
        <v>valid</v>
      </c>
      <c r="R12409" t="s">
        <v>30</v>
      </c>
      <c r="X12409"/>
      <c r="Y12409"/>
      <c r="Z12409" t="s">
        <v>31</v>
      </c>
    </row>
    <row r="12410" spans="1:26" x14ac:dyDescent="0.3">
      <c r="A12410" t="s">
        <v>15341</v>
      </c>
      <c r="B12410" t="s">
        <v>7587</v>
      </c>
      <c r="C12410">
        <v>5630</v>
      </c>
      <c r="D12410" t="str">
        <f>+VLOOKUP(C12410,Param!K:L,2,FALSE)</f>
        <v>INNOVACION GERIATRICA TECNOLOGICA, S.L.</v>
      </c>
      <c r="E12410" t="s">
        <v>7619</v>
      </c>
      <c r="F12410" t="s">
        <v>8266</v>
      </c>
      <c r="G12410" t="s">
        <v>29</v>
      </c>
      <c r="H12410" s="5">
        <v>386.37</v>
      </c>
      <c r="I12410" s="5">
        <v>386.36880000000002</v>
      </c>
      <c r="J12410" s="5">
        <v>1.1999999999829901E-3</v>
      </c>
      <c r="K12410" s="5">
        <v>386.37</v>
      </c>
      <c r="L12410" s="5">
        <v>0</v>
      </c>
      <c r="M12410" t="str">
        <f>IF(ISERROR(VLOOKUP(A12410,'[1]Ecart validé'!$A:$A,1,FALSE)),Z12410,"Ecart Validé")</f>
        <v>valid</v>
      </c>
      <c r="R12410" t="s">
        <v>30</v>
      </c>
      <c r="X12410"/>
      <c r="Y12410"/>
      <c r="Z12410" t="s">
        <v>31</v>
      </c>
    </row>
    <row r="12411" spans="1:26" x14ac:dyDescent="0.3">
      <c r="A12411" t="s">
        <v>15342</v>
      </c>
      <c r="B12411" t="s">
        <v>7587</v>
      </c>
      <c r="C12411">
        <v>5651</v>
      </c>
      <c r="D12411" t="str">
        <f>+VLOOKUP(C12411,Param!K:L,2,FALSE)</f>
        <v>FAGOR INDUSTRIAL, SOCIEDAD COOPERATIVA</v>
      </c>
      <c r="E12411" t="s">
        <v>7622</v>
      </c>
      <c r="F12411" t="s">
        <v>8260</v>
      </c>
      <c r="G12411" t="s">
        <v>29</v>
      </c>
      <c r="H12411" s="5">
        <v>181.02</v>
      </c>
      <c r="I12411" s="5">
        <v>181.0171</v>
      </c>
      <c r="J12411" s="5">
        <v>2.9000000000110001E-3</v>
      </c>
      <c r="K12411" s="5">
        <v>181.02</v>
      </c>
      <c r="L12411" s="5">
        <v>0</v>
      </c>
      <c r="M12411" t="str">
        <f>IF(ISERROR(VLOOKUP(A12411,'[1]Ecart validé'!$A:$A,1,FALSE)),Z12411,"Ecart Validé")</f>
        <v>valid</v>
      </c>
      <c r="R12411" t="s">
        <v>30</v>
      </c>
      <c r="X12411"/>
      <c r="Y12411"/>
      <c r="Z12411" t="s">
        <v>31</v>
      </c>
    </row>
    <row r="12412" spans="1:26" x14ac:dyDescent="0.3">
      <c r="A12412" t="s">
        <v>15343</v>
      </c>
      <c r="B12412" t="s">
        <v>7587</v>
      </c>
      <c r="C12412">
        <v>5651</v>
      </c>
      <c r="D12412" t="str">
        <f>+VLOOKUP(C12412,Param!K:L,2,FALSE)</f>
        <v>FAGOR INDUSTRIAL, SOCIEDAD COOPERATIVA</v>
      </c>
      <c r="E12412" t="s">
        <v>7622</v>
      </c>
      <c r="F12412" t="s">
        <v>8262</v>
      </c>
      <c r="G12412" t="s">
        <v>29</v>
      </c>
      <c r="H12412" s="5">
        <v>228.55</v>
      </c>
      <c r="I12412" s="5">
        <v>228.5506</v>
      </c>
      <c r="J12412" s="5">
        <v>-5.9999999999149601E-4</v>
      </c>
      <c r="K12412" s="5">
        <v>228.55</v>
      </c>
      <c r="L12412" s="5">
        <v>0</v>
      </c>
      <c r="M12412" t="str">
        <f>IF(ISERROR(VLOOKUP(A12412,'[1]Ecart validé'!$A:$A,1,FALSE)),Z12412,"Ecart Validé")</f>
        <v>valid</v>
      </c>
      <c r="R12412" t="s">
        <v>30</v>
      </c>
      <c r="X12412"/>
      <c r="Y12412"/>
      <c r="Z12412" t="s">
        <v>31</v>
      </c>
    </row>
    <row r="12413" spans="1:26" x14ac:dyDescent="0.3">
      <c r="A12413" t="s">
        <v>15344</v>
      </c>
      <c r="B12413" t="s">
        <v>7587</v>
      </c>
      <c r="C12413">
        <v>6327</v>
      </c>
      <c r="D12413" t="str">
        <f>+VLOOKUP(C12413,Param!K:L,2,FALSE)</f>
        <v>EUROBERCASA S.L. (ALISEO)</v>
      </c>
      <c r="E12413" t="s">
        <v>7625</v>
      </c>
      <c r="F12413" t="s">
        <v>8260</v>
      </c>
      <c r="G12413" t="s">
        <v>29</v>
      </c>
      <c r="H12413" s="5">
        <v>17.260000000000002</v>
      </c>
      <c r="I12413" s="5">
        <v>17.257999999999999</v>
      </c>
      <c r="J12413" s="5">
        <v>2.0000000000024399E-3</v>
      </c>
      <c r="K12413" s="5">
        <v>17.260000000000002</v>
      </c>
      <c r="L12413" s="5">
        <v>0</v>
      </c>
      <c r="M12413" t="str">
        <f>IF(ISERROR(VLOOKUP(A12413,'[1]Ecart validé'!$A:$A,1,FALSE)),Z12413,"Ecart Validé")</f>
        <v>valid</v>
      </c>
      <c r="R12413" t="s">
        <v>30</v>
      </c>
      <c r="X12413"/>
      <c r="Y12413"/>
      <c r="Z12413" t="s">
        <v>31</v>
      </c>
    </row>
    <row r="12414" spans="1:26" x14ac:dyDescent="0.3">
      <c r="A12414" t="s">
        <v>15345</v>
      </c>
      <c r="B12414" t="s">
        <v>7587</v>
      </c>
      <c r="C12414">
        <v>6327</v>
      </c>
      <c r="D12414" t="str">
        <f>+VLOOKUP(C12414,Param!K:L,2,FALSE)</f>
        <v>EUROBERCASA S.L. (ALISEO)</v>
      </c>
      <c r="E12414" t="s">
        <v>7625</v>
      </c>
      <c r="F12414" t="s">
        <v>8262</v>
      </c>
      <c r="G12414" t="s">
        <v>29</v>
      </c>
      <c r="H12414" s="5">
        <v>14.2</v>
      </c>
      <c r="I12414" s="5">
        <v>14.196</v>
      </c>
      <c r="J12414" s="5">
        <v>3.9999999999995499E-3</v>
      </c>
      <c r="K12414" s="5">
        <v>14.2</v>
      </c>
      <c r="L12414" s="5">
        <v>0</v>
      </c>
      <c r="M12414" t="str">
        <f>IF(ISERROR(VLOOKUP(A12414,'[1]Ecart validé'!$A:$A,1,FALSE)),Z12414,"Ecart Validé")</f>
        <v>valid</v>
      </c>
      <c r="R12414" t="s">
        <v>30</v>
      </c>
      <c r="X12414"/>
      <c r="Y12414"/>
      <c r="Z12414" t="s">
        <v>31</v>
      </c>
    </row>
    <row r="12415" spans="1:26" x14ac:dyDescent="0.3">
      <c r="A12415" t="s">
        <v>15346</v>
      </c>
      <c r="B12415" t="s">
        <v>7587</v>
      </c>
      <c r="C12415">
        <v>36990</v>
      </c>
      <c r="D12415" t="str">
        <f>+VLOOKUP(C12415,Param!K:L,2,FALSE)</f>
        <v>VIATA - SERVIÇOS E TECNOLOGIAS DE INFORMAÇÃO, S.A.</v>
      </c>
      <c r="E12415" t="s">
        <v>7630</v>
      </c>
      <c r="F12415" t="s">
        <v>8260</v>
      </c>
      <c r="G12415" t="s">
        <v>29</v>
      </c>
      <c r="H12415" s="5">
        <v>137.16999999999999</v>
      </c>
      <c r="I12415" s="5">
        <v>137.17349999999999</v>
      </c>
      <c r="J12415" s="5">
        <v>-3.5000000000024998E-3</v>
      </c>
      <c r="K12415" s="5">
        <v>137.16999999999999</v>
      </c>
      <c r="L12415" s="5">
        <v>0</v>
      </c>
      <c r="M12415" t="str">
        <f>IF(ISERROR(VLOOKUP(A12415,'[1]Ecart validé'!$A:$A,1,FALSE)),Z12415,"Ecart Validé")</f>
        <v>valid</v>
      </c>
      <c r="R12415" t="s">
        <v>30</v>
      </c>
      <c r="X12415"/>
      <c r="Y12415"/>
      <c r="Z12415" t="s">
        <v>31</v>
      </c>
    </row>
    <row r="12416" spans="1:26" x14ac:dyDescent="0.3">
      <c r="A12416" t="s">
        <v>15347</v>
      </c>
      <c r="B12416" t="s">
        <v>7587</v>
      </c>
      <c r="C12416">
        <v>36990</v>
      </c>
      <c r="D12416" t="str">
        <f>+VLOOKUP(C12416,Param!K:L,2,FALSE)</f>
        <v>VIATA - SERVIÇOS E TECNOLOGIAS DE INFORMAÇÃO, S.A.</v>
      </c>
      <c r="E12416" t="s">
        <v>7630</v>
      </c>
      <c r="F12416" t="s">
        <v>8262</v>
      </c>
      <c r="G12416" t="s">
        <v>29</v>
      </c>
      <c r="H12416" s="5">
        <v>89.26</v>
      </c>
      <c r="I12416" s="5">
        <v>89.255099999999999</v>
      </c>
      <c r="J12416" s="5">
        <v>4.9000000000063403E-3</v>
      </c>
      <c r="K12416" s="5">
        <v>89.26</v>
      </c>
      <c r="L12416" s="5">
        <v>0</v>
      </c>
      <c r="M12416" t="str">
        <f>IF(ISERROR(VLOOKUP(A12416,'[1]Ecart validé'!$A:$A,1,FALSE)),Z12416,"Ecart Validé")</f>
        <v>valid</v>
      </c>
      <c r="R12416" t="s">
        <v>30</v>
      </c>
      <c r="X12416"/>
      <c r="Y12416"/>
      <c r="Z12416" t="s">
        <v>31</v>
      </c>
    </row>
    <row r="12417" spans="1:26" x14ac:dyDescent="0.3">
      <c r="A12417" t="s">
        <v>15348</v>
      </c>
      <c r="B12417" t="s">
        <v>7587</v>
      </c>
      <c r="C12417">
        <v>36990</v>
      </c>
      <c r="D12417" t="str">
        <f>+VLOOKUP(C12417,Param!K:L,2,FALSE)</f>
        <v>VIATA - SERVIÇOS E TECNOLOGIAS DE INFORMAÇÃO, S.A.</v>
      </c>
      <c r="E12417" t="s">
        <v>7630</v>
      </c>
      <c r="F12417" t="s">
        <v>8264</v>
      </c>
      <c r="G12417" t="s">
        <v>29</v>
      </c>
      <c r="H12417" s="5">
        <v>327.45999999999998</v>
      </c>
      <c r="I12417" s="5">
        <v>327.46249999999998</v>
      </c>
      <c r="J12417" s="5">
        <v>-2.4999999999977202E-3</v>
      </c>
      <c r="K12417" s="5">
        <v>327.45999999999998</v>
      </c>
      <c r="L12417" s="5">
        <v>0</v>
      </c>
      <c r="M12417" t="str">
        <f>IF(ISERROR(VLOOKUP(A12417,'[1]Ecart validé'!$A:$A,1,FALSE)),Z12417,"Ecart Validé")</f>
        <v>valid</v>
      </c>
      <c r="R12417" t="s">
        <v>30</v>
      </c>
      <c r="X12417"/>
      <c r="Y12417"/>
      <c r="Z12417" t="s">
        <v>31</v>
      </c>
    </row>
    <row r="12418" spans="1:26" x14ac:dyDescent="0.3">
      <c r="A12418" t="s">
        <v>15349</v>
      </c>
      <c r="B12418" t="s">
        <v>7587</v>
      </c>
      <c r="C12418">
        <v>36990</v>
      </c>
      <c r="D12418" t="str">
        <f>+VLOOKUP(C12418,Param!K:L,2,FALSE)</f>
        <v>VIATA - SERVIÇOS E TECNOLOGIAS DE INFORMAÇÃO, S.A.</v>
      </c>
      <c r="E12418" t="s">
        <v>7630</v>
      </c>
      <c r="F12418" t="s">
        <v>8266</v>
      </c>
      <c r="G12418" t="s">
        <v>29</v>
      </c>
      <c r="H12418" s="5">
        <v>151.18</v>
      </c>
      <c r="I12418" s="5">
        <v>151.17679999999999</v>
      </c>
      <c r="J12418" s="5">
        <v>3.2000000000209599E-3</v>
      </c>
      <c r="K12418" s="5">
        <v>151.18</v>
      </c>
      <c r="L12418" s="5">
        <v>0</v>
      </c>
      <c r="M12418" t="str">
        <f>IF(ISERROR(VLOOKUP(A12418,'[1]Ecart validé'!$A:$A,1,FALSE)),Z12418,"Ecart Validé")</f>
        <v>valid</v>
      </c>
      <c r="R12418" t="s">
        <v>30</v>
      </c>
      <c r="X12418"/>
      <c r="Y12418"/>
      <c r="Z12418" t="s">
        <v>31</v>
      </c>
    </row>
    <row r="12419" spans="1:26" x14ac:dyDescent="0.3">
      <c r="A12419" t="s">
        <v>15350</v>
      </c>
      <c r="B12419" t="s">
        <v>7587</v>
      </c>
      <c r="C12419">
        <v>37416</v>
      </c>
      <c r="D12419" t="str">
        <f>+VLOOKUP(C12419,Param!K:L,2,FALSE)</f>
        <v>BRIDOR</v>
      </c>
      <c r="E12419" t="s">
        <v>7635</v>
      </c>
      <c r="F12419" t="s">
        <v>8260</v>
      </c>
      <c r="G12419" t="s">
        <v>29</v>
      </c>
      <c r="H12419" s="5">
        <v>277.95999999999998</v>
      </c>
      <c r="I12419" s="5">
        <v>277.95940000000002</v>
      </c>
      <c r="J12419" s="5">
        <v>5.9999999996307397E-4</v>
      </c>
      <c r="K12419" s="5">
        <v>277.95999999999998</v>
      </c>
      <c r="L12419" s="5">
        <v>0</v>
      </c>
      <c r="M12419" t="str">
        <f>IF(ISERROR(VLOOKUP(A12419,'[1]Ecart validé'!$A:$A,1,FALSE)),Z12419,"Ecart Validé")</f>
        <v>valid</v>
      </c>
      <c r="R12419" t="s">
        <v>30</v>
      </c>
      <c r="X12419"/>
      <c r="Y12419"/>
      <c r="Z12419" t="s">
        <v>31</v>
      </c>
    </row>
    <row r="12420" spans="1:26" x14ac:dyDescent="0.3">
      <c r="A12420" t="s">
        <v>15351</v>
      </c>
      <c r="B12420" t="s">
        <v>7587</v>
      </c>
      <c r="C12420">
        <v>37416</v>
      </c>
      <c r="D12420" t="str">
        <f>+VLOOKUP(C12420,Param!K:L,2,FALSE)</f>
        <v>BRIDOR</v>
      </c>
      <c r="E12420" t="s">
        <v>7635</v>
      </c>
      <c r="F12420" t="s">
        <v>8264</v>
      </c>
      <c r="G12420" t="s">
        <v>29</v>
      </c>
      <c r="H12420" s="5">
        <v>2192.86</v>
      </c>
      <c r="I12420" s="5">
        <v>2192.8638000000001</v>
      </c>
      <c r="J12420" s="5">
        <v>-3.7999999999556102E-3</v>
      </c>
      <c r="K12420" s="5">
        <v>2192.86</v>
      </c>
      <c r="L12420" s="5">
        <v>0</v>
      </c>
      <c r="M12420" t="str">
        <f>IF(ISERROR(VLOOKUP(A12420,'[1]Ecart validé'!$A:$A,1,FALSE)),Z12420,"Ecart Validé")</f>
        <v>valid</v>
      </c>
      <c r="R12420" t="s">
        <v>30</v>
      </c>
      <c r="X12420"/>
      <c r="Y12420"/>
      <c r="Z12420" t="s">
        <v>31</v>
      </c>
    </row>
    <row r="12421" spans="1:26" x14ac:dyDescent="0.3">
      <c r="A12421" t="s">
        <v>15352</v>
      </c>
      <c r="B12421" t="s">
        <v>7587</v>
      </c>
      <c r="C12421">
        <v>37416</v>
      </c>
      <c r="D12421" t="str">
        <f>+VLOOKUP(C12421,Param!K:L,2,FALSE)</f>
        <v>BRIDOR</v>
      </c>
      <c r="E12421" t="s">
        <v>7635</v>
      </c>
      <c r="F12421" t="s">
        <v>8266</v>
      </c>
      <c r="G12421" t="s">
        <v>29</v>
      </c>
      <c r="H12421" s="5">
        <v>1099.26</v>
      </c>
      <c r="I12421" s="5">
        <v>1099.2602999999999</v>
      </c>
      <c r="J12421" s="5">
        <v>-2.9999999992469303E-4</v>
      </c>
      <c r="K12421" s="5">
        <v>1099.26</v>
      </c>
      <c r="L12421" s="5">
        <v>0</v>
      </c>
      <c r="M12421" t="str">
        <f>IF(ISERROR(VLOOKUP(A12421,'[1]Ecart validé'!$A:$A,1,FALSE)),Z12421,"Ecart Validé")</f>
        <v>valid</v>
      </c>
      <c r="R12421" t="s">
        <v>30</v>
      </c>
      <c r="X12421"/>
      <c r="Y12421"/>
      <c r="Z12421" t="s">
        <v>31</v>
      </c>
    </row>
    <row r="12422" spans="1:26" x14ac:dyDescent="0.3">
      <c r="A12422" t="s">
        <v>15353</v>
      </c>
      <c r="B12422" t="s">
        <v>7587</v>
      </c>
      <c r="C12422">
        <v>58665</v>
      </c>
      <c r="D12422" t="str">
        <f>+VLOOKUP(C12422,Param!K:L,2,FALSE)</f>
        <v>ROZÈS, S.A.</v>
      </c>
      <c r="E12422" t="s">
        <v>7641</v>
      </c>
      <c r="F12422" t="s">
        <v>8260</v>
      </c>
      <c r="G12422" t="s">
        <v>29</v>
      </c>
      <c r="H12422" s="5">
        <v>0.32</v>
      </c>
      <c r="I12422" s="5">
        <v>0.32100000000000001</v>
      </c>
      <c r="J12422" s="5">
        <v>-1E-3</v>
      </c>
      <c r="K12422" s="5">
        <v>0.32</v>
      </c>
      <c r="L12422" s="5">
        <v>0</v>
      </c>
      <c r="M12422" t="str">
        <f>IF(ISERROR(VLOOKUP(A12422,'[1]Ecart validé'!$A:$A,1,FALSE)),Z12422,"Ecart Validé")</f>
        <v>valid</v>
      </c>
      <c r="R12422" t="s">
        <v>30</v>
      </c>
      <c r="X12422"/>
      <c r="Y12422"/>
      <c r="Z12422" t="s">
        <v>31</v>
      </c>
    </row>
    <row r="12423" spans="1:26" x14ac:dyDescent="0.3">
      <c r="A12423" t="s">
        <v>15354</v>
      </c>
      <c r="B12423" t="s">
        <v>7587</v>
      </c>
      <c r="C12423">
        <v>58665</v>
      </c>
      <c r="D12423" t="str">
        <f>+VLOOKUP(C12423,Param!K:L,2,FALSE)</f>
        <v>ROZÈS, S.A.</v>
      </c>
      <c r="E12423" t="s">
        <v>7641</v>
      </c>
      <c r="F12423" t="s">
        <v>8262</v>
      </c>
      <c r="G12423" t="s">
        <v>29</v>
      </c>
      <c r="H12423" s="5">
        <v>22.68</v>
      </c>
      <c r="I12423" s="5">
        <v>22.682200000000002</v>
      </c>
      <c r="J12423" s="5">
        <v>-2.2000000000019699E-3</v>
      </c>
      <c r="K12423" s="5">
        <v>22.68</v>
      </c>
      <c r="L12423" s="5">
        <v>0</v>
      </c>
      <c r="M12423" t="str">
        <f>IF(ISERROR(VLOOKUP(A12423,'[1]Ecart validé'!$A:$A,1,FALSE)),Z12423,"Ecart Validé")</f>
        <v>valid</v>
      </c>
      <c r="R12423" t="s">
        <v>30</v>
      </c>
      <c r="X12423"/>
      <c r="Y12423"/>
      <c r="Z12423" t="s">
        <v>31</v>
      </c>
    </row>
    <row r="12424" spans="1:26" x14ac:dyDescent="0.3">
      <c r="A12424" t="s">
        <v>15355</v>
      </c>
      <c r="B12424" t="s">
        <v>7587</v>
      </c>
      <c r="C12424">
        <v>58665</v>
      </c>
      <c r="D12424" t="str">
        <f>+VLOOKUP(C12424,Param!K:L,2,FALSE)</f>
        <v>ROZÈS, S.A.</v>
      </c>
      <c r="E12424" t="s">
        <v>7641</v>
      </c>
      <c r="F12424" t="s">
        <v>8264</v>
      </c>
      <c r="G12424" t="s">
        <v>29</v>
      </c>
      <c r="H12424" s="5">
        <v>43.35</v>
      </c>
      <c r="I12424" s="5">
        <v>43.3521</v>
      </c>
      <c r="J12424" s="5">
        <v>-2.0999999999986498E-3</v>
      </c>
      <c r="K12424" s="5">
        <v>43.35</v>
      </c>
      <c r="L12424" s="5">
        <v>0</v>
      </c>
      <c r="M12424" t="str">
        <f>IF(ISERROR(VLOOKUP(A12424,'[1]Ecart validé'!$A:$A,1,FALSE)),Z12424,"Ecart Validé")</f>
        <v>valid</v>
      </c>
      <c r="R12424" t="s">
        <v>30</v>
      </c>
      <c r="X12424"/>
      <c r="Y12424"/>
      <c r="Z12424" t="s">
        <v>31</v>
      </c>
    </row>
    <row r="12425" spans="1:26" x14ac:dyDescent="0.3">
      <c r="A12425" t="s">
        <v>15356</v>
      </c>
      <c r="B12425" t="s">
        <v>7587</v>
      </c>
      <c r="C12425">
        <v>58665</v>
      </c>
      <c r="D12425" t="str">
        <f>+VLOOKUP(C12425,Param!K:L,2,FALSE)</f>
        <v>ROZÈS, S.A.</v>
      </c>
      <c r="E12425" t="s">
        <v>7641</v>
      </c>
      <c r="F12425" t="s">
        <v>8266</v>
      </c>
      <c r="G12425" t="s">
        <v>29</v>
      </c>
      <c r="H12425" s="5">
        <v>132.53</v>
      </c>
      <c r="I12425" s="5">
        <v>132.53370000000001</v>
      </c>
      <c r="J12425" s="5">
        <v>-3.70000000000914E-3</v>
      </c>
      <c r="K12425" s="5">
        <v>132.53</v>
      </c>
      <c r="L12425" s="5">
        <v>0</v>
      </c>
      <c r="M12425" t="str">
        <f>IF(ISERROR(VLOOKUP(A12425,'[1]Ecart validé'!$A:$A,1,FALSE)),Z12425,"Ecart Validé")</f>
        <v>valid</v>
      </c>
      <c r="R12425" t="s">
        <v>30</v>
      </c>
      <c r="X12425"/>
      <c r="Y12425"/>
      <c r="Z12425" t="s">
        <v>31</v>
      </c>
    </row>
    <row r="12426" spans="1:26" x14ac:dyDescent="0.3">
      <c r="A12426" t="s">
        <v>15357</v>
      </c>
      <c r="B12426" t="s">
        <v>7587</v>
      </c>
      <c r="C12426">
        <v>99659</v>
      </c>
      <c r="D12426" t="str">
        <f>+VLOOKUP(C12426,Param!K:L,2,FALSE)</f>
        <v>WATERCARE - TRATAMENTO DE ÁGUAS, LDA</v>
      </c>
      <c r="E12426" t="s">
        <v>7646</v>
      </c>
      <c r="F12426" t="s">
        <v>8260</v>
      </c>
      <c r="G12426" t="s">
        <v>29</v>
      </c>
      <c r="H12426" s="5">
        <v>452.86</v>
      </c>
      <c r="I12426" s="5">
        <v>452.85849999999999</v>
      </c>
      <c r="J12426" s="5">
        <v>1.5000000000213701E-3</v>
      </c>
      <c r="K12426" s="5">
        <v>452.86</v>
      </c>
      <c r="L12426" s="5">
        <v>0</v>
      </c>
      <c r="M12426" t="str">
        <f>IF(ISERROR(VLOOKUP(A12426,'[1]Ecart validé'!$A:$A,1,FALSE)),Z12426,"Ecart Validé")</f>
        <v>valid</v>
      </c>
      <c r="R12426" t="s">
        <v>30</v>
      </c>
      <c r="X12426"/>
      <c r="Y12426"/>
      <c r="Z12426" t="s">
        <v>31</v>
      </c>
    </row>
    <row r="12427" spans="1:26" x14ac:dyDescent="0.3">
      <c r="A12427" t="s">
        <v>15358</v>
      </c>
      <c r="B12427" t="s">
        <v>7587</v>
      </c>
      <c r="C12427">
        <v>99659</v>
      </c>
      <c r="D12427" t="str">
        <f>+VLOOKUP(C12427,Param!K:L,2,FALSE)</f>
        <v>WATERCARE - TRATAMENTO DE ÁGUAS, LDA</v>
      </c>
      <c r="E12427" t="s">
        <v>7646</v>
      </c>
      <c r="F12427" t="s">
        <v>8262</v>
      </c>
      <c r="G12427" t="s">
        <v>29</v>
      </c>
      <c r="H12427" s="5">
        <v>655.65</v>
      </c>
      <c r="I12427" s="5">
        <v>655.65150000000006</v>
      </c>
      <c r="J12427" s="5">
        <v>-1.50000000007821E-3</v>
      </c>
      <c r="K12427" s="5">
        <v>655.65</v>
      </c>
      <c r="L12427" s="5">
        <v>0</v>
      </c>
      <c r="M12427" t="str">
        <f>IF(ISERROR(VLOOKUP(A12427,'[1]Ecart validé'!$A:$A,1,FALSE)),Z12427,"Ecart Validé")</f>
        <v>valid</v>
      </c>
      <c r="R12427" t="s">
        <v>30</v>
      </c>
      <c r="X12427"/>
      <c r="Y12427"/>
      <c r="Z12427" t="s">
        <v>31</v>
      </c>
    </row>
    <row r="12428" spans="1:26" x14ac:dyDescent="0.3">
      <c r="A12428" t="s">
        <v>15359</v>
      </c>
      <c r="B12428" t="s">
        <v>7587</v>
      </c>
      <c r="C12428">
        <v>99659</v>
      </c>
      <c r="D12428" t="str">
        <f>+VLOOKUP(C12428,Param!K:L,2,FALSE)</f>
        <v>WATERCARE - TRATAMENTO DE ÁGUAS, LDA</v>
      </c>
      <c r="E12428" t="s">
        <v>7646</v>
      </c>
      <c r="F12428" t="s">
        <v>8264</v>
      </c>
      <c r="G12428" t="s">
        <v>29</v>
      </c>
      <c r="H12428" s="5">
        <v>505.18</v>
      </c>
      <c r="I12428" s="5">
        <v>505.18099999999998</v>
      </c>
      <c r="J12428" s="5">
        <v>-9.9999999997635292E-4</v>
      </c>
      <c r="K12428" s="5">
        <v>505.18</v>
      </c>
      <c r="L12428" s="5">
        <v>0</v>
      </c>
      <c r="M12428" t="str">
        <f>IF(ISERROR(VLOOKUP(A12428,'[1]Ecart validé'!$A:$A,1,FALSE)),Z12428,"Ecart Validé")</f>
        <v>valid</v>
      </c>
      <c r="R12428" t="s">
        <v>30</v>
      </c>
      <c r="X12428"/>
      <c r="Y12428"/>
      <c r="Z12428" t="s">
        <v>31</v>
      </c>
    </row>
    <row r="12429" spans="1:26" x14ac:dyDescent="0.3">
      <c r="A12429" t="s">
        <v>15360</v>
      </c>
      <c r="B12429" t="s">
        <v>7587</v>
      </c>
      <c r="C12429">
        <v>99659</v>
      </c>
      <c r="D12429" t="str">
        <f>+VLOOKUP(C12429,Param!K:L,2,FALSE)</f>
        <v>WATERCARE - TRATAMENTO DE ÁGUAS, LDA</v>
      </c>
      <c r="E12429" t="s">
        <v>7646</v>
      </c>
      <c r="F12429" t="s">
        <v>8266</v>
      </c>
      <c r="G12429" t="s">
        <v>29</v>
      </c>
      <c r="H12429" s="5">
        <v>546.61</v>
      </c>
      <c r="I12429" s="5">
        <v>546.61289999999997</v>
      </c>
      <c r="J12429" s="5">
        <v>-2.8999999999541602E-3</v>
      </c>
      <c r="K12429" s="5">
        <v>546.61</v>
      </c>
      <c r="L12429" s="5">
        <v>0</v>
      </c>
      <c r="M12429" t="str">
        <f>IF(ISERROR(VLOOKUP(A12429,'[1]Ecart validé'!$A:$A,1,FALSE)),Z12429,"Ecart Validé")</f>
        <v>valid</v>
      </c>
      <c r="R12429" t="s">
        <v>30</v>
      </c>
      <c r="X12429"/>
      <c r="Y12429"/>
      <c r="Z12429" t="s">
        <v>31</v>
      </c>
    </row>
    <row r="12430" spans="1:26" x14ac:dyDescent="0.3">
      <c r="A12430" t="s">
        <v>15361</v>
      </c>
      <c r="B12430" t="s">
        <v>7587</v>
      </c>
      <c r="C12430">
        <v>99670</v>
      </c>
      <c r="D12430" t="str">
        <f>+VLOOKUP(C12430,Param!K:L,2,FALSE)</f>
        <v>PURATOS - PRODUTOS E ARTIGOS PARA A INDÚSTRIA ALIMENTAR, S.A.</v>
      </c>
      <c r="E12430" t="s">
        <v>7651</v>
      </c>
      <c r="F12430" t="s">
        <v>8260</v>
      </c>
      <c r="G12430" t="s">
        <v>29</v>
      </c>
      <c r="H12430" s="5">
        <v>5.72</v>
      </c>
      <c r="I12430" s="5">
        <v>5.7159000000000004</v>
      </c>
      <c r="J12430" s="5">
        <v>4.0999999999993203E-3</v>
      </c>
      <c r="K12430" s="5">
        <v>5.72</v>
      </c>
      <c r="L12430" s="5">
        <v>0</v>
      </c>
      <c r="M12430" t="str">
        <f>IF(ISERROR(VLOOKUP(A12430,'[1]Ecart validé'!$A:$A,1,FALSE)),Z12430,"Ecart Validé")</f>
        <v>valid</v>
      </c>
      <c r="R12430" t="s">
        <v>30</v>
      </c>
      <c r="X12430"/>
      <c r="Y12430"/>
      <c r="Z12430" t="s">
        <v>31</v>
      </c>
    </row>
    <row r="12431" spans="1:26" x14ac:dyDescent="0.3">
      <c r="A12431" t="s">
        <v>15362</v>
      </c>
      <c r="B12431" t="s">
        <v>7587</v>
      </c>
      <c r="C12431">
        <v>99670</v>
      </c>
      <c r="D12431" t="str">
        <f>+VLOOKUP(C12431,Param!K:L,2,FALSE)</f>
        <v>PURATOS - PRODUTOS E ARTIGOS PARA A INDÚSTRIA ALIMENTAR, S.A.</v>
      </c>
      <c r="E12431" t="s">
        <v>7651</v>
      </c>
      <c r="F12431" t="s">
        <v>8262</v>
      </c>
      <c r="G12431" t="s">
        <v>29</v>
      </c>
      <c r="H12431" s="5">
        <v>1.36</v>
      </c>
      <c r="I12431" s="5">
        <v>1.3572</v>
      </c>
      <c r="J12431" s="5">
        <v>2.8000000000001301E-3</v>
      </c>
      <c r="K12431" s="5">
        <v>1.36</v>
      </c>
      <c r="L12431" s="5">
        <v>0</v>
      </c>
      <c r="M12431" t="str">
        <f>IF(ISERROR(VLOOKUP(A12431,'[1]Ecart validé'!$A:$A,1,FALSE)),Z12431,"Ecart Validé")</f>
        <v>valid</v>
      </c>
      <c r="R12431" t="s">
        <v>30</v>
      </c>
      <c r="X12431"/>
      <c r="Y12431"/>
      <c r="Z12431" t="s">
        <v>31</v>
      </c>
    </row>
    <row r="12432" spans="1:26" x14ac:dyDescent="0.3">
      <c r="A12432" t="s">
        <v>15363</v>
      </c>
      <c r="B12432" t="s">
        <v>7587</v>
      </c>
      <c r="C12432">
        <v>99670</v>
      </c>
      <c r="D12432" t="str">
        <f>+VLOOKUP(C12432,Param!K:L,2,FALSE)</f>
        <v>PURATOS - PRODUTOS E ARTIGOS PARA A INDÚSTRIA ALIMENTAR, S.A.</v>
      </c>
      <c r="E12432" t="s">
        <v>7651</v>
      </c>
      <c r="F12432" t="s">
        <v>8264</v>
      </c>
      <c r="G12432" t="s">
        <v>29</v>
      </c>
      <c r="H12432" s="5">
        <v>21.48</v>
      </c>
      <c r="I12432" s="5">
        <v>21.4803</v>
      </c>
      <c r="J12432" s="5">
        <v>-2.9999999999930001E-4</v>
      </c>
      <c r="K12432" s="5">
        <v>21.48</v>
      </c>
      <c r="L12432" s="5">
        <v>0</v>
      </c>
      <c r="M12432" t="str">
        <f>IF(ISERROR(VLOOKUP(A12432,'[1]Ecart validé'!$A:$A,1,FALSE)),Z12432,"Ecart Validé")</f>
        <v>valid</v>
      </c>
      <c r="R12432" t="s">
        <v>30</v>
      </c>
      <c r="X12432"/>
      <c r="Y12432"/>
      <c r="Z12432" t="s">
        <v>31</v>
      </c>
    </row>
    <row r="12433" spans="1:26" x14ac:dyDescent="0.3">
      <c r="A12433" t="s">
        <v>15364</v>
      </c>
      <c r="B12433" t="s">
        <v>7587</v>
      </c>
      <c r="C12433">
        <v>99670</v>
      </c>
      <c r="D12433" t="str">
        <f>+VLOOKUP(C12433,Param!K:L,2,FALSE)</f>
        <v>PURATOS - PRODUTOS E ARTIGOS PARA A INDÚSTRIA ALIMENTAR, S.A.</v>
      </c>
      <c r="E12433" t="s">
        <v>7651</v>
      </c>
      <c r="F12433" t="s">
        <v>8266</v>
      </c>
      <c r="G12433" t="s">
        <v>29</v>
      </c>
      <c r="H12433" s="5">
        <v>29.23</v>
      </c>
      <c r="I12433" s="5">
        <v>29.231999999999999</v>
      </c>
      <c r="J12433" s="5">
        <v>-1.9999999999988898E-3</v>
      </c>
      <c r="K12433" s="5">
        <v>29.23</v>
      </c>
      <c r="L12433" s="5">
        <v>0</v>
      </c>
      <c r="M12433" t="str">
        <f>IF(ISERROR(VLOOKUP(A12433,'[1]Ecart validé'!$A:$A,1,FALSE)),Z12433,"Ecart Validé")</f>
        <v>valid</v>
      </c>
      <c r="R12433" t="s">
        <v>30</v>
      </c>
      <c r="X12433"/>
      <c r="Y12433"/>
      <c r="Z12433" t="s">
        <v>31</v>
      </c>
    </row>
    <row r="12434" spans="1:26" x14ac:dyDescent="0.3">
      <c r="A12434" t="s">
        <v>15365</v>
      </c>
      <c r="B12434" t="s">
        <v>7587</v>
      </c>
      <c r="C12434">
        <v>99675</v>
      </c>
      <c r="D12434" t="str">
        <f>+VLOOKUP(C12434,Param!K:L,2,FALSE)</f>
        <v>INSTALTERM - INSTALAÇÕES SANITÁRIAS, TÉRMICAS E REDES DE GÁS, LDA</v>
      </c>
      <c r="E12434" t="s">
        <v>7654</v>
      </c>
      <c r="F12434" t="s">
        <v>8260</v>
      </c>
      <c r="G12434" t="s">
        <v>29</v>
      </c>
      <c r="H12434" s="5">
        <v>8.1300000000000008</v>
      </c>
      <c r="I12434" s="5">
        <v>8.1265000000000001</v>
      </c>
      <c r="J12434" s="5">
        <v>3.50000000000072E-3</v>
      </c>
      <c r="K12434" s="5">
        <v>8.1300000000000008</v>
      </c>
      <c r="L12434" s="5">
        <v>0</v>
      </c>
      <c r="M12434" t="str">
        <f>IF(ISERROR(VLOOKUP(A12434,'[1]Ecart validé'!$A:$A,1,FALSE)),Z12434,"Ecart Validé")</f>
        <v>valid</v>
      </c>
      <c r="R12434" t="s">
        <v>30</v>
      </c>
      <c r="X12434"/>
      <c r="Y12434"/>
      <c r="Z12434" t="s">
        <v>31</v>
      </c>
    </row>
    <row r="12435" spans="1:26" x14ac:dyDescent="0.3">
      <c r="A12435" t="s">
        <v>15366</v>
      </c>
      <c r="B12435" t="s">
        <v>7587</v>
      </c>
      <c r="C12435">
        <v>99675</v>
      </c>
      <c r="D12435" t="str">
        <f>+VLOOKUP(C12435,Param!K:L,2,FALSE)</f>
        <v>INSTALTERM - INSTALAÇÕES SANITÁRIAS, TÉRMICAS E REDES DE GÁS, LDA</v>
      </c>
      <c r="E12435" t="s">
        <v>7654</v>
      </c>
      <c r="F12435" t="s">
        <v>8262</v>
      </c>
      <c r="G12435" t="s">
        <v>29</v>
      </c>
      <c r="H12435" s="5">
        <v>70.72</v>
      </c>
      <c r="I12435" s="5">
        <v>70.7196</v>
      </c>
      <c r="J12435" s="5">
        <v>3.9999999999906701E-4</v>
      </c>
      <c r="K12435" s="5">
        <v>70.72</v>
      </c>
      <c r="L12435" s="5">
        <v>0</v>
      </c>
      <c r="M12435" t="str">
        <f>IF(ISERROR(VLOOKUP(A12435,'[1]Ecart validé'!$A:$A,1,FALSE)),Z12435,"Ecart Validé")</f>
        <v>valid</v>
      </c>
      <c r="R12435" t="s">
        <v>30</v>
      </c>
      <c r="X12435"/>
      <c r="Y12435"/>
      <c r="Z12435" t="s">
        <v>31</v>
      </c>
    </row>
    <row r="12436" spans="1:26" x14ac:dyDescent="0.3">
      <c r="A12436" t="s">
        <v>15367</v>
      </c>
      <c r="B12436" t="s">
        <v>7587</v>
      </c>
      <c r="C12436">
        <v>99675</v>
      </c>
      <c r="D12436" t="str">
        <f>+VLOOKUP(C12436,Param!K:L,2,FALSE)</f>
        <v>INSTALTERM - INSTALAÇÕES SANITÁRIAS, TÉRMICAS E REDES DE GÁS, LDA</v>
      </c>
      <c r="E12436" t="s">
        <v>7654</v>
      </c>
      <c r="F12436" t="s">
        <v>8266</v>
      </c>
      <c r="G12436" t="s">
        <v>29</v>
      </c>
      <c r="H12436" s="5">
        <v>454.26</v>
      </c>
      <c r="I12436" s="5">
        <v>454.2647</v>
      </c>
      <c r="J12436" s="5">
        <v>-4.7000000000139101E-3</v>
      </c>
      <c r="K12436" s="5">
        <v>454.26</v>
      </c>
      <c r="L12436" s="5">
        <v>0</v>
      </c>
      <c r="M12436" t="str">
        <f>IF(ISERROR(VLOOKUP(A12436,'[1]Ecart validé'!$A:$A,1,FALSE)),Z12436,"Ecart Validé")</f>
        <v>valid</v>
      </c>
      <c r="R12436" t="s">
        <v>30</v>
      </c>
      <c r="X12436"/>
      <c r="Y12436"/>
      <c r="Z12436" t="s">
        <v>31</v>
      </c>
    </row>
    <row r="12437" spans="1:26" x14ac:dyDescent="0.3">
      <c r="A12437" t="s">
        <v>15368</v>
      </c>
      <c r="B12437" t="s">
        <v>7587</v>
      </c>
      <c r="C12437">
        <v>99688</v>
      </c>
      <c r="D12437" t="str">
        <f>+VLOOKUP(C12437,Param!K:L,2,FALSE)</f>
        <v>FERNANDO AYRES GOMES &amp; FILHAS, LDA (ELECTRO RAYD)</v>
      </c>
      <c r="E12437" t="s">
        <v>7659</v>
      </c>
      <c r="F12437" t="s">
        <v>8260</v>
      </c>
      <c r="G12437" t="s">
        <v>29</v>
      </c>
      <c r="H12437" s="5">
        <v>5.22</v>
      </c>
      <c r="I12437" s="5">
        <v>5.2214999999999998</v>
      </c>
      <c r="J12437" s="5">
        <v>-1.5000000000000499E-3</v>
      </c>
      <c r="K12437" s="5">
        <v>5.22</v>
      </c>
      <c r="L12437" s="5">
        <v>0</v>
      </c>
      <c r="M12437" t="str">
        <f>IF(ISERROR(VLOOKUP(A12437,'[1]Ecart validé'!$A:$A,1,FALSE)),Z12437,"Ecart Validé")</f>
        <v>valid</v>
      </c>
      <c r="R12437" t="s">
        <v>30</v>
      </c>
      <c r="X12437"/>
      <c r="Y12437"/>
      <c r="Z12437" t="s">
        <v>31</v>
      </c>
    </row>
    <row r="12438" spans="1:26" x14ac:dyDescent="0.3">
      <c r="A12438" t="s">
        <v>15369</v>
      </c>
      <c r="B12438" t="s">
        <v>7587</v>
      </c>
      <c r="C12438">
        <v>99688</v>
      </c>
      <c r="D12438" t="str">
        <f>+VLOOKUP(C12438,Param!K:L,2,FALSE)</f>
        <v>FERNANDO AYRES GOMES &amp; FILHAS, LDA (ELECTRO RAYD)</v>
      </c>
      <c r="E12438" t="s">
        <v>7659</v>
      </c>
      <c r="F12438" t="s">
        <v>8262</v>
      </c>
      <c r="G12438" t="s">
        <v>29</v>
      </c>
      <c r="H12438" s="5">
        <v>15.76</v>
      </c>
      <c r="I12438" s="5">
        <v>15.7614</v>
      </c>
      <c r="J12438" s="5">
        <v>-1.4000000000002899E-3</v>
      </c>
      <c r="K12438" s="5">
        <v>15.76</v>
      </c>
      <c r="L12438" s="5">
        <v>0</v>
      </c>
      <c r="M12438" t="str">
        <f>IF(ISERROR(VLOOKUP(A12438,'[1]Ecart validé'!$A:$A,1,FALSE)),Z12438,"Ecart Validé")</f>
        <v>valid</v>
      </c>
      <c r="R12438" t="s">
        <v>30</v>
      </c>
      <c r="X12438"/>
      <c r="Y12438"/>
      <c r="Z12438" t="s">
        <v>31</v>
      </c>
    </row>
    <row r="12439" spans="1:26" x14ac:dyDescent="0.3">
      <c r="A12439" t="s">
        <v>15370</v>
      </c>
      <c r="B12439" t="s">
        <v>7587</v>
      </c>
      <c r="C12439">
        <v>99688</v>
      </c>
      <c r="D12439" t="str">
        <f>+VLOOKUP(C12439,Param!K:L,2,FALSE)</f>
        <v>FERNANDO AYRES GOMES &amp; FILHAS, LDA (ELECTRO RAYD)</v>
      </c>
      <c r="E12439" t="s">
        <v>7659</v>
      </c>
      <c r="F12439" t="s">
        <v>8264</v>
      </c>
      <c r="G12439" t="s">
        <v>29</v>
      </c>
      <c r="H12439" s="5">
        <v>24.41</v>
      </c>
      <c r="I12439" s="5">
        <v>24.407699999999998</v>
      </c>
      <c r="J12439" s="5">
        <v>2.3000000000017399E-3</v>
      </c>
      <c r="K12439" s="5">
        <v>24.41</v>
      </c>
      <c r="L12439" s="5">
        <v>0</v>
      </c>
      <c r="M12439" t="str">
        <f>IF(ISERROR(VLOOKUP(A12439,'[1]Ecart validé'!$A:$A,1,FALSE)),Z12439,"Ecart Validé")</f>
        <v>valid</v>
      </c>
      <c r="R12439" t="s">
        <v>30</v>
      </c>
      <c r="X12439"/>
      <c r="Y12439"/>
      <c r="Z12439" t="s">
        <v>31</v>
      </c>
    </row>
    <row r="12440" spans="1:26" x14ac:dyDescent="0.3">
      <c r="A12440" t="s">
        <v>15371</v>
      </c>
      <c r="B12440" t="s">
        <v>7587</v>
      </c>
      <c r="C12440">
        <v>99688</v>
      </c>
      <c r="D12440" t="str">
        <f>+VLOOKUP(C12440,Param!K:L,2,FALSE)</f>
        <v>FERNANDO AYRES GOMES &amp; FILHAS, LDA (ELECTRO RAYD)</v>
      </c>
      <c r="E12440" t="s">
        <v>7659</v>
      </c>
      <c r="F12440" t="s">
        <v>8266</v>
      </c>
      <c r="G12440" t="s">
        <v>29</v>
      </c>
      <c r="H12440" s="5">
        <v>46.22</v>
      </c>
      <c r="I12440" s="5">
        <v>46.2239</v>
      </c>
      <c r="J12440" s="5">
        <v>-3.9000000000015602E-3</v>
      </c>
      <c r="K12440" s="5">
        <v>46.22</v>
      </c>
      <c r="L12440" s="5">
        <v>0</v>
      </c>
      <c r="M12440" t="str">
        <f>IF(ISERROR(VLOOKUP(A12440,'[1]Ecart validé'!$A:$A,1,FALSE)),Z12440,"Ecart Validé")</f>
        <v>valid</v>
      </c>
      <c r="R12440" t="s">
        <v>30</v>
      </c>
      <c r="X12440"/>
      <c r="Y12440"/>
      <c r="Z12440" t="s">
        <v>31</v>
      </c>
    </row>
    <row r="12441" spans="1:26" x14ac:dyDescent="0.3">
      <c r="A12441" t="s">
        <v>15372</v>
      </c>
      <c r="B12441" t="s">
        <v>7587</v>
      </c>
      <c r="C12441">
        <v>99699</v>
      </c>
      <c r="D12441" t="str">
        <f>+VLOOKUP(C12441,Param!K:L,2,FALSE)</f>
        <v>SPAST - SOCIEDADE PORTUGUESA DE ALUGUER E SERVIÇOS DE TÊXTEIS, S.A. (ELIS PORTUGAL)</v>
      </c>
      <c r="E12441" t="s">
        <v>7664</v>
      </c>
      <c r="F12441" t="s">
        <v>8260</v>
      </c>
      <c r="G12441" t="s">
        <v>29</v>
      </c>
      <c r="H12441" s="5">
        <v>597.13</v>
      </c>
      <c r="I12441" s="5">
        <v>597.12570000000005</v>
      </c>
      <c r="J12441" s="5">
        <v>4.2999999999437898E-3</v>
      </c>
      <c r="K12441" s="5">
        <v>597.13</v>
      </c>
      <c r="L12441" s="5">
        <v>0</v>
      </c>
      <c r="M12441" t="str">
        <f>IF(ISERROR(VLOOKUP(A12441,'[1]Ecart validé'!$A:$A,1,FALSE)),Z12441,"Ecart Validé")</f>
        <v>valid</v>
      </c>
      <c r="R12441" t="s">
        <v>30</v>
      </c>
      <c r="X12441"/>
      <c r="Y12441"/>
      <c r="Z12441" t="s">
        <v>31</v>
      </c>
    </row>
    <row r="12442" spans="1:26" x14ac:dyDescent="0.3">
      <c r="A12442" t="s">
        <v>15373</v>
      </c>
      <c r="B12442" t="s">
        <v>7587</v>
      </c>
      <c r="C12442">
        <v>99699</v>
      </c>
      <c r="D12442" t="str">
        <f>+VLOOKUP(C12442,Param!K:L,2,FALSE)</f>
        <v>SPAST - SOCIEDADE PORTUGUESA DE ALUGUER E SERVIÇOS DE TÊXTEIS, S.A. (ELIS PORTUGAL)</v>
      </c>
      <c r="E12442" t="s">
        <v>7664</v>
      </c>
      <c r="F12442" t="s">
        <v>8262</v>
      </c>
      <c r="G12442" t="s">
        <v>29</v>
      </c>
      <c r="H12442" s="5">
        <v>1988.03</v>
      </c>
      <c r="I12442" s="5">
        <v>1988.0296000000001</v>
      </c>
      <c r="J12442" s="5">
        <v>3.9999999989959103E-4</v>
      </c>
      <c r="K12442" s="5">
        <v>1988.03</v>
      </c>
      <c r="L12442" s="5">
        <v>0</v>
      </c>
      <c r="M12442" t="str">
        <f>IF(ISERROR(VLOOKUP(A12442,'[1]Ecart validé'!$A:$A,1,FALSE)),Z12442,"Ecart Validé")</f>
        <v>valid</v>
      </c>
      <c r="R12442" t="s">
        <v>30</v>
      </c>
      <c r="X12442"/>
      <c r="Y12442"/>
      <c r="Z12442" t="s">
        <v>31</v>
      </c>
    </row>
    <row r="12443" spans="1:26" x14ac:dyDescent="0.3">
      <c r="A12443" t="s">
        <v>15374</v>
      </c>
      <c r="B12443" t="s">
        <v>7587</v>
      </c>
      <c r="C12443">
        <v>99699</v>
      </c>
      <c r="D12443" t="str">
        <f>+VLOOKUP(C12443,Param!K:L,2,FALSE)</f>
        <v>SPAST - SOCIEDADE PORTUGUESA DE ALUGUER E SERVIÇOS DE TÊXTEIS, S.A. (ELIS PORTUGAL)</v>
      </c>
      <c r="E12443" t="s">
        <v>7664</v>
      </c>
      <c r="F12443" t="s">
        <v>8264</v>
      </c>
      <c r="G12443" t="s">
        <v>29</v>
      </c>
      <c r="H12443" s="5">
        <v>4352.96</v>
      </c>
      <c r="I12443" s="5">
        <v>4352.9587000000001</v>
      </c>
      <c r="J12443" s="5">
        <v>1.29999999990104E-3</v>
      </c>
      <c r="K12443" s="5">
        <v>4352.96</v>
      </c>
      <c r="L12443" s="5">
        <v>0</v>
      </c>
      <c r="M12443" t="str">
        <f>IF(ISERROR(VLOOKUP(A12443,'[1]Ecart validé'!$A:$A,1,FALSE)),Z12443,"Ecart Validé")</f>
        <v>valid</v>
      </c>
      <c r="R12443" t="s">
        <v>30</v>
      </c>
      <c r="X12443"/>
      <c r="Y12443"/>
      <c r="Z12443" t="s">
        <v>31</v>
      </c>
    </row>
    <row r="12444" spans="1:26" x14ac:dyDescent="0.3">
      <c r="A12444" t="s">
        <v>15375</v>
      </c>
      <c r="B12444" t="s">
        <v>7587</v>
      </c>
      <c r="C12444">
        <v>99699</v>
      </c>
      <c r="D12444" t="str">
        <f>+VLOOKUP(C12444,Param!K:L,2,FALSE)</f>
        <v>SPAST - SOCIEDADE PORTUGUESA DE ALUGUER E SERVIÇOS DE TÊXTEIS, S.A. (ELIS PORTUGAL)</v>
      </c>
      <c r="E12444" t="s">
        <v>7664</v>
      </c>
      <c r="F12444" t="s">
        <v>8266</v>
      </c>
      <c r="G12444" t="s">
        <v>29</v>
      </c>
      <c r="H12444" s="5">
        <v>4729.49</v>
      </c>
      <c r="I12444" s="5">
        <v>4729.4897000000001</v>
      </c>
      <c r="J12444" s="5">
        <v>2.9999999969732E-4</v>
      </c>
      <c r="K12444" s="5">
        <v>4729.49</v>
      </c>
      <c r="L12444" s="5">
        <v>0</v>
      </c>
      <c r="M12444" t="str">
        <f>IF(ISERROR(VLOOKUP(A12444,'[1]Ecart validé'!$A:$A,1,FALSE)),Z12444,"Ecart Validé")</f>
        <v>valid</v>
      </c>
      <c r="R12444" t="s">
        <v>30</v>
      </c>
      <c r="X12444"/>
      <c r="Y12444"/>
      <c r="Z12444" t="s">
        <v>31</v>
      </c>
    </row>
    <row r="12445" spans="1:26" x14ac:dyDescent="0.3">
      <c r="A12445" t="s">
        <v>15376</v>
      </c>
      <c r="B12445" t="s">
        <v>7587</v>
      </c>
      <c r="C12445">
        <v>99710</v>
      </c>
      <c r="D12445" t="str">
        <f>+VLOOKUP(C12445,Param!K:L,2,FALSE)</f>
        <v>CARMASIL - INDÚSTRIA GRÁFICA, LDA</v>
      </c>
      <c r="E12445" t="s">
        <v>7669</v>
      </c>
      <c r="F12445" t="s">
        <v>8260</v>
      </c>
      <c r="G12445" t="s">
        <v>29</v>
      </c>
      <c r="H12445" s="5">
        <v>58.64</v>
      </c>
      <c r="I12445" s="5">
        <v>58.640999999999998</v>
      </c>
      <c r="J12445" s="5">
        <v>-9.9999999999766899E-4</v>
      </c>
      <c r="K12445" s="5">
        <v>58.64</v>
      </c>
      <c r="L12445" s="5">
        <v>0</v>
      </c>
      <c r="M12445" t="str">
        <f>IF(ISERROR(VLOOKUP(A12445,'[1]Ecart validé'!$A:$A,1,FALSE)),Z12445,"Ecart Validé")</f>
        <v>valid</v>
      </c>
      <c r="R12445" t="s">
        <v>30</v>
      </c>
      <c r="X12445"/>
      <c r="Y12445"/>
      <c r="Z12445" t="s">
        <v>31</v>
      </c>
    </row>
    <row r="12446" spans="1:26" x14ac:dyDescent="0.3">
      <c r="A12446" t="s">
        <v>15377</v>
      </c>
      <c r="B12446" t="s">
        <v>7587</v>
      </c>
      <c r="C12446">
        <v>99710</v>
      </c>
      <c r="D12446" t="str">
        <f>+VLOOKUP(C12446,Param!K:L,2,FALSE)</f>
        <v>CARMASIL - INDÚSTRIA GRÁFICA, LDA</v>
      </c>
      <c r="E12446" t="s">
        <v>7669</v>
      </c>
      <c r="F12446" t="s">
        <v>8262</v>
      </c>
      <c r="G12446" t="s">
        <v>29</v>
      </c>
      <c r="H12446" s="5">
        <v>179.19</v>
      </c>
      <c r="I12446" s="5">
        <v>179.19069999999999</v>
      </c>
      <c r="J12446" s="5">
        <v>-6.9999999999481501E-4</v>
      </c>
      <c r="K12446" s="5">
        <v>179.19</v>
      </c>
      <c r="L12446" s="5">
        <v>0</v>
      </c>
      <c r="M12446" t="str">
        <f>IF(ISERROR(VLOOKUP(A12446,'[1]Ecart validé'!$A:$A,1,FALSE)),Z12446,"Ecart Validé")</f>
        <v>valid</v>
      </c>
      <c r="R12446" t="s">
        <v>30</v>
      </c>
      <c r="X12446"/>
      <c r="Y12446"/>
      <c r="Z12446" t="s">
        <v>31</v>
      </c>
    </row>
    <row r="12447" spans="1:26" x14ac:dyDescent="0.3">
      <c r="A12447" t="s">
        <v>15378</v>
      </c>
      <c r="B12447" t="s">
        <v>7587</v>
      </c>
      <c r="C12447">
        <v>99710</v>
      </c>
      <c r="D12447" t="str">
        <f>+VLOOKUP(C12447,Param!K:L,2,FALSE)</f>
        <v>CARMASIL - INDÚSTRIA GRÁFICA, LDA</v>
      </c>
      <c r="E12447" t="s">
        <v>7669</v>
      </c>
      <c r="F12447" t="s">
        <v>8264</v>
      </c>
      <c r="G12447" t="s">
        <v>29</v>
      </c>
      <c r="H12447" s="5">
        <v>355.47</v>
      </c>
      <c r="I12447" s="5">
        <v>355.46780000000001</v>
      </c>
      <c r="J12447" s="5">
        <v>2.2000000000161799E-3</v>
      </c>
      <c r="K12447" s="5">
        <v>355.47</v>
      </c>
      <c r="L12447" s="5">
        <v>0</v>
      </c>
      <c r="M12447" t="str">
        <f>IF(ISERROR(VLOOKUP(A12447,'[1]Ecart validé'!$A:$A,1,FALSE)),Z12447,"Ecart Validé")</f>
        <v>valid</v>
      </c>
      <c r="R12447" t="s">
        <v>30</v>
      </c>
      <c r="X12447"/>
      <c r="Y12447"/>
      <c r="Z12447" t="s">
        <v>31</v>
      </c>
    </row>
    <row r="12448" spans="1:26" x14ac:dyDescent="0.3">
      <c r="A12448" t="s">
        <v>15379</v>
      </c>
      <c r="B12448" t="s">
        <v>7587</v>
      </c>
      <c r="C12448">
        <v>99710</v>
      </c>
      <c r="D12448" t="str">
        <f>+VLOOKUP(C12448,Param!K:L,2,FALSE)</f>
        <v>CARMASIL - INDÚSTRIA GRÁFICA, LDA</v>
      </c>
      <c r="E12448" t="s">
        <v>7669</v>
      </c>
      <c r="F12448" t="s">
        <v>8266</v>
      </c>
      <c r="G12448" t="s">
        <v>29</v>
      </c>
      <c r="H12448" s="5">
        <v>483.07</v>
      </c>
      <c r="I12448" s="5">
        <v>483.07040000000001</v>
      </c>
      <c r="J12448" s="5">
        <v>-4.0000000001327803E-4</v>
      </c>
      <c r="K12448" s="5">
        <v>483.07</v>
      </c>
      <c r="L12448" s="5">
        <v>0</v>
      </c>
      <c r="M12448" t="str">
        <f>IF(ISERROR(VLOOKUP(A12448,'[1]Ecart validé'!$A:$A,1,FALSE)),Z12448,"Ecart Validé")</f>
        <v>valid</v>
      </c>
      <c r="R12448" t="s">
        <v>30</v>
      </c>
      <c r="X12448"/>
      <c r="Y12448"/>
      <c r="Z12448" t="s">
        <v>31</v>
      </c>
    </row>
    <row r="12449" spans="1:26" x14ac:dyDescent="0.3">
      <c r="A12449" t="s">
        <v>15380</v>
      </c>
      <c r="B12449" t="s">
        <v>7587</v>
      </c>
      <c r="C12449">
        <v>99720</v>
      </c>
      <c r="D12449" t="str">
        <f>+VLOOKUP(C12449,Param!K:L,2,FALSE)</f>
        <v>MEINORTE - PUBLICIDADE GERAL, LDA</v>
      </c>
      <c r="E12449" t="s">
        <v>7674</v>
      </c>
      <c r="F12449" t="s">
        <v>8260</v>
      </c>
      <c r="G12449" t="s">
        <v>29</v>
      </c>
      <c r="H12449" s="5">
        <v>89.05</v>
      </c>
      <c r="I12449" s="5">
        <v>89.053100000000001</v>
      </c>
      <c r="J12449" s="5">
        <v>-3.1000000000034299E-3</v>
      </c>
      <c r="K12449" s="5">
        <v>89.05</v>
      </c>
      <c r="L12449" s="5">
        <v>0</v>
      </c>
      <c r="M12449" t="str">
        <f>IF(ISERROR(VLOOKUP(A12449,'[1]Ecart validé'!$A:$A,1,FALSE)),Z12449,"Ecart Validé")</f>
        <v>valid</v>
      </c>
      <c r="R12449" t="s">
        <v>30</v>
      </c>
      <c r="X12449"/>
      <c r="Y12449"/>
      <c r="Z12449" t="s">
        <v>31</v>
      </c>
    </row>
    <row r="12450" spans="1:26" x14ac:dyDescent="0.3">
      <c r="A12450" t="s">
        <v>15381</v>
      </c>
      <c r="B12450" t="s">
        <v>7587</v>
      </c>
      <c r="C12450">
        <v>99720</v>
      </c>
      <c r="D12450" t="str">
        <f>+VLOOKUP(C12450,Param!K:L,2,FALSE)</f>
        <v>MEINORTE - PUBLICIDADE GERAL, LDA</v>
      </c>
      <c r="E12450" t="s">
        <v>7674</v>
      </c>
      <c r="F12450" t="s">
        <v>8262</v>
      </c>
      <c r="G12450" t="s">
        <v>29</v>
      </c>
      <c r="H12450" s="5">
        <v>89.05</v>
      </c>
      <c r="I12450" s="5">
        <v>89.053100000000001</v>
      </c>
      <c r="J12450" s="5">
        <v>-3.1000000000034299E-3</v>
      </c>
      <c r="K12450" s="5">
        <v>89.05</v>
      </c>
      <c r="L12450" s="5">
        <v>0</v>
      </c>
      <c r="M12450" t="str">
        <f>IF(ISERROR(VLOOKUP(A12450,'[1]Ecart validé'!$A:$A,1,FALSE)),Z12450,"Ecart Validé")</f>
        <v>valid</v>
      </c>
      <c r="R12450" t="s">
        <v>30</v>
      </c>
      <c r="X12450"/>
      <c r="Y12450"/>
      <c r="Z12450" t="s">
        <v>31</v>
      </c>
    </row>
    <row r="12451" spans="1:26" x14ac:dyDescent="0.3">
      <c r="A12451" t="s">
        <v>15382</v>
      </c>
      <c r="B12451" t="s">
        <v>7587</v>
      </c>
      <c r="C12451">
        <v>99720</v>
      </c>
      <c r="D12451" t="str">
        <f>+VLOOKUP(C12451,Param!K:L,2,FALSE)</f>
        <v>MEINORTE - PUBLICIDADE GERAL, LDA</v>
      </c>
      <c r="E12451" t="s">
        <v>7674</v>
      </c>
      <c r="F12451" t="s">
        <v>8264</v>
      </c>
      <c r="G12451" t="s">
        <v>29</v>
      </c>
      <c r="H12451" s="5">
        <v>70.69</v>
      </c>
      <c r="I12451" s="5">
        <v>70.694400000000002</v>
      </c>
      <c r="J12451" s="5">
        <v>-4.4000000000039502E-3</v>
      </c>
      <c r="K12451" s="5">
        <v>70.69</v>
      </c>
      <c r="L12451" s="5">
        <v>0</v>
      </c>
      <c r="M12451" t="str">
        <f>IF(ISERROR(VLOOKUP(A12451,'[1]Ecart validé'!$A:$A,1,FALSE)),Z12451,"Ecart Validé")</f>
        <v>valid</v>
      </c>
      <c r="R12451" t="s">
        <v>30</v>
      </c>
      <c r="X12451"/>
      <c r="Y12451"/>
      <c r="Z12451" t="s">
        <v>31</v>
      </c>
    </row>
    <row r="12452" spans="1:26" x14ac:dyDescent="0.3">
      <c r="A12452" t="s">
        <v>15383</v>
      </c>
      <c r="B12452" t="s">
        <v>7587</v>
      </c>
      <c r="C12452">
        <v>99720</v>
      </c>
      <c r="D12452" t="str">
        <f>+VLOOKUP(C12452,Param!K:L,2,FALSE)</f>
        <v>MEINORTE - PUBLICIDADE GERAL, LDA</v>
      </c>
      <c r="E12452" t="s">
        <v>7674</v>
      </c>
      <c r="F12452" t="s">
        <v>8266</v>
      </c>
      <c r="G12452" t="s">
        <v>29</v>
      </c>
      <c r="H12452" s="5">
        <v>64.39</v>
      </c>
      <c r="I12452" s="5">
        <v>64.393199999999993</v>
      </c>
      <c r="J12452" s="5">
        <v>-3.19999999999254E-3</v>
      </c>
      <c r="K12452" s="5">
        <v>64.39</v>
      </c>
      <c r="L12452" s="5">
        <v>0</v>
      </c>
      <c r="M12452" t="str">
        <f>IF(ISERROR(VLOOKUP(A12452,'[1]Ecart validé'!$A:$A,1,FALSE)),Z12452,"Ecart Validé")</f>
        <v>valid</v>
      </c>
      <c r="R12452" t="s">
        <v>30</v>
      </c>
      <c r="X12452"/>
      <c r="Y12452"/>
      <c r="Z12452" t="s">
        <v>31</v>
      </c>
    </row>
    <row r="12453" spans="1:26" x14ac:dyDescent="0.3">
      <c r="A12453" t="s">
        <v>15384</v>
      </c>
      <c r="B12453" t="s">
        <v>7587</v>
      </c>
      <c r="C12453">
        <v>99751</v>
      </c>
      <c r="D12453" t="str">
        <f>+VLOOKUP(C12453,Param!K:L,2,FALSE)</f>
        <v>E.A.D. - EMPRESA DE ARQUIVO DE DOCUMENTAÇÃO, S.A. (EAD)</v>
      </c>
      <c r="E12453" t="s">
        <v>7688</v>
      </c>
      <c r="F12453" t="s">
        <v>8260</v>
      </c>
      <c r="G12453" t="s">
        <v>29</v>
      </c>
      <c r="H12453" s="5">
        <v>45.44</v>
      </c>
      <c r="I12453" s="5">
        <v>45.439</v>
      </c>
      <c r="J12453" s="5">
        <v>9.9999999999766899E-4</v>
      </c>
      <c r="K12453" s="5">
        <v>45.44</v>
      </c>
      <c r="L12453" s="5">
        <v>0</v>
      </c>
      <c r="M12453" t="str">
        <f>IF(ISERROR(VLOOKUP(A12453,'[1]Ecart validé'!$A:$A,1,FALSE)),Z12453,"Ecart Validé")</f>
        <v>valid</v>
      </c>
      <c r="R12453" t="s">
        <v>30</v>
      </c>
      <c r="X12453"/>
      <c r="Y12453"/>
      <c r="Z12453" t="s">
        <v>31</v>
      </c>
    </row>
    <row r="12454" spans="1:26" x14ac:dyDescent="0.3">
      <c r="A12454" t="s">
        <v>15385</v>
      </c>
      <c r="B12454" t="s">
        <v>7587</v>
      </c>
      <c r="C12454">
        <v>99751</v>
      </c>
      <c r="D12454" t="str">
        <f>+VLOOKUP(C12454,Param!K:L,2,FALSE)</f>
        <v>E.A.D. - EMPRESA DE ARQUIVO DE DOCUMENTAÇÃO, S.A. (EAD)</v>
      </c>
      <c r="E12454" t="s">
        <v>7688</v>
      </c>
      <c r="F12454" t="s">
        <v>8262</v>
      </c>
      <c r="G12454" t="s">
        <v>29</v>
      </c>
      <c r="H12454" s="5">
        <v>42.78</v>
      </c>
      <c r="I12454" s="5">
        <v>42.784100000000002</v>
      </c>
      <c r="J12454" s="5">
        <v>-4.1000000000011002E-3</v>
      </c>
      <c r="K12454" s="5">
        <v>42.78</v>
      </c>
      <c r="L12454" s="5">
        <v>0</v>
      </c>
      <c r="M12454" t="str">
        <f>IF(ISERROR(VLOOKUP(A12454,'[1]Ecart validé'!$A:$A,1,FALSE)),Z12454,"Ecart Validé")</f>
        <v>valid</v>
      </c>
      <c r="R12454" t="s">
        <v>30</v>
      </c>
      <c r="X12454"/>
      <c r="Y12454"/>
      <c r="Z12454" t="s">
        <v>31</v>
      </c>
    </row>
    <row r="12455" spans="1:26" x14ac:dyDescent="0.3">
      <c r="A12455" t="s">
        <v>15386</v>
      </c>
      <c r="B12455" t="s">
        <v>7587</v>
      </c>
      <c r="C12455">
        <v>99751</v>
      </c>
      <c r="D12455" t="str">
        <f>+VLOOKUP(C12455,Param!K:L,2,FALSE)</f>
        <v>E.A.D. - EMPRESA DE ARQUIVO DE DOCUMENTAÇÃO, S.A. (EAD)</v>
      </c>
      <c r="E12455" t="s">
        <v>7688</v>
      </c>
      <c r="F12455" t="s">
        <v>8264</v>
      </c>
      <c r="G12455" t="s">
        <v>29</v>
      </c>
      <c r="H12455" s="5">
        <v>43.05</v>
      </c>
      <c r="I12455" s="5">
        <v>43.048200000000001</v>
      </c>
      <c r="J12455" s="5">
        <v>1.7999999999958E-3</v>
      </c>
      <c r="K12455" s="5">
        <v>43.05</v>
      </c>
      <c r="L12455" s="5">
        <v>0</v>
      </c>
      <c r="M12455" t="str">
        <f>IF(ISERROR(VLOOKUP(A12455,'[1]Ecart validé'!$A:$A,1,FALSE)),Z12455,"Ecart Validé")</f>
        <v>valid</v>
      </c>
      <c r="R12455" t="s">
        <v>30</v>
      </c>
      <c r="X12455"/>
      <c r="Y12455"/>
      <c r="Z12455" t="s">
        <v>31</v>
      </c>
    </row>
    <row r="12456" spans="1:26" x14ac:dyDescent="0.3">
      <c r="A12456" t="s">
        <v>15387</v>
      </c>
      <c r="B12456" t="s">
        <v>7587</v>
      </c>
      <c r="C12456">
        <v>99751</v>
      </c>
      <c r="D12456" t="str">
        <f>+VLOOKUP(C12456,Param!K:L,2,FALSE)</f>
        <v>E.A.D. - EMPRESA DE ARQUIVO DE DOCUMENTAÇÃO, S.A. (EAD)</v>
      </c>
      <c r="E12456" t="s">
        <v>7688</v>
      </c>
      <c r="F12456" t="s">
        <v>8266</v>
      </c>
      <c r="G12456" t="s">
        <v>29</v>
      </c>
      <c r="H12456" s="5">
        <v>43.76</v>
      </c>
      <c r="I12456" s="5">
        <v>43.762099999999997</v>
      </c>
      <c r="J12456" s="5">
        <v>-2.0999999999986498E-3</v>
      </c>
      <c r="K12456" s="5">
        <v>43.76</v>
      </c>
      <c r="L12456" s="5">
        <v>0</v>
      </c>
      <c r="M12456" t="str">
        <f>IF(ISERROR(VLOOKUP(A12456,'[1]Ecart validé'!$A:$A,1,FALSE)),Z12456,"Ecart Validé")</f>
        <v>valid</v>
      </c>
      <c r="R12456" t="s">
        <v>30</v>
      </c>
      <c r="X12456"/>
      <c r="Y12456"/>
      <c r="Z12456" t="s">
        <v>31</v>
      </c>
    </row>
    <row r="12457" spans="1:26" x14ac:dyDescent="0.3">
      <c r="A12457" t="s">
        <v>15388</v>
      </c>
      <c r="B12457" t="s">
        <v>7587</v>
      </c>
      <c r="C12457">
        <v>99770</v>
      </c>
      <c r="D12457" t="str">
        <f>+VLOOKUP(C12457,Param!K:L,2,FALSE)</f>
        <v>PSG - SEGURANÇA PRIVADA, S.A.</v>
      </c>
      <c r="E12457" t="s">
        <v>7693</v>
      </c>
      <c r="F12457" t="s">
        <v>8260</v>
      </c>
      <c r="G12457" t="s">
        <v>29</v>
      </c>
      <c r="H12457" s="5">
        <v>237.44</v>
      </c>
      <c r="I12457" s="5">
        <v>237.44</v>
      </c>
      <c r="J12457" s="5">
        <v>0</v>
      </c>
      <c r="K12457" s="5">
        <v>237.44</v>
      </c>
      <c r="L12457" s="5">
        <v>0</v>
      </c>
      <c r="M12457" t="str">
        <f>IF(ISERROR(VLOOKUP(A12457,'[1]Ecart validé'!$A:$A,1,FALSE)),Z12457,"Ecart Validé")</f>
        <v>valid</v>
      </c>
      <c r="R12457" t="s">
        <v>30</v>
      </c>
      <c r="X12457"/>
      <c r="Y12457"/>
      <c r="Z12457" t="s">
        <v>31</v>
      </c>
    </row>
    <row r="12458" spans="1:26" x14ac:dyDescent="0.3">
      <c r="A12458" t="s">
        <v>15389</v>
      </c>
      <c r="B12458" t="s">
        <v>7587</v>
      </c>
      <c r="C12458">
        <v>99770</v>
      </c>
      <c r="D12458" t="str">
        <f>+VLOOKUP(C12458,Param!K:L,2,FALSE)</f>
        <v>PSG - SEGURANÇA PRIVADA, S.A.</v>
      </c>
      <c r="E12458" t="s">
        <v>7693</v>
      </c>
      <c r="F12458" t="s">
        <v>8262</v>
      </c>
      <c r="G12458" t="s">
        <v>29</v>
      </c>
      <c r="H12458" s="5">
        <v>212.97</v>
      </c>
      <c r="I12458" s="5">
        <v>212.9726</v>
      </c>
      <c r="J12458" s="5">
        <v>-2.6000000000010398E-3</v>
      </c>
      <c r="K12458" s="5">
        <v>212.97</v>
      </c>
      <c r="L12458" s="5">
        <v>0</v>
      </c>
      <c r="M12458" t="str">
        <f>IF(ISERROR(VLOOKUP(A12458,'[1]Ecart validé'!$A:$A,1,FALSE)),Z12458,"Ecart Validé")</f>
        <v>valid</v>
      </c>
      <c r="R12458" t="s">
        <v>30</v>
      </c>
      <c r="X12458"/>
      <c r="Y12458"/>
      <c r="Z12458" t="s">
        <v>31</v>
      </c>
    </row>
    <row r="12459" spans="1:26" x14ac:dyDescent="0.3">
      <c r="A12459" t="s">
        <v>15390</v>
      </c>
      <c r="B12459" t="s">
        <v>7587</v>
      </c>
      <c r="C12459">
        <v>99770</v>
      </c>
      <c r="D12459" t="str">
        <f>+VLOOKUP(C12459,Param!K:L,2,FALSE)</f>
        <v>PSG - SEGURANÇA PRIVADA, S.A.</v>
      </c>
      <c r="E12459" t="s">
        <v>7693</v>
      </c>
      <c r="F12459" t="s">
        <v>8264</v>
      </c>
      <c r="G12459" t="s">
        <v>29</v>
      </c>
      <c r="H12459" s="5">
        <v>212.97</v>
      </c>
      <c r="I12459" s="5">
        <v>212.9726</v>
      </c>
      <c r="J12459" s="5">
        <v>-2.6000000000010398E-3</v>
      </c>
      <c r="K12459" s="5">
        <v>212.97</v>
      </c>
      <c r="L12459" s="5">
        <v>0</v>
      </c>
      <c r="M12459" t="str">
        <f>IF(ISERROR(VLOOKUP(A12459,'[1]Ecart validé'!$A:$A,1,FALSE)),Z12459,"Ecart Validé")</f>
        <v>valid</v>
      </c>
      <c r="R12459" t="s">
        <v>30</v>
      </c>
      <c r="X12459"/>
      <c r="Y12459"/>
      <c r="Z12459" t="s">
        <v>31</v>
      </c>
    </row>
    <row r="12460" spans="1:26" x14ac:dyDescent="0.3">
      <c r="A12460" t="s">
        <v>15391</v>
      </c>
      <c r="B12460" t="s">
        <v>7587</v>
      </c>
      <c r="C12460">
        <v>99770</v>
      </c>
      <c r="D12460" t="str">
        <f>+VLOOKUP(C12460,Param!K:L,2,FALSE)</f>
        <v>PSG - SEGURANÇA PRIVADA, S.A.</v>
      </c>
      <c r="E12460" t="s">
        <v>7693</v>
      </c>
      <c r="F12460" t="s">
        <v>8266</v>
      </c>
      <c r="G12460" t="s">
        <v>29</v>
      </c>
      <c r="H12460" s="5">
        <v>213.34</v>
      </c>
      <c r="I12460" s="5">
        <v>213.33690000000001</v>
      </c>
      <c r="J12460" s="5">
        <v>3.0999999999892199E-3</v>
      </c>
      <c r="K12460" s="5">
        <v>213.34</v>
      </c>
      <c r="L12460" s="5">
        <v>0</v>
      </c>
      <c r="M12460" t="str">
        <f>IF(ISERROR(VLOOKUP(A12460,'[1]Ecart validé'!$A:$A,1,FALSE)),Z12460,"Ecart Validé")</f>
        <v>valid</v>
      </c>
      <c r="R12460" t="s">
        <v>30</v>
      </c>
      <c r="X12460"/>
      <c r="Y12460"/>
      <c r="Z12460" t="s">
        <v>31</v>
      </c>
    </row>
    <row r="12461" spans="1:26" x14ac:dyDescent="0.3">
      <c r="A12461" t="s">
        <v>15392</v>
      </c>
      <c r="B12461" t="s">
        <v>7587</v>
      </c>
      <c r="C12461">
        <v>99813</v>
      </c>
      <c r="D12461" t="str">
        <f>+VLOOKUP(C12461,Param!K:L,2,FALSE)</f>
        <v>KONICA MINOLTA BUSINESS SOLUTIONS PORTUGAL, UNIP. LDA</v>
      </c>
      <c r="E12461" t="s">
        <v>7698</v>
      </c>
      <c r="F12461" t="s">
        <v>8260</v>
      </c>
      <c r="G12461" t="s">
        <v>29</v>
      </c>
      <c r="H12461" s="5">
        <v>213.13</v>
      </c>
      <c r="I12461" s="5">
        <v>213.12909999999999</v>
      </c>
      <c r="J12461" s="5">
        <v>9.0000000000145497E-4</v>
      </c>
      <c r="K12461" s="5">
        <v>213.13</v>
      </c>
      <c r="L12461" s="5">
        <v>0</v>
      </c>
      <c r="M12461" t="str">
        <f>IF(ISERROR(VLOOKUP(A12461,'[1]Ecart validé'!$A:$A,1,FALSE)),Z12461,"Ecart Validé")</f>
        <v>valid</v>
      </c>
      <c r="R12461" t="s">
        <v>30</v>
      </c>
      <c r="X12461"/>
      <c r="Y12461"/>
      <c r="Z12461" t="s">
        <v>31</v>
      </c>
    </row>
    <row r="12462" spans="1:26" x14ac:dyDescent="0.3">
      <c r="A12462" t="s">
        <v>15393</v>
      </c>
      <c r="B12462" t="s">
        <v>7587</v>
      </c>
      <c r="C12462">
        <v>99813</v>
      </c>
      <c r="D12462" t="str">
        <f>+VLOOKUP(C12462,Param!K:L,2,FALSE)</f>
        <v>KONICA MINOLTA BUSINESS SOLUTIONS PORTUGAL, UNIP. LDA</v>
      </c>
      <c r="E12462" t="s">
        <v>7698</v>
      </c>
      <c r="F12462" t="s">
        <v>8262</v>
      </c>
      <c r="G12462" t="s">
        <v>29</v>
      </c>
      <c r="H12462" s="5">
        <v>267.62</v>
      </c>
      <c r="I12462" s="5">
        <v>267.61700000000002</v>
      </c>
      <c r="J12462" s="5">
        <v>2.9999999999858998E-3</v>
      </c>
      <c r="K12462" s="5">
        <v>267.62</v>
      </c>
      <c r="L12462" s="5">
        <v>0</v>
      </c>
      <c r="M12462" t="str">
        <f>IF(ISERROR(VLOOKUP(A12462,'[1]Ecart validé'!$A:$A,1,FALSE)),Z12462,"Ecart Validé")</f>
        <v>valid</v>
      </c>
      <c r="R12462" t="s">
        <v>30</v>
      </c>
      <c r="X12462"/>
      <c r="Y12462"/>
      <c r="Z12462" t="s">
        <v>31</v>
      </c>
    </row>
    <row r="12463" spans="1:26" x14ac:dyDescent="0.3">
      <c r="A12463" t="s">
        <v>15394</v>
      </c>
      <c r="B12463" t="s">
        <v>7587</v>
      </c>
      <c r="C12463">
        <v>99813</v>
      </c>
      <c r="D12463" t="str">
        <f>+VLOOKUP(C12463,Param!K:L,2,FALSE)</f>
        <v>KONICA MINOLTA BUSINESS SOLUTIONS PORTUGAL, UNIP. LDA</v>
      </c>
      <c r="E12463" t="s">
        <v>7698</v>
      </c>
      <c r="F12463" t="s">
        <v>8264</v>
      </c>
      <c r="G12463" t="s">
        <v>29</v>
      </c>
      <c r="H12463" s="5">
        <v>290.02</v>
      </c>
      <c r="I12463" s="5">
        <v>290.0222</v>
      </c>
      <c r="J12463" s="5">
        <v>-2.2000000000161799E-3</v>
      </c>
      <c r="K12463" s="5">
        <v>290.02</v>
      </c>
      <c r="L12463" s="5">
        <v>0</v>
      </c>
      <c r="M12463" t="str">
        <f>IF(ISERROR(VLOOKUP(A12463,'[1]Ecart validé'!$A:$A,1,FALSE)),Z12463,"Ecart Validé")</f>
        <v>valid</v>
      </c>
      <c r="R12463" t="s">
        <v>30</v>
      </c>
      <c r="X12463"/>
      <c r="Y12463"/>
      <c r="Z12463" t="s">
        <v>31</v>
      </c>
    </row>
    <row r="12464" spans="1:26" x14ac:dyDescent="0.3">
      <c r="A12464" t="s">
        <v>15395</v>
      </c>
      <c r="B12464" t="s">
        <v>7587</v>
      </c>
      <c r="C12464">
        <v>99813</v>
      </c>
      <c r="D12464" t="str">
        <f>+VLOOKUP(C12464,Param!K:L,2,FALSE)</f>
        <v>KONICA MINOLTA BUSINESS SOLUTIONS PORTUGAL, UNIP. LDA</v>
      </c>
      <c r="E12464" t="s">
        <v>7698</v>
      </c>
      <c r="F12464" t="s">
        <v>8266</v>
      </c>
      <c r="G12464" t="s">
        <v>29</v>
      </c>
      <c r="H12464" s="5">
        <v>204.66</v>
      </c>
      <c r="I12464" s="5">
        <v>204.6636</v>
      </c>
      <c r="J12464" s="5">
        <v>-3.6000000000058199E-3</v>
      </c>
      <c r="K12464" s="5">
        <v>204.66</v>
      </c>
      <c r="L12464" s="5">
        <v>0</v>
      </c>
      <c r="M12464" t="str">
        <f>IF(ISERROR(VLOOKUP(A12464,'[1]Ecart validé'!$A:$A,1,FALSE)),Z12464,"Ecart Validé")</f>
        <v>valid</v>
      </c>
      <c r="R12464" t="s">
        <v>30</v>
      </c>
      <c r="X12464"/>
      <c r="Y12464"/>
      <c r="Z12464" t="s">
        <v>31</v>
      </c>
    </row>
    <row r="12465" spans="1:26" x14ac:dyDescent="0.3">
      <c r="A12465" t="s">
        <v>15396</v>
      </c>
      <c r="B12465" t="s">
        <v>7587</v>
      </c>
      <c r="C12465">
        <v>99846</v>
      </c>
      <c r="D12465" t="str">
        <f>+VLOOKUP(C12465,Param!K:L,2,FALSE)</f>
        <v>LUSIGEL, S.A.</v>
      </c>
      <c r="E12465" t="s">
        <v>7703</v>
      </c>
      <c r="F12465" t="s">
        <v>8260</v>
      </c>
      <c r="G12465" t="s">
        <v>29</v>
      </c>
      <c r="H12465" s="5">
        <v>118.67</v>
      </c>
      <c r="I12465" s="5">
        <v>118.6712</v>
      </c>
      <c r="J12465" s="5">
        <v>-1.1999999999972001E-3</v>
      </c>
      <c r="K12465" s="5">
        <v>118.67</v>
      </c>
      <c r="L12465" s="5">
        <v>0</v>
      </c>
      <c r="M12465" t="str">
        <f>IF(ISERROR(VLOOKUP(A12465,'[1]Ecart validé'!$A:$A,1,FALSE)),Z12465,"Ecart Validé")</f>
        <v>valid</v>
      </c>
      <c r="R12465" t="s">
        <v>30</v>
      </c>
      <c r="X12465"/>
      <c r="Y12465"/>
      <c r="Z12465" t="s">
        <v>31</v>
      </c>
    </row>
    <row r="12466" spans="1:26" x14ac:dyDescent="0.3">
      <c r="A12466" t="s">
        <v>15397</v>
      </c>
      <c r="B12466" t="s">
        <v>7587</v>
      </c>
      <c r="C12466">
        <v>99846</v>
      </c>
      <c r="D12466" t="str">
        <f>+VLOOKUP(C12466,Param!K:L,2,FALSE)</f>
        <v>LUSIGEL, S.A.</v>
      </c>
      <c r="E12466" t="s">
        <v>7703</v>
      </c>
      <c r="F12466" t="s">
        <v>8262</v>
      </c>
      <c r="G12466" t="s">
        <v>29</v>
      </c>
      <c r="H12466" s="5">
        <v>352.66</v>
      </c>
      <c r="I12466" s="5">
        <v>352.66059999999999</v>
      </c>
      <c r="J12466" s="5">
        <v>-5.9999999996307397E-4</v>
      </c>
      <c r="K12466" s="5">
        <v>352.66</v>
      </c>
      <c r="L12466" s="5">
        <v>0</v>
      </c>
      <c r="M12466" t="str">
        <f>IF(ISERROR(VLOOKUP(A12466,'[1]Ecart validé'!$A:$A,1,FALSE)),Z12466,"Ecart Validé")</f>
        <v>valid</v>
      </c>
      <c r="R12466" t="s">
        <v>30</v>
      </c>
      <c r="X12466"/>
      <c r="Y12466"/>
      <c r="Z12466" t="s">
        <v>31</v>
      </c>
    </row>
    <row r="12467" spans="1:26" x14ac:dyDescent="0.3">
      <c r="A12467" t="s">
        <v>15398</v>
      </c>
      <c r="B12467" t="s">
        <v>7587</v>
      </c>
      <c r="C12467">
        <v>99846</v>
      </c>
      <c r="D12467" t="str">
        <f>+VLOOKUP(C12467,Param!K:L,2,FALSE)</f>
        <v>LUSIGEL, S.A.</v>
      </c>
      <c r="E12467" t="s">
        <v>7703</v>
      </c>
      <c r="F12467" t="s">
        <v>8264</v>
      </c>
      <c r="G12467" t="s">
        <v>29</v>
      </c>
      <c r="H12467" s="5">
        <v>828.21</v>
      </c>
      <c r="I12467" s="5">
        <v>828.21010000000001</v>
      </c>
      <c r="J12467" s="5">
        <v>-9.9999999974897906E-5</v>
      </c>
      <c r="K12467" s="5">
        <v>828.21</v>
      </c>
      <c r="L12467" s="5">
        <v>0</v>
      </c>
      <c r="M12467" t="str">
        <f>IF(ISERROR(VLOOKUP(A12467,'[1]Ecart validé'!$A:$A,1,FALSE)),Z12467,"Ecart Validé")</f>
        <v>valid</v>
      </c>
      <c r="R12467" t="s">
        <v>30</v>
      </c>
      <c r="X12467"/>
      <c r="Y12467"/>
      <c r="Z12467" t="s">
        <v>31</v>
      </c>
    </row>
    <row r="12468" spans="1:26" x14ac:dyDescent="0.3">
      <c r="A12468" t="s">
        <v>15399</v>
      </c>
      <c r="B12468" t="s">
        <v>7587</v>
      </c>
      <c r="C12468">
        <v>99846</v>
      </c>
      <c r="D12468" t="str">
        <f>+VLOOKUP(C12468,Param!K:L,2,FALSE)</f>
        <v>LUSIGEL, S.A.</v>
      </c>
      <c r="E12468" t="s">
        <v>7703</v>
      </c>
      <c r="F12468" t="s">
        <v>8266</v>
      </c>
      <c r="G12468" t="s">
        <v>29</v>
      </c>
      <c r="H12468" s="5">
        <v>1056.79</v>
      </c>
      <c r="I12468" s="5">
        <v>1056.7863</v>
      </c>
      <c r="J12468" s="5">
        <v>3.69999999998071E-3</v>
      </c>
      <c r="K12468" s="5">
        <v>1056.79</v>
      </c>
      <c r="L12468" s="5">
        <v>0</v>
      </c>
      <c r="M12468" t="str">
        <f>IF(ISERROR(VLOOKUP(A12468,'[1]Ecart validé'!$A:$A,1,FALSE)),Z12468,"Ecart Validé")</f>
        <v>valid</v>
      </c>
      <c r="R12468" t="s">
        <v>30</v>
      </c>
      <c r="X12468"/>
      <c r="Y12468"/>
      <c r="Z12468" t="s">
        <v>31</v>
      </c>
    </row>
    <row r="12469" spans="1:26" x14ac:dyDescent="0.3">
      <c r="A12469" t="s">
        <v>15400</v>
      </c>
      <c r="B12469" t="s">
        <v>7587</v>
      </c>
      <c r="C12469">
        <v>99861</v>
      </c>
      <c r="D12469" t="str">
        <f>+VLOOKUP(C12469,Param!K:L,2,FALSE)</f>
        <v>ALMEIDA &amp; XAVIER, LDA (SANIAX)</v>
      </c>
      <c r="E12469" t="s">
        <v>7708</v>
      </c>
      <c r="F12469" t="s">
        <v>8260</v>
      </c>
      <c r="G12469" t="s">
        <v>29</v>
      </c>
      <c r="H12469" s="5">
        <v>79.59</v>
      </c>
      <c r="I12469" s="5">
        <v>79.590900000000005</v>
      </c>
      <c r="J12469" s="5">
        <v>-9.0000000000145497E-4</v>
      </c>
      <c r="K12469" s="5">
        <v>79.59</v>
      </c>
      <c r="L12469" s="5">
        <v>0</v>
      </c>
      <c r="M12469" t="str">
        <f>IF(ISERROR(VLOOKUP(A12469,'[1]Ecart validé'!$A:$A,1,FALSE)),Z12469,"Ecart Validé")</f>
        <v>valid</v>
      </c>
      <c r="R12469" t="s">
        <v>30</v>
      </c>
      <c r="X12469"/>
      <c r="Y12469"/>
      <c r="Z12469" t="s">
        <v>31</v>
      </c>
    </row>
    <row r="12470" spans="1:26" x14ac:dyDescent="0.3">
      <c r="A12470" t="s">
        <v>15401</v>
      </c>
      <c r="B12470" t="s">
        <v>7587</v>
      </c>
      <c r="C12470">
        <v>99861</v>
      </c>
      <c r="D12470" t="str">
        <f>+VLOOKUP(C12470,Param!K:L,2,FALSE)</f>
        <v>ALMEIDA &amp; XAVIER, LDA (SANIAX)</v>
      </c>
      <c r="E12470" t="s">
        <v>7708</v>
      </c>
      <c r="F12470" t="s">
        <v>8262</v>
      </c>
      <c r="G12470" t="s">
        <v>29</v>
      </c>
      <c r="H12470" s="5">
        <v>349.34</v>
      </c>
      <c r="I12470" s="5">
        <v>349.34219999999999</v>
      </c>
      <c r="J12470" s="5">
        <v>-2.2000000000161799E-3</v>
      </c>
      <c r="K12470" s="5">
        <v>349.34</v>
      </c>
      <c r="L12470" s="5">
        <v>0</v>
      </c>
      <c r="M12470" t="str">
        <f>IF(ISERROR(VLOOKUP(A12470,'[1]Ecart validé'!$A:$A,1,FALSE)),Z12470,"Ecart Validé")</f>
        <v>valid</v>
      </c>
      <c r="R12470" t="s">
        <v>30</v>
      </c>
      <c r="X12470"/>
      <c r="Y12470"/>
      <c r="Z12470" t="s">
        <v>31</v>
      </c>
    </row>
    <row r="12471" spans="1:26" x14ac:dyDescent="0.3">
      <c r="A12471" t="s">
        <v>15402</v>
      </c>
      <c r="B12471" t="s">
        <v>7587</v>
      </c>
      <c r="C12471">
        <v>99861</v>
      </c>
      <c r="D12471" t="str">
        <f>+VLOOKUP(C12471,Param!K:L,2,FALSE)</f>
        <v>ALMEIDA &amp; XAVIER, LDA (SANIAX)</v>
      </c>
      <c r="E12471" t="s">
        <v>7708</v>
      </c>
      <c r="F12471" t="s">
        <v>8264</v>
      </c>
      <c r="G12471" t="s">
        <v>29</v>
      </c>
      <c r="H12471" s="5">
        <v>88.85</v>
      </c>
      <c r="I12471" s="5">
        <v>88.846599999999995</v>
      </c>
      <c r="J12471" s="5">
        <v>3.3999999999991802E-3</v>
      </c>
      <c r="K12471" s="5">
        <v>88.85</v>
      </c>
      <c r="L12471" s="5">
        <v>0</v>
      </c>
      <c r="M12471" t="str">
        <f>IF(ISERROR(VLOOKUP(A12471,'[1]Ecart validé'!$A:$A,1,FALSE)),Z12471,"Ecart Validé")</f>
        <v>valid</v>
      </c>
      <c r="R12471" t="s">
        <v>30</v>
      </c>
      <c r="X12471"/>
      <c r="Y12471"/>
      <c r="Z12471" t="s">
        <v>31</v>
      </c>
    </row>
    <row r="12472" spans="1:26" x14ac:dyDescent="0.3">
      <c r="A12472" t="s">
        <v>15403</v>
      </c>
      <c r="B12472" t="s">
        <v>7587</v>
      </c>
      <c r="C12472">
        <v>99861</v>
      </c>
      <c r="D12472" t="str">
        <f>+VLOOKUP(C12472,Param!K:L,2,FALSE)</f>
        <v>ALMEIDA &amp; XAVIER, LDA (SANIAX)</v>
      </c>
      <c r="E12472" t="s">
        <v>7708</v>
      </c>
      <c r="F12472" t="s">
        <v>8266</v>
      </c>
      <c r="G12472" t="s">
        <v>29</v>
      </c>
      <c r="H12472" s="5">
        <v>107.1</v>
      </c>
      <c r="I12472" s="5">
        <v>107.0977</v>
      </c>
      <c r="J12472" s="5">
        <v>2.29999999999108E-3</v>
      </c>
      <c r="K12472" s="5">
        <v>107.1</v>
      </c>
      <c r="L12472" s="5">
        <v>0</v>
      </c>
      <c r="M12472" t="str">
        <f>IF(ISERROR(VLOOKUP(A12472,'[1]Ecart validé'!$A:$A,1,FALSE)),Z12472,"Ecart Validé")</f>
        <v>valid</v>
      </c>
      <c r="R12472" t="s">
        <v>30</v>
      </c>
      <c r="X12472"/>
      <c r="Y12472"/>
      <c r="Z12472" t="s">
        <v>31</v>
      </c>
    </row>
    <row r="12473" spans="1:26" x14ac:dyDescent="0.3">
      <c r="A12473" t="s">
        <v>15404</v>
      </c>
      <c r="B12473" t="s">
        <v>7587</v>
      </c>
      <c r="C12473">
        <v>99876</v>
      </c>
      <c r="D12473" t="str">
        <f>+VLOOKUP(C12473,Param!K:L,2,FALSE)</f>
        <v>JARDIM PRIMAVERA - HORTICULTURA E FLORICULTURA, LDA</v>
      </c>
      <c r="E12473" t="s">
        <v>7713</v>
      </c>
      <c r="F12473" t="s">
        <v>8260</v>
      </c>
      <c r="G12473" t="s">
        <v>29</v>
      </c>
      <c r="H12473" s="5">
        <v>36.69</v>
      </c>
      <c r="I12473" s="5">
        <v>36.6858</v>
      </c>
      <c r="J12473" s="5">
        <v>4.1999999999973101E-3</v>
      </c>
      <c r="K12473" s="5">
        <v>36.69</v>
      </c>
      <c r="L12473" s="5">
        <v>0</v>
      </c>
      <c r="M12473" t="str">
        <f>IF(ISERROR(VLOOKUP(A12473,'[1]Ecart validé'!$A:$A,1,FALSE)),Z12473,"Ecart Validé")</f>
        <v>valid</v>
      </c>
      <c r="R12473" t="s">
        <v>30</v>
      </c>
      <c r="X12473"/>
      <c r="Y12473"/>
      <c r="Z12473" t="s">
        <v>31</v>
      </c>
    </row>
    <row r="12474" spans="1:26" x14ac:dyDescent="0.3">
      <c r="A12474" t="s">
        <v>15405</v>
      </c>
      <c r="B12474" t="s">
        <v>7587</v>
      </c>
      <c r="C12474">
        <v>99876</v>
      </c>
      <c r="D12474" t="str">
        <f>+VLOOKUP(C12474,Param!K:L,2,FALSE)</f>
        <v>JARDIM PRIMAVERA - HORTICULTURA E FLORICULTURA, LDA</v>
      </c>
      <c r="E12474" t="s">
        <v>7713</v>
      </c>
      <c r="F12474" t="s">
        <v>8262</v>
      </c>
      <c r="G12474" t="s">
        <v>29</v>
      </c>
      <c r="H12474" s="5">
        <v>142.63999999999999</v>
      </c>
      <c r="I12474" s="5">
        <v>142.64490000000001</v>
      </c>
      <c r="J12474" s="5">
        <v>-4.9000000000205502E-3</v>
      </c>
      <c r="K12474" s="5">
        <v>142.63999999999999</v>
      </c>
      <c r="L12474" s="5">
        <v>0</v>
      </c>
      <c r="M12474" t="str">
        <f>IF(ISERROR(VLOOKUP(A12474,'[1]Ecart validé'!$A:$A,1,FALSE)),Z12474,"Ecart Validé")</f>
        <v>valid</v>
      </c>
      <c r="R12474" t="s">
        <v>30</v>
      </c>
      <c r="X12474"/>
      <c r="Y12474"/>
      <c r="Z12474" t="s">
        <v>31</v>
      </c>
    </row>
    <row r="12475" spans="1:26" x14ac:dyDescent="0.3">
      <c r="A12475" t="s">
        <v>15406</v>
      </c>
      <c r="B12475" t="s">
        <v>7587</v>
      </c>
      <c r="C12475">
        <v>99876</v>
      </c>
      <c r="D12475" t="str">
        <f>+VLOOKUP(C12475,Param!K:L,2,FALSE)</f>
        <v>JARDIM PRIMAVERA - HORTICULTURA E FLORICULTURA, LDA</v>
      </c>
      <c r="E12475" t="s">
        <v>7713</v>
      </c>
      <c r="F12475" t="s">
        <v>8264</v>
      </c>
      <c r="G12475" t="s">
        <v>29</v>
      </c>
      <c r="H12475" s="5">
        <v>80.92</v>
      </c>
      <c r="I12475" s="5">
        <v>80.920299999999997</v>
      </c>
      <c r="J12475" s="5">
        <v>-2.99999999995748E-4</v>
      </c>
      <c r="K12475" s="5">
        <v>80.92</v>
      </c>
      <c r="L12475" s="5">
        <v>0</v>
      </c>
      <c r="M12475" t="str">
        <f>IF(ISERROR(VLOOKUP(A12475,'[1]Ecart validé'!$A:$A,1,FALSE)),Z12475,"Ecart Validé")</f>
        <v>valid</v>
      </c>
      <c r="R12475" t="s">
        <v>30</v>
      </c>
      <c r="X12475"/>
      <c r="Y12475"/>
      <c r="Z12475" t="s">
        <v>31</v>
      </c>
    </row>
    <row r="12476" spans="1:26" x14ac:dyDescent="0.3">
      <c r="A12476" t="s">
        <v>15407</v>
      </c>
      <c r="B12476" t="s">
        <v>7587</v>
      </c>
      <c r="C12476">
        <v>99876</v>
      </c>
      <c r="D12476" t="str">
        <f>+VLOOKUP(C12476,Param!K:L,2,FALSE)</f>
        <v>JARDIM PRIMAVERA - HORTICULTURA E FLORICULTURA, LDA</v>
      </c>
      <c r="E12476" t="s">
        <v>7713</v>
      </c>
      <c r="F12476" t="s">
        <v>8266</v>
      </c>
      <c r="G12476" t="s">
        <v>29</v>
      </c>
      <c r="H12476" s="5">
        <v>128.68</v>
      </c>
      <c r="I12476" s="5">
        <v>128.68430000000001</v>
      </c>
      <c r="J12476" s="5">
        <v>-4.3000000000006297E-3</v>
      </c>
      <c r="K12476" s="5">
        <v>128.68</v>
      </c>
      <c r="L12476" s="5">
        <v>0</v>
      </c>
      <c r="M12476" t="str">
        <f>IF(ISERROR(VLOOKUP(A12476,'[1]Ecart validé'!$A:$A,1,FALSE)),Z12476,"Ecart Validé")</f>
        <v>valid</v>
      </c>
      <c r="R12476" t="s">
        <v>30</v>
      </c>
      <c r="X12476"/>
      <c r="Y12476"/>
      <c r="Z12476" t="s">
        <v>31</v>
      </c>
    </row>
    <row r="12477" spans="1:26" x14ac:dyDescent="0.3">
      <c r="A12477" t="s">
        <v>15408</v>
      </c>
      <c r="B12477" t="s">
        <v>7587</v>
      </c>
      <c r="C12477">
        <v>99916</v>
      </c>
      <c r="D12477" t="str">
        <f>+VLOOKUP(C12477,Param!K:L,2,FALSE)</f>
        <v>SGS PORTUGAL - SOCIEDADE GERAL DE SUPERINTENDÊNCIA, S.A.</v>
      </c>
      <c r="E12477" t="s">
        <v>7728</v>
      </c>
      <c r="F12477" t="s">
        <v>8260</v>
      </c>
      <c r="G12477" t="s">
        <v>29</v>
      </c>
      <c r="H12477" s="5">
        <v>44.64</v>
      </c>
      <c r="I12477" s="5">
        <v>44.637599999999999</v>
      </c>
      <c r="J12477" s="5">
        <v>2.4000000000015099E-3</v>
      </c>
      <c r="K12477" s="5">
        <v>44.64</v>
      </c>
      <c r="L12477" s="5">
        <v>0</v>
      </c>
      <c r="M12477" t="str">
        <f>IF(ISERROR(VLOOKUP(A12477,'[1]Ecart validé'!$A:$A,1,FALSE)),Z12477,"Ecart Validé")</f>
        <v>valid</v>
      </c>
      <c r="R12477" t="s">
        <v>30</v>
      </c>
      <c r="X12477"/>
      <c r="Y12477"/>
      <c r="Z12477" t="s">
        <v>31</v>
      </c>
    </row>
    <row r="12478" spans="1:26" x14ac:dyDescent="0.3">
      <c r="A12478" t="s">
        <v>15409</v>
      </c>
      <c r="B12478" t="s">
        <v>7587</v>
      </c>
      <c r="C12478">
        <v>99916</v>
      </c>
      <c r="D12478" t="str">
        <f>+VLOOKUP(C12478,Param!K:L,2,FALSE)</f>
        <v>SGS PORTUGAL - SOCIEDADE GERAL DE SUPERINTENDÊNCIA, S.A.</v>
      </c>
      <c r="E12478" t="s">
        <v>7728</v>
      </c>
      <c r="F12478" t="s">
        <v>8262</v>
      </c>
      <c r="G12478" t="s">
        <v>29</v>
      </c>
      <c r="H12478" s="5">
        <v>11.34</v>
      </c>
      <c r="I12478" s="5">
        <v>11.339</v>
      </c>
      <c r="J12478" s="5">
        <v>9.9999999999944491E-4</v>
      </c>
      <c r="K12478" s="5">
        <v>11.34</v>
      </c>
      <c r="L12478" s="5">
        <v>0</v>
      </c>
      <c r="M12478" t="str">
        <f>IF(ISERROR(VLOOKUP(A12478,'[1]Ecart validé'!$A:$A,1,FALSE)),Z12478,"Ecart Validé")</f>
        <v>valid</v>
      </c>
      <c r="R12478" t="s">
        <v>30</v>
      </c>
      <c r="X12478"/>
      <c r="Y12478"/>
      <c r="Z12478" t="s">
        <v>31</v>
      </c>
    </row>
    <row r="12479" spans="1:26" x14ac:dyDescent="0.3">
      <c r="A12479" t="s">
        <v>15410</v>
      </c>
      <c r="B12479" t="s">
        <v>7587</v>
      </c>
      <c r="C12479">
        <v>99916</v>
      </c>
      <c r="D12479" t="str">
        <f>+VLOOKUP(C12479,Param!K:L,2,FALSE)</f>
        <v>SGS PORTUGAL - SOCIEDADE GERAL DE SUPERINTENDÊNCIA, S.A.</v>
      </c>
      <c r="E12479" t="s">
        <v>7728</v>
      </c>
      <c r="F12479" t="s">
        <v>8264</v>
      </c>
      <c r="G12479" t="s">
        <v>29</v>
      </c>
      <c r="H12479" s="5">
        <v>5.78</v>
      </c>
      <c r="I12479" s="5">
        <v>5.7843</v>
      </c>
      <c r="J12479" s="5">
        <v>-4.2999999999997398E-3</v>
      </c>
      <c r="K12479" s="5">
        <v>5.78</v>
      </c>
      <c r="L12479" s="5">
        <v>0</v>
      </c>
      <c r="M12479" t="str">
        <f>IF(ISERROR(VLOOKUP(A12479,'[1]Ecart validé'!$A:$A,1,FALSE)),Z12479,"Ecart Validé")</f>
        <v>valid</v>
      </c>
      <c r="R12479" t="s">
        <v>30</v>
      </c>
      <c r="X12479"/>
      <c r="Y12479"/>
      <c r="Z12479" t="s">
        <v>31</v>
      </c>
    </row>
    <row r="12480" spans="1:26" x14ac:dyDescent="0.3">
      <c r="A12480" t="s">
        <v>15411</v>
      </c>
      <c r="B12480" t="s">
        <v>7587</v>
      </c>
      <c r="C12480">
        <v>99916</v>
      </c>
      <c r="D12480" t="str">
        <f>+VLOOKUP(C12480,Param!K:L,2,FALSE)</f>
        <v>SGS PORTUGAL - SOCIEDADE GERAL DE SUPERINTENDÊNCIA, S.A.</v>
      </c>
      <c r="E12480" t="s">
        <v>7724</v>
      </c>
      <c r="F12480" t="s">
        <v>8266</v>
      </c>
      <c r="G12480" t="s">
        <v>29</v>
      </c>
      <c r="H12480" s="5">
        <v>13.24</v>
      </c>
      <c r="I12480" s="5">
        <v>13.237</v>
      </c>
      <c r="J12480" s="5">
        <v>3.0000000000001098E-3</v>
      </c>
      <c r="K12480" s="5">
        <v>13.24</v>
      </c>
      <c r="L12480" s="5">
        <v>0</v>
      </c>
      <c r="M12480" t="str">
        <f>IF(ISERROR(VLOOKUP(A12480,'[1]Ecart validé'!$A:$A,1,FALSE)),Z12480,"Ecart Validé")</f>
        <v>valid</v>
      </c>
      <c r="R12480" t="s">
        <v>30</v>
      </c>
      <c r="X12480"/>
      <c r="Y12480"/>
      <c r="Z12480" t="s">
        <v>31</v>
      </c>
    </row>
    <row r="12481" spans="1:26" x14ac:dyDescent="0.3">
      <c r="A12481" t="s">
        <v>15412</v>
      </c>
      <c r="B12481" t="s">
        <v>7587</v>
      </c>
      <c r="C12481">
        <v>99924</v>
      </c>
      <c r="D12481" t="str">
        <f>+VLOOKUP(C12481,Param!K:L,2,FALSE)</f>
        <v>RODELA DE LIMÃO - REPRESENTAÇÕES, UNIPESSOAL, LDA</v>
      </c>
      <c r="E12481" t="s">
        <v>7730</v>
      </c>
      <c r="F12481" t="s">
        <v>8260</v>
      </c>
      <c r="G12481" t="s">
        <v>29</v>
      </c>
      <c r="H12481" s="5">
        <v>23.36</v>
      </c>
      <c r="I12481" s="5">
        <v>23.359500000000001</v>
      </c>
      <c r="J12481" s="5">
        <v>4.9999999999883395E-4</v>
      </c>
      <c r="K12481" s="5">
        <v>23.36</v>
      </c>
      <c r="L12481" s="5">
        <v>0</v>
      </c>
      <c r="M12481" t="str">
        <f>IF(ISERROR(VLOOKUP(A12481,'[1]Ecart validé'!$A:$A,1,FALSE)),Z12481,"Ecart Validé")</f>
        <v>valid</v>
      </c>
      <c r="R12481" t="s">
        <v>30</v>
      </c>
      <c r="X12481"/>
      <c r="Y12481"/>
      <c r="Z12481" t="s">
        <v>31</v>
      </c>
    </row>
    <row r="12482" spans="1:26" x14ac:dyDescent="0.3">
      <c r="A12482" t="s">
        <v>15413</v>
      </c>
      <c r="B12482" t="s">
        <v>7587</v>
      </c>
      <c r="C12482">
        <v>99924</v>
      </c>
      <c r="D12482" t="str">
        <f>+VLOOKUP(C12482,Param!K:L,2,FALSE)</f>
        <v>RODELA DE LIMÃO - REPRESENTAÇÕES, UNIPESSOAL, LDA</v>
      </c>
      <c r="E12482" t="s">
        <v>7730</v>
      </c>
      <c r="F12482" t="s">
        <v>8262</v>
      </c>
      <c r="G12482" t="s">
        <v>29</v>
      </c>
      <c r="H12482" s="5">
        <v>425.12</v>
      </c>
      <c r="I12482" s="5">
        <v>425.12419999999997</v>
      </c>
      <c r="J12482" s="5">
        <v>-4.1999999999688901E-3</v>
      </c>
      <c r="K12482" s="5">
        <v>425.12</v>
      </c>
      <c r="L12482" s="5">
        <v>0</v>
      </c>
      <c r="M12482" t="str">
        <f>IF(ISERROR(VLOOKUP(A12482,'[1]Ecart validé'!$A:$A,1,FALSE)),Z12482,"Ecart Validé")</f>
        <v>valid</v>
      </c>
      <c r="R12482" t="s">
        <v>30</v>
      </c>
      <c r="X12482"/>
      <c r="Y12482"/>
      <c r="Z12482" t="s">
        <v>31</v>
      </c>
    </row>
    <row r="12483" spans="1:26" x14ac:dyDescent="0.3">
      <c r="A12483" t="s">
        <v>15414</v>
      </c>
      <c r="B12483" t="s">
        <v>7587</v>
      </c>
      <c r="C12483">
        <v>99924</v>
      </c>
      <c r="D12483" t="str">
        <f>+VLOOKUP(C12483,Param!K:L,2,FALSE)</f>
        <v>RODELA DE LIMÃO - REPRESENTAÇÕES, UNIPESSOAL, LDA</v>
      </c>
      <c r="E12483" t="s">
        <v>7730</v>
      </c>
      <c r="F12483" t="s">
        <v>8264</v>
      </c>
      <c r="G12483" t="s">
        <v>29</v>
      </c>
      <c r="H12483" s="5">
        <v>861.18</v>
      </c>
      <c r="I12483" s="5">
        <v>861.18320000000006</v>
      </c>
      <c r="J12483" s="5">
        <v>-3.2000000001062199E-3</v>
      </c>
      <c r="K12483" s="5">
        <v>861.18</v>
      </c>
      <c r="L12483" s="5">
        <v>0</v>
      </c>
      <c r="M12483" t="str">
        <f>IF(ISERROR(VLOOKUP(A12483,'[1]Ecart validé'!$A:$A,1,FALSE)),Z12483,"Ecart Validé")</f>
        <v>valid</v>
      </c>
      <c r="R12483" t="s">
        <v>30</v>
      </c>
      <c r="X12483"/>
      <c r="Y12483"/>
      <c r="Z12483" t="s">
        <v>31</v>
      </c>
    </row>
    <row r="12484" spans="1:26" x14ac:dyDescent="0.3">
      <c r="A12484" t="s">
        <v>15415</v>
      </c>
      <c r="B12484" t="s">
        <v>7587</v>
      </c>
      <c r="C12484">
        <v>99924</v>
      </c>
      <c r="D12484" t="str">
        <f>+VLOOKUP(C12484,Param!K:L,2,FALSE)</f>
        <v>RODELA DE LIMÃO - REPRESENTAÇÕES, UNIPESSOAL, LDA</v>
      </c>
      <c r="E12484" t="s">
        <v>7730</v>
      </c>
      <c r="F12484" t="s">
        <v>8266</v>
      </c>
      <c r="G12484" t="s">
        <v>29</v>
      </c>
      <c r="H12484" s="5">
        <v>877.37</v>
      </c>
      <c r="I12484" s="5">
        <v>877.3723</v>
      </c>
      <c r="J12484" s="5">
        <v>-2.29999999999108E-3</v>
      </c>
      <c r="K12484" s="5">
        <v>877.37</v>
      </c>
      <c r="L12484" s="5">
        <v>0</v>
      </c>
      <c r="M12484" t="str">
        <f>IF(ISERROR(VLOOKUP(A12484,'[1]Ecart validé'!$A:$A,1,FALSE)),Z12484,"Ecart Validé")</f>
        <v>valid</v>
      </c>
      <c r="R12484" t="s">
        <v>30</v>
      </c>
      <c r="X12484"/>
      <c r="Y12484"/>
      <c r="Z12484" t="s">
        <v>31</v>
      </c>
    </row>
    <row r="12485" spans="1:26" x14ac:dyDescent="0.3">
      <c r="A12485" t="s">
        <v>15416</v>
      </c>
      <c r="B12485" t="s">
        <v>7587</v>
      </c>
      <c r="C12485">
        <v>99966</v>
      </c>
      <c r="D12485" t="str">
        <f>+VLOOKUP(C12485,Param!K:L,2,FALSE)</f>
        <v>FT SYSTEM, LDA (Fernando &amp; Teixeira)</v>
      </c>
      <c r="E12485" t="s">
        <v>7735</v>
      </c>
      <c r="F12485" t="s">
        <v>8260</v>
      </c>
      <c r="G12485" t="s">
        <v>29</v>
      </c>
      <c r="H12485" s="5">
        <v>8.84</v>
      </c>
      <c r="I12485" s="5">
        <v>8.8354999999999997</v>
      </c>
      <c r="J12485" s="5">
        <v>4.5000000000001697E-3</v>
      </c>
      <c r="K12485" s="5">
        <v>8.84</v>
      </c>
      <c r="L12485" s="5">
        <v>0</v>
      </c>
      <c r="M12485" t="str">
        <f>IF(ISERROR(VLOOKUP(A12485,'[1]Ecart validé'!$A:$A,1,FALSE)),Z12485,"Ecart Validé")</f>
        <v>valid</v>
      </c>
      <c r="R12485" t="s">
        <v>30</v>
      </c>
      <c r="X12485"/>
      <c r="Y12485"/>
      <c r="Z12485" t="s">
        <v>31</v>
      </c>
    </row>
    <row r="12486" spans="1:26" x14ac:dyDescent="0.3">
      <c r="A12486" t="s">
        <v>15417</v>
      </c>
      <c r="B12486" t="s">
        <v>7587</v>
      </c>
      <c r="C12486">
        <v>99966</v>
      </c>
      <c r="D12486" t="str">
        <f>+VLOOKUP(C12486,Param!K:L,2,FALSE)</f>
        <v>FT SYSTEM, LDA (Fernando &amp; Teixeira)</v>
      </c>
      <c r="E12486" t="s">
        <v>7735</v>
      </c>
      <c r="F12486" t="s">
        <v>8262</v>
      </c>
      <c r="G12486" t="s">
        <v>29</v>
      </c>
      <c r="H12486" s="5">
        <v>41.09</v>
      </c>
      <c r="I12486" s="5">
        <v>41.094000000000001</v>
      </c>
      <c r="J12486" s="5">
        <v>-3.9999999999977796E-3</v>
      </c>
      <c r="K12486" s="5">
        <v>41.09</v>
      </c>
      <c r="L12486" s="5">
        <v>0</v>
      </c>
      <c r="M12486" t="str">
        <f>IF(ISERROR(VLOOKUP(A12486,'[1]Ecart validé'!$A:$A,1,FALSE)),Z12486,"Ecart Validé")</f>
        <v>valid</v>
      </c>
      <c r="R12486" t="s">
        <v>30</v>
      </c>
      <c r="X12486"/>
      <c r="Y12486"/>
      <c r="Z12486" t="s">
        <v>31</v>
      </c>
    </row>
    <row r="12487" spans="1:26" x14ac:dyDescent="0.3">
      <c r="A12487" t="s">
        <v>15418</v>
      </c>
      <c r="B12487" t="s">
        <v>7587</v>
      </c>
      <c r="C12487">
        <v>99966</v>
      </c>
      <c r="D12487" t="str">
        <f>+VLOOKUP(C12487,Param!K:L,2,FALSE)</f>
        <v>FT SYSTEM, LDA (Fernando &amp; Teixeira)</v>
      </c>
      <c r="E12487" t="s">
        <v>7735</v>
      </c>
      <c r="F12487" t="s">
        <v>8264</v>
      </c>
      <c r="G12487" t="s">
        <v>29</v>
      </c>
      <c r="H12487" s="5">
        <v>31.43</v>
      </c>
      <c r="I12487" s="5">
        <v>31.428000000000001</v>
      </c>
      <c r="J12487" s="5">
        <v>1.9999999999988898E-3</v>
      </c>
      <c r="K12487" s="5">
        <v>31.43</v>
      </c>
      <c r="L12487" s="5">
        <v>0</v>
      </c>
      <c r="M12487" t="str">
        <f>IF(ISERROR(VLOOKUP(A12487,'[1]Ecart validé'!$A:$A,1,FALSE)),Z12487,"Ecart Validé")</f>
        <v>valid</v>
      </c>
      <c r="R12487" t="s">
        <v>30</v>
      </c>
      <c r="X12487"/>
      <c r="Y12487"/>
      <c r="Z12487" t="s">
        <v>31</v>
      </c>
    </row>
    <row r="12488" spans="1:26" x14ac:dyDescent="0.3">
      <c r="A12488" t="s">
        <v>15419</v>
      </c>
      <c r="B12488" t="s">
        <v>7587</v>
      </c>
      <c r="C12488">
        <v>99966</v>
      </c>
      <c r="D12488" t="str">
        <f>+VLOOKUP(C12488,Param!K:L,2,FALSE)</f>
        <v>FT SYSTEM, LDA (Fernando &amp; Teixeira)</v>
      </c>
      <c r="E12488" t="s">
        <v>7735</v>
      </c>
      <c r="F12488" t="s">
        <v>8266</v>
      </c>
      <c r="G12488" t="s">
        <v>29</v>
      </c>
      <c r="H12488" s="5">
        <v>70.14</v>
      </c>
      <c r="I12488" s="5">
        <v>70.142899999999997</v>
      </c>
      <c r="J12488" s="5">
        <v>-2.8999999999967901E-3</v>
      </c>
      <c r="K12488" s="5">
        <v>70.14</v>
      </c>
      <c r="L12488" s="5">
        <v>0</v>
      </c>
      <c r="M12488" t="str">
        <f>IF(ISERROR(VLOOKUP(A12488,'[1]Ecart validé'!$A:$A,1,FALSE)),Z12488,"Ecart Validé")</f>
        <v>valid</v>
      </c>
      <c r="R12488" t="s">
        <v>30</v>
      </c>
      <c r="X12488"/>
      <c r="Y12488"/>
      <c r="Z12488" t="s">
        <v>31</v>
      </c>
    </row>
    <row r="12489" spans="1:26" x14ac:dyDescent="0.3">
      <c r="A12489" t="s">
        <v>15420</v>
      </c>
      <c r="B12489" t="s">
        <v>7587</v>
      </c>
      <c r="C12489">
        <v>99971</v>
      </c>
      <c r="D12489" t="str">
        <f>+VLOOKUP(C12489,Param!K:L,2,FALSE)</f>
        <v>DISTRIWINE - COMERCIO E DISTRIBUIÇÃO DE BEBIDAS, LDA</v>
      </c>
      <c r="E12489" t="s">
        <v>7740</v>
      </c>
      <c r="F12489" t="s">
        <v>8260</v>
      </c>
      <c r="G12489" t="s">
        <v>29</v>
      </c>
      <c r="H12489" s="5">
        <v>27.95</v>
      </c>
      <c r="I12489" s="5">
        <v>27.946400000000001</v>
      </c>
      <c r="J12489" s="5">
        <v>3.5999999999987101E-3</v>
      </c>
      <c r="K12489" s="5">
        <v>27.95</v>
      </c>
      <c r="L12489" s="5">
        <v>0</v>
      </c>
      <c r="M12489" t="str">
        <f>IF(ISERROR(VLOOKUP(A12489,'[1]Ecart validé'!$A:$A,1,FALSE)),Z12489,"Ecart Validé")</f>
        <v>valid</v>
      </c>
      <c r="R12489" t="s">
        <v>30</v>
      </c>
      <c r="X12489"/>
      <c r="Y12489"/>
      <c r="Z12489" t="s">
        <v>31</v>
      </c>
    </row>
    <row r="12490" spans="1:26" x14ac:dyDescent="0.3">
      <c r="A12490" t="s">
        <v>15421</v>
      </c>
      <c r="B12490" t="s">
        <v>7587</v>
      </c>
      <c r="C12490">
        <v>99971</v>
      </c>
      <c r="D12490" t="str">
        <f>+VLOOKUP(C12490,Param!K:L,2,FALSE)</f>
        <v>DISTRIWINE - COMERCIO E DISTRIBUIÇÃO DE BEBIDAS, LDA</v>
      </c>
      <c r="E12490" t="s">
        <v>7740</v>
      </c>
      <c r="F12490" t="s">
        <v>8262</v>
      </c>
      <c r="G12490" t="s">
        <v>29</v>
      </c>
      <c r="H12490" s="5">
        <v>103.13</v>
      </c>
      <c r="I12490" s="5">
        <v>103.12560000000001</v>
      </c>
      <c r="J12490" s="5">
        <v>4.3999999999897402E-3</v>
      </c>
      <c r="K12490" s="5">
        <v>103.13</v>
      </c>
      <c r="L12490" s="5">
        <v>0</v>
      </c>
      <c r="M12490" t="str">
        <f>IF(ISERROR(VLOOKUP(A12490,'[1]Ecart validé'!$A:$A,1,FALSE)),Z12490,"Ecart Validé")</f>
        <v>valid</v>
      </c>
      <c r="R12490" t="s">
        <v>30</v>
      </c>
      <c r="X12490"/>
      <c r="Y12490"/>
      <c r="Z12490" t="s">
        <v>31</v>
      </c>
    </row>
    <row r="12491" spans="1:26" x14ac:dyDescent="0.3">
      <c r="A12491" t="s">
        <v>15422</v>
      </c>
      <c r="B12491" t="s">
        <v>7587</v>
      </c>
      <c r="C12491">
        <v>99971</v>
      </c>
      <c r="D12491" t="str">
        <f>+VLOOKUP(C12491,Param!K:L,2,FALSE)</f>
        <v>DISTRIWINE - COMERCIO E DISTRIBUIÇÃO DE BEBIDAS, LDA</v>
      </c>
      <c r="E12491" t="s">
        <v>7740</v>
      </c>
      <c r="F12491" t="s">
        <v>8264</v>
      </c>
      <c r="G12491" t="s">
        <v>29</v>
      </c>
      <c r="H12491" s="5">
        <v>89.02</v>
      </c>
      <c r="I12491" s="5">
        <v>89.020799999999994</v>
      </c>
      <c r="J12491" s="5">
        <v>-7.9999999999813499E-4</v>
      </c>
      <c r="K12491" s="5">
        <v>89.02</v>
      </c>
      <c r="L12491" s="5">
        <v>0</v>
      </c>
      <c r="M12491" t="str">
        <f>IF(ISERROR(VLOOKUP(A12491,'[1]Ecart validé'!$A:$A,1,FALSE)),Z12491,"Ecart Validé")</f>
        <v>valid</v>
      </c>
      <c r="R12491" t="s">
        <v>30</v>
      </c>
      <c r="X12491"/>
      <c r="Y12491"/>
      <c r="Z12491" t="s">
        <v>31</v>
      </c>
    </row>
    <row r="12492" spans="1:26" x14ac:dyDescent="0.3">
      <c r="A12492" t="s">
        <v>15423</v>
      </c>
      <c r="B12492" t="s">
        <v>7587</v>
      </c>
      <c r="C12492">
        <v>99971</v>
      </c>
      <c r="D12492" t="str">
        <f>+VLOOKUP(C12492,Param!K:L,2,FALSE)</f>
        <v>DISTRIWINE - COMERCIO E DISTRIBUIÇÃO DE BEBIDAS, LDA</v>
      </c>
      <c r="E12492" t="s">
        <v>7740</v>
      </c>
      <c r="F12492" t="s">
        <v>8266</v>
      </c>
      <c r="G12492" t="s">
        <v>29</v>
      </c>
      <c r="H12492" s="5">
        <v>6.75</v>
      </c>
      <c r="I12492" s="5">
        <v>6.7488000000000001</v>
      </c>
      <c r="J12492" s="5">
        <v>1.19999999999986E-3</v>
      </c>
      <c r="K12492" s="5">
        <v>6.75</v>
      </c>
      <c r="L12492" s="5">
        <v>0</v>
      </c>
      <c r="M12492" t="str">
        <f>IF(ISERROR(VLOOKUP(A12492,'[1]Ecart validé'!$A:$A,1,FALSE)),Z12492,"Ecart Validé")</f>
        <v>valid</v>
      </c>
      <c r="R12492" t="s">
        <v>30</v>
      </c>
      <c r="X12492"/>
      <c r="Y12492"/>
      <c r="Z12492" t="s">
        <v>31</v>
      </c>
    </row>
    <row r="12493" spans="1:26" x14ac:dyDescent="0.3">
      <c r="A12493" t="s">
        <v>15424</v>
      </c>
      <c r="B12493" t="s">
        <v>7587</v>
      </c>
      <c r="C12493">
        <v>100013</v>
      </c>
      <c r="D12493" t="str">
        <f>+VLOOKUP(C12493,Param!K:L,2,FALSE)</f>
        <v>SAFETY ÁGUEDA - MATERIAIS DE INCÊNDIO, S.A. (GRUPOSAFETY)</v>
      </c>
      <c r="E12493" t="s">
        <v>7745</v>
      </c>
      <c r="F12493" t="s">
        <v>8260</v>
      </c>
      <c r="G12493" t="s">
        <v>29</v>
      </c>
      <c r="H12493" s="5">
        <v>153.81</v>
      </c>
      <c r="I12493" s="5">
        <v>153.8124</v>
      </c>
      <c r="J12493" s="5">
        <v>-2.3999999999944001E-3</v>
      </c>
      <c r="K12493" s="5">
        <v>153.81</v>
      </c>
      <c r="L12493" s="5">
        <v>0</v>
      </c>
      <c r="M12493" t="str">
        <f>IF(ISERROR(VLOOKUP(A12493,'[1]Ecart validé'!$A:$A,1,FALSE)),Z12493,"Ecart Validé")</f>
        <v>valid</v>
      </c>
      <c r="R12493" t="s">
        <v>30</v>
      </c>
      <c r="X12493"/>
      <c r="Y12493"/>
      <c r="Z12493" t="s">
        <v>31</v>
      </c>
    </row>
    <row r="12494" spans="1:26" x14ac:dyDescent="0.3">
      <c r="A12494" t="s">
        <v>15425</v>
      </c>
      <c r="B12494" t="s">
        <v>7587</v>
      </c>
      <c r="C12494">
        <v>100013</v>
      </c>
      <c r="D12494" t="str">
        <f>+VLOOKUP(C12494,Param!K:L,2,FALSE)</f>
        <v>SAFETY ÁGUEDA - MATERIAIS DE INCÊNDIO, S.A. (GRUPOSAFETY)</v>
      </c>
      <c r="E12494" t="s">
        <v>7745</v>
      </c>
      <c r="F12494" t="s">
        <v>8262</v>
      </c>
      <c r="G12494" t="s">
        <v>29</v>
      </c>
      <c r="H12494" s="5">
        <v>47.82</v>
      </c>
      <c r="I12494" s="5">
        <v>47.815399999999997</v>
      </c>
      <c r="J12494" s="5">
        <v>4.6000000000034902E-3</v>
      </c>
      <c r="K12494" s="5">
        <v>47.82</v>
      </c>
      <c r="L12494" s="5">
        <v>0</v>
      </c>
      <c r="M12494" t="str">
        <f>IF(ISERROR(VLOOKUP(A12494,'[1]Ecart validé'!$A:$A,1,FALSE)),Z12494,"Ecart Validé")</f>
        <v>valid</v>
      </c>
      <c r="R12494" t="s">
        <v>30</v>
      </c>
      <c r="X12494"/>
      <c r="Y12494"/>
      <c r="Z12494" t="s">
        <v>31</v>
      </c>
    </row>
    <row r="12495" spans="1:26" x14ac:dyDescent="0.3">
      <c r="A12495" t="s">
        <v>15426</v>
      </c>
      <c r="B12495" t="s">
        <v>7587</v>
      </c>
      <c r="C12495">
        <v>100013</v>
      </c>
      <c r="D12495" t="str">
        <f>+VLOOKUP(C12495,Param!K:L,2,FALSE)</f>
        <v>SAFETY ÁGUEDA - MATERIAIS DE INCÊNDIO, S.A. (GRUPOSAFETY)</v>
      </c>
      <c r="E12495" t="s">
        <v>7745</v>
      </c>
      <c r="F12495" t="s">
        <v>8264</v>
      </c>
      <c r="G12495" t="s">
        <v>29</v>
      </c>
      <c r="H12495" s="5">
        <v>77.56</v>
      </c>
      <c r="I12495" s="5">
        <v>77.555599999999998</v>
      </c>
      <c r="J12495" s="5">
        <v>4.4000000000039502E-3</v>
      </c>
      <c r="K12495" s="5">
        <v>77.56</v>
      </c>
      <c r="L12495" s="5">
        <v>0</v>
      </c>
      <c r="M12495" t="str">
        <f>IF(ISERROR(VLOOKUP(A12495,'[1]Ecart validé'!$A:$A,1,FALSE)),Z12495,"Ecart Validé")</f>
        <v>valid</v>
      </c>
      <c r="R12495" t="s">
        <v>30</v>
      </c>
      <c r="X12495"/>
      <c r="Y12495"/>
      <c r="Z12495" t="s">
        <v>31</v>
      </c>
    </row>
    <row r="12496" spans="1:26" x14ac:dyDescent="0.3">
      <c r="A12496" t="s">
        <v>15427</v>
      </c>
      <c r="B12496" t="s">
        <v>7587</v>
      </c>
      <c r="C12496">
        <v>100013</v>
      </c>
      <c r="D12496" t="str">
        <f>+VLOOKUP(C12496,Param!K:L,2,FALSE)</f>
        <v>SAFETY ÁGUEDA - MATERIAIS DE INCÊNDIO, S.A. (GRUPOSAFETY)</v>
      </c>
      <c r="E12496" t="s">
        <v>7745</v>
      </c>
      <c r="F12496" t="s">
        <v>8266</v>
      </c>
      <c r="G12496" t="s">
        <v>29</v>
      </c>
      <c r="H12496" s="5">
        <v>68.19</v>
      </c>
      <c r="I12496" s="5">
        <v>68.186800000000005</v>
      </c>
      <c r="J12496" s="5">
        <v>3.19999999999254E-3</v>
      </c>
      <c r="K12496" s="5">
        <v>68.19</v>
      </c>
      <c r="L12496" s="5">
        <v>0</v>
      </c>
      <c r="M12496" t="str">
        <f>IF(ISERROR(VLOOKUP(A12496,'[1]Ecart validé'!$A:$A,1,FALSE)),Z12496,"Ecart Validé")</f>
        <v>valid</v>
      </c>
      <c r="R12496" t="s">
        <v>30</v>
      </c>
      <c r="X12496"/>
      <c r="Y12496"/>
      <c r="Z12496" t="s">
        <v>31</v>
      </c>
    </row>
    <row r="12497" spans="1:26" x14ac:dyDescent="0.3">
      <c r="A12497" t="s">
        <v>15428</v>
      </c>
      <c r="B12497" t="s">
        <v>7587</v>
      </c>
      <c r="C12497">
        <v>100089</v>
      </c>
      <c r="D12497" t="str">
        <f>+VLOOKUP(C12497,Param!K:L,2,FALSE)</f>
        <v>CARLOS A.SANTOS, LDA</v>
      </c>
      <c r="E12497" t="s">
        <v>7757</v>
      </c>
      <c r="F12497" t="s">
        <v>8260</v>
      </c>
      <c r="G12497" t="s">
        <v>29</v>
      </c>
      <c r="H12497" s="5">
        <v>4.83</v>
      </c>
      <c r="I12497" s="5">
        <v>4.8318000000000003</v>
      </c>
      <c r="J12497" s="5">
        <v>-1.80000000000024E-3</v>
      </c>
      <c r="K12497" s="5">
        <v>4.83</v>
      </c>
      <c r="L12497" s="5">
        <v>0</v>
      </c>
      <c r="M12497" t="str">
        <f>IF(ISERROR(VLOOKUP(A12497,'[1]Ecart validé'!$A:$A,1,FALSE)),Z12497,"Ecart Validé")</f>
        <v>valid</v>
      </c>
      <c r="R12497" t="s">
        <v>30</v>
      </c>
      <c r="X12497"/>
      <c r="Y12497"/>
      <c r="Z12497" t="s">
        <v>31</v>
      </c>
    </row>
    <row r="12498" spans="1:26" x14ac:dyDescent="0.3">
      <c r="A12498" t="s">
        <v>15429</v>
      </c>
      <c r="B12498" t="s">
        <v>7587</v>
      </c>
      <c r="C12498">
        <v>100089</v>
      </c>
      <c r="D12498" t="str">
        <f>+VLOOKUP(C12498,Param!K:L,2,FALSE)</f>
        <v>CARLOS A.SANTOS, LDA</v>
      </c>
      <c r="E12498" t="s">
        <v>7757</v>
      </c>
      <c r="F12498" t="s">
        <v>8262</v>
      </c>
      <c r="G12498" t="s">
        <v>29</v>
      </c>
      <c r="H12498" s="5">
        <v>40.58</v>
      </c>
      <c r="I12498" s="5">
        <v>40.58</v>
      </c>
      <c r="J12498" s="5">
        <v>0</v>
      </c>
      <c r="K12498" s="5">
        <v>40.58</v>
      </c>
      <c r="L12498" s="5">
        <v>0</v>
      </c>
      <c r="M12498" t="str">
        <f>IF(ISERROR(VLOOKUP(A12498,'[1]Ecart validé'!$A:$A,1,FALSE)),Z12498,"Ecart Validé")</f>
        <v>valid</v>
      </c>
      <c r="R12498" t="s">
        <v>30</v>
      </c>
      <c r="X12498"/>
      <c r="Y12498"/>
      <c r="Z12498" t="s">
        <v>31</v>
      </c>
    </row>
    <row r="12499" spans="1:26" x14ac:dyDescent="0.3">
      <c r="A12499" t="s">
        <v>15430</v>
      </c>
      <c r="B12499" t="s">
        <v>7587</v>
      </c>
      <c r="C12499">
        <v>100089</v>
      </c>
      <c r="D12499" t="str">
        <f>+VLOOKUP(C12499,Param!K:L,2,FALSE)</f>
        <v>CARLOS A.SANTOS, LDA</v>
      </c>
      <c r="E12499" t="s">
        <v>7757</v>
      </c>
      <c r="F12499" t="s">
        <v>8264</v>
      </c>
      <c r="G12499" t="s">
        <v>29</v>
      </c>
      <c r="H12499" s="5">
        <v>12.64</v>
      </c>
      <c r="I12499" s="5">
        <v>12.6386</v>
      </c>
      <c r="J12499" s="5">
        <v>1.4000000000002899E-3</v>
      </c>
      <c r="K12499" s="5">
        <v>12.64</v>
      </c>
      <c r="L12499" s="5">
        <v>0</v>
      </c>
      <c r="M12499" t="str">
        <f>IF(ISERROR(VLOOKUP(A12499,'[1]Ecart validé'!$A:$A,1,FALSE)),Z12499,"Ecart Validé")</f>
        <v>valid</v>
      </c>
      <c r="R12499" t="s">
        <v>30</v>
      </c>
      <c r="X12499"/>
      <c r="Y12499"/>
      <c r="Z12499" t="s">
        <v>31</v>
      </c>
    </row>
    <row r="12500" spans="1:26" x14ac:dyDescent="0.3">
      <c r="A12500" t="s">
        <v>15431</v>
      </c>
      <c r="B12500" t="s">
        <v>7587</v>
      </c>
      <c r="C12500">
        <v>100089</v>
      </c>
      <c r="D12500" t="str">
        <f>+VLOOKUP(C12500,Param!K:L,2,FALSE)</f>
        <v>CARLOS A.SANTOS, LDA</v>
      </c>
      <c r="E12500" t="s">
        <v>7757</v>
      </c>
      <c r="F12500" t="s">
        <v>8266</v>
      </c>
      <c r="G12500" t="s">
        <v>29</v>
      </c>
      <c r="H12500" s="5">
        <v>13.19</v>
      </c>
      <c r="I12500" s="5">
        <v>13.1884</v>
      </c>
      <c r="J12500" s="5">
        <v>1.5999999999998201E-3</v>
      </c>
      <c r="K12500" s="5">
        <v>13.19</v>
      </c>
      <c r="L12500" s="5">
        <v>0</v>
      </c>
      <c r="M12500" t="str">
        <f>IF(ISERROR(VLOOKUP(A12500,'[1]Ecart validé'!$A:$A,1,FALSE)),Z12500,"Ecart Validé")</f>
        <v>valid</v>
      </c>
      <c r="R12500" t="s">
        <v>30</v>
      </c>
      <c r="X12500"/>
      <c r="Y12500"/>
      <c r="Z12500" t="s">
        <v>31</v>
      </c>
    </row>
    <row r="12501" spans="1:26" x14ac:dyDescent="0.3">
      <c r="A12501" t="s">
        <v>15432</v>
      </c>
      <c r="B12501" t="s">
        <v>7587</v>
      </c>
      <c r="C12501">
        <v>100113</v>
      </c>
      <c r="D12501" t="str">
        <f>+VLOOKUP(C12501,Param!K:L,2,FALSE)</f>
        <v>SAMSIC PORTUGAL - FACILITY SERVICES, S.A.</v>
      </c>
      <c r="E12501" t="s">
        <v>7762</v>
      </c>
      <c r="F12501" t="s">
        <v>8260</v>
      </c>
      <c r="G12501" t="s">
        <v>29</v>
      </c>
      <c r="H12501" s="5">
        <v>180.32999999999899</v>
      </c>
      <c r="I12501" s="5">
        <v>180.3289</v>
      </c>
      <c r="J12501" s="5">
        <v>1.09999999997967E-3</v>
      </c>
      <c r="K12501" s="5">
        <v>180.32999999999899</v>
      </c>
      <c r="L12501" s="5">
        <v>0</v>
      </c>
      <c r="M12501" t="str">
        <f>IF(ISERROR(VLOOKUP(A12501,'[1]Ecart validé'!$A:$A,1,FALSE)),Z12501,"Ecart Validé")</f>
        <v>valid</v>
      </c>
      <c r="R12501" t="s">
        <v>30</v>
      </c>
      <c r="X12501"/>
      <c r="Y12501"/>
      <c r="Z12501" t="s">
        <v>31</v>
      </c>
    </row>
    <row r="12502" spans="1:26" x14ac:dyDescent="0.3">
      <c r="A12502" t="s">
        <v>15433</v>
      </c>
      <c r="B12502" t="s">
        <v>7587</v>
      </c>
      <c r="C12502">
        <v>100113</v>
      </c>
      <c r="D12502" t="str">
        <f>+VLOOKUP(C12502,Param!K:L,2,FALSE)</f>
        <v>SAMSIC PORTUGAL - FACILITY SERVICES, S.A.</v>
      </c>
      <c r="E12502" t="s">
        <v>7762</v>
      </c>
      <c r="F12502" t="s">
        <v>8262</v>
      </c>
      <c r="G12502" t="s">
        <v>29</v>
      </c>
      <c r="H12502" s="5">
        <v>461.88</v>
      </c>
      <c r="I12502" s="5">
        <v>461.88200000000001</v>
      </c>
      <c r="J12502" s="5">
        <v>-2.0000000000095402E-3</v>
      </c>
      <c r="K12502" s="5">
        <v>461.88</v>
      </c>
      <c r="L12502" s="5">
        <v>0</v>
      </c>
      <c r="M12502" t="str">
        <f>IF(ISERROR(VLOOKUP(A12502,'[1]Ecart validé'!$A:$A,1,FALSE)),Z12502,"Ecart Validé")</f>
        <v>valid</v>
      </c>
      <c r="R12502" t="s">
        <v>30</v>
      </c>
      <c r="X12502"/>
      <c r="Y12502"/>
      <c r="Z12502" t="s">
        <v>31</v>
      </c>
    </row>
    <row r="12503" spans="1:26" x14ac:dyDescent="0.3">
      <c r="A12503" t="s">
        <v>15434</v>
      </c>
      <c r="B12503" t="s">
        <v>7587</v>
      </c>
      <c r="C12503">
        <v>100113</v>
      </c>
      <c r="D12503" t="str">
        <f>+VLOOKUP(C12503,Param!K:L,2,FALSE)</f>
        <v>SAMSIC PORTUGAL - FACILITY SERVICES, S.A.</v>
      </c>
      <c r="E12503" t="s">
        <v>7762</v>
      </c>
      <c r="F12503" t="s">
        <v>8264</v>
      </c>
      <c r="G12503" t="s">
        <v>29</v>
      </c>
      <c r="H12503" s="5">
        <v>1254.6300000000001</v>
      </c>
      <c r="I12503" s="5">
        <v>1254.6328000000001</v>
      </c>
      <c r="J12503" s="5">
        <v>-2.7999999999792601E-3</v>
      </c>
      <c r="K12503" s="5">
        <v>1254.6300000000001</v>
      </c>
      <c r="L12503" s="5">
        <v>0</v>
      </c>
      <c r="M12503" t="str">
        <f>IF(ISERROR(VLOOKUP(A12503,'[1]Ecart validé'!$A:$A,1,FALSE)),Z12503,"Ecart Validé")</f>
        <v>valid</v>
      </c>
      <c r="R12503" t="s">
        <v>30</v>
      </c>
      <c r="X12503"/>
      <c r="Y12503"/>
      <c r="Z12503" t="s">
        <v>31</v>
      </c>
    </row>
    <row r="12504" spans="1:26" x14ac:dyDescent="0.3">
      <c r="A12504" t="s">
        <v>15435</v>
      </c>
      <c r="B12504" t="s">
        <v>7587</v>
      </c>
      <c r="C12504">
        <v>100113</v>
      </c>
      <c r="D12504" t="str">
        <f>+VLOOKUP(C12504,Param!K:L,2,FALSE)</f>
        <v>SAMSIC PORTUGAL - FACILITY SERVICES, S.A.</v>
      </c>
      <c r="E12504" t="s">
        <v>7762</v>
      </c>
      <c r="F12504" t="s">
        <v>8266</v>
      </c>
      <c r="G12504" t="s">
        <v>29</v>
      </c>
      <c r="H12504" s="5">
        <v>1405.97</v>
      </c>
      <c r="I12504" s="5">
        <v>1405.9746</v>
      </c>
      <c r="J12504" s="5">
        <v>-4.5999999999821696E-3</v>
      </c>
      <c r="K12504" s="5">
        <v>1405.97</v>
      </c>
      <c r="L12504" s="5">
        <v>0</v>
      </c>
      <c r="M12504" t="str">
        <f>IF(ISERROR(VLOOKUP(A12504,'[1]Ecart validé'!$A:$A,1,FALSE)),Z12504,"Ecart Validé")</f>
        <v>valid</v>
      </c>
      <c r="R12504" t="s">
        <v>30</v>
      </c>
      <c r="X12504"/>
      <c r="Y12504"/>
      <c r="Z12504" t="s">
        <v>31</v>
      </c>
    </row>
    <row r="12505" spans="1:26" x14ac:dyDescent="0.3">
      <c r="A12505" t="s">
        <v>15436</v>
      </c>
      <c r="B12505" t="s">
        <v>7587</v>
      </c>
      <c r="C12505">
        <v>100133</v>
      </c>
      <c r="D12505" t="str">
        <f>+VLOOKUP(C12505,Param!K:L,2,FALSE)</f>
        <v>ATLANTICARE - SERVIÇOS DE SAÚDE, S.A.</v>
      </c>
      <c r="E12505" t="s">
        <v>7767</v>
      </c>
      <c r="F12505" t="s">
        <v>8260</v>
      </c>
      <c r="G12505" t="s">
        <v>29</v>
      </c>
      <c r="H12505" s="5">
        <v>281.58999999999997</v>
      </c>
      <c r="I12505" s="5">
        <v>281.59140000000002</v>
      </c>
      <c r="J12505" s="5">
        <v>-1.40000000004647E-3</v>
      </c>
      <c r="K12505" s="5">
        <v>281.58999999999997</v>
      </c>
      <c r="L12505" s="5">
        <v>0</v>
      </c>
      <c r="M12505" t="str">
        <f>IF(ISERROR(VLOOKUP(A12505,'[1]Ecart validé'!$A:$A,1,FALSE)),Z12505,"Ecart Validé")</f>
        <v>valid</v>
      </c>
      <c r="R12505" t="s">
        <v>30</v>
      </c>
      <c r="X12505"/>
      <c r="Y12505"/>
      <c r="Z12505" t="s">
        <v>31</v>
      </c>
    </row>
    <row r="12506" spans="1:26" x14ac:dyDescent="0.3">
      <c r="A12506" t="s">
        <v>15437</v>
      </c>
      <c r="B12506" t="s">
        <v>7587</v>
      </c>
      <c r="C12506">
        <v>100133</v>
      </c>
      <c r="D12506" t="str">
        <f>+VLOOKUP(C12506,Param!K:L,2,FALSE)</f>
        <v>ATLANTICARE - SERVIÇOS DE SAÚDE, S.A.</v>
      </c>
      <c r="E12506" t="s">
        <v>7767</v>
      </c>
      <c r="F12506" t="s">
        <v>8266</v>
      </c>
      <c r="G12506" t="s">
        <v>29</v>
      </c>
      <c r="H12506" s="5">
        <v>179.15</v>
      </c>
      <c r="I12506" s="5">
        <v>179.1523</v>
      </c>
      <c r="J12506" s="5">
        <v>-2.29999999999108E-3</v>
      </c>
      <c r="K12506" s="5">
        <v>179.15</v>
      </c>
      <c r="L12506" s="5">
        <v>0</v>
      </c>
      <c r="M12506" t="str">
        <f>IF(ISERROR(VLOOKUP(A12506,'[1]Ecart validé'!$A:$A,1,FALSE)),Z12506,"Ecart Validé")</f>
        <v>valid</v>
      </c>
      <c r="R12506" t="s">
        <v>30</v>
      </c>
      <c r="X12506"/>
      <c r="Y12506"/>
      <c r="Z12506" t="s">
        <v>31</v>
      </c>
    </row>
    <row r="12507" spans="1:26" x14ac:dyDescent="0.3">
      <c r="A12507" t="s">
        <v>15438</v>
      </c>
      <c r="B12507" t="s">
        <v>7587</v>
      </c>
      <c r="C12507">
        <v>100133</v>
      </c>
      <c r="D12507" t="str">
        <f>+VLOOKUP(C12507,Param!K:L,2,FALSE)</f>
        <v>ATLANTICARE - SERVIÇOS DE SAÚDE, S.A.</v>
      </c>
      <c r="E12507" t="s">
        <v>7767</v>
      </c>
      <c r="F12507" t="s">
        <v>8262</v>
      </c>
      <c r="G12507" t="s">
        <v>29</v>
      </c>
      <c r="H12507" s="5">
        <v>183.97</v>
      </c>
      <c r="I12507" s="5">
        <v>183.97309999999999</v>
      </c>
      <c r="J12507" s="5">
        <v>-3.0999999999892199E-3</v>
      </c>
      <c r="K12507" s="5">
        <v>183.97</v>
      </c>
      <c r="L12507" s="5">
        <v>0</v>
      </c>
      <c r="M12507" t="str">
        <f>IF(ISERROR(VLOOKUP(A12507,'[1]Ecart validé'!$A:$A,1,FALSE)),Z12507,"Ecart Validé")</f>
        <v>valid</v>
      </c>
      <c r="R12507" t="s">
        <v>30</v>
      </c>
      <c r="X12507"/>
      <c r="Y12507"/>
      <c r="Z12507" t="s">
        <v>31</v>
      </c>
    </row>
    <row r="12508" spans="1:26" x14ac:dyDescent="0.3">
      <c r="A12508" t="s">
        <v>15439</v>
      </c>
      <c r="B12508" t="s">
        <v>7587</v>
      </c>
      <c r="C12508">
        <v>100133</v>
      </c>
      <c r="D12508" t="str">
        <f>+VLOOKUP(C12508,Param!K:L,2,FALSE)</f>
        <v>ATLANTICARE - SERVIÇOS DE SAÚDE, S.A.</v>
      </c>
      <c r="E12508" t="s">
        <v>7767</v>
      </c>
      <c r="F12508" t="s">
        <v>8264</v>
      </c>
      <c r="G12508" t="s">
        <v>29</v>
      </c>
      <c r="H12508" s="5">
        <v>208.23</v>
      </c>
      <c r="I12508" s="5">
        <v>208.2287</v>
      </c>
      <c r="J12508" s="5">
        <v>1.2999999999863099E-3</v>
      </c>
      <c r="K12508" s="5">
        <v>208.23</v>
      </c>
      <c r="L12508" s="5">
        <v>0</v>
      </c>
      <c r="M12508" t="str">
        <f>IF(ISERROR(VLOOKUP(A12508,'[1]Ecart validé'!$A:$A,1,FALSE)),Z12508,"Ecart Validé")</f>
        <v>valid</v>
      </c>
      <c r="R12508" t="s">
        <v>30</v>
      </c>
      <c r="X12508"/>
      <c r="Y12508"/>
      <c r="Z12508" t="s">
        <v>31</v>
      </c>
    </row>
    <row r="12509" spans="1:26" x14ac:dyDescent="0.3">
      <c r="A12509" t="s">
        <v>15440</v>
      </c>
      <c r="B12509" t="s">
        <v>7587</v>
      </c>
      <c r="C12509">
        <v>100154</v>
      </c>
      <c r="D12509" t="str">
        <f>+VLOOKUP(C12509,Param!K:L,2,FALSE)</f>
        <v>VDR - COMÉRCIO E SERVIÇOS DE AUDIO E VÍDEO, UNIPESSOAL, LDA</v>
      </c>
      <c r="E12509" t="s">
        <v>7789</v>
      </c>
      <c r="F12509" t="s">
        <v>8260</v>
      </c>
      <c r="G12509" t="s">
        <v>29</v>
      </c>
      <c r="H12509" s="5">
        <v>18.05</v>
      </c>
      <c r="I12509" s="5">
        <v>18.050999999999998</v>
      </c>
      <c r="J12509" s="5">
        <v>-9.9999999999766899E-4</v>
      </c>
      <c r="K12509" s="5">
        <v>18.05</v>
      </c>
      <c r="L12509" s="5">
        <v>0</v>
      </c>
      <c r="M12509" t="str">
        <f>IF(ISERROR(VLOOKUP(A12509,'[1]Ecart validé'!$A:$A,1,FALSE)),Z12509,"Ecart Validé")</f>
        <v>valid</v>
      </c>
      <c r="R12509" t="s">
        <v>30</v>
      </c>
      <c r="X12509"/>
      <c r="Y12509"/>
      <c r="Z12509" t="s">
        <v>31</v>
      </c>
    </row>
    <row r="12510" spans="1:26" x14ac:dyDescent="0.3">
      <c r="A12510" t="s">
        <v>15441</v>
      </c>
      <c r="B12510" t="s">
        <v>7587</v>
      </c>
      <c r="C12510">
        <v>100154</v>
      </c>
      <c r="D12510" t="str">
        <f>+VLOOKUP(C12510,Param!K:L,2,FALSE)</f>
        <v>VDR - COMÉRCIO E SERVIÇOS DE AUDIO E VÍDEO, UNIPESSOAL, LDA</v>
      </c>
      <c r="E12510" t="s">
        <v>7789</v>
      </c>
      <c r="F12510" t="s">
        <v>8262</v>
      </c>
      <c r="G12510" t="s">
        <v>29</v>
      </c>
      <c r="H12510" s="5">
        <v>14.22</v>
      </c>
      <c r="I12510" s="5">
        <v>14.2188</v>
      </c>
      <c r="J12510" s="5">
        <v>1.2000000000007499E-3</v>
      </c>
      <c r="K12510" s="5">
        <v>14.22</v>
      </c>
      <c r="L12510" s="5">
        <v>0</v>
      </c>
      <c r="M12510" t="str">
        <f>IF(ISERROR(VLOOKUP(A12510,'[1]Ecart validé'!$A:$A,1,FALSE)),Z12510,"Ecart Validé")</f>
        <v>valid</v>
      </c>
      <c r="R12510" t="s">
        <v>30</v>
      </c>
      <c r="X12510"/>
      <c r="Y12510"/>
      <c r="Z12510" t="s">
        <v>31</v>
      </c>
    </row>
    <row r="12511" spans="1:26" x14ac:dyDescent="0.3">
      <c r="A12511" t="s">
        <v>15442</v>
      </c>
      <c r="B12511" t="s">
        <v>7587</v>
      </c>
      <c r="C12511">
        <v>100154</v>
      </c>
      <c r="D12511" t="str">
        <f>+VLOOKUP(C12511,Param!K:L,2,FALSE)</f>
        <v>VDR - COMÉRCIO E SERVIÇOS DE AUDIO E VÍDEO, UNIPESSOAL, LDA</v>
      </c>
      <c r="E12511" t="s">
        <v>7789</v>
      </c>
      <c r="F12511" t="s">
        <v>8264</v>
      </c>
      <c r="G12511" t="s">
        <v>29</v>
      </c>
      <c r="H12511" s="5">
        <v>23.28</v>
      </c>
      <c r="I12511" s="5">
        <v>23.275700000000001</v>
      </c>
      <c r="J12511" s="5">
        <v>4.3000000000006297E-3</v>
      </c>
      <c r="K12511" s="5">
        <v>23.28</v>
      </c>
      <c r="L12511" s="5">
        <v>0</v>
      </c>
      <c r="M12511" t="str">
        <f>IF(ISERROR(VLOOKUP(A12511,'[1]Ecart validé'!$A:$A,1,FALSE)),Z12511,"Ecart Validé")</f>
        <v>valid</v>
      </c>
      <c r="R12511" t="s">
        <v>30</v>
      </c>
      <c r="X12511"/>
      <c r="Y12511"/>
      <c r="Z12511" t="s">
        <v>31</v>
      </c>
    </row>
    <row r="12512" spans="1:26" x14ac:dyDescent="0.3">
      <c r="A12512" t="s">
        <v>15443</v>
      </c>
      <c r="B12512" t="s">
        <v>7587</v>
      </c>
      <c r="C12512">
        <v>100154</v>
      </c>
      <c r="D12512" t="str">
        <f>+VLOOKUP(C12512,Param!K:L,2,FALSE)</f>
        <v>VDR - COMÉRCIO E SERVIÇOS DE AUDIO E VÍDEO, UNIPESSOAL, LDA</v>
      </c>
      <c r="E12512" t="s">
        <v>7789</v>
      </c>
      <c r="F12512" t="s">
        <v>8266</v>
      </c>
      <c r="G12512" t="s">
        <v>29</v>
      </c>
      <c r="H12512" s="5">
        <v>46.46</v>
      </c>
      <c r="I12512" s="5">
        <v>46.459800000000001</v>
      </c>
      <c r="J12512" s="5">
        <v>1.9999999999953299E-4</v>
      </c>
      <c r="K12512" s="5">
        <v>46.46</v>
      </c>
      <c r="L12512" s="5">
        <v>0</v>
      </c>
      <c r="M12512" t="str">
        <f>IF(ISERROR(VLOOKUP(A12512,'[1]Ecart validé'!$A:$A,1,FALSE)),Z12512,"Ecart Validé")</f>
        <v>valid</v>
      </c>
      <c r="R12512" t="s">
        <v>30</v>
      </c>
      <c r="X12512"/>
      <c r="Y12512"/>
      <c r="Z12512" t="s">
        <v>31</v>
      </c>
    </row>
    <row r="12513" spans="1:26" x14ac:dyDescent="0.3">
      <c r="A12513" t="s">
        <v>15444</v>
      </c>
      <c r="B12513" t="s">
        <v>7587</v>
      </c>
      <c r="C12513">
        <v>100198</v>
      </c>
      <c r="D12513" t="str">
        <f>+VLOOKUP(C12513,Param!K:L,2,FALSE)</f>
        <v>ROWMETRIC, LDA</v>
      </c>
      <c r="E12513" t="s">
        <v>7794</v>
      </c>
      <c r="F12513" t="s">
        <v>8260</v>
      </c>
      <c r="G12513" t="s">
        <v>29</v>
      </c>
      <c r="H12513" s="5">
        <v>3.67</v>
      </c>
      <c r="I12513" s="5">
        <v>3.6735000000000002</v>
      </c>
      <c r="J12513" s="5">
        <v>-3.5000000000002798E-3</v>
      </c>
      <c r="K12513" s="5">
        <v>3.67</v>
      </c>
      <c r="L12513" s="5">
        <v>0</v>
      </c>
      <c r="M12513" t="str">
        <f>IF(ISERROR(VLOOKUP(A12513,'[1]Ecart validé'!$A:$A,1,FALSE)),Z12513,"Ecart Validé")</f>
        <v>valid</v>
      </c>
      <c r="R12513" t="s">
        <v>30</v>
      </c>
      <c r="X12513"/>
      <c r="Y12513"/>
      <c r="Z12513" t="s">
        <v>31</v>
      </c>
    </row>
    <row r="12514" spans="1:26" x14ac:dyDescent="0.3">
      <c r="A12514" t="s">
        <v>15445</v>
      </c>
      <c r="B12514" t="s">
        <v>7587</v>
      </c>
      <c r="C12514">
        <v>100198</v>
      </c>
      <c r="D12514" t="str">
        <f>+VLOOKUP(C12514,Param!K:L,2,FALSE)</f>
        <v>ROWMETRIC, LDA</v>
      </c>
      <c r="E12514" t="s">
        <v>7794</v>
      </c>
      <c r="F12514" t="s">
        <v>8262</v>
      </c>
      <c r="G12514" t="s">
        <v>29</v>
      </c>
      <c r="H12514" s="5">
        <v>28.95</v>
      </c>
      <c r="I12514" s="5">
        <v>28.954000000000001</v>
      </c>
      <c r="J12514" s="5">
        <v>-4.0000000000013297E-3</v>
      </c>
      <c r="K12514" s="5">
        <v>28.95</v>
      </c>
      <c r="L12514" s="5">
        <v>0</v>
      </c>
      <c r="M12514" t="str">
        <f>IF(ISERROR(VLOOKUP(A12514,'[1]Ecart validé'!$A:$A,1,FALSE)),Z12514,"Ecart Validé")</f>
        <v>valid</v>
      </c>
      <c r="R12514" t="s">
        <v>30</v>
      </c>
      <c r="X12514"/>
      <c r="Y12514"/>
      <c r="Z12514" t="s">
        <v>31</v>
      </c>
    </row>
    <row r="12515" spans="1:26" x14ac:dyDescent="0.3">
      <c r="A12515" t="s">
        <v>15446</v>
      </c>
      <c r="B12515" t="s">
        <v>7587</v>
      </c>
      <c r="C12515">
        <v>100198</v>
      </c>
      <c r="D12515" t="str">
        <f>+VLOOKUP(C12515,Param!K:L,2,FALSE)</f>
        <v>ROWMETRIC, LDA</v>
      </c>
      <c r="E12515" t="s">
        <v>7794</v>
      </c>
      <c r="F12515" t="s">
        <v>8264</v>
      </c>
      <c r="G12515" t="s">
        <v>29</v>
      </c>
      <c r="H12515" s="5">
        <v>16.28</v>
      </c>
      <c r="I12515" s="5">
        <v>16.274999999999999</v>
      </c>
      <c r="J12515" s="5">
        <v>5.0000000000025501E-3</v>
      </c>
      <c r="K12515" s="5">
        <v>16.28</v>
      </c>
      <c r="L12515" s="5">
        <v>0</v>
      </c>
      <c r="M12515" t="str">
        <f>IF(ISERROR(VLOOKUP(A12515,'[1]Ecart validé'!$A:$A,1,FALSE)),Z12515,"Ecart Validé")</f>
        <v>valid</v>
      </c>
      <c r="R12515" t="s">
        <v>30</v>
      </c>
      <c r="X12515"/>
      <c r="Y12515"/>
      <c r="Z12515" t="s">
        <v>31</v>
      </c>
    </row>
    <row r="12516" spans="1:26" x14ac:dyDescent="0.3">
      <c r="A12516" t="s">
        <v>15447</v>
      </c>
      <c r="B12516" t="s">
        <v>7587</v>
      </c>
      <c r="C12516">
        <v>100198</v>
      </c>
      <c r="D12516" t="str">
        <f>+VLOOKUP(C12516,Param!K:L,2,FALSE)</f>
        <v>ROWMETRIC, LDA</v>
      </c>
      <c r="E12516" t="s">
        <v>7794</v>
      </c>
      <c r="F12516" t="s">
        <v>8266</v>
      </c>
      <c r="G12516" t="s">
        <v>29</v>
      </c>
      <c r="H12516" s="5">
        <v>21.24</v>
      </c>
      <c r="I12516" s="5">
        <v>21.234999999999999</v>
      </c>
      <c r="J12516" s="5">
        <v>4.999999999999E-3</v>
      </c>
      <c r="K12516" s="5">
        <v>21.24</v>
      </c>
      <c r="L12516" s="5">
        <v>0</v>
      </c>
      <c r="M12516" t="str">
        <f>IF(ISERROR(VLOOKUP(A12516,'[1]Ecart validé'!$A:$A,1,FALSE)),Z12516,"Ecart Validé")</f>
        <v>valid</v>
      </c>
      <c r="R12516" t="s">
        <v>30</v>
      </c>
      <c r="X12516"/>
      <c r="Y12516"/>
      <c r="Z12516" t="s">
        <v>31</v>
      </c>
    </row>
    <row r="12517" spans="1:26" x14ac:dyDescent="0.3">
      <c r="A12517" t="s">
        <v>15448</v>
      </c>
      <c r="B12517" t="s">
        <v>7587</v>
      </c>
      <c r="C12517">
        <v>100258</v>
      </c>
      <c r="D12517" t="str">
        <f>+VLOOKUP(C12517,Param!K:L,2,FALSE)</f>
        <v>SUPER BOCK BEBIDAS, S.A.</v>
      </c>
      <c r="E12517" t="s">
        <v>7798</v>
      </c>
      <c r="F12517" t="s">
        <v>8260</v>
      </c>
      <c r="G12517" t="s">
        <v>29</v>
      </c>
      <c r="H12517" s="5">
        <v>14.03</v>
      </c>
      <c r="I12517" s="5">
        <v>14.0329</v>
      </c>
      <c r="J12517" s="5">
        <v>-2.9000000000003398E-3</v>
      </c>
      <c r="K12517" s="5">
        <v>14.03</v>
      </c>
      <c r="L12517" s="5">
        <v>0</v>
      </c>
      <c r="M12517" t="str">
        <f>IF(ISERROR(VLOOKUP(A12517,'[1]Ecart validé'!$A:$A,1,FALSE)),Z12517,"Ecart Validé")</f>
        <v>valid</v>
      </c>
      <c r="R12517" t="s">
        <v>30</v>
      </c>
      <c r="X12517"/>
      <c r="Y12517"/>
      <c r="Z12517" t="s">
        <v>31</v>
      </c>
    </row>
    <row r="12518" spans="1:26" x14ac:dyDescent="0.3">
      <c r="A12518" t="s">
        <v>15449</v>
      </c>
      <c r="B12518" t="s">
        <v>7587</v>
      </c>
      <c r="C12518">
        <v>100258</v>
      </c>
      <c r="D12518" t="str">
        <f>+VLOOKUP(C12518,Param!K:L,2,FALSE)</f>
        <v>SUPER BOCK BEBIDAS, S.A.</v>
      </c>
      <c r="E12518" t="s">
        <v>7798</v>
      </c>
      <c r="F12518" t="s">
        <v>8262</v>
      </c>
      <c r="G12518" t="s">
        <v>29</v>
      </c>
      <c r="H12518" s="5">
        <v>107.93</v>
      </c>
      <c r="I12518" s="5">
        <v>107.9325</v>
      </c>
      <c r="J12518" s="5">
        <v>-2.4999999999977202E-3</v>
      </c>
      <c r="K12518" s="5">
        <v>107.93</v>
      </c>
      <c r="L12518" s="5">
        <v>0</v>
      </c>
      <c r="M12518" t="str">
        <f>IF(ISERROR(VLOOKUP(A12518,'[1]Ecart validé'!$A:$A,1,FALSE)),Z12518,"Ecart Validé")</f>
        <v>valid</v>
      </c>
      <c r="R12518" t="s">
        <v>30</v>
      </c>
      <c r="X12518"/>
      <c r="Y12518"/>
      <c r="Z12518" t="s">
        <v>31</v>
      </c>
    </row>
    <row r="12519" spans="1:26" x14ac:dyDescent="0.3">
      <c r="A12519" t="s">
        <v>15450</v>
      </c>
      <c r="B12519" t="s">
        <v>7587</v>
      </c>
      <c r="C12519">
        <v>100258</v>
      </c>
      <c r="D12519" t="str">
        <f>+VLOOKUP(C12519,Param!K:L,2,FALSE)</f>
        <v>SUPER BOCK BEBIDAS, S.A.</v>
      </c>
      <c r="E12519" t="s">
        <v>7798</v>
      </c>
      <c r="F12519" t="s">
        <v>8264</v>
      </c>
      <c r="G12519" t="s">
        <v>29</v>
      </c>
      <c r="H12519" s="5">
        <v>211.35</v>
      </c>
      <c r="I12519" s="5">
        <v>211.34520000000001</v>
      </c>
      <c r="J12519" s="5">
        <v>4.7999999999888097E-3</v>
      </c>
      <c r="K12519" s="5">
        <v>211.35</v>
      </c>
      <c r="L12519" s="5">
        <v>0</v>
      </c>
      <c r="M12519" t="str">
        <f>IF(ISERROR(VLOOKUP(A12519,'[1]Ecart validé'!$A:$A,1,FALSE)),Z12519,"Ecart Validé")</f>
        <v>valid</v>
      </c>
      <c r="R12519" t="s">
        <v>30</v>
      </c>
      <c r="X12519"/>
      <c r="Y12519"/>
      <c r="Z12519" t="s">
        <v>31</v>
      </c>
    </row>
    <row r="12520" spans="1:26" x14ac:dyDescent="0.3">
      <c r="A12520" t="s">
        <v>15451</v>
      </c>
      <c r="B12520" t="s">
        <v>7587</v>
      </c>
      <c r="C12520">
        <v>100258</v>
      </c>
      <c r="D12520" t="str">
        <f>+VLOOKUP(C12520,Param!K:L,2,FALSE)</f>
        <v>SUPER BOCK BEBIDAS, S.A.</v>
      </c>
      <c r="E12520" t="s">
        <v>7798</v>
      </c>
      <c r="F12520" t="s">
        <v>8266</v>
      </c>
      <c r="G12520" t="s">
        <v>29</v>
      </c>
      <c r="H12520" s="5">
        <v>176.47</v>
      </c>
      <c r="I12520" s="5">
        <v>176.4709</v>
      </c>
      <c r="J12520" s="5">
        <v>-9.0000000000145497E-4</v>
      </c>
      <c r="K12520" s="5">
        <v>176.47</v>
      </c>
      <c r="L12520" s="5">
        <v>0</v>
      </c>
      <c r="M12520" t="str">
        <f>IF(ISERROR(VLOOKUP(A12520,'[1]Ecart validé'!$A:$A,1,FALSE)),Z12520,"Ecart Validé")</f>
        <v>valid</v>
      </c>
      <c r="R12520" t="s">
        <v>30</v>
      </c>
      <c r="X12520"/>
      <c r="Y12520"/>
      <c r="Z12520" t="s">
        <v>31</v>
      </c>
    </row>
    <row r="12521" spans="1:26" x14ac:dyDescent="0.3">
      <c r="A12521" t="s">
        <v>15452</v>
      </c>
      <c r="B12521" t="s">
        <v>7587</v>
      </c>
      <c r="C12521">
        <v>100313</v>
      </c>
      <c r="D12521" t="str">
        <f>+VLOOKUP(C12521,Param!K:L,2,FALSE)</f>
        <v>AQUIFLOR - FLORICULTURA E JARDINAGEM, UNIPESSOAL, LDA</v>
      </c>
      <c r="E12521" t="s">
        <v>7808</v>
      </c>
      <c r="F12521" t="s">
        <v>8260</v>
      </c>
      <c r="G12521" t="s">
        <v>29</v>
      </c>
      <c r="H12521" s="5">
        <v>103.22</v>
      </c>
      <c r="I12521" s="5">
        <v>103.2234</v>
      </c>
      <c r="J12521" s="5">
        <v>-3.3999999999991802E-3</v>
      </c>
      <c r="K12521" s="5">
        <v>103.22</v>
      </c>
      <c r="L12521" s="5">
        <v>0</v>
      </c>
      <c r="M12521" t="str">
        <f>IF(ISERROR(VLOOKUP(A12521,'[1]Ecart validé'!$A:$A,1,FALSE)),Z12521,"Ecart Validé")</f>
        <v>valid</v>
      </c>
      <c r="R12521" t="s">
        <v>30</v>
      </c>
      <c r="X12521"/>
      <c r="Y12521"/>
      <c r="Z12521" t="s">
        <v>31</v>
      </c>
    </row>
    <row r="12522" spans="1:26" x14ac:dyDescent="0.3">
      <c r="A12522" t="s">
        <v>15453</v>
      </c>
      <c r="B12522" t="s">
        <v>7587</v>
      </c>
      <c r="C12522">
        <v>100313</v>
      </c>
      <c r="D12522" t="str">
        <f>+VLOOKUP(C12522,Param!K:L,2,FALSE)</f>
        <v>AQUIFLOR - FLORICULTURA E JARDINAGEM, UNIPESSOAL, LDA</v>
      </c>
      <c r="E12522" t="s">
        <v>7808</v>
      </c>
      <c r="F12522" t="s">
        <v>8262</v>
      </c>
      <c r="G12522" t="s">
        <v>29</v>
      </c>
      <c r="H12522" s="5">
        <v>113.48</v>
      </c>
      <c r="I12522" s="5">
        <v>113.4811</v>
      </c>
      <c r="J12522" s="5">
        <v>-1.09999999999388E-3</v>
      </c>
      <c r="K12522" s="5">
        <v>113.48</v>
      </c>
      <c r="L12522" s="5">
        <v>0</v>
      </c>
      <c r="M12522" t="str">
        <f>IF(ISERROR(VLOOKUP(A12522,'[1]Ecart validé'!$A:$A,1,FALSE)),Z12522,"Ecart Validé")</f>
        <v>valid</v>
      </c>
      <c r="R12522" t="s">
        <v>30</v>
      </c>
      <c r="X12522"/>
      <c r="Y12522"/>
      <c r="Z12522" t="s">
        <v>31</v>
      </c>
    </row>
    <row r="12523" spans="1:26" x14ac:dyDescent="0.3">
      <c r="A12523" t="s">
        <v>15454</v>
      </c>
      <c r="B12523" t="s">
        <v>7587</v>
      </c>
      <c r="C12523">
        <v>100313</v>
      </c>
      <c r="D12523" t="str">
        <f>+VLOOKUP(C12523,Param!K:L,2,FALSE)</f>
        <v>AQUIFLOR - FLORICULTURA E JARDINAGEM, UNIPESSOAL, LDA</v>
      </c>
      <c r="E12523" t="s">
        <v>7808</v>
      </c>
      <c r="F12523" t="s">
        <v>8264</v>
      </c>
      <c r="G12523" t="s">
        <v>29</v>
      </c>
      <c r="H12523" s="5">
        <v>110.63</v>
      </c>
      <c r="I12523" s="5">
        <v>110.6289</v>
      </c>
      <c r="J12523" s="5">
        <v>1.09999999999388E-3</v>
      </c>
      <c r="K12523" s="5">
        <v>110.63</v>
      </c>
      <c r="L12523" s="5">
        <v>0</v>
      </c>
      <c r="M12523" t="str">
        <f>IF(ISERROR(VLOOKUP(A12523,'[1]Ecart validé'!$A:$A,1,FALSE)),Z12523,"Ecart Validé")</f>
        <v>valid</v>
      </c>
      <c r="R12523" t="s">
        <v>30</v>
      </c>
      <c r="X12523"/>
      <c r="Y12523"/>
      <c r="Z12523" t="s">
        <v>31</v>
      </c>
    </row>
    <row r="12524" spans="1:26" x14ac:dyDescent="0.3">
      <c r="A12524" t="s">
        <v>15455</v>
      </c>
      <c r="B12524" t="s">
        <v>7587</v>
      </c>
      <c r="C12524">
        <v>100313</v>
      </c>
      <c r="D12524" t="str">
        <f>+VLOOKUP(C12524,Param!K:L,2,FALSE)</f>
        <v>AQUIFLOR - FLORICULTURA E JARDINAGEM, UNIPESSOAL, LDA</v>
      </c>
      <c r="E12524" t="s">
        <v>7808</v>
      </c>
      <c r="F12524" t="s">
        <v>8266</v>
      </c>
      <c r="G12524" t="s">
        <v>29</v>
      </c>
      <c r="H12524" s="5">
        <v>128.4</v>
      </c>
      <c r="I12524" s="5">
        <v>128.40350000000001</v>
      </c>
      <c r="J12524" s="5">
        <v>-3.5000000000024998E-3</v>
      </c>
      <c r="K12524" s="5">
        <v>128.4</v>
      </c>
      <c r="L12524" s="5">
        <v>0</v>
      </c>
      <c r="M12524" t="str">
        <f>IF(ISERROR(VLOOKUP(A12524,'[1]Ecart validé'!$A:$A,1,FALSE)),Z12524,"Ecart Validé")</f>
        <v>valid</v>
      </c>
      <c r="R12524" t="s">
        <v>30</v>
      </c>
      <c r="X12524"/>
      <c r="Y12524"/>
      <c r="Z12524" t="s">
        <v>31</v>
      </c>
    </row>
    <row r="12525" spans="1:26" x14ac:dyDescent="0.3">
      <c r="A12525" t="s">
        <v>15456</v>
      </c>
      <c r="B12525" t="s">
        <v>7587</v>
      </c>
      <c r="C12525">
        <v>100382</v>
      </c>
      <c r="D12525" t="str">
        <f>+VLOOKUP(C12525,Param!K:L,2,FALSE)</f>
        <v>ALULINE PORTUGAL - DRENAGEM E TRATAMENTO DE ÁGUAS, UNIPESSOAL, LDA</v>
      </c>
      <c r="E12525" t="s">
        <v>7813</v>
      </c>
      <c r="F12525" t="s">
        <v>8260</v>
      </c>
      <c r="G12525" t="s">
        <v>29</v>
      </c>
      <c r="H12525" s="5">
        <v>116.49</v>
      </c>
      <c r="I12525" s="5">
        <v>116.49079999999999</v>
      </c>
      <c r="J12525" s="5">
        <v>-7.9999999999813499E-4</v>
      </c>
      <c r="K12525" s="5">
        <v>116.49</v>
      </c>
      <c r="L12525" s="5">
        <v>0</v>
      </c>
      <c r="M12525" t="str">
        <f>IF(ISERROR(VLOOKUP(A12525,'[1]Ecart validé'!$A:$A,1,FALSE)),Z12525,"Ecart Validé")</f>
        <v>valid</v>
      </c>
      <c r="R12525" t="s">
        <v>30</v>
      </c>
      <c r="X12525"/>
      <c r="Y12525"/>
      <c r="Z12525" t="s">
        <v>31</v>
      </c>
    </row>
    <row r="12526" spans="1:26" x14ac:dyDescent="0.3">
      <c r="A12526" t="s">
        <v>15457</v>
      </c>
      <c r="B12526" t="s">
        <v>7587</v>
      </c>
      <c r="C12526">
        <v>100382</v>
      </c>
      <c r="D12526" t="str">
        <f>+VLOOKUP(C12526,Param!K:L,2,FALSE)</f>
        <v>ALULINE PORTUGAL - DRENAGEM E TRATAMENTO DE ÁGUAS, UNIPESSOAL, LDA</v>
      </c>
      <c r="E12526" t="s">
        <v>7813</v>
      </c>
      <c r="F12526" t="s">
        <v>8262</v>
      </c>
      <c r="G12526" t="s">
        <v>29</v>
      </c>
      <c r="H12526" s="5">
        <v>103.52</v>
      </c>
      <c r="I12526" s="5">
        <v>103.52500000000001</v>
      </c>
      <c r="J12526" s="5">
        <v>-5.0000000000096599E-3</v>
      </c>
      <c r="K12526" s="5">
        <v>103.52</v>
      </c>
      <c r="L12526" s="5">
        <v>0</v>
      </c>
      <c r="M12526" t="str">
        <f>IF(ISERROR(VLOOKUP(A12526,'[1]Ecart validé'!$A:$A,1,FALSE)),Z12526,"Ecart Validé")</f>
        <v>valid</v>
      </c>
      <c r="R12526" t="s">
        <v>30</v>
      </c>
      <c r="X12526"/>
      <c r="Y12526"/>
      <c r="Z12526" t="s">
        <v>31</v>
      </c>
    </row>
    <row r="12527" spans="1:26" x14ac:dyDescent="0.3">
      <c r="A12527" t="s">
        <v>15458</v>
      </c>
      <c r="B12527" t="s">
        <v>7587</v>
      </c>
      <c r="C12527">
        <v>100382</v>
      </c>
      <c r="D12527" t="str">
        <f>+VLOOKUP(C12527,Param!K:L,2,FALSE)</f>
        <v>ALULINE PORTUGAL - DRENAGEM E TRATAMENTO DE ÁGUAS, UNIPESSOAL, LDA</v>
      </c>
      <c r="E12527" t="s">
        <v>7813</v>
      </c>
      <c r="F12527" t="s">
        <v>8264</v>
      </c>
      <c r="G12527" t="s">
        <v>29</v>
      </c>
      <c r="H12527" s="5">
        <v>110.12</v>
      </c>
      <c r="I12527" s="5">
        <v>110.1152</v>
      </c>
      <c r="J12527" s="5">
        <v>4.8000000000030197E-3</v>
      </c>
      <c r="K12527" s="5">
        <v>110.12</v>
      </c>
      <c r="L12527" s="5">
        <v>0</v>
      </c>
      <c r="M12527" t="str">
        <f>IF(ISERROR(VLOOKUP(A12527,'[1]Ecart validé'!$A:$A,1,FALSE)),Z12527,"Ecart Validé")</f>
        <v>valid</v>
      </c>
      <c r="R12527" t="s">
        <v>30</v>
      </c>
      <c r="X12527"/>
      <c r="Y12527"/>
      <c r="Z12527" t="s">
        <v>31</v>
      </c>
    </row>
    <row r="12528" spans="1:26" x14ac:dyDescent="0.3">
      <c r="A12528" t="s">
        <v>15459</v>
      </c>
      <c r="B12528" t="s">
        <v>7587</v>
      </c>
      <c r="C12528">
        <v>100382</v>
      </c>
      <c r="D12528" t="str">
        <f>+VLOOKUP(C12528,Param!K:L,2,FALSE)</f>
        <v>ALULINE PORTUGAL - DRENAGEM E TRATAMENTO DE ÁGUAS, UNIPESSOAL, LDA</v>
      </c>
      <c r="E12528" t="s">
        <v>7813</v>
      </c>
      <c r="F12528" t="s">
        <v>8266</v>
      </c>
      <c r="G12528" t="s">
        <v>29</v>
      </c>
      <c r="H12528" s="5">
        <v>133.63</v>
      </c>
      <c r="I12528" s="5">
        <v>133.63460000000001</v>
      </c>
      <c r="J12528" s="5">
        <v>-4.6000000000105904E-3</v>
      </c>
      <c r="K12528" s="5">
        <v>133.63</v>
      </c>
      <c r="L12528" s="5">
        <v>0</v>
      </c>
      <c r="M12528" t="str">
        <f>IF(ISERROR(VLOOKUP(A12528,'[1]Ecart validé'!$A:$A,1,FALSE)),Z12528,"Ecart Validé")</f>
        <v>valid</v>
      </c>
      <c r="R12528" t="s">
        <v>30</v>
      </c>
      <c r="X12528"/>
      <c r="Y12528"/>
      <c r="Z12528" t="s">
        <v>31</v>
      </c>
    </row>
    <row r="12529" spans="1:26" x14ac:dyDescent="0.3">
      <c r="A12529" t="s">
        <v>15460</v>
      </c>
      <c r="B12529" t="s">
        <v>7587</v>
      </c>
      <c r="C12529">
        <v>100387</v>
      </c>
      <c r="D12529" t="str">
        <f>+VLOOKUP(C12529,Param!K:L,2,FALSE)</f>
        <v>GROUPE GM PENINSULA IBERICA, S.A.</v>
      </c>
      <c r="E12529" t="s">
        <v>7818</v>
      </c>
      <c r="F12529" t="s">
        <v>8260</v>
      </c>
      <c r="G12529" t="s">
        <v>29</v>
      </c>
      <c r="H12529" s="5">
        <v>22.21</v>
      </c>
      <c r="I12529" s="5">
        <v>22.207000000000001</v>
      </c>
      <c r="J12529" s="5">
        <v>3.0000000000001098E-3</v>
      </c>
      <c r="K12529" s="5">
        <v>22.21</v>
      </c>
      <c r="L12529" s="5">
        <v>0</v>
      </c>
      <c r="M12529" t="str">
        <f>IF(ISERROR(VLOOKUP(A12529,'[1]Ecart validé'!$A:$A,1,FALSE)),Z12529,"Ecart Validé")</f>
        <v>valid</v>
      </c>
      <c r="R12529" t="s">
        <v>30</v>
      </c>
      <c r="X12529"/>
      <c r="Y12529"/>
      <c r="Z12529" t="s">
        <v>31</v>
      </c>
    </row>
    <row r="12530" spans="1:26" x14ac:dyDescent="0.3">
      <c r="A12530" t="s">
        <v>15461</v>
      </c>
      <c r="B12530" t="s">
        <v>7587</v>
      </c>
      <c r="C12530">
        <v>100387</v>
      </c>
      <c r="D12530" t="str">
        <f>+VLOOKUP(C12530,Param!K:L,2,FALSE)</f>
        <v>GROUPE GM PENINSULA IBERICA, S.A.</v>
      </c>
      <c r="E12530" t="s">
        <v>7818</v>
      </c>
      <c r="F12530" t="s">
        <v>8262</v>
      </c>
      <c r="G12530" t="s">
        <v>29</v>
      </c>
      <c r="H12530" s="5">
        <v>199.63</v>
      </c>
      <c r="I12530" s="5">
        <v>199.63380000000001</v>
      </c>
      <c r="J12530" s="5">
        <v>-3.8000000000124601E-3</v>
      </c>
      <c r="K12530" s="5">
        <v>199.63</v>
      </c>
      <c r="L12530" s="5">
        <v>0</v>
      </c>
      <c r="M12530" t="str">
        <f>IF(ISERROR(VLOOKUP(A12530,'[1]Ecart validé'!$A:$A,1,FALSE)),Z12530,"Ecart Validé")</f>
        <v>valid</v>
      </c>
      <c r="R12530" t="s">
        <v>30</v>
      </c>
      <c r="X12530"/>
      <c r="Y12530"/>
      <c r="Z12530" t="s">
        <v>31</v>
      </c>
    </row>
    <row r="12531" spans="1:26" x14ac:dyDescent="0.3">
      <c r="A12531" t="s">
        <v>15462</v>
      </c>
      <c r="B12531" t="s">
        <v>7587</v>
      </c>
      <c r="C12531">
        <v>100387</v>
      </c>
      <c r="D12531" t="str">
        <f>+VLOOKUP(C12531,Param!K:L,2,FALSE)</f>
        <v>GROUPE GM PENINSULA IBERICA, S.A.</v>
      </c>
      <c r="E12531" t="s">
        <v>7818</v>
      </c>
      <c r="F12531" t="s">
        <v>8264</v>
      </c>
      <c r="G12531" t="s">
        <v>29</v>
      </c>
      <c r="H12531" s="5">
        <v>221.23</v>
      </c>
      <c r="I12531" s="5">
        <v>221.2296</v>
      </c>
      <c r="J12531" s="5">
        <v>3.9999999998485599E-4</v>
      </c>
      <c r="K12531" s="5">
        <v>221.23</v>
      </c>
      <c r="L12531" s="5">
        <v>0</v>
      </c>
      <c r="M12531" t="str">
        <f>IF(ISERROR(VLOOKUP(A12531,'[1]Ecart validé'!$A:$A,1,FALSE)),Z12531,"Ecart Validé")</f>
        <v>valid</v>
      </c>
      <c r="R12531" t="s">
        <v>30</v>
      </c>
      <c r="X12531"/>
      <c r="Y12531"/>
      <c r="Z12531" t="s">
        <v>31</v>
      </c>
    </row>
    <row r="12532" spans="1:26" x14ac:dyDescent="0.3">
      <c r="A12532" t="s">
        <v>15463</v>
      </c>
      <c r="B12532" t="s">
        <v>7587</v>
      </c>
      <c r="C12532">
        <v>100387</v>
      </c>
      <c r="D12532" t="str">
        <f>+VLOOKUP(C12532,Param!K:L,2,FALSE)</f>
        <v>GROUPE GM PENINSULA IBERICA, S.A.</v>
      </c>
      <c r="E12532" t="s">
        <v>7818</v>
      </c>
      <c r="F12532" t="s">
        <v>8266</v>
      </c>
      <c r="G12532" t="s">
        <v>29</v>
      </c>
      <c r="H12532" s="5">
        <v>271.35000000000002</v>
      </c>
      <c r="I12532" s="5">
        <v>271.34780000000001</v>
      </c>
      <c r="J12532" s="5">
        <v>2.2000000000161799E-3</v>
      </c>
      <c r="K12532" s="5">
        <v>271.35000000000002</v>
      </c>
      <c r="L12532" s="5">
        <v>0</v>
      </c>
      <c r="M12532" t="str">
        <f>IF(ISERROR(VLOOKUP(A12532,'[1]Ecart validé'!$A:$A,1,FALSE)),Z12532,"Ecart Validé")</f>
        <v>valid</v>
      </c>
      <c r="R12532" t="s">
        <v>30</v>
      </c>
      <c r="X12532"/>
      <c r="Y12532"/>
      <c r="Z12532" t="s">
        <v>31</v>
      </c>
    </row>
    <row r="12533" spans="1:26" x14ac:dyDescent="0.3">
      <c r="A12533" t="s">
        <v>15464</v>
      </c>
      <c r="B12533" t="s">
        <v>7587</v>
      </c>
      <c r="C12533">
        <v>100406</v>
      </c>
      <c r="D12533" t="str">
        <f>+VLOOKUP(C12533,Param!K:L,2,FALSE)</f>
        <v>RECLANGOL - RECLAMOS LUMINOSOS DE PORTUGAL, LDA</v>
      </c>
      <c r="E12533" t="s">
        <v>7823</v>
      </c>
      <c r="F12533" t="s">
        <v>8260</v>
      </c>
      <c r="G12533" t="s">
        <v>29</v>
      </c>
      <c r="H12533" s="5">
        <v>3.7</v>
      </c>
      <c r="I12533" s="5">
        <v>3.7044999999999999</v>
      </c>
      <c r="J12533" s="5">
        <v>-4.4999999999997204E-3</v>
      </c>
      <c r="K12533" s="5">
        <v>3.7</v>
      </c>
      <c r="L12533" s="5">
        <v>0</v>
      </c>
      <c r="M12533" t="str">
        <f>IF(ISERROR(VLOOKUP(A12533,'[1]Ecart validé'!$A:$A,1,FALSE)),Z12533,"Ecart Validé")</f>
        <v>valid</v>
      </c>
      <c r="R12533" t="s">
        <v>30</v>
      </c>
      <c r="X12533"/>
      <c r="Y12533"/>
      <c r="Z12533" t="s">
        <v>31</v>
      </c>
    </row>
    <row r="12534" spans="1:26" x14ac:dyDescent="0.3">
      <c r="A12534" t="s">
        <v>15465</v>
      </c>
      <c r="B12534" t="s">
        <v>7587</v>
      </c>
      <c r="C12534">
        <v>100406</v>
      </c>
      <c r="D12534" t="str">
        <f>+VLOOKUP(C12534,Param!K:L,2,FALSE)</f>
        <v>RECLANGOL - RECLAMOS LUMINOSOS DE PORTUGAL, LDA</v>
      </c>
      <c r="E12534" t="s">
        <v>7823</v>
      </c>
      <c r="F12534" t="s">
        <v>8262</v>
      </c>
      <c r="G12534" t="s">
        <v>29</v>
      </c>
      <c r="H12534" s="5">
        <v>2.0499999999999998</v>
      </c>
      <c r="I12534" s="5">
        <v>2.0537999999999998</v>
      </c>
      <c r="J12534" s="5">
        <v>-3.8000000000000199E-3</v>
      </c>
      <c r="K12534" s="5">
        <v>2.0499999999999998</v>
      </c>
      <c r="L12534" s="5">
        <v>0</v>
      </c>
      <c r="M12534" t="str">
        <f>IF(ISERROR(VLOOKUP(A12534,'[1]Ecart validé'!$A:$A,1,FALSE)),Z12534,"Ecart Validé")</f>
        <v>valid</v>
      </c>
      <c r="R12534" t="s">
        <v>30</v>
      </c>
      <c r="X12534"/>
      <c r="Y12534"/>
      <c r="Z12534" t="s">
        <v>31</v>
      </c>
    </row>
    <row r="12535" spans="1:26" x14ac:dyDescent="0.3">
      <c r="A12535" t="s">
        <v>15466</v>
      </c>
      <c r="B12535" t="s">
        <v>7587</v>
      </c>
      <c r="C12535">
        <v>100406</v>
      </c>
      <c r="D12535" t="str">
        <f>+VLOOKUP(C12535,Param!K:L,2,FALSE)</f>
        <v>RECLANGOL - RECLAMOS LUMINOSOS DE PORTUGAL, LDA</v>
      </c>
      <c r="E12535" t="s">
        <v>7823</v>
      </c>
      <c r="F12535" t="s">
        <v>8264</v>
      </c>
      <c r="G12535" t="s">
        <v>29</v>
      </c>
      <c r="H12535" s="5">
        <v>44.42</v>
      </c>
      <c r="I12535" s="5">
        <v>44.423000000000002</v>
      </c>
      <c r="J12535" s="5">
        <v>-3.0000000000001098E-3</v>
      </c>
      <c r="K12535" s="5">
        <v>44.42</v>
      </c>
      <c r="L12535" s="5">
        <v>0</v>
      </c>
      <c r="M12535" t="str">
        <f>IF(ISERROR(VLOOKUP(A12535,'[1]Ecart validé'!$A:$A,1,FALSE)),Z12535,"Ecart Validé")</f>
        <v>valid</v>
      </c>
      <c r="R12535" t="s">
        <v>30</v>
      </c>
      <c r="X12535"/>
      <c r="Y12535"/>
      <c r="Z12535" t="s">
        <v>31</v>
      </c>
    </row>
    <row r="12536" spans="1:26" x14ac:dyDescent="0.3">
      <c r="A12536" t="s">
        <v>15467</v>
      </c>
      <c r="B12536" t="s">
        <v>7587</v>
      </c>
      <c r="C12536">
        <v>100406</v>
      </c>
      <c r="D12536" t="str">
        <f>+VLOOKUP(C12536,Param!K:L,2,FALSE)</f>
        <v>RECLANGOL - RECLAMOS LUMINOSOS DE PORTUGAL, LDA</v>
      </c>
      <c r="E12536" t="s">
        <v>7823</v>
      </c>
      <c r="F12536" t="s">
        <v>8266</v>
      </c>
      <c r="G12536" t="s">
        <v>29</v>
      </c>
      <c r="H12536" s="5">
        <v>17.579999999999998</v>
      </c>
      <c r="I12536" s="5">
        <v>17.577000000000002</v>
      </c>
      <c r="J12536" s="5">
        <v>2.9999999999965601E-3</v>
      </c>
      <c r="K12536" s="5">
        <v>17.579999999999998</v>
      </c>
      <c r="L12536" s="5">
        <v>0</v>
      </c>
      <c r="M12536" t="str">
        <f>IF(ISERROR(VLOOKUP(A12536,'[1]Ecart validé'!$A:$A,1,FALSE)),Z12536,"Ecart Validé")</f>
        <v>valid</v>
      </c>
      <c r="R12536" t="s">
        <v>30</v>
      </c>
      <c r="X12536"/>
      <c r="Y12536"/>
      <c r="Z12536" t="s">
        <v>31</v>
      </c>
    </row>
    <row r="12537" spans="1:26" x14ac:dyDescent="0.3">
      <c r="A12537" t="s">
        <v>15468</v>
      </c>
      <c r="B12537" t="s">
        <v>7587</v>
      </c>
      <c r="C12537">
        <v>100424</v>
      </c>
      <c r="D12537" t="str">
        <f>+VLOOKUP(C12537,Param!K:L,2,FALSE)</f>
        <v>A. RODRIGUES &amp; CAETANO, ELECTROMECÂNICA, LDA</v>
      </c>
      <c r="E12537" t="s">
        <v>7831</v>
      </c>
      <c r="F12537" t="s">
        <v>8260</v>
      </c>
      <c r="G12537" t="s">
        <v>29</v>
      </c>
      <c r="H12537" s="5">
        <v>5.07</v>
      </c>
      <c r="I12537" s="5">
        <v>5.0682</v>
      </c>
      <c r="J12537" s="5">
        <v>1.80000000000024E-3</v>
      </c>
      <c r="K12537" s="5">
        <v>5.07</v>
      </c>
      <c r="L12537" s="5">
        <v>0</v>
      </c>
      <c r="M12537" t="str">
        <f>IF(ISERROR(VLOOKUP(A12537,'[1]Ecart validé'!$A:$A,1,FALSE)),Z12537,"Ecart Validé")</f>
        <v>valid</v>
      </c>
      <c r="R12537" t="s">
        <v>30</v>
      </c>
      <c r="X12537"/>
      <c r="Y12537"/>
      <c r="Z12537" t="s">
        <v>31</v>
      </c>
    </row>
    <row r="12538" spans="1:26" x14ac:dyDescent="0.3">
      <c r="A12538" t="s">
        <v>15469</v>
      </c>
      <c r="B12538" t="s">
        <v>7587</v>
      </c>
      <c r="C12538">
        <v>100424</v>
      </c>
      <c r="D12538" t="str">
        <f>+VLOOKUP(C12538,Param!K:L,2,FALSE)</f>
        <v>A. RODRIGUES &amp; CAETANO, ELECTROMECÂNICA, LDA</v>
      </c>
      <c r="E12538" t="s">
        <v>7831</v>
      </c>
      <c r="F12538" t="s">
        <v>8262</v>
      </c>
      <c r="G12538" t="s">
        <v>29</v>
      </c>
      <c r="H12538" s="5">
        <v>17.260000000000002</v>
      </c>
      <c r="I12538" s="5">
        <v>17.261700000000001</v>
      </c>
      <c r="J12538" s="5">
        <v>-1.6999999999995901E-3</v>
      </c>
      <c r="K12538" s="5">
        <v>17.260000000000002</v>
      </c>
      <c r="L12538" s="5">
        <v>0</v>
      </c>
      <c r="M12538" t="str">
        <f>IF(ISERROR(VLOOKUP(A12538,'[1]Ecart validé'!$A:$A,1,FALSE)),Z12538,"Ecart Validé")</f>
        <v>valid</v>
      </c>
      <c r="R12538" t="s">
        <v>30</v>
      </c>
      <c r="X12538"/>
      <c r="Y12538"/>
      <c r="Z12538" t="s">
        <v>31</v>
      </c>
    </row>
    <row r="12539" spans="1:26" x14ac:dyDescent="0.3">
      <c r="A12539" t="s">
        <v>15470</v>
      </c>
      <c r="B12539" t="s">
        <v>7587</v>
      </c>
      <c r="C12539">
        <v>100424</v>
      </c>
      <c r="D12539" t="str">
        <f>+VLOOKUP(C12539,Param!K:L,2,FALSE)</f>
        <v>A. RODRIGUES &amp; CAETANO, ELECTROMECÂNICA, LDA</v>
      </c>
      <c r="E12539" t="s">
        <v>7831</v>
      </c>
      <c r="F12539" t="s">
        <v>8264</v>
      </c>
      <c r="G12539" t="s">
        <v>29</v>
      </c>
      <c r="H12539" s="5">
        <v>52.47</v>
      </c>
      <c r="I12539" s="5">
        <v>52.469700000000003</v>
      </c>
      <c r="J12539" s="5">
        <v>2.99999999995748E-4</v>
      </c>
      <c r="K12539" s="5">
        <v>52.47</v>
      </c>
      <c r="L12539" s="5">
        <v>0</v>
      </c>
      <c r="M12539" t="str">
        <f>IF(ISERROR(VLOOKUP(A12539,'[1]Ecart validé'!$A:$A,1,FALSE)),Z12539,"Ecart Validé")</f>
        <v>valid</v>
      </c>
      <c r="R12539" t="s">
        <v>30</v>
      </c>
      <c r="X12539"/>
      <c r="Y12539"/>
      <c r="Z12539" t="s">
        <v>31</v>
      </c>
    </row>
    <row r="12540" spans="1:26" x14ac:dyDescent="0.3">
      <c r="A12540" t="s">
        <v>15471</v>
      </c>
      <c r="B12540" t="s">
        <v>7587</v>
      </c>
      <c r="C12540">
        <v>100424</v>
      </c>
      <c r="D12540" t="str">
        <f>+VLOOKUP(C12540,Param!K:L,2,FALSE)</f>
        <v>A. RODRIGUES &amp; CAETANO, ELECTROMECÂNICA, LDA</v>
      </c>
      <c r="E12540" t="s">
        <v>7831</v>
      </c>
      <c r="F12540" t="s">
        <v>8266</v>
      </c>
      <c r="G12540" t="s">
        <v>29</v>
      </c>
      <c r="H12540" s="5">
        <v>46.43</v>
      </c>
      <c r="I12540" s="5">
        <v>46.432299999999998</v>
      </c>
      <c r="J12540" s="5">
        <v>-2.2999999999981902E-3</v>
      </c>
      <c r="K12540" s="5">
        <v>46.43</v>
      </c>
      <c r="L12540" s="5">
        <v>0</v>
      </c>
      <c r="M12540" t="str">
        <f>IF(ISERROR(VLOOKUP(A12540,'[1]Ecart validé'!$A:$A,1,FALSE)),Z12540,"Ecart Validé")</f>
        <v>valid</v>
      </c>
      <c r="R12540" t="s">
        <v>30</v>
      </c>
      <c r="X12540"/>
      <c r="Y12540"/>
      <c r="Z12540" t="s">
        <v>31</v>
      </c>
    </row>
    <row r="12541" spans="1:26" x14ac:dyDescent="0.3">
      <c r="A12541" t="s">
        <v>15472</v>
      </c>
      <c r="B12541" t="s">
        <v>7587</v>
      </c>
      <c r="C12541">
        <v>100437</v>
      </c>
      <c r="D12541" t="str">
        <f>+VLOOKUP(C12541,Param!K:L,2,FALSE)</f>
        <v>SIEMENS, S.A.</v>
      </c>
      <c r="E12541" t="s">
        <v>7841</v>
      </c>
      <c r="F12541" t="s">
        <v>8260</v>
      </c>
      <c r="G12541" t="s">
        <v>29</v>
      </c>
      <c r="H12541" s="5">
        <v>69.7</v>
      </c>
      <c r="I12541" s="5">
        <v>69.698400000000007</v>
      </c>
      <c r="J12541" s="5">
        <v>1.59999999999627E-3</v>
      </c>
      <c r="K12541" s="5">
        <v>69.7</v>
      </c>
      <c r="L12541" s="5">
        <v>0</v>
      </c>
      <c r="M12541" t="str">
        <f>IF(ISERROR(VLOOKUP(A12541,'[1]Ecart validé'!$A:$A,1,FALSE)),Z12541,"Ecart Validé")</f>
        <v>valid</v>
      </c>
      <c r="R12541" t="s">
        <v>30</v>
      </c>
      <c r="X12541"/>
      <c r="Y12541"/>
      <c r="Z12541" t="s">
        <v>31</v>
      </c>
    </row>
    <row r="12542" spans="1:26" x14ac:dyDescent="0.3">
      <c r="A12542" t="s">
        <v>15473</v>
      </c>
      <c r="B12542" t="s">
        <v>7587</v>
      </c>
      <c r="C12542">
        <v>100437</v>
      </c>
      <c r="D12542" t="str">
        <f>+VLOOKUP(C12542,Param!K:L,2,FALSE)</f>
        <v>SIEMENS, S.A.</v>
      </c>
      <c r="E12542" t="s">
        <v>7841</v>
      </c>
      <c r="F12542" t="s">
        <v>8262</v>
      </c>
      <c r="G12542" t="s">
        <v>29</v>
      </c>
      <c r="H12542" s="5">
        <v>101.58</v>
      </c>
      <c r="I12542" s="5">
        <v>101.5826</v>
      </c>
      <c r="J12542" s="5">
        <v>-2.6000000000010398E-3</v>
      </c>
      <c r="K12542" s="5">
        <v>101.58</v>
      </c>
      <c r="L12542" s="5">
        <v>0</v>
      </c>
      <c r="M12542" t="str">
        <f>IF(ISERROR(VLOOKUP(A12542,'[1]Ecart validé'!$A:$A,1,FALSE)),Z12542,"Ecart Validé")</f>
        <v>valid</v>
      </c>
      <c r="R12542" t="s">
        <v>30</v>
      </c>
      <c r="X12542"/>
      <c r="Y12542"/>
      <c r="Z12542" t="s">
        <v>31</v>
      </c>
    </row>
    <row r="12543" spans="1:26" x14ac:dyDescent="0.3">
      <c r="A12543" t="s">
        <v>15474</v>
      </c>
      <c r="B12543" t="s">
        <v>7587</v>
      </c>
      <c r="C12543">
        <v>100437</v>
      </c>
      <c r="D12543" t="str">
        <f>+VLOOKUP(C12543,Param!K:L,2,FALSE)</f>
        <v>SIEMENS, S.A.</v>
      </c>
      <c r="E12543" t="s">
        <v>7841</v>
      </c>
      <c r="F12543" t="s">
        <v>8264</v>
      </c>
      <c r="G12543" t="s">
        <v>29</v>
      </c>
      <c r="H12543" s="5">
        <v>32.58</v>
      </c>
      <c r="I12543" s="5">
        <v>32.579599999999999</v>
      </c>
      <c r="J12543" s="5">
        <v>3.9999999999906701E-4</v>
      </c>
      <c r="K12543" s="5">
        <v>32.58</v>
      </c>
      <c r="L12543" s="5">
        <v>0</v>
      </c>
      <c r="M12543" t="str">
        <f>IF(ISERROR(VLOOKUP(A12543,'[1]Ecart validé'!$A:$A,1,FALSE)),Z12543,"Ecart Validé")</f>
        <v>valid</v>
      </c>
      <c r="R12543" t="s">
        <v>30</v>
      </c>
      <c r="X12543"/>
      <c r="Y12543"/>
      <c r="Z12543" t="s">
        <v>31</v>
      </c>
    </row>
    <row r="12544" spans="1:26" x14ac:dyDescent="0.3">
      <c r="A12544" t="s">
        <v>15475</v>
      </c>
      <c r="B12544" t="s">
        <v>7587</v>
      </c>
      <c r="C12544">
        <v>100437</v>
      </c>
      <c r="D12544" t="str">
        <f>+VLOOKUP(C12544,Param!K:L,2,FALSE)</f>
        <v>SIEMENS, S.A.</v>
      </c>
      <c r="E12544" t="s">
        <v>7841</v>
      </c>
      <c r="F12544" t="s">
        <v>8266</v>
      </c>
      <c r="G12544" t="s">
        <v>29</v>
      </c>
      <c r="H12544" s="5">
        <v>22.119999999999902</v>
      </c>
      <c r="I12544" s="5">
        <v>22.123799999999999</v>
      </c>
      <c r="J12544" s="5">
        <v>-3.8000000000018002E-3</v>
      </c>
      <c r="K12544" s="5">
        <v>22.119999999999902</v>
      </c>
      <c r="L12544" s="5">
        <v>0</v>
      </c>
      <c r="M12544" t="str">
        <f>IF(ISERROR(VLOOKUP(A12544,'[1]Ecart validé'!$A:$A,1,FALSE)),Z12544,"Ecart Validé")</f>
        <v>valid</v>
      </c>
      <c r="R12544" t="s">
        <v>30</v>
      </c>
      <c r="X12544"/>
      <c r="Y12544"/>
      <c r="Z12544" t="s">
        <v>31</v>
      </c>
    </row>
    <row r="12545" spans="1:26" x14ac:dyDescent="0.3">
      <c r="A12545" t="s">
        <v>15476</v>
      </c>
      <c r="B12545" t="s">
        <v>7587</v>
      </c>
      <c r="C12545">
        <v>100449</v>
      </c>
      <c r="D12545" t="str">
        <f>+VLOOKUP(C12545,Param!K:L,2,FALSE)</f>
        <v>TURBOMAR ENERGIA - EQUIPAMENTOS DE PRODUÇÃO E SERVIÇOS DE ASSISTÊNCIA, LDA</v>
      </c>
      <c r="E12545" t="s">
        <v>7846</v>
      </c>
      <c r="F12545" t="s">
        <v>8260</v>
      </c>
      <c r="G12545" t="s">
        <v>29</v>
      </c>
      <c r="H12545" s="5">
        <v>10.17</v>
      </c>
      <c r="I12545" s="5">
        <v>10.1745</v>
      </c>
      <c r="J12545" s="5">
        <v>-4.5000000000001697E-3</v>
      </c>
      <c r="K12545" s="5">
        <v>10.17</v>
      </c>
      <c r="L12545" s="5">
        <v>0</v>
      </c>
      <c r="M12545" t="str">
        <f>IF(ISERROR(VLOOKUP(A12545,'[1]Ecart validé'!$A:$A,1,FALSE)),Z12545,"Ecart Validé")</f>
        <v>valid</v>
      </c>
      <c r="R12545" t="s">
        <v>30</v>
      </c>
      <c r="X12545"/>
      <c r="Y12545"/>
      <c r="Z12545" t="s">
        <v>31</v>
      </c>
    </row>
    <row r="12546" spans="1:26" x14ac:dyDescent="0.3">
      <c r="A12546" t="s">
        <v>15477</v>
      </c>
      <c r="B12546" t="s">
        <v>7587</v>
      </c>
      <c r="C12546">
        <v>100449</v>
      </c>
      <c r="D12546" t="str">
        <f>+VLOOKUP(C12546,Param!K:L,2,FALSE)</f>
        <v>TURBOMAR ENERGIA - EQUIPAMENTOS DE PRODUÇÃO E SERVIÇOS DE ASSISTÊNCIA, LDA</v>
      </c>
      <c r="E12546" t="s">
        <v>7846</v>
      </c>
      <c r="F12546" t="s">
        <v>8262</v>
      </c>
      <c r="G12546" t="s">
        <v>29</v>
      </c>
      <c r="H12546" s="5">
        <v>4.42</v>
      </c>
      <c r="I12546" s="5">
        <v>4.4188999999999998</v>
      </c>
      <c r="J12546" s="5">
        <v>1.1000000000001E-3</v>
      </c>
      <c r="K12546" s="5">
        <v>4.42</v>
      </c>
      <c r="L12546" s="5">
        <v>0</v>
      </c>
      <c r="M12546" t="str">
        <f>IF(ISERROR(VLOOKUP(A12546,'[1]Ecart validé'!$A:$A,1,FALSE)),Z12546,"Ecart Validé")</f>
        <v>valid</v>
      </c>
      <c r="R12546" t="s">
        <v>30</v>
      </c>
      <c r="X12546"/>
      <c r="Y12546"/>
      <c r="Z12546" t="s">
        <v>31</v>
      </c>
    </row>
    <row r="12547" spans="1:26" x14ac:dyDescent="0.3">
      <c r="A12547" t="s">
        <v>15478</v>
      </c>
      <c r="B12547" t="s">
        <v>7587</v>
      </c>
      <c r="C12547">
        <v>100449</v>
      </c>
      <c r="D12547" t="str">
        <f>+VLOOKUP(C12547,Param!K:L,2,FALSE)</f>
        <v>TURBOMAR ENERGIA - EQUIPAMENTOS DE PRODUÇÃO E SERVIÇOS DE ASSISTÊNCIA, LDA</v>
      </c>
      <c r="E12547" t="s">
        <v>7846</v>
      </c>
      <c r="F12547" t="s">
        <v>8264</v>
      </c>
      <c r="G12547" t="s">
        <v>29</v>
      </c>
      <c r="H12547" s="5">
        <v>16.239999999999998</v>
      </c>
      <c r="I12547" s="5">
        <v>16.239999999999998</v>
      </c>
      <c r="J12547" s="5">
        <v>0</v>
      </c>
      <c r="K12547" s="5">
        <v>16.239999999999998</v>
      </c>
      <c r="L12547" s="5">
        <v>0</v>
      </c>
      <c r="M12547" t="str">
        <f>IF(ISERROR(VLOOKUP(A12547,'[1]Ecart validé'!$A:$A,1,FALSE)),Z12547,"Ecart Validé")</f>
        <v>valid</v>
      </c>
      <c r="R12547" t="s">
        <v>30</v>
      </c>
      <c r="X12547"/>
      <c r="Y12547"/>
      <c r="Z12547" t="s">
        <v>31</v>
      </c>
    </row>
    <row r="12548" spans="1:26" x14ac:dyDescent="0.3">
      <c r="A12548" t="s">
        <v>15479</v>
      </c>
      <c r="B12548" t="s">
        <v>7587</v>
      </c>
      <c r="C12548">
        <v>100449</v>
      </c>
      <c r="D12548" t="str">
        <f>+VLOOKUP(C12548,Param!K:L,2,FALSE)</f>
        <v>TURBOMAR ENERGIA - EQUIPAMENTOS DE PRODUÇÃO E SERVIÇOS DE ASSISTÊNCIA, LDA</v>
      </c>
      <c r="E12548" t="s">
        <v>7846</v>
      </c>
      <c r="F12548" t="s">
        <v>8266</v>
      </c>
      <c r="G12548" t="s">
        <v>29</v>
      </c>
      <c r="H12548" s="5">
        <v>10.15</v>
      </c>
      <c r="I12548" s="5">
        <v>10.150499999999999</v>
      </c>
      <c r="J12548" s="5">
        <v>-4.9999999999883395E-4</v>
      </c>
      <c r="K12548" s="5">
        <v>10.15</v>
      </c>
      <c r="L12548" s="5">
        <v>0</v>
      </c>
      <c r="M12548" t="str">
        <f>IF(ISERROR(VLOOKUP(A12548,'[1]Ecart validé'!$A:$A,1,FALSE)),Z12548,"Ecart Validé")</f>
        <v>valid</v>
      </c>
      <c r="R12548" t="s">
        <v>30</v>
      </c>
      <c r="X12548"/>
      <c r="Y12548"/>
      <c r="Z12548" t="s">
        <v>31</v>
      </c>
    </row>
    <row r="12549" spans="1:26" x14ac:dyDescent="0.3">
      <c r="A12549" t="s">
        <v>15480</v>
      </c>
      <c r="B12549" t="s">
        <v>7587</v>
      </c>
      <c r="C12549">
        <v>100459</v>
      </c>
      <c r="D12549" t="str">
        <f>+VLOOKUP(C12549,Param!K:L,2,FALSE)</f>
        <v>WURTH (PORTUGAL) - TÉCNICA DE MONTAGEM, LDA</v>
      </c>
      <c r="E12549" t="s">
        <v>7851</v>
      </c>
      <c r="F12549" t="s">
        <v>8260</v>
      </c>
      <c r="G12549" t="s">
        <v>29</v>
      </c>
      <c r="H12549" s="5">
        <v>5.07</v>
      </c>
      <c r="I12549" s="5">
        <v>5.0664999999999996</v>
      </c>
      <c r="J12549" s="5">
        <v>3.50000000000072E-3</v>
      </c>
      <c r="K12549" s="5">
        <v>5.07</v>
      </c>
      <c r="L12549" s="5">
        <v>0</v>
      </c>
      <c r="M12549" t="str">
        <f>IF(ISERROR(VLOOKUP(A12549,'[1]Ecart validé'!$A:$A,1,FALSE)),Z12549,"Ecart Validé")</f>
        <v>valid</v>
      </c>
      <c r="R12549" t="s">
        <v>30</v>
      </c>
      <c r="X12549"/>
      <c r="Y12549"/>
      <c r="Z12549" t="s">
        <v>31</v>
      </c>
    </row>
    <row r="12550" spans="1:26" x14ac:dyDescent="0.3">
      <c r="A12550" t="s">
        <v>15481</v>
      </c>
      <c r="B12550" t="s">
        <v>7587</v>
      </c>
      <c r="C12550">
        <v>100459</v>
      </c>
      <c r="D12550" t="str">
        <f>+VLOOKUP(C12550,Param!K:L,2,FALSE)</f>
        <v>WURTH (PORTUGAL) - TÉCNICA DE MONTAGEM, LDA</v>
      </c>
      <c r="E12550" t="s">
        <v>7851</v>
      </c>
      <c r="F12550" t="s">
        <v>8262</v>
      </c>
      <c r="G12550" t="s">
        <v>29</v>
      </c>
      <c r="H12550" s="5">
        <v>40.64</v>
      </c>
      <c r="I12550" s="5">
        <v>40.642600000000002</v>
      </c>
      <c r="J12550" s="5">
        <v>-2.6000000000010398E-3</v>
      </c>
      <c r="K12550" s="5">
        <v>40.64</v>
      </c>
      <c r="L12550" s="5">
        <v>0</v>
      </c>
      <c r="M12550" t="str">
        <f>IF(ISERROR(VLOOKUP(A12550,'[1]Ecart validé'!$A:$A,1,FALSE)),Z12550,"Ecart Validé")</f>
        <v>valid</v>
      </c>
      <c r="R12550" t="s">
        <v>30</v>
      </c>
      <c r="X12550"/>
      <c r="Y12550"/>
      <c r="Z12550" t="s">
        <v>31</v>
      </c>
    </row>
    <row r="12551" spans="1:26" x14ac:dyDescent="0.3">
      <c r="A12551" t="s">
        <v>15482</v>
      </c>
      <c r="B12551" t="s">
        <v>7587</v>
      </c>
      <c r="C12551">
        <v>100459</v>
      </c>
      <c r="D12551" t="str">
        <f>+VLOOKUP(C12551,Param!K:L,2,FALSE)</f>
        <v>WURTH (PORTUGAL) - TÉCNICA DE MONTAGEM, LDA</v>
      </c>
      <c r="E12551" t="s">
        <v>7851</v>
      </c>
      <c r="F12551" t="s">
        <v>8264</v>
      </c>
      <c r="G12551" t="s">
        <v>29</v>
      </c>
      <c r="H12551" s="5">
        <v>25.92</v>
      </c>
      <c r="I12551" s="5">
        <v>25.921700000000001</v>
      </c>
      <c r="J12551" s="5">
        <v>-1.6999999999995901E-3</v>
      </c>
      <c r="K12551" s="5">
        <v>25.92</v>
      </c>
      <c r="L12551" s="5">
        <v>0</v>
      </c>
      <c r="M12551" t="str">
        <f>IF(ISERROR(VLOOKUP(A12551,'[1]Ecart validé'!$A:$A,1,FALSE)),Z12551,"Ecart Validé")</f>
        <v>valid</v>
      </c>
      <c r="R12551" t="s">
        <v>30</v>
      </c>
      <c r="X12551"/>
      <c r="Y12551"/>
      <c r="Z12551" t="s">
        <v>31</v>
      </c>
    </row>
    <row r="12552" spans="1:26" x14ac:dyDescent="0.3">
      <c r="A12552" t="s">
        <v>15483</v>
      </c>
      <c r="B12552" t="s">
        <v>7587</v>
      </c>
      <c r="C12552">
        <v>100459</v>
      </c>
      <c r="D12552" t="str">
        <f>+VLOOKUP(C12552,Param!K:L,2,FALSE)</f>
        <v>WURTH (PORTUGAL) - TÉCNICA DE MONTAGEM, LDA</v>
      </c>
      <c r="E12552" t="s">
        <v>7851</v>
      </c>
      <c r="F12552" t="s">
        <v>8266</v>
      </c>
      <c r="G12552" t="s">
        <v>29</v>
      </c>
      <c r="H12552" s="5">
        <v>83.72</v>
      </c>
      <c r="I12552" s="5">
        <v>83.716999999999999</v>
      </c>
      <c r="J12552" s="5">
        <v>3.0000000000001098E-3</v>
      </c>
      <c r="K12552" s="5">
        <v>83.72</v>
      </c>
      <c r="L12552" s="5">
        <v>0</v>
      </c>
      <c r="M12552" t="str">
        <f>IF(ISERROR(VLOOKUP(A12552,'[1]Ecart validé'!$A:$A,1,FALSE)),Z12552,"Ecart Validé")</f>
        <v>valid</v>
      </c>
      <c r="R12552" t="s">
        <v>30</v>
      </c>
      <c r="X12552"/>
      <c r="Y12552"/>
      <c r="Z12552" t="s">
        <v>31</v>
      </c>
    </row>
    <row r="12553" spans="1:26" x14ac:dyDescent="0.3">
      <c r="A12553" t="s">
        <v>15484</v>
      </c>
      <c r="B12553" t="s">
        <v>7587</v>
      </c>
      <c r="C12553">
        <v>100465</v>
      </c>
      <c r="D12553" t="str">
        <f>+VLOOKUP(C12553,Param!K:L,2,FALSE)</f>
        <v>WARPCOM SERVICES, S.A. (antes DIMENSION DATA PORTUGAL, S.A.)</v>
      </c>
      <c r="E12553" t="s">
        <v>7860</v>
      </c>
      <c r="F12553" t="s">
        <v>8260</v>
      </c>
      <c r="G12553" t="s">
        <v>29</v>
      </c>
      <c r="H12553" s="5">
        <v>260.83999999999997</v>
      </c>
      <c r="I12553" s="5">
        <v>260.83429999999998</v>
      </c>
      <c r="J12553" s="5">
        <v>5.6999999999902597E-3</v>
      </c>
      <c r="K12553" s="5">
        <v>260.83999999999997</v>
      </c>
      <c r="L12553" s="5">
        <v>0</v>
      </c>
      <c r="M12553" t="str">
        <f>IF(ISERROR(VLOOKUP(A12553,'[1]Ecart validé'!$A:$A,1,FALSE)),Z12553,"Ecart Validé")</f>
        <v>valid</v>
      </c>
      <c r="R12553" t="s">
        <v>30</v>
      </c>
      <c r="X12553"/>
      <c r="Y12553"/>
      <c r="Z12553" t="s">
        <v>31</v>
      </c>
    </row>
    <row r="12554" spans="1:26" x14ac:dyDescent="0.3">
      <c r="A12554" t="s">
        <v>15485</v>
      </c>
      <c r="B12554" t="s">
        <v>7587</v>
      </c>
      <c r="C12554">
        <v>100465</v>
      </c>
      <c r="D12554" t="str">
        <f>+VLOOKUP(C12554,Param!K:L,2,FALSE)</f>
        <v>WARPCOM SERVICES, S.A. (antes DIMENSION DATA PORTUGAL, S.A.)</v>
      </c>
      <c r="E12554" t="s">
        <v>7860</v>
      </c>
      <c r="F12554" t="s">
        <v>8262</v>
      </c>
      <c r="G12554" t="s">
        <v>29</v>
      </c>
      <c r="H12554" s="5">
        <v>841.96</v>
      </c>
      <c r="I12554" s="5">
        <v>841.96450000000004</v>
      </c>
      <c r="J12554" s="5">
        <v>-4.5000000000072699E-3</v>
      </c>
      <c r="K12554" s="5">
        <v>841.96</v>
      </c>
      <c r="L12554" s="5">
        <v>0</v>
      </c>
      <c r="M12554" t="str">
        <f>IF(ISERROR(VLOOKUP(A12554,'[1]Ecart validé'!$A:$A,1,FALSE)),Z12554,"Ecart Validé")</f>
        <v>valid</v>
      </c>
      <c r="R12554" t="s">
        <v>30</v>
      </c>
      <c r="X12554"/>
      <c r="Y12554"/>
      <c r="Z12554" t="s">
        <v>31</v>
      </c>
    </row>
    <row r="12555" spans="1:26" x14ac:dyDescent="0.3">
      <c r="A12555" t="s">
        <v>15486</v>
      </c>
      <c r="B12555" t="s">
        <v>7587</v>
      </c>
      <c r="C12555">
        <v>100465</v>
      </c>
      <c r="D12555" t="str">
        <f>+VLOOKUP(C12555,Param!K:L,2,FALSE)</f>
        <v>WARPCOM SERVICES, S.A. (antes DIMENSION DATA PORTUGAL, S.A.)</v>
      </c>
      <c r="E12555" t="s">
        <v>7860</v>
      </c>
      <c r="F12555" t="s">
        <v>8264</v>
      </c>
      <c r="G12555" t="s">
        <v>29</v>
      </c>
      <c r="H12555" s="5">
        <v>71.33</v>
      </c>
      <c r="I12555" s="5">
        <v>71.332899999999995</v>
      </c>
      <c r="J12555" s="5">
        <v>-2.8999999999967901E-3</v>
      </c>
      <c r="K12555" s="5">
        <v>71.33</v>
      </c>
      <c r="L12555" s="5">
        <v>0</v>
      </c>
      <c r="M12555" t="str">
        <f>IF(ISERROR(VLOOKUP(A12555,'[1]Ecart validé'!$A:$A,1,FALSE)),Z12555,"Ecart Validé")</f>
        <v>valid</v>
      </c>
      <c r="R12555" t="s">
        <v>30</v>
      </c>
      <c r="X12555"/>
      <c r="Y12555"/>
      <c r="Z12555" t="s">
        <v>31</v>
      </c>
    </row>
    <row r="12556" spans="1:26" x14ac:dyDescent="0.3">
      <c r="A12556" t="s">
        <v>15487</v>
      </c>
      <c r="B12556" t="s">
        <v>7587</v>
      </c>
      <c r="C12556">
        <v>100465</v>
      </c>
      <c r="D12556" t="str">
        <f>+VLOOKUP(C12556,Param!K:L,2,FALSE)</f>
        <v>WARPCOM SERVICES, S.A. (antes DIMENSION DATA PORTUGAL, S.A.)</v>
      </c>
      <c r="E12556" t="s">
        <v>7860</v>
      </c>
      <c r="F12556" t="s">
        <v>8266</v>
      </c>
      <c r="G12556" t="s">
        <v>29</v>
      </c>
      <c r="H12556" s="5">
        <v>3.4</v>
      </c>
      <c r="I12556" s="5">
        <v>3.3953000000000002</v>
      </c>
      <c r="J12556" s="5">
        <v>4.6999999999997001E-3</v>
      </c>
      <c r="K12556" s="5">
        <v>3.4</v>
      </c>
      <c r="L12556" s="5">
        <v>0</v>
      </c>
      <c r="M12556" t="str">
        <f>IF(ISERROR(VLOOKUP(A12556,'[1]Ecart validé'!$A:$A,1,FALSE)),Z12556,"Ecart Validé")</f>
        <v>valid</v>
      </c>
      <c r="R12556" t="s">
        <v>30</v>
      </c>
      <c r="X12556"/>
      <c r="Y12556"/>
      <c r="Z12556" t="s">
        <v>31</v>
      </c>
    </row>
    <row r="12557" spans="1:26" x14ac:dyDescent="0.3">
      <c r="A12557" t="s">
        <v>15488</v>
      </c>
      <c r="B12557" t="s">
        <v>7587</v>
      </c>
      <c r="C12557">
        <v>100497</v>
      </c>
      <c r="D12557" t="str">
        <f>+VLOOKUP(C12557,Param!K:L,2,FALSE)</f>
        <v>NOBRE ALIMENTAÇÃO, LDA</v>
      </c>
      <c r="E12557" t="s">
        <v>7864</v>
      </c>
      <c r="F12557" t="s">
        <v>8260</v>
      </c>
      <c r="G12557" t="s">
        <v>29</v>
      </c>
      <c r="H12557" s="5">
        <v>119.43</v>
      </c>
      <c r="I12557" s="5">
        <v>119.4288</v>
      </c>
      <c r="J12557" s="5">
        <v>1.20000000001141E-3</v>
      </c>
      <c r="K12557" s="5">
        <v>119.43</v>
      </c>
      <c r="L12557" s="5">
        <v>0</v>
      </c>
      <c r="M12557" t="str">
        <f>IF(ISERROR(VLOOKUP(A12557,'[1]Ecart validé'!$A:$A,1,FALSE)),Z12557,"Ecart Validé")</f>
        <v>valid</v>
      </c>
      <c r="R12557" t="s">
        <v>30</v>
      </c>
      <c r="X12557"/>
      <c r="Y12557"/>
      <c r="Z12557" t="s">
        <v>31</v>
      </c>
    </row>
    <row r="12558" spans="1:26" x14ac:dyDescent="0.3">
      <c r="A12558" t="s">
        <v>15489</v>
      </c>
      <c r="B12558" t="s">
        <v>7587</v>
      </c>
      <c r="C12558">
        <v>100497</v>
      </c>
      <c r="D12558" t="str">
        <f>+VLOOKUP(C12558,Param!K:L,2,FALSE)</f>
        <v>NOBRE ALIMENTAÇÃO, LDA</v>
      </c>
      <c r="E12558" t="s">
        <v>7864</v>
      </c>
      <c r="F12558" t="s">
        <v>8262</v>
      </c>
      <c r="G12558" t="s">
        <v>29</v>
      </c>
      <c r="H12558" s="5">
        <v>288.37</v>
      </c>
      <c r="I12558" s="5">
        <v>288.36939999999998</v>
      </c>
      <c r="J12558" s="5">
        <v>6.0000000001991696E-4</v>
      </c>
      <c r="K12558" s="5">
        <v>288.37</v>
      </c>
      <c r="L12558" s="5">
        <v>0</v>
      </c>
      <c r="M12558" t="str">
        <f>IF(ISERROR(VLOOKUP(A12558,'[1]Ecart validé'!$A:$A,1,FALSE)),Z12558,"Ecart Validé")</f>
        <v>valid</v>
      </c>
      <c r="R12558" t="s">
        <v>30</v>
      </c>
      <c r="X12558"/>
      <c r="Y12558"/>
      <c r="Z12558" t="s">
        <v>31</v>
      </c>
    </row>
    <row r="12559" spans="1:26" x14ac:dyDescent="0.3">
      <c r="A12559" t="s">
        <v>15490</v>
      </c>
      <c r="B12559" t="s">
        <v>7587</v>
      </c>
      <c r="C12559">
        <v>100497</v>
      </c>
      <c r="D12559" t="str">
        <f>+VLOOKUP(C12559,Param!K:L,2,FALSE)</f>
        <v>NOBRE ALIMENTAÇÃO, LDA</v>
      </c>
      <c r="E12559" t="s">
        <v>7864</v>
      </c>
      <c r="F12559" t="s">
        <v>8264</v>
      </c>
      <c r="G12559" t="s">
        <v>29</v>
      </c>
      <c r="H12559" s="5">
        <v>471.02</v>
      </c>
      <c r="I12559" s="5">
        <v>471.0154</v>
      </c>
      <c r="J12559" s="5">
        <v>4.5999999999821696E-3</v>
      </c>
      <c r="K12559" s="5">
        <v>471.02</v>
      </c>
      <c r="L12559" s="5">
        <v>0</v>
      </c>
      <c r="M12559" t="str">
        <f>IF(ISERROR(VLOOKUP(A12559,'[1]Ecart validé'!$A:$A,1,FALSE)),Z12559,"Ecart Validé")</f>
        <v>valid</v>
      </c>
      <c r="R12559" t="s">
        <v>30</v>
      </c>
      <c r="X12559"/>
      <c r="Y12559"/>
      <c r="Z12559" t="s">
        <v>31</v>
      </c>
    </row>
    <row r="12560" spans="1:26" x14ac:dyDescent="0.3">
      <c r="A12560" t="s">
        <v>15491</v>
      </c>
      <c r="B12560" t="s">
        <v>7587</v>
      </c>
      <c r="C12560">
        <v>100497</v>
      </c>
      <c r="D12560" t="str">
        <f>+VLOOKUP(C12560,Param!K:L,2,FALSE)</f>
        <v>NOBRE ALIMENTAÇÃO, LDA</v>
      </c>
      <c r="E12560" t="s">
        <v>7864</v>
      </c>
      <c r="F12560" t="s">
        <v>8266</v>
      </c>
      <c r="G12560" t="s">
        <v>29</v>
      </c>
      <c r="H12560" s="5">
        <v>358.34</v>
      </c>
      <c r="I12560" s="5">
        <v>358.34199999999998</v>
      </c>
      <c r="J12560" s="5">
        <v>-2.0000000000095402E-3</v>
      </c>
      <c r="K12560" s="5">
        <v>358.34</v>
      </c>
      <c r="L12560" s="5">
        <v>0</v>
      </c>
      <c r="M12560" t="str">
        <f>IF(ISERROR(VLOOKUP(A12560,'[1]Ecart validé'!$A:$A,1,FALSE)),Z12560,"Ecart Validé")</f>
        <v>valid</v>
      </c>
      <c r="R12560" t="s">
        <v>30</v>
      </c>
      <c r="X12560"/>
      <c r="Y12560"/>
      <c r="Z12560" t="s">
        <v>31</v>
      </c>
    </row>
    <row r="12561" spans="1:26" x14ac:dyDescent="0.3">
      <c r="A12561" t="s">
        <v>15492</v>
      </c>
      <c r="B12561" t="s">
        <v>7587</v>
      </c>
      <c r="C12561">
        <v>100498</v>
      </c>
      <c r="D12561" t="str">
        <f>+VLOOKUP(C12561,Param!K:L,2,FALSE)</f>
        <v>INEXISTENCIA - DESIGN, DECORAÇÃO E PROMOÇÃO DE EVENTOS, LDA</v>
      </c>
      <c r="E12561" t="s">
        <v>7869</v>
      </c>
      <c r="F12561" t="s">
        <v>8260</v>
      </c>
      <c r="G12561" t="s">
        <v>29</v>
      </c>
      <c r="H12561" s="5">
        <v>2161.2800000000002</v>
      </c>
      <c r="I12561" s="5">
        <v>2161.2777000000001</v>
      </c>
      <c r="J12561" s="5">
        <v>2.3000000001047699E-3</v>
      </c>
      <c r="K12561" s="5">
        <v>2161.2800000000002</v>
      </c>
      <c r="L12561" s="5">
        <v>0</v>
      </c>
      <c r="M12561" t="str">
        <f>IF(ISERROR(VLOOKUP(A12561,'[1]Ecart validé'!$A:$A,1,FALSE)),Z12561,"Ecart Validé")</f>
        <v>valid</v>
      </c>
      <c r="R12561" t="s">
        <v>30</v>
      </c>
      <c r="X12561"/>
      <c r="Y12561"/>
      <c r="Z12561" t="s">
        <v>31</v>
      </c>
    </row>
    <row r="12562" spans="1:26" x14ac:dyDescent="0.3">
      <c r="A12562" t="s">
        <v>15493</v>
      </c>
      <c r="B12562" t="s">
        <v>7587</v>
      </c>
      <c r="C12562">
        <v>100498</v>
      </c>
      <c r="D12562" t="str">
        <f>+VLOOKUP(C12562,Param!K:L,2,FALSE)</f>
        <v>INEXISTENCIA - DESIGN, DECORAÇÃO E PROMOÇÃO DE EVENTOS, LDA</v>
      </c>
      <c r="E12562" t="s">
        <v>7869</v>
      </c>
      <c r="F12562" t="s">
        <v>8264</v>
      </c>
      <c r="G12562" t="s">
        <v>29</v>
      </c>
      <c r="H12562" s="5">
        <v>17.559999999999999</v>
      </c>
      <c r="I12562" s="5">
        <v>17.5625</v>
      </c>
      <c r="J12562" s="5">
        <v>-2.5000000000012699E-3</v>
      </c>
      <c r="K12562" s="5">
        <v>17.559999999999999</v>
      </c>
      <c r="L12562" s="5">
        <v>0</v>
      </c>
      <c r="M12562" t="str">
        <f>IF(ISERROR(VLOOKUP(A12562,'[1]Ecart validé'!$A:$A,1,FALSE)),Z12562,"Ecart Validé")</f>
        <v>valid</v>
      </c>
      <c r="R12562" t="s">
        <v>30</v>
      </c>
      <c r="X12562"/>
      <c r="Y12562"/>
      <c r="Z12562" t="s">
        <v>31</v>
      </c>
    </row>
    <row r="12563" spans="1:26" x14ac:dyDescent="0.3">
      <c r="A12563" t="s">
        <v>15494</v>
      </c>
      <c r="B12563" t="s">
        <v>7587</v>
      </c>
      <c r="C12563">
        <v>100498</v>
      </c>
      <c r="D12563" t="str">
        <f>+VLOOKUP(C12563,Param!K:L,2,FALSE)</f>
        <v>INEXISTENCIA - DESIGN, DECORAÇÃO E PROMOÇÃO DE EVENTOS, LDA</v>
      </c>
      <c r="E12563" t="s">
        <v>7869</v>
      </c>
      <c r="F12563" t="s">
        <v>8266</v>
      </c>
      <c r="G12563" t="s">
        <v>29</v>
      </c>
      <c r="H12563" s="5">
        <v>51.97</v>
      </c>
      <c r="I12563" s="5">
        <v>51.973700000000001</v>
      </c>
      <c r="J12563" s="5">
        <v>-3.7000000000020298E-3</v>
      </c>
      <c r="K12563" s="5">
        <v>51.97</v>
      </c>
      <c r="L12563" s="5">
        <v>0</v>
      </c>
      <c r="M12563" t="str">
        <f>IF(ISERROR(VLOOKUP(A12563,'[1]Ecart validé'!$A:$A,1,FALSE)),Z12563,"Ecart Validé")</f>
        <v>valid</v>
      </c>
      <c r="R12563" t="s">
        <v>30</v>
      </c>
      <c r="X12563"/>
      <c r="Y12563"/>
      <c r="Z12563" t="s">
        <v>31</v>
      </c>
    </row>
    <row r="12564" spans="1:26" x14ac:dyDescent="0.3">
      <c r="A12564" t="s">
        <v>15495</v>
      </c>
      <c r="B12564" t="s">
        <v>7587</v>
      </c>
      <c r="C12564">
        <v>100499</v>
      </c>
      <c r="D12564" t="str">
        <f>+VLOOKUP(C12564,Param!K:L,2,FALSE)</f>
        <v>INTERUTIL - COMÉRCIO DE UTILIDADES DOMÉSTICAS E PRODUTOS PARA HOTELARIA, UNIPESSOAL, LDA</v>
      </c>
      <c r="E12564" t="s">
        <v>7874</v>
      </c>
      <c r="F12564" t="s">
        <v>8260</v>
      </c>
      <c r="G12564" t="s">
        <v>29</v>
      </c>
      <c r="H12564" s="5">
        <v>23.81</v>
      </c>
      <c r="I12564" s="5">
        <v>23.812799999999999</v>
      </c>
      <c r="J12564" s="5">
        <v>-2.8000000000005798E-3</v>
      </c>
      <c r="K12564" s="5">
        <v>23.81</v>
      </c>
      <c r="L12564" s="5">
        <v>0</v>
      </c>
      <c r="M12564" t="str">
        <f>IF(ISERROR(VLOOKUP(A12564,'[1]Ecart validé'!$A:$A,1,FALSE)),Z12564,"Ecart Validé")</f>
        <v>valid</v>
      </c>
      <c r="R12564" t="s">
        <v>30</v>
      </c>
      <c r="X12564"/>
      <c r="Y12564"/>
      <c r="Z12564" t="s">
        <v>31</v>
      </c>
    </row>
    <row r="12565" spans="1:26" x14ac:dyDescent="0.3">
      <c r="A12565" t="s">
        <v>15496</v>
      </c>
      <c r="B12565" t="s">
        <v>7587</v>
      </c>
      <c r="C12565">
        <v>100499</v>
      </c>
      <c r="D12565" t="str">
        <f>+VLOOKUP(C12565,Param!K:L,2,FALSE)</f>
        <v>INTERUTIL - COMÉRCIO DE UTILIDADES DOMÉSTICAS E PRODUTOS PARA HOTELARIA, UNIPESSOAL, LDA</v>
      </c>
      <c r="E12565" t="s">
        <v>7874</v>
      </c>
      <c r="F12565" t="s">
        <v>8262</v>
      </c>
      <c r="G12565" t="s">
        <v>29</v>
      </c>
      <c r="H12565" s="5">
        <v>73.8</v>
      </c>
      <c r="I12565" s="5">
        <v>73.8001</v>
      </c>
      <c r="J12565" s="5">
        <v>-1.0000000000331901E-4</v>
      </c>
      <c r="K12565" s="5">
        <v>73.8</v>
      </c>
      <c r="L12565" s="5">
        <v>0</v>
      </c>
      <c r="M12565" t="str">
        <f>IF(ISERROR(VLOOKUP(A12565,'[1]Ecart validé'!$A:$A,1,FALSE)),Z12565,"Ecart Validé")</f>
        <v>valid</v>
      </c>
      <c r="R12565" t="s">
        <v>30</v>
      </c>
      <c r="X12565"/>
      <c r="Y12565"/>
      <c r="Z12565" t="s">
        <v>31</v>
      </c>
    </row>
    <row r="12566" spans="1:26" x14ac:dyDescent="0.3">
      <c r="A12566" t="s">
        <v>15497</v>
      </c>
      <c r="B12566" t="s">
        <v>7587</v>
      </c>
      <c r="C12566">
        <v>100499</v>
      </c>
      <c r="D12566" t="str">
        <f>+VLOOKUP(C12566,Param!K:L,2,FALSE)</f>
        <v>INTERUTIL - COMÉRCIO DE UTILIDADES DOMÉSTICAS E PRODUTOS PARA HOTELARIA, UNIPESSOAL, LDA</v>
      </c>
      <c r="E12566" t="s">
        <v>7874</v>
      </c>
      <c r="F12566" t="s">
        <v>8264</v>
      </c>
      <c r="G12566" t="s">
        <v>29</v>
      </c>
      <c r="H12566" s="5">
        <v>137.41</v>
      </c>
      <c r="I12566" s="5">
        <v>137.4145</v>
      </c>
      <c r="J12566" s="5">
        <v>-4.5000000000072699E-3</v>
      </c>
      <c r="K12566" s="5">
        <v>137.41</v>
      </c>
      <c r="L12566" s="5">
        <v>0</v>
      </c>
      <c r="M12566" t="str">
        <f>IF(ISERROR(VLOOKUP(A12566,'[1]Ecart validé'!$A:$A,1,FALSE)),Z12566,"Ecart Validé")</f>
        <v>valid</v>
      </c>
      <c r="R12566" t="s">
        <v>30</v>
      </c>
      <c r="X12566"/>
      <c r="Y12566"/>
      <c r="Z12566" t="s">
        <v>31</v>
      </c>
    </row>
    <row r="12567" spans="1:26" x14ac:dyDescent="0.3">
      <c r="A12567" t="s">
        <v>15498</v>
      </c>
      <c r="B12567" t="s">
        <v>7587</v>
      </c>
      <c r="C12567">
        <v>100499</v>
      </c>
      <c r="D12567" t="str">
        <f>+VLOOKUP(C12567,Param!K:L,2,FALSE)</f>
        <v>INTERUTIL - COMÉRCIO DE UTILIDADES DOMÉSTICAS E PRODUTOS PARA HOTELARIA, UNIPESSOAL, LDA</v>
      </c>
      <c r="E12567" t="s">
        <v>7874</v>
      </c>
      <c r="F12567" t="s">
        <v>8266</v>
      </c>
      <c r="G12567" t="s">
        <v>29</v>
      </c>
      <c r="H12567" s="5">
        <v>144.16999999999999</v>
      </c>
      <c r="I12567" s="5">
        <v>144.1748</v>
      </c>
      <c r="J12567" s="5">
        <v>-4.8000000000172297E-3</v>
      </c>
      <c r="K12567" s="5">
        <v>144.16999999999999</v>
      </c>
      <c r="L12567" s="5">
        <v>0</v>
      </c>
      <c r="M12567" t="str">
        <f>IF(ISERROR(VLOOKUP(A12567,'[1]Ecart validé'!$A:$A,1,FALSE)),Z12567,"Ecart Validé")</f>
        <v>valid</v>
      </c>
      <c r="R12567" t="s">
        <v>30</v>
      </c>
      <c r="X12567"/>
      <c r="Y12567"/>
      <c r="Z12567" t="s">
        <v>31</v>
      </c>
    </row>
    <row r="12568" spans="1:26" x14ac:dyDescent="0.3">
      <c r="A12568" t="s">
        <v>15499</v>
      </c>
      <c r="B12568" t="s">
        <v>7587</v>
      </c>
      <c r="C12568">
        <v>100503</v>
      </c>
      <c r="D12568" t="str">
        <f>+VLOOKUP(C12568,Param!K:L,2,FALSE)</f>
        <v>J.A.S.MOREIRA, LDA</v>
      </c>
      <c r="E12568" t="s">
        <v>7879</v>
      </c>
      <c r="F12568" t="s">
        <v>8260</v>
      </c>
      <c r="G12568" t="s">
        <v>29</v>
      </c>
      <c r="H12568" s="5">
        <v>19.53</v>
      </c>
      <c r="I12568" s="5">
        <v>19.534500000000001</v>
      </c>
      <c r="J12568" s="5">
        <v>-4.5000000000001697E-3</v>
      </c>
      <c r="K12568" s="5">
        <v>19.53</v>
      </c>
      <c r="L12568" s="5">
        <v>0</v>
      </c>
      <c r="M12568" t="str">
        <f>IF(ISERROR(VLOOKUP(A12568,'[1]Ecart validé'!$A:$A,1,FALSE)),Z12568,"Ecart Validé")</f>
        <v>valid</v>
      </c>
      <c r="R12568" t="s">
        <v>30</v>
      </c>
      <c r="X12568"/>
      <c r="Y12568"/>
      <c r="Z12568" t="s">
        <v>31</v>
      </c>
    </row>
    <row r="12569" spans="1:26" x14ac:dyDescent="0.3">
      <c r="A12569" t="s">
        <v>15500</v>
      </c>
      <c r="B12569" t="s">
        <v>7587</v>
      </c>
      <c r="C12569">
        <v>100503</v>
      </c>
      <c r="D12569" t="str">
        <f>+VLOOKUP(C12569,Param!K:L,2,FALSE)</f>
        <v>J.A.S.MOREIRA, LDA</v>
      </c>
      <c r="E12569" t="s">
        <v>7879</v>
      </c>
      <c r="F12569" t="s">
        <v>8262</v>
      </c>
      <c r="G12569" t="s">
        <v>29</v>
      </c>
      <c r="H12569" s="5">
        <v>147.08000000000001</v>
      </c>
      <c r="I12569" s="5">
        <v>147.0789</v>
      </c>
      <c r="J12569" s="5">
        <v>1.1000000000080899E-3</v>
      </c>
      <c r="K12569" s="5">
        <v>147.08000000000001</v>
      </c>
      <c r="L12569" s="5">
        <v>0</v>
      </c>
      <c r="M12569" t="str">
        <f>IF(ISERROR(VLOOKUP(A12569,'[1]Ecart validé'!$A:$A,1,FALSE)),Z12569,"Ecart Validé")</f>
        <v>valid</v>
      </c>
      <c r="R12569" t="s">
        <v>30</v>
      </c>
      <c r="X12569"/>
      <c r="Y12569"/>
      <c r="Z12569" t="s">
        <v>31</v>
      </c>
    </row>
    <row r="12570" spans="1:26" x14ac:dyDescent="0.3">
      <c r="A12570" t="s">
        <v>15501</v>
      </c>
      <c r="B12570" t="s">
        <v>7587</v>
      </c>
      <c r="C12570">
        <v>100503</v>
      </c>
      <c r="D12570" t="str">
        <f>+VLOOKUP(C12570,Param!K:L,2,FALSE)</f>
        <v>J.A.S.MOREIRA, LDA</v>
      </c>
      <c r="E12570" t="s">
        <v>7879</v>
      </c>
      <c r="F12570" t="s">
        <v>8264</v>
      </c>
      <c r="G12570" t="s">
        <v>29</v>
      </c>
      <c r="H12570" s="5">
        <v>62.55</v>
      </c>
      <c r="I12570" s="5">
        <v>62.550199999999997</v>
      </c>
      <c r="J12570" s="5">
        <v>-1.9999999999953299E-4</v>
      </c>
      <c r="K12570" s="5">
        <v>62.55</v>
      </c>
      <c r="L12570" s="5">
        <v>0</v>
      </c>
      <c r="M12570" t="str">
        <f>IF(ISERROR(VLOOKUP(A12570,'[1]Ecart validé'!$A:$A,1,FALSE)),Z12570,"Ecart Validé")</f>
        <v>valid</v>
      </c>
      <c r="R12570" t="s">
        <v>30</v>
      </c>
      <c r="X12570"/>
      <c r="Y12570"/>
      <c r="Z12570" t="s">
        <v>31</v>
      </c>
    </row>
    <row r="12571" spans="1:26" x14ac:dyDescent="0.3">
      <c r="A12571" t="s">
        <v>15502</v>
      </c>
      <c r="B12571" t="s">
        <v>7587</v>
      </c>
      <c r="C12571">
        <v>100503</v>
      </c>
      <c r="D12571" t="str">
        <f>+VLOOKUP(C12571,Param!K:L,2,FALSE)</f>
        <v>J.A.S.MOREIRA, LDA</v>
      </c>
      <c r="E12571" t="s">
        <v>7879</v>
      </c>
      <c r="F12571" t="s">
        <v>8266</v>
      </c>
      <c r="G12571" t="s">
        <v>29</v>
      </c>
      <c r="H12571" s="5">
        <v>84.99</v>
      </c>
      <c r="I12571" s="5">
        <v>84.989099999999993</v>
      </c>
      <c r="J12571" s="5">
        <v>9.0000000000145497E-4</v>
      </c>
      <c r="K12571" s="5">
        <v>84.99</v>
      </c>
      <c r="L12571" s="5">
        <v>0</v>
      </c>
      <c r="M12571" t="str">
        <f>IF(ISERROR(VLOOKUP(A12571,'[1]Ecart validé'!$A:$A,1,FALSE)),Z12571,"Ecart Validé")</f>
        <v>valid</v>
      </c>
      <c r="R12571" t="s">
        <v>30</v>
      </c>
      <c r="X12571"/>
      <c r="Y12571"/>
      <c r="Z12571" t="s">
        <v>31</v>
      </c>
    </row>
    <row r="12572" spans="1:26" x14ac:dyDescent="0.3">
      <c r="A12572" t="s">
        <v>15503</v>
      </c>
      <c r="B12572" t="s">
        <v>7587</v>
      </c>
      <c r="C12572">
        <v>100507</v>
      </c>
      <c r="D12572" t="str">
        <f>+VLOOKUP(C12572,Param!K:L,2,FALSE)</f>
        <v>DIVERSEY PORTUGAL - SISTEMAS DE HIGIENE E LIMPEZA, UNIPESSOAL, LDA</v>
      </c>
      <c r="E12572" t="s">
        <v>7884</v>
      </c>
      <c r="F12572" t="s">
        <v>8260</v>
      </c>
      <c r="G12572" t="s">
        <v>29</v>
      </c>
      <c r="H12572" s="5">
        <v>720.14</v>
      </c>
      <c r="I12572" s="5">
        <v>720.13840000000005</v>
      </c>
      <c r="J12572" s="5">
        <v>1.5999999999394201E-3</v>
      </c>
      <c r="K12572" s="5">
        <v>720.14</v>
      </c>
      <c r="L12572" s="5">
        <v>0</v>
      </c>
      <c r="M12572" t="str">
        <f>IF(ISERROR(VLOOKUP(A12572,'[1]Ecart validé'!$A:$A,1,FALSE)),Z12572,"Ecart Validé")</f>
        <v>valid</v>
      </c>
      <c r="R12572" t="s">
        <v>30</v>
      </c>
      <c r="X12572"/>
      <c r="Y12572"/>
      <c r="Z12572" t="s">
        <v>31</v>
      </c>
    </row>
    <row r="12573" spans="1:26" x14ac:dyDescent="0.3">
      <c r="A12573" t="s">
        <v>15504</v>
      </c>
      <c r="B12573" t="s">
        <v>7587</v>
      </c>
      <c r="C12573">
        <v>100507</v>
      </c>
      <c r="D12573" t="str">
        <f>+VLOOKUP(C12573,Param!K:L,2,FALSE)</f>
        <v>DIVERSEY PORTUGAL - SISTEMAS DE HIGIENE E LIMPEZA, UNIPESSOAL, LDA</v>
      </c>
      <c r="E12573" t="s">
        <v>7884</v>
      </c>
      <c r="F12573" t="s">
        <v>8262</v>
      </c>
      <c r="G12573" t="s">
        <v>29</v>
      </c>
      <c r="H12573" s="5">
        <v>1848.28</v>
      </c>
      <c r="I12573" s="5">
        <v>1848.28</v>
      </c>
      <c r="J12573" s="5">
        <v>0</v>
      </c>
      <c r="K12573" s="5">
        <v>1848.28</v>
      </c>
      <c r="L12573" s="5">
        <v>0</v>
      </c>
      <c r="M12573" t="str">
        <f>IF(ISERROR(VLOOKUP(A12573,'[1]Ecart validé'!$A:$A,1,FALSE)),Z12573,"Ecart Validé")</f>
        <v>valid</v>
      </c>
      <c r="R12573" t="s">
        <v>30</v>
      </c>
      <c r="X12573"/>
      <c r="Y12573"/>
      <c r="Z12573" t="s">
        <v>31</v>
      </c>
    </row>
    <row r="12574" spans="1:26" x14ac:dyDescent="0.3">
      <c r="A12574" t="s">
        <v>15505</v>
      </c>
      <c r="B12574" t="s">
        <v>7587</v>
      </c>
      <c r="C12574">
        <v>100507</v>
      </c>
      <c r="D12574" t="str">
        <f>+VLOOKUP(C12574,Param!K:L,2,FALSE)</f>
        <v>DIVERSEY PORTUGAL - SISTEMAS DE HIGIENE E LIMPEZA, UNIPESSOAL, LDA</v>
      </c>
      <c r="E12574" t="s">
        <v>7884</v>
      </c>
      <c r="F12574" t="s">
        <v>8264</v>
      </c>
      <c r="G12574" t="s">
        <v>29</v>
      </c>
      <c r="H12574" s="5">
        <v>2986.72</v>
      </c>
      <c r="I12574" s="5">
        <v>2986.7217000000001</v>
      </c>
      <c r="J12574" s="5">
        <v>-1.70000000025538E-3</v>
      </c>
      <c r="K12574" s="5">
        <v>2986.72</v>
      </c>
      <c r="L12574" s="5">
        <v>0</v>
      </c>
      <c r="M12574" t="str">
        <f>IF(ISERROR(VLOOKUP(A12574,'[1]Ecart validé'!$A:$A,1,FALSE)),Z12574,"Ecart Validé")</f>
        <v>valid</v>
      </c>
      <c r="R12574" t="s">
        <v>30</v>
      </c>
      <c r="X12574"/>
      <c r="Y12574"/>
      <c r="Z12574" t="s">
        <v>31</v>
      </c>
    </row>
    <row r="12575" spans="1:26" x14ac:dyDescent="0.3">
      <c r="A12575" t="s">
        <v>15506</v>
      </c>
      <c r="B12575" t="s">
        <v>7587</v>
      </c>
      <c r="C12575">
        <v>100507</v>
      </c>
      <c r="D12575" t="str">
        <f>+VLOOKUP(C12575,Param!K:L,2,FALSE)</f>
        <v>DIVERSEY PORTUGAL - SISTEMAS DE HIGIENE E LIMPEZA, UNIPESSOAL, LDA</v>
      </c>
      <c r="E12575" t="s">
        <v>7884</v>
      </c>
      <c r="F12575" t="s">
        <v>8266</v>
      </c>
      <c r="G12575" t="s">
        <v>29</v>
      </c>
      <c r="H12575" s="5">
        <v>3289.23</v>
      </c>
      <c r="I12575" s="5">
        <v>3289.2337000000002</v>
      </c>
      <c r="J12575" s="5">
        <v>-3.7000000002080898E-3</v>
      </c>
      <c r="K12575" s="5">
        <v>3289.23</v>
      </c>
      <c r="L12575" s="5">
        <v>0</v>
      </c>
      <c r="M12575" t="str">
        <f>IF(ISERROR(VLOOKUP(A12575,'[1]Ecart validé'!$A:$A,1,FALSE)),Z12575,"Ecart Validé")</f>
        <v>valid</v>
      </c>
      <c r="R12575" t="s">
        <v>30</v>
      </c>
      <c r="X12575"/>
      <c r="Y12575"/>
      <c r="Z12575" t="s">
        <v>31</v>
      </c>
    </row>
    <row r="12576" spans="1:26" x14ac:dyDescent="0.3">
      <c r="A12576" t="s">
        <v>15507</v>
      </c>
      <c r="B12576" t="s">
        <v>7587</v>
      </c>
      <c r="C12576">
        <v>100546</v>
      </c>
      <c r="D12576" t="str">
        <f>+VLOOKUP(C12576,Param!K:L,2,FALSE)</f>
        <v>FICOPE - FISCALIZAÇÃO, COORDENAÇÃO E PROJECTOS DE ENGENHARIA, LDA</v>
      </c>
      <c r="E12576" t="s">
        <v>7893</v>
      </c>
      <c r="F12576" t="s">
        <v>8260</v>
      </c>
      <c r="G12576" t="s">
        <v>29</v>
      </c>
      <c r="H12576" s="5">
        <v>42.3</v>
      </c>
      <c r="I12576" s="5">
        <v>42.3</v>
      </c>
      <c r="J12576" s="5">
        <v>0</v>
      </c>
      <c r="K12576" s="5">
        <v>42.3</v>
      </c>
      <c r="L12576" s="5">
        <v>0</v>
      </c>
      <c r="M12576" t="str">
        <f>IF(ISERROR(VLOOKUP(A12576,'[1]Ecart validé'!$A:$A,1,FALSE)),Z12576,"Ecart Validé")</f>
        <v>valid</v>
      </c>
      <c r="R12576" t="s">
        <v>30</v>
      </c>
      <c r="X12576"/>
      <c r="Y12576"/>
      <c r="Z12576" t="s">
        <v>31</v>
      </c>
    </row>
    <row r="12577" spans="1:26" x14ac:dyDescent="0.3">
      <c r="A12577" t="s">
        <v>15508</v>
      </c>
      <c r="B12577" t="s">
        <v>7587</v>
      </c>
      <c r="C12577">
        <v>100558</v>
      </c>
      <c r="D12577" t="str">
        <f>+VLOOKUP(C12577,Param!K:L,2,FALSE)</f>
        <v>SERVISAN - PRODUTOS DE HIGIENE, S.A.</v>
      </c>
      <c r="E12577" t="s">
        <v>7907</v>
      </c>
      <c r="F12577" t="s">
        <v>8260</v>
      </c>
      <c r="G12577" t="s">
        <v>29</v>
      </c>
      <c r="H12577" s="5">
        <v>24.5</v>
      </c>
      <c r="I12577" s="5">
        <v>24.497</v>
      </c>
      <c r="J12577" s="5">
        <v>3.0000000000001098E-3</v>
      </c>
      <c r="K12577" s="5">
        <v>24.5</v>
      </c>
      <c r="L12577" s="5">
        <v>0</v>
      </c>
      <c r="M12577" t="str">
        <f>IF(ISERROR(VLOOKUP(A12577,'[1]Ecart validé'!$A:$A,1,FALSE)),Z12577,"Ecart Validé")</f>
        <v>valid</v>
      </c>
      <c r="R12577" t="s">
        <v>30</v>
      </c>
      <c r="X12577"/>
      <c r="Y12577"/>
      <c r="Z12577" t="s">
        <v>31</v>
      </c>
    </row>
    <row r="12578" spans="1:26" x14ac:dyDescent="0.3">
      <c r="A12578" t="s">
        <v>15509</v>
      </c>
      <c r="B12578" t="s">
        <v>7587</v>
      </c>
      <c r="C12578">
        <v>100558</v>
      </c>
      <c r="D12578" t="str">
        <f>+VLOOKUP(C12578,Param!K:L,2,FALSE)</f>
        <v>SERVISAN - PRODUTOS DE HIGIENE, S.A.</v>
      </c>
      <c r="E12578" t="s">
        <v>7907</v>
      </c>
      <c r="F12578" t="s">
        <v>8262</v>
      </c>
      <c r="G12578" t="s">
        <v>29</v>
      </c>
      <c r="H12578" s="5">
        <v>94.83</v>
      </c>
      <c r="I12578" s="5">
        <v>94.828299999999999</v>
      </c>
      <c r="J12578" s="5">
        <v>1.6999999999995901E-3</v>
      </c>
      <c r="K12578" s="5">
        <v>94.83</v>
      </c>
      <c r="L12578" s="5">
        <v>0</v>
      </c>
      <c r="M12578" t="str">
        <f>IF(ISERROR(VLOOKUP(A12578,'[1]Ecart validé'!$A:$A,1,FALSE)),Z12578,"Ecart Validé")</f>
        <v>valid</v>
      </c>
      <c r="R12578" t="s">
        <v>30</v>
      </c>
      <c r="X12578"/>
      <c r="Y12578"/>
      <c r="Z12578" t="s">
        <v>31</v>
      </c>
    </row>
    <row r="12579" spans="1:26" x14ac:dyDescent="0.3">
      <c r="A12579" t="s">
        <v>15510</v>
      </c>
      <c r="B12579" t="s">
        <v>7587</v>
      </c>
      <c r="C12579">
        <v>100558</v>
      </c>
      <c r="D12579" t="str">
        <f>+VLOOKUP(C12579,Param!K:L,2,FALSE)</f>
        <v>SERVISAN - PRODUTOS DE HIGIENE, S.A.</v>
      </c>
      <c r="E12579" t="s">
        <v>7907</v>
      </c>
      <c r="F12579" t="s">
        <v>8264</v>
      </c>
      <c r="G12579" t="s">
        <v>29</v>
      </c>
      <c r="H12579" s="5">
        <v>157.91</v>
      </c>
      <c r="I12579" s="5">
        <v>157.90610000000001</v>
      </c>
      <c r="J12579" s="5">
        <v>3.8999999999873498E-3</v>
      </c>
      <c r="K12579" s="5">
        <v>157.91</v>
      </c>
      <c r="L12579" s="5">
        <v>0</v>
      </c>
      <c r="M12579" t="str">
        <f>IF(ISERROR(VLOOKUP(A12579,'[1]Ecart validé'!$A:$A,1,FALSE)),Z12579,"Ecart Validé")</f>
        <v>valid</v>
      </c>
      <c r="R12579" t="s">
        <v>30</v>
      </c>
      <c r="X12579"/>
      <c r="Y12579"/>
      <c r="Z12579" t="s">
        <v>31</v>
      </c>
    </row>
    <row r="12580" spans="1:26" x14ac:dyDescent="0.3">
      <c r="A12580" t="s">
        <v>15511</v>
      </c>
      <c r="B12580" t="s">
        <v>7587</v>
      </c>
      <c r="C12580">
        <v>100558</v>
      </c>
      <c r="D12580" t="str">
        <f>+VLOOKUP(C12580,Param!K:L,2,FALSE)</f>
        <v>SERVISAN - PRODUTOS DE HIGIENE, S.A.</v>
      </c>
      <c r="E12580" t="s">
        <v>7907</v>
      </c>
      <c r="F12580" t="s">
        <v>8266</v>
      </c>
      <c r="G12580" t="s">
        <v>29</v>
      </c>
      <c r="H12580" s="5">
        <v>170.27</v>
      </c>
      <c r="I12580" s="5">
        <v>170.27250000000001</v>
      </c>
      <c r="J12580" s="5">
        <v>-2.4999999999977202E-3</v>
      </c>
      <c r="K12580" s="5">
        <v>170.27</v>
      </c>
      <c r="L12580" s="5">
        <v>0</v>
      </c>
      <c r="M12580" t="str">
        <f>IF(ISERROR(VLOOKUP(A12580,'[1]Ecart validé'!$A:$A,1,FALSE)),Z12580,"Ecart Validé")</f>
        <v>valid</v>
      </c>
      <c r="R12580" t="s">
        <v>30</v>
      </c>
      <c r="X12580"/>
      <c r="Y12580"/>
      <c r="Z12580" t="s">
        <v>31</v>
      </c>
    </row>
    <row r="12581" spans="1:26" x14ac:dyDescent="0.3">
      <c r="A12581" t="s">
        <v>15512</v>
      </c>
      <c r="B12581" t="s">
        <v>7587</v>
      </c>
      <c r="C12581">
        <v>100590</v>
      </c>
      <c r="D12581" t="str">
        <f>+VLOOKUP(C12581,Param!K:L,2,FALSE)</f>
        <v>DIGITMARKET - SISTEMAS DE INFORMAÇÃO, S.A. (BizDirect)</v>
      </c>
      <c r="E12581" t="s">
        <v>7930</v>
      </c>
      <c r="F12581" t="s">
        <v>8260</v>
      </c>
      <c r="G12581" t="s">
        <v>29</v>
      </c>
      <c r="H12581" s="5">
        <v>4.78</v>
      </c>
      <c r="I12581" s="5">
        <v>4.7808999999999999</v>
      </c>
      <c r="J12581" s="5">
        <v>-8.9999999999967797E-4</v>
      </c>
      <c r="K12581" s="5">
        <v>4.78</v>
      </c>
      <c r="L12581" s="5">
        <v>0</v>
      </c>
      <c r="M12581" t="str">
        <f>IF(ISERROR(VLOOKUP(A12581,'[1]Ecart validé'!$A:$A,1,FALSE)),Z12581,"Ecart Validé")</f>
        <v>valid</v>
      </c>
      <c r="R12581" t="s">
        <v>30</v>
      </c>
      <c r="X12581"/>
      <c r="Y12581"/>
      <c r="Z12581" t="s">
        <v>31</v>
      </c>
    </row>
    <row r="12582" spans="1:26" x14ac:dyDescent="0.3">
      <c r="A12582" t="s">
        <v>15513</v>
      </c>
      <c r="B12582" t="s">
        <v>7587</v>
      </c>
      <c r="C12582">
        <v>100590</v>
      </c>
      <c r="D12582" t="str">
        <f>+VLOOKUP(C12582,Param!K:L,2,FALSE)</f>
        <v>DIGITMARKET - SISTEMAS DE INFORMAÇÃO, S.A. (BizDirect)</v>
      </c>
      <c r="E12582" t="s">
        <v>7930</v>
      </c>
      <c r="F12582" t="s">
        <v>8262</v>
      </c>
      <c r="G12582" t="s">
        <v>29</v>
      </c>
      <c r="H12582" s="5">
        <v>3.01</v>
      </c>
      <c r="I12582" s="5">
        <v>3.0133000000000001</v>
      </c>
      <c r="J12582" s="5">
        <v>-3.3000000000003001E-3</v>
      </c>
      <c r="K12582" s="5">
        <v>3.01</v>
      </c>
      <c r="L12582" s="5">
        <v>0</v>
      </c>
      <c r="M12582" t="str">
        <f>IF(ISERROR(VLOOKUP(A12582,'[1]Ecart validé'!$A:$A,1,FALSE)),Z12582,"Ecart Validé")</f>
        <v>valid</v>
      </c>
      <c r="R12582" t="s">
        <v>30</v>
      </c>
      <c r="X12582"/>
      <c r="Y12582"/>
      <c r="Z12582" t="s">
        <v>31</v>
      </c>
    </row>
    <row r="12583" spans="1:26" x14ac:dyDescent="0.3">
      <c r="A12583" t="s">
        <v>15514</v>
      </c>
      <c r="B12583" t="s">
        <v>7587</v>
      </c>
      <c r="C12583">
        <v>100590</v>
      </c>
      <c r="D12583" t="str">
        <f>+VLOOKUP(C12583,Param!K:L,2,FALSE)</f>
        <v>DIGITMARKET - SISTEMAS DE INFORMAÇÃO, S.A. (BizDirect)</v>
      </c>
      <c r="E12583" t="s">
        <v>7930</v>
      </c>
      <c r="F12583" t="s">
        <v>8264</v>
      </c>
      <c r="G12583" t="s">
        <v>29</v>
      </c>
      <c r="H12583" s="5">
        <v>67.63</v>
      </c>
      <c r="I12583" s="5">
        <v>67.6327</v>
      </c>
      <c r="J12583" s="5">
        <v>-2.7000000000043599E-3</v>
      </c>
      <c r="K12583" s="5">
        <v>67.63</v>
      </c>
      <c r="L12583" s="5">
        <v>0</v>
      </c>
      <c r="M12583" t="str">
        <f>IF(ISERROR(VLOOKUP(A12583,'[1]Ecart validé'!$A:$A,1,FALSE)),Z12583,"Ecart Validé")</f>
        <v>valid</v>
      </c>
      <c r="R12583" t="s">
        <v>30</v>
      </c>
      <c r="X12583"/>
      <c r="Y12583"/>
      <c r="Z12583" t="s">
        <v>31</v>
      </c>
    </row>
    <row r="12584" spans="1:26" x14ac:dyDescent="0.3">
      <c r="A12584" t="s">
        <v>15515</v>
      </c>
      <c r="B12584" t="s">
        <v>7587</v>
      </c>
      <c r="C12584">
        <v>100600</v>
      </c>
      <c r="D12584" t="str">
        <f>+VLOOKUP(C12584,Param!K:L,2,FALSE)</f>
        <v>HASITE - REPRESENTAÇÕES, EXPORTAÇÕES E IMPORTAÇÕES, LDA</v>
      </c>
      <c r="E12584" t="s">
        <v>7941</v>
      </c>
      <c r="F12584" t="s">
        <v>8260</v>
      </c>
      <c r="G12584" t="s">
        <v>29</v>
      </c>
      <c r="H12584" s="5">
        <v>13.74</v>
      </c>
      <c r="I12584" s="5">
        <v>13.7385</v>
      </c>
      <c r="J12584" s="5">
        <v>1.5000000000000499E-3</v>
      </c>
      <c r="K12584" s="5">
        <v>13.74</v>
      </c>
      <c r="L12584" s="5">
        <v>0</v>
      </c>
      <c r="M12584" t="str">
        <f>IF(ISERROR(VLOOKUP(A12584,'[1]Ecart validé'!$A:$A,1,FALSE)),Z12584,"Ecart Validé")</f>
        <v>valid</v>
      </c>
      <c r="R12584" t="s">
        <v>30</v>
      </c>
      <c r="X12584"/>
      <c r="Y12584"/>
      <c r="Z12584" t="s">
        <v>31</v>
      </c>
    </row>
    <row r="12585" spans="1:26" x14ac:dyDescent="0.3">
      <c r="A12585" t="s">
        <v>15516</v>
      </c>
      <c r="B12585" t="s">
        <v>7587</v>
      </c>
      <c r="C12585">
        <v>100600</v>
      </c>
      <c r="D12585" t="str">
        <f>+VLOOKUP(C12585,Param!K:L,2,FALSE)</f>
        <v>HASITE - REPRESENTAÇÕES, EXPORTAÇÕES E IMPORTAÇÕES, LDA</v>
      </c>
      <c r="E12585" t="s">
        <v>7941</v>
      </c>
      <c r="F12585" t="s">
        <v>8262</v>
      </c>
      <c r="G12585" t="s">
        <v>29</v>
      </c>
      <c r="H12585" s="5">
        <v>52.39</v>
      </c>
      <c r="I12585" s="5">
        <v>52.393900000000002</v>
      </c>
      <c r="J12585" s="5">
        <v>-3.9000000000015602E-3</v>
      </c>
      <c r="K12585" s="5">
        <v>52.39</v>
      </c>
      <c r="L12585" s="5">
        <v>0</v>
      </c>
      <c r="M12585" t="str">
        <f>IF(ISERROR(VLOOKUP(A12585,'[1]Ecart validé'!$A:$A,1,FALSE)),Z12585,"Ecart Validé")</f>
        <v>valid</v>
      </c>
      <c r="R12585" t="s">
        <v>30</v>
      </c>
      <c r="X12585"/>
      <c r="Y12585"/>
      <c r="Z12585" t="s">
        <v>31</v>
      </c>
    </row>
    <row r="12586" spans="1:26" x14ac:dyDescent="0.3">
      <c r="A12586" t="s">
        <v>15517</v>
      </c>
      <c r="B12586" t="s">
        <v>7587</v>
      </c>
      <c r="C12586">
        <v>100600</v>
      </c>
      <c r="D12586" t="str">
        <f>+VLOOKUP(C12586,Param!K:L,2,FALSE)</f>
        <v>HASITE - REPRESENTAÇÕES, EXPORTAÇÕES E IMPORTAÇÕES, LDA</v>
      </c>
      <c r="E12586" t="s">
        <v>7941</v>
      </c>
      <c r="F12586" t="s">
        <v>8264</v>
      </c>
      <c r="G12586" t="s">
        <v>29</v>
      </c>
      <c r="H12586" s="5">
        <v>156.12</v>
      </c>
      <c r="I12586" s="5">
        <v>156.1199</v>
      </c>
      <c r="J12586" s="5">
        <v>1.0000000000331901E-4</v>
      </c>
      <c r="K12586" s="5">
        <v>156.12</v>
      </c>
      <c r="L12586" s="5">
        <v>0</v>
      </c>
      <c r="M12586" t="str">
        <f>IF(ISERROR(VLOOKUP(A12586,'[1]Ecart validé'!$A:$A,1,FALSE)),Z12586,"Ecart Validé")</f>
        <v>valid</v>
      </c>
      <c r="R12586" t="s">
        <v>30</v>
      </c>
      <c r="X12586"/>
      <c r="Y12586"/>
      <c r="Z12586" t="s">
        <v>31</v>
      </c>
    </row>
    <row r="12587" spans="1:26" x14ac:dyDescent="0.3">
      <c r="A12587" t="s">
        <v>15518</v>
      </c>
      <c r="B12587" t="s">
        <v>7587</v>
      </c>
      <c r="C12587">
        <v>100600</v>
      </c>
      <c r="D12587" t="str">
        <f>+VLOOKUP(C12587,Param!K:L,2,FALSE)</f>
        <v>HASITE - REPRESENTAÇÕES, EXPORTAÇÕES E IMPORTAÇÕES, LDA</v>
      </c>
      <c r="E12587" t="s">
        <v>7941</v>
      </c>
      <c r="F12587" t="s">
        <v>8266</v>
      </c>
      <c r="G12587" t="s">
        <v>29</v>
      </c>
      <c r="H12587" s="5">
        <v>120.23</v>
      </c>
      <c r="I12587" s="5">
        <v>120.2261</v>
      </c>
      <c r="J12587" s="5">
        <v>3.9000000000015602E-3</v>
      </c>
      <c r="K12587" s="5">
        <v>120.23</v>
      </c>
      <c r="L12587" s="5">
        <v>0</v>
      </c>
      <c r="M12587" t="str">
        <f>IF(ISERROR(VLOOKUP(A12587,'[1]Ecart validé'!$A:$A,1,FALSE)),Z12587,"Ecart Validé")</f>
        <v>valid</v>
      </c>
      <c r="R12587" t="s">
        <v>30</v>
      </c>
      <c r="X12587"/>
      <c r="Y12587"/>
      <c r="Z12587" t="s">
        <v>31</v>
      </c>
    </row>
    <row r="12588" spans="1:26" x14ac:dyDescent="0.3">
      <c r="A12588" t="s">
        <v>15519</v>
      </c>
      <c r="B12588" t="s">
        <v>7587</v>
      </c>
      <c r="C12588">
        <v>100603</v>
      </c>
      <c r="D12588" t="str">
        <f>+VLOOKUP(C12588,Param!K:L,2,FALSE)</f>
        <v>INTERCUNHADOS - COMERCIO DE FRUTAS E LEGUMES, LDA</v>
      </c>
      <c r="E12588" t="s">
        <v>7946</v>
      </c>
      <c r="F12588" t="s">
        <v>8260</v>
      </c>
      <c r="G12588" t="s">
        <v>29</v>
      </c>
      <c r="H12588" s="5">
        <v>14.33</v>
      </c>
      <c r="I12588" s="5">
        <v>14.3307</v>
      </c>
      <c r="J12588" s="5">
        <v>-7.0000000000014495E-4</v>
      </c>
      <c r="K12588" s="5">
        <v>14.33</v>
      </c>
      <c r="L12588" s="5">
        <v>0</v>
      </c>
      <c r="M12588" t="str">
        <f>IF(ISERROR(VLOOKUP(A12588,'[1]Ecart validé'!$A:$A,1,FALSE)),Z12588,"Ecart Validé")</f>
        <v>valid</v>
      </c>
      <c r="R12588" t="s">
        <v>30</v>
      </c>
      <c r="X12588"/>
      <c r="Y12588"/>
      <c r="Z12588" t="s">
        <v>31</v>
      </c>
    </row>
    <row r="12589" spans="1:26" x14ac:dyDescent="0.3">
      <c r="A12589" t="s">
        <v>15520</v>
      </c>
      <c r="B12589" t="s">
        <v>7587</v>
      </c>
      <c r="C12589">
        <v>100603</v>
      </c>
      <c r="D12589" t="str">
        <f>+VLOOKUP(C12589,Param!K:L,2,FALSE)</f>
        <v>INTERCUNHADOS - COMERCIO DE FRUTAS E LEGUMES, LDA</v>
      </c>
      <c r="E12589" t="s">
        <v>7946</v>
      </c>
      <c r="F12589" t="s">
        <v>8262</v>
      </c>
      <c r="G12589" t="s">
        <v>29</v>
      </c>
      <c r="H12589" s="5">
        <v>186.6</v>
      </c>
      <c r="I12589" s="5">
        <v>186.6027</v>
      </c>
      <c r="J12589" s="5">
        <v>-2.7000000000043599E-3</v>
      </c>
      <c r="K12589" s="5">
        <v>186.6</v>
      </c>
      <c r="L12589" s="5">
        <v>0</v>
      </c>
      <c r="M12589" t="str">
        <f>IF(ISERROR(VLOOKUP(A12589,'[1]Ecart validé'!$A:$A,1,FALSE)),Z12589,"Ecart Validé")</f>
        <v>valid</v>
      </c>
      <c r="R12589" t="s">
        <v>30</v>
      </c>
      <c r="X12589"/>
      <c r="Y12589"/>
      <c r="Z12589" t="s">
        <v>31</v>
      </c>
    </row>
    <row r="12590" spans="1:26" x14ac:dyDescent="0.3">
      <c r="A12590" t="s">
        <v>15521</v>
      </c>
      <c r="B12590" t="s">
        <v>7587</v>
      </c>
      <c r="C12590">
        <v>100603</v>
      </c>
      <c r="D12590" t="str">
        <f>+VLOOKUP(C12590,Param!K:L,2,FALSE)</f>
        <v>INTERCUNHADOS - COMERCIO DE FRUTAS E LEGUMES, LDA</v>
      </c>
      <c r="E12590" t="s">
        <v>7946</v>
      </c>
      <c r="F12590" t="s">
        <v>8264</v>
      </c>
      <c r="G12590" t="s">
        <v>29</v>
      </c>
      <c r="H12590" s="5">
        <v>479.18</v>
      </c>
      <c r="I12590" s="5">
        <v>479.17590000000001</v>
      </c>
      <c r="J12590" s="5">
        <v>4.0999999999939904E-3</v>
      </c>
      <c r="K12590" s="5">
        <v>479.18</v>
      </c>
      <c r="L12590" s="5">
        <v>0</v>
      </c>
      <c r="M12590" t="str">
        <f>IF(ISERROR(VLOOKUP(A12590,'[1]Ecart validé'!$A:$A,1,FALSE)),Z12590,"Ecart Validé")</f>
        <v>valid</v>
      </c>
      <c r="R12590" t="s">
        <v>30</v>
      </c>
      <c r="X12590"/>
      <c r="Y12590"/>
      <c r="Z12590" t="s">
        <v>31</v>
      </c>
    </row>
    <row r="12591" spans="1:26" x14ac:dyDescent="0.3">
      <c r="A12591" t="s">
        <v>15522</v>
      </c>
      <c r="B12591" t="s">
        <v>7587</v>
      </c>
      <c r="C12591">
        <v>100603</v>
      </c>
      <c r="D12591" t="str">
        <f>+VLOOKUP(C12591,Param!K:L,2,FALSE)</f>
        <v>INTERCUNHADOS - COMERCIO DE FRUTAS E LEGUMES, LDA</v>
      </c>
      <c r="E12591" t="s">
        <v>7946</v>
      </c>
      <c r="F12591" t="s">
        <v>8266</v>
      </c>
      <c r="G12591" t="s">
        <v>29</v>
      </c>
      <c r="H12591" s="5">
        <v>691.31</v>
      </c>
      <c r="I12591" s="5">
        <v>691.30949999999996</v>
      </c>
      <c r="J12591" s="5">
        <v>4.9999999998817603E-4</v>
      </c>
      <c r="K12591" s="5">
        <v>691.31</v>
      </c>
      <c r="L12591" s="5">
        <v>0</v>
      </c>
      <c r="M12591" t="str">
        <f>IF(ISERROR(VLOOKUP(A12591,'[1]Ecart validé'!$A:$A,1,FALSE)),Z12591,"Ecart Validé")</f>
        <v>valid</v>
      </c>
      <c r="R12591" t="s">
        <v>30</v>
      </c>
      <c r="X12591"/>
      <c r="Y12591"/>
      <c r="Z12591" t="s">
        <v>31</v>
      </c>
    </row>
    <row r="12592" spans="1:26" x14ac:dyDescent="0.3">
      <c r="A12592" t="s">
        <v>15523</v>
      </c>
      <c r="B12592" t="s">
        <v>7587</v>
      </c>
      <c r="C12592">
        <v>100612</v>
      </c>
      <c r="D12592" t="str">
        <f>+VLOOKUP(C12592,Param!K:L,2,FALSE)</f>
        <v>JMV - JOSÉ MARIA VIEIRA, S.A.</v>
      </c>
      <c r="E12592" t="s">
        <v>7956</v>
      </c>
      <c r="F12592" t="s">
        <v>8260</v>
      </c>
      <c r="G12592" t="s">
        <v>29</v>
      </c>
      <c r="H12592" s="5">
        <v>2.09</v>
      </c>
      <c r="I12592" s="5">
        <v>2.0865</v>
      </c>
      <c r="J12592" s="5">
        <v>3.4999999999998301E-3</v>
      </c>
      <c r="K12592" s="5">
        <v>2.09</v>
      </c>
      <c r="L12592" s="5">
        <v>0</v>
      </c>
      <c r="M12592" t="str">
        <f>IF(ISERROR(VLOOKUP(A12592,'[1]Ecart validé'!$A:$A,1,FALSE)),Z12592,"Ecart Validé")</f>
        <v>valid</v>
      </c>
      <c r="R12592" t="s">
        <v>30</v>
      </c>
      <c r="X12592"/>
      <c r="Y12592"/>
      <c r="Z12592" t="s">
        <v>31</v>
      </c>
    </row>
    <row r="12593" spans="1:26" x14ac:dyDescent="0.3">
      <c r="A12593" t="s">
        <v>15524</v>
      </c>
      <c r="B12593" t="s">
        <v>7587</v>
      </c>
      <c r="C12593">
        <v>100612</v>
      </c>
      <c r="D12593" t="str">
        <f>+VLOOKUP(C12593,Param!K:L,2,FALSE)</f>
        <v>JMV - JOSÉ MARIA VIEIRA, S.A.</v>
      </c>
      <c r="E12593" t="s">
        <v>7956</v>
      </c>
      <c r="F12593" t="s">
        <v>8262</v>
      </c>
      <c r="G12593" t="s">
        <v>29</v>
      </c>
      <c r="H12593" s="5">
        <v>0.51</v>
      </c>
      <c r="I12593" s="5">
        <v>0.50600000000000001</v>
      </c>
      <c r="J12593" s="5">
        <v>4.0000000000000001E-3</v>
      </c>
      <c r="K12593" s="5">
        <v>0.51</v>
      </c>
      <c r="L12593" s="5">
        <v>0</v>
      </c>
      <c r="M12593" t="str">
        <f>IF(ISERROR(VLOOKUP(A12593,'[1]Ecart validé'!$A:$A,1,FALSE)),Z12593,"Ecart Validé")</f>
        <v>valid</v>
      </c>
      <c r="R12593" t="s">
        <v>30</v>
      </c>
      <c r="X12593"/>
      <c r="Y12593"/>
      <c r="Z12593" t="s">
        <v>31</v>
      </c>
    </row>
    <row r="12594" spans="1:26" x14ac:dyDescent="0.3">
      <c r="A12594" t="s">
        <v>15525</v>
      </c>
      <c r="B12594" t="s">
        <v>7587</v>
      </c>
      <c r="C12594">
        <v>100612</v>
      </c>
      <c r="D12594" t="str">
        <f>+VLOOKUP(C12594,Param!K:L,2,FALSE)</f>
        <v>JMV - JOSÉ MARIA VIEIRA, S.A.</v>
      </c>
      <c r="E12594" t="s">
        <v>7956</v>
      </c>
      <c r="F12594" t="s">
        <v>8264</v>
      </c>
      <c r="G12594" t="s">
        <v>29</v>
      </c>
      <c r="H12594" s="5">
        <v>20.25</v>
      </c>
      <c r="I12594" s="5">
        <v>20.248999999999999</v>
      </c>
      <c r="J12594" s="5">
        <v>1.00000000000122E-3</v>
      </c>
      <c r="K12594" s="5">
        <v>20.25</v>
      </c>
      <c r="L12594" s="5">
        <v>0</v>
      </c>
      <c r="M12594" t="str">
        <f>IF(ISERROR(VLOOKUP(A12594,'[1]Ecart validé'!$A:$A,1,FALSE)),Z12594,"Ecart Validé")</f>
        <v>valid</v>
      </c>
      <c r="R12594" t="s">
        <v>30</v>
      </c>
      <c r="X12594"/>
      <c r="Y12594"/>
      <c r="Z12594" t="s">
        <v>31</v>
      </c>
    </row>
    <row r="12595" spans="1:26" x14ac:dyDescent="0.3">
      <c r="A12595" t="s">
        <v>15526</v>
      </c>
      <c r="B12595" t="s">
        <v>7587</v>
      </c>
      <c r="C12595">
        <v>100612</v>
      </c>
      <c r="D12595" t="str">
        <f>+VLOOKUP(C12595,Param!K:L,2,FALSE)</f>
        <v>JMV - JOSÉ MARIA VIEIRA, S.A.</v>
      </c>
      <c r="E12595" t="s">
        <v>7956</v>
      </c>
      <c r="F12595" t="s">
        <v>8266</v>
      </c>
      <c r="G12595" t="s">
        <v>29</v>
      </c>
      <c r="H12595" s="5">
        <v>9.82</v>
      </c>
      <c r="I12595" s="5">
        <v>9.8194999999999997</v>
      </c>
      <c r="J12595" s="5">
        <v>5.0000000000061096E-4</v>
      </c>
      <c r="K12595" s="5">
        <v>9.82</v>
      </c>
      <c r="L12595" s="5">
        <v>0</v>
      </c>
      <c r="M12595" t="str">
        <f>IF(ISERROR(VLOOKUP(A12595,'[1]Ecart validé'!$A:$A,1,FALSE)),Z12595,"Ecart Validé")</f>
        <v>valid</v>
      </c>
      <c r="R12595" t="s">
        <v>30</v>
      </c>
      <c r="X12595"/>
      <c r="Y12595"/>
      <c r="Z12595" t="s">
        <v>31</v>
      </c>
    </row>
    <row r="12596" spans="1:26" x14ac:dyDescent="0.3">
      <c r="A12596" t="s">
        <v>15527</v>
      </c>
      <c r="B12596" t="s">
        <v>7587</v>
      </c>
      <c r="C12596">
        <v>100613</v>
      </c>
      <c r="D12596" t="str">
        <f>+VLOOKUP(C12596,Param!K:L,2,FALSE)</f>
        <v>MANUEL RUI AZINHAIS NABEIRO, LDA (DELTA)</v>
      </c>
      <c r="E12596" t="s">
        <v>7961</v>
      </c>
      <c r="F12596" t="s">
        <v>8260</v>
      </c>
      <c r="G12596" t="s">
        <v>29</v>
      </c>
      <c r="H12596" s="5">
        <v>544.75</v>
      </c>
      <c r="I12596" s="5">
        <v>544.74350000000004</v>
      </c>
      <c r="J12596" s="5">
        <v>6.4999999999599796E-3</v>
      </c>
      <c r="K12596" s="5">
        <v>544.75</v>
      </c>
      <c r="L12596" s="5">
        <v>0</v>
      </c>
      <c r="M12596" t="str">
        <f>IF(ISERROR(VLOOKUP(A12596,'[1]Ecart validé'!$A:$A,1,FALSE)),Z12596,"Ecart Validé")</f>
        <v>valid</v>
      </c>
      <c r="R12596" t="s">
        <v>30</v>
      </c>
      <c r="X12596"/>
      <c r="Y12596"/>
      <c r="Z12596" t="s">
        <v>31</v>
      </c>
    </row>
    <row r="12597" spans="1:26" x14ac:dyDescent="0.3">
      <c r="A12597" t="s">
        <v>15528</v>
      </c>
      <c r="B12597" t="s">
        <v>7587</v>
      </c>
      <c r="C12597">
        <v>100613</v>
      </c>
      <c r="D12597" t="str">
        <f>+VLOOKUP(C12597,Param!K:L,2,FALSE)</f>
        <v>MANUEL RUI AZINHAIS NABEIRO, LDA (DELTA)</v>
      </c>
      <c r="E12597" t="s">
        <v>7961</v>
      </c>
      <c r="F12597" t="s">
        <v>8262</v>
      </c>
      <c r="G12597" t="s">
        <v>29</v>
      </c>
      <c r="H12597" s="5">
        <v>1832.47</v>
      </c>
      <c r="I12597" s="5">
        <v>1832.4684999999999</v>
      </c>
      <c r="J12597" s="5">
        <v>1.50000000007821E-3</v>
      </c>
      <c r="K12597" s="5">
        <v>1832.47</v>
      </c>
      <c r="L12597" s="5">
        <v>0</v>
      </c>
      <c r="M12597" t="str">
        <f>IF(ISERROR(VLOOKUP(A12597,'[1]Ecart validé'!$A:$A,1,FALSE)),Z12597,"Ecart Validé")</f>
        <v>valid</v>
      </c>
      <c r="R12597" t="s">
        <v>30</v>
      </c>
      <c r="X12597"/>
      <c r="Y12597"/>
      <c r="Z12597" t="s">
        <v>31</v>
      </c>
    </row>
    <row r="12598" spans="1:26" x14ac:dyDescent="0.3">
      <c r="A12598" t="s">
        <v>15529</v>
      </c>
      <c r="B12598" t="s">
        <v>7587</v>
      </c>
      <c r="C12598">
        <v>100613</v>
      </c>
      <c r="D12598" t="str">
        <f>+VLOOKUP(C12598,Param!K:L,2,FALSE)</f>
        <v>MANUEL RUI AZINHAIS NABEIRO, LDA (DELTA)</v>
      </c>
      <c r="E12598" t="s">
        <v>7961</v>
      </c>
      <c r="F12598" t="s">
        <v>8264</v>
      </c>
      <c r="G12598" t="s">
        <v>29</v>
      </c>
      <c r="H12598" s="5">
        <v>3494.47</v>
      </c>
      <c r="I12598" s="5">
        <v>3494.4704999999999</v>
      </c>
      <c r="J12598" s="5">
        <v>-5.0000000010186297E-4</v>
      </c>
      <c r="K12598" s="5">
        <v>3494.47</v>
      </c>
      <c r="L12598" s="5">
        <v>0</v>
      </c>
      <c r="M12598" t="str">
        <f>IF(ISERROR(VLOOKUP(A12598,'[1]Ecart validé'!$A:$A,1,FALSE)),Z12598,"Ecart Validé")</f>
        <v>valid</v>
      </c>
      <c r="R12598" t="s">
        <v>30</v>
      </c>
      <c r="X12598"/>
      <c r="Y12598"/>
      <c r="Z12598" t="s">
        <v>31</v>
      </c>
    </row>
    <row r="12599" spans="1:26" x14ac:dyDescent="0.3">
      <c r="A12599" t="s">
        <v>15530</v>
      </c>
      <c r="B12599" t="s">
        <v>7587</v>
      </c>
      <c r="C12599">
        <v>100613</v>
      </c>
      <c r="D12599" t="str">
        <f>+VLOOKUP(C12599,Param!K:L,2,FALSE)</f>
        <v>MANUEL RUI AZINHAIS NABEIRO, LDA (DELTA)</v>
      </c>
      <c r="E12599" t="s">
        <v>7961</v>
      </c>
      <c r="F12599" t="s">
        <v>8266</v>
      </c>
      <c r="G12599" t="s">
        <v>29</v>
      </c>
      <c r="H12599" s="5">
        <v>3887.52</v>
      </c>
      <c r="I12599" s="5">
        <v>3887.5234999999998</v>
      </c>
      <c r="J12599" s="5">
        <v>-3.49999999980354E-3</v>
      </c>
      <c r="K12599" s="5">
        <v>3887.52</v>
      </c>
      <c r="L12599" s="5">
        <v>0</v>
      </c>
      <c r="M12599" t="str">
        <f>IF(ISERROR(VLOOKUP(A12599,'[1]Ecart validé'!$A:$A,1,FALSE)),Z12599,"Ecart Validé")</f>
        <v>valid</v>
      </c>
      <c r="R12599" t="s">
        <v>30</v>
      </c>
      <c r="X12599"/>
      <c r="Y12599"/>
      <c r="Z12599" t="s">
        <v>31</v>
      </c>
    </row>
    <row r="12600" spans="1:26" x14ac:dyDescent="0.3">
      <c r="A12600" t="s">
        <v>15531</v>
      </c>
      <c r="B12600" t="s">
        <v>7587</v>
      </c>
      <c r="C12600">
        <v>100614</v>
      </c>
      <c r="D12600" t="str">
        <f>+VLOOKUP(C12600,Param!K:L,2,FALSE)</f>
        <v>MATUDIS - COMÉRCIO DE PRODUTOS ALIMENTARES, LDA (PEPSICO)</v>
      </c>
      <c r="E12600" t="s">
        <v>7966</v>
      </c>
      <c r="F12600" t="s">
        <v>8260</v>
      </c>
      <c r="G12600" t="s">
        <v>29</v>
      </c>
      <c r="H12600" s="5">
        <v>13.1</v>
      </c>
      <c r="I12600" s="5">
        <v>13.0974</v>
      </c>
      <c r="J12600" s="5">
        <v>2.59999999999926E-3</v>
      </c>
      <c r="K12600" s="5">
        <v>13.0974</v>
      </c>
      <c r="L12600" s="5">
        <v>2.59999999999926E-3</v>
      </c>
      <c r="M12600" t="str">
        <f>IF(ISERROR(VLOOKUP(A12600,'[1]Ecart validé'!$A:$A,1,FALSE)),Z12600,"Ecart Validé")</f>
        <v>valid</v>
      </c>
      <c r="R12600" t="s">
        <v>30</v>
      </c>
      <c r="X12600"/>
      <c r="Y12600"/>
      <c r="Z12600" t="s">
        <v>31</v>
      </c>
    </row>
    <row r="12601" spans="1:26" x14ac:dyDescent="0.3">
      <c r="A12601" t="s">
        <v>15532</v>
      </c>
      <c r="B12601" t="s">
        <v>7587</v>
      </c>
      <c r="C12601">
        <v>100614</v>
      </c>
      <c r="D12601" t="str">
        <f>+VLOOKUP(C12601,Param!K:L,2,FALSE)</f>
        <v>MATUDIS - COMÉRCIO DE PRODUTOS ALIMENTARES, LDA (PEPSICO)</v>
      </c>
      <c r="E12601" t="s">
        <v>7966</v>
      </c>
      <c r="F12601" t="s">
        <v>8262</v>
      </c>
      <c r="G12601" t="s">
        <v>29</v>
      </c>
      <c r="H12601" s="5">
        <v>20.95</v>
      </c>
      <c r="I12601" s="5">
        <v>20.9498</v>
      </c>
      <c r="J12601" s="5">
        <v>1.9999999999953299E-4</v>
      </c>
      <c r="K12601" s="5">
        <v>20.9498</v>
      </c>
      <c r="L12601" s="5">
        <v>1.9999999999953299E-4</v>
      </c>
      <c r="M12601" t="str">
        <f>IF(ISERROR(VLOOKUP(A12601,'[1]Ecart validé'!$A:$A,1,FALSE)),Z12601,"Ecart Validé")</f>
        <v>valid</v>
      </c>
      <c r="R12601" t="s">
        <v>30</v>
      </c>
      <c r="X12601"/>
      <c r="Y12601"/>
      <c r="Z12601" t="s">
        <v>31</v>
      </c>
    </row>
    <row r="12602" spans="1:26" x14ac:dyDescent="0.3">
      <c r="A12602" t="s">
        <v>15533</v>
      </c>
      <c r="B12602" t="s">
        <v>7587</v>
      </c>
      <c r="C12602">
        <v>100614</v>
      </c>
      <c r="D12602" t="str">
        <f>+VLOOKUP(C12602,Param!K:L,2,FALSE)</f>
        <v>MATUDIS - COMÉRCIO DE PRODUTOS ALIMENTARES, LDA (PEPSICO)</v>
      </c>
      <c r="E12602" t="s">
        <v>7966</v>
      </c>
      <c r="F12602" t="s">
        <v>8264</v>
      </c>
      <c r="G12602" t="s">
        <v>29</v>
      </c>
      <c r="H12602" s="5">
        <v>52.49</v>
      </c>
      <c r="I12602" s="5">
        <v>52.485500000000002</v>
      </c>
      <c r="J12602" s="5">
        <v>4.5000000000001697E-3</v>
      </c>
      <c r="K12602" s="5">
        <v>52.485500000000002</v>
      </c>
      <c r="L12602" s="5">
        <v>4.5000000000001697E-3</v>
      </c>
      <c r="M12602" t="str">
        <f>IF(ISERROR(VLOOKUP(A12602,'[1]Ecart validé'!$A:$A,1,FALSE)),Z12602,"Ecart Validé")</f>
        <v>valid</v>
      </c>
      <c r="R12602" t="s">
        <v>30</v>
      </c>
      <c r="X12602"/>
      <c r="Y12602"/>
      <c r="Z12602" t="s">
        <v>31</v>
      </c>
    </row>
    <row r="12603" spans="1:26" x14ac:dyDescent="0.3">
      <c r="A12603" t="s">
        <v>15534</v>
      </c>
      <c r="B12603" t="s">
        <v>7587</v>
      </c>
      <c r="C12603">
        <v>100614</v>
      </c>
      <c r="D12603" t="str">
        <f>+VLOOKUP(C12603,Param!K:L,2,FALSE)</f>
        <v>MATUDIS - COMÉRCIO DE PRODUTOS ALIMENTARES, LDA (PEPSICO)</v>
      </c>
      <c r="E12603" t="s">
        <v>7966</v>
      </c>
      <c r="F12603" t="s">
        <v>8266</v>
      </c>
      <c r="G12603" t="s">
        <v>29</v>
      </c>
      <c r="H12603" s="5">
        <v>72.47</v>
      </c>
      <c r="J12603" s="5">
        <v>72.47</v>
      </c>
      <c r="K12603" s="5">
        <v>72.468299999999999</v>
      </c>
      <c r="L12603" s="5">
        <v>1.6999999999995901E-3</v>
      </c>
      <c r="M12603" t="str">
        <f>IF(ISERROR(VLOOKUP(A12603,'[1]Ecart validé'!$A:$A,1,FALSE)),Z12603,"Ecart Validé")</f>
        <v>resolved</v>
      </c>
      <c r="N12603" t="s">
        <v>15535</v>
      </c>
      <c r="O12603" t="s">
        <v>15536</v>
      </c>
      <c r="P12603" t="s">
        <v>389</v>
      </c>
      <c r="Q12603" t="s">
        <v>15537</v>
      </c>
      <c r="R12603" t="s">
        <v>30</v>
      </c>
      <c r="X12603"/>
      <c r="Y12603"/>
      <c r="Z12603" t="s">
        <v>391</v>
      </c>
    </row>
    <row r="12604" spans="1:26" x14ac:dyDescent="0.3">
      <c r="A12604" t="s">
        <v>15538</v>
      </c>
      <c r="B12604" t="s">
        <v>7587</v>
      </c>
      <c r="C12604">
        <v>100644</v>
      </c>
      <c r="D12604" t="str">
        <f>+VLOOKUP(C12604,Param!K:L,2,FALSE)</f>
        <v>SCHINDLER - ASCENSORES E ESCADAS ROLANTES, S.A.</v>
      </c>
      <c r="E12604" t="s">
        <v>7980</v>
      </c>
      <c r="F12604" t="s">
        <v>8260</v>
      </c>
      <c r="G12604" t="s">
        <v>29</v>
      </c>
      <c r="H12604" s="5">
        <v>791.81</v>
      </c>
      <c r="I12604" s="5">
        <v>791.80820000000006</v>
      </c>
      <c r="J12604" s="5">
        <v>1.7999999998892201E-3</v>
      </c>
      <c r="K12604" s="5">
        <v>791.81</v>
      </c>
      <c r="L12604" s="5">
        <v>0</v>
      </c>
      <c r="M12604" t="str">
        <f>IF(ISERROR(VLOOKUP(A12604,'[1]Ecart validé'!$A:$A,1,FALSE)),Z12604,"Ecart Validé")</f>
        <v>valid</v>
      </c>
      <c r="R12604" t="s">
        <v>30</v>
      </c>
      <c r="X12604"/>
      <c r="Y12604"/>
      <c r="Z12604" t="s">
        <v>31</v>
      </c>
    </row>
    <row r="12605" spans="1:26" x14ac:dyDescent="0.3">
      <c r="A12605" t="s">
        <v>15539</v>
      </c>
      <c r="B12605" t="s">
        <v>7587</v>
      </c>
      <c r="C12605">
        <v>100644</v>
      </c>
      <c r="D12605" t="str">
        <f>+VLOOKUP(C12605,Param!K:L,2,FALSE)</f>
        <v>SCHINDLER - ASCENSORES E ESCADAS ROLANTES, S.A.</v>
      </c>
      <c r="E12605" t="s">
        <v>7980</v>
      </c>
      <c r="F12605" t="s">
        <v>8262</v>
      </c>
      <c r="G12605" t="s">
        <v>29</v>
      </c>
      <c r="H12605" s="5">
        <v>204.03</v>
      </c>
      <c r="I12605" s="5">
        <v>204.03319999999999</v>
      </c>
      <c r="J12605" s="5">
        <v>-3.19999999999254E-3</v>
      </c>
      <c r="K12605" s="5">
        <v>204.03</v>
      </c>
      <c r="L12605" s="5">
        <v>0</v>
      </c>
      <c r="M12605" t="str">
        <f>IF(ISERROR(VLOOKUP(A12605,'[1]Ecart validé'!$A:$A,1,FALSE)),Z12605,"Ecart Validé")</f>
        <v>valid</v>
      </c>
      <c r="R12605" t="s">
        <v>30</v>
      </c>
      <c r="X12605"/>
      <c r="Y12605"/>
      <c r="Z12605" t="s">
        <v>31</v>
      </c>
    </row>
    <row r="12606" spans="1:26" x14ac:dyDescent="0.3">
      <c r="A12606" t="s">
        <v>15540</v>
      </c>
      <c r="B12606" t="s">
        <v>7587</v>
      </c>
      <c r="C12606">
        <v>100644</v>
      </c>
      <c r="D12606" t="str">
        <f>+VLOOKUP(C12606,Param!K:L,2,FALSE)</f>
        <v>SCHINDLER - ASCENSORES E ESCADAS ROLANTES, S.A.</v>
      </c>
      <c r="E12606" t="s">
        <v>7980</v>
      </c>
      <c r="F12606" t="s">
        <v>8264</v>
      </c>
      <c r="G12606" t="s">
        <v>29</v>
      </c>
      <c r="H12606" s="5">
        <v>1083.47</v>
      </c>
      <c r="I12606" s="5">
        <v>1083.4668999999999</v>
      </c>
      <c r="J12606" s="5">
        <v>3.1000000001313302E-3</v>
      </c>
      <c r="K12606" s="5">
        <v>1083.47</v>
      </c>
      <c r="L12606" s="5">
        <v>0</v>
      </c>
      <c r="M12606" t="str">
        <f>IF(ISERROR(VLOOKUP(A12606,'[1]Ecart validé'!$A:$A,1,FALSE)),Z12606,"Ecart Validé")</f>
        <v>valid</v>
      </c>
      <c r="R12606" t="s">
        <v>30</v>
      </c>
      <c r="X12606"/>
      <c r="Y12606"/>
      <c r="Z12606" t="s">
        <v>31</v>
      </c>
    </row>
    <row r="12607" spans="1:26" x14ac:dyDescent="0.3">
      <c r="A12607" t="s">
        <v>15541</v>
      </c>
      <c r="B12607" t="s">
        <v>7587</v>
      </c>
      <c r="C12607">
        <v>100644</v>
      </c>
      <c r="D12607" t="str">
        <f>+VLOOKUP(C12607,Param!K:L,2,FALSE)</f>
        <v>SCHINDLER - ASCENSORES E ESCADAS ROLANTES, S.A.</v>
      </c>
      <c r="E12607" t="s">
        <v>7980</v>
      </c>
      <c r="F12607" t="s">
        <v>8266</v>
      </c>
      <c r="G12607" t="s">
        <v>29</v>
      </c>
      <c r="H12607" s="5">
        <v>526.4</v>
      </c>
      <c r="I12607" s="5">
        <v>526.39819999999997</v>
      </c>
      <c r="J12607" s="5">
        <v>1.8000000000029099E-3</v>
      </c>
      <c r="K12607" s="5">
        <v>526.4</v>
      </c>
      <c r="L12607" s="5">
        <v>0</v>
      </c>
      <c r="M12607" t="str">
        <f>IF(ISERROR(VLOOKUP(A12607,'[1]Ecart validé'!$A:$A,1,FALSE)),Z12607,"Ecart Validé")</f>
        <v>valid</v>
      </c>
      <c r="R12607" t="s">
        <v>30</v>
      </c>
      <c r="X12607"/>
      <c r="Y12607"/>
      <c r="Z12607" t="s">
        <v>31</v>
      </c>
    </row>
    <row r="12608" spans="1:26" x14ac:dyDescent="0.3">
      <c r="A12608" t="s">
        <v>15542</v>
      </c>
      <c r="B12608" t="s">
        <v>7587</v>
      </c>
      <c r="C12608">
        <v>100646</v>
      </c>
      <c r="D12608" t="str">
        <f>+VLOOKUP(C12608,Param!K:L,2,FALSE)</f>
        <v>LAVANDARIAS TEMA, LDA</v>
      </c>
      <c r="E12608" t="s">
        <v>7985</v>
      </c>
      <c r="F12608" t="s">
        <v>8260</v>
      </c>
      <c r="G12608" t="s">
        <v>29</v>
      </c>
      <c r="H12608" s="5">
        <v>20.89</v>
      </c>
      <c r="I12608" s="5">
        <v>20.893000000000001</v>
      </c>
      <c r="J12608" s="5">
        <v>-3.0000000000001098E-3</v>
      </c>
      <c r="K12608" s="5">
        <v>20.89</v>
      </c>
      <c r="L12608" s="5">
        <v>0</v>
      </c>
      <c r="M12608" t="str">
        <f>IF(ISERROR(VLOOKUP(A12608,'[1]Ecart validé'!$A:$A,1,FALSE)),Z12608,"Ecart Validé")</f>
        <v>valid</v>
      </c>
      <c r="R12608" t="s">
        <v>30</v>
      </c>
      <c r="X12608"/>
      <c r="Y12608"/>
      <c r="Z12608" t="s">
        <v>31</v>
      </c>
    </row>
    <row r="12609" spans="1:26" x14ac:dyDescent="0.3">
      <c r="A12609" t="s">
        <v>15543</v>
      </c>
      <c r="B12609" t="s">
        <v>7587</v>
      </c>
      <c r="C12609">
        <v>100646</v>
      </c>
      <c r="D12609" t="str">
        <f>+VLOOKUP(C12609,Param!K:L,2,FALSE)</f>
        <v>LAVANDARIAS TEMA, LDA</v>
      </c>
      <c r="E12609" t="s">
        <v>7985</v>
      </c>
      <c r="F12609" t="s">
        <v>8262</v>
      </c>
      <c r="G12609" t="s">
        <v>29</v>
      </c>
      <c r="H12609" s="5">
        <v>45.2</v>
      </c>
      <c r="I12609" s="5">
        <v>45.203400000000002</v>
      </c>
      <c r="J12609" s="5">
        <v>-3.3999999999991802E-3</v>
      </c>
      <c r="K12609" s="5">
        <v>45.2</v>
      </c>
      <c r="L12609" s="5">
        <v>0</v>
      </c>
      <c r="M12609" t="str">
        <f>IF(ISERROR(VLOOKUP(A12609,'[1]Ecart validé'!$A:$A,1,FALSE)),Z12609,"Ecart Validé")</f>
        <v>valid</v>
      </c>
      <c r="R12609" t="s">
        <v>30</v>
      </c>
      <c r="X12609"/>
      <c r="Y12609"/>
      <c r="Z12609" t="s">
        <v>31</v>
      </c>
    </row>
    <row r="12610" spans="1:26" x14ac:dyDescent="0.3">
      <c r="A12610" t="s">
        <v>15544</v>
      </c>
      <c r="B12610" t="s">
        <v>7587</v>
      </c>
      <c r="C12610">
        <v>100646</v>
      </c>
      <c r="D12610" t="str">
        <f>+VLOOKUP(C12610,Param!K:L,2,FALSE)</f>
        <v>LAVANDARIAS TEMA, LDA</v>
      </c>
      <c r="E12610" t="s">
        <v>7985</v>
      </c>
      <c r="F12610" t="s">
        <v>8264</v>
      </c>
      <c r="G12610" t="s">
        <v>29</v>
      </c>
      <c r="H12610" s="5">
        <v>80.63</v>
      </c>
      <c r="I12610" s="5">
        <v>80.627600000000001</v>
      </c>
      <c r="J12610" s="5">
        <v>2.3999999999944001E-3</v>
      </c>
      <c r="K12610" s="5">
        <v>80.63</v>
      </c>
      <c r="L12610" s="5">
        <v>0</v>
      </c>
      <c r="M12610" t="str">
        <f>IF(ISERROR(VLOOKUP(A12610,'[1]Ecart validé'!$A:$A,1,FALSE)),Z12610,"Ecart Validé")</f>
        <v>valid</v>
      </c>
      <c r="R12610" t="s">
        <v>30</v>
      </c>
      <c r="X12610"/>
      <c r="Y12610"/>
      <c r="Z12610" t="s">
        <v>31</v>
      </c>
    </row>
    <row r="12611" spans="1:26" x14ac:dyDescent="0.3">
      <c r="A12611" t="s">
        <v>15545</v>
      </c>
      <c r="B12611" t="s">
        <v>7587</v>
      </c>
      <c r="C12611">
        <v>100646</v>
      </c>
      <c r="D12611" t="str">
        <f>+VLOOKUP(C12611,Param!K:L,2,FALSE)</f>
        <v>LAVANDARIAS TEMA, LDA</v>
      </c>
      <c r="E12611" t="s">
        <v>7985</v>
      </c>
      <c r="F12611" t="s">
        <v>8266</v>
      </c>
      <c r="G12611" t="s">
        <v>29</v>
      </c>
      <c r="H12611" s="5">
        <v>86.81</v>
      </c>
      <c r="I12611" s="5">
        <v>86.805199999999999</v>
      </c>
      <c r="J12611" s="5">
        <v>4.8000000000030197E-3</v>
      </c>
      <c r="K12611" s="5">
        <v>86.81</v>
      </c>
      <c r="L12611" s="5">
        <v>0</v>
      </c>
      <c r="M12611" t="str">
        <f>IF(ISERROR(VLOOKUP(A12611,'[1]Ecart validé'!$A:$A,1,FALSE)),Z12611,"Ecart Validé")</f>
        <v>valid</v>
      </c>
      <c r="R12611" t="s">
        <v>30</v>
      </c>
      <c r="X12611"/>
      <c r="Y12611"/>
      <c r="Z12611" t="s">
        <v>31</v>
      </c>
    </row>
    <row r="12612" spans="1:26" x14ac:dyDescent="0.3">
      <c r="A12612" t="s">
        <v>15546</v>
      </c>
      <c r="B12612" t="s">
        <v>7587</v>
      </c>
      <c r="C12612">
        <v>100652</v>
      </c>
      <c r="D12612" t="str">
        <f>+VLOOKUP(C12612,Param!K:L,2,FALSE)</f>
        <v>MESTRIMAGEM, LDA</v>
      </c>
      <c r="E12612" t="s">
        <v>7990</v>
      </c>
      <c r="F12612" t="s">
        <v>8260</v>
      </c>
      <c r="G12612" t="s">
        <v>29</v>
      </c>
      <c r="H12612" s="5">
        <v>8.6</v>
      </c>
      <c r="I12612" s="5">
        <v>8.6</v>
      </c>
      <c r="J12612" s="5">
        <v>0</v>
      </c>
      <c r="K12612" s="5">
        <v>8.6</v>
      </c>
      <c r="L12612" s="5">
        <v>0</v>
      </c>
      <c r="M12612" t="str">
        <f>IF(ISERROR(VLOOKUP(A12612,'[1]Ecart validé'!$A:$A,1,FALSE)),Z12612,"Ecart Validé")</f>
        <v>valid</v>
      </c>
      <c r="R12612" t="s">
        <v>30</v>
      </c>
      <c r="X12612"/>
      <c r="Y12612"/>
      <c r="Z12612" t="s">
        <v>31</v>
      </c>
    </row>
    <row r="12613" spans="1:26" x14ac:dyDescent="0.3">
      <c r="A12613" t="s">
        <v>15547</v>
      </c>
      <c r="B12613" t="s">
        <v>7587</v>
      </c>
      <c r="C12613">
        <v>100652</v>
      </c>
      <c r="D12613" t="str">
        <f>+VLOOKUP(C12613,Param!K:L,2,FALSE)</f>
        <v>MESTRIMAGEM, LDA</v>
      </c>
      <c r="E12613" t="s">
        <v>7990</v>
      </c>
      <c r="F12613" t="s">
        <v>8262</v>
      </c>
      <c r="G12613" t="s">
        <v>29</v>
      </c>
      <c r="H12613" s="5">
        <v>48.23</v>
      </c>
      <c r="I12613" s="5">
        <v>48.227200000000003</v>
      </c>
      <c r="J12613" s="5">
        <v>2.79999999999347E-3</v>
      </c>
      <c r="K12613" s="5">
        <v>48.23</v>
      </c>
      <c r="L12613" s="5">
        <v>0</v>
      </c>
      <c r="M12613" t="str">
        <f>IF(ISERROR(VLOOKUP(A12613,'[1]Ecart validé'!$A:$A,1,FALSE)),Z12613,"Ecart Validé")</f>
        <v>valid</v>
      </c>
      <c r="R12613" t="s">
        <v>30</v>
      </c>
      <c r="X12613"/>
      <c r="Y12613"/>
      <c r="Z12613" t="s">
        <v>31</v>
      </c>
    </row>
    <row r="12614" spans="1:26" x14ac:dyDescent="0.3">
      <c r="A12614" t="s">
        <v>15548</v>
      </c>
      <c r="B12614" t="s">
        <v>7587</v>
      </c>
      <c r="C12614">
        <v>100652</v>
      </c>
      <c r="D12614" t="str">
        <f>+VLOOKUP(C12614,Param!K:L,2,FALSE)</f>
        <v>MESTRIMAGEM, LDA</v>
      </c>
      <c r="E12614" t="s">
        <v>7990</v>
      </c>
      <c r="F12614" t="s">
        <v>8264</v>
      </c>
      <c r="G12614" t="s">
        <v>29</v>
      </c>
      <c r="H12614" s="5">
        <v>16.760000000000002</v>
      </c>
      <c r="I12614" s="5">
        <v>16.764199999999999</v>
      </c>
      <c r="J12614" s="5">
        <v>-4.1999999999973101E-3</v>
      </c>
      <c r="K12614" s="5">
        <v>16.760000000000002</v>
      </c>
      <c r="L12614" s="5">
        <v>0</v>
      </c>
      <c r="M12614" t="str">
        <f>IF(ISERROR(VLOOKUP(A12614,'[1]Ecart validé'!$A:$A,1,FALSE)),Z12614,"Ecart Validé")</f>
        <v>valid</v>
      </c>
      <c r="R12614" t="s">
        <v>30</v>
      </c>
      <c r="X12614"/>
      <c r="Y12614"/>
      <c r="Z12614" t="s">
        <v>31</v>
      </c>
    </row>
    <row r="12615" spans="1:26" x14ac:dyDescent="0.3">
      <c r="A12615" t="s">
        <v>15549</v>
      </c>
      <c r="B12615" t="s">
        <v>7587</v>
      </c>
      <c r="C12615">
        <v>100652</v>
      </c>
      <c r="D12615" t="str">
        <f>+VLOOKUP(C12615,Param!K:L,2,FALSE)</f>
        <v>MESTRIMAGEM, LDA</v>
      </c>
      <c r="E12615" t="s">
        <v>7990</v>
      </c>
      <c r="F12615" t="s">
        <v>8266</v>
      </c>
      <c r="G12615" t="s">
        <v>29</v>
      </c>
      <c r="H12615" s="5">
        <v>23.25</v>
      </c>
      <c r="I12615" s="5">
        <v>23.248999999999999</v>
      </c>
      <c r="J12615" s="5">
        <v>1.00000000000122E-3</v>
      </c>
      <c r="K12615" s="5">
        <v>23.25</v>
      </c>
      <c r="L12615" s="5">
        <v>0</v>
      </c>
      <c r="M12615" t="str">
        <f>IF(ISERROR(VLOOKUP(A12615,'[1]Ecart validé'!$A:$A,1,FALSE)),Z12615,"Ecart Validé")</f>
        <v>valid</v>
      </c>
      <c r="R12615" t="s">
        <v>30</v>
      </c>
      <c r="X12615"/>
      <c r="Y12615"/>
      <c r="Z12615" t="s">
        <v>31</v>
      </c>
    </row>
    <row r="12616" spans="1:26" x14ac:dyDescent="0.3">
      <c r="A12616" t="s">
        <v>15550</v>
      </c>
      <c r="B12616" t="s">
        <v>7587</v>
      </c>
      <c r="C12616">
        <v>100656</v>
      </c>
      <c r="D12616" t="str">
        <f>+VLOOKUP(C12616,Param!K:L,2,FALSE)</f>
        <v>ATRIAN - INDÚSTRIA ALIMENTAR, S.A.</v>
      </c>
      <c r="E12616" t="s">
        <v>8000</v>
      </c>
      <c r="F12616" t="s">
        <v>8260</v>
      </c>
      <c r="G12616" t="s">
        <v>29</v>
      </c>
      <c r="H12616" s="5">
        <v>28.99</v>
      </c>
      <c r="I12616" s="5">
        <v>28.9908</v>
      </c>
      <c r="J12616" s="5">
        <v>-8.0000000000168803E-4</v>
      </c>
      <c r="K12616" s="5">
        <v>28.99</v>
      </c>
      <c r="L12616" s="5">
        <v>0</v>
      </c>
      <c r="M12616" t="str">
        <f>IF(ISERROR(VLOOKUP(A12616,'[1]Ecart validé'!$A:$A,1,FALSE)),Z12616,"Ecart Validé")</f>
        <v>valid</v>
      </c>
      <c r="R12616" t="s">
        <v>30</v>
      </c>
      <c r="X12616"/>
      <c r="Y12616"/>
      <c r="Z12616" t="s">
        <v>31</v>
      </c>
    </row>
    <row r="12617" spans="1:26" x14ac:dyDescent="0.3">
      <c r="A12617" t="s">
        <v>15551</v>
      </c>
      <c r="B12617" t="s">
        <v>7587</v>
      </c>
      <c r="C12617">
        <v>100656</v>
      </c>
      <c r="D12617" t="str">
        <f>+VLOOKUP(C12617,Param!K:L,2,FALSE)</f>
        <v>ATRIAN - INDÚSTRIA ALIMENTAR, S.A.</v>
      </c>
      <c r="E12617" t="s">
        <v>8000</v>
      </c>
      <c r="F12617" t="s">
        <v>8262</v>
      </c>
      <c r="G12617" t="s">
        <v>29</v>
      </c>
      <c r="H12617" s="5">
        <v>72.88</v>
      </c>
      <c r="I12617" s="5">
        <v>72.875100000000003</v>
      </c>
      <c r="J12617" s="5">
        <v>4.8999999999921303E-3</v>
      </c>
      <c r="K12617" s="5">
        <v>72.88</v>
      </c>
      <c r="L12617" s="5">
        <v>0</v>
      </c>
      <c r="M12617" t="str">
        <f>IF(ISERROR(VLOOKUP(A12617,'[1]Ecart validé'!$A:$A,1,FALSE)),Z12617,"Ecart Validé")</f>
        <v>valid</v>
      </c>
      <c r="R12617" t="s">
        <v>30</v>
      </c>
      <c r="X12617"/>
      <c r="Y12617"/>
      <c r="Z12617" t="s">
        <v>31</v>
      </c>
    </row>
    <row r="12618" spans="1:26" x14ac:dyDescent="0.3">
      <c r="A12618" t="s">
        <v>15552</v>
      </c>
      <c r="B12618" t="s">
        <v>7587</v>
      </c>
      <c r="C12618">
        <v>100656</v>
      </c>
      <c r="D12618" t="str">
        <f>+VLOOKUP(C12618,Param!K:L,2,FALSE)</f>
        <v>ATRIAN - INDÚSTRIA ALIMENTAR, S.A.</v>
      </c>
      <c r="E12618" t="s">
        <v>8000</v>
      </c>
      <c r="F12618" t="s">
        <v>8264</v>
      </c>
      <c r="G12618" t="s">
        <v>29</v>
      </c>
      <c r="H12618" s="5">
        <v>115.47</v>
      </c>
      <c r="I12618" s="5">
        <v>115.4676</v>
      </c>
      <c r="J12618" s="5">
        <v>2.3999999999944001E-3</v>
      </c>
      <c r="K12618" s="5">
        <v>115.47</v>
      </c>
      <c r="L12618" s="5">
        <v>0</v>
      </c>
      <c r="M12618" t="str">
        <f>IF(ISERROR(VLOOKUP(A12618,'[1]Ecart validé'!$A:$A,1,FALSE)),Z12618,"Ecart Validé")</f>
        <v>valid</v>
      </c>
      <c r="R12618" t="s">
        <v>30</v>
      </c>
      <c r="X12618"/>
      <c r="Y12618"/>
      <c r="Z12618" t="s">
        <v>31</v>
      </c>
    </row>
    <row r="12619" spans="1:26" x14ac:dyDescent="0.3">
      <c r="A12619" t="s">
        <v>15553</v>
      </c>
      <c r="B12619" t="s">
        <v>7587</v>
      </c>
      <c r="C12619">
        <v>100656</v>
      </c>
      <c r="D12619" t="str">
        <f>+VLOOKUP(C12619,Param!K:L,2,FALSE)</f>
        <v>ATRIAN - INDÚSTRIA ALIMENTAR, S.A.</v>
      </c>
      <c r="E12619" t="s">
        <v>8000</v>
      </c>
      <c r="F12619" t="s">
        <v>8266</v>
      </c>
      <c r="G12619" t="s">
        <v>29</v>
      </c>
      <c r="H12619" s="5">
        <v>328.16</v>
      </c>
      <c r="I12619" s="5">
        <v>328.15640000000002</v>
      </c>
      <c r="J12619" s="5">
        <v>3.6000000000058199E-3</v>
      </c>
      <c r="K12619" s="5">
        <v>328.16</v>
      </c>
      <c r="L12619" s="5">
        <v>0</v>
      </c>
      <c r="M12619" t="str">
        <f>IF(ISERROR(VLOOKUP(A12619,'[1]Ecart validé'!$A:$A,1,FALSE)),Z12619,"Ecart Validé")</f>
        <v>valid</v>
      </c>
      <c r="R12619" t="s">
        <v>30</v>
      </c>
      <c r="X12619"/>
      <c r="Y12619"/>
      <c r="Z12619" t="s">
        <v>31</v>
      </c>
    </row>
    <row r="12620" spans="1:26" x14ac:dyDescent="0.3">
      <c r="A12620" t="s">
        <v>15554</v>
      </c>
      <c r="B12620" t="s">
        <v>7587</v>
      </c>
      <c r="C12620">
        <v>100676</v>
      </c>
      <c r="D12620" t="str">
        <f>+VLOOKUP(C12620,Param!K:L,2,FALSE)</f>
        <v>MANUTAN, UNIPESSOAL, LDA</v>
      </c>
      <c r="E12620" t="s">
        <v>8005</v>
      </c>
      <c r="F12620" t="s">
        <v>8260</v>
      </c>
      <c r="G12620" t="s">
        <v>29</v>
      </c>
      <c r="H12620" s="5">
        <v>1.32</v>
      </c>
      <c r="I12620" s="5">
        <v>1.3174999999999999</v>
      </c>
      <c r="J12620" s="5">
        <v>2.5000000000001601E-3</v>
      </c>
      <c r="K12620" s="5">
        <v>1.32</v>
      </c>
      <c r="L12620" s="5">
        <v>0</v>
      </c>
      <c r="M12620" t="str">
        <f>IF(ISERROR(VLOOKUP(A12620,'[1]Ecart validé'!$A:$A,1,FALSE)),Z12620,"Ecart Validé")</f>
        <v>valid</v>
      </c>
      <c r="R12620" t="s">
        <v>30</v>
      </c>
      <c r="X12620"/>
      <c r="Y12620"/>
      <c r="Z12620" t="s">
        <v>31</v>
      </c>
    </row>
    <row r="12621" spans="1:26" x14ac:dyDescent="0.3">
      <c r="A12621" t="s">
        <v>15555</v>
      </c>
      <c r="B12621" t="s">
        <v>7587</v>
      </c>
      <c r="C12621">
        <v>100676</v>
      </c>
      <c r="D12621" t="str">
        <f>+VLOOKUP(C12621,Param!K:L,2,FALSE)</f>
        <v>MANUTAN, UNIPESSOAL, LDA</v>
      </c>
      <c r="E12621" t="s">
        <v>8005</v>
      </c>
      <c r="F12621" t="s">
        <v>8262</v>
      </c>
      <c r="G12621" t="s">
        <v>29</v>
      </c>
      <c r="H12621" s="5">
        <v>26.49</v>
      </c>
      <c r="I12621" s="5">
        <v>26.4895</v>
      </c>
      <c r="J12621" s="5">
        <v>4.9999999999883395E-4</v>
      </c>
      <c r="K12621" s="5">
        <v>26.49</v>
      </c>
      <c r="L12621" s="5">
        <v>0</v>
      </c>
      <c r="M12621" t="str">
        <f>IF(ISERROR(VLOOKUP(A12621,'[1]Ecart validé'!$A:$A,1,FALSE)),Z12621,"Ecart Validé")</f>
        <v>valid</v>
      </c>
      <c r="R12621" t="s">
        <v>30</v>
      </c>
      <c r="X12621"/>
      <c r="Y12621"/>
      <c r="Z12621" t="s">
        <v>31</v>
      </c>
    </row>
    <row r="12622" spans="1:26" x14ac:dyDescent="0.3">
      <c r="A12622" t="s">
        <v>15556</v>
      </c>
      <c r="B12622" t="s">
        <v>7587</v>
      </c>
      <c r="C12622">
        <v>100676</v>
      </c>
      <c r="D12622" t="str">
        <f>+VLOOKUP(C12622,Param!K:L,2,FALSE)</f>
        <v>MANUTAN, UNIPESSOAL, LDA</v>
      </c>
      <c r="E12622" t="s">
        <v>8005</v>
      </c>
      <c r="F12622" t="s">
        <v>8264</v>
      </c>
      <c r="G12622" t="s">
        <v>29</v>
      </c>
      <c r="H12622" s="5">
        <v>60.61</v>
      </c>
      <c r="I12622" s="5">
        <v>60.604999999999997</v>
      </c>
      <c r="J12622" s="5">
        <v>5.0000000000025501E-3</v>
      </c>
      <c r="K12622" s="5">
        <v>60.61</v>
      </c>
      <c r="L12622" s="5">
        <v>0</v>
      </c>
      <c r="M12622" t="str">
        <f>IF(ISERROR(VLOOKUP(A12622,'[1]Ecart validé'!$A:$A,1,FALSE)),Z12622,"Ecart Validé")</f>
        <v>valid</v>
      </c>
      <c r="R12622" t="s">
        <v>30</v>
      </c>
      <c r="X12622"/>
      <c r="Y12622"/>
      <c r="Z12622" t="s">
        <v>31</v>
      </c>
    </row>
    <row r="12623" spans="1:26" x14ac:dyDescent="0.3">
      <c r="A12623" t="s">
        <v>15557</v>
      </c>
      <c r="B12623" t="s">
        <v>7587</v>
      </c>
      <c r="C12623">
        <v>100676</v>
      </c>
      <c r="D12623" t="str">
        <f>+VLOOKUP(C12623,Param!K:L,2,FALSE)</f>
        <v>MANUTAN, UNIPESSOAL, LDA</v>
      </c>
      <c r="E12623" t="s">
        <v>8005</v>
      </c>
      <c r="F12623" t="s">
        <v>8266</v>
      </c>
      <c r="G12623" t="s">
        <v>29</v>
      </c>
      <c r="H12623" s="5">
        <v>20.75</v>
      </c>
      <c r="I12623" s="5">
        <v>20.7545</v>
      </c>
      <c r="J12623" s="5">
        <v>-4.5000000000001697E-3</v>
      </c>
      <c r="K12623" s="5">
        <v>20.75</v>
      </c>
      <c r="L12623" s="5">
        <v>0</v>
      </c>
      <c r="M12623" t="str">
        <f>IF(ISERROR(VLOOKUP(A12623,'[1]Ecart validé'!$A:$A,1,FALSE)),Z12623,"Ecart Validé")</f>
        <v>valid</v>
      </c>
      <c r="R12623" t="s">
        <v>30</v>
      </c>
      <c r="X12623"/>
      <c r="Y12623"/>
      <c r="Z12623" t="s">
        <v>31</v>
      </c>
    </row>
    <row r="12624" spans="1:26" x14ac:dyDescent="0.3">
      <c r="A12624" t="s">
        <v>15558</v>
      </c>
      <c r="B12624" t="s">
        <v>7587</v>
      </c>
      <c r="C12624">
        <v>103067</v>
      </c>
      <c r="D12624" t="str">
        <f>+VLOOKUP(C12624,Param!K:L,2,FALSE)</f>
        <v>LYRECO PORTUGAL, S.A.</v>
      </c>
      <c r="E12624" t="s">
        <v>8010</v>
      </c>
      <c r="F12624" t="s">
        <v>8260</v>
      </c>
      <c r="G12624" t="s">
        <v>29</v>
      </c>
      <c r="H12624" s="5">
        <v>215.75</v>
      </c>
      <c r="I12624" s="5">
        <v>215.7509</v>
      </c>
      <c r="J12624" s="5">
        <v>-9.0000000000145497E-4</v>
      </c>
      <c r="K12624" s="5">
        <v>215.75</v>
      </c>
      <c r="L12624" s="5">
        <v>0</v>
      </c>
      <c r="M12624" t="str">
        <f>IF(ISERROR(VLOOKUP(A12624,'[1]Ecart validé'!$A:$A,1,FALSE)),Z12624,"Ecart Validé")</f>
        <v>valid</v>
      </c>
      <c r="R12624" t="s">
        <v>30</v>
      </c>
      <c r="X12624"/>
      <c r="Y12624"/>
      <c r="Z12624" t="s">
        <v>31</v>
      </c>
    </row>
    <row r="12625" spans="1:26" x14ac:dyDescent="0.3">
      <c r="A12625" t="s">
        <v>15559</v>
      </c>
      <c r="B12625" t="s">
        <v>7587</v>
      </c>
      <c r="C12625">
        <v>103067</v>
      </c>
      <c r="D12625" t="str">
        <f>+VLOOKUP(C12625,Param!K:L,2,FALSE)</f>
        <v>LYRECO PORTUGAL, S.A.</v>
      </c>
      <c r="E12625" t="s">
        <v>8010</v>
      </c>
      <c r="F12625" t="s">
        <v>8262</v>
      </c>
      <c r="G12625" t="s">
        <v>29</v>
      </c>
      <c r="H12625" s="5">
        <v>439.03</v>
      </c>
      <c r="I12625" s="5">
        <v>439.03210000000001</v>
      </c>
      <c r="J12625" s="5">
        <v>-2.1000000000412902E-3</v>
      </c>
      <c r="K12625" s="5">
        <v>439.03</v>
      </c>
      <c r="L12625" s="5">
        <v>0</v>
      </c>
      <c r="M12625" t="str">
        <f>IF(ISERROR(VLOOKUP(A12625,'[1]Ecart validé'!$A:$A,1,FALSE)),Z12625,"Ecart Validé")</f>
        <v>valid</v>
      </c>
      <c r="R12625" t="s">
        <v>30</v>
      </c>
      <c r="X12625"/>
      <c r="Y12625"/>
      <c r="Z12625" t="s">
        <v>31</v>
      </c>
    </row>
    <row r="12626" spans="1:26" x14ac:dyDescent="0.3">
      <c r="A12626" t="s">
        <v>15560</v>
      </c>
      <c r="B12626" t="s">
        <v>7587</v>
      </c>
      <c r="C12626">
        <v>103067</v>
      </c>
      <c r="D12626" t="str">
        <f>+VLOOKUP(C12626,Param!K:L,2,FALSE)</f>
        <v>LYRECO PORTUGAL, S.A.</v>
      </c>
      <c r="E12626" t="s">
        <v>8010</v>
      </c>
      <c r="F12626" t="s">
        <v>8264</v>
      </c>
      <c r="G12626" t="s">
        <v>29</v>
      </c>
      <c r="H12626" s="5">
        <v>628.21</v>
      </c>
      <c r="I12626" s="5">
        <v>628.20929999999998</v>
      </c>
      <c r="J12626" s="5">
        <v>7.0000000005165897E-4</v>
      </c>
      <c r="K12626" s="5">
        <v>628.21</v>
      </c>
      <c r="L12626" s="5">
        <v>0</v>
      </c>
      <c r="M12626" t="str">
        <f>IF(ISERROR(VLOOKUP(A12626,'[1]Ecart validé'!$A:$A,1,FALSE)),Z12626,"Ecart Validé")</f>
        <v>valid</v>
      </c>
      <c r="R12626" t="s">
        <v>30</v>
      </c>
      <c r="X12626"/>
      <c r="Y12626"/>
      <c r="Z12626" t="s">
        <v>31</v>
      </c>
    </row>
    <row r="12627" spans="1:26" x14ac:dyDescent="0.3">
      <c r="A12627" t="s">
        <v>15561</v>
      </c>
      <c r="B12627" t="s">
        <v>7587</v>
      </c>
      <c r="C12627">
        <v>103067</v>
      </c>
      <c r="D12627" t="str">
        <f>+VLOOKUP(C12627,Param!K:L,2,FALSE)</f>
        <v>LYRECO PORTUGAL, S.A.</v>
      </c>
      <c r="E12627" t="s">
        <v>8010</v>
      </c>
      <c r="F12627" t="s">
        <v>8266</v>
      </c>
      <c r="G12627" t="s">
        <v>29</v>
      </c>
      <c r="H12627" s="5">
        <v>596.39</v>
      </c>
      <c r="I12627" s="5">
        <v>596.38829999999996</v>
      </c>
      <c r="J12627" s="5">
        <v>1.7000000000280101E-3</v>
      </c>
      <c r="K12627" s="5">
        <v>596.39</v>
      </c>
      <c r="L12627" s="5">
        <v>0</v>
      </c>
      <c r="M12627" t="str">
        <f>IF(ISERROR(VLOOKUP(A12627,'[1]Ecart validé'!$A:$A,1,FALSE)),Z12627,"Ecart Validé")</f>
        <v>valid</v>
      </c>
      <c r="R12627" t="s">
        <v>30</v>
      </c>
      <c r="X12627"/>
      <c r="Y12627"/>
      <c r="Z12627" t="s">
        <v>31</v>
      </c>
    </row>
    <row r="12628" spans="1:26" x14ac:dyDescent="0.3">
      <c r="A12628" t="s">
        <v>15562</v>
      </c>
      <c r="B12628" t="s">
        <v>7587</v>
      </c>
      <c r="C12628">
        <v>103209</v>
      </c>
      <c r="D12628" t="str">
        <f>+VLOOKUP(C12628,Param!K:L,2,FALSE)</f>
        <v>CARLOS FILIPE PEREIRA BATISTA, UNIPESSOAL, LDA (REMODELAVIP)</v>
      </c>
      <c r="E12628" t="s">
        <v>8015</v>
      </c>
      <c r="F12628" t="s">
        <v>8260</v>
      </c>
      <c r="G12628" t="s">
        <v>29</v>
      </c>
      <c r="H12628" s="5">
        <v>298.56</v>
      </c>
      <c r="I12628" s="5">
        <v>298.56099999999998</v>
      </c>
      <c r="J12628" s="5">
        <v>-9.9999999997635292E-4</v>
      </c>
      <c r="K12628" s="5">
        <v>298.56</v>
      </c>
      <c r="L12628" s="5">
        <v>0</v>
      </c>
      <c r="M12628" t="str">
        <f>IF(ISERROR(VLOOKUP(A12628,'[1]Ecart validé'!$A:$A,1,FALSE)),Z12628,"Ecart Validé")</f>
        <v>valid</v>
      </c>
      <c r="R12628" t="s">
        <v>30</v>
      </c>
      <c r="X12628"/>
      <c r="Y12628"/>
      <c r="Z12628" t="s">
        <v>31</v>
      </c>
    </row>
    <row r="12629" spans="1:26" x14ac:dyDescent="0.3">
      <c r="A12629" t="s">
        <v>15563</v>
      </c>
      <c r="B12629" t="s">
        <v>7587</v>
      </c>
      <c r="C12629">
        <v>103209</v>
      </c>
      <c r="D12629" t="str">
        <f>+VLOOKUP(C12629,Param!K:L,2,FALSE)</f>
        <v>CARLOS FILIPE PEREIRA BATISTA, UNIPESSOAL, LDA (REMODELAVIP)</v>
      </c>
      <c r="E12629" t="s">
        <v>8015</v>
      </c>
      <c r="F12629" t="s">
        <v>8262</v>
      </c>
      <c r="G12629" t="s">
        <v>29</v>
      </c>
      <c r="H12629" s="5">
        <v>310.45999999999998</v>
      </c>
      <c r="I12629" s="5">
        <v>310.46120000000002</v>
      </c>
      <c r="J12629" s="5">
        <v>-1.20000000003983E-3</v>
      </c>
      <c r="K12629" s="5">
        <v>310.45999999999998</v>
      </c>
      <c r="L12629" s="5">
        <v>0</v>
      </c>
      <c r="M12629" t="str">
        <f>IF(ISERROR(VLOOKUP(A12629,'[1]Ecart validé'!$A:$A,1,FALSE)),Z12629,"Ecart Validé")</f>
        <v>valid</v>
      </c>
      <c r="R12629" t="s">
        <v>30</v>
      </c>
      <c r="X12629"/>
      <c r="Y12629"/>
      <c r="Z12629" t="s">
        <v>31</v>
      </c>
    </row>
    <row r="12630" spans="1:26" x14ac:dyDescent="0.3">
      <c r="A12630" t="s">
        <v>15564</v>
      </c>
      <c r="B12630" t="s">
        <v>7587</v>
      </c>
      <c r="C12630">
        <v>103209</v>
      </c>
      <c r="D12630" t="str">
        <f>+VLOOKUP(C12630,Param!K:L,2,FALSE)</f>
        <v>CARLOS FILIPE PEREIRA BATISTA, UNIPESSOAL, LDA (REMODELAVIP)</v>
      </c>
      <c r="E12630" t="s">
        <v>8015</v>
      </c>
      <c r="F12630" t="s">
        <v>8264</v>
      </c>
      <c r="G12630" t="s">
        <v>29</v>
      </c>
      <c r="H12630" s="5">
        <v>70.569999999999993</v>
      </c>
      <c r="I12630" s="5">
        <v>70.565100000000001</v>
      </c>
      <c r="J12630" s="5">
        <v>4.8999999999921303E-3</v>
      </c>
      <c r="K12630" s="5">
        <v>70.569999999999993</v>
      </c>
      <c r="L12630" s="5">
        <v>0</v>
      </c>
      <c r="M12630" t="str">
        <f>IF(ISERROR(VLOOKUP(A12630,'[1]Ecart validé'!$A:$A,1,FALSE)),Z12630,"Ecart Validé")</f>
        <v>valid</v>
      </c>
      <c r="R12630" t="s">
        <v>30</v>
      </c>
      <c r="X12630"/>
      <c r="Y12630"/>
      <c r="Z12630" t="s">
        <v>31</v>
      </c>
    </row>
    <row r="12631" spans="1:26" x14ac:dyDescent="0.3">
      <c r="A12631" t="s">
        <v>15565</v>
      </c>
      <c r="B12631" t="s">
        <v>7587</v>
      </c>
      <c r="C12631">
        <v>103209</v>
      </c>
      <c r="D12631" t="str">
        <f>+VLOOKUP(C12631,Param!K:L,2,FALSE)</f>
        <v>CARLOS FILIPE PEREIRA BATISTA, UNIPESSOAL, LDA (REMODELAVIP)</v>
      </c>
      <c r="E12631" t="s">
        <v>8015</v>
      </c>
      <c r="F12631" t="s">
        <v>8266</v>
      </c>
      <c r="G12631" t="s">
        <v>29</v>
      </c>
      <c r="H12631" s="5">
        <v>49.54</v>
      </c>
      <c r="I12631" s="5">
        <v>49.535800000000002</v>
      </c>
      <c r="J12631" s="5">
        <v>4.1999999999973101E-3</v>
      </c>
      <c r="K12631" s="5">
        <v>49.54</v>
      </c>
      <c r="L12631" s="5">
        <v>0</v>
      </c>
      <c r="M12631" t="str">
        <f>IF(ISERROR(VLOOKUP(A12631,'[1]Ecart validé'!$A:$A,1,FALSE)),Z12631,"Ecart Validé")</f>
        <v>valid</v>
      </c>
      <c r="R12631" t="s">
        <v>30</v>
      </c>
      <c r="X12631"/>
      <c r="Y12631"/>
      <c r="Z12631" t="s">
        <v>31</v>
      </c>
    </row>
    <row r="12632" spans="1:26" x14ac:dyDescent="0.3">
      <c r="A12632" t="s">
        <v>15566</v>
      </c>
      <c r="B12632" t="s">
        <v>7587</v>
      </c>
      <c r="C12632">
        <v>106675</v>
      </c>
      <c r="D12632" t="str">
        <f>+VLOOKUP(C12632,Param!K:L,2,FALSE)</f>
        <v>MECANAPLUS UNIPESSOAL, LDA</v>
      </c>
      <c r="E12632" t="s">
        <v>8020</v>
      </c>
      <c r="F12632" t="s">
        <v>8260</v>
      </c>
      <c r="G12632" t="s">
        <v>29</v>
      </c>
      <c r="H12632" s="5">
        <v>523.76</v>
      </c>
      <c r="I12632" s="5">
        <v>523.76049999999998</v>
      </c>
      <c r="J12632" s="5">
        <v>-4.9999999998817603E-4</v>
      </c>
      <c r="K12632" s="5">
        <v>523.76</v>
      </c>
      <c r="L12632" s="5">
        <v>0</v>
      </c>
      <c r="M12632" t="str">
        <f>IF(ISERROR(VLOOKUP(A12632,'[1]Ecart validé'!$A:$A,1,FALSE)),Z12632,"Ecart Validé")</f>
        <v>valid</v>
      </c>
      <c r="R12632" t="s">
        <v>30</v>
      </c>
      <c r="X12632"/>
      <c r="Y12632"/>
      <c r="Z12632" t="s">
        <v>31</v>
      </c>
    </row>
    <row r="12633" spans="1:26" x14ac:dyDescent="0.3">
      <c r="A12633" t="s">
        <v>15567</v>
      </c>
      <c r="B12633" t="s">
        <v>7587</v>
      </c>
      <c r="C12633">
        <v>106675</v>
      </c>
      <c r="D12633" t="str">
        <f>+VLOOKUP(C12633,Param!K:L,2,FALSE)</f>
        <v>MECANAPLUS UNIPESSOAL, LDA</v>
      </c>
      <c r="E12633" t="s">
        <v>8020</v>
      </c>
      <c r="F12633" t="s">
        <v>8262</v>
      </c>
      <c r="G12633" t="s">
        <v>29</v>
      </c>
      <c r="H12633" s="5">
        <v>388.61</v>
      </c>
      <c r="I12633" s="5">
        <v>388.60660000000001</v>
      </c>
      <c r="J12633" s="5">
        <v>3.3999999999991802E-3</v>
      </c>
      <c r="K12633" s="5">
        <v>388.61</v>
      </c>
      <c r="L12633" s="5">
        <v>0</v>
      </c>
      <c r="M12633" t="str">
        <f>IF(ISERROR(VLOOKUP(A12633,'[1]Ecart validé'!$A:$A,1,FALSE)),Z12633,"Ecart Validé")</f>
        <v>valid</v>
      </c>
      <c r="R12633" t="s">
        <v>30</v>
      </c>
      <c r="X12633"/>
      <c r="Y12633"/>
      <c r="Z12633" t="s">
        <v>31</v>
      </c>
    </row>
    <row r="12634" spans="1:26" x14ac:dyDescent="0.3">
      <c r="A12634" t="s">
        <v>15568</v>
      </c>
      <c r="B12634" t="s">
        <v>7587</v>
      </c>
      <c r="C12634">
        <v>106675</v>
      </c>
      <c r="D12634" t="str">
        <f>+VLOOKUP(C12634,Param!K:L,2,FALSE)</f>
        <v>MECANAPLUS UNIPESSOAL, LDA</v>
      </c>
      <c r="E12634" t="s">
        <v>8020</v>
      </c>
      <c r="F12634" t="s">
        <v>8264</v>
      </c>
      <c r="G12634" t="s">
        <v>29</v>
      </c>
      <c r="H12634" s="5">
        <v>866.64</v>
      </c>
      <c r="I12634" s="5">
        <v>866.63750000000005</v>
      </c>
      <c r="J12634" s="5">
        <v>2.4999999999408798E-3</v>
      </c>
      <c r="K12634" s="5">
        <v>866.64</v>
      </c>
      <c r="L12634" s="5">
        <v>0</v>
      </c>
      <c r="M12634" t="str">
        <f>IF(ISERROR(VLOOKUP(A12634,'[1]Ecart validé'!$A:$A,1,FALSE)),Z12634,"Ecart Validé")</f>
        <v>valid</v>
      </c>
      <c r="R12634" t="s">
        <v>30</v>
      </c>
      <c r="X12634"/>
      <c r="Y12634"/>
      <c r="Z12634" t="s">
        <v>31</v>
      </c>
    </row>
    <row r="12635" spans="1:26" x14ac:dyDescent="0.3">
      <c r="A12635" t="s">
        <v>15569</v>
      </c>
      <c r="B12635" t="s">
        <v>7587</v>
      </c>
      <c r="C12635">
        <v>106675</v>
      </c>
      <c r="D12635" t="str">
        <f>+VLOOKUP(C12635,Param!K:L,2,FALSE)</f>
        <v>MECANAPLUS UNIPESSOAL, LDA</v>
      </c>
      <c r="E12635" t="s">
        <v>8020</v>
      </c>
      <c r="F12635" t="s">
        <v>8266</v>
      </c>
      <c r="G12635" t="s">
        <v>29</v>
      </c>
      <c r="H12635" s="5">
        <v>1214.3599999999999</v>
      </c>
      <c r="I12635" s="5">
        <v>1214.3590999999999</v>
      </c>
      <c r="J12635" s="5">
        <v>9.0000000000145497E-4</v>
      </c>
      <c r="K12635" s="5">
        <v>1214.3599999999999</v>
      </c>
      <c r="L12635" s="5">
        <v>0</v>
      </c>
      <c r="M12635" t="str">
        <f>IF(ISERROR(VLOOKUP(A12635,'[1]Ecart validé'!$A:$A,1,FALSE)),Z12635,"Ecart Validé")</f>
        <v>valid</v>
      </c>
      <c r="R12635" t="s">
        <v>30</v>
      </c>
      <c r="X12635"/>
      <c r="Y12635"/>
      <c r="Z12635" t="s">
        <v>31</v>
      </c>
    </row>
    <row r="12636" spans="1:26" x14ac:dyDescent="0.3">
      <c r="A12636" t="s">
        <v>15570</v>
      </c>
      <c r="B12636" t="s">
        <v>7587</v>
      </c>
      <c r="C12636">
        <v>107626</v>
      </c>
      <c r="D12636" t="str">
        <f>+VLOOKUP(C12636,Param!K:L,2,FALSE)</f>
        <v>PANPOR - PRODUTOS ALIMENTARES, S.A.</v>
      </c>
      <c r="E12636" t="s">
        <v>8025</v>
      </c>
      <c r="F12636" t="s">
        <v>8260</v>
      </c>
      <c r="G12636" t="s">
        <v>29</v>
      </c>
      <c r="H12636" s="5">
        <v>360.3</v>
      </c>
      <c r="I12636" s="5">
        <v>360.2998</v>
      </c>
      <c r="J12636" s="5">
        <v>2.0000000000663901E-4</v>
      </c>
      <c r="K12636" s="5">
        <v>360.3</v>
      </c>
      <c r="L12636" s="5">
        <v>0</v>
      </c>
      <c r="M12636" t="str">
        <f>IF(ISERROR(VLOOKUP(A12636,'[1]Ecart validé'!$A:$A,1,FALSE)),Z12636,"Ecart Validé")</f>
        <v>valid</v>
      </c>
      <c r="R12636" t="s">
        <v>30</v>
      </c>
      <c r="X12636"/>
      <c r="Y12636"/>
      <c r="Z12636" t="s">
        <v>31</v>
      </c>
    </row>
    <row r="12637" spans="1:26" x14ac:dyDescent="0.3">
      <c r="A12637" t="s">
        <v>15571</v>
      </c>
      <c r="B12637" t="s">
        <v>7587</v>
      </c>
      <c r="C12637">
        <v>107626</v>
      </c>
      <c r="D12637" t="str">
        <f>+VLOOKUP(C12637,Param!K:L,2,FALSE)</f>
        <v>PANPOR - PRODUTOS ALIMENTARES, S.A.</v>
      </c>
      <c r="E12637" t="s">
        <v>8025</v>
      </c>
      <c r="F12637" t="s">
        <v>8262</v>
      </c>
      <c r="G12637" t="s">
        <v>29</v>
      </c>
      <c r="H12637" s="5">
        <v>1284.1099999999999</v>
      </c>
      <c r="I12637" s="5">
        <v>1284.1116</v>
      </c>
      <c r="J12637" s="5">
        <v>-1.6000000000531099E-3</v>
      </c>
      <c r="K12637" s="5">
        <v>1284.1099999999999</v>
      </c>
      <c r="L12637" s="5">
        <v>0</v>
      </c>
      <c r="M12637" t="str">
        <f>IF(ISERROR(VLOOKUP(A12637,'[1]Ecart validé'!$A:$A,1,FALSE)),Z12637,"Ecart Validé")</f>
        <v>valid</v>
      </c>
      <c r="R12637" t="s">
        <v>30</v>
      </c>
      <c r="X12637"/>
      <c r="Y12637"/>
      <c r="Z12637" t="s">
        <v>31</v>
      </c>
    </row>
    <row r="12638" spans="1:26" x14ac:dyDescent="0.3">
      <c r="A12638" t="s">
        <v>15572</v>
      </c>
      <c r="B12638" t="s">
        <v>7587</v>
      </c>
      <c r="C12638">
        <v>107626</v>
      </c>
      <c r="D12638" t="str">
        <f>+VLOOKUP(C12638,Param!K:L,2,FALSE)</f>
        <v>PANPOR - PRODUTOS ALIMENTARES, S.A.</v>
      </c>
      <c r="E12638" t="s">
        <v>8025</v>
      </c>
      <c r="F12638" t="s">
        <v>8264</v>
      </c>
      <c r="G12638" t="s">
        <v>29</v>
      </c>
      <c r="H12638" s="5">
        <v>2672.52</v>
      </c>
      <c r="I12638" s="5">
        <v>2672.5164</v>
      </c>
      <c r="J12638" s="5">
        <v>3.6000000000058199E-3</v>
      </c>
      <c r="K12638" s="5">
        <v>2672.52</v>
      </c>
      <c r="L12638" s="5">
        <v>0</v>
      </c>
      <c r="M12638" t="str">
        <f>IF(ISERROR(VLOOKUP(A12638,'[1]Ecart validé'!$A:$A,1,FALSE)),Z12638,"Ecart Validé")</f>
        <v>valid</v>
      </c>
      <c r="R12638" t="s">
        <v>30</v>
      </c>
      <c r="X12638"/>
      <c r="Y12638"/>
      <c r="Z12638" t="s">
        <v>31</v>
      </c>
    </row>
    <row r="12639" spans="1:26" x14ac:dyDescent="0.3">
      <c r="A12639" t="s">
        <v>15573</v>
      </c>
      <c r="B12639" t="s">
        <v>7587</v>
      </c>
      <c r="C12639">
        <v>107626</v>
      </c>
      <c r="D12639" t="str">
        <f>+VLOOKUP(C12639,Param!K:L,2,FALSE)</f>
        <v>PANPOR - PRODUTOS ALIMENTARES, S.A.</v>
      </c>
      <c r="E12639" t="s">
        <v>8025</v>
      </c>
      <c r="F12639" t="s">
        <v>8266</v>
      </c>
      <c r="G12639" t="s">
        <v>29</v>
      </c>
      <c r="H12639" s="5">
        <v>2964.37</v>
      </c>
      <c r="I12639" s="5">
        <v>2964.3688999999999</v>
      </c>
      <c r="J12639" s="5">
        <v>1.09999999995125E-3</v>
      </c>
      <c r="K12639" s="5">
        <v>2964.37</v>
      </c>
      <c r="L12639" s="5">
        <v>0</v>
      </c>
      <c r="M12639" t="str">
        <f>IF(ISERROR(VLOOKUP(A12639,'[1]Ecart validé'!$A:$A,1,FALSE)),Z12639,"Ecart Validé")</f>
        <v>valid</v>
      </c>
      <c r="R12639" t="s">
        <v>30</v>
      </c>
      <c r="X12639"/>
      <c r="Y12639"/>
      <c r="Z12639" t="s">
        <v>31</v>
      </c>
    </row>
    <row r="12640" spans="1:26" x14ac:dyDescent="0.3">
      <c r="A12640" t="s">
        <v>15574</v>
      </c>
      <c r="B12640" t="s">
        <v>7587</v>
      </c>
      <c r="C12640">
        <v>119258</v>
      </c>
      <c r="D12640" t="str">
        <f>+VLOOKUP(C12640,Param!K:L,2,FALSE)</f>
        <v>EPMF, LDA</v>
      </c>
      <c r="E12640" t="s">
        <v>8039</v>
      </c>
      <c r="F12640" t="s">
        <v>8260</v>
      </c>
      <c r="G12640" t="s">
        <v>29</v>
      </c>
      <c r="H12640" s="5">
        <v>204.89</v>
      </c>
      <c r="I12640" s="5">
        <v>204.8869</v>
      </c>
      <c r="J12640" s="5">
        <v>3.0999999999892199E-3</v>
      </c>
      <c r="K12640" s="5">
        <v>204.89</v>
      </c>
      <c r="L12640" s="5">
        <v>0</v>
      </c>
      <c r="M12640" t="str">
        <f>IF(ISERROR(VLOOKUP(A12640,'[1]Ecart validé'!$A:$A,1,FALSE)),Z12640,"Ecart Validé")</f>
        <v>valid</v>
      </c>
      <c r="R12640" t="s">
        <v>30</v>
      </c>
      <c r="X12640"/>
      <c r="Y12640"/>
      <c r="Z12640" t="s">
        <v>31</v>
      </c>
    </row>
    <row r="12641" spans="1:26" x14ac:dyDescent="0.3">
      <c r="A12641" t="s">
        <v>15575</v>
      </c>
      <c r="B12641" t="s">
        <v>7587</v>
      </c>
      <c r="C12641">
        <v>119258</v>
      </c>
      <c r="D12641" t="str">
        <f>+VLOOKUP(C12641,Param!K:L,2,FALSE)</f>
        <v>EPMF, LDA</v>
      </c>
      <c r="E12641" t="s">
        <v>8039</v>
      </c>
      <c r="F12641" t="s">
        <v>8262</v>
      </c>
      <c r="G12641" t="s">
        <v>29</v>
      </c>
      <c r="H12641" s="5">
        <v>689.5</v>
      </c>
      <c r="I12641" s="5">
        <v>689.49969999999996</v>
      </c>
      <c r="J12641" s="5">
        <v>3.0000000003838003E-4</v>
      </c>
      <c r="K12641" s="5">
        <v>689.5</v>
      </c>
      <c r="L12641" s="5">
        <v>0</v>
      </c>
      <c r="M12641" t="str">
        <f>IF(ISERROR(VLOOKUP(A12641,'[1]Ecart validé'!$A:$A,1,FALSE)),Z12641,"Ecart Validé")</f>
        <v>valid</v>
      </c>
      <c r="R12641" t="s">
        <v>30</v>
      </c>
      <c r="X12641"/>
      <c r="Y12641"/>
      <c r="Z12641" t="s">
        <v>31</v>
      </c>
    </row>
    <row r="12642" spans="1:26" x14ac:dyDescent="0.3">
      <c r="A12642" t="s">
        <v>15576</v>
      </c>
      <c r="B12642" t="s">
        <v>7587</v>
      </c>
      <c r="C12642">
        <v>119258</v>
      </c>
      <c r="D12642" t="str">
        <f>+VLOOKUP(C12642,Param!K:L,2,FALSE)</f>
        <v>EPMF, LDA</v>
      </c>
      <c r="E12642" t="s">
        <v>8039</v>
      </c>
      <c r="F12642" t="s">
        <v>8264</v>
      </c>
      <c r="G12642" t="s">
        <v>29</v>
      </c>
      <c r="H12642" s="5">
        <v>17.079999999999998</v>
      </c>
      <c r="I12642" s="5">
        <v>17.081499999999998</v>
      </c>
      <c r="J12642" s="5">
        <v>-1.5000000000000499E-3</v>
      </c>
      <c r="K12642" s="5">
        <v>17.079999999999998</v>
      </c>
      <c r="L12642" s="5">
        <v>0</v>
      </c>
      <c r="M12642" t="str">
        <f>IF(ISERROR(VLOOKUP(A12642,'[1]Ecart validé'!$A:$A,1,FALSE)),Z12642,"Ecart Validé")</f>
        <v>valid</v>
      </c>
      <c r="R12642" t="s">
        <v>30</v>
      </c>
      <c r="X12642"/>
      <c r="Y12642"/>
      <c r="Z12642" t="s">
        <v>31</v>
      </c>
    </row>
    <row r="12643" spans="1:26" x14ac:dyDescent="0.3">
      <c r="A12643" t="s">
        <v>15577</v>
      </c>
      <c r="B12643" t="s">
        <v>7587</v>
      </c>
      <c r="C12643">
        <v>119258</v>
      </c>
      <c r="D12643" t="str">
        <f>+VLOOKUP(C12643,Param!K:L,2,FALSE)</f>
        <v>EPMF, LDA</v>
      </c>
      <c r="E12643" t="s">
        <v>8039</v>
      </c>
      <c r="F12643" t="s">
        <v>8266</v>
      </c>
      <c r="G12643" t="s">
        <v>29</v>
      </c>
      <c r="H12643" s="5">
        <v>89.72</v>
      </c>
      <c r="I12643" s="5">
        <v>89.721100000000007</v>
      </c>
      <c r="J12643" s="5">
        <v>-1.1000000000080899E-3</v>
      </c>
      <c r="K12643" s="5">
        <v>89.72</v>
      </c>
      <c r="L12643" s="5">
        <v>0</v>
      </c>
      <c r="M12643" t="str">
        <f>IF(ISERROR(VLOOKUP(A12643,'[1]Ecart validé'!$A:$A,1,FALSE)),Z12643,"Ecart Validé")</f>
        <v>valid</v>
      </c>
      <c r="R12643" t="s">
        <v>30</v>
      </c>
      <c r="X12643"/>
      <c r="Y12643"/>
      <c r="Z12643" t="s">
        <v>31</v>
      </c>
    </row>
    <row r="12644" spans="1:26" x14ac:dyDescent="0.3">
      <c r="A12644" t="s">
        <v>15578</v>
      </c>
      <c r="B12644" t="s">
        <v>7587</v>
      </c>
      <c r="C12644">
        <v>121893</v>
      </c>
      <c r="D12644" t="str">
        <f>+VLOOKUP(C12644,Param!K:L,2,FALSE)</f>
        <v>PURE EFFECT, LDA</v>
      </c>
      <c r="E12644" t="s">
        <v>8046</v>
      </c>
      <c r="F12644" t="s">
        <v>8260</v>
      </c>
      <c r="G12644" t="s">
        <v>29</v>
      </c>
      <c r="H12644" s="5">
        <v>21.37</v>
      </c>
      <c r="I12644" s="5">
        <v>21.374500000000001</v>
      </c>
      <c r="J12644" s="5">
        <v>-4.5000000000001697E-3</v>
      </c>
      <c r="K12644" s="5">
        <v>21.37</v>
      </c>
      <c r="L12644" s="5">
        <v>0</v>
      </c>
      <c r="M12644" t="str">
        <f>IF(ISERROR(VLOOKUP(A12644,'[1]Ecart validé'!$A:$A,1,FALSE)),Z12644,"Ecart Validé")</f>
        <v>valid</v>
      </c>
      <c r="R12644" t="s">
        <v>30</v>
      </c>
      <c r="X12644"/>
      <c r="Y12644"/>
      <c r="Z12644" t="s">
        <v>31</v>
      </c>
    </row>
    <row r="12645" spans="1:26" x14ac:dyDescent="0.3">
      <c r="A12645" t="s">
        <v>15579</v>
      </c>
      <c r="B12645" t="s">
        <v>7587</v>
      </c>
      <c r="C12645">
        <v>121893</v>
      </c>
      <c r="D12645" t="str">
        <f>+VLOOKUP(C12645,Param!K:L,2,FALSE)</f>
        <v>PURE EFFECT, LDA</v>
      </c>
      <c r="E12645" t="s">
        <v>8046</v>
      </c>
      <c r="F12645" t="s">
        <v>8262</v>
      </c>
      <c r="G12645" t="s">
        <v>29</v>
      </c>
      <c r="H12645" s="5">
        <v>2.56</v>
      </c>
      <c r="I12645" s="5">
        <v>2.5575000000000001</v>
      </c>
      <c r="J12645" s="5">
        <v>2.4999999999999402E-3</v>
      </c>
      <c r="K12645" s="5">
        <v>2.56</v>
      </c>
      <c r="L12645" s="5">
        <v>0</v>
      </c>
      <c r="M12645" t="str">
        <f>IF(ISERROR(VLOOKUP(A12645,'[1]Ecart validé'!$A:$A,1,FALSE)),Z12645,"Ecart Validé")</f>
        <v>valid</v>
      </c>
      <c r="R12645" t="s">
        <v>30</v>
      </c>
      <c r="X12645"/>
      <c r="Y12645"/>
      <c r="Z12645" t="s">
        <v>31</v>
      </c>
    </row>
    <row r="12646" spans="1:26" x14ac:dyDescent="0.3">
      <c r="A12646" t="s">
        <v>15580</v>
      </c>
      <c r="B12646" t="s">
        <v>7587</v>
      </c>
      <c r="C12646">
        <v>121893</v>
      </c>
      <c r="D12646" t="str">
        <f>+VLOOKUP(C12646,Param!K:L,2,FALSE)</f>
        <v>PURE EFFECT, LDA</v>
      </c>
      <c r="E12646" t="s">
        <v>8046</v>
      </c>
      <c r="F12646" t="s">
        <v>8264</v>
      </c>
      <c r="G12646" t="s">
        <v>29</v>
      </c>
      <c r="H12646" s="5">
        <v>19.07</v>
      </c>
      <c r="I12646" s="5">
        <v>19.070900000000002</v>
      </c>
      <c r="J12646" s="5">
        <v>-9.0000000000145497E-4</v>
      </c>
      <c r="K12646" s="5">
        <v>19.07</v>
      </c>
      <c r="L12646" s="5">
        <v>0</v>
      </c>
      <c r="M12646" t="str">
        <f>IF(ISERROR(VLOOKUP(A12646,'[1]Ecart validé'!$A:$A,1,FALSE)),Z12646,"Ecart Validé")</f>
        <v>valid</v>
      </c>
      <c r="R12646" t="s">
        <v>30</v>
      </c>
      <c r="X12646"/>
      <c r="Y12646"/>
      <c r="Z12646" t="s">
        <v>31</v>
      </c>
    </row>
    <row r="12647" spans="1:26" x14ac:dyDescent="0.3">
      <c r="A12647" t="s">
        <v>15581</v>
      </c>
      <c r="B12647" t="s">
        <v>7587</v>
      </c>
      <c r="C12647">
        <v>121893</v>
      </c>
      <c r="D12647" t="str">
        <f>+VLOOKUP(C12647,Param!K:L,2,FALSE)</f>
        <v>PURE EFFECT, LDA</v>
      </c>
      <c r="E12647" t="s">
        <v>8046</v>
      </c>
      <c r="F12647" t="s">
        <v>8266</v>
      </c>
      <c r="G12647" t="s">
        <v>29</v>
      </c>
      <c r="H12647" s="5">
        <v>94.48</v>
      </c>
      <c r="I12647" s="5">
        <v>94.478700000000003</v>
      </c>
      <c r="J12647" s="5">
        <v>1.3000000000005199E-3</v>
      </c>
      <c r="K12647" s="5">
        <v>94.48</v>
      </c>
      <c r="L12647" s="5">
        <v>0</v>
      </c>
      <c r="M12647" t="str">
        <f>IF(ISERROR(VLOOKUP(A12647,'[1]Ecart validé'!$A:$A,1,FALSE)),Z12647,"Ecart Validé")</f>
        <v>valid</v>
      </c>
      <c r="R12647" t="s">
        <v>30</v>
      </c>
      <c r="X12647"/>
      <c r="Y12647"/>
      <c r="Z12647" t="s">
        <v>31</v>
      </c>
    </row>
    <row r="12648" spans="1:26" x14ac:dyDescent="0.3">
      <c r="A12648" t="s">
        <v>15582</v>
      </c>
      <c r="B12648" t="s">
        <v>7587</v>
      </c>
      <c r="C12648">
        <v>178005</v>
      </c>
      <c r="D12648" t="str">
        <f>+VLOOKUP(C12648,Param!K:L,2,FALSE)</f>
        <v>IN SPIRIT II - DESIGN E PRODUÇÃO GRÁFICA, LDA</v>
      </c>
      <c r="E12648" t="s">
        <v>8051</v>
      </c>
      <c r="F12648" t="s">
        <v>8260</v>
      </c>
      <c r="G12648" t="s">
        <v>29</v>
      </c>
      <c r="H12648" s="5">
        <v>29.44</v>
      </c>
      <c r="I12648" s="5">
        <v>29.436</v>
      </c>
      <c r="J12648" s="5">
        <v>4.0000000000013297E-3</v>
      </c>
      <c r="K12648" s="5">
        <v>29.44</v>
      </c>
      <c r="L12648" s="5">
        <v>0</v>
      </c>
      <c r="M12648" t="str">
        <f>IF(ISERROR(VLOOKUP(A12648,'[1]Ecart validé'!$A:$A,1,FALSE)),Z12648,"Ecart Validé")</f>
        <v>valid</v>
      </c>
      <c r="R12648" t="s">
        <v>30</v>
      </c>
      <c r="X12648"/>
      <c r="Y12648"/>
      <c r="Z12648" t="s">
        <v>31</v>
      </c>
    </row>
    <row r="12649" spans="1:26" x14ac:dyDescent="0.3">
      <c r="A12649" t="s">
        <v>15583</v>
      </c>
      <c r="B12649" t="s">
        <v>7587</v>
      </c>
      <c r="C12649">
        <v>178005</v>
      </c>
      <c r="D12649" t="str">
        <f>+VLOOKUP(C12649,Param!K:L,2,FALSE)</f>
        <v>IN SPIRIT II - DESIGN E PRODUÇÃO GRÁFICA, LDA</v>
      </c>
      <c r="E12649" t="s">
        <v>8051</v>
      </c>
      <c r="F12649" t="s">
        <v>8262</v>
      </c>
      <c r="G12649" t="s">
        <v>29</v>
      </c>
      <c r="H12649" s="5">
        <v>68.739999999999995</v>
      </c>
      <c r="I12649" s="5">
        <v>68.738699999999994</v>
      </c>
      <c r="J12649" s="5">
        <v>1.3000000000005199E-3</v>
      </c>
      <c r="K12649" s="5">
        <v>68.739999999999995</v>
      </c>
      <c r="L12649" s="5">
        <v>0</v>
      </c>
      <c r="M12649" t="str">
        <f>IF(ISERROR(VLOOKUP(A12649,'[1]Ecart validé'!$A:$A,1,FALSE)),Z12649,"Ecart Validé")</f>
        <v>valid</v>
      </c>
      <c r="R12649" t="s">
        <v>30</v>
      </c>
      <c r="X12649"/>
      <c r="Y12649"/>
      <c r="Z12649" t="s">
        <v>31</v>
      </c>
    </row>
    <row r="12650" spans="1:26" x14ac:dyDescent="0.3">
      <c r="A12650" t="s">
        <v>15584</v>
      </c>
      <c r="B12650" t="s">
        <v>7587</v>
      </c>
      <c r="C12650">
        <v>178005</v>
      </c>
      <c r="D12650" t="str">
        <f>+VLOOKUP(C12650,Param!K:L,2,FALSE)</f>
        <v>IN SPIRIT II - DESIGN E PRODUÇÃO GRÁFICA, LDA</v>
      </c>
      <c r="E12650" t="s">
        <v>8051</v>
      </c>
      <c r="F12650" t="s">
        <v>8264</v>
      </c>
      <c r="G12650" t="s">
        <v>29</v>
      </c>
      <c r="H12650" s="5">
        <v>84.48</v>
      </c>
      <c r="I12650" s="5">
        <v>84.478999999999999</v>
      </c>
      <c r="J12650" s="5">
        <v>1.0000000000047701E-3</v>
      </c>
      <c r="K12650" s="5">
        <v>84.48</v>
      </c>
      <c r="L12650" s="5">
        <v>0</v>
      </c>
      <c r="M12650" t="str">
        <f>IF(ISERROR(VLOOKUP(A12650,'[1]Ecart validé'!$A:$A,1,FALSE)),Z12650,"Ecart Validé")</f>
        <v>valid</v>
      </c>
      <c r="R12650" t="s">
        <v>30</v>
      </c>
      <c r="X12650"/>
      <c r="Y12650"/>
      <c r="Z12650" t="s">
        <v>31</v>
      </c>
    </row>
    <row r="12651" spans="1:26" x14ac:dyDescent="0.3">
      <c r="A12651" t="s">
        <v>15585</v>
      </c>
      <c r="B12651" t="s">
        <v>7587</v>
      </c>
      <c r="C12651">
        <v>178005</v>
      </c>
      <c r="D12651" t="str">
        <f>+VLOOKUP(C12651,Param!K:L,2,FALSE)</f>
        <v>IN SPIRIT II - DESIGN E PRODUÇÃO GRÁFICA, LDA</v>
      </c>
      <c r="E12651" t="s">
        <v>8051</v>
      </c>
      <c r="F12651" t="s">
        <v>8266</v>
      </c>
      <c r="G12651" t="s">
        <v>29</v>
      </c>
      <c r="H12651" s="5">
        <v>115.84</v>
      </c>
      <c r="I12651" s="5">
        <v>115.8399</v>
      </c>
      <c r="J12651" s="5">
        <v>1.0000000000331901E-4</v>
      </c>
      <c r="K12651" s="5">
        <v>115.84</v>
      </c>
      <c r="L12651" s="5">
        <v>0</v>
      </c>
      <c r="M12651" t="str">
        <f>IF(ISERROR(VLOOKUP(A12651,'[1]Ecart validé'!$A:$A,1,FALSE)),Z12651,"Ecart Validé")</f>
        <v>valid</v>
      </c>
      <c r="R12651" t="s">
        <v>30</v>
      </c>
      <c r="X12651"/>
      <c r="Y12651"/>
      <c r="Z12651" t="s">
        <v>31</v>
      </c>
    </row>
    <row r="12652" spans="1:26" x14ac:dyDescent="0.3">
      <c r="A12652" t="s">
        <v>15586</v>
      </c>
      <c r="B12652" t="s">
        <v>7587</v>
      </c>
      <c r="C12652">
        <v>178426</v>
      </c>
      <c r="D12652" t="str">
        <f>+VLOOKUP(C12652,Param!K:L,2,FALSE)</f>
        <v>REFRIGE - SOCIEDADE INDUSTRIAL DE REFRIGERANTES, S.A. (Coca Cola Iberian Partners))</v>
      </c>
      <c r="E12652" t="s">
        <v>8056</v>
      </c>
      <c r="F12652" t="s">
        <v>8260</v>
      </c>
      <c r="G12652" t="s">
        <v>29</v>
      </c>
      <c r="H12652" s="5">
        <v>236.18</v>
      </c>
      <c r="I12652" s="5">
        <v>236.1825</v>
      </c>
      <c r="J12652" s="5">
        <v>-2.4999999999977202E-3</v>
      </c>
      <c r="K12652" s="5">
        <v>236.18</v>
      </c>
      <c r="L12652" s="5">
        <v>0</v>
      </c>
      <c r="M12652" t="str">
        <f>IF(ISERROR(VLOOKUP(A12652,'[1]Ecart validé'!$A:$A,1,FALSE)),Z12652,"Ecart Validé")</f>
        <v>valid</v>
      </c>
      <c r="R12652" t="s">
        <v>30</v>
      </c>
      <c r="X12652"/>
      <c r="Y12652"/>
      <c r="Z12652" t="s">
        <v>31</v>
      </c>
    </row>
    <row r="12653" spans="1:26" x14ac:dyDescent="0.3">
      <c r="A12653" t="s">
        <v>15587</v>
      </c>
      <c r="B12653" t="s">
        <v>7587</v>
      </c>
      <c r="C12653">
        <v>178426</v>
      </c>
      <c r="D12653" t="str">
        <f>+VLOOKUP(C12653,Param!K:L,2,FALSE)</f>
        <v>REFRIGE - SOCIEDADE INDUSTRIAL DE REFRIGERANTES, S.A. (Coca Cola Iberian Partners))</v>
      </c>
      <c r="E12653" t="s">
        <v>8056</v>
      </c>
      <c r="F12653" t="s">
        <v>8262</v>
      </c>
      <c r="G12653" t="s">
        <v>29</v>
      </c>
      <c r="H12653" s="5">
        <v>680.43</v>
      </c>
      <c r="I12653" s="5">
        <v>680.43</v>
      </c>
      <c r="J12653" s="5">
        <v>0</v>
      </c>
      <c r="K12653" s="5">
        <v>680.43</v>
      </c>
      <c r="L12653" s="5">
        <v>0</v>
      </c>
      <c r="M12653" t="str">
        <f>IF(ISERROR(VLOOKUP(A12653,'[1]Ecart validé'!$A:$A,1,FALSE)),Z12653,"Ecart Validé")</f>
        <v>valid</v>
      </c>
      <c r="R12653" t="s">
        <v>30</v>
      </c>
      <c r="X12653"/>
      <c r="Y12653"/>
      <c r="Z12653" t="s">
        <v>31</v>
      </c>
    </row>
    <row r="12654" spans="1:26" x14ac:dyDescent="0.3">
      <c r="A12654" t="s">
        <v>15588</v>
      </c>
      <c r="B12654" t="s">
        <v>7587</v>
      </c>
      <c r="C12654">
        <v>178426</v>
      </c>
      <c r="D12654" t="str">
        <f>+VLOOKUP(C12654,Param!K:L,2,FALSE)</f>
        <v>REFRIGE - SOCIEDADE INDUSTRIAL DE REFRIGERANTES, S.A. (Coca Cola Iberian Partners))</v>
      </c>
      <c r="E12654" t="s">
        <v>8056</v>
      </c>
      <c r="F12654" t="s">
        <v>8264</v>
      </c>
      <c r="G12654" t="s">
        <v>29</v>
      </c>
      <c r="H12654" s="5">
        <v>1000.12</v>
      </c>
      <c r="I12654" s="5">
        <v>1000.1174999999999</v>
      </c>
      <c r="J12654" s="5">
        <v>2.5000000000545601E-3</v>
      </c>
      <c r="K12654" s="5">
        <v>1000.12</v>
      </c>
      <c r="L12654" s="5">
        <v>0</v>
      </c>
      <c r="M12654" t="str">
        <f>IF(ISERROR(VLOOKUP(A12654,'[1]Ecart validé'!$A:$A,1,FALSE)),Z12654,"Ecart Validé")</f>
        <v>valid</v>
      </c>
      <c r="R12654" t="s">
        <v>30</v>
      </c>
      <c r="X12654"/>
      <c r="Y12654"/>
      <c r="Z12654" t="s">
        <v>31</v>
      </c>
    </row>
    <row r="12655" spans="1:26" x14ac:dyDescent="0.3">
      <c r="A12655" t="s">
        <v>15589</v>
      </c>
      <c r="B12655" t="s">
        <v>7587</v>
      </c>
      <c r="C12655">
        <v>178426</v>
      </c>
      <c r="D12655" t="str">
        <f>+VLOOKUP(C12655,Param!K:L,2,FALSE)</f>
        <v>REFRIGE - SOCIEDADE INDUSTRIAL DE REFRIGERANTES, S.A. (Coca Cola Iberian Partners))</v>
      </c>
      <c r="E12655" t="s">
        <v>8056</v>
      </c>
      <c r="F12655" t="s">
        <v>8266</v>
      </c>
      <c r="G12655" t="s">
        <v>29</v>
      </c>
      <c r="H12655" s="5">
        <v>875.94</v>
      </c>
      <c r="I12655" s="5">
        <v>875.93550000000005</v>
      </c>
      <c r="J12655" s="5">
        <v>4.5000000000072699E-3</v>
      </c>
      <c r="K12655" s="5">
        <v>875.94</v>
      </c>
      <c r="L12655" s="5">
        <v>0</v>
      </c>
      <c r="M12655" t="str">
        <f>IF(ISERROR(VLOOKUP(A12655,'[1]Ecart validé'!$A:$A,1,FALSE)),Z12655,"Ecart Validé")</f>
        <v>valid</v>
      </c>
      <c r="R12655" t="s">
        <v>30</v>
      </c>
      <c r="X12655"/>
      <c r="Y12655"/>
      <c r="Z12655" t="s">
        <v>31</v>
      </c>
    </row>
    <row r="12656" spans="1:26" x14ac:dyDescent="0.3">
      <c r="A12656" t="s">
        <v>15590</v>
      </c>
      <c r="B12656" t="s">
        <v>7587</v>
      </c>
      <c r="C12656">
        <v>182830</v>
      </c>
      <c r="D12656" t="str">
        <f>+VLOOKUP(C12656,Param!K:L,2,FALSE)</f>
        <v>IDA AO BOSQUE - DECORAÇÃO E FLORES, LDA</v>
      </c>
      <c r="E12656" t="s">
        <v>8064</v>
      </c>
      <c r="F12656" t="s">
        <v>8260</v>
      </c>
      <c r="G12656" t="s">
        <v>29</v>
      </c>
      <c r="H12656" s="5">
        <v>69.150000000000006</v>
      </c>
      <c r="I12656" s="5">
        <v>69.149000000000001</v>
      </c>
      <c r="J12656" s="5">
        <v>1.0000000000047701E-3</v>
      </c>
      <c r="K12656" s="5">
        <v>69.150000000000006</v>
      </c>
      <c r="L12656" s="5">
        <v>0</v>
      </c>
      <c r="M12656" t="str">
        <f>IF(ISERROR(VLOOKUP(A12656,'[1]Ecart validé'!$A:$A,1,FALSE)),Z12656,"Ecart Validé")</f>
        <v>valid</v>
      </c>
      <c r="R12656" t="s">
        <v>30</v>
      </c>
      <c r="X12656"/>
      <c r="Y12656"/>
      <c r="Z12656" t="s">
        <v>31</v>
      </c>
    </row>
    <row r="12657" spans="1:26" x14ac:dyDescent="0.3">
      <c r="A12657" t="s">
        <v>15591</v>
      </c>
      <c r="B12657" t="s">
        <v>7587</v>
      </c>
      <c r="C12657">
        <v>182830</v>
      </c>
      <c r="D12657" t="str">
        <f>+VLOOKUP(C12657,Param!K:L,2,FALSE)</f>
        <v>IDA AO BOSQUE - DECORAÇÃO E FLORES, LDA</v>
      </c>
      <c r="E12657" t="s">
        <v>8064</v>
      </c>
      <c r="F12657" t="s">
        <v>8262</v>
      </c>
      <c r="G12657" t="s">
        <v>29</v>
      </c>
      <c r="H12657" s="5">
        <v>97.08</v>
      </c>
      <c r="I12657" s="5">
        <v>97.076700000000002</v>
      </c>
      <c r="J12657" s="5">
        <v>3.2999999999958601E-3</v>
      </c>
      <c r="K12657" s="5">
        <v>97.08</v>
      </c>
      <c r="L12657" s="5">
        <v>0</v>
      </c>
      <c r="M12657" t="str">
        <f>IF(ISERROR(VLOOKUP(A12657,'[1]Ecart validé'!$A:$A,1,FALSE)),Z12657,"Ecart Validé")</f>
        <v>valid</v>
      </c>
      <c r="R12657" t="s">
        <v>30</v>
      </c>
      <c r="X12657"/>
      <c r="Y12657"/>
      <c r="Z12657" t="s">
        <v>31</v>
      </c>
    </row>
    <row r="12658" spans="1:26" x14ac:dyDescent="0.3">
      <c r="A12658" t="s">
        <v>15592</v>
      </c>
      <c r="B12658" t="s">
        <v>7587</v>
      </c>
      <c r="C12658">
        <v>182830</v>
      </c>
      <c r="D12658" t="str">
        <f>+VLOOKUP(C12658,Param!K:L,2,FALSE)</f>
        <v>IDA AO BOSQUE - DECORAÇÃO E FLORES, LDA</v>
      </c>
      <c r="E12658" t="s">
        <v>8064</v>
      </c>
      <c r="F12658" t="s">
        <v>8264</v>
      </c>
      <c r="G12658" t="s">
        <v>29</v>
      </c>
      <c r="H12658" s="5">
        <v>107.44</v>
      </c>
      <c r="I12658" s="5">
        <v>107.44029999999999</v>
      </c>
      <c r="J12658" s="5">
        <v>-2.99999999995748E-4</v>
      </c>
      <c r="K12658" s="5">
        <v>107.44</v>
      </c>
      <c r="L12658" s="5">
        <v>0</v>
      </c>
      <c r="M12658" t="str">
        <f>IF(ISERROR(VLOOKUP(A12658,'[1]Ecart validé'!$A:$A,1,FALSE)),Z12658,"Ecart Validé")</f>
        <v>valid</v>
      </c>
      <c r="R12658" t="s">
        <v>30</v>
      </c>
      <c r="X12658"/>
      <c r="Y12658"/>
      <c r="Z12658" t="s">
        <v>31</v>
      </c>
    </row>
    <row r="12659" spans="1:26" x14ac:dyDescent="0.3">
      <c r="A12659" t="s">
        <v>15593</v>
      </c>
      <c r="B12659" t="s">
        <v>7587</v>
      </c>
      <c r="C12659">
        <v>182830</v>
      </c>
      <c r="D12659" t="str">
        <f>+VLOOKUP(C12659,Param!K:L,2,FALSE)</f>
        <v>IDA AO BOSQUE - DECORAÇÃO E FLORES, LDA</v>
      </c>
      <c r="E12659" t="s">
        <v>8064</v>
      </c>
      <c r="F12659" t="s">
        <v>8266</v>
      </c>
      <c r="G12659" t="s">
        <v>29</v>
      </c>
      <c r="H12659" s="5">
        <v>113.41</v>
      </c>
      <c r="I12659" s="5">
        <v>113.411</v>
      </c>
      <c r="J12659" s="5">
        <v>-1.0000000000047701E-3</v>
      </c>
      <c r="K12659" s="5">
        <v>113.41</v>
      </c>
      <c r="L12659" s="5">
        <v>0</v>
      </c>
      <c r="M12659" t="str">
        <f>IF(ISERROR(VLOOKUP(A12659,'[1]Ecart validé'!$A:$A,1,FALSE)),Z12659,"Ecart Validé")</f>
        <v>valid</v>
      </c>
      <c r="R12659" t="s">
        <v>30</v>
      </c>
      <c r="X12659"/>
      <c r="Y12659"/>
      <c r="Z12659" t="s">
        <v>31</v>
      </c>
    </row>
    <row r="12660" spans="1:26" x14ac:dyDescent="0.3">
      <c r="A12660" t="s">
        <v>15594</v>
      </c>
      <c r="B12660" t="s">
        <v>7587</v>
      </c>
      <c r="C12660">
        <v>207253</v>
      </c>
      <c r="D12660" t="str">
        <f>+VLOOKUP(C12660,Param!K:L,2,FALSE)</f>
        <v>RENTOKIL INITIAL PORTUGAL - SERVIÇOS DE PROTECÇÃO AMBIENTAL, LDA</v>
      </c>
      <c r="E12660" t="s">
        <v>8074</v>
      </c>
      <c r="F12660" t="s">
        <v>8260</v>
      </c>
      <c r="G12660" t="s">
        <v>29</v>
      </c>
      <c r="H12660" s="5">
        <v>244.47</v>
      </c>
      <c r="I12660" s="5">
        <v>244.46700000000001</v>
      </c>
      <c r="J12660" s="5">
        <v>2.9999999999858998E-3</v>
      </c>
      <c r="K12660" s="5">
        <v>244.47</v>
      </c>
      <c r="L12660" s="5">
        <v>0</v>
      </c>
      <c r="M12660" t="str">
        <f>IF(ISERROR(VLOOKUP(A12660,'[1]Ecart validé'!$A:$A,1,FALSE)),Z12660,"Ecart Validé")</f>
        <v>valid</v>
      </c>
      <c r="R12660" t="s">
        <v>30</v>
      </c>
      <c r="X12660"/>
      <c r="Y12660"/>
      <c r="Z12660" t="s">
        <v>31</v>
      </c>
    </row>
    <row r="12661" spans="1:26" x14ac:dyDescent="0.3">
      <c r="A12661" t="s">
        <v>15595</v>
      </c>
      <c r="B12661" t="s">
        <v>7587</v>
      </c>
      <c r="C12661">
        <v>207253</v>
      </c>
      <c r="D12661" t="str">
        <f>+VLOOKUP(C12661,Param!K:L,2,FALSE)</f>
        <v>RENTOKIL INITIAL PORTUGAL - SERVIÇOS DE PROTECÇÃO AMBIENTAL, LDA</v>
      </c>
      <c r="E12661" t="s">
        <v>8074</v>
      </c>
      <c r="F12661" t="s">
        <v>8262</v>
      </c>
      <c r="G12661" t="s">
        <v>29</v>
      </c>
      <c r="H12661" s="5">
        <v>274.45999999999998</v>
      </c>
      <c r="I12661" s="5">
        <v>274.45699999999999</v>
      </c>
      <c r="J12661" s="5">
        <v>2.9999999999858998E-3</v>
      </c>
      <c r="K12661" s="5">
        <v>274.45999999999998</v>
      </c>
      <c r="L12661" s="5">
        <v>0</v>
      </c>
      <c r="M12661" t="str">
        <f>IF(ISERROR(VLOOKUP(A12661,'[1]Ecart validé'!$A:$A,1,FALSE)),Z12661,"Ecart Validé")</f>
        <v>valid</v>
      </c>
      <c r="R12661" t="s">
        <v>30</v>
      </c>
      <c r="X12661"/>
      <c r="Y12661"/>
      <c r="Z12661" t="s">
        <v>31</v>
      </c>
    </row>
    <row r="12662" spans="1:26" x14ac:dyDescent="0.3">
      <c r="A12662" t="s">
        <v>15596</v>
      </c>
      <c r="B12662" t="s">
        <v>7587</v>
      </c>
      <c r="C12662">
        <v>207253</v>
      </c>
      <c r="D12662" t="str">
        <f>+VLOOKUP(C12662,Param!K:L,2,FALSE)</f>
        <v>RENTOKIL INITIAL PORTUGAL - SERVIÇOS DE PROTECÇÃO AMBIENTAL, LDA</v>
      </c>
      <c r="E12662" t="s">
        <v>8074</v>
      </c>
      <c r="F12662" t="s">
        <v>8264</v>
      </c>
      <c r="G12662" t="s">
        <v>29</v>
      </c>
      <c r="H12662" s="5">
        <v>305.99</v>
      </c>
      <c r="I12662" s="5">
        <v>305.99169999999998</v>
      </c>
      <c r="J12662" s="5">
        <v>-1.6999999999711599E-3</v>
      </c>
      <c r="K12662" s="5">
        <v>305.99</v>
      </c>
      <c r="L12662" s="5">
        <v>0</v>
      </c>
      <c r="M12662" t="str">
        <f>IF(ISERROR(VLOOKUP(A12662,'[1]Ecart validé'!$A:$A,1,FALSE)),Z12662,"Ecart Validé")</f>
        <v>valid</v>
      </c>
      <c r="R12662" t="s">
        <v>30</v>
      </c>
      <c r="X12662"/>
      <c r="Y12662"/>
      <c r="Z12662" t="s">
        <v>31</v>
      </c>
    </row>
    <row r="12663" spans="1:26" x14ac:dyDescent="0.3">
      <c r="A12663" t="s">
        <v>15597</v>
      </c>
      <c r="B12663" t="s">
        <v>7587</v>
      </c>
      <c r="C12663">
        <v>207253</v>
      </c>
      <c r="D12663" t="str">
        <f>+VLOOKUP(C12663,Param!K:L,2,FALSE)</f>
        <v>RENTOKIL INITIAL PORTUGAL - SERVIÇOS DE PROTECÇÃO AMBIENTAL, LDA</v>
      </c>
      <c r="E12663" t="s">
        <v>8074</v>
      </c>
      <c r="F12663" t="s">
        <v>8266</v>
      </c>
      <c r="G12663" t="s">
        <v>29</v>
      </c>
      <c r="H12663" s="5">
        <v>268.81</v>
      </c>
      <c r="I12663" s="5">
        <v>268.81439999999998</v>
      </c>
      <c r="J12663" s="5">
        <v>-4.3999999999755303E-3</v>
      </c>
      <c r="K12663" s="5">
        <v>268.81</v>
      </c>
      <c r="L12663" s="5">
        <v>0</v>
      </c>
      <c r="M12663" t="str">
        <f>IF(ISERROR(VLOOKUP(A12663,'[1]Ecart validé'!$A:$A,1,FALSE)),Z12663,"Ecart Validé")</f>
        <v>valid</v>
      </c>
      <c r="R12663" t="s">
        <v>30</v>
      </c>
      <c r="X12663"/>
      <c r="Y12663"/>
      <c r="Z12663" t="s">
        <v>31</v>
      </c>
    </row>
    <row r="12664" spans="1:26" x14ac:dyDescent="0.3">
      <c r="A12664" t="s">
        <v>15598</v>
      </c>
      <c r="B12664" t="s">
        <v>7587</v>
      </c>
      <c r="C12664">
        <v>210330</v>
      </c>
      <c r="D12664" t="str">
        <f>+VLOOKUP(C12664,Param!K:L,2,FALSE)</f>
        <v>AMBIMED - GESTÃO AMBIENTAL, LDA</v>
      </c>
      <c r="E12664" t="s">
        <v>8079</v>
      </c>
      <c r="F12664" t="s">
        <v>8260</v>
      </c>
      <c r="G12664" t="s">
        <v>29</v>
      </c>
      <c r="H12664" s="5">
        <v>55.15</v>
      </c>
      <c r="I12664" s="5">
        <v>55.147799999999997</v>
      </c>
      <c r="J12664" s="5">
        <v>2.2000000000019699E-3</v>
      </c>
      <c r="K12664" s="5">
        <v>55.15</v>
      </c>
      <c r="L12664" s="5">
        <v>0</v>
      </c>
      <c r="M12664" t="str">
        <f>IF(ISERROR(VLOOKUP(A12664,'[1]Ecart validé'!$A:$A,1,FALSE)),Z12664,"Ecart Validé")</f>
        <v>valid</v>
      </c>
      <c r="R12664" t="s">
        <v>30</v>
      </c>
      <c r="X12664"/>
      <c r="Y12664"/>
      <c r="Z12664" t="s">
        <v>31</v>
      </c>
    </row>
    <row r="12665" spans="1:26" x14ac:dyDescent="0.3">
      <c r="A12665" t="s">
        <v>15599</v>
      </c>
      <c r="B12665" t="s">
        <v>7587</v>
      </c>
      <c r="C12665">
        <v>210330</v>
      </c>
      <c r="D12665" t="str">
        <f>+VLOOKUP(C12665,Param!K:L,2,FALSE)</f>
        <v>AMBIMED - GESTÃO AMBIENTAL, LDA</v>
      </c>
      <c r="E12665" t="s">
        <v>8079</v>
      </c>
      <c r="F12665" t="s">
        <v>8262</v>
      </c>
      <c r="G12665" t="s">
        <v>29</v>
      </c>
      <c r="H12665" s="5">
        <v>167.25</v>
      </c>
      <c r="I12665" s="5">
        <v>167.24700000000001</v>
      </c>
      <c r="J12665" s="5">
        <v>2.9999999999858998E-3</v>
      </c>
      <c r="K12665" s="5">
        <v>167.25</v>
      </c>
      <c r="L12665" s="5">
        <v>0</v>
      </c>
      <c r="M12665" t="str">
        <f>IF(ISERROR(VLOOKUP(A12665,'[1]Ecart validé'!$A:$A,1,FALSE)),Z12665,"Ecart Validé")</f>
        <v>valid</v>
      </c>
      <c r="R12665" t="s">
        <v>30</v>
      </c>
      <c r="X12665"/>
      <c r="Y12665"/>
      <c r="Z12665" t="s">
        <v>31</v>
      </c>
    </row>
    <row r="12666" spans="1:26" x14ac:dyDescent="0.3">
      <c r="A12666" t="s">
        <v>15600</v>
      </c>
      <c r="B12666" t="s">
        <v>7587</v>
      </c>
      <c r="C12666">
        <v>210330</v>
      </c>
      <c r="D12666" t="str">
        <f>+VLOOKUP(C12666,Param!K:L,2,FALSE)</f>
        <v>AMBIMED - GESTÃO AMBIENTAL, LDA</v>
      </c>
      <c r="E12666" t="s">
        <v>8079</v>
      </c>
      <c r="F12666" t="s">
        <v>8264</v>
      </c>
      <c r="G12666" t="s">
        <v>29</v>
      </c>
      <c r="H12666" s="5">
        <v>107.15</v>
      </c>
      <c r="I12666" s="5">
        <v>107.15430000000001</v>
      </c>
      <c r="J12666" s="5">
        <v>-4.3000000000006297E-3</v>
      </c>
      <c r="K12666" s="5">
        <v>107.15</v>
      </c>
      <c r="L12666" s="5">
        <v>0</v>
      </c>
      <c r="M12666" t="str">
        <f>IF(ISERROR(VLOOKUP(A12666,'[1]Ecart validé'!$A:$A,1,FALSE)),Z12666,"Ecart Validé")</f>
        <v>valid</v>
      </c>
      <c r="R12666" t="s">
        <v>30</v>
      </c>
      <c r="X12666"/>
      <c r="Y12666"/>
      <c r="Z12666" t="s">
        <v>31</v>
      </c>
    </row>
    <row r="12667" spans="1:26" x14ac:dyDescent="0.3">
      <c r="A12667" t="s">
        <v>15601</v>
      </c>
      <c r="B12667" t="s">
        <v>7587</v>
      </c>
      <c r="C12667">
        <v>211193</v>
      </c>
      <c r="D12667" t="str">
        <f>+VLOOKUP(C12667,Param!K:L,2,FALSE)</f>
        <v>AMORIM CORK SERVICES, LDA</v>
      </c>
      <c r="E12667" t="s">
        <v>8084</v>
      </c>
      <c r="F12667" t="s">
        <v>8260</v>
      </c>
      <c r="G12667" t="s">
        <v>29</v>
      </c>
      <c r="H12667" s="5">
        <v>28.04</v>
      </c>
      <c r="I12667" s="5">
        <v>28.040700000000001</v>
      </c>
      <c r="J12667" s="5">
        <v>-7.0000000000192098E-4</v>
      </c>
      <c r="K12667" s="5">
        <v>28.04</v>
      </c>
      <c r="L12667" s="5">
        <v>0</v>
      </c>
      <c r="M12667" t="str">
        <f>IF(ISERROR(VLOOKUP(A12667,'[1]Ecart validé'!$A:$A,1,FALSE)),Z12667,"Ecart Validé")</f>
        <v>valid</v>
      </c>
      <c r="R12667" t="s">
        <v>30</v>
      </c>
      <c r="X12667"/>
      <c r="Y12667"/>
      <c r="Z12667" t="s">
        <v>31</v>
      </c>
    </row>
    <row r="12668" spans="1:26" x14ac:dyDescent="0.3">
      <c r="A12668" t="s">
        <v>15602</v>
      </c>
      <c r="B12668" t="s">
        <v>7587</v>
      </c>
      <c r="C12668">
        <v>211193</v>
      </c>
      <c r="D12668" t="str">
        <f>+VLOOKUP(C12668,Param!K:L,2,FALSE)</f>
        <v>AMORIM CORK SERVICES, LDA</v>
      </c>
      <c r="E12668" t="s">
        <v>8084</v>
      </c>
      <c r="F12668" t="s">
        <v>8262</v>
      </c>
      <c r="G12668" t="s">
        <v>29</v>
      </c>
      <c r="H12668" s="5">
        <v>25.32</v>
      </c>
      <c r="I12668" s="5">
        <v>25.3201</v>
      </c>
      <c r="J12668" s="5">
        <v>-9.9999999999766901E-5</v>
      </c>
      <c r="K12668" s="5">
        <v>25.32</v>
      </c>
      <c r="L12668" s="5">
        <v>0</v>
      </c>
      <c r="M12668" t="str">
        <f>IF(ISERROR(VLOOKUP(A12668,'[1]Ecart validé'!$A:$A,1,FALSE)),Z12668,"Ecart Validé")</f>
        <v>valid</v>
      </c>
      <c r="R12668" t="s">
        <v>30</v>
      </c>
      <c r="X12668"/>
      <c r="Y12668"/>
      <c r="Z12668" t="s">
        <v>31</v>
      </c>
    </row>
    <row r="12669" spans="1:26" x14ac:dyDescent="0.3">
      <c r="A12669" t="s">
        <v>15603</v>
      </c>
      <c r="B12669" t="s">
        <v>7587</v>
      </c>
      <c r="C12669">
        <v>211193</v>
      </c>
      <c r="D12669" t="str">
        <f>+VLOOKUP(C12669,Param!K:L,2,FALSE)</f>
        <v>AMORIM CORK SERVICES, LDA</v>
      </c>
      <c r="E12669" t="s">
        <v>8084</v>
      </c>
      <c r="F12669" t="s">
        <v>8264</v>
      </c>
      <c r="G12669" t="s">
        <v>29</v>
      </c>
      <c r="H12669" s="5">
        <v>25.32</v>
      </c>
      <c r="I12669" s="5">
        <v>25.3201</v>
      </c>
      <c r="J12669" s="5">
        <v>-9.9999999999766901E-5</v>
      </c>
      <c r="K12669" s="5">
        <v>25.32</v>
      </c>
      <c r="L12669" s="5">
        <v>0</v>
      </c>
      <c r="M12669" t="str">
        <f>IF(ISERROR(VLOOKUP(A12669,'[1]Ecart validé'!$A:$A,1,FALSE)),Z12669,"Ecart Validé")</f>
        <v>valid</v>
      </c>
      <c r="R12669" t="s">
        <v>30</v>
      </c>
      <c r="X12669"/>
      <c r="Y12669"/>
      <c r="Z12669" t="s">
        <v>31</v>
      </c>
    </row>
    <row r="12670" spans="1:26" x14ac:dyDescent="0.3">
      <c r="A12670" t="s">
        <v>15604</v>
      </c>
      <c r="B12670" t="s">
        <v>7587</v>
      </c>
      <c r="C12670">
        <v>211193</v>
      </c>
      <c r="D12670" t="str">
        <f>+VLOOKUP(C12670,Param!K:L,2,FALSE)</f>
        <v>AMORIM CORK SERVICES, LDA</v>
      </c>
      <c r="E12670" t="s">
        <v>8084</v>
      </c>
      <c r="F12670" t="s">
        <v>8266</v>
      </c>
      <c r="G12670" t="s">
        <v>29</v>
      </c>
      <c r="H12670" s="5">
        <v>25.32</v>
      </c>
      <c r="I12670" s="5">
        <v>25.3201</v>
      </c>
      <c r="J12670" s="5">
        <v>-9.9999999999766901E-5</v>
      </c>
      <c r="K12670" s="5">
        <v>25.32</v>
      </c>
      <c r="L12670" s="5">
        <v>0</v>
      </c>
      <c r="M12670" t="str">
        <f>IF(ISERROR(VLOOKUP(A12670,'[1]Ecart validé'!$A:$A,1,FALSE)),Z12670,"Ecart Validé")</f>
        <v>valid</v>
      </c>
      <c r="R12670" t="s">
        <v>30</v>
      </c>
      <c r="X12670"/>
      <c r="Y12670"/>
      <c r="Z12670" t="s">
        <v>31</v>
      </c>
    </row>
    <row r="12671" spans="1:26" x14ac:dyDescent="0.3">
      <c r="A12671" t="s">
        <v>15605</v>
      </c>
      <c r="B12671" t="s">
        <v>7587</v>
      </c>
      <c r="C12671">
        <v>212134</v>
      </c>
      <c r="D12671" t="str">
        <f>+VLOOKUP(C12671,Param!K:L,2,FALSE)</f>
        <v>HJFR PUBLICIDADE E CONSTRUÇÃO, UNIPESSOAL, LDA</v>
      </c>
      <c r="E12671" t="s">
        <v>8089</v>
      </c>
      <c r="F12671" t="s">
        <v>8260</v>
      </c>
      <c r="G12671" t="s">
        <v>29</v>
      </c>
      <c r="H12671" s="5">
        <v>12.82</v>
      </c>
      <c r="I12671" s="5">
        <v>12.8184</v>
      </c>
      <c r="J12671" s="5">
        <v>1.5999999999998201E-3</v>
      </c>
      <c r="K12671" s="5">
        <v>12.82</v>
      </c>
      <c r="L12671" s="5">
        <v>0</v>
      </c>
      <c r="M12671" t="str">
        <f>IF(ISERROR(VLOOKUP(A12671,'[1]Ecart validé'!$A:$A,1,FALSE)),Z12671,"Ecart Validé")</f>
        <v>valid</v>
      </c>
      <c r="R12671" t="s">
        <v>30</v>
      </c>
      <c r="X12671"/>
      <c r="Y12671"/>
      <c r="Z12671" t="s">
        <v>31</v>
      </c>
    </row>
    <row r="12672" spans="1:26" x14ac:dyDescent="0.3">
      <c r="A12672" t="s">
        <v>15606</v>
      </c>
      <c r="B12672" t="s">
        <v>7587</v>
      </c>
      <c r="C12672">
        <v>212134</v>
      </c>
      <c r="D12672" t="str">
        <f>+VLOOKUP(C12672,Param!K:L,2,FALSE)</f>
        <v>HJFR PUBLICIDADE E CONSTRUÇÃO, UNIPESSOAL, LDA</v>
      </c>
      <c r="E12672" t="s">
        <v>8089</v>
      </c>
      <c r="F12672" t="s">
        <v>8262</v>
      </c>
      <c r="G12672" t="s">
        <v>29</v>
      </c>
      <c r="H12672" s="5">
        <v>9.0500000000000007</v>
      </c>
      <c r="I12672" s="5">
        <v>9.0490999999999993</v>
      </c>
      <c r="J12672" s="5">
        <v>9.0000000000145497E-4</v>
      </c>
      <c r="K12672" s="5">
        <v>9.0500000000000007</v>
      </c>
      <c r="L12672" s="5">
        <v>0</v>
      </c>
      <c r="M12672" t="str">
        <f>IF(ISERROR(VLOOKUP(A12672,'[1]Ecart validé'!$A:$A,1,FALSE)),Z12672,"Ecart Validé")</f>
        <v>valid</v>
      </c>
      <c r="R12672" t="s">
        <v>30</v>
      </c>
      <c r="X12672"/>
      <c r="Y12672"/>
      <c r="Z12672" t="s">
        <v>31</v>
      </c>
    </row>
    <row r="12673" spans="1:26" x14ac:dyDescent="0.3">
      <c r="A12673" t="s">
        <v>15607</v>
      </c>
      <c r="B12673" t="s">
        <v>7587</v>
      </c>
      <c r="C12673">
        <v>212134</v>
      </c>
      <c r="D12673" t="str">
        <f>+VLOOKUP(C12673,Param!K:L,2,FALSE)</f>
        <v>HJFR PUBLICIDADE E CONSTRUÇÃO, UNIPESSOAL, LDA</v>
      </c>
      <c r="E12673" t="s">
        <v>8089</v>
      </c>
      <c r="F12673" t="s">
        <v>8264</v>
      </c>
      <c r="G12673" t="s">
        <v>29</v>
      </c>
      <c r="H12673" s="5">
        <v>23.89</v>
      </c>
      <c r="I12673" s="5">
        <v>23.894600000000001</v>
      </c>
      <c r="J12673" s="5">
        <v>-4.5999999999999297E-3</v>
      </c>
      <c r="K12673" s="5">
        <v>23.89</v>
      </c>
      <c r="L12673" s="5">
        <v>0</v>
      </c>
      <c r="M12673" t="str">
        <f>IF(ISERROR(VLOOKUP(A12673,'[1]Ecart validé'!$A:$A,1,FALSE)),Z12673,"Ecart Validé")</f>
        <v>valid</v>
      </c>
      <c r="R12673" t="s">
        <v>30</v>
      </c>
      <c r="X12673"/>
      <c r="Y12673"/>
      <c r="Z12673" t="s">
        <v>31</v>
      </c>
    </row>
    <row r="12674" spans="1:26" x14ac:dyDescent="0.3">
      <c r="A12674" t="s">
        <v>15608</v>
      </c>
      <c r="B12674" t="s">
        <v>7587</v>
      </c>
      <c r="C12674">
        <v>212134</v>
      </c>
      <c r="D12674" t="str">
        <f>+VLOOKUP(C12674,Param!K:L,2,FALSE)</f>
        <v>HJFR PUBLICIDADE E CONSTRUÇÃO, UNIPESSOAL, LDA</v>
      </c>
      <c r="E12674" t="s">
        <v>8089</v>
      </c>
      <c r="F12674" t="s">
        <v>8266</v>
      </c>
      <c r="G12674" t="s">
        <v>29</v>
      </c>
      <c r="H12674" s="5">
        <v>8.39</v>
      </c>
      <c r="I12674" s="5">
        <v>8.3854000000000006</v>
      </c>
      <c r="J12674" s="5">
        <v>4.5999999999999297E-3</v>
      </c>
      <c r="K12674" s="5">
        <v>8.39</v>
      </c>
      <c r="L12674" s="5">
        <v>0</v>
      </c>
      <c r="M12674" t="str">
        <f>IF(ISERROR(VLOOKUP(A12674,'[1]Ecart validé'!$A:$A,1,FALSE)),Z12674,"Ecart Validé")</f>
        <v>valid</v>
      </c>
      <c r="R12674" t="s">
        <v>30</v>
      </c>
      <c r="X12674"/>
      <c r="Y12674"/>
      <c r="Z12674" t="s">
        <v>31</v>
      </c>
    </row>
    <row r="12675" spans="1:26" x14ac:dyDescent="0.3">
      <c r="A12675" t="s">
        <v>15609</v>
      </c>
      <c r="B12675" t="s">
        <v>7587</v>
      </c>
      <c r="C12675">
        <v>212357</v>
      </c>
      <c r="D12675" t="str">
        <f>+VLOOKUP(C12675,Param!K:L,2,FALSE)</f>
        <v>TALKGREEN - EQUIPAMENTOS DE TELECOMUNICAÇÕES E INFRA - ESTRUTURAS, LDA</v>
      </c>
      <c r="E12675" t="s">
        <v>8094</v>
      </c>
      <c r="F12675" t="s">
        <v>8260</v>
      </c>
      <c r="G12675" t="s">
        <v>29</v>
      </c>
      <c r="H12675" s="5">
        <v>21.79</v>
      </c>
      <c r="I12675" s="5">
        <v>21.794899999999998</v>
      </c>
      <c r="J12675" s="5">
        <v>-4.8999999999992296E-3</v>
      </c>
      <c r="K12675" s="5">
        <v>21.79</v>
      </c>
      <c r="L12675" s="5">
        <v>0</v>
      </c>
      <c r="M12675" t="str">
        <f>IF(ISERROR(VLOOKUP(A12675,'[1]Ecart validé'!$A:$A,1,FALSE)),Z12675,"Ecart Validé")</f>
        <v>valid</v>
      </c>
      <c r="R12675" t="s">
        <v>30</v>
      </c>
      <c r="X12675"/>
      <c r="Y12675"/>
      <c r="Z12675" t="s">
        <v>31</v>
      </c>
    </row>
    <row r="12676" spans="1:26" x14ac:dyDescent="0.3">
      <c r="A12676" t="s">
        <v>15610</v>
      </c>
      <c r="B12676" t="s">
        <v>7587</v>
      </c>
      <c r="C12676">
        <v>212357</v>
      </c>
      <c r="D12676" t="str">
        <f>+VLOOKUP(C12676,Param!K:L,2,FALSE)</f>
        <v>TALKGREEN - EQUIPAMENTOS DE TELECOMUNICAÇÕES E INFRA - ESTRUTURAS, LDA</v>
      </c>
      <c r="E12676" t="s">
        <v>8094</v>
      </c>
      <c r="F12676" t="s">
        <v>8262</v>
      </c>
      <c r="G12676" t="s">
        <v>29</v>
      </c>
      <c r="H12676" s="5">
        <v>21.79</v>
      </c>
      <c r="I12676" s="5">
        <v>21.794899999999998</v>
      </c>
      <c r="J12676" s="5">
        <v>-4.8999999999992296E-3</v>
      </c>
      <c r="K12676" s="5">
        <v>21.79</v>
      </c>
      <c r="L12676" s="5">
        <v>0</v>
      </c>
      <c r="M12676" t="str">
        <f>IF(ISERROR(VLOOKUP(A12676,'[1]Ecart validé'!$A:$A,1,FALSE)),Z12676,"Ecart Validé")</f>
        <v>valid</v>
      </c>
      <c r="R12676" t="s">
        <v>30</v>
      </c>
      <c r="X12676"/>
      <c r="Y12676"/>
      <c r="Z12676" t="s">
        <v>31</v>
      </c>
    </row>
    <row r="12677" spans="1:26" x14ac:dyDescent="0.3">
      <c r="A12677" t="s">
        <v>15611</v>
      </c>
      <c r="B12677" t="s">
        <v>7587</v>
      </c>
      <c r="C12677">
        <v>212357</v>
      </c>
      <c r="D12677" t="str">
        <f>+VLOOKUP(C12677,Param!K:L,2,FALSE)</f>
        <v>TALKGREEN - EQUIPAMENTOS DE TELECOMUNICAÇÕES E INFRA - ESTRUTURAS, LDA</v>
      </c>
      <c r="E12677" t="s">
        <v>8094</v>
      </c>
      <c r="F12677" t="s">
        <v>8264</v>
      </c>
      <c r="G12677" t="s">
        <v>29</v>
      </c>
      <c r="H12677" s="5">
        <v>50.75</v>
      </c>
      <c r="I12677" s="5">
        <v>50.746299999999998</v>
      </c>
      <c r="J12677" s="5">
        <v>3.7000000000020298E-3</v>
      </c>
      <c r="K12677" s="5">
        <v>50.75</v>
      </c>
      <c r="L12677" s="5">
        <v>0</v>
      </c>
      <c r="M12677" t="str">
        <f>IF(ISERROR(VLOOKUP(A12677,'[1]Ecart validé'!$A:$A,1,FALSE)),Z12677,"Ecart Validé")</f>
        <v>valid</v>
      </c>
      <c r="R12677" t="s">
        <v>30</v>
      </c>
      <c r="X12677"/>
      <c r="Y12677"/>
      <c r="Z12677" t="s">
        <v>31</v>
      </c>
    </row>
    <row r="12678" spans="1:26" x14ac:dyDescent="0.3">
      <c r="A12678" t="s">
        <v>15612</v>
      </c>
      <c r="B12678" t="s">
        <v>7587</v>
      </c>
      <c r="C12678">
        <v>212357</v>
      </c>
      <c r="D12678" t="str">
        <f>+VLOOKUP(C12678,Param!K:L,2,FALSE)</f>
        <v>TALKGREEN - EQUIPAMENTOS DE TELECOMUNICAÇÕES E INFRA - ESTRUTURAS, LDA</v>
      </c>
      <c r="E12678" t="s">
        <v>8094</v>
      </c>
      <c r="F12678" t="s">
        <v>8266</v>
      </c>
      <c r="G12678" t="s">
        <v>29</v>
      </c>
      <c r="H12678" s="5">
        <v>39.67</v>
      </c>
      <c r="I12678" s="5">
        <v>39.6736</v>
      </c>
      <c r="J12678" s="5">
        <v>-3.5999999999987101E-3</v>
      </c>
      <c r="K12678" s="5">
        <v>39.67</v>
      </c>
      <c r="L12678" s="5">
        <v>0</v>
      </c>
      <c r="M12678" t="str">
        <f>IF(ISERROR(VLOOKUP(A12678,'[1]Ecart validé'!$A:$A,1,FALSE)),Z12678,"Ecart Validé")</f>
        <v>valid</v>
      </c>
      <c r="R12678" t="s">
        <v>30</v>
      </c>
      <c r="X12678"/>
      <c r="Y12678"/>
      <c r="Z12678" t="s">
        <v>31</v>
      </c>
    </row>
    <row r="12679" spans="1:26" x14ac:dyDescent="0.3">
      <c r="A12679" t="s">
        <v>15613</v>
      </c>
      <c r="B12679" t="s">
        <v>7587</v>
      </c>
      <c r="C12679">
        <v>213676</v>
      </c>
      <c r="D12679" t="str">
        <f>+VLOOKUP(C12679,Param!K:L,2,FALSE)</f>
        <v>ILUNION LAVANDARIAS DE PORTUGAL UNIPESSOAL,LDA (antes AGENDALFAZEMA)</v>
      </c>
      <c r="E12679" t="s">
        <v>8099</v>
      </c>
      <c r="F12679" t="s">
        <v>8260</v>
      </c>
      <c r="G12679" t="s">
        <v>29</v>
      </c>
      <c r="H12679" s="5">
        <v>210.6</v>
      </c>
      <c r="I12679" s="5">
        <v>210.60480000000001</v>
      </c>
      <c r="J12679" s="5">
        <v>-4.8000000000172297E-3</v>
      </c>
      <c r="K12679" s="5">
        <v>210.6</v>
      </c>
      <c r="L12679" s="5">
        <v>0</v>
      </c>
      <c r="M12679" t="str">
        <f>IF(ISERROR(VLOOKUP(A12679,'[1]Ecart validé'!$A:$A,1,FALSE)),Z12679,"Ecart Validé")</f>
        <v>valid</v>
      </c>
      <c r="R12679" t="s">
        <v>30</v>
      </c>
      <c r="X12679"/>
      <c r="Y12679"/>
      <c r="Z12679" t="s">
        <v>31</v>
      </c>
    </row>
    <row r="12680" spans="1:26" x14ac:dyDescent="0.3">
      <c r="A12680" t="s">
        <v>15614</v>
      </c>
      <c r="B12680" t="s">
        <v>7587</v>
      </c>
      <c r="C12680">
        <v>213676</v>
      </c>
      <c r="D12680" t="str">
        <f>+VLOOKUP(C12680,Param!K:L,2,FALSE)</f>
        <v>ILUNION LAVANDARIAS DE PORTUGAL UNIPESSOAL,LDA (antes AGENDALFAZEMA)</v>
      </c>
      <c r="E12680" t="s">
        <v>8099</v>
      </c>
      <c r="F12680" t="s">
        <v>8262</v>
      </c>
      <c r="G12680" t="s">
        <v>29</v>
      </c>
      <c r="H12680" s="5">
        <v>442.68</v>
      </c>
      <c r="I12680" s="5">
        <v>442.68220000000002</v>
      </c>
      <c r="J12680" s="5">
        <v>-2.2000000000161799E-3</v>
      </c>
      <c r="K12680" s="5">
        <v>442.68</v>
      </c>
      <c r="L12680" s="5">
        <v>0</v>
      </c>
      <c r="M12680" t="str">
        <f>IF(ISERROR(VLOOKUP(A12680,'[1]Ecart validé'!$A:$A,1,FALSE)),Z12680,"Ecart Validé")</f>
        <v>valid</v>
      </c>
      <c r="R12680" t="s">
        <v>30</v>
      </c>
      <c r="X12680"/>
      <c r="Y12680"/>
      <c r="Z12680" t="s">
        <v>31</v>
      </c>
    </row>
    <row r="12681" spans="1:26" x14ac:dyDescent="0.3">
      <c r="A12681" t="s">
        <v>15615</v>
      </c>
      <c r="B12681" t="s">
        <v>7587</v>
      </c>
      <c r="C12681">
        <v>213676</v>
      </c>
      <c r="D12681" t="str">
        <f>+VLOOKUP(C12681,Param!K:L,2,FALSE)</f>
        <v>ILUNION LAVANDARIAS DE PORTUGAL UNIPESSOAL,LDA (antes AGENDALFAZEMA)</v>
      </c>
      <c r="E12681" t="s">
        <v>8099</v>
      </c>
      <c r="F12681" t="s">
        <v>8264</v>
      </c>
      <c r="G12681" t="s">
        <v>29</v>
      </c>
      <c r="H12681" s="5">
        <v>682.06999999999903</v>
      </c>
      <c r="I12681" s="5">
        <v>682.06949999999995</v>
      </c>
      <c r="J12681" s="5">
        <v>4.9999999998817603E-4</v>
      </c>
      <c r="K12681" s="5">
        <v>682.06999999999903</v>
      </c>
      <c r="L12681" s="5">
        <v>0</v>
      </c>
      <c r="M12681" t="str">
        <f>IF(ISERROR(VLOOKUP(A12681,'[1]Ecart validé'!$A:$A,1,FALSE)),Z12681,"Ecart Validé")</f>
        <v>valid</v>
      </c>
      <c r="R12681" t="s">
        <v>30</v>
      </c>
      <c r="X12681"/>
      <c r="Y12681"/>
      <c r="Z12681" t="s">
        <v>31</v>
      </c>
    </row>
    <row r="12682" spans="1:26" x14ac:dyDescent="0.3">
      <c r="A12682" t="s">
        <v>15616</v>
      </c>
      <c r="B12682" t="s">
        <v>7587</v>
      </c>
      <c r="C12682">
        <v>213676</v>
      </c>
      <c r="D12682" t="str">
        <f>+VLOOKUP(C12682,Param!K:L,2,FALSE)</f>
        <v>ILUNION LAVANDARIAS DE PORTUGAL UNIPESSOAL,LDA (antes AGENDALFAZEMA)</v>
      </c>
      <c r="E12682" t="s">
        <v>8099</v>
      </c>
      <c r="F12682" t="s">
        <v>8266</v>
      </c>
      <c r="G12682" t="s">
        <v>29</v>
      </c>
      <c r="H12682" s="5">
        <v>847.93</v>
      </c>
      <c r="I12682" s="5">
        <v>847.92769999999996</v>
      </c>
      <c r="J12682" s="5">
        <v>2.29999999999108E-3</v>
      </c>
      <c r="K12682" s="5">
        <v>847.93</v>
      </c>
      <c r="L12682" s="5">
        <v>0</v>
      </c>
      <c r="M12682" t="str">
        <f>IF(ISERROR(VLOOKUP(A12682,'[1]Ecart validé'!$A:$A,1,FALSE)),Z12682,"Ecart Validé")</f>
        <v>valid</v>
      </c>
      <c r="R12682" t="s">
        <v>30</v>
      </c>
      <c r="X12682"/>
      <c r="Y12682"/>
      <c r="Z12682" t="s">
        <v>31</v>
      </c>
    </row>
    <row r="12683" spans="1:26" x14ac:dyDescent="0.3">
      <c r="A12683" t="s">
        <v>15617</v>
      </c>
      <c r="B12683" t="s">
        <v>7587</v>
      </c>
      <c r="C12683">
        <v>215487</v>
      </c>
      <c r="D12683" t="str">
        <f>+VLOOKUP(C12683,Param!K:L,2,FALSE)</f>
        <v>PLURISEG, PROTECÇÃO DO PESSOAL E DAS INSTALAÇÕES, LDA</v>
      </c>
      <c r="E12683" t="s">
        <v>8104</v>
      </c>
      <c r="F12683" t="s">
        <v>8260</v>
      </c>
      <c r="G12683" t="s">
        <v>29</v>
      </c>
      <c r="H12683" s="5">
        <v>339.37</v>
      </c>
      <c r="I12683" s="5">
        <v>339.37040000000002</v>
      </c>
      <c r="J12683" s="5">
        <v>-4.0000000001327803E-4</v>
      </c>
      <c r="K12683" s="5">
        <v>339.37</v>
      </c>
      <c r="L12683" s="5">
        <v>0</v>
      </c>
      <c r="M12683" t="str">
        <f>IF(ISERROR(VLOOKUP(A12683,'[1]Ecart validé'!$A:$A,1,FALSE)),Z12683,"Ecart Validé")</f>
        <v>valid</v>
      </c>
      <c r="R12683" t="s">
        <v>30</v>
      </c>
      <c r="X12683"/>
      <c r="Y12683"/>
      <c r="Z12683" t="s">
        <v>31</v>
      </c>
    </row>
    <row r="12684" spans="1:26" x14ac:dyDescent="0.3">
      <c r="A12684" t="s">
        <v>15618</v>
      </c>
      <c r="B12684" t="s">
        <v>7587</v>
      </c>
      <c r="C12684">
        <v>215487</v>
      </c>
      <c r="D12684" t="str">
        <f>+VLOOKUP(C12684,Param!K:L,2,FALSE)</f>
        <v>PLURISEG, PROTECÇÃO DO PESSOAL E DAS INSTALAÇÕES, LDA</v>
      </c>
      <c r="E12684" t="s">
        <v>8104</v>
      </c>
      <c r="F12684" t="s">
        <v>8262</v>
      </c>
      <c r="G12684" t="s">
        <v>29</v>
      </c>
      <c r="H12684" s="5">
        <v>346.12</v>
      </c>
      <c r="I12684" s="5">
        <v>346.12119999999999</v>
      </c>
      <c r="J12684" s="5">
        <v>-1.1999999999829901E-3</v>
      </c>
      <c r="K12684" s="5">
        <v>346.12</v>
      </c>
      <c r="L12684" s="5">
        <v>0</v>
      </c>
      <c r="M12684" t="str">
        <f>IF(ISERROR(VLOOKUP(A12684,'[1]Ecart validé'!$A:$A,1,FALSE)),Z12684,"Ecart Validé")</f>
        <v>valid</v>
      </c>
      <c r="R12684" t="s">
        <v>30</v>
      </c>
      <c r="X12684"/>
      <c r="Y12684"/>
      <c r="Z12684" t="s">
        <v>31</v>
      </c>
    </row>
    <row r="12685" spans="1:26" x14ac:dyDescent="0.3">
      <c r="A12685" t="s">
        <v>15619</v>
      </c>
      <c r="B12685" t="s">
        <v>7587</v>
      </c>
      <c r="C12685">
        <v>215487</v>
      </c>
      <c r="D12685" t="str">
        <f>+VLOOKUP(C12685,Param!K:L,2,FALSE)</f>
        <v>PLURISEG, PROTECÇÃO DO PESSOAL E DAS INSTALAÇÕES, LDA</v>
      </c>
      <c r="E12685" t="s">
        <v>8104</v>
      </c>
      <c r="F12685" t="s">
        <v>8264</v>
      </c>
      <c r="G12685" t="s">
        <v>29</v>
      </c>
      <c r="H12685" s="5">
        <v>527.47</v>
      </c>
      <c r="I12685" s="5">
        <v>527.46579999999994</v>
      </c>
      <c r="J12685" s="5">
        <v>4.2000000000825804E-3</v>
      </c>
      <c r="K12685" s="5">
        <v>527.47</v>
      </c>
      <c r="L12685" s="5">
        <v>0</v>
      </c>
      <c r="M12685" t="str">
        <f>IF(ISERROR(VLOOKUP(A12685,'[1]Ecart validé'!$A:$A,1,FALSE)),Z12685,"Ecart Validé")</f>
        <v>valid</v>
      </c>
      <c r="R12685" t="s">
        <v>30</v>
      </c>
      <c r="X12685"/>
      <c r="Y12685"/>
      <c r="Z12685" t="s">
        <v>31</v>
      </c>
    </row>
    <row r="12686" spans="1:26" x14ac:dyDescent="0.3">
      <c r="A12686" t="s">
        <v>15620</v>
      </c>
      <c r="B12686" t="s">
        <v>7587</v>
      </c>
      <c r="C12686">
        <v>215487</v>
      </c>
      <c r="D12686" t="str">
        <f>+VLOOKUP(C12686,Param!K:L,2,FALSE)</f>
        <v>PLURISEG, PROTECÇÃO DO PESSOAL E DAS INSTALAÇÕES, LDA</v>
      </c>
      <c r="E12686" t="s">
        <v>8104</v>
      </c>
      <c r="F12686" t="s">
        <v>8266</v>
      </c>
      <c r="G12686" t="s">
        <v>29</v>
      </c>
      <c r="H12686" s="5">
        <v>479.94</v>
      </c>
      <c r="I12686" s="5">
        <v>479.93920000000003</v>
      </c>
      <c r="J12686" s="5">
        <v>7.9999999996971296E-4</v>
      </c>
      <c r="K12686" s="5">
        <v>479.94</v>
      </c>
      <c r="L12686" s="5">
        <v>0</v>
      </c>
      <c r="M12686" t="str">
        <f>IF(ISERROR(VLOOKUP(A12686,'[1]Ecart validé'!$A:$A,1,FALSE)),Z12686,"Ecart Validé")</f>
        <v>valid</v>
      </c>
      <c r="R12686" t="s">
        <v>30</v>
      </c>
      <c r="X12686"/>
      <c r="Y12686"/>
      <c r="Z12686" t="s">
        <v>31</v>
      </c>
    </row>
    <row r="12687" spans="1:26" x14ac:dyDescent="0.3">
      <c r="A12687" t="s">
        <v>15621</v>
      </c>
      <c r="B12687" t="s">
        <v>7587</v>
      </c>
      <c r="C12687">
        <v>234262</v>
      </c>
      <c r="D12687" t="str">
        <f>+VLOOKUP(C12687,Param!K:L,2,FALSE)</f>
        <v>EUROFIRMS EMPRESA DE TRABALHO TEMPORARIO, LDA</v>
      </c>
      <c r="E12687" t="s">
        <v>8113</v>
      </c>
      <c r="F12687" t="s">
        <v>8260</v>
      </c>
      <c r="G12687" t="s">
        <v>29</v>
      </c>
      <c r="H12687" s="5">
        <v>66.489999999999995</v>
      </c>
      <c r="I12687" s="5">
        <v>66.488799999999998</v>
      </c>
      <c r="J12687" s="5">
        <v>1.1999999999972001E-3</v>
      </c>
      <c r="K12687" s="5">
        <v>66.489999999999995</v>
      </c>
      <c r="L12687" s="5">
        <v>0</v>
      </c>
      <c r="M12687" t="str">
        <f>IF(ISERROR(VLOOKUP(A12687,'[1]Ecart validé'!$A:$A,1,FALSE)),Z12687,"Ecart Validé")</f>
        <v>valid</v>
      </c>
      <c r="R12687" t="s">
        <v>30</v>
      </c>
      <c r="X12687"/>
      <c r="Y12687"/>
      <c r="Z12687" t="s">
        <v>31</v>
      </c>
    </row>
    <row r="12688" spans="1:26" x14ac:dyDescent="0.3">
      <c r="A12688" t="s">
        <v>15622</v>
      </c>
      <c r="B12688" t="s">
        <v>7587</v>
      </c>
      <c r="C12688">
        <v>234262</v>
      </c>
      <c r="D12688" t="str">
        <f>+VLOOKUP(C12688,Param!K:L,2,FALSE)</f>
        <v>EUROFIRMS EMPRESA DE TRABALHO TEMPORARIO, LDA</v>
      </c>
      <c r="E12688" t="s">
        <v>8113</v>
      </c>
      <c r="F12688" t="s">
        <v>8262</v>
      </c>
      <c r="G12688" t="s">
        <v>29</v>
      </c>
      <c r="H12688" s="5">
        <v>95.88</v>
      </c>
      <c r="I12688" s="5">
        <v>95.876499999999993</v>
      </c>
      <c r="J12688" s="5">
        <v>3.5000000000024998E-3</v>
      </c>
      <c r="K12688" s="5">
        <v>95.88</v>
      </c>
      <c r="L12688" s="5">
        <v>0</v>
      </c>
      <c r="M12688" t="str">
        <f>IF(ISERROR(VLOOKUP(A12688,'[1]Ecart validé'!$A:$A,1,FALSE)),Z12688,"Ecart Validé")</f>
        <v>valid</v>
      </c>
      <c r="R12688" t="s">
        <v>30</v>
      </c>
      <c r="X12688"/>
      <c r="Y12688"/>
      <c r="Z12688" t="s">
        <v>31</v>
      </c>
    </row>
    <row r="12689" spans="1:26" x14ac:dyDescent="0.3">
      <c r="A12689" t="s">
        <v>15623</v>
      </c>
      <c r="B12689" t="s">
        <v>7587</v>
      </c>
      <c r="C12689">
        <v>234262</v>
      </c>
      <c r="D12689" t="str">
        <f>+VLOOKUP(C12689,Param!K:L,2,FALSE)</f>
        <v>EUROFIRMS EMPRESA DE TRABALHO TEMPORARIO, LDA</v>
      </c>
      <c r="E12689" t="s">
        <v>8113</v>
      </c>
      <c r="F12689" t="s">
        <v>8264</v>
      </c>
      <c r="G12689" t="s">
        <v>29</v>
      </c>
      <c r="H12689" s="5">
        <v>161.85</v>
      </c>
      <c r="I12689" s="5">
        <v>161.84889999999999</v>
      </c>
      <c r="J12689" s="5">
        <v>1.1000000000080899E-3</v>
      </c>
      <c r="K12689" s="5">
        <v>161.85</v>
      </c>
      <c r="L12689" s="5">
        <v>0</v>
      </c>
      <c r="M12689" t="str">
        <f>IF(ISERROR(VLOOKUP(A12689,'[1]Ecart validé'!$A:$A,1,FALSE)),Z12689,"Ecart Validé")</f>
        <v>valid</v>
      </c>
      <c r="R12689" t="s">
        <v>30</v>
      </c>
      <c r="X12689"/>
      <c r="Y12689"/>
      <c r="Z12689" t="s">
        <v>31</v>
      </c>
    </row>
    <row r="12690" spans="1:26" x14ac:dyDescent="0.3">
      <c r="A12690" t="s">
        <v>15624</v>
      </c>
      <c r="B12690" t="s">
        <v>7587</v>
      </c>
      <c r="C12690">
        <v>234262</v>
      </c>
      <c r="D12690" t="str">
        <f>+VLOOKUP(C12690,Param!K:L,2,FALSE)</f>
        <v>EUROFIRMS EMPRESA DE TRABALHO TEMPORARIO, LDA</v>
      </c>
      <c r="E12690" t="s">
        <v>8113</v>
      </c>
      <c r="F12690" t="s">
        <v>8266</v>
      </c>
      <c r="G12690" t="s">
        <v>29</v>
      </c>
      <c r="H12690" s="5">
        <v>831.93</v>
      </c>
      <c r="I12690" s="5">
        <v>831.93129999999996</v>
      </c>
      <c r="J12690" s="5">
        <v>-1.3000000000147299E-3</v>
      </c>
      <c r="K12690" s="5">
        <v>831.93</v>
      </c>
      <c r="L12690" s="5">
        <v>0</v>
      </c>
      <c r="M12690" t="str">
        <f>IF(ISERROR(VLOOKUP(A12690,'[1]Ecart validé'!$A:$A,1,FALSE)),Z12690,"Ecart Validé")</f>
        <v>valid</v>
      </c>
      <c r="R12690" t="s">
        <v>30</v>
      </c>
      <c r="X12690"/>
      <c r="Y12690"/>
      <c r="Z12690" t="s">
        <v>31</v>
      </c>
    </row>
    <row r="12691" spans="1:26" x14ac:dyDescent="0.3">
      <c r="A12691" t="s">
        <v>15625</v>
      </c>
      <c r="B12691" t="s">
        <v>7587</v>
      </c>
      <c r="C12691">
        <v>256140</v>
      </c>
      <c r="D12691" t="str">
        <f>+VLOOKUP(C12691,Param!K:L,2,FALSE)</f>
        <v>EVOCA IBERIA S.L.</v>
      </c>
      <c r="E12691" t="s">
        <v>8128</v>
      </c>
      <c r="F12691" t="s">
        <v>8260</v>
      </c>
      <c r="G12691" t="s">
        <v>29</v>
      </c>
      <c r="H12691" s="5">
        <v>25.68</v>
      </c>
      <c r="I12691" s="5">
        <v>25.679500000000001</v>
      </c>
      <c r="J12691" s="5">
        <v>4.9999999999883395E-4</v>
      </c>
      <c r="K12691" s="5">
        <v>25.68</v>
      </c>
      <c r="L12691" s="5">
        <v>0</v>
      </c>
      <c r="M12691" t="str">
        <f>IF(ISERROR(VLOOKUP(A12691,'[1]Ecart validé'!$A:$A,1,FALSE)),Z12691,"Ecart Validé")</f>
        <v>valid</v>
      </c>
      <c r="R12691" t="s">
        <v>30</v>
      </c>
      <c r="X12691"/>
      <c r="Y12691"/>
      <c r="Z12691" t="s">
        <v>31</v>
      </c>
    </row>
    <row r="12692" spans="1:26" x14ac:dyDescent="0.3">
      <c r="A12692" t="s">
        <v>15626</v>
      </c>
      <c r="B12692" t="s">
        <v>7587</v>
      </c>
      <c r="C12692">
        <v>256140</v>
      </c>
      <c r="D12692" t="str">
        <f>+VLOOKUP(C12692,Param!K:L,2,FALSE)</f>
        <v>EVOCA IBERIA S.L.</v>
      </c>
      <c r="E12692" t="s">
        <v>8128</v>
      </c>
      <c r="F12692" t="s">
        <v>8264</v>
      </c>
      <c r="G12692" t="s">
        <v>29</v>
      </c>
      <c r="H12692" s="5">
        <v>7.87</v>
      </c>
      <c r="I12692" s="5">
        <v>7.8716999999999997</v>
      </c>
      <c r="J12692" s="5">
        <v>-1.6999999999995901E-3</v>
      </c>
      <c r="K12692" s="5">
        <v>7.87</v>
      </c>
      <c r="L12692" s="5">
        <v>0</v>
      </c>
      <c r="M12692" t="str">
        <f>IF(ISERROR(VLOOKUP(A12692,'[1]Ecart validé'!$A:$A,1,FALSE)),Z12692,"Ecart Validé")</f>
        <v>valid</v>
      </c>
      <c r="R12692" t="s">
        <v>30</v>
      </c>
      <c r="X12692"/>
      <c r="Y12692"/>
      <c r="Z12692" t="s">
        <v>31</v>
      </c>
    </row>
    <row r="12693" spans="1:26" x14ac:dyDescent="0.3">
      <c r="A12693" t="s">
        <v>15627</v>
      </c>
      <c r="B12693" t="s">
        <v>7587</v>
      </c>
      <c r="C12693">
        <v>256140</v>
      </c>
      <c r="D12693" t="str">
        <f>+VLOOKUP(C12693,Param!K:L,2,FALSE)</f>
        <v>EVOCA IBERIA S.L.</v>
      </c>
      <c r="E12693" t="s">
        <v>8128</v>
      </c>
      <c r="F12693" t="s">
        <v>8266</v>
      </c>
      <c r="G12693" t="s">
        <v>29</v>
      </c>
      <c r="H12693" s="5">
        <v>25.35</v>
      </c>
      <c r="I12693" s="5">
        <v>25.348099999999999</v>
      </c>
      <c r="J12693" s="5">
        <v>1.90000000000267E-3</v>
      </c>
      <c r="K12693" s="5">
        <v>25.35</v>
      </c>
      <c r="L12693" s="5">
        <v>0</v>
      </c>
      <c r="M12693" t="str">
        <f>IF(ISERROR(VLOOKUP(A12693,'[1]Ecart validé'!$A:$A,1,FALSE)),Z12693,"Ecart Validé")</f>
        <v>valid</v>
      </c>
      <c r="R12693" t="s">
        <v>30</v>
      </c>
      <c r="X12693"/>
      <c r="Y12693"/>
      <c r="Z12693" t="s">
        <v>31</v>
      </c>
    </row>
    <row r="12694" spans="1:26" x14ac:dyDescent="0.3">
      <c r="A12694" t="s">
        <v>15628</v>
      </c>
      <c r="B12694" t="s">
        <v>7587</v>
      </c>
      <c r="C12694">
        <v>261058</v>
      </c>
      <c r="D12694" t="str">
        <f>+VLOOKUP(C12694,Param!K:L,2,FALSE)</f>
        <v>ASSA ABLOY ENTRANCE SYSTEMS PORTUGAL, S.A.</v>
      </c>
      <c r="E12694" t="s">
        <v>8133</v>
      </c>
      <c r="F12694" t="s">
        <v>8260</v>
      </c>
      <c r="G12694" t="s">
        <v>29</v>
      </c>
      <c r="H12694" s="5">
        <v>10.17</v>
      </c>
      <c r="I12694" s="5">
        <v>10.174799999999999</v>
      </c>
      <c r="J12694" s="5">
        <v>-4.7999999999994696E-3</v>
      </c>
      <c r="K12694" s="5">
        <v>10.17</v>
      </c>
      <c r="L12694" s="5">
        <v>0</v>
      </c>
      <c r="M12694" t="str">
        <f>IF(ISERROR(VLOOKUP(A12694,'[1]Ecart validé'!$A:$A,1,FALSE)),Z12694,"Ecart Validé")</f>
        <v>valid</v>
      </c>
      <c r="R12694" t="s">
        <v>30</v>
      </c>
      <c r="X12694"/>
      <c r="Y12694"/>
      <c r="Z12694" t="s">
        <v>31</v>
      </c>
    </row>
    <row r="12695" spans="1:26" x14ac:dyDescent="0.3">
      <c r="A12695" t="s">
        <v>15629</v>
      </c>
      <c r="B12695" t="s">
        <v>7587</v>
      </c>
      <c r="C12695">
        <v>261058</v>
      </c>
      <c r="D12695" t="str">
        <f>+VLOOKUP(C12695,Param!K:L,2,FALSE)</f>
        <v>ASSA ABLOY ENTRANCE SYSTEMS PORTUGAL, S.A.</v>
      </c>
      <c r="E12695" t="s">
        <v>8133</v>
      </c>
      <c r="F12695" t="s">
        <v>8262</v>
      </c>
      <c r="G12695" t="s">
        <v>29</v>
      </c>
      <c r="H12695" s="5">
        <v>10.46</v>
      </c>
      <c r="I12695" s="5">
        <v>10.4625</v>
      </c>
      <c r="J12695" s="5">
        <v>-2.4999999999995E-3</v>
      </c>
      <c r="K12695" s="5">
        <v>10.46</v>
      </c>
      <c r="L12695" s="5">
        <v>0</v>
      </c>
      <c r="M12695" t="str">
        <f>IF(ISERROR(VLOOKUP(A12695,'[1]Ecart validé'!$A:$A,1,FALSE)),Z12695,"Ecart Validé")</f>
        <v>valid</v>
      </c>
      <c r="R12695" t="s">
        <v>30</v>
      </c>
      <c r="X12695"/>
      <c r="Y12695"/>
      <c r="Z12695" t="s">
        <v>31</v>
      </c>
    </row>
    <row r="12696" spans="1:26" x14ac:dyDescent="0.3">
      <c r="A12696" t="s">
        <v>15630</v>
      </c>
      <c r="B12696" t="s">
        <v>7587</v>
      </c>
      <c r="C12696">
        <v>261058</v>
      </c>
      <c r="D12696" t="str">
        <f>+VLOOKUP(C12696,Param!K:L,2,FALSE)</f>
        <v>ASSA ABLOY ENTRANCE SYSTEMS PORTUGAL, S.A.</v>
      </c>
      <c r="E12696" t="s">
        <v>8133</v>
      </c>
      <c r="F12696" t="s">
        <v>8264</v>
      </c>
      <c r="G12696" t="s">
        <v>29</v>
      </c>
      <c r="H12696" s="5">
        <v>14.17</v>
      </c>
      <c r="I12696" s="5">
        <v>14.167</v>
      </c>
      <c r="J12696" s="5">
        <v>3.0000000000001098E-3</v>
      </c>
      <c r="K12696" s="5">
        <v>14.17</v>
      </c>
      <c r="L12696" s="5">
        <v>0</v>
      </c>
      <c r="M12696" t="str">
        <f>IF(ISERROR(VLOOKUP(A12696,'[1]Ecart validé'!$A:$A,1,FALSE)),Z12696,"Ecart Validé")</f>
        <v>valid</v>
      </c>
      <c r="R12696" t="s">
        <v>30</v>
      </c>
      <c r="X12696"/>
      <c r="Y12696"/>
      <c r="Z12696" t="s">
        <v>31</v>
      </c>
    </row>
    <row r="12697" spans="1:26" x14ac:dyDescent="0.3">
      <c r="A12697" t="s">
        <v>15631</v>
      </c>
      <c r="B12697" t="s">
        <v>7587</v>
      </c>
      <c r="C12697">
        <v>261058</v>
      </c>
      <c r="D12697" t="str">
        <f>+VLOOKUP(C12697,Param!K:L,2,FALSE)</f>
        <v>ASSA ABLOY ENTRANCE SYSTEMS PORTUGAL, S.A.</v>
      </c>
      <c r="E12697" t="s">
        <v>8133</v>
      </c>
      <c r="F12697" t="s">
        <v>8266</v>
      </c>
      <c r="G12697" t="s">
        <v>29</v>
      </c>
      <c r="H12697" s="5">
        <v>42.7</v>
      </c>
      <c r="I12697" s="5">
        <v>42.698300000000003</v>
      </c>
      <c r="J12697" s="5">
        <v>1.6999999999995901E-3</v>
      </c>
      <c r="K12697" s="5">
        <v>42.7</v>
      </c>
      <c r="L12697" s="5">
        <v>0</v>
      </c>
      <c r="M12697" t="str">
        <f>IF(ISERROR(VLOOKUP(A12697,'[1]Ecart validé'!$A:$A,1,FALSE)),Z12697,"Ecart Validé")</f>
        <v>valid</v>
      </c>
      <c r="R12697" t="s">
        <v>30</v>
      </c>
      <c r="X12697"/>
      <c r="Y12697"/>
      <c r="Z12697" t="s">
        <v>31</v>
      </c>
    </row>
    <row r="12698" spans="1:26" x14ac:dyDescent="0.3">
      <c r="A12698" t="s">
        <v>15632</v>
      </c>
      <c r="B12698" t="s">
        <v>7587</v>
      </c>
      <c r="C12698">
        <v>277146</v>
      </c>
      <c r="D12698" t="str">
        <f>+VLOOKUP(C12698,Param!K:L,2,FALSE)</f>
        <v>SANTIAGO &amp; SANTIAGO, S.A.</v>
      </c>
      <c r="E12698" t="s">
        <v>8145</v>
      </c>
      <c r="F12698" t="s">
        <v>8260</v>
      </c>
      <c r="G12698" t="s">
        <v>29</v>
      </c>
      <c r="H12698" s="5">
        <v>30.88</v>
      </c>
      <c r="I12698" s="5">
        <v>30.877199999999998</v>
      </c>
      <c r="J12698" s="5">
        <v>2.8000000000005798E-3</v>
      </c>
      <c r="K12698" s="5">
        <v>30.88</v>
      </c>
      <c r="L12698" s="5">
        <v>0</v>
      </c>
      <c r="M12698" t="str">
        <f>IF(ISERROR(VLOOKUP(A12698,'[1]Ecart validé'!$A:$A,1,FALSE)),Z12698,"Ecart Validé")</f>
        <v>valid</v>
      </c>
      <c r="R12698" t="s">
        <v>30</v>
      </c>
      <c r="X12698"/>
      <c r="Y12698"/>
      <c r="Z12698" t="s">
        <v>31</v>
      </c>
    </row>
    <row r="12699" spans="1:26" x14ac:dyDescent="0.3">
      <c r="A12699" t="s">
        <v>15633</v>
      </c>
      <c r="B12699" t="s">
        <v>7587</v>
      </c>
      <c r="C12699">
        <v>277146</v>
      </c>
      <c r="D12699" t="str">
        <f>+VLOOKUP(C12699,Param!K:L,2,FALSE)</f>
        <v>SANTIAGO &amp; SANTIAGO, S.A.</v>
      </c>
      <c r="E12699" t="s">
        <v>8145</v>
      </c>
      <c r="F12699" t="s">
        <v>8262</v>
      </c>
      <c r="G12699" t="s">
        <v>29</v>
      </c>
      <c r="H12699" s="5">
        <v>101.27</v>
      </c>
      <c r="I12699" s="5">
        <v>101.2654</v>
      </c>
      <c r="J12699" s="5">
        <v>4.5999999999963804E-3</v>
      </c>
      <c r="K12699" s="5">
        <v>101.27</v>
      </c>
      <c r="L12699" s="5">
        <v>0</v>
      </c>
      <c r="M12699" t="str">
        <f>IF(ISERROR(VLOOKUP(A12699,'[1]Ecart validé'!$A:$A,1,FALSE)),Z12699,"Ecart Validé")</f>
        <v>valid</v>
      </c>
      <c r="R12699" t="s">
        <v>30</v>
      </c>
      <c r="X12699"/>
      <c r="Y12699"/>
      <c r="Z12699" t="s">
        <v>31</v>
      </c>
    </row>
    <row r="12700" spans="1:26" x14ac:dyDescent="0.3">
      <c r="A12700" t="s">
        <v>15634</v>
      </c>
      <c r="B12700" t="s">
        <v>7587</v>
      </c>
      <c r="C12700">
        <v>277146</v>
      </c>
      <c r="D12700" t="str">
        <f>+VLOOKUP(C12700,Param!K:L,2,FALSE)</f>
        <v>SANTIAGO &amp; SANTIAGO, S.A.</v>
      </c>
      <c r="E12700" t="s">
        <v>8145</v>
      </c>
      <c r="F12700" t="s">
        <v>8264</v>
      </c>
      <c r="G12700" t="s">
        <v>29</v>
      </c>
      <c r="H12700" s="5">
        <v>61.8</v>
      </c>
      <c r="I12700" s="5">
        <v>61.798099999999998</v>
      </c>
      <c r="J12700" s="5">
        <v>1.8999999999991201E-3</v>
      </c>
      <c r="K12700" s="5">
        <v>61.8</v>
      </c>
      <c r="L12700" s="5">
        <v>0</v>
      </c>
      <c r="M12700" t="str">
        <f>IF(ISERROR(VLOOKUP(A12700,'[1]Ecart validé'!$A:$A,1,FALSE)),Z12700,"Ecart Validé")</f>
        <v>valid</v>
      </c>
      <c r="R12700" t="s">
        <v>30</v>
      </c>
      <c r="X12700"/>
      <c r="Y12700"/>
      <c r="Z12700" t="s">
        <v>31</v>
      </c>
    </row>
    <row r="12701" spans="1:26" x14ac:dyDescent="0.3">
      <c r="A12701" t="s">
        <v>15635</v>
      </c>
      <c r="B12701" t="s">
        <v>7587</v>
      </c>
      <c r="C12701">
        <v>279833</v>
      </c>
      <c r="D12701" t="str">
        <f>+VLOOKUP(C12701,Param!K:L,2,FALSE)</f>
        <v>MASSIMO ZANETTI BEVERAGE IBERIA, S.A.</v>
      </c>
      <c r="E12701" t="s">
        <v>8149</v>
      </c>
      <c r="F12701" t="s">
        <v>8260</v>
      </c>
      <c r="G12701" t="s">
        <v>29</v>
      </c>
      <c r="H12701" s="5">
        <v>63.1</v>
      </c>
      <c r="I12701" s="5">
        <v>63.102899999999998</v>
      </c>
      <c r="J12701" s="5">
        <v>-2.8999999999967901E-3</v>
      </c>
      <c r="K12701" s="5">
        <v>63.1</v>
      </c>
      <c r="L12701" s="5">
        <v>0</v>
      </c>
      <c r="M12701" t="str">
        <f>IF(ISERROR(VLOOKUP(A12701,'[1]Ecart validé'!$A:$A,1,FALSE)),Z12701,"Ecart Validé")</f>
        <v>valid</v>
      </c>
      <c r="R12701" t="s">
        <v>30</v>
      </c>
      <c r="X12701"/>
      <c r="Y12701"/>
      <c r="Z12701" t="s">
        <v>31</v>
      </c>
    </row>
    <row r="12702" spans="1:26" x14ac:dyDescent="0.3">
      <c r="A12702" t="s">
        <v>15636</v>
      </c>
      <c r="B12702" t="s">
        <v>7587</v>
      </c>
      <c r="C12702">
        <v>279833</v>
      </c>
      <c r="D12702" t="str">
        <f>+VLOOKUP(C12702,Param!K:L,2,FALSE)</f>
        <v>MASSIMO ZANETTI BEVERAGE IBERIA, S.A.</v>
      </c>
      <c r="E12702" t="s">
        <v>8149</v>
      </c>
      <c r="F12702" t="s">
        <v>8262</v>
      </c>
      <c r="G12702" t="s">
        <v>29</v>
      </c>
      <c r="H12702" s="5">
        <v>172.48</v>
      </c>
      <c r="I12702" s="5">
        <v>172.48099999999999</v>
      </c>
      <c r="J12702" s="5">
        <v>-1.0000000000047701E-3</v>
      </c>
      <c r="K12702" s="5">
        <v>172.48</v>
      </c>
      <c r="L12702" s="5">
        <v>0</v>
      </c>
      <c r="M12702" t="str">
        <f>IF(ISERROR(VLOOKUP(A12702,'[1]Ecart validé'!$A:$A,1,FALSE)),Z12702,"Ecart Validé")</f>
        <v>valid</v>
      </c>
      <c r="R12702" t="s">
        <v>30</v>
      </c>
      <c r="X12702"/>
      <c r="Y12702"/>
      <c r="Z12702" t="s">
        <v>31</v>
      </c>
    </row>
    <row r="12703" spans="1:26" x14ac:dyDescent="0.3">
      <c r="A12703" t="s">
        <v>15637</v>
      </c>
      <c r="B12703" t="s">
        <v>7587</v>
      </c>
      <c r="C12703">
        <v>279833</v>
      </c>
      <c r="D12703" t="str">
        <f>+VLOOKUP(C12703,Param!K:L,2,FALSE)</f>
        <v>MASSIMO ZANETTI BEVERAGE IBERIA, S.A.</v>
      </c>
      <c r="E12703" t="s">
        <v>8149</v>
      </c>
      <c r="F12703" t="s">
        <v>8266</v>
      </c>
      <c r="G12703" t="s">
        <v>29</v>
      </c>
      <c r="H12703" s="5">
        <v>298.69</v>
      </c>
      <c r="I12703" s="5">
        <v>298.68650000000002</v>
      </c>
      <c r="J12703" s="5">
        <v>3.4999999999740699E-3</v>
      </c>
      <c r="K12703" s="5">
        <v>298.69</v>
      </c>
      <c r="L12703" s="5">
        <v>0</v>
      </c>
      <c r="M12703" t="str">
        <f>IF(ISERROR(VLOOKUP(A12703,'[1]Ecart validé'!$A:$A,1,FALSE)),Z12703,"Ecart Validé")</f>
        <v>valid</v>
      </c>
      <c r="R12703" t="s">
        <v>30</v>
      </c>
      <c r="X12703"/>
      <c r="Y12703"/>
      <c r="Z12703" t="s">
        <v>31</v>
      </c>
    </row>
    <row r="12704" spans="1:26" x14ac:dyDescent="0.3">
      <c r="A12704" t="s">
        <v>15638</v>
      </c>
      <c r="B12704" t="s">
        <v>7587</v>
      </c>
      <c r="C12704">
        <v>284844</v>
      </c>
      <c r="D12704" t="str">
        <f>+VLOOKUP(C12704,Param!K:L,2,FALSE)</f>
        <v>PCG INSTALAÇOES ELECTRICAS, LDA.</v>
      </c>
      <c r="E12704" t="s">
        <v>8154</v>
      </c>
      <c r="F12704" t="s">
        <v>8260</v>
      </c>
      <c r="G12704" t="s">
        <v>29</v>
      </c>
      <c r="H12704" s="5">
        <v>35.590000000000003</v>
      </c>
      <c r="I12704" s="5">
        <v>35.592399999999998</v>
      </c>
      <c r="J12704" s="5">
        <v>-2.3999999999944001E-3</v>
      </c>
      <c r="K12704" s="5">
        <v>35.590000000000003</v>
      </c>
      <c r="L12704" s="5">
        <v>0</v>
      </c>
      <c r="M12704" t="str">
        <f>IF(ISERROR(VLOOKUP(A12704,'[1]Ecart validé'!$A:$A,1,FALSE)),Z12704,"Ecart Validé")</f>
        <v>valid</v>
      </c>
      <c r="R12704" t="s">
        <v>30</v>
      </c>
      <c r="X12704"/>
      <c r="Y12704"/>
      <c r="Z12704" t="s">
        <v>31</v>
      </c>
    </row>
    <row r="12705" spans="1:26" x14ac:dyDescent="0.3">
      <c r="A12705" t="s">
        <v>15639</v>
      </c>
      <c r="B12705" t="s">
        <v>7587</v>
      </c>
      <c r="C12705">
        <v>284844</v>
      </c>
      <c r="D12705" t="str">
        <f>+VLOOKUP(C12705,Param!K:L,2,FALSE)</f>
        <v>PCG INSTALAÇOES ELECTRICAS, LDA.</v>
      </c>
      <c r="E12705" t="s">
        <v>8154</v>
      </c>
      <c r="F12705" t="s">
        <v>8262</v>
      </c>
      <c r="G12705" t="s">
        <v>29</v>
      </c>
      <c r="H12705" s="5">
        <v>93.29</v>
      </c>
      <c r="I12705" s="5">
        <v>93.294300000000007</v>
      </c>
      <c r="J12705" s="5">
        <v>-4.3000000000006297E-3</v>
      </c>
      <c r="K12705" s="5">
        <v>93.29</v>
      </c>
      <c r="L12705" s="5">
        <v>0</v>
      </c>
      <c r="M12705" t="str">
        <f>IF(ISERROR(VLOOKUP(A12705,'[1]Ecart validé'!$A:$A,1,FALSE)),Z12705,"Ecart Validé")</f>
        <v>valid</v>
      </c>
      <c r="R12705" t="s">
        <v>30</v>
      </c>
      <c r="X12705"/>
      <c r="Y12705"/>
      <c r="Z12705" t="s">
        <v>31</v>
      </c>
    </row>
    <row r="12706" spans="1:26" x14ac:dyDescent="0.3">
      <c r="A12706" t="s">
        <v>15640</v>
      </c>
      <c r="B12706" t="s">
        <v>7587</v>
      </c>
      <c r="C12706">
        <v>284844</v>
      </c>
      <c r="D12706" t="str">
        <f>+VLOOKUP(C12706,Param!K:L,2,FALSE)</f>
        <v>PCG INSTALAÇOES ELECTRICAS, LDA.</v>
      </c>
      <c r="E12706" t="s">
        <v>8154</v>
      </c>
      <c r="F12706" t="s">
        <v>8264</v>
      </c>
      <c r="G12706" t="s">
        <v>29</v>
      </c>
      <c r="H12706" s="5">
        <v>39.340000000000003</v>
      </c>
      <c r="I12706" s="5">
        <v>39.3399</v>
      </c>
      <c r="J12706" s="5">
        <v>1.0000000000331901E-4</v>
      </c>
      <c r="K12706" s="5">
        <v>39.340000000000003</v>
      </c>
      <c r="L12706" s="5">
        <v>0</v>
      </c>
      <c r="M12706" t="str">
        <f>IF(ISERROR(VLOOKUP(A12706,'[1]Ecart validé'!$A:$A,1,FALSE)),Z12706,"Ecart Validé")</f>
        <v>valid</v>
      </c>
      <c r="R12706" t="s">
        <v>30</v>
      </c>
      <c r="X12706"/>
      <c r="Y12706"/>
      <c r="Z12706" t="s">
        <v>31</v>
      </c>
    </row>
    <row r="12707" spans="1:26" x14ac:dyDescent="0.3">
      <c r="A12707" t="s">
        <v>15641</v>
      </c>
      <c r="B12707" t="s">
        <v>7587</v>
      </c>
      <c r="C12707">
        <v>284844</v>
      </c>
      <c r="D12707" t="str">
        <f>+VLOOKUP(C12707,Param!K:L,2,FALSE)</f>
        <v>PCG INSTALAÇOES ELECTRICAS, LDA.</v>
      </c>
      <c r="E12707" t="s">
        <v>8154</v>
      </c>
      <c r="F12707" t="s">
        <v>8266</v>
      </c>
      <c r="G12707" t="s">
        <v>29</v>
      </c>
      <c r="H12707" s="5">
        <v>83.83</v>
      </c>
      <c r="I12707" s="5">
        <v>83.826899999999995</v>
      </c>
      <c r="J12707" s="5">
        <v>3.1000000000034299E-3</v>
      </c>
      <c r="K12707" s="5">
        <v>83.83</v>
      </c>
      <c r="L12707" s="5">
        <v>0</v>
      </c>
      <c r="M12707" t="str">
        <f>IF(ISERROR(VLOOKUP(A12707,'[1]Ecart validé'!$A:$A,1,FALSE)),Z12707,"Ecart Validé")</f>
        <v>valid</v>
      </c>
      <c r="R12707" t="s">
        <v>30</v>
      </c>
      <c r="X12707"/>
      <c r="Y12707"/>
      <c r="Z12707" t="s">
        <v>31</v>
      </c>
    </row>
    <row r="12708" spans="1:26" x14ac:dyDescent="0.3">
      <c r="A12708" t="s">
        <v>15642</v>
      </c>
      <c r="B12708" t="s">
        <v>7587</v>
      </c>
      <c r="C12708">
        <v>296546</v>
      </c>
      <c r="D12708" t="str">
        <f>+VLOOKUP(C12708,Param!K:L,2,FALSE)</f>
        <v>PALMA &amp; PALMA, REPRESENTAÇOES, LDA</v>
      </c>
      <c r="E12708" t="s">
        <v>8159</v>
      </c>
      <c r="F12708" t="s">
        <v>8260</v>
      </c>
      <c r="G12708" t="s">
        <v>29</v>
      </c>
      <c r="H12708" s="5">
        <v>405.05</v>
      </c>
      <c r="I12708" s="5">
        <v>405.048</v>
      </c>
      <c r="J12708" s="5">
        <v>2.0000000000095402E-3</v>
      </c>
      <c r="K12708" s="5">
        <v>405.05</v>
      </c>
      <c r="L12708" s="5">
        <v>0</v>
      </c>
      <c r="M12708" t="str">
        <f>IF(ISERROR(VLOOKUP(A12708,'[1]Ecart validé'!$A:$A,1,FALSE)),Z12708,"Ecart Validé")</f>
        <v>valid</v>
      </c>
      <c r="R12708" t="s">
        <v>30</v>
      </c>
      <c r="X12708"/>
      <c r="Y12708"/>
      <c r="Z12708" t="s">
        <v>31</v>
      </c>
    </row>
    <row r="12709" spans="1:26" x14ac:dyDescent="0.3">
      <c r="A12709" t="s">
        <v>15643</v>
      </c>
      <c r="B12709" t="s">
        <v>7587</v>
      </c>
      <c r="C12709">
        <v>296546</v>
      </c>
      <c r="D12709" t="str">
        <f>+VLOOKUP(C12709,Param!K:L,2,FALSE)</f>
        <v>PALMA &amp; PALMA, REPRESENTAÇOES, LDA</v>
      </c>
      <c r="E12709" t="s">
        <v>8159</v>
      </c>
      <c r="F12709" t="s">
        <v>8262</v>
      </c>
      <c r="G12709" t="s">
        <v>29</v>
      </c>
      <c r="H12709" s="5">
        <v>616.29</v>
      </c>
      <c r="I12709" s="5">
        <v>616.28549999999996</v>
      </c>
      <c r="J12709" s="5">
        <v>4.5000000000072699E-3</v>
      </c>
      <c r="K12709" s="5">
        <v>616.29</v>
      </c>
      <c r="L12709" s="5">
        <v>0</v>
      </c>
      <c r="M12709" t="str">
        <f>IF(ISERROR(VLOOKUP(A12709,'[1]Ecart validé'!$A:$A,1,FALSE)),Z12709,"Ecart Validé")</f>
        <v>valid</v>
      </c>
      <c r="R12709" t="s">
        <v>30</v>
      </c>
      <c r="X12709"/>
      <c r="Y12709"/>
      <c r="Z12709" t="s">
        <v>31</v>
      </c>
    </row>
    <row r="12710" spans="1:26" x14ac:dyDescent="0.3">
      <c r="A12710" t="s">
        <v>15644</v>
      </c>
      <c r="B12710" t="s">
        <v>7587</v>
      </c>
      <c r="C12710">
        <v>296546</v>
      </c>
      <c r="D12710" t="str">
        <f>+VLOOKUP(C12710,Param!K:L,2,FALSE)</f>
        <v>PALMA &amp; PALMA, REPRESENTAÇOES, LDA</v>
      </c>
      <c r="E12710" t="s">
        <v>8159</v>
      </c>
      <c r="F12710" t="s">
        <v>8264</v>
      </c>
      <c r="G12710" t="s">
        <v>29</v>
      </c>
      <c r="H12710" s="5">
        <v>650.32000000000005</v>
      </c>
      <c r="I12710" s="5">
        <v>650.31650000000002</v>
      </c>
      <c r="J12710" s="5">
        <v>3.5000000000309198E-3</v>
      </c>
      <c r="K12710" s="5">
        <v>650.32000000000005</v>
      </c>
      <c r="L12710" s="5">
        <v>0</v>
      </c>
      <c r="M12710" t="str">
        <f>IF(ISERROR(VLOOKUP(A12710,'[1]Ecart validé'!$A:$A,1,FALSE)),Z12710,"Ecart Validé")</f>
        <v>valid</v>
      </c>
      <c r="R12710" t="s">
        <v>30</v>
      </c>
      <c r="X12710"/>
      <c r="Y12710"/>
      <c r="Z12710" t="s">
        <v>31</v>
      </c>
    </row>
    <row r="12711" spans="1:26" x14ac:dyDescent="0.3">
      <c r="A12711" t="s">
        <v>15645</v>
      </c>
      <c r="B12711" t="s">
        <v>7587</v>
      </c>
      <c r="C12711">
        <v>296546</v>
      </c>
      <c r="D12711" t="str">
        <f>+VLOOKUP(C12711,Param!K:L,2,FALSE)</f>
        <v>PALMA &amp; PALMA, REPRESENTAÇOES, LDA</v>
      </c>
      <c r="E12711" t="s">
        <v>8159</v>
      </c>
      <c r="F12711" t="s">
        <v>8266</v>
      </c>
      <c r="G12711" t="s">
        <v>29</v>
      </c>
      <c r="H12711" s="5">
        <v>796.33</v>
      </c>
      <c r="I12711" s="5">
        <v>796.33199999999999</v>
      </c>
      <c r="J12711" s="5">
        <v>-1.9999999999527002E-3</v>
      </c>
      <c r="K12711" s="5">
        <v>796.33</v>
      </c>
      <c r="L12711" s="5">
        <v>0</v>
      </c>
      <c r="M12711" t="str">
        <f>IF(ISERROR(VLOOKUP(A12711,'[1]Ecart validé'!$A:$A,1,FALSE)),Z12711,"Ecart Validé")</f>
        <v>valid</v>
      </c>
      <c r="R12711" t="s">
        <v>30</v>
      </c>
      <c r="X12711"/>
      <c r="Y12711"/>
      <c r="Z12711" t="s">
        <v>31</v>
      </c>
    </row>
    <row r="12712" spans="1:26" x14ac:dyDescent="0.3">
      <c r="A12712" t="s">
        <v>15646</v>
      </c>
      <c r="B12712" t="s">
        <v>7587</v>
      </c>
      <c r="C12712">
        <v>330775</v>
      </c>
      <c r="D12712" t="str">
        <f>+VLOOKUP(C12712,Param!K:L,2,FALSE)</f>
        <v>KONE PORTUGAL ELEVADORES Lda.</v>
      </c>
      <c r="E12712" t="s">
        <v>8166</v>
      </c>
      <c r="F12712" t="s">
        <v>8260</v>
      </c>
      <c r="G12712" t="s">
        <v>29</v>
      </c>
      <c r="H12712" s="5">
        <v>1897.98</v>
      </c>
      <c r="I12712" s="5">
        <v>1897.9811999999999</v>
      </c>
      <c r="J12712" s="5">
        <v>-1.1999999999261399E-3</v>
      </c>
      <c r="K12712" s="5">
        <v>1897.9811999999999</v>
      </c>
      <c r="L12712" s="5">
        <v>-1.1999999999261399E-3</v>
      </c>
      <c r="M12712" t="str">
        <f>IF(ISERROR(VLOOKUP(A12712,'[1]Ecart validé'!$A:$A,1,FALSE)),Z12712,"Ecart Validé")</f>
        <v>valid</v>
      </c>
      <c r="R12712" t="s">
        <v>30</v>
      </c>
      <c r="X12712"/>
      <c r="Y12712"/>
      <c r="Z12712" t="s">
        <v>31</v>
      </c>
    </row>
    <row r="12713" spans="1:26" ht="72" x14ac:dyDescent="0.3">
      <c r="A12713" t="s">
        <v>15647</v>
      </c>
      <c r="B12713" t="s">
        <v>7587</v>
      </c>
      <c r="C12713">
        <v>330775</v>
      </c>
      <c r="D12713" t="str">
        <f>+VLOOKUP(C12713,Param!K:L,2,FALSE)</f>
        <v>KONE PORTUGAL ELEVADORES Lda.</v>
      </c>
      <c r="E12713" t="s">
        <v>8166</v>
      </c>
      <c r="F12713" t="s">
        <v>8262</v>
      </c>
      <c r="G12713" t="s">
        <v>29</v>
      </c>
      <c r="H12713" s="5">
        <v>1674.69</v>
      </c>
      <c r="J12713" s="5">
        <v>1674.69</v>
      </c>
      <c r="L12713" s="5">
        <v>1674.69</v>
      </c>
      <c r="M12713" t="str">
        <f>IF(ISERROR(VLOOKUP(A12713,'[1]Ecart validé'!$A:$A,1,FALSE)),Z12713,"Ecart Validé")</f>
        <v>waiting</v>
      </c>
      <c r="N12713" t="s">
        <v>15648</v>
      </c>
      <c r="O12713" t="s">
        <v>15649</v>
      </c>
      <c r="P12713" t="s">
        <v>389</v>
      </c>
      <c r="Q12713" t="s">
        <v>15650</v>
      </c>
      <c r="S12713" t="s">
        <v>45</v>
      </c>
      <c r="T12713" t="s">
        <v>2529</v>
      </c>
      <c r="U12713" s="13" t="s">
        <v>15651</v>
      </c>
      <c r="V12713" t="s">
        <v>45</v>
      </c>
      <c r="W12713" t="s">
        <v>2529</v>
      </c>
      <c r="X12713" t="s">
        <v>2131</v>
      </c>
      <c r="Y12713"/>
      <c r="Z12713" t="s">
        <v>260</v>
      </c>
    </row>
    <row r="12714" spans="1:26" x14ac:dyDescent="0.3">
      <c r="A12714" t="s">
        <v>15652</v>
      </c>
      <c r="B12714" t="s">
        <v>7587</v>
      </c>
      <c r="C12714">
        <v>330775</v>
      </c>
      <c r="D12714" t="str">
        <f>+VLOOKUP(C12714,Param!K:L,2,FALSE)</f>
        <v>KONE PORTUGAL ELEVADORES Lda.</v>
      </c>
      <c r="E12714" t="s">
        <v>8166</v>
      </c>
      <c r="F12714" t="s">
        <v>8264</v>
      </c>
      <c r="G12714" t="s">
        <v>29</v>
      </c>
      <c r="H12714" s="5">
        <v>1884.09</v>
      </c>
      <c r="I12714" s="5">
        <v>1884.0930000000001</v>
      </c>
      <c r="J12714" s="5">
        <v>-3.0000000001564301E-3</v>
      </c>
      <c r="K12714" s="5">
        <v>1884.0930000000001</v>
      </c>
      <c r="L12714" s="5">
        <v>-3.0000000001564301E-3</v>
      </c>
      <c r="M12714" t="str">
        <f>IF(ISERROR(VLOOKUP(A12714,'[1]Ecart validé'!$A:$A,1,FALSE)),Z12714,"Ecart Validé")</f>
        <v>valid</v>
      </c>
      <c r="R12714" t="s">
        <v>30</v>
      </c>
      <c r="X12714"/>
      <c r="Y12714"/>
      <c r="Z12714" t="s">
        <v>31</v>
      </c>
    </row>
    <row r="12715" spans="1:26" x14ac:dyDescent="0.3">
      <c r="A12715" t="s">
        <v>15653</v>
      </c>
      <c r="B12715" t="s">
        <v>7587</v>
      </c>
      <c r="C12715">
        <v>330775</v>
      </c>
      <c r="D12715" t="str">
        <f>+VLOOKUP(C12715,Param!K:L,2,FALSE)</f>
        <v>KONE PORTUGAL ELEVADORES Lda.</v>
      </c>
      <c r="E12715" t="s">
        <v>8166</v>
      </c>
      <c r="F12715" t="s">
        <v>8266</v>
      </c>
      <c r="G12715" t="s">
        <v>29</v>
      </c>
      <c r="H12715" s="5">
        <v>1805.3</v>
      </c>
      <c r="I12715" s="5">
        <v>1805.3030000000001</v>
      </c>
      <c r="J12715" s="5">
        <v>-3.0000000001564301E-3</v>
      </c>
      <c r="K12715" s="5">
        <v>1805.3030000000001</v>
      </c>
      <c r="L12715" s="5">
        <v>-3.0000000001564301E-3</v>
      </c>
      <c r="M12715" t="str">
        <f>IF(ISERROR(VLOOKUP(A12715,'[1]Ecart validé'!$A:$A,1,FALSE)),Z12715,"Ecart Validé")</f>
        <v>valid</v>
      </c>
      <c r="R12715" t="s">
        <v>30</v>
      </c>
      <c r="X12715"/>
      <c r="Y12715"/>
      <c r="Z12715" t="s">
        <v>31</v>
      </c>
    </row>
    <row r="12716" spans="1:26" x14ac:dyDescent="0.3">
      <c r="A12716" t="s">
        <v>15654</v>
      </c>
      <c r="B12716" t="s">
        <v>7587</v>
      </c>
      <c r="C12716">
        <v>331745</v>
      </c>
      <c r="D12716" t="str">
        <f>+VLOOKUP(C12716,Param!K:L,2,FALSE)</f>
        <v>MULTISERVICIOS ORIOLANOS, S.L.</v>
      </c>
      <c r="E12716" t="s">
        <v>8171</v>
      </c>
      <c r="F12716" t="s">
        <v>8260</v>
      </c>
      <c r="G12716" t="s">
        <v>29</v>
      </c>
      <c r="H12716" s="5">
        <v>145.19999999999999</v>
      </c>
      <c r="I12716" s="5">
        <v>145.19999999999999</v>
      </c>
      <c r="J12716" s="5">
        <v>0</v>
      </c>
      <c r="K12716" s="5">
        <v>145.19999999999999</v>
      </c>
      <c r="L12716" s="5">
        <v>0</v>
      </c>
      <c r="M12716" t="str">
        <f>IF(ISERROR(VLOOKUP(A12716,'[1]Ecart validé'!$A:$A,1,FALSE)),Z12716,"Ecart Validé")</f>
        <v>valid</v>
      </c>
      <c r="R12716" t="s">
        <v>30</v>
      </c>
      <c r="X12716"/>
      <c r="Y12716"/>
      <c r="Z12716" t="s">
        <v>31</v>
      </c>
    </row>
    <row r="12717" spans="1:26" x14ac:dyDescent="0.3">
      <c r="A12717" t="s">
        <v>15655</v>
      </c>
      <c r="B12717" t="s">
        <v>7587</v>
      </c>
      <c r="C12717">
        <v>331745</v>
      </c>
      <c r="D12717" t="str">
        <f>+VLOOKUP(C12717,Param!K:L,2,FALSE)</f>
        <v>MULTISERVICIOS ORIOLANOS, S.L.</v>
      </c>
      <c r="E12717" t="s">
        <v>8171</v>
      </c>
      <c r="F12717" t="s">
        <v>8262</v>
      </c>
      <c r="G12717" t="s">
        <v>29</v>
      </c>
      <c r="H12717" s="5">
        <v>786.18</v>
      </c>
      <c r="I12717" s="5">
        <v>786.18</v>
      </c>
      <c r="J12717" s="5">
        <v>0</v>
      </c>
      <c r="K12717" s="5">
        <v>786.18</v>
      </c>
      <c r="L12717" s="5">
        <v>0</v>
      </c>
      <c r="M12717" t="str">
        <f>IF(ISERROR(VLOOKUP(A12717,'[1]Ecart validé'!$A:$A,1,FALSE)),Z12717,"Ecart Validé")</f>
        <v>valid</v>
      </c>
      <c r="R12717" t="s">
        <v>30</v>
      </c>
      <c r="X12717"/>
      <c r="Y12717"/>
      <c r="Z12717" t="s">
        <v>31</v>
      </c>
    </row>
    <row r="12718" spans="1:26" x14ac:dyDescent="0.3">
      <c r="A12718" t="s">
        <v>15656</v>
      </c>
      <c r="B12718" t="s">
        <v>7587</v>
      </c>
      <c r="C12718">
        <v>344039</v>
      </c>
      <c r="D12718" t="str">
        <f>+VLOOKUP(C12718,Param!K:L,2,FALSE)</f>
        <v>GOLD ENERGY - COMERCIALIZADORA DE ENERGIA, SA</v>
      </c>
      <c r="E12718" t="s">
        <v>8174</v>
      </c>
      <c r="F12718" t="s">
        <v>8260</v>
      </c>
      <c r="G12718" t="s">
        <v>29</v>
      </c>
      <c r="H12718" s="5">
        <v>2474.2399999999998</v>
      </c>
      <c r="I12718" s="5">
        <v>2474.2399999999998</v>
      </c>
      <c r="J12718" s="5">
        <v>0</v>
      </c>
      <c r="K12718" s="5">
        <v>2474.2399999999998</v>
      </c>
      <c r="L12718" s="5">
        <v>0</v>
      </c>
      <c r="M12718" t="str">
        <f>IF(ISERROR(VLOOKUP(A12718,'[1]Ecart validé'!$A:$A,1,FALSE)),Z12718,"Ecart Validé")</f>
        <v>valid</v>
      </c>
      <c r="R12718" t="s">
        <v>30</v>
      </c>
      <c r="X12718"/>
      <c r="Y12718"/>
      <c r="Z12718" t="s">
        <v>31</v>
      </c>
    </row>
    <row r="12719" spans="1:26" x14ac:dyDescent="0.3">
      <c r="A12719" t="s">
        <v>15657</v>
      </c>
      <c r="B12719" t="s">
        <v>7587</v>
      </c>
      <c r="C12719">
        <v>344039</v>
      </c>
      <c r="D12719" t="str">
        <f>+VLOOKUP(C12719,Param!K:L,2,FALSE)</f>
        <v>GOLD ENERGY - COMERCIALIZADORA DE ENERGIA, SA</v>
      </c>
      <c r="E12719" t="s">
        <v>8174</v>
      </c>
      <c r="F12719" t="s">
        <v>8262</v>
      </c>
      <c r="G12719" t="s">
        <v>29</v>
      </c>
      <c r="H12719" s="5">
        <v>1486.91</v>
      </c>
      <c r="I12719" s="5">
        <v>1486.91</v>
      </c>
      <c r="J12719" s="5">
        <v>0</v>
      </c>
      <c r="K12719" s="5">
        <v>1486.91</v>
      </c>
      <c r="L12719" s="5">
        <v>0</v>
      </c>
      <c r="M12719" t="str">
        <f>IF(ISERROR(VLOOKUP(A12719,'[1]Ecart validé'!$A:$A,1,FALSE)),Z12719,"Ecart Validé")</f>
        <v>valid</v>
      </c>
      <c r="R12719" t="s">
        <v>30</v>
      </c>
      <c r="X12719"/>
      <c r="Y12719"/>
      <c r="Z12719" t="s">
        <v>31</v>
      </c>
    </row>
    <row r="12720" spans="1:26" x14ac:dyDescent="0.3">
      <c r="A12720" t="s">
        <v>15658</v>
      </c>
      <c r="B12720" t="s">
        <v>7587</v>
      </c>
      <c r="C12720">
        <v>344039</v>
      </c>
      <c r="D12720" t="str">
        <f>+VLOOKUP(C12720,Param!K:L,2,FALSE)</f>
        <v>GOLD ENERGY - COMERCIALIZADORA DE ENERGIA, SA</v>
      </c>
      <c r="E12720" t="s">
        <v>8174</v>
      </c>
      <c r="F12720" t="s">
        <v>8264</v>
      </c>
      <c r="G12720" t="s">
        <v>29</v>
      </c>
      <c r="H12720" s="5">
        <v>1606.91</v>
      </c>
      <c r="I12720" s="5">
        <v>1606.91</v>
      </c>
      <c r="J12720" s="5">
        <v>0</v>
      </c>
      <c r="K12720" s="5">
        <v>1606.91</v>
      </c>
      <c r="L12720" s="5">
        <v>0</v>
      </c>
      <c r="M12720" t="str">
        <f>IF(ISERROR(VLOOKUP(A12720,'[1]Ecart validé'!$A:$A,1,FALSE)),Z12720,"Ecart Validé")</f>
        <v>valid</v>
      </c>
      <c r="R12720" t="s">
        <v>30</v>
      </c>
      <c r="X12720"/>
      <c r="Y12720"/>
      <c r="Z12720" t="s">
        <v>31</v>
      </c>
    </row>
    <row r="12721" spans="1:26" x14ac:dyDescent="0.3">
      <c r="A12721" t="s">
        <v>15659</v>
      </c>
      <c r="B12721" t="s">
        <v>7587</v>
      </c>
      <c r="C12721">
        <v>344039</v>
      </c>
      <c r="D12721" t="str">
        <f>+VLOOKUP(C12721,Param!K:L,2,FALSE)</f>
        <v>GOLD ENERGY - COMERCIALIZADORA DE ENERGIA, SA</v>
      </c>
      <c r="E12721" t="s">
        <v>8174</v>
      </c>
      <c r="F12721" t="s">
        <v>8266</v>
      </c>
      <c r="G12721" t="s">
        <v>29</v>
      </c>
      <c r="H12721" s="5">
        <v>3256</v>
      </c>
      <c r="I12721" s="5">
        <v>3256</v>
      </c>
      <c r="J12721" s="5">
        <v>0</v>
      </c>
      <c r="K12721" s="5">
        <v>3256</v>
      </c>
      <c r="L12721" s="5">
        <v>0</v>
      </c>
      <c r="M12721" t="str">
        <f>IF(ISERROR(VLOOKUP(A12721,'[1]Ecart validé'!$A:$A,1,FALSE)),Z12721,"Ecart Validé")</f>
        <v>valid</v>
      </c>
      <c r="R12721" t="s">
        <v>30</v>
      </c>
      <c r="X12721"/>
      <c r="Y12721"/>
      <c r="Z12721" t="s">
        <v>31</v>
      </c>
    </row>
    <row r="12722" spans="1:26" x14ac:dyDescent="0.3">
      <c r="A12722" t="s">
        <v>15660</v>
      </c>
      <c r="B12722" t="s">
        <v>7587</v>
      </c>
      <c r="C12722">
        <v>355819</v>
      </c>
      <c r="D12722" t="str">
        <f>+VLOOKUP(C12722,Param!K:L,2,FALSE)</f>
        <v>ORONA PORTUGAL, LDA.</v>
      </c>
      <c r="E12722" t="s">
        <v>8179</v>
      </c>
      <c r="F12722" t="s">
        <v>8260</v>
      </c>
      <c r="G12722" t="s">
        <v>29</v>
      </c>
      <c r="H12722" s="5">
        <v>58.58</v>
      </c>
      <c r="I12722" s="5">
        <v>58.5837</v>
      </c>
      <c r="J12722" s="5">
        <v>-3.7000000000020298E-3</v>
      </c>
      <c r="K12722" s="5">
        <v>58.58</v>
      </c>
      <c r="L12722" s="5">
        <v>0</v>
      </c>
      <c r="M12722" t="str">
        <f>IF(ISERROR(VLOOKUP(A12722,'[1]Ecart validé'!$A:$A,1,FALSE)),Z12722,"Ecart Validé")</f>
        <v>valid</v>
      </c>
      <c r="R12722" t="s">
        <v>30</v>
      </c>
      <c r="X12722"/>
      <c r="Y12722"/>
      <c r="Z12722" t="s">
        <v>31</v>
      </c>
    </row>
    <row r="12723" spans="1:26" x14ac:dyDescent="0.3">
      <c r="A12723" t="s">
        <v>15661</v>
      </c>
      <c r="B12723" t="s">
        <v>7587</v>
      </c>
      <c r="C12723">
        <v>355819</v>
      </c>
      <c r="D12723" t="str">
        <f>+VLOOKUP(C12723,Param!K:L,2,FALSE)</f>
        <v>ORONA PORTUGAL, LDA.</v>
      </c>
      <c r="E12723" t="s">
        <v>8179</v>
      </c>
      <c r="F12723" t="s">
        <v>8262</v>
      </c>
      <c r="G12723" t="s">
        <v>29</v>
      </c>
      <c r="H12723" s="5">
        <v>58.58</v>
      </c>
      <c r="I12723" s="5">
        <v>58.5837</v>
      </c>
      <c r="J12723" s="5">
        <v>-3.7000000000020298E-3</v>
      </c>
      <c r="K12723" s="5">
        <v>58.58</v>
      </c>
      <c r="L12723" s="5">
        <v>0</v>
      </c>
      <c r="M12723" t="str">
        <f>IF(ISERROR(VLOOKUP(A12723,'[1]Ecart validé'!$A:$A,1,FALSE)),Z12723,"Ecart Validé")</f>
        <v>valid</v>
      </c>
      <c r="R12723" t="s">
        <v>30</v>
      </c>
      <c r="X12723"/>
      <c r="Y12723"/>
      <c r="Z12723" t="s">
        <v>31</v>
      </c>
    </row>
    <row r="12724" spans="1:26" x14ac:dyDescent="0.3">
      <c r="A12724" t="s">
        <v>15662</v>
      </c>
      <c r="B12724" t="s">
        <v>7587</v>
      </c>
      <c r="C12724">
        <v>355819</v>
      </c>
      <c r="D12724" t="str">
        <f>+VLOOKUP(C12724,Param!K:L,2,FALSE)</f>
        <v>ORONA PORTUGAL, LDA.</v>
      </c>
      <c r="E12724" t="s">
        <v>8179</v>
      </c>
      <c r="F12724" t="s">
        <v>8264</v>
      </c>
      <c r="G12724" t="s">
        <v>29</v>
      </c>
      <c r="H12724" s="5">
        <v>55.14</v>
      </c>
      <c r="I12724" s="5">
        <v>55.1387</v>
      </c>
      <c r="J12724" s="5">
        <v>1.3000000000005199E-3</v>
      </c>
      <c r="K12724" s="5">
        <v>55.14</v>
      </c>
      <c r="L12724" s="5">
        <v>0</v>
      </c>
      <c r="M12724" t="str">
        <f>IF(ISERROR(VLOOKUP(A12724,'[1]Ecart validé'!$A:$A,1,FALSE)),Z12724,"Ecart Validé")</f>
        <v>valid</v>
      </c>
      <c r="R12724" t="s">
        <v>30</v>
      </c>
      <c r="X12724"/>
      <c r="Y12724"/>
      <c r="Z12724" t="s">
        <v>31</v>
      </c>
    </row>
    <row r="12725" spans="1:26" x14ac:dyDescent="0.3">
      <c r="A12725" t="s">
        <v>15663</v>
      </c>
      <c r="B12725" t="s">
        <v>7587</v>
      </c>
      <c r="C12725">
        <v>355819</v>
      </c>
      <c r="D12725" t="str">
        <f>+VLOOKUP(C12725,Param!K:L,2,FALSE)</f>
        <v>ORONA PORTUGAL, LDA.</v>
      </c>
      <c r="E12725" t="s">
        <v>8179</v>
      </c>
      <c r="F12725" t="s">
        <v>8266</v>
      </c>
      <c r="G12725" t="s">
        <v>29</v>
      </c>
      <c r="H12725" s="5">
        <v>55.14</v>
      </c>
      <c r="I12725" s="5">
        <v>55.1387</v>
      </c>
      <c r="J12725" s="5">
        <v>1.3000000000005199E-3</v>
      </c>
      <c r="K12725" s="5">
        <v>55.14</v>
      </c>
      <c r="L12725" s="5">
        <v>0</v>
      </c>
      <c r="M12725" t="str">
        <f>IF(ISERROR(VLOOKUP(A12725,'[1]Ecart validé'!$A:$A,1,FALSE)),Z12725,"Ecart Validé")</f>
        <v>valid</v>
      </c>
      <c r="R12725" t="s">
        <v>30</v>
      </c>
      <c r="X12725"/>
      <c r="Y12725"/>
      <c r="Z12725" t="s">
        <v>31</v>
      </c>
    </row>
    <row r="12726" spans="1:26" x14ac:dyDescent="0.3">
      <c r="A12726" t="s">
        <v>15664</v>
      </c>
      <c r="B12726" t="s">
        <v>7587</v>
      </c>
      <c r="C12726">
        <v>100531</v>
      </c>
      <c r="D12726" t="str">
        <f>+VLOOKUP(C12726,Param!K:L,2,FALSE)</f>
        <v>DECORPISUS - DECORAÇÕES, LDA</v>
      </c>
      <c r="E12726" t="s">
        <v>8200</v>
      </c>
      <c r="F12726" t="s">
        <v>8260</v>
      </c>
      <c r="G12726" t="s">
        <v>29</v>
      </c>
      <c r="H12726" s="5">
        <v>84.4</v>
      </c>
      <c r="I12726" s="5">
        <v>84.400999999999996</v>
      </c>
      <c r="J12726" s="5">
        <v>-9.9999999999056399E-4</v>
      </c>
      <c r="K12726" s="5">
        <v>84.4</v>
      </c>
      <c r="L12726" s="5">
        <v>0</v>
      </c>
      <c r="M12726" t="str">
        <f>IF(ISERROR(VLOOKUP(A12726,'[1]Ecart validé'!$A:$A,1,FALSE)),Z12726,"Ecart Validé")</f>
        <v>valid</v>
      </c>
      <c r="R12726" t="s">
        <v>30</v>
      </c>
      <c r="X12726"/>
      <c r="Y12726"/>
      <c r="Z12726" t="s">
        <v>31</v>
      </c>
    </row>
    <row r="12727" spans="1:26" x14ac:dyDescent="0.3">
      <c r="A12727" t="s">
        <v>15665</v>
      </c>
      <c r="B12727" t="s">
        <v>7587</v>
      </c>
      <c r="C12727">
        <v>100531</v>
      </c>
      <c r="D12727" t="str">
        <f>+VLOOKUP(C12727,Param!K:L,2,FALSE)</f>
        <v>DECORPISUS - DECORAÇÕES, LDA</v>
      </c>
      <c r="E12727" t="s">
        <v>8200</v>
      </c>
      <c r="F12727" t="s">
        <v>8262</v>
      </c>
      <c r="G12727" t="s">
        <v>29</v>
      </c>
      <c r="H12727" s="5">
        <v>4.5199999999999996</v>
      </c>
      <c r="I12727" s="5">
        <v>4.516</v>
      </c>
      <c r="J12727" s="5">
        <v>3.9999999999995499E-3</v>
      </c>
      <c r="K12727" s="5">
        <v>4.5199999999999996</v>
      </c>
      <c r="L12727" s="5">
        <v>0</v>
      </c>
      <c r="M12727" t="str">
        <f>IF(ISERROR(VLOOKUP(A12727,'[1]Ecart validé'!$A:$A,1,FALSE)),Z12727,"Ecart Validé")</f>
        <v>valid</v>
      </c>
      <c r="R12727" t="s">
        <v>30</v>
      </c>
      <c r="X12727"/>
      <c r="Y12727"/>
      <c r="Z12727" t="s">
        <v>31</v>
      </c>
    </row>
    <row r="12728" spans="1:26" x14ac:dyDescent="0.3">
      <c r="A12728" t="s">
        <v>15666</v>
      </c>
      <c r="B12728" t="s">
        <v>7587</v>
      </c>
      <c r="C12728">
        <v>100531</v>
      </c>
      <c r="D12728" t="str">
        <f>+VLOOKUP(C12728,Param!K:L,2,FALSE)</f>
        <v>DECORPISUS - DECORAÇÕES, LDA</v>
      </c>
      <c r="E12728" t="s">
        <v>8200</v>
      </c>
      <c r="F12728" t="s">
        <v>8266</v>
      </c>
      <c r="G12728" t="s">
        <v>29</v>
      </c>
      <c r="H12728" s="5">
        <v>109.61</v>
      </c>
      <c r="I12728" s="5">
        <v>109.613</v>
      </c>
      <c r="J12728" s="5">
        <v>-3.0000000000001098E-3</v>
      </c>
      <c r="K12728" s="5">
        <v>109.61</v>
      </c>
      <c r="L12728" s="5">
        <v>0</v>
      </c>
      <c r="M12728" t="str">
        <f>IF(ISERROR(VLOOKUP(A12728,'[1]Ecart validé'!$A:$A,1,FALSE)),Z12728,"Ecart Validé")</f>
        <v>valid</v>
      </c>
      <c r="R12728" t="s">
        <v>30</v>
      </c>
      <c r="X12728"/>
      <c r="Y12728"/>
      <c r="Z12728" t="s">
        <v>31</v>
      </c>
    </row>
    <row r="12729" spans="1:26" x14ac:dyDescent="0.3">
      <c r="A12729" t="s">
        <v>15667</v>
      </c>
      <c r="B12729" t="s">
        <v>7587</v>
      </c>
      <c r="C12729">
        <v>100642</v>
      </c>
      <c r="D12729" t="str">
        <f>+VLOOKUP(C12729,Param!K:L,2,FALSE)</f>
        <v>QUINTA FRIO (INTERNACIONAL) - COMÉRCIO DE PRODUTOS ALIMENTARES, LDA</v>
      </c>
      <c r="E12729" t="s">
        <v>8222</v>
      </c>
      <c r="F12729" t="s">
        <v>8260</v>
      </c>
      <c r="G12729" t="s">
        <v>29</v>
      </c>
      <c r="H12729" s="5">
        <v>1.79</v>
      </c>
      <c r="I12729" s="5">
        <v>1.7883</v>
      </c>
      <c r="J12729" s="5">
        <v>1.70000000000003E-3</v>
      </c>
      <c r="K12729" s="5">
        <v>1.79</v>
      </c>
      <c r="L12729" s="5">
        <v>0</v>
      </c>
      <c r="M12729" t="str">
        <f>IF(ISERROR(VLOOKUP(A12729,'[1]Ecart validé'!$A:$A,1,FALSE)),Z12729,"Ecart Validé")</f>
        <v>valid</v>
      </c>
      <c r="R12729" t="s">
        <v>30</v>
      </c>
      <c r="X12729"/>
      <c r="Y12729"/>
      <c r="Z12729" t="s">
        <v>31</v>
      </c>
    </row>
    <row r="12730" spans="1:26" x14ac:dyDescent="0.3">
      <c r="A12730" t="s">
        <v>15668</v>
      </c>
      <c r="B12730" t="s">
        <v>7587</v>
      </c>
      <c r="C12730">
        <v>100642</v>
      </c>
      <c r="D12730" t="str">
        <f>+VLOOKUP(C12730,Param!K:L,2,FALSE)</f>
        <v>QUINTA FRIO (INTERNACIONAL) - COMÉRCIO DE PRODUTOS ALIMENTARES, LDA</v>
      </c>
      <c r="E12730" t="s">
        <v>8222</v>
      </c>
      <c r="F12730" t="s">
        <v>8262</v>
      </c>
      <c r="G12730" t="s">
        <v>29</v>
      </c>
      <c r="H12730" s="5">
        <v>28.87</v>
      </c>
      <c r="I12730" s="5">
        <v>28.8658</v>
      </c>
      <c r="J12730" s="5">
        <v>4.2000000000008697E-3</v>
      </c>
      <c r="K12730" s="5">
        <v>28.87</v>
      </c>
      <c r="L12730" s="5">
        <v>0</v>
      </c>
      <c r="M12730" t="str">
        <f>IF(ISERROR(VLOOKUP(A12730,'[1]Ecart validé'!$A:$A,1,FALSE)),Z12730,"Ecart Validé")</f>
        <v>valid</v>
      </c>
      <c r="R12730" t="s">
        <v>30</v>
      </c>
      <c r="X12730"/>
      <c r="Y12730"/>
      <c r="Z12730" t="s">
        <v>31</v>
      </c>
    </row>
    <row r="12731" spans="1:26" x14ac:dyDescent="0.3">
      <c r="A12731" t="s">
        <v>15669</v>
      </c>
      <c r="B12731" t="s">
        <v>7587</v>
      </c>
      <c r="C12731">
        <v>100642</v>
      </c>
      <c r="D12731" t="str">
        <f>+VLOOKUP(C12731,Param!K:L,2,FALSE)</f>
        <v>QUINTA FRIO (INTERNACIONAL) - COMÉRCIO DE PRODUTOS ALIMENTARES, LDA</v>
      </c>
      <c r="E12731" t="s">
        <v>8222</v>
      </c>
      <c r="F12731" t="s">
        <v>8264</v>
      </c>
      <c r="G12731" t="s">
        <v>29</v>
      </c>
      <c r="H12731" s="5">
        <v>114.21</v>
      </c>
      <c r="I12731" s="5">
        <v>114.206</v>
      </c>
      <c r="J12731" s="5">
        <v>3.9999999999906699E-3</v>
      </c>
      <c r="K12731" s="5">
        <v>114.21</v>
      </c>
      <c r="L12731" s="5">
        <v>0</v>
      </c>
      <c r="M12731" t="str">
        <f>IF(ISERROR(VLOOKUP(A12731,'[1]Ecart validé'!$A:$A,1,FALSE)),Z12731,"Ecart Validé")</f>
        <v>valid</v>
      </c>
      <c r="R12731" t="s">
        <v>30</v>
      </c>
      <c r="X12731"/>
      <c r="Y12731"/>
      <c r="Z12731" t="s">
        <v>31</v>
      </c>
    </row>
    <row r="12732" spans="1:26" x14ac:dyDescent="0.3">
      <c r="A12732" t="s">
        <v>15670</v>
      </c>
      <c r="B12732" t="s">
        <v>7587</v>
      </c>
      <c r="C12732">
        <v>100642</v>
      </c>
      <c r="D12732" t="str">
        <f>+VLOOKUP(C12732,Param!K:L,2,FALSE)</f>
        <v>QUINTA FRIO (INTERNACIONAL) - COMÉRCIO DE PRODUTOS ALIMENTARES, LDA</v>
      </c>
      <c r="E12732" t="s">
        <v>8222</v>
      </c>
      <c r="F12732" t="s">
        <v>8266</v>
      </c>
      <c r="G12732" t="s">
        <v>29</v>
      </c>
      <c r="H12732" s="5">
        <v>112.93</v>
      </c>
      <c r="I12732" s="5">
        <v>112.92870000000001</v>
      </c>
      <c r="J12732" s="5">
        <v>1.3000000000005199E-3</v>
      </c>
      <c r="K12732" s="5">
        <v>112.93</v>
      </c>
      <c r="L12732" s="5">
        <v>0</v>
      </c>
      <c r="M12732" t="str">
        <f>IF(ISERROR(VLOOKUP(A12732,'[1]Ecart validé'!$A:$A,1,FALSE)),Z12732,"Ecart Validé")</f>
        <v>valid</v>
      </c>
      <c r="R12732" t="s">
        <v>30</v>
      </c>
      <c r="X12732"/>
      <c r="Y12732"/>
      <c r="Z12732" t="s">
        <v>31</v>
      </c>
    </row>
    <row r="12733" spans="1:26" x14ac:dyDescent="0.3">
      <c r="A12733" t="s">
        <v>15671</v>
      </c>
      <c r="B12733" t="s">
        <v>7587</v>
      </c>
      <c r="C12733">
        <v>100604</v>
      </c>
      <c r="D12733" t="str">
        <f>+VLOOKUP(C12733,Param!K:L,2,FALSE)</f>
        <v>IRMÃOS MONTEIRO, S.A.</v>
      </c>
      <c r="E12733" t="s">
        <v>8224</v>
      </c>
      <c r="F12733" t="s">
        <v>8260</v>
      </c>
      <c r="G12733" t="s">
        <v>29</v>
      </c>
      <c r="H12733" s="5">
        <v>182.61</v>
      </c>
      <c r="I12733" s="5">
        <v>182.61519999999999</v>
      </c>
      <c r="J12733" s="5">
        <v>-5.1999999999736701E-3</v>
      </c>
      <c r="K12733" s="5">
        <v>182.61</v>
      </c>
      <c r="L12733" s="5">
        <v>0</v>
      </c>
      <c r="M12733" t="str">
        <f>IF(ISERROR(VLOOKUP(A12733,'[1]Ecart validé'!$A:$A,1,FALSE)),Z12733,"Ecart Validé")</f>
        <v>valid</v>
      </c>
      <c r="R12733" t="s">
        <v>30</v>
      </c>
      <c r="X12733"/>
      <c r="Y12733"/>
      <c r="Z12733" t="s">
        <v>31</v>
      </c>
    </row>
    <row r="12734" spans="1:26" x14ac:dyDescent="0.3">
      <c r="A12734" t="s">
        <v>15672</v>
      </c>
      <c r="B12734" t="s">
        <v>7587</v>
      </c>
      <c r="C12734">
        <v>100604</v>
      </c>
      <c r="D12734" t="str">
        <f>+VLOOKUP(C12734,Param!K:L,2,FALSE)</f>
        <v>IRMÃOS MONTEIRO, S.A.</v>
      </c>
      <c r="E12734" t="s">
        <v>8224</v>
      </c>
      <c r="F12734" t="s">
        <v>8262</v>
      </c>
      <c r="G12734" t="s">
        <v>29</v>
      </c>
      <c r="H12734" s="5">
        <v>316.11</v>
      </c>
      <c r="I12734" s="5">
        <v>316.11470000000003</v>
      </c>
      <c r="J12734" s="5">
        <v>-4.7000000000139101E-3</v>
      </c>
      <c r="K12734" s="5">
        <v>316.11</v>
      </c>
      <c r="L12734" s="5">
        <v>0</v>
      </c>
      <c r="M12734" t="str">
        <f>IF(ISERROR(VLOOKUP(A12734,'[1]Ecart validé'!$A:$A,1,FALSE)),Z12734,"Ecart Validé")</f>
        <v>valid</v>
      </c>
      <c r="R12734" t="s">
        <v>30</v>
      </c>
      <c r="X12734"/>
      <c r="Y12734"/>
      <c r="Z12734" t="s">
        <v>31</v>
      </c>
    </row>
    <row r="12735" spans="1:26" x14ac:dyDescent="0.3">
      <c r="A12735" t="s">
        <v>15673</v>
      </c>
      <c r="B12735" t="s">
        <v>7587</v>
      </c>
      <c r="C12735">
        <v>100604</v>
      </c>
      <c r="D12735" t="str">
        <f>+VLOOKUP(C12735,Param!K:L,2,FALSE)</f>
        <v>IRMÃOS MONTEIRO, S.A.</v>
      </c>
      <c r="E12735" t="s">
        <v>8224</v>
      </c>
      <c r="F12735" t="s">
        <v>8264</v>
      </c>
      <c r="G12735" t="s">
        <v>29</v>
      </c>
      <c r="H12735" s="5">
        <v>425.31</v>
      </c>
      <c r="I12735" s="5">
        <v>425.30869999999999</v>
      </c>
      <c r="J12735" s="5">
        <v>1.3000000000147299E-3</v>
      </c>
      <c r="K12735" s="5">
        <v>425.31</v>
      </c>
      <c r="L12735" s="5">
        <v>0</v>
      </c>
      <c r="M12735" t="str">
        <f>IF(ISERROR(VLOOKUP(A12735,'[1]Ecart validé'!$A:$A,1,FALSE)),Z12735,"Ecart Validé")</f>
        <v>valid</v>
      </c>
      <c r="R12735" t="s">
        <v>30</v>
      </c>
      <c r="X12735"/>
      <c r="Y12735"/>
      <c r="Z12735" t="s">
        <v>31</v>
      </c>
    </row>
    <row r="12736" spans="1:26" x14ac:dyDescent="0.3">
      <c r="A12736" t="s">
        <v>15674</v>
      </c>
      <c r="B12736" t="s">
        <v>7587</v>
      </c>
      <c r="C12736">
        <v>100604</v>
      </c>
      <c r="D12736" t="str">
        <f>+VLOOKUP(C12736,Param!K:L,2,FALSE)</f>
        <v>IRMÃOS MONTEIRO, S.A.</v>
      </c>
      <c r="E12736" t="s">
        <v>8224</v>
      </c>
      <c r="F12736" t="s">
        <v>8266</v>
      </c>
      <c r="G12736" t="s">
        <v>29</v>
      </c>
      <c r="H12736" s="5">
        <v>431.12</v>
      </c>
      <c r="I12736" s="5">
        <v>431.11520000000002</v>
      </c>
      <c r="J12736" s="5">
        <v>4.7999999999888097E-3</v>
      </c>
      <c r="K12736" s="5">
        <v>431.12</v>
      </c>
      <c r="L12736" s="5">
        <v>0</v>
      </c>
      <c r="M12736" t="str">
        <f>IF(ISERROR(VLOOKUP(A12736,'[1]Ecart validé'!$A:$A,1,FALSE)),Z12736,"Ecart Validé")</f>
        <v>valid</v>
      </c>
      <c r="R12736" t="s">
        <v>30</v>
      </c>
      <c r="X12736"/>
      <c r="Y12736"/>
      <c r="Z12736" t="s">
        <v>31</v>
      </c>
    </row>
    <row r="12737" spans="1:26" x14ac:dyDescent="0.3">
      <c r="A12737" t="s">
        <v>15675</v>
      </c>
      <c r="B12737" t="s">
        <v>7587</v>
      </c>
      <c r="C12737">
        <v>100077</v>
      </c>
      <c r="D12737" t="str">
        <f>+VLOOKUP(C12737,Param!K:L,2,FALSE)</f>
        <v>SOUSA &amp; PACHECO, LDA</v>
      </c>
      <c r="E12737" t="s">
        <v>8229</v>
      </c>
      <c r="F12737" t="s">
        <v>8260</v>
      </c>
      <c r="G12737" t="s">
        <v>29</v>
      </c>
      <c r="H12737" s="5">
        <v>2.31</v>
      </c>
      <c r="I12737" s="5">
        <v>2.3136000000000001</v>
      </c>
      <c r="J12737" s="5">
        <v>-3.6000000000000398E-3</v>
      </c>
      <c r="K12737" s="5">
        <v>2.31</v>
      </c>
      <c r="L12737" s="5">
        <v>0</v>
      </c>
      <c r="M12737" t="str">
        <f>IF(ISERROR(VLOOKUP(A12737,'[1]Ecart validé'!$A:$A,1,FALSE)),Z12737,"Ecart Validé")</f>
        <v>valid</v>
      </c>
      <c r="R12737" t="s">
        <v>30</v>
      </c>
      <c r="X12737"/>
      <c r="Y12737"/>
      <c r="Z12737" t="s">
        <v>31</v>
      </c>
    </row>
    <row r="12738" spans="1:26" x14ac:dyDescent="0.3">
      <c r="A12738" t="s">
        <v>15676</v>
      </c>
      <c r="B12738" t="s">
        <v>7587</v>
      </c>
      <c r="C12738">
        <v>100077</v>
      </c>
      <c r="D12738" t="str">
        <f>+VLOOKUP(C12738,Param!K:L,2,FALSE)</f>
        <v>SOUSA &amp; PACHECO, LDA</v>
      </c>
      <c r="E12738" t="s">
        <v>8229</v>
      </c>
      <c r="F12738" t="s">
        <v>8266</v>
      </c>
      <c r="G12738" t="s">
        <v>29</v>
      </c>
      <c r="H12738" s="5">
        <v>5.54</v>
      </c>
      <c r="I12738" s="5">
        <v>5.5385</v>
      </c>
      <c r="J12738" s="5">
        <v>1.5000000000000499E-3</v>
      </c>
      <c r="K12738" s="5">
        <v>5.54</v>
      </c>
      <c r="L12738" s="5">
        <v>0</v>
      </c>
      <c r="M12738" t="str">
        <f>IF(ISERROR(VLOOKUP(A12738,'[1]Ecart validé'!$A:$A,1,FALSE)),Z12738,"Ecart Validé")</f>
        <v>valid</v>
      </c>
      <c r="R12738" t="s">
        <v>30</v>
      </c>
      <c r="X12738"/>
      <c r="Y12738"/>
      <c r="Z12738" t="s">
        <v>31</v>
      </c>
    </row>
    <row r="12739" spans="1:26" x14ac:dyDescent="0.3">
      <c r="A12739" t="s">
        <v>15677</v>
      </c>
      <c r="B12739" t="s">
        <v>7587</v>
      </c>
      <c r="C12739">
        <v>100633</v>
      </c>
      <c r="D12739" t="str">
        <f>+VLOOKUP(C12739,Param!K:L,2,FALSE)</f>
        <v>Molaflex Colchoes S.A.</v>
      </c>
      <c r="E12739" t="s">
        <v>8248</v>
      </c>
      <c r="F12739" t="s">
        <v>8260</v>
      </c>
      <c r="G12739" t="s">
        <v>29</v>
      </c>
      <c r="H12739" s="5">
        <v>3217.17</v>
      </c>
      <c r="I12739" s="5">
        <v>3217.1660000000002</v>
      </c>
      <c r="J12739" s="5">
        <v>3.9999999999054099E-3</v>
      </c>
      <c r="K12739" s="5">
        <v>3217.17</v>
      </c>
      <c r="L12739" s="5">
        <v>0</v>
      </c>
      <c r="M12739" t="str">
        <f>IF(ISERROR(VLOOKUP(A12739,'[1]Ecart validé'!$A:$A,1,FALSE)),Z12739,"Ecart Validé")</f>
        <v>valid</v>
      </c>
      <c r="R12739" t="s">
        <v>30</v>
      </c>
      <c r="X12739"/>
      <c r="Y12739"/>
      <c r="Z12739" t="s">
        <v>31</v>
      </c>
    </row>
    <row r="12740" spans="1:26" x14ac:dyDescent="0.3">
      <c r="A12740" t="s">
        <v>15678</v>
      </c>
      <c r="B12740" t="s">
        <v>7587</v>
      </c>
      <c r="C12740">
        <v>100633</v>
      </c>
      <c r="D12740" t="str">
        <f>+VLOOKUP(C12740,Param!K:L,2,FALSE)</f>
        <v>Molaflex Colchoes S.A.</v>
      </c>
      <c r="E12740" t="s">
        <v>8248</v>
      </c>
      <c r="F12740" t="s">
        <v>8262</v>
      </c>
      <c r="G12740" t="s">
        <v>29</v>
      </c>
      <c r="H12740" s="5">
        <v>152.91999999999999</v>
      </c>
      <c r="I12740" s="5">
        <v>152.916</v>
      </c>
      <c r="J12740" s="5">
        <v>3.9999999999906699E-3</v>
      </c>
      <c r="K12740" s="5">
        <v>152.91999999999999</v>
      </c>
      <c r="L12740" s="5">
        <v>0</v>
      </c>
      <c r="M12740" t="str">
        <f>IF(ISERROR(VLOOKUP(A12740,'[1]Ecart validé'!$A:$A,1,FALSE)),Z12740,"Ecart Validé")</f>
        <v>valid</v>
      </c>
      <c r="R12740" t="s">
        <v>30</v>
      </c>
      <c r="X12740"/>
      <c r="Y12740"/>
      <c r="Z12740" t="s">
        <v>31</v>
      </c>
    </row>
    <row r="12741" spans="1:26" x14ac:dyDescent="0.3">
      <c r="A12741" t="s">
        <v>15679</v>
      </c>
      <c r="B12741" t="s">
        <v>7587</v>
      </c>
      <c r="C12741">
        <v>100633</v>
      </c>
      <c r="D12741" t="str">
        <f>+VLOOKUP(C12741,Param!K:L,2,FALSE)</f>
        <v>Molaflex Colchoes S.A.</v>
      </c>
      <c r="E12741" t="s">
        <v>8248</v>
      </c>
      <c r="F12741" t="s">
        <v>8264</v>
      </c>
      <c r="G12741" t="s">
        <v>29</v>
      </c>
      <c r="H12741" s="5">
        <v>43.3</v>
      </c>
      <c r="I12741" s="5">
        <v>43.3</v>
      </c>
      <c r="J12741" s="5">
        <v>0</v>
      </c>
      <c r="K12741" s="5">
        <v>43.3</v>
      </c>
      <c r="L12741" s="5">
        <v>0</v>
      </c>
      <c r="M12741" t="str">
        <f>IF(ISERROR(VLOOKUP(A12741,'[1]Ecart validé'!$A:$A,1,FALSE)),Z12741,"Ecart Validé")</f>
        <v>valid</v>
      </c>
      <c r="R12741" t="s">
        <v>30</v>
      </c>
      <c r="X12741"/>
      <c r="Y12741"/>
      <c r="Z12741" t="s">
        <v>31</v>
      </c>
    </row>
    <row r="12742" spans="1:26" x14ac:dyDescent="0.3">
      <c r="A12742" t="s">
        <v>15680</v>
      </c>
      <c r="B12742" t="s">
        <v>7587</v>
      </c>
      <c r="C12742">
        <v>100633</v>
      </c>
      <c r="D12742" t="str">
        <f>+VLOOKUP(C12742,Param!K:L,2,FALSE)</f>
        <v>Molaflex Colchoes S.A.</v>
      </c>
      <c r="E12742" t="s">
        <v>8248</v>
      </c>
      <c r="F12742" t="s">
        <v>8266</v>
      </c>
      <c r="G12742" t="s">
        <v>29</v>
      </c>
      <c r="H12742" s="5">
        <v>1249.47</v>
      </c>
      <c r="I12742" s="5">
        <v>1249.4649999999999</v>
      </c>
      <c r="J12742" s="5">
        <v>5.0000000001091298E-3</v>
      </c>
      <c r="K12742" s="5">
        <v>1249.47</v>
      </c>
      <c r="L12742" s="5">
        <v>0</v>
      </c>
      <c r="M12742" t="str">
        <f>IF(ISERROR(VLOOKUP(A12742,'[1]Ecart validé'!$A:$A,1,FALSE)),Z12742,"Ecart Validé")</f>
        <v>valid</v>
      </c>
      <c r="R12742" t="s">
        <v>30</v>
      </c>
      <c r="X12742"/>
      <c r="Y12742"/>
      <c r="Z12742" t="s">
        <v>31</v>
      </c>
    </row>
    <row r="12743" spans="1:26" x14ac:dyDescent="0.3">
      <c r="A12743" t="s">
        <v>15681</v>
      </c>
      <c r="B12743" t="s">
        <v>7587</v>
      </c>
      <c r="C12743">
        <v>6716</v>
      </c>
      <c r="D12743" t="str">
        <f>+VLOOKUP(C12743,Param!K:L,2,FALSE)</f>
        <v>ADEQUAT</v>
      </c>
      <c r="E12743" t="s">
        <v>7628</v>
      </c>
      <c r="F12743" t="s">
        <v>8264</v>
      </c>
      <c r="G12743" t="s">
        <v>29</v>
      </c>
      <c r="H12743" s="5">
        <v>6.78</v>
      </c>
      <c r="I12743" s="5">
        <v>6.7835999999999999</v>
      </c>
      <c r="J12743" s="5">
        <v>-3.5999999999996E-3</v>
      </c>
      <c r="K12743" s="5">
        <v>6.78</v>
      </c>
      <c r="L12743" s="5">
        <v>0</v>
      </c>
      <c r="M12743" t="str">
        <f>IF(ISERROR(VLOOKUP(A12743,'[1]Ecart validé'!$A:$A,1,FALSE)),Z12743,"Ecart Validé")</f>
        <v>valid</v>
      </c>
      <c r="R12743" t="s">
        <v>30</v>
      </c>
      <c r="X12743"/>
      <c r="Y12743"/>
      <c r="Z12743" t="s">
        <v>31</v>
      </c>
    </row>
    <row r="12744" spans="1:26" x14ac:dyDescent="0.3">
      <c r="A12744" t="s">
        <v>15682</v>
      </c>
      <c r="B12744" t="s">
        <v>7587</v>
      </c>
      <c r="C12744">
        <v>181104</v>
      </c>
      <c r="D12744" t="str">
        <f>+VLOOKUP(C12744,Param!K:L,2,FALSE)</f>
        <v>MARKETING CREATION</v>
      </c>
      <c r="E12744" t="s">
        <v>15683</v>
      </c>
      <c r="F12744" t="s">
        <v>8262</v>
      </c>
      <c r="G12744" t="s">
        <v>29</v>
      </c>
      <c r="H12744" s="5">
        <v>2.7</v>
      </c>
      <c r="I12744" s="5">
        <v>2.7</v>
      </c>
      <c r="J12744" s="5">
        <v>0</v>
      </c>
      <c r="K12744" s="5">
        <v>2.7</v>
      </c>
      <c r="L12744" s="5">
        <v>0</v>
      </c>
      <c r="M12744" t="str">
        <f>IF(ISERROR(VLOOKUP(A12744,'[1]Ecart validé'!$A:$A,1,FALSE)),Z12744,"Ecart Validé")</f>
        <v>valid</v>
      </c>
      <c r="R12744" t="s">
        <v>30</v>
      </c>
      <c r="X12744"/>
      <c r="Y12744"/>
      <c r="Z12744" t="s">
        <v>31</v>
      </c>
    </row>
    <row r="12745" spans="1:26" x14ac:dyDescent="0.3">
      <c r="A12745" t="s">
        <v>15684</v>
      </c>
      <c r="B12745" t="s">
        <v>7587</v>
      </c>
      <c r="C12745">
        <v>358169</v>
      </c>
      <c r="D12745" t="str">
        <f>+VLOOKUP(C12745,Param!K:L,2,FALSE)</f>
        <v>TROTINETE LDA</v>
      </c>
      <c r="E12745" t="s">
        <v>15685</v>
      </c>
      <c r="F12745" t="s">
        <v>8262</v>
      </c>
      <c r="G12745" t="s">
        <v>29</v>
      </c>
      <c r="H12745" s="5">
        <v>117.11</v>
      </c>
      <c r="I12745" s="5">
        <v>117.10980000000001</v>
      </c>
      <c r="J12745" s="5">
        <v>1.99999999992428E-4</v>
      </c>
      <c r="K12745" s="5">
        <v>117.11</v>
      </c>
      <c r="L12745" s="5">
        <v>0</v>
      </c>
      <c r="M12745" t="str">
        <f>IF(ISERROR(VLOOKUP(A12745,'[1]Ecart validé'!$A:$A,1,FALSE)),Z12745,"Ecart Validé")</f>
        <v>valid</v>
      </c>
      <c r="R12745" t="s">
        <v>30</v>
      </c>
      <c r="X12745"/>
      <c r="Y12745"/>
      <c r="Z12745" t="s">
        <v>31</v>
      </c>
    </row>
    <row r="12746" spans="1:26" x14ac:dyDescent="0.3">
      <c r="A12746" t="s">
        <v>15686</v>
      </c>
      <c r="B12746" t="s">
        <v>7587</v>
      </c>
      <c r="C12746">
        <v>358169</v>
      </c>
      <c r="D12746" t="str">
        <f>+VLOOKUP(C12746,Param!K:L,2,FALSE)</f>
        <v>TROTINETE LDA</v>
      </c>
      <c r="E12746" t="s">
        <v>15685</v>
      </c>
      <c r="F12746" t="s">
        <v>8264</v>
      </c>
      <c r="G12746" t="s">
        <v>29</v>
      </c>
      <c r="H12746" s="5">
        <v>97.94</v>
      </c>
      <c r="I12746" s="5">
        <v>97.937600000000003</v>
      </c>
      <c r="J12746" s="5">
        <v>2.3999999999944001E-3</v>
      </c>
      <c r="K12746" s="5">
        <v>97.94</v>
      </c>
      <c r="L12746" s="5">
        <v>0</v>
      </c>
      <c r="M12746" t="str">
        <f>IF(ISERROR(VLOOKUP(A12746,'[1]Ecart validé'!$A:$A,1,FALSE)),Z12746,"Ecart Validé")</f>
        <v>valid</v>
      </c>
      <c r="R12746" t="s">
        <v>30</v>
      </c>
      <c r="X12746"/>
      <c r="Y12746"/>
      <c r="Z12746" t="s">
        <v>31</v>
      </c>
    </row>
    <row r="12747" spans="1:26" x14ac:dyDescent="0.3">
      <c r="A12747" t="s">
        <v>15687</v>
      </c>
      <c r="B12747" t="s">
        <v>7587</v>
      </c>
      <c r="C12747">
        <v>358169</v>
      </c>
      <c r="D12747" t="str">
        <f>+VLOOKUP(C12747,Param!K:L,2,FALSE)</f>
        <v>TROTINETE LDA</v>
      </c>
      <c r="E12747" t="s">
        <v>15685</v>
      </c>
      <c r="F12747" t="s">
        <v>8266</v>
      </c>
      <c r="G12747" t="s">
        <v>29</v>
      </c>
      <c r="H12747" s="5">
        <v>303.45999999999998</v>
      </c>
      <c r="I12747" s="5">
        <v>303.45760000000001</v>
      </c>
      <c r="J12747" s="5">
        <v>2.3999999999659801E-3</v>
      </c>
      <c r="K12747" s="5">
        <v>303.45999999999998</v>
      </c>
      <c r="L12747" s="5">
        <v>0</v>
      </c>
      <c r="M12747" t="str">
        <f>IF(ISERROR(VLOOKUP(A12747,'[1]Ecart validé'!$A:$A,1,FALSE)),Z12747,"Ecart Validé")</f>
        <v>valid</v>
      </c>
      <c r="R12747" t="s">
        <v>30</v>
      </c>
      <c r="X12747"/>
      <c r="Y12747"/>
      <c r="Z12747" t="s">
        <v>31</v>
      </c>
    </row>
    <row r="12748" spans="1:26" x14ac:dyDescent="0.3">
      <c r="A12748" t="s">
        <v>15688</v>
      </c>
      <c r="B12748" t="s">
        <v>7587</v>
      </c>
      <c r="C12748">
        <v>100142</v>
      </c>
      <c r="D12748" t="str">
        <f>+VLOOKUP(C12748,Param!K:L,2,FALSE)</f>
        <v>EXACLEAN, LDA</v>
      </c>
      <c r="E12748" t="s">
        <v>7772</v>
      </c>
      <c r="F12748" t="s">
        <v>8260</v>
      </c>
      <c r="G12748" t="s">
        <v>29</v>
      </c>
      <c r="H12748" s="5">
        <v>106.85</v>
      </c>
      <c r="I12748" s="5">
        <v>106.85420000000001</v>
      </c>
      <c r="J12748" s="5">
        <v>-4.20000000001152E-3</v>
      </c>
      <c r="K12748" s="5">
        <v>106.85</v>
      </c>
      <c r="L12748" s="5">
        <v>0</v>
      </c>
      <c r="M12748" t="str">
        <f>IF(ISERROR(VLOOKUP(A12748,'[1]Ecart validé'!$A:$A,1,FALSE)),Z12748,"Ecart Validé")</f>
        <v>valid</v>
      </c>
      <c r="R12748" t="s">
        <v>30</v>
      </c>
      <c r="X12748"/>
      <c r="Y12748"/>
      <c r="Z12748" t="s">
        <v>31</v>
      </c>
    </row>
    <row r="12749" spans="1:26" x14ac:dyDescent="0.3">
      <c r="A12749" t="s">
        <v>15689</v>
      </c>
      <c r="B12749" t="s">
        <v>7587</v>
      </c>
      <c r="C12749">
        <v>100142</v>
      </c>
      <c r="D12749" t="str">
        <f>+VLOOKUP(C12749,Param!K:L,2,FALSE)</f>
        <v>EXACLEAN, LDA</v>
      </c>
      <c r="E12749" t="s">
        <v>7772</v>
      </c>
      <c r="F12749" t="s">
        <v>8262</v>
      </c>
      <c r="G12749" t="s">
        <v>29</v>
      </c>
      <c r="H12749" s="5">
        <v>691.54</v>
      </c>
      <c r="I12749" s="5">
        <v>691.54089999999997</v>
      </c>
      <c r="J12749" s="5">
        <v>-9.0000000000145497E-4</v>
      </c>
      <c r="K12749" s="5">
        <v>691.54</v>
      </c>
      <c r="L12749" s="5">
        <v>0</v>
      </c>
      <c r="M12749" t="str">
        <f>IF(ISERROR(VLOOKUP(A12749,'[1]Ecart validé'!$A:$A,1,FALSE)),Z12749,"Ecart Validé")</f>
        <v>valid</v>
      </c>
      <c r="R12749" t="s">
        <v>30</v>
      </c>
      <c r="X12749"/>
      <c r="Y12749"/>
      <c r="Z12749" t="s">
        <v>31</v>
      </c>
    </row>
    <row r="12750" spans="1:26" x14ac:dyDescent="0.3">
      <c r="A12750" t="s">
        <v>15690</v>
      </c>
      <c r="B12750" t="s">
        <v>7587</v>
      </c>
      <c r="C12750">
        <v>100142</v>
      </c>
      <c r="D12750" t="str">
        <f>+VLOOKUP(C12750,Param!K:L,2,FALSE)</f>
        <v>EXACLEAN, LDA</v>
      </c>
      <c r="E12750" t="s">
        <v>7772</v>
      </c>
      <c r="F12750" t="s">
        <v>8264</v>
      </c>
      <c r="G12750" t="s">
        <v>29</v>
      </c>
      <c r="H12750" s="5">
        <v>969.09</v>
      </c>
      <c r="I12750" s="5">
        <v>969.08969999999999</v>
      </c>
      <c r="J12750" s="5">
        <v>3.0000000003838003E-4</v>
      </c>
      <c r="K12750" s="5">
        <v>969.09</v>
      </c>
      <c r="L12750" s="5">
        <v>0</v>
      </c>
      <c r="M12750" t="str">
        <f>IF(ISERROR(VLOOKUP(A12750,'[1]Ecart validé'!$A:$A,1,FALSE)),Z12750,"Ecart Validé")</f>
        <v>valid</v>
      </c>
      <c r="R12750" t="s">
        <v>30</v>
      </c>
      <c r="X12750"/>
      <c r="Y12750"/>
      <c r="Z12750" t="s">
        <v>31</v>
      </c>
    </row>
    <row r="12751" spans="1:26" x14ac:dyDescent="0.3">
      <c r="A12751" t="s">
        <v>15691</v>
      </c>
      <c r="B12751" t="s">
        <v>7587</v>
      </c>
      <c r="C12751">
        <v>100142</v>
      </c>
      <c r="D12751" t="str">
        <f>+VLOOKUP(C12751,Param!K:L,2,FALSE)</f>
        <v>EXACLEAN, LDA</v>
      </c>
      <c r="E12751" t="s">
        <v>7772</v>
      </c>
      <c r="F12751" t="s">
        <v>8266</v>
      </c>
      <c r="G12751" t="s">
        <v>29</v>
      </c>
      <c r="H12751" s="5">
        <v>1219.1500000000001</v>
      </c>
      <c r="I12751" s="5">
        <v>1219.1501000000001</v>
      </c>
      <c r="J12751" s="5">
        <v>-9.9999999974897906E-5</v>
      </c>
      <c r="K12751" s="5">
        <v>1219.1500000000001</v>
      </c>
      <c r="L12751" s="5">
        <v>0</v>
      </c>
      <c r="M12751" t="str">
        <f>IF(ISERROR(VLOOKUP(A12751,'[1]Ecart validé'!$A:$A,1,FALSE)),Z12751,"Ecart Validé")</f>
        <v>valid</v>
      </c>
      <c r="R12751" t="s">
        <v>30</v>
      </c>
      <c r="X12751"/>
      <c r="Y12751"/>
      <c r="Z12751" t="s">
        <v>31</v>
      </c>
    </row>
    <row r="12752" spans="1:26" x14ac:dyDescent="0.3">
      <c r="A12752" t="s">
        <v>15692</v>
      </c>
      <c r="B12752" t="s">
        <v>7587</v>
      </c>
      <c r="C12752">
        <v>100142</v>
      </c>
      <c r="D12752" t="str">
        <f>+VLOOKUP(C12752,Param!K:L,2,FALSE)</f>
        <v>EXACLEAN, LDA</v>
      </c>
      <c r="E12752" t="s">
        <v>7777</v>
      </c>
      <c r="F12752" t="s">
        <v>8260</v>
      </c>
      <c r="G12752" t="s">
        <v>29</v>
      </c>
      <c r="H12752" s="5">
        <v>129.44</v>
      </c>
      <c r="I12752" s="5">
        <v>129.43860000000001</v>
      </c>
      <c r="J12752" s="5">
        <v>1.39999999998963E-3</v>
      </c>
      <c r="K12752" s="5">
        <v>129.44</v>
      </c>
      <c r="L12752" s="5">
        <v>0</v>
      </c>
      <c r="M12752" t="str">
        <f>IF(ISERROR(VLOOKUP(A12752,'[1]Ecart validé'!$A:$A,1,FALSE)),Z12752,"Ecart Validé")</f>
        <v>valid</v>
      </c>
      <c r="R12752" t="s">
        <v>30</v>
      </c>
      <c r="X12752"/>
      <c r="Y12752"/>
      <c r="Z12752" t="s">
        <v>31</v>
      </c>
    </row>
    <row r="12753" spans="1:26" x14ac:dyDescent="0.3">
      <c r="A12753" t="s">
        <v>15693</v>
      </c>
      <c r="B12753" t="s">
        <v>7587</v>
      </c>
      <c r="C12753">
        <v>100142</v>
      </c>
      <c r="D12753" t="str">
        <f>+VLOOKUP(C12753,Param!K:L,2,FALSE)</f>
        <v>EXACLEAN, LDA</v>
      </c>
      <c r="E12753" t="s">
        <v>7777</v>
      </c>
      <c r="F12753" t="s">
        <v>8262</v>
      </c>
      <c r="G12753" t="s">
        <v>29</v>
      </c>
      <c r="H12753" s="5">
        <v>317.2</v>
      </c>
      <c r="I12753" s="5">
        <v>317.19600000000003</v>
      </c>
      <c r="J12753" s="5">
        <v>3.9999999999622499E-3</v>
      </c>
      <c r="K12753" s="5">
        <v>317.2</v>
      </c>
      <c r="L12753" s="5">
        <v>0</v>
      </c>
      <c r="M12753" t="str">
        <f>IF(ISERROR(VLOOKUP(A12753,'[1]Ecart validé'!$A:$A,1,FALSE)),Z12753,"Ecart Validé")</f>
        <v>valid</v>
      </c>
      <c r="R12753" t="s">
        <v>30</v>
      </c>
      <c r="X12753"/>
      <c r="Y12753"/>
      <c r="Z12753" t="s">
        <v>31</v>
      </c>
    </row>
    <row r="12754" spans="1:26" x14ac:dyDescent="0.3">
      <c r="A12754" t="s">
        <v>15694</v>
      </c>
      <c r="B12754" t="s">
        <v>7587</v>
      </c>
      <c r="C12754">
        <v>100142</v>
      </c>
      <c r="D12754" t="str">
        <f>+VLOOKUP(C12754,Param!K:L,2,FALSE)</f>
        <v>EXACLEAN, LDA</v>
      </c>
      <c r="E12754" t="s">
        <v>7777</v>
      </c>
      <c r="F12754" t="s">
        <v>8264</v>
      </c>
      <c r="G12754" t="s">
        <v>29</v>
      </c>
      <c r="H12754" s="5">
        <v>638.79</v>
      </c>
      <c r="I12754" s="5">
        <v>638.7876</v>
      </c>
      <c r="J12754" s="5">
        <v>2.3999999999659801E-3</v>
      </c>
      <c r="K12754" s="5">
        <v>638.79</v>
      </c>
      <c r="L12754" s="5">
        <v>0</v>
      </c>
      <c r="M12754" t="str">
        <f>IF(ISERROR(VLOOKUP(A12754,'[1]Ecart validé'!$A:$A,1,FALSE)),Z12754,"Ecart Validé")</f>
        <v>valid</v>
      </c>
      <c r="R12754" t="s">
        <v>30</v>
      </c>
      <c r="X12754"/>
      <c r="Y12754"/>
      <c r="Z12754" t="s">
        <v>31</v>
      </c>
    </row>
    <row r="12755" spans="1:26" x14ac:dyDescent="0.3">
      <c r="A12755" t="s">
        <v>15695</v>
      </c>
      <c r="B12755" t="s">
        <v>7587</v>
      </c>
      <c r="C12755">
        <v>100142</v>
      </c>
      <c r="D12755" t="str">
        <f>+VLOOKUP(C12755,Param!K:L,2,FALSE)</f>
        <v>EXACLEAN, LDA</v>
      </c>
      <c r="E12755" t="s">
        <v>7777</v>
      </c>
      <c r="F12755" t="s">
        <v>8266</v>
      </c>
      <c r="G12755" t="s">
        <v>29</v>
      </c>
      <c r="H12755" s="5">
        <v>649.69000000000005</v>
      </c>
      <c r="I12755" s="5">
        <v>649.69050000000004</v>
      </c>
      <c r="J12755" s="5">
        <v>-4.9999999998817603E-4</v>
      </c>
      <c r="K12755" s="5">
        <v>649.69000000000005</v>
      </c>
      <c r="L12755" s="5">
        <v>0</v>
      </c>
      <c r="M12755" t="str">
        <f>IF(ISERROR(VLOOKUP(A12755,'[1]Ecart validé'!$A:$A,1,FALSE)),Z12755,"Ecart Validé")</f>
        <v>valid</v>
      </c>
      <c r="R12755" t="s">
        <v>30</v>
      </c>
      <c r="X12755"/>
      <c r="Y12755"/>
      <c r="Z12755" t="s">
        <v>31</v>
      </c>
    </row>
    <row r="12756" spans="1:26" x14ac:dyDescent="0.3">
      <c r="A12756" t="s">
        <v>15696</v>
      </c>
      <c r="B12756" t="s">
        <v>7587</v>
      </c>
      <c r="C12756">
        <v>116244</v>
      </c>
      <c r="D12756" t="str">
        <f>+VLOOKUP(C12756,Param!K:L,2,FALSE)</f>
        <v>UNILEVER JERÓNIMO MARTINS, LDA (Food Solutions)</v>
      </c>
      <c r="E12756" t="s">
        <v>8034</v>
      </c>
      <c r="F12756" t="s">
        <v>8262</v>
      </c>
      <c r="G12756" t="s">
        <v>29</v>
      </c>
      <c r="H12756" s="5">
        <v>130.13</v>
      </c>
      <c r="I12756" s="5">
        <v>130.12950000000001</v>
      </c>
      <c r="J12756" s="5">
        <v>4.9999999998817603E-4</v>
      </c>
      <c r="K12756" s="5">
        <v>130.13</v>
      </c>
      <c r="L12756" s="5">
        <v>0</v>
      </c>
      <c r="M12756" t="str">
        <f>IF(ISERROR(VLOOKUP(A12756,'[1]Ecart validé'!$A:$A,1,FALSE)),Z12756,"Ecart Validé")</f>
        <v>valid</v>
      </c>
      <c r="R12756" t="s">
        <v>30</v>
      </c>
      <c r="X12756"/>
      <c r="Y12756"/>
      <c r="Z12756" t="s">
        <v>31</v>
      </c>
    </row>
    <row r="12757" spans="1:26" x14ac:dyDescent="0.3">
      <c r="A12757" t="s">
        <v>15697</v>
      </c>
      <c r="B12757" t="s">
        <v>7587</v>
      </c>
      <c r="C12757">
        <v>116244</v>
      </c>
      <c r="D12757" t="str">
        <f>+VLOOKUP(C12757,Param!K:L,2,FALSE)</f>
        <v>UNILEVER JERÓNIMO MARTINS, LDA (Food Solutions)</v>
      </c>
      <c r="E12757" t="s">
        <v>8034</v>
      </c>
      <c r="F12757" t="s">
        <v>8264</v>
      </c>
      <c r="G12757" t="s">
        <v>29</v>
      </c>
      <c r="H12757" s="5">
        <v>318.14</v>
      </c>
      <c r="I12757" s="5">
        <v>318.137</v>
      </c>
      <c r="J12757" s="5">
        <v>2.9999999999858998E-3</v>
      </c>
      <c r="K12757" s="5">
        <v>318.14</v>
      </c>
      <c r="L12757" s="5">
        <v>0</v>
      </c>
      <c r="M12757" t="str">
        <f>IF(ISERROR(VLOOKUP(A12757,'[1]Ecart validé'!$A:$A,1,FALSE)),Z12757,"Ecart Validé")</f>
        <v>valid</v>
      </c>
      <c r="R12757" t="s">
        <v>30</v>
      </c>
      <c r="X12757"/>
      <c r="Y12757"/>
      <c r="Z12757" t="s">
        <v>31</v>
      </c>
    </row>
    <row r="12758" spans="1:26" x14ac:dyDescent="0.3">
      <c r="A12758" t="s">
        <v>15698</v>
      </c>
      <c r="B12758" t="s">
        <v>7587</v>
      </c>
      <c r="C12758">
        <v>116244</v>
      </c>
      <c r="D12758" t="str">
        <f>+VLOOKUP(C12758,Param!K:L,2,FALSE)</f>
        <v>UNILEVER JERÓNIMO MARTINS, LDA (Food Solutions)</v>
      </c>
      <c r="E12758" t="s">
        <v>8030</v>
      </c>
      <c r="F12758" t="s">
        <v>8264</v>
      </c>
      <c r="G12758" t="s">
        <v>29</v>
      </c>
      <c r="H12758" s="5">
        <v>1.44</v>
      </c>
      <c r="I12758" s="5">
        <v>1.4417</v>
      </c>
      <c r="J12758" s="5">
        <v>-1.70000000000003E-3</v>
      </c>
      <c r="K12758" s="5">
        <v>1.44</v>
      </c>
      <c r="L12758" s="5">
        <v>0</v>
      </c>
      <c r="M12758" t="str">
        <f>IF(ISERROR(VLOOKUP(A12758,'[1]Ecart validé'!$A:$A,1,FALSE)),Z12758,"Ecart Validé")</f>
        <v>valid</v>
      </c>
      <c r="R12758" t="s">
        <v>30</v>
      </c>
      <c r="X12758"/>
      <c r="Y12758"/>
      <c r="Z12758" t="s">
        <v>31</v>
      </c>
    </row>
    <row r="12759" spans="1:26" x14ac:dyDescent="0.3">
      <c r="A12759" t="s">
        <v>15699</v>
      </c>
      <c r="B12759" t="s">
        <v>7587</v>
      </c>
      <c r="C12759">
        <v>116244</v>
      </c>
      <c r="D12759" t="str">
        <f>+VLOOKUP(C12759,Param!K:L,2,FALSE)</f>
        <v>UNILEVER JERÓNIMO MARTINS, LDA (Food Solutions)</v>
      </c>
      <c r="E12759" t="s">
        <v>8034</v>
      </c>
      <c r="F12759" t="s">
        <v>8260</v>
      </c>
      <c r="G12759" t="s">
        <v>29</v>
      </c>
      <c r="H12759" s="5">
        <v>25.85</v>
      </c>
      <c r="I12759" s="5">
        <v>25.853400000000001</v>
      </c>
      <c r="J12759" s="5">
        <v>-3.3999999999991802E-3</v>
      </c>
      <c r="K12759" s="5">
        <v>25.85</v>
      </c>
      <c r="L12759" s="5">
        <v>0</v>
      </c>
      <c r="M12759" t="str">
        <f>IF(ISERROR(VLOOKUP(A12759,'[1]Ecart validé'!$A:$A,1,FALSE)),Z12759,"Ecart Validé")</f>
        <v>valid</v>
      </c>
      <c r="R12759" t="s">
        <v>30</v>
      </c>
      <c r="X12759"/>
      <c r="Y12759"/>
      <c r="Z12759" t="s">
        <v>31</v>
      </c>
    </row>
    <row r="12760" spans="1:26" x14ac:dyDescent="0.3">
      <c r="A12760" t="s">
        <v>15700</v>
      </c>
      <c r="B12760" t="s">
        <v>7587</v>
      </c>
      <c r="C12760">
        <v>116244</v>
      </c>
      <c r="D12760" t="str">
        <f>+VLOOKUP(C12760,Param!K:L,2,FALSE)</f>
        <v>UNILEVER JERÓNIMO MARTINS, LDA (Food Solutions)</v>
      </c>
      <c r="E12760" t="s">
        <v>8034</v>
      </c>
      <c r="F12760" t="s">
        <v>8266</v>
      </c>
      <c r="G12760" t="s">
        <v>29</v>
      </c>
      <c r="H12760" s="5">
        <v>102.33</v>
      </c>
      <c r="I12760" s="5">
        <v>102.334</v>
      </c>
      <c r="J12760" s="5">
        <v>-4.0000000000048799E-3</v>
      </c>
      <c r="K12760" s="5">
        <v>102.33</v>
      </c>
      <c r="L12760" s="5">
        <v>0</v>
      </c>
      <c r="M12760" t="str">
        <f>IF(ISERROR(VLOOKUP(A12760,'[1]Ecart validé'!$A:$A,1,FALSE)),Z12760,"Ecart Validé")</f>
        <v>valid</v>
      </c>
      <c r="R12760" t="s">
        <v>30</v>
      </c>
      <c r="X12760"/>
      <c r="Y12760"/>
      <c r="Z12760" t="s">
        <v>31</v>
      </c>
    </row>
    <row r="12761" spans="1:26" x14ac:dyDescent="0.3">
      <c r="A12761" t="s">
        <v>15701</v>
      </c>
      <c r="B12761" t="s">
        <v>7587</v>
      </c>
      <c r="C12761">
        <v>116244</v>
      </c>
      <c r="D12761" t="str">
        <f>+VLOOKUP(C12761,Param!K:L,2,FALSE)</f>
        <v>UNILEVER JERÓNIMO MARTINS, LDA (Food Solutions)</v>
      </c>
      <c r="E12761" t="s">
        <v>8030</v>
      </c>
      <c r="F12761" t="s">
        <v>8260</v>
      </c>
      <c r="G12761" t="s">
        <v>29</v>
      </c>
      <c r="H12761" s="5">
        <v>2.0099999999999998</v>
      </c>
      <c r="I12761" s="5">
        <v>2.0087000000000002</v>
      </c>
      <c r="J12761" s="5">
        <v>1.29999999999963E-3</v>
      </c>
      <c r="K12761" s="5">
        <v>2.0099999999999998</v>
      </c>
      <c r="L12761" s="5">
        <v>0</v>
      </c>
      <c r="M12761" t="str">
        <f>IF(ISERROR(VLOOKUP(A12761,'[1]Ecart validé'!$A:$A,1,FALSE)),Z12761,"Ecart Validé")</f>
        <v>valid</v>
      </c>
      <c r="R12761" t="s">
        <v>30</v>
      </c>
      <c r="X12761"/>
      <c r="Y12761"/>
      <c r="Z12761" t="s">
        <v>31</v>
      </c>
    </row>
    <row r="12762" spans="1:26" x14ac:dyDescent="0.3">
      <c r="A12762" t="s">
        <v>15702</v>
      </c>
      <c r="B12762" t="s">
        <v>7587</v>
      </c>
      <c r="C12762">
        <v>116244</v>
      </c>
      <c r="D12762" t="str">
        <f>+VLOOKUP(C12762,Param!K:L,2,FALSE)</f>
        <v>UNILEVER JERÓNIMO MARTINS, LDA (Food Solutions)</v>
      </c>
      <c r="E12762" t="s">
        <v>8030</v>
      </c>
      <c r="F12762" t="s">
        <v>8266</v>
      </c>
      <c r="G12762" t="s">
        <v>29</v>
      </c>
      <c r="H12762" s="5">
        <v>6.94</v>
      </c>
      <c r="I12762" s="5">
        <v>6.9360999999999997</v>
      </c>
      <c r="J12762" s="5">
        <v>3.9000000000006798E-3</v>
      </c>
      <c r="K12762" s="5">
        <v>6.94</v>
      </c>
      <c r="L12762" s="5">
        <v>0</v>
      </c>
      <c r="M12762" t="str">
        <f>IF(ISERROR(VLOOKUP(A12762,'[1]Ecart validé'!$A:$A,1,FALSE)),Z12762,"Ecart Validé")</f>
        <v>valid</v>
      </c>
      <c r="R12762" t="s">
        <v>30</v>
      </c>
      <c r="X12762"/>
      <c r="Y12762"/>
      <c r="Z12762" t="s">
        <v>31</v>
      </c>
    </row>
    <row r="12763" spans="1:26" x14ac:dyDescent="0.3">
      <c r="A12763" t="s">
        <v>15703</v>
      </c>
      <c r="B12763" t="s">
        <v>7587</v>
      </c>
      <c r="C12763">
        <v>99894</v>
      </c>
      <c r="D12763" t="str">
        <f>+VLOOKUP(C12763,Param!K:L,2,FALSE)</f>
        <v>AMBIPROSE PRODUTOS SERVICOS SEGURANCA E AMBIENTE LDA</v>
      </c>
      <c r="E12763" t="s">
        <v>15704</v>
      </c>
      <c r="F12763" t="s">
        <v>8262</v>
      </c>
      <c r="G12763" t="s">
        <v>29</v>
      </c>
      <c r="H12763" s="5">
        <v>102.75</v>
      </c>
      <c r="I12763" s="5">
        <v>102.75020000000001</v>
      </c>
      <c r="J12763" s="5">
        <v>-2.0000000000663901E-4</v>
      </c>
      <c r="K12763" s="5">
        <v>102.75</v>
      </c>
      <c r="L12763" s="5">
        <v>0</v>
      </c>
      <c r="M12763" t="str">
        <f>IF(ISERROR(VLOOKUP(A12763,'[1]Ecart validé'!$A:$A,1,FALSE)),Z12763,"Ecart Validé")</f>
        <v>valid</v>
      </c>
      <c r="R12763" t="s">
        <v>30</v>
      </c>
      <c r="X12763"/>
      <c r="Y12763"/>
      <c r="Z12763" t="s">
        <v>31</v>
      </c>
    </row>
    <row r="12764" spans="1:26" x14ac:dyDescent="0.3">
      <c r="A12764" t="s">
        <v>15705</v>
      </c>
      <c r="B12764" t="s">
        <v>7587</v>
      </c>
      <c r="C12764">
        <v>99894</v>
      </c>
      <c r="D12764" t="str">
        <f>+VLOOKUP(C12764,Param!K:L,2,FALSE)</f>
        <v>AMBIPROSE PRODUTOS SERVICOS SEGURANCA E AMBIENTE LDA</v>
      </c>
      <c r="E12764" t="s">
        <v>15704</v>
      </c>
      <c r="F12764" t="s">
        <v>8264</v>
      </c>
      <c r="G12764" t="s">
        <v>29</v>
      </c>
      <c r="H12764" s="5">
        <v>302.98</v>
      </c>
      <c r="I12764" s="5">
        <v>302.97660000000002</v>
      </c>
      <c r="J12764" s="5">
        <v>3.3999999999991802E-3</v>
      </c>
      <c r="K12764" s="5">
        <v>302.98</v>
      </c>
      <c r="L12764" s="5">
        <v>0</v>
      </c>
      <c r="M12764" t="str">
        <f>IF(ISERROR(VLOOKUP(A12764,'[1]Ecart validé'!$A:$A,1,FALSE)),Z12764,"Ecart Validé")</f>
        <v>valid</v>
      </c>
      <c r="R12764" t="s">
        <v>30</v>
      </c>
      <c r="X12764"/>
      <c r="Y12764"/>
      <c r="Z12764" t="s">
        <v>31</v>
      </c>
    </row>
    <row r="12765" spans="1:26" x14ac:dyDescent="0.3">
      <c r="A12765" t="s">
        <v>15706</v>
      </c>
      <c r="B12765" t="s">
        <v>7587</v>
      </c>
      <c r="C12765">
        <v>99894</v>
      </c>
      <c r="D12765" t="str">
        <f>+VLOOKUP(C12765,Param!K:L,2,FALSE)</f>
        <v>AMBIPROSE PRODUTOS SERVICOS SEGURANCA E AMBIENTE LDA</v>
      </c>
      <c r="E12765" t="s">
        <v>15704</v>
      </c>
      <c r="F12765" t="s">
        <v>8266</v>
      </c>
      <c r="G12765" t="s">
        <v>29</v>
      </c>
      <c r="H12765" s="5">
        <v>52.8</v>
      </c>
      <c r="I12765" s="5">
        <v>52.802100000000003</v>
      </c>
      <c r="J12765" s="5">
        <v>-2.10000000000576E-3</v>
      </c>
      <c r="K12765" s="5">
        <v>52.8</v>
      </c>
      <c r="L12765" s="5">
        <v>0</v>
      </c>
      <c r="M12765" t="str">
        <f>IF(ISERROR(VLOOKUP(A12765,'[1]Ecart validé'!$A:$A,1,FALSE)),Z12765,"Ecart Validé")</f>
        <v>valid</v>
      </c>
      <c r="R12765" t="s">
        <v>30</v>
      </c>
      <c r="X12765"/>
      <c r="Y12765"/>
      <c r="Z12765" t="s">
        <v>31</v>
      </c>
    </row>
    <row r="12766" spans="1:26" x14ac:dyDescent="0.3">
      <c r="A12766" t="s">
        <v>15707</v>
      </c>
      <c r="B12766" t="s">
        <v>7587</v>
      </c>
      <c r="C12766">
        <v>100630</v>
      </c>
      <c r="D12766" t="str">
        <f>+VLOOKUP(C12766,Param!K:L,2,FALSE)</f>
        <v>LETRATEC - SISTEMAS DE INFORMAÇÃO GRÁFICA, LDA</v>
      </c>
      <c r="E12766" t="s">
        <v>7974</v>
      </c>
      <c r="F12766" t="s">
        <v>8262</v>
      </c>
      <c r="G12766" t="s">
        <v>29</v>
      </c>
      <c r="H12766" s="5">
        <v>0.96</v>
      </c>
      <c r="I12766" s="5">
        <v>0.96099999999999997</v>
      </c>
      <c r="J12766" s="5">
        <v>-1E-3</v>
      </c>
      <c r="K12766" s="5">
        <v>0.96</v>
      </c>
      <c r="L12766" s="5">
        <v>0</v>
      </c>
      <c r="M12766" t="str">
        <f>IF(ISERROR(VLOOKUP(A12766,'[1]Ecart validé'!$A:$A,1,FALSE)),Z12766,"Ecart Validé")</f>
        <v>valid</v>
      </c>
      <c r="R12766" t="s">
        <v>30</v>
      </c>
      <c r="X12766"/>
      <c r="Y12766"/>
      <c r="Z12766" t="s">
        <v>31</v>
      </c>
    </row>
    <row r="12767" spans="1:26" x14ac:dyDescent="0.3">
      <c r="A12767" t="s">
        <v>15708</v>
      </c>
      <c r="B12767" t="s">
        <v>7587</v>
      </c>
      <c r="C12767">
        <v>100630</v>
      </c>
      <c r="D12767" t="str">
        <f>+VLOOKUP(C12767,Param!K:L,2,FALSE)</f>
        <v>LETRATEC - SISTEMAS DE INFORMAÇÃO GRÁFICA, LDA</v>
      </c>
      <c r="E12767" t="s">
        <v>7974</v>
      </c>
      <c r="F12767" t="s">
        <v>8266</v>
      </c>
      <c r="G12767" t="s">
        <v>29</v>
      </c>
      <c r="H12767" s="5">
        <v>49.32</v>
      </c>
      <c r="I12767" s="5">
        <v>49.3249</v>
      </c>
      <c r="J12767" s="5">
        <v>-4.8999999999992296E-3</v>
      </c>
      <c r="K12767" s="5">
        <v>49.32</v>
      </c>
      <c r="L12767" s="5">
        <v>0</v>
      </c>
      <c r="M12767" t="str">
        <f>IF(ISERROR(VLOOKUP(A12767,'[1]Ecart validé'!$A:$A,1,FALSE)),Z12767,"Ecart Validé")</f>
        <v>valid</v>
      </c>
      <c r="R12767" t="s">
        <v>30</v>
      </c>
      <c r="X12767"/>
      <c r="Y12767"/>
      <c r="Z12767" t="s">
        <v>31</v>
      </c>
    </row>
    <row r="12768" spans="1:26" x14ac:dyDescent="0.3">
      <c r="A12768" t="s">
        <v>15709</v>
      </c>
      <c r="B12768" t="s">
        <v>7587</v>
      </c>
      <c r="C12768">
        <v>99885</v>
      </c>
      <c r="D12768" t="str">
        <f>+VLOOKUP(C12768,Param!K:L,2,FALSE)</f>
        <v>HEMER - SERVIÇOS, LDA</v>
      </c>
      <c r="E12768" t="s">
        <v>7718</v>
      </c>
      <c r="F12768" t="s">
        <v>8260</v>
      </c>
      <c r="G12768" t="s">
        <v>29</v>
      </c>
      <c r="H12768" s="5">
        <v>10.62</v>
      </c>
      <c r="I12768" s="5">
        <v>10.6175</v>
      </c>
      <c r="J12768" s="5">
        <v>2.4999999999995E-3</v>
      </c>
      <c r="K12768" s="5">
        <v>10.62</v>
      </c>
      <c r="L12768" s="5">
        <v>0</v>
      </c>
      <c r="M12768" t="str">
        <f>IF(ISERROR(VLOOKUP(A12768,'[1]Ecart validé'!$A:$A,1,FALSE)),Z12768,"Ecart Validé")</f>
        <v>valid</v>
      </c>
      <c r="R12768" t="s">
        <v>30</v>
      </c>
      <c r="X12768"/>
      <c r="Y12768"/>
      <c r="Z12768" t="s">
        <v>31</v>
      </c>
    </row>
    <row r="12769" spans="1:26" x14ac:dyDescent="0.3">
      <c r="A12769" t="s">
        <v>15710</v>
      </c>
      <c r="B12769" t="s">
        <v>7587</v>
      </c>
      <c r="C12769">
        <v>99885</v>
      </c>
      <c r="D12769" t="str">
        <f>+VLOOKUP(C12769,Param!K:L,2,FALSE)</f>
        <v>HEMER - SERVIÇOS, LDA</v>
      </c>
      <c r="E12769" t="s">
        <v>7718</v>
      </c>
      <c r="F12769" t="s">
        <v>8262</v>
      </c>
      <c r="G12769" t="s">
        <v>29</v>
      </c>
      <c r="H12769" s="5">
        <v>59.97</v>
      </c>
      <c r="I12769" s="5">
        <v>59.969499999999996</v>
      </c>
      <c r="J12769" s="5">
        <v>5.0000000000238699E-4</v>
      </c>
      <c r="K12769" s="5">
        <v>59.97</v>
      </c>
      <c r="L12769" s="5">
        <v>0</v>
      </c>
      <c r="M12769" t="str">
        <f>IF(ISERROR(VLOOKUP(A12769,'[1]Ecart validé'!$A:$A,1,FALSE)),Z12769,"Ecart Validé")</f>
        <v>valid</v>
      </c>
      <c r="R12769" t="s">
        <v>30</v>
      </c>
      <c r="X12769"/>
      <c r="Y12769"/>
      <c r="Z12769" t="s">
        <v>31</v>
      </c>
    </row>
    <row r="12770" spans="1:26" x14ac:dyDescent="0.3">
      <c r="A12770" t="s">
        <v>15711</v>
      </c>
      <c r="B12770" t="s">
        <v>7587</v>
      </c>
      <c r="C12770">
        <v>99885</v>
      </c>
      <c r="D12770" t="str">
        <f>+VLOOKUP(C12770,Param!K:L,2,FALSE)</f>
        <v>HEMER - SERVIÇOS, LDA</v>
      </c>
      <c r="E12770" t="s">
        <v>7718</v>
      </c>
      <c r="F12770" t="s">
        <v>8264</v>
      </c>
      <c r="G12770" t="s">
        <v>29</v>
      </c>
      <c r="H12770" s="5">
        <v>41.83</v>
      </c>
      <c r="I12770" s="5">
        <v>41.834499999999998</v>
      </c>
      <c r="J12770" s="5">
        <v>-4.5000000000001697E-3</v>
      </c>
      <c r="K12770" s="5">
        <v>41.83</v>
      </c>
      <c r="L12770" s="5">
        <v>0</v>
      </c>
      <c r="M12770" t="str">
        <f>IF(ISERROR(VLOOKUP(A12770,'[1]Ecart validé'!$A:$A,1,FALSE)),Z12770,"Ecart Validé")</f>
        <v>valid</v>
      </c>
      <c r="R12770" t="s">
        <v>30</v>
      </c>
      <c r="X12770"/>
      <c r="Y12770"/>
      <c r="Z12770" t="s">
        <v>31</v>
      </c>
    </row>
    <row r="12771" spans="1:26" x14ac:dyDescent="0.3">
      <c r="A12771" t="s">
        <v>15712</v>
      </c>
      <c r="B12771" t="s">
        <v>7587</v>
      </c>
      <c r="C12771">
        <v>99885</v>
      </c>
      <c r="D12771" t="str">
        <f>+VLOOKUP(C12771,Param!K:L,2,FALSE)</f>
        <v>HEMER - SERVIÇOS, LDA</v>
      </c>
      <c r="E12771" t="s">
        <v>7718</v>
      </c>
      <c r="F12771" t="s">
        <v>8266</v>
      </c>
      <c r="G12771" t="s">
        <v>29</v>
      </c>
      <c r="H12771" s="5">
        <v>10.65</v>
      </c>
      <c r="I12771" s="5">
        <v>10.6485</v>
      </c>
      <c r="J12771" s="5">
        <v>1.5000000000000499E-3</v>
      </c>
      <c r="K12771" s="5">
        <v>10.65</v>
      </c>
      <c r="L12771" s="5">
        <v>0</v>
      </c>
      <c r="M12771" t="str">
        <f>IF(ISERROR(VLOOKUP(A12771,'[1]Ecart validé'!$A:$A,1,FALSE)),Z12771,"Ecart Validé")</f>
        <v>valid</v>
      </c>
      <c r="R12771" t="s">
        <v>30</v>
      </c>
      <c r="X12771"/>
      <c r="Y12771"/>
      <c r="Z12771" t="s">
        <v>31</v>
      </c>
    </row>
    <row r="12772" spans="1:26" x14ac:dyDescent="0.3">
      <c r="A12772" t="s">
        <v>15713</v>
      </c>
      <c r="B12772" t="s">
        <v>7587</v>
      </c>
      <c r="C12772">
        <v>100514</v>
      </c>
      <c r="D12772" t="str">
        <f>+VLOOKUP(C12772,Param!K:L,2,FALSE)</f>
        <v>LOFT DESIGN, COMERCIALIZAÇÃO DE MOBILIÁRIO, LDA</v>
      </c>
      <c r="E12772" t="s">
        <v>7889</v>
      </c>
      <c r="F12772" t="s">
        <v>8260</v>
      </c>
      <c r="G12772" t="s">
        <v>29</v>
      </c>
      <c r="H12772" s="5">
        <v>517.64</v>
      </c>
      <c r="I12772" s="5">
        <v>517.64030000000002</v>
      </c>
      <c r="J12772" s="5">
        <v>-3.0000000003838003E-4</v>
      </c>
      <c r="K12772" s="5">
        <v>517.64</v>
      </c>
      <c r="L12772" s="5">
        <v>0</v>
      </c>
      <c r="M12772" t="str">
        <f>IF(ISERROR(VLOOKUP(A12772,'[1]Ecart validé'!$A:$A,1,FALSE)),Z12772,"Ecart Validé")</f>
        <v>valid</v>
      </c>
      <c r="R12772" t="s">
        <v>30</v>
      </c>
      <c r="X12772"/>
      <c r="Y12772"/>
      <c r="Z12772" t="s">
        <v>31</v>
      </c>
    </row>
    <row r="12773" spans="1:26" x14ac:dyDescent="0.3">
      <c r="A12773" t="s">
        <v>15714</v>
      </c>
      <c r="B12773" t="s">
        <v>7587</v>
      </c>
      <c r="C12773">
        <v>100514</v>
      </c>
      <c r="D12773" t="str">
        <f>+VLOOKUP(C12773,Param!K:L,2,FALSE)</f>
        <v>LOFT DESIGN, COMERCIALIZAÇÃO DE MOBILIÁRIO, LDA</v>
      </c>
      <c r="E12773" t="s">
        <v>7889</v>
      </c>
      <c r="F12773" t="s">
        <v>8262</v>
      </c>
      <c r="G12773" t="s">
        <v>29</v>
      </c>
      <c r="H12773" s="5">
        <v>21.62</v>
      </c>
      <c r="I12773" s="5">
        <v>21.62</v>
      </c>
      <c r="J12773" s="5">
        <v>0</v>
      </c>
      <c r="K12773" s="5">
        <v>21.62</v>
      </c>
      <c r="L12773" s="5">
        <v>0</v>
      </c>
      <c r="M12773" t="str">
        <f>IF(ISERROR(VLOOKUP(A12773,'[1]Ecart validé'!$A:$A,1,FALSE)),Z12773,"Ecart Validé")</f>
        <v>valid</v>
      </c>
      <c r="R12773" t="s">
        <v>30</v>
      </c>
      <c r="X12773"/>
      <c r="Y12773"/>
      <c r="Z12773" t="s">
        <v>31</v>
      </c>
    </row>
    <row r="12774" spans="1:26" x14ac:dyDescent="0.3">
      <c r="A12774" t="s">
        <v>15715</v>
      </c>
      <c r="B12774" t="s">
        <v>7587</v>
      </c>
      <c r="C12774">
        <v>100514</v>
      </c>
      <c r="D12774" t="str">
        <f>+VLOOKUP(C12774,Param!K:L,2,FALSE)</f>
        <v>LOFT DESIGN, COMERCIALIZAÇÃO DE MOBILIÁRIO, LDA</v>
      </c>
      <c r="E12774" t="s">
        <v>7889</v>
      </c>
      <c r="F12774" t="s">
        <v>8266</v>
      </c>
      <c r="G12774" t="s">
        <v>29</v>
      </c>
      <c r="H12774" s="5">
        <v>213.09</v>
      </c>
      <c r="I12774" s="5">
        <v>213.0924</v>
      </c>
      <c r="J12774" s="5">
        <v>-2.3999999999944001E-3</v>
      </c>
      <c r="K12774" s="5">
        <v>213.09</v>
      </c>
      <c r="L12774" s="5">
        <v>0</v>
      </c>
      <c r="M12774" t="str">
        <f>IF(ISERROR(VLOOKUP(A12774,'[1]Ecart validé'!$A:$A,1,FALSE)),Z12774,"Ecart Validé")</f>
        <v>valid</v>
      </c>
      <c r="R12774" t="s">
        <v>30</v>
      </c>
      <c r="X12774"/>
      <c r="Y12774"/>
      <c r="Z12774" t="s">
        <v>31</v>
      </c>
    </row>
    <row r="12775" spans="1:26" x14ac:dyDescent="0.3">
      <c r="A12775" t="s">
        <v>15716</v>
      </c>
      <c r="B12775" t="s">
        <v>7587</v>
      </c>
      <c r="C12775">
        <v>100551</v>
      </c>
      <c r="D12775" t="str">
        <f>+VLOOKUP(C12775,Param!K:L,2,FALSE)</f>
        <v>GARCIAS, S.A.</v>
      </c>
      <c r="E12775" t="s">
        <v>7897</v>
      </c>
      <c r="F12775" t="s">
        <v>8260</v>
      </c>
      <c r="G12775" t="s">
        <v>29</v>
      </c>
      <c r="H12775" s="5">
        <v>10.130000000000001</v>
      </c>
      <c r="I12775" s="5">
        <v>10.131399999999999</v>
      </c>
      <c r="J12775" s="5">
        <v>-1.3999999999985101E-3</v>
      </c>
      <c r="K12775" s="5">
        <v>10.130000000000001</v>
      </c>
      <c r="L12775" s="5">
        <v>0</v>
      </c>
      <c r="M12775" t="str">
        <f>IF(ISERROR(VLOOKUP(A12775,'[1]Ecart validé'!$A:$A,1,FALSE)),Z12775,"Ecart Validé")</f>
        <v>valid</v>
      </c>
      <c r="R12775" t="s">
        <v>30</v>
      </c>
      <c r="X12775"/>
      <c r="Y12775"/>
      <c r="Z12775" t="s">
        <v>31</v>
      </c>
    </row>
    <row r="12776" spans="1:26" x14ac:dyDescent="0.3">
      <c r="A12776" t="s">
        <v>15717</v>
      </c>
      <c r="B12776" t="s">
        <v>7587</v>
      </c>
      <c r="C12776">
        <v>100551</v>
      </c>
      <c r="D12776" t="str">
        <f>+VLOOKUP(C12776,Param!K:L,2,FALSE)</f>
        <v>GARCIAS, S.A.</v>
      </c>
      <c r="E12776" t="s">
        <v>7897</v>
      </c>
      <c r="F12776" t="s">
        <v>8262</v>
      </c>
      <c r="G12776" t="s">
        <v>29</v>
      </c>
      <c r="H12776" s="5">
        <v>242.19</v>
      </c>
      <c r="I12776" s="5">
        <v>242.1858</v>
      </c>
      <c r="J12776" s="5">
        <v>4.1999999999973101E-3</v>
      </c>
      <c r="K12776" s="5">
        <v>242.19</v>
      </c>
      <c r="L12776" s="5">
        <v>0</v>
      </c>
      <c r="M12776" t="str">
        <f>IF(ISERROR(VLOOKUP(A12776,'[1]Ecart validé'!$A:$A,1,FALSE)),Z12776,"Ecart Validé")</f>
        <v>valid</v>
      </c>
      <c r="R12776" t="s">
        <v>30</v>
      </c>
      <c r="X12776"/>
      <c r="Y12776"/>
      <c r="Z12776" t="s">
        <v>31</v>
      </c>
    </row>
    <row r="12777" spans="1:26" x14ac:dyDescent="0.3">
      <c r="A12777" t="s">
        <v>15718</v>
      </c>
      <c r="B12777" t="s">
        <v>7587</v>
      </c>
      <c r="C12777">
        <v>100551</v>
      </c>
      <c r="D12777" t="str">
        <f>+VLOOKUP(C12777,Param!K:L,2,FALSE)</f>
        <v>GARCIAS, S.A.</v>
      </c>
      <c r="E12777" t="s">
        <v>7897</v>
      </c>
      <c r="F12777" t="s">
        <v>8264</v>
      </c>
      <c r="G12777" t="s">
        <v>29</v>
      </c>
      <c r="H12777" s="5">
        <v>338.77</v>
      </c>
      <c r="I12777" s="5">
        <v>338.767</v>
      </c>
      <c r="J12777" s="5">
        <v>2.9999999999858998E-3</v>
      </c>
      <c r="K12777" s="5">
        <v>338.77</v>
      </c>
      <c r="L12777" s="5">
        <v>0</v>
      </c>
      <c r="M12777" t="str">
        <f>IF(ISERROR(VLOOKUP(A12777,'[1]Ecart validé'!$A:$A,1,FALSE)),Z12777,"Ecart Validé")</f>
        <v>valid</v>
      </c>
      <c r="R12777" t="s">
        <v>30</v>
      </c>
      <c r="X12777"/>
      <c r="Y12777"/>
      <c r="Z12777" t="s">
        <v>31</v>
      </c>
    </row>
    <row r="12778" spans="1:26" x14ac:dyDescent="0.3">
      <c r="A12778" t="s">
        <v>15719</v>
      </c>
      <c r="B12778" t="s">
        <v>7587</v>
      </c>
      <c r="C12778">
        <v>100551</v>
      </c>
      <c r="D12778" t="str">
        <f>+VLOOKUP(C12778,Param!K:L,2,FALSE)</f>
        <v>GARCIAS, S.A.</v>
      </c>
      <c r="E12778" t="s">
        <v>7897</v>
      </c>
      <c r="F12778" t="s">
        <v>8266</v>
      </c>
      <c r="G12778" t="s">
        <v>29</v>
      </c>
      <c r="H12778" s="5">
        <v>577.11</v>
      </c>
      <c r="I12778" s="5">
        <v>577.11059999999998</v>
      </c>
      <c r="J12778" s="5">
        <v>-5.9999999996307397E-4</v>
      </c>
      <c r="K12778" s="5">
        <v>577.11</v>
      </c>
      <c r="L12778" s="5">
        <v>0</v>
      </c>
      <c r="M12778" t="str">
        <f>IF(ISERROR(VLOOKUP(A12778,'[1]Ecart validé'!$A:$A,1,FALSE)),Z12778,"Ecart Validé")</f>
        <v>valid</v>
      </c>
      <c r="R12778" t="s">
        <v>30</v>
      </c>
      <c r="X12778"/>
      <c r="Y12778"/>
      <c r="Z12778" t="s">
        <v>31</v>
      </c>
    </row>
    <row r="12779" spans="1:26" x14ac:dyDescent="0.3">
      <c r="A12779" t="s">
        <v>15720</v>
      </c>
      <c r="B12779" t="s">
        <v>7587</v>
      </c>
      <c r="C12779">
        <v>100592</v>
      </c>
      <c r="D12779" t="str">
        <f>+VLOOKUP(C12779,Param!K:L,2,FALSE)</f>
        <v>RECHEIO MASTERCHEF Lda</v>
      </c>
      <c r="E12779" t="s">
        <v>7933</v>
      </c>
      <c r="F12779" t="s">
        <v>8260</v>
      </c>
      <c r="G12779" t="s">
        <v>29</v>
      </c>
      <c r="H12779" s="5">
        <v>23.02</v>
      </c>
      <c r="I12779" s="5">
        <v>23.023399999999999</v>
      </c>
      <c r="J12779" s="5">
        <v>-3.3999999999991802E-3</v>
      </c>
      <c r="K12779" s="5">
        <v>23.02</v>
      </c>
      <c r="L12779" s="5">
        <v>0</v>
      </c>
      <c r="M12779" t="str">
        <f>IF(ISERROR(VLOOKUP(A12779,'[1]Ecart validé'!$A:$A,1,FALSE)),Z12779,"Ecart Validé")</f>
        <v>valid</v>
      </c>
      <c r="R12779" t="s">
        <v>30</v>
      </c>
      <c r="X12779"/>
      <c r="Y12779"/>
      <c r="Z12779" t="s">
        <v>31</v>
      </c>
    </row>
    <row r="12780" spans="1:26" x14ac:dyDescent="0.3">
      <c r="A12780" t="s">
        <v>15721</v>
      </c>
      <c r="B12780" t="s">
        <v>7587</v>
      </c>
      <c r="C12780">
        <v>100592</v>
      </c>
      <c r="D12780" t="str">
        <f>+VLOOKUP(C12780,Param!K:L,2,FALSE)</f>
        <v>RECHEIO MASTERCHEF Lda</v>
      </c>
      <c r="E12780" t="s">
        <v>7933</v>
      </c>
      <c r="F12780" t="s">
        <v>8262</v>
      </c>
      <c r="G12780" t="s">
        <v>29</v>
      </c>
      <c r="H12780" s="5">
        <v>99.66</v>
      </c>
      <c r="I12780" s="5">
        <v>99.657600000000002</v>
      </c>
      <c r="J12780" s="5">
        <v>2.3999999999944001E-3</v>
      </c>
      <c r="K12780" s="5">
        <v>99.66</v>
      </c>
      <c r="L12780" s="5">
        <v>0</v>
      </c>
      <c r="M12780" t="str">
        <f>IF(ISERROR(VLOOKUP(A12780,'[1]Ecart validé'!$A:$A,1,FALSE)),Z12780,"Ecart Validé")</f>
        <v>valid</v>
      </c>
      <c r="R12780" t="s">
        <v>30</v>
      </c>
      <c r="X12780"/>
      <c r="Y12780"/>
      <c r="Z12780" t="s">
        <v>31</v>
      </c>
    </row>
    <row r="12781" spans="1:26" x14ac:dyDescent="0.3">
      <c r="A12781" t="s">
        <v>15722</v>
      </c>
      <c r="B12781" t="s">
        <v>7587</v>
      </c>
      <c r="C12781">
        <v>100592</v>
      </c>
      <c r="D12781" t="str">
        <f>+VLOOKUP(C12781,Param!K:L,2,FALSE)</f>
        <v>RECHEIO MASTERCHEF Lda</v>
      </c>
      <c r="E12781" t="s">
        <v>7933</v>
      </c>
      <c r="F12781" t="s">
        <v>8264</v>
      </c>
      <c r="G12781" t="s">
        <v>29</v>
      </c>
      <c r="H12781" s="5">
        <v>148.13999999999999</v>
      </c>
      <c r="I12781" s="5">
        <v>148.14410000000001</v>
      </c>
      <c r="J12781" s="5">
        <v>-4.1000000000224104E-3</v>
      </c>
      <c r="K12781" s="5">
        <v>148.13999999999999</v>
      </c>
      <c r="L12781" s="5">
        <v>0</v>
      </c>
      <c r="M12781" t="str">
        <f>IF(ISERROR(VLOOKUP(A12781,'[1]Ecart validé'!$A:$A,1,FALSE)),Z12781,"Ecart Validé")</f>
        <v>valid</v>
      </c>
      <c r="R12781" t="s">
        <v>30</v>
      </c>
      <c r="X12781"/>
      <c r="Y12781"/>
      <c r="Z12781" t="s">
        <v>31</v>
      </c>
    </row>
    <row r="12782" spans="1:26" x14ac:dyDescent="0.3">
      <c r="A12782" t="s">
        <v>15723</v>
      </c>
      <c r="B12782" t="s">
        <v>7587</v>
      </c>
      <c r="C12782">
        <v>100592</v>
      </c>
      <c r="D12782" t="str">
        <f>+VLOOKUP(C12782,Param!K:L,2,FALSE)</f>
        <v>RECHEIO MASTERCHEF Lda</v>
      </c>
      <c r="E12782" t="s">
        <v>7933</v>
      </c>
      <c r="F12782" t="s">
        <v>8266</v>
      </c>
      <c r="G12782" t="s">
        <v>29</v>
      </c>
      <c r="H12782" s="5">
        <v>112.73</v>
      </c>
      <c r="I12782" s="5">
        <v>112.72799999999999</v>
      </c>
      <c r="J12782" s="5">
        <v>2.0000000000095402E-3</v>
      </c>
      <c r="K12782" s="5">
        <v>112.73</v>
      </c>
      <c r="L12782" s="5">
        <v>0</v>
      </c>
      <c r="M12782" t="str">
        <f>IF(ISERROR(VLOOKUP(A12782,'[1]Ecart validé'!$A:$A,1,FALSE)),Z12782,"Ecart Validé")</f>
        <v>valid</v>
      </c>
      <c r="R12782" t="s">
        <v>30</v>
      </c>
      <c r="X12782"/>
      <c r="Y12782"/>
      <c r="Z12782" t="s">
        <v>31</v>
      </c>
    </row>
    <row r="12783" spans="1:26" x14ac:dyDescent="0.3">
      <c r="A12783" t="s">
        <v>15724</v>
      </c>
      <c r="B12783" t="s">
        <v>7587</v>
      </c>
      <c r="C12783">
        <v>100557</v>
      </c>
      <c r="D12783" t="str">
        <f>+VLOOKUP(C12783,Param!K:L,2,FALSE)</f>
        <v>RECHEIO - CASH &amp; CARRY, S.A.</v>
      </c>
      <c r="E12783" t="s">
        <v>7902</v>
      </c>
      <c r="F12783" t="s">
        <v>8260</v>
      </c>
      <c r="G12783" t="s">
        <v>29</v>
      </c>
      <c r="H12783" s="5">
        <v>72.44</v>
      </c>
      <c r="I12783" s="5">
        <v>72.439499999999995</v>
      </c>
      <c r="J12783" s="5">
        <v>5.0000000000238699E-4</v>
      </c>
      <c r="K12783" s="5">
        <v>72.44</v>
      </c>
      <c r="L12783" s="5">
        <v>0</v>
      </c>
      <c r="M12783" t="str">
        <f>IF(ISERROR(VLOOKUP(A12783,'[1]Ecart validé'!$A:$A,1,FALSE)),Z12783,"Ecart Validé")</f>
        <v>valid</v>
      </c>
      <c r="R12783" t="s">
        <v>30</v>
      </c>
      <c r="X12783"/>
      <c r="Y12783"/>
      <c r="Z12783" t="s">
        <v>31</v>
      </c>
    </row>
    <row r="12784" spans="1:26" x14ac:dyDescent="0.3">
      <c r="A12784" t="s">
        <v>15725</v>
      </c>
      <c r="B12784" t="s">
        <v>7587</v>
      </c>
      <c r="C12784">
        <v>100557</v>
      </c>
      <c r="D12784" t="str">
        <f>+VLOOKUP(C12784,Param!K:L,2,FALSE)</f>
        <v>RECHEIO - CASH &amp; CARRY, S.A.</v>
      </c>
      <c r="E12784" t="s">
        <v>7902</v>
      </c>
      <c r="F12784" t="s">
        <v>8262</v>
      </c>
      <c r="G12784" t="s">
        <v>29</v>
      </c>
      <c r="H12784" s="5">
        <v>166.46</v>
      </c>
      <c r="I12784" s="5">
        <v>166.4623</v>
      </c>
      <c r="J12784" s="5">
        <v>-2.29999999999108E-3</v>
      </c>
      <c r="K12784" s="5">
        <v>166.46</v>
      </c>
      <c r="L12784" s="5">
        <v>0</v>
      </c>
      <c r="M12784" t="str">
        <f>IF(ISERROR(VLOOKUP(A12784,'[1]Ecart validé'!$A:$A,1,FALSE)),Z12784,"Ecart Validé")</f>
        <v>valid</v>
      </c>
      <c r="R12784" t="s">
        <v>30</v>
      </c>
      <c r="X12784"/>
      <c r="Y12784"/>
      <c r="Z12784" t="s">
        <v>31</v>
      </c>
    </row>
    <row r="12785" spans="1:26" x14ac:dyDescent="0.3">
      <c r="A12785" t="s">
        <v>15726</v>
      </c>
      <c r="B12785" t="s">
        <v>7587</v>
      </c>
      <c r="C12785">
        <v>100557</v>
      </c>
      <c r="D12785" t="str">
        <f>+VLOOKUP(C12785,Param!K:L,2,FALSE)</f>
        <v>RECHEIO - CASH &amp; CARRY, S.A.</v>
      </c>
      <c r="E12785" t="s">
        <v>7902</v>
      </c>
      <c r="F12785" t="s">
        <v>8264</v>
      </c>
      <c r="G12785" t="s">
        <v>29</v>
      </c>
      <c r="H12785" s="5">
        <v>347.46</v>
      </c>
      <c r="I12785" s="5">
        <v>347.45839999999998</v>
      </c>
      <c r="J12785" s="5">
        <v>1.59999999999627E-3</v>
      </c>
      <c r="K12785" s="5">
        <v>347.46</v>
      </c>
      <c r="L12785" s="5">
        <v>0</v>
      </c>
      <c r="M12785" t="str">
        <f>IF(ISERROR(VLOOKUP(A12785,'[1]Ecart validé'!$A:$A,1,FALSE)),Z12785,"Ecart Validé")</f>
        <v>valid</v>
      </c>
      <c r="R12785" t="s">
        <v>30</v>
      </c>
      <c r="X12785"/>
      <c r="Y12785"/>
      <c r="Z12785" t="s">
        <v>31</v>
      </c>
    </row>
    <row r="12786" spans="1:26" x14ac:dyDescent="0.3">
      <c r="A12786" t="s">
        <v>15727</v>
      </c>
      <c r="B12786" t="s">
        <v>7587</v>
      </c>
      <c r="C12786">
        <v>100557</v>
      </c>
      <c r="D12786" t="str">
        <f>+VLOOKUP(C12786,Param!K:L,2,FALSE)</f>
        <v>RECHEIO - CASH &amp; CARRY, S.A.</v>
      </c>
      <c r="E12786" t="s">
        <v>7902</v>
      </c>
      <c r="F12786" t="s">
        <v>8266</v>
      </c>
      <c r="G12786" t="s">
        <v>29</v>
      </c>
      <c r="H12786" s="5">
        <v>204.57</v>
      </c>
      <c r="I12786" s="5">
        <v>204.56729999999999</v>
      </c>
      <c r="J12786" s="5">
        <v>2.7000000000043599E-3</v>
      </c>
      <c r="K12786" s="5">
        <v>204.57</v>
      </c>
      <c r="L12786" s="5">
        <v>0</v>
      </c>
      <c r="M12786" t="str">
        <f>IF(ISERROR(VLOOKUP(A12786,'[1]Ecart validé'!$A:$A,1,FALSE)),Z12786,"Ecart Validé")</f>
        <v>valid</v>
      </c>
      <c r="R12786" t="s">
        <v>30</v>
      </c>
      <c r="X12786"/>
      <c r="Y12786"/>
      <c r="Z12786" t="s">
        <v>31</v>
      </c>
    </row>
    <row r="12787" spans="1:26" x14ac:dyDescent="0.3">
      <c r="A12787" t="s">
        <v>15728</v>
      </c>
      <c r="B12787" t="s">
        <v>7587</v>
      </c>
      <c r="C12787">
        <v>214170</v>
      </c>
      <c r="D12787" t="str">
        <f>+VLOOKUP(C12787,Param!K:L,2,FALSE)</f>
        <v>BLUE DIAMOND PRIVATE TOURS UNIPESSOAL LDA</v>
      </c>
      <c r="E12787" t="s">
        <v>8202</v>
      </c>
      <c r="F12787" t="s">
        <v>8262</v>
      </c>
      <c r="G12787" t="s">
        <v>29</v>
      </c>
      <c r="H12787" s="5">
        <v>82.32</v>
      </c>
      <c r="I12787" s="5">
        <v>82.320599999999999</v>
      </c>
      <c r="J12787" s="5">
        <v>-6.0000000000570697E-4</v>
      </c>
      <c r="K12787" s="5">
        <v>82.32</v>
      </c>
      <c r="L12787" s="5">
        <v>0</v>
      </c>
      <c r="M12787" t="str">
        <f>IF(ISERROR(VLOOKUP(A12787,'[1]Ecart validé'!$A:$A,1,FALSE)),Z12787,"Ecart Validé")</f>
        <v>valid</v>
      </c>
      <c r="R12787" t="s">
        <v>30</v>
      </c>
      <c r="X12787"/>
      <c r="Y12787"/>
      <c r="Z12787" t="s">
        <v>31</v>
      </c>
    </row>
    <row r="12788" spans="1:26" x14ac:dyDescent="0.3">
      <c r="A12788" t="s">
        <v>15729</v>
      </c>
      <c r="B12788" t="s">
        <v>7587</v>
      </c>
      <c r="C12788">
        <v>214170</v>
      </c>
      <c r="D12788" t="str">
        <f>+VLOOKUP(C12788,Param!K:L,2,FALSE)</f>
        <v>BLUE DIAMOND PRIVATE TOURS UNIPESSOAL LDA</v>
      </c>
      <c r="E12788" t="s">
        <v>8202</v>
      </c>
      <c r="F12788" t="s">
        <v>8264</v>
      </c>
      <c r="G12788" t="s">
        <v>29</v>
      </c>
      <c r="H12788" s="5">
        <v>246.41</v>
      </c>
      <c r="I12788" s="5">
        <v>246.40889999999999</v>
      </c>
      <c r="J12788" s="5">
        <v>1.1000000000080899E-3</v>
      </c>
      <c r="K12788" s="5">
        <v>246.41</v>
      </c>
      <c r="L12788" s="5">
        <v>0</v>
      </c>
      <c r="M12788" t="str">
        <f>IF(ISERROR(VLOOKUP(A12788,'[1]Ecart validé'!$A:$A,1,FALSE)),Z12788,"Ecart Validé")</f>
        <v>valid</v>
      </c>
      <c r="R12788" t="s">
        <v>30</v>
      </c>
      <c r="X12788"/>
      <c r="Y12788"/>
      <c r="Z12788" t="s">
        <v>31</v>
      </c>
    </row>
    <row r="12789" spans="1:26" x14ac:dyDescent="0.3">
      <c r="A12789" t="s">
        <v>15730</v>
      </c>
      <c r="B12789" t="s">
        <v>7587</v>
      </c>
      <c r="C12789">
        <v>214170</v>
      </c>
      <c r="D12789" t="str">
        <f>+VLOOKUP(C12789,Param!K:L,2,FALSE)</f>
        <v>BLUE DIAMOND PRIVATE TOURS UNIPESSOAL LDA</v>
      </c>
      <c r="E12789" t="s">
        <v>8202</v>
      </c>
      <c r="F12789" t="s">
        <v>8266</v>
      </c>
      <c r="G12789" t="s">
        <v>29</v>
      </c>
      <c r="H12789" s="5">
        <v>621.39</v>
      </c>
      <c r="I12789" s="5">
        <v>621.39089999999999</v>
      </c>
      <c r="J12789" s="5">
        <v>-9.0000000000145497E-4</v>
      </c>
      <c r="K12789" s="5">
        <v>621.39</v>
      </c>
      <c r="L12789" s="5">
        <v>0</v>
      </c>
      <c r="M12789" t="str">
        <f>IF(ISERROR(VLOOKUP(A12789,'[1]Ecart validé'!$A:$A,1,FALSE)),Z12789,"Ecart Validé")</f>
        <v>valid</v>
      </c>
      <c r="R12789" t="s">
        <v>30</v>
      </c>
      <c r="X12789"/>
      <c r="Y12789"/>
      <c r="Z12789" t="s">
        <v>31</v>
      </c>
    </row>
    <row r="12790" spans="1:26" x14ac:dyDescent="0.3">
      <c r="A12790" t="s">
        <v>15731</v>
      </c>
      <c r="B12790" t="s">
        <v>7587</v>
      </c>
      <c r="C12790">
        <v>100589</v>
      </c>
      <c r="D12790" t="str">
        <f>+VLOOKUP(C12790,Param!K:L,2,FALSE)</f>
        <v>AVILUDO - INDÚSTRIA E COMÉRCIO DE PRODUTOS ALIMENTARES, S.A.</v>
      </c>
      <c r="E12790" t="s">
        <v>7920</v>
      </c>
      <c r="F12790" t="s">
        <v>8260</v>
      </c>
      <c r="G12790" t="s">
        <v>29</v>
      </c>
      <c r="H12790" s="5">
        <v>42.89</v>
      </c>
      <c r="I12790" s="5">
        <v>42.8934</v>
      </c>
      <c r="J12790" s="5">
        <v>-3.3999999999991802E-3</v>
      </c>
      <c r="K12790" s="5">
        <v>42.89</v>
      </c>
      <c r="L12790" s="5">
        <v>0</v>
      </c>
      <c r="M12790" t="str">
        <f>IF(ISERROR(VLOOKUP(A12790,'[1]Ecart validé'!$A:$A,1,FALSE)),Z12790,"Ecart Validé")</f>
        <v>valid</v>
      </c>
      <c r="R12790" t="s">
        <v>30</v>
      </c>
      <c r="X12790"/>
      <c r="Y12790"/>
      <c r="Z12790" t="s">
        <v>31</v>
      </c>
    </row>
    <row r="12791" spans="1:26" x14ac:dyDescent="0.3">
      <c r="A12791" t="s">
        <v>15732</v>
      </c>
      <c r="B12791" t="s">
        <v>7587</v>
      </c>
      <c r="C12791">
        <v>100589</v>
      </c>
      <c r="D12791" t="str">
        <f>+VLOOKUP(C12791,Param!K:L,2,FALSE)</f>
        <v>AVILUDO - INDÚSTRIA E COMÉRCIO DE PRODUTOS ALIMENTARES, S.A.</v>
      </c>
      <c r="E12791" t="s">
        <v>7920</v>
      </c>
      <c r="F12791" t="s">
        <v>8262</v>
      </c>
      <c r="G12791" t="s">
        <v>29</v>
      </c>
      <c r="H12791" s="5">
        <v>180.92</v>
      </c>
      <c r="I12791" s="5">
        <v>180.9239</v>
      </c>
      <c r="J12791" s="5">
        <v>-3.9000000000157702E-3</v>
      </c>
      <c r="K12791" s="5">
        <v>180.92</v>
      </c>
      <c r="L12791" s="5">
        <v>0</v>
      </c>
      <c r="M12791" t="str">
        <f>IF(ISERROR(VLOOKUP(A12791,'[1]Ecart validé'!$A:$A,1,FALSE)),Z12791,"Ecart Validé")</f>
        <v>valid</v>
      </c>
      <c r="R12791" t="s">
        <v>30</v>
      </c>
      <c r="X12791"/>
      <c r="Y12791"/>
      <c r="Z12791" t="s">
        <v>31</v>
      </c>
    </row>
    <row r="12792" spans="1:26" x14ac:dyDescent="0.3">
      <c r="A12792" t="s">
        <v>15733</v>
      </c>
      <c r="B12792" t="s">
        <v>7587</v>
      </c>
      <c r="C12792">
        <v>100589</v>
      </c>
      <c r="D12792" t="str">
        <f>+VLOOKUP(C12792,Param!K:L,2,FALSE)</f>
        <v>AVILUDO - INDÚSTRIA E COMÉRCIO DE PRODUTOS ALIMENTARES, S.A.</v>
      </c>
      <c r="E12792" t="s">
        <v>7920</v>
      </c>
      <c r="F12792" t="s">
        <v>8264</v>
      </c>
      <c r="G12792" t="s">
        <v>29</v>
      </c>
      <c r="H12792" s="5">
        <v>383.85</v>
      </c>
      <c r="I12792" s="5">
        <v>383.84679999999997</v>
      </c>
      <c r="J12792" s="5">
        <v>3.2000000000493799E-3</v>
      </c>
      <c r="K12792" s="5">
        <v>383.85</v>
      </c>
      <c r="L12792" s="5">
        <v>0</v>
      </c>
      <c r="M12792" t="str">
        <f>IF(ISERROR(VLOOKUP(A12792,'[1]Ecart validé'!$A:$A,1,FALSE)),Z12792,"Ecart Validé")</f>
        <v>valid</v>
      </c>
      <c r="R12792" t="s">
        <v>30</v>
      </c>
      <c r="X12792"/>
      <c r="Y12792"/>
      <c r="Z12792" t="s">
        <v>31</v>
      </c>
    </row>
    <row r="12793" spans="1:26" x14ac:dyDescent="0.3">
      <c r="A12793" t="s">
        <v>15734</v>
      </c>
      <c r="B12793" t="s">
        <v>7587</v>
      </c>
      <c r="C12793">
        <v>100589</v>
      </c>
      <c r="D12793" t="str">
        <f>+VLOOKUP(C12793,Param!K:L,2,FALSE)</f>
        <v>AVILUDO - INDÚSTRIA E COMÉRCIO DE PRODUTOS ALIMENTARES, S.A.</v>
      </c>
      <c r="E12793" t="s">
        <v>7920</v>
      </c>
      <c r="F12793" t="s">
        <v>8266</v>
      </c>
      <c r="G12793" t="s">
        <v>29</v>
      </c>
      <c r="H12793" s="5">
        <v>308.99</v>
      </c>
      <c r="I12793" s="5">
        <v>308.99279999999999</v>
      </c>
      <c r="J12793" s="5">
        <v>-2.7999999999792601E-3</v>
      </c>
      <c r="K12793" s="5">
        <v>308.99</v>
      </c>
      <c r="L12793" s="5">
        <v>0</v>
      </c>
      <c r="M12793" t="str">
        <f>IF(ISERROR(VLOOKUP(A12793,'[1]Ecart validé'!$A:$A,1,FALSE)),Z12793,"Ecart Validé")</f>
        <v>valid</v>
      </c>
      <c r="R12793" t="s">
        <v>30</v>
      </c>
      <c r="X12793"/>
      <c r="Y12793"/>
      <c r="Z12793" t="s">
        <v>31</v>
      </c>
    </row>
    <row r="12794" spans="1:26" x14ac:dyDescent="0.3">
      <c r="A12794" t="s">
        <v>15735</v>
      </c>
      <c r="B12794" t="s">
        <v>7587</v>
      </c>
      <c r="C12794">
        <v>100589</v>
      </c>
      <c r="D12794" t="str">
        <f>+VLOOKUP(C12794,Param!K:L,2,FALSE)</f>
        <v>AVILUDO - INDÚSTRIA E COMÉRCIO DE PRODUTOS ALIMENTARES, S.A.</v>
      </c>
      <c r="E12794" t="s">
        <v>7925</v>
      </c>
      <c r="F12794" t="s">
        <v>8260</v>
      </c>
      <c r="G12794" t="s">
        <v>29</v>
      </c>
      <c r="H12794" s="5">
        <v>143.72</v>
      </c>
      <c r="I12794" s="5">
        <v>143.72229999999999</v>
      </c>
      <c r="J12794" s="5">
        <v>-2.29999999999108E-3</v>
      </c>
      <c r="K12794" s="5">
        <v>143.72</v>
      </c>
      <c r="L12794" s="5">
        <v>0</v>
      </c>
      <c r="M12794" t="str">
        <f>IF(ISERROR(VLOOKUP(A12794,'[1]Ecart validé'!$A:$A,1,FALSE)),Z12794,"Ecart Validé")</f>
        <v>valid</v>
      </c>
      <c r="R12794" t="s">
        <v>30</v>
      </c>
      <c r="X12794"/>
      <c r="Y12794"/>
      <c r="Z12794" t="s">
        <v>31</v>
      </c>
    </row>
    <row r="12795" spans="1:26" x14ac:dyDescent="0.3">
      <c r="A12795" t="s">
        <v>15736</v>
      </c>
      <c r="B12795" t="s">
        <v>7587</v>
      </c>
      <c r="C12795">
        <v>100589</v>
      </c>
      <c r="D12795" t="str">
        <f>+VLOOKUP(C12795,Param!K:L,2,FALSE)</f>
        <v>AVILUDO - INDÚSTRIA E COMÉRCIO DE PRODUTOS ALIMENTARES, S.A.</v>
      </c>
      <c r="E12795" t="s">
        <v>7925</v>
      </c>
      <c r="F12795" t="s">
        <v>8262</v>
      </c>
      <c r="G12795" t="s">
        <v>29</v>
      </c>
      <c r="H12795" s="5">
        <v>987.57</v>
      </c>
      <c r="I12795" s="5">
        <v>987.57209999999998</v>
      </c>
      <c r="J12795" s="5">
        <v>-2.0999999999275999E-3</v>
      </c>
      <c r="K12795" s="5">
        <v>987.57</v>
      </c>
      <c r="L12795" s="5">
        <v>0</v>
      </c>
      <c r="M12795" t="str">
        <f>IF(ISERROR(VLOOKUP(A12795,'[1]Ecart validé'!$A:$A,1,FALSE)),Z12795,"Ecart Validé")</f>
        <v>valid</v>
      </c>
      <c r="R12795" t="s">
        <v>30</v>
      </c>
      <c r="X12795"/>
      <c r="Y12795"/>
      <c r="Z12795" t="s">
        <v>31</v>
      </c>
    </row>
    <row r="12796" spans="1:26" x14ac:dyDescent="0.3">
      <c r="A12796" t="s">
        <v>15737</v>
      </c>
      <c r="B12796" t="s">
        <v>7587</v>
      </c>
      <c r="C12796">
        <v>100589</v>
      </c>
      <c r="D12796" t="str">
        <f>+VLOOKUP(C12796,Param!K:L,2,FALSE)</f>
        <v>AVILUDO - INDÚSTRIA E COMÉRCIO DE PRODUTOS ALIMENTARES, S.A.</v>
      </c>
      <c r="E12796" t="s">
        <v>7925</v>
      </c>
      <c r="F12796" t="s">
        <v>8264</v>
      </c>
      <c r="G12796" t="s">
        <v>29</v>
      </c>
      <c r="H12796" s="5">
        <v>2410.3200000000002</v>
      </c>
      <c r="I12796" s="5">
        <v>2410.3179</v>
      </c>
      <c r="J12796" s="5">
        <v>2.1000000001549701E-3</v>
      </c>
      <c r="K12796" s="5">
        <v>2410.3200000000002</v>
      </c>
      <c r="L12796" s="5">
        <v>0</v>
      </c>
      <c r="M12796" t="str">
        <f>IF(ISERROR(VLOOKUP(A12796,'[1]Ecart validé'!$A:$A,1,FALSE)),Z12796,"Ecart Validé")</f>
        <v>valid</v>
      </c>
      <c r="R12796" t="s">
        <v>30</v>
      </c>
      <c r="X12796"/>
      <c r="Y12796"/>
      <c r="Z12796" t="s">
        <v>31</v>
      </c>
    </row>
    <row r="12797" spans="1:26" x14ac:dyDescent="0.3">
      <c r="A12797" t="s">
        <v>15738</v>
      </c>
      <c r="B12797" t="s">
        <v>7587</v>
      </c>
      <c r="C12797">
        <v>100589</v>
      </c>
      <c r="D12797" t="str">
        <f>+VLOOKUP(C12797,Param!K:L,2,FALSE)</f>
        <v>AVILUDO - INDÚSTRIA E COMÉRCIO DE PRODUTOS ALIMENTARES, S.A.</v>
      </c>
      <c r="E12797" t="s">
        <v>7925</v>
      </c>
      <c r="F12797" t="s">
        <v>8266</v>
      </c>
      <c r="G12797" t="s">
        <v>29</v>
      </c>
      <c r="H12797" s="5">
        <v>3188.85</v>
      </c>
      <c r="I12797" s="5">
        <v>3188.8499000000002</v>
      </c>
      <c r="J12797" s="5">
        <v>9.9999999747524203E-5</v>
      </c>
      <c r="K12797" s="5">
        <v>3188.85</v>
      </c>
      <c r="L12797" s="5">
        <v>0</v>
      </c>
      <c r="M12797" t="str">
        <f>IF(ISERROR(VLOOKUP(A12797,'[1]Ecart validé'!$A:$A,1,FALSE)),Z12797,"Ecart Validé")</f>
        <v>valid</v>
      </c>
      <c r="R12797" t="s">
        <v>30</v>
      </c>
      <c r="X12797"/>
      <c r="Y12797"/>
      <c r="Z12797" t="s">
        <v>31</v>
      </c>
    </row>
    <row r="12798" spans="1:26" x14ac:dyDescent="0.3">
      <c r="A12798" t="s">
        <v>15739</v>
      </c>
      <c r="B12798" t="s">
        <v>7587</v>
      </c>
      <c r="C12798">
        <v>100649</v>
      </c>
      <c r="D12798" t="str">
        <f>+VLOOKUP(C12798,Param!K:L,2,FALSE)</f>
        <v>GAMOTEL - ARTIGOS PARA HOTELARIA, LDA</v>
      </c>
      <c r="E12798" t="s">
        <v>8241</v>
      </c>
      <c r="F12798" t="s">
        <v>8262</v>
      </c>
      <c r="G12798" t="s">
        <v>29</v>
      </c>
      <c r="H12798" s="5">
        <v>7.29</v>
      </c>
      <c r="I12798" s="5">
        <v>7.2904</v>
      </c>
      <c r="J12798" s="5">
        <v>-3.9999999999995502E-4</v>
      </c>
      <c r="K12798" s="5">
        <v>7.29</v>
      </c>
      <c r="L12798" s="5">
        <v>0</v>
      </c>
      <c r="M12798" t="str">
        <f>IF(ISERROR(VLOOKUP(A12798,'[1]Ecart validé'!$A:$A,1,FALSE)),Z12798,"Ecart Validé")</f>
        <v>valid</v>
      </c>
      <c r="R12798" t="s">
        <v>30</v>
      </c>
      <c r="X12798"/>
      <c r="Y12798"/>
      <c r="Z12798" t="s">
        <v>31</v>
      </c>
    </row>
    <row r="12799" spans="1:26" x14ac:dyDescent="0.3">
      <c r="A12799" t="s">
        <v>15740</v>
      </c>
      <c r="B12799" t="s">
        <v>7587</v>
      </c>
      <c r="C12799">
        <v>100649</v>
      </c>
      <c r="D12799" t="str">
        <f>+VLOOKUP(C12799,Param!K:L,2,FALSE)</f>
        <v>GAMOTEL - ARTIGOS PARA HOTELARIA, LDA</v>
      </c>
      <c r="E12799" t="s">
        <v>8241</v>
      </c>
      <c r="F12799" t="s">
        <v>8266</v>
      </c>
      <c r="G12799" t="s">
        <v>29</v>
      </c>
      <c r="H12799" s="5">
        <v>35.72</v>
      </c>
      <c r="I12799" s="5">
        <v>35.719799999999999</v>
      </c>
      <c r="J12799" s="5">
        <v>1.9999999999953299E-4</v>
      </c>
      <c r="K12799" s="5">
        <v>35.72</v>
      </c>
      <c r="L12799" s="5">
        <v>0</v>
      </c>
      <c r="M12799" t="str">
        <f>IF(ISERROR(VLOOKUP(A12799,'[1]Ecart validé'!$A:$A,1,FALSE)),Z12799,"Ecart Validé")</f>
        <v>valid</v>
      </c>
      <c r="R12799" t="s">
        <v>30</v>
      </c>
      <c r="X12799"/>
      <c r="Y12799"/>
      <c r="Z12799" t="s">
        <v>31</v>
      </c>
    </row>
    <row r="12800" spans="1:26" x14ac:dyDescent="0.3">
      <c r="A12800" t="s">
        <v>15741</v>
      </c>
      <c r="B12800" t="s">
        <v>7587</v>
      </c>
      <c r="C12800">
        <v>100062</v>
      </c>
      <c r="D12800" t="str">
        <f>+VLOOKUP(C12800,Param!K:L,2,FALSE)</f>
        <v>GLUTAMINE - ALIMENTAÇÃO RACIONAL E DIETETICA, LDA</v>
      </c>
      <c r="E12800" t="s">
        <v>7750</v>
      </c>
      <c r="F12800" t="s">
        <v>8262</v>
      </c>
      <c r="G12800" t="s">
        <v>29</v>
      </c>
      <c r="H12800" s="5">
        <v>1.96</v>
      </c>
      <c r="I12800" s="5">
        <v>1.9579</v>
      </c>
      <c r="J12800" s="5">
        <v>2.0999999999999899E-3</v>
      </c>
      <c r="K12800" s="5">
        <v>1.96</v>
      </c>
      <c r="L12800" s="5">
        <v>0</v>
      </c>
      <c r="M12800" t="str">
        <f>IF(ISERROR(VLOOKUP(A12800,'[1]Ecart validé'!$A:$A,1,FALSE)),Z12800,"Ecart Validé")</f>
        <v>valid</v>
      </c>
      <c r="R12800" t="s">
        <v>30</v>
      </c>
      <c r="X12800"/>
      <c r="Y12800"/>
      <c r="Z12800" t="s">
        <v>31</v>
      </c>
    </row>
    <row r="12801" spans="1:26" x14ac:dyDescent="0.3">
      <c r="A12801" t="s">
        <v>15742</v>
      </c>
      <c r="B12801" t="s">
        <v>7587</v>
      </c>
      <c r="C12801">
        <v>100062</v>
      </c>
      <c r="D12801" t="str">
        <f>+VLOOKUP(C12801,Param!K:L,2,FALSE)</f>
        <v>GLUTAMINE - ALIMENTAÇÃO RACIONAL E DIETETICA, LDA</v>
      </c>
      <c r="E12801" t="s">
        <v>7750</v>
      </c>
      <c r="F12801" t="s">
        <v>8264</v>
      </c>
      <c r="G12801" t="s">
        <v>29</v>
      </c>
      <c r="H12801" s="5">
        <v>7.22</v>
      </c>
      <c r="I12801" s="5">
        <v>7.2243000000000004</v>
      </c>
      <c r="J12801" s="5">
        <v>-4.3000000000006297E-3</v>
      </c>
      <c r="K12801" s="5">
        <v>7.22</v>
      </c>
      <c r="L12801" s="5">
        <v>0</v>
      </c>
      <c r="M12801" t="str">
        <f>IF(ISERROR(VLOOKUP(A12801,'[1]Ecart validé'!$A:$A,1,FALSE)),Z12801,"Ecart Validé")</f>
        <v>valid</v>
      </c>
      <c r="R12801" t="s">
        <v>30</v>
      </c>
      <c r="X12801"/>
      <c r="Y12801"/>
      <c r="Z12801" t="s">
        <v>31</v>
      </c>
    </row>
    <row r="12802" spans="1:26" x14ac:dyDescent="0.3">
      <c r="A12802" t="s">
        <v>15743</v>
      </c>
      <c r="B12802" t="s">
        <v>7587</v>
      </c>
      <c r="C12802">
        <v>100062</v>
      </c>
      <c r="D12802" t="str">
        <f>+VLOOKUP(C12802,Param!K:L,2,FALSE)</f>
        <v>GLUTAMINE - ALIMENTAÇÃO RACIONAL E DIETETICA, LDA</v>
      </c>
      <c r="E12802" t="s">
        <v>7750</v>
      </c>
      <c r="F12802" t="s">
        <v>8266</v>
      </c>
      <c r="G12802" t="s">
        <v>29</v>
      </c>
      <c r="H12802" s="5">
        <v>11.95</v>
      </c>
      <c r="I12802" s="5">
        <v>11.948399999999999</v>
      </c>
      <c r="J12802" s="5">
        <v>1.5999999999998201E-3</v>
      </c>
      <c r="K12802" s="5">
        <v>11.95</v>
      </c>
      <c r="L12802" s="5">
        <v>0</v>
      </c>
      <c r="M12802" t="str">
        <f>IF(ISERROR(VLOOKUP(A12802,'[1]Ecart validé'!$A:$A,1,FALSE)),Z12802,"Ecart Validé")</f>
        <v>valid</v>
      </c>
      <c r="R12802" t="s">
        <v>30</v>
      </c>
      <c r="X12802"/>
      <c r="Y12802"/>
      <c r="Z12802" t="s">
        <v>31</v>
      </c>
    </row>
    <row r="12803" spans="1:26" x14ac:dyDescent="0.3">
      <c r="A12803" t="s">
        <v>15744</v>
      </c>
      <c r="B12803" t="s">
        <v>7587</v>
      </c>
      <c r="C12803">
        <v>100250</v>
      </c>
      <c r="D12803" t="str">
        <f>+VLOOKUP(C12803,Param!K:L,2,FALSE)</f>
        <v>MOTA &amp; DAVID, LDA</v>
      </c>
      <c r="E12803" t="s">
        <v>8213</v>
      </c>
      <c r="F12803" t="s">
        <v>8262</v>
      </c>
      <c r="G12803" t="s">
        <v>29</v>
      </c>
      <c r="H12803" s="5">
        <v>165.31</v>
      </c>
      <c r="I12803" s="5">
        <v>165.31370000000001</v>
      </c>
      <c r="J12803" s="5">
        <v>-3.70000000000914E-3</v>
      </c>
      <c r="K12803" s="5">
        <v>165.31</v>
      </c>
      <c r="L12803" s="5">
        <v>0</v>
      </c>
      <c r="M12803" t="str">
        <f>IF(ISERROR(VLOOKUP(A12803,'[1]Ecart validé'!$A:$A,1,FALSE)),Z12803,"Ecart Validé")</f>
        <v>valid</v>
      </c>
      <c r="R12803" t="s">
        <v>30</v>
      </c>
      <c r="X12803"/>
      <c r="Y12803"/>
      <c r="Z12803" t="s">
        <v>31</v>
      </c>
    </row>
    <row r="12804" spans="1:26" x14ac:dyDescent="0.3">
      <c r="A12804" t="s">
        <v>15745</v>
      </c>
      <c r="B12804" t="s">
        <v>7587</v>
      </c>
      <c r="C12804">
        <v>100250</v>
      </c>
      <c r="D12804" t="str">
        <f>+VLOOKUP(C12804,Param!K:L,2,FALSE)</f>
        <v>MOTA &amp; DAVID, LDA</v>
      </c>
      <c r="E12804" t="s">
        <v>8213</v>
      </c>
      <c r="F12804" t="s">
        <v>8264</v>
      </c>
      <c r="G12804" t="s">
        <v>29</v>
      </c>
      <c r="H12804" s="5">
        <v>422.98</v>
      </c>
      <c r="I12804" s="5">
        <v>422.98360000000002</v>
      </c>
      <c r="J12804" s="5">
        <v>-3.6000000000058199E-3</v>
      </c>
      <c r="K12804" s="5">
        <v>422.98</v>
      </c>
      <c r="L12804" s="5">
        <v>0</v>
      </c>
      <c r="M12804" t="str">
        <f>IF(ISERROR(VLOOKUP(A12804,'[1]Ecart validé'!$A:$A,1,FALSE)),Z12804,"Ecart Validé")</f>
        <v>valid</v>
      </c>
      <c r="R12804" t="s">
        <v>30</v>
      </c>
      <c r="X12804"/>
      <c r="Y12804"/>
      <c r="Z12804" t="s">
        <v>31</v>
      </c>
    </row>
    <row r="12805" spans="1:26" x14ac:dyDescent="0.3">
      <c r="A12805" t="s">
        <v>15746</v>
      </c>
      <c r="B12805" t="s">
        <v>7587</v>
      </c>
      <c r="C12805">
        <v>100250</v>
      </c>
      <c r="D12805" t="str">
        <f>+VLOOKUP(C12805,Param!K:L,2,FALSE)</f>
        <v>MOTA &amp; DAVID, LDA</v>
      </c>
      <c r="E12805" t="s">
        <v>8213</v>
      </c>
      <c r="F12805" t="s">
        <v>8266</v>
      </c>
      <c r="G12805" t="s">
        <v>29</v>
      </c>
      <c r="H12805" s="5">
        <v>916.26</v>
      </c>
      <c r="I12805" s="5">
        <v>916.26020000000005</v>
      </c>
      <c r="J12805" s="5">
        <v>-2.00000000063482E-4</v>
      </c>
      <c r="K12805" s="5">
        <v>916.26</v>
      </c>
      <c r="L12805" s="5">
        <v>0</v>
      </c>
      <c r="M12805" t="str">
        <f>IF(ISERROR(VLOOKUP(A12805,'[1]Ecart validé'!$A:$A,1,FALSE)),Z12805,"Ecart Validé")</f>
        <v>valid</v>
      </c>
      <c r="R12805" t="s">
        <v>30</v>
      </c>
      <c r="X12805"/>
      <c r="Y12805"/>
      <c r="Z12805" t="s">
        <v>31</v>
      </c>
    </row>
    <row r="12806" spans="1:26" x14ac:dyDescent="0.3">
      <c r="A12806" t="s">
        <v>15747</v>
      </c>
      <c r="B12806" t="s">
        <v>7587</v>
      </c>
      <c r="C12806">
        <v>100588</v>
      </c>
      <c r="D12806" t="str">
        <f>+VLOOKUP(C12806,Param!K:L,2,FALSE)</f>
        <v>REXEL - DISTRIBUIÇÃO DE MATERIAL ELÉCTRICO, S.A.</v>
      </c>
      <c r="E12806" t="s">
        <v>7916</v>
      </c>
      <c r="F12806" t="s">
        <v>8260</v>
      </c>
      <c r="G12806" t="s">
        <v>29</v>
      </c>
      <c r="H12806" s="5">
        <v>14.84</v>
      </c>
      <c r="I12806" s="5">
        <v>14.8369</v>
      </c>
      <c r="J12806" s="5">
        <v>3.0999999999998802E-3</v>
      </c>
      <c r="K12806" s="5">
        <v>14.84</v>
      </c>
      <c r="L12806" s="5">
        <v>0</v>
      </c>
      <c r="M12806" t="str">
        <f>IF(ISERROR(VLOOKUP(A12806,'[1]Ecart validé'!$A:$A,1,FALSE)),Z12806,"Ecart Validé")</f>
        <v>valid</v>
      </c>
      <c r="R12806" t="s">
        <v>30</v>
      </c>
      <c r="X12806"/>
      <c r="Y12806"/>
      <c r="Z12806" t="s">
        <v>31</v>
      </c>
    </row>
    <row r="12807" spans="1:26" x14ac:dyDescent="0.3">
      <c r="A12807" t="s">
        <v>15748</v>
      </c>
      <c r="B12807" t="s">
        <v>7587</v>
      </c>
      <c r="C12807">
        <v>100588</v>
      </c>
      <c r="D12807" t="str">
        <f>+VLOOKUP(C12807,Param!K:L,2,FALSE)</f>
        <v>REXEL - DISTRIBUIÇÃO DE MATERIAL ELÉCTRICO, S.A.</v>
      </c>
      <c r="E12807" t="s">
        <v>7916</v>
      </c>
      <c r="F12807" t="s">
        <v>8262</v>
      </c>
      <c r="G12807" t="s">
        <v>29</v>
      </c>
      <c r="H12807" s="5">
        <v>77.92</v>
      </c>
      <c r="I12807" s="5">
        <v>77.920500000000004</v>
      </c>
      <c r="J12807" s="5">
        <v>-5.0000000000238699E-4</v>
      </c>
      <c r="K12807" s="5">
        <v>77.92</v>
      </c>
      <c r="L12807" s="5">
        <v>0</v>
      </c>
      <c r="M12807" t="str">
        <f>IF(ISERROR(VLOOKUP(A12807,'[1]Ecart validé'!$A:$A,1,FALSE)),Z12807,"Ecart Validé")</f>
        <v>valid</v>
      </c>
      <c r="R12807" t="s">
        <v>30</v>
      </c>
      <c r="X12807"/>
      <c r="Y12807"/>
      <c r="Z12807" t="s">
        <v>31</v>
      </c>
    </row>
    <row r="12808" spans="1:26" x14ac:dyDescent="0.3">
      <c r="A12808" t="s">
        <v>15749</v>
      </c>
      <c r="B12808" t="s">
        <v>7587</v>
      </c>
      <c r="C12808">
        <v>100588</v>
      </c>
      <c r="D12808" t="str">
        <f>+VLOOKUP(C12808,Param!K:L,2,FALSE)</f>
        <v>REXEL - DISTRIBUIÇÃO DE MATERIAL ELÉCTRICO, S.A.</v>
      </c>
      <c r="E12808" t="s">
        <v>7916</v>
      </c>
      <c r="F12808" t="s">
        <v>8264</v>
      </c>
      <c r="G12808" t="s">
        <v>29</v>
      </c>
      <c r="H12808" s="5">
        <v>32.93</v>
      </c>
      <c r="I12808" s="5">
        <v>32.930599999999998</v>
      </c>
      <c r="J12808" s="5">
        <v>-5.99999999998601E-4</v>
      </c>
      <c r="K12808" s="5">
        <v>32.93</v>
      </c>
      <c r="L12808" s="5">
        <v>0</v>
      </c>
      <c r="M12808" t="str">
        <f>IF(ISERROR(VLOOKUP(A12808,'[1]Ecart validé'!$A:$A,1,FALSE)),Z12808,"Ecart Validé")</f>
        <v>valid</v>
      </c>
      <c r="R12808" t="s">
        <v>30</v>
      </c>
      <c r="X12808"/>
      <c r="Y12808"/>
      <c r="Z12808" t="s">
        <v>31</v>
      </c>
    </row>
    <row r="12809" spans="1:26" x14ac:dyDescent="0.3">
      <c r="A12809" t="s">
        <v>15750</v>
      </c>
      <c r="B12809" t="s">
        <v>7587</v>
      </c>
      <c r="C12809">
        <v>100588</v>
      </c>
      <c r="D12809" t="str">
        <f>+VLOOKUP(C12809,Param!K:L,2,FALSE)</f>
        <v>REXEL - DISTRIBUIÇÃO DE MATERIAL ELÉCTRICO, S.A.</v>
      </c>
      <c r="E12809" t="s">
        <v>7916</v>
      </c>
      <c r="F12809" t="s">
        <v>8266</v>
      </c>
      <c r="G12809" t="s">
        <v>29</v>
      </c>
      <c r="H12809" s="5">
        <v>144.31</v>
      </c>
      <c r="I12809" s="5">
        <v>144.31370000000001</v>
      </c>
      <c r="J12809" s="5">
        <v>-3.70000000000914E-3</v>
      </c>
      <c r="K12809" s="5">
        <v>144.31</v>
      </c>
      <c r="L12809" s="5">
        <v>0</v>
      </c>
      <c r="M12809" t="str">
        <f>IF(ISERROR(VLOOKUP(A12809,'[1]Ecart validé'!$A:$A,1,FALSE)),Z12809,"Ecart Validé")</f>
        <v>valid</v>
      </c>
      <c r="R12809" t="s">
        <v>30</v>
      </c>
      <c r="X12809"/>
      <c r="Y12809"/>
      <c r="Z12809" t="s">
        <v>31</v>
      </c>
    </row>
    <row r="12810" spans="1:26" x14ac:dyDescent="0.3">
      <c r="A12810" t="s">
        <v>15751</v>
      </c>
      <c r="B12810" t="s">
        <v>7587</v>
      </c>
      <c r="C12810">
        <v>99976</v>
      </c>
      <c r="D12810" t="str">
        <f>+VLOOKUP(C12810,Param!K:L,2,FALSE)</f>
        <v>PEÇA DE FRUTA, LDA</v>
      </c>
      <c r="E12810" t="s">
        <v>8206</v>
      </c>
      <c r="F12810" t="s">
        <v>8262</v>
      </c>
      <c r="G12810" t="s">
        <v>29</v>
      </c>
      <c r="H12810" s="5">
        <v>5.18</v>
      </c>
      <c r="I12810" s="5">
        <v>5.1821999999999999</v>
      </c>
      <c r="J12810" s="5">
        <v>-2.2000000000002001E-3</v>
      </c>
      <c r="K12810" s="5">
        <v>5.18</v>
      </c>
      <c r="L12810" s="5">
        <v>0</v>
      </c>
      <c r="M12810" t="str">
        <f>IF(ISERROR(VLOOKUP(A12810,'[1]Ecart validé'!$A:$A,1,FALSE)),Z12810,"Ecart Validé")</f>
        <v>valid</v>
      </c>
      <c r="R12810" t="s">
        <v>30</v>
      </c>
      <c r="X12810"/>
      <c r="Y12810"/>
      <c r="Z12810" t="s">
        <v>31</v>
      </c>
    </row>
    <row r="12811" spans="1:26" x14ac:dyDescent="0.3">
      <c r="A12811" t="s">
        <v>15752</v>
      </c>
      <c r="B12811" t="s">
        <v>7587</v>
      </c>
      <c r="C12811">
        <v>99976</v>
      </c>
      <c r="D12811" t="str">
        <f>+VLOOKUP(C12811,Param!K:L,2,FALSE)</f>
        <v>PEÇA DE FRUTA, LDA</v>
      </c>
      <c r="E12811" t="s">
        <v>8206</v>
      </c>
      <c r="F12811" t="s">
        <v>8266</v>
      </c>
      <c r="G12811" t="s">
        <v>29</v>
      </c>
      <c r="H12811" s="5">
        <v>21.61</v>
      </c>
      <c r="I12811" s="5">
        <v>21.610499999999998</v>
      </c>
      <c r="J12811" s="5">
        <v>-4.9999999999883395E-4</v>
      </c>
      <c r="K12811" s="5">
        <v>21.61</v>
      </c>
      <c r="L12811" s="5">
        <v>0</v>
      </c>
      <c r="M12811" t="str">
        <f>IF(ISERROR(VLOOKUP(A12811,'[1]Ecart validé'!$A:$A,1,FALSE)),Z12811,"Ecart Validé")</f>
        <v>valid</v>
      </c>
      <c r="R12811" t="s">
        <v>30</v>
      </c>
      <c r="X12811"/>
      <c r="Y12811"/>
      <c r="Z12811" t="s">
        <v>31</v>
      </c>
    </row>
    <row r="12812" spans="1:26" x14ac:dyDescent="0.3">
      <c r="A12812" t="s">
        <v>15753</v>
      </c>
      <c r="B12812" t="s">
        <v>7587</v>
      </c>
      <c r="C12812">
        <v>216419</v>
      </c>
      <c r="D12812" t="str">
        <f>+VLOOKUP(C12812,Param!K:L,2,FALSE)</f>
        <v>KMED EUROPA - SERVIÇOS EXTERNOS DE SEGURANÇA, HIGIENE E SAÚDE NO TRABALHO, LDA</v>
      </c>
      <c r="E12812" t="s">
        <v>8109</v>
      </c>
      <c r="F12812" t="s">
        <v>8262</v>
      </c>
      <c r="G12812" t="s">
        <v>29</v>
      </c>
      <c r="H12812" s="5">
        <v>671.21</v>
      </c>
      <c r="I12812" s="5">
        <v>671.21320000000003</v>
      </c>
      <c r="J12812" s="5">
        <v>-3.19999999999254E-3</v>
      </c>
      <c r="K12812" s="5">
        <v>671.21</v>
      </c>
      <c r="L12812" s="5">
        <v>0</v>
      </c>
      <c r="M12812" t="str">
        <f>IF(ISERROR(VLOOKUP(A12812,'[1]Ecart validé'!$A:$A,1,FALSE)),Z12812,"Ecart Validé")</f>
        <v>valid</v>
      </c>
      <c r="R12812" t="s">
        <v>30</v>
      </c>
      <c r="X12812"/>
      <c r="Y12812"/>
      <c r="Z12812" t="s">
        <v>31</v>
      </c>
    </row>
    <row r="12813" spans="1:26" x14ac:dyDescent="0.3">
      <c r="A12813" t="s">
        <v>15754</v>
      </c>
      <c r="B12813" t="s">
        <v>7587</v>
      </c>
      <c r="C12813">
        <v>216419</v>
      </c>
      <c r="D12813" t="str">
        <f>+VLOOKUP(C12813,Param!K:L,2,FALSE)</f>
        <v>KMED EUROPA - SERVIÇOS EXTERNOS DE SEGURANÇA, HIGIENE E SAÚDE NO TRABALHO, LDA</v>
      </c>
      <c r="E12813" t="s">
        <v>8109</v>
      </c>
      <c r="F12813" t="s">
        <v>8264</v>
      </c>
      <c r="G12813" t="s">
        <v>29</v>
      </c>
      <c r="H12813" s="5">
        <v>684.04</v>
      </c>
      <c r="I12813" s="5">
        <v>684.0385</v>
      </c>
      <c r="J12813" s="5">
        <v>1.4999999999645199E-3</v>
      </c>
      <c r="K12813" s="5">
        <v>684.04</v>
      </c>
      <c r="L12813" s="5">
        <v>0</v>
      </c>
      <c r="M12813" t="str">
        <f>IF(ISERROR(VLOOKUP(A12813,'[1]Ecart validé'!$A:$A,1,FALSE)),Z12813,"Ecart Validé")</f>
        <v>valid</v>
      </c>
      <c r="R12813" t="s">
        <v>30</v>
      </c>
      <c r="X12813"/>
      <c r="Y12813"/>
      <c r="Z12813" t="s">
        <v>31</v>
      </c>
    </row>
    <row r="12814" spans="1:26" x14ac:dyDescent="0.3">
      <c r="A12814" t="s">
        <v>15755</v>
      </c>
      <c r="B12814" t="s">
        <v>7587</v>
      </c>
      <c r="C12814">
        <v>216419</v>
      </c>
      <c r="D12814" t="str">
        <f>+VLOOKUP(C12814,Param!K:L,2,FALSE)</f>
        <v>KMED EUROPA - SERVIÇOS EXTERNOS DE SEGURANÇA, HIGIENE E SAÚDE NO TRABALHO, LDA</v>
      </c>
      <c r="E12814" t="s">
        <v>8109</v>
      </c>
      <c r="F12814" t="s">
        <v>8266</v>
      </c>
      <c r="G12814" t="s">
        <v>29</v>
      </c>
      <c r="H12814" s="5">
        <v>684.04</v>
      </c>
      <c r="I12814" s="5">
        <v>684.0385</v>
      </c>
      <c r="J12814" s="5">
        <v>1.4999999999645199E-3</v>
      </c>
      <c r="K12814" s="5">
        <v>684.04</v>
      </c>
      <c r="L12814" s="5">
        <v>0</v>
      </c>
      <c r="M12814" t="str">
        <f>IF(ISERROR(VLOOKUP(A12814,'[1]Ecart validé'!$A:$A,1,FALSE)),Z12814,"Ecart Validé")</f>
        <v>valid</v>
      </c>
      <c r="R12814" t="s">
        <v>30</v>
      </c>
      <c r="X12814"/>
      <c r="Y12814"/>
      <c r="Z12814" t="s">
        <v>31</v>
      </c>
    </row>
    <row r="12815" spans="1:26" x14ac:dyDescent="0.3">
      <c r="A12815" t="s">
        <v>15756</v>
      </c>
      <c r="B12815" t="s">
        <v>7587</v>
      </c>
      <c r="C12815">
        <v>100596</v>
      </c>
      <c r="D12815" t="str">
        <f>+VLOOKUP(C12815,Param!K:L,2,FALSE)</f>
        <v>FUMADIS - PRODUÇÃO E DISTRIBUIÇÃO DE PRODUTOS ALIMENTARES, LDA</v>
      </c>
      <c r="E12815" t="s">
        <v>7938</v>
      </c>
      <c r="F12815" t="s">
        <v>8262</v>
      </c>
      <c r="G12815" t="s">
        <v>29</v>
      </c>
      <c r="H12815" s="5">
        <v>36.61</v>
      </c>
      <c r="I12815" s="5">
        <v>36.609400000000001</v>
      </c>
      <c r="J12815" s="5">
        <v>5.99999999998601E-4</v>
      </c>
      <c r="K12815" s="5">
        <v>36.61</v>
      </c>
      <c r="L12815" s="5">
        <v>0</v>
      </c>
      <c r="M12815" t="str">
        <f>IF(ISERROR(VLOOKUP(A12815,'[1]Ecart validé'!$A:$A,1,FALSE)),Z12815,"Ecart Validé")</f>
        <v>valid</v>
      </c>
      <c r="R12815" t="s">
        <v>30</v>
      </c>
      <c r="X12815"/>
      <c r="Y12815"/>
      <c r="Z12815" t="s">
        <v>31</v>
      </c>
    </row>
    <row r="12816" spans="1:26" x14ac:dyDescent="0.3">
      <c r="A12816" t="s">
        <v>15757</v>
      </c>
      <c r="B12816" t="s">
        <v>7587</v>
      </c>
      <c r="C12816">
        <v>100596</v>
      </c>
      <c r="D12816" t="str">
        <f>+VLOOKUP(C12816,Param!K:L,2,FALSE)</f>
        <v>FUMADIS - PRODUÇÃO E DISTRIBUIÇÃO DE PRODUTOS ALIMENTARES, LDA</v>
      </c>
      <c r="E12816" t="s">
        <v>7938</v>
      </c>
      <c r="F12816" t="s">
        <v>8264</v>
      </c>
      <c r="G12816" t="s">
        <v>29</v>
      </c>
      <c r="H12816" s="5">
        <v>48.97</v>
      </c>
      <c r="I12816" s="5">
        <v>48.974800000000002</v>
      </c>
      <c r="J12816" s="5">
        <v>-4.8000000000030197E-3</v>
      </c>
      <c r="K12816" s="5">
        <v>48.97</v>
      </c>
      <c r="L12816" s="5">
        <v>0</v>
      </c>
      <c r="M12816" t="str">
        <f>IF(ISERROR(VLOOKUP(A12816,'[1]Ecart validé'!$A:$A,1,FALSE)),Z12816,"Ecart Validé")</f>
        <v>valid</v>
      </c>
      <c r="R12816" t="s">
        <v>30</v>
      </c>
      <c r="X12816"/>
      <c r="Y12816"/>
      <c r="Z12816" t="s">
        <v>31</v>
      </c>
    </row>
    <row r="12817" spans="1:26" x14ac:dyDescent="0.3">
      <c r="A12817" t="s">
        <v>15758</v>
      </c>
      <c r="B12817" t="s">
        <v>7587</v>
      </c>
      <c r="C12817">
        <v>100596</v>
      </c>
      <c r="D12817" t="str">
        <f>+VLOOKUP(C12817,Param!K:L,2,FALSE)</f>
        <v>FUMADIS - PRODUÇÃO E DISTRIBUIÇÃO DE PRODUTOS ALIMENTARES, LDA</v>
      </c>
      <c r="E12817" t="s">
        <v>7938</v>
      </c>
      <c r="F12817" t="s">
        <v>8266</v>
      </c>
      <c r="G12817" t="s">
        <v>29</v>
      </c>
      <c r="H12817" s="5">
        <v>162.51</v>
      </c>
      <c r="I12817" s="5">
        <v>162.51089999999999</v>
      </c>
      <c r="J12817" s="5">
        <v>-9.0000000000145497E-4</v>
      </c>
      <c r="K12817" s="5">
        <v>162.51</v>
      </c>
      <c r="L12817" s="5">
        <v>0</v>
      </c>
      <c r="M12817" t="str">
        <f>IF(ISERROR(VLOOKUP(A12817,'[1]Ecart validé'!$A:$A,1,FALSE)),Z12817,"Ecart Validé")</f>
        <v>valid</v>
      </c>
      <c r="R12817" t="s">
        <v>30</v>
      </c>
      <c r="X12817"/>
      <c r="Y12817"/>
      <c r="Z12817" t="s">
        <v>31</v>
      </c>
    </row>
    <row r="12818" spans="1:26" x14ac:dyDescent="0.3">
      <c r="A12818" t="s">
        <v>15759</v>
      </c>
      <c r="B12818" t="s">
        <v>7587</v>
      </c>
      <c r="C12818">
        <v>254764</v>
      </c>
      <c r="D12818" t="str">
        <f>+VLOOKUP(C12818,Param!K:L,2,FALSE)</f>
        <v>ARTISANDUS UNIPESSOAL, LDA</v>
      </c>
      <c r="E12818" t="s">
        <v>8124</v>
      </c>
      <c r="F12818" t="s">
        <v>8262</v>
      </c>
      <c r="G12818" t="s">
        <v>29</v>
      </c>
      <c r="H12818" s="5">
        <v>6.53</v>
      </c>
      <c r="I12818" s="5">
        <v>6.5336999999999996</v>
      </c>
      <c r="J12818" s="5">
        <v>-3.69999999999937E-3</v>
      </c>
      <c r="K12818" s="5">
        <v>6.53</v>
      </c>
      <c r="L12818" s="5">
        <v>0</v>
      </c>
      <c r="M12818" t="str">
        <f>IF(ISERROR(VLOOKUP(A12818,'[1]Ecart validé'!$A:$A,1,FALSE)),Z12818,"Ecart Validé")</f>
        <v>valid</v>
      </c>
      <c r="R12818" t="s">
        <v>30</v>
      </c>
      <c r="X12818"/>
      <c r="Y12818"/>
      <c r="Z12818" t="s">
        <v>31</v>
      </c>
    </row>
    <row r="12819" spans="1:26" x14ac:dyDescent="0.3">
      <c r="A12819" t="s">
        <v>15760</v>
      </c>
      <c r="B12819" t="s">
        <v>7587</v>
      </c>
      <c r="C12819">
        <v>254764</v>
      </c>
      <c r="D12819" t="str">
        <f>+VLOOKUP(C12819,Param!K:L,2,FALSE)</f>
        <v>ARTISANDUS UNIPESSOAL, LDA</v>
      </c>
      <c r="E12819" t="s">
        <v>8124</v>
      </c>
      <c r="F12819" t="s">
        <v>8264</v>
      </c>
      <c r="G12819" t="s">
        <v>29</v>
      </c>
      <c r="H12819" s="5">
        <v>17.329999999999998</v>
      </c>
      <c r="I12819" s="5">
        <v>17.333300000000001</v>
      </c>
      <c r="J12819" s="5">
        <v>-3.3000000000029599E-3</v>
      </c>
      <c r="K12819" s="5">
        <v>17.329999999999998</v>
      </c>
      <c r="L12819" s="5">
        <v>0</v>
      </c>
      <c r="M12819" t="str">
        <f>IF(ISERROR(VLOOKUP(A12819,'[1]Ecart validé'!$A:$A,1,FALSE)),Z12819,"Ecart Validé")</f>
        <v>valid</v>
      </c>
      <c r="R12819" t="s">
        <v>30</v>
      </c>
      <c r="X12819"/>
      <c r="Y12819"/>
      <c r="Z12819" t="s">
        <v>31</v>
      </c>
    </row>
    <row r="12820" spans="1:26" x14ac:dyDescent="0.3">
      <c r="A12820" t="s">
        <v>15761</v>
      </c>
      <c r="B12820" t="s">
        <v>7587</v>
      </c>
      <c r="C12820">
        <v>254764</v>
      </c>
      <c r="D12820" t="str">
        <f>+VLOOKUP(C12820,Param!K:L,2,FALSE)</f>
        <v>ARTISANDUS UNIPESSOAL, LDA</v>
      </c>
      <c r="E12820" t="s">
        <v>8124</v>
      </c>
      <c r="F12820" t="s">
        <v>8266</v>
      </c>
      <c r="G12820" t="s">
        <v>29</v>
      </c>
      <c r="H12820" s="5">
        <v>28.66</v>
      </c>
      <c r="I12820" s="5">
        <v>28.662099999999999</v>
      </c>
      <c r="J12820" s="5">
        <v>-2.0999999999986498E-3</v>
      </c>
      <c r="K12820" s="5">
        <v>28.66</v>
      </c>
      <c r="L12820" s="5">
        <v>0</v>
      </c>
      <c r="M12820" t="str">
        <f>IF(ISERROR(VLOOKUP(A12820,'[1]Ecart validé'!$A:$A,1,FALSE)),Z12820,"Ecart Validé")</f>
        <v>valid</v>
      </c>
      <c r="R12820" t="s">
        <v>30</v>
      </c>
      <c r="X12820"/>
      <c r="Y12820"/>
      <c r="Z12820" t="s">
        <v>31</v>
      </c>
    </row>
    <row r="12821" spans="1:26" x14ac:dyDescent="0.3">
      <c r="A12821" t="s">
        <v>15762</v>
      </c>
      <c r="B12821" t="s">
        <v>7587</v>
      </c>
      <c r="C12821">
        <v>100296</v>
      </c>
      <c r="D12821" t="str">
        <f>+VLOOKUP(C12821,Param!K:L,2,FALSE)</f>
        <v>EDEN SPRINGS PORTUGAL, S.A.</v>
      </c>
      <c r="E12821" t="s">
        <v>7803</v>
      </c>
      <c r="F12821" t="s">
        <v>8260</v>
      </c>
      <c r="G12821" t="s">
        <v>29</v>
      </c>
      <c r="H12821" s="5">
        <v>25.98</v>
      </c>
      <c r="I12821" s="5">
        <v>25.9787</v>
      </c>
      <c r="J12821" s="5">
        <v>1.3000000000005199E-3</v>
      </c>
      <c r="K12821" s="5">
        <v>25.98</v>
      </c>
      <c r="L12821" s="5">
        <v>0</v>
      </c>
      <c r="M12821" t="str">
        <f>IF(ISERROR(VLOOKUP(A12821,'[1]Ecart validé'!$A:$A,1,FALSE)),Z12821,"Ecart Validé")</f>
        <v>valid</v>
      </c>
      <c r="R12821" t="s">
        <v>30</v>
      </c>
      <c r="X12821"/>
      <c r="Y12821"/>
      <c r="Z12821" t="s">
        <v>31</v>
      </c>
    </row>
    <row r="12822" spans="1:26" x14ac:dyDescent="0.3">
      <c r="A12822" t="s">
        <v>15763</v>
      </c>
      <c r="B12822" t="s">
        <v>7587</v>
      </c>
      <c r="C12822">
        <v>100296</v>
      </c>
      <c r="D12822" t="str">
        <f>+VLOOKUP(C12822,Param!K:L,2,FALSE)</f>
        <v>EDEN SPRINGS PORTUGAL, S.A.</v>
      </c>
      <c r="E12822" t="s">
        <v>7803</v>
      </c>
      <c r="F12822" t="s">
        <v>8262</v>
      </c>
      <c r="G12822" t="s">
        <v>29</v>
      </c>
      <c r="H12822" s="5">
        <v>56.76</v>
      </c>
      <c r="I12822" s="5">
        <v>56.761699999999998</v>
      </c>
      <c r="J12822" s="5">
        <v>-1.6999999999995901E-3</v>
      </c>
      <c r="K12822" s="5">
        <v>56.76</v>
      </c>
      <c r="L12822" s="5">
        <v>0</v>
      </c>
      <c r="M12822" t="str">
        <f>IF(ISERROR(VLOOKUP(A12822,'[1]Ecart validé'!$A:$A,1,FALSE)),Z12822,"Ecart Validé")</f>
        <v>valid</v>
      </c>
      <c r="R12822" t="s">
        <v>30</v>
      </c>
      <c r="X12822"/>
      <c r="Y12822"/>
      <c r="Z12822" t="s">
        <v>31</v>
      </c>
    </row>
    <row r="12823" spans="1:26" x14ac:dyDescent="0.3">
      <c r="A12823" t="s">
        <v>15764</v>
      </c>
      <c r="B12823" t="s">
        <v>7587</v>
      </c>
      <c r="C12823">
        <v>100296</v>
      </c>
      <c r="D12823" t="str">
        <f>+VLOOKUP(C12823,Param!K:L,2,FALSE)</f>
        <v>EDEN SPRINGS PORTUGAL, S.A.</v>
      </c>
      <c r="E12823" t="s">
        <v>7803</v>
      </c>
      <c r="F12823" t="s">
        <v>8264</v>
      </c>
      <c r="G12823" t="s">
        <v>29</v>
      </c>
      <c r="H12823" s="5">
        <v>84.58</v>
      </c>
      <c r="I12823" s="5">
        <v>84.577200000000005</v>
      </c>
      <c r="J12823" s="5">
        <v>2.79999999999347E-3</v>
      </c>
      <c r="K12823" s="5">
        <v>84.58</v>
      </c>
      <c r="L12823" s="5">
        <v>0</v>
      </c>
      <c r="M12823" t="str">
        <f>IF(ISERROR(VLOOKUP(A12823,'[1]Ecart validé'!$A:$A,1,FALSE)),Z12823,"Ecart Validé")</f>
        <v>valid</v>
      </c>
      <c r="R12823" t="s">
        <v>30</v>
      </c>
      <c r="X12823"/>
      <c r="Y12823"/>
      <c r="Z12823" t="s">
        <v>31</v>
      </c>
    </row>
    <row r="12824" spans="1:26" x14ac:dyDescent="0.3">
      <c r="A12824" t="s">
        <v>15765</v>
      </c>
      <c r="B12824" t="s">
        <v>7587</v>
      </c>
      <c r="C12824">
        <v>100296</v>
      </c>
      <c r="D12824" t="str">
        <f>+VLOOKUP(C12824,Param!K:L,2,FALSE)</f>
        <v>EDEN SPRINGS PORTUGAL, S.A.</v>
      </c>
      <c r="E12824" t="s">
        <v>7803</v>
      </c>
      <c r="F12824" t="s">
        <v>8266</v>
      </c>
      <c r="G12824" t="s">
        <v>29</v>
      </c>
      <c r="H12824" s="5">
        <v>31.86</v>
      </c>
      <c r="I12824" s="5">
        <v>31.861799999999999</v>
      </c>
      <c r="J12824" s="5">
        <v>-1.7999999999993501E-3</v>
      </c>
      <c r="K12824" s="5">
        <v>31.86</v>
      </c>
      <c r="L12824" s="5">
        <v>0</v>
      </c>
      <c r="M12824" t="str">
        <f>IF(ISERROR(VLOOKUP(A12824,'[1]Ecart validé'!$A:$A,1,FALSE)),Z12824,"Ecart Validé")</f>
        <v>valid</v>
      </c>
      <c r="R12824" t="s">
        <v>30</v>
      </c>
      <c r="X12824"/>
      <c r="Y12824"/>
      <c r="Z12824" t="s">
        <v>31</v>
      </c>
    </row>
    <row r="12825" spans="1:26" x14ac:dyDescent="0.3">
      <c r="A12825" t="s">
        <v>15766</v>
      </c>
      <c r="B12825" t="s">
        <v>7587</v>
      </c>
      <c r="C12825">
        <v>100605</v>
      </c>
      <c r="D12825" t="str">
        <f>+VLOOKUP(C12825,Param!K:L,2,FALSE)</f>
        <v>BERNARDINO DE ALMEIDA E COSTA &amp; FILHOS, S.A.</v>
      </c>
      <c r="E12825" t="s">
        <v>7951</v>
      </c>
      <c r="F12825" t="s">
        <v>8260</v>
      </c>
      <c r="G12825" t="s">
        <v>29</v>
      </c>
      <c r="H12825" s="5">
        <v>8.4</v>
      </c>
      <c r="I12825" s="5">
        <v>8.3994999999999997</v>
      </c>
      <c r="J12825" s="5">
        <v>5.0000000000061096E-4</v>
      </c>
      <c r="K12825" s="5">
        <v>8.4</v>
      </c>
      <c r="L12825" s="5">
        <v>0</v>
      </c>
      <c r="M12825" t="str">
        <f>IF(ISERROR(VLOOKUP(A12825,'[1]Ecart validé'!$A:$A,1,FALSE)),Z12825,"Ecart Validé")</f>
        <v>valid</v>
      </c>
      <c r="R12825" t="s">
        <v>30</v>
      </c>
      <c r="X12825"/>
      <c r="Y12825"/>
      <c r="Z12825" t="s">
        <v>31</v>
      </c>
    </row>
    <row r="12826" spans="1:26" x14ac:dyDescent="0.3">
      <c r="A12826" t="s">
        <v>15767</v>
      </c>
      <c r="B12826" t="s">
        <v>7587</v>
      </c>
      <c r="C12826">
        <v>100605</v>
      </c>
      <c r="D12826" t="str">
        <f>+VLOOKUP(C12826,Param!K:L,2,FALSE)</f>
        <v>BERNARDINO DE ALMEIDA E COSTA &amp; FILHOS, S.A.</v>
      </c>
      <c r="E12826" t="s">
        <v>7951</v>
      </c>
      <c r="F12826" t="s">
        <v>8262</v>
      </c>
      <c r="G12826" t="s">
        <v>29</v>
      </c>
      <c r="H12826" s="5">
        <v>22.94</v>
      </c>
      <c r="I12826" s="5">
        <v>22.939299999999999</v>
      </c>
      <c r="J12826" s="5">
        <v>7.0000000000192098E-4</v>
      </c>
      <c r="K12826" s="5">
        <v>22.94</v>
      </c>
      <c r="L12826" s="5">
        <v>0</v>
      </c>
      <c r="M12826" t="str">
        <f>IF(ISERROR(VLOOKUP(A12826,'[1]Ecart validé'!$A:$A,1,FALSE)),Z12826,"Ecart Validé")</f>
        <v>valid</v>
      </c>
      <c r="R12826" t="s">
        <v>30</v>
      </c>
      <c r="X12826"/>
      <c r="Y12826"/>
      <c r="Z12826" t="s">
        <v>31</v>
      </c>
    </row>
    <row r="12827" spans="1:26" x14ac:dyDescent="0.3">
      <c r="A12827" t="s">
        <v>15768</v>
      </c>
      <c r="B12827" t="s">
        <v>7587</v>
      </c>
      <c r="C12827">
        <v>100605</v>
      </c>
      <c r="D12827" t="str">
        <f>+VLOOKUP(C12827,Param!K:L,2,FALSE)</f>
        <v>BERNARDINO DE ALMEIDA E COSTA &amp; FILHOS, S.A.</v>
      </c>
      <c r="E12827" t="s">
        <v>7951</v>
      </c>
      <c r="F12827" t="s">
        <v>8264</v>
      </c>
      <c r="G12827" t="s">
        <v>29</v>
      </c>
      <c r="H12827" s="5">
        <v>57.73</v>
      </c>
      <c r="I12827" s="5">
        <v>57.733199999999997</v>
      </c>
      <c r="J12827" s="5">
        <v>-3.1999999999996402E-3</v>
      </c>
      <c r="K12827" s="5">
        <v>57.73</v>
      </c>
      <c r="L12827" s="5">
        <v>0</v>
      </c>
      <c r="M12827" t="str">
        <f>IF(ISERROR(VLOOKUP(A12827,'[1]Ecart validé'!$A:$A,1,FALSE)),Z12827,"Ecart Validé")</f>
        <v>valid</v>
      </c>
      <c r="R12827" t="s">
        <v>30</v>
      </c>
      <c r="X12827"/>
      <c r="Y12827"/>
      <c r="Z12827" t="s">
        <v>31</v>
      </c>
    </row>
    <row r="12828" spans="1:26" x14ac:dyDescent="0.3">
      <c r="A12828" t="s">
        <v>15769</v>
      </c>
      <c r="B12828" t="s">
        <v>7587</v>
      </c>
      <c r="C12828">
        <v>100605</v>
      </c>
      <c r="D12828" t="str">
        <f>+VLOOKUP(C12828,Param!K:L,2,FALSE)</f>
        <v>BERNARDINO DE ALMEIDA E COSTA &amp; FILHOS, S.A.</v>
      </c>
      <c r="E12828" t="s">
        <v>7951</v>
      </c>
      <c r="F12828" t="s">
        <v>8266</v>
      </c>
      <c r="G12828" t="s">
        <v>29</v>
      </c>
      <c r="H12828" s="5">
        <v>71.52</v>
      </c>
      <c r="I12828" s="5">
        <v>71.519199999999998</v>
      </c>
      <c r="J12828" s="5">
        <v>7.9999999999813499E-4</v>
      </c>
      <c r="K12828" s="5">
        <v>71.52</v>
      </c>
      <c r="L12828" s="5">
        <v>0</v>
      </c>
      <c r="M12828" t="str">
        <f>IF(ISERROR(VLOOKUP(A12828,'[1]Ecart validé'!$A:$A,1,FALSE)),Z12828,"Ecart Validé")</f>
        <v>valid</v>
      </c>
      <c r="R12828" t="s">
        <v>30</v>
      </c>
      <c r="X12828"/>
      <c r="Y12828"/>
      <c r="Z12828" t="s">
        <v>31</v>
      </c>
    </row>
    <row r="12829" spans="1:26" x14ac:dyDescent="0.3">
      <c r="A12829" t="s">
        <v>15770</v>
      </c>
      <c r="B12829" t="s">
        <v>7587</v>
      </c>
      <c r="C12829">
        <v>99725</v>
      </c>
      <c r="D12829" t="str">
        <f>+VLOOKUP(C12829,Param!K:L,2,FALSE)</f>
        <v>ISS FACILITY SERVICES - GESTÃO E MANUTENÇÃO DE EDIFÍCIOS, LDA</v>
      </c>
      <c r="E12829" t="s">
        <v>7679</v>
      </c>
      <c r="F12829" t="s">
        <v>8260</v>
      </c>
      <c r="G12829" t="s">
        <v>29</v>
      </c>
      <c r="H12829" s="5">
        <v>235.8</v>
      </c>
      <c r="I12829" s="5">
        <v>235.79839999999999</v>
      </c>
      <c r="J12829" s="5">
        <v>1.60000000002469E-3</v>
      </c>
      <c r="K12829" s="5">
        <v>235.8</v>
      </c>
      <c r="L12829" s="5">
        <v>0</v>
      </c>
      <c r="M12829" t="str">
        <f>IF(ISERROR(VLOOKUP(A12829,'[1]Ecart validé'!$A:$A,1,FALSE)),Z12829,"Ecart Validé")</f>
        <v>valid</v>
      </c>
      <c r="R12829" t="s">
        <v>30</v>
      </c>
      <c r="X12829"/>
      <c r="Y12829"/>
      <c r="Z12829" t="s">
        <v>31</v>
      </c>
    </row>
    <row r="12830" spans="1:26" x14ac:dyDescent="0.3">
      <c r="A12830" t="s">
        <v>15771</v>
      </c>
      <c r="B12830" t="s">
        <v>7587</v>
      </c>
      <c r="C12830">
        <v>99725</v>
      </c>
      <c r="D12830" t="str">
        <f>+VLOOKUP(C12830,Param!K:L,2,FALSE)</f>
        <v>ISS FACILITY SERVICES - GESTÃO E MANUTENÇÃO DE EDIFÍCIOS, LDA</v>
      </c>
      <c r="E12830" t="s">
        <v>7679</v>
      </c>
      <c r="F12830" t="s">
        <v>8262</v>
      </c>
      <c r="G12830" t="s">
        <v>29</v>
      </c>
      <c r="H12830" s="5">
        <v>235.12</v>
      </c>
      <c r="I12830" s="5">
        <v>235.1217</v>
      </c>
      <c r="J12830" s="5">
        <v>-1.6999999999995901E-3</v>
      </c>
      <c r="K12830" s="5">
        <v>235.12</v>
      </c>
      <c r="L12830" s="5">
        <v>0</v>
      </c>
      <c r="M12830" t="str">
        <f>IF(ISERROR(VLOOKUP(A12830,'[1]Ecart validé'!$A:$A,1,FALSE)),Z12830,"Ecart Validé")</f>
        <v>valid</v>
      </c>
      <c r="R12830" t="s">
        <v>30</v>
      </c>
      <c r="X12830"/>
      <c r="Y12830"/>
      <c r="Z12830" t="s">
        <v>31</v>
      </c>
    </row>
    <row r="12831" spans="1:26" x14ac:dyDescent="0.3">
      <c r="A12831" t="s">
        <v>15772</v>
      </c>
      <c r="B12831" t="s">
        <v>7587</v>
      </c>
      <c r="C12831">
        <v>99725</v>
      </c>
      <c r="D12831" t="str">
        <f>+VLOOKUP(C12831,Param!K:L,2,FALSE)</f>
        <v>ISS FACILITY SERVICES - GESTÃO E MANUTENÇÃO DE EDIFÍCIOS, LDA</v>
      </c>
      <c r="E12831" t="s">
        <v>7679</v>
      </c>
      <c r="F12831" t="s">
        <v>8264</v>
      </c>
      <c r="G12831" t="s">
        <v>29</v>
      </c>
      <c r="H12831" s="5">
        <v>299.64</v>
      </c>
      <c r="I12831" s="5">
        <v>299.64109999999999</v>
      </c>
      <c r="J12831" s="5">
        <v>-1.1000000000080899E-3</v>
      </c>
      <c r="K12831" s="5">
        <v>299.64</v>
      </c>
      <c r="L12831" s="5">
        <v>0</v>
      </c>
      <c r="M12831" t="str">
        <f>IF(ISERROR(VLOOKUP(A12831,'[1]Ecart validé'!$A:$A,1,FALSE)),Z12831,"Ecart Validé")</f>
        <v>valid</v>
      </c>
      <c r="R12831" t="s">
        <v>30</v>
      </c>
      <c r="X12831"/>
      <c r="Y12831"/>
      <c r="Z12831" t="s">
        <v>31</v>
      </c>
    </row>
    <row r="12832" spans="1:26" x14ac:dyDescent="0.3">
      <c r="A12832" t="s">
        <v>15773</v>
      </c>
      <c r="B12832" t="s">
        <v>7587</v>
      </c>
      <c r="C12832">
        <v>99725</v>
      </c>
      <c r="D12832" t="str">
        <f>+VLOOKUP(C12832,Param!K:L,2,FALSE)</f>
        <v>ISS FACILITY SERVICES - GESTÃO E MANUTENÇÃO DE EDIFÍCIOS, LDA</v>
      </c>
      <c r="E12832" t="s">
        <v>7679</v>
      </c>
      <c r="F12832" t="s">
        <v>8266</v>
      </c>
      <c r="G12832" t="s">
        <v>29</v>
      </c>
      <c r="H12832" s="5">
        <v>317.08999999999997</v>
      </c>
      <c r="I12832" s="5">
        <v>317.08960000000002</v>
      </c>
      <c r="J12832" s="5">
        <v>3.9999999995643499E-4</v>
      </c>
      <c r="K12832" s="5">
        <v>317.08999999999997</v>
      </c>
      <c r="L12832" s="5">
        <v>0</v>
      </c>
      <c r="M12832" t="str">
        <f>IF(ISERROR(VLOOKUP(A12832,'[1]Ecart validé'!$A:$A,1,FALSE)),Z12832,"Ecart Validé")</f>
        <v>valid</v>
      </c>
      <c r="R12832" t="s">
        <v>30</v>
      </c>
      <c r="X12832"/>
      <c r="Y12832"/>
      <c r="Z12832" t="s">
        <v>31</v>
      </c>
    </row>
    <row r="12833" spans="1:26" x14ac:dyDescent="0.3">
      <c r="A12833" t="s">
        <v>15774</v>
      </c>
      <c r="B12833" t="s">
        <v>7587</v>
      </c>
      <c r="C12833">
        <v>5100</v>
      </c>
      <c r="D12833" t="str">
        <f>+VLOOKUP(C12833,Param!K:L,2,FALSE)</f>
        <v>ILLYCAFFE SPA SUCURSAL EN ESPAÑA</v>
      </c>
      <c r="E12833" t="s">
        <v>7617</v>
      </c>
      <c r="F12833" t="s">
        <v>8262</v>
      </c>
      <c r="G12833" t="s">
        <v>29</v>
      </c>
      <c r="H12833" s="5">
        <v>17.2</v>
      </c>
      <c r="I12833" s="5">
        <v>17.2027</v>
      </c>
      <c r="J12833" s="5">
        <v>-2.7000000000008098E-3</v>
      </c>
      <c r="K12833" s="5">
        <v>17.2</v>
      </c>
      <c r="L12833" s="5">
        <v>0</v>
      </c>
      <c r="M12833" t="str">
        <f>IF(ISERROR(VLOOKUP(A12833,'[1]Ecart validé'!$A:$A,1,FALSE)),Z12833,"Ecart Validé")</f>
        <v>valid</v>
      </c>
      <c r="R12833" t="s">
        <v>30</v>
      </c>
      <c r="X12833"/>
      <c r="Y12833"/>
      <c r="Z12833" t="s">
        <v>31</v>
      </c>
    </row>
    <row r="12834" spans="1:26" x14ac:dyDescent="0.3">
      <c r="A12834" t="s">
        <v>15775</v>
      </c>
      <c r="B12834" t="s">
        <v>7587</v>
      </c>
      <c r="C12834">
        <v>5100</v>
      </c>
      <c r="D12834" t="str">
        <f>+VLOOKUP(C12834,Param!K:L,2,FALSE)</f>
        <v>ILLYCAFFE SPA SUCURSAL EN ESPAÑA</v>
      </c>
      <c r="E12834" t="s">
        <v>7617</v>
      </c>
      <c r="F12834" t="s">
        <v>8264</v>
      </c>
      <c r="G12834" t="s">
        <v>29</v>
      </c>
      <c r="H12834" s="5">
        <v>55.01</v>
      </c>
      <c r="I12834" s="5">
        <v>55.013599999999997</v>
      </c>
      <c r="J12834" s="5">
        <v>-3.5999999999987101E-3</v>
      </c>
      <c r="K12834" s="5">
        <v>55.01</v>
      </c>
      <c r="L12834" s="5">
        <v>0</v>
      </c>
      <c r="M12834" t="str">
        <f>IF(ISERROR(VLOOKUP(A12834,'[1]Ecart validé'!$A:$A,1,FALSE)),Z12834,"Ecart Validé")</f>
        <v>valid</v>
      </c>
      <c r="R12834" t="s">
        <v>30</v>
      </c>
      <c r="X12834"/>
      <c r="Y12834"/>
      <c r="Z12834" t="s">
        <v>31</v>
      </c>
    </row>
    <row r="12835" spans="1:26" x14ac:dyDescent="0.3">
      <c r="A12835" t="s">
        <v>15776</v>
      </c>
      <c r="B12835" t="s">
        <v>7587</v>
      </c>
      <c r="C12835">
        <v>5100</v>
      </c>
      <c r="D12835" t="str">
        <f>+VLOOKUP(C12835,Param!K:L,2,FALSE)</f>
        <v>ILLYCAFFE SPA SUCURSAL EN ESPAÑA</v>
      </c>
      <c r="E12835" t="s">
        <v>7617</v>
      </c>
      <c r="F12835" t="s">
        <v>8266</v>
      </c>
      <c r="G12835" t="s">
        <v>29</v>
      </c>
      <c r="H12835" s="5">
        <v>103.21</v>
      </c>
      <c r="I12835" s="5">
        <v>103.2109</v>
      </c>
      <c r="J12835" s="5">
        <v>-9.0000000000145497E-4</v>
      </c>
      <c r="K12835" s="5">
        <v>103.21</v>
      </c>
      <c r="L12835" s="5">
        <v>0</v>
      </c>
      <c r="M12835" t="str">
        <f>IF(ISERROR(VLOOKUP(A12835,'[1]Ecart validé'!$A:$A,1,FALSE)),Z12835,"Ecart Validé")</f>
        <v>valid</v>
      </c>
      <c r="R12835" t="s">
        <v>30</v>
      </c>
      <c r="X12835"/>
      <c r="Y12835"/>
      <c r="Z12835" t="s">
        <v>31</v>
      </c>
    </row>
    <row r="12836" spans="1:26" x14ac:dyDescent="0.3">
      <c r="A12836" t="s">
        <v>15777</v>
      </c>
      <c r="B12836" t="s">
        <v>7587</v>
      </c>
      <c r="C12836">
        <v>360611</v>
      </c>
      <c r="D12836" t="str">
        <f>+VLOOKUP(C12836,Param!K:L,2,FALSE)</f>
        <v>Liderpartner, Lda</v>
      </c>
      <c r="E12836" t="s">
        <v>15778</v>
      </c>
      <c r="F12836" t="s">
        <v>8264</v>
      </c>
      <c r="G12836" t="s">
        <v>29</v>
      </c>
      <c r="H12836" s="5">
        <v>12.32</v>
      </c>
      <c r="I12836" s="5">
        <v>12.317</v>
      </c>
      <c r="J12836" s="5">
        <v>3.0000000000001098E-3</v>
      </c>
      <c r="K12836" s="5">
        <v>12.32</v>
      </c>
      <c r="L12836" s="5">
        <v>0</v>
      </c>
      <c r="M12836" t="str">
        <f>IF(ISERROR(VLOOKUP(A12836,'[1]Ecart validé'!$A:$A,1,FALSE)),Z12836,"Ecart Validé")</f>
        <v>valid</v>
      </c>
      <c r="R12836" t="s">
        <v>30</v>
      </c>
      <c r="X12836"/>
      <c r="Y12836"/>
      <c r="Z12836" t="s">
        <v>31</v>
      </c>
    </row>
    <row r="12837" spans="1:26" x14ac:dyDescent="0.3">
      <c r="A12837" t="s">
        <v>15779</v>
      </c>
      <c r="B12837" t="s">
        <v>7587</v>
      </c>
      <c r="C12837">
        <v>360611</v>
      </c>
      <c r="D12837" t="str">
        <f>+VLOOKUP(C12837,Param!K:L,2,FALSE)</f>
        <v>Liderpartner, Lda</v>
      </c>
      <c r="E12837" t="s">
        <v>15778</v>
      </c>
      <c r="F12837" t="s">
        <v>8266</v>
      </c>
      <c r="G12837" t="s">
        <v>29</v>
      </c>
      <c r="H12837" s="5">
        <v>49.99</v>
      </c>
      <c r="I12837" s="5">
        <v>49.9895</v>
      </c>
      <c r="J12837" s="5">
        <v>5.0000000000238699E-4</v>
      </c>
      <c r="K12837" s="5">
        <v>49.99</v>
      </c>
      <c r="L12837" s="5">
        <v>0</v>
      </c>
      <c r="M12837" t="str">
        <f>IF(ISERROR(VLOOKUP(A12837,'[1]Ecart validé'!$A:$A,1,FALSE)),Z12837,"Ecart Validé")</f>
        <v>valid</v>
      </c>
      <c r="R12837" t="s">
        <v>30</v>
      </c>
      <c r="X12837"/>
      <c r="Y12837"/>
      <c r="Z12837" t="s">
        <v>31</v>
      </c>
    </row>
    <row r="12838" spans="1:26" x14ac:dyDescent="0.3">
      <c r="A12838" t="s">
        <v>15780</v>
      </c>
      <c r="B12838" t="s">
        <v>7587</v>
      </c>
      <c r="C12838" t="s">
        <v>15781</v>
      </c>
      <c r="D12838" t="str">
        <f>+VLOOKUP(C12838,Param!K:L,2,FALSE)</f>
        <v>100 Mistérios, LDA</v>
      </c>
      <c r="E12838" t="s">
        <v>15782</v>
      </c>
      <c r="F12838" t="s">
        <v>8264</v>
      </c>
      <c r="G12838" t="s">
        <v>29</v>
      </c>
      <c r="H12838" s="5">
        <v>21.42</v>
      </c>
      <c r="I12838" s="5">
        <v>21.42</v>
      </c>
      <c r="J12838" s="5">
        <v>0</v>
      </c>
      <c r="K12838" s="5">
        <v>21.42</v>
      </c>
      <c r="L12838" s="5">
        <v>0</v>
      </c>
      <c r="M12838" t="str">
        <f>IF(ISERROR(VLOOKUP(A12838,'[1]Ecart validé'!$A:$A,1,FALSE)),Z12838,"Ecart Validé")</f>
        <v>valid</v>
      </c>
      <c r="R12838" t="s">
        <v>30</v>
      </c>
      <c r="X12838"/>
      <c r="Y12838"/>
      <c r="Z12838" t="s">
        <v>31</v>
      </c>
    </row>
    <row r="12839" spans="1:26" x14ac:dyDescent="0.3">
      <c r="A12839" t="s">
        <v>15783</v>
      </c>
      <c r="B12839" t="s">
        <v>7587</v>
      </c>
      <c r="C12839">
        <v>100427</v>
      </c>
      <c r="D12839" t="str">
        <f>+VLOOKUP(C12839,Param!K:L,2,FALSE)</f>
        <v>AGRO PLANTAS - FLORICULTURA, SILVICULTURA E AGRO-PECUÁRIA, LDA</v>
      </c>
      <c r="E12839" t="s">
        <v>7836</v>
      </c>
      <c r="F12839" t="s">
        <v>8260</v>
      </c>
      <c r="G12839" t="s">
        <v>29</v>
      </c>
      <c r="H12839" s="5">
        <v>105.64</v>
      </c>
      <c r="I12839" s="5">
        <v>105.63800000000001</v>
      </c>
      <c r="J12839" s="5">
        <v>1.9999999999953302E-3</v>
      </c>
      <c r="K12839" s="5">
        <v>105.64</v>
      </c>
      <c r="L12839" s="5">
        <v>0</v>
      </c>
      <c r="M12839" t="str">
        <f>IF(ISERROR(VLOOKUP(A12839,'[1]Ecart validé'!$A:$A,1,FALSE)),Z12839,"Ecart Validé")</f>
        <v>valid</v>
      </c>
      <c r="R12839" t="s">
        <v>30</v>
      </c>
      <c r="X12839"/>
      <c r="Y12839"/>
      <c r="Z12839" t="s">
        <v>31</v>
      </c>
    </row>
    <row r="12840" spans="1:26" x14ac:dyDescent="0.3">
      <c r="A12840" t="s">
        <v>15784</v>
      </c>
      <c r="B12840" t="s">
        <v>7587</v>
      </c>
      <c r="C12840">
        <v>100427</v>
      </c>
      <c r="D12840" t="str">
        <f>+VLOOKUP(C12840,Param!K:L,2,FALSE)</f>
        <v>AGRO PLANTAS - FLORICULTURA, SILVICULTURA E AGRO-PECUÁRIA, LDA</v>
      </c>
      <c r="E12840" t="s">
        <v>7836</v>
      </c>
      <c r="F12840" t="s">
        <v>8262</v>
      </c>
      <c r="G12840" t="s">
        <v>29</v>
      </c>
      <c r="H12840" s="5">
        <v>135.69</v>
      </c>
      <c r="I12840" s="5">
        <v>135.69399999999999</v>
      </c>
      <c r="J12840" s="5">
        <v>-3.9999999999906699E-3</v>
      </c>
      <c r="K12840" s="5">
        <v>135.69</v>
      </c>
      <c r="L12840" s="5">
        <v>0</v>
      </c>
      <c r="M12840" t="str">
        <f>IF(ISERROR(VLOOKUP(A12840,'[1]Ecart validé'!$A:$A,1,FALSE)),Z12840,"Ecart Validé")</f>
        <v>valid</v>
      </c>
      <c r="R12840" t="s">
        <v>30</v>
      </c>
      <c r="X12840"/>
      <c r="Y12840"/>
      <c r="Z12840" t="s">
        <v>31</v>
      </c>
    </row>
    <row r="12841" spans="1:26" x14ac:dyDescent="0.3">
      <c r="A12841" t="s">
        <v>15785</v>
      </c>
      <c r="B12841" t="s">
        <v>7587</v>
      </c>
      <c r="C12841">
        <v>100427</v>
      </c>
      <c r="D12841" t="str">
        <f>+VLOOKUP(C12841,Param!K:L,2,FALSE)</f>
        <v>AGRO PLANTAS - FLORICULTURA, SILVICULTURA E AGRO-PECUÁRIA, LDA</v>
      </c>
      <c r="E12841" t="s">
        <v>7836</v>
      </c>
      <c r="F12841" t="s">
        <v>8264</v>
      </c>
      <c r="G12841" t="s">
        <v>29</v>
      </c>
      <c r="H12841" s="5">
        <v>162.66</v>
      </c>
      <c r="I12841" s="5">
        <v>162.65600000000001</v>
      </c>
      <c r="J12841" s="5">
        <v>3.9999999999906699E-3</v>
      </c>
      <c r="K12841" s="5">
        <v>162.66</v>
      </c>
      <c r="L12841" s="5">
        <v>0</v>
      </c>
      <c r="M12841" t="str">
        <f>IF(ISERROR(VLOOKUP(A12841,'[1]Ecart validé'!$A:$A,1,FALSE)),Z12841,"Ecart Validé")</f>
        <v>valid</v>
      </c>
      <c r="R12841" t="s">
        <v>30</v>
      </c>
      <c r="X12841"/>
      <c r="Y12841"/>
      <c r="Z12841" t="s">
        <v>31</v>
      </c>
    </row>
    <row r="12842" spans="1:26" x14ac:dyDescent="0.3">
      <c r="A12842" t="s">
        <v>15786</v>
      </c>
      <c r="B12842" t="s">
        <v>7587</v>
      </c>
      <c r="C12842">
        <v>100427</v>
      </c>
      <c r="D12842" t="str">
        <f>+VLOOKUP(C12842,Param!K:L,2,FALSE)</f>
        <v>AGRO PLANTAS - FLORICULTURA, SILVICULTURA E AGRO-PECUÁRIA, LDA</v>
      </c>
      <c r="E12842" t="s">
        <v>7836</v>
      </c>
      <c r="F12842" t="s">
        <v>8266</v>
      </c>
      <c r="G12842" t="s">
        <v>29</v>
      </c>
      <c r="H12842" s="5">
        <v>156.72999999999999</v>
      </c>
      <c r="I12842" s="5">
        <v>156.73320000000001</v>
      </c>
      <c r="J12842" s="5">
        <v>-3.2000000000209599E-3</v>
      </c>
      <c r="K12842" s="5">
        <v>156.72999999999999</v>
      </c>
      <c r="L12842" s="5">
        <v>0</v>
      </c>
      <c r="M12842" t="str">
        <f>IF(ISERROR(VLOOKUP(A12842,'[1]Ecart validé'!$A:$A,1,FALSE)),Z12842,"Ecart Validé")</f>
        <v>valid</v>
      </c>
      <c r="R12842" t="s">
        <v>30</v>
      </c>
      <c r="X12842"/>
      <c r="Y12842"/>
      <c r="Z12842" t="s">
        <v>31</v>
      </c>
    </row>
    <row r="12843" spans="1:26" x14ac:dyDescent="0.3">
      <c r="A12843" t="s">
        <v>15787</v>
      </c>
      <c r="B12843" t="s">
        <v>7587</v>
      </c>
      <c r="C12843">
        <v>100464</v>
      </c>
      <c r="D12843" t="str">
        <f>+VLOOKUP(C12843,Param!K:L,2,FALSE)</f>
        <v>NORDMANN PORTUGAL, S.A.</v>
      </c>
      <c r="E12843" t="s">
        <v>7856</v>
      </c>
      <c r="F12843" t="s">
        <v>8264</v>
      </c>
      <c r="G12843" t="s">
        <v>29</v>
      </c>
      <c r="H12843" s="5">
        <v>44.04</v>
      </c>
      <c r="I12843" s="5">
        <v>44.039700000000003</v>
      </c>
      <c r="J12843" s="5">
        <v>2.99999999995748E-4</v>
      </c>
      <c r="K12843" s="5">
        <v>44.04</v>
      </c>
      <c r="L12843" s="5">
        <v>0</v>
      </c>
      <c r="M12843" t="str">
        <f>IF(ISERROR(VLOOKUP(A12843,'[1]Ecart validé'!$A:$A,1,FALSE)),Z12843,"Ecart Validé")</f>
        <v>valid</v>
      </c>
      <c r="R12843" t="s">
        <v>30</v>
      </c>
      <c r="X12843"/>
      <c r="Y12843"/>
      <c r="Z12843" t="s">
        <v>31</v>
      </c>
    </row>
    <row r="12844" spans="1:26" x14ac:dyDescent="0.3">
      <c r="A12844" t="s">
        <v>15788</v>
      </c>
      <c r="B12844" t="s">
        <v>7587</v>
      </c>
      <c r="C12844">
        <v>100464</v>
      </c>
      <c r="D12844" t="str">
        <f>+VLOOKUP(C12844,Param!K:L,2,FALSE)</f>
        <v>NORDMANN PORTUGAL, S.A.</v>
      </c>
      <c r="E12844" t="s">
        <v>7856</v>
      </c>
      <c r="F12844" t="s">
        <v>8266</v>
      </c>
      <c r="G12844" t="s">
        <v>29</v>
      </c>
      <c r="H12844" s="5">
        <v>54.03</v>
      </c>
      <c r="I12844" s="5">
        <v>54.031999999999996</v>
      </c>
      <c r="J12844" s="5">
        <v>-1.9999999999953302E-3</v>
      </c>
      <c r="K12844" s="5">
        <v>54.03</v>
      </c>
      <c r="L12844" s="5">
        <v>0</v>
      </c>
      <c r="M12844" t="str">
        <f>IF(ISERROR(VLOOKUP(A12844,'[1]Ecart validé'!$A:$A,1,FALSE)),Z12844,"Ecart Validé")</f>
        <v>valid</v>
      </c>
      <c r="R12844" t="s">
        <v>30</v>
      </c>
      <c r="X12844"/>
      <c r="Y12844"/>
      <c r="Z12844" t="s">
        <v>31</v>
      </c>
    </row>
    <row r="12845" spans="1:26" x14ac:dyDescent="0.3">
      <c r="A12845" t="s">
        <v>15789</v>
      </c>
      <c r="B12845" t="s">
        <v>7587</v>
      </c>
      <c r="C12845">
        <v>182833</v>
      </c>
      <c r="D12845" t="str">
        <f>+VLOOKUP(C12845,Param!K:L,2,FALSE)</f>
        <v>SOGENAVE - SOCIEDADE GERAL DE ABASTECIMENTOS À NAVEGAÇÃO E INDÚSTRIA HOTELEIRA, S.A.</v>
      </c>
      <c r="E12845" t="s">
        <v>8069</v>
      </c>
      <c r="F12845" t="s">
        <v>8260</v>
      </c>
      <c r="G12845" t="s">
        <v>29</v>
      </c>
      <c r="H12845" s="5">
        <v>213.19</v>
      </c>
      <c r="I12845" s="5">
        <v>213.1926</v>
      </c>
      <c r="J12845" s="5">
        <v>-2.6000000000010398E-3</v>
      </c>
      <c r="K12845" s="5">
        <v>213.19</v>
      </c>
      <c r="L12845" s="5">
        <v>0</v>
      </c>
      <c r="M12845" t="str">
        <f>IF(ISERROR(VLOOKUP(A12845,'[1]Ecart validé'!$A:$A,1,FALSE)),Z12845,"Ecart Validé")</f>
        <v>valid</v>
      </c>
      <c r="R12845" t="s">
        <v>30</v>
      </c>
      <c r="X12845"/>
      <c r="Y12845"/>
      <c r="Z12845" t="s">
        <v>31</v>
      </c>
    </row>
    <row r="12846" spans="1:26" x14ac:dyDescent="0.3">
      <c r="A12846" t="s">
        <v>15790</v>
      </c>
      <c r="B12846" t="s">
        <v>7587</v>
      </c>
      <c r="C12846">
        <v>182833</v>
      </c>
      <c r="D12846" t="str">
        <f>+VLOOKUP(C12846,Param!K:L,2,FALSE)</f>
        <v>SOGENAVE - SOCIEDADE GERAL DE ABASTECIMENTOS À NAVEGAÇÃO E INDÚSTRIA HOTELEIRA, S.A.</v>
      </c>
      <c r="E12846" t="s">
        <v>8069</v>
      </c>
      <c r="F12846" t="s">
        <v>8262</v>
      </c>
      <c r="G12846" t="s">
        <v>29</v>
      </c>
      <c r="H12846" s="5">
        <v>465.04</v>
      </c>
      <c r="I12846" s="5">
        <v>465.03699999999998</v>
      </c>
      <c r="J12846" s="5">
        <v>3.0000000000427402E-3</v>
      </c>
      <c r="K12846" s="5">
        <v>465.04</v>
      </c>
      <c r="L12846" s="5">
        <v>0</v>
      </c>
      <c r="M12846" t="str">
        <f>IF(ISERROR(VLOOKUP(A12846,'[1]Ecart validé'!$A:$A,1,FALSE)),Z12846,"Ecart Validé")</f>
        <v>valid</v>
      </c>
      <c r="R12846" t="s">
        <v>30</v>
      </c>
      <c r="X12846"/>
      <c r="Y12846"/>
      <c r="Z12846" t="s">
        <v>31</v>
      </c>
    </row>
    <row r="12847" spans="1:26" x14ac:dyDescent="0.3">
      <c r="A12847" t="s">
        <v>15791</v>
      </c>
      <c r="B12847" t="s">
        <v>7587</v>
      </c>
      <c r="C12847">
        <v>182833</v>
      </c>
      <c r="D12847" t="str">
        <f>+VLOOKUP(C12847,Param!K:L,2,FALSE)</f>
        <v>SOGENAVE - SOCIEDADE GERAL DE ABASTECIMENTOS À NAVEGAÇÃO E INDÚSTRIA HOTELEIRA, S.A.</v>
      </c>
      <c r="E12847" t="s">
        <v>8069</v>
      </c>
      <c r="F12847" t="s">
        <v>8264</v>
      </c>
      <c r="G12847" t="s">
        <v>29</v>
      </c>
      <c r="H12847" s="5">
        <v>1003.31</v>
      </c>
      <c r="I12847" s="5">
        <v>1003.3062</v>
      </c>
      <c r="J12847" s="5">
        <v>3.7999999999556102E-3</v>
      </c>
      <c r="K12847" s="5">
        <v>1003.31</v>
      </c>
      <c r="L12847" s="5">
        <v>0</v>
      </c>
      <c r="M12847" t="str">
        <f>IF(ISERROR(VLOOKUP(A12847,'[1]Ecart validé'!$A:$A,1,FALSE)),Z12847,"Ecart Validé")</f>
        <v>valid</v>
      </c>
      <c r="R12847" t="s">
        <v>30</v>
      </c>
      <c r="X12847"/>
      <c r="Y12847"/>
      <c r="Z12847" t="s">
        <v>31</v>
      </c>
    </row>
    <row r="12848" spans="1:26" x14ac:dyDescent="0.3">
      <c r="A12848" t="s">
        <v>15792</v>
      </c>
      <c r="B12848" t="s">
        <v>7587</v>
      </c>
      <c r="C12848">
        <v>182833</v>
      </c>
      <c r="D12848" t="str">
        <f>+VLOOKUP(C12848,Param!K:L,2,FALSE)</f>
        <v>SOGENAVE - SOCIEDADE GERAL DE ABASTECIMENTOS À NAVEGAÇÃO E INDÚSTRIA HOTELEIRA, S.A.</v>
      </c>
      <c r="E12848" t="s">
        <v>8069</v>
      </c>
      <c r="F12848" t="s">
        <v>8266</v>
      </c>
      <c r="G12848" t="s">
        <v>29</v>
      </c>
      <c r="H12848" s="5">
        <v>1055.32</v>
      </c>
      <c r="I12848" s="5">
        <v>1055.3162</v>
      </c>
      <c r="J12848" s="5">
        <v>3.7999999999556102E-3</v>
      </c>
      <c r="K12848" s="5">
        <v>1055.32</v>
      </c>
      <c r="L12848" s="5">
        <v>0</v>
      </c>
      <c r="M12848" t="str">
        <f>IF(ISERROR(VLOOKUP(A12848,'[1]Ecart validé'!$A:$A,1,FALSE)),Z12848,"Ecart Validé")</f>
        <v>valid</v>
      </c>
      <c r="R12848" t="s">
        <v>30</v>
      </c>
      <c r="X12848"/>
      <c r="Y12848"/>
      <c r="Z12848" t="s">
        <v>31</v>
      </c>
    </row>
    <row r="12849" spans="1:26" x14ac:dyDescent="0.3">
      <c r="A12849" t="s">
        <v>15793</v>
      </c>
      <c r="B12849" t="s">
        <v>7587</v>
      </c>
      <c r="C12849">
        <v>100067</v>
      </c>
      <c r="D12849" t="str">
        <f>+VLOOKUP(C12849,Param!K:L,2,FALSE)</f>
        <v>ANTÓNIO JOSÉ TEIXEIRA CRUZ, UNIPESSOAL, LDA</v>
      </c>
      <c r="E12849" t="s">
        <v>7753</v>
      </c>
      <c r="F12849" t="s">
        <v>8262</v>
      </c>
      <c r="G12849" t="s">
        <v>29</v>
      </c>
      <c r="H12849" s="5">
        <v>1.67</v>
      </c>
      <c r="I12849" s="5">
        <v>1.6711</v>
      </c>
      <c r="J12849" s="5">
        <v>-1.1000000000001E-3</v>
      </c>
      <c r="K12849" s="5">
        <v>1.67</v>
      </c>
      <c r="L12849" s="5">
        <v>0</v>
      </c>
      <c r="M12849" t="str">
        <f>IF(ISERROR(VLOOKUP(A12849,'[1]Ecart validé'!$A:$A,1,FALSE)),Z12849,"Ecart Validé")</f>
        <v>valid</v>
      </c>
      <c r="R12849" t="s">
        <v>30</v>
      </c>
      <c r="X12849"/>
      <c r="Y12849"/>
      <c r="Z12849" t="s">
        <v>31</v>
      </c>
    </row>
    <row r="12850" spans="1:26" x14ac:dyDescent="0.3">
      <c r="A12850" t="s">
        <v>15794</v>
      </c>
      <c r="B12850" t="s">
        <v>7587</v>
      </c>
      <c r="C12850">
        <v>100067</v>
      </c>
      <c r="D12850" t="str">
        <f>+VLOOKUP(C12850,Param!K:L,2,FALSE)</f>
        <v>ANTÓNIO JOSÉ TEIXEIRA CRUZ, UNIPESSOAL, LDA</v>
      </c>
      <c r="E12850" t="s">
        <v>7753</v>
      </c>
      <c r="F12850" t="s">
        <v>8264</v>
      </c>
      <c r="G12850" t="s">
        <v>29</v>
      </c>
      <c r="H12850" s="5">
        <v>16.47</v>
      </c>
      <c r="I12850" s="5">
        <v>16.471599999999999</v>
      </c>
      <c r="J12850" s="5">
        <v>-1.5999999999998201E-3</v>
      </c>
      <c r="K12850" s="5">
        <v>16.47</v>
      </c>
      <c r="L12850" s="5">
        <v>0</v>
      </c>
      <c r="M12850" t="str">
        <f>IF(ISERROR(VLOOKUP(A12850,'[1]Ecart validé'!$A:$A,1,FALSE)),Z12850,"Ecart Validé")</f>
        <v>valid</v>
      </c>
      <c r="R12850" t="s">
        <v>30</v>
      </c>
      <c r="X12850"/>
      <c r="Y12850"/>
      <c r="Z12850" t="s">
        <v>31</v>
      </c>
    </row>
    <row r="12851" spans="1:26" x14ac:dyDescent="0.3">
      <c r="A12851" t="s">
        <v>15795</v>
      </c>
      <c r="B12851" t="s">
        <v>7587</v>
      </c>
      <c r="C12851">
        <v>100067</v>
      </c>
      <c r="D12851" t="str">
        <f>+VLOOKUP(C12851,Param!K:L,2,FALSE)</f>
        <v>ANTÓNIO JOSÉ TEIXEIRA CRUZ, UNIPESSOAL, LDA</v>
      </c>
      <c r="E12851" t="s">
        <v>7753</v>
      </c>
      <c r="F12851" t="s">
        <v>8266</v>
      </c>
      <c r="G12851" t="s">
        <v>29</v>
      </c>
      <c r="H12851" s="5">
        <v>17.78</v>
      </c>
      <c r="I12851" s="5">
        <v>17.7834</v>
      </c>
      <c r="J12851" s="5">
        <v>-3.3999999999991802E-3</v>
      </c>
      <c r="K12851" s="5">
        <v>17.78</v>
      </c>
      <c r="L12851" s="5">
        <v>0</v>
      </c>
      <c r="M12851" t="str">
        <f>IF(ISERROR(VLOOKUP(A12851,'[1]Ecart validé'!$A:$A,1,FALSE)),Z12851,"Ecart Validé")</f>
        <v>valid</v>
      </c>
      <c r="R12851" t="s">
        <v>30</v>
      </c>
      <c r="X12851"/>
      <c r="Y12851"/>
      <c r="Z12851" t="s">
        <v>31</v>
      </c>
    </row>
    <row r="12852" spans="1:26" x14ac:dyDescent="0.3">
      <c r="A12852" t="s">
        <v>15796</v>
      </c>
      <c r="B12852" t="s">
        <v>7587</v>
      </c>
      <c r="C12852">
        <v>99703</v>
      </c>
      <c r="D12852" t="str">
        <f>+VLOOKUP(C12852,Param!K:L,2,FALSE)</f>
        <v>CAPRI - REPRESENTAÇÃO E COMERCIO DE PRODUTOS ALIMENTARES, LDA</v>
      </c>
      <c r="E12852" t="s">
        <v>8185</v>
      </c>
      <c r="F12852" t="s">
        <v>8264</v>
      </c>
      <c r="G12852" t="s">
        <v>29</v>
      </c>
      <c r="H12852" s="5">
        <v>16.559999999999999</v>
      </c>
      <c r="I12852" s="5">
        <v>16.5639</v>
      </c>
      <c r="J12852" s="5">
        <v>-3.9000000000015602E-3</v>
      </c>
      <c r="K12852" s="5">
        <v>16.559999999999999</v>
      </c>
      <c r="L12852" s="5">
        <v>0</v>
      </c>
      <c r="M12852" t="str">
        <f>IF(ISERROR(VLOOKUP(A12852,'[1]Ecart validé'!$A:$A,1,FALSE)),Z12852,"Ecart Validé")</f>
        <v>valid</v>
      </c>
      <c r="R12852" t="s">
        <v>30</v>
      </c>
      <c r="X12852"/>
      <c r="Y12852"/>
      <c r="Z12852" t="s">
        <v>31</v>
      </c>
    </row>
    <row r="12853" spans="1:26" x14ac:dyDescent="0.3">
      <c r="A12853" t="s">
        <v>15797</v>
      </c>
      <c r="B12853" t="s">
        <v>7587</v>
      </c>
      <c r="C12853">
        <v>99703</v>
      </c>
      <c r="D12853" t="str">
        <f>+VLOOKUP(C12853,Param!K:L,2,FALSE)</f>
        <v>CAPRI - REPRESENTAÇÃO E COMERCIO DE PRODUTOS ALIMENTARES, LDA</v>
      </c>
      <c r="E12853" t="s">
        <v>8185</v>
      </c>
      <c r="F12853" t="s">
        <v>8266</v>
      </c>
      <c r="G12853" t="s">
        <v>29</v>
      </c>
      <c r="H12853" s="5">
        <v>20.68</v>
      </c>
      <c r="I12853" s="5">
        <v>20.676100000000002</v>
      </c>
      <c r="J12853" s="5">
        <v>3.8999999999980101E-3</v>
      </c>
      <c r="K12853" s="5">
        <v>20.68</v>
      </c>
      <c r="L12853" s="5">
        <v>0</v>
      </c>
      <c r="M12853" t="str">
        <f>IF(ISERROR(VLOOKUP(A12853,'[1]Ecart validé'!$A:$A,1,FALSE)),Z12853,"Ecart Validé")</f>
        <v>valid</v>
      </c>
      <c r="R12853" t="s">
        <v>30</v>
      </c>
      <c r="X12853"/>
      <c r="Y12853"/>
      <c r="Z12853" t="s">
        <v>31</v>
      </c>
    </row>
    <row r="12854" spans="1:26" x14ac:dyDescent="0.3">
      <c r="A12854" t="s">
        <v>15798</v>
      </c>
      <c r="B12854" t="s">
        <v>7587</v>
      </c>
      <c r="C12854">
        <v>99741</v>
      </c>
      <c r="D12854" t="str">
        <f>+VLOOKUP(C12854,Param!K:L,2,FALSE)</f>
        <v>SYNERGIE EMPRESA DE TRABALHO TEMPORÁRIO, S.A.</v>
      </c>
      <c r="E12854" t="s">
        <v>8234</v>
      </c>
      <c r="F12854" t="s">
        <v>8264</v>
      </c>
      <c r="G12854" t="s">
        <v>29</v>
      </c>
      <c r="H12854" s="5">
        <v>94.15</v>
      </c>
      <c r="I12854" s="5">
        <v>94.152500000000003</v>
      </c>
      <c r="J12854" s="5">
        <v>-2.4999999999977202E-3</v>
      </c>
      <c r="K12854" s="5">
        <v>94.15</v>
      </c>
      <c r="L12854" s="5">
        <v>0</v>
      </c>
      <c r="M12854" t="str">
        <f>IF(ISERROR(VLOOKUP(A12854,'[1]Ecart validé'!$A:$A,1,FALSE)),Z12854,"Ecart Validé")</f>
        <v>valid</v>
      </c>
      <c r="R12854" t="s">
        <v>30</v>
      </c>
      <c r="X12854"/>
      <c r="Y12854"/>
      <c r="Z12854" t="s">
        <v>31</v>
      </c>
    </row>
    <row r="12855" spans="1:26" x14ac:dyDescent="0.3">
      <c r="A12855" t="s">
        <v>15799</v>
      </c>
      <c r="B12855" t="s">
        <v>7587</v>
      </c>
      <c r="C12855">
        <v>99741</v>
      </c>
      <c r="D12855" t="str">
        <f>+VLOOKUP(C12855,Param!K:L,2,FALSE)</f>
        <v>SYNERGIE EMPRESA DE TRABALHO TEMPORÁRIO, S.A.</v>
      </c>
      <c r="E12855" t="s">
        <v>8234</v>
      </c>
      <c r="F12855" t="s">
        <v>8266</v>
      </c>
      <c r="G12855" t="s">
        <v>29</v>
      </c>
      <c r="H12855" s="5">
        <v>58.35</v>
      </c>
      <c r="I12855" s="5">
        <v>58.347099999999998</v>
      </c>
      <c r="J12855" s="5">
        <v>2.9000000000038899E-3</v>
      </c>
      <c r="K12855" s="5">
        <v>58.35</v>
      </c>
      <c r="L12855" s="5">
        <v>0</v>
      </c>
      <c r="M12855" t="str">
        <f>IF(ISERROR(VLOOKUP(A12855,'[1]Ecart validé'!$A:$A,1,FALSE)),Z12855,"Ecart Validé")</f>
        <v>valid</v>
      </c>
      <c r="R12855" t="s">
        <v>30</v>
      </c>
      <c r="X12855"/>
      <c r="Y12855"/>
      <c r="Z12855" t="s">
        <v>31</v>
      </c>
    </row>
    <row r="12856" spans="1:26" x14ac:dyDescent="0.3">
      <c r="A12856" t="s">
        <v>15800</v>
      </c>
      <c r="B12856" t="s">
        <v>7587</v>
      </c>
      <c r="C12856">
        <v>120638</v>
      </c>
      <c r="D12856" t="str">
        <f>+VLOOKUP(C12856,Param!K:L,2,FALSE)</f>
        <v>PELICANO DOURADO - IMPORTAÇÃO EXPORTAÇÃO, UNIPESSOAL, LDA</v>
      </c>
      <c r="E12856" t="s">
        <v>8204</v>
      </c>
      <c r="F12856" t="s">
        <v>8264</v>
      </c>
      <c r="G12856" t="s">
        <v>29</v>
      </c>
      <c r="H12856" s="5">
        <v>1.7</v>
      </c>
      <c r="I12856" s="5">
        <v>1.6978</v>
      </c>
      <c r="J12856" s="5">
        <v>2.1999999999999702E-3</v>
      </c>
      <c r="K12856" s="5">
        <v>1.7</v>
      </c>
      <c r="L12856" s="5">
        <v>0</v>
      </c>
      <c r="M12856" t="str">
        <f>IF(ISERROR(VLOOKUP(A12856,'[1]Ecart validé'!$A:$A,1,FALSE)),Z12856,"Ecart Validé")</f>
        <v>valid</v>
      </c>
      <c r="R12856" t="s">
        <v>30</v>
      </c>
      <c r="X12856"/>
      <c r="Y12856"/>
      <c r="Z12856" t="s">
        <v>31</v>
      </c>
    </row>
    <row r="12857" spans="1:26" x14ac:dyDescent="0.3">
      <c r="A12857" t="s">
        <v>15801</v>
      </c>
      <c r="B12857" t="s">
        <v>7587</v>
      </c>
      <c r="C12857">
        <v>120638</v>
      </c>
      <c r="D12857" t="str">
        <f>+VLOOKUP(C12857,Param!K:L,2,FALSE)</f>
        <v>PELICANO DOURADO - IMPORTAÇÃO EXPORTAÇÃO, UNIPESSOAL, LDA</v>
      </c>
      <c r="E12857" t="s">
        <v>8204</v>
      </c>
      <c r="F12857" t="s">
        <v>8266</v>
      </c>
      <c r="G12857" t="s">
        <v>29</v>
      </c>
      <c r="H12857" s="5">
        <v>4.8499999999999996</v>
      </c>
      <c r="I12857" s="5">
        <v>4.8509000000000002</v>
      </c>
      <c r="J12857" s="5">
        <v>-9.0000000000056701E-4</v>
      </c>
      <c r="K12857" s="5">
        <v>4.8499999999999996</v>
      </c>
      <c r="L12857" s="5">
        <v>0</v>
      </c>
      <c r="M12857" t="str">
        <f>IF(ISERROR(VLOOKUP(A12857,'[1]Ecart validé'!$A:$A,1,FALSE)),Z12857,"Ecart Validé")</f>
        <v>valid</v>
      </c>
      <c r="R12857" t="s">
        <v>30</v>
      </c>
      <c r="X12857"/>
      <c r="Y12857"/>
      <c r="Z12857" t="s">
        <v>31</v>
      </c>
    </row>
    <row r="12858" spans="1:26" x14ac:dyDescent="0.3">
      <c r="A12858" t="s">
        <v>15802</v>
      </c>
      <c r="B12858" t="s">
        <v>7587</v>
      </c>
      <c r="C12858">
        <v>274989</v>
      </c>
      <c r="D12858" t="str">
        <f>+VLOOKUP(C12858,Param!K:L,2,FALSE)</f>
        <v>FRUSTOCK FOOD SERVICE, S.A. (distribuidor DANONE)</v>
      </c>
      <c r="E12858" t="s">
        <v>8140</v>
      </c>
      <c r="F12858" t="s">
        <v>8260</v>
      </c>
      <c r="G12858" t="s">
        <v>29</v>
      </c>
      <c r="H12858" s="5">
        <v>165.46</v>
      </c>
      <c r="I12858" s="5">
        <v>165.4589</v>
      </c>
      <c r="J12858" s="5">
        <v>1.1000000000080899E-3</v>
      </c>
      <c r="K12858" s="5">
        <v>165.46</v>
      </c>
      <c r="L12858" s="5">
        <v>0</v>
      </c>
      <c r="M12858" t="str">
        <f>IF(ISERROR(VLOOKUP(A12858,'[1]Ecart validé'!$A:$A,1,FALSE)),Z12858,"Ecart Validé")</f>
        <v>valid</v>
      </c>
      <c r="R12858" t="s">
        <v>30</v>
      </c>
      <c r="X12858"/>
      <c r="Y12858"/>
      <c r="Z12858" t="s">
        <v>31</v>
      </c>
    </row>
    <row r="12859" spans="1:26" x14ac:dyDescent="0.3">
      <c r="A12859" t="s">
        <v>15803</v>
      </c>
      <c r="B12859" t="s">
        <v>7587</v>
      </c>
      <c r="C12859">
        <v>274989</v>
      </c>
      <c r="D12859" t="str">
        <f>+VLOOKUP(C12859,Param!K:L,2,FALSE)</f>
        <v>FRUSTOCK FOOD SERVICE, S.A. (distribuidor DANONE)</v>
      </c>
      <c r="E12859" t="s">
        <v>8140</v>
      </c>
      <c r="F12859" t="s">
        <v>8262</v>
      </c>
      <c r="G12859" t="s">
        <v>29</v>
      </c>
      <c r="H12859" s="5">
        <v>641.28</v>
      </c>
      <c r="I12859" s="5">
        <v>641.27909999999997</v>
      </c>
      <c r="J12859" s="5">
        <v>9.0000000000145497E-4</v>
      </c>
      <c r="K12859" s="5">
        <v>641.28</v>
      </c>
      <c r="L12859" s="5">
        <v>0</v>
      </c>
      <c r="M12859" t="str">
        <f>IF(ISERROR(VLOOKUP(A12859,'[1]Ecart validé'!$A:$A,1,FALSE)),Z12859,"Ecart Validé")</f>
        <v>valid</v>
      </c>
      <c r="R12859" t="s">
        <v>30</v>
      </c>
      <c r="X12859"/>
      <c r="Y12859"/>
      <c r="Z12859" t="s">
        <v>31</v>
      </c>
    </row>
    <row r="12860" spans="1:26" x14ac:dyDescent="0.3">
      <c r="A12860" t="s">
        <v>15804</v>
      </c>
      <c r="B12860" t="s">
        <v>7587</v>
      </c>
      <c r="C12860">
        <v>274989</v>
      </c>
      <c r="D12860" t="str">
        <f>+VLOOKUP(C12860,Param!K:L,2,FALSE)</f>
        <v>FRUSTOCK FOOD SERVICE, S.A. (distribuidor DANONE)</v>
      </c>
      <c r="E12860" t="s">
        <v>8140</v>
      </c>
      <c r="F12860" t="s">
        <v>8264</v>
      </c>
      <c r="G12860" t="s">
        <v>29</v>
      </c>
      <c r="H12860" s="5">
        <v>2214.21</v>
      </c>
      <c r="I12860" s="5">
        <v>2214.2125000000001</v>
      </c>
      <c r="J12860" s="5">
        <v>-2.5000000000545601E-3</v>
      </c>
      <c r="K12860" s="5">
        <v>2214.21</v>
      </c>
      <c r="L12860" s="5">
        <v>0</v>
      </c>
      <c r="M12860" t="str">
        <f>IF(ISERROR(VLOOKUP(A12860,'[1]Ecart validé'!$A:$A,1,FALSE)),Z12860,"Ecart Validé")</f>
        <v>valid</v>
      </c>
      <c r="R12860" t="s">
        <v>30</v>
      </c>
      <c r="X12860"/>
      <c r="Y12860"/>
      <c r="Z12860" t="s">
        <v>31</v>
      </c>
    </row>
    <row r="12861" spans="1:26" x14ac:dyDescent="0.3">
      <c r="A12861" t="s">
        <v>15805</v>
      </c>
      <c r="B12861" t="s">
        <v>7587</v>
      </c>
      <c r="C12861">
        <v>274989</v>
      </c>
      <c r="D12861" t="str">
        <f>+VLOOKUP(C12861,Param!K:L,2,FALSE)</f>
        <v>FRUSTOCK FOOD SERVICE, S.A. (distribuidor DANONE)</v>
      </c>
      <c r="E12861" t="s">
        <v>8140</v>
      </c>
      <c r="F12861" t="s">
        <v>8266</v>
      </c>
      <c r="G12861" t="s">
        <v>29</v>
      </c>
      <c r="H12861" s="5">
        <v>1594.48</v>
      </c>
      <c r="I12861" s="5">
        <v>1594.4799</v>
      </c>
      <c r="J12861" s="5">
        <v>9.9999999974897906E-5</v>
      </c>
      <c r="K12861" s="5">
        <v>1594.48</v>
      </c>
      <c r="L12861" s="5">
        <v>0</v>
      </c>
      <c r="M12861" t="str">
        <f>IF(ISERROR(VLOOKUP(A12861,'[1]Ecart validé'!$A:$A,1,FALSE)),Z12861,"Ecart Validé")</f>
        <v>valid</v>
      </c>
      <c r="R12861" t="s">
        <v>30</v>
      </c>
      <c r="X12861"/>
      <c r="Y12861"/>
      <c r="Z12861" t="s">
        <v>31</v>
      </c>
    </row>
    <row r="12862" spans="1:26" x14ac:dyDescent="0.3">
      <c r="A12862" t="s">
        <v>15806</v>
      </c>
      <c r="B12862" t="s">
        <v>7587</v>
      </c>
      <c r="C12862">
        <v>100300</v>
      </c>
      <c r="D12862" t="str">
        <f>+VLOOKUP(C12862,Param!K:L,2,FALSE)</f>
        <v>VIBOREL - DISTRIBUIÇÃO, S.A.</v>
      </c>
      <c r="E12862" t="s">
        <v>8236</v>
      </c>
      <c r="F12862" t="s">
        <v>8264</v>
      </c>
      <c r="G12862" t="s">
        <v>29</v>
      </c>
      <c r="H12862" s="5">
        <v>3.52</v>
      </c>
      <c r="I12862" s="5">
        <v>3.5234999999999999</v>
      </c>
      <c r="J12862" s="5">
        <v>-3.4999999999998301E-3</v>
      </c>
      <c r="K12862" s="5">
        <v>3.52</v>
      </c>
      <c r="L12862" s="5">
        <v>0</v>
      </c>
      <c r="M12862" t="str">
        <f>IF(ISERROR(VLOOKUP(A12862,'[1]Ecart validé'!$A:$A,1,FALSE)),Z12862,"Ecart Validé")</f>
        <v>valid</v>
      </c>
      <c r="R12862" t="s">
        <v>30</v>
      </c>
      <c r="X12862"/>
      <c r="Y12862"/>
      <c r="Z12862" t="s">
        <v>31</v>
      </c>
    </row>
    <row r="12863" spans="1:26" x14ac:dyDescent="0.3">
      <c r="A12863" t="s">
        <v>15807</v>
      </c>
      <c r="B12863" t="s">
        <v>7587</v>
      </c>
      <c r="C12863">
        <v>100300</v>
      </c>
      <c r="D12863" t="str">
        <f>+VLOOKUP(C12863,Param!K:L,2,FALSE)</f>
        <v>VIBOREL - DISTRIBUIÇÃO, S.A.</v>
      </c>
      <c r="E12863" t="s">
        <v>8236</v>
      </c>
      <c r="F12863" t="s">
        <v>8266</v>
      </c>
      <c r="G12863" t="s">
        <v>29</v>
      </c>
      <c r="H12863" s="5">
        <v>27.14</v>
      </c>
      <c r="I12863" s="5">
        <v>27.143999999999998</v>
      </c>
      <c r="J12863" s="5">
        <v>-3.9999999999977796E-3</v>
      </c>
      <c r="K12863" s="5">
        <v>27.14</v>
      </c>
      <c r="L12863" s="5">
        <v>0</v>
      </c>
      <c r="M12863" t="str">
        <f>IF(ISERROR(VLOOKUP(A12863,'[1]Ecart validé'!$A:$A,1,FALSE)),Z12863,"Ecart Validé")</f>
        <v>valid</v>
      </c>
      <c r="R12863" t="s">
        <v>30</v>
      </c>
      <c r="X12863"/>
      <c r="Y12863"/>
      <c r="Z12863" t="s">
        <v>31</v>
      </c>
    </row>
    <row r="12864" spans="1:26" x14ac:dyDescent="0.3">
      <c r="A12864" t="s">
        <v>15808</v>
      </c>
      <c r="B12864" t="s">
        <v>7587</v>
      </c>
      <c r="C12864">
        <v>354128</v>
      </c>
      <c r="D12864" t="str">
        <f>+VLOOKUP(C12864,Param!K:L,2,FALSE)</f>
        <v>OMNIFISH S.A.</v>
      </c>
      <c r="E12864" t="s">
        <v>15809</v>
      </c>
      <c r="F12864" t="s">
        <v>8262</v>
      </c>
      <c r="G12864" t="s">
        <v>29</v>
      </c>
      <c r="H12864" s="5">
        <v>146.13999999999999</v>
      </c>
      <c r="I12864" s="5">
        <v>146.13999999999999</v>
      </c>
      <c r="J12864" s="5">
        <v>0</v>
      </c>
      <c r="K12864" s="5">
        <v>146.13999999999999</v>
      </c>
      <c r="L12864" s="5">
        <v>0</v>
      </c>
      <c r="M12864" t="str">
        <f>IF(ISERROR(VLOOKUP(A12864,'[1]Ecart validé'!$A:$A,1,FALSE)),Z12864,"Ecart Validé")</f>
        <v>valid</v>
      </c>
      <c r="R12864" t="s">
        <v>30</v>
      </c>
      <c r="X12864"/>
      <c r="Y12864"/>
      <c r="Z12864" t="s">
        <v>31</v>
      </c>
    </row>
    <row r="12865" spans="1:26" x14ac:dyDescent="0.3">
      <c r="A12865" t="s">
        <v>15810</v>
      </c>
      <c r="B12865" t="s">
        <v>7587</v>
      </c>
      <c r="C12865">
        <v>354128</v>
      </c>
      <c r="D12865" t="str">
        <f>+VLOOKUP(C12865,Param!K:L,2,FALSE)</f>
        <v>OMNIFISH S.A.</v>
      </c>
      <c r="E12865" t="s">
        <v>15809</v>
      </c>
      <c r="F12865" t="s">
        <v>8264</v>
      </c>
      <c r="G12865" t="s">
        <v>29</v>
      </c>
      <c r="H12865" s="5">
        <v>259.72000000000003</v>
      </c>
      <c r="I12865" s="5">
        <v>259.72300000000001</v>
      </c>
      <c r="J12865" s="5">
        <v>-2.9999999999858998E-3</v>
      </c>
      <c r="K12865" s="5">
        <v>259.72000000000003</v>
      </c>
      <c r="L12865" s="5">
        <v>0</v>
      </c>
      <c r="M12865" t="str">
        <f>IF(ISERROR(VLOOKUP(A12865,'[1]Ecart validé'!$A:$A,1,FALSE)),Z12865,"Ecart Validé")</f>
        <v>valid</v>
      </c>
      <c r="R12865" t="s">
        <v>30</v>
      </c>
      <c r="X12865"/>
      <c r="Y12865"/>
      <c r="Z12865" t="s">
        <v>31</v>
      </c>
    </row>
    <row r="12866" spans="1:26" x14ac:dyDescent="0.3">
      <c r="A12866" t="s">
        <v>15811</v>
      </c>
      <c r="B12866" t="s">
        <v>7587</v>
      </c>
      <c r="C12866">
        <v>354128</v>
      </c>
      <c r="D12866" t="str">
        <f>+VLOOKUP(C12866,Param!K:L,2,FALSE)</f>
        <v>OMNIFISH S.A.</v>
      </c>
      <c r="E12866" t="s">
        <v>15809</v>
      </c>
      <c r="F12866" t="s">
        <v>8266</v>
      </c>
      <c r="G12866" t="s">
        <v>29</v>
      </c>
      <c r="H12866" s="5">
        <v>406.7</v>
      </c>
      <c r="I12866" s="5">
        <v>406.70350000000002</v>
      </c>
      <c r="J12866" s="5">
        <v>-3.5000000000309198E-3</v>
      </c>
      <c r="K12866" s="5">
        <v>406.7</v>
      </c>
      <c r="L12866" s="5">
        <v>0</v>
      </c>
      <c r="M12866" t="str">
        <f>IF(ISERROR(VLOOKUP(A12866,'[1]Ecart validé'!$A:$A,1,FALSE)),Z12866,"Ecart Validé")</f>
        <v>valid</v>
      </c>
      <c r="R12866" t="s">
        <v>30</v>
      </c>
      <c r="X12866"/>
      <c r="Y12866"/>
      <c r="Z12866" t="s">
        <v>31</v>
      </c>
    </row>
    <row r="12867" spans="1:26" x14ac:dyDescent="0.3">
      <c r="A12867" t="s">
        <v>15812</v>
      </c>
      <c r="B12867" t="s">
        <v>7587</v>
      </c>
      <c r="C12867">
        <v>219841</v>
      </c>
      <c r="D12867" t="str">
        <f>+VLOOKUP(C12867,Param!K:L,2,FALSE)</f>
        <v>OPENLINE FACILITY SERVICES, S.A.</v>
      </c>
      <c r="E12867" t="s">
        <v>8257</v>
      </c>
      <c r="F12867" t="s">
        <v>8260</v>
      </c>
      <c r="G12867" t="s">
        <v>29</v>
      </c>
      <c r="H12867" s="5">
        <v>19.600000000000001</v>
      </c>
      <c r="I12867" s="5">
        <v>19.6022</v>
      </c>
      <c r="J12867" s="5">
        <v>-2.1999999999984198E-3</v>
      </c>
      <c r="K12867" s="5">
        <v>19.600000000000001</v>
      </c>
      <c r="L12867" s="5">
        <v>0</v>
      </c>
      <c r="M12867" t="str">
        <f>IF(ISERROR(VLOOKUP(A12867,'[1]Ecart validé'!$A:$A,1,FALSE)),Z12867,"Ecart Validé")</f>
        <v>valid</v>
      </c>
      <c r="R12867" t="s">
        <v>30</v>
      </c>
      <c r="X12867"/>
      <c r="Y12867"/>
      <c r="Z12867" t="s">
        <v>31</v>
      </c>
    </row>
    <row r="12868" spans="1:26" x14ac:dyDescent="0.3">
      <c r="A12868" t="s">
        <v>15813</v>
      </c>
      <c r="B12868" t="s">
        <v>7587</v>
      </c>
      <c r="C12868">
        <v>219841</v>
      </c>
      <c r="D12868" t="str">
        <f>+VLOOKUP(C12868,Param!K:L,2,FALSE)</f>
        <v>OPENLINE FACILITY SERVICES, S.A.</v>
      </c>
      <c r="E12868" t="s">
        <v>8257</v>
      </c>
      <c r="F12868" t="s">
        <v>8262</v>
      </c>
      <c r="G12868" t="s">
        <v>29</v>
      </c>
      <c r="H12868" s="5">
        <v>44.73</v>
      </c>
      <c r="I12868" s="5">
        <v>44.732799999999997</v>
      </c>
      <c r="J12868" s="5">
        <v>-2.8000000000005798E-3</v>
      </c>
      <c r="K12868" s="5">
        <v>44.73</v>
      </c>
      <c r="L12868" s="5">
        <v>0</v>
      </c>
      <c r="M12868" t="str">
        <f>IF(ISERROR(VLOOKUP(A12868,'[1]Ecart validé'!$A:$A,1,FALSE)),Z12868,"Ecart Validé")</f>
        <v>valid</v>
      </c>
      <c r="R12868" t="s">
        <v>30</v>
      </c>
      <c r="X12868"/>
      <c r="Y12868"/>
      <c r="Z12868" t="s">
        <v>31</v>
      </c>
    </row>
    <row r="12869" spans="1:26" x14ac:dyDescent="0.3">
      <c r="A12869" t="s">
        <v>15814</v>
      </c>
      <c r="B12869" t="s">
        <v>7587</v>
      </c>
      <c r="C12869">
        <v>219841</v>
      </c>
      <c r="D12869" t="str">
        <f>+VLOOKUP(C12869,Param!K:L,2,FALSE)</f>
        <v>OPENLINE FACILITY SERVICES, S.A.</v>
      </c>
      <c r="E12869" t="s">
        <v>8257</v>
      </c>
      <c r="F12869" t="s">
        <v>8264</v>
      </c>
      <c r="G12869" t="s">
        <v>29</v>
      </c>
      <c r="H12869" s="5">
        <v>55.43</v>
      </c>
      <c r="I12869" s="5">
        <v>55.434800000000003</v>
      </c>
      <c r="J12869" s="5">
        <v>-4.8000000000030197E-3</v>
      </c>
      <c r="K12869" s="5">
        <v>55.43</v>
      </c>
      <c r="L12869" s="5">
        <v>0</v>
      </c>
      <c r="M12869" t="str">
        <f>IF(ISERROR(VLOOKUP(A12869,'[1]Ecart validé'!$A:$A,1,FALSE)),Z12869,"Ecart Validé")</f>
        <v>valid</v>
      </c>
      <c r="R12869" t="s">
        <v>30</v>
      </c>
      <c r="X12869"/>
      <c r="Y12869"/>
      <c r="Z12869" t="s">
        <v>31</v>
      </c>
    </row>
    <row r="12870" spans="1:26" x14ac:dyDescent="0.3">
      <c r="A12870" t="s">
        <v>15815</v>
      </c>
      <c r="B12870" t="s">
        <v>7587</v>
      </c>
      <c r="C12870">
        <v>219841</v>
      </c>
      <c r="D12870" t="str">
        <f>+VLOOKUP(C12870,Param!K:L,2,FALSE)</f>
        <v>OPENLINE FACILITY SERVICES, S.A.</v>
      </c>
      <c r="E12870" t="s">
        <v>8257</v>
      </c>
      <c r="F12870" t="s">
        <v>8266</v>
      </c>
      <c r="G12870" t="s">
        <v>29</v>
      </c>
      <c r="H12870" s="5">
        <v>52.52</v>
      </c>
      <c r="I12870" s="5">
        <v>52.516599999999997</v>
      </c>
      <c r="J12870" s="5">
        <v>3.4000000000062799E-3</v>
      </c>
      <c r="K12870" s="5">
        <v>52.52</v>
      </c>
      <c r="L12870" s="5">
        <v>0</v>
      </c>
      <c r="M12870" t="str">
        <f>IF(ISERROR(VLOOKUP(A12870,'[1]Ecart validé'!$A:$A,1,FALSE)),Z12870,"Ecart Validé")</f>
        <v>valid</v>
      </c>
      <c r="R12870" t="s">
        <v>30</v>
      </c>
      <c r="X12870"/>
      <c r="Y12870"/>
      <c r="Z12870" t="s">
        <v>31</v>
      </c>
    </row>
    <row r="12871" spans="1:26" x14ac:dyDescent="0.3">
      <c r="A12871" t="s">
        <v>15816</v>
      </c>
      <c r="B12871" t="s">
        <v>7587</v>
      </c>
      <c r="C12871">
        <v>3597</v>
      </c>
      <c r="D12871" t="str">
        <f>+VLOOKUP(C12871,Param!K:L,2,FALSE)</f>
        <v>BERRY IBERICA, S.A.U. (distribuidor:MADRID FOREST)</v>
      </c>
      <c r="E12871" t="s">
        <v>7598</v>
      </c>
      <c r="F12871" t="s">
        <v>8266</v>
      </c>
      <c r="G12871" t="s">
        <v>29</v>
      </c>
      <c r="H12871" s="5">
        <v>29.77</v>
      </c>
      <c r="I12871" s="5">
        <v>29.770399999999999</v>
      </c>
      <c r="J12871" s="5">
        <v>-3.9999999999906701E-4</v>
      </c>
      <c r="K12871" s="5">
        <v>29.77</v>
      </c>
      <c r="L12871" s="5">
        <v>0</v>
      </c>
      <c r="M12871" t="str">
        <f>IF(ISERROR(VLOOKUP(A12871,'[1]Ecart validé'!$A:$A,1,FALSE)),Z12871,"Ecart Validé")</f>
        <v>valid</v>
      </c>
      <c r="R12871" t="s">
        <v>30</v>
      </c>
      <c r="X12871"/>
      <c r="Y12871"/>
      <c r="Z12871" t="s">
        <v>31</v>
      </c>
    </row>
    <row r="12872" spans="1:26" x14ac:dyDescent="0.3">
      <c r="A12872" t="s">
        <v>15817</v>
      </c>
      <c r="B12872" t="s">
        <v>7587</v>
      </c>
      <c r="C12872">
        <v>190446</v>
      </c>
      <c r="D12872" t="str">
        <f>+VLOOKUP(C12872,Param!K:L,2,FALSE)</f>
        <v>BUSTPER, S.A.</v>
      </c>
      <c r="E12872" t="s">
        <v>15818</v>
      </c>
      <c r="F12872" t="s">
        <v>8266</v>
      </c>
      <c r="G12872" t="s">
        <v>29</v>
      </c>
      <c r="H12872" s="5">
        <v>93.42</v>
      </c>
      <c r="I12872" s="5">
        <v>93.4208</v>
      </c>
      <c r="J12872" s="5">
        <v>-7.9999999999813499E-4</v>
      </c>
      <c r="K12872" s="5">
        <v>93.42</v>
      </c>
      <c r="L12872" s="5">
        <v>0</v>
      </c>
      <c r="M12872" t="str">
        <f>IF(ISERROR(VLOOKUP(A12872,'[1]Ecart validé'!$A:$A,1,FALSE)),Z12872,"Ecart Validé")</f>
        <v>valid</v>
      </c>
      <c r="R12872" t="s">
        <v>30</v>
      </c>
      <c r="X12872"/>
      <c r="Y12872"/>
      <c r="Z12872" t="s">
        <v>31</v>
      </c>
    </row>
    <row r="12873" spans="1:26" x14ac:dyDescent="0.3">
      <c r="A12873" t="s">
        <v>15819</v>
      </c>
      <c r="B12873" t="s">
        <v>7587</v>
      </c>
      <c r="C12873">
        <v>100415</v>
      </c>
      <c r="D12873" t="str">
        <f>+VLOOKUP(C12873,Param!K:L,2,FALSE)</f>
        <v>ASSA ABLOY HOSPITALITY IBERICA, S.L. (SOCIEDAD UNIPERSONAL) SUCURSAL EM PORTUGAL</v>
      </c>
      <c r="E12873" t="s">
        <v>7827</v>
      </c>
      <c r="F12873" t="s">
        <v>8260</v>
      </c>
      <c r="G12873" t="s">
        <v>29</v>
      </c>
      <c r="H12873" s="5">
        <v>55.44</v>
      </c>
      <c r="I12873" s="5">
        <v>55.442399999999999</v>
      </c>
      <c r="J12873" s="5">
        <v>-2.4000000000015099E-3</v>
      </c>
      <c r="K12873" s="5">
        <v>55.44</v>
      </c>
      <c r="L12873" s="5">
        <v>0</v>
      </c>
      <c r="M12873" t="str">
        <f>IF(ISERROR(VLOOKUP(A12873,'[1]Ecart validé'!$A:$A,1,FALSE)),Z12873,"Ecart Validé")</f>
        <v>valid</v>
      </c>
      <c r="R12873" t="s">
        <v>30</v>
      </c>
      <c r="X12873"/>
      <c r="Y12873"/>
      <c r="Z12873" t="s">
        <v>31</v>
      </c>
    </row>
    <row r="12874" spans="1:26" x14ac:dyDescent="0.3">
      <c r="A12874" t="s">
        <v>15820</v>
      </c>
      <c r="B12874" t="s">
        <v>7587</v>
      </c>
      <c r="C12874">
        <v>100415</v>
      </c>
      <c r="D12874" t="str">
        <f>+VLOOKUP(C12874,Param!K:L,2,FALSE)</f>
        <v>ASSA ABLOY HOSPITALITY IBERICA, S.L. (SOCIEDAD UNIPERSONAL) SUCURSAL EM PORTUGAL</v>
      </c>
      <c r="E12874" t="s">
        <v>7827</v>
      </c>
      <c r="F12874" t="s">
        <v>8262</v>
      </c>
      <c r="G12874" t="s">
        <v>29</v>
      </c>
      <c r="H12874" s="5">
        <v>20.09</v>
      </c>
      <c r="I12874" s="5">
        <v>20.0915</v>
      </c>
      <c r="J12874" s="5">
        <v>-1.5000000000000499E-3</v>
      </c>
      <c r="K12874" s="5">
        <v>20.09</v>
      </c>
      <c r="L12874" s="5">
        <v>0</v>
      </c>
      <c r="M12874" t="str">
        <f>IF(ISERROR(VLOOKUP(A12874,'[1]Ecart validé'!$A:$A,1,FALSE)),Z12874,"Ecart Validé")</f>
        <v>valid</v>
      </c>
      <c r="R12874" t="s">
        <v>30</v>
      </c>
      <c r="X12874"/>
      <c r="Y12874"/>
      <c r="Z12874" t="s">
        <v>31</v>
      </c>
    </row>
    <row r="12875" spans="1:26" x14ac:dyDescent="0.3">
      <c r="A12875" t="s">
        <v>15821</v>
      </c>
      <c r="B12875" t="s">
        <v>7587</v>
      </c>
      <c r="C12875">
        <v>100415</v>
      </c>
      <c r="D12875" t="str">
        <f>+VLOOKUP(C12875,Param!K:L,2,FALSE)</f>
        <v>ASSA ABLOY HOSPITALITY IBERICA, S.L. (SOCIEDAD UNIPERSONAL) SUCURSAL EM PORTUGAL</v>
      </c>
      <c r="E12875" t="s">
        <v>7827</v>
      </c>
      <c r="F12875" t="s">
        <v>8264</v>
      </c>
      <c r="G12875" t="s">
        <v>29</v>
      </c>
      <c r="H12875" s="5">
        <v>48.66</v>
      </c>
      <c r="I12875" s="5">
        <v>48.663600000000002</v>
      </c>
      <c r="J12875" s="5">
        <v>-3.6000000000058199E-3</v>
      </c>
      <c r="K12875" s="5">
        <v>48.66</v>
      </c>
      <c r="L12875" s="5">
        <v>0</v>
      </c>
      <c r="M12875" t="str">
        <f>IF(ISERROR(VLOOKUP(A12875,'[1]Ecart validé'!$A:$A,1,FALSE)),Z12875,"Ecart Validé")</f>
        <v>valid</v>
      </c>
      <c r="R12875" t="s">
        <v>30</v>
      </c>
      <c r="X12875"/>
      <c r="Y12875"/>
      <c r="Z12875" t="s">
        <v>31</v>
      </c>
    </row>
    <row r="12876" spans="1:26" x14ac:dyDescent="0.3">
      <c r="A12876" t="s">
        <v>15822</v>
      </c>
      <c r="B12876" t="s">
        <v>7587</v>
      </c>
      <c r="C12876">
        <v>100415</v>
      </c>
      <c r="D12876" t="str">
        <f>+VLOOKUP(C12876,Param!K:L,2,FALSE)</f>
        <v>ASSA ABLOY HOSPITALITY IBERICA, S.L. (SOCIEDAD UNIPERSONAL) SUCURSAL EM PORTUGAL</v>
      </c>
      <c r="E12876" t="s">
        <v>7827</v>
      </c>
      <c r="F12876" t="s">
        <v>8266</v>
      </c>
      <c r="G12876" t="s">
        <v>29</v>
      </c>
      <c r="H12876" s="5">
        <v>52.03</v>
      </c>
      <c r="I12876" s="5">
        <v>52.030700000000003</v>
      </c>
      <c r="J12876" s="5">
        <v>-7.0000000000192098E-4</v>
      </c>
      <c r="K12876" s="5">
        <v>52.03</v>
      </c>
      <c r="L12876" s="5">
        <v>0</v>
      </c>
      <c r="M12876" t="str">
        <f>IF(ISERROR(VLOOKUP(A12876,'[1]Ecart validé'!$A:$A,1,FALSE)),Z12876,"Ecart Validé")</f>
        <v>valid</v>
      </c>
      <c r="R12876" t="s">
        <v>30</v>
      </c>
      <c r="X12876"/>
      <c r="Y12876"/>
      <c r="Z12876" t="s">
        <v>31</v>
      </c>
    </row>
    <row r="12877" spans="1:26" x14ac:dyDescent="0.3">
      <c r="A12877" t="s">
        <v>15823</v>
      </c>
      <c r="B12877" t="s">
        <v>7587</v>
      </c>
      <c r="C12877" t="s">
        <v>15824</v>
      </c>
      <c r="D12877" t="str">
        <f>+VLOOKUP(C12877,Param!K:L,2,FALSE)</f>
        <v>Cactus River, Lda (Atlanta)</v>
      </c>
      <c r="E12877" t="s">
        <v>15825</v>
      </c>
      <c r="F12877" t="s">
        <v>8266</v>
      </c>
      <c r="G12877" t="s">
        <v>29</v>
      </c>
      <c r="H12877" s="5">
        <v>24.3</v>
      </c>
      <c r="I12877" s="5">
        <v>24.301500000000001</v>
      </c>
      <c r="J12877" s="5">
        <v>-1.5000000000000499E-3</v>
      </c>
      <c r="K12877" s="5">
        <v>24.3</v>
      </c>
      <c r="L12877" s="5">
        <v>0</v>
      </c>
      <c r="M12877" t="str">
        <f>IF(ISERROR(VLOOKUP(A12877,'[1]Ecart validé'!$A:$A,1,FALSE)),Z12877,"Ecart Validé")</f>
        <v>valid</v>
      </c>
      <c r="R12877" t="s">
        <v>30</v>
      </c>
      <c r="X12877"/>
      <c r="Y12877"/>
      <c r="Z12877" t="s">
        <v>31</v>
      </c>
    </row>
    <row r="12878" spans="1:26" x14ac:dyDescent="0.3">
      <c r="A12878" t="s">
        <v>15826</v>
      </c>
      <c r="B12878" t="s">
        <v>7587</v>
      </c>
      <c r="C12878">
        <v>100512</v>
      </c>
      <c r="D12878" t="str">
        <f>+VLOOKUP(C12878,Param!K:L,2,FALSE)</f>
        <v>LACTOGAL - PRODUTOS ALIMENTARES, S.A.</v>
      </c>
      <c r="E12878" t="s">
        <v>8217</v>
      </c>
      <c r="F12878" t="s">
        <v>8260</v>
      </c>
      <c r="G12878" t="s">
        <v>29</v>
      </c>
      <c r="H12878" s="5">
        <v>119.9</v>
      </c>
      <c r="I12878" s="5">
        <v>119.8968</v>
      </c>
      <c r="J12878" s="5">
        <v>3.20000000000675E-3</v>
      </c>
      <c r="K12878" s="5">
        <v>119.9</v>
      </c>
      <c r="L12878" s="5">
        <v>0</v>
      </c>
      <c r="M12878" t="str">
        <f>IF(ISERROR(VLOOKUP(A12878,'[1]Ecart validé'!$A:$A,1,FALSE)),Z12878,"Ecart Validé")</f>
        <v>valid</v>
      </c>
      <c r="R12878" t="s">
        <v>30</v>
      </c>
      <c r="X12878"/>
      <c r="Y12878"/>
      <c r="Z12878" t="s">
        <v>31</v>
      </c>
    </row>
    <row r="12879" spans="1:26" x14ac:dyDescent="0.3">
      <c r="A12879" t="s">
        <v>15827</v>
      </c>
      <c r="B12879" t="s">
        <v>7587</v>
      </c>
      <c r="C12879">
        <v>100512</v>
      </c>
      <c r="D12879" t="str">
        <f>+VLOOKUP(C12879,Param!K:L,2,FALSE)</f>
        <v>LACTOGAL - PRODUTOS ALIMENTARES, S.A.</v>
      </c>
      <c r="E12879" t="s">
        <v>8217</v>
      </c>
      <c r="F12879" t="s">
        <v>8262</v>
      </c>
      <c r="G12879" t="s">
        <v>29</v>
      </c>
      <c r="H12879" s="5">
        <v>354.84</v>
      </c>
      <c r="I12879" s="5">
        <v>354.83749999999998</v>
      </c>
      <c r="J12879" s="5">
        <v>2.4999999999977202E-3</v>
      </c>
      <c r="K12879" s="5">
        <v>354.84</v>
      </c>
      <c r="L12879" s="5">
        <v>0</v>
      </c>
      <c r="M12879" t="str">
        <f>IF(ISERROR(VLOOKUP(A12879,'[1]Ecart validé'!$A:$A,1,FALSE)),Z12879,"Ecart Validé")</f>
        <v>valid</v>
      </c>
      <c r="R12879" t="s">
        <v>30</v>
      </c>
      <c r="X12879"/>
      <c r="Y12879"/>
      <c r="Z12879" t="s">
        <v>31</v>
      </c>
    </row>
    <row r="12880" spans="1:26" x14ac:dyDescent="0.3">
      <c r="A12880" t="s">
        <v>15828</v>
      </c>
      <c r="B12880" t="s">
        <v>7587</v>
      </c>
      <c r="C12880">
        <v>100512</v>
      </c>
      <c r="D12880" t="str">
        <f>+VLOOKUP(C12880,Param!K:L,2,FALSE)</f>
        <v>LACTOGAL - PRODUTOS ALIMENTARES, S.A.</v>
      </c>
      <c r="E12880" t="s">
        <v>8217</v>
      </c>
      <c r="F12880" t="s">
        <v>8264</v>
      </c>
      <c r="G12880" t="s">
        <v>29</v>
      </c>
      <c r="H12880" s="5">
        <v>737.89</v>
      </c>
      <c r="I12880" s="5">
        <v>737.88509999999997</v>
      </c>
      <c r="J12880" s="5">
        <v>4.9000000000205502E-3</v>
      </c>
      <c r="K12880" s="5">
        <v>737.89</v>
      </c>
      <c r="L12880" s="5">
        <v>0</v>
      </c>
      <c r="M12880" t="str">
        <f>IF(ISERROR(VLOOKUP(A12880,'[1]Ecart validé'!$A:$A,1,FALSE)),Z12880,"Ecart Validé")</f>
        <v>valid</v>
      </c>
      <c r="R12880" t="s">
        <v>30</v>
      </c>
      <c r="X12880"/>
      <c r="Y12880"/>
      <c r="Z12880" t="s">
        <v>31</v>
      </c>
    </row>
    <row r="12881" spans="1:26" x14ac:dyDescent="0.3">
      <c r="A12881" t="s">
        <v>15829</v>
      </c>
      <c r="B12881" t="s">
        <v>7587</v>
      </c>
      <c r="C12881">
        <v>100512</v>
      </c>
      <c r="D12881" t="str">
        <f>+VLOOKUP(C12881,Param!K:L,2,FALSE)</f>
        <v>LACTOGAL - PRODUTOS ALIMENTARES, S.A.</v>
      </c>
      <c r="E12881" t="s">
        <v>8217</v>
      </c>
      <c r="F12881" t="s">
        <v>8266</v>
      </c>
      <c r="G12881" t="s">
        <v>29</v>
      </c>
      <c r="H12881" s="5">
        <v>478.47</v>
      </c>
      <c r="I12881" s="5">
        <v>478.46749999999997</v>
      </c>
      <c r="J12881" s="5">
        <v>2.5000000000545601E-3</v>
      </c>
      <c r="K12881" s="5">
        <v>478.47</v>
      </c>
      <c r="L12881" s="5">
        <v>0</v>
      </c>
      <c r="M12881" t="str">
        <f>IF(ISERROR(VLOOKUP(A12881,'[1]Ecart validé'!$A:$A,1,FALSE)),Z12881,"Ecart Validé")</f>
        <v>valid</v>
      </c>
      <c r="R12881" t="s">
        <v>30</v>
      </c>
      <c r="X12881"/>
      <c r="Y12881"/>
      <c r="Z12881" t="s">
        <v>31</v>
      </c>
    </row>
    <row r="12882" spans="1:26" x14ac:dyDescent="0.3">
      <c r="A12882" t="s">
        <v>15830</v>
      </c>
      <c r="B12882" t="s">
        <v>7587</v>
      </c>
      <c r="C12882">
        <v>298442</v>
      </c>
      <c r="D12882" t="str">
        <f>+VLOOKUP(C12882,Param!K:L,2,FALSE)</f>
        <v>ENDESA ENERGIA, S.A. SUCURSAL PORTUGAL</v>
      </c>
      <c r="E12882" t="s">
        <v>8164</v>
      </c>
      <c r="F12882" t="s">
        <v>8260</v>
      </c>
      <c r="G12882" t="s">
        <v>29</v>
      </c>
      <c r="H12882" s="5">
        <v>1897.43</v>
      </c>
      <c r="I12882" s="5">
        <v>1897.43</v>
      </c>
      <c r="J12882" s="5">
        <v>0</v>
      </c>
      <c r="K12882" s="5">
        <v>1897.43</v>
      </c>
      <c r="L12882" s="5">
        <v>0</v>
      </c>
      <c r="M12882" t="str">
        <f>IF(ISERROR(VLOOKUP(A12882,'[1]Ecart validé'!$A:$A,1,FALSE)),Z12882,"Ecart Validé")</f>
        <v>valid</v>
      </c>
      <c r="R12882" t="s">
        <v>30</v>
      </c>
      <c r="X12882"/>
      <c r="Y12882"/>
      <c r="Z12882" t="s">
        <v>31</v>
      </c>
    </row>
    <row r="12883" spans="1:26" x14ac:dyDescent="0.3">
      <c r="A12883" t="s">
        <v>15831</v>
      </c>
      <c r="B12883" t="s">
        <v>7587</v>
      </c>
      <c r="C12883">
        <v>298442</v>
      </c>
      <c r="D12883" t="str">
        <f>+VLOOKUP(C12883,Param!K:L,2,FALSE)</f>
        <v>ENDESA ENERGIA, S.A. SUCURSAL PORTUGAL</v>
      </c>
      <c r="E12883" t="s">
        <v>8164</v>
      </c>
      <c r="F12883" t="s">
        <v>8262</v>
      </c>
      <c r="G12883" t="s">
        <v>29</v>
      </c>
      <c r="H12883" s="5">
        <v>2002.77</v>
      </c>
      <c r="I12883" s="5">
        <v>2002.77</v>
      </c>
      <c r="J12883" s="5">
        <v>0</v>
      </c>
      <c r="K12883" s="5">
        <v>2002.77</v>
      </c>
      <c r="L12883" s="5">
        <v>0</v>
      </c>
      <c r="M12883" t="str">
        <f>IF(ISERROR(VLOOKUP(A12883,'[1]Ecart validé'!$A:$A,1,FALSE)),Z12883,"Ecart Validé")</f>
        <v>valid</v>
      </c>
      <c r="R12883" t="s">
        <v>30</v>
      </c>
      <c r="X12883"/>
      <c r="Y12883"/>
      <c r="Z12883" t="s">
        <v>31</v>
      </c>
    </row>
    <row r="12884" spans="1:26" x14ac:dyDescent="0.3">
      <c r="A12884" t="s">
        <v>15832</v>
      </c>
      <c r="B12884" t="s">
        <v>7587</v>
      </c>
      <c r="C12884">
        <v>298442</v>
      </c>
      <c r="D12884" t="str">
        <f>+VLOOKUP(C12884,Param!K:L,2,FALSE)</f>
        <v>ENDESA ENERGIA, S.A. SUCURSAL PORTUGAL</v>
      </c>
      <c r="E12884" t="s">
        <v>8164</v>
      </c>
      <c r="F12884" t="s">
        <v>8264</v>
      </c>
      <c r="G12884" t="s">
        <v>29</v>
      </c>
      <c r="H12884" s="5">
        <v>3409.66</v>
      </c>
      <c r="I12884" s="5">
        <v>3409.66</v>
      </c>
      <c r="J12884" s="5">
        <v>0</v>
      </c>
      <c r="K12884" s="5">
        <v>3409.66</v>
      </c>
      <c r="L12884" s="5">
        <v>0</v>
      </c>
      <c r="M12884" t="str">
        <f>IF(ISERROR(VLOOKUP(A12884,'[1]Ecart validé'!$A:$A,1,FALSE)),Z12884,"Ecart Validé")</f>
        <v>valid</v>
      </c>
      <c r="R12884" t="s">
        <v>30</v>
      </c>
      <c r="X12884"/>
      <c r="Y12884"/>
      <c r="Z12884" t="s">
        <v>31</v>
      </c>
    </row>
    <row r="12885" spans="1:26" x14ac:dyDescent="0.3">
      <c r="A12885" t="s">
        <v>15833</v>
      </c>
      <c r="B12885" t="s">
        <v>7587</v>
      </c>
      <c r="C12885">
        <v>298442</v>
      </c>
      <c r="D12885" t="str">
        <f>+VLOOKUP(C12885,Param!K:L,2,FALSE)</f>
        <v>ENDESA ENERGIA, S.A. SUCURSAL PORTUGAL</v>
      </c>
      <c r="E12885" t="s">
        <v>8164</v>
      </c>
      <c r="F12885" t="s">
        <v>8266</v>
      </c>
      <c r="G12885" t="s">
        <v>29</v>
      </c>
      <c r="H12885" s="5">
        <v>3288.38</v>
      </c>
      <c r="I12885" s="5">
        <v>3288.38</v>
      </c>
      <c r="J12885" s="5">
        <v>0</v>
      </c>
      <c r="K12885" s="5">
        <v>3288.38</v>
      </c>
      <c r="L12885" s="5">
        <v>0</v>
      </c>
      <c r="M12885" t="str">
        <f>IF(ISERROR(VLOOKUP(A12885,'[1]Ecart validé'!$A:$A,1,FALSE)),Z12885,"Ecart Validé")</f>
        <v>valid</v>
      </c>
      <c r="R12885" t="s">
        <v>30</v>
      </c>
      <c r="X12885"/>
      <c r="Y12885"/>
      <c r="Z12885" t="s">
        <v>31</v>
      </c>
    </row>
    <row r="12886" spans="1:26" x14ac:dyDescent="0.3">
      <c r="A12886" t="s">
        <v>15834</v>
      </c>
      <c r="B12886" t="s">
        <v>7587</v>
      </c>
      <c r="C12886">
        <v>262053</v>
      </c>
      <c r="D12886" t="str">
        <f>+VLOOKUP(C12886,Param!K:L,2,FALSE)</f>
        <v>VOLKSWAGEN RENTING UNIPESSOAL, LDA</v>
      </c>
      <c r="E12886" t="s">
        <v>8138</v>
      </c>
      <c r="F12886" t="s">
        <v>8271</v>
      </c>
      <c r="G12886" t="s">
        <v>29</v>
      </c>
      <c r="H12886" s="5">
        <v>3822.5</v>
      </c>
      <c r="I12886" s="5">
        <v>3822.5</v>
      </c>
      <c r="J12886" s="5">
        <v>0</v>
      </c>
      <c r="K12886" s="5">
        <v>3822.5</v>
      </c>
      <c r="L12886" s="5">
        <v>0</v>
      </c>
      <c r="M12886" t="str">
        <f>IF(ISERROR(VLOOKUP(A12886,'[1]Ecart validé'!$A:$A,1,FALSE)),Z12886,"Ecart Validé")</f>
        <v>valid</v>
      </c>
      <c r="R12886" t="s">
        <v>30</v>
      </c>
      <c r="X12886"/>
      <c r="Y12886"/>
      <c r="Z12886" t="s">
        <v>31</v>
      </c>
    </row>
    <row r="12887" spans="1:26" x14ac:dyDescent="0.3">
      <c r="A12887" t="s">
        <v>15835</v>
      </c>
      <c r="B12887" t="s">
        <v>7587</v>
      </c>
      <c r="C12887">
        <v>100671</v>
      </c>
      <c r="D12887" t="str">
        <f>+VLOOKUP(C12887,Param!K:L,2,FALSE)</f>
        <v>NORTEL - COMÉRCIO DE EQUIPAMENTOS HOTELEIROS, LDA</v>
      </c>
      <c r="E12887" t="s">
        <v>8211</v>
      </c>
      <c r="F12887" t="s">
        <v>8260</v>
      </c>
      <c r="G12887" t="s">
        <v>29</v>
      </c>
      <c r="H12887" s="5">
        <v>1.47</v>
      </c>
      <c r="I12887" s="5">
        <v>1.4703999999999999</v>
      </c>
      <c r="J12887" s="5">
        <v>-3.9999999999995502E-4</v>
      </c>
      <c r="K12887" s="5">
        <v>1.47</v>
      </c>
      <c r="L12887" s="5">
        <v>0</v>
      </c>
      <c r="M12887" t="str">
        <f>IF(ISERROR(VLOOKUP(A12887,'[1]Ecart validé'!$A:$A,1,FALSE)),Z12887,"Ecart Validé")</f>
        <v>valid</v>
      </c>
      <c r="R12887" t="s">
        <v>30</v>
      </c>
      <c r="X12887"/>
      <c r="Y12887"/>
      <c r="Z12887" t="s">
        <v>31</v>
      </c>
    </row>
    <row r="12888" spans="1:26" x14ac:dyDescent="0.3">
      <c r="A12888" t="s">
        <v>15836</v>
      </c>
      <c r="B12888" t="s">
        <v>7587</v>
      </c>
      <c r="C12888">
        <v>100671</v>
      </c>
      <c r="D12888" t="str">
        <f>+VLOOKUP(C12888,Param!K:L,2,FALSE)</f>
        <v>NORTEL - COMÉRCIO DE EQUIPAMENTOS HOTELEIROS, LDA</v>
      </c>
      <c r="E12888" t="s">
        <v>8211</v>
      </c>
      <c r="F12888" t="s">
        <v>8262</v>
      </c>
      <c r="G12888" t="s">
        <v>29</v>
      </c>
      <c r="H12888" s="5">
        <v>3.54</v>
      </c>
      <c r="I12888" s="5">
        <v>3.5447000000000002</v>
      </c>
      <c r="J12888" s="5">
        <v>-4.7000000000001398E-3</v>
      </c>
      <c r="K12888" s="5">
        <v>3.54</v>
      </c>
      <c r="L12888" s="5">
        <v>0</v>
      </c>
      <c r="M12888" t="str">
        <f>IF(ISERROR(VLOOKUP(A12888,'[1]Ecart validé'!$A:$A,1,FALSE)),Z12888,"Ecart Validé")</f>
        <v>valid</v>
      </c>
      <c r="R12888" t="s">
        <v>30</v>
      </c>
      <c r="X12888"/>
      <c r="Y12888"/>
      <c r="Z12888" t="s">
        <v>31</v>
      </c>
    </row>
    <row r="12889" spans="1:26" x14ac:dyDescent="0.3">
      <c r="A12889" t="s">
        <v>15837</v>
      </c>
      <c r="B12889" t="s">
        <v>7587</v>
      </c>
      <c r="C12889">
        <v>100671</v>
      </c>
      <c r="D12889" t="str">
        <f>+VLOOKUP(C12889,Param!K:L,2,FALSE)</f>
        <v>NORTEL - COMÉRCIO DE EQUIPAMENTOS HOTELEIROS, LDA</v>
      </c>
      <c r="E12889" t="s">
        <v>8211</v>
      </c>
      <c r="F12889" t="s">
        <v>8264</v>
      </c>
      <c r="G12889" t="s">
        <v>29</v>
      </c>
      <c r="H12889" s="5">
        <v>20.89</v>
      </c>
      <c r="I12889" s="5">
        <v>20.892499999999998</v>
      </c>
      <c r="J12889" s="5">
        <v>-2.4999999999977202E-3</v>
      </c>
      <c r="K12889" s="5">
        <v>20.89</v>
      </c>
      <c r="L12889" s="5">
        <v>0</v>
      </c>
      <c r="M12889" t="str">
        <f>IF(ISERROR(VLOOKUP(A12889,'[1]Ecart validé'!$A:$A,1,FALSE)),Z12889,"Ecart Validé")</f>
        <v>valid</v>
      </c>
      <c r="R12889" t="s">
        <v>30</v>
      </c>
      <c r="X12889"/>
      <c r="Y12889"/>
      <c r="Z12889" t="s">
        <v>31</v>
      </c>
    </row>
    <row r="12890" spans="1:26" x14ac:dyDescent="0.3">
      <c r="A12890" t="s">
        <v>15838</v>
      </c>
      <c r="B12890" t="s">
        <v>7587</v>
      </c>
      <c r="C12890">
        <v>100671</v>
      </c>
      <c r="D12890" t="str">
        <f>+VLOOKUP(C12890,Param!K:L,2,FALSE)</f>
        <v>NORTEL - COMÉRCIO DE EQUIPAMENTOS HOTELEIROS, LDA</v>
      </c>
      <c r="E12890" t="s">
        <v>8211</v>
      </c>
      <c r="F12890" t="s">
        <v>8266</v>
      </c>
      <c r="G12890" t="s">
        <v>29</v>
      </c>
      <c r="H12890" s="5">
        <v>22.5</v>
      </c>
      <c r="I12890" s="5">
        <v>22.500599999999999</v>
      </c>
      <c r="J12890" s="5">
        <v>-5.99999999998601E-4</v>
      </c>
      <c r="K12890" s="5">
        <v>22.5</v>
      </c>
      <c r="L12890" s="5">
        <v>0</v>
      </c>
      <c r="M12890" t="str">
        <f>IF(ISERROR(VLOOKUP(A12890,'[1]Ecart validé'!$A:$A,1,FALSE)),Z12890,"Ecart Validé")</f>
        <v>valid</v>
      </c>
      <c r="R12890" t="s">
        <v>30</v>
      </c>
      <c r="X12890"/>
      <c r="Y12890"/>
      <c r="Z12890" t="s">
        <v>31</v>
      </c>
    </row>
    <row r="12891" spans="1:26" x14ac:dyDescent="0.3">
      <c r="A12891" t="s">
        <v>15839</v>
      </c>
      <c r="B12891" t="s">
        <v>7587</v>
      </c>
      <c r="C12891">
        <v>100636</v>
      </c>
      <c r="D12891" t="str">
        <f>+VLOOKUP(C12891,Param!K:L,2,FALSE)</f>
        <v>NORTEL SUL - COMÉRCIO DE EQUIPAMENTOS HOTELEIROS, LDA</v>
      </c>
      <c r="E12891" t="s">
        <v>7977</v>
      </c>
      <c r="F12891" t="s">
        <v>8262</v>
      </c>
      <c r="G12891" t="s">
        <v>29</v>
      </c>
      <c r="H12891" s="5">
        <v>13.81</v>
      </c>
      <c r="I12891" s="5">
        <v>13.8118</v>
      </c>
      <c r="J12891" s="5">
        <v>-1.7999999999993501E-3</v>
      </c>
      <c r="K12891" s="5">
        <v>13.81</v>
      </c>
      <c r="L12891" s="5">
        <v>0</v>
      </c>
      <c r="M12891" t="str">
        <f>IF(ISERROR(VLOOKUP(A12891,'[1]Ecart validé'!$A:$A,1,FALSE)),Z12891,"Ecart Validé")</f>
        <v>valid</v>
      </c>
      <c r="R12891" t="s">
        <v>30</v>
      </c>
      <c r="X12891"/>
      <c r="Y12891"/>
      <c r="Z12891" t="s">
        <v>31</v>
      </c>
    </row>
    <row r="12892" spans="1:26" x14ac:dyDescent="0.3">
      <c r="A12892" t="s">
        <v>15840</v>
      </c>
      <c r="B12892" t="s">
        <v>7587</v>
      </c>
      <c r="C12892">
        <v>236010</v>
      </c>
      <c r="D12892" t="str">
        <f>+VLOOKUP(C12892,Param!K:L,2,FALSE)</f>
        <v>OPENLINE PORTUGAL, S.A.</v>
      </c>
      <c r="E12892" t="s">
        <v>8244</v>
      </c>
      <c r="F12892" t="s">
        <v>8266</v>
      </c>
      <c r="G12892" t="s">
        <v>29</v>
      </c>
      <c r="H12892" s="5">
        <v>1575.63</v>
      </c>
      <c r="I12892" s="5">
        <v>1575.6314</v>
      </c>
      <c r="J12892" s="5">
        <v>-1.3999999998759399E-3</v>
      </c>
      <c r="K12892" s="5">
        <v>1575.63</v>
      </c>
      <c r="L12892" s="5">
        <v>0</v>
      </c>
      <c r="M12892" t="str">
        <f>IF(ISERROR(VLOOKUP(A12892,'[1]Ecart validé'!$A:$A,1,FALSE)),Z12892,"Ecart Validé")</f>
        <v>valid</v>
      </c>
      <c r="R12892" t="s">
        <v>30</v>
      </c>
      <c r="X12892"/>
      <c r="Y12892"/>
      <c r="Z12892" t="s">
        <v>31</v>
      </c>
    </row>
    <row r="12893" spans="1:26" x14ac:dyDescent="0.3">
      <c r="A12893" t="s">
        <v>15841</v>
      </c>
      <c r="B12893" t="s">
        <v>7587</v>
      </c>
      <c r="C12893">
        <v>324116</v>
      </c>
      <c r="D12893" t="str">
        <f>+VLOOKUP(C12893,Param!K:L,2,FALSE)</f>
        <v>IBERLIM - SOCIEDADE TÉCNICA DE LIMPEZA, S.A.</v>
      </c>
      <c r="E12893" t="s">
        <v>8253</v>
      </c>
      <c r="F12893" t="s">
        <v>8262</v>
      </c>
      <c r="G12893" t="s">
        <v>29</v>
      </c>
      <c r="H12893" s="5">
        <v>19.07</v>
      </c>
      <c r="I12893" s="5">
        <v>19.065000000000001</v>
      </c>
      <c r="J12893" s="5">
        <v>4.999999999999E-3</v>
      </c>
      <c r="K12893" s="5">
        <v>19.07</v>
      </c>
      <c r="L12893" s="5">
        <v>0</v>
      </c>
      <c r="M12893" t="str">
        <f>IF(ISERROR(VLOOKUP(A12893,'[1]Ecart validé'!$A:$A,1,FALSE)),Z12893,"Ecart Validé")</f>
        <v>valid</v>
      </c>
      <c r="R12893" t="s">
        <v>30</v>
      </c>
      <c r="X12893"/>
      <c r="Y12893"/>
      <c r="Z12893" t="s">
        <v>31</v>
      </c>
    </row>
    <row r="12894" spans="1:26" x14ac:dyDescent="0.3">
      <c r="A12894" t="s">
        <v>15842</v>
      </c>
      <c r="B12894" t="s">
        <v>7587</v>
      </c>
      <c r="C12894">
        <v>324116</v>
      </c>
      <c r="D12894" t="str">
        <f>+VLOOKUP(C12894,Param!K:L,2,FALSE)</f>
        <v>IBERLIM - SOCIEDADE TÉCNICA DE LIMPEZA, S.A.</v>
      </c>
      <c r="E12894" t="s">
        <v>8253</v>
      </c>
      <c r="F12894" t="s">
        <v>8264</v>
      </c>
      <c r="G12894" t="s">
        <v>29</v>
      </c>
      <c r="H12894" s="5">
        <v>121.72</v>
      </c>
      <c r="I12894" s="5">
        <v>121.7176</v>
      </c>
      <c r="J12894" s="5">
        <v>2.3999999999944001E-3</v>
      </c>
      <c r="K12894" s="5">
        <v>121.72</v>
      </c>
      <c r="L12894" s="5">
        <v>0</v>
      </c>
      <c r="M12894" t="str">
        <f>IF(ISERROR(VLOOKUP(A12894,'[1]Ecart validé'!$A:$A,1,FALSE)),Z12894,"Ecart Validé")</f>
        <v>valid</v>
      </c>
      <c r="R12894" t="s">
        <v>30</v>
      </c>
      <c r="X12894"/>
      <c r="Y12894"/>
      <c r="Z12894" t="s">
        <v>31</v>
      </c>
    </row>
    <row r="12895" spans="1:26" x14ac:dyDescent="0.3">
      <c r="A12895" t="s">
        <v>15843</v>
      </c>
      <c r="B12895" t="s">
        <v>7587</v>
      </c>
      <c r="C12895">
        <v>324116</v>
      </c>
      <c r="D12895" t="str">
        <f>+VLOOKUP(C12895,Param!K:L,2,FALSE)</f>
        <v>IBERLIM - SOCIEDADE TÉCNICA DE LIMPEZA, S.A.</v>
      </c>
      <c r="E12895" t="s">
        <v>8253</v>
      </c>
      <c r="F12895" t="s">
        <v>8266</v>
      </c>
      <c r="G12895" t="s">
        <v>29</v>
      </c>
      <c r="H12895" s="5">
        <v>265.45</v>
      </c>
      <c r="I12895" s="5">
        <v>265.4522</v>
      </c>
      <c r="J12895" s="5">
        <v>-2.2000000000161799E-3</v>
      </c>
      <c r="K12895" s="5">
        <v>265.45</v>
      </c>
      <c r="L12895" s="5">
        <v>0</v>
      </c>
      <c r="M12895" t="str">
        <f>IF(ISERROR(VLOOKUP(A12895,'[1]Ecart validé'!$A:$A,1,FALSE)),Z12895,"Ecart Validé")</f>
        <v>valid</v>
      </c>
      <c r="R12895" t="s">
        <v>30</v>
      </c>
      <c r="X12895"/>
      <c r="Y12895"/>
      <c r="Z12895" t="s">
        <v>31</v>
      </c>
    </row>
    <row r="12896" spans="1:26" x14ac:dyDescent="0.3">
      <c r="A12896" t="s">
        <v>15844</v>
      </c>
      <c r="B12896" t="s">
        <v>7587</v>
      </c>
      <c r="C12896">
        <v>101032</v>
      </c>
      <c r="D12896" t="str">
        <f>+VLOOKUP(C12896,Param!K:L,2,FALSE)</f>
        <v>Alfa Bares Unipessoal Lda</v>
      </c>
      <c r="E12896" t="s">
        <v>15845</v>
      </c>
      <c r="F12896" t="s">
        <v>8264</v>
      </c>
      <c r="G12896" t="s">
        <v>29</v>
      </c>
      <c r="H12896" s="5">
        <v>165.46</v>
      </c>
      <c r="I12896" s="5">
        <v>165.46019999999999</v>
      </c>
      <c r="J12896" s="5">
        <v>-1.9999999997821701E-4</v>
      </c>
      <c r="K12896" s="5">
        <v>165.46</v>
      </c>
      <c r="L12896" s="5">
        <v>0</v>
      </c>
      <c r="M12896" t="str">
        <f>IF(ISERROR(VLOOKUP(A12896,'[1]Ecart validé'!$A:$A,1,FALSE)),Z12896,"Ecart Validé")</f>
        <v>valid</v>
      </c>
      <c r="R12896" t="s">
        <v>30</v>
      </c>
      <c r="X12896"/>
      <c r="Y12896"/>
      <c r="Z12896" t="s">
        <v>31</v>
      </c>
    </row>
    <row r="12897" spans="1:26" x14ac:dyDescent="0.3">
      <c r="A12897" t="s">
        <v>15846</v>
      </c>
      <c r="B12897" t="s">
        <v>7587</v>
      </c>
      <c r="C12897">
        <v>101032</v>
      </c>
      <c r="D12897" t="str">
        <f>+VLOOKUP(C12897,Param!K:L,2,FALSE)</f>
        <v>Alfa Bares Unipessoal Lda</v>
      </c>
      <c r="E12897" t="s">
        <v>15845</v>
      </c>
      <c r="F12897" t="s">
        <v>8266</v>
      </c>
      <c r="G12897" t="s">
        <v>29</v>
      </c>
      <c r="H12897" s="5">
        <v>333.65</v>
      </c>
      <c r="I12897" s="5">
        <v>333.64929999999998</v>
      </c>
      <c r="J12897" s="5">
        <v>6.9999999999481501E-4</v>
      </c>
      <c r="K12897" s="5">
        <v>333.65</v>
      </c>
      <c r="L12897" s="5">
        <v>0</v>
      </c>
      <c r="M12897" t="str">
        <f>IF(ISERROR(VLOOKUP(A12897,'[1]Ecart validé'!$A:$A,1,FALSE)),Z12897,"Ecart Validé")</f>
        <v>valid</v>
      </c>
      <c r="R12897" t="s">
        <v>30</v>
      </c>
      <c r="X12897"/>
      <c r="Y12897"/>
      <c r="Z12897" t="s">
        <v>31</v>
      </c>
    </row>
    <row r="12898" spans="1:26" x14ac:dyDescent="0.3">
      <c r="A12898" t="s">
        <v>15847</v>
      </c>
      <c r="B12898" t="s">
        <v>7587</v>
      </c>
      <c r="C12898">
        <v>99761</v>
      </c>
      <c r="D12898" t="str">
        <f>+VLOOKUP(C12898,Param!K:L,2,FALSE)</f>
        <v>ADECCO RECURSOS HUMANOS - EMPRESA DE TRABALHO TEMPORÁRIO, LDA</v>
      </c>
      <c r="E12898" t="s">
        <v>8191</v>
      </c>
      <c r="F12898" t="s">
        <v>8264</v>
      </c>
      <c r="G12898" t="s">
        <v>29</v>
      </c>
      <c r="H12898" s="5">
        <v>26.53</v>
      </c>
      <c r="I12898" s="5">
        <v>26.532299999999999</v>
      </c>
      <c r="J12898" s="5">
        <v>-2.2999999999981902E-3</v>
      </c>
      <c r="K12898" s="5">
        <v>26.53</v>
      </c>
      <c r="L12898" s="5">
        <v>0</v>
      </c>
      <c r="M12898" t="str">
        <f>IF(ISERROR(VLOOKUP(A12898,'[1]Ecart validé'!$A:$A,1,FALSE)),Z12898,"Ecart Validé")</f>
        <v>valid</v>
      </c>
      <c r="R12898" t="s">
        <v>30</v>
      </c>
      <c r="X12898"/>
      <c r="Y12898"/>
      <c r="Z12898" t="s">
        <v>31</v>
      </c>
    </row>
    <row r="12899" spans="1:26" x14ac:dyDescent="0.3">
      <c r="A12899" t="s">
        <v>15848</v>
      </c>
      <c r="B12899" t="s">
        <v>7587</v>
      </c>
      <c r="C12899">
        <v>99761</v>
      </c>
      <c r="D12899" t="str">
        <f>+VLOOKUP(C12899,Param!K:L,2,FALSE)</f>
        <v>ADECCO RECURSOS HUMANOS - EMPRESA DE TRABALHO TEMPORÁRIO, LDA</v>
      </c>
      <c r="E12899" t="s">
        <v>8191</v>
      </c>
      <c r="F12899" t="s">
        <v>8266</v>
      </c>
      <c r="G12899" t="s">
        <v>29</v>
      </c>
      <c r="H12899" s="5">
        <v>15.86</v>
      </c>
      <c r="I12899" s="5">
        <v>15.8637</v>
      </c>
      <c r="J12899" s="5">
        <v>-3.70000000000025E-3</v>
      </c>
      <c r="K12899" s="5">
        <v>15.86</v>
      </c>
      <c r="L12899" s="5">
        <v>0</v>
      </c>
      <c r="M12899" t="str">
        <f>IF(ISERROR(VLOOKUP(A12899,'[1]Ecart validé'!$A:$A,1,FALSE)),Z12899,"Ecart Validé")</f>
        <v>valid</v>
      </c>
      <c r="R12899" t="s">
        <v>30</v>
      </c>
      <c r="X12899"/>
      <c r="Y12899"/>
      <c r="Z12899" t="s">
        <v>31</v>
      </c>
    </row>
    <row r="12900" spans="1:26" x14ac:dyDescent="0.3">
      <c r="A12900" t="s">
        <v>15849</v>
      </c>
      <c r="B12900" t="s">
        <v>7587</v>
      </c>
      <c r="C12900">
        <v>262263</v>
      </c>
      <c r="D12900" t="str">
        <f>+VLOOKUP(C12900,Param!K:L,2,FALSE)</f>
        <v>NONIUSSOFT SOFTWARE E CONSULTORIA PARA TELECOMUNICACOES SA</v>
      </c>
      <c r="E12900" t="s">
        <v>15850</v>
      </c>
      <c r="F12900" t="s">
        <v>8260</v>
      </c>
      <c r="G12900" t="s">
        <v>29</v>
      </c>
      <c r="H12900" s="5">
        <v>103.93</v>
      </c>
      <c r="I12900" s="5">
        <v>103.9268</v>
      </c>
      <c r="J12900" s="5">
        <v>3.20000000000675E-3</v>
      </c>
      <c r="K12900" s="5">
        <v>103.93</v>
      </c>
      <c r="L12900" s="5">
        <v>0</v>
      </c>
      <c r="M12900" t="str">
        <f>IF(ISERROR(VLOOKUP(A12900,'[1]Ecart validé'!$A:$A,1,FALSE)),Z12900,"Ecart Validé")</f>
        <v>valid</v>
      </c>
      <c r="R12900" t="s">
        <v>30</v>
      </c>
      <c r="X12900"/>
      <c r="Y12900"/>
      <c r="Z12900" t="s">
        <v>31</v>
      </c>
    </row>
    <row r="12901" spans="1:26" x14ac:dyDescent="0.3">
      <c r="A12901" t="s">
        <v>15851</v>
      </c>
      <c r="B12901" t="s">
        <v>7587</v>
      </c>
      <c r="C12901">
        <v>262263</v>
      </c>
      <c r="D12901" t="str">
        <f>+VLOOKUP(C12901,Param!K:L,2,FALSE)</f>
        <v>NONIUSSOFT SOFTWARE E CONSULTORIA PARA TELECOMUNICACOES SA</v>
      </c>
      <c r="E12901" t="s">
        <v>15850</v>
      </c>
      <c r="F12901" t="s">
        <v>8262</v>
      </c>
      <c r="G12901" t="s">
        <v>29</v>
      </c>
      <c r="H12901" s="5">
        <v>46.92</v>
      </c>
      <c r="I12901" s="5">
        <v>46.916800000000002</v>
      </c>
      <c r="J12901" s="5">
        <v>3.1999999999996402E-3</v>
      </c>
      <c r="K12901" s="5">
        <v>46.92</v>
      </c>
      <c r="L12901" s="5">
        <v>0</v>
      </c>
      <c r="M12901" t="str">
        <f>IF(ISERROR(VLOOKUP(A12901,'[1]Ecart validé'!$A:$A,1,FALSE)),Z12901,"Ecart Validé")</f>
        <v>valid</v>
      </c>
      <c r="R12901" t="s">
        <v>30</v>
      </c>
      <c r="X12901"/>
      <c r="Y12901"/>
      <c r="Z12901" t="s">
        <v>31</v>
      </c>
    </row>
    <row r="12902" spans="1:26" x14ac:dyDescent="0.3">
      <c r="A12902" t="s">
        <v>15852</v>
      </c>
      <c r="B12902" t="s">
        <v>7587</v>
      </c>
      <c r="C12902">
        <v>262263</v>
      </c>
      <c r="D12902" t="str">
        <f>+VLOOKUP(C12902,Param!K:L,2,FALSE)</f>
        <v>NONIUSSOFT SOFTWARE E CONSULTORIA PARA TELECOMUNICACOES SA</v>
      </c>
      <c r="E12902" t="s">
        <v>15850</v>
      </c>
      <c r="F12902" t="s">
        <v>8264</v>
      </c>
      <c r="G12902" t="s">
        <v>29</v>
      </c>
      <c r="H12902" s="5">
        <v>75.42</v>
      </c>
      <c r="I12902" s="5">
        <v>75.421800000000005</v>
      </c>
      <c r="J12902" s="5">
        <v>-1.8000000000029099E-3</v>
      </c>
      <c r="K12902" s="5">
        <v>75.42</v>
      </c>
      <c r="L12902" s="5">
        <v>0</v>
      </c>
      <c r="M12902" t="str">
        <f>IF(ISERROR(VLOOKUP(A12902,'[1]Ecart validé'!$A:$A,1,FALSE)),Z12902,"Ecart Validé")</f>
        <v>valid</v>
      </c>
      <c r="R12902" t="s">
        <v>30</v>
      </c>
      <c r="X12902"/>
      <c r="Y12902"/>
      <c r="Z12902" t="s">
        <v>31</v>
      </c>
    </row>
    <row r="12903" spans="1:26" x14ac:dyDescent="0.3">
      <c r="A12903" t="s">
        <v>15853</v>
      </c>
      <c r="B12903" t="s">
        <v>7587</v>
      </c>
      <c r="C12903">
        <v>262263</v>
      </c>
      <c r="D12903" t="str">
        <f>+VLOOKUP(C12903,Param!K:L,2,FALSE)</f>
        <v>NONIUSSOFT SOFTWARE E CONSULTORIA PARA TELECOMUNICACOES SA</v>
      </c>
      <c r="E12903" t="s">
        <v>15850</v>
      </c>
      <c r="F12903" t="s">
        <v>8266</v>
      </c>
      <c r="G12903" t="s">
        <v>29</v>
      </c>
      <c r="H12903" s="5">
        <v>75.42</v>
      </c>
      <c r="I12903" s="5">
        <v>75.421800000000005</v>
      </c>
      <c r="J12903" s="5">
        <v>-1.8000000000029099E-3</v>
      </c>
      <c r="K12903" s="5">
        <v>75.42</v>
      </c>
      <c r="L12903" s="5">
        <v>0</v>
      </c>
      <c r="M12903" t="str">
        <f>IF(ISERROR(VLOOKUP(A12903,'[1]Ecart validé'!$A:$A,1,FALSE)),Z12903,"Ecart Validé")</f>
        <v>valid</v>
      </c>
      <c r="R12903" t="s">
        <v>30</v>
      </c>
      <c r="X12903"/>
      <c r="Y12903"/>
      <c r="Z12903" t="s">
        <v>31</v>
      </c>
    </row>
    <row r="12904" spans="1:26" x14ac:dyDescent="0.3">
      <c r="A12904" t="s">
        <v>15854</v>
      </c>
      <c r="B12904" t="s">
        <v>7587</v>
      </c>
      <c r="C12904">
        <v>349261</v>
      </c>
      <c r="D12904" t="str">
        <f>+VLOOKUP(C12904,Param!K:L,2,FALSE)</f>
        <v>Pinto &amp; Cruz Instalacoes e manuntençao S.A.</v>
      </c>
      <c r="E12904" t="s">
        <v>15855</v>
      </c>
      <c r="F12904" t="s">
        <v>8260</v>
      </c>
      <c r="G12904" t="s">
        <v>29</v>
      </c>
      <c r="H12904" s="5">
        <v>13.64</v>
      </c>
      <c r="I12904" s="5">
        <v>13.635</v>
      </c>
      <c r="J12904" s="5">
        <v>5.0000000000007799E-3</v>
      </c>
      <c r="K12904" s="5">
        <v>13.64</v>
      </c>
      <c r="L12904" s="5">
        <v>0</v>
      </c>
      <c r="M12904" t="str">
        <f>IF(ISERROR(VLOOKUP(A12904,'[1]Ecart validé'!$A:$A,1,FALSE)),Z12904,"Ecart Validé")</f>
        <v>valid</v>
      </c>
      <c r="R12904" t="s">
        <v>30</v>
      </c>
      <c r="X12904"/>
      <c r="Y12904"/>
      <c r="Z12904" t="s">
        <v>31</v>
      </c>
    </row>
    <row r="12905" spans="1:26" x14ac:dyDescent="0.3">
      <c r="A12905" t="s">
        <v>15856</v>
      </c>
      <c r="B12905" t="s">
        <v>7587</v>
      </c>
      <c r="C12905">
        <v>349261</v>
      </c>
      <c r="D12905" t="str">
        <f>+VLOOKUP(C12905,Param!K:L,2,FALSE)</f>
        <v>Pinto &amp; Cruz Instalacoes e manuntençao S.A.</v>
      </c>
      <c r="E12905" t="s">
        <v>15855</v>
      </c>
      <c r="F12905" t="s">
        <v>8262</v>
      </c>
      <c r="G12905" t="s">
        <v>29</v>
      </c>
      <c r="H12905" s="5">
        <v>93.44</v>
      </c>
      <c r="I12905" s="5">
        <v>93.435000000000002</v>
      </c>
      <c r="J12905" s="5">
        <v>4.9999999999954499E-3</v>
      </c>
      <c r="K12905" s="5">
        <v>93.44</v>
      </c>
      <c r="L12905" s="5">
        <v>0</v>
      </c>
      <c r="M12905" t="str">
        <f>IF(ISERROR(VLOOKUP(A12905,'[1]Ecart validé'!$A:$A,1,FALSE)),Z12905,"Ecart Validé")</f>
        <v>valid</v>
      </c>
      <c r="R12905" t="s">
        <v>30</v>
      </c>
      <c r="X12905"/>
      <c r="Y12905"/>
      <c r="Z12905" t="s">
        <v>31</v>
      </c>
    </row>
    <row r="12906" spans="1:26" x14ac:dyDescent="0.3">
      <c r="A12906" t="s">
        <v>15857</v>
      </c>
      <c r="B12906" t="s">
        <v>7587</v>
      </c>
      <c r="C12906">
        <v>349261</v>
      </c>
      <c r="D12906" t="str">
        <f>+VLOOKUP(C12906,Param!K:L,2,FALSE)</f>
        <v>Pinto &amp; Cruz Instalacoes e manuntençao S.A.</v>
      </c>
      <c r="E12906" t="s">
        <v>15855</v>
      </c>
      <c r="F12906" t="s">
        <v>8264</v>
      </c>
      <c r="G12906" t="s">
        <v>29</v>
      </c>
      <c r="H12906" s="5">
        <v>40.08</v>
      </c>
      <c r="I12906" s="5">
        <v>40.08</v>
      </c>
      <c r="J12906" s="5">
        <v>0</v>
      </c>
      <c r="K12906" s="5">
        <v>40.08</v>
      </c>
      <c r="L12906" s="5">
        <v>0</v>
      </c>
      <c r="M12906" t="str">
        <f>IF(ISERROR(VLOOKUP(A12906,'[1]Ecart validé'!$A:$A,1,FALSE)),Z12906,"Ecart Validé")</f>
        <v>valid</v>
      </c>
      <c r="R12906" t="s">
        <v>30</v>
      </c>
      <c r="X12906"/>
      <c r="Y12906"/>
      <c r="Z12906" t="s">
        <v>31</v>
      </c>
    </row>
    <row r="12907" spans="1:26" x14ac:dyDescent="0.3">
      <c r="A12907" t="s">
        <v>15858</v>
      </c>
      <c r="B12907" t="s">
        <v>7587</v>
      </c>
      <c r="C12907">
        <v>349261</v>
      </c>
      <c r="D12907" t="str">
        <f>+VLOOKUP(C12907,Param!K:L,2,FALSE)</f>
        <v>Pinto &amp; Cruz Instalacoes e manuntençao S.A.</v>
      </c>
      <c r="E12907" t="s">
        <v>15855</v>
      </c>
      <c r="F12907" t="s">
        <v>8266</v>
      </c>
      <c r="G12907" t="s">
        <v>29</v>
      </c>
      <c r="H12907" s="5">
        <v>29.3</v>
      </c>
      <c r="I12907" s="5">
        <v>29.295000000000002</v>
      </c>
      <c r="J12907" s="5">
        <v>4.999999999999E-3</v>
      </c>
      <c r="K12907" s="5">
        <v>29.3</v>
      </c>
      <c r="L12907" s="5">
        <v>0</v>
      </c>
      <c r="M12907" t="str">
        <f>IF(ISERROR(VLOOKUP(A12907,'[1]Ecart validé'!$A:$A,1,FALSE)),Z12907,"Ecart Validé")</f>
        <v>valid</v>
      </c>
      <c r="R12907" t="s">
        <v>30</v>
      </c>
      <c r="X12907"/>
      <c r="Y12907"/>
      <c r="Z12907" t="s">
        <v>31</v>
      </c>
    </row>
    <row r="12908" spans="1:26" x14ac:dyDescent="0.3">
      <c r="A12908" t="s">
        <v>15859</v>
      </c>
      <c r="B12908" t="s">
        <v>7587</v>
      </c>
      <c r="C12908" t="s">
        <v>15860</v>
      </c>
      <c r="D12908" t="str">
        <f>+VLOOKUP(C12908,Param!K:L,2,FALSE)</f>
        <v>Gleba Nossa, Lda</v>
      </c>
      <c r="E12908" t="s">
        <v>15861</v>
      </c>
      <c r="F12908" t="s">
        <v>8264</v>
      </c>
      <c r="G12908" t="s">
        <v>29</v>
      </c>
      <c r="H12908" s="5">
        <v>29.99</v>
      </c>
      <c r="I12908" s="5">
        <v>29.994399999999999</v>
      </c>
      <c r="J12908" s="5">
        <v>-4.4000000000004001E-3</v>
      </c>
      <c r="K12908" s="5">
        <v>29.99</v>
      </c>
      <c r="L12908" s="5">
        <v>0</v>
      </c>
      <c r="M12908" t="str">
        <f>IF(ISERROR(VLOOKUP(A12908,'[1]Ecart validé'!$A:$A,1,FALSE)),Z12908,"Ecart Validé")</f>
        <v>valid</v>
      </c>
      <c r="R12908" t="s">
        <v>30</v>
      </c>
      <c r="X12908"/>
      <c r="Y12908"/>
      <c r="Z12908" t="s">
        <v>31</v>
      </c>
    </row>
    <row r="12909" spans="1:26" x14ac:dyDescent="0.3">
      <c r="A12909" t="s">
        <v>15862</v>
      </c>
      <c r="B12909" t="s">
        <v>7587</v>
      </c>
      <c r="C12909" t="s">
        <v>15860</v>
      </c>
      <c r="D12909" t="str">
        <f>+VLOOKUP(C12909,Param!K:L,2,FALSE)</f>
        <v>Gleba Nossa, Lda</v>
      </c>
      <c r="E12909" t="s">
        <v>15861</v>
      </c>
      <c r="F12909" t="s">
        <v>8266</v>
      </c>
      <c r="G12909" t="s">
        <v>29</v>
      </c>
      <c r="H12909" s="5">
        <v>41.47</v>
      </c>
      <c r="I12909" s="5">
        <v>41.4664</v>
      </c>
      <c r="J12909" s="5">
        <v>3.5999999999987101E-3</v>
      </c>
      <c r="K12909" s="5">
        <v>41.47</v>
      </c>
      <c r="L12909" s="5">
        <v>0</v>
      </c>
      <c r="M12909" t="str">
        <f>IF(ISERROR(VLOOKUP(A12909,'[1]Ecart validé'!$A:$A,1,FALSE)),Z12909,"Ecart Validé")</f>
        <v>valid</v>
      </c>
      <c r="R12909" t="s">
        <v>30</v>
      </c>
      <c r="X12909"/>
      <c r="Y12909"/>
      <c r="Z12909" t="s">
        <v>31</v>
      </c>
    </row>
    <row r="12910" spans="1:26" x14ac:dyDescent="0.3">
      <c r="A12910" t="s">
        <v>15863</v>
      </c>
      <c r="B12910" t="s">
        <v>7587</v>
      </c>
      <c r="C12910">
        <v>99722</v>
      </c>
      <c r="D12910" t="str">
        <f>+VLOOKUP(C12910,Param!K:L,2,FALSE)</f>
        <v>MEO - SERVIÇOS DE COMUNICAÇÕES E MULTIMÉDIA, S.A. (Antes PT Comunicações SA)</v>
      </c>
      <c r="E12910" t="s">
        <v>8255</v>
      </c>
      <c r="F12910" t="s">
        <v>8266</v>
      </c>
      <c r="G12910" t="s">
        <v>29</v>
      </c>
      <c r="H12910" s="5">
        <v>11834.99</v>
      </c>
      <c r="I12910" s="5">
        <v>11834.9905</v>
      </c>
      <c r="J12910" s="5">
        <v>-5.0000000010186297E-4</v>
      </c>
      <c r="K12910" s="5">
        <v>11834.99</v>
      </c>
      <c r="L12910" s="5">
        <v>0</v>
      </c>
      <c r="M12910" t="str">
        <f>IF(ISERROR(VLOOKUP(A12910,'[1]Ecart validé'!$A:$A,1,FALSE)),Z12910,"Ecart Validé")</f>
        <v>valid</v>
      </c>
      <c r="R12910" t="s">
        <v>30</v>
      </c>
      <c r="X12910"/>
      <c r="Y12910"/>
      <c r="Z12910" t="s">
        <v>31</v>
      </c>
    </row>
    <row r="12911" spans="1:26" x14ac:dyDescent="0.3">
      <c r="A12911" t="s">
        <v>15864</v>
      </c>
      <c r="B12911" t="s">
        <v>7587</v>
      </c>
      <c r="C12911">
        <v>237740</v>
      </c>
      <c r="D12911" t="str">
        <f>+VLOOKUP(C12911,Param!K:L,2,FALSE)</f>
        <v>PROSEGUR LOGISTICA E TRATAMENTO DE VALORES PORTUGAL, UNIPESSOAL,LDA</v>
      </c>
      <c r="E12911" t="s">
        <v>8117</v>
      </c>
      <c r="F12911" t="s">
        <v>8260</v>
      </c>
      <c r="G12911" t="s">
        <v>29</v>
      </c>
      <c r="H12911" s="5">
        <v>19.170000000000002</v>
      </c>
      <c r="I12911" s="5">
        <v>19.173300000000001</v>
      </c>
      <c r="J12911" s="5">
        <v>-3.2999999999994102E-3</v>
      </c>
      <c r="K12911" s="5">
        <v>19.170000000000002</v>
      </c>
      <c r="L12911" s="5">
        <v>0</v>
      </c>
      <c r="M12911" t="str">
        <f>IF(ISERROR(VLOOKUP(A12911,'[1]Ecart validé'!$A:$A,1,FALSE)),Z12911,"Ecart Validé")</f>
        <v>valid</v>
      </c>
      <c r="R12911" t="s">
        <v>30</v>
      </c>
      <c r="X12911"/>
      <c r="Y12911"/>
      <c r="Z12911" t="s">
        <v>31</v>
      </c>
    </row>
    <row r="12912" spans="1:26" x14ac:dyDescent="0.3">
      <c r="A12912" t="s">
        <v>15865</v>
      </c>
      <c r="B12912" t="s">
        <v>7587</v>
      </c>
      <c r="C12912">
        <v>237740</v>
      </c>
      <c r="D12912" t="str">
        <f>+VLOOKUP(C12912,Param!K:L,2,FALSE)</f>
        <v>PROSEGUR LOGISTICA E TRATAMENTO DE VALORES PORTUGAL, UNIPESSOAL,LDA</v>
      </c>
      <c r="E12912" t="s">
        <v>8117</v>
      </c>
      <c r="F12912" t="s">
        <v>8262</v>
      </c>
      <c r="G12912" t="s">
        <v>29</v>
      </c>
      <c r="H12912" s="5">
        <v>2.85</v>
      </c>
      <c r="I12912" s="5">
        <v>2.8544999999999998</v>
      </c>
      <c r="J12912" s="5">
        <v>-4.4999999999997204E-3</v>
      </c>
      <c r="K12912" s="5">
        <v>2.85</v>
      </c>
      <c r="L12912" s="5">
        <v>0</v>
      </c>
      <c r="M12912" t="str">
        <f>IF(ISERROR(VLOOKUP(A12912,'[1]Ecart validé'!$A:$A,1,FALSE)),Z12912,"Ecart Validé")</f>
        <v>valid</v>
      </c>
      <c r="R12912" t="s">
        <v>30</v>
      </c>
      <c r="X12912"/>
      <c r="Y12912"/>
      <c r="Z12912" t="s">
        <v>31</v>
      </c>
    </row>
    <row r="12913" spans="1:26" x14ac:dyDescent="0.3">
      <c r="A12913" t="s">
        <v>15866</v>
      </c>
      <c r="B12913" t="s">
        <v>7587</v>
      </c>
      <c r="C12913">
        <v>237740</v>
      </c>
      <c r="D12913" t="str">
        <f>+VLOOKUP(C12913,Param!K:L,2,FALSE)</f>
        <v>PROSEGUR LOGISTICA E TRATAMENTO DE VALORES PORTUGAL, UNIPESSOAL,LDA</v>
      </c>
      <c r="E12913" t="s">
        <v>8117</v>
      </c>
      <c r="F12913" t="s">
        <v>8264</v>
      </c>
      <c r="G12913" t="s">
        <v>29</v>
      </c>
      <c r="H12913" s="5">
        <v>9.4</v>
      </c>
      <c r="I12913" s="5">
        <v>9.4024000000000001</v>
      </c>
      <c r="J12913" s="5">
        <v>-2.39999999999973E-3</v>
      </c>
      <c r="K12913" s="5">
        <v>9.4</v>
      </c>
      <c r="L12913" s="5">
        <v>0</v>
      </c>
      <c r="M12913" t="str">
        <f>IF(ISERROR(VLOOKUP(A12913,'[1]Ecart validé'!$A:$A,1,FALSE)),Z12913,"Ecart Validé")</f>
        <v>valid</v>
      </c>
      <c r="R12913" t="s">
        <v>30</v>
      </c>
      <c r="X12913"/>
      <c r="Y12913"/>
      <c r="Z12913" t="s">
        <v>31</v>
      </c>
    </row>
    <row r="12914" spans="1:26" x14ac:dyDescent="0.3">
      <c r="A12914" t="s">
        <v>15867</v>
      </c>
      <c r="B12914" t="s">
        <v>7587</v>
      </c>
      <c r="C12914">
        <v>237740</v>
      </c>
      <c r="D12914" t="str">
        <f>+VLOOKUP(C12914,Param!K:L,2,FALSE)</f>
        <v>PROSEGUR LOGISTICA E TRATAMENTO DE VALORES PORTUGAL, UNIPESSOAL,LDA</v>
      </c>
      <c r="E12914" t="s">
        <v>8117</v>
      </c>
      <c r="F12914" t="s">
        <v>8266</v>
      </c>
      <c r="G12914" t="s">
        <v>29</v>
      </c>
      <c r="H12914" s="5">
        <v>14.8</v>
      </c>
      <c r="I12914" s="5">
        <v>14.798500000000001</v>
      </c>
      <c r="J12914" s="5">
        <v>1.5000000000000499E-3</v>
      </c>
      <c r="K12914" s="5">
        <v>14.8</v>
      </c>
      <c r="L12914" s="5">
        <v>0</v>
      </c>
      <c r="M12914" t="str">
        <f>IF(ISERROR(VLOOKUP(A12914,'[1]Ecart validé'!$A:$A,1,FALSE)),Z12914,"Ecart Validé")</f>
        <v>valid</v>
      </c>
      <c r="R12914" t="s">
        <v>30</v>
      </c>
      <c r="X12914"/>
      <c r="Y12914"/>
      <c r="Z12914" t="s">
        <v>31</v>
      </c>
    </row>
    <row r="12915" spans="1:26" x14ac:dyDescent="0.3">
      <c r="A12915" t="s">
        <v>15868</v>
      </c>
      <c r="B12915" t="s">
        <v>7587</v>
      </c>
      <c r="C12915">
        <v>100152</v>
      </c>
      <c r="D12915" t="str">
        <f>+VLOOKUP(C12915,Param!K:L,2,FALSE)</f>
        <v>BLUE OCEAN MEDICAL, LDA</v>
      </c>
      <c r="E12915" t="s">
        <v>7785</v>
      </c>
      <c r="F12915" t="s">
        <v>8262</v>
      </c>
      <c r="G12915" t="s">
        <v>29</v>
      </c>
      <c r="H12915" s="5">
        <v>34.729999999999997</v>
      </c>
      <c r="I12915" s="5">
        <v>34.725700000000003</v>
      </c>
      <c r="J12915" s="5">
        <v>4.2999999999935304E-3</v>
      </c>
      <c r="K12915" s="5">
        <v>34.729999999999997</v>
      </c>
      <c r="L12915" s="5">
        <v>0</v>
      </c>
      <c r="M12915" t="str">
        <f>IF(ISERROR(VLOOKUP(A12915,'[1]Ecart validé'!$A:$A,1,FALSE)),Z12915,"Ecart Validé")</f>
        <v>valid</v>
      </c>
      <c r="R12915" t="s">
        <v>30</v>
      </c>
      <c r="X12915"/>
      <c r="Y12915"/>
      <c r="Z12915" t="s">
        <v>31</v>
      </c>
    </row>
    <row r="12916" spans="1:26" x14ac:dyDescent="0.3">
      <c r="A12916" t="s">
        <v>15869</v>
      </c>
      <c r="B12916" t="s">
        <v>7587</v>
      </c>
      <c r="C12916">
        <v>100152</v>
      </c>
      <c r="D12916" t="str">
        <f>+VLOOKUP(C12916,Param!K:L,2,FALSE)</f>
        <v>BLUE OCEAN MEDICAL, LDA</v>
      </c>
      <c r="E12916" t="s">
        <v>7785</v>
      </c>
      <c r="F12916" t="s">
        <v>8264</v>
      </c>
      <c r="G12916" t="s">
        <v>29</v>
      </c>
      <c r="H12916" s="5">
        <v>11.38</v>
      </c>
      <c r="I12916" s="5">
        <v>11.3788</v>
      </c>
      <c r="J12916" s="5">
        <v>1.2000000000007499E-3</v>
      </c>
      <c r="K12916" s="5">
        <v>11.38</v>
      </c>
      <c r="L12916" s="5">
        <v>0</v>
      </c>
      <c r="M12916" t="str">
        <f>IF(ISERROR(VLOOKUP(A12916,'[1]Ecart validé'!$A:$A,1,FALSE)),Z12916,"Ecart Validé")</f>
        <v>valid</v>
      </c>
      <c r="R12916" t="s">
        <v>30</v>
      </c>
      <c r="X12916"/>
      <c r="Y12916"/>
      <c r="Z12916" t="s">
        <v>31</v>
      </c>
    </row>
    <row r="12917" spans="1:26" x14ac:dyDescent="0.3">
      <c r="A12917" t="s">
        <v>15870</v>
      </c>
      <c r="B12917" t="s">
        <v>7587</v>
      </c>
      <c r="C12917">
        <v>100152</v>
      </c>
      <c r="D12917" t="str">
        <f>+VLOOKUP(C12917,Param!K:L,2,FALSE)</f>
        <v>BLUE OCEAN MEDICAL, LDA</v>
      </c>
      <c r="E12917" t="s">
        <v>7785</v>
      </c>
      <c r="F12917" t="s">
        <v>8266</v>
      </c>
      <c r="G12917" t="s">
        <v>29</v>
      </c>
      <c r="H12917" s="5">
        <v>70.430000000000007</v>
      </c>
      <c r="I12917" s="5">
        <v>70.427899999999994</v>
      </c>
      <c r="J12917" s="5">
        <v>2.1000000000128598E-3</v>
      </c>
      <c r="K12917" s="5">
        <v>70.430000000000007</v>
      </c>
      <c r="L12917" s="5">
        <v>0</v>
      </c>
      <c r="M12917" t="str">
        <f>IF(ISERROR(VLOOKUP(A12917,'[1]Ecart validé'!$A:$A,1,FALSE)),Z12917,"Ecart Validé")</f>
        <v>valid</v>
      </c>
      <c r="R12917" t="s">
        <v>30</v>
      </c>
      <c r="X12917"/>
      <c r="Y12917"/>
      <c r="Z12917" t="s">
        <v>31</v>
      </c>
    </row>
    <row r="12918" spans="1:26" x14ac:dyDescent="0.3">
      <c r="A12918" t="s">
        <v>15871</v>
      </c>
      <c r="B12918" t="s">
        <v>7587</v>
      </c>
      <c r="C12918">
        <v>100361</v>
      </c>
      <c r="D12918" t="str">
        <f>+VLOOKUP(C12918,Param!K:L,2,FALSE)</f>
        <v>F.SILVA &amp; GONÇALVES, LDA</v>
      </c>
      <c r="E12918" t="s">
        <v>8250</v>
      </c>
      <c r="F12918" t="s">
        <v>8260</v>
      </c>
      <c r="G12918" t="s">
        <v>29</v>
      </c>
      <c r="H12918" s="5">
        <v>57.46</v>
      </c>
      <c r="I12918" s="5">
        <v>57.457099999999997</v>
      </c>
      <c r="J12918" s="5">
        <v>2.9000000000038899E-3</v>
      </c>
      <c r="K12918" s="5">
        <v>57.46</v>
      </c>
      <c r="L12918" s="5">
        <v>0</v>
      </c>
      <c r="M12918" t="str">
        <f>IF(ISERROR(VLOOKUP(A12918,'[1]Ecart validé'!$A:$A,1,FALSE)),Z12918,"Ecart Validé")</f>
        <v>valid</v>
      </c>
      <c r="R12918" t="s">
        <v>30</v>
      </c>
      <c r="X12918"/>
      <c r="Y12918"/>
      <c r="Z12918" t="s">
        <v>31</v>
      </c>
    </row>
    <row r="12919" spans="1:26" x14ac:dyDescent="0.3">
      <c r="A12919" t="s">
        <v>15872</v>
      </c>
      <c r="B12919" t="s">
        <v>15873</v>
      </c>
      <c r="C12919" t="s">
        <v>15874</v>
      </c>
      <c r="D12919" t="str">
        <f>+VLOOKUP(C12919,Param!K:L,2,FALSE)</f>
        <v>Agencja Tatulo Wąsik Dariusz</v>
      </c>
      <c r="E12919" t="s">
        <v>15875</v>
      </c>
      <c r="F12919" t="s">
        <v>8260</v>
      </c>
      <c r="G12919" t="s">
        <v>15876</v>
      </c>
      <c r="H12919" s="5">
        <v>5729.12</v>
      </c>
      <c r="I12919" s="5">
        <v>5729.1170000000002</v>
      </c>
      <c r="J12919" s="5">
        <v>2.9999999997016801E-3</v>
      </c>
      <c r="K12919" s="5">
        <v>5729.12</v>
      </c>
      <c r="L12919" s="5">
        <v>0</v>
      </c>
      <c r="M12919" t="str">
        <f>IF(ISERROR(VLOOKUP(A12919,'[1]Ecart validé'!$A:$A,1,FALSE)),Z12919,"Ecart Validé")</f>
        <v>valid</v>
      </c>
      <c r="R12919" t="s">
        <v>30</v>
      </c>
      <c r="X12919"/>
      <c r="Y12919"/>
      <c r="Z12919" t="s">
        <v>31</v>
      </c>
    </row>
    <row r="12920" spans="1:26" x14ac:dyDescent="0.3">
      <c r="A12920" t="s">
        <v>15877</v>
      </c>
      <c r="B12920" t="s">
        <v>15873</v>
      </c>
      <c r="C12920" t="s">
        <v>15874</v>
      </c>
      <c r="D12920" t="str">
        <f>+VLOOKUP(C12920,Param!K:L,2,FALSE)</f>
        <v>Agencja Tatulo Wąsik Dariusz</v>
      </c>
      <c r="E12920" t="s">
        <v>15875</v>
      </c>
      <c r="F12920" t="s">
        <v>8262</v>
      </c>
      <c r="G12920" t="s">
        <v>15876</v>
      </c>
      <c r="H12920" s="5">
        <v>14960.76</v>
      </c>
      <c r="I12920" s="5">
        <v>14960.76</v>
      </c>
      <c r="J12920" s="5">
        <v>0</v>
      </c>
      <c r="K12920" s="5">
        <v>14960.76</v>
      </c>
      <c r="L12920" s="5">
        <v>0</v>
      </c>
      <c r="M12920" t="str">
        <f>IF(ISERROR(VLOOKUP(A12920,'[1]Ecart validé'!$A:$A,1,FALSE)),Z12920,"Ecart Validé")</f>
        <v>valid</v>
      </c>
      <c r="R12920" t="s">
        <v>30</v>
      </c>
      <c r="X12920"/>
      <c r="Y12920"/>
      <c r="Z12920" t="s">
        <v>31</v>
      </c>
    </row>
    <row r="12921" spans="1:26" x14ac:dyDescent="0.3">
      <c r="A12921" t="s">
        <v>15878</v>
      </c>
      <c r="B12921" t="s">
        <v>15873</v>
      </c>
      <c r="C12921" t="s">
        <v>15874</v>
      </c>
      <c r="D12921" t="str">
        <f>+VLOOKUP(C12921,Param!K:L,2,FALSE)</f>
        <v>Agencja Tatulo Wąsik Dariusz</v>
      </c>
      <c r="E12921" t="s">
        <v>15875</v>
      </c>
      <c r="F12921" t="s">
        <v>8264</v>
      </c>
      <c r="G12921" t="s">
        <v>15876</v>
      </c>
      <c r="H12921" s="5">
        <v>27887.66</v>
      </c>
      <c r="I12921" s="5">
        <v>27887.656999999999</v>
      </c>
      <c r="J12921" s="5">
        <v>3.00000000061118E-3</v>
      </c>
      <c r="K12921" s="5">
        <v>27887.66</v>
      </c>
      <c r="L12921" s="5">
        <v>0</v>
      </c>
      <c r="M12921" t="str">
        <f>IF(ISERROR(VLOOKUP(A12921,'[1]Ecart validé'!$A:$A,1,FALSE)),Z12921,"Ecart Validé")</f>
        <v>valid</v>
      </c>
      <c r="R12921" t="s">
        <v>30</v>
      </c>
      <c r="X12921"/>
      <c r="Y12921"/>
      <c r="Z12921" t="s">
        <v>31</v>
      </c>
    </row>
    <row r="12922" spans="1:26" x14ac:dyDescent="0.3">
      <c r="A12922" t="s">
        <v>15879</v>
      </c>
      <c r="B12922" t="s">
        <v>15873</v>
      </c>
      <c r="C12922" t="s">
        <v>15874</v>
      </c>
      <c r="D12922" t="str">
        <f>+VLOOKUP(C12922,Param!K:L,2,FALSE)</f>
        <v>Agencja Tatulo Wąsik Dariusz</v>
      </c>
      <c r="E12922" t="s">
        <v>15875</v>
      </c>
      <c r="F12922" t="s">
        <v>8266</v>
      </c>
      <c r="G12922" t="s">
        <v>15876</v>
      </c>
      <c r="H12922" s="5">
        <v>31084.12</v>
      </c>
      <c r="I12922" s="5">
        <v>31084.115000000002</v>
      </c>
      <c r="J12922" s="5">
        <v>4.9999999973806501E-3</v>
      </c>
      <c r="K12922" s="5">
        <v>31084.12</v>
      </c>
      <c r="L12922" s="5">
        <v>0</v>
      </c>
      <c r="M12922" t="str">
        <f>IF(ISERROR(VLOOKUP(A12922,'[1]Ecart validé'!$A:$A,1,FALSE)),Z12922,"Ecart Validé")</f>
        <v>valid</v>
      </c>
      <c r="R12922" t="s">
        <v>30</v>
      </c>
      <c r="X12922"/>
      <c r="Y12922"/>
      <c r="Z12922" t="s">
        <v>31</v>
      </c>
    </row>
    <row r="12923" spans="1:26" x14ac:dyDescent="0.3">
      <c r="A12923" t="s">
        <v>15880</v>
      </c>
      <c r="B12923" t="s">
        <v>15873</v>
      </c>
      <c r="C12923" t="s">
        <v>15881</v>
      </c>
      <c r="D12923" t="str">
        <f>+VLOOKUP(C12923,Param!K:L,2,FALSE)</f>
        <v>Amka sp. z o.o.</v>
      </c>
      <c r="E12923" t="s">
        <v>15882</v>
      </c>
      <c r="F12923" t="s">
        <v>8260</v>
      </c>
      <c r="G12923" t="s">
        <v>15876</v>
      </c>
      <c r="H12923" s="5">
        <v>3027.82</v>
      </c>
      <c r="I12923" s="5">
        <v>3027.8209999999999</v>
      </c>
      <c r="J12923" s="5">
        <v>-9.9999999974897903E-4</v>
      </c>
      <c r="K12923" s="5">
        <v>3027.82</v>
      </c>
      <c r="L12923" s="5">
        <v>0</v>
      </c>
      <c r="M12923" t="str">
        <f>IF(ISERROR(VLOOKUP(A12923,'[1]Ecart validé'!$A:$A,1,FALSE)),Z12923,"Ecart Validé")</f>
        <v>valid</v>
      </c>
      <c r="R12923" t="s">
        <v>30</v>
      </c>
      <c r="X12923"/>
      <c r="Y12923"/>
      <c r="Z12923" t="s">
        <v>31</v>
      </c>
    </row>
    <row r="12924" spans="1:26" x14ac:dyDescent="0.3">
      <c r="A12924" t="s">
        <v>15883</v>
      </c>
      <c r="B12924" t="s">
        <v>15873</v>
      </c>
      <c r="C12924" t="s">
        <v>15881</v>
      </c>
      <c r="D12924" t="str">
        <f>+VLOOKUP(C12924,Param!K:L,2,FALSE)</f>
        <v>Amka sp. z o.o.</v>
      </c>
      <c r="E12924" t="s">
        <v>15882</v>
      </c>
      <c r="F12924" t="s">
        <v>8262</v>
      </c>
      <c r="G12924" t="s">
        <v>15876</v>
      </c>
      <c r="H12924" s="5">
        <v>13192.262845528399</v>
      </c>
      <c r="I12924" s="5">
        <v>13192.262000000001</v>
      </c>
      <c r="J12924" s="5">
        <v>8.4552845328289496E-4</v>
      </c>
      <c r="K12924" s="5">
        <v>13192.262845528399</v>
      </c>
      <c r="L12924" s="5">
        <v>0</v>
      </c>
      <c r="M12924" t="str">
        <f>IF(ISERROR(VLOOKUP(A12924,'[1]Ecart validé'!$A:$A,1,FALSE)),Z12924,"Ecart Validé")</f>
        <v>valid</v>
      </c>
      <c r="R12924" t="s">
        <v>30</v>
      </c>
      <c r="X12924"/>
      <c r="Y12924"/>
      <c r="Z12924" t="s">
        <v>31</v>
      </c>
    </row>
    <row r="12925" spans="1:26" x14ac:dyDescent="0.3">
      <c r="A12925" t="s">
        <v>15884</v>
      </c>
      <c r="B12925" t="s">
        <v>15873</v>
      </c>
      <c r="C12925" t="s">
        <v>15881</v>
      </c>
      <c r="D12925" t="str">
        <f>+VLOOKUP(C12925,Param!K:L,2,FALSE)</f>
        <v>Amka sp. z o.o.</v>
      </c>
      <c r="E12925" t="s">
        <v>15882</v>
      </c>
      <c r="F12925" t="s">
        <v>8264</v>
      </c>
      <c r="G12925" t="s">
        <v>15876</v>
      </c>
      <c r="H12925" s="5">
        <v>28461.48</v>
      </c>
      <c r="I12925" s="5">
        <v>28461.477999999999</v>
      </c>
      <c r="J12925" s="5">
        <v>2.0000000004074502E-3</v>
      </c>
      <c r="K12925" s="5">
        <v>28461.48</v>
      </c>
      <c r="L12925" s="5">
        <v>0</v>
      </c>
      <c r="M12925" t="str">
        <f>IF(ISERROR(VLOOKUP(A12925,'[1]Ecart validé'!$A:$A,1,FALSE)),Z12925,"Ecart Validé")</f>
        <v>valid</v>
      </c>
      <c r="R12925" t="s">
        <v>30</v>
      </c>
      <c r="X12925"/>
      <c r="Y12925"/>
      <c r="Z12925" t="s">
        <v>31</v>
      </c>
    </row>
    <row r="12926" spans="1:26" x14ac:dyDescent="0.3">
      <c r="A12926" t="s">
        <v>15885</v>
      </c>
      <c r="B12926" t="s">
        <v>15873</v>
      </c>
      <c r="C12926" t="s">
        <v>15881</v>
      </c>
      <c r="D12926" t="str">
        <f>+VLOOKUP(C12926,Param!K:L,2,FALSE)</f>
        <v>Amka sp. z o.o.</v>
      </c>
      <c r="E12926" t="s">
        <v>15882</v>
      </c>
      <c r="F12926" t="s">
        <v>8266</v>
      </c>
      <c r="G12926" t="s">
        <v>15876</v>
      </c>
      <c r="H12926" s="5">
        <v>39578.92</v>
      </c>
      <c r="I12926" s="5">
        <v>39578.923999999999</v>
      </c>
      <c r="J12926" s="5">
        <v>-4.0000000008149003E-3</v>
      </c>
      <c r="K12926" s="5">
        <v>39578.92</v>
      </c>
      <c r="L12926" s="5">
        <v>0</v>
      </c>
      <c r="M12926" t="str">
        <f>IF(ISERROR(VLOOKUP(A12926,'[1]Ecart validé'!$A:$A,1,FALSE)),Z12926,"Ecart Validé")</f>
        <v>valid</v>
      </c>
      <c r="R12926" t="s">
        <v>30</v>
      </c>
      <c r="X12926"/>
      <c r="Y12926"/>
      <c r="Z12926" t="s">
        <v>31</v>
      </c>
    </row>
    <row r="12927" spans="1:26" x14ac:dyDescent="0.3">
      <c r="A12927" t="s">
        <v>15886</v>
      </c>
      <c r="B12927" t="s">
        <v>15873</v>
      </c>
      <c r="C12927" t="s">
        <v>15887</v>
      </c>
      <c r="D12927" t="str">
        <f>+VLOOKUP(C12927,Param!K:L,2,FALSE)</f>
        <v>Artykuły Rolno-Spożywcze Patyna Sławomir</v>
      </c>
      <c r="E12927">
        <v>18219001</v>
      </c>
      <c r="F12927" t="s">
        <v>8260</v>
      </c>
      <c r="G12927" t="s">
        <v>15876</v>
      </c>
      <c r="H12927" s="5">
        <v>2412.0100000000002</v>
      </c>
      <c r="I12927" s="5">
        <v>2412.0140000000001</v>
      </c>
      <c r="J12927" s="5">
        <v>-3.9999999999054099E-3</v>
      </c>
      <c r="K12927" s="5">
        <v>2412.0100000000002</v>
      </c>
      <c r="L12927" s="5">
        <v>0</v>
      </c>
      <c r="M12927" t="str">
        <f>IF(ISERROR(VLOOKUP(A12927,'[1]Ecart validé'!$A:$A,1,FALSE)),Z12927,"Ecart Validé")</f>
        <v>valid</v>
      </c>
      <c r="R12927" t="s">
        <v>30</v>
      </c>
      <c r="X12927"/>
      <c r="Y12927"/>
      <c r="Z12927" t="s">
        <v>31</v>
      </c>
    </row>
    <row r="12928" spans="1:26" x14ac:dyDescent="0.3">
      <c r="A12928" t="s">
        <v>15888</v>
      </c>
      <c r="B12928" t="s">
        <v>15873</v>
      </c>
      <c r="C12928" t="s">
        <v>15887</v>
      </c>
      <c r="D12928" t="str">
        <f>+VLOOKUP(C12928,Param!K:L,2,FALSE)</f>
        <v>Artykuły Rolno-Spożywcze Patyna Sławomir</v>
      </c>
      <c r="E12928">
        <v>18219001</v>
      </c>
      <c r="F12928" t="s">
        <v>8264</v>
      </c>
      <c r="G12928" t="s">
        <v>15876</v>
      </c>
      <c r="H12928" s="5">
        <v>7021.15</v>
      </c>
      <c r="I12928" s="5">
        <v>7021.152</v>
      </c>
      <c r="J12928" s="5">
        <v>-2.0000000004074502E-3</v>
      </c>
      <c r="K12928" s="5">
        <v>7021.15</v>
      </c>
      <c r="L12928" s="5">
        <v>0</v>
      </c>
      <c r="M12928" t="str">
        <f>IF(ISERROR(VLOOKUP(A12928,'[1]Ecart validé'!$A:$A,1,FALSE)),Z12928,"Ecart Validé")</f>
        <v>valid</v>
      </c>
      <c r="R12928" t="s">
        <v>30</v>
      </c>
      <c r="X12928"/>
      <c r="Y12928"/>
      <c r="Z12928" t="s">
        <v>31</v>
      </c>
    </row>
    <row r="12929" spans="1:26" x14ac:dyDescent="0.3">
      <c r="A12929" t="s">
        <v>15889</v>
      </c>
      <c r="B12929" t="s">
        <v>15873</v>
      </c>
      <c r="C12929" t="s">
        <v>15887</v>
      </c>
      <c r="D12929" t="str">
        <f>+VLOOKUP(C12929,Param!K:L,2,FALSE)</f>
        <v>Artykuły Rolno-Spożywcze Patyna Sławomir</v>
      </c>
      <c r="E12929">
        <v>18219001</v>
      </c>
      <c r="F12929" t="s">
        <v>8266</v>
      </c>
      <c r="G12929" t="s">
        <v>15876</v>
      </c>
      <c r="H12929" s="5">
        <v>7949.07</v>
      </c>
      <c r="I12929" s="5">
        <v>7949.0649999999996</v>
      </c>
      <c r="J12929" s="5">
        <v>5.0000000001091298E-3</v>
      </c>
      <c r="K12929" s="5">
        <v>7949.07</v>
      </c>
      <c r="L12929" s="5">
        <v>0</v>
      </c>
      <c r="M12929" t="str">
        <f>IF(ISERROR(VLOOKUP(A12929,'[1]Ecart validé'!$A:$A,1,FALSE)),Z12929,"Ecart Validé")</f>
        <v>valid</v>
      </c>
      <c r="R12929" t="s">
        <v>30</v>
      </c>
      <c r="X12929"/>
      <c r="Y12929"/>
      <c r="Z12929" t="s">
        <v>31</v>
      </c>
    </row>
    <row r="12930" spans="1:26" x14ac:dyDescent="0.3">
      <c r="A12930" t="s">
        <v>15890</v>
      </c>
      <c r="B12930" t="s">
        <v>15873</v>
      </c>
      <c r="C12930" t="s">
        <v>15887</v>
      </c>
      <c r="D12930" t="str">
        <f>+VLOOKUP(C12930,Param!K:L,2,FALSE)</f>
        <v>Artykuły Rolno-Spożywcze Patyna Sławomir</v>
      </c>
      <c r="E12930">
        <v>18219001</v>
      </c>
      <c r="F12930" t="s">
        <v>8262</v>
      </c>
      <c r="G12930" t="s">
        <v>15876</v>
      </c>
      <c r="H12930" s="5">
        <v>5758.11</v>
      </c>
      <c r="I12930" s="5">
        <v>5758.1059999999998</v>
      </c>
      <c r="J12930" s="5">
        <v>3.9999999999054099E-3</v>
      </c>
      <c r="K12930" s="5">
        <v>5758.11</v>
      </c>
      <c r="L12930" s="5">
        <v>0</v>
      </c>
      <c r="M12930" t="str">
        <f>IF(ISERROR(VLOOKUP(A12930,'[1]Ecart validé'!$A:$A,1,FALSE)),Z12930,"Ecart Validé")</f>
        <v>valid</v>
      </c>
      <c r="R12930" t="s">
        <v>30</v>
      </c>
      <c r="X12930"/>
      <c r="Y12930"/>
      <c r="Z12930" t="s">
        <v>31</v>
      </c>
    </row>
    <row r="12931" spans="1:26" x14ac:dyDescent="0.3">
      <c r="A12931" t="s">
        <v>15891</v>
      </c>
      <c r="B12931" t="s">
        <v>15873</v>
      </c>
      <c r="C12931" t="s">
        <v>15892</v>
      </c>
      <c r="D12931" t="str">
        <f>+VLOOKUP(C12931,Param!K:L,2,FALSE)</f>
        <v>Aryzta Polska sp. z o.o.</v>
      </c>
      <c r="E12931" t="s">
        <v>15893</v>
      </c>
      <c r="F12931" t="s">
        <v>8260</v>
      </c>
      <c r="G12931" t="s">
        <v>15876</v>
      </c>
      <c r="H12931" s="5">
        <v>1674.51</v>
      </c>
      <c r="I12931" s="5">
        <v>1674.5112999999999</v>
      </c>
      <c r="J12931" s="5">
        <v>-1.29999999990104E-3</v>
      </c>
      <c r="K12931" s="5">
        <v>1674.51</v>
      </c>
      <c r="L12931" s="5">
        <v>0</v>
      </c>
      <c r="M12931" t="str">
        <f>IF(ISERROR(VLOOKUP(A12931,'[1]Ecart validé'!$A:$A,1,FALSE)),Z12931,"Ecart Validé")</f>
        <v>valid</v>
      </c>
      <c r="R12931" t="s">
        <v>30</v>
      </c>
      <c r="X12931"/>
      <c r="Y12931"/>
      <c r="Z12931" t="s">
        <v>31</v>
      </c>
    </row>
    <row r="12932" spans="1:26" x14ac:dyDescent="0.3">
      <c r="A12932" t="s">
        <v>15894</v>
      </c>
      <c r="B12932" t="s">
        <v>15873</v>
      </c>
      <c r="C12932" t="s">
        <v>15892</v>
      </c>
      <c r="D12932" t="str">
        <f>+VLOOKUP(C12932,Param!K:L,2,FALSE)</f>
        <v>Aryzta Polska sp. z o.o.</v>
      </c>
      <c r="E12932" t="s">
        <v>15893</v>
      </c>
      <c r="F12932" t="s">
        <v>8262</v>
      </c>
      <c r="G12932" t="s">
        <v>15876</v>
      </c>
      <c r="H12932" s="5">
        <v>2769.16</v>
      </c>
      <c r="I12932" s="5">
        <v>2769.1624000000002</v>
      </c>
      <c r="J12932" s="5">
        <v>-2.4000000003070402E-3</v>
      </c>
      <c r="K12932" s="5">
        <v>2769.16</v>
      </c>
      <c r="L12932" s="5">
        <v>0</v>
      </c>
      <c r="M12932" t="str">
        <f>IF(ISERROR(VLOOKUP(A12932,'[1]Ecart validé'!$A:$A,1,FALSE)),Z12932,"Ecart Validé")</f>
        <v>valid</v>
      </c>
      <c r="R12932" t="s">
        <v>30</v>
      </c>
      <c r="X12932"/>
      <c r="Y12932"/>
      <c r="Z12932" t="s">
        <v>31</v>
      </c>
    </row>
    <row r="12933" spans="1:26" x14ac:dyDescent="0.3">
      <c r="A12933" t="s">
        <v>15895</v>
      </c>
      <c r="B12933" t="s">
        <v>15873</v>
      </c>
      <c r="C12933" t="s">
        <v>15892</v>
      </c>
      <c r="D12933" t="str">
        <f>+VLOOKUP(C12933,Param!K:L,2,FALSE)</f>
        <v>Aryzta Polska sp. z o.o.</v>
      </c>
      <c r="E12933" t="s">
        <v>15893</v>
      </c>
      <c r="F12933" t="s">
        <v>8264</v>
      </c>
      <c r="G12933" t="s">
        <v>15876</v>
      </c>
      <c r="H12933" s="5">
        <v>4371.46</v>
      </c>
      <c r="I12933" s="5">
        <v>4371.4580999999998</v>
      </c>
      <c r="J12933" s="5">
        <v>1.9000000002051801E-3</v>
      </c>
      <c r="K12933" s="5">
        <v>4371.46</v>
      </c>
      <c r="L12933" s="5">
        <v>0</v>
      </c>
      <c r="M12933" t="str">
        <f>IF(ISERROR(VLOOKUP(A12933,'[1]Ecart validé'!$A:$A,1,FALSE)),Z12933,"Ecart Validé")</f>
        <v>valid</v>
      </c>
      <c r="R12933" t="s">
        <v>30</v>
      </c>
      <c r="X12933"/>
      <c r="Y12933"/>
      <c r="Z12933" t="s">
        <v>31</v>
      </c>
    </row>
    <row r="12934" spans="1:26" x14ac:dyDescent="0.3">
      <c r="A12934" t="s">
        <v>15896</v>
      </c>
      <c r="B12934" t="s">
        <v>15873</v>
      </c>
      <c r="C12934" t="s">
        <v>15892</v>
      </c>
      <c r="D12934" t="str">
        <f>+VLOOKUP(C12934,Param!K:L,2,FALSE)</f>
        <v>Aryzta Polska sp. z o.o.</v>
      </c>
      <c r="E12934" t="s">
        <v>15893</v>
      </c>
      <c r="F12934" t="s">
        <v>8266</v>
      </c>
      <c r="G12934" t="s">
        <v>15876</v>
      </c>
      <c r="H12934" s="5">
        <v>4199.4799999999996</v>
      </c>
      <c r="I12934" s="5">
        <v>4199.4787999999999</v>
      </c>
      <c r="J12934" s="5">
        <v>1.1999999996987699E-3</v>
      </c>
      <c r="K12934" s="5">
        <v>4199.4799999999996</v>
      </c>
      <c r="L12934" s="5">
        <v>0</v>
      </c>
      <c r="M12934" t="str">
        <f>IF(ISERROR(VLOOKUP(A12934,'[1]Ecart validé'!$A:$A,1,FALSE)),Z12934,"Ecart Validé")</f>
        <v>valid</v>
      </c>
      <c r="R12934" t="s">
        <v>30</v>
      </c>
      <c r="X12934"/>
      <c r="Y12934"/>
      <c r="Z12934" t="s">
        <v>31</v>
      </c>
    </row>
    <row r="12935" spans="1:26" x14ac:dyDescent="0.3">
      <c r="A12935" t="s">
        <v>15897</v>
      </c>
      <c r="B12935" t="s">
        <v>15873</v>
      </c>
      <c r="C12935" t="s">
        <v>15898</v>
      </c>
      <c r="D12935" t="str">
        <f>+VLOOKUP(C12935,Param!K:L,2,FALSE)</f>
        <v>Bonduelle Polska S.A.</v>
      </c>
      <c r="E12935" t="s">
        <v>15899</v>
      </c>
      <c r="F12935" t="s">
        <v>8260</v>
      </c>
      <c r="G12935" t="s">
        <v>15876</v>
      </c>
      <c r="H12935" s="5">
        <v>2916.71</v>
      </c>
      <c r="I12935" s="5">
        <v>2916.7139999999999</v>
      </c>
      <c r="J12935" s="5">
        <v>-3.9999999999054099E-3</v>
      </c>
      <c r="K12935" s="5">
        <v>2916.71</v>
      </c>
      <c r="L12935" s="5">
        <v>0</v>
      </c>
      <c r="M12935" t="str">
        <f>IF(ISERROR(VLOOKUP(A12935,'[1]Ecart validé'!$A:$A,1,FALSE)),Z12935,"Ecart Validé")</f>
        <v>valid</v>
      </c>
      <c r="R12935" t="s">
        <v>30</v>
      </c>
      <c r="X12935"/>
      <c r="Y12935"/>
      <c r="Z12935" t="s">
        <v>31</v>
      </c>
    </row>
    <row r="12936" spans="1:26" x14ac:dyDescent="0.3">
      <c r="A12936" t="s">
        <v>15900</v>
      </c>
      <c r="B12936" t="s">
        <v>15873</v>
      </c>
      <c r="C12936" t="s">
        <v>15898</v>
      </c>
      <c r="D12936" t="str">
        <f>+VLOOKUP(C12936,Param!K:L,2,FALSE)</f>
        <v>Bonduelle Polska S.A.</v>
      </c>
      <c r="E12936" t="s">
        <v>15899</v>
      </c>
      <c r="F12936" t="s">
        <v>8262</v>
      </c>
      <c r="G12936" t="s">
        <v>15876</v>
      </c>
      <c r="H12936" s="5">
        <v>8402.2199999999993</v>
      </c>
      <c r="I12936" s="5">
        <v>8402.2209999999995</v>
      </c>
      <c r="J12936" s="5">
        <v>-1.0000000002037201E-3</v>
      </c>
      <c r="K12936" s="5">
        <v>8402.2199999999993</v>
      </c>
      <c r="L12936" s="5">
        <v>0</v>
      </c>
      <c r="M12936" t="str">
        <f>IF(ISERROR(VLOOKUP(A12936,'[1]Ecart validé'!$A:$A,1,FALSE)),Z12936,"Ecart Validé")</f>
        <v>valid</v>
      </c>
      <c r="R12936" t="s">
        <v>30</v>
      </c>
      <c r="X12936"/>
      <c r="Y12936"/>
      <c r="Z12936" t="s">
        <v>31</v>
      </c>
    </row>
    <row r="12937" spans="1:26" x14ac:dyDescent="0.3">
      <c r="A12937" t="s">
        <v>15901</v>
      </c>
      <c r="B12937" t="s">
        <v>15873</v>
      </c>
      <c r="C12937" t="s">
        <v>15898</v>
      </c>
      <c r="D12937" t="str">
        <f>+VLOOKUP(C12937,Param!K:L,2,FALSE)</f>
        <v>Bonduelle Polska S.A.</v>
      </c>
      <c r="E12937" t="s">
        <v>15899</v>
      </c>
      <c r="F12937" t="s">
        <v>8264</v>
      </c>
      <c r="G12937" t="s">
        <v>15876</v>
      </c>
      <c r="H12937" s="5">
        <v>16207.17</v>
      </c>
      <c r="I12937" s="5">
        <v>16207.166999999999</v>
      </c>
      <c r="J12937" s="5">
        <v>3.00000000061118E-3</v>
      </c>
      <c r="K12937" s="5">
        <v>16207.17</v>
      </c>
      <c r="L12937" s="5">
        <v>0</v>
      </c>
      <c r="M12937" t="str">
        <f>IF(ISERROR(VLOOKUP(A12937,'[1]Ecart validé'!$A:$A,1,FALSE)),Z12937,"Ecart Validé")</f>
        <v>valid</v>
      </c>
      <c r="R12937" t="s">
        <v>30</v>
      </c>
      <c r="X12937"/>
      <c r="Y12937"/>
      <c r="Z12937" t="s">
        <v>31</v>
      </c>
    </row>
    <row r="12938" spans="1:26" x14ac:dyDescent="0.3">
      <c r="A12938" t="s">
        <v>15902</v>
      </c>
      <c r="B12938" t="s">
        <v>15873</v>
      </c>
      <c r="C12938" t="s">
        <v>15898</v>
      </c>
      <c r="D12938" t="str">
        <f>+VLOOKUP(C12938,Param!K:L,2,FALSE)</f>
        <v>Bonduelle Polska S.A.</v>
      </c>
      <c r="E12938" t="s">
        <v>15899</v>
      </c>
      <c r="F12938" t="s">
        <v>8266</v>
      </c>
      <c r="G12938" t="s">
        <v>15876</v>
      </c>
      <c r="H12938" s="5">
        <v>17935.77</v>
      </c>
      <c r="I12938" s="5">
        <v>17935.769</v>
      </c>
      <c r="J12938" s="5">
        <v>1.0000000002037201E-3</v>
      </c>
      <c r="K12938" s="5">
        <v>17935.77</v>
      </c>
      <c r="L12938" s="5">
        <v>0</v>
      </c>
      <c r="M12938" t="str">
        <f>IF(ISERROR(VLOOKUP(A12938,'[1]Ecart validé'!$A:$A,1,FALSE)),Z12938,"Ecart Validé")</f>
        <v>valid</v>
      </c>
      <c r="R12938" t="s">
        <v>30</v>
      </c>
      <c r="X12938"/>
      <c r="Y12938"/>
      <c r="Z12938" t="s">
        <v>31</v>
      </c>
    </row>
    <row r="12939" spans="1:26" x14ac:dyDescent="0.3">
      <c r="A12939" t="s">
        <v>15903</v>
      </c>
      <c r="B12939" t="s">
        <v>15873</v>
      </c>
      <c r="C12939" t="s">
        <v>15904</v>
      </c>
      <c r="D12939" t="str">
        <f>+VLOOKUP(C12939,Param!K:L,2,FALSE)</f>
        <v>Bruno Tassi  sp. z o.o.</v>
      </c>
      <c r="E12939">
        <v>16003021</v>
      </c>
      <c r="F12939" t="s">
        <v>8260</v>
      </c>
      <c r="G12939" t="s">
        <v>15876</v>
      </c>
      <c r="H12939" s="5">
        <v>12987.58</v>
      </c>
      <c r="I12939" s="5">
        <v>12987.584800000001</v>
      </c>
      <c r="J12939" s="5">
        <v>-4.80000000061409E-3</v>
      </c>
      <c r="K12939" s="5">
        <v>12987.58</v>
      </c>
      <c r="L12939" s="5">
        <v>0</v>
      </c>
      <c r="M12939" t="str">
        <f>IF(ISERROR(VLOOKUP(A12939,'[1]Ecart validé'!$A:$A,1,FALSE)),Z12939,"Ecart Validé")</f>
        <v>valid</v>
      </c>
      <c r="R12939" t="s">
        <v>30</v>
      </c>
      <c r="X12939"/>
      <c r="Y12939"/>
      <c r="Z12939" t="s">
        <v>31</v>
      </c>
    </row>
    <row r="12940" spans="1:26" x14ac:dyDescent="0.3">
      <c r="A12940" t="s">
        <v>15905</v>
      </c>
      <c r="B12940" t="s">
        <v>15873</v>
      </c>
      <c r="C12940" t="s">
        <v>15904</v>
      </c>
      <c r="D12940" t="str">
        <f>+VLOOKUP(C12940,Param!K:L,2,FALSE)</f>
        <v>Bruno Tassi  sp. z o.o.</v>
      </c>
      <c r="E12940">
        <v>16003021</v>
      </c>
      <c r="F12940" t="s">
        <v>8262</v>
      </c>
      <c r="G12940" t="s">
        <v>15876</v>
      </c>
      <c r="H12940" s="5">
        <v>22541.19</v>
      </c>
      <c r="I12940" s="5">
        <v>22541.193599999999</v>
      </c>
      <c r="J12940" s="5">
        <v>-3.6000000000058199E-3</v>
      </c>
      <c r="K12940" s="5">
        <v>22541.19</v>
      </c>
      <c r="L12940" s="5">
        <v>0</v>
      </c>
      <c r="M12940" t="str">
        <f>IF(ISERROR(VLOOKUP(A12940,'[1]Ecart validé'!$A:$A,1,FALSE)),Z12940,"Ecart Validé")</f>
        <v>valid</v>
      </c>
      <c r="R12940" t="s">
        <v>30</v>
      </c>
      <c r="X12940"/>
      <c r="Y12940"/>
      <c r="Z12940" t="s">
        <v>31</v>
      </c>
    </row>
    <row r="12941" spans="1:26" x14ac:dyDescent="0.3">
      <c r="A12941" t="s">
        <v>15906</v>
      </c>
      <c r="B12941" t="s">
        <v>15873</v>
      </c>
      <c r="C12941" t="s">
        <v>15904</v>
      </c>
      <c r="D12941" t="str">
        <f>+VLOOKUP(C12941,Param!K:L,2,FALSE)</f>
        <v>Bruno Tassi  sp. z o.o.</v>
      </c>
      <c r="E12941">
        <v>16003021</v>
      </c>
      <c r="F12941" t="s">
        <v>8264</v>
      </c>
      <c r="G12941" t="s">
        <v>15876</v>
      </c>
      <c r="H12941" s="5">
        <v>61313.619430894301</v>
      </c>
      <c r="I12941" s="5">
        <v>61313.6224</v>
      </c>
      <c r="J12941" s="5">
        <v>-2.9691056915908099E-3</v>
      </c>
      <c r="K12941" s="5">
        <v>61313.619430894301</v>
      </c>
      <c r="L12941" s="5">
        <v>0</v>
      </c>
      <c r="M12941" t="str">
        <f>IF(ISERROR(VLOOKUP(A12941,'[1]Ecart validé'!$A:$A,1,FALSE)),Z12941,"Ecart Validé")</f>
        <v>valid</v>
      </c>
      <c r="R12941" t="s">
        <v>30</v>
      </c>
      <c r="X12941"/>
      <c r="Y12941"/>
      <c r="Z12941" t="s">
        <v>31</v>
      </c>
    </row>
    <row r="12942" spans="1:26" x14ac:dyDescent="0.3">
      <c r="A12942" t="s">
        <v>15907</v>
      </c>
      <c r="B12942" t="s">
        <v>15873</v>
      </c>
      <c r="C12942" t="s">
        <v>15904</v>
      </c>
      <c r="D12942" t="str">
        <f>+VLOOKUP(C12942,Param!K:L,2,FALSE)</f>
        <v>Bruno Tassi  sp. z o.o.</v>
      </c>
      <c r="E12942">
        <v>16003021</v>
      </c>
      <c r="F12942" t="s">
        <v>8266</v>
      </c>
      <c r="G12942" t="s">
        <v>15876</v>
      </c>
      <c r="H12942" s="5">
        <v>43958.76</v>
      </c>
      <c r="I12942" s="5">
        <v>43958.758399999999</v>
      </c>
      <c r="J12942" s="5">
        <v>1.6000000032363401E-3</v>
      </c>
      <c r="K12942" s="5">
        <v>43958.76</v>
      </c>
      <c r="L12942" s="5">
        <v>0</v>
      </c>
      <c r="M12942" t="str">
        <f>IF(ISERROR(VLOOKUP(A12942,'[1]Ecart validé'!$A:$A,1,FALSE)),Z12942,"Ecart Validé")</f>
        <v>valid</v>
      </c>
      <c r="R12942" t="s">
        <v>30</v>
      </c>
      <c r="X12942"/>
      <c r="Y12942"/>
      <c r="Z12942" t="s">
        <v>31</v>
      </c>
    </row>
    <row r="12943" spans="1:26" x14ac:dyDescent="0.3">
      <c r="A12943" t="s">
        <v>15908</v>
      </c>
      <c r="B12943" t="s">
        <v>15873</v>
      </c>
      <c r="C12943" t="s">
        <v>15909</v>
      </c>
      <c r="D12943" t="str">
        <f>+VLOOKUP(C12943,Param!K:L,2,FALSE)</f>
        <v>Cherry</v>
      </c>
      <c r="E12943">
        <v>16006028</v>
      </c>
      <c r="F12943" t="s">
        <v>8260</v>
      </c>
      <c r="G12943" t="s">
        <v>15876</v>
      </c>
      <c r="H12943" s="5">
        <v>5132.62</v>
      </c>
      <c r="I12943" s="5">
        <v>5132.6229999999996</v>
      </c>
      <c r="J12943" s="5">
        <v>-2.9999999997016801E-3</v>
      </c>
      <c r="K12943" s="5">
        <v>5132.62</v>
      </c>
      <c r="L12943" s="5">
        <v>0</v>
      </c>
      <c r="M12943" t="str">
        <f>IF(ISERROR(VLOOKUP(A12943,'[1]Ecart validé'!$A:$A,1,FALSE)),Z12943,"Ecart Validé")</f>
        <v>valid</v>
      </c>
      <c r="R12943" t="s">
        <v>30</v>
      </c>
      <c r="X12943"/>
      <c r="Y12943"/>
      <c r="Z12943" t="s">
        <v>31</v>
      </c>
    </row>
    <row r="12944" spans="1:26" x14ac:dyDescent="0.3">
      <c r="A12944" t="s">
        <v>15910</v>
      </c>
      <c r="B12944" t="s">
        <v>15873</v>
      </c>
      <c r="C12944" t="s">
        <v>15909</v>
      </c>
      <c r="D12944" t="str">
        <f>+VLOOKUP(C12944,Param!K:L,2,FALSE)</f>
        <v>Cherry</v>
      </c>
      <c r="E12944">
        <v>16006028</v>
      </c>
      <c r="F12944" t="s">
        <v>8264</v>
      </c>
      <c r="G12944" t="s">
        <v>15876</v>
      </c>
      <c r="H12944" s="5">
        <v>35146.239999999998</v>
      </c>
      <c r="I12944" s="5">
        <v>35146.235000000001</v>
      </c>
      <c r="J12944" s="5">
        <v>4.9999999973806501E-3</v>
      </c>
      <c r="K12944" s="5">
        <v>35146.239999999998</v>
      </c>
      <c r="L12944" s="5">
        <v>0</v>
      </c>
      <c r="M12944" t="str">
        <f>IF(ISERROR(VLOOKUP(A12944,'[1]Ecart validé'!$A:$A,1,FALSE)),Z12944,"Ecart Validé")</f>
        <v>valid</v>
      </c>
      <c r="R12944" t="s">
        <v>30</v>
      </c>
      <c r="X12944"/>
      <c r="Y12944"/>
      <c r="Z12944" t="s">
        <v>31</v>
      </c>
    </row>
    <row r="12945" spans="1:26" x14ac:dyDescent="0.3">
      <c r="A12945" t="s">
        <v>15911</v>
      </c>
      <c r="B12945" t="s">
        <v>15873</v>
      </c>
      <c r="C12945" t="s">
        <v>15909</v>
      </c>
      <c r="D12945" t="str">
        <f>+VLOOKUP(C12945,Param!K:L,2,FALSE)</f>
        <v>Cherry</v>
      </c>
      <c r="E12945">
        <v>16006028</v>
      </c>
      <c r="F12945" t="s">
        <v>8266</v>
      </c>
      <c r="G12945" t="s">
        <v>15876</v>
      </c>
      <c r="H12945" s="5">
        <v>41848.839999999997</v>
      </c>
      <c r="I12945" s="5">
        <v>41848.838000000003</v>
      </c>
      <c r="J12945" s="5">
        <v>1.9999999931314899E-3</v>
      </c>
      <c r="K12945" s="5">
        <v>41848.839999999997</v>
      </c>
      <c r="L12945" s="5">
        <v>0</v>
      </c>
      <c r="M12945" t="str">
        <f>IF(ISERROR(VLOOKUP(A12945,'[1]Ecart validé'!$A:$A,1,FALSE)),Z12945,"Ecart Validé")</f>
        <v>valid</v>
      </c>
      <c r="R12945" t="s">
        <v>30</v>
      </c>
      <c r="X12945"/>
      <c r="Y12945"/>
      <c r="Z12945" t="s">
        <v>31</v>
      </c>
    </row>
    <row r="12946" spans="1:26" x14ac:dyDescent="0.3">
      <c r="A12946" t="s">
        <v>15912</v>
      </c>
      <c r="B12946" t="s">
        <v>15873</v>
      </c>
      <c r="C12946" t="s">
        <v>15909</v>
      </c>
      <c r="D12946" t="str">
        <f>+VLOOKUP(C12946,Param!K:L,2,FALSE)</f>
        <v>Cherry</v>
      </c>
      <c r="E12946">
        <v>16006028</v>
      </c>
      <c r="F12946" t="s">
        <v>8262</v>
      </c>
      <c r="G12946" t="s">
        <v>15876</v>
      </c>
      <c r="H12946" s="5">
        <v>12727.56</v>
      </c>
      <c r="I12946" s="5">
        <v>12727.556</v>
      </c>
      <c r="J12946" s="5">
        <v>3.99999999899591E-3</v>
      </c>
      <c r="K12946" s="5">
        <v>12727.56</v>
      </c>
      <c r="L12946" s="5">
        <v>0</v>
      </c>
      <c r="M12946" t="str">
        <f>IF(ISERROR(VLOOKUP(A12946,'[1]Ecart validé'!$A:$A,1,FALSE)),Z12946,"Ecart Validé")</f>
        <v>valid</v>
      </c>
      <c r="R12946" t="s">
        <v>30</v>
      </c>
      <c r="X12946"/>
      <c r="Y12946"/>
      <c r="Z12946" t="s">
        <v>31</v>
      </c>
    </row>
    <row r="12947" spans="1:26" x14ac:dyDescent="0.3">
      <c r="A12947" t="s">
        <v>15913</v>
      </c>
      <c r="B12947" t="s">
        <v>15873</v>
      </c>
      <c r="C12947" t="s">
        <v>15914</v>
      </c>
      <c r="D12947" t="str">
        <f>+VLOOKUP(C12947,Param!K:L,2,FALSE)</f>
        <v>Cukiernia Włodzimierz Czubak i S-ka- sp.j.</v>
      </c>
      <c r="E12947" t="s">
        <v>15915</v>
      </c>
      <c r="F12947" t="s">
        <v>8260</v>
      </c>
      <c r="G12947" t="s">
        <v>15876</v>
      </c>
      <c r="H12947" s="5">
        <v>16.260000000000002</v>
      </c>
      <c r="I12947" s="5">
        <v>16.263999999999999</v>
      </c>
      <c r="J12947" s="5">
        <v>-3.9999999999977796E-3</v>
      </c>
      <c r="K12947" s="5">
        <v>16.260000000000002</v>
      </c>
      <c r="L12947" s="5">
        <v>0</v>
      </c>
      <c r="M12947" t="str">
        <f>IF(ISERROR(VLOOKUP(A12947,'[1]Ecart validé'!$A:$A,1,FALSE)),Z12947,"Ecart Validé")</f>
        <v>valid</v>
      </c>
      <c r="R12947" t="s">
        <v>30</v>
      </c>
      <c r="X12947"/>
      <c r="Y12947"/>
      <c r="Z12947" t="s">
        <v>31</v>
      </c>
    </row>
    <row r="12948" spans="1:26" x14ac:dyDescent="0.3">
      <c r="A12948" t="s">
        <v>15916</v>
      </c>
      <c r="B12948" t="s">
        <v>15873</v>
      </c>
      <c r="C12948" t="s">
        <v>15914</v>
      </c>
      <c r="D12948" t="str">
        <f>+VLOOKUP(C12948,Param!K:L,2,FALSE)</f>
        <v>Cukiernia Włodzimierz Czubak i S-ka- sp.j.</v>
      </c>
      <c r="E12948" t="s">
        <v>15915</v>
      </c>
      <c r="F12948" t="s">
        <v>8262</v>
      </c>
      <c r="G12948" t="s">
        <v>15876</v>
      </c>
      <c r="H12948" s="5">
        <v>141.44999999999999</v>
      </c>
      <c r="I12948" s="5">
        <v>141.446</v>
      </c>
      <c r="J12948" s="5">
        <v>3.9999999999906699E-3</v>
      </c>
      <c r="K12948" s="5">
        <v>141.44999999999999</v>
      </c>
      <c r="L12948" s="5">
        <v>0</v>
      </c>
      <c r="M12948" t="str">
        <f>IF(ISERROR(VLOOKUP(A12948,'[1]Ecart validé'!$A:$A,1,FALSE)),Z12948,"Ecart Validé")</f>
        <v>valid</v>
      </c>
      <c r="R12948" t="s">
        <v>30</v>
      </c>
      <c r="X12948"/>
      <c r="Y12948"/>
      <c r="Z12948" t="s">
        <v>31</v>
      </c>
    </row>
    <row r="12949" spans="1:26" x14ac:dyDescent="0.3">
      <c r="A12949" t="s">
        <v>15917</v>
      </c>
      <c r="B12949" t="s">
        <v>15873</v>
      </c>
      <c r="C12949" t="s">
        <v>15914</v>
      </c>
      <c r="D12949" t="str">
        <f>+VLOOKUP(C12949,Param!K:L,2,FALSE)</f>
        <v>Cukiernia Włodzimierz Czubak i S-ka- sp.j.</v>
      </c>
      <c r="E12949" t="s">
        <v>15915</v>
      </c>
      <c r="F12949" t="s">
        <v>8264</v>
      </c>
      <c r="G12949" t="s">
        <v>15876</v>
      </c>
      <c r="H12949" s="5">
        <v>1103.72</v>
      </c>
      <c r="I12949" s="5">
        <v>1103.7245</v>
      </c>
      <c r="J12949" s="5">
        <v>-4.5000000000072699E-3</v>
      </c>
      <c r="K12949" s="5">
        <v>1103.72</v>
      </c>
      <c r="L12949" s="5">
        <v>0</v>
      </c>
      <c r="M12949" t="str">
        <f>IF(ISERROR(VLOOKUP(A12949,'[1]Ecart validé'!$A:$A,1,FALSE)),Z12949,"Ecart Validé")</f>
        <v>valid</v>
      </c>
      <c r="R12949" t="s">
        <v>30</v>
      </c>
      <c r="X12949"/>
      <c r="Y12949"/>
      <c r="Z12949" t="s">
        <v>31</v>
      </c>
    </row>
    <row r="12950" spans="1:26" x14ac:dyDescent="0.3">
      <c r="A12950" t="s">
        <v>15918</v>
      </c>
      <c r="B12950" t="s">
        <v>15873</v>
      </c>
      <c r="C12950" t="s">
        <v>15914</v>
      </c>
      <c r="D12950" t="str">
        <f>+VLOOKUP(C12950,Param!K:L,2,FALSE)</f>
        <v>Cukiernia Włodzimierz Czubak i S-ka- sp.j.</v>
      </c>
      <c r="E12950" t="s">
        <v>15915</v>
      </c>
      <c r="F12950" t="s">
        <v>8266</v>
      </c>
      <c r="G12950" t="s">
        <v>15876</v>
      </c>
      <c r="H12950" s="5">
        <v>3713.62</v>
      </c>
      <c r="I12950" s="5">
        <v>3713.6190000000001</v>
      </c>
      <c r="J12950" s="5">
        <v>9.9999999974897903E-4</v>
      </c>
      <c r="K12950" s="5">
        <v>3713.62</v>
      </c>
      <c r="L12950" s="5">
        <v>0</v>
      </c>
      <c r="M12950" t="str">
        <f>IF(ISERROR(VLOOKUP(A12950,'[1]Ecart validé'!$A:$A,1,FALSE)),Z12950,"Ecart Validé")</f>
        <v>valid</v>
      </c>
      <c r="R12950" t="s">
        <v>30</v>
      </c>
      <c r="X12950"/>
      <c r="Y12950"/>
      <c r="Z12950" t="s">
        <v>31</v>
      </c>
    </row>
    <row r="12951" spans="1:26" x14ac:dyDescent="0.3">
      <c r="A12951" t="s">
        <v>15919</v>
      </c>
      <c r="B12951" t="s">
        <v>15873</v>
      </c>
      <c r="C12951" t="s">
        <v>15920</v>
      </c>
      <c r="D12951" t="str">
        <f>+VLOOKUP(C12951,Param!K:L,2,FALSE)</f>
        <v>Distribev Orbico sp. z o.o.</v>
      </c>
      <c r="E12951" t="s">
        <v>15921</v>
      </c>
      <c r="F12951" t="s">
        <v>8260</v>
      </c>
      <c r="G12951" t="s">
        <v>15876</v>
      </c>
      <c r="H12951" s="5">
        <v>9209.4599999999991</v>
      </c>
      <c r="I12951" s="5">
        <v>9209.4544999999998</v>
      </c>
      <c r="J12951" s="5">
        <v>5.5000000011204897E-3</v>
      </c>
      <c r="K12951" s="5">
        <v>9209.4599999999991</v>
      </c>
      <c r="L12951" s="5">
        <v>0</v>
      </c>
      <c r="M12951" t="str">
        <f>IF(ISERROR(VLOOKUP(A12951,'[1]Ecart validé'!$A:$A,1,FALSE)),Z12951,"Ecart Validé")</f>
        <v>valid</v>
      </c>
      <c r="R12951" t="s">
        <v>30</v>
      </c>
      <c r="X12951"/>
      <c r="Y12951"/>
      <c r="Z12951" t="s">
        <v>31</v>
      </c>
    </row>
    <row r="12952" spans="1:26" x14ac:dyDescent="0.3">
      <c r="A12952" t="s">
        <v>15922</v>
      </c>
      <c r="B12952" t="s">
        <v>15873</v>
      </c>
      <c r="C12952" t="s">
        <v>15920</v>
      </c>
      <c r="D12952" t="str">
        <f>+VLOOKUP(C12952,Param!K:L,2,FALSE)</f>
        <v>Distribev Orbico sp. z o.o.</v>
      </c>
      <c r="E12952" t="s">
        <v>15921</v>
      </c>
      <c r="F12952" t="s">
        <v>8262</v>
      </c>
      <c r="G12952" t="s">
        <v>15876</v>
      </c>
      <c r="H12952" s="5">
        <v>33367.360000000001</v>
      </c>
      <c r="I12952" s="5">
        <v>33367.3681</v>
      </c>
      <c r="J12952" s="5">
        <v>-8.0999999991036003E-3</v>
      </c>
      <c r="K12952" s="5">
        <v>33367.360000000001</v>
      </c>
      <c r="L12952" s="5">
        <v>0</v>
      </c>
      <c r="M12952" t="str">
        <f>IF(ISERROR(VLOOKUP(A12952,'[1]Ecart validé'!$A:$A,1,FALSE)),Z12952,"Ecart Validé")</f>
        <v>valid</v>
      </c>
      <c r="R12952" t="s">
        <v>30</v>
      </c>
      <c r="X12952"/>
      <c r="Y12952"/>
      <c r="Z12952" t="s">
        <v>31</v>
      </c>
    </row>
    <row r="12953" spans="1:26" x14ac:dyDescent="0.3">
      <c r="A12953" t="s">
        <v>15923</v>
      </c>
      <c r="B12953" t="s">
        <v>15873</v>
      </c>
      <c r="C12953" t="s">
        <v>15920</v>
      </c>
      <c r="D12953" t="str">
        <f>+VLOOKUP(C12953,Param!K:L,2,FALSE)</f>
        <v>Distribev Orbico sp. z o.o.</v>
      </c>
      <c r="E12953" t="s">
        <v>15921</v>
      </c>
      <c r="F12953" t="s">
        <v>8264</v>
      </c>
      <c r="G12953" t="s">
        <v>15876</v>
      </c>
      <c r="H12953" s="5">
        <v>74827.349999999904</v>
      </c>
      <c r="I12953" s="5">
        <v>74827.347399999999</v>
      </c>
      <c r="J12953" s="5">
        <v>2.5999999925261298E-3</v>
      </c>
      <c r="K12953" s="5">
        <v>74827.349999999904</v>
      </c>
      <c r="L12953" s="5">
        <v>0</v>
      </c>
      <c r="M12953" t="str">
        <f>IF(ISERROR(VLOOKUP(A12953,'[1]Ecart validé'!$A:$A,1,FALSE)),Z12953,"Ecart Validé")</f>
        <v>valid</v>
      </c>
      <c r="R12953" t="s">
        <v>30</v>
      </c>
      <c r="X12953"/>
      <c r="Y12953"/>
      <c r="Z12953" t="s">
        <v>31</v>
      </c>
    </row>
    <row r="12954" spans="1:26" x14ac:dyDescent="0.3">
      <c r="A12954" t="s">
        <v>15924</v>
      </c>
      <c r="B12954" t="s">
        <v>15873</v>
      </c>
      <c r="C12954" t="s">
        <v>15920</v>
      </c>
      <c r="D12954" t="str">
        <f>+VLOOKUP(C12954,Param!K:L,2,FALSE)</f>
        <v>Distribev Orbico sp. z o.o.</v>
      </c>
      <c r="E12954" t="s">
        <v>15921</v>
      </c>
      <c r="F12954" t="s">
        <v>8266</v>
      </c>
      <c r="G12954" t="s">
        <v>15876</v>
      </c>
      <c r="H12954" s="5">
        <v>76235.75</v>
      </c>
      <c r="I12954" s="5">
        <v>76235.752099999998</v>
      </c>
      <c r="J12954" s="5">
        <v>-2.0999999978812398E-3</v>
      </c>
      <c r="K12954" s="5">
        <v>76235.75</v>
      </c>
      <c r="L12954" s="5">
        <v>0</v>
      </c>
      <c r="M12954" t="str">
        <f>IF(ISERROR(VLOOKUP(A12954,'[1]Ecart validé'!$A:$A,1,FALSE)),Z12954,"Ecart Validé")</f>
        <v>valid</v>
      </c>
      <c r="R12954" t="s">
        <v>30</v>
      </c>
      <c r="X12954"/>
      <c r="Y12954"/>
      <c r="Z12954" t="s">
        <v>31</v>
      </c>
    </row>
    <row r="12955" spans="1:26" x14ac:dyDescent="0.3">
      <c r="A12955" t="s">
        <v>15925</v>
      </c>
      <c r="B12955" t="s">
        <v>15873</v>
      </c>
      <c r="C12955" t="s">
        <v>15926</v>
      </c>
      <c r="D12955" t="str">
        <f>+VLOOKUP(C12955,Param!K:L,2,FALSE)</f>
        <v>Dorado Chłodnie sp. z o.o.</v>
      </c>
      <c r="E12955">
        <v>19227001</v>
      </c>
      <c r="F12955" t="s">
        <v>8260</v>
      </c>
      <c r="G12955" t="s">
        <v>15876</v>
      </c>
      <c r="H12955" s="5">
        <v>5866.6260975609703</v>
      </c>
      <c r="I12955" s="5">
        <v>5866.6251000000002</v>
      </c>
      <c r="J12955" s="5">
        <v>9.9756097552017309E-4</v>
      </c>
      <c r="K12955" s="5">
        <v>5866.6260975609703</v>
      </c>
      <c r="L12955" s="5">
        <v>0</v>
      </c>
      <c r="M12955" t="str">
        <f>IF(ISERROR(VLOOKUP(A12955,'[1]Ecart validé'!$A:$A,1,FALSE)),Z12955,"Ecart Validé")</f>
        <v>valid</v>
      </c>
      <c r="R12955" t="s">
        <v>30</v>
      </c>
      <c r="X12955"/>
      <c r="Y12955"/>
      <c r="Z12955" t="s">
        <v>31</v>
      </c>
    </row>
    <row r="12956" spans="1:26" x14ac:dyDescent="0.3">
      <c r="A12956" t="s">
        <v>15927</v>
      </c>
      <c r="B12956" t="s">
        <v>15873</v>
      </c>
      <c r="C12956" t="s">
        <v>15926</v>
      </c>
      <c r="D12956" t="str">
        <f>+VLOOKUP(C12956,Param!K:L,2,FALSE)</f>
        <v>Dorado Chłodnie sp. z o.o.</v>
      </c>
      <c r="E12956">
        <v>19227001</v>
      </c>
      <c r="F12956" t="s">
        <v>8264</v>
      </c>
      <c r="G12956" t="s">
        <v>15876</v>
      </c>
      <c r="H12956" s="5">
        <v>23087.179674796698</v>
      </c>
      <c r="I12956" s="5">
        <v>23087.1842</v>
      </c>
      <c r="J12956" s="5">
        <v>-4.5252032505231901E-3</v>
      </c>
      <c r="K12956" s="5">
        <v>23087.179674796698</v>
      </c>
      <c r="L12956" s="5">
        <v>0</v>
      </c>
      <c r="M12956" t="str">
        <f>IF(ISERROR(VLOOKUP(A12956,'[1]Ecart validé'!$A:$A,1,FALSE)),Z12956,"Ecart Validé")</f>
        <v>valid</v>
      </c>
      <c r="R12956" t="s">
        <v>30</v>
      </c>
      <c r="X12956"/>
      <c r="Y12956"/>
      <c r="Z12956" t="s">
        <v>31</v>
      </c>
    </row>
    <row r="12957" spans="1:26" x14ac:dyDescent="0.3">
      <c r="A12957" t="s">
        <v>15928</v>
      </c>
      <c r="B12957" t="s">
        <v>15873</v>
      </c>
      <c r="C12957" t="s">
        <v>15926</v>
      </c>
      <c r="D12957" t="str">
        <f>+VLOOKUP(C12957,Param!K:L,2,FALSE)</f>
        <v>Dorado Chłodnie sp. z o.o.</v>
      </c>
      <c r="E12957">
        <v>19227001</v>
      </c>
      <c r="F12957" t="s">
        <v>8266</v>
      </c>
      <c r="G12957" t="s">
        <v>15876</v>
      </c>
      <c r="H12957" s="5">
        <v>33049.379999999997</v>
      </c>
      <c r="I12957" s="5">
        <v>33049.381300000001</v>
      </c>
      <c r="J12957" s="5">
        <v>-1.3000000035390199E-3</v>
      </c>
      <c r="K12957" s="5">
        <v>33049.379999999997</v>
      </c>
      <c r="L12957" s="5">
        <v>0</v>
      </c>
      <c r="M12957" t="str">
        <f>IF(ISERROR(VLOOKUP(A12957,'[1]Ecart validé'!$A:$A,1,FALSE)),Z12957,"Ecart Validé")</f>
        <v>valid</v>
      </c>
      <c r="R12957" t="s">
        <v>30</v>
      </c>
      <c r="X12957"/>
      <c r="Y12957"/>
      <c r="Z12957" t="s">
        <v>31</v>
      </c>
    </row>
    <row r="12958" spans="1:26" x14ac:dyDescent="0.3">
      <c r="A12958" t="s">
        <v>15929</v>
      </c>
      <c r="B12958" t="s">
        <v>15873</v>
      </c>
      <c r="C12958" t="s">
        <v>15926</v>
      </c>
      <c r="D12958" t="str">
        <f>+VLOOKUP(C12958,Param!K:L,2,FALSE)</f>
        <v>Dorado Chłodnie sp. z o.o.</v>
      </c>
      <c r="E12958">
        <v>19227001</v>
      </c>
      <c r="F12958" t="s">
        <v>8262</v>
      </c>
      <c r="G12958" t="s">
        <v>15876</v>
      </c>
      <c r="H12958" s="5">
        <v>10825.42</v>
      </c>
      <c r="I12958" s="5">
        <v>10825.418299999999</v>
      </c>
      <c r="J12958" s="5">
        <v>1.70000000071013E-3</v>
      </c>
      <c r="K12958" s="5">
        <v>10825.42</v>
      </c>
      <c r="L12958" s="5">
        <v>0</v>
      </c>
      <c r="M12958" t="str">
        <f>IF(ISERROR(VLOOKUP(A12958,'[1]Ecart validé'!$A:$A,1,FALSE)),Z12958,"Ecart Validé")</f>
        <v>valid</v>
      </c>
      <c r="R12958" t="s">
        <v>30</v>
      </c>
      <c r="X12958"/>
      <c r="Y12958"/>
      <c r="Z12958" t="s">
        <v>31</v>
      </c>
    </row>
    <row r="12959" spans="1:26" x14ac:dyDescent="0.3">
      <c r="A12959" t="s">
        <v>15930</v>
      </c>
      <c r="B12959" t="s">
        <v>15873</v>
      </c>
      <c r="C12959" t="s">
        <v>15931</v>
      </c>
      <c r="D12959" t="str">
        <f>+VLOOKUP(C12959,Param!K:L,2,FALSE)</f>
        <v>Eden Springs sp.  z o.o.</v>
      </c>
      <c r="E12959" t="s">
        <v>15932</v>
      </c>
      <c r="F12959" t="s">
        <v>8260</v>
      </c>
      <c r="G12959" t="s">
        <v>15876</v>
      </c>
      <c r="H12959" s="5">
        <v>1080.6500000000001</v>
      </c>
      <c r="I12959" s="5">
        <v>1080.6489999999999</v>
      </c>
      <c r="J12959" s="5">
        <v>1.0000000002037201E-3</v>
      </c>
      <c r="K12959" s="5">
        <v>1080.6500000000001</v>
      </c>
      <c r="L12959" s="5">
        <v>0</v>
      </c>
      <c r="M12959" t="str">
        <f>IF(ISERROR(VLOOKUP(A12959,'[1]Ecart validé'!$A:$A,1,FALSE)),Z12959,"Ecart Validé")</f>
        <v>valid</v>
      </c>
      <c r="R12959" t="s">
        <v>30</v>
      </c>
      <c r="X12959"/>
      <c r="Y12959"/>
      <c r="Z12959" t="s">
        <v>31</v>
      </c>
    </row>
    <row r="12960" spans="1:26" x14ac:dyDescent="0.3">
      <c r="A12960" t="s">
        <v>15933</v>
      </c>
      <c r="B12960" t="s">
        <v>15873</v>
      </c>
      <c r="C12960" t="s">
        <v>15931</v>
      </c>
      <c r="D12960" t="str">
        <f>+VLOOKUP(C12960,Param!K:L,2,FALSE)</f>
        <v>Eden Springs sp.  z o.o.</v>
      </c>
      <c r="E12960" t="s">
        <v>15932</v>
      </c>
      <c r="F12960" t="s">
        <v>8262</v>
      </c>
      <c r="G12960" t="s">
        <v>15876</v>
      </c>
      <c r="H12960" s="5">
        <v>1575.82</v>
      </c>
      <c r="I12960" s="5">
        <v>1575.817</v>
      </c>
      <c r="J12960" s="5">
        <v>2.9999999999290499E-3</v>
      </c>
      <c r="K12960" s="5">
        <v>1575.82</v>
      </c>
      <c r="L12960" s="5">
        <v>0</v>
      </c>
      <c r="M12960" t="str">
        <f>IF(ISERROR(VLOOKUP(A12960,'[1]Ecart validé'!$A:$A,1,FALSE)),Z12960,"Ecart Validé")</f>
        <v>valid</v>
      </c>
      <c r="R12960" t="s">
        <v>30</v>
      </c>
      <c r="X12960"/>
      <c r="Y12960"/>
      <c r="Z12960" t="s">
        <v>31</v>
      </c>
    </row>
    <row r="12961" spans="1:26" x14ac:dyDescent="0.3">
      <c r="A12961" t="s">
        <v>15934</v>
      </c>
      <c r="B12961" t="s">
        <v>15873</v>
      </c>
      <c r="C12961" t="s">
        <v>15931</v>
      </c>
      <c r="D12961" t="str">
        <f>+VLOOKUP(C12961,Param!K:L,2,FALSE)</f>
        <v>Eden Springs sp.  z o.o.</v>
      </c>
      <c r="E12961" t="s">
        <v>15932</v>
      </c>
      <c r="F12961" t="s">
        <v>8264</v>
      </c>
      <c r="G12961" t="s">
        <v>15876</v>
      </c>
      <c r="H12961" s="5">
        <v>2000.94</v>
      </c>
      <c r="I12961" s="5">
        <v>2000.9359999999999</v>
      </c>
      <c r="J12961" s="5">
        <v>4.0000000001327802E-3</v>
      </c>
      <c r="K12961" s="5">
        <v>2000.94</v>
      </c>
      <c r="L12961" s="5">
        <v>0</v>
      </c>
      <c r="M12961" t="str">
        <f>IF(ISERROR(VLOOKUP(A12961,'[1]Ecart validé'!$A:$A,1,FALSE)),Z12961,"Ecart Validé")</f>
        <v>valid</v>
      </c>
      <c r="R12961" t="s">
        <v>30</v>
      </c>
      <c r="X12961"/>
      <c r="Y12961"/>
      <c r="Z12961" t="s">
        <v>31</v>
      </c>
    </row>
    <row r="12962" spans="1:26" x14ac:dyDescent="0.3">
      <c r="A12962" t="s">
        <v>15935</v>
      </c>
      <c r="B12962" t="s">
        <v>15873</v>
      </c>
      <c r="C12962" t="s">
        <v>15931</v>
      </c>
      <c r="D12962" t="str">
        <f>+VLOOKUP(C12962,Param!K:L,2,FALSE)</f>
        <v>Eden Springs sp.  z o.o.</v>
      </c>
      <c r="E12962" t="s">
        <v>15932</v>
      </c>
      <c r="F12962" t="s">
        <v>8266</v>
      </c>
      <c r="G12962" t="s">
        <v>15876</v>
      </c>
      <c r="H12962" s="5">
        <v>2100.21</v>
      </c>
      <c r="I12962" s="5">
        <v>2100.2060000000001</v>
      </c>
      <c r="J12962" s="5">
        <v>3.9999999999054099E-3</v>
      </c>
      <c r="K12962" s="5">
        <v>2100.21</v>
      </c>
      <c r="L12962" s="5">
        <v>0</v>
      </c>
      <c r="M12962" t="str">
        <f>IF(ISERROR(VLOOKUP(A12962,'[1]Ecart validé'!$A:$A,1,FALSE)),Z12962,"Ecart Validé")</f>
        <v>valid</v>
      </c>
      <c r="R12962" t="s">
        <v>30</v>
      </c>
      <c r="X12962"/>
      <c r="Y12962"/>
      <c r="Z12962" t="s">
        <v>31</v>
      </c>
    </row>
    <row r="12963" spans="1:26" x14ac:dyDescent="0.3">
      <c r="A12963" t="s">
        <v>15936</v>
      </c>
      <c r="B12963" t="s">
        <v>15873</v>
      </c>
      <c r="C12963" t="s">
        <v>15937</v>
      </c>
      <c r="D12963" t="str">
        <f>+VLOOKUP(C12963,Param!K:L,2,FALSE)</f>
        <v>Eurocash S.A.</v>
      </c>
      <c r="E12963" t="s">
        <v>15938</v>
      </c>
      <c r="F12963" t="s">
        <v>8260</v>
      </c>
      <c r="G12963" t="s">
        <v>15876</v>
      </c>
      <c r="H12963" s="5">
        <v>2524.7399999999998</v>
      </c>
      <c r="I12963" s="5">
        <v>2524.7420000000002</v>
      </c>
      <c r="J12963" s="5">
        <v>-2.0000000004074502E-3</v>
      </c>
      <c r="K12963" s="5">
        <v>2524.7399999999998</v>
      </c>
      <c r="L12963" s="5">
        <v>0</v>
      </c>
      <c r="M12963" t="str">
        <f>IF(ISERROR(VLOOKUP(A12963,'[1]Ecart validé'!$A:$A,1,FALSE)),Z12963,"Ecart Validé")</f>
        <v>valid</v>
      </c>
      <c r="R12963" t="s">
        <v>30</v>
      </c>
      <c r="X12963"/>
      <c r="Y12963"/>
      <c r="Z12963" t="s">
        <v>31</v>
      </c>
    </row>
    <row r="12964" spans="1:26" x14ac:dyDescent="0.3">
      <c r="A12964" t="s">
        <v>15939</v>
      </c>
      <c r="B12964" t="s">
        <v>15873</v>
      </c>
      <c r="C12964" t="s">
        <v>15937</v>
      </c>
      <c r="D12964" t="str">
        <f>+VLOOKUP(C12964,Param!K:L,2,FALSE)</f>
        <v>Eurocash S.A.</v>
      </c>
      <c r="E12964" t="s">
        <v>15938</v>
      </c>
      <c r="F12964" t="s">
        <v>8262</v>
      </c>
      <c r="G12964" t="s">
        <v>15876</v>
      </c>
      <c r="H12964" s="5">
        <v>16769.28</v>
      </c>
      <c r="I12964" s="5">
        <v>16769.2778</v>
      </c>
      <c r="J12964" s="5">
        <v>2.1999999989930001E-3</v>
      </c>
      <c r="K12964" s="5">
        <v>16769.28</v>
      </c>
      <c r="L12964" s="5">
        <v>0</v>
      </c>
      <c r="M12964" t="str">
        <f>IF(ISERROR(VLOOKUP(A12964,'[1]Ecart validé'!$A:$A,1,FALSE)),Z12964,"Ecart Validé")</f>
        <v>valid</v>
      </c>
      <c r="R12964" t="s">
        <v>30</v>
      </c>
      <c r="X12964"/>
      <c r="Y12964"/>
      <c r="Z12964" t="s">
        <v>31</v>
      </c>
    </row>
    <row r="12965" spans="1:26" x14ac:dyDescent="0.3">
      <c r="A12965" t="s">
        <v>15940</v>
      </c>
      <c r="B12965" t="s">
        <v>15873</v>
      </c>
      <c r="C12965" t="s">
        <v>15937</v>
      </c>
      <c r="D12965" t="str">
        <f>+VLOOKUP(C12965,Param!K:L,2,FALSE)</f>
        <v>Eurocash S.A.</v>
      </c>
      <c r="E12965" t="s">
        <v>15938</v>
      </c>
      <c r="F12965" t="s">
        <v>8264</v>
      </c>
      <c r="G12965" t="s">
        <v>15876</v>
      </c>
      <c r="H12965" s="5">
        <v>33561.26</v>
      </c>
      <c r="I12965" s="5">
        <v>33561.258500000004</v>
      </c>
      <c r="J12965" s="5">
        <v>1.4999999984865999E-3</v>
      </c>
      <c r="K12965" s="5">
        <v>33561.26</v>
      </c>
      <c r="L12965" s="5">
        <v>0</v>
      </c>
      <c r="M12965" t="str">
        <f>IF(ISERROR(VLOOKUP(A12965,'[1]Ecart validé'!$A:$A,1,FALSE)),Z12965,"Ecart Validé")</f>
        <v>valid</v>
      </c>
      <c r="R12965" t="s">
        <v>30</v>
      </c>
      <c r="X12965"/>
      <c r="Y12965"/>
      <c r="Z12965" t="s">
        <v>31</v>
      </c>
    </row>
    <row r="12966" spans="1:26" x14ac:dyDescent="0.3">
      <c r="A12966" t="s">
        <v>15941</v>
      </c>
      <c r="B12966" t="s">
        <v>15873</v>
      </c>
      <c r="C12966" t="s">
        <v>15937</v>
      </c>
      <c r="D12966" t="str">
        <f>+VLOOKUP(C12966,Param!K:L,2,FALSE)</f>
        <v>Eurocash S.A.</v>
      </c>
      <c r="E12966" t="s">
        <v>15938</v>
      </c>
      <c r="F12966" t="s">
        <v>8266</v>
      </c>
      <c r="G12966" t="s">
        <v>15876</v>
      </c>
      <c r="H12966" s="5">
        <v>45404.11</v>
      </c>
      <c r="I12966" s="5">
        <v>45404.1126</v>
      </c>
      <c r="J12966" s="5">
        <v>-2.59999999980209E-3</v>
      </c>
      <c r="K12966" s="5">
        <v>45404.11</v>
      </c>
      <c r="L12966" s="5">
        <v>0</v>
      </c>
      <c r="M12966" t="str">
        <f>IF(ISERROR(VLOOKUP(A12966,'[1]Ecart validé'!$A:$A,1,FALSE)),Z12966,"Ecart Validé")</f>
        <v>valid</v>
      </c>
      <c r="R12966" t="s">
        <v>30</v>
      </c>
      <c r="X12966"/>
      <c r="Y12966"/>
      <c r="Z12966" t="s">
        <v>31</v>
      </c>
    </row>
    <row r="12967" spans="1:26" x14ac:dyDescent="0.3">
      <c r="A12967" t="s">
        <v>15942</v>
      </c>
      <c r="B12967" t="s">
        <v>15873</v>
      </c>
      <c r="C12967" t="s">
        <v>15943</v>
      </c>
      <c r="D12967" t="str">
        <f>+VLOOKUP(C12967,Param!K:L,2,FALSE)</f>
        <v>Farutex sp. z o.o.</v>
      </c>
      <c r="E12967">
        <v>14002005</v>
      </c>
      <c r="F12967" t="s">
        <v>8260</v>
      </c>
      <c r="G12967" t="s">
        <v>15876</v>
      </c>
      <c r="H12967" s="5">
        <v>135500.76</v>
      </c>
      <c r="I12967" s="5">
        <v>135500.76</v>
      </c>
      <c r="J12967" s="5">
        <v>0</v>
      </c>
      <c r="K12967" s="5">
        <v>135500.76</v>
      </c>
      <c r="L12967" s="5">
        <v>0</v>
      </c>
      <c r="M12967" t="str">
        <f>IF(ISERROR(VLOOKUP(A12967,'[1]Ecart validé'!$A:$A,1,FALSE)),Z12967,"Ecart Validé")</f>
        <v>valid</v>
      </c>
      <c r="R12967" t="s">
        <v>30</v>
      </c>
      <c r="X12967"/>
      <c r="Y12967"/>
      <c r="Z12967" t="s">
        <v>31</v>
      </c>
    </row>
    <row r="12968" spans="1:26" x14ac:dyDescent="0.3">
      <c r="A12968" t="s">
        <v>15944</v>
      </c>
      <c r="B12968" t="s">
        <v>15873</v>
      </c>
      <c r="C12968" t="s">
        <v>15943</v>
      </c>
      <c r="D12968" t="str">
        <f>+VLOOKUP(C12968,Param!K:L,2,FALSE)</f>
        <v>Farutex sp. z o.o.</v>
      </c>
      <c r="E12968">
        <v>14002005</v>
      </c>
      <c r="F12968" t="s">
        <v>8264</v>
      </c>
      <c r="G12968" t="s">
        <v>15876</v>
      </c>
      <c r="H12968" s="5">
        <v>641675.66398373898</v>
      </c>
      <c r="I12968" s="5">
        <v>641675.66619999998</v>
      </c>
      <c r="J12968" s="5">
        <v>-2.2162600653246002E-3</v>
      </c>
      <c r="K12968" s="5">
        <v>641675.66398373898</v>
      </c>
      <c r="L12968" s="5">
        <v>0</v>
      </c>
      <c r="M12968" t="str">
        <f>IF(ISERROR(VLOOKUP(A12968,'[1]Ecart validé'!$A:$A,1,FALSE)),Z12968,"Ecart Validé")</f>
        <v>valid</v>
      </c>
      <c r="R12968" t="s">
        <v>30</v>
      </c>
      <c r="X12968"/>
      <c r="Y12968"/>
      <c r="Z12968" t="s">
        <v>31</v>
      </c>
    </row>
    <row r="12969" spans="1:26" x14ac:dyDescent="0.3">
      <c r="A12969" t="s">
        <v>15945</v>
      </c>
      <c r="B12969" t="s">
        <v>15873</v>
      </c>
      <c r="C12969" t="s">
        <v>15943</v>
      </c>
      <c r="D12969" t="str">
        <f>+VLOOKUP(C12969,Param!K:L,2,FALSE)</f>
        <v>Farutex sp. z o.o.</v>
      </c>
      <c r="E12969">
        <v>14002005</v>
      </c>
      <c r="F12969" t="s">
        <v>8266</v>
      </c>
      <c r="G12969" t="s">
        <v>15876</v>
      </c>
      <c r="H12969" s="5">
        <v>587982.6</v>
      </c>
      <c r="I12969" s="5">
        <v>587982.5993</v>
      </c>
      <c r="J12969" s="5">
        <v>6.99999975040555E-4</v>
      </c>
      <c r="K12969" s="5">
        <v>587982.6</v>
      </c>
      <c r="L12969" s="5">
        <v>0</v>
      </c>
      <c r="M12969" t="str">
        <f>IF(ISERROR(VLOOKUP(A12969,'[1]Ecart validé'!$A:$A,1,FALSE)),Z12969,"Ecart Validé")</f>
        <v>valid</v>
      </c>
      <c r="R12969" t="s">
        <v>30</v>
      </c>
      <c r="X12969"/>
      <c r="Y12969"/>
      <c r="Z12969" t="s">
        <v>31</v>
      </c>
    </row>
    <row r="12970" spans="1:26" x14ac:dyDescent="0.3">
      <c r="A12970" t="s">
        <v>15946</v>
      </c>
      <c r="B12970" t="s">
        <v>15873</v>
      </c>
      <c r="C12970" t="s">
        <v>15943</v>
      </c>
      <c r="D12970" t="str">
        <f>+VLOOKUP(C12970,Param!K:L,2,FALSE)</f>
        <v>Farutex sp. z o.o.</v>
      </c>
      <c r="E12970">
        <v>14002005</v>
      </c>
      <c r="F12970" t="s">
        <v>8262</v>
      </c>
      <c r="G12970" t="s">
        <v>15876</v>
      </c>
      <c r="H12970" s="5">
        <v>297657.01</v>
      </c>
      <c r="I12970" s="5">
        <v>297657.0099</v>
      </c>
      <c r="J12970" s="5">
        <v>1.00000004749745E-4</v>
      </c>
      <c r="K12970" s="5">
        <v>297657.01</v>
      </c>
      <c r="L12970" s="5">
        <v>0</v>
      </c>
      <c r="M12970" t="str">
        <f>IF(ISERROR(VLOOKUP(A12970,'[1]Ecart validé'!$A:$A,1,FALSE)),Z12970,"Ecart Validé")</f>
        <v>valid</v>
      </c>
      <c r="R12970" t="s">
        <v>30</v>
      </c>
      <c r="X12970"/>
      <c r="Y12970"/>
      <c r="Z12970" t="s">
        <v>31</v>
      </c>
    </row>
    <row r="12971" spans="1:26" x14ac:dyDescent="0.3">
      <c r="A12971" t="s">
        <v>15947</v>
      </c>
      <c r="B12971" t="s">
        <v>15873</v>
      </c>
      <c r="C12971" t="s">
        <v>15948</v>
      </c>
      <c r="D12971" t="str">
        <f>+VLOOKUP(C12971,Param!K:L,2,FALSE)</f>
        <v>Frito Lay Poland sp.  z o.o</v>
      </c>
      <c r="E12971">
        <v>17217001</v>
      </c>
      <c r="F12971" t="s">
        <v>8260</v>
      </c>
      <c r="G12971" t="s">
        <v>15876</v>
      </c>
      <c r="H12971" s="5">
        <v>6349.59</v>
      </c>
      <c r="I12971" s="5">
        <v>6349.5936000000002</v>
      </c>
      <c r="J12971" s="5">
        <v>-3.6000000000058199E-3</v>
      </c>
      <c r="K12971" s="5">
        <v>6349.59</v>
      </c>
      <c r="L12971" s="5">
        <v>0</v>
      </c>
      <c r="M12971" t="str">
        <f>IF(ISERROR(VLOOKUP(A12971,'[1]Ecart validé'!$A:$A,1,FALSE)),Z12971,"Ecart Validé")</f>
        <v>valid</v>
      </c>
      <c r="R12971" t="s">
        <v>30</v>
      </c>
      <c r="X12971"/>
      <c r="Y12971"/>
      <c r="Z12971" t="s">
        <v>31</v>
      </c>
    </row>
    <row r="12972" spans="1:26" x14ac:dyDescent="0.3">
      <c r="A12972" t="s">
        <v>15949</v>
      </c>
      <c r="B12972" t="s">
        <v>15873</v>
      </c>
      <c r="C12972" t="s">
        <v>15948</v>
      </c>
      <c r="D12972" t="str">
        <f>+VLOOKUP(C12972,Param!K:L,2,FALSE)</f>
        <v>Frito Lay Poland sp.  z o.o</v>
      </c>
      <c r="E12972">
        <v>17217001</v>
      </c>
      <c r="F12972" t="s">
        <v>8262</v>
      </c>
      <c r="G12972" t="s">
        <v>15876</v>
      </c>
      <c r="H12972" s="5">
        <v>19361.830000000002</v>
      </c>
      <c r="I12972" s="5">
        <v>19361.824400000001</v>
      </c>
      <c r="J12972" s="5">
        <v>5.6000000004132701E-3</v>
      </c>
      <c r="K12972" s="5">
        <v>19361.830000000002</v>
      </c>
      <c r="L12972" s="5">
        <v>0</v>
      </c>
      <c r="M12972" t="str">
        <f>IF(ISERROR(VLOOKUP(A12972,'[1]Ecart validé'!$A:$A,1,FALSE)),Z12972,"Ecart Validé")</f>
        <v>valid</v>
      </c>
      <c r="R12972" t="s">
        <v>30</v>
      </c>
      <c r="X12972"/>
      <c r="Y12972"/>
      <c r="Z12972" t="s">
        <v>31</v>
      </c>
    </row>
    <row r="12973" spans="1:26" x14ac:dyDescent="0.3">
      <c r="A12973" t="s">
        <v>15950</v>
      </c>
      <c r="B12973" t="s">
        <v>15873</v>
      </c>
      <c r="C12973" t="s">
        <v>15948</v>
      </c>
      <c r="D12973" t="str">
        <f>+VLOOKUP(C12973,Param!K:L,2,FALSE)</f>
        <v>Frito Lay Poland sp.  z o.o</v>
      </c>
      <c r="E12973">
        <v>17217001</v>
      </c>
      <c r="F12973" t="s">
        <v>8264</v>
      </c>
      <c r="G12973" t="s">
        <v>15876</v>
      </c>
      <c r="H12973" s="5">
        <v>42918.6</v>
      </c>
      <c r="I12973" s="5">
        <v>42918.597199999997</v>
      </c>
      <c r="J12973" s="5">
        <v>2.8000000020256201E-3</v>
      </c>
      <c r="K12973" s="5">
        <v>42918.6</v>
      </c>
      <c r="L12973" s="5">
        <v>0</v>
      </c>
      <c r="M12973" t="str">
        <f>IF(ISERROR(VLOOKUP(A12973,'[1]Ecart validé'!$A:$A,1,FALSE)),Z12973,"Ecart Validé")</f>
        <v>valid</v>
      </c>
      <c r="R12973" t="s">
        <v>30</v>
      </c>
      <c r="X12973"/>
      <c r="Y12973"/>
      <c r="Z12973" t="s">
        <v>31</v>
      </c>
    </row>
    <row r="12974" spans="1:26" x14ac:dyDescent="0.3">
      <c r="A12974" t="s">
        <v>15951</v>
      </c>
      <c r="B12974" t="s">
        <v>15873</v>
      </c>
      <c r="C12974" t="s">
        <v>15948</v>
      </c>
      <c r="D12974" t="str">
        <f>+VLOOKUP(C12974,Param!K:L,2,FALSE)</f>
        <v>Frito Lay Poland sp.  z o.o</v>
      </c>
      <c r="E12974">
        <v>17217001</v>
      </c>
      <c r="F12974" t="s">
        <v>8266</v>
      </c>
      <c r="G12974" t="s">
        <v>15876</v>
      </c>
      <c r="H12974" s="5">
        <v>37195.94</v>
      </c>
      <c r="I12974" s="5">
        <v>37195.941200000001</v>
      </c>
      <c r="J12974" s="5">
        <v>-1.19999999878928E-3</v>
      </c>
      <c r="K12974" s="5">
        <v>37195.94</v>
      </c>
      <c r="L12974" s="5">
        <v>0</v>
      </c>
      <c r="M12974" t="str">
        <f>IF(ISERROR(VLOOKUP(A12974,'[1]Ecart validé'!$A:$A,1,FALSE)),Z12974,"Ecart Validé")</f>
        <v>valid</v>
      </c>
      <c r="R12974" t="s">
        <v>30</v>
      </c>
      <c r="X12974"/>
      <c r="Y12974"/>
      <c r="Z12974" t="s">
        <v>31</v>
      </c>
    </row>
    <row r="12975" spans="1:26" x14ac:dyDescent="0.3">
      <c r="A12975" t="s">
        <v>15952</v>
      </c>
      <c r="B12975" t="s">
        <v>15873</v>
      </c>
      <c r="C12975" t="s">
        <v>15953</v>
      </c>
      <c r="D12975" t="str">
        <f>+VLOOKUP(C12975,Param!K:L,2,FALSE)</f>
        <v>Gobarto SA</v>
      </c>
      <c r="E12975" t="s">
        <v>15954</v>
      </c>
      <c r="F12975" t="s">
        <v>8260</v>
      </c>
      <c r="G12975" t="s">
        <v>15876</v>
      </c>
      <c r="H12975" s="5">
        <v>4702.08</v>
      </c>
      <c r="I12975" s="5">
        <v>4702.0787</v>
      </c>
      <c r="J12975" s="5">
        <v>1.29999999990104E-3</v>
      </c>
      <c r="K12975" s="5">
        <v>4702.08</v>
      </c>
      <c r="L12975" s="5">
        <v>0</v>
      </c>
      <c r="M12975" t="str">
        <f>IF(ISERROR(VLOOKUP(A12975,'[1]Ecart validé'!$A:$A,1,FALSE)),Z12975,"Ecart Validé")</f>
        <v>valid</v>
      </c>
      <c r="R12975" t="s">
        <v>30</v>
      </c>
      <c r="X12975"/>
      <c r="Y12975"/>
      <c r="Z12975" t="s">
        <v>31</v>
      </c>
    </row>
    <row r="12976" spans="1:26" x14ac:dyDescent="0.3">
      <c r="A12976" t="s">
        <v>15955</v>
      </c>
      <c r="B12976" t="s">
        <v>15873</v>
      </c>
      <c r="C12976" t="s">
        <v>15953</v>
      </c>
      <c r="D12976" t="str">
        <f>+VLOOKUP(C12976,Param!K:L,2,FALSE)</f>
        <v>Gobarto SA</v>
      </c>
      <c r="E12976" t="s">
        <v>15954</v>
      </c>
      <c r="F12976" t="s">
        <v>8262</v>
      </c>
      <c r="G12976" t="s">
        <v>15876</v>
      </c>
      <c r="H12976" s="5">
        <v>10438.2435772357</v>
      </c>
      <c r="I12976" s="5">
        <v>10438.2399</v>
      </c>
      <c r="J12976" s="5">
        <v>3.67723577255674E-3</v>
      </c>
      <c r="K12976" s="5">
        <v>10438.2435772357</v>
      </c>
      <c r="L12976" s="5">
        <v>0</v>
      </c>
      <c r="M12976" t="str">
        <f>IF(ISERROR(VLOOKUP(A12976,'[1]Ecart validé'!$A:$A,1,FALSE)),Z12976,"Ecart Validé")</f>
        <v>valid</v>
      </c>
      <c r="R12976" t="s">
        <v>30</v>
      </c>
      <c r="X12976"/>
      <c r="Y12976"/>
      <c r="Z12976" t="s">
        <v>31</v>
      </c>
    </row>
    <row r="12977" spans="1:26" x14ac:dyDescent="0.3">
      <c r="A12977" t="s">
        <v>15956</v>
      </c>
      <c r="B12977" t="s">
        <v>15873</v>
      </c>
      <c r="C12977" t="s">
        <v>15953</v>
      </c>
      <c r="D12977" t="str">
        <f>+VLOOKUP(C12977,Param!K:L,2,FALSE)</f>
        <v>Gobarto SA</v>
      </c>
      <c r="E12977" t="s">
        <v>15954</v>
      </c>
      <c r="F12977" t="s">
        <v>8264</v>
      </c>
      <c r="G12977" t="s">
        <v>15876</v>
      </c>
      <c r="H12977" s="5">
        <v>20212.04</v>
      </c>
      <c r="I12977" s="5">
        <v>20212.036899999999</v>
      </c>
      <c r="J12977" s="5">
        <v>3.1000000017229398E-3</v>
      </c>
      <c r="K12977" s="5">
        <v>20212.04</v>
      </c>
      <c r="L12977" s="5">
        <v>0</v>
      </c>
      <c r="M12977" t="str">
        <f>IF(ISERROR(VLOOKUP(A12977,'[1]Ecart validé'!$A:$A,1,FALSE)),Z12977,"Ecart Validé")</f>
        <v>valid</v>
      </c>
      <c r="R12977" t="s">
        <v>30</v>
      </c>
      <c r="X12977"/>
      <c r="Y12977"/>
      <c r="Z12977" t="s">
        <v>31</v>
      </c>
    </row>
    <row r="12978" spans="1:26" x14ac:dyDescent="0.3">
      <c r="A12978" t="s">
        <v>15957</v>
      </c>
      <c r="B12978" t="s">
        <v>15873</v>
      </c>
      <c r="C12978" t="s">
        <v>15953</v>
      </c>
      <c r="D12978" t="str">
        <f>+VLOOKUP(C12978,Param!K:L,2,FALSE)</f>
        <v>Gobarto SA</v>
      </c>
      <c r="E12978" t="s">
        <v>15954</v>
      </c>
      <c r="F12978" t="s">
        <v>8266</v>
      </c>
      <c r="G12978" t="s">
        <v>15876</v>
      </c>
      <c r="H12978" s="5">
        <v>17139.5</v>
      </c>
      <c r="I12978" s="5">
        <v>17139.5026</v>
      </c>
      <c r="J12978" s="5">
        <v>-2.59999999980209E-3</v>
      </c>
      <c r="K12978" s="5">
        <v>17139.5</v>
      </c>
      <c r="L12978" s="5">
        <v>0</v>
      </c>
      <c r="M12978" t="str">
        <f>IF(ISERROR(VLOOKUP(A12978,'[1]Ecart validé'!$A:$A,1,FALSE)),Z12978,"Ecart Validé")</f>
        <v>valid</v>
      </c>
      <c r="R12978" t="s">
        <v>30</v>
      </c>
      <c r="X12978"/>
      <c r="Y12978"/>
      <c r="Z12978" t="s">
        <v>31</v>
      </c>
    </row>
    <row r="12979" spans="1:26" x14ac:dyDescent="0.3">
      <c r="A12979" t="s">
        <v>15958</v>
      </c>
      <c r="B12979" t="s">
        <v>15873</v>
      </c>
      <c r="C12979" t="s">
        <v>15959</v>
      </c>
      <c r="D12979" t="str">
        <f>+VLOOKUP(C12979,Param!K:L,2,FALSE)</f>
        <v>Gourmet Foods sp. z o.o.</v>
      </c>
      <c r="E12979" t="s">
        <v>15960</v>
      </c>
      <c r="F12979" t="s">
        <v>8260</v>
      </c>
      <c r="G12979" t="s">
        <v>15876</v>
      </c>
      <c r="H12979" s="5">
        <v>2909.17</v>
      </c>
      <c r="I12979" s="5">
        <v>2909.1732999999999</v>
      </c>
      <c r="J12979" s="5">
        <v>-3.2999999998537502E-3</v>
      </c>
      <c r="K12979" s="5">
        <v>2909.17</v>
      </c>
      <c r="L12979" s="5">
        <v>0</v>
      </c>
      <c r="M12979" t="str">
        <f>IF(ISERROR(VLOOKUP(A12979,'[1]Ecart validé'!$A:$A,1,FALSE)),Z12979,"Ecart Validé")</f>
        <v>valid</v>
      </c>
      <c r="R12979" t="s">
        <v>30</v>
      </c>
      <c r="X12979"/>
      <c r="Y12979"/>
      <c r="Z12979" t="s">
        <v>31</v>
      </c>
    </row>
    <row r="12980" spans="1:26" x14ac:dyDescent="0.3">
      <c r="A12980" t="s">
        <v>15961</v>
      </c>
      <c r="B12980" t="s">
        <v>15873</v>
      </c>
      <c r="C12980" t="s">
        <v>15959</v>
      </c>
      <c r="D12980" t="str">
        <f>+VLOOKUP(C12980,Param!K:L,2,FALSE)</f>
        <v>Gourmet Foods sp. z o.o.</v>
      </c>
      <c r="E12980" t="s">
        <v>15960</v>
      </c>
      <c r="F12980" t="s">
        <v>8262</v>
      </c>
      <c r="G12980" t="s">
        <v>15876</v>
      </c>
      <c r="H12980" s="5">
        <v>7412.48</v>
      </c>
      <c r="I12980" s="5">
        <v>7412.4808999999996</v>
      </c>
      <c r="J12980" s="5">
        <v>-9.0000000000145497E-4</v>
      </c>
      <c r="K12980" s="5">
        <v>7412.48</v>
      </c>
      <c r="L12980" s="5">
        <v>0</v>
      </c>
      <c r="M12980" t="str">
        <f>IF(ISERROR(VLOOKUP(A12980,'[1]Ecart validé'!$A:$A,1,FALSE)),Z12980,"Ecart Validé")</f>
        <v>valid</v>
      </c>
      <c r="R12980" t="s">
        <v>30</v>
      </c>
      <c r="X12980"/>
      <c r="Y12980"/>
      <c r="Z12980" t="s">
        <v>31</v>
      </c>
    </row>
    <row r="12981" spans="1:26" x14ac:dyDescent="0.3">
      <c r="A12981" t="s">
        <v>15962</v>
      </c>
      <c r="B12981" t="s">
        <v>15873</v>
      </c>
      <c r="C12981" t="s">
        <v>15959</v>
      </c>
      <c r="D12981" t="str">
        <f>+VLOOKUP(C12981,Param!K:L,2,FALSE)</f>
        <v>Gourmet Foods sp. z o.o.</v>
      </c>
      <c r="E12981" t="s">
        <v>15960</v>
      </c>
      <c r="F12981" t="s">
        <v>8264</v>
      </c>
      <c r="G12981" t="s">
        <v>15876</v>
      </c>
      <c r="H12981" s="5">
        <v>13206.29</v>
      </c>
      <c r="I12981" s="5">
        <v>13206.2942</v>
      </c>
      <c r="J12981" s="5">
        <v>-4.1999999994004602E-3</v>
      </c>
      <c r="K12981" s="5">
        <v>13206.29</v>
      </c>
      <c r="L12981" s="5">
        <v>0</v>
      </c>
      <c r="M12981" t="str">
        <f>IF(ISERROR(VLOOKUP(A12981,'[1]Ecart validé'!$A:$A,1,FALSE)),Z12981,"Ecart Validé")</f>
        <v>valid</v>
      </c>
      <c r="R12981" t="s">
        <v>30</v>
      </c>
      <c r="X12981"/>
      <c r="Y12981"/>
      <c r="Z12981" t="s">
        <v>31</v>
      </c>
    </row>
    <row r="12982" spans="1:26" x14ac:dyDescent="0.3">
      <c r="A12982" t="s">
        <v>15963</v>
      </c>
      <c r="B12982" t="s">
        <v>15873</v>
      </c>
      <c r="C12982" t="s">
        <v>15959</v>
      </c>
      <c r="D12982" t="str">
        <f>+VLOOKUP(C12982,Param!K:L,2,FALSE)</f>
        <v>Gourmet Foods sp. z o.o.</v>
      </c>
      <c r="E12982" t="s">
        <v>15960</v>
      </c>
      <c r="F12982" t="s">
        <v>8266</v>
      </c>
      <c r="G12982" t="s">
        <v>15876</v>
      </c>
      <c r="H12982" s="5">
        <v>14261.87</v>
      </c>
      <c r="I12982" s="5">
        <v>14261.8652</v>
      </c>
      <c r="J12982" s="5">
        <v>4.80000000061409E-3</v>
      </c>
      <c r="K12982" s="5">
        <v>14261.87</v>
      </c>
      <c r="L12982" s="5">
        <v>0</v>
      </c>
      <c r="M12982" t="str">
        <f>IF(ISERROR(VLOOKUP(A12982,'[1]Ecart validé'!$A:$A,1,FALSE)),Z12982,"Ecart Validé")</f>
        <v>valid</v>
      </c>
      <c r="R12982" t="s">
        <v>30</v>
      </c>
      <c r="X12982"/>
      <c r="Y12982"/>
      <c r="Z12982" t="s">
        <v>31</v>
      </c>
    </row>
    <row r="12983" spans="1:26" x14ac:dyDescent="0.3">
      <c r="A12983" t="s">
        <v>15964</v>
      </c>
      <c r="B12983" t="s">
        <v>15873</v>
      </c>
      <c r="C12983" t="s">
        <v>15965</v>
      </c>
      <c r="D12983" t="str">
        <f>+VLOOKUP(C12983,Param!K:L,2,FALSE)</f>
        <v>GymPL sp. z o.o.</v>
      </c>
      <c r="E12983">
        <v>15014010</v>
      </c>
      <c r="F12983" t="s">
        <v>8260</v>
      </c>
      <c r="G12983" t="s">
        <v>15876</v>
      </c>
      <c r="H12983" s="5">
        <v>28.31</v>
      </c>
      <c r="I12983" s="5">
        <v>28.314</v>
      </c>
      <c r="J12983" s="5">
        <v>-4.0000000000013297E-3</v>
      </c>
      <c r="K12983" s="5">
        <v>28.31</v>
      </c>
      <c r="L12983" s="5">
        <v>0</v>
      </c>
      <c r="M12983" t="str">
        <f>IF(ISERROR(VLOOKUP(A12983,'[1]Ecart validé'!$A:$A,1,FALSE)),Z12983,"Ecart Validé")</f>
        <v>valid</v>
      </c>
      <c r="R12983" t="s">
        <v>30</v>
      </c>
      <c r="X12983"/>
      <c r="Y12983"/>
      <c r="Z12983" t="s">
        <v>31</v>
      </c>
    </row>
    <row r="12984" spans="1:26" x14ac:dyDescent="0.3">
      <c r="A12984" t="s">
        <v>15966</v>
      </c>
      <c r="B12984" t="s">
        <v>15873</v>
      </c>
      <c r="C12984" t="s">
        <v>15965</v>
      </c>
      <c r="D12984" t="str">
        <f>+VLOOKUP(C12984,Param!K:L,2,FALSE)</f>
        <v>GymPL sp. z o.o.</v>
      </c>
      <c r="E12984">
        <v>15014010</v>
      </c>
      <c r="F12984" t="s">
        <v>8262</v>
      </c>
      <c r="G12984" t="s">
        <v>15876</v>
      </c>
      <c r="H12984" s="5">
        <v>90.61</v>
      </c>
      <c r="I12984" s="5">
        <v>90.6096</v>
      </c>
      <c r="J12984" s="5">
        <v>3.9999999999906701E-4</v>
      </c>
      <c r="K12984" s="5">
        <v>90.61</v>
      </c>
      <c r="L12984" s="5">
        <v>0</v>
      </c>
      <c r="M12984" t="str">
        <f>IF(ISERROR(VLOOKUP(A12984,'[1]Ecart validé'!$A:$A,1,FALSE)),Z12984,"Ecart Validé")</f>
        <v>valid</v>
      </c>
      <c r="R12984" t="s">
        <v>30</v>
      </c>
      <c r="X12984"/>
      <c r="Y12984"/>
      <c r="Z12984" t="s">
        <v>31</v>
      </c>
    </row>
    <row r="12985" spans="1:26" x14ac:dyDescent="0.3">
      <c r="A12985" t="s">
        <v>15967</v>
      </c>
      <c r="B12985" t="s">
        <v>15873</v>
      </c>
      <c r="C12985" t="s">
        <v>15965</v>
      </c>
      <c r="D12985" t="str">
        <f>+VLOOKUP(C12985,Param!K:L,2,FALSE)</f>
        <v>GymPL sp. z o.o.</v>
      </c>
      <c r="E12985">
        <v>15014010</v>
      </c>
      <c r="F12985" t="s">
        <v>8264</v>
      </c>
      <c r="G12985" t="s">
        <v>15876</v>
      </c>
      <c r="H12985" s="5">
        <v>324.7</v>
      </c>
      <c r="I12985" s="5">
        <v>324.70319999999998</v>
      </c>
      <c r="J12985" s="5">
        <v>-3.19999999999254E-3</v>
      </c>
      <c r="K12985" s="5">
        <v>324.7</v>
      </c>
      <c r="L12985" s="5">
        <v>0</v>
      </c>
      <c r="M12985" t="str">
        <f>IF(ISERROR(VLOOKUP(A12985,'[1]Ecart validé'!$A:$A,1,FALSE)),Z12985,"Ecart Validé")</f>
        <v>valid</v>
      </c>
      <c r="R12985" t="s">
        <v>30</v>
      </c>
      <c r="X12985"/>
      <c r="Y12985"/>
      <c r="Z12985" t="s">
        <v>31</v>
      </c>
    </row>
    <row r="12986" spans="1:26" x14ac:dyDescent="0.3">
      <c r="A12986" t="s">
        <v>15968</v>
      </c>
      <c r="B12986" t="s">
        <v>15873</v>
      </c>
      <c r="C12986" t="s">
        <v>15965</v>
      </c>
      <c r="D12986" t="str">
        <f>+VLOOKUP(C12986,Param!K:L,2,FALSE)</f>
        <v>GymPL sp. z o.o.</v>
      </c>
      <c r="E12986">
        <v>15014010</v>
      </c>
      <c r="F12986" t="s">
        <v>8266</v>
      </c>
      <c r="G12986" t="s">
        <v>15876</v>
      </c>
      <c r="H12986" s="5">
        <v>447.36</v>
      </c>
      <c r="I12986" s="5">
        <v>447.36329999999998</v>
      </c>
      <c r="J12986" s="5">
        <v>-3.2999999999674401E-3</v>
      </c>
      <c r="K12986" s="5">
        <v>447.36</v>
      </c>
      <c r="L12986" s="5">
        <v>0</v>
      </c>
      <c r="M12986" t="str">
        <f>IF(ISERROR(VLOOKUP(A12986,'[1]Ecart validé'!$A:$A,1,FALSE)),Z12986,"Ecart Validé")</f>
        <v>valid</v>
      </c>
      <c r="R12986" t="s">
        <v>30</v>
      </c>
      <c r="X12986"/>
      <c r="Y12986"/>
      <c r="Z12986" t="s">
        <v>31</v>
      </c>
    </row>
    <row r="12987" spans="1:26" x14ac:dyDescent="0.3">
      <c r="A12987" t="s">
        <v>15969</v>
      </c>
      <c r="B12987" t="s">
        <v>15873</v>
      </c>
      <c r="C12987" t="s">
        <v>15970</v>
      </c>
      <c r="D12987" t="str">
        <f>+VLOOKUP(C12987,Param!K:L,2,FALSE)</f>
        <v>Hurtownia Owoców i Warzyw Bukat Grzegorz Bukato</v>
      </c>
      <c r="E12987" t="s">
        <v>15971</v>
      </c>
      <c r="F12987" t="s">
        <v>8260</v>
      </c>
      <c r="G12987" t="s">
        <v>15876</v>
      </c>
      <c r="H12987" s="5">
        <v>2830.15</v>
      </c>
      <c r="I12987" s="5">
        <v>2830.154</v>
      </c>
      <c r="J12987" s="5">
        <v>-3.9999999999054099E-3</v>
      </c>
      <c r="K12987" s="5">
        <v>2830.15</v>
      </c>
      <c r="L12987" s="5">
        <v>0</v>
      </c>
      <c r="M12987" t="str">
        <f>IF(ISERROR(VLOOKUP(A12987,'[1]Ecart validé'!$A:$A,1,FALSE)),Z12987,"Ecart Validé")</f>
        <v>valid</v>
      </c>
      <c r="R12987" t="s">
        <v>30</v>
      </c>
      <c r="X12987"/>
      <c r="Y12987"/>
      <c r="Z12987" t="s">
        <v>31</v>
      </c>
    </row>
    <row r="12988" spans="1:26" x14ac:dyDescent="0.3">
      <c r="A12988" t="s">
        <v>15972</v>
      </c>
      <c r="B12988" t="s">
        <v>15873</v>
      </c>
      <c r="C12988" t="s">
        <v>15970</v>
      </c>
      <c r="D12988" t="str">
        <f>+VLOOKUP(C12988,Param!K:L,2,FALSE)</f>
        <v>Hurtownia Owoców i Warzyw Bukat Grzegorz Bukato</v>
      </c>
      <c r="E12988" t="s">
        <v>15971</v>
      </c>
      <c r="F12988" t="s">
        <v>8262</v>
      </c>
      <c r="G12988" t="s">
        <v>15876</v>
      </c>
      <c r="H12988" s="5">
        <v>11684.06</v>
      </c>
      <c r="I12988" s="5">
        <v>11684.06</v>
      </c>
      <c r="J12988" s="5">
        <v>0</v>
      </c>
      <c r="K12988" s="5">
        <v>11684.06</v>
      </c>
      <c r="L12988" s="5">
        <v>0</v>
      </c>
      <c r="M12988" t="str">
        <f>IF(ISERROR(VLOOKUP(A12988,'[1]Ecart validé'!$A:$A,1,FALSE)),Z12988,"Ecart Validé")</f>
        <v>valid</v>
      </c>
      <c r="R12988" t="s">
        <v>30</v>
      </c>
      <c r="X12988"/>
      <c r="Y12988"/>
      <c r="Z12988" t="s">
        <v>31</v>
      </c>
    </row>
    <row r="12989" spans="1:26" x14ac:dyDescent="0.3">
      <c r="A12989" t="s">
        <v>15973</v>
      </c>
      <c r="B12989" t="s">
        <v>15873</v>
      </c>
      <c r="C12989" t="s">
        <v>15970</v>
      </c>
      <c r="D12989" t="str">
        <f>+VLOOKUP(C12989,Param!K:L,2,FALSE)</f>
        <v>Hurtownia Owoców i Warzyw Bukat Grzegorz Bukato</v>
      </c>
      <c r="E12989" t="s">
        <v>15971</v>
      </c>
      <c r="F12989" t="s">
        <v>8264</v>
      </c>
      <c r="G12989" t="s">
        <v>15876</v>
      </c>
      <c r="H12989" s="5">
        <v>32694.959999999999</v>
      </c>
      <c r="I12989" s="5">
        <v>32694.955000000002</v>
      </c>
      <c r="J12989" s="5">
        <v>4.9999999973806501E-3</v>
      </c>
      <c r="K12989" s="5">
        <v>32694.959999999999</v>
      </c>
      <c r="L12989" s="5">
        <v>0</v>
      </c>
      <c r="M12989" t="str">
        <f>IF(ISERROR(VLOOKUP(A12989,'[1]Ecart validé'!$A:$A,1,FALSE)),Z12989,"Ecart Validé")</f>
        <v>valid</v>
      </c>
      <c r="R12989" t="s">
        <v>30</v>
      </c>
      <c r="X12989"/>
      <c r="Y12989"/>
      <c r="Z12989" t="s">
        <v>31</v>
      </c>
    </row>
    <row r="12990" spans="1:26" x14ac:dyDescent="0.3">
      <c r="A12990" t="s">
        <v>15974</v>
      </c>
      <c r="B12990" t="s">
        <v>15873</v>
      </c>
      <c r="C12990" t="s">
        <v>15970</v>
      </c>
      <c r="D12990" t="str">
        <f>+VLOOKUP(C12990,Param!K:L,2,FALSE)</f>
        <v>Hurtownia Owoców i Warzyw Bukat Grzegorz Bukato</v>
      </c>
      <c r="E12990" t="s">
        <v>15971</v>
      </c>
      <c r="F12990" t="s">
        <v>8266</v>
      </c>
      <c r="G12990" t="s">
        <v>15876</v>
      </c>
      <c r="H12990" s="5">
        <v>37834.99</v>
      </c>
      <c r="I12990" s="5">
        <v>37834.987999999998</v>
      </c>
      <c r="J12990" s="5">
        <v>2.0000000004074502E-3</v>
      </c>
      <c r="K12990" s="5">
        <v>37834.99</v>
      </c>
      <c r="L12990" s="5">
        <v>0</v>
      </c>
      <c r="M12990" t="str">
        <f>IF(ISERROR(VLOOKUP(A12990,'[1]Ecart validé'!$A:$A,1,FALSE)),Z12990,"Ecart Validé")</f>
        <v>valid</v>
      </c>
      <c r="R12990" t="s">
        <v>30</v>
      </c>
      <c r="X12990"/>
      <c r="Y12990"/>
      <c r="Z12990" t="s">
        <v>31</v>
      </c>
    </row>
    <row r="12991" spans="1:26" x14ac:dyDescent="0.3">
      <c r="A12991" t="s">
        <v>15975</v>
      </c>
      <c r="B12991" t="s">
        <v>15873</v>
      </c>
      <c r="C12991" t="s">
        <v>15976</v>
      </c>
      <c r="D12991" t="str">
        <f>+VLOOKUP(C12991,Param!K:L,2,FALSE)</f>
        <v>Inter-Mlecz</v>
      </c>
      <c r="E12991">
        <v>16007015</v>
      </c>
      <c r="F12991" t="s">
        <v>8260</v>
      </c>
      <c r="G12991" t="s">
        <v>15876</v>
      </c>
      <c r="H12991" s="5">
        <v>13795.28</v>
      </c>
      <c r="I12991" s="5">
        <v>13795.2757</v>
      </c>
      <c r="J12991" s="5">
        <v>4.3000000005122196E-3</v>
      </c>
      <c r="K12991" s="5">
        <v>13795.28</v>
      </c>
      <c r="L12991" s="5">
        <v>0</v>
      </c>
      <c r="M12991" t="str">
        <f>IF(ISERROR(VLOOKUP(A12991,'[1]Ecart validé'!$A:$A,1,FALSE)),Z12991,"Ecart Validé")</f>
        <v>valid</v>
      </c>
      <c r="R12991" t="s">
        <v>30</v>
      </c>
      <c r="X12991"/>
      <c r="Y12991"/>
      <c r="Z12991" t="s">
        <v>31</v>
      </c>
    </row>
    <row r="12992" spans="1:26" x14ac:dyDescent="0.3">
      <c r="A12992" t="s">
        <v>15977</v>
      </c>
      <c r="B12992" t="s">
        <v>15873</v>
      </c>
      <c r="C12992" t="s">
        <v>15976</v>
      </c>
      <c r="D12992" t="str">
        <f>+VLOOKUP(C12992,Param!K:L,2,FALSE)</f>
        <v>Inter-Mlecz</v>
      </c>
      <c r="E12992">
        <v>16007015</v>
      </c>
      <c r="F12992" t="s">
        <v>8262</v>
      </c>
      <c r="G12992" t="s">
        <v>15876</v>
      </c>
      <c r="H12992" s="5">
        <v>41445.449999999997</v>
      </c>
      <c r="I12992" s="5">
        <v>41445.446600000003</v>
      </c>
      <c r="J12992" s="5">
        <v>3.3999999941443002E-3</v>
      </c>
      <c r="K12992" s="5">
        <v>41445.449999999997</v>
      </c>
      <c r="L12992" s="5">
        <v>0</v>
      </c>
      <c r="M12992" t="str">
        <f>IF(ISERROR(VLOOKUP(A12992,'[1]Ecart validé'!$A:$A,1,FALSE)),Z12992,"Ecart Validé")</f>
        <v>valid</v>
      </c>
      <c r="R12992" t="s">
        <v>30</v>
      </c>
      <c r="X12992"/>
      <c r="Y12992"/>
      <c r="Z12992" t="s">
        <v>31</v>
      </c>
    </row>
    <row r="12993" spans="1:26" x14ac:dyDescent="0.3">
      <c r="A12993" t="s">
        <v>15978</v>
      </c>
      <c r="B12993" t="s">
        <v>15873</v>
      </c>
      <c r="C12993" t="s">
        <v>15976</v>
      </c>
      <c r="D12993" t="str">
        <f>+VLOOKUP(C12993,Param!K:L,2,FALSE)</f>
        <v>Inter-Mlecz</v>
      </c>
      <c r="E12993">
        <v>16007015</v>
      </c>
      <c r="F12993" t="s">
        <v>8264</v>
      </c>
      <c r="G12993" t="s">
        <v>15876</v>
      </c>
      <c r="H12993" s="5">
        <v>84867.09</v>
      </c>
      <c r="I12993" s="5">
        <v>84867.087100000004</v>
      </c>
      <c r="J12993" s="5">
        <v>2.89999999222345E-3</v>
      </c>
      <c r="K12993" s="5">
        <v>84867.09</v>
      </c>
      <c r="L12993" s="5">
        <v>0</v>
      </c>
      <c r="M12993" t="str">
        <f>IF(ISERROR(VLOOKUP(A12993,'[1]Ecart validé'!$A:$A,1,FALSE)),Z12993,"Ecart Validé")</f>
        <v>valid</v>
      </c>
      <c r="R12993" t="s">
        <v>30</v>
      </c>
      <c r="X12993"/>
      <c r="Y12993"/>
      <c r="Z12993" t="s">
        <v>31</v>
      </c>
    </row>
    <row r="12994" spans="1:26" x14ac:dyDescent="0.3">
      <c r="A12994" t="s">
        <v>15979</v>
      </c>
      <c r="B12994" t="s">
        <v>15873</v>
      </c>
      <c r="C12994" t="s">
        <v>15976</v>
      </c>
      <c r="D12994" t="str">
        <f>+VLOOKUP(C12994,Param!K:L,2,FALSE)</f>
        <v>Inter-Mlecz</v>
      </c>
      <c r="E12994">
        <v>16007015</v>
      </c>
      <c r="F12994" t="s">
        <v>8266</v>
      </c>
      <c r="G12994" t="s">
        <v>15876</v>
      </c>
      <c r="H12994" s="5">
        <v>103520.16</v>
      </c>
      <c r="I12994" s="5">
        <v>103520.1623</v>
      </c>
      <c r="J12994" s="5">
        <v>-2.2999999928288101E-3</v>
      </c>
      <c r="K12994" s="5">
        <v>103520.16</v>
      </c>
      <c r="L12994" s="5">
        <v>0</v>
      </c>
      <c r="M12994" t="str">
        <f>IF(ISERROR(VLOOKUP(A12994,'[1]Ecart validé'!$A:$A,1,FALSE)),Z12994,"Ecart Validé")</f>
        <v>valid</v>
      </c>
      <c r="R12994" t="s">
        <v>30</v>
      </c>
      <c r="X12994"/>
      <c r="Y12994"/>
      <c r="Z12994" t="s">
        <v>31</v>
      </c>
    </row>
    <row r="12995" spans="1:26" x14ac:dyDescent="0.3">
      <c r="A12995" t="s">
        <v>15980</v>
      </c>
      <c r="B12995" t="s">
        <v>15873</v>
      </c>
      <c r="C12995" t="s">
        <v>15981</v>
      </c>
      <c r="D12995" t="str">
        <f>+VLOOKUP(C12995,Param!K:L,2,FALSE)</f>
        <v>Janex</v>
      </c>
      <c r="E12995">
        <v>16003005</v>
      </c>
      <c r="F12995" t="s">
        <v>8260</v>
      </c>
      <c r="G12995" t="s">
        <v>15876</v>
      </c>
      <c r="H12995" s="5">
        <v>10770.10300813</v>
      </c>
      <c r="I12995" s="5">
        <v>10770.1047</v>
      </c>
      <c r="J12995" s="5">
        <v>-1.69186991843162E-3</v>
      </c>
      <c r="K12995" s="5">
        <v>10770.10300813</v>
      </c>
      <c r="L12995" s="5">
        <v>0</v>
      </c>
      <c r="M12995" t="str">
        <f>IF(ISERROR(VLOOKUP(A12995,'[1]Ecart validé'!$A:$A,1,FALSE)),Z12995,"Ecart Validé")</f>
        <v>valid</v>
      </c>
      <c r="R12995" t="s">
        <v>30</v>
      </c>
      <c r="X12995"/>
      <c r="Y12995"/>
      <c r="Z12995" t="s">
        <v>31</v>
      </c>
    </row>
    <row r="12996" spans="1:26" x14ac:dyDescent="0.3">
      <c r="A12996" t="s">
        <v>15982</v>
      </c>
      <c r="B12996" t="s">
        <v>15873</v>
      </c>
      <c r="C12996" t="s">
        <v>15981</v>
      </c>
      <c r="D12996" t="str">
        <f>+VLOOKUP(C12996,Param!K:L,2,FALSE)</f>
        <v>Janex</v>
      </c>
      <c r="E12996">
        <v>16003005</v>
      </c>
      <c r="F12996" t="s">
        <v>8262</v>
      </c>
      <c r="G12996" t="s">
        <v>15876</v>
      </c>
      <c r="H12996" s="5">
        <v>25055.407642276401</v>
      </c>
      <c r="I12996" s="5">
        <v>25055.405999999999</v>
      </c>
      <c r="J12996" s="5">
        <v>1.6422764238086501E-3</v>
      </c>
      <c r="K12996" s="5">
        <v>25055.407642276401</v>
      </c>
      <c r="L12996" s="5">
        <v>0</v>
      </c>
      <c r="M12996" t="str">
        <f>IF(ISERROR(VLOOKUP(A12996,'[1]Ecart validé'!$A:$A,1,FALSE)),Z12996,"Ecart Validé")</f>
        <v>valid</v>
      </c>
      <c r="R12996" t="s">
        <v>30</v>
      </c>
      <c r="X12996"/>
      <c r="Y12996"/>
      <c r="Z12996" t="s">
        <v>31</v>
      </c>
    </row>
    <row r="12997" spans="1:26" x14ac:dyDescent="0.3">
      <c r="A12997" t="s">
        <v>15983</v>
      </c>
      <c r="B12997" t="s">
        <v>15873</v>
      </c>
      <c r="C12997" t="s">
        <v>15981</v>
      </c>
      <c r="D12997" t="str">
        <f>+VLOOKUP(C12997,Param!K:L,2,FALSE)</f>
        <v>Janex</v>
      </c>
      <c r="E12997">
        <v>16003005</v>
      </c>
      <c r="F12997" t="s">
        <v>8264</v>
      </c>
      <c r="G12997" t="s">
        <v>15876</v>
      </c>
      <c r="H12997" s="5">
        <v>52816.797642276397</v>
      </c>
      <c r="I12997" s="5">
        <v>52816.804199999999</v>
      </c>
      <c r="J12997" s="5">
        <v>-6.5577235800446899E-3</v>
      </c>
      <c r="K12997" s="5">
        <v>52816.797642276397</v>
      </c>
      <c r="L12997" s="5">
        <v>0</v>
      </c>
      <c r="M12997" t="str">
        <f>IF(ISERROR(VLOOKUP(A12997,'[1]Ecart validé'!$A:$A,1,FALSE)),Z12997,"Ecart Validé")</f>
        <v>valid</v>
      </c>
      <c r="R12997" t="s">
        <v>30</v>
      </c>
      <c r="X12997"/>
      <c r="Y12997"/>
      <c r="Z12997" t="s">
        <v>31</v>
      </c>
    </row>
    <row r="12998" spans="1:26" x14ac:dyDescent="0.3">
      <c r="A12998" t="s">
        <v>15984</v>
      </c>
      <c r="B12998" t="s">
        <v>15873</v>
      </c>
      <c r="C12998" t="s">
        <v>15981</v>
      </c>
      <c r="D12998" t="str">
        <f>+VLOOKUP(C12998,Param!K:L,2,FALSE)</f>
        <v>Janex</v>
      </c>
      <c r="E12998">
        <v>16003005</v>
      </c>
      <c r="F12998" t="s">
        <v>8266</v>
      </c>
      <c r="G12998" t="s">
        <v>15876</v>
      </c>
      <c r="H12998" s="5">
        <v>57213.1499999999</v>
      </c>
      <c r="I12998" s="5">
        <v>57213.152999999998</v>
      </c>
      <c r="J12998" s="5">
        <v>-3.0000000042491501E-3</v>
      </c>
      <c r="K12998" s="5">
        <v>57213.1499999999</v>
      </c>
      <c r="L12998" s="5">
        <v>0</v>
      </c>
      <c r="M12998" t="str">
        <f>IF(ISERROR(VLOOKUP(A12998,'[1]Ecart validé'!$A:$A,1,FALSE)),Z12998,"Ecart Validé")</f>
        <v>valid</v>
      </c>
      <c r="R12998" t="s">
        <v>30</v>
      </c>
      <c r="X12998"/>
      <c r="Y12998"/>
      <c r="Z12998" t="s">
        <v>31</v>
      </c>
    </row>
    <row r="12999" spans="1:26" x14ac:dyDescent="0.3">
      <c r="A12999" t="s">
        <v>15985</v>
      </c>
      <c r="B12999" t="s">
        <v>15873</v>
      </c>
      <c r="C12999" t="s">
        <v>15986</v>
      </c>
      <c r="D12999" t="str">
        <f>+VLOOKUP(C12999,Param!K:L,2,FALSE)</f>
        <v>Kuchnie Świata S.A.</v>
      </c>
      <c r="E12999">
        <v>16002032</v>
      </c>
      <c r="F12999" t="s">
        <v>8260</v>
      </c>
      <c r="G12999" t="s">
        <v>15876</v>
      </c>
      <c r="H12999" s="5">
        <v>2963.11</v>
      </c>
      <c r="I12999" s="5">
        <v>2963.1084000000001</v>
      </c>
      <c r="J12999" s="5">
        <v>1.6000000000531099E-3</v>
      </c>
      <c r="K12999" s="5">
        <v>2963.11</v>
      </c>
      <c r="L12999" s="5">
        <v>0</v>
      </c>
      <c r="M12999" t="str">
        <f>IF(ISERROR(VLOOKUP(A12999,'[1]Ecart validé'!$A:$A,1,FALSE)),Z12999,"Ecart Validé")</f>
        <v>valid</v>
      </c>
      <c r="R12999" t="s">
        <v>30</v>
      </c>
      <c r="X12999"/>
      <c r="Y12999"/>
      <c r="Z12999" t="s">
        <v>31</v>
      </c>
    </row>
    <row r="13000" spans="1:26" x14ac:dyDescent="0.3">
      <c r="A13000" t="s">
        <v>15987</v>
      </c>
      <c r="B13000" t="s">
        <v>15873</v>
      </c>
      <c r="C13000" t="s">
        <v>15986</v>
      </c>
      <c r="D13000" t="str">
        <f>+VLOOKUP(C13000,Param!K:L,2,FALSE)</f>
        <v>Kuchnie Świata S.A.</v>
      </c>
      <c r="E13000">
        <v>16002032</v>
      </c>
      <c r="F13000" t="s">
        <v>8262</v>
      </c>
      <c r="G13000" t="s">
        <v>15876</v>
      </c>
      <c r="H13000" s="5">
        <v>13597</v>
      </c>
      <c r="I13000" s="5">
        <v>13597.0044</v>
      </c>
      <c r="J13000" s="5">
        <v>-4.399999999805E-3</v>
      </c>
      <c r="K13000" s="5">
        <v>13597</v>
      </c>
      <c r="L13000" s="5">
        <v>0</v>
      </c>
      <c r="M13000" t="str">
        <f>IF(ISERROR(VLOOKUP(A13000,'[1]Ecart validé'!$A:$A,1,FALSE)),Z13000,"Ecart Validé")</f>
        <v>valid</v>
      </c>
      <c r="R13000" t="s">
        <v>30</v>
      </c>
      <c r="X13000"/>
      <c r="Y13000"/>
      <c r="Z13000" t="s">
        <v>31</v>
      </c>
    </row>
    <row r="13001" spans="1:26" x14ac:dyDescent="0.3">
      <c r="A13001" t="s">
        <v>15988</v>
      </c>
      <c r="B13001" t="s">
        <v>15873</v>
      </c>
      <c r="C13001" t="s">
        <v>15986</v>
      </c>
      <c r="D13001" t="str">
        <f>+VLOOKUP(C13001,Param!K:L,2,FALSE)</f>
        <v>Kuchnie Świata S.A.</v>
      </c>
      <c r="E13001">
        <v>16002032</v>
      </c>
      <c r="F13001" t="s">
        <v>8264</v>
      </c>
      <c r="G13001" t="s">
        <v>15876</v>
      </c>
      <c r="H13001" s="5">
        <v>29076.23</v>
      </c>
      <c r="I13001" s="5">
        <v>29076.232800000002</v>
      </c>
      <c r="J13001" s="5">
        <v>-2.8000000020256201E-3</v>
      </c>
      <c r="K13001" s="5">
        <v>29076.23</v>
      </c>
      <c r="L13001" s="5">
        <v>0</v>
      </c>
      <c r="M13001" t="str">
        <f>IF(ISERROR(VLOOKUP(A13001,'[1]Ecart validé'!$A:$A,1,FALSE)),Z13001,"Ecart Validé")</f>
        <v>valid</v>
      </c>
      <c r="R13001" t="s">
        <v>30</v>
      </c>
      <c r="X13001"/>
      <c r="Y13001"/>
      <c r="Z13001" t="s">
        <v>31</v>
      </c>
    </row>
    <row r="13002" spans="1:26" x14ac:dyDescent="0.3">
      <c r="A13002" t="s">
        <v>15989</v>
      </c>
      <c r="B13002" t="s">
        <v>15873</v>
      </c>
      <c r="C13002" t="s">
        <v>15986</v>
      </c>
      <c r="D13002" t="str">
        <f>+VLOOKUP(C13002,Param!K:L,2,FALSE)</f>
        <v>Kuchnie Świata S.A.</v>
      </c>
      <c r="E13002">
        <v>16002032</v>
      </c>
      <c r="F13002" t="s">
        <v>8266</v>
      </c>
      <c r="G13002" t="s">
        <v>15876</v>
      </c>
      <c r="H13002" s="5">
        <v>27735.68</v>
      </c>
      <c r="I13002" s="5">
        <v>27735.682799999999</v>
      </c>
      <c r="J13002" s="5">
        <v>-2.79999999838764E-3</v>
      </c>
      <c r="K13002" s="5">
        <v>27735.68</v>
      </c>
      <c r="L13002" s="5">
        <v>0</v>
      </c>
      <c r="M13002" t="str">
        <f>IF(ISERROR(VLOOKUP(A13002,'[1]Ecart validé'!$A:$A,1,FALSE)),Z13002,"Ecart Validé")</f>
        <v>valid</v>
      </c>
      <c r="R13002" t="s">
        <v>30</v>
      </c>
      <c r="X13002"/>
      <c r="Y13002"/>
      <c r="Z13002" t="s">
        <v>31</v>
      </c>
    </row>
    <row r="13003" spans="1:26" x14ac:dyDescent="0.3">
      <c r="A13003" t="s">
        <v>15990</v>
      </c>
      <c r="B13003" t="s">
        <v>15873</v>
      </c>
      <c r="C13003" t="s">
        <v>15991</v>
      </c>
      <c r="D13003" t="str">
        <f>+VLOOKUP(C13003,Param!K:L,2,FALSE)</f>
        <v>Lilu Fruits sp.  z o.o.</v>
      </c>
      <c r="E13003" t="s">
        <v>15992</v>
      </c>
      <c r="F13003" t="s">
        <v>8260</v>
      </c>
      <c r="G13003" t="s">
        <v>15876</v>
      </c>
      <c r="H13003" s="5">
        <v>6692.1</v>
      </c>
      <c r="I13003" s="5">
        <v>6692.1019999999999</v>
      </c>
      <c r="J13003" s="5">
        <v>-1.9999999994979498E-3</v>
      </c>
      <c r="K13003" s="5">
        <v>6692.1</v>
      </c>
      <c r="L13003" s="5">
        <v>0</v>
      </c>
      <c r="M13003" t="str">
        <f>IF(ISERROR(VLOOKUP(A13003,'[1]Ecart validé'!$A:$A,1,FALSE)),Z13003,"Ecart Validé")</f>
        <v>valid</v>
      </c>
      <c r="R13003" t="s">
        <v>30</v>
      </c>
      <c r="X13003"/>
      <c r="Y13003"/>
      <c r="Z13003" t="s">
        <v>31</v>
      </c>
    </row>
    <row r="13004" spans="1:26" x14ac:dyDescent="0.3">
      <c r="A13004" t="s">
        <v>15993</v>
      </c>
      <c r="B13004" t="s">
        <v>15873</v>
      </c>
      <c r="C13004" t="s">
        <v>15991</v>
      </c>
      <c r="D13004" t="str">
        <f>+VLOOKUP(C13004,Param!K:L,2,FALSE)</f>
        <v>Lilu Fruits sp.  z o.o.</v>
      </c>
      <c r="E13004" t="s">
        <v>15992</v>
      </c>
      <c r="F13004" t="s">
        <v>8262</v>
      </c>
      <c r="G13004" t="s">
        <v>15876</v>
      </c>
      <c r="H13004" s="5">
        <v>20658.022520325201</v>
      </c>
      <c r="I13004" s="5">
        <v>20658.024000000001</v>
      </c>
      <c r="J13004" s="5">
        <v>-1.4796747964282899E-3</v>
      </c>
      <c r="K13004" s="5">
        <v>20658.022520325201</v>
      </c>
      <c r="L13004" s="5">
        <v>0</v>
      </c>
      <c r="M13004" t="str">
        <f>IF(ISERROR(VLOOKUP(A13004,'[1]Ecart validé'!$A:$A,1,FALSE)),Z13004,"Ecart Validé")</f>
        <v>valid</v>
      </c>
      <c r="R13004" t="s">
        <v>30</v>
      </c>
      <c r="X13004"/>
      <c r="Y13004"/>
      <c r="Z13004" t="s">
        <v>31</v>
      </c>
    </row>
    <row r="13005" spans="1:26" x14ac:dyDescent="0.3">
      <c r="A13005" t="s">
        <v>15994</v>
      </c>
      <c r="B13005" t="s">
        <v>15873</v>
      </c>
      <c r="C13005" t="s">
        <v>15991</v>
      </c>
      <c r="D13005" t="str">
        <f>+VLOOKUP(C13005,Param!K:L,2,FALSE)</f>
        <v>Lilu Fruits sp.  z o.o.</v>
      </c>
      <c r="E13005" t="s">
        <v>15992</v>
      </c>
      <c r="F13005" t="s">
        <v>8264</v>
      </c>
      <c r="G13005" t="s">
        <v>15876</v>
      </c>
      <c r="H13005" s="5">
        <v>50718.59</v>
      </c>
      <c r="I13005" s="5">
        <v>50718.586000000003</v>
      </c>
      <c r="J13005" s="5">
        <v>3.9999999935389496E-3</v>
      </c>
      <c r="K13005" s="5">
        <v>50718.59</v>
      </c>
      <c r="L13005" s="5">
        <v>0</v>
      </c>
      <c r="M13005" t="str">
        <f>IF(ISERROR(VLOOKUP(A13005,'[1]Ecart validé'!$A:$A,1,FALSE)),Z13005,"Ecart Validé")</f>
        <v>valid</v>
      </c>
      <c r="R13005" t="s">
        <v>30</v>
      </c>
      <c r="X13005"/>
      <c r="Y13005"/>
      <c r="Z13005" t="s">
        <v>31</v>
      </c>
    </row>
    <row r="13006" spans="1:26" x14ac:dyDescent="0.3">
      <c r="A13006" t="s">
        <v>15995</v>
      </c>
      <c r="B13006" t="s">
        <v>15873</v>
      </c>
      <c r="C13006" t="s">
        <v>15991</v>
      </c>
      <c r="D13006" t="str">
        <f>+VLOOKUP(C13006,Param!K:L,2,FALSE)</f>
        <v>Lilu Fruits sp.  z o.o.</v>
      </c>
      <c r="E13006" t="s">
        <v>15992</v>
      </c>
      <c r="F13006" t="s">
        <v>8266</v>
      </c>
      <c r="G13006" t="s">
        <v>15876</v>
      </c>
      <c r="H13006" s="5">
        <v>37336.480000000003</v>
      </c>
      <c r="I13006" s="5">
        <v>37336.476000000002</v>
      </c>
      <c r="J13006" s="5">
        <v>4.0000000008149003E-3</v>
      </c>
      <c r="K13006" s="5">
        <v>37336.480000000003</v>
      </c>
      <c r="L13006" s="5">
        <v>0</v>
      </c>
      <c r="M13006" t="str">
        <f>IF(ISERROR(VLOOKUP(A13006,'[1]Ecart validé'!$A:$A,1,FALSE)),Z13006,"Ecart Validé")</f>
        <v>valid</v>
      </c>
      <c r="R13006" t="s">
        <v>30</v>
      </c>
      <c r="X13006"/>
      <c r="Y13006"/>
      <c r="Z13006" t="s">
        <v>31</v>
      </c>
    </row>
    <row r="13007" spans="1:26" x14ac:dyDescent="0.3">
      <c r="A13007" t="s">
        <v>15996</v>
      </c>
      <c r="B13007" t="s">
        <v>15873</v>
      </c>
      <c r="C13007" t="s">
        <v>15997</v>
      </c>
      <c r="D13007" t="str">
        <f>+VLOOKUP(C13007,Param!K:L,2,FALSE)</f>
        <v>Oshee Polska sp.  z o.o.</v>
      </c>
      <c r="E13007" t="s">
        <v>15998</v>
      </c>
      <c r="F13007" t="s">
        <v>8260</v>
      </c>
      <c r="G13007" t="s">
        <v>15876</v>
      </c>
      <c r="H13007" s="5">
        <v>5624.19</v>
      </c>
      <c r="I13007" s="5">
        <v>5624.1863999999996</v>
      </c>
      <c r="J13007" s="5">
        <v>3.6000000000058199E-3</v>
      </c>
      <c r="K13007" s="5">
        <v>5624.19</v>
      </c>
      <c r="L13007" s="5">
        <v>0</v>
      </c>
      <c r="M13007" t="str">
        <f>IF(ISERROR(VLOOKUP(A13007,'[1]Ecart validé'!$A:$A,1,FALSE)),Z13007,"Ecart Validé")</f>
        <v>valid</v>
      </c>
      <c r="R13007" t="s">
        <v>30</v>
      </c>
      <c r="X13007"/>
      <c r="Y13007"/>
      <c r="Z13007" t="s">
        <v>31</v>
      </c>
    </row>
    <row r="13008" spans="1:26" x14ac:dyDescent="0.3">
      <c r="A13008" t="s">
        <v>15999</v>
      </c>
      <c r="B13008" t="s">
        <v>15873</v>
      </c>
      <c r="C13008" t="s">
        <v>15997</v>
      </c>
      <c r="D13008" t="str">
        <f>+VLOOKUP(C13008,Param!K:L,2,FALSE)</f>
        <v>Oshee Polska sp.  z o.o.</v>
      </c>
      <c r="E13008" t="s">
        <v>15998</v>
      </c>
      <c r="F13008" t="s">
        <v>8262</v>
      </c>
      <c r="G13008" t="s">
        <v>15876</v>
      </c>
      <c r="H13008" s="5">
        <v>12984.8016260162</v>
      </c>
      <c r="I13008" s="5">
        <v>12984.8004</v>
      </c>
      <c r="J13008" s="5">
        <v>1.2260162602615299E-3</v>
      </c>
      <c r="K13008" s="5">
        <v>12984.8016260162</v>
      </c>
      <c r="L13008" s="5">
        <v>0</v>
      </c>
      <c r="M13008" t="str">
        <f>IF(ISERROR(VLOOKUP(A13008,'[1]Ecart validé'!$A:$A,1,FALSE)),Z13008,"Ecart Validé")</f>
        <v>valid</v>
      </c>
      <c r="R13008" t="s">
        <v>30</v>
      </c>
      <c r="X13008"/>
      <c r="Y13008"/>
      <c r="Z13008" t="s">
        <v>31</v>
      </c>
    </row>
    <row r="13009" spans="1:26" x14ac:dyDescent="0.3">
      <c r="A13009" t="s">
        <v>16000</v>
      </c>
      <c r="B13009" t="s">
        <v>15873</v>
      </c>
      <c r="C13009" t="s">
        <v>15997</v>
      </c>
      <c r="D13009" t="str">
        <f>+VLOOKUP(C13009,Param!K:L,2,FALSE)</f>
        <v>Oshee Polska sp.  z o.o.</v>
      </c>
      <c r="E13009" t="s">
        <v>15998</v>
      </c>
      <c r="F13009" t="s">
        <v>8264</v>
      </c>
      <c r="G13009" t="s">
        <v>15876</v>
      </c>
      <c r="H13009" s="5">
        <v>33987.769999999997</v>
      </c>
      <c r="I13009" s="5">
        <v>33987.767399999997</v>
      </c>
      <c r="J13009" s="5">
        <v>2.59999999980209E-3</v>
      </c>
      <c r="K13009" s="5">
        <v>33987.769999999997</v>
      </c>
      <c r="L13009" s="5">
        <v>0</v>
      </c>
      <c r="M13009" t="str">
        <f>IF(ISERROR(VLOOKUP(A13009,'[1]Ecart validé'!$A:$A,1,FALSE)),Z13009,"Ecart Validé")</f>
        <v>valid</v>
      </c>
      <c r="R13009" t="s">
        <v>30</v>
      </c>
      <c r="X13009"/>
      <c r="Y13009"/>
      <c r="Z13009" t="s">
        <v>31</v>
      </c>
    </row>
    <row r="13010" spans="1:26" x14ac:dyDescent="0.3">
      <c r="A13010" t="s">
        <v>16001</v>
      </c>
      <c r="B13010" t="s">
        <v>15873</v>
      </c>
      <c r="C13010" t="s">
        <v>15997</v>
      </c>
      <c r="D13010" t="str">
        <f>+VLOOKUP(C13010,Param!K:L,2,FALSE)</f>
        <v>Oshee Polska sp.  z o.o.</v>
      </c>
      <c r="E13010" t="s">
        <v>15998</v>
      </c>
      <c r="F13010" t="s">
        <v>8266</v>
      </c>
      <c r="G13010" t="s">
        <v>15876</v>
      </c>
      <c r="H13010" s="5">
        <v>29062.18</v>
      </c>
      <c r="I13010" s="5">
        <v>29062.184399999998</v>
      </c>
      <c r="J13010" s="5">
        <v>-4.3999999979860097E-3</v>
      </c>
      <c r="K13010" s="5">
        <v>29062.18</v>
      </c>
      <c r="L13010" s="5">
        <v>0</v>
      </c>
      <c r="M13010" t="str">
        <f>IF(ISERROR(VLOOKUP(A13010,'[1]Ecart validé'!$A:$A,1,FALSE)),Z13010,"Ecart Validé")</f>
        <v>valid</v>
      </c>
      <c r="R13010" t="s">
        <v>30</v>
      </c>
      <c r="X13010"/>
      <c r="Y13010"/>
      <c r="Z13010" t="s">
        <v>31</v>
      </c>
    </row>
    <row r="13011" spans="1:26" x14ac:dyDescent="0.3">
      <c r="A13011" t="s">
        <v>16002</v>
      </c>
      <c r="B13011" t="s">
        <v>15873</v>
      </c>
      <c r="C13011" t="s">
        <v>16003</v>
      </c>
      <c r="D13011" t="str">
        <f>+VLOOKUP(C13011,Param!K:L,2,FALSE)</f>
        <v>Promiwex J.Foltański,J.Krawczyk s.c.</v>
      </c>
      <c r="E13011" t="s">
        <v>16004</v>
      </c>
      <c r="F13011" t="s">
        <v>8260</v>
      </c>
      <c r="G13011" t="s">
        <v>15876</v>
      </c>
      <c r="H13011" s="5">
        <v>6452.89</v>
      </c>
      <c r="I13011" s="5">
        <v>6452.8879999999999</v>
      </c>
      <c r="J13011" s="5">
        <v>2.0000000004074502E-3</v>
      </c>
      <c r="K13011" s="5">
        <v>6452.89</v>
      </c>
      <c r="L13011" s="5">
        <v>0</v>
      </c>
      <c r="M13011" t="str">
        <f>IF(ISERROR(VLOOKUP(A13011,'[1]Ecart validé'!$A:$A,1,FALSE)),Z13011,"Ecart Validé")</f>
        <v>valid</v>
      </c>
      <c r="R13011" t="s">
        <v>30</v>
      </c>
      <c r="X13011"/>
      <c r="Y13011"/>
      <c r="Z13011" t="s">
        <v>31</v>
      </c>
    </row>
    <row r="13012" spans="1:26" x14ac:dyDescent="0.3">
      <c r="A13012" t="s">
        <v>16005</v>
      </c>
      <c r="B13012" t="s">
        <v>15873</v>
      </c>
      <c r="C13012" t="s">
        <v>16003</v>
      </c>
      <c r="D13012" t="str">
        <f>+VLOOKUP(C13012,Param!K:L,2,FALSE)</f>
        <v>Promiwex J.Foltański,J.Krawczyk s.c.</v>
      </c>
      <c r="E13012" t="s">
        <v>16004</v>
      </c>
      <c r="F13012" t="s">
        <v>8262</v>
      </c>
      <c r="G13012" t="s">
        <v>15876</v>
      </c>
      <c r="H13012" s="5">
        <v>13685.8736585365</v>
      </c>
      <c r="I13012" s="5">
        <v>13685.870999999999</v>
      </c>
      <c r="J13012" s="5">
        <v>2.6585365867504099E-3</v>
      </c>
      <c r="K13012" s="5">
        <v>13685.8736585365</v>
      </c>
      <c r="L13012" s="5">
        <v>0</v>
      </c>
      <c r="M13012" t="str">
        <f>IF(ISERROR(VLOOKUP(A13012,'[1]Ecart validé'!$A:$A,1,FALSE)),Z13012,"Ecart Validé")</f>
        <v>valid</v>
      </c>
      <c r="R13012" t="s">
        <v>30</v>
      </c>
      <c r="X13012"/>
      <c r="Y13012"/>
      <c r="Z13012" t="s">
        <v>31</v>
      </c>
    </row>
    <row r="13013" spans="1:26" x14ac:dyDescent="0.3">
      <c r="A13013" t="s">
        <v>16006</v>
      </c>
      <c r="B13013" t="s">
        <v>15873</v>
      </c>
      <c r="C13013" t="s">
        <v>16003</v>
      </c>
      <c r="D13013" t="str">
        <f>+VLOOKUP(C13013,Param!K:L,2,FALSE)</f>
        <v>Promiwex J.Foltański,J.Krawczyk s.c.</v>
      </c>
      <c r="E13013" t="s">
        <v>16004</v>
      </c>
      <c r="F13013" t="s">
        <v>8264</v>
      </c>
      <c r="G13013" t="s">
        <v>15876</v>
      </c>
      <c r="H13013" s="5">
        <v>26321.757317073101</v>
      </c>
      <c r="I13013" s="5">
        <v>26321.758999999998</v>
      </c>
      <c r="J13013" s="5">
        <v>-1.68292682792525E-3</v>
      </c>
      <c r="K13013" s="5">
        <v>26321.757317073101</v>
      </c>
      <c r="L13013" s="5">
        <v>0</v>
      </c>
      <c r="M13013" t="str">
        <f>IF(ISERROR(VLOOKUP(A13013,'[1]Ecart validé'!$A:$A,1,FALSE)),Z13013,"Ecart Validé")</f>
        <v>valid</v>
      </c>
      <c r="R13013" t="s">
        <v>30</v>
      </c>
      <c r="X13013"/>
      <c r="Y13013"/>
      <c r="Z13013" t="s">
        <v>31</v>
      </c>
    </row>
    <row r="13014" spans="1:26" x14ac:dyDescent="0.3">
      <c r="A13014" t="s">
        <v>16007</v>
      </c>
      <c r="B13014" t="s">
        <v>15873</v>
      </c>
      <c r="C13014" t="s">
        <v>16003</v>
      </c>
      <c r="D13014" t="str">
        <f>+VLOOKUP(C13014,Param!K:L,2,FALSE)</f>
        <v>Promiwex J.Foltański,J.Krawczyk s.c.</v>
      </c>
      <c r="E13014" t="s">
        <v>16004</v>
      </c>
      <c r="F13014" t="s">
        <v>8266</v>
      </c>
      <c r="G13014" t="s">
        <v>15876</v>
      </c>
      <c r="H13014" s="5">
        <v>21847.88</v>
      </c>
      <c r="I13014" s="5">
        <v>21847.878000000001</v>
      </c>
      <c r="J13014" s="5">
        <v>2.0000000004074502E-3</v>
      </c>
      <c r="K13014" s="5">
        <v>21847.88</v>
      </c>
      <c r="L13014" s="5">
        <v>0</v>
      </c>
      <c r="M13014" t="str">
        <f>IF(ISERROR(VLOOKUP(A13014,'[1]Ecart validé'!$A:$A,1,FALSE)),Z13014,"Ecart Validé")</f>
        <v>valid</v>
      </c>
      <c r="R13014" t="s">
        <v>30</v>
      </c>
      <c r="X13014"/>
      <c r="Y13014"/>
      <c r="Z13014" t="s">
        <v>31</v>
      </c>
    </row>
    <row r="13015" spans="1:26" x14ac:dyDescent="0.3">
      <c r="A13015" t="s">
        <v>16008</v>
      </c>
      <c r="B13015" t="s">
        <v>15873</v>
      </c>
      <c r="C13015" t="s">
        <v>16009</v>
      </c>
      <c r="D13015" t="str">
        <f>+VLOOKUP(C13015,Param!K:L,2,FALSE)</f>
        <v>Przedsiębiorstwo Handlowo-Usługowe Sprocket</v>
      </c>
      <c r="E13015">
        <v>16007020</v>
      </c>
      <c r="F13015" t="s">
        <v>8260</v>
      </c>
      <c r="G13015" t="s">
        <v>15876</v>
      </c>
      <c r="H13015" s="5">
        <v>1392.53</v>
      </c>
      <c r="I13015" s="5">
        <v>1392.5255999999999</v>
      </c>
      <c r="J13015" s="5">
        <v>4.4000000000323702E-3</v>
      </c>
      <c r="K13015" s="5">
        <v>1392.53</v>
      </c>
      <c r="L13015" s="5">
        <v>0</v>
      </c>
      <c r="M13015" t="str">
        <f>IF(ISERROR(VLOOKUP(A13015,'[1]Ecart validé'!$A:$A,1,FALSE)),Z13015,"Ecart Validé")</f>
        <v>valid</v>
      </c>
      <c r="R13015" t="s">
        <v>30</v>
      </c>
      <c r="X13015"/>
      <c r="Y13015"/>
      <c r="Z13015" t="s">
        <v>31</v>
      </c>
    </row>
    <row r="13016" spans="1:26" x14ac:dyDescent="0.3">
      <c r="A13016" t="s">
        <v>16010</v>
      </c>
      <c r="B13016" t="s">
        <v>15873</v>
      </c>
      <c r="C13016" t="s">
        <v>16009</v>
      </c>
      <c r="D13016" t="str">
        <f>+VLOOKUP(C13016,Param!K:L,2,FALSE)</f>
        <v>Przedsiębiorstwo Handlowo-Usługowe Sprocket</v>
      </c>
      <c r="E13016">
        <v>16007020</v>
      </c>
      <c r="F13016" t="s">
        <v>8262</v>
      </c>
      <c r="G13016" t="s">
        <v>15876</v>
      </c>
      <c r="H13016" s="5">
        <v>2669.3</v>
      </c>
      <c r="I13016" s="5">
        <v>2669.2997999999998</v>
      </c>
      <c r="J13016" s="5">
        <v>2.00000000404543E-4</v>
      </c>
      <c r="K13016" s="5">
        <v>2669.3</v>
      </c>
      <c r="L13016" s="5">
        <v>0</v>
      </c>
      <c r="M13016" t="str">
        <f>IF(ISERROR(VLOOKUP(A13016,'[1]Ecart validé'!$A:$A,1,FALSE)),Z13016,"Ecart Validé")</f>
        <v>valid</v>
      </c>
      <c r="R13016" t="s">
        <v>30</v>
      </c>
      <c r="X13016"/>
      <c r="Y13016"/>
      <c r="Z13016" t="s">
        <v>31</v>
      </c>
    </row>
    <row r="13017" spans="1:26" x14ac:dyDescent="0.3">
      <c r="A13017" t="s">
        <v>16011</v>
      </c>
      <c r="B13017" t="s">
        <v>15873</v>
      </c>
      <c r="C13017" t="s">
        <v>16009</v>
      </c>
      <c r="D13017" t="str">
        <f>+VLOOKUP(C13017,Param!K:L,2,FALSE)</f>
        <v>Przedsiębiorstwo Handlowo-Usługowe Sprocket</v>
      </c>
      <c r="E13017">
        <v>16007020</v>
      </c>
      <c r="F13017" t="s">
        <v>8264</v>
      </c>
      <c r="G13017" t="s">
        <v>15876</v>
      </c>
      <c r="H13017" s="5">
        <v>4866.57</v>
      </c>
      <c r="I13017" s="5">
        <v>4866.5735999999997</v>
      </c>
      <c r="J13017" s="5">
        <v>-3.6000000000058199E-3</v>
      </c>
      <c r="K13017" s="5">
        <v>4866.57</v>
      </c>
      <c r="L13017" s="5">
        <v>0</v>
      </c>
      <c r="M13017" t="str">
        <f>IF(ISERROR(VLOOKUP(A13017,'[1]Ecart validé'!$A:$A,1,FALSE)),Z13017,"Ecart Validé")</f>
        <v>valid</v>
      </c>
      <c r="R13017" t="s">
        <v>30</v>
      </c>
      <c r="X13017"/>
      <c r="Y13017"/>
      <c r="Z13017" t="s">
        <v>31</v>
      </c>
    </row>
    <row r="13018" spans="1:26" x14ac:dyDescent="0.3">
      <c r="A13018" t="s">
        <v>16012</v>
      </c>
      <c r="B13018" t="s">
        <v>15873</v>
      </c>
      <c r="C13018" t="s">
        <v>16009</v>
      </c>
      <c r="D13018" t="str">
        <f>+VLOOKUP(C13018,Param!K:L,2,FALSE)</f>
        <v>Przedsiębiorstwo Handlowo-Usługowe Sprocket</v>
      </c>
      <c r="E13018">
        <v>16007020</v>
      </c>
      <c r="F13018" t="s">
        <v>8266</v>
      </c>
      <c r="G13018" t="s">
        <v>15876</v>
      </c>
      <c r="H13018" s="5">
        <v>3343.23</v>
      </c>
      <c r="I13018" s="5">
        <v>3343.2276000000002</v>
      </c>
      <c r="J13018" s="5">
        <v>2.3999999998522898E-3</v>
      </c>
      <c r="K13018" s="5">
        <v>3343.23</v>
      </c>
      <c r="L13018" s="5">
        <v>0</v>
      </c>
      <c r="M13018" t="str">
        <f>IF(ISERROR(VLOOKUP(A13018,'[1]Ecart validé'!$A:$A,1,FALSE)),Z13018,"Ecart Validé")</f>
        <v>valid</v>
      </c>
      <c r="R13018" t="s">
        <v>30</v>
      </c>
      <c r="X13018"/>
      <c r="Y13018"/>
      <c r="Z13018" t="s">
        <v>31</v>
      </c>
    </row>
    <row r="13019" spans="1:26" x14ac:dyDescent="0.3">
      <c r="A13019" t="s">
        <v>16013</v>
      </c>
      <c r="B13019" t="s">
        <v>15873</v>
      </c>
      <c r="C13019" t="s">
        <v>16014</v>
      </c>
      <c r="D13019" t="str">
        <f>+VLOOKUP(C13019,Param!K:L,2,FALSE)</f>
        <v>Przedsiębiorstwo Savpol sp. z o.o.s.k.</v>
      </c>
      <c r="E13019" t="s">
        <v>16015</v>
      </c>
      <c r="F13019" t="s">
        <v>8260</v>
      </c>
      <c r="G13019" t="s">
        <v>15876</v>
      </c>
      <c r="H13019" s="5">
        <v>1181.81</v>
      </c>
      <c r="I13019" s="5">
        <v>1181.81</v>
      </c>
      <c r="J13019" s="5">
        <v>0</v>
      </c>
      <c r="K13019" s="5">
        <v>1181.81</v>
      </c>
      <c r="L13019" s="5">
        <v>0</v>
      </c>
      <c r="M13019" t="str">
        <f>IF(ISERROR(VLOOKUP(A13019,'[1]Ecart validé'!$A:$A,1,FALSE)),Z13019,"Ecart Validé")</f>
        <v>valid</v>
      </c>
      <c r="R13019" t="s">
        <v>30</v>
      </c>
      <c r="X13019"/>
      <c r="Y13019"/>
      <c r="Z13019" t="s">
        <v>31</v>
      </c>
    </row>
    <row r="13020" spans="1:26" x14ac:dyDescent="0.3">
      <c r="A13020" t="s">
        <v>16016</v>
      </c>
      <c r="B13020" t="s">
        <v>15873</v>
      </c>
      <c r="C13020" t="s">
        <v>16014</v>
      </c>
      <c r="D13020" t="str">
        <f>+VLOOKUP(C13020,Param!K:L,2,FALSE)</f>
        <v>Przedsiębiorstwo Savpol sp. z o.o.s.k.</v>
      </c>
      <c r="E13020" t="s">
        <v>16015</v>
      </c>
      <c r="F13020" t="s">
        <v>8262</v>
      </c>
      <c r="G13020" t="s">
        <v>15876</v>
      </c>
      <c r="H13020" s="5">
        <v>1472.03</v>
      </c>
      <c r="I13020" s="5">
        <v>1472.03</v>
      </c>
      <c r="J13020" s="5">
        <v>0</v>
      </c>
      <c r="K13020" s="5">
        <v>1472.03</v>
      </c>
      <c r="L13020" s="5">
        <v>0</v>
      </c>
      <c r="M13020" t="str">
        <f>IF(ISERROR(VLOOKUP(A13020,'[1]Ecart validé'!$A:$A,1,FALSE)),Z13020,"Ecart Validé")</f>
        <v>valid</v>
      </c>
      <c r="R13020" t="s">
        <v>30</v>
      </c>
      <c r="X13020"/>
      <c r="Y13020"/>
      <c r="Z13020" t="s">
        <v>31</v>
      </c>
    </row>
    <row r="13021" spans="1:26" x14ac:dyDescent="0.3">
      <c r="A13021" t="s">
        <v>16017</v>
      </c>
      <c r="B13021" t="s">
        <v>15873</v>
      </c>
      <c r="C13021" t="s">
        <v>16014</v>
      </c>
      <c r="D13021" t="str">
        <f>+VLOOKUP(C13021,Param!K:L,2,FALSE)</f>
        <v>Przedsiębiorstwo Savpol sp. z o.o.s.k.</v>
      </c>
      <c r="E13021" t="s">
        <v>16015</v>
      </c>
      <c r="F13021" t="s">
        <v>8264</v>
      </c>
      <c r="G13021" t="s">
        <v>15876</v>
      </c>
      <c r="H13021" s="5">
        <v>2758.91</v>
      </c>
      <c r="I13021" s="5">
        <v>2758.91</v>
      </c>
      <c r="J13021" s="5">
        <v>0</v>
      </c>
      <c r="K13021" s="5">
        <v>2758.91</v>
      </c>
      <c r="L13021" s="5">
        <v>0</v>
      </c>
      <c r="M13021" t="str">
        <f>IF(ISERROR(VLOOKUP(A13021,'[1]Ecart validé'!$A:$A,1,FALSE)),Z13021,"Ecart Validé")</f>
        <v>valid</v>
      </c>
      <c r="R13021" t="s">
        <v>30</v>
      </c>
      <c r="X13021"/>
      <c r="Y13021"/>
      <c r="Z13021" t="s">
        <v>31</v>
      </c>
    </row>
    <row r="13022" spans="1:26" x14ac:dyDescent="0.3">
      <c r="A13022" t="s">
        <v>16018</v>
      </c>
      <c r="B13022" t="s">
        <v>15873</v>
      </c>
      <c r="C13022" t="s">
        <v>16014</v>
      </c>
      <c r="D13022" t="str">
        <f>+VLOOKUP(C13022,Param!K:L,2,FALSE)</f>
        <v>Przedsiębiorstwo Savpol sp. z o.o.s.k.</v>
      </c>
      <c r="E13022" t="s">
        <v>16015</v>
      </c>
      <c r="F13022" t="s">
        <v>8266</v>
      </c>
      <c r="G13022" t="s">
        <v>15876</v>
      </c>
      <c r="H13022" s="5">
        <v>2637.32</v>
      </c>
      <c r="I13022" s="5">
        <v>2637.32</v>
      </c>
      <c r="J13022" s="5">
        <v>0</v>
      </c>
      <c r="K13022" s="5">
        <v>2637.32</v>
      </c>
      <c r="L13022" s="5">
        <v>0</v>
      </c>
      <c r="M13022" t="str">
        <f>IF(ISERROR(VLOOKUP(A13022,'[1]Ecart validé'!$A:$A,1,FALSE)),Z13022,"Ecart Validé")</f>
        <v>valid</v>
      </c>
      <c r="R13022" t="s">
        <v>30</v>
      </c>
      <c r="X13022"/>
      <c r="Y13022"/>
      <c r="Z13022" t="s">
        <v>31</v>
      </c>
    </row>
    <row r="13023" spans="1:26" x14ac:dyDescent="0.3">
      <c r="A13023" t="s">
        <v>16019</v>
      </c>
      <c r="B13023" t="s">
        <v>15873</v>
      </c>
      <c r="C13023" t="s">
        <v>16020</v>
      </c>
      <c r="D13023" t="str">
        <f>+VLOOKUP(C13023,Param!K:L,2,FALSE)</f>
        <v>Remax</v>
      </c>
      <c r="E13023">
        <v>16007025</v>
      </c>
      <c r="F13023" t="s">
        <v>8260</v>
      </c>
      <c r="G13023" t="s">
        <v>15876</v>
      </c>
      <c r="H13023" s="5">
        <v>7188.23</v>
      </c>
      <c r="I13023" s="5">
        <v>7188.2350999999999</v>
      </c>
      <c r="J13023" s="5">
        <v>-5.1000000003114101E-3</v>
      </c>
      <c r="K13023" s="5">
        <v>7188.23</v>
      </c>
      <c r="L13023" s="5">
        <v>0</v>
      </c>
      <c r="M13023" t="str">
        <f>IF(ISERROR(VLOOKUP(A13023,'[1]Ecart validé'!$A:$A,1,FALSE)),Z13023,"Ecart Validé")</f>
        <v>valid</v>
      </c>
      <c r="R13023" t="s">
        <v>30</v>
      </c>
      <c r="X13023"/>
      <c r="Y13023"/>
      <c r="Z13023" t="s">
        <v>31</v>
      </c>
    </row>
    <row r="13024" spans="1:26" x14ac:dyDescent="0.3">
      <c r="A13024" t="s">
        <v>16021</v>
      </c>
      <c r="B13024" t="s">
        <v>15873</v>
      </c>
      <c r="C13024" t="s">
        <v>16020</v>
      </c>
      <c r="D13024" t="str">
        <f>+VLOOKUP(C13024,Param!K:L,2,FALSE)</f>
        <v>Remax</v>
      </c>
      <c r="E13024">
        <v>16007025</v>
      </c>
      <c r="F13024" t="s">
        <v>8264</v>
      </c>
      <c r="G13024" t="s">
        <v>15876</v>
      </c>
      <c r="H13024" s="5">
        <v>35575.29</v>
      </c>
      <c r="I13024" s="5">
        <v>35575.289700000001</v>
      </c>
      <c r="J13024" s="5">
        <v>2.9999999969732E-4</v>
      </c>
      <c r="K13024" s="5">
        <v>35575.29</v>
      </c>
      <c r="L13024" s="5">
        <v>0</v>
      </c>
      <c r="M13024" t="str">
        <f>IF(ISERROR(VLOOKUP(A13024,'[1]Ecart validé'!$A:$A,1,FALSE)),Z13024,"Ecart Validé")</f>
        <v>valid</v>
      </c>
      <c r="R13024" t="s">
        <v>30</v>
      </c>
      <c r="X13024"/>
      <c r="Y13024"/>
      <c r="Z13024" t="s">
        <v>31</v>
      </c>
    </row>
    <row r="13025" spans="1:26" x14ac:dyDescent="0.3">
      <c r="A13025" t="s">
        <v>16022</v>
      </c>
      <c r="B13025" t="s">
        <v>15873</v>
      </c>
      <c r="C13025" t="s">
        <v>16020</v>
      </c>
      <c r="D13025" t="str">
        <f>+VLOOKUP(C13025,Param!K:L,2,FALSE)</f>
        <v>Remax</v>
      </c>
      <c r="E13025">
        <v>16007025</v>
      </c>
      <c r="F13025" t="s">
        <v>8266</v>
      </c>
      <c r="G13025" t="s">
        <v>15876</v>
      </c>
      <c r="H13025" s="5">
        <v>35069.25</v>
      </c>
      <c r="I13025" s="5">
        <v>35069.252399999998</v>
      </c>
      <c r="J13025" s="5">
        <v>-2.39999999757856E-3</v>
      </c>
      <c r="K13025" s="5">
        <v>35069.25</v>
      </c>
      <c r="L13025" s="5">
        <v>0</v>
      </c>
      <c r="M13025" t="str">
        <f>IF(ISERROR(VLOOKUP(A13025,'[1]Ecart validé'!$A:$A,1,FALSE)),Z13025,"Ecart Validé")</f>
        <v>valid</v>
      </c>
      <c r="R13025" t="s">
        <v>30</v>
      </c>
      <c r="X13025"/>
      <c r="Y13025"/>
      <c r="Z13025" t="s">
        <v>31</v>
      </c>
    </row>
    <row r="13026" spans="1:26" x14ac:dyDescent="0.3">
      <c r="A13026" t="s">
        <v>16023</v>
      </c>
      <c r="B13026" t="s">
        <v>15873</v>
      </c>
      <c r="C13026" t="s">
        <v>16020</v>
      </c>
      <c r="D13026" t="str">
        <f>+VLOOKUP(C13026,Param!K:L,2,FALSE)</f>
        <v>Remax</v>
      </c>
      <c r="E13026">
        <v>16007025</v>
      </c>
      <c r="F13026" t="s">
        <v>8262</v>
      </c>
      <c r="G13026" t="s">
        <v>15876</v>
      </c>
      <c r="H13026" s="5">
        <v>16927.89</v>
      </c>
      <c r="I13026" s="5">
        <v>16927.894499999999</v>
      </c>
      <c r="J13026" s="5">
        <v>-4.4999999990977804E-3</v>
      </c>
      <c r="K13026" s="5">
        <v>16927.89</v>
      </c>
      <c r="L13026" s="5">
        <v>0</v>
      </c>
      <c r="M13026" t="str">
        <f>IF(ISERROR(VLOOKUP(A13026,'[1]Ecart validé'!$A:$A,1,FALSE)),Z13026,"Ecart Validé")</f>
        <v>valid</v>
      </c>
      <c r="R13026" t="s">
        <v>30</v>
      </c>
      <c r="X13026"/>
      <c r="Y13026"/>
      <c r="Z13026" t="s">
        <v>31</v>
      </c>
    </row>
    <row r="13027" spans="1:26" x14ac:dyDescent="0.3">
      <c r="A13027" t="s">
        <v>16024</v>
      </c>
      <c r="B13027" t="s">
        <v>15873</v>
      </c>
      <c r="C13027" t="s">
        <v>16025</v>
      </c>
      <c r="D13027" t="str">
        <f>+VLOOKUP(C13027,Param!K:L,2,FALSE)</f>
        <v>Rolmex S.A.</v>
      </c>
      <c r="E13027" t="s">
        <v>16026</v>
      </c>
      <c r="F13027" t="s">
        <v>8260</v>
      </c>
      <c r="G13027" t="s">
        <v>15876</v>
      </c>
      <c r="H13027" s="5">
        <v>549.34</v>
      </c>
      <c r="I13027" s="5">
        <v>549.34400000000005</v>
      </c>
      <c r="J13027" s="5">
        <v>-4.0000000000190898E-3</v>
      </c>
      <c r="K13027" s="5">
        <v>549.34</v>
      </c>
      <c r="L13027" s="5">
        <v>0</v>
      </c>
      <c r="M13027" t="str">
        <f>IF(ISERROR(VLOOKUP(A13027,'[1]Ecart validé'!$A:$A,1,FALSE)),Z13027,"Ecart Validé")</f>
        <v>valid</v>
      </c>
      <c r="R13027" t="s">
        <v>30</v>
      </c>
      <c r="X13027"/>
      <c r="Y13027"/>
      <c r="Z13027" t="s">
        <v>31</v>
      </c>
    </row>
    <row r="13028" spans="1:26" x14ac:dyDescent="0.3">
      <c r="A13028" t="s">
        <v>16027</v>
      </c>
      <c r="B13028" t="s">
        <v>15873</v>
      </c>
      <c r="C13028" t="s">
        <v>16025</v>
      </c>
      <c r="D13028" t="str">
        <f>+VLOOKUP(C13028,Param!K:L,2,FALSE)</f>
        <v>Rolmex S.A.</v>
      </c>
      <c r="E13028" t="s">
        <v>16026</v>
      </c>
      <c r="F13028" t="s">
        <v>8262</v>
      </c>
      <c r="G13028" t="s">
        <v>15876</v>
      </c>
      <c r="H13028" s="5">
        <v>3023.56</v>
      </c>
      <c r="I13028" s="5">
        <v>3023.5639999999999</v>
      </c>
      <c r="J13028" s="5">
        <v>-3.9999999999054099E-3</v>
      </c>
      <c r="K13028" s="5">
        <v>3023.56</v>
      </c>
      <c r="L13028" s="5">
        <v>0</v>
      </c>
      <c r="M13028" t="str">
        <f>IF(ISERROR(VLOOKUP(A13028,'[1]Ecart validé'!$A:$A,1,FALSE)),Z13028,"Ecart Validé")</f>
        <v>valid</v>
      </c>
      <c r="R13028" t="s">
        <v>30</v>
      </c>
      <c r="X13028"/>
      <c r="Y13028"/>
      <c r="Z13028" t="s">
        <v>31</v>
      </c>
    </row>
    <row r="13029" spans="1:26" x14ac:dyDescent="0.3">
      <c r="A13029" t="s">
        <v>16028</v>
      </c>
      <c r="B13029" t="s">
        <v>15873</v>
      </c>
      <c r="C13029" t="s">
        <v>16025</v>
      </c>
      <c r="D13029" t="str">
        <f>+VLOOKUP(C13029,Param!K:L,2,FALSE)</f>
        <v>Rolmex S.A.</v>
      </c>
      <c r="E13029" t="s">
        <v>16026</v>
      </c>
      <c r="F13029" t="s">
        <v>8264</v>
      </c>
      <c r="G13029" t="s">
        <v>15876</v>
      </c>
      <c r="H13029" s="5">
        <v>6827.31</v>
      </c>
      <c r="I13029" s="5">
        <v>6827.308</v>
      </c>
      <c r="J13029" s="5">
        <v>2.0000000004074502E-3</v>
      </c>
      <c r="K13029" s="5">
        <v>6827.31</v>
      </c>
      <c r="L13029" s="5">
        <v>0</v>
      </c>
      <c r="M13029" t="str">
        <f>IF(ISERROR(VLOOKUP(A13029,'[1]Ecart validé'!$A:$A,1,FALSE)),Z13029,"Ecart Validé")</f>
        <v>valid</v>
      </c>
      <c r="R13029" t="s">
        <v>30</v>
      </c>
      <c r="X13029"/>
      <c r="Y13029"/>
      <c r="Z13029" t="s">
        <v>31</v>
      </c>
    </row>
    <row r="13030" spans="1:26" x14ac:dyDescent="0.3">
      <c r="A13030" t="s">
        <v>16029</v>
      </c>
      <c r="B13030" t="s">
        <v>15873</v>
      </c>
      <c r="C13030" t="s">
        <v>16025</v>
      </c>
      <c r="D13030" t="str">
        <f>+VLOOKUP(C13030,Param!K:L,2,FALSE)</f>
        <v>Rolmex S.A.</v>
      </c>
      <c r="E13030" t="s">
        <v>16026</v>
      </c>
      <c r="F13030" t="s">
        <v>8266</v>
      </c>
      <c r="G13030" t="s">
        <v>15876</v>
      </c>
      <c r="H13030" s="5">
        <v>8193.41</v>
      </c>
      <c r="I13030" s="5">
        <v>8193.4089999999997</v>
      </c>
      <c r="J13030" s="5">
        <v>1.0000000002037201E-3</v>
      </c>
      <c r="K13030" s="5">
        <v>8193.41</v>
      </c>
      <c r="L13030" s="5">
        <v>0</v>
      </c>
      <c r="M13030" t="str">
        <f>IF(ISERROR(VLOOKUP(A13030,'[1]Ecart validé'!$A:$A,1,FALSE)),Z13030,"Ecart Validé")</f>
        <v>valid</v>
      </c>
      <c r="R13030" t="s">
        <v>30</v>
      </c>
      <c r="X13030"/>
      <c r="Y13030"/>
      <c r="Z13030" t="s">
        <v>31</v>
      </c>
    </row>
    <row r="13031" spans="1:26" x14ac:dyDescent="0.3">
      <c r="A13031" t="s">
        <v>16030</v>
      </c>
      <c r="B13031" t="s">
        <v>15873</v>
      </c>
      <c r="C13031" t="s">
        <v>16031</v>
      </c>
      <c r="D13031" t="str">
        <f>+VLOOKUP(C13031,Param!K:L,2,FALSE)</f>
        <v>Segafredo Zanetti Poland</v>
      </c>
      <c r="E13031">
        <v>14010014</v>
      </c>
      <c r="F13031" t="s">
        <v>8260</v>
      </c>
      <c r="G13031" t="s">
        <v>15876</v>
      </c>
      <c r="H13031" s="5">
        <v>25945.69</v>
      </c>
      <c r="I13031" s="5">
        <v>25945.694100000001</v>
      </c>
      <c r="J13031" s="5">
        <v>-4.1000000019266701E-3</v>
      </c>
      <c r="K13031" s="5">
        <v>25945.69</v>
      </c>
      <c r="L13031" s="5">
        <v>0</v>
      </c>
      <c r="M13031" t="str">
        <f>IF(ISERROR(VLOOKUP(A13031,'[1]Ecart validé'!$A:$A,1,FALSE)),Z13031,"Ecart Validé")</f>
        <v>valid</v>
      </c>
      <c r="R13031" t="s">
        <v>30</v>
      </c>
      <c r="X13031"/>
      <c r="Y13031"/>
      <c r="Z13031" t="s">
        <v>31</v>
      </c>
    </row>
    <row r="13032" spans="1:26" x14ac:dyDescent="0.3">
      <c r="A13032" t="s">
        <v>16032</v>
      </c>
      <c r="B13032" t="s">
        <v>15873</v>
      </c>
      <c r="C13032" t="s">
        <v>16031</v>
      </c>
      <c r="D13032" t="str">
        <f>+VLOOKUP(C13032,Param!K:L,2,FALSE)</f>
        <v>Segafredo Zanetti Poland</v>
      </c>
      <c r="E13032">
        <v>14010014</v>
      </c>
      <c r="F13032" t="s">
        <v>8262</v>
      </c>
      <c r="G13032" t="s">
        <v>15876</v>
      </c>
      <c r="H13032" s="5">
        <v>54658</v>
      </c>
      <c r="I13032" s="5">
        <v>54658.000500000002</v>
      </c>
      <c r="J13032" s="5">
        <v>-5.0000000192085205E-4</v>
      </c>
      <c r="K13032" s="5">
        <v>54658</v>
      </c>
      <c r="L13032" s="5">
        <v>0</v>
      </c>
      <c r="M13032" t="str">
        <f>IF(ISERROR(VLOOKUP(A13032,'[1]Ecart validé'!$A:$A,1,FALSE)),Z13032,"Ecart Validé")</f>
        <v>valid</v>
      </c>
      <c r="R13032" t="s">
        <v>30</v>
      </c>
      <c r="X13032"/>
      <c r="Y13032"/>
      <c r="Z13032" t="s">
        <v>31</v>
      </c>
    </row>
    <row r="13033" spans="1:26" x14ac:dyDescent="0.3">
      <c r="A13033" t="s">
        <v>16033</v>
      </c>
      <c r="B13033" t="s">
        <v>15873</v>
      </c>
      <c r="C13033" t="s">
        <v>16031</v>
      </c>
      <c r="D13033" t="str">
        <f>+VLOOKUP(C13033,Param!K:L,2,FALSE)</f>
        <v>Segafredo Zanetti Poland</v>
      </c>
      <c r="E13033">
        <v>14010014</v>
      </c>
      <c r="F13033" t="s">
        <v>8264</v>
      </c>
      <c r="G13033" t="s">
        <v>15876</v>
      </c>
      <c r="H13033" s="5">
        <v>133023.18</v>
      </c>
      <c r="I13033" s="5">
        <v>133023.1759</v>
      </c>
      <c r="J13033" s="5">
        <v>4.0999999910127302E-3</v>
      </c>
      <c r="K13033" s="5">
        <v>133023.18</v>
      </c>
      <c r="L13033" s="5">
        <v>0</v>
      </c>
      <c r="M13033" t="str">
        <f>IF(ISERROR(VLOOKUP(A13033,'[1]Ecart validé'!$A:$A,1,FALSE)),Z13033,"Ecart Validé")</f>
        <v>valid</v>
      </c>
      <c r="R13033" t="s">
        <v>30</v>
      </c>
      <c r="X13033"/>
      <c r="Y13033"/>
      <c r="Z13033" t="s">
        <v>31</v>
      </c>
    </row>
    <row r="13034" spans="1:26" x14ac:dyDescent="0.3">
      <c r="A13034" t="s">
        <v>16034</v>
      </c>
      <c r="B13034" t="s">
        <v>15873</v>
      </c>
      <c r="C13034" t="s">
        <v>16031</v>
      </c>
      <c r="D13034" t="str">
        <f>+VLOOKUP(C13034,Param!K:L,2,FALSE)</f>
        <v>Segafredo Zanetti Poland</v>
      </c>
      <c r="E13034">
        <v>14010014</v>
      </c>
      <c r="F13034" t="s">
        <v>8271</v>
      </c>
      <c r="G13034" t="s">
        <v>15876</v>
      </c>
      <c r="H13034" s="5">
        <v>38525.86</v>
      </c>
      <c r="I13034" s="5">
        <v>38525.862399999998</v>
      </c>
      <c r="J13034" s="5">
        <v>-2.39999999757856E-3</v>
      </c>
      <c r="K13034" s="5">
        <v>38525.86</v>
      </c>
      <c r="L13034" s="5">
        <v>0</v>
      </c>
      <c r="M13034" t="str">
        <f>IF(ISERROR(VLOOKUP(A13034,'[1]Ecart validé'!$A:$A,1,FALSE)),Z13034,"Ecart Validé")</f>
        <v>valid</v>
      </c>
      <c r="R13034" t="s">
        <v>30</v>
      </c>
      <c r="X13034"/>
      <c r="Y13034"/>
      <c r="Z13034" t="s">
        <v>31</v>
      </c>
    </row>
    <row r="13035" spans="1:26" x14ac:dyDescent="0.3">
      <c r="A13035" t="s">
        <v>16035</v>
      </c>
      <c r="B13035" t="s">
        <v>15873</v>
      </c>
      <c r="C13035" t="s">
        <v>16031</v>
      </c>
      <c r="D13035" t="str">
        <f>+VLOOKUP(C13035,Param!K:L,2,FALSE)</f>
        <v>Segafredo Zanetti Poland</v>
      </c>
      <c r="E13035">
        <v>14010014</v>
      </c>
      <c r="F13035" t="s">
        <v>8266</v>
      </c>
      <c r="G13035" t="s">
        <v>15876</v>
      </c>
      <c r="H13035" s="5">
        <v>113842.96</v>
      </c>
      <c r="I13035" s="5">
        <v>113842.9599</v>
      </c>
      <c r="J13035" s="5">
        <v>1.00000004749745E-4</v>
      </c>
      <c r="K13035" s="5">
        <v>113842.96</v>
      </c>
      <c r="L13035" s="5">
        <v>0</v>
      </c>
      <c r="M13035" t="str">
        <f>IF(ISERROR(VLOOKUP(A13035,'[1]Ecart validé'!$A:$A,1,FALSE)),Z13035,"Ecart Validé")</f>
        <v>valid</v>
      </c>
      <c r="R13035" t="s">
        <v>30</v>
      </c>
      <c r="X13035"/>
      <c r="Y13035"/>
      <c r="Z13035" t="s">
        <v>31</v>
      </c>
    </row>
    <row r="13036" spans="1:26" x14ac:dyDescent="0.3">
      <c r="A13036" t="s">
        <v>16036</v>
      </c>
      <c r="B13036" t="s">
        <v>15873</v>
      </c>
      <c r="C13036" t="s">
        <v>16037</v>
      </c>
      <c r="D13036" t="str">
        <f>+VLOOKUP(C13036,Param!K:L,2,FALSE)</f>
        <v>Seribo</v>
      </c>
      <c r="E13036">
        <v>16007018</v>
      </c>
      <c r="F13036" t="s">
        <v>8260</v>
      </c>
      <c r="G13036" t="s">
        <v>15876</v>
      </c>
      <c r="H13036" s="5">
        <v>60.98</v>
      </c>
      <c r="I13036" s="5">
        <v>60.984000000000002</v>
      </c>
      <c r="J13036" s="5">
        <v>-4.0000000000048799E-3</v>
      </c>
      <c r="K13036" s="5">
        <v>60.98</v>
      </c>
      <c r="L13036" s="5">
        <v>0</v>
      </c>
      <c r="M13036" t="str">
        <f>IF(ISERROR(VLOOKUP(A13036,'[1]Ecart validé'!$A:$A,1,FALSE)),Z13036,"Ecart Validé")</f>
        <v>valid</v>
      </c>
      <c r="R13036" t="s">
        <v>30</v>
      </c>
      <c r="X13036"/>
      <c r="Y13036"/>
      <c r="Z13036" t="s">
        <v>31</v>
      </c>
    </row>
    <row r="13037" spans="1:26" x14ac:dyDescent="0.3">
      <c r="A13037" t="s">
        <v>16038</v>
      </c>
      <c r="B13037" t="s">
        <v>15873</v>
      </c>
      <c r="C13037" t="s">
        <v>16039</v>
      </c>
      <c r="D13037" t="str">
        <f>+VLOOKUP(C13037,Param!K:L,2,FALSE)</f>
        <v>Sermar</v>
      </c>
      <c r="E13037">
        <v>16007023</v>
      </c>
      <c r="F13037" t="s">
        <v>8260</v>
      </c>
      <c r="G13037" t="s">
        <v>15876</v>
      </c>
      <c r="H13037" s="5">
        <v>1551.08</v>
      </c>
      <c r="I13037" s="5">
        <v>1551.0800999999999</v>
      </c>
      <c r="J13037" s="5">
        <v>-9.9999999974897906E-5</v>
      </c>
      <c r="K13037" s="5">
        <v>1551.08</v>
      </c>
      <c r="L13037" s="5">
        <v>0</v>
      </c>
      <c r="M13037" t="str">
        <f>IF(ISERROR(VLOOKUP(A13037,'[1]Ecart validé'!$A:$A,1,FALSE)),Z13037,"Ecart Validé")</f>
        <v>valid</v>
      </c>
      <c r="R13037" t="s">
        <v>30</v>
      </c>
      <c r="X13037"/>
      <c r="Y13037"/>
      <c r="Z13037" t="s">
        <v>31</v>
      </c>
    </row>
    <row r="13038" spans="1:26" x14ac:dyDescent="0.3">
      <c r="A13038" t="s">
        <v>16040</v>
      </c>
      <c r="B13038" t="s">
        <v>15873</v>
      </c>
      <c r="C13038" t="s">
        <v>16039</v>
      </c>
      <c r="D13038" t="str">
        <f>+VLOOKUP(C13038,Param!K:L,2,FALSE)</f>
        <v>Sermar</v>
      </c>
      <c r="E13038">
        <v>16007023</v>
      </c>
      <c r="F13038" t="s">
        <v>8262</v>
      </c>
      <c r="G13038" t="s">
        <v>15876</v>
      </c>
      <c r="H13038" s="5">
        <v>2210.9699999999998</v>
      </c>
      <c r="I13038" s="5">
        <v>2210.9738000000002</v>
      </c>
      <c r="J13038" s="5">
        <v>-3.8000000004103601E-3</v>
      </c>
      <c r="K13038" s="5">
        <v>2210.9699999999998</v>
      </c>
      <c r="L13038" s="5">
        <v>0</v>
      </c>
      <c r="M13038" t="str">
        <f>IF(ISERROR(VLOOKUP(A13038,'[1]Ecart validé'!$A:$A,1,FALSE)),Z13038,"Ecart Validé")</f>
        <v>valid</v>
      </c>
      <c r="R13038" t="s">
        <v>30</v>
      </c>
      <c r="X13038"/>
      <c r="Y13038"/>
      <c r="Z13038" t="s">
        <v>31</v>
      </c>
    </row>
    <row r="13039" spans="1:26" x14ac:dyDescent="0.3">
      <c r="A13039" t="s">
        <v>16041</v>
      </c>
      <c r="B13039" t="s">
        <v>15873</v>
      </c>
      <c r="C13039" t="s">
        <v>16039</v>
      </c>
      <c r="D13039" t="str">
        <f>+VLOOKUP(C13039,Param!K:L,2,FALSE)</f>
        <v>Sermar</v>
      </c>
      <c r="E13039">
        <v>16007023</v>
      </c>
      <c r="F13039" t="s">
        <v>8264</v>
      </c>
      <c r="G13039" t="s">
        <v>15876</v>
      </c>
      <c r="H13039" s="5">
        <v>3386.63</v>
      </c>
      <c r="I13039" s="5">
        <v>3386.6325000000002</v>
      </c>
      <c r="J13039" s="5">
        <v>-2.5000000000545601E-3</v>
      </c>
      <c r="K13039" s="5">
        <v>3386.63</v>
      </c>
      <c r="L13039" s="5">
        <v>0</v>
      </c>
      <c r="M13039" t="str">
        <f>IF(ISERROR(VLOOKUP(A13039,'[1]Ecart validé'!$A:$A,1,FALSE)),Z13039,"Ecart Validé")</f>
        <v>valid</v>
      </c>
      <c r="R13039" t="s">
        <v>30</v>
      </c>
      <c r="X13039"/>
      <c r="Y13039"/>
      <c r="Z13039" t="s">
        <v>31</v>
      </c>
    </row>
    <row r="13040" spans="1:26" x14ac:dyDescent="0.3">
      <c r="A13040" t="s">
        <v>16042</v>
      </c>
      <c r="B13040" t="s">
        <v>15873</v>
      </c>
      <c r="C13040" t="s">
        <v>16039</v>
      </c>
      <c r="D13040" t="str">
        <f>+VLOOKUP(C13040,Param!K:L,2,FALSE)</f>
        <v>Sermar</v>
      </c>
      <c r="E13040">
        <v>16007023</v>
      </c>
      <c r="F13040" t="s">
        <v>8266</v>
      </c>
      <c r="G13040" t="s">
        <v>15876</v>
      </c>
      <c r="H13040" s="5">
        <v>3481.37</v>
      </c>
      <c r="I13040" s="5">
        <v>3481.3724000000002</v>
      </c>
      <c r="J13040" s="5">
        <v>-2.4000000003070402E-3</v>
      </c>
      <c r="K13040" s="5">
        <v>3481.37</v>
      </c>
      <c r="L13040" s="5">
        <v>0</v>
      </c>
      <c r="M13040" t="str">
        <f>IF(ISERROR(VLOOKUP(A13040,'[1]Ecart validé'!$A:$A,1,FALSE)),Z13040,"Ecart Validé")</f>
        <v>valid</v>
      </c>
      <c r="R13040" t="s">
        <v>30</v>
      </c>
      <c r="X13040"/>
      <c r="Y13040"/>
      <c r="Z13040" t="s">
        <v>31</v>
      </c>
    </row>
    <row r="13041" spans="1:26" x14ac:dyDescent="0.3">
      <c r="A13041" t="s">
        <v>16043</v>
      </c>
      <c r="B13041" t="s">
        <v>15873</v>
      </c>
      <c r="C13041" t="s">
        <v>16044</v>
      </c>
      <c r="D13041" t="str">
        <f>+VLOOKUP(C13041,Param!K:L,2,FALSE)</f>
        <v>Sokołów S.A.</v>
      </c>
      <c r="E13041" t="s">
        <v>16045</v>
      </c>
      <c r="F13041" t="s">
        <v>8260</v>
      </c>
      <c r="G13041" t="s">
        <v>15876</v>
      </c>
      <c r="H13041" s="5">
        <v>6057.93</v>
      </c>
      <c r="I13041" s="5">
        <v>6057.9269999999997</v>
      </c>
      <c r="J13041" s="5">
        <v>3.00000000061118E-3</v>
      </c>
      <c r="K13041" s="5">
        <v>6057.93</v>
      </c>
      <c r="L13041" s="5">
        <v>0</v>
      </c>
      <c r="M13041" t="str">
        <f>IF(ISERROR(VLOOKUP(A13041,'[1]Ecart validé'!$A:$A,1,FALSE)),Z13041,"Ecart Validé")</f>
        <v>valid</v>
      </c>
      <c r="R13041" t="s">
        <v>30</v>
      </c>
      <c r="X13041"/>
      <c r="Y13041"/>
      <c r="Z13041" t="s">
        <v>31</v>
      </c>
    </row>
    <row r="13042" spans="1:26" x14ac:dyDescent="0.3">
      <c r="A13042" t="s">
        <v>16046</v>
      </c>
      <c r="B13042" t="s">
        <v>15873</v>
      </c>
      <c r="C13042" t="s">
        <v>16044</v>
      </c>
      <c r="D13042" t="str">
        <f>+VLOOKUP(C13042,Param!K:L,2,FALSE)</f>
        <v>Sokołów S.A.</v>
      </c>
      <c r="E13042" t="s">
        <v>16045</v>
      </c>
      <c r="F13042" t="s">
        <v>8262</v>
      </c>
      <c r="G13042" t="s">
        <v>15876</v>
      </c>
      <c r="H13042" s="5">
        <v>10467.030000000001</v>
      </c>
      <c r="I13042" s="5">
        <v>10467.031800000001</v>
      </c>
      <c r="J13042" s="5">
        <v>-1.8000000000029099E-3</v>
      </c>
      <c r="K13042" s="5">
        <v>10467.030000000001</v>
      </c>
      <c r="L13042" s="5">
        <v>0</v>
      </c>
      <c r="M13042" t="str">
        <f>IF(ISERROR(VLOOKUP(A13042,'[1]Ecart validé'!$A:$A,1,FALSE)),Z13042,"Ecart Validé")</f>
        <v>valid</v>
      </c>
      <c r="R13042" t="s">
        <v>30</v>
      </c>
      <c r="X13042"/>
      <c r="Y13042"/>
      <c r="Z13042" t="s">
        <v>31</v>
      </c>
    </row>
    <row r="13043" spans="1:26" x14ac:dyDescent="0.3">
      <c r="A13043" t="s">
        <v>16047</v>
      </c>
      <c r="B13043" t="s">
        <v>15873</v>
      </c>
      <c r="C13043" t="s">
        <v>16044</v>
      </c>
      <c r="D13043" t="str">
        <f>+VLOOKUP(C13043,Param!K:L,2,FALSE)</f>
        <v>Sokołów S.A.</v>
      </c>
      <c r="E13043" t="s">
        <v>16045</v>
      </c>
      <c r="F13043" t="s">
        <v>8264</v>
      </c>
      <c r="G13043" t="s">
        <v>15876</v>
      </c>
      <c r="H13043" s="5">
        <v>25971.25</v>
      </c>
      <c r="I13043" s="5">
        <v>25971.250800000002</v>
      </c>
      <c r="J13043" s="5">
        <v>-8.0000000161817297E-4</v>
      </c>
      <c r="K13043" s="5">
        <v>25971.25</v>
      </c>
      <c r="L13043" s="5">
        <v>0</v>
      </c>
      <c r="M13043" t="str">
        <f>IF(ISERROR(VLOOKUP(A13043,'[1]Ecart validé'!$A:$A,1,FALSE)),Z13043,"Ecart Validé")</f>
        <v>valid</v>
      </c>
      <c r="R13043" t="s">
        <v>30</v>
      </c>
      <c r="X13043"/>
      <c r="Y13043"/>
      <c r="Z13043" t="s">
        <v>31</v>
      </c>
    </row>
    <row r="13044" spans="1:26" x14ac:dyDescent="0.3">
      <c r="A13044" t="s">
        <v>16048</v>
      </c>
      <c r="B13044" t="s">
        <v>15873</v>
      </c>
      <c r="C13044" t="s">
        <v>16044</v>
      </c>
      <c r="D13044" t="str">
        <f>+VLOOKUP(C13044,Param!K:L,2,FALSE)</f>
        <v>Sokołów S.A.</v>
      </c>
      <c r="E13044" t="s">
        <v>16045</v>
      </c>
      <c r="F13044" t="s">
        <v>8266</v>
      </c>
      <c r="G13044" t="s">
        <v>15876</v>
      </c>
      <c r="H13044" s="5">
        <v>25524.99</v>
      </c>
      <c r="I13044" s="5">
        <v>25524.992999999999</v>
      </c>
      <c r="J13044" s="5">
        <v>-2.9999999969731999E-3</v>
      </c>
      <c r="K13044" s="5">
        <v>25524.99</v>
      </c>
      <c r="L13044" s="5">
        <v>0</v>
      </c>
      <c r="M13044" t="str">
        <f>IF(ISERROR(VLOOKUP(A13044,'[1]Ecart validé'!$A:$A,1,FALSE)),Z13044,"Ecart Validé")</f>
        <v>valid</v>
      </c>
      <c r="R13044" t="s">
        <v>30</v>
      </c>
      <c r="X13044"/>
      <c r="Y13044"/>
      <c r="Z13044" t="s">
        <v>31</v>
      </c>
    </row>
    <row r="13045" spans="1:26" x14ac:dyDescent="0.3">
      <c r="A13045" t="s">
        <v>16049</v>
      </c>
      <c r="B13045" t="s">
        <v>15873</v>
      </c>
      <c r="C13045" t="s">
        <v>16050</v>
      </c>
      <c r="D13045" t="str">
        <f>+VLOOKUP(C13045,Param!K:L,2,FALSE)</f>
        <v>Spółdzielnia Obrotu Towarowego Przemysłu Mleczarskiego</v>
      </c>
      <c r="E13045">
        <v>18220002</v>
      </c>
      <c r="F13045" t="s">
        <v>8260</v>
      </c>
      <c r="G13045" t="s">
        <v>15876</v>
      </c>
      <c r="H13045" s="5">
        <v>4533.84</v>
      </c>
      <c r="I13045" s="5">
        <v>4533.84</v>
      </c>
      <c r="J13045" s="5">
        <v>0</v>
      </c>
      <c r="K13045" s="5">
        <v>4533.84</v>
      </c>
      <c r="L13045" s="5">
        <v>0</v>
      </c>
      <c r="M13045" t="str">
        <f>IF(ISERROR(VLOOKUP(A13045,'[1]Ecart validé'!$A:$A,1,FALSE)),Z13045,"Ecart Validé")</f>
        <v>valid</v>
      </c>
      <c r="R13045" t="s">
        <v>30</v>
      </c>
      <c r="X13045"/>
      <c r="Y13045"/>
      <c r="Z13045" t="s">
        <v>31</v>
      </c>
    </row>
    <row r="13046" spans="1:26" x14ac:dyDescent="0.3">
      <c r="A13046" t="s">
        <v>16051</v>
      </c>
      <c r="B13046" t="s">
        <v>15873</v>
      </c>
      <c r="C13046" t="s">
        <v>16050</v>
      </c>
      <c r="D13046" t="str">
        <f>+VLOOKUP(C13046,Param!K:L,2,FALSE)</f>
        <v>Spółdzielnia Obrotu Towarowego Przemysłu Mleczarskiego</v>
      </c>
      <c r="E13046">
        <v>18220002</v>
      </c>
      <c r="F13046" t="s">
        <v>8264</v>
      </c>
      <c r="G13046" t="s">
        <v>15876</v>
      </c>
      <c r="H13046" s="5">
        <v>12456.8699186991</v>
      </c>
      <c r="I13046" s="5">
        <v>12456.87</v>
      </c>
      <c r="J13046" s="5">
        <v>-8.1300813690177097E-5</v>
      </c>
      <c r="K13046" s="5">
        <v>12456.8699186991</v>
      </c>
      <c r="L13046" s="5">
        <v>0</v>
      </c>
      <c r="M13046" t="str">
        <f>IF(ISERROR(VLOOKUP(A13046,'[1]Ecart validé'!$A:$A,1,FALSE)),Z13046,"Ecart Validé")</f>
        <v>valid</v>
      </c>
      <c r="R13046" t="s">
        <v>30</v>
      </c>
      <c r="X13046"/>
      <c r="Y13046"/>
      <c r="Z13046" t="s">
        <v>31</v>
      </c>
    </row>
    <row r="13047" spans="1:26" x14ac:dyDescent="0.3">
      <c r="A13047" t="s">
        <v>16052</v>
      </c>
      <c r="B13047" t="s">
        <v>15873</v>
      </c>
      <c r="C13047" t="s">
        <v>16050</v>
      </c>
      <c r="D13047" t="str">
        <f>+VLOOKUP(C13047,Param!K:L,2,FALSE)</f>
        <v>Spółdzielnia Obrotu Towarowego Przemysłu Mleczarskiego</v>
      </c>
      <c r="E13047">
        <v>18220002</v>
      </c>
      <c r="F13047" t="s">
        <v>8266</v>
      </c>
      <c r="G13047" t="s">
        <v>15876</v>
      </c>
      <c r="H13047" s="5">
        <v>14648.04</v>
      </c>
      <c r="I13047" s="5">
        <v>14648.04</v>
      </c>
      <c r="J13047" s="5">
        <v>0</v>
      </c>
      <c r="K13047" s="5">
        <v>14648.04</v>
      </c>
      <c r="L13047" s="5">
        <v>0</v>
      </c>
      <c r="M13047" t="str">
        <f>IF(ISERROR(VLOOKUP(A13047,'[1]Ecart validé'!$A:$A,1,FALSE)),Z13047,"Ecart Validé")</f>
        <v>valid</v>
      </c>
      <c r="R13047" t="s">
        <v>30</v>
      </c>
      <c r="X13047"/>
      <c r="Y13047"/>
      <c r="Z13047" t="s">
        <v>31</v>
      </c>
    </row>
    <row r="13048" spans="1:26" ht="100.8" x14ac:dyDescent="0.3">
      <c r="A13048" t="s">
        <v>16053</v>
      </c>
      <c r="B13048" t="s">
        <v>15873</v>
      </c>
      <c r="C13048" t="s">
        <v>16050</v>
      </c>
      <c r="D13048" t="str">
        <f>+VLOOKUP(C13048,Param!K:L,2,FALSE)</f>
        <v>Spółdzielnia Obrotu Towarowego Przemysłu Mleczarskiego</v>
      </c>
      <c r="E13048">
        <v>18220002</v>
      </c>
      <c r="F13048" t="s">
        <v>8262</v>
      </c>
      <c r="G13048" t="s">
        <v>15876</v>
      </c>
      <c r="H13048" s="5">
        <v>6975.63</v>
      </c>
      <c r="I13048" s="5">
        <v>6975.63</v>
      </c>
      <c r="J13048" s="5">
        <v>0</v>
      </c>
      <c r="K13048" s="5">
        <v>6975.63</v>
      </c>
      <c r="L13048" s="5">
        <v>0</v>
      </c>
      <c r="M13048" t="str">
        <f>IF(ISERROR(VLOOKUP(A13048,'[1]Ecart validé'!$A:$A,1,FALSE)),Z13048,"Ecart Validé")</f>
        <v>valid</v>
      </c>
      <c r="R13048" t="s">
        <v>30</v>
      </c>
      <c r="S13048" t="s">
        <v>42</v>
      </c>
      <c r="T13048" t="s">
        <v>257</v>
      </c>
      <c r="U13048" s="13" t="s">
        <v>16054</v>
      </c>
      <c r="V13048" t="s">
        <v>60</v>
      </c>
      <c r="W13048" t="s">
        <v>61</v>
      </c>
      <c r="X13048"/>
      <c r="Y13048"/>
      <c r="Z13048" t="s">
        <v>31</v>
      </c>
    </row>
    <row r="13049" spans="1:26" x14ac:dyDescent="0.3">
      <c r="A13049" t="s">
        <v>16055</v>
      </c>
      <c r="B13049" t="s">
        <v>15873</v>
      </c>
      <c r="C13049" t="s">
        <v>16056</v>
      </c>
      <c r="D13049" t="str">
        <f>+VLOOKUP(C13049,Param!K:L,2,FALSE)</f>
        <v>Tender Meat sp.  z o.o.</v>
      </c>
      <c r="E13049">
        <v>15003014</v>
      </c>
      <c r="F13049" t="s">
        <v>8260</v>
      </c>
      <c r="G13049" t="s">
        <v>15876</v>
      </c>
      <c r="H13049" s="5">
        <v>80</v>
      </c>
      <c r="I13049" s="5">
        <v>80.004000000000005</v>
      </c>
      <c r="J13049" s="5">
        <v>-4.0000000000048799E-3</v>
      </c>
      <c r="K13049" s="5">
        <v>80</v>
      </c>
      <c r="L13049" s="5">
        <v>0</v>
      </c>
      <c r="M13049" t="str">
        <f>IF(ISERROR(VLOOKUP(A13049,'[1]Ecart validé'!$A:$A,1,FALSE)),Z13049,"Ecart Validé")</f>
        <v>valid</v>
      </c>
      <c r="R13049" t="s">
        <v>30</v>
      </c>
      <c r="X13049"/>
      <c r="Y13049"/>
      <c r="Z13049" t="s">
        <v>31</v>
      </c>
    </row>
    <row r="13050" spans="1:26" x14ac:dyDescent="0.3">
      <c r="A13050" t="s">
        <v>16057</v>
      </c>
      <c r="B13050" t="s">
        <v>15873</v>
      </c>
      <c r="C13050" t="s">
        <v>16056</v>
      </c>
      <c r="D13050" t="str">
        <f>+VLOOKUP(C13050,Param!K:L,2,FALSE)</f>
        <v>Tender Meat sp.  z o.o.</v>
      </c>
      <c r="E13050">
        <v>15003014</v>
      </c>
      <c r="F13050" t="s">
        <v>8264</v>
      </c>
      <c r="G13050" t="s">
        <v>15876</v>
      </c>
      <c r="H13050" s="5">
        <v>357.74284552845501</v>
      </c>
      <c r="I13050" s="5">
        <v>357.7448</v>
      </c>
      <c r="J13050" s="5">
        <v>-1.9544715447068401E-3</v>
      </c>
      <c r="K13050" s="5">
        <v>357.74284552845501</v>
      </c>
      <c r="L13050" s="5">
        <v>0</v>
      </c>
      <c r="M13050" t="str">
        <f>IF(ISERROR(VLOOKUP(A13050,'[1]Ecart validé'!$A:$A,1,FALSE)),Z13050,"Ecart Validé")</f>
        <v>valid</v>
      </c>
      <c r="R13050" t="s">
        <v>30</v>
      </c>
      <c r="X13050"/>
      <c r="Y13050"/>
      <c r="Z13050" t="s">
        <v>31</v>
      </c>
    </row>
    <row r="13051" spans="1:26" x14ac:dyDescent="0.3">
      <c r="A13051" t="s">
        <v>16058</v>
      </c>
      <c r="B13051" t="s">
        <v>15873</v>
      </c>
      <c r="C13051" t="s">
        <v>16056</v>
      </c>
      <c r="D13051" t="str">
        <f>+VLOOKUP(C13051,Param!K:L,2,FALSE)</f>
        <v>Tender Meat sp.  z o.o.</v>
      </c>
      <c r="E13051">
        <v>15003014</v>
      </c>
      <c r="F13051" t="s">
        <v>8266</v>
      </c>
      <c r="G13051" t="s">
        <v>15876</v>
      </c>
      <c r="H13051" s="5">
        <v>1409.83</v>
      </c>
      <c r="I13051" s="5">
        <v>1409.8296</v>
      </c>
      <c r="J13051" s="5">
        <v>3.9999999989959103E-4</v>
      </c>
      <c r="K13051" s="5">
        <v>1409.83</v>
      </c>
      <c r="L13051" s="5">
        <v>0</v>
      </c>
      <c r="M13051" t="str">
        <f>IF(ISERROR(VLOOKUP(A13051,'[1]Ecart validé'!$A:$A,1,FALSE)),Z13051,"Ecart Validé")</f>
        <v>valid</v>
      </c>
      <c r="R13051" t="s">
        <v>30</v>
      </c>
      <c r="X13051"/>
      <c r="Y13051"/>
      <c r="Z13051" t="s">
        <v>31</v>
      </c>
    </row>
    <row r="13052" spans="1:26" x14ac:dyDescent="0.3">
      <c r="A13052" t="s">
        <v>16059</v>
      </c>
      <c r="B13052" t="s">
        <v>15873</v>
      </c>
      <c r="C13052" t="s">
        <v>16060</v>
      </c>
      <c r="D13052" t="str">
        <f>+VLOOKUP(C13052,Param!K:L,2,FALSE)</f>
        <v>Transgourmet Polska sp. z o.o.</v>
      </c>
      <c r="E13052" t="s">
        <v>16061</v>
      </c>
      <c r="F13052" t="s">
        <v>8260</v>
      </c>
      <c r="G13052" t="s">
        <v>15876</v>
      </c>
      <c r="H13052" s="5">
        <v>26189.127967479599</v>
      </c>
      <c r="I13052" s="5">
        <v>26189.13</v>
      </c>
      <c r="J13052" s="5">
        <v>-2.0325203258835202E-3</v>
      </c>
      <c r="K13052" s="5">
        <v>26189.127967479599</v>
      </c>
      <c r="L13052" s="5">
        <v>0</v>
      </c>
      <c r="M13052" t="str">
        <f>IF(ISERROR(VLOOKUP(A13052,'[1]Ecart validé'!$A:$A,1,FALSE)),Z13052,"Ecart Validé")</f>
        <v>valid</v>
      </c>
      <c r="R13052" t="s">
        <v>30</v>
      </c>
      <c r="X13052"/>
      <c r="Y13052"/>
      <c r="Z13052" t="s">
        <v>31</v>
      </c>
    </row>
    <row r="13053" spans="1:26" x14ac:dyDescent="0.3">
      <c r="A13053" t="s">
        <v>16062</v>
      </c>
      <c r="B13053" t="s">
        <v>15873</v>
      </c>
      <c r="C13053" t="s">
        <v>16060</v>
      </c>
      <c r="D13053" t="str">
        <f>+VLOOKUP(C13053,Param!K:L,2,FALSE)</f>
        <v>Transgourmet Polska sp. z o.o.</v>
      </c>
      <c r="E13053" t="s">
        <v>16061</v>
      </c>
      <c r="F13053" t="s">
        <v>8262</v>
      </c>
      <c r="G13053" t="s">
        <v>15876</v>
      </c>
      <c r="H13053" s="5">
        <v>46608.43</v>
      </c>
      <c r="I13053" s="5">
        <v>46608.43</v>
      </c>
      <c r="J13053" s="5">
        <v>0</v>
      </c>
      <c r="K13053" s="5">
        <v>46608.43</v>
      </c>
      <c r="L13053" s="5">
        <v>0</v>
      </c>
      <c r="M13053" t="str">
        <f>IF(ISERROR(VLOOKUP(A13053,'[1]Ecart validé'!$A:$A,1,FALSE)),Z13053,"Ecart Validé")</f>
        <v>valid</v>
      </c>
      <c r="R13053" t="s">
        <v>30</v>
      </c>
      <c r="X13053"/>
      <c r="Y13053"/>
      <c r="Z13053" t="s">
        <v>31</v>
      </c>
    </row>
    <row r="13054" spans="1:26" x14ac:dyDescent="0.3">
      <c r="A13054" t="s">
        <v>16063</v>
      </c>
      <c r="B13054" t="s">
        <v>15873</v>
      </c>
      <c r="C13054" t="s">
        <v>16060</v>
      </c>
      <c r="D13054" t="str">
        <f>+VLOOKUP(C13054,Param!K:L,2,FALSE)</f>
        <v>Transgourmet Polska sp. z o.o.</v>
      </c>
      <c r="E13054" t="s">
        <v>16061</v>
      </c>
      <c r="F13054" t="s">
        <v>8264</v>
      </c>
      <c r="G13054" t="s">
        <v>15876</v>
      </c>
      <c r="H13054" s="5">
        <v>76199.42</v>
      </c>
      <c r="I13054" s="5">
        <v>76199.42</v>
      </c>
      <c r="J13054" s="5">
        <v>0</v>
      </c>
      <c r="K13054" s="5">
        <v>76199.42</v>
      </c>
      <c r="L13054" s="5">
        <v>0</v>
      </c>
      <c r="M13054" t="str">
        <f>IF(ISERROR(VLOOKUP(A13054,'[1]Ecart validé'!$A:$A,1,FALSE)),Z13054,"Ecart Validé")</f>
        <v>valid</v>
      </c>
      <c r="R13054" t="s">
        <v>30</v>
      </c>
      <c r="X13054"/>
      <c r="Y13054"/>
      <c r="Z13054" t="s">
        <v>31</v>
      </c>
    </row>
    <row r="13055" spans="1:26" x14ac:dyDescent="0.3">
      <c r="A13055" t="s">
        <v>16064</v>
      </c>
      <c r="B13055" t="s">
        <v>15873</v>
      </c>
      <c r="C13055" t="s">
        <v>16060</v>
      </c>
      <c r="D13055" t="str">
        <f>+VLOOKUP(C13055,Param!K:L,2,FALSE)</f>
        <v>Transgourmet Polska sp. z o.o.</v>
      </c>
      <c r="E13055" t="s">
        <v>16061</v>
      </c>
      <c r="F13055" t="s">
        <v>8266</v>
      </c>
      <c r="G13055" t="s">
        <v>15876</v>
      </c>
      <c r="H13055" s="5">
        <v>65768.45</v>
      </c>
      <c r="I13055" s="5">
        <v>65768.45</v>
      </c>
      <c r="J13055" s="5">
        <v>0</v>
      </c>
      <c r="K13055" s="5">
        <v>65768.45</v>
      </c>
      <c r="L13055" s="5">
        <v>0</v>
      </c>
      <c r="M13055" t="str">
        <f>IF(ISERROR(VLOOKUP(A13055,'[1]Ecart validé'!$A:$A,1,FALSE)),Z13055,"Ecart Validé")</f>
        <v>valid</v>
      </c>
      <c r="R13055" t="s">
        <v>30</v>
      </c>
      <c r="X13055"/>
      <c r="Y13055"/>
      <c r="Z13055" t="s">
        <v>31</v>
      </c>
    </row>
    <row r="13056" spans="1:26" x14ac:dyDescent="0.3">
      <c r="A13056" t="s">
        <v>16065</v>
      </c>
      <c r="B13056" t="s">
        <v>15873</v>
      </c>
      <c r="C13056" t="s">
        <v>16066</v>
      </c>
      <c r="D13056" t="str">
        <f>+VLOOKUP(C13056,Param!K:L,2,FALSE)</f>
        <v>Uzdrowisko Wysowa S.A.</v>
      </c>
      <c r="E13056" t="s">
        <v>16067</v>
      </c>
      <c r="F13056" t="s">
        <v>8260</v>
      </c>
      <c r="G13056" t="s">
        <v>15876</v>
      </c>
      <c r="H13056" s="5">
        <v>1687.98</v>
      </c>
      <c r="I13056" s="5">
        <v>1687.9752000000001</v>
      </c>
      <c r="J13056" s="5">
        <v>4.7999999999319698E-3</v>
      </c>
      <c r="K13056" s="5">
        <v>1687.98</v>
      </c>
      <c r="L13056" s="5">
        <v>0</v>
      </c>
      <c r="M13056" t="str">
        <f>IF(ISERROR(VLOOKUP(A13056,'[1]Ecart validé'!$A:$A,1,FALSE)),Z13056,"Ecart Validé")</f>
        <v>valid</v>
      </c>
      <c r="R13056" t="s">
        <v>30</v>
      </c>
      <c r="X13056"/>
      <c r="Y13056"/>
      <c r="Z13056" t="s">
        <v>31</v>
      </c>
    </row>
    <row r="13057" spans="1:26" x14ac:dyDescent="0.3">
      <c r="A13057" t="s">
        <v>16068</v>
      </c>
      <c r="B13057" t="s">
        <v>15873</v>
      </c>
      <c r="C13057" t="s">
        <v>16066</v>
      </c>
      <c r="D13057" t="str">
        <f>+VLOOKUP(C13057,Param!K:L,2,FALSE)</f>
        <v>Uzdrowisko Wysowa S.A.</v>
      </c>
      <c r="E13057" t="s">
        <v>16067</v>
      </c>
      <c r="F13057" t="s">
        <v>8262</v>
      </c>
      <c r="G13057" t="s">
        <v>15876</v>
      </c>
      <c r="H13057" s="5">
        <v>2686.45</v>
      </c>
      <c r="I13057" s="5">
        <v>2686.4459999999999</v>
      </c>
      <c r="J13057" s="5">
        <v>3.9999999999054099E-3</v>
      </c>
      <c r="K13057" s="5">
        <v>2686.45</v>
      </c>
      <c r="L13057" s="5">
        <v>0</v>
      </c>
      <c r="M13057" t="str">
        <f>IF(ISERROR(VLOOKUP(A13057,'[1]Ecart validé'!$A:$A,1,FALSE)),Z13057,"Ecart Validé")</f>
        <v>valid</v>
      </c>
      <c r="R13057" t="s">
        <v>30</v>
      </c>
      <c r="X13057"/>
      <c r="Y13057"/>
      <c r="Z13057" t="s">
        <v>31</v>
      </c>
    </row>
    <row r="13058" spans="1:26" x14ac:dyDescent="0.3">
      <c r="A13058" t="s">
        <v>16069</v>
      </c>
      <c r="B13058" t="s">
        <v>15873</v>
      </c>
      <c r="C13058" t="s">
        <v>16066</v>
      </c>
      <c r="D13058" t="str">
        <f>+VLOOKUP(C13058,Param!K:L,2,FALSE)</f>
        <v>Uzdrowisko Wysowa S.A.</v>
      </c>
      <c r="E13058" t="s">
        <v>16067</v>
      </c>
      <c r="F13058" t="s">
        <v>8264</v>
      </c>
      <c r="G13058" t="s">
        <v>15876</v>
      </c>
      <c r="H13058" s="5">
        <v>6910.23</v>
      </c>
      <c r="I13058" s="5">
        <v>6910.2287999999999</v>
      </c>
      <c r="J13058" s="5">
        <v>1.1999999996987699E-3</v>
      </c>
      <c r="K13058" s="5">
        <v>6910.23</v>
      </c>
      <c r="L13058" s="5">
        <v>0</v>
      </c>
      <c r="M13058" t="str">
        <f>IF(ISERROR(VLOOKUP(A13058,'[1]Ecart validé'!$A:$A,1,FALSE)),Z13058,"Ecart Validé")</f>
        <v>valid</v>
      </c>
      <c r="R13058" t="s">
        <v>30</v>
      </c>
      <c r="X13058"/>
      <c r="Y13058"/>
      <c r="Z13058" t="s">
        <v>31</v>
      </c>
    </row>
    <row r="13059" spans="1:26" x14ac:dyDescent="0.3">
      <c r="A13059" t="s">
        <v>16070</v>
      </c>
      <c r="B13059" t="s">
        <v>15873</v>
      </c>
      <c r="C13059" t="s">
        <v>16066</v>
      </c>
      <c r="D13059" t="str">
        <f>+VLOOKUP(C13059,Param!K:L,2,FALSE)</f>
        <v>Uzdrowisko Wysowa S.A.</v>
      </c>
      <c r="E13059" t="s">
        <v>16067</v>
      </c>
      <c r="F13059" t="s">
        <v>8266</v>
      </c>
      <c r="G13059" t="s">
        <v>15876</v>
      </c>
      <c r="H13059" s="5">
        <v>9363.2999999999993</v>
      </c>
      <c r="I13059" s="5">
        <v>9363.2975999999999</v>
      </c>
      <c r="J13059" s="5">
        <v>2.3999999993975498E-3</v>
      </c>
      <c r="K13059" s="5">
        <v>9363.2999999999993</v>
      </c>
      <c r="L13059" s="5">
        <v>0</v>
      </c>
      <c r="M13059" t="str">
        <f>IF(ISERROR(VLOOKUP(A13059,'[1]Ecart validé'!$A:$A,1,FALSE)),Z13059,"Ecart Validé")</f>
        <v>valid</v>
      </c>
      <c r="R13059" t="s">
        <v>30</v>
      </c>
      <c r="X13059"/>
      <c r="Y13059"/>
      <c r="Z13059" t="s">
        <v>31</v>
      </c>
    </row>
    <row r="13060" spans="1:26" x14ac:dyDescent="0.3">
      <c r="A13060" t="s">
        <v>16071</v>
      </c>
      <c r="B13060" t="s">
        <v>15873</v>
      </c>
      <c r="C13060" t="s">
        <v>16072</v>
      </c>
      <c r="D13060" t="str">
        <f>+VLOOKUP(C13060,Param!K:L,2,FALSE)</f>
        <v>3D System sp.  z o.o.</v>
      </c>
      <c r="E13060" t="s">
        <v>16073</v>
      </c>
      <c r="F13060" t="s">
        <v>8260</v>
      </c>
      <c r="G13060" t="s">
        <v>15876</v>
      </c>
      <c r="H13060" s="5">
        <v>450</v>
      </c>
      <c r="I13060" s="5">
        <v>450</v>
      </c>
      <c r="J13060" s="5">
        <v>0</v>
      </c>
      <c r="K13060" s="5">
        <v>450</v>
      </c>
      <c r="L13060" s="5">
        <v>0</v>
      </c>
      <c r="M13060" t="str">
        <f>IF(ISERROR(VLOOKUP(A13060,'[1]Ecart validé'!$A:$A,1,FALSE)),Z13060,"Ecart Validé")</f>
        <v>valid</v>
      </c>
      <c r="R13060" t="s">
        <v>30</v>
      </c>
      <c r="X13060"/>
      <c r="Y13060"/>
      <c r="Z13060" t="s">
        <v>31</v>
      </c>
    </row>
    <row r="13061" spans="1:26" x14ac:dyDescent="0.3">
      <c r="A13061" t="s">
        <v>16074</v>
      </c>
      <c r="B13061" t="s">
        <v>15873</v>
      </c>
      <c r="C13061" t="s">
        <v>16072</v>
      </c>
      <c r="D13061" t="str">
        <f>+VLOOKUP(C13061,Param!K:L,2,FALSE)</f>
        <v>3D System sp.  z o.o.</v>
      </c>
      <c r="E13061" t="s">
        <v>16073</v>
      </c>
      <c r="F13061" t="s">
        <v>8266</v>
      </c>
      <c r="G13061" t="s">
        <v>15876</v>
      </c>
      <c r="H13061" s="5">
        <v>45.66</v>
      </c>
      <c r="I13061" s="5">
        <v>45.66</v>
      </c>
      <c r="J13061" s="5">
        <v>0</v>
      </c>
      <c r="K13061" s="5">
        <v>45.66</v>
      </c>
      <c r="L13061" s="5">
        <v>0</v>
      </c>
      <c r="M13061" t="str">
        <f>IF(ISERROR(VLOOKUP(A13061,'[1]Ecart validé'!$A:$A,1,FALSE)),Z13061,"Ecart Validé")</f>
        <v>valid</v>
      </c>
      <c r="R13061" t="s">
        <v>30</v>
      </c>
      <c r="X13061"/>
      <c r="Y13061"/>
      <c r="Z13061" t="s">
        <v>31</v>
      </c>
    </row>
    <row r="13062" spans="1:26" x14ac:dyDescent="0.3">
      <c r="A13062" t="s">
        <v>16075</v>
      </c>
      <c r="B13062" t="s">
        <v>15873</v>
      </c>
      <c r="C13062" t="s">
        <v>16076</v>
      </c>
      <c r="D13062" t="str">
        <f>+VLOOKUP(C13062,Param!K:L,2,FALSE)</f>
        <v>Agencja Ochrony Vega Security sp. z o.o.</v>
      </c>
      <c r="E13062" t="s">
        <v>16077</v>
      </c>
      <c r="F13062" t="s">
        <v>8260</v>
      </c>
      <c r="G13062" t="s">
        <v>15876</v>
      </c>
      <c r="H13062" s="5">
        <v>1653.75</v>
      </c>
      <c r="I13062" s="5">
        <v>1653.75</v>
      </c>
      <c r="J13062" s="5">
        <v>0</v>
      </c>
      <c r="K13062" s="5">
        <v>1653.75</v>
      </c>
      <c r="L13062" s="5">
        <v>0</v>
      </c>
      <c r="M13062" t="str">
        <f>IF(ISERROR(VLOOKUP(A13062,'[1]Ecart validé'!$A:$A,1,FALSE)),Z13062,"Ecart Validé")</f>
        <v>valid</v>
      </c>
      <c r="R13062" t="s">
        <v>30</v>
      </c>
      <c r="X13062"/>
      <c r="Y13062"/>
      <c r="Z13062" t="s">
        <v>31</v>
      </c>
    </row>
    <row r="13063" spans="1:26" x14ac:dyDescent="0.3">
      <c r="A13063" t="s">
        <v>16078</v>
      </c>
      <c r="B13063" t="s">
        <v>15873</v>
      </c>
      <c r="C13063" t="s">
        <v>16076</v>
      </c>
      <c r="D13063" t="str">
        <f>+VLOOKUP(C13063,Param!K:L,2,FALSE)</f>
        <v>Agencja Ochrony Vega Security sp. z o.o.</v>
      </c>
      <c r="E13063" t="s">
        <v>16077</v>
      </c>
      <c r="F13063" t="s">
        <v>8262</v>
      </c>
      <c r="G13063" t="s">
        <v>15876</v>
      </c>
      <c r="H13063" s="5">
        <v>1617.3</v>
      </c>
      <c r="I13063" s="5">
        <v>1617.3</v>
      </c>
      <c r="J13063" s="5">
        <v>0</v>
      </c>
      <c r="K13063" s="5">
        <v>1617.3</v>
      </c>
      <c r="L13063" s="5">
        <v>0</v>
      </c>
      <c r="M13063" t="str">
        <f>IF(ISERROR(VLOOKUP(A13063,'[1]Ecart validé'!$A:$A,1,FALSE)),Z13063,"Ecart Validé")</f>
        <v>valid</v>
      </c>
      <c r="R13063" t="s">
        <v>30</v>
      </c>
      <c r="X13063"/>
      <c r="Y13063"/>
      <c r="Z13063" t="s">
        <v>31</v>
      </c>
    </row>
    <row r="13064" spans="1:26" x14ac:dyDescent="0.3">
      <c r="A13064" t="s">
        <v>16079</v>
      </c>
      <c r="B13064" t="s">
        <v>15873</v>
      </c>
      <c r="C13064" t="s">
        <v>16076</v>
      </c>
      <c r="D13064" t="str">
        <f>+VLOOKUP(C13064,Param!K:L,2,FALSE)</f>
        <v>Agencja Ochrony Vega Security sp. z o.o.</v>
      </c>
      <c r="E13064" t="s">
        <v>16077</v>
      </c>
      <c r="F13064" t="s">
        <v>8264</v>
      </c>
      <c r="G13064" t="s">
        <v>15876</v>
      </c>
      <c r="H13064" s="5">
        <v>1874.7</v>
      </c>
      <c r="I13064" s="5">
        <v>1874.7</v>
      </c>
      <c r="J13064" s="5">
        <v>0</v>
      </c>
      <c r="K13064" s="5">
        <v>1874.7</v>
      </c>
      <c r="L13064" s="5">
        <v>0</v>
      </c>
      <c r="M13064" t="str">
        <f>IF(ISERROR(VLOOKUP(A13064,'[1]Ecart validé'!$A:$A,1,FALSE)),Z13064,"Ecart Validé")</f>
        <v>valid</v>
      </c>
      <c r="R13064" t="s">
        <v>30</v>
      </c>
      <c r="X13064"/>
      <c r="Y13064"/>
      <c r="Z13064" t="s">
        <v>31</v>
      </c>
    </row>
    <row r="13065" spans="1:26" x14ac:dyDescent="0.3">
      <c r="A13065" t="s">
        <v>16080</v>
      </c>
      <c r="B13065" t="s">
        <v>15873</v>
      </c>
      <c r="C13065" t="s">
        <v>16076</v>
      </c>
      <c r="D13065" t="str">
        <f>+VLOOKUP(C13065,Param!K:L,2,FALSE)</f>
        <v>Agencja Ochrony Vega Security sp. z o.o.</v>
      </c>
      <c r="E13065" t="s">
        <v>16077</v>
      </c>
      <c r="F13065" t="s">
        <v>8266</v>
      </c>
      <c r="G13065" t="s">
        <v>15876</v>
      </c>
      <c r="H13065" s="5">
        <v>1864.8</v>
      </c>
      <c r="I13065" s="5">
        <v>1864.8</v>
      </c>
      <c r="J13065" s="5">
        <v>0</v>
      </c>
      <c r="K13065" s="5">
        <v>1864.8</v>
      </c>
      <c r="L13065" s="5">
        <v>0</v>
      </c>
      <c r="M13065" t="str">
        <f>IF(ISERROR(VLOOKUP(A13065,'[1]Ecart validé'!$A:$A,1,FALSE)),Z13065,"Ecart Validé")</f>
        <v>valid</v>
      </c>
      <c r="R13065" t="s">
        <v>30</v>
      </c>
      <c r="X13065"/>
      <c r="Y13065"/>
      <c r="Z13065" t="s">
        <v>31</v>
      </c>
    </row>
    <row r="13066" spans="1:26" x14ac:dyDescent="0.3">
      <c r="A13066" t="s">
        <v>16081</v>
      </c>
      <c r="B13066" t="s">
        <v>15873</v>
      </c>
      <c r="C13066" t="s">
        <v>16082</v>
      </c>
      <c r="D13066" t="str">
        <f>+VLOOKUP(C13066,Param!K:L,2,FALSE)</f>
        <v>Albatros sp.  z o.o. sp.k.</v>
      </c>
      <c r="E13066" t="s">
        <v>16083</v>
      </c>
      <c r="F13066" t="s">
        <v>8260</v>
      </c>
      <c r="G13066" t="s">
        <v>15876</v>
      </c>
      <c r="H13066" s="5">
        <v>375.63</v>
      </c>
      <c r="I13066" s="5">
        <v>375.63099999999997</v>
      </c>
      <c r="J13066" s="5">
        <v>-9.9999999997635292E-4</v>
      </c>
      <c r="K13066" s="5">
        <v>375.63</v>
      </c>
      <c r="L13066" s="5">
        <v>0</v>
      </c>
      <c r="M13066" t="str">
        <f>IF(ISERROR(VLOOKUP(A13066,'[1]Ecart validé'!$A:$A,1,FALSE)),Z13066,"Ecart Validé")</f>
        <v>valid</v>
      </c>
      <c r="R13066" t="s">
        <v>30</v>
      </c>
      <c r="X13066"/>
      <c r="Y13066"/>
      <c r="Z13066" t="s">
        <v>31</v>
      </c>
    </row>
    <row r="13067" spans="1:26" x14ac:dyDescent="0.3">
      <c r="A13067" t="s">
        <v>16084</v>
      </c>
      <c r="B13067" t="s">
        <v>15873</v>
      </c>
      <c r="C13067" t="s">
        <v>16082</v>
      </c>
      <c r="D13067" t="str">
        <f>+VLOOKUP(C13067,Param!K:L,2,FALSE)</f>
        <v>Albatros sp.  z o.o. sp.k.</v>
      </c>
      <c r="E13067" t="s">
        <v>16083</v>
      </c>
      <c r="F13067" t="s">
        <v>8262</v>
      </c>
      <c r="G13067" t="s">
        <v>15876</v>
      </c>
      <c r="H13067" s="5">
        <v>687.82</v>
      </c>
      <c r="I13067" s="5">
        <v>687.82219999999995</v>
      </c>
      <c r="J13067" s="5">
        <v>-2.1999999999025E-3</v>
      </c>
      <c r="K13067" s="5">
        <v>687.82</v>
      </c>
      <c r="L13067" s="5">
        <v>0</v>
      </c>
      <c r="M13067" t="str">
        <f>IF(ISERROR(VLOOKUP(A13067,'[1]Ecart validé'!$A:$A,1,FALSE)),Z13067,"Ecart Validé")</f>
        <v>valid</v>
      </c>
      <c r="R13067" t="s">
        <v>30</v>
      </c>
      <c r="X13067"/>
      <c r="Y13067"/>
      <c r="Z13067" t="s">
        <v>31</v>
      </c>
    </row>
    <row r="13068" spans="1:26" x14ac:dyDescent="0.3">
      <c r="A13068" t="s">
        <v>16085</v>
      </c>
      <c r="B13068" t="s">
        <v>15873</v>
      </c>
      <c r="C13068" t="s">
        <v>16082</v>
      </c>
      <c r="D13068" t="str">
        <f>+VLOOKUP(C13068,Param!K:L,2,FALSE)</f>
        <v>Albatros sp.  z o.o. sp.k.</v>
      </c>
      <c r="E13068" t="s">
        <v>16083</v>
      </c>
      <c r="F13068" t="s">
        <v>8264</v>
      </c>
      <c r="G13068" t="s">
        <v>15876</v>
      </c>
      <c r="H13068" s="5">
        <v>972.61</v>
      </c>
      <c r="I13068" s="5">
        <v>972.61180000000002</v>
      </c>
      <c r="J13068" s="5">
        <v>-1.8000000000029099E-3</v>
      </c>
      <c r="K13068" s="5">
        <v>972.61</v>
      </c>
      <c r="L13068" s="5">
        <v>0</v>
      </c>
      <c r="M13068" t="str">
        <f>IF(ISERROR(VLOOKUP(A13068,'[1]Ecart validé'!$A:$A,1,FALSE)),Z13068,"Ecart Validé")</f>
        <v>valid</v>
      </c>
      <c r="R13068" t="s">
        <v>30</v>
      </c>
      <c r="X13068"/>
      <c r="Y13068"/>
      <c r="Z13068" t="s">
        <v>31</v>
      </c>
    </row>
    <row r="13069" spans="1:26" x14ac:dyDescent="0.3">
      <c r="A13069" t="s">
        <v>16086</v>
      </c>
      <c r="B13069" t="s">
        <v>15873</v>
      </c>
      <c r="C13069" t="s">
        <v>16082</v>
      </c>
      <c r="D13069" t="str">
        <f>+VLOOKUP(C13069,Param!K:L,2,FALSE)</f>
        <v>Albatros sp.  z o.o. sp.k.</v>
      </c>
      <c r="E13069" t="s">
        <v>16083</v>
      </c>
      <c r="F13069" t="s">
        <v>8266</v>
      </c>
      <c r="G13069" t="s">
        <v>15876</v>
      </c>
      <c r="H13069" s="5">
        <v>830.49</v>
      </c>
      <c r="I13069" s="5">
        <v>830.48760000000004</v>
      </c>
      <c r="J13069" s="5">
        <v>2.3999999999659801E-3</v>
      </c>
      <c r="K13069" s="5">
        <v>830.49</v>
      </c>
      <c r="L13069" s="5">
        <v>0</v>
      </c>
      <c r="M13069" t="str">
        <f>IF(ISERROR(VLOOKUP(A13069,'[1]Ecart validé'!$A:$A,1,FALSE)),Z13069,"Ecart Validé")</f>
        <v>valid</v>
      </c>
      <c r="R13069" t="s">
        <v>30</v>
      </c>
      <c r="X13069"/>
      <c r="Y13069"/>
      <c r="Z13069" t="s">
        <v>31</v>
      </c>
    </row>
    <row r="13070" spans="1:26" x14ac:dyDescent="0.3">
      <c r="A13070" t="s">
        <v>16087</v>
      </c>
      <c r="B13070" t="s">
        <v>15873</v>
      </c>
      <c r="C13070" t="s">
        <v>16088</v>
      </c>
      <c r="D13070" t="str">
        <f>+VLOOKUP(C13070,Param!K:L,2,FALSE)</f>
        <v>ALD Automotive Polska</v>
      </c>
      <c r="E13070" t="s">
        <v>16089</v>
      </c>
      <c r="F13070" t="s">
        <v>8260</v>
      </c>
      <c r="G13070" t="s">
        <v>15876</v>
      </c>
      <c r="H13070" s="5">
        <v>2767.03</v>
      </c>
      <c r="I13070" s="5">
        <v>2767.0326</v>
      </c>
      <c r="J13070" s="5">
        <v>-2.59999999980209E-3</v>
      </c>
      <c r="K13070" s="5">
        <v>2767.03</v>
      </c>
      <c r="L13070" s="5">
        <v>0</v>
      </c>
      <c r="M13070" t="str">
        <f>IF(ISERROR(VLOOKUP(A13070,'[1]Ecart validé'!$A:$A,1,FALSE)),Z13070,"Ecart Validé")</f>
        <v>valid</v>
      </c>
      <c r="R13070" t="s">
        <v>30</v>
      </c>
      <c r="X13070"/>
      <c r="Y13070"/>
      <c r="Z13070" t="s">
        <v>31</v>
      </c>
    </row>
    <row r="13071" spans="1:26" x14ac:dyDescent="0.3">
      <c r="A13071" t="s">
        <v>16090</v>
      </c>
      <c r="B13071" t="s">
        <v>15873</v>
      </c>
      <c r="C13071" t="s">
        <v>16088</v>
      </c>
      <c r="D13071" t="str">
        <f>+VLOOKUP(C13071,Param!K:L,2,FALSE)</f>
        <v>ALD Automotive Polska</v>
      </c>
      <c r="E13071" t="s">
        <v>16089</v>
      </c>
      <c r="F13071" t="s">
        <v>8262</v>
      </c>
      <c r="G13071" t="s">
        <v>15876</v>
      </c>
      <c r="H13071" s="5">
        <v>1912.26</v>
      </c>
      <c r="I13071" s="5">
        <v>1912.2643</v>
      </c>
      <c r="J13071" s="5">
        <v>-4.3000000000574801E-3</v>
      </c>
      <c r="K13071" s="5">
        <v>1912.26</v>
      </c>
      <c r="L13071" s="5">
        <v>0</v>
      </c>
      <c r="M13071" t="str">
        <f>IF(ISERROR(VLOOKUP(A13071,'[1]Ecart validé'!$A:$A,1,FALSE)),Z13071,"Ecart Validé")</f>
        <v>valid</v>
      </c>
      <c r="R13071" t="s">
        <v>30</v>
      </c>
      <c r="X13071"/>
      <c r="Y13071"/>
      <c r="Z13071" t="s">
        <v>31</v>
      </c>
    </row>
    <row r="13072" spans="1:26" x14ac:dyDescent="0.3">
      <c r="A13072" t="s">
        <v>16091</v>
      </c>
      <c r="B13072" t="s">
        <v>15873</v>
      </c>
      <c r="C13072" t="s">
        <v>16088</v>
      </c>
      <c r="D13072" t="str">
        <f>+VLOOKUP(C13072,Param!K:L,2,FALSE)</f>
        <v>ALD Automotive Polska</v>
      </c>
      <c r="E13072" t="s">
        <v>16089</v>
      </c>
      <c r="F13072" t="s">
        <v>8264</v>
      </c>
      <c r="G13072" t="s">
        <v>15876</v>
      </c>
      <c r="H13072" s="5">
        <v>407.62</v>
      </c>
      <c r="I13072" s="5">
        <v>407.62419999999997</v>
      </c>
      <c r="J13072" s="5">
        <v>-4.1999999999688901E-3</v>
      </c>
      <c r="K13072" s="5">
        <v>407.62</v>
      </c>
      <c r="L13072" s="5">
        <v>0</v>
      </c>
      <c r="M13072" t="str">
        <f>IF(ISERROR(VLOOKUP(A13072,'[1]Ecart validé'!$A:$A,1,FALSE)),Z13072,"Ecart Validé")</f>
        <v>valid</v>
      </c>
      <c r="R13072" t="s">
        <v>30</v>
      </c>
      <c r="X13072"/>
      <c r="Y13072"/>
      <c r="Z13072" t="s">
        <v>31</v>
      </c>
    </row>
    <row r="13073" spans="1:26" x14ac:dyDescent="0.3">
      <c r="A13073" t="s">
        <v>16092</v>
      </c>
      <c r="B13073" t="s">
        <v>15873</v>
      </c>
      <c r="C13073" t="s">
        <v>16088</v>
      </c>
      <c r="D13073" t="str">
        <f>+VLOOKUP(C13073,Param!K:L,2,FALSE)</f>
        <v>ALD Automotive Polska</v>
      </c>
      <c r="E13073" t="s">
        <v>16089</v>
      </c>
      <c r="F13073" t="s">
        <v>8266</v>
      </c>
      <c r="G13073" t="s">
        <v>15876</v>
      </c>
      <c r="H13073" s="5">
        <v>466.23</v>
      </c>
      <c r="I13073" s="5">
        <v>466.22739999999999</v>
      </c>
      <c r="J13073" s="5">
        <v>2.6000000000294598E-3</v>
      </c>
      <c r="K13073" s="5">
        <v>466.23</v>
      </c>
      <c r="L13073" s="5">
        <v>0</v>
      </c>
      <c r="M13073" t="str">
        <f>IF(ISERROR(VLOOKUP(A13073,'[1]Ecart validé'!$A:$A,1,FALSE)),Z13073,"Ecart Validé")</f>
        <v>valid</v>
      </c>
      <c r="R13073" t="s">
        <v>30</v>
      </c>
      <c r="X13073"/>
      <c r="Y13073"/>
      <c r="Z13073" t="s">
        <v>31</v>
      </c>
    </row>
    <row r="13074" spans="1:26" x14ac:dyDescent="0.3">
      <c r="A13074" t="s">
        <v>16093</v>
      </c>
      <c r="B13074" t="s">
        <v>15873</v>
      </c>
      <c r="C13074" t="s">
        <v>16094</v>
      </c>
      <c r="D13074" t="str">
        <f>+VLOOKUP(C13074,Param!K:L,2,FALSE)</f>
        <v>All4hotels Bartłomiej Głodek</v>
      </c>
      <c r="E13074" t="s">
        <v>16095</v>
      </c>
      <c r="F13074" t="s">
        <v>8260</v>
      </c>
      <c r="G13074" t="s">
        <v>15876</v>
      </c>
      <c r="H13074" s="5">
        <v>6607.69</v>
      </c>
      <c r="I13074" s="5">
        <v>6607.6904000000004</v>
      </c>
      <c r="J13074" s="5">
        <v>-4.00000000809086E-4</v>
      </c>
      <c r="K13074" s="5">
        <v>6607.69</v>
      </c>
      <c r="L13074" s="5">
        <v>0</v>
      </c>
      <c r="M13074" t="str">
        <f>IF(ISERROR(VLOOKUP(A13074,'[1]Ecart validé'!$A:$A,1,FALSE)),Z13074,"Ecart Validé")</f>
        <v>valid</v>
      </c>
      <c r="R13074" t="s">
        <v>30</v>
      </c>
      <c r="X13074"/>
      <c r="Y13074"/>
      <c r="Z13074" t="s">
        <v>31</v>
      </c>
    </row>
    <row r="13075" spans="1:26" x14ac:dyDescent="0.3">
      <c r="A13075" t="s">
        <v>16096</v>
      </c>
      <c r="B13075" t="s">
        <v>15873</v>
      </c>
      <c r="C13075" t="s">
        <v>16094</v>
      </c>
      <c r="D13075" t="str">
        <f>+VLOOKUP(C13075,Param!K:L,2,FALSE)</f>
        <v>All4hotels Bartłomiej Głodek</v>
      </c>
      <c r="E13075" t="s">
        <v>16095</v>
      </c>
      <c r="F13075" t="s">
        <v>8262</v>
      </c>
      <c r="G13075" t="s">
        <v>15876</v>
      </c>
      <c r="H13075" s="5">
        <v>23490.93</v>
      </c>
      <c r="I13075" s="5">
        <v>23490.9336</v>
      </c>
      <c r="J13075" s="5">
        <v>-3.6000000000058199E-3</v>
      </c>
      <c r="K13075" s="5">
        <v>23490.93</v>
      </c>
      <c r="L13075" s="5">
        <v>0</v>
      </c>
      <c r="M13075" t="str">
        <f>IF(ISERROR(VLOOKUP(A13075,'[1]Ecart validé'!$A:$A,1,FALSE)),Z13075,"Ecart Validé")</f>
        <v>valid</v>
      </c>
      <c r="R13075" t="s">
        <v>30</v>
      </c>
      <c r="X13075"/>
      <c r="Y13075"/>
      <c r="Z13075" t="s">
        <v>31</v>
      </c>
    </row>
    <row r="13076" spans="1:26" x14ac:dyDescent="0.3">
      <c r="A13076" t="s">
        <v>16097</v>
      </c>
      <c r="B13076" t="s">
        <v>15873</v>
      </c>
      <c r="C13076" t="s">
        <v>16094</v>
      </c>
      <c r="D13076" t="str">
        <f>+VLOOKUP(C13076,Param!K:L,2,FALSE)</f>
        <v>All4hotels Bartłomiej Głodek</v>
      </c>
      <c r="E13076" t="s">
        <v>16095</v>
      </c>
      <c r="F13076" t="s">
        <v>8264</v>
      </c>
      <c r="G13076" t="s">
        <v>15876</v>
      </c>
      <c r="H13076" s="5">
        <v>29742.007398373898</v>
      </c>
      <c r="I13076" s="5">
        <v>29742.013599999998</v>
      </c>
      <c r="J13076" s="5">
        <v>-6.2016260162636103E-3</v>
      </c>
      <c r="K13076" s="5">
        <v>29742.007398373898</v>
      </c>
      <c r="L13076" s="5">
        <v>0</v>
      </c>
      <c r="M13076" t="str">
        <f>IF(ISERROR(VLOOKUP(A13076,'[1]Ecart validé'!$A:$A,1,FALSE)),Z13076,"Ecart Validé")</f>
        <v>valid</v>
      </c>
      <c r="R13076" t="s">
        <v>30</v>
      </c>
      <c r="X13076"/>
      <c r="Y13076"/>
      <c r="Z13076" t="s">
        <v>31</v>
      </c>
    </row>
    <row r="13077" spans="1:26" x14ac:dyDescent="0.3">
      <c r="A13077" t="s">
        <v>16098</v>
      </c>
      <c r="B13077" t="s">
        <v>15873</v>
      </c>
      <c r="C13077" t="s">
        <v>16094</v>
      </c>
      <c r="D13077" t="str">
        <f>+VLOOKUP(C13077,Param!K:L,2,FALSE)</f>
        <v>All4hotels Bartłomiej Głodek</v>
      </c>
      <c r="E13077" t="s">
        <v>16095</v>
      </c>
      <c r="F13077" t="s">
        <v>8266</v>
      </c>
      <c r="G13077" t="s">
        <v>15876</v>
      </c>
      <c r="H13077" s="5">
        <v>11593.35</v>
      </c>
      <c r="I13077" s="5">
        <v>11593.3544</v>
      </c>
      <c r="J13077" s="5">
        <v>-4.399999999805E-3</v>
      </c>
      <c r="K13077" s="5">
        <v>11593.35</v>
      </c>
      <c r="L13077" s="5">
        <v>0</v>
      </c>
      <c r="M13077" t="str">
        <f>IF(ISERROR(VLOOKUP(A13077,'[1]Ecart validé'!$A:$A,1,FALSE)),Z13077,"Ecart Validé")</f>
        <v>valid</v>
      </c>
      <c r="R13077" t="s">
        <v>30</v>
      </c>
      <c r="X13077"/>
      <c r="Y13077"/>
      <c r="Z13077" t="s">
        <v>31</v>
      </c>
    </row>
    <row r="13078" spans="1:26" x14ac:dyDescent="0.3">
      <c r="A13078" t="s">
        <v>16099</v>
      </c>
      <c r="B13078" t="s">
        <v>15873</v>
      </c>
      <c r="C13078" t="s">
        <v>16100</v>
      </c>
      <c r="D13078" t="str">
        <f>+VLOOKUP(C13078,Param!K:L,2,FALSE)</f>
        <v>Alva sp.  z o.o.</v>
      </c>
      <c r="E13078" t="s">
        <v>16101</v>
      </c>
      <c r="F13078" t="s">
        <v>8260</v>
      </c>
      <c r="G13078" t="s">
        <v>15876</v>
      </c>
      <c r="H13078" s="5">
        <v>972.61</v>
      </c>
      <c r="I13078" s="5">
        <v>972.6096</v>
      </c>
      <c r="J13078" s="5">
        <v>4.0000000001327803E-4</v>
      </c>
      <c r="K13078" s="5">
        <v>972.61</v>
      </c>
      <c r="L13078" s="5">
        <v>0</v>
      </c>
      <c r="M13078" t="str">
        <f>IF(ISERROR(VLOOKUP(A13078,'[1]Ecart validé'!$A:$A,1,FALSE)),Z13078,"Ecart Validé")</f>
        <v>valid</v>
      </c>
      <c r="R13078" t="s">
        <v>30</v>
      </c>
      <c r="X13078"/>
      <c r="Y13078"/>
      <c r="Z13078" t="s">
        <v>31</v>
      </c>
    </row>
    <row r="13079" spans="1:26" x14ac:dyDescent="0.3">
      <c r="A13079" t="s">
        <v>16102</v>
      </c>
      <c r="B13079" t="s">
        <v>15873</v>
      </c>
      <c r="C13079" t="s">
        <v>16100</v>
      </c>
      <c r="D13079" t="str">
        <f>+VLOOKUP(C13079,Param!K:L,2,FALSE)</f>
        <v>Alva sp.  z o.o.</v>
      </c>
      <c r="E13079" t="s">
        <v>16101</v>
      </c>
      <c r="F13079" t="s">
        <v>8262</v>
      </c>
      <c r="G13079" t="s">
        <v>15876</v>
      </c>
      <c r="H13079" s="5">
        <v>806.43</v>
      </c>
      <c r="I13079" s="5">
        <v>806.42719999999997</v>
      </c>
      <c r="J13079" s="5">
        <v>2.7999999999792601E-3</v>
      </c>
      <c r="K13079" s="5">
        <v>806.43</v>
      </c>
      <c r="L13079" s="5">
        <v>0</v>
      </c>
      <c r="M13079" t="str">
        <f>IF(ISERROR(VLOOKUP(A13079,'[1]Ecart validé'!$A:$A,1,FALSE)),Z13079,"Ecart Validé")</f>
        <v>valid</v>
      </c>
      <c r="R13079" t="s">
        <v>30</v>
      </c>
      <c r="X13079"/>
      <c r="Y13079"/>
      <c r="Z13079" t="s">
        <v>31</v>
      </c>
    </row>
    <row r="13080" spans="1:26" x14ac:dyDescent="0.3">
      <c r="A13080" t="s">
        <v>16103</v>
      </c>
      <c r="B13080" t="s">
        <v>15873</v>
      </c>
      <c r="C13080" t="s">
        <v>16100</v>
      </c>
      <c r="D13080" t="str">
        <f>+VLOOKUP(C13080,Param!K:L,2,FALSE)</f>
        <v>Alva sp.  z o.o.</v>
      </c>
      <c r="E13080" t="s">
        <v>16101</v>
      </c>
      <c r="F13080" t="s">
        <v>8264</v>
      </c>
      <c r="G13080" t="s">
        <v>15876</v>
      </c>
      <c r="H13080" s="5">
        <v>6555.8</v>
      </c>
      <c r="I13080" s="5">
        <v>6555.7951999999996</v>
      </c>
      <c r="J13080" s="5">
        <v>4.80000000061409E-3</v>
      </c>
      <c r="K13080" s="5">
        <v>6555.8</v>
      </c>
      <c r="L13080" s="5">
        <v>0</v>
      </c>
      <c r="M13080" t="str">
        <f>IF(ISERROR(VLOOKUP(A13080,'[1]Ecart validé'!$A:$A,1,FALSE)),Z13080,"Ecart Validé")</f>
        <v>valid</v>
      </c>
      <c r="R13080" t="s">
        <v>30</v>
      </c>
      <c r="X13080"/>
      <c r="Y13080"/>
      <c r="Z13080" t="s">
        <v>31</v>
      </c>
    </row>
    <row r="13081" spans="1:26" x14ac:dyDescent="0.3">
      <c r="A13081" t="s">
        <v>16104</v>
      </c>
      <c r="B13081" t="s">
        <v>15873</v>
      </c>
      <c r="C13081" t="s">
        <v>16100</v>
      </c>
      <c r="D13081" t="str">
        <f>+VLOOKUP(C13081,Param!K:L,2,FALSE)</f>
        <v>Alva sp.  z o.o.</v>
      </c>
      <c r="E13081" t="s">
        <v>16101</v>
      </c>
      <c r="F13081" t="s">
        <v>8266</v>
      </c>
      <c r="G13081" t="s">
        <v>15876</v>
      </c>
      <c r="H13081" s="5">
        <v>6633.28</v>
      </c>
      <c r="I13081" s="5">
        <v>6633.2784000000001</v>
      </c>
      <c r="J13081" s="5">
        <v>1.59999999959836E-3</v>
      </c>
      <c r="K13081" s="5">
        <v>6633.28</v>
      </c>
      <c r="L13081" s="5">
        <v>0</v>
      </c>
      <c r="M13081" t="str">
        <f>IF(ISERROR(VLOOKUP(A13081,'[1]Ecart validé'!$A:$A,1,FALSE)),Z13081,"Ecart Validé")</f>
        <v>valid</v>
      </c>
      <c r="R13081" t="s">
        <v>30</v>
      </c>
      <c r="X13081"/>
      <c r="Y13081"/>
      <c r="Z13081" t="s">
        <v>31</v>
      </c>
    </row>
    <row r="13082" spans="1:26" x14ac:dyDescent="0.3">
      <c r="A13082" t="s">
        <v>16105</v>
      </c>
      <c r="B13082" t="s">
        <v>15873</v>
      </c>
      <c r="C13082" t="s">
        <v>16106</v>
      </c>
      <c r="D13082" t="str">
        <f>+VLOOKUP(C13082,Param!K:L,2,FALSE)</f>
        <v>AMD Systems sp. z o.o.</v>
      </c>
      <c r="E13082" t="s">
        <v>16107</v>
      </c>
      <c r="F13082" t="s">
        <v>8260</v>
      </c>
      <c r="G13082" t="s">
        <v>15876</v>
      </c>
      <c r="H13082" s="5">
        <v>511.97</v>
      </c>
      <c r="I13082" s="5">
        <v>511.96870000000001</v>
      </c>
      <c r="J13082" s="5">
        <v>1.3000000000147299E-3</v>
      </c>
      <c r="K13082" s="5">
        <v>511.97</v>
      </c>
      <c r="L13082" s="5">
        <v>0</v>
      </c>
      <c r="M13082" t="str">
        <f>IF(ISERROR(VLOOKUP(A13082,'[1]Ecart validé'!$A:$A,1,FALSE)),Z13082,"Ecart Validé")</f>
        <v>valid</v>
      </c>
      <c r="R13082" t="s">
        <v>30</v>
      </c>
      <c r="X13082"/>
      <c r="Y13082"/>
      <c r="Z13082" t="s">
        <v>31</v>
      </c>
    </row>
    <row r="13083" spans="1:26" x14ac:dyDescent="0.3">
      <c r="A13083" t="s">
        <v>16108</v>
      </c>
      <c r="B13083" t="s">
        <v>15873</v>
      </c>
      <c r="C13083" t="s">
        <v>16106</v>
      </c>
      <c r="D13083" t="str">
        <f>+VLOOKUP(C13083,Param!K:L,2,FALSE)</f>
        <v>AMD Systems sp. z o.o.</v>
      </c>
      <c r="E13083" t="s">
        <v>16107</v>
      </c>
      <c r="F13083" t="s">
        <v>8262</v>
      </c>
      <c r="G13083" t="s">
        <v>15876</v>
      </c>
      <c r="H13083" s="5">
        <v>427.65</v>
      </c>
      <c r="I13083" s="5">
        <v>427.65</v>
      </c>
      <c r="J13083" s="5">
        <v>0</v>
      </c>
      <c r="K13083" s="5">
        <v>427.65</v>
      </c>
      <c r="L13083" s="5">
        <v>0</v>
      </c>
      <c r="M13083" t="str">
        <f>IF(ISERROR(VLOOKUP(A13083,'[1]Ecart validé'!$A:$A,1,FALSE)),Z13083,"Ecart Validé")</f>
        <v>valid</v>
      </c>
      <c r="R13083" t="s">
        <v>30</v>
      </c>
      <c r="X13083"/>
      <c r="Y13083"/>
      <c r="Z13083" t="s">
        <v>31</v>
      </c>
    </row>
    <row r="13084" spans="1:26" x14ac:dyDescent="0.3">
      <c r="A13084" t="s">
        <v>16109</v>
      </c>
      <c r="B13084" t="s">
        <v>15873</v>
      </c>
      <c r="C13084" t="s">
        <v>16106</v>
      </c>
      <c r="D13084" t="str">
        <f>+VLOOKUP(C13084,Param!K:L,2,FALSE)</f>
        <v>AMD Systems sp. z o.o.</v>
      </c>
      <c r="E13084" t="s">
        <v>16107</v>
      </c>
      <c r="F13084" t="s">
        <v>8264</v>
      </c>
      <c r="G13084" t="s">
        <v>15876</v>
      </c>
      <c r="H13084" s="5">
        <v>499.58</v>
      </c>
      <c r="I13084" s="5">
        <v>499.57499999999999</v>
      </c>
      <c r="J13084" s="5">
        <v>4.9999999999954499E-3</v>
      </c>
      <c r="K13084" s="5">
        <v>499.58</v>
      </c>
      <c r="L13084" s="5">
        <v>0</v>
      </c>
      <c r="M13084" t="str">
        <f>IF(ISERROR(VLOOKUP(A13084,'[1]Ecart validé'!$A:$A,1,FALSE)),Z13084,"Ecart Validé")</f>
        <v>valid</v>
      </c>
      <c r="R13084" t="s">
        <v>30</v>
      </c>
      <c r="X13084"/>
      <c r="Y13084"/>
      <c r="Z13084" t="s">
        <v>31</v>
      </c>
    </row>
    <row r="13085" spans="1:26" x14ac:dyDescent="0.3">
      <c r="A13085" t="s">
        <v>16110</v>
      </c>
      <c r="B13085" t="s">
        <v>15873</v>
      </c>
      <c r="C13085" t="s">
        <v>16106</v>
      </c>
      <c r="D13085" t="str">
        <f>+VLOOKUP(C13085,Param!K:L,2,FALSE)</f>
        <v>AMD Systems sp. z o.o.</v>
      </c>
      <c r="E13085" t="s">
        <v>16107</v>
      </c>
      <c r="F13085" t="s">
        <v>8266</v>
      </c>
      <c r="G13085" t="s">
        <v>15876</v>
      </c>
      <c r="H13085" s="5">
        <v>7135.57</v>
      </c>
      <c r="I13085" s="5">
        <v>7135.5735000000004</v>
      </c>
      <c r="J13085" s="5">
        <v>-3.5000000007130399E-3</v>
      </c>
      <c r="K13085" s="5">
        <v>7135.57</v>
      </c>
      <c r="L13085" s="5">
        <v>0</v>
      </c>
      <c r="M13085" t="str">
        <f>IF(ISERROR(VLOOKUP(A13085,'[1]Ecart validé'!$A:$A,1,FALSE)),Z13085,"Ecart Validé")</f>
        <v>valid</v>
      </c>
      <c r="R13085" t="s">
        <v>30</v>
      </c>
      <c r="X13085"/>
      <c r="Y13085"/>
      <c r="Z13085" t="s">
        <v>31</v>
      </c>
    </row>
    <row r="13086" spans="1:26" x14ac:dyDescent="0.3">
      <c r="A13086" t="s">
        <v>16111</v>
      </c>
      <c r="B13086" t="s">
        <v>15873</v>
      </c>
      <c r="C13086" t="s">
        <v>16112</v>
      </c>
      <c r="D13086" t="str">
        <f>+VLOOKUP(C13086,Param!K:L,2,FALSE)</f>
        <v>Arval Service Lease Polska sp.  z o.o.</v>
      </c>
      <c r="E13086" t="s">
        <v>16113</v>
      </c>
      <c r="F13086" t="s">
        <v>8260</v>
      </c>
      <c r="G13086" t="s">
        <v>15876</v>
      </c>
      <c r="H13086" s="5">
        <v>14630.279999999901</v>
      </c>
      <c r="I13086" s="5">
        <v>14630.2835</v>
      </c>
      <c r="J13086" s="5">
        <v>-3.5000000007130399E-3</v>
      </c>
      <c r="K13086" s="5">
        <v>14630.279999999901</v>
      </c>
      <c r="L13086" s="5">
        <v>0</v>
      </c>
      <c r="M13086" t="str">
        <f>IF(ISERROR(VLOOKUP(A13086,'[1]Ecart validé'!$A:$A,1,FALSE)),Z13086,"Ecart Validé")</f>
        <v>valid</v>
      </c>
      <c r="R13086" t="s">
        <v>30</v>
      </c>
      <c r="X13086"/>
      <c r="Y13086"/>
      <c r="Z13086" t="s">
        <v>31</v>
      </c>
    </row>
    <row r="13087" spans="1:26" x14ac:dyDescent="0.3">
      <c r="A13087" t="s">
        <v>16114</v>
      </c>
      <c r="B13087" t="s">
        <v>15873</v>
      </c>
      <c r="C13087" t="s">
        <v>16112</v>
      </c>
      <c r="D13087" t="str">
        <f>+VLOOKUP(C13087,Param!K:L,2,FALSE)</f>
        <v>Arval Service Lease Polska sp.  z o.o.</v>
      </c>
      <c r="E13087" t="s">
        <v>16113</v>
      </c>
      <c r="F13087" t="s">
        <v>8262</v>
      </c>
      <c r="G13087" t="s">
        <v>15876</v>
      </c>
      <c r="H13087" s="5">
        <v>15670.58</v>
      </c>
      <c r="I13087" s="5">
        <v>15670.583000000001</v>
      </c>
      <c r="J13087" s="5">
        <v>-3.00000000061118E-3</v>
      </c>
      <c r="K13087" s="5">
        <v>15670.58</v>
      </c>
      <c r="L13087" s="5">
        <v>0</v>
      </c>
      <c r="M13087" t="str">
        <f>IF(ISERROR(VLOOKUP(A13087,'[1]Ecart validé'!$A:$A,1,FALSE)),Z13087,"Ecart Validé")</f>
        <v>valid</v>
      </c>
      <c r="R13087" t="s">
        <v>30</v>
      </c>
      <c r="X13087"/>
      <c r="Y13087"/>
      <c r="Z13087" t="s">
        <v>31</v>
      </c>
    </row>
    <row r="13088" spans="1:26" x14ac:dyDescent="0.3">
      <c r="A13088" t="s">
        <v>16115</v>
      </c>
      <c r="B13088" t="s">
        <v>15873</v>
      </c>
      <c r="C13088" t="s">
        <v>16112</v>
      </c>
      <c r="D13088" t="str">
        <f>+VLOOKUP(C13088,Param!K:L,2,FALSE)</f>
        <v>Arval Service Lease Polska sp.  z o.o.</v>
      </c>
      <c r="E13088" t="s">
        <v>16113</v>
      </c>
      <c r="F13088" t="s">
        <v>8264</v>
      </c>
      <c r="G13088" t="s">
        <v>15876</v>
      </c>
      <c r="H13088" s="5">
        <v>18222.57</v>
      </c>
      <c r="I13088" s="5">
        <v>18222.570500000002</v>
      </c>
      <c r="J13088" s="5">
        <v>-5.0000000192085205E-4</v>
      </c>
      <c r="K13088" s="5">
        <v>18222.57</v>
      </c>
      <c r="L13088" s="5">
        <v>0</v>
      </c>
      <c r="M13088" t="str">
        <f>IF(ISERROR(VLOOKUP(A13088,'[1]Ecart validé'!$A:$A,1,FALSE)),Z13088,"Ecart Validé")</f>
        <v>valid</v>
      </c>
      <c r="R13088" t="s">
        <v>30</v>
      </c>
      <c r="X13088"/>
      <c r="Y13088"/>
      <c r="Z13088" t="s">
        <v>31</v>
      </c>
    </row>
    <row r="13089" spans="1:26" x14ac:dyDescent="0.3">
      <c r="A13089" t="s">
        <v>16116</v>
      </c>
      <c r="B13089" t="s">
        <v>15873</v>
      </c>
      <c r="C13089" t="s">
        <v>16112</v>
      </c>
      <c r="D13089" t="str">
        <f>+VLOOKUP(C13089,Param!K:L,2,FALSE)</f>
        <v>Arval Service Lease Polska sp.  z o.o.</v>
      </c>
      <c r="E13089" t="s">
        <v>16113</v>
      </c>
      <c r="F13089" t="s">
        <v>8266</v>
      </c>
      <c r="G13089" t="s">
        <v>15876</v>
      </c>
      <c r="H13089" s="5">
        <v>18222.57</v>
      </c>
      <c r="I13089" s="5">
        <v>18222.570500000002</v>
      </c>
      <c r="J13089" s="5">
        <v>-5.0000000192085205E-4</v>
      </c>
      <c r="K13089" s="5">
        <v>18222.57</v>
      </c>
      <c r="L13089" s="5">
        <v>0</v>
      </c>
      <c r="M13089" t="str">
        <f>IF(ISERROR(VLOOKUP(A13089,'[1]Ecart validé'!$A:$A,1,FALSE)),Z13089,"Ecart Validé")</f>
        <v>valid</v>
      </c>
      <c r="R13089" t="s">
        <v>30</v>
      </c>
      <c r="X13089"/>
      <c r="Y13089"/>
      <c r="Z13089" t="s">
        <v>31</v>
      </c>
    </row>
    <row r="13090" spans="1:26" x14ac:dyDescent="0.3">
      <c r="A13090" t="s">
        <v>16117</v>
      </c>
      <c r="B13090" t="s">
        <v>15873</v>
      </c>
      <c r="C13090" t="s">
        <v>16118</v>
      </c>
      <c r="D13090" t="str">
        <f>+VLOOKUP(C13090,Param!K:L,2,FALSE)</f>
        <v>ATM S.A.</v>
      </c>
      <c r="E13090" t="s">
        <v>16119</v>
      </c>
      <c r="F13090" t="s">
        <v>8260</v>
      </c>
      <c r="G13090" t="s">
        <v>15876</v>
      </c>
      <c r="H13090" s="5">
        <v>2131.9699999999998</v>
      </c>
      <c r="I13090" s="5">
        <v>2131.9668000000001</v>
      </c>
      <c r="J13090" s="5">
        <v>3.1999999996514799E-3</v>
      </c>
      <c r="K13090" s="5">
        <v>2131.9699999999998</v>
      </c>
      <c r="L13090" s="5">
        <v>0</v>
      </c>
      <c r="M13090" t="str">
        <f>IF(ISERROR(VLOOKUP(A13090,'[1]Ecart validé'!$A:$A,1,FALSE)),Z13090,"Ecart Validé")</f>
        <v>valid</v>
      </c>
      <c r="R13090" t="s">
        <v>30</v>
      </c>
      <c r="X13090"/>
      <c r="Y13090"/>
      <c r="Z13090" t="s">
        <v>31</v>
      </c>
    </row>
    <row r="13091" spans="1:26" x14ac:dyDescent="0.3">
      <c r="A13091" t="s">
        <v>16120</v>
      </c>
      <c r="B13091" t="s">
        <v>15873</v>
      </c>
      <c r="C13091" t="s">
        <v>16118</v>
      </c>
      <c r="D13091" t="str">
        <f>+VLOOKUP(C13091,Param!K:L,2,FALSE)</f>
        <v>ATM S.A.</v>
      </c>
      <c r="E13091" t="s">
        <v>16119</v>
      </c>
      <c r="F13091" t="s">
        <v>8262</v>
      </c>
      <c r="G13091" t="s">
        <v>15876</v>
      </c>
      <c r="H13091" s="5">
        <v>2131.9699999999998</v>
      </c>
      <c r="I13091" s="5">
        <v>2131.9668000000001</v>
      </c>
      <c r="J13091" s="5">
        <v>3.1999999996514799E-3</v>
      </c>
      <c r="K13091" s="5">
        <v>2131.9699999999998</v>
      </c>
      <c r="L13091" s="5">
        <v>0</v>
      </c>
      <c r="M13091" t="str">
        <f>IF(ISERROR(VLOOKUP(A13091,'[1]Ecart validé'!$A:$A,1,FALSE)),Z13091,"Ecart Validé")</f>
        <v>valid</v>
      </c>
      <c r="R13091" t="s">
        <v>30</v>
      </c>
      <c r="X13091"/>
      <c r="Y13091"/>
      <c r="Z13091" t="s">
        <v>31</v>
      </c>
    </row>
    <row r="13092" spans="1:26" x14ac:dyDescent="0.3">
      <c r="A13092" t="s">
        <v>16121</v>
      </c>
      <c r="B13092" t="s">
        <v>15873</v>
      </c>
      <c r="C13092" t="s">
        <v>16118</v>
      </c>
      <c r="D13092" t="str">
        <f>+VLOOKUP(C13092,Param!K:L,2,FALSE)</f>
        <v>ATM S.A.</v>
      </c>
      <c r="E13092" t="s">
        <v>16119</v>
      </c>
      <c r="F13092" t="s">
        <v>8264</v>
      </c>
      <c r="G13092" t="s">
        <v>15876</v>
      </c>
      <c r="H13092" s="5">
        <v>2131.9699999999998</v>
      </c>
      <c r="I13092" s="5">
        <v>2131.9668000000001</v>
      </c>
      <c r="J13092" s="5">
        <v>3.1999999996514799E-3</v>
      </c>
      <c r="K13092" s="5">
        <v>2131.9699999999998</v>
      </c>
      <c r="L13092" s="5">
        <v>0</v>
      </c>
      <c r="M13092" t="str">
        <f>IF(ISERROR(VLOOKUP(A13092,'[1]Ecart validé'!$A:$A,1,FALSE)),Z13092,"Ecart Validé")</f>
        <v>valid</v>
      </c>
      <c r="R13092" t="s">
        <v>30</v>
      </c>
      <c r="X13092"/>
      <c r="Y13092"/>
      <c r="Z13092" t="s">
        <v>31</v>
      </c>
    </row>
    <row r="13093" spans="1:26" x14ac:dyDescent="0.3">
      <c r="A13093" t="s">
        <v>16122</v>
      </c>
      <c r="B13093" t="s">
        <v>15873</v>
      </c>
      <c r="C13093" t="s">
        <v>16118</v>
      </c>
      <c r="D13093" t="str">
        <f>+VLOOKUP(C13093,Param!K:L,2,FALSE)</f>
        <v>ATM S.A.</v>
      </c>
      <c r="E13093" t="s">
        <v>16119</v>
      </c>
      <c r="F13093" t="s">
        <v>8266</v>
      </c>
      <c r="G13093" t="s">
        <v>15876</v>
      </c>
      <c r="H13093" s="5">
        <v>2131.9699999999998</v>
      </c>
      <c r="I13093" s="5">
        <v>2131.9668000000001</v>
      </c>
      <c r="J13093" s="5">
        <v>3.1999999996514799E-3</v>
      </c>
      <c r="K13093" s="5">
        <v>2131.9699999999998</v>
      </c>
      <c r="L13093" s="5">
        <v>0</v>
      </c>
      <c r="M13093" t="str">
        <f>IF(ISERROR(VLOOKUP(A13093,'[1]Ecart validé'!$A:$A,1,FALSE)),Z13093,"Ecart Validé")</f>
        <v>valid</v>
      </c>
      <c r="R13093" t="s">
        <v>30</v>
      </c>
      <c r="X13093"/>
      <c r="Y13093"/>
      <c r="Z13093" t="s">
        <v>31</v>
      </c>
    </row>
    <row r="13094" spans="1:26" x14ac:dyDescent="0.3">
      <c r="A13094" t="s">
        <v>16123</v>
      </c>
      <c r="B13094" t="s">
        <v>15873</v>
      </c>
      <c r="C13094" t="s">
        <v>16124</v>
      </c>
      <c r="D13094" t="str">
        <f>+VLOOKUP(C13094,Param!K:L,2,FALSE)</f>
        <v>BatiPlus Polska sp. z o.o.</v>
      </c>
      <c r="E13094" t="s">
        <v>16125</v>
      </c>
      <c r="F13094" t="s">
        <v>8260</v>
      </c>
      <c r="G13094" t="s">
        <v>15876</v>
      </c>
      <c r="H13094" s="5">
        <v>5170</v>
      </c>
      <c r="I13094" s="5">
        <v>5170</v>
      </c>
      <c r="J13094" s="5">
        <v>0</v>
      </c>
      <c r="K13094" s="5">
        <v>5170</v>
      </c>
      <c r="L13094" s="5">
        <v>0</v>
      </c>
      <c r="M13094" t="str">
        <f>IF(ISERROR(VLOOKUP(A13094,'[1]Ecart validé'!$A:$A,1,FALSE)),Z13094,"Ecart Validé")</f>
        <v>valid</v>
      </c>
      <c r="R13094" t="s">
        <v>30</v>
      </c>
      <c r="X13094"/>
      <c r="Y13094"/>
      <c r="Z13094" t="s">
        <v>31</v>
      </c>
    </row>
    <row r="13095" spans="1:26" x14ac:dyDescent="0.3">
      <c r="A13095" t="s">
        <v>16126</v>
      </c>
      <c r="B13095" t="s">
        <v>15873</v>
      </c>
      <c r="C13095" t="s">
        <v>16124</v>
      </c>
      <c r="D13095" t="str">
        <f>+VLOOKUP(C13095,Param!K:L,2,FALSE)</f>
        <v>BatiPlus Polska sp. z o.o.</v>
      </c>
      <c r="E13095" t="s">
        <v>16125</v>
      </c>
      <c r="F13095" t="s">
        <v>8262</v>
      </c>
      <c r="G13095" t="s">
        <v>15876</v>
      </c>
      <c r="H13095" s="5">
        <v>20599.43</v>
      </c>
      <c r="I13095" s="5">
        <v>20599.424999999999</v>
      </c>
      <c r="J13095" s="5">
        <v>5.0000000010186297E-3</v>
      </c>
      <c r="K13095" s="5">
        <v>20599.43</v>
      </c>
      <c r="L13095" s="5">
        <v>0</v>
      </c>
      <c r="M13095" t="str">
        <f>IF(ISERROR(VLOOKUP(A13095,'[1]Ecart validé'!$A:$A,1,FALSE)),Z13095,"Ecart Validé")</f>
        <v>valid</v>
      </c>
      <c r="R13095" t="s">
        <v>30</v>
      </c>
      <c r="X13095"/>
      <c r="Y13095"/>
      <c r="Z13095" t="s">
        <v>31</v>
      </c>
    </row>
    <row r="13096" spans="1:26" x14ac:dyDescent="0.3">
      <c r="A13096" t="s">
        <v>16127</v>
      </c>
      <c r="B13096" t="s">
        <v>15873</v>
      </c>
      <c r="C13096" t="s">
        <v>16124</v>
      </c>
      <c r="D13096" t="str">
        <f>+VLOOKUP(C13096,Param!K:L,2,FALSE)</f>
        <v>BatiPlus Polska sp. z o.o.</v>
      </c>
      <c r="E13096" t="s">
        <v>16125</v>
      </c>
      <c r="F13096" t="s">
        <v>8264</v>
      </c>
      <c r="G13096" t="s">
        <v>15876</v>
      </c>
      <c r="H13096" s="5">
        <v>11102.44</v>
      </c>
      <c r="I13096" s="5">
        <v>11102.4375</v>
      </c>
      <c r="J13096" s="5">
        <v>2.5000000005093101E-3</v>
      </c>
      <c r="K13096" s="5">
        <v>11102.44</v>
      </c>
      <c r="L13096" s="5">
        <v>0</v>
      </c>
      <c r="M13096" t="str">
        <f>IF(ISERROR(VLOOKUP(A13096,'[1]Ecart validé'!$A:$A,1,FALSE)),Z13096,"Ecart Validé")</f>
        <v>valid</v>
      </c>
      <c r="R13096" t="s">
        <v>30</v>
      </c>
      <c r="X13096"/>
      <c r="Y13096"/>
      <c r="Z13096" t="s">
        <v>31</v>
      </c>
    </row>
    <row r="13097" spans="1:26" x14ac:dyDescent="0.3">
      <c r="A13097" t="s">
        <v>16128</v>
      </c>
      <c r="B13097" t="s">
        <v>15873</v>
      </c>
      <c r="C13097" t="s">
        <v>16124</v>
      </c>
      <c r="D13097" t="str">
        <f>+VLOOKUP(C13097,Param!K:L,2,FALSE)</f>
        <v>BatiPlus Polska sp. z o.o.</v>
      </c>
      <c r="E13097" t="s">
        <v>16125</v>
      </c>
      <c r="F13097" t="s">
        <v>8266</v>
      </c>
      <c r="G13097" t="s">
        <v>15876</v>
      </c>
      <c r="H13097" s="5">
        <v>4775.1000000000004</v>
      </c>
      <c r="I13097" s="5">
        <v>4775.1000000000004</v>
      </c>
      <c r="J13097" s="5">
        <v>0</v>
      </c>
      <c r="K13097" s="5">
        <v>4775.1000000000004</v>
      </c>
      <c r="L13097" s="5">
        <v>0</v>
      </c>
      <c r="M13097" t="str">
        <f>IF(ISERROR(VLOOKUP(A13097,'[1]Ecart validé'!$A:$A,1,FALSE)),Z13097,"Ecart Validé")</f>
        <v>valid</v>
      </c>
      <c r="R13097" t="s">
        <v>30</v>
      </c>
      <c r="X13097"/>
      <c r="Y13097"/>
      <c r="Z13097" t="s">
        <v>31</v>
      </c>
    </row>
    <row r="13098" spans="1:26" x14ac:dyDescent="0.3">
      <c r="A13098" t="s">
        <v>16129</v>
      </c>
      <c r="B13098" t="s">
        <v>15873</v>
      </c>
      <c r="C13098" t="s">
        <v>16130</v>
      </c>
      <c r="D13098" t="str">
        <f>+VLOOKUP(C13098,Param!K:L,2,FALSE)</f>
        <v>Best Company Solutions sp.  z o.o.</v>
      </c>
      <c r="E13098" t="s">
        <v>16131</v>
      </c>
      <c r="F13098" t="s">
        <v>8260</v>
      </c>
      <c r="G13098" t="s">
        <v>15876</v>
      </c>
      <c r="H13098" s="5">
        <v>243.97</v>
      </c>
      <c r="I13098" s="5">
        <v>243.9674</v>
      </c>
      <c r="J13098" s="5">
        <v>2.6000000000010398E-3</v>
      </c>
      <c r="K13098" s="5">
        <v>243.97</v>
      </c>
      <c r="L13098" s="5">
        <v>0</v>
      </c>
      <c r="M13098" t="str">
        <f>IF(ISERROR(VLOOKUP(A13098,'[1]Ecart validé'!$A:$A,1,FALSE)),Z13098,"Ecart Validé")</f>
        <v>valid</v>
      </c>
      <c r="R13098" t="s">
        <v>30</v>
      </c>
      <c r="X13098"/>
      <c r="Y13098"/>
      <c r="Z13098" t="s">
        <v>31</v>
      </c>
    </row>
    <row r="13099" spans="1:26" x14ac:dyDescent="0.3">
      <c r="A13099" t="s">
        <v>16132</v>
      </c>
      <c r="B13099" t="s">
        <v>15873</v>
      </c>
      <c r="C13099" t="s">
        <v>16130</v>
      </c>
      <c r="D13099" t="str">
        <f>+VLOOKUP(C13099,Param!K:L,2,FALSE)</f>
        <v>Best Company Solutions sp.  z o.o.</v>
      </c>
      <c r="E13099" t="s">
        <v>16131</v>
      </c>
      <c r="F13099" t="s">
        <v>8262</v>
      </c>
      <c r="G13099" t="s">
        <v>15876</v>
      </c>
      <c r="H13099" s="5">
        <v>284.77999999999997</v>
      </c>
      <c r="I13099" s="5">
        <v>284.77859999999998</v>
      </c>
      <c r="J13099" s="5">
        <v>1.39999999998963E-3</v>
      </c>
      <c r="K13099" s="5">
        <v>284.77999999999997</v>
      </c>
      <c r="L13099" s="5">
        <v>0</v>
      </c>
      <c r="M13099" t="str">
        <f>IF(ISERROR(VLOOKUP(A13099,'[1]Ecart validé'!$A:$A,1,FALSE)),Z13099,"Ecart Validé")</f>
        <v>valid</v>
      </c>
      <c r="R13099" t="s">
        <v>30</v>
      </c>
      <c r="X13099"/>
      <c r="Y13099"/>
      <c r="Z13099" t="s">
        <v>31</v>
      </c>
    </row>
    <row r="13100" spans="1:26" x14ac:dyDescent="0.3">
      <c r="A13100" t="s">
        <v>16133</v>
      </c>
      <c r="B13100" t="s">
        <v>15873</v>
      </c>
      <c r="C13100" t="s">
        <v>16130</v>
      </c>
      <c r="D13100" t="str">
        <f>+VLOOKUP(C13100,Param!K:L,2,FALSE)</f>
        <v>Best Company Solutions sp.  z o.o.</v>
      </c>
      <c r="E13100" t="s">
        <v>16131</v>
      </c>
      <c r="F13100" t="s">
        <v>8264</v>
      </c>
      <c r="G13100" t="s">
        <v>15876</v>
      </c>
      <c r="H13100" s="5">
        <v>1296.3496747967399</v>
      </c>
      <c r="I13100" s="5">
        <v>1296.3526999999999</v>
      </c>
      <c r="J13100" s="5">
        <v>-3.0252032520365901E-3</v>
      </c>
      <c r="K13100" s="5">
        <v>1296.3496747967399</v>
      </c>
      <c r="L13100" s="5">
        <v>0</v>
      </c>
      <c r="M13100" t="str">
        <f>IF(ISERROR(VLOOKUP(A13100,'[1]Ecart validé'!$A:$A,1,FALSE)),Z13100,"Ecart Validé")</f>
        <v>valid</v>
      </c>
      <c r="R13100" t="s">
        <v>30</v>
      </c>
      <c r="X13100"/>
      <c r="Y13100"/>
      <c r="Z13100" t="s">
        <v>31</v>
      </c>
    </row>
    <row r="13101" spans="1:26" x14ac:dyDescent="0.3">
      <c r="A13101" t="s">
        <v>16134</v>
      </c>
      <c r="B13101" t="s">
        <v>15873</v>
      </c>
      <c r="C13101" t="s">
        <v>16130</v>
      </c>
      <c r="D13101" t="str">
        <f>+VLOOKUP(C13101,Param!K:L,2,FALSE)</f>
        <v>Best Company Solutions sp.  z o.o.</v>
      </c>
      <c r="E13101" t="s">
        <v>16131</v>
      </c>
      <c r="F13101" t="s">
        <v>8266</v>
      </c>
      <c r="G13101" t="s">
        <v>15876</v>
      </c>
      <c r="H13101" s="5">
        <v>342.23</v>
      </c>
      <c r="I13101" s="5">
        <v>342.22570000000002</v>
      </c>
      <c r="J13101" s="5">
        <v>4.3000000000006297E-3</v>
      </c>
      <c r="K13101" s="5">
        <v>342.23</v>
      </c>
      <c r="L13101" s="5">
        <v>0</v>
      </c>
      <c r="M13101" t="str">
        <f>IF(ISERROR(VLOOKUP(A13101,'[1]Ecart validé'!$A:$A,1,FALSE)),Z13101,"Ecart Validé")</f>
        <v>valid</v>
      </c>
      <c r="R13101" t="s">
        <v>30</v>
      </c>
      <c r="X13101"/>
      <c r="Y13101"/>
      <c r="Z13101" t="s">
        <v>31</v>
      </c>
    </row>
    <row r="13102" spans="1:26" x14ac:dyDescent="0.3">
      <c r="A13102" t="s">
        <v>16135</v>
      </c>
      <c r="B13102" t="s">
        <v>15873</v>
      </c>
      <c r="C13102" t="s">
        <v>16136</v>
      </c>
      <c r="D13102" t="str">
        <f>+VLOOKUP(C13102,Param!K:L,2,FALSE)</f>
        <v>Biuro Handlowe Eksport-Import Krzysztof Nowakowski</v>
      </c>
      <c r="E13102">
        <v>28277012</v>
      </c>
      <c r="F13102" t="s">
        <v>8260</v>
      </c>
      <c r="G13102" t="s">
        <v>15876</v>
      </c>
      <c r="H13102" s="5">
        <v>645</v>
      </c>
      <c r="I13102" s="5">
        <v>645</v>
      </c>
      <c r="J13102" s="5">
        <v>0</v>
      </c>
      <c r="K13102" s="5">
        <v>645</v>
      </c>
      <c r="L13102" s="5">
        <v>0</v>
      </c>
      <c r="M13102" t="str">
        <f>IF(ISERROR(VLOOKUP(A13102,'[1]Ecart validé'!$A:$A,1,FALSE)),Z13102,"Ecart Validé")</f>
        <v>valid</v>
      </c>
      <c r="R13102" t="s">
        <v>30</v>
      </c>
      <c r="X13102"/>
      <c r="Y13102"/>
      <c r="Z13102" t="s">
        <v>31</v>
      </c>
    </row>
    <row r="13103" spans="1:26" x14ac:dyDescent="0.3">
      <c r="A13103" t="s">
        <v>16137</v>
      </c>
      <c r="B13103" t="s">
        <v>15873</v>
      </c>
      <c r="C13103" t="s">
        <v>16136</v>
      </c>
      <c r="D13103" t="str">
        <f>+VLOOKUP(C13103,Param!K:L,2,FALSE)</f>
        <v>Biuro Handlowe Eksport-Import Krzysztof Nowakowski</v>
      </c>
      <c r="E13103">
        <v>28277012</v>
      </c>
      <c r="F13103" t="s">
        <v>8264</v>
      </c>
      <c r="G13103" t="s">
        <v>15876</v>
      </c>
      <c r="H13103" s="5">
        <v>1950</v>
      </c>
      <c r="I13103" s="5">
        <v>1950</v>
      </c>
      <c r="J13103" s="5">
        <v>0</v>
      </c>
      <c r="K13103" s="5">
        <v>1950</v>
      </c>
      <c r="L13103" s="5">
        <v>0</v>
      </c>
      <c r="M13103" t="str">
        <f>IF(ISERROR(VLOOKUP(A13103,'[1]Ecart validé'!$A:$A,1,FALSE)),Z13103,"Ecart Validé")</f>
        <v>valid</v>
      </c>
      <c r="R13103" t="s">
        <v>30</v>
      </c>
      <c r="X13103"/>
      <c r="Y13103"/>
      <c r="Z13103" t="s">
        <v>31</v>
      </c>
    </row>
    <row r="13104" spans="1:26" x14ac:dyDescent="0.3">
      <c r="A13104" t="s">
        <v>16138</v>
      </c>
      <c r="B13104" t="s">
        <v>15873</v>
      </c>
      <c r="C13104" t="s">
        <v>16136</v>
      </c>
      <c r="D13104" t="str">
        <f>+VLOOKUP(C13104,Param!K:L,2,FALSE)</f>
        <v>Biuro Handlowe Eksport-Import Krzysztof Nowakowski</v>
      </c>
      <c r="E13104">
        <v>28277012</v>
      </c>
      <c r="F13104" t="s">
        <v>8266</v>
      </c>
      <c r="G13104" t="s">
        <v>15876</v>
      </c>
      <c r="H13104" s="5">
        <v>3162.15</v>
      </c>
      <c r="I13104" s="5">
        <v>3162.15</v>
      </c>
      <c r="J13104" s="5">
        <v>0</v>
      </c>
      <c r="K13104" s="5">
        <v>3162.15</v>
      </c>
      <c r="L13104" s="5">
        <v>0</v>
      </c>
      <c r="M13104" t="str">
        <f>IF(ISERROR(VLOOKUP(A13104,'[1]Ecart validé'!$A:$A,1,FALSE)),Z13104,"Ecart Validé")</f>
        <v>valid</v>
      </c>
      <c r="R13104" t="s">
        <v>30</v>
      </c>
      <c r="X13104"/>
      <c r="Y13104"/>
      <c r="Z13104" t="s">
        <v>31</v>
      </c>
    </row>
    <row r="13105" spans="1:26" x14ac:dyDescent="0.3">
      <c r="A13105" t="s">
        <v>16139</v>
      </c>
      <c r="B13105" t="s">
        <v>15873</v>
      </c>
      <c r="C13105" t="s">
        <v>16136</v>
      </c>
      <c r="D13105" t="str">
        <f>+VLOOKUP(C13105,Param!K:L,2,FALSE)</f>
        <v>Biuro Handlowe Eksport-Import Krzysztof Nowakowski</v>
      </c>
      <c r="E13105">
        <v>28277012</v>
      </c>
      <c r="F13105" t="s">
        <v>8262</v>
      </c>
      <c r="G13105" t="s">
        <v>15876</v>
      </c>
      <c r="H13105" s="5">
        <v>2315</v>
      </c>
      <c r="I13105" s="5">
        <v>2315</v>
      </c>
      <c r="J13105" s="5">
        <v>0</v>
      </c>
      <c r="K13105" s="5">
        <v>2315</v>
      </c>
      <c r="L13105" s="5">
        <v>0</v>
      </c>
      <c r="M13105" t="str">
        <f>IF(ISERROR(VLOOKUP(A13105,'[1]Ecart validé'!$A:$A,1,FALSE)),Z13105,"Ecart Validé")</f>
        <v>valid</v>
      </c>
      <c r="R13105" t="s">
        <v>30</v>
      </c>
      <c r="X13105"/>
      <c r="Y13105"/>
      <c r="Z13105" t="s">
        <v>31</v>
      </c>
    </row>
    <row r="13106" spans="1:26" x14ac:dyDescent="0.3">
      <c r="A13106" t="s">
        <v>16140</v>
      </c>
      <c r="B13106" t="s">
        <v>15873</v>
      </c>
      <c r="C13106" t="s">
        <v>16141</v>
      </c>
      <c r="D13106" t="str">
        <f>+VLOOKUP(C13106,Param!K:L,2,FALSE)</f>
        <v>BWF Orwat Poland sp.  z o.o.</v>
      </c>
      <c r="E13106" t="s">
        <v>16142</v>
      </c>
      <c r="F13106" t="s">
        <v>8260</v>
      </c>
      <c r="G13106" t="s">
        <v>15876</v>
      </c>
      <c r="H13106" s="5">
        <v>649.75</v>
      </c>
      <c r="I13106" s="5">
        <v>649.75</v>
      </c>
      <c r="J13106" s="5">
        <v>0</v>
      </c>
      <c r="K13106" s="5">
        <v>649.75</v>
      </c>
      <c r="L13106" s="5">
        <v>0</v>
      </c>
      <c r="M13106" t="str">
        <f>IF(ISERROR(VLOOKUP(A13106,'[1]Ecart validé'!$A:$A,1,FALSE)),Z13106,"Ecart Validé")</f>
        <v>valid</v>
      </c>
      <c r="R13106" t="s">
        <v>30</v>
      </c>
      <c r="X13106"/>
      <c r="Y13106"/>
      <c r="Z13106" t="s">
        <v>31</v>
      </c>
    </row>
    <row r="13107" spans="1:26" x14ac:dyDescent="0.3">
      <c r="A13107" t="s">
        <v>16143</v>
      </c>
      <c r="B13107" t="s">
        <v>15873</v>
      </c>
      <c r="C13107" t="s">
        <v>16141</v>
      </c>
      <c r="D13107" t="str">
        <f>+VLOOKUP(C13107,Param!K:L,2,FALSE)</f>
        <v>BWF Orwat Poland sp.  z o.o.</v>
      </c>
      <c r="E13107" t="s">
        <v>16142</v>
      </c>
      <c r="F13107" t="s">
        <v>8262</v>
      </c>
      <c r="G13107" t="s">
        <v>15876</v>
      </c>
      <c r="H13107" s="5">
        <v>1028.49</v>
      </c>
      <c r="I13107" s="5">
        <v>1028.4849999999999</v>
      </c>
      <c r="J13107" s="5">
        <v>5.0000000001091298E-3</v>
      </c>
      <c r="K13107" s="5">
        <v>1028.49</v>
      </c>
      <c r="L13107" s="5">
        <v>0</v>
      </c>
      <c r="M13107" t="str">
        <f>IF(ISERROR(VLOOKUP(A13107,'[1]Ecart validé'!$A:$A,1,FALSE)),Z13107,"Ecart Validé")</f>
        <v>valid</v>
      </c>
      <c r="R13107" t="s">
        <v>30</v>
      </c>
      <c r="X13107"/>
      <c r="Y13107"/>
      <c r="Z13107" t="s">
        <v>31</v>
      </c>
    </row>
    <row r="13108" spans="1:26" x14ac:dyDescent="0.3">
      <c r="A13108" t="s">
        <v>16144</v>
      </c>
      <c r="B13108" t="s">
        <v>15873</v>
      </c>
      <c r="C13108" t="s">
        <v>16141</v>
      </c>
      <c r="D13108" t="str">
        <f>+VLOOKUP(C13108,Param!K:L,2,FALSE)</f>
        <v>BWF Orwat Poland sp.  z o.o.</v>
      </c>
      <c r="E13108" t="s">
        <v>16142</v>
      </c>
      <c r="F13108" t="s">
        <v>8264</v>
      </c>
      <c r="G13108" t="s">
        <v>15876</v>
      </c>
      <c r="H13108" s="5">
        <v>1133</v>
      </c>
      <c r="I13108" s="5">
        <v>1133</v>
      </c>
      <c r="J13108" s="5">
        <v>0</v>
      </c>
      <c r="K13108" s="5">
        <v>1133</v>
      </c>
      <c r="L13108" s="5">
        <v>0</v>
      </c>
      <c r="M13108" t="str">
        <f>IF(ISERROR(VLOOKUP(A13108,'[1]Ecart validé'!$A:$A,1,FALSE)),Z13108,"Ecart Validé")</f>
        <v>valid</v>
      </c>
      <c r="R13108" t="s">
        <v>30</v>
      </c>
      <c r="X13108"/>
      <c r="Y13108"/>
      <c r="Z13108" t="s">
        <v>31</v>
      </c>
    </row>
    <row r="13109" spans="1:26" x14ac:dyDescent="0.3">
      <c r="A13109" t="s">
        <v>16145</v>
      </c>
      <c r="B13109" t="s">
        <v>15873</v>
      </c>
      <c r="C13109" t="s">
        <v>16141</v>
      </c>
      <c r="D13109" t="str">
        <f>+VLOOKUP(C13109,Param!K:L,2,FALSE)</f>
        <v>BWF Orwat Poland sp.  z o.o.</v>
      </c>
      <c r="E13109" t="s">
        <v>16142</v>
      </c>
      <c r="F13109" t="s">
        <v>8266</v>
      </c>
      <c r="G13109" t="s">
        <v>15876</v>
      </c>
      <c r="H13109" s="5">
        <v>1426.89</v>
      </c>
      <c r="I13109" s="5">
        <v>1426.89</v>
      </c>
      <c r="J13109" s="5">
        <v>0</v>
      </c>
      <c r="K13109" s="5">
        <v>1426.89</v>
      </c>
      <c r="L13109" s="5">
        <v>0</v>
      </c>
      <c r="M13109" t="str">
        <f>IF(ISERROR(VLOOKUP(A13109,'[1]Ecart validé'!$A:$A,1,FALSE)),Z13109,"Ecart Validé")</f>
        <v>valid</v>
      </c>
      <c r="R13109" t="s">
        <v>30</v>
      </c>
      <c r="X13109"/>
      <c r="Y13109"/>
      <c r="Z13109" t="s">
        <v>31</v>
      </c>
    </row>
    <row r="13110" spans="1:26" x14ac:dyDescent="0.3">
      <c r="A13110" t="s">
        <v>16146</v>
      </c>
      <c r="B13110" t="s">
        <v>15873</v>
      </c>
      <c r="C13110" t="s">
        <v>16147</v>
      </c>
      <c r="D13110" t="str">
        <f>+VLOOKUP(C13110,Param!K:L,2,FALSE)</f>
        <v>Canal+Polska S.A.</v>
      </c>
      <c r="E13110">
        <v>27236002</v>
      </c>
      <c r="F13110" t="s">
        <v>8260</v>
      </c>
      <c r="G13110" t="s">
        <v>15876</v>
      </c>
      <c r="H13110" s="5">
        <v>14073.26</v>
      </c>
      <c r="I13110" s="5">
        <v>14073.261</v>
      </c>
      <c r="J13110" s="5">
        <v>-1.0000000002037201E-3</v>
      </c>
      <c r="K13110" s="5">
        <v>14073.26</v>
      </c>
      <c r="L13110" s="5">
        <v>0</v>
      </c>
      <c r="M13110" t="str">
        <f>IF(ISERROR(VLOOKUP(A13110,'[1]Ecart validé'!$A:$A,1,FALSE)),Z13110,"Ecart Validé")</f>
        <v>valid</v>
      </c>
      <c r="R13110" t="s">
        <v>30</v>
      </c>
      <c r="X13110"/>
      <c r="Y13110"/>
      <c r="Z13110" t="s">
        <v>31</v>
      </c>
    </row>
    <row r="13111" spans="1:26" x14ac:dyDescent="0.3">
      <c r="A13111" t="s">
        <v>16148</v>
      </c>
      <c r="B13111" t="s">
        <v>15873</v>
      </c>
      <c r="C13111" t="s">
        <v>16147</v>
      </c>
      <c r="D13111" t="str">
        <f>+VLOOKUP(C13111,Param!K:L,2,FALSE)</f>
        <v>Canal+Polska S.A.</v>
      </c>
      <c r="E13111">
        <v>27236002</v>
      </c>
      <c r="F13111" t="s">
        <v>8264</v>
      </c>
      <c r="G13111" t="s">
        <v>15876</v>
      </c>
      <c r="H13111" s="5">
        <v>68102.03</v>
      </c>
      <c r="I13111" s="5">
        <v>68102.034</v>
      </c>
      <c r="J13111" s="5">
        <v>-4.0000000008149003E-3</v>
      </c>
      <c r="K13111" s="5">
        <v>68102.03</v>
      </c>
      <c r="L13111" s="5">
        <v>0</v>
      </c>
      <c r="M13111" t="str">
        <f>IF(ISERROR(VLOOKUP(A13111,'[1]Ecart validé'!$A:$A,1,FALSE)),Z13111,"Ecart Validé")</f>
        <v>valid</v>
      </c>
      <c r="R13111" t="s">
        <v>30</v>
      </c>
      <c r="X13111"/>
      <c r="Y13111"/>
      <c r="Z13111" t="s">
        <v>31</v>
      </c>
    </row>
    <row r="13112" spans="1:26" x14ac:dyDescent="0.3">
      <c r="A13112" t="s">
        <v>16149</v>
      </c>
      <c r="B13112" t="s">
        <v>15873</v>
      </c>
      <c r="C13112" t="s">
        <v>16147</v>
      </c>
      <c r="D13112" t="str">
        <f>+VLOOKUP(C13112,Param!K:L,2,FALSE)</f>
        <v>Canal+Polska S.A.</v>
      </c>
      <c r="E13112">
        <v>27236002</v>
      </c>
      <c r="F13112" t="s">
        <v>8266</v>
      </c>
      <c r="G13112" t="s">
        <v>15876</v>
      </c>
      <c r="H13112" s="5">
        <v>61376.77</v>
      </c>
      <c r="I13112" s="5">
        <v>61376.773000000001</v>
      </c>
      <c r="J13112" s="5">
        <v>-3.0000000042491501E-3</v>
      </c>
      <c r="K13112" s="5">
        <v>61376.77</v>
      </c>
      <c r="L13112" s="5">
        <v>0</v>
      </c>
      <c r="M13112" t="str">
        <f>IF(ISERROR(VLOOKUP(A13112,'[1]Ecart validé'!$A:$A,1,FALSE)),Z13112,"Ecart Validé")</f>
        <v>valid</v>
      </c>
      <c r="R13112" t="s">
        <v>30</v>
      </c>
      <c r="X13112"/>
      <c r="Y13112"/>
      <c r="Z13112" t="s">
        <v>31</v>
      </c>
    </row>
    <row r="13113" spans="1:26" x14ac:dyDescent="0.3">
      <c r="A13113" t="s">
        <v>16150</v>
      </c>
      <c r="B13113" t="s">
        <v>15873</v>
      </c>
      <c r="C13113" t="s">
        <v>16147</v>
      </c>
      <c r="D13113" t="str">
        <f>+VLOOKUP(C13113,Param!K:L,2,FALSE)</f>
        <v>Canal+Polska S.A.</v>
      </c>
      <c r="E13113">
        <v>27236002</v>
      </c>
      <c r="F13113" t="s">
        <v>8262</v>
      </c>
      <c r="G13113" t="s">
        <v>15876</v>
      </c>
      <c r="H13113" s="5">
        <v>32169.78</v>
      </c>
      <c r="I13113" s="5">
        <v>32169.775000000001</v>
      </c>
      <c r="J13113" s="5">
        <v>4.9999999973806501E-3</v>
      </c>
      <c r="K13113" s="5">
        <v>32169.78</v>
      </c>
      <c r="L13113" s="5">
        <v>0</v>
      </c>
      <c r="M13113" t="str">
        <f>IF(ISERROR(VLOOKUP(A13113,'[1]Ecart validé'!$A:$A,1,FALSE)),Z13113,"Ecart Validé")</f>
        <v>valid</v>
      </c>
      <c r="R13113" t="s">
        <v>30</v>
      </c>
      <c r="X13113"/>
      <c r="Y13113"/>
      <c r="Z13113" t="s">
        <v>31</v>
      </c>
    </row>
    <row r="13114" spans="1:26" x14ac:dyDescent="0.3">
      <c r="A13114" t="s">
        <v>16151</v>
      </c>
      <c r="B13114" t="s">
        <v>15873</v>
      </c>
      <c r="C13114" t="s">
        <v>16152</v>
      </c>
      <c r="D13114" t="str">
        <f>+VLOOKUP(C13114,Param!K:L,2,FALSE)</f>
        <v>Dajar sp.  z o.o.</v>
      </c>
      <c r="E13114">
        <v>24080001</v>
      </c>
      <c r="F13114" t="s">
        <v>8260</v>
      </c>
      <c r="G13114" t="s">
        <v>15876</v>
      </c>
      <c r="H13114" s="5">
        <v>3120.95</v>
      </c>
      <c r="I13114" s="5">
        <v>3120.9544000000001</v>
      </c>
      <c r="J13114" s="5">
        <v>-4.40000000025975E-3</v>
      </c>
      <c r="K13114" s="5">
        <v>3120.95</v>
      </c>
      <c r="L13114" s="5">
        <v>0</v>
      </c>
      <c r="M13114" t="str">
        <f>IF(ISERROR(VLOOKUP(A13114,'[1]Ecart validé'!$A:$A,1,FALSE)),Z13114,"Ecart Validé")</f>
        <v>valid</v>
      </c>
      <c r="R13114" t="s">
        <v>30</v>
      </c>
      <c r="X13114"/>
      <c r="Y13114"/>
      <c r="Z13114" t="s">
        <v>31</v>
      </c>
    </row>
    <row r="13115" spans="1:26" x14ac:dyDescent="0.3">
      <c r="A13115" t="s">
        <v>16153</v>
      </c>
      <c r="B13115" t="s">
        <v>15873</v>
      </c>
      <c r="C13115" t="s">
        <v>16152</v>
      </c>
      <c r="D13115" t="str">
        <f>+VLOOKUP(C13115,Param!K:L,2,FALSE)</f>
        <v>Dajar sp.  z o.o.</v>
      </c>
      <c r="E13115">
        <v>24080001</v>
      </c>
      <c r="F13115" t="s">
        <v>8262</v>
      </c>
      <c r="G13115" t="s">
        <v>15876</v>
      </c>
      <c r="H13115" s="5">
        <v>3921.84</v>
      </c>
      <c r="I13115" s="5">
        <v>3921.8424</v>
      </c>
      <c r="J13115" s="5">
        <v>-2.3999999998522898E-3</v>
      </c>
      <c r="K13115" s="5">
        <v>3921.84</v>
      </c>
      <c r="L13115" s="5">
        <v>0</v>
      </c>
      <c r="M13115" t="str">
        <f>IF(ISERROR(VLOOKUP(A13115,'[1]Ecart validé'!$A:$A,1,FALSE)),Z13115,"Ecart Validé")</f>
        <v>valid</v>
      </c>
      <c r="R13115" t="s">
        <v>30</v>
      </c>
      <c r="X13115"/>
      <c r="Y13115"/>
      <c r="Z13115" t="s">
        <v>31</v>
      </c>
    </row>
    <row r="13116" spans="1:26" x14ac:dyDescent="0.3">
      <c r="A13116" t="s">
        <v>16154</v>
      </c>
      <c r="B13116" t="s">
        <v>15873</v>
      </c>
      <c r="C13116" t="s">
        <v>16152</v>
      </c>
      <c r="D13116" t="str">
        <f>+VLOOKUP(C13116,Param!K:L,2,FALSE)</f>
        <v>Dajar sp.  z o.o.</v>
      </c>
      <c r="E13116">
        <v>24080001</v>
      </c>
      <c r="F13116" t="s">
        <v>8264</v>
      </c>
      <c r="G13116" t="s">
        <v>15876</v>
      </c>
      <c r="H13116" s="5">
        <v>17052.72</v>
      </c>
      <c r="I13116" s="5">
        <v>17052.722399999999</v>
      </c>
      <c r="J13116" s="5">
        <v>-2.39999999757856E-3</v>
      </c>
      <c r="K13116" s="5">
        <v>17052.72</v>
      </c>
      <c r="L13116" s="5">
        <v>0</v>
      </c>
      <c r="M13116" t="str">
        <f>IF(ISERROR(VLOOKUP(A13116,'[1]Ecart validé'!$A:$A,1,FALSE)),Z13116,"Ecart Validé")</f>
        <v>valid</v>
      </c>
      <c r="R13116" t="s">
        <v>30</v>
      </c>
      <c r="X13116"/>
      <c r="Y13116"/>
      <c r="Z13116" t="s">
        <v>31</v>
      </c>
    </row>
    <row r="13117" spans="1:26" x14ac:dyDescent="0.3">
      <c r="A13117" t="s">
        <v>16155</v>
      </c>
      <c r="B13117" t="s">
        <v>15873</v>
      </c>
      <c r="C13117" t="s">
        <v>16152</v>
      </c>
      <c r="D13117" t="str">
        <f>+VLOOKUP(C13117,Param!K:L,2,FALSE)</f>
        <v>Dajar sp.  z o.o.</v>
      </c>
      <c r="E13117">
        <v>24080001</v>
      </c>
      <c r="F13117" t="s">
        <v>8266</v>
      </c>
      <c r="G13117" t="s">
        <v>15876</v>
      </c>
      <c r="H13117" s="5">
        <v>29011.72</v>
      </c>
      <c r="I13117" s="5">
        <v>29011.718400000002</v>
      </c>
      <c r="J13117" s="5">
        <v>1.59999999959836E-3</v>
      </c>
      <c r="K13117" s="5">
        <v>29011.72</v>
      </c>
      <c r="L13117" s="5">
        <v>0</v>
      </c>
      <c r="M13117" t="str">
        <f>IF(ISERROR(VLOOKUP(A13117,'[1]Ecart validé'!$A:$A,1,FALSE)),Z13117,"Ecart Validé")</f>
        <v>valid</v>
      </c>
      <c r="R13117" t="s">
        <v>30</v>
      </c>
      <c r="X13117"/>
      <c r="Y13117"/>
      <c r="Z13117" t="s">
        <v>31</v>
      </c>
    </row>
    <row r="13118" spans="1:26" x14ac:dyDescent="0.3">
      <c r="A13118" t="s">
        <v>16156</v>
      </c>
      <c r="B13118" t="s">
        <v>15873</v>
      </c>
      <c r="C13118" t="s">
        <v>16157</v>
      </c>
      <c r="D13118" t="str">
        <f>+VLOOKUP(C13118,Param!K:L,2,FALSE)</f>
        <v>DC SYSTEM SPÓŁKA Z o.o.</v>
      </c>
      <c r="E13118" t="s">
        <v>16158</v>
      </c>
      <c r="F13118" t="s">
        <v>8260</v>
      </c>
      <c r="G13118" t="s">
        <v>15876</v>
      </c>
      <c r="H13118" s="5">
        <v>661.6</v>
      </c>
      <c r="I13118" s="5">
        <v>661.59590000000003</v>
      </c>
      <c r="J13118" s="5">
        <v>4.0999999999939904E-3</v>
      </c>
      <c r="K13118" s="5">
        <v>661.6</v>
      </c>
      <c r="L13118" s="5">
        <v>0</v>
      </c>
      <c r="M13118" t="str">
        <f>IF(ISERROR(VLOOKUP(A13118,'[1]Ecart validé'!$A:$A,1,FALSE)),Z13118,"Ecart Validé")</f>
        <v>valid</v>
      </c>
      <c r="R13118" t="s">
        <v>30</v>
      </c>
      <c r="X13118"/>
      <c r="Y13118"/>
      <c r="Z13118" t="s">
        <v>31</v>
      </c>
    </row>
    <row r="13119" spans="1:26" x14ac:dyDescent="0.3">
      <c r="A13119" t="s">
        <v>16159</v>
      </c>
      <c r="B13119" t="s">
        <v>15873</v>
      </c>
      <c r="C13119" t="s">
        <v>16157</v>
      </c>
      <c r="D13119" t="str">
        <f>+VLOOKUP(C13119,Param!K:L,2,FALSE)</f>
        <v>DC SYSTEM SPÓŁKA Z o.o.</v>
      </c>
      <c r="E13119" t="s">
        <v>16158</v>
      </c>
      <c r="F13119" t="s">
        <v>8262</v>
      </c>
      <c r="G13119" t="s">
        <v>15876</v>
      </c>
      <c r="H13119" s="5">
        <v>1813.72</v>
      </c>
      <c r="I13119" s="5">
        <v>1813.7154</v>
      </c>
      <c r="J13119" s="5">
        <v>4.5999999999821696E-3</v>
      </c>
      <c r="K13119" s="5">
        <v>1813.72</v>
      </c>
      <c r="L13119" s="5">
        <v>0</v>
      </c>
      <c r="M13119" t="str">
        <f>IF(ISERROR(VLOOKUP(A13119,'[1]Ecart validé'!$A:$A,1,FALSE)),Z13119,"Ecart Validé")</f>
        <v>valid</v>
      </c>
      <c r="R13119" t="s">
        <v>30</v>
      </c>
      <c r="X13119"/>
      <c r="Y13119"/>
      <c r="Z13119" t="s">
        <v>31</v>
      </c>
    </row>
    <row r="13120" spans="1:26" x14ac:dyDescent="0.3">
      <c r="A13120" t="s">
        <v>16160</v>
      </c>
      <c r="B13120" t="s">
        <v>15873</v>
      </c>
      <c r="C13120" t="s">
        <v>16157</v>
      </c>
      <c r="D13120" t="str">
        <f>+VLOOKUP(C13120,Param!K:L,2,FALSE)</f>
        <v>DC SYSTEM SPÓŁKA Z o.o.</v>
      </c>
      <c r="E13120" t="s">
        <v>16158</v>
      </c>
      <c r="F13120" t="s">
        <v>8264</v>
      </c>
      <c r="G13120" t="s">
        <v>15876</v>
      </c>
      <c r="H13120" s="5">
        <v>3841.14</v>
      </c>
      <c r="I13120" s="5">
        <v>3841.1408000000001</v>
      </c>
      <c r="J13120" s="5">
        <v>-8.0000000025393005E-4</v>
      </c>
      <c r="K13120" s="5">
        <v>3841.14</v>
      </c>
      <c r="L13120" s="5">
        <v>0</v>
      </c>
      <c r="M13120" t="str">
        <f>IF(ISERROR(VLOOKUP(A13120,'[1]Ecart validé'!$A:$A,1,FALSE)),Z13120,"Ecart Validé")</f>
        <v>valid</v>
      </c>
      <c r="R13120" t="s">
        <v>30</v>
      </c>
      <c r="X13120"/>
      <c r="Y13120"/>
      <c r="Z13120" t="s">
        <v>31</v>
      </c>
    </row>
    <row r="13121" spans="1:26" x14ac:dyDescent="0.3">
      <c r="A13121" t="s">
        <v>16161</v>
      </c>
      <c r="B13121" t="s">
        <v>15873</v>
      </c>
      <c r="C13121" t="s">
        <v>16157</v>
      </c>
      <c r="D13121" t="str">
        <f>+VLOOKUP(C13121,Param!K:L,2,FALSE)</f>
        <v>DC SYSTEM SPÓŁKA Z o.o.</v>
      </c>
      <c r="E13121" t="s">
        <v>16158</v>
      </c>
      <c r="F13121" t="s">
        <v>8266</v>
      </c>
      <c r="G13121" t="s">
        <v>15876</v>
      </c>
      <c r="H13121" s="5">
        <v>3442.88</v>
      </c>
      <c r="I13121" s="5">
        <v>3442.8827999999999</v>
      </c>
      <c r="J13121" s="5">
        <v>-2.7999999997518898E-3</v>
      </c>
      <c r="K13121" s="5">
        <v>3442.88</v>
      </c>
      <c r="L13121" s="5">
        <v>0</v>
      </c>
      <c r="M13121" t="str">
        <f>IF(ISERROR(VLOOKUP(A13121,'[1]Ecart validé'!$A:$A,1,FALSE)),Z13121,"Ecart Validé")</f>
        <v>valid</v>
      </c>
      <c r="R13121" t="s">
        <v>30</v>
      </c>
      <c r="X13121"/>
      <c r="Y13121"/>
      <c r="Z13121" t="s">
        <v>31</v>
      </c>
    </row>
    <row r="13122" spans="1:26" x14ac:dyDescent="0.3">
      <c r="A13122" t="s">
        <v>16162</v>
      </c>
      <c r="B13122" t="s">
        <v>15873</v>
      </c>
      <c r="C13122" t="s">
        <v>16163</v>
      </c>
      <c r="D13122" t="str">
        <f>+VLOOKUP(C13122,Param!K:L,2,FALSE)</f>
        <v>Diversey Polska</v>
      </c>
      <c r="E13122">
        <v>23033006</v>
      </c>
      <c r="F13122" t="s">
        <v>8260</v>
      </c>
      <c r="G13122" t="s">
        <v>15876</v>
      </c>
      <c r="H13122" s="5">
        <v>45394.77</v>
      </c>
      <c r="I13122" s="5">
        <v>45394.767</v>
      </c>
      <c r="J13122" s="5">
        <v>2.9999999969731999E-3</v>
      </c>
      <c r="K13122" s="5">
        <v>45394.77</v>
      </c>
      <c r="L13122" s="5">
        <v>0</v>
      </c>
      <c r="M13122" t="str">
        <f>IF(ISERROR(VLOOKUP(A13122,'[1]Ecart validé'!$A:$A,1,FALSE)),Z13122,"Ecart Validé")</f>
        <v>valid</v>
      </c>
      <c r="R13122" t="s">
        <v>30</v>
      </c>
      <c r="X13122"/>
      <c r="Y13122"/>
      <c r="Z13122" t="s">
        <v>31</v>
      </c>
    </row>
    <row r="13123" spans="1:26" x14ac:dyDescent="0.3">
      <c r="A13123" t="s">
        <v>16164</v>
      </c>
      <c r="B13123" t="s">
        <v>15873</v>
      </c>
      <c r="C13123" t="s">
        <v>16163</v>
      </c>
      <c r="D13123" t="str">
        <f>+VLOOKUP(C13123,Param!K:L,2,FALSE)</f>
        <v>Diversey Polska</v>
      </c>
      <c r="E13123">
        <v>23033006</v>
      </c>
      <c r="F13123" t="s">
        <v>8262</v>
      </c>
      <c r="G13123" t="s">
        <v>15876</v>
      </c>
      <c r="H13123" s="5">
        <v>96576.05</v>
      </c>
      <c r="I13123" s="5">
        <v>96576.042300000001</v>
      </c>
      <c r="J13123" s="5">
        <v>7.70000000193249E-3</v>
      </c>
      <c r="K13123" s="5">
        <v>96576.05</v>
      </c>
      <c r="L13123" s="5">
        <v>0</v>
      </c>
      <c r="M13123" t="str">
        <f>IF(ISERROR(VLOOKUP(A13123,'[1]Ecart validé'!$A:$A,1,FALSE)),Z13123,"Ecart Validé")</f>
        <v>valid</v>
      </c>
      <c r="R13123" t="s">
        <v>30</v>
      </c>
      <c r="X13123"/>
      <c r="Y13123"/>
      <c r="Z13123" t="s">
        <v>31</v>
      </c>
    </row>
    <row r="13124" spans="1:26" x14ac:dyDescent="0.3">
      <c r="A13124" t="s">
        <v>16165</v>
      </c>
      <c r="B13124" t="s">
        <v>15873</v>
      </c>
      <c r="C13124" t="s">
        <v>16163</v>
      </c>
      <c r="D13124" t="str">
        <f>+VLOOKUP(C13124,Param!K:L,2,FALSE)</f>
        <v>Diversey Polska</v>
      </c>
      <c r="E13124">
        <v>23033006</v>
      </c>
      <c r="F13124" t="s">
        <v>8264</v>
      </c>
      <c r="G13124" t="s">
        <v>15876</v>
      </c>
      <c r="H13124" s="5">
        <v>206989.14</v>
      </c>
      <c r="I13124" s="5">
        <v>206989.13810000001</v>
      </c>
      <c r="J13124" s="5">
        <v>1.90000000293366E-3</v>
      </c>
      <c r="K13124" s="5">
        <v>206989.14</v>
      </c>
      <c r="L13124" s="5">
        <v>0</v>
      </c>
      <c r="M13124" t="str">
        <f>IF(ISERROR(VLOOKUP(A13124,'[1]Ecart validé'!$A:$A,1,FALSE)),Z13124,"Ecart Validé")</f>
        <v>valid</v>
      </c>
      <c r="R13124" t="s">
        <v>30</v>
      </c>
      <c r="X13124"/>
      <c r="Y13124"/>
      <c r="Z13124" t="s">
        <v>31</v>
      </c>
    </row>
    <row r="13125" spans="1:26" x14ac:dyDescent="0.3">
      <c r="A13125" t="s">
        <v>16166</v>
      </c>
      <c r="B13125" t="s">
        <v>15873</v>
      </c>
      <c r="C13125" t="s">
        <v>16163</v>
      </c>
      <c r="D13125" t="str">
        <f>+VLOOKUP(C13125,Param!K:L,2,FALSE)</f>
        <v>Diversey Polska</v>
      </c>
      <c r="E13125">
        <v>23033006</v>
      </c>
      <c r="F13125" t="s">
        <v>8266</v>
      </c>
      <c r="G13125" t="s">
        <v>15876</v>
      </c>
      <c r="H13125" s="5">
        <v>207742.25</v>
      </c>
      <c r="I13125" s="5">
        <v>207742.2409</v>
      </c>
      <c r="J13125" s="5">
        <v>9.09999999566935E-3</v>
      </c>
      <c r="K13125" s="5">
        <v>207742.25</v>
      </c>
      <c r="L13125" s="5">
        <v>0</v>
      </c>
      <c r="M13125" t="str">
        <f>IF(ISERROR(VLOOKUP(A13125,'[1]Ecart validé'!$A:$A,1,FALSE)),Z13125,"Ecart Validé")</f>
        <v>valid</v>
      </c>
      <c r="R13125" t="s">
        <v>30</v>
      </c>
      <c r="X13125"/>
      <c r="Y13125"/>
      <c r="Z13125" t="s">
        <v>31</v>
      </c>
    </row>
    <row r="13126" spans="1:26" x14ac:dyDescent="0.3">
      <c r="A13126" t="s">
        <v>16167</v>
      </c>
      <c r="B13126" t="s">
        <v>15873</v>
      </c>
      <c r="C13126" t="s">
        <v>16168</v>
      </c>
      <c r="D13126" t="str">
        <f>+VLOOKUP(C13126,Param!K:L,2,FALSE)</f>
        <v>Druk.Art Małgorzata Składanowska</v>
      </c>
      <c r="E13126" t="s">
        <v>16169</v>
      </c>
      <c r="F13126" t="s">
        <v>8260</v>
      </c>
      <c r="G13126" t="s">
        <v>15876</v>
      </c>
      <c r="H13126" s="5">
        <v>548</v>
      </c>
      <c r="I13126" s="5">
        <v>548</v>
      </c>
      <c r="J13126" s="5">
        <v>0</v>
      </c>
      <c r="K13126" s="5">
        <v>548</v>
      </c>
      <c r="L13126" s="5">
        <v>0</v>
      </c>
      <c r="M13126" t="str">
        <f>IF(ISERROR(VLOOKUP(A13126,'[1]Ecart validé'!$A:$A,1,FALSE)),Z13126,"Ecart Validé")</f>
        <v>valid</v>
      </c>
      <c r="R13126" t="s">
        <v>30</v>
      </c>
      <c r="X13126"/>
      <c r="Y13126"/>
      <c r="Z13126" t="s">
        <v>31</v>
      </c>
    </row>
    <row r="13127" spans="1:26" x14ac:dyDescent="0.3">
      <c r="A13127" t="s">
        <v>16170</v>
      </c>
      <c r="B13127" t="s">
        <v>15873</v>
      </c>
      <c r="C13127" t="s">
        <v>16168</v>
      </c>
      <c r="D13127" t="str">
        <f>+VLOOKUP(C13127,Param!K:L,2,FALSE)</f>
        <v>Druk.Art Małgorzata Składanowska</v>
      </c>
      <c r="E13127" t="s">
        <v>16169</v>
      </c>
      <c r="F13127" t="s">
        <v>8262</v>
      </c>
      <c r="G13127" t="s">
        <v>15876</v>
      </c>
      <c r="H13127" s="5">
        <v>777</v>
      </c>
      <c r="I13127" s="5">
        <v>777</v>
      </c>
      <c r="J13127" s="5">
        <v>0</v>
      </c>
      <c r="K13127" s="5">
        <v>777</v>
      </c>
      <c r="L13127" s="5">
        <v>0</v>
      </c>
      <c r="M13127" t="str">
        <f>IF(ISERROR(VLOOKUP(A13127,'[1]Ecart validé'!$A:$A,1,FALSE)),Z13127,"Ecart Validé")</f>
        <v>valid</v>
      </c>
      <c r="R13127" t="s">
        <v>30</v>
      </c>
      <c r="X13127"/>
      <c r="Y13127"/>
      <c r="Z13127" t="s">
        <v>31</v>
      </c>
    </row>
    <row r="13128" spans="1:26" x14ac:dyDescent="0.3">
      <c r="A13128" t="s">
        <v>16171</v>
      </c>
      <c r="B13128" t="s">
        <v>15873</v>
      </c>
      <c r="C13128" t="s">
        <v>16168</v>
      </c>
      <c r="D13128" t="str">
        <f>+VLOOKUP(C13128,Param!K:L,2,FALSE)</f>
        <v>Druk.Art Małgorzata Składanowska</v>
      </c>
      <c r="E13128" t="s">
        <v>16169</v>
      </c>
      <c r="F13128" t="s">
        <v>8264</v>
      </c>
      <c r="G13128" t="s">
        <v>15876</v>
      </c>
      <c r="H13128" s="5">
        <v>10461.56</v>
      </c>
      <c r="I13128" s="5">
        <v>10461.56</v>
      </c>
      <c r="J13128" s="5">
        <v>0</v>
      </c>
      <c r="K13128" s="5">
        <v>10461.56</v>
      </c>
      <c r="L13128" s="5">
        <v>0</v>
      </c>
      <c r="M13128" t="str">
        <f>IF(ISERROR(VLOOKUP(A13128,'[1]Ecart validé'!$A:$A,1,FALSE)),Z13128,"Ecart Validé")</f>
        <v>valid</v>
      </c>
      <c r="R13128" t="s">
        <v>30</v>
      </c>
      <c r="X13128"/>
      <c r="Y13128"/>
      <c r="Z13128" t="s">
        <v>31</v>
      </c>
    </row>
    <row r="13129" spans="1:26" x14ac:dyDescent="0.3">
      <c r="A13129" t="s">
        <v>16172</v>
      </c>
      <c r="B13129" t="s">
        <v>15873</v>
      </c>
      <c r="C13129" t="s">
        <v>16173</v>
      </c>
      <c r="D13129" t="str">
        <f>+VLOOKUP(C13129,Param!K:L,2,FALSE)</f>
        <v>Duni Sales Poland</v>
      </c>
      <c r="E13129">
        <v>22031007</v>
      </c>
      <c r="F13129" t="s">
        <v>8260</v>
      </c>
      <c r="G13129" t="s">
        <v>15876</v>
      </c>
      <c r="H13129" s="5">
        <v>9929.5400000000009</v>
      </c>
      <c r="I13129" s="5">
        <v>9929.5424000000003</v>
      </c>
      <c r="J13129" s="5">
        <v>-2.3999999993975498E-3</v>
      </c>
      <c r="K13129" s="5">
        <v>9929.5400000000009</v>
      </c>
      <c r="L13129" s="5">
        <v>0</v>
      </c>
      <c r="M13129" t="str">
        <f>IF(ISERROR(VLOOKUP(A13129,'[1]Ecart validé'!$A:$A,1,FALSE)),Z13129,"Ecart Validé")</f>
        <v>valid</v>
      </c>
      <c r="R13129" t="s">
        <v>30</v>
      </c>
      <c r="X13129"/>
      <c r="Y13129"/>
      <c r="Z13129" t="s">
        <v>31</v>
      </c>
    </row>
    <row r="13130" spans="1:26" x14ac:dyDescent="0.3">
      <c r="A13130" t="s">
        <v>16174</v>
      </c>
      <c r="B13130" t="s">
        <v>15873</v>
      </c>
      <c r="C13130" t="s">
        <v>16173</v>
      </c>
      <c r="D13130" t="str">
        <f>+VLOOKUP(C13130,Param!K:L,2,FALSE)</f>
        <v>Duni Sales Poland</v>
      </c>
      <c r="E13130">
        <v>22031007</v>
      </c>
      <c r="F13130" t="s">
        <v>8262</v>
      </c>
      <c r="G13130" t="s">
        <v>15876</v>
      </c>
      <c r="H13130" s="5">
        <v>19729.290650406499</v>
      </c>
      <c r="I13130" s="5">
        <v>19729.288</v>
      </c>
      <c r="J13130" s="5">
        <v>2.6504065026529099E-3</v>
      </c>
      <c r="K13130" s="5">
        <v>19729.290650406499</v>
      </c>
      <c r="L13130" s="5">
        <v>0</v>
      </c>
      <c r="M13130" t="str">
        <f>IF(ISERROR(VLOOKUP(A13130,'[1]Ecart validé'!$A:$A,1,FALSE)),Z13130,"Ecart Validé")</f>
        <v>valid</v>
      </c>
      <c r="R13130" t="s">
        <v>30</v>
      </c>
      <c r="X13130"/>
      <c r="Y13130"/>
      <c r="Z13130" t="s">
        <v>31</v>
      </c>
    </row>
    <row r="13131" spans="1:26" x14ac:dyDescent="0.3">
      <c r="A13131" t="s">
        <v>16175</v>
      </c>
      <c r="B13131" t="s">
        <v>15873</v>
      </c>
      <c r="C13131" t="s">
        <v>16173</v>
      </c>
      <c r="D13131" t="str">
        <f>+VLOOKUP(C13131,Param!K:L,2,FALSE)</f>
        <v>Duni Sales Poland</v>
      </c>
      <c r="E13131">
        <v>22031007</v>
      </c>
      <c r="F13131" t="s">
        <v>8264</v>
      </c>
      <c r="G13131" t="s">
        <v>15876</v>
      </c>
      <c r="H13131" s="5">
        <v>50456.82</v>
      </c>
      <c r="I13131" s="5">
        <v>50456.819199999998</v>
      </c>
      <c r="J13131" s="5">
        <v>8.0000000161817297E-4</v>
      </c>
      <c r="K13131" s="5">
        <v>50456.82</v>
      </c>
      <c r="L13131" s="5">
        <v>0</v>
      </c>
      <c r="M13131" t="str">
        <f>IF(ISERROR(VLOOKUP(A13131,'[1]Ecart validé'!$A:$A,1,FALSE)),Z13131,"Ecart Validé")</f>
        <v>valid</v>
      </c>
      <c r="R13131" t="s">
        <v>30</v>
      </c>
      <c r="X13131"/>
      <c r="Y13131"/>
      <c r="Z13131" t="s">
        <v>31</v>
      </c>
    </row>
    <row r="13132" spans="1:26" x14ac:dyDescent="0.3">
      <c r="A13132" t="s">
        <v>16176</v>
      </c>
      <c r="B13132" t="s">
        <v>15873</v>
      </c>
      <c r="C13132" t="s">
        <v>16173</v>
      </c>
      <c r="D13132" t="str">
        <f>+VLOOKUP(C13132,Param!K:L,2,FALSE)</f>
        <v>Duni Sales Poland</v>
      </c>
      <c r="E13132">
        <v>22031007</v>
      </c>
      <c r="F13132" t="s">
        <v>8266</v>
      </c>
      <c r="G13132" t="s">
        <v>15876</v>
      </c>
      <c r="H13132" s="5">
        <v>44067.57</v>
      </c>
      <c r="I13132" s="5">
        <v>44067.574399999998</v>
      </c>
      <c r="J13132" s="5">
        <v>-4.3999999979860097E-3</v>
      </c>
      <c r="K13132" s="5">
        <v>44067.57</v>
      </c>
      <c r="L13132" s="5">
        <v>0</v>
      </c>
      <c r="M13132" t="str">
        <f>IF(ISERROR(VLOOKUP(A13132,'[1]Ecart validé'!$A:$A,1,FALSE)),Z13132,"Ecart Validé")</f>
        <v>valid</v>
      </c>
      <c r="R13132" t="s">
        <v>30</v>
      </c>
      <c r="X13132"/>
      <c r="Y13132"/>
      <c r="Z13132" t="s">
        <v>31</v>
      </c>
    </row>
    <row r="13133" spans="1:26" x14ac:dyDescent="0.3">
      <c r="A13133" t="s">
        <v>16177</v>
      </c>
      <c r="B13133" t="s">
        <v>15873</v>
      </c>
      <c r="C13133" t="s">
        <v>16178</v>
      </c>
      <c r="D13133" t="str">
        <f>+VLOOKUP(C13133,Param!K:L,2,FALSE)</f>
        <v>Efekt T.Makuch M.Mitas M.Monastyrski sp. j.</v>
      </c>
      <c r="E13133" t="s">
        <v>16179</v>
      </c>
      <c r="F13133" t="s">
        <v>8260</v>
      </c>
      <c r="G13133" t="s">
        <v>15876</v>
      </c>
      <c r="H13133" s="5">
        <v>10552.17</v>
      </c>
      <c r="I13133" s="5">
        <v>10552.168</v>
      </c>
      <c r="J13133" s="5">
        <v>2.0000000004074502E-3</v>
      </c>
      <c r="K13133" s="5">
        <v>10552.17</v>
      </c>
      <c r="L13133" s="5">
        <v>0</v>
      </c>
      <c r="M13133" t="str">
        <f>IF(ISERROR(VLOOKUP(A13133,'[1]Ecart validé'!$A:$A,1,FALSE)),Z13133,"Ecart Validé")</f>
        <v>valid</v>
      </c>
      <c r="R13133" t="s">
        <v>30</v>
      </c>
      <c r="X13133"/>
      <c r="Y13133"/>
      <c r="Z13133" t="s">
        <v>31</v>
      </c>
    </row>
    <row r="13134" spans="1:26" x14ac:dyDescent="0.3">
      <c r="A13134" t="s">
        <v>16180</v>
      </c>
      <c r="B13134" t="s">
        <v>15873</v>
      </c>
      <c r="C13134" t="s">
        <v>16178</v>
      </c>
      <c r="D13134" t="str">
        <f>+VLOOKUP(C13134,Param!K:L,2,FALSE)</f>
        <v>Efekt T.Makuch M.Mitas M.Monastyrski sp. j.</v>
      </c>
      <c r="E13134" t="s">
        <v>16179</v>
      </c>
      <c r="F13134" t="s">
        <v>8262</v>
      </c>
      <c r="G13134" t="s">
        <v>15876</v>
      </c>
      <c r="H13134" s="5">
        <v>15998.09</v>
      </c>
      <c r="I13134" s="5">
        <v>15998.0872</v>
      </c>
      <c r="J13134" s="5">
        <v>2.8000000002066298E-3</v>
      </c>
      <c r="K13134" s="5">
        <v>15998.09</v>
      </c>
      <c r="L13134" s="5">
        <v>0</v>
      </c>
      <c r="M13134" t="str">
        <f>IF(ISERROR(VLOOKUP(A13134,'[1]Ecart validé'!$A:$A,1,FALSE)),Z13134,"Ecart Validé")</f>
        <v>valid</v>
      </c>
      <c r="R13134" t="s">
        <v>30</v>
      </c>
      <c r="X13134"/>
      <c r="Y13134"/>
      <c r="Z13134" t="s">
        <v>31</v>
      </c>
    </row>
    <row r="13135" spans="1:26" x14ac:dyDescent="0.3">
      <c r="A13135" t="s">
        <v>16181</v>
      </c>
      <c r="B13135" t="s">
        <v>15873</v>
      </c>
      <c r="C13135" t="s">
        <v>16178</v>
      </c>
      <c r="D13135" t="str">
        <f>+VLOOKUP(C13135,Param!K:L,2,FALSE)</f>
        <v>Efekt T.Makuch M.Mitas M.Monastyrski sp. j.</v>
      </c>
      <c r="E13135" t="s">
        <v>16179</v>
      </c>
      <c r="F13135" t="s">
        <v>8264</v>
      </c>
      <c r="G13135" t="s">
        <v>15876</v>
      </c>
      <c r="H13135" s="5">
        <v>55546.81</v>
      </c>
      <c r="I13135" s="5">
        <v>55546.806400000001</v>
      </c>
      <c r="J13135" s="5">
        <v>3.5999999963678398E-3</v>
      </c>
      <c r="K13135" s="5">
        <v>55546.81</v>
      </c>
      <c r="L13135" s="5">
        <v>0</v>
      </c>
      <c r="M13135" t="str">
        <f>IF(ISERROR(VLOOKUP(A13135,'[1]Ecart validé'!$A:$A,1,FALSE)),Z13135,"Ecart Validé")</f>
        <v>valid</v>
      </c>
      <c r="R13135" t="s">
        <v>30</v>
      </c>
      <c r="X13135"/>
      <c r="Y13135"/>
      <c r="Z13135" t="s">
        <v>31</v>
      </c>
    </row>
    <row r="13136" spans="1:26" x14ac:dyDescent="0.3">
      <c r="A13136" t="s">
        <v>16182</v>
      </c>
      <c r="B13136" t="s">
        <v>15873</v>
      </c>
      <c r="C13136" t="s">
        <v>16178</v>
      </c>
      <c r="D13136" t="str">
        <f>+VLOOKUP(C13136,Param!K:L,2,FALSE)</f>
        <v>Efekt T.Makuch M.Mitas M.Monastyrski sp. j.</v>
      </c>
      <c r="E13136" t="s">
        <v>16179</v>
      </c>
      <c r="F13136" t="s">
        <v>8266</v>
      </c>
      <c r="G13136" t="s">
        <v>15876</v>
      </c>
      <c r="H13136" s="5">
        <v>51237.46</v>
      </c>
      <c r="I13136" s="5">
        <v>51237.464</v>
      </c>
      <c r="J13136" s="5">
        <v>-4.0000000008149003E-3</v>
      </c>
      <c r="K13136" s="5">
        <v>51237.46</v>
      </c>
      <c r="L13136" s="5">
        <v>0</v>
      </c>
      <c r="M13136" t="str">
        <f>IF(ISERROR(VLOOKUP(A13136,'[1]Ecart validé'!$A:$A,1,FALSE)),Z13136,"Ecart Validé")</f>
        <v>valid</v>
      </c>
      <c r="R13136" t="s">
        <v>30</v>
      </c>
      <c r="X13136"/>
      <c r="Y13136"/>
      <c r="Z13136" t="s">
        <v>31</v>
      </c>
    </row>
    <row r="13137" spans="1:26" x14ac:dyDescent="0.3">
      <c r="A13137" t="s">
        <v>16183</v>
      </c>
      <c r="B13137" t="s">
        <v>15873</v>
      </c>
      <c r="C13137" t="s">
        <v>16184</v>
      </c>
      <c r="D13137" t="str">
        <f>+VLOOKUP(C13137,Param!K:L,2,FALSE)</f>
        <v>Eleks - Janusz Kosiorek</v>
      </c>
      <c r="E13137">
        <v>20285002</v>
      </c>
      <c r="F13137" t="s">
        <v>8260</v>
      </c>
      <c r="G13137" t="s">
        <v>15876</v>
      </c>
      <c r="H13137" s="5">
        <v>560</v>
      </c>
      <c r="I13137" s="5">
        <v>560</v>
      </c>
      <c r="J13137" s="5">
        <v>0</v>
      </c>
      <c r="K13137" s="5">
        <v>560</v>
      </c>
      <c r="L13137" s="5">
        <v>0</v>
      </c>
      <c r="M13137" t="str">
        <f>IF(ISERROR(VLOOKUP(A13137,'[1]Ecart validé'!$A:$A,1,FALSE)),Z13137,"Ecart Validé")</f>
        <v>valid</v>
      </c>
      <c r="R13137" t="s">
        <v>30</v>
      </c>
      <c r="X13137"/>
      <c r="Y13137"/>
      <c r="Z13137" t="s">
        <v>31</v>
      </c>
    </row>
    <row r="13138" spans="1:26" x14ac:dyDescent="0.3">
      <c r="A13138" t="s">
        <v>16185</v>
      </c>
      <c r="B13138" t="s">
        <v>15873</v>
      </c>
      <c r="C13138" t="s">
        <v>16184</v>
      </c>
      <c r="D13138" t="str">
        <f>+VLOOKUP(C13138,Param!K:L,2,FALSE)</f>
        <v>Eleks - Janusz Kosiorek</v>
      </c>
      <c r="E13138">
        <v>20285002</v>
      </c>
      <c r="F13138" t="s">
        <v>8266</v>
      </c>
      <c r="G13138" t="s">
        <v>15876</v>
      </c>
      <c r="H13138" s="5">
        <v>63.53</v>
      </c>
      <c r="I13138" s="5">
        <v>63.5259</v>
      </c>
      <c r="J13138" s="5">
        <v>4.1000000000011002E-3</v>
      </c>
      <c r="K13138" s="5">
        <v>63.53</v>
      </c>
      <c r="L13138" s="5">
        <v>0</v>
      </c>
      <c r="M13138" t="str">
        <f>IF(ISERROR(VLOOKUP(A13138,'[1]Ecart validé'!$A:$A,1,FALSE)),Z13138,"Ecart Validé")</f>
        <v>valid</v>
      </c>
      <c r="R13138" t="s">
        <v>30</v>
      </c>
      <c r="X13138"/>
      <c r="Y13138"/>
      <c r="Z13138" t="s">
        <v>31</v>
      </c>
    </row>
    <row r="13139" spans="1:26" x14ac:dyDescent="0.3">
      <c r="A13139" t="s">
        <v>16186</v>
      </c>
      <c r="B13139" t="s">
        <v>15873</v>
      </c>
      <c r="C13139" t="s">
        <v>16187</v>
      </c>
      <c r="D13139" t="str">
        <f>+VLOOKUP(C13139,Param!K:L,2,FALSE)</f>
        <v>Ever Cleaning sp. z o.o.</v>
      </c>
      <c r="E13139">
        <v>25028001</v>
      </c>
      <c r="F13139" t="s">
        <v>8260</v>
      </c>
      <c r="G13139" t="s">
        <v>15876</v>
      </c>
      <c r="H13139" s="5">
        <v>1924.8986991869899</v>
      </c>
      <c r="I13139" s="5">
        <v>1924.8970999999999</v>
      </c>
      <c r="J13139" s="5">
        <v>1.59918699205263E-3</v>
      </c>
      <c r="K13139" s="5">
        <v>1924.8986991869899</v>
      </c>
      <c r="L13139" s="5">
        <v>0</v>
      </c>
      <c r="M13139" t="str">
        <f>IF(ISERROR(VLOOKUP(A13139,'[1]Ecart validé'!$A:$A,1,FALSE)),Z13139,"Ecart Validé")</f>
        <v>valid</v>
      </c>
      <c r="R13139" t="s">
        <v>30</v>
      </c>
      <c r="X13139"/>
      <c r="Y13139"/>
      <c r="Z13139" t="s">
        <v>31</v>
      </c>
    </row>
    <row r="13140" spans="1:26" x14ac:dyDescent="0.3">
      <c r="A13140" t="s">
        <v>16188</v>
      </c>
      <c r="B13140" t="s">
        <v>15873</v>
      </c>
      <c r="C13140" t="s">
        <v>16187</v>
      </c>
      <c r="D13140" t="str">
        <f>+VLOOKUP(C13140,Param!K:L,2,FALSE)</f>
        <v>Ever Cleaning sp. z o.o.</v>
      </c>
      <c r="E13140">
        <v>25028001</v>
      </c>
      <c r="F13140" t="s">
        <v>8264</v>
      </c>
      <c r="G13140" t="s">
        <v>15876</v>
      </c>
      <c r="H13140" s="5">
        <v>60744.112764227597</v>
      </c>
      <c r="I13140" s="5">
        <v>60744.11</v>
      </c>
      <c r="J13140" s="5">
        <v>2.76422764727612E-3</v>
      </c>
      <c r="K13140" s="5">
        <v>60744.112764227597</v>
      </c>
      <c r="L13140" s="5">
        <v>0</v>
      </c>
      <c r="M13140" t="str">
        <f>IF(ISERROR(VLOOKUP(A13140,'[1]Ecart validé'!$A:$A,1,FALSE)),Z13140,"Ecart Validé")</f>
        <v>valid</v>
      </c>
      <c r="R13140" t="s">
        <v>30</v>
      </c>
      <c r="X13140"/>
      <c r="Y13140"/>
      <c r="Z13140" t="s">
        <v>31</v>
      </c>
    </row>
    <row r="13141" spans="1:26" x14ac:dyDescent="0.3">
      <c r="A13141" t="s">
        <v>16189</v>
      </c>
      <c r="B13141" t="s">
        <v>15873</v>
      </c>
      <c r="C13141" t="s">
        <v>16187</v>
      </c>
      <c r="D13141" t="str">
        <f>+VLOOKUP(C13141,Param!K:L,2,FALSE)</f>
        <v>Ever Cleaning sp. z o.o.</v>
      </c>
      <c r="E13141">
        <v>25028001</v>
      </c>
      <c r="F13141" t="s">
        <v>8266</v>
      </c>
      <c r="G13141" t="s">
        <v>15876</v>
      </c>
      <c r="H13141" s="5">
        <v>66147.41</v>
      </c>
      <c r="I13141" s="5">
        <v>66147.41</v>
      </c>
      <c r="J13141" s="5">
        <v>0</v>
      </c>
      <c r="K13141" s="5">
        <v>66147.41</v>
      </c>
      <c r="L13141" s="5">
        <v>0</v>
      </c>
      <c r="M13141" t="str">
        <f>IF(ISERROR(VLOOKUP(A13141,'[1]Ecart validé'!$A:$A,1,FALSE)),Z13141,"Ecart Validé")</f>
        <v>valid</v>
      </c>
      <c r="R13141" t="s">
        <v>30</v>
      </c>
      <c r="X13141"/>
      <c r="Y13141"/>
      <c r="Z13141" t="s">
        <v>31</v>
      </c>
    </row>
    <row r="13142" spans="1:26" x14ac:dyDescent="0.3">
      <c r="A13142" t="s">
        <v>16190</v>
      </c>
      <c r="B13142" t="s">
        <v>15873</v>
      </c>
      <c r="C13142" t="s">
        <v>16187</v>
      </c>
      <c r="D13142" t="str">
        <f>+VLOOKUP(C13142,Param!K:L,2,FALSE)</f>
        <v>Ever Cleaning sp. z o.o.</v>
      </c>
      <c r="E13142">
        <v>25028001</v>
      </c>
      <c r="F13142" t="s">
        <v>8262</v>
      </c>
      <c r="G13142" t="s">
        <v>15876</v>
      </c>
      <c r="H13142" s="5">
        <v>11190.66</v>
      </c>
      <c r="I13142" s="5">
        <v>11190.655699999999</v>
      </c>
      <c r="J13142" s="5">
        <v>4.3000000005122196E-3</v>
      </c>
      <c r="K13142" s="5">
        <v>11190.66</v>
      </c>
      <c r="L13142" s="5">
        <v>0</v>
      </c>
      <c r="M13142" t="str">
        <f>IF(ISERROR(VLOOKUP(A13142,'[1]Ecart validé'!$A:$A,1,FALSE)),Z13142,"Ecart Validé")</f>
        <v>valid</v>
      </c>
      <c r="R13142" t="s">
        <v>30</v>
      </c>
      <c r="X13142"/>
      <c r="Y13142"/>
      <c r="Z13142" t="s">
        <v>31</v>
      </c>
    </row>
    <row r="13143" spans="1:26" x14ac:dyDescent="0.3">
      <c r="A13143" t="s">
        <v>16191</v>
      </c>
      <c r="B13143" t="s">
        <v>15873</v>
      </c>
      <c r="C13143" t="s">
        <v>16192</v>
      </c>
      <c r="D13143" t="str">
        <f>+VLOOKUP(C13143,Param!K:L,2,FALSE)</f>
        <v>Femax sp. z o.o. sp. komandytowa</v>
      </c>
      <c r="E13143" t="s">
        <v>16193</v>
      </c>
      <c r="F13143" t="s">
        <v>8260</v>
      </c>
      <c r="G13143" t="s">
        <v>15876</v>
      </c>
      <c r="H13143" s="5">
        <v>302.98</v>
      </c>
      <c r="I13143" s="5">
        <v>302.98</v>
      </c>
      <c r="J13143" s="5">
        <v>0</v>
      </c>
      <c r="K13143" s="5">
        <v>302.98</v>
      </c>
      <c r="L13143" s="5">
        <v>0</v>
      </c>
      <c r="M13143" t="str">
        <f>IF(ISERROR(VLOOKUP(A13143,'[1]Ecart validé'!$A:$A,1,FALSE)),Z13143,"Ecart Validé")</f>
        <v>valid</v>
      </c>
      <c r="R13143" t="s">
        <v>30</v>
      </c>
      <c r="X13143"/>
      <c r="Y13143"/>
      <c r="Z13143" t="s">
        <v>31</v>
      </c>
    </row>
    <row r="13144" spans="1:26" x14ac:dyDescent="0.3">
      <c r="A13144" t="s">
        <v>16194</v>
      </c>
      <c r="B13144" t="s">
        <v>15873</v>
      </c>
      <c r="C13144" t="s">
        <v>16192</v>
      </c>
      <c r="D13144" t="str">
        <f>+VLOOKUP(C13144,Param!K:L,2,FALSE)</f>
        <v>Femax sp. z o.o. sp. komandytowa</v>
      </c>
      <c r="E13144" t="s">
        <v>16193</v>
      </c>
      <c r="F13144" t="s">
        <v>8262</v>
      </c>
      <c r="G13144" t="s">
        <v>15876</v>
      </c>
      <c r="H13144" s="5">
        <v>13.4</v>
      </c>
      <c r="I13144" s="5">
        <v>13.4</v>
      </c>
      <c r="J13144" s="5">
        <v>0</v>
      </c>
      <c r="K13144" s="5">
        <v>13.4</v>
      </c>
      <c r="L13144" s="5">
        <v>0</v>
      </c>
      <c r="M13144" t="str">
        <f>IF(ISERROR(VLOOKUP(A13144,'[1]Ecart validé'!$A:$A,1,FALSE)),Z13144,"Ecart Validé")</f>
        <v>valid</v>
      </c>
      <c r="R13144" t="s">
        <v>30</v>
      </c>
      <c r="X13144"/>
      <c r="Y13144"/>
      <c r="Z13144" t="s">
        <v>31</v>
      </c>
    </row>
    <row r="13145" spans="1:26" x14ac:dyDescent="0.3">
      <c r="A13145" t="s">
        <v>16195</v>
      </c>
      <c r="B13145" t="s">
        <v>15873</v>
      </c>
      <c r="C13145" t="s">
        <v>16192</v>
      </c>
      <c r="D13145" t="str">
        <f>+VLOOKUP(C13145,Param!K:L,2,FALSE)</f>
        <v>Femax sp. z o.o. sp. komandytowa</v>
      </c>
      <c r="E13145" t="s">
        <v>16193</v>
      </c>
      <c r="F13145" t="s">
        <v>8264</v>
      </c>
      <c r="G13145" t="s">
        <v>15876</v>
      </c>
      <c r="H13145" s="5">
        <v>390.11</v>
      </c>
      <c r="I13145" s="5">
        <v>390.11349999999999</v>
      </c>
      <c r="J13145" s="5">
        <v>-3.4999999999740699E-3</v>
      </c>
      <c r="K13145" s="5">
        <v>390.11</v>
      </c>
      <c r="L13145" s="5">
        <v>0</v>
      </c>
      <c r="M13145" t="str">
        <f>IF(ISERROR(VLOOKUP(A13145,'[1]Ecart validé'!$A:$A,1,FALSE)),Z13145,"Ecart Validé")</f>
        <v>valid</v>
      </c>
      <c r="R13145" t="s">
        <v>30</v>
      </c>
      <c r="X13145"/>
      <c r="Y13145"/>
      <c r="Z13145" t="s">
        <v>31</v>
      </c>
    </row>
    <row r="13146" spans="1:26" x14ac:dyDescent="0.3">
      <c r="A13146" t="s">
        <v>16196</v>
      </c>
      <c r="B13146" t="s">
        <v>15873</v>
      </c>
      <c r="C13146" t="s">
        <v>16192</v>
      </c>
      <c r="D13146" t="str">
        <f>+VLOOKUP(C13146,Param!K:L,2,FALSE)</f>
        <v>Femax sp. z o.o. sp. komandytowa</v>
      </c>
      <c r="E13146" t="s">
        <v>16193</v>
      </c>
      <c r="F13146" t="s">
        <v>8266</v>
      </c>
      <c r="G13146" t="s">
        <v>15876</v>
      </c>
      <c r="H13146" s="5">
        <v>347.18</v>
      </c>
      <c r="I13146" s="5">
        <v>347.18349999999998</v>
      </c>
      <c r="J13146" s="5">
        <v>-3.4999999999740699E-3</v>
      </c>
      <c r="K13146" s="5">
        <v>347.18</v>
      </c>
      <c r="L13146" s="5">
        <v>0</v>
      </c>
      <c r="M13146" t="str">
        <f>IF(ISERROR(VLOOKUP(A13146,'[1]Ecart validé'!$A:$A,1,FALSE)),Z13146,"Ecart Validé")</f>
        <v>valid</v>
      </c>
      <c r="R13146" t="s">
        <v>30</v>
      </c>
      <c r="X13146"/>
      <c r="Y13146"/>
      <c r="Z13146" t="s">
        <v>31</v>
      </c>
    </row>
    <row r="13147" spans="1:26" x14ac:dyDescent="0.3">
      <c r="A13147" t="s">
        <v>16197</v>
      </c>
      <c r="B13147" t="s">
        <v>15873</v>
      </c>
      <c r="C13147" t="s">
        <v>16198</v>
      </c>
      <c r="D13147" t="str">
        <f>+VLOOKUP(C13147,Param!K:L,2,FALSE)</f>
        <v>Firma Handlowo-Usługowa Forte Tomasz Przybylski</v>
      </c>
      <c r="E13147" t="s">
        <v>16199</v>
      </c>
      <c r="F13147" t="s">
        <v>8260</v>
      </c>
      <c r="G13147" t="s">
        <v>15876</v>
      </c>
      <c r="H13147" s="5">
        <v>355.27</v>
      </c>
      <c r="I13147" s="5">
        <v>355.26749999999998</v>
      </c>
      <c r="J13147" s="5">
        <v>2.4999999999977202E-3</v>
      </c>
      <c r="K13147" s="5">
        <v>355.27</v>
      </c>
      <c r="L13147" s="5">
        <v>0</v>
      </c>
      <c r="M13147" t="str">
        <f>IF(ISERROR(VLOOKUP(A13147,'[1]Ecart validé'!$A:$A,1,FALSE)),Z13147,"Ecart Validé")</f>
        <v>valid</v>
      </c>
      <c r="R13147" t="s">
        <v>30</v>
      </c>
      <c r="X13147"/>
      <c r="Y13147"/>
      <c r="Z13147" t="s">
        <v>31</v>
      </c>
    </row>
    <row r="13148" spans="1:26" x14ac:dyDescent="0.3">
      <c r="A13148" t="s">
        <v>16200</v>
      </c>
      <c r="B13148" t="s">
        <v>15873</v>
      </c>
      <c r="C13148" t="s">
        <v>16198</v>
      </c>
      <c r="D13148" t="str">
        <f>+VLOOKUP(C13148,Param!K:L,2,FALSE)</f>
        <v>Firma Handlowo-Usługowa Forte Tomasz Przybylski</v>
      </c>
      <c r="E13148" t="s">
        <v>16199</v>
      </c>
      <c r="F13148" t="s">
        <v>8262</v>
      </c>
      <c r="G13148" t="s">
        <v>15876</v>
      </c>
      <c r="H13148" s="5">
        <v>3021.78</v>
      </c>
      <c r="I13148" s="5">
        <v>3021.7845000000002</v>
      </c>
      <c r="J13148" s="5">
        <v>-4.5000000000072699E-3</v>
      </c>
      <c r="K13148" s="5">
        <v>3021.78</v>
      </c>
      <c r="L13148" s="5">
        <v>0</v>
      </c>
      <c r="M13148" t="str">
        <f>IF(ISERROR(VLOOKUP(A13148,'[1]Ecart validé'!$A:$A,1,FALSE)),Z13148,"Ecart Validé")</f>
        <v>valid</v>
      </c>
      <c r="R13148" t="s">
        <v>30</v>
      </c>
      <c r="X13148"/>
      <c r="Y13148"/>
      <c r="Z13148" t="s">
        <v>31</v>
      </c>
    </row>
    <row r="13149" spans="1:26" x14ac:dyDescent="0.3">
      <c r="A13149" t="s">
        <v>16201</v>
      </c>
      <c r="B13149" t="s">
        <v>15873</v>
      </c>
      <c r="C13149" t="s">
        <v>16198</v>
      </c>
      <c r="D13149" t="str">
        <f>+VLOOKUP(C13149,Param!K:L,2,FALSE)</f>
        <v>Firma Handlowo-Usługowa Forte Tomasz Przybylski</v>
      </c>
      <c r="E13149" t="s">
        <v>16199</v>
      </c>
      <c r="F13149" t="s">
        <v>8264</v>
      </c>
      <c r="G13149" t="s">
        <v>15876</v>
      </c>
      <c r="H13149" s="5">
        <v>7471.33</v>
      </c>
      <c r="I13149" s="5">
        <v>7471.3344999999999</v>
      </c>
      <c r="J13149" s="5">
        <v>-4.5000000000072699E-3</v>
      </c>
      <c r="K13149" s="5">
        <v>7471.33</v>
      </c>
      <c r="L13149" s="5">
        <v>0</v>
      </c>
      <c r="M13149" t="str">
        <f>IF(ISERROR(VLOOKUP(A13149,'[1]Ecart validé'!$A:$A,1,FALSE)),Z13149,"Ecart Validé")</f>
        <v>valid</v>
      </c>
      <c r="R13149" t="s">
        <v>30</v>
      </c>
      <c r="X13149"/>
      <c r="Y13149"/>
      <c r="Z13149" t="s">
        <v>31</v>
      </c>
    </row>
    <row r="13150" spans="1:26" x14ac:dyDescent="0.3">
      <c r="A13150" t="s">
        <v>16202</v>
      </c>
      <c r="B13150" t="s">
        <v>15873</v>
      </c>
      <c r="C13150" t="s">
        <v>16198</v>
      </c>
      <c r="D13150" t="str">
        <f>+VLOOKUP(C13150,Param!K:L,2,FALSE)</f>
        <v>Firma Handlowo-Usługowa Forte Tomasz Przybylski</v>
      </c>
      <c r="E13150" t="s">
        <v>16199</v>
      </c>
      <c r="F13150" t="s">
        <v>8266</v>
      </c>
      <c r="G13150" t="s">
        <v>15876</v>
      </c>
      <c r="H13150" s="5">
        <v>9808.33</v>
      </c>
      <c r="I13150" s="5">
        <v>9808.3348999999998</v>
      </c>
      <c r="J13150" s="5">
        <v>-4.8999999999068599E-3</v>
      </c>
      <c r="K13150" s="5">
        <v>9808.33</v>
      </c>
      <c r="L13150" s="5">
        <v>0</v>
      </c>
      <c r="M13150" t="str">
        <f>IF(ISERROR(VLOOKUP(A13150,'[1]Ecart validé'!$A:$A,1,FALSE)),Z13150,"Ecart Validé")</f>
        <v>valid</v>
      </c>
      <c r="R13150" t="s">
        <v>30</v>
      </c>
      <c r="X13150"/>
      <c r="Y13150"/>
      <c r="Z13150" t="s">
        <v>31</v>
      </c>
    </row>
    <row r="13151" spans="1:26" x14ac:dyDescent="0.3">
      <c r="A13151" t="s">
        <v>16203</v>
      </c>
      <c r="B13151" t="s">
        <v>15873</v>
      </c>
      <c r="C13151" t="s">
        <v>16204</v>
      </c>
      <c r="D13151" t="str">
        <f>+VLOOKUP(C13151,Param!K:L,2,FALSE)</f>
        <v>Gastro Magic Group Piotr Wieczorek,Paweł Piątek s.c.</v>
      </c>
      <c r="E13151" t="s">
        <v>16205</v>
      </c>
      <c r="F13151" t="s">
        <v>8260</v>
      </c>
      <c r="G13151" t="s">
        <v>15876</v>
      </c>
      <c r="H13151" s="5">
        <v>35.68</v>
      </c>
      <c r="I13151" s="5">
        <v>35.68</v>
      </c>
      <c r="J13151" s="5">
        <v>0</v>
      </c>
      <c r="K13151" s="5">
        <v>35.68</v>
      </c>
      <c r="L13151" s="5">
        <v>0</v>
      </c>
      <c r="M13151" t="str">
        <f>IF(ISERROR(VLOOKUP(A13151,'[1]Ecart validé'!$A:$A,1,FALSE)),Z13151,"Ecart Validé")</f>
        <v>valid</v>
      </c>
      <c r="R13151" t="s">
        <v>30</v>
      </c>
      <c r="X13151"/>
      <c r="Y13151"/>
      <c r="Z13151" t="s">
        <v>31</v>
      </c>
    </row>
    <row r="13152" spans="1:26" x14ac:dyDescent="0.3">
      <c r="A13152" t="s">
        <v>16206</v>
      </c>
      <c r="B13152" t="s">
        <v>15873</v>
      </c>
      <c r="C13152" t="s">
        <v>16204</v>
      </c>
      <c r="D13152" t="str">
        <f>+VLOOKUP(C13152,Param!K:L,2,FALSE)</f>
        <v>Gastro Magic Group Piotr Wieczorek,Paweł Piątek s.c.</v>
      </c>
      <c r="E13152" t="s">
        <v>16205</v>
      </c>
      <c r="F13152" t="s">
        <v>8264</v>
      </c>
      <c r="G13152" t="s">
        <v>15876</v>
      </c>
      <c r="H13152" s="5">
        <v>59.6</v>
      </c>
      <c r="I13152" s="5">
        <v>59.6008</v>
      </c>
      <c r="J13152" s="5">
        <v>-7.9999999999813499E-4</v>
      </c>
      <c r="K13152" s="5">
        <v>59.6</v>
      </c>
      <c r="L13152" s="5">
        <v>0</v>
      </c>
      <c r="M13152" t="str">
        <f>IF(ISERROR(VLOOKUP(A13152,'[1]Ecart validé'!$A:$A,1,FALSE)),Z13152,"Ecart Validé")</f>
        <v>valid</v>
      </c>
      <c r="R13152" t="s">
        <v>30</v>
      </c>
      <c r="X13152"/>
      <c r="Y13152"/>
      <c r="Z13152" t="s">
        <v>31</v>
      </c>
    </row>
    <row r="13153" spans="1:26" x14ac:dyDescent="0.3">
      <c r="A13153" t="s">
        <v>16207</v>
      </c>
      <c r="B13153" t="s">
        <v>15873</v>
      </c>
      <c r="C13153" t="s">
        <v>16208</v>
      </c>
      <c r="D13153" t="str">
        <f>+VLOOKUP(C13153,Param!K:L,2,FALSE)</f>
        <v>Gazdom sp. z o.o.</v>
      </c>
      <c r="E13153" t="s">
        <v>16209</v>
      </c>
      <c r="F13153" t="s">
        <v>8260</v>
      </c>
      <c r="G13153" t="s">
        <v>15876</v>
      </c>
      <c r="H13153" s="5">
        <v>248.71</v>
      </c>
      <c r="I13153" s="5">
        <v>248.71</v>
      </c>
      <c r="J13153" s="5">
        <v>0</v>
      </c>
      <c r="K13153" s="5">
        <v>248.71</v>
      </c>
      <c r="L13153" s="5">
        <v>0</v>
      </c>
      <c r="M13153" t="str">
        <f>IF(ISERROR(VLOOKUP(A13153,'[1]Ecart validé'!$A:$A,1,FALSE)),Z13153,"Ecart Validé")</f>
        <v>valid</v>
      </c>
      <c r="R13153" t="s">
        <v>30</v>
      </c>
      <c r="X13153"/>
      <c r="Y13153"/>
      <c r="Z13153" t="s">
        <v>31</v>
      </c>
    </row>
    <row r="13154" spans="1:26" x14ac:dyDescent="0.3">
      <c r="A13154" t="s">
        <v>16210</v>
      </c>
      <c r="B13154" t="s">
        <v>15873</v>
      </c>
      <c r="C13154" t="s">
        <v>16208</v>
      </c>
      <c r="D13154" t="str">
        <f>+VLOOKUP(C13154,Param!K:L,2,FALSE)</f>
        <v>Gazdom sp. z o.o.</v>
      </c>
      <c r="E13154" t="s">
        <v>16209</v>
      </c>
      <c r="F13154" t="s">
        <v>8262</v>
      </c>
      <c r="G13154" t="s">
        <v>15876</v>
      </c>
      <c r="H13154" s="5">
        <v>534.89</v>
      </c>
      <c r="I13154" s="5">
        <v>534.89099999999996</v>
      </c>
      <c r="J13154" s="5">
        <v>-9.9999999997635292E-4</v>
      </c>
      <c r="K13154" s="5">
        <v>534.89</v>
      </c>
      <c r="L13154" s="5">
        <v>0</v>
      </c>
      <c r="M13154" t="str">
        <f>IF(ISERROR(VLOOKUP(A13154,'[1]Ecart validé'!$A:$A,1,FALSE)),Z13154,"Ecart Validé")</f>
        <v>valid</v>
      </c>
      <c r="R13154" t="s">
        <v>30</v>
      </c>
      <c r="X13154"/>
      <c r="Y13154"/>
      <c r="Z13154" t="s">
        <v>31</v>
      </c>
    </row>
    <row r="13155" spans="1:26" x14ac:dyDescent="0.3">
      <c r="A13155" t="s">
        <v>16211</v>
      </c>
      <c r="B13155" t="s">
        <v>15873</v>
      </c>
      <c r="C13155" t="s">
        <v>16208</v>
      </c>
      <c r="D13155" t="str">
        <f>+VLOOKUP(C13155,Param!K:L,2,FALSE)</f>
        <v>Gazdom sp. z o.o.</v>
      </c>
      <c r="E13155" t="s">
        <v>16209</v>
      </c>
      <c r="F13155" t="s">
        <v>8264</v>
      </c>
      <c r="G13155" t="s">
        <v>15876</v>
      </c>
      <c r="H13155" s="5">
        <v>6042.13</v>
      </c>
      <c r="I13155" s="5">
        <v>6042.1305000000002</v>
      </c>
      <c r="J13155" s="5">
        <v>-5.0000000010186297E-4</v>
      </c>
      <c r="K13155" s="5">
        <v>6042.13</v>
      </c>
      <c r="L13155" s="5">
        <v>0</v>
      </c>
      <c r="M13155" t="str">
        <f>IF(ISERROR(VLOOKUP(A13155,'[1]Ecart validé'!$A:$A,1,FALSE)),Z13155,"Ecart Validé")</f>
        <v>valid</v>
      </c>
      <c r="R13155" t="s">
        <v>30</v>
      </c>
      <c r="X13155"/>
      <c r="Y13155"/>
      <c r="Z13155" t="s">
        <v>31</v>
      </c>
    </row>
    <row r="13156" spans="1:26" x14ac:dyDescent="0.3">
      <c r="A13156" t="s">
        <v>16212</v>
      </c>
      <c r="B13156" t="s">
        <v>15873</v>
      </c>
      <c r="C13156" t="s">
        <v>16208</v>
      </c>
      <c r="D13156" t="str">
        <f>+VLOOKUP(C13156,Param!K:L,2,FALSE)</f>
        <v>Gazdom sp. z o.o.</v>
      </c>
      <c r="E13156" t="s">
        <v>16209</v>
      </c>
      <c r="F13156" t="s">
        <v>8266</v>
      </c>
      <c r="G13156" t="s">
        <v>15876</v>
      </c>
      <c r="H13156" s="5">
        <v>7365.36</v>
      </c>
      <c r="I13156" s="5">
        <v>7365.3552</v>
      </c>
      <c r="J13156" s="5">
        <v>4.79999999970459E-3</v>
      </c>
      <c r="K13156" s="5">
        <v>7365.36</v>
      </c>
      <c r="L13156" s="5">
        <v>0</v>
      </c>
      <c r="M13156" t="str">
        <f>IF(ISERROR(VLOOKUP(A13156,'[1]Ecart validé'!$A:$A,1,FALSE)),Z13156,"Ecart Validé")</f>
        <v>valid</v>
      </c>
      <c r="R13156" t="s">
        <v>30</v>
      </c>
      <c r="X13156"/>
      <c r="Y13156"/>
      <c r="Z13156" t="s">
        <v>31</v>
      </c>
    </row>
    <row r="13157" spans="1:26" x14ac:dyDescent="0.3">
      <c r="A13157" t="s">
        <v>16213</v>
      </c>
      <c r="B13157" t="s">
        <v>15873</v>
      </c>
      <c r="C13157" t="s">
        <v>16214</v>
      </c>
      <c r="D13157" t="str">
        <f>+VLOOKUP(C13157,Param!K:L,2,FALSE)</f>
        <v>Grast &amp; MTB</v>
      </c>
      <c r="E13157">
        <v>28245002</v>
      </c>
      <c r="F13157" t="s">
        <v>8260</v>
      </c>
      <c r="G13157" t="s">
        <v>15876</v>
      </c>
      <c r="H13157" s="5">
        <v>316.54000000000002</v>
      </c>
      <c r="I13157" s="5">
        <v>316.53949999999998</v>
      </c>
      <c r="J13157" s="5">
        <v>5.0000000004501999E-4</v>
      </c>
      <c r="K13157" s="5">
        <v>316.54000000000002</v>
      </c>
      <c r="L13157" s="5">
        <v>0</v>
      </c>
      <c r="M13157" t="str">
        <f>IF(ISERROR(VLOOKUP(A13157,'[1]Ecart validé'!$A:$A,1,FALSE)),Z13157,"Ecart Validé")</f>
        <v>valid</v>
      </c>
      <c r="R13157" t="s">
        <v>30</v>
      </c>
      <c r="X13157"/>
      <c r="Y13157"/>
      <c r="Z13157" t="s">
        <v>31</v>
      </c>
    </row>
    <row r="13158" spans="1:26" x14ac:dyDescent="0.3">
      <c r="A13158" t="s">
        <v>16215</v>
      </c>
      <c r="B13158" t="s">
        <v>15873</v>
      </c>
      <c r="C13158" t="s">
        <v>16214</v>
      </c>
      <c r="D13158" t="str">
        <f>+VLOOKUP(C13158,Param!K:L,2,FALSE)</f>
        <v>Grast &amp; MTB</v>
      </c>
      <c r="E13158">
        <v>28245002</v>
      </c>
      <c r="F13158" t="s">
        <v>8264</v>
      </c>
      <c r="G13158" t="s">
        <v>15876</v>
      </c>
      <c r="H13158" s="5">
        <v>417.91</v>
      </c>
      <c r="I13158" s="5">
        <v>417.90649999999999</v>
      </c>
      <c r="J13158" s="5">
        <v>3.5000000000309198E-3</v>
      </c>
      <c r="K13158" s="5">
        <v>417.91</v>
      </c>
      <c r="L13158" s="5">
        <v>0</v>
      </c>
      <c r="M13158" t="str">
        <f>IF(ISERROR(VLOOKUP(A13158,'[1]Ecart validé'!$A:$A,1,FALSE)),Z13158,"Ecart Validé")</f>
        <v>valid</v>
      </c>
      <c r="R13158" t="s">
        <v>30</v>
      </c>
      <c r="X13158"/>
      <c r="Y13158"/>
      <c r="Z13158" t="s">
        <v>31</v>
      </c>
    </row>
    <row r="13159" spans="1:26" x14ac:dyDescent="0.3">
      <c r="A13159" t="s">
        <v>16216</v>
      </c>
      <c r="B13159" t="s">
        <v>15873</v>
      </c>
      <c r="C13159" t="s">
        <v>16214</v>
      </c>
      <c r="D13159" t="str">
        <f>+VLOOKUP(C13159,Param!K:L,2,FALSE)</f>
        <v>Grast &amp; MTB</v>
      </c>
      <c r="E13159">
        <v>28245002</v>
      </c>
      <c r="F13159" t="s">
        <v>8266</v>
      </c>
      <c r="G13159" t="s">
        <v>15876</v>
      </c>
      <c r="H13159" s="5">
        <v>5635.36</v>
      </c>
      <c r="I13159" s="5">
        <v>5635.3585000000003</v>
      </c>
      <c r="J13159" s="5">
        <v>1.4999999993960901E-3</v>
      </c>
      <c r="K13159" s="5">
        <v>5635.36</v>
      </c>
      <c r="L13159" s="5">
        <v>0</v>
      </c>
      <c r="M13159" t="str">
        <f>IF(ISERROR(VLOOKUP(A13159,'[1]Ecart validé'!$A:$A,1,FALSE)),Z13159,"Ecart Validé")</f>
        <v>valid</v>
      </c>
      <c r="R13159" t="s">
        <v>30</v>
      </c>
      <c r="X13159"/>
      <c r="Y13159"/>
      <c r="Z13159" t="s">
        <v>31</v>
      </c>
    </row>
    <row r="13160" spans="1:26" x14ac:dyDescent="0.3">
      <c r="A13160" t="s">
        <v>16217</v>
      </c>
      <c r="B13160" t="s">
        <v>15873</v>
      </c>
      <c r="C13160" t="s">
        <v>16214</v>
      </c>
      <c r="D13160" t="str">
        <f>+VLOOKUP(C13160,Param!K:L,2,FALSE)</f>
        <v>Grast &amp; MTB</v>
      </c>
      <c r="E13160">
        <v>28245002</v>
      </c>
      <c r="F13160" t="s">
        <v>8262</v>
      </c>
      <c r="G13160" t="s">
        <v>15876</v>
      </c>
      <c r="H13160" s="5">
        <v>1790.56</v>
      </c>
      <c r="I13160" s="5">
        <v>1790.5619999999999</v>
      </c>
      <c r="J13160" s="5">
        <v>-1.9999999999527002E-3</v>
      </c>
      <c r="K13160" s="5">
        <v>1790.56</v>
      </c>
      <c r="L13160" s="5">
        <v>0</v>
      </c>
      <c r="M13160" t="str">
        <f>IF(ISERROR(VLOOKUP(A13160,'[1]Ecart validé'!$A:$A,1,FALSE)),Z13160,"Ecart Validé")</f>
        <v>valid</v>
      </c>
      <c r="R13160" t="s">
        <v>30</v>
      </c>
      <c r="X13160"/>
      <c r="Y13160"/>
      <c r="Z13160" t="s">
        <v>31</v>
      </c>
    </row>
    <row r="13161" spans="1:26" x14ac:dyDescent="0.3">
      <c r="A13161" t="s">
        <v>16218</v>
      </c>
      <c r="B13161" t="s">
        <v>15873</v>
      </c>
      <c r="C13161" t="s">
        <v>16219</v>
      </c>
      <c r="D13161" t="str">
        <f>+VLOOKUP(C13161,Param!K:L,2,FALSE)</f>
        <v>Grodno S.A.</v>
      </c>
      <c r="E13161">
        <v>29243007</v>
      </c>
      <c r="F13161" t="s">
        <v>8260</v>
      </c>
      <c r="G13161" t="s">
        <v>15876</v>
      </c>
      <c r="H13161" s="5">
        <v>276.02</v>
      </c>
      <c r="I13161" s="5">
        <v>276.01549999999997</v>
      </c>
      <c r="J13161" s="5">
        <v>4.5000000000072699E-3</v>
      </c>
      <c r="K13161" s="5">
        <v>276.02</v>
      </c>
      <c r="L13161" s="5">
        <v>0</v>
      </c>
      <c r="M13161" t="str">
        <f>IF(ISERROR(VLOOKUP(A13161,'[1]Ecart validé'!$A:$A,1,FALSE)),Z13161,"Ecart Validé")</f>
        <v>valid</v>
      </c>
      <c r="R13161" t="s">
        <v>30</v>
      </c>
      <c r="X13161"/>
      <c r="Y13161"/>
      <c r="Z13161" t="s">
        <v>31</v>
      </c>
    </row>
    <row r="13162" spans="1:26" x14ac:dyDescent="0.3">
      <c r="A13162" t="s">
        <v>16220</v>
      </c>
      <c r="B13162" t="s">
        <v>15873</v>
      </c>
      <c r="C13162" t="s">
        <v>16219</v>
      </c>
      <c r="D13162" t="str">
        <f>+VLOOKUP(C13162,Param!K:L,2,FALSE)</f>
        <v>Grodno S.A.</v>
      </c>
      <c r="E13162">
        <v>29243007</v>
      </c>
      <c r="F13162" t="s">
        <v>8264</v>
      </c>
      <c r="G13162" t="s">
        <v>15876</v>
      </c>
      <c r="H13162" s="5">
        <v>748.46</v>
      </c>
      <c r="I13162" s="5">
        <v>748.46140000000003</v>
      </c>
      <c r="J13162" s="5">
        <v>-1.39999999998963E-3</v>
      </c>
      <c r="K13162" s="5">
        <v>748.46</v>
      </c>
      <c r="L13162" s="5">
        <v>0</v>
      </c>
      <c r="M13162" t="str">
        <f>IF(ISERROR(VLOOKUP(A13162,'[1]Ecart validé'!$A:$A,1,FALSE)),Z13162,"Ecart Validé")</f>
        <v>valid</v>
      </c>
      <c r="R13162" t="s">
        <v>30</v>
      </c>
      <c r="U13162" s="50"/>
      <c r="X13162"/>
      <c r="Y13162"/>
      <c r="Z13162" t="s">
        <v>31</v>
      </c>
    </row>
    <row r="13163" spans="1:26" x14ac:dyDescent="0.3">
      <c r="A13163" t="s">
        <v>16221</v>
      </c>
      <c r="B13163" t="s">
        <v>15873</v>
      </c>
      <c r="C13163" t="s">
        <v>16219</v>
      </c>
      <c r="D13163" t="str">
        <f>+VLOOKUP(C13163,Param!K:L,2,FALSE)</f>
        <v>Grodno S.A.</v>
      </c>
      <c r="E13163">
        <v>29243007</v>
      </c>
      <c r="F13163" t="s">
        <v>8266</v>
      </c>
      <c r="G13163" t="s">
        <v>15876</v>
      </c>
      <c r="H13163" s="5">
        <v>1351.98</v>
      </c>
      <c r="I13163" s="5">
        <v>1351.9835</v>
      </c>
      <c r="J13163" s="5">
        <v>-3.5000000000309198E-3</v>
      </c>
      <c r="K13163" s="5">
        <v>1351.98</v>
      </c>
      <c r="L13163" s="5">
        <v>0</v>
      </c>
      <c r="M13163" t="str">
        <f>IF(ISERROR(VLOOKUP(A13163,'[1]Ecart validé'!$A:$A,1,FALSE)),Z13163,"Ecart Validé")</f>
        <v>valid</v>
      </c>
      <c r="R13163" t="s">
        <v>30</v>
      </c>
      <c r="U13163" s="50"/>
      <c r="X13163"/>
      <c r="Y13163"/>
      <c r="Z13163" t="s">
        <v>31</v>
      </c>
    </row>
    <row r="13164" spans="1:26" x14ac:dyDescent="0.3">
      <c r="A13164" t="s">
        <v>16222</v>
      </c>
      <c r="B13164" t="s">
        <v>15873</v>
      </c>
      <c r="C13164" t="s">
        <v>16219</v>
      </c>
      <c r="D13164" t="str">
        <f>+VLOOKUP(C13164,Param!K:L,2,FALSE)</f>
        <v>Grodno S.A.</v>
      </c>
      <c r="E13164">
        <v>29243007</v>
      </c>
      <c r="F13164" t="s">
        <v>8262</v>
      </c>
      <c r="G13164" t="s">
        <v>15876</v>
      </c>
      <c r="H13164" s="5">
        <v>433.82</v>
      </c>
      <c r="I13164" s="5">
        <v>433.82319999999999</v>
      </c>
      <c r="J13164" s="5">
        <v>-3.19999999999254E-3</v>
      </c>
      <c r="K13164" s="5">
        <v>433.82</v>
      </c>
      <c r="L13164" s="5">
        <v>0</v>
      </c>
      <c r="M13164" t="str">
        <f>IF(ISERROR(VLOOKUP(A13164,'[1]Ecart validé'!$A:$A,1,FALSE)),Z13164,"Ecart Validé")</f>
        <v>valid</v>
      </c>
      <c r="R13164" t="s">
        <v>30</v>
      </c>
      <c r="X13164"/>
      <c r="Y13164"/>
      <c r="Z13164" t="s">
        <v>31</v>
      </c>
    </row>
    <row r="13165" spans="1:26" x14ac:dyDescent="0.3">
      <c r="A13165" t="s">
        <v>16223</v>
      </c>
      <c r="B13165" t="s">
        <v>15873</v>
      </c>
      <c r="C13165" t="s">
        <v>16224</v>
      </c>
      <c r="D13165" t="str">
        <f>+VLOOKUP(C13165,Param!K:L,2,FALSE)</f>
        <v>Henry Kruse sp. z o.o.</v>
      </c>
      <c r="E13165" t="s">
        <v>16225</v>
      </c>
      <c r="F13165" t="s">
        <v>8260</v>
      </c>
      <c r="G13165" t="s">
        <v>15876</v>
      </c>
      <c r="H13165" s="5">
        <v>756.65</v>
      </c>
      <c r="I13165" s="5">
        <v>756.65499999999997</v>
      </c>
      <c r="J13165" s="5">
        <v>-4.9999999999954499E-3</v>
      </c>
      <c r="K13165" s="5">
        <v>756.65</v>
      </c>
      <c r="L13165" s="5">
        <v>0</v>
      </c>
      <c r="M13165" t="str">
        <f>IF(ISERROR(VLOOKUP(A13165,'[1]Ecart validé'!$A:$A,1,FALSE)),Z13165,"Ecart Validé")</f>
        <v>valid</v>
      </c>
      <c r="R13165" t="s">
        <v>30</v>
      </c>
      <c r="X13165"/>
      <c r="Y13165"/>
      <c r="Z13165" t="s">
        <v>31</v>
      </c>
    </row>
    <row r="13166" spans="1:26" x14ac:dyDescent="0.3">
      <c r="A13166" t="s">
        <v>16226</v>
      </c>
      <c r="B13166" t="s">
        <v>15873</v>
      </c>
      <c r="C13166" t="s">
        <v>16224</v>
      </c>
      <c r="D13166" t="str">
        <f>+VLOOKUP(C13166,Param!K:L,2,FALSE)</f>
        <v>Henry Kruse sp. z o.o.</v>
      </c>
      <c r="E13166" t="s">
        <v>16225</v>
      </c>
      <c r="F13166" t="s">
        <v>8262</v>
      </c>
      <c r="G13166" t="s">
        <v>15876</v>
      </c>
      <c r="H13166" s="5">
        <v>1717.02</v>
      </c>
      <c r="I13166" s="5">
        <v>1717.0246</v>
      </c>
      <c r="J13166" s="5">
        <v>-4.5999999999821696E-3</v>
      </c>
      <c r="K13166" s="5">
        <v>1717.02</v>
      </c>
      <c r="L13166" s="5">
        <v>0</v>
      </c>
      <c r="M13166" t="str">
        <f>IF(ISERROR(VLOOKUP(A13166,'[1]Ecart validé'!$A:$A,1,FALSE)),Z13166,"Ecart Validé")</f>
        <v>valid</v>
      </c>
      <c r="R13166" t="s">
        <v>30</v>
      </c>
      <c r="X13166"/>
      <c r="Y13166"/>
      <c r="Z13166" t="s">
        <v>31</v>
      </c>
    </row>
    <row r="13167" spans="1:26" x14ac:dyDescent="0.3">
      <c r="A13167" t="s">
        <v>16227</v>
      </c>
      <c r="B13167" t="s">
        <v>15873</v>
      </c>
      <c r="C13167" t="s">
        <v>16224</v>
      </c>
      <c r="D13167" t="str">
        <f>+VLOOKUP(C13167,Param!K:L,2,FALSE)</f>
        <v>Henry Kruse sp. z o.o.</v>
      </c>
      <c r="E13167" t="s">
        <v>16225</v>
      </c>
      <c r="F13167" t="s">
        <v>8264</v>
      </c>
      <c r="G13167" t="s">
        <v>15876</v>
      </c>
      <c r="H13167" s="5">
        <v>3531.11</v>
      </c>
      <c r="I13167" s="5">
        <v>3531.1084000000001</v>
      </c>
      <c r="J13167" s="5">
        <v>1.6000000000531099E-3</v>
      </c>
      <c r="K13167" s="5">
        <v>3531.11</v>
      </c>
      <c r="L13167" s="5">
        <v>0</v>
      </c>
      <c r="M13167" t="str">
        <f>IF(ISERROR(VLOOKUP(A13167,'[1]Ecart validé'!$A:$A,1,FALSE)),Z13167,"Ecart Validé")</f>
        <v>valid</v>
      </c>
      <c r="R13167" t="s">
        <v>30</v>
      </c>
      <c r="X13167"/>
      <c r="Y13167"/>
      <c r="Z13167" t="s">
        <v>31</v>
      </c>
    </row>
    <row r="13168" spans="1:26" x14ac:dyDescent="0.3">
      <c r="A13168" t="s">
        <v>16228</v>
      </c>
      <c r="B13168" t="s">
        <v>15873</v>
      </c>
      <c r="C13168" t="s">
        <v>16224</v>
      </c>
      <c r="D13168" t="str">
        <f>+VLOOKUP(C13168,Param!K:L,2,FALSE)</f>
        <v>Henry Kruse sp. z o.o.</v>
      </c>
      <c r="E13168" t="s">
        <v>16225</v>
      </c>
      <c r="F13168" t="s">
        <v>8266</v>
      </c>
      <c r="G13168" t="s">
        <v>15876</v>
      </c>
      <c r="H13168" s="5">
        <v>3445.47</v>
      </c>
      <c r="I13168" s="5">
        <v>3445.4720000000002</v>
      </c>
      <c r="J13168" s="5">
        <v>-2.0000000004074502E-3</v>
      </c>
      <c r="K13168" s="5">
        <v>3445.47</v>
      </c>
      <c r="L13168" s="5">
        <v>0</v>
      </c>
      <c r="M13168" t="str">
        <f>IF(ISERROR(VLOOKUP(A13168,'[1]Ecart validé'!$A:$A,1,FALSE)),Z13168,"Ecart Validé")</f>
        <v>valid</v>
      </c>
      <c r="R13168" t="s">
        <v>30</v>
      </c>
      <c r="X13168"/>
      <c r="Y13168"/>
      <c r="Z13168" t="s">
        <v>31</v>
      </c>
    </row>
    <row r="13169" spans="1:26" x14ac:dyDescent="0.3">
      <c r="A13169" t="s">
        <v>16229</v>
      </c>
      <c r="B13169" t="s">
        <v>15873</v>
      </c>
      <c r="C13169" t="s">
        <v>16224</v>
      </c>
      <c r="D13169" t="str">
        <f>+VLOOKUP(C13169,Param!K:L,2,FALSE)</f>
        <v>Henry Kruse sp. z o.o.</v>
      </c>
      <c r="E13169">
        <v>22031012</v>
      </c>
      <c r="F13169" t="s">
        <v>8260</v>
      </c>
      <c r="G13169" t="s">
        <v>15876</v>
      </c>
      <c r="H13169" s="5">
        <v>17387.03</v>
      </c>
      <c r="I13169" s="5">
        <v>17387.0288</v>
      </c>
      <c r="J13169" s="5">
        <v>1.19999999878928E-3</v>
      </c>
      <c r="K13169" s="5">
        <v>17387.03</v>
      </c>
      <c r="L13169" s="5">
        <v>0</v>
      </c>
      <c r="M13169" t="str">
        <f>IF(ISERROR(VLOOKUP(A13169,'[1]Ecart validé'!$A:$A,1,FALSE)),Z13169,"Ecart Validé")</f>
        <v>valid</v>
      </c>
      <c r="R13169" t="s">
        <v>30</v>
      </c>
      <c r="X13169"/>
      <c r="Y13169"/>
      <c r="Z13169" t="s">
        <v>31</v>
      </c>
    </row>
    <row r="13170" spans="1:26" x14ac:dyDescent="0.3">
      <c r="A13170" t="s">
        <v>16230</v>
      </c>
      <c r="B13170" t="s">
        <v>15873</v>
      </c>
      <c r="C13170" t="s">
        <v>16224</v>
      </c>
      <c r="D13170" t="str">
        <f>+VLOOKUP(C13170,Param!K:L,2,FALSE)</f>
        <v>Henry Kruse sp. z o.o.</v>
      </c>
      <c r="E13170">
        <v>22031012</v>
      </c>
      <c r="F13170" t="s">
        <v>8262</v>
      </c>
      <c r="G13170" t="s">
        <v>15876</v>
      </c>
      <c r="H13170" s="5">
        <v>35383.75</v>
      </c>
      <c r="I13170" s="5">
        <v>35383.753599999996</v>
      </c>
      <c r="J13170" s="5">
        <v>-3.5999999963678398E-3</v>
      </c>
      <c r="K13170" s="5">
        <v>35383.75</v>
      </c>
      <c r="L13170" s="5">
        <v>0</v>
      </c>
      <c r="M13170" t="str">
        <f>IF(ISERROR(VLOOKUP(A13170,'[1]Ecart validé'!$A:$A,1,FALSE)),Z13170,"Ecart Validé")</f>
        <v>valid</v>
      </c>
      <c r="R13170" t="s">
        <v>30</v>
      </c>
      <c r="X13170"/>
      <c r="Y13170"/>
      <c r="Z13170" t="s">
        <v>31</v>
      </c>
    </row>
    <row r="13171" spans="1:26" x14ac:dyDescent="0.3">
      <c r="A13171" t="s">
        <v>16231</v>
      </c>
      <c r="B13171" t="s">
        <v>15873</v>
      </c>
      <c r="C13171" t="s">
        <v>16224</v>
      </c>
      <c r="D13171" t="str">
        <f>+VLOOKUP(C13171,Param!K:L,2,FALSE)</f>
        <v>Henry Kruse sp. z o.o.</v>
      </c>
      <c r="E13171">
        <v>22031012</v>
      </c>
      <c r="F13171" t="s">
        <v>8264</v>
      </c>
      <c r="G13171" t="s">
        <v>15876</v>
      </c>
      <c r="H13171" s="5">
        <v>100595.28</v>
      </c>
      <c r="I13171" s="5">
        <v>100595.2776</v>
      </c>
      <c r="J13171" s="5">
        <v>2.39999999757856E-3</v>
      </c>
      <c r="K13171" s="5">
        <v>100595.28</v>
      </c>
      <c r="L13171" s="5">
        <v>0</v>
      </c>
      <c r="M13171" t="str">
        <f>IF(ISERROR(VLOOKUP(A13171,'[1]Ecart validé'!$A:$A,1,FALSE)),Z13171,"Ecart Validé")</f>
        <v>valid</v>
      </c>
      <c r="R13171" t="s">
        <v>30</v>
      </c>
      <c r="X13171"/>
      <c r="Y13171"/>
      <c r="Z13171" t="s">
        <v>31</v>
      </c>
    </row>
    <row r="13172" spans="1:26" x14ac:dyDescent="0.3">
      <c r="A13172" t="s">
        <v>16232</v>
      </c>
      <c r="B13172" t="s">
        <v>15873</v>
      </c>
      <c r="C13172" t="s">
        <v>16224</v>
      </c>
      <c r="D13172" t="str">
        <f>+VLOOKUP(C13172,Param!K:L,2,FALSE)</f>
        <v>Henry Kruse sp. z o.o.</v>
      </c>
      <c r="E13172">
        <v>22031012</v>
      </c>
      <c r="F13172" t="s">
        <v>8266</v>
      </c>
      <c r="G13172" t="s">
        <v>15876</v>
      </c>
      <c r="H13172" s="5">
        <v>95066.86</v>
      </c>
      <c r="I13172" s="5">
        <v>95066.86</v>
      </c>
      <c r="J13172" s="5">
        <v>0</v>
      </c>
      <c r="K13172" s="5">
        <v>95066.86</v>
      </c>
      <c r="L13172" s="5">
        <v>0</v>
      </c>
      <c r="M13172" t="str">
        <f>IF(ISERROR(VLOOKUP(A13172,'[1]Ecart validé'!$A:$A,1,FALSE)),Z13172,"Ecart Validé")</f>
        <v>valid</v>
      </c>
      <c r="R13172" t="s">
        <v>30</v>
      </c>
      <c r="X13172"/>
      <c r="Y13172"/>
      <c r="Z13172" t="s">
        <v>31</v>
      </c>
    </row>
    <row r="13173" spans="1:26" x14ac:dyDescent="0.3">
      <c r="A13173" t="s">
        <v>16233</v>
      </c>
      <c r="B13173" t="s">
        <v>15873</v>
      </c>
      <c r="C13173" t="s">
        <v>16234</v>
      </c>
      <c r="D13173" t="str">
        <f>+VLOOKUP(C13173,Param!K:L,2,FALSE)</f>
        <v>Henryk Suchecki Instalacje Elektryczne i Elektromechanika</v>
      </c>
      <c r="E13173">
        <v>28235018</v>
      </c>
      <c r="F13173" t="s">
        <v>8260</v>
      </c>
      <c r="G13173" t="s">
        <v>15876</v>
      </c>
      <c r="H13173" s="5">
        <v>21378.93</v>
      </c>
      <c r="I13173" s="5">
        <v>21378.929</v>
      </c>
      <c r="J13173" s="5">
        <v>1.0000000002037201E-3</v>
      </c>
      <c r="K13173" s="5">
        <v>21378.93</v>
      </c>
      <c r="L13173" s="5">
        <v>0</v>
      </c>
      <c r="M13173" t="str">
        <f>IF(ISERROR(VLOOKUP(A13173,'[1]Ecart validé'!$A:$A,1,FALSE)),Z13173,"Ecart Validé")</f>
        <v>valid</v>
      </c>
      <c r="R13173" t="s">
        <v>30</v>
      </c>
      <c r="X13173"/>
      <c r="Y13173"/>
      <c r="Z13173" t="s">
        <v>31</v>
      </c>
    </row>
    <row r="13174" spans="1:26" x14ac:dyDescent="0.3">
      <c r="A13174" t="s">
        <v>16235</v>
      </c>
      <c r="B13174" t="s">
        <v>15873</v>
      </c>
      <c r="C13174" t="s">
        <v>16234</v>
      </c>
      <c r="D13174" t="str">
        <f>+VLOOKUP(C13174,Param!K:L,2,FALSE)</f>
        <v>Henryk Suchecki Instalacje Elektryczne i Elektromechanika</v>
      </c>
      <c r="E13174">
        <v>28235018</v>
      </c>
      <c r="F13174" t="s">
        <v>8262</v>
      </c>
      <c r="G13174" t="s">
        <v>15876</v>
      </c>
      <c r="H13174" s="5">
        <v>20273.52</v>
      </c>
      <c r="I13174" s="5">
        <v>20273.522199999999</v>
      </c>
      <c r="J13174" s="5">
        <v>-2.1999999989930001E-3</v>
      </c>
      <c r="K13174" s="5">
        <v>20273.52</v>
      </c>
      <c r="L13174" s="5">
        <v>0</v>
      </c>
      <c r="M13174" t="str">
        <f>IF(ISERROR(VLOOKUP(A13174,'[1]Ecart validé'!$A:$A,1,FALSE)),Z13174,"Ecart Validé")</f>
        <v>valid</v>
      </c>
      <c r="R13174" t="s">
        <v>30</v>
      </c>
      <c r="X13174"/>
      <c r="Y13174"/>
      <c r="Z13174" t="s">
        <v>31</v>
      </c>
    </row>
    <row r="13175" spans="1:26" x14ac:dyDescent="0.3">
      <c r="A13175" t="s">
        <v>16236</v>
      </c>
      <c r="B13175" t="s">
        <v>15873</v>
      </c>
      <c r="C13175" t="s">
        <v>16234</v>
      </c>
      <c r="D13175" t="str">
        <f>+VLOOKUP(C13175,Param!K:L,2,FALSE)</f>
        <v>Henryk Suchecki Instalacje Elektryczne i Elektromechanika</v>
      </c>
      <c r="E13175">
        <v>28235018</v>
      </c>
      <c r="F13175" t="s">
        <v>8264</v>
      </c>
      <c r="G13175" t="s">
        <v>15876</v>
      </c>
      <c r="H13175" s="5">
        <v>20353.07</v>
      </c>
      <c r="I13175" s="5">
        <v>20353.066500000001</v>
      </c>
      <c r="J13175" s="5">
        <v>3.4999999988940501E-3</v>
      </c>
      <c r="K13175" s="5">
        <v>20353.07</v>
      </c>
      <c r="L13175" s="5">
        <v>0</v>
      </c>
      <c r="M13175" t="str">
        <f>IF(ISERROR(VLOOKUP(A13175,'[1]Ecart validé'!$A:$A,1,FALSE)),Z13175,"Ecart Validé")</f>
        <v>valid</v>
      </c>
      <c r="R13175" t="s">
        <v>30</v>
      </c>
      <c r="X13175"/>
      <c r="Y13175"/>
      <c r="Z13175" t="s">
        <v>31</v>
      </c>
    </row>
    <row r="13176" spans="1:26" x14ac:dyDescent="0.3">
      <c r="A13176" t="s">
        <v>16237</v>
      </c>
      <c r="B13176" t="s">
        <v>15873</v>
      </c>
      <c r="C13176" t="s">
        <v>16234</v>
      </c>
      <c r="D13176" t="str">
        <f>+VLOOKUP(C13176,Param!K:L,2,FALSE)</f>
        <v>Henryk Suchecki Instalacje Elektryczne i Elektromechanika</v>
      </c>
      <c r="E13176">
        <v>28235018</v>
      </c>
      <c r="F13176" t="s">
        <v>8266</v>
      </c>
      <c r="G13176" t="s">
        <v>15876</v>
      </c>
      <c r="H13176" s="5">
        <v>24055.93</v>
      </c>
      <c r="I13176" s="5">
        <v>24055.928100000001</v>
      </c>
      <c r="J13176" s="5">
        <v>1.8999999992956799E-3</v>
      </c>
      <c r="K13176" s="5">
        <v>24055.93</v>
      </c>
      <c r="L13176" s="5">
        <v>0</v>
      </c>
      <c r="M13176" t="str">
        <f>IF(ISERROR(VLOOKUP(A13176,'[1]Ecart validé'!$A:$A,1,FALSE)),Z13176,"Ecart Validé")</f>
        <v>valid</v>
      </c>
      <c r="R13176" t="s">
        <v>30</v>
      </c>
      <c r="X13176"/>
      <c r="Y13176"/>
      <c r="Z13176" t="s">
        <v>31</v>
      </c>
    </row>
    <row r="13177" spans="1:26" x14ac:dyDescent="0.3">
      <c r="A13177" t="s">
        <v>16238</v>
      </c>
      <c r="B13177" t="s">
        <v>15873</v>
      </c>
      <c r="C13177" t="s">
        <v>16234</v>
      </c>
      <c r="D13177" t="str">
        <f>+VLOOKUP(C13177,Param!K:L,2,FALSE)</f>
        <v>Henryk Suchecki Instalacje Elektryczne i Elektromechanika</v>
      </c>
      <c r="E13177" t="s">
        <v>16239</v>
      </c>
      <c r="F13177" t="s">
        <v>8264</v>
      </c>
      <c r="G13177" t="s">
        <v>15876</v>
      </c>
      <c r="H13177" s="5">
        <v>2005.38</v>
      </c>
      <c r="I13177" s="5">
        <v>2005.38</v>
      </c>
      <c r="J13177" s="5">
        <v>0</v>
      </c>
      <c r="K13177" s="5">
        <v>2005.38</v>
      </c>
      <c r="L13177" s="5">
        <v>0</v>
      </c>
      <c r="M13177" t="str">
        <f>IF(ISERROR(VLOOKUP(A13177,'[1]Ecart validé'!$A:$A,1,FALSE)),Z13177,"Ecart Validé")</f>
        <v>valid</v>
      </c>
      <c r="X13177"/>
      <c r="Y13177"/>
      <c r="Z13177" t="s">
        <v>31</v>
      </c>
    </row>
    <row r="13178" spans="1:26" x14ac:dyDescent="0.3">
      <c r="A13178" t="s">
        <v>16240</v>
      </c>
      <c r="B13178" t="s">
        <v>15873</v>
      </c>
      <c r="C13178" t="s">
        <v>16234</v>
      </c>
      <c r="D13178" t="str">
        <f>+VLOOKUP(C13178,Param!K:L,2,FALSE)</f>
        <v>Henryk Suchecki Instalacje Elektryczne i Elektromechanika</v>
      </c>
      <c r="E13178" t="s">
        <v>16239</v>
      </c>
      <c r="F13178" t="s">
        <v>8266</v>
      </c>
      <c r="G13178" t="s">
        <v>15876</v>
      </c>
      <c r="H13178" s="5">
        <v>11289.54</v>
      </c>
      <c r="I13178" s="5">
        <v>11289.5406</v>
      </c>
      <c r="J13178" s="5">
        <v>-5.9999999939464E-4</v>
      </c>
      <c r="K13178" s="5">
        <v>11289.54</v>
      </c>
      <c r="L13178" s="5">
        <v>0</v>
      </c>
      <c r="M13178" t="str">
        <f>IF(ISERROR(VLOOKUP(A13178,'[1]Ecart validé'!$A:$A,1,FALSE)),Z13178,"Ecart Validé")</f>
        <v>valid</v>
      </c>
      <c r="X13178"/>
      <c r="Y13178"/>
      <c r="Z13178" t="s">
        <v>31</v>
      </c>
    </row>
    <row r="13179" spans="1:26" x14ac:dyDescent="0.3">
      <c r="A13179" t="s">
        <v>16241</v>
      </c>
      <c r="B13179" t="s">
        <v>15873</v>
      </c>
      <c r="C13179" t="s">
        <v>16242</v>
      </c>
      <c r="D13179" t="str">
        <f>+VLOOKUP(C13179,Param!K:L,2,FALSE)</f>
        <v>Holding Hunters sp.  z o.o. sp.komandytowa</v>
      </c>
      <c r="E13179" t="s">
        <v>16243</v>
      </c>
      <c r="F13179" t="s">
        <v>8260</v>
      </c>
      <c r="G13179" t="s">
        <v>15876</v>
      </c>
      <c r="H13179" s="5">
        <v>6378.51</v>
      </c>
      <c r="I13179" s="5">
        <v>6378.51</v>
      </c>
      <c r="J13179" s="5">
        <v>0</v>
      </c>
      <c r="K13179" s="5">
        <v>6378.51</v>
      </c>
      <c r="L13179" s="5">
        <v>0</v>
      </c>
      <c r="M13179" t="str">
        <f>IF(ISERROR(VLOOKUP(A13179,'[1]Ecart validé'!$A:$A,1,FALSE)),Z13179,"Ecart Validé")</f>
        <v>valid</v>
      </c>
      <c r="R13179" t="s">
        <v>30</v>
      </c>
      <c r="X13179"/>
      <c r="Y13179"/>
      <c r="Z13179" t="s">
        <v>31</v>
      </c>
    </row>
    <row r="13180" spans="1:26" x14ac:dyDescent="0.3">
      <c r="A13180" t="s">
        <v>16244</v>
      </c>
      <c r="B13180" t="s">
        <v>15873</v>
      </c>
      <c r="C13180" t="s">
        <v>16242</v>
      </c>
      <c r="D13180" t="str">
        <f>+VLOOKUP(C13180,Param!K:L,2,FALSE)</f>
        <v>Holding Hunters sp.  z o.o. sp.komandytowa</v>
      </c>
      <c r="E13180" t="s">
        <v>16243</v>
      </c>
      <c r="F13180" t="s">
        <v>8262</v>
      </c>
      <c r="G13180" t="s">
        <v>15876</v>
      </c>
      <c r="H13180" s="5">
        <v>10817.39</v>
      </c>
      <c r="I13180" s="5">
        <v>10817.3925</v>
      </c>
      <c r="J13180" s="5">
        <v>-2.5000000005093101E-3</v>
      </c>
      <c r="K13180" s="5">
        <v>10817.39</v>
      </c>
      <c r="L13180" s="5">
        <v>0</v>
      </c>
      <c r="M13180" t="str">
        <f>IF(ISERROR(VLOOKUP(A13180,'[1]Ecart validé'!$A:$A,1,FALSE)),Z13180,"Ecart Validé")</f>
        <v>valid</v>
      </c>
      <c r="R13180" t="s">
        <v>30</v>
      </c>
      <c r="X13180"/>
      <c r="Y13180"/>
      <c r="Z13180" t="s">
        <v>31</v>
      </c>
    </row>
    <row r="13181" spans="1:26" x14ac:dyDescent="0.3">
      <c r="A13181" t="s">
        <v>16245</v>
      </c>
      <c r="B13181" t="s">
        <v>15873</v>
      </c>
      <c r="C13181" t="s">
        <v>16242</v>
      </c>
      <c r="D13181" t="str">
        <f>+VLOOKUP(C13181,Param!K:L,2,FALSE)</f>
        <v>Holding Hunters sp.  z o.o. sp.komandytowa</v>
      </c>
      <c r="E13181" t="s">
        <v>16243</v>
      </c>
      <c r="F13181" t="s">
        <v>8264</v>
      </c>
      <c r="G13181" t="s">
        <v>15876</v>
      </c>
      <c r="H13181" s="5">
        <v>24480.26</v>
      </c>
      <c r="I13181" s="5">
        <v>24480.2572</v>
      </c>
      <c r="J13181" s="5">
        <v>2.79999999838764E-3</v>
      </c>
      <c r="K13181" s="5">
        <v>24480.26</v>
      </c>
      <c r="L13181" s="5">
        <v>0</v>
      </c>
      <c r="M13181" t="str">
        <f>IF(ISERROR(VLOOKUP(A13181,'[1]Ecart validé'!$A:$A,1,FALSE)),Z13181,"Ecart Validé")</f>
        <v>valid</v>
      </c>
      <c r="R13181" t="s">
        <v>30</v>
      </c>
      <c r="X13181"/>
      <c r="Y13181"/>
      <c r="Z13181" t="s">
        <v>31</v>
      </c>
    </row>
    <row r="13182" spans="1:26" x14ac:dyDescent="0.3">
      <c r="A13182" t="s">
        <v>16246</v>
      </c>
      <c r="B13182" t="s">
        <v>15873</v>
      </c>
      <c r="C13182" t="s">
        <v>16242</v>
      </c>
      <c r="D13182" t="str">
        <f>+VLOOKUP(C13182,Param!K:L,2,FALSE)</f>
        <v>Holding Hunters sp.  z o.o. sp.komandytowa</v>
      </c>
      <c r="E13182" t="s">
        <v>16243</v>
      </c>
      <c r="F13182" t="s">
        <v>8266</v>
      </c>
      <c r="G13182" t="s">
        <v>15876</v>
      </c>
      <c r="H13182" s="5">
        <v>24141.46</v>
      </c>
      <c r="I13182" s="5">
        <v>24141.4575</v>
      </c>
      <c r="J13182" s="5">
        <v>2.4999999986903198E-3</v>
      </c>
      <c r="K13182" s="5">
        <v>24141.46</v>
      </c>
      <c r="L13182" s="5">
        <v>0</v>
      </c>
      <c r="M13182" t="str">
        <f>IF(ISERROR(VLOOKUP(A13182,'[1]Ecart validé'!$A:$A,1,FALSE)),Z13182,"Ecart Validé")</f>
        <v>valid</v>
      </c>
      <c r="R13182" t="s">
        <v>30</v>
      </c>
      <c r="X13182"/>
      <c r="Y13182"/>
      <c r="Z13182" t="s">
        <v>31</v>
      </c>
    </row>
    <row r="13183" spans="1:26" x14ac:dyDescent="0.3">
      <c r="A13183" t="s">
        <v>16247</v>
      </c>
      <c r="B13183" t="s">
        <v>15873</v>
      </c>
      <c r="C13183" t="s">
        <v>16248</v>
      </c>
      <c r="D13183" t="str">
        <f>+VLOOKUP(C13183,Param!K:L,2,FALSE)</f>
        <v>Hollywood Textile Service sp.  z o.o.</v>
      </c>
      <c r="E13183" t="s">
        <v>16249</v>
      </c>
      <c r="F13183" t="s">
        <v>8260</v>
      </c>
      <c r="G13183" t="s">
        <v>15876</v>
      </c>
      <c r="H13183" s="5">
        <v>6506.8731707317002</v>
      </c>
      <c r="I13183" s="5">
        <v>6506.8696</v>
      </c>
      <c r="J13183" s="5">
        <v>3.5707317074411501E-3</v>
      </c>
      <c r="K13183" s="5">
        <v>6506.8731707317002</v>
      </c>
      <c r="L13183" s="5">
        <v>0</v>
      </c>
      <c r="M13183" t="str">
        <f>IF(ISERROR(VLOOKUP(A13183,'[1]Ecart validé'!$A:$A,1,FALSE)),Z13183,"Ecart Validé")</f>
        <v>valid</v>
      </c>
      <c r="R13183" t="s">
        <v>30</v>
      </c>
      <c r="X13183"/>
      <c r="Y13183"/>
      <c r="Z13183" t="s">
        <v>31</v>
      </c>
    </row>
    <row r="13184" spans="1:26" x14ac:dyDescent="0.3">
      <c r="A13184" t="s">
        <v>16250</v>
      </c>
      <c r="B13184" t="s">
        <v>15873</v>
      </c>
      <c r="C13184" t="s">
        <v>16248</v>
      </c>
      <c r="D13184" t="str">
        <f>+VLOOKUP(C13184,Param!K:L,2,FALSE)</f>
        <v>Hollywood Textile Service sp.  z o.o.</v>
      </c>
      <c r="E13184" t="s">
        <v>16249</v>
      </c>
      <c r="F13184" t="s">
        <v>8262</v>
      </c>
      <c r="G13184" t="s">
        <v>15876</v>
      </c>
      <c r="H13184" s="5">
        <v>13996.76</v>
      </c>
      <c r="I13184" s="5">
        <v>13996.763199999999</v>
      </c>
      <c r="J13184" s="5">
        <v>-3.1999999991967299E-3</v>
      </c>
      <c r="K13184" s="5">
        <v>13996.76</v>
      </c>
      <c r="L13184" s="5">
        <v>0</v>
      </c>
      <c r="M13184" t="str">
        <f>IF(ISERROR(VLOOKUP(A13184,'[1]Ecart validé'!$A:$A,1,FALSE)),Z13184,"Ecart Validé")</f>
        <v>valid</v>
      </c>
      <c r="R13184" t="s">
        <v>30</v>
      </c>
      <c r="X13184"/>
      <c r="Y13184"/>
      <c r="Z13184" t="s">
        <v>31</v>
      </c>
    </row>
    <row r="13185" spans="1:26" x14ac:dyDescent="0.3">
      <c r="A13185" t="s">
        <v>16251</v>
      </c>
      <c r="B13185" t="s">
        <v>15873</v>
      </c>
      <c r="C13185" t="s">
        <v>16248</v>
      </c>
      <c r="D13185" t="str">
        <f>+VLOOKUP(C13185,Param!K:L,2,FALSE)</f>
        <v>Hollywood Textile Service sp.  z o.o.</v>
      </c>
      <c r="E13185" t="s">
        <v>16249</v>
      </c>
      <c r="F13185" t="s">
        <v>8264</v>
      </c>
      <c r="G13185" t="s">
        <v>15876</v>
      </c>
      <c r="H13185" s="5">
        <v>35869.89</v>
      </c>
      <c r="I13185" s="5">
        <v>35869.89</v>
      </c>
      <c r="J13185" s="5">
        <v>0</v>
      </c>
      <c r="K13185" s="5">
        <v>35869.89</v>
      </c>
      <c r="L13185" s="5">
        <v>0</v>
      </c>
      <c r="M13185" t="str">
        <f>IF(ISERROR(VLOOKUP(A13185,'[1]Ecart validé'!$A:$A,1,FALSE)),Z13185,"Ecart Validé")</f>
        <v>valid</v>
      </c>
      <c r="R13185" t="s">
        <v>30</v>
      </c>
      <c r="X13185"/>
      <c r="Y13185"/>
      <c r="Z13185" t="s">
        <v>31</v>
      </c>
    </row>
    <row r="13186" spans="1:26" x14ac:dyDescent="0.3">
      <c r="A13186" t="s">
        <v>16252</v>
      </c>
      <c r="B13186" t="s">
        <v>15873</v>
      </c>
      <c r="C13186" t="s">
        <v>16248</v>
      </c>
      <c r="D13186" t="str">
        <f>+VLOOKUP(C13186,Param!K:L,2,FALSE)</f>
        <v>Hollywood Textile Service sp.  z o.o.</v>
      </c>
      <c r="E13186" t="s">
        <v>16249</v>
      </c>
      <c r="F13186" t="s">
        <v>8266</v>
      </c>
      <c r="G13186" t="s">
        <v>15876</v>
      </c>
      <c r="H13186" s="5">
        <v>31578.3</v>
      </c>
      <c r="I13186" s="5">
        <v>31578.299200000001</v>
      </c>
      <c r="J13186" s="5">
        <v>7.9999999798019395E-4</v>
      </c>
      <c r="K13186" s="5">
        <v>31578.3</v>
      </c>
      <c r="L13186" s="5">
        <v>0</v>
      </c>
      <c r="M13186" t="str">
        <f>IF(ISERROR(VLOOKUP(A13186,'[1]Ecart validé'!$A:$A,1,FALSE)),Z13186,"Ecart Validé")</f>
        <v>valid</v>
      </c>
      <c r="R13186" t="s">
        <v>30</v>
      </c>
      <c r="X13186"/>
      <c r="Y13186"/>
      <c r="Z13186" t="s">
        <v>31</v>
      </c>
    </row>
    <row r="13187" spans="1:26" x14ac:dyDescent="0.3">
      <c r="A13187" t="s">
        <v>16253</v>
      </c>
      <c r="B13187" t="s">
        <v>15873</v>
      </c>
      <c r="C13187" t="s">
        <v>16254</v>
      </c>
      <c r="D13187" t="str">
        <f>+VLOOKUP(C13187,Param!K:L,2,FALSE)</f>
        <v>Hotelarz Konrad Saładucha</v>
      </c>
      <c r="E13187" t="s">
        <v>16255</v>
      </c>
      <c r="F13187" t="s">
        <v>8260</v>
      </c>
      <c r="G13187" t="s">
        <v>15876</v>
      </c>
      <c r="H13187" s="5">
        <v>402.87</v>
      </c>
      <c r="I13187" s="5">
        <v>402.86500000000001</v>
      </c>
      <c r="J13187" s="5">
        <v>4.9999999999954499E-3</v>
      </c>
      <c r="K13187" s="5">
        <v>402.87</v>
      </c>
      <c r="L13187" s="5">
        <v>0</v>
      </c>
      <c r="M13187" t="str">
        <f>IF(ISERROR(VLOOKUP(A13187,'[1]Ecart validé'!$A:$A,1,FALSE)),Z13187,"Ecart Validé")</f>
        <v>valid</v>
      </c>
      <c r="R13187" t="s">
        <v>30</v>
      </c>
      <c r="X13187"/>
      <c r="Y13187"/>
      <c r="Z13187" t="s">
        <v>31</v>
      </c>
    </row>
    <row r="13188" spans="1:26" x14ac:dyDescent="0.3">
      <c r="A13188" t="s">
        <v>16256</v>
      </c>
      <c r="B13188" t="s">
        <v>15873</v>
      </c>
      <c r="C13188" t="s">
        <v>16254</v>
      </c>
      <c r="D13188" t="str">
        <f>+VLOOKUP(C13188,Param!K:L,2,FALSE)</f>
        <v>Hotelarz Konrad Saładucha</v>
      </c>
      <c r="E13188" t="s">
        <v>16255</v>
      </c>
      <c r="F13188" t="s">
        <v>8262</v>
      </c>
      <c r="G13188" t="s">
        <v>15876</v>
      </c>
      <c r="H13188" s="5">
        <v>1956.35</v>
      </c>
      <c r="I13188" s="5">
        <v>1956.3471999999999</v>
      </c>
      <c r="J13188" s="5">
        <v>2.7999999999792601E-3</v>
      </c>
      <c r="K13188" s="5">
        <v>1956.35</v>
      </c>
      <c r="L13188" s="5">
        <v>0</v>
      </c>
      <c r="M13188" t="str">
        <f>IF(ISERROR(VLOOKUP(A13188,'[1]Ecart validé'!$A:$A,1,FALSE)),Z13188,"Ecart Validé")</f>
        <v>valid</v>
      </c>
      <c r="R13188" t="s">
        <v>30</v>
      </c>
      <c r="X13188"/>
      <c r="Y13188"/>
      <c r="Z13188" t="s">
        <v>31</v>
      </c>
    </row>
    <row r="13189" spans="1:26" x14ac:dyDescent="0.3">
      <c r="A13189" t="s">
        <v>16257</v>
      </c>
      <c r="B13189" t="s">
        <v>15873</v>
      </c>
      <c r="C13189" t="s">
        <v>16254</v>
      </c>
      <c r="D13189" t="str">
        <f>+VLOOKUP(C13189,Param!K:L,2,FALSE)</f>
        <v>Hotelarz Konrad Saładucha</v>
      </c>
      <c r="E13189" t="s">
        <v>16255</v>
      </c>
      <c r="F13189" t="s">
        <v>8264</v>
      </c>
      <c r="G13189" t="s">
        <v>15876</v>
      </c>
      <c r="H13189" s="5">
        <v>10486.848943089401</v>
      </c>
      <c r="I13189" s="5">
        <v>10486.847599999999</v>
      </c>
      <c r="J13189" s="5">
        <v>1.3430894323391801E-3</v>
      </c>
      <c r="K13189" s="5">
        <v>10486.848943089401</v>
      </c>
      <c r="L13189" s="5">
        <v>0</v>
      </c>
      <c r="M13189" t="str">
        <f>IF(ISERROR(VLOOKUP(A13189,'[1]Ecart validé'!$A:$A,1,FALSE)),Z13189,"Ecart Validé")</f>
        <v>valid</v>
      </c>
      <c r="R13189" t="s">
        <v>30</v>
      </c>
      <c r="X13189"/>
      <c r="Y13189"/>
      <c r="Z13189" t="s">
        <v>31</v>
      </c>
    </row>
    <row r="13190" spans="1:26" x14ac:dyDescent="0.3">
      <c r="A13190" t="s">
        <v>16258</v>
      </c>
      <c r="B13190" t="s">
        <v>15873</v>
      </c>
      <c r="C13190" t="s">
        <v>16254</v>
      </c>
      <c r="D13190" t="str">
        <f>+VLOOKUP(C13190,Param!K:L,2,FALSE)</f>
        <v>Hotelarz Konrad Saładucha</v>
      </c>
      <c r="E13190" t="s">
        <v>16255</v>
      </c>
      <c r="F13190" t="s">
        <v>8266</v>
      </c>
      <c r="G13190" t="s">
        <v>15876</v>
      </c>
      <c r="H13190" s="5">
        <v>9374.4599999999991</v>
      </c>
      <c r="I13190" s="5">
        <v>9374.4593999999997</v>
      </c>
      <c r="J13190" s="5">
        <v>5.9999999939464E-4</v>
      </c>
      <c r="K13190" s="5">
        <v>9374.4599999999991</v>
      </c>
      <c r="L13190" s="5">
        <v>0</v>
      </c>
      <c r="M13190" t="str">
        <f>IF(ISERROR(VLOOKUP(A13190,'[1]Ecart validé'!$A:$A,1,FALSE)),Z13190,"Ecart Validé")</f>
        <v>valid</v>
      </c>
      <c r="R13190" t="s">
        <v>30</v>
      </c>
      <c r="X13190"/>
      <c r="Y13190"/>
      <c r="Z13190" t="s">
        <v>31</v>
      </c>
    </row>
    <row r="13191" spans="1:26" x14ac:dyDescent="0.3">
      <c r="A13191" t="s">
        <v>16259</v>
      </c>
      <c r="B13191" t="s">
        <v>15873</v>
      </c>
      <c r="C13191" t="s">
        <v>16260</v>
      </c>
      <c r="D13191" t="str">
        <f>+VLOOKUP(C13191,Param!K:L,2,FALSE)</f>
        <v>Instalsat</v>
      </c>
      <c r="E13191">
        <v>28236021</v>
      </c>
      <c r="F13191" t="s">
        <v>8260</v>
      </c>
      <c r="G13191" t="s">
        <v>15876</v>
      </c>
      <c r="H13191" s="5">
        <v>53.85</v>
      </c>
      <c r="I13191" s="5">
        <v>53.85</v>
      </c>
      <c r="J13191" s="5">
        <v>0</v>
      </c>
      <c r="K13191" s="5">
        <v>53.85</v>
      </c>
      <c r="L13191" s="5">
        <v>0</v>
      </c>
      <c r="M13191" t="str">
        <f>IF(ISERROR(VLOOKUP(A13191,'[1]Ecart validé'!$A:$A,1,FALSE)),Z13191,"Ecart Validé")</f>
        <v>valid</v>
      </c>
      <c r="R13191" t="s">
        <v>30</v>
      </c>
      <c r="X13191"/>
      <c r="Y13191"/>
      <c r="Z13191" t="s">
        <v>31</v>
      </c>
    </row>
    <row r="13192" spans="1:26" x14ac:dyDescent="0.3">
      <c r="A13192" t="s">
        <v>16261</v>
      </c>
      <c r="B13192" t="s">
        <v>15873</v>
      </c>
      <c r="C13192" t="s">
        <v>16260</v>
      </c>
      <c r="D13192" t="str">
        <f>+VLOOKUP(C13192,Param!K:L,2,FALSE)</f>
        <v>Instalsat</v>
      </c>
      <c r="E13192">
        <v>28236021</v>
      </c>
      <c r="F13192" t="s">
        <v>8264</v>
      </c>
      <c r="G13192" t="s">
        <v>15876</v>
      </c>
      <c r="H13192" s="5">
        <v>260.95999999999998</v>
      </c>
      <c r="I13192" s="5">
        <v>260.96069999999997</v>
      </c>
      <c r="J13192" s="5">
        <v>-6.9999999999481501E-4</v>
      </c>
      <c r="K13192" s="5">
        <v>260.95999999999998</v>
      </c>
      <c r="L13192" s="5">
        <v>0</v>
      </c>
      <c r="M13192" t="str">
        <f>IF(ISERROR(VLOOKUP(A13192,'[1]Ecart validé'!$A:$A,1,FALSE)),Z13192,"Ecart Validé")</f>
        <v>valid</v>
      </c>
      <c r="R13192" t="s">
        <v>30</v>
      </c>
      <c r="X13192"/>
      <c r="Y13192"/>
      <c r="Z13192" t="s">
        <v>31</v>
      </c>
    </row>
    <row r="13193" spans="1:26" x14ac:dyDescent="0.3">
      <c r="A13193" t="s">
        <v>16262</v>
      </c>
      <c r="B13193" t="s">
        <v>15873</v>
      </c>
      <c r="C13193" t="s">
        <v>16260</v>
      </c>
      <c r="D13193" t="str">
        <f>+VLOOKUP(C13193,Param!K:L,2,FALSE)</f>
        <v>Instalsat</v>
      </c>
      <c r="E13193">
        <v>28236021</v>
      </c>
      <c r="F13193" t="s">
        <v>8266</v>
      </c>
      <c r="G13193" t="s">
        <v>15876</v>
      </c>
      <c r="H13193" s="5">
        <v>734.34</v>
      </c>
      <c r="I13193" s="5">
        <v>734.34299999999996</v>
      </c>
      <c r="J13193" s="5">
        <v>-2.9999999999290499E-3</v>
      </c>
      <c r="K13193" s="5">
        <v>734.34</v>
      </c>
      <c r="L13193" s="5">
        <v>0</v>
      </c>
      <c r="M13193" t="str">
        <f>IF(ISERROR(VLOOKUP(A13193,'[1]Ecart validé'!$A:$A,1,FALSE)),Z13193,"Ecart Validé")</f>
        <v>valid</v>
      </c>
      <c r="R13193" t="s">
        <v>30</v>
      </c>
      <c r="X13193"/>
      <c r="Y13193"/>
      <c r="Z13193" t="s">
        <v>31</v>
      </c>
    </row>
    <row r="13194" spans="1:26" x14ac:dyDescent="0.3">
      <c r="A13194" t="s">
        <v>16263</v>
      </c>
      <c r="B13194" t="s">
        <v>15873</v>
      </c>
      <c r="C13194" t="s">
        <v>16260</v>
      </c>
      <c r="D13194" t="str">
        <f>+VLOOKUP(C13194,Param!K:L,2,FALSE)</f>
        <v>Instalsat</v>
      </c>
      <c r="E13194">
        <v>28236021</v>
      </c>
      <c r="F13194" t="s">
        <v>8262</v>
      </c>
      <c r="G13194" t="s">
        <v>15876</v>
      </c>
      <c r="H13194" s="5">
        <v>3693.9</v>
      </c>
      <c r="I13194" s="5">
        <v>3693.9</v>
      </c>
      <c r="J13194" s="5">
        <v>0</v>
      </c>
      <c r="K13194" s="5">
        <v>3693.9</v>
      </c>
      <c r="L13194" s="5">
        <v>0</v>
      </c>
      <c r="M13194" t="str">
        <f>IF(ISERROR(VLOOKUP(A13194,'[1]Ecart validé'!$A:$A,1,FALSE)),Z13194,"Ecart Validé")</f>
        <v>valid</v>
      </c>
      <c r="R13194" t="s">
        <v>30</v>
      </c>
      <c r="X13194"/>
      <c r="Y13194"/>
      <c r="Z13194" t="s">
        <v>31</v>
      </c>
    </row>
    <row r="13195" spans="1:26" ht="57.6" x14ac:dyDescent="0.3">
      <c r="A13195" t="s">
        <v>16264</v>
      </c>
      <c r="B13195" t="s">
        <v>15873</v>
      </c>
      <c r="C13195" t="s">
        <v>16265</v>
      </c>
      <c r="D13195" t="str">
        <f>+VLOOKUP(C13195,Param!K:L,2,FALSE)</f>
        <v>Inter Widex</v>
      </c>
      <c r="E13195">
        <v>25021016</v>
      </c>
      <c r="F13195" t="s">
        <v>8260</v>
      </c>
      <c r="G13195" t="s">
        <v>15876</v>
      </c>
      <c r="H13195" s="5">
        <v>445.23</v>
      </c>
      <c r="I13195" s="5">
        <v>445.22640000000001</v>
      </c>
      <c r="J13195" s="5">
        <v>3.6000000000058199E-3</v>
      </c>
      <c r="K13195" s="5">
        <v>445.23</v>
      </c>
      <c r="L13195" s="5">
        <v>0</v>
      </c>
      <c r="M13195" t="str">
        <f>IF(ISERROR(VLOOKUP(A13195,'[1]Ecart validé'!$A:$A,1,FALSE)),Z13195,"Ecart Validé")</f>
        <v>valid</v>
      </c>
      <c r="R13195" t="s">
        <v>30</v>
      </c>
      <c r="S13195" t="s">
        <v>42</v>
      </c>
      <c r="T13195" t="s">
        <v>257</v>
      </c>
      <c r="U13195" s="13" t="s">
        <v>16266</v>
      </c>
      <c r="V13195" t="s">
        <v>60</v>
      </c>
      <c r="W13195" t="s">
        <v>61</v>
      </c>
      <c r="X13195"/>
      <c r="Y13195"/>
      <c r="Z13195" t="s">
        <v>31</v>
      </c>
    </row>
    <row r="13196" spans="1:26" ht="57.6" x14ac:dyDescent="0.3">
      <c r="A13196" t="s">
        <v>16267</v>
      </c>
      <c r="B13196" t="s">
        <v>15873</v>
      </c>
      <c r="C13196" t="s">
        <v>16265</v>
      </c>
      <c r="D13196" t="str">
        <f>+VLOOKUP(C13196,Param!K:L,2,FALSE)</f>
        <v>Inter Widex</v>
      </c>
      <c r="E13196">
        <v>25021016</v>
      </c>
      <c r="F13196" t="s">
        <v>8262</v>
      </c>
      <c r="G13196" t="s">
        <v>15876</v>
      </c>
      <c r="H13196" s="5">
        <v>6732.61</v>
      </c>
      <c r="I13196" s="5">
        <v>6732.6088</v>
      </c>
      <c r="J13196" s="5">
        <v>1.1999999996987699E-3</v>
      </c>
      <c r="K13196" s="5">
        <v>6732.61</v>
      </c>
      <c r="L13196" s="5">
        <v>0</v>
      </c>
      <c r="M13196" t="str">
        <f>IF(ISERROR(VLOOKUP(A13196,'[1]Ecart validé'!$A:$A,1,FALSE)),Z13196,"Ecart Validé")</f>
        <v>valid</v>
      </c>
      <c r="R13196" t="s">
        <v>30</v>
      </c>
      <c r="S13196" t="s">
        <v>42</v>
      </c>
      <c r="T13196" t="s">
        <v>257</v>
      </c>
      <c r="U13196" s="13" t="s">
        <v>16268</v>
      </c>
      <c r="V13196" t="s">
        <v>60</v>
      </c>
      <c r="W13196" t="s">
        <v>61</v>
      </c>
      <c r="X13196"/>
      <c r="Y13196"/>
      <c r="Z13196" t="s">
        <v>31</v>
      </c>
    </row>
    <row r="13197" spans="1:26" ht="57.6" x14ac:dyDescent="0.3">
      <c r="A13197" t="s">
        <v>16269</v>
      </c>
      <c r="B13197" t="s">
        <v>15873</v>
      </c>
      <c r="C13197" t="s">
        <v>16265</v>
      </c>
      <c r="D13197" t="str">
        <f>+VLOOKUP(C13197,Param!K:L,2,FALSE)</f>
        <v>Inter Widex</v>
      </c>
      <c r="E13197">
        <v>25021016</v>
      </c>
      <c r="F13197" t="s">
        <v>8264</v>
      </c>
      <c r="G13197" t="s">
        <v>15876</v>
      </c>
      <c r="H13197" s="5">
        <v>5096.91</v>
      </c>
      <c r="I13197" s="5">
        <v>5096.9128000000001</v>
      </c>
      <c r="J13197" s="5">
        <v>-2.8000000002066298E-3</v>
      </c>
      <c r="K13197" s="5">
        <v>5096.91</v>
      </c>
      <c r="L13197" s="5">
        <v>0</v>
      </c>
      <c r="M13197" t="str">
        <f>IF(ISERROR(VLOOKUP(A13197,'[1]Ecart validé'!$A:$A,1,FALSE)),Z13197,"Ecart Validé")</f>
        <v>valid</v>
      </c>
      <c r="R13197" t="s">
        <v>30</v>
      </c>
      <c r="S13197" t="s">
        <v>42</v>
      </c>
      <c r="T13197" t="s">
        <v>257</v>
      </c>
      <c r="U13197" s="13" t="s">
        <v>16270</v>
      </c>
      <c r="V13197" t="s">
        <v>60</v>
      </c>
      <c r="W13197" t="s">
        <v>61</v>
      </c>
      <c r="X13197"/>
      <c r="Y13197"/>
      <c r="Z13197" t="s">
        <v>31</v>
      </c>
    </row>
    <row r="13198" spans="1:26" x14ac:dyDescent="0.3">
      <c r="A13198" t="s">
        <v>16271</v>
      </c>
      <c r="B13198" t="s">
        <v>15873</v>
      </c>
      <c r="C13198" t="s">
        <v>16265</v>
      </c>
      <c r="D13198" t="str">
        <f>+VLOOKUP(C13198,Param!K:L,2,FALSE)</f>
        <v>Inter Widex</v>
      </c>
      <c r="E13198">
        <v>25021016</v>
      </c>
      <c r="F13198" t="s">
        <v>8266</v>
      </c>
      <c r="G13198" t="s">
        <v>15876</v>
      </c>
      <c r="H13198" s="5">
        <v>7302.44</v>
      </c>
      <c r="I13198" s="5">
        <v>7302.4408000000003</v>
      </c>
      <c r="J13198" s="5">
        <v>-8.0000000070867795E-4</v>
      </c>
      <c r="K13198" s="5">
        <v>7302.44</v>
      </c>
      <c r="L13198" s="5">
        <v>0</v>
      </c>
      <c r="M13198" t="str">
        <f>IF(ISERROR(VLOOKUP(A13198,'[1]Ecart validé'!$A:$A,1,FALSE)),Z13198,"Ecart Validé")</f>
        <v>valid</v>
      </c>
      <c r="R13198" t="s">
        <v>30</v>
      </c>
      <c r="X13198"/>
      <c r="Y13198"/>
      <c r="Z13198" t="s">
        <v>31</v>
      </c>
    </row>
    <row r="13199" spans="1:26" x14ac:dyDescent="0.3">
      <c r="A13199" t="s">
        <v>16272</v>
      </c>
      <c r="B13199" t="s">
        <v>15873</v>
      </c>
      <c r="C13199" t="s">
        <v>16273</v>
      </c>
      <c r="D13199" t="str">
        <f>+VLOOKUP(C13199,Param!K:L,2,FALSE)</f>
        <v>IT Solution Factor sp.  z o.o.</v>
      </c>
      <c r="E13199" t="s">
        <v>16274</v>
      </c>
      <c r="F13199" t="s">
        <v>8260</v>
      </c>
      <c r="G13199" t="s">
        <v>15876</v>
      </c>
      <c r="H13199" s="5">
        <v>5073.01</v>
      </c>
      <c r="I13199" s="5">
        <v>5073.0092000000004</v>
      </c>
      <c r="J13199" s="5">
        <v>7.9999999979918303E-4</v>
      </c>
      <c r="K13199" s="5">
        <v>5073.01</v>
      </c>
      <c r="L13199" s="5">
        <v>0</v>
      </c>
      <c r="M13199" t="str">
        <f>IF(ISERROR(VLOOKUP(A13199,'[1]Ecart validé'!$A:$A,1,FALSE)),Z13199,"Ecart Validé")</f>
        <v>valid</v>
      </c>
      <c r="R13199" t="s">
        <v>30</v>
      </c>
      <c r="X13199"/>
      <c r="Y13199"/>
      <c r="Z13199" t="s">
        <v>31</v>
      </c>
    </row>
    <row r="13200" spans="1:26" x14ac:dyDescent="0.3">
      <c r="A13200" t="s">
        <v>16275</v>
      </c>
      <c r="B13200" t="s">
        <v>15873</v>
      </c>
      <c r="C13200" t="s">
        <v>16273</v>
      </c>
      <c r="D13200" t="str">
        <f>+VLOOKUP(C13200,Param!K:L,2,FALSE)</f>
        <v>IT Solution Factor sp.  z o.o.</v>
      </c>
      <c r="E13200" t="s">
        <v>16274</v>
      </c>
      <c r="F13200" t="s">
        <v>8262</v>
      </c>
      <c r="G13200" t="s">
        <v>15876</v>
      </c>
      <c r="H13200" s="5">
        <v>8062.53</v>
      </c>
      <c r="I13200" s="5">
        <v>8062.5315000000001</v>
      </c>
      <c r="J13200" s="5">
        <v>-1.50000000030559E-3</v>
      </c>
      <c r="K13200" s="5">
        <v>8062.53</v>
      </c>
      <c r="L13200" s="5">
        <v>0</v>
      </c>
      <c r="M13200" t="str">
        <f>IF(ISERROR(VLOOKUP(A13200,'[1]Ecart validé'!$A:$A,1,FALSE)),Z13200,"Ecart Validé")</f>
        <v>valid</v>
      </c>
      <c r="R13200" t="s">
        <v>30</v>
      </c>
      <c r="X13200"/>
      <c r="Y13200"/>
      <c r="Z13200" t="s">
        <v>31</v>
      </c>
    </row>
    <row r="13201" spans="1:26" x14ac:dyDescent="0.3">
      <c r="A13201" t="s">
        <v>16276</v>
      </c>
      <c r="B13201" t="s">
        <v>15873</v>
      </c>
      <c r="C13201" t="s">
        <v>16273</v>
      </c>
      <c r="D13201" t="str">
        <f>+VLOOKUP(C13201,Param!K:L,2,FALSE)</f>
        <v>IT Solution Factor sp.  z o.o.</v>
      </c>
      <c r="E13201" t="s">
        <v>16274</v>
      </c>
      <c r="F13201" t="s">
        <v>8264</v>
      </c>
      <c r="G13201" t="s">
        <v>15876</v>
      </c>
      <c r="H13201" s="5">
        <v>18909.080000000002</v>
      </c>
      <c r="I13201" s="5">
        <v>18909.083999999999</v>
      </c>
      <c r="J13201" s="5">
        <v>-3.9999999971769198E-3</v>
      </c>
      <c r="K13201" s="5">
        <v>18909.080000000002</v>
      </c>
      <c r="L13201" s="5">
        <v>0</v>
      </c>
      <c r="M13201" t="str">
        <f>IF(ISERROR(VLOOKUP(A13201,'[1]Ecart validé'!$A:$A,1,FALSE)),Z13201,"Ecart Validé")</f>
        <v>valid</v>
      </c>
      <c r="R13201" t="s">
        <v>30</v>
      </c>
      <c r="X13201"/>
      <c r="Y13201"/>
      <c r="Z13201" t="s">
        <v>31</v>
      </c>
    </row>
    <row r="13202" spans="1:26" x14ac:dyDescent="0.3">
      <c r="A13202" t="s">
        <v>16277</v>
      </c>
      <c r="B13202" t="s">
        <v>15873</v>
      </c>
      <c r="C13202" t="s">
        <v>16273</v>
      </c>
      <c r="D13202" t="str">
        <f>+VLOOKUP(C13202,Param!K:L,2,FALSE)</f>
        <v>IT Solution Factor sp.  z o.o.</v>
      </c>
      <c r="E13202" t="s">
        <v>16274</v>
      </c>
      <c r="F13202" t="s">
        <v>8266</v>
      </c>
      <c r="G13202" t="s">
        <v>15876</v>
      </c>
      <c r="H13202" s="5">
        <v>8160.73</v>
      </c>
      <c r="I13202" s="5">
        <v>8160.7289000000001</v>
      </c>
      <c r="J13202" s="5">
        <v>1.0999999994965E-3</v>
      </c>
      <c r="K13202" s="5">
        <v>8160.73</v>
      </c>
      <c r="L13202" s="5">
        <v>0</v>
      </c>
      <c r="M13202" t="str">
        <f>IF(ISERROR(VLOOKUP(A13202,'[1]Ecart validé'!$A:$A,1,FALSE)),Z13202,"Ecart Validé")</f>
        <v>valid</v>
      </c>
      <c r="R13202" t="s">
        <v>30</v>
      </c>
      <c r="X13202"/>
      <c r="Y13202"/>
      <c r="Z13202" t="s">
        <v>31</v>
      </c>
    </row>
    <row r="13203" spans="1:26" x14ac:dyDescent="0.3">
      <c r="A13203" t="s">
        <v>16278</v>
      </c>
      <c r="B13203" t="s">
        <v>15873</v>
      </c>
      <c r="C13203" t="s">
        <v>16273</v>
      </c>
      <c r="D13203" t="str">
        <f>+VLOOKUP(C13203,Param!K:L,2,FALSE)</f>
        <v>IT Solution Factor sp.  z o.o.</v>
      </c>
      <c r="E13203" t="s">
        <v>16279</v>
      </c>
      <c r="F13203" t="s">
        <v>8260</v>
      </c>
      <c r="G13203" t="s">
        <v>15876</v>
      </c>
      <c r="H13203" s="5">
        <v>11706.51</v>
      </c>
      <c r="I13203" s="5">
        <v>11706.51</v>
      </c>
      <c r="J13203" s="5">
        <v>0</v>
      </c>
      <c r="K13203" s="5">
        <v>11706.51</v>
      </c>
      <c r="L13203" s="5">
        <v>0</v>
      </c>
      <c r="M13203" t="str">
        <f>IF(ISERROR(VLOOKUP(A13203,'[1]Ecart validé'!$A:$A,1,FALSE)),Z13203,"Ecart Validé")</f>
        <v>valid</v>
      </c>
      <c r="R13203" t="s">
        <v>30</v>
      </c>
      <c r="X13203"/>
      <c r="Y13203"/>
      <c r="Z13203" t="s">
        <v>31</v>
      </c>
    </row>
    <row r="13204" spans="1:26" x14ac:dyDescent="0.3">
      <c r="A13204" t="s">
        <v>16280</v>
      </c>
      <c r="B13204" t="s">
        <v>15873</v>
      </c>
      <c r="C13204" t="s">
        <v>16273</v>
      </c>
      <c r="D13204" t="str">
        <f>+VLOOKUP(C13204,Param!K:L,2,FALSE)</f>
        <v>IT Solution Factor sp.  z o.o.</v>
      </c>
      <c r="E13204" t="s">
        <v>16279</v>
      </c>
      <c r="F13204" t="s">
        <v>8262</v>
      </c>
      <c r="G13204" t="s">
        <v>15876</v>
      </c>
      <c r="H13204" s="5">
        <v>23277.19</v>
      </c>
      <c r="I13204" s="5">
        <v>23277.193800000001</v>
      </c>
      <c r="J13204" s="5">
        <v>-3.8000000022293499E-3</v>
      </c>
      <c r="K13204" s="5">
        <v>23277.19</v>
      </c>
      <c r="L13204" s="5">
        <v>0</v>
      </c>
      <c r="M13204" t="str">
        <f>IF(ISERROR(VLOOKUP(A13204,'[1]Ecart validé'!$A:$A,1,FALSE)),Z13204,"Ecart Validé")</f>
        <v>valid</v>
      </c>
      <c r="R13204" t="s">
        <v>30</v>
      </c>
      <c r="X13204"/>
      <c r="Y13204"/>
      <c r="Z13204" t="s">
        <v>31</v>
      </c>
    </row>
    <row r="13205" spans="1:26" x14ac:dyDescent="0.3">
      <c r="A13205" t="s">
        <v>16281</v>
      </c>
      <c r="B13205" t="s">
        <v>15873</v>
      </c>
      <c r="C13205" t="s">
        <v>16273</v>
      </c>
      <c r="D13205" t="str">
        <f>+VLOOKUP(C13205,Param!K:L,2,FALSE)</f>
        <v>IT Solution Factor sp.  z o.o.</v>
      </c>
      <c r="E13205" t="s">
        <v>16279</v>
      </c>
      <c r="F13205" t="s">
        <v>8264</v>
      </c>
      <c r="G13205" t="s">
        <v>15876</v>
      </c>
      <c r="H13205" s="5">
        <v>11899.28</v>
      </c>
      <c r="I13205" s="5">
        <v>11899.275600000001</v>
      </c>
      <c r="J13205" s="5">
        <v>4.399999999805E-3</v>
      </c>
      <c r="K13205" s="5">
        <v>11899.28</v>
      </c>
      <c r="L13205" s="5">
        <v>0</v>
      </c>
      <c r="M13205" t="str">
        <f>IF(ISERROR(VLOOKUP(A13205,'[1]Ecart validé'!$A:$A,1,FALSE)),Z13205,"Ecart Validé")</f>
        <v>valid</v>
      </c>
      <c r="R13205" t="s">
        <v>30</v>
      </c>
      <c r="X13205"/>
      <c r="Y13205"/>
      <c r="Z13205" t="s">
        <v>31</v>
      </c>
    </row>
    <row r="13206" spans="1:26" x14ac:dyDescent="0.3">
      <c r="A13206" t="s">
        <v>16282</v>
      </c>
      <c r="B13206" t="s">
        <v>15873</v>
      </c>
      <c r="C13206" t="s">
        <v>16273</v>
      </c>
      <c r="D13206" t="str">
        <f>+VLOOKUP(C13206,Param!K:L,2,FALSE)</f>
        <v>IT Solution Factor sp.  z o.o.</v>
      </c>
      <c r="E13206" t="s">
        <v>16279</v>
      </c>
      <c r="F13206" t="s">
        <v>8266</v>
      </c>
      <c r="G13206" t="s">
        <v>15876</v>
      </c>
      <c r="H13206" s="5">
        <v>18187.080000000002</v>
      </c>
      <c r="I13206" s="5">
        <v>18187.084800000001</v>
      </c>
      <c r="J13206" s="5">
        <v>-4.7999999987950997E-3</v>
      </c>
      <c r="K13206" s="5">
        <v>18187.080000000002</v>
      </c>
      <c r="L13206" s="5">
        <v>0</v>
      </c>
      <c r="M13206" t="str">
        <f>IF(ISERROR(VLOOKUP(A13206,'[1]Ecart validé'!$A:$A,1,FALSE)),Z13206,"Ecart Validé")</f>
        <v>valid</v>
      </c>
      <c r="R13206" t="s">
        <v>30</v>
      </c>
      <c r="X13206"/>
      <c r="Y13206"/>
      <c r="Z13206" t="s">
        <v>31</v>
      </c>
    </row>
    <row r="13207" spans="1:26" x14ac:dyDescent="0.3">
      <c r="A13207" t="s">
        <v>16283</v>
      </c>
      <c r="B13207" t="s">
        <v>15873</v>
      </c>
      <c r="C13207" t="s">
        <v>16284</v>
      </c>
      <c r="D13207" t="str">
        <f>+VLOOKUP(C13207,Param!K:L,2,FALSE)</f>
        <v>Izotop sp. z o.o.</v>
      </c>
      <c r="E13207" t="s">
        <v>16285</v>
      </c>
      <c r="F13207" t="s">
        <v>8260</v>
      </c>
      <c r="G13207" t="s">
        <v>15876</v>
      </c>
      <c r="H13207" s="5">
        <v>3398.79</v>
      </c>
      <c r="I13207" s="5">
        <v>3398.7862</v>
      </c>
      <c r="J13207" s="5">
        <v>3.7999999999556102E-3</v>
      </c>
      <c r="K13207" s="5">
        <v>3398.79</v>
      </c>
      <c r="L13207" s="5">
        <v>0</v>
      </c>
      <c r="M13207" t="str">
        <f>IF(ISERROR(VLOOKUP(A13207,'[1]Ecart validé'!$A:$A,1,FALSE)),Z13207,"Ecart Validé")</f>
        <v>valid</v>
      </c>
      <c r="R13207" t="s">
        <v>30</v>
      </c>
      <c r="X13207"/>
      <c r="Y13207"/>
      <c r="Z13207" t="s">
        <v>31</v>
      </c>
    </row>
    <row r="13208" spans="1:26" x14ac:dyDescent="0.3">
      <c r="A13208" t="s">
        <v>16286</v>
      </c>
      <c r="B13208" t="s">
        <v>15873</v>
      </c>
      <c r="C13208" t="s">
        <v>16284</v>
      </c>
      <c r="D13208" t="str">
        <f>+VLOOKUP(C13208,Param!K:L,2,FALSE)</f>
        <v>Izotop sp. z o.o.</v>
      </c>
      <c r="E13208" t="s">
        <v>16285</v>
      </c>
      <c r="F13208" t="s">
        <v>8262</v>
      </c>
      <c r="G13208" t="s">
        <v>15876</v>
      </c>
      <c r="H13208" s="5">
        <v>5387.68</v>
      </c>
      <c r="I13208" s="5">
        <v>5387.6809999999996</v>
      </c>
      <c r="J13208" s="5">
        <v>-9.9999999929423189E-4</v>
      </c>
      <c r="K13208" s="5">
        <v>5387.68</v>
      </c>
      <c r="L13208" s="5">
        <v>0</v>
      </c>
      <c r="M13208" t="str">
        <f>IF(ISERROR(VLOOKUP(A13208,'[1]Ecart validé'!$A:$A,1,FALSE)),Z13208,"Ecart Validé")</f>
        <v>valid</v>
      </c>
      <c r="R13208" t="s">
        <v>30</v>
      </c>
      <c r="X13208"/>
      <c r="Y13208"/>
      <c r="Z13208" t="s">
        <v>31</v>
      </c>
    </row>
    <row r="13209" spans="1:26" x14ac:dyDescent="0.3">
      <c r="A13209" t="s">
        <v>16287</v>
      </c>
      <c r="B13209" t="s">
        <v>15873</v>
      </c>
      <c r="C13209" t="s">
        <v>16284</v>
      </c>
      <c r="D13209" t="str">
        <f>+VLOOKUP(C13209,Param!K:L,2,FALSE)</f>
        <v>Izotop sp. z o.o.</v>
      </c>
      <c r="E13209" t="s">
        <v>16285</v>
      </c>
      <c r="F13209" t="s">
        <v>8264</v>
      </c>
      <c r="G13209" t="s">
        <v>15876</v>
      </c>
      <c r="H13209" s="5">
        <v>5628.78</v>
      </c>
      <c r="I13209" s="5">
        <v>5628.7776999999996</v>
      </c>
      <c r="J13209" s="5">
        <v>2.3000000001047699E-3</v>
      </c>
      <c r="K13209" s="5">
        <v>5628.78</v>
      </c>
      <c r="L13209" s="5">
        <v>0</v>
      </c>
      <c r="M13209" t="str">
        <f>IF(ISERROR(VLOOKUP(A13209,'[1]Ecart validé'!$A:$A,1,FALSE)),Z13209,"Ecart Validé")</f>
        <v>valid</v>
      </c>
      <c r="R13209" t="s">
        <v>30</v>
      </c>
      <c r="X13209"/>
      <c r="Y13209"/>
      <c r="Z13209" t="s">
        <v>31</v>
      </c>
    </row>
    <row r="13210" spans="1:26" x14ac:dyDescent="0.3">
      <c r="A13210" t="s">
        <v>16288</v>
      </c>
      <c r="B13210" t="s">
        <v>15873</v>
      </c>
      <c r="C13210" t="s">
        <v>16284</v>
      </c>
      <c r="D13210" t="str">
        <f>+VLOOKUP(C13210,Param!K:L,2,FALSE)</f>
        <v>Izotop sp. z o.o.</v>
      </c>
      <c r="E13210" t="s">
        <v>16285</v>
      </c>
      <c r="F13210" t="s">
        <v>8266</v>
      </c>
      <c r="G13210" t="s">
        <v>15876</v>
      </c>
      <c r="H13210" s="5">
        <v>4323.6099999999997</v>
      </c>
      <c r="I13210" s="5">
        <v>4323.6130000000003</v>
      </c>
      <c r="J13210" s="5">
        <v>-3.00000000061118E-3</v>
      </c>
      <c r="K13210" s="5">
        <v>4323.6099999999997</v>
      </c>
      <c r="L13210" s="5">
        <v>0</v>
      </c>
      <c r="M13210" t="str">
        <f>IF(ISERROR(VLOOKUP(A13210,'[1]Ecart validé'!$A:$A,1,FALSE)),Z13210,"Ecart Validé")</f>
        <v>valid</v>
      </c>
      <c r="R13210" t="s">
        <v>30</v>
      </c>
      <c r="X13210"/>
      <c r="Y13210"/>
      <c r="Z13210" t="s">
        <v>31</v>
      </c>
    </row>
    <row r="13211" spans="1:26" x14ac:dyDescent="0.3">
      <c r="A13211" t="s">
        <v>16289</v>
      </c>
      <c r="B13211" t="s">
        <v>15873</v>
      </c>
      <c r="C13211" t="s">
        <v>16290</v>
      </c>
      <c r="D13211" t="str">
        <f>+VLOOKUP(C13211,Param!K:L,2,FALSE)</f>
        <v>Lyreco Polska S.A.</v>
      </c>
      <c r="E13211" t="s">
        <v>16291</v>
      </c>
      <c r="F13211" t="s">
        <v>8260</v>
      </c>
      <c r="G13211" t="s">
        <v>15876</v>
      </c>
      <c r="H13211" s="5">
        <v>2215.86</v>
      </c>
      <c r="I13211" s="5">
        <v>2215.8582999999999</v>
      </c>
      <c r="J13211" s="5">
        <v>1.70000000025538E-3</v>
      </c>
      <c r="K13211" s="5">
        <v>2215.86</v>
      </c>
      <c r="L13211" s="5">
        <v>0</v>
      </c>
      <c r="M13211" t="str">
        <f>IF(ISERROR(VLOOKUP(A13211,'[1]Ecart validé'!$A:$A,1,FALSE)),Z13211,"Ecart Validé")</f>
        <v>valid</v>
      </c>
      <c r="R13211" t="s">
        <v>30</v>
      </c>
      <c r="X13211"/>
      <c r="Y13211"/>
      <c r="Z13211" t="s">
        <v>31</v>
      </c>
    </row>
    <row r="13212" spans="1:26" x14ac:dyDescent="0.3">
      <c r="A13212" t="s">
        <v>16292</v>
      </c>
      <c r="B13212" t="s">
        <v>15873</v>
      </c>
      <c r="C13212" t="s">
        <v>16290</v>
      </c>
      <c r="D13212" t="str">
        <f>+VLOOKUP(C13212,Param!K:L,2,FALSE)</f>
        <v>Lyreco Polska S.A.</v>
      </c>
      <c r="E13212" t="s">
        <v>16291</v>
      </c>
      <c r="F13212" t="s">
        <v>8262</v>
      </c>
      <c r="G13212" t="s">
        <v>15876</v>
      </c>
      <c r="H13212" s="5">
        <v>4141.0600000000004</v>
      </c>
      <c r="I13212" s="5">
        <v>4141.0627000000004</v>
      </c>
      <c r="J13212" s="5">
        <v>-2.7000000000043599E-3</v>
      </c>
      <c r="K13212" s="5">
        <v>4141.0600000000004</v>
      </c>
      <c r="L13212" s="5">
        <v>0</v>
      </c>
      <c r="M13212" t="str">
        <f>IF(ISERROR(VLOOKUP(A13212,'[1]Ecart validé'!$A:$A,1,FALSE)),Z13212,"Ecart Validé")</f>
        <v>valid</v>
      </c>
      <c r="R13212" t="s">
        <v>30</v>
      </c>
      <c r="X13212"/>
      <c r="Y13212"/>
      <c r="Z13212" t="s">
        <v>31</v>
      </c>
    </row>
    <row r="13213" spans="1:26" x14ac:dyDescent="0.3">
      <c r="A13213" t="s">
        <v>16293</v>
      </c>
      <c r="B13213" t="s">
        <v>15873</v>
      </c>
      <c r="C13213" t="s">
        <v>16290</v>
      </c>
      <c r="D13213" t="str">
        <f>+VLOOKUP(C13213,Param!K:L,2,FALSE)</f>
        <v>Lyreco Polska S.A.</v>
      </c>
      <c r="E13213" t="s">
        <v>16291</v>
      </c>
      <c r="F13213" t="s">
        <v>8264</v>
      </c>
      <c r="G13213" t="s">
        <v>15876</v>
      </c>
      <c r="H13213" s="5">
        <v>10731.09</v>
      </c>
      <c r="I13213" s="5">
        <v>10731.084999999999</v>
      </c>
      <c r="J13213" s="5">
        <v>5.0000000010186297E-3</v>
      </c>
      <c r="K13213" s="5">
        <v>10731.09</v>
      </c>
      <c r="L13213" s="5">
        <v>0</v>
      </c>
      <c r="M13213" t="str">
        <f>IF(ISERROR(VLOOKUP(A13213,'[1]Ecart validé'!$A:$A,1,FALSE)),Z13213,"Ecart Validé")</f>
        <v>valid</v>
      </c>
      <c r="R13213" t="s">
        <v>30</v>
      </c>
      <c r="X13213"/>
      <c r="Y13213"/>
      <c r="Z13213" t="s">
        <v>31</v>
      </c>
    </row>
    <row r="13214" spans="1:26" x14ac:dyDescent="0.3">
      <c r="A13214" t="s">
        <v>16294</v>
      </c>
      <c r="B13214" t="s">
        <v>15873</v>
      </c>
      <c r="C13214" t="s">
        <v>16290</v>
      </c>
      <c r="D13214" t="str">
        <f>+VLOOKUP(C13214,Param!K:L,2,FALSE)</f>
        <v>Lyreco Polska S.A.</v>
      </c>
      <c r="E13214" t="s">
        <v>16291</v>
      </c>
      <c r="F13214" t="s">
        <v>8266</v>
      </c>
      <c r="G13214" t="s">
        <v>15876</v>
      </c>
      <c r="H13214" s="5">
        <v>10149.94</v>
      </c>
      <c r="I13214" s="5">
        <v>10149.937900000001</v>
      </c>
      <c r="J13214" s="5">
        <v>2.0999999997002301E-3</v>
      </c>
      <c r="K13214" s="5">
        <v>10149.94</v>
      </c>
      <c r="L13214" s="5">
        <v>0</v>
      </c>
      <c r="M13214" t="str">
        <f>IF(ISERROR(VLOOKUP(A13214,'[1]Ecart validé'!$A:$A,1,FALSE)),Z13214,"Ecart Validé")</f>
        <v>valid</v>
      </c>
      <c r="R13214" t="s">
        <v>30</v>
      </c>
      <c r="X13214"/>
      <c r="Y13214"/>
      <c r="Z13214" t="s">
        <v>31</v>
      </c>
    </row>
    <row r="13215" spans="1:26" x14ac:dyDescent="0.3">
      <c r="A13215" t="s">
        <v>16295</v>
      </c>
      <c r="B13215" t="s">
        <v>15873</v>
      </c>
      <c r="C13215" t="s">
        <v>16296</v>
      </c>
      <c r="D13215" t="str">
        <f>+VLOOKUP(C13215,Param!K:L,2,FALSE)</f>
        <v>MAL-CLEAN sp. z o.o. sp.k.</v>
      </c>
      <c r="E13215" t="s">
        <v>16297</v>
      </c>
      <c r="F13215" t="s">
        <v>8260</v>
      </c>
      <c r="G13215" t="s">
        <v>15876</v>
      </c>
      <c r="H13215" s="5">
        <v>2990.19</v>
      </c>
      <c r="I13215" s="5">
        <v>2990.19</v>
      </c>
      <c r="J13215" s="5">
        <v>0</v>
      </c>
      <c r="K13215" s="5">
        <v>2990.19</v>
      </c>
      <c r="L13215" s="5">
        <v>0</v>
      </c>
      <c r="M13215" t="str">
        <f>IF(ISERROR(VLOOKUP(A13215,'[1]Ecart validé'!$A:$A,1,FALSE)),Z13215,"Ecart Validé")</f>
        <v>valid</v>
      </c>
      <c r="R13215" t="s">
        <v>30</v>
      </c>
      <c r="X13215"/>
      <c r="Y13215"/>
      <c r="Z13215" t="s">
        <v>31</v>
      </c>
    </row>
    <row r="13216" spans="1:26" x14ac:dyDescent="0.3">
      <c r="A13216" t="s">
        <v>16298</v>
      </c>
      <c r="B13216" t="s">
        <v>15873</v>
      </c>
      <c r="C13216" t="s">
        <v>16296</v>
      </c>
      <c r="D13216" t="str">
        <f>+VLOOKUP(C13216,Param!K:L,2,FALSE)</f>
        <v>MAL-CLEAN sp. z o.o. sp.k.</v>
      </c>
      <c r="E13216" t="s">
        <v>16297</v>
      </c>
      <c r="F13216" t="s">
        <v>8262</v>
      </c>
      <c r="G13216" t="s">
        <v>15876</v>
      </c>
      <c r="H13216" s="5">
        <v>17469.28</v>
      </c>
      <c r="I13216" s="5">
        <v>17469.276999999998</v>
      </c>
      <c r="J13216" s="5">
        <v>3.00000000061118E-3</v>
      </c>
      <c r="K13216" s="5">
        <v>17469.28</v>
      </c>
      <c r="L13216" s="5">
        <v>0</v>
      </c>
      <c r="M13216" t="str">
        <f>IF(ISERROR(VLOOKUP(A13216,'[1]Ecart validé'!$A:$A,1,FALSE)),Z13216,"Ecart Validé")</f>
        <v>valid</v>
      </c>
      <c r="R13216" t="s">
        <v>30</v>
      </c>
      <c r="X13216"/>
      <c r="Y13216"/>
      <c r="Z13216" t="s">
        <v>31</v>
      </c>
    </row>
    <row r="13217" spans="1:26" x14ac:dyDescent="0.3">
      <c r="A13217" t="s">
        <v>16299</v>
      </c>
      <c r="B13217" t="s">
        <v>15873</v>
      </c>
      <c r="C13217" t="s">
        <v>16296</v>
      </c>
      <c r="D13217" t="str">
        <f>+VLOOKUP(C13217,Param!K:L,2,FALSE)</f>
        <v>MAL-CLEAN sp. z o.o. sp.k.</v>
      </c>
      <c r="E13217" t="s">
        <v>16297</v>
      </c>
      <c r="F13217" t="s">
        <v>8264</v>
      </c>
      <c r="G13217" t="s">
        <v>15876</v>
      </c>
      <c r="H13217" s="5">
        <v>87215.12</v>
      </c>
      <c r="I13217" s="5">
        <v>87215.124500000005</v>
      </c>
      <c r="J13217" s="5">
        <v>-4.5000000100117099E-3</v>
      </c>
      <c r="K13217" s="5">
        <v>87215.12</v>
      </c>
      <c r="L13217" s="5">
        <v>0</v>
      </c>
      <c r="M13217" t="str">
        <f>IF(ISERROR(VLOOKUP(A13217,'[1]Ecart validé'!$A:$A,1,FALSE)),Z13217,"Ecart Validé")</f>
        <v>valid</v>
      </c>
      <c r="R13217" t="s">
        <v>30</v>
      </c>
      <c r="X13217"/>
      <c r="Y13217"/>
      <c r="Z13217" t="s">
        <v>31</v>
      </c>
    </row>
    <row r="13218" spans="1:26" x14ac:dyDescent="0.3">
      <c r="A13218" t="s">
        <v>16300</v>
      </c>
      <c r="B13218" t="s">
        <v>15873</v>
      </c>
      <c r="C13218" t="s">
        <v>16296</v>
      </c>
      <c r="D13218" t="str">
        <f>+VLOOKUP(C13218,Param!K:L,2,FALSE)</f>
        <v>MAL-CLEAN sp. z o.o. sp.k.</v>
      </c>
      <c r="E13218" t="s">
        <v>16297</v>
      </c>
      <c r="F13218" t="s">
        <v>8266</v>
      </c>
      <c r="G13218" t="s">
        <v>15876</v>
      </c>
      <c r="H13218" s="5">
        <v>100082.38</v>
      </c>
      <c r="I13218" s="5">
        <v>100082.3796</v>
      </c>
      <c r="J13218" s="5">
        <v>4.0000000444706502E-4</v>
      </c>
      <c r="K13218" s="5">
        <v>100082.38</v>
      </c>
      <c r="L13218" s="5">
        <v>0</v>
      </c>
      <c r="M13218" t="str">
        <f>IF(ISERROR(VLOOKUP(A13218,'[1]Ecart validé'!$A:$A,1,FALSE)),Z13218,"Ecart Validé")</f>
        <v>valid</v>
      </c>
      <c r="R13218" t="s">
        <v>30</v>
      </c>
      <c r="X13218"/>
      <c r="Y13218"/>
      <c r="Z13218" t="s">
        <v>31</v>
      </c>
    </row>
    <row r="13219" spans="1:26" x14ac:dyDescent="0.3">
      <c r="A13219" t="s">
        <v>16301</v>
      </c>
      <c r="B13219" t="s">
        <v>15873</v>
      </c>
      <c r="C13219" t="s">
        <v>16302</v>
      </c>
      <c r="D13219" t="str">
        <f>+VLOOKUP(C13219,Param!K:L,2,FALSE)</f>
        <v>Medicover sp. z o.o.</v>
      </c>
      <c r="E13219">
        <v>28299005</v>
      </c>
      <c r="F13219" t="s">
        <v>8260</v>
      </c>
      <c r="G13219" t="s">
        <v>15876</v>
      </c>
      <c r="H13219" s="5">
        <v>39150.559999999998</v>
      </c>
      <c r="I13219" s="5">
        <v>39150.557500000003</v>
      </c>
      <c r="J13219" s="5">
        <v>2.4999999950523401E-3</v>
      </c>
      <c r="K13219" s="5">
        <v>39150.559999999998</v>
      </c>
      <c r="L13219" s="5">
        <v>0</v>
      </c>
      <c r="M13219" t="str">
        <f>IF(ISERROR(VLOOKUP(A13219,'[1]Ecart validé'!$A:$A,1,FALSE)),Z13219,"Ecart Validé")</f>
        <v>valid</v>
      </c>
      <c r="R13219" t="s">
        <v>30</v>
      </c>
      <c r="X13219"/>
      <c r="Y13219"/>
      <c r="Z13219" t="s">
        <v>31</v>
      </c>
    </row>
    <row r="13220" spans="1:26" x14ac:dyDescent="0.3">
      <c r="A13220" t="s">
        <v>16303</v>
      </c>
      <c r="B13220" t="s">
        <v>15873</v>
      </c>
      <c r="C13220" t="s">
        <v>16302</v>
      </c>
      <c r="D13220" t="str">
        <f>+VLOOKUP(C13220,Param!K:L,2,FALSE)</f>
        <v>Medicover sp. z o.o.</v>
      </c>
      <c r="E13220">
        <v>28299005</v>
      </c>
      <c r="F13220" t="s">
        <v>8264</v>
      </c>
      <c r="G13220" t="s">
        <v>15876</v>
      </c>
      <c r="H13220" s="5">
        <v>38025.599999999999</v>
      </c>
      <c r="I13220" s="5">
        <v>38025.597000000002</v>
      </c>
      <c r="J13220" s="5">
        <v>2.9999999969731999E-3</v>
      </c>
      <c r="K13220" s="5">
        <v>38025.599999999999</v>
      </c>
      <c r="L13220" s="5">
        <v>0</v>
      </c>
      <c r="M13220" t="str">
        <f>IF(ISERROR(VLOOKUP(A13220,'[1]Ecart validé'!$A:$A,1,FALSE)),Z13220,"Ecart Validé")</f>
        <v>valid</v>
      </c>
      <c r="R13220" t="s">
        <v>30</v>
      </c>
      <c r="X13220"/>
      <c r="Y13220"/>
      <c r="Z13220" t="s">
        <v>31</v>
      </c>
    </row>
    <row r="13221" spans="1:26" x14ac:dyDescent="0.3">
      <c r="A13221" t="s">
        <v>16304</v>
      </c>
      <c r="B13221" t="s">
        <v>15873</v>
      </c>
      <c r="C13221" t="s">
        <v>16302</v>
      </c>
      <c r="D13221" t="str">
        <f>+VLOOKUP(C13221,Param!K:L,2,FALSE)</f>
        <v>Medicover sp. z o.o.</v>
      </c>
      <c r="E13221">
        <v>28299005</v>
      </c>
      <c r="F13221" t="s">
        <v>8266</v>
      </c>
      <c r="G13221" t="s">
        <v>15876</v>
      </c>
      <c r="H13221" s="5">
        <v>43187.89</v>
      </c>
      <c r="I13221" s="5">
        <v>43187.885000000002</v>
      </c>
      <c r="J13221" s="5">
        <v>4.9999999973806501E-3</v>
      </c>
      <c r="K13221" s="5">
        <v>43187.89</v>
      </c>
      <c r="L13221" s="5">
        <v>0</v>
      </c>
      <c r="M13221" t="str">
        <f>IF(ISERROR(VLOOKUP(A13221,'[1]Ecart validé'!$A:$A,1,FALSE)),Z13221,"Ecart Validé")</f>
        <v>valid</v>
      </c>
      <c r="R13221" t="s">
        <v>30</v>
      </c>
      <c r="X13221"/>
      <c r="Y13221"/>
      <c r="Z13221" t="s">
        <v>31</v>
      </c>
    </row>
    <row r="13222" spans="1:26" x14ac:dyDescent="0.3">
      <c r="A13222" t="s">
        <v>16305</v>
      </c>
      <c r="B13222" t="s">
        <v>15873</v>
      </c>
      <c r="C13222" t="s">
        <v>16302</v>
      </c>
      <c r="D13222" t="str">
        <f>+VLOOKUP(C13222,Param!K:L,2,FALSE)</f>
        <v>Medicover sp. z o.o.</v>
      </c>
      <c r="E13222">
        <v>28299005</v>
      </c>
      <c r="F13222" t="s">
        <v>8262</v>
      </c>
      <c r="G13222" t="s">
        <v>15876</v>
      </c>
      <c r="H13222" s="5">
        <v>36982.17</v>
      </c>
      <c r="I13222" s="5">
        <v>36982.171000000002</v>
      </c>
      <c r="J13222" s="5">
        <v>-1.0000000038417E-3</v>
      </c>
      <c r="K13222" s="5">
        <v>36982.17</v>
      </c>
      <c r="L13222" s="5">
        <v>0</v>
      </c>
      <c r="M13222" t="str">
        <f>IF(ISERROR(VLOOKUP(A13222,'[1]Ecart validé'!$A:$A,1,FALSE)),Z13222,"Ecart Validé")</f>
        <v>valid</v>
      </c>
      <c r="R13222" t="s">
        <v>30</v>
      </c>
      <c r="X13222"/>
      <c r="Y13222"/>
      <c r="Z13222" t="s">
        <v>31</v>
      </c>
    </row>
    <row r="13223" spans="1:26" x14ac:dyDescent="0.3">
      <c r="A13223" t="s">
        <v>16306</v>
      </c>
      <c r="B13223" t="s">
        <v>15873</v>
      </c>
      <c r="C13223" t="s">
        <v>16307</v>
      </c>
      <c r="D13223" t="str">
        <f>+VLOOKUP(C13223,Param!K:L,2,FALSE)</f>
        <v>Megałazienki s.c. Tomasz Wersel,Przemysław Wersel</v>
      </c>
      <c r="E13223" t="s">
        <v>16308</v>
      </c>
      <c r="F13223" t="s">
        <v>8260</v>
      </c>
      <c r="G13223" t="s">
        <v>15876</v>
      </c>
      <c r="H13223" s="5">
        <v>7253.9916260162599</v>
      </c>
      <c r="I13223" s="5">
        <v>7253.9930000000004</v>
      </c>
      <c r="J13223" s="5">
        <v>-1.3739837404500501E-3</v>
      </c>
      <c r="K13223" s="5">
        <v>7253.9916260162599</v>
      </c>
      <c r="L13223" s="5">
        <v>0</v>
      </c>
      <c r="M13223" t="str">
        <f>IF(ISERROR(VLOOKUP(A13223,'[1]Ecart validé'!$A:$A,1,FALSE)),Z13223,"Ecart Validé")</f>
        <v>valid</v>
      </c>
      <c r="R13223" t="s">
        <v>30</v>
      </c>
      <c r="X13223"/>
      <c r="Y13223"/>
      <c r="Z13223" t="s">
        <v>31</v>
      </c>
    </row>
    <row r="13224" spans="1:26" x14ac:dyDescent="0.3">
      <c r="A13224" t="s">
        <v>16309</v>
      </c>
      <c r="B13224" t="s">
        <v>15873</v>
      </c>
      <c r="C13224" t="s">
        <v>16307</v>
      </c>
      <c r="D13224" t="str">
        <f>+VLOOKUP(C13224,Param!K:L,2,FALSE)</f>
        <v>Megałazienki s.c. Tomasz Wersel,Przemysław Wersel</v>
      </c>
      <c r="E13224" t="s">
        <v>16308</v>
      </c>
      <c r="F13224" t="s">
        <v>8262</v>
      </c>
      <c r="G13224" t="s">
        <v>15876</v>
      </c>
      <c r="H13224" s="5">
        <v>8562.5400000000009</v>
      </c>
      <c r="I13224" s="5">
        <v>8562.5390000000007</v>
      </c>
      <c r="J13224" s="5">
        <v>1.0000000002037201E-3</v>
      </c>
      <c r="K13224" s="5">
        <v>8562.5400000000009</v>
      </c>
      <c r="L13224" s="5">
        <v>0</v>
      </c>
      <c r="M13224" t="str">
        <f>IF(ISERROR(VLOOKUP(A13224,'[1]Ecart validé'!$A:$A,1,FALSE)),Z13224,"Ecart Validé")</f>
        <v>valid</v>
      </c>
      <c r="R13224" t="s">
        <v>30</v>
      </c>
      <c r="X13224"/>
      <c r="Y13224"/>
      <c r="Z13224" t="s">
        <v>31</v>
      </c>
    </row>
    <row r="13225" spans="1:26" x14ac:dyDescent="0.3">
      <c r="A13225" t="s">
        <v>16310</v>
      </c>
      <c r="B13225" t="s">
        <v>15873</v>
      </c>
      <c r="C13225" t="s">
        <v>16307</v>
      </c>
      <c r="D13225" t="str">
        <f>+VLOOKUP(C13225,Param!K:L,2,FALSE)</f>
        <v>Megałazienki s.c. Tomasz Wersel,Przemysław Wersel</v>
      </c>
      <c r="E13225" t="s">
        <v>16308</v>
      </c>
      <c r="F13225" t="s">
        <v>8264</v>
      </c>
      <c r="G13225" t="s">
        <v>15876</v>
      </c>
      <c r="H13225" s="5">
        <v>5541.28</v>
      </c>
      <c r="I13225" s="5">
        <v>5541.2790000000005</v>
      </c>
      <c r="J13225" s="5">
        <v>9.9999999929423189E-4</v>
      </c>
      <c r="K13225" s="5">
        <v>5541.28</v>
      </c>
      <c r="L13225" s="5">
        <v>0</v>
      </c>
      <c r="M13225" t="str">
        <f>IF(ISERROR(VLOOKUP(A13225,'[1]Ecart validé'!$A:$A,1,FALSE)),Z13225,"Ecart Validé")</f>
        <v>valid</v>
      </c>
      <c r="R13225" t="s">
        <v>30</v>
      </c>
      <c r="X13225"/>
      <c r="Y13225"/>
      <c r="Z13225" t="s">
        <v>31</v>
      </c>
    </row>
    <row r="13226" spans="1:26" x14ac:dyDescent="0.3">
      <c r="A13226" t="s">
        <v>16311</v>
      </c>
      <c r="B13226" t="s">
        <v>15873</v>
      </c>
      <c r="C13226" t="s">
        <v>16307</v>
      </c>
      <c r="D13226" t="str">
        <f>+VLOOKUP(C13226,Param!K:L,2,FALSE)</f>
        <v>Megałazienki s.c. Tomasz Wersel,Przemysław Wersel</v>
      </c>
      <c r="E13226" t="s">
        <v>16308</v>
      </c>
      <c r="F13226" t="s">
        <v>8266</v>
      </c>
      <c r="G13226" t="s">
        <v>15876</v>
      </c>
      <c r="H13226" s="5">
        <v>2971.72</v>
      </c>
      <c r="I13226" s="5">
        <v>2971.7220000000002</v>
      </c>
      <c r="J13226" s="5">
        <v>-2.0000000004074502E-3</v>
      </c>
      <c r="K13226" s="5">
        <v>2971.72</v>
      </c>
      <c r="L13226" s="5">
        <v>0</v>
      </c>
      <c r="M13226" t="str">
        <f>IF(ISERROR(VLOOKUP(A13226,'[1]Ecart validé'!$A:$A,1,FALSE)),Z13226,"Ecart Validé")</f>
        <v>valid</v>
      </c>
      <c r="R13226" t="s">
        <v>30</v>
      </c>
      <c r="X13226"/>
      <c r="Y13226"/>
      <c r="Z13226" t="s">
        <v>31</v>
      </c>
    </row>
    <row r="13227" spans="1:26" x14ac:dyDescent="0.3">
      <c r="A13227" t="s">
        <v>16312</v>
      </c>
      <c r="B13227" t="s">
        <v>15873</v>
      </c>
      <c r="C13227" t="s">
        <v>16313</v>
      </c>
      <c r="D13227" t="str">
        <f>+VLOOKUP(C13227,Param!K:L,2,FALSE)</f>
        <v>Modus Przedsiębiorstwo Odzieżowe S.A.</v>
      </c>
      <c r="E13227" t="s">
        <v>16314</v>
      </c>
      <c r="F13227" t="s">
        <v>8260</v>
      </c>
      <c r="G13227" t="s">
        <v>15876</v>
      </c>
      <c r="H13227" s="5">
        <v>518.46</v>
      </c>
      <c r="I13227" s="5">
        <v>518.46</v>
      </c>
      <c r="J13227" s="5">
        <v>0</v>
      </c>
      <c r="K13227" s="5">
        <v>518.46</v>
      </c>
      <c r="L13227" s="5">
        <v>0</v>
      </c>
      <c r="M13227" t="str">
        <f>IF(ISERROR(VLOOKUP(A13227,'[1]Ecart validé'!$A:$A,1,FALSE)),Z13227,"Ecart Validé")</f>
        <v>valid</v>
      </c>
      <c r="R13227" t="s">
        <v>30</v>
      </c>
      <c r="X13227"/>
      <c r="Y13227"/>
      <c r="Z13227" t="s">
        <v>31</v>
      </c>
    </row>
    <row r="13228" spans="1:26" x14ac:dyDescent="0.3">
      <c r="A13228" t="s">
        <v>16315</v>
      </c>
      <c r="B13228" t="s">
        <v>15873</v>
      </c>
      <c r="C13228" t="s">
        <v>16313</v>
      </c>
      <c r="D13228" t="str">
        <f>+VLOOKUP(C13228,Param!K:L,2,FALSE)</f>
        <v>Modus Przedsiębiorstwo Odzieżowe S.A.</v>
      </c>
      <c r="E13228" t="s">
        <v>16314</v>
      </c>
      <c r="F13228" t="s">
        <v>8262</v>
      </c>
      <c r="G13228" t="s">
        <v>15876</v>
      </c>
      <c r="H13228" s="5">
        <v>675.45</v>
      </c>
      <c r="I13228" s="5">
        <v>675.45</v>
      </c>
      <c r="J13228" s="5">
        <v>0</v>
      </c>
      <c r="K13228" s="5">
        <v>675.45</v>
      </c>
      <c r="L13228" s="5">
        <v>0</v>
      </c>
      <c r="M13228" t="str">
        <f>IF(ISERROR(VLOOKUP(A13228,'[1]Ecart validé'!$A:$A,1,FALSE)),Z13228,"Ecart Validé")</f>
        <v>valid</v>
      </c>
      <c r="R13228" t="s">
        <v>30</v>
      </c>
      <c r="X13228"/>
      <c r="Y13228"/>
      <c r="Z13228" t="s">
        <v>31</v>
      </c>
    </row>
    <row r="13229" spans="1:26" x14ac:dyDescent="0.3">
      <c r="A13229" t="s">
        <v>16316</v>
      </c>
      <c r="B13229" t="s">
        <v>15873</v>
      </c>
      <c r="C13229" t="s">
        <v>16313</v>
      </c>
      <c r="D13229" t="str">
        <f>+VLOOKUP(C13229,Param!K:L,2,FALSE)</f>
        <v>Modus Przedsiębiorstwo Odzieżowe S.A.</v>
      </c>
      <c r="E13229" t="s">
        <v>16314</v>
      </c>
      <c r="F13229" t="s">
        <v>8264</v>
      </c>
      <c r="G13229" t="s">
        <v>15876</v>
      </c>
      <c r="H13229" s="5">
        <v>591.45000000000005</v>
      </c>
      <c r="I13229" s="5">
        <v>591.45000000000005</v>
      </c>
      <c r="J13229" s="5">
        <v>0</v>
      </c>
      <c r="K13229" s="5">
        <v>591.45000000000005</v>
      </c>
      <c r="L13229" s="5">
        <v>0</v>
      </c>
      <c r="M13229" t="str">
        <f>IF(ISERROR(VLOOKUP(A13229,'[1]Ecart validé'!$A:$A,1,FALSE)),Z13229,"Ecart Validé")</f>
        <v>valid</v>
      </c>
      <c r="R13229" t="s">
        <v>30</v>
      </c>
      <c r="X13229"/>
      <c r="Y13229"/>
      <c r="Z13229" t="s">
        <v>31</v>
      </c>
    </row>
    <row r="13230" spans="1:26" x14ac:dyDescent="0.3">
      <c r="A13230" t="s">
        <v>16317</v>
      </c>
      <c r="B13230" t="s">
        <v>15873</v>
      </c>
      <c r="C13230" t="s">
        <v>16313</v>
      </c>
      <c r="D13230" t="str">
        <f>+VLOOKUP(C13230,Param!K:L,2,FALSE)</f>
        <v>Modus Przedsiębiorstwo Odzieżowe S.A.</v>
      </c>
      <c r="E13230" t="s">
        <v>16314</v>
      </c>
      <c r="F13230" t="s">
        <v>8266</v>
      </c>
      <c r="G13230" t="s">
        <v>15876</v>
      </c>
      <c r="H13230" s="5">
        <v>645.79999999999995</v>
      </c>
      <c r="I13230" s="5">
        <v>645.79999999999995</v>
      </c>
      <c r="J13230" s="5">
        <v>0</v>
      </c>
      <c r="K13230" s="5">
        <v>645.79999999999995</v>
      </c>
      <c r="L13230" s="5">
        <v>0</v>
      </c>
      <c r="M13230" t="str">
        <f>IF(ISERROR(VLOOKUP(A13230,'[1]Ecart validé'!$A:$A,1,FALSE)),Z13230,"Ecart Validé")</f>
        <v>valid</v>
      </c>
      <c r="R13230" t="s">
        <v>30</v>
      </c>
      <c r="X13230"/>
      <c r="Y13230"/>
      <c r="Z13230" t="s">
        <v>31</v>
      </c>
    </row>
    <row r="13231" spans="1:26" x14ac:dyDescent="0.3">
      <c r="A13231" t="s">
        <v>16318</v>
      </c>
      <c r="B13231" t="s">
        <v>15873</v>
      </c>
      <c r="C13231" t="s">
        <v>16319</v>
      </c>
      <c r="D13231" t="str">
        <f>+VLOOKUP(C13231,Param!K:L,2,FALSE)</f>
        <v>NAP sp.  z o.o.</v>
      </c>
      <c r="E13231" t="s">
        <v>16320</v>
      </c>
      <c r="F13231" t="s">
        <v>8260</v>
      </c>
      <c r="G13231" t="s">
        <v>15876</v>
      </c>
      <c r="H13231" s="5">
        <v>89.81</v>
      </c>
      <c r="I13231" s="5">
        <v>89.81</v>
      </c>
      <c r="J13231" s="5">
        <v>0</v>
      </c>
      <c r="K13231" s="5">
        <v>89.81</v>
      </c>
      <c r="L13231" s="5">
        <v>0</v>
      </c>
      <c r="M13231" t="str">
        <f>IF(ISERROR(VLOOKUP(A13231,'[1]Ecart validé'!$A:$A,1,FALSE)),Z13231,"Ecart Validé")</f>
        <v>valid</v>
      </c>
      <c r="R13231" t="s">
        <v>30</v>
      </c>
      <c r="X13231"/>
      <c r="Y13231"/>
      <c r="Z13231" t="s">
        <v>31</v>
      </c>
    </row>
    <row r="13232" spans="1:26" x14ac:dyDescent="0.3">
      <c r="A13232" t="s">
        <v>16321</v>
      </c>
      <c r="B13232" t="s">
        <v>15873</v>
      </c>
      <c r="C13232" t="s">
        <v>16319</v>
      </c>
      <c r="D13232" t="str">
        <f>+VLOOKUP(C13232,Param!K:L,2,FALSE)</f>
        <v>NAP sp.  z o.o.</v>
      </c>
      <c r="E13232" t="s">
        <v>16320</v>
      </c>
      <c r="F13232" t="s">
        <v>8262</v>
      </c>
      <c r="G13232" t="s">
        <v>15876</v>
      </c>
      <c r="H13232" s="5">
        <v>52686.198373983701</v>
      </c>
      <c r="I13232" s="5">
        <v>52686.202799999999</v>
      </c>
      <c r="J13232" s="5">
        <v>-4.4260162540012901E-3</v>
      </c>
      <c r="K13232" s="5">
        <v>52686.198373983701</v>
      </c>
      <c r="L13232" s="5">
        <v>0</v>
      </c>
      <c r="M13232" t="str">
        <f>IF(ISERROR(VLOOKUP(A13232,'[1]Ecart validé'!$A:$A,1,FALSE)),Z13232,"Ecart Validé")</f>
        <v>valid</v>
      </c>
      <c r="R13232" t="s">
        <v>30</v>
      </c>
      <c r="X13232"/>
      <c r="Y13232"/>
      <c r="Z13232" t="s">
        <v>31</v>
      </c>
    </row>
    <row r="13233" spans="1:26" x14ac:dyDescent="0.3">
      <c r="A13233" t="s">
        <v>16322</v>
      </c>
      <c r="B13233" t="s">
        <v>15873</v>
      </c>
      <c r="C13233" t="s">
        <v>16319</v>
      </c>
      <c r="D13233" t="str">
        <f>+VLOOKUP(C13233,Param!K:L,2,FALSE)</f>
        <v>NAP sp.  z o.o.</v>
      </c>
      <c r="E13233" t="s">
        <v>16320</v>
      </c>
      <c r="F13233" t="s">
        <v>8264</v>
      </c>
      <c r="G13233" t="s">
        <v>15876</v>
      </c>
      <c r="H13233" s="5">
        <v>40245.97</v>
      </c>
      <c r="I13233" s="5">
        <v>40245.974300000002</v>
      </c>
      <c r="J13233" s="5">
        <v>-4.3000000005122196E-3</v>
      </c>
      <c r="K13233" s="5">
        <v>40245.97</v>
      </c>
      <c r="L13233" s="5">
        <v>0</v>
      </c>
      <c r="M13233" t="str">
        <f>IF(ISERROR(VLOOKUP(A13233,'[1]Ecart validé'!$A:$A,1,FALSE)),Z13233,"Ecart Validé")</f>
        <v>valid</v>
      </c>
      <c r="R13233" t="s">
        <v>30</v>
      </c>
      <c r="X13233"/>
      <c r="Y13233"/>
      <c r="Z13233" t="s">
        <v>31</v>
      </c>
    </row>
    <row r="13234" spans="1:26" x14ac:dyDescent="0.3">
      <c r="A13234" t="s">
        <v>16323</v>
      </c>
      <c r="B13234" t="s">
        <v>15873</v>
      </c>
      <c r="C13234" t="s">
        <v>16319</v>
      </c>
      <c r="D13234" t="str">
        <f>+VLOOKUP(C13234,Param!K:L,2,FALSE)</f>
        <v>NAP sp.  z o.o.</v>
      </c>
      <c r="E13234" t="s">
        <v>16320</v>
      </c>
      <c r="F13234" t="s">
        <v>8266</v>
      </c>
      <c r="G13234" t="s">
        <v>15876</v>
      </c>
      <c r="H13234" s="5">
        <v>2657.17</v>
      </c>
      <c r="I13234" s="5">
        <v>2657.172</v>
      </c>
      <c r="J13234" s="5">
        <v>-1.9999999999527002E-3</v>
      </c>
      <c r="K13234" s="5">
        <v>2657.17</v>
      </c>
      <c r="L13234" s="5">
        <v>0</v>
      </c>
      <c r="M13234" t="str">
        <f>IF(ISERROR(VLOOKUP(A13234,'[1]Ecart validé'!$A:$A,1,FALSE)),Z13234,"Ecart Validé")</f>
        <v>valid</v>
      </c>
      <c r="R13234" t="s">
        <v>30</v>
      </c>
      <c r="X13234"/>
      <c r="Y13234"/>
      <c r="Z13234" t="s">
        <v>31</v>
      </c>
    </row>
    <row r="13235" spans="1:26" x14ac:dyDescent="0.3">
      <c r="A13235" t="s">
        <v>16324</v>
      </c>
      <c r="B13235" t="s">
        <v>15873</v>
      </c>
      <c r="C13235" t="s">
        <v>16325</v>
      </c>
      <c r="D13235" t="str">
        <f>+VLOOKUP(C13235,Param!K:L,2,FALSE)</f>
        <v>Newmor Polska sp.  z o.o.</v>
      </c>
      <c r="E13235">
        <v>28300015</v>
      </c>
      <c r="F13235" t="s">
        <v>8260</v>
      </c>
      <c r="G13235" t="s">
        <v>15876</v>
      </c>
      <c r="H13235" s="5">
        <v>30296.67</v>
      </c>
      <c r="I13235" s="5">
        <v>30296.6685</v>
      </c>
      <c r="J13235" s="5">
        <v>1.4999999984865999E-3</v>
      </c>
      <c r="K13235" s="5">
        <v>30296.67</v>
      </c>
      <c r="L13235" s="5">
        <v>0</v>
      </c>
      <c r="M13235" t="str">
        <f>IF(ISERROR(VLOOKUP(A13235,'[1]Ecart validé'!$A:$A,1,FALSE)),Z13235,"Ecart Validé")</f>
        <v>valid</v>
      </c>
      <c r="R13235" t="s">
        <v>30</v>
      </c>
      <c r="X13235"/>
      <c r="Y13235"/>
      <c r="Z13235" t="s">
        <v>31</v>
      </c>
    </row>
    <row r="13236" spans="1:26" x14ac:dyDescent="0.3">
      <c r="A13236" t="s">
        <v>16326</v>
      </c>
      <c r="B13236" t="s">
        <v>15873</v>
      </c>
      <c r="C13236" t="s">
        <v>16325</v>
      </c>
      <c r="D13236" t="str">
        <f>+VLOOKUP(C13236,Param!K:L,2,FALSE)</f>
        <v>Newmor Polska sp.  z o.o.</v>
      </c>
      <c r="E13236">
        <v>28300015</v>
      </c>
      <c r="F13236" t="s">
        <v>8264</v>
      </c>
      <c r="G13236" t="s">
        <v>15876</v>
      </c>
      <c r="H13236" s="5">
        <v>2196.0362601625998</v>
      </c>
      <c r="I13236" s="5">
        <v>2196.0405000000001</v>
      </c>
      <c r="J13236" s="5">
        <v>-4.2398373984724397E-3</v>
      </c>
      <c r="K13236" s="5">
        <v>2196.0362601625998</v>
      </c>
      <c r="L13236" s="5">
        <v>0</v>
      </c>
      <c r="M13236" t="str">
        <f>IF(ISERROR(VLOOKUP(A13236,'[1]Ecart validé'!$A:$A,1,FALSE)),Z13236,"Ecart Validé")</f>
        <v>valid</v>
      </c>
      <c r="R13236" t="s">
        <v>30</v>
      </c>
      <c r="X13236"/>
      <c r="Y13236"/>
      <c r="Z13236" t="s">
        <v>31</v>
      </c>
    </row>
    <row r="13237" spans="1:26" x14ac:dyDescent="0.3">
      <c r="A13237" t="s">
        <v>16327</v>
      </c>
      <c r="B13237" t="s">
        <v>15873</v>
      </c>
      <c r="C13237" t="s">
        <v>16325</v>
      </c>
      <c r="D13237" t="str">
        <f>+VLOOKUP(C13237,Param!K:L,2,FALSE)</f>
        <v>Newmor Polska sp.  z o.o.</v>
      </c>
      <c r="E13237">
        <v>28300015</v>
      </c>
      <c r="F13237" t="s">
        <v>8266</v>
      </c>
      <c r="G13237" t="s">
        <v>15876</v>
      </c>
      <c r="H13237" s="5">
        <v>27740.45</v>
      </c>
      <c r="I13237" s="5">
        <v>27740.4545</v>
      </c>
      <c r="J13237" s="5">
        <v>-4.4999999990977804E-3</v>
      </c>
      <c r="K13237" s="5">
        <v>27740.45</v>
      </c>
      <c r="L13237" s="5">
        <v>0</v>
      </c>
      <c r="M13237" t="str">
        <f>IF(ISERROR(VLOOKUP(A13237,'[1]Ecart validé'!$A:$A,1,FALSE)),Z13237,"Ecart Validé")</f>
        <v>valid</v>
      </c>
      <c r="R13237" t="s">
        <v>30</v>
      </c>
      <c r="X13237"/>
      <c r="Y13237"/>
      <c r="Z13237" t="s">
        <v>31</v>
      </c>
    </row>
    <row r="13238" spans="1:26" x14ac:dyDescent="0.3">
      <c r="A13238" t="s">
        <v>16328</v>
      </c>
      <c r="B13238" t="s">
        <v>15873</v>
      </c>
      <c r="C13238" t="s">
        <v>16325</v>
      </c>
      <c r="D13238" t="str">
        <f>+VLOOKUP(C13238,Param!K:L,2,FALSE)</f>
        <v>Newmor Polska sp.  z o.o.</v>
      </c>
      <c r="E13238">
        <v>28300015</v>
      </c>
      <c r="F13238" t="s">
        <v>8262</v>
      </c>
      <c r="G13238" t="s">
        <v>15876</v>
      </c>
      <c r="H13238" s="5">
        <v>7077.67</v>
      </c>
      <c r="I13238" s="5">
        <v>7077.6695</v>
      </c>
      <c r="J13238" s="5">
        <v>5.0000000010186297E-4</v>
      </c>
      <c r="K13238" s="5">
        <v>7077.67</v>
      </c>
      <c r="L13238" s="5">
        <v>0</v>
      </c>
      <c r="M13238" t="str">
        <f>IF(ISERROR(VLOOKUP(A13238,'[1]Ecart validé'!$A:$A,1,FALSE)),Z13238,"Ecart Validé")</f>
        <v>valid</v>
      </c>
      <c r="R13238" t="s">
        <v>30</v>
      </c>
      <c r="X13238"/>
      <c r="Y13238"/>
      <c r="Z13238" t="s">
        <v>31</v>
      </c>
    </row>
    <row r="13239" spans="1:26" x14ac:dyDescent="0.3">
      <c r="A13239" t="s">
        <v>16329</v>
      </c>
      <c r="B13239" t="s">
        <v>15873</v>
      </c>
      <c r="C13239" t="s">
        <v>16330</v>
      </c>
      <c r="D13239" t="str">
        <f>+VLOOKUP(C13239,Param!K:L,2,FALSE)</f>
        <v>Nuklid sp. z o.o.</v>
      </c>
      <c r="E13239" t="s">
        <v>16331</v>
      </c>
      <c r="F13239" t="s">
        <v>8260</v>
      </c>
      <c r="G13239" t="s">
        <v>15876</v>
      </c>
      <c r="H13239" s="5">
        <v>5460.51</v>
      </c>
      <c r="I13239" s="5">
        <v>5460.5102999999999</v>
      </c>
      <c r="J13239" s="5">
        <v>-2.9999999969732E-4</v>
      </c>
      <c r="K13239" s="5">
        <v>5460.51</v>
      </c>
      <c r="L13239" s="5">
        <v>0</v>
      </c>
      <c r="M13239" t="str">
        <f>IF(ISERROR(VLOOKUP(A13239,'[1]Ecart validé'!$A:$A,1,FALSE)),Z13239,"Ecart Validé")</f>
        <v>valid</v>
      </c>
      <c r="R13239" t="s">
        <v>30</v>
      </c>
      <c r="X13239"/>
      <c r="Y13239"/>
      <c r="Z13239" t="s">
        <v>31</v>
      </c>
    </row>
    <row r="13240" spans="1:26" x14ac:dyDescent="0.3">
      <c r="A13240" t="s">
        <v>16332</v>
      </c>
      <c r="B13240" t="s">
        <v>15873</v>
      </c>
      <c r="C13240" t="s">
        <v>16330</v>
      </c>
      <c r="D13240" t="str">
        <f>+VLOOKUP(C13240,Param!K:L,2,FALSE)</f>
        <v>Nuklid sp. z o.o.</v>
      </c>
      <c r="E13240" t="s">
        <v>16331</v>
      </c>
      <c r="F13240" t="s">
        <v>8262</v>
      </c>
      <c r="G13240" t="s">
        <v>15876</v>
      </c>
      <c r="H13240" s="5">
        <v>11633.19</v>
      </c>
      <c r="I13240" s="5">
        <v>11633.192300000001</v>
      </c>
      <c r="J13240" s="5">
        <v>-2.3000000001047699E-3</v>
      </c>
      <c r="K13240" s="5">
        <v>11633.19</v>
      </c>
      <c r="L13240" s="5">
        <v>0</v>
      </c>
      <c r="M13240" t="str">
        <f>IF(ISERROR(VLOOKUP(A13240,'[1]Ecart validé'!$A:$A,1,FALSE)),Z13240,"Ecart Validé")</f>
        <v>valid</v>
      </c>
      <c r="R13240" t="s">
        <v>30</v>
      </c>
      <c r="X13240"/>
      <c r="Y13240"/>
      <c r="Z13240" t="s">
        <v>31</v>
      </c>
    </row>
    <row r="13241" spans="1:26" x14ac:dyDescent="0.3">
      <c r="A13241" t="s">
        <v>16333</v>
      </c>
      <c r="B13241" t="s">
        <v>15873</v>
      </c>
      <c r="C13241" t="s">
        <v>16330</v>
      </c>
      <c r="D13241" t="str">
        <f>+VLOOKUP(C13241,Param!K:L,2,FALSE)</f>
        <v>Nuklid sp. z o.o.</v>
      </c>
      <c r="E13241" t="s">
        <v>16331</v>
      </c>
      <c r="F13241" t="s">
        <v>8264</v>
      </c>
      <c r="G13241" t="s">
        <v>15876</v>
      </c>
      <c r="H13241" s="5">
        <v>6470.25</v>
      </c>
      <c r="I13241" s="5">
        <v>6470.2461999999996</v>
      </c>
      <c r="J13241" s="5">
        <v>3.8000000004103601E-3</v>
      </c>
      <c r="K13241" s="5">
        <v>6470.25</v>
      </c>
      <c r="L13241" s="5">
        <v>0</v>
      </c>
      <c r="M13241" t="str">
        <f>IF(ISERROR(VLOOKUP(A13241,'[1]Ecart validé'!$A:$A,1,FALSE)),Z13241,"Ecart Validé")</f>
        <v>valid</v>
      </c>
      <c r="R13241" t="s">
        <v>30</v>
      </c>
      <c r="X13241"/>
      <c r="Y13241"/>
      <c r="Z13241" t="s">
        <v>31</v>
      </c>
    </row>
    <row r="13242" spans="1:26" x14ac:dyDescent="0.3">
      <c r="A13242" t="s">
        <v>16334</v>
      </c>
      <c r="B13242" t="s">
        <v>15873</v>
      </c>
      <c r="C13242" t="s">
        <v>16330</v>
      </c>
      <c r="D13242" t="str">
        <f>+VLOOKUP(C13242,Param!K:L,2,FALSE)</f>
        <v>Nuklid sp. z o.o.</v>
      </c>
      <c r="E13242" t="s">
        <v>16331</v>
      </c>
      <c r="F13242" t="s">
        <v>8266</v>
      </c>
      <c r="G13242" t="s">
        <v>15876</v>
      </c>
      <c r="H13242" s="5">
        <v>13940.2</v>
      </c>
      <c r="I13242" s="5">
        <v>13940.2048</v>
      </c>
      <c r="J13242" s="5">
        <v>-4.7999999987950997E-3</v>
      </c>
      <c r="K13242" s="5">
        <v>13940.2</v>
      </c>
      <c r="L13242" s="5">
        <v>0</v>
      </c>
      <c r="M13242" t="str">
        <f>IF(ISERROR(VLOOKUP(A13242,'[1]Ecart validé'!$A:$A,1,FALSE)),Z13242,"Ecart Validé")</f>
        <v>valid</v>
      </c>
      <c r="R13242" t="s">
        <v>30</v>
      </c>
      <c r="X13242"/>
      <c r="Y13242"/>
      <c r="Z13242" t="s">
        <v>31</v>
      </c>
    </row>
    <row r="13243" spans="1:26" x14ac:dyDescent="0.3">
      <c r="A13243" t="s">
        <v>16335</v>
      </c>
      <c r="B13243" t="s">
        <v>15873</v>
      </c>
      <c r="C13243" t="s">
        <v>16336</v>
      </c>
      <c r="D13243" t="str">
        <f>+VLOOKUP(C13243,Param!K:L,2,FALSE)</f>
        <v>Orange Polska S.A.</v>
      </c>
      <c r="E13243">
        <v>29312015</v>
      </c>
      <c r="F13243" t="s">
        <v>8260</v>
      </c>
      <c r="G13243" t="s">
        <v>15876</v>
      </c>
      <c r="H13243" s="5">
        <v>20742.330000000002</v>
      </c>
      <c r="I13243" s="5">
        <v>20742.326000000001</v>
      </c>
      <c r="J13243" s="5">
        <v>4.0000000008149003E-3</v>
      </c>
      <c r="K13243" s="5">
        <v>20742.330000000002</v>
      </c>
      <c r="L13243" s="5">
        <v>0</v>
      </c>
      <c r="M13243" t="str">
        <f>IF(ISERROR(VLOOKUP(A13243,'[1]Ecart validé'!$A:$A,1,FALSE)),Z13243,"Ecart Validé")</f>
        <v>valid</v>
      </c>
      <c r="R13243" t="s">
        <v>30</v>
      </c>
      <c r="X13243"/>
      <c r="Y13243"/>
      <c r="Z13243" t="s">
        <v>31</v>
      </c>
    </row>
    <row r="13244" spans="1:26" x14ac:dyDescent="0.3">
      <c r="A13244" t="s">
        <v>16337</v>
      </c>
      <c r="B13244" t="s">
        <v>15873</v>
      </c>
      <c r="C13244" t="s">
        <v>16336</v>
      </c>
      <c r="D13244" t="str">
        <f>+VLOOKUP(C13244,Param!K:L,2,FALSE)</f>
        <v>Orange Polska S.A.</v>
      </c>
      <c r="E13244">
        <v>29312015</v>
      </c>
      <c r="F13244" t="s">
        <v>8264</v>
      </c>
      <c r="G13244" t="s">
        <v>15876</v>
      </c>
      <c r="H13244" s="5">
        <v>25488.32</v>
      </c>
      <c r="I13244" s="5">
        <v>25488.32</v>
      </c>
      <c r="J13244" s="5">
        <v>0</v>
      </c>
      <c r="K13244" s="5">
        <v>25488.32</v>
      </c>
      <c r="L13244" s="5">
        <v>0</v>
      </c>
      <c r="M13244" t="str">
        <f>IF(ISERROR(VLOOKUP(A13244,'[1]Ecart validé'!$A:$A,1,FALSE)),Z13244,"Ecart Validé")</f>
        <v>valid</v>
      </c>
      <c r="R13244" t="s">
        <v>30</v>
      </c>
      <c r="X13244"/>
      <c r="Y13244"/>
      <c r="Z13244" t="s">
        <v>31</v>
      </c>
    </row>
    <row r="13245" spans="1:26" x14ac:dyDescent="0.3">
      <c r="A13245" t="s">
        <v>16338</v>
      </c>
      <c r="B13245" t="s">
        <v>15873</v>
      </c>
      <c r="C13245" t="s">
        <v>16336</v>
      </c>
      <c r="D13245" t="str">
        <f>+VLOOKUP(C13245,Param!K:L,2,FALSE)</f>
        <v>Orange Polska S.A.</v>
      </c>
      <c r="E13245">
        <v>29312015</v>
      </c>
      <c r="F13245" t="s">
        <v>8266</v>
      </c>
      <c r="G13245" t="s">
        <v>15876</v>
      </c>
      <c r="H13245" s="5">
        <v>24453.77</v>
      </c>
      <c r="I13245" s="5">
        <v>24453.766</v>
      </c>
      <c r="J13245" s="5">
        <v>4.0000000008149003E-3</v>
      </c>
      <c r="K13245" s="5">
        <v>24453.77</v>
      </c>
      <c r="L13245" s="5">
        <v>0</v>
      </c>
      <c r="M13245" t="str">
        <f>IF(ISERROR(VLOOKUP(A13245,'[1]Ecart validé'!$A:$A,1,FALSE)),Z13245,"Ecart Validé")</f>
        <v>valid</v>
      </c>
      <c r="R13245" t="s">
        <v>30</v>
      </c>
      <c r="X13245"/>
      <c r="Y13245"/>
      <c r="Z13245" t="s">
        <v>31</v>
      </c>
    </row>
    <row r="13246" spans="1:26" x14ac:dyDescent="0.3">
      <c r="A13246" t="s">
        <v>16339</v>
      </c>
      <c r="B13246" t="s">
        <v>15873</v>
      </c>
      <c r="C13246" t="s">
        <v>16336</v>
      </c>
      <c r="D13246" t="str">
        <f>+VLOOKUP(C13246,Param!K:L,2,FALSE)</f>
        <v>Orange Polska S.A.</v>
      </c>
      <c r="E13246">
        <v>29312015</v>
      </c>
      <c r="F13246" t="s">
        <v>8262</v>
      </c>
      <c r="G13246" t="s">
        <v>15876</v>
      </c>
      <c r="H13246" s="5">
        <v>21346.92</v>
      </c>
      <c r="I13246" s="5">
        <v>21346.921999999999</v>
      </c>
      <c r="J13246" s="5">
        <v>-2.0000000004074502E-3</v>
      </c>
      <c r="K13246" s="5">
        <v>21346.92</v>
      </c>
      <c r="L13246" s="5">
        <v>0</v>
      </c>
      <c r="M13246" t="str">
        <f>IF(ISERROR(VLOOKUP(A13246,'[1]Ecart validé'!$A:$A,1,FALSE)),Z13246,"Ecart Validé")</f>
        <v>valid</v>
      </c>
      <c r="R13246" t="s">
        <v>30</v>
      </c>
      <c r="X13246"/>
      <c r="Y13246"/>
      <c r="Z13246" t="s">
        <v>31</v>
      </c>
    </row>
    <row r="13247" spans="1:26" x14ac:dyDescent="0.3">
      <c r="A13247" t="s">
        <v>16340</v>
      </c>
      <c r="B13247" t="s">
        <v>15873</v>
      </c>
      <c r="C13247" t="s">
        <v>16341</v>
      </c>
      <c r="D13247" t="str">
        <f>+VLOOKUP(C13247,Param!K:L,2,FALSE)</f>
        <v>OTIS sp.  z o.o.</v>
      </c>
      <c r="E13247">
        <v>29272008</v>
      </c>
      <c r="F13247" t="s">
        <v>8260</v>
      </c>
      <c r="G13247" t="s">
        <v>15876</v>
      </c>
      <c r="H13247" s="5">
        <v>12478.34</v>
      </c>
      <c r="I13247" s="5">
        <v>12478.343999999999</v>
      </c>
      <c r="J13247" s="5">
        <v>-3.99999999899591E-3</v>
      </c>
      <c r="K13247" s="5">
        <v>12478.343999999999</v>
      </c>
      <c r="L13247" s="5">
        <v>-3.99999999899591E-3</v>
      </c>
      <c r="M13247" t="str">
        <f>IF(ISERROR(VLOOKUP(A13247,'[1]Ecart validé'!$A:$A,1,FALSE)),Z13247,"Ecart Validé")</f>
        <v>valid</v>
      </c>
      <c r="R13247" t="s">
        <v>30</v>
      </c>
      <c r="X13247"/>
      <c r="Y13247"/>
      <c r="Z13247" t="s">
        <v>31</v>
      </c>
    </row>
    <row r="13248" spans="1:26" x14ac:dyDescent="0.3">
      <c r="A13248" t="s">
        <v>16342</v>
      </c>
      <c r="B13248" t="s">
        <v>15873</v>
      </c>
      <c r="C13248" t="s">
        <v>16341</v>
      </c>
      <c r="D13248" t="str">
        <f>+VLOOKUP(C13248,Param!K:L,2,FALSE)</f>
        <v>OTIS sp.  z o.o.</v>
      </c>
      <c r="E13248">
        <v>29272008</v>
      </c>
      <c r="F13248" t="s">
        <v>8264</v>
      </c>
      <c r="G13248" t="s">
        <v>15876</v>
      </c>
      <c r="H13248" s="5">
        <v>24826.78</v>
      </c>
      <c r="I13248" s="5">
        <v>24826.777600000001</v>
      </c>
      <c r="J13248" s="5">
        <v>2.39999999757856E-3</v>
      </c>
      <c r="K13248" s="5">
        <v>24826.777600000001</v>
      </c>
      <c r="L13248" s="5">
        <v>2.39999999757856E-3</v>
      </c>
      <c r="M13248" t="str">
        <f>IF(ISERROR(VLOOKUP(A13248,'[1]Ecart validé'!$A:$A,1,FALSE)),Z13248,"Ecart Validé")</f>
        <v>valid</v>
      </c>
      <c r="R13248" t="s">
        <v>30</v>
      </c>
      <c r="X13248"/>
      <c r="Y13248"/>
      <c r="Z13248" t="s">
        <v>31</v>
      </c>
    </row>
    <row r="13249" spans="1:26" ht="72" x14ac:dyDescent="0.3">
      <c r="A13249" t="s">
        <v>16343</v>
      </c>
      <c r="B13249" t="s">
        <v>15873</v>
      </c>
      <c r="C13249" t="s">
        <v>16341</v>
      </c>
      <c r="D13249" t="str">
        <f>+VLOOKUP(C13249,Param!K:L,2,FALSE)</f>
        <v>OTIS sp.  z o.o.</v>
      </c>
      <c r="E13249">
        <v>29272008</v>
      </c>
      <c r="F13249" t="s">
        <v>8271</v>
      </c>
      <c r="G13249" t="s">
        <v>15876</v>
      </c>
      <c r="H13249" s="5">
        <v>60000</v>
      </c>
      <c r="J13249" s="5">
        <v>60000</v>
      </c>
      <c r="L13249" s="5">
        <v>60000</v>
      </c>
      <c r="M13249" t="str">
        <f>IF(ISERROR(VLOOKUP(A13249,'[1]Ecart validé'!$A:$A,1,FALSE)),Z13249,"Ecart Validé")</f>
        <v>issue</v>
      </c>
      <c r="N13249" t="s">
        <v>16344</v>
      </c>
      <c r="O13249" t="s">
        <v>16345</v>
      </c>
      <c r="P13249" t="s">
        <v>215</v>
      </c>
      <c r="Q13249" t="s">
        <v>16346</v>
      </c>
      <c r="S13249" t="s">
        <v>45</v>
      </c>
      <c r="T13249" t="s">
        <v>46</v>
      </c>
      <c r="U13249" s="13" t="s">
        <v>16347</v>
      </c>
      <c r="V13249" t="s">
        <v>60</v>
      </c>
      <c r="W13249" t="s">
        <v>61</v>
      </c>
      <c r="X13249"/>
      <c r="Y13249"/>
      <c r="Z13249" t="s">
        <v>88</v>
      </c>
    </row>
    <row r="13250" spans="1:26" x14ac:dyDescent="0.3">
      <c r="A13250" t="s">
        <v>16348</v>
      </c>
      <c r="B13250" t="s">
        <v>15873</v>
      </c>
      <c r="C13250" t="s">
        <v>16341</v>
      </c>
      <c r="D13250" t="str">
        <f>+VLOOKUP(C13250,Param!K:L,2,FALSE)</f>
        <v>OTIS sp.  z o.o.</v>
      </c>
      <c r="E13250">
        <v>29272008</v>
      </c>
      <c r="F13250" t="s">
        <v>8266</v>
      </c>
      <c r="G13250" t="s">
        <v>15876</v>
      </c>
      <c r="H13250" s="5">
        <v>95619.66</v>
      </c>
      <c r="I13250" s="5">
        <v>95619.656000000003</v>
      </c>
      <c r="J13250" s="5">
        <v>4.0000000008149003E-3</v>
      </c>
      <c r="K13250" s="5">
        <v>95619.656000000003</v>
      </c>
      <c r="L13250" s="5">
        <v>4.0000000008149003E-3</v>
      </c>
      <c r="M13250" t="str">
        <f>IF(ISERROR(VLOOKUP(A13250,'[1]Ecart validé'!$A:$A,1,FALSE)),Z13250,"Ecart Validé")</f>
        <v>valid</v>
      </c>
      <c r="R13250" t="s">
        <v>30</v>
      </c>
      <c r="X13250"/>
      <c r="Y13250"/>
      <c r="Z13250" t="s">
        <v>31</v>
      </c>
    </row>
    <row r="13251" spans="1:26" x14ac:dyDescent="0.3">
      <c r="A13251" t="s">
        <v>16349</v>
      </c>
      <c r="B13251" t="s">
        <v>15873</v>
      </c>
      <c r="C13251" t="s">
        <v>16341</v>
      </c>
      <c r="D13251" t="str">
        <f>+VLOOKUP(C13251,Param!K:L,2,FALSE)</f>
        <v>OTIS sp.  z o.o.</v>
      </c>
      <c r="E13251">
        <v>29272008</v>
      </c>
      <c r="F13251" t="s">
        <v>8262</v>
      </c>
      <c r="G13251" t="s">
        <v>15876</v>
      </c>
      <c r="H13251" s="5">
        <v>101685.58</v>
      </c>
      <c r="I13251" s="5">
        <v>101685.584</v>
      </c>
      <c r="J13251" s="5">
        <v>-4.0000000008149003E-3</v>
      </c>
      <c r="K13251" s="5">
        <v>101685.584</v>
      </c>
      <c r="L13251" s="5">
        <v>-4.0000000008149003E-3</v>
      </c>
      <c r="M13251" t="str">
        <f>IF(ISERROR(VLOOKUP(A13251,'[1]Ecart validé'!$A:$A,1,FALSE)),Z13251,"Ecart Validé")</f>
        <v>valid</v>
      </c>
      <c r="R13251" t="s">
        <v>30</v>
      </c>
      <c r="X13251"/>
      <c r="Y13251"/>
      <c r="Z13251" t="s">
        <v>31</v>
      </c>
    </row>
    <row r="13252" spans="1:26" x14ac:dyDescent="0.3">
      <c r="A13252" t="s">
        <v>16350</v>
      </c>
      <c r="B13252" t="s">
        <v>15873</v>
      </c>
      <c r="C13252" t="s">
        <v>16351</v>
      </c>
      <c r="D13252" t="str">
        <f>+VLOOKUP(C13252,Param!K:L,2,FALSE)</f>
        <v>Piwowar sp. z o.o</v>
      </c>
      <c r="E13252">
        <v>22005011</v>
      </c>
      <c r="F13252" t="s">
        <v>8260</v>
      </c>
      <c r="G13252" t="s">
        <v>15876</v>
      </c>
      <c r="H13252" s="5">
        <v>10764.43</v>
      </c>
      <c r="I13252" s="5">
        <v>10764.4256</v>
      </c>
      <c r="J13252" s="5">
        <v>4.399999999805E-3</v>
      </c>
      <c r="K13252" s="5">
        <v>10764.43</v>
      </c>
      <c r="L13252" s="5">
        <v>0</v>
      </c>
      <c r="M13252" t="str">
        <f>IF(ISERROR(VLOOKUP(A13252,'[1]Ecart validé'!$A:$A,1,FALSE)),Z13252,"Ecart Validé")</f>
        <v>valid</v>
      </c>
      <c r="R13252" t="s">
        <v>30</v>
      </c>
      <c r="X13252"/>
      <c r="Y13252"/>
      <c r="Z13252" t="s">
        <v>31</v>
      </c>
    </row>
    <row r="13253" spans="1:26" x14ac:dyDescent="0.3">
      <c r="A13253" t="s">
        <v>16352</v>
      </c>
      <c r="B13253" t="s">
        <v>15873</v>
      </c>
      <c r="C13253" t="s">
        <v>16351</v>
      </c>
      <c r="D13253" t="str">
        <f>+VLOOKUP(C13253,Param!K:L,2,FALSE)</f>
        <v>Piwowar sp. z o.o</v>
      </c>
      <c r="E13253">
        <v>22005011</v>
      </c>
      <c r="F13253" t="s">
        <v>8264</v>
      </c>
      <c r="G13253" t="s">
        <v>15876</v>
      </c>
      <c r="H13253" s="5">
        <v>75205.350000000006</v>
      </c>
      <c r="I13253" s="5">
        <v>75205.348800000007</v>
      </c>
      <c r="J13253" s="5">
        <v>1.19999999878928E-3</v>
      </c>
      <c r="K13253" s="5">
        <v>75205.350000000006</v>
      </c>
      <c r="L13253" s="5">
        <v>0</v>
      </c>
      <c r="M13253" t="str">
        <f>IF(ISERROR(VLOOKUP(A13253,'[1]Ecart validé'!$A:$A,1,FALSE)),Z13253,"Ecart Validé")</f>
        <v>valid</v>
      </c>
      <c r="R13253" t="s">
        <v>30</v>
      </c>
      <c r="X13253"/>
      <c r="Y13253"/>
      <c r="Z13253" t="s">
        <v>31</v>
      </c>
    </row>
    <row r="13254" spans="1:26" x14ac:dyDescent="0.3">
      <c r="A13254" t="s">
        <v>16353</v>
      </c>
      <c r="B13254" t="s">
        <v>15873</v>
      </c>
      <c r="C13254" t="s">
        <v>16351</v>
      </c>
      <c r="D13254" t="str">
        <f>+VLOOKUP(C13254,Param!K:L,2,FALSE)</f>
        <v>Piwowar sp. z o.o</v>
      </c>
      <c r="E13254">
        <v>22005011</v>
      </c>
      <c r="F13254" t="s">
        <v>8266</v>
      </c>
      <c r="G13254" t="s">
        <v>15876</v>
      </c>
      <c r="H13254" s="5">
        <v>78278.42</v>
      </c>
      <c r="I13254" s="5">
        <v>78278.421600000001</v>
      </c>
      <c r="J13254" s="5">
        <v>-1.6000000032363401E-3</v>
      </c>
      <c r="K13254" s="5">
        <v>78278.42</v>
      </c>
      <c r="L13254" s="5">
        <v>0</v>
      </c>
      <c r="M13254" t="str">
        <f>IF(ISERROR(VLOOKUP(A13254,'[1]Ecart validé'!$A:$A,1,FALSE)),Z13254,"Ecart Validé")</f>
        <v>valid</v>
      </c>
      <c r="R13254" t="s">
        <v>30</v>
      </c>
      <c r="Y13254"/>
      <c r="Z13254" t="s">
        <v>31</v>
      </c>
    </row>
    <row r="13255" spans="1:26" x14ac:dyDescent="0.3">
      <c r="A13255" t="s">
        <v>16354</v>
      </c>
      <c r="B13255" t="s">
        <v>15873</v>
      </c>
      <c r="C13255" t="s">
        <v>16351</v>
      </c>
      <c r="D13255" t="str">
        <f>+VLOOKUP(C13255,Param!K:L,2,FALSE)</f>
        <v>Piwowar sp. z o.o</v>
      </c>
      <c r="E13255">
        <v>22005011</v>
      </c>
      <c r="F13255" t="s">
        <v>8262</v>
      </c>
      <c r="G13255" t="s">
        <v>15876</v>
      </c>
      <c r="H13255" s="5">
        <v>23306.79</v>
      </c>
      <c r="I13255" s="5">
        <v>23306.793600000001</v>
      </c>
      <c r="J13255" s="5">
        <v>-3.6000000000058199E-3</v>
      </c>
      <c r="K13255" s="5">
        <v>23306.79</v>
      </c>
      <c r="L13255" s="5">
        <v>0</v>
      </c>
      <c r="M13255" t="str">
        <f>IF(ISERROR(VLOOKUP(A13255,'[1]Ecart validé'!$A:$A,1,FALSE)),Z13255,"Ecart Validé")</f>
        <v>valid</v>
      </c>
      <c r="R13255" t="s">
        <v>30</v>
      </c>
      <c r="Y13255"/>
      <c r="Z13255" t="s">
        <v>31</v>
      </c>
    </row>
    <row r="13256" spans="1:26" x14ac:dyDescent="0.3">
      <c r="A13256" t="s">
        <v>16355</v>
      </c>
      <c r="B13256" t="s">
        <v>15873</v>
      </c>
      <c r="C13256" t="s">
        <v>16356</v>
      </c>
      <c r="D13256" t="str">
        <f>+VLOOKUP(C13256,Param!K:L,2,FALSE)</f>
        <v>Pralnia Hevelius sp. z o.o.</v>
      </c>
      <c r="E13256">
        <v>20306007</v>
      </c>
      <c r="F13256" t="s">
        <v>8260</v>
      </c>
      <c r="G13256" t="s">
        <v>15876</v>
      </c>
      <c r="H13256" s="5">
        <v>5780.51</v>
      </c>
      <c r="I13256" s="5">
        <v>5780.5069999999996</v>
      </c>
      <c r="J13256" s="5">
        <v>3.00000000061118E-3</v>
      </c>
      <c r="K13256" s="5">
        <v>5780.51</v>
      </c>
      <c r="L13256" s="5">
        <v>0</v>
      </c>
      <c r="M13256" t="str">
        <f>IF(ISERROR(VLOOKUP(A13256,'[1]Ecart validé'!$A:$A,1,FALSE)),Z13256,"Ecart Validé")</f>
        <v>valid</v>
      </c>
      <c r="R13256" t="s">
        <v>30</v>
      </c>
      <c r="Y13256"/>
      <c r="Z13256" t="s">
        <v>31</v>
      </c>
    </row>
    <row r="13257" spans="1:26" x14ac:dyDescent="0.3">
      <c r="A13257" t="s">
        <v>16357</v>
      </c>
      <c r="B13257" t="s">
        <v>15873</v>
      </c>
      <c r="C13257" t="s">
        <v>16356</v>
      </c>
      <c r="D13257" t="str">
        <f>+VLOOKUP(C13257,Param!K:L,2,FALSE)</f>
        <v>Pralnia Hevelius sp. z o.o.</v>
      </c>
      <c r="E13257">
        <v>20306007</v>
      </c>
      <c r="F13257" t="s">
        <v>8264</v>
      </c>
      <c r="G13257" t="s">
        <v>15876</v>
      </c>
      <c r="H13257" s="5">
        <v>20131.580000000002</v>
      </c>
      <c r="I13257" s="5">
        <v>20131.580999999998</v>
      </c>
      <c r="J13257" s="5">
        <v>-9.9999999656574801E-4</v>
      </c>
      <c r="K13257" s="5">
        <v>20131.580000000002</v>
      </c>
      <c r="L13257" s="5">
        <v>0</v>
      </c>
      <c r="M13257" t="str">
        <f>IF(ISERROR(VLOOKUP(A13257,'[1]Ecart validé'!$A:$A,1,FALSE)),Z13257,"Ecart Validé")</f>
        <v>valid</v>
      </c>
      <c r="R13257" t="s">
        <v>30</v>
      </c>
      <c r="Y13257"/>
      <c r="Z13257" t="s">
        <v>31</v>
      </c>
    </row>
    <row r="13258" spans="1:26" x14ac:dyDescent="0.3">
      <c r="A13258" t="s">
        <v>16358</v>
      </c>
      <c r="B13258" t="s">
        <v>15873</v>
      </c>
      <c r="C13258" t="s">
        <v>16356</v>
      </c>
      <c r="D13258" t="str">
        <f>+VLOOKUP(C13258,Param!K:L,2,FALSE)</f>
        <v>Pralnia Hevelius sp. z o.o.</v>
      </c>
      <c r="E13258">
        <v>20306007</v>
      </c>
      <c r="F13258" t="s">
        <v>8266</v>
      </c>
      <c r="G13258" t="s">
        <v>15876</v>
      </c>
      <c r="H13258" s="5">
        <v>14148.54</v>
      </c>
      <c r="I13258" s="5">
        <v>14148.544</v>
      </c>
      <c r="J13258" s="5">
        <v>-3.99999999899591E-3</v>
      </c>
      <c r="K13258" s="5">
        <v>14148.54</v>
      </c>
      <c r="L13258" s="5">
        <v>0</v>
      </c>
      <c r="M13258" t="str">
        <f>IF(ISERROR(VLOOKUP(A13258,'[1]Ecart validé'!$A:$A,1,FALSE)),Z13258,"Ecart Validé")</f>
        <v>valid</v>
      </c>
      <c r="R13258" t="s">
        <v>30</v>
      </c>
      <c r="Y13258"/>
      <c r="Z13258" t="s">
        <v>31</v>
      </c>
    </row>
    <row r="13259" spans="1:26" x14ac:dyDescent="0.3">
      <c r="A13259" t="s">
        <v>16359</v>
      </c>
      <c r="B13259" t="s">
        <v>15873</v>
      </c>
      <c r="C13259" t="s">
        <v>16356</v>
      </c>
      <c r="D13259" t="str">
        <f>+VLOOKUP(C13259,Param!K:L,2,FALSE)</f>
        <v>Pralnia Hevelius sp. z o.o.</v>
      </c>
      <c r="E13259">
        <v>20306007</v>
      </c>
      <c r="F13259" t="s">
        <v>8262</v>
      </c>
      <c r="G13259" t="s">
        <v>15876</v>
      </c>
      <c r="H13259" s="5">
        <v>9491.25</v>
      </c>
      <c r="I13259" s="5">
        <v>9491.2450000000008</v>
      </c>
      <c r="J13259" s="5">
        <v>4.9999999991996403E-3</v>
      </c>
      <c r="K13259" s="5">
        <v>9491.25</v>
      </c>
      <c r="L13259" s="5">
        <v>0</v>
      </c>
      <c r="M13259" t="str">
        <f>IF(ISERROR(VLOOKUP(A13259,'[1]Ecart validé'!$A:$A,1,FALSE)),Z13259,"Ecart Validé")</f>
        <v>valid</v>
      </c>
      <c r="R13259" t="s">
        <v>30</v>
      </c>
      <c r="Y13259"/>
      <c r="Z13259" t="s">
        <v>31</v>
      </c>
    </row>
    <row r="13260" spans="1:26" x14ac:dyDescent="0.3">
      <c r="A13260" t="s">
        <v>16360</v>
      </c>
      <c r="B13260" t="s">
        <v>15873</v>
      </c>
      <c r="C13260" t="s">
        <v>16361</v>
      </c>
      <c r="D13260" t="str">
        <f>+VLOOKUP(C13260,Param!K:L,2,FALSE)</f>
        <v>Pralnia Kroso sp.  z o.o. sp. k.</v>
      </c>
      <c r="E13260" t="s">
        <v>16362</v>
      </c>
      <c r="F13260" t="s">
        <v>8260</v>
      </c>
      <c r="G13260" t="s">
        <v>15876</v>
      </c>
      <c r="H13260" s="5">
        <v>3781.65</v>
      </c>
      <c r="I13260" s="5">
        <v>3781.6469999999999</v>
      </c>
      <c r="J13260" s="5">
        <v>3.0000000001564301E-3</v>
      </c>
      <c r="K13260" s="5">
        <v>3781.65</v>
      </c>
      <c r="L13260" s="5">
        <v>0</v>
      </c>
      <c r="M13260" t="str">
        <f>IF(ISERROR(VLOOKUP(A13260,'[1]Ecart validé'!$A:$A,1,FALSE)),Z13260,"Ecart Validé")</f>
        <v>valid</v>
      </c>
      <c r="R13260" t="s">
        <v>30</v>
      </c>
      <c r="Y13260"/>
      <c r="Z13260" t="s">
        <v>31</v>
      </c>
    </row>
    <row r="13261" spans="1:26" x14ac:dyDescent="0.3">
      <c r="A13261" t="s">
        <v>16363</v>
      </c>
      <c r="B13261" t="s">
        <v>15873</v>
      </c>
      <c r="C13261" t="s">
        <v>16361</v>
      </c>
      <c r="D13261" t="str">
        <f>+VLOOKUP(C13261,Param!K:L,2,FALSE)</f>
        <v>Pralnia Kroso sp.  z o.o. sp. k.</v>
      </c>
      <c r="E13261" t="s">
        <v>16362</v>
      </c>
      <c r="F13261" t="s">
        <v>8262</v>
      </c>
      <c r="G13261" t="s">
        <v>15876</v>
      </c>
      <c r="H13261" s="5">
        <v>7652.46</v>
      </c>
      <c r="I13261" s="5">
        <v>7652.4620000000004</v>
      </c>
      <c r="J13261" s="5">
        <v>-2.0000000004074502E-3</v>
      </c>
      <c r="K13261" s="5">
        <v>7652.46</v>
      </c>
      <c r="L13261" s="5">
        <v>0</v>
      </c>
      <c r="M13261" t="str">
        <f>IF(ISERROR(VLOOKUP(A13261,'[1]Ecart validé'!$A:$A,1,FALSE)),Z13261,"Ecart Validé")</f>
        <v>valid</v>
      </c>
      <c r="R13261" t="s">
        <v>30</v>
      </c>
      <c r="Y13261"/>
      <c r="Z13261" t="s">
        <v>31</v>
      </c>
    </row>
    <row r="13262" spans="1:26" x14ac:dyDescent="0.3">
      <c r="A13262" t="s">
        <v>16364</v>
      </c>
      <c r="B13262" t="s">
        <v>15873</v>
      </c>
      <c r="C13262" t="s">
        <v>16361</v>
      </c>
      <c r="D13262" t="str">
        <f>+VLOOKUP(C13262,Param!K:L,2,FALSE)</f>
        <v>Pralnia Kroso sp.  z o.o. sp. k.</v>
      </c>
      <c r="E13262" t="s">
        <v>16362</v>
      </c>
      <c r="F13262" t="s">
        <v>8264</v>
      </c>
      <c r="G13262" t="s">
        <v>15876</v>
      </c>
      <c r="H13262" s="5">
        <v>24904.2</v>
      </c>
      <c r="I13262" s="5">
        <v>24904.204000000002</v>
      </c>
      <c r="J13262" s="5">
        <v>-4.0000000008149003E-3</v>
      </c>
      <c r="K13262" s="5">
        <v>24904.2</v>
      </c>
      <c r="L13262" s="5">
        <v>0</v>
      </c>
      <c r="M13262" t="str">
        <f>IF(ISERROR(VLOOKUP(A13262,'[1]Ecart validé'!$A:$A,1,FALSE)),Z13262,"Ecart Validé")</f>
        <v>valid</v>
      </c>
      <c r="R13262" t="s">
        <v>30</v>
      </c>
      <c r="Y13262"/>
      <c r="Z13262" t="s">
        <v>31</v>
      </c>
    </row>
    <row r="13263" spans="1:26" x14ac:dyDescent="0.3">
      <c r="A13263" t="s">
        <v>16365</v>
      </c>
      <c r="B13263" t="s">
        <v>15873</v>
      </c>
      <c r="C13263" t="s">
        <v>16361</v>
      </c>
      <c r="D13263" t="str">
        <f>+VLOOKUP(C13263,Param!K:L,2,FALSE)</f>
        <v>Pralnia Kroso sp.  z o.o. sp. k.</v>
      </c>
      <c r="E13263" t="s">
        <v>16362</v>
      </c>
      <c r="F13263" t="s">
        <v>8266</v>
      </c>
      <c r="G13263" t="s">
        <v>15876</v>
      </c>
      <c r="H13263" s="5">
        <v>17973.25</v>
      </c>
      <c r="I13263" s="5">
        <v>17973.253000000001</v>
      </c>
      <c r="J13263" s="5">
        <v>-3.00000000061118E-3</v>
      </c>
      <c r="K13263" s="5">
        <v>17973.25</v>
      </c>
      <c r="L13263" s="5">
        <v>0</v>
      </c>
      <c r="M13263" t="str">
        <f>IF(ISERROR(VLOOKUP(A13263,'[1]Ecart validé'!$A:$A,1,FALSE)),Z13263,"Ecart Validé")</f>
        <v>valid</v>
      </c>
      <c r="R13263" t="s">
        <v>30</v>
      </c>
      <c r="Y13263"/>
      <c r="Z13263" t="s">
        <v>31</v>
      </c>
    </row>
    <row r="13264" spans="1:26" x14ac:dyDescent="0.3">
      <c r="A13264" t="s">
        <v>16366</v>
      </c>
      <c r="B13264" t="s">
        <v>15873</v>
      </c>
      <c r="C13264" t="s">
        <v>16367</v>
      </c>
      <c r="D13264" t="str">
        <f>+VLOOKUP(C13264,Param!K:L,2,FALSE)</f>
        <v xml:space="preserve">Prawol A.Wolska,J.Wolski </v>
      </c>
      <c r="E13264">
        <v>24005003</v>
      </c>
      <c r="F13264" t="s">
        <v>8260</v>
      </c>
      <c r="G13264" t="s">
        <v>15876</v>
      </c>
      <c r="H13264" s="5">
        <v>8319.92</v>
      </c>
      <c r="I13264" s="5">
        <v>8319.92</v>
      </c>
      <c r="J13264" s="5">
        <v>0</v>
      </c>
      <c r="K13264" s="5">
        <v>8319.92</v>
      </c>
      <c r="L13264" s="5">
        <v>0</v>
      </c>
      <c r="M13264" t="str">
        <f>IF(ISERROR(VLOOKUP(A13264,'[1]Ecart validé'!$A:$A,1,FALSE)),Z13264,"Ecart Validé")</f>
        <v>valid</v>
      </c>
      <c r="R13264" t="s">
        <v>30</v>
      </c>
      <c r="Y13264"/>
      <c r="Z13264" t="s">
        <v>31</v>
      </c>
    </row>
    <row r="13265" spans="1:26" x14ac:dyDescent="0.3">
      <c r="A13265" t="s">
        <v>16368</v>
      </c>
      <c r="B13265" t="s">
        <v>15873</v>
      </c>
      <c r="C13265" t="s">
        <v>16367</v>
      </c>
      <c r="D13265" t="str">
        <f>+VLOOKUP(C13265,Param!K:L,2,FALSE)</f>
        <v xml:space="preserve">Prawol A.Wolska,J.Wolski </v>
      </c>
      <c r="E13265">
        <v>24005003</v>
      </c>
      <c r="F13265" t="s">
        <v>8262</v>
      </c>
      <c r="G13265" t="s">
        <v>15876</v>
      </c>
      <c r="H13265" s="5">
        <v>17567.04</v>
      </c>
      <c r="I13265" s="5">
        <v>17567.04</v>
      </c>
      <c r="J13265" s="5">
        <v>0</v>
      </c>
      <c r="K13265" s="5">
        <v>17567.04</v>
      </c>
      <c r="L13265" s="5">
        <v>0</v>
      </c>
      <c r="M13265" t="str">
        <f>IF(ISERROR(VLOOKUP(A13265,'[1]Ecart validé'!$A:$A,1,FALSE)),Z13265,"Ecart Validé")</f>
        <v>valid</v>
      </c>
      <c r="R13265" t="s">
        <v>30</v>
      </c>
      <c r="Y13265"/>
      <c r="Z13265" t="s">
        <v>31</v>
      </c>
    </row>
    <row r="13266" spans="1:26" x14ac:dyDescent="0.3">
      <c r="A13266" t="s">
        <v>16369</v>
      </c>
      <c r="B13266" t="s">
        <v>15873</v>
      </c>
      <c r="C13266" t="s">
        <v>16367</v>
      </c>
      <c r="D13266" t="str">
        <f>+VLOOKUP(C13266,Param!K:L,2,FALSE)</f>
        <v xml:space="preserve">Prawol A.Wolska,J.Wolski </v>
      </c>
      <c r="E13266">
        <v>24005003</v>
      </c>
      <c r="F13266" t="s">
        <v>8264</v>
      </c>
      <c r="G13266" t="s">
        <v>15876</v>
      </c>
      <c r="H13266" s="5">
        <v>47619.839999999997</v>
      </c>
      <c r="I13266" s="5">
        <v>47619.839999999997</v>
      </c>
      <c r="J13266" s="5">
        <v>0</v>
      </c>
      <c r="K13266" s="5">
        <v>47619.839999999997</v>
      </c>
      <c r="L13266" s="5">
        <v>0</v>
      </c>
      <c r="M13266" t="str">
        <f>IF(ISERROR(VLOOKUP(A13266,'[1]Ecart validé'!$A:$A,1,FALSE)),Z13266,"Ecart Validé")</f>
        <v>valid</v>
      </c>
      <c r="R13266" t="s">
        <v>30</v>
      </c>
      <c r="Y13266"/>
      <c r="Z13266" t="s">
        <v>31</v>
      </c>
    </row>
    <row r="13267" spans="1:26" x14ac:dyDescent="0.3">
      <c r="A13267" t="s">
        <v>16370</v>
      </c>
      <c r="B13267" t="s">
        <v>15873</v>
      </c>
      <c r="C13267" t="s">
        <v>16367</v>
      </c>
      <c r="D13267" t="str">
        <f>+VLOOKUP(C13267,Param!K:L,2,FALSE)</f>
        <v xml:space="preserve">Prawol A.Wolska,J.Wolski </v>
      </c>
      <c r="E13267">
        <v>24005003</v>
      </c>
      <c r="F13267" t="s">
        <v>8266</v>
      </c>
      <c r="G13267" t="s">
        <v>15876</v>
      </c>
      <c r="H13267" s="5">
        <v>48026.96</v>
      </c>
      <c r="I13267" s="5">
        <v>48026.96</v>
      </c>
      <c r="J13267" s="5">
        <v>0</v>
      </c>
      <c r="K13267" s="5">
        <v>48026.96</v>
      </c>
      <c r="L13267" s="5">
        <v>0</v>
      </c>
      <c r="M13267" t="str">
        <f>IF(ISERROR(VLOOKUP(A13267,'[1]Ecart validé'!$A:$A,1,FALSE)),Z13267,"Ecart Validé")</f>
        <v>valid</v>
      </c>
      <c r="R13267" t="s">
        <v>30</v>
      </c>
      <c r="Y13267"/>
      <c r="Z13267" t="s">
        <v>31</v>
      </c>
    </row>
    <row r="13268" spans="1:26" x14ac:dyDescent="0.3">
      <c r="A13268" t="s">
        <v>16371</v>
      </c>
      <c r="B13268" t="s">
        <v>15873</v>
      </c>
      <c r="C13268" t="s">
        <v>16372</v>
      </c>
      <c r="D13268" t="str">
        <f>+VLOOKUP(C13268,Param!K:L,2,FALSE)</f>
        <v>Praxima Krakpol sp. z o.o.</v>
      </c>
      <c r="E13268">
        <v>24005006</v>
      </c>
      <c r="F13268" t="s">
        <v>8260</v>
      </c>
      <c r="G13268" t="s">
        <v>15876</v>
      </c>
      <c r="H13268" s="5">
        <v>8413.61</v>
      </c>
      <c r="I13268" s="5">
        <v>8413.6144000000004</v>
      </c>
      <c r="J13268" s="5">
        <v>-4.399999999805E-3</v>
      </c>
      <c r="K13268" s="5">
        <v>8413.61</v>
      </c>
      <c r="L13268" s="5">
        <v>0</v>
      </c>
      <c r="M13268" t="str">
        <f>IF(ISERROR(VLOOKUP(A13268,'[1]Ecart validé'!$A:$A,1,FALSE)),Z13268,"Ecart Validé")</f>
        <v>valid</v>
      </c>
      <c r="R13268" t="s">
        <v>30</v>
      </c>
      <c r="Y13268"/>
      <c r="Z13268" t="s">
        <v>31</v>
      </c>
    </row>
    <row r="13269" spans="1:26" x14ac:dyDescent="0.3">
      <c r="A13269" t="s">
        <v>16373</v>
      </c>
      <c r="B13269" t="s">
        <v>15873</v>
      </c>
      <c r="C13269" t="s">
        <v>16372</v>
      </c>
      <c r="D13269" t="str">
        <f>+VLOOKUP(C13269,Param!K:L,2,FALSE)</f>
        <v>Praxima Krakpol sp. z o.o.</v>
      </c>
      <c r="E13269">
        <v>24005006</v>
      </c>
      <c r="F13269" t="s">
        <v>8262</v>
      </c>
      <c r="G13269" t="s">
        <v>15876</v>
      </c>
      <c r="H13269" s="5">
        <v>13553.74</v>
      </c>
      <c r="I13269" s="5">
        <v>13553.7392</v>
      </c>
      <c r="J13269" s="5">
        <v>7.9999999979918303E-4</v>
      </c>
      <c r="K13269" s="5">
        <v>13553.74</v>
      </c>
      <c r="L13269" s="5">
        <v>0</v>
      </c>
      <c r="M13269" t="str">
        <f>IF(ISERROR(VLOOKUP(A13269,'[1]Ecart validé'!$A:$A,1,FALSE)),Z13269,"Ecart Validé")</f>
        <v>valid</v>
      </c>
      <c r="R13269" t="s">
        <v>30</v>
      </c>
      <c r="Y13269"/>
      <c r="Z13269" t="s">
        <v>31</v>
      </c>
    </row>
    <row r="13270" spans="1:26" x14ac:dyDescent="0.3">
      <c r="A13270" t="s">
        <v>16374</v>
      </c>
      <c r="B13270" t="s">
        <v>15873</v>
      </c>
      <c r="C13270" t="s">
        <v>16372</v>
      </c>
      <c r="D13270" t="str">
        <f>+VLOOKUP(C13270,Param!K:L,2,FALSE)</f>
        <v>Praxima Krakpol sp. z o.o.</v>
      </c>
      <c r="E13270">
        <v>24005006</v>
      </c>
      <c r="F13270" t="s">
        <v>8264</v>
      </c>
      <c r="G13270" t="s">
        <v>15876</v>
      </c>
      <c r="H13270" s="5">
        <v>39788</v>
      </c>
      <c r="I13270" s="5">
        <v>39787.997600000002</v>
      </c>
      <c r="J13270" s="5">
        <v>2.39999999757856E-3</v>
      </c>
      <c r="K13270" s="5">
        <v>39788</v>
      </c>
      <c r="L13270" s="5">
        <v>0</v>
      </c>
      <c r="M13270" t="str">
        <f>IF(ISERROR(VLOOKUP(A13270,'[1]Ecart validé'!$A:$A,1,FALSE)),Z13270,"Ecart Validé")</f>
        <v>valid</v>
      </c>
      <c r="R13270" t="s">
        <v>30</v>
      </c>
      <c r="Y13270"/>
      <c r="Z13270" t="s">
        <v>31</v>
      </c>
    </row>
    <row r="13271" spans="1:26" x14ac:dyDescent="0.3">
      <c r="A13271" t="s">
        <v>16375</v>
      </c>
      <c r="B13271" t="s">
        <v>15873</v>
      </c>
      <c r="C13271" t="s">
        <v>16372</v>
      </c>
      <c r="D13271" t="str">
        <f>+VLOOKUP(C13271,Param!K:L,2,FALSE)</f>
        <v>Praxima Krakpol sp. z o.o.</v>
      </c>
      <c r="E13271">
        <v>24005006</v>
      </c>
      <c r="F13271" t="s">
        <v>8266</v>
      </c>
      <c r="G13271" t="s">
        <v>15876</v>
      </c>
      <c r="H13271" s="5">
        <v>30983.46</v>
      </c>
      <c r="I13271" s="5">
        <v>30983.4552</v>
      </c>
      <c r="J13271" s="5">
        <v>4.7999999987950997E-3</v>
      </c>
      <c r="K13271" s="5">
        <v>30983.46</v>
      </c>
      <c r="L13271" s="5">
        <v>0</v>
      </c>
      <c r="M13271" t="str">
        <f>IF(ISERROR(VLOOKUP(A13271,'[1]Ecart validé'!$A:$A,1,FALSE)),Z13271,"Ecart Validé")</f>
        <v>valid</v>
      </c>
      <c r="R13271" t="s">
        <v>30</v>
      </c>
      <c r="Y13271"/>
      <c r="Z13271" t="s">
        <v>31</v>
      </c>
    </row>
    <row r="13272" spans="1:26" x14ac:dyDescent="0.3">
      <c r="A13272" t="s">
        <v>16376</v>
      </c>
      <c r="B13272" t="s">
        <v>15873</v>
      </c>
      <c r="C13272" t="s">
        <v>16377</v>
      </c>
      <c r="D13272" t="str">
        <f>+VLOOKUP(C13272,Param!K:L,2,FALSE)</f>
        <v>Profil Krupa sp.  z o.o.</v>
      </c>
      <c r="E13272" t="s">
        <v>16378</v>
      </c>
      <c r="F13272" t="s">
        <v>8260</v>
      </c>
      <c r="G13272" t="s">
        <v>15876</v>
      </c>
      <c r="H13272" s="5">
        <v>8174.74</v>
      </c>
      <c r="I13272" s="5">
        <v>8174.74</v>
      </c>
      <c r="J13272" s="5">
        <v>0</v>
      </c>
      <c r="K13272" s="5">
        <v>8174.74</v>
      </c>
      <c r="L13272" s="5">
        <v>0</v>
      </c>
      <c r="M13272" t="str">
        <f>IF(ISERROR(VLOOKUP(A13272,'[1]Ecart validé'!$A:$A,1,FALSE)),Z13272,"Ecart Validé")</f>
        <v>valid</v>
      </c>
      <c r="R13272" t="s">
        <v>30</v>
      </c>
      <c r="Y13272"/>
      <c r="Z13272" t="s">
        <v>31</v>
      </c>
    </row>
    <row r="13273" spans="1:26" x14ac:dyDescent="0.3">
      <c r="A13273" t="s">
        <v>16379</v>
      </c>
      <c r="B13273" t="s">
        <v>15873</v>
      </c>
      <c r="C13273" t="s">
        <v>16377</v>
      </c>
      <c r="D13273" t="str">
        <f>+VLOOKUP(C13273,Param!K:L,2,FALSE)</f>
        <v>Profil Krupa sp.  z o.o.</v>
      </c>
      <c r="E13273" t="s">
        <v>16378</v>
      </c>
      <c r="F13273" t="s">
        <v>8262</v>
      </c>
      <c r="G13273" t="s">
        <v>15876</v>
      </c>
      <c r="H13273" s="5">
        <v>27879.54</v>
      </c>
      <c r="I13273" s="5">
        <v>27879.54</v>
      </c>
      <c r="J13273" s="5">
        <v>0</v>
      </c>
      <c r="K13273" s="5">
        <v>27879.54</v>
      </c>
      <c r="L13273" s="5">
        <v>0</v>
      </c>
      <c r="M13273" t="str">
        <f>IF(ISERROR(VLOOKUP(A13273,'[1]Ecart validé'!$A:$A,1,FALSE)),Z13273,"Ecart Validé")</f>
        <v>valid</v>
      </c>
      <c r="R13273" t="s">
        <v>30</v>
      </c>
      <c r="Y13273"/>
      <c r="Z13273" t="s">
        <v>31</v>
      </c>
    </row>
    <row r="13274" spans="1:26" x14ac:dyDescent="0.3">
      <c r="A13274" t="s">
        <v>16380</v>
      </c>
      <c r="B13274" t="s">
        <v>15873</v>
      </c>
      <c r="C13274" t="s">
        <v>16377</v>
      </c>
      <c r="D13274" t="str">
        <f>+VLOOKUP(C13274,Param!K:L,2,FALSE)</f>
        <v>Profil Krupa sp.  z o.o.</v>
      </c>
      <c r="E13274" t="s">
        <v>16378</v>
      </c>
      <c r="F13274" t="s">
        <v>8264</v>
      </c>
      <c r="G13274" t="s">
        <v>15876</v>
      </c>
      <c r="H13274" s="5">
        <v>5379.66</v>
      </c>
      <c r="I13274" s="5">
        <v>5379.66</v>
      </c>
      <c r="J13274" s="5">
        <v>0</v>
      </c>
      <c r="K13274" s="5">
        <v>5379.66</v>
      </c>
      <c r="L13274" s="5">
        <v>0</v>
      </c>
      <c r="M13274" t="str">
        <f>IF(ISERROR(VLOOKUP(A13274,'[1]Ecart validé'!$A:$A,1,FALSE)),Z13274,"Ecart Validé")</f>
        <v>valid</v>
      </c>
      <c r="R13274" t="s">
        <v>30</v>
      </c>
      <c r="Y13274"/>
      <c r="Z13274" t="s">
        <v>31</v>
      </c>
    </row>
    <row r="13275" spans="1:26" x14ac:dyDescent="0.3">
      <c r="A13275" t="s">
        <v>16381</v>
      </c>
      <c r="B13275" t="s">
        <v>15873</v>
      </c>
      <c r="C13275" t="s">
        <v>16377</v>
      </c>
      <c r="D13275" t="str">
        <f>+VLOOKUP(C13275,Param!K:L,2,FALSE)</f>
        <v>Profil Krupa sp.  z o.o.</v>
      </c>
      <c r="E13275" t="s">
        <v>16378</v>
      </c>
      <c r="F13275" t="s">
        <v>8266</v>
      </c>
      <c r="G13275" t="s">
        <v>15876</v>
      </c>
      <c r="H13275" s="5">
        <v>25764.58</v>
      </c>
      <c r="I13275" s="5">
        <v>25764.576000000001</v>
      </c>
      <c r="J13275" s="5">
        <v>4.0000000008149003E-3</v>
      </c>
      <c r="K13275" s="5">
        <v>25764.58</v>
      </c>
      <c r="L13275" s="5">
        <v>0</v>
      </c>
      <c r="M13275" t="str">
        <f>IF(ISERROR(VLOOKUP(A13275,'[1]Ecart validé'!$A:$A,1,FALSE)),Z13275,"Ecart Validé")</f>
        <v>valid</v>
      </c>
      <c r="R13275" t="s">
        <v>30</v>
      </c>
      <c r="Y13275"/>
      <c r="Z13275" t="s">
        <v>31</v>
      </c>
    </row>
    <row r="13276" spans="1:26" x14ac:dyDescent="0.3">
      <c r="A13276" t="s">
        <v>16382</v>
      </c>
      <c r="B13276" t="s">
        <v>15873</v>
      </c>
      <c r="C13276" t="s">
        <v>16383</v>
      </c>
      <c r="D13276" t="str">
        <f>+VLOOKUP(C13276,Param!K:L,2,FALSE)</f>
        <v>QUALITY HOTEL SUPPLY sp.  z o.o.</v>
      </c>
      <c r="E13276" t="s">
        <v>16384</v>
      </c>
      <c r="F13276" t="s">
        <v>8260</v>
      </c>
      <c r="G13276" t="s">
        <v>15876</v>
      </c>
      <c r="H13276" s="5">
        <v>5239.5200000000004</v>
      </c>
      <c r="I13276" s="5">
        <v>5239.5200000000004</v>
      </c>
      <c r="J13276" s="5">
        <v>0</v>
      </c>
      <c r="K13276" s="5">
        <v>5239.5200000000004</v>
      </c>
      <c r="L13276" s="5">
        <v>0</v>
      </c>
      <c r="M13276" t="str">
        <f>IF(ISERROR(VLOOKUP(A13276,'[1]Ecart validé'!$A:$A,1,FALSE)),Z13276,"Ecart Validé")</f>
        <v>valid</v>
      </c>
      <c r="R13276" t="s">
        <v>30</v>
      </c>
      <c r="Y13276"/>
      <c r="Z13276" t="s">
        <v>31</v>
      </c>
    </row>
    <row r="13277" spans="1:26" x14ac:dyDescent="0.3">
      <c r="A13277" t="s">
        <v>16385</v>
      </c>
      <c r="B13277" t="s">
        <v>15873</v>
      </c>
      <c r="C13277" t="s">
        <v>16383</v>
      </c>
      <c r="D13277" t="str">
        <f>+VLOOKUP(C13277,Param!K:L,2,FALSE)</f>
        <v>QUALITY HOTEL SUPPLY sp.  z o.o.</v>
      </c>
      <c r="E13277" t="s">
        <v>16384</v>
      </c>
      <c r="F13277" t="s">
        <v>8262</v>
      </c>
      <c r="G13277" t="s">
        <v>15876</v>
      </c>
      <c r="H13277" s="5">
        <v>9045.44</v>
      </c>
      <c r="I13277" s="5">
        <v>9045.44</v>
      </c>
      <c r="J13277" s="5">
        <v>0</v>
      </c>
      <c r="K13277" s="5">
        <v>9045.44</v>
      </c>
      <c r="L13277" s="5">
        <v>0</v>
      </c>
      <c r="M13277" t="str">
        <f>IF(ISERROR(VLOOKUP(A13277,'[1]Ecart validé'!$A:$A,1,FALSE)),Z13277,"Ecart Validé")</f>
        <v>valid</v>
      </c>
      <c r="R13277" t="s">
        <v>30</v>
      </c>
      <c r="Y13277"/>
      <c r="Z13277" t="s">
        <v>31</v>
      </c>
    </row>
    <row r="13278" spans="1:26" x14ac:dyDescent="0.3">
      <c r="A13278" t="s">
        <v>16386</v>
      </c>
      <c r="B13278" t="s">
        <v>15873</v>
      </c>
      <c r="C13278" t="s">
        <v>16383</v>
      </c>
      <c r="D13278" t="str">
        <f>+VLOOKUP(C13278,Param!K:L,2,FALSE)</f>
        <v>QUALITY HOTEL SUPPLY sp.  z o.o.</v>
      </c>
      <c r="E13278" t="s">
        <v>16384</v>
      </c>
      <c r="F13278" t="s">
        <v>8264</v>
      </c>
      <c r="G13278" t="s">
        <v>15876</v>
      </c>
      <c r="H13278" s="5">
        <v>32550.400000000001</v>
      </c>
      <c r="I13278" s="5">
        <v>32550.400000000001</v>
      </c>
      <c r="J13278" s="5">
        <v>0</v>
      </c>
      <c r="K13278" s="5">
        <v>32550.400000000001</v>
      </c>
      <c r="L13278" s="5">
        <v>0</v>
      </c>
      <c r="M13278" t="str">
        <f>IF(ISERROR(VLOOKUP(A13278,'[1]Ecart validé'!$A:$A,1,FALSE)),Z13278,"Ecart Validé")</f>
        <v>valid</v>
      </c>
      <c r="R13278" t="s">
        <v>30</v>
      </c>
      <c r="Y13278"/>
      <c r="Z13278" t="s">
        <v>31</v>
      </c>
    </row>
    <row r="13279" spans="1:26" x14ac:dyDescent="0.3">
      <c r="A13279" t="s">
        <v>16387</v>
      </c>
      <c r="B13279" t="s">
        <v>15873</v>
      </c>
      <c r="C13279" t="s">
        <v>16383</v>
      </c>
      <c r="D13279" t="str">
        <f>+VLOOKUP(C13279,Param!K:L,2,FALSE)</f>
        <v>QUALITY HOTEL SUPPLY sp.  z o.o.</v>
      </c>
      <c r="E13279" t="s">
        <v>16384</v>
      </c>
      <c r="F13279" t="s">
        <v>8266</v>
      </c>
      <c r="G13279" t="s">
        <v>15876</v>
      </c>
      <c r="H13279" s="5">
        <v>24064.080000000002</v>
      </c>
      <c r="I13279" s="5">
        <v>24064.080000000002</v>
      </c>
      <c r="J13279" s="5">
        <v>0</v>
      </c>
      <c r="K13279" s="5">
        <v>24064.080000000002</v>
      </c>
      <c r="L13279" s="5">
        <v>0</v>
      </c>
      <c r="M13279" t="str">
        <f>IF(ISERROR(VLOOKUP(A13279,'[1]Ecart validé'!$A:$A,1,FALSE)),Z13279,"Ecart Validé")</f>
        <v>valid</v>
      </c>
      <c r="R13279" t="s">
        <v>30</v>
      </c>
      <c r="Y13279"/>
      <c r="Z13279" t="s">
        <v>31</v>
      </c>
    </row>
    <row r="13280" spans="1:26" x14ac:dyDescent="0.3">
      <c r="A13280" t="s">
        <v>16388</v>
      </c>
      <c r="B13280" t="s">
        <v>15873</v>
      </c>
      <c r="C13280" t="s">
        <v>16383</v>
      </c>
      <c r="D13280" t="str">
        <f>+VLOOKUP(C13280,Param!K:L,2,FALSE)</f>
        <v>QUALITY HOTEL SUPPLY sp.  z o.o.</v>
      </c>
      <c r="E13280" t="s">
        <v>16389</v>
      </c>
      <c r="F13280" t="s">
        <v>8260</v>
      </c>
      <c r="G13280" t="s">
        <v>15876</v>
      </c>
      <c r="H13280" s="5">
        <v>705.04</v>
      </c>
      <c r="I13280" s="5">
        <v>705.04</v>
      </c>
      <c r="J13280" s="5">
        <v>0</v>
      </c>
      <c r="K13280" s="5">
        <v>705.04</v>
      </c>
      <c r="L13280" s="5">
        <v>0</v>
      </c>
      <c r="M13280" t="str">
        <f>IF(ISERROR(VLOOKUP(A13280,'[1]Ecart validé'!$A:$A,1,FALSE)),Z13280,"Ecart Validé")</f>
        <v>valid</v>
      </c>
      <c r="R13280" t="s">
        <v>30</v>
      </c>
      <c r="Y13280"/>
      <c r="Z13280" t="s">
        <v>31</v>
      </c>
    </row>
    <row r="13281" spans="1:26" x14ac:dyDescent="0.3">
      <c r="A13281" t="s">
        <v>16390</v>
      </c>
      <c r="B13281" t="s">
        <v>15873</v>
      </c>
      <c r="C13281" t="s">
        <v>16383</v>
      </c>
      <c r="D13281" t="str">
        <f>+VLOOKUP(C13281,Param!K:L,2,FALSE)</f>
        <v>QUALITY HOTEL SUPPLY sp.  z o.o.</v>
      </c>
      <c r="E13281" t="s">
        <v>16389</v>
      </c>
      <c r="F13281" t="s">
        <v>8262</v>
      </c>
      <c r="G13281" t="s">
        <v>15876</v>
      </c>
      <c r="H13281" s="5">
        <v>2251.36</v>
      </c>
      <c r="I13281" s="5">
        <v>2251.36</v>
      </c>
      <c r="J13281" s="5">
        <v>0</v>
      </c>
      <c r="K13281" s="5">
        <v>2251.36</v>
      </c>
      <c r="L13281" s="5">
        <v>0</v>
      </c>
      <c r="M13281" t="str">
        <f>IF(ISERROR(VLOOKUP(A13281,'[1]Ecart validé'!$A:$A,1,FALSE)),Z13281,"Ecart Validé")</f>
        <v>valid</v>
      </c>
      <c r="R13281" t="s">
        <v>30</v>
      </c>
      <c r="Y13281"/>
      <c r="Z13281" t="s">
        <v>31</v>
      </c>
    </row>
    <row r="13282" spans="1:26" x14ac:dyDescent="0.3">
      <c r="A13282" t="s">
        <v>16391</v>
      </c>
      <c r="B13282" t="s">
        <v>15873</v>
      </c>
      <c r="C13282" t="s">
        <v>16383</v>
      </c>
      <c r="D13282" t="str">
        <f>+VLOOKUP(C13282,Param!K:L,2,FALSE)</f>
        <v>QUALITY HOTEL SUPPLY sp.  z o.o.</v>
      </c>
      <c r="E13282" t="s">
        <v>16389</v>
      </c>
      <c r="F13282" t="s">
        <v>8264</v>
      </c>
      <c r="G13282" t="s">
        <v>15876</v>
      </c>
      <c r="H13282" s="5">
        <v>9778.7999999999993</v>
      </c>
      <c r="I13282" s="5">
        <v>9778.7999999999993</v>
      </c>
      <c r="J13282" s="5">
        <v>0</v>
      </c>
      <c r="K13282" s="5">
        <v>9778.7999999999993</v>
      </c>
      <c r="L13282" s="5">
        <v>0</v>
      </c>
      <c r="M13282" t="str">
        <f>IF(ISERROR(VLOOKUP(A13282,'[1]Ecart validé'!$A:$A,1,FALSE)),Z13282,"Ecart Validé")</f>
        <v>valid</v>
      </c>
      <c r="R13282" t="s">
        <v>30</v>
      </c>
      <c r="Y13282"/>
      <c r="Z13282" t="s">
        <v>31</v>
      </c>
    </row>
    <row r="13283" spans="1:26" x14ac:dyDescent="0.3">
      <c r="A13283" t="s">
        <v>16392</v>
      </c>
      <c r="B13283" t="s">
        <v>15873</v>
      </c>
      <c r="C13283" t="s">
        <v>16383</v>
      </c>
      <c r="D13283" t="str">
        <f>+VLOOKUP(C13283,Param!K:L,2,FALSE)</f>
        <v>QUALITY HOTEL SUPPLY sp.  z o.o.</v>
      </c>
      <c r="E13283" t="s">
        <v>16389</v>
      </c>
      <c r="F13283" t="s">
        <v>8266</v>
      </c>
      <c r="G13283" t="s">
        <v>15876</v>
      </c>
      <c r="H13283" s="5">
        <v>18791.12</v>
      </c>
      <c r="I13283" s="5">
        <v>18791.12</v>
      </c>
      <c r="J13283" s="5">
        <v>0</v>
      </c>
      <c r="K13283" s="5">
        <v>18791.12</v>
      </c>
      <c r="L13283" s="5">
        <v>0</v>
      </c>
      <c r="M13283" t="str">
        <f>IF(ISERROR(VLOOKUP(A13283,'[1]Ecart validé'!$A:$A,1,FALSE)),Z13283,"Ecart Validé")</f>
        <v>valid</v>
      </c>
      <c r="R13283" t="s">
        <v>30</v>
      </c>
      <c r="Y13283"/>
      <c r="Z13283" t="s">
        <v>31</v>
      </c>
    </row>
    <row r="13284" spans="1:26" ht="57.6" x14ac:dyDescent="0.3">
      <c r="A13284" t="s">
        <v>16393</v>
      </c>
      <c r="B13284" t="s">
        <v>15873</v>
      </c>
      <c r="C13284" t="s">
        <v>16394</v>
      </c>
      <c r="D13284" t="str">
        <f>+VLOOKUP(C13284,Param!K:L,2,FALSE)</f>
        <v>RomDruk Roman Lis</v>
      </c>
      <c r="E13284" t="s">
        <v>16395</v>
      </c>
      <c r="F13284" t="s">
        <v>8260</v>
      </c>
      <c r="G13284" t="s">
        <v>15876</v>
      </c>
      <c r="H13284" s="5">
        <v>4069.8</v>
      </c>
      <c r="I13284" s="5">
        <v>4069.8</v>
      </c>
      <c r="J13284" s="5">
        <v>0</v>
      </c>
      <c r="K13284" s="5">
        <v>4069.8</v>
      </c>
      <c r="L13284" s="5">
        <v>0</v>
      </c>
      <c r="M13284" t="str">
        <f>IF(ISERROR(VLOOKUP(A13284,'[1]Ecart validé'!$A:$A,1,FALSE)),Z13284,"Ecart Validé")</f>
        <v>valid</v>
      </c>
      <c r="R13284" t="s">
        <v>30</v>
      </c>
      <c r="S13284" t="s">
        <v>42</v>
      </c>
      <c r="T13284" t="s">
        <v>257</v>
      </c>
      <c r="U13284" s="13" t="s">
        <v>16396</v>
      </c>
      <c r="V13284" t="s">
        <v>60</v>
      </c>
      <c r="W13284" t="s">
        <v>61</v>
      </c>
      <c r="Y13284"/>
      <c r="Z13284" t="s">
        <v>31</v>
      </c>
    </row>
    <row r="13285" spans="1:26" ht="57.6" x14ac:dyDescent="0.3">
      <c r="A13285" t="s">
        <v>16397</v>
      </c>
      <c r="B13285" t="s">
        <v>15873</v>
      </c>
      <c r="C13285" t="s">
        <v>16394</v>
      </c>
      <c r="D13285" t="str">
        <f>+VLOOKUP(C13285,Param!K:L,2,FALSE)</f>
        <v>RomDruk Roman Lis</v>
      </c>
      <c r="E13285" t="s">
        <v>16395</v>
      </c>
      <c r="F13285" t="s">
        <v>8262</v>
      </c>
      <c r="G13285" t="s">
        <v>15876</v>
      </c>
      <c r="H13285" s="5">
        <v>5065.3999999999996</v>
      </c>
      <c r="I13285" s="5">
        <v>5065.3999999999996</v>
      </c>
      <c r="J13285" s="5">
        <v>0</v>
      </c>
      <c r="K13285" s="5">
        <v>5065.3999999999996</v>
      </c>
      <c r="L13285" s="5">
        <v>0</v>
      </c>
      <c r="M13285" t="str">
        <f>IF(ISERROR(VLOOKUP(A13285,'[1]Ecart validé'!$A:$A,1,FALSE)),Z13285,"Ecart Validé")</f>
        <v>valid</v>
      </c>
      <c r="R13285" t="s">
        <v>30</v>
      </c>
      <c r="S13285" t="s">
        <v>42</v>
      </c>
      <c r="T13285" t="s">
        <v>257</v>
      </c>
      <c r="U13285" s="13" t="s">
        <v>16398</v>
      </c>
      <c r="V13285" t="s">
        <v>60</v>
      </c>
      <c r="W13285" t="s">
        <v>61</v>
      </c>
      <c r="Y13285"/>
      <c r="Z13285" t="s">
        <v>31</v>
      </c>
    </row>
    <row r="13286" spans="1:26" ht="57.6" x14ac:dyDescent="0.3">
      <c r="A13286" t="s">
        <v>16399</v>
      </c>
      <c r="B13286" t="s">
        <v>15873</v>
      </c>
      <c r="C13286" t="s">
        <v>16394</v>
      </c>
      <c r="D13286" t="str">
        <f>+VLOOKUP(C13286,Param!K:L,2,FALSE)</f>
        <v>RomDruk Roman Lis</v>
      </c>
      <c r="E13286" t="s">
        <v>16395</v>
      </c>
      <c r="F13286" t="s">
        <v>8264</v>
      </c>
      <c r="G13286" t="s">
        <v>15876</v>
      </c>
      <c r="H13286" s="5">
        <v>13340.6</v>
      </c>
      <c r="I13286" s="5">
        <v>13340.6</v>
      </c>
      <c r="J13286" s="5">
        <v>0</v>
      </c>
      <c r="K13286" s="5">
        <v>13340.6</v>
      </c>
      <c r="L13286" s="5">
        <v>0</v>
      </c>
      <c r="M13286" t="str">
        <f>IF(ISERROR(VLOOKUP(A13286,'[1]Ecart validé'!$A:$A,1,FALSE)),Z13286,"Ecart Validé")</f>
        <v>valid</v>
      </c>
      <c r="R13286" t="s">
        <v>30</v>
      </c>
      <c r="S13286" t="s">
        <v>42</v>
      </c>
      <c r="T13286" t="s">
        <v>257</v>
      </c>
      <c r="U13286" s="13" t="s">
        <v>16400</v>
      </c>
      <c r="V13286" t="s">
        <v>60</v>
      </c>
      <c r="W13286" t="s">
        <v>61</v>
      </c>
      <c r="Y13286"/>
      <c r="Z13286" t="s">
        <v>31</v>
      </c>
    </row>
    <row r="13287" spans="1:26" x14ac:dyDescent="0.3">
      <c r="A13287" t="s">
        <v>16401</v>
      </c>
      <c r="B13287" t="s">
        <v>15873</v>
      </c>
      <c r="C13287" t="s">
        <v>16394</v>
      </c>
      <c r="D13287" t="str">
        <f>+VLOOKUP(C13287,Param!K:L,2,FALSE)</f>
        <v>RomDruk Roman Lis</v>
      </c>
      <c r="E13287" t="s">
        <v>16395</v>
      </c>
      <c r="F13287" t="s">
        <v>8266</v>
      </c>
      <c r="G13287" t="s">
        <v>15876</v>
      </c>
      <c r="H13287" s="5">
        <v>14966.6</v>
      </c>
      <c r="I13287" s="5">
        <v>14966.6</v>
      </c>
      <c r="J13287" s="5">
        <v>0</v>
      </c>
      <c r="K13287" s="5">
        <v>14966.6</v>
      </c>
      <c r="L13287" s="5">
        <v>0</v>
      </c>
      <c r="M13287" t="str">
        <f>IF(ISERROR(VLOOKUP(A13287,'[1]Ecart validé'!$A:$A,1,FALSE)),Z13287,"Ecart Validé")</f>
        <v>valid</v>
      </c>
      <c r="R13287" t="s">
        <v>30</v>
      </c>
      <c r="Y13287"/>
      <c r="Z13287" t="s">
        <v>31</v>
      </c>
    </row>
    <row r="13288" spans="1:26" x14ac:dyDescent="0.3">
      <c r="A13288" t="s">
        <v>16402</v>
      </c>
      <c r="B13288" t="s">
        <v>15873</v>
      </c>
      <c r="C13288" t="s">
        <v>16403</v>
      </c>
      <c r="D13288" t="str">
        <f>+VLOOKUP(C13288,Param!K:L,2,FALSE)</f>
        <v>Rosnowski Gift sp.  z o.o.</v>
      </c>
      <c r="E13288" t="s">
        <v>16404</v>
      </c>
      <c r="F13288" t="s">
        <v>8260</v>
      </c>
      <c r="G13288" t="s">
        <v>15876</v>
      </c>
      <c r="H13288" s="5">
        <v>513.6</v>
      </c>
      <c r="I13288" s="5">
        <v>513.6</v>
      </c>
      <c r="J13288" s="5">
        <v>0</v>
      </c>
      <c r="K13288" s="5">
        <v>513.6</v>
      </c>
      <c r="L13288" s="5">
        <v>0</v>
      </c>
      <c r="M13288" t="str">
        <f>IF(ISERROR(VLOOKUP(A13288,'[1]Ecart validé'!$A:$A,1,FALSE)),Z13288,"Ecart Validé")</f>
        <v>valid</v>
      </c>
      <c r="R13288" t="s">
        <v>30</v>
      </c>
      <c r="Y13288"/>
      <c r="Z13288" t="s">
        <v>31</v>
      </c>
    </row>
    <row r="13289" spans="1:26" x14ac:dyDescent="0.3">
      <c r="A13289" t="s">
        <v>16405</v>
      </c>
      <c r="B13289" t="s">
        <v>15873</v>
      </c>
      <c r="C13289" t="s">
        <v>16403</v>
      </c>
      <c r="D13289" t="str">
        <f>+VLOOKUP(C13289,Param!K:L,2,FALSE)</f>
        <v>Rosnowski Gift sp.  z o.o.</v>
      </c>
      <c r="E13289" t="s">
        <v>16404</v>
      </c>
      <c r="F13289" t="s">
        <v>8262</v>
      </c>
      <c r="G13289" t="s">
        <v>15876</v>
      </c>
      <c r="H13289" s="5">
        <v>110.4</v>
      </c>
      <c r="I13289" s="5">
        <v>110.4</v>
      </c>
      <c r="J13289" s="5">
        <v>0</v>
      </c>
      <c r="K13289" s="5">
        <v>110.4</v>
      </c>
      <c r="L13289" s="5">
        <v>0</v>
      </c>
      <c r="M13289" t="str">
        <f>IF(ISERROR(VLOOKUP(A13289,'[1]Ecart validé'!$A:$A,1,FALSE)),Z13289,"Ecart Validé")</f>
        <v>valid</v>
      </c>
      <c r="R13289" t="s">
        <v>30</v>
      </c>
      <c r="Y13289"/>
      <c r="Z13289" t="s">
        <v>31</v>
      </c>
    </row>
    <row r="13290" spans="1:26" x14ac:dyDescent="0.3">
      <c r="A13290" t="s">
        <v>16406</v>
      </c>
      <c r="B13290" t="s">
        <v>15873</v>
      </c>
      <c r="C13290" t="s">
        <v>16403</v>
      </c>
      <c r="D13290" t="str">
        <f>+VLOOKUP(C13290,Param!K:L,2,FALSE)</f>
        <v>Rosnowski Gift sp.  z o.o.</v>
      </c>
      <c r="E13290" t="s">
        <v>16404</v>
      </c>
      <c r="F13290" t="s">
        <v>8264</v>
      </c>
      <c r="G13290" t="s">
        <v>15876</v>
      </c>
      <c r="H13290" s="5">
        <v>4118.3999999999996</v>
      </c>
      <c r="I13290" s="5">
        <v>4118.3999999999996</v>
      </c>
      <c r="J13290" s="5">
        <v>0</v>
      </c>
      <c r="K13290" s="5">
        <v>4118.3999999999996</v>
      </c>
      <c r="L13290" s="5">
        <v>0</v>
      </c>
      <c r="M13290" t="str">
        <f>IF(ISERROR(VLOOKUP(A13290,'[1]Ecart validé'!$A:$A,1,FALSE)),Z13290,"Ecart Validé")</f>
        <v>valid</v>
      </c>
      <c r="R13290" t="s">
        <v>30</v>
      </c>
      <c r="Y13290"/>
      <c r="Z13290" t="s">
        <v>31</v>
      </c>
    </row>
    <row r="13291" spans="1:26" x14ac:dyDescent="0.3">
      <c r="A13291" t="s">
        <v>16407</v>
      </c>
      <c r="B13291" t="s">
        <v>15873</v>
      </c>
      <c r="C13291" t="s">
        <v>16403</v>
      </c>
      <c r="D13291" t="str">
        <f>+VLOOKUP(C13291,Param!K:L,2,FALSE)</f>
        <v>Rosnowski Gift sp.  z o.o.</v>
      </c>
      <c r="E13291" t="s">
        <v>16404</v>
      </c>
      <c r="F13291" t="s">
        <v>8266</v>
      </c>
      <c r="G13291" t="s">
        <v>15876</v>
      </c>
      <c r="H13291" s="5">
        <v>4099.2</v>
      </c>
      <c r="I13291" s="5">
        <v>4099.2</v>
      </c>
      <c r="J13291" s="5">
        <v>0</v>
      </c>
      <c r="K13291" s="5">
        <v>4099.2</v>
      </c>
      <c r="L13291" s="5">
        <v>0</v>
      </c>
      <c r="M13291" t="str">
        <f>IF(ISERROR(VLOOKUP(A13291,'[1]Ecart validé'!$A:$A,1,FALSE)),Z13291,"Ecart Validé")</f>
        <v>valid</v>
      </c>
      <c r="R13291" t="s">
        <v>30</v>
      </c>
      <c r="Y13291"/>
      <c r="Z13291" t="s">
        <v>31</v>
      </c>
    </row>
    <row r="13292" spans="1:26" x14ac:dyDescent="0.3">
      <c r="A13292" t="s">
        <v>16408</v>
      </c>
      <c r="B13292" t="s">
        <v>15873</v>
      </c>
      <c r="C13292" t="s">
        <v>16409</v>
      </c>
      <c r="D13292" t="str">
        <f>+VLOOKUP(C13292,Param!K:L,2,FALSE)</f>
        <v>Salesianer Miettex sp. z o.o.</v>
      </c>
      <c r="E13292" t="s">
        <v>16410</v>
      </c>
      <c r="F13292" t="s">
        <v>8260</v>
      </c>
      <c r="G13292" t="s">
        <v>15876</v>
      </c>
      <c r="H13292" s="5">
        <v>3719.26</v>
      </c>
      <c r="I13292" s="5">
        <v>3719.2561000000001</v>
      </c>
      <c r="J13292" s="5">
        <v>3.90000000015788E-3</v>
      </c>
      <c r="K13292" s="5">
        <v>3719.26</v>
      </c>
      <c r="L13292" s="5">
        <v>0</v>
      </c>
      <c r="M13292" t="str">
        <f>IF(ISERROR(VLOOKUP(A13292,'[1]Ecart validé'!$A:$A,1,FALSE)),Z13292,"Ecart Validé")</f>
        <v>valid</v>
      </c>
      <c r="R13292" t="s">
        <v>30</v>
      </c>
      <c r="Y13292"/>
      <c r="Z13292" t="s">
        <v>31</v>
      </c>
    </row>
    <row r="13293" spans="1:26" x14ac:dyDescent="0.3">
      <c r="A13293" t="s">
        <v>16411</v>
      </c>
      <c r="B13293" t="s">
        <v>15873</v>
      </c>
      <c r="C13293" t="s">
        <v>16409</v>
      </c>
      <c r="D13293" t="str">
        <f>+VLOOKUP(C13293,Param!K:L,2,FALSE)</f>
        <v>Salesianer Miettex sp. z o.o.</v>
      </c>
      <c r="E13293" t="s">
        <v>16410</v>
      </c>
      <c r="F13293" t="s">
        <v>8262</v>
      </c>
      <c r="G13293" t="s">
        <v>15876</v>
      </c>
      <c r="H13293" s="5">
        <v>6422.04</v>
      </c>
      <c r="I13293" s="5">
        <v>6422.0379999999996</v>
      </c>
      <c r="J13293" s="5">
        <v>2.0000000004074502E-3</v>
      </c>
      <c r="K13293" s="5">
        <v>6422.04</v>
      </c>
      <c r="L13293" s="5">
        <v>0</v>
      </c>
      <c r="M13293" t="str">
        <f>IF(ISERROR(VLOOKUP(A13293,'[1]Ecart validé'!$A:$A,1,FALSE)),Z13293,"Ecart Validé")</f>
        <v>valid</v>
      </c>
      <c r="R13293" t="s">
        <v>30</v>
      </c>
      <c r="Y13293"/>
      <c r="Z13293" t="s">
        <v>31</v>
      </c>
    </row>
    <row r="13294" spans="1:26" x14ac:dyDescent="0.3">
      <c r="A13294" t="s">
        <v>16412</v>
      </c>
      <c r="B13294" t="s">
        <v>15873</v>
      </c>
      <c r="C13294" t="s">
        <v>16409</v>
      </c>
      <c r="D13294" t="str">
        <f>+VLOOKUP(C13294,Param!K:L,2,FALSE)</f>
        <v>Salesianer Miettex sp. z o.o.</v>
      </c>
      <c r="E13294" t="s">
        <v>16410</v>
      </c>
      <c r="F13294" t="s">
        <v>8264</v>
      </c>
      <c r="G13294" t="s">
        <v>15876</v>
      </c>
      <c r="H13294" s="5">
        <v>14835.46</v>
      </c>
      <c r="I13294" s="5">
        <v>14835.4584</v>
      </c>
      <c r="J13294" s="5">
        <v>1.59999999959836E-3</v>
      </c>
      <c r="K13294" s="5">
        <v>14835.46</v>
      </c>
      <c r="L13294" s="5">
        <v>0</v>
      </c>
      <c r="M13294" t="str">
        <f>IF(ISERROR(VLOOKUP(A13294,'[1]Ecart validé'!$A:$A,1,FALSE)),Z13294,"Ecart Validé")</f>
        <v>valid</v>
      </c>
      <c r="R13294" t="s">
        <v>30</v>
      </c>
      <c r="Y13294"/>
      <c r="Z13294" t="s">
        <v>31</v>
      </c>
    </row>
    <row r="13295" spans="1:26" x14ac:dyDescent="0.3">
      <c r="A13295" t="s">
        <v>16413</v>
      </c>
      <c r="B13295" t="s">
        <v>15873</v>
      </c>
      <c r="C13295" t="s">
        <v>16409</v>
      </c>
      <c r="D13295" t="str">
        <f>+VLOOKUP(C13295,Param!K:L,2,FALSE)</f>
        <v>Salesianer Miettex sp. z o.o.</v>
      </c>
      <c r="E13295" t="s">
        <v>16410</v>
      </c>
      <c r="F13295" t="s">
        <v>8266</v>
      </c>
      <c r="G13295" t="s">
        <v>15876</v>
      </c>
      <c r="H13295" s="5">
        <v>14741.53</v>
      </c>
      <c r="I13295" s="5">
        <v>14741.5254</v>
      </c>
      <c r="J13295" s="5">
        <v>4.6000000002095398E-3</v>
      </c>
      <c r="K13295" s="5">
        <v>14741.53</v>
      </c>
      <c r="L13295" s="5">
        <v>0</v>
      </c>
      <c r="M13295" t="str">
        <f>IF(ISERROR(VLOOKUP(A13295,'[1]Ecart validé'!$A:$A,1,FALSE)),Z13295,"Ecart Validé")</f>
        <v>valid</v>
      </c>
      <c r="R13295" t="s">
        <v>30</v>
      </c>
      <c r="Y13295"/>
      <c r="Z13295" t="s">
        <v>31</v>
      </c>
    </row>
    <row r="13296" spans="1:26" x14ac:dyDescent="0.3">
      <c r="A13296" t="s">
        <v>16414</v>
      </c>
      <c r="B13296" t="s">
        <v>15873</v>
      </c>
      <c r="C13296" t="s">
        <v>16415</v>
      </c>
      <c r="D13296" t="str">
        <f>+VLOOKUP(C13296,Param!K:L,2,FALSE)</f>
        <v>Security Premium sp.  z o.o.</v>
      </c>
      <c r="E13296" t="s">
        <v>16416</v>
      </c>
      <c r="F13296" t="s">
        <v>8260</v>
      </c>
      <c r="G13296" t="s">
        <v>15876</v>
      </c>
      <c r="H13296" s="5">
        <v>13760.37</v>
      </c>
      <c r="I13296" s="5">
        <v>13760.3693</v>
      </c>
      <c r="J13296" s="5">
        <v>7.00000000506406E-4</v>
      </c>
      <c r="K13296" s="5">
        <v>13760.37</v>
      </c>
      <c r="L13296" s="5">
        <v>0</v>
      </c>
      <c r="M13296" t="str">
        <f>IF(ISERROR(VLOOKUP(A13296,'[1]Ecart validé'!$A:$A,1,FALSE)),Z13296,"Ecart Validé")</f>
        <v>valid</v>
      </c>
      <c r="R13296" t="s">
        <v>30</v>
      </c>
      <c r="Y13296"/>
      <c r="Z13296" t="s">
        <v>31</v>
      </c>
    </row>
    <row r="13297" spans="1:26" x14ac:dyDescent="0.3">
      <c r="A13297" t="s">
        <v>16417</v>
      </c>
      <c r="B13297" t="s">
        <v>15873</v>
      </c>
      <c r="C13297" t="s">
        <v>16415</v>
      </c>
      <c r="D13297" t="str">
        <f>+VLOOKUP(C13297,Param!K:L,2,FALSE)</f>
        <v>Security Premium sp.  z o.o.</v>
      </c>
      <c r="E13297" t="s">
        <v>16416</v>
      </c>
      <c r="F13297" t="s">
        <v>8262</v>
      </c>
      <c r="G13297" t="s">
        <v>15876</v>
      </c>
      <c r="H13297" s="5">
        <v>16264.38</v>
      </c>
      <c r="I13297" s="5">
        <v>16264.378500000001</v>
      </c>
      <c r="J13297" s="5">
        <v>1.4999999984865999E-3</v>
      </c>
      <c r="K13297" s="5">
        <v>16264.38</v>
      </c>
      <c r="L13297" s="5">
        <v>0</v>
      </c>
      <c r="M13297" t="str">
        <f>IF(ISERROR(VLOOKUP(A13297,'[1]Ecart validé'!$A:$A,1,FALSE)),Z13297,"Ecart Validé")</f>
        <v>valid</v>
      </c>
      <c r="R13297" t="s">
        <v>30</v>
      </c>
      <c r="Y13297"/>
      <c r="Z13297" t="s">
        <v>31</v>
      </c>
    </row>
    <row r="13298" spans="1:26" x14ac:dyDescent="0.3">
      <c r="A13298" t="s">
        <v>16418</v>
      </c>
      <c r="B13298" t="s">
        <v>15873</v>
      </c>
      <c r="C13298" t="s">
        <v>16415</v>
      </c>
      <c r="D13298" t="str">
        <f>+VLOOKUP(C13298,Param!K:L,2,FALSE)</f>
        <v>Security Premium sp.  z o.o.</v>
      </c>
      <c r="E13298" t="s">
        <v>16416</v>
      </c>
      <c r="F13298" t="s">
        <v>8264</v>
      </c>
      <c r="G13298" t="s">
        <v>15876</v>
      </c>
      <c r="H13298" s="5">
        <v>27212.11</v>
      </c>
      <c r="I13298" s="5">
        <v>27212.110499999999</v>
      </c>
      <c r="J13298" s="5">
        <v>-4.99999998282874E-4</v>
      </c>
      <c r="K13298" s="5">
        <v>27212.11</v>
      </c>
      <c r="L13298" s="5">
        <v>0</v>
      </c>
      <c r="M13298" t="str">
        <f>IF(ISERROR(VLOOKUP(A13298,'[1]Ecart validé'!$A:$A,1,FALSE)),Z13298,"Ecart Validé")</f>
        <v>valid</v>
      </c>
      <c r="R13298" t="s">
        <v>30</v>
      </c>
      <c r="Y13298"/>
      <c r="Z13298" t="s">
        <v>31</v>
      </c>
    </row>
    <row r="13299" spans="1:26" x14ac:dyDescent="0.3">
      <c r="A13299" t="s">
        <v>16419</v>
      </c>
      <c r="B13299" t="s">
        <v>15873</v>
      </c>
      <c r="C13299" t="s">
        <v>16415</v>
      </c>
      <c r="D13299" t="str">
        <f>+VLOOKUP(C13299,Param!K:L,2,FALSE)</f>
        <v>Security Premium sp.  z o.o.</v>
      </c>
      <c r="E13299" t="s">
        <v>16416</v>
      </c>
      <c r="F13299" t="s">
        <v>8266</v>
      </c>
      <c r="G13299" t="s">
        <v>15876</v>
      </c>
      <c r="H13299" s="5">
        <v>30381.33</v>
      </c>
      <c r="I13299" s="5">
        <v>30381.3279</v>
      </c>
      <c r="J13299" s="5">
        <v>2.1000000015192199E-3</v>
      </c>
      <c r="K13299" s="5">
        <v>30381.33</v>
      </c>
      <c r="L13299" s="5">
        <v>0</v>
      </c>
      <c r="M13299" t="str">
        <f>IF(ISERROR(VLOOKUP(A13299,'[1]Ecart validé'!$A:$A,1,FALSE)),Z13299,"Ecart Validé")</f>
        <v>valid</v>
      </c>
      <c r="R13299" t="s">
        <v>30</v>
      </c>
      <c r="Y13299"/>
      <c r="Z13299" t="s">
        <v>31</v>
      </c>
    </row>
    <row r="13300" spans="1:26" x14ac:dyDescent="0.3">
      <c r="A13300" t="s">
        <v>16420</v>
      </c>
      <c r="B13300" t="s">
        <v>15873</v>
      </c>
      <c r="C13300" t="s">
        <v>16421</v>
      </c>
      <c r="D13300" t="str">
        <f>+VLOOKUP(C13300,Param!K:L,2,FALSE)</f>
        <v>Se-Da sp. z o.o.</v>
      </c>
      <c r="E13300">
        <v>26078040</v>
      </c>
      <c r="F13300" t="s">
        <v>8260</v>
      </c>
      <c r="G13300" t="s">
        <v>15876</v>
      </c>
      <c r="H13300" s="5">
        <v>52</v>
      </c>
      <c r="I13300" s="5">
        <v>52.003</v>
      </c>
      <c r="J13300" s="5">
        <v>-3.0000000000001098E-3</v>
      </c>
      <c r="K13300" s="5">
        <v>52</v>
      </c>
      <c r="L13300" s="5">
        <v>0</v>
      </c>
      <c r="M13300" t="str">
        <f>IF(ISERROR(VLOOKUP(A13300,'[1]Ecart validé'!$A:$A,1,FALSE)),Z13300,"Ecart Validé")</f>
        <v>valid</v>
      </c>
      <c r="R13300" t="s">
        <v>30</v>
      </c>
      <c r="Y13300"/>
      <c r="Z13300" t="s">
        <v>31</v>
      </c>
    </row>
    <row r="13301" spans="1:26" x14ac:dyDescent="0.3">
      <c r="A13301" t="s">
        <v>16422</v>
      </c>
      <c r="B13301" t="s">
        <v>15873</v>
      </c>
      <c r="C13301" t="s">
        <v>16421</v>
      </c>
      <c r="D13301" t="str">
        <f>+VLOOKUP(C13301,Param!K:L,2,FALSE)</f>
        <v>Se-Da sp. z o.o.</v>
      </c>
      <c r="E13301">
        <v>26078040</v>
      </c>
      <c r="F13301" t="s">
        <v>8264</v>
      </c>
      <c r="G13301" t="s">
        <v>15876</v>
      </c>
      <c r="H13301" s="5">
        <v>211.64</v>
      </c>
      <c r="I13301" s="5">
        <v>211.63800000000001</v>
      </c>
      <c r="J13301" s="5">
        <v>1.9999999999811202E-3</v>
      </c>
      <c r="K13301" s="5">
        <v>211.64</v>
      </c>
      <c r="L13301" s="5">
        <v>0</v>
      </c>
      <c r="M13301" t="str">
        <f>IF(ISERROR(VLOOKUP(A13301,'[1]Ecart validé'!$A:$A,1,FALSE)),Z13301,"Ecart Validé")</f>
        <v>valid</v>
      </c>
      <c r="R13301" t="s">
        <v>30</v>
      </c>
      <c r="Y13301"/>
      <c r="Z13301" t="s">
        <v>31</v>
      </c>
    </row>
    <row r="13302" spans="1:26" x14ac:dyDescent="0.3">
      <c r="A13302" t="s">
        <v>16423</v>
      </c>
      <c r="B13302" t="s">
        <v>15873</v>
      </c>
      <c r="C13302" t="s">
        <v>16421</v>
      </c>
      <c r="D13302" t="str">
        <f>+VLOOKUP(C13302,Param!K:L,2,FALSE)</f>
        <v>Se-Da sp. z o.o.</v>
      </c>
      <c r="E13302">
        <v>26078040</v>
      </c>
      <c r="F13302" t="s">
        <v>8266</v>
      </c>
      <c r="G13302" t="s">
        <v>15876</v>
      </c>
      <c r="H13302" s="5">
        <v>233.91</v>
      </c>
      <c r="I13302" s="5">
        <v>233.905</v>
      </c>
      <c r="J13302" s="5">
        <v>4.9999999999954499E-3</v>
      </c>
      <c r="K13302" s="5">
        <v>233.91</v>
      </c>
      <c r="L13302" s="5">
        <v>0</v>
      </c>
      <c r="M13302" t="str">
        <f>IF(ISERROR(VLOOKUP(A13302,'[1]Ecart validé'!$A:$A,1,FALSE)),Z13302,"Ecart Validé")</f>
        <v>valid</v>
      </c>
      <c r="R13302" t="s">
        <v>30</v>
      </c>
      <c r="Y13302"/>
      <c r="Z13302" t="s">
        <v>31</v>
      </c>
    </row>
    <row r="13303" spans="1:26" x14ac:dyDescent="0.3">
      <c r="A13303" t="s">
        <v>16424</v>
      </c>
      <c r="B13303" t="s">
        <v>15873</v>
      </c>
      <c r="C13303" t="s">
        <v>16425</v>
      </c>
      <c r="D13303" t="str">
        <f>+VLOOKUP(C13303,Param!K:L,2,FALSE)</f>
        <v>System Organizacji Dozoru "Sydom"-Ryszard Skokowski</v>
      </c>
      <c r="E13303" t="s">
        <v>16426</v>
      </c>
      <c r="F13303" t="s">
        <v>8260</v>
      </c>
      <c r="G13303" t="s">
        <v>15876</v>
      </c>
      <c r="H13303" s="5">
        <v>15672.54</v>
      </c>
      <c r="I13303" s="5">
        <v>15672.54</v>
      </c>
      <c r="J13303" s="5">
        <v>0</v>
      </c>
      <c r="K13303" s="5">
        <v>15672.54</v>
      </c>
      <c r="L13303" s="5">
        <v>0</v>
      </c>
      <c r="M13303" t="str">
        <f>IF(ISERROR(VLOOKUP(A13303,'[1]Ecart validé'!$A:$A,1,FALSE)),Z13303,"Ecart Validé")</f>
        <v>valid</v>
      </c>
      <c r="R13303" t="s">
        <v>30</v>
      </c>
      <c r="Y13303"/>
      <c r="Z13303" t="s">
        <v>31</v>
      </c>
    </row>
    <row r="13304" spans="1:26" x14ac:dyDescent="0.3">
      <c r="A13304" t="s">
        <v>16427</v>
      </c>
      <c r="B13304" t="s">
        <v>15873</v>
      </c>
      <c r="C13304" t="s">
        <v>16425</v>
      </c>
      <c r="D13304" t="str">
        <f>+VLOOKUP(C13304,Param!K:L,2,FALSE)</f>
        <v>System Organizacji Dozoru "Sydom"-Ryszard Skokowski</v>
      </c>
      <c r="E13304" t="s">
        <v>16426</v>
      </c>
      <c r="F13304" t="s">
        <v>8262</v>
      </c>
      <c r="G13304" t="s">
        <v>15876</v>
      </c>
      <c r="H13304" s="5">
        <v>16561.97</v>
      </c>
      <c r="I13304" s="5">
        <v>16561.9725</v>
      </c>
      <c r="J13304" s="5">
        <v>-2.4999999986903198E-3</v>
      </c>
      <c r="K13304" s="5">
        <v>16561.97</v>
      </c>
      <c r="L13304" s="5">
        <v>0</v>
      </c>
      <c r="M13304" t="str">
        <f>IF(ISERROR(VLOOKUP(A13304,'[1]Ecart validé'!$A:$A,1,FALSE)),Z13304,"Ecart Validé")</f>
        <v>valid</v>
      </c>
      <c r="R13304" t="s">
        <v>30</v>
      </c>
      <c r="Y13304"/>
      <c r="Z13304" t="s">
        <v>31</v>
      </c>
    </row>
    <row r="13305" spans="1:26" x14ac:dyDescent="0.3">
      <c r="A13305" t="s">
        <v>16428</v>
      </c>
      <c r="B13305" t="s">
        <v>15873</v>
      </c>
      <c r="C13305" t="s">
        <v>16425</v>
      </c>
      <c r="D13305" t="str">
        <f>+VLOOKUP(C13305,Param!K:L,2,FALSE)</f>
        <v>System Organizacji Dozoru "Sydom"-Ryszard Skokowski</v>
      </c>
      <c r="E13305" t="s">
        <v>16426</v>
      </c>
      <c r="F13305" t="s">
        <v>8264</v>
      </c>
      <c r="G13305" t="s">
        <v>15876</v>
      </c>
      <c r="H13305" s="5">
        <v>22467.74</v>
      </c>
      <c r="I13305" s="5">
        <v>22467.735000000001</v>
      </c>
      <c r="J13305" s="5">
        <v>5.0000000010186297E-3</v>
      </c>
      <c r="K13305" s="5">
        <v>22467.74</v>
      </c>
      <c r="L13305" s="5">
        <v>0</v>
      </c>
      <c r="M13305" t="str">
        <f>IF(ISERROR(VLOOKUP(A13305,'[1]Ecart validé'!$A:$A,1,FALSE)),Z13305,"Ecart Validé")</f>
        <v>valid</v>
      </c>
      <c r="R13305" t="s">
        <v>30</v>
      </c>
      <c r="Y13305"/>
      <c r="Z13305" t="s">
        <v>31</v>
      </c>
    </row>
    <row r="13306" spans="1:26" x14ac:dyDescent="0.3">
      <c r="A13306" t="s">
        <v>16429</v>
      </c>
      <c r="B13306" t="s">
        <v>15873</v>
      </c>
      <c r="C13306" t="s">
        <v>16425</v>
      </c>
      <c r="D13306" t="str">
        <f>+VLOOKUP(C13306,Param!K:L,2,FALSE)</f>
        <v>System Organizacji Dozoru "Sydom"-Ryszard Skokowski</v>
      </c>
      <c r="E13306" t="s">
        <v>16426</v>
      </c>
      <c r="F13306" t="s">
        <v>8266</v>
      </c>
      <c r="G13306" t="s">
        <v>15876</v>
      </c>
      <c r="H13306" s="5">
        <v>24553.33</v>
      </c>
      <c r="I13306" s="5">
        <v>24553.327499999999</v>
      </c>
      <c r="J13306" s="5">
        <v>2.5000000023282999E-3</v>
      </c>
      <c r="K13306" s="5">
        <v>24553.33</v>
      </c>
      <c r="L13306" s="5">
        <v>0</v>
      </c>
      <c r="M13306" t="str">
        <f>IF(ISERROR(VLOOKUP(A13306,'[1]Ecart validé'!$A:$A,1,FALSE)),Z13306,"Ecart Validé")</f>
        <v>valid</v>
      </c>
      <c r="R13306" t="s">
        <v>30</v>
      </c>
      <c r="Y13306"/>
      <c r="Z13306" t="s">
        <v>31</v>
      </c>
    </row>
    <row r="13307" spans="1:26" x14ac:dyDescent="0.3">
      <c r="A13307" t="s">
        <v>16430</v>
      </c>
      <c r="B13307" t="s">
        <v>15873</v>
      </c>
      <c r="C13307" t="s">
        <v>16425</v>
      </c>
      <c r="D13307" t="str">
        <f>+VLOOKUP(C13307,Param!K:L,2,FALSE)</f>
        <v>System Organizacji Dozoru "Sydom"-Ryszard Skokowski</v>
      </c>
      <c r="E13307" t="s">
        <v>16431</v>
      </c>
      <c r="F13307" t="s">
        <v>8262</v>
      </c>
      <c r="G13307" t="s">
        <v>15876</v>
      </c>
      <c r="H13307" s="5">
        <v>5278.52</v>
      </c>
      <c r="I13307" s="5">
        <v>5278.5200999999997</v>
      </c>
      <c r="J13307" s="5">
        <v>-9.9999999292776906E-5</v>
      </c>
      <c r="K13307" s="5">
        <v>5278.52</v>
      </c>
      <c r="L13307" s="5">
        <v>0</v>
      </c>
      <c r="M13307" t="str">
        <f>IF(ISERROR(VLOOKUP(A13307,'[1]Ecart validé'!$A:$A,1,FALSE)),Z13307,"Ecart Validé")</f>
        <v>valid</v>
      </c>
      <c r="R13307" t="s">
        <v>30</v>
      </c>
      <c r="Y13307"/>
      <c r="Z13307" t="s">
        <v>31</v>
      </c>
    </row>
    <row r="13308" spans="1:26" x14ac:dyDescent="0.3">
      <c r="A13308" t="s">
        <v>16432</v>
      </c>
      <c r="B13308" t="s">
        <v>15873</v>
      </c>
      <c r="C13308" t="s">
        <v>16425</v>
      </c>
      <c r="D13308" t="str">
        <f>+VLOOKUP(C13308,Param!K:L,2,FALSE)</f>
        <v>System Organizacji Dozoru "Sydom"-Ryszard Skokowski</v>
      </c>
      <c r="E13308" t="s">
        <v>16431</v>
      </c>
      <c r="F13308" t="s">
        <v>8264</v>
      </c>
      <c r="G13308" t="s">
        <v>15876</v>
      </c>
      <c r="H13308" s="5">
        <v>65260.907073170703</v>
      </c>
      <c r="I13308" s="5">
        <v>65260.911099999998</v>
      </c>
      <c r="J13308" s="5">
        <v>-4.0268292723339904E-3</v>
      </c>
      <c r="K13308" s="5">
        <v>65260.907073170703</v>
      </c>
      <c r="L13308" s="5">
        <v>0</v>
      </c>
      <c r="M13308" t="str">
        <f>IF(ISERROR(VLOOKUP(A13308,'[1]Ecart validé'!$A:$A,1,FALSE)),Z13308,"Ecart Validé")</f>
        <v>valid</v>
      </c>
      <c r="R13308" t="s">
        <v>30</v>
      </c>
      <c r="Y13308"/>
      <c r="Z13308" t="s">
        <v>31</v>
      </c>
    </row>
    <row r="13309" spans="1:26" x14ac:dyDescent="0.3">
      <c r="A13309" t="s">
        <v>16433</v>
      </c>
      <c r="B13309" t="s">
        <v>15873</v>
      </c>
      <c r="C13309" t="s">
        <v>16425</v>
      </c>
      <c r="D13309" t="str">
        <f>+VLOOKUP(C13309,Param!K:L,2,FALSE)</f>
        <v>System Organizacji Dozoru "Sydom"-Ryszard Skokowski</v>
      </c>
      <c r="E13309" t="s">
        <v>16431</v>
      </c>
      <c r="F13309" t="s">
        <v>8266</v>
      </c>
      <c r="G13309" t="s">
        <v>15876</v>
      </c>
      <c r="H13309" s="5">
        <v>106180.01</v>
      </c>
      <c r="I13309" s="5">
        <v>106180.00539999999</v>
      </c>
      <c r="J13309" s="5">
        <v>4.6000000002095398E-3</v>
      </c>
      <c r="K13309" s="5">
        <v>106180.01</v>
      </c>
      <c r="L13309" s="5">
        <v>0</v>
      </c>
      <c r="M13309" t="str">
        <f>IF(ISERROR(VLOOKUP(A13309,'[1]Ecart validé'!$A:$A,1,FALSE)),Z13309,"Ecart Validé")</f>
        <v>valid</v>
      </c>
      <c r="R13309" t="s">
        <v>30</v>
      </c>
      <c r="Y13309"/>
      <c r="Z13309" t="s">
        <v>31</v>
      </c>
    </row>
    <row r="13310" spans="1:26" x14ac:dyDescent="0.3">
      <c r="A13310" t="s">
        <v>16434</v>
      </c>
      <c r="B13310" t="s">
        <v>15873</v>
      </c>
      <c r="C13310" t="s">
        <v>16435</v>
      </c>
      <c r="D13310" t="str">
        <f>+VLOOKUP(C13310,Param!K:L,2,FALSE)</f>
        <v>Tanake Concept sp. z o.o.</v>
      </c>
      <c r="E13310" t="s">
        <v>16436</v>
      </c>
      <c r="F13310" t="s">
        <v>8260</v>
      </c>
      <c r="G13310" t="s">
        <v>15876</v>
      </c>
      <c r="H13310" s="5">
        <v>743</v>
      </c>
      <c r="I13310" s="5">
        <v>742.99599999999998</v>
      </c>
      <c r="J13310" s="5">
        <v>4.0000000000190898E-3</v>
      </c>
      <c r="K13310" s="5">
        <v>743</v>
      </c>
      <c r="L13310" s="5">
        <v>0</v>
      </c>
      <c r="M13310" t="str">
        <f>IF(ISERROR(VLOOKUP(A13310,'[1]Ecart validé'!$A:$A,1,FALSE)),Z13310,"Ecart Validé")</f>
        <v>valid</v>
      </c>
      <c r="R13310" t="s">
        <v>30</v>
      </c>
      <c r="Y13310"/>
      <c r="Z13310" t="s">
        <v>31</v>
      </c>
    </row>
    <row r="13311" spans="1:26" x14ac:dyDescent="0.3">
      <c r="A13311" t="s">
        <v>16437</v>
      </c>
      <c r="B13311" t="s">
        <v>15873</v>
      </c>
      <c r="C13311" t="s">
        <v>16435</v>
      </c>
      <c r="D13311" t="str">
        <f>+VLOOKUP(C13311,Param!K:L,2,FALSE)</f>
        <v>Tanake Concept sp. z o.o.</v>
      </c>
      <c r="E13311" t="s">
        <v>16436</v>
      </c>
      <c r="F13311" t="s">
        <v>8262</v>
      </c>
      <c r="G13311" t="s">
        <v>15876</v>
      </c>
      <c r="H13311" s="5">
        <v>574.19000000000005</v>
      </c>
      <c r="I13311" s="5">
        <v>574.19100000000003</v>
      </c>
      <c r="J13311" s="5">
        <v>-9.9999999997635292E-4</v>
      </c>
      <c r="K13311" s="5">
        <v>574.19000000000005</v>
      </c>
      <c r="L13311" s="5">
        <v>0</v>
      </c>
      <c r="M13311" t="str">
        <f>IF(ISERROR(VLOOKUP(A13311,'[1]Ecart validé'!$A:$A,1,FALSE)),Z13311,"Ecart Validé")</f>
        <v>valid</v>
      </c>
      <c r="R13311" t="s">
        <v>30</v>
      </c>
      <c r="Y13311"/>
      <c r="Z13311" t="s">
        <v>31</v>
      </c>
    </row>
    <row r="13312" spans="1:26" x14ac:dyDescent="0.3">
      <c r="A13312" t="s">
        <v>16438</v>
      </c>
      <c r="B13312" t="s">
        <v>15873</v>
      </c>
      <c r="C13312" t="s">
        <v>16439</v>
      </c>
      <c r="D13312" t="str">
        <f>+VLOOKUP(C13312,Param!K:L,2,FALSE)</f>
        <v>T-Mobile Polska S.A.</v>
      </c>
      <c r="E13312" t="s">
        <v>16440</v>
      </c>
      <c r="F13312" t="s">
        <v>8260</v>
      </c>
      <c r="G13312" t="s">
        <v>15876</v>
      </c>
      <c r="H13312" s="5">
        <v>25608.12</v>
      </c>
      <c r="I13312" s="5">
        <v>25608.121999999999</v>
      </c>
      <c r="J13312" s="5">
        <v>-2.0000000004074502E-3</v>
      </c>
      <c r="K13312" s="5">
        <v>25608.12</v>
      </c>
      <c r="L13312" s="5">
        <v>0</v>
      </c>
      <c r="M13312" t="str">
        <f>IF(ISERROR(VLOOKUP(A13312,'[1]Ecart validé'!$A:$A,1,FALSE)),Z13312,"Ecart Validé")</f>
        <v>valid</v>
      </c>
      <c r="R13312" t="s">
        <v>30</v>
      </c>
      <c r="Y13312"/>
      <c r="Z13312" t="s">
        <v>31</v>
      </c>
    </row>
    <row r="13313" spans="1:26" x14ac:dyDescent="0.3">
      <c r="A13313" t="s">
        <v>16441</v>
      </c>
      <c r="B13313" t="s">
        <v>15873</v>
      </c>
      <c r="C13313" t="s">
        <v>16439</v>
      </c>
      <c r="D13313" t="str">
        <f>+VLOOKUP(C13313,Param!K:L,2,FALSE)</f>
        <v>T-Mobile Polska S.A.</v>
      </c>
      <c r="E13313" t="s">
        <v>16440</v>
      </c>
      <c r="F13313" t="s">
        <v>8262</v>
      </c>
      <c r="G13313" t="s">
        <v>15876</v>
      </c>
      <c r="H13313" s="5">
        <v>35756.400000000001</v>
      </c>
      <c r="I13313" s="5">
        <v>35756.396000000001</v>
      </c>
      <c r="J13313" s="5">
        <v>4.0000000008149003E-3</v>
      </c>
      <c r="K13313" s="5">
        <v>35756.400000000001</v>
      </c>
      <c r="L13313" s="5">
        <v>0</v>
      </c>
      <c r="M13313" t="str">
        <f>IF(ISERROR(VLOOKUP(A13313,'[1]Ecart validé'!$A:$A,1,FALSE)),Z13313,"Ecart Validé")</f>
        <v>valid</v>
      </c>
      <c r="R13313" t="s">
        <v>30</v>
      </c>
      <c r="Y13313"/>
      <c r="Z13313" t="s">
        <v>31</v>
      </c>
    </row>
    <row r="13314" spans="1:26" x14ac:dyDescent="0.3">
      <c r="A13314" t="s">
        <v>16442</v>
      </c>
      <c r="B13314" t="s">
        <v>15873</v>
      </c>
      <c r="C13314" t="s">
        <v>16439</v>
      </c>
      <c r="D13314" t="str">
        <f>+VLOOKUP(C13314,Param!K:L,2,FALSE)</f>
        <v>T-Mobile Polska S.A.</v>
      </c>
      <c r="E13314" t="s">
        <v>16440</v>
      </c>
      <c r="F13314" t="s">
        <v>8264</v>
      </c>
      <c r="G13314" t="s">
        <v>15876</v>
      </c>
      <c r="H13314" s="5">
        <v>32296.23</v>
      </c>
      <c r="I13314" s="5">
        <v>32296.225999999999</v>
      </c>
      <c r="J13314" s="5">
        <v>4.0000000008149003E-3</v>
      </c>
      <c r="K13314" s="5">
        <v>32296.23</v>
      </c>
      <c r="L13314" s="5">
        <v>0</v>
      </c>
      <c r="M13314" t="str">
        <f>IF(ISERROR(VLOOKUP(A13314,'[1]Ecart validé'!$A:$A,1,FALSE)),Z13314,"Ecart Validé")</f>
        <v>valid</v>
      </c>
      <c r="R13314" t="s">
        <v>30</v>
      </c>
      <c r="Y13314"/>
      <c r="Z13314" t="s">
        <v>31</v>
      </c>
    </row>
    <row r="13315" spans="1:26" x14ac:dyDescent="0.3">
      <c r="A13315" t="s">
        <v>16443</v>
      </c>
      <c r="B13315" t="s">
        <v>15873</v>
      </c>
      <c r="C13315" t="s">
        <v>16439</v>
      </c>
      <c r="D13315" t="str">
        <f>+VLOOKUP(C13315,Param!K:L,2,FALSE)</f>
        <v>T-Mobile Polska S.A.</v>
      </c>
      <c r="E13315" t="s">
        <v>16440</v>
      </c>
      <c r="F13315" t="s">
        <v>8266</v>
      </c>
      <c r="G13315" t="s">
        <v>15876</v>
      </c>
      <c r="H13315" s="5">
        <v>31371.34</v>
      </c>
      <c r="I13315" s="5">
        <v>31371.34</v>
      </c>
      <c r="J13315" s="5">
        <v>0</v>
      </c>
      <c r="K13315" s="5">
        <v>31371.34</v>
      </c>
      <c r="L13315" s="5">
        <v>0</v>
      </c>
      <c r="M13315" t="str">
        <f>IF(ISERROR(VLOOKUP(A13315,'[1]Ecart validé'!$A:$A,1,FALSE)),Z13315,"Ecart Validé")</f>
        <v>valid</v>
      </c>
      <c r="R13315" t="s">
        <v>30</v>
      </c>
      <c r="Y13315"/>
      <c r="Z13315" t="s">
        <v>31</v>
      </c>
    </row>
    <row r="13316" spans="1:26" x14ac:dyDescent="0.3">
      <c r="A13316" t="s">
        <v>16444</v>
      </c>
      <c r="B13316" t="s">
        <v>15873</v>
      </c>
      <c r="C13316" t="s">
        <v>16439</v>
      </c>
      <c r="D13316" t="str">
        <f>+VLOOKUP(C13316,Param!K:L,2,FALSE)</f>
        <v>T-Mobile Polska S.A.</v>
      </c>
      <c r="E13316" t="s">
        <v>16445</v>
      </c>
      <c r="F13316" t="s">
        <v>8260</v>
      </c>
      <c r="G13316" t="s">
        <v>15876</v>
      </c>
      <c r="H13316" s="5">
        <v>19836.79</v>
      </c>
      <c r="I13316" s="5">
        <v>19836.789000000001</v>
      </c>
      <c r="J13316" s="5">
        <v>1.0000000002037201E-3</v>
      </c>
      <c r="K13316" s="5">
        <v>19836.79</v>
      </c>
      <c r="L13316" s="5">
        <v>0</v>
      </c>
      <c r="M13316" t="str">
        <f>IF(ISERROR(VLOOKUP(A13316,'[1]Ecart validé'!$A:$A,1,FALSE)),Z13316,"Ecart Validé")</f>
        <v>valid</v>
      </c>
      <c r="R13316" t="s">
        <v>30</v>
      </c>
      <c r="Y13316"/>
      <c r="Z13316" t="s">
        <v>31</v>
      </c>
    </row>
    <row r="13317" spans="1:26" x14ac:dyDescent="0.3">
      <c r="A13317" t="s">
        <v>16446</v>
      </c>
      <c r="B13317" t="s">
        <v>15873</v>
      </c>
      <c r="C13317" t="s">
        <v>16439</v>
      </c>
      <c r="D13317" t="str">
        <f>+VLOOKUP(C13317,Param!K:L,2,FALSE)</f>
        <v>T-Mobile Polska S.A.</v>
      </c>
      <c r="E13317" t="s">
        <v>16445</v>
      </c>
      <c r="F13317" t="s">
        <v>8262</v>
      </c>
      <c r="G13317" t="s">
        <v>15876</v>
      </c>
      <c r="H13317" s="5">
        <v>19016.900000000001</v>
      </c>
      <c r="I13317" s="5">
        <v>19016.900699999998</v>
      </c>
      <c r="J13317" s="5">
        <v>-6.9999999686842698E-4</v>
      </c>
      <c r="K13317" s="5">
        <v>19016.900000000001</v>
      </c>
      <c r="L13317" s="5">
        <v>0</v>
      </c>
      <c r="M13317" t="str">
        <f>IF(ISERROR(VLOOKUP(A13317,'[1]Ecart validé'!$A:$A,1,FALSE)),Z13317,"Ecart Validé")</f>
        <v>valid</v>
      </c>
      <c r="R13317" t="s">
        <v>30</v>
      </c>
      <c r="Y13317"/>
      <c r="Z13317" t="s">
        <v>31</v>
      </c>
    </row>
    <row r="13318" spans="1:26" x14ac:dyDescent="0.3">
      <c r="A13318" t="s">
        <v>16447</v>
      </c>
      <c r="B13318" t="s">
        <v>15873</v>
      </c>
      <c r="C13318" t="s">
        <v>16439</v>
      </c>
      <c r="D13318" t="str">
        <f>+VLOOKUP(C13318,Param!K:L,2,FALSE)</f>
        <v>T-Mobile Polska S.A.</v>
      </c>
      <c r="E13318" t="s">
        <v>16445</v>
      </c>
      <c r="F13318" t="s">
        <v>8264</v>
      </c>
      <c r="G13318" t="s">
        <v>15876</v>
      </c>
      <c r="H13318" s="5">
        <v>16176.39</v>
      </c>
      <c r="I13318" s="5">
        <v>16176.3861</v>
      </c>
      <c r="J13318" s="5">
        <v>3.8999999997031401E-3</v>
      </c>
      <c r="K13318" s="5">
        <v>16176.39</v>
      </c>
      <c r="L13318" s="5">
        <v>0</v>
      </c>
      <c r="M13318" t="str">
        <f>IF(ISERROR(VLOOKUP(A13318,'[1]Ecart validé'!$A:$A,1,FALSE)),Z13318,"Ecart Validé")</f>
        <v>valid</v>
      </c>
      <c r="R13318" t="s">
        <v>30</v>
      </c>
      <c r="Y13318"/>
      <c r="Z13318" t="s">
        <v>31</v>
      </c>
    </row>
    <row r="13319" spans="1:26" x14ac:dyDescent="0.3">
      <c r="A13319" t="s">
        <v>16448</v>
      </c>
      <c r="B13319" t="s">
        <v>15873</v>
      </c>
      <c r="C13319" t="s">
        <v>16439</v>
      </c>
      <c r="D13319" t="str">
        <f>+VLOOKUP(C13319,Param!K:L,2,FALSE)</f>
        <v>T-Mobile Polska S.A.</v>
      </c>
      <c r="E13319" t="s">
        <v>16445</v>
      </c>
      <c r="F13319" t="s">
        <v>8266</v>
      </c>
      <c r="G13319" t="s">
        <v>15876</v>
      </c>
      <c r="H13319" s="5">
        <v>15973.37</v>
      </c>
      <c r="I13319" s="5">
        <v>15973.372100000001</v>
      </c>
      <c r="J13319" s="5">
        <v>-2.0999999997002301E-3</v>
      </c>
      <c r="K13319" s="5">
        <v>15973.37</v>
      </c>
      <c r="L13319" s="5">
        <v>0</v>
      </c>
      <c r="M13319" t="str">
        <f>IF(ISERROR(VLOOKUP(A13319,'[1]Ecart validé'!$A:$A,1,FALSE)),Z13319,"Ecart Validé")</f>
        <v>valid</v>
      </c>
      <c r="R13319" t="s">
        <v>30</v>
      </c>
      <c r="Y13319"/>
      <c r="Z13319" t="s">
        <v>31</v>
      </c>
    </row>
    <row r="13320" spans="1:26" x14ac:dyDescent="0.3">
      <c r="A13320" t="s">
        <v>16449</v>
      </c>
      <c r="B13320" t="s">
        <v>15873</v>
      </c>
      <c r="C13320" t="s">
        <v>16450</v>
      </c>
      <c r="D13320" t="str">
        <f>+VLOOKUP(C13320,Param!K:L,2,FALSE)</f>
        <v>TP Teltech</v>
      </c>
      <c r="E13320">
        <v>28235017</v>
      </c>
      <c r="F13320" t="s">
        <v>8260</v>
      </c>
      <c r="G13320" t="s">
        <v>15876</v>
      </c>
      <c r="H13320" s="5">
        <v>372.1</v>
      </c>
      <c r="I13320" s="5">
        <v>372.1</v>
      </c>
      <c r="J13320" s="5">
        <v>0</v>
      </c>
      <c r="K13320" s="5">
        <v>372.1</v>
      </c>
      <c r="L13320" s="5">
        <v>0</v>
      </c>
      <c r="M13320" t="str">
        <f>IF(ISERROR(VLOOKUP(A13320,'[1]Ecart validé'!$A:$A,1,FALSE)),Z13320,"Ecart Validé")</f>
        <v>valid</v>
      </c>
      <c r="R13320" t="s">
        <v>30</v>
      </c>
      <c r="Y13320"/>
      <c r="Z13320" t="s">
        <v>31</v>
      </c>
    </row>
    <row r="13321" spans="1:26" x14ac:dyDescent="0.3">
      <c r="A13321" t="s">
        <v>16451</v>
      </c>
      <c r="B13321" t="s">
        <v>15873</v>
      </c>
      <c r="C13321" t="s">
        <v>16450</v>
      </c>
      <c r="D13321" t="str">
        <f>+VLOOKUP(C13321,Param!K:L,2,FALSE)</f>
        <v>TP Teltech</v>
      </c>
      <c r="E13321">
        <v>28235017</v>
      </c>
      <c r="F13321" t="s">
        <v>8264</v>
      </c>
      <c r="G13321" t="s">
        <v>15876</v>
      </c>
      <c r="H13321" s="5">
        <v>364.6</v>
      </c>
      <c r="I13321" s="5">
        <v>364.6</v>
      </c>
      <c r="J13321" s="5">
        <v>0</v>
      </c>
      <c r="K13321" s="5">
        <v>364.6</v>
      </c>
      <c r="L13321" s="5">
        <v>0</v>
      </c>
      <c r="M13321" t="str">
        <f>IF(ISERROR(VLOOKUP(A13321,'[1]Ecart validé'!$A:$A,1,FALSE)),Z13321,"Ecart Validé")</f>
        <v>valid</v>
      </c>
      <c r="R13321" t="s">
        <v>30</v>
      </c>
      <c r="Y13321"/>
      <c r="Z13321" t="s">
        <v>31</v>
      </c>
    </row>
    <row r="13322" spans="1:26" x14ac:dyDescent="0.3">
      <c r="A13322" t="s">
        <v>16452</v>
      </c>
      <c r="B13322" t="s">
        <v>15873</v>
      </c>
      <c r="C13322" t="s">
        <v>16450</v>
      </c>
      <c r="D13322" t="str">
        <f>+VLOOKUP(C13322,Param!K:L,2,FALSE)</f>
        <v>TP Teltech</v>
      </c>
      <c r="E13322">
        <v>28235017</v>
      </c>
      <c r="F13322" t="s">
        <v>8266</v>
      </c>
      <c r="G13322" t="s">
        <v>15876</v>
      </c>
      <c r="H13322" s="5">
        <v>377.6</v>
      </c>
      <c r="I13322" s="5">
        <v>377.6</v>
      </c>
      <c r="J13322" s="5">
        <v>0</v>
      </c>
      <c r="K13322" s="5">
        <v>377.6</v>
      </c>
      <c r="L13322" s="5">
        <v>0</v>
      </c>
      <c r="M13322" t="str">
        <f>IF(ISERROR(VLOOKUP(A13322,'[1]Ecart validé'!$A:$A,1,FALSE)),Z13322,"Ecart Validé")</f>
        <v>valid</v>
      </c>
      <c r="R13322" t="s">
        <v>30</v>
      </c>
      <c r="Y13322"/>
      <c r="Z13322" t="s">
        <v>31</v>
      </c>
    </row>
    <row r="13323" spans="1:26" x14ac:dyDescent="0.3">
      <c r="A13323" t="s">
        <v>16453</v>
      </c>
      <c r="B13323" t="s">
        <v>15873</v>
      </c>
      <c r="C13323" t="s">
        <v>16450</v>
      </c>
      <c r="D13323" t="str">
        <f>+VLOOKUP(C13323,Param!K:L,2,FALSE)</f>
        <v>TP Teltech</v>
      </c>
      <c r="E13323">
        <v>28235017</v>
      </c>
      <c r="F13323" t="s">
        <v>8262</v>
      </c>
      <c r="G13323" t="s">
        <v>15876</v>
      </c>
      <c r="H13323" s="5">
        <v>351.6</v>
      </c>
      <c r="I13323" s="5">
        <v>351.6</v>
      </c>
      <c r="J13323" s="5">
        <v>0</v>
      </c>
      <c r="K13323" s="5">
        <v>351.6</v>
      </c>
      <c r="L13323" s="5">
        <v>0</v>
      </c>
      <c r="M13323" t="str">
        <f>IF(ISERROR(VLOOKUP(A13323,'[1]Ecart validé'!$A:$A,1,FALSE)),Z13323,"Ecart Validé")</f>
        <v>valid</v>
      </c>
      <c r="R13323" t="s">
        <v>30</v>
      </c>
      <c r="Y13323"/>
      <c r="Z13323" t="s">
        <v>31</v>
      </c>
    </row>
    <row r="13324" spans="1:26" x14ac:dyDescent="0.3">
      <c r="A13324" t="s">
        <v>16454</v>
      </c>
      <c r="B13324" t="s">
        <v>15873</v>
      </c>
      <c r="C13324" t="s">
        <v>16455</v>
      </c>
      <c r="D13324" t="str">
        <f>+VLOOKUP(C13324,Param!K:L,2,FALSE)</f>
        <v>Wencel</v>
      </c>
      <c r="E13324" t="s">
        <v>16456</v>
      </c>
      <c r="F13324" t="s">
        <v>8260</v>
      </c>
      <c r="G13324" t="s">
        <v>15876</v>
      </c>
      <c r="H13324" s="5">
        <v>224.68</v>
      </c>
      <c r="I13324" s="5">
        <v>224.67949999999999</v>
      </c>
      <c r="J13324" s="5">
        <v>5.0000000001659795E-4</v>
      </c>
      <c r="K13324" s="5">
        <v>224.68</v>
      </c>
      <c r="L13324" s="5">
        <v>0</v>
      </c>
      <c r="M13324" t="str">
        <f>IF(ISERROR(VLOOKUP(A13324,'[1]Ecart validé'!$A:$A,1,FALSE)),Z13324,"Ecart Validé")</f>
        <v>valid</v>
      </c>
      <c r="R13324" t="s">
        <v>30</v>
      </c>
      <c r="Y13324"/>
      <c r="Z13324" t="s">
        <v>31</v>
      </c>
    </row>
    <row r="13325" spans="1:26" x14ac:dyDescent="0.3">
      <c r="A13325" t="s">
        <v>16457</v>
      </c>
      <c r="B13325" t="s">
        <v>15873</v>
      </c>
      <c r="C13325" t="s">
        <v>16455</v>
      </c>
      <c r="D13325" t="str">
        <f>+VLOOKUP(C13325,Param!K:L,2,FALSE)</f>
        <v>Wencel</v>
      </c>
      <c r="E13325" t="s">
        <v>16456</v>
      </c>
      <c r="F13325" t="s">
        <v>8262</v>
      </c>
      <c r="G13325" t="s">
        <v>15876</v>
      </c>
      <c r="H13325" s="5">
        <v>162.44999999999999</v>
      </c>
      <c r="I13325" s="5">
        <v>162.44900000000001</v>
      </c>
      <c r="J13325" s="5">
        <v>9.9999999997635292E-4</v>
      </c>
      <c r="K13325" s="5">
        <v>162.44999999999999</v>
      </c>
      <c r="L13325" s="5">
        <v>0</v>
      </c>
      <c r="M13325" t="str">
        <f>IF(ISERROR(VLOOKUP(A13325,'[1]Ecart validé'!$A:$A,1,FALSE)),Z13325,"Ecart Validé")</f>
        <v>valid</v>
      </c>
      <c r="R13325" t="s">
        <v>30</v>
      </c>
      <c r="Y13325"/>
      <c r="Z13325" t="s">
        <v>31</v>
      </c>
    </row>
    <row r="13326" spans="1:26" x14ac:dyDescent="0.3">
      <c r="A13326" t="s">
        <v>16458</v>
      </c>
      <c r="B13326" t="s">
        <v>15873</v>
      </c>
      <c r="C13326" t="s">
        <v>16455</v>
      </c>
      <c r="D13326" t="str">
        <f>+VLOOKUP(C13326,Param!K:L,2,FALSE)</f>
        <v>Wencel</v>
      </c>
      <c r="E13326" t="s">
        <v>16456</v>
      </c>
      <c r="F13326" t="s">
        <v>8264</v>
      </c>
      <c r="G13326" t="s">
        <v>15876</v>
      </c>
      <c r="H13326" s="5">
        <v>299.83</v>
      </c>
      <c r="I13326" s="5">
        <v>299.83300000000003</v>
      </c>
      <c r="J13326" s="5">
        <v>-3.0000000000427402E-3</v>
      </c>
      <c r="K13326" s="5">
        <v>299.83</v>
      </c>
      <c r="L13326" s="5">
        <v>0</v>
      </c>
      <c r="M13326" t="str">
        <f>IF(ISERROR(VLOOKUP(A13326,'[1]Ecart validé'!$A:$A,1,FALSE)),Z13326,"Ecart Validé")</f>
        <v>valid</v>
      </c>
      <c r="R13326" t="s">
        <v>30</v>
      </c>
      <c r="Y13326"/>
      <c r="Z13326" t="s">
        <v>31</v>
      </c>
    </row>
    <row r="13327" spans="1:26" x14ac:dyDescent="0.3">
      <c r="A13327" t="s">
        <v>16459</v>
      </c>
      <c r="B13327" t="s">
        <v>15873</v>
      </c>
      <c r="C13327" t="s">
        <v>16455</v>
      </c>
      <c r="D13327" t="str">
        <f>+VLOOKUP(C13327,Param!K:L,2,FALSE)</f>
        <v>Wencel</v>
      </c>
      <c r="E13327" t="s">
        <v>16456</v>
      </c>
      <c r="F13327" t="s">
        <v>8266</v>
      </c>
      <c r="G13327" t="s">
        <v>15876</v>
      </c>
      <c r="H13327" s="5">
        <v>3780.28</v>
      </c>
      <c r="I13327" s="5">
        <v>3780.2809999999999</v>
      </c>
      <c r="J13327" s="5">
        <v>-9.9999999974897903E-4</v>
      </c>
      <c r="K13327" s="5">
        <v>3780.28</v>
      </c>
      <c r="L13327" s="5">
        <v>0</v>
      </c>
      <c r="M13327" t="str">
        <f>IF(ISERROR(VLOOKUP(A13327,'[1]Ecart validé'!$A:$A,1,FALSE)),Z13327,"Ecart Validé")</f>
        <v>valid</v>
      </c>
      <c r="R13327" t="s">
        <v>30</v>
      </c>
      <c r="Y13327"/>
      <c r="Z13327" t="s">
        <v>31</v>
      </c>
    </row>
    <row r="13328" spans="1:26" x14ac:dyDescent="0.3">
      <c r="A13328" t="s">
        <v>16460</v>
      </c>
      <c r="B13328" t="s">
        <v>15873</v>
      </c>
      <c r="C13328" t="s">
        <v>16461</v>
      </c>
      <c r="D13328" t="str">
        <f>+VLOOKUP(C13328,Param!K:L,2,FALSE)</f>
        <v>Wydawnictwo-Drukarnia Paradis Wiesław Kałuża</v>
      </c>
      <c r="E13328">
        <v>22048001</v>
      </c>
      <c r="F13328" t="s">
        <v>8260</v>
      </c>
      <c r="G13328" t="s">
        <v>15876</v>
      </c>
      <c r="H13328" s="5">
        <v>3199.22</v>
      </c>
      <c r="I13328" s="5">
        <v>3199.22</v>
      </c>
      <c r="J13328" s="5">
        <v>0</v>
      </c>
      <c r="K13328" s="5">
        <v>3199.22</v>
      </c>
      <c r="L13328" s="5">
        <v>0</v>
      </c>
      <c r="M13328" t="str">
        <f>IF(ISERROR(VLOOKUP(A13328,'[1]Ecart validé'!$A:$A,1,FALSE)),Z13328,"Ecart Validé")</f>
        <v>valid</v>
      </c>
      <c r="R13328" t="s">
        <v>30</v>
      </c>
      <c r="Y13328"/>
      <c r="Z13328" t="s">
        <v>31</v>
      </c>
    </row>
    <row r="13329" spans="1:26" x14ac:dyDescent="0.3">
      <c r="A13329" t="s">
        <v>16462</v>
      </c>
      <c r="B13329" t="s">
        <v>15873</v>
      </c>
      <c r="C13329" t="s">
        <v>16461</v>
      </c>
      <c r="D13329" t="str">
        <f>+VLOOKUP(C13329,Param!K:L,2,FALSE)</f>
        <v>Wydawnictwo-Drukarnia Paradis Wiesław Kałuża</v>
      </c>
      <c r="E13329">
        <v>22048001</v>
      </c>
      <c r="F13329" t="s">
        <v>8264</v>
      </c>
      <c r="G13329" t="s">
        <v>15876</v>
      </c>
      <c r="H13329" s="5">
        <v>18043.66</v>
      </c>
      <c r="I13329" s="5">
        <v>18043.66</v>
      </c>
      <c r="J13329" s="5">
        <v>0</v>
      </c>
      <c r="K13329" s="5">
        <v>18043.66</v>
      </c>
      <c r="L13329" s="5">
        <v>0</v>
      </c>
      <c r="M13329" t="str">
        <f>IF(ISERROR(VLOOKUP(A13329,'[1]Ecart validé'!$A:$A,1,FALSE)),Z13329,"Ecart Validé")</f>
        <v>valid</v>
      </c>
      <c r="R13329" t="s">
        <v>30</v>
      </c>
      <c r="Y13329"/>
      <c r="Z13329" t="s">
        <v>31</v>
      </c>
    </row>
    <row r="13330" spans="1:26" x14ac:dyDescent="0.3">
      <c r="A13330" t="s">
        <v>16463</v>
      </c>
      <c r="B13330" t="s">
        <v>15873</v>
      </c>
      <c r="C13330" t="s">
        <v>16461</v>
      </c>
      <c r="D13330" t="str">
        <f>+VLOOKUP(C13330,Param!K:L,2,FALSE)</f>
        <v>Wydawnictwo-Drukarnia Paradis Wiesław Kałuża</v>
      </c>
      <c r="E13330">
        <v>22048001</v>
      </c>
      <c r="F13330" t="s">
        <v>8266</v>
      </c>
      <c r="G13330" t="s">
        <v>15876</v>
      </c>
      <c r="H13330" s="5">
        <v>15159.1</v>
      </c>
      <c r="I13330" s="5">
        <v>15159.1</v>
      </c>
      <c r="J13330" s="5">
        <v>0</v>
      </c>
      <c r="K13330" s="5">
        <v>15159.1</v>
      </c>
      <c r="L13330" s="5">
        <v>0</v>
      </c>
      <c r="M13330" t="str">
        <f>IF(ISERROR(VLOOKUP(A13330,'[1]Ecart validé'!$A:$A,1,FALSE)),Z13330,"Ecart Validé")</f>
        <v>valid</v>
      </c>
      <c r="R13330" t="s">
        <v>30</v>
      </c>
      <c r="Y13330"/>
      <c r="Z13330" t="s">
        <v>31</v>
      </c>
    </row>
    <row r="13331" spans="1:26" ht="57.6" x14ac:dyDescent="0.3">
      <c r="A13331" t="s">
        <v>16464</v>
      </c>
      <c r="B13331" t="s">
        <v>15873</v>
      </c>
      <c r="C13331" t="s">
        <v>16461</v>
      </c>
      <c r="D13331" t="str">
        <f>+VLOOKUP(C13331,Param!K:L,2,FALSE)</f>
        <v>Wydawnictwo-Drukarnia Paradis Wiesław Kałuża</v>
      </c>
      <c r="E13331">
        <v>22048001</v>
      </c>
      <c r="F13331" t="s">
        <v>8262</v>
      </c>
      <c r="G13331" t="s">
        <v>15876</v>
      </c>
      <c r="H13331" s="5">
        <v>6229.6</v>
      </c>
      <c r="I13331" s="5">
        <v>6229.6</v>
      </c>
      <c r="J13331" s="5">
        <v>0</v>
      </c>
      <c r="K13331" s="5">
        <v>6229.6</v>
      </c>
      <c r="L13331" s="5">
        <v>0</v>
      </c>
      <c r="M13331" t="str">
        <f>IF(ISERROR(VLOOKUP(A13331,'[1]Ecart validé'!$A:$A,1,FALSE)),Z13331,"Ecart Validé")</f>
        <v>valid</v>
      </c>
      <c r="R13331" t="s">
        <v>30</v>
      </c>
      <c r="S13331" t="s">
        <v>42</v>
      </c>
      <c r="T13331" t="s">
        <v>257</v>
      </c>
      <c r="U13331" s="13" t="s">
        <v>16465</v>
      </c>
      <c r="V13331" t="s">
        <v>60</v>
      </c>
      <c r="W13331" t="s">
        <v>61</v>
      </c>
      <c r="Y13331"/>
      <c r="Z13331" t="s">
        <v>31</v>
      </c>
    </row>
    <row r="13332" spans="1:26" x14ac:dyDescent="0.3">
      <c r="A13332" t="s">
        <v>16466</v>
      </c>
      <c r="B13332" t="s">
        <v>15873</v>
      </c>
      <c r="C13332" t="s">
        <v>16467</v>
      </c>
      <c r="D13332" t="str">
        <f>+VLOOKUP(C13332,Param!K:L,2,FALSE)</f>
        <v>Zakład Robót Sanitarnych "Sanator-Bis" sp. z o.o.</v>
      </c>
      <c r="E13332">
        <v>28255011</v>
      </c>
      <c r="F13332" t="s">
        <v>8260</v>
      </c>
      <c r="G13332" t="s">
        <v>15876</v>
      </c>
      <c r="H13332" s="5">
        <v>292.5</v>
      </c>
      <c r="I13332" s="5">
        <v>292.5</v>
      </c>
      <c r="J13332" s="5">
        <v>0</v>
      </c>
      <c r="K13332" s="5">
        <v>292.5</v>
      </c>
      <c r="L13332" s="5">
        <v>0</v>
      </c>
      <c r="M13332" t="str">
        <f>IF(ISERROR(VLOOKUP(A13332,'[1]Ecart validé'!$A:$A,1,FALSE)),Z13332,"Ecart Validé")</f>
        <v>valid</v>
      </c>
      <c r="R13332" t="s">
        <v>30</v>
      </c>
      <c r="Y13332"/>
      <c r="Z13332" t="s">
        <v>31</v>
      </c>
    </row>
    <row r="13333" spans="1:26" x14ac:dyDescent="0.3">
      <c r="A13333" t="s">
        <v>16468</v>
      </c>
      <c r="B13333" t="s">
        <v>15873</v>
      </c>
      <c r="C13333" t="s">
        <v>16467</v>
      </c>
      <c r="D13333" t="str">
        <f>+VLOOKUP(C13333,Param!K:L,2,FALSE)</f>
        <v>Zakład Robót Sanitarnych "Sanator-Bis" sp. z o.o.</v>
      </c>
      <c r="E13333">
        <v>28255011</v>
      </c>
      <c r="F13333" t="s">
        <v>8264</v>
      </c>
      <c r="G13333" t="s">
        <v>15876</v>
      </c>
      <c r="H13333" s="5">
        <v>790</v>
      </c>
      <c r="I13333" s="5">
        <v>790</v>
      </c>
      <c r="J13333" s="5">
        <v>0</v>
      </c>
      <c r="K13333" s="5">
        <v>790</v>
      </c>
      <c r="L13333" s="5">
        <v>0</v>
      </c>
      <c r="M13333" t="str">
        <f>IF(ISERROR(VLOOKUP(A13333,'[1]Ecart validé'!$A:$A,1,FALSE)),Z13333,"Ecart Validé")</f>
        <v>valid</v>
      </c>
      <c r="R13333" t="s">
        <v>30</v>
      </c>
      <c r="Y13333"/>
      <c r="Z13333" t="s">
        <v>31</v>
      </c>
    </row>
    <row r="13334" spans="1:26" x14ac:dyDescent="0.3">
      <c r="A13334" t="s">
        <v>16469</v>
      </c>
      <c r="B13334" t="s">
        <v>15873</v>
      </c>
      <c r="C13334" t="s">
        <v>16467</v>
      </c>
      <c r="D13334" t="str">
        <f>+VLOOKUP(C13334,Param!K:L,2,FALSE)</f>
        <v>Zakład Robót Sanitarnych "Sanator-Bis" sp. z o.o.</v>
      </c>
      <c r="E13334">
        <v>28255011</v>
      </c>
      <c r="F13334" t="s">
        <v>8266</v>
      </c>
      <c r="G13334" t="s">
        <v>15876</v>
      </c>
      <c r="H13334" s="5">
        <v>875</v>
      </c>
      <c r="I13334" s="5">
        <v>875</v>
      </c>
      <c r="J13334" s="5">
        <v>0</v>
      </c>
      <c r="K13334" s="5">
        <v>875</v>
      </c>
      <c r="L13334" s="5">
        <v>0</v>
      </c>
      <c r="M13334" t="str">
        <f>IF(ISERROR(VLOOKUP(A13334,'[1]Ecart validé'!$A:$A,1,FALSE)),Z13334,"Ecart Validé")</f>
        <v>valid</v>
      </c>
      <c r="R13334" t="s">
        <v>30</v>
      </c>
      <c r="Y13334"/>
      <c r="Z13334" t="s">
        <v>31</v>
      </c>
    </row>
    <row r="13335" spans="1:26" x14ac:dyDescent="0.3">
      <c r="A13335" t="s">
        <v>16470</v>
      </c>
      <c r="B13335" t="s">
        <v>15873</v>
      </c>
      <c r="C13335" t="s">
        <v>16467</v>
      </c>
      <c r="D13335" t="str">
        <f>+VLOOKUP(C13335,Param!K:L,2,FALSE)</f>
        <v>Zakład Robót Sanitarnych "Sanator-Bis" sp. z o.o.</v>
      </c>
      <c r="E13335">
        <v>28255011</v>
      </c>
      <c r="F13335" t="s">
        <v>8262</v>
      </c>
      <c r="G13335" t="s">
        <v>15876</v>
      </c>
      <c r="H13335" s="5">
        <v>295</v>
      </c>
      <c r="I13335" s="5">
        <v>295</v>
      </c>
      <c r="J13335" s="5">
        <v>0</v>
      </c>
      <c r="K13335" s="5">
        <v>295</v>
      </c>
      <c r="L13335" s="5">
        <v>0</v>
      </c>
      <c r="M13335" t="str">
        <f>IF(ISERROR(VLOOKUP(A13335,'[1]Ecart validé'!$A:$A,1,FALSE)),Z13335,"Ecart Validé")</f>
        <v>valid</v>
      </c>
      <c r="R13335" t="s">
        <v>30</v>
      </c>
      <c r="Y13335"/>
      <c r="Z13335" t="s">
        <v>31</v>
      </c>
    </row>
    <row r="13336" spans="1:26" x14ac:dyDescent="0.3">
      <c r="A13336" t="s">
        <v>16471</v>
      </c>
      <c r="B13336" t="s">
        <v>15873</v>
      </c>
      <c r="C13336" t="s">
        <v>16472</v>
      </c>
      <c r="D13336" t="str">
        <f>+VLOOKUP(C13336,Param!K:L,2,FALSE)</f>
        <v>Zakłady Porcelany Stołowej Lubiana S.A.</v>
      </c>
      <c r="E13336">
        <v>22080013</v>
      </c>
      <c r="F13336" t="s">
        <v>8260</v>
      </c>
      <c r="G13336" t="s">
        <v>15876</v>
      </c>
      <c r="H13336" s="5">
        <v>341.74</v>
      </c>
      <c r="I13336" s="5">
        <v>341.74279999999999</v>
      </c>
      <c r="J13336" s="5">
        <v>-2.7999999999792601E-3</v>
      </c>
      <c r="K13336" s="5">
        <v>341.74</v>
      </c>
      <c r="L13336" s="5">
        <v>0</v>
      </c>
      <c r="M13336" t="str">
        <f>IF(ISERROR(VLOOKUP(A13336,'[1]Ecart validé'!$A:$A,1,FALSE)),Z13336,"Ecart Validé")</f>
        <v>valid</v>
      </c>
      <c r="R13336" t="s">
        <v>30</v>
      </c>
      <c r="Y13336"/>
      <c r="Z13336" t="s">
        <v>31</v>
      </c>
    </row>
    <row r="13337" spans="1:26" x14ac:dyDescent="0.3">
      <c r="A13337" t="s">
        <v>16473</v>
      </c>
      <c r="B13337" t="s">
        <v>15873</v>
      </c>
      <c r="C13337" t="s">
        <v>16472</v>
      </c>
      <c r="D13337" t="str">
        <f>+VLOOKUP(C13337,Param!K:L,2,FALSE)</f>
        <v>Zakłady Porcelany Stołowej Lubiana S.A.</v>
      </c>
      <c r="E13337">
        <v>22080013</v>
      </c>
      <c r="F13337" t="s">
        <v>8262</v>
      </c>
      <c r="G13337" t="s">
        <v>15876</v>
      </c>
      <c r="H13337" s="5">
        <v>836.85</v>
      </c>
      <c r="I13337" s="5">
        <v>836.85</v>
      </c>
      <c r="J13337" s="5">
        <v>0</v>
      </c>
      <c r="K13337" s="5">
        <v>836.85</v>
      </c>
      <c r="L13337" s="5">
        <v>0</v>
      </c>
      <c r="M13337" t="str">
        <f>IF(ISERROR(VLOOKUP(A13337,'[1]Ecart validé'!$A:$A,1,FALSE)),Z13337,"Ecart Validé")</f>
        <v>valid</v>
      </c>
      <c r="R13337" t="s">
        <v>30</v>
      </c>
      <c r="Y13337"/>
      <c r="Z13337" t="s">
        <v>31</v>
      </c>
    </row>
    <row r="13338" spans="1:26" x14ac:dyDescent="0.3">
      <c r="A13338" t="s">
        <v>16474</v>
      </c>
      <c r="B13338" t="s">
        <v>15873</v>
      </c>
      <c r="C13338" t="s">
        <v>16472</v>
      </c>
      <c r="D13338" t="str">
        <f>+VLOOKUP(C13338,Param!K:L,2,FALSE)</f>
        <v>Zakłady Porcelany Stołowej Lubiana S.A.</v>
      </c>
      <c r="E13338">
        <v>22080013</v>
      </c>
      <c r="F13338" t="s">
        <v>8264</v>
      </c>
      <c r="G13338" t="s">
        <v>15876</v>
      </c>
      <c r="H13338" s="5">
        <v>5235.47</v>
      </c>
      <c r="I13338" s="5">
        <v>5235.4651999999996</v>
      </c>
      <c r="J13338" s="5">
        <v>4.80000000061409E-3</v>
      </c>
      <c r="K13338" s="5">
        <v>5235.47</v>
      </c>
      <c r="L13338" s="5">
        <v>0</v>
      </c>
      <c r="M13338" t="str">
        <f>IF(ISERROR(VLOOKUP(A13338,'[1]Ecart validé'!$A:$A,1,FALSE)),Z13338,"Ecart Validé")</f>
        <v>valid</v>
      </c>
      <c r="R13338" t="s">
        <v>30</v>
      </c>
      <c r="Y13338"/>
      <c r="Z13338" t="s">
        <v>31</v>
      </c>
    </row>
    <row r="13339" spans="1:26" x14ac:dyDescent="0.3">
      <c r="A13339" t="s">
        <v>16475</v>
      </c>
      <c r="B13339" t="s">
        <v>15873</v>
      </c>
      <c r="C13339" t="s">
        <v>16472</v>
      </c>
      <c r="D13339" t="str">
        <f>+VLOOKUP(C13339,Param!K:L,2,FALSE)</f>
        <v>Zakłady Porcelany Stołowej Lubiana S.A.</v>
      </c>
      <c r="E13339">
        <v>22080013</v>
      </c>
      <c r="F13339" t="s">
        <v>8266</v>
      </c>
      <c r="G13339" t="s">
        <v>15876</v>
      </c>
      <c r="H13339" s="5">
        <v>7848.38</v>
      </c>
      <c r="I13339" s="5">
        <v>7848.3818000000001</v>
      </c>
      <c r="J13339" s="5">
        <v>-1.8000000000029099E-3</v>
      </c>
      <c r="K13339" s="5">
        <v>7848.38</v>
      </c>
      <c r="L13339" s="5">
        <v>0</v>
      </c>
      <c r="M13339" t="str">
        <f>IF(ISERROR(VLOOKUP(A13339,'[1]Ecart validé'!$A:$A,1,FALSE)),Z13339,"Ecart Validé")</f>
        <v>valid</v>
      </c>
      <c r="R13339" t="s">
        <v>30</v>
      </c>
      <c r="Y13339"/>
      <c r="Z13339" t="s">
        <v>31</v>
      </c>
    </row>
    <row r="13340" spans="1:26" x14ac:dyDescent="0.3">
      <c r="A13340" t="s">
        <v>16476</v>
      </c>
      <c r="B13340" t="s">
        <v>15873</v>
      </c>
      <c r="C13340" t="s">
        <v>16477</v>
      </c>
      <c r="D13340" t="str">
        <f>+VLOOKUP(C13340,Param!K:L,2,FALSE)</f>
        <v>Albinos sp. z o.o.</v>
      </c>
      <c r="E13340" t="s">
        <v>16478</v>
      </c>
      <c r="F13340" t="s">
        <v>8262</v>
      </c>
      <c r="G13340" t="s">
        <v>15876</v>
      </c>
      <c r="H13340" s="5">
        <v>10323.19</v>
      </c>
      <c r="I13340" s="5">
        <v>10323.191000000001</v>
      </c>
      <c r="J13340" s="5">
        <v>-1.0000000002037201E-3</v>
      </c>
      <c r="K13340" s="5">
        <v>10323.19</v>
      </c>
      <c r="L13340" s="5">
        <v>0</v>
      </c>
      <c r="M13340" t="str">
        <f>IF(ISERROR(VLOOKUP(A13340,'[1]Ecart validé'!$A:$A,1,FALSE)),Z13340,"Ecart Validé")</f>
        <v>valid</v>
      </c>
      <c r="R13340" t="s">
        <v>30</v>
      </c>
      <c r="Y13340"/>
      <c r="Z13340" t="s">
        <v>31</v>
      </c>
    </row>
    <row r="13341" spans="1:26" x14ac:dyDescent="0.3">
      <c r="A13341" t="s">
        <v>16479</v>
      </c>
      <c r="B13341" t="s">
        <v>15873</v>
      </c>
      <c r="C13341" t="s">
        <v>16477</v>
      </c>
      <c r="D13341" t="str">
        <f>+VLOOKUP(C13341,Param!K:L,2,FALSE)</f>
        <v>Albinos sp. z o.o.</v>
      </c>
      <c r="E13341" t="s">
        <v>16478</v>
      </c>
      <c r="F13341" t="s">
        <v>8264</v>
      </c>
      <c r="G13341" t="s">
        <v>15876</v>
      </c>
      <c r="H13341" s="5">
        <v>23753.560081300799</v>
      </c>
      <c r="I13341" s="5">
        <v>23753.562999999998</v>
      </c>
      <c r="J13341" s="5">
        <v>-2.91869918510201E-3</v>
      </c>
      <c r="K13341" s="5">
        <v>23753.560081300799</v>
      </c>
      <c r="L13341" s="5">
        <v>0</v>
      </c>
      <c r="M13341" t="str">
        <f>IF(ISERROR(VLOOKUP(A13341,'[1]Ecart validé'!$A:$A,1,FALSE)),Z13341,"Ecart Validé")</f>
        <v>valid</v>
      </c>
      <c r="R13341" t="s">
        <v>30</v>
      </c>
      <c r="Y13341"/>
      <c r="Z13341" t="s">
        <v>31</v>
      </c>
    </row>
    <row r="13342" spans="1:26" x14ac:dyDescent="0.3">
      <c r="A13342" t="s">
        <v>16480</v>
      </c>
      <c r="B13342" t="s">
        <v>15873</v>
      </c>
      <c r="C13342" t="s">
        <v>16477</v>
      </c>
      <c r="D13342" t="str">
        <f>+VLOOKUP(C13342,Param!K:L,2,FALSE)</f>
        <v>Albinos sp. z o.o.</v>
      </c>
      <c r="E13342" t="s">
        <v>16478</v>
      </c>
      <c r="F13342" t="s">
        <v>8266</v>
      </c>
      <c r="G13342" t="s">
        <v>15876</v>
      </c>
      <c r="H13342" s="5">
        <v>14176.32</v>
      </c>
      <c r="I13342" s="5">
        <v>14176.315000000001</v>
      </c>
      <c r="J13342" s="5">
        <v>4.9999999991996403E-3</v>
      </c>
      <c r="K13342" s="5">
        <v>14176.32</v>
      </c>
      <c r="L13342" s="5">
        <v>0</v>
      </c>
      <c r="M13342" t="str">
        <f>IF(ISERROR(VLOOKUP(A13342,'[1]Ecart validé'!$A:$A,1,FALSE)),Z13342,"Ecart Validé")</f>
        <v>valid</v>
      </c>
      <c r="R13342" t="s">
        <v>30</v>
      </c>
      <c r="Y13342"/>
      <c r="Z13342" t="s">
        <v>31</v>
      </c>
    </row>
    <row r="13343" spans="1:26" x14ac:dyDescent="0.3">
      <c r="A13343" t="s">
        <v>16481</v>
      </c>
      <c r="B13343" t="s">
        <v>15873</v>
      </c>
      <c r="C13343" t="s">
        <v>16482</v>
      </c>
      <c r="D13343" t="str">
        <f>+VLOOKUP(C13343,Param!K:L,2,FALSE)</f>
        <v>Brados sp.j.T.Grzesiak,P.Pawlak,K.Kuchciński</v>
      </c>
      <c r="E13343" t="s">
        <v>16483</v>
      </c>
      <c r="F13343" t="s">
        <v>8262</v>
      </c>
      <c r="G13343" t="s">
        <v>15876</v>
      </c>
      <c r="H13343" s="5">
        <v>7.88</v>
      </c>
      <c r="I13343" s="5">
        <v>7.88</v>
      </c>
      <c r="J13343" s="5">
        <v>0</v>
      </c>
      <c r="K13343" s="5">
        <v>7.88</v>
      </c>
      <c r="L13343" s="5">
        <v>0</v>
      </c>
      <c r="M13343" t="str">
        <f>IF(ISERROR(VLOOKUP(A13343,'[1]Ecart validé'!$A:$A,1,FALSE)),Z13343,"Ecart Validé")</f>
        <v>valid</v>
      </c>
      <c r="R13343" t="s">
        <v>30</v>
      </c>
      <c r="Y13343"/>
      <c r="Z13343" t="s">
        <v>31</v>
      </c>
    </row>
    <row r="13344" spans="1:26" x14ac:dyDescent="0.3">
      <c r="A13344" t="s">
        <v>16484</v>
      </c>
      <c r="B13344" t="s">
        <v>15873</v>
      </c>
      <c r="C13344" t="s">
        <v>16482</v>
      </c>
      <c r="D13344" t="str">
        <f>+VLOOKUP(C13344,Param!K:L,2,FALSE)</f>
        <v>Brados sp.j.T.Grzesiak,P.Pawlak,K.Kuchciński</v>
      </c>
      <c r="E13344" t="s">
        <v>16483</v>
      </c>
      <c r="F13344" t="s">
        <v>8264</v>
      </c>
      <c r="G13344" t="s">
        <v>15876</v>
      </c>
      <c r="H13344" s="5">
        <v>19.07</v>
      </c>
      <c r="I13344" s="5">
        <v>19.065200000000001</v>
      </c>
      <c r="J13344" s="5">
        <v>4.7999999999994696E-3</v>
      </c>
      <c r="K13344" s="5">
        <v>19.07</v>
      </c>
      <c r="L13344" s="5">
        <v>0</v>
      </c>
      <c r="M13344" t="str">
        <f>IF(ISERROR(VLOOKUP(A13344,'[1]Ecart validé'!$A:$A,1,FALSE)),Z13344,"Ecart Validé")</f>
        <v>valid</v>
      </c>
      <c r="R13344" t="s">
        <v>30</v>
      </c>
      <c r="Y13344"/>
      <c r="Z13344" t="s">
        <v>31</v>
      </c>
    </row>
    <row r="13345" spans="1:26" x14ac:dyDescent="0.3">
      <c r="A13345" t="s">
        <v>16485</v>
      </c>
      <c r="B13345" t="s">
        <v>15873</v>
      </c>
      <c r="C13345" t="s">
        <v>16482</v>
      </c>
      <c r="D13345" t="str">
        <f>+VLOOKUP(C13345,Param!K:L,2,FALSE)</f>
        <v>Brados sp.j.T.Grzesiak,P.Pawlak,K.Kuchciński</v>
      </c>
      <c r="E13345" t="s">
        <v>16483</v>
      </c>
      <c r="F13345" t="s">
        <v>8266</v>
      </c>
      <c r="G13345" t="s">
        <v>15876</v>
      </c>
      <c r="H13345" s="5">
        <v>93.39</v>
      </c>
      <c r="I13345" s="5">
        <v>93.385499999999993</v>
      </c>
      <c r="J13345" s="5">
        <v>4.5000000000072699E-3</v>
      </c>
      <c r="K13345" s="5">
        <v>93.39</v>
      </c>
      <c r="L13345" s="5">
        <v>0</v>
      </c>
      <c r="M13345" t="str">
        <f>IF(ISERROR(VLOOKUP(A13345,'[1]Ecart validé'!$A:$A,1,FALSE)),Z13345,"Ecart Validé")</f>
        <v>valid</v>
      </c>
      <c r="R13345" t="s">
        <v>30</v>
      </c>
      <c r="Y13345"/>
      <c r="Z13345" t="s">
        <v>31</v>
      </c>
    </row>
    <row r="13346" spans="1:26" x14ac:dyDescent="0.3">
      <c r="A13346" t="s">
        <v>16486</v>
      </c>
      <c r="B13346" t="s">
        <v>15873</v>
      </c>
      <c r="C13346" t="s">
        <v>16487</v>
      </c>
      <c r="D13346" t="str">
        <f>+VLOOKUP(C13346,Param!K:L,2,FALSE)</f>
        <v>Gastro House sp.  z o.o. sp.k.</v>
      </c>
      <c r="E13346" t="s">
        <v>16488</v>
      </c>
      <c r="F13346" t="s">
        <v>8262</v>
      </c>
      <c r="G13346" t="s">
        <v>15876</v>
      </c>
      <c r="H13346" s="5">
        <v>1606.6</v>
      </c>
      <c r="I13346" s="5">
        <v>1606.6</v>
      </c>
      <c r="J13346" s="5">
        <v>0</v>
      </c>
      <c r="K13346" s="5">
        <v>1606.6</v>
      </c>
      <c r="L13346" s="5">
        <v>0</v>
      </c>
      <c r="M13346" t="str">
        <f>IF(ISERROR(VLOOKUP(A13346,'[1]Ecart validé'!$A:$A,1,FALSE)),Z13346,"Ecart Validé")</f>
        <v>valid</v>
      </c>
      <c r="R13346" t="s">
        <v>30</v>
      </c>
      <c r="Y13346"/>
      <c r="Z13346" t="s">
        <v>31</v>
      </c>
    </row>
    <row r="13347" spans="1:26" x14ac:dyDescent="0.3">
      <c r="A13347" t="s">
        <v>16489</v>
      </c>
      <c r="B13347" t="s">
        <v>15873</v>
      </c>
      <c r="C13347" t="s">
        <v>16487</v>
      </c>
      <c r="D13347" t="str">
        <f>+VLOOKUP(C13347,Param!K:L,2,FALSE)</f>
        <v>Gastro House sp.  z o.o. sp.k.</v>
      </c>
      <c r="E13347" t="s">
        <v>16488</v>
      </c>
      <c r="F13347" t="s">
        <v>8264</v>
      </c>
      <c r="G13347" t="s">
        <v>15876</v>
      </c>
      <c r="H13347" s="5">
        <v>7320.56</v>
      </c>
      <c r="I13347" s="5">
        <v>7320.5590000000002</v>
      </c>
      <c r="J13347" s="5">
        <v>1.0000000002037201E-3</v>
      </c>
      <c r="K13347" s="5">
        <v>7320.56</v>
      </c>
      <c r="L13347" s="5">
        <v>0</v>
      </c>
      <c r="M13347" t="str">
        <f>IF(ISERROR(VLOOKUP(A13347,'[1]Ecart validé'!$A:$A,1,FALSE)),Z13347,"Ecart Validé")</f>
        <v>valid</v>
      </c>
      <c r="R13347" t="s">
        <v>30</v>
      </c>
      <c r="Y13347"/>
      <c r="Z13347" t="s">
        <v>31</v>
      </c>
    </row>
    <row r="13348" spans="1:26" x14ac:dyDescent="0.3">
      <c r="A13348" t="s">
        <v>16490</v>
      </c>
      <c r="B13348" t="s">
        <v>15873</v>
      </c>
      <c r="C13348" t="s">
        <v>16487</v>
      </c>
      <c r="D13348" t="str">
        <f>+VLOOKUP(C13348,Param!K:L,2,FALSE)</f>
        <v>Gastro House sp.  z o.o. sp.k.</v>
      </c>
      <c r="E13348" t="s">
        <v>16488</v>
      </c>
      <c r="F13348" t="s">
        <v>8266</v>
      </c>
      <c r="G13348" t="s">
        <v>15876</v>
      </c>
      <c r="H13348" s="5">
        <v>5541.99</v>
      </c>
      <c r="I13348" s="5">
        <v>5541.9884000000002</v>
      </c>
      <c r="J13348" s="5">
        <v>1.59999999959836E-3</v>
      </c>
      <c r="K13348" s="5">
        <v>5541.99</v>
      </c>
      <c r="L13348" s="5">
        <v>0</v>
      </c>
      <c r="M13348" t="str">
        <f>IF(ISERROR(VLOOKUP(A13348,'[1]Ecart validé'!$A:$A,1,FALSE)),Z13348,"Ecart Validé")</f>
        <v>valid</v>
      </c>
      <c r="R13348" t="s">
        <v>30</v>
      </c>
      <c r="Y13348"/>
      <c r="Z13348" t="s">
        <v>31</v>
      </c>
    </row>
    <row r="13349" spans="1:26" x14ac:dyDescent="0.3">
      <c r="A13349" t="s">
        <v>16491</v>
      </c>
      <c r="B13349" t="s">
        <v>15873</v>
      </c>
      <c r="C13349" t="s">
        <v>16492</v>
      </c>
      <c r="D13349" t="str">
        <f>+VLOOKUP(C13349,Param!K:L,2,FALSE)</f>
        <v>Hilding Anders Polska sp. z o.o.</v>
      </c>
      <c r="E13349" t="s">
        <v>16493</v>
      </c>
      <c r="F13349" t="s">
        <v>8262</v>
      </c>
      <c r="G13349" t="s">
        <v>15876</v>
      </c>
      <c r="H13349" s="5">
        <v>95817.69</v>
      </c>
      <c r="I13349" s="5">
        <v>95817.692999999999</v>
      </c>
      <c r="J13349" s="5">
        <v>-2.9999999969731999E-3</v>
      </c>
      <c r="K13349" s="5">
        <v>95817.69</v>
      </c>
      <c r="L13349" s="5">
        <v>0</v>
      </c>
      <c r="M13349" t="str">
        <f>IF(ISERROR(VLOOKUP(A13349,'[1]Ecart validé'!$A:$A,1,FALSE)),Z13349,"Ecart Validé")</f>
        <v>valid</v>
      </c>
      <c r="R13349" t="s">
        <v>30</v>
      </c>
      <c r="Y13349"/>
      <c r="Z13349" t="s">
        <v>31</v>
      </c>
    </row>
    <row r="13350" spans="1:26" x14ac:dyDescent="0.3">
      <c r="A13350" t="s">
        <v>16494</v>
      </c>
      <c r="B13350" t="s">
        <v>15873</v>
      </c>
      <c r="C13350" t="s">
        <v>16492</v>
      </c>
      <c r="D13350" t="str">
        <f>+VLOOKUP(C13350,Param!K:L,2,FALSE)</f>
        <v>Hilding Anders Polska sp. z o.o.</v>
      </c>
      <c r="E13350" t="s">
        <v>16493</v>
      </c>
      <c r="F13350" t="s">
        <v>8264</v>
      </c>
      <c r="G13350" t="s">
        <v>15876</v>
      </c>
      <c r="H13350" s="5">
        <v>21375.364065040601</v>
      </c>
      <c r="I13350" s="5">
        <v>21375.356</v>
      </c>
      <c r="J13350" s="5">
        <v>8.0650406525819493E-3</v>
      </c>
      <c r="K13350" s="5">
        <v>21375.364065040601</v>
      </c>
      <c r="L13350" s="5">
        <v>0</v>
      </c>
      <c r="M13350" t="str">
        <f>IF(ISERROR(VLOOKUP(A13350,'[1]Ecart validé'!$A:$A,1,FALSE)),Z13350,"Ecart Validé")</f>
        <v>valid</v>
      </c>
      <c r="R13350" t="s">
        <v>30</v>
      </c>
      <c r="Y13350"/>
      <c r="Z13350" t="s">
        <v>31</v>
      </c>
    </row>
    <row r="13351" spans="1:26" x14ac:dyDescent="0.3">
      <c r="A13351" t="s">
        <v>16495</v>
      </c>
      <c r="B13351" t="s">
        <v>15873</v>
      </c>
      <c r="C13351" t="s">
        <v>16492</v>
      </c>
      <c r="D13351" t="str">
        <f>+VLOOKUP(C13351,Param!K:L,2,FALSE)</f>
        <v>Hilding Anders Polska sp. z o.o.</v>
      </c>
      <c r="E13351" t="s">
        <v>16493</v>
      </c>
      <c r="F13351" t="s">
        <v>8266</v>
      </c>
      <c r="G13351" t="s">
        <v>15876</v>
      </c>
      <c r="H13351" s="5">
        <v>7829.88</v>
      </c>
      <c r="I13351" s="5">
        <v>7829.884</v>
      </c>
      <c r="J13351" s="5">
        <v>-3.9999999999054099E-3</v>
      </c>
      <c r="K13351" s="5">
        <v>7829.88</v>
      </c>
      <c r="L13351" s="5">
        <v>0</v>
      </c>
      <c r="M13351" t="str">
        <f>IF(ISERROR(VLOOKUP(A13351,'[1]Ecart validé'!$A:$A,1,FALSE)),Z13351,"Ecart Validé")</f>
        <v>valid</v>
      </c>
      <c r="R13351" t="s">
        <v>30</v>
      </c>
      <c r="Y13351"/>
      <c r="Z13351" t="s">
        <v>31</v>
      </c>
    </row>
    <row r="13352" spans="1:26" x14ac:dyDescent="0.3">
      <c r="A13352" t="s">
        <v>16496</v>
      </c>
      <c r="B13352" t="s">
        <v>15873</v>
      </c>
      <c r="C13352" t="s">
        <v>16497</v>
      </c>
      <c r="D13352" t="str">
        <f>+VLOOKUP(C13352,Param!K:L,2,FALSE)</f>
        <v>Infinite ICT sp. z o.o.</v>
      </c>
      <c r="E13352" t="s">
        <v>16498</v>
      </c>
      <c r="F13352" t="s">
        <v>8262</v>
      </c>
      <c r="G13352" t="s">
        <v>15876</v>
      </c>
      <c r="H13352" s="5">
        <v>370.5</v>
      </c>
      <c r="I13352" s="5">
        <v>370.5</v>
      </c>
      <c r="J13352" s="5">
        <v>0</v>
      </c>
      <c r="K13352" s="5">
        <v>370.5</v>
      </c>
      <c r="L13352" s="5">
        <v>0</v>
      </c>
      <c r="M13352" t="str">
        <f>IF(ISERROR(VLOOKUP(A13352,'[1]Ecart validé'!$A:$A,1,FALSE)),Z13352,"Ecart Validé")</f>
        <v>valid</v>
      </c>
      <c r="R13352" t="s">
        <v>30</v>
      </c>
      <c r="Y13352"/>
      <c r="Z13352" t="s">
        <v>31</v>
      </c>
    </row>
    <row r="13353" spans="1:26" x14ac:dyDescent="0.3">
      <c r="A13353" t="s">
        <v>16499</v>
      </c>
      <c r="B13353" t="s">
        <v>15873</v>
      </c>
      <c r="C13353" t="s">
        <v>16497</v>
      </c>
      <c r="D13353" t="str">
        <f>+VLOOKUP(C13353,Param!K:L,2,FALSE)</f>
        <v>Infinite ICT sp. z o.o.</v>
      </c>
      <c r="E13353" t="s">
        <v>16498</v>
      </c>
      <c r="F13353" t="s">
        <v>8264</v>
      </c>
      <c r="G13353" t="s">
        <v>15876</v>
      </c>
      <c r="H13353" s="5">
        <v>13.86</v>
      </c>
      <c r="I13353" s="5">
        <v>13.86</v>
      </c>
      <c r="J13353" s="5">
        <v>0</v>
      </c>
      <c r="K13353" s="5">
        <v>13.86</v>
      </c>
      <c r="L13353" s="5">
        <v>0</v>
      </c>
      <c r="M13353" t="str">
        <f>IF(ISERROR(VLOOKUP(A13353,'[1]Ecart validé'!$A:$A,1,FALSE)),Z13353,"Ecart Validé")</f>
        <v>valid</v>
      </c>
      <c r="R13353" t="s">
        <v>30</v>
      </c>
      <c r="Y13353"/>
      <c r="Z13353" t="s">
        <v>31</v>
      </c>
    </row>
    <row r="13354" spans="1:26" x14ac:dyDescent="0.3">
      <c r="A13354" t="s">
        <v>16500</v>
      </c>
      <c r="B13354" t="s">
        <v>15873</v>
      </c>
      <c r="C13354" t="s">
        <v>16497</v>
      </c>
      <c r="D13354" t="str">
        <f>+VLOOKUP(C13354,Param!K:L,2,FALSE)</f>
        <v>Infinite ICT sp. z o.o.</v>
      </c>
      <c r="E13354" t="s">
        <v>16498</v>
      </c>
      <c r="F13354" t="s">
        <v>8266</v>
      </c>
      <c r="G13354" t="s">
        <v>15876</v>
      </c>
      <c r="H13354" s="5">
        <v>112.98</v>
      </c>
      <c r="I13354" s="5">
        <v>112.98</v>
      </c>
      <c r="J13354" s="5">
        <v>0</v>
      </c>
      <c r="K13354" s="5">
        <v>112.98</v>
      </c>
      <c r="L13354" s="5">
        <v>0</v>
      </c>
      <c r="M13354" t="str">
        <f>IF(ISERROR(VLOOKUP(A13354,'[1]Ecart validé'!$A:$A,1,FALSE)),Z13354,"Ecart Validé")</f>
        <v>valid</v>
      </c>
      <c r="R13354" t="s">
        <v>30</v>
      </c>
      <c r="Y13354"/>
      <c r="Z13354" t="s">
        <v>31</v>
      </c>
    </row>
    <row r="13355" spans="1:26" x14ac:dyDescent="0.3">
      <c r="A13355" t="s">
        <v>16501</v>
      </c>
      <c r="B13355" t="s">
        <v>15873</v>
      </c>
      <c r="C13355" t="s">
        <v>16502</v>
      </c>
      <c r="D13355" t="str">
        <f>+VLOOKUP(C13355,Param!K:L,2,FALSE)</f>
        <v>Panagastro sp.  z o.o.</v>
      </c>
      <c r="E13355" t="s">
        <v>16503</v>
      </c>
      <c r="F13355" t="s">
        <v>8262</v>
      </c>
      <c r="G13355" t="s">
        <v>15876</v>
      </c>
      <c r="H13355" s="5">
        <v>65517.23</v>
      </c>
      <c r="I13355" s="5">
        <v>65517.228000000003</v>
      </c>
      <c r="J13355" s="5">
        <v>2.0000000004074502E-3</v>
      </c>
      <c r="K13355" s="5">
        <v>65517.23</v>
      </c>
      <c r="L13355" s="5">
        <v>0</v>
      </c>
      <c r="M13355" t="str">
        <f>IF(ISERROR(VLOOKUP(A13355,'[1]Ecart validé'!$A:$A,1,FALSE)),Z13355,"Ecart Validé")</f>
        <v>valid</v>
      </c>
      <c r="R13355" t="s">
        <v>30</v>
      </c>
      <c r="Y13355"/>
      <c r="Z13355" t="s">
        <v>31</v>
      </c>
    </row>
    <row r="13356" spans="1:26" x14ac:dyDescent="0.3">
      <c r="A13356" t="s">
        <v>16504</v>
      </c>
      <c r="B13356" t="s">
        <v>15873</v>
      </c>
      <c r="C13356" t="s">
        <v>16502</v>
      </c>
      <c r="D13356" t="str">
        <f>+VLOOKUP(C13356,Param!K:L,2,FALSE)</f>
        <v>Panagastro sp.  z o.o.</v>
      </c>
      <c r="E13356" t="s">
        <v>16503</v>
      </c>
      <c r="F13356" t="s">
        <v>8264</v>
      </c>
      <c r="G13356" t="s">
        <v>15876</v>
      </c>
      <c r="H13356" s="5">
        <v>23796.81</v>
      </c>
      <c r="I13356" s="5">
        <v>23796.807000000001</v>
      </c>
      <c r="J13356" s="5">
        <v>3.00000000061118E-3</v>
      </c>
      <c r="K13356" s="5">
        <v>23796.81</v>
      </c>
      <c r="L13356" s="5">
        <v>0</v>
      </c>
      <c r="M13356" t="str">
        <f>IF(ISERROR(VLOOKUP(A13356,'[1]Ecart validé'!$A:$A,1,FALSE)),Z13356,"Ecart Validé")</f>
        <v>valid</v>
      </c>
      <c r="R13356" t="s">
        <v>30</v>
      </c>
      <c r="Y13356"/>
      <c r="Z13356" t="s">
        <v>31</v>
      </c>
    </row>
    <row r="13357" spans="1:26" x14ac:dyDescent="0.3">
      <c r="A13357" t="s">
        <v>16505</v>
      </c>
      <c r="B13357" t="s">
        <v>15873</v>
      </c>
      <c r="C13357" t="s">
        <v>16502</v>
      </c>
      <c r="D13357" t="str">
        <f>+VLOOKUP(C13357,Param!K:L,2,FALSE)</f>
        <v>Panagastro sp.  z o.o.</v>
      </c>
      <c r="E13357" t="s">
        <v>16503</v>
      </c>
      <c r="F13357" t="s">
        <v>8266</v>
      </c>
      <c r="G13357" t="s">
        <v>15876</v>
      </c>
      <c r="H13357" s="5">
        <v>13618.87</v>
      </c>
      <c r="I13357" s="5">
        <v>13618.865</v>
      </c>
      <c r="J13357" s="5">
        <v>5.0000000010186297E-3</v>
      </c>
      <c r="K13357" s="5">
        <v>13618.87</v>
      </c>
      <c r="L13357" s="5">
        <v>0</v>
      </c>
      <c r="M13357" t="str">
        <f>IF(ISERROR(VLOOKUP(A13357,'[1]Ecart validé'!$A:$A,1,FALSE)),Z13357,"Ecart Validé")</f>
        <v>valid</v>
      </c>
      <c r="R13357" t="s">
        <v>30</v>
      </c>
      <c r="Y13357"/>
      <c r="Z13357" t="s">
        <v>31</v>
      </c>
    </row>
    <row r="13358" spans="1:26" x14ac:dyDescent="0.3">
      <c r="A13358" t="s">
        <v>16506</v>
      </c>
      <c r="B13358" t="s">
        <v>15873</v>
      </c>
      <c r="C13358" t="s">
        <v>16507</v>
      </c>
      <c r="D13358" t="str">
        <f>+VLOOKUP(C13358,Param!K:L,2,FALSE)</f>
        <v>Polska Grupa Tekstylna sp. z o.o.</v>
      </c>
      <c r="E13358" t="s">
        <v>16508</v>
      </c>
      <c r="F13358" t="s">
        <v>8262</v>
      </c>
      <c r="G13358" t="s">
        <v>15876</v>
      </c>
      <c r="H13358" s="5">
        <v>35486.236341463402</v>
      </c>
      <c r="I13358" s="5">
        <v>35486.237500000003</v>
      </c>
      <c r="J13358" s="5">
        <v>-1.1585365864448199E-3</v>
      </c>
      <c r="K13358" s="5">
        <v>35486.236341463402</v>
      </c>
      <c r="L13358" s="5">
        <v>0</v>
      </c>
      <c r="M13358" t="str">
        <f>IF(ISERROR(VLOOKUP(A13358,'[1]Ecart validé'!$A:$A,1,FALSE)),Z13358,"Ecart Validé")</f>
        <v>valid</v>
      </c>
      <c r="R13358" t="s">
        <v>30</v>
      </c>
      <c r="Y13358"/>
      <c r="Z13358" t="s">
        <v>31</v>
      </c>
    </row>
    <row r="13359" spans="1:26" x14ac:dyDescent="0.3">
      <c r="A13359" t="s">
        <v>16509</v>
      </c>
      <c r="B13359" t="s">
        <v>15873</v>
      </c>
      <c r="C13359" t="s">
        <v>16507</v>
      </c>
      <c r="D13359" t="str">
        <f>+VLOOKUP(C13359,Param!K:L,2,FALSE)</f>
        <v>Polska Grupa Tekstylna sp. z o.o.</v>
      </c>
      <c r="E13359" t="s">
        <v>16508</v>
      </c>
      <c r="F13359" t="s">
        <v>8264</v>
      </c>
      <c r="G13359" t="s">
        <v>15876</v>
      </c>
      <c r="H13359" s="5">
        <v>17902.439999999999</v>
      </c>
      <c r="I13359" s="5">
        <v>17902.4391</v>
      </c>
      <c r="J13359" s="5">
        <v>8.9999999909195995E-4</v>
      </c>
      <c r="K13359" s="5">
        <v>17902.439999999999</v>
      </c>
      <c r="L13359" s="5">
        <v>0</v>
      </c>
      <c r="M13359" t="str">
        <f>IF(ISERROR(VLOOKUP(A13359,'[1]Ecart validé'!$A:$A,1,FALSE)),Z13359,"Ecart Validé")</f>
        <v>valid</v>
      </c>
      <c r="R13359" t="s">
        <v>30</v>
      </c>
      <c r="Y13359"/>
      <c r="Z13359" t="s">
        <v>31</v>
      </c>
    </row>
    <row r="13360" spans="1:26" x14ac:dyDescent="0.3">
      <c r="A13360" t="s">
        <v>16510</v>
      </c>
      <c r="B13360" t="s">
        <v>15873</v>
      </c>
      <c r="C13360" t="s">
        <v>16511</v>
      </c>
      <c r="D13360" t="str">
        <f>+VLOOKUP(C13360,Param!K:L,2,FALSE)</f>
        <v>S.P. "Celox" sp. j.</v>
      </c>
      <c r="E13360" t="s">
        <v>16512</v>
      </c>
      <c r="F13360" t="s">
        <v>8262</v>
      </c>
      <c r="G13360" t="s">
        <v>15876</v>
      </c>
      <c r="H13360" s="5">
        <v>2118.84</v>
      </c>
      <c r="I13360" s="5">
        <v>2118.8404999999998</v>
      </c>
      <c r="J13360" s="5">
        <v>-4.9999999964711595E-4</v>
      </c>
      <c r="K13360" s="5">
        <v>2118.84</v>
      </c>
      <c r="L13360" s="5">
        <v>0</v>
      </c>
      <c r="M13360" t="str">
        <f>IF(ISERROR(VLOOKUP(A13360,'[1]Ecart validé'!$A:$A,1,FALSE)),Z13360,"Ecart Validé")</f>
        <v>valid</v>
      </c>
      <c r="R13360" t="s">
        <v>30</v>
      </c>
      <c r="Y13360"/>
      <c r="Z13360" t="s">
        <v>31</v>
      </c>
    </row>
    <row r="13361" spans="1:26" x14ac:dyDescent="0.3">
      <c r="A13361" t="s">
        <v>16513</v>
      </c>
      <c r="B13361" t="s">
        <v>15873</v>
      </c>
      <c r="C13361" t="s">
        <v>16511</v>
      </c>
      <c r="D13361" t="str">
        <f>+VLOOKUP(C13361,Param!K:L,2,FALSE)</f>
        <v>S.P. "Celox" sp. j.</v>
      </c>
      <c r="E13361" t="s">
        <v>16512</v>
      </c>
      <c r="F13361" t="s">
        <v>8264</v>
      </c>
      <c r="G13361" t="s">
        <v>15876</v>
      </c>
      <c r="H13361" s="5">
        <v>22111.45</v>
      </c>
      <c r="I13361" s="5">
        <v>22111.446</v>
      </c>
      <c r="J13361" s="5">
        <v>4.0000000008149003E-3</v>
      </c>
      <c r="K13361" s="5">
        <v>22111.45</v>
      </c>
      <c r="L13361" s="5">
        <v>0</v>
      </c>
      <c r="M13361" t="str">
        <f>IF(ISERROR(VLOOKUP(A13361,'[1]Ecart validé'!$A:$A,1,FALSE)),Z13361,"Ecart Validé")</f>
        <v>valid</v>
      </c>
      <c r="R13361" t="s">
        <v>30</v>
      </c>
      <c r="Y13361"/>
      <c r="Z13361" t="s">
        <v>31</v>
      </c>
    </row>
    <row r="13362" spans="1:26" x14ac:dyDescent="0.3">
      <c r="A13362" t="s">
        <v>16514</v>
      </c>
      <c r="B13362" t="s">
        <v>15873</v>
      </c>
      <c r="C13362" t="s">
        <v>16511</v>
      </c>
      <c r="D13362" t="str">
        <f>+VLOOKUP(C13362,Param!K:L,2,FALSE)</f>
        <v>S.P. "Celox" sp. j.</v>
      </c>
      <c r="E13362" t="s">
        <v>16512</v>
      </c>
      <c r="F13362" t="s">
        <v>8266</v>
      </c>
      <c r="G13362" t="s">
        <v>15876</v>
      </c>
      <c r="H13362" s="5">
        <v>15361.34</v>
      </c>
      <c r="I13362" s="5">
        <v>15361.335499999999</v>
      </c>
      <c r="J13362" s="5">
        <v>4.5000000009167698E-3</v>
      </c>
      <c r="K13362" s="5">
        <v>15361.34</v>
      </c>
      <c r="L13362" s="5">
        <v>0</v>
      </c>
      <c r="M13362" t="str">
        <f>IF(ISERROR(VLOOKUP(A13362,'[1]Ecart validé'!$A:$A,1,FALSE)),Z13362,"Ecart Validé")</f>
        <v>valid</v>
      </c>
      <c r="R13362" t="s">
        <v>30</v>
      </c>
      <c r="Y13362"/>
      <c r="Z13362" t="s">
        <v>31</v>
      </c>
    </row>
    <row r="13363" spans="1:26" x14ac:dyDescent="0.3">
      <c r="A13363" t="s">
        <v>16515</v>
      </c>
      <c r="B13363" t="s">
        <v>15873</v>
      </c>
      <c r="C13363" t="s">
        <v>16516</v>
      </c>
      <c r="D13363" t="str">
        <f>+VLOOKUP(C13363,Param!K:L,2,FALSE)</f>
        <v>Silliker Polska sp. z o.o.</v>
      </c>
      <c r="E13363">
        <v>24020010</v>
      </c>
      <c r="F13363" t="s">
        <v>8262</v>
      </c>
      <c r="G13363" t="s">
        <v>15876</v>
      </c>
      <c r="H13363" s="5">
        <v>607.71</v>
      </c>
      <c r="I13363" s="5">
        <v>607.71</v>
      </c>
      <c r="J13363" s="5">
        <v>0</v>
      </c>
      <c r="K13363" s="5">
        <v>607.71</v>
      </c>
      <c r="L13363" s="5">
        <v>0</v>
      </c>
      <c r="M13363" t="str">
        <f>IF(ISERROR(VLOOKUP(A13363,'[1]Ecart validé'!$A:$A,1,FALSE)),Z13363,"Ecart Validé")</f>
        <v>valid</v>
      </c>
      <c r="R13363" t="s">
        <v>30</v>
      </c>
      <c r="Y13363"/>
      <c r="Z13363" t="s">
        <v>31</v>
      </c>
    </row>
    <row r="13364" spans="1:26" x14ac:dyDescent="0.3">
      <c r="A13364" t="s">
        <v>16517</v>
      </c>
      <c r="B13364" t="s">
        <v>15873</v>
      </c>
      <c r="C13364" t="s">
        <v>16516</v>
      </c>
      <c r="D13364" t="str">
        <f>+VLOOKUP(C13364,Param!K:L,2,FALSE)</f>
        <v>Silliker Polska sp. z o.o.</v>
      </c>
      <c r="E13364">
        <v>24020010</v>
      </c>
      <c r="F13364" t="s">
        <v>8264</v>
      </c>
      <c r="G13364" t="s">
        <v>15876</v>
      </c>
      <c r="H13364" s="5">
        <v>995.69</v>
      </c>
      <c r="I13364" s="5">
        <v>995.68499999999995</v>
      </c>
      <c r="J13364" s="5">
        <v>5.0000000001091298E-3</v>
      </c>
      <c r="K13364" s="5">
        <v>995.69</v>
      </c>
      <c r="L13364" s="5">
        <v>0</v>
      </c>
      <c r="M13364" t="str">
        <f>IF(ISERROR(VLOOKUP(A13364,'[1]Ecart validé'!$A:$A,1,FALSE)),Z13364,"Ecart Validé")</f>
        <v>valid</v>
      </c>
      <c r="R13364" t="s">
        <v>30</v>
      </c>
      <c r="Y13364"/>
      <c r="Z13364" t="s">
        <v>31</v>
      </c>
    </row>
    <row r="13365" spans="1:26" x14ac:dyDescent="0.3">
      <c r="A13365" t="s">
        <v>16518</v>
      </c>
      <c r="B13365" t="s">
        <v>15873</v>
      </c>
      <c r="C13365" t="s">
        <v>16516</v>
      </c>
      <c r="D13365" t="str">
        <f>+VLOOKUP(C13365,Param!K:L,2,FALSE)</f>
        <v>Silliker Polska sp. z o.o.</v>
      </c>
      <c r="E13365">
        <v>24020010</v>
      </c>
      <c r="F13365" t="s">
        <v>8266</v>
      </c>
      <c r="G13365" t="s">
        <v>15876</v>
      </c>
      <c r="H13365" s="5">
        <v>1127.78</v>
      </c>
      <c r="I13365" s="5">
        <v>1127.7791999999999</v>
      </c>
      <c r="J13365" s="5">
        <v>8.0000000002655703E-4</v>
      </c>
      <c r="K13365" s="5">
        <v>1127.78</v>
      </c>
      <c r="L13365" s="5">
        <v>0</v>
      </c>
      <c r="M13365" t="str">
        <f>IF(ISERROR(VLOOKUP(A13365,'[1]Ecart validé'!$A:$A,1,FALSE)),Z13365,"Ecart Validé")</f>
        <v>valid</v>
      </c>
      <c r="R13365" t="s">
        <v>30</v>
      </c>
      <c r="Y13365"/>
      <c r="Z13365" t="s">
        <v>31</v>
      </c>
    </row>
    <row r="13366" spans="1:26" x14ac:dyDescent="0.3">
      <c r="A13366" t="s">
        <v>16519</v>
      </c>
      <c r="B13366" t="s">
        <v>15873</v>
      </c>
      <c r="C13366" t="s">
        <v>16520</v>
      </c>
      <c r="D13366" t="str">
        <f>+VLOOKUP(C13366,Param!K:L,2,FALSE)</f>
        <v>Tempcold sp.  z o.o.</v>
      </c>
      <c r="E13366" t="s">
        <v>16521</v>
      </c>
      <c r="F13366" t="s">
        <v>8262</v>
      </c>
      <c r="G13366" t="s">
        <v>15876</v>
      </c>
      <c r="H13366" s="5">
        <v>340.75</v>
      </c>
      <c r="I13366" s="5">
        <v>340.75</v>
      </c>
      <c r="J13366" s="5">
        <v>0</v>
      </c>
      <c r="K13366" s="5">
        <v>340.75</v>
      </c>
      <c r="L13366" s="5">
        <v>0</v>
      </c>
      <c r="M13366" t="str">
        <f>IF(ISERROR(VLOOKUP(A13366,'[1]Ecart validé'!$A:$A,1,FALSE)),Z13366,"Ecart Validé")</f>
        <v>valid</v>
      </c>
      <c r="R13366" t="s">
        <v>30</v>
      </c>
      <c r="Y13366"/>
      <c r="Z13366" t="s">
        <v>31</v>
      </c>
    </row>
    <row r="13367" spans="1:26" x14ac:dyDescent="0.3">
      <c r="A13367" t="s">
        <v>16522</v>
      </c>
      <c r="B13367" t="s">
        <v>15873</v>
      </c>
      <c r="C13367" t="s">
        <v>16520</v>
      </c>
      <c r="D13367" t="str">
        <f>+VLOOKUP(C13367,Param!K:L,2,FALSE)</f>
        <v>Tempcold sp.  z o.o.</v>
      </c>
      <c r="E13367" t="s">
        <v>16521</v>
      </c>
      <c r="F13367" t="s">
        <v>8264</v>
      </c>
      <c r="G13367" t="s">
        <v>15876</v>
      </c>
      <c r="H13367" s="5">
        <v>249.5</v>
      </c>
      <c r="I13367" s="5">
        <v>249.5</v>
      </c>
      <c r="J13367" s="5">
        <v>0</v>
      </c>
      <c r="K13367" s="5">
        <v>249.5</v>
      </c>
      <c r="L13367" s="5">
        <v>0</v>
      </c>
      <c r="M13367" t="str">
        <f>IF(ISERROR(VLOOKUP(A13367,'[1]Ecart validé'!$A:$A,1,FALSE)),Z13367,"Ecart Validé")</f>
        <v>valid</v>
      </c>
      <c r="R13367" t="s">
        <v>30</v>
      </c>
      <c r="Y13367"/>
      <c r="Z13367" t="s">
        <v>31</v>
      </c>
    </row>
    <row r="13368" spans="1:26" x14ac:dyDescent="0.3">
      <c r="A13368" t="s">
        <v>16523</v>
      </c>
      <c r="B13368" t="s">
        <v>15873</v>
      </c>
      <c r="C13368" t="s">
        <v>16520</v>
      </c>
      <c r="D13368" t="str">
        <f>+VLOOKUP(C13368,Param!K:L,2,FALSE)</f>
        <v>Tempcold sp.  z o.o.</v>
      </c>
      <c r="E13368" t="s">
        <v>16521</v>
      </c>
      <c r="F13368" t="s">
        <v>8266</v>
      </c>
      <c r="G13368" t="s">
        <v>15876</v>
      </c>
      <c r="H13368" s="5">
        <v>415</v>
      </c>
      <c r="I13368" s="5">
        <v>415</v>
      </c>
      <c r="J13368" s="5">
        <v>0</v>
      </c>
      <c r="K13368" s="5">
        <v>415</v>
      </c>
      <c r="L13368" s="5">
        <v>0</v>
      </c>
      <c r="M13368" t="str">
        <f>IF(ISERROR(VLOOKUP(A13368,'[1]Ecart validé'!$A:$A,1,FALSE)),Z13368,"Ecart Validé")</f>
        <v>valid</v>
      </c>
      <c r="R13368" t="s">
        <v>30</v>
      </c>
      <c r="Y13368"/>
      <c r="Z13368" t="s">
        <v>31</v>
      </c>
    </row>
    <row r="13369" spans="1:26" x14ac:dyDescent="0.3">
      <c r="A13369" t="s">
        <v>16524</v>
      </c>
      <c r="B13369" t="s">
        <v>15873</v>
      </c>
      <c r="C13369" t="s">
        <v>16525</v>
      </c>
      <c r="D13369" t="str">
        <f>+VLOOKUP(C13369,Param!K:L,2,FALSE)</f>
        <v>Y.O.V.GROUP sp. z o.o.sp.k.</v>
      </c>
      <c r="E13369" t="s">
        <v>16526</v>
      </c>
      <c r="F13369" t="s">
        <v>8262</v>
      </c>
      <c r="G13369" t="s">
        <v>15876</v>
      </c>
      <c r="H13369" s="5">
        <v>6337.5191056910498</v>
      </c>
      <c r="I13369" s="5">
        <v>6337.52</v>
      </c>
      <c r="J13369" s="5">
        <v>-8.9430894331599098E-4</v>
      </c>
      <c r="K13369" s="5">
        <v>6337.5191056910498</v>
      </c>
      <c r="L13369" s="5">
        <v>0</v>
      </c>
      <c r="M13369" t="str">
        <f>IF(ISERROR(VLOOKUP(A13369,'[1]Ecart validé'!$A:$A,1,FALSE)),Z13369,"Ecart Validé")</f>
        <v>valid</v>
      </c>
      <c r="R13369" t="s">
        <v>30</v>
      </c>
      <c r="Y13369"/>
      <c r="Z13369" t="s">
        <v>31</v>
      </c>
    </row>
    <row r="13370" spans="1:26" x14ac:dyDescent="0.3">
      <c r="A13370" t="s">
        <v>16527</v>
      </c>
      <c r="B13370" t="s">
        <v>15873</v>
      </c>
      <c r="C13370" t="s">
        <v>16525</v>
      </c>
      <c r="D13370" t="str">
        <f>+VLOOKUP(C13370,Param!K:L,2,FALSE)</f>
        <v>Y.O.V.GROUP sp. z o.o.sp.k.</v>
      </c>
      <c r="E13370" t="s">
        <v>16526</v>
      </c>
      <c r="F13370" t="s">
        <v>8264</v>
      </c>
      <c r="G13370" t="s">
        <v>15876</v>
      </c>
      <c r="H13370" s="5">
        <v>16053.51</v>
      </c>
      <c r="I13370" s="5">
        <v>16053.513000000001</v>
      </c>
      <c r="J13370" s="5">
        <v>-3.00000000061118E-3</v>
      </c>
      <c r="K13370" s="5">
        <v>16053.51</v>
      </c>
      <c r="L13370" s="5">
        <v>0</v>
      </c>
      <c r="M13370" t="str">
        <f>IF(ISERROR(VLOOKUP(A13370,'[1]Ecart validé'!$A:$A,1,FALSE)),Z13370,"Ecart Validé")</f>
        <v>valid</v>
      </c>
      <c r="R13370" t="s">
        <v>30</v>
      </c>
      <c r="Y13370"/>
      <c r="Z13370" t="s">
        <v>31</v>
      </c>
    </row>
    <row r="13371" spans="1:26" x14ac:dyDescent="0.3">
      <c r="A13371" t="s">
        <v>16528</v>
      </c>
      <c r="B13371" t="s">
        <v>15873</v>
      </c>
      <c r="C13371" t="s">
        <v>16525</v>
      </c>
      <c r="D13371" t="str">
        <f>+VLOOKUP(C13371,Param!K:L,2,FALSE)</f>
        <v>Y.O.V.GROUP sp. z o.o.sp.k.</v>
      </c>
      <c r="E13371" t="s">
        <v>16526</v>
      </c>
      <c r="F13371" t="s">
        <v>8266</v>
      </c>
      <c r="G13371" t="s">
        <v>15876</v>
      </c>
      <c r="H13371" s="5">
        <v>7745.01</v>
      </c>
      <c r="I13371" s="5">
        <v>7745.01</v>
      </c>
      <c r="J13371" s="5">
        <v>0</v>
      </c>
      <c r="K13371" s="5">
        <v>7745.01</v>
      </c>
      <c r="L13371" s="5">
        <v>0</v>
      </c>
      <c r="M13371" t="str">
        <f>IF(ISERROR(VLOOKUP(A13371,'[1]Ecart validé'!$A:$A,1,FALSE)),Z13371,"Ecart Validé")</f>
        <v>valid</v>
      </c>
      <c r="R13371" t="s">
        <v>30</v>
      </c>
      <c r="Y13371"/>
      <c r="Z13371" t="s">
        <v>31</v>
      </c>
    </row>
    <row r="13372" spans="1:26" x14ac:dyDescent="0.3">
      <c r="A13372" t="s">
        <v>16529</v>
      </c>
      <c r="B13372" t="s">
        <v>15873</v>
      </c>
      <c r="C13372" t="s">
        <v>16530</v>
      </c>
      <c r="D13372" t="str">
        <f>+VLOOKUP(C13372,Param!K:L,2,FALSE)</f>
        <v>Batida sp. z o.o.</v>
      </c>
      <c r="E13372" t="s">
        <v>16531</v>
      </c>
      <c r="F13372" t="s">
        <v>8264</v>
      </c>
      <c r="G13372" t="s">
        <v>15876</v>
      </c>
      <c r="H13372" s="5">
        <v>5403.5</v>
      </c>
      <c r="I13372" s="5">
        <v>5403.5005000000001</v>
      </c>
      <c r="J13372" s="5">
        <v>-5.0000000010186297E-4</v>
      </c>
      <c r="K13372" s="5">
        <v>5403.5</v>
      </c>
      <c r="L13372" s="5">
        <v>0</v>
      </c>
      <c r="M13372" t="str">
        <f>IF(ISERROR(VLOOKUP(A13372,'[1]Ecart validé'!$A:$A,1,FALSE)),Z13372,"Ecart Validé")</f>
        <v>valid</v>
      </c>
      <c r="R13372" t="s">
        <v>30</v>
      </c>
      <c r="Y13372"/>
      <c r="Z13372" t="s">
        <v>31</v>
      </c>
    </row>
    <row r="13373" spans="1:26" x14ac:dyDescent="0.3">
      <c r="A13373" t="s">
        <v>16532</v>
      </c>
      <c r="B13373" t="s">
        <v>15873</v>
      </c>
      <c r="C13373" t="s">
        <v>16530</v>
      </c>
      <c r="D13373" t="str">
        <f>+VLOOKUP(C13373,Param!K:L,2,FALSE)</f>
        <v>Batida sp. z o.o.</v>
      </c>
      <c r="E13373" t="s">
        <v>16531</v>
      </c>
      <c r="F13373" t="s">
        <v>8266</v>
      </c>
      <c r="G13373" t="s">
        <v>15876</v>
      </c>
      <c r="H13373" s="5">
        <v>5149.13</v>
      </c>
      <c r="I13373" s="5">
        <v>5149.1279999999997</v>
      </c>
      <c r="J13373" s="5">
        <v>2.0000000004074502E-3</v>
      </c>
      <c r="K13373" s="5">
        <v>5149.13</v>
      </c>
      <c r="L13373" s="5">
        <v>0</v>
      </c>
      <c r="M13373" t="str">
        <f>IF(ISERROR(VLOOKUP(A13373,'[1]Ecart validé'!$A:$A,1,FALSE)),Z13373,"Ecart Validé")</f>
        <v>valid</v>
      </c>
      <c r="R13373" t="s">
        <v>30</v>
      </c>
      <c r="Y13373"/>
      <c r="Z13373" t="s">
        <v>31</v>
      </c>
    </row>
    <row r="13374" spans="1:26" x14ac:dyDescent="0.3">
      <c r="A13374" t="s">
        <v>16533</v>
      </c>
      <c r="B13374" t="s">
        <v>15873</v>
      </c>
      <c r="C13374" t="s">
        <v>16534</v>
      </c>
      <c r="D13374" t="str">
        <f>+VLOOKUP(C13374,Param!K:L,2,FALSE)</f>
        <v>Ambra Brands sp. z o.o.</v>
      </c>
      <c r="E13374" t="s">
        <v>16535</v>
      </c>
      <c r="F13374" t="s">
        <v>8266</v>
      </c>
      <c r="G13374" t="s">
        <v>15876</v>
      </c>
      <c r="H13374" s="5">
        <v>7863.18</v>
      </c>
      <c r="I13374" s="5">
        <v>7863.1840000000002</v>
      </c>
      <c r="J13374" s="5">
        <v>-3.9999999999054099E-3</v>
      </c>
      <c r="K13374" s="5">
        <v>7863.18</v>
      </c>
      <c r="L13374" s="5">
        <v>0</v>
      </c>
      <c r="M13374" t="str">
        <f>IF(ISERROR(VLOOKUP(A13374,'[1]Ecart validé'!$A:$A,1,FALSE)),Z13374,"Ecart Validé")</f>
        <v>valid</v>
      </c>
      <c r="R13374" t="s">
        <v>30</v>
      </c>
      <c r="Y13374"/>
      <c r="Z13374" t="s">
        <v>31</v>
      </c>
    </row>
    <row r="13375" spans="1:26" x14ac:dyDescent="0.3">
      <c r="A13375" t="s">
        <v>16536</v>
      </c>
      <c r="B13375" t="s">
        <v>15873</v>
      </c>
      <c r="C13375" t="s">
        <v>16537</v>
      </c>
      <c r="D13375" t="str">
        <f>+VLOOKUP(C13375,Param!K:L,2,FALSE)</f>
        <v>Partner Center sp. z o.o.</v>
      </c>
      <c r="E13375" t="s">
        <v>16538</v>
      </c>
      <c r="F13375" t="s">
        <v>8266</v>
      </c>
      <c r="G13375" t="s">
        <v>15876</v>
      </c>
      <c r="H13375" s="5">
        <v>14873.97</v>
      </c>
      <c r="I13375" s="5">
        <v>14873.966</v>
      </c>
      <c r="J13375" s="5">
        <v>3.99999999899591E-3</v>
      </c>
      <c r="K13375" s="5">
        <v>14873.97</v>
      </c>
      <c r="L13375" s="5">
        <v>0</v>
      </c>
      <c r="M13375" t="str">
        <f>IF(ISERROR(VLOOKUP(A13375,'[1]Ecart validé'!$A:$A,1,FALSE)),Z13375,"Ecart Validé")</f>
        <v>valid</v>
      </c>
      <c r="R13375" t="s">
        <v>30</v>
      </c>
      <c r="Y13375"/>
      <c r="Z13375" t="s">
        <v>31</v>
      </c>
    </row>
    <row r="13376" spans="1:26" x14ac:dyDescent="0.3">
      <c r="A13376" t="s">
        <v>16539</v>
      </c>
      <c r="B13376" t="s">
        <v>15873</v>
      </c>
      <c r="C13376" t="s">
        <v>16540</v>
      </c>
      <c r="D13376" t="str">
        <f>+VLOOKUP(C13376,Param!K:L,2,FALSE)</f>
        <v>GI Group sp.  z o.o.</v>
      </c>
      <c r="E13376" t="s">
        <v>16541</v>
      </c>
      <c r="F13376" t="s">
        <v>8266</v>
      </c>
      <c r="G13376" t="s">
        <v>15876</v>
      </c>
      <c r="H13376" s="5">
        <v>148.6</v>
      </c>
      <c r="I13376" s="5">
        <v>148.6</v>
      </c>
      <c r="J13376" s="5">
        <v>0</v>
      </c>
      <c r="K13376" s="5">
        <v>148.6</v>
      </c>
      <c r="L13376" s="5">
        <v>0</v>
      </c>
      <c r="M13376" t="str">
        <f>IF(ISERROR(VLOOKUP(A13376,'[1]Ecart validé'!$A:$A,1,FALSE)),Z13376,"Ecart Validé")</f>
        <v>valid</v>
      </c>
      <c r="R13376" t="s">
        <v>30</v>
      </c>
      <c r="Y13376"/>
      <c r="Z13376" t="s">
        <v>31</v>
      </c>
    </row>
    <row r="13377" spans="1:26" x14ac:dyDescent="0.3">
      <c r="A13377" t="s">
        <v>16542</v>
      </c>
      <c r="B13377" t="s">
        <v>15873</v>
      </c>
      <c r="C13377" t="s">
        <v>16543</v>
      </c>
      <c r="D13377" t="str">
        <f>+VLOOKUP(C13377,Param!K:L,2,FALSE)</f>
        <v>Medipol Bartyzel Janusz</v>
      </c>
      <c r="E13377" t="s">
        <v>16544</v>
      </c>
      <c r="F13377" t="s">
        <v>8266</v>
      </c>
      <c r="G13377" t="s">
        <v>15876</v>
      </c>
      <c r="H13377" s="5">
        <v>4775.2</v>
      </c>
      <c r="I13377" s="5">
        <v>4775.2</v>
      </c>
      <c r="J13377" s="5">
        <v>0</v>
      </c>
      <c r="K13377" s="5">
        <v>4775.2</v>
      </c>
      <c r="L13377" s="5">
        <v>0</v>
      </c>
      <c r="M13377" t="str">
        <f>IF(ISERROR(VLOOKUP(A13377,'[1]Ecart validé'!$A:$A,1,FALSE)),Z13377,"Ecart Validé")</f>
        <v>valid</v>
      </c>
      <c r="R13377" t="s">
        <v>30</v>
      </c>
      <c r="Y13377"/>
      <c r="Z13377" t="s">
        <v>31</v>
      </c>
    </row>
    <row r="13378" spans="1:26" x14ac:dyDescent="0.3">
      <c r="A13378" t="s">
        <v>16545</v>
      </c>
      <c r="B13378" t="s">
        <v>15873</v>
      </c>
      <c r="C13378" t="s">
        <v>16546</v>
      </c>
      <c r="D13378" t="str">
        <f>+VLOOKUP(C13378,Param!K:L,2,FALSE)</f>
        <v>Pieczara Marek Zakład Meblowy "Fornit"</v>
      </c>
      <c r="E13378" t="s">
        <v>16547</v>
      </c>
      <c r="F13378" t="s">
        <v>8266</v>
      </c>
      <c r="G13378" t="s">
        <v>15876</v>
      </c>
      <c r="H13378" s="5">
        <v>150.5</v>
      </c>
      <c r="I13378" s="5">
        <v>150.5</v>
      </c>
      <c r="J13378" s="5">
        <v>0</v>
      </c>
      <c r="K13378" s="5">
        <v>150.5</v>
      </c>
      <c r="L13378" s="5">
        <v>0</v>
      </c>
      <c r="M13378" t="str">
        <f>IF(ISERROR(VLOOKUP(A13378,'[1]Ecart validé'!$A:$A,1,FALSE)),Z13378,"Ecart Validé")</f>
        <v>valid</v>
      </c>
      <c r="R13378" t="s">
        <v>30</v>
      </c>
      <c r="Y13378"/>
      <c r="Z13378" t="s">
        <v>31</v>
      </c>
    </row>
    <row r="13379" spans="1:26" x14ac:dyDescent="0.3">
      <c r="A13379" t="s">
        <v>16548</v>
      </c>
      <c r="B13379" t="s">
        <v>26</v>
      </c>
      <c r="C13379">
        <v>1499</v>
      </c>
      <c r="D13379" t="str">
        <f>+VLOOKUP(C13379,Param!K:L,2,FALSE)</f>
        <v>STANDARD TEXTILE SAS</v>
      </c>
      <c r="E13379" t="s">
        <v>27</v>
      </c>
      <c r="F13379" t="s">
        <v>16549</v>
      </c>
      <c r="G13379" t="s">
        <v>29</v>
      </c>
      <c r="H13379">
        <v>7330.87</v>
      </c>
      <c r="I13379">
        <v>7330.8693000000003</v>
      </c>
      <c r="J13379">
        <v>6.9999999959691195E-4</v>
      </c>
      <c r="K13379">
        <v>7330.87</v>
      </c>
      <c r="L13379">
        <v>0</v>
      </c>
      <c r="M13379" t="str">
        <f>IF(ISERROR(VLOOKUP(A13379,'[1]Ecart validé'!$A:$A,1,FALSE)),Z13379,"Ecart Validé")</f>
        <v>valid</v>
      </c>
      <c r="R13379" t="s">
        <v>30</v>
      </c>
      <c r="U13379"/>
      <c r="X13379"/>
      <c r="Y13379"/>
      <c r="Z13379" t="s">
        <v>31</v>
      </c>
    </row>
    <row r="13380" spans="1:26" x14ac:dyDescent="0.3">
      <c r="A13380" t="s">
        <v>16550</v>
      </c>
      <c r="B13380" t="s">
        <v>26</v>
      </c>
      <c r="C13380">
        <v>7905</v>
      </c>
      <c r="D13380" t="str">
        <f>+VLOOKUP(C13380,Param!K:L,2,FALSE)</f>
        <v>EMP GRAFIMEDIA</v>
      </c>
      <c r="E13380" t="s">
        <v>39</v>
      </c>
      <c r="F13380" t="s">
        <v>16549</v>
      </c>
      <c r="G13380" t="s">
        <v>29</v>
      </c>
      <c r="H13380">
        <v>1200.02</v>
      </c>
      <c r="I13380">
        <v>1200.0234</v>
      </c>
      <c r="J13380">
        <v>-3.4000000000560201E-3</v>
      </c>
      <c r="K13380">
        <v>1200.02</v>
      </c>
      <c r="L13380">
        <v>0</v>
      </c>
      <c r="M13380" t="str">
        <f>IF(ISERROR(VLOOKUP(A13380,'[1]Ecart validé'!$A:$A,1,FALSE)),Z13380,"Ecart Validé")</f>
        <v>valid</v>
      </c>
      <c r="R13380" t="s">
        <v>30</v>
      </c>
      <c r="U13380"/>
      <c r="X13380"/>
      <c r="Y13380"/>
      <c r="Z13380" t="s">
        <v>31</v>
      </c>
    </row>
    <row r="13381" spans="1:26" x14ac:dyDescent="0.3">
      <c r="A13381" t="s">
        <v>16551</v>
      </c>
      <c r="B13381" t="s">
        <v>26</v>
      </c>
      <c r="C13381">
        <v>9922</v>
      </c>
      <c r="D13381" t="str">
        <f>+VLOOKUP(C13381,Param!K:L,2,FALSE)</f>
        <v>CHOMETTE</v>
      </c>
      <c r="E13381" t="s">
        <v>58</v>
      </c>
      <c r="F13381" t="s">
        <v>16549</v>
      </c>
      <c r="G13381" t="s">
        <v>29</v>
      </c>
      <c r="H13381">
        <v>1249.1199999999999</v>
      </c>
      <c r="I13381">
        <v>1249.1155000000001</v>
      </c>
      <c r="J13381">
        <v>4.4999999997798997E-3</v>
      </c>
      <c r="K13381">
        <v>1249.1199999999999</v>
      </c>
      <c r="L13381">
        <v>0</v>
      </c>
      <c r="M13381" t="str">
        <f>IF(ISERROR(VLOOKUP(A13381,'[1]Ecart validé'!$A:$A,1,FALSE)),Z13381,"Ecart Validé")</f>
        <v>valid</v>
      </c>
      <c r="R13381" t="s">
        <v>30</v>
      </c>
      <c r="U13381"/>
      <c r="X13381"/>
      <c r="Y13381"/>
      <c r="Z13381" t="s">
        <v>31</v>
      </c>
    </row>
    <row r="13382" spans="1:26" x14ac:dyDescent="0.3">
      <c r="A13382" t="s">
        <v>16552</v>
      </c>
      <c r="B13382" t="s">
        <v>26</v>
      </c>
      <c r="C13382">
        <v>24560</v>
      </c>
      <c r="D13382" t="str">
        <f>+VLOOKUP(C13382,Param!K:L,2,FALSE)</f>
        <v>C.C. Engineering Limited</v>
      </c>
      <c r="E13382" t="s">
        <v>70</v>
      </c>
      <c r="F13382" t="s">
        <v>16549</v>
      </c>
      <c r="G13382" t="s">
        <v>29</v>
      </c>
      <c r="H13382">
        <v>909.31</v>
      </c>
      <c r="I13382">
        <v>909.31200000000001</v>
      </c>
      <c r="J13382">
        <v>-2.0000000000663901E-3</v>
      </c>
      <c r="K13382">
        <v>909.31</v>
      </c>
      <c r="L13382">
        <v>0</v>
      </c>
      <c r="M13382" t="str">
        <f>IF(ISERROR(VLOOKUP(A13382,'[1]Ecart validé'!$A:$A,1,FALSE)),Z13382,"Ecart Validé")</f>
        <v>valid</v>
      </c>
      <c r="R13382" t="s">
        <v>30</v>
      </c>
      <c r="U13382"/>
      <c r="X13382"/>
      <c r="Y13382"/>
      <c r="Z13382" t="s">
        <v>31</v>
      </c>
    </row>
    <row r="13383" spans="1:26" x14ac:dyDescent="0.3">
      <c r="A13383" t="s">
        <v>16553</v>
      </c>
      <c r="B13383" t="s">
        <v>26</v>
      </c>
      <c r="C13383">
        <v>34177</v>
      </c>
      <c r="D13383" t="str">
        <f>+VLOOKUP(C13383,Param!K:L,2,FALSE)</f>
        <v>Music Concierge</v>
      </c>
      <c r="E13383" t="s">
        <v>75</v>
      </c>
      <c r="F13383" t="s">
        <v>16549</v>
      </c>
      <c r="G13383" t="s">
        <v>29</v>
      </c>
      <c r="H13383">
        <v>28.5</v>
      </c>
      <c r="I13383">
        <v>28.5</v>
      </c>
      <c r="J13383">
        <v>0</v>
      </c>
      <c r="K13383">
        <v>28.5</v>
      </c>
      <c r="L13383">
        <v>0</v>
      </c>
      <c r="M13383" t="str">
        <f>IF(ISERROR(VLOOKUP(A13383,'[1]Ecart validé'!$A:$A,1,FALSE)),Z13383,"Ecart Validé")</f>
        <v>valid</v>
      </c>
      <c r="R13383" t="s">
        <v>30</v>
      </c>
      <c r="U13383"/>
      <c r="X13383"/>
      <c r="Y13383"/>
      <c r="Z13383" t="s">
        <v>31</v>
      </c>
    </row>
    <row r="13384" spans="1:26" x14ac:dyDescent="0.3">
      <c r="A13384" t="s">
        <v>16554</v>
      </c>
      <c r="B13384" t="s">
        <v>26</v>
      </c>
      <c r="C13384">
        <v>37910</v>
      </c>
      <c r="D13384" t="str">
        <f>+VLOOKUP(C13384,Param!K:L,2,FALSE)</f>
        <v>MANPOWER SARL</v>
      </c>
      <c r="E13384" t="s">
        <v>99</v>
      </c>
      <c r="F13384" t="s">
        <v>16549</v>
      </c>
      <c r="G13384" t="s">
        <v>29</v>
      </c>
      <c r="H13384">
        <v>400.24</v>
      </c>
      <c r="I13384">
        <v>400.24160000000001</v>
      </c>
      <c r="J13384">
        <v>-1.59999999999627E-3</v>
      </c>
      <c r="K13384">
        <v>400.24</v>
      </c>
      <c r="L13384">
        <v>0</v>
      </c>
      <c r="M13384" t="str">
        <f>IF(ISERROR(VLOOKUP(A13384,'[1]Ecart validé'!$A:$A,1,FALSE)),Z13384,"Ecart Validé")</f>
        <v>valid</v>
      </c>
      <c r="R13384" t="s">
        <v>30</v>
      </c>
      <c r="U13384"/>
      <c r="X13384"/>
      <c r="Y13384"/>
      <c r="Z13384" t="s">
        <v>31</v>
      </c>
    </row>
    <row r="13385" spans="1:26" x14ac:dyDescent="0.3">
      <c r="A13385" t="s">
        <v>16555</v>
      </c>
      <c r="B13385" t="s">
        <v>26</v>
      </c>
      <c r="C13385">
        <v>38044</v>
      </c>
      <c r="D13385" t="str">
        <f>+VLOOKUP(C13385,Param!K:L,2,FALSE)</f>
        <v>CAVES WENGLER</v>
      </c>
      <c r="E13385" t="s">
        <v>103</v>
      </c>
      <c r="F13385" t="s">
        <v>16549</v>
      </c>
      <c r="G13385" t="s">
        <v>29</v>
      </c>
      <c r="H13385">
        <v>83.75</v>
      </c>
      <c r="I13385">
        <v>83.745400000000004</v>
      </c>
      <c r="J13385">
        <v>4.5999999999963804E-3</v>
      </c>
      <c r="K13385">
        <v>83.75</v>
      </c>
      <c r="L13385">
        <v>0</v>
      </c>
      <c r="M13385" t="str">
        <f>IF(ISERROR(VLOOKUP(A13385,'[1]Ecart validé'!$A:$A,1,FALSE)),Z13385,"Ecart Validé")</f>
        <v>valid</v>
      </c>
      <c r="R13385" t="s">
        <v>30</v>
      </c>
      <c r="U13385"/>
      <c r="X13385"/>
      <c r="Y13385"/>
      <c r="Z13385" t="s">
        <v>31</v>
      </c>
    </row>
    <row r="13386" spans="1:26" x14ac:dyDescent="0.3">
      <c r="A13386" t="s">
        <v>16556</v>
      </c>
      <c r="B13386" t="s">
        <v>26</v>
      </c>
      <c r="C13386">
        <v>38123</v>
      </c>
      <c r="D13386" t="str">
        <f>+VLOOKUP(C13386,Param!K:L,2,FALSE)</f>
        <v>MUNHOWEN</v>
      </c>
      <c r="E13386" t="s">
        <v>108</v>
      </c>
      <c r="F13386" t="s">
        <v>16549</v>
      </c>
      <c r="G13386" t="s">
        <v>29</v>
      </c>
      <c r="H13386">
        <v>780.57</v>
      </c>
      <c r="I13386">
        <v>780.57</v>
      </c>
      <c r="J13386">
        <v>0</v>
      </c>
      <c r="K13386">
        <v>780.57</v>
      </c>
      <c r="L13386">
        <v>0</v>
      </c>
      <c r="M13386" t="str">
        <f>IF(ISERROR(VLOOKUP(A13386,'[1]Ecart validé'!$A:$A,1,FALSE)),Z13386,"Ecart Validé")</f>
        <v>valid</v>
      </c>
      <c r="R13386" t="s">
        <v>30</v>
      </c>
      <c r="U13386"/>
      <c r="X13386"/>
      <c r="Y13386"/>
      <c r="Z13386" t="s">
        <v>31</v>
      </c>
    </row>
    <row r="13387" spans="1:26" x14ac:dyDescent="0.3">
      <c r="A13387" t="s">
        <v>16557</v>
      </c>
      <c r="B13387" t="s">
        <v>26</v>
      </c>
      <c r="C13387">
        <v>38207</v>
      </c>
      <c r="D13387" t="str">
        <f>+VLOOKUP(C13387,Param!K:L,2,FALSE)</f>
        <v>BLYCOLIN TEXTILE SERVICES N.V.</v>
      </c>
      <c r="E13387">
        <v>1999998</v>
      </c>
      <c r="F13387" t="s">
        <v>16549</v>
      </c>
      <c r="G13387" t="s">
        <v>29</v>
      </c>
      <c r="H13387">
        <v>9403.08</v>
      </c>
      <c r="I13387">
        <v>9403.0815000000002</v>
      </c>
      <c r="J13387">
        <v>-1.50000000030559E-3</v>
      </c>
      <c r="K13387">
        <v>9403.08</v>
      </c>
      <c r="L13387">
        <v>0</v>
      </c>
      <c r="M13387" t="str">
        <f>IF(ISERROR(VLOOKUP(A13387,'[1]Ecart validé'!$A:$A,1,FALSE)),Z13387,"Ecart Validé")</f>
        <v>valid</v>
      </c>
      <c r="R13387" t="s">
        <v>30</v>
      </c>
      <c r="U13387"/>
      <c r="X13387"/>
      <c r="Y13387"/>
      <c r="Z13387" t="s">
        <v>31</v>
      </c>
    </row>
    <row r="13388" spans="1:26" x14ac:dyDescent="0.3">
      <c r="A13388" t="s">
        <v>16558</v>
      </c>
      <c r="B13388" t="s">
        <v>26</v>
      </c>
      <c r="C13388">
        <v>38362</v>
      </c>
      <c r="D13388" t="str">
        <f>+VLOOKUP(C13388,Param!K:L,2,FALSE)</f>
        <v>MARCEL GROSBUSCH ET FILS</v>
      </c>
      <c r="E13388">
        <v>1000070</v>
      </c>
      <c r="F13388" t="s">
        <v>16549</v>
      </c>
      <c r="G13388" t="s">
        <v>29</v>
      </c>
      <c r="H13388">
        <v>27.26</v>
      </c>
      <c r="I13388">
        <v>27.257999999999999</v>
      </c>
      <c r="J13388">
        <v>2.0000000000024399E-3</v>
      </c>
      <c r="K13388">
        <v>27.26</v>
      </c>
      <c r="L13388">
        <v>0</v>
      </c>
      <c r="M13388" t="str">
        <f>IF(ISERROR(VLOOKUP(A13388,'[1]Ecart validé'!$A:$A,1,FALSE)),Z13388,"Ecart Validé")</f>
        <v>valid</v>
      </c>
      <c r="R13388" t="s">
        <v>30</v>
      </c>
      <c r="U13388"/>
      <c r="X13388"/>
      <c r="Y13388"/>
      <c r="Z13388" t="s">
        <v>31</v>
      </c>
    </row>
    <row r="13389" spans="1:26" x14ac:dyDescent="0.3">
      <c r="A13389" t="s">
        <v>16559</v>
      </c>
      <c r="B13389" t="s">
        <v>26</v>
      </c>
      <c r="C13389">
        <v>38364</v>
      </c>
      <c r="D13389" t="str">
        <f>+VLOOKUP(C13389,Param!K:L,2,FALSE)</f>
        <v>LAMESCH</v>
      </c>
      <c r="E13389" t="s">
        <v>121</v>
      </c>
      <c r="F13389" t="s">
        <v>16549</v>
      </c>
      <c r="G13389" t="s">
        <v>29</v>
      </c>
      <c r="H13389">
        <v>115</v>
      </c>
      <c r="I13389">
        <v>115.00279999999999</v>
      </c>
      <c r="J13389">
        <v>-2.79999999999347E-3</v>
      </c>
      <c r="K13389">
        <v>115</v>
      </c>
      <c r="L13389">
        <v>0</v>
      </c>
      <c r="M13389" t="str">
        <f>IF(ISERROR(VLOOKUP(A13389,'[1]Ecart validé'!$A:$A,1,FALSE)),Z13389,"Ecart Validé")</f>
        <v>valid</v>
      </c>
      <c r="R13389" t="s">
        <v>30</v>
      </c>
      <c r="U13389"/>
      <c r="X13389"/>
      <c r="Y13389"/>
      <c r="Z13389" t="s">
        <v>31</v>
      </c>
    </row>
    <row r="13390" spans="1:26" x14ac:dyDescent="0.3">
      <c r="A13390" t="s">
        <v>16560</v>
      </c>
      <c r="B13390" t="s">
        <v>26</v>
      </c>
      <c r="C13390">
        <v>38725</v>
      </c>
      <c r="D13390" t="str">
        <f>+VLOOKUP(C13390,Param!K:L,2,FALSE)</f>
        <v>BOISSONS HEINTZ</v>
      </c>
      <c r="E13390" t="s">
        <v>126</v>
      </c>
      <c r="F13390" t="s">
        <v>16549</v>
      </c>
      <c r="G13390" t="s">
        <v>29</v>
      </c>
      <c r="H13390">
        <v>1954.54</v>
      </c>
      <c r="I13390">
        <v>1954.5427999999999</v>
      </c>
      <c r="J13390">
        <v>-2.7999999999792601E-3</v>
      </c>
      <c r="K13390">
        <v>1954.54</v>
      </c>
      <c r="L13390">
        <v>0</v>
      </c>
      <c r="M13390" t="str">
        <f>IF(ISERROR(VLOOKUP(A13390,'[1]Ecart validé'!$A:$A,1,FALSE)),Z13390,"Ecart Validé")</f>
        <v>valid</v>
      </c>
      <c r="R13390" t="s">
        <v>30</v>
      </c>
      <c r="U13390"/>
      <c r="X13390"/>
      <c r="Y13390"/>
      <c r="Z13390" t="s">
        <v>31</v>
      </c>
    </row>
    <row r="13391" spans="1:26" x14ac:dyDescent="0.3">
      <c r="A13391" t="s">
        <v>16561</v>
      </c>
      <c r="B13391" t="s">
        <v>26</v>
      </c>
      <c r="C13391">
        <v>38775</v>
      </c>
      <c r="D13391" t="str">
        <f>+VLOOKUP(C13391,Param!K:L,2,FALSE)</f>
        <v>DIVERSEY BELGIUM</v>
      </c>
      <c r="E13391">
        <v>1999984</v>
      </c>
      <c r="F13391" t="s">
        <v>16549</v>
      </c>
      <c r="G13391" t="s">
        <v>29</v>
      </c>
      <c r="H13391">
        <v>77.010000000000005</v>
      </c>
      <c r="I13391">
        <v>77.007000000000005</v>
      </c>
      <c r="J13391">
        <v>3.0000000000001098E-3</v>
      </c>
      <c r="K13391">
        <v>77.010000000000005</v>
      </c>
      <c r="L13391">
        <v>0</v>
      </c>
      <c r="M13391" t="str">
        <f>IF(ISERROR(VLOOKUP(A13391,'[1]Ecart validé'!$A:$A,1,FALSE)),Z13391,"Ecart Validé")</f>
        <v>valid</v>
      </c>
      <c r="R13391" t="s">
        <v>30</v>
      </c>
      <c r="U13391"/>
      <c r="X13391"/>
      <c r="Y13391"/>
      <c r="Z13391" t="s">
        <v>31</v>
      </c>
    </row>
    <row r="13392" spans="1:26" x14ac:dyDescent="0.3">
      <c r="A13392" t="s">
        <v>16562</v>
      </c>
      <c r="B13392" t="s">
        <v>26</v>
      </c>
      <c r="C13392">
        <v>38834</v>
      </c>
      <c r="D13392" t="str">
        <f>+VLOOKUP(C13392,Param!K:L,2,FALSE)</f>
        <v>REXEL BELGIUM NV</v>
      </c>
      <c r="E13392" t="s">
        <v>134</v>
      </c>
      <c r="F13392" t="s">
        <v>16549</v>
      </c>
      <c r="G13392" t="s">
        <v>29</v>
      </c>
      <c r="H13392">
        <v>1797.2</v>
      </c>
      <c r="I13392">
        <v>1797.2043000000001</v>
      </c>
      <c r="J13392">
        <v>-4.3000000000574801E-3</v>
      </c>
      <c r="K13392">
        <v>1797.2</v>
      </c>
      <c r="L13392">
        <v>0</v>
      </c>
      <c r="M13392" t="str">
        <f>IF(ISERROR(VLOOKUP(A13392,'[1]Ecart validé'!$A:$A,1,FALSE)),Z13392,"Ecart Validé")</f>
        <v>valid</v>
      </c>
      <c r="R13392" t="s">
        <v>30</v>
      </c>
      <c r="U13392"/>
      <c r="X13392"/>
      <c r="Y13392"/>
      <c r="Z13392" t="s">
        <v>31</v>
      </c>
    </row>
    <row r="13393" spans="1:26" x14ac:dyDescent="0.3">
      <c r="A13393" t="s">
        <v>16563</v>
      </c>
      <c r="B13393" t="s">
        <v>26</v>
      </c>
      <c r="C13393">
        <v>38883</v>
      </c>
      <c r="D13393" t="str">
        <f>+VLOOKUP(C13393,Param!K:L,2,FALSE)</f>
        <v>OTHON SCHMITT</v>
      </c>
      <c r="E13393">
        <v>18218003</v>
      </c>
      <c r="F13393" t="s">
        <v>16549</v>
      </c>
      <c r="G13393" t="s">
        <v>29</v>
      </c>
      <c r="H13393">
        <v>512.6</v>
      </c>
      <c r="I13393">
        <v>512.60329999999999</v>
      </c>
      <c r="J13393">
        <v>-3.2999999999674401E-3</v>
      </c>
      <c r="K13393">
        <v>512.6</v>
      </c>
      <c r="L13393">
        <v>0</v>
      </c>
      <c r="M13393" t="str">
        <f>IF(ISERROR(VLOOKUP(A13393,'[1]Ecart validé'!$A:$A,1,FALSE)),Z13393,"Ecart Validé")</f>
        <v>valid</v>
      </c>
      <c r="R13393" t="s">
        <v>30</v>
      </c>
      <c r="U13393"/>
      <c r="X13393"/>
      <c r="Y13393"/>
      <c r="Z13393" t="s">
        <v>31</v>
      </c>
    </row>
    <row r="13394" spans="1:26" x14ac:dyDescent="0.3">
      <c r="A13394" t="s">
        <v>16564</v>
      </c>
      <c r="B13394" t="s">
        <v>26</v>
      </c>
      <c r="C13394">
        <v>38947</v>
      </c>
      <c r="D13394" t="str">
        <f>+VLOOKUP(C13394,Param!K:L,2,FALSE)</f>
        <v>KING BELGIUM</v>
      </c>
      <c r="E13394" t="s">
        <v>143</v>
      </c>
      <c r="F13394" t="s">
        <v>16549</v>
      </c>
      <c r="G13394" t="s">
        <v>29</v>
      </c>
      <c r="H13394">
        <v>5983.26</v>
      </c>
      <c r="I13394">
        <v>5983.2561999999998</v>
      </c>
      <c r="J13394">
        <v>3.8000000004103601E-3</v>
      </c>
      <c r="K13394">
        <v>5983.26</v>
      </c>
      <c r="L13394">
        <v>0</v>
      </c>
      <c r="M13394" t="str">
        <f>IF(ISERROR(VLOOKUP(A13394,'[1]Ecart validé'!$A:$A,1,FALSE)),Z13394,"Ecart Validé")</f>
        <v>valid</v>
      </c>
      <c r="R13394" t="s">
        <v>30</v>
      </c>
      <c r="U13394"/>
      <c r="X13394"/>
      <c r="Y13394"/>
      <c r="Z13394" t="s">
        <v>31</v>
      </c>
    </row>
    <row r="13395" spans="1:26" x14ac:dyDescent="0.3">
      <c r="A13395" t="s">
        <v>16565</v>
      </c>
      <c r="B13395" t="s">
        <v>26</v>
      </c>
      <c r="C13395">
        <v>38947</v>
      </c>
      <c r="D13395" t="str">
        <f>+VLOOKUP(C13395,Param!K:L,2,FALSE)</f>
        <v>KING BELGIUM</v>
      </c>
      <c r="E13395" t="s">
        <v>150</v>
      </c>
      <c r="F13395" t="s">
        <v>16549</v>
      </c>
      <c r="G13395" t="s">
        <v>29</v>
      </c>
      <c r="H13395">
        <v>4475.3100000000004</v>
      </c>
      <c r="I13395">
        <v>4475.3100999999997</v>
      </c>
      <c r="J13395" s="150">
        <v>-9.9999999292776906E-5</v>
      </c>
      <c r="K13395">
        <v>4475.3100000000004</v>
      </c>
      <c r="L13395">
        <v>0</v>
      </c>
      <c r="M13395" t="str">
        <f>IF(ISERROR(VLOOKUP(A13395,'[1]Ecart validé'!$A:$A,1,FALSE)),Z13395,"Ecart Validé")</f>
        <v>valid</v>
      </c>
      <c r="R13395" t="s">
        <v>30</v>
      </c>
      <c r="U13395"/>
      <c r="X13395"/>
      <c r="Y13395"/>
      <c r="Z13395" t="s">
        <v>31</v>
      </c>
    </row>
    <row r="13396" spans="1:26" x14ac:dyDescent="0.3">
      <c r="A13396" t="s">
        <v>16566</v>
      </c>
      <c r="B13396" t="s">
        <v>26</v>
      </c>
      <c r="C13396">
        <v>38947</v>
      </c>
      <c r="D13396" t="str">
        <f>+VLOOKUP(C13396,Param!K:L,2,FALSE)</f>
        <v>KING BELGIUM</v>
      </c>
      <c r="E13396" t="s">
        <v>158</v>
      </c>
      <c r="F13396" t="s">
        <v>16549</v>
      </c>
      <c r="G13396" t="s">
        <v>29</v>
      </c>
      <c r="H13396">
        <v>7431.51</v>
      </c>
      <c r="I13396">
        <v>7431.5069000000003</v>
      </c>
      <c r="J13396">
        <v>3.09999999990395E-3</v>
      </c>
      <c r="K13396">
        <v>7431.51</v>
      </c>
      <c r="L13396">
        <v>0</v>
      </c>
      <c r="M13396" t="str">
        <f>IF(ISERROR(VLOOKUP(A13396,'[1]Ecart validé'!$A:$A,1,FALSE)),Z13396,"Ecart Validé")</f>
        <v>valid</v>
      </c>
      <c r="R13396" t="s">
        <v>30</v>
      </c>
      <c r="U13396"/>
      <c r="X13396"/>
      <c r="Y13396"/>
      <c r="Z13396" t="s">
        <v>31</v>
      </c>
    </row>
    <row r="13397" spans="1:26" x14ac:dyDescent="0.3">
      <c r="A13397" t="s">
        <v>16567</v>
      </c>
      <c r="B13397" t="s">
        <v>26</v>
      </c>
      <c r="C13397">
        <v>39527</v>
      </c>
      <c r="D13397" t="str">
        <f>+VLOOKUP(C13397,Param!K:L,2,FALSE)</f>
        <v>DIGITOPIA</v>
      </c>
      <c r="E13397" t="s">
        <v>163</v>
      </c>
      <c r="F13397" t="s">
        <v>16549</v>
      </c>
      <c r="G13397" t="s">
        <v>29</v>
      </c>
      <c r="H13397">
        <v>553.69000000000005</v>
      </c>
      <c r="I13397">
        <v>553.68899999999996</v>
      </c>
      <c r="J13397">
        <v>1.00000000009004E-3</v>
      </c>
      <c r="K13397">
        <v>553.69000000000005</v>
      </c>
      <c r="L13397">
        <v>0</v>
      </c>
      <c r="M13397" t="str">
        <f>IF(ISERROR(VLOOKUP(A13397,'[1]Ecart validé'!$A:$A,1,FALSE)),Z13397,"Ecart Validé")</f>
        <v>valid</v>
      </c>
      <c r="R13397" t="s">
        <v>30</v>
      </c>
      <c r="U13397"/>
      <c r="X13397"/>
      <c r="Y13397"/>
      <c r="Z13397" t="s">
        <v>31</v>
      </c>
    </row>
    <row r="13398" spans="1:26" x14ac:dyDescent="0.3">
      <c r="A13398" t="s">
        <v>16568</v>
      </c>
      <c r="B13398" t="s">
        <v>26</v>
      </c>
      <c r="C13398">
        <v>39782</v>
      </c>
      <c r="D13398" t="str">
        <f>+VLOOKUP(C13398,Param!K:L,2,FALSE)</f>
        <v>ECOB BVBA</v>
      </c>
      <c r="E13398" t="s">
        <v>168</v>
      </c>
      <c r="F13398" t="s">
        <v>16549</v>
      </c>
      <c r="G13398" t="s">
        <v>29</v>
      </c>
      <c r="H13398">
        <v>491.71</v>
      </c>
      <c r="I13398">
        <v>491.70830000000001</v>
      </c>
      <c r="J13398">
        <v>1.6999999999711599E-3</v>
      </c>
      <c r="K13398">
        <v>491.71</v>
      </c>
      <c r="L13398">
        <v>0</v>
      </c>
      <c r="M13398" t="str">
        <f>IF(ISERROR(VLOOKUP(A13398,'[1]Ecart validé'!$A:$A,1,FALSE)),Z13398,"Ecart Validé")</f>
        <v>valid</v>
      </c>
      <c r="R13398" t="s">
        <v>30</v>
      </c>
      <c r="U13398"/>
      <c r="X13398"/>
      <c r="Y13398"/>
      <c r="Z13398" t="s">
        <v>31</v>
      </c>
    </row>
    <row r="13399" spans="1:26" x14ac:dyDescent="0.3">
      <c r="A13399" t="s">
        <v>16569</v>
      </c>
      <c r="B13399" t="s">
        <v>26</v>
      </c>
      <c r="C13399">
        <v>40159</v>
      </c>
      <c r="D13399" t="str">
        <f>+VLOOKUP(C13399,Param!K:L,2,FALSE)</f>
        <v>CAVES BERNARD-MASSARD</v>
      </c>
      <c r="E13399">
        <v>1000072</v>
      </c>
      <c r="F13399" t="s">
        <v>16549</v>
      </c>
      <c r="G13399" t="s">
        <v>29</v>
      </c>
      <c r="H13399">
        <v>478.5</v>
      </c>
      <c r="I13399">
        <v>478.49759999999998</v>
      </c>
      <c r="J13399">
        <v>2.4000000000228201E-3</v>
      </c>
      <c r="K13399">
        <v>478.5</v>
      </c>
      <c r="L13399">
        <v>0</v>
      </c>
      <c r="M13399" t="str">
        <f>IF(ISERROR(VLOOKUP(A13399,'[1]Ecart validé'!$A:$A,1,FALSE)),Z13399,"Ecart Validé")</f>
        <v>valid</v>
      </c>
      <c r="R13399" t="s">
        <v>30</v>
      </c>
      <c r="U13399"/>
      <c r="X13399"/>
      <c r="Y13399"/>
      <c r="Z13399" t="s">
        <v>31</v>
      </c>
    </row>
    <row r="13400" spans="1:26" x14ac:dyDescent="0.3">
      <c r="A13400" t="s">
        <v>16570</v>
      </c>
      <c r="B13400" t="s">
        <v>26</v>
      </c>
      <c r="C13400">
        <v>40340</v>
      </c>
      <c r="D13400" t="str">
        <f>+VLOOKUP(C13400,Param!K:L,2,FALSE)</f>
        <v>FACQ</v>
      </c>
      <c r="E13400">
        <v>1999927</v>
      </c>
      <c r="F13400" t="s">
        <v>16549</v>
      </c>
      <c r="G13400" t="s">
        <v>29</v>
      </c>
      <c r="H13400">
        <v>1837.23</v>
      </c>
      <c r="I13400">
        <v>1837.2328</v>
      </c>
      <c r="J13400">
        <v>-2.7999999999792601E-3</v>
      </c>
      <c r="K13400">
        <v>1837.23</v>
      </c>
      <c r="L13400">
        <v>0</v>
      </c>
      <c r="M13400" t="str">
        <f>IF(ISERROR(VLOOKUP(A13400,'[1]Ecart validé'!$A:$A,1,FALSE)),Z13400,"Ecart Validé")</f>
        <v>valid</v>
      </c>
      <c r="R13400" t="s">
        <v>30</v>
      </c>
      <c r="U13400"/>
      <c r="X13400"/>
      <c r="Y13400"/>
      <c r="Z13400" t="s">
        <v>31</v>
      </c>
    </row>
    <row r="13401" spans="1:26" x14ac:dyDescent="0.3">
      <c r="A13401" t="s">
        <v>16571</v>
      </c>
      <c r="B13401" t="s">
        <v>26</v>
      </c>
      <c r="C13401">
        <v>93100</v>
      </c>
      <c r="D13401" t="str">
        <f>+VLOOKUP(C13401,Param!K:L,2,FALSE)</f>
        <v>GOM (FACILICOM)</v>
      </c>
      <c r="E13401">
        <v>1999885</v>
      </c>
      <c r="F13401" t="s">
        <v>16549</v>
      </c>
      <c r="G13401" t="s">
        <v>29</v>
      </c>
      <c r="H13401">
        <v>1594.57</v>
      </c>
      <c r="I13401">
        <v>1594.5655999999999</v>
      </c>
      <c r="J13401">
        <v>4.4000000000323702E-3</v>
      </c>
      <c r="K13401">
        <v>1594.57</v>
      </c>
      <c r="L13401">
        <v>0</v>
      </c>
      <c r="M13401" t="str">
        <f>IF(ISERROR(VLOOKUP(A13401,'[1]Ecart validé'!$A:$A,1,FALSE)),Z13401,"Ecart Validé")</f>
        <v>valid</v>
      </c>
      <c r="R13401" t="s">
        <v>30</v>
      </c>
      <c r="U13401"/>
      <c r="X13401"/>
      <c r="Y13401"/>
      <c r="Z13401" t="s">
        <v>31</v>
      </c>
    </row>
    <row r="13402" spans="1:26" x14ac:dyDescent="0.3">
      <c r="A13402" t="s">
        <v>16572</v>
      </c>
      <c r="B13402" t="s">
        <v>26</v>
      </c>
      <c r="C13402">
        <v>93100</v>
      </c>
      <c r="D13402" t="str">
        <f>+VLOOKUP(C13402,Param!K:L,2,FALSE)</f>
        <v>GOM (FACILICOM)</v>
      </c>
      <c r="E13402">
        <v>28255020</v>
      </c>
      <c r="F13402" t="s">
        <v>16549</v>
      </c>
      <c r="G13402" t="s">
        <v>29</v>
      </c>
      <c r="H13402">
        <v>2269.44</v>
      </c>
      <c r="I13402">
        <v>2269.4432000000002</v>
      </c>
      <c r="J13402">
        <v>-3.2000000001062199E-3</v>
      </c>
      <c r="K13402">
        <v>2269.44</v>
      </c>
      <c r="L13402">
        <v>0</v>
      </c>
      <c r="M13402" t="str">
        <f>IF(ISERROR(VLOOKUP(A13402,'[1]Ecart validé'!$A:$A,1,FALSE)),Z13402,"Ecart Validé")</f>
        <v>valid</v>
      </c>
      <c r="R13402" t="s">
        <v>30</v>
      </c>
      <c r="U13402"/>
      <c r="X13402"/>
      <c r="Y13402"/>
      <c r="Z13402" t="s">
        <v>31</v>
      </c>
    </row>
    <row r="13403" spans="1:26" x14ac:dyDescent="0.3">
      <c r="A13403" t="s">
        <v>16573</v>
      </c>
      <c r="B13403" t="s">
        <v>26</v>
      </c>
      <c r="C13403">
        <v>93177</v>
      </c>
      <c r="D13403" t="str">
        <f>+VLOOKUP(C13403,Param!K:L,2,FALSE)</f>
        <v>AXYBEL</v>
      </c>
      <c r="E13403">
        <v>1000025</v>
      </c>
      <c r="F13403" t="s">
        <v>16549</v>
      </c>
      <c r="G13403" t="s">
        <v>29</v>
      </c>
      <c r="H13403">
        <v>268.23</v>
      </c>
      <c r="I13403">
        <v>268.2296</v>
      </c>
      <c r="J13403">
        <v>4.0000000001327803E-4</v>
      </c>
      <c r="K13403">
        <v>268.23</v>
      </c>
      <c r="L13403">
        <v>0</v>
      </c>
      <c r="M13403" t="str">
        <f>IF(ISERROR(VLOOKUP(A13403,'[1]Ecart validé'!$A:$A,1,FALSE)),Z13403,"Ecart Validé")</f>
        <v>valid</v>
      </c>
      <c r="R13403" t="s">
        <v>30</v>
      </c>
      <c r="U13403"/>
      <c r="X13403"/>
      <c r="Y13403"/>
      <c r="Z13403" t="s">
        <v>31</v>
      </c>
    </row>
    <row r="13404" spans="1:26" x14ac:dyDescent="0.3">
      <c r="A13404" t="s">
        <v>16574</v>
      </c>
      <c r="B13404" t="s">
        <v>26</v>
      </c>
      <c r="C13404">
        <v>93466</v>
      </c>
      <c r="D13404" t="str">
        <f>+VLOOKUP(C13404,Param!K:L,2,FALSE)</f>
        <v>CWS Workwear België N.V.  (INITIAL N.V.)</v>
      </c>
      <c r="E13404" t="s">
        <v>231</v>
      </c>
      <c r="F13404" t="s">
        <v>16549</v>
      </c>
      <c r="G13404" t="s">
        <v>29</v>
      </c>
      <c r="H13404">
        <v>2660.49</v>
      </c>
      <c r="I13404">
        <v>2660.4928</v>
      </c>
      <c r="J13404">
        <v>-2.8000000002066298E-3</v>
      </c>
      <c r="K13404">
        <v>2660.49</v>
      </c>
      <c r="L13404">
        <v>0</v>
      </c>
      <c r="M13404" t="str">
        <f>IF(ISERROR(VLOOKUP(A13404,'[1]Ecart validé'!$A:$A,1,FALSE)),Z13404,"Ecart Validé")</f>
        <v>valid</v>
      </c>
      <c r="R13404" t="s">
        <v>30</v>
      </c>
      <c r="U13404"/>
      <c r="X13404"/>
      <c r="Y13404"/>
      <c r="Z13404" t="s">
        <v>31</v>
      </c>
    </row>
    <row r="13405" spans="1:26" x14ac:dyDescent="0.3">
      <c r="A13405" t="s">
        <v>16575</v>
      </c>
      <c r="B13405" t="s">
        <v>26</v>
      </c>
      <c r="C13405">
        <v>93505</v>
      </c>
      <c r="D13405" t="str">
        <f>+VLOOKUP(C13405,Param!K:L,2,FALSE)</f>
        <v>QUADIENT BELGIUM (ex NEOPOST)</v>
      </c>
      <c r="E13405" t="s">
        <v>234</v>
      </c>
      <c r="F13405" t="s">
        <v>16549</v>
      </c>
      <c r="G13405" t="s">
        <v>29</v>
      </c>
      <c r="H13405">
        <v>549.71</v>
      </c>
      <c r="I13405">
        <v>549.70870000000002</v>
      </c>
      <c r="J13405">
        <v>1.3000000000147299E-3</v>
      </c>
      <c r="K13405">
        <v>549.71</v>
      </c>
      <c r="L13405">
        <v>0</v>
      </c>
      <c r="M13405" t="str">
        <f>IF(ISERROR(VLOOKUP(A13405,'[1]Ecart validé'!$A:$A,1,FALSE)),Z13405,"Ecart Validé")</f>
        <v>valid</v>
      </c>
      <c r="R13405" t="s">
        <v>30</v>
      </c>
      <c r="U13405"/>
      <c r="X13405"/>
      <c r="Y13405"/>
      <c r="Z13405" t="s">
        <v>31</v>
      </c>
    </row>
    <row r="13406" spans="1:26" x14ac:dyDescent="0.3">
      <c r="A13406" t="s">
        <v>16576</v>
      </c>
      <c r="B13406" t="s">
        <v>26</v>
      </c>
      <c r="C13406">
        <v>93635</v>
      </c>
      <c r="D13406" t="str">
        <f>+VLOOKUP(C13406,Param!K:L,2,FALSE)</f>
        <v>RANDSTAD BELGIUM</v>
      </c>
      <c r="E13406" t="s">
        <v>239</v>
      </c>
      <c r="F13406" t="s">
        <v>16549</v>
      </c>
      <c r="G13406" t="s">
        <v>29</v>
      </c>
      <c r="H13406">
        <v>1253.31</v>
      </c>
      <c r="I13406">
        <v>1253.3072999999999</v>
      </c>
      <c r="J13406">
        <v>2.7000000000043599E-3</v>
      </c>
      <c r="K13406">
        <v>1253.31</v>
      </c>
      <c r="L13406">
        <v>0</v>
      </c>
      <c r="M13406" t="str">
        <f>IF(ISERROR(VLOOKUP(A13406,'[1]Ecart validé'!$A:$A,1,FALSE)),Z13406,"Ecart Validé")</f>
        <v>valid</v>
      </c>
      <c r="R13406" t="s">
        <v>30</v>
      </c>
      <c r="U13406"/>
      <c r="X13406"/>
      <c r="Y13406"/>
      <c r="Z13406" t="s">
        <v>31</v>
      </c>
    </row>
    <row r="13407" spans="1:26" x14ac:dyDescent="0.3">
      <c r="A13407" t="s">
        <v>16577</v>
      </c>
      <c r="B13407" t="s">
        <v>26</v>
      </c>
      <c r="C13407">
        <v>93698</v>
      </c>
      <c r="D13407" t="str">
        <f>+VLOOKUP(C13407,Param!K:L,2,FALSE)</f>
        <v>ORANGE BELGIUM NV</v>
      </c>
      <c r="E13407" t="s">
        <v>8395</v>
      </c>
      <c r="F13407" t="s">
        <v>16549</v>
      </c>
      <c r="G13407" t="s">
        <v>29</v>
      </c>
      <c r="H13407">
        <v>40.61</v>
      </c>
      <c r="I13407">
        <v>40.612499999999997</v>
      </c>
      <c r="J13407">
        <v>-2.4999999999977202E-3</v>
      </c>
      <c r="K13407">
        <v>40.61</v>
      </c>
      <c r="L13407">
        <v>0</v>
      </c>
      <c r="M13407" t="str">
        <f>IF(ISERROR(VLOOKUP(A13407,'[1]Ecart validé'!$A:$A,1,FALSE)),Z13407,"Ecart Validé")</f>
        <v>valid</v>
      </c>
      <c r="R13407" t="s">
        <v>30</v>
      </c>
      <c r="U13407"/>
      <c r="X13407"/>
      <c r="Y13407"/>
      <c r="Z13407" t="s">
        <v>31</v>
      </c>
    </row>
    <row r="13408" spans="1:26" x14ac:dyDescent="0.3">
      <c r="A13408" t="s">
        <v>16578</v>
      </c>
      <c r="B13408" t="s">
        <v>26</v>
      </c>
      <c r="C13408">
        <v>93788</v>
      </c>
      <c r="D13408" t="str">
        <f>+VLOOKUP(C13408,Param!K:L,2,FALSE)</f>
        <v>ATHLON CAR LEASE BELGIUM</v>
      </c>
      <c r="E13408">
        <v>1999956</v>
      </c>
      <c r="F13408" t="s">
        <v>16549</v>
      </c>
      <c r="G13408" t="s">
        <v>29</v>
      </c>
      <c r="H13408">
        <v>974.31</v>
      </c>
      <c r="I13408">
        <v>974.30619999999999</v>
      </c>
      <c r="J13408">
        <v>3.7999999999556102E-3</v>
      </c>
      <c r="K13408">
        <v>974.31</v>
      </c>
      <c r="L13408">
        <v>0</v>
      </c>
      <c r="M13408" t="str">
        <f>IF(ISERROR(VLOOKUP(A13408,'[1]Ecart validé'!$A:$A,1,FALSE)),Z13408,"Ecart Validé")</f>
        <v>valid</v>
      </c>
      <c r="R13408" t="s">
        <v>30</v>
      </c>
      <c r="U13408"/>
      <c r="X13408"/>
      <c r="Y13408"/>
      <c r="Z13408" t="s">
        <v>31</v>
      </c>
    </row>
    <row r="13409" spans="1:26" x14ac:dyDescent="0.3">
      <c r="A13409" t="s">
        <v>16579</v>
      </c>
      <c r="B13409" t="s">
        <v>26</v>
      </c>
      <c r="C13409">
        <v>93965</v>
      </c>
      <c r="D13409" t="str">
        <f>+VLOOKUP(C13409,Param!K:L,2,FALSE)</f>
        <v>DEKEUKELAERE WASBEDRIJF</v>
      </c>
      <c r="E13409" t="s">
        <v>272</v>
      </c>
      <c r="F13409" t="s">
        <v>16549</v>
      </c>
      <c r="G13409" t="s">
        <v>29</v>
      </c>
      <c r="H13409">
        <v>3422.79</v>
      </c>
      <c r="I13409">
        <v>3422.7943</v>
      </c>
      <c r="J13409">
        <v>-4.3000000000574801E-3</v>
      </c>
      <c r="K13409">
        <v>3422.79</v>
      </c>
      <c r="L13409">
        <v>0</v>
      </c>
      <c r="M13409" t="str">
        <f>IF(ISERROR(VLOOKUP(A13409,'[1]Ecart validé'!$A:$A,1,FALSE)),Z13409,"Ecart Validé")</f>
        <v>valid</v>
      </c>
      <c r="R13409" t="s">
        <v>30</v>
      </c>
      <c r="U13409"/>
      <c r="X13409"/>
      <c r="Y13409"/>
      <c r="Z13409" t="s">
        <v>31</v>
      </c>
    </row>
    <row r="13410" spans="1:26" x14ac:dyDescent="0.3">
      <c r="A13410" t="s">
        <v>16580</v>
      </c>
      <c r="B13410" t="s">
        <v>26</v>
      </c>
      <c r="C13410">
        <v>94148</v>
      </c>
      <c r="D13410" t="str">
        <f>+VLOOKUP(C13410,Param!K:L,2,FALSE)</f>
        <v>DAOUST BUSINESS SUPPORT</v>
      </c>
      <c r="E13410" t="s">
        <v>277</v>
      </c>
      <c r="F13410" t="s">
        <v>16549</v>
      </c>
      <c r="G13410" t="s">
        <v>29</v>
      </c>
      <c r="H13410">
        <v>3218.86</v>
      </c>
      <c r="I13410">
        <v>3218.8627000000001</v>
      </c>
      <c r="J13410">
        <v>-2.7000000000043599E-3</v>
      </c>
      <c r="K13410">
        <v>3218.86</v>
      </c>
      <c r="L13410">
        <v>0</v>
      </c>
      <c r="M13410" t="str">
        <f>IF(ISERROR(VLOOKUP(A13410,'[1]Ecart validé'!$A:$A,1,FALSE)),Z13410,"Ecart Validé")</f>
        <v>valid</v>
      </c>
      <c r="R13410" t="s">
        <v>30</v>
      </c>
      <c r="U13410"/>
      <c r="X13410"/>
      <c r="Y13410"/>
      <c r="Z13410" t="s">
        <v>31</v>
      </c>
    </row>
    <row r="13411" spans="1:26" x14ac:dyDescent="0.3">
      <c r="A13411" t="s">
        <v>16581</v>
      </c>
      <c r="B13411" t="s">
        <v>26</v>
      </c>
      <c r="C13411">
        <v>94309</v>
      </c>
      <c r="D13411" t="str">
        <f>+VLOOKUP(C13411,Param!K:L,2,FALSE)</f>
        <v>G4S CASH SOLUTIONS (BELGIUM)</v>
      </c>
      <c r="E13411" t="s">
        <v>282</v>
      </c>
      <c r="F13411" t="s">
        <v>16549</v>
      </c>
      <c r="G13411" t="s">
        <v>29</v>
      </c>
      <c r="H13411">
        <v>1466.56</v>
      </c>
      <c r="I13411">
        <v>1466.5589</v>
      </c>
      <c r="J13411">
        <v>1.09999999995125E-3</v>
      </c>
      <c r="K13411">
        <v>1466.56</v>
      </c>
      <c r="L13411">
        <v>0</v>
      </c>
      <c r="M13411" t="str">
        <f>IF(ISERROR(VLOOKUP(A13411,'[1]Ecart validé'!$A:$A,1,FALSE)),Z13411,"Ecart Validé")</f>
        <v>valid</v>
      </c>
      <c r="R13411" t="s">
        <v>30</v>
      </c>
      <c r="U13411"/>
      <c r="X13411"/>
      <c r="Y13411"/>
      <c r="Z13411" t="s">
        <v>31</v>
      </c>
    </row>
    <row r="13412" spans="1:26" x14ac:dyDescent="0.3">
      <c r="A13412" t="s">
        <v>16582</v>
      </c>
      <c r="B13412" t="s">
        <v>26</v>
      </c>
      <c r="C13412">
        <v>94324</v>
      </c>
      <c r="D13412" t="str">
        <f>+VLOOKUP(C13412,Param!K:L,2,FALSE)</f>
        <v>LYRECO BELGIUM S.A.</v>
      </c>
      <c r="E13412">
        <v>1999914</v>
      </c>
      <c r="F13412" t="s">
        <v>16549</v>
      </c>
      <c r="G13412" t="s">
        <v>29</v>
      </c>
      <c r="H13412">
        <v>1974.81</v>
      </c>
      <c r="I13412">
        <v>1974.8036999999999</v>
      </c>
      <c r="J13412">
        <v>6.3000000000101803E-3</v>
      </c>
      <c r="K13412">
        <v>1974.81</v>
      </c>
      <c r="L13412">
        <v>0</v>
      </c>
      <c r="M13412" t="str">
        <f>IF(ISERROR(VLOOKUP(A13412,'[1]Ecart validé'!$A:$A,1,FALSE)),Z13412,"Ecart Validé")</f>
        <v>valid</v>
      </c>
      <c r="R13412" t="s">
        <v>30</v>
      </c>
      <c r="U13412"/>
      <c r="X13412"/>
      <c r="Y13412"/>
      <c r="Z13412" t="s">
        <v>31</v>
      </c>
    </row>
    <row r="13413" spans="1:26" x14ac:dyDescent="0.3">
      <c r="A13413" t="s">
        <v>16583</v>
      </c>
      <c r="B13413" t="s">
        <v>26</v>
      </c>
      <c r="C13413">
        <v>94330</v>
      </c>
      <c r="D13413" t="str">
        <f>+VLOOKUP(C13413,Param!K:L,2,FALSE)</f>
        <v>DAVIGEL</v>
      </c>
      <c r="E13413" t="s">
        <v>291</v>
      </c>
      <c r="F13413" t="s">
        <v>16549</v>
      </c>
      <c r="G13413" t="s">
        <v>29</v>
      </c>
      <c r="H13413">
        <v>1333.47</v>
      </c>
      <c r="I13413">
        <v>1333.4736</v>
      </c>
      <c r="J13413">
        <v>-3.6000000000058199E-3</v>
      </c>
      <c r="K13413">
        <v>1333.47</v>
      </c>
      <c r="L13413">
        <v>0</v>
      </c>
      <c r="M13413" t="str">
        <f>IF(ISERROR(VLOOKUP(A13413,'[1]Ecart validé'!$A:$A,1,FALSE)),Z13413,"Ecart Validé")</f>
        <v>valid</v>
      </c>
      <c r="R13413" t="s">
        <v>30</v>
      </c>
      <c r="U13413"/>
      <c r="X13413"/>
      <c r="Y13413"/>
      <c r="Z13413" t="s">
        <v>31</v>
      </c>
    </row>
    <row r="13414" spans="1:26" x14ac:dyDescent="0.3">
      <c r="A13414" t="s">
        <v>16584</v>
      </c>
      <c r="B13414" t="s">
        <v>26</v>
      </c>
      <c r="C13414">
        <v>94366</v>
      </c>
      <c r="D13414" t="str">
        <f>+VLOOKUP(C13414,Param!K:L,2,FALSE)</f>
        <v>ANSUL N.V.</v>
      </c>
      <c r="E13414">
        <v>1999894</v>
      </c>
      <c r="F13414" t="s">
        <v>16549</v>
      </c>
      <c r="G13414" t="s">
        <v>29</v>
      </c>
      <c r="H13414">
        <v>220.71</v>
      </c>
      <c r="I13414">
        <v>220.71010000000001</v>
      </c>
      <c r="J13414">
        <v>-1.0000000000331901E-4</v>
      </c>
      <c r="K13414">
        <v>220.71</v>
      </c>
      <c r="L13414">
        <v>0</v>
      </c>
      <c r="M13414" t="str">
        <f>IF(ISERROR(VLOOKUP(A13414,'[1]Ecart validé'!$A:$A,1,FALSE)),Z13414,"Ecart Validé")</f>
        <v>valid</v>
      </c>
      <c r="R13414" t="s">
        <v>30</v>
      </c>
      <c r="U13414"/>
      <c r="X13414"/>
      <c r="Y13414"/>
      <c r="Z13414" t="s">
        <v>31</v>
      </c>
    </row>
    <row r="13415" spans="1:26" x14ac:dyDescent="0.3">
      <c r="A13415" t="s">
        <v>16585</v>
      </c>
      <c r="B13415" t="s">
        <v>26</v>
      </c>
      <c r="C13415">
        <v>94368</v>
      </c>
      <c r="D13415" t="str">
        <f>+VLOOKUP(C13415,Param!K:L,2,FALSE)</f>
        <v>BLANCHISSERIE BASSE MEUSE</v>
      </c>
      <c r="E13415">
        <v>1999999</v>
      </c>
      <c r="F13415" t="s">
        <v>16549</v>
      </c>
      <c r="G13415" t="s">
        <v>29</v>
      </c>
      <c r="H13415">
        <v>7198.23</v>
      </c>
      <c r="I13415">
        <v>7198.2348000000002</v>
      </c>
      <c r="J13415">
        <v>-4.80000000061409E-3</v>
      </c>
      <c r="K13415">
        <v>7198.23</v>
      </c>
      <c r="L13415">
        <v>0</v>
      </c>
      <c r="M13415" t="str">
        <f>IF(ISERROR(VLOOKUP(A13415,'[1]Ecart validé'!$A:$A,1,FALSE)),Z13415,"Ecart Validé")</f>
        <v>valid</v>
      </c>
      <c r="R13415" t="s">
        <v>30</v>
      </c>
      <c r="U13415"/>
      <c r="X13415"/>
      <c r="Y13415"/>
      <c r="Z13415" t="s">
        <v>31</v>
      </c>
    </row>
    <row r="13416" spans="1:26" x14ac:dyDescent="0.3">
      <c r="A13416" t="s">
        <v>16586</v>
      </c>
      <c r="B13416" t="s">
        <v>26</v>
      </c>
      <c r="C13416">
        <v>94425</v>
      </c>
      <c r="D13416" t="str">
        <f>+VLOOKUP(C13416,Param!K:L,2,FALSE)</f>
        <v>KONE BELGIUM</v>
      </c>
      <c r="E13416" t="s">
        <v>328</v>
      </c>
      <c r="F13416" t="s">
        <v>16549</v>
      </c>
      <c r="G13416" t="s">
        <v>29</v>
      </c>
      <c r="H13416">
        <v>189.71</v>
      </c>
      <c r="I13416">
        <v>189.71350000000001</v>
      </c>
      <c r="J13416">
        <v>-3.5000000000024998E-3</v>
      </c>
      <c r="K13416">
        <v>189.71</v>
      </c>
      <c r="L13416">
        <v>0</v>
      </c>
      <c r="M13416" t="str">
        <f>IF(ISERROR(VLOOKUP(A13416,'[1]Ecart validé'!$A:$A,1,FALSE)),Z13416,"Ecart Validé")</f>
        <v>valid</v>
      </c>
      <c r="R13416" t="s">
        <v>30</v>
      </c>
      <c r="U13416"/>
      <c r="X13416"/>
      <c r="Y13416"/>
      <c r="Z13416" t="s">
        <v>31</v>
      </c>
    </row>
    <row r="13417" spans="1:26" x14ac:dyDescent="0.3">
      <c r="A13417" t="s">
        <v>16587</v>
      </c>
      <c r="B13417" t="s">
        <v>26</v>
      </c>
      <c r="C13417">
        <v>98576</v>
      </c>
      <c r="D13417" t="str">
        <f>+VLOOKUP(C13417,Param!K:L,2,FALSE)</f>
        <v>ROMI LAUNDRY SERVICES</v>
      </c>
      <c r="E13417" t="s">
        <v>335</v>
      </c>
      <c r="F13417" t="s">
        <v>16549</v>
      </c>
      <c r="G13417" t="s">
        <v>29</v>
      </c>
      <c r="H13417">
        <v>2586.75</v>
      </c>
      <c r="I13417">
        <v>2586.7498999999998</v>
      </c>
      <c r="J13417">
        <v>1.00000000202271E-4</v>
      </c>
      <c r="K13417">
        <v>2586.75</v>
      </c>
      <c r="L13417">
        <v>0</v>
      </c>
      <c r="M13417" t="str">
        <f>IF(ISERROR(VLOOKUP(A13417,'[1]Ecart validé'!$A:$A,1,FALSE)),Z13417,"Ecart Validé")</f>
        <v>valid</v>
      </c>
      <c r="R13417" t="s">
        <v>30</v>
      </c>
      <c r="U13417"/>
      <c r="X13417"/>
      <c r="Y13417"/>
      <c r="Z13417" t="s">
        <v>31</v>
      </c>
    </row>
    <row r="13418" spans="1:26" x14ac:dyDescent="0.3">
      <c r="A13418" t="s">
        <v>16588</v>
      </c>
      <c r="B13418" t="s">
        <v>26</v>
      </c>
      <c r="C13418">
        <v>122056</v>
      </c>
      <c r="D13418" t="str">
        <f>+VLOOKUP(C13418,Param!K:L,2,FALSE)</f>
        <v>GREEN CONCEPT &amp; SERVICES N.V.</v>
      </c>
      <c r="E13418" t="s">
        <v>350</v>
      </c>
      <c r="F13418" t="s">
        <v>16549</v>
      </c>
      <c r="G13418" t="s">
        <v>29</v>
      </c>
      <c r="H13418">
        <v>1062.4000000000001</v>
      </c>
      <c r="I13418">
        <v>1062.4036000000001</v>
      </c>
      <c r="J13418">
        <v>-3.6000000000058199E-3</v>
      </c>
      <c r="K13418">
        <v>1062.4000000000001</v>
      </c>
      <c r="L13418">
        <v>0</v>
      </c>
      <c r="M13418" t="str">
        <f>IF(ISERROR(VLOOKUP(A13418,'[1]Ecart validé'!$A:$A,1,FALSE)),Z13418,"Ecart Validé")</f>
        <v>valid</v>
      </c>
      <c r="R13418" t="s">
        <v>30</v>
      </c>
      <c r="U13418"/>
      <c r="X13418"/>
      <c r="Y13418"/>
      <c r="Z13418" t="s">
        <v>31</v>
      </c>
    </row>
    <row r="13419" spans="1:26" x14ac:dyDescent="0.3">
      <c r="A13419" t="s">
        <v>16589</v>
      </c>
      <c r="B13419" t="s">
        <v>26</v>
      </c>
      <c r="C13419">
        <v>183053</v>
      </c>
      <c r="D13419" t="str">
        <f>+VLOOKUP(C13419,Param!K:L,2,FALSE)</f>
        <v>CHOMETTE LUXEMBOURG</v>
      </c>
      <c r="E13419" t="s">
        <v>354</v>
      </c>
      <c r="F13419" t="s">
        <v>16549</v>
      </c>
      <c r="G13419" t="s">
        <v>29</v>
      </c>
      <c r="H13419">
        <v>163.13999999999999</v>
      </c>
      <c r="I13419">
        <v>163.14099999999999</v>
      </c>
      <c r="J13419">
        <v>-1.0000000000047701E-3</v>
      </c>
      <c r="K13419">
        <v>163.13999999999999</v>
      </c>
      <c r="L13419">
        <v>0</v>
      </c>
      <c r="M13419" t="str">
        <f>IF(ISERROR(VLOOKUP(A13419,'[1]Ecart validé'!$A:$A,1,FALSE)),Z13419,"Ecart Validé")</f>
        <v>valid</v>
      </c>
      <c r="R13419" t="s">
        <v>30</v>
      </c>
      <c r="U13419"/>
      <c r="X13419"/>
      <c r="Y13419"/>
      <c r="Z13419" t="s">
        <v>31</v>
      </c>
    </row>
    <row r="13420" spans="1:26" x14ac:dyDescent="0.3">
      <c r="A13420" t="s">
        <v>16590</v>
      </c>
      <c r="B13420" t="s">
        <v>26</v>
      </c>
      <c r="C13420">
        <v>213116</v>
      </c>
      <c r="D13420" t="str">
        <f>+VLOOKUP(C13420,Param!K:L,2,FALSE)</f>
        <v>HOIST GROUP SA (BELGIQUE)</v>
      </c>
      <c r="E13420" t="s">
        <v>365</v>
      </c>
      <c r="F13420" t="s">
        <v>16549</v>
      </c>
      <c r="G13420" t="s">
        <v>29</v>
      </c>
      <c r="H13420">
        <v>4507.53</v>
      </c>
      <c r="I13420">
        <v>4507.53</v>
      </c>
      <c r="J13420">
        <v>0</v>
      </c>
      <c r="K13420">
        <v>4507.53</v>
      </c>
      <c r="L13420">
        <v>0</v>
      </c>
      <c r="M13420" t="str">
        <f>IF(ISERROR(VLOOKUP(A13420,'[1]Ecart validé'!$A:$A,1,FALSE)),Z13420,"Ecart Validé")</f>
        <v>valid</v>
      </c>
      <c r="R13420" t="s">
        <v>30</v>
      </c>
      <c r="U13420"/>
      <c r="X13420"/>
      <c r="Y13420"/>
      <c r="Z13420" t="s">
        <v>31</v>
      </c>
    </row>
    <row r="13421" spans="1:26" x14ac:dyDescent="0.3">
      <c r="A13421" t="s">
        <v>16591</v>
      </c>
      <c r="B13421" t="s">
        <v>26</v>
      </c>
      <c r="C13421">
        <v>247811</v>
      </c>
      <c r="D13421" t="str">
        <f>+VLOOKUP(C13421,Param!K:L,2,FALSE)</f>
        <v>GREEN WASTE BV</v>
      </c>
      <c r="E13421" t="s">
        <v>384</v>
      </c>
      <c r="F13421" t="s">
        <v>16549</v>
      </c>
      <c r="G13421" t="s">
        <v>29</v>
      </c>
      <c r="H13421">
        <v>6287.2199999999903</v>
      </c>
      <c r="I13421">
        <v>6287.22</v>
      </c>
      <c r="J13421" s="150">
        <v>-9.0949470177292804E-13</v>
      </c>
      <c r="K13421">
        <v>6287.2199999999903</v>
      </c>
      <c r="L13421">
        <v>0</v>
      </c>
      <c r="M13421" t="str">
        <f>IF(ISERROR(VLOOKUP(A13421,'[1]Ecart validé'!$A:$A,1,FALSE)),Z13421,"Ecart Validé")</f>
        <v>valid</v>
      </c>
      <c r="R13421" t="s">
        <v>30</v>
      </c>
      <c r="U13421"/>
      <c r="X13421"/>
      <c r="Y13421"/>
      <c r="Z13421" t="s">
        <v>31</v>
      </c>
    </row>
    <row r="13422" spans="1:26" x14ac:dyDescent="0.3">
      <c r="A13422" t="s">
        <v>16592</v>
      </c>
      <c r="B13422" t="s">
        <v>26</v>
      </c>
      <c r="C13422">
        <v>257053</v>
      </c>
      <c r="D13422" t="str">
        <f>+VLOOKUP(C13422,Param!K:L,2,FALSE)</f>
        <v>NSF EURO CONSULTANTS NV</v>
      </c>
      <c r="E13422" t="s">
        <v>394</v>
      </c>
      <c r="F13422" t="s">
        <v>16549</v>
      </c>
      <c r="G13422" t="s">
        <v>29</v>
      </c>
      <c r="H13422">
        <v>690.61</v>
      </c>
      <c r="I13422">
        <v>690.61220000000003</v>
      </c>
      <c r="J13422">
        <v>-2.2000000000161799E-3</v>
      </c>
      <c r="K13422">
        <v>690.61</v>
      </c>
      <c r="L13422">
        <v>0</v>
      </c>
      <c r="M13422" t="str">
        <f>IF(ISERROR(VLOOKUP(A13422,'[1]Ecart validé'!$A:$A,1,FALSE)),Z13422,"Ecart Validé")</f>
        <v>valid</v>
      </c>
      <c r="R13422" t="s">
        <v>30</v>
      </c>
      <c r="U13422"/>
      <c r="X13422"/>
      <c r="Y13422"/>
      <c r="Z13422" t="s">
        <v>31</v>
      </c>
    </row>
    <row r="13423" spans="1:26" x14ac:dyDescent="0.3">
      <c r="A13423" t="s">
        <v>16593</v>
      </c>
      <c r="B13423" t="s">
        <v>26</v>
      </c>
      <c r="C13423">
        <v>92968</v>
      </c>
      <c r="D13423" t="str">
        <f>+VLOOKUP(C13423,Param!K:L,2,FALSE)</f>
        <v>HILLEWAERT</v>
      </c>
      <c r="E13423" t="s">
        <v>451</v>
      </c>
      <c r="F13423" t="s">
        <v>16549</v>
      </c>
      <c r="G13423" t="s">
        <v>29</v>
      </c>
      <c r="H13423">
        <v>13.34</v>
      </c>
      <c r="I13423">
        <v>13.335599999999999</v>
      </c>
      <c r="J13423">
        <v>4.4000000000004001E-3</v>
      </c>
      <c r="K13423">
        <v>13.34</v>
      </c>
      <c r="L13423">
        <v>0</v>
      </c>
      <c r="M13423" t="str">
        <f>IF(ISERROR(VLOOKUP(A13423,'[1]Ecart validé'!$A:$A,1,FALSE)),Z13423,"Ecart Validé")</f>
        <v>valid</v>
      </c>
      <c r="R13423" t="s">
        <v>30</v>
      </c>
      <c r="U13423"/>
      <c r="X13423"/>
      <c r="Y13423"/>
      <c r="Z13423" t="s">
        <v>31</v>
      </c>
    </row>
    <row r="13424" spans="1:26" x14ac:dyDescent="0.3">
      <c r="A13424" t="s">
        <v>16594</v>
      </c>
      <c r="B13424" t="s">
        <v>26</v>
      </c>
      <c r="C13424">
        <v>37591</v>
      </c>
      <c r="D13424" t="str">
        <f>+VLOOKUP(C13424,Param!K:L,2,FALSE)</f>
        <v>PROXIMUS N.V.</v>
      </c>
      <c r="E13424" t="s">
        <v>453</v>
      </c>
      <c r="F13424" t="s">
        <v>16549</v>
      </c>
      <c r="G13424" t="s">
        <v>29</v>
      </c>
      <c r="H13424">
        <v>12771.98</v>
      </c>
      <c r="I13424">
        <v>12771.982</v>
      </c>
      <c r="J13424">
        <v>-2.0000000004074502E-3</v>
      </c>
      <c r="K13424">
        <v>12771.98</v>
      </c>
      <c r="L13424">
        <v>0</v>
      </c>
      <c r="M13424" t="str">
        <f>IF(ISERROR(VLOOKUP(A13424,'[1]Ecart validé'!$A:$A,1,FALSE)),Z13424,"Ecart Validé")</f>
        <v>valid</v>
      </c>
      <c r="R13424" t="s">
        <v>30</v>
      </c>
      <c r="U13424"/>
      <c r="X13424"/>
      <c r="Y13424"/>
      <c r="Z13424" t="s">
        <v>31</v>
      </c>
    </row>
    <row r="13425" spans="1:26" x14ac:dyDescent="0.3">
      <c r="A13425" t="s">
        <v>16595</v>
      </c>
      <c r="B13425" t="s">
        <v>26</v>
      </c>
      <c r="C13425">
        <v>123631</v>
      </c>
      <c r="D13425" t="str">
        <f>+VLOOKUP(C13425,Param!K:L,2,FALSE)</f>
        <v>BELGAGEL</v>
      </c>
      <c r="E13425" t="s">
        <v>8493</v>
      </c>
      <c r="F13425" t="s">
        <v>16549</v>
      </c>
      <c r="G13425" t="s">
        <v>29</v>
      </c>
      <c r="H13425">
        <v>2775.69</v>
      </c>
      <c r="I13425">
        <v>2775.6864</v>
      </c>
      <c r="J13425">
        <v>3.6000000000058199E-3</v>
      </c>
      <c r="K13425">
        <v>2775.69</v>
      </c>
      <c r="L13425">
        <v>0</v>
      </c>
      <c r="M13425" t="str">
        <f>IF(ISERROR(VLOOKUP(A13425,'[1]Ecart validé'!$A:$A,1,FALSE)),Z13425,"Ecart Validé")</f>
        <v>valid</v>
      </c>
      <c r="R13425" t="s">
        <v>30</v>
      </c>
      <c r="U13425"/>
      <c r="X13425"/>
      <c r="Y13425"/>
      <c r="Z13425" t="s">
        <v>31</v>
      </c>
    </row>
    <row r="13426" spans="1:26" x14ac:dyDescent="0.3">
      <c r="A13426" t="s">
        <v>16596</v>
      </c>
      <c r="B13426" t="s">
        <v>26</v>
      </c>
      <c r="C13426">
        <v>94381</v>
      </c>
      <c r="D13426" t="str">
        <f>+VLOOKUP(C13426,Param!K:L,2,FALSE)</f>
        <v>CWS Hygiene België N.V (CWS BOCO BELUX NV)</v>
      </c>
      <c r="E13426" t="s">
        <v>313</v>
      </c>
      <c r="F13426" t="s">
        <v>16549</v>
      </c>
      <c r="G13426" t="s">
        <v>29</v>
      </c>
      <c r="H13426">
        <v>3115.67</v>
      </c>
      <c r="I13426">
        <v>3115.6673000000001</v>
      </c>
      <c r="J13426">
        <v>2.7000000000043599E-3</v>
      </c>
      <c r="K13426">
        <v>3115.67</v>
      </c>
      <c r="L13426">
        <v>0</v>
      </c>
      <c r="M13426" t="str">
        <f>IF(ISERROR(VLOOKUP(A13426,'[1]Ecart validé'!$A:$A,1,FALSE)),Z13426,"Ecart Validé")</f>
        <v>valid</v>
      </c>
      <c r="R13426" t="s">
        <v>30</v>
      </c>
      <c r="U13426"/>
      <c r="X13426"/>
      <c r="Y13426"/>
      <c r="Z13426" t="s">
        <v>31</v>
      </c>
    </row>
    <row r="13427" spans="1:26" x14ac:dyDescent="0.3">
      <c r="A13427" t="s">
        <v>16597</v>
      </c>
      <c r="B13427" t="s">
        <v>26</v>
      </c>
      <c r="C13427">
        <v>93395</v>
      </c>
      <c r="D13427" t="str">
        <f>+VLOOKUP(C13427,Param!K:L,2,FALSE)</f>
        <v>LAURENT-PERRIER BELGIQUE</v>
      </c>
      <c r="E13427" t="s">
        <v>210</v>
      </c>
      <c r="F13427" t="s">
        <v>16549</v>
      </c>
      <c r="G13427" t="s">
        <v>29</v>
      </c>
      <c r="H13427">
        <v>21.84</v>
      </c>
      <c r="I13427">
        <v>21.84</v>
      </c>
      <c r="J13427">
        <v>0</v>
      </c>
      <c r="K13427">
        <v>21.84</v>
      </c>
      <c r="L13427">
        <v>0</v>
      </c>
      <c r="M13427" t="str">
        <f>IF(ISERROR(VLOOKUP(A13427,'[1]Ecart validé'!$A:$A,1,FALSE)),Z13427,"Ecart Validé")</f>
        <v>valid</v>
      </c>
      <c r="R13427" t="s">
        <v>30</v>
      </c>
      <c r="U13427"/>
      <c r="X13427"/>
      <c r="Y13427"/>
      <c r="Z13427" t="s">
        <v>31</v>
      </c>
    </row>
    <row r="13428" spans="1:26" x14ac:dyDescent="0.3">
      <c r="A13428" t="s">
        <v>16598</v>
      </c>
      <c r="B13428" t="s">
        <v>26</v>
      </c>
      <c r="C13428">
        <v>239548</v>
      </c>
      <c r="D13428" t="str">
        <f>+VLOOKUP(C13428,Param!K:L,2,FALSE)</f>
        <v>ELECTRABEL NV</v>
      </c>
      <c r="E13428" t="s">
        <v>8519</v>
      </c>
      <c r="F13428" t="s">
        <v>16549</v>
      </c>
      <c r="G13428" t="s">
        <v>29</v>
      </c>
      <c r="H13428">
        <v>13234.596</v>
      </c>
      <c r="I13428">
        <v>13234.596</v>
      </c>
      <c r="J13428">
        <v>0</v>
      </c>
      <c r="K13428">
        <v>13234.596</v>
      </c>
      <c r="L13428">
        <v>0</v>
      </c>
      <c r="M13428" t="str">
        <f>IF(ISERROR(VLOOKUP(A13428,'[1]Ecart validé'!$A:$A,1,FALSE)),Z13428,"Ecart Validé")</f>
        <v>valid</v>
      </c>
      <c r="R13428" t="s">
        <v>30</v>
      </c>
      <c r="U13428"/>
      <c r="X13428"/>
      <c r="Y13428"/>
      <c r="Z13428" t="s">
        <v>31</v>
      </c>
    </row>
    <row r="13429" spans="1:26" x14ac:dyDescent="0.3">
      <c r="A13429" t="s">
        <v>16599</v>
      </c>
      <c r="B13429" t="s">
        <v>26</v>
      </c>
      <c r="C13429">
        <v>239548</v>
      </c>
      <c r="D13429" t="str">
        <f>+VLOOKUP(C13429,Param!K:L,2,FALSE)</f>
        <v>ELECTRABEL NV</v>
      </c>
      <c r="E13429" t="s">
        <v>8525</v>
      </c>
      <c r="F13429" t="s">
        <v>16549</v>
      </c>
      <c r="G13429" t="s">
        <v>29</v>
      </c>
      <c r="H13429">
        <v>9705.6479999999992</v>
      </c>
      <c r="I13429">
        <v>9705.6479999999992</v>
      </c>
      <c r="J13429">
        <v>0</v>
      </c>
      <c r="K13429">
        <v>9705.6479999999992</v>
      </c>
      <c r="L13429">
        <v>0</v>
      </c>
      <c r="M13429" t="str">
        <f>IF(ISERROR(VLOOKUP(A13429,'[1]Ecart validé'!$A:$A,1,FALSE)),Z13429,"Ecart Validé")</f>
        <v>valid</v>
      </c>
      <c r="R13429" t="s">
        <v>30</v>
      </c>
      <c r="U13429"/>
      <c r="X13429"/>
      <c r="Y13429"/>
      <c r="Z13429" t="s">
        <v>31</v>
      </c>
    </row>
    <row r="13430" spans="1:26" x14ac:dyDescent="0.3">
      <c r="A13430" t="s">
        <v>16600</v>
      </c>
      <c r="B13430" t="s">
        <v>26</v>
      </c>
      <c r="C13430">
        <v>199590</v>
      </c>
      <c r="D13430" t="str">
        <f>+VLOOKUP(C13430,Param!K:L,2,FALSE)</f>
        <v>GROUP-F CLEANING &amp; FACILITY SERVICES BV</v>
      </c>
      <c r="E13430" t="s">
        <v>493</v>
      </c>
      <c r="F13430" t="s">
        <v>16549</v>
      </c>
      <c r="G13430" t="s">
        <v>29</v>
      </c>
      <c r="H13430">
        <v>4760.8100000000004</v>
      </c>
      <c r="I13430">
        <v>4760.8123999999998</v>
      </c>
      <c r="J13430">
        <v>-2.3999999993975498E-3</v>
      </c>
      <c r="K13430">
        <v>4760.8100000000004</v>
      </c>
      <c r="L13430">
        <v>0</v>
      </c>
      <c r="M13430" t="str">
        <f>IF(ISERROR(VLOOKUP(A13430,'[1]Ecart validé'!$A:$A,1,FALSE)),Z13430,"Ecart Validé")</f>
        <v>valid</v>
      </c>
      <c r="R13430" t="s">
        <v>30</v>
      </c>
      <c r="U13430"/>
      <c r="X13430"/>
      <c r="Y13430"/>
      <c r="Z13430" t="s">
        <v>31</v>
      </c>
    </row>
    <row r="13431" spans="1:26" x14ac:dyDescent="0.3">
      <c r="A13431" t="s">
        <v>16601</v>
      </c>
      <c r="B13431" t="s">
        <v>26</v>
      </c>
      <c r="C13431">
        <v>93945</v>
      </c>
      <c r="D13431" t="str">
        <f>+VLOOKUP(C13431,Param!K:L,2,FALSE)</f>
        <v>TELENET SPRL (NeXTeL NV)</v>
      </c>
      <c r="E13431">
        <v>29312006</v>
      </c>
      <c r="F13431" t="s">
        <v>16549</v>
      </c>
      <c r="G13431" t="s">
        <v>29</v>
      </c>
      <c r="H13431">
        <v>25.3</v>
      </c>
      <c r="I13431">
        <v>25.295999999999999</v>
      </c>
      <c r="J13431">
        <v>4.0000000000013297E-3</v>
      </c>
      <c r="K13431">
        <v>25.3</v>
      </c>
      <c r="L13431">
        <v>0</v>
      </c>
      <c r="M13431" t="str">
        <f>IF(ISERROR(VLOOKUP(A13431,'[1]Ecart validé'!$A:$A,1,FALSE)),Z13431,"Ecart Validé")</f>
        <v>valid</v>
      </c>
      <c r="R13431" t="s">
        <v>30</v>
      </c>
      <c r="U13431"/>
      <c r="X13431"/>
      <c r="Y13431"/>
      <c r="Z13431" t="s">
        <v>31</v>
      </c>
    </row>
    <row r="13432" spans="1:26" x14ac:dyDescent="0.3">
      <c r="A13432" t="s">
        <v>16602</v>
      </c>
      <c r="B13432" t="s">
        <v>26</v>
      </c>
      <c r="C13432">
        <v>93945</v>
      </c>
      <c r="D13432" t="str">
        <f>+VLOOKUP(C13432,Param!K:L,2,FALSE)</f>
        <v>TELENET SPRL (NeXTeL NV)</v>
      </c>
      <c r="E13432" t="s">
        <v>430</v>
      </c>
      <c r="F13432" t="s">
        <v>16549</v>
      </c>
      <c r="G13432" t="s">
        <v>29</v>
      </c>
      <c r="H13432">
        <v>4055.74</v>
      </c>
      <c r="I13432">
        <v>4055.7386999999999</v>
      </c>
      <c r="J13432">
        <v>1.29999999990104E-3</v>
      </c>
      <c r="K13432">
        <v>4055.74</v>
      </c>
      <c r="L13432">
        <v>0</v>
      </c>
      <c r="M13432" t="str">
        <f>IF(ISERROR(VLOOKUP(A13432,'[1]Ecart validé'!$A:$A,1,FALSE)),Z13432,"Ecart Validé")</f>
        <v>valid</v>
      </c>
      <c r="R13432" t="s">
        <v>30</v>
      </c>
      <c r="U13432"/>
      <c r="X13432"/>
      <c r="Y13432"/>
      <c r="Z13432" t="s">
        <v>31</v>
      </c>
    </row>
    <row r="13433" spans="1:26" x14ac:dyDescent="0.3">
      <c r="A13433" t="s">
        <v>16603</v>
      </c>
      <c r="B13433" t="s">
        <v>26</v>
      </c>
      <c r="C13433">
        <v>93945</v>
      </c>
      <c r="D13433" t="str">
        <f>+VLOOKUP(C13433,Param!K:L,2,FALSE)</f>
        <v>TELENET SPRL (NeXTeL NV)</v>
      </c>
      <c r="E13433" t="s">
        <v>433</v>
      </c>
      <c r="F13433" t="s">
        <v>16549</v>
      </c>
      <c r="G13433" t="s">
        <v>29</v>
      </c>
      <c r="H13433">
        <v>52.39</v>
      </c>
      <c r="I13433">
        <v>52.393799999999999</v>
      </c>
      <c r="J13433">
        <v>-3.7999999999982401E-3</v>
      </c>
      <c r="K13433">
        <v>52.39</v>
      </c>
      <c r="L13433">
        <v>0</v>
      </c>
      <c r="M13433" t="str">
        <f>IF(ISERROR(VLOOKUP(A13433,'[1]Ecart validé'!$A:$A,1,FALSE)),Z13433,"Ecart Validé")</f>
        <v>valid</v>
      </c>
      <c r="R13433" t="s">
        <v>30</v>
      </c>
      <c r="U13433"/>
      <c r="X13433"/>
      <c r="Y13433"/>
      <c r="Z13433" t="s">
        <v>31</v>
      </c>
    </row>
    <row r="13434" spans="1:26" x14ac:dyDescent="0.3">
      <c r="A13434" t="s">
        <v>16604</v>
      </c>
      <c r="B13434" t="s">
        <v>26</v>
      </c>
      <c r="C13434">
        <v>93945</v>
      </c>
      <c r="D13434" t="str">
        <f>+VLOOKUP(C13434,Param!K:L,2,FALSE)</f>
        <v>TELENET SPRL (NeXTeL NV)</v>
      </c>
      <c r="E13434" t="s">
        <v>436</v>
      </c>
      <c r="F13434" t="s">
        <v>16549</v>
      </c>
      <c r="G13434" t="s">
        <v>29</v>
      </c>
      <c r="H13434">
        <v>3475.87</v>
      </c>
      <c r="I13434">
        <v>3475.8746999999998</v>
      </c>
      <c r="J13434">
        <v>-4.6999999999570701E-3</v>
      </c>
      <c r="K13434">
        <v>3475.87</v>
      </c>
      <c r="L13434">
        <v>0</v>
      </c>
      <c r="M13434" t="str">
        <f>IF(ISERROR(VLOOKUP(A13434,'[1]Ecart validé'!$A:$A,1,FALSE)),Z13434,"Ecart Validé")</f>
        <v>valid</v>
      </c>
      <c r="R13434" t="s">
        <v>30</v>
      </c>
      <c r="U13434"/>
      <c r="X13434"/>
      <c r="Y13434"/>
      <c r="Z13434" t="s">
        <v>31</v>
      </c>
    </row>
    <row r="13435" spans="1:26" x14ac:dyDescent="0.3">
      <c r="A13435" t="s">
        <v>16605</v>
      </c>
      <c r="B13435" t="s">
        <v>26</v>
      </c>
      <c r="C13435">
        <v>93945</v>
      </c>
      <c r="D13435" t="str">
        <f>+VLOOKUP(C13435,Param!K:L,2,FALSE)</f>
        <v>TELENET SPRL (NeXTeL NV)</v>
      </c>
      <c r="E13435" t="s">
        <v>439</v>
      </c>
      <c r="F13435" t="s">
        <v>16549</v>
      </c>
      <c r="G13435" t="s">
        <v>29</v>
      </c>
      <c r="H13435">
        <v>18.920000000000002</v>
      </c>
      <c r="I13435">
        <v>18.924600000000002</v>
      </c>
      <c r="J13435">
        <v>-4.5999999999999297E-3</v>
      </c>
      <c r="K13435">
        <v>18.920000000000002</v>
      </c>
      <c r="L13435">
        <v>0</v>
      </c>
      <c r="M13435" t="str">
        <f>IF(ISERROR(VLOOKUP(A13435,'[1]Ecart validé'!$A:$A,1,FALSE)),Z13435,"Ecart Validé")</f>
        <v>valid</v>
      </c>
      <c r="R13435" t="s">
        <v>30</v>
      </c>
      <c r="U13435"/>
      <c r="X13435"/>
      <c r="Y13435"/>
      <c r="Z13435" t="s">
        <v>31</v>
      </c>
    </row>
    <row r="13436" spans="1:26" x14ac:dyDescent="0.3">
      <c r="A13436" t="s">
        <v>16606</v>
      </c>
      <c r="B13436" t="s">
        <v>26</v>
      </c>
      <c r="C13436">
        <v>23047</v>
      </c>
      <c r="D13436" t="str">
        <f>+VLOOKUP(C13436,Param!K:L,2,FALSE)</f>
        <v>H.J. HEINZ B.V.</v>
      </c>
      <c r="E13436" t="s">
        <v>8547</v>
      </c>
      <c r="F13436" t="s">
        <v>16549</v>
      </c>
      <c r="G13436" t="s">
        <v>29</v>
      </c>
      <c r="H13436">
        <v>2210.85</v>
      </c>
      <c r="I13436">
        <v>2210.8530999999998</v>
      </c>
      <c r="J13436">
        <v>-3.09999999990395E-3</v>
      </c>
      <c r="K13436">
        <v>2210.85</v>
      </c>
      <c r="L13436">
        <v>0</v>
      </c>
      <c r="M13436" t="str">
        <f>IF(ISERROR(VLOOKUP(A13436,'[1]Ecart validé'!$A:$A,1,FALSE)),Z13436,"Ecart Validé")</f>
        <v>valid</v>
      </c>
      <c r="R13436" t="s">
        <v>30</v>
      </c>
      <c r="U13436"/>
      <c r="X13436"/>
      <c r="Y13436"/>
      <c r="Z13436" t="s">
        <v>31</v>
      </c>
    </row>
    <row r="13437" spans="1:26" x14ac:dyDescent="0.3">
      <c r="A13437" t="s">
        <v>16607</v>
      </c>
      <c r="B13437" t="s">
        <v>26</v>
      </c>
      <c r="C13437">
        <v>93364</v>
      </c>
      <c r="D13437" t="str">
        <f>+VLOOKUP(C13437,Param!K:L,2,FALSE)</f>
        <v>MANPOWER (BE)</v>
      </c>
      <c r="E13437" t="s">
        <v>446</v>
      </c>
      <c r="F13437" t="s">
        <v>16549</v>
      </c>
      <c r="G13437" t="s">
        <v>29</v>
      </c>
      <c r="H13437">
        <v>553.41999999999996</v>
      </c>
      <c r="I13437">
        <v>553.42020000000002</v>
      </c>
      <c r="J13437">
        <v>-2.00000000063482E-4</v>
      </c>
      <c r="K13437">
        <v>553.41999999999996</v>
      </c>
      <c r="L13437">
        <v>0</v>
      </c>
      <c r="M13437" t="str">
        <f>IF(ISERROR(VLOOKUP(A13437,'[1]Ecart validé'!$A:$A,1,FALSE)),Z13437,"Ecart Validé")</f>
        <v>valid</v>
      </c>
      <c r="R13437" t="s">
        <v>30</v>
      </c>
      <c r="U13437"/>
      <c r="X13437"/>
      <c r="Y13437"/>
      <c r="Z13437" t="s">
        <v>31</v>
      </c>
    </row>
    <row r="13438" spans="1:26" x14ac:dyDescent="0.3">
      <c r="A13438" t="s">
        <v>16608</v>
      </c>
      <c r="B13438" t="s">
        <v>26</v>
      </c>
      <c r="C13438">
        <v>261694</v>
      </c>
      <c r="D13438" t="str">
        <f>+VLOOKUP(C13438,Param!K:L,2,FALSE)</f>
        <v>LUXFRAIS SA (GROUPE POMONA)</v>
      </c>
      <c r="E13438">
        <v>1000048</v>
      </c>
      <c r="F13438" t="s">
        <v>16549</v>
      </c>
      <c r="G13438" t="s">
        <v>29</v>
      </c>
      <c r="H13438">
        <v>243.56</v>
      </c>
      <c r="I13438">
        <v>243.55940000000001</v>
      </c>
      <c r="J13438">
        <v>5.9999999999149601E-4</v>
      </c>
      <c r="K13438">
        <v>243.56</v>
      </c>
      <c r="L13438">
        <v>0</v>
      </c>
      <c r="M13438" t="str">
        <f>IF(ISERROR(VLOOKUP(A13438,'[1]Ecart validé'!$A:$A,1,FALSE)),Z13438,"Ecart Validé")</f>
        <v>valid</v>
      </c>
      <c r="R13438" t="s">
        <v>30</v>
      </c>
      <c r="U13438"/>
      <c r="X13438"/>
      <c r="Y13438"/>
      <c r="Z13438" t="s">
        <v>31</v>
      </c>
    </row>
    <row r="13439" spans="1:26" x14ac:dyDescent="0.3">
      <c r="A13439" t="s">
        <v>16609</v>
      </c>
      <c r="B13439" t="s">
        <v>26</v>
      </c>
      <c r="C13439">
        <v>304066</v>
      </c>
      <c r="D13439" t="str">
        <f>+VLOOKUP(C13439,Param!K:L,2,FALSE)</f>
        <v>NEKTAR NATURA GMBH</v>
      </c>
      <c r="E13439" t="s">
        <v>16610</v>
      </c>
      <c r="F13439" t="s">
        <v>16549</v>
      </c>
      <c r="G13439" t="s">
        <v>29</v>
      </c>
      <c r="H13439">
        <v>648.72</v>
      </c>
      <c r="I13439">
        <v>648.72</v>
      </c>
      <c r="J13439">
        <v>0</v>
      </c>
      <c r="K13439">
        <v>648.72</v>
      </c>
      <c r="L13439">
        <v>0</v>
      </c>
      <c r="M13439" t="str">
        <f>IF(ISERROR(VLOOKUP(A13439,'[1]Ecart validé'!$A:$A,1,FALSE)),Z13439,"Ecart Validé")</f>
        <v>valid</v>
      </c>
      <c r="R13439" t="s">
        <v>30</v>
      </c>
      <c r="U13439"/>
      <c r="X13439"/>
      <c r="Y13439"/>
      <c r="Z13439" t="s">
        <v>31</v>
      </c>
    </row>
    <row r="13440" spans="1:26" x14ac:dyDescent="0.3">
      <c r="A13440" t="s">
        <v>16611</v>
      </c>
      <c r="B13440" t="s">
        <v>26</v>
      </c>
      <c r="C13440">
        <v>356263</v>
      </c>
      <c r="D13440" t="str">
        <f>+VLOOKUP(C13440,Param!K:L,2,FALSE)</f>
        <v>Culligan Belgium S.A.</v>
      </c>
      <c r="E13440">
        <v>1000118</v>
      </c>
      <c r="F13440" t="s">
        <v>16549</v>
      </c>
      <c r="G13440" t="s">
        <v>29</v>
      </c>
      <c r="H13440">
        <v>247.64</v>
      </c>
      <c r="I13440">
        <v>247.6397</v>
      </c>
      <c r="J13440">
        <v>2.9999999998153699E-4</v>
      </c>
      <c r="K13440">
        <v>247.6397</v>
      </c>
      <c r="L13440">
        <v>2.9999999998153699E-4</v>
      </c>
      <c r="M13440" t="str">
        <f>IF(ISERROR(VLOOKUP(A13440,'[1]Ecart validé'!$A:$A,1,FALSE)),Z13440,"Ecart Validé")</f>
        <v>valid</v>
      </c>
      <c r="R13440" t="s">
        <v>30</v>
      </c>
      <c r="U13440"/>
      <c r="X13440"/>
      <c r="Y13440"/>
      <c r="Z13440" t="s">
        <v>31</v>
      </c>
    </row>
    <row r="13441" spans="1:26" x14ac:dyDescent="0.3">
      <c r="A13441" t="s">
        <v>16612</v>
      </c>
      <c r="B13441" t="s">
        <v>26</v>
      </c>
      <c r="C13441">
        <v>93087</v>
      </c>
      <c r="D13441" t="str">
        <f>+VLOOKUP(C13441,Param!K:L,2,FALSE)</f>
        <v>Sligro Food Group Belgium NV</v>
      </c>
      <c r="E13441" t="s">
        <v>8595</v>
      </c>
      <c r="F13441" t="s">
        <v>16549</v>
      </c>
      <c r="G13441" t="s">
        <v>29</v>
      </c>
      <c r="H13441">
        <v>66500.600000000006</v>
      </c>
      <c r="I13441">
        <v>66500.595600000001</v>
      </c>
      <c r="J13441">
        <v>4.4000000052619699E-3</v>
      </c>
      <c r="K13441">
        <v>66500.600000000006</v>
      </c>
      <c r="L13441">
        <v>0</v>
      </c>
      <c r="M13441" t="str">
        <f>IF(ISERROR(VLOOKUP(A13441,'[1]Ecart validé'!$A:$A,1,FALSE)),Z13441,"Ecart Validé")</f>
        <v>valid</v>
      </c>
      <c r="R13441" t="s">
        <v>30</v>
      </c>
      <c r="U13441"/>
      <c r="X13441"/>
      <c r="Y13441"/>
      <c r="Z13441" t="s">
        <v>31</v>
      </c>
    </row>
    <row r="13442" spans="1:26" x14ac:dyDescent="0.3">
      <c r="A13442" t="s">
        <v>16613</v>
      </c>
      <c r="B13442" t="s">
        <v>26</v>
      </c>
      <c r="C13442">
        <v>359316</v>
      </c>
      <c r="D13442" t="str">
        <f>+VLOOKUP(C13442,Param!K:L,2,FALSE)</f>
        <v>ACEG VZW</v>
      </c>
      <c r="E13442" t="s">
        <v>8597</v>
      </c>
      <c r="F13442" t="s">
        <v>16549</v>
      </c>
      <c r="G13442" t="s">
        <v>29</v>
      </c>
      <c r="H13442">
        <v>176.8</v>
      </c>
      <c r="I13442">
        <v>176.80459999999999</v>
      </c>
      <c r="J13442">
        <v>-4.5999999999821696E-3</v>
      </c>
      <c r="K13442">
        <v>176.8</v>
      </c>
      <c r="L13442">
        <v>0</v>
      </c>
      <c r="M13442" t="str">
        <f>IF(ISERROR(VLOOKUP(A13442,'[1]Ecart validé'!$A:$A,1,FALSE)),Z13442,"Ecart Validé")</f>
        <v>valid</v>
      </c>
      <c r="R13442" t="s">
        <v>30</v>
      </c>
      <c r="U13442"/>
      <c r="X13442"/>
      <c r="Y13442"/>
      <c r="Z13442" t="s">
        <v>31</v>
      </c>
    </row>
    <row r="13443" spans="1:26" x14ac:dyDescent="0.3">
      <c r="A13443" t="s">
        <v>16614</v>
      </c>
      <c r="B13443" t="s">
        <v>26</v>
      </c>
      <c r="C13443">
        <v>92952</v>
      </c>
      <c r="D13443" t="str">
        <f>+VLOOKUP(C13443,Param!K:L,2,FALSE)</f>
        <v>KONICA MINOLTA BE</v>
      </c>
      <c r="E13443" t="s">
        <v>192</v>
      </c>
      <c r="F13443" t="s">
        <v>16549</v>
      </c>
      <c r="G13443" t="s">
        <v>29</v>
      </c>
      <c r="H13443">
        <v>64.930000000000007</v>
      </c>
      <c r="I13443">
        <v>64.927199999999999</v>
      </c>
      <c r="J13443">
        <v>2.80000000000768E-3</v>
      </c>
      <c r="K13443">
        <v>64.930000000000007</v>
      </c>
      <c r="L13443">
        <v>0</v>
      </c>
      <c r="M13443" t="str">
        <f>IF(ISERROR(VLOOKUP(A13443,'[1]Ecart validé'!$A:$A,1,FALSE)),Z13443,"Ecart Validé")</f>
        <v>valid</v>
      </c>
      <c r="R13443" t="s">
        <v>30</v>
      </c>
      <c r="U13443"/>
      <c r="X13443"/>
      <c r="Y13443"/>
      <c r="Z13443" t="s">
        <v>31</v>
      </c>
    </row>
    <row r="13444" spans="1:26" x14ac:dyDescent="0.3">
      <c r="A13444" t="s">
        <v>16615</v>
      </c>
      <c r="B13444" t="s">
        <v>26</v>
      </c>
      <c r="C13444">
        <v>108475</v>
      </c>
      <c r="D13444" t="str">
        <f>+VLOOKUP(C13444,Param!K:L,2,FALSE)</f>
        <v>GODAERT &amp; VAN BENEDEN S.A.</v>
      </c>
      <c r="E13444" t="s">
        <v>342</v>
      </c>
      <c r="F13444" t="s">
        <v>16549</v>
      </c>
      <c r="G13444" t="s">
        <v>29</v>
      </c>
      <c r="H13444">
        <v>202.07</v>
      </c>
      <c r="I13444">
        <v>202.07329999999999</v>
      </c>
      <c r="J13444">
        <v>-3.2999999999958601E-3</v>
      </c>
      <c r="K13444">
        <v>202.07</v>
      </c>
      <c r="L13444">
        <v>0</v>
      </c>
      <c r="M13444" t="str">
        <f>IF(ISERROR(VLOOKUP(A13444,'[1]Ecart validé'!$A:$A,1,FALSE)),Z13444,"Ecart Validé")</f>
        <v>valid</v>
      </c>
      <c r="R13444" t="s">
        <v>30</v>
      </c>
      <c r="U13444"/>
      <c r="X13444"/>
      <c r="Y13444"/>
      <c r="Z13444" t="s">
        <v>31</v>
      </c>
    </row>
    <row r="13445" spans="1:26" x14ac:dyDescent="0.3">
      <c r="A13445" t="s">
        <v>16616</v>
      </c>
      <c r="B13445" t="s">
        <v>26</v>
      </c>
      <c r="C13445">
        <v>39785</v>
      </c>
      <c r="D13445" t="str">
        <f>+VLOOKUP(C13445,Param!K:L,2,FALSE)</f>
        <v>ADECCO Luxembourg</v>
      </c>
      <c r="E13445">
        <v>1999898</v>
      </c>
      <c r="F13445" t="s">
        <v>16549</v>
      </c>
      <c r="G13445" t="s">
        <v>29</v>
      </c>
      <c r="H13445">
        <v>82.57</v>
      </c>
      <c r="I13445">
        <v>82.572599999999994</v>
      </c>
      <c r="J13445">
        <v>-2.6000000000010398E-3</v>
      </c>
      <c r="K13445">
        <v>82.57</v>
      </c>
      <c r="L13445">
        <v>0</v>
      </c>
      <c r="M13445" t="str">
        <f>IF(ISERROR(VLOOKUP(A13445,'[1]Ecart validé'!$A:$A,1,FALSE)),Z13445,"Ecart Validé")</f>
        <v>valid</v>
      </c>
      <c r="R13445" t="s">
        <v>30</v>
      </c>
      <c r="U13445"/>
      <c r="X13445"/>
      <c r="Y13445"/>
      <c r="Z13445" t="s">
        <v>31</v>
      </c>
    </row>
    <row r="13446" spans="1:26" x14ac:dyDescent="0.3">
      <c r="A13446" t="s">
        <v>16617</v>
      </c>
      <c r="B13446" t="s">
        <v>963</v>
      </c>
      <c r="C13446">
        <v>532</v>
      </c>
      <c r="D13446" t="str">
        <f>+VLOOKUP(C13446,Param!K:L,2,FALSE)</f>
        <v>CAA AGENCEMENT</v>
      </c>
      <c r="E13446">
        <v>691444</v>
      </c>
      <c r="F13446" t="s">
        <v>16549</v>
      </c>
      <c r="G13446" t="s">
        <v>29</v>
      </c>
      <c r="H13446">
        <v>1220.8900000000001</v>
      </c>
      <c r="I13446">
        <v>1220.8936000000001</v>
      </c>
      <c r="J13446">
        <v>-3.6000000000058199E-3</v>
      </c>
      <c r="K13446">
        <v>1220.8900000000001</v>
      </c>
      <c r="L13446">
        <v>0</v>
      </c>
      <c r="M13446" t="str">
        <f>IF(ISERROR(VLOOKUP(A13446,'[1]Ecart validé'!$A:$A,1,FALSE)),Z13446,"Ecart Validé")</f>
        <v>valid</v>
      </c>
      <c r="R13446" t="s">
        <v>30</v>
      </c>
      <c r="U13446"/>
      <c r="X13446"/>
      <c r="Y13446"/>
      <c r="Z13446" t="s">
        <v>31</v>
      </c>
    </row>
    <row r="13447" spans="1:26" x14ac:dyDescent="0.3">
      <c r="A13447" t="s">
        <v>16618</v>
      </c>
      <c r="B13447" t="s">
        <v>963</v>
      </c>
      <c r="C13447">
        <v>579</v>
      </c>
      <c r="D13447" t="str">
        <f>+VLOOKUP(C13447,Param!K:L,2,FALSE)</f>
        <v>SEGIS S.P.A</v>
      </c>
      <c r="E13447">
        <v>27293030</v>
      </c>
      <c r="F13447" t="s">
        <v>16549</v>
      </c>
      <c r="G13447" t="s">
        <v>29</v>
      </c>
      <c r="H13447">
        <v>5.4</v>
      </c>
      <c r="I13447">
        <v>5.4</v>
      </c>
      <c r="J13447">
        <v>0</v>
      </c>
      <c r="K13447">
        <v>5.4</v>
      </c>
      <c r="L13447">
        <v>0</v>
      </c>
      <c r="M13447" t="str">
        <f>IF(ISERROR(VLOOKUP(A13447,'[1]Ecart validé'!$A:$A,1,FALSE)),Z13447,"Ecart Validé")</f>
        <v>valid</v>
      </c>
      <c r="R13447" t="s">
        <v>30</v>
      </c>
      <c r="U13447"/>
      <c r="X13447"/>
      <c r="Y13447"/>
      <c r="Z13447" t="s">
        <v>31</v>
      </c>
    </row>
    <row r="13448" spans="1:26" x14ac:dyDescent="0.3">
      <c r="A13448" t="s">
        <v>16619</v>
      </c>
      <c r="B13448" t="s">
        <v>963</v>
      </c>
      <c r="C13448">
        <v>604</v>
      </c>
      <c r="D13448" t="str">
        <f>+VLOOKUP(C13448,Param!K:L,2,FALSE)</f>
        <v>CPI GLOBAL</v>
      </c>
      <c r="E13448" t="s">
        <v>982</v>
      </c>
      <c r="F13448" t="s">
        <v>16549</v>
      </c>
      <c r="G13448" t="s">
        <v>29</v>
      </c>
      <c r="H13448">
        <v>12295.86</v>
      </c>
      <c r="I13448">
        <v>12295.855600000001</v>
      </c>
      <c r="J13448">
        <v>4.399999999805E-3</v>
      </c>
      <c r="K13448">
        <v>12295.86</v>
      </c>
      <c r="L13448">
        <v>0</v>
      </c>
      <c r="M13448" t="str">
        <f>IF(ISERROR(VLOOKUP(A13448,'[1]Ecart validé'!$A:$A,1,FALSE)),Z13448,"Ecart Validé")</f>
        <v>valid</v>
      </c>
      <c r="R13448" t="s">
        <v>30</v>
      </c>
      <c r="U13448"/>
      <c r="X13448"/>
      <c r="Y13448"/>
      <c r="Z13448" t="s">
        <v>31</v>
      </c>
    </row>
    <row r="13449" spans="1:26" x14ac:dyDescent="0.3">
      <c r="A13449" t="s">
        <v>16620</v>
      </c>
      <c r="B13449" t="s">
        <v>963</v>
      </c>
      <c r="C13449">
        <v>703</v>
      </c>
      <c r="D13449" t="str">
        <f>+VLOOKUP(C13449,Param!K:L,2,FALSE)</f>
        <v>ADA COSMETICS INTERNATIONAL GMBH</v>
      </c>
      <c r="E13449" t="s">
        <v>995</v>
      </c>
      <c r="F13449" t="s">
        <v>16549</v>
      </c>
      <c r="G13449" t="s">
        <v>29</v>
      </c>
      <c r="H13449">
        <v>10209.65</v>
      </c>
      <c r="I13449">
        <v>10209.6556</v>
      </c>
      <c r="J13449">
        <v>-5.6000000004132701E-3</v>
      </c>
      <c r="K13449">
        <v>10209.65</v>
      </c>
      <c r="L13449">
        <v>0</v>
      </c>
      <c r="M13449" t="str">
        <f>IF(ISERROR(VLOOKUP(A13449,'[1]Ecart validé'!$A:$A,1,FALSE)),Z13449,"Ecart Validé")</f>
        <v>valid</v>
      </c>
      <c r="R13449" t="s">
        <v>490</v>
      </c>
      <c r="S13449" t="s">
        <v>42</v>
      </c>
      <c r="T13449" t="s">
        <v>43</v>
      </c>
      <c r="U13449" t="s">
        <v>16621</v>
      </c>
      <c r="V13449" t="s">
        <v>45</v>
      </c>
      <c r="X13449"/>
      <c r="Y13449"/>
      <c r="Z13449" t="s">
        <v>31</v>
      </c>
    </row>
    <row r="13450" spans="1:26" x14ac:dyDescent="0.3">
      <c r="A13450" t="s">
        <v>16622</v>
      </c>
      <c r="B13450" t="s">
        <v>963</v>
      </c>
      <c r="C13450">
        <v>703</v>
      </c>
      <c r="D13450" t="str">
        <f>+VLOOKUP(C13450,Param!K:L,2,FALSE)</f>
        <v>ADA COSMETICS INTERNATIONAL GMBH</v>
      </c>
      <c r="E13450" t="s">
        <v>1000</v>
      </c>
      <c r="F13450" t="s">
        <v>16549</v>
      </c>
      <c r="G13450" t="s">
        <v>29</v>
      </c>
      <c r="H13450">
        <v>3029.29</v>
      </c>
      <c r="I13450">
        <v>3029.2860999999998</v>
      </c>
      <c r="J13450">
        <v>3.90000000015788E-3</v>
      </c>
      <c r="K13450">
        <v>3029.29</v>
      </c>
      <c r="L13450">
        <v>0</v>
      </c>
      <c r="M13450" t="str">
        <f>IF(ISERROR(VLOOKUP(A13450,'[1]Ecart validé'!$A:$A,1,FALSE)),Z13450,"Ecart Validé")</f>
        <v>valid</v>
      </c>
      <c r="R13450" t="s">
        <v>30</v>
      </c>
      <c r="U13450"/>
      <c r="X13450"/>
      <c r="Y13450"/>
      <c r="Z13450" t="s">
        <v>31</v>
      </c>
    </row>
    <row r="13451" spans="1:26" x14ac:dyDescent="0.3">
      <c r="A13451" t="s">
        <v>16623</v>
      </c>
      <c r="B13451" t="s">
        <v>963</v>
      </c>
      <c r="C13451">
        <v>703</v>
      </c>
      <c r="D13451" t="str">
        <f>+VLOOKUP(C13451,Param!K:L,2,FALSE)</f>
        <v>ADA COSMETICS INTERNATIONAL GMBH</v>
      </c>
      <c r="E13451" t="s">
        <v>1004</v>
      </c>
      <c r="F13451" t="s">
        <v>16549</v>
      </c>
      <c r="G13451" t="s">
        <v>29</v>
      </c>
      <c r="H13451">
        <v>22841.25</v>
      </c>
      <c r="I13451">
        <v>22841.245999999999</v>
      </c>
      <c r="J13451">
        <v>4.0000000008149003E-3</v>
      </c>
      <c r="K13451">
        <v>22841.25</v>
      </c>
      <c r="L13451">
        <v>0</v>
      </c>
      <c r="M13451" t="str">
        <f>IF(ISERROR(VLOOKUP(A13451,'[1]Ecart validé'!$A:$A,1,FALSE)),Z13451,"Ecart Validé")</f>
        <v>valid</v>
      </c>
      <c r="R13451" t="s">
        <v>30</v>
      </c>
      <c r="U13451"/>
      <c r="X13451"/>
      <c r="Y13451"/>
      <c r="Z13451" t="s">
        <v>31</v>
      </c>
    </row>
    <row r="13452" spans="1:26" x14ac:dyDescent="0.3">
      <c r="A13452" t="s">
        <v>16624</v>
      </c>
      <c r="B13452" t="s">
        <v>963</v>
      </c>
      <c r="C13452">
        <v>703</v>
      </c>
      <c r="D13452" t="str">
        <f>+VLOOKUP(C13452,Param!K:L,2,FALSE)</f>
        <v>ADA COSMETICS INTERNATIONAL GMBH</v>
      </c>
      <c r="E13452" t="s">
        <v>8964</v>
      </c>
      <c r="F13452" t="s">
        <v>16549</v>
      </c>
      <c r="G13452" t="s">
        <v>29</v>
      </c>
      <c r="H13452">
        <v>1074.3900000000001</v>
      </c>
      <c r="I13452">
        <v>1074.3879999999999</v>
      </c>
      <c r="J13452">
        <v>2.00000000018008E-3</v>
      </c>
      <c r="K13452">
        <v>1074.3900000000001</v>
      </c>
      <c r="L13452">
        <v>0</v>
      </c>
      <c r="M13452" t="str">
        <f>IF(ISERROR(VLOOKUP(A13452,'[1]Ecart validé'!$A:$A,1,FALSE)),Z13452,"Ecart Validé")</f>
        <v>valid</v>
      </c>
      <c r="R13452" t="s">
        <v>30</v>
      </c>
      <c r="U13452"/>
      <c r="X13452"/>
      <c r="Y13452"/>
      <c r="Z13452" t="s">
        <v>31</v>
      </c>
    </row>
    <row r="13453" spans="1:26" x14ac:dyDescent="0.3">
      <c r="A13453" t="s">
        <v>16625</v>
      </c>
      <c r="B13453" t="s">
        <v>963</v>
      </c>
      <c r="C13453">
        <v>899</v>
      </c>
      <c r="D13453" t="str">
        <f>+VLOOKUP(C13453,Param!K:L,2,FALSE)</f>
        <v>DODO S.A</v>
      </c>
      <c r="E13453" t="s">
        <v>1016</v>
      </c>
      <c r="F13453" t="s">
        <v>16549</v>
      </c>
      <c r="G13453" t="s">
        <v>29</v>
      </c>
      <c r="H13453">
        <v>3096.29</v>
      </c>
      <c r="I13453">
        <v>3096.288</v>
      </c>
      <c r="J13453">
        <v>1.9999999999527002E-3</v>
      </c>
      <c r="K13453">
        <v>3096.29</v>
      </c>
      <c r="L13453">
        <v>0</v>
      </c>
      <c r="M13453" t="str">
        <f>IF(ISERROR(VLOOKUP(A13453,'[1]Ecart validé'!$A:$A,1,FALSE)),Z13453,"Ecart Validé")</f>
        <v>valid</v>
      </c>
      <c r="R13453" t="s">
        <v>30</v>
      </c>
      <c r="U13453"/>
      <c r="X13453"/>
      <c r="Y13453"/>
      <c r="Z13453" t="s">
        <v>31</v>
      </c>
    </row>
    <row r="13454" spans="1:26" x14ac:dyDescent="0.3">
      <c r="A13454" t="s">
        <v>16626</v>
      </c>
      <c r="B13454" t="s">
        <v>963</v>
      </c>
      <c r="C13454">
        <v>899</v>
      </c>
      <c r="D13454" t="str">
        <f>+VLOOKUP(C13454,Param!K:L,2,FALSE)</f>
        <v>DODO S.A</v>
      </c>
      <c r="E13454" t="s">
        <v>1021</v>
      </c>
      <c r="F13454" t="s">
        <v>16549</v>
      </c>
      <c r="G13454" t="s">
        <v>29</v>
      </c>
      <c r="H13454">
        <v>27578.34</v>
      </c>
      <c r="I13454">
        <v>27578.34</v>
      </c>
      <c r="J13454">
        <v>0</v>
      </c>
      <c r="K13454">
        <v>27578.34</v>
      </c>
      <c r="L13454">
        <v>0</v>
      </c>
      <c r="M13454" t="str">
        <f>IF(ISERROR(VLOOKUP(A13454,'[1]Ecart validé'!$A:$A,1,FALSE)),Z13454,"Ecart Validé")</f>
        <v>valid</v>
      </c>
      <c r="R13454" t="s">
        <v>30</v>
      </c>
      <c r="U13454"/>
      <c r="X13454"/>
      <c r="Y13454"/>
      <c r="Z13454" t="s">
        <v>31</v>
      </c>
    </row>
    <row r="13455" spans="1:26" x14ac:dyDescent="0.3">
      <c r="A13455" t="s">
        <v>16627</v>
      </c>
      <c r="B13455" t="s">
        <v>963</v>
      </c>
      <c r="C13455">
        <v>966</v>
      </c>
      <c r="D13455" t="str">
        <f>+VLOOKUP(C13455,Param!K:L,2,FALSE)</f>
        <v>STRATOBOIS</v>
      </c>
      <c r="E13455" t="s">
        <v>1026</v>
      </c>
      <c r="F13455" t="s">
        <v>16549</v>
      </c>
      <c r="G13455" t="s">
        <v>29</v>
      </c>
      <c r="H13455">
        <v>15735.88</v>
      </c>
      <c r="I13455">
        <v>15735.884</v>
      </c>
      <c r="J13455">
        <v>-4.0000000008149003E-3</v>
      </c>
      <c r="K13455">
        <v>15735.88</v>
      </c>
      <c r="L13455">
        <v>0</v>
      </c>
      <c r="M13455" t="str">
        <f>IF(ISERROR(VLOOKUP(A13455,'[1]Ecart validé'!$A:$A,1,FALSE)),Z13455,"Ecart Validé")</f>
        <v>valid</v>
      </c>
      <c r="R13455" t="s">
        <v>30</v>
      </c>
      <c r="U13455"/>
      <c r="X13455"/>
      <c r="Y13455"/>
      <c r="Z13455" t="s">
        <v>31</v>
      </c>
    </row>
    <row r="13456" spans="1:26" x14ac:dyDescent="0.3">
      <c r="A13456" t="s">
        <v>16628</v>
      </c>
      <c r="B13456" t="s">
        <v>963</v>
      </c>
      <c r="C13456">
        <v>966</v>
      </c>
      <c r="D13456" t="str">
        <f>+VLOOKUP(C13456,Param!K:L,2,FALSE)</f>
        <v>STRATOBOIS</v>
      </c>
      <c r="E13456" t="s">
        <v>1041</v>
      </c>
      <c r="F13456" t="s">
        <v>16549</v>
      </c>
      <c r="G13456" t="s">
        <v>29</v>
      </c>
      <c r="H13456">
        <v>13450.67</v>
      </c>
      <c r="I13456">
        <v>13450.6728</v>
      </c>
      <c r="J13456">
        <v>-2.8000000002066298E-3</v>
      </c>
      <c r="K13456">
        <v>13450.67</v>
      </c>
      <c r="L13456">
        <v>0</v>
      </c>
      <c r="M13456" t="str">
        <f>IF(ISERROR(VLOOKUP(A13456,'[1]Ecart validé'!$A:$A,1,FALSE)),Z13456,"Ecart Validé")</f>
        <v>valid</v>
      </c>
      <c r="R13456" t="s">
        <v>30</v>
      </c>
      <c r="U13456"/>
      <c r="X13456"/>
      <c r="Y13456"/>
      <c r="Z13456" t="s">
        <v>31</v>
      </c>
    </row>
    <row r="13457" spans="1:26" x14ac:dyDescent="0.3">
      <c r="A13457" t="s">
        <v>16629</v>
      </c>
      <c r="B13457" t="s">
        <v>963</v>
      </c>
      <c r="C13457">
        <v>966</v>
      </c>
      <c r="D13457" t="str">
        <f>+VLOOKUP(C13457,Param!K:L,2,FALSE)</f>
        <v>STRATOBOIS</v>
      </c>
      <c r="E13457" t="s">
        <v>16630</v>
      </c>
      <c r="F13457" t="s">
        <v>16549</v>
      </c>
      <c r="G13457" t="s">
        <v>29</v>
      </c>
      <c r="H13457">
        <v>15101.53</v>
      </c>
      <c r="I13457">
        <v>15101.5324</v>
      </c>
      <c r="J13457">
        <v>-2.3999999993975498E-3</v>
      </c>
      <c r="K13457">
        <v>15101.53</v>
      </c>
      <c r="L13457">
        <v>0</v>
      </c>
      <c r="M13457" t="str">
        <f>IF(ISERROR(VLOOKUP(A13457,'[1]Ecart validé'!$A:$A,1,FALSE)),Z13457,"Ecart Validé")</f>
        <v>valid</v>
      </c>
      <c r="R13457" t="s">
        <v>30</v>
      </c>
      <c r="U13457"/>
      <c r="X13457"/>
      <c r="Y13457"/>
      <c r="Z13457" t="s">
        <v>31</v>
      </c>
    </row>
    <row r="13458" spans="1:26" x14ac:dyDescent="0.3">
      <c r="A13458" t="s">
        <v>16631</v>
      </c>
      <c r="B13458" t="s">
        <v>963</v>
      </c>
      <c r="C13458">
        <v>1655</v>
      </c>
      <c r="D13458" t="str">
        <f>+VLOOKUP(C13458,Param!K:L,2,FALSE)</f>
        <v>BEAULIEU INTERNATIONAL GROUP NV</v>
      </c>
      <c r="E13458">
        <v>26133077</v>
      </c>
      <c r="F13458" t="s">
        <v>16549</v>
      </c>
      <c r="G13458" t="s">
        <v>29</v>
      </c>
      <c r="H13458">
        <v>6710</v>
      </c>
      <c r="I13458">
        <v>6710</v>
      </c>
      <c r="J13458">
        <v>0</v>
      </c>
      <c r="K13458">
        <v>6710</v>
      </c>
      <c r="L13458">
        <v>0</v>
      </c>
      <c r="M13458" t="str">
        <f>IF(ISERROR(VLOOKUP(A13458,'[1]Ecart validé'!$A:$A,1,FALSE)),Z13458,"Ecart Validé")</f>
        <v>valid</v>
      </c>
      <c r="R13458" t="s">
        <v>30</v>
      </c>
      <c r="U13458"/>
      <c r="X13458"/>
      <c r="Y13458"/>
      <c r="Z13458" t="s">
        <v>31</v>
      </c>
    </row>
    <row r="13459" spans="1:26" x14ac:dyDescent="0.3">
      <c r="A13459" t="s">
        <v>16632</v>
      </c>
      <c r="B13459" t="s">
        <v>963</v>
      </c>
      <c r="C13459">
        <v>1675</v>
      </c>
      <c r="D13459" t="str">
        <f>+VLOOKUP(C13459,Param!K:L,2,FALSE)</f>
        <v>COFEL INDUSTRIES (COPIREL)</v>
      </c>
      <c r="E13459" t="s">
        <v>1051</v>
      </c>
      <c r="F13459" t="s">
        <v>16549</v>
      </c>
      <c r="G13459" t="s">
        <v>29</v>
      </c>
      <c r="H13459">
        <v>21252.52</v>
      </c>
      <c r="I13459">
        <v>21252.520499999999</v>
      </c>
      <c r="J13459">
        <v>-4.99999998282874E-4</v>
      </c>
      <c r="K13459">
        <v>21252.520499999999</v>
      </c>
      <c r="L13459">
        <v>-4.99999998282874E-4</v>
      </c>
      <c r="M13459" t="str">
        <f>IF(ISERROR(VLOOKUP(A13459,'[1]Ecart validé'!$A:$A,1,FALSE)),Z13459,"Ecart Validé")</f>
        <v>valid</v>
      </c>
      <c r="R13459" t="s">
        <v>30</v>
      </c>
      <c r="U13459"/>
      <c r="X13459"/>
      <c r="Y13459"/>
      <c r="Z13459" t="s">
        <v>31</v>
      </c>
    </row>
    <row r="13460" spans="1:26" x14ac:dyDescent="0.3">
      <c r="A13460" t="s">
        <v>16633</v>
      </c>
      <c r="B13460" t="s">
        <v>963</v>
      </c>
      <c r="C13460">
        <v>1675</v>
      </c>
      <c r="D13460" t="str">
        <f>+VLOOKUP(C13460,Param!K:L,2,FALSE)</f>
        <v>COFEL INDUSTRIES (COPIREL)</v>
      </c>
      <c r="E13460" t="s">
        <v>1056</v>
      </c>
      <c r="F13460" t="s">
        <v>16549</v>
      </c>
      <c r="G13460" t="s">
        <v>29</v>
      </c>
      <c r="H13460">
        <v>121631.99</v>
      </c>
      <c r="I13460">
        <v>121631.9904</v>
      </c>
      <c r="J13460">
        <v>-3.9999998989515001E-4</v>
      </c>
      <c r="K13460">
        <v>121631.99</v>
      </c>
      <c r="L13460">
        <v>0</v>
      </c>
      <c r="M13460" t="str">
        <f>IF(ISERROR(VLOOKUP(A13460,'[1]Ecart validé'!$A:$A,1,FALSE)),Z13460,"Ecart Validé")</f>
        <v>valid</v>
      </c>
      <c r="R13460" t="s">
        <v>30</v>
      </c>
      <c r="U13460"/>
      <c r="X13460"/>
      <c r="Y13460"/>
      <c r="Z13460" t="s">
        <v>31</v>
      </c>
    </row>
    <row r="13461" spans="1:26" x14ac:dyDescent="0.3">
      <c r="A13461" t="s">
        <v>16634</v>
      </c>
      <c r="B13461" t="s">
        <v>963</v>
      </c>
      <c r="C13461">
        <v>1675</v>
      </c>
      <c r="D13461" t="str">
        <f>+VLOOKUP(C13461,Param!K:L,2,FALSE)</f>
        <v>COFEL INDUSTRIES (COPIREL)</v>
      </c>
      <c r="E13461" t="s">
        <v>1061</v>
      </c>
      <c r="F13461" t="s">
        <v>16549</v>
      </c>
      <c r="G13461" t="s">
        <v>29</v>
      </c>
      <c r="H13461">
        <v>11540.33</v>
      </c>
      <c r="I13461">
        <v>11540.3315</v>
      </c>
      <c r="J13461">
        <v>-1.50000000030559E-3</v>
      </c>
      <c r="K13461">
        <v>11540.3315</v>
      </c>
      <c r="L13461">
        <v>-1.50000000030559E-3</v>
      </c>
      <c r="M13461" t="str">
        <f>IF(ISERROR(VLOOKUP(A13461,'[1]Ecart validé'!$A:$A,1,FALSE)),Z13461,"Ecart Validé")</f>
        <v>valid</v>
      </c>
      <c r="R13461" t="s">
        <v>30</v>
      </c>
      <c r="U13461"/>
      <c r="X13461"/>
      <c r="Y13461"/>
      <c r="Z13461" t="s">
        <v>31</v>
      </c>
    </row>
    <row r="13462" spans="1:26" x14ac:dyDescent="0.3">
      <c r="A13462" t="s">
        <v>16635</v>
      </c>
      <c r="B13462" t="s">
        <v>963</v>
      </c>
      <c r="C13462">
        <v>1675</v>
      </c>
      <c r="D13462" t="str">
        <f>+VLOOKUP(C13462,Param!K:L,2,FALSE)</f>
        <v>COFEL INDUSTRIES (COPIREL)</v>
      </c>
      <c r="E13462" t="s">
        <v>1080</v>
      </c>
      <c r="F13462" t="s">
        <v>16549</v>
      </c>
      <c r="G13462" t="s">
        <v>29</v>
      </c>
      <c r="H13462">
        <v>12460.18</v>
      </c>
      <c r="I13462">
        <v>12460.178</v>
      </c>
      <c r="J13462">
        <v>2.0000000004074502E-3</v>
      </c>
      <c r="K13462">
        <v>12460.18</v>
      </c>
      <c r="L13462">
        <v>0</v>
      </c>
      <c r="M13462" t="str">
        <f>IF(ISERROR(VLOOKUP(A13462,'[1]Ecart validé'!$A:$A,1,FALSE)),Z13462,"Ecart Validé")</f>
        <v>valid</v>
      </c>
      <c r="R13462" t="s">
        <v>30</v>
      </c>
      <c r="U13462"/>
      <c r="X13462"/>
      <c r="Y13462"/>
      <c r="Z13462" t="s">
        <v>31</v>
      </c>
    </row>
    <row r="13463" spans="1:26" x14ac:dyDescent="0.3">
      <c r="A13463" t="s">
        <v>16636</v>
      </c>
      <c r="B13463" t="s">
        <v>963</v>
      </c>
      <c r="C13463">
        <v>1675</v>
      </c>
      <c r="D13463" t="str">
        <f>+VLOOKUP(C13463,Param!K:L,2,FALSE)</f>
        <v>COFEL INDUSTRIES (COPIREL)</v>
      </c>
      <c r="E13463" t="s">
        <v>1075</v>
      </c>
      <c r="F13463" t="s">
        <v>16549</v>
      </c>
      <c r="G13463" t="s">
        <v>29</v>
      </c>
      <c r="H13463">
        <v>6964.2</v>
      </c>
      <c r="I13463">
        <v>6964.2</v>
      </c>
      <c r="J13463">
        <v>0</v>
      </c>
      <c r="K13463">
        <v>6964.2</v>
      </c>
      <c r="L13463">
        <v>0</v>
      </c>
      <c r="M13463" t="str">
        <f>IF(ISERROR(VLOOKUP(A13463,'[1]Ecart validé'!$A:$A,1,FALSE)),Z13463,"Ecart Validé")</f>
        <v>valid</v>
      </c>
      <c r="R13463" t="s">
        <v>30</v>
      </c>
      <c r="U13463"/>
      <c r="X13463"/>
      <c r="Y13463"/>
      <c r="Z13463" t="s">
        <v>31</v>
      </c>
    </row>
    <row r="13464" spans="1:26" x14ac:dyDescent="0.3">
      <c r="A13464" t="s">
        <v>16637</v>
      </c>
      <c r="B13464" t="s">
        <v>963</v>
      </c>
      <c r="C13464">
        <v>1675</v>
      </c>
      <c r="D13464" t="str">
        <f>+VLOOKUP(C13464,Param!K:L,2,FALSE)</f>
        <v>COFEL INDUSTRIES (COPIREL)</v>
      </c>
      <c r="E13464" t="s">
        <v>1066</v>
      </c>
      <c r="F13464" t="s">
        <v>16549</v>
      </c>
      <c r="G13464" t="s">
        <v>29</v>
      </c>
      <c r="H13464">
        <v>2753.5</v>
      </c>
      <c r="I13464">
        <v>2753.5025000000001</v>
      </c>
      <c r="J13464">
        <v>-2.5000000000545601E-3</v>
      </c>
      <c r="K13464">
        <v>2753.5</v>
      </c>
      <c r="L13464">
        <v>0</v>
      </c>
      <c r="M13464" t="str">
        <f>IF(ISERROR(VLOOKUP(A13464,'[1]Ecart validé'!$A:$A,1,FALSE)),Z13464,"Ecart Validé")</f>
        <v>valid</v>
      </c>
      <c r="R13464" t="s">
        <v>30</v>
      </c>
      <c r="U13464"/>
      <c r="X13464"/>
      <c r="Y13464"/>
      <c r="Z13464" t="s">
        <v>31</v>
      </c>
    </row>
    <row r="13465" spans="1:26" x14ac:dyDescent="0.3">
      <c r="A13465" t="s">
        <v>16638</v>
      </c>
      <c r="B13465" t="s">
        <v>963</v>
      </c>
      <c r="C13465">
        <v>1713</v>
      </c>
      <c r="D13465" t="str">
        <f>+VLOOKUP(C13465,Param!K:L,2,FALSE)</f>
        <v>ATL PRODUCTION (ATELIER TOLERIE DU LIMOUSIN)</v>
      </c>
      <c r="E13465">
        <v>690001</v>
      </c>
      <c r="F13465" t="s">
        <v>16549</v>
      </c>
      <c r="G13465" t="s">
        <v>29</v>
      </c>
      <c r="H13465">
        <v>4058.04</v>
      </c>
      <c r="I13465">
        <v>4058.0360000000001</v>
      </c>
      <c r="J13465">
        <v>3.9999999999054099E-3</v>
      </c>
      <c r="K13465">
        <v>4058.04</v>
      </c>
      <c r="L13465">
        <v>0</v>
      </c>
      <c r="M13465" t="str">
        <f>IF(ISERROR(VLOOKUP(A13465,'[1]Ecart validé'!$A:$A,1,FALSE)),Z13465,"Ecart Validé")</f>
        <v>valid</v>
      </c>
      <c r="R13465" t="s">
        <v>30</v>
      </c>
      <c r="U13465"/>
      <c r="X13465"/>
      <c r="Y13465"/>
      <c r="Z13465" t="s">
        <v>31</v>
      </c>
    </row>
    <row r="13466" spans="1:26" x14ac:dyDescent="0.3">
      <c r="A13466" t="s">
        <v>16639</v>
      </c>
      <c r="B13466" t="s">
        <v>963</v>
      </c>
      <c r="C13466">
        <v>1753</v>
      </c>
      <c r="D13466" t="str">
        <f>+VLOOKUP(C13466,Param!K:L,2,FALSE)</f>
        <v>IFI SPA (METALMOBIL)</v>
      </c>
      <c r="E13466" t="s">
        <v>1090</v>
      </c>
      <c r="F13466" t="s">
        <v>16549</v>
      </c>
      <c r="G13466" t="s">
        <v>29</v>
      </c>
      <c r="H13466">
        <v>331</v>
      </c>
      <c r="I13466">
        <v>114.036</v>
      </c>
      <c r="J13466">
        <v>216.964</v>
      </c>
      <c r="K13466">
        <v>114.036</v>
      </c>
      <c r="L13466">
        <v>216.964</v>
      </c>
      <c r="M13466" t="str">
        <f>IF(ISERROR(VLOOKUP(A13466,'[1]Ecart validé'!$A:$A,1,FALSE)),Z13466,"Ecart Validé")</f>
        <v>waiting</v>
      </c>
      <c r="N13466" t="s">
        <v>16640</v>
      </c>
      <c r="O13466" t="s">
        <v>16641</v>
      </c>
      <c r="P13466" t="s">
        <v>85</v>
      </c>
      <c r="Q13466" t="s">
        <v>16642</v>
      </c>
      <c r="R13466" t="s">
        <v>30</v>
      </c>
      <c r="S13466" t="s">
        <v>42</v>
      </c>
      <c r="T13466" t="s">
        <v>43</v>
      </c>
      <c r="U13466" t="s">
        <v>16643</v>
      </c>
      <c r="V13466" t="s">
        <v>45</v>
      </c>
      <c r="X13466"/>
      <c r="Y13466"/>
      <c r="Z13466" t="s">
        <v>260</v>
      </c>
    </row>
    <row r="13467" spans="1:26" x14ac:dyDescent="0.3">
      <c r="A13467" t="s">
        <v>16644</v>
      </c>
      <c r="B13467" t="s">
        <v>963</v>
      </c>
      <c r="C13467">
        <v>2021</v>
      </c>
      <c r="D13467" t="str">
        <f>+VLOOKUP(C13467,Param!K:L,2,FALSE)</f>
        <v>FORBO SARLINO</v>
      </c>
      <c r="E13467">
        <v>768614</v>
      </c>
      <c r="F13467" t="s">
        <v>16549</v>
      </c>
      <c r="G13467" t="s">
        <v>29</v>
      </c>
      <c r="H13467">
        <v>21108.79</v>
      </c>
      <c r="I13467">
        <v>21108.797999999999</v>
      </c>
      <c r="J13467">
        <v>-7.9999999979918305E-3</v>
      </c>
      <c r="K13467">
        <v>21108.79</v>
      </c>
      <c r="L13467">
        <v>0</v>
      </c>
      <c r="M13467" t="str">
        <f>IF(ISERROR(VLOOKUP(A13467,'[1]Ecart validé'!$A:$A,1,FALSE)),Z13467,"Ecart Validé")</f>
        <v>valid</v>
      </c>
      <c r="R13467" t="s">
        <v>30</v>
      </c>
      <c r="U13467"/>
      <c r="X13467"/>
      <c r="Y13467"/>
      <c r="Z13467" t="s">
        <v>31</v>
      </c>
    </row>
    <row r="13468" spans="1:26" x14ac:dyDescent="0.3">
      <c r="A13468" t="s">
        <v>16645</v>
      </c>
      <c r="B13468" t="s">
        <v>963</v>
      </c>
      <c r="C13468">
        <v>2093</v>
      </c>
      <c r="D13468" t="str">
        <f>+VLOOKUP(C13468,Param!K:L,2,FALSE)</f>
        <v>BROSSIER SADERNE</v>
      </c>
      <c r="E13468">
        <v>26083072</v>
      </c>
      <c r="F13468" t="s">
        <v>16549</v>
      </c>
      <c r="G13468" t="s">
        <v>29</v>
      </c>
      <c r="H13468">
        <v>16635.89</v>
      </c>
      <c r="I13468">
        <v>16635.895400000001</v>
      </c>
      <c r="J13468">
        <v>-5.4000000018277197E-3</v>
      </c>
      <c r="K13468">
        <v>16635.89</v>
      </c>
      <c r="L13468">
        <v>0</v>
      </c>
      <c r="M13468" t="str">
        <f>IF(ISERROR(VLOOKUP(A13468,'[1]Ecart validé'!$A:$A,1,FALSE)),Z13468,"Ecart Validé")</f>
        <v>valid</v>
      </c>
      <c r="R13468" t="s">
        <v>30</v>
      </c>
      <c r="U13468"/>
      <c r="X13468"/>
      <c r="Y13468"/>
      <c r="Z13468" t="s">
        <v>31</v>
      </c>
    </row>
    <row r="13469" spans="1:26" x14ac:dyDescent="0.3">
      <c r="A13469" t="s">
        <v>16646</v>
      </c>
      <c r="B13469" t="s">
        <v>963</v>
      </c>
      <c r="C13469">
        <v>2093</v>
      </c>
      <c r="D13469" t="str">
        <f>+VLOOKUP(C13469,Param!K:L,2,FALSE)</f>
        <v>BROSSIER SADERNE</v>
      </c>
      <c r="E13469" t="s">
        <v>1121</v>
      </c>
      <c r="F13469" t="s">
        <v>16549</v>
      </c>
      <c r="G13469" t="s">
        <v>29</v>
      </c>
      <c r="H13469">
        <v>4526.82</v>
      </c>
      <c r="I13469">
        <v>4526.8194000000003</v>
      </c>
      <c r="J13469">
        <v>5.9999999939464E-4</v>
      </c>
      <c r="K13469">
        <v>4526.82</v>
      </c>
      <c r="L13469">
        <v>0</v>
      </c>
      <c r="M13469" t="str">
        <f>IF(ISERROR(VLOOKUP(A13469,'[1]Ecart validé'!$A:$A,1,FALSE)),Z13469,"Ecart Validé")</f>
        <v>valid</v>
      </c>
      <c r="R13469" t="s">
        <v>30</v>
      </c>
      <c r="U13469"/>
      <c r="X13469"/>
      <c r="Y13469"/>
      <c r="Z13469" t="s">
        <v>31</v>
      </c>
    </row>
    <row r="13470" spans="1:26" x14ac:dyDescent="0.3">
      <c r="A13470" t="s">
        <v>16647</v>
      </c>
      <c r="B13470" t="s">
        <v>963</v>
      </c>
      <c r="C13470">
        <v>2093</v>
      </c>
      <c r="D13470" t="str">
        <f>+VLOOKUP(C13470,Param!K:L,2,FALSE)</f>
        <v>BROSSIER SADERNE</v>
      </c>
      <c r="E13470" t="s">
        <v>1125</v>
      </c>
      <c r="F13470" t="s">
        <v>16549</v>
      </c>
      <c r="G13470" t="s">
        <v>29</v>
      </c>
      <c r="H13470">
        <v>266.97000000000003</v>
      </c>
      <c r="I13470">
        <v>266.97210000000001</v>
      </c>
      <c r="J13470">
        <v>-2.0999999999844398E-3</v>
      </c>
      <c r="K13470">
        <v>266.97000000000003</v>
      </c>
      <c r="L13470">
        <v>0</v>
      </c>
      <c r="M13470" t="str">
        <f>IF(ISERROR(VLOOKUP(A13470,'[1]Ecart validé'!$A:$A,1,FALSE)),Z13470,"Ecart Validé")</f>
        <v>valid</v>
      </c>
      <c r="R13470" t="s">
        <v>30</v>
      </c>
      <c r="U13470"/>
      <c r="X13470"/>
      <c r="Y13470"/>
      <c r="Z13470" t="s">
        <v>31</v>
      </c>
    </row>
    <row r="13471" spans="1:26" x14ac:dyDescent="0.3">
      <c r="A13471" t="s">
        <v>16648</v>
      </c>
      <c r="B13471" t="s">
        <v>963</v>
      </c>
      <c r="C13471">
        <v>2093</v>
      </c>
      <c r="D13471" t="str">
        <f>+VLOOKUP(C13471,Param!K:L,2,FALSE)</f>
        <v>BROSSIER SADERNE</v>
      </c>
      <c r="E13471" t="s">
        <v>1130</v>
      </c>
      <c r="F13471" t="s">
        <v>16549</v>
      </c>
      <c r="G13471" t="s">
        <v>29</v>
      </c>
      <c r="H13471">
        <v>136.97</v>
      </c>
      <c r="I13471">
        <v>136.9734</v>
      </c>
      <c r="J13471">
        <v>-3.3999999999991802E-3</v>
      </c>
      <c r="K13471">
        <v>136.97</v>
      </c>
      <c r="L13471">
        <v>0</v>
      </c>
      <c r="M13471" t="str">
        <f>IF(ISERROR(VLOOKUP(A13471,'[1]Ecart validé'!$A:$A,1,FALSE)),Z13471,"Ecart Validé")</f>
        <v>valid</v>
      </c>
      <c r="R13471" t="s">
        <v>30</v>
      </c>
      <c r="U13471"/>
      <c r="X13471"/>
      <c r="Y13471"/>
      <c r="Z13471" t="s">
        <v>31</v>
      </c>
    </row>
    <row r="13472" spans="1:26" x14ac:dyDescent="0.3">
      <c r="A13472" t="s">
        <v>16649</v>
      </c>
      <c r="B13472" t="s">
        <v>963</v>
      </c>
      <c r="C13472">
        <v>2093</v>
      </c>
      <c r="D13472" t="str">
        <f>+VLOOKUP(C13472,Param!K:L,2,FALSE)</f>
        <v>BROSSIER SADERNE</v>
      </c>
      <c r="E13472" t="s">
        <v>1135</v>
      </c>
      <c r="F13472" t="s">
        <v>16549</v>
      </c>
      <c r="G13472" t="s">
        <v>29</v>
      </c>
      <c r="H13472">
        <v>34.17</v>
      </c>
      <c r="I13472">
        <v>34.173000000000002</v>
      </c>
      <c r="J13472">
        <v>-3.0000000000001098E-3</v>
      </c>
      <c r="K13472">
        <v>34.17</v>
      </c>
      <c r="L13472">
        <v>0</v>
      </c>
      <c r="M13472" t="str">
        <f>IF(ISERROR(VLOOKUP(A13472,'[1]Ecart validé'!$A:$A,1,FALSE)),Z13472,"Ecart Validé")</f>
        <v>valid</v>
      </c>
      <c r="R13472" t="s">
        <v>30</v>
      </c>
      <c r="U13472"/>
      <c r="X13472"/>
      <c r="Y13472"/>
      <c r="Z13472" t="s">
        <v>31</v>
      </c>
    </row>
    <row r="13473" spans="1:26" x14ac:dyDescent="0.3">
      <c r="A13473" t="s">
        <v>16650</v>
      </c>
      <c r="B13473" t="s">
        <v>963</v>
      </c>
      <c r="C13473">
        <v>2207</v>
      </c>
      <c r="D13473" t="str">
        <f>+VLOOKUP(C13473,Param!K:L,2,FALSE)</f>
        <v>TRADE UNION</v>
      </c>
      <c r="E13473" t="s">
        <v>1146</v>
      </c>
      <c r="F13473" t="s">
        <v>16549</v>
      </c>
      <c r="G13473" t="s">
        <v>29</v>
      </c>
      <c r="H13473">
        <v>45238.75</v>
      </c>
      <c r="I13473">
        <v>45238.7523</v>
      </c>
      <c r="J13473">
        <v>-2.3000000001047699E-3</v>
      </c>
      <c r="K13473">
        <v>45238.75</v>
      </c>
      <c r="L13473">
        <v>0</v>
      </c>
      <c r="M13473" t="str">
        <f>IF(ISERROR(VLOOKUP(A13473,'[1]Ecart validé'!$A:$A,1,FALSE)),Z13473,"Ecart Validé")</f>
        <v>valid</v>
      </c>
      <c r="R13473" t="s">
        <v>30</v>
      </c>
      <c r="U13473"/>
      <c r="X13473"/>
      <c r="Y13473"/>
      <c r="Z13473" t="s">
        <v>31</v>
      </c>
    </row>
    <row r="13474" spans="1:26" x14ac:dyDescent="0.3">
      <c r="A13474" t="s">
        <v>16651</v>
      </c>
      <c r="B13474" t="s">
        <v>963</v>
      </c>
      <c r="C13474">
        <v>2543</v>
      </c>
      <c r="D13474" t="str">
        <f>+VLOOKUP(C13474,Param!K:L,2,FALSE)</f>
        <v>HOIST GROUP FRANCE (LOCATEL)</v>
      </c>
      <c r="E13474" t="s">
        <v>1171</v>
      </c>
      <c r="F13474" t="s">
        <v>16549</v>
      </c>
      <c r="G13474" t="s">
        <v>29</v>
      </c>
      <c r="H13474">
        <v>2028.39</v>
      </c>
      <c r="I13474">
        <v>2028.3904</v>
      </c>
      <c r="J13474">
        <v>-3.9999999989959103E-4</v>
      </c>
      <c r="K13474">
        <v>2028.39</v>
      </c>
      <c r="L13474">
        <v>0</v>
      </c>
      <c r="M13474" t="str">
        <f>IF(ISERROR(VLOOKUP(A13474,'[1]Ecart validé'!$A:$A,1,FALSE)),Z13474,"Ecart Validé")</f>
        <v>valid</v>
      </c>
      <c r="R13474" t="s">
        <v>30</v>
      </c>
      <c r="U13474"/>
      <c r="X13474"/>
      <c r="Y13474"/>
      <c r="Z13474" t="s">
        <v>31</v>
      </c>
    </row>
    <row r="13475" spans="1:26" x14ac:dyDescent="0.3">
      <c r="A13475" t="s">
        <v>16652</v>
      </c>
      <c r="B13475" t="s">
        <v>963</v>
      </c>
      <c r="C13475">
        <v>2551</v>
      </c>
      <c r="D13475" t="str">
        <f>+VLOOKUP(C13475,Param!K:L,2,FALSE)</f>
        <v>MINERAL PRODUCTS INTERNATIONAL</v>
      </c>
      <c r="E13475" t="s">
        <v>1173</v>
      </c>
      <c r="F13475" t="s">
        <v>16549</v>
      </c>
      <c r="G13475" t="s">
        <v>29</v>
      </c>
      <c r="H13475">
        <v>23380.080000000002</v>
      </c>
      <c r="I13475">
        <v>23380.078000000001</v>
      </c>
      <c r="J13475">
        <v>2.0000000004074502E-3</v>
      </c>
      <c r="K13475">
        <v>23380.080000000002</v>
      </c>
      <c r="L13475">
        <v>0</v>
      </c>
      <c r="M13475" t="str">
        <f>IF(ISERROR(VLOOKUP(A13475,'[1]Ecart validé'!$A:$A,1,FALSE)),Z13475,"Ecart Validé")</f>
        <v>valid</v>
      </c>
      <c r="R13475" t="s">
        <v>30</v>
      </c>
      <c r="U13475"/>
      <c r="X13475"/>
      <c r="Y13475"/>
      <c r="Z13475" t="s">
        <v>31</v>
      </c>
    </row>
    <row r="13476" spans="1:26" x14ac:dyDescent="0.3">
      <c r="A13476" t="s">
        <v>16653</v>
      </c>
      <c r="B13476" t="s">
        <v>963</v>
      </c>
      <c r="C13476">
        <v>2551</v>
      </c>
      <c r="D13476" t="str">
        <f>+VLOOKUP(C13476,Param!K:L,2,FALSE)</f>
        <v>MINERAL PRODUCTS INTERNATIONAL</v>
      </c>
      <c r="E13476" t="s">
        <v>1178</v>
      </c>
      <c r="F13476" t="s">
        <v>16549</v>
      </c>
      <c r="G13476" t="s">
        <v>29</v>
      </c>
      <c r="H13476">
        <v>84.73</v>
      </c>
      <c r="I13476">
        <v>84.7256</v>
      </c>
      <c r="J13476">
        <v>4.4000000000039502E-3</v>
      </c>
      <c r="K13476">
        <v>84.73</v>
      </c>
      <c r="L13476">
        <v>0</v>
      </c>
      <c r="M13476" t="str">
        <f>IF(ISERROR(VLOOKUP(A13476,'[1]Ecart validé'!$A:$A,1,FALSE)),Z13476,"Ecart Validé")</f>
        <v>valid</v>
      </c>
      <c r="R13476" t="s">
        <v>30</v>
      </c>
      <c r="U13476"/>
      <c r="X13476"/>
      <c r="Y13476"/>
      <c r="Z13476" t="s">
        <v>31</v>
      </c>
    </row>
    <row r="13477" spans="1:26" x14ac:dyDescent="0.3">
      <c r="A13477" t="s">
        <v>16654</v>
      </c>
      <c r="B13477" t="s">
        <v>963</v>
      </c>
      <c r="C13477">
        <v>2551</v>
      </c>
      <c r="D13477" t="str">
        <f>+VLOOKUP(C13477,Param!K:L,2,FALSE)</f>
        <v>MINERAL PRODUCTS INTERNATIONAL</v>
      </c>
      <c r="E13477" t="s">
        <v>1196</v>
      </c>
      <c r="F13477" t="s">
        <v>16549</v>
      </c>
      <c r="G13477" t="s">
        <v>29</v>
      </c>
      <c r="H13477">
        <v>1003.1</v>
      </c>
      <c r="I13477">
        <v>1003.1044000000001</v>
      </c>
      <c r="J13477">
        <v>-4.4000000000323702E-3</v>
      </c>
      <c r="K13477">
        <v>1003.1</v>
      </c>
      <c r="L13477">
        <v>0</v>
      </c>
      <c r="M13477" t="str">
        <f>IF(ISERROR(VLOOKUP(A13477,'[1]Ecart validé'!$A:$A,1,FALSE)),Z13477,"Ecart Validé")</f>
        <v>valid</v>
      </c>
      <c r="R13477" t="s">
        <v>30</v>
      </c>
      <c r="U13477"/>
      <c r="X13477"/>
      <c r="Y13477"/>
      <c r="Z13477" t="s">
        <v>31</v>
      </c>
    </row>
    <row r="13478" spans="1:26" x14ac:dyDescent="0.3">
      <c r="A13478" t="s">
        <v>16655</v>
      </c>
      <c r="B13478" t="s">
        <v>963</v>
      </c>
      <c r="C13478">
        <v>2551</v>
      </c>
      <c r="D13478" t="str">
        <f>+VLOOKUP(C13478,Param!K:L,2,FALSE)</f>
        <v>MINERAL PRODUCTS INTERNATIONAL</v>
      </c>
      <c r="E13478" t="s">
        <v>1182</v>
      </c>
      <c r="F13478" t="s">
        <v>16549</v>
      </c>
      <c r="G13478" t="s">
        <v>29</v>
      </c>
      <c r="H13478">
        <v>10123.280000000001</v>
      </c>
      <c r="I13478">
        <v>10123.275600000001</v>
      </c>
      <c r="J13478">
        <v>4.399999999805E-3</v>
      </c>
      <c r="K13478">
        <v>10123.280000000001</v>
      </c>
      <c r="L13478">
        <v>0</v>
      </c>
      <c r="M13478" t="str">
        <f>IF(ISERROR(VLOOKUP(A13478,'[1]Ecart validé'!$A:$A,1,FALSE)),Z13478,"Ecart Validé")</f>
        <v>valid</v>
      </c>
      <c r="R13478" t="s">
        <v>30</v>
      </c>
      <c r="U13478"/>
      <c r="X13478"/>
      <c r="Y13478"/>
      <c r="Z13478" t="s">
        <v>31</v>
      </c>
    </row>
    <row r="13479" spans="1:26" x14ac:dyDescent="0.3">
      <c r="A13479" t="s">
        <v>16656</v>
      </c>
      <c r="B13479" t="s">
        <v>963</v>
      </c>
      <c r="C13479">
        <v>2551</v>
      </c>
      <c r="D13479" t="str">
        <f>+VLOOKUP(C13479,Param!K:L,2,FALSE)</f>
        <v>MINERAL PRODUCTS INTERNATIONAL</v>
      </c>
      <c r="E13479" t="s">
        <v>1187</v>
      </c>
      <c r="F13479" t="s">
        <v>16549</v>
      </c>
      <c r="G13479" t="s">
        <v>29</v>
      </c>
      <c r="H13479">
        <v>419.12</v>
      </c>
      <c r="I13479">
        <v>419.12200000000001</v>
      </c>
      <c r="J13479">
        <v>-2.0000000000095402E-3</v>
      </c>
      <c r="K13479">
        <v>419.12</v>
      </c>
      <c r="L13479">
        <v>0</v>
      </c>
      <c r="M13479" t="str">
        <f>IF(ISERROR(VLOOKUP(A13479,'[1]Ecart validé'!$A:$A,1,FALSE)),Z13479,"Ecart Validé")</f>
        <v>valid</v>
      </c>
      <c r="R13479" t="s">
        <v>30</v>
      </c>
      <c r="U13479"/>
      <c r="X13479"/>
      <c r="Y13479"/>
      <c r="Z13479" t="s">
        <v>31</v>
      </c>
    </row>
    <row r="13480" spans="1:26" x14ac:dyDescent="0.3">
      <c r="A13480" t="s">
        <v>16657</v>
      </c>
      <c r="B13480" t="s">
        <v>963</v>
      </c>
      <c r="C13480">
        <v>2672</v>
      </c>
      <c r="D13480" t="str">
        <f>+VLOOKUP(C13480,Param!K:L,2,FALSE)</f>
        <v>ALGAFLEX</v>
      </c>
      <c r="E13480">
        <v>26102066</v>
      </c>
      <c r="F13480" t="s">
        <v>16549</v>
      </c>
      <c r="G13480" t="s">
        <v>29</v>
      </c>
      <c r="H13480">
        <v>1492.76</v>
      </c>
      <c r="I13480">
        <v>1492.76</v>
      </c>
      <c r="J13480">
        <v>0</v>
      </c>
      <c r="K13480">
        <v>1492.76</v>
      </c>
      <c r="L13480">
        <v>0</v>
      </c>
      <c r="M13480" t="str">
        <f>IF(ISERROR(VLOOKUP(A13480,'[1]Ecart validé'!$A:$A,1,FALSE)),Z13480,"Ecart Validé")</f>
        <v>valid</v>
      </c>
      <c r="R13480" t="s">
        <v>30</v>
      </c>
      <c r="U13480"/>
      <c r="X13480"/>
      <c r="Y13480"/>
      <c r="Z13480" t="s">
        <v>31</v>
      </c>
    </row>
    <row r="13481" spans="1:26" x14ac:dyDescent="0.3">
      <c r="A13481" t="s">
        <v>16658</v>
      </c>
      <c r="B13481" t="s">
        <v>963</v>
      </c>
      <c r="C13481">
        <v>2754</v>
      </c>
      <c r="D13481" t="str">
        <f>+VLOOKUP(C13481,Param!K:L,2,FALSE)</f>
        <v>ROBIN MARIETON FRANCE SA</v>
      </c>
      <c r="E13481">
        <v>628230</v>
      </c>
      <c r="F13481" t="s">
        <v>16549</v>
      </c>
      <c r="G13481" t="s">
        <v>29</v>
      </c>
      <c r="H13481">
        <v>77.709999999999994</v>
      </c>
      <c r="I13481">
        <v>77.7</v>
      </c>
      <c r="J13481">
        <v>9.9999999999908998E-3</v>
      </c>
      <c r="K13481">
        <v>77.709999999999994</v>
      </c>
      <c r="L13481">
        <v>0</v>
      </c>
      <c r="M13481" t="str">
        <f>IF(ISERROR(VLOOKUP(A13481,'[1]Ecart validé'!$A:$A,1,FALSE)),Z13481,"Ecart Validé")</f>
        <v>valid</v>
      </c>
      <c r="R13481" t="s">
        <v>30</v>
      </c>
      <c r="U13481"/>
      <c r="X13481"/>
      <c r="Y13481"/>
      <c r="Z13481" t="s">
        <v>31</v>
      </c>
    </row>
    <row r="13482" spans="1:26" x14ac:dyDescent="0.3">
      <c r="A13482" t="s">
        <v>16659</v>
      </c>
      <c r="B13482" t="s">
        <v>963</v>
      </c>
      <c r="C13482">
        <v>2774</v>
      </c>
      <c r="D13482" t="str">
        <f>+VLOOKUP(C13482,Param!K:L,2,FALSE)</f>
        <v>DUMAS PIERRE ET CHRISTIAN SA</v>
      </c>
      <c r="E13482" t="s">
        <v>1206</v>
      </c>
      <c r="F13482" t="s">
        <v>16549</v>
      </c>
      <c r="G13482" t="s">
        <v>29</v>
      </c>
      <c r="H13482">
        <v>17280.27</v>
      </c>
      <c r="I13482">
        <v>17280.268100000001</v>
      </c>
      <c r="J13482">
        <v>1.8999999992956799E-3</v>
      </c>
      <c r="K13482">
        <v>17280.27</v>
      </c>
      <c r="L13482">
        <v>0</v>
      </c>
      <c r="M13482" t="str">
        <f>IF(ISERROR(VLOOKUP(A13482,'[1]Ecart validé'!$A:$A,1,FALSE)),Z13482,"Ecart Validé")</f>
        <v>valid</v>
      </c>
      <c r="R13482" t="s">
        <v>30</v>
      </c>
      <c r="U13482"/>
      <c r="X13482"/>
      <c r="Y13482"/>
      <c r="Z13482" t="s">
        <v>31</v>
      </c>
    </row>
    <row r="13483" spans="1:26" x14ac:dyDescent="0.3">
      <c r="A13483" t="s">
        <v>16660</v>
      </c>
      <c r="B13483" t="s">
        <v>963</v>
      </c>
      <c r="C13483">
        <v>3302</v>
      </c>
      <c r="D13483" t="str">
        <f>+VLOOKUP(C13483,Param!K:L,2,FALSE)</f>
        <v>JET'SAC - SPHERE PROFESSIONNEL</v>
      </c>
      <c r="E13483" t="s">
        <v>1211</v>
      </c>
      <c r="F13483" t="s">
        <v>16549</v>
      </c>
      <c r="G13483" t="s">
        <v>29</v>
      </c>
      <c r="H13483">
        <v>16430.63</v>
      </c>
      <c r="I13483">
        <v>16430.626</v>
      </c>
      <c r="J13483">
        <v>4.0000000008149003E-3</v>
      </c>
      <c r="K13483">
        <v>16430.63</v>
      </c>
      <c r="L13483">
        <v>0</v>
      </c>
      <c r="M13483" t="str">
        <f>IF(ISERROR(VLOOKUP(A13483,'[1]Ecart validé'!$A:$A,1,FALSE)),Z13483,"Ecart Validé")</f>
        <v>valid</v>
      </c>
      <c r="R13483" t="s">
        <v>30</v>
      </c>
      <c r="U13483"/>
      <c r="X13483"/>
      <c r="Y13483"/>
      <c r="Z13483" t="s">
        <v>31</v>
      </c>
    </row>
    <row r="13484" spans="1:26" x14ac:dyDescent="0.3">
      <c r="A13484" t="s">
        <v>16661</v>
      </c>
      <c r="B13484" t="s">
        <v>963</v>
      </c>
      <c r="C13484">
        <v>3763</v>
      </c>
      <c r="D13484" t="str">
        <f>+VLOOKUP(C13484,Param!K:L,2,FALSE)</f>
        <v>ONITY S.L.</v>
      </c>
      <c r="E13484">
        <v>28278045</v>
      </c>
      <c r="F13484" t="s">
        <v>16549</v>
      </c>
      <c r="G13484" t="s">
        <v>29</v>
      </c>
      <c r="H13484">
        <v>1822.21</v>
      </c>
      <c r="I13484">
        <v>1822.2049999999999</v>
      </c>
      <c r="J13484">
        <v>5.0000000001091298E-3</v>
      </c>
      <c r="K13484">
        <v>1822.21</v>
      </c>
      <c r="L13484">
        <v>0</v>
      </c>
      <c r="M13484" t="str">
        <f>IF(ISERROR(VLOOKUP(A13484,'[1]Ecart validé'!$A:$A,1,FALSE)),Z13484,"Ecart Validé")</f>
        <v>valid</v>
      </c>
      <c r="R13484" t="s">
        <v>30</v>
      </c>
      <c r="U13484"/>
      <c r="X13484"/>
      <c r="Y13484"/>
      <c r="Z13484" t="s">
        <v>31</v>
      </c>
    </row>
    <row r="13485" spans="1:26" x14ac:dyDescent="0.3">
      <c r="A13485" t="s">
        <v>16662</v>
      </c>
      <c r="B13485" t="s">
        <v>963</v>
      </c>
      <c r="C13485">
        <v>3790</v>
      </c>
      <c r="D13485" t="str">
        <f>+VLOOKUP(C13485,Param!K:L,2,FALSE)</f>
        <v>ROSET SAS</v>
      </c>
      <c r="E13485">
        <v>692003</v>
      </c>
      <c r="F13485" t="s">
        <v>16549</v>
      </c>
      <c r="G13485" t="s">
        <v>29</v>
      </c>
      <c r="H13485">
        <v>25864.06</v>
      </c>
      <c r="I13485">
        <v>25864.056</v>
      </c>
      <c r="J13485">
        <v>4.0000000008149003E-3</v>
      </c>
      <c r="K13485">
        <v>25864.06</v>
      </c>
      <c r="L13485">
        <v>0</v>
      </c>
      <c r="M13485" t="str">
        <f>IF(ISERROR(VLOOKUP(A13485,'[1]Ecart validé'!$A:$A,1,FALSE)),Z13485,"Ecart Validé")</f>
        <v>valid</v>
      </c>
      <c r="R13485" t="s">
        <v>30</v>
      </c>
      <c r="U13485"/>
      <c r="X13485"/>
      <c r="Y13485"/>
      <c r="Z13485" t="s">
        <v>31</v>
      </c>
    </row>
    <row r="13486" spans="1:26" x14ac:dyDescent="0.3">
      <c r="A13486" t="s">
        <v>16663</v>
      </c>
      <c r="B13486" t="s">
        <v>963</v>
      </c>
      <c r="C13486">
        <v>4018</v>
      </c>
      <c r="D13486" t="str">
        <f>+VLOOKUP(C13486,Param!K:L,2,FALSE)</f>
        <v>JH INDUSTRIES (JEAN HUET INDUSTRIES)</v>
      </c>
      <c r="E13486" t="s">
        <v>1228</v>
      </c>
      <c r="F13486" t="s">
        <v>16549</v>
      </c>
      <c r="G13486" t="s">
        <v>29</v>
      </c>
      <c r="H13486">
        <v>14576.25</v>
      </c>
      <c r="I13486">
        <v>14576.25</v>
      </c>
      <c r="J13486">
        <v>0</v>
      </c>
      <c r="K13486">
        <v>14576.25</v>
      </c>
      <c r="L13486">
        <v>0</v>
      </c>
      <c r="M13486" t="str">
        <f>IF(ISERROR(VLOOKUP(A13486,'[1]Ecart validé'!$A:$A,1,FALSE)),Z13486,"Ecart Validé")</f>
        <v>valid</v>
      </c>
      <c r="R13486" t="s">
        <v>30</v>
      </c>
      <c r="U13486"/>
      <c r="X13486"/>
      <c r="Y13486"/>
      <c r="Z13486" t="s">
        <v>31</v>
      </c>
    </row>
    <row r="13487" spans="1:26" x14ac:dyDescent="0.3">
      <c r="A13487" t="s">
        <v>16664</v>
      </c>
      <c r="B13487" t="s">
        <v>963</v>
      </c>
      <c r="C13487">
        <v>5155</v>
      </c>
      <c r="D13487" t="str">
        <f>+VLOOKUP(C13487,Param!K:L,2,FALSE)</f>
        <v>LEDS C4 S.A</v>
      </c>
      <c r="E13487" t="s">
        <v>1239</v>
      </c>
      <c r="F13487" t="s">
        <v>16549</v>
      </c>
      <c r="G13487" t="s">
        <v>29</v>
      </c>
      <c r="H13487">
        <v>11758.66</v>
      </c>
      <c r="I13487">
        <v>11758.659</v>
      </c>
      <c r="J13487">
        <v>1.0000000002037201E-3</v>
      </c>
      <c r="K13487">
        <v>11758.66</v>
      </c>
      <c r="L13487">
        <v>0</v>
      </c>
      <c r="M13487" t="str">
        <f>IF(ISERROR(VLOOKUP(A13487,'[1]Ecart validé'!$A:$A,1,FALSE)),Z13487,"Ecart Validé")</f>
        <v>valid</v>
      </c>
      <c r="R13487" t="s">
        <v>30</v>
      </c>
      <c r="U13487"/>
      <c r="X13487"/>
      <c r="Y13487"/>
      <c r="Z13487" t="s">
        <v>31</v>
      </c>
    </row>
    <row r="13488" spans="1:26" x14ac:dyDescent="0.3">
      <c r="A13488" t="s">
        <v>16665</v>
      </c>
      <c r="B13488" t="s">
        <v>963</v>
      </c>
      <c r="C13488">
        <v>5155</v>
      </c>
      <c r="D13488" t="str">
        <f>+VLOOKUP(C13488,Param!K:L,2,FALSE)</f>
        <v>LEDS C4 S.A</v>
      </c>
      <c r="E13488" t="s">
        <v>1244</v>
      </c>
      <c r="F13488" t="s">
        <v>16549</v>
      </c>
      <c r="G13488" t="s">
        <v>29</v>
      </c>
      <c r="H13488">
        <v>750.48</v>
      </c>
      <c r="I13488">
        <v>750.48270000000002</v>
      </c>
      <c r="J13488">
        <v>-2.7000000000043599E-3</v>
      </c>
      <c r="K13488">
        <v>750.48</v>
      </c>
      <c r="L13488">
        <v>0</v>
      </c>
      <c r="M13488" t="str">
        <f>IF(ISERROR(VLOOKUP(A13488,'[1]Ecart validé'!$A:$A,1,FALSE)),Z13488,"Ecart Validé")</f>
        <v>valid</v>
      </c>
      <c r="R13488" t="s">
        <v>30</v>
      </c>
      <c r="U13488"/>
      <c r="X13488"/>
      <c r="Y13488"/>
      <c r="Z13488" t="s">
        <v>31</v>
      </c>
    </row>
    <row r="13489" spans="1:26" x14ac:dyDescent="0.3">
      <c r="A13489" t="s">
        <v>16666</v>
      </c>
      <c r="B13489" t="s">
        <v>963</v>
      </c>
      <c r="C13489">
        <v>5155</v>
      </c>
      <c r="D13489" t="str">
        <f>+VLOOKUP(C13489,Param!K:L,2,FALSE)</f>
        <v>LEDS C4 S.A</v>
      </c>
      <c r="E13489" t="s">
        <v>16667</v>
      </c>
      <c r="F13489" t="s">
        <v>16549</v>
      </c>
      <c r="G13489" t="s">
        <v>29</v>
      </c>
      <c r="H13489">
        <v>3373.07</v>
      </c>
      <c r="I13489">
        <v>3373.0662000000002</v>
      </c>
      <c r="J13489">
        <v>3.7999999999556102E-3</v>
      </c>
      <c r="K13489">
        <v>3373.07</v>
      </c>
      <c r="L13489">
        <v>0</v>
      </c>
      <c r="M13489" t="str">
        <f>IF(ISERROR(VLOOKUP(A13489,'[1]Ecart validé'!$A:$A,1,FALSE)),Z13489,"Ecart Validé")</f>
        <v>valid</v>
      </c>
      <c r="R13489" t="s">
        <v>30</v>
      </c>
      <c r="U13489"/>
      <c r="X13489"/>
      <c r="Y13489"/>
      <c r="Z13489" t="s">
        <v>31</v>
      </c>
    </row>
    <row r="13490" spans="1:26" x14ac:dyDescent="0.3">
      <c r="A13490" t="s">
        <v>16668</v>
      </c>
      <c r="B13490" t="s">
        <v>963</v>
      </c>
      <c r="C13490">
        <v>5659</v>
      </c>
      <c r="D13490" t="str">
        <f>+VLOOKUP(C13490,Param!K:L,2,FALSE)</f>
        <v>SOTEXPRO</v>
      </c>
      <c r="E13490" t="s">
        <v>1251</v>
      </c>
      <c r="F13490" t="s">
        <v>16549</v>
      </c>
      <c r="G13490" t="s">
        <v>29</v>
      </c>
      <c r="H13490">
        <v>1349.61</v>
      </c>
      <c r="I13490">
        <v>1349.6052</v>
      </c>
      <c r="J13490">
        <v>4.7999999999319698E-3</v>
      </c>
      <c r="K13490">
        <v>1349.61</v>
      </c>
      <c r="L13490">
        <v>0</v>
      </c>
      <c r="M13490" t="str">
        <f>IF(ISERROR(VLOOKUP(A13490,'[1]Ecart validé'!$A:$A,1,FALSE)),Z13490,"Ecart Validé")</f>
        <v>valid</v>
      </c>
      <c r="R13490" t="s">
        <v>30</v>
      </c>
      <c r="U13490"/>
      <c r="X13490"/>
      <c r="Y13490"/>
      <c r="Z13490" t="s">
        <v>31</v>
      </c>
    </row>
    <row r="13491" spans="1:26" x14ac:dyDescent="0.3">
      <c r="A13491" t="s">
        <v>16669</v>
      </c>
      <c r="B13491" t="s">
        <v>963</v>
      </c>
      <c r="C13491">
        <v>5753</v>
      </c>
      <c r="D13491" t="str">
        <f>+VLOOKUP(C13491,Param!K:L,2,FALSE)</f>
        <v>RICHARD MOBILIER</v>
      </c>
      <c r="E13491" t="s">
        <v>1258</v>
      </c>
      <c r="F13491" t="s">
        <v>16549</v>
      </c>
      <c r="G13491" t="s">
        <v>29</v>
      </c>
      <c r="H13491">
        <v>1212.06</v>
      </c>
      <c r="I13491">
        <v>1212.06</v>
      </c>
      <c r="J13491">
        <v>0</v>
      </c>
      <c r="K13491">
        <v>1212.06</v>
      </c>
      <c r="L13491">
        <v>0</v>
      </c>
      <c r="M13491" t="str">
        <f>IF(ISERROR(VLOOKUP(A13491,'[1]Ecart validé'!$A:$A,1,FALSE)),Z13491,"Ecart Validé")</f>
        <v>valid</v>
      </c>
      <c r="R13491" t="s">
        <v>30</v>
      </c>
      <c r="U13491"/>
      <c r="X13491"/>
      <c r="Y13491"/>
      <c r="Z13491" t="s">
        <v>31</v>
      </c>
    </row>
    <row r="13492" spans="1:26" x14ac:dyDescent="0.3">
      <c r="A13492" t="s">
        <v>16670</v>
      </c>
      <c r="B13492" t="s">
        <v>963</v>
      </c>
      <c r="C13492">
        <v>6311</v>
      </c>
      <c r="D13492" t="str">
        <f>+VLOOKUP(C13492,Param!K:L,2,FALSE)</f>
        <v>SILLERIAS ALACUAS SA</v>
      </c>
      <c r="E13492">
        <v>2426039</v>
      </c>
      <c r="F13492" t="s">
        <v>16549</v>
      </c>
      <c r="G13492" t="s">
        <v>29</v>
      </c>
      <c r="H13492">
        <v>159.88</v>
      </c>
      <c r="I13492">
        <v>159.88140000000001</v>
      </c>
      <c r="J13492">
        <v>-1.40000000001805E-3</v>
      </c>
      <c r="K13492">
        <v>159.88</v>
      </c>
      <c r="L13492">
        <v>0</v>
      </c>
      <c r="M13492" t="str">
        <f>IF(ISERROR(VLOOKUP(A13492,'[1]Ecart validé'!$A:$A,1,FALSE)),Z13492,"Ecart Validé")</f>
        <v>valid</v>
      </c>
      <c r="R13492" t="s">
        <v>30</v>
      </c>
      <c r="U13492"/>
      <c r="X13492"/>
      <c r="Y13492"/>
      <c r="Z13492" t="s">
        <v>31</v>
      </c>
    </row>
    <row r="13493" spans="1:26" x14ac:dyDescent="0.3">
      <c r="A13493" t="s">
        <v>16671</v>
      </c>
      <c r="B13493" t="s">
        <v>963</v>
      </c>
      <c r="C13493">
        <v>6311</v>
      </c>
      <c r="D13493" t="str">
        <f>+VLOOKUP(C13493,Param!K:L,2,FALSE)</f>
        <v>SILLERIAS ALACUAS SA</v>
      </c>
      <c r="E13493" t="s">
        <v>1277</v>
      </c>
      <c r="F13493" t="s">
        <v>16549</v>
      </c>
      <c r="G13493" t="s">
        <v>29</v>
      </c>
      <c r="H13493">
        <v>44</v>
      </c>
      <c r="I13493">
        <v>44</v>
      </c>
      <c r="J13493">
        <v>0</v>
      </c>
      <c r="K13493">
        <v>44</v>
      </c>
      <c r="L13493">
        <v>0</v>
      </c>
      <c r="M13493" t="str">
        <f>IF(ISERROR(VLOOKUP(A13493,'[1]Ecart validé'!$A:$A,1,FALSE)),Z13493,"Ecart Validé")</f>
        <v>valid</v>
      </c>
      <c r="R13493" t="s">
        <v>30</v>
      </c>
      <c r="U13493"/>
      <c r="X13493"/>
      <c r="Y13493"/>
      <c r="Z13493" t="s">
        <v>31</v>
      </c>
    </row>
    <row r="13494" spans="1:26" x14ac:dyDescent="0.3">
      <c r="A13494" t="s">
        <v>16672</v>
      </c>
      <c r="B13494" t="s">
        <v>963</v>
      </c>
      <c r="C13494">
        <v>6311</v>
      </c>
      <c r="D13494" t="str">
        <f>+VLOOKUP(C13494,Param!K:L,2,FALSE)</f>
        <v>SILLERIAS ALACUAS SA</v>
      </c>
      <c r="E13494" t="s">
        <v>16673</v>
      </c>
      <c r="F13494" t="s">
        <v>16549</v>
      </c>
      <c r="G13494" t="s">
        <v>29</v>
      </c>
      <c r="H13494">
        <v>79.94</v>
      </c>
      <c r="I13494">
        <v>79.940700000000007</v>
      </c>
      <c r="J13494">
        <v>-7.0000000000902598E-4</v>
      </c>
      <c r="K13494">
        <v>79.94</v>
      </c>
      <c r="L13494">
        <v>0</v>
      </c>
      <c r="M13494" t="str">
        <f>IF(ISERROR(VLOOKUP(A13494,'[1]Ecart validé'!$A:$A,1,FALSE)),Z13494,"Ecart Validé")</f>
        <v>valid</v>
      </c>
      <c r="R13494" t="s">
        <v>30</v>
      </c>
      <c r="U13494"/>
      <c r="X13494"/>
      <c r="Y13494"/>
      <c r="Z13494" t="s">
        <v>31</v>
      </c>
    </row>
    <row r="13495" spans="1:26" x14ac:dyDescent="0.3">
      <c r="A13495" t="s">
        <v>16674</v>
      </c>
      <c r="B13495" t="s">
        <v>963</v>
      </c>
      <c r="C13495">
        <v>6317</v>
      </c>
      <c r="D13495" t="str">
        <f>+VLOOKUP(C13495,Param!K:L,2,FALSE)</f>
        <v>CREATIONS INOVA</v>
      </c>
      <c r="E13495" t="s">
        <v>1283</v>
      </c>
      <c r="F13495" t="s">
        <v>16549</v>
      </c>
      <c r="G13495" t="s">
        <v>29</v>
      </c>
      <c r="H13495">
        <v>4626.8500000000004</v>
      </c>
      <c r="I13495">
        <v>4626.8500000000004</v>
      </c>
      <c r="J13495">
        <v>0</v>
      </c>
      <c r="K13495">
        <v>4626.8500000000004</v>
      </c>
      <c r="L13495">
        <v>0</v>
      </c>
      <c r="M13495" t="str">
        <f>IF(ISERROR(VLOOKUP(A13495,'[1]Ecart validé'!$A:$A,1,FALSE)),Z13495,"Ecart Validé")</f>
        <v>valid</v>
      </c>
      <c r="R13495" t="s">
        <v>30</v>
      </c>
      <c r="U13495"/>
      <c r="X13495"/>
      <c r="Y13495"/>
      <c r="Z13495" t="s">
        <v>31</v>
      </c>
    </row>
    <row r="13496" spans="1:26" x14ac:dyDescent="0.3">
      <c r="A13496" t="s">
        <v>16675</v>
      </c>
      <c r="B13496" t="s">
        <v>963</v>
      </c>
      <c r="C13496">
        <v>8724</v>
      </c>
      <c r="D13496" t="str">
        <f>+VLOOKUP(C13496,Param!K:L,2,FALSE)</f>
        <v>SEC - SILVERA</v>
      </c>
      <c r="E13496" t="s">
        <v>1292</v>
      </c>
      <c r="F13496" t="s">
        <v>16549</v>
      </c>
      <c r="G13496" t="s">
        <v>29</v>
      </c>
      <c r="H13496">
        <v>17128.439999999999</v>
      </c>
      <c r="I13496">
        <v>17128.439999999999</v>
      </c>
      <c r="J13496">
        <v>0</v>
      </c>
      <c r="K13496">
        <v>17128.439999999999</v>
      </c>
      <c r="L13496">
        <v>0</v>
      </c>
      <c r="M13496" t="str">
        <f>IF(ISERROR(VLOOKUP(A13496,'[1]Ecart validé'!$A:$A,1,FALSE)),Z13496,"Ecart Validé")</f>
        <v>valid</v>
      </c>
      <c r="R13496" t="s">
        <v>30</v>
      </c>
      <c r="U13496"/>
      <c r="X13496"/>
      <c r="Y13496"/>
      <c r="Z13496" t="s">
        <v>31</v>
      </c>
    </row>
    <row r="13497" spans="1:26" x14ac:dyDescent="0.3">
      <c r="A13497" t="s">
        <v>16676</v>
      </c>
      <c r="B13497" t="s">
        <v>963</v>
      </c>
      <c r="C13497">
        <v>11632</v>
      </c>
      <c r="D13497" t="str">
        <f>+VLOOKUP(C13497,Param!K:L,2,FALSE)</f>
        <v>ESPRIT GOURMAND</v>
      </c>
      <c r="E13497" t="s">
        <v>1304</v>
      </c>
      <c r="F13497" t="s">
        <v>16549</v>
      </c>
      <c r="G13497" t="s">
        <v>29</v>
      </c>
      <c r="H13497">
        <v>262.60000000000002</v>
      </c>
      <c r="I13497">
        <v>262.59679999999997</v>
      </c>
      <c r="J13497">
        <v>3.2000000000493799E-3</v>
      </c>
      <c r="K13497">
        <v>262.60000000000002</v>
      </c>
      <c r="L13497">
        <v>0</v>
      </c>
      <c r="M13497" t="str">
        <f>IF(ISERROR(VLOOKUP(A13497,'[1]Ecart validé'!$A:$A,1,FALSE)),Z13497,"Ecart Validé")</f>
        <v>valid</v>
      </c>
      <c r="R13497" t="s">
        <v>30</v>
      </c>
      <c r="U13497"/>
      <c r="X13497"/>
      <c r="Y13497"/>
      <c r="Z13497" t="s">
        <v>31</v>
      </c>
    </row>
    <row r="13498" spans="1:26" x14ac:dyDescent="0.3">
      <c r="A13498" t="s">
        <v>16677</v>
      </c>
      <c r="B13498" t="s">
        <v>963</v>
      </c>
      <c r="C13498">
        <v>12841</v>
      </c>
      <c r="D13498" t="str">
        <f>+VLOOKUP(C13498,Param!K:L,2,FALSE)</f>
        <v>MING FAI ENTERPRISE INTERNATIONAL CO. LTD.</v>
      </c>
      <c r="E13498" t="s">
        <v>1313</v>
      </c>
      <c r="F13498" t="s">
        <v>16549</v>
      </c>
      <c r="G13498" t="s">
        <v>29</v>
      </c>
      <c r="H13498">
        <v>65636.289999999994</v>
      </c>
      <c r="I13498">
        <v>65636.2935</v>
      </c>
      <c r="J13498">
        <v>-3.5000000061700099E-3</v>
      </c>
      <c r="K13498">
        <v>65636.289999999994</v>
      </c>
      <c r="L13498">
        <v>0</v>
      </c>
      <c r="M13498" t="str">
        <f>IF(ISERROR(VLOOKUP(A13498,'[1]Ecart validé'!$A:$A,1,FALSE)),Z13498,"Ecart Validé")</f>
        <v>valid</v>
      </c>
      <c r="R13498" t="s">
        <v>30</v>
      </c>
      <c r="U13498"/>
      <c r="X13498"/>
      <c r="Y13498"/>
      <c r="Z13498" t="s">
        <v>31</v>
      </c>
    </row>
    <row r="13499" spans="1:26" x14ac:dyDescent="0.3">
      <c r="A13499" t="s">
        <v>16678</v>
      </c>
      <c r="B13499" t="s">
        <v>963</v>
      </c>
      <c r="C13499">
        <v>12841</v>
      </c>
      <c r="D13499" t="str">
        <f>+VLOOKUP(C13499,Param!K:L,2,FALSE)</f>
        <v>MING FAI ENTERPRISE INTERNATIONAL CO. LTD.</v>
      </c>
      <c r="E13499" t="s">
        <v>1323</v>
      </c>
      <c r="F13499" t="s">
        <v>16549</v>
      </c>
      <c r="G13499" t="s">
        <v>29</v>
      </c>
      <c r="H13499">
        <v>239780.33</v>
      </c>
      <c r="I13499">
        <v>239780.3192</v>
      </c>
      <c r="J13499">
        <v>1.07999999891035E-2</v>
      </c>
      <c r="K13499">
        <v>239780.33</v>
      </c>
      <c r="L13499">
        <v>0</v>
      </c>
      <c r="M13499" t="str">
        <f>IF(ISERROR(VLOOKUP(A13499,'[1]Ecart validé'!$A:$A,1,FALSE)),Z13499,"Ecart Validé")</f>
        <v>valid</v>
      </c>
      <c r="R13499" t="s">
        <v>30</v>
      </c>
      <c r="U13499"/>
      <c r="X13499"/>
      <c r="Y13499"/>
      <c r="Z13499" t="s">
        <v>31</v>
      </c>
    </row>
    <row r="13500" spans="1:26" x14ac:dyDescent="0.3">
      <c r="A13500" t="s">
        <v>16679</v>
      </c>
      <c r="B13500" t="s">
        <v>963</v>
      </c>
      <c r="C13500">
        <v>12841</v>
      </c>
      <c r="D13500" t="str">
        <f>+VLOOKUP(C13500,Param!K:L,2,FALSE)</f>
        <v>MING FAI ENTERPRISE INTERNATIONAL CO. LTD.</v>
      </c>
      <c r="E13500" t="s">
        <v>1318</v>
      </c>
      <c r="F13500" t="s">
        <v>16549</v>
      </c>
      <c r="G13500" t="s">
        <v>29</v>
      </c>
      <c r="H13500">
        <v>20146.189999999999</v>
      </c>
      <c r="I13500">
        <v>20146.185000000001</v>
      </c>
      <c r="J13500">
        <v>4.9999999973806501E-3</v>
      </c>
      <c r="K13500">
        <v>20146.189999999999</v>
      </c>
      <c r="L13500">
        <v>0</v>
      </c>
      <c r="M13500" t="str">
        <f>IF(ISERROR(VLOOKUP(A13500,'[1]Ecart validé'!$A:$A,1,FALSE)),Z13500,"Ecart Validé")</f>
        <v>valid</v>
      </c>
      <c r="R13500" t="s">
        <v>30</v>
      </c>
      <c r="U13500"/>
      <c r="X13500"/>
      <c r="Y13500"/>
      <c r="Z13500" t="s">
        <v>31</v>
      </c>
    </row>
    <row r="13501" spans="1:26" x14ac:dyDescent="0.3">
      <c r="A13501" t="s">
        <v>16680</v>
      </c>
      <c r="B13501" t="s">
        <v>963</v>
      </c>
      <c r="C13501">
        <v>18502</v>
      </c>
      <c r="D13501" t="str">
        <f>+VLOOKUP(C13501,Param!K:L,2,FALSE)</f>
        <v>CALLIGARIS SPA</v>
      </c>
      <c r="E13501" t="s">
        <v>1347</v>
      </c>
      <c r="F13501" t="s">
        <v>16549</v>
      </c>
      <c r="G13501" t="s">
        <v>29</v>
      </c>
      <c r="H13501">
        <v>4652.01</v>
      </c>
      <c r="I13501">
        <v>4652.0069999999996</v>
      </c>
      <c r="J13501">
        <v>3.00000000061118E-3</v>
      </c>
      <c r="K13501">
        <v>4652.01</v>
      </c>
      <c r="L13501">
        <v>0</v>
      </c>
      <c r="M13501" t="str">
        <f>IF(ISERROR(VLOOKUP(A13501,'[1]Ecart validé'!$A:$A,1,FALSE)),Z13501,"Ecart Validé")</f>
        <v>valid</v>
      </c>
      <c r="R13501" t="s">
        <v>30</v>
      </c>
      <c r="U13501"/>
      <c r="X13501"/>
      <c r="Y13501"/>
      <c r="Z13501" t="s">
        <v>31</v>
      </c>
    </row>
    <row r="13502" spans="1:26" x14ac:dyDescent="0.3">
      <c r="A13502" t="s">
        <v>16681</v>
      </c>
      <c r="B13502" t="s">
        <v>963</v>
      </c>
      <c r="C13502">
        <v>21412</v>
      </c>
      <c r="D13502" t="str">
        <f>+VLOOKUP(C13502,Param!K:L,2,FALSE)</f>
        <v>BRITA GMBH</v>
      </c>
      <c r="E13502" t="s">
        <v>1351</v>
      </c>
      <c r="F13502" t="s">
        <v>16549</v>
      </c>
      <c r="G13502" t="s">
        <v>29</v>
      </c>
      <c r="H13502">
        <v>2345.42</v>
      </c>
      <c r="I13502">
        <v>2345.4169999999999</v>
      </c>
      <c r="J13502">
        <v>3.0000000001564301E-3</v>
      </c>
      <c r="K13502">
        <v>2345.42</v>
      </c>
      <c r="L13502">
        <v>0</v>
      </c>
      <c r="M13502" t="str">
        <f>IF(ISERROR(VLOOKUP(A13502,'[1]Ecart validé'!$A:$A,1,FALSE)),Z13502,"Ecart Validé")</f>
        <v>valid</v>
      </c>
      <c r="R13502" t="s">
        <v>30</v>
      </c>
      <c r="U13502"/>
      <c r="X13502"/>
      <c r="Y13502"/>
      <c r="Z13502" t="s">
        <v>31</v>
      </c>
    </row>
    <row r="13503" spans="1:26" x14ac:dyDescent="0.3">
      <c r="A13503" t="s">
        <v>16682</v>
      </c>
      <c r="B13503" t="s">
        <v>963</v>
      </c>
      <c r="C13503">
        <v>25738</v>
      </c>
      <c r="D13503" t="str">
        <f>+VLOOKUP(C13503,Param!K:L,2,FALSE)</f>
        <v>PHS PHILIPPE SIRAUD</v>
      </c>
      <c r="E13503" t="s">
        <v>1363</v>
      </c>
      <c r="F13503" t="s">
        <v>16549</v>
      </c>
      <c r="G13503" t="s">
        <v>29</v>
      </c>
      <c r="H13503">
        <v>4433.7</v>
      </c>
      <c r="I13503">
        <v>4433.7030000000004</v>
      </c>
      <c r="J13503">
        <v>-3.00000000061118E-3</v>
      </c>
      <c r="K13503">
        <v>4433.7</v>
      </c>
      <c r="L13503">
        <v>0</v>
      </c>
      <c r="M13503" t="str">
        <f>IF(ISERROR(VLOOKUP(A13503,'[1]Ecart validé'!$A:$A,1,FALSE)),Z13503,"Ecart Validé")</f>
        <v>valid</v>
      </c>
      <c r="R13503" t="s">
        <v>30</v>
      </c>
      <c r="U13503"/>
      <c r="X13503"/>
      <c r="Y13503"/>
      <c r="Z13503" t="s">
        <v>31</v>
      </c>
    </row>
    <row r="13504" spans="1:26" x14ac:dyDescent="0.3">
      <c r="A13504" t="s">
        <v>16683</v>
      </c>
      <c r="B13504" t="s">
        <v>963</v>
      </c>
      <c r="C13504">
        <v>28091</v>
      </c>
      <c r="D13504" t="str">
        <f>+VLOOKUP(C13504,Param!K:L,2,FALSE)</f>
        <v>INDA s.p.a</v>
      </c>
      <c r="E13504" t="s">
        <v>1370</v>
      </c>
      <c r="F13504" t="s">
        <v>16549</v>
      </c>
      <c r="G13504" t="s">
        <v>29</v>
      </c>
      <c r="H13504">
        <v>17.34</v>
      </c>
      <c r="I13504">
        <v>17.34</v>
      </c>
      <c r="J13504">
        <v>0</v>
      </c>
      <c r="K13504">
        <v>17.34</v>
      </c>
      <c r="L13504">
        <v>0</v>
      </c>
      <c r="M13504" t="str">
        <f>IF(ISERROR(VLOOKUP(A13504,'[1]Ecart validé'!$A:$A,1,FALSE)),Z13504,"Ecart Validé")</f>
        <v>valid</v>
      </c>
      <c r="R13504" t="s">
        <v>30</v>
      </c>
      <c r="U13504"/>
      <c r="X13504"/>
      <c r="Y13504"/>
      <c r="Z13504" t="s">
        <v>31</v>
      </c>
    </row>
    <row r="13505" spans="1:26" x14ac:dyDescent="0.3">
      <c r="A13505" t="s">
        <v>16684</v>
      </c>
      <c r="B13505" t="s">
        <v>963</v>
      </c>
      <c r="C13505">
        <v>28810</v>
      </c>
      <c r="D13505" t="str">
        <f>+VLOOKUP(C13505,Param!K:L,2,FALSE)</f>
        <v>TARKETT BV (Ex DESSO BV)</v>
      </c>
      <c r="E13505" t="s">
        <v>1374</v>
      </c>
      <c r="F13505" t="s">
        <v>16549</v>
      </c>
      <c r="G13505" t="s">
        <v>29</v>
      </c>
      <c r="H13505">
        <v>2224.59</v>
      </c>
      <c r="I13505">
        <v>2224.587</v>
      </c>
      <c r="J13505">
        <v>3.0000000001564301E-3</v>
      </c>
      <c r="K13505">
        <v>2224.59</v>
      </c>
      <c r="L13505">
        <v>0</v>
      </c>
      <c r="M13505" t="str">
        <f>IF(ISERROR(VLOOKUP(A13505,'[1]Ecart validé'!$A:$A,1,FALSE)),Z13505,"Ecart Validé")</f>
        <v>valid</v>
      </c>
      <c r="R13505" t="s">
        <v>30</v>
      </c>
      <c r="U13505"/>
      <c r="X13505"/>
      <c r="Y13505"/>
      <c r="Z13505" t="s">
        <v>31</v>
      </c>
    </row>
    <row r="13506" spans="1:26" x14ac:dyDescent="0.3">
      <c r="A13506" t="s">
        <v>16685</v>
      </c>
      <c r="B13506" t="s">
        <v>963</v>
      </c>
      <c r="C13506">
        <v>28821</v>
      </c>
      <c r="D13506" t="str">
        <f>+VLOOKUP(C13506,Param!K:L,2,FALSE)</f>
        <v>EMU GROUP</v>
      </c>
      <c r="E13506">
        <v>2526061</v>
      </c>
      <c r="F13506" t="s">
        <v>16549</v>
      </c>
      <c r="G13506" t="s">
        <v>29</v>
      </c>
      <c r="H13506">
        <v>196.2</v>
      </c>
      <c r="I13506">
        <v>196.20359999999999</v>
      </c>
      <c r="J13506">
        <v>-3.6000000000058199E-3</v>
      </c>
      <c r="K13506">
        <v>196.2</v>
      </c>
      <c r="L13506">
        <v>0</v>
      </c>
      <c r="M13506" t="str">
        <f>IF(ISERROR(VLOOKUP(A13506,'[1]Ecart validé'!$A:$A,1,FALSE)),Z13506,"Ecart Validé")</f>
        <v>valid</v>
      </c>
      <c r="R13506" t="s">
        <v>30</v>
      </c>
      <c r="U13506"/>
      <c r="X13506"/>
      <c r="Y13506"/>
      <c r="Z13506" t="s">
        <v>31</v>
      </c>
    </row>
    <row r="13507" spans="1:26" x14ac:dyDescent="0.3">
      <c r="A13507" t="s">
        <v>16686</v>
      </c>
      <c r="B13507" t="s">
        <v>963</v>
      </c>
      <c r="C13507">
        <v>29543</v>
      </c>
      <c r="D13507" t="str">
        <f>+VLOOKUP(C13507,Param!K:L,2,FALSE)</f>
        <v>LA BOTTEGA DELL ALBERGO SPA</v>
      </c>
      <c r="E13507" t="s">
        <v>1382</v>
      </c>
      <c r="F13507" t="s">
        <v>16549</v>
      </c>
      <c r="G13507" t="s">
        <v>29</v>
      </c>
      <c r="H13507">
        <v>48025.59</v>
      </c>
      <c r="I13507">
        <v>48025.586000000003</v>
      </c>
      <c r="J13507">
        <v>3.9999999935389496E-3</v>
      </c>
      <c r="K13507">
        <v>48025.59</v>
      </c>
      <c r="L13507">
        <v>0</v>
      </c>
      <c r="M13507" t="str">
        <f>IF(ISERROR(VLOOKUP(A13507,'[1]Ecart validé'!$A:$A,1,FALSE)),Z13507,"Ecart Validé")</f>
        <v>valid</v>
      </c>
      <c r="R13507" t="s">
        <v>30</v>
      </c>
      <c r="U13507"/>
      <c r="X13507"/>
      <c r="Y13507"/>
      <c r="Z13507" t="s">
        <v>31</v>
      </c>
    </row>
    <row r="13508" spans="1:26" x14ac:dyDescent="0.3">
      <c r="A13508" t="s">
        <v>16687</v>
      </c>
      <c r="B13508" t="s">
        <v>963</v>
      </c>
      <c r="C13508">
        <v>29543</v>
      </c>
      <c r="D13508" t="str">
        <f>+VLOOKUP(C13508,Param!K:L,2,FALSE)</f>
        <v>LA BOTTEGA DELL ALBERGO SPA</v>
      </c>
      <c r="E13508" t="s">
        <v>1387</v>
      </c>
      <c r="F13508" t="s">
        <v>16549</v>
      </c>
      <c r="G13508" t="s">
        <v>29</v>
      </c>
      <c r="H13508">
        <v>1724.55</v>
      </c>
      <c r="I13508">
        <v>1724.5465999999999</v>
      </c>
      <c r="J13508">
        <v>3.4000000000560201E-3</v>
      </c>
      <c r="K13508">
        <v>1724.55</v>
      </c>
      <c r="L13508">
        <v>0</v>
      </c>
      <c r="M13508" t="str">
        <f>IF(ISERROR(VLOOKUP(A13508,'[1]Ecart validé'!$A:$A,1,FALSE)),Z13508,"Ecart Validé")</f>
        <v>valid</v>
      </c>
      <c r="R13508" t="s">
        <v>30</v>
      </c>
      <c r="U13508"/>
      <c r="X13508"/>
      <c r="Y13508"/>
      <c r="Z13508" t="s">
        <v>31</v>
      </c>
    </row>
    <row r="13509" spans="1:26" x14ac:dyDescent="0.3">
      <c r="A13509" t="s">
        <v>16688</v>
      </c>
      <c r="B13509" t="s">
        <v>963</v>
      </c>
      <c r="C13509">
        <v>31604</v>
      </c>
      <c r="D13509" t="str">
        <f>+VLOOKUP(C13509,Param!K:L,2,FALSE)</f>
        <v>AMORIS</v>
      </c>
      <c r="E13509" t="s">
        <v>1392</v>
      </c>
      <c r="F13509" t="s">
        <v>16549</v>
      </c>
      <c r="G13509" t="s">
        <v>29</v>
      </c>
      <c r="H13509">
        <v>9724.08</v>
      </c>
      <c r="I13509">
        <v>9724.0840000000007</v>
      </c>
      <c r="J13509">
        <v>-4.0000000008149003E-3</v>
      </c>
      <c r="K13509">
        <v>9724.0840000000007</v>
      </c>
      <c r="L13509">
        <v>-4.0000000008149003E-3</v>
      </c>
      <c r="M13509" t="str">
        <f>IF(ISERROR(VLOOKUP(A13509,'[1]Ecart validé'!$A:$A,1,FALSE)),Z13509,"Ecart Validé")</f>
        <v>valid</v>
      </c>
      <c r="R13509" t="s">
        <v>30</v>
      </c>
      <c r="U13509"/>
      <c r="X13509"/>
      <c r="Y13509"/>
      <c r="Z13509" t="s">
        <v>31</v>
      </c>
    </row>
    <row r="13510" spans="1:26" x14ac:dyDescent="0.3">
      <c r="A13510" t="s">
        <v>16689</v>
      </c>
      <c r="B13510" t="s">
        <v>963</v>
      </c>
      <c r="C13510">
        <v>33730</v>
      </c>
      <c r="D13510" t="str">
        <f>+VLOOKUP(C13510,Param!K:L,2,FALSE)</f>
        <v>ROMAN LTD</v>
      </c>
      <c r="E13510" t="s">
        <v>1421</v>
      </c>
      <c r="F13510" t="s">
        <v>16549</v>
      </c>
      <c r="G13510" t="s">
        <v>1422</v>
      </c>
      <c r="H13510">
        <v>254.8</v>
      </c>
      <c r="I13510">
        <v>254.8</v>
      </c>
      <c r="J13510">
        <v>0</v>
      </c>
      <c r="K13510">
        <v>254.8</v>
      </c>
      <c r="L13510">
        <v>0</v>
      </c>
      <c r="M13510" t="str">
        <f>IF(ISERROR(VLOOKUP(A13510,'[1]Ecart validé'!$A:$A,1,FALSE)),Z13510,"Ecart Validé")</f>
        <v>valid</v>
      </c>
      <c r="R13510" t="s">
        <v>30</v>
      </c>
      <c r="U13510"/>
      <c r="X13510"/>
      <c r="Y13510"/>
      <c r="Z13510" t="s">
        <v>31</v>
      </c>
    </row>
    <row r="13511" spans="1:26" x14ac:dyDescent="0.3">
      <c r="A13511" t="s">
        <v>16690</v>
      </c>
      <c r="B13511" t="s">
        <v>963</v>
      </c>
      <c r="C13511">
        <v>36835</v>
      </c>
      <c r="D13511" t="str">
        <f>+VLOOKUP(C13511,Param!K:L,2,FALSE)</f>
        <v>VISION LINENS LIMITED</v>
      </c>
      <c r="E13511" t="s">
        <v>9298</v>
      </c>
      <c r="F13511" t="s">
        <v>16549</v>
      </c>
      <c r="G13511" t="s">
        <v>29</v>
      </c>
      <c r="H13511">
        <v>11677.52</v>
      </c>
      <c r="I13511">
        <v>11677.522999999999</v>
      </c>
      <c r="J13511">
        <v>-2.9999999987921902E-3</v>
      </c>
      <c r="K13511">
        <v>11677.52</v>
      </c>
      <c r="L13511">
        <v>0</v>
      </c>
      <c r="M13511" t="str">
        <f>IF(ISERROR(VLOOKUP(A13511,'[1]Ecart validé'!$A:$A,1,FALSE)),Z13511,"Ecart Validé")</f>
        <v>valid</v>
      </c>
      <c r="R13511" t="s">
        <v>30</v>
      </c>
      <c r="U13511"/>
      <c r="X13511"/>
      <c r="Y13511"/>
      <c r="Z13511" t="s">
        <v>31</v>
      </c>
    </row>
    <row r="13512" spans="1:26" x14ac:dyDescent="0.3">
      <c r="A13512" t="s">
        <v>16691</v>
      </c>
      <c r="B13512" t="s">
        <v>963</v>
      </c>
      <c r="C13512">
        <v>43563</v>
      </c>
      <c r="D13512" t="str">
        <f>+VLOOKUP(C13512,Param!K:L,2,FALSE)</f>
        <v>PPG Distribution</v>
      </c>
      <c r="E13512">
        <v>768742</v>
      </c>
      <c r="F13512" t="s">
        <v>16549</v>
      </c>
      <c r="G13512" t="s">
        <v>29</v>
      </c>
      <c r="H13512">
        <v>4402.6899999999996</v>
      </c>
      <c r="I13512">
        <v>4402.6819999999998</v>
      </c>
      <c r="J13512">
        <v>7.9999999998108199E-3</v>
      </c>
      <c r="K13512">
        <v>4402.6899999999996</v>
      </c>
      <c r="L13512">
        <v>0</v>
      </c>
      <c r="M13512" t="str">
        <f>IF(ISERROR(VLOOKUP(A13512,'[1]Ecart validé'!$A:$A,1,FALSE)),Z13512,"Ecart Validé")</f>
        <v>valid</v>
      </c>
      <c r="R13512" t="s">
        <v>30</v>
      </c>
      <c r="U13512"/>
      <c r="X13512"/>
      <c r="Y13512"/>
      <c r="Z13512" t="s">
        <v>31</v>
      </c>
    </row>
    <row r="13513" spans="1:26" x14ac:dyDescent="0.3">
      <c r="A13513" t="s">
        <v>16692</v>
      </c>
      <c r="B13513" t="s">
        <v>963</v>
      </c>
      <c r="C13513">
        <v>43572</v>
      </c>
      <c r="D13513" t="str">
        <f>+VLOOKUP(C13513,Param!K:L,2,FALSE)</f>
        <v>GROUPE GM (AFI, APLICOM)</v>
      </c>
      <c r="E13513" t="s">
        <v>1465</v>
      </c>
      <c r="F13513" t="s">
        <v>16549</v>
      </c>
      <c r="G13513" t="s">
        <v>29</v>
      </c>
      <c r="H13513">
        <v>116186.61</v>
      </c>
      <c r="I13513">
        <v>116186.606</v>
      </c>
      <c r="J13513">
        <v>4.0000000008149003E-3</v>
      </c>
      <c r="K13513">
        <v>116186.61</v>
      </c>
      <c r="L13513">
        <v>0</v>
      </c>
      <c r="M13513" t="str">
        <f>IF(ISERROR(VLOOKUP(A13513,'[1]Ecart validé'!$A:$A,1,FALSE)),Z13513,"Ecart Validé")</f>
        <v>valid</v>
      </c>
      <c r="R13513" t="s">
        <v>30</v>
      </c>
      <c r="U13513"/>
      <c r="X13513"/>
      <c r="Y13513"/>
      <c r="Z13513" t="s">
        <v>31</v>
      </c>
    </row>
    <row r="13514" spans="1:26" x14ac:dyDescent="0.3">
      <c r="A13514" t="s">
        <v>16693</v>
      </c>
      <c r="B13514" t="s">
        <v>963</v>
      </c>
      <c r="C13514">
        <v>43794</v>
      </c>
      <c r="D13514" t="str">
        <f>+VLOOKUP(C13514,Param!K:L,2,FALSE)</f>
        <v>BRAGARD SA</v>
      </c>
      <c r="E13514">
        <v>16100035</v>
      </c>
      <c r="F13514" t="s">
        <v>16549</v>
      </c>
      <c r="G13514" t="s">
        <v>29</v>
      </c>
      <c r="H13514">
        <v>8213.17</v>
      </c>
      <c r="I13514">
        <v>8213.1695</v>
      </c>
      <c r="J13514">
        <v>5.0000000010186297E-4</v>
      </c>
      <c r="K13514">
        <v>8213.17</v>
      </c>
      <c r="L13514">
        <v>0</v>
      </c>
      <c r="M13514" t="str">
        <f>IF(ISERROR(VLOOKUP(A13514,'[1]Ecart validé'!$A:$A,1,FALSE)),Z13514,"Ecart Validé")</f>
        <v>valid</v>
      </c>
      <c r="R13514" t="s">
        <v>30</v>
      </c>
      <c r="U13514"/>
      <c r="X13514"/>
      <c r="Y13514"/>
      <c r="Z13514" t="s">
        <v>31</v>
      </c>
    </row>
    <row r="13515" spans="1:26" x14ac:dyDescent="0.3">
      <c r="A13515" t="s">
        <v>16694</v>
      </c>
      <c r="B13515" t="s">
        <v>963</v>
      </c>
      <c r="C13515">
        <v>43794</v>
      </c>
      <c r="D13515" t="str">
        <f>+VLOOKUP(C13515,Param!K:L,2,FALSE)</f>
        <v>BRAGARD SA</v>
      </c>
      <c r="E13515" t="s">
        <v>1486</v>
      </c>
      <c r="F13515" t="s">
        <v>16549</v>
      </c>
      <c r="G13515" t="s">
        <v>29</v>
      </c>
      <c r="H13515">
        <v>1642.63</v>
      </c>
      <c r="I13515">
        <v>1642.6339</v>
      </c>
      <c r="J13515">
        <v>-3.8999999999305098E-3</v>
      </c>
      <c r="K13515">
        <v>1642.6339</v>
      </c>
      <c r="L13515">
        <v>-3.8999999999305098E-3</v>
      </c>
      <c r="M13515" t="str">
        <f>IF(ISERROR(VLOOKUP(A13515,'[1]Ecart validé'!$A:$A,1,FALSE)),Z13515,"Ecart Validé")</f>
        <v>valid</v>
      </c>
      <c r="R13515" t="s">
        <v>30</v>
      </c>
      <c r="U13515"/>
      <c r="X13515"/>
      <c r="Y13515"/>
      <c r="Z13515" t="s">
        <v>31</v>
      </c>
    </row>
    <row r="13516" spans="1:26" x14ac:dyDescent="0.3">
      <c r="A13516" t="s">
        <v>16695</v>
      </c>
      <c r="B13516" t="s">
        <v>963</v>
      </c>
      <c r="C13516">
        <v>43979</v>
      </c>
      <c r="D13516" t="str">
        <f>+VLOOKUP(C13516,Param!K:L,2,FALSE)</f>
        <v>MAISONS DU MONDE FRANCE SAS</v>
      </c>
      <c r="E13516" t="s">
        <v>1492</v>
      </c>
      <c r="F13516" t="s">
        <v>16549</v>
      </c>
      <c r="G13516" t="s">
        <v>29</v>
      </c>
      <c r="H13516">
        <v>10551.68</v>
      </c>
      <c r="I13516">
        <v>10551.6828</v>
      </c>
      <c r="J13516">
        <v>-2.8000000002066298E-3</v>
      </c>
      <c r="K13516">
        <v>10551.68</v>
      </c>
      <c r="L13516">
        <v>0</v>
      </c>
      <c r="M13516" t="str">
        <f>IF(ISERROR(VLOOKUP(A13516,'[1]Ecart validé'!$A:$A,1,FALSE)),Z13516,"Ecart Validé")</f>
        <v>valid</v>
      </c>
      <c r="R13516" t="s">
        <v>30</v>
      </c>
      <c r="U13516"/>
      <c r="X13516"/>
      <c r="Y13516"/>
      <c r="Z13516" t="s">
        <v>31</v>
      </c>
    </row>
    <row r="13517" spans="1:26" x14ac:dyDescent="0.3">
      <c r="A13517" t="s">
        <v>16696</v>
      </c>
      <c r="B13517" t="s">
        <v>963</v>
      </c>
      <c r="C13517">
        <v>44226</v>
      </c>
      <c r="D13517" t="str">
        <f>+VLOOKUP(C13517,Param!K:L,2,FALSE)</f>
        <v>FLOS FRANCE</v>
      </c>
      <c r="E13517" t="s">
        <v>1497</v>
      </c>
      <c r="F13517" t="s">
        <v>16549</v>
      </c>
      <c r="G13517" t="s">
        <v>29</v>
      </c>
      <c r="H13517">
        <v>6195.18</v>
      </c>
      <c r="I13517">
        <v>6195.18</v>
      </c>
      <c r="J13517">
        <v>0</v>
      </c>
      <c r="K13517">
        <v>6195.18</v>
      </c>
      <c r="L13517">
        <v>0</v>
      </c>
      <c r="M13517" t="str">
        <f>IF(ISERROR(VLOOKUP(A13517,'[1]Ecart validé'!$A:$A,1,FALSE)),Z13517,"Ecart Validé")</f>
        <v>valid</v>
      </c>
      <c r="R13517" t="s">
        <v>30</v>
      </c>
      <c r="U13517"/>
      <c r="X13517"/>
      <c r="Y13517"/>
      <c r="Z13517" t="s">
        <v>31</v>
      </c>
    </row>
    <row r="13518" spans="1:26" x14ac:dyDescent="0.3">
      <c r="A13518" t="s">
        <v>16697</v>
      </c>
      <c r="B13518" t="s">
        <v>963</v>
      </c>
      <c r="C13518">
        <v>44226</v>
      </c>
      <c r="D13518" t="str">
        <f>+VLOOKUP(C13518,Param!K:L,2,FALSE)</f>
        <v>FLOS FRANCE</v>
      </c>
      <c r="E13518" t="s">
        <v>1502</v>
      </c>
      <c r="F13518" t="s">
        <v>16549</v>
      </c>
      <c r="G13518" t="s">
        <v>29</v>
      </c>
      <c r="H13518">
        <v>49.41</v>
      </c>
      <c r="I13518">
        <v>49.41</v>
      </c>
      <c r="J13518">
        <v>0</v>
      </c>
      <c r="K13518">
        <v>49.41</v>
      </c>
      <c r="L13518">
        <v>0</v>
      </c>
      <c r="M13518" t="str">
        <f>IF(ISERROR(VLOOKUP(A13518,'[1]Ecart validé'!$A:$A,1,FALSE)),Z13518,"Ecart Validé")</f>
        <v>valid</v>
      </c>
      <c r="R13518" t="s">
        <v>30</v>
      </c>
      <c r="U13518"/>
      <c r="X13518"/>
      <c r="Y13518"/>
      <c r="Z13518" t="s">
        <v>31</v>
      </c>
    </row>
    <row r="13519" spans="1:26" x14ac:dyDescent="0.3">
      <c r="A13519" t="s">
        <v>16698</v>
      </c>
      <c r="B13519" t="s">
        <v>963</v>
      </c>
      <c r="C13519">
        <v>44234</v>
      </c>
      <c r="D13519" t="str">
        <f>+VLOOKUP(C13519,Param!K:L,2,FALSE)</f>
        <v>ROCHES AGENCEMENT SARL</v>
      </c>
      <c r="E13519">
        <v>690012</v>
      </c>
      <c r="F13519" t="s">
        <v>16549</v>
      </c>
      <c r="G13519" t="s">
        <v>29</v>
      </c>
      <c r="H13519">
        <v>4012.23</v>
      </c>
      <c r="I13519">
        <v>4012.2248</v>
      </c>
      <c r="J13519">
        <v>5.2000000000589301E-3</v>
      </c>
      <c r="K13519">
        <v>4012.23</v>
      </c>
      <c r="L13519">
        <v>0</v>
      </c>
      <c r="M13519" t="str">
        <f>IF(ISERROR(VLOOKUP(A13519,'[1]Ecart validé'!$A:$A,1,FALSE)),Z13519,"Ecart Validé")</f>
        <v>valid</v>
      </c>
      <c r="R13519" t="s">
        <v>30</v>
      </c>
      <c r="U13519"/>
      <c r="X13519"/>
      <c r="Y13519"/>
      <c r="Z13519" t="s">
        <v>31</v>
      </c>
    </row>
    <row r="13520" spans="1:26" x14ac:dyDescent="0.3">
      <c r="A13520" t="s">
        <v>16699</v>
      </c>
      <c r="B13520" t="s">
        <v>963</v>
      </c>
      <c r="C13520">
        <v>44252</v>
      </c>
      <c r="D13520" t="str">
        <f>+VLOOKUP(C13520,Param!K:L,2,FALSE)</f>
        <v>BARTECH</v>
      </c>
      <c r="E13520">
        <v>670004</v>
      </c>
      <c r="F13520" t="s">
        <v>16549</v>
      </c>
      <c r="G13520" t="s">
        <v>29</v>
      </c>
      <c r="H13520">
        <v>269.89999999999998</v>
      </c>
      <c r="I13520">
        <v>269.90839999999997</v>
      </c>
      <c r="J13520">
        <v>-8.3999999999946305E-3</v>
      </c>
      <c r="K13520">
        <v>269.89999999999998</v>
      </c>
      <c r="L13520">
        <v>0</v>
      </c>
      <c r="M13520" t="str">
        <f>IF(ISERROR(VLOOKUP(A13520,'[1]Ecart validé'!$A:$A,1,FALSE)),Z13520,"Ecart Validé")</f>
        <v>valid</v>
      </c>
      <c r="R13520" t="s">
        <v>30</v>
      </c>
      <c r="U13520"/>
      <c r="X13520"/>
      <c r="Y13520"/>
      <c r="Z13520" t="s">
        <v>31</v>
      </c>
    </row>
    <row r="13521" spans="1:26" x14ac:dyDescent="0.3">
      <c r="A13521" t="s">
        <v>16700</v>
      </c>
      <c r="B13521" t="s">
        <v>963</v>
      </c>
      <c r="C13521">
        <v>45351</v>
      </c>
      <c r="D13521" t="str">
        <f>+VLOOKUP(C13521,Param!K:L,2,FALSE)</f>
        <v>ACIAL</v>
      </c>
      <c r="E13521" t="s">
        <v>1519</v>
      </c>
      <c r="F13521" t="s">
        <v>16549</v>
      </c>
      <c r="G13521" t="s">
        <v>29</v>
      </c>
      <c r="H13521">
        <v>302.57</v>
      </c>
      <c r="I13521">
        <v>302.5668</v>
      </c>
      <c r="J13521">
        <v>3.19999999999254E-3</v>
      </c>
      <c r="K13521">
        <v>302.57</v>
      </c>
      <c r="L13521">
        <v>0</v>
      </c>
      <c r="M13521" t="str">
        <f>IF(ISERROR(VLOOKUP(A13521,'[1]Ecart validé'!$A:$A,1,FALSE)),Z13521,"Ecart Validé")</f>
        <v>valid</v>
      </c>
      <c r="R13521" t="s">
        <v>30</v>
      </c>
      <c r="U13521"/>
      <c r="X13521"/>
      <c r="Y13521"/>
      <c r="Z13521" t="s">
        <v>31</v>
      </c>
    </row>
    <row r="13522" spans="1:26" x14ac:dyDescent="0.3">
      <c r="A13522" t="s">
        <v>16701</v>
      </c>
      <c r="B13522" t="s">
        <v>963</v>
      </c>
      <c r="C13522">
        <v>45489</v>
      </c>
      <c r="D13522" t="str">
        <f>+VLOOKUP(C13522,Param!K:L,2,FALSE)</f>
        <v>MADE IN DESIGN</v>
      </c>
      <c r="E13522" t="s">
        <v>1526</v>
      </c>
      <c r="F13522" t="s">
        <v>16549</v>
      </c>
      <c r="G13522" t="s">
        <v>29</v>
      </c>
      <c r="H13522">
        <v>18211.8</v>
      </c>
      <c r="I13522">
        <v>18211.803</v>
      </c>
      <c r="J13522">
        <v>-3.00000000061118E-3</v>
      </c>
      <c r="K13522">
        <v>18211.8</v>
      </c>
      <c r="L13522">
        <v>0</v>
      </c>
      <c r="M13522" t="str">
        <f>IF(ISERROR(VLOOKUP(A13522,'[1]Ecart validé'!$A:$A,1,FALSE)),Z13522,"Ecart Validé")</f>
        <v>valid</v>
      </c>
      <c r="R13522" t="s">
        <v>30</v>
      </c>
      <c r="U13522"/>
      <c r="X13522"/>
      <c r="Y13522"/>
      <c r="Z13522" t="s">
        <v>31</v>
      </c>
    </row>
    <row r="13523" spans="1:26" x14ac:dyDescent="0.3">
      <c r="A13523" t="s">
        <v>16702</v>
      </c>
      <c r="B13523" t="s">
        <v>963</v>
      </c>
      <c r="C13523">
        <v>46063</v>
      </c>
      <c r="D13523" t="str">
        <f>+VLOOKUP(C13523,Param!K:L,2,FALSE)</f>
        <v>COLLINET</v>
      </c>
      <c r="E13523" t="s">
        <v>1534</v>
      </c>
      <c r="F13523" t="s">
        <v>16549</v>
      </c>
      <c r="G13523" t="s">
        <v>29</v>
      </c>
      <c r="H13523">
        <v>3052.27</v>
      </c>
      <c r="I13523">
        <v>3052.26</v>
      </c>
      <c r="J13523">
        <v>9.9999999997635296E-3</v>
      </c>
      <c r="K13523">
        <v>3052.27</v>
      </c>
      <c r="L13523">
        <v>0</v>
      </c>
      <c r="M13523" t="str">
        <f>IF(ISERROR(VLOOKUP(A13523,'[1]Ecart validé'!$A:$A,1,FALSE)),Z13523,"Ecart Validé")</f>
        <v>valid</v>
      </c>
      <c r="R13523" t="s">
        <v>30</v>
      </c>
      <c r="U13523"/>
      <c r="X13523"/>
      <c r="Y13523"/>
      <c r="Z13523" t="s">
        <v>31</v>
      </c>
    </row>
    <row r="13524" spans="1:26" x14ac:dyDescent="0.3">
      <c r="A13524" t="s">
        <v>16703</v>
      </c>
      <c r="B13524" t="s">
        <v>963</v>
      </c>
      <c r="C13524">
        <v>46272</v>
      </c>
      <c r="D13524" t="str">
        <f>+VLOOKUP(C13524,Param!K:L,2,FALSE)</f>
        <v>LA REDOUTE</v>
      </c>
      <c r="E13524" t="s">
        <v>1539</v>
      </c>
      <c r="F13524" t="s">
        <v>16549</v>
      </c>
      <c r="G13524" t="s">
        <v>29</v>
      </c>
      <c r="H13524">
        <v>4386.54</v>
      </c>
      <c r="I13524">
        <v>4386.5406000000003</v>
      </c>
      <c r="J13524">
        <v>-6.0000000030413503E-4</v>
      </c>
      <c r="K13524">
        <v>4386.54</v>
      </c>
      <c r="L13524">
        <v>0</v>
      </c>
      <c r="M13524" t="str">
        <f>IF(ISERROR(VLOOKUP(A13524,'[1]Ecart validé'!$A:$A,1,FALSE)),Z13524,"Ecart Validé")</f>
        <v>valid</v>
      </c>
      <c r="R13524" t="s">
        <v>30</v>
      </c>
      <c r="U13524"/>
      <c r="X13524"/>
      <c r="Y13524"/>
      <c r="Z13524" t="s">
        <v>31</v>
      </c>
    </row>
    <row r="13525" spans="1:26" x14ac:dyDescent="0.3">
      <c r="A13525" t="s">
        <v>16704</v>
      </c>
      <c r="B13525" t="s">
        <v>963</v>
      </c>
      <c r="C13525">
        <v>48356</v>
      </c>
      <c r="D13525" t="str">
        <f>+VLOOKUP(C13525,Param!K:L,2,FALSE)</f>
        <v>DILECTRO</v>
      </c>
      <c r="E13525" t="s">
        <v>1562</v>
      </c>
      <c r="F13525" t="s">
        <v>16549</v>
      </c>
      <c r="G13525" t="s">
        <v>29</v>
      </c>
      <c r="H13525">
        <v>240.07</v>
      </c>
      <c r="I13525">
        <v>240.06960000000001</v>
      </c>
      <c r="J13525">
        <v>3.9999999998485599E-4</v>
      </c>
      <c r="K13525">
        <v>240.07</v>
      </c>
      <c r="L13525">
        <v>0</v>
      </c>
      <c r="M13525" t="str">
        <f>IF(ISERROR(VLOOKUP(A13525,'[1]Ecart validé'!$A:$A,1,FALSE)),Z13525,"Ecart Validé")</f>
        <v>valid</v>
      </c>
      <c r="R13525" t="s">
        <v>30</v>
      </c>
      <c r="U13525"/>
      <c r="X13525"/>
      <c r="Y13525"/>
      <c r="Z13525" t="s">
        <v>31</v>
      </c>
    </row>
    <row r="13526" spans="1:26" x14ac:dyDescent="0.3">
      <c r="A13526" t="s">
        <v>16705</v>
      </c>
      <c r="B13526" t="s">
        <v>963</v>
      </c>
      <c r="C13526">
        <v>52671</v>
      </c>
      <c r="D13526" t="str">
        <f>+VLOOKUP(C13526,Param!K:L,2,FALSE)</f>
        <v>GO IN GMBH</v>
      </c>
      <c r="E13526" t="s">
        <v>1574</v>
      </c>
      <c r="F13526" t="s">
        <v>16549</v>
      </c>
      <c r="G13526" t="s">
        <v>29</v>
      </c>
      <c r="H13526">
        <v>253.12</v>
      </c>
      <c r="I13526">
        <v>253.1232</v>
      </c>
      <c r="J13526">
        <v>-3.19999999999254E-3</v>
      </c>
      <c r="K13526">
        <v>253.12</v>
      </c>
      <c r="L13526">
        <v>0</v>
      </c>
      <c r="M13526" t="str">
        <f>IF(ISERROR(VLOOKUP(A13526,'[1]Ecart validé'!$A:$A,1,FALSE)),Z13526,"Ecart Validé")</f>
        <v>valid</v>
      </c>
      <c r="R13526" t="s">
        <v>30</v>
      </c>
      <c r="U13526"/>
      <c r="X13526"/>
      <c r="Y13526"/>
      <c r="Z13526" t="s">
        <v>31</v>
      </c>
    </row>
    <row r="13527" spans="1:26" x14ac:dyDescent="0.3">
      <c r="A13527" t="s">
        <v>16706</v>
      </c>
      <c r="B13527" t="s">
        <v>963</v>
      </c>
      <c r="C13527">
        <v>52671</v>
      </c>
      <c r="D13527" t="str">
        <f>+VLOOKUP(C13527,Param!K:L,2,FALSE)</f>
        <v>GO IN GMBH</v>
      </c>
      <c r="E13527" t="s">
        <v>1579</v>
      </c>
      <c r="F13527" t="s">
        <v>16549</v>
      </c>
      <c r="G13527" t="s">
        <v>29</v>
      </c>
      <c r="H13527">
        <v>335.34</v>
      </c>
      <c r="I13527">
        <v>335.33600000000001</v>
      </c>
      <c r="J13527">
        <v>3.9999999999622499E-3</v>
      </c>
      <c r="K13527">
        <v>335.34</v>
      </c>
      <c r="L13527">
        <v>0</v>
      </c>
      <c r="M13527" t="str">
        <f>IF(ISERROR(VLOOKUP(A13527,'[1]Ecart validé'!$A:$A,1,FALSE)),Z13527,"Ecart Validé")</f>
        <v>valid</v>
      </c>
      <c r="R13527" t="s">
        <v>30</v>
      </c>
      <c r="U13527"/>
      <c r="X13527"/>
      <c r="Y13527"/>
      <c r="Z13527" t="s">
        <v>31</v>
      </c>
    </row>
    <row r="13528" spans="1:26" x14ac:dyDescent="0.3">
      <c r="A13528" t="s">
        <v>16707</v>
      </c>
      <c r="B13528" t="s">
        <v>963</v>
      </c>
      <c r="C13528">
        <v>52671</v>
      </c>
      <c r="D13528" t="str">
        <f>+VLOOKUP(C13528,Param!K:L,2,FALSE)</f>
        <v>GO IN GMBH</v>
      </c>
      <c r="E13528" t="s">
        <v>9405</v>
      </c>
      <c r="F13528" t="s">
        <v>16549</v>
      </c>
      <c r="G13528" t="s">
        <v>29</v>
      </c>
      <c r="H13528">
        <v>103.53</v>
      </c>
      <c r="I13528">
        <v>103.53</v>
      </c>
      <c r="J13528">
        <v>0</v>
      </c>
      <c r="K13528">
        <v>103.53</v>
      </c>
      <c r="L13528">
        <v>0</v>
      </c>
      <c r="M13528" t="str">
        <f>IF(ISERROR(VLOOKUP(A13528,'[1]Ecart validé'!$A:$A,1,FALSE)),Z13528,"Ecart Validé")</f>
        <v>valid</v>
      </c>
      <c r="R13528" t="s">
        <v>30</v>
      </c>
      <c r="U13528"/>
      <c r="X13528"/>
      <c r="Y13528"/>
      <c r="Z13528" t="s">
        <v>31</v>
      </c>
    </row>
    <row r="13529" spans="1:26" x14ac:dyDescent="0.3">
      <c r="A13529" t="s">
        <v>16708</v>
      </c>
      <c r="B13529" t="s">
        <v>963</v>
      </c>
      <c r="C13529">
        <v>54285</v>
      </c>
      <c r="D13529" t="str">
        <f>+VLOOKUP(C13529,Param!K:L,2,FALSE)</f>
        <v>BALSAN</v>
      </c>
      <c r="E13529" t="s">
        <v>1588</v>
      </c>
      <c r="F13529" t="s">
        <v>16549</v>
      </c>
      <c r="G13529" t="s">
        <v>29</v>
      </c>
      <c r="H13529">
        <v>13835.87</v>
      </c>
      <c r="I13529">
        <v>13835.8698</v>
      </c>
      <c r="J13529">
        <v>2.00000000404543E-4</v>
      </c>
      <c r="K13529">
        <v>13835.87</v>
      </c>
      <c r="L13529">
        <v>0</v>
      </c>
      <c r="M13529" t="str">
        <f>IF(ISERROR(VLOOKUP(A13529,'[1]Ecart validé'!$A:$A,1,FALSE)),Z13529,"Ecart Validé")</f>
        <v>valid</v>
      </c>
      <c r="R13529" t="s">
        <v>30</v>
      </c>
      <c r="U13529"/>
      <c r="X13529"/>
      <c r="Y13529"/>
      <c r="Z13529" t="s">
        <v>31</v>
      </c>
    </row>
    <row r="13530" spans="1:26" x14ac:dyDescent="0.3">
      <c r="A13530" t="s">
        <v>16709</v>
      </c>
      <c r="B13530" t="s">
        <v>963</v>
      </c>
      <c r="C13530">
        <v>54422</v>
      </c>
      <c r="D13530" t="str">
        <f>+VLOOKUP(C13530,Param!K:L,2,FALSE)</f>
        <v>PIERRE PRADEL PARIS</v>
      </c>
      <c r="E13530" t="s">
        <v>1595</v>
      </c>
      <c r="F13530" t="s">
        <v>16549</v>
      </c>
      <c r="G13530" t="s">
        <v>29</v>
      </c>
      <c r="H13530">
        <v>130.08000000000001</v>
      </c>
      <c r="I13530">
        <v>130.08000000000001</v>
      </c>
      <c r="J13530">
        <v>0</v>
      </c>
      <c r="K13530">
        <v>130.08000000000001</v>
      </c>
      <c r="L13530">
        <v>0</v>
      </c>
      <c r="M13530" t="str">
        <f>IF(ISERROR(VLOOKUP(A13530,'[1]Ecart validé'!$A:$A,1,FALSE)),Z13530,"Ecart Validé")</f>
        <v>valid</v>
      </c>
      <c r="R13530" t="s">
        <v>30</v>
      </c>
      <c r="U13530"/>
      <c r="X13530"/>
      <c r="Y13530"/>
      <c r="Z13530" t="s">
        <v>31</v>
      </c>
    </row>
    <row r="13531" spans="1:26" x14ac:dyDescent="0.3">
      <c r="A13531" t="s">
        <v>16710</v>
      </c>
      <c r="B13531" t="s">
        <v>963</v>
      </c>
      <c r="C13531">
        <v>54422</v>
      </c>
      <c r="D13531" t="str">
        <f>+VLOOKUP(C13531,Param!K:L,2,FALSE)</f>
        <v>PIERRE PRADEL PARIS</v>
      </c>
      <c r="E13531" t="s">
        <v>1600</v>
      </c>
      <c r="F13531" t="s">
        <v>16549</v>
      </c>
      <c r="G13531" t="s">
        <v>29</v>
      </c>
      <c r="H13531">
        <v>1005.48</v>
      </c>
      <c r="I13531">
        <v>1005.48</v>
      </c>
      <c r="J13531">
        <v>0</v>
      </c>
      <c r="K13531">
        <v>1005.48</v>
      </c>
      <c r="L13531">
        <v>0</v>
      </c>
      <c r="M13531" t="str">
        <f>IF(ISERROR(VLOOKUP(A13531,'[1]Ecart validé'!$A:$A,1,FALSE)),Z13531,"Ecart Validé")</f>
        <v>valid</v>
      </c>
      <c r="R13531" t="s">
        <v>30</v>
      </c>
      <c r="U13531"/>
      <c r="X13531"/>
      <c r="Y13531"/>
      <c r="Z13531" t="s">
        <v>31</v>
      </c>
    </row>
    <row r="13532" spans="1:26" x14ac:dyDescent="0.3">
      <c r="A13532" t="s">
        <v>16711</v>
      </c>
      <c r="B13532" t="s">
        <v>963</v>
      </c>
      <c r="C13532">
        <v>54707</v>
      </c>
      <c r="D13532" t="str">
        <f>+VLOOKUP(C13532,Param!K:L,2,FALSE)</f>
        <v>KARTELL</v>
      </c>
      <c r="E13532" t="s">
        <v>1611</v>
      </c>
      <c r="F13532" t="s">
        <v>16549</v>
      </c>
      <c r="G13532" t="s">
        <v>29</v>
      </c>
      <c r="H13532">
        <v>435.02</v>
      </c>
      <c r="I13532">
        <v>435.01799999999997</v>
      </c>
      <c r="J13532">
        <v>2.0000000000095402E-3</v>
      </c>
      <c r="K13532">
        <v>435.02</v>
      </c>
      <c r="L13532">
        <v>0</v>
      </c>
      <c r="M13532" t="str">
        <f>IF(ISERROR(VLOOKUP(A13532,'[1]Ecart validé'!$A:$A,1,FALSE)),Z13532,"Ecart Validé")</f>
        <v>valid</v>
      </c>
      <c r="R13532" t="s">
        <v>30</v>
      </c>
      <c r="U13532"/>
      <c r="X13532"/>
      <c r="Y13532"/>
      <c r="Z13532" t="s">
        <v>31</v>
      </c>
    </row>
    <row r="13533" spans="1:26" x14ac:dyDescent="0.3">
      <c r="A13533" t="s">
        <v>16712</v>
      </c>
      <c r="B13533" t="s">
        <v>963</v>
      </c>
      <c r="C13533">
        <v>55298</v>
      </c>
      <c r="D13533" t="str">
        <f>+VLOOKUP(C13533,Param!K:L,2,FALSE)</f>
        <v>SILTEC</v>
      </c>
      <c r="E13533" t="s">
        <v>1616</v>
      </c>
      <c r="F13533" t="s">
        <v>16549</v>
      </c>
      <c r="G13533" t="s">
        <v>29</v>
      </c>
      <c r="H13533">
        <v>3246.62</v>
      </c>
      <c r="I13533">
        <v>3246.6239999999998</v>
      </c>
      <c r="J13533">
        <v>-3.9999999999054099E-3</v>
      </c>
      <c r="K13533">
        <v>3246.62</v>
      </c>
      <c r="L13533">
        <v>0</v>
      </c>
      <c r="M13533" t="str">
        <f>IF(ISERROR(VLOOKUP(A13533,'[1]Ecart validé'!$A:$A,1,FALSE)),Z13533,"Ecart Validé")</f>
        <v>valid</v>
      </c>
      <c r="R13533" t="s">
        <v>30</v>
      </c>
      <c r="U13533"/>
      <c r="X13533"/>
      <c r="Y13533"/>
      <c r="Z13533" t="s">
        <v>31</v>
      </c>
    </row>
    <row r="13534" spans="1:26" x14ac:dyDescent="0.3">
      <c r="A13534" t="s">
        <v>16713</v>
      </c>
      <c r="B13534" t="s">
        <v>963</v>
      </c>
      <c r="C13534">
        <v>56507</v>
      </c>
      <c r="D13534" t="str">
        <f>+VLOOKUP(C13534,Param!K:L,2,FALSE)</f>
        <v>SILENT GLISS</v>
      </c>
      <c r="E13534">
        <v>2445042</v>
      </c>
      <c r="F13534" t="s">
        <v>16549</v>
      </c>
      <c r="G13534" t="s">
        <v>29</v>
      </c>
      <c r="H13534">
        <v>313.12</v>
      </c>
      <c r="I13534">
        <v>313.12</v>
      </c>
      <c r="J13534">
        <v>0</v>
      </c>
      <c r="K13534">
        <v>313.12</v>
      </c>
      <c r="L13534">
        <v>0</v>
      </c>
      <c r="M13534" t="str">
        <f>IF(ISERROR(VLOOKUP(A13534,'[1]Ecart validé'!$A:$A,1,FALSE)),Z13534,"Ecart Validé")</f>
        <v>valid</v>
      </c>
      <c r="R13534" t="s">
        <v>30</v>
      </c>
      <c r="U13534"/>
      <c r="X13534"/>
      <c r="Y13534"/>
      <c r="Z13534" t="s">
        <v>31</v>
      </c>
    </row>
    <row r="13535" spans="1:26" x14ac:dyDescent="0.3">
      <c r="A13535" t="s">
        <v>16714</v>
      </c>
      <c r="B13535" t="s">
        <v>963</v>
      </c>
      <c r="C13535">
        <v>57405</v>
      </c>
      <c r="D13535" t="str">
        <f>+VLOOKUP(C13535,Param!K:L,2,FALSE)</f>
        <v>SOLDIS</v>
      </c>
      <c r="E13535" t="s">
        <v>1643</v>
      </c>
      <c r="F13535" t="s">
        <v>16549</v>
      </c>
      <c r="G13535" t="s">
        <v>29</v>
      </c>
      <c r="H13535">
        <v>429.96</v>
      </c>
      <c r="I13535">
        <v>429.95639999999997</v>
      </c>
      <c r="J13535">
        <v>3.6000000000058199E-3</v>
      </c>
      <c r="K13535">
        <v>429.96</v>
      </c>
      <c r="L13535">
        <v>0</v>
      </c>
      <c r="M13535" t="str">
        <f>IF(ISERROR(VLOOKUP(A13535,'[1]Ecart validé'!$A:$A,1,FALSE)),Z13535,"Ecart Validé")</f>
        <v>valid</v>
      </c>
      <c r="R13535" t="s">
        <v>30</v>
      </c>
      <c r="U13535"/>
      <c r="X13535"/>
      <c r="Y13535"/>
      <c r="Z13535" t="s">
        <v>31</v>
      </c>
    </row>
    <row r="13536" spans="1:26" x14ac:dyDescent="0.3">
      <c r="A13536" t="s">
        <v>16715</v>
      </c>
      <c r="B13536" t="s">
        <v>963</v>
      </c>
      <c r="C13536">
        <v>57700</v>
      </c>
      <c r="D13536" t="str">
        <f>+VLOOKUP(C13536,Param!K:L,2,FALSE)</f>
        <v>APIR SRL</v>
      </c>
      <c r="E13536" t="s">
        <v>1648</v>
      </c>
      <c r="F13536" t="s">
        <v>16549</v>
      </c>
      <c r="G13536" t="s">
        <v>29</v>
      </c>
      <c r="H13536">
        <v>1808.06</v>
      </c>
      <c r="I13536">
        <v>1808.0550000000001</v>
      </c>
      <c r="J13536">
        <v>4.9999999998817596E-3</v>
      </c>
      <c r="K13536">
        <v>1808.06</v>
      </c>
      <c r="L13536">
        <v>0</v>
      </c>
      <c r="M13536" t="str">
        <f>IF(ISERROR(VLOOKUP(A13536,'[1]Ecart validé'!$A:$A,1,FALSE)),Z13536,"Ecart Validé")</f>
        <v>valid</v>
      </c>
      <c r="R13536" t="s">
        <v>30</v>
      </c>
      <c r="U13536"/>
      <c r="X13536"/>
      <c r="Y13536"/>
      <c r="Z13536" t="s">
        <v>31</v>
      </c>
    </row>
    <row r="13537" spans="1:26" x14ac:dyDescent="0.3">
      <c r="A13537" t="s">
        <v>16716</v>
      </c>
      <c r="B13537" t="s">
        <v>963</v>
      </c>
      <c r="C13537">
        <v>57777</v>
      </c>
      <c r="D13537" t="str">
        <f>+VLOOKUP(C13537,Param!K:L,2,FALSE)</f>
        <v>INTERFACE EUROPE</v>
      </c>
      <c r="E13537" t="s">
        <v>1655</v>
      </c>
      <c r="F13537" t="s">
        <v>16549</v>
      </c>
      <c r="G13537" t="s">
        <v>29</v>
      </c>
      <c r="H13537">
        <v>4385.2299999999996</v>
      </c>
      <c r="I13537">
        <v>4385.2331999999997</v>
      </c>
      <c r="J13537">
        <v>-3.2000000001062199E-3</v>
      </c>
      <c r="K13537">
        <v>4385.2299999999996</v>
      </c>
      <c r="L13537">
        <v>0</v>
      </c>
      <c r="M13537" t="str">
        <f>IF(ISERROR(VLOOKUP(A13537,'[1]Ecart validé'!$A:$A,1,FALSE)),Z13537,"Ecart Validé")</f>
        <v>valid</v>
      </c>
      <c r="R13537" t="s">
        <v>30</v>
      </c>
      <c r="U13537"/>
      <c r="X13537"/>
      <c r="Y13537"/>
      <c r="Z13537" t="s">
        <v>31</v>
      </c>
    </row>
    <row r="13538" spans="1:26" x14ac:dyDescent="0.3">
      <c r="A13538" t="s">
        <v>16717</v>
      </c>
      <c r="B13538" t="s">
        <v>963</v>
      </c>
      <c r="C13538">
        <v>58871</v>
      </c>
      <c r="D13538" t="str">
        <f>+VLOOKUP(C13538,Param!K:L,2,FALSE)</f>
        <v>FERMOB SA</v>
      </c>
      <c r="E13538" t="s">
        <v>1691</v>
      </c>
      <c r="F13538" t="s">
        <v>16549</v>
      </c>
      <c r="G13538" t="s">
        <v>29</v>
      </c>
      <c r="H13538">
        <v>11160.51</v>
      </c>
      <c r="I13538">
        <v>11160.505800000001</v>
      </c>
      <c r="J13538">
        <v>4.1999999994004602E-3</v>
      </c>
      <c r="K13538">
        <v>11160.51</v>
      </c>
      <c r="L13538">
        <v>0</v>
      </c>
      <c r="M13538" t="str">
        <f>IF(ISERROR(VLOOKUP(A13538,'[1]Ecart validé'!$A:$A,1,FALSE)),Z13538,"Ecart Validé")</f>
        <v>valid</v>
      </c>
      <c r="R13538" t="s">
        <v>30</v>
      </c>
      <c r="U13538"/>
      <c r="X13538"/>
      <c r="Y13538"/>
      <c r="Z13538" t="s">
        <v>31</v>
      </c>
    </row>
    <row r="13539" spans="1:26" x14ac:dyDescent="0.3">
      <c r="A13539" t="s">
        <v>16718</v>
      </c>
      <c r="B13539" t="s">
        <v>963</v>
      </c>
      <c r="C13539">
        <v>65498</v>
      </c>
      <c r="D13539" t="str">
        <f>+VLOOKUP(C13539,Param!K:L,2,FALSE)</f>
        <v>SOFAMS SA</v>
      </c>
      <c r="E13539" t="s">
        <v>1704</v>
      </c>
      <c r="F13539" t="s">
        <v>16549</v>
      </c>
      <c r="G13539" t="s">
        <v>29</v>
      </c>
      <c r="H13539">
        <v>452.08</v>
      </c>
      <c r="I13539">
        <v>452.08</v>
      </c>
      <c r="J13539">
        <v>0</v>
      </c>
      <c r="K13539">
        <v>452.08</v>
      </c>
      <c r="L13539">
        <v>0</v>
      </c>
      <c r="M13539" t="str">
        <f>IF(ISERROR(VLOOKUP(A13539,'[1]Ecart validé'!$A:$A,1,FALSE)),Z13539,"Ecart Validé")</f>
        <v>valid</v>
      </c>
      <c r="R13539" t="s">
        <v>30</v>
      </c>
      <c r="U13539"/>
      <c r="X13539"/>
      <c r="Y13539"/>
      <c r="Z13539" t="s">
        <v>31</v>
      </c>
    </row>
    <row r="13540" spans="1:26" x14ac:dyDescent="0.3">
      <c r="A13540" t="s">
        <v>16719</v>
      </c>
      <c r="B13540" t="s">
        <v>963</v>
      </c>
      <c r="C13540">
        <v>65890</v>
      </c>
      <c r="D13540" t="str">
        <f>+VLOOKUP(C13540,Param!K:L,2,FALSE)</f>
        <v>KVADRAT SA</v>
      </c>
      <c r="E13540">
        <v>830002</v>
      </c>
      <c r="F13540" t="s">
        <v>16549</v>
      </c>
      <c r="G13540" t="s">
        <v>29</v>
      </c>
      <c r="H13540">
        <v>280.8</v>
      </c>
      <c r="I13540">
        <v>280.8</v>
      </c>
      <c r="J13540">
        <v>0</v>
      </c>
      <c r="K13540">
        <v>280.8</v>
      </c>
      <c r="L13540">
        <v>0</v>
      </c>
      <c r="M13540" t="str">
        <f>IF(ISERROR(VLOOKUP(A13540,'[1]Ecart validé'!$A:$A,1,FALSE)),Z13540,"Ecart Validé")</f>
        <v>valid</v>
      </c>
      <c r="R13540" t="s">
        <v>30</v>
      </c>
      <c r="U13540"/>
      <c r="X13540"/>
      <c r="Y13540"/>
      <c r="Z13540" t="s">
        <v>31</v>
      </c>
    </row>
    <row r="13541" spans="1:26" x14ac:dyDescent="0.3">
      <c r="A13541" t="s">
        <v>16720</v>
      </c>
      <c r="B13541" t="s">
        <v>963</v>
      </c>
      <c r="C13541">
        <v>66444</v>
      </c>
      <c r="D13541" t="str">
        <f>+VLOOKUP(C13541,Param!K:L,2,FALSE)</f>
        <v>FOSCARINI SPA</v>
      </c>
      <c r="E13541" t="s">
        <v>1716</v>
      </c>
      <c r="F13541" t="s">
        <v>16549</v>
      </c>
      <c r="G13541" t="s">
        <v>29</v>
      </c>
      <c r="H13541">
        <v>640.09</v>
      </c>
      <c r="I13541">
        <v>640.08720000000005</v>
      </c>
      <c r="J13541">
        <v>2.7999999999792601E-3</v>
      </c>
      <c r="K13541">
        <v>640.09</v>
      </c>
      <c r="L13541">
        <v>0</v>
      </c>
      <c r="M13541" t="str">
        <f>IF(ISERROR(VLOOKUP(A13541,'[1]Ecart validé'!$A:$A,1,FALSE)),Z13541,"Ecart Validé")</f>
        <v>valid</v>
      </c>
      <c r="R13541" t="s">
        <v>30</v>
      </c>
      <c r="U13541"/>
      <c r="X13541"/>
      <c r="Y13541"/>
      <c r="Z13541" t="s">
        <v>31</v>
      </c>
    </row>
    <row r="13542" spans="1:26" x14ac:dyDescent="0.3">
      <c r="A13542" t="s">
        <v>16721</v>
      </c>
      <c r="B13542" t="s">
        <v>963</v>
      </c>
      <c r="C13542">
        <v>68973</v>
      </c>
      <c r="D13542" t="str">
        <f>+VLOOKUP(C13542,Param!K:L,2,FALSE)</f>
        <v>SGGSNE (SAINT-GOBAIN GLASS SOLUTIONS NORD EST)</v>
      </c>
      <c r="E13542" t="s">
        <v>1719</v>
      </c>
      <c r="F13542" t="s">
        <v>16549</v>
      </c>
      <c r="G13542" t="s">
        <v>29</v>
      </c>
      <c r="H13542">
        <v>3244.03</v>
      </c>
      <c r="I13542">
        <v>3244.0304000000001</v>
      </c>
      <c r="J13542">
        <v>-3.9999999989959103E-4</v>
      </c>
      <c r="K13542">
        <v>3244.03</v>
      </c>
      <c r="L13542">
        <v>0</v>
      </c>
      <c r="M13542" t="str">
        <f>IF(ISERROR(VLOOKUP(A13542,'[1]Ecart validé'!$A:$A,1,FALSE)),Z13542,"Ecart Validé")</f>
        <v>valid</v>
      </c>
      <c r="R13542" t="s">
        <v>30</v>
      </c>
      <c r="U13542"/>
      <c r="X13542"/>
      <c r="Y13542"/>
      <c r="Z13542" t="s">
        <v>31</v>
      </c>
    </row>
    <row r="13543" spans="1:26" x14ac:dyDescent="0.3">
      <c r="A13543" t="s">
        <v>16722</v>
      </c>
      <c r="B13543" t="s">
        <v>963</v>
      </c>
      <c r="C13543">
        <v>71796</v>
      </c>
      <c r="D13543" t="str">
        <f>+VLOOKUP(C13543,Param!K:L,2,FALSE)</f>
        <v>SAFRAN SAS</v>
      </c>
      <c r="E13543" t="s">
        <v>1743</v>
      </c>
      <c r="F13543" t="s">
        <v>16549</v>
      </c>
      <c r="G13543" t="s">
        <v>29</v>
      </c>
      <c r="H13543">
        <v>165.1</v>
      </c>
      <c r="I13543">
        <v>165.1</v>
      </c>
      <c r="J13543">
        <v>0</v>
      </c>
      <c r="K13543">
        <v>165.1</v>
      </c>
      <c r="L13543">
        <v>0</v>
      </c>
      <c r="M13543" t="str">
        <f>IF(ISERROR(VLOOKUP(A13543,'[1]Ecart validé'!$A:$A,1,FALSE)),Z13543,"Ecart Validé")</f>
        <v>valid</v>
      </c>
      <c r="R13543" t="s">
        <v>30</v>
      </c>
      <c r="U13543"/>
      <c r="X13543"/>
      <c r="Y13543"/>
      <c r="Z13543" t="s">
        <v>31</v>
      </c>
    </row>
    <row r="13544" spans="1:26" x14ac:dyDescent="0.3">
      <c r="A13544" t="s">
        <v>16723</v>
      </c>
      <c r="B13544" t="s">
        <v>963</v>
      </c>
      <c r="C13544">
        <v>77138</v>
      </c>
      <c r="D13544" t="str">
        <f>+VLOOKUP(C13544,Param!K:L,2,FALSE)</f>
        <v>MAGIS S.P.A</v>
      </c>
      <c r="E13544" t="s">
        <v>1761</v>
      </c>
      <c r="F13544" t="s">
        <v>16549</v>
      </c>
      <c r="G13544" t="s">
        <v>29</v>
      </c>
      <c r="H13544">
        <v>879.73</v>
      </c>
      <c r="I13544">
        <v>879.73199999999997</v>
      </c>
      <c r="J13544">
        <v>-1.9999999999527002E-3</v>
      </c>
      <c r="K13544">
        <v>879.73</v>
      </c>
      <c r="L13544">
        <v>0</v>
      </c>
      <c r="M13544" t="str">
        <f>IF(ISERROR(VLOOKUP(A13544,'[1]Ecart validé'!$A:$A,1,FALSE)),Z13544,"Ecart Validé")</f>
        <v>valid</v>
      </c>
      <c r="R13544" t="s">
        <v>30</v>
      </c>
      <c r="U13544"/>
      <c r="X13544"/>
      <c r="Y13544"/>
      <c r="Z13544" t="s">
        <v>31</v>
      </c>
    </row>
    <row r="13545" spans="1:26" x14ac:dyDescent="0.3">
      <c r="A13545" t="s">
        <v>16724</v>
      </c>
      <c r="B13545" t="s">
        <v>963</v>
      </c>
      <c r="C13545">
        <v>77138</v>
      </c>
      <c r="D13545" t="str">
        <f>+VLOOKUP(C13545,Param!K:L,2,FALSE)</f>
        <v>MAGIS S.P.A</v>
      </c>
      <c r="E13545" t="s">
        <v>1766</v>
      </c>
      <c r="F13545" t="s">
        <v>16549</v>
      </c>
      <c r="G13545" t="s">
        <v>29</v>
      </c>
      <c r="H13545">
        <v>258.31</v>
      </c>
      <c r="I13545">
        <v>258.31200000000001</v>
      </c>
      <c r="J13545">
        <v>-2.0000000000095402E-3</v>
      </c>
      <c r="K13545">
        <v>258.31</v>
      </c>
      <c r="L13545">
        <v>0</v>
      </c>
      <c r="M13545" t="str">
        <f>IF(ISERROR(VLOOKUP(A13545,'[1]Ecart validé'!$A:$A,1,FALSE)),Z13545,"Ecart Validé")</f>
        <v>valid</v>
      </c>
      <c r="R13545" t="s">
        <v>30</v>
      </c>
      <c r="U13545"/>
      <c r="X13545"/>
      <c r="Y13545"/>
      <c r="Z13545" t="s">
        <v>31</v>
      </c>
    </row>
    <row r="13546" spans="1:26" x14ac:dyDescent="0.3">
      <c r="A13546" t="s">
        <v>16725</v>
      </c>
      <c r="B13546" t="s">
        <v>963</v>
      </c>
      <c r="C13546">
        <v>79290</v>
      </c>
      <c r="D13546" t="str">
        <f>+VLOOKUP(C13546,Param!K:L,2,FALSE)</f>
        <v>MING FAI INDUSTRIAL CO LTD</v>
      </c>
      <c r="E13546" t="s">
        <v>1777</v>
      </c>
      <c r="F13546" t="s">
        <v>16549</v>
      </c>
      <c r="G13546" t="s">
        <v>29</v>
      </c>
      <c r="H13546">
        <v>11696.83</v>
      </c>
      <c r="I13546">
        <v>11696.826499999999</v>
      </c>
      <c r="J13546">
        <v>3.5000000007130399E-3</v>
      </c>
      <c r="K13546">
        <v>11696.83</v>
      </c>
      <c r="L13546">
        <v>0</v>
      </c>
      <c r="M13546" t="str">
        <f>IF(ISERROR(VLOOKUP(A13546,'[1]Ecart validé'!$A:$A,1,FALSE)),Z13546,"Ecart Validé")</f>
        <v>valid</v>
      </c>
      <c r="R13546" t="s">
        <v>30</v>
      </c>
      <c r="U13546"/>
      <c r="X13546"/>
      <c r="Y13546"/>
      <c r="Z13546" t="s">
        <v>31</v>
      </c>
    </row>
    <row r="13547" spans="1:26" x14ac:dyDescent="0.3">
      <c r="A13547" t="s">
        <v>16726</v>
      </c>
      <c r="B13547" t="s">
        <v>963</v>
      </c>
      <c r="C13547">
        <v>79290</v>
      </c>
      <c r="D13547" t="str">
        <f>+VLOOKUP(C13547,Param!K:L,2,FALSE)</f>
        <v>MING FAI INDUSTRIAL CO LTD</v>
      </c>
      <c r="E13547" t="s">
        <v>1782</v>
      </c>
      <c r="F13547" t="s">
        <v>16549</v>
      </c>
      <c r="G13547" t="s">
        <v>29</v>
      </c>
      <c r="H13547">
        <v>29737.09</v>
      </c>
      <c r="I13547">
        <v>29737.092799999999</v>
      </c>
      <c r="J13547">
        <v>-2.79999999838764E-3</v>
      </c>
      <c r="K13547">
        <v>29737.09</v>
      </c>
      <c r="L13547">
        <v>0</v>
      </c>
      <c r="M13547" t="str">
        <f>IF(ISERROR(VLOOKUP(A13547,'[1]Ecart validé'!$A:$A,1,FALSE)),Z13547,"Ecart Validé")</f>
        <v>valid</v>
      </c>
      <c r="R13547" t="s">
        <v>30</v>
      </c>
      <c r="U13547"/>
      <c r="X13547"/>
      <c r="Y13547"/>
      <c r="Z13547" t="s">
        <v>31</v>
      </c>
    </row>
    <row r="13548" spans="1:26" x14ac:dyDescent="0.3">
      <c r="A13548" t="s">
        <v>16727</v>
      </c>
      <c r="B13548" t="s">
        <v>963</v>
      </c>
      <c r="C13548">
        <v>79290</v>
      </c>
      <c r="D13548" t="str">
        <f>+VLOOKUP(C13548,Param!K:L,2,FALSE)</f>
        <v>MING FAI INDUSTRIAL CO LTD</v>
      </c>
      <c r="E13548" t="s">
        <v>1787</v>
      </c>
      <c r="F13548" t="s">
        <v>16549</v>
      </c>
      <c r="G13548" t="s">
        <v>29</v>
      </c>
      <c r="H13548">
        <v>3850.05</v>
      </c>
      <c r="I13548">
        <v>3850.0511999999999</v>
      </c>
      <c r="J13548">
        <v>-1.1999999996987699E-3</v>
      </c>
      <c r="K13548">
        <v>3850.05</v>
      </c>
      <c r="L13548">
        <v>0</v>
      </c>
      <c r="M13548" t="str">
        <f>IF(ISERROR(VLOOKUP(A13548,'[1]Ecart validé'!$A:$A,1,FALSE)),Z13548,"Ecart Validé")</f>
        <v>valid</v>
      </c>
      <c r="R13548" t="s">
        <v>30</v>
      </c>
      <c r="U13548"/>
      <c r="X13548"/>
      <c r="Y13548"/>
      <c r="Z13548" t="s">
        <v>31</v>
      </c>
    </row>
    <row r="13549" spans="1:26" x14ac:dyDescent="0.3">
      <c r="A13549" t="s">
        <v>16728</v>
      </c>
      <c r="B13549" t="s">
        <v>963</v>
      </c>
      <c r="C13549">
        <v>84612</v>
      </c>
      <c r="D13549" t="str">
        <f>+VLOOKUP(C13549,Param!K:L,2,FALSE)</f>
        <v>LOREFAR SL</v>
      </c>
      <c r="E13549" t="s">
        <v>1831</v>
      </c>
      <c r="F13549" t="s">
        <v>16549</v>
      </c>
      <c r="G13549" t="s">
        <v>29</v>
      </c>
      <c r="H13549">
        <v>4327.79</v>
      </c>
      <c r="I13549">
        <v>4327.7915999999996</v>
      </c>
      <c r="J13549">
        <v>-1.59999999959836E-3</v>
      </c>
      <c r="K13549">
        <v>4327.79</v>
      </c>
      <c r="L13549">
        <v>0</v>
      </c>
      <c r="M13549" t="str">
        <f>IF(ISERROR(VLOOKUP(A13549,'[1]Ecart validé'!$A:$A,1,FALSE)),Z13549,"Ecart Validé")</f>
        <v>valid</v>
      </c>
      <c r="R13549" t="s">
        <v>30</v>
      </c>
      <c r="U13549"/>
      <c r="X13549"/>
      <c r="Y13549"/>
      <c r="Z13549" t="s">
        <v>31</v>
      </c>
    </row>
    <row r="13550" spans="1:26" x14ac:dyDescent="0.3">
      <c r="A13550" t="s">
        <v>16729</v>
      </c>
      <c r="B13550" t="s">
        <v>963</v>
      </c>
      <c r="C13550">
        <v>91878</v>
      </c>
      <c r="D13550" t="str">
        <f>+VLOOKUP(C13550,Param!K:L,2,FALSE)</f>
        <v>SPECTRE</v>
      </c>
      <c r="E13550" t="s">
        <v>1838</v>
      </c>
      <c r="F13550" t="s">
        <v>16549</v>
      </c>
      <c r="G13550" t="s">
        <v>29</v>
      </c>
      <c r="H13550">
        <v>501.68</v>
      </c>
      <c r="I13550">
        <v>501.68</v>
      </c>
      <c r="J13550">
        <v>0</v>
      </c>
      <c r="K13550">
        <v>501.68</v>
      </c>
      <c r="L13550">
        <v>0</v>
      </c>
      <c r="M13550" t="str">
        <f>IF(ISERROR(VLOOKUP(A13550,'[1]Ecart validé'!$A:$A,1,FALSE)),Z13550,"Ecart Validé")</f>
        <v>valid</v>
      </c>
      <c r="R13550" t="s">
        <v>30</v>
      </c>
      <c r="U13550"/>
      <c r="X13550"/>
      <c r="Y13550"/>
      <c r="Z13550" t="s">
        <v>31</v>
      </c>
    </row>
    <row r="13551" spans="1:26" x14ac:dyDescent="0.3">
      <c r="A13551" t="s">
        <v>16730</v>
      </c>
      <c r="B13551" t="s">
        <v>963</v>
      </c>
      <c r="C13551">
        <v>95268</v>
      </c>
      <c r="D13551" t="str">
        <f>+VLOOKUP(C13551,Param!K:L,2,FALSE)</f>
        <v>MUUTO</v>
      </c>
      <c r="E13551" t="s">
        <v>1842</v>
      </c>
      <c r="F13551" t="s">
        <v>16549</v>
      </c>
      <c r="G13551" t="s">
        <v>29</v>
      </c>
      <c r="H13551">
        <v>1544.72</v>
      </c>
      <c r="I13551">
        <v>1544.7239999999999</v>
      </c>
      <c r="J13551">
        <v>-3.9999999999054099E-3</v>
      </c>
      <c r="K13551">
        <v>1544.72</v>
      </c>
      <c r="L13551">
        <v>0</v>
      </c>
      <c r="M13551" t="str">
        <f>IF(ISERROR(VLOOKUP(A13551,'[1]Ecart validé'!$A:$A,1,FALSE)),Z13551,"Ecart Validé")</f>
        <v>valid</v>
      </c>
      <c r="R13551" t="s">
        <v>30</v>
      </c>
      <c r="U13551"/>
      <c r="X13551"/>
      <c r="Y13551"/>
      <c r="Z13551" t="s">
        <v>31</v>
      </c>
    </row>
    <row r="13552" spans="1:26" x14ac:dyDescent="0.3">
      <c r="A13552" t="s">
        <v>16731</v>
      </c>
      <c r="B13552" t="s">
        <v>963</v>
      </c>
      <c r="C13552">
        <v>95969</v>
      </c>
      <c r="D13552" t="str">
        <f>+VLOOKUP(C13552,Param!K:L,2,FALSE)</f>
        <v>SIF</v>
      </c>
      <c r="E13552" t="s">
        <v>1852</v>
      </c>
      <c r="F13552" t="s">
        <v>16549</v>
      </c>
      <c r="G13552" t="s">
        <v>29</v>
      </c>
      <c r="H13552">
        <v>693.84</v>
      </c>
      <c r="I13552">
        <v>693.84</v>
      </c>
      <c r="J13552">
        <v>0</v>
      </c>
      <c r="K13552">
        <v>693.84</v>
      </c>
      <c r="L13552">
        <v>0</v>
      </c>
      <c r="M13552" t="str">
        <f>IF(ISERROR(VLOOKUP(A13552,'[1]Ecart validé'!$A:$A,1,FALSE)),Z13552,"Ecart Validé")</f>
        <v>valid</v>
      </c>
      <c r="R13552" t="s">
        <v>30</v>
      </c>
      <c r="U13552"/>
      <c r="X13552"/>
      <c r="Y13552"/>
      <c r="Z13552" t="s">
        <v>31</v>
      </c>
    </row>
    <row r="13553" spans="1:26" x14ac:dyDescent="0.3">
      <c r="A13553" t="s">
        <v>16732</v>
      </c>
      <c r="B13553" t="s">
        <v>963</v>
      </c>
      <c r="C13553">
        <v>99076</v>
      </c>
      <c r="D13553" t="str">
        <f>+VLOOKUP(C13553,Param!K:L,2,FALSE)</f>
        <v>OX'BRIDGE</v>
      </c>
      <c r="E13553" t="s">
        <v>1859</v>
      </c>
      <c r="F13553" t="s">
        <v>16549</v>
      </c>
      <c r="G13553" t="s">
        <v>29</v>
      </c>
      <c r="H13553">
        <v>1109.5899999999999</v>
      </c>
      <c r="I13553">
        <v>1109.588</v>
      </c>
      <c r="J13553">
        <v>1.9999999999527002E-3</v>
      </c>
      <c r="K13553">
        <v>1109.5899999999999</v>
      </c>
      <c r="L13553">
        <v>0</v>
      </c>
      <c r="M13553" t="str">
        <f>IF(ISERROR(VLOOKUP(A13553,'[1]Ecart validé'!$A:$A,1,FALSE)),Z13553,"Ecart Validé")</f>
        <v>valid</v>
      </c>
      <c r="R13553" t="s">
        <v>30</v>
      </c>
      <c r="U13553"/>
      <c r="X13553"/>
      <c r="Y13553"/>
      <c r="Z13553" t="s">
        <v>31</v>
      </c>
    </row>
    <row r="13554" spans="1:26" x14ac:dyDescent="0.3">
      <c r="A13554" t="s">
        <v>16733</v>
      </c>
      <c r="B13554" t="s">
        <v>963</v>
      </c>
      <c r="C13554">
        <v>99076</v>
      </c>
      <c r="D13554" t="str">
        <f>+VLOOKUP(C13554,Param!K:L,2,FALSE)</f>
        <v>OX'BRIDGE</v>
      </c>
      <c r="E13554" t="s">
        <v>1864</v>
      </c>
      <c r="F13554" t="s">
        <v>16549</v>
      </c>
      <c r="G13554" t="s">
        <v>29</v>
      </c>
      <c r="H13554">
        <v>375.02</v>
      </c>
      <c r="I13554">
        <v>375.02249999999998</v>
      </c>
      <c r="J13554">
        <v>-2.4999999999977202E-3</v>
      </c>
      <c r="K13554">
        <v>375.02249999999998</v>
      </c>
      <c r="L13554">
        <v>-2.4999999999977202E-3</v>
      </c>
      <c r="M13554" t="str">
        <f>IF(ISERROR(VLOOKUP(A13554,'[1]Ecart validé'!$A:$A,1,FALSE)),Z13554,"Ecart Validé")</f>
        <v>valid</v>
      </c>
      <c r="R13554" t="s">
        <v>30</v>
      </c>
      <c r="U13554"/>
      <c r="X13554"/>
      <c r="Y13554"/>
      <c r="Z13554" t="s">
        <v>31</v>
      </c>
    </row>
    <row r="13555" spans="1:26" x14ac:dyDescent="0.3">
      <c r="A13555" t="s">
        <v>16734</v>
      </c>
      <c r="B13555" t="s">
        <v>963</v>
      </c>
      <c r="C13555">
        <v>99955</v>
      </c>
      <c r="D13555" t="str">
        <f>+VLOOKUP(C13555,Param!K:L,2,FALSE)</f>
        <v>GABRIEL AS TEXTILES</v>
      </c>
      <c r="E13555" t="s">
        <v>1867</v>
      </c>
      <c r="F13555" t="s">
        <v>16549</v>
      </c>
      <c r="G13555" t="s">
        <v>29</v>
      </c>
      <c r="H13555">
        <v>1613.82</v>
      </c>
      <c r="I13555">
        <v>1613.8176000000001</v>
      </c>
      <c r="J13555">
        <v>2.3999999998522898E-3</v>
      </c>
      <c r="K13555">
        <v>1613.82</v>
      </c>
      <c r="L13555">
        <v>0</v>
      </c>
      <c r="M13555" t="str">
        <f>IF(ISERROR(VLOOKUP(A13555,'[1]Ecart validé'!$A:$A,1,FALSE)),Z13555,"Ecart Validé")</f>
        <v>valid</v>
      </c>
      <c r="R13555" t="s">
        <v>30</v>
      </c>
      <c r="U13555"/>
      <c r="X13555"/>
      <c r="Y13555"/>
      <c r="Z13555" t="s">
        <v>31</v>
      </c>
    </row>
    <row r="13556" spans="1:26" x14ac:dyDescent="0.3">
      <c r="A13556" t="s">
        <v>16735</v>
      </c>
      <c r="B13556" t="s">
        <v>963</v>
      </c>
      <c r="C13556">
        <v>108346</v>
      </c>
      <c r="D13556" t="str">
        <f>+VLOOKUP(C13556,Param!K:L,2,FALSE)</f>
        <v>SHAMS CONSEILS</v>
      </c>
      <c r="E13556" t="s">
        <v>1923</v>
      </c>
      <c r="F13556" t="s">
        <v>16549</v>
      </c>
      <c r="G13556" t="s">
        <v>29</v>
      </c>
      <c r="H13556">
        <v>397.67</v>
      </c>
      <c r="I13556">
        <v>397.67</v>
      </c>
      <c r="J13556">
        <v>0</v>
      </c>
      <c r="K13556">
        <v>397.67</v>
      </c>
      <c r="L13556">
        <v>0</v>
      </c>
      <c r="M13556" t="str">
        <f>IF(ISERROR(VLOOKUP(A13556,'[1]Ecart validé'!$A:$A,1,FALSE)),Z13556,"Ecart Validé")</f>
        <v>valid</v>
      </c>
      <c r="R13556" t="s">
        <v>30</v>
      </c>
      <c r="U13556"/>
      <c r="X13556"/>
      <c r="Y13556"/>
      <c r="Z13556" t="s">
        <v>31</v>
      </c>
    </row>
    <row r="13557" spans="1:26" x14ac:dyDescent="0.3">
      <c r="A13557" t="s">
        <v>16736</v>
      </c>
      <c r="B13557" t="s">
        <v>963</v>
      </c>
      <c r="C13557">
        <v>116354</v>
      </c>
      <c r="D13557" t="str">
        <f>+VLOOKUP(C13557,Param!K:L,2,FALSE)</f>
        <v>BURIE</v>
      </c>
      <c r="E13557">
        <v>691441</v>
      </c>
      <c r="F13557" t="s">
        <v>16549</v>
      </c>
      <c r="G13557" t="s">
        <v>29</v>
      </c>
      <c r="H13557">
        <v>8614.4500000000007</v>
      </c>
      <c r="I13557">
        <v>8614.4519999999993</v>
      </c>
      <c r="J13557">
        <v>-1.9999999985884599E-3</v>
      </c>
      <c r="K13557">
        <v>8614.4500000000007</v>
      </c>
      <c r="L13557">
        <v>0</v>
      </c>
      <c r="M13557" t="str">
        <f>IF(ISERROR(VLOOKUP(A13557,'[1]Ecart validé'!$A:$A,1,FALSE)),Z13557,"Ecart Validé")</f>
        <v>valid</v>
      </c>
      <c r="R13557" t="s">
        <v>30</v>
      </c>
      <c r="U13557"/>
      <c r="X13557"/>
      <c r="Y13557"/>
      <c r="Z13557" t="s">
        <v>31</v>
      </c>
    </row>
    <row r="13558" spans="1:26" x14ac:dyDescent="0.3">
      <c r="A13558" t="s">
        <v>16737</v>
      </c>
      <c r="B13558" t="s">
        <v>963</v>
      </c>
      <c r="C13558">
        <v>116354</v>
      </c>
      <c r="D13558" t="str">
        <f>+VLOOKUP(C13558,Param!K:L,2,FALSE)</f>
        <v>BURIE</v>
      </c>
      <c r="E13558" t="s">
        <v>1937</v>
      </c>
      <c r="F13558" t="s">
        <v>16549</v>
      </c>
      <c r="G13558" t="s">
        <v>29</v>
      </c>
      <c r="H13558">
        <v>1991.19</v>
      </c>
      <c r="I13558">
        <v>1991.1864</v>
      </c>
      <c r="J13558">
        <v>3.6000000000058199E-3</v>
      </c>
      <c r="K13558">
        <v>1991.19</v>
      </c>
      <c r="L13558">
        <v>0</v>
      </c>
      <c r="M13558" t="str">
        <f>IF(ISERROR(VLOOKUP(A13558,'[1]Ecart validé'!$A:$A,1,FALSE)),Z13558,"Ecart Validé")</f>
        <v>valid</v>
      </c>
      <c r="R13558" t="s">
        <v>30</v>
      </c>
      <c r="U13558"/>
      <c r="X13558"/>
      <c r="Y13558"/>
      <c r="Z13558" t="s">
        <v>31</v>
      </c>
    </row>
    <row r="13559" spans="1:26" x14ac:dyDescent="0.3">
      <c r="A13559" t="s">
        <v>16738</v>
      </c>
      <c r="B13559" t="s">
        <v>963</v>
      </c>
      <c r="C13559">
        <v>118814</v>
      </c>
      <c r="D13559" t="str">
        <f>+VLOOKUP(C13559,Param!K:L,2,FALSE)</f>
        <v>KONRAD HORNSCHUCH AG (SKAI)</v>
      </c>
      <c r="E13559" t="s">
        <v>1949</v>
      </c>
      <c r="F13559" t="s">
        <v>16549</v>
      </c>
      <c r="G13559" t="s">
        <v>29</v>
      </c>
      <c r="H13559">
        <v>322.38</v>
      </c>
      <c r="I13559">
        <v>322.38</v>
      </c>
      <c r="J13559">
        <v>0</v>
      </c>
      <c r="K13559">
        <v>322.38</v>
      </c>
      <c r="L13559">
        <v>0</v>
      </c>
      <c r="M13559" t="str">
        <f>IF(ISERROR(VLOOKUP(A13559,'[1]Ecart validé'!$A:$A,1,FALSE)),Z13559,"Ecart Validé")</f>
        <v>valid</v>
      </c>
      <c r="R13559" t="s">
        <v>30</v>
      </c>
      <c r="U13559"/>
      <c r="X13559"/>
      <c r="Y13559"/>
      <c r="Z13559" t="s">
        <v>31</v>
      </c>
    </row>
    <row r="13560" spans="1:26" x14ac:dyDescent="0.3">
      <c r="A13560" t="s">
        <v>16739</v>
      </c>
      <c r="B13560" t="s">
        <v>963</v>
      </c>
      <c r="C13560">
        <v>122475</v>
      </c>
      <c r="D13560" t="str">
        <f>+VLOOKUP(C13560,Param!K:L,2,FALSE)</f>
        <v>BK GROUP SRL</v>
      </c>
      <c r="E13560">
        <v>2326002</v>
      </c>
      <c r="F13560" t="s">
        <v>16549</v>
      </c>
      <c r="G13560" t="s">
        <v>29</v>
      </c>
      <c r="H13560">
        <v>13755.3</v>
      </c>
      <c r="I13560">
        <v>13755.3</v>
      </c>
      <c r="J13560">
        <v>0</v>
      </c>
      <c r="K13560">
        <v>13755.3</v>
      </c>
      <c r="L13560">
        <v>0</v>
      </c>
      <c r="M13560" t="str">
        <f>IF(ISERROR(VLOOKUP(A13560,'[1]Ecart validé'!$A:$A,1,FALSE)),Z13560,"Ecart Validé")</f>
        <v>valid</v>
      </c>
      <c r="R13560" t="s">
        <v>30</v>
      </c>
      <c r="U13560"/>
      <c r="X13560"/>
      <c r="Y13560"/>
      <c r="Z13560" t="s">
        <v>31</v>
      </c>
    </row>
    <row r="13561" spans="1:26" x14ac:dyDescent="0.3">
      <c r="A13561" t="s">
        <v>16740</v>
      </c>
      <c r="B13561" t="s">
        <v>963</v>
      </c>
      <c r="C13561">
        <v>123577</v>
      </c>
      <c r="D13561" t="str">
        <f>+VLOOKUP(C13561,Param!K:L,2,FALSE)</f>
        <v>VITRA INTERNATIONAL AG</v>
      </c>
      <c r="E13561" t="s">
        <v>1968</v>
      </c>
      <c r="F13561" t="s">
        <v>16549</v>
      </c>
      <c r="G13561" t="s">
        <v>29</v>
      </c>
      <c r="H13561">
        <v>1630.98</v>
      </c>
      <c r="I13561">
        <v>1630.9824000000001</v>
      </c>
      <c r="J13561">
        <v>-2.40000000007967E-3</v>
      </c>
      <c r="K13561">
        <v>1630.98</v>
      </c>
      <c r="L13561">
        <v>0</v>
      </c>
      <c r="M13561" t="str">
        <f>IF(ISERROR(VLOOKUP(A13561,'[1]Ecart validé'!$A:$A,1,FALSE)),Z13561,"Ecart Validé")</f>
        <v>valid</v>
      </c>
      <c r="R13561" t="s">
        <v>30</v>
      </c>
      <c r="U13561"/>
      <c r="X13561"/>
      <c r="Y13561"/>
      <c r="Z13561" t="s">
        <v>31</v>
      </c>
    </row>
    <row r="13562" spans="1:26" x14ac:dyDescent="0.3">
      <c r="A13562" t="s">
        <v>16741</v>
      </c>
      <c r="B13562" t="s">
        <v>963</v>
      </c>
      <c r="C13562">
        <v>160837</v>
      </c>
      <c r="D13562" t="str">
        <f>+VLOOKUP(C13562,Param!K:L,2,FALSE)</f>
        <v>BIC GRAPHIC EUROPE</v>
      </c>
      <c r="E13562" t="s">
        <v>1975</v>
      </c>
      <c r="F13562" t="s">
        <v>16549</v>
      </c>
      <c r="G13562" t="s">
        <v>29</v>
      </c>
      <c r="H13562">
        <v>6967.36</v>
      </c>
      <c r="I13562">
        <v>6967.3644000000004</v>
      </c>
      <c r="J13562">
        <v>-4.4000000007144904E-3</v>
      </c>
      <c r="K13562">
        <v>6967.36</v>
      </c>
      <c r="L13562">
        <v>0</v>
      </c>
      <c r="M13562" t="str">
        <f>IF(ISERROR(VLOOKUP(A13562,'[1]Ecart validé'!$A:$A,1,FALSE)),Z13562,"Ecart Validé")</f>
        <v>valid</v>
      </c>
      <c r="R13562" t="s">
        <v>30</v>
      </c>
      <c r="U13562"/>
      <c r="X13562"/>
      <c r="Y13562"/>
      <c r="Z13562" t="s">
        <v>31</v>
      </c>
    </row>
    <row r="13563" spans="1:26" x14ac:dyDescent="0.3">
      <c r="A13563" t="s">
        <v>16742</v>
      </c>
      <c r="B13563" t="s">
        <v>963</v>
      </c>
      <c r="C13563">
        <v>160873</v>
      </c>
      <c r="D13563" t="str">
        <f>+VLOOKUP(C13563,Param!K:L,2,FALSE)</f>
        <v>HOSTITALIA - UHS</v>
      </c>
      <c r="E13563" t="s">
        <v>1978</v>
      </c>
      <c r="F13563" t="s">
        <v>16549</v>
      </c>
      <c r="G13563" t="s">
        <v>29</v>
      </c>
      <c r="H13563">
        <v>428.4</v>
      </c>
      <c r="I13563">
        <v>428.4</v>
      </c>
      <c r="J13563">
        <v>0</v>
      </c>
      <c r="K13563">
        <v>428.4</v>
      </c>
      <c r="L13563">
        <v>0</v>
      </c>
      <c r="M13563" t="str">
        <f>IF(ISERROR(VLOOKUP(A13563,'[1]Ecart validé'!$A:$A,1,FALSE)),Z13563,"Ecart Validé")</f>
        <v>valid</v>
      </c>
      <c r="R13563" t="s">
        <v>30</v>
      </c>
      <c r="U13563"/>
      <c r="X13563"/>
      <c r="Y13563"/>
      <c r="Z13563" t="s">
        <v>31</v>
      </c>
    </row>
    <row r="13564" spans="1:26" x14ac:dyDescent="0.3">
      <c r="A13564" t="s">
        <v>16743</v>
      </c>
      <c r="B13564" t="s">
        <v>963</v>
      </c>
      <c r="C13564">
        <v>188632</v>
      </c>
      <c r="D13564" t="str">
        <f>+VLOOKUP(C13564,Param!K:L,2,FALSE)</f>
        <v>B&amp;T S.P.A.</v>
      </c>
      <c r="E13564" t="s">
        <v>2000</v>
      </c>
      <c r="F13564" t="s">
        <v>16549</v>
      </c>
      <c r="G13564" t="s">
        <v>29</v>
      </c>
      <c r="H13564">
        <v>12048.07</v>
      </c>
      <c r="I13564">
        <v>12048.066500000001</v>
      </c>
      <c r="J13564">
        <v>3.4999999988940501E-3</v>
      </c>
      <c r="K13564">
        <v>12048.07</v>
      </c>
      <c r="L13564">
        <v>0</v>
      </c>
      <c r="M13564" t="str">
        <f>IF(ISERROR(VLOOKUP(A13564,'[1]Ecart validé'!$A:$A,1,FALSE)),Z13564,"Ecart Validé")</f>
        <v>valid</v>
      </c>
      <c r="R13564" t="s">
        <v>30</v>
      </c>
      <c r="U13564"/>
      <c r="X13564"/>
      <c r="Y13564"/>
      <c r="Z13564" t="s">
        <v>31</v>
      </c>
    </row>
    <row r="13565" spans="1:26" x14ac:dyDescent="0.3">
      <c r="A13565" t="s">
        <v>16744</v>
      </c>
      <c r="B13565" t="s">
        <v>963</v>
      </c>
      <c r="C13565">
        <v>189512</v>
      </c>
      <c r="D13565" t="str">
        <f>+VLOOKUP(C13565,Param!K:L,2,FALSE)</f>
        <v>ASTRO LIGHTING LTD</v>
      </c>
      <c r="E13565" t="s">
        <v>2009</v>
      </c>
      <c r="F13565" t="s">
        <v>16549</v>
      </c>
      <c r="G13565" t="s">
        <v>29</v>
      </c>
      <c r="H13565">
        <v>2834.4</v>
      </c>
      <c r="I13565">
        <v>2834.4</v>
      </c>
      <c r="J13565">
        <v>0</v>
      </c>
      <c r="K13565">
        <v>2834.4</v>
      </c>
      <c r="L13565">
        <v>0</v>
      </c>
      <c r="M13565" t="str">
        <f>IF(ISERROR(VLOOKUP(A13565,'[1]Ecart validé'!$A:$A,1,FALSE)),Z13565,"Ecart Validé")</f>
        <v>valid</v>
      </c>
      <c r="R13565" t="s">
        <v>30</v>
      </c>
      <c r="U13565"/>
      <c r="X13565"/>
      <c r="Y13565"/>
      <c r="Z13565" t="s">
        <v>31</v>
      </c>
    </row>
    <row r="13566" spans="1:26" x14ac:dyDescent="0.3">
      <c r="A13566" t="s">
        <v>16745</v>
      </c>
      <c r="B13566" t="s">
        <v>963</v>
      </c>
      <c r="C13566">
        <v>189773</v>
      </c>
      <c r="D13566" t="str">
        <f>+VLOOKUP(C13566,Param!K:L,2,FALSE)</f>
        <v>DCW ENTREPRISES</v>
      </c>
      <c r="E13566" t="s">
        <v>2012</v>
      </c>
      <c r="F13566" t="s">
        <v>16549</v>
      </c>
      <c r="G13566" t="s">
        <v>29</v>
      </c>
      <c r="H13566">
        <v>7434.47</v>
      </c>
      <c r="I13566">
        <v>7434.4740000000002</v>
      </c>
      <c r="J13566">
        <v>-3.9999999999054099E-3</v>
      </c>
      <c r="K13566">
        <v>7434.47</v>
      </c>
      <c r="L13566">
        <v>0</v>
      </c>
      <c r="M13566" t="str">
        <f>IF(ISERROR(VLOOKUP(A13566,'[1]Ecart validé'!$A:$A,1,FALSE)),Z13566,"Ecart Validé")</f>
        <v>valid</v>
      </c>
      <c r="R13566" t="s">
        <v>30</v>
      </c>
      <c r="U13566"/>
      <c r="X13566"/>
      <c r="Y13566"/>
      <c r="Z13566" t="s">
        <v>31</v>
      </c>
    </row>
    <row r="13567" spans="1:26" x14ac:dyDescent="0.3">
      <c r="A13567" t="s">
        <v>16746</v>
      </c>
      <c r="B13567" t="s">
        <v>963</v>
      </c>
      <c r="C13567">
        <v>211603</v>
      </c>
      <c r="D13567" t="str">
        <f>+VLOOKUP(C13567,Param!K:L,2,FALSE)</f>
        <v>MOUSSE DU NORD MATNOR</v>
      </c>
      <c r="E13567" t="s">
        <v>2034</v>
      </c>
      <c r="F13567" t="s">
        <v>16549</v>
      </c>
      <c r="G13567" t="s">
        <v>29</v>
      </c>
      <c r="H13567">
        <v>1321.74</v>
      </c>
      <c r="I13567">
        <v>1321.74</v>
      </c>
      <c r="J13567">
        <v>0</v>
      </c>
      <c r="K13567">
        <v>1321.74</v>
      </c>
      <c r="L13567">
        <v>0</v>
      </c>
      <c r="M13567" t="str">
        <f>IF(ISERROR(VLOOKUP(A13567,'[1]Ecart validé'!$A:$A,1,FALSE)),Z13567,"Ecart Validé")</f>
        <v>valid</v>
      </c>
      <c r="R13567" t="s">
        <v>30</v>
      </c>
      <c r="U13567"/>
      <c r="X13567"/>
      <c r="Y13567"/>
      <c r="Z13567" t="s">
        <v>31</v>
      </c>
    </row>
    <row r="13568" spans="1:26" x14ac:dyDescent="0.3">
      <c r="A13568" t="s">
        <v>16747</v>
      </c>
      <c r="B13568" t="s">
        <v>963</v>
      </c>
      <c r="C13568">
        <v>211603</v>
      </c>
      <c r="D13568" t="str">
        <f>+VLOOKUP(C13568,Param!K:L,2,FALSE)</f>
        <v>MOUSSE DU NORD MATNOR</v>
      </c>
      <c r="E13568" t="s">
        <v>2039</v>
      </c>
      <c r="F13568" t="s">
        <v>16549</v>
      </c>
      <c r="G13568" t="s">
        <v>29</v>
      </c>
      <c r="H13568">
        <v>10.95</v>
      </c>
      <c r="I13568">
        <v>10.95</v>
      </c>
      <c r="J13568">
        <v>0</v>
      </c>
      <c r="K13568">
        <v>10.95</v>
      </c>
      <c r="L13568">
        <v>0</v>
      </c>
      <c r="M13568" t="str">
        <f>IF(ISERROR(VLOOKUP(A13568,'[1]Ecart validé'!$A:$A,1,FALSE)),Z13568,"Ecart Validé")</f>
        <v>valid</v>
      </c>
      <c r="R13568" t="s">
        <v>30</v>
      </c>
      <c r="U13568"/>
      <c r="X13568"/>
      <c r="Y13568"/>
      <c r="Z13568" t="s">
        <v>31</v>
      </c>
    </row>
    <row r="13569" spans="1:26" x14ac:dyDescent="0.3">
      <c r="A13569" t="s">
        <v>16748</v>
      </c>
      <c r="B13569" t="s">
        <v>963</v>
      </c>
      <c r="C13569">
        <v>213585</v>
      </c>
      <c r="D13569" t="str">
        <f>+VLOOKUP(C13569,Param!K:L,2,FALSE)</f>
        <v>DIENNE SALOTTI</v>
      </c>
      <c r="E13569" t="s">
        <v>2048</v>
      </c>
      <c r="F13569" t="s">
        <v>16549</v>
      </c>
      <c r="G13569" t="s">
        <v>29</v>
      </c>
      <c r="H13569">
        <v>2320.7399999999998</v>
      </c>
      <c r="I13569">
        <v>2320.7399999999998</v>
      </c>
      <c r="J13569">
        <v>0</v>
      </c>
      <c r="K13569">
        <v>2320.7399999999998</v>
      </c>
      <c r="L13569">
        <v>0</v>
      </c>
      <c r="M13569" t="str">
        <f>IF(ISERROR(VLOOKUP(A13569,'[1]Ecart validé'!$A:$A,1,FALSE)),Z13569,"Ecart Validé")</f>
        <v>valid</v>
      </c>
      <c r="R13569" t="s">
        <v>30</v>
      </c>
      <c r="U13569"/>
      <c r="X13569"/>
      <c r="Y13569"/>
      <c r="Z13569" t="s">
        <v>31</v>
      </c>
    </row>
    <row r="13570" spans="1:26" x14ac:dyDescent="0.3">
      <c r="A13570" t="s">
        <v>16749</v>
      </c>
      <c r="B13570" t="s">
        <v>963</v>
      </c>
      <c r="C13570">
        <v>245064</v>
      </c>
      <c r="D13570" t="str">
        <f>+VLOOKUP(C13570,Param!K:L,2,FALSE)</f>
        <v>OUEST BEDDING (EX HOTELYS)</v>
      </c>
      <c r="E13570">
        <v>28250044</v>
      </c>
      <c r="F13570" t="s">
        <v>16549</v>
      </c>
      <c r="G13570" t="s">
        <v>29</v>
      </c>
      <c r="H13570">
        <v>64585.8</v>
      </c>
      <c r="I13570">
        <v>64585.8</v>
      </c>
      <c r="J13570">
        <v>0</v>
      </c>
      <c r="K13570">
        <v>64585.8</v>
      </c>
      <c r="L13570">
        <v>0</v>
      </c>
      <c r="M13570" t="str">
        <f>IF(ISERROR(VLOOKUP(A13570,'[1]Ecart validé'!$A:$A,1,FALSE)),Z13570,"Ecart Validé")</f>
        <v>valid</v>
      </c>
      <c r="R13570" t="s">
        <v>30</v>
      </c>
      <c r="U13570"/>
      <c r="X13570"/>
      <c r="Y13570"/>
      <c r="Z13570" t="s">
        <v>31</v>
      </c>
    </row>
    <row r="13571" spans="1:26" x14ac:dyDescent="0.3">
      <c r="A13571" t="s">
        <v>16750</v>
      </c>
      <c r="B13571" t="s">
        <v>963</v>
      </c>
      <c r="C13571">
        <v>247684</v>
      </c>
      <c r="D13571" t="str">
        <f>+VLOOKUP(C13571,Param!K:L,2,FALSE)</f>
        <v>KETTAL SL</v>
      </c>
      <c r="E13571">
        <v>2426041</v>
      </c>
      <c r="F13571" t="s">
        <v>16549</v>
      </c>
      <c r="G13571" t="s">
        <v>29</v>
      </c>
      <c r="H13571">
        <v>8.8699999999999992</v>
      </c>
      <c r="I13571">
        <v>8.8726000000000003</v>
      </c>
      <c r="J13571">
        <v>-2.6000000000010398E-3</v>
      </c>
      <c r="K13571">
        <v>8.8699999999999992</v>
      </c>
      <c r="L13571">
        <v>0</v>
      </c>
      <c r="M13571" t="str">
        <f>IF(ISERROR(VLOOKUP(A13571,'[1]Ecart validé'!$A:$A,1,FALSE)),Z13571,"Ecart Validé")</f>
        <v>valid</v>
      </c>
      <c r="R13571" t="s">
        <v>30</v>
      </c>
      <c r="U13571"/>
      <c r="X13571"/>
      <c r="Y13571"/>
      <c r="Z13571" t="s">
        <v>31</v>
      </c>
    </row>
    <row r="13572" spans="1:26" x14ac:dyDescent="0.3">
      <c r="A13572" t="s">
        <v>16751</v>
      </c>
      <c r="B13572" t="s">
        <v>963</v>
      </c>
      <c r="C13572">
        <v>249107</v>
      </c>
      <c r="D13572" t="str">
        <f>+VLOOKUP(C13572,Param!K:L,2,FALSE)</f>
        <v>NAP SP ZOO</v>
      </c>
      <c r="E13572" t="s">
        <v>2092</v>
      </c>
      <c r="F13572" t="s">
        <v>16549</v>
      </c>
      <c r="G13572" t="s">
        <v>29</v>
      </c>
      <c r="H13572">
        <v>2466.9</v>
      </c>
      <c r="I13572">
        <v>2466.9</v>
      </c>
      <c r="J13572">
        <v>0</v>
      </c>
      <c r="K13572">
        <v>2466.9</v>
      </c>
      <c r="L13572">
        <v>0</v>
      </c>
      <c r="M13572" t="str">
        <f>IF(ISERROR(VLOOKUP(A13572,'[1]Ecart validé'!$A:$A,1,FALSE)),Z13572,"Ecart Validé")</f>
        <v>valid</v>
      </c>
      <c r="R13572" t="s">
        <v>30</v>
      </c>
      <c r="U13572"/>
      <c r="X13572"/>
      <c r="Y13572"/>
      <c r="Z13572" t="s">
        <v>31</v>
      </c>
    </row>
    <row r="13573" spans="1:26" x14ac:dyDescent="0.3">
      <c r="A13573" t="s">
        <v>16752</v>
      </c>
      <c r="B13573" t="s">
        <v>963</v>
      </c>
      <c r="C13573">
        <v>258156</v>
      </c>
      <c r="D13573" t="str">
        <f>+VLOOKUP(C13573,Param!K:L,2,FALSE)</f>
        <v>HOIST GROUP GMBH</v>
      </c>
      <c r="E13573" t="s">
        <v>2102</v>
      </c>
      <c r="F13573" t="s">
        <v>16549</v>
      </c>
      <c r="G13573" t="s">
        <v>29</v>
      </c>
      <c r="H13573">
        <v>2909</v>
      </c>
      <c r="I13573">
        <v>2909.0012000000002</v>
      </c>
      <c r="J13573">
        <v>-1.2000000001535201E-3</v>
      </c>
      <c r="K13573">
        <v>2909</v>
      </c>
      <c r="L13573">
        <v>0</v>
      </c>
      <c r="M13573" t="str">
        <f>IF(ISERROR(VLOOKUP(A13573,'[1]Ecart validé'!$A:$A,1,FALSE)),Z13573,"Ecart Validé")</f>
        <v>valid</v>
      </c>
      <c r="R13573" t="s">
        <v>30</v>
      </c>
      <c r="U13573"/>
      <c r="X13573"/>
      <c r="Y13573"/>
      <c r="Z13573" t="s">
        <v>31</v>
      </c>
    </row>
    <row r="13574" spans="1:26" x14ac:dyDescent="0.3">
      <c r="A13574" t="s">
        <v>16753</v>
      </c>
      <c r="B13574" t="s">
        <v>963</v>
      </c>
      <c r="C13574">
        <v>258202</v>
      </c>
      <c r="D13574" t="str">
        <f>+VLOOKUP(C13574,Param!K:L,2,FALSE)</f>
        <v>FRANDSEN GROUP</v>
      </c>
      <c r="E13574" t="s">
        <v>2104</v>
      </c>
      <c r="F13574" t="s">
        <v>16549</v>
      </c>
      <c r="G13574" t="s">
        <v>29</v>
      </c>
      <c r="H13574">
        <v>6019.68</v>
      </c>
      <c r="I13574">
        <v>6019.68</v>
      </c>
      <c r="J13574">
        <v>0</v>
      </c>
      <c r="K13574">
        <v>6019.68</v>
      </c>
      <c r="L13574">
        <v>0</v>
      </c>
      <c r="M13574" t="str">
        <f>IF(ISERROR(VLOOKUP(A13574,'[1]Ecart validé'!$A:$A,1,FALSE)),Z13574,"Ecart Validé")</f>
        <v>valid</v>
      </c>
      <c r="R13574" t="s">
        <v>30</v>
      </c>
      <c r="U13574"/>
      <c r="X13574"/>
      <c r="Y13574"/>
      <c r="Z13574" t="s">
        <v>31</v>
      </c>
    </row>
    <row r="13575" spans="1:26" x14ac:dyDescent="0.3">
      <c r="A13575" t="s">
        <v>16754</v>
      </c>
      <c r="B13575" t="s">
        <v>963</v>
      </c>
      <c r="C13575">
        <v>258202</v>
      </c>
      <c r="D13575" t="str">
        <f>+VLOOKUP(C13575,Param!K:L,2,FALSE)</f>
        <v>FRANDSEN GROUP</v>
      </c>
      <c r="E13575" t="s">
        <v>9715</v>
      </c>
      <c r="F13575" t="s">
        <v>16549</v>
      </c>
      <c r="G13575" t="s">
        <v>29</v>
      </c>
      <c r="H13575">
        <v>2722.53</v>
      </c>
      <c r="I13575">
        <v>2722.53</v>
      </c>
      <c r="J13575">
        <v>0</v>
      </c>
      <c r="K13575">
        <v>2722.53</v>
      </c>
      <c r="L13575">
        <v>0</v>
      </c>
      <c r="M13575" t="str">
        <f>IF(ISERROR(VLOOKUP(A13575,'[1]Ecart validé'!$A:$A,1,FALSE)),Z13575,"Ecart Validé")</f>
        <v>valid</v>
      </c>
      <c r="R13575" t="s">
        <v>30</v>
      </c>
      <c r="U13575"/>
      <c r="X13575"/>
      <c r="Y13575"/>
      <c r="Z13575" t="s">
        <v>31</v>
      </c>
    </row>
    <row r="13576" spans="1:26" x14ac:dyDescent="0.3">
      <c r="A13576" t="s">
        <v>16755</v>
      </c>
      <c r="B13576" t="s">
        <v>963</v>
      </c>
      <c r="C13576">
        <v>258202</v>
      </c>
      <c r="D13576" t="str">
        <f>+VLOOKUP(C13576,Param!K:L,2,FALSE)</f>
        <v>FRANDSEN GROUP</v>
      </c>
      <c r="E13576" t="s">
        <v>2108</v>
      </c>
      <c r="F13576" t="s">
        <v>16549</v>
      </c>
      <c r="G13576" t="s">
        <v>29</v>
      </c>
      <c r="H13576">
        <v>218.37</v>
      </c>
      <c r="I13576">
        <v>218.37</v>
      </c>
      <c r="J13576">
        <v>0</v>
      </c>
      <c r="K13576">
        <v>218.37</v>
      </c>
      <c r="L13576">
        <v>0</v>
      </c>
      <c r="M13576" t="str">
        <f>IF(ISERROR(VLOOKUP(A13576,'[1]Ecart validé'!$A:$A,1,FALSE)),Z13576,"Ecart Validé")</f>
        <v>valid</v>
      </c>
      <c r="R13576" t="s">
        <v>30</v>
      </c>
      <c r="U13576"/>
      <c r="X13576"/>
      <c r="Y13576"/>
      <c r="Z13576" t="s">
        <v>31</v>
      </c>
    </row>
    <row r="13577" spans="1:26" x14ac:dyDescent="0.3">
      <c r="A13577" t="s">
        <v>16756</v>
      </c>
      <c r="B13577" t="s">
        <v>963</v>
      </c>
      <c r="C13577">
        <v>263595</v>
      </c>
      <c r="D13577" t="str">
        <f>+VLOOKUP(C13577,Param!K:L,2,FALSE)</f>
        <v>HILDING ANDERS INTERNATIONAL AB</v>
      </c>
      <c r="E13577" t="s">
        <v>2117</v>
      </c>
      <c r="F13577" t="s">
        <v>16549</v>
      </c>
      <c r="G13577" t="s">
        <v>29</v>
      </c>
      <c r="H13577">
        <v>9426</v>
      </c>
      <c r="I13577">
        <v>9426</v>
      </c>
      <c r="J13577">
        <v>0</v>
      </c>
      <c r="K13577">
        <v>9426</v>
      </c>
      <c r="L13577">
        <v>0</v>
      </c>
      <c r="M13577" t="str">
        <f>IF(ISERROR(VLOOKUP(A13577,'[1]Ecart validé'!$A:$A,1,FALSE)),Z13577,"Ecart Validé")</f>
        <v>valid</v>
      </c>
      <c r="R13577" t="s">
        <v>30</v>
      </c>
      <c r="U13577"/>
      <c r="X13577"/>
      <c r="Y13577"/>
      <c r="Z13577" t="s">
        <v>31</v>
      </c>
    </row>
    <row r="13578" spans="1:26" x14ac:dyDescent="0.3">
      <c r="A13578" t="s">
        <v>16757</v>
      </c>
      <c r="B13578" t="s">
        <v>963</v>
      </c>
      <c r="C13578">
        <v>264943</v>
      </c>
      <c r="D13578" t="str">
        <f>+VLOOKUP(C13578,Param!K:L,2,FALSE)</f>
        <v>SOREC SOLUTIONS</v>
      </c>
      <c r="E13578" t="s">
        <v>2125</v>
      </c>
      <c r="F13578" t="s">
        <v>16549</v>
      </c>
      <c r="G13578" t="s">
        <v>29</v>
      </c>
      <c r="H13578">
        <v>6810.12</v>
      </c>
      <c r="I13578">
        <v>6810.12</v>
      </c>
      <c r="J13578">
        <v>0</v>
      </c>
      <c r="K13578">
        <v>6810.12</v>
      </c>
      <c r="L13578">
        <v>0</v>
      </c>
      <c r="M13578" t="str">
        <f>IF(ISERROR(VLOOKUP(A13578,'[1]Ecart validé'!$A:$A,1,FALSE)),Z13578,"Ecart Validé")</f>
        <v>valid</v>
      </c>
      <c r="R13578" t="s">
        <v>30</v>
      </c>
      <c r="U13578"/>
      <c r="X13578"/>
      <c r="Y13578"/>
      <c r="Z13578" t="s">
        <v>31</v>
      </c>
    </row>
    <row r="13579" spans="1:26" x14ac:dyDescent="0.3">
      <c r="A13579" t="s">
        <v>16758</v>
      </c>
      <c r="B13579" t="s">
        <v>963</v>
      </c>
      <c r="C13579">
        <v>264943</v>
      </c>
      <c r="D13579" t="str">
        <f>+VLOOKUP(C13579,Param!K:L,2,FALSE)</f>
        <v>SOREC SOLUTIONS</v>
      </c>
      <c r="E13579" t="s">
        <v>2135</v>
      </c>
      <c r="F13579" t="s">
        <v>16549</v>
      </c>
      <c r="G13579" t="s">
        <v>29</v>
      </c>
      <c r="H13579">
        <v>3597.38</v>
      </c>
      <c r="I13579">
        <v>3597.3760000000002</v>
      </c>
      <c r="J13579">
        <v>3.9999999999054099E-3</v>
      </c>
      <c r="K13579">
        <v>3597.3760000000002</v>
      </c>
      <c r="L13579">
        <v>3.9999999999054099E-3</v>
      </c>
      <c r="M13579" t="str">
        <f>IF(ISERROR(VLOOKUP(A13579,'[1]Ecart validé'!$A:$A,1,FALSE)),Z13579,"Ecart Validé")</f>
        <v>valid</v>
      </c>
      <c r="R13579" t="s">
        <v>30</v>
      </c>
      <c r="U13579"/>
      <c r="X13579"/>
      <c r="Y13579"/>
      <c r="Z13579" t="s">
        <v>31</v>
      </c>
    </row>
    <row r="13580" spans="1:26" x14ac:dyDescent="0.3">
      <c r="A13580" t="s">
        <v>16759</v>
      </c>
      <c r="B13580" t="s">
        <v>963</v>
      </c>
      <c r="C13580">
        <v>264943</v>
      </c>
      <c r="D13580" t="str">
        <f>+VLOOKUP(C13580,Param!K:L,2,FALSE)</f>
        <v>SOREC SOLUTIONS</v>
      </c>
      <c r="E13580" t="s">
        <v>16760</v>
      </c>
      <c r="F13580" t="s">
        <v>16549</v>
      </c>
      <c r="G13580" t="s">
        <v>29</v>
      </c>
      <c r="H13580">
        <v>2037.95</v>
      </c>
      <c r="I13580">
        <v>2037.952</v>
      </c>
      <c r="J13580">
        <v>-1.9999999999527002E-3</v>
      </c>
      <c r="K13580">
        <v>2037.95</v>
      </c>
      <c r="L13580">
        <v>0</v>
      </c>
      <c r="M13580" t="str">
        <f>IF(ISERROR(VLOOKUP(A13580,'[1]Ecart validé'!$A:$A,1,FALSE)),Z13580,"Ecart Validé")</f>
        <v>valid</v>
      </c>
      <c r="R13580" t="s">
        <v>30</v>
      </c>
      <c r="U13580"/>
      <c r="X13580"/>
      <c r="Y13580"/>
      <c r="Z13580" t="s">
        <v>31</v>
      </c>
    </row>
    <row r="13581" spans="1:26" x14ac:dyDescent="0.3">
      <c r="A13581" t="s">
        <v>16761</v>
      </c>
      <c r="B13581" t="s">
        <v>963</v>
      </c>
      <c r="C13581">
        <v>264943</v>
      </c>
      <c r="D13581" t="str">
        <f>+VLOOKUP(C13581,Param!K:L,2,FALSE)</f>
        <v>SOREC SOLUTIONS</v>
      </c>
      <c r="E13581" t="s">
        <v>16762</v>
      </c>
      <c r="F13581" t="s">
        <v>16549</v>
      </c>
      <c r="G13581" t="s">
        <v>29</v>
      </c>
      <c r="H13581">
        <v>6810.12</v>
      </c>
      <c r="I13581">
        <v>6810.12</v>
      </c>
      <c r="J13581">
        <v>0</v>
      </c>
      <c r="K13581">
        <v>6810.12</v>
      </c>
      <c r="L13581">
        <v>0</v>
      </c>
      <c r="M13581" t="str">
        <f>IF(ISERROR(VLOOKUP(A13581,'[1]Ecart validé'!$A:$A,1,FALSE)),Z13581,"Ecart Validé")</f>
        <v>valid</v>
      </c>
      <c r="R13581" t="s">
        <v>30</v>
      </c>
      <c r="U13581"/>
      <c r="X13581"/>
      <c r="Y13581"/>
      <c r="Z13581" t="s">
        <v>31</v>
      </c>
    </row>
    <row r="13582" spans="1:26" x14ac:dyDescent="0.3">
      <c r="A13582" t="s">
        <v>16763</v>
      </c>
      <c r="B13582" t="s">
        <v>963</v>
      </c>
      <c r="C13582">
        <v>265693</v>
      </c>
      <c r="D13582" t="str">
        <f>+VLOOKUP(C13582,Param!K:L,2,FALSE)</f>
        <v>CB INFO CARTES</v>
      </c>
      <c r="E13582" t="s">
        <v>2141</v>
      </c>
      <c r="F13582" t="s">
        <v>16549</v>
      </c>
      <c r="G13582" t="s">
        <v>29</v>
      </c>
      <c r="H13582">
        <v>2157.0500000000002</v>
      </c>
      <c r="I13582">
        <v>2157.0500000000002</v>
      </c>
      <c r="J13582">
        <v>0</v>
      </c>
      <c r="K13582">
        <v>2157.0500000000002</v>
      </c>
      <c r="L13582">
        <v>0</v>
      </c>
      <c r="M13582" t="str">
        <f>IF(ISERROR(VLOOKUP(A13582,'[1]Ecart validé'!$A:$A,1,FALSE)),Z13582,"Ecart Validé")</f>
        <v>valid</v>
      </c>
      <c r="R13582" t="s">
        <v>30</v>
      </c>
      <c r="U13582"/>
      <c r="X13582"/>
      <c r="Y13582"/>
      <c r="Z13582" t="s">
        <v>31</v>
      </c>
    </row>
    <row r="13583" spans="1:26" x14ac:dyDescent="0.3">
      <c r="A13583" t="s">
        <v>16764</v>
      </c>
      <c r="B13583" t="s">
        <v>963</v>
      </c>
      <c r="C13583">
        <v>277741</v>
      </c>
      <c r="D13583" t="str">
        <f>+VLOOKUP(C13583,Param!K:L,2,FALSE)</f>
        <v>AUDIENCE &amp; CREATION</v>
      </c>
      <c r="E13583" t="s">
        <v>2154</v>
      </c>
      <c r="F13583" t="s">
        <v>16549</v>
      </c>
      <c r="G13583" t="s">
        <v>29</v>
      </c>
      <c r="H13583">
        <v>8714.4599999999991</v>
      </c>
      <c r="I13583">
        <v>8714.4599999999991</v>
      </c>
      <c r="J13583">
        <v>0</v>
      </c>
      <c r="K13583">
        <v>8714.4599999999991</v>
      </c>
      <c r="L13583">
        <v>0</v>
      </c>
      <c r="M13583" t="str">
        <f>IF(ISERROR(VLOOKUP(A13583,'[1]Ecart validé'!$A:$A,1,FALSE)),Z13583,"Ecart Validé")</f>
        <v>valid</v>
      </c>
      <c r="R13583" t="s">
        <v>30</v>
      </c>
      <c r="U13583"/>
      <c r="X13583"/>
      <c r="Y13583"/>
      <c r="Z13583" t="s">
        <v>31</v>
      </c>
    </row>
    <row r="13584" spans="1:26" x14ac:dyDescent="0.3">
      <c r="A13584" t="s">
        <v>16765</v>
      </c>
      <c r="B13584" t="s">
        <v>963</v>
      </c>
      <c r="C13584">
        <v>290470</v>
      </c>
      <c r="D13584" t="str">
        <f>+VLOOKUP(C13584,Param!K:L,2,FALSE)</f>
        <v>THE ENVIRONMENTAL HEALTH CONSULTANCY PTY LTD (EHC)</v>
      </c>
      <c r="E13584" t="s">
        <v>2206</v>
      </c>
      <c r="F13584" t="s">
        <v>16549</v>
      </c>
      <c r="G13584" t="s">
        <v>29</v>
      </c>
      <c r="H13584">
        <v>889.13</v>
      </c>
      <c r="I13584">
        <v>889.12800000000004</v>
      </c>
      <c r="J13584">
        <v>1.9999999999527002E-3</v>
      </c>
      <c r="K13584">
        <v>889.12800000000004</v>
      </c>
      <c r="L13584">
        <v>1.9999999999527002E-3</v>
      </c>
      <c r="M13584" t="str">
        <f>IF(ISERROR(VLOOKUP(A13584,'[1]Ecart validé'!$A:$A,1,FALSE)),Z13584,"Ecart Validé")</f>
        <v>valid</v>
      </c>
      <c r="R13584" t="s">
        <v>30</v>
      </c>
      <c r="U13584"/>
      <c r="X13584"/>
      <c r="Y13584"/>
      <c r="Z13584" t="s">
        <v>31</v>
      </c>
    </row>
    <row r="13585" spans="1:26" x14ac:dyDescent="0.3">
      <c r="A13585" t="s">
        <v>16766</v>
      </c>
      <c r="B13585" t="s">
        <v>963</v>
      </c>
      <c r="C13585">
        <v>290470</v>
      </c>
      <c r="D13585" t="str">
        <f>+VLOOKUP(C13585,Param!K:L,2,FALSE)</f>
        <v>THE ENVIRONMENTAL HEALTH CONSULTANCY PTY LTD (EHC)</v>
      </c>
      <c r="E13585" t="s">
        <v>2214</v>
      </c>
      <c r="F13585" t="s">
        <v>16549</v>
      </c>
      <c r="G13585" t="s">
        <v>29</v>
      </c>
      <c r="H13585">
        <v>49.4</v>
      </c>
      <c r="I13585">
        <v>49.396000000000001</v>
      </c>
      <c r="J13585">
        <v>3.9999999999977796E-3</v>
      </c>
      <c r="K13585">
        <v>49.396000000000001</v>
      </c>
      <c r="L13585">
        <v>3.9999999999977796E-3</v>
      </c>
      <c r="M13585" t="str">
        <f>IF(ISERROR(VLOOKUP(A13585,'[1]Ecart validé'!$A:$A,1,FALSE)),Z13585,"Ecart Validé")</f>
        <v>valid</v>
      </c>
      <c r="R13585" t="s">
        <v>30</v>
      </c>
      <c r="U13585"/>
      <c r="X13585"/>
      <c r="Y13585"/>
      <c r="Z13585" t="s">
        <v>31</v>
      </c>
    </row>
    <row r="13586" spans="1:26" x14ac:dyDescent="0.3">
      <c r="A13586" t="s">
        <v>16767</v>
      </c>
      <c r="B13586" t="s">
        <v>963</v>
      </c>
      <c r="C13586">
        <v>297439</v>
      </c>
      <c r="D13586" t="str">
        <f>+VLOOKUP(C13586,Param!K:L,2,FALSE)</f>
        <v>HOIST GROUP PORTUGAL SA</v>
      </c>
      <c r="E13586" t="s">
        <v>2258</v>
      </c>
      <c r="F13586" t="s">
        <v>16549</v>
      </c>
      <c r="G13586" t="s">
        <v>29</v>
      </c>
      <c r="H13586">
        <v>1188.46</v>
      </c>
      <c r="I13586">
        <v>1188.4607000000001</v>
      </c>
      <c r="J13586">
        <v>-7.0000000005165897E-4</v>
      </c>
      <c r="K13586">
        <v>1188.46</v>
      </c>
      <c r="L13586">
        <v>0</v>
      </c>
      <c r="M13586" t="str">
        <f>IF(ISERROR(VLOOKUP(A13586,'[1]Ecart validé'!$A:$A,1,FALSE)),Z13586,"Ecart Validé")</f>
        <v>valid</v>
      </c>
      <c r="R13586" t="s">
        <v>30</v>
      </c>
      <c r="U13586"/>
      <c r="X13586"/>
      <c r="Y13586"/>
      <c r="Z13586" t="s">
        <v>31</v>
      </c>
    </row>
    <row r="13587" spans="1:26" x14ac:dyDescent="0.3">
      <c r="A13587" t="s">
        <v>16768</v>
      </c>
      <c r="B13587" t="s">
        <v>963</v>
      </c>
      <c r="C13587">
        <v>314629</v>
      </c>
      <c r="D13587" t="str">
        <f>+VLOOKUP(C13587,Param!K:L,2,FALSE)</f>
        <v>VIMAR SPA</v>
      </c>
      <c r="E13587" t="s">
        <v>2267</v>
      </c>
      <c r="F13587" t="s">
        <v>16549</v>
      </c>
      <c r="G13587" t="s">
        <v>29</v>
      </c>
      <c r="H13587">
        <v>4895.47</v>
      </c>
      <c r="I13587">
        <v>4895.4665999999997</v>
      </c>
      <c r="J13587">
        <v>3.4000000005107701E-3</v>
      </c>
      <c r="K13587">
        <v>4895.47</v>
      </c>
      <c r="L13587">
        <v>0</v>
      </c>
      <c r="M13587" t="str">
        <f>IF(ISERROR(VLOOKUP(A13587,'[1]Ecart validé'!$A:$A,1,FALSE)),Z13587,"Ecart Validé")</f>
        <v>valid</v>
      </c>
      <c r="R13587" t="s">
        <v>30</v>
      </c>
      <c r="U13587"/>
      <c r="X13587"/>
      <c r="Y13587"/>
      <c r="Z13587" t="s">
        <v>31</v>
      </c>
    </row>
    <row r="13588" spans="1:26" x14ac:dyDescent="0.3">
      <c r="A13588" t="s">
        <v>16769</v>
      </c>
      <c r="B13588" t="s">
        <v>963</v>
      </c>
      <c r="C13588">
        <v>315566</v>
      </c>
      <c r="D13588" t="str">
        <f>+VLOOKUP(C13588,Param!K:L,2,FALSE)</f>
        <v>L'OCCITANE INTERNATIONAL SA LUXEMBOURG SUCCURSALE</v>
      </c>
      <c r="E13588" t="s">
        <v>2271</v>
      </c>
      <c r="F13588" t="s">
        <v>16549</v>
      </c>
      <c r="G13588" t="s">
        <v>29</v>
      </c>
      <c r="H13588">
        <v>8390.2999999999993</v>
      </c>
      <c r="I13588">
        <v>8390.2999999999993</v>
      </c>
      <c r="J13588">
        <v>0</v>
      </c>
      <c r="K13588">
        <v>8390.2999999999993</v>
      </c>
      <c r="L13588">
        <v>0</v>
      </c>
      <c r="M13588" t="str">
        <f>IF(ISERROR(VLOOKUP(A13588,'[1]Ecart validé'!$A:$A,1,FALSE)),Z13588,"Ecart Validé")</f>
        <v>valid</v>
      </c>
      <c r="R13588" t="s">
        <v>30</v>
      </c>
      <c r="U13588"/>
      <c r="X13588"/>
      <c r="Y13588"/>
      <c r="Z13588" t="s">
        <v>31</v>
      </c>
    </row>
    <row r="13589" spans="1:26" x14ac:dyDescent="0.3">
      <c r="A13589" t="s">
        <v>16770</v>
      </c>
      <c r="B13589" t="s">
        <v>963</v>
      </c>
      <c r="C13589">
        <v>315566</v>
      </c>
      <c r="D13589" t="str">
        <f>+VLOOKUP(C13589,Param!K:L,2,FALSE)</f>
        <v>L'OCCITANE INTERNATIONAL SA LUXEMBOURG SUCCURSALE</v>
      </c>
      <c r="E13589" t="s">
        <v>2276</v>
      </c>
      <c r="F13589" t="s">
        <v>16549</v>
      </c>
      <c r="G13589" t="s">
        <v>29</v>
      </c>
      <c r="H13589">
        <v>700.33</v>
      </c>
      <c r="I13589">
        <v>700.32749999999999</v>
      </c>
      <c r="J13589">
        <v>2.5000000000545601E-3</v>
      </c>
      <c r="K13589">
        <v>700.33</v>
      </c>
      <c r="L13589">
        <v>0</v>
      </c>
      <c r="M13589" t="str">
        <f>IF(ISERROR(VLOOKUP(A13589,'[1]Ecart validé'!$A:$A,1,FALSE)),Z13589,"Ecart Validé")</f>
        <v>valid</v>
      </c>
      <c r="R13589" t="s">
        <v>30</v>
      </c>
      <c r="U13589"/>
      <c r="X13589"/>
      <c r="Y13589"/>
      <c r="Z13589" t="s">
        <v>31</v>
      </c>
    </row>
    <row r="13590" spans="1:26" x14ac:dyDescent="0.3">
      <c r="A13590" t="s">
        <v>16771</v>
      </c>
      <c r="B13590" t="s">
        <v>963</v>
      </c>
      <c r="C13590">
        <v>316689</v>
      </c>
      <c r="D13590" t="str">
        <f>+VLOOKUP(C13590,Param!K:L,2,FALSE)</f>
        <v>YOUBOOX</v>
      </c>
      <c r="E13590" t="s">
        <v>2279</v>
      </c>
      <c r="F13590" t="s">
        <v>16549</v>
      </c>
      <c r="G13590" t="s">
        <v>29</v>
      </c>
      <c r="H13590">
        <v>836.71</v>
      </c>
      <c r="I13590">
        <v>836.70500000000004</v>
      </c>
      <c r="J13590">
        <v>4.9999999999954499E-3</v>
      </c>
      <c r="K13590">
        <v>836.71</v>
      </c>
      <c r="L13590">
        <v>0</v>
      </c>
      <c r="M13590" t="str">
        <f>IF(ISERROR(VLOOKUP(A13590,'[1]Ecart validé'!$A:$A,1,FALSE)),Z13590,"Ecart Validé")</f>
        <v>valid</v>
      </c>
      <c r="R13590" t="s">
        <v>30</v>
      </c>
      <c r="U13590"/>
      <c r="X13590"/>
      <c r="Y13590"/>
      <c r="Z13590" t="s">
        <v>31</v>
      </c>
    </row>
    <row r="13591" spans="1:26" x14ac:dyDescent="0.3">
      <c r="A13591" t="s">
        <v>16772</v>
      </c>
      <c r="B13591" t="s">
        <v>963</v>
      </c>
      <c r="C13591">
        <v>321081</v>
      </c>
      <c r="D13591" t="str">
        <f>+VLOOKUP(C13591,Param!K:L,2,FALSE)</f>
        <v>XENIOS SAS</v>
      </c>
      <c r="E13591" t="s">
        <v>2289</v>
      </c>
      <c r="F13591" t="s">
        <v>16549</v>
      </c>
      <c r="G13591" t="s">
        <v>29</v>
      </c>
      <c r="H13591">
        <v>407.92</v>
      </c>
      <c r="I13591">
        <v>407.92099999999999</v>
      </c>
      <c r="J13591">
        <v>-9.9999999997635292E-4</v>
      </c>
      <c r="K13591">
        <v>407.92</v>
      </c>
      <c r="L13591">
        <v>0</v>
      </c>
      <c r="M13591" t="str">
        <f>IF(ISERROR(VLOOKUP(A13591,'[1]Ecart validé'!$A:$A,1,FALSE)),Z13591,"Ecart Validé")</f>
        <v>valid</v>
      </c>
      <c r="R13591" t="s">
        <v>30</v>
      </c>
      <c r="U13591"/>
      <c r="X13591"/>
      <c r="Y13591"/>
      <c r="Z13591" t="s">
        <v>31</v>
      </c>
    </row>
    <row r="13592" spans="1:26" x14ac:dyDescent="0.3">
      <c r="A13592" t="s">
        <v>16773</v>
      </c>
      <c r="B13592" t="s">
        <v>963</v>
      </c>
      <c r="C13592">
        <v>339825</v>
      </c>
      <c r="D13592" t="str">
        <f>+VLOOKUP(C13592,Param!K:L,2,FALSE)</f>
        <v>HOIST GROUP FINLANDE</v>
      </c>
      <c r="E13592" t="s">
        <v>2320</v>
      </c>
      <c r="F13592" t="s">
        <v>16549</v>
      </c>
      <c r="G13592" t="s">
        <v>29</v>
      </c>
      <c r="H13592">
        <v>175.09</v>
      </c>
      <c r="I13592">
        <v>175.09049999999999</v>
      </c>
      <c r="J13592">
        <v>-4.9999999998817603E-4</v>
      </c>
      <c r="K13592">
        <v>175.09</v>
      </c>
      <c r="L13592">
        <v>0</v>
      </c>
      <c r="M13592" t="str">
        <f>IF(ISERROR(VLOOKUP(A13592,'[1]Ecart validé'!$A:$A,1,FALSE)),Z13592,"Ecart Validé")</f>
        <v>valid</v>
      </c>
      <c r="R13592" t="s">
        <v>30</v>
      </c>
      <c r="U13592"/>
      <c r="X13592"/>
      <c r="Y13592"/>
      <c r="Z13592" t="s">
        <v>31</v>
      </c>
    </row>
    <row r="13593" spans="1:26" x14ac:dyDescent="0.3">
      <c r="A13593" t="s">
        <v>16774</v>
      </c>
      <c r="B13593" t="s">
        <v>963</v>
      </c>
      <c r="C13593">
        <v>345853</v>
      </c>
      <c r="D13593" t="str">
        <f>+VLOOKUP(C13593,Param!K:L,2,FALSE)</f>
        <v>CHEF WORKS INTERNATIONAL</v>
      </c>
      <c r="E13593" t="s">
        <v>2331</v>
      </c>
      <c r="F13593" t="s">
        <v>16549</v>
      </c>
      <c r="G13593" t="s">
        <v>29</v>
      </c>
      <c r="H13593">
        <v>796.57</v>
      </c>
      <c r="I13593">
        <v>796.56719999999996</v>
      </c>
      <c r="J13593">
        <v>2.8000000000929499E-3</v>
      </c>
      <c r="K13593">
        <v>796.56719999999996</v>
      </c>
      <c r="L13593">
        <v>2.8000000000929499E-3</v>
      </c>
      <c r="M13593" t="str">
        <f>IF(ISERROR(VLOOKUP(A13593,'[1]Ecart validé'!$A:$A,1,FALSE)),Z13593,"Ecart Validé")</f>
        <v>valid</v>
      </c>
      <c r="R13593" t="s">
        <v>30</v>
      </c>
      <c r="U13593"/>
      <c r="X13593"/>
      <c r="Y13593"/>
      <c r="Z13593" t="s">
        <v>31</v>
      </c>
    </row>
    <row r="13594" spans="1:26" x14ac:dyDescent="0.3">
      <c r="A13594" t="s">
        <v>16775</v>
      </c>
      <c r="B13594" t="s">
        <v>963</v>
      </c>
      <c r="C13594">
        <v>353620</v>
      </c>
      <c r="D13594" t="str">
        <f>+VLOOKUP(C13594,Param!K:L,2,FALSE)</f>
        <v>JOHNSON HELATH TECH CO LTD (MATRIX FITNESS)</v>
      </c>
      <c r="E13594" t="s">
        <v>2346</v>
      </c>
      <c r="F13594" t="s">
        <v>16549</v>
      </c>
      <c r="G13594" t="s">
        <v>29</v>
      </c>
      <c r="H13594">
        <v>8262</v>
      </c>
      <c r="I13594">
        <v>8261.9969999999994</v>
      </c>
      <c r="J13594">
        <v>3.00000000061118E-3</v>
      </c>
      <c r="K13594">
        <v>8262</v>
      </c>
      <c r="L13594">
        <v>0</v>
      </c>
      <c r="M13594" t="str">
        <f>IF(ISERROR(VLOOKUP(A13594,'[1]Ecart validé'!$A:$A,1,FALSE)),Z13594,"Ecart Validé")</f>
        <v>valid</v>
      </c>
      <c r="R13594" t="s">
        <v>30</v>
      </c>
      <c r="U13594"/>
      <c r="X13594"/>
      <c r="Y13594"/>
      <c r="Z13594" t="s">
        <v>31</v>
      </c>
    </row>
    <row r="13595" spans="1:26" x14ac:dyDescent="0.3">
      <c r="A13595" t="s">
        <v>16776</v>
      </c>
      <c r="B13595" t="s">
        <v>963</v>
      </c>
      <c r="C13595">
        <v>355429</v>
      </c>
      <c r="D13595" t="str">
        <f>+VLOOKUP(C13595,Param!K:L,2,FALSE)</f>
        <v>DORMAKABA</v>
      </c>
      <c r="E13595" t="s">
        <v>2348</v>
      </c>
      <c r="F13595" t="s">
        <v>16549</v>
      </c>
      <c r="G13595" t="s">
        <v>29</v>
      </c>
      <c r="H13595">
        <v>10913.15</v>
      </c>
      <c r="I13595">
        <v>11689.897800000001</v>
      </c>
      <c r="J13595">
        <v>-776.74780000000101</v>
      </c>
      <c r="K13595">
        <v>11689.897800000001</v>
      </c>
      <c r="L13595">
        <v>-776.74780000000101</v>
      </c>
      <c r="M13595" t="str">
        <f>IF(ISERROR(VLOOKUP(A13595,'[1]Ecart validé'!$A:$A,1,FALSE)),Z13595,"Ecart Validé")</f>
        <v>issue</v>
      </c>
      <c r="N13595" t="s">
        <v>16777</v>
      </c>
      <c r="O13595" t="s">
        <v>16778</v>
      </c>
      <c r="P13595" t="s">
        <v>85</v>
      </c>
      <c r="Q13595" t="s">
        <v>16779</v>
      </c>
      <c r="R13595" t="s">
        <v>30</v>
      </c>
      <c r="S13595" t="s">
        <v>42</v>
      </c>
      <c r="T13595" t="s">
        <v>43</v>
      </c>
      <c r="U13595" t="s">
        <v>16780</v>
      </c>
      <c r="V13595" t="s">
        <v>45</v>
      </c>
      <c r="X13595"/>
      <c r="Y13595"/>
      <c r="Z13595" t="s">
        <v>88</v>
      </c>
    </row>
    <row r="13596" spans="1:26" x14ac:dyDescent="0.3">
      <c r="A13596" t="s">
        <v>16781</v>
      </c>
      <c r="B13596" t="s">
        <v>963</v>
      </c>
      <c r="C13596">
        <v>109357</v>
      </c>
      <c r="D13596" t="str">
        <f>+VLOOKUP(C13596,Param!K:L,2,FALSE)</f>
        <v>ICE INTERNATIONAL BV</v>
      </c>
      <c r="E13596" t="s">
        <v>2387</v>
      </c>
      <c r="F13596" t="s">
        <v>16549</v>
      </c>
      <c r="G13596" t="s">
        <v>29</v>
      </c>
      <c r="H13596">
        <v>319.32</v>
      </c>
      <c r="I13596">
        <v>319.3152</v>
      </c>
      <c r="J13596">
        <v>4.7999999999888097E-3</v>
      </c>
      <c r="K13596">
        <v>319.32</v>
      </c>
      <c r="L13596">
        <v>0</v>
      </c>
      <c r="M13596" t="str">
        <f>IF(ISERROR(VLOOKUP(A13596,'[1]Ecart validé'!$A:$A,1,FALSE)),Z13596,"Ecart Validé")</f>
        <v>valid</v>
      </c>
      <c r="R13596" t="s">
        <v>30</v>
      </c>
      <c r="U13596"/>
      <c r="X13596"/>
      <c r="Y13596"/>
      <c r="Z13596" t="s">
        <v>31</v>
      </c>
    </row>
    <row r="13597" spans="1:26" x14ac:dyDescent="0.3">
      <c r="A13597" t="s">
        <v>16782</v>
      </c>
      <c r="B13597" t="s">
        <v>963</v>
      </c>
      <c r="C13597">
        <v>49859</v>
      </c>
      <c r="D13597" t="str">
        <f>+VLOOKUP(C13597,Param!K:L,2,FALSE)</f>
        <v>ALMAR SRL</v>
      </c>
      <c r="E13597" t="s">
        <v>2423</v>
      </c>
      <c r="F13597" t="s">
        <v>16549</v>
      </c>
      <c r="G13597" t="s">
        <v>29</v>
      </c>
      <c r="H13597">
        <v>16.34</v>
      </c>
      <c r="I13597">
        <v>16.34</v>
      </c>
      <c r="J13597">
        <v>0</v>
      </c>
      <c r="K13597">
        <v>16.34</v>
      </c>
      <c r="L13597">
        <v>0</v>
      </c>
      <c r="M13597" t="str">
        <f>IF(ISERROR(VLOOKUP(A13597,'[1]Ecart validé'!$A:$A,1,FALSE)),Z13597,"Ecart Validé")</f>
        <v>valid</v>
      </c>
      <c r="R13597" t="s">
        <v>30</v>
      </c>
      <c r="U13597"/>
      <c r="X13597"/>
      <c r="Y13597"/>
      <c r="Z13597" t="s">
        <v>31</v>
      </c>
    </row>
    <row r="13598" spans="1:26" x14ac:dyDescent="0.3">
      <c r="A13598" t="s">
        <v>16783</v>
      </c>
      <c r="B13598" t="s">
        <v>963</v>
      </c>
      <c r="C13598">
        <v>78134</v>
      </c>
      <c r="D13598" t="str">
        <f>+VLOOKUP(C13598,Param!K:L,2,FALSE)</f>
        <v>DESIGN HEURE SAS</v>
      </c>
      <c r="E13598" t="s">
        <v>9891</v>
      </c>
      <c r="F13598" t="s">
        <v>16549</v>
      </c>
      <c r="G13598" t="s">
        <v>29</v>
      </c>
      <c r="H13598">
        <v>132.21</v>
      </c>
      <c r="I13598">
        <v>132.21</v>
      </c>
      <c r="J13598">
        <v>0</v>
      </c>
      <c r="K13598">
        <v>132.21</v>
      </c>
      <c r="L13598">
        <v>0</v>
      </c>
      <c r="M13598" t="str">
        <f>IF(ISERROR(VLOOKUP(A13598,'[1]Ecart validé'!$A:$A,1,FALSE)),Z13598,"Ecart Validé")</f>
        <v>valid</v>
      </c>
      <c r="R13598" t="s">
        <v>30</v>
      </c>
      <c r="U13598"/>
      <c r="X13598"/>
      <c r="Y13598"/>
      <c r="Z13598" t="s">
        <v>31</v>
      </c>
    </row>
    <row r="13599" spans="1:26" x14ac:dyDescent="0.3">
      <c r="A13599" t="s">
        <v>16784</v>
      </c>
      <c r="B13599" t="s">
        <v>963</v>
      </c>
      <c r="C13599">
        <v>248969</v>
      </c>
      <c r="D13599" t="str">
        <f>+VLOOKUP(C13599,Param!K:L,2,FALSE)</f>
        <v>Flex Equipos de Descanso S.A.</v>
      </c>
      <c r="E13599" t="s">
        <v>9909</v>
      </c>
      <c r="F13599" t="s">
        <v>16549</v>
      </c>
      <c r="G13599" t="s">
        <v>29</v>
      </c>
      <c r="H13599">
        <v>3417.71</v>
      </c>
      <c r="I13599">
        <v>3417.7105000000001</v>
      </c>
      <c r="J13599">
        <v>-5.0000000010186297E-4</v>
      </c>
      <c r="K13599">
        <v>3417.71</v>
      </c>
      <c r="L13599">
        <v>0</v>
      </c>
      <c r="M13599" t="str">
        <f>IF(ISERROR(VLOOKUP(A13599,'[1]Ecart validé'!$A:$A,1,FALSE)),Z13599,"Ecart Validé")</f>
        <v>valid</v>
      </c>
      <c r="R13599" t="s">
        <v>30</v>
      </c>
      <c r="U13599"/>
      <c r="X13599"/>
      <c r="Y13599"/>
      <c r="Z13599" t="s">
        <v>31</v>
      </c>
    </row>
    <row r="13600" spans="1:26" x14ac:dyDescent="0.3">
      <c r="A13600" t="s">
        <v>16785</v>
      </c>
      <c r="B13600" t="s">
        <v>963</v>
      </c>
      <c r="C13600">
        <v>58122</v>
      </c>
      <c r="D13600" t="str">
        <f>+VLOOKUP(C13600,Param!K:L,2,FALSE)</f>
        <v>NICOLARDOT</v>
      </c>
      <c r="E13600" t="s">
        <v>1671</v>
      </c>
      <c r="F13600" t="s">
        <v>16549</v>
      </c>
      <c r="G13600" t="s">
        <v>29</v>
      </c>
      <c r="H13600">
        <v>5445.17</v>
      </c>
      <c r="I13600">
        <v>5445.1656000000003</v>
      </c>
      <c r="J13600">
        <v>4.399999999805E-3</v>
      </c>
      <c r="K13600">
        <v>5445.17</v>
      </c>
      <c r="L13600">
        <v>0</v>
      </c>
      <c r="M13600" t="str">
        <f>IF(ISERROR(VLOOKUP(A13600,'[1]Ecart validé'!$A:$A,1,FALSE)),Z13600,"Ecart Validé")</f>
        <v>valid</v>
      </c>
      <c r="R13600" t="s">
        <v>30</v>
      </c>
      <c r="U13600"/>
      <c r="X13600"/>
      <c r="Y13600"/>
      <c r="Z13600" t="s">
        <v>31</v>
      </c>
    </row>
    <row r="13601" spans="1:26" x14ac:dyDescent="0.3">
      <c r="A13601" t="s">
        <v>16786</v>
      </c>
      <c r="B13601" t="s">
        <v>963</v>
      </c>
      <c r="C13601">
        <v>317017</v>
      </c>
      <c r="D13601" t="str">
        <f>+VLOOKUP(C13601,Param!K:L,2,FALSE)</f>
        <v>PALATINO</v>
      </c>
      <c r="E13601" t="s">
        <v>9922</v>
      </c>
      <c r="F13601" t="s">
        <v>16549</v>
      </c>
      <c r="G13601" t="s">
        <v>29</v>
      </c>
      <c r="H13601">
        <v>2133.12</v>
      </c>
      <c r="I13601">
        <v>2133.12</v>
      </c>
      <c r="J13601">
        <v>0</v>
      </c>
      <c r="K13601">
        <v>2133.12</v>
      </c>
      <c r="L13601">
        <v>0</v>
      </c>
      <c r="M13601" t="str">
        <f>IF(ISERROR(VLOOKUP(A13601,'[1]Ecart validé'!$A:$A,1,FALSE)),Z13601,"Ecart Validé")</f>
        <v>valid</v>
      </c>
      <c r="R13601" t="s">
        <v>30</v>
      </c>
      <c r="U13601"/>
      <c r="X13601"/>
      <c r="Y13601"/>
      <c r="Z13601" t="s">
        <v>31</v>
      </c>
    </row>
    <row r="13602" spans="1:26" x14ac:dyDescent="0.3">
      <c r="A13602" t="s">
        <v>16787</v>
      </c>
      <c r="B13602" t="s">
        <v>963</v>
      </c>
      <c r="C13602">
        <v>287320</v>
      </c>
      <c r="D13602" t="str">
        <f>+VLOOKUP(C13602,Param!K:L,2,FALSE)</f>
        <v>POSTFORMING INDUSTRIES</v>
      </c>
      <c r="E13602" t="s">
        <v>2182</v>
      </c>
      <c r="F13602" t="s">
        <v>16549</v>
      </c>
      <c r="G13602" t="s">
        <v>29</v>
      </c>
      <c r="H13602">
        <v>2242.6799999999998</v>
      </c>
      <c r="I13602">
        <v>2242.6799999999998</v>
      </c>
      <c r="J13602">
        <v>0</v>
      </c>
      <c r="K13602">
        <v>2242.6799999999998</v>
      </c>
      <c r="L13602">
        <v>0</v>
      </c>
      <c r="M13602" t="str">
        <f>IF(ISERROR(VLOOKUP(A13602,'[1]Ecart validé'!$A:$A,1,FALSE)),Z13602,"Ecart Validé")</f>
        <v>valid</v>
      </c>
      <c r="R13602" t="s">
        <v>30</v>
      </c>
      <c r="U13602"/>
      <c r="X13602"/>
      <c r="Y13602"/>
      <c r="Z13602" t="s">
        <v>31</v>
      </c>
    </row>
    <row r="13603" spans="1:26" x14ac:dyDescent="0.3">
      <c r="A13603" t="s">
        <v>16788</v>
      </c>
      <c r="B13603" t="s">
        <v>963</v>
      </c>
      <c r="C13603">
        <v>287320</v>
      </c>
      <c r="D13603" t="str">
        <f>+VLOOKUP(C13603,Param!K:L,2,FALSE)</f>
        <v>POSTFORMING INDUSTRIES</v>
      </c>
      <c r="E13603" t="s">
        <v>2192</v>
      </c>
      <c r="F13603" t="s">
        <v>16549</v>
      </c>
      <c r="G13603" t="s">
        <v>29</v>
      </c>
      <c r="H13603">
        <v>171.61</v>
      </c>
      <c r="I13603">
        <v>171.61199999999999</v>
      </c>
      <c r="J13603">
        <v>-1.9999999999811202E-3</v>
      </c>
      <c r="K13603">
        <v>171.61</v>
      </c>
      <c r="L13603">
        <v>0</v>
      </c>
      <c r="M13603" t="str">
        <f>IF(ISERROR(VLOOKUP(A13603,'[1]Ecart validé'!$A:$A,1,FALSE)),Z13603,"Ecart Validé")</f>
        <v>valid</v>
      </c>
      <c r="R13603" t="s">
        <v>30</v>
      </c>
      <c r="U13603"/>
      <c r="X13603"/>
      <c r="Y13603"/>
      <c r="Z13603" t="s">
        <v>31</v>
      </c>
    </row>
    <row r="13604" spans="1:26" x14ac:dyDescent="0.3">
      <c r="A13604" t="s">
        <v>16789</v>
      </c>
      <c r="B13604" t="s">
        <v>963</v>
      </c>
      <c r="C13604">
        <v>45444</v>
      </c>
      <c r="D13604" t="str">
        <f>+VLOOKUP(C13604,Param!K:L,2,FALSE)</f>
        <v>GROSFILLEX DEPT CONTRACT</v>
      </c>
      <c r="E13604">
        <v>684291</v>
      </c>
      <c r="F13604" t="s">
        <v>16549</v>
      </c>
      <c r="G13604" t="s">
        <v>29</v>
      </c>
      <c r="H13604">
        <v>31.89</v>
      </c>
      <c r="I13604">
        <v>31.88</v>
      </c>
      <c r="J13604">
        <v>1.0000000000001501E-2</v>
      </c>
      <c r="K13604">
        <v>31.89</v>
      </c>
      <c r="L13604">
        <v>0</v>
      </c>
      <c r="M13604" t="str">
        <f>IF(ISERROR(VLOOKUP(A13604,'[1]Ecart validé'!$A:$A,1,FALSE)),Z13604,"Ecart Validé")</f>
        <v>valid</v>
      </c>
      <c r="R13604" t="s">
        <v>30</v>
      </c>
      <c r="U13604"/>
      <c r="X13604"/>
      <c r="Y13604"/>
      <c r="Z13604" t="s">
        <v>31</v>
      </c>
    </row>
    <row r="13605" spans="1:26" x14ac:dyDescent="0.3">
      <c r="A13605" t="s">
        <v>16790</v>
      </c>
      <c r="B13605" t="s">
        <v>963</v>
      </c>
      <c r="C13605">
        <v>12120</v>
      </c>
      <c r="D13605" t="str">
        <f>+VLOOKUP(C13605,Param!K:L,2,FALSE)</f>
        <v>WIESNER HAGER</v>
      </c>
      <c r="E13605">
        <v>2526013</v>
      </c>
      <c r="F13605" t="s">
        <v>16549</v>
      </c>
      <c r="G13605" t="s">
        <v>29</v>
      </c>
      <c r="H13605">
        <v>287.88</v>
      </c>
      <c r="I13605">
        <v>287.88</v>
      </c>
      <c r="J13605">
        <v>0</v>
      </c>
      <c r="K13605">
        <v>287.88</v>
      </c>
      <c r="L13605">
        <v>0</v>
      </c>
      <c r="M13605" t="str">
        <f>IF(ISERROR(VLOOKUP(A13605,'[1]Ecart validé'!$A:$A,1,FALSE)),Z13605,"Ecart Validé")</f>
        <v>valid</v>
      </c>
      <c r="R13605" t="s">
        <v>30</v>
      </c>
      <c r="U13605"/>
      <c r="X13605"/>
      <c r="Y13605"/>
      <c r="Z13605" t="s">
        <v>31</v>
      </c>
    </row>
    <row r="13606" spans="1:26" x14ac:dyDescent="0.3">
      <c r="A13606" t="s">
        <v>16791</v>
      </c>
      <c r="B13606" t="s">
        <v>963</v>
      </c>
      <c r="C13606">
        <v>119761</v>
      </c>
      <c r="D13606" t="str">
        <f>+VLOOKUP(C13606,Param!K:L,2,FALSE)</f>
        <v>SCENTAIR TECHNOLOGIES</v>
      </c>
      <c r="E13606" t="s">
        <v>1953</v>
      </c>
      <c r="F13606" t="s">
        <v>16549</v>
      </c>
      <c r="G13606" t="s">
        <v>29</v>
      </c>
      <c r="H13606">
        <v>8266.57</v>
      </c>
      <c r="I13606">
        <v>8266.5666999999994</v>
      </c>
      <c r="J13606">
        <v>3.3000000003085002E-3</v>
      </c>
      <c r="K13606">
        <v>8266.57</v>
      </c>
      <c r="L13606">
        <v>0</v>
      </c>
      <c r="M13606" t="str">
        <f>IF(ISERROR(VLOOKUP(A13606,'[1]Ecart validé'!$A:$A,1,FALSE)),Z13606,"Ecart Validé")</f>
        <v>valid</v>
      </c>
      <c r="R13606" t="s">
        <v>30</v>
      </c>
      <c r="U13606"/>
      <c r="X13606"/>
      <c r="Y13606"/>
      <c r="Z13606" t="s">
        <v>31</v>
      </c>
    </row>
    <row r="13607" spans="1:26" x14ac:dyDescent="0.3">
      <c r="A13607" t="s">
        <v>16792</v>
      </c>
      <c r="B13607" t="s">
        <v>963</v>
      </c>
      <c r="C13607">
        <v>260847</v>
      </c>
      <c r="D13607" t="str">
        <f>+VLOOKUP(C13607,Param!K:L,2,FALSE)</f>
        <v>MOVENPICK Wein Schweiz AG</v>
      </c>
      <c r="E13607" t="s">
        <v>9965</v>
      </c>
      <c r="F13607" t="s">
        <v>16549</v>
      </c>
      <c r="G13607" t="s">
        <v>29</v>
      </c>
      <c r="H13607">
        <v>3114.53</v>
      </c>
      <c r="I13607">
        <v>3114.5295000000001</v>
      </c>
      <c r="J13607">
        <v>5.0000000010186297E-4</v>
      </c>
      <c r="K13607">
        <v>3114.53</v>
      </c>
      <c r="L13607">
        <v>0</v>
      </c>
      <c r="M13607" t="str">
        <f>IF(ISERROR(VLOOKUP(A13607,'[1]Ecart validé'!$A:$A,1,FALSE)),Z13607,"Ecart Validé")</f>
        <v>valid</v>
      </c>
      <c r="R13607" t="s">
        <v>30</v>
      </c>
      <c r="U13607"/>
      <c r="X13607"/>
      <c r="Y13607"/>
      <c r="Z13607" t="s">
        <v>31</v>
      </c>
    </row>
    <row r="13608" spans="1:26" x14ac:dyDescent="0.3">
      <c r="A13608" t="s">
        <v>16793</v>
      </c>
      <c r="B13608" t="s">
        <v>963</v>
      </c>
      <c r="C13608">
        <v>95823</v>
      </c>
      <c r="D13608" t="str">
        <f>+VLOOKUP(C13608,Param!K:L,2,FALSE)</f>
        <v>ZENGOVARI</v>
      </c>
      <c r="E13608" t="s">
        <v>1845</v>
      </c>
      <c r="F13608" t="s">
        <v>16549</v>
      </c>
      <c r="G13608" t="s">
        <v>29</v>
      </c>
      <c r="H13608">
        <v>49.63</v>
      </c>
      <c r="I13608">
        <v>49.631999999999998</v>
      </c>
      <c r="J13608">
        <v>-1.9999999999953302E-3</v>
      </c>
      <c r="K13608">
        <v>49.63</v>
      </c>
      <c r="L13608">
        <v>0</v>
      </c>
      <c r="M13608" t="str">
        <f>IF(ISERROR(VLOOKUP(A13608,'[1]Ecart validé'!$A:$A,1,FALSE)),Z13608,"Ecart Validé")</f>
        <v>valid</v>
      </c>
      <c r="R13608" t="s">
        <v>30</v>
      </c>
      <c r="U13608"/>
      <c r="X13608"/>
      <c r="Y13608"/>
      <c r="Z13608" t="s">
        <v>31</v>
      </c>
    </row>
    <row r="13609" spans="1:26" x14ac:dyDescent="0.3">
      <c r="A13609" t="s">
        <v>16794</v>
      </c>
      <c r="B13609" t="s">
        <v>963</v>
      </c>
      <c r="C13609">
        <v>36557</v>
      </c>
      <c r="D13609" t="str">
        <f>+VLOOKUP(C13609,Param!K:L,2,FALSE)</f>
        <v>GOLD KEY MEDIA</v>
      </c>
      <c r="E13609" t="s">
        <v>2374</v>
      </c>
      <c r="F13609" t="s">
        <v>16549</v>
      </c>
      <c r="G13609" t="s">
        <v>29</v>
      </c>
      <c r="H13609">
        <v>339.8</v>
      </c>
      <c r="I13609">
        <v>339.8</v>
      </c>
      <c r="J13609">
        <v>0</v>
      </c>
      <c r="K13609">
        <v>339.8</v>
      </c>
      <c r="L13609">
        <v>0</v>
      </c>
      <c r="M13609" t="str">
        <f>IF(ISERROR(VLOOKUP(A13609,'[1]Ecart validé'!$A:$A,1,FALSE)),Z13609,"Ecart Validé")</f>
        <v>valid</v>
      </c>
      <c r="R13609" t="s">
        <v>30</v>
      </c>
      <c r="U13609"/>
      <c r="X13609"/>
      <c r="Y13609"/>
      <c r="Z13609" t="s">
        <v>31</v>
      </c>
    </row>
    <row r="13610" spans="1:26" x14ac:dyDescent="0.3">
      <c r="A13610" t="s">
        <v>16795</v>
      </c>
      <c r="B13610" t="s">
        <v>963</v>
      </c>
      <c r="C13610">
        <v>253489</v>
      </c>
      <c r="D13610" t="str">
        <f>+VLOOKUP(C13610,Param!K:L,2,FALSE)</f>
        <v>FONTANA ARTE</v>
      </c>
      <c r="E13610" t="s">
        <v>9986</v>
      </c>
      <c r="F13610" t="s">
        <v>16549</v>
      </c>
      <c r="G13610" t="s">
        <v>29</v>
      </c>
      <c r="H13610">
        <v>810.9</v>
      </c>
      <c r="I13610">
        <v>810.9</v>
      </c>
      <c r="J13610">
        <v>0</v>
      </c>
      <c r="K13610">
        <v>810.9</v>
      </c>
      <c r="L13610">
        <v>0</v>
      </c>
      <c r="M13610" t="str">
        <f>IF(ISERROR(VLOOKUP(A13610,'[1]Ecart validé'!$A:$A,1,FALSE)),Z13610,"Ecart Validé")</f>
        <v>valid</v>
      </c>
      <c r="R13610" t="s">
        <v>30</v>
      </c>
      <c r="U13610"/>
      <c r="X13610"/>
      <c r="Y13610"/>
      <c r="Z13610" t="s">
        <v>31</v>
      </c>
    </row>
    <row r="13611" spans="1:26" x14ac:dyDescent="0.3">
      <c r="A13611" t="s">
        <v>16796</v>
      </c>
      <c r="B13611" t="s">
        <v>963</v>
      </c>
      <c r="C13611">
        <v>8900</v>
      </c>
      <c r="D13611" t="str">
        <f>+VLOOKUP(C13611,Param!K:L,2,FALSE)</f>
        <v>MOROSO SPA</v>
      </c>
      <c r="E13611" t="s">
        <v>9989</v>
      </c>
      <c r="F13611" t="s">
        <v>16549</v>
      </c>
      <c r="G13611" t="s">
        <v>29</v>
      </c>
      <c r="H13611">
        <v>131.44999999999999</v>
      </c>
      <c r="I13611">
        <v>131.44999999999999</v>
      </c>
      <c r="J13611">
        <v>0</v>
      </c>
      <c r="K13611">
        <v>131.44999999999999</v>
      </c>
      <c r="L13611">
        <v>0</v>
      </c>
      <c r="M13611" t="str">
        <f>IF(ISERROR(VLOOKUP(A13611,'[1]Ecart validé'!$A:$A,1,FALSE)),Z13611,"Ecart Validé")</f>
        <v>valid</v>
      </c>
      <c r="R13611" t="s">
        <v>30</v>
      </c>
      <c r="U13611"/>
      <c r="X13611"/>
      <c r="Y13611"/>
      <c r="Z13611" t="s">
        <v>31</v>
      </c>
    </row>
    <row r="13612" spans="1:26" x14ac:dyDescent="0.3">
      <c r="A13612" t="s">
        <v>16797</v>
      </c>
      <c r="B13612" t="s">
        <v>963</v>
      </c>
      <c r="C13612">
        <v>316739</v>
      </c>
      <c r="D13612" t="str">
        <f>+VLOOKUP(C13612,Param!K:L,2,FALSE)</f>
        <v>PRECOR INCORPORATATED</v>
      </c>
      <c r="E13612" t="s">
        <v>2466</v>
      </c>
      <c r="F13612" t="s">
        <v>16549</v>
      </c>
      <c r="G13612" t="s">
        <v>29</v>
      </c>
      <c r="H13612">
        <v>354.69</v>
      </c>
      <c r="I13612">
        <v>354.685</v>
      </c>
      <c r="J13612">
        <v>4.9999999999954499E-3</v>
      </c>
      <c r="K13612">
        <v>354.69</v>
      </c>
      <c r="L13612">
        <v>0</v>
      </c>
      <c r="M13612" t="str">
        <f>IF(ISERROR(VLOOKUP(A13612,'[1]Ecart validé'!$A:$A,1,FALSE)),Z13612,"Ecart Validé")</f>
        <v>valid</v>
      </c>
      <c r="R13612" t="s">
        <v>30</v>
      </c>
      <c r="U13612"/>
      <c r="X13612"/>
      <c r="Y13612"/>
      <c r="Z13612" t="s">
        <v>31</v>
      </c>
    </row>
    <row r="13613" spans="1:26" x14ac:dyDescent="0.3">
      <c r="A13613" t="s">
        <v>16798</v>
      </c>
      <c r="B13613" t="s">
        <v>963</v>
      </c>
      <c r="C13613">
        <v>340177</v>
      </c>
      <c r="D13613" t="str">
        <f>+VLOOKUP(C13613,Param!K:L,2,FALSE)</f>
        <v>AT VISIONS INFORMATIONSTECHNOLOGIE</v>
      </c>
      <c r="E13613" t="s">
        <v>9995</v>
      </c>
      <c r="F13613" t="s">
        <v>16549</v>
      </c>
      <c r="G13613" t="s">
        <v>29</v>
      </c>
      <c r="H13613">
        <v>588.6</v>
      </c>
      <c r="I13613">
        <v>588.60799999999995</v>
      </c>
      <c r="J13613">
        <v>-7.9999999999245102E-3</v>
      </c>
      <c r="K13613">
        <v>588.6</v>
      </c>
      <c r="L13613">
        <v>0</v>
      </c>
      <c r="M13613" t="str">
        <f>IF(ISERROR(VLOOKUP(A13613,'[1]Ecart validé'!$A:$A,1,FALSE)),Z13613,"Ecart Validé")</f>
        <v>valid</v>
      </c>
      <c r="R13613" t="s">
        <v>30</v>
      </c>
      <c r="U13613"/>
      <c r="X13613"/>
      <c r="Y13613"/>
      <c r="Z13613" t="s">
        <v>31</v>
      </c>
    </row>
    <row r="13614" spans="1:26" x14ac:dyDescent="0.3">
      <c r="A13614" t="s">
        <v>16799</v>
      </c>
      <c r="B13614" t="s">
        <v>963</v>
      </c>
      <c r="C13614">
        <v>44330</v>
      </c>
      <c r="D13614" t="str">
        <f>+VLOOKUP(C13614,Param!K:L,2,FALSE)</f>
        <v xml:space="preserve">BEAUTY TECH </v>
      </c>
      <c r="E13614" t="s">
        <v>1512</v>
      </c>
      <c r="F13614" t="s">
        <v>16549</v>
      </c>
      <c r="G13614" t="s">
        <v>29</v>
      </c>
      <c r="H13614">
        <v>298.81</v>
      </c>
      <c r="I13614">
        <v>298.81</v>
      </c>
      <c r="J13614">
        <v>0</v>
      </c>
      <c r="K13614">
        <v>298.81</v>
      </c>
      <c r="L13614">
        <v>0</v>
      </c>
      <c r="M13614" t="str">
        <f>IF(ISERROR(VLOOKUP(A13614,'[1]Ecart validé'!$A:$A,1,FALSE)),Z13614,"Ecart Validé")</f>
        <v>valid</v>
      </c>
      <c r="R13614" t="s">
        <v>30</v>
      </c>
      <c r="U13614"/>
      <c r="X13614"/>
      <c r="Y13614"/>
      <c r="Z13614" t="s">
        <v>31</v>
      </c>
    </row>
    <row r="13615" spans="1:26" x14ac:dyDescent="0.3">
      <c r="A13615" t="s">
        <v>16800</v>
      </c>
      <c r="B13615" t="s">
        <v>963</v>
      </c>
      <c r="C13615">
        <v>56626</v>
      </c>
      <c r="D13615" t="str">
        <f>+VLOOKUP(C13615,Param!K:L,2,FALSE)</f>
        <v>ENODIS</v>
      </c>
      <c r="E13615" t="s">
        <v>16801</v>
      </c>
      <c r="F13615" t="s">
        <v>16549</v>
      </c>
      <c r="G13615" t="s">
        <v>29</v>
      </c>
      <c r="H13615">
        <v>669.85</v>
      </c>
      <c r="I13615">
        <v>669.85</v>
      </c>
      <c r="J13615">
        <v>0</v>
      </c>
      <c r="K13615">
        <v>669.85</v>
      </c>
      <c r="L13615">
        <v>0</v>
      </c>
      <c r="M13615" t="str">
        <f>IF(ISERROR(VLOOKUP(A13615,'[1]Ecart validé'!$A:$A,1,FALSE)),Z13615,"Ecart Validé")</f>
        <v>valid</v>
      </c>
      <c r="R13615" t="s">
        <v>30</v>
      </c>
      <c r="U13615"/>
      <c r="X13615"/>
      <c r="Y13615"/>
      <c r="Z13615" t="s">
        <v>31</v>
      </c>
    </row>
    <row r="13616" spans="1:26" x14ac:dyDescent="0.3">
      <c r="A13616" t="s">
        <v>16802</v>
      </c>
      <c r="B13616" t="s">
        <v>963</v>
      </c>
      <c r="C13616">
        <v>9761</v>
      </c>
      <c r="D13616" t="str">
        <f>+VLOOKUP(C13616,Param!K:L,2,FALSE)</f>
        <v>DOMETIC  GERMANY HOLDING GmbH</v>
      </c>
      <c r="E13616">
        <v>900054</v>
      </c>
      <c r="F13616" t="s">
        <v>16549</v>
      </c>
      <c r="G13616" t="s">
        <v>29</v>
      </c>
      <c r="H13616">
        <v>17486.25</v>
      </c>
      <c r="I13616">
        <v>17486.25</v>
      </c>
      <c r="J13616">
        <v>0</v>
      </c>
      <c r="K13616">
        <v>17486.25</v>
      </c>
      <c r="L13616">
        <v>0</v>
      </c>
      <c r="M13616" t="str">
        <f>IF(ISERROR(VLOOKUP(A13616,'[1]Ecart validé'!$A:$A,1,FALSE)),Z13616,"Ecart Validé")</f>
        <v>valid</v>
      </c>
      <c r="R13616" t="s">
        <v>30</v>
      </c>
      <c r="U13616"/>
      <c r="X13616"/>
      <c r="Y13616"/>
      <c r="Z13616" t="s">
        <v>31</v>
      </c>
    </row>
    <row r="13617" spans="1:26" x14ac:dyDescent="0.3">
      <c r="A13617" t="s">
        <v>16803</v>
      </c>
      <c r="B13617" t="s">
        <v>963</v>
      </c>
      <c r="C13617">
        <v>76606</v>
      </c>
      <c r="D13617" t="str">
        <f>+VLOOKUP(C13617,Param!K:L,2,FALSE)</f>
        <v>CARLIMPEX SA</v>
      </c>
      <c r="E13617" t="s">
        <v>1754</v>
      </c>
      <c r="F13617" t="s">
        <v>16549</v>
      </c>
      <c r="G13617" t="s">
        <v>29</v>
      </c>
      <c r="H13617">
        <v>6412.56</v>
      </c>
      <c r="I13617">
        <v>6412.56</v>
      </c>
      <c r="J13617">
        <v>0</v>
      </c>
      <c r="K13617">
        <v>6412.56</v>
      </c>
      <c r="L13617">
        <v>0</v>
      </c>
      <c r="M13617" t="str">
        <f>IF(ISERROR(VLOOKUP(A13617,'[1]Ecart validé'!$A:$A,1,FALSE)),Z13617,"Ecart Validé")</f>
        <v>valid</v>
      </c>
      <c r="R13617" t="s">
        <v>30</v>
      </c>
      <c r="U13617"/>
      <c r="X13617"/>
      <c r="Y13617"/>
      <c r="Z13617" t="s">
        <v>31</v>
      </c>
    </row>
    <row r="13618" spans="1:26" x14ac:dyDescent="0.3">
      <c r="A13618" t="s">
        <v>16804</v>
      </c>
      <c r="B13618" t="s">
        <v>963</v>
      </c>
      <c r="C13618">
        <v>357453</v>
      </c>
      <c r="D13618" t="str">
        <f>+VLOOKUP(C13618,Param!K:L,2,FALSE)</f>
        <v>EGE CARPETS</v>
      </c>
      <c r="E13618" t="s">
        <v>10038</v>
      </c>
      <c r="F13618" t="s">
        <v>16549</v>
      </c>
      <c r="G13618" t="s">
        <v>29</v>
      </c>
      <c r="H13618">
        <v>40901.550000000003</v>
      </c>
      <c r="I13618">
        <v>40901.550000000003</v>
      </c>
      <c r="J13618">
        <v>0</v>
      </c>
      <c r="K13618">
        <v>40901.550000000003</v>
      </c>
      <c r="L13618">
        <v>0</v>
      </c>
      <c r="M13618" t="str">
        <f>IF(ISERROR(VLOOKUP(A13618,'[1]Ecart validé'!$A:$A,1,FALSE)),Z13618,"Ecart Validé")</f>
        <v>valid</v>
      </c>
      <c r="R13618" t="s">
        <v>30</v>
      </c>
      <c r="U13618"/>
      <c r="X13618"/>
      <c r="Y13618"/>
      <c r="Z13618" t="s">
        <v>31</v>
      </c>
    </row>
    <row r="13619" spans="1:26" x14ac:dyDescent="0.3">
      <c r="A13619" t="s">
        <v>16805</v>
      </c>
      <c r="B13619" t="s">
        <v>963</v>
      </c>
      <c r="C13619">
        <v>357789</v>
      </c>
      <c r="D13619" t="str">
        <f>+VLOOKUP(C13619,Param!K:L,2,FALSE)</f>
        <v xml:space="preserve">HOIST GROUP MEA </v>
      </c>
      <c r="E13619" t="s">
        <v>10073</v>
      </c>
      <c r="F13619" t="s">
        <v>16549</v>
      </c>
      <c r="G13619" t="s">
        <v>29</v>
      </c>
      <c r="H13619">
        <v>294.51</v>
      </c>
      <c r="I13619">
        <v>294.50850000000003</v>
      </c>
      <c r="J13619">
        <v>1.4999999999645199E-3</v>
      </c>
      <c r="K13619">
        <v>294.51</v>
      </c>
      <c r="L13619">
        <v>0</v>
      </c>
      <c r="M13619" t="str">
        <f>IF(ISERROR(VLOOKUP(A13619,'[1]Ecart validé'!$A:$A,1,FALSE)),Z13619,"Ecart Validé")</f>
        <v>valid</v>
      </c>
      <c r="R13619" t="s">
        <v>30</v>
      </c>
      <c r="U13619"/>
      <c r="X13619"/>
      <c r="Y13619"/>
      <c r="Z13619" t="s">
        <v>31</v>
      </c>
    </row>
    <row r="13620" spans="1:26" x14ac:dyDescent="0.3">
      <c r="A13620" t="s">
        <v>16806</v>
      </c>
      <c r="B13620" t="s">
        <v>963</v>
      </c>
      <c r="C13620">
        <v>260109</v>
      </c>
      <c r="D13620" t="str">
        <f>+VLOOKUP(C13620,Param!K:L,2,FALSE)</f>
        <v>HOIST GROUP SA</v>
      </c>
      <c r="E13620" t="s">
        <v>2356</v>
      </c>
      <c r="F13620" t="s">
        <v>16549</v>
      </c>
      <c r="G13620" t="s">
        <v>29</v>
      </c>
      <c r="H13620">
        <v>13874.86</v>
      </c>
      <c r="I13620">
        <v>13874.856599999999</v>
      </c>
      <c r="J13620">
        <v>3.40000000142026E-3</v>
      </c>
      <c r="K13620">
        <v>13874.86</v>
      </c>
      <c r="L13620">
        <v>0</v>
      </c>
      <c r="M13620" t="str">
        <f>IF(ISERROR(VLOOKUP(A13620,'[1]Ecart validé'!$A:$A,1,FALSE)),Z13620,"Ecart Validé")</f>
        <v>valid</v>
      </c>
      <c r="R13620" t="s">
        <v>30</v>
      </c>
      <c r="U13620"/>
      <c r="X13620"/>
      <c r="Y13620"/>
      <c r="Z13620" t="s">
        <v>31</v>
      </c>
    </row>
    <row r="13621" spans="1:26" x14ac:dyDescent="0.3">
      <c r="A13621" t="s">
        <v>16807</v>
      </c>
      <c r="B13621" t="s">
        <v>963</v>
      </c>
      <c r="C13621">
        <v>780</v>
      </c>
      <c r="D13621" t="str">
        <f>+VLOOKUP(C13621,Param!K:L,2,FALSE)</f>
        <v>KOS KREBS GmbH</v>
      </c>
      <c r="E13621">
        <v>28313032</v>
      </c>
      <c r="F13621" t="s">
        <v>16549</v>
      </c>
      <c r="G13621" t="s">
        <v>29</v>
      </c>
      <c r="H13621">
        <v>9.86</v>
      </c>
      <c r="I13621">
        <v>9.8751999999999995</v>
      </c>
      <c r="J13621">
        <v>-1.5200000000000101E-2</v>
      </c>
      <c r="K13621">
        <v>9.86</v>
      </c>
      <c r="L13621">
        <v>0</v>
      </c>
      <c r="M13621" t="str">
        <f>IF(ISERROR(VLOOKUP(A13621,'[1]Ecart validé'!$A:$A,1,FALSE)),Z13621,"Ecart Validé")</f>
        <v>valid</v>
      </c>
      <c r="R13621" t="s">
        <v>30</v>
      </c>
      <c r="U13621"/>
      <c r="X13621"/>
      <c r="Y13621"/>
      <c r="Z13621" t="s">
        <v>31</v>
      </c>
    </row>
    <row r="13622" spans="1:26" x14ac:dyDescent="0.3">
      <c r="A13622" t="s">
        <v>16808</v>
      </c>
      <c r="B13622" t="s">
        <v>963</v>
      </c>
      <c r="C13622">
        <v>57778</v>
      </c>
      <c r="D13622" t="str">
        <f>+VLOOKUP(C13622,Param!K:L,2,FALSE)</f>
        <v>USEO ( ex I.P.I.)</v>
      </c>
      <c r="E13622" t="s">
        <v>1660</v>
      </c>
      <c r="F13622" t="s">
        <v>16549</v>
      </c>
      <c r="G13622" t="s">
        <v>29</v>
      </c>
      <c r="H13622">
        <v>4774.45</v>
      </c>
      <c r="I13622">
        <v>4774.4459999999999</v>
      </c>
      <c r="J13622">
        <v>3.9999999999054099E-3</v>
      </c>
      <c r="K13622">
        <v>4774.4459999999999</v>
      </c>
      <c r="L13622">
        <v>3.9999999999054099E-3</v>
      </c>
      <c r="M13622" t="str">
        <f>IF(ISERROR(VLOOKUP(A13622,'[1]Ecart validé'!$A:$A,1,FALSE)),Z13622,"Ecart Validé")</f>
        <v>valid</v>
      </c>
      <c r="R13622" t="s">
        <v>30</v>
      </c>
      <c r="U13622"/>
      <c r="X13622"/>
      <c r="Y13622"/>
      <c r="Z13622" t="s">
        <v>31</v>
      </c>
    </row>
    <row r="13623" spans="1:26" x14ac:dyDescent="0.3">
      <c r="A13623" t="s">
        <v>16809</v>
      </c>
      <c r="B13623" t="s">
        <v>963</v>
      </c>
      <c r="C13623">
        <v>239797</v>
      </c>
      <c r="D13623" t="str">
        <f>+VLOOKUP(C13623,Param!K:L,2,FALSE)</f>
        <v>LANDE SA</v>
      </c>
      <c r="E13623" t="s">
        <v>10098</v>
      </c>
      <c r="F13623" t="s">
        <v>16549</v>
      </c>
      <c r="G13623" t="s">
        <v>29</v>
      </c>
      <c r="H13623">
        <v>101.22</v>
      </c>
      <c r="I13623">
        <v>101.2165</v>
      </c>
      <c r="J13623">
        <v>3.5000000000024998E-3</v>
      </c>
      <c r="K13623">
        <v>101.22</v>
      </c>
      <c r="L13623">
        <v>0</v>
      </c>
      <c r="M13623" t="str">
        <f>IF(ISERROR(VLOOKUP(A13623,'[1]Ecart validé'!$A:$A,1,FALSE)),Z13623,"Ecart Validé")</f>
        <v>valid</v>
      </c>
      <c r="R13623" t="s">
        <v>30</v>
      </c>
      <c r="U13623"/>
      <c r="X13623"/>
      <c r="Y13623"/>
      <c r="Z13623" t="s">
        <v>31</v>
      </c>
    </row>
    <row r="13624" spans="1:26" x14ac:dyDescent="0.3">
      <c r="A13624" t="s">
        <v>16810</v>
      </c>
      <c r="B13624" t="s">
        <v>963</v>
      </c>
      <c r="C13624">
        <v>116724</v>
      </c>
      <c r="D13624" t="str">
        <f>+VLOOKUP(C13624,Param!K:L,2,FALSE)</f>
        <v>EXPORMIM</v>
      </c>
      <c r="E13624" t="s">
        <v>10101</v>
      </c>
      <c r="F13624" t="s">
        <v>16549</v>
      </c>
      <c r="G13624" t="s">
        <v>29</v>
      </c>
      <c r="H13624">
        <v>3045.29</v>
      </c>
      <c r="I13624">
        <v>3045.2892000000002</v>
      </c>
      <c r="J13624">
        <v>7.9999999979918303E-4</v>
      </c>
      <c r="K13624">
        <v>3045.29</v>
      </c>
      <c r="L13624">
        <v>0</v>
      </c>
      <c r="M13624" t="str">
        <f>IF(ISERROR(VLOOKUP(A13624,'[1]Ecart validé'!$A:$A,1,FALSE)),Z13624,"Ecart Validé")</f>
        <v>valid</v>
      </c>
      <c r="R13624" t="s">
        <v>30</v>
      </c>
      <c r="U13624"/>
      <c r="X13624"/>
      <c r="Y13624"/>
      <c r="Z13624" t="s">
        <v>31</v>
      </c>
    </row>
    <row r="13625" spans="1:26" x14ac:dyDescent="0.3">
      <c r="A13625" t="s">
        <v>16811</v>
      </c>
      <c r="B13625" t="s">
        <v>963</v>
      </c>
      <c r="C13625">
        <v>284215</v>
      </c>
      <c r="D13625" t="str">
        <f>+VLOOKUP(C13625,Param!K:L,2,FALSE)</f>
        <v>DISTRIBUY SARL</v>
      </c>
      <c r="E13625" t="s">
        <v>2171</v>
      </c>
      <c r="F13625" t="s">
        <v>16549</v>
      </c>
      <c r="G13625" t="s">
        <v>29</v>
      </c>
      <c r="H13625">
        <v>3767.67</v>
      </c>
      <c r="I13625">
        <v>3767.6732000000002</v>
      </c>
      <c r="J13625">
        <v>-3.2000000001062199E-3</v>
      </c>
      <c r="K13625">
        <v>3767.67</v>
      </c>
      <c r="L13625">
        <v>0</v>
      </c>
      <c r="M13625" t="str">
        <f>IF(ISERROR(VLOOKUP(A13625,'[1]Ecart validé'!$A:$A,1,FALSE)),Z13625,"Ecart Validé")</f>
        <v>valid</v>
      </c>
      <c r="R13625" t="s">
        <v>30</v>
      </c>
      <c r="U13625"/>
      <c r="X13625"/>
      <c r="Y13625"/>
      <c r="Z13625" t="s">
        <v>31</v>
      </c>
    </row>
    <row r="13626" spans="1:26" x14ac:dyDescent="0.3">
      <c r="A13626" t="s">
        <v>16812</v>
      </c>
      <c r="B13626" t="s">
        <v>963</v>
      </c>
      <c r="C13626">
        <v>47209</v>
      </c>
      <c r="D13626" t="str">
        <f>+VLOOKUP(C13626,Param!K:L,2,FALSE)</f>
        <v>STEELCASE SAS</v>
      </c>
      <c r="E13626" t="s">
        <v>2392</v>
      </c>
      <c r="F13626" t="s">
        <v>16549</v>
      </c>
      <c r="G13626" t="s">
        <v>29</v>
      </c>
      <c r="H13626">
        <v>47.14</v>
      </c>
      <c r="I13626">
        <v>47.142000000000003</v>
      </c>
      <c r="J13626">
        <v>-2.0000000000024399E-3</v>
      </c>
      <c r="K13626">
        <v>47.14</v>
      </c>
      <c r="L13626">
        <v>0</v>
      </c>
      <c r="M13626" t="str">
        <f>IF(ISERROR(VLOOKUP(A13626,'[1]Ecart validé'!$A:$A,1,FALSE)),Z13626,"Ecart Validé")</f>
        <v>valid</v>
      </c>
      <c r="R13626" t="s">
        <v>30</v>
      </c>
      <c r="U13626"/>
      <c r="X13626"/>
      <c r="Y13626"/>
      <c r="Z13626" t="s">
        <v>31</v>
      </c>
    </row>
    <row r="13627" spans="1:26" x14ac:dyDescent="0.3">
      <c r="A13627" t="s">
        <v>16813</v>
      </c>
      <c r="B13627" t="s">
        <v>963</v>
      </c>
      <c r="C13627">
        <v>54741</v>
      </c>
      <c r="D13627" t="str">
        <f>+VLOOKUP(C13627,Param!K:L,2,FALSE)</f>
        <v>ETABLISSEMENTS REINHARDT</v>
      </c>
      <c r="E13627">
        <v>26102067</v>
      </c>
      <c r="F13627" t="s">
        <v>16549</v>
      </c>
      <c r="G13627" t="s">
        <v>29</v>
      </c>
      <c r="H13627">
        <v>3000</v>
      </c>
      <c r="I13627">
        <v>3000</v>
      </c>
      <c r="J13627">
        <v>0</v>
      </c>
      <c r="K13627">
        <v>3000</v>
      </c>
      <c r="L13627">
        <v>0</v>
      </c>
      <c r="M13627" t="str">
        <f>IF(ISERROR(VLOOKUP(A13627,'[1]Ecart validé'!$A:$A,1,FALSE)),Z13627,"Ecart Validé")</f>
        <v>valid</v>
      </c>
      <c r="R13627" t="s">
        <v>30</v>
      </c>
      <c r="U13627"/>
      <c r="X13627"/>
      <c r="Y13627"/>
      <c r="Z13627" t="s">
        <v>31</v>
      </c>
    </row>
    <row r="13628" spans="1:26" x14ac:dyDescent="0.3">
      <c r="A13628" t="s">
        <v>16814</v>
      </c>
      <c r="B13628" t="s">
        <v>963</v>
      </c>
      <c r="C13628">
        <v>329780</v>
      </c>
      <c r="D13628" t="str">
        <f>+VLOOKUP(C13628,Param!K:L,2,FALSE)</f>
        <v xml:space="preserve">R.B.C PARIS </v>
      </c>
      <c r="E13628" t="s">
        <v>10167</v>
      </c>
      <c r="F13628" t="s">
        <v>16549</v>
      </c>
      <c r="G13628" t="s">
        <v>29</v>
      </c>
      <c r="H13628">
        <v>6950</v>
      </c>
      <c r="I13628">
        <v>6950.0101999999997</v>
      </c>
      <c r="J13628">
        <v>-1.01999999997133E-2</v>
      </c>
      <c r="K13628">
        <v>6950</v>
      </c>
      <c r="L13628">
        <v>0</v>
      </c>
      <c r="M13628" t="str">
        <f>IF(ISERROR(VLOOKUP(A13628,'[1]Ecart validé'!$A:$A,1,FALSE)),Z13628,"Ecart Validé")</f>
        <v>valid</v>
      </c>
      <c r="R13628" t="s">
        <v>30</v>
      </c>
      <c r="U13628"/>
      <c r="X13628"/>
      <c r="Y13628"/>
      <c r="Z13628" t="s">
        <v>31</v>
      </c>
    </row>
    <row r="13629" spans="1:26" x14ac:dyDescent="0.3">
      <c r="A13629" t="s">
        <v>16815</v>
      </c>
      <c r="B13629" t="s">
        <v>963</v>
      </c>
      <c r="C13629">
        <v>79911</v>
      </c>
      <c r="D13629" t="str">
        <f>+VLOOKUP(C13629,Param!K:L,2,FALSE)</f>
        <v>HUHTAMAKI FOODSERVICE FRANCE SAS</v>
      </c>
      <c r="E13629" t="s">
        <v>1800</v>
      </c>
      <c r="F13629" t="s">
        <v>16549</v>
      </c>
      <c r="G13629" t="s">
        <v>29</v>
      </c>
      <c r="H13629">
        <v>9510.81</v>
      </c>
      <c r="I13629">
        <v>9510.8101000000006</v>
      </c>
      <c r="J13629">
        <v>-1.00000001111766E-4</v>
      </c>
      <c r="K13629">
        <v>9510.81</v>
      </c>
      <c r="L13629">
        <v>0</v>
      </c>
      <c r="M13629" t="str">
        <f>IF(ISERROR(VLOOKUP(A13629,'[1]Ecart validé'!$A:$A,1,FALSE)),Z13629,"Ecart Validé")</f>
        <v>valid</v>
      </c>
      <c r="R13629" t="s">
        <v>30</v>
      </c>
      <c r="U13629"/>
      <c r="X13629"/>
      <c r="Y13629"/>
      <c r="Z13629" t="s">
        <v>31</v>
      </c>
    </row>
    <row r="13630" spans="1:26" x14ac:dyDescent="0.3">
      <c r="A13630" t="s">
        <v>16816</v>
      </c>
      <c r="B13630" t="s">
        <v>963</v>
      </c>
      <c r="C13630">
        <v>329534</v>
      </c>
      <c r="D13630" t="str">
        <f>+VLOOKUP(C13630,Param!K:L,2,FALSE)</f>
        <v>OOMPH MADE LIMITED</v>
      </c>
      <c r="E13630" t="s">
        <v>10172</v>
      </c>
      <c r="F13630" t="s">
        <v>16549</v>
      </c>
      <c r="G13630" t="s">
        <v>29</v>
      </c>
      <c r="H13630">
        <v>1255.8800000000001</v>
      </c>
      <c r="I13630">
        <v>1255.875</v>
      </c>
      <c r="J13630">
        <v>5.0000000001091298E-3</v>
      </c>
      <c r="K13630">
        <v>1255.8800000000001</v>
      </c>
      <c r="L13630">
        <v>0</v>
      </c>
      <c r="M13630" t="str">
        <f>IF(ISERROR(VLOOKUP(A13630,'[1]Ecart validé'!$A:$A,1,FALSE)),Z13630,"Ecart Validé")</f>
        <v>valid</v>
      </c>
      <c r="R13630" t="s">
        <v>30</v>
      </c>
      <c r="U13630"/>
      <c r="X13630"/>
      <c r="Y13630"/>
      <c r="Z13630" t="s">
        <v>31</v>
      </c>
    </row>
    <row r="13631" spans="1:26" x14ac:dyDescent="0.3">
      <c r="A13631" t="s">
        <v>16817</v>
      </c>
      <c r="B13631" t="s">
        <v>963</v>
      </c>
      <c r="C13631">
        <v>58363</v>
      </c>
      <c r="D13631" t="str">
        <f>+VLOOKUP(C13631,Param!K:L,2,FALSE)</f>
        <v>TEXDECOR</v>
      </c>
      <c r="E13631" t="s">
        <v>10174</v>
      </c>
      <c r="F13631" t="s">
        <v>16549</v>
      </c>
      <c r="G13631" t="s">
        <v>29</v>
      </c>
      <c r="H13631">
        <v>528.03</v>
      </c>
      <c r="I13631">
        <v>528.02620000000002</v>
      </c>
      <c r="J13631">
        <v>3.7999999999556102E-3</v>
      </c>
      <c r="K13631">
        <v>528.03</v>
      </c>
      <c r="L13631">
        <v>0</v>
      </c>
      <c r="M13631" t="str">
        <f>IF(ISERROR(VLOOKUP(A13631,'[1]Ecart validé'!$A:$A,1,FALSE)),Z13631,"Ecart Validé")</f>
        <v>valid</v>
      </c>
      <c r="R13631" t="s">
        <v>30</v>
      </c>
      <c r="U13631"/>
      <c r="X13631"/>
      <c r="Y13631"/>
      <c r="Z13631" t="s">
        <v>31</v>
      </c>
    </row>
    <row r="13632" spans="1:26" x14ac:dyDescent="0.3">
      <c r="A13632" t="s">
        <v>16818</v>
      </c>
      <c r="B13632" t="s">
        <v>963</v>
      </c>
      <c r="C13632">
        <v>306765</v>
      </c>
      <c r="D13632" t="str">
        <f>+VLOOKUP(C13632,Param!K:L,2,FALSE)</f>
        <v xml:space="preserve">GH &amp; PARTNERS </v>
      </c>
      <c r="E13632" t="s">
        <v>10176</v>
      </c>
      <c r="F13632" t="s">
        <v>16549</v>
      </c>
      <c r="G13632" t="s">
        <v>29</v>
      </c>
      <c r="H13632">
        <v>6485.08</v>
      </c>
      <c r="I13632">
        <v>6485.08</v>
      </c>
      <c r="J13632">
        <v>0</v>
      </c>
      <c r="K13632">
        <v>6485.08</v>
      </c>
      <c r="L13632">
        <v>0</v>
      </c>
      <c r="M13632" t="str">
        <f>IF(ISERROR(VLOOKUP(A13632,'[1]Ecart validé'!$A:$A,1,FALSE)),Z13632,"Ecart Validé")</f>
        <v>valid</v>
      </c>
      <c r="R13632" t="s">
        <v>30</v>
      </c>
      <c r="U13632"/>
      <c r="X13632"/>
      <c r="Y13632"/>
      <c r="Z13632" t="s">
        <v>31</v>
      </c>
    </row>
    <row r="13633" spans="1:26" x14ac:dyDescent="0.3">
      <c r="A13633" t="s">
        <v>16819</v>
      </c>
      <c r="B13633" t="s">
        <v>963</v>
      </c>
      <c r="C13633">
        <v>279498</v>
      </c>
      <c r="D13633" t="str">
        <f>+VLOOKUP(C13633,Param!K:L,2,FALSE)</f>
        <v xml:space="preserve">GAMESTREAM </v>
      </c>
      <c r="E13633" t="s">
        <v>10178</v>
      </c>
      <c r="F13633" t="s">
        <v>16549</v>
      </c>
      <c r="G13633" t="s">
        <v>29</v>
      </c>
      <c r="H13633">
        <v>92.5</v>
      </c>
      <c r="I13633">
        <v>92.5</v>
      </c>
      <c r="J13633">
        <v>0</v>
      </c>
      <c r="K13633">
        <v>92.5</v>
      </c>
      <c r="L13633">
        <v>0</v>
      </c>
      <c r="M13633" t="str">
        <f>IF(ISERROR(VLOOKUP(A13633,'[1]Ecart validé'!$A:$A,1,FALSE)),Z13633,"Ecart Validé")</f>
        <v>valid</v>
      </c>
      <c r="R13633" t="s">
        <v>30</v>
      </c>
      <c r="U13633"/>
      <c r="X13633"/>
      <c r="Y13633"/>
      <c r="Z13633" t="s">
        <v>31</v>
      </c>
    </row>
    <row r="13634" spans="1:26" x14ac:dyDescent="0.3">
      <c r="A13634" t="s">
        <v>16820</v>
      </c>
      <c r="B13634" t="s">
        <v>963</v>
      </c>
      <c r="C13634">
        <v>76413</v>
      </c>
      <c r="D13634" t="str">
        <f>+VLOOKUP(C13634,Param!K:L,2,FALSE)</f>
        <v>BOSE SAS</v>
      </c>
      <c r="E13634" t="s">
        <v>10182</v>
      </c>
      <c r="F13634" t="s">
        <v>16549</v>
      </c>
      <c r="G13634" t="s">
        <v>29</v>
      </c>
      <c r="H13634">
        <v>1836.58</v>
      </c>
      <c r="I13634">
        <v>1836.5835999999999</v>
      </c>
      <c r="J13634">
        <v>-3.6000000000058199E-3</v>
      </c>
      <c r="K13634">
        <v>1836.58</v>
      </c>
      <c r="L13634">
        <v>0</v>
      </c>
      <c r="M13634" t="str">
        <f>IF(ISERROR(VLOOKUP(A13634,'[1]Ecart validé'!$A:$A,1,FALSE)),Z13634,"Ecart Validé")</f>
        <v>valid</v>
      </c>
      <c r="R13634" t="s">
        <v>30</v>
      </c>
      <c r="U13634"/>
      <c r="X13634"/>
      <c r="Y13634"/>
      <c r="Z13634" t="s">
        <v>31</v>
      </c>
    </row>
    <row r="13635" spans="1:26" x14ac:dyDescent="0.3">
      <c r="A13635" t="s">
        <v>16821</v>
      </c>
      <c r="B13635" t="s">
        <v>963</v>
      </c>
      <c r="C13635">
        <v>364303</v>
      </c>
      <c r="D13635" t="str">
        <f>+VLOOKUP(C13635,Param!K:L,2,FALSE)</f>
        <v>NEO2C</v>
      </c>
      <c r="E13635" t="s">
        <v>10184</v>
      </c>
      <c r="F13635" t="s">
        <v>16549</v>
      </c>
      <c r="G13635" t="s">
        <v>29</v>
      </c>
      <c r="H13635">
        <v>86.21</v>
      </c>
      <c r="I13635">
        <v>86.212500000000006</v>
      </c>
      <c r="J13635">
        <v>-2.5000000000119302E-3</v>
      </c>
      <c r="K13635">
        <v>86.21</v>
      </c>
      <c r="L13635">
        <v>0</v>
      </c>
      <c r="M13635" t="str">
        <f>IF(ISERROR(VLOOKUP(A13635,'[1]Ecart validé'!$A:$A,1,FALSE)),Z13635,"Ecart Validé")</f>
        <v>valid</v>
      </c>
      <c r="R13635" t="s">
        <v>30</v>
      </c>
      <c r="U13635"/>
      <c r="X13635"/>
      <c r="Y13635"/>
      <c r="Z13635" t="s">
        <v>31</v>
      </c>
    </row>
    <row r="13636" spans="1:26" x14ac:dyDescent="0.3">
      <c r="A13636" t="s">
        <v>16822</v>
      </c>
      <c r="B13636" t="s">
        <v>963</v>
      </c>
      <c r="C13636">
        <v>17399</v>
      </c>
      <c r="D13636" t="str">
        <f>+VLOOKUP(C13636,Param!K:L,2,FALSE)</f>
        <v>RADIOPARK GMBH &amp; CO KG</v>
      </c>
      <c r="E13636" t="s">
        <v>10188</v>
      </c>
      <c r="F13636" t="s">
        <v>16549</v>
      </c>
      <c r="G13636" t="s">
        <v>29</v>
      </c>
      <c r="H13636">
        <v>663</v>
      </c>
      <c r="I13636">
        <v>663.00099999999998</v>
      </c>
      <c r="J13636">
        <v>-9.9999999997635292E-4</v>
      </c>
      <c r="K13636">
        <v>663</v>
      </c>
      <c r="L13636">
        <v>0</v>
      </c>
      <c r="M13636" t="str">
        <f>IF(ISERROR(VLOOKUP(A13636,'[1]Ecart validé'!$A:$A,1,FALSE)),Z13636,"Ecart Validé")</f>
        <v>valid</v>
      </c>
      <c r="R13636" t="s">
        <v>30</v>
      </c>
      <c r="U13636"/>
      <c r="X13636"/>
      <c r="Y13636"/>
      <c r="Z13636" t="s">
        <v>31</v>
      </c>
    </row>
    <row r="13637" spans="1:26" x14ac:dyDescent="0.3">
      <c r="A13637" t="s">
        <v>16823</v>
      </c>
      <c r="B13637" t="s">
        <v>963</v>
      </c>
      <c r="C13637">
        <v>23837</v>
      </c>
      <c r="D13637" t="str">
        <f>+VLOOKUP(C13637,Param!K:L,2,FALSE)</f>
        <v>BENTLEY EUROPE BV</v>
      </c>
      <c r="E13637" t="s">
        <v>2358</v>
      </c>
      <c r="F13637" t="s">
        <v>16549</v>
      </c>
      <c r="G13637" t="s">
        <v>29</v>
      </c>
      <c r="H13637">
        <v>7.3</v>
      </c>
      <c r="I13637"/>
      <c r="J13637">
        <v>7.3</v>
      </c>
      <c r="K13637"/>
      <c r="L13637">
        <v>7.3</v>
      </c>
      <c r="M13637" t="str">
        <f>IF(ISERROR(VLOOKUP(A13637,'[1]Ecart validé'!$A:$A,1,FALSE)),Z13637,"Ecart Validé")</f>
        <v>waiting</v>
      </c>
      <c r="N13637" t="s">
        <v>16824</v>
      </c>
      <c r="O13637" t="s">
        <v>16825</v>
      </c>
      <c r="P13637" t="s">
        <v>471</v>
      </c>
      <c r="Q13637" t="s">
        <v>16826</v>
      </c>
      <c r="R13637" t="s">
        <v>30</v>
      </c>
      <c r="S13637" t="s">
        <v>45</v>
      </c>
      <c r="U13637"/>
      <c r="X13637"/>
      <c r="Y13637"/>
      <c r="Z13637" t="s">
        <v>260</v>
      </c>
    </row>
    <row r="13638" spans="1:26" x14ac:dyDescent="0.3">
      <c r="A13638" t="s">
        <v>16827</v>
      </c>
      <c r="B13638" t="s">
        <v>963</v>
      </c>
      <c r="C13638">
        <v>356083</v>
      </c>
      <c r="D13638" t="str">
        <f>+VLOOKUP(C13638,Param!K:L,2,FALSE)</f>
        <v>WOODIK</v>
      </c>
      <c r="E13638" t="s">
        <v>10193</v>
      </c>
      <c r="F13638" t="s">
        <v>16549</v>
      </c>
      <c r="G13638" t="s">
        <v>29</v>
      </c>
      <c r="H13638">
        <v>2495.29</v>
      </c>
      <c r="I13638">
        <v>2495.2919999999999</v>
      </c>
      <c r="J13638">
        <v>-1.9999999999527002E-3</v>
      </c>
      <c r="K13638">
        <v>2495.29</v>
      </c>
      <c r="L13638">
        <v>0</v>
      </c>
      <c r="M13638" t="str">
        <f>IF(ISERROR(VLOOKUP(A13638,'[1]Ecart validé'!$A:$A,1,FALSE)),Z13638,"Ecart Validé")</f>
        <v>valid</v>
      </c>
      <c r="R13638" t="s">
        <v>30</v>
      </c>
      <c r="U13638"/>
      <c r="X13638"/>
      <c r="Y13638"/>
      <c r="Z13638" t="s">
        <v>31</v>
      </c>
    </row>
    <row r="13639" spans="1:26" x14ac:dyDescent="0.3">
      <c r="A13639" t="s">
        <v>16828</v>
      </c>
      <c r="B13639" t="s">
        <v>963</v>
      </c>
      <c r="C13639">
        <v>339824</v>
      </c>
      <c r="D13639" t="str">
        <f>+VLOOKUP(C13639,Param!K:L,2,FALSE)</f>
        <v>HOIST GROUP HOLDING AB</v>
      </c>
      <c r="E13639" t="s">
        <v>10228</v>
      </c>
      <c r="F13639" t="s">
        <v>16549</v>
      </c>
      <c r="G13639" t="s">
        <v>29</v>
      </c>
      <c r="H13639">
        <v>27126.07</v>
      </c>
      <c r="I13639">
        <v>27126.0726</v>
      </c>
      <c r="J13639">
        <v>-2.59999999980209E-3</v>
      </c>
      <c r="K13639">
        <v>27126.07</v>
      </c>
      <c r="L13639">
        <v>0</v>
      </c>
      <c r="M13639" t="str">
        <f>IF(ISERROR(VLOOKUP(A13639,'[1]Ecart validé'!$A:$A,1,FALSE)),Z13639,"Ecart Validé")</f>
        <v>valid</v>
      </c>
      <c r="R13639" t="s">
        <v>30</v>
      </c>
      <c r="U13639"/>
      <c r="X13639"/>
      <c r="Y13639"/>
      <c r="Z13639" t="s">
        <v>31</v>
      </c>
    </row>
    <row r="13640" spans="1:26" x14ac:dyDescent="0.3">
      <c r="A13640" t="s">
        <v>16829</v>
      </c>
      <c r="B13640" t="s">
        <v>963</v>
      </c>
      <c r="C13640">
        <v>359262</v>
      </c>
      <c r="D13640" t="e">
        <f>+VLOOKUP(C13640,Param!K:L,2,FALSE)</f>
        <v>#N/A</v>
      </c>
      <c r="E13640" t="s">
        <v>16830</v>
      </c>
      <c r="F13640" t="s">
        <v>16549</v>
      </c>
      <c r="G13640" t="s">
        <v>29</v>
      </c>
      <c r="H13640">
        <v>20.49</v>
      </c>
      <c r="I13640">
        <v>20.494399999999999</v>
      </c>
      <c r="J13640">
        <v>-4.4000000000004001E-3</v>
      </c>
      <c r="K13640">
        <v>20.49</v>
      </c>
      <c r="L13640">
        <v>0</v>
      </c>
      <c r="M13640" t="str">
        <f>IF(ISERROR(VLOOKUP(A13640,'[1]Ecart validé'!$A:$A,1,FALSE)),Z13640,"Ecart Validé")</f>
        <v>valid</v>
      </c>
      <c r="R13640" t="s">
        <v>30</v>
      </c>
      <c r="U13640"/>
      <c r="X13640"/>
      <c r="Y13640"/>
      <c r="Z13640" t="s">
        <v>31</v>
      </c>
    </row>
    <row r="13641" spans="1:26" x14ac:dyDescent="0.3">
      <c r="A13641" t="s">
        <v>16831</v>
      </c>
      <c r="B13641" t="s">
        <v>963</v>
      </c>
      <c r="C13641" t="s">
        <v>16832</v>
      </c>
      <c r="D13641" t="e">
        <f>+VLOOKUP(C13641,Param!K:L,2,FALSE)</f>
        <v>#N/A</v>
      </c>
      <c r="E13641" t="s">
        <v>16833</v>
      </c>
      <c r="F13641" t="s">
        <v>16549</v>
      </c>
      <c r="G13641" t="s">
        <v>29</v>
      </c>
      <c r="H13641">
        <v>104.6</v>
      </c>
      <c r="I13641">
        <v>104.6</v>
      </c>
      <c r="J13641">
        <v>0</v>
      </c>
      <c r="K13641">
        <v>104.6</v>
      </c>
      <c r="L13641">
        <v>0</v>
      </c>
      <c r="M13641" t="str">
        <f>IF(ISERROR(VLOOKUP(A13641,'[1]Ecart validé'!$A:$A,1,FALSE)),Z13641,"Ecart Validé")</f>
        <v>valid</v>
      </c>
      <c r="R13641" t="s">
        <v>30</v>
      </c>
      <c r="U13641"/>
      <c r="X13641"/>
      <c r="Y13641"/>
      <c r="Z13641" t="s">
        <v>31</v>
      </c>
    </row>
    <row r="13642" spans="1:26" x14ac:dyDescent="0.3">
      <c r="A13642" t="s">
        <v>16834</v>
      </c>
      <c r="B13642" t="s">
        <v>963</v>
      </c>
      <c r="C13642">
        <v>342805</v>
      </c>
      <c r="D13642" t="str">
        <f>+VLOOKUP(C13642,Param!K:L,2,FALSE)</f>
        <v>SEALY TECHNOLOGIE LLC</v>
      </c>
      <c r="E13642" t="s">
        <v>2322</v>
      </c>
      <c r="F13642" t="s">
        <v>16549</v>
      </c>
      <c r="G13642" t="s">
        <v>29</v>
      </c>
      <c r="H13642">
        <v>473247.66</v>
      </c>
      <c r="I13642">
        <v>473247.66</v>
      </c>
      <c r="J13642">
        <v>0</v>
      </c>
      <c r="K13642">
        <v>473247.66</v>
      </c>
      <c r="L13642">
        <v>0</v>
      </c>
      <c r="M13642" t="str">
        <f>IF(ISERROR(VLOOKUP(A13642,'[1]Ecart validé'!$A:$A,1,FALSE)),Z13642,"Ecart Validé")</f>
        <v>valid</v>
      </c>
      <c r="R13642" t="s">
        <v>30</v>
      </c>
      <c r="U13642"/>
      <c r="X13642"/>
      <c r="Y13642"/>
      <c r="Z13642" t="s">
        <v>31</v>
      </c>
    </row>
    <row r="13643" spans="1:26" x14ac:dyDescent="0.3">
      <c r="A13643" t="s">
        <v>16835</v>
      </c>
      <c r="B13643" t="s">
        <v>963</v>
      </c>
      <c r="C13643">
        <v>58409</v>
      </c>
      <c r="D13643" t="str">
        <f>+VLOOKUP(C13643,Param!K:L,2,FALSE)</f>
        <v>DUNI</v>
      </c>
      <c r="E13643" t="s">
        <v>1685</v>
      </c>
      <c r="F13643" t="s">
        <v>16549</v>
      </c>
      <c r="G13643" t="s">
        <v>29</v>
      </c>
      <c r="H13643">
        <v>16624.39</v>
      </c>
      <c r="I13643">
        <v>16624.386600000002</v>
      </c>
      <c r="J13643">
        <v>3.3999999977822799E-3</v>
      </c>
      <c r="K13643">
        <v>16624.386600000002</v>
      </c>
      <c r="L13643">
        <v>3.3999999977822799E-3</v>
      </c>
      <c r="M13643" t="str">
        <f>IF(ISERROR(VLOOKUP(A13643,'[1]Ecart validé'!$A:$A,1,FALSE)),Z13643,"Ecart Validé")</f>
        <v>valid</v>
      </c>
      <c r="R13643" t="s">
        <v>30</v>
      </c>
      <c r="U13643"/>
      <c r="X13643"/>
      <c r="Y13643"/>
      <c r="Z13643" t="s">
        <v>31</v>
      </c>
    </row>
    <row r="13644" spans="1:26" x14ac:dyDescent="0.3">
      <c r="A13644" t="s">
        <v>16836</v>
      </c>
      <c r="B13644" t="s">
        <v>963</v>
      </c>
      <c r="C13644">
        <v>47201</v>
      </c>
      <c r="D13644" t="str">
        <f>+VLOOKUP(C13644,Param!K:L,2,FALSE)</f>
        <v>ARTEMIDE SPA</v>
      </c>
      <c r="E13644">
        <v>28251033</v>
      </c>
      <c r="F13644" t="s">
        <v>16549</v>
      </c>
      <c r="G13644" t="s">
        <v>29</v>
      </c>
      <c r="H13644">
        <v>2022.83</v>
      </c>
      <c r="I13644">
        <v>2022.8177000000001</v>
      </c>
      <c r="J13644">
        <v>1.22999999998683E-2</v>
      </c>
      <c r="K13644">
        <v>2022.83</v>
      </c>
      <c r="L13644">
        <v>0</v>
      </c>
      <c r="M13644" t="str">
        <f>IF(ISERROR(VLOOKUP(A13644,'[1]Ecart validé'!$A:$A,1,FALSE)),Z13644,"Ecart Validé")</f>
        <v>valid</v>
      </c>
      <c r="U13644"/>
      <c r="X13644"/>
      <c r="Y13644"/>
      <c r="Z13644" t="s">
        <v>31</v>
      </c>
    </row>
    <row r="13645" spans="1:26" x14ac:dyDescent="0.3">
      <c r="A13645" t="s">
        <v>16837</v>
      </c>
      <c r="B13645" t="s">
        <v>963</v>
      </c>
      <c r="C13645">
        <v>47201</v>
      </c>
      <c r="D13645" t="str">
        <f>+VLOOKUP(C13645,Param!K:L,2,FALSE)</f>
        <v>ARTEMIDE SPA</v>
      </c>
      <c r="E13645" t="s">
        <v>1556</v>
      </c>
      <c r="F13645" t="s">
        <v>16549</v>
      </c>
      <c r="G13645" t="s">
        <v>29</v>
      </c>
      <c r="H13645">
        <v>523.05999999999995</v>
      </c>
      <c r="I13645">
        <v>523.0557</v>
      </c>
      <c r="J13645">
        <v>4.2999999999437898E-3</v>
      </c>
      <c r="K13645">
        <v>523.05999999999995</v>
      </c>
      <c r="L13645">
        <v>0</v>
      </c>
      <c r="M13645" t="str">
        <f>IF(ISERROR(VLOOKUP(A13645,'[1]Ecart validé'!$A:$A,1,FALSE)),Z13645,"Ecart Validé")</f>
        <v>valid</v>
      </c>
      <c r="U13645"/>
      <c r="X13645"/>
      <c r="Y13645"/>
      <c r="Z13645" t="s">
        <v>31</v>
      </c>
    </row>
    <row r="13646" spans="1:26" x14ac:dyDescent="0.3">
      <c r="A13646" t="s">
        <v>16838</v>
      </c>
      <c r="B13646" t="s">
        <v>963</v>
      </c>
      <c r="C13646">
        <v>53340</v>
      </c>
      <c r="D13646" t="str">
        <f>+VLOOKUP(C13646,Param!K:L,2,FALSE)</f>
        <v>EXCLOOSIVA SARL</v>
      </c>
      <c r="E13646" t="s">
        <v>1583</v>
      </c>
      <c r="F13646" t="s">
        <v>16549</v>
      </c>
      <c r="G13646" t="s">
        <v>29</v>
      </c>
      <c r="H13646">
        <v>1576.73</v>
      </c>
      <c r="I13646">
        <v>1576.731</v>
      </c>
      <c r="J13646">
        <v>-9.9999999997635292E-4</v>
      </c>
      <c r="K13646">
        <v>1576.73</v>
      </c>
      <c r="L13646">
        <v>0</v>
      </c>
      <c r="M13646" t="str">
        <f>IF(ISERROR(VLOOKUP(A13646,'[1]Ecart validé'!$A:$A,1,FALSE)),Z13646,"Ecart Validé")</f>
        <v>valid</v>
      </c>
      <c r="U13646"/>
      <c r="X13646"/>
      <c r="Y13646"/>
      <c r="Z13646" t="s">
        <v>31</v>
      </c>
    </row>
    <row r="13647" spans="1:26" x14ac:dyDescent="0.3">
      <c r="A13647" t="s">
        <v>16839</v>
      </c>
      <c r="B13647" t="s">
        <v>2508</v>
      </c>
      <c r="C13647">
        <v>1499</v>
      </c>
      <c r="D13647" t="str">
        <f>+VLOOKUP(C13647,Param!K:L,2,FALSE)</f>
        <v>STANDARD TEXTILE SAS</v>
      </c>
      <c r="E13647" t="s">
        <v>2509</v>
      </c>
      <c r="F13647" t="s">
        <v>16549</v>
      </c>
      <c r="G13647" t="s">
        <v>29</v>
      </c>
      <c r="H13647">
        <v>10397.950000000001</v>
      </c>
      <c r="I13647">
        <v>10397.9547</v>
      </c>
      <c r="J13647">
        <v>-4.6999999995023202E-3</v>
      </c>
      <c r="K13647">
        <v>10397.950000000001</v>
      </c>
      <c r="L13647">
        <v>0</v>
      </c>
      <c r="M13647" t="str">
        <f>IF(ISERROR(VLOOKUP(A13647,'[1]Ecart validé'!$A:$A,1,FALSE)),Z13647,"Ecart Validé")</f>
        <v>valid</v>
      </c>
      <c r="R13647" t="s">
        <v>30</v>
      </c>
      <c r="U13647"/>
      <c r="X13647"/>
      <c r="Y13647"/>
      <c r="Z13647" t="s">
        <v>31</v>
      </c>
    </row>
    <row r="13648" spans="1:26" x14ac:dyDescent="0.3">
      <c r="A13648" t="s">
        <v>16840</v>
      </c>
      <c r="B13648" t="s">
        <v>2508</v>
      </c>
      <c r="C13648">
        <v>1499</v>
      </c>
      <c r="D13648" t="str">
        <f>+VLOOKUP(C13648,Param!K:L,2,FALSE)</f>
        <v>STANDARD TEXTILE SAS</v>
      </c>
      <c r="E13648" t="s">
        <v>2514</v>
      </c>
      <c r="F13648" t="s">
        <v>16549</v>
      </c>
      <c r="G13648" t="s">
        <v>29</v>
      </c>
      <c r="H13648">
        <v>2838.01</v>
      </c>
      <c r="I13648">
        <v>2838.0144</v>
      </c>
      <c r="J13648">
        <v>-4.399999999805E-3</v>
      </c>
      <c r="K13648">
        <v>2838.01</v>
      </c>
      <c r="L13648">
        <v>0</v>
      </c>
      <c r="M13648" t="str">
        <f>IF(ISERROR(VLOOKUP(A13648,'[1]Ecart validé'!$A:$A,1,FALSE)),Z13648,"Ecart Validé")</f>
        <v>valid</v>
      </c>
      <c r="R13648" t="s">
        <v>30</v>
      </c>
      <c r="U13648"/>
      <c r="X13648"/>
      <c r="Y13648"/>
      <c r="Z13648" t="s">
        <v>31</v>
      </c>
    </row>
    <row r="13649" spans="1:26" x14ac:dyDescent="0.3">
      <c r="A13649" t="s">
        <v>16841</v>
      </c>
      <c r="B13649" t="s">
        <v>2508</v>
      </c>
      <c r="C13649">
        <v>3118</v>
      </c>
      <c r="D13649" t="str">
        <f>+VLOOKUP(C13649,Param!K:L,2,FALSE)</f>
        <v>LEONARDO VAZQUEZ, S.L.</v>
      </c>
      <c r="E13649" t="s">
        <v>2519</v>
      </c>
      <c r="F13649" t="s">
        <v>16549</v>
      </c>
      <c r="G13649" t="s">
        <v>29</v>
      </c>
      <c r="H13649">
        <v>553.30999999999995</v>
      </c>
      <c r="I13649">
        <v>553.31309999999996</v>
      </c>
      <c r="J13649">
        <v>-3.1000000000176399E-3</v>
      </c>
      <c r="K13649">
        <v>553.30999999999995</v>
      </c>
      <c r="L13649">
        <v>0</v>
      </c>
      <c r="M13649" t="str">
        <f>IF(ISERROR(VLOOKUP(A13649,'[1]Ecart validé'!$A:$A,1,FALSE)),Z13649,"Ecart Validé")</f>
        <v>valid</v>
      </c>
      <c r="R13649" t="s">
        <v>30</v>
      </c>
      <c r="U13649"/>
      <c r="X13649"/>
      <c r="Y13649"/>
      <c r="Z13649" t="s">
        <v>31</v>
      </c>
    </row>
    <row r="13650" spans="1:26" x14ac:dyDescent="0.3">
      <c r="A13650" t="s">
        <v>16842</v>
      </c>
      <c r="B13650" t="s">
        <v>2508</v>
      </c>
      <c r="C13650">
        <v>3357</v>
      </c>
      <c r="D13650" t="str">
        <f>+VLOOKUP(C13650,Param!K:L,2,FALSE)</f>
        <v>LYRECO ESPAÑA, S.A.</v>
      </c>
      <c r="E13650" t="s">
        <v>2542</v>
      </c>
      <c r="F13650" t="s">
        <v>16549</v>
      </c>
      <c r="G13650" t="s">
        <v>29</v>
      </c>
      <c r="H13650">
        <v>2491.4499999999998</v>
      </c>
      <c r="I13650">
        <v>2491.4526999999998</v>
      </c>
      <c r="J13650">
        <v>-2.7000000000043599E-3</v>
      </c>
      <c r="K13650">
        <v>2491.4499999999998</v>
      </c>
      <c r="L13650">
        <v>0</v>
      </c>
      <c r="M13650" t="str">
        <f>IF(ISERROR(VLOOKUP(A13650,'[1]Ecart validé'!$A:$A,1,FALSE)),Z13650,"Ecart Validé")</f>
        <v>valid</v>
      </c>
      <c r="R13650" t="s">
        <v>30</v>
      </c>
      <c r="U13650"/>
      <c r="X13650"/>
      <c r="Y13650"/>
      <c r="Z13650" t="s">
        <v>31</v>
      </c>
    </row>
    <row r="13651" spans="1:26" x14ac:dyDescent="0.3">
      <c r="A13651" t="s">
        <v>16843</v>
      </c>
      <c r="B13651" t="s">
        <v>2508</v>
      </c>
      <c r="C13651">
        <v>3390</v>
      </c>
      <c r="D13651" t="str">
        <f>+VLOOKUP(C13651,Param!K:L,2,FALSE)</f>
        <v>HICOPLA S.L.</v>
      </c>
      <c r="E13651" t="s">
        <v>2562</v>
      </c>
      <c r="F13651" t="s">
        <v>16549</v>
      </c>
      <c r="G13651" t="s">
        <v>29</v>
      </c>
      <c r="H13651">
        <v>61.4</v>
      </c>
      <c r="I13651">
        <v>61.396999999999998</v>
      </c>
      <c r="J13651">
        <v>3.0000000000001098E-3</v>
      </c>
      <c r="K13651">
        <v>61.4</v>
      </c>
      <c r="L13651">
        <v>0</v>
      </c>
      <c r="M13651" t="str">
        <f>IF(ISERROR(VLOOKUP(A13651,'[1]Ecart validé'!$A:$A,1,FALSE)),Z13651,"Ecart Validé")</f>
        <v>valid</v>
      </c>
      <c r="R13651" t="s">
        <v>30</v>
      </c>
      <c r="U13651"/>
      <c r="X13651"/>
      <c r="Y13651"/>
      <c r="Z13651" t="s">
        <v>31</v>
      </c>
    </row>
    <row r="13652" spans="1:26" x14ac:dyDescent="0.3">
      <c r="A13652" t="s">
        <v>16844</v>
      </c>
      <c r="B13652" t="s">
        <v>2508</v>
      </c>
      <c r="C13652">
        <v>3395</v>
      </c>
      <c r="D13652" t="str">
        <f>+VLOOKUP(C13652,Param!K:L,2,FALSE)</f>
        <v>TÜV RHEINLAND IBERICA INSPECTION, CERTIFICATION &amp; TESTING, S.A.</v>
      </c>
      <c r="E13652" t="s">
        <v>2567</v>
      </c>
      <c r="F13652" t="s">
        <v>16549</v>
      </c>
      <c r="G13652" t="s">
        <v>29</v>
      </c>
      <c r="H13652">
        <v>74.83</v>
      </c>
      <c r="I13652">
        <v>74.833500000000001</v>
      </c>
      <c r="J13652">
        <v>-3.5000000000024998E-3</v>
      </c>
      <c r="K13652">
        <v>74.83</v>
      </c>
      <c r="L13652">
        <v>0</v>
      </c>
      <c r="M13652" t="str">
        <f>IF(ISERROR(VLOOKUP(A13652,'[1]Ecart validé'!$A:$A,1,FALSE)),Z13652,"Ecart Validé")</f>
        <v>valid</v>
      </c>
      <c r="R13652" t="s">
        <v>30</v>
      </c>
      <c r="U13652"/>
      <c r="X13652"/>
      <c r="Y13652"/>
      <c r="Z13652" t="s">
        <v>31</v>
      </c>
    </row>
    <row r="13653" spans="1:26" x14ac:dyDescent="0.3">
      <c r="A13653" t="s">
        <v>16845</v>
      </c>
      <c r="B13653" t="s">
        <v>2508</v>
      </c>
      <c r="C13653">
        <v>3423</v>
      </c>
      <c r="D13653" t="str">
        <f>+VLOOKUP(C13653,Param!K:L,2,FALSE)</f>
        <v>RENTOKIL INITIAL ESPAÑA, S.A.</v>
      </c>
      <c r="E13653" t="s">
        <v>2572</v>
      </c>
      <c r="F13653" t="s">
        <v>16549</v>
      </c>
      <c r="G13653" t="s">
        <v>29</v>
      </c>
      <c r="H13653">
        <v>349.69</v>
      </c>
      <c r="I13653">
        <v>349.69510000000002</v>
      </c>
      <c r="J13653">
        <v>-5.1000000000271904E-3</v>
      </c>
      <c r="K13653">
        <v>349.69</v>
      </c>
      <c r="L13653">
        <v>0</v>
      </c>
      <c r="M13653" t="str">
        <f>IF(ISERROR(VLOOKUP(A13653,'[1]Ecart validé'!$A:$A,1,FALSE)),Z13653,"Ecart Validé")</f>
        <v>valid</v>
      </c>
      <c r="R13653" t="s">
        <v>30</v>
      </c>
      <c r="U13653"/>
      <c r="X13653"/>
      <c r="Y13653"/>
      <c r="Z13653" t="s">
        <v>31</v>
      </c>
    </row>
    <row r="13654" spans="1:26" x14ac:dyDescent="0.3">
      <c r="A13654" t="s">
        <v>16846</v>
      </c>
      <c r="B13654" t="s">
        <v>2508</v>
      </c>
      <c r="C13654">
        <v>3445</v>
      </c>
      <c r="D13654" t="str">
        <f>+VLOOKUP(C13654,Param!K:L,2,FALSE)</f>
        <v>DORDIO &amp; ASSOCIATES S.L.</v>
      </c>
      <c r="E13654" t="s">
        <v>2582</v>
      </c>
      <c r="F13654" t="s">
        <v>16549</v>
      </c>
      <c r="G13654" t="s">
        <v>29</v>
      </c>
      <c r="H13654">
        <v>436.63</v>
      </c>
      <c r="I13654">
        <v>436.6268</v>
      </c>
      <c r="J13654">
        <v>3.19999999999254E-3</v>
      </c>
      <c r="K13654">
        <v>436.63</v>
      </c>
      <c r="L13654">
        <v>0</v>
      </c>
      <c r="M13654" t="str">
        <f>IF(ISERROR(VLOOKUP(A13654,'[1]Ecart validé'!$A:$A,1,FALSE)),Z13654,"Ecart Validé")</f>
        <v>valid</v>
      </c>
      <c r="R13654" t="s">
        <v>30</v>
      </c>
      <c r="U13654"/>
      <c r="X13654"/>
      <c r="Y13654"/>
      <c r="Z13654" t="s">
        <v>31</v>
      </c>
    </row>
    <row r="13655" spans="1:26" x14ac:dyDescent="0.3">
      <c r="A13655" t="s">
        <v>16847</v>
      </c>
      <c r="B13655" t="s">
        <v>2508</v>
      </c>
      <c r="C13655">
        <v>3503</v>
      </c>
      <c r="D13655" t="str">
        <f>+VLOOKUP(C13655,Param!K:L,2,FALSE)</f>
        <v>INFOREIN S.A.</v>
      </c>
      <c r="E13655" t="s">
        <v>2586</v>
      </c>
      <c r="F13655" t="s">
        <v>16549</v>
      </c>
      <c r="G13655" t="s">
        <v>29</v>
      </c>
      <c r="H13655">
        <v>153.26</v>
      </c>
      <c r="I13655">
        <v>153.26390000000001</v>
      </c>
      <c r="J13655">
        <v>-3.9000000000157702E-3</v>
      </c>
      <c r="K13655">
        <v>153.26</v>
      </c>
      <c r="L13655">
        <v>0</v>
      </c>
      <c r="M13655" t="str">
        <f>IF(ISERROR(VLOOKUP(A13655,'[1]Ecart validé'!$A:$A,1,FALSE)),Z13655,"Ecart Validé")</f>
        <v>valid</v>
      </c>
      <c r="R13655" t="s">
        <v>30</v>
      </c>
      <c r="U13655"/>
      <c r="X13655"/>
      <c r="Y13655"/>
      <c r="Z13655" t="s">
        <v>31</v>
      </c>
    </row>
    <row r="13656" spans="1:26" x14ac:dyDescent="0.3">
      <c r="A13656" t="s">
        <v>16848</v>
      </c>
      <c r="B13656" t="s">
        <v>2508</v>
      </c>
      <c r="C13656">
        <v>3606</v>
      </c>
      <c r="D13656" t="str">
        <f>+VLOOKUP(C13656,Param!K:L,2,FALSE)</f>
        <v>TISSAGE MOULINE THILLOT SA</v>
      </c>
      <c r="E13656" t="s">
        <v>2594</v>
      </c>
      <c r="F13656" t="s">
        <v>16549</v>
      </c>
      <c r="G13656" t="s">
        <v>29</v>
      </c>
      <c r="H13656">
        <v>2377.9299999999998</v>
      </c>
      <c r="I13656">
        <v>2377.9270999999999</v>
      </c>
      <c r="J13656">
        <v>2.8999999999541602E-3</v>
      </c>
      <c r="K13656">
        <v>2377.9299999999998</v>
      </c>
      <c r="L13656">
        <v>0</v>
      </c>
      <c r="M13656" t="str">
        <f>IF(ISERROR(VLOOKUP(A13656,'[1]Ecart validé'!$A:$A,1,FALSE)),Z13656,"Ecart Validé")</f>
        <v>valid</v>
      </c>
      <c r="R13656" t="s">
        <v>30</v>
      </c>
      <c r="U13656"/>
      <c r="X13656"/>
      <c r="Y13656"/>
      <c r="Z13656" t="s">
        <v>31</v>
      </c>
    </row>
    <row r="13657" spans="1:26" x14ac:dyDescent="0.3">
      <c r="A13657" t="s">
        <v>16849</v>
      </c>
      <c r="B13657" t="s">
        <v>2508</v>
      </c>
      <c r="C13657">
        <v>3615</v>
      </c>
      <c r="D13657" t="str">
        <f>+VLOOKUP(C13657,Param!K:L,2,FALSE)</f>
        <v>SCHINDLER S.A.</v>
      </c>
      <c r="E13657" t="s">
        <v>2599</v>
      </c>
      <c r="F13657" t="s">
        <v>16549</v>
      </c>
      <c r="G13657" t="s">
        <v>29</v>
      </c>
      <c r="H13657">
        <v>1236.9100000000001</v>
      </c>
      <c r="I13657">
        <v>1236.9084</v>
      </c>
      <c r="J13657">
        <v>1.6000000000531099E-3</v>
      </c>
      <c r="K13657">
        <v>1236.9100000000001</v>
      </c>
      <c r="L13657">
        <v>0</v>
      </c>
      <c r="M13657" t="str">
        <f>IF(ISERROR(VLOOKUP(A13657,'[1]Ecart validé'!$A:$A,1,FALSE)),Z13657,"Ecart Validé")</f>
        <v>valid</v>
      </c>
      <c r="R13657" t="s">
        <v>30</v>
      </c>
      <c r="U13657"/>
      <c r="X13657"/>
      <c r="Y13657"/>
      <c r="Z13657" t="s">
        <v>31</v>
      </c>
    </row>
    <row r="13658" spans="1:26" x14ac:dyDescent="0.3">
      <c r="A13658" t="s">
        <v>16850</v>
      </c>
      <c r="B13658" t="s">
        <v>2508</v>
      </c>
      <c r="C13658">
        <v>3696</v>
      </c>
      <c r="D13658" t="str">
        <f>+VLOOKUP(C13658,Param!K:L,2,FALSE)</f>
        <v>EULEN, S.A.</v>
      </c>
      <c r="E13658" t="s">
        <v>2609</v>
      </c>
      <c r="F13658" t="s">
        <v>16549</v>
      </c>
      <c r="G13658" t="s">
        <v>29</v>
      </c>
      <c r="H13658">
        <v>330.92</v>
      </c>
      <c r="I13658">
        <v>330.92099999999999</v>
      </c>
      <c r="J13658">
        <v>-9.9999999997635292E-4</v>
      </c>
      <c r="K13658">
        <v>330.92</v>
      </c>
      <c r="L13658">
        <v>0</v>
      </c>
      <c r="M13658" t="str">
        <f>IF(ISERROR(VLOOKUP(A13658,'[1]Ecart validé'!$A:$A,1,FALSE)),Z13658,"Ecart Validé")</f>
        <v>valid</v>
      </c>
      <c r="R13658" t="s">
        <v>30</v>
      </c>
      <c r="U13658"/>
      <c r="X13658"/>
      <c r="Y13658"/>
      <c r="Z13658" t="s">
        <v>31</v>
      </c>
    </row>
    <row r="13659" spans="1:26" x14ac:dyDescent="0.3">
      <c r="A13659" t="s">
        <v>16851</v>
      </c>
      <c r="B13659" t="s">
        <v>2508</v>
      </c>
      <c r="C13659">
        <v>3696</v>
      </c>
      <c r="D13659" t="str">
        <f>+VLOOKUP(C13659,Param!K:L,2,FALSE)</f>
        <v>EULEN, S.A.</v>
      </c>
      <c r="E13659" t="s">
        <v>10395</v>
      </c>
      <c r="F13659" t="s">
        <v>16549</v>
      </c>
      <c r="G13659" t="s">
        <v>29</v>
      </c>
      <c r="H13659">
        <v>117.75</v>
      </c>
      <c r="I13659">
        <v>117.74550000000001</v>
      </c>
      <c r="J13659">
        <v>4.4999999999930599E-3</v>
      </c>
      <c r="K13659">
        <v>117.75</v>
      </c>
      <c r="L13659">
        <v>0</v>
      </c>
      <c r="M13659" t="str">
        <f>IF(ISERROR(VLOOKUP(A13659,'[1]Ecart validé'!$A:$A,1,FALSE)),Z13659,"Ecart Validé")</f>
        <v>valid</v>
      </c>
      <c r="R13659" t="s">
        <v>30</v>
      </c>
      <c r="U13659"/>
      <c r="X13659"/>
      <c r="Y13659"/>
      <c r="Z13659" t="s">
        <v>31</v>
      </c>
    </row>
    <row r="13660" spans="1:26" x14ac:dyDescent="0.3">
      <c r="A13660" t="s">
        <v>16852</v>
      </c>
      <c r="B13660" t="s">
        <v>2508</v>
      </c>
      <c r="C13660">
        <v>3696</v>
      </c>
      <c r="D13660" t="str">
        <f>+VLOOKUP(C13660,Param!K:L,2,FALSE)</f>
        <v>EULEN, S.A.</v>
      </c>
      <c r="E13660" t="s">
        <v>10397</v>
      </c>
      <c r="F13660" t="s">
        <v>16549</v>
      </c>
      <c r="G13660" t="s">
        <v>29</v>
      </c>
      <c r="H13660">
        <v>1696.97</v>
      </c>
      <c r="I13660">
        <v>1696.9686999999999</v>
      </c>
      <c r="J13660">
        <v>1.30000000012842E-3</v>
      </c>
      <c r="K13660">
        <v>1696.97</v>
      </c>
      <c r="L13660">
        <v>0</v>
      </c>
      <c r="M13660" t="str">
        <f>IF(ISERROR(VLOOKUP(A13660,'[1]Ecart validé'!$A:$A,1,FALSE)),Z13660,"Ecart Validé")</f>
        <v>valid</v>
      </c>
      <c r="R13660" t="s">
        <v>30</v>
      </c>
      <c r="U13660"/>
      <c r="X13660"/>
      <c r="Y13660"/>
      <c r="Z13660" t="s">
        <v>31</v>
      </c>
    </row>
    <row r="13661" spans="1:26" x14ac:dyDescent="0.3">
      <c r="A13661" t="s">
        <v>16853</v>
      </c>
      <c r="B13661" t="s">
        <v>2508</v>
      </c>
      <c r="C13661">
        <v>3706</v>
      </c>
      <c r="D13661" t="str">
        <f>+VLOOKUP(C13661,Param!K:L,2,FALSE)</f>
        <v>INNERIA SOLUTIONS, S.L. (Antes MNEMON CONSULTORES, S.L.)</v>
      </c>
      <c r="E13661" t="s">
        <v>16854</v>
      </c>
      <c r="F13661" t="s">
        <v>16549</v>
      </c>
      <c r="G13661" t="s">
        <v>29</v>
      </c>
      <c r="H13661">
        <v>869.53</v>
      </c>
      <c r="I13661">
        <v>869.53139999999996</v>
      </c>
      <c r="J13661">
        <v>-1.39999999998963E-3</v>
      </c>
      <c r="K13661">
        <v>869.53</v>
      </c>
      <c r="L13661">
        <v>0</v>
      </c>
      <c r="M13661" t="str">
        <f>IF(ISERROR(VLOOKUP(A13661,'[1]Ecart validé'!$A:$A,1,FALSE)),Z13661,"Ecart Validé")</f>
        <v>valid</v>
      </c>
      <c r="R13661" t="s">
        <v>30</v>
      </c>
      <c r="U13661"/>
      <c r="X13661"/>
      <c r="Y13661"/>
      <c r="Z13661" t="s">
        <v>31</v>
      </c>
    </row>
    <row r="13662" spans="1:26" x14ac:dyDescent="0.3">
      <c r="A13662" t="s">
        <v>16855</v>
      </c>
      <c r="B13662" t="s">
        <v>2508</v>
      </c>
      <c r="C13662">
        <v>3706</v>
      </c>
      <c r="D13662" t="str">
        <f>+VLOOKUP(C13662,Param!K:L,2,FALSE)</f>
        <v>INNERIA SOLUTIONS, S.L. (Antes MNEMON CONSULTORES, S.L.)</v>
      </c>
      <c r="E13662" t="s">
        <v>16856</v>
      </c>
      <c r="F13662" t="s">
        <v>16549</v>
      </c>
      <c r="G13662" t="s">
        <v>29</v>
      </c>
      <c r="H13662">
        <v>452.04</v>
      </c>
      <c r="I13662">
        <v>452.03829999999999</v>
      </c>
      <c r="J13662">
        <v>1.7000000000280101E-3</v>
      </c>
      <c r="K13662">
        <v>452.04</v>
      </c>
      <c r="L13662">
        <v>0</v>
      </c>
      <c r="M13662" t="str">
        <f>IF(ISERROR(VLOOKUP(A13662,'[1]Ecart validé'!$A:$A,1,FALSE)),Z13662,"Ecart Validé")</f>
        <v>valid</v>
      </c>
      <c r="R13662" t="s">
        <v>30</v>
      </c>
      <c r="U13662"/>
      <c r="X13662"/>
      <c r="Y13662"/>
      <c r="Z13662" t="s">
        <v>31</v>
      </c>
    </row>
    <row r="13663" spans="1:26" x14ac:dyDescent="0.3">
      <c r="A13663" t="s">
        <v>16857</v>
      </c>
      <c r="B13663" t="s">
        <v>2508</v>
      </c>
      <c r="C13663">
        <v>3727</v>
      </c>
      <c r="D13663" t="str">
        <f>+VLOOKUP(C13663,Param!K:L,2,FALSE)</f>
        <v>NEGOCIANTS, S.L. (VILA VINITECA)</v>
      </c>
      <c r="E13663" t="s">
        <v>2619</v>
      </c>
      <c r="F13663" t="s">
        <v>16549</v>
      </c>
      <c r="G13663" t="s">
        <v>29</v>
      </c>
      <c r="H13663">
        <v>659.89</v>
      </c>
      <c r="I13663">
        <v>659.88699999999994</v>
      </c>
      <c r="J13663">
        <v>3.0000000000427402E-3</v>
      </c>
      <c r="K13663">
        <v>659.89</v>
      </c>
      <c r="L13663">
        <v>0</v>
      </c>
      <c r="M13663" t="str">
        <f>IF(ISERROR(VLOOKUP(A13663,'[1]Ecart validé'!$A:$A,1,FALSE)),Z13663,"Ecart Validé")</f>
        <v>valid</v>
      </c>
      <c r="R13663" t="s">
        <v>30</v>
      </c>
      <c r="U13663"/>
      <c r="X13663"/>
      <c r="Y13663"/>
      <c r="Z13663" t="s">
        <v>31</v>
      </c>
    </row>
    <row r="13664" spans="1:26" x14ac:dyDescent="0.3">
      <c r="A13664" t="s">
        <v>16858</v>
      </c>
      <c r="B13664" t="s">
        <v>2508</v>
      </c>
      <c r="C13664">
        <v>3763</v>
      </c>
      <c r="D13664" t="str">
        <f>+VLOOKUP(C13664,Param!K:L,2,FALSE)</f>
        <v>ONITY S.L.</v>
      </c>
      <c r="E13664" t="s">
        <v>2632</v>
      </c>
      <c r="F13664" t="s">
        <v>16549</v>
      </c>
      <c r="G13664" t="s">
        <v>29</v>
      </c>
      <c r="H13664">
        <v>411.52</v>
      </c>
      <c r="I13664">
        <v>411.52120000000002</v>
      </c>
      <c r="J13664">
        <v>-1.20000000003983E-3</v>
      </c>
      <c r="K13664">
        <v>411.52</v>
      </c>
      <c r="L13664">
        <v>0</v>
      </c>
      <c r="M13664" t="str">
        <f>IF(ISERROR(VLOOKUP(A13664,'[1]Ecart validé'!$A:$A,1,FALSE)),Z13664,"Ecart Validé")</f>
        <v>valid</v>
      </c>
      <c r="R13664" t="s">
        <v>30</v>
      </c>
      <c r="U13664"/>
      <c r="X13664"/>
      <c r="Y13664"/>
      <c r="Z13664" t="s">
        <v>31</v>
      </c>
    </row>
    <row r="13665" spans="1:26" x14ac:dyDescent="0.3">
      <c r="A13665" t="s">
        <v>16859</v>
      </c>
      <c r="B13665" t="s">
        <v>2508</v>
      </c>
      <c r="C13665">
        <v>3773</v>
      </c>
      <c r="D13665" t="str">
        <f>+VLOOKUP(C13665,Param!K:L,2,FALSE)</f>
        <v>GRUPO DE INVERSION Y LOGISTICA ESPAÑOLA CAESAR S.L.</v>
      </c>
      <c r="E13665" t="s">
        <v>2637</v>
      </c>
      <c r="F13665" t="s">
        <v>16549</v>
      </c>
      <c r="G13665" t="s">
        <v>29</v>
      </c>
      <c r="H13665">
        <v>536.54999999999995</v>
      </c>
      <c r="I13665">
        <v>536.553</v>
      </c>
      <c r="J13665">
        <v>-3.0000000000427402E-3</v>
      </c>
      <c r="K13665">
        <v>536.54999999999995</v>
      </c>
      <c r="L13665">
        <v>0</v>
      </c>
      <c r="M13665" t="str">
        <f>IF(ISERROR(VLOOKUP(A13665,'[1]Ecart validé'!$A:$A,1,FALSE)),Z13665,"Ecart Validé")</f>
        <v>valid</v>
      </c>
      <c r="R13665" t="s">
        <v>30</v>
      </c>
      <c r="U13665"/>
      <c r="X13665"/>
      <c r="Y13665"/>
      <c r="Z13665" t="s">
        <v>31</v>
      </c>
    </row>
    <row r="13666" spans="1:26" x14ac:dyDescent="0.3">
      <c r="A13666" t="s">
        <v>16860</v>
      </c>
      <c r="B13666" t="s">
        <v>2508</v>
      </c>
      <c r="C13666">
        <v>3842</v>
      </c>
      <c r="D13666" t="str">
        <f>+VLOOKUP(C13666,Param!K:L,2,FALSE)</f>
        <v>INNERIA CLEANING SERVICES, S.A. (antes KERDOS)</v>
      </c>
      <c r="E13666" t="s">
        <v>2642</v>
      </c>
      <c r="F13666" t="s">
        <v>16549</v>
      </c>
      <c r="G13666" t="s">
        <v>29</v>
      </c>
      <c r="H13666">
        <v>18793.05</v>
      </c>
      <c r="I13666">
        <v>18793.0533</v>
      </c>
      <c r="J13666">
        <v>-3.3000000003085002E-3</v>
      </c>
      <c r="K13666">
        <v>18793.05</v>
      </c>
      <c r="L13666">
        <v>0</v>
      </c>
      <c r="M13666" t="str">
        <f>IF(ISERROR(VLOOKUP(A13666,'[1]Ecart validé'!$A:$A,1,FALSE)),Z13666,"Ecart Validé")</f>
        <v>valid</v>
      </c>
      <c r="R13666" t="s">
        <v>30</v>
      </c>
      <c r="U13666"/>
      <c r="X13666"/>
      <c r="Y13666"/>
      <c r="Z13666" t="s">
        <v>31</v>
      </c>
    </row>
    <row r="13667" spans="1:26" x14ac:dyDescent="0.3">
      <c r="A13667" t="s">
        <v>16861</v>
      </c>
      <c r="B13667" t="s">
        <v>2508</v>
      </c>
      <c r="C13667">
        <v>4029</v>
      </c>
      <c r="D13667" t="str">
        <f>+VLOOKUP(C13667,Param!K:L,2,FALSE)</f>
        <v>ILUNION LAVANDERIAS, S.A.</v>
      </c>
      <c r="E13667" t="s">
        <v>2660</v>
      </c>
      <c r="F13667" t="s">
        <v>16549</v>
      </c>
      <c r="G13667" t="s">
        <v>29</v>
      </c>
      <c r="H13667">
        <v>3204.57</v>
      </c>
      <c r="I13667">
        <v>3204.5697</v>
      </c>
      <c r="J13667">
        <v>3.0000000015206703E-4</v>
      </c>
      <c r="K13667">
        <v>3204.57</v>
      </c>
      <c r="L13667">
        <v>0</v>
      </c>
      <c r="M13667" t="str">
        <f>IF(ISERROR(VLOOKUP(A13667,'[1]Ecart validé'!$A:$A,1,FALSE)),Z13667,"Ecart Validé")</f>
        <v>valid</v>
      </c>
      <c r="R13667" t="s">
        <v>30</v>
      </c>
      <c r="U13667"/>
      <c r="X13667"/>
      <c r="Y13667"/>
      <c r="Z13667" t="s">
        <v>31</v>
      </c>
    </row>
    <row r="13668" spans="1:26" x14ac:dyDescent="0.3">
      <c r="A13668" t="s">
        <v>16862</v>
      </c>
      <c r="B13668" t="s">
        <v>2508</v>
      </c>
      <c r="C13668">
        <v>4423</v>
      </c>
      <c r="D13668" t="str">
        <f>+VLOOKUP(C13668,Param!K:L,2,FALSE)</f>
        <v>FRUTAS IRU, S.A.</v>
      </c>
      <c r="E13668" t="s">
        <v>2673</v>
      </c>
      <c r="F13668" t="s">
        <v>16549</v>
      </c>
      <c r="G13668" t="s">
        <v>29</v>
      </c>
      <c r="H13668">
        <v>16.62</v>
      </c>
      <c r="I13668">
        <v>16.6187</v>
      </c>
      <c r="J13668">
        <v>1.3000000000005199E-3</v>
      </c>
      <c r="K13668">
        <v>16.62</v>
      </c>
      <c r="L13668">
        <v>0</v>
      </c>
      <c r="M13668" t="str">
        <f>IF(ISERROR(VLOOKUP(A13668,'[1]Ecart validé'!$A:$A,1,FALSE)),Z13668,"Ecart Validé")</f>
        <v>valid</v>
      </c>
      <c r="R13668" t="s">
        <v>30</v>
      </c>
      <c r="U13668"/>
      <c r="X13668"/>
      <c r="Y13668"/>
      <c r="Z13668" t="s">
        <v>31</v>
      </c>
    </row>
    <row r="13669" spans="1:26" x14ac:dyDescent="0.3">
      <c r="A13669" t="s">
        <v>16863</v>
      </c>
      <c r="B13669" t="s">
        <v>2508</v>
      </c>
      <c r="C13669">
        <v>4480</v>
      </c>
      <c r="D13669" t="str">
        <f>+VLOOKUP(C13669,Param!K:L,2,FALSE)</f>
        <v>GUFRESCO, S.L.</v>
      </c>
      <c r="E13669" t="s">
        <v>2678</v>
      </c>
      <c r="F13669" t="s">
        <v>16549</v>
      </c>
      <c r="G13669" t="s">
        <v>29</v>
      </c>
      <c r="H13669">
        <v>626.80999999999995</v>
      </c>
      <c r="I13669">
        <v>626.81060000000002</v>
      </c>
      <c r="J13669">
        <v>-6.0000000007676103E-4</v>
      </c>
      <c r="K13669">
        <v>626.80999999999995</v>
      </c>
      <c r="L13669">
        <v>0</v>
      </c>
      <c r="M13669" t="str">
        <f>IF(ISERROR(VLOOKUP(A13669,'[1]Ecart validé'!$A:$A,1,FALSE)),Z13669,"Ecart Validé")</f>
        <v>valid</v>
      </c>
      <c r="R13669" t="s">
        <v>30</v>
      </c>
      <c r="U13669"/>
      <c r="X13669"/>
      <c r="Y13669"/>
      <c r="Z13669" t="s">
        <v>31</v>
      </c>
    </row>
    <row r="13670" spans="1:26" x14ac:dyDescent="0.3">
      <c r="A13670" t="s">
        <v>16864</v>
      </c>
      <c r="B13670" t="s">
        <v>2508</v>
      </c>
      <c r="C13670">
        <v>4523</v>
      </c>
      <c r="D13670" t="str">
        <f>+VLOOKUP(C13670,Param!K:L,2,FALSE)</f>
        <v>ATRIAN BAKERS, S.L.</v>
      </c>
      <c r="E13670" t="s">
        <v>2683</v>
      </c>
      <c r="F13670" t="s">
        <v>16549</v>
      </c>
      <c r="G13670" t="s">
        <v>29</v>
      </c>
      <c r="H13670">
        <v>5129.47</v>
      </c>
      <c r="I13670">
        <v>5129.4672</v>
      </c>
      <c r="J13670">
        <v>2.8000000002066298E-3</v>
      </c>
      <c r="K13670">
        <v>5129.47</v>
      </c>
      <c r="L13670">
        <v>0</v>
      </c>
      <c r="M13670" t="str">
        <f>IF(ISERROR(VLOOKUP(A13670,'[1]Ecart validé'!$A:$A,1,FALSE)),Z13670,"Ecart Validé")</f>
        <v>valid</v>
      </c>
      <c r="R13670" t="s">
        <v>30</v>
      </c>
      <c r="U13670"/>
      <c r="X13670"/>
      <c r="Y13670"/>
      <c r="Z13670" t="s">
        <v>31</v>
      </c>
    </row>
    <row r="13671" spans="1:26" x14ac:dyDescent="0.3">
      <c r="A13671" t="s">
        <v>16865</v>
      </c>
      <c r="B13671" t="s">
        <v>2508</v>
      </c>
      <c r="C13671">
        <v>4602</v>
      </c>
      <c r="D13671" t="str">
        <f>+VLOOKUP(C13671,Param!K:L,2,FALSE)</f>
        <v>IP MAS D HOSPITALITY SOLUTIONS S.A.</v>
      </c>
      <c r="E13671" t="s">
        <v>2696</v>
      </c>
      <c r="F13671" t="s">
        <v>16549</v>
      </c>
      <c r="G13671" t="s">
        <v>29</v>
      </c>
      <c r="H13671">
        <v>4063.29</v>
      </c>
      <c r="I13671">
        <v>4063.2887999999998</v>
      </c>
      <c r="J13671">
        <v>1.2000000001535201E-3</v>
      </c>
      <c r="K13671">
        <v>4063.29</v>
      </c>
      <c r="L13671">
        <v>0</v>
      </c>
      <c r="M13671" t="str">
        <f>IF(ISERROR(VLOOKUP(A13671,'[1]Ecart validé'!$A:$A,1,FALSE)),Z13671,"Ecart Validé")</f>
        <v>valid</v>
      </c>
      <c r="R13671" t="s">
        <v>30</v>
      </c>
      <c r="U13671"/>
      <c r="X13671"/>
      <c r="Y13671"/>
      <c r="Z13671" t="s">
        <v>31</v>
      </c>
    </row>
    <row r="13672" spans="1:26" x14ac:dyDescent="0.3">
      <c r="A13672" t="s">
        <v>16866</v>
      </c>
      <c r="B13672" t="s">
        <v>2508</v>
      </c>
      <c r="C13672">
        <v>4641</v>
      </c>
      <c r="D13672" t="str">
        <f>+VLOOKUP(C13672,Param!K:L,2,FALSE)</f>
        <v>D.I.S. DINO, S.L.</v>
      </c>
      <c r="E13672" t="s">
        <v>2703</v>
      </c>
      <c r="F13672" t="s">
        <v>16549</v>
      </c>
      <c r="G13672" t="s">
        <v>29</v>
      </c>
      <c r="H13672">
        <v>9581.16</v>
      </c>
      <c r="I13672">
        <v>9581.1461999999992</v>
      </c>
      <c r="J13672">
        <v>1.3800000000628599E-2</v>
      </c>
      <c r="K13672">
        <v>9581.1461999999992</v>
      </c>
      <c r="L13672">
        <v>1.3800000000628599E-2</v>
      </c>
      <c r="M13672" t="str">
        <f>IF(ISERROR(VLOOKUP(A13672,'[1]Ecart validé'!$A:$A,1,FALSE)),Z13672,"Ecart Validé")</f>
        <v>valid</v>
      </c>
      <c r="R13672" t="s">
        <v>30</v>
      </c>
      <c r="U13672"/>
      <c r="X13672"/>
      <c r="Y13672"/>
      <c r="Z13672" t="s">
        <v>31</v>
      </c>
    </row>
    <row r="13673" spans="1:26" x14ac:dyDescent="0.3">
      <c r="A13673" t="s">
        <v>16867</v>
      </c>
      <c r="B13673" t="s">
        <v>2508</v>
      </c>
      <c r="C13673">
        <v>4711</v>
      </c>
      <c r="D13673" t="str">
        <f>+VLOOKUP(C13673,Param!K:L,2,FALSE)</f>
        <v>ISS FACILITY SERVICES, S.A.</v>
      </c>
      <c r="E13673" t="s">
        <v>2721</v>
      </c>
      <c r="F13673" t="s">
        <v>16549</v>
      </c>
      <c r="G13673" t="s">
        <v>29</v>
      </c>
      <c r="H13673">
        <v>96.62</v>
      </c>
      <c r="I13673">
        <v>96.617599999999996</v>
      </c>
      <c r="J13673">
        <v>2.4000000000086101E-3</v>
      </c>
      <c r="K13673">
        <v>96.62</v>
      </c>
      <c r="L13673">
        <v>0</v>
      </c>
      <c r="M13673" t="str">
        <f>IF(ISERROR(VLOOKUP(A13673,'[1]Ecart validé'!$A:$A,1,FALSE)),Z13673,"Ecart Validé")</f>
        <v>valid</v>
      </c>
      <c r="R13673" t="s">
        <v>30</v>
      </c>
      <c r="U13673"/>
      <c r="X13673"/>
      <c r="Y13673"/>
      <c r="Z13673" t="s">
        <v>31</v>
      </c>
    </row>
    <row r="13674" spans="1:26" x14ac:dyDescent="0.3">
      <c r="A13674" t="s">
        <v>16868</v>
      </c>
      <c r="B13674" t="s">
        <v>2508</v>
      </c>
      <c r="C13674">
        <v>4711</v>
      </c>
      <c r="D13674" t="str">
        <f>+VLOOKUP(C13674,Param!K:L,2,FALSE)</f>
        <v>ISS FACILITY SERVICES, S.A.</v>
      </c>
      <c r="E13674" t="s">
        <v>2726</v>
      </c>
      <c r="F13674" t="s">
        <v>16549</v>
      </c>
      <c r="G13674" t="s">
        <v>29</v>
      </c>
      <c r="H13674">
        <v>146.82</v>
      </c>
      <c r="I13674">
        <v>146.82239999999999</v>
      </c>
      <c r="J13674">
        <v>-2.3999999999944001E-3</v>
      </c>
      <c r="K13674">
        <v>146.82</v>
      </c>
      <c r="L13674">
        <v>0</v>
      </c>
      <c r="M13674" t="str">
        <f>IF(ISERROR(VLOOKUP(A13674,'[1]Ecart validé'!$A:$A,1,FALSE)),Z13674,"Ecart Validé")</f>
        <v>valid</v>
      </c>
      <c r="R13674" t="s">
        <v>30</v>
      </c>
      <c r="U13674"/>
      <c r="X13674"/>
      <c r="Y13674"/>
      <c r="Z13674" t="s">
        <v>31</v>
      </c>
    </row>
    <row r="13675" spans="1:26" x14ac:dyDescent="0.3">
      <c r="A13675" t="s">
        <v>16869</v>
      </c>
      <c r="B13675" t="s">
        <v>2508</v>
      </c>
      <c r="C13675">
        <v>4792</v>
      </c>
      <c r="D13675" t="str">
        <f>+VLOOKUP(C13675,Param!K:L,2,FALSE)</f>
        <v>MANUTAN S.L.</v>
      </c>
      <c r="E13675" t="s">
        <v>2735</v>
      </c>
      <c r="F13675" t="s">
        <v>16549</v>
      </c>
      <c r="G13675" t="s">
        <v>29</v>
      </c>
      <c r="H13675">
        <v>81.650000000000006</v>
      </c>
      <c r="I13675">
        <v>81.647999999999996</v>
      </c>
      <c r="J13675">
        <v>2.0000000000095402E-3</v>
      </c>
      <c r="K13675">
        <v>81.650000000000006</v>
      </c>
      <c r="L13675">
        <v>0</v>
      </c>
      <c r="M13675" t="str">
        <f>IF(ISERROR(VLOOKUP(A13675,'[1]Ecart validé'!$A:$A,1,FALSE)),Z13675,"Ecart Validé")</f>
        <v>valid</v>
      </c>
      <c r="R13675" t="s">
        <v>30</v>
      </c>
      <c r="U13675"/>
      <c r="X13675"/>
      <c r="Y13675"/>
      <c r="Z13675" t="s">
        <v>31</v>
      </c>
    </row>
    <row r="13676" spans="1:26" x14ac:dyDescent="0.3">
      <c r="A13676" t="s">
        <v>16870</v>
      </c>
      <c r="B13676" t="s">
        <v>2508</v>
      </c>
      <c r="C13676">
        <v>4977</v>
      </c>
      <c r="D13676" t="str">
        <f>+VLOOKUP(C13676,Param!K:L,2,FALSE)</f>
        <v>PREMIUM MIX GROUP, S.L. (antes GRUPO VICHY CATALAN)</v>
      </c>
      <c r="E13676" t="s">
        <v>2745</v>
      </c>
      <c r="F13676" t="s">
        <v>16549</v>
      </c>
      <c r="G13676" t="s">
        <v>29</v>
      </c>
      <c r="H13676">
        <v>95.21</v>
      </c>
      <c r="I13676">
        <v>95.205299999999994</v>
      </c>
      <c r="J13676">
        <v>4.6999999999997001E-3</v>
      </c>
      <c r="K13676">
        <v>95.21</v>
      </c>
      <c r="L13676">
        <v>0</v>
      </c>
      <c r="M13676" t="str">
        <f>IF(ISERROR(VLOOKUP(A13676,'[1]Ecart validé'!$A:$A,1,FALSE)),Z13676,"Ecart Validé")</f>
        <v>valid</v>
      </c>
      <c r="R13676" t="s">
        <v>30</v>
      </c>
      <c r="U13676"/>
      <c r="X13676"/>
      <c r="Y13676"/>
      <c r="Z13676" t="s">
        <v>31</v>
      </c>
    </row>
    <row r="13677" spans="1:26" x14ac:dyDescent="0.3">
      <c r="A13677" t="s">
        <v>16871</v>
      </c>
      <c r="B13677" t="s">
        <v>2508</v>
      </c>
      <c r="C13677">
        <v>5125</v>
      </c>
      <c r="D13677" t="str">
        <f>+VLOOKUP(C13677,Param!K:L,2,FALSE)</f>
        <v>GUZMAN GASTRONOMIA, S.L.</v>
      </c>
      <c r="E13677" t="s">
        <v>2757</v>
      </c>
      <c r="F13677" t="s">
        <v>16549</v>
      </c>
      <c r="G13677" t="s">
        <v>29</v>
      </c>
      <c r="H13677">
        <v>852.21</v>
      </c>
      <c r="I13677">
        <v>852.21550000000002</v>
      </c>
      <c r="J13677">
        <v>-5.4999999999836204E-3</v>
      </c>
      <c r="K13677">
        <v>852.21</v>
      </c>
      <c r="L13677">
        <v>0</v>
      </c>
      <c r="M13677" t="str">
        <f>IF(ISERROR(VLOOKUP(A13677,'[1]Ecart validé'!$A:$A,1,FALSE)),Z13677,"Ecart Validé")</f>
        <v>valid</v>
      </c>
      <c r="R13677" t="s">
        <v>30</v>
      </c>
      <c r="U13677"/>
      <c r="X13677"/>
      <c r="Y13677"/>
      <c r="Z13677" t="s">
        <v>31</v>
      </c>
    </row>
    <row r="13678" spans="1:26" x14ac:dyDescent="0.3">
      <c r="A13678" t="s">
        <v>16872</v>
      </c>
      <c r="B13678" t="s">
        <v>2508</v>
      </c>
      <c r="C13678">
        <v>5160</v>
      </c>
      <c r="D13678" t="str">
        <f>+VLOOKUP(C13678,Param!K:L,2,FALSE)</f>
        <v>CARNICAS MARBRIS, S.L.</v>
      </c>
      <c r="E13678" t="s">
        <v>2762</v>
      </c>
      <c r="F13678" t="s">
        <v>16549</v>
      </c>
      <c r="G13678" t="s">
        <v>29</v>
      </c>
      <c r="H13678">
        <v>193.6</v>
      </c>
      <c r="I13678">
        <v>193.60489999999999</v>
      </c>
      <c r="J13678">
        <v>-4.8999999999921303E-3</v>
      </c>
      <c r="K13678">
        <v>193.6</v>
      </c>
      <c r="L13678">
        <v>0</v>
      </c>
      <c r="M13678" t="str">
        <f>IF(ISERROR(VLOOKUP(A13678,'[1]Ecart validé'!$A:$A,1,FALSE)),Z13678,"Ecart Validé")</f>
        <v>valid</v>
      </c>
      <c r="R13678" t="s">
        <v>30</v>
      </c>
      <c r="U13678"/>
      <c r="X13678"/>
      <c r="Y13678"/>
      <c r="Z13678" t="s">
        <v>31</v>
      </c>
    </row>
    <row r="13679" spans="1:26" x14ac:dyDescent="0.3">
      <c r="A13679" t="s">
        <v>16873</v>
      </c>
      <c r="B13679" t="s">
        <v>2508</v>
      </c>
      <c r="C13679">
        <v>5226</v>
      </c>
      <c r="D13679" t="str">
        <f>+VLOOKUP(C13679,Param!K:L,2,FALSE)</f>
        <v>SERVICIOS COMPLEMENTARIOS POLIVALENTES, S.L.</v>
      </c>
      <c r="E13679" t="s">
        <v>2767</v>
      </c>
      <c r="F13679" t="s">
        <v>16549</v>
      </c>
      <c r="G13679" t="s">
        <v>29</v>
      </c>
      <c r="H13679">
        <v>603.5</v>
      </c>
      <c r="I13679">
        <v>603.50009999999997</v>
      </c>
      <c r="J13679" s="150">
        <v>-9.9999999974897906E-5</v>
      </c>
      <c r="K13679">
        <v>603.5</v>
      </c>
      <c r="L13679">
        <v>0</v>
      </c>
      <c r="M13679" t="str">
        <f>IF(ISERROR(VLOOKUP(A13679,'[1]Ecart validé'!$A:$A,1,FALSE)),Z13679,"Ecart Validé")</f>
        <v>valid</v>
      </c>
      <c r="R13679" t="s">
        <v>30</v>
      </c>
      <c r="U13679"/>
      <c r="X13679"/>
      <c r="Y13679"/>
      <c r="Z13679" t="s">
        <v>31</v>
      </c>
    </row>
    <row r="13680" spans="1:26" x14ac:dyDescent="0.3">
      <c r="A13680" t="s">
        <v>16874</v>
      </c>
      <c r="B13680" t="s">
        <v>2508</v>
      </c>
      <c r="C13680">
        <v>5472</v>
      </c>
      <c r="D13680" t="str">
        <f>+VLOOKUP(C13680,Param!K:L,2,FALSE)</f>
        <v>COMERCIAL GRUPO FREIXENET S.A.</v>
      </c>
      <c r="E13680" t="s">
        <v>2777</v>
      </c>
      <c r="F13680" t="s">
        <v>16549</v>
      </c>
      <c r="G13680" t="s">
        <v>29</v>
      </c>
      <c r="H13680">
        <v>122.52</v>
      </c>
      <c r="I13680">
        <v>122.52419999999999</v>
      </c>
      <c r="J13680">
        <v>-4.1999999999973101E-3</v>
      </c>
      <c r="K13680">
        <v>122.52</v>
      </c>
      <c r="L13680">
        <v>0</v>
      </c>
      <c r="M13680" t="str">
        <f>IF(ISERROR(VLOOKUP(A13680,'[1]Ecart validé'!$A:$A,1,FALSE)),Z13680,"Ecart Validé")</f>
        <v>valid</v>
      </c>
      <c r="R13680" t="s">
        <v>30</v>
      </c>
      <c r="U13680"/>
      <c r="X13680"/>
      <c r="Y13680"/>
      <c r="Z13680" t="s">
        <v>31</v>
      </c>
    </row>
    <row r="13681" spans="1:26" x14ac:dyDescent="0.3">
      <c r="A13681" t="s">
        <v>16875</v>
      </c>
      <c r="B13681" t="s">
        <v>2508</v>
      </c>
      <c r="C13681">
        <v>5483</v>
      </c>
      <c r="D13681" t="str">
        <f>+VLOOKUP(C13681,Param!K:L,2,FALSE)</f>
        <v>CALIDAD PASCUAL, S.A.</v>
      </c>
      <c r="E13681" t="s">
        <v>2787</v>
      </c>
      <c r="F13681" t="s">
        <v>16549</v>
      </c>
      <c r="G13681" t="s">
        <v>29</v>
      </c>
      <c r="H13681">
        <v>5125.62</v>
      </c>
      <c r="I13681">
        <v>5125.6161000000002</v>
      </c>
      <c r="J13681">
        <v>3.8999999997031401E-3</v>
      </c>
      <c r="K13681">
        <v>5125.62</v>
      </c>
      <c r="L13681">
        <v>0</v>
      </c>
      <c r="M13681" t="str">
        <f>IF(ISERROR(VLOOKUP(A13681,'[1]Ecart validé'!$A:$A,1,FALSE)),Z13681,"Ecart Validé")</f>
        <v>valid</v>
      </c>
      <c r="R13681" t="s">
        <v>30</v>
      </c>
      <c r="U13681"/>
      <c r="X13681"/>
      <c r="Y13681"/>
      <c r="Z13681" t="s">
        <v>31</v>
      </c>
    </row>
    <row r="13682" spans="1:26" x14ac:dyDescent="0.3">
      <c r="A13682" t="s">
        <v>16876</v>
      </c>
      <c r="B13682" t="s">
        <v>2508</v>
      </c>
      <c r="C13682">
        <v>5570</v>
      </c>
      <c r="D13682" t="str">
        <f>+VLOOKUP(C13682,Param!K:L,2,FALSE)</f>
        <v>KONE ELEVADORES, S.A.</v>
      </c>
      <c r="E13682" t="s">
        <v>2792</v>
      </c>
      <c r="F13682" t="s">
        <v>16549</v>
      </c>
      <c r="G13682" t="s">
        <v>29</v>
      </c>
      <c r="H13682">
        <v>3033.67</v>
      </c>
      <c r="I13682">
        <v>3033.6781999999998</v>
      </c>
      <c r="J13682">
        <v>-8.1999999997606193E-3</v>
      </c>
      <c r="K13682">
        <v>3033.6781999999998</v>
      </c>
      <c r="L13682">
        <v>-8.1999999997606193E-3</v>
      </c>
      <c r="M13682" t="str">
        <f>IF(ISERROR(VLOOKUP(A13682,'[1]Ecart validé'!$A:$A,1,FALSE)),Z13682,"Ecart Validé")</f>
        <v>valid</v>
      </c>
      <c r="R13682" t="s">
        <v>30</v>
      </c>
      <c r="U13682"/>
      <c r="X13682"/>
      <c r="Y13682"/>
      <c r="Z13682" t="s">
        <v>31</v>
      </c>
    </row>
    <row r="13683" spans="1:26" x14ac:dyDescent="0.3">
      <c r="A13683" t="s">
        <v>16877</v>
      </c>
      <c r="B13683" t="s">
        <v>2508</v>
      </c>
      <c r="C13683">
        <v>5597</v>
      </c>
      <c r="D13683" t="str">
        <f>+VLOOKUP(C13683,Param!K:L,2,FALSE)</f>
        <v>DISTRIBUIDORES AUTOMATICOS DE BEBIDAS Y ALIMENTOS, S.A. (DABASA)</v>
      </c>
      <c r="E13683" t="s">
        <v>2797</v>
      </c>
      <c r="F13683" t="s">
        <v>16549</v>
      </c>
      <c r="G13683" t="s">
        <v>29</v>
      </c>
      <c r="H13683">
        <v>1785.05</v>
      </c>
      <c r="I13683">
        <v>1785.0461</v>
      </c>
      <c r="J13683">
        <v>3.8999999999305098E-3</v>
      </c>
      <c r="K13683">
        <v>1785.05</v>
      </c>
      <c r="L13683">
        <v>0</v>
      </c>
      <c r="M13683" t="str">
        <f>IF(ISERROR(VLOOKUP(A13683,'[1]Ecart validé'!$A:$A,1,FALSE)),Z13683,"Ecart Validé")</f>
        <v>valid</v>
      </c>
      <c r="R13683" t="s">
        <v>30</v>
      </c>
      <c r="U13683"/>
      <c r="X13683"/>
      <c r="Y13683"/>
      <c r="Z13683" t="s">
        <v>31</v>
      </c>
    </row>
    <row r="13684" spans="1:26" x14ac:dyDescent="0.3">
      <c r="A13684" t="s">
        <v>16878</v>
      </c>
      <c r="B13684" t="s">
        <v>2508</v>
      </c>
      <c r="C13684">
        <v>5637</v>
      </c>
      <c r="D13684" t="str">
        <f>+VLOOKUP(C13684,Param!K:L,2,FALSE)</f>
        <v>ILUNION BUGADERIAS DE CATALUNYA, S.A. (antes FLISA CATALUÑA)</v>
      </c>
      <c r="E13684" t="s">
        <v>2805</v>
      </c>
      <c r="F13684" t="s">
        <v>16549</v>
      </c>
      <c r="G13684" t="s">
        <v>29</v>
      </c>
      <c r="H13684">
        <v>616.09</v>
      </c>
      <c r="I13684">
        <v>616.09400000000005</v>
      </c>
      <c r="J13684">
        <v>-4.0000000000190898E-3</v>
      </c>
      <c r="K13684">
        <v>616.09</v>
      </c>
      <c r="L13684">
        <v>0</v>
      </c>
      <c r="M13684" t="str">
        <f>IF(ISERROR(VLOOKUP(A13684,'[1]Ecart validé'!$A:$A,1,FALSE)),Z13684,"Ecart Validé")</f>
        <v>valid</v>
      </c>
      <c r="R13684" t="s">
        <v>30</v>
      </c>
      <c r="U13684"/>
      <c r="X13684"/>
      <c r="Y13684"/>
      <c r="Z13684" t="s">
        <v>31</v>
      </c>
    </row>
    <row r="13685" spans="1:26" x14ac:dyDescent="0.3">
      <c r="A13685" t="s">
        <v>16879</v>
      </c>
      <c r="B13685" t="s">
        <v>2508</v>
      </c>
      <c r="C13685">
        <v>5651</v>
      </c>
      <c r="D13685" t="str">
        <f>+VLOOKUP(C13685,Param!K:L,2,FALSE)</f>
        <v>FAGOR INDUSTRIAL, SOCIEDAD COOPERATIVA</v>
      </c>
      <c r="E13685" t="s">
        <v>2810</v>
      </c>
      <c r="F13685" t="s">
        <v>16549</v>
      </c>
      <c r="G13685" t="s">
        <v>29</v>
      </c>
      <c r="H13685">
        <v>139.74</v>
      </c>
      <c r="I13685">
        <v>139.73589999999999</v>
      </c>
      <c r="J13685">
        <v>4.1000000000224104E-3</v>
      </c>
      <c r="K13685">
        <v>139.74</v>
      </c>
      <c r="L13685">
        <v>0</v>
      </c>
      <c r="M13685" t="str">
        <f>IF(ISERROR(VLOOKUP(A13685,'[1]Ecart validé'!$A:$A,1,FALSE)),Z13685,"Ecart Validé")</f>
        <v>valid</v>
      </c>
      <c r="R13685" t="s">
        <v>30</v>
      </c>
      <c r="U13685"/>
      <c r="X13685"/>
      <c r="Y13685"/>
      <c r="Z13685" t="s">
        <v>31</v>
      </c>
    </row>
    <row r="13686" spans="1:26" x14ac:dyDescent="0.3">
      <c r="A13686" t="s">
        <v>16880</v>
      </c>
      <c r="B13686" t="s">
        <v>2508</v>
      </c>
      <c r="C13686">
        <v>5686</v>
      </c>
      <c r="D13686" t="str">
        <f>+VLOOKUP(C13686,Param!K:L,2,FALSE)</f>
        <v>SGS TECNOS S.A.</v>
      </c>
      <c r="E13686" t="s">
        <v>2815</v>
      </c>
      <c r="F13686" t="s">
        <v>16549</v>
      </c>
      <c r="G13686" t="s">
        <v>29</v>
      </c>
      <c r="H13686">
        <v>11.78</v>
      </c>
      <c r="I13686">
        <v>11.778</v>
      </c>
      <c r="J13686">
        <v>1.9999999999988898E-3</v>
      </c>
      <c r="K13686">
        <v>11.78</v>
      </c>
      <c r="L13686">
        <v>0</v>
      </c>
      <c r="M13686" t="str">
        <f>IF(ISERROR(VLOOKUP(A13686,'[1]Ecart validé'!$A:$A,1,FALSE)),Z13686,"Ecart Validé")</f>
        <v>valid</v>
      </c>
      <c r="R13686" t="s">
        <v>30</v>
      </c>
      <c r="U13686"/>
      <c r="X13686"/>
      <c r="Y13686"/>
      <c r="Z13686" t="s">
        <v>31</v>
      </c>
    </row>
    <row r="13687" spans="1:26" x14ac:dyDescent="0.3">
      <c r="A13687" t="s">
        <v>16881</v>
      </c>
      <c r="B13687" t="s">
        <v>2508</v>
      </c>
      <c r="C13687">
        <v>5839</v>
      </c>
      <c r="D13687" t="str">
        <f>+VLOOKUP(C13687,Param!K:L,2,FALSE)</f>
        <v>KONICA MINOLTA BUSINESS SOLUTIONS SPAIN, S.A.</v>
      </c>
      <c r="E13687" t="s">
        <v>2818</v>
      </c>
      <c r="F13687" t="s">
        <v>16549</v>
      </c>
      <c r="G13687" t="s">
        <v>29</v>
      </c>
      <c r="H13687">
        <v>362.06</v>
      </c>
      <c r="I13687">
        <v>362.06229999999999</v>
      </c>
      <c r="J13687">
        <v>-2.29999999999108E-3</v>
      </c>
      <c r="K13687">
        <v>362.06</v>
      </c>
      <c r="L13687">
        <v>0</v>
      </c>
      <c r="M13687" t="str">
        <f>IF(ISERROR(VLOOKUP(A13687,'[1]Ecart validé'!$A:$A,1,FALSE)),Z13687,"Ecart Validé")</f>
        <v>valid</v>
      </c>
      <c r="R13687" t="s">
        <v>30</v>
      </c>
      <c r="U13687"/>
      <c r="X13687"/>
      <c r="Y13687"/>
      <c r="Z13687" t="s">
        <v>31</v>
      </c>
    </row>
    <row r="13688" spans="1:26" x14ac:dyDescent="0.3">
      <c r="A13688" t="s">
        <v>16882</v>
      </c>
      <c r="B13688" t="s">
        <v>2508</v>
      </c>
      <c r="C13688">
        <v>5912</v>
      </c>
      <c r="D13688" t="str">
        <f>+VLOOKUP(C13688,Param!K:L,2,FALSE)</f>
        <v>FRUTAS Y VERDURAS MASSANASSA, S.L.</v>
      </c>
      <c r="E13688" t="s">
        <v>2823</v>
      </c>
      <c r="F13688" t="s">
        <v>16549</v>
      </c>
      <c r="G13688" t="s">
        <v>29</v>
      </c>
      <c r="H13688">
        <v>24.69</v>
      </c>
      <c r="I13688">
        <v>24.6919</v>
      </c>
      <c r="J13688">
        <v>-1.8999999999991201E-3</v>
      </c>
      <c r="K13688">
        <v>24.69</v>
      </c>
      <c r="L13688">
        <v>0</v>
      </c>
      <c r="M13688" t="str">
        <f>IF(ISERROR(VLOOKUP(A13688,'[1]Ecart validé'!$A:$A,1,FALSE)),Z13688,"Ecart Validé")</f>
        <v>valid</v>
      </c>
      <c r="R13688" t="s">
        <v>30</v>
      </c>
      <c r="U13688"/>
      <c r="X13688"/>
      <c r="Y13688"/>
      <c r="Z13688" t="s">
        <v>31</v>
      </c>
    </row>
    <row r="13689" spans="1:26" x14ac:dyDescent="0.3">
      <c r="A13689" t="s">
        <v>16883</v>
      </c>
      <c r="B13689" t="s">
        <v>2508</v>
      </c>
      <c r="C13689">
        <v>5950</v>
      </c>
      <c r="D13689" t="str">
        <f>+VLOOKUP(C13689,Param!K:L,2,FALSE)</f>
        <v>KLIMER 2000, S.L.</v>
      </c>
      <c r="E13689" t="s">
        <v>2827</v>
      </c>
      <c r="F13689" t="s">
        <v>16549</v>
      </c>
      <c r="G13689" t="s">
        <v>29</v>
      </c>
      <c r="H13689">
        <v>24.37</v>
      </c>
      <c r="I13689">
        <v>24.3706</v>
      </c>
      <c r="J13689">
        <v>-5.99999999998601E-4</v>
      </c>
      <c r="K13689">
        <v>24.37</v>
      </c>
      <c r="L13689">
        <v>0</v>
      </c>
      <c r="M13689" t="str">
        <f>IF(ISERROR(VLOOKUP(A13689,'[1]Ecart validé'!$A:$A,1,FALSE)),Z13689,"Ecart Validé")</f>
        <v>valid</v>
      </c>
      <c r="R13689" t="s">
        <v>30</v>
      </c>
      <c r="U13689"/>
      <c r="X13689"/>
      <c r="Y13689"/>
      <c r="Z13689" t="s">
        <v>31</v>
      </c>
    </row>
    <row r="13690" spans="1:26" x14ac:dyDescent="0.3">
      <c r="A13690" t="s">
        <v>16884</v>
      </c>
      <c r="B13690" t="s">
        <v>2508</v>
      </c>
      <c r="C13690">
        <v>6017</v>
      </c>
      <c r="D13690" t="str">
        <f>+VLOOKUP(C13690,Param!K:L,2,FALSE)</f>
        <v>GSI PROFESIONALES DE LA SEGURIDAD Y SISTEMAS, S.A.</v>
      </c>
      <c r="E13690" t="s">
        <v>2832</v>
      </c>
      <c r="F13690" t="s">
        <v>16549</v>
      </c>
      <c r="G13690" t="s">
        <v>29</v>
      </c>
      <c r="H13690">
        <v>35.58</v>
      </c>
      <c r="I13690">
        <v>35.58</v>
      </c>
      <c r="J13690">
        <v>0</v>
      </c>
      <c r="K13690">
        <v>35.58</v>
      </c>
      <c r="L13690">
        <v>0</v>
      </c>
      <c r="M13690" t="str">
        <f>IF(ISERROR(VLOOKUP(A13690,'[1]Ecart validé'!$A:$A,1,FALSE)),Z13690,"Ecart Validé")</f>
        <v>valid</v>
      </c>
      <c r="R13690" t="s">
        <v>30</v>
      </c>
      <c r="U13690"/>
      <c r="X13690"/>
      <c r="Y13690"/>
      <c r="Z13690" t="s">
        <v>31</v>
      </c>
    </row>
    <row r="13691" spans="1:26" x14ac:dyDescent="0.3">
      <c r="A13691" t="s">
        <v>16885</v>
      </c>
      <c r="B13691" t="s">
        <v>2508</v>
      </c>
      <c r="C13691">
        <v>6303</v>
      </c>
      <c r="D13691" t="str">
        <f>+VLOOKUP(C13691,Param!K:L,2,FALSE)</f>
        <v>SERVICIO ASISTENCIA TECNICA CAMAÑO S.L</v>
      </c>
      <c r="E13691" t="s">
        <v>2842</v>
      </c>
      <c r="F13691" t="s">
        <v>16549</v>
      </c>
      <c r="G13691" t="s">
        <v>29</v>
      </c>
      <c r="H13691">
        <v>86.89</v>
      </c>
      <c r="I13691">
        <v>86.889200000000002</v>
      </c>
      <c r="J13691">
        <v>7.9999999999813499E-4</v>
      </c>
      <c r="K13691">
        <v>86.89</v>
      </c>
      <c r="L13691">
        <v>0</v>
      </c>
      <c r="M13691" t="str">
        <f>IF(ISERROR(VLOOKUP(A13691,'[1]Ecart validé'!$A:$A,1,FALSE)),Z13691,"Ecart Validé")</f>
        <v>valid</v>
      </c>
      <c r="R13691" t="s">
        <v>30</v>
      </c>
      <c r="U13691"/>
      <c r="X13691"/>
      <c r="Y13691"/>
      <c r="Z13691" t="s">
        <v>31</v>
      </c>
    </row>
    <row r="13692" spans="1:26" x14ac:dyDescent="0.3">
      <c r="A13692" t="s">
        <v>16886</v>
      </c>
      <c r="B13692" t="s">
        <v>2508</v>
      </c>
      <c r="C13692">
        <v>6305</v>
      </c>
      <c r="D13692" t="str">
        <f>+VLOOKUP(C13692,Param!K:L,2,FALSE)</f>
        <v>LOOMIS SPAIN, S.A.</v>
      </c>
      <c r="E13692" t="s">
        <v>2847</v>
      </c>
      <c r="F13692" t="s">
        <v>16549</v>
      </c>
      <c r="G13692" t="s">
        <v>29</v>
      </c>
      <c r="H13692">
        <v>111.08</v>
      </c>
      <c r="I13692">
        <v>111.0843</v>
      </c>
      <c r="J13692">
        <v>-4.3000000000006297E-3</v>
      </c>
      <c r="K13692">
        <v>111.08</v>
      </c>
      <c r="L13692">
        <v>0</v>
      </c>
      <c r="M13692" t="str">
        <f>IF(ISERROR(VLOOKUP(A13692,'[1]Ecart validé'!$A:$A,1,FALSE)),Z13692,"Ecart Validé")</f>
        <v>valid</v>
      </c>
      <c r="R13692" t="s">
        <v>30</v>
      </c>
      <c r="U13692"/>
      <c r="X13692"/>
      <c r="Y13692"/>
      <c r="Z13692" t="s">
        <v>31</v>
      </c>
    </row>
    <row r="13693" spans="1:26" x14ac:dyDescent="0.3">
      <c r="A13693" t="s">
        <v>16887</v>
      </c>
      <c r="B13693" t="s">
        <v>2508</v>
      </c>
      <c r="C13693">
        <v>6327</v>
      </c>
      <c r="D13693" t="str">
        <f>+VLOOKUP(C13693,Param!K:L,2,FALSE)</f>
        <v>EUROBERCASA S.L. (ALISEO)</v>
      </c>
      <c r="E13693" t="s">
        <v>2852</v>
      </c>
      <c r="F13693" t="s">
        <v>16549</v>
      </c>
      <c r="G13693" t="s">
        <v>29</v>
      </c>
      <c r="H13693">
        <v>151.52000000000001</v>
      </c>
      <c r="I13693">
        <v>151.51499999999999</v>
      </c>
      <c r="J13693">
        <v>5.0000000000238699E-3</v>
      </c>
      <c r="K13693">
        <v>151.52000000000001</v>
      </c>
      <c r="L13693">
        <v>0</v>
      </c>
      <c r="M13693" t="str">
        <f>IF(ISERROR(VLOOKUP(A13693,'[1]Ecart validé'!$A:$A,1,FALSE)),Z13693,"Ecart Validé")</f>
        <v>valid</v>
      </c>
      <c r="R13693" t="s">
        <v>30</v>
      </c>
      <c r="U13693"/>
      <c r="X13693"/>
      <c r="Y13693"/>
      <c r="Z13693" t="s">
        <v>31</v>
      </c>
    </row>
    <row r="13694" spans="1:26" x14ac:dyDescent="0.3">
      <c r="A13694" t="s">
        <v>16888</v>
      </c>
      <c r="B13694" t="s">
        <v>2508</v>
      </c>
      <c r="C13694">
        <v>6368</v>
      </c>
      <c r="D13694" t="str">
        <f>+VLOOKUP(C13694,Param!K:L,2,FALSE)</f>
        <v>POLE SUD S.L.</v>
      </c>
      <c r="E13694" t="s">
        <v>2860</v>
      </c>
      <c r="F13694" t="s">
        <v>16549</v>
      </c>
      <c r="G13694" t="s">
        <v>29</v>
      </c>
      <c r="H13694">
        <v>730.84</v>
      </c>
      <c r="I13694">
        <v>730.8442</v>
      </c>
      <c r="J13694">
        <v>-4.1999999999688901E-3</v>
      </c>
      <c r="K13694">
        <v>730.84</v>
      </c>
      <c r="L13694">
        <v>0</v>
      </c>
      <c r="M13694" t="str">
        <f>IF(ISERROR(VLOOKUP(A13694,'[1]Ecart validé'!$A:$A,1,FALSE)),Z13694,"Ecart Validé")</f>
        <v>valid</v>
      </c>
      <c r="R13694" t="s">
        <v>30</v>
      </c>
      <c r="U13694"/>
      <c r="X13694"/>
      <c r="Y13694"/>
      <c r="Z13694" t="s">
        <v>31</v>
      </c>
    </row>
    <row r="13695" spans="1:26" x14ac:dyDescent="0.3">
      <c r="A13695" t="s">
        <v>16889</v>
      </c>
      <c r="B13695" t="s">
        <v>2508</v>
      </c>
      <c r="C13695">
        <v>6391</v>
      </c>
      <c r="D13695" t="str">
        <f>+VLOOKUP(C13695,Param!K:L,2,FALSE)</f>
        <v>CASA DELFIN, S.A.</v>
      </c>
      <c r="E13695" t="s">
        <v>2865</v>
      </c>
      <c r="F13695" t="s">
        <v>16549</v>
      </c>
      <c r="G13695" t="s">
        <v>29</v>
      </c>
      <c r="H13695">
        <v>3163.26</v>
      </c>
      <c r="I13695">
        <v>3163.26</v>
      </c>
      <c r="J13695">
        <v>0</v>
      </c>
      <c r="K13695">
        <v>3163.26</v>
      </c>
      <c r="L13695">
        <v>0</v>
      </c>
      <c r="M13695" t="str">
        <f>IF(ISERROR(VLOOKUP(A13695,'[1]Ecart validé'!$A:$A,1,FALSE)),Z13695,"Ecart Validé")</f>
        <v>valid</v>
      </c>
      <c r="R13695" t="s">
        <v>30</v>
      </c>
      <c r="U13695"/>
      <c r="X13695"/>
      <c r="Y13695"/>
      <c r="Z13695" t="s">
        <v>31</v>
      </c>
    </row>
    <row r="13696" spans="1:26" x14ac:dyDescent="0.3">
      <c r="A13696" t="s">
        <v>16890</v>
      </c>
      <c r="B13696" t="s">
        <v>2508</v>
      </c>
      <c r="C13696">
        <v>36990</v>
      </c>
      <c r="D13696" t="str">
        <f>+VLOOKUP(C13696,Param!K:L,2,FALSE)</f>
        <v>VIATA - SERVIÇOS E TECNOLOGIAS DE INFORMAÇÃO, S.A.</v>
      </c>
      <c r="E13696" t="s">
        <v>10572</v>
      </c>
      <c r="F13696" t="s">
        <v>16549</v>
      </c>
      <c r="G13696" t="s">
        <v>29</v>
      </c>
      <c r="H13696">
        <v>129.44999999999999</v>
      </c>
      <c r="I13696">
        <v>129.452</v>
      </c>
      <c r="J13696">
        <v>-2.0000000000095402E-3</v>
      </c>
      <c r="K13696">
        <v>129.44999999999999</v>
      </c>
      <c r="L13696">
        <v>0</v>
      </c>
      <c r="M13696" t="str">
        <f>IF(ISERROR(VLOOKUP(A13696,'[1]Ecart validé'!$A:$A,1,FALSE)),Z13696,"Ecart Validé")</f>
        <v>valid</v>
      </c>
      <c r="R13696" t="s">
        <v>30</v>
      </c>
      <c r="U13696"/>
      <c r="X13696"/>
      <c r="Y13696"/>
      <c r="Z13696" t="s">
        <v>31</v>
      </c>
    </row>
    <row r="13697" spans="1:26" x14ac:dyDescent="0.3">
      <c r="A13697" t="s">
        <v>16891</v>
      </c>
      <c r="B13697" t="s">
        <v>2508</v>
      </c>
      <c r="C13697">
        <v>83746</v>
      </c>
      <c r="D13697" t="str">
        <f>+VLOOKUP(C13697,Param!K:L,2,FALSE)</f>
        <v>COMPANYIA GENERAL CARNIA, S.A.</v>
      </c>
      <c r="E13697" t="s">
        <v>2889</v>
      </c>
      <c r="F13697" t="s">
        <v>16549</v>
      </c>
      <c r="G13697" t="s">
        <v>29</v>
      </c>
      <c r="H13697">
        <v>634.47</v>
      </c>
      <c r="I13697">
        <v>634.46519999999998</v>
      </c>
      <c r="J13697">
        <v>4.8000000000456497E-3</v>
      </c>
      <c r="K13697">
        <v>634.47</v>
      </c>
      <c r="L13697">
        <v>0</v>
      </c>
      <c r="M13697" t="str">
        <f>IF(ISERROR(VLOOKUP(A13697,'[1]Ecart validé'!$A:$A,1,FALSE)),Z13697,"Ecart Validé")</f>
        <v>valid</v>
      </c>
      <c r="R13697" t="s">
        <v>30</v>
      </c>
      <c r="U13697"/>
      <c r="X13697"/>
      <c r="Y13697"/>
      <c r="Z13697" t="s">
        <v>31</v>
      </c>
    </row>
    <row r="13698" spans="1:26" x14ac:dyDescent="0.3">
      <c r="A13698" t="s">
        <v>16892</v>
      </c>
      <c r="B13698" t="s">
        <v>2508</v>
      </c>
      <c r="C13698">
        <v>97073</v>
      </c>
      <c r="D13698" t="str">
        <f>+VLOOKUP(C13698,Param!K:L,2,FALSE)</f>
        <v>GENERAL MARKETS FOOD SERVICE IBERICA, S.L.U.</v>
      </c>
      <c r="E13698" t="s">
        <v>2894</v>
      </c>
      <c r="F13698" t="s">
        <v>16549</v>
      </c>
      <c r="G13698" t="s">
        <v>29</v>
      </c>
      <c r="H13698">
        <v>7401.09</v>
      </c>
      <c r="I13698">
        <v>7401.0905000000002</v>
      </c>
      <c r="J13698">
        <v>-5.0000000010186297E-4</v>
      </c>
      <c r="K13698">
        <v>7401.09</v>
      </c>
      <c r="L13698">
        <v>0</v>
      </c>
      <c r="M13698" t="str">
        <f>IF(ISERROR(VLOOKUP(A13698,'[1]Ecart validé'!$A:$A,1,FALSE)),Z13698,"Ecart Validé")</f>
        <v>valid</v>
      </c>
      <c r="R13698" t="s">
        <v>30</v>
      </c>
      <c r="U13698"/>
      <c r="X13698"/>
      <c r="Y13698"/>
      <c r="Z13698" t="s">
        <v>31</v>
      </c>
    </row>
    <row r="13699" spans="1:26" x14ac:dyDescent="0.3">
      <c r="A13699" t="s">
        <v>16893</v>
      </c>
      <c r="B13699" t="s">
        <v>2508</v>
      </c>
      <c r="C13699">
        <v>100387</v>
      </c>
      <c r="D13699" t="str">
        <f>+VLOOKUP(C13699,Param!K:L,2,FALSE)</f>
        <v>GROUPE GM PENINSULA IBERICA, S.A.</v>
      </c>
      <c r="E13699" t="s">
        <v>2901</v>
      </c>
      <c r="F13699" t="s">
        <v>16549</v>
      </c>
      <c r="G13699" t="s">
        <v>29</v>
      </c>
      <c r="H13699">
        <v>307.05</v>
      </c>
      <c r="I13699">
        <v>307.04840000000002</v>
      </c>
      <c r="J13699">
        <v>1.59999999999627E-3</v>
      </c>
      <c r="K13699">
        <v>307.05</v>
      </c>
      <c r="L13699">
        <v>0</v>
      </c>
      <c r="M13699" t="str">
        <f>IF(ISERROR(VLOOKUP(A13699,'[1]Ecart validé'!$A:$A,1,FALSE)),Z13699,"Ecart Validé")</f>
        <v>valid</v>
      </c>
      <c r="R13699" t="s">
        <v>30</v>
      </c>
      <c r="U13699"/>
      <c r="X13699"/>
      <c r="Y13699"/>
      <c r="Z13699" t="s">
        <v>31</v>
      </c>
    </row>
    <row r="13700" spans="1:26" x14ac:dyDescent="0.3">
      <c r="A13700" t="s">
        <v>16894</v>
      </c>
      <c r="B13700" t="s">
        <v>2508</v>
      </c>
      <c r="C13700">
        <v>105990</v>
      </c>
      <c r="D13700" t="str">
        <f>+VLOOKUP(C13700,Param!K:L,2,FALSE)</f>
        <v>MANCIVENT, S.L.</v>
      </c>
      <c r="E13700" t="s">
        <v>2907</v>
      </c>
      <c r="F13700" t="s">
        <v>16549</v>
      </c>
      <c r="G13700" t="s">
        <v>29</v>
      </c>
      <c r="H13700">
        <v>147.86000000000001</v>
      </c>
      <c r="I13700">
        <v>147.8613</v>
      </c>
      <c r="J13700">
        <v>-1.2999999999863099E-3</v>
      </c>
      <c r="K13700">
        <v>147.86000000000001</v>
      </c>
      <c r="L13700">
        <v>0</v>
      </c>
      <c r="M13700" t="str">
        <f>IF(ISERROR(VLOOKUP(A13700,'[1]Ecart validé'!$A:$A,1,FALSE)),Z13700,"Ecart Validé")</f>
        <v>valid</v>
      </c>
      <c r="R13700" t="s">
        <v>30</v>
      </c>
      <c r="U13700"/>
      <c r="X13700"/>
      <c r="Y13700"/>
      <c r="Z13700" t="s">
        <v>31</v>
      </c>
    </row>
    <row r="13701" spans="1:26" x14ac:dyDescent="0.3">
      <c r="A13701" t="s">
        <v>16895</v>
      </c>
      <c r="B13701" t="s">
        <v>2508</v>
      </c>
      <c r="C13701">
        <v>109542</v>
      </c>
      <c r="D13701" t="str">
        <f>+VLOOKUP(C13701,Param!K:L,2,FALSE)</f>
        <v>NUEVA COCINA MEDITERRANEA 2002, S.L.</v>
      </c>
      <c r="E13701" t="s">
        <v>2911</v>
      </c>
      <c r="F13701" t="s">
        <v>16549</v>
      </c>
      <c r="G13701" t="s">
        <v>29</v>
      </c>
      <c r="H13701">
        <v>265.08999999999997</v>
      </c>
      <c r="I13701">
        <v>265.09129999999999</v>
      </c>
      <c r="J13701">
        <v>-1.3000000000147299E-3</v>
      </c>
      <c r="K13701">
        <v>265.08999999999997</v>
      </c>
      <c r="L13701">
        <v>0</v>
      </c>
      <c r="M13701" t="str">
        <f>IF(ISERROR(VLOOKUP(A13701,'[1]Ecart validé'!$A:$A,1,FALSE)),Z13701,"Ecart Validé")</f>
        <v>valid</v>
      </c>
      <c r="R13701" t="s">
        <v>30</v>
      </c>
      <c r="U13701"/>
      <c r="X13701"/>
      <c r="Y13701"/>
      <c r="Z13701" t="s">
        <v>31</v>
      </c>
    </row>
    <row r="13702" spans="1:26" x14ac:dyDescent="0.3">
      <c r="A13702" t="s">
        <v>16896</v>
      </c>
      <c r="B13702" t="s">
        <v>2508</v>
      </c>
      <c r="C13702">
        <v>110725</v>
      </c>
      <c r="D13702" t="str">
        <f>+VLOOKUP(C13702,Param!K:L,2,FALSE)</f>
        <v>SIH MADRID 2004, S.L.</v>
      </c>
      <c r="E13702" t="s">
        <v>2916</v>
      </c>
      <c r="F13702" t="s">
        <v>16549</v>
      </c>
      <c r="G13702" t="s">
        <v>29</v>
      </c>
      <c r="H13702">
        <v>118.98</v>
      </c>
      <c r="I13702">
        <v>118.9851</v>
      </c>
      <c r="J13702">
        <v>-5.0999999999987696E-3</v>
      </c>
      <c r="K13702">
        <v>118.98</v>
      </c>
      <c r="L13702">
        <v>0</v>
      </c>
      <c r="M13702" t="str">
        <f>IF(ISERROR(VLOOKUP(A13702,'[1]Ecart validé'!$A:$A,1,FALSE)),Z13702,"Ecart Validé")</f>
        <v>valid</v>
      </c>
      <c r="R13702" t="s">
        <v>30</v>
      </c>
      <c r="U13702"/>
      <c r="X13702"/>
      <c r="Y13702"/>
      <c r="Z13702" t="s">
        <v>31</v>
      </c>
    </row>
    <row r="13703" spans="1:26" x14ac:dyDescent="0.3">
      <c r="A13703" t="s">
        <v>16897</v>
      </c>
      <c r="B13703" t="s">
        <v>2508</v>
      </c>
      <c r="C13703">
        <v>120040</v>
      </c>
      <c r="D13703" t="str">
        <f>+VLOOKUP(C13703,Param!K:L,2,FALSE)</f>
        <v>LABAQUA, S.A.</v>
      </c>
      <c r="E13703" t="s">
        <v>2921</v>
      </c>
      <c r="F13703" t="s">
        <v>16549</v>
      </c>
      <c r="G13703" t="s">
        <v>29</v>
      </c>
      <c r="H13703">
        <v>7.56</v>
      </c>
      <c r="I13703">
        <v>7.5595999999999997</v>
      </c>
      <c r="J13703">
        <v>3.9999999999995502E-4</v>
      </c>
      <c r="K13703">
        <v>7.56</v>
      </c>
      <c r="L13703">
        <v>0</v>
      </c>
      <c r="M13703" t="str">
        <f>IF(ISERROR(VLOOKUP(A13703,'[1]Ecart validé'!$A:$A,1,FALSE)),Z13703,"Ecart Validé")</f>
        <v>valid</v>
      </c>
      <c r="R13703" t="s">
        <v>30</v>
      </c>
      <c r="U13703"/>
      <c r="X13703"/>
      <c r="Y13703"/>
      <c r="Z13703" t="s">
        <v>31</v>
      </c>
    </row>
    <row r="13704" spans="1:26" x14ac:dyDescent="0.3">
      <c r="A13704" t="s">
        <v>16898</v>
      </c>
      <c r="B13704" t="s">
        <v>2508</v>
      </c>
      <c r="C13704">
        <v>120993</v>
      </c>
      <c r="D13704" t="str">
        <f>+VLOOKUP(C13704,Param!K:L,2,FALSE)</f>
        <v>INSIDE TEXTIL S.L.</v>
      </c>
      <c r="E13704" t="s">
        <v>2926</v>
      </c>
      <c r="F13704" t="s">
        <v>16549</v>
      </c>
      <c r="G13704" t="s">
        <v>29</v>
      </c>
      <c r="H13704">
        <v>589.22</v>
      </c>
      <c r="I13704">
        <v>589.21619999999996</v>
      </c>
      <c r="J13704">
        <v>3.8000000000693E-3</v>
      </c>
      <c r="K13704">
        <v>589.22</v>
      </c>
      <c r="L13704">
        <v>0</v>
      </c>
      <c r="M13704" t="str">
        <f>IF(ISERROR(VLOOKUP(A13704,'[1]Ecart validé'!$A:$A,1,FALSE)),Z13704,"Ecart Validé")</f>
        <v>valid</v>
      </c>
      <c r="R13704" t="s">
        <v>30</v>
      </c>
      <c r="U13704"/>
      <c r="X13704"/>
      <c r="Y13704"/>
      <c r="Z13704" t="s">
        <v>31</v>
      </c>
    </row>
    <row r="13705" spans="1:26" x14ac:dyDescent="0.3">
      <c r="A13705" t="s">
        <v>16899</v>
      </c>
      <c r="B13705" t="s">
        <v>2508</v>
      </c>
      <c r="C13705">
        <v>178520</v>
      </c>
      <c r="D13705" t="str">
        <f>+VLOOKUP(C13705,Param!K:L,2,FALSE)</f>
        <v>AGUAPURA AGUAVIVA SL</v>
      </c>
      <c r="E13705" t="s">
        <v>2934</v>
      </c>
      <c r="F13705" t="s">
        <v>16549</v>
      </c>
      <c r="G13705" t="s">
        <v>29</v>
      </c>
      <c r="H13705">
        <v>71.31</v>
      </c>
      <c r="I13705">
        <v>71.3125</v>
      </c>
      <c r="J13705">
        <v>-2.4999999999977202E-3</v>
      </c>
      <c r="K13705">
        <v>71.31</v>
      </c>
      <c r="L13705">
        <v>0</v>
      </c>
      <c r="M13705" t="str">
        <f>IF(ISERROR(VLOOKUP(A13705,'[1]Ecart validé'!$A:$A,1,FALSE)),Z13705,"Ecart Validé")</f>
        <v>valid</v>
      </c>
      <c r="R13705" t="s">
        <v>30</v>
      </c>
      <c r="U13705"/>
      <c r="X13705"/>
      <c r="Y13705"/>
      <c r="Z13705" t="s">
        <v>31</v>
      </c>
    </row>
    <row r="13706" spans="1:26" x14ac:dyDescent="0.3">
      <c r="A13706" t="s">
        <v>16900</v>
      </c>
      <c r="B13706" t="s">
        <v>2508</v>
      </c>
      <c r="C13706">
        <v>191240</v>
      </c>
      <c r="D13706" t="str">
        <f>+VLOOKUP(C13706,Param!K:L,2,FALSE)</f>
        <v>ADAMO TELECOM IBERIA, S.A.</v>
      </c>
      <c r="E13706" t="s">
        <v>2943</v>
      </c>
      <c r="F13706" t="s">
        <v>16549</v>
      </c>
      <c r="G13706" t="s">
        <v>29</v>
      </c>
      <c r="H13706">
        <v>388.81</v>
      </c>
      <c r="I13706">
        <v>388.81049999999999</v>
      </c>
      <c r="J13706">
        <v>-4.9999999998817603E-4</v>
      </c>
      <c r="K13706">
        <v>388.81</v>
      </c>
      <c r="L13706">
        <v>0</v>
      </c>
      <c r="M13706" t="str">
        <f>IF(ISERROR(VLOOKUP(A13706,'[1]Ecart validé'!$A:$A,1,FALSE)),Z13706,"Ecart Validé")</f>
        <v>valid</v>
      </c>
      <c r="R13706" t="s">
        <v>30</v>
      </c>
      <c r="U13706"/>
      <c r="X13706"/>
      <c r="Y13706"/>
      <c r="Z13706" t="s">
        <v>31</v>
      </c>
    </row>
    <row r="13707" spans="1:26" x14ac:dyDescent="0.3">
      <c r="A13707" t="s">
        <v>16901</v>
      </c>
      <c r="B13707" t="s">
        <v>2508</v>
      </c>
      <c r="C13707">
        <v>197557</v>
      </c>
      <c r="D13707" t="str">
        <f>+VLOOKUP(C13707,Param!K:L,2,FALSE)</f>
        <v>REXEL SPAIN, S.L.</v>
      </c>
      <c r="E13707" t="s">
        <v>10633</v>
      </c>
      <c r="F13707" t="s">
        <v>16549</v>
      </c>
      <c r="G13707" t="s">
        <v>29</v>
      </c>
      <c r="H13707">
        <v>200</v>
      </c>
      <c r="I13707">
        <v>199.9956</v>
      </c>
      <c r="J13707">
        <v>4.4000000000039502E-3</v>
      </c>
      <c r="K13707">
        <v>200</v>
      </c>
      <c r="L13707">
        <v>0</v>
      </c>
      <c r="M13707" t="str">
        <f>IF(ISERROR(VLOOKUP(A13707,'[1]Ecart validé'!$A:$A,1,FALSE)),Z13707,"Ecart Validé")</f>
        <v>valid</v>
      </c>
      <c r="R13707" t="s">
        <v>30</v>
      </c>
      <c r="U13707"/>
      <c r="X13707"/>
      <c r="Y13707"/>
      <c r="Z13707" t="s">
        <v>31</v>
      </c>
    </row>
    <row r="13708" spans="1:26" x14ac:dyDescent="0.3">
      <c r="A13708" t="s">
        <v>16902</v>
      </c>
      <c r="B13708" t="s">
        <v>2508</v>
      </c>
      <c r="C13708">
        <v>225572</v>
      </c>
      <c r="D13708" t="str">
        <f>+VLOOKUP(C13708,Param!K:L,2,FALSE)</f>
        <v>AGUAS DE SOLAN DE CABRAS, S.A.</v>
      </c>
      <c r="E13708" t="s">
        <v>2958</v>
      </c>
      <c r="F13708" t="s">
        <v>16549</v>
      </c>
      <c r="G13708" t="s">
        <v>29</v>
      </c>
      <c r="H13708">
        <v>79.03</v>
      </c>
      <c r="I13708">
        <v>79.028499999999994</v>
      </c>
      <c r="J13708">
        <v>1.5000000000071601E-3</v>
      </c>
      <c r="K13708">
        <v>79.03</v>
      </c>
      <c r="L13708">
        <v>0</v>
      </c>
      <c r="M13708" t="str">
        <f>IF(ISERROR(VLOOKUP(A13708,'[1]Ecart validé'!$A:$A,1,FALSE)),Z13708,"Ecart Validé")</f>
        <v>valid</v>
      </c>
      <c r="R13708" t="s">
        <v>30</v>
      </c>
      <c r="U13708"/>
      <c r="X13708"/>
      <c r="Y13708"/>
      <c r="Z13708" t="s">
        <v>31</v>
      </c>
    </row>
    <row r="13709" spans="1:26" x14ac:dyDescent="0.3">
      <c r="A13709" t="s">
        <v>16903</v>
      </c>
      <c r="B13709" t="s">
        <v>2508</v>
      </c>
      <c r="C13709">
        <v>242778</v>
      </c>
      <c r="D13709" t="str">
        <f>+VLOOKUP(C13709,Param!K:L,2,FALSE)</f>
        <v>FRUTAS ARIAS RUBIO, S.L.</v>
      </c>
      <c r="E13709" t="s">
        <v>2978</v>
      </c>
      <c r="F13709" t="s">
        <v>16549</v>
      </c>
      <c r="G13709" t="s">
        <v>29</v>
      </c>
      <c r="H13709">
        <v>219.22</v>
      </c>
      <c r="I13709">
        <v>219.21610000000001</v>
      </c>
      <c r="J13709">
        <v>3.8999999999873498E-3</v>
      </c>
      <c r="K13709">
        <v>219.22</v>
      </c>
      <c r="L13709">
        <v>0</v>
      </c>
      <c r="M13709" t="str">
        <f>IF(ISERROR(VLOOKUP(A13709,'[1]Ecart validé'!$A:$A,1,FALSE)),Z13709,"Ecart Validé")</f>
        <v>valid</v>
      </c>
      <c r="R13709" t="s">
        <v>30</v>
      </c>
      <c r="U13709"/>
      <c r="X13709"/>
      <c r="Y13709"/>
      <c r="Z13709" t="s">
        <v>31</v>
      </c>
    </row>
    <row r="13710" spans="1:26" x14ac:dyDescent="0.3">
      <c r="A13710" t="s">
        <v>16904</v>
      </c>
      <c r="B13710" t="s">
        <v>2508</v>
      </c>
      <c r="C13710">
        <v>256140</v>
      </c>
      <c r="D13710" t="str">
        <f>+VLOOKUP(C13710,Param!K:L,2,FALSE)</f>
        <v>EVOCA IBERIA S.L.</v>
      </c>
      <c r="E13710" t="s">
        <v>2992</v>
      </c>
      <c r="F13710" t="s">
        <v>16549</v>
      </c>
      <c r="G13710" t="s">
        <v>29</v>
      </c>
      <c r="H13710">
        <v>143.12</v>
      </c>
      <c r="I13710">
        <v>143.11920000000001</v>
      </c>
      <c r="J13710">
        <v>7.9999999999813499E-4</v>
      </c>
      <c r="K13710">
        <v>143.12</v>
      </c>
      <c r="L13710">
        <v>0</v>
      </c>
      <c r="M13710" t="str">
        <f>IF(ISERROR(VLOOKUP(A13710,'[1]Ecart validé'!$A:$A,1,FALSE)),Z13710,"Ecart Validé")</f>
        <v>valid</v>
      </c>
      <c r="R13710" t="s">
        <v>30</v>
      </c>
      <c r="U13710"/>
      <c r="X13710"/>
      <c r="Y13710"/>
      <c r="Z13710" t="s">
        <v>31</v>
      </c>
    </row>
    <row r="13711" spans="1:26" x14ac:dyDescent="0.3">
      <c r="A13711" t="s">
        <v>16905</v>
      </c>
      <c r="B13711" t="s">
        <v>2508</v>
      </c>
      <c r="C13711">
        <v>257329</v>
      </c>
      <c r="D13711" t="str">
        <f>+VLOOKUP(C13711,Param!K:L,2,FALSE)</f>
        <v>EIFFAGE ENERGIA, S.L.</v>
      </c>
      <c r="E13711" t="s">
        <v>2997</v>
      </c>
      <c r="F13711" t="s">
        <v>16549</v>
      </c>
      <c r="G13711" t="s">
        <v>29</v>
      </c>
      <c r="H13711">
        <v>1529.93</v>
      </c>
      <c r="I13711">
        <v>1529.9290000000001</v>
      </c>
      <c r="J13711">
        <v>9.9999999997635292E-4</v>
      </c>
      <c r="K13711">
        <v>1529.93</v>
      </c>
      <c r="L13711">
        <v>0</v>
      </c>
      <c r="M13711" t="str">
        <f>IF(ISERROR(VLOOKUP(A13711,'[1]Ecart validé'!$A:$A,1,FALSE)),Z13711,"Ecart Validé")</f>
        <v>valid</v>
      </c>
      <c r="R13711" t="s">
        <v>30</v>
      </c>
      <c r="U13711"/>
      <c r="X13711"/>
      <c r="Y13711"/>
      <c r="Z13711" t="s">
        <v>31</v>
      </c>
    </row>
    <row r="13712" spans="1:26" x14ac:dyDescent="0.3">
      <c r="A13712" t="s">
        <v>16906</v>
      </c>
      <c r="B13712" t="s">
        <v>2508</v>
      </c>
      <c r="C13712">
        <v>258721</v>
      </c>
      <c r="D13712" t="str">
        <f>+VLOOKUP(C13712,Param!K:L,2,FALSE)</f>
        <v>MARMEN NEW SERVICES S.L.</v>
      </c>
      <c r="E13712" t="s">
        <v>3002</v>
      </c>
      <c r="F13712" t="s">
        <v>16549</v>
      </c>
      <c r="G13712" t="s">
        <v>29</v>
      </c>
      <c r="H13712">
        <v>76.349999999999994</v>
      </c>
      <c r="I13712">
        <v>76.354200000000006</v>
      </c>
      <c r="J13712">
        <v>-4.20000000001152E-3</v>
      </c>
      <c r="K13712">
        <v>76.349999999999994</v>
      </c>
      <c r="L13712">
        <v>0</v>
      </c>
      <c r="M13712" t="str">
        <f>IF(ISERROR(VLOOKUP(A13712,'[1]Ecart validé'!$A:$A,1,FALSE)),Z13712,"Ecart Validé")</f>
        <v>valid</v>
      </c>
      <c r="R13712" t="s">
        <v>30</v>
      </c>
      <c r="U13712"/>
      <c r="X13712"/>
      <c r="Y13712"/>
      <c r="Z13712" t="s">
        <v>31</v>
      </c>
    </row>
    <row r="13713" spans="1:26" x14ac:dyDescent="0.3">
      <c r="A13713" t="s">
        <v>16907</v>
      </c>
      <c r="B13713" t="s">
        <v>2508</v>
      </c>
      <c r="C13713">
        <v>261272</v>
      </c>
      <c r="D13713" t="str">
        <f>+VLOOKUP(C13713,Param!K:L,2,FALSE)</f>
        <v>COCA COLA EUROPEAN PARTNERS IBERIA, S.L.U.</v>
      </c>
      <c r="E13713" t="s">
        <v>3006</v>
      </c>
      <c r="F13713" t="s">
        <v>16549</v>
      </c>
      <c r="G13713" t="s">
        <v>29</v>
      </c>
      <c r="H13713">
        <v>6244.98</v>
      </c>
      <c r="I13713">
        <v>6244.9839000000002</v>
      </c>
      <c r="J13713">
        <v>-3.90000000061263E-3</v>
      </c>
      <c r="K13713">
        <v>6244.98</v>
      </c>
      <c r="L13713">
        <v>0</v>
      </c>
      <c r="M13713" t="str">
        <f>IF(ISERROR(VLOOKUP(A13713,'[1]Ecart validé'!$A:$A,1,FALSE)),Z13713,"Ecart Validé")</f>
        <v>valid</v>
      </c>
      <c r="R13713" t="s">
        <v>30</v>
      </c>
      <c r="U13713"/>
      <c r="X13713"/>
      <c r="Y13713"/>
      <c r="Z13713" t="s">
        <v>31</v>
      </c>
    </row>
    <row r="13714" spans="1:26" ht="28.8" x14ac:dyDescent="0.3">
      <c r="A13714" t="s">
        <v>16908</v>
      </c>
      <c r="B13714" t="s">
        <v>2508</v>
      </c>
      <c r="C13714">
        <v>264908</v>
      </c>
      <c r="D13714" t="str">
        <f>+VLOOKUP(C13714,Param!K:L,2,FALSE)</f>
        <v>RUBIATO PAREDES, S.L.</v>
      </c>
      <c r="E13714" t="s">
        <v>3011</v>
      </c>
      <c r="F13714" t="s">
        <v>16549</v>
      </c>
      <c r="G13714" t="s">
        <v>29</v>
      </c>
      <c r="H13714">
        <v>1555.74</v>
      </c>
      <c r="I13714">
        <v>2751.6484999999998</v>
      </c>
      <c r="J13714">
        <v>-1195.90849999999</v>
      </c>
      <c r="K13714">
        <v>2751.6484999999998</v>
      </c>
      <c r="L13714">
        <v>-1195.90849999999</v>
      </c>
      <c r="M13714" t="str">
        <f>IF(ISERROR(VLOOKUP(A13714,'[1]Ecart validé'!$A:$A,1,FALSE)),Z13714,"Ecart Validé")</f>
        <v>waiting</v>
      </c>
      <c r="N13714" t="s">
        <v>16909</v>
      </c>
      <c r="O13714" t="s">
        <v>16910</v>
      </c>
      <c r="P13714" t="s">
        <v>85</v>
      </c>
      <c r="Q13714" t="s">
        <v>16911</v>
      </c>
      <c r="R13714" t="s">
        <v>456</v>
      </c>
      <c r="S13714" t="s">
        <v>45</v>
      </c>
      <c r="T13714" t="s">
        <v>2529</v>
      </c>
      <c r="U13714" s="13" t="s">
        <v>16912</v>
      </c>
      <c r="V13714" t="s">
        <v>45</v>
      </c>
      <c r="W13714" t="s">
        <v>2529</v>
      </c>
      <c r="X13714" t="s">
        <v>2131</v>
      </c>
      <c r="Y13714"/>
      <c r="Z13714" t="s">
        <v>260</v>
      </c>
    </row>
    <row r="13715" spans="1:26" x14ac:dyDescent="0.3">
      <c r="A13715" t="s">
        <v>16913</v>
      </c>
      <c r="B13715" t="s">
        <v>2508</v>
      </c>
      <c r="C13715">
        <v>265143</v>
      </c>
      <c r="D13715" t="str">
        <f>+VLOOKUP(C13715,Param!K:L,2,FALSE)</f>
        <v>MANUEL MELENDEZ DE LA FUENTE</v>
      </c>
      <c r="E13715" t="s">
        <v>3016</v>
      </c>
      <c r="F13715" t="s">
        <v>16549</v>
      </c>
      <c r="G13715" t="s">
        <v>29</v>
      </c>
      <c r="H13715">
        <v>1133.52</v>
      </c>
      <c r="I13715">
        <v>1133.5181</v>
      </c>
      <c r="J13715">
        <v>1.8999999999778001E-3</v>
      </c>
      <c r="K13715">
        <v>1133.52</v>
      </c>
      <c r="L13715">
        <v>0</v>
      </c>
      <c r="M13715" t="str">
        <f>IF(ISERROR(VLOOKUP(A13715,'[1]Ecart validé'!$A:$A,1,FALSE)),Z13715,"Ecart Validé")</f>
        <v>valid</v>
      </c>
      <c r="R13715" t="s">
        <v>30</v>
      </c>
      <c r="U13715"/>
      <c r="X13715"/>
      <c r="Y13715"/>
      <c r="Z13715" t="s">
        <v>31</v>
      </c>
    </row>
    <row r="13716" spans="1:26" x14ac:dyDescent="0.3">
      <c r="A13716" t="s">
        <v>16914</v>
      </c>
      <c r="B13716" t="s">
        <v>2508</v>
      </c>
      <c r="C13716">
        <v>268557</v>
      </c>
      <c r="D13716" t="str">
        <f>+VLOOKUP(C13716,Param!K:L,2,FALSE)</f>
        <v>SATEC SERVICIO TECNICO, S.L.U.</v>
      </c>
      <c r="E13716" t="s">
        <v>3024</v>
      </c>
      <c r="F13716" t="s">
        <v>16549</v>
      </c>
      <c r="G13716" t="s">
        <v>29</v>
      </c>
      <c r="H13716">
        <v>41.01</v>
      </c>
      <c r="I13716">
        <v>41.014899999999997</v>
      </c>
      <c r="J13716">
        <v>-4.8999999999992296E-3</v>
      </c>
      <c r="K13716">
        <v>41.01</v>
      </c>
      <c r="L13716">
        <v>0</v>
      </c>
      <c r="M13716" t="str">
        <f>IF(ISERROR(VLOOKUP(A13716,'[1]Ecart validé'!$A:$A,1,FALSE)),Z13716,"Ecart Validé")</f>
        <v>valid</v>
      </c>
      <c r="R13716" t="s">
        <v>30</v>
      </c>
      <c r="U13716"/>
      <c r="X13716"/>
      <c r="Y13716"/>
      <c r="Z13716" t="s">
        <v>31</v>
      </c>
    </row>
    <row r="13717" spans="1:26" x14ac:dyDescent="0.3">
      <c r="A13717" t="s">
        <v>16915</v>
      </c>
      <c r="B13717" t="s">
        <v>2508</v>
      </c>
      <c r="C13717">
        <v>279763</v>
      </c>
      <c r="D13717" t="str">
        <f>+VLOOKUP(C13717,Param!K:L,2,FALSE)</f>
        <v>GARCIMAR, S.L.</v>
      </c>
      <c r="E13717" t="s">
        <v>3033</v>
      </c>
      <c r="F13717" t="s">
        <v>16549</v>
      </c>
      <c r="G13717" t="s">
        <v>29</v>
      </c>
      <c r="H13717">
        <v>420.13</v>
      </c>
      <c r="I13717">
        <v>420.12549999999999</v>
      </c>
      <c r="J13717">
        <v>4.5000000000072699E-3</v>
      </c>
      <c r="K13717">
        <v>420.13</v>
      </c>
      <c r="L13717">
        <v>0</v>
      </c>
      <c r="M13717" t="str">
        <f>IF(ISERROR(VLOOKUP(A13717,'[1]Ecart validé'!$A:$A,1,FALSE)),Z13717,"Ecart Validé")</f>
        <v>valid</v>
      </c>
      <c r="R13717" t="s">
        <v>30</v>
      </c>
      <c r="U13717"/>
      <c r="X13717"/>
      <c r="Y13717"/>
      <c r="Z13717" t="s">
        <v>31</v>
      </c>
    </row>
    <row r="13718" spans="1:26" x14ac:dyDescent="0.3">
      <c r="A13718" t="s">
        <v>16916</v>
      </c>
      <c r="B13718" t="s">
        <v>2508</v>
      </c>
      <c r="C13718">
        <v>283404</v>
      </c>
      <c r="D13718" t="str">
        <f>+VLOOKUP(C13718,Param!K:L,2,FALSE)</f>
        <v>EXCELSIA VINOS Y DESTILADOS, S.L.U.</v>
      </c>
      <c r="E13718" t="s">
        <v>3038</v>
      </c>
      <c r="F13718" t="s">
        <v>16549</v>
      </c>
      <c r="G13718" t="s">
        <v>29</v>
      </c>
      <c r="H13718">
        <v>60.91</v>
      </c>
      <c r="I13718">
        <v>60.910299999999999</v>
      </c>
      <c r="J13718">
        <v>-3.00000000002853E-4</v>
      </c>
      <c r="K13718">
        <v>60.91</v>
      </c>
      <c r="L13718">
        <v>0</v>
      </c>
      <c r="M13718" t="str">
        <f>IF(ISERROR(VLOOKUP(A13718,'[1]Ecart validé'!$A:$A,1,FALSE)),Z13718,"Ecart Validé")</f>
        <v>valid</v>
      </c>
      <c r="R13718" t="s">
        <v>30</v>
      </c>
      <c r="U13718"/>
      <c r="X13718"/>
      <c r="Y13718"/>
      <c r="Z13718" t="s">
        <v>31</v>
      </c>
    </row>
    <row r="13719" spans="1:26" x14ac:dyDescent="0.3">
      <c r="A13719" t="s">
        <v>16917</v>
      </c>
      <c r="B13719" t="s">
        <v>2508</v>
      </c>
      <c r="C13719">
        <v>290673</v>
      </c>
      <c r="D13719" t="str">
        <f>+VLOOKUP(C13719,Param!K:L,2,FALSE)</f>
        <v>CATAMAR, S.L.</v>
      </c>
      <c r="E13719" t="s">
        <v>3043</v>
      </c>
      <c r="F13719" t="s">
        <v>16549</v>
      </c>
      <c r="G13719" t="s">
        <v>29</v>
      </c>
      <c r="H13719">
        <v>391.52</v>
      </c>
      <c r="I13719">
        <v>391.52460000000002</v>
      </c>
      <c r="J13719">
        <v>-4.6000000000390104E-3</v>
      </c>
      <c r="K13719">
        <v>391.52</v>
      </c>
      <c r="L13719">
        <v>0</v>
      </c>
      <c r="M13719" t="str">
        <f>IF(ISERROR(VLOOKUP(A13719,'[1]Ecart validé'!$A:$A,1,FALSE)),Z13719,"Ecart Validé")</f>
        <v>valid</v>
      </c>
      <c r="R13719" t="s">
        <v>30</v>
      </c>
      <c r="U13719"/>
      <c r="X13719"/>
      <c r="Y13719"/>
      <c r="Z13719" t="s">
        <v>31</v>
      </c>
    </row>
    <row r="13720" spans="1:26" x14ac:dyDescent="0.3">
      <c r="A13720" t="s">
        <v>16918</v>
      </c>
      <c r="B13720" t="s">
        <v>2508</v>
      </c>
      <c r="C13720">
        <v>305973</v>
      </c>
      <c r="D13720" t="str">
        <f>+VLOOKUP(C13720,Param!K:L,2,FALSE)</f>
        <v>FRUTAS Y VERDURAS ANTONIO, S.L.</v>
      </c>
      <c r="E13720" t="s">
        <v>3053</v>
      </c>
      <c r="F13720" t="s">
        <v>16549</v>
      </c>
      <c r="G13720" t="s">
        <v>29</v>
      </c>
      <c r="H13720">
        <v>698.98</v>
      </c>
      <c r="I13720">
        <v>698.9796</v>
      </c>
      <c r="J13720">
        <v>4.0000000001327803E-4</v>
      </c>
      <c r="K13720">
        <v>698.98</v>
      </c>
      <c r="L13720">
        <v>0</v>
      </c>
      <c r="M13720" t="str">
        <f>IF(ISERROR(VLOOKUP(A13720,'[1]Ecart validé'!$A:$A,1,FALSE)),Z13720,"Ecart Validé")</f>
        <v>valid</v>
      </c>
      <c r="R13720" t="s">
        <v>30</v>
      </c>
      <c r="U13720"/>
      <c r="X13720"/>
      <c r="Y13720"/>
      <c r="Z13720" t="s">
        <v>31</v>
      </c>
    </row>
    <row r="13721" spans="1:26" x14ac:dyDescent="0.3">
      <c r="A13721" t="s">
        <v>16919</v>
      </c>
      <c r="B13721" t="s">
        <v>2508</v>
      </c>
      <c r="C13721">
        <v>321743</v>
      </c>
      <c r="D13721" t="str">
        <f>+VLOOKUP(C13721,Param!K:L,2,FALSE)</f>
        <v>EXTRAMAR PESCADOS Y MARISCOS, S.L.</v>
      </c>
      <c r="E13721" t="s">
        <v>3070</v>
      </c>
      <c r="F13721" t="s">
        <v>16549</v>
      </c>
      <c r="G13721" t="s">
        <v>29</v>
      </c>
      <c r="H13721">
        <v>478.62</v>
      </c>
      <c r="I13721">
        <v>478.62130000000002</v>
      </c>
      <c r="J13721">
        <v>-1.3000000000147299E-3</v>
      </c>
      <c r="K13721">
        <v>478.62</v>
      </c>
      <c r="L13721">
        <v>0</v>
      </c>
      <c r="M13721" t="str">
        <f>IF(ISERROR(VLOOKUP(A13721,'[1]Ecart validé'!$A:$A,1,FALSE)),Z13721,"Ecart Validé")</f>
        <v>valid</v>
      </c>
      <c r="R13721" t="s">
        <v>30</v>
      </c>
      <c r="U13721"/>
      <c r="X13721"/>
      <c r="Y13721"/>
      <c r="Z13721" t="s">
        <v>31</v>
      </c>
    </row>
    <row r="13722" spans="1:26" x14ac:dyDescent="0.3">
      <c r="A13722" t="s">
        <v>16920</v>
      </c>
      <c r="B13722" t="s">
        <v>2508</v>
      </c>
      <c r="C13722">
        <v>323603</v>
      </c>
      <c r="D13722" t="str">
        <f>+VLOOKUP(C13722,Param!K:L,2,FALSE)</f>
        <v>FRUITES CLARAMUNT, S.L.</v>
      </c>
      <c r="E13722" t="s">
        <v>3073</v>
      </c>
      <c r="F13722" t="s">
        <v>16549</v>
      </c>
      <c r="G13722" t="s">
        <v>29</v>
      </c>
      <c r="H13722">
        <v>73.349999999999994</v>
      </c>
      <c r="I13722">
        <v>73.348200000000006</v>
      </c>
      <c r="J13722">
        <v>1.79999999998869E-3</v>
      </c>
      <c r="K13722">
        <v>73.349999999999994</v>
      </c>
      <c r="L13722">
        <v>0</v>
      </c>
      <c r="M13722" t="str">
        <f>IF(ISERROR(VLOOKUP(A13722,'[1]Ecart validé'!$A:$A,1,FALSE)),Z13722,"Ecart Validé")</f>
        <v>valid</v>
      </c>
      <c r="R13722" t="s">
        <v>30</v>
      </c>
      <c r="U13722"/>
      <c r="X13722"/>
      <c r="Y13722"/>
      <c r="Z13722" t="s">
        <v>31</v>
      </c>
    </row>
    <row r="13723" spans="1:26" x14ac:dyDescent="0.3">
      <c r="A13723" t="s">
        <v>16921</v>
      </c>
      <c r="B13723" t="s">
        <v>2508</v>
      </c>
      <c r="C13723">
        <v>324789</v>
      </c>
      <c r="D13723" t="str">
        <f>+VLOOKUP(C13723,Param!K:L,2,FALSE)</f>
        <v>ILUNION NAVARRA, S.L.</v>
      </c>
      <c r="E13723" t="s">
        <v>3077</v>
      </c>
      <c r="F13723" t="s">
        <v>16549</v>
      </c>
      <c r="G13723" t="s">
        <v>29</v>
      </c>
      <c r="H13723">
        <v>1079.7</v>
      </c>
      <c r="I13723">
        <v>1079.7036000000001</v>
      </c>
      <c r="J13723">
        <v>-3.6000000000058199E-3</v>
      </c>
      <c r="K13723">
        <v>1079.7</v>
      </c>
      <c r="L13723">
        <v>0</v>
      </c>
      <c r="M13723" t="str">
        <f>IF(ISERROR(VLOOKUP(A13723,'[1]Ecart validé'!$A:$A,1,FALSE)),Z13723,"Ecart Validé")</f>
        <v>valid</v>
      </c>
      <c r="R13723" t="s">
        <v>30</v>
      </c>
      <c r="U13723"/>
      <c r="X13723"/>
      <c r="Y13723"/>
      <c r="Z13723" t="s">
        <v>31</v>
      </c>
    </row>
    <row r="13724" spans="1:26" x14ac:dyDescent="0.3">
      <c r="A13724" t="s">
        <v>16922</v>
      </c>
      <c r="B13724" t="s">
        <v>2508</v>
      </c>
      <c r="C13724">
        <v>326081</v>
      </c>
      <c r="D13724" t="str">
        <f>+VLOOKUP(C13724,Param!K:L,2,FALSE)</f>
        <v>FRIGORIFICS FERRER, S.A.</v>
      </c>
      <c r="E13724" t="s">
        <v>3087</v>
      </c>
      <c r="F13724" t="s">
        <v>16549</v>
      </c>
      <c r="G13724" t="s">
        <v>29</v>
      </c>
      <c r="H13724">
        <v>371.18</v>
      </c>
      <c r="I13724">
        <v>371.1825</v>
      </c>
      <c r="J13724">
        <v>-2.4999999999977202E-3</v>
      </c>
      <c r="K13724">
        <v>371.18</v>
      </c>
      <c r="L13724">
        <v>0</v>
      </c>
      <c r="M13724" t="str">
        <f>IF(ISERROR(VLOOKUP(A13724,'[1]Ecart validé'!$A:$A,1,FALSE)),Z13724,"Ecart Validé")</f>
        <v>valid</v>
      </c>
      <c r="R13724" t="s">
        <v>30</v>
      </c>
      <c r="U13724"/>
      <c r="X13724"/>
      <c r="Y13724"/>
      <c r="Z13724" t="s">
        <v>31</v>
      </c>
    </row>
    <row r="13725" spans="1:26" x14ac:dyDescent="0.3">
      <c r="A13725" t="s">
        <v>16923</v>
      </c>
      <c r="B13725" t="s">
        <v>2508</v>
      </c>
      <c r="C13725">
        <v>331047</v>
      </c>
      <c r="D13725" t="str">
        <f>+VLOOKUP(C13725,Param!K:L,2,FALSE)</f>
        <v>FUERTEMANT S.L</v>
      </c>
      <c r="E13725" t="s">
        <v>3092</v>
      </c>
      <c r="F13725" t="s">
        <v>16549</v>
      </c>
      <c r="G13725" t="s">
        <v>29</v>
      </c>
      <c r="H13725">
        <v>922.32</v>
      </c>
      <c r="I13725">
        <v>922.32</v>
      </c>
      <c r="J13725">
        <v>0</v>
      </c>
      <c r="K13725">
        <v>922.32</v>
      </c>
      <c r="L13725">
        <v>0</v>
      </c>
      <c r="M13725" t="str">
        <f>IF(ISERROR(VLOOKUP(A13725,'[1]Ecart validé'!$A:$A,1,FALSE)),Z13725,"Ecart Validé")</f>
        <v>valid</v>
      </c>
      <c r="R13725" t="s">
        <v>30</v>
      </c>
      <c r="U13725"/>
      <c r="X13725"/>
      <c r="Y13725"/>
      <c r="Z13725" t="s">
        <v>31</v>
      </c>
    </row>
    <row r="13726" spans="1:26" x14ac:dyDescent="0.3">
      <c r="A13726" t="s">
        <v>16924</v>
      </c>
      <c r="B13726" t="s">
        <v>2508</v>
      </c>
      <c r="C13726">
        <v>331745</v>
      </c>
      <c r="D13726" t="str">
        <f>+VLOOKUP(C13726,Param!K:L,2,FALSE)</f>
        <v>MULTISERVICIOS ORIOLANOS, S.L.</v>
      </c>
      <c r="E13726" t="s">
        <v>3097</v>
      </c>
      <c r="F13726" t="s">
        <v>16549</v>
      </c>
      <c r="G13726" t="s">
        <v>29</v>
      </c>
      <c r="H13726">
        <v>3439.29</v>
      </c>
      <c r="I13726">
        <v>3439.29</v>
      </c>
      <c r="J13726">
        <v>0</v>
      </c>
      <c r="K13726">
        <v>3439.29</v>
      </c>
      <c r="L13726">
        <v>0</v>
      </c>
      <c r="M13726" t="str">
        <f>IF(ISERROR(VLOOKUP(A13726,'[1]Ecart validé'!$A:$A,1,FALSE)),Z13726,"Ecart Validé")</f>
        <v>valid</v>
      </c>
      <c r="R13726" t="s">
        <v>30</v>
      </c>
      <c r="U13726"/>
      <c r="X13726"/>
      <c r="Y13726"/>
      <c r="Z13726" t="s">
        <v>31</v>
      </c>
    </row>
    <row r="13727" spans="1:26" x14ac:dyDescent="0.3">
      <c r="A13727" t="s">
        <v>16925</v>
      </c>
      <c r="B13727" t="s">
        <v>2508</v>
      </c>
      <c r="C13727">
        <v>333213</v>
      </c>
      <c r="D13727" t="str">
        <f>+VLOOKUP(C13727,Param!K:L,2,FALSE)</f>
        <v>BUGADERIA NURIA S.L.</v>
      </c>
      <c r="E13727" t="s">
        <v>3102</v>
      </c>
      <c r="F13727" t="s">
        <v>16549</v>
      </c>
      <c r="G13727" t="s">
        <v>29</v>
      </c>
      <c r="H13727">
        <v>1435.79</v>
      </c>
      <c r="I13727">
        <v>1435.7947999999999</v>
      </c>
      <c r="J13727">
        <v>-4.7999999999319698E-3</v>
      </c>
      <c r="K13727">
        <v>1435.79</v>
      </c>
      <c r="L13727">
        <v>0</v>
      </c>
      <c r="M13727" t="str">
        <f>IF(ISERROR(VLOOKUP(A13727,'[1]Ecart validé'!$A:$A,1,FALSE)),Z13727,"Ecart Validé")</f>
        <v>valid</v>
      </c>
      <c r="R13727" t="s">
        <v>30</v>
      </c>
      <c r="U13727"/>
      <c r="X13727"/>
      <c r="Y13727"/>
      <c r="Z13727" t="s">
        <v>31</v>
      </c>
    </row>
    <row r="13728" spans="1:26" x14ac:dyDescent="0.3">
      <c r="A13728" t="s">
        <v>16926</v>
      </c>
      <c r="B13728" t="s">
        <v>2508</v>
      </c>
      <c r="C13728">
        <v>342802</v>
      </c>
      <c r="D13728" t="str">
        <f>+VLOOKUP(C13728,Param!K:L,2,FALSE)</f>
        <v>GRUPO ASIPAN SL</v>
      </c>
      <c r="E13728" t="s">
        <v>3104</v>
      </c>
      <c r="F13728" t="s">
        <v>16549</v>
      </c>
      <c r="G13728" t="s">
        <v>29</v>
      </c>
      <c r="H13728">
        <v>243.43</v>
      </c>
      <c r="I13728">
        <v>243.43440000000001</v>
      </c>
      <c r="J13728">
        <v>-4.4000000000039502E-3</v>
      </c>
      <c r="K13728">
        <v>243.43</v>
      </c>
      <c r="L13728">
        <v>0</v>
      </c>
      <c r="M13728" t="str">
        <f>IF(ISERROR(VLOOKUP(A13728,'[1]Ecart validé'!$A:$A,1,FALSE)),Z13728,"Ecart Validé")</f>
        <v>valid</v>
      </c>
      <c r="R13728" t="s">
        <v>30</v>
      </c>
      <c r="U13728"/>
      <c r="X13728"/>
      <c r="Y13728"/>
      <c r="Z13728" t="s">
        <v>31</v>
      </c>
    </row>
    <row r="13729" spans="1:26" x14ac:dyDescent="0.3">
      <c r="A13729" t="s">
        <v>16927</v>
      </c>
      <c r="B13729" t="s">
        <v>2508</v>
      </c>
      <c r="C13729">
        <v>342803</v>
      </c>
      <c r="D13729" t="str">
        <f>+VLOOKUP(C13729,Param!K:L,2,FALSE)</f>
        <v>FRIT RAVICH, S.L.</v>
      </c>
      <c r="E13729" t="s">
        <v>3109</v>
      </c>
      <c r="F13729" t="s">
        <v>16549</v>
      </c>
      <c r="G13729" t="s">
        <v>29</v>
      </c>
      <c r="H13729">
        <v>352.61</v>
      </c>
      <c r="I13729">
        <v>352.61</v>
      </c>
      <c r="J13729">
        <v>0</v>
      </c>
      <c r="K13729">
        <v>352.61</v>
      </c>
      <c r="L13729">
        <v>0</v>
      </c>
      <c r="M13729" t="str">
        <f>IF(ISERROR(VLOOKUP(A13729,'[1]Ecart validé'!$A:$A,1,FALSE)),Z13729,"Ecart Validé")</f>
        <v>valid</v>
      </c>
      <c r="R13729" t="s">
        <v>30</v>
      </c>
      <c r="U13729"/>
      <c r="X13729"/>
      <c r="Y13729"/>
      <c r="Z13729" t="s">
        <v>31</v>
      </c>
    </row>
    <row r="13730" spans="1:26" x14ac:dyDescent="0.3">
      <c r="A13730" t="s">
        <v>16928</v>
      </c>
      <c r="B13730" t="s">
        <v>2508</v>
      </c>
      <c r="C13730">
        <v>342804</v>
      </c>
      <c r="D13730" t="str">
        <f>+VLOOKUP(C13730,Param!K:L,2,FALSE)</f>
        <v>ATLANTA RESTAURACION TEMATICA SL</v>
      </c>
      <c r="E13730" t="s">
        <v>3114</v>
      </c>
      <c r="F13730" t="s">
        <v>16549</v>
      </c>
      <c r="G13730" t="s">
        <v>29</v>
      </c>
      <c r="H13730">
        <v>272.14</v>
      </c>
      <c r="I13730">
        <v>272.14049999999997</v>
      </c>
      <c r="J13730">
        <v>-4.9999999998817603E-4</v>
      </c>
      <c r="K13730">
        <v>272.14</v>
      </c>
      <c r="L13730">
        <v>0</v>
      </c>
      <c r="M13730" t="str">
        <f>IF(ISERROR(VLOOKUP(A13730,'[1]Ecart validé'!$A:$A,1,FALSE)),Z13730,"Ecart Validé")</f>
        <v>valid</v>
      </c>
      <c r="R13730" t="s">
        <v>30</v>
      </c>
      <c r="U13730"/>
      <c r="X13730"/>
      <c r="Y13730"/>
      <c r="Z13730" t="s">
        <v>31</v>
      </c>
    </row>
    <row r="13731" spans="1:26" x14ac:dyDescent="0.3">
      <c r="A13731" t="s">
        <v>16929</v>
      </c>
      <c r="B13731" t="s">
        <v>2508</v>
      </c>
      <c r="C13731">
        <v>343555</v>
      </c>
      <c r="D13731" t="str">
        <f>+VLOOKUP(C13731,Param!K:L,2,FALSE)</f>
        <v>Securitec SA</v>
      </c>
      <c r="E13731" t="s">
        <v>3119</v>
      </c>
      <c r="F13731" t="s">
        <v>16549</v>
      </c>
      <c r="G13731" t="s">
        <v>29</v>
      </c>
      <c r="H13731">
        <v>191.03</v>
      </c>
      <c r="I13731">
        <v>191.0334</v>
      </c>
      <c r="J13731">
        <v>-3.3999999999991802E-3</v>
      </c>
      <c r="K13731">
        <v>191.03</v>
      </c>
      <c r="L13731">
        <v>0</v>
      </c>
      <c r="M13731" t="str">
        <f>IF(ISERROR(VLOOKUP(A13731,'[1]Ecart validé'!$A:$A,1,FALSE)),Z13731,"Ecart Validé")</f>
        <v>valid</v>
      </c>
      <c r="R13731" t="s">
        <v>30</v>
      </c>
      <c r="U13731"/>
      <c r="X13731"/>
      <c r="Y13731"/>
      <c r="Z13731" t="s">
        <v>31</v>
      </c>
    </row>
    <row r="13732" spans="1:26" x14ac:dyDescent="0.3">
      <c r="A13732" t="s">
        <v>16930</v>
      </c>
      <c r="B13732" t="s">
        <v>2508</v>
      </c>
      <c r="C13732">
        <v>355423</v>
      </c>
      <c r="D13732" t="str">
        <f>+VLOOKUP(C13732,Param!K:L,2,FALSE)</f>
        <v>SIGLA RENTING S.L.</v>
      </c>
      <c r="E13732" t="s">
        <v>3131</v>
      </c>
      <c r="F13732" t="s">
        <v>16549</v>
      </c>
      <c r="G13732" t="s">
        <v>29</v>
      </c>
      <c r="H13732">
        <v>2212.83</v>
      </c>
      <c r="I13732">
        <v>2212.8285999999998</v>
      </c>
      <c r="J13732">
        <v>1.4000000001033099E-3</v>
      </c>
      <c r="K13732">
        <v>2212.83</v>
      </c>
      <c r="L13732">
        <v>0</v>
      </c>
      <c r="M13732" t="str">
        <f>IF(ISERROR(VLOOKUP(A13732,'[1]Ecart validé'!$A:$A,1,FALSE)),Z13732,"Ecart Validé")</f>
        <v>valid</v>
      </c>
      <c r="R13732" t="s">
        <v>30</v>
      </c>
      <c r="U13732"/>
      <c r="X13732"/>
      <c r="Y13732"/>
      <c r="Z13732" t="s">
        <v>31</v>
      </c>
    </row>
    <row r="13733" spans="1:26" x14ac:dyDescent="0.3">
      <c r="A13733" t="s">
        <v>16931</v>
      </c>
      <c r="B13733" t="s">
        <v>2508</v>
      </c>
      <c r="C13733">
        <v>23951</v>
      </c>
      <c r="D13733" t="str">
        <f>+VLOOKUP(C13733,Param!K:L,2,FALSE)</f>
        <v>TINTORERIA NURIA SL</v>
      </c>
      <c r="E13733" t="s">
        <v>3148</v>
      </c>
      <c r="F13733" t="s">
        <v>16549</v>
      </c>
      <c r="G13733" t="s">
        <v>29</v>
      </c>
      <c r="H13733">
        <v>584.79999999999995</v>
      </c>
      <c r="I13733">
        <v>584.79589999999996</v>
      </c>
      <c r="J13733">
        <v>4.0999999999939904E-3</v>
      </c>
      <c r="K13733">
        <v>584.79999999999995</v>
      </c>
      <c r="L13733">
        <v>0</v>
      </c>
      <c r="M13733" t="str">
        <f>IF(ISERROR(VLOOKUP(A13733,'[1]Ecart validé'!$A:$A,1,FALSE)),Z13733,"Ecart Validé")</f>
        <v>valid</v>
      </c>
      <c r="R13733" t="s">
        <v>30</v>
      </c>
      <c r="U13733"/>
      <c r="X13733"/>
      <c r="Y13733"/>
      <c r="Z13733" t="s">
        <v>31</v>
      </c>
    </row>
    <row r="13734" spans="1:26" x14ac:dyDescent="0.3">
      <c r="A13734" t="s">
        <v>16932</v>
      </c>
      <c r="B13734" t="s">
        <v>2508</v>
      </c>
      <c r="C13734">
        <v>248969</v>
      </c>
      <c r="D13734" t="str">
        <f>+VLOOKUP(C13734,Param!K:L,2,FALSE)</f>
        <v>Flex Equipos de Descanso S.A.</v>
      </c>
      <c r="E13734" t="s">
        <v>10748</v>
      </c>
      <c r="F13734" t="s">
        <v>16549</v>
      </c>
      <c r="G13734" t="s">
        <v>29</v>
      </c>
      <c r="H13734">
        <v>4321.28</v>
      </c>
      <c r="I13734">
        <v>4321.2749999999996</v>
      </c>
      <c r="J13734">
        <v>5.0000000001091298E-3</v>
      </c>
      <c r="K13734">
        <v>4321.28</v>
      </c>
      <c r="L13734">
        <v>0</v>
      </c>
      <c r="M13734" t="str">
        <f>IF(ISERROR(VLOOKUP(A13734,'[1]Ecart validé'!$A:$A,1,FALSE)),Z13734,"Ecart Validé")</f>
        <v>valid</v>
      </c>
      <c r="R13734" t="s">
        <v>30</v>
      </c>
      <c r="U13734"/>
      <c r="X13734"/>
      <c r="Y13734"/>
      <c r="Z13734" t="s">
        <v>31</v>
      </c>
    </row>
    <row r="13735" spans="1:26" x14ac:dyDescent="0.3">
      <c r="A13735" t="s">
        <v>16933</v>
      </c>
      <c r="B13735" t="s">
        <v>2508</v>
      </c>
      <c r="C13735">
        <v>244217</v>
      </c>
      <c r="D13735" t="str">
        <f>+VLOOKUP(C13735,Param!K:L,2,FALSE)</f>
        <v>ATOCHA VALLECAS SL</v>
      </c>
      <c r="E13735" t="s">
        <v>10753</v>
      </c>
      <c r="F13735" t="s">
        <v>16549</v>
      </c>
      <c r="G13735" t="s">
        <v>29</v>
      </c>
      <c r="H13735">
        <v>34.200000000000003</v>
      </c>
      <c r="I13735">
        <v>34.2044</v>
      </c>
      <c r="J13735">
        <v>-4.39999999999685E-3</v>
      </c>
      <c r="K13735">
        <v>34.200000000000003</v>
      </c>
      <c r="L13735">
        <v>0</v>
      </c>
      <c r="M13735" t="str">
        <f>IF(ISERROR(VLOOKUP(A13735,'[1]Ecart validé'!$A:$A,1,FALSE)),Z13735,"Ecart Validé")</f>
        <v>valid</v>
      </c>
      <c r="R13735" t="s">
        <v>30</v>
      </c>
      <c r="U13735"/>
      <c r="X13735"/>
      <c r="Y13735"/>
      <c r="Z13735" t="s">
        <v>31</v>
      </c>
    </row>
    <row r="13736" spans="1:26" x14ac:dyDescent="0.3">
      <c r="A13736" t="s">
        <v>16934</v>
      </c>
      <c r="B13736" t="s">
        <v>2508</v>
      </c>
      <c r="C13736">
        <v>4872</v>
      </c>
      <c r="D13736" t="str">
        <f>+VLOOKUP(C13736,Param!K:L,2,FALSE)</f>
        <v>BLAU SOLUTIONS S.L.</v>
      </c>
      <c r="E13736" t="s">
        <v>10758</v>
      </c>
      <c r="F13736" t="s">
        <v>16549</v>
      </c>
      <c r="G13736" t="s">
        <v>29</v>
      </c>
      <c r="H13736">
        <v>686.39</v>
      </c>
      <c r="I13736">
        <v>686.38679999999999</v>
      </c>
      <c r="J13736">
        <v>3.19999999999254E-3</v>
      </c>
      <c r="K13736">
        <v>686.39</v>
      </c>
      <c r="L13736">
        <v>0</v>
      </c>
      <c r="M13736" t="str">
        <f>IF(ISERROR(VLOOKUP(A13736,'[1]Ecart validé'!$A:$A,1,FALSE)),Z13736,"Ecart Validé")</f>
        <v>valid</v>
      </c>
      <c r="R13736" t="s">
        <v>30</v>
      </c>
      <c r="U13736"/>
      <c r="X13736"/>
      <c r="Y13736"/>
      <c r="Z13736" t="s">
        <v>31</v>
      </c>
    </row>
    <row r="13737" spans="1:26" x14ac:dyDescent="0.3">
      <c r="A13737" t="s">
        <v>16935</v>
      </c>
      <c r="B13737" t="s">
        <v>2508</v>
      </c>
      <c r="C13737">
        <v>6345</v>
      </c>
      <c r="D13737" t="str">
        <f>+VLOOKUP(C13737,Param!K:L,2,FALSE)</f>
        <v>Iberext S.A.</v>
      </c>
      <c r="E13737" t="s">
        <v>10763</v>
      </c>
      <c r="F13737" t="s">
        <v>16549</v>
      </c>
      <c r="G13737" t="s">
        <v>29</v>
      </c>
      <c r="H13737">
        <v>901.68</v>
      </c>
      <c r="I13737">
        <v>901.67759999999998</v>
      </c>
      <c r="J13737">
        <v>2.3999999999659801E-3</v>
      </c>
      <c r="K13737">
        <v>901.68</v>
      </c>
      <c r="L13737">
        <v>0</v>
      </c>
      <c r="M13737" t="str">
        <f>IF(ISERROR(VLOOKUP(A13737,'[1]Ecart validé'!$A:$A,1,FALSE)),Z13737,"Ecart Validé")</f>
        <v>valid</v>
      </c>
      <c r="R13737" t="s">
        <v>30</v>
      </c>
      <c r="U13737"/>
      <c r="X13737"/>
      <c r="Y13737"/>
      <c r="Z13737" t="s">
        <v>31</v>
      </c>
    </row>
    <row r="13738" spans="1:26" x14ac:dyDescent="0.3">
      <c r="A13738" t="s">
        <v>16936</v>
      </c>
      <c r="B13738" t="s">
        <v>2508</v>
      </c>
      <c r="C13738">
        <v>181104</v>
      </c>
      <c r="D13738" t="str">
        <f>+VLOOKUP(C13738,Param!K:L,2,FALSE)</f>
        <v>MARKETING CREATION</v>
      </c>
      <c r="E13738" t="s">
        <v>2939</v>
      </c>
      <c r="F13738" t="s">
        <v>16549</v>
      </c>
      <c r="G13738" t="s">
        <v>29</v>
      </c>
      <c r="H13738">
        <v>54.35</v>
      </c>
      <c r="I13738">
        <v>54.354900000000001</v>
      </c>
      <c r="J13738">
        <v>-4.8999999999992296E-3</v>
      </c>
      <c r="K13738">
        <v>54.35</v>
      </c>
      <c r="L13738">
        <v>0</v>
      </c>
      <c r="M13738" t="str">
        <f>IF(ISERROR(VLOOKUP(A13738,'[1]Ecart validé'!$A:$A,1,FALSE)),Z13738,"Ecart Validé")</f>
        <v>valid</v>
      </c>
      <c r="R13738" t="s">
        <v>30</v>
      </c>
      <c r="U13738"/>
      <c r="X13738"/>
      <c r="Y13738"/>
      <c r="Z13738" t="s">
        <v>31</v>
      </c>
    </row>
    <row r="13739" spans="1:26" x14ac:dyDescent="0.3">
      <c r="A13739" t="s">
        <v>16937</v>
      </c>
      <c r="B13739" t="s">
        <v>2508</v>
      </c>
      <c r="C13739">
        <v>245078</v>
      </c>
      <c r="D13739" t="str">
        <f>+VLOOKUP(C13739,Param!K:L,2,FALSE)</f>
        <v>PROGES</v>
      </c>
      <c r="E13739" t="s">
        <v>2986</v>
      </c>
      <c r="F13739" t="s">
        <v>16549</v>
      </c>
      <c r="G13739" t="s">
        <v>29</v>
      </c>
      <c r="H13739">
        <v>32.67</v>
      </c>
      <c r="I13739">
        <v>32.67</v>
      </c>
      <c r="J13739">
        <v>0</v>
      </c>
      <c r="K13739">
        <v>32.67</v>
      </c>
      <c r="L13739">
        <v>0</v>
      </c>
      <c r="M13739" t="str">
        <f>IF(ISERROR(VLOOKUP(A13739,'[1]Ecart validé'!$A:$A,1,FALSE)),Z13739,"Ecart Validé")</f>
        <v>valid</v>
      </c>
      <c r="R13739" t="s">
        <v>30</v>
      </c>
      <c r="U13739"/>
      <c r="X13739"/>
      <c r="Y13739"/>
      <c r="Z13739" t="s">
        <v>31</v>
      </c>
    </row>
    <row r="13740" spans="1:26" x14ac:dyDescent="0.3">
      <c r="A13740" t="s">
        <v>16938</v>
      </c>
      <c r="B13740" t="s">
        <v>2508</v>
      </c>
      <c r="C13740">
        <v>4657</v>
      </c>
      <c r="D13740" t="str">
        <f>+VLOOKUP(C13740,Param!K:L,2,FALSE)</f>
        <v>CUALTIS, S.L.</v>
      </c>
      <c r="E13740" t="s">
        <v>2716</v>
      </c>
      <c r="F13740" t="s">
        <v>16549</v>
      </c>
      <c r="G13740" t="s">
        <v>29</v>
      </c>
      <c r="H13740">
        <v>52.96</v>
      </c>
      <c r="I13740">
        <v>52.961300000000001</v>
      </c>
      <c r="J13740">
        <v>-1.3000000000005199E-3</v>
      </c>
      <c r="K13740">
        <v>52.96</v>
      </c>
      <c r="L13740">
        <v>0</v>
      </c>
      <c r="M13740" t="str">
        <f>IF(ISERROR(VLOOKUP(A13740,'[1]Ecart validé'!$A:$A,1,FALSE)),Z13740,"Ecart Validé")</f>
        <v>valid</v>
      </c>
      <c r="R13740" t="s">
        <v>30</v>
      </c>
      <c r="U13740"/>
      <c r="X13740"/>
      <c r="Y13740"/>
      <c r="Z13740" t="s">
        <v>31</v>
      </c>
    </row>
    <row r="13741" spans="1:26" x14ac:dyDescent="0.3">
      <c r="A13741" t="s">
        <v>16939</v>
      </c>
      <c r="B13741" t="s">
        <v>2508</v>
      </c>
      <c r="C13741">
        <v>4718</v>
      </c>
      <c r="D13741" t="str">
        <f>+VLOOKUP(C13741,Param!K:L,2,FALSE)</f>
        <v>EULEN SEGURIDAD, S.A.</v>
      </c>
      <c r="E13741" t="s">
        <v>2731</v>
      </c>
      <c r="F13741" t="s">
        <v>16549</v>
      </c>
      <c r="G13741" t="s">
        <v>29</v>
      </c>
      <c r="H13741">
        <v>28.4</v>
      </c>
      <c r="I13741">
        <v>28.4008</v>
      </c>
      <c r="J13741">
        <v>-8.0000000000168803E-4</v>
      </c>
      <c r="K13741">
        <v>28.4</v>
      </c>
      <c r="L13741">
        <v>0</v>
      </c>
      <c r="M13741" t="str">
        <f>IF(ISERROR(VLOOKUP(A13741,'[1]Ecart validé'!$A:$A,1,FALSE)),Z13741,"Ecart Validé")</f>
        <v>valid</v>
      </c>
      <c r="R13741" t="s">
        <v>30</v>
      </c>
      <c r="U13741"/>
      <c r="X13741"/>
      <c r="Y13741"/>
      <c r="Z13741" t="s">
        <v>31</v>
      </c>
    </row>
    <row r="13742" spans="1:26" x14ac:dyDescent="0.3">
      <c r="A13742" t="s">
        <v>16940</v>
      </c>
      <c r="B13742" t="s">
        <v>2508</v>
      </c>
      <c r="C13742">
        <v>3165</v>
      </c>
      <c r="D13742" t="str">
        <f>+VLOOKUP(C13742,Param!K:L,2,FALSE)</f>
        <v>GRAFICAS SAN SADURNI, S.L.</v>
      </c>
      <c r="E13742" t="s">
        <v>2524</v>
      </c>
      <c r="F13742" t="s">
        <v>16549</v>
      </c>
      <c r="G13742" t="s">
        <v>29</v>
      </c>
      <c r="H13742">
        <v>108.73</v>
      </c>
      <c r="I13742">
        <v>108.72620000000001</v>
      </c>
      <c r="J13742">
        <v>3.7999999999982401E-3</v>
      </c>
      <c r="K13742">
        <v>108.72620000000001</v>
      </c>
      <c r="L13742">
        <v>3.7999999999982401E-3</v>
      </c>
      <c r="M13742" t="str">
        <f>IF(ISERROR(VLOOKUP(A13742,'[1]Ecart validé'!$A:$A,1,FALSE)),Z13742,"Ecart Validé")</f>
        <v>valid</v>
      </c>
      <c r="R13742" t="s">
        <v>30</v>
      </c>
      <c r="U13742"/>
      <c r="X13742"/>
      <c r="Y13742"/>
      <c r="Z13742" t="s">
        <v>31</v>
      </c>
    </row>
    <row r="13743" spans="1:26" x14ac:dyDescent="0.3">
      <c r="A13743" t="s">
        <v>16941</v>
      </c>
      <c r="B13743" t="s">
        <v>2508</v>
      </c>
      <c r="C13743">
        <v>23881</v>
      </c>
      <c r="D13743" t="str">
        <f>+VLOOKUP(C13743,Param!K:L,2,FALSE)</f>
        <v>GRUPO CONSTANT SERVICIOS EMPRESARIALES, S.L.</v>
      </c>
      <c r="E13743" t="s">
        <v>10813</v>
      </c>
      <c r="F13743" t="s">
        <v>16549</v>
      </c>
      <c r="G13743" t="s">
        <v>29</v>
      </c>
      <c r="H13743">
        <v>1721.03</v>
      </c>
      <c r="I13743">
        <v>1721.0256999999999</v>
      </c>
      <c r="J13743">
        <v>4.3000000000574801E-3</v>
      </c>
      <c r="K13743">
        <v>1721.03</v>
      </c>
      <c r="L13743">
        <v>0</v>
      </c>
      <c r="M13743" t="str">
        <f>IF(ISERROR(VLOOKUP(A13743,'[1]Ecart validé'!$A:$A,1,FALSE)),Z13743,"Ecart Validé")</f>
        <v>valid</v>
      </c>
      <c r="R13743" t="s">
        <v>30</v>
      </c>
      <c r="U13743"/>
      <c r="X13743"/>
      <c r="Y13743"/>
      <c r="Z13743" t="s">
        <v>31</v>
      </c>
    </row>
    <row r="13744" spans="1:26" x14ac:dyDescent="0.3">
      <c r="A13744" t="s">
        <v>16942</v>
      </c>
      <c r="B13744" t="s">
        <v>2508</v>
      </c>
      <c r="C13744">
        <v>23881</v>
      </c>
      <c r="D13744" t="str">
        <f>+VLOOKUP(C13744,Param!K:L,2,FALSE)</f>
        <v>GRUPO CONSTANT SERVICIOS EMPRESARIALES, S.L.</v>
      </c>
      <c r="E13744" t="s">
        <v>10815</v>
      </c>
      <c r="F13744" t="s">
        <v>16549</v>
      </c>
      <c r="G13744" t="s">
        <v>29</v>
      </c>
      <c r="H13744">
        <v>137.11000000000001</v>
      </c>
      <c r="I13744">
        <v>137.10759999999999</v>
      </c>
      <c r="J13744">
        <v>2.4000000000228201E-3</v>
      </c>
      <c r="K13744">
        <v>137.11000000000001</v>
      </c>
      <c r="L13744">
        <v>0</v>
      </c>
      <c r="M13744" t="str">
        <f>IF(ISERROR(VLOOKUP(A13744,'[1]Ecart validé'!$A:$A,1,FALSE)),Z13744,"Ecart Validé")</f>
        <v>valid</v>
      </c>
      <c r="R13744" t="s">
        <v>30</v>
      </c>
      <c r="U13744"/>
      <c r="X13744"/>
      <c r="Y13744"/>
      <c r="Z13744" t="s">
        <v>31</v>
      </c>
    </row>
    <row r="13745" spans="1:26" x14ac:dyDescent="0.3">
      <c r="A13745" t="s">
        <v>16943</v>
      </c>
      <c r="B13745" t="s">
        <v>2508</v>
      </c>
      <c r="C13745">
        <v>313997</v>
      </c>
      <c r="D13745" t="str">
        <f>+VLOOKUP(C13745,Param!K:L,2,FALSE)</f>
        <v>DESAINNOVA PROJECTS, S.L.</v>
      </c>
      <c r="E13745" t="s">
        <v>3057</v>
      </c>
      <c r="F13745" t="s">
        <v>16549</v>
      </c>
      <c r="G13745" t="s">
        <v>29</v>
      </c>
      <c r="H13745">
        <v>5739.72</v>
      </c>
      <c r="I13745">
        <v>5739.7222000000002</v>
      </c>
      <c r="J13745">
        <v>-2.1999999999025E-3</v>
      </c>
      <c r="K13745">
        <v>5739.72</v>
      </c>
      <c r="L13745">
        <v>0</v>
      </c>
      <c r="M13745" t="str">
        <f>IF(ISERROR(VLOOKUP(A13745,'[1]Ecart validé'!$A:$A,1,FALSE)),Z13745,"Ecart Validé")</f>
        <v>valid</v>
      </c>
      <c r="R13745" t="s">
        <v>30</v>
      </c>
      <c r="U13745"/>
      <c r="X13745"/>
      <c r="Y13745"/>
      <c r="Z13745" t="s">
        <v>31</v>
      </c>
    </row>
    <row r="13746" spans="1:26" x14ac:dyDescent="0.3">
      <c r="A13746" t="s">
        <v>16944</v>
      </c>
      <c r="B13746" t="s">
        <v>2508</v>
      </c>
      <c r="C13746">
        <v>357138</v>
      </c>
      <c r="D13746" t="str">
        <f>+VLOOKUP(C13746,Param!K:L,2,FALSE)</f>
        <v>Brocoli S.L.</v>
      </c>
      <c r="E13746" t="s">
        <v>10823</v>
      </c>
      <c r="F13746" t="s">
        <v>16549</v>
      </c>
      <c r="G13746" t="s">
        <v>29</v>
      </c>
      <c r="H13746">
        <v>234.3</v>
      </c>
      <c r="I13746">
        <v>234.29839999999999</v>
      </c>
      <c r="J13746">
        <v>1.60000000002469E-3</v>
      </c>
      <c r="K13746">
        <v>234.3</v>
      </c>
      <c r="L13746">
        <v>0</v>
      </c>
      <c r="M13746" t="str">
        <f>IF(ISERROR(VLOOKUP(A13746,'[1]Ecart validé'!$A:$A,1,FALSE)),Z13746,"Ecart Validé")</f>
        <v>valid</v>
      </c>
      <c r="R13746" t="s">
        <v>30</v>
      </c>
      <c r="U13746"/>
      <c r="X13746"/>
      <c r="Y13746"/>
      <c r="Z13746" t="s">
        <v>31</v>
      </c>
    </row>
    <row r="13747" spans="1:26" x14ac:dyDescent="0.3">
      <c r="A13747" t="s">
        <v>16945</v>
      </c>
      <c r="B13747" t="s">
        <v>2508</v>
      </c>
      <c r="C13747">
        <v>240623</v>
      </c>
      <c r="D13747" t="str">
        <f>+VLOOKUP(C13747,Param!K:L,2,FALSE)</f>
        <v>CARNICAS SAENZ, S.L.</v>
      </c>
      <c r="E13747" t="s">
        <v>2970</v>
      </c>
      <c r="F13747" t="s">
        <v>16549</v>
      </c>
      <c r="G13747" t="s">
        <v>29</v>
      </c>
      <c r="H13747">
        <v>24.32</v>
      </c>
      <c r="I13747">
        <v>24.316199999999998</v>
      </c>
      <c r="J13747">
        <v>3.8000000000018002E-3</v>
      </c>
      <c r="K13747">
        <v>24.32</v>
      </c>
      <c r="L13747">
        <v>0</v>
      </c>
      <c r="M13747" t="str">
        <f>IF(ISERROR(VLOOKUP(A13747,'[1]Ecart validé'!$A:$A,1,FALSE)),Z13747,"Ecart Validé")</f>
        <v>valid</v>
      </c>
      <c r="R13747" t="s">
        <v>30</v>
      </c>
      <c r="U13747"/>
      <c r="X13747"/>
      <c r="Y13747"/>
      <c r="Z13747" t="s">
        <v>31</v>
      </c>
    </row>
    <row r="13748" spans="1:26" x14ac:dyDescent="0.3">
      <c r="A13748" t="s">
        <v>16946</v>
      </c>
      <c r="B13748" t="s">
        <v>2508</v>
      </c>
      <c r="C13748">
        <v>240623</v>
      </c>
      <c r="D13748" t="str">
        <f>+VLOOKUP(C13748,Param!K:L,2,FALSE)</f>
        <v>CARNICAS SAENZ, S.L.</v>
      </c>
      <c r="E13748" t="s">
        <v>2973</v>
      </c>
      <c r="F13748" t="s">
        <v>16549</v>
      </c>
      <c r="G13748" t="s">
        <v>29</v>
      </c>
      <c r="H13748">
        <v>105.38</v>
      </c>
      <c r="I13748">
        <v>105.3767</v>
      </c>
      <c r="J13748">
        <v>3.2999999999958601E-3</v>
      </c>
      <c r="K13748">
        <v>105.38</v>
      </c>
      <c r="L13748">
        <v>0</v>
      </c>
      <c r="M13748" t="str">
        <f>IF(ISERROR(VLOOKUP(A13748,'[1]Ecart validé'!$A:$A,1,FALSE)),Z13748,"Ecart Validé")</f>
        <v>valid</v>
      </c>
      <c r="R13748" t="s">
        <v>30</v>
      </c>
      <c r="U13748"/>
      <c r="X13748"/>
      <c r="Y13748"/>
      <c r="Z13748" t="s">
        <v>31</v>
      </c>
    </row>
    <row r="13749" spans="1:26" x14ac:dyDescent="0.3">
      <c r="A13749" t="s">
        <v>16947</v>
      </c>
      <c r="B13749" t="s">
        <v>2508</v>
      </c>
      <c r="C13749">
        <v>252422</v>
      </c>
      <c r="D13749" t="str">
        <f>+VLOOKUP(C13749,Param!K:L,2,FALSE)</f>
        <v>EUROFIRMS ETT, S.L.U.</v>
      </c>
      <c r="E13749" t="s">
        <v>2988</v>
      </c>
      <c r="F13749" t="s">
        <v>16549</v>
      </c>
      <c r="G13749" t="s">
        <v>29</v>
      </c>
      <c r="H13749">
        <v>513.71</v>
      </c>
      <c r="I13749">
        <v>513.70759999999996</v>
      </c>
      <c r="J13749">
        <v>2.40000000007967E-3</v>
      </c>
      <c r="K13749">
        <v>513.71</v>
      </c>
      <c r="L13749">
        <v>0</v>
      </c>
      <c r="M13749" t="str">
        <f>IF(ISERROR(VLOOKUP(A13749,'[1]Ecart validé'!$A:$A,1,FALSE)),Z13749,"Ecart Validé")</f>
        <v>valid</v>
      </c>
      <c r="R13749" t="s">
        <v>30</v>
      </c>
      <c r="U13749"/>
      <c r="X13749"/>
      <c r="Y13749"/>
      <c r="Z13749" t="s">
        <v>31</v>
      </c>
    </row>
    <row r="13750" spans="1:26" x14ac:dyDescent="0.3">
      <c r="A13750" t="s">
        <v>16948</v>
      </c>
      <c r="B13750" t="s">
        <v>2508</v>
      </c>
      <c r="C13750">
        <v>3967</v>
      </c>
      <c r="D13750" t="str">
        <f>+VLOOKUP(C13750,Param!K:L,2,FALSE)</f>
        <v>TEMPORING ETT, S.L.</v>
      </c>
      <c r="E13750" t="s">
        <v>2652</v>
      </c>
      <c r="F13750" t="s">
        <v>16549</v>
      </c>
      <c r="G13750" t="s">
        <v>29</v>
      </c>
      <c r="H13750">
        <v>949.05</v>
      </c>
      <c r="I13750">
        <v>949.04549999999995</v>
      </c>
      <c r="J13750">
        <v>4.5000000000072699E-3</v>
      </c>
      <c r="K13750">
        <v>949.05</v>
      </c>
      <c r="L13750">
        <v>0</v>
      </c>
      <c r="M13750" t="str">
        <f>IF(ISERROR(VLOOKUP(A13750,'[1]Ecart validé'!$A:$A,1,FALSE)),Z13750,"Ecart Validé")</f>
        <v>valid</v>
      </c>
      <c r="R13750" t="s">
        <v>30</v>
      </c>
      <c r="U13750"/>
      <c r="X13750"/>
      <c r="Y13750"/>
      <c r="Z13750" t="s">
        <v>31</v>
      </c>
    </row>
    <row r="13751" spans="1:26" x14ac:dyDescent="0.3">
      <c r="A13751" t="s">
        <v>16949</v>
      </c>
      <c r="B13751" t="s">
        <v>2508</v>
      </c>
      <c r="C13751">
        <v>298453</v>
      </c>
      <c r="D13751" t="str">
        <f>+VLOOKUP(C13751,Param!K:L,2,FALSE)</f>
        <v>INGEMONT TECNOLOGIAS S.A.</v>
      </c>
      <c r="E13751" t="s">
        <v>3048</v>
      </c>
      <c r="F13751" t="s">
        <v>16549</v>
      </c>
      <c r="G13751" t="s">
        <v>29</v>
      </c>
      <c r="H13751">
        <v>10.34</v>
      </c>
      <c r="I13751">
        <v>10.3383</v>
      </c>
      <c r="J13751">
        <v>1.6999999999995901E-3</v>
      </c>
      <c r="K13751">
        <v>10.34</v>
      </c>
      <c r="L13751">
        <v>0</v>
      </c>
      <c r="M13751" t="str">
        <f>IF(ISERROR(VLOOKUP(A13751,'[1]Ecart validé'!$A:$A,1,FALSE)),Z13751,"Ecart Validé")</f>
        <v>valid</v>
      </c>
      <c r="R13751" t="s">
        <v>30</v>
      </c>
      <c r="U13751"/>
      <c r="X13751"/>
      <c r="Y13751"/>
      <c r="Z13751" t="s">
        <v>31</v>
      </c>
    </row>
    <row r="13752" spans="1:26" x14ac:dyDescent="0.3">
      <c r="A13752" t="s">
        <v>16950</v>
      </c>
      <c r="B13752" t="s">
        <v>2508</v>
      </c>
      <c r="C13752">
        <v>187013</v>
      </c>
      <c r="D13752" t="str">
        <f>+VLOOKUP(C13752,Param!K:L,2,FALSE)</f>
        <v>BUREAU VERITAS INSPECCIÓN Y TESTING</v>
      </c>
      <c r="E13752" t="s">
        <v>10844</v>
      </c>
      <c r="F13752" t="s">
        <v>16549</v>
      </c>
      <c r="G13752" t="s">
        <v>29</v>
      </c>
      <c r="H13752">
        <v>113.97</v>
      </c>
      <c r="I13752">
        <v>113.97</v>
      </c>
      <c r="J13752">
        <v>0</v>
      </c>
      <c r="K13752">
        <v>113.97</v>
      </c>
      <c r="L13752">
        <v>0</v>
      </c>
      <c r="M13752" t="str">
        <f>IF(ISERROR(VLOOKUP(A13752,'[1]Ecart validé'!$A:$A,1,FALSE)),Z13752,"Ecart Validé")</f>
        <v>valid</v>
      </c>
      <c r="R13752" t="s">
        <v>30</v>
      </c>
      <c r="U13752"/>
      <c r="X13752"/>
      <c r="Y13752"/>
      <c r="Z13752" t="s">
        <v>31</v>
      </c>
    </row>
    <row r="13753" spans="1:26" x14ac:dyDescent="0.3">
      <c r="A13753" t="s">
        <v>16951</v>
      </c>
      <c r="B13753" t="s">
        <v>2508</v>
      </c>
      <c r="C13753">
        <v>358169</v>
      </c>
      <c r="D13753" t="str">
        <f>+VLOOKUP(C13753,Param!K:L,2,FALSE)</f>
        <v>TROTINETE LDA</v>
      </c>
      <c r="E13753" t="s">
        <v>10847</v>
      </c>
      <c r="F13753" t="s">
        <v>16549</v>
      </c>
      <c r="G13753" t="s">
        <v>29</v>
      </c>
      <c r="H13753">
        <v>232.33</v>
      </c>
      <c r="I13753">
        <v>232.33099999999999</v>
      </c>
      <c r="J13753">
        <v>-9.9999999997635292E-4</v>
      </c>
      <c r="K13753">
        <v>232.33</v>
      </c>
      <c r="L13753">
        <v>0</v>
      </c>
      <c r="M13753" t="str">
        <f>IF(ISERROR(VLOOKUP(A13753,'[1]Ecart validé'!$A:$A,1,FALSE)),Z13753,"Ecart Validé")</f>
        <v>valid</v>
      </c>
      <c r="R13753" t="s">
        <v>30</v>
      </c>
      <c r="U13753"/>
      <c r="X13753"/>
      <c r="Y13753"/>
      <c r="Z13753" t="s">
        <v>31</v>
      </c>
    </row>
    <row r="13754" spans="1:26" x14ac:dyDescent="0.3">
      <c r="A13754" t="s">
        <v>16952</v>
      </c>
      <c r="B13754" t="s">
        <v>2508</v>
      </c>
      <c r="C13754">
        <v>5311</v>
      </c>
      <c r="D13754" t="str">
        <f>+VLOOKUP(C13754,Param!K:L,2,FALSE)</f>
        <v>SUMINISTROS MERCA BCN SL</v>
      </c>
      <c r="E13754" t="s">
        <v>10861</v>
      </c>
      <c r="F13754" t="s">
        <v>16549</v>
      </c>
      <c r="G13754" t="s">
        <v>29</v>
      </c>
      <c r="H13754">
        <v>232.9</v>
      </c>
      <c r="I13754">
        <v>232.89699999999999</v>
      </c>
      <c r="J13754">
        <v>3.0000000000143202E-3</v>
      </c>
      <c r="K13754">
        <v>232.9</v>
      </c>
      <c r="L13754">
        <v>0</v>
      </c>
      <c r="M13754" t="str">
        <f>IF(ISERROR(VLOOKUP(A13754,'[1]Ecart validé'!$A:$A,1,FALSE)),Z13754,"Ecart Validé")</f>
        <v>valid</v>
      </c>
      <c r="R13754" t="s">
        <v>30</v>
      </c>
      <c r="U13754"/>
      <c r="X13754"/>
      <c r="Y13754"/>
      <c r="Z13754" t="s">
        <v>31</v>
      </c>
    </row>
    <row r="13755" spans="1:26" x14ac:dyDescent="0.3">
      <c r="A13755" t="s">
        <v>16953</v>
      </c>
      <c r="B13755" t="s">
        <v>2508</v>
      </c>
      <c r="C13755">
        <v>357700</v>
      </c>
      <c r="D13755" t="str">
        <f>+VLOOKUP(C13755,Param!K:L,2,FALSE)</f>
        <v>HEINEKEN ESPAÑA SA</v>
      </c>
      <c r="E13755" t="s">
        <v>10865</v>
      </c>
      <c r="F13755" t="s">
        <v>16549</v>
      </c>
      <c r="G13755" t="s">
        <v>29</v>
      </c>
      <c r="H13755">
        <v>3266.53</v>
      </c>
      <c r="I13755">
        <v>3266.53</v>
      </c>
      <c r="J13755">
        <v>0</v>
      </c>
      <c r="K13755">
        <v>3266.53</v>
      </c>
      <c r="L13755">
        <v>0</v>
      </c>
      <c r="M13755" t="str">
        <f>IF(ISERROR(VLOOKUP(A13755,'[1]Ecart validé'!$A:$A,1,FALSE)),Z13755,"Ecart Validé")</f>
        <v>valid</v>
      </c>
      <c r="R13755" t="s">
        <v>30</v>
      </c>
      <c r="U13755"/>
      <c r="X13755"/>
      <c r="Y13755"/>
      <c r="Z13755" t="s">
        <v>31</v>
      </c>
    </row>
    <row r="13756" spans="1:26" x14ac:dyDescent="0.3">
      <c r="A13756" t="s">
        <v>16954</v>
      </c>
      <c r="B13756" t="s">
        <v>2508</v>
      </c>
      <c r="C13756">
        <v>358784</v>
      </c>
      <c r="D13756" t="str">
        <f>+VLOOKUP(C13756,Param!K:L,2,FALSE)</f>
        <v>BELLOTERRA DELICATESSEN, S.L.</v>
      </c>
      <c r="E13756" t="s">
        <v>10873</v>
      </c>
      <c r="F13756" t="s">
        <v>16549</v>
      </c>
      <c r="G13756" t="s">
        <v>29</v>
      </c>
      <c r="H13756">
        <v>165.26</v>
      </c>
      <c r="I13756">
        <v>165.26150000000001</v>
      </c>
      <c r="J13756">
        <v>-1.5000000000213701E-3</v>
      </c>
      <c r="K13756">
        <v>165.26</v>
      </c>
      <c r="L13756">
        <v>0</v>
      </c>
      <c r="M13756" t="str">
        <f>IF(ISERROR(VLOOKUP(A13756,'[1]Ecart validé'!$A:$A,1,FALSE)),Z13756,"Ecart Validé")</f>
        <v>valid</v>
      </c>
      <c r="R13756" t="s">
        <v>30</v>
      </c>
      <c r="U13756"/>
      <c r="X13756"/>
      <c r="Y13756"/>
      <c r="Z13756" t="s">
        <v>31</v>
      </c>
    </row>
    <row r="13757" spans="1:26" x14ac:dyDescent="0.3">
      <c r="A13757" t="s">
        <v>16955</v>
      </c>
      <c r="B13757" t="s">
        <v>2508</v>
      </c>
      <c r="C13757">
        <v>358786</v>
      </c>
      <c r="D13757" t="str">
        <f>+VLOOKUP(C13757,Param!K:L,2,FALSE)</f>
        <v>P. Morales y Godoy, S.L.</v>
      </c>
      <c r="E13757" t="s">
        <v>10876</v>
      </c>
      <c r="F13757" t="s">
        <v>16549</v>
      </c>
      <c r="G13757" t="s">
        <v>29</v>
      </c>
      <c r="H13757">
        <v>171.97</v>
      </c>
      <c r="I13757">
        <v>171.9675</v>
      </c>
      <c r="J13757">
        <v>2.4999999999977202E-3</v>
      </c>
      <c r="K13757">
        <v>171.97</v>
      </c>
      <c r="L13757">
        <v>0</v>
      </c>
      <c r="M13757" t="str">
        <f>IF(ISERROR(VLOOKUP(A13757,'[1]Ecart validé'!$A:$A,1,FALSE)),Z13757,"Ecart Validé")</f>
        <v>valid</v>
      </c>
      <c r="R13757" t="s">
        <v>30</v>
      </c>
      <c r="U13757"/>
      <c r="X13757"/>
      <c r="Y13757"/>
      <c r="Z13757" t="s">
        <v>31</v>
      </c>
    </row>
    <row r="13758" spans="1:26" x14ac:dyDescent="0.3">
      <c r="A13758" t="s">
        <v>16956</v>
      </c>
      <c r="B13758" t="s">
        <v>2508</v>
      </c>
      <c r="C13758">
        <v>3737</v>
      </c>
      <c r="D13758" t="str">
        <f>+VLOOKUP(C13758,Param!K:L,2,FALSE)</f>
        <v>DIVERSEY ESPAÑA, S.L.</v>
      </c>
      <c r="E13758" t="s">
        <v>2624</v>
      </c>
      <c r="F13758" t="s">
        <v>16549</v>
      </c>
      <c r="G13758" t="s">
        <v>29</v>
      </c>
      <c r="H13758">
        <v>2757.59</v>
      </c>
      <c r="I13758">
        <v>2757.5882999999999</v>
      </c>
      <c r="J13758">
        <v>1.70000000025538E-3</v>
      </c>
      <c r="K13758">
        <v>2757.59</v>
      </c>
      <c r="L13758">
        <v>0</v>
      </c>
      <c r="M13758" t="str">
        <f>IF(ISERROR(VLOOKUP(A13758,'[1]Ecart validé'!$A:$A,1,FALSE)),Z13758,"Ecart Validé")</f>
        <v>valid</v>
      </c>
      <c r="R13758" t="s">
        <v>30</v>
      </c>
      <c r="U13758"/>
      <c r="X13758"/>
      <c r="Y13758"/>
      <c r="Z13758" t="s">
        <v>31</v>
      </c>
    </row>
    <row r="13759" spans="1:26" x14ac:dyDescent="0.3">
      <c r="A13759" t="s">
        <v>16957</v>
      </c>
      <c r="B13759" t="s">
        <v>2508</v>
      </c>
      <c r="C13759">
        <v>5034</v>
      </c>
      <c r="D13759" t="str">
        <f>+VLOOKUP(C13759,Param!K:L,2,FALSE)</f>
        <v>AV SERVICES BARCELONA 2009, S.L.</v>
      </c>
      <c r="E13759" t="s">
        <v>3135</v>
      </c>
      <c r="F13759" t="s">
        <v>16549</v>
      </c>
      <c r="G13759" t="s">
        <v>29</v>
      </c>
      <c r="H13759">
        <v>197.59</v>
      </c>
      <c r="I13759">
        <v>197.58510000000001</v>
      </c>
      <c r="J13759">
        <v>4.8999999999921303E-3</v>
      </c>
      <c r="K13759">
        <v>197.59</v>
      </c>
      <c r="L13759">
        <v>0</v>
      </c>
      <c r="M13759" t="str">
        <f>IF(ISERROR(VLOOKUP(A13759,'[1]Ecart validé'!$A:$A,1,FALSE)),Z13759,"Ecart Validé")</f>
        <v>valid</v>
      </c>
      <c r="R13759" t="s">
        <v>30</v>
      </c>
      <c r="U13759"/>
      <c r="X13759"/>
      <c r="Y13759"/>
      <c r="Z13759" t="s">
        <v>31</v>
      </c>
    </row>
    <row r="13760" spans="1:26" x14ac:dyDescent="0.3">
      <c r="A13760" t="s">
        <v>16958</v>
      </c>
      <c r="B13760" t="s">
        <v>2508</v>
      </c>
      <c r="C13760">
        <v>359543</v>
      </c>
      <c r="D13760" t="str">
        <f>+VLOOKUP(C13760,Param!K:L,2,FALSE)</f>
        <v>FRUTAS INFANTES, SL</v>
      </c>
      <c r="E13760" t="s">
        <v>10903</v>
      </c>
      <c r="F13760" t="s">
        <v>16549</v>
      </c>
      <c r="G13760" t="s">
        <v>29</v>
      </c>
      <c r="H13760">
        <v>384.82</v>
      </c>
      <c r="I13760">
        <v>384.81560000000002</v>
      </c>
      <c r="J13760">
        <v>4.3999999999755303E-3</v>
      </c>
      <c r="K13760">
        <v>384.82</v>
      </c>
      <c r="L13760">
        <v>0</v>
      </c>
      <c r="M13760" t="str">
        <f>IF(ISERROR(VLOOKUP(A13760,'[1]Ecart validé'!$A:$A,1,FALSE)),Z13760,"Ecart Validé")</f>
        <v>valid</v>
      </c>
      <c r="R13760" t="s">
        <v>30</v>
      </c>
      <c r="U13760"/>
      <c r="X13760"/>
      <c r="Y13760"/>
      <c r="Z13760" t="s">
        <v>31</v>
      </c>
    </row>
    <row r="13761" spans="1:26" x14ac:dyDescent="0.3">
      <c r="A13761" t="s">
        <v>16959</v>
      </c>
      <c r="B13761" t="s">
        <v>2508</v>
      </c>
      <c r="C13761">
        <v>360065</v>
      </c>
      <c r="D13761" t="str">
        <f>+VLOOKUP(C13761,Param!K:L,2,FALSE)</f>
        <v>INDUSTRIAS CARNICAS JAFISA, S.A.</v>
      </c>
      <c r="E13761" t="s">
        <v>10905</v>
      </c>
      <c r="F13761" t="s">
        <v>16549</v>
      </c>
      <c r="G13761" t="s">
        <v>29</v>
      </c>
      <c r="H13761">
        <v>482.43</v>
      </c>
      <c r="I13761">
        <v>482.43380000000002</v>
      </c>
      <c r="J13761">
        <v>-3.8000000000124601E-3</v>
      </c>
      <c r="K13761">
        <v>482.43</v>
      </c>
      <c r="L13761">
        <v>0</v>
      </c>
      <c r="M13761" t="str">
        <f>IF(ISERROR(VLOOKUP(A13761,'[1]Ecart validé'!$A:$A,1,FALSE)),Z13761,"Ecart Validé")</f>
        <v>valid</v>
      </c>
      <c r="R13761" t="s">
        <v>30</v>
      </c>
      <c r="U13761"/>
      <c r="X13761"/>
      <c r="Y13761"/>
      <c r="Z13761" t="s">
        <v>31</v>
      </c>
    </row>
    <row r="13762" spans="1:26" x14ac:dyDescent="0.3">
      <c r="A13762" t="s">
        <v>16960</v>
      </c>
      <c r="B13762" t="s">
        <v>2508</v>
      </c>
      <c r="C13762">
        <v>266633</v>
      </c>
      <c r="D13762" t="str">
        <f>+VLOOKUP(C13762,Param!K:L,2,FALSE)</f>
        <v>Fred i Cuines Professionals Grup S.L.</v>
      </c>
      <c r="E13762" t="s">
        <v>10908</v>
      </c>
      <c r="F13762" t="s">
        <v>16549</v>
      </c>
      <c r="G13762" t="s">
        <v>29</v>
      </c>
      <c r="H13762">
        <v>56.66</v>
      </c>
      <c r="I13762">
        <v>56.661200000000001</v>
      </c>
      <c r="J13762">
        <v>-1.2000000000043001E-3</v>
      </c>
      <c r="K13762">
        <v>56.66</v>
      </c>
      <c r="L13762">
        <v>0</v>
      </c>
      <c r="M13762" t="str">
        <f>IF(ISERROR(VLOOKUP(A13762,'[1]Ecart validé'!$A:$A,1,FALSE)),Z13762,"Ecart Validé")</f>
        <v>valid</v>
      </c>
      <c r="R13762" t="s">
        <v>30</v>
      </c>
      <c r="U13762"/>
      <c r="X13762"/>
      <c r="Y13762"/>
      <c r="Z13762" t="s">
        <v>31</v>
      </c>
    </row>
    <row r="13763" spans="1:26" x14ac:dyDescent="0.3">
      <c r="A13763" t="s">
        <v>16961</v>
      </c>
      <c r="B13763" t="s">
        <v>2508</v>
      </c>
      <c r="C13763">
        <v>3597</v>
      </c>
      <c r="D13763" t="str">
        <f>+VLOOKUP(C13763,Param!K:L,2,FALSE)</f>
        <v>BERRY IBERICA, S.A.U. (distribuidor:MADRID FOREST)</v>
      </c>
      <c r="E13763" t="s">
        <v>2591</v>
      </c>
      <c r="F13763" t="s">
        <v>16549</v>
      </c>
      <c r="G13763" t="s">
        <v>29</v>
      </c>
      <c r="H13763">
        <v>344.59</v>
      </c>
      <c r="I13763">
        <v>344.58929999999998</v>
      </c>
      <c r="J13763">
        <v>6.9999999999481501E-4</v>
      </c>
      <c r="K13763">
        <v>344.59</v>
      </c>
      <c r="L13763">
        <v>0</v>
      </c>
      <c r="M13763" t="str">
        <f>IF(ISERROR(VLOOKUP(A13763,'[1]Ecart validé'!$A:$A,1,FALSE)),Z13763,"Ecart Validé")</f>
        <v>valid</v>
      </c>
      <c r="R13763" t="s">
        <v>30</v>
      </c>
      <c r="U13763"/>
      <c r="X13763"/>
      <c r="Y13763"/>
      <c r="Z13763" t="s">
        <v>31</v>
      </c>
    </row>
    <row r="13764" spans="1:26" x14ac:dyDescent="0.3">
      <c r="A13764" t="s">
        <v>16962</v>
      </c>
      <c r="B13764" t="s">
        <v>2508</v>
      </c>
      <c r="C13764">
        <v>6355</v>
      </c>
      <c r="D13764" t="str">
        <f>+VLOOKUP(C13764,Param!K:L,2,FALSE)</f>
        <v>JOSE MIGUEL PEINADO ALONSO</v>
      </c>
      <c r="E13764" t="s">
        <v>2856</v>
      </c>
      <c r="F13764" t="s">
        <v>16549</v>
      </c>
      <c r="G13764" t="s">
        <v>29</v>
      </c>
      <c r="H13764">
        <v>81.290000000000006</v>
      </c>
      <c r="I13764">
        <v>81.286500000000004</v>
      </c>
      <c r="J13764">
        <v>3.5000000000024998E-3</v>
      </c>
      <c r="K13764">
        <v>81.290000000000006</v>
      </c>
      <c r="L13764">
        <v>0</v>
      </c>
      <c r="M13764" t="str">
        <f>IF(ISERROR(VLOOKUP(A13764,'[1]Ecart validé'!$A:$A,1,FALSE)),Z13764,"Ecart Validé")</f>
        <v>valid</v>
      </c>
      <c r="R13764" t="s">
        <v>30</v>
      </c>
      <c r="U13764"/>
      <c r="X13764"/>
      <c r="Y13764"/>
      <c r="Z13764" t="s">
        <v>31</v>
      </c>
    </row>
    <row r="13765" spans="1:26" x14ac:dyDescent="0.3">
      <c r="A13765" t="s">
        <v>16963</v>
      </c>
      <c r="B13765" t="s">
        <v>2508</v>
      </c>
      <c r="C13765">
        <v>190446</v>
      </c>
      <c r="D13765" t="str">
        <f>+VLOOKUP(C13765,Param!K:L,2,FALSE)</f>
        <v>BUSTPER, S.A.</v>
      </c>
      <c r="E13765" t="s">
        <v>2941</v>
      </c>
      <c r="F13765" t="s">
        <v>16549</v>
      </c>
      <c r="G13765" t="s">
        <v>29</v>
      </c>
      <c r="H13765">
        <v>773.09</v>
      </c>
      <c r="I13765">
        <v>773.09040000000005</v>
      </c>
      <c r="J13765">
        <v>-4.0000000001327803E-4</v>
      </c>
      <c r="K13765">
        <v>773.09</v>
      </c>
      <c r="L13765">
        <v>0</v>
      </c>
      <c r="M13765" t="str">
        <f>IF(ISERROR(VLOOKUP(A13765,'[1]Ecart validé'!$A:$A,1,FALSE)),Z13765,"Ecart Validé")</f>
        <v>valid</v>
      </c>
      <c r="R13765" t="s">
        <v>30</v>
      </c>
      <c r="U13765"/>
      <c r="X13765"/>
      <c r="Y13765"/>
      <c r="Z13765" t="s">
        <v>31</v>
      </c>
    </row>
    <row r="13766" spans="1:26" x14ac:dyDescent="0.3">
      <c r="A13766" t="s">
        <v>16964</v>
      </c>
      <c r="B13766" t="s">
        <v>2508</v>
      </c>
      <c r="C13766">
        <v>362490</v>
      </c>
      <c r="D13766" t="str">
        <f>+VLOOKUP(C13766,Param!K:L,2,FALSE)</f>
        <v>Kaizen Imagen S.L.</v>
      </c>
      <c r="E13766" t="s">
        <v>10915</v>
      </c>
      <c r="F13766" t="s">
        <v>16549</v>
      </c>
      <c r="G13766" t="s">
        <v>29</v>
      </c>
      <c r="H13766">
        <v>444.77</v>
      </c>
      <c r="I13766">
        <v>444.77319999999997</v>
      </c>
      <c r="J13766">
        <v>-3.19999999999254E-3</v>
      </c>
      <c r="K13766">
        <v>444.77</v>
      </c>
      <c r="L13766">
        <v>0</v>
      </c>
      <c r="M13766" t="str">
        <f>IF(ISERROR(VLOOKUP(A13766,'[1]Ecart validé'!$A:$A,1,FALSE)),Z13766,"Ecart Validé")</f>
        <v>valid</v>
      </c>
      <c r="R13766" t="s">
        <v>30</v>
      </c>
      <c r="U13766"/>
      <c r="X13766"/>
      <c r="Y13766"/>
      <c r="Z13766" t="s">
        <v>31</v>
      </c>
    </row>
    <row r="13767" spans="1:26" x14ac:dyDescent="0.3">
      <c r="A13767" t="s">
        <v>16965</v>
      </c>
      <c r="B13767" t="s">
        <v>2508</v>
      </c>
      <c r="C13767">
        <v>287447</v>
      </c>
      <c r="D13767" t="str">
        <f>+VLOOKUP(C13767,Param!K:L,2,FALSE)</f>
        <v>LA ALBERCA, S.L.U.</v>
      </c>
      <c r="E13767" t="s">
        <v>3143</v>
      </c>
      <c r="F13767" t="s">
        <v>16549</v>
      </c>
      <c r="G13767" t="s">
        <v>29</v>
      </c>
      <c r="H13767">
        <v>53.24</v>
      </c>
      <c r="I13767">
        <v>53.240400000000001</v>
      </c>
      <c r="J13767">
        <v>-3.9999999999906701E-4</v>
      </c>
      <c r="K13767">
        <v>53.24</v>
      </c>
      <c r="L13767">
        <v>0</v>
      </c>
      <c r="M13767" t="str">
        <f>IF(ISERROR(VLOOKUP(A13767,'[1]Ecart validé'!$A:$A,1,FALSE)),Z13767,"Ecart Validé")</f>
        <v>valid</v>
      </c>
      <c r="R13767" t="s">
        <v>30</v>
      </c>
      <c r="U13767"/>
      <c r="X13767"/>
      <c r="Y13767"/>
      <c r="Z13767" t="s">
        <v>31</v>
      </c>
    </row>
    <row r="13768" spans="1:26" x14ac:dyDescent="0.3">
      <c r="A13768" t="s">
        <v>16966</v>
      </c>
      <c r="B13768" t="s">
        <v>2508</v>
      </c>
      <c r="C13768">
        <v>273700</v>
      </c>
      <c r="D13768" t="str">
        <f>+VLOOKUP(C13768,Param!K:L,2,FALSE)</f>
        <v>NONIUS2S HOSPITALITY TECHNOLOGY SPAIN, S.L.</v>
      </c>
      <c r="E13768" t="s">
        <v>10928</v>
      </c>
      <c r="F13768" t="s">
        <v>16549</v>
      </c>
      <c r="G13768" t="s">
        <v>29</v>
      </c>
      <c r="H13768">
        <v>304.68</v>
      </c>
      <c r="I13768">
        <v>304.67939999999999</v>
      </c>
      <c r="J13768">
        <v>6.0000000001991696E-4</v>
      </c>
      <c r="K13768">
        <v>304.68</v>
      </c>
      <c r="L13768">
        <v>0</v>
      </c>
      <c r="M13768" t="str">
        <f>IF(ISERROR(VLOOKUP(A13768,'[1]Ecart validé'!$A:$A,1,FALSE)),Z13768,"Ecart Validé")</f>
        <v>valid</v>
      </c>
      <c r="R13768" t="s">
        <v>30</v>
      </c>
      <c r="U13768"/>
      <c r="X13768"/>
      <c r="Y13768"/>
      <c r="Z13768" t="s">
        <v>31</v>
      </c>
    </row>
    <row r="13769" spans="1:26" x14ac:dyDescent="0.3">
      <c r="A13769" t="s">
        <v>16967</v>
      </c>
      <c r="B13769" t="s">
        <v>2508</v>
      </c>
      <c r="C13769">
        <v>5972</v>
      </c>
      <c r="D13769" t="e">
        <f>+VLOOKUP(C13769,Param!K:L,2,FALSE)</f>
        <v>#N/A</v>
      </c>
      <c r="E13769" t="s">
        <v>16968</v>
      </c>
      <c r="F13769" t="s">
        <v>16549</v>
      </c>
      <c r="G13769" t="s">
        <v>29</v>
      </c>
      <c r="H13769">
        <v>7.78</v>
      </c>
      <c r="I13769">
        <v>7.7843</v>
      </c>
      <c r="J13769">
        <v>-4.2999999999997398E-3</v>
      </c>
      <c r="K13769">
        <v>7.78</v>
      </c>
      <c r="L13769">
        <v>0</v>
      </c>
      <c r="M13769" t="str">
        <f>IF(ISERROR(VLOOKUP(A13769,'[1]Ecart validé'!$A:$A,1,FALSE)),Z13769,"Ecart Validé")</f>
        <v>valid</v>
      </c>
      <c r="R13769" t="s">
        <v>30</v>
      </c>
      <c r="U13769"/>
      <c r="X13769"/>
      <c r="Y13769"/>
      <c r="Z13769" t="s">
        <v>31</v>
      </c>
    </row>
    <row r="13770" spans="1:26" x14ac:dyDescent="0.3">
      <c r="A13770" t="s">
        <v>16969</v>
      </c>
      <c r="B13770" t="s">
        <v>2508</v>
      </c>
      <c r="C13770">
        <v>361623</v>
      </c>
      <c r="D13770" t="e">
        <f>+VLOOKUP(C13770,Param!K:L,2,FALSE)</f>
        <v>#N/A</v>
      </c>
      <c r="E13770" t="s">
        <v>16970</v>
      </c>
      <c r="F13770" t="s">
        <v>16549</v>
      </c>
      <c r="G13770" t="s">
        <v>29</v>
      </c>
      <c r="H13770">
        <v>8.99</v>
      </c>
      <c r="I13770">
        <v>8.9920000000000009</v>
      </c>
      <c r="J13770">
        <v>-2.0000000000006601E-3</v>
      </c>
      <c r="K13770">
        <v>8.99</v>
      </c>
      <c r="L13770">
        <v>0</v>
      </c>
      <c r="M13770" t="str">
        <f>IF(ISERROR(VLOOKUP(A13770,'[1]Ecart validé'!$A:$A,1,FALSE)),Z13770,"Ecart Validé")</f>
        <v>valid</v>
      </c>
      <c r="R13770" t="s">
        <v>30</v>
      </c>
      <c r="U13770"/>
      <c r="X13770"/>
      <c r="Y13770"/>
      <c r="Z13770" t="s">
        <v>31</v>
      </c>
    </row>
    <row r="13771" spans="1:26" x14ac:dyDescent="0.3">
      <c r="A13771" t="s">
        <v>16971</v>
      </c>
      <c r="B13771" t="s">
        <v>2508</v>
      </c>
      <c r="C13771">
        <v>6253</v>
      </c>
      <c r="D13771" t="str">
        <f>+VLOOKUP(C13771,Param!K:L,2,FALSE)</f>
        <v>WURTH ESPAÑA S.A.</v>
      </c>
      <c r="E13771" t="s">
        <v>2837</v>
      </c>
      <c r="F13771" t="s">
        <v>16549</v>
      </c>
      <c r="G13771" t="s">
        <v>29</v>
      </c>
      <c r="H13771">
        <v>239.17</v>
      </c>
      <c r="I13771">
        <v>239.1746</v>
      </c>
      <c r="J13771">
        <v>-4.6000000000105904E-3</v>
      </c>
      <c r="K13771">
        <v>239.17</v>
      </c>
      <c r="L13771">
        <v>0</v>
      </c>
      <c r="M13771" t="str">
        <f>IF(ISERROR(VLOOKUP(A13771,'[1]Ecart validé'!$A:$A,1,FALSE)),Z13771,"Ecart Validé")</f>
        <v>valid</v>
      </c>
      <c r="R13771" t="s">
        <v>30</v>
      </c>
      <c r="U13771"/>
      <c r="X13771"/>
      <c r="Y13771"/>
      <c r="Z13771" t="s">
        <v>31</v>
      </c>
    </row>
    <row r="13772" spans="1:26" x14ac:dyDescent="0.3">
      <c r="A13772" t="s">
        <v>16972</v>
      </c>
      <c r="B13772" t="s">
        <v>3157</v>
      </c>
      <c r="C13772">
        <v>604</v>
      </c>
      <c r="D13772" t="str">
        <f>+VLOOKUP(C13772,Param!K:L,2,FALSE)</f>
        <v>CPI GLOBAL</v>
      </c>
      <c r="E13772">
        <v>26096032</v>
      </c>
      <c r="F13772" t="s">
        <v>16549</v>
      </c>
      <c r="G13772" t="s">
        <v>29</v>
      </c>
      <c r="H13772">
        <v>13370.62</v>
      </c>
      <c r="I13772">
        <v>13370.626399999999</v>
      </c>
      <c r="J13772">
        <v>-6.3999999983934599E-3</v>
      </c>
      <c r="K13772">
        <v>13370.62</v>
      </c>
      <c r="L13772">
        <v>0</v>
      </c>
      <c r="M13772" t="str">
        <f>IF(ISERROR(VLOOKUP(A13772,'[1]Ecart validé'!$A:$A,1,FALSE)),Z13772,"Ecart Validé")</f>
        <v>valid</v>
      </c>
      <c r="R13772" t="s">
        <v>30</v>
      </c>
      <c r="U13772"/>
      <c r="X13772"/>
      <c r="Y13772"/>
      <c r="Z13772" t="s">
        <v>31</v>
      </c>
    </row>
    <row r="13773" spans="1:26" x14ac:dyDescent="0.3">
      <c r="A13773" t="s">
        <v>16973</v>
      </c>
      <c r="B13773" t="s">
        <v>3157</v>
      </c>
      <c r="C13773">
        <v>604</v>
      </c>
      <c r="D13773" t="str">
        <f>+VLOOKUP(C13773,Param!K:L,2,FALSE)</f>
        <v>CPI GLOBAL</v>
      </c>
      <c r="E13773">
        <v>28264021</v>
      </c>
      <c r="F13773" t="s">
        <v>16549</v>
      </c>
      <c r="G13773" t="s">
        <v>29</v>
      </c>
      <c r="H13773">
        <v>530.80999999999995</v>
      </c>
      <c r="I13773">
        <v>530.81200000000001</v>
      </c>
      <c r="J13773">
        <v>-2.0000000000663901E-3</v>
      </c>
      <c r="K13773">
        <v>530.80999999999995</v>
      </c>
      <c r="L13773">
        <v>0</v>
      </c>
      <c r="M13773" t="str">
        <f>IF(ISERROR(VLOOKUP(A13773,'[1]Ecart validé'!$A:$A,1,FALSE)),Z13773,"Ecart Validé")</f>
        <v>valid</v>
      </c>
      <c r="R13773" t="s">
        <v>30</v>
      </c>
      <c r="U13773"/>
      <c r="X13773"/>
      <c r="Y13773"/>
      <c r="Z13773" t="s">
        <v>31</v>
      </c>
    </row>
    <row r="13774" spans="1:26" x14ac:dyDescent="0.3">
      <c r="A13774" t="s">
        <v>16974</v>
      </c>
      <c r="B13774" t="s">
        <v>3157</v>
      </c>
      <c r="C13774">
        <v>1499</v>
      </c>
      <c r="D13774" t="str">
        <f>+VLOOKUP(C13774,Param!K:L,2,FALSE)</f>
        <v>STANDARD TEXTILE SAS</v>
      </c>
      <c r="E13774">
        <v>28309088</v>
      </c>
      <c r="F13774" t="s">
        <v>16549</v>
      </c>
      <c r="G13774" t="s">
        <v>29</v>
      </c>
      <c r="H13774">
        <v>208466.24</v>
      </c>
      <c r="I13774">
        <v>208466.24400000001</v>
      </c>
      <c r="J13774">
        <v>-4.0000000153668199E-3</v>
      </c>
      <c r="K13774">
        <v>208466.24</v>
      </c>
      <c r="L13774">
        <v>0</v>
      </c>
      <c r="M13774" t="str">
        <f>IF(ISERROR(VLOOKUP(A13774,'[1]Ecart validé'!$A:$A,1,FALSE)),Z13774,"Ecart Validé")</f>
        <v>valid</v>
      </c>
      <c r="R13774" t="s">
        <v>30</v>
      </c>
      <c r="U13774"/>
      <c r="X13774"/>
      <c r="Y13774"/>
      <c r="Z13774" t="s">
        <v>31</v>
      </c>
    </row>
    <row r="13775" spans="1:26" x14ac:dyDescent="0.3">
      <c r="A13775" t="s">
        <v>16975</v>
      </c>
      <c r="B13775" t="s">
        <v>3157</v>
      </c>
      <c r="C13775">
        <v>1499</v>
      </c>
      <c r="D13775" t="str">
        <f>+VLOOKUP(C13775,Param!K:L,2,FALSE)</f>
        <v>STANDARD TEXTILE SAS</v>
      </c>
      <c r="E13775">
        <v>2130212657</v>
      </c>
      <c r="F13775" t="s">
        <v>16549</v>
      </c>
      <c r="G13775" t="s">
        <v>29</v>
      </c>
      <c r="H13775">
        <v>57744.91</v>
      </c>
      <c r="I13775">
        <v>57744.910799999998</v>
      </c>
      <c r="J13775">
        <v>-7.9999999434221503E-4</v>
      </c>
      <c r="K13775">
        <v>57744.91</v>
      </c>
      <c r="L13775">
        <v>0</v>
      </c>
      <c r="M13775" t="str">
        <f>IF(ISERROR(VLOOKUP(A13775,'[1]Ecart validé'!$A:$A,1,FALSE)),Z13775,"Ecart Validé")</f>
        <v>valid</v>
      </c>
      <c r="R13775" t="s">
        <v>30</v>
      </c>
      <c r="U13775"/>
      <c r="X13775"/>
      <c r="Y13775"/>
      <c r="Z13775" t="s">
        <v>31</v>
      </c>
    </row>
    <row r="13776" spans="1:26" x14ac:dyDescent="0.3">
      <c r="A13776" t="s">
        <v>16976</v>
      </c>
      <c r="B13776" t="s">
        <v>3157</v>
      </c>
      <c r="C13776">
        <v>1499</v>
      </c>
      <c r="D13776" t="str">
        <f>+VLOOKUP(C13776,Param!K:L,2,FALSE)</f>
        <v>STANDARD TEXTILE SAS</v>
      </c>
      <c r="E13776">
        <v>2150214251</v>
      </c>
      <c r="F13776" t="s">
        <v>16549</v>
      </c>
      <c r="G13776" t="s">
        <v>29</v>
      </c>
      <c r="H13776">
        <v>5256.5</v>
      </c>
      <c r="I13776">
        <v>5256.4960000000001</v>
      </c>
      <c r="J13776">
        <v>3.9999999999054099E-3</v>
      </c>
      <c r="K13776">
        <v>5256.5</v>
      </c>
      <c r="L13776">
        <v>0</v>
      </c>
      <c r="M13776" t="str">
        <f>IF(ISERROR(VLOOKUP(A13776,'[1]Ecart validé'!$A:$A,1,FALSE)),Z13776,"Ecart Validé")</f>
        <v>valid</v>
      </c>
      <c r="R13776" t="s">
        <v>30</v>
      </c>
      <c r="U13776"/>
      <c r="X13776"/>
      <c r="Y13776"/>
      <c r="Z13776" t="s">
        <v>31</v>
      </c>
    </row>
    <row r="13777" spans="1:26" x14ac:dyDescent="0.3">
      <c r="A13777" t="s">
        <v>16977</v>
      </c>
      <c r="B13777" t="s">
        <v>3157</v>
      </c>
      <c r="C13777">
        <v>1499</v>
      </c>
      <c r="D13777" t="str">
        <f>+VLOOKUP(C13777,Param!K:L,2,FALSE)</f>
        <v>STANDARD TEXTILE SAS</v>
      </c>
      <c r="E13777">
        <v>2160214876</v>
      </c>
      <c r="F13777" t="s">
        <v>16549</v>
      </c>
      <c r="G13777" t="s">
        <v>29</v>
      </c>
      <c r="H13777">
        <v>1580.54</v>
      </c>
      <c r="I13777">
        <v>1580.537</v>
      </c>
      <c r="J13777">
        <v>2.9999999999290499E-3</v>
      </c>
      <c r="K13777">
        <v>1580.54</v>
      </c>
      <c r="L13777">
        <v>0</v>
      </c>
      <c r="M13777" t="str">
        <f>IF(ISERROR(VLOOKUP(A13777,'[1]Ecart validé'!$A:$A,1,FALSE)),Z13777,"Ecart Validé")</f>
        <v>valid</v>
      </c>
      <c r="R13777" t="s">
        <v>30</v>
      </c>
      <c r="U13777"/>
      <c r="X13777"/>
      <c r="Y13777"/>
      <c r="Z13777" t="s">
        <v>31</v>
      </c>
    </row>
    <row r="13778" spans="1:26" x14ac:dyDescent="0.3">
      <c r="A13778" t="s">
        <v>16978</v>
      </c>
      <c r="B13778" t="s">
        <v>3157</v>
      </c>
      <c r="C13778">
        <v>1843</v>
      </c>
      <c r="D13778" t="str">
        <f>+VLOOKUP(C13778,Param!K:L,2,FALSE)</f>
        <v>PASSMAN</v>
      </c>
      <c r="E13778">
        <v>29311013</v>
      </c>
      <c r="F13778" t="s">
        <v>16549</v>
      </c>
      <c r="G13778" t="s">
        <v>29</v>
      </c>
      <c r="H13778">
        <v>2676.6</v>
      </c>
      <c r="I13778">
        <v>2676.6</v>
      </c>
      <c r="J13778">
        <v>0</v>
      </c>
      <c r="K13778">
        <v>2676.6</v>
      </c>
      <c r="L13778">
        <v>0</v>
      </c>
      <c r="M13778" t="str">
        <f>IF(ISERROR(VLOOKUP(A13778,'[1]Ecart validé'!$A:$A,1,FALSE)),Z13778,"Ecart Validé")</f>
        <v>valid</v>
      </c>
      <c r="R13778" t="s">
        <v>30</v>
      </c>
      <c r="U13778"/>
      <c r="X13778"/>
      <c r="Y13778"/>
      <c r="Z13778" t="s">
        <v>31</v>
      </c>
    </row>
    <row r="13779" spans="1:26" x14ac:dyDescent="0.3">
      <c r="A13779" t="s">
        <v>16979</v>
      </c>
      <c r="B13779" t="s">
        <v>3157</v>
      </c>
      <c r="C13779">
        <v>3606</v>
      </c>
      <c r="D13779" t="str">
        <f>+VLOOKUP(C13779,Param!K:L,2,FALSE)</f>
        <v>TISSAGE MOULINE THILLOT SA</v>
      </c>
      <c r="E13779">
        <v>2130212454</v>
      </c>
      <c r="F13779" t="s">
        <v>16549</v>
      </c>
      <c r="G13779" t="s">
        <v>29</v>
      </c>
      <c r="H13779">
        <v>28235.82</v>
      </c>
      <c r="I13779">
        <v>28235.816900000002</v>
      </c>
      <c r="J13779">
        <v>3.0999999980849601E-3</v>
      </c>
      <c r="K13779">
        <v>28235.82</v>
      </c>
      <c r="L13779">
        <v>0</v>
      </c>
      <c r="M13779" t="str">
        <f>IF(ISERROR(VLOOKUP(A13779,'[1]Ecart validé'!$A:$A,1,FALSE)),Z13779,"Ecart Validé")</f>
        <v>valid</v>
      </c>
      <c r="R13779" t="s">
        <v>30</v>
      </c>
      <c r="U13779"/>
      <c r="X13779"/>
      <c r="Y13779"/>
      <c r="Z13779" t="s">
        <v>31</v>
      </c>
    </row>
    <row r="13780" spans="1:26" x14ac:dyDescent="0.3">
      <c r="A13780" t="s">
        <v>16980</v>
      </c>
      <c r="B13780" t="s">
        <v>3157</v>
      </c>
      <c r="C13780">
        <v>5659</v>
      </c>
      <c r="D13780" t="str">
        <f>+VLOOKUP(C13780,Param!K:L,2,FALSE)</f>
        <v>SOTEXPRO</v>
      </c>
      <c r="E13780">
        <v>2207806560</v>
      </c>
      <c r="F13780" t="s">
        <v>16549</v>
      </c>
      <c r="G13780" t="s">
        <v>29</v>
      </c>
      <c r="H13780">
        <v>6761.9</v>
      </c>
      <c r="I13780">
        <v>6761.9034000000001</v>
      </c>
      <c r="J13780">
        <v>-3.4000000005107701E-3</v>
      </c>
      <c r="K13780">
        <v>6761.9</v>
      </c>
      <c r="L13780">
        <v>0</v>
      </c>
      <c r="M13780" t="str">
        <f>IF(ISERROR(VLOOKUP(A13780,'[1]Ecart validé'!$A:$A,1,FALSE)),Z13780,"Ecart Validé")</f>
        <v>valid</v>
      </c>
      <c r="R13780" t="s">
        <v>30</v>
      </c>
      <c r="U13780"/>
      <c r="X13780"/>
      <c r="Y13780"/>
      <c r="Z13780" t="s">
        <v>31</v>
      </c>
    </row>
    <row r="13781" spans="1:26" x14ac:dyDescent="0.3">
      <c r="A13781" t="s">
        <v>16981</v>
      </c>
      <c r="B13781" t="s">
        <v>3157</v>
      </c>
      <c r="C13781">
        <v>11632</v>
      </c>
      <c r="D13781" t="str">
        <f>+VLOOKUP(C13781,Param!K:L,2,FALSE)</f>
        <v>ESPRIT GOURMAND</v>
      </c>
      <c r="E13781">
        <v>1562059</v>
      </c>
      <c r="F13781" t="s">
        <v>16549</v>
      </c>
      <c r="G13781" t="s">
        <v>29</v>
      </c>
      <c r="H13781">
        <v>14808.59</v>
      </c>
      <c r="I13781">
        <v>14808.5928</v>
      </c>
      <c r="J13781">
        <v>-2.8000000002066298E-3</v>
      </c>
      <c r="K13781">
        <v>14808.59</v>
      </c>
      <c r="L13781">
        <v>0</v>
      </c>
      <c r="M13781" t="str">
        <f>IF(ISERROR(VLOOKUP(A13781,'[1]Ecart validé'!$A:$A,1,FALSE)),Z13781,"Ecart Validé")</f>
        <v>valid</v>
      </c>
      <c r="R13781" t="s">
        <v>30</v>
      </c>
      <c r="U13781"/>
      <c r="X13781"/>
      <c r="Y13781"/>
      <c r="Z13781" t="s">
        <v>31</v>
      </c>
    </row>
    <row r="13782" spans="1:26" x14ac:dyDescent="0.3">
      <c r="A13782" t="s">
        <v>16982</v>
      </c>
      <c r="B13782" t="s">
        <v>3157</v>
      </c>
      <c r="C13782">
        <v>28091</v>
      </c>
      <c r="D13782" t="str">
        <f>+VLOOKUP(C13782,Param!K:L,2,FALSE)</f>
        <v>INDA s.p.a</v>
      </c>
      <c r="E13782">
        <v>29245008</v>
      </c>
      <c r="F13782" t="s">
        <v>16549</v>
      </c>
      <c r="G13782" t="s">
        <v>29</v>
      </c>
      <c r="H13782">
        <v>2506.1999999999998</v>
      </c>
      <c r="I13782">
        <v>2506.1999999999998</v>
      </c>
      <c r="J13782">
        <v>0</v>
      </c>
      <c r="K13782">
        <v>2506.1999999999998</v>
      </c>
      <c r="L13782">
        <v>0</v>
      </c>
      <c r="M13782" t="str">
        <f>IF(ISERROR(VLOOKUP(A13782,'[1]Ecart validé'!$A:$A,1,FALSE)),Z13782,"Ecart Validé")</f>
        <v>valid</v>
      </c>
      <c r="R13782" t="s">
        <v>30</v>
      </c>
      <c r="U13782"/>
      <c r="X13782"/>
      <c r="Y13782"/>
      <c r="Z13782" t="s">
        <v>31</v>
      </c>
    </row>
    <row r="13783" spans="1:26" x14ac:dyDescent="0.3">
      <c r="A13783" t="s">
        <v>16983</v>
      </c>
      <c r="B13783" t="s">
        <v>3157</v>
      </c>
      <c r="C13783">
        <v>57704</v>
      </c>
      <c r="D13783" t="str">
        <f>+VLOOKUP(C13783,Param!K:L,2,FALSE)</f>
        <v>CAFE RICHARD</v>
      </c>
      <c r="E13783">
        <v>1191006465</v>
      </c>
      <c r="F13783" t="s">
        <v>16549</v>
      </c>
      <c r="G13783" t="s">
        <v>29</v>
      </c>
      <c r="H13783">
        <v>10073.879999999999</v>
      </c>
      <c r="I13783">
        <v>10073.8788</v>
      </c>
      <c r="J13783">
        <v>1.19999999878928E-3</v>
      </c>
      <c r="K13783">
        <v>10073.8788</v>
      </c>
      <c r="L13783">
        <v>1.19999999878928E-3</v>
      </c>
      <c r="M13783" t="str">
        <f>IF(ISERROR(VLOOKUP(A13783,'[1]Ecart validé'!$A:$A,1,FALSE)),Z13783,"Ecart Validé")</f>
        <v>valid</v>
      </c>
      <c r="R13783" t="s">
        <v>30</v>
      </c>
      <c r="U13783"/>
      <c r="X13783"/>
      <c r="Y13783"/>
      <c r="Z13783" t="s">
        <v>31</v>
      </c>
    </row>
    <row r="13784" spans="1:26" x14ac:dyDescent="0.3">
      <c r="A13784" t="s">
        <v>16984</v>
      </c>
      <c r="B13784" t="s">
        <v>3157</v>
      </c>
      <c r="C13784">
        <v>58208</v>
      </c>
      <c r="D13784" t="str">
        <f>+VLOOKUP(C13784,Param!K:L,2,FALSE)</f>
        <v>SAE DE SOCODIS</v>
      </c>
      <c r="E13784">
        <v>20103</v>
      </c>
      <c r="F13784" t="s">
        <v>16549</v>
      </c>
      <c r="G13784" t="s">
        <v>29</v>
      </c>
      <c r="H13784">
        <v>28370.79</v>
      </c>
      <c r="I13784">
        <v>28370.7873</v>
      </c>
      <c r="J13784">
        <v>2.7000000009138598E-3</v>
      </c>
      <c r="K13784">
        <v>28370.79</v>
      </c>
      <c r="L13784">
        <v>0</v>
      </c>
      <c r="M13784" t="str">
        <f>IF(ISERROR(VLOOKUP(A13784,'[1]Ecart validé'!$A:$A,1,FALSE)),Z13784,"Ecart Validé")</f>
        <v>valid</v>
      </c>
      <c r="R13784" t="s">
        <v>30</v>
      </c>
      <c r="U13784"/>
      <c r="X13784"/>
      <c r="Y13784"/>
      <c r="Z13784" t="s">
        <v>31</v>
      </c>
    </row>
    <row r="13785" spans="1:26" x14ac:dyDescent="0.3">
      <c r="A13785" t="s">
        <v>16985</v>
      </c>
      <c r="B13785" t="s">
        <v>3157</v>
      </c>
      <c r="C13785">
        <v>65813</v>
      </c>
      <c r="D13785" t="str">
        <f>+VLOOKUP(C13785,Param!K:L,2,FALSE)</f>
        <v>BLANCHISSERIE LAVOX BLN</v>
      </c>
      <c r="E13785">
        <v>390079</v>
      </c>
      <c r="F13785" t="s">
        <v>16549</v>
      </c>
      <c r="G13785" t="s">
        <v>29</v>
      </c>
      <c r="H13785">
        <v>9396.25</v>
      </c>
      <c r="I13785">
        <v>9396.2474000000002</v>
      </c>
      <c r="J13785">
        <v>2.59999999980209E-3</v>
      </c>
      <c r="K13785">
        <v>9396.25</v>
      </c>
      <c r="L13785">
        <v>0</v>
      </c>
      <c r="M13785" t="str">
        <f>IF(ISERROR(VLOOKUP(A13785,'[1]Ecart validé'!$A:$A,1,FALSE)),Z13785,"Ecart Validé")</f>
        <v>valid</v>
      </c>
      <c r="R13785" t="s">
        <v>30</v>
      </c>
      <c r="U13785"/>
      <c r="X13785"/>
      <c r="Y13785"/>
      <c r="Z13785" t="s">
        <v>31</v>
      </c>
    </row>
    <row r="13786" spans="1:26" x14ac:dyDescent="0.3">
      <c r="A13786" t="s">
        <v>16986</v>
      </c>
      <c r="B13786" t="s">
        <v>3157</v>
      </c>
      <c r="C13786">
        <v>94368</v>
      </c>
      <c r="D13786" t="str">
        <f>+VLOOKUP(C13786,Param!K:L,2,FALSE)</f>
        <v>BLANCHISSERIE BASSE MEUSE</v>
      </c>
      <c r="E13786">
        <v>2140053098</v>
      </c>
      <c r="F13786" t="s">
        <v>16549</v>
      </c>
      <c r="G13786" t="s">
        <v>29</v>
      </c>
      <c r="H13786">
        <v>1251.5899999999999</v>
      </c>
      <c r="I13786">
        <v>1251.5940000000001</v>
      </c>
      <c r="J13786">
        <v>-4.0000000001327802E-3</v>
      </c>
      <c r="K13786">
        <v>1251.5899999999999</v>
      </c>
      <c r="L13786">
        <v>0</v>
      </c>
      <c r="M13786" t="str">
        <f>IF(ISERROR(VLOOKUP(A13786,'[1]Ecart validé'!$A:$A,1,FALSE)),Z13786,"Ecart Validé")</f>
        <v>valid</v>
      </c>
      <c r="R13786" t="s">
        <v>30</v>
      </c>
      <c r="U13786"/>
      <c r="X13786"/>
      <c r="Y13786"/>
      <c r="Z13786" t="s">
        <v>31</v>
      </c>
    </row>
    <row r="13787" spans="1:26" x14ac:dyDescent="0.3">
      <c r="A13787" t="s">
        <v>16987</v>
      </c>
      <c r="B13787" t="s">
        <v>3157</v>
      </c>
      <c r="C13787">
        <v>99076</v>
      </c>
      <c r="D13787" t="str">
        <f>+VLOOKUP(C13787,Param!K:L,2,FALSE)</f>
        <v>OX'BRIDGE</v>
      </c>
      <c r="E13787" t="s">
        <v>5197</v>
      </c>
      <c r="F13787" t="s">
        <v>16549</v>
      </c>
      <c r="G13787" t="s">
        <v>29</v>
      </c>
      <c r="H13787">
        <v>3563.44</v>
      </c>
      <c r="I13787">
        <v>3563.4380000000001</v>
      </c>
      <c r="J13787">
        <v>1.9999999999527002E-3</v>
      </c>
      <c r="K13787">
        <v>3563.44</v>
      </c>
      <c r="L13787">
        <v>0</v>
      </c>
      <c r="M13787" t="str">
        <f>IF(ISERROR(VLOOKUP(A13787,'[1]Ecart validé'!$A:$A,1,FALSE)),Z13787,"Ecart Validé")</f>
        <v>valid</v>
      </c>
      <c r="R13787" t="s">
        <v>30</v>
      </c>
      <c r="U13787"/>
      <c r="X13787"/>
      <c r="Y13787"/>
      <c r="Z13787" t="s">
        <v>31</v>
      </c>
    </row>
    <row r="13788" spans="1:26" x14ac:dyDescent="0.3">
      <c r="A13788" t="s">
        <v>16988</v>
      </c>
      <c r="B13788" t="s">
        <v>3157</v>
      </c>
      <c r="C13788">
        <v>123182</v>
      </c>
      <c r="D13788" t="str">
        <f>+VLOOKUP(C13788,Param!K:L,2,FALSE)</f>
        <v>DISTRIBOISSONS</v>
      </c>
      <c r="E13788">
        <v>2130042860</v>
      </c>
      <c r="F13788" t="s">
        <v>16549</v>
      </c>
      <c r="G13788" t="s">
        <v>29</v>
      </c>
      <c r="H13788">
        <v>41187.32</v>
      </c>
      <c r="I13788">
        <v>41187.316599999998</v>
      </c>
      <c r="J13788">
        <v>3.40000000142026E-3</v>
      </c>
      <c r="K13788">
        <v>41187.32</v>
      </c>
      <c r="L13788">
        <v>0</v>
      </c>
      <c r="M13788" t="str">
        <f>IF(ISERROR(VLOOKUP(A13788,'[1]Ecart validé'!$A:$A,1,FALSE)),Z13788,"Ecart Validé")</f>
        <v>valid</v>
      </c>
      <c r="R13788" t="s">
        <v>30</v>
      </c>
      <c r="U13788"/>
      <c r="X13788"/>
      <c r="Y13788"/>
      <c r="Z13788" t="s">
        <v>31</v>
      </c>
    </row>
    <row r="13789" spans="1:26" x14ac:dyDescent="0.3">
      <c r="A13789" t="s">
        <v>16989</v>
      </c>
      <c r="B13789" t="s">
        <v>3157</v>
      </c>
      <c r="C13789">
        <v>177067</v>
      </c>
      <c r="D13789" t="str">
        <f>+VLOOKUP(C13789,Param!K:L,2,FALSE)</f>
        <v>TETRIS</v>
      </c>
      <c r="E13789" t="s">
        <v>11045</v>
      </c>
      <c r="F13789" t="s">
        <v>16549</v>
      </c>
      <c r="G13789" t="s">
        <v>29</v>
      </c>
      <c r="H13789">
        <v>29100.91</v>
      </c>
      <c r="I13789">
        <v>29100.9071</v>
      </c>
      <c r="J13789">
        <v>2.8999999994994102E-3</v>
      </c>
      <c r="K13789">
        <v>29100.91</v>
      </c>
      <c r="L13789">
        <v>0</v>
      </c>
      <c r="M13789" t="str">
        <f>IF(ISERROR(VLOOKUP(A13789,'[1]Ecart validé'!$A:$A,1,FALSE)),Z13789,"Ecart Validé")</f>
        <v>valid</v>
      </c>
      <c r="R13789" t="s">
        <v>30</v>
      </c>
      <c r="U13789"/>
      <c r="X13789"/>
      <c r="Y13789"/>
      <c r="Z13789" t="s">
        <v>31</v>
      </c>
    </row>
    <row r="13790" spans="1:26" x14ac:dyDescent="0.3">
      <c r="A13790" t="s">
        <v>16990</v>
      </c>
      <c r="B13790" t="s">
        <v>3157</v>
      </c>
      <c r="C13790">
        <v>58311</v>
      </c>
      <c r="D13790" t="str">
        <f>+VLOOKUP(C13790,Param!K:L,2,FALSE)</f>
        <v xml:space="preserve">ARCADE </v>
      </c>
      <c r="E13790" t="s">
        <v>11050</v>
      </c>
      <c r="F13790" t="s">
        <v>16549</v>
      </c>
      <c r="G13790" t="s">
        <v>29</v>
      </c>
      <c r="H13790">
        <v>42653.38</v>
      </c>
      <c r="I13790">
        <v>42653.375099999997</v>
      </c>
      <c r="J13790">
        <v>4.8999999999068599E-3</v>
      </c>
      <c r="K13790">
        <v>42653.38</v>
      </c>
      <c r="L13790">
        <v>0</v>
      </c>
      <c r="M13790" t="str">
        <f>IF(ISERROR(VLOOKUP(A13790,'[1]Ecart validé'!$A:$A,1,FALSE)),Z13790,"Ecart Validé")</f>
        <v>valid</v>
      </c>
      <c r="R13790" t="s">
        <v>30</v>
      </c>
      <c r="U13790"/>
      <c r="X13790"/>
      <c r="Y13790"/>
      <c r="Z13790" t="s">
        <v>31</v>
      </c>
    </row>
    <row r="13791" spans="1:26" x14ac:dyDescent="0.3">
      <c r="A13791" t="s">
        <v>16991</v>
      </c>
      <c r="B13791" t="s">
        <v>3157</v>
      </c>
      <c r="C13791">
        <v>57019</v>
      </c>
      <c r="D13791" t="str">
        <f>+VLOOKUP(C13791,Param!K:L,2,FALSE)</f>
        <v>DEYA</v>
      </c>
      <c r="E13791">
        <v>221606899</v>
      </c>
      <c r="F13791" t="s">
        <v>16549</v>
      </c>
      <c r="G13791" t="s">
        <v>29</v>
      </c>
      <c r="H13791">
        <v>45.75</v>
      </c>
      <c r="I13791">
        <v>45.75</v>
      </c>
      <c r="J13791">
        <v>0</v>
      </c>
      <c r="K13791">
        <v>45.75</v>
      </c>
      <c r="L13791">
        <v>0</v>
      </c>
      <c r="M13791" t="str">
        <f>IF(ISERROR(VLOOKUP(A13791,'[1]Ecart validé'!$A:$A,1,FALSE)),Z13791,"Ecart Validé")</f>
        <v>valid</v>
      </c>
      <c r="R13791" t="s">
        <v>30</v>
      </c>
      <c r="U13791"/>
      <c r="X13791"/>
      <c r="Y13791"/>
      <c r="Z13791" t="s">
        <v>31</v>
      </c>
    </row>
    <row r="13792" spans="1:26" x14ac:dyDescent="0.3">
      <c r="A13792" t="s">
        <v>16992</v>
      </c>
      <c r="B13792" t="s">
        <v>3157</v>
      </c>
      <c r="C13792">
        <v>297900</v>
      </c>
      <c r="D13792" t="str">
        <f>+VLOOKUP(C13792,Param!K:L,2,FALSE)</f>
        <v>SAMCLOUD</v>
      </c>
      <c r="E13792" t="s">
        <v>11060</v>
      </c>
      <c r="F13792" t="s">
        <v>16549</v>
      </c>
      <c r="G13792" t="s">
        <v>29</v>
      </c>
      <c r="H13792">
        <v>312.22000000000003</v>
      </c>
      <c r="I13792">
        <v>312.2235</v>
      </c>
      <c r="J13792">
        <v>-3.4999999999740699E-3</v>
      </c>
      <c r="K13792">
        <v>312.22000000000003</v>
      </c>
      <c r="L13792">
        <v>0</v>
      </c>
      <c r="M13792" t="str">
        <f>IF(ISERROR(VLOOKUP(A13792,'[1]Ecart validé'!$A:$A,1,FALSE)),Z13792,"Ecart Validé")</f>
        <v>valid</v>
      </c>
      <c r="R13792" t="s">
        <v>30</v>
      </c>
      <c r="U13792"/>
      <c r="X13792"/>
      <c r="Y13792"/>
      <c r="Z13792" t="s">
        <v>31</v>
      </c>
    </row>
    <row r="13793" spans="1:26" x14ac:dyDescent="0.3">
      <c r="A13793" t="s">
        <v>16993</v>
      </c>
      <c r="B13793" t="s">
        <v>3157</v>
      </c>
      <c r="C13793">
        <v>45785</v>
      </c>
      <c r="D13793" t="str">
        <f>+VLOOKUP(C13793,Param!K:L,2,FALSE)</f>
        <v>DHL INTERNATIONAL EXPRESS FRANCE SAS</v>
      </c>
      <c r="E13793">
        <v>2573030</v>
      </c>
      <c r="F13793" t="s">
        <v>16549</v>
      </c>
      <c r="G13793" t="s">
        <v>29</v>
      </c>
      <c r="H13793">
        <v>14389.28</v>
      </c>
      <c r="I13793">
        <v>14389.2896</v>
      </c>
      <c r="J13793">
        <v>-9.5999999994091905E-3</v>
      </c>
      <c r="K13793">
        <v>14389.28</v>
      </c>
      <c r="L13793">
        <v>0</v>
      </c>
      <c r="M13793" t="str">
        <f>IF(ISERROR(VLOOKUP(A13793,'[1]Ecart validé'!$A:$A,1,FALSE)),Z13793,"Ecart Validé")</f>
        <v>valid</v>
      </c>
      <c r="R13793" t="s">
        <v>30</v>
      </c>
      <c r="U13793"/>
      <c r="X13793"/>
      <c r="Y13793"/>
      <c r="Z13793" t="s">
        <v>31</v>
      </c>
    </row>
    <row r="13794" spans="1:26" x14ac:dyDescent="0.3">
      <c r="A13794" t="s">
        <v>16994</v>
      </c>
      <c r="B13794" t="s">
        <v>3157</v>
      </c>
      <c r="C13794">
        <v>48981</v>
      </c>
      <c r="D13794" t="str">
        <f>+VLOOKUP(C13794,Param!K:L,2,FALSE)</f>
        <v>CIE FINANCIERE ST MARTORY - LA POULARDE</v>
      </c>
      <c r="E13794">
        <v>1200306838</v>
      </c>
      <c r="F13794" t="s">
        <v>16549</v>
      </c>
      <c r="G13794" t="s">
        <v>29</v>
      </c>
      <c r="H13794">
        <v>4549.7700000000004</v>
      </c>
      <c r="I13794">
        <v>4549.7700000000004</v>
      </c>
      <c r="J13794">
        <v>0</v>
      </c>
      <c r="K13794">
        <v>4549.7700000000004</v>
      </c>
      <c r="L13794">
        <v>0</v>
      </c>
      <c r="M13794" t="str">
        <f>IF(ISERROR(VLOOKUP(A13794,'[1]Ecart validé'!$A:$A,1,FALSE)),Z13794,"Ecart Validé")</f>
        <v>valid</v>
      </c>
      <c r="R13794" t="s">
        <v>30</v>
      </c>
      <c r="U13794"/>
      <c r="X13794"/>
      <c r="Y13794"/>
      <c r="Z13794" t="s">
        <v>31</v>
      </c>
    </row>
    <row r="13795" spans="1:26" x14ac:dyDescent="0.3">
      <c r="A13795" t="s">
        <v>16995</v>
      </c>
      <c r="B13795" t="s">
        <v>3157</v>
      </c>
      <c r="C13795">
        <v>58066</v>
      </c>
      <c r="D13795" t="str">
        <f>+VLOOKUP(C13795,Param!K:L,2,FALSE)</f>
        <v>VEOLIA WATER STI</v>
      </c>
      <c r="E13795">
        <v>2110791339</v>
      </c>
      <c r="F13795" t="s">
        <v>16549</v>
      </c>
      <c r="G13795" t="s">
        <v>29</v>
      </c>
      <c r="H13795">
        <v>1746.4</v>
      </c>
      <c r="I13795">
        <v>1746.394</v>
      </c>
      <c r="J13795">
        <v>6.0000000000854899E-3</v>
      </c>
      <c r="K13795">
        <v>1746.4</v>
      </c>
      <c r="L13795">
        <v>0</v>
      </c>
      <c r="M13795" t="str">
        <f>IF(ISERROR(VLOOKUP(A13795,'[1]Ecart validé'!$A:$A,1,FALSE)),Z13795,"Ecart Validé")</f>
        <v>valid</v>
      </c>
      <c r="R13795" t="s">
        <v>30</v>
      </c>
      <c r="U13795"/>
      <c r="X13795"/>
      <c r="Y13795"/>
      <c r="Z13795" t="s">
        <v>31</v>
      </c>
    </row>
    <row r="13796" spans="1:26" x14ac:dyDescent="0.3">
      <c r="A13796" t="s">
        <v>16996</v>
      </c>
      <c r="B13796" t="s">
        <v>3157</v>
      </c>
      <c r="C13796">
        <v>112905</v>
      </c>
      <c r="D13796" t="str">
        <f>+VLOOKUP(C13796,Param!K:L,2,FALSE)</f>
        <v>SHOES FOR CREWS EUROPE LTD</v>
      </c>
      <c r="E13796">
        <v>2204106833</v>
      </c>
      <c r="F13796" t="s">
        <v>16549</v>
      </c>
      <c r="G13796" t="s">
        <v>29</v>
      </c>
      <c r="H13796">
        <v>613.23</v>
      </c>
      <c r="I13796">
        <v>613.23199999999997</v>
      </c>
      <c r="J13796">
        <v>-1.9999999999527002E-3</v>
      </c>
      <c r="K13796">
        <v>613.23</v>
      </c>
      <c r="L13796">
        <v>0</v>
      </c>
      <c r="M13796" t="str">
        <f>IF(ISERROR(VLOOKUP(A13796,'[1]Ecart validé'!$A:$A,1,FALSE)),Z13796,"Ecart Validé")</f>
        <v>valid</v>
      </c>
      <c r="R13796" t="s">
        <v>30</v>
      </c>
      <c r="U13796"/>
      <c r="X13796"/>
      <c r="Y13796"/>
      <c r="Z13796" t="s">
        <v>31</v>
      </c>
    </row>
    <row r="13797" spans="1:26" x14ac:dyDescent="0.3">
      <c r="A13797" t="s">
        <v>16997</v>
      </c>
      <c r="B13797" t="s">
        <v>3157</v>
      </c>
      <c r="C13797">
        <v>306167</v>
      </c>
      <c r="D13797" t="str">
        <f>+VLOOKUP(C13797,Param!K:L,2,FALSE)</f>
        <v>SOCOTEC CONSTRUCTION</v>
      </c>
      <c r="E13797">
        <v>2195306346</v>
      </c>
      <c r="F13797" t="s">
        <v>16549</v>
      </c>
      <c r="G13797" t="s">
        <v>29</v>
      </c>
      <c r="H13797">
        <v>1002.08</v>
      </c>
      <c r="I13797">
        <v>1002.0795000000001</v>
      </c>
      <c r="J13797">
        <v>4.9999999998817603E-4</v>
      </c>
      <c r="K13797">
        <v>1002.08</v>
      </c>
      <c r="L13797">
        <v>0</v>
      </c>
      <c r="M13797" t="str">
        <f>IF(ISERROR(VLOOKUP(A13797,'[1]Ecart validé'!$A:$A,1,FALSE)),Z13797,"Ecart Validé")</f>
        <v>valid</v>
      </c>
      <c r="R13797" t="s">
        <v>30</v>
      </c>
      <c r="U13797"/>
      <c r="X13797"/>
      <c r="Y13797"/>
      <c r="Z13797" t="s">
        <v>31</v>
      </c>
    </row>
    <row r="13798" spans="1:26" x14ac:dyDescent="0.3">
      <c r="A13798" t="s">
        <v>16998</v>
      </c>
      <c r="B13798" t="s">
        <v>3157</v>
      </c>
      <c r="C13798">
        <v>287629</v>
      </c>
      <c r="D13798" t="str">
        <f>+VLOOKUP(C13798,Param!K:L,2,FALSE)</f>
        <v>CERCLE VERT PRESTIGE</v>
      </c>
      <c r="E13798">
        <v>1191406319</v>
      </c>
      <c r="F13798" t="s">
        <v>16549</v>
      </c>
      <c r="G13798" t="s">
        <v>29</v>
      </c>
      <c r="H13798">
        <v>8224.5400000000009</v>
      </c>
      <c r="I13798">
        <v>8224.5390000000007</v>
      </c>
      <c r="J13798">
        <v>1.0000000002037201E-3</v>
      </c>
      <c r="K13798">
        <v>8224.5400000000009</v>
      </c>
      <c r="L13798">
        <v>0</v>
      </c>
      <c r="M13798" t="str">
        <f>IF(ISERROR(VLOOKUP(A13798,'[1]Ecart validé'!$A:$A,1,FALSE)),Z13798,"Ecart Validé")</f>
        <v>valid</v>
      </c>
      <c r="R13798" t="s">
        <v>30</v>
      </c>
      <c r="U13798"/>
      <c r="X13798"/>
      <c r="Y13798"/>
      <c r="Z13798" t="s">
        <v>31</v>
      </c>
    </row>
    <row r="13799" spans="1:26" x14ac:dyDescent="0.3">
      <c r="A13799" t="s">
        <v>16999</v>
      </c>
      <c r="B13799" t="s">
        <v>3157</v>
      </c>
      <c r="C13799">
        <v>329792</v>
      </c>
      <c r="D13799" t="str">
        <f>+VLOOKUP(C13799,Param!K:L,2,FALSE)</f>
        <v>BALICCO GADEAFRUITS</v>
      </c>
      <c r="E13799">
        <v>1190606259</v>
      </c>
      <c r="F13799" t="s">
        <v>16549</v>
      </c>
      <c r="G13799" t="s">
        <v>29</v>
      </c>
      <c r="H13799">
        <v>1288.8800000000001</v>
      </c>
      <c r="I13799">
        <v>1288.875</v>
      </c>
      <c r="J13799">
        <v>5.0000000001091298E-3</v>
      </c>
      <c r="K13799">
        <v>1288.8800000000001</v>
      </c>
      <c r="L13799">
        <v>0</v>
      </c>
      <c r="M13799" t="str">
        <f>IF(ISERROR(VLOOKUP(A13799,'[1]Ecart validé'!$A:$A,1,FALSE)),Z13799,"Ecart Validé")</f>
        <v>valid</v>
      </c>
      <c r="R13799" t="s">
        <v>30</v>
      </c>
      <c r="U13799"/>
      <c r="X13799"/>
      <c r="Y13799"/>
      <c r="Z13799" t="s">
        <v>31</v>
      </c>
    </row>
    <row r="13800" spans="1:26" x14ac:dyDescent="0.3">
      <c r="A13800" t="s">
        <v>17000</v>
      </c>
      <c r="B13800" t="s">
        <v>3157</v>
      </c>
      <c r="C13800">
        <v>286841</v>
      </c>
      <c r="D13800" t="str">
        <f>+VLOOKUP(C13800,Param!K:L,2,FALSE)</f>
        <v>SGS FRANCE</v>
      </c>
      <c r="E13800" t="s">
        <v>11100</v>
      </c>
      <c r="F13800" t="s">
        <v>16549</v>
      </c>
      <c r="G13800" t="s">
        <v>29</v>
      </c>
      <c r="H13800">
        <v>2314.9499999999998</v>
      </c>
      <c r="I13800">
        <v>2314.953</v>
      </c>
      <c r="J13800">
        <v>-3.0000000001564301E-3</v>
      </c>
      <c r="K13800">
        <v>2314.9499999999998</v>
      </c>
      <c r="L13800">
        <v>0</v>
      </c>
      <c r="M13800" t="str">
        <f>IF(ISERROR(VLOOKUP(A13800,'[1]Ecart validé'!$A:$A,1,FALSE)),Z13800,"Ecart Validé")</f>
        <v>valid</v>
      </c>
      <c r="R13800" t="s">
        <v>30</v>
      </c>
      <c r="U13800"/>
      <c r="X13800"/>
      <c r="Y13800"/>
      <c r="Z13800" t="s">
        <v>31</v>
      </c>
    </row>
    <row r="13801" spans="1:26" x14ac:dyDescent="0.3">
      <c r="A13801" t="s">
        <v>17001</v>
      </c>
      <c r="B13801" t="s">
        <v>3157</v>
      </c>
      <c r="C13801">
        <v>232451</v>
      </c>
      <c r="D13801" t="str">
        <f>+VLOOKUP(C13801,Param!K:L,2,FALSE)</f>
        <v>LES BOCAUX DU BISTROT</v>
      </c>
      <c r="E13801">
        <v>1190106235</v>
      </c>
      <c r="F13801" t="s">
        <v>16549</v>
      </c>
      <c r="G13801" t="s">
        <v>29</v>
      </c>
      <c r="H13801">
        <v>4547.62</v>
      </c>
      <c r="I13801">
        <v>4547.6215000000002</v>
      </c>
      <c r="J13801">
        <v>-1.50000000030559E-3</v>
      </c>
      <c r="K13801">
        <v>4547.62</v>
      </c>
      <c r="L13801">
        <v>0</v>
      </c>
      <c r="M13801" t="str">
        <f>IF(ISERROR(VLOOKUP(A13801,'[1]Ecart validé'!$A:$A,1,FALSE)),Z13801,"Ecart Validé")</f>
        <v>valid</v>
      </c>
      <c r="R13801" t="s">
        <v>30</v>
      </c>
      <c r="U13801"/>
      <c r="X13801"/>
      <c r="Y13801"/>
      <c r="Z13801" t="s">
        <v>31</v>
      </c>
    </row>
    <row r="13802" spans="1:26" x14ac:dyDescent="0.3">
      <c r="A13802" t="s">
        <v>17002</v>
      </c>
      <c r="B13802" t="s">
        <v>3157</v>
      </c>
      <c r="C13802">
        <v>328326</v>
      </c>
      <c r="D13802" t="str">
        <f>+VLOOKUP(C13802,Param!K:L,2,FALSE)</f>
        <v>CRENO SP</v>
      </c>
      <c r="E13802">
        <v>1190606260</v>
      </c>
      <c r="F13802" t="s">
        <v>16549</v>
      </c>
      <c r="G13802" t="s">
        <v>29</v>
      </c>
      <c r="H13802">
        <v>6389.86</v>
      </c>
      <c r="I13802">
        <v>6389.8602000000001</v>
      </c>
      <c r="J13802">
        <v>-2.00000000404543E-4</v>
      </c>
      <c r="K13802">
        <v>6389.86</v>
      </c>
      <c r="L13802">
        <v>0</v>
      </c>
      <c r="M13802" t="str">
        <f>IF(ISERROR(VLOOKUP(A13802,'[1]Ecart validé'!$A:$A,1,FALSE)),Z13802,"Ecart Validé")</f>
        <v>valid</v>
      </c>
      <c r="R13802" t="s">
        <v>30</v>
      </c>
      <c r="U13802"/>
      <c r="X13802"/>
      <c r="Y13802"/>
      <c r="Z13802" t="s">
        <v>31</v>
      </c>
    </row>
    <row r="13803" spans="1:26" x14ac:dyDescent="0.3">
      <c r="A13803" t="s">
        <v>17003</v>
      </c>
      <c r="B13803" t="s">
        <v>3157</v>
      </c>
      <c r="C13803">
        <v>328319</v>
      </c>
      <c r="D13803" t="str">
        <f>+VLOOKUP(C13803,Param!K:L,2,FALSE)</f>
        <v>HAUSSMANN FAMILLE</v>
      </c>
      <c r="E13803">
        <v>1190506253</v>
      </c>
      <c r="F13803" t="s">
        <v>16549</v>
      </c>
      <c r="G13803" t="s">
        <v>29</v>
      </c>
      <c r="H13803">
        <v>27.02</v>
      </c>
      <c r="I13803">
        <v>27.02</v>
      </c>
      <c r="J13803">
        <v>0</v>
      </c>
      <c r="K13803">
        <v>27.02</v>
      </c>
      <c r="L13803">
        <v>0</v>
      </c>
      <c r="M13803" t="str">
        <f>IF(ISERROR(VLOOKUP(A13803,'[1]Ecart validé'!$A:$A,1,FALSE)),Z13803,"Ecart Validé")</f>
        <v>valid</v>
      </c>
      <c r="R13803" t="s">
        <v>30</v>
      </c>
      <c r="U13803"/>
      <c r="X13803"/>
      <c r="Y13803"/>
      <c r="Z13803" t="s">
        <v>31</v>
      </c>
    </row>
    <row r="13804" spans="1:26" x14ac:dyDescent="0.3">
      <c r="A13804" t="s">
        <v>17004</v>
      </c>
      <c r="B13804" t="s">
        <v>3157</v>
      </c>
      <c r="C13804">
        <v>57818</v>
      </c>
      <c r="D13804" t="str">
        <f>+VLOOKUP(C13804,Param!K:L,2,FALSE)</f>
        <v>FIRST FAST FODD (FIRSTPACK)</v>
      </c>
      <c r="E13804">
        <v>2193106193</v>
      </c>
      <c r="F13804" t="s">
        <v>16549</v>
      </c>
      <c r="G13804" t="s">
        <v>29</v>
      </c>
      <c r="H13804">
        <v>1484.63</v>
      </c>
      <c r="I13804">
        <v>1484.63</v>
      </c>
      <c r="J13804">
        <v>0</v>
      </c>
      <c r="K13804">
        <v>1484.63</v>
      </c>
      <c r="L13804">
        <v>0</v>
      </c>
      <c r="M13804" t="str">
        <f>IF(ISERROR(VLOOKUP(A13804,'[1]Ecart validé'!$A:$A,1,FALSE)),Z13804,"Ecart Validé")</f>
        <v>valid</v>
      </c>
      <c r="R13804" t="s">
        <v>30</v>
      </c>
      <c r="U13804"/>
      <c r="X13804"/>
      <c r="Y13804"/>
      <c r="Z13804" t="s">
        <v>31</v>
      </c>
    </row>
    <row r="13805" spans="1:26" x14ac:dyDescent="0.3">
      <c r="A13805" t="s">
        <v>17005</v>
      </c>
      <c r="B13805" t="s">
        <v>3157</v>
      </c>
      <c r="C13805">
        <v>323278</v>
      </c>
      <c r="D13805" t="str">
        <f>+VLOOKUP(C13805,Param!K:L,2,FALSE)</f>
        <v>ET ALORS</v>
      </c>
      <c r="E13805">
        <v>1191406144</v>
      </c>
      <c r="F13805" t="s">
        <v>16549</v>
      </c>
      <c r="G13805" t="s">
        <v>29</v>
      </c>
      <c r="H13805">
        <v>52.13</v>
      </c>
      <c r="I13805">
        <v>52.13</v>
      </c>
      <c r="J13805">
        <v>0</v>
      </c>
      <c r="K13805">
        <v>52.13</v>
      </c>
      <c r="L13805">
        <v>0</v>
      </c>
      <c r="M13805" t="str">
        <f>IF(ISERROR(VLOOKUP(A13805,'[1]Ecart validé'!$A:$A,1,FALSE)),Z13805,"Ecart Validé")</f>
        <v>valid</v>
      </c>
      <c r="R13805" t="s">
        <v>30</v>
      </c>
      <c r="U13805"/>
      <c r="X13805"/>
      <c r="Y13805"/>
      <c r="Z13805" t="s">
        <v>31</v>
      </c>
    </row>
    <row r="13806" spans="1:26" x14ac:dyDescent="0.3">
      <c r="A13806" t="s">
        <v>17006</v>
      </c>
      <c r="B13806" t="s">
        <v>3157</v>
      </c>
      <c r="C13806">
        <v>245754</v>
      </c>
      <c r="D13806" t="str">
        <f>+VLOOKUP(C13806,Param!K:L,2,FALSE)</f>
        <v>LA CAVALE</v>
      </c>
      <c r="E13806">
        <v>1190506149</v>
      </c>
      <c r="F13806" t="s">
        <v>16549</v>
      </c>
      <c r="G13806" t="s">
        <v>29</v>
      </c>
      <c r="H13806">
        <v>491.88</v>
      </c>
      <c r="I13806">
        <v>491.88299999999998</v>
      </c>
      <c r="J13806">
        <v>-2.9999999999858998E-3</v>
      </c>
      <c r="K13806">
        <v>491.88</v>
      </c>
      <c r="L13806">
        <v>0</v>
      </c>
      <c r="M13806" t="str">
        <f>IF(ISERROR(VLOOKUP(A13806,'[1]Ecart validé'!$A:$A,1,FALSE)),Z13806,"Ecart Validé")</f>
        <v>valid</v>
      </c>
      <c r="R13806" t="s">
        <v>30</v>
      </c>
      <c r="U13806"/>
      <c r="X13806"/>
      <c r="Y13806"/>
      <c r="Z13806" t="s">
        <v>31</v>
      </c>
    </row>
    <row r="13807" spans="1:26" x14ac:dyDescent="0.3">
      <c r="A13807" t="s">
        <v>17007</v>
      </c>
      <c r="B13807" t="s">
        <v>3157</v>
      </c>
      <c r="C13807">
        <v>47890</v>
      </c>
      <c r="D13807" t="str">
        <f>+VLOOKUP(C13807,Param!K:L,2,FALSE)</f>
        <v>FRESH FOOD VILLAGE</v>
      </c>
      <c r="E13807">
        <v>1190106150</v>
      </c>
      <c r="F13807" t="s">
        <v>16549</v>
      </c>
      <c r="G13807" t="s">
        <v>29</v>
      </c>
      <c r="H13807">
        <v>184.43</v>
      </c>
      <c r="I13807">
        <v>184.434</v>
      </c>
      <c r="J13807">
        <v>-3.9999999999906699E-3</v>
      </c>
      <c r="K13807">
        <v>184.43</v>
      </c>
      <c r="L13807">
        <v>0</v>
      </c>
      <c r="M13807" t="str">
        <f>IF(ISERROR(VLOOKUP(A13807,'[1]Ecart validé'!$A:$A,1,FALSE)),Z13807,"Ecart Validé")</f>
        <v>valid</v>
      </c>
      <c r="R13807" t="s">
        <v>30</v>
      </c>
      <c r="U13807"/>
      <c r="X13807"/>
      <c r="Y13807"/>
      <c r="Z13807" t="s">
        <v>31</v>
      </c>
    </row>
    <row r="13808" spans="1:26" x14ac:dyDescent="0.3">
      <c r="A13808" t="s">
        <v>17008</v>
      </c>
      <c r="B13808" t="s">
        <v>3157</v>
      </c>
      <c r="C13808">
        <v>99082</v>
      </c>
      <c r="D13808" t="str">
        <f>+VLOOKUP(C13808,Param!K:L,2,FALSE)</f>
        <v>HUGO et VICTOR</v>
      </c>
      <c r="E13808">
        <v>1191306025</v>
      </c>
      <c r="F13808" t="s">
        <v>16549</v>
      </c>
      <c r="G13808" t="s">
        <v>29</v>
      </c>
      <c r="H13808">
        <v>2648.14</v>
      </c>
      <c r="I13808">
        <v>2648.1415000000002</v>
      </c>
      <c r="J13808">
        <v>-1.50000000030559E-3</v>
      </c>
      <c r="K13808">
        <v>2648.14</v>
      </c>
      <c r="L13808">
        <v>0</v>
      </c>
      <c r="M13808" t="str">
        <f>IF(ISERROR(VLOOKUP(A13808,'[1]Ecart validé'!$A:$A,1,FALSE)),Z13808,"Ecart Validé")</f>
        <v>valid</v>
      </c>
      <c r="R13808" t="s">
        <v>30</v>
      </c>
      <c r="U13808"/>
      <c r="X13808"/>
      <c r="Y13808"/>
      <c r="Z13808" t="s">
        <v>31</v>
      </c>
    </row>
    <row r="13809" spans="1:26" x14ac:dyDescent="0.3">
      <c r="A13809" t="s">
        <v>17009</v>
      </c>
      <c r="B13809" t="s">
        <v>3157</v>
      </c>
      <c r="C13809">
        <v>264858</v>
      </c>
      <c r="D13809" t="str">
        <f>+VLOOKUP(C13809,Param!K:L,2,FALSE)</f>
        <v>LE CHOCOLAT FRANCAIS</v>
      </c>
      <c r="E13809">
        <v>1191405962</v>
      </c>
      <c r="F13809" t="s">
        <v>16549</v>
      </c>
      <c r="G13809" t="s">
        <v>29</v>
      </c>
      <c r="H13809">
        <v>1109.1199999999999</v>
      </c>
      <c r="I13809">
        <v>1109.1189999999999</v>
      </c>
      <c r="J13809">
        <v>9.9999999997635292E-4</v>
      </c>
      <c r="K13809">
        <v>1109.1199999999999</v>
      </c>
      <c r="L13809">
        <v>0</v>
      </c>
      <c r="M13809" t="str">
        <f>IF(ISERROR(VLOOKUP(A13809,'[1]Ecart validé'!$A:$A,1,FALSE)),Z13809,"Ecart Validé")</f>
        <v>valid</v>
      </c>
      <c r="R13809" t="s">
        <v>30</v>
      </c>
      <c r="U13809"/>
      <c r="X13809"/>
      <c r="Y13809"/>
      <c r="Z13809" t="s">
        <v>31</v>
      </c>
    </row>
    <row r="13810" spans="1:26" x14ac:dyDescent="0.3">
      <c r="A13810" t="s">
        <v>17010</v>
      </c>
      <c r="B13810" t="s">
        <v>3157</v>
      </c>
      <c r="C13810">
        <v>287641</v>
      </c>
      <c r="D13810" t="str">
        <f>+VLOOKUP(C13810,Param!K:L,2,FALSE)</f>
        <v>DONNA ITALIA</v>
      </c>
      <c r="E13810">
        <v>1190206101</v>
      </c>
      <c r="F13810" t="s">
        <v>16549</v>
      </c>
      <c r="G13810" t="s">
        <v>29</v>
      </c>
      <c r="H13810">
        <v>1832.48</v>
      </c>
      <c r="I13810">
        <v>1832.4836</v>
      </c>
      <c r="J13810">
        <v>-3.6000000000058199E-3</v>
      </c>
      <c r="K13810">
        <v>1832.48</v>
      </c>
      <c r="L13810">
        <v>0</v>
      </c>
      <c r="M13810" t="str">
        <f>IF(ISERROR(VLOOKUP(A13810,'[1]Ecart validé'!$A:$A,1,FALSE)),Z13810,"Ecart Validé")</f>
        <v>valid</v>
      </c>
      <c r="R13810" t="s">
        <v>30</v>
      </c>
      <c r="U13810"/>
      <c r="X13810"/>
      <c r="Y13810"/>
      <c r="Z13810" t="s">
        <v>31</v>
      </c>
    </row>
    <row r="13811" spans="1:26" x14ac:dyDescent="0.3">
      <c r="A13811" t="s">
        <v>17011</v>
      </c>
      <c r="B13811" t="s">
        <v>3157</v>
      </c>
      <c r="C13811">
        <v>321977</v>
      </c>
      <c r="D13811" t="str">
        <f>+VLOOKUP(C13811,Param!K:L,2,FALSE)</f>
        <v>AEROSHUTTLE</v>
      </c>
      <c r="E13811">
        <v>2194006061</v>
      </c>
      <c r="F13811" t="s">
        <v>16549</v>
      </c>
      <c r="G13811" t="s">
        <v>29</v>
      </c>
      <c r="H13811">
        <v>990.35</v>
      </c>
      <c r="I13811">
        <v>990.34590000000003</v>
      </c>
      <c r="J13811">
        <v>4.0999999999939904E-3</v>
      </c>
      <c r="K13811">
        <v>990.35</v>
      </c>
      <c r="L13811">
        <v>0</v>
      </c>
      <c r="M13811" t="str">
        <f>IF(ISERROR(VLOOKUP(A13811,'[1]Ecart validé'!$A:$A,1,FALSE)),Z13811,"Ecart Validé")</f>
        <v>valid</v>
      </c>
      <c r="R13811" t="s">
        <v>30</v>
      </c>
      <c r="U13811"/>
      <c r="X13811"/>
      <c r="Y13811"/>
      <c r="Z13811" t="s">
        <v>31</v>
      </c>
    </row>
    <row r="13812" spans="1:26" x14ac:dyDescent="0.3">
      <c r="A13812" t="s">
        <v>17012</v>
      </c>
      <c r="B13812" t="s">
        <v>3157</v>
      </c>
      <c r="C13812">
        <v>319152</v>
      </c>
      <c r="D13812" t="str">
        <f>+VLOOKUP(C13812,Param!K:L,2,FALSE)</f>
        <v>MODUO GROUPE</v>
      </c>
      <c r="E13812">
        <v>2197206022</v>
      </c>
      <c r="F13812" t="s">
        <v>16549</v>
      </c>
      <c r="G13812" t="s">
        <v>29</v>
      </c>
      <c r="H13812">
        <v>75</v>
      </c>
      <c r="I13812">
        <v>75</v>
      </c>
      <c r="J13812">
        <v>0</v>
      </c>
      <c r="K13812">
        <v>75</v>
      </c>
      <c r="L13812">
        <v>0</v>
      </c>
      <c r="M13812" t="str">
        <f>IF(ISERROR(VLOOKUP(A13812,'[1]Ecart validé'!$A:$A,1,FALSE)),Z13812,"Ecart Validé")</f>
        <v>valid</v>
      </c>
      <c r="R13812" t="s">
        <v>30</v>
      </c>
      <c r="U13812"/>
      <c r="X13812"/>
      <c r="Y13812"/>
      <c r="Z13812" t="s">
        <v>31</v>
      </c>
    </row>
    <row r="13813" spans="1:26" x14ac:dyDescent="0.3">
      <c r="A13813" t="s">
        <v>17013</v>
      </c>
      <c r="B13813" t="s">
        <v>3157</v>
      </c>
      <c r="C13813">
        <v>277467</v>
      </c>
      <c r="D13813" t="str">
        <f>+VLOOKUP(C13813,Param!K:L,2,FALSE)</f>
        <v>10-VINS (D-VINE)</v>
      </c>
      <c r="E13813">
        <v>1190505947</v>
      </c>
      <c r="F13813" t="s">
        <v>16549</v>
      </c>
      <c r="G13813" t="s">
        <v>29</v>
      </c>
      <c r="H13813">
        <v>992.29</v>
      </c>
      <c r="I13813">
        <v>992.28899999999999</v>
      </c>
      <c r="J13813">
        <v>9.9999999997635292E-4</v>
      </c>
      <c r="K13813">
        <v>992.29</v>
      </c>
      <c r="L13813">
        <v>0</v>
      </c>
      <c r="M13813" t="str">
        <f>IF(ISERROR(VLOOKUP(A13813,'[1]Ecart validé'!$A:$A,1,FALSE)),Z13813,"Ecart Validé")</f>
        <v>valid</v>
      </c>
      <c r="R13813" t="s">
        <v>30</v>
      </c>
      <c r="U13813"/>
      <c r="X13813"/>
      <c r="Y13813"/>
      <c r="Z13813" t="s">
        <v>31</v>
      </c>
    </row>
    <row r="13814" spans="1:26" x14ac:dyDescent="0.3">
      <c r="A13814" t="s">
        <v>17014</v>
      </c>
      <c r="B13814" t="s">
        <v>3157</v>
      </c>
      <c r="C13814">
        <v>265160</v>
      </c>
      <c r="D13814" t="str">
        <f>+VLOOKUP(C13814,Param!K:L,2,FALSE)</f>
        <v>AD VINAM AETERNAM</v>
      </c>
      <c r="E13814">
        <v>1190505928</v>
      </c>
      <c r="F13814" t="s">
        <v>16549</v>
      </c>
      <c r="G13814" t="s">
        <v>29</v>
      </c>
      <c r="H13814">
        <v>659.09</v>
      </c>
      <c r="I13814">
        <v>659.08709999999996</v>
      </c>
      <c r="J13814">
        <v>2.9000000000678401E-3</v>
      </c>
      <c r="K13814">
        <v>659.09</v>
      </c>
      <c r="L13814">
        <v>0</v>
      </c>
      <c r="M13814" t="str">
        <f>IF(ISERROR(VLOOKUP(A13814,'[1]Ecart validé'!$A:$A,1,FALSE)),Z13814,"Ecart Validé")</f>
        <v>valid</v>
      </c>
      <c r="R13814" t="s">
        <v>30</v>
      </c>
      <c r="U13814"/>
      <c r="X13814"/>
      <c r="Y13814"/>
      <c r="Z13814" t="s">
        <v>31</v>
      </c>
    </row>
    <row r="13815" spans="1:26" x14ac:dyDescent="0.3">
      <c r="A13815" t="s">
        <v>17015</v>
      </c>
      <c r="B13815" t="s">
        <v>3157</v>
      </c>
      <c r="C13815">
        <v>317285</v>
      </c>
      <c r="D13815" t="str">
        <f>+VLOOKUP(C13815,Param!K:L,2,FALSE)</f>
        <v>A+ ARCHITECTURE</v>
      </c>
      <c r="E13815">
        <v>2197205926</v>
      </c>
      <c r="F13815" t="s">
        <v>16549</v>
      </c>
      <c r="G13815" t="s">
        <v>29</v>
      </c>
      <c r="H13815">
        <v>602.70000000000005</v>
      </c>
      <c r="I13815">
        <v>602.70000000000005</v>
      </c>
      <c r="J13815">
        <v>0</v>
      </c>
      <c r="K13815">
        <v>602.70000000000005</v>
      </c>
      <c r="L13815">
        <v>0</v>
      </c>
      <c r="M13815" t="str">
        <f>IF(ISERROR(VLOOKUP(A13815,'[1]Ecart validé'!$A:$A,1,FALSE)),Z13815,"Ecart Validé")</f>
        <v>valid</v>
      </c>
      <c r="R13815" t="s">
        <v>30</v>
      </c>
      <c r="U13815"/>
      <c r="X13815"/>
      <c r="Y13815"/>
      <c r="Z13815" t="s">
        <v>31</v>
      </c>
    </row>
    <row r="13816" spans="1:26" x14ac:dyDescent="0.3">
      <c r="A13816" t="s">
        <v>17016</v>
      </c>
      <c r="B13816" t="s">
        <v>3157</v>
      </c>
      <c r="C13816">
        <v>60720</v>
      </c>
      <c r="D13816" t="str">
        <f>+VLOOKUP(C13816,Param!K:L,2,FALSE)</f>
        <v>ALTERFOOD</v>
      </c>
      <c r="E13816">
        <v>1190405898</v>
      </c>
      <c r="F13816" t="s">
        <v>16549</v>
      </c>
      <c r="G13816" t="s">
        <v>29</v>
      </c>
      <c r="H13816">
        <v>1446.49</v>
      </c>
      <c r="I13816">
        <v>1446.4944</v>
      </c>
      <c r="J13816">
        <v>-4.4000000000323702E-3</v>
      </c>
      <c r="K13816">
        <v>1446.49</v>
      </c>
      <c r="L13816">
        <v>0</v>
      </c>
      <c r="M13816" t="str">
        <f>IF(ISERROR(VLOOKUP(A13816,'[1]Ecart validé'!$A:$A,1,FALSE)),Z13816,"Ecart Validé")</f>
        <v>valid</v>
      </c>
      <c r="R13816" t="s">
        <v>30</v>
      </c>
      <c r="U13816"/>
      <c r="X13816"/>
      <c r="Y13816"/>
      <c r="Z13816" t="s">
        <v>31</v>
      </c>
    </row>
    <row r="13817" spans="1:26" x14ac:dyDescent="0.3">
      <c r="A13817" t="s">
        <v>17017</v>
      </c>
      <c r="B13817" t="s">
        <v>3157</v>
      </c>
      <c r="C13817">
        <v>182899</v>
      </c>
      <c r="D13817" t="str">
        <f>+VLOOKUP(C13817,Param!K:L,2,FALSE)</f>
        <v>COMPTOIR DES GRANDES MARQUES</v>
      </c>
      <c r="E13817">
        <v>119505885</v>
      </c>
      <c r="F13817" t="s">
        <v>16549</v>
      </c>
      <c r="G13817" t="s">
        <v>29</v>
      </c>
      <c r="H13817">
        <v>3896.98</v>
      </c>
      <c r="I13817">
        <v>3896.9812000000002</v>
      </c>
      <c r="J13817">
        <v>-1.2000000001535201E-3</v>
      </c>
      <c r="K13817">
        <v>3896.98</v>
      </c>
      <c r="L13817">
        <v>0</v>
      </c>
      <c r="M13817" t="str">
        <f>IF(ISERROR(VLOOKUP(A13817,'[1]Ecart validé'!$A:$A,1,FALSE)),Z13817,"Ecart Validé")</f>
        <v>valid</v>
      </c>
      <c r="R13817" t="s">
        <v>30</v>
      </c>
      <c r="U13817"/>
      <c r="X13817"/>
      <c r="Y13817"/>
      <c r="Z13817" t="s">
        <v>31</v>
      </c>
    </row>
    <row r="13818" spans="1:26" x14ac:dyDescent="0.3">
      <c r="A13818" t="s">
        <v>17018</v>
      </c>
      <c r="B13818" t="s">
        <v>3157</v>
      </c>
      <c r="C13818">
        <v>57952</v>
      </c>
      <c r="D13818" t="str">
        <f>+VLOOKUP(C13818,Param!K:L,2,FALSE)</f>
        <v>ETABLISSEMENTS DUGAS</v>
      </c>
      <c r="E13818">
        <v>1150054231</v>
      </c>
      <c r="F13818" t="s">
        <v>16549</v>
      </c>
      <c r="G13818" t="s">
        <v>29</v>
      </c>
      <c r="H13818">
        <v>1168.5899999999999</v>
      </c>
      <c r="I13818">
        <v>1168.5930000000001</v>
      </c>
      <c r="J13818">
        <v>-3.0000000001564301E-3</v>
      </c>
      <c r="K13818">
        <v>1168.5899999999999</v>
      </c>
      <c r="L13818">
        <v>0</v>
      </c>
      <c r="M13818" t="str">
        <f>IF(ISERROR(VLOOKUP(A13818,'[1]Ecart validé'!$A:$A,1,FALSE)),Z13818,"Ecart Validé")</f>
        <v>valid</v>
      </c>
      <c r="R13818" t="s">
        <v>30</v>
      </c>
      <c r="U13818"/>
      <c r="X13818"/>
      <c r="Y13818"/>
      <c r="Z13818" t="s">
        <v>31</v>
      </c>
    </row>
    <row r="13819" spans="1:26" x14ac:dyDescent="0.3">
      <c r="A13819" t="s">
        <v>17019</v>
      </c>
      <c r="B13819" t="s">
        <v>3157</v>
      </c>
      <c r="C13819">
        <v>2270</v>
      </c>
      <c r="D13819" t="str">
        <f>+VLOOKUP(C13819,Param!K:L,2,FALSE)</f>
        <v>VILLEROY ET BOCH AG</v>
      </c>
      <c r="E13819">
        <v>29314034</v>
      </c>
      <c r="F13819" t="s">
        <v>16549</v>
      </c>
      <c r="G13819" t="s">
        <v>29</v>
      </c>
      <c r="H13819">
        <v>319.97000000000003</v>
      </c>
      <c r="I13819">
        <v>319.97280000000001</v>
      </c>
      <c r="J13819">
        <v>-2.7999999999792601E-3</v>
      </c>
      <c r="K13819">
        <v>319.97000000000003</v>
      </c>
      <c r="L13819">
        <v>0</v>
      </c>
      <c r="M13819" t="str">
        <f>IF(ISERROR(VLOOKUP(A13819,'[1]Ecart validé'!$A:$A,1,FALSE)),Z13819,"Ecart Validé")</f>
        <v>valid</v>
      </c>
      <c r="R13819" t="s">
        <v>30</v>
      </c>
      <c r="U13819"/>
      <c r="X13819"/>
      <c r="Y13819"/>
      <c r="Z13819" t="s">
        <v>31</v>
      </c>
    </row>
    <row r="13820" spans="1:26" x14ac:dyDescent="0.3">
      <c r="A13820" t="s">
        <v>17020</v>
      </c>
      <c r="B13820" t="s">
        <v>3157</v>
      </c>
      <c r="C13820">
        <v>45851</v>
      </c>
      <c r="D13820" t="str">
        <f>+VLOOKUP(C13820,Param!K:L,2,FALSE)</f>
        <v>CONNEXING</v>
      </c>
      <c r="E13820">
        <v>2140593993</v>
      </c>
      <c r="F13820" t="s">
        <v>16549</v>
      </c>
      <c r="G13820" t="s">
        <v>29</v>
      </c>
      <c r="H13820">
        <v>791.92</v>
      </c>
      <c r="I13820">
        <v>791.92</v>
      </c>
      <c r="J13820">
        <v>0</v>
      </c>
      <c r="K13820">
        <v>791.92</v>
      </c>
      <c r="L13820">
        <v>0</v>
      </c>
      <c r="M13820" t="str">
        <f>IF(ISERROR(VLOOKUP(A13820,'[1]Ecart validé'!$A:$A,1,FALSE)),Z13820,"Ecart Validé")</f>
        <v>valid</v>
      </c>
      <c r="R13820" t="s">
        <v>30</v>
      </c>
      <c r="U13820"/>
      <c r="X13820"/>
      <c r="Y13820"/>
      <c r="Z13820" t="s">
        <v>31</v>
      </c>
    </row>
    <row r="13821" spans="1:26" x14ac:dyDescent="0.3">
      <c r="A13821" t="s">
        <v>17021</v>
      </c>
      <c r="B13821" t="s">
        <v>3157</v>
      </c>
      <c r="C13821">
        <v>54618</v>
      </c>
      <c r="D13821" t="str">
        <f>+VLOOKUP(C13821,Param!K:L,2,FALSE)</f>
        <v>INTEGRAL CONCEPT AUDIOVISUEL I.C.A</v>
      </c>
      <c r="E13821">
        <v>2150164020</v>
      </c>
      <c r="F13821" t="s">
        <v>16549</v>
      </c>
      <c r="G13821" t="s">
        <v>29</v>
      </c>
      <c r="H13821">
        <v>5743.69</v>
      </c>
      <c r="I13821">
        <v>5743.6857</v>
      </c>
      <c r="J13821">
        <v>4.2999999996027301E-3</v>
      </c>
      <c r="K13821">
        <v>5743.69</v>
      </c>
      <c r="L13821">
        <v>0</v>
      </c>
      <c r="M13821" t="str">
        <f>IF(ISERROR(VLOOKUP(A13821,'[1]Ecart validé'!$A:$A,1,FALSE)),Z13821,"Ecart Validé")</f>
        <v>valid</v>
      </c>
      <c r="R13821" t="s">
        <v>30</v>
      </c>
      <c r="U13821"/>
      <c r="X13821"/>
      <c r="Y13821"/>
      <c r="Z13821" t="s">
        <v>31</v>
      </c>
    </row>
    <row r="13822" spans="1:26" x14ac:dyDescent="0.3">
      <c r="A13822" t="s">
        <v>17022</v>
      </c>
      <c r="B13822" t="s">
        <v>3157</v>
      </c>
      <c r="C13822">
        <v>58521</v>
      </c>
      <c r="D13822" t="str">
        <f>+VLOOKUP(C13822,Param!K:L,2,FALSE)</f>
        <v>DISTRIBUTION SANITAIRE CHAUFFAGE (DSC)</v>
      </c>
      <c r="E13822">
        <v>320104</v>
      </c>
      <c r="F13822" t="s">
        <v>16549</v>
      </c>
      <c r="G13822" t="s">
        <v>29</v>
      </c>
      <c r="H13822">
        <v>5771.17</v>
      </c>
      <c r="I13822">
        <v>5771.1734999999999</v>
      </c>
      <c r="J13822">
        <v>-3.49999999980354E-3</v>
      </c>
      <c r="K13822">
        <v>5771.17</v>
      </c>
      <c r="L13822">
        <v>0</v>
      </c>
      <c r="M13822" t="str">
        <f>IF(ISERROR(VLOOKUP(A13822,'[1]Ecart validé'!$A:$A,1,FALSE)),Z13822,"Ecart Validé")</f>
        <v>valid</v>
      </c>
      <c r="R13822" t="s">
        <v>30</v>
      </c>
      <c r="U13822"/>
      <c r="X13822"/>
      <c r="Y13822"/>
      <c r="Z13822" t="s">
        <v>31</v>
      </c>
    </row>
    <row r="13823" spans="1:26" x14ac:dyDescent="0.3">
      <c r="A13823" t="s">
        <v>17023</v>
      </c>
      <c r="B13823" t="s">
        <v>3157</v>
      </c>
      <c r="C13823">
        <v>44634</v>
      </c>
      <c r="D13823" t="str">
        <f>+VLOOKUP(C13823,Param!K:L,2,FALSE)</f>
        <v>FOODEX</v>
      </c>
      <c r="E13823">
        <v>1160154736</v>
      </c>
      <c r="F13823" t="s">
        <v>16549</v>
      </c>
      <c r="G13823" t="s">
        <v>29</v>
      </c>
      <c r="H13823">
        <v>2768.73</v>
      </c>
      <c r="I13823">
        <v>2768.7339999999999</v>
      </c>
      <c r="J13823">
        <v>-3.9999999999054099E-3</v>
      </c>
      <c r="K13823">
        <v>2768.73</v>
      </c>
      <c r="L13823">
        <v>0</v>
      </c>
      <c r="M13823" t="str">
        <f>IF(ISERROR(VLOOKUP(A13823,'[1]Ecart validé'!$A:$A,1,FALSE)),Z13823,"Ecart Validé")</f>
        <v>valid</v>
      </c>
      <c r="R13823" t="s">
        <v>30</v>
      </c>
      <c r="U13823"/>
      <c r="X13823"/>
      <c r="Y13823"/>
      <c r="Z13823" t="s">
        <v>31</v>
      </c>
    </row>
    <row r="13824" spans="1:26" x14ac:dyDescent="0.3">
      <c r="A13824" t="s">
        <v>17024</v>
      </c>
      <c r="B13824" t="s">
        <v>3157</v>
      </c>
      <c r="C13824">
        <v>208647</v>
      </c>
      <c r="D13824" t="str">
        <f>+VLOOKUP(C13824,Param!K:L,2,FALSE)</f>
        <v>MSN DEVELOPPEMENT</v>
      </c>
      <c r="E13824">
        <v>2150054000</v>
      </c>
      <c r="F13824" t="s">
        <v>16549</v>
      </c>
      <c r="G13824" t="s">
        <v>29</v>
      </c>
      <c r="H13824">
        <v>15647.5</v>
      </c>
      <c r="I13824">
        <v>15647.4997</v>
      </c>
      <c r="J13824">
        <v>2.9999999969732E-4</v>
      </c>
      <c r="K13824">
        <v>15647.5</v>
      </c>
      <c r="L13824">
        <v>0</v>
      </c>
      <c r="M13824" t="str">
        <f>IF(ISERROR(VLOOKUP(A13824,'[1]Ecart validé'!$A:$A,1,FALSE)),Z13824,"Ecart Validé")</f>
        <v>valid</v>
      </c>
      <c r="R13824" t="s">
        <v>30</v>
      </c>
      <c r="U13824"/>
      <c r="X13824"/>
      <c r="Y13824"/>
      <c r="Z13824" t="s">
        <v>31</v>
      </c>
    </row>
    <row r="13825" spans="1:26" x14ac:dyDescent="0.3">
      <c r="A13825" t="s">
        <v>17025</v>
      </c>
      <c r="B13825" t="s">
        <v>3157</v>
      </c>
      <c r="C13825">
        <v>44594</v>
      </c>
      <c r="D13825" t="str">
        <f>+VLOOKUP(C13825,Param!K:L,2,FALSE)</f>
        <v>NESPRESSO FRANCE</v>
      </c>
      <c r="E13825">
        <v>1181005805</v>
      </c>
      <c r="F13825" t="s">
        <v>16549</v>
      </c>
      <c r="G13825" t="s">
        <v>29</v>
      </c>
      <c r="H13825">
        <v>124298.07</v>
      </c>
      <c r="I13825">
        <v>124298.071</v>
      </c>
      <c r="J13825">
        <v>-9.9999998928978996E-4</v>
      </c>
      <c r="K13825">
        <v>124298.07</v>
      </c>
      <c r="L13825">
        <v>0</v>
      </c>
      <c r="M13825" t="str">
        <f>IF(ISERROR(VLOOKUP(A13825,'[1]Ecart validé'!$A:$A,1,FALSE)),Z13825,"Ecart Validé")</f>
        <v>valid</v>
      </c>
      <c r="R13825" t="s">
        <v>30</v>
      </c>
      <c r="U13825"/>
      <c r="X13825"/>
      <c r="Y13825"/>
      <c r="Z13825" t="s">
        <v>31</v>
      </c>
    </row>
    <row r="13826" spans="1:26" x14ac:dyDescent="0.3">
      <c r="A13826" t="s">
        <v>17026</v>
      </c>
      <c r="B13826" t="s">
        <v>3157</v>
      </c>
      <c r="C13826">
        <v>115081</v>
      </c>
      <c r="D13826" t="str">
        <f>+VLOOKUP(C13826,Param!K:L,2,FALSE)</f>
        <v>TAITTINGER CCVC</v>
      </c>
      <c r="E13826">
        <v>19218008</v>
      </c>
      <c r="F13826" t="s">
        <v>16549</v>
      </c>
      <c r="G13826" t="s">
        <v>29</v>
      </c>
      <c r="H13826">
        <v>6129.08</v>
      </c>
      <c r="I13826">
        <v>6129.0775000000003</v>
      </c>
      <c r="J13826">
        <v>2.4999999995998202E-3</v>
      </c>
      <c r="K13826">
        <v>6129.08</v>
      </c>
      <c r="L13826">
        <v>0</v>
      </c>
      <c r="M13826" t="str">
        <f>IF(ISERROR(VLOOKUP(A13826,'[1]Ecart validé'!$A:$A,1,FALSE)),Z13826,"Ecart Validé")</f>
        <v>valid</v>
      </c>
      <c r="R13826" t="s">
        <v>30</v>
      </c>
      <c r="U13826"/>
      <c r="X13826"/>
      <c r="Y13826"/>
      <c r="Z13826" t="s">
        <v>31</v>
      </c>
    </row>
    <row r="13827" spans="1:26" x14ac:dyDescent="0.3">
      <c r="A13827" t="s">
        <v>17027</v>
      </c>
      <c r="B13827" t="s">
        <v>3157</v>
      </c>
      <c r="C13827">
        <v>3780</v>
      </c>
      <c r="D13827" t="str">
        <f>+VLOOKUP(C13827,Param!K:L,2,FALSE)</f>
        <v>BIC GRAPHIC FRANCE</v>
      </c>
      <c r="E13827">
        <v>2140343266</v>
      </c>
      <c r="F13827" t="s">
        <v>16549</v>
      </c>
      <c r="G13827" t="s">
        <v>29</v>
      </c>
      <c r="H13827">
        <v>3950.68</v>
      </c>
      <c r="I13827">
        <v>3950.6768000000002</v>
      </c>
      <c r="J13827">
        <v>3.1999999996514799E-3</v>
      </c>
      <c r="K13827">
        <v>3950.68</v>
      </c>
      <c r="L13827">
        <v>0</v>
      </c>
      <c r="M13827" t="str">
        <f>IF(ISERROR(VLOOKUP(A13827,'[1]Ecart validé'!$A:$A,1,FALSE)),Z13827,"Ecart Validé")</f>
        <v>valid</v>
      </c>
      <c r="R13827" t="s">
        <v>30</v>
      </c>
      <c r="U13827"/>
      <c r="X13827"/>
      <c r="Y13827"/>
      <c r="Z13827" t="s">
        <v>31</v>
      </c>
    </row>
    <row r="13828" spans="1:26" x14ac:dyDescent="0.3">
      <c r="A13828" t="s">
        <v>17028</v>
      </c>
      <c r="B13828" t="s">
        <v>3157</v>
      </c>
      <c r="C13828">
        <v>206646</v>
      </c>
      <c r="D13828" t="str">
        <f>+VLOOKUP(C13828,Param!K:L,2,FALSE)</f>
        <v>P.J.D AUDIOVISUEL</v>
      </c>
      <c r="E13828">
        <v>2140163516</v>
      </c>
      <c r="F13828" t="s">
        <v>16549</v>
      </c>
      <c r="G13828" t="s">
        <v>29</v>
      </c>
      <c r="H13828">
        <v>1448.82</v>
      </c>
      <c r="I13828">
        <v>1448.82</v>
      </c>
      <c r="J13828">
        <v>0</v>
      </c>
      <c r="K13828">
        <v>1448.82</v>
      </c>
      <c r="L13828">
        <v>0</v>
      </c>
      <c r="M13828" t="str">
        <f>IF(ISERROR(VLOOKUP(A13828,'[1]Ecart validé'!$A:$A,1,FALSE)),Z13828,"Ecart Validé")</f>
        <v>valid</v>
      </c>
      <c r="R13828" t="s">
        <v>30</v>
      </c>
      <c r="U13828"/>
      <c r="X13828"/>
      <c r="Y13828"/>
      <c r="Z13828" t="s">
        <v>31</v>
      </c>
    </row>
    <row r="13829" spans="1:26" x14ac:dyDescent="0.3">
      <c r="A13829" t="s">
        <v>17029</v>
      </c>
      <c r="B13829" t="s">
        <v>3157</v>
      </c>
      <c r="C13829">
        <v>66255</v>
      </c>
      <c r="D13829" t="str">
        <f>+VLOOKUP(C13829,Param!K:L,2,FALSE)</f>
        <v>CONSEIL ETUDES &amp; INSTALLATIONS DE SYSTEMES DE SECURITE SUD-EST (CEISS SUD EST)</v>
      </c>
      <c r="E13829" t="s">
        <v>5018</v>
      </c>
      <c r="F13829" t="s">
        <v>16549</v>
      </c>
      <c r="G13829" t="s">
        <v>29</v>
      </c>
      <c r="H13829">
        <v>633.35</v>
      </c>
      <c r="I13829">
        <v>633.35040000000004</v>
      </c>
      <c r="J13829">
        <v>-4.0000000001327803E-4</v>
      </c>
      <c r="K13829">
        <v>633.35</v>
      </c>
      <c r="L13829">
        <v>0</v>
      </c>
      <c r="M13829" t="str">
        <f>IF(ISERROR(VLOOKUP(A13829,'[1]Ecart validé'!$A:$A,1,FALSE)),Z13829,"Ecart Validé")</f>
        <v>valid</v>
      </c>
      <c r="R13829" t="s">
        <v>30</v>
      </c>
      <c r="U13829"/>
      <c r="X13829"/>
      <c r="Y13829"/>
      <c r="Z13829" t="s">
        <v>31</v>
      </c>
    </row>
    <row r="13830" spans="1:26" x14ac:dyDescent="0.3">
      <c r="A13830" t="s">
        <v>17030</v>
      </c>
      <c r="B13830" t="s">
        <v>3157</v>
      </c>
      <c r="C13830">
        <v>56625</v>
      </c>
      <c r="D13830" t="str">
        <f>+VLOOKUP(C13830,Param!K:L,2,FALSE)</f>
        <v>2H ENERGY</v>
      </c>
      <c r="E13830">
        <v>2130052595</v>
      </c>
      <c r="F13830" t="s">
        <v>16549</v>
      </c>
      <c r="G13830" t="s">
        <v>29</v>
      </c>
      <c r="H13830">
        <v>162.84</v>
      </c>
      <c r="I13830">
        <v>162.83670000000001</v>
      </c>
      <c r="J13830">
        <v>3.2999999999958601E-3</v>
      </c>
      <c r="K13830">
        <v>162.84</v>
      </c>
      <c r="L13830">
        <v>0</v>
      </c>
      <c r="M13830" t="str">
        <f>IF(ISERROR(VLOOKUP(A13830,'[1]Ecart validé'!$A:$A,1,FALSE)),Z13830,"Ecart Validé")</f>
        <v>valid</v>
      </c>
      <c r="R13830" t="s">
        <v>30</v>
      </c>
      <c r="U13830"/>
      <c r="X13830"/>
      <c r="Y13830"/>
      <c r="Z13830" t="s">
        <v>31</v>
      </c>
    </row>
    <row r="13831" spans="1:26" x14ac:dyDescent="0.3">
      <c r="A13831" t="s">
        <v>17031</v>
      </c>
      <c r="B13831" t="s">
        <v>3157</v>
      </c>
      <c r="C13831">
        <v>119290</v>
      </c>
      <c r="D13831" t="str">
        <f>+VLOOKUP(C13831,Param!K:L,2,FALSE)</f>
        <v>BLANCHISSERIE DE SAINT CHERON</v>
      </c>
      <c r="E13831">
        <v>2130052742</v>
      </c>
      <c r="F13831" t="s">
        <v>16549</v>
      </c>
      <c r="G13831" t="s">
        <v>29</v>
      </c>
      <c r="H13831">
        <v>6158.74</v>
      </c>
      <c r="I13831">
        <v>6158.74</v>
      </c>
      <c r="J13831">
        <v>0</v>
      </c>
      <c r="K13831">
        <v>6158.74</v>
      </c>
      <c r="L13831">
        <v>0</v>
      </c>
      <c r="M13831" t="str">
        <f>IF(ISERROR(VLOOKUP(A13831,'[1]Ecart validé'!$A:$A,1,FALSE)),Z13831,"Ecart Validé")</f>
        <v>valid</v>
      </c>
      <c r="R13831" t="s">
        <v>30</v>
      </c>
      <c r="U13831"/>
      <c r="X13831"/>
      <c r="Y13831"/>
      <c r="Z13831" t="s">
        <v>31</v>
      </c>
    </row>
    <row r="13832" spans="1:26" x14ac:dyDescent="0.3">
      <c r="A13832" t="s">
        <v>17032</v>
      </c>
      <c r="B13832" t="s">
        <v>3157</v>
      </c>
      <c r="C13832">
        <v>118633</v>
      </c>
      <c r="D13832" t="str">
        <f>+VLOOKUP(C13832,Param!K:L,2,FALSE)</f>
        <v>LOUVRE LINGE LOCATION</v>
      </c>
      <c r="E13832">
        <v>390001</v>
      </c>
      <c r="F13832" t="s">
        <v>16549</v>
      </c>
      <c r="G13832" t="s">
        <v>29</v>
      </c>
      <c r="H13832">
        <v>14290.75</v>
      </c>
      <c r="I13832">
        <v>14290.752399999999</v>
      </c>
      <c r="J13832">
        <v>-2.3999999993975498E-3</v>
      </c>
      <c r="K13832">
        <v>14290.75</v>
      </c>
      <c r="L13832">
        <v>0</v>
      </c>
      <c r="M13832" t="str">
        <f>IF(ISERROR(VLOOKUP(A13832,'[1]Ecart validé'!$A:$A,1,FALSE)),Z13832,"Ecart Validé")</f>
        <v>valid</v>
      </c>
      <c r="R13832" t="s">
        <v>30</v>
      </c>
      <c r="U13832"/>
      <c r="X13832"/>
      <c r="Y13832"/>
      <c r="Z13832" t="s">
        <v>31</v>
      </c>
    </row>
    <row r="13833" spans="1:26" x14ac:dyDescent="0.3">
      <c r="A13833" t="s">
        <v>17033</v>
      </c>
      <c r="B13833" t="s">
        <v>3157</v>
      </c>
      <c r="C13833">
        <v>49150</v>
      </c>
      <c r="D13833" t="str">
        <f>+VLOOKUP(C13833,Param!K:L,2,FALSE)</f>
        <v>BSSI CONSEILS</v>
      </c>
      <c r="E13833">
        <v>2130722474</v>
      </c>
      <c r="F13833" t="s">
        <v>16549</v>
      </c>
      <c r="G13833" t="s">
        <v>29</v>
      </c>
      <c r="H13833">
        <v>147.87</v>
      </c>
      <c r="I13833">
        <v>147.87</v>
      </c>
      <c r="J13833">
        <v>0</v>
      </c>
      <c r="K13833">
        <v>147.87</v>
      </c>
      <c r="L13833">
        <v>0</v>
      </c>
      <c r="M13833" t="str">
        <f>IF(ISERROR(VLOOKUP(A13833,'[1]Ecart validé'!$A:$A,1,FALSE)),Z13833,"Ecart Validé")</f>
        <v>valid</v>
      </c>
      <c r="R13833" t="s">
        <v>30</v>
      </c>
      <c r="U13833"/>
      <c r="X13833"/>
      <c r="Y13833"/>
      <c r="Z13833" t="s">
        <v>31</v>
      </c>
    </row>
    <row r="13834" spans="1:26" x14ac:dyDescent="0.3">
      <c r="A13834" t="s">
        <v>17034</v>
      </c>
      <c r="B13834" t="s">
        <v>3157</v>
      </c>
      <c r="C13834">
        <v>52900</v>
      </c>
      <c r="D13834" t="str">
        <f>+VLOOKUP(C13834,Param!K:L,2,FALSE)</f>
        <v>ENTREPRISE GENERALE DE MACONNERIE FREDERIC DIAS</v>
      </c>
      <c r="E13834">
        <v>2130542722</v>
      </c>
      <c r="F13834" t="s">
        <v>16549</v>
      </c>
      <c r="G13834" t="s">
        <v>29</v>
      </c>
      <c r="H13834">
        <v>1086.03</v>
      </c>
      <c r="I13834">
        <v>1086.03</v>
      </c>
      <c r="J13834">
        <v>0</v>
      </c>
      <c r="K13834">
        <v>1086.03</v>
      </c>
      <c r="L13834">
        <v>0</v>
      </c>
      <c r="M13834" t="str">
        <f>IF(ISERROR(VLOOKUP(A13834,'[1]Ecart validé'!$A:$A,1,FALSE)),Z13834,"Ecart Validé")</f>
        <v>valid</v>
      </c>
      <c r="R13834" t="s">
        <v>30</v>
      </c>
      <c r="U13834"/>
      <c r="X13834"/>
      <c r="Y13834"/>
      <c r="Z13834" t="s">
        <v>31</v>
      </c>
    </row>
    <row r="13835" spans="1:26" x14ac:dyDescent="0.3">
      <c r="A13835" t="s">
        <v>17035</v>
      </c>
      <c r="B13835" t="s">
        <v>3157</v>
      </c>
      <c r="C13835">
        <v>63862</v>
      </c>
      <c r="D13835" t="str">
        <f>+VLOOKUP(C13835,Param!K:L,2,FALSE)</f>
        <v>MAINTENANCE TECHNIQUE OPTIMISEE</v>
      </c>
      <c r="E13835">
        <v>2130542680</v>
      </c>
      <c r="F13835" t="s">
        <v>16549</v>
      </c>
      <c r="G13835" t="s">
        <v>29</v>
      </c>
      <c r="H13835">
        <v>29.93</v>
      </c>
      <c r="I13835">
        <v>29.930399999999999</v>
      </c>
      <c r="J13835">
        <v>-3.9999999999906701E-4</v>
      </c>
      <c r="K13835">
        <v>29.93</v>
      </c>
      <c r="L13835">
        <v>0</v>
      </c>
      <c r="M13835" t="str">
        <f>IF(ISERROR(VLOOKUP(A13835,'[1]Ecart validé'!$A:$A,1,FALSE)),Z13835,"Ecart Validé")</f>
        <v>valid</v>
      </c>
      <c r="R13835" t="s">
        <v>30</v>
      </c>
      <c r="U13835"/>
      <c r="X13835"/>
      <c r="Y13835"/>
      <c r="Z13835" t="s">
        <v>31</v>
      </c>
    </row>
    <row r="13836" spans="1:26" x14ac:dyDescent="0.3">
      <c r="A13836" t="s">
        <v>17036</v>
      </c>
      <c r="B13836" t="s">
        <v>3157</v>
      </c>
      <c r="C13836">
        <v>46262</v>
      </c>
      <c r="D13836" t="str">
        <f>+VLOOKUP(C13836,Param!K:L,2,FALSE)</f>
        <v>LA COMPAGNIE DES DESSERTS</v>
      </c>
      <c r="E13836">
        <v>1130132254</v>
      </c>
      <c r="F13836" t="s">
        <v>16549</v>
      </c>
      <c r="G13836" t="s">
        <v>29</v>
      </c>
      <c r="H13836">
        <v>42721.93</v>
      </c>
      <c r="I13836">
        <v>42721.931499999999</v>
      </c>
      <c r="J13836">
        <v>-1.4999999984865999E-3</v>
      </c>
      <c r="K13836">
        <v>42721.93</v>
      </c>
      <c r="L13836">
        <v>0</v>
      </c>
      <c r="M13836" t="str">
        <f>IF(ISERROR(VLOOKUP(A13836,'[1]Ecart validé'!$A:$A,1,FALSE)),Z13836,"Ecart Validé")</f>
        <v>valid</v>
      </c>
      <c r="R13836" t="s">
        <v>30</v>
      </c>
      <c r="U13836"/>
      <c r="X13836"/>
      <c r="Y13836"/>
      <c r="Z13836" t="s">
        <v>31</v>
      </c>
    </row>
    <row r="13837" spans="1:26" x14ac:dyDescent="0.3">
      <c r="A13837" t="s">
        <v>17037</v>
      </c>
      <c r="B13837" t="s">
        <v>3157</v>
      </c>
      <c r="C13837">
        <v>113597</v>
      </c>
      <c r="D13837" t="str">
        <f>+VLOOKUP(C13837,Param!K:L,2,FALSE)</f>
        <v>SARP GRANDS COMPTES</v>
      </c>
      <c r="E13837">
        <v>27255023</v>
      </c>
      <c r="F13837" t="s">
        <v>16549</v>
      </c>
      <c r="G13837" t="s">
        <v>29</v>
      </c>
      <c r="H13837">
        <v>2072.04</v>
      </c>
      <c r="I13837">
        <v>2072.0472</v>
      </c>
      <c r="J13837">
        <v>-7.2000000000116398E-3</v>
      </c>
      <c r="K13837">
        <v>2072.04</v>
      </c>
      <c r="L13837">
        <v>0</v>
      </c>
      <c r="M13837" t="str">
        <f>IF(ISERROR(VLOOKUP(A13837,'[1]Ecart validé'!$A:$A,1,FALSE)),Z13837,"Ecart Validé")</f>
        <v>valid</v>
      </c>
      <c r="R13837" t="s">
        <v>30</v>
      </c>
      <c r="U13837"/>
      <c r="X13837"/>
      <c r="Y13837"/>
      <c r="Z13837" t="s">
        <v>31</v>
      </c>
    </row>
    <row r="13838" spans="1:26" x14ac:dyDescent="0.3">
      <c r="A13838" t="s">
        <v>17038</v>
      </c>
      <c r="B13838" t="s">
        <v>3157</v>
      </c>
      <c r="C13838">
        <v>5332</v>
      </c>
      <c r="D13838" t="str">
        <f>+VLOOKUP(C13838,Param!K:L,2,FALSE)</f>
        <v>J.V.D. SAS(JACQUES DE VASSELOT DE REGNE)</v>
      </c>
      <c r="E13838">
        <v>2478080</v>
      </c>
      <c r="F13838" t="s">
        <v>16549</v>
      </c>
      <c r="G13838" t="s">
        <v>29</v>
      </c>
      <c r="H13838">
        <v>7211.97</v>
      </c>
      <c r="I13838">
        <v>7211.9665000000005</v>
      </c>
      <c r="J13838">
        <v>3.49999999980354E-3</v>
      </c>
      <c r="K13838">
        <v>7211.97</v>
      </c>
      <c r="L13838">
        <v>0</v>
      </c>
      <c r="M13838" t="str">
        <f>IF(ISERROR(VLOOKUP(A13838,'[1]Ecart validé'!$A:$A,1,FALSE)),Z13838,"Ecart Validé")</f>
        <v>valid</v>
      </c>
      <c r="R13838" t="s">
        <v>30</v>
      </c>
      <c r="U13838"/>
      <c r="X13838"/>
      <c r="Y13838"/>
      <c r="Z13838" t="s">
        <v>31</v>
      </c>
    </row>
    <row r="13839" spans="1:26" x14ac:dyDescent="0.3">
      <c r="A13839" t="s">
        <v>17039</v>
      </c>
      <c r="B13839" t="s">
        <v>3157</v>
      </c>
      <c r="C13839">
        <v>2098</v>
      </c>
      <c r="D13839" t="str">
        <f>+VLOOKUP(C13839,Param!K:L,2,FALSE)</f>
        <v>CHOMETTE</v>
      </c>
      <c r="E13839">
        <v>351951</v>
      </c>
      <c r="F13839" t="s">
        <v>16549</v>
      </c>
      <c r="G13839" t="s">
        <v>29</v>
      </c>
      <c r="H13839">
        <v>134927.06</v>
      </c>
      <c r="I13839">
        <v>134927.0551</v>
      </c>
      <c r="J13839">
        <v>4.8999999999068599E-3</v>
      </c>
      <c r="K13839">
        <v>134927.06</v>
      </c>
      <c r="L13839">
        <v>0</v>
      </c>
      <c r="M13839" t="str">
        <f>IF(ISERROR(VLOOKUP(A13839,'[1]Ecart validé'!$A:$A,1,FALSE)),Z13839,"Ecart Validé")</f>
        <v>valid</v>
      </c>
      <c r="R13839" t="s">
        <v>30</v>
      </c>
      <c r="U13839"/>
      <c r="X13839"/>
      <c r="Y13839"/>
      <c r="Z13839" t="s">
        <v>31</v>
      </c>
    </row>
    <row r="13840" spans="1:26" x14ac:dyDescent="0.3">
      <c r="A13840" t="s">
        <v>17040</v>
      </c>
      <c r="B13840" t="s">
        <v>3157</v>
      </c>
      <c r="C13840">
        <v>2098</v>
      </c>
      <c r="D13840" t="str">
        <f>+VLOOKUP(C13840,Param!K:L,2,FALSE)</f>
        <v>CHOMETTE</v>
      </c>
      <c r="E13840" t="s">
        <v>3241</v>
      </c>
      <c r="F13840" t="s">
        <v>16549</v>
      </c>
      <c r="G13840" t="s">
        <v>29</v>
      </c>
      <c r="H13840">
        <v>804.12</v>
      </c>
      <c r="I13840">
        <v>804.11699999999996</v>
      </c>
      <c r="J13840">
        <v>3.0000000000427402E-3</v>
      </c>
      <c r="K13840">
        <v>804.12</v>
      </c>
      <c r="L13840">
        <v>0</v>
      </c>
      <c r="M13840" t="str">
        <f>IF(ISERROR(VLOOKUP(A13840,'[1]Ecart validé'!$A:$A,1,FALSE)),Z13840,"Ecart Validé")</f>
        <v>valid</v>
      </c>
      <c r="R13840" t="s">
        <v>30</v>
      </c>
      <c r="U13840"/>
      <c r="X13840"/>
      <c r="Y13840"/>
      <c r="Z13840" t="s">
        <v>31</v>
      </c>
    </row>
    <row r="13841" spans="1:26" x14ac:dyDescent="0.3">
      <c r="A13841" t="s">
        <v>17041</v>
      </c>
      <c r="B13841" t="s">
        <v>3157</v>
      </c>
      <c r="C13841">
        <v>79355</v>
      </c>
      <c r="D13841" t="str">
        <f>+VLOOKUP(C13841,Param!K:L,2,FALSE)</f>
        <v>DAUPHIBLANC FINANCE</v>
      </c>
      <c r="E13841">
        <v>2538053</v>
      </c>
      <c r="F13841" t="s">
        <v>16549</v>
      </c>
      <c r="G13841" t="s">
        <v>29</v>
      </c>
      <c r="H13841">
        <v>44840.13</v>
      </c>
      <c r="I13841">
        <v>44840.134400000003</v>
      </c>
      <c r="J13841">
        <v>-4.4000000052619699E-3</v>
      </c>
      <c r="K13841">
        <v>44840.13</v>
      </c>
      <c r="L13841">
        <v>0</v>
      </c>
      <c r="M13841" t="str">
        <f>IF(ISERROR(VLOOKUP(A13841,'[1]Ecart validé'!$A:$A,1,FALSE)),Z13841,"Ecart Validé")</f>
        <v>valid</v>
      </c>
      <c r="R13841" t="s">
        <v>30</v>
      </c>
      <c r="U13841"/>
      <c r="X13841"/>
      <c r="Y13841"/>
      <c r="Z13841" t="s">
        <v>31</v>
      </c>
    </row>
    <row r="13842" spans="1:26" x14ac:dyDescent="0.3">
      <c r="A13842" t="s">
        <v>17042</v>
      </c>
      <c r="B13842" t="s">
        <v>3157</v>
      </c>
      <c r="C13842">
        <v>6241</v>
      </c>
      <c r="D13842" t="str">
        <f>+VLOOKUP(C13842,Param!K:L,2,FALSE)</f>
        <v>LE MENU DUBREUIL</v>
      </c>
      <c r="E13842">
        <v>2130312615</v>
      </c>
      <c r="F13842" t="s">
        <v>16549</v>
      </c>
      <c r="G13842" t="s">
        <v>29</v>
      </c>
      <c r="H13842">
        <v>4355.63</v>
      </c>
      <c r="I13842">
        <v>4355.6270000000004</v>
      </c>
      <c r="J13842">
        <v>2.9999999997016801E-3</v>
      </c>
      <c r="K13842">
        <v>4355.63</v>
      </c>
      <c r="L13842">
        <v>0</v>
      </c>
      <c r="M13842" t="str">
        <f>IF(ISERROR(VLOOKUP(A13842,'[1]Ecart validé'!$A:$A,1,FALSE)),Z13842,"Ecart Validé")</f>
        <v>valid</v>
      </c>
      <c r="R13842" t="s">
        <v>30</v>
      </c>
      <c r="U13842"/>
      <c r="X13842"/>
      <c r="Y13842"/>
      <c r="Z13842" t="s">
        <v>31</v>
      </c>
    </row>
    <row r="13843" spans="1:26" x14ac:dyDescent="0.3">
      <c r="A13843" t="s">
        <v>17043</v>
      </c>
      <c r="B13843" t="s">
        <v>3157</v>
      </c>
      <c r="C13843">
        <v>4404</v>
      </c>
      <c r="D13843" t="str">
        <f>+VLOOKUP(C13843,Param!K:L,2,FALSE)</f>
        <v>PARAGON TRANSACTION</v>
      </c>
      <c r="E13843">
        <v>2120481902</v>
      </c>
      <c r="F13843" t="s">
        <v>16549</v>
      </c>
      <c r="G13843" t="s">
        <v>29</v>
      </c>
      <c r="H13843">
        <v>11754.15</v>
      </c>
      <c r="I13843">
        <v>11754.151</v>
      </c>
      <c r="J13843">
        <v>-1.0000000002037201E-3</v>
      </c>
      <c r="K13843">
        <v>11754.151</v>
      </c>
      <c r="L13843">
        <v>-1.0000000002037201E-3</v>
      </c>
      <c r="M13843" t="str">
        <f>IF(ISERROR(VLOOKUP(A13843,'[1]Ecart validé'!$A:$A,1,FALSE)),Z13843,"Ecart Validé")</f>
        <v>valid</v>
      </c>
      <c r="R13843" t="s">
        <v>30</v>
      </c>
      <c r="U13843"/>
      <c r="X13843"/>
      <c r="Y13843"/>
      <c r="Z13843" t="s">
        <v>31</v>
      </c>
    </row>
    <row r="13844" spans="1:26" x14ac:dyDescent="0.3">
      <c r="A13844" t="s">
        <v>17044</v>
      </c>
      <c r="B13844" t="s">
        <v>3157</v>
      </c>
      <c r="C13844">
        <v>1845</v>
      </c>
      <c r="D13844" t="str">
        <f>+VLOOKUP(C13844,Param!K:L,2,FALSE)</f>
        <v>ORANGE</v>
      </c>
      <c r="E13844">
        <v>2170765155</v>
      </c>
      <c r="F13844" t="s">
        <v>16549</v>
      </c>
      <c r="G13844" t="s">
        <v>29</v>
      </c>
      <c r="H13844">
        <v>2923.37</v>
      </c>
      <c r="I13844">
        <v>2923.3692000000001</v>
      </c>
      <c r="J13844">
        <v>7.9999999979918303E-4</v>
      </c>
      <c r="K13844">
        <v>2923.37</v>
      </c>
      <c r="L13844">
        <v>0</v>
      </c>
      <c r="M13844" t="str">
        <f>IF(ISERROR(VLOOKUP(A13844,'[1]Ecart validé'!$A:$A,1,FALSE)),Z13844,"Ecart Validé")</f>
        <v>valid</v>
      </c>
      <c r="R13844" t="s">
        <v>30</v>
      </c>
      <c r="U13844"/>
      <c r="X13844"/>
      <c r="Y13844"/>
      <c r="Z13844" t="s">
        <v>31</v>
      </c>
    </row>
    <row r="13845" spans="1:26" x14ac:dyDescent="0.3">
      <c r="A13845" t="s">
        <v>17045</v>
      </c>
      <c r="B13845" t="s">
        <v>3157</v>
      </c>
      <c r="C13845">
        <v>54763</v>
      </c>
      <c r="D13845" t="str">
        <f>+VLOOKUP(C13845,Param!K:L,2,FALSE)</f>
        <v>ROBUR</v>
      </c>
      <c r="E13845">
        <v>2110411370</v>
      </c>
      <c r="F13845" t="s">
        <v>16549</v>
      </c>
      <c r="G13845" t="s">
        <v>29</v>
      </c>
      <c r="H13845">
        <v>703.6</v>
      </c>
      <c r="I13845">
        <v>703.59699999999998</v>
      </c>
      <c r="J13845">
        <v>3.0000000000427402E-3</v>
      </c>
      <c r="K13845">
        <v>703.6</v>
      </c>
      <c r="L13845">
        <v>0</v>
      </c>
      <c r="M13845" t="str">
        <f>IF(ISERROR(VLOOKUP(A13845,'[1]Ecart validé'!$A:$A,1,FALSE)),Z13845,"Ecart Validé")</f>
        <v>valid</v>
      </c>
      <c r="R13845" t="s">
        <v>30</v>
      </c>
      <c r="U13845"/>
      <c r="X13845"/>
      <c r="Y13845"/>
      <c r="Z13845" t="s">
        <v>31</v>
      </c>
    </row>
    <row r="13846" spans="1:26" x14ac:dyDescent="0.3">
      <c r="A13846" t="s">
        <v>17046</v>
      </c>
      <c r="B13846" t="s">
        <v>3157</v>
      </c>
      <c r="C13846">
        <v>44940</v>
      </c>
      <c r="D13846" t="str">
        <f>+VLOOKUP(C13846,Param!K:L,2,FALSE)</f>
        <v>THYSSENKRUPP ASCENSEURS</v>
      </c>
      <c r="E13846">
        <v>1184505752</v>
      </c>
      <c r="F13846" t="s">
        <v>16549</v>
      </c>
      <c r="G13846" t="s">
        <v>29</v>
      </c>
      <c r="H13846">
        <v>23682.25</v>
      </c>
      <c r="I13846">
        <v>23682.249</v>
      </c>
      <c r="J13846">
        <v>1.0000000002037201E-3</v>
      </c>
      <c r="K13846">
        <v>23682.25</v>
      </c>
      <c r="L13846">
        <v>0</v>
      </c>
      <c r="M13846" t="str">
        <f>IF(ISERROR(VLOOKUP(A13846,'[1]Ecart validé'!$A:$A,1,FALSE)),Z13846,"Ecart Validé")</f>
        <v>valid</v>
      </c>
      <c r="R13846" t="s">
        <v>30</v>
      </c>
      <c r="U13846"/>
      <c r="X13846"/>
      <c r="Y13846"/>
      <c r="Z13846" t="s">
        <v>31</v>
      </c>
    </row>
    <row r="13847" spans="1:26" x14ac:dyDescent="0.3">
      <c r="A13847" t="s">
        <v>17047</v>
      </c>
      <c r="B13847" t="s">
        <v>3157</v>
      </c>
      <c r="C13847">
        <v>2298</v>
      </c>
      <c r="D13847" t="str">
        <f>+VLOOKUP(C13847,Param!K:L,2,FALSE)</f>
        <v>RICHARDSON</v>
      </c>
      <c r="E13847">
        <v>2191505877</v>
      </c>
      <c r="F13847" t="s">
        <v>16549</v>
      </c>
      <c r="G13847" t="s">
        <v>29</v>
      </c>
      <c r="H13847">
        <v>3184.17</v>
      </c>
      <c r="I13847">
        <v>3184.1676000000002</v>
      </c>
      <c r="J13847">
        <v>2.3999999998522898E-3</v>
      </c>
      <c r="K13847">
        <v>3184.17</v>
      </c>
      <c r="L13847">
        <v>0</v>
      </c>
      <c r="M13847" t="str">
        <f>IF(ISERROR(VLOOKUP(A13847,'[1]Ecart validé'!$A:$A,1,FALSE)),Z13847,"Ecart Validé")</f>
        <v>valid</v>
      </c>
      <c r="R13847" t="s">
        <v>30</v>
      </c>
      <c r="U13847"/>
      <c r="X13847"/>
      <c r="Y13847"/>
      <c r="Z13847" t="s">
        <v>31</v>
      </c>
    </row>
    <row r="13848" spans="1:26" x14ac:dyDescent="0.3">
      <c r="A13848" t="s">
        <v>17048</v>
      </c>
      <c r="B13848" t="s">
        <v>3157</v>
      </c>
      <c r="C13848">
        <v>43554</v>
      </c>
      <c r="D13848" t="str">
        <f>+VLOOKUP(C13848,Param!K:L,2,FALSE)</f>
        <v>CULLIGAN FRANCE</v>
      </c>
      <c r="E13848">
        <v>2207906594</v>
      </c>
      <c r="F13848" t="s">
        <v>16549</v>
      </c>
      <c r="G13848" t="s">
        <v>29</v>
      </c>
      <c r="H13848">
        <v>4407.21</v>
      </c>
      <c r="I13848">
        <v>4407.2065000000002</v>
      </c>
      <c r="J13848">
        <v>3.49999999980354E-3</v>
      </c>
      <c r="K13848">
        <v>4407.21</v>
      </c>
      <c r="L13848">
        <v>0</v>
      </c>
      <c r="M13848" t="str">
        <f>IF(ISERROR(VLOOKUP(A13848,'[1]Ecart validé'!$A:$A,1,FALSE)),Z13848,"Ecart Validé")</f>
        <v>valid</v>
      </c>
      <c r="R13848" t="s">
        <v>30</v>
      </c>
      <c r="U13848"/>
      <c r="X13848"/>
      <c r="Y13848"/>
      <c r="Z13848" t="s">
        <v>31</v>
      </c>
    </row>
    <row r="13849" spans="1:26" x14ac:dyDescent="0.3">
      <c r="A13849" t="s">
        <v>17049</v>
      </c>
      <c r="B13849" t="s">
        <v>3157</v>
      </c>
      <c r="C13849">
        <v>45303</v>
      </c>
      <c r="D13849" t="str">
        <f>+VLOOKUP(C13849,Param!K:L,2,FALSE)</f>
        <v>ECOLAB PEST FRANCE</v>
      </c>
      <c r="E13849">
        <v>28242001</v>
      </c>
      <c r="F13849" t="s">
        <v>16549</v>
      </c>
      <c r="G13849" t="s">
        <v>29</v>
      </c>
      <c r="H13849">
        <v>56028.12</v>
      </c>
      <c r="I13849">
        <v>56028.1224</v>
      </c>
      <c r="J13849">
        <v>-2.39999999757856E-3</v>
      </c>
      <c r="K13849">
        <v>56028.12</v>
      </c>
      <c r="L13849">
        <v>0</v>
      </c>
      <c r="M13849" t="str">
        <f>IF(ISERROR(VLOOKUP(A13849,'[1]Ecart validé'!$A:$A,1,FALSE)),Z13849,"Ecart Validé")</f>
        <v>valid</v>
      </c>
      <c r="R13849" t="s">
        <v>30</v>
      </c>
      <c r="U13849"/>
      <c r="X13849"/>
      <c r="Y13849"/>
      <c r="Z13849" t="s">
        <v>31</v>
      </c>
    </row>
    <row r="13850" spans="1:26" x14ac:dyDescent="0.3">
      <c r="A13850" t="s">
        <v>17050</v>
      </c>
      <c r="B13850" t="s">
        <v>3157</v>
      </c>
      <c r="C13850">
        <v>52335</v>
      </c>
      <c r="D13850" t="str">
        <f>+VLOOKUP(C13850,Param!K:L,2,FALSE)</f>
        <v>ENTREPRISE CLUB S.A.</v>
      </c>
      <c r="E13850">
        <v>27280102</v>
      </c>
      <c r="F13850" t="s">
        <v>16549</v>
      </c>
      <c r="G13850" t="s">
        <v>29</v>
      </c>
      <c r="H13850">
        <v>641.37</v>
      </c>
      <c r="I13850">
        <v>641.36609999999996</v>
      </c>
      <c r="J13850">
        <v>3.9000000000442001E-3</v>
      </c>
      <c r="K13850">
        <v>641.37</v>
      </c>
      <c r="L13850">
        <v>0</v>
      </c>
      <c r="M13850" t="str">
        <f>IF(ISERROR(VLOOKUP(A13850,'[1]Ecart validé'!$A:$A,1,FALSE)),Z13850,"Ecart Validé")</f>
        <v>valid</v>
      </c>
      <c r="R13850" t="s">
        <v>30</v>
      </c>
      <c r="U13850"/>
      <c r="X13850"/>
      <c r="Y13850"/>
      <c r="Z13850" t="s">
        <v>31</v>
      </c>
    </row>
    <row r="13851" spans="1:26" x14ac:dyDescent="0.3">
      <c r="A13851" t="s">
        <v>17051</v>
      </c>
      <c r="B13851" t="s">
        <v>3157</v>
      </c>
      <c r="C13851">
        <v>55085</v>
      </c>
      <c r="D13851" t="str">
        <f>+VLOOKUP(C13851,Param!K:L,2,FALSE)</f>
        <v>NUANCE 3</v>
      </c>
      <c r="E13851">
        <v>27280103</v>
      </c>
      <c r="F13851" t="s">
        <v>16549</v>
      </c>
      <c r="G13851" t="s">
        <v>29</v>
      </c>
      <c r="H13851">
        <v>2815.98</v>
      </c>
      <c r="I13851">
        <v>2815.9911000000002</v>
      </c>
      <c r="J13851">
        <v>-1.11000000001695E-2</v>
      </c>
      <c r="K13851">
        <v>2815.98</v>
      </c>
      <c r="L13851">
        <v>0</v>
      </c>
      <c r="M13851" t="str">
        <f>IF(ISERROR(VLOOKUP(A13851,'[1]Ecart validé'!$A:$A,1,FALSE)),Z13851,"Ecart Validé")</f>
        <v>valid</v>
      </c>
      <c r="R13851" t="s">
        <v>30</v>
      </c>
      <c r="U13851"/>
      <c r="X13851"/>
      <c r="Y13851"/>
      <c r="Z13851" t="s">
        <v>31</v>
      </c>
    </row>
    <row r="13852" spans="1:26" x14ac:dyDescent="0.3">
      <c r="A13852" t="s">
        <v>17052</v>
      </c>
      <c r="B13852" t="s">
        <v>3157</v>
      </c>
      <c r="C13852">
        <v>47190</v>
      </c>
      <c r="D13852" t="str">
        <f>+VLOOKUP(C13852,Param!K:L,2,FALSE)</f>
        <v>H.D.C (HERWYN DOMINIQUE COMPANY)</v>
      </c>
      <c r="E13852">
        <v>27315110</v>
      </c>
      <c r="F13852" t="s">
        <v>16549</v>
      </c>
      <c r="G13852" t="s">
        <v>29</v>
      </c>
      <c r="H13852">
        <v>62.1</v>
      </c>
      <c r="I13852">
        <v>62.103900000000003</v>
      </c>
      <c r="J13852">
        <v>-3.9000000000015602E-3</v>
      </c>
      <c r="K13852">
        <v>62.1</v>
      </c>
      <c r="L13852">
        <v>0</v>
      </c>
      <c r="M13852" t="str">
        <f>IF(ISERROR(VLOOKUP(A13852,'[1]Ecart validé'!$A:$A,1,FALSE)),Z13852,"Ecart Validé")</f>
        <v>valid</v>
      </c>
      <c r="R13852" t="s">
        <v>30</v>
      </c>
      <c r="U13852"/>
      <c r="X13852"/>
      <c r="Y13852"/>
      <c r="Z13852" t="s">
        <v>31</v>
      </c>
    </row>
    <row r="13853" spans="1:26" x14ac:dyDescent="0.3">
      <c r="A13853" t="s">
        <v>17053</v>
      </c>
      <c r="B13853" t="s">
        <v>3157</v>
      </c>
      <c r="C13853">
        <v>57838</v>
      </c>
      <c r="D13853" t="str">
        <f>+VLOOKUP(C13853,Param!K:L,2,FALSE)</f>
        <v>AQUILA</v>
      </c>
      <c r="E13853">
        <v>27263096</v>
      </c>
      <c r="F13853" t="s">
        <v>16549</v>
      </c>
      <c r="G13853" t="s">
        <v>29</v>
      </c>
      <c r="H13853">
        <v>1595.94</v>
      </c>
      <c r="I13853">
        <v>1595.9358</v>
      </c>
      <c r="J13853">
        <v>4.2000000000825804E-3</v>
      </c>
      <c r="K13853">
        <v>1595.94</v>
      </c>
      <c r="L13853">
        <v>0</v>
      </c>
      <c r="M13853" t="str">
        <f>IF(ISERROR(VLOOKUP(A13853,'[1]Ecart validé'!$A:$A,1,FALSE)),Z13853,"Ecart Validé")</f>
        <v>valid</v>
      </c>
      <c r="R13853" t="s">
        <v>30</v>
      </c>
      <c r="U13853"/>
      <c r="X13853"/>
      <c r="Y13853"/>
      <c r="Z13853" t="s">
        <v>31</v>
      </c>
    </row>
    <row r="13854" spans="1:26" x14ac:dyDescent="0.3">
      <c r="A13854" t="s">
        <v>17054</v>
      </c>
      <c r="B13854" t="s">
        <v>3157</v>
      </c>
      <c r="C13854">
        <v>6716</v>
      </c>
      <c r="D13854" t="str">
        <f>+VLOOKUP(C13854,Param!K:L,2,FALSE)</f>
        <v>ADEQUAT</v>
      </c>
      <c r="E13854">
        <v>27258081</v>
      </c>
      <c r="F13854" t="s">
        <v>16549</v>
      </c>
      <c r="G13854" t="s">
        <v>29</v>
      </c>
      <c r="H13854">
        <v>3438.41</v>
      </c>
      <c r="I13854">
        <v>3438.4110000000001</v>
      </c>
      <c r="J13854">
        <v>-1.0000000002037201E-3</v>
      </c>
      <c r="K13854">
        <v>3438.4110000000001</v>
      </c>
      <c r="L13854">
        <v>-1.0000000002037201E-3</v>
      </c>
      <c r="M13854" t="str">
        <f>IF(ISERROR(VLOOKUP(A13854,'[1]Ecart validé'!$A:$A,1,FALSE)),Z13854,"Ecart Validé")</f>
        <v>valid</v>
      </c>
      <c r="R13854" t="s">
        <v>30</v>
      </c>
      <c r="U13854"/>
      <c r="X13854"/>
      <c r="Y13854"/>
      <c r="Z13854" t="s">
        <v>31</v>
      </c>
    </row>
    <row r="13855" spans="1:26" x14ac:dyDescent="0.3">
      <c r="A13855" t="s">
        <v>17055</v>
      </c>
      <c r="B13855" t="s">
        <v>3157</v>
      </c>
      <c r="C13855">
        <v>43560</v>
      </c>
      <c r="D13855" t="str">
        <f>+VLOOKUP(C13855,Param!K:L,2,FALSE)</f>
        <v>EUROCAVE S.A.</v>
      </c>
      <c r="E13855">
        <v>27315086</v>
      </c>
      <c r="F13855" t="s">
        <v>16549</v>
      </c>
      <c r="G13855" t="s">
        <v>29</v>
      </c>
      <c r="H13855">
        <v>317.08</v>
      </c>
      <c r="I13855">
        <v>317.08199999999999</v>
      </c>
      <c r="J13855">
        <v>-2.0000000000095402E-3</v>
      </c>
      <c r="K13855">
        <v>317.08</v>
      </c>
      <c r="L13855">
        <v>0</v>
      </c>
      <c r="M13855" t="str">
        <f>IF(ISERROR(VLOOKUP(A13855,'[1]Ecart validé'!$A:$A,1,FALSE)),Z13855,"Ecart Validé")</f>
        <v>valid</v>
      </c>
      <c r="R13855" t="s">
        <v>30</v>
      </c>
      <c r="U13855"/>
      <c r="X13855"/>
      <c r="Y13855"/>
      <c r="Z13855" t="s">
        <v>31</v>
      </c>
    </row>
    <row r="13856" spans="1:26" x14ac:dyDescent="0.3">
      <c r="A13856" t="s">
        <v>17056</v>
      </c>
      <c r="B13856" t="s">
        <v>3157</v>
      </c>
      <c r="C13856">
        <v>79831</v>
      </c>
      <c r="D13856" t="str">
        <f>+VLOOKUP(C13856,Param!K:L,2,FALSE)</f>
        <v>BLANCHISSERIE DE LA COTE D'EMERAUDE</v>
      </c>
      <c r="E13856">
        <v>27306022</v>
      </c>
      <c r="F13856" t="s">
        <v>16549</v>
      </c>
      <c r="G13856" t="s">
        <v>29</v>
      </c>
      <c r="H13856">
        <v>6946.57</v>
      </c>
      <c r="I13856">
        <v>6946.5659999999998</v>
      </c>
      <c r="J13856">
        <v>3.9999999999054099E-3</v>
      </c>
      <c r="K13856">
        <v>6946.57</v>
      </c>
      <c r="L13856">
        <v>0</v>
      </c>
      <c r="M13856" t="str">
        <f>IF(ISERROR(VLOOKUP(A13856,'[1]Ecart validé'!$A:$A,1,FALSE)),Z13856,"Ecart Validé")</f>
        <v>valid</v>
      </c>
      <c r="R13856" t="s">
        <v>30</v>
      </c>
      <c r="U13856"/>
      <c r="X13856"/>
      <c r="Y13856"/>
      <c r="Z13856" t="s">
        <v>31</v>
      </c>
    </row>
    <row r="13857" spans="1:26" x14ac:dyDescent="0.3">
      <c r="A13857" t="s">
        <v>17057</v>
      </c>
      <c r="B13857" t="s">
        <v>3157</v>
      </c>
      <c r="C13857">
        <v>52908</v>
      </c>
      <c r="D13857" t="str">
        <f>+VLOOKUP(C13857,Param!K:L,2,FALSE)</f>
        <v>LANCRY PROTECTION SECURITE (LPS)</v>
      </c>
      <c r="E13857">
        <v>27263042</v>
      </c>
      <c r="F13857" t="s">
        <v>16549</v>
      </c>
      <c r="G13857" t="s">
        <v>29</v>
      </c>
      <c r="H13857">
        <v>2468.36</v>
      </c>
      <c r="I13857">
        <v>2468.36</v>
      </c>
      <c r="J13857">
        <v>0</v>
      </c>
      <c r="K13857">
        <v>2468.36</v>
      </c>
      <c r="L13857">
        <v>0</v>
      </c>
      <c r="M13857" t="str">
        <f>IF(ISERROR(VLOOKUP(A13857,'[1]Ecart validé'!$A:$A,1,FALSE)),Z13857,"Ecart Validé")</f>
        <v>valid</v>
      </c>
      <c r="R13857" t="s">
        <v>30</v>
      </c>
      <c r="U13857"/>
      <c r="X13857"/>
      <c r="Y13857"/>
      <c r="Z13857" t="s">
        <v>31</v>
      </c>
    </row>
    <row r="13858" spans="1:26" x14ac:dyDescent="0.3">
      <c r="A13858" t="s">
        <v>17058</v>
      </c>
      <c r="B13858" t="s">
        <v>3157</v>
      </c>
      <c r="C13858">
        <v>46398</v>
      </c>
      <c r="D13858" t="str">
        <f>+VLOOKUP(C13858,Param!K:L,2,FALSE)</f>
        <v>FICHET SECURITY SOLUTION (EX: GUNNEBO)</v>
      </c>
      <c r="E13858">
        <v>27271037</v>
      </c>
      <c r="F13858" t="s">
        <v>16549</v>
      </c>
      <c r="G13858" t="s">
        <v>29</v>
      </c>
      <c r="H13858">
        <v>1154.1500000000001</v>
      </c>
      <c r="I13858">
        <v>1154.1500000000001</v>
      </c>
      <c r="J13858">
        <v>0</v>
      </c>
      <c r="K13858">
        <v>1154.1500000000001</v>
      </c>
      <c r="L13858">
        <v>0</v>
      </c>
      <c r="M13858" t="str">
        <f>IF(ISERROR(VLOOKUP(A13858,'[1]Ecart validé'!$A:$A,1,FALSE)),Z13858,"Ecart Validé")</f>
        <v>valid</v>
      </c>
      <c r="R13858" t="s">
        <v>30</v>
      </c>
      <c r="U13858"/>
      <c r="X13858"/>
      <c r="Y13858"/>
      <c r="Z13858" t="s">
        <v>31</v>
      </c>
    </row>
    <row r="13859" spans="1:26" x14ac:dyDescent="0.3">
      <c r="A13859" t="s">
        <v>17059</v>
      </c>
      <c r="B13859" t="s">
        <v>3157</v>
      </c>
      <c r="C13859">
        <v>46398</v>
      </c>
      <c r="D13859" t="str">
        <f>+VLOOKUP(C13859,Param!K:L,2,FALSE)</f>
        <v>FICHET SECURITY SOLUTION (EX: GUNNEBO)</v>
      </c>
      <c r="E13859">
        <v>27278038</v>
      </c>
      <c r="F13859" t="s">
        <v>16549</v>
      </c>
      <c r="G13859" t="s">
        <v>29</v>
      </c>
      <c r="H13859">
        <v>1181.7</v>
      </c>
      <c r="I13859">
        <v>1181.7</v>
      </c>
      <c r="J13859">
        <v>0</v>
      </c>
      <c r="K13859">
        <v>1181.7</v>
      </c>
      <c r="L13859">
        <v>0</v>
      </c>
      <c r="M13859" t="str">
        <f>IF(ISERROR(VLOOKUP(A13859,'[1]Ecart validé'!$A:$A,1,FALSE)),Z13859,"Ecart Validé")</f>
        <v>valid</v>
      </c>
      <c r="R13859" t="s">
        <v>30</v>
      </c>
      <c r="U13859"/>
      <c r="X13859"/>
      <c r="Y13859"/>
      <c r="Z13859" t="s">
        <v>31</v>
      </c>
    </row>
    <row r="13860" spans="1:26" x14ac:dyDescent="0.3">
      <c r="A13860" t="s">
        <v>17060</v>
      </c>
      <c r="B13860" t="s">
        <v>3157</v>
      </c>
      <c r="C13860">
        <v>46430</v>
      </c>
      <c r="D13860" t="str">
        <f>+VLOOKUP(C13860,Param!K:L,2,FALSE)</f>
        <v>MELITTA PROFESSIONNAL COFFEE SOLUTIONS FRANCE</v>
      </c>
      <c r="E13860">
        <v>1201006605</v>
      </c>
      <c r="F13860" t="s">
        <v>16549</v>
      </c>
      <c r="G13860" t="s">
        <v>29</v>
      </c>
      <c r="H13860">
        <v>31887.66</v>
      </c>
      <c r="I13860">
        <v>31887.661599999999</v>
      </c>
      <c r="J13860">
        <v>-1.59999999959836E-3</v>
      </c>
      <c r="K13860">
        <v>31887.66</v>
      </c>
      <c r="L13860">
        <v>0</v>
      </c>
      <c r="M13860" t="str">
        <f>IF(ISERROR(VLOOKUP(A13860,'[1]Ecart validé'!$A:$A,1,FALSE)),Z13860,"Ecart Validé")</f>
        <v>valid</v>
      </c>
      <c r="R13860" t="s">
        <v>30</v>
      </c>
      <c r="U13860"/>
      <c r="X13860"/>
      <c r="Y13860"/>
      <c r="Z13860" t="s">
        <v>31</v>
      </c>
    </row>
    <row r="13861" spans="1:26" x14ac:dyDescent="0.3">
      <c r="A13861" t="s">
        <v>17061</v>
      </c>
      <c r="B13861" t="s">
        <v>3157</v>
      </c>
      <c r="C13861">
        <v>29450</v>
      </c>
      <c r="D13861" t="str">
        <f>+VLOOKUP(C13861,Param!K:L,2,FALSE)</f>
        <v>BERNARDAUD</v>
      </c>
      <c r="E13861">
        <v>27314020</v>
      </c>
      <c r="F13861" t="s">
        <v>16549</v>
      </c>
      <c r="G13861" t="s">
        <v>29</v>
      </c>
      <c r="H13861">
        <v>2241.11</v>
      </c>
      <c r="I13861">
        <v>2241.1080000000002</v>
      </c>
      <c r="J13861">
        <v>1.9999999999527002E-3</v>
      </c>
      <c r="K13861">
        <v>2241.11</v>
      </c>
      <c r="L13861">
        <v>0</v>
      </c>
      <c r="M13861" t="str">
        <f>IF(ISERROR(VLOOKUP(A13861,'[1]Ecart validé'!$A:$A,1,FALSE)),Z13861,"Ecart Validé")</f>
        <v>valid</v>
      </c>
      <c r="R13861" t="s">
        <v>30</v>
      </c>
      <c r="U13861"/>
      <c r="X13861"/>
      <c r="Y13861"/>
      <c r="Z13861" t="s">
        <v>31</v>
      </c>
    </row>
    <row r="13862" spans="1:26" x14ac:dyDescent="0.3">
      <c r="A13862" t="s">
        <v>17062</v>
      </c>
      <c r="B13862" t="s">
        <v>3157</v>
      </c>
      <c r="C13862">
        <v>51769</v>
      </c>
      <c r="D13862" t="str">
        <f>+VLOOKUP(C13862,Param!K:L,2,FALSE)</f>
        <v>REFRIGERATION FRANCE SAS</v>
      </c>
      <c r="E13862">
        <v>26147054</v>
      </c>
      <c r="F13862" t="s">
        <v>16549</v>
      </c>
      <c r="G13862" t="s">
        <v>29</v>
      </c>
      <c r="H13862">
        <v>365.64</v>
      </c>
      <c r="I13862">
        <v>365.64240000000001</v>
      </c>
      <c r="J13862">
        <v>-2.4000000000228201E-3</v>
      </c>
      <c r="K13862">
        <v>365.64</v>
      </c>
      <c r="L13862">
        <v>0</v>
      </c>
      <c r="M13862" t="str">
        <f>IF(ISERROR(VLOOKUP(A13862,'[1]Ecart validé'!$A:$A,1,FALSE)),Z13862,"Ecart Validé")</f>
        <v>valid</v>
      </c>
      <c r="R13862" t="s">
        <v>30</v>
      </c>
      <c r="U13862"/>
      <c r="X13862"/>
      <c r="Y13862"/>
      <c r="Z13862" t="s">
        <v>31</v>
      </c>
    </row>
    <row r="13863" spans="1:26" x14ac:dyDescent="0.3">
      <c r="A13863" t="s">
        <v>17063</v>
      </c>
      <c r="B13863" t="s">
        <v>3157</v>
      </c>
      <c r="C13863">
        <v>51769</v>
      </c>
      <c r="D13863" t="str">
        <f>+VLOOKUP(C13863,Param!K:L,2,FALSE)</f>
        <v>REFRIGERATION FRANCE SAS</v>
      </c>
      <c r="E13863" t="s">
        <v>4337</v>
      </c>
      <c r="F13863" t="s">
        <v>16549</v>
      </c>
      <c r="G13863" t="s">
        <v>29</v>
      </c>
      <c r="H13863">
        <v>864.45</v>
      </c>
      <c r="I13863">
        <v>864.44949999999994</v>
      </c>
      <c r="J13863">
        <v>5.0000000010186297E-4</v>
      </c>
      <c r="K13863">
        <v>864.45</v>
      </c>
      <c r="L13863">
        <v>0</v>
      </c>
      <c r="M13863" t="str">
        <f>IF(ISERROR(VLOOKUP(A13863,'[1]Ecart validé'!$A:$A,1,FALSE)),Z13863,"Ecart Validé")</f>
        <v>valid</v>
      </c>
      <c r="R13863" t="s">
        <v>30</v>
      </c>
      <c r="U13863"/>
      <c r="X13863"/>
      <c r="Y13863"/>
      <c r="Z13863" t="s">
        <v>31</v>
      </c>
    </row>
    <row r="13864" spans="1:26" x14ac:dyDescent="0.3">
      <c r="A13864" t="s">
        <v>17064</v>
      </c>
      <c r="B13864" t="s">
        <v>3157</v>
      </c>
      <c r="C13864">
        <v>61543</v>
      </c>
      <c r="D13864" t="str">
        <f>+VLOOKUP(C13864,Param!K:L,2,FALSE)</f>
        <v>NOUVELLE SOCIETE MANIERE</v>
      </c>
      <c r="E13864">
        <v>26089090</v>
      </c>
      <c r="F13864" t="s">
        <v>16549</v>
      </c>
      <c r="G13864" t="s">
        <v>29</v>
      </c>
      <c r="H13864">
        <v>12.44</v>
      </c>
      <c r="I13864">
        <v>12.44</v>
      </c>
      <c r="J13864">
        <v>0</v>
      </c>
      <c r="K13864">
        <v>12.44</v>
      </c>
      <c r="L13864">
        <v>0</v>
      </c>
      <c r="M13864" t="str">
        <f>IF(ISERROR(VLOOKUP(A13864,'[1]Ecart validé'!$A:$A,1,FALSE)),Z13864,"Ecart Validé")</f>
        <v>valid</v>
      </c>
      <c r="R13864" t="s">
        <v>30</v>
      </c>
      <c r="U13864"/>
      <c r="X13864"/>
      <c r="Y13864"/>
      <c r="Z13864" t="s">
        <v>31</v>
      </c>
    </row>
    <row r="13865" spans="1:26" x14ac:dyDescent="0.3">
      <c r="A13865" t="s">
        <v>17065</v>
      </c>
      <c r="B13865" t="s">
        <v>3157</v>
      </c>
      <c r="C13865">
        <v>45339</v>
      </c>
      <c r="D13865" t="str">
        <f>+VLOOKUP(C13865,Param!K:L,2,FALSE)</f>
        <v>PERNOD RICARD France</v>
      </c>
      <c r="E13865" t="s">
        <v>3925</v>
      </c>
      <c r="F13865" t="s">
        <v>16549</v>
      </c>
      <c r="G13865" t="s">
        <v>29</v>
      </c>
      <c r="H13865">
        <v>382.32</v>
      </c>
      <c r="I13865">
        <v>382.32</v>
      </c>
      <c r="J13865">
        <v>0</v>
      </c>
      <c r="K13865">
        <v>382.32</v>
      </c>
      <c r="L13865">
        <v>0</v>
      </c>
      <c r="M13865" t="str">
        <f>IF(ISERROR(VLOOKUP(A13865,'[1]Ecart validé'!$A:$A,1,FALSE)),Z13865,"Ecart Validé")</f>
        <v>valid</v>
      </c>
      <c r="R13865" t="s">
        <v>30</v>
      </c>
      <c r="U13865"/>
      <c r="X13865"/>
      <c r="Y13865"/>
      <c r="Z13865" t="s">
        <v>31</v>
      </c>
    </row>
    <row r="13866" spans="1:26" x14ac:dyDescent="0.3">
      <c r="A13866" t="s">
        <v>17066</v>
      </c>
      <c r="B13866" t="s">
        <v>3157</v>
      </c>
      <c r="C13866">
        <v>43802</v>
      </c>
      <c r="D13866" t="str">
        <f>+VLOOKUP(C13866,Param!K:L,2,FALSE)</f>
        <v>BACARDI MARTINI FRANCE</v>
      </c>
      <c r="E13866">
        <v>1553045</v>
      </c>
      <c r="F13866" t="s">
        <v>16549</v>
      </c>
      <c r="G13866" t="s">
        <v>29</v>
      </c>
      <c r="H13866">
        <v>232</v>
      </c>
      <c r="I13866">
        <v>231.99090000000001</v>
      </c>
      <c r="J13866">
        <v>9.0999999999894499E-3</v>
      </c>
      <c r="K13866">
        <v>232</v>
      </c>
      <c r="L13866">
        <v>0</v>
      </c>
      <c r="M13866" t="str">
        <f>IF(ISERROR(VLOOKUP(A13866,'[1]Ecart validé'!$A:$A,1,FALSE)),Z13866,"Ecart Validé")</f>
        <v>valid</v>
      </c>
      <c r="R13866" t="s">
        <v>30</v>
      </c>
      <c r="U13866"/>
      <c r="X13866"/>
      <c r="Y13866"/>
      <c r="Z13866" t="s">
        <v>31</v>
      </c>
    </row>
    <row r="13867" spans="1:26" x14ac:dyDescent="0.3">
      <c r="A13867" t="s">
        <v>17067</v>
      </c>
      <c r="B13867" t="s">
        <v>3157</v>
      </c>
      <c r="C13867">
        <v>43547</v>
      </c>
      <c r="D13867" t="str">
        <f>+VLOOKUP(C13867,Param!K:L,2,FALSE)</f>
        <v>UNIPRO</v>
      </c>
      <c r="E13867">
        <v>27255012</v>
      </c>
      <c r="F13867" t="s">
        <v>16549</v>
      </c>
      <c r="G13867" t="s">
        <v>29</v>
      </c>
      <c r="H13867">
        <v>1877.13</v>
      </c>
      <c r="I13867">
        <v>1877.1342</v>
      </c>
      <c r="J13867">
        <v>-4.1999999998551998E-3</v>
      </c>
      <c r="K13867">
        <v>1877.13</v>
      </c>
      <c r="L13867">
        <v>0</v>
      </c>
      <c r="M13867" t="str">
        <f>IF(ISERROR(VLOOKUP(A13867,'[1]Ecart validé'!$A:$A,1,FALSE)),Z13867,"Ecart Validé")</f>
        <v>valid</v>
      </c>
      <c r="R13867" t="s">
        <v>30</v>
      </c>
      <c r="U13867"/>
      <c r="X13867"/>
      <c r="Y13867"/>
      <c r="Z13867" t="s">
        <v>31</v>
      </c>
    </row>
    <row r="13868" spans="1:26" x14ac:dyDescent="0.3">
      <c r="A13868" t="s">
        <v>17068</v>
      </c>
      <c r="B13868" t="s">
        <v>3157</v>
      </c>
      <c r="C13868">
        <v>45248</v>
      </c>
      <c r="D13868" t="str">
        <f>+VLOOKUP(C13868,Param!K:L,2,FALSE)</f>
        <v>ADECCO FRANCE</v>
      </c>
      <c r="E13868">
        <v>901002</v>
      </c>
      <c r="F13868" t="s">
        <v>16549</v>
      </c>
      <c r="G13868" t="s">
        <v>29</v>
      </c>
      <c r="H13868">
        <v>4929.4799999999996</v>
      </c>
      <c r="I13868">
        <v>4929.4759999999997</v>
      </c>
      <c r="J13868">
        <v>3.9999999999054099E-3</v>
      </c>
      <c r="K13868">
        <v>4929.4799999999996</v>
      </c>
      <c r="L13868">
        <v>0</v>
      </c>
      <c r="M13868" t="str">
        <f>IF(ISERROR(VLOOKUP(A13868,'[1]Ecart validé'!$A:$A,1,FALSE)),Z13868,"Ecart Validé")</f>
        <v>valid</v>
      </c>
      <c r="R13868" t="s">
        <v>30</v>
      </c>
      <c r="U13868"/>
      <c r="X13868"/>
      <c r="Y13868"/>
      <c r="Z13868" t="s">
        <v>31</v>
      </c>
    </row>
    <row r="13869" spans="1:26" x14ac:dyDescent="0.3">
      <c r="A13869" t="s">
        <v>17069</v>
      </c>
      <c r="B13869" t="s">
        <v>3157</v>
      </c>
      <c r="C13869">
        <v>45138</v>
      </c>
      <c r="D13869" t="str">
        <f>+VLOOKUP(C13869,Param!K:L,2,FALSE)</f>
        <v>A.P.B.( APPLICATION PROCEDE BIO TECHNOLOGIQUE)</v>
      </c>
      <c r="E13869">
        <v>570008</v>
      </c>
      <c r="F13869" t="s">
        <v>16549</v>
      </c>
      <c r="G13869" t="s">
        <v>29</v>
      </c>
      <c r="H13869">
        <v>932.72</v>
      </c>
      <c r="I13869">
        <v>932.72</v>
      </c>
      <c r="J13869">
        <v>0</v>
      </c>
      <c r="K13869">
        <v>932.72</v>
      </c>
      <c r="L13869">
        <v>0</v>
      </c>
      <c r="M13869" t="str">
        <f>IF(ISERROR(VLOOKUP(A13869,'[1]Ecart validé'!$A:$A,1,FALSE)),Z13869,"Ecart Validé")</f>
        <v>valid</v>
      </c>
      <c r="R13869" t="s">
        <v>30</v>
      </c>
      <c r="U13869"/>
      <c r="X13869"/>
      <c r="Y13869"/>
      <c r="Z13869" t="s">
        <v>31</v>
      </c>
    </row>
    <row r="13870" spans="1:26" x14ac:dyDescent="0.3">
      <c r="A13870" t="s">
        <v>17070</v>
      </c>
      <c r="B13870" t="s">
        <v>3157</v>
      </c>
      <c r="C13870">
        <v>45446</v>
      </c>
      <c r="D13870" t="str">
        <f>+VLOOKUP(C13870,Param!K:L,2,FALSE)</f>
        <v>BARONNAT</v>
      </c>
      <c r="E13870">
        <v>21004</v>
      </c>
      <c r="F13870" t="s">
        <v>16549</v>
      </c>
      <c r="G13870" t="s">
        <v>29</v>
      </c>
      <c r="H13870">
        <v>214.95</v>
      </c>
      <c r="I13870">
        <v>214.9511</v>
      </c>
      <c r="J13870">
        <v>-1.1000000000080899E-3</v>
      </c>
      <c r="K13870">
        <v>214.95</v>
      </c>
      <c r="L13870">
        <v>0</v>
      </c>
      <c r="M13870" t="str">
        <f>IF(ISERROR(VLOOKUP(A13870,'[1]Ecart validé'!$A:$A,1,FALSE)),Z13870,"Ecart Validé")</f>
        <v>valid</v>
      </c>
      <c r="R13870" t="s">
        <v>30</v>
      </c>
      <c r="U13870"/>
      <c r="X13870"/>
      <c r="Y13870"/>
      <c r="Z13870" t="s">
        <v>31</v>
      </c>
    </row>
    <row r="13871" spans="1:26" x14ac:dyDescent="0.3">
      <c r="A13871" t="s">
        <v>17071</v>
      </c>
      <c r="B13871" t="s">
        <v>3157</v>
      </c>
      <c r="C13871">
        <v>45056</v>
      </c>
      <c r="D13871" t="str">
        <f>+VLOOKUP(C13871,Param!K:L,2,FALSE)</f>
        <v>CUISINE SOLUTIONS EUROPE</v>
      </c>
      <c r="E13871">
        <v>6001</v>
      </c>
      <c r="F13871" t="s">
        <v>16549</v>
      </c>
      <c r="G13871" t="s">
        <v>29</v>
      </c>
      <c r="H13871">
        <v>2005.2</v>
      </c>
      <c r="I13871">
        <v>2005.1984</v>
      </c>
      <c r="J13871">
        <v>1.6000000000531099E-3</v>
      </c>
      <c r="K13871">
        <v>2005.2</v>
      </c>
      <c r="L13871">
        <v>0</v>
      </c>
      <c r="M13871" t="str">
        <f>IF(ISERROR(VLOOKUP(A13871,'[1]Ecart validé'!$A:$A,1,FALSE)),Z13871,"Ecart Validé")</f>
        <v>valid</v>
      </c>
      <c r="R13871" t="s">
        <v>30</v>
      </c>
      <c r="U13871"/>
      <c r="X13871"/>
      <c r="Y13871"/>
      <c r="Z13871" t="s">
        <v>31</v>
      </c>
    </row>
    <row r="13872" spans="1:26" x14ac:dyDescent="0.3">
      <c r="A13872" t="s">
        <v>17072</v>
      </c>
      <c r="B13872" t="s">
        <v>3157</v>
      </c>
      <c r="C13872">
        <v>46388</v>
      </c>
      <c r="D13872" t="str">
        <f>+VLOOKUP(C13872,Param!K:L,2,FALSE)</f>
        <v>SCHINDLER</v>
      </c>
      <c r="E13872">
        <v>2204506859</v>
      </c>
      <c r="F13872" t="s">
        <v>16549</v>
      </c>
      <c r="G13872" t="s">
        <v>29</v>
      </c>
      <c r="H13872">
        <v>50453.95</v>
      </c>
      <c r="I13872">
        <v>50453.948400000001</v>
      </c>
      <c r="J13872">
        <v>1.5999999959603801E-3</v>
      </c>
      <c r="K13872">
        <v>50453.95</v>
      </c>
      <c r="L13872">
        <v>0</v>
      </c>
      <c r="M13872" t="str">
        <f>IF(ISERROR(VLOOKUP(A13872,'[1]Ecart validé'!$A:$A,1,FALSE)),Z13872,"Ecart Validé")</f>
        <v>valid</v>
      </c>
      <c r="R13872" t="s">
        <v>30</v>
      </c>
      <c r="U13872"/>
      <c r="X13872"/>
      <c r="Y13872"/>
      <c r="Z13872" t="s">
        <v>31</v>
      </c>
    </row>
    <row r="13873" spans="1:26" x14ac:dyDescent="0.3">
      <c r="A13873" t="s">
        <v>17073</v>
      </c>
      <c r="B13873" t="s">
        <v>3157</v>
      </c>
      <c r="C13873">
        <v>45238</v>
      </c>
      <c r="D13873" t="str">
        <f>+VLOOKUP(C13873,Param!K:L,2,FALSE)</f>
        <v>RICOH FRANCE SAS</v>
      </c>
      <c r="E13873">
        <v>348162</v>
      </c>
      <c r="F13873" t="s">
        <v>16549</v>
      </c>
      <c r="G13873" t="s">
        <v>29</v>
      </c>
      <c r="H13873">
        <v>995.31</v>
      </c>
      <c r="I13873">
        <v>995.31439999999998</v>
      </c>
      <c r="J13873">
        <v>-4.4000000000323702E-3</v>
      </c>
      <c r="K13873">
        <v>995.31</v>
      </c>
      <c r="L13873">
        <v>0</v>
      </c>
      <c r="M13873" t="str">
        <f>IF(ISERROR(VLOOKUP(A13873,'[1]Ecart validé'!$A:$A,1,FALSE)),Z13873,"Ecart Validé")</f>
        <v>valid</v>
      </c>
      <c r="R13873" t="s">
        <v>30</v>
      </c>
      <c r="U13873"/>
      <c r="X13873"/>
      <c r="Y13873"/>
      <c r="Z13873" t="s">
        <v>31</v>
      </c>
    </row>
    <row r="13874" spans="1:26" x14ac:dyDescent="0.3">
      <c r="A13874" t="s">
        <v>17074</v>
      </c>
      <c r="B13874" t="s">
        <v>3157</v>
      </c>
      <c r="C13874">
        <v>45040</v>
      </c>
      <c r="D13874" t="str">
        <f>+VLOOKUP(C13874,Param!K:L,2,FALSE)</f>
        <v>SAGET LA PERRIERE</v>
      </c>
      <c r="E13874">
        <v>21094</v>
      </c>
      <c r="F13874" t="s">
        <v>16549</v>
      </c>
      <c r="G13874" t="s">
        <v>29</v>
      </c>
      <c r="H13874">
        <v>368.74</v>
      </c>
      <c r="I13874">
        <v>368.74200000000002</v>
      </c>
      <c r="J13874">
        <v>-2.0000000000095402E-3</v>
      </c>
      <c r="K13874">
        <v>368.74</v>
      </c>
      <c r="L13874">
        <v>0</v>
      </c>
      <c r="M13874" t="str">
        <f>IF(ISERROR(VLOOKUP(A13874,'[1]Ecart validé'!$A:$A,1,FALSE)),Z13874,"Ecart Validé")</f>
        <v>valid</v>
      </c>
      <c r="R13874" t="s">
        <v>30</v>
      </c>
      <c r="U13874"/>
      <c r="X13874"/>
      <c r="Y13874"/>
      <c r="Z13874" t="s">
        <v>31</v>
      </c>
    </row>
    <row r="13875" spans="1:26" x14ac:dyDescent="0.3">
      <c r="A13875" t="s">
        <v>17075</v>
      </c>
      <c r="B13875" t="s">
        <v>3157</v>
      </c>
      <c r="C13875">
        <v>58407</v>
      </c>
      <c r="D13875" t="str">
        <f>+VLOOKUP(C13875,Param!K:L,2,FALSE)</f>
        <v>TRANSGOURMET SEAFOOD</v>
      </c>
      <c r="E13875">
        <v>1130082479</v>
      </c>
      <c r="F13875" t="s">
        <v>16549</v>
      </c>
      <c r="G13875" t="s">
        <v>29</v>
      </c>
      <c r="H13875">
        <v>30707.1</v>
      </c>
      <c r="I13875">
        <v>30707.1</v>
      </c>
      <c r="J13875">
        <v>0</v>
      </c>
      <c r="K13875">
        <v>30707.1</v>
      </c>
      <c r="L13875">
        <v>0</v>
      </c>
      <c r="M13875" t="str">
        <f>IF(ISERROR(VLOOKUP(A13875,'[1]Ecart validé'!$A:$A,1,FALSE)),Z13875,"Ecart Validé")</f>
        <v>valid</v>
      </c>
      <c r="R13875" t="s">
        <v>30</v>
      </c>
      <c r="U13875"/>
      <c r="X13875"/>
      <c r="Y13875"/>
      <c r="Z13875" t="s">
        <v>31</v>
      </c>
    </row>
    <row r="13876" spans="1:26" x14ac:dyDescent="0.3">
      <c r="A13876" t="s">
        <v>17076</v>
      </c>
      <c r="B13876" t="s">
        <v>3157</v>
      </c>
      <c r="C13876">
        <v>44729</v>
      </c>
      <c r="D13876" t="str">
        <f>+VLOOKUP(C13876,Param!K:L,2,FALSE)</f>
        <v>S.E.T. ENVIRONNEMENT (SOCIETE D'EXTRACTION ET DE TRAITEMENT)</v>
      </c>
      <c r="E13876">
        <v>900083</v>
      </c>
      <c r="F13876" t="s">
        <v>16549</v>
      </c>
      <c r="G13876" t="s">
        <v>29</v>
      </c>
      <c r="H13876">
        <v>4543.8</v>
      </c>
      <c r="I13876">
        <v>4543.8125</v>
      </c>
      <c r="J13876">
        <v>-1.2499999999818099E-2</v>
      </c>
      <c r="K13876">
        <v>4543.8</v>
      </c>
      <c r="L13876">
        <v>0</v>
      </c>
      <c r="M13876" t="str">
        <f>IF(ISERROR(VLOOKUP(A13876,'[1]Ecart validé'!$A:$A,1,FALSE)),Z13876,"Ecart Validé")</f>
        <v>valid</v>
      </c>
      <c r="R13876" t="s">
        <v>30</v>
      </c>
      <c r="U13876"/>
      <c r="X13876"/>
      <c r="Y13876"/>
      <c r="Z13876" t="s">
        <v>31</v>
      </c>
    </row>
    <row r="13877" spans="1:26" x14ac:dyDescent="0.3">
      <c r="A13877" t="s">
        <v>17077</v>
      </c>
      <c r="B13877" t="s">
        <v>3157</v>
      </c>
      <c r="C13877">
        <v>45130</v>
      </c>
      <c r="D13877" t="str">
        <f>+VLOOKUP(C13877,Param!K:L,2,FALSE)</f>
        <v>DESAUTEL</v>
      </c>
      <c r="E13877">
        <v>662790</v>
      </c>
      <c r="F13877" t="s">
        <v>16549</v>
      </c>
      <c r="G13877" t="s">
        <v>29</v>
      </c>
      <c r="H13877">
        <v>73158.75</v>
      </c>
      <c r="I13877">
        <v>73158.75</v>
      </c>
      <c r="J13877">
        <v>0</v>
      </c>
      <c r="K13877">
        <v>73158.75</v>
      </c>
      <c r="L13877">
        <v>0</v>
      </c>
      <c r="M13877" t="str">
        <f>IF(ISERROR(VLOOKUP(A13877,'[1]Ecart validé'!$A:$A,1,FALSE)),Z13877,"Ecart Validé")</f>
        <v>valid</v>
      </c>
      <c r="R13877" t="s">
        <v>30</v>
      </c>
      <c r="U13877"/>
      <c r="X13877"/>
      <c r="Y13877"/>
      <c r="Z13877" t="s">
        <v>31</v>
      </c>
    </row>
    <row r="13878" spans="1:26" x14ac:dyDescent="0.3">
      <c r="A13878" t="s">
        <v>17078</v>
      </c>
      <c r="B13878" t="s">
        <v>3157</v>
      </c>
      <c r="C13878">
        <v>46160</v>
      </c>
      <c r="D13878" t="str">
        <f>+VLOOKUP(C13878,Param!K:L,2,FALSE)</f>
        <v>SEB PROFESSIONAL FRANCE EX:WMF FRANCE SARL</v>
      </c>
      <c r="E13878">
        <v>579915</v>
      </c>
      <c r="F13878" t="s">
        <v>16549</v>
      </c>
      <c r="G13878" t="s">
        <v>29</v>
      </c>
      <c r="H13878">
        <v>4801.1499999999996</v>
      </c>
      <c r="I13878">
        <v>4801.152</v>
      </c>
      <c r="J13878">
        <v>-2.0000000004074502E-3</v>
      </c>
      <c r="K13878">
        <v>4801.1499999999996</v>
      </c>
      <c r="L13878">
        <v>0</v>
      </c>
      <c r="M13878" t="str">
        <f>IF(ISERROR(VLOOKUP(A13878,'[1]Ecart validé'!$A:$A,1,FALSE)),Z13878,"Ecart Validé")</f>
        <v>valid</v>
      </c>
      <c r="R13878" t="s">
        <v>30</v>
      </c>
      <c r="U13878"/>
      <c r="X13878"/>
      <c r="Y13878"/>
      <c r="Z13878" t="s">
        <v>31</v>
      </c>
    </row>
    <row r="13879" spans="1:26" x14ac:dyDescent="0.3">
      <c r="A13879" t="s">
        <v>17079</v>
      </c>
      <c r="B13879" t="s">
        <v>3157</v>
      </c>
      <c r="C13879">
        <v>46164</v>
      </c>
      <c r="D13879" t="str">
        <f>+VLOOKUP(C13879,Param!K:L,2,FALSE)</f>
        <v>WILLY GISSELBRECHT ET FILS VINS FINS D'ALSACE</v>
      </c>
      <c r="E13879">
        <v>21049</v>
      </c>
      <c r="F13879" t="s">
        <v>16549</v>
      </c>
      <c r="G13879" t="s">
        <v>29</v>
      </c>
      <c r="H13879">
        <v>1111.74</v>
      </c>
      <c r="I13879">
        <v>1111.74</v>
      </c>
      <c r="J13879">
        <v>0</v>
      </c>
      <c r="K13879">
        <v>1111.74</v>
      </c>
      <c r="L13879">
        <v>0</v>
      </c>
      <c r="M13879" t="str">
        <f>IF(ISERROR(VLOOKUP(A13879,'[1]Ecart validé'!$A:$A,1,FALSE)),Z13879,"Ecart Validé")</f>
        <v>valid</v>
      </c>
      <c r="R13879" t="s">
        <v>30</v>
      </c>
      <c r="U13879"/>
      <c r="X13879"/>
      <c r="Y13879"/>
      <c r="Z13879" t="s">
        <v>31</v>
      </c>
    </row>
    <row r="13880" spans="1:26" x14ac:dyDescent="0.3">
      <c r="A13880" t="s">
        <v>17080</v>
      </c>
      <c r="B13880" t="s">
        <v>3157</v>
      </c>
      <c r="C13880">
        <v>3805</v>
      </c>
      <c r="D13880" t="str">
        <f>+VLOOKUP(C13880,Param!K:L,2,FALSE)</f>
        <v>TISSAGES DENANTES</v>
      </c>
      <c r="E13880">
        <v>832681</v>
      </c>
      <c r="F13880" t="s">
        <v>16549</v>
      </c>
      <c r="G13880" t="s">
        <v>29</v>
      </c>
      <c r="H13880">
        <v>8802.3799999999992</v>
      </c>
      <c r="I13880">
        <v>8802.3785000000007</v>
      </c>
      <c r="J13880">
        <v>1.4999999984865999E-3</v>
      </c>
      <c r="K13880">
        <v>8802.3799999999992</v>
      </c>
      <c r="L13880">
        <v>0</v>
      </c>
      <c r="M13880" t="str">
        <f>IF(ISERROR(VLOOKUP(A13880,'[1]Ecart validé'!$A:$A,1,FALSE)),Z13880,"Ecart Validé")</f>
        <v>valid</v>
      </c>
      <c r="R13880" t="s">
        <v>30</v>
      </c>
      <c r="U13880"/>
      <c r="X13880"/>
      <c r="Y13880"/>
      <c r="Z13880" t="s">
        <v>31</v>
      </c>
    </row>
    <row r="13881" spans="1:26" x14ac:dyDescent="0.3">
      <c r="A13881" t="s">
        <v>17081</v>
      </c>
      <c r="B13881" t="s">
        <v>3157</v>
      </c>
      <c r="C13881">
        <v>58145</v>
      </c>
      <c r="D13881" t="str">
        <f>+VLOOKUP(C13881,Param!K:L,2,FALSE)</f>
        <v>TIBERODE</v>
      </c>
      <c r="E13881">
        <v>900052</v>
      </c>
      <c r="F13881" t="s">
        <v>16549</v>
      </c>
      <c r="G13881" t="s">
        <v>29</v>
      </c>
      <c r="H13881">
        <v>5843.31</v>
      </c>
      <c r="I13881">
        <v>5843.3109999999997</v>
      </c>
      <c r="J13881">
        <v>-9.9999999929423189E-4</v>
      </c>
      <c r="K13881">
        <v>5843.31</v>
      </c>
      <c r="L13881">
        <v>0</v>
      </c>
      <c r="M13881" t="str">
        <f>IF(ISERROR(VLOOKUP(A13881,'[1]Ecart validé'!$A:$A,1,FALSE)),Z13881,"Ecart Validé")</f>
        <v>valid</v>
      </c>
      <c r="R13881" t="s">
        <v>30</v>
      </c>
      <c r="U13881"/>
      <c r="X13881"/>
      <c r="Y13881"/>
      <c r="Z13881" t="s">
        <v>31</v>
      </c>
    </row>
    <row r="13882" spans="1:26" x14ac:dyDescent="0.3">
      <c r="A13882" t="s">
        <v>17082</v>
      </c>
      <c r="B13882" t="s">
        <v>3157</v>
      </c>
      <c r="C13882">
        <v>57563</v>
      </c>
      <c r="D13882" t="str">
        <f>+VLOOKUP(C13882,Param!K:L,2,FALSE)</f>
        <v>LA CREILLOISE DE PANIFICATION</v>
      </c>
      <c r="E13882">
        <v>14047</v>
      </c>
      <c r="F13882" t="s">
        <v>16549</v>
      </c>
      <c r="G13882" t="s">
        <v>29</v>
      </c>
      <c r="H13882">
        <v>2425.58</v>
      </c>
      <c r="I13882">
        <v>2425.5805</v>
      </c>
      <c r="J13882">
        <v>-5.0000000010186297E-4</v>
      </c>
      <c r="K13882">
        <v>2425.58</v>
      </c>
      <c r="L13882">
        <v>0</v>
      </c>
      <c r="M13882" t="str">
        <f>IF(ISERROR(VLOOKUP(A13882,'[1]Ecart validé'!$A:$A,1,FALSE)),Z13882,"Ecart Validé")</f>
        <v>valid</v>
      </c>
      <c r="R13882" t="s">
        <v>30</v>
      </c>
      <c r="U13882"/>
      <c r="X13882"/>
      <c r="Y13882"/>
      <c r="Z13882" t="s">
        <v>31</v>
      </c>
    </row>
    <row r="13883" spans="1:26" x14ac:dyDescent="0.3">
      <c r="A13883" t="s">
        <v>17083</v>
      </c>
      <c r="B13883" t="s">
        <v>3157</v>
      </c>
      <c r="C13883">
        <v>56509</v>
      </c>
      <c r="D13883" t="str">
        <f>+VLOOKUP(C13883,Param!K:L,2,FALSE)</f>
        <v>RUNGIEST</v>
      </c>
      <c r="E13883">
        <v>11025</v>
      </c>
      <c r="F13883" t="s">
        <v>16549</v>
      </c>
      <c r="G13883" t="s">
        <v>29</v>
      </c>
      <c r="H13883">
        <v>625.17999999999995</v>
      </c>
      <c r="I13883">
        <v>625.17499999999995</v>
      </c>
      <c r="J13883">
        <v>4.9999999999954499E-3</v>
      </c>
      <c r="K13883">
        <v>625.17999999999995</v>
      </c>
      <c r="L13883">
        <v>0</v>
      </c>
      <c r="M13883" t="str">
        <f>IF(ISERROR(VLOOKUP(A13883,'[1]Ecart validé'!$A:$A,1,FALSE)),Z13883,"Ecart Validé")</f>
        <v>valid</v>
      </c>
      <c r="R13883" t="s">
        <v>30</v>
      </c>
      <c r="U13883"/>
      <c r="X13883"/>
      <c r="Y13883"/>
      <c r="Z13883" t="s">
        <v>31</v>
      </c>
    </row>
    <row r="13884" spans="1:26" x14ac:dyDescent="0.3">
      <c r="A13884" t="s">
        <v>17084</v>
      </c>
      <c r="B13884" t="s">
        <v>3157</v>
      </c>
      <c r="C13884">
        <v>58107</v>
      </c>
      <c r="D13884" t="str">
        <f>+VLOOKUP(C13884,Param!K:L,2,FALSE)</f>
        <v>S.T.L. RENOVATION</v>
      </c>
      <c r="E13884">
        <v>520004</v>
      </c>
      <c r="F13884" t="s">
        <v>16549</v>
      </c>
      <c r="G13884" t="s">
        <v>29</v>
      </c>
      <c r="H13884">
        <v>19204.830000000002</v>
      </c>
      <c r="I13884">
        <v>19204.826400000002</v>
      </c>
      <c r="J13884">
        <v>3.6000000000058199E-3</v>
      </c>
      <c r="K13884">
        <v>19204.830000000002</v>
      </c>
      <c r="L13884">
        <v>0</v>
      </c>
      <c r="M13884" t="str">
        <f>IF(ISERROR(VLOOKUP(A13884,'[1]Ecart validé'!$A:$A,1,FALSE)),Z13884,"Ecart Validé")</f>
        <v>valid</v>
      </c>
      <c r="R13884" t="s">
        <v>30</v>
      </c>
      <c r="U13884"/>
      <c r="X13884"/>
      <c r="Y13884"/>
      <c r="Z13884" t="s">
        <v>31</v>
      </c>
    </row>
    <row r="13885" spans="1:26" x14ac:dyDescent="0.3">
      <c r="A13885" t="s">
        <v>17085</v>
      </c>
      <c r="B13885" t="s">
        <v>3157</v>
      </c>
      <c r="C13885">
        <v>46310</v>
      </c>
      <c r="D13885" t="str">
        <f>+VLOOKUP(C13885,Param!K:L,2,FALSE)</f>
        <v>ASSA ABLOY HOSPITALITY S.A.S</v>
      </c>
      <c r="E13885">
        <v>2495019</v>
      </c>
      <c r="F13885" t="s">
        <v>16549</v>
      </c>
      <c r="G13885" t="s">
        <v>29</v>
      </c>
      <c r="H13885">
        <v>5948.89</v>
      </c>
      <c r="I13885">
        <v>5948.88</v>
      </c>
      <c r="J13885">
        <v>1.0000000000218201E-2</v>
      </c>
      <c r="K13885">
        <v>5948.89</v>
      </c>
      <c r="L13885">
        <v>0</v>
      </c>
      <c r="M13885" t="str">
        <f>IF(ISERROR(VLOOKUP(A13885,'[1]Ecart validé'!$A:$A,1,FALSE)),Z13885,"Ecart Validé")</f>
        <v>valid</v>
      </c>
      <c r="R13885" t="s">
        <v>30</v>
      </c>
      <c r="U13885"/>
      <c r="X13885"/>
      <c r="Y13885"/>
      <c r="Z13885" t="s">
        <v>31</v>
      </c>
    </row>
    <row r="13886" spans="1:26" x14ac:dyDescent="0.3">
      <c r="A13886" t="s">
        <v>17086</v>
      </c>
      <c r="B13886" t="s">
        <v>3157</v>
      </c>
      <c r="C13886">
        <v>46310</v>
      </c>
      <c r="D13886" t="str">
        <f>+VLOOKUP(C13886,Param!K:L,2,FALSE)</f>
        <v>ASSA ABLOY HOSPITALITY S.A.S</v>
      </c>
      <c r="E13886">
        <v>110052236</v>
      </c>
      <c r="F13886" t="s">
        <v>16549</v>
      </c>
      <c r="G13886" t="s">
        <v>29</v>
      </c>
      <c r="H13886">
        <v>15484.98</v>
      </c>
      <c r="I13886">
        <v>15484.975</v>
      </c>
      <c r="J13886">
        <v>4.9999999991996403E-3</v>
      </c>
      <c r="K13886">
        <v>15484.98</v>
      </c>
      <c r="L13886">
        <v>0</v>
      </c>
      <c r="M13886" t="str">
        <f>IF(ISERROR(VLOOKUP(A13886,'[1]Ecart validé'!$A:$A,1,FALSE)),Z13886,"Ecart Validé")</f>
        <v>valid</v>
      </c>
      <c r="R13886" t="s">
        <v>30</v>
      </c>
      <c r="U13886"/>
      <c r="X13886"/>
      <c r="Y13886"/>
      <c r="Z13886" t="s">
        <v>31</v>
      </c>
    </row>
    <row r="13887" spans="1:26" x14ac:dyDescent="0.3">
      <c r="A13887" t="s">
        <v>17087</v>
      </c>
      <c r="B13887" t="s">
        <v>3157</v>
      </c>
      <c r="C13887">
        <v>43544</v>
      </c>
      <c r="D13887" t="str">
        <f>+VLOOKUP(C13887,Param!K:L,2,FALSE)</f>
        <v>VEOLIA PROPRETE</v>
      </c>
      <c r="E13887">
        <v>2440016</v>
      </c>
      <c r="F13887" t="s">
        <v>16549</v>
      </c>
      <c r="G13887" t="s">
        <v>29</v>
      </c>
      <c r="H13887">
        <v>14417.62</v>
      </c>
      <c r="I13887">
        <v>14417.621800000001</v>
      </c>
      <c r="J13887">
        <v>-1.8000000000029099E-3</v>
      </c>
      <c r="K13887">
        <v>14417.621800000001</v>
      </c>
      <c r="L13887">
        <v>-1.8000000000029099E-3</v>
      </c>
      <c r="M13887" t="str">
        <f>IF(ISERROR(VLOOKUP(A13887,'[1]Ecart validé'!$A:$A,1,FALSE)),Z13887,"Ecart Validé")</f>
        <v>valid</v>
      </c>
      <c r="R13887" t="s">
        <v>30</v>
      </c>
      <c r="U13887"/>
      <c r="X13887"/>
      <c r="Y13887"/>
      <c r="Z13887" t="s">
        <v>31</v>
      </c>
    </row>
    <row r="13888" spans="1:26" x14ac:dyDescent="0.3">
      <c r="A13888" t="s">
        <v>17088</v>
      </c>
      <c r="B13888" t="s">
        <v>3157</v>
      </c>
      <c r="C13888">
        <v>58026</v>
      </c>
      <c r="D13888" t="str">
        <f>+VLOOKUP(C13888,Param!K:L,2,FALSE)</f>
        <v>BLANCHISSERIE MORELLON</v>
      </c>
      <c r="E13888">
        <v>2438047</v>
      </c>
      <c r="F13888" t="s">
        <v>16549</v>
      </c>
      <c r="G13888" t="s">
        <v>29</v>
      </c>
      <c r="H13888">
        <v>5873.84</v>
      </c>
      <c r="I13888">
        <v>5873.84</v>
      </c>
      <c r="J13888">
        <v>0</v>
      </c>
      <c r="K13888">
        <v>5873.84</v>
      </c>
      <c r="L13888">
        <v>0</v>
      </c>
      <c r="M13888" t="str">
        <f>IF(ISERROR(VLOOKUP(A13888,'[1]Ecart validé'!$A:$A,1,FALSE)),Z13888,"Ecart Validé")</f>
        <v>valid</v>
      </c>
      <c r="R13888" t="s">
        <v>30</v>
      </c>
      <c r="U13888"/>
      <c r="X13888"/>
      <c r="Y13888"/>
      <c r="Z13888" t="s">
        <v>31</v>
      </c>
    </row>
    <row r="13889" spans="1:26" x14ac:dyDescent="0.3">
      <c r="A13889" t="s">
        <v>17089</v>
      </c>
      <c r="B13889" t="s">
        <v>3157</v>
      </c>
      <c r="C13889">
        <v>77629</v>
      </c>
      <c r="D13889" t="str">
        <f>+VLOOKUP(C13889,Param!K:L,2,FALSE)</f>
        <v>CAMFIL</v>
      </c>
      <c r="E13889">
        <v>2510008</v>
      </c>
      <c r="F13889" t="s">
        <v>16549</v>
      </c>
      <c r="G13889" t="s">
        <v>29</v>
      </c>
      <c r="H13889">
        <v>2112.79</v>
      </c>
      <c r="I13889">
        <v>2112.8045999999999</v>
      </c>
      <c r="J13889">
        <v>-1.4599999999972999E-2</v>
      </c>
      <c r="K13889">
        <v>2112.79</v>
      </c>
      <c r="L13889">
        <v>0</v>
      </c>
      <c r="M13889" t="str">
        <f>IF(ISERROR(VLOOKUP(A13889,'[1]Ecart validé'!$A:$A,1,FALSE)),Z13889,"Ecart Validé")</f>
        <v>valid</v>
      </c>
      <c r="R13889" t="s">
        <v>30</v>
      </c>
      <c r="U13889"/>
      <c r="X13889"/>
      <c r="Y13889"/>
      <c r="Z13889" t="s">
        <v>31</v>
      </c>
    </row>
    <row r="13890" spans="1:26" x14ac:dyDescent="0.3">
      <c r="A13890" t="s">
        <v>17090</v>
      </c>
      <c r="B13890" t="s">
        <v>3157</v>
      </c>
      <c r="C13890">
        <v>53581</v>
      </c>
      <c r="D13890" t="str">
        <f>+VLOOKUP(C13890,Param!K:L,2,FALSE)</f>
        <v>FB SOLUTION</v>
      </c>
      <c r="E13890">
        <v>1557018</v>
      </c>
      <c r="F13890" t="s">
        <v>16549</v>
      </c>
      <c r="G13890" t="s">
        <v>29</v>
      </c>
      <c r="H13890">
        <v>1638.26</v>
      </c>
      <c r="I13890">
        <v>1638.2625</v>
      </c>
      <c r="J13890">
        <v>-2.5000000000545601E-3</v>
      </c>
      <c r="K13890">
        <v>1638.26</v>
      </c>
      <c r="L13890">
        <v>0</v>
      </c>
      <c r="M13890" t="str">
        <f>IF(ISERROR(VLOOKUP(A13890,'[1]Ecart validé'!$A:$A,1,FALSE)),Z13890,"Ecart Validé")</f>
        <v>valid</v>
      </c>
      <c r="R13890" t="s">
        <v>30</v>
      </c>
      <c r="U13890"/>
      <c r="X13890"/>
      <c r="Y13890"/>
      <c r="Z13890" t="s">
        <v>31</v>
      </c>
    </row>
    <row r="13891" spans="1:26" x14ac:dyDescent="0.3">
      <c r="A13891" t="s">
        <v>17091</v>
      </c>
      <c r="B13891" t="s">
        <v>3157</v>
      </c>
      <c r="C13891">
        <v>46275</v>
      </c>
      <c r="D13891" t="str">
        <f>+VLOOKUP(C13891,Param!K:L,2,FALSE)</f>
        <v>SAPIAN (=ex ISS HYGIENE &amp; PREVENTION)</v>
      </c>
      <c r="E13891">
        <v>2587009</v>
      </c>
      <c r="F13891" t="s">
        <v>16549</v>
      </c>
      <c r="G13891" t="s">
        <v>29</v>
      </c>
      <c r="H13891">
        <v>9247.56</v>
      </c>
      <c r="I13891">
        <v>9247.5650000000005</v>
      </c>
      <c r="J13891">
        <v>-5.0000000010186297E-3</v>
      </c>
      <c r="K13891">
        <v>9247.56</v>
      </c>
      <c r="L13891">
        <v>0</v>
      </c>
      <c r="M13891" t="str">
        <f>IF(ISERROR(VLOOKUP(A13891,'[1]Ecart validé'!$A:$A,1,FALSE)),Z13891,"Ecart Validé")</f>
        <v>valid</v>
      </c>
      <c r="R13891" t="s">
        <v>30</v>
      </c>
      <c r="U13891"/>
      <c r="X13891"/>
      <c r="Y13891"/>
      <c r="Z13891" t="s">
        <v>31</v>
      </c>
    </row>
    <row r="13892" spans="1:26" x14ac:dyDescent="0.3">
      <c r="A13892" t="s">
        <v>17092</v>
      </c>
      <c r="B13892" t="s">
        <v>3157</v>
      </c>
      <c r="C13892">
        <v>58333</v>
      </c>
      <c r="D13892" t="str">
        <f>+VLOOKUP(C13892,Param!K:L,2,FALSE)</f>
        <v>MARIANNE SARL</v>
      </c>
      <c r="E13892">
        <v>2489083</v>
      </c>
      <c r="F13892" t="s">
        <v>16549</v>
      </c>
      <c r="G13892" t="s">
        <v>29</v>
      </c>
      <c r="H13892">
        <v>637.23</v>
      </c>
      <c r="I13892">
        <v>637.23559999999998</v>
      </c>
      <c r="J13892">
        <v>-5.5999999999585201E-3</v>
      </c>
      <c r="K13892">
        <v>637.23</v>
      </c>
      <c r="L13892">
        <v>0</v>
      </c>
      <c r="M13892" t="str">
        <f>IF(ISERROR(VLOOKUP(A13892,'[1]Ecart validé'!$A:$A,1,FALSE)),Z13892,"Ecart Validé")</f>
        <v>valid</v>
      </c>
      <c r="R13892" t="s">
        <v>30</v>
      </c>
      <c r="U13892"/>
      <c r="X13892"/>
      <c r="Y13892"/>
      <c r="Z13892" t="s">
        <v>31</v>
      </c>
    </row>
    <row r="13893" spans="1:26" x14ac:dyDescent="0.3">
      <c r="A13893" t="s">
        <v>17093</v>
      </c>
      <c r="B13893" t="s">
        <v>3157</v>
      </c>
      <c r="C13893">
        <v>49404</v>
      </c>
      <c r="D13893" t="str">
        <f>+VLOOKUP(C13893,Param!K:L,2,FALSE)</f>
        <v>CAPITAL SECURITE</v>
      </c>
      <c r="E13893">
        <v>210036934</v>
      </c>
      <c r="F13893" t="s">
        <v>16549</v>
      </c>
      <c r="G13893" t="s">
        <v>29</v>
      </c>
      <c r="H13893">
        <v>9353.9</v>
      </c>
      <c r="I13893">
        <v>9353.9</v>
      </c>
      <c r="J13893">
        <v>0</v>
      </c>
      <c r="K13893">
        <v>9353.9</v>
      </c>
      <c r="L13893">
        <v>0</v>
      </c>
      <c r="M13893" t="str">
        <f>IF(ISERROR(VLOOKUP(A13893,'[1]Ecart validé'!$A:$A,1,FALSE)),Z13893,"Ecart Validé")</f>
        <v>valid</v>
      </c>
      <c r="R13893" t="s">
        <v>30</v>
      </c>
      <c r="U13893"/>
      <c r="X13893"/>
      <c r="Y13893"/>
      <c r="Z13893" t="s">
        <v>31</v>
      </c>
    </row>
    <row r="13894" spans="1:26" x14ac:dyDescent="0.3">
      <c r="A13894" t="s">
        <v>17094</v>
      </c>
      <c r="B13894" t="s">
        <v>3157</v>
      </c>
      <c r="C13894">
        <v>43568</v>
      </c>
      <c r="D13894" t="str">
        <f>+VLOOKUP(C13894,Param!K:L,2,FALSE)</f>
        <v>AXIMA CONCEPT</v>
      </c>
      <c r="E13894">
        <v>2205106834</v>
      </c>
      <c r="F13894" t="s">
        <v>16549</v>
      </c>
      <c r="G13894" t="s">
        <v>29</v>
      </c>
      <c r="H13894">
        <v>13419.24</v>
      </c>
      <c r="I13894">
        <v>13419.2405</v>
      </c>
      <c r="J13894">
        <v>-5.0000000010186297E-4</v>
      </c>
      <c r="K13894">
        <v>13419.24</v>
      </c>
      <c r="L13894">
        <v>0</v>
      </c>
      <c r="M13894" t="str">
        <f>IF(ISERROR(VLOOKUP(A13894,'[1]Ecart validé'!$A:$A,1,FALSE)),Z13894,"Ecart Validé")</f>
        <v>valid</v>
      </c>
      <c r="R13894" t="s">
        <v>30</v>
      </c>
      <c r="U13894"/>
      <c r="X13894"/>
      <c r="Y13894"/>
      <c r="Z13894" t="s">
        <v>31</v>
      </c>
    </row>
    <row r="13895" spans="1:26" x14ac:dyDescent="0.3">
      <c r="A13895" t="s">
        <v>17095</v>
      </c>
      <c r="B13895" t="s">
        <v>3157</v>
      </c>
      <c r="C13895">
        <v>62415</v>
      </c>
      <c r="D13895" t="str">
        <f>+VLOOKUP(C13895,Param!K:L,2,FALSE)</f>
        <v>ACORUS</v>
      </c>
      <c r="E13895">
        <v>210054881</v>
      </c>
      <c r="F13895" t="s">
        <v>16549</v>
      </c>
      <c r="G13895" t="s">
        <v>29</v>
      </c>
      <c r="H13895">
        <v>1706.19</v>
      </c>
      <c r="I13895">
        <v>1706.1831</v>
      </c>
      <c r="J13895">
        <v>6.9000000000869399E-3</v>
      </c>
      <c r="K13895">
        <v>1706.19</v>
      </c>
      <c r="L13895">
        <v>0</v>
      </c>
      <c r="M13895" t="str">
        <f>IF(ISERROR(VLOOKUP(A13895,'[1]Ecart validé'!$A:$A,1,FALSE)),Z13895,"Ecart Validé")</f>
        <v>valid</v>
      </c>
      <c r="R13895" t="s">
        <v>30</v>
      </c>
      <c r="U13895"/>
      <c r="X13895"/>
      <c r="Y13895"/>
      <c r="Z13895" t="s">
        <v>31</v>
      </c>
    </row>
    <row r="13896" spans="1:26" x14ac:dyDescent="0.3">
      <c r="A13896" t="s">
        <v>17096</v>
      </c>
      <c r="B13896" t="s">
        <v>3157</v>
      </c>
      <c r="C13896">
        <v>62103</v>
      </c>
      <c r="D13896" t="str">
        <f>+VLOOKUP(C13896,Param!K:L,2,FALSE)</f>
        <v>QUALLEO ENVIRONNEMENT</v>
      </c>
      <c r="E13896">
        <v>2110791340</v>
      </c>
      <c r="F13896" t="s">
        <v>16549</v>
      </c>
      <c r="G13896" t="s">
        <v>29</v>
      </c>
      <c r="H13896">
        <v>811.19</v>
      </c>
      <c r="I13896">
        <v>811.19050000000004</v>
      </c>
      <c r="J13896">
        <v>-4.9999999998817603E-4</v>
      </c>
      <c r="K13896">
        <v>811.19</v>
      </c>
      <c r="L13896">
        <v>0</v>
      </c>
      <c r="M13896" t="str">
        <f>IF(ISERROR(VLOOKUP(A13896,'[1]Ecart validé'!$A:$A,1,FALSE)),Z13896,"Ecart Validé")</f>
        <v>valid</v>
      </c>
      <c r="R13896" t="s">
        <v>30</v>
      </c>
      <c r="U13896"/>
      <c r="X13896"/>
      <c r="Y13896"/>
      <c r="Z13896" t="s">
        <v>31</v>
      </c>
    </row>
    <row r="13897" spans="1:26" x14ac:dyDescent="0.3">
      <c r="A13897" t="s">
        <v>17097</v>
      </c>
      <c r="B13897" t="s">
        <v>3157</v>
      </c>
      <c r="C13897">
        <v>49351</v>
      </c>
      <c r="D13897" t="str">
        <f>+VLOOKUP(C13897,Param!K:L,2,FALSE)</f>
        <v>SOGETREL</v>
      </c>
      <c r="E13897">
        <v>2110441026</v>
      </c>
      <c r="F13897" t="s">
        <v>16549</v>
      </c>
      <c r="G13897" t="s">
        <v>29</v>
      </c>
      <c r="H13897">
        <v>5427.76</v>
      </c>
      <c r="I13897">
        <v>0</v>
      </c>
      <c r="J13897">
        <v>5427.76</v>
      </c>
      <c r="K13897">
        <v>0</v>
      </c>
      <c r="L13897">
        <v>5427.76</v>
      </c>
      <c r="M13897" t="str">
        <f>IF(ISERROR(VLOOKUP(A13897,'[1]Ecart validé'!$A:$A,1,FALSE)),Z13897,"Ecart Validé")</f>
        <v>issue</v>
      </c>
      <c r="N13897" t="s">
        <v>17098</v>
      </c>
      <c r="O13897" t="s">
        <v>17099</v>
      </c>
      <c r="P13897" t="s">
        <v>215</v>
      </c>
      <c r="Q13897" t="s">
        <v>12500</v>
      </c>
      <c r="R13897" t="s">
        <v>30</v>
      </c>
      <c r="S13897" t="s">
        <v>60</v>
      </c>
      <c r="U13897"/>
      <c r="X13897"/>
      <c r="Y13897"/>
      <c r="Z13897" t="s">
        <v>88</v>
      </c>
    </row>
    <row r="13898" spans="1:26" x14ac:dyDescent="0.3">
      <c r="A13898" t="s">
        <v>17100</v>
      </c>
      <c r="B13898" t="s">
        <v>3157</v>
      </c>
      <c r="C13898">
        <v>54620</v>
      </c>
      <c r="D13898" t="str">
        <f>+VLOOKUP(C13898,Param!K:L,2,FALSE)</f>
        <v>BTM</v>
      </c>
      <c r="E13898">
        <v>211051128</v>
      </c>
      <c r="F13898" t="s">
        <v>16549</v>
      </c>
      <c r="G13898" t="s">
        <v>29</v>
      </c>
      <c r="H13898">
        <v>4450.01</v>
      </c>
      <c r="I13898">
        <v>4450.0050000000001</v>
      </c>
      <c r="J13898">
        <v>5.0000000001091298E-3</v>
      </c>
      <c r="K13898">
        <v>4450.01</v>
      </c>
      <c r="L13898">
        <v>0</v>
      </c>
      <c r="M13898" t="str">
        <f>IF(ISERROR(VLOOKUP(A13898,'[1]Ecart validé'!$A:$A,1,FALSE)),Z13898,"Ecart Validé")</f>
        <v>valid</v>
      </c>
      <c r="R13898" t="s">
        <v>30</v>
      </c>
      <c r="U13898"/>
      <c r="X13898"/>
      <c r="Y13898"/>
      <c r="Z13898" t="s">
        <v>31</v>
      </c>
    </row>
    <row r="13899" spans="1:26" x14ac:dyDescent="0.3">
      <c r="A13899" t="s">
        <v>17101</v>
      </c>
      <c r="B13899" t="s">
        <v>3157</v>
      </c>
      <c r="C13899">
        <v>47211</v>
      </c>
      <c r="D13899" t="str">
        <f>+VLOOKUP(C13899,Param!K:L,2,FALSE)</f>
        <v>DECA FRANCE</v>
      </c>
      <c r="E13899">
        <v>210028954</v>
      </c>
      <c r="F13899" t="s">
        <v>16549</v>
      </c>
      <c r="G13899" t="s">
        <v>29</v>
      </c>
      <c r="H13899">
        <v>2271.2199999999998</v>
      </c>
      <c r="I13899">
        <v>2271.2231999999999</v>
      </c>
      <c r="J13899">
        <v>-3.2000000001062199E-3</v>
      </c>
      <c r="K13899">
        <v>2271.2199999999998</v>
      </c>
      <c r="L13899">
        <v>0</v>
      </c>
      <c r="M13899" t="str">
        <f>IF(ISERROR(VLOOKUP(A13899,'[1]Ecart validé'!$A:$A,1,FALSE)),Z13899,"Ecart Validé")</f>
        <v>valid</v>
      </c>
      <c r="R13899" t="s">
        <v>30</v>
      </c>
      <c r="U13899"/>
      <c r="X13899"/>
      <c r="Y13899"/>
      <c r="Z13899" t="s">
        <v>31</v>
      </c>
    </row>
    <row r="13900" spans="1:26" x14ac:dyDescent="0.3">
      <c r="A13900" t="s">
        <v>17102</v>
      </c>
      <c r="B13900" t="s">
        <v>3157</v>
      </c>
      <c r="C13900">
        <v>29761</v>
      </c>
      <c r="D13900" t="str">
        <f>+VLOOKUP(C13900,Param!K:L,2,FALSE)</f>
        <v>HOTELSERVICE</v>
      </c>
      <c r="E13900">
        <v>210005652</v>
      </c>
      <c r="F13900" t="s">
        <v>16549</v>
      </c>
      <c r="G13900" t="s">
        <v>29</v>
      </c>
      <c r="H13900">
        <v>8077.46</v>
      </c>
      <c r="I13900">
        <v>8077.4560000000001</v>
      </c>
      <c r="J13900">
        <v>3.9999999999054099E-3</v>
      </c>
      <c r="K13900">
        <v>8077.46</v>
      </c>
      <c r="L13900">
        <v>0</v>
      </c>
      <c r="M13900" t="str">
        <f>IF(ISERROR(VLOOKUP(A13900,'[1]Ecart validé'!$A:$A,1,FALSE)),Z13900,"Ecart Validé")</f>
        <v>valid</v>
      </c>
      <c r="R13900" t="s">
        <v>30</v>
      </c>
      <c r="U13900"/>
      <c r="X13900"/>
      <c r="Y13900"/>
      <c r="Z13900" t="s">
        <v>31</v>
      </c>
    </row>
    <row r="13901" spans="1:26" x14ac:dyDescent="0.3">
      <c r="A13901" t="s">
        <v>17103</v>
      </c>
      <c r="B13901" t="s">
        <v>3157</v>
      </c>
      <c r="C13901">
        <v>43533</v>
      </c>
      <c r="D13901" t="str">
        <f>+VLOOKUP(C13901,Param!K:L,2,FALSE)</f>
        <v>HORIS</v>
      </c>
      <c r="E13901">
        <v>212811605</v>
      </c>
      <c r="F13901" t="s">
        <v>16549</v>
      </c>
      <c r="G13901" t="s">
        <v>29</v>
      </c>
      <c r="H13901">
        <v>8313.92</v>
      </c>
      <c r="I13901">
        <v>8313.9240000000009</v>
      </c>
      <c r="J13901">
        <v>-4.0000000008149003E-3</v>
      </c>
      <c r="K13901">
        <v>8313.92</v>
      </c>
      <c r="L13901">
        <v>0</v>
      </c>
      <c r="M13901" t="str">
        <f>IF(ISERROR(VLOOKUP(A13901,'[1]Ecart validé'!$A:$A,1,FALSE)),Z13901,"Ecart Validé")</f>
        <v>valid</v>
      </c>
      <c r="R13901" t="s">
        <v>30</v>
      </c>
      <c r="U13901"/>
      <c r="X13901"/>
      <c r="Y13901"/>
      <c r="Z13901" t="s">
        <v>31</v>
      </c>
    </row>
    <row r="13902" spans="1:26" x14ac:dyDescent="0.3">
      <c r="A13902" t="s">
        <v>17104</v>
      </c>
      <c r="B13902" t="s">
        <v>3157</v>
      </c>
      <c r="C13902">
        <v>46161</v>
      </c>
      <c r="D13902" t="str">
        <f>+VLOOKUP(C13902,Param!K:L,2,FALSE)</f>
        <v>TECHNIVAP SAS EIM380</v>
      </c>
      <c r="E13902">
        <v>28255058</v>
      </c>
      <c r="F13902" t="s">
        <v>16549</v>
      </c>
      <c r="G13902" t="s">
        <v>29</v>
      </c>
      <c r="H13902">
        <v>9579.82</v>
      </c>
      <c r="I13902">
        <v>9579.8214000000007</v>
      </c>
      <c r="J13902">
        <v>-1.40000000101281E-3</v>
      </c>
      <c r="K13902">
        <v>9579.82</v>
      </c>
      <c r="L13902">
        <v>0</v>
      </c>
      <c r="M13902" t="str">
        <f>IF(ISERROR(VLOOKUP(A13902,'[1]Ecart validé'!$A:$A,1,FALSE)),Z13902,"Ecart Validé")</f>
        <v>valid</v>
      </c>
      <c r="R13902" t="s">
        <v>30</v>
      </c>
      <c r="U13902"/>
      <c r="X13902"/>
      <c r="Y13902"/>
      <c r="Z13902" t="s">
        <v>31</v>
      </c>
    </row>
    <row r="13903" spans="1:26" x14ac:dyDescent="0.3">
      <c r="A13903" t="s">
        <v>17105</v>
      </c>
      <c r="B13903" t="s">
        <v>3157</v>
      </c>
      <c r="C13903">
        <v>58562</v>
      </c>
      <c r="D13903" t="str">
        <f>+VLOOKUP(C13903,Param!K:L,2,FALSE)</f>
        <v>IMAGINE CONCEPT INTERIEUR</v>
      </c>
      <c r="E13903">
        <v>28313083</v>
      </c>
      <c r="F13903" t="s">
        <v>16549</v>
      </c>
      <c r="G13903" t="s">
        <v>29</v>
      </c>
      <c r="H13903">
        <v>1391.3</v>
      </c>
      <c r="I13903">
        <v>1391.3</v>
      </c>
      <c r="J13903">
        <v>0</v>
      </c>
      <c r="K13903">
        <v>1391.3</v>
      </c>
      <c r="L13903">
        <v>0</v>
      </c>
      <c r="M13903" t="str">
        <f>IF(ISERROR(VLOOKUP(A13903,'[1]Ecart validé'!$A:$A,1,FALSE)),Z13903,"Ecart Validé")</f>
        <v>valid</v>
      </c>
      <c r="R13903" t="s">
        <v>30</v>
      </c>
      <c r="U13903"/>
      <c r="X13903"/>
      <c r="Y13903"/>
      <c r="Z13903" t="s">
        <v>31</v>
      </c>
    </row>
    <row r="13904" spans="1:26" x14ac:dyDescent="0.3">
      <c r="A13904" t="s">
        <v>17106</v>
      </c>
      <c r="B13904" t="s">
        <v>3157</v>
      </c>
      <c r="C13904">
        <v>66501</v>
      </c>
      <c r="D13904" t="str">
        <f>+VLOOKUP(C13904,Param!K:L,2,FALSE)</f>
        <v>BLANCHISSERIE MIDI PYRENNEES</v>
      </c>
      <c r="E13904">
        <v>28306067</v>
      </c>
      <c r="F13904" t="s">
        <v>16549</v>
      </c>
      <c r="G13904" t="s">
        <v>29</v>
      </c>
      <c r="H13904">
        <v>5776.62</v>
      </c>
      <c r="I13904">
        <v>5776.6243000000004</v>
      </c>
      <c r="J13904">
        <v>-4.3000000005122196E-3</v>
      </c>
      <c r="K13904">
        <v>5776.62</v>
      </c>
      <c r="L13904">
        <v>0</v>
      </c>
      <c r="M13904" t="str">
        <f>IF(ISERROR(VLOOKUP(A13904,'[1]Ecart validé'!$A:$A,1,FALSE)),Z13904,"Ecart Validé")</f>
        <v>valid</v>
      </c>
      <c r="R13904" t="s">
        <v>30</v>
      </c>
      <c r="U13904"/>
      <c r="X13904"/>
      <c r="Y13904"/>
      <c r="Z13904" t="s">
        <v>31</v>
      </c>
    </row>
    <row r="13905" spans="1:26" x14ac:dyDescent="0.3">
      <c r="A13905" t="s">
        <v>17107</v>
      </c>
      <c r="B13905" t="s">
        <v>3157</v>
      </c>
      <c r="C13905">
        <v>1523</v>
      </c>
      <c r="D13905" t="str">
        <f>+VLOOKUP(C13905,Param!K:L,2,FALSE)</f>
        <v>SANIPOUSSE</v>
      </c>
      <c r="E13905">
        <v>28314065</v>
      </c>
      <c r="F13905" t="s">
        <v>16549</v>
      </c>
      <c r="G13905" t="s">
        <v>29</v>
      </c>
      <c r="H13905">
        <v>4494.49</v>
      </c>
      <c r="I13905">
        <v>4494.4921000000004</v>
      </c>
      <c r="J13905">
        <v>-2.10000000060972E-3</v>
      </c>
      <c r="K13905">
        <v>4494.49</v>
      </c>
      <c r="L13905">
        <v>0</v>
      </c>
      <c r="M13905" t="str">
        <f>IF(ISERROR(VLOOKUP(A13905,'[1]Ecart validé'!$A:$A,1,FALSE)),Z13905,"Ecart Validé")</f>
        <v>valid</v>
      </c>
      <c r="R13905" t="s">
        <v>30</v>
      </c>
      <c r="U13905"/>
      <c r="X13905"/>
      <c r="Y13905"/>
      <c r="Z13905" t="s">
        <v>31</v>
      </c>
    </row>
    <row r="13906" spans="1:26" x14ac:dyDescent="0.3">
      <c r="A13906" t="s">
        <v>17108</v>
      </c>
      <c r="B13906" t="s">
        <v>3157</v>
      </c>
      <c r="C13906">
        <v>55658</v>
      </c>
      <c r="D13906" t="str">
        <f>+VLOOKUP(C13906,Param!K:L,2,FALSE)</f>
        <v>GENIE CLIMATIQUE DE L'EST</v>
      </c>
      <c r="E13906" t="s">
        <v>4481</v>
      </c>
      <c r="F13906" t="s">
        <v>16549</v>
      </c>
      <c r="G13906" t="s">
        <v>29</v>
      </c>
      <c r="H13906">
        <v>735.57</v>
      </c>
      <c r="I13906">
        <v>735.57</v>
      </c>
      <c r="J13906">
        <v>0</v>
      </c>
      <c r="K13906">
        <v>735.57</v>
      </c>
      <c r="L13906">
        <v>0</v>
      </c>
      <c r="M13906" t="str">
        <f>IF(ISERROR(VLOOKUP(A13906,'[1]Ecart validé'!$A:$A,1,FALSE)),Z13906,"Ecart Validé")</f>
        <v>valid</v>
      </c>
      <c r="R13906" t="s">
        <v>30</v>
      </c>
      <c r="U13906"/>
      <c r="X13906"/>
      <c r="Y13906"/>
      <c r="Z13906" t="s">
        <v>31</v>
      </c>
    </row>
    <row r="13907" spans="1:26" x14ac:dyDescent="0.3">
      <c r="A13907" t="s">
        <v>17109</v>
      </c>
      <c r="B13907" t="s">
        <v>3157</v>
      </c>
      <c r="C13907">
        <v>51028</v>
      </c>
      <c r="D13907" t="str">
        <f>+VLOOKUP(C13907,Param!K:L,2,FALSE)</f>
        <v>JEAN STALAVEN</v>
      </c>
      <c r="E13907">
        <v>18228003</v>
      </c>
      <c r="F13907" t="s">
        <v>16549</v>
      </c>
      <c r="G13907" t="s">
        <v>29</v>
      </c>
      <c r="H13907">
        <v>842.22</v>
      </c>
      <c r="I13907">
        <v>842.22</v>
      </c>
      <c r="J13907">
        <v>0</v>
      </c>
      <c r="K13907">
        <v>842.22</v>
      </c>
      <c r="L13907">
        <v>0</v>
      </c>
      <c r="M13907" t="str">
        <f>IF(ISERROR(VLOOKUP(A13907,'[1]Ecart validé'!$A:$A,1,FALSE)),Z13907,"Ecart Validé")</f>
        <v>valid</v>
      </c>
      <c r="R13907" t="s">
        <v>30</v>
      </c>
      <c r="U13907"/>
      <c r="X13907"/>
      <c r="Y13907"/>
      <c r="Z13907" t="s">
        <v>31</v>
      </c>
    </row>
    <row r="13908" spans="1:26" x14ac:dyDescent="0.3">
      <c r="A13908" t="s">
        <v>17110</v>
      </c>
      <c r="B13908" t="s">
        <v>3157</v>
      </c>
      <c r="C13908">
        <v>72200</v>
      </c>
      <c r="D13908" t="str">
        <f>+VLOOKUP(C13908,Param!K:L,2,FALSE)</f>
        <v>GROUPE MATFER BOURGEAT</v>
      </c>
      <c r="E13908">
        <v>28314046</v>
      </c>
      <c r="F13908" t="s">
        <v>16549</v>
      </c>
      <c r="G13908" t="s">
        <v>29</v>
      </c>
      <c r="H13908">
        <v>8903.2199999999993</v>
      </c>
      <c r="I13908">
        <v>8903.2160000000003</v>
      </c>
      <c r="J13908">
        <v>3.99999999899591E-3</v>
      </c>
      <c r="K13908">
        <v>8903.2199999999993</v>
      </c>
      <c r="L13908">
        <v>0</v>
      </c>
      <c r="M13908" t="str">
        <f>IF(ISERROR(VLOOKUP(A13908,'[1]Ecart validé'!$A:$A,1,FALSE)),Z13908,"Ecart Validé")</f>
        <v>valid</v>
      </c>
      <c r="R13908" t="s">
        <v>30</v>
      </c>
      <c r="U13908"/>
      <c r="X13908"/>
      <c r="Y13908"/>
      <c r="Z13908" t="s">
        <v>31</v>
      </c>
    </row>
    <row r="13909" spans="1:26" x14ac:dyDescent="0.3">
      <c r="A13909" t="s">
        <v>17111</v>
      </c>
      <c r="B13909" t="s">
        <v>3157</v>
      </c>
      <c r="C13909">
        <v>44915</v>
      </c>
      <c r="D13909" t="str">
        <f>+VLOOKUP(C13909,Param!K:L,2,FALSE)</f>
        <v>MISSENARD-QUINT B</v>
      </c>
      <c r="E13909" t="s">
        <v>3758</v>
      </c>
      <c r="F13909" t="s">
        <v>16549</v>
      </c>
      <c r="G13909" t="s">
        <v>29</v>
      </c>
      <c r="H13909">
        <v>1824.02</v>
      </c>
      <c r="I13909">
        <v>1824.0216</v>
      </c>
      <c r="J13909">
        <v>-1.6000000000531099E-3</v>
      </c>
      <c r="K13909">
        <v>1824.02</v>
      </c>
      <c r="L13909">
        <v>0</v>
      </c>
      <c r="M13909" t="str">
        <f>IF(ISERROR(VLOOKUP(A13909,'[1]Ecart validé'!$A:$A,1,FALSE)),Z13909,"Ecart Validé")</f>
        <v>valid</v>
      </c>
      <c r="R13909" t="s">
        <v>30</v>
      </c>
      <c r="U13909"/>
      <c r="X13909"/>
      <c r="Y13909"/>
      <c r="Z13909" t="s">
        <v>31</v>
      </c>
    </row>
    <row r="13910" spans="1:26" x14ac:dyDescent="0.3">
      <c r="A13910" t="s">
        <v>17112</v>
      </c>
      <c r="B13910" t="s">
        <v>3157</v>
      </c>
      <c r="C13910">
        <v>44915</v>
      </c>
      <c r="D13910" t="str">
        <f>+VLOOKUP(C13910,Param!K:L,2,FALSE)</f>
        <v>MISSENARD-QUINT B</v>
      </c>
      <c r="E13910" t="s">
        <v>3762</v>
      </c>
      <c r="F13910" t="s">
        <v>16549</v>
      </c>
      <c r="G13910" t="s">
        <v>29</v>
      </c>
      <c r="H13910">
        <v>3189.25</v>
      </c>
      <c r="I13910">
        <v>3189.2460000000001</v>
      </c>
      <c r="J13910">
        <v>3.9999999999054099E-3</v>
      </c>
      <c r="K13910">
        <v>3189.25</v>
      </c>
      <c r="L13910">
        <v>0</v>
      </c>
      <c r="M13910" t="str">
        <f>IF(ISERROR(VLOOKUP(A13910,'[1]Ecart validé'!$A:$A,1,FALSE)),Z13910,"Ecart Validé")</f>
        <v>valid</v>
      </c>
      <c r="R13910" t="s">
        <v>30</v>
      </c>
      <c r="U13910"/>
      <c r="X13910"/>
      <c r="Y13910"/>
      <c r="Z13910" t="s">
        <v>31</v>
      </c>
    </row>
    <row r="13911" spans="1:26" x14ac:dyDescent="0.3">
      <c r="A13911" t="s">
        <v>17113</v>
      </c>
      <c r="B13911" t="s">
        <v>3157</v>
      </c>
      <c r="C13911">
        <v>43551</v>
      </c>
      <c r="D13911" t="str">
        <f>+VLOOKUP(C13911,Param!K:L,2,FALSE)</f>
        <v>QUIETALIS</v>
      </c>
      <c r="E13911">
        <v>28315049</v>
      </c>
      <c r="F13911" t="s">
        <v>16549</v>
      </c>
      <c r="G13911" t="s">
        <v>29</v>
      </c>
      <c r="H13911">
        <v>26955.9</v>
      </c>
      <c r="I13911">
        <v>26955.910800000001</v>
      </c>
      <c r="J13911">
        <v>-1.08000000000174E-2</v>
      </c>
      <c r="K13911">
        <v>26955.9</v>
      </c>
      <c r="L13911">
        <v>0</v>
      </c>
      <c r="M13911" t="str">
        <f>IF(ISERROR(VLOOKUP(A13911,'[1]Ecart validé'!$A:$A,1,FALSE)),Z13911,"Ecart Validé")</f>
        <v>valid</v>
      </c>
      <c r="R13911" t="s">
        <v>30</v>
      </c>
      <c r="U13911"/>
      <c r="X13911"/>
      <c r="Y13911"/>
      <c r="Z13911" t="s">
        <v>31</v>
      </c>
    </row>
    <row r="13912" spans="1:26" x14ac:dyDescent="0.3">
      <c r="A13912" t="s">
        <v>17114</v>
      </c>
      <c r="B13912" t="s">
        <v>3157</v>
      </c>
      <c r="C13912">
        <v>57775</v>
      </c>
      <c r="D13912" t="str">
        <f>+VLOOKUP(C13912,Param!K:L,2,FALSE)</f>
        <v>IDEX ENERGIES</v>
      </c>
      <c r="E13912" t="s">
        <v>4718</v>
      </c>
      <c r="F13912" t="s">
        <v>16549</v>
      </c>
      <c r="G13912" t="s">
        <v>29</v>
      </c>
      <c r="H13912">
        <v>25816.400000000001</v>
      </c>
      <c r="I13912">
        <v>25816.400000000001</v>
      </c>
      <c r="J13912">
        <v>0</v>
      </c>
      <c r="K13912">
        <v>25816.400000000001</v>
      </c>
      <c r="L13912">
        <v>0</v>
      </c>
      <c r="M13912" t="str">
        <f>IF(ISERROR(VLOOKUP(A13912,'[1]Ecart validé'!$A:$A,1,FALSE)),Z13912,"Ecart Validé")</f>
        <v>valid</v>
      </c>
      <c r="R13912" t="s">
        <v>30</v>
      </c>
      <c r="U13912"/>
      <c r="X13912"/>
      <c r="Y13912"/>
      <c r="Z13912" t="s">
        <v>31</v>
      </c>
    </row>
    <row r="13913" spans="1:26" x14ac:dyDescent="0.3">
      <c r="A13913" t="s">
        <v>17115</v>
      </c>
      <c r="B13913" t="s">
        <v>3157</v>
      </c>
      <c r="C13913">
        <v>46299</v>
      </c>
      <c r="D13913" t="str">
        <f>+VLOOKUP(C13913,Param!K:L,2,FALSE)</f>
        <v>MAISON M.CHAPOUTIER</v>
      </c>
      <c r="E13913">
        <v>1253004</v>
      </c>
      <c r="F13913" t="s">
        <v>16549</v>
      </c>
      <c r="G13913" t="s">
        <v>29</v>
      </c>
      <c r="H13913">
        <v>1107.05</v>
      </c>
      <c r="I13913">
        <v>1107.0540000000001</v>
      </c>
      <c r="J13913">
        <v>-4.0000000001327802E-3</v>
      </c>
      <c r="K13913">
        <v>1107.05</v>
      </c>
      <c r="L13913">
        <v>0</v>
      </c>
      <c r="M13913" t="str">
        <f>IF(ISERROR(VLOOKUP(A13913,'[1]Ecart validé'!$A:$A,1,FALSE)),Z13913,"Ecart Validé")</f>
        <v>valid</v>
      </c>
      <c r="R13913" t="s">
        <v>30</v>
      </c>
      <c r="U13913"/>
      <c r="X13913"/>
      <c r="Y13913"/>
      <c r="Z13913" t="s">
        <v>31</v>
      </c>
    </row>
    <row r="13914" spans="1:26" x14ac:dyDescent="0.3">
      <c r="A13914" t="s">
        <v>17116</v>
      </c>
      <c r="B13914" t="s">
        <v>3157</v>
      </c>
      <c r="C13914">
        <v>61568</v>
      </c>
      <c r="D13914" t="str">
        <f>+VLOOKUP(C13914,Param!K:L,2,FALSE)</f>
        <v>PLOMBERIE CHAUFFAGE VENTILATION ENTRETIEN (PCVE)</v>
      </c>
      <c r="E13914">
        <v>28280078</v>
      </c>
      <c r="F13914" t="s">
        <v>16549</v>
      </c>
      <c r="G13914" t="s">
        <v>29</v>
      </c>
      <c r="H13914">
        <v>11446.66</v>
      </c>
      <c r="I13914">
        <v>11446.654399999999</v>
      </c>
      <c r="J13914">
        <v>5.6000000004132701E-3</v>
      </c>
      <c r="K13914">
        <v>11446.66</v>
      </c>
      <c r="L13914">
        <v>0</v>
      </c>
      <c r="M13914" t="str">
        <f>IF(ISERROR(VLOOKUP(A13914,'[1]Ecart validé'!$A:$A,1,FALSE)),Z13914,"Ecart Validé")</f>
        <v>valid</v>
      </c>
      <c r="R13914" t="s">
        <v>30</v>
      </c>
      <c r="U13914"/>
      <c r="X13914"/>
      <c r="Y13914"/>
      <c r="Z13914" t="s">
        <v>31</v>
      </c>
    </row>
    <row r="13915" spans="1:26" x14ac:dyDescent="0.3">
      <c r="A13915" t="s">
        <v>17117</v>
      </c>
      <c r="B13915" t="s">
        <v>3157</v>
      </c>
      <c r="C13915">
        <v>44685</v>
      </c>
      <c r="D13915" t="str">
        <f>+VLOOKUP(C13915,Param!K:L,2,FALSE)</f>
        <v>LANSON INTERNATIONAL DIFFUSION</v>
      </c>
      <c r="E13915">
        <v>19218007</v>
      </c>
      <c r="F13915" t="s">
        <v>16549</v>
      </c>
      <c r="G13915" t="s">
        <v>29</v>
      </c>
      <c r="H13915">
        <v>2702.12</v>
      </c>
      <c r="I13915">
        <v>2702.1179999999999</v>
      </c>
      <c r="J13915">
        <v>1.9999999999527002E-3</v>
      </c>
      <c r="K13915">
        <v>2702.12</v>
      </c>
      <c r="L13915">
        <v>0</v>
      </c>
      <c r="M13915" t="str">
        <f>IF(ISERROR(VLOOKUP(A13915,'[1]Ecart validé'!$A:$A,1,FALSE)),Z13915,"Ecart Validé")</f>
        <v>valid</v>
      </c>
      <c r="R13915" t="s">
        <v>30</v>
      </c>
      <c r="U13915"/>
      <c r="X13915"/>
      <c r="Y13915"/>
      <c r="Z13915" t="s">
        <v>31</v>
      </c>
    </row>
    <row r="13916" spans="1:26" x14ac:dyDescent="0.3">
      <c r="A13916" t="s">
        <v>17118</v>
      </c>
      <c r="B13916" t="s">
        <v>3157</v>
      </c>
      <c r="C13916">
        <v>47194</v>
      </c>
      <c r="D13916" t="str">
        <f>+VLOOKUP(C13916,Param!K:L,2,FALSE)</f>
        <v>TV GETAL</v>
      </c>
      <c r="E13916">
        <v>29257025</v>
      </c>
      <c r="F13916" t="s">
        <v>16549</v>
      </c>
      <c r="G13916" t="s">
        <v>29</v>
      </c>
      <c r="H13916">
        <v>1985.39</v>
      </c>
      <c r="I13916">
        <v>1985.3920000000001</v>
      </c>
      <c r="J13916">
        <v>-1.9999999999527002E-3</v>
      </c>
      <c r="K13916">
        <v>1985.39</v>
      </c>
      <c r="L13916">
        <v>0</v>
      </c>
      <c r="M13916" t="str">
        <f>IF(ISERROR(VLOOKUP(A13916,'[1]Ecart validé'!$A:$A,1,FALSE)),Z13916,"Ecart Validé")</f>
        <v>valid</v>
      </c>
      <c r="R13916" t="s">
        <v>30</v>
      </c>
      <c r="U13916"/>
      <c r="X13916"/>
      <c r="Y13916"/>
      <c r="Z13916" t="s">
        <v>31</v>
      </c>
    </row>
    <row r="13917" spans="1:26" x14ac:dyDescent="0.3">
      <c r="A13917" t="s">
        <v>17119</v>
      </c>
      <c r="B13917" t="s">
        <v>3157</v>
      </c>
      <c r="C13917">
        <v>44411</v>
      </c>
      <c r="D13917" t="str">
        <f>+VLOOKUP(C13917,Param!K:L,2,FALSE)</f>
        <v>JDC</v>
      </c>
      <c r="E13917">
        <v>29294027</v>
      </c>
      <c r="F13917" t="s">
        <v>16549</v>
      </c>
      <c r="G13917" t="s">
        <v>29</v>
      </c>
      <c r="H13917">
        <v>38364.53</v>
      </c>
      <c r="I13917">
        <v>38364.535000000003</v>
      </c>
      <c r="J13917">
        <v>-5.0000000046566103E-3</v>
      </c>
      <c r="K13917">
        <v>38364.53</v>
      </c>
      <c r="L13917">
        <v>0</v>
      </c>
      <c r="M13917" t="str">
        <f>IF(ISERROR(VLOOKUP(A13917,'[1]Ecart validé'!$A:$A,1,FALSE)),Z13917,"Ecart Validé")</f>
        <v>valid</v>
      </c>
      <c r="R13917" t="s">
        <v>30</v>
      </c>
      <c r="U13917"/>
      <c r="X13917"/>
      <c r="Y13917"/>
      <c r="Z13917" t="s">
        <v>31</v>
      </c>
    </row>
    <row r="13918" spans="1:26" x14ac:dyDescent="0.3">
      <c r="A13918" t="s">
        <v>17120</v>
      </c>
      <c r="B13918" t="s">
        <v>3157</v>
      </c>
      <c r="C13918">
        <v>43566</v>
      </c>
      <c r="D13918" t="str">
        <f>+VLOOKUP(C13918,Param!K:L,2,FALSE)</f>
        <v>NILFISK</v>
      </c>
      <c r="E13918">
        <v>29253037</v>
      </c>
      <c r="F13918" t="s">
        <v>16549</v>
      </c>
      <c r="G13918" t="s">
        <v>29</v>
      </c>
      <c r="H13918">
        <v>4476.55</v>
      </c>
      <c r="I13918">
        <v>4476.5478000000003</v>
      </c>
      <c r="J13918">
        <v>2.1999999999025E-3</v>
      </c>
      <c r="K13918">
        <v>4476.55</v>
      </c>
      <c r="L13918">
        <v>0</v>
      </c>
      <c r="M13918" t="str">
        <f>IF(ISERROR(VLOOKUP(A13918,'[1]Ecart validé'!$A:$A,1,FALSE)),Z13918,"Ecart Validé")</f>
        <v>valid</v>
      </c>
      <c r="R13918" t="s">
        <v>30</v>
      </c>
      <c r="U13918"/>
      <c r="X13918"/>
      <c r="Y13918"/>
      <c r="Z13918" t="s">
        <v>31</v>
      </c>
    </row>
    <row r="13919" spans="1:26" x14ac:dyDescent="0.3">
      <c r="A13919" t="s">
        <v>17121</v>
      </c>
      <c r="B13919" t="s">
        <v>3157</v>
      </c>
      <c r="C13919">
        <v>45916</v>
      </c>
      <c r="D13919" t="str">
        <f>+VLOOKUP(C13919,Param!K:L,2,FALSE)</f>
        <v>RECORD PORTES AUTOMATIQUES</v>
      </c>
      <c r="E13919">
        <v>2090444135</v>
      </c>
      <c r="F13919" t="s">
        <v>16549</v>
      </c>
      <c r="G13919" t="s">
        <v>29</v>
      </c>
      <c r="H13919">
        <v>5790.74</v>
      </c>
      <c r="I13919">
        <v>5790.7275</v>
      </c>
      <c r="J13919">
        <v>1.2499999999818099E-2</v>
      </c>
      <c r="K13919">
        <v>5790.74</v>
      </c>
      <c r="L13919">
        <v>0</v>
      </c>
      <c r="M13919" t="str">
        <f>IF(ISERROR(VLOOKUP(A13919,'[1]Ecart validé'!$A:$A,1,FALSE)),Z13919,"Ecart Validé")</f>
        <v>valid</v>
      </c>
      <c r="R13919" t="s">
        <v>30</v>
      </c>
      <c r="U13919"/>
      <c r="X13919"/>
      <c r="Y13919"/>
      <c r="Z13919" t="s">
        <v>31</v>
      </c>
    </row>
    <row r="13920" spans="1:26" x14ac:dyDescent="0.3">
      <c r="A13920" t="s">
        <v>17122</v>
      </c>
      <c r="B13920" t="s">
        <v>3157</v>
      </c>
      <c r="C13920">
        <v>44650</v>
      </c>
      <c r="D13920" t="str">
        <f>+VLOOKUP(C13920,Param!K:L,2,FALSE)</f>
        <v>ADVINI - JEAN-JEAN SA - VIGNERONS &amp; PASSIONS</v>
      </c>
      <c r="E13920">
        <v>110005165</v>
      </c>
      <c r="F13920" t="s">
        <v>16549</v>
      </c>
      <c r="G13920" t="s">
        <v>29</v>
      </c>
      <c r="H13920">
        <v>20249.12</v>
      </c>
      <c r="I13920">
        <v>20249.123299999999</v>
      </c>
      <c r="J13920">
        <v>-3.3000000003085002E-3</v>
      </c>
      <c r="K13920">
        <v>20249.12</v>
      </c>
      <c r="L13920">
        <v>0</v>
      </c>
      <c r="M13920" t="str">
        <f>IF(ISERROR(VLOOKUP(A13920,'[1]Ecart validé'!$A:$A,1,FALSE)),Z13920,"Ecart Validé")</f>
        <v>valid</v>
      </c>
      <c r="R13920" t="s">
        <v>30</v>
      </c>
      <c r="U13920"/>
      <c r="X13920"/>
      <c r="Y13920"/>
      <c r="Z13920" t="s">
        <v>31</v>
      </c>
    </row>
    <row r="13921" spans="1:26" x14ac:dyDescent="0.3">
      <c r="A13921" t="s">
        <v>17123</v>
      </c>
      <c r="B13921" t="s">
        <v>3157</v>
      </c>
      <c r="C13921">
        <v>69231</v>
      </c>
      <c r="D13921" t="str">
        <f>+VLOOKUP(C13921,Param!K:L,2,FALSE)</f>
        <v>SOGEPARK</v>
      </c>
      <c r="E13921">
        <v>110028185</v>
      </c>
      <c r="F13921" t="s">
        <v>16549</v>
      </c>
      <c r="G13921" t="s">
        <v>29</v>
      </c>
      <c r="H13921">
        <v>32572.639999999999</v>
      </c>
      <c r="I13921">
        <v>32572.639500000001</v>
      </c>
      <c r="J13921">
        <v>4.99999998282874E-4</v>
      </c>
      <c r="K13921">
        <v>32572.639999999999</v>
      </c>
      <c r="L13921">
        <v>0</v>
      </c>
      <c r="M13921" t="str">
        <f>IF(ISERROR(VLOOKUP(A13921,'[1]Ecart validé'!$A:$A,1,FALSE)),Z13921,"Ecart Validé")</f>
        <v>valid</v>
      </c>
      <c r="R13921" t="s">
        <v>30</v>
      </c>
      <c r="U13921"/>
      <c r="X13921"/>
      <c r="Y13921"/>
      <c r="Z13921" t="s">
        <v>31</v>
      </c>
    </row>
    <row r="13922" spans="1:26" x14ac:dyDescent="0.3">
      <c r="A13922" t="s">
        <v>17124</v>
      </c>
      <c r="B13922" t="s">
        <v>3157</v>
      </c>
      <c r="C13922">
        <v>49215</v>
      </c>
      <c r="D13922" t="str">
        <f>+VLOOKUP(C13922,Param!K:L,2,FALSE)</f>
        <v>SIPP</v>
      </c>
      <c r="E13922">
        <v>29263035</v>
      </c>
      <c r="F13922" t="s">
        <v>16549</v>
      </c>
      <c r="G13922" t="s">
        <v>29</v>
      </c>
      <c r="H13922">
        <v>2913.86</v>
      </c>
      <c r="I13922">
        <v>2913.86</v>
      </c>
      <c r="J13922">
        <v>0</v>
      </c>
      <c r="K13922">
        <v>2913.86</v>
      </c>
      <c r="L13922">
        <v>0</v>
      </c>
      <c r="M13922" t="str">
        <f>IF(ISERROR(VLOOKUP(A13922,'[1]Ecart validé'!$A:$A,1,FALSE)),Z13922,"Ecart Validé")</f>
        <v>valid</v>
      </c>
      <c r="R13922" t="s">
        <v>30</v>
      </c>
      <c r="U13922"/>
      <c r="X13922"/>
      <c r="Y13922"/>
      <c r="Z13922" t="s">
        <v>31</v>
      </c>
    </row>
    <row r="13923" spans="1:26" x14ac:dyDescent="0.3">
      <c r="A13923" t="s">
        <v>17125</v>
      </c>
      <c r="B13923" t="s">
        <v>3157</v>
      </c>
      <c r="C13923">
        <v>49831</v>
      </c>
      <c r="D13923" t="str">
        <f>+VLOOKUP(C13923,Param!K:L,2,FALSE)</f>
        <v>SNGST</v>
      </c>
      <c r="E13923">
        <v>210036308</v>
      </c>
      <c r="F13923" t="s">
        <v>16549</v>
      </c>
      <c r="G13923" t="s">
        <v>29</v>
      </c>
      <c r="H13923">
        <v>17356.72</v>
      </c>
      <c r="I13923">
        <v>17356.7264</v>
      </c>
      <c r="J13923">
        <v>-6.3999999983934599E-3</v>
      </c>
      <c r="K13923">
        <v>17356.72</v>
      </c>
      <c r="L13923">
        <v>0</v>
      </c>
      <c r="M13923" t="str">
        <f>IF(ISERROR(VLOOKUP(A13923,'[1]Ecart validé'!$A:$A,1,FALSE)),Z13923,"Ecart Validé")</f>
        <v>valid</v>
      </c>
      <c r="R13923" t="s">
        <v>30</v>
      </c>
      <c r="U13923"/>
      <c r="X13923"/>
      <c r="Y13923"/>
      <c r="Z13923" t="s">
        <v>31</v>
      </c>
    </row>
    <row r="13924" spans="1:26" x14ac:dyDescent="0.3">
      <c r="A13924" t="s">
        <v>17126</v>
      </c>
      <c r="B13924" t="s">
        <v>3157</v>
      </c>
      <c r="C13924">
        <v>47239</v>
      </c>
      <c r="D13924" t="str">
        <f>+VLOOKUP(C13924,Param!K:L,2,FALSE)</f>
        <v>FRAMACO ENTREPRISE</v>
      </c>
      <c r="E13924">
        <v>109081058</v>
      </c>
      <c r="F13924" t="s">
        <v>16549</v>
      </c>
      <c r="G13924" t="s">
        <v>29</v>
      </c>
      <c r="H13924">
        <v>241.62</v>
      </c>
      <c r="I13924">
        <v>241.61760000000001</v>
      </c>
      <c r="J13924">
        <v>2.3999999999944001E-3</v>
      </c>
      <c r="K13924">
        <v>241.61760000000001</v>
      </c>
      <c r="L13924">
        <v>2.3999999999944001E-3</v>
      </c>
      <c r="M13924" t="str">
        <f>IF(ISERROR(VLOOKUP(A13924,'[1]Ecart validé'!$A:$A,1,FALSE)),Z13924,"Ecart Validé")</f>
        <v>valid</v>
      </c>
      <c r="R13924" t="s">
        <v>30</v>
      </c>
      <c r="U13924"/>
      <c r="X13924"/>
      <c r="Y13924"/>
      <c r="Z13924" t="s">
        <v>31</v>
      </c>
    </row>
    <row r="13925" spans="1:26" x14ac:dyDescent="0.3">
      <c r="A13925" t="s">
        <v>17127</v>
      </c>
      <c r="B13925" t="s">
        <v>3157</v>
      </c>
      <c r="C13925">
        <v>46113</v>
      </c>
      <c r="D13925" t="str">
        <f>+VLOOKUP(C13925,Param!K:L,2,FALSE)</f>
        <v>LES FRUITIERS DE CHALOSSE</v>
      </c>
      <c r="E13925">
        <v>10906075</v>
      </c>
      <c r="F13925" t="s">
        <v>16549</v>
      </c>
      <c r="G13925" t="s">
        <v>29</v>
      </c>
      <c r="H13925">
        <v>1665.8</v>
      </c>
      <c r="I13925">
        <v>1665.8032000000001</v>
      </c>
      <c r="J13925">
        <v>-3.2000000001062199E-3</v>
      </c>
      <c r="K13925">
        <v>1665.8</v>
      </c>
      <c r="L13925">
        <v>0</v>
      </c>
      <c r="M13925" t="str">
        <f>IF(ISERROR(VLOOKUP(A13925,'[1]Ecart validé'!$A:$A,1,FALSE)),Z13925,"Ecart Validé")</f>
        <v>valid</v>
      </c>
      <c r="R13925" t="s">
        <v>30</v>
      </c>
      <c r="U13925"/>
      <c r="X13925"/>
      <c r="Y13925"/>
      <c r="Z13925" t="s">
        <v>31</v>
      </c>
    </row>
    <row r="13926" spans="1:26" x14ac:dyDescent="0.3">
      <c r="A13926" t="s">
        <v>17128</v>
      </c>
      <c r="B13926" t="s">
        <v>3157</v>
      </c>
      <c r="C13926">
        <v>54365</v>
      </c>
      <c r="D13926" t="str">
        <f>+VLOOKUP(C13926,Param!K:L,2,FALSE)</f>
        <v>ACELEC</v>
      </c>
      <c r="E13926">
        <v>29280038</v>
      </c>
      <c r="F13926" t="s">
        <v>16549</v>
      </c>
      <c r="G13926" t="s">
        <v>29</v>
      </c>
      <c r="H13926">
        <v>11942.07</v>
      </c>
      <c r="I13926">
        <v>11942.063399999999</v>
      </c>
      <c r="J13926">
        <v>6.6000000006170003E-3</v>
      </c>
      <c r="K13926">
        <v>11942.07</v>
      </c>
      <c r="L13926">
        <v>0</v>
      </c>
      <c r="M13926" t="str">
        <f>IF(ISERROR(VLOOKUP(A13926,'[1]Ecart validé'!$A:$A,1,FALSE)),Z13926,"Ecart Validé")</f>
        <v>valid</v>
      </c>
      <c r="R13926" t="s">
        <v>30</v>
      </c>
      <c r="U13926"/>
      <c r="X13926"/>
      <c r="Y13926"/>
      <c r="Z13926" t="s">
        <v>31</v>
      </c>
    </row>
    <row r="13927" spans="1:26" x14ac:dyDescent="0.3">
      <c r="A13927" t="s">
        <v>17129</v>
      </c>
      <c r="B13927" t="s">
        <v>3157</v>
      </c>
      <c r="C13927">
        <v>57820</v>
      </c>
      <c r="D13927" t="str">
        <f>+VLOOKUP(C13927,Param!K:L,2,FALSE)</f>
        <v>PROCHIMA</v>
      </c>
      <c r="E13927">
        <v>29302039</v>
      </c>
      <c r="F13927" t="s">
        <v>16549</v>
      </c>
      <c r="G13927" t="s">
        <v>29</v>
      </c>
      <c r="H13927">
        <v>1858.09</v>
      </c>
      <c r="I13927">
        <v>1858.0895</v>
      </c>
      <c r="J13927">
        <v>4.9999999987448897E-4</v>
      </c>
      <c r="K13927">
        <v>1858.09</v>
      </c>
      <c r="L13927">
        <v>0</v>
      </c>
      <c r="M13927" t="str">
        <f>IF(ISERROR(VLOOKUP(A13927,'[1]Ecart validé'!$A:$A,1,FALSE)),Z13927,"Ecart Validé")</f>
        <v>valid</v>
      </c>
      <c r="R13927" t="s">
        <v>30</v>
      </c>
      <c r="U13927"/>
      <c r="X13927"/>
      <c r="Y13927"/>
      <c r="Z13927" t="s">
        <v>31</v>
      </c>
    </row>
    <row r="13928" spans="1:26" x14ac:dyDescent="0.3">
      <c r="A13928" t="s">
        <v>17130</v>
      </c>
      <c r="B13928" t="s">
        <v>3157</v>
      </c>
      <c r="C13928">
        <v>44934</v>
      </c>
      <c r="D13928" t="str">
        <f>+VLOOKUP(C13928,Param!K:L,2,FALSE)</f>
        <v>CHUBB FRANCE</v>
      </c>
      <c r="E13928" t="s">
        <v>3789</v>
      </c>
      <c r="F13928" t="s">
        <v>16549</v>
      </c>
      <c r="G13928" t="s">
        <v>29</v>
      </c>
      <c r="H13928">
        <v>7932</v>
      </c>
      <c r="I13928">
        <v>7932.0015999999996</v>
      </c>
      <c r="J13928">
        <v>-1.59999999959836E-3</v>
      </c>
      <c r="K13928">
        <v>7932</v>
      </c>
      <c r="L13928">
        <v>0</v>
      </c>
      <c r="M13928" t="str">
        <f>IF(ISERROR(VLOOKUP(A13928,'[1]Ecart validé'!$A:$A,1,FALSE)),Z13928,"Ecart Validé")</f>
        <v>valid</v>
      </c>
      <c r="R13928" t="s">
        <v>30</v>
      </c>
      <c r="U13928"/>
      <c r="X13928"/>
      <c r="Y13928"/>
      <c r="Z13928" t="s">
        <v>31</v>
      </c>
    </row>
    <row r="13929" spans="1:26" x14ac:dyDescent="0.3">
      <c r="A13929" t="s">
        <v>17131</v>
      </c>
      <c r="B13929" t="s">
        <v>3157</v>
      </c>
      <c r="C13929">
        <v>47215</v>
      </c>
      <c r="D13929" t="str">
        <f>+VLOOKUP(C13929,Param!K:L,2,FALSE)</f>
        <v>MC GESTION</v>
      </c>
      <c r="E13929">
        <v>18229014</v>
      </c>
      <c r="F13929" t="s">
        <v>16549</v>
      </c>
      <c r="G13929" t="s">
        <v>29</v>
      </c>
      <c r="H13929">
        <v>238952.18</v>
      </c>
      <c r="I13929">
        <v>238952.17499999999</v>
      </c>
      <c r="J13929">
        <v>5.0000000046566103E-3</v>
      </c>
      <c r="K13929">
        <v>238952.18</v>
      </c>
      <c r="L13929">
        <v>0</v>
      </c>
      <c r="M13929" t="str">
        <f>IF(ISERROR(VLOOKUP(A13929,'[1]Ecart validé'!$A:$A,1,FALSE)),Z13929,"Ecart Validé")</f>
        <v>valid</v>
      </c>
      <c r="R13929" t="s">
        <v>30</v>
      </c>
      <c r="U13929"/>
      <c r="X13929"/>
      <c r="Y13929"/>
      <c r="Z13929" t="s">
        <v>31</v>
      </c>
    </row>
    <row r="13930" spans="1:26" x14ac:dyDescent="0.3">
      <c r="A13930" t="s">
        <v>17132</v>
      </c>
      <c r="B13930" t="s">
        <v>3157</v>
      </c>
      <c r="C13930">
        <v>47215</v>
      </c>
      <c r="D13930" t="str">
        <f>+VLOOKUP(C13930,Param!K:L,2,FALSE)</f>
        <v>MC GESTION</v>
      </c>
      <c r="E13930">
        <v>19221010</v>
      </c>
      <c r="F13930" t="s">
        <v>16549</v>
      </c>
      <c r="G13930" t="s">
        <v>29</v>
      </c>
      <c r="H13930">
        <v>27532.95</v>
      </c>
      <c r="I13930">
        <v>27532.945</v>
      </c>
      <c r="J13930">
        <v>5.0000000010186297E-3</v>
      </c>
      <c r="K13930">
        <v>27532.95</v>
      </c>
      <c r="L13930">
        <v>0</v>
      </c>
      <c r="M13930" t="str">
        <f>IF(ISERROR(VLOOKUP(A13930,'[1]Ecart validé'!$A:$A,1,FALSE)),Z13930,"Ecart Validé")</f>
        <v>valid</v>
      </c>
      <c r="R13930" t="s">
        <v>30</v>
      </c>
      <c r="U13930"/>
      <c r="X13930"/>
      <c r="Y13930"/>
      <c r="Z13930" t="s">
        <v>31</v>
      </c>
    </row>
    <row r="13931" spans="1:26" x14ac:dyDescent="0.3">
      <c r="A13931" t="s">
        <v>17133</v>
      </c>
      <c r="B13931" t="s">
        <v>3157</v>
      </c>
      <c r="C13931">
        <v>55523</v>
      </c>
      <c r="D13931" t="str">
        <f>+VLOOKUP(C13931,Param!K:L,2,FALSE)</f>
        <v>ENERCLIM</v>
      </c>
      <c r="E13931">
        <v>29280003</v>
      </c>
      <c r="F13931" t="s">
        <v>16549</v>
      </c>
      <c r="G13931" t="s">
        <v>29</v>
      </c>
      <c r="H13931">
        <v>2231.56</v>
      </c>
      <c r="I13931">
        <v>2231.5682000000002</v>
      </c>
      <c r="J13931">
        <v>-8.2000000002153597E-3</v>
      </c>
      <c r="K13931">
        <v>2231.5682000000002</v>
      </c>
      <c r="L13931">
        <v>-8.2000000002153597E-3</v>
      </c>
      <c r="M13931" t="str">
        <f>IF(ISERROR(VLOOKUP(A13931,'[1]Ecart validé'!$A:$A,1,FALSE)),Z13931,"Ecart Validé")</f>
        <v>valid</v>
      </c>
      <c r="R13931" t="s">
        <v>30</v>
      </c>
      <c r="U13931"/>
      <c r="X13931"/>
      <c r="Y13931"/>
      <c r="Z13931" t="s">
        <v>31</v>
      </c>
    </row>
    <row r="13932" spans="1:26" x14ac:dyDescent="0.3">
      <c r="A13932" t="s">
        <v>17134</v>
      </c>
      <c r="B13932" t="s">
        <v>3157</v>
      </c>
      <c r="C13932">
        <v>44543</v>
      </c>
      <c r="D13932" t="str">
        <f>+VLOOKUP(C13932,Param!K:L,2,FALSE)</f>
        <v>SOLIA</v>
      </c>
      <c r="E13932">
        <v>28314089</v>
      </c>
      <c r="F13932" t="s">
        <v>16549</v>
      </c>
      <c r="G13932" t="s">
        <v>29</v>
      </c>
      <c r="H13932">
        <v>2251.59</v>
      </c>
      <c r="I13932">
        <v>2251.5925000000002</v>
      </c>
      <c r="J13932">
        <v>-2.5000000000545601E-3</v>
      </c>
      <c r="K13932">
        <v>2251.59</v>
      </c>
      <c r="L13932">
        <v>0</v>
      </c>
      <c r="M13932" t="str">
        <f>IF(ISERROR(VLOOKUP(A13932,'[1]Ecart validé'!$A:$A,1,FALSE)),Z13932,"Ecart Validé")</f>
        <v>valid</v>
      </c>
      <c r="R13932" t="s">
        <v>30</v>
      </c>
      <c r="U13932"/>
      <c r="X13932"/>
      <c r="Y13932"/>
      <c r="Z13932" t="s">
        <v>31</v>
      </c>
    </row>
    <row r="13933" spans="1:26" x14ac:dyDescent="0.3">
      <c r="A13933" t="s">
        <v>17135</v>
      </c>
      <c r="B13933" t="s">
        <v>3157</v>
      </c>
      <c r="C13933">
        <v>45920</v>
      </c>
      <c r="D13933" t="str">
        <f>+VLOOKUP(C13933,Param!K:L,2,FALSE)</f>
        <v>FRAIDIS</v>
      </c>
      <c r="E13933">
        <v>18316008</v>
      </c>
      <c r="F13933" t="s">
        <v>16549</v>
      </c>
      <c r="G13933" t="s">
        <v>29</v>
      </c>
      <c r="H13933">
        <v>1011.89</v>
      </c>
      <c r="I13933">
        <v>1011.8885</v>
      </c>
      <c r="J13933">
        <v>1.4999999999645199E-3</v>
      </c>
      <c r="K13933">
        <v>1011.89</v>
      </c>
      <c r="L13933">
        <v>0</v>
      </c>
      <c r="M13933" t="str">
        <f>IF(ISERROR(VLOOKUP(A13933,'[1]Ecart validé'!$A:$A,1,FALSE)),Z13933,"Ecart Validé")</f>
        <v>valid</v>
      </c>
      <c r="R13933" t="s">
        <v>30</v>
      </c>
      <c r="U13933"/>
      <c r="X13933"/>
      <c r="Y13933"/>
      <c r="Z13933" t="s">
        <v>31</v>
      </c>
    </row>
    <row r="13934" spans="1:26" x14ac:dyDescent="0.3">
      <c r="A13934" t="s">
        <v>17136</v>
      </c>
      <c r="B13934" t="s">
        <v>3157</v>
      </c>
      <c r="C13934">
        <v>44773</v>
      </c>
      <c r="D13934" t="str">
        <f>+VLOOKUP(C13934,Param!K:L,2,FALSE)</f>
        <v>BLANCHISSERIE MEGALINGE</v>
      </c>
      <c r="E13934">
        <v>28306077</v>
      </c>
      <c r="F13934" t="s">
        <v>16549</v>
      </c>
      <c r="G13934" t="s">
        <v>29</v>
      </c>
      <c r="H13934">
        <v>2386.0500000000002</v>
      </c>
      <c r="I13934">
        <v>2386.0511999999999</v>
      </c>
      <c r="J13934">
        <v>-1.1999999996987699E-3</v>
      </c>
      <c r="K13934">
        <v>2386.0500000000002</v>
      </c>
      <c r="L13934">
        <v>0</v>
      </c>
      <c r="M13934" t="str">
        <f>IF(ISERROR(VLOOKUP(A13934,'[1]Ecart validé'!$A:$A,1,FALSE)),Z13934,"Ecart Validé")</f>
        <v>valid</v>
      </c>
      <c r="R13934" t="s">
        <v>30</v>
      </c>
      <c r="U13934"/>
      <c r="X13934"/>
      <c r="Y13934"/>
      <c r="Z13934" t="s">
        <v>31</v>
      </c>
    </row>
    <row r="13935" spans="1:26" x14ac:dyDescent="0.3">
      <c r="A13935" t="s">
        <v>17137</v>
      </c>
      <c r="B13935" t="s">
        <v>3157</v>
      </c>
      <c r="C13935">
        <v>45927</v>
      </c>
      <c r="D13935" t="str">
        <f>+VLOOKUP(C13935,Param!K:L,2,FALSE)</f>
        <v>BOUYGUES ENERGIES ET SERVICES - GET NORD 821X</v>
      </c>
      <c r="E13935">
        <v>2205106801</v>
      </c>
      <c r="F13935" t="s">
        <v>16549</v>
      </c>
      <c r="G13935" t="s">
        <v>29</v>
      </c>
      <c r="H13935">
        <v>177.95</v>
      </c>
      <c r="I13935">
        <v>177.9442</v>
      </c>
      <c r="J13935">
        <v>5.7999999999935803E-3</v>
      </c>
      <c r="K13935">
        <v>177.95</v>
      </c>
      <c r="L13935">
        <v>0</v>
      </c>
      <c r="M13935" t="str">
        <f>IF(ISERROR(VLOOKUP(A13935,'[1]Ecart validé'!$A:$A,1,FALSE)),Z13935,"Ecart Validé")</f>
        <v>valid</v>
      </c>
      <c r="R13935" t="s">
        <v>30</v>
      </c>
      <c r="U13935"/>
      <c r="X13935"/>
      <c r="Y13935"/>
      <c r="Z13935" t="s">
        <v>31</v>
      </c>
    </row>
    <row r="13936" spans="1:26" x14ac:dyDescent="0.3">
      <c r="A13936" t="s">
        <v>17138</v>
      </c>
      <c r="B13936" t="s">
        <v>3157</v>
      </c>
      <c r="C13936">
        <v>45927</v>
      </c>
      <c r="D13936" t="str">
        <f>+VLOOKUP(C13936,Param!K:L,2,FALSE)</f>
        <v>BOUYGUES ENERGIES ET SERVICES - GET NORD 821X</v>
      </c>
      <c r="E13936" t="s">
        <v>17139</v>
      </c>
      <c r="F13936" t="s">
        <v>16549</v>
      </c>
      <c r="G13936" t="s">
        <v>29</v>
      </c>
      <c r="H13936">
        <v>139.93</v>
      </c>
      <c r="I13936">
        <v>139.9254</v>
      </c>
      <c r="J13936">
        <v>4.6000000000105904E-3</v>
      </c>
      <c r="K13936">
        <v>139.93</v>
      </c>
      <c r="L13936">
        <v>0</v>
      </c>
      <c r="M13936" t="str">
        <f>IF(ISERROR(VLOOKUP(A13936,'[1]Ecart validé'!$A:$A,1,FALSE)),Z13936,"Ecart Validé")</f>
        <v>valid</v>
      </c>
      <c r="R13936" t="s">
        <v>30</v>
      </c>
      <c r="U13936"/>
      <c r="X13936"/>
      <c r="Y13936"/>
      <c r="Z13936" t="s">
        <v>31</v>
      </c>
    </row>
    <row r="13937" spans="1:26" x14ac:dyDescent="0.3">
      <c r="A13937" t="s">
        <v>17140</v>
      </c>
      <c r="B13937" t="s">
        <v>3157</v>
      </c>
      <c r="C13937">
        <v>4369</v>
      </c>
      <c r="D13937" t="str">
        <f>+VLOOKUP(C13937,Param!K:L,2,FALSE)</f>
        <v>TRANSGOURMET OPERATIONS</v>
      </c>
      <c r="E13937">
        <v>19229018</v>
      </c>
      <c r="F13937" t="s">
        <v>16549</v>
      </c>
      <c r="G13937" t="s">
        <v>29</v>
      </c>
      <c r="H13937">
        <v>2115743.79</v>
      </c>
      <c r="I13937">
        <v>2147473.9752000002</v>
      </c>
      <c r="J13937">
        <v>-31730.185200000102</v>
      </c>
      <c r="K13937">
        <v>2147473.9752000002</v>
      </c>
      <c r="L13937">
        <v>-31730.185200000102</v>
      </c>
      <c r="M13937" t="str">
        <f>IF(ISERROR(VLOOKUP(A13937,'[1]Ecart validé'!$A:$A,1,FALSE)),Z13937,"Ecart Validé")</f>
        <v>issue</v>
      </c>
      <c r="N13937" t="s">
        <v>17141</v>
      </c>
      <c r="O13937" t="s">
        <v>17142</v>
      </c>
      <c r="P13937" t="s">
        <v>215</v>
      </c>
      <c r="Q13937" t="s">
        <v>17143</v>
      </c>
      <c r="R13937" t="s">
        <v>30</v>
      </c>
      <c r="S13937" t="s">
        <v>45</v>
      </c>
      <c r="U13937"/>
      <c r="V13937" t="s">
        <v>45</v>
      </c>
      <c r="W13937" t="s">
        <v>3214</v>
      </c>
      <c r="X13937"/>
      <c r="Y13937"/>
      <c r="Z13937" t="s">
        <v>88</v>
      </c>
    </row>
    <row r="13938" spans="1:26" x14ac:dyDescent="0.3">
      <c r="A13938" t="s">
        <v>17144</v>
      </c>
      <c r="B13938" t="s">
        <v>3157</v>
      </c>
      <c r="C13938">
        <v>4369</v>
      </c>
      <c r="D13938" t="str">
        <f>+VLOOKUP(C13938,Param!K:L,2,FALSE)</f>
        <v>TRANSGOURMET OPERATIONS</v>
      </c>
      <c r="E13938">
        <v>29258036</v>
      </c>
      <c r="F13938" t="s">
        <v>16549</v>
      </c>
      <c r="G13938" t="s">
        <v>29</v>
      </c>
      <c r="H13938">
        <v>255040.83</v>
      </c>
      <c r="I13938">
        <v>255232.87419999999</v>
      </c>
      <c r="J13938">
        <v>-192.044200000003</v>
      </c>
      <c r="K13938">
        <v>255232.87419999999</v>
      </c>
      <c r="L13938">
        <v>-192.044200000003</v>
      </c>
      <c r="M13938" t="str">
        <f>IF(ISERROR(VLOOKUP(A13938,'[1]Ecart validé'!$A:$A,1,FALSE)),Z13938,"Ecart Validé")</f>
        <v>issue</v>
      </c>
      <c r="N13938" t="s">
        <v>17141</v>
      </c>
      <c r="O13938" t="s">
        <v>17142</v>
      </c>
      <c r="P13938" t="s">
        <v>215</v>
      </c>
      <c r="Q13938" t="s">
        <v>17143</v>
      </c>
      <c r="R13938" t="s">
        <v>30</v>
      </c>
      <c r="S13938" t="s">
        <v>45</v>
      </c>
      <c r="U13938"/>
      <c r="V13938" t="s">
        <v>45</v>
      </c>
      <c r="W13938" t="s">
        <v>3214</v>
      </c>
      <c r="X13938"/>
      <c r="Y13938"/>
      <c r="Z13938" t="s">
        <v>88</v>
      </c>
    </row>
    <row r="13939" spans="1:26" x14ac:dyDescent="0.3">
      <c r="A13939" t="s">
        <v>17145</v>
      </c>
      <c r="B13939" t="s">
        <v>3157</v>
      </c>
      <c r="C13939">
        <v>4369</v>
      </c>
      <c r="D13939" t="str">
        <f>+VLOOKUP(C13939,Param!K:L,2,FALSE)</f>
        <v>TRANSGOURMET OPERATIONS</v>
      </c>
      <c r="E13939">
        <v>1170015070</v>
      </c>
      <c r="F13939" t="s">
        <v>16549</v>
      </c>
      <c r="G13939" t="s">
        <v>29</v>
      </c>
      <c r="H13939">
        <v>10552.93</v>
      </c>
      <c r="I13939">
        <v>10552.929599999999</v>
      </c>
      <c r="J13939">
        <v>4.00000000809086E-4</v>
      </c>
      <c r="K13939">
        <v>10552.93</v>
      </c>
      <c r="L13939">
        <v>0</v>
      </c>
      <c r="M13939" t="str">
        <f>IF(ISERROR(VLOOKUP(A13939,'[1]Ecart validé'!$A:$A,1,FALSE)),Z13939,"Ecart Validé")</f>
        <v>valid</v>
      </c>
      <c r="R13939" t="s">
        <v>30</v>
      </c>
      <c r="U13939"/>
      <c r="X13939"/>
      <c r="Y13939"/>
      <c r="Z13939" t="s">
        <v>31</v>
      </c>
    </row>
    <row r="13940" spans="1:26" x14ac:dyDescent="0.3">
      <c r="A13940" t="s">
        <v>17146</v>
      </c>
      <c r="B13940" t="s">
        <v>3157</v>
      </c>
      <c r="C13940">
        <v>4369</v>
      </c>
      <c r="D13940" t="str">
        <f>+VLOOKUP(C13940,Param!K:L,2,FALSE)</f>
        <v>TRANSGOURMET OPERATIONS</v>
      </c>
      <c r="E13940">
        <v>1170035402</v>
      </c>
      <c r="F13940" t="s">
        <v>16549</v>
      </c>
      <c r="G13940" t="s">
        <v>29</v>
      </c>
      <c r="H13940">
        <v>22034.86</v>
      </c>
      <c r="I13940">
        <v>22034.860799999999</v>
      </c>
      <c r="J13940">
        <v>-7.9999999798019395E-4</v>
      </c>
      <c r="K13940">
        <v>22034.86</v>
      </c>
      <c r="L13940">
        <v>0</v>
      </c>
      <c r="M13940" t="str">
        <f>IF(ISERROR(VLOOKUP(A13940,'[1]Ecart validé'!$A:$A,1,FALSE)),Z13940,"Ecart Validé")</f>
        <v>valid</v>
      </c>
      <c r="R13940" t="s">
        <v>30</v>
      </c>
      <c r="U13940"/>
      <c r="X13940"/>
      <c r="Y13940"/>
      <c r="Z13940" t="s">
        <v>31</v>
      </c>
    </row>
    <row r="13941" spans="1:26" x14ac:dyDescent="0.3">
      <c r="A13941" t="s">
        <v>17147</v>
      </c>
      <c r="B13941" t="s">
        <v>3157</v>
      </c>
      <c r="C13941">
        <v>4369</v>
      </c>
      <c r="D13941" t="str">
        <f>+VLOOKUP(C13941,Param!K:L,2,FALSE)</f>
        <v>TRANSGOURMET OPERATIONS</v>
      </c>
      <c r="E13941" t="s">
        <v>3318</v>
      </c>
      <c r="F13941" t="s">
        <v>16549</v>
      </c>
      <c r="G13941" t="s">
        <v>29</v>
      </c>
      <c r="H13941">
        <v>94960.16</v>
      </c>
      <c r="I13941">
        <v>94960.158599999995</v>
      </c>
      <c r="J13941">
        <v>1.40000000828877E-3</v>
      </c>
      <c r="K13941">
        <v>94960.16</v>
      </c>
      <c r="L13941">
        <v>0</v>
      </c>
      <c r="M13941" t="str">
        <f>IF(ISERROR(VLOOKUP(A13941,'[1]Ecart validé'!$A:$A,1,FALSE)),Z13941,"Ecart Validé")</f>
        <v>valid</v>
      </c>
      <c r="R13941" t="s">
        <v>30</v>
      </c>
      <c r="U13941"/>
      <c r="X13941"/>
      <c r="Y13941"/>
      <c r="Z13941" t="s">
        <v>31</v>
      </c>
    </row>
    <row r="13942" spans="1:26" x14ac:dyDescent="0.3">
      <c r="A13942" t="s">
        <v>17148</v>
      </c>
      <c r="B13942" t="s">
        <v>3157</v>
      </c>
      <c r="C13942">
        <v>44769</v>
      </c>
      <c r="D13942" t="str">
        <f>+VLOOKUP(C13942,Param!K:L,2,FALSE)</f>
        <v>SYSTEME DE SECURITE INCENDIE SERVICE</v>
      </c>
      <c r="E13942" t="s">
        <v>3720</v>
      </c>
      <c r="F13942" t="s">
        <v>16549</v>
      </c>
      <c r="G13942" t="s">
        <v>29</v>
      </c>
      <c r="H13942">
        <v>6450.39</v>
      </c>
      <c r="I13942">
        <v>6450.3869999999997</v>
      </c>
      <c r="J13942">
        <v>3.00000000061118E-3</v>
      </c>
      <c r="K13942">
        <v>6450.39</v>
      </c>
      <c r="L13942">
        <v>0</v>
      </c>
      <c r="M13942" t="str">
        <f>IF(ISERROR(VLOOKUP(A13942,'[1]Ecart validé'!$A:$A,1,FALSE)),Z13942,"Ecart Validé")</f>
        <v>valid</v>
      </c>
      <c r="R13942" t="s">
        <v>30</v>
      </c>
      <c r="U13942"/>
      <c r="X13942"/>
      <c r="Y13942"/>
      <c r="Z13942" t="s">
        <v>31</v>
      </c>
    </row>
    <row r="13943" spans="1:26" x14ac:dyDescent="0.3">
      <c r="A13943" t="s">
        <v>17149</v>
      </c>
      <c r="B13943" t="s">
        <v>3157</v>
      </c>
      <c r="C13943">
        <v>44769</v>
      </c>
      <c r="D13943" t="str">
        <f>+VLOOKUP(C13943,Param!K:L,2,FALSE)</f>
        <v>SYSTEME DE SECURITE INCENDIE SERVICE</v>
      </c>
      <c r="E13943" t="s">
        <v>3725</v>
      </c>
      <c r="F13943" t="s">
        <v>16549</v>
      </c>
      <c r="G13943" t="s">
        <v>29</v>
      </c>
      <c r="H13943">
        <v>1881.27</v>
      </c>
      <c r="I13943">
        <v>1881.2739999999999</v>
      </c>
      <c r="J13943">
        <v>-3.9999999999054099E-3</v>
      </c>
      <c r="K13943">
        <v>1881.2739999999999</v>
      </c>
      <c r="L13943">
        <v>-3.9999999999054099E-3</v>
      </c>
      <c r="M13943" t="str">
        <f>IF(ISERROR(VLOOKUP(A13943,'[1]Ecart validé'!$A:$A,1,FALSE)),Z13943,"Ecart Validé")</f>
        <v>valid</v>
      </c>
      <c r="R13943" t="s">
        <v>30</v>
      </c>
      <c r="U13943"/>
      <c r="X13943"/>
      <c r="Y13943"/>
      <c r="Z13943" t="s">
        <v>31</v>
      </c>
    </row>
    <row r="13944" spans="1:26" x14ac:dyDescent="0.3">
      <c r="A13944" t="s">
        <v>17150</v>
      </c>
      <c r="B13944" t="s">
        <v>3157</v>
      </c>
      <c r="C13944">
        <v>44791</v>
      </c>
      <c r="D13944" t="str">
        <f>+VLOOKUP(C13944,Param!K:L,2,FALSE)</f>
        <v>SUP VIANDES</v>
      </c>
      <c r="E13944">
        <v>4070</v>
      </c>
      <c r="F13944" t="s">
        <v>16549</v>
      </c>
      <c r="G13944" t="s">
        <v>29</v>
      </c>
      <c r="H13944">
        <v>9528.59</v>
      </c>
      <c r="I13944">
        <v>9528.5861999999997</v>
      </c>
      <c r="J13944">
        <v>3.8000000004103601E-3</v>
      </c>
      <c r="K13944">
        <v>9528.59</v>
      </c>
      <c r="L13944">
        <v>0</v>
      </c>
      <c r="M13944" t="str">
        <f>IF(ISERROR(VLOOKUP(A13944,'[1]Ecart validé'!$A:$A,1,FALSE)),Z13944,"Ecart Validé")</f>
        <v>valid</v>
      </c>
      <c r="R13944" t="s">
        <v>30</v>
      </c>
      <c r="U13944"/>
      <c r="X13944"/>
      <c r="Y13944"/>
      <c r="Z13944" t="s">
        <v>31</v>
      </c>
    </row>
    <row r="13945" spans="1:26" x14ac:dyDescent="0.3">
      <c r="A13945" t="s">
        <v>17151</v>
      </c>
      <c r="B13945" t="s">
        <v>3157</v>
      </c>
      <c r="C13945">
        <v>43557</v>
      </c>
      <c r="D13945" t="str">
        <f>+VLOOKUP(C13945,Param!K:L,2,FALSE)</f>
        <v>D.F.M. (DEPANNAGE FOURNITURE MAINTENANCE)</v>
      </c>
      <c r="E13945">
        <v>840004</v>
      </c>
      <c r="F13945" t="s">
        <v>16549</v>
      </c>
      <c r="G13945" t="s">
        <v>29</v>
      </c>
      <c r="H13945">
        <v>969.25</v>
      </c>
      <c r="I13945">
        <v>969.24549999999999</v>
      </c>
      <c r="J13945">
        <v>4.5000000000072699E-3</v>
      </c>
      <c r="K13945">
        <v>969.25</v>
      </c>
      <c r="L13945">
        <v>0</v>
      </c>
      <c r="M13945" t="str">
        <f>IF(ISERROR(VLOOKUP(A13945,'[1]Ecart validé'!$A:$A,1,FALSE)),Z13945,"Ecart Validé")</f>
        <v>valid</v>
      </c>
      <c r="R13945" t="s">
        <v>30</v>
      </c>
      <c r="U13945"/>
      <c r="X13945"/>
      <c r="Y13945"/>
      <c r="Z13945" t="s">
        <v>31</v>
      </c>
    </row>
    <row r="13946" spans="1:26" x14ac:dyDescent="0.3">
      <c r="A13946" t="s">
        <v>17152</v>
      </c>
      <c r="B13946" t="s">
        <v>3157</v>
      </c>
      <c r="C13946">
        <v>3434</v>
      </c>
      <c r="D13946" t="str">
        <f>+VLOOKUP(C13946,Param!K:L,2,FALSE)</f>
        <v>ETABLISSEMENT LOUIS DESSAINT</v>
      </c>
      <c r="E13946">
        <v>2588020</v>
      </c>
      <c r="F13946" t="s">
        <v>16549</v>
      </c>
      <c r="G13946" t="s">
        <v>29</v>
      </c>
      <c r="H13946">
        <v>1786.33</v>
      </c>
      <c r="I13946">
        <v>1786.328</v>
      </c>
      <c r="J13946">
        <v>1.9999999999527002E-3</v>
      </c>
      <c r="K13946">
        <v>1786.33</v>
      </c>
      <c r="L13946">
        <v>0</v>
      </c>
      <c r="M13946" t="str">
        <f>IF(ISERROR(VLOOKUP(A13946,'[1]Ecart validé'!$A:$A,1,FALSE)),Z13946,"Ecart Validé")</f>
        <v>valid</v>
      </c>
      <c r="R13946" t="s">
        <v>30</v>
      </c>
      <c r="U13946"/>
      <c r="X13946"/>
      <c r="Y13946"/>
      <c r="Z13946" t="s">
        <v>31</v>
      </c>
    </row>
    <row r="13947" spans="1:26" x14ac:dyDescent="0.3">
      <c r="A13947" t="s">
        <v>17153</v>
      </c>
      <c r="B13947" t="s">
        <v>3157</v>
      </c>
      <c r="C13947">
        <v>1613</v>
      </c>
      <c r="D13947" t="str">
        <f>+VLOOKUP(C13947,Param!K:L,2,FALSE)</f>
        <v>DEPAEPE HENRI SA</v>
      </c>
      <c r="E13947">
        <v>812777</v>
      </c>
      <c r="F13947" t="s">
        <v>16549</v>
      </c>
      <c r="G13947" t="s">
        <v>29</v>
      </c>
      <c r="H13947">
        <v>1068.2</v>
      </c>
      <c r="I13947">
        <v>1068.1885</v>
      </c>
      <c r="J13947">
        <v>1.1500000000069101E-2</v>
      </c>
      <c r="K13947">
        <v>1068.2</v>
      </c>
      <c r="L13947">
        <v>0</v>
      </c>
      <c r="M13947" t="str">
        <f>IF(ISERROR(VLOOKUP(A13947,'[1]Ecart validé'!$A:$A,1,FALSE)),Z13947,"Ecart Validé")</f>
        <v>valid</v>
      </c>
      <c r="R13947" t="s">
        <v>30</v>
      </c>
      <c r="U13947"/>
      <c r="X13947"/>
      <c r="Y13947"/>
      <c r="Z13947" t="s">
        <v>31</v>
      </c>
    </row>
    <row r="13948" spans="1:26" x14ac:dyDescent="0.3">
      <c r="A13948" t="s">
        <v>17154</v>
      </c>
      <c r="B13948" t="s">
        <v>3157</v>
      </c>
      <c r="C13948">
        <v>46304</v>
      </c>
      <c r="D13948" t="str">
        <f>+VLOOKUP(C13948,Param!K:L,2,FALSE)</f>
        <v>MAISON RICHARD (VIN - CADEAUX D'AFFAIRES)</v>
      </c>
      <c r="E13948">
        <v>21003</v>
      </c>
      <c r="F13948" t="s">
        <v>16549</v>
      </c>
      <c r="G13948" t="s">
        <v>29</v>
      </c>
      <c r="H13948">
        <v>21705.13</v>
      </c>
      <c r="I13948">
        <v>21705.128799999999</v>
      </c>
      <c r="J13948">
        <v>1.2000000024272499E-3</v>
      </c>
      <c r="K13948">
        <v>21705.13</v>
      </c>
      <c r="L13948">
        <v>0</v>
      </c>
      <c r="M13948" t="str">
        <f>IF(ISERROR(VLOOKUP(A13948,'[1]Ecart validé'!$A:$A,1,FALSE)),Z13948,"Ecart Validé")</f>
        <v>valid</v>
      </c>
      <c r="R13948" t="s">
        <v>30</v>
      </c>
      <c r="U13948"/>
      <c r="X13948"/>
      <c r="Y13948"/>
      <c r="Z13948" t="s">
        <v>31</v>
      </c>
    </row>
    <row r="13949" spans="1:26" x14ac:dyDescent="0.3">
      <c r="A13949" t="s">
        <v>17155</v>
      </c>
      <c r="B13949" t="s">
        <v>3157</v>
      </c>
      <c r="C13949">
        <v>58402</v>
      </c>
      <c r="D13949" t="str">
        <f>+VLOOKUP(C13949,Param!K:L,2,FALSE)</f>
        <v>MAISON GARCIA</v>
      </c>
      <c r="E13949">
        <v>17225009</v>
      </c>
      <c r="F13949" t="s">
        <v>16549</v>
      </c>
      <c r="G13949" t="s">
        <v>29</v>
      </c>
      <c r="H13949">
        <v>2102.94</v>
      </c>
      <c r="I13949">
        <v>2102.9423999999999</v>
      </c>
      <c r="J13949">
        <v>-2.3999999998522898E-3</v>
      </c>
      <c r="K13949">
        <v>2102.94</v>
      </c>
      <c r="L13949">
        <v>0</v>
      </c>
      <c r="M13949" t="str">
        <f>IF(ISERROR(VLOOKUP(A13949,'[1]Ecart validé'!$A:$A,1,FALSE)),Z13949,"Ecart Validé")</f>
        <v>valid</v>
      </c>
      <c r="R13949" t="s">
        <v>30</v>
      </c>
      <c r="U13949"/>
      <c r="X13949"/>
      <c r="Y13949"/>
      <c r="Z13949" t="s">
        <v>31</v>
      </c>
    </row>
    <row r="13950" spans="1:26" x14ac:dyDescent="0.3">
      <c r="A13950" t="s">
        <v>17156</v>
      </c>
      <c r="B13950" t="s">
        <v>3157</v>
      </c>
      <c r="C13950">
        <v>57691</v>
      </c>
      <c r="D13950" t="str">
        <f>+VLOOKUP(C13950,Param!K:L,2,FALSE)</f>
        <v>MACCY COAST'N COUNTRY</v>
      </c>
      <c r="E13950">
        <v>700060</v>
      </c>
      <c r="F13950" t="s">
        <v>16549</v>
      </c>
      <c r="G13950" t="s">
        <v>29</v>
      </c>
      <c r="H13950">
        <v>4026.09</v>
      </c>
      <c r="I13950">
        <v>4026.0880000000002</v>
      </c>
      <c r="J13950">
        <v>1.9999999999527002E-3</v>
      </c>
      <c r="K13950">
        <v>4026.09</v>
      </c>
      <c r="L13950">
        <v>0</v>
      </c>
      <c r="M13950" t="str">
        <f>IF(ISERROR(VLOOKUP(A13950,'[1]Ecart validé'!$A:$A,1,FALSE)),Z13950,"Ecart Validé")</f>
        <v>valid</v>
      </c>
      <c r="R13950" t="s">
        <v>30</v>
      </c>
      <c r="U13950"/>
      <c r="X13950"/>
      <c r="Y13950"/>
      <c r="Z13950" t="s">
        <v>31</v>
      </c>
    </row>
    <row r="13951" spans="1:26" x14ac:dyDescent="0.3">
      <c r="A13951" t="s">
        <v>17157</v>
      </c>
      <c r="B13951" t="s">
        <v>3157</v>
      </c>
      <c r="C13951">
        <v>41730</v>
      </c>
      <c r="D13951" t="str">
        <f>+VLOOKUP(C13951,Param!K:L,2,FALSE)</f>
        <v>CHEDEVILLE CHARCUTERIE DE PARIS</v>
      </c>
      <c r="E13951">
        <v>5003</v>
      </c>
      <c r="F13951" t="s">
        <v>16549</v>
      </c>
      <c r="G13951" t="s">
        <v>29</v>
      </c>
      <c r="H13951">
        <v>7605.9</v>
      </c>
      <c r="I13951">
        <v>7605.9</v>
      </c>
      <c r="J13951">
        <v>0</v>
      </c>
      <c r="K13951">
        <v>7605.9</v>
      </c>
      <c r="L13951">
        <v>0</v>
      </c>
      <c r="M13951" t="str">
        <f>IF(ISERROR(VLOOKUP(A13951,'[1]Ecart validé'!$A:$A,1,FALSE)),Z13951,"Ecart Validé")</f>
        <v>valid</v>
      </c>
      <c r="R13951" t="s">
        <v>30</v>
      </c>
      <c r="U13951"/>
      <c r="X13951"/>
      <c r="Y13951"/>
      <c r="Z13951" t="s">
        <v>31</v>
      </c>
    </row>
    <row r="13952" spans="1:26" x14ac:dyDescent="0.3">
      <c r="A13952" t="s">
        <v>17158</v>
      </c>
      <c r="B13952" t="s">
        <v>3157</v>
      </c>
      <c r="C13952">
        <v>44918</v>
      </c>
      <c r="D13952" t="str">
        <f>+VLOOKUP(C13952,Param!K:L,2,FALSE)</f>
        <v>ONET SERVICES</v>
      </c>
      <c r="E13952" t="s">
        <v>17159</v>
      </c>
      <c r="F13952" t="s">
        <v>16549</v>
      </c>
      <c r="G13952" t="s">
        <v>29</v>
      </c>
      <c r="H13952">
        <v>90626.75</v>
      </c>
      <c r="I13952">
        <v>90626.747499999998</v>
      </c>
      <c r="J13952">
        <v>2.5000000023282999E-3</v>
      </c>
      <c r="K13952">
        <v>90626.75</v>
      </c>
      <c r="L13952">
        <v>0</v>
      </c>
      <c r="M13952" t="str">
        <f>IF(ISERROR(VLOOKUP(A13952,'[1]Ecart validé'!$A:$A,1,FALSE)),Z13952,"Ecart Validé")</f>
        <v>valid</v>
      </c>
      <c r="R13952" t="s">
        <v>30</v>
      </c>
      <c r="U13952"/>
      <c r="X13952"/>
      <c r="Y13952"/>
      <c r="Z13952" t="s">
        <v>31</v>
      </c>
    </row>
    <row r="13953" spans="1:26" x14ac:dyDescent="0.3">
      <c r="A13953" t="s">
        <v>17160</v>
      </c>
      <c r="B13953" t="s">
        <v>3157</v>
      </c>
      <c r="C13953">
        <v>45243</v>
      </c>
      <c r="D13953" t="str">
        <f>+VLOOKUP(C13953,Param!K:L,2,FALSE)</f>
        <v>BRAVILOR</v>
      </c>
      <c r="E13953">
        <v>570011</v>
      </c>
      <c r="F13953" t="s">
        <v>16549</v>
      </c>
      <c r="G13953" t="s">
        <v>29</v>
      </c>
      <c r="H13953">
        <v>295.86</v>
      </c>
      <c r="I13953">
        <v>295.86</v>
      </c>
      <c r="J13953">
        <v>0</v>
      </c>
      <c r="K13953">
        <v>295.86</v>
      </c>
      <c r="L13953">
        <v>0</v>
      </c>
      <c r="M13953" t="str">
        <f>IF(ISERROR(VLOOKUP(A13953,'[1]Ecart validé'!$A:$A,1,FALSE)),Z13953,"Ecart Validé")</f>
        <v>valid</v>
      </c>
      <c r="R13953" t="s">
        <v>30</v>
      </c>
      <c r="U13953"/>
      <c r="X13953"/>
      <c r="Y13953"/>
      <c r="Z13953" t="s">
        <v>31</v>
      </c>
    </row>
    <row r="13954" spans="1:26" x14ac:dyDescent="0.3">
      <c r="A13954" t="s">
        <v>17161</v>
      </c>
      <c r="B13954" t="s">
        <v>3157</v>
      </c>
      <c r="C13954">
        <v>45236</v>
      </c>
      <c r="D13954" t="str">
        <f>+VLOOKUP(C13954,Param!K:L,2,FALSE)</f>
        <v>SPIE ICS</v>
      </c>
      <c r="E13954">
        <v>2233017</v>
      </c>
      <c r="F13954" t="s">
        <v>16549</v>
      </c>
      <c r="G13954" t="s">
        <v>29</v>
      </c>
      <c r="H13954">
        <v>9849</v>
      </c>
      <c r="I13954">
        <v>9848.9984999999997</v>
      </c>
      <c r="J13954">
        <v>1.50000000030559E-3</v>
      </c>
      <c r="K13954">
        <v>9849</v>
      </c>
      <c r="L13954">
        <v>0</v>
      </c>
      <c r="M13954" t="str">
        <f>IF(ISERROR(VLOOKUP(A13954,'[1]Ecart validé'!$A:$A,1,FALSE)),Z13954,"Ecart Validé")</f>
        <v>valid</v>
      </c>
      <c r="R13954" t="s">
        <v>30</v>
      </c>
      <c r="U13954"/>
      <c r="X13954"/>
      <c r="Y13954"/>
      <c r="Z13954" t="s">
        <v>31</v>
      </c>
    </row>
    <row r="13955" spans="1:26" x14ac:dyDescent="0.3">
      <c r="A13955" t="s">
        <v>17162</v>
      </c>
      <c r="B13955" t="s">
        <v>3157</v>
      </c>
      <c r="C13955">
        <v>45025</v>
      </c>
      <c r="D13955" t="str">
        <f>+VLOOKUP(C13955,Param!K:L,2,FALSE)</f>
        <v>COULY DUTHEIL</v>
      </c>
      <c r="E13955">
        <v>21098</v>
      </c>
      <c r="F13955" t="s">
        <v>16549</v>
      </c>
      <c r="G13955" t="s">
        <v>29</v>
      </c>
      <c r="H13955">
        <v>206.35</v>
      </c>
      <c r="I13955">
        <v>206.35</v>
      </c>
      <c r="J13955">
        <v>0</v>
      </c>
      <c r="K13955">
        <v>206.35</v>
      </c>
      <c r="L13955">
        <v>0</v>
      </c>
      <c r="M13955" t="str">
        <f>IF(ISERROR(VLOOKUP(A13955,'[1]Ecart validé'!$A:$A,1,FALSE)),Z13955,"Ecart Validé")</f>
        <v>valid</v>
      </c>
      <c r="R13955" t="s">
        <v>30</v>
      </c>
      <c r="U13955"/>
      <c r="X13955"/>
      <c r="Y13955"/>
      <c r="Z13955" t="s">
        <v>31</v>
      </c>
    </row>
    <row r="13956" spans="1:26" x14ac:dyDescent="0.3">
      <c r="A13956" t="s">
        <v>17163</v>
      </c>
      <c r="B13956" t="s">
        <v>3157</v>
      </c>
      <c r="C13956">
        <v>45349</v>
      </c>
      <c r="D13956" t="str">
        <f>+VLOOKUP(C13956,Param!K:L,2,FALSE)</f>
        <v>WURTH FRANCE SA</v>
      </c>
      <c r="E13956">
        <v>2588016</v>
      </c>
      <c r="F13956" t="s">
        <v>16549</v>
      </c>
      <c r="G13956" t="s">
        <v>29</v>
      </c>
      <c r="H13956">
        <v>7317.36</v>
      </c>
      <c r="I13956">
        <v>7317.3558000000003</v>
      </c>
      <c r="J13956">
        <v>4.1999999994004602E-3</v>
      </c>
      <c r="K13956">
        <v>7317.3558000000003</v>
      </c>
      <c r="L13956">
        <v>4.1999999994004602E-3</v>
      </c>
      <c r="M13956" t="str">
        <f>IF(ISERROR(VLOOKUP(A13956,'[1]Ecart validé'!$A:$A,1,FALSE)),Z13956,"Ecart Validé")</f>
        <v>valid</v>
      </c>
      <c r="R13956" t="s">
        <v>30</v>
      </c>
      <c r="U13956"/>
      <c r="X13956"/>
      <c r="Y13956"/>
      <c r="Z13956" t="s">
        <v>31</v>
      </c>
    </row>
    <row r="13957" spans="1:26" x14ac:dyDescent="0.3">
      <c r="A13957" t="s">
        <v>17164</v>
      </c>
      <c r="B13957" t="s">
        <v>3157</v>
      </c>
      <c r="C13957">
        <v>65290</v>
      </c>
      <c r="D13957" t="str">
        <f>+VLOOKUP(C13957,Param!K:L,2,FALSE)</f>
        <v>ROYAL SERVICE</v>
      </c>
      <c r="E13957">
        <v>390077</v>
      </c>
      <c r="F13957" t="s">
        <v>16549</v>
      </c>
      <c r="G13957" t="s">
        <v>29</v>
      </c>
      <c r="H13957">
        <v>5142.28</v>
      </c>
      <c r="I13957">
        <v>5142.2797</v>
      </c>
      <c r="J13957">
        <v>2.9999999969732E-4</v>
      </c>
      <c r="K13957">
        <v>5142.28</v>
      </c>
      <c r="L13957">
        <v>0</v>
      </c>
      <c r="M13957" t="str">
        <f>IF(ISERROR(VLOOKUP(A13957,'[1]Ecart validé'!$A:$A,1,FALSE)),Z13957,"Ecart Validé")</f>
        <v>valid</v>
      </c>
      <c r="R13957" t="s">
        <v>30</v>
      </c>
      <c r="U13957"/>
      <c r="X13957"/>
      <c r="Y13957"/>
      <c r="Z13957" t="s">
        <v>31</v>
      </c>
    </row>
    <row r="13958" spans="1:26" x14ac:dyDescent="0.3">
      <c r="A13958" t="s">
        <v>17165</v>
      </c>
      <c r="B13958" t="s">
        <v>3157</v>
      </c>
      <c r="C13958">
        <v>43543</v>
      </c>
      <c r="D13958" t="str">
        <f>+VLOOKUP(C13958,Param!K:L,2,FALSE)</f>
        <v>XEROX FRANCE</v>
      </c>
      <c r="E13958">
        <v>347940</v>
      </c>
      <c r="F13958" t="s">
        <v>16549</v>
      </c>
      <c r="G13958" t="s">
        <v>29</v>
      </c>
      <c r="H13958">
        <v>525.91999999999996</v>
      </c>
      <c r="I13958">
        <v>525.91279999999995</v>
      </c>
      <c r="J13958">
        <v>7.2000000000116398E-3</v>
      </c>
      <c r="K13958">
        <v>525.91999999999996</v>
      </c>
      <c r="L13958">
        <v>0</v>
      </c>
      <c r="M13958" t="str">
        <f>IF(ISERROR(VLOOKUP(A13958,'[1]Ecart validé'!$A:$A,1,FALSE)),Z13958,"Ecart Validé")</f>
        <v>valid</v>
      </c>
      <c r="R13958" t="s">
        <v>30</v>
      </c>
      <c r="U13958"/>
      <c r="X13958"/>
      <c r="Y13958"/>
      <c r="Z13958" t="s">
        <v>31</v>
      </c>
    </row>
    <row r="13959" spans="1:26" x14ac:dyDescent="0.3">
      <c r="A13959" t="s">
        <v>17166</v>
      </c>
      <c r="B13959" t="s">
        <v>3157</v>
      </c>
      <c r="C13959">
        <v>47192</v>
      </c>
      <c r="D13959" t="str">
        <f>+VLOOKUP(C13959,Param!K:L,2,FALSE)</f>
        <v>BLANCHISSERIE DIEUZY SAS</v>
      </c>
      <c r="E13959">
        <v>390030</v>
      </c>
      <c r="F13959" t="s">
        <v>16549</v>
      </c>
      <c r="G13959" t="s">
        <v>29</v>
      </c>
      <c r="H13959">
        <v>26418.29</v>
      </c>
      <c r="I13959">
        <v>26418.293900000001</v>
      </c>
      <c r="J13959">
        <v>-3.8999999997031401E-3</v>
      </c>
      <c r="K13959">
        <v>26418.29</v>
      </c>
      <c r="L13959">
        <v>0</v>
      </c>
      <c r="M13959" t="str">
        <f>IF(ISERROR(VLOOKUP(A13959,'[1]Ecart validé'!$A:$A,1,FALSE)),Z13959,"Ecart Validé")</f>
        <v>valid</v>
      </c>
      <c r="R13959" t="s">
        <v>30</v>
      </c>
      <c r="U13959"/>
      <c r="X13959"/>
      <c r="Y13959"/>
      <c r="Z13959" t="s">
        <v>31</v>
      </c>
    </row>
    <row r="13960" spans="1:26" x14ac:dyDescent="0.3">
      <c r="A13960" t="s">
        <v>17167</v>
      </c>
      <c r="B13960" t="s">
        <v>3157</v>
      </c>
      <c r="C13960">
        <v>57088</v>
      </c>
      <c r="D13960" t="str">
        <f>+VLOOKUP(C13960,Param!K:L,2,FALSE)</f>
        <v>ATELIERS VERCHERE</v>
      </c>
      <c r="E13960">
        <v>2489061</v>
      </c>
      <c r="F13960" t="s">
        <v>16549</v>
      </c>
      <c r="G13960" t="s">
        <v>29</v>
      </c>
      <c r="H13960">
        <v>2776.65</v>
      </c>
      <c r="I13960">
        <v>2776.65</v>
      </c>
      <c r="J13960">
        <v>0</v>
      </c>
      <c r="K13960">
        <v>2776.65</v>
      </c>
      <c r="L13960">
        <v>0</v>
      </c>
      <c r="M13960" t="str">
        <f>IF(ISERROR(VLOOKUP(A13960,'[1]Ecart validé'!$A:$A,1,FALSE)),Z13960,"Ecart Validé")</f>
        <v>valid</v>
      </c>
      <c r="R13960" t="s">
        <v>30</v>
      </c>
      <c r="U13960"/>
      <c r="X13960"/>
      <c r="Y13960"/>
      <c r="Z13960" t="s">
        <v>31</v>
      </c>
    </row>
    <row r="13961" spans="1:26" x14ac:dyDescent="0.3">
      <c r="A13961" t="s">
        <v>17168</v>
      </c>
      <c r="B13961" t="s">
        <v>3157</v>
      </c>
      <c r="C13961">
        <v>57077</v>
      </c>
      <c r="D13961" t="str">
        <f>+VLOOKUP(C13961,Param!K:L,2,FALSE)</f>
        <v>LA PROVENCALE - BLANCHISSAGE INDUSTRIELLE</v>
      </c>
      <c r="E13961">
        <v>390104</v>
      </c>
      <c r="F13961" t="s">
        <v>16549</v>
      </c>
      <c r="G13961" t="s">
        <v>29</v>
      </c>
      <c r="H13961">
        <v>10547.7</v>
      </c>
      <c r="I13961">
        <v>10547.706200000001</v>
      </c>
      <c r="J13961">
        <v>-6.1999999998079104E-3</v>
      </c>
      <c r="K13961">
        <v>10547.7</v>
      </c>
      <c r="L13961">
        <v>0</v>
      </c>
      <c r="M13961" t="str">
        <f>IF(ISERROR(VLOOKUP(A13961,'[1]Ecart validé'!$A:$A,1,FALSE)),Z13961,"Ecart Validé")</f>
        <v>valid</v>
      </c>
      <c r="R13961" t="s">
        <v>30</v>
      </c>
      <c r="U13961"/>
      <c r="X13961"/>
      <c r="Y13961"/>
      <c r="Z13961" t="s">
        <v>31</v>
      </c>
    </row>
    <row r="13962" spans="1:26" x14ac:dyDescent="0.3">
      <c r="A13962" t="s">
        <v>17169</v>
      </c>
      <c r="B13962" t="s">
        <v>3157</v>
      </c>
      <c r="C13962">
        <v>43534</v>
      </c>
      <c r="D13962" t="str">
        <f>+VLOOKUP(C13962,Param!K:L,2,FALSE)</f>
        <v>ANETT ET CIE</v>
      </c>
      <c r="E13962">
        <v>390002</v>
      </c>
      <c r="F13962" t="s">
        <v>16549</v>
      </c>
      <c r="G13962" t="s">
        <v>29</v>
      </c>
      <c r="H13962">
        <v>117793.58</v>
      </c>
      <c r="I13962">
        <v>117793.5794</v>
      </c>
      <c r="J13962">
        <v>5.9999999939464E-4</v>
      </c>
      <c r="K13962">
        <v>117793.58</v>
      </c>
      <c r="L13962">
        <v>0</v>
      </c>
      <c r="M13962" t="str">
        <f>IF(ISERROR(VLOOKUP(A13962,'[1]Ecart validé'!$A:$A,1,FALSE)),Z13962,"Ecart Validé")</f>
        <v>valid</v>
      </c>
      <c r="R13962" t="s">
        <v>30</v>
      </c>
      <c r="U13962"/>
      <c r="X13962"/>
      <c r="Y13962"/>
      <c r="Z13962" t="s">
        <v>31</v>
      </c>
    </row>
    <row r="13963" spans="1:26" x14ac:dyDescent="0.3">
      <c r="A13963" t="s">
        <v>17170</v>
      </c>
      <c r="B13963" t="s">
        <v>3157</v>
      </c>
      <c r="C13963">
        <v>65627</v>
      </c>
      <c r="D13963" t="str">
        <f>+VLOOKUP(C13963,Param!K:L,2,FALSE)</f>
        <v>A.L.R. ASSOCIATION DE LA ROCHE</v>
      </c>
      <c r="E13963">
        <v>390083</v>
      </c>
      <c r="F13963" t="s">
        <v>16549</v>
      </c>
      <c r="G13963" t="s">
        <v>29</v>
      </c>
      <c r="H13963">
        <v>363.53</v>
      </c>
      <c r="I13963">
        <v>363.5256</v>
      </c>
      <c r="J13963">
        <v>4.3999999999755303E-3</v>
      </c>
      <c r="K13963">
        <v>363.53</v>
      </c>
      <c r="L13963">
        <v>0</v>
      </c>
      <c r="M13963" t="str">
        <f>IF(ISERROR(VLOOKUP(A13963,'[1]Ecart validé'!$A:$A,1,FALSE)),Z13963,"Ecart Validé")</f>
        <v>valid</v>
      </c>
      <c r="R13963" t="s">
        <v>30</v>
      </c>
      <c r="U13963"/>
      <c r="X13963"/>
      <c r="Y13963"/>
      <c r="Z13963" t="s">
        <v>31</v>
      </c>
    </row>
    <row r="13964" spans="1:26" x14ac:dyDescent="0.3">
      <c r="A13964" t="s">
        <v>17171</v>
      </c>
      <c r="B13964" t="s">
        <v>3157</v>
      </c>
      <c r="C13964">
        <v>57760</v>
      </c>
      <c r="D13964" t="str">
        <f>+VLOOKUP(C13964,Param!K:L,2,FALSE)</f>
        <v>FROID CHAUD SERVICE</v>
      </c>
      <c r="E13964">
        <v>570017</v>
      </c>
      <c r="F13964" t="s">
        <v>16549</v>
      </c>
      <c r="G13964" t="s">
        <v>29</v>
      </c>
      <c r="H13964">
        <v>2562.66</v>
      </c>
      <c r="I13964">
        <v>2562.6534000000001</v>
      </c>
      <c r="J13964">
        <v>6.5999999997075004E-3</v>
      </c>
      <c r="K13964">
        <v>2562.66</v>
      </c>
      <c r="L13964">
        <v>0</v>
      </c>
      <c r="M13964" t="str">
        <f>IF(ISERROR(VLOOKUP(A13964,'[1]Ecart validé'!$A:$A,1,FALSE)),Z13964,"Ecart Validé")</f>
        <v>valid</v>
      </c>
      <c r="R13964" t="s">
        <v>30</v>
      </c>
      <c r="U13964"/>
      <c r="X13964"/>
      <c r="Y13964"/>
      <c r="Z13964" t="s">
        <v>31</v>
      </c>
    </row>
    <row r="13965" spans="1:26" x14ac:dyDescent="0.3">
      <c r="A13965" t="s">
        <v>17172</v>
      </c>
      <c r="B13965" t="s">
        <v>3157</v>
      </c>
      <c r="C13965">
        <v>58393</v>
      </c>
      <c r="D13965" t="str">
        <f>+VLOOKUP(C13965,Param!K:L,2,FALSE)</f>
        <v>L'ADP (L'ASSOCIATION DES PRODUCTEURS)</v>
      </c>
      <c r="E13965">
        <v>2002</v>
      </c>
      <c r="F13965" t="s">
        <v>16549</v>
      </c>
      <c r="G13965" t="s">
        <v>29</v>
      </c>
      <c r="H13965">
        <v>758.15</v>
      </c>
      <c r="I13965">
        <v>758.14499999999998</v>
      </c>
      <c r="J13965">
        <v>4.9999999999954499E-3</v>
      </c>
      <c r="K13965">
        <v>758.15</v>
      </c>
      <c r="L13965">
        <v>0</v>
      </c>
      <c r="M13965" t="str">
        <f>IF(ISERROR(VLOOKUP(A13965,'[1]Ecart validé'!$A:$A,1,FALSE)),Z13965,"Ecart Validé")</f>
        <v>valid</v>
      </c>
      <c r="R13965" t="s">
        <v>30</v>
      </c>
      <c r="U13965"/>
      <c r="X13965"/>
      <c r="Y13965"/>
      <c r="Z13965" t="s">
        <v>31</v>
      </c>
    </row>
    <row r="13966" spans="1:26" x14ac:dyDescent="0.3">
      <c r="A13966" t="s">
        <v>17173</v>
      </c>
      <c r="B13966" t="s">
        <v>3157</v>
      </c>
      <c r="C13966">
        <v>26826</v>
      </c>
      <c r="D13966" t="str">
        <f>+VLOOKUP(C13966,Param!K:L,2,FALSE)</f>
        <v>ECONOCOM PRODUCTS AND SOLUTIONS</v>
      </c>
      <c r="E13966">
        <v>401003</v>
      </c>
      <c r="F13966" t="s">
        <v>16549</v>
      </c>
      <c r="G13966" t="s">
        <v>29</v>
      </c>
      <c r="H13966">
        <v>54589.23</v>
      </c>
      <c r="I13966">
        <v>54589.234900000003</v>
      </c>
      <c r="J13966">
        <v>-4.8999999999068599E-3</v>
      </c>
      <c r="K13966">
        <v>54589.23</v>
      </c>
      <c r="L13966">
        <v>0</v>
      </c>
      <c r="M13966" t="str">
        <f>IF(ISERROR(VLOOKUP(A13966,'[1]Ecart validé'!$A:$A,1,FALSE)),Z13966,"Ecart Validé")</f>
        <v>valid</v>
      </c>
      <c r="R13966" t="s">
        <v>30</v>
      </c>
      <c r="U13966"/>
      <c r="X13966"/>
      <c r="Y13966"/>
      <c r="Z13966" t="s">
        <v>31</v>
      </c>
    </row>
    <row r="13967" spans="1:26" x14ac:dyDescent="0.3">
      <c r="A13967" t="s">
        <v>17174</v>
      </c>
      <c r="B13967" t="s">
        <v>3157</v>
      </c>
      <c r="C13967">
        <v>43536</v>
      </c>
      <c r="D13967" t="str">
        <f>+VLOOKUP(C13967,Param!K:L,2,FALSE)</f>
        <v>ELIS SERVICES</v>
      </c>
      <c r="E13967">
        <v>390036</v>
      </c>
      <c r="F13967" t="s">
        <v>16549</v>
      </c>
      <c r="G13967" t="s">
        <v>29</v>
      </c>
      <c r="H13967">
        <v>422431.04</v>
      </c>
      <c r="I13967">
        <v>422431.04359999998</v>
      </c>
      <c r="J13967">
        <v>-3.5999999963678398E-3</v>
      </c>
      <c r="K13967">
        <v>422431.04</v>
      </c>
      <c r="L13967">
        <v>0</v>
      </c>
      <c r="M13967" t="str">
        <f>IF(ISERROR(VLOOKUP(A13967,'[1]Ecart validé'!$A:$A,1,FALSE)),Z13967,"Ecart Validé")</f>
        <v>valid</v>
      </c>
      <c r="R13967" t="s">
        <v>30</v>
      </c>
      <c r="U13967"/>
      <c r="X13967"/>
      <c r="Y13967"/>
      <c r="Z13967" t="s">
        <v>31</v>
      </c>
    </row>
    <row r="13968" spans="1:26" x14ac:dyDescent="0.3">
      <c r="A13968" t="s">
        <v>17175</v>
      </c>
      <c r="B13968" t="s">
        <v>3157</v>
      </c>
      <c r="C13968">
        <v>43536</v>
      </c>
      <c r="D13968" t="str">
        <f>+VLOOKUP(C13968,Param!K:L,2,FALSE)</f>
        <v>ELIS SERVICES</v>
      </c>
      <c r="E13968">
        <v>2140123891</v>
      </c>
      <c r="F13968" t="s">
        <v>16549</v>
      </c>
      <c r="G13968" t="s">
        <v>29</v>
      </c>
      <c r="H13968">
        <v>2976.76</v>
      </c>
      <c r="I13968">
        <v>2976.7617</v>
      </c>
      <c r="J13968">
        <v>-1.6999999998006301E-3</v>
      </c>
      <c r="K13968">
        <v>2976.76</v>
      </c>
      <c r="L13968">
        <v>0</v>
      </c>
      <c r="M13968" t="str">
        <f>IF(ISERROR(VLOOKUP(A13968,'[1]Ecart validé'!$A:$A,1,FALSE)),Z13968,"Ecart Validé")</f>
        <v>valid</v>
      </c>
      <c r="R13968" t="s">
        <v>30</v>
      </c>
      <c r="U13968"/>
      <c r="X13968"/>
      <c r="Y13968"/>
      <c r="Z13968" t="s">
        <v>31</v>
      </c>
    </row>
    <row r="13969" spans="1:26" x14ac:dyDescent="0.3">
      <c r="A13969" t="s">
        <v>17176</v>
      </c>
      <c r="B13969" t="s">
        <v>3157</v>
      </c>
      <c r="C13969">
        <v>56916</v>
      </c>
      <c r="D13969" t="str">
        <f>+VLOOKUP(C13969,Param!K:L,2,FALSE)</f>
        <v>RM MAREE</v>
      </c>
      <c r="E13969">
        <v>11006</v>
      </c>
      <c r="F13969" t="s">
        <v>16549</v>
      </c>
      <c r="G13969" t="s">
        <v>29</v>
      </c>
      <c r="H13969">
        <v>3856.56</v>
      </c>
      <c r="I13969">
        <v>3856.5605999999998</v>
      </c>
      <c r="J13969">
        <v>-5.9999999984938703E-4</v>
      </c>
      <c r="K13969">
        <v>3856.56</v>
      </c>
      <c r="L13969">
        <v>0</v>
      </c>
      <c r="M13969" t="str">
        <f>IF(ISERROR(VLOOKUP(A13969,'[1]Ecart validé'!$A:$A,1,FALSE)),Z13969,"Ecart Validé")</f>
        <v>valid</v>
      </c>
      <c r="R13969" t="s">
        <v>30</v>
      </c>
      <c r="U13969"/>
      <c r="X13969"/>
      <c r="Y13969"/>
      <c r="Z13969" t="s">
        <v>31</v>
      </c>
    </row>
    <row r="13970" spans="1:26" x14ac:dyDescent="0.3">
      <c r="A13970" t="s">
        <v>17177</v>
      </c>
      <c r="B13970" t="s">
        <v>3157</v>
      </c>
      <c r="C13970">
        <v>58413</v>
      </c>
      <c r="D13970" t="str">
        <f>+VLOOKUP(C13970,Param!K:L,2,FALSE)</f>
        <v>ERIS</v>
      </c>
      <c r="E13970" t="s">
        <v>4866</v>
      </c>
      <c r="F13970" t="s">
        <v>16549</v>
      </c>
      <c r="G13970" t="s">
        <v>29</v>
      </c>
      <c r="H13970">
        <v>2048.87</v>
      </c>
      <c r="I13970">
        <v>2048.8672000000001</v>
      </c>
      <c r="J13970">
        <v>2.7999999997518898E-3</v>
      </c>
      <c r="K13970">
        <v>2048.87</v>
      </c>
      <c r="L13970">
        <v>0</v>
      </c>
      <c r="M13970" t="str">
        <f>IF(ISERROR(VLOOKUP(A13970,'[1]Ecart validé'!$A:$A,1,FALSE)),Z13970,"Ecart Validé")</f>
        <v>valid</v>
      </c>
      <c r="R13970" t="s">
        <v>30</v>
      </c>
      <c r="U13970"/>
      <c r="X13970"/>
      <c r="Y13970"/>
      <c r="Z13970" t="s">
        <v>31</v>
      </c>
    </row>
    <row r="13971" spans="1:26" x14ac:dyDescent="0.3">
      <c r="A13971" t="s">
        <v>17178</v>
      </c>
      <c r="B13971" t="s">
        <v>3157</v>
      </c>
      <c r="C13971">
        <v>58413</v>
      </c>
      <c r="D13971" t="str">
        <f>+VLOOKUP(C13971,Param!K:L,2,FALSE)</f>
        <v>ERIS</v>
      </c>
      <c r="E13971" t="s">
        <v>4870</v>
      </c>
      <c r="F13971" t="s">
        <v>16549</v>
      </c>
      <c r="G13971" t="s">
        <v>29</v>
      </c>
      <c r="H13971">
        <v>3319.53</v>
      </c>
      <c r="I13971">
        <v>3319.5272</v>
      </c>
      <c r="J13971">
        <v>2.8000000002066298E-3</v>
      </c>
      <c r="K13971">
        <v>3319.53</v>
      </c>
      <c r="L13971">
        <v>0</v>
      </c>
      <c r="M13971" t="str">
        <f>IF(ISERROR(VLOOKUP(A13971,'[1]Ecart validé'!$A:$A,1,FALSE)),Z13971,"Ecart Validé")</f>
        <v>valid</v>
      </c>
      <c r="R13971" t="s">
        <v>30</v>
      </c>
      <c r="U13971"/>
      <c r="X13971"/>
      <c r="Y13971"/>
      <c r="Z13971" t="s">
        <v>31</v>
      </c>
    </row>
    <row r="13972" spans="1:26" x14ac:dyDescent="0.3">
      <c r="A13972" t="s">
        <v>17179</v>
      </c>
      <c r="B13972" t="s">
        <v>3157</v>
      </c>
      <c r="C13972">
        <v>45154</v>
      </c>
      <c r="D13972" t="str">
        <f>+VLOOKUP(C13972,Param!K:L,2,FALSE)</f>
        <v>INITIAL</v>
      </c>
      <c r="E13972">
        <v>390013</v>
      </c>
      <c r="F13972" t="s">
        <v>16549</v>
      </c>
      <c r="G13972" t="s">
        <v>29</v>
      </c>
      <c r="H13972">
        <v>2572.2600000000002</v>
      </c>
      <c r="I13972">
        <v>2572.2629000000002</v>
      </c>
      <c r="J13972">
        <v>-2.8999999999541602E-3</v>
      </c>
      <c r="K13972">
        <v>2572.2600000000002</v>
      </c>
      <c r="L13972">
        <v>0</v>
      </c>
      <c r="M13972" t="str">
        <f>IF(ISERROR(VLOOKUP(A13972,'[1]Ecart validé'!$A:$A,1,FALSE)),Z13972,"Ecart Validé")</f>
        <v>valid</v>
      </c>
      <c r="R13972" t="s">
        <v>30</v>
      </c>
      <c r="U13972"/>
      <c r="X13972"/>
      <c r="Y13972"/>
      <c r="Z13972" t="s">
        <v>31</v>
      </c>
    </row>
    <row r="13973" spans="1:26" x14ac:dyDescent="0.3">
      <c r="A13973" t="s">
        <v>17180</v>
      </c>
      <c r="B13973" t="s">
        <v>3157</v>
      </c>
      <c r="C13973">
        <v>46280</v>
      </c>
      <c r="D13973" t="str">
        <f>+VLOOKUP(C13973,Param!K:L,2,FALSE)</f>
        <v>DT SIGNS</v>
      </c>
      <c r="E13973">
        <v>790007</v>
      </c>
      <c r="F13973" t="s">
        <v>16549</v>
      </c>
      <c r="G13973" t="s">
        <v>29</v>
      </c>
      <c r="H13973">
        <v>1615.28</v>
      </c>
      <c r="I13973">
        <v>1615.2750000000001</v>
      </c>
      <c r="J13973">
        <v>4.9999999998817596E-3</v>
      </c>
      <c r="K13973">
        <v>1615.28</v>
      </c>
      <c r="L13973">
        <v>0</v>
      </c>
      <c r="M13973" t="str">
        <f>IF(ISERROR(VLOOKUP(A13973,'[1]Ecart validé'!$A:$A,1,FALSE)),Z13973,"Ecart Validé")</f>
        <v>valid</v>
      </c>
      <c r="R13973" t="s">
        <v>30</v>
      </c>
      <c r="U13973"/>
      <c r="X13973"/>
      <c r="Y13973"/>
      <c r="Z13973" t="s">
        <v>31</v>
      </c>
    </row>
    <row r="13974" spans="1:26" x14ac:dyDescent="0.3">
      <c r="A13974" t="s">
        <v>17181</v>
      </c>
      <c r="B13974" t="s">
        <v>3157</v>
      </c>
      <c r="C13974">
        <v>46280</v>
      </c>
      <c r="D13974" t="str">
        <f>+VLOOKUP(C13974,Param!K:L,2,FALSE)</f>
        <v>DT SIGNS</v>
      </c>
      <c r="E13974">
        <v>2140373474</v>
      </c>
      <c r="F13974" t="s">
        <v>16549</v>
      </c>
      <c r="G13974" t="s">
        <v>29</v>
      </c>
      <c r="H13974">
        <v>173.03</v>
      </c>
      <c r="I13974">
        <v>173.0264</v>
      </c>
      <c r="J13974">
        <v>3.6000000000058199E-3</v>
      </c>
      <c r="K13974">
        <v>173.03</v>
      </c>
      <c r="L13974">
        <v>0</v>
      </c>
      <c r="M13974" t="str">
        <f>IF(ISERROR(VLOOKUP(A13974,'[1]Ecart validé'!$A:$A,1,FALSE)),Z13974,"Ecart Validé")</f>
        <v>valid</v>
      </c>
      <c r="R13974" t="s">
        <v>30</v>
      </c>
      <c r="U13974"/>
      <c r="X13974"/>
      <c r="Y13974"/>
      <c r="Z13974" t="s">
        <v>31</v>
      </c>
    </row>
    <row r="13975" spans="1:26" x14ac:dyDescent="0.3">
      <c r="A13975" t="s">
        <v>17182</v>
      </c>
      <c r="B13975" t="s">
        <v>3157</v>
      </c>
      <c r="C13975">
        <v>44795</v>
      </c>
      <c r="D13975" t="str">
        <f>+VLOOKUP(C13975,Param!K:L,2,FALSE)</f>
        <v>CORSE BLANC</v>
      </c>
      <c r="E13975">
        <v>390089</v>
      </c>
      <c r="F13975" t="s">
        <v>16549</v>
      </c>
      <c r="G13975" t="s">
        <v>29</v>
      </c>
      <c r="H13975">
        <v>2173.67</v>
      </c>
      <c r="I13975">
        <v>2173.6716000000001</v>
      </c>
      <c r="J13975">
        <v>-1.6000000000531099E-3</v>
      </c>
      <c r="K13975">
        <v>2173.67</v>
      </c>
      <c r="L13975">
        <v>0</v>
      </c>
      <c r="M13975" t="str">
        <f>IF(ISERROR(VLOOKUP(A13975,'[1]Ecart validé'!$A:$A,1,FALSE)),Z13975,"Ecart Validé")</f>
        <v>valid</v>
      </c>
      <c r="R13975" t="s">
        <v>30</v>
      </c>
      <c r="U13975"/>
      <c r="X13975"/>
      <c r="Y13975"/>
      <c r="Z13975" t="s">
        <v>31</v>
      </c>
    </row>
    <row r="13976" spans="1:26" x14ac:dyDescent="0.3">
      <c r="A13976" t="s">
        <v>17183</v>
      </c>
      <c r="B13976" t="s">
        <v>3157</v>
      </c>
      <c r="C13976">
        <v>45249</v>
      </c>
      <c r="D13976" t="str">
        <f>+VLOOKUP(C13976,Param!K:L,2,FALSE)</f>
        <v>SCC SA</v>
      </c>
      <c r="E13976">
        <v>401002</v>
      </c>
      <c r="F13976" t="s">
        <v>16549</v>
      </c>
      <c r="G13976" t="s">
        <v>29</v>
      </c>
      <c r="H13976">
        <v>2630</v>
      </c>
      <c r="I13976">
        <v>2629.9996000000001</v>
      </c>
      <c r="J13976">
        <v>3.9999999989959103E-4</v>
      </c>
      <c r="K13976">
        <v>2630</v>
      </c>
      <c r="L13976">
        <v>0</v>
      </c>
      <c r="M13976" t="str">
        <f>IF(ISERROR(VLOOKUP(A13976,'[1]Ecart validé'!$A:$A,1,FALSE)),Z13976,"Ecart Validé")</f>
        <v>valid</v>
      </c>
      <c r="R13976" t="s">
        <v>30</v>
      </c>
      <c r="U13976"/>
      <c r="X13976"/>
      <c r="Y13976"/>
      <c r="Z13976" t="s">
        <v>31</v>
      </c>
    </row>
    <row r="13977" spans="1:26" x14ac:dyDescent="0.3">
      <c r="A13977" t="s">
        <v>17184</v>
      </c>
      <c r="B13977" t="s">
        <v>3157</v>
      </c>
      <c r="C13977">
        <v>58821</v>
      </c>
      <c r="D13977" t="str">
        <f>+VLOOKUP(C13977,Param!K:L,2,FALSE)</f>
        <v>HERRMANN SA</v>
      </c>
      <c r="E13977">
        <v>5009</v>
      </c>
      <c r="F13977" t="s">
        <v>16549</v>
      </c>
      <c r="G13977" t="s">
        <v>29</v>
      </c>
      <c r="H13977">
        <v>263.89999999999998</v>
      </c>
      <c r="I13977">
        <v>263.89999999999998</v>
      </c>
      <c r="J13977">
        <v>0</v>
      </c>
      <c r="K13977">
        <v>263.89999999999998</v>
      </c>
      <c r="L13977">
        <v>0</v>
      </c>
      <c r="M13977" t="str">
        <f>IF(ISERROR(VLOOKUP(A13977,'[1]Ecart validé'!$A:$A,1,FALSE)),Z13977,"Ecart Validé")</f>
        <v>valid</v>
      </c>
      <c r="R13977" t="s">
        <v>30</v>
      </c>
      <c r="U13977"/>
      <c r="X13977"/>
      <c r="Y13977"/>
      <c r="Z13977" t="s">
        <v>31</v>
      </c>
    </row>
    <row r="13978" spans="1:26" x14ac:dyDescent="0.3">
      <c r="A13978" t="s">
        <v>17185</v>
      </c>
      <c r="B13978" t="s">
        <v>3157</v>
      </c>
      <c r="C13978">
        <v>57772</v>
      </c>
      <c r="D13978" t="str">
        <f>+VLOOKUP(C13978,Param!K:L,2,FALSE)</f>
        <v>GUYOT</v>
      </c>
      <c r="E13978">
        <v>21016</v>
      </c>
      <c r="F13978" t="s">
        <v>16549</v>
      </c>
      <c r="G13978" t="s">
        <v>29</v>
      </c>
      <c r="H13978">
        <v>1836.45</v>
      </c>
      <c r="I13978">
        <v>1836.45</v>
      </c>
      <c r="J13978">
        <v>0</v>
      </c>
      <c r="K13978">
        <v>1836.45</v>
      </c>
      <c r="L13978">
        <v>0</v>
      </c>
      <c r="M13978" t="str">
        <f>IF(ISERROR(VLOOKUP(A13978,'[1]Ecart validé'!$A:$A,1,FALSE)),Z13978,"Ecart Validé")</f>
        <v>valid</v>
      </c>
      <c r="R13978" t="s">
        <v>30</v>
      </c>
      <c r="U13978"/>
      <c r="X13978"/>
      <c r="Y13978"/>
      <c r="Z13978" t="s">
        <v>31</v>
      </c>
    </row>
    <row r="13979" spans="1:26" x14ac:dyDescent="0.3">
      <c r="A13979" t="s">
        <v>17186</v>
      </c>
      <c r="B13979" t="s">
        <v>3157</v>
      </c>
      <c r="C13979">
        <v>57592</v>
      </c>
      <c r="D13979" t="str">
        <f>+VLOOKUP(C13979,Param!K:L,2,FALSE)</f>
        <v>BLANCHISSERIE INDUSTRIELLE CATALANE</v>
      </c>
      <c r="E13979">
        <v>390011</v>
      </c>
      <c r="F13979" t="s">
        <v>16549</v>
      </c>
      <c r="G13979" t="s">
        <v>29</v>
      </c>
      <c r="H13979">
        <v>15137</v>
      </c>
      <c r="I13979">
        <v>15137.001</v>
      </c>
      <c r="J13979">
        <v>-1.0000000002037201E-3</v>
      </c>
      <c r="K13979">
        <v>15137</v>
      </c>
      <c r="L13979">
        <v>0</v>
      </c>
      <c r="M13979" t="str">
        <f>IF(ISERROR(VLOOKUP(A13979,'[1]Ecart validé'!$A:$A,1,FALSE)),Z13979,"Ecart Validé")</f>
        <v>valid</v>
      </c>
      <c r="R13979" t="s">
        <v>30</v>
      </c>
      <c r="U13979"/>
      <c r="X13979"/>
      <c r="Y13979"/>
      <c r="Z13979" t="s">
        <v>31</v>
      </c>
    </row>
    <row r="13980" spans="1:26" x14ac:dyDescent="0.3">
      <c r="A13980" t="s">
        <v>17187</v>
      </c>
      <c r="B13980" t="s">
        <v>3157</v>
      </c>
      <c r="C13980">
        <v>58185</v>
      </c>
      <c r="D13980" t="str">
        <f>+VLOOKUP(C13980,Param!K:L,2,FALSE)</f>
        <v>PANIFICATION MODERNE</v>
      </c>
      <c r="E13980">
        <v>14112</v>
      </c>
      <c r="F13980" t="s">
        <v>16549</v>
      </c>
      <c r="G13980" t="s">
        <v>29</v>
      </c>
      <c r="H13980">
        <v>2480.88</v>
      </c>
      <c r="I13980">
        <v>2480.8805000000002</v>
      </c>
      <c r="J13980">
        <v>-5.0000000010186297E-4</v>
      </c>
      <c r="K13980">
        <v>2480.88</v>
      </c>
      <c r="L13980">
        <v>0</v>
      </c>
      <c r="M13980" t="str">
        <f>IF(ISERROR(VLOOKUP(A13980,'[1]Ecart validé'!$A:$A,1,FALSE)),Z13980,"Ecart Validé")</f>
        <v>valid</v>
      </c>
      <c r="R13980" t="s">
        <v>30</v>
      </c>
      <c r="U13980"/>
      <c r="X13980"/>
      <c r="Y13980"/>
      <c r="Z13980" t="s">
        <v>31</v>
      </c>
    </row>
    <row r="13981" spans="1:26" x14ac:dyDescent="0.3">
      <c r="A13981" t="s">
        <v>17188</v>
      </c>
      <c r="B13981" t="s">
        <v>3157</v>
      </c>
      <c r="C13981">
        <v>43535</v>
      </c>
      <c r="D13981" t="str">
        <f>+VLOOKUP(C13981,Param!K:L,2,FALSE)</f>
        <v>CENTRE VIANDE BEAUVALLET ET FILS</v>
      </c>
      <c r="E13981">
        <v>4056</v>
      </c>
      <c r="F13981" t="s">
        <v>16549</v>
      </c>
      <c r="G13981" t="s">
        <v>29</v>
      </c>
      <c r="H13981">
        <v>101760.45</v>
      </c>
      <c r="I13981">
        <v>101760.4525</v>
      </c>
      <c r="J13981">
        <v>-2.5000000023282999E-3</v>
      </c>
      <c r="K13981">
        <v>101760.45</v>
      </c>
      <c r="L13981">
        <v>0</v>
      </c>
      <c r="M13981" t="str">
        <f>IF(ISERROR(VLOOKUP(A13981,'[1]Ecart validé'!$A:$A,1,FALSE)),Z13981,"Ecart Validé")</f>
        <v>valid</v>
      </c>
      <c r="R13981" t="s">
        <v>30</v>
      </c>
      <c r="U13981"/>
      <c r="X13981"/>
      <c r="Y13981"/>
      <c r="Z13981" t="s">
        <v>31</v>
      </c>
    </row>
    <row r="13982" spans="1:26" x14ac:dyDescent="0.3">
      <c r="A13982" t="s">
        <v>17189</v>
      </c>
      <c r="B13982" t="s">
        <v>3157</v>
      </c>
      <c r="C13982">
        <v>45047</v>
      </c>
      <c r="D13982" t="str">
        <f>+VLOOKUP(C13982,Param!K:L,2,FALSE)</f>
        <v>KONE</v>
      </c>
      <c r="E13982">
        <v>2160440551</v>
      </c>
      <c r="F13982" t="s">
        <v>16549</v>
      </c>
      <c r="G13982" t="s">
        <v>29</v>
      </c>
      <c r="H13982">
        <v>9129.25</v>
      </c>
      <c r="I13982">
        <v>9129.2484999999997</v>
      </c>
      <c r="J13982">
        <v>1.50000000030559E-3</v>
      </c>
      <c r="K13982">
        <v>9129.25</v>
      </c>
      <c r="L13982">
        <v>0</v>
      </c>
      <c r="M13982" t="str">
        <f>IF(ISERROR(VLOOKUP(A13982,'[1]Ecart validé'!$A:$A,1,FALSE)),Z13982,"Ecart Validé")</f>
        <v>valid</v>
      </c>
      <c r="R13982" t="s">
        <v>30</v>
      </c>
      <c r="U13982"/>
      <c r="X13982"/>
      <c r="Y13982"/>
      <c r="Z13982" t="s">
        <v>31</v>
      </c>
    </row>
    <row r="13983" spans="1:26" x14ac:dyDescent="0.3">
      <c r="A13983" t="s">
        <v>17190</v>
      </c>
      <c r="B13983" t="s">
        <v>3157</v>
      </c>
      <c r="C13983">
        <v>45047</v>
      </c>
      <c r="D13983" t="str">
        <f>+VLOOKUP(C13983,Param!K:L,2,FALSE)</f>
        <v>KONE</v>
      </c>
      <c r="E13983">
        <v>2204506858</v>
      </c>
      <c r="F13983" t="s">
        <v>16549</v>
      </c>
      <c r="G13983" t="s">
        <v>29</v>
      </c>
      <c r="H13983">
        <v>43577.57</v>
      </c>
      <c r="I13983">
        <v>43577.570399999997</v>
      </c>
      <c r="J13983">
        <v>-3.9999999717110697E-4</v>
      </c>
      <c r="K13983">
        <v>43577.57</v>
      </c>
      <c r="L13983">
        <v>0</v>
      </c>
      <c r="M13983" t="str">
        <f>IF(ISERROR(VLOOKUP(A13983,'[1]Ecart validé'!$A:$A,1,FALSE)),Z13983,"Ecart Validé")</f>
        <v>valid</v>
      </c>
      <c r="R13983" t="s">
        <v>30</v>
      </c>
      <c r="U13983"/>
      <c r="X13983"/>
      <c r="Y13983"/>
      <c r="Z13983" t="s">
        <v>31</v>
      </c>
    </row>
    <row r="13984" spans="1:26" x14ac:dyDescent="0.3">
      <c r="A13984" t="s">
        <v>17191</v>
      </c>
      <c r="B13984" t="s">
        <v>3157</v>
      </c>
      <c r="C13984">
        <v>57732</v>
      </c>
      <c r="D13984" t="str">
        <f>+VLOOKUP(C13984,Param!K:L,2,FALSE)</f>
        <v>LAVAZZA PROFESSIONAL FRANCE</v>
      </c>
      <c r="E13984">
        <v>19035</v>
      </c>
      <c r="F13984" t="s">
        <v>16549</v>
      </c>
      <c r="G13984" t="s">
        <v>29</v>
      </c>
      <c r="H13984">
        <v>2891.66</v>
      </c>
      <c r="I13984">
        <v>2891.6559999999999</v>
      </c>
      <c r="J13984">
        <v>3.9999999999054099E-3</v>
      </c>
      <c r="K13984">
        <v>2891.6559999999999</v>
      </c>
      <c r="L13984">
        <v>3.9999999999054099E-3</v>
      </c>
      <c r="M13984" t="str">
        <f>IF(ISERROR(VLOOKUP(A13984,'[1]Ecart validé'!$A:$A,1,FALSE)),Z13984,"Ecart Validé")</f>
        <v>valid</v>
      </c>
      <c r="R13984" t="s">
        <v>30</v>
      </c>
      <c r="U13984"/>
      <c r="X13984"/>
      <c r="Y13984"/>
      <c r="Z13984" t="s">
        <v>31</v>
      </c>
    </row>
    <row r="13985" spans="1:26" x14ac:dyDescent="0.3">
      <c r="A13985" t="s">
        <v>17192</v>
      </c>
      <c r="B13985" t="s">
        <v>3157</v>
      </c>
      <c r="C13985">
        <v>57732</v>
      </c>
      <c r="D13985" t="str">
        <f>+VLOOKUP(C13985,Param!K:L,2,FALSE)</f>
        <v>LAVAZZA PROFESSIONAL FRANCE</v>
      </c>
      <c r="E13985">
        <v>670002</v>
      </c>
      <c r="F13985" t="s">
        <v>16549</v>
      </c>
      <c r="G13985" t="s">
        <v>29</v>
      </c>
      <c r="H13985">
        <v>575.14</v>
      </c>
      <c r="I13985">
        <v>575.13549999999998</v>
      </c>
      <c r="J13985">
        <v>4.5000000000072699E-3</v>
      </c>
      <c r="K13985">
        <v>575.14</v>
      </c>
      <c r="L13985">
        <v>0</v>
      </c>
      <c r="M13985" t="str">
        <f>IF(ISERROR(VLOOKUP(A13985,'[1]Ecart validé'!$A:$A,1,FALSE)),Z13985,"Ecart Validé")</f>
        <v>valid</v>
      </c>
      <c r="R13985" t="s">
        <v>30</v>
      </c>
      <c r="U13985"/>
      <c r="X13985"/>
      <c r="Y13985"/>
      <c r="Z13985" t="s">
        <v>31</v>
      </c>
    </row>
    <row r="13986" spans="1:26" x14ac:dyDescent="0.3">
      <c r="A13986" t="s">
        <v>17193</v>
      </c>
      <c r="B13986" t="s">
        <v>3157</v>
      </c>
      <c r="C13986">
        <v>264410</v>
      </c>
      <c r="D13986" t="str">
        <f>+VLOOKUP(C13986,Param!K:L,2,FALSE)</f>
        <v>CEMIS SYSTEME DE SECURITE INCENDIE</v>
      </c>
      <c r="E13986" t="s">
        <v>5666</v>
      </c>
      <c r="F13986" t="s">
        <v>16549</v>
      </c>
      <c r="G13986" t="s">
        <v>29</v>
      </c>
      <c r="H13986">
        <v>9824.0499999999993</v>
      </c>
      <c r="I13986">
        <v>9824.0516000000007</v>
      </c>
      <c r="J13986">
        <v>-1.60000000141735E-3</v>
      </c>
      <c r="K13986">
        <v>9824.0499999999993</v>
      </c>
      <c r="L13986">
        <v>0</v>
      </c>
      <c r="M13986" t="str">
        <f>IF(ISERROR(VLOOKUP(A13986,'[1]Ecart validé'!$A:$A,1,FALSE)),Z13986,"Ecart Validé")</f>
        <v>valid</v>
      </c>
      <c r="R13986" t="s">
        <v>30</v>
      </c>
      <c r="U13986"/>
      <c r="X13986"/>
      <c r="Y13986"/>
      <c r="Z13986" t="s">
        <v>31</v>
      </c>
    </row>
    <row r="13987" spans="1:26" x14ac:dyDescent="0.3">
      <c r="A13987" t="s">
        <v>17194</v>
      </c>
      <c r="B13987" t="s">
        <v>3157</v>
      </c>
      <c r="C13987">
        <v>264410</v>
      </c>
      <c r="D13987" t="str">
        <f>+VLOOKUP(C13987,Param!K:L,2,FALSE)</f>
        <v>CEMIS SYSTEME DE SECURITE INCENDIE</v>
      </c>
      <c r="E13987" t="s">
        <v>5671</v>
      </c>
      <c r="F13987" t="s">
        <v>16549</v>
      </c>
      <c r="G13987" t="s">
        <v>29</v>
      </c>
      <c r="H13987">
        <v>8690.5499999999993</v>
      </c>
      <c r="I13987">
        <v>8690.5511999999999</v>
      </c>
      <c r="J13987">
        <v>-1.2000000006082701E-3</v>
      </c>
      <c r="K13987">
        <v>8690.5499999999993</v>
      </c>
      <c r="L13987">
        <v>0</v>
      </c>
      <c r="M13987" t="str">
        <f>IF(ISERROR(VLOOKUP(A13987,'[1]Ecart validé'!$A:$A,1,FALSE)),Z13987,"Ecart Validé")</f>
        <v>valid</v>
      </c>
      <c r="R13987" t="s">
        <v>30</v>
      </c>
      <c r="U13987"/>
      <c r="X13987"/>
      <c r="Y13987"/>
      <c r="Z13987" t="s">
        <v>31</v>
      </c>
    </row>
    <row r="13988" spans="1:26" x14ac:dyDescent="0.3">
      <c r="A13988" t="s">
        <v>17195</v>
      </c>
      <c r="B13988" t="s">
        <v>3157</v>
      </c>
      <c r="C13988">
        <v>46048</v>
      </c>
      <c r="D13988" t="str">
        <f>+VLOOKUP(C13988,Param!K:L,2,FALSE)</f>
        <v>LES JARDINS DE GALLY</v>
      </c>
      <c r="E13988">
        <v>2489071</v>
      </c>
      <c r="F13988" t="s">
        <v>16549</v>
      </c>
      <c r="G13988" t="s">
        <v>29</v>
      </c>
      <c r="H13988">
        <v>5228.17</v>
      </c>
      <c r="I13988">
        <v>5228.1678000000002</v>
      </c>
      <c r="J13988">
        <v>2.1999999999025E-3</v>
      </c>
      <c r="K13988">
        <v>5228.17</v>
      </c>
      <c r="L13988">
        <v>0</v>
      </c>
      <c r="M13988" t="str">
        <f>IF(ISERROR(VLOOKUP(A13988,'[1]Ecart validé'!$A:$A,1,FALSE)),Z13988,"Ecart Validé")</f>
        <v>valid</v>
      </c>
      <c r="R13988" t="s">
        <v>30</v>
      </c>
      <c r="U13988"/>
      <c r="X13988"/>
      <c r="Y13988"/>
      <c r="Z13988" t="s">
        <v>31</v>
      </c>
    </row>
    <row r="13989" spans="1:26" x14ac:dyDescent="0.3">
      <c r="A13989" t="s">
        <v>17196</v>
      </c>
      <c r="B13989" t="s">
        <v>3157</v>
      </c>
      <c r="C13989">
        <v>43538</v>
      </c>
      <c r="D13989" t="str">
        <f>+VLOOKUP(C13989,Param!K:L,2,FALSE)</f>
        <v>MANPOWER FRANCE</v>
      </c>
      <c r="E13989">
        <v>901005</v>
      </c>
      <c r="F13989" t="s">
        <v>16549</v>
      </c>
      <c r="G13989" t="s">
        <v>29</v>
      </c>
      <c r="H13989">
        <v>4750.72</v>
      </c>
      <c r="I13989">
        <v>4750.7212</v>
      </c>
      <c r="J13989">
        <v>-1.1999999996987699E-3</v>
      </c>
      <c r="K13989">
        <v>4750.72</v>
      </c>
      <c r="L13989">
        <v>0</v>
      </c>
      <c r="M13989" t="str">
        <f>IF(ISERROR(VLOOKUP(A13989,'[1]Ecart validé'!$A:$A,1,FALSE)),Z13989,"Ecart Validé")</f>
        <v>valid</v>
      </c>
      <c r="R13989" t="s">
        <v>30</v>
      </c>
      <c r="U13989"/>
      <c r="X13989"/>
      <c r="Y13989"/>
      <c r="Z13989" t="s">
        <v>31</v>
      </c>
    </row>
    <row r="13990" spans="1:26" x14ac:dyDescent="0.3">
      <c r="A13990" t="s">
        <v>17197</v>
      </c>
      <c r="B13990" t="s">
        <v>3157</v>
      </c>
      <c r="C13990">
        <v>65097</v>
      </c>
      <c r="D13990" t="str">
        <f>+VLOOKUP(C13990,Param!K:L,2,FALSE)</f>
        <v>BLANCHISSERIE VAL NEIGE</v>
      </c>
      <c r="E13990">
        <v>390093</v>
      </c>
      <c r="F13990" t="s">
        <v>16549</v>
      </c>
      <c r="G13990" t="s">
        <v>29</v>
      </c>
      <c r="H13990">
        <v>940</v>
      </c>
      <c r="I13990">
        <v>939.995</v>
      </c>
      <c r="J13990">
        <v>4.9999999999954499E-3</v>
      </c>
      <c r="K13990">
        <v>940</v>
      </c>
      <c r="L13990">
        <v>0</v>
      </c>
      <c r="M13990" t="str">
        <f>IF(ISERROR(VLOOKUP(A13990,'[1]Ecart validé'!$A:$A,1,FALSE)),Z13990,"Ecart Validé")</f>
        <v>valid</v>
      </c>
      <c r="R13990" t="s">
        <v>30</v>
      </c>
      <c r="U13990"/>
      <c r="X13990"/>
      <c r="Y13990"/>
      <c r="Z13990" t="s">
        <v>31</v>
      </c>
    </row>
    <row r="13991" spans="1:26" x14ac:dyDescent="0.3">
      <c r="A13991" t="s">
        <v>17198</v>
      </c>
      <c r="B13991" t="s">
        <v>3157</v>
      </c>
      <c r="C13991">
        <v>43542</v>
      </c>
      <c r="D13991" t="str">
        <f>+VLOOKUP(C13991,Param!K:L,2,FALSE)</f>
        <v>FRANCE BOISSONS</v>
      </c>
      <c r="E13991">
        <v>20109</v>
      </c>
      <c r="F13991" t="s">
        <v>16549</v>
      </c>
      <c r="G13991" t="s">
        <v>29</v>
      </c>
      <c r="H13991">
        <v>299830.62</v>
      </c>
      <c r="I13991">
        <v>299830.61440000002</v>
      </c>
      <c r="J13991">
        <v>5.5999999749474201E-3</v>
      </c>
      <c r="K13991">
        <v>299830.62</v>
      </c>
      <c r="L13991">
        <v>0</v>
      </c>
      <c r="M13991" t="str">
        <f>IF(ISERROR(VLOOKUP(A13991,'[1]Ecart validé'!$A:$A,1,FALSE)),Z13991,"Ecart Validé")</f>
        <v>valid</v>
      </c>
      <c r="R13991" t="s">
        <v>30</v>
      </c>
      <c r="U13991"/>
      <c r="X13991"/>
      <c r="Y13991"/>
      <c r="Z13991" t="s">
        <v>31</v>
      </c>
    </row>
    <row r="13992" spans="1:26" x14ac:dyDescent="0.3">
      <c r="A13992" t="s">
        <v>17199</v>
      </c>
      <c r="B13992" t="s">
        <v>3157</v>
      </c>
      <c r="C13992">
        <v>56494</v>
      </c>
      <c r="D13992" t="str">
        <f>+VLOOKUP(C13992,Param!K:L,2,FALSE)</f>
        <v>LE COQ ST HONORE - SVPA</v>
      </c>
      <c r="E13992">
        <v>8014</v>
      </c>
      <c r="F13992" t="s">
        <v>16549</v>
      </c>
      <c r="G13992" t="s">
        <v>29</v>
      </c>
      <c r="H13992">
        <v>3085.06</v>
      </c>
      <c r="I13992">
        <v>3085.0630999999998</v>
      </c>
      <c r="J13992">
        <v>-3.09999999990395E-3</v>
      </c>
      <c r="K13992">
        <v>3085.06</v>
      </c>
      <c r="L13992">
        <v>0</v>
      </c>
      <c r="M13992" t="str">
        <f>IF(ISERROR(VLOOKUP(A13992,'[1]Ecart validé'!$A:$A,1,FALSE)),Z13992,"Ecart Validé")</f>
        <v>valid</v>
      </c>
      <c r="R13992" t="s">
        <v>30</v>
      </c>
      <c r="U13992"/>
      <c r="X13992"/>
      <c r="Y13992"/>
      <c r="Z13992" t="s">
        <v>31</v>
      </c>
    </row>
    <row r="13993" spans="1:26" x14ac:dyDescent="0.3">
      <c r="A13993" t="s">
        <v>17200</v>
      </c>
      <c r="B13993" t="s">
        <v>3157</v>
      </c>
      <c r="C13993">
        <v>57327</v>
      </c>
      <c r="D13993" t="str">
        <f>+VLOOKUP(C13993,Param!K:L,2,FALSE)</f>
        <v>LE BORVO</v>
      </c>
      <c r="E13993">
        <v>12007</v>
      </c>
      <c r="F13993" t="s">
        <v>16549</v>
      </c>
      <c r="G13993" t="s">
        <v>29</v>
      </c>
      <c r="H13993">
        <v>989.45</v>
      </c>
      <c r="I13993">
        <v>989.45</v>
      </c>
      <c r="J13993">
        <v>0</v>
      </c>
      <c r="K13993">
        <v>989.45</v>
      </c>
      <c r="L13993">
        <v>0</v>
      </c>
      <c r="M13993" t="str">
        <f>IF(ISERROR(VLOOKUP(A13993,'[1]Ecart validé'!$A:$A,1,FALSE)),Z13993,"Ecart Validé")</f>
        <v>valid</v>
      </c>
      <c r="R13993" t="s">
        <v>30</v>
      </c>
      <c r="U13993"/>
      <c r="X13993"/>
      <c r="Y13993"/>
      <c r="Z13993" t="s">
        <v>31</v>
      </c>
    </row>
    <row r="13994" spans="1:26" x14ac:dyDescent="0.3">
      <c r="A13994" t="s">
        <v>17201</v>
      </c>
      <c r="B13994" t="s">
        <v>3157</v>
      </c>
      <c r="C13994">
        <v>46061</v>
      </c>
      <c r="D13994" t="str">
        <f>+VLOOKUP(C13994,Param!K:L,2,FALSE)</f>
        <v>A.T.E.S. FRANCE</v>
      </c>
      <c r="E13994">
        <v>900075</v>
      </c>
      <c r="F13994" t="s">
        <v>16549</v>
      </c>
      <c r="G13994" t="s">
        <v>29</v>
      </c>
      <c r="H13994">
        <v>15000</v>
      </c>
      <c r="I13994">
        <v>15000</v>
      </c>
      <c r="J13994">
        <v>0</v>
      </c>
      <c r="K13994">
        <v>15000</v>
      </c>
      <c r="L13994">
        <v>0</v>
      </c>
      <c r="M13994" t="str">
        <f>IF(ISERROR(VLOOKUP(A13994,'[1]Ecart validé'!$A:$A,1,FALSE)),Z13994,"Ecart Validé")</f>
        <v>valid</v>
      </c>
      <c r="R13994" t="s">
        <v>30</v>
      </c>
      <c r="U13994"/>
      <c r="X13994"/>
      <c r="Y13994"/>
      <c r="Z13994" t="s">
        <v>31</v>
      </c>
    </row>
    <row r="13995" spans="1:26" x14ac:dyDescent="0.3">
      <c r="A13995" t="s">
        <v>17202</v>
      </c>
      <c r="B13995" t="s">
        <v>3157</v>
      </c>
      <c r="C13995">
        <v>46425</v>
      </c>
      <c r="D13995" t="str">
        <f>+VLOOKUP(C13995,Param!K:L,2,FALSE)</f>
        <v>XELLIANS ARCHIVAGE</v>
      </c>
      <c r="E13995">
        <v>850012</v>
      </c>
      <c r="F13995" t="s">
        <v>16549</v>
      </c>
      <c r="G13995" t="s">
        <v>29</v>
      </c>
      <c r="H13995">
        <v>1635.05</v>
      </c>
      <c r="I13995">
        <v>1635.0522000000001</v>
      </c>
      <c r="J13995">
        <v>-2.2000000001298702E-3</v>
      </c>
      <c r="K13995">
        <v>1635.05</v>
      </c>
      <c r="L13995">
        <v>0</v>
      </c>
      <c r="M13995" t="str">
        <f>IF(ISERROR(VLOOKUP(A13995,'[1]Ecart validé'!$A:$A,1,FALSE)),Z13995,"Ecart Validé")</f>
        <v>valid</v>
      </c>
      <c r="R13995" t="s">
        <v>30</v>
      </c>
      <c r="U13995"/>
      <c r="X13995"/>
      <c r="Y13995"/>
      <c r="Z13995" t="s">
        <v>31</v>
      </c>
    </row>
    <row r="13996" spans="1:26" x14ac:dyDescent="0.3">
      <c r="A13996" t="s">
        <v>17203</v>
      </c>
      <c r="B13996" t="s">
        <v>3157</v>
      </c>
      <c r="C13996">
        <v>45250</v>
      </c>
      <c r="D13996" t="str">
        <f>+VLOOKUP(C13996,Param!K:L,2,FALSE)</f>
        <v>CONFITURERIE ET CONFISERIE D ANDRESY</v>
      </c>
      <c r="E13996">
        <v>2009</v>
      </c>
      <c r="F13996" t="s">
        <v>16549</v>
      </c>
      <c r="G13996" t="s">
        <v>29</v>
      </c>
      <c r="H13996">
        <v>2590.1</v>
      </c>
      <c r="I13996">
        <v>2590.1</v>
      </c>
      <c r="J13996">
        <v>0</v>
      </c>
      <c r="K13996">
        <v>2590.1</v>
      </c>
      <c r="L13996">
        <v>0</v>
      </c>
      <c r="M13996" t="str">
        <f>IF(ISERROR(VLOOKUP(A13996,'[1]Ecart validé'!$A:$A,1,FALSE)),Z13996,"Ecart Validé")</f>
        <v>valid</v>
      </c>
      <c r="R13996" t="s">
        <v>30</v>
      </c>
      <c r="U13996"/>
      <c r="X13996"/>
      <c r="Y13996"/>
      <c r="Z13996" t="s">
        <v>31</v>
      </c>
    </row>
    <row r="13997" spans="1:26" x14ac:dyDescent="0.3">
      <c r="A13997" t="s">
        <v>17204</v>
      </c>
      <c r="B13997" t="s">
        <v>3157</v>
      </c>
      <c r="C13997">
        <v>43539</v>
      </c>
      <c r="D13997" t="str">
        <f>+VLOOKUP(C13997,Param!K:L,2,FALSE)</f>
        <v>SUEZ RV FRANCE</v>
      </c>
      <c r="E13997">
        <v>560009</v>
      </c>
      <c r="F13997" t="s">
        <v>16549</v>
      </c>
      <c r="G13997" t="s">
        <v>29</v>
      </c>
      <c r="H13997">
        <v>9777.56</v>
      </c>
      <c r="I13997">
        <v>9777.5573999999997</v>
      </c>
      <c r="J13997">
        <v>2.59999999980209E-3</v>
      </c>
      <c r="K13997">
        <v>9777.56</v>
      </c>
      <c r="L13997">
        <v>0</v>
      </c>
      <c r="M13997" t="str">
        <f>IF(ISERROR(VLOOKUP(A13997,'[1]Ecart validé'!$A:$A,1,FALSE)),Z13997,"Ecart Validé")</f>
        <v>valid</v>
      </c>
      <c r="R13997" t="s">
        <v>30</v>
      </c>
      <c r="U13997"/>
      <c r="X13997"/>
      <c r="Y13997"/>
      <c r="Z13997" t="s">
        <v>31</v>
      </c>
    </row>
    <row r="13998" spans="1:26" x14ac:dyDescent="0.3">
      <c r="A13998" t="s">
        <v>17205</v>
      </c>
      <c r="B13998" t="s">
        <v>3157</v>
      </c>
      <c r="C13998">
        <v>45442</v>
      </c>
      <c r="D13998" t="str">
        <f>+VLOOKUP(C13998,Param!K:L,2,FALSE)</f>
        <v>SILLIKER</v>
      </c>
      <c r="E13998">
        <v>2202006651</v>
      </c>
      <c r="F13998" t="s">
        <v>16549</v>
      </c>
      <c r="G13998" t="s">
        <v>29</v>
      </c>
      <c r="H13998">
        <v>15298.21</v>
      </c>
      <c r="I13998">
        <v>15298.205400000001</v>
      </c>
      <c r="J13998">
        <v>4.5999999983905504E-3</v>
      </c>
      <c r="K13998">
        <v>15298.21</v>
      </c>
      <c r="L13998">
        <v>0</v>
      </c>
      <c r="M13998" t="str">
        <f>IF(ISERROR(VLOOKUP(A13998,'[1]Ecart validé'!$A:$A,1,FALSE)),Z13998,"Ecart Validé")</f>
        <v>valid</v>
      </c>
      <c r="R13998" t="s">
        <v>30</v>
      </c>
      <c r="U13998"/>
      <c r="X13998"/>
      <c r="Y13998"/>
      <c r="Z13998" t="s">
        <v>31</v>
      </c>
    </row>
    <row r="13999" spans="1:26" x14ac:dyDescent="0.3">
      <c r="A13999" t="s">
        <v>17206</v>
      </c>
      <c r="B13999" t="s">
        <v>3157</v>
      </c>
      <c r="C13999">
        <v>45257</v>
      </c>
      <c r="D13999" t="str">
        <f>+VLOOKUP(C13999,Param!K:L,2,FALSE)</f>
        <v>OC 22 (ORGANISATION COMMERCIALE)</v>
      </c>
      <c r="E13999">
        <v>20004</v>
      </c>
      <c r="F13999" t="s">
        <v>16549</v>
      </c>
      <c r="G13999" t="s">
        <v>29</v>
      </c>
      <c r="H13999">
        <v>103.44</v>
      </c>
      <c r="I13999">
        <v>103.43640000000001</v>
      </c>
      <c r="J13999">
        <v>3.5999999999916099E-3</v>
      </c>
      <c r="K13999">
        <v>103.44</v>
      </c>
      <c r="L13999">
        <v>0</v>
      </c>
      <c r="M13999" t="str">
        <f>IF(ISERROR(VLOOKUP(A13999,'[1]Ecart validé'!$A:$A,1,FALSE)),Z13999,"Ecart Validé")</f>
        <v>valid</v>
      </c>
      <c r="R13999" t="s">
        <v>30</v>
      </c>
      <c r="U13999"/>
      <c r="X13999"/>
      <c r="Y13999"/>
      <c r="Z13999" t="s">
        <v>31</v>
      </c>
    </row>
    <row r="14000" spans="1:26" x14ac:dyDescent="0.3">
      <c r="A14000" t="s">
        <v>17207</v>
      </c>
      <c r="B14000" t="s">
        <v>3157</v>
      </c>
      <c r="C14000">
        <v>2333</v>
      </c>
      <c r="D14000" t="str">
        <f>+VLOOKUP(C14000,Param!K:L,2,FALSE)</f>
        <v>O.D.F. OFFICE DU FONCTIONNEL</v>
      </c>
      <c r="E14000">
        <v>320101</v>
      </c>
      <c r="F14000" t="s">
        <v>16549</v>
      </c>
      <c r="G14000" t="s">
        <v>29</v>
      </c>
      <c r="H14000">
        <v>16656.759999999998</v>
      </c>
      <c r="I14000">
        <v>16656.7595</v>
      </c>
      <c r="J14000">
        <v>4.99999998282874E-4</v>
      </c>
      <c r="K14000">
        <v>16656.759999999998</v>
      </c>
      <c r="L14000">
        <v>0</v>
      </c>
      <c r="M14000" t="str">
        <f>IF(ISERROR(VLOOKUP(A14000,'[1]Ecart validé'!$A:$A,1,FALSE)),Z14000,"Ecart Validé")</f>
        <v>valid</v>
      </c>
      <c r="R14000" t="s">
        <v>30</v>
      </c>
      <c r="U14000"/>
      <c r="X14000"/>
      <c r="Y14000"/>
      <c r="Z14000" t="s">
        <v>31</v>
      </c>
    </row>
    <row r="14001" spans="1:26" x14ac:dyDescent="0.3">
      <c r="A14001" t="s">
        <v>17208</v>
      </c>
      <c r="B14001" t="s">
        <v>3157</v>
      </c>
      <c r="C14001">
        <v>40488</v>
      </c>
      <c r="D14001" t="str">
        <f>+VLOOKUP(C14001,Param!K:L,2,FALSE)</f>
        <v>D.E.F. (DETECTION ELECTRONIQUE FRANCAISE) PROTECBAT</v>
      </c>
      <c r="E14001" t="s">
        <v>3445</v>
      </c>
      <c r="F14001" t="s">
        <v>16549</v>
      </c>
      <c r="G14001" t="s">
        <v>29</v>
      </c>
      <c r="H14001">
        <v>13796.26</v>
      </c>
      <c r="I14001">
        <v>13796.2616</v>
      </c>
      <c r="J14001">
        <v>-1.59999999959836E-3</v>
      </c>
      <c r="K14001">
        <v>13796.2616</v>
      </c>
      <c r="L14001">
        <v>-1.59999999959836E-3</v>
      </c>
      <c r="M14001" t="str">
        <f>IF(ISERROR(VLOOKUP(A14001,'[1]Ecart validé'!$A:$A,1,FALSE)),Z14001,"Ecart Validé")</f>
        <v>valid</v>
      </c>
      <c r="R14001" t="s">
        <v>30</v>
      </c>
      <c r="U14001"/>
      <c r="X14001"/>
      <c r="Y14001"/>
      <c r="Z14001" t="s">
        <v>31</v>
      </c>
    </row>
    <row r="14002" spans="1:26" x14ac:dyDescent="0.3">
      <c r="A14002" t="s">
        <v>17209</v>
      </c>
      <c r="B14002" t="s">
        <v>3157</v>
      </c>
      <c r="C14002">
        <v>40488</v>
      </c>
      <c r="D14002" t="str">
        <f>+VLOOKUP(C14002,Param!K:L,2,FALSE)</f>
        <v>D.E.F. (DETECTION ELECTRONIQUE FRANCAISE) PROTECBAT</v>
      </c>
      <c r="E14002" t="s">
        <v>3458</v>
      </c>
      <c r="F14002" t="s">
        <v>16549</v>
      </c>
      <c r="G14002" t="s">
        <v>29</v>
      </c>
      <c r="H14002">
        <v>1504.03</v>
      </c>
      <c r="I14002">
        <v>1504.0252</v>
      </c>
      <c r="J14002">
        <v>4.7999999999319698E-3</v>
      </c>
      <c r="K14002">
        <v>1504.03</v>
      </c>
      <c r="L14002">
        <v>0</v>
      </c>
      <c r="M14002" t="str">
        <f>IF(ISERROR(VLOOKUP(A14002,'[1]Ecart validé'!$A:$A,1,FALSE)),Z14002,"Ecart Validé")</f>
        <v>valid</v>
      </c>
      <c r="R14002" t="s">
        <v>30</v>
      </c>
      <c r="U14002"/>
      <c r="X14002"/>
      <c r="Y14002"/>
      <c r="Z14002" t="s">
        <v>31</v>
      </c>
    </row>
    <row r="14003" spans="1:26" x14ac:dyDescent="0.3">
      <c r="A14003" t="s">
        <v>17210</v>
      </c>
      <c r="B14003" t="s">
        <v>3157</v>
      </c>
      <c r="C14003">
        <v>45337</v>
      </c>
      <c r="D14003" t="str">
        <f>+VLOOKUP(C14003,Param!K:L,2,FALSE)</f>
        <v>RENTOKIL INITIAL SAS EIM660</v>
      </c>
      <c r="E14003">
        <v>459997</v>
      </c>
      <c r="F14003" t="s">
        <v>16549</v>
      </c>
      <c r="G14003" t="s">
        <v>29</v>
      </c>
      <c r="H14003">
        <v>20093.509999999998</v>
      </c>
      <c r="I14003">
        <v>20093.5134</v>
      </c>
      <c r="J14003">
        <v>-3.40000000142026E-3</v>
      </c>
      <c r="K14003">
        <v>20093.509999999998</v>
      </c>
      <c r="L14003">
        <v>0</v>
      </c>
      <c r="M14003" t="str">
        <f>IF(ISERROR(VLOOKUP(A14003,'[1]Ecart validé'!$A:$A,1,FALSE)),Z14003,"Ecart Validé")</f>
        <v>valid</v>
      </c>
      <c r="R14003" t="s">
        <v>30</v>
      </c>
      <c r="U14003"/>
      <c r="X14003"/>
      <c r="Y14003"/>
      <c r="Z14003" t="s">
        <v>31</v>
      </c>
    </row>
    <row r="14004" spans="1:26" x14ac:dyDescent="0.3">
      <c r="A14004" t="s">
        <v>17211</v>
      </c>
      <c r="B14004" t="s">
        <v>3157</v>
      </c>
      <c r="C14004">
        <v>56501</v>
      </c>
      <c r="D14004" t="str">
        <f>+VLOOKUP(C14004,Param!K:L,2,FALSE)</f>
        <v>SOTREBAT</v>
      </c>
      <c r="E14004">
        <v>550003</v>
      </c>
      <c r="F14004" t="s">
        <v>16549</v>
      </c>
      <c r="G14004" t="s">
        <v>29</v>
      </c>
      <c r="H14004">
        <v>1073.01</v>
      </c>
      <c r="I14004">
        <v>1073.0084999999999</v>
      </c>
      <c r="J14004">
        <v>1.50000000007821E-3</v>
      </c>
      <c r="K14004">
        <v>1073.01</v>
      </c>
      <c r="L14004">
        <v>0</v>
      </c>
      <c r="M14004" t="str">
        <f>IF(ISERROR(VLOOKUP(A14004,'[1]Ecart validé'!$A:$A,1,FALSE)),Z14004,"Ecart Validé")</f>
        <v>valid</v>
      </c>
      <c r="R14004" t="s">
        <v>30</v>
      </c>
      <c r="U14004"/>
      <c r="X14004"/>
      <c r="Y14004"/>
      <c r="Z14004" t="s">
        <v>31</v>
      </c>
    </row>
    <row r="14005" spans="1:26" x14ac:dyDescent="0.3">
      <c r="A14005" t="s">
        <v>17212</v>
      </c>
      <c r="B14005" t="s">
        <v>3157</v>
      </c>
      <c r="C14005">
        <v>43529</v>
      </c>
      <c r="D14005" t="str">
        <f>+VLOOKUP(C14005,Param!K:L,2,FALSE)</f>
        <v>POMONA (TERRE AZUR)</v>
      </c>
      <c r="E14005" t="s">
        <v>3470</v>
      </c>
      <c r="F14005" t="s">
        <v>16549</v>
      </c>
      <c r="G14005" t="s">
        <v>29</v>
      </c>
      <c r="H14005">
        <v>61733.14</v>
      </c>
      <c r="I14005">
        <v>61733.138599999998</v>
      </c>
      <c r="J14005">
        <v>1.40000000101281E-3</v>
      </c>
      <c r="K14005">
        <v>61733.138599999998</v>
      </c>
      <c r="L14005">
        <v>1.40000000101281E-3</v>
      </c>
      <c r="M14005" t="str">
        <f>IF(ISERROR(VLOOKUP(A14005,'[1]Ecart validé'!$A:$A,1,FALSE)),Z14005,"Ecart Validé")</f>
        <v>valid</v>
      </c>
      <c r="R14005" t="s">
        <v>30</v>
      </c>
      <c r="U14005"/>
      <c r="X14005"/>
      <c r="Y14005"/>
      <c r="Z14005" t="s">
        <v>31</v>
      </c>
    </row>
    <row r="14006" spans="1:26" x14ac:dyDescent="0.3">
      <c r="A14006" t="s">
        <v>17213</v>
      </c>
      <c r="B14006" t="s">
        <v>3157</v>
      </c>
      <c r="C14006">
        <v>43529</v>
      </c>
      <c r="D14006" t="str">
        <f>+VLOOKUP(C14006,Param!K:L,2,FALSE)</f>
        <v>POMONA (TERRE AZUR)</v>
      </c>
      <c r="E14006" t="s">
        <v>3476</v>
      </c>
      <c r="F14006" t="s">
        <v>16549</v>
      </c>
      <c r="G14006" t="s">
        <v>29</v>
      </c>
      <c r="H14006">
        <v>272426.7</v>
      </c>
      <c r="I14006">
        <v>272426.69540000003</v>
      </c>
      <c r="J14006">
        <v>4.5999999856576297E-3</v>
      </c>
      <c r="K14006">
        <v>272426.7</v>
      </c>
      <c r="L14006">
        <v>0</v>
      </c>
      <c r="M14006" t="str">
        <f>IF(ISERROR(VLOOKUP(A14006,'[1]Ecart validé'!$A:$A,1,FALSE)),Z14006,"Ecart Validé")</f>
        <v>valid</v>
      </c>
      <c r="R14006" t="s">
        <v>30</v>
      </c>
      <c r="U14006"/>
      <c r="X14006"/>
      <c r="Y14006"/>
      <c r="Z14006" t="s">
        <v>31</v>
      </c>
    </row>
    <row r="14007" spans="1:26" x14ac:dyDescent="0.3">
      <c r="A14007" t="s">
        <v>17214</v>
      </c>
      <c r="B14007" t="s">
        <v>3157</v>
      </c>
      <c r="C14007">
        <v>57864</v>
      </c>
      <c r="D14007" t="str">
        <f>+VLOOKUP(C14007,Param!K:L,2,FALSE)</f>
        <v>LOCATEX</v>
      </c>
      <c r="E14007">
        <v>390050</v>
      </c>
      <c r="F14007" t="s">
        <v>16549</v>
      </c>
      <c r="G14007" t="s">
        <v>29</v>
      </c>
      <c r="H14007">
        <v>12522.49</v>
      </c>
      <c r="I14007">
        <v>12522.4863</v>
      </c>
      <c r="J14007">
        <v>3.6999999992985899E-3</v>
      </c>
      <c r="K14007">
        <v>12522.49</v>
      </c>
      <c r="L14007">
        <v>0</v>
      </c>
      <c r="M14007" t="str">
        <f>IF(ISERROR(VLOOKUP(A14007,'[1]Ecart validé'!$A:$A,1,FALSE)),Z14007,"Ecart Validé")</f>
        <v>valid</v>
      </c>
      <c r="R14007" t="s">
        <v>30</v>
      </c>
      <c r="U14007"/>
      <c r="X14007"/>
      <c r="Y14007"/>
      <c r="Z14007" t="s">
        <v>31</v>
      </c>
    </row>
    <row r="14008" spans="1:26" x14ac:dyDescent="0.3">
      <c r="A14008" t="s">
        <v>17215</v>
      </c>
      <c r="B14008" t="s">
        <v>3157</v>
      </c>
      <c r="C14008">
        <v>58122</v>
      </c>
      <c r="D14008" t="str">
        <f>+VLOOKUP(C14008,Param!K:L,2,FALSE)</f>
        <v>NICOLARDOT</v>
      </c>
      <c r="E14008">
        <v>2205406680</v>
      </c>
      <c r="F14008" t="s">
        <v>16549</v>
      </c>
      <c r="G14008" t="s">
        <v>29</v>
      </c>
      <c r="H14008">
        <v>10183.57</v>
      </c>
      <c r="I14008">
        <v>10183.569299999999</v>
      </c>
      <c r="J14008">
        <v>7.00000000506406E-4</v>
      </c>
      <c r="K14008">
        <v>10183.57</v>
      </c>
      <c r="L14008">
        <v>0</v>
      </c>
      <c r="M14008" t="str">
        <f>IF(ISERROR(VLOOKUP(A14008,'[1]Ecart validé'!$A:$A,1,FALSE)),Z14008,"Ecart Validé")</f>
        <v>valid</v>
      </c>
      <c r="R14008" t="s">
        <v>30</v>
      </c>
      <c r="U14008"/>
      <c r="X14008"/>
      <c r="Y14008"/>
      <c r="Z14008" t="s">
        <v>31</v>
      </c>
    </row>
    <row r="14009" spans="1:26" x14ac:dyDescent="0.3">
      <c r="A14009" t="s">
        <v>17216</v>
      </c>
      <c r="B14009" t="s">
        <v>3157</v>
      </c>
      <c r="C14009">
        <v>1710</v>
      </c>
      <c r="D14009" t="str">
        <f>+VLOOKUP(C14009,Param!K:L,2,FALSE)</f>
        <v>UNISTO SA</v>
      </c>
      <c r="E14009">
        <v>789517</v>
      </c>
      <c r="F14009" t="s">
        <v>16549</v>
      </c>
      <c r="G14009" t="s">
        <v>29</v>
      </c>
      <c r="H14009">
        <v>117.27</v>
      </c>
      <c r="I14009">
        <v>117.26900000000001</v>
      </c>
      <c r="J14009">
        <v>9.9999999999056399E-4</v>
      </c>
      <c r="K14009">
        <v>117.27</v>
      </c>
      <c r="L14009">
        <v>0</v>
      </c>
      <c r="M14009" t="str">
        <f>IF(ISERROR(VLOOKUP(A14009,'[1]Ecart validé'!$A:$A,1,FALSE)),Z14009,"Ecart Validé")</f>
        <v>valid</v>
      </c>
      <c r="R14009" t="s">
        <v>30</v>
      </c>
      <c r="U14009"/>
      <c r="X14009"/>
      <c r="Y14009"/>
      <c r="Z14009" t="s">
        <v>31</v>
      </c>
    </row>
    <row r="14010" spans="1:26" x14ac:dyDescent="0.3">
      <c r="A14010" t="s">
        <v>17217</v>
      </c>
      <c r="B14010" t="s">
        <v>3157</v>
      </c>
      <c r="C14010">
        <v>45030</v>
      </c>
      <c r="D14010" t="str">
        <f>+VLOOKUP(C14010,Param!K:L,2,FALSE)</f>
        <v>EUROPCAR FRANCE</v>
      </c>
      <c r="E14010">
        <v>870007</v>
      </c>
      <c r="F14010" t="s">
        <v>16549</v>
      </c>
      <c r="G14010" t="s">
        <v>29</v>
      </c>
      <c r="H14010">
        <v>1469.43</v>
      </c>
      <c r="I14010">
        <v>1469.4294</v>
      </c>
      <c r="J14010">
        <v>6.0000000007676103E-4</v>
      </c>
      <c r="K14010">
        <v>1469.43</v>
      </c>
      <c r="L14010">
        <v>0</v>
      </c>
      <c r="M14010" t="str">
        <f>IF(ISERROR(VLOOKUP(A14010,'[1]Ecart validé'!$A:$A,1,FALSE)),Z14010,"Ecart Validé")</f>
        <v>valid</v>
      </c>
      <c r="R14010" t="s">
        <v>30</v>
      </c>
      <c r="U14010"/>
      <c r="X14010"/>
      <c r="Y14010"/>
      <c r="Z14010" t="s">
        <v>31</v>
      </c>
    </row>
    <row r="14011" spans="1:26" x14ac:dyDescent="0.3">
      <c r="A14011" t="s">
        <v>17218</v>
      </c>
      <c r="B14011" t="s">
        <v>3157</v>
      </c>
      <c r="C14011">
        <v>1870</v>
      </c>
      <c r="D14011" t="str">
        <f>+VLOOKUP(C14011,Param!K:L,2,FALSE)</f>
        <v>MUZEO</v>
      </c>
      <c r="E14011">
        <v>2160704885</v>
      </c>
      <c r="F14011" t="s">
        <v>16549</v>
      </c>
      <c r="G14011" t="s">
        <v>29</v>
      </c>
      <c r="H14011">
        <v>890.89</v>
      </c>
      <c r="I14011">
        <v>890.88959999999997</v>
      </c>
      <c r="J14011">
        <v>4.0000000001327803E-4</v>
      </c>
      <c r="K14011">
        <v>890.89</v>
      </c>
      <c r="L14011">
        <v>0</v>
      </c>
      <c r="M14011" t="str">
        <f>IF(ISERROR(VLOOKUP(A14011,'[1]Ecart validé'!$A:$A,1,FALSE)),Z14011,"Ecart Validé")</f>
        <v>valid</v>
      </c>
      <c r="R14011" t="s">
        <v>30</v>
      </c>
      <c r="U14011"/>
      <c r="X14011"/>
      <c r="Y14011"/>
      <c r="Z14011" t="s">
        <v>31</v>
      </c>
    </row>
    <row r="14012" spans="1:26" x14ac:dyDescent="0.3">
      <c r="A14012" t="s">
        <v>17219</v>
      </c>
      <c r="B14012" t="s">
        <v>3157</v>
      </c>
      <c r="C14012">
        <v>57312</v>
      </c>
      <c r="D14012" t="str">
        <f>+VLOOKUP(C14012,Param!K:L,2,FALSE)</f>
        <v>AMBIUS EIM660</v>
      </c>
      <c r="E14012">
        <v>2489060</v>
      </c>
      <c r="F14012" t="s">
        <v>16549</v>
      </c>
      <c r="G14012" t="s">
        <v>29</v>
      </c>
      <c r="H14012">
        <v>4505.96</v>
      </c>
      <c r="I14012">
        <v>4505.9589999999998</v>
      </c>
      <c r="J14012">
        <v>1.0000000002037201E-3</v>
      </c>
      <c r="K14012">
        <v>4505.96</v>
      </c>
      <c r="L14012">
        <v>0</v>
      </c>
      <c r="M14012" t="str">
        <f>IF(ISERROR(VLOOKUP(A14012,'[1]Ecart validé'!$A:$A,1,FALSE)),Z14012,"Ecart Validé")</f>
        <v>valid</v>
      </c>
      <c r="R14012" t="s">
        <v>30</v>
      </c>
      <c r="U14012"/>
      <c r="X14012"/>
      <c r="Y14012"/>
      <c r="Z14012" t="s">
        <v>31</v>
      </c>
    </row>
    <row r="14013" spans="1:26" x14ac:dyDescent="0.3">
      <c r="A14013" t="s">
        <v>17220</v>
      </c>
      <c r="B14013" t="s">
        <v>3157</v>
      </c>
      <c r="C14013">
        <v>52797</v>
      </c>
      <c r="D14013" t="str">
        <f>+VLOOKUP(C14013,Param!K:L,2,FALSE)</f>
        <v>ADV</v>
      </c>
      <c r="E14013">
        <v>29280017</v>
      </c>
      <c r="F14013" t="s">
        <v>16549</v>
      </c>
      <c r="G14013" t="s">
        <v>29</v>
      </c>
      <c r="H14013">
        <v>802.74</v>
      </c>
      <c r="I14013">
        <v>802.73580000000004</v>
      </c>
      <c r="J14013">
        <v>4.1999999999688901E-3</v>
      </c>
      <c r="K14013">
        <v>802.74</v>
      </c>
      <c r="L14013">
        <v>0</v>
      </c>
      <c r="M14013" t="str">
        <f>IF(ISERROR(VLOOKUP(A14013,'[1]Ecart validé'!$A:$A,1,FALSE)),Z14013,"Ecart Validé")</f>
        <v>valid</v>
      </c>
      <c r="R14013" t="s">
        <v>30</v>
      </c>
      <c r="U14013"/>
      <c r="X14013"/>
      <c r="Y14013"/>
      <c r="Z14013" t="s">
        <v>31</v>
      </c>
    </row>
    <row r="14014" spans="1:26" x14ac:dyDescent="0.3">
      <c r="A14014" t="s">
        <v>17221</v>
      </c>
      <c r="B14014" t="s">
        <v>3157</v>
      </c>
      <c r="C14014">
        <v>2660</v>
      </c>
      <c r="D14014" t="str">
        <f>+VLOOKUP(C14014,Param!K:L,2,FALSE)</f>
        <v>SEMIOS (ex INSIGNIS)</v>
      </c>
      <c r="E14014">
        <v>787654</v>
      </c>
      <c r="F14014" t="s">
        <v>16549</v>
      </c>
      <c r="G14014" t="s">
        <v>29</v>
      </c>
      <c r="H14014">
        <v>4237.22</v>
      </c>
      <c r="I14014">
        <v>4237.2186000000002</v>
      </c>
      <c r="J14014">
        <v>1.4000000001033099E-3</v>
      </c>
      <c r="K14014">
        <v>4237.22</v>
      </c>
      <c r="L14014">
        <v>0</v>
      </c>
      <c r="M14014" t="str">
        <f>IF(ISERROR(VLOOKUP(A14014,'[1]Ecart validé'!$A:$A,1,FALSE)),Z14014,"Ecart Validé")</f>
        <v>valid</v>
      </c>
      <c r="R14014" t="s">
        <v>30</v>
      </c>
      <c r="U14014"/>
      <c r="X14014"/>
      <c r="Y14014"/>
      <c r="Z14014" t="s">
        <v>31</v>
      </c>
    </row>
    <row r="14015" spans="1:26" x14ac:dyDescent="0.3">
      <c r="A14015" t="s">
        <v>17222</v>
      </c>
      <c r="B14015" t="s">
        <v>3157</v>
      </c>
      <c r="C14015">
        <v>2660</v>
      </c>
      <c r="D14015" t="str">
        <f>+VLOOKUP(C14015,Param!K:L,2,FALSE)</f>
        <v>SEMIOS (ex INSIGNIS)</v>
      </c>
      <c r="E14015">
        <v>2120371765</v>
      </c>
      <c r="F14015" t="s">
        <v>16549</v>
      </c>
      <c r="G14015" t="s">
        <v>29</v>
      </c>
      <c r="H14015">
        <v>132.76</v>
      </c>
      <c r="I14015">
        <v>132.7552</v>
      </c>
      <c r="J14015">
        <v>4.7999999999888097E-3</v>
      </c>
      <c r="K14015">
        <v>132.76</v>
      </c>
      <c r="L14015">
        <v>0</v>
      </c>
      <c r="M14015" t="str">
        <f>IF(ISERROR(VLOOKUP(A14015,'[1]Ecart validé'!$A:$A,1,FALSE)),Z14015,"Ecart Validé")</f>
        <v>valid</v>
      </c>
      <c r="R14015" t="s">
        <v>30</v>
      </c>
      <c r="U14015"/>
      <c r="X14015"/>
      <c r="Y14015"/>
      <c r="Z14015" t="s">
        <v>31</v>
      </c>
    </row>
    <row r="14016" spans="1:26" x14ac:dyDescent="0.3">
      <c r="A14016" t="s">
        <v>17223</v>
      </c>
      <c r="B14016" t="s">
        <v>3157</v>
      </c>
      <c r="C14016">
        <v>44727</v>
      </c>
      <c r="D14016" t="str">
        <f>+VLOOKUP(C14016,Param!K:L,2,FALSE)</f>
        <v>LESAGE ET FILS SARL</v>
      </c>
      <c r="E14016">
        <v>4053</v>
      </c>
      <c r="F14016" t="s">
        <v>16549</v>
      </c>
      <c r="G14016" t="s">
        <v>29</v>
      </c>
      <c r="H14016">
        <v>6790.05</v>
      </c>
      <c r="I14016">
        <v>6790.0439999999999</v>
      </c>
      <c r="J14016">
        <v>6.0000000003128601E-3</v>
      </c>
      <c r="K14016">
        <v>6790.05</v>
      </c>
      <c r="L14016">
        <v>0</v>
      </c>
      <c r="M14016" t="str">
        <f>IF(ISERROR(VLOOKUP(A14016,'[1]Ecart validé'!$A:$A,1,FALSE)),Z14016,"Ecart Validé")</f>
        <v>valid</v>
      </c>
      <c r="R14016" t="s">
        <v>30</v>
      </c>
      <c r="U14016"/>
      <c r="X14016"/>
      <c r="Y14016"/>
      <c r="Z14016" t="s">
        <v>31</v>
      </c>
    </row>
    <row r="14017" spans="1:26" x14ac:dyDescent="0.3">
      <c r="A14017" t="s">
        <v>17224</v>
      </c>
      <c r="B14017" t="s">
        <v>3157</v>
      </c>
      <c r="C14017">
        <v>58485</v>
      </c>
      <c r="D14017" t="str">
        <f>+VLOOKUP(C14017,Param!K:L,2,FALSE)</f>
        <v>LES VINS GEORGES DUBOEUF</v>
      </c>
      <c r="E14017">
        <v>21075</v>
      </c>
      <c r="F14017" t="s">
        <v>16549</v>
      </c>
      <c r="G14017" t="s">
        <v>29</v>
      </c>
      <c r="H14017">
        <v>53.62</v>
      </c>
      <c r="I14017">
        <v>53.623199999999997</v>
      </c>
      <c r="J14017">
        <v>-3.1999999999996402E-3</v>
      </c>
      <c r="K14017">
        <v>53.62</v>
      </c>
      <c r="L14017">
        <v>0</v>
      </c>
      <c r="M14017" t="str">
        <f>IF(ISERROR(VLOOKUP(A14017,'[1]Ecart validé'!$A:$A,1,FALSE)),Z14017,"Ecart Validé")</f>
        <v>valid</v>
      </c>
      <c r="R14017" t="s">
        <v>30</v>
      </c>
      <c r="U14017"/>
      <c r="X14017"/>
      <c r="Y14017"/>
      <c r="Z14017" t="s">
        <v>31</v>
      </c>
    </row>
    <row r="14018" spans="1:26" x14ac:dyDescent="0.3">
      <c r="A14018" t="s">
        <v>17225</v>
      </c>
      <c r="B14018" t="s">
        <v>3157</v>
      </c>
      <c r="C14018">
        <v>356630</v>
      </c>
      <c r="D14018" t="str">
        <f>+VLOOKUP(C14018,Param!K:L,2,FALSE)</f>
        <v>ORALIANS</v>
      </c>
      <c r="E14018" t="s">
        <v>12243</v>
      </c>
      <c r="F14018" t="s">
        <v>16549</v>
      </c>
      <c r="G14018" t="s">
        <v>29</v>
      </c>
      <c r="H14018">
        <v>179.3</v>
      </c>
      <c r="I14018">
        <v>179.29409999999999</v>
      </c>
      <c r="J14018">
        <v>5.9000000000253199E-3</v>
      </c>
      <c r="K14018">
        <v>179.3</v>
      </c>
      <c r="L14018">
        <v>0</v>
      </c>
      <c r="M14018" t="str">
        <f>IF(ISERROR(VLOOKUP(A14018,'[1]Ecart validé'!$A:$A,1,FALSE)),Z14018,"Ecart Validé")</f>
        <v>valid</v>
      </c>
      <c r="R14018" t="s">
        <v>30</v>
      </c>
      <c r="U14018"/>
      <c r="X14018"/>
      <c r="Y14018"/>
      <c r="Z14018" t="s">
        <v>31</v>
      </c>
    </row>
    <row r="14019" spans="1:26" x14ac:dyDescent="0.3">
      <c r="A14019" t="s">
        <v>17226</v>
      </c>
      <c r="B14019" t="s">
        <v>3157</v>
      </c>
      <c r="C14019">
        <v>321908</v>
      </c>
      <c r="D14019" t="str">
        <f>+VLOOKUP(C14019,Param!K:L,2,FALSE)</f>
        <v>LES FILLES  DE L'OUEST</v>
      </c>
      <c r="E14019" t="s">
        <v>12247</v>
      </c>
      <c r="F14019" t="s">
        <v>16549</v>
      </c>
      <c r="G14019" t="s">
        <v>29</v>
      </c>
      <c r="H14019">
        <v>81.17</v>
      </c>
      <c r="I14019">
        <v>81.171999999999997</v>
      </c>
      <c r="J14019">
        <v>-1.9999999999953302E-3</v>
      </c>
      <c r="K14019">
        <v>81.171999999999997</v>
      </c>
      <c r="L14019">
        <v>-1.9999999999953302E-3</v>
      </c>
      <c r="M14019" t="str">
        <f>IF(ISERROR(VLOOKUP(A14019,'[1]Ecart validé'!$A:$A,1,FALSE)),Z14019,"Ecart Validé")</f>
        <v>valid</v>
      </c>
      <c r="R14019" t="s">
        <v>30</v>
      </c>
      <c r="U14019"/>
      <c r="X14019"/>
      <c r="Y14019"/>
      <c r="Z14019" t="s">
        <v>31</v>
      </c>
    </row>
    <row r="14020" spans="1:26" x14ac:dyDescent="0.3">
      <c r="A14020" t="s">
        <v>17227</v>
      </c>
      <c r="B14020" t="s">
        <v>3157</v>
      </c>
      <c r="C14020">
        <v>3740</v>
      </c>
      <c r="D14020" t="str">
        <f>+VLOOKUP(C14020,Param!K:L,2,FALSE)</f>
        <v>BUREAU VERITAS CERTIFICATION FRANCE</v>
      </c>
      <c r="E14020">
        <v>2207206736</v>
      </c>
      <c r="F14020" t="s">
        <v>16549</v>
      </c>
      <c r="G14020" t="s">
        <v>29</v>
      </c>
      <c r="H14020">
        <v>5127.24</v>
      </c>
      <c r="I14020">
        <v>5127.24</v>
      </c>
      <c r="J14020">
        <v>0</v>
      </c>
      <c r="K14020">
        <v>5127.24</v>
      </c>
      <c r="L14020">
        <v>0</v>
      </c>
      <c r="M14020" t="str">
        <f>IF(ISERROR(VLOOKUP(A14020,'[1]Ecart validé'!$A:$A,1,FALSE)),Z14020,"Ecart Validé")</f>
        <v>valid</v>
      </c>
      <c r="R14020" t="s">
        <v>30</v>
      </c>
      <c r="U14020"/>
      <c r="X14020"/>
      <c r="Y14020"/>
      <c r="Z14020" t="s">
        <v>31</v>
      </c>
    </row>
    <row r="14021" spans="1:26" x14ac:dyDescent="0.3">
      <c r="A14021" t="s">
        <v>17228</v>
      </c>
      <c r="B14021" t="s">
        <v>3157</v>
      </c>
      <c r="C14021">
        <v>343007</v>
      </c>
      <c r="D14021" t="str">
        <f>+VLOOKUP(C14021,Param!K:L,2,FALSE)</f>
        <v>AZUR GAZ ENERGY</v>
      </c>
      <c r="E14021" t="s">
        <v>5953</v>
      </c>
      <c r="F14021" t="s">
        <v>16549</v>
      </c>
      <c r="G14021" t="s">
        <v>29</v>
      </c>
      <c r="H14021">
        <v>2139.3200000000002</v>
      </c>
      <c r="I14021">
        <v>2139.3234000000002</v>
      </c>
      <c r="J14021">
        <v>-3.4000000000560201E-3</v>
      </c>
      <c r="K14021">
        <v>2139.3200000000002</v>
      </c>
      <c r="L14021">
        <v>0</v>
      </c>
      <c r="M14021" t="str">
        <f>IF(ISERROR(VLOOKUP(A14021,'[1]Ecart validé'!$A:$A,1,FALSE)),Z14021,"Ecart Validé")</f>
        <v>valid</v>
      </c>
      <c r="R14021" t="s">
        <v>30</v>
      </c>
      <c r="U14021"/>
      <c r="X14021"/>
      <c r="Y14021"/>
      <c r="Z14021" t="s">
        <v>31</v>
      </c>
    </row>
    <row r="14022" spans="1:26" x14ac:dyDescent="0.3">
      <c r="A14022" t="s">
        <v>17229</v>
      </c>
      <c r="B14022" t="s">
        <v>3157</v>
      </c>
      <c r="C14022">
        <v>343007</v>
      </c>
      <c r="D14022" t="str">
        <f>+VLOOKUP(C14022,Param!K:L,2,FALSE)</f>
        <v>AZUR GAZ ENERGY</v>
      </c>
      <c r="E14022" t="s">
        <v>5958</v>
      </c>
      <c r="F14022" t="s">
        <v>16549</v>
      </c>
      <c r="G14022" t="s">
        <v>29</v>
      </c>
      <c r="H14022">
        <v>1071.0999999999999</v>
      </c>
      <c r="I14022">
        <v>1071.0989999999999</v>
      </c>
      <c r="J14022">
        <v>9.9999999997635292E-4</v>
      </c>
      <c r="K14022">
        <v>1071.0999999999999</v>
      </c>
      <c r="L14022">
        <v>0</v>
      </c>
      <c r="M14022" t="str">
        <f>IF(ISERROR(VLOOKUP(A14022,'[1]Ecart validé'!$A:$A,1,FALSE)),Z14022,"Ecart Validé")</f>
        <v>valid</v>
      </c>
      <c r="R14022" t="s">
        <v>30</v>
      </c>
      <c r="U14022"/>
      <c r="X14022"/>
      <c r="Y14022"/>
      <c r="Z14022" t="s">
        <v>31</v>
      </c>
    </row>
    <row r="14023" spans="1:26" x14ac:dyDescent="0.3">
      <c r="A14023" t="s">
        <v>17230</v>
      </c>
      <c r="B14023" t="s">
        <v>3157</v>
      </c>
      <c r="C14023">
        <v>61366</v>
      </c>
      <c r="D14023" t="str">
        <f>+VLOOKUP(C14023,Param!K:L,2,FALSE)</f>
        <v>ARTALYS</v>
      </c>
      <c r="E14023" t="s">
        <v>4927</v>
      </c>
      <c r="F14023" t="s">
        <v>16549</v>
      </c>
      <c r="G14023" t="s">
        <v>29</v>
      </c>
      <c r="H14023">
        <v>599.85</v>
      </c>
      <c r="I14023">
        <v>599.85199999999998</v>
      </c>
      <c r="J14023">
        <v>-1.9999999999527002E-3</v>
      </c>
      <c r="K14023">
        <v>599.85</v>
      </c>
      <c r="L14023">
        <v>0</v>
      </c>
      <c r="M14023" t="str">
        <f>IF(ISERROR(VLOOKUP(A14023,'[1]Ecart validé'!$A:$A,1,FALSE)),Z14023,"Ecart Validé")</f>
        <v>valid</v>
      </c>
      <c r="R14023" t="s">
        <v>30</v>
      </c>
      <c r="U14023"/>
      <c r="X14023"/>
      <c r="Y14023"/>
      <c r="Z14023" t="s">
        <v>31</v>
      </c>
    </row>
    <row r="14024" spans="1:26" x14ac:dyDescent="0.3">
      <c r="A14024" t="s">
        <v>17231</v>
      </c>
      <c r="B14024" t="s">
        <v>3157</v>
      </c>
      <c r="C14024">
        <v>339000</v>
      </c>
      <c r="D14024" t="str">
        <f>+VLOOKUP(C14024,Param!K:L,2,FALSE)</f>
        <v>BIOCLEANAIR</v>
      </c>
      <c r="E14024">
        <v>2195106467</v>
      </c>
      <c r="F14024" t="s">
        <v>16549</v>
      </c>
      <c r="G14024" t="s">
        <v>29</v>
      </c>
      <c r="H14024">
        <v>393.75</v>
      </c>
      <c r="I14024">
        <v>393.75</v>
      </c>
      <c r="J14024">
        <v>0</v>
      </c>
      <c r="K14024">
        <v>393.75</v>
      </c>
      <c r="L14024">
        <v>0</v>
      </c>
      <c r="M14024" t="str">
        <f>IF(ISERROR(VLOOKUP(A14024,'[1]Ecart validé'!$A:$A,1,FALSE)),Z14024,"Ecart Validé")</f>
        <v>valid</v>
      </c>
      <c r="R14024" t="s">
        <v>30</v>
      </c>
      <c r="U14024"/>
      <c r="X14024"/>
      <c r="Y14024"/>
      <c r="Z14024" t="s">
        <v>31</v>
      </c>
    </row>
    <row r="14025" spans="1:26" x14ac:dyDescent="0.3">
      <c r="A14025" t="s">
        <v>17232</v>
      </c>
      <c r="B14025" t="s">
        <v>3157</v>
      </c>
      <c r="C14025">
        <v>299570</v>
      </c>
      <c r="D14025" t="str">
        <f>+VLOOKUP(C14025,Param!K:L,2,FALSE)</f>
        <v>TERRES DE CAFE</v>
      </c>
      <c r="E14025">
        <v>1191406449</v>
      </c>
      <c r="F14025" t="s">
        <v>16549</v>
      </c>
      <c r="G14025" t="s">
        <v>29</v>
      </c>
      <c r="H14025">
        <v>834.63</v>
      </c>
      <c r="I14025">
        <v>834.63210000000004</v>
      </c>
      <c r="J14025">
        <v>-2.1000000000412902E-3</v>
      </c>
      <c r="K14025">
        <v>834.63</v>
      </c>
      <c r="L14025">
        <v>0</v>
      </c>
      <c r="M14025" t="str">
        <f>IF(ISERROR(VLOOKUP(A14025,'[1]Ecart validé'!$A:$A,1,FALSE)),Z14025,"Ecart Validé")</f>
        <v>valid</v>
      </c>
      <c r="R14025" t="s">
        <v>30</v>
      </c>
      <c r="U14025"/>
      <c r="X14025"/>
      <c r="Y14025"/>
      <c r="Z14025" t="s">
        <v>31</v>
      </c>
    </row>
    <row r="14026" spans="1:26" x14ac:dyDescent="0.3">
      <c r="A14026" t="s">
        <v>17233</v>
      </c>
      <c r="B14026" t="s">
        <v>3157</v>
      </c>
      <c r="C14026">
        <v>297782</v>
      </c>
      <c r="D14026" t="str">
        <f>+VLOOKUP(C14026,Param!K:L,2,FALSE)</f>
        <v>SOCOTEC EQUIPEMENT &amp; INDUSTRIE</v>
      </c>
      <c r="E14026">
        <v>2195306345</v>
      </c>
      <c r="F14026" t="s">
        <v>16549</v>
      </c>
      <c r="G14026" t="s">
        <v>29</v>
      </c>
      <c r="H14026">
        <v>10658</v>
      </c>
      <c r="I14026">
        <v>10658.0005</v>
      </c>
      <c r="J14026">
        <v>-5.0000000010186297E-4</v>
      </c>
      <c r="K14026">
        <v>10658</v>
      </c>
      <c r="L14026">
        <v>0</v>
      </c>
      <c r="M14026" t="str">
        <f>IF(ISERROR(VLOOKUP(A14026,'[1]Ecart validé'!$A:$A,1,FALSE)),Z14026,"Ecart Validé")</f>
        <v>valid</v>
      </c>
      <c r="R14026" t="s">
        <v>30</v>
      </c>
      <c r="U14026"/>
      <c r="X14026"/>
      <c r="Y14026"/>
      <c r="Z14026" t="s">
        <v>31</v>
      </c>
    </row>
    <row r="14027" spans="1:26" x14ac:dyDescent="0.3">
      <c r="A14027" t="s">
        <v>17234</v>
      </c>
      <c r="B14027" t="s">
        <v>3157</v>
      </c>
      <c r="C14027">
        <v>45002</v>
      </c>
      <c r="D14027" t="str">
        <f>+VLOOKUP(C14027,Param!K:L,2,FALSE)</f>
        <v>PCB CREATION</v>
      </c>
      <c r="E14027">
        <v>1191406240</v>
      </c>
      <c r="F14027" t="s">
        <v>16549</v>
      </c>
      <c r="G14027" t="s">
        <v>29</v>
      </c>
      <c r="H14027">
        <v>1124.54</v>
      </c>
      <c r="I14027">
        <v>1124.5435</v>
      </c>
      <c r="J14027">
        <v>-3.5000000000309198E-3</v>
      </c>
      <c r="K14027">
        <v>1124.54</v>
      </c>
      <c r="L14027">
        <v>0</v>
      </c>
      <c r="M14027" t="str">
        <f>IF(ISERROR(VLOOKUP(A14027,'[1]Ecart validé'!$A:$A,1,FALSE)),Z14027,"Ecart Validé")</f>
        <v>valid</v>
      </c>
      <c r="R14027" t="s">
        <v>30</v>
      </c>
      <c r="U14027"/>
      <c r="X14027"/>
      <c r="Y14027"/>
      <c r="Z14027" t="s">
        <v>31</v>
      </c>
    </row>
    <row r="14028" spans="1:26" x14ac:dyDescent="0.3">
      <c r="A14028" t="s">
        <v>17235</v>
      </c>
      <c r="B14028" t="s">
        <v>3157</v>
      </c>
      <c r="C14028">
        <v>46293</v>
      </c>
      <c r="D14028" t="str">
        <f>+VLOOKUP(C14028,Param!K:L,2,FALSE)</f>
        <v>IPC</v>
      </c>
      <c r="E14028">
        <v>2193306141</v>
      </c>
      <c r="F14028" t="s">
        <v>16549</v>
      </c>
      <c r="G14028" t="s">
        <v>29</v>
      </c>
      <c r="H14028">
        <v>10944.43</v>
      </c>
      <c r="I14028">
        <v>10944.433000000001</v>
      </c>
      <c r="J14028">
        <v>-3.00000000061118E-3</v>
      </c>
      <c r="K14028">
        <v>10944.43</v>
      </c>
      <c r="L14028">
        <v>0</v>
      </c>
      <c r="M14028" t="str">
        <f>IF(ISERROR(VLOOKUP(A14028,'[1]Ecart validé'!$A:$A,1,FALSE)),Z14028,"Ecart Validé")</f>
        <v>valid</v>
      </c>
      <c r="R14028" t="s">
        <v>30</v>
      </c>
      <c r="U14028"/>
      <c r="X14028"/>
      <c r="Y14028"/>
      <c r="Z14028" t="s">
        <v>31</v>
      </c>
    </row>
    <row r="14029" spans="1:26" x14ac:dyDescent="0.3">
      <c r="A14029" t="s">
        <v>17236</v>
      </c>
      <c r="B14029" t="s">
        <v>3157</v>
      </c>
      <c r="C14029">
        <v>52051</v>
      </c>
      <c r="D14029" t="str">
        <f>+VLOOKUP(C14029,Param!K:L,2,FALSE)</f>
        <v>CASTEL FRERES</v>
      </c>
      <c r="E14029">
        <v>1190506021</v>
      </c>
      <c r="F14029" t="s">
        <v>16549</v>
      </c>
      <c r="G14029" t="s">
        <v>29</v>
      </c>
      <c r="H14029">
        <v>1242.56</v>
      </c>
      <c r="I14029">
        <v>1242.5595000000001</v>
      </c>
      <c r="J14029">
        <v>4.9999999987448897E-4</v>
      </c>
      <c r="K14029">
        <v>1242.56</v>
      </c>
      <c r="L14029">
        <v>0</v>
      </c>
      <c r="M14029" t="str">
        <f>IF(ISERROR(VLOOKUP(A14029,'[1]Ecart validé'!$A:$A,1,FALSE)),Z14029,"Ecart Validé")</f>
        <v>valid</v>
      </c>
      <c r="R14029" t="s">
        <v>30</v>
      </c>
      <c r="U14029"/>
      <c r="X14029"/>
      <c r="Y14029"/>
      <c r="Z14029" t="s">
        <v>31</v>
      </c>
    </row>
    <row r="14030" spans="1:26" x14ac:dyDescent="0.3">
      <c r="A14030" t="s">
        <v>17237</v>
      </c>
      <c r="B14030" t="s">
        <v>3157</v>
      </c>
      <c r="C14030">
        <v>319647</v>
      </c>
      <c r="D14030" t="str">
        <f>+VLOOKUP(C14030,Param!K:L,2,FALSE)</f>
        <v>ZUMEX FRANCE</v>
      </c>
      <c r="E14030">
        <v>2198105961</v>
      </c>
      <c r="F14030" t="s">
        <v>16549</v>
      </c>
      <c r="G14030" t="s">
        <v>29</v>
      </c>
      <c r="H14030">
        <v>1420.07</v>
      </c>
      <c r="I14030">
        <v>1420.068</v>
      </c>
      <c r="J14030">
        <v>1.9999999999527002E-3</v>
      </c>
      <c r="K14030">
        <v>1420.07</v>
      </c>
      <c r="L14030">
        <v>0</v>
      </c>
      <c r="M14030" t="str">
        <f>IF(ISERROR(VLOOKUP(A14030,'[1]Ecart validé'!$A:$A,1,FALSE)),Z14030,"Ecart Validé")</f>
        <v>valid</v>
      </c>
      <c r="R14030" t="s">
        <v>30</v>
      </c>
      <c r="U14030"/>
      <c r="X14030"/>
      <c r="Y14030"/>
      <c r="Z14030" t="s">
        <v>31</v>
      </c>
    </row>
    <row r="14031" spans="1:26" x14ac:dyDescent="0.3">
      <c r="A14031" t="s">
        <v>17238</v>
      </c>
      <c r="B14031" t="s">
        <v>3157</v>
      </c>
      <c r="C14031">
        <v>316740</v>
      </c>
      <c r="D14031" t="str">
        <f>+VLOOKUP(C14031,Param!K:L,2,FALSE)</f>
        <v>ODICE</v>
      </c>
      <c r="E14031">
        <v>2188105804</v>
      </c>
      <c r="F14031" t="s">
        <v>16549</v>
      </c>
      <c r="G14031" t="s">
        <v>29</v>
      </c>
      <c r="H14031">
        <v>1067.97</v>
      </c>
      <c r="I14031">
        <v>1067.9694</v>
      </c>
      <c r="J14031">
        <v>6.0000000007676103E-4</v>
      </c>
      <c r="K14031">
        <v>1067.97</v>
      </c>
      <c r="L14031">
        <v>0</v>
      </c>
      <c r="M14031" t="str">
        <f>IF(ISERROR(VLOOKUP(A14031,'[1]Ecart validé'!$A:$A,1,FALSE)),Z14031,"Ecart Validé")</f>
        <v>valid</v>
      </c>
      <c r="R14031" t="s">
        <v>30</v>
      </c>
      <c r="U14031"/>
      <c r="X14031"/>
      <c r="Y14031"/>
      <c r="Z14031" t="s">
        <v>31</v>
      </c>
    </row>
    <row r="14032" spans="1:26" x14ac:dyDescent="0.3">
      <c r="A14032" t="s">
        <v>17239</v>
      </c>
      <c r="B14032" t="s">
        <v>3157</v>
      </c>
      <c r="C14032">
        <v>318590</v>
      </c>
      <c r="D14032" t="str">
        <f>+VLOOKUP(C14032,Param!K:L,2,FALSE)</f>
        <v>RKF LUXURY LINEN</v>
      </c>
      <c r="E14032">
        <v>2140213076</v>
      </c>
      <c r="F14032" t="s">
        <v>16549</v>
      </c>
      <c r="G14032" t="s">
        <v>29</v>
      </c>
      <c r="H14032">
        <v>3329.29</v>
      </c>
      <c r="I14032">
        <v>3329.2849999999999</v>
      </c>
      <c r="J14032">
        <v>5.0000000001091298E-3</v>
      </c>
      <c r="K14032">
        <v>3329.29</v>
      </c>
      <c r="L14032">
        <v>0</v>
      </c>
      <c r="M14032" t="str">
        <f>IF(ISERROR(VLOOKUP(A14032,'[1]Ecart validé'!$A:$A,1,FALSE)),Z14032,"Ecart Validé")</f>
        <v>valid</v>
      </c>
      <c r="R14032" t="s">
        <v>30</v>
      </c>
      <c r="U14032"/>
      <c r="X14032"/>
      <c r="Y14032"/>
      <c r="Z14032" t="s">
        <v>31</v>
      </c>
    </row>
    <row r="14033" spans="1:26" x14ac:dyDescent="0.3">
      <c r="A14033" t="s">
        <v>17240</v>
      </c>
      <c r="B14033" t="s">
        <v>3157</v>
      </c>
      <c r="C14033">
        <v>276895</v>
      </c>
      <c r="D14033" t="str">
        <f>+VLOOKUP(C14033,Param!K:L,2,FALSE)</f>
        <v>GROUPE CONVERGENCE.COM</v>
      </c>
      <c r="E14033">
        <v>2185905757</v>
      </c>
      <c r="F14033" t="s">
        <v>16549</v>
      </c>
      <c r="G14033" t="s">
        <v>29</v>
      </c>
      <c r="H14033">
        <v>4302.26</v>
      </c>
      <c r="I14033">
        <v>4302.2584999999999</v>
      </c>
      <c r="J14033">
        <v>1.50000000030559E-3</v>
      </c>
      <c r="K14033">
        <v>4302.26</v>
      </c>
      <c r="L14033">
        <v>0</v>
      </c>
      <c r="M14033" t="str">
        <f>IF(ISERROR(VLOOKUP(A14033,'[1]Ecart validé'!$A:$A,1,FALSE)),Z14033,"Ecart Validé")</f>
        <v>valid</v>
      </c>
      <c r="R14033" t="s">
        <v>30</v>
      </c>
      <c r="U14033"/>
      <c r="X14033"/>
      <c r="Y14033"/>
      <c r="Z14033" t="s">
        <v>31</v>
      </c>
    </row>
    <row r="14034" spans="1:26" x14ac:dyDescent="0.3">
      <c r="A14034" t="s">
        <v>17241</v>
      </c>
      <c r="B14034" t="s">
        <v>3157</v>
      </c>
      <c r="C14034">
        <v>263257</v>
      </c>
      <c r="D14034" t="str">
        <f>+VLOOKUP(C14034,Param!K:L,2,FALSE)</f>
        <v>MOULINOT COMPOST ET BIOGAZ</v>
      </c>
      <c r="E14034">
        <v>2181805656</v>
      </c>
      <c r="F14034" t="s">
        <v>16549</v>
      </c>
      <c r="G14034" t="s">
        <v>29</v>
      </c>
      <c r="H14034">
        <v>329.48</v>
      </c>
      <c r="I14034">
        <v>329.47620000000001</v>
      </c>
      <c r="J14034">
        <v>3.8000000000124601E-3</v>
      </c>
      <c r="K14034">
        <v>329.48</v>
      </c>
      <c r="L14034">
        <v>0</v>
      </c>
      <c r="M14034" t="str">
        <f>IF(ISERROR(VLOOKUP(A14034,'[1]Ecart validé'!$A:$A,1,FALSE)),Z14034,"Ecart Validé")</f>
        <v>valid</v>
      </c>
      <c r="R14034" t="s">
        <v>30</v>
      </c>
      <c r="U14034"/>
      <c r="X14034"/>
      <c r="Y14034"/>
      <c r="Z14034" t="s">
        <v>31</v>
      </c>
    </row>
    <row r="14035" spans="1:26" x14ac:dyDescent="0.3">
      <c r="A14035" t="s">
        <v>17242</v>
      </c>
      <c r="B14035" t="s">
        <v>3157</v>
      </c>
      <c r="C14035">
        <v>160710</v>
      </c>
      <c r="D14035" t="str">
        <f>+VLOOKUP(C14035,Param!K:L,2,FALSE)</f>
        <v>CABIOLA</v>
      </c>
      <c r="E14035">
        <v>2184105581</v>
      </c>
      <c r="F14035" t="s">
        <v>16549</v>
      </c>
      <c r="G14035" t="s">
        <v>29</v>
      </c>
      <c r="H14035">
        <v>375.77</v>
      </c>
      <c r="I14035">
        <v>375.76749999999998</v>
      </c>
      <c r="J14035">
        <v>2.4999999999977202E-3</v>
      </c>
      <c r="K14035">
        <v>375.77</v>
      </c>
      <c r="L14035">
        <v>0</v>
      </c>
      <c r="M14035" t="str">
        <f>IF(ISERROR(VLOOKUP(A14035,'[1]Ecart validé'!$A:$A,1,FALSE)),Z14035,"Ecart Validé")</f>
        <v>valid</v>
      </c>
      <c r="R14035" t="s">
        <v>30</v>
      </c>
      <c r="U14035"/>
      <c r="X14035"/>
      <c r="Y14035"/>
      <c r="Z14035" t="s">
        <v>31</v>
      </c>
    </row>
    <row r="14036" spans="1:26" x14ac:dyDescent="0.3">
      <c r="A14036" t="s">
        <v>17243</v>
      </c>
      <c r="B14036" t="s">
        <v>3157</v>
      </c>
      <c r="C14036">
        <v>213335</v>
      </c>
      <c r="D14036" t="str">
        <f>+VLOOKUP(C14036,Param!K:L,2,FALSE)</f>
        <v>HACCESS</v>
      </c>
      <c r="E14036">
        <v>2180155577</v>
      </c>
      <c r="F14036" t="s">
        <v>16549</v>
      </c>
      <c r="G14036" t="s">
        <v>29</v>
      </c>
      <c r="H14036">
        <v>3653.83</v>
      </c>
      <c r="I14036">
        <v>3653.8310000000001</v>
      </c>
      <c r="J14036">
        <v>-1.0000000002037201E-3</v>
      </c>
      <c r="K14036">
        <v>3653.83</v>
      </c>
      <c r="L14036">
        <v>0</v>
      </c>
      <c r="M14036" t="str">
        <f>IF(ISERROR(VLOOKUP(A14036,'[1]Ecart validé'!$A:$A,1,FALSE)),Z14036,"Ecart Validé")</f>
        <v>valid</v>
      </c>
      <c r="R14036" t="s">
        <v>30</v>
      </c>
      <c r="U14036"/>
      <c r="X14036"/>
      <c r="Y14036"/>
      <c r="Z14036" t="s">
        <v>31</v>
      </c>
    </row>
    <row r="14037" spans="1:26" x14ac:dyDescent="0.3">
      <c r="A14037" t="s">
        <v>17244</v>
      </c>
      <c r="B14037" t="s">
        <v>3157</v>
      </c>
      <c r="C14037">
        <v>43828</v>
      </c>
      <c r="D14037" t="str">
        <f>+VLOOKUP(C14037,Param!K:L,2,FALSE)</f>
        <v>COLIN RHD</v>
      </c>
      <c r="E14037">
        <v>1181405424</v>
      </c>
      <c r="F14037" t="s">
        <v>16549</v>
      </c>
      <c r="G14037" t="s">
        <v>29</v>
      </c>
      <c r="H14037">
        <v>3315.2</v>
      </c>
      <c r="I14037">
        <v>3315.1950000000002</v>
      </c>
      <c r="J14037">
        <v>4.9999999996543903E-3</v>
      </c>
      <c r="K14037">
        <v>3315.2</v>
      </c>
      <c r="L14037">
        <v>0</v>
      </c>
      <c r="M14037" t="str">
        <f>IF(ISERROR(VLOOKUP(A14037,'[1]Ecart validé'!$A:$A,1,FALSE)),Z14037,"Ecart Validé")</f>
        <v>valid</v>
      </c>
      <c r="R14037" t="s">
        <v>30</v>
      </c>
      <c r="U14037"/>
      <c r="X14037"/>
      <c r="Y14037"/>
      <c r="Z14037" t="s">
        <v>31</v>
      </c>
    </row>
    <row r="14038" spans="1:26" x14ac:dyDescent="0.3">
      <c r="A14038" t="s">
        <v>17245</v>
      </c>
      <c r="B14038" t="s">
        <v>3157</v>
      </c>
      <c r="C14038">
        <v>250678</v>
      </c>
      <c r="D14038" t="str">
        <f>+VLOOKUP(C14038,Param!K:L,2,FALSE)</f>
        <v>DETECTION GARDIENNAGE SECURITE INTERVENT</v>
      </c>
      <c r="E14038">
        <v>2170365127</v>
      </c>
      <c r="F14038" t="s">
        <v>16549</v>
      </c>
      <c r="G14038" t="s">
        <v>29</v>
      </c>
      <c r="H14038">
        <v>3894.28</v>
      </c>
      <c r="I14038">
        <v>3894.28</v>
      </c>
      <c r="J14038">
        <v>0</v>
      </c>
      <c r="K14038">
        <v>3894.28</v>
      </c>
      <c r="L14038">
        <v>0</v>
      </c>
      <c r="M14038" t="str">
        <f>IF(ISERROR(VLOOKUP(A14038,'[1]Ecart validé'!$A:$A,1,FALSE)),Z14038,"Ecart Validé")</f>
        <v>valid</v>
      </c>
      <c r="R14038" t="s">
        <v>30</v>
      </c>
      <c r="U14038"/>
      <c r="X14038"/>
      <c r="Y14038"/>
      <c r="Z14038" t="s">
        <v>31</v>
      </c>
    </row>
    <row r="14039" spans="1:26" x14ac:dyDescent="0.3">
      <c r="A14039" t="s">
        <v>17246</v>
      </c>
      <c r="B14039" t="s">
        <v>3157</v>
      </c>
      <c r="C14039">
        <v>269394</v>
      </c>
      <c r="D14039" t="str">
        <f>+VLOOKUP(C14039,Param!K:L,2,FALSE)</f>
        <v>RAS</v>
      </c>
      <c r="E14039">
        <v>2160195044</v>
      </c>
      <c r="F14039" t="s">
        <v>16549</v>
      </c>
      <c r="G14039" t="s">
        <v>29</v>
      </c>
      <c r="H14039">
        <v>5047.6099999999997</v>
      </c>
      <c r="I14039">
        <v>5047.6099999999997</v>
      </c>
      <c r="J14039">
        <v>0</v>
      </c>
      <c r="K14039">
        <v>5047.6099999999997</v>
      </c>
      <c r="L14039">
        <v>0</v>
      </c>
      <c r="M14039" t="str">
        <f>IF(ISERROR(VLOOKUP(A14039,'[1]Ecart validé'!$A:$A,1,FALSE)),Z14039,"Ecart Validé")</f>
        <v>valid</v>
      </c>
      <c r="R14039" t="s">
        <v>30</v>
      </c>
      <c r="U14039"/>
      <c r="X14039"/>
      <c r="Y14039"/>
      <c r="Z14039" t="s">
        <v>31</v>
      </c>
    </row>
    <row r="14040" spans="1:26" x14ac:dyDescent="0.3">
      <c r="A14040" t="s">
        <v>17247</v>
      </c>
      <c r="B14040" t="s">
        <v>3157</v>
      </c>
      <c r="C14040">
        <v>259612</v>
      </c>
      <c r="D14040" t="str">
        <f>+VLOOKUP(C14040,Param!K:L,2,FALSE)</f>
        <v>LES ELEVEURS DE LA CHEVILOTTE</v>
      </c>
      <c r="E14040">
        <v>4048</v>
      </c>
      <c r="F14040" t="s">
        <v>16549</v>
      </c>
      <c r="G14040" t="s">
        <v>29</v>
      </c>
      <c r="H14040">
        <v>33.89</v>
      </c>
      <c r="I14040">
        <v>33.893300000000004</v>
      </c>
      <c r="J14040">
        <v>-3.3000000000029599E-3</v>
      </c>
      <c r="K14040">
        <v>33.89</v>
      </c>
      <c r="L14040">
        <v>0</v>
      </c>
      <c r="M14040" t="str">
        <f>IF(ISERROR(VLOOKUP(A14040,'[1]Ecart validé'!$A:$A,1,FALSE)),Z14040,"Ecart Validé")</f>
        <v>valid</v>
      </c>
      <c r="R14040" t="s">
        <v>30</v>
      </c>
      <c r="U14040"/>
      <c r="X14040"/>
      <c r="Y14040"/>
      <c r="Z14040" t="s">
        <v>31</v>
      </c>
    </row>
    <row r="14041" spans="1:26" x14ac:dyDescent="0.3">
      <c r="A14041" t="s">
        <v>17248</v>
      </c>
      <c r="B14041" t="s">
        <v>3157</v>
      </c>
      <c r="C14041">
        <v>185209</v>
      </c>
      <c r="D14041" t="str">
        <f>+VLOOKUP(C14041,Param!K:L,2,FALSE)</f>
        <v>JARDINS ET PAYSAGES DE FRANCE</v>
      </c>
      <c r="E14041">
        <v>2160304936</v>
      </c>
      <c r="F14041" t="s">
        <v>16549</v>
      </c>
      <c r="G14041" t="s">
        <v>29</v>
      </c>
      <c r="H14041">
        <v>3800.5</v>
      </c>
      <c r="I14041">
        <v>3800.4985000000001</v>
      </c>
      <c r="J14041">
        <v>1.49999999985084E-3</v>
      </c>
      <c r="K14041">
        <v>3800.5</v>
      </c>
      <c r="L14041">
        <v>0</v>
      </c>
      <c r="M14041" t="str">
        <f>IF(ISERROR(VLOOKUP(A14041,'[1]Ecart validé'!$A:$A,1,FALSE)),Z14041,"Ecart Validé")</f>
        <v>valid</v>
      </c>
      <c r="R14041" t="s">
        <v>30</v>
      </c>
      <c r="U14041"/>
      <c r="X14041"/>
      <c r="Y14041"/>
      <c r="Z14041" t="s">
        <v>31</v>
      </c>
    </row>
    <row r="14042" spans="1:26" x14ac:dyDescent="0.3">
      <c r="A14042" t="s">
        <v>17249</v>
      </c>
      <c r="B14042" t="s">
        <v>3157</v>
      </c>
      <c r="C14042">
        <v>47735</v>
      </c>
      <c r="D14042" t="str">
        <f>+VLOOKUP(C14042,Param!K:L,2,FALSE)</f>
        <v>AGENCE TERRONES ARCHITECTES INGENIEURS ASSOCIES</v>
      </c>
      <c r="E14042">
        <v>2160724717</v>
      </c>
      <c r="F14042" t="s">
        <v>16549</v>
      </c>
      <c r="G14042" t="s">
        <v>29</v>
      </c>
      <c r="H14042">
        <v>144</v>
      </c>
      <c r="I14042">
        <v>144</v>
      </c>
      <c r="J14042">
        <v>0</v>
      </c>
      <c r="K14042">
        <v>144</v>
      </c>
      <c r="L14042">
        <v>0</v>
      </c>
      <c r="M14042" t="str">
        <f>IF(ISERROR(VLOOKUP(A14042,'[1]Ecart validé'!$A:$A,1,FALSE)),Z14042,"Ecart Validé")</f>
        <v>valid</v>
      </c>
      <c r="R14042" t="s">
        <v>30</v>
      </c>
      <c r="U14042"/>
      <c r="X14042"/>
      <c r="Y14042"/>
      <c r="Z14042" t="s">
        <v>31</v>
      </c>
    </row>
    <row r="14043" spans="1:26" x14ac:dyDescent="0.3">
      <c r="A14043" t="s">
        <v>17250</v>
      </c>
      <c r="B14043" t="s">
        <v>3157</v>
      </c>
      <c r="C14043">
        <v>211316</v>
      </c>
      <c r="D14043" t="str">
        <f>+VLOOKUP(C14043,Param!K:L,2,FALSE)</f>
        <v>GOOD EPICES</v>
      </c>
      <c r="E14043">
        <v>120406831</v>
      </c>
      <c r="F14043" t="s">
        <v>16549</v>
      </c>
      <c r="G14043" t="s">
        <v>29</v>
      </c>
      <c r="H14043">
        <v>341.84</v>
      </c>
      <c r="I14043">
        <v>341.8374</v>
      </c>
      <c r="J14043">
        <v>2.5999999999726199E-3</v>
      </c>
      <c r="K14043">
        <v>341.84</v>
      </c>
      <c r="L14043">
        <v>0</v>
      </c>
      <c r="M14043" t="str">
        <f>IF(ISERROR(VLOOKUP(A14043,'[1]Ecart validé'!$A:$A,1,FALSE)),Z14043,"Ecart Validé")</f>
        <v>valid</v>
      </c>
      <c r="R14043" t="s">
        <v>30</v>
      </c>
      <c r="U14043"/>
      <c r="X14043"/>
      <c r="Y14043"/>
      <c r="Z14043" t="s">
        <v>31</v>
      </c>
    </row>
    <row r="14044" spans="1:26" x14ac:dyDescent="0.3">
      <c r="A14044" t="s">
        <v>17251</v>
      </c>
      <c r="B14044" t="s">
        <v>3157</v>
      </c>
      <c r="C14044">
        <v>345175</v>
      </c>
      <c r="D14044" t="str">
        <f>+VLOOKUP(C14044,Param!K:L,2,FALSE)</f>
        <v>MADURUIN</v>
      </c>
      <c r="E14044">
        <v>2191706367</v>
      </c>
      <c r="F14044" t="s">
        <v>16549</v>
      </c>
      <c r="G14044" t="s">
        <v>29</v>
      </c>
      <c r="H14044">
        <v>295.83999999999997</v>
      </c>
      <c r="I14044">
        <v>295.83749999999998</v>
      </c>
      <c r="J14044">
        <v>2.4999999999977202E-3</v>
      </c>
      <c r="K14044">
        <v>295.83999999999997</v>
      </c>
      <c r="L14044">
        <v>0</v>
      </c>
      <c r="M14044" t="str">
        <f>IF(ISERROR(VLOOKUP(A14044,'[1]Ecart validé'!$A:$A,1,FALSE)),Z14044,"Ecart Validé")</f>
        <v>valid</v>
      </c>
      <c r="R14044" t="s">
        <v>30</v>
      </c>
      <c r="U14044"/>
      <c r="X14044"/>
      <c r="Y14044"/>
      <c r="Z14044" t="s">
        <v>31</v>
      </c>
    </row>
    <row r="14045" spans="1:26" x14ac:dyDescent="0.3">
      <c r="A14045" t="s">
        <v>17252</v>
      </c>
      <c r="B14045" t="s">
        <v>3157</v>
      </c>
      <c r="C14045">
        <v>44070</v>
      </c>
      <c r="D14045" t="str">
        <f>+VLOOKUP(C14045,Param!K:L,2,FALSE)</f>
        <v>M.B.I</v>
      </c>
      <c r="E14045">
        <v>220816804</v>
      </c>
      <c r="F14045" t="s">
        <v>16549</v>
      </c>
      <c r="G14045" t="s">
        <v>29</v>
      </c>
      <c r="H14045">
        <v>1531.26</v>
      </c>
      <c r="I14045">
        <v>1531.26</v>
      </c>
      <c r="J14045">
        <v>0</v>
      </c>
      <c r="K14045">
        <v>1531.26</v>
      </c>
      <c r="L14045">
        <v>0</v>
      </c>
      <c r="M14045" t="str">
        <f>IF(ISERROR(VLOOKUP(A14045,'[1]Ecart validé'!$A:$A,1,FALSE)),Z14045,"Ecart Validé")</f>
        <v>valid</v>
      </c>
      <c r="R14045" t="s">
        <v>30</v>
      </c>
      <c r="U14045"/>
      <c r="X14045"/>
      <c r="Y14045"/>
      <c r="Z14045" t="s">
        <v>31</v>
      </c>
    </row>
    <row r="14046" spans="1:26" x14ac:dyDescent="0.3">
      <c r="A14046" t="s">
        <v>17253</v>
      </c>
      <c r="B14046" t="s">
        <v>3157</v>
      </c>
      <c r="C14046">
        <v>317017</v>
      </c>
      <c r="D14046" t="str">
        <f>+VLOOKUP(C14046,Param!K:L,2,FALSE)</f>
        <v>PALATINO</v>
      </c>
      <c r="E14046">
        <v>2203106780</v>
      </c>
      <c r="F14046" t="s">
        <v>16549</v>
      </c>
      <c r="G14046" t="s">
        <v>29</v>
      </c>
      <c r="H14046">
        <v>3378.65</v>
      </c>
      <c r="I14046">
        <v>3378.65</v>
      </c>
      <c r="J14046">
        <v>0</v>
      </c>
      <c r="K14046">
        <v>3378.65</v>
      </c>
      <c r="L14046">
        <v>0</v>
      </c>
      <c r="M14046" t="str">
        <f>IF(ISERROR(VLOOKUP(A14046,'[1]Ecart validé'!$A:$A,1,FALSE)),Z14046,"Ecart Validé")</f>
        <v>valid</v>
      </c>
      <c r="R14046" t="s">
        <v>30</v>
      </c>
      <c r="U14046"/>
      <c r="X14046"/>
      <c r="Y14046"/>
      <c r="Z14046" t="s">
        <v>31</v>
      </c>
    </row>
    <row r="14047" spans="1:26" x14ac:dyDescent="0.3">
      <c r="A14047" t="s">
        <v>17254</v>
      </c>
      <c r="B14047" t="s">
        <v>3157</v>
      </c>
      <c r="C14047">
        <v>254171</v>
      </c>
      <c r="D14047" t="str">
        <f>+VLOOKUP(C14047,Param!K:L,2,FALSE)</f>
        <v>EUROPE NET II</v>
      </c>
      <c r="E14047" t="s">
        <v>17255</v>
      </c>
      <c r="F14047" t="s">
        <v>16549</v>
      </c>
      <c r="G14047" t="s">
        <v>29</v>
      </c>
      <c r="H14047">
        <v>17939.63</v>
      </c>
      <c r="I14047">
        <v>17939.632399999999</v>
      </c>
      <c r="J14047">
        <v>-2.39999999757856E-3</v>
      </c>
      <c r="K14047">
        <v>17939.63</v>
      </c>
      <c r="L14047">
        <v>0</v>
      </c>
      <c r="M14047" t="str">
        <f>IF(ISERROR(VLOOKUP(A14047,'[1]Ecart validé'!$A:$A,1,FALSE)),Z14047,"Ecart Validé")</f>
        <v>valid</v>
      </c>
      <c r="R14047" t="s">
        <v>30</v>
      </c>
      <c r="U14047"/>
      <c r="X14047"/>
      <c r="Y14047"/>
      <c r="Z14047" t="s">
        <v>31</v>
      </c>
    </row>
    <row r="14048" spans="1:26" x14ac:dyDescent="0.3">
      <c r="A14048" t="s">
        <v>17256</v>
      </c>
      <c r="B14048" t="s">
        <v>3157</v>
      </c>
      <c r="C14048">
        <v>347888</v>
      </c>
      <c r="D14048" t="str">
        <f>+VLOOKUP(C14048,Param!K:L,2,FALSE)</f>
        <v>SOCOTEC DIAGNOSTIC</v>
      </c>
      <c r="E14048">
        <v>2207206759</v>
      </c>
      <c r="F14048" t="s">
        <v>16549</v>
      </c>
      <c r="G14048" t="s">
        <v>29</v>
      </c>
      <c r="H14048">
        <v>64.5</v>
      </c>
      <c r="I14048">
        <v>64.5</v>
      </c>
      <c r="J14048">
        <v>0</v>
      </c>
      <c r="K14048">
        <v>64.5</v>
      </c>
      <c r="L14048">
        <v>0</v>
      </c>
      <c r="M14048" t="str">
        <f>IF(ISERROR(VLOOKUP(A14048,'[1]Ecart validé'!$A:$A,1,FALSE)),Z14048,"Ecart Validé")</f>
        <v>valid</v>
      </c>
      <c r="R14048" t="s">
        <v>30</v>
      </c>
      <c r="U14048"/>
      <c r="X14048"/>
      <c r="Y14048"/>
      <c r="Z14048" t="s">
        <v>31</v>
      </c>
    </row>
    <row r="14049" spans="1:26" x14ac:dyDescent="0.3">
      <c r="A14049" t="s">
        <v>17257</v>
      </c>
      <c r="B14049" t="s">
        <v>3157</v>
      </c>
      <c r="C14049">
        <v>320680</v>
      </c>
      <c r="D14049" t="str">
        <f>+VLOOKUP(C14049,Param!K:L,2,FALSE)</f>
        <v>AZMAN GESTION</v>
      </c>
      <c r="E14049">
        <v>2204406737</v>
      </c>
      <c r="F14049" t="s">
        <v>16549</v>
      </c>
      <c r="G14049" t="s">
        <v>29</v>
      </c>
      <c r="H14049">
        <v>3939</v>
      </c>
      <c r="I14049">
        <v>3939</v>
      </c>
      <c r="J14049">
        <v>0</v>
      </c>
      <c r="K14049">
        <v>3939</v>
      </c>
      <c r="L14049">
        <v>0</v>
      </c>
      <c r="M14049" t="str">
        <f>IF(ISERROR(VLOOKUP(A14049,'[1]Ecart validé'!$A:$A,1,FALSE)),Z14049,"Ecart Validé")</f>
        <v>valid</v>
      </c>
      <c r="R14049" t="s">
        <v>30</v>
      </c>
      <c r="U14049"/>
      <c r="X14049"/>
      <c r="Y14049"/>
      <c r="Z14049" t="s">
        <v>31</v>
      </c>
    </row>
    <row r="14050" spans="1:26" x14ac:dyDescent="0.3">
      <c r="A14050" t="s">
        <v>17258</v>
      </c>
      <c r="B14050" t="s">
        <v>3157</v>
      </c>
      <c r="C14050">
        <v>107855</v>
      </c>
      <c r="D14050" t="str">
        <f>+VLOOKUP(C14050,Param!K:L,2,FALSE)</f>
        <v>CREA2F</v>
      </c>
      <c r="E14050">
        <v>2196605884</v>
      </c>
      <c r="F14050" t="s">
        <v>16549</v>
      </c>
      <c r="G14050" t="s">
        <v>29</v>
      </c>
      <c r="H14050">
        <v>310.02</v>
      </c>
      <c r="I14050">
        <v>310.02100000000002</v>
      </c>
      <c r="J14050">
        <v>-1.0000000000331901E-3</v>
      </c>
      <c r="K14050">
        <v>310.02</v>
      </c>
      <c r="L14050">
        <v>0</v>
      </c>
      <c r="M14050" t="str">
        <f>IF(ISERROR(VLOOKUP(A14050,'[1]Ecart validé'!$A:$A,1,FALSE)),Z14050,"Ecart Validé")</f>
        <v>valid</v>
      </c>
      <c r="R14050" t="s">
        <v>30</v>
      </c>
      <c r="U14050"/>
      <c r="X14050"/>
      <c r="Y14050"/>
      <c r="Z14050" t="s">
        <v>31</v>
      </c>
    </row>
    <row r="14051" spans="1:26" x14ac:dyDescent="0.3">
      <c r="A14051" t="s">
        <v>17259</v>
      </c>
      <c r="B14051" t="s">
        <v>3157</v>
      </c>
      <c r="C14051">
        <v>346283</v>
      </c>
      <c r="D14051" t="str">
        <f>+VLOOKUP(C14051,Param!K:L,2,FALSE)</f>
        <v>FEEL GOOD (BISTROTEA)</v>
      </c>
      <c r="E14051">
        <v>120406701</v>
      </c>
      <c r="F14051" t="s">
        <v>16549</v>
      </c>
      <c r="G14051" t="s">
        <v>29</v>
      </c>
      <c r="H14051">
        <v>77.08</v>
      </c>
      <c r="I14051">
        <v>77.075000000000003</v>
      </c>
      <c r="J14051">
        <v>4.9999999999954499E-3</v>
      </c>
      <c r="K14051">
        <v>77.08</v>
      </c>
      <c r="L14051">
        <v>0</v>
      </c>
      <c r="M14051" t="str">
        <f>IF(ISERROR(VLOOKUP(A14051,'[1]Ecart validé'!$A:$A,1,FALSE)),Z14051,"Ecart Validé")</f>
        <v>valid</v>
      </c>
      <c r="R14051" t="s">
        <v>30</v>
      </c>
      <c r="U14051"/>
      <c r="X14051"/>
      <c r="Y14051"/>
      <c r="Z14051" t="s">
        <v>31</v>
      </c>
    </row>
    <row r="14052" spans="1:26" x14ac:dyDescent="0.3">
      <c r="A14052" t="s">
        <v>17260</v>
      </c>
      <c r="B14052" t="s">
        <v>3157</v>
      </c>
      <c r="C14052">
        <v>54224</v>
      </c>
      <c r="D14052" t="str">
        <f>+VLOOKUP(C14052,Param!K:L,2,FALSE)</f>
        <v>SAPS (SERVICE ACCUEIL PREVENTION SECURITE PRIVEE)</v>
      </c>
      <c r="E14052">
        <v>2203606654</v>
      </c>
      <c r="F14052" t="s">
        <v>16549</v>
      </c>
      <c r="G14052" t="s">
        <v>29</v>
      </c>
      <c r="H14052">
        <v>1161.8699999999999</v>
      </c>
      <c r="I14052">
        <v>1161.8743999999999</v>
      </c>
      <c r="J14052">
        <v>-4.4000000000323702E-3</v>
      </c>
      <c r="K14052">
        <v>1161.8699999999999</v>
      </c>
      <c r="L14052">
        <v>0</v>
      </c>
      <c r="M14052" t="str">
        <f>IF(ISERROR(VLOOKUP(A14052,'[1]Ecart validé'!$A:$A,1,FALSE)),Z14052,"Ecart Validé")</f>
        <v>valid</v>
      </c>
      <c r="R14052" t="s">
        <v>30</v>
      </c>
      <c r="U14052"/>
      <c r="X14052"/>
      <c r="Y14052"/>
      <c r="Z14052" t="s">
        <v>31</v>
      </c>
    </row>
    <row r="14053" spans="1:26" x14ac:dyDescent="0.3">
      <c r="A14053" t="s">
        <v>17261</v>
      </c>
      <c r="B14053" t="s">
        <v>3157</v>
      </c>
      <c r="C14053">
        <v>51840</v>
      </c>
      <c r="D14053" t="str">
        <f>+VLOOKUP(C14053,Param!K:L,2,FALSE)</f>
        <v>LES 2 MARMOTTES</v>
      </c>
      <c r="E14053">
        <v>1201406649</v>
      </c>
      <c r="F14053" t="s">
        <v>16549</v>
      </c>
      <c r="G14053" t="s">
        <v>29</v>
      </c>
      <c r="H14053">
        <v>104.49</v>
      </c>
      <c r="I14053">
        <v>104.491</v>
      </c>
      <c r="J14053">
        <v>-1.0000000000047701E-3</v>
      </c>
      <c r="K14053">
        <v>104.49</v>
      </c>
      <c r="L14053">
        <v>0</v>
      </c>
      <c r="M14053" t="str">
        <f>IF(ISERROR(VLOOKUP(A14053,'[1]Ecart validé'!$A:$A,1,FALSE)),Z14053,"Ecart Validé")</f>
        <v>valid</v>
      </c>
      <c r="R14053" t="s">
        <v>30</v>
      </c>
      <c r="U14053"/>
      <c r="X14053"/>
      <c r="Y14053"/>
      <c r="Z14053" t="s">
        <v>31</v>
      </c>
    </row>
    <row r="14054" spans="1:26" x14ac:dyDescent="0.3">
      <c r="A14054" t="s">
        <v>17262</v>
      </c>
      <c r="B14054" t="s">
        <v>3157</v>
      </c>
      <c r="C14054">
        <v>258979</v>
      </c>
      <c r="D14054" t="str">
        <f>+VLOOKUP(C14054,Param!K:L,2,FALSE)</f>
        <v>GRANJARD</v>
      </c>
      <c r="E14054">
        <v>2197805981</v>
      </c>
      <c r="F14054" t="s">
        <v>16549</v>
      </c>
      <c r="G14054" t="s">
        <v>29</v>
      </c>
      <c r="H14054">
        <v>4177.9799999999996</v>
      </c>
      <c r="I14054">
        <v>4177.9795000000004</v>
      </c>
      <c r="J14054">
        <v>4.9999999919236795E-4</v>
      </c>
      <c r="K14054">
        <v>4177.9799999999996</v>
      </c>
      <c r="L14054">
        <v>0</v>
      </c>
      <c r="M14054" t="str">
        <f>IF(ISERROR(VLOOKUP(A14054,'[1]Ecart validé'!$A:$A,1,FALSE)),Z14054,"Ecart Validé")</f>
        <v>valid</v>
      </c>
      <c r="R14054" t="s">
        <v>30</v>
      </c>
      <c r="U14054"/>
      <c r="X14054"/>
      <c r="Y14054"/>
      <c r="Z14054" t="s">
        <v>31</v>
      </c>
    </row>
    <row r="14055" spans="1:26" x14ac:dyDescent="0.3">
      <c r="A14055" t="s">
        <v>17263</v>
      </c>
      <c r="B14055" t="s">
        <v>3157</v>
      </c>
      <c r="C14055">
        <v>300406</v>
      </c>
      <c r="D14055" t="str">
        <f>+VLOOKUP(C14055,Param!K:L,2,FALSE)</f>
        <v>SOCOTEC FORMATION</v>
      </c>
      <c r="E14055">
        <v>2207206561</v>
      </c>
      <c r="F14055" t="s">
        <v>16549</v>
      </c>
      <c r="G14055" t="s">
        <v>29</v>
      </c>
      <c r="H14055">
        <v>3223.35</v>
      </c>
      <c r="I14055">
        <v>3223.3494999999998</v>
      </c>
      <c r="J14055">
        <v>5.0000000010186297E-4</v>
      </c>
      <c r="K14055">
        <v>3223.35</v>
      </c>
      <c r="L14055">
        <v>0</v>
      </c>
      <c r="M14055" t="str">
        <f>IF(ISERROR(VLOOKUP(A14055,'[1]Ecart validé'!$A:$A,1,FALSE)),Z14055,"Ecart Validé")</f>
        <v>valid</v>
      </c>
      <c r="R14055" t="s">
        <v>30</v>
      </c>
      <c r="U14055"/>
      <c r="X14055"/>
      <c r="Y14055"/>
      <c r="Z14055" t="s">
        <v>31</v>
      </c>
    </row>
    <row r="14056" spans="1:26" x14ac:dyDescent="0.3">
      <c r="A14056" t="s">
        <v>17264</v>
      </c>
      <c r="B14056" t="s">
        <v>3157</v>
      </c>
      <c r="C14056">
        <v>343010</v>
      </c>
      <c r="D14056" t="str">
        <f>+VLOOKUP(C14056,Param!K:L,2,FALSE)</f>
        <v>CLIMATER MAINTENANCE IDF</v>
      </c>
      <c r="E14056" t="s">
        <v>5963</v>
      </c>
      <c r="F14056" t="s">
        <v>16549</v>
      </c>
      <c r="G14056" t="s">
        <v>29</v>
      </c>
      <c r="H14056">
        <v>173.72</v>
      </c>
      <c r="I14056">
        <v>173.7192</v>
      </c>
      <c r="J14056">
        <v>7.9999999999813499E-4</v>
      </c>
      <c r="K14056">
        <v>173.72</v>
      </c>
      <c r="L14056">
        <v>0</v>
      </c>
      <c r="M14056" t="str">
        <f>IF(ISERROR(VLOOKUP(A14056,'[1]Ecart validé'!$A:$A,1,FALSE)),Z14056,"Ecart Validé")</f>
        <v>valid</v>
      </c>
      <c r="R14056" t="s">
        <v>30</v>
      </c>
      <c r="U14056"/>
      <c r="X14056"/>
      <c r="Y14056"/>
      <c r="Z14056" t="s">
        <v>31</v>
      </c>
    </row>
    <row r="14057" spans="1:26" x14ac:dyDescent="0.3">
      <c r="A14057" t="s">
        <v>17265</v>
      </c>
      <c r="B14057" t="s">
        <v>3157</v>
      </c>
      <c r="C14057">
        <v>343010</v>
      </c>
      <c r="D14057" t="str">
        <f>+VLOOKUP(C14057,Param!K:L,2,FALSE)</f>
        <v>CLIMATER MAINTENANCE IDF</v>
      </c>
      <c r="E14057" t="s">
        <v>5965</v>
      </c>
      <c r="F14057" t="s">
        <v>16549</v>
      </c>
      <c r="G14057" t="s">
        <v>29</v>
      </c>
      <c r="H14057">
        <v>1031.73</v>
      </c>
      <c r="I14057">
        <v>1031.731</v>
      </c>
      <c r="J14057">
        <v>-9.9999999997635292E-4</v>
      </c>
      <c r="K14057">
        <v>1031.73</v>
      </c>
      <c r="L14057">
        <v>0</v>
      </c>
      <c r="M14057" t="str">
        <f>IF(ISERROR(VLOOKUP(A14057,'[1]Ecart validé'!$A:$A,1,FALSE)),Z14057,"Ecart Validé")</f>
        <v>valid</v>
      </c>
      <c r="R14057" t="s">
        <v>30</v>
      </c>
      <c r="U14057"/>
      <c r="X14057"/>
      <c r="Y14057"/>
      <c r="Z14057" t="s">
        <v>31</v>
      </c>
    </row>
    <row r="14058" spans="1:26" x14ac:dyDescent="0.3">
      <c r="A14058" t="s">
        <v>17266</v>
      </c>
      <c r="B14058" t="s">
        <v>3157</v>
      </c>
      <c r="C14058">
        <v>343003</v>
      </c>
      <c r="D14058" t="str">
        <f>+VLOOKUP(C14058,Param!K:L,2,FALSE)</f>
        <v>VIGNERONS ARDECHOIS</v>
      </c>
      <c r="E14058">
        <v>120506553</v>
      </c>
      <c r="F14058" t="s">
        <v>16549</v>
      </c>
      <c r="G14058" t="s">
        <v>29</v>
      </c>
      <c r="H14058">
        <v>70.28</v>
      </c>
      <c r="I14058">
        <v>70.28</v>
      </c>
      <c r="J14058">
        <v>0</v>
      </c>
      <c r="K14058">
        <v>70.28</v>
      </c>
      <c r="L14058">
        <v>0</v>
      </c>
      <c r="M14058" t="str">
        <f>IF(ISERROR(VLOOKUP(A14058,'[1]Ecart validé'!$A:$A,1,FALSE)),Z14058,"Ecart Validé")</f>
        <v>valid</v>
      </c>
      <c r="R14058" t="s">
        <v>30</v>
      </c>
      <c r="U14058"/>
      <c r="X14058"/>
      <c r="Y14058"/>
      <c r="Z14058" t="s">
        <v>31</v>
      </c>
    </row>
    <row r="14059" spans="1:26" x14ac:dyDescent="0.3">
      <c r="A14059" t="s">
        <v>17267</v>
      </c>
      <c r="B14059" t="s">
        <v>3157</v>
      </c>
      <c r="C14059">
        <v>45376</v>
      </c>
      <c r="D14059" t="str">
        <f>+VLOOKUP(C14059,Param!K:L,2,FALSE)</f>
        <v>M.C.I</v>
      </c>
      <c r="E14059" t="s">
        <v>3946</v>
      </c>
      <c r="F14059" t="s">
        <v>16549</v>
      </c>
      <c r="G14059" t="s">
        <v>29</v>
      </c>
      <c r="H14059">
        <v>1214.43</v>
      </c>
      <c r="I14059">
        <v>1214.4285</v>
      </c>
      <c r="J14059">
        <v>1.50000000007821E-3</v>
      </c>
      <c r="K14059">
        <v>1214.43</v>
      </c>
      <c r="L14059">
        <v>0</v>
      </c>
      <c r="M14059" t="str">
        <f>IF(ISERROR(VLOOKUP(A14059,'[1]Ecart validé'!$A:$A,1,FALSE)),Z14059,"Ecart Validé")</f>
        <v>valid</v>
      </c>
      <c r="R14059" t="s">
        <v>30</v>
      </c>
      <c r="U14059"/>
      <c r="X14059"/>
      <c r="Y14059"/>
      <c r="Z14059" t="s">
        <v>31</v>
      </c>
    </row>
    <row r="14060" spans="1:26" x14ac:dyDescent="0.3">
      <c r="A14060" t="s">
        <v>17268</v>
      </c>
      <c r="B14060" t="s">
        <v>3157</v>
      </c>
      <c r="C14060">
        <v>45376</v>
      </c>
      <c r="D14060" t="str">
        <f>+VLOOKUP(C14060,Param!K:L,2,FALSE)</f>
        <v>M.C.I</v>
      </c>
      <c r="E14060" t="s">
        <v>3944</v>
      </c>
      <c r="F14060" t="s">
        <v>16549</v>
      </c>
      <c r="G14060" t="s">
        <v>29</v>
      </c>
      <c r="H14060">
        <v>582.28</v>
      </c>
      <c r="I14060">
        <v>582.27570000000003</v>
      </c>
      <c r="J14060">
        <v>4.2999999999437898E-3</v>
      </c>
      <c r="K14060">
        <v>582.28</v>
      </c>
      <c r="L14060">
        <v>0</v>
      </c>
      <c r="M14060" t="str">
        <f>IF(ISERROR(VLOOKUP(A14060,'[1]Ecart validé'!$A:$A,1,FALSE)),Z14060,"Ecart Validé")</f>
        <v>valid</v>
      </c>
      <c r="R14060" t="s">
        <v>30</v>
      </c>
      <c r="U14060"/>
      <c r="X14060"/>
      <c r="Y14060"/>
      <c r="Z14060" t="s">
        <v>31</v>
      </c>
    </row>
    <row r="14061" spans="1:26" x14ac:dyDescent="0.3">
      <c r="A14061" t="s">
        <v>17269</v>
      </c>
      <c r="B14061" t="s">
        <v>3157</v>
      </c>
      <c r="C14061">
        <v>304958</v>
      </c>
      <c r="D14061" t="str">
        <f>+VLOOKUP(C14061,Param!K:L,2,FALSE)</f>
        <v>C &amp; C FRANCE</v>
      </c>
      <c r="E14061">
        <v>1200506551</v>
      </c>
      <c r="F14061" t="s">
        <v>16549</v>
      </c>
      <c r="G14061" t="s">
        <v>29</v>
      </c>
      <c r="H14061">
        <v>8614.3700000000008</v>
      </c>
      <c r="I14061">
        <v>8614.3652000000002</v>
      </c>
      <c r="J14061">
        <v>4.80000000061409E-3</v>
      </c>
      <c r="K14061">
        <v>8614.3700000000008</v>
      </c>
      <c r="L14061">
        <v>0</v>
      </c>
      <c r="M14061" t="str">
        <f>IF(ISERROR(VLOOKUP(A14061,'[1]Ecart validé'!$A:$A,1,FALSE)),Z14061,"Ecart Validé")</f>
        <v>valid</v>
      </c>
      <c r="R14061" t="s">
        <v>30</v>
      </c>
      <c r="U14061"/>
      <c r="X14061"/>
      <c r="Y14061"/>
      <c r="Z14061" t="s">
        <v>31</v>
      </c>
    </row>
    <row r="14062" spans="1:26" x14ac:dyDescent="0.3">
      <c r="A14062" t="s">
        <v>17270</v>
      </c>
      <c r="B14062" t="s">
        <v>3157</v>
      </c>
      <c r="C14062">
        <v>58933</v>
      </c>
      <c r="D14062" t="str">
        <f>+VLOOKUP(C14062,Param!K:L,2,FALSE)</f>
        <v>LA COSTE DISTRIBUTION</v>
      </c>
      <c r="E14062">
        <v>1190506325</v>
      </c>
      <c r="F14062" t="s">
        <v>16549</v>
      </c>
      <c r="G14062" t="s">
        <v>29</v>
      </c>
      <c r="H14062">
        <v>761.43</v>
      </c>
      <c r="I14062">
        <v>761.43129999999996</v>
      </c>
      <c r="J14062">
        <v>-1.3000000000147299E-3</v>
      </c>
      <c r="K14062">
        <v>761.43</v>
      </c>
      <c r="L14062">
        <v>0</v>
      </c>
      <c r="M14062" t="str">
        <f>IF(ISERROR(VLOOKUP(A14062,'[1]Ecart validé'!$A:$A,1,FALSE)),Z14062,"Ecart Validé")</f>
        <v>valid</v>
      </c>
      <c r="R14062" t="s">
        <v>30</v>
      </c>
      <c r="U14062"/>
      <c r="X14062"/>
      <c r="Y14062"/>
      <c r="Z14062" t="s">
        <v>31</v>
      </c>
    </row>
    <row r="14063" spans="1:26" x14ac:dyDescent="0.3">
      <c r="A14063" t="s">
        <v>17271</v>
      </c>
      <c r="B14063" t="s">
        <v>3157</v>
      </c>
      <c r="C14063">
        <v>297399</v>
      </c>
      <c r="D14063" t="str">
        <f>+VLOOKUP(C14063,Param!K:L,2,FALSE)</f>
        <v>DYNALIGHTING</v>
      </c>
      <c r="E14063">
        <v>2197206446</v>
      </c>
      <c r="F14063" t="s">
        <v>16549</v>
      </c>
      <c r="G14063" t="s">
        <v>29</v>
      </c>
      <c r="H14063">
        <v>56.25</v>
      </c>
      <c r="I14063">
        <v>56.25</v>
      </c>
      <c r="J14063">
        <v>0</v>
      </c>
      <c r="K14063">
        <v>56.25</v>
      </c>
      <c r="L14063">
        <v>0</v>
      </c>
      <c r="M14063" t="str">
        <f>IF(ISERROR(VLOOKUP(A14063,'[1]Ecart validé'!$A:$A,1,FALSE)),Z14063,"Ecart Validé")</f>
        <v>valid</v>
      </c>
      <c r="R14063" t="s">
        <v>30</v>
      </c>
      <c r="U14063"/>
      <c r="X14063"/>
      <c r="Y14063"/>
      <c r="Z14063" t="s">
        <v>31</v>
      </c>
    </row>
    <row r="14064" spans="1:26" x14ac:dyDescent="0.3">
      <c r="A14064" t="s">
        <v>17272</v>
      </c>
      <c r="B14064" t="s">
        <v>3157</v>
      </c>
      <c r="C14064">
        <v>57651</v>
      </c>
      <c r="D14064" t="str">
        <f>+VLOOKUP(C14064,Param!K:L,2,FALSE)</f>
        <v>SDV LES MARCHES DU MONDE</v>
      </c>
      <c r="E14064">
        <v>1190106343</v>
      </c>
      <c r="F14064" t="s">
        <v>16549</v>
      </c>
      <c r="G14064" t="s">
        <v>29</v>
      </c>
      <c r="H14064">
        <v>1208.1600000000001</v>
      </c>
      <c r="I14064">
        <v>1208.1579999999999</v>
      </c>
      <c r="J14064">
        <v>2.00000000018008E-3</v>
      </c>
      <c r="K14064">
        <v>1208.1600000000001</v>
      </c>
      <c r="L14064">
        <v>0</v>
      </c>
      <c r="M14064" t="str">
        <f>IF(ISERROR(VLOOKUP(A14064,'[1]Ecart validé'!$A:$A,1,FALSE)),Z14064,"Ecart Validé")</f>
        <v>valid</v>
      </c>
      <c r="R14064" t="s">
        <v>30</v>
      </c>
      <c r="U14064"/>
      <c r="X14064"/>
      <c r="Y14064"/>
      <c r="Z14064" t="s">
        <v>31</v>
      </c>
    </row>
    <row r="14065" spans="1:26" x14ac:dyDescent="0.3">
      <c r="A14065" t="s">
        <v>17273</v>
      </c>
      <c r="B14065" t="s">
        <v>3157</v>
      </c>
      <c r="C14065">
        <v>231998</v>
      </c>
      <c r="D14065" t="str">
        <f>+VLOOKUP(C14065,Param!K:L,2,FALSE)</f>
        <v>H2MAT'</v>
      </c>
      <c r="E14065">
        <v>2190506238</v>
      </c>
      <c r="F14065" t="s">
        <v>16549</v>
      </c>
      <c r="G14065" t="s">
        <v>29</v>
      </c>
      <c r="H14065">
        <v>685.18</v>
      </c>
      <c r="I14065">
        <v>685.17650000000003</v>
      </c>
      <c r="J14065">
        <v>3.4999999999172299E-3</v>
      </c>
      <c r="K14065">
        <v>685.18</v>
      </c>
      <c r="L14065">
        <v>0</v>
      </c>
      <c r="M14065" t="str">
        <f>IF(ISERROR(VLOOKUP(A14065,'[1]Ecart validé'!$A:$A,1,FALSE)),Z14065,"Ecart Validé")</f>
        <v>valid</v>
      </c>
      <c r="R14065" t="s">
        <v>30</v>
      </c>
      <c r="U14065"/>
      <c r="X14065"/>
      <c r="Y14065"/>
      <c r="Z14065" t="s">
        <v>31</v>
      </c>
    </row>
    <row r="14066" spans="1:26" x14ac:dyDescent="0.3">
      <c r="A14066" t="s">
        <v>17274</v>
      </c>
      <c r="B14066" t="s">
        <v>3157</v>
      </c>
      <c r="C14066">
        <v>322311</v>
      </c>
      <c r="D14066" t="str">
        <f>+VLOOKUP(C14066,Param!K:L,2,FALSE)</f>
        <v>KOMANSAL</v>
      </c>
      <c r="E14066">
        <v>1191306385</v>
      </c>
      <c r="F14066" t="s">
        <v>16549</v>
      </c>
      <c r="G14066" t="s">
        <v>29</v>
      </c>
      <c r="H14066">
        <v>125.59</v>
      </c>
      <c r="I14066">
        <v>125.5896</v>
      </c>
      <c r="J14066">
        <v>3.9999999999906701E-4</v>
      </c>
      <c r="K14066">
        <v>125.59</v>
      </c>
      <c r="L14066">
        <v>0</v>
      </c>
      <c r="M14066" t="str">
        <f>IF(ISERROR(VLOOKUP(A14066,'[1]Ecart validé'!$A:$A,1,FALSE)),Z14066,"Ecart Validé")</f>
        <v>valid</v>
      </c>
      <c r="R14066" t="s">
        <v>30</v>
      </c>
      <c r="U14066"/>
      <c r="X14066"/>
      <c r="Y14066"/>
      <c r="Z14066" t="s">
        <v>31</v>
      </c>
    </row>
    <row r="14067" spans="1:26" x14ac:dyDescent="0.3">
      <c r="A14067" t="s">
        <v>17275</v>
      </c>
      <c r="B14067" t="s">
        <v>3157</v>
      </c>
      <c r="C14067">
        <v>58179</v>
      </c>
      <c r="D14067" t="str">
        <f>+VLOOKUP(C14067,Param!K:L,2,FALSE)</f>
        <v>BORIE MANOUX</v>
      </c>
      <c r="E14067">
        <v>1190505927</v>
      </c>
      <c r="F14067" t="s">
        <v>16549</v>
      </c>
      <c r="G14067" t="s">
        <v>29</v>
      </c>
      <c r="H14067">
        <v>473.57</v>
      </c>
      <c r="I14067">
        <v>473.57170000000002</v>
      </c>
      <c r="J14067">
        <v>-1.7000000000280101E-3</v>
      </c>
      <c r="K14067">
        <v>473.57</v>
      </c>
      <c r="L14067">
        <v>0</v>
      </c>
      <c r="M14067" t="str">
        <f>IF(ISERROR(VLOOKUP(A14067,'[1]Ecart validé'!$A:$A,1,FALSE)),Z14067,"Ecart Validé")</f>
        <v>valid</v>
      </c>
      <c r="R14067" t="s">
        <v>30</v>
      </c>
      <c r="U14067"/>
      <c r="X14067"/>
      <c r="Y14067"/>
      <c r="Z14067" t="s">
        <v>31</v>
      </c>
    </row>
    <row r="14068" spans="1:26" x14ac:dyDescent="0.3">
      <c r="A14068" t="s">
        <v>17276</v>
      </c>
      <c r="B14068" t="s">
        <v>3157</v>
      </c>
      <c r="C14068">
        <v>51666</v>
      </c>
      <c r="D14068" t="str">
        <f>+VLOOKUP(C14068,Param!K:L,2,FALSE)</f>
        <v>MA.CO PRIMEURS</v>
      </c>
      <c r="E14068">
        <v>11180605800</v>
      </c>
      <c r="F14068" t="s">
        <v>16549</v>
      </c>
      <c r="G14068" t="s">
        <v>29</v>
      </c>
      <c r="H14068">
        <v>961.58</v>
      </c>
      <c r="I14068">
        <v>961.57500000000005</v>
      </c>
      <c r="J14068">
        <v>4.9999999999954499E-3</v>
      </c>
      <c r="K14068">
        <v>961.57500000000005</v>
      </c>
      <c r="L14068">
        <v>4.9999999999954499E-3</v>
      </c>
      <c r="M14068" t="str">
        <f>IF(ISERROR(VLOOKUP(A14068,'[1]Ecart validé'!$A:$A,1,FALSE)),Z14068,"Ecart Validé")</f>
        <v>valid</v>
      </c>
      <c r="R14068" t="s">
        <v>30</v>
      </c>
      <c r="U14068"/>
      <c r="X14068"/>
      <c r="Y14068"/>
      <c r="Z14068" t="s">
        <v>31</v>
      </c>
    </row>
    <row r="14069" spans="1:26" x14ac:dyDescent="0.3">
      <c r="A14069" t="s">
        <v>17277</v>
      </c>
      <c r="B14069" t="s">
        <v>3157</v>
      </c>
      <c r="C14069">
        <v>230092</v>
      </c>
      <c r="D14069" t="str">
        <f>+VLOOKUP(C14069,Param!K:L,2,FALSE)</f>
        <v>TORANN FRANCE</v>
      </c>
      <c r="E14069">
        <v>2193605878</v>
      </c>
      <c r="F14069" t="s">
        <v>16549</v>
      </c>
      <c r="G14069" t="s">
        <v>29</v>
      </c>
      <c r="H14069">
        <v>3451</v>
      </c>
      <c r="I14069">
        <v>3450.9964</v>
      </c>
      <c r="J14069">
        <v>3.6000000000058199E-3</v>
      </c>
      <c r="K14069">
        <v>3451</v>
      </c>
      <c r="L14069">
        <v>0</v>
      </c>
      <c r="M14069" t="str">
        <f>IF(ISERROR(VLOOKUP(A14069,'[1]Ecart validé'!$A:$A,1,FALSE)),Z14069,"Ecart Validé")</f>
        <v>valid</v>
      </c>
      <c r="R14069" t="s">
        <v>30</v>
      </c>
      <c r="U14069"/>
      <c r="X14069"/>
      <c r="Y14069"/>
      <c r="Z14069" t="s">
        <v>31</v>
      </c>
    </row>
    <row r="14070" spans="1:26" x14ac:dyDescent="0.3">
      <c r="A14070" t="s">
        <v>17278</v>
      </c>
      <c r="B14070" t="s">
        <v>3157</v>
      </c>
      <c r="C14070">
        <v>45435</v>
      </c>
      <c r="D14070" t="str">
        <f>+VLOOKUP(C14070,Param!K:L,2,FALSE)</f>
        <v>MANUTAN SA</v>
      </c>
      <c r="E14070">
        <v>2182905698</v>
      </c>
      <c r="F14070" t="s">
        <v>16549</v>
      </c>
      <c r="G14070" t="s">
        <v>29</v>
      </c>
      <c r="H14070">
        <v>6367.62</v>
      </c>
      <c r="I14070">
        <v>6367.6157999999996</v>
      </c>
      <c r="J14070">
        <v>4.2000000003099497E-3</v>
      </c>
      <c r="K14070">
        <v>6367.62</v>
      </c>
      <c r="L14070">
        <v>0</v>
      </c>
      <c r="M14070" t="str">
        <f>IF(ISERROR(VLOOKUP(A14070,'[1]Ecart validé'!$A:$A,1,FALSE)),Z14070,"Ecart Validé")</f>
        <v>valid</v>
      </c>
      <c r="R14070" t="s">
        <v>30</v>
      </c>
      <c r="U14070"/>
      <c r="X14070"/>
      <c r="Y14070"/>
      <c r="Z14070" t="s">
        <v>31</v>
      </c>
    </row>
    <row r="14071" spans="1:26" x14ac:dyDescent="0.3">
      <c r="A14071" t="s">
        <v>17279</v>
      </c>
      <c r="B14071" t="s">
        <v>3157</v>
      </c>
      <c r="C14071">
        <v>95003</v>
      </c>
      <c r="D14071" t="str">
        <f>+VLOOKUP(C14071,Param!K:L,2,FALSE)</f>
        <v>BOCO</v>
      </c>
      <c r="E14071">
        <v>1181505837</v>
      </c>
      <c r="F14071" t="s">
        <v>16549</v>
      </c>
      <c r="G14071" t="s">
        <v>29</v>
      </c>
      <c r="H14071">
        <v>5169.8100000000004</v>
      </c>
      <c r="I14071">
        <v>5169.8136000000004</v>
      </c>
      <c r="J14071">
        <v>-3.6000000000058199E-3</v>
      </c>
      <c r="K14071">
        <v>5169.8100000000004</v>
      </c>
      <c r="L14071">
        <v>0</v>
      </c>
      <c r="M14071" t="str">
        <f>IF(ISERROR(VLOOKUP(A14071,'[1]Ecart validé'!$A:$A,1,FALSE)),Z14071,"Ecart Validé")</f>
        <v>valid</v>
      </c>
      <c r="R14071" t="s">
        <v>30</v>
      </c>
      <c r="U14071"/>
      <c r="X14071"/>
      <c r="Y14071"/>
      <c r="Z14071" t="s">
        <v>31</v>
      </c>
    </row>
    <row r="14072" spans="1:26" x14ac:dyDescent="0.3">
      <c r="A14072" t="s">
        <v>17280</v>
      </c>
      <c r="B14072" t="s">
        <v>3157</v>
      </c>
      <c r="C14072">
        <v>299491</v>
      </c>
      <c r="D14072" t="str">
        <f>+VLOOKUP(C14072,Param!K:L,2,FALSE)</f>
        <v>DRAGO SAS PARIS</v>
      </c>
      <c r="E14072" t="s">
        <v>5840</v>
      </c>
      <c r="F14072" t="s">
        <v>16549</v>
      </c>
      <c r="G14072" t="s">
        <v>29</v>
      </c>
      <c r="H14072">
        <v>231.88</v>
      </c>
      <c r="I14072">
        <v>231.88</v>
      </c>
      <c r="J14072">
        <v>0</v>
      </c>
      <c r="K14072">
        <v>231.88</v>
      </c>
      <c r="L14072">
        <v>0</v>
      </c>
      <c r="M14072" t="str">
        <f>IF(ISERROR(VLOOKUP(A14072,'[1]Ecart validé'!$A:$A,1,FALSE)),Z14072,"Ecart Validé")</f>
        <v>valid</v>
      </c>
      <c r="R14072" t="s">
        <v>30</v>
      </c>
      <c r="U14072"/>
      <c r="X14072"/>
      <c r="Y14072"/>
      <c r="Z14072" t="s">
        <v>31</v>
      </c>
    </row>
    <row r="14073" spans="1:26" x14ac:dyDescent="0.3">
      <c r="A14073" t="s">
        <v>17281</v>
      </c>
      <c r="B14073" t="s">
        <v>3157</v>
      </c>
      <c r="C14073">
        <v>211265</v>
      </c>
      <c r="D14073" t="str">
        <f>+VLOOKUP(C14073,Param!K:L,2,FALSE)</f>
        <v>OPUS CONCEPTS</v>
      </c>
      <c r="E14073">
        <v>2187205706</v>
      </c>
      <c r="F14073" t="s">
        <v>16549</v>
      </c>
      <c r="G14073" t="s">
        <v>29</v>
      </c>
      <c r="H14073">
        <v>238.5</v>
      </c>
      <c r="I14073">
        <v>238.5</v>
      </c>
      <c r="J14073">
        <v>0</v>
      </c>
      <c r="K14073">
        <v>238.5</v>
      </c>
      <c r="L14073">
        <v>0</v>
      </c>
      <c r="M14073" t="str">
        <f>IF(ISERROR(VLOOKUP(A14073,'[1]Ecart validé'!$A:$A,1,FALSE)),Z14073,"Ecart Validé")</f>
        <v>valid</v>
      </c>
      <c r="R14073" t="s">
        <v>30</v>
      </c>
      <c r="U14073"/>
      <c r="X14073"/>
      <c r="Y14073"/>
      <c r="Z14073" t="s">
        <v>31</v>
      </c>
    </row>
    <row r="14074" spans="1:26" x14ac:dyDescent="0.3">
      <c r="A14074" t="s">
        <v>17282</v>
      </c>
      <c r="B14074" t="s">
        <v>3157</v>
      </c>
      <c r="C14074">
        <v>308051</v>
      </c>
      <c r="D14074" t="str">
        <f>+VLOOKUP(C14074,Param!K:L,2,FALSE)</f>
        <v>LES PAPILLONS BLANCS D'ENTRE SAONE ER LOIRE</v>
      </c>
      <c r="E14074">
        <v>2180505744</v>
      </c>
      <c r="F14074" t="s">
        <v>16549</v>
      </c>
      <c r="G14074" t="s">
        <v>29</v>
      </c>
      <c r="H14074">
        <v>407.29</v>
      </c>
      <c r="I14074">
        <v>407.29289999999997</v>
      </c>
      <c r="J14074">
        <v>-2.8999999999541602E-3</v>
      </c>
      <c r="K14074">
        <v>407.29</v>
      </c>
      <c r="L14074">
        <v>0</v>
      </c>
      <c r="M14074" t="str">
        <f>IF(ISERROR(VLOOKUP(A14074,'[1]Ecart validé'!$A:$A,1,FALSE)),Z14074,"Ecart Validé")</f>
        <v>valid</v>
      </c>
      <c r="R14074" t="s">
        <v>30</v>
      </c>
      <c r="U14074"/>
      <c r="X14074"/>
      <c r="Y14074"/>
      <c r="Z14074" t="s">
        <v>31</v>
      </c>
    </row>
    <row r="14075" spans="1:26" x14ac:dyDescent="0.3">
      <c r="A14075" t="s">
        <v>17283</v>
      </c>
      <c r="B14075" t="s">
        <v>3157</v>
      </c>
      <c r="C14075">
        <v>261738</v>
      </c>
      <c r="D14075" t="str">
        <f>+VLOOKUP(C14075,Param!K:L,2,FALSE)</f>
        <v>SELECTA</v>
      </c>
      <c r="E14075">
        <v>210081501</v>
      </c>
      <c r="F14075" t="s">
        <v>16549</v>
      </c>
      <c r="G14075" t="s">
        <v>29</v>
      </c>
      <c r="H14075">
        <v>6613.29</v>
      </c>
      <c r="I14075">
        <v>6613.2915000000003</v>
      </c>
      <c r="J14075">
        <v>-1.50000000030559E-3</v>
      </c>
      <c r="K14075">
        <v>6613.29</v>
      </c>
      <c r="L14075">
        <v>0</v>
      </c>
      <c r="M14075" t="str">
        <f>IF(ISERROR(VLOOKUP(A14075,'[1]Ecart validé'!$A:$A,1,FALSE)),Z14075,"Ecart Validé")</f>
        <v>valid</v>
      </c>
      <c r="R14075" t="s">
        <v>30</v>
      </c>
      <c r="U14075"/>
      <c r="X14075"/>
      <c r="Y14075"/>
      <c r="Z14075" t="s">
        <v>31</v>
      </c>
    </row>
    <row r="14076" spans="1:26" x14ac:dyDescent="0.3">
      <c r="A14076" t="s">
        <v>17284</v>
      </c>
      <c r="B14076" t="s">
        <v>3157</v>
      </c>
      <c r="C14076">
        <v>299293</v>
      </c>
      <c r="D14076" t="str">
        <f>+VLOOKUP(C14076,Param!K:L,2,FALSE)</f>
        <v>OSP HOLDING france ORBILITY</v>
      </c>
      <c r="E14076">
        <v>1184405798</v>
      </c>
      <c r="F14076" t="s">
        <v>16549</v>
      </c>
      <c r="G14076" t="s">
        <v>29</v>
      </c>
      <c r="H14076">
        <v>4757.6099999999997</v>
      </c>
      <c r="I14076">
        <v>4757.6080000000002</v>
      </c>
      <c r="J14076">
        <v>1.9999999994979498E-3</v>
      </c>
      <c r="K14076">
        <v>4757.6099999999997</v>
      </c>
      <c r="L14076">
        <v>0</v>
      </c>
      <c r="M14076" t="str">
        <f>IF(ISERROR(VLOOKUP(A14076,'[1]Ecart validé'!$A:$A,1,FALSE)),Z14076,"Ecart Validé")</f>
        <v>valid</v>
      </c>
      <c r="R14076" t="s">
        <v>30</v>
      </c>
      <c r="U14076"/>
      <c r="X14076"/>
      <c r="Y14076"/>
      <c r="Z14076" t="s">
        <v>31</v>
      </c>
    </row>
    <row r="14077" spans="1:26" x14ac:dyDescent="0.3">
      <c r="A14077" t="s">
        <v>17285</v>
      </c>
      <c r="B14077" t="s">
        <v>3157</v>
      </c>
      <c r="C14077">
        <v>261472</v>
      </c>
      <c r="D14077" t="str">
        <f>+VLOOKUP(C14077,Param!K:L,2,FALSE)</f>
        <v>BERUTTI et LORENZI</v>
      </c>
      <c r="E14077">
        <v>1180805726</v>
      </c>
      <c r="F14077" t="s">
        <v>16549</v>
      </c>
      <c r="G14077" t="s">
        <v>29</v>
      </c>
      <c r="H14077">
        <v>10261.66</v>
      </c>
      <c r="I14077">
        <v>10261.6636</v>
      </c>
      <c r="J14077">
        <v>-3.6000000000058199E-3</v>
      </c>
      <c r="K14077">
        <v>10261.66</v>
      </c>
      <c r="L14077">
        <v>0</v>
      </c>
      <c r="M14077" t="str">
        <f>IF(ISERROR(VLOOKUP(A14077,'[1]Ecart validé'!$A:$A,1,FALSE)),Z14077,"Ecart Validé")</f>
        <v>valid</v>
      </c>
      <c r="R14077" t="s">
        <v>30</v>
      </c>
      <c r="U14077"/>
      <c r="X14077"/>
      <c r="Y14077"/>
      <c r="Z14077" t="s">
        <v>31</v>
      </c>
    </row>
    <row r="14078" spans="1:26" x14ac:dyDescent="0.3">
      <c r="A14078" t="s">
        <v>17286</v>
      </c>
      <c r="B14078" t="s">
        <v>3157</v>
      </c>
      <c r="C14078">
        <v>235473</v>
      </c>
      <c r="D14078" t="str">
        <f>+VLOOKUP(C14078,Param!K:L,2,FALSE)</f>
        <v>LIGHT HEAD SARL</v>
      </c>
      <c r="E14078">
        <v>1187205702</v>
      </c>
      <c r="F14078" t="s">
        <v>16549</v>
      </c>
      <c r="G14078" t="s">
        <v>29</v>
      </c>
      <c r="H14078">
        <v>1832.6</v>
      </c>
      <c r="I14078">
        <v>1832.6</v>
      </c>
      <c r="J14078">
        <v>0</v>
      </c>
      <c r="K14078">
        <v>1832.6</v>
      </c>
      <c r="L14078">
        <v>0</v>
      </c>
      <c r="M14078" t="str">
        <f>IF(ISERROR(VLOOKUP(A14078,'[1]Ecart validé'!$A:$A,1,FALSE)),Z14078,"Ecart Validé")</f>
        <v>valid</v>
      </c>
      <c r="R14078" t="s">
        <v>30</v>
      </c>
      <c r="U14078"/>
      <c r="X14078"/>
      <c r="Y14078"/>
      <c r="Z14078" t="s">
        <v>31</v>
      </c>
    </row>
    <row r="14079" spans="1:26" x14ac:dyDescent="0.3">
      <c r="A14079" t="s">
        <v>17287</v>
      </c>
      <c r="B14079" t="s">
        <v>3157</v>
      </c>
      <c r="C14079">
        <v>297419</v>
      </c>
      <c r="D14079" t="str">
        <f>+VLOOKUP(C14079,Param!K:L,2,FALSE)</f>
        <v>RENOV &amp; REFRESH</v>
      </c>
      <c r="E14079">
        <v>2187005636</v>
      </c>
      <c r="F14079" t="s">
        <v>16549</v>
      </c>
      <c r="G14079" t="s">
        <v>29</v>
      </c>
      <c r="H14079">
        <v>3269.04</v>
      </c>
      <c r="I14079">
        <v>3269.04</v>
      </c>
      <c r="J14079">
        <v>0</v>
      </c>
      <c r="K14079">
        <v>3269.04</v>
      </c>
      <c r="L14079">
        <v>0</v>
      </c>
      <c r="M14079" t="str">
        <f>IF(ISERROR(VLOOKUP(A14079,'[1]Ecart validé'!$A:$A,1,FALSE)),Z14079,"Ecart Validé")</f>
        <v>valid</v>
      </c>
      <c r="R14079" t="s">
        <v>30</v>
      </c>
      <c r="U14079"/>
      <c r="X14079"/>
      <c r="Y14079"/>
      <c r="Z14079" t="s">
        <v>31</v>
      </c>
    </row>
    <row r="14080" spans="1:26" x14ac:dyDescent="0.3">
      <c r="A14080" t="s">
        <v>17288</v>
      </c>
      <c r="B14080" t="s">
        <v>3157</v>
      </c>
      <c r="C14080">
        <v>181104</v>
      </c>
      <c r="D14080" t="str">
        <f>+VLOOKUP(C14080,Param!K:L,2,FALSE)</f>
        <v>MARKETING CREATION</v>
      </c>
      <c r="E14080">
        <v>2182205661</v>
      </c>
      <c r="F14080" t="s">
        <v>16549</v>
      </c>
      <c r="G14080" t="s">
        <v>29</v>
      </c>
      <c r="H14080">
        <v>4781.96</v>
      </c>
      <c r="I14080">
        <v>4781.9621999999999</v>
      </c>
      <c r="J14080">
        <v>-2.1999999999025E-3</v>
      </c>
      <c r="K14080">
        <v>4781.96</v>
      </c>
      <c r="L14080">
        <v>0</v>
      </c>
      <c r="M14080" t="str">
        <f>IF(ISERROR(VLOOKUP(A14080,'[1]Ecart validé'!$A:$A,1,FALSE)),Z14080,"Ecart Validé")</f>
        <v>valid</v>
      </c>
      <c r="R14080" t="s">
        <v>30</v>
      </c>
      <c r="U14080"/>
      <c r="X14080"/>
      <c r="Y14080"/>
      <c r="Z14080" t="s">
        <v>31</v>
      </c>
    </row>
    <row r="14081" spans="1:26" x14ac:dyDescent="0.3">
      <c r="A14081" t="s">
        <v>17289</v>
      </c>
      <c r="B14081" t="s">
        <v>3157</v>
      </c>
      <c r="C14081">
        <v>39780</v>
      </c>
      <c r="D14081" t="str">
        <f>+VLOOKUP(C14081,Param!K:L,2,FALSE)</f>
        <v>EVERIAL</v>
      </c>
      <c r="E14081">
        <v>850013</v>
      </c>
      <c r="F14081" t="s">
        <v>16549</v>
      </c>
      <c r="G14081" t="s">
        <v>29</v>
      </c>
      <c r="H14081">
        <v>15789.46</v>
      </c>
      <c r="I14081">
        <v>15789.4632</v>
      </c>
      <c r="J14081">
        <v>-3.2000000010157202E-3</v>
      </c>
      <c r="K14081">
        <v>15789.46</v>
      </c>
      <c r="L14081">
        <v>0</v>
      </c>
      <c r="M14081" t="str">
        <f>IF(ISERROR(VLOOKUP(A14081,'[1]Ecart validé'!$A:$A,1,FALSE)),Z14081,"Ecart Validé")</f>
        <v>valid</v>
      </c>
      <c r="R14081" t="s">
        <v>30</v>
      </c>
      <c r="U14081"/>
      <c r="X14081"/>
      <c r="Y14081"/>
      <c r="Z14081" t="s">
        <v>31</v>
      </c>
    </row>
    <row r="14082" spans="1:26" x14ac:dyDescent="0.3">
      <c r="A14082" t="s">
        <v>17290</v>
      </c>
      <c r="B14082" t="s">
        <v>3157</v>
      </c>
      <c r="C14082">
        <v>266507</v>
      </c>
      <c r="D14082" t="str">
        <f>+VLOOKUP(C14082,Param!K:L,2,FALSE)</f>
        <v>PRELYS</v>
      </c>
      <c r="E14082">
        <v>1180705584</v>
      </c>
      <c r="F14082" t="s">
        <v>16549</v>
      </c>
      <c r="G14082" t="s">
        <v>29</v>
      </c>
      <c r="H14082">
        <v>1711.24</v>
      </c>
      <c r="I14082">
        <v>1711.2444</v>
      </c>
      <c r="J14082">
        <v>-4.4000000000323702E-3</v>
      </c>
      <c r="K14082">
        <v>1711.24</v>
      </c>
      <c r="L14082">
        <v>0</v>
      </c>
      <c r="M14082" t="str">
        <f>IF(ISERROR(VLOOKUP(A14082,'[1]Ecart validé'!$A:$A,1,FALSE)),Z14082,"Ecart Validé")</f>
        <v>valid</v>
      </c>
      <c r="R14082" t="s">
        <v>30</v>
      </c>
      <c r="U14082"/>
      <c r="X14082"/>
      <c r="Y14082"/>
      <c r="Z14082" t="s">
        <v>31</v>
      </c>
    </row>
    <row r="14083" spans="1:26" x14ac:dyDescent="0.3">
      <c r="A14083" t="s">
        <v>17291</v>
      </c>
      <c r="B14083" t="s">
        <v>3157</v>
      </c>
      <c r="C14083">
        <v>43973</v>
      </c>
      <c r="D14083" t="str">
        <f>+VLOOKUP(C14083,Param!K:L,2,FALSE)</f>
        <v>DELTA SECURITY SOLUTIONS</v>
      </c>
      <c r="E14083">
        <v>2184405583</v>
      </c>
      <c r="F14083" t="s">
        <v>16549</v>
      </c>
      <c r="G14083" t="s">
        <v>29</v>
      </c>
      <c r="H14083">
        <v>3529.51</v>
      </c>
      <c r="I14083">
        <v>3529.5140000000001</v>
      </c>
      <c r="J14083">
        <v>-3.9999999999054099E-3</v>
      </c>
      <c r="K14083">
        <v>3529.51</v>
      </c>
      <c r="L14083">
        <v>0</v>
      </c>
      <c r="M14083" t="str">
        <f>IF(ISERROR(VLOOKUP(A14083,'[1]Ecart validé'!$A:$A,1,FALSE)),Z14083,"Ecart Validé")</f>
        <v>valid</v>
      </c>
      <c r="R14083" t="s">
        <v>30</v>
      </c>
      <c r="U14083"/>
      <c r="X14083"/>
      <c r="Y14083"/>
      <c r="Z14083" t="s">
        <v>31</v>
      </c>
    </row>
    <row r="14084" spans="1:26" x14ac:dyDescent="0.3">
      <c r="A14084" t="s">
        <v>17292</v>
      </c>
      <c r="B14084" t="s">
        <v>3157</v>
      </c>
      <c r="C14084">
        <v>46009</v>
      </c>
      <c r="D14084" t="str">
        <f>+VLOOKUP(C14084,Param!K:L,2,FALSE)</f>
        <v>DECATHLON FRANCE</v>
      </c>
      <c r="E14084">
        <v>219105876</v>
      </c>
      <c r="F14084" t="s">
        <v>16549</v>
      </c>
      <c r="G14084" t="s">
        <v>29</v>
      </c>
      <c r="H14084">
        <v>250.71</v>
      </c>
      <c r="I14084">
        <v>250.71199999999999</v>
      </c>
      <c r="J14084">
        <v>-1.9999999999811202E-3</v>
      </c>
      <c r="K14084">
        <v>250.71</v>
      </c>
      <c r="L14084">
        <v>0</v>
      </c>
      <c r="M14084" t="str">
        <f>IF(ISERROR(VLOOKUP(A14084,'[1]Ecart validé'!$A:$A,1,FALSE)),Z14084,"Ecart Validé")</f>
        <v>valid</v>
      </c>
      <c r="R14084" t="s">
        <v>30</v>
      </c>
      <c r="U14084"/>
      <c r="X14084"/>
      <c r="Y14084"/>
      <c r="Z14084" t="s">
        <v>31</v>
      </c>
    </row>
    <row r="14085" spans="1:26" x14ac:dyDescent="0.3">
      <c r="A14085" t="s">
        <v>17293</v>
      </c>
      <c r="B14085" t="s">
        <v>3157</v>
      </c>
      <c r="C14085">
        <v>281231</v>
      </c>
      <c r="D14085" t="str">
        <f>+VLOOKUP(C14085,Param!K:L,2,FALSE)</f>
        <v>VICTORIA DIGITAL</v>
      </c>
      <c r="E14085">
        <v>29307001</v>
      </c>
      <c r="F14085" t="s">
        <v>16549</v>
      </c>
      <c r="G14085" t="s">
        <v>29</v>
      </c>
      <c r="H14085">
        <v>50067.839999999997</v>
      </c>
      <c r="I14085">
        <v>50067.835800000001</v>
      </c>
      <c r="J14085">
        <v>4.1999999957624797E-3</v>
      </c>
      <c r="K14085">
        <v>50067.839999999997</v>
      </c>
      <c r="L14085">
        <v>0</v>
      </c>
      <c r="M14085" t="str">
        <f>IF(ISERROR(VLOOKUP(A14085,'[1]Ecart validé'!$A:$A,1,FALSE)),Z14085,"Ecart Validé")</f>
        <v>valid</v>
      </c>
      <c r="R14085" t="s">
        <v>30</v>
      </c>
      <c r="U14085"/>
      <c r="X14085"/>
      <c r="Y14085"/>
      <c r="Z14085" t="s">
        <v>31</v>
      </c>
    </row>
    <row r="14086" spans="1:26" x14ac:dyDescent="0.3">
      <c r="A14086" t="s">
        <v>17294</v>
      </c>
      <c r="B14086" t="s">
        <v>3157</v>
      </c>
      <c r="C14086">
        <v>234870</v>
      </c>
      <c r="D14086" t="str">
        <f>+VLOOKUP(C14086,Param!K:L,2,FALSE)</f>
        <v>LES CANARDS DU VAL DE LUCE</v>
      </c>
      <c r="E14086">
        <v>1181505459</v>
      </c>
      <c r="F14086" t="s">
        <v>16549</v>
      </c>
      <c r="G14086" t="s">
        <v>29</v>
      </c>
      <c r="H14086">
        <v>9396.25</v>
      </c>
      <c r="I14086">
        <v>9396.2484000000004</v>
      </c>
      <c r="J14086">
        <v>1.59999999959836E-3</v>
      </c>
      <c r="K14086">
        <v>9396.25</v>
      </c>
      <c r="L14086">
        <v>0</v>
      </c>
      <c r="M14086" t="str">
        <f>IF(ISERROR(VLOOKUP(A14086,'[1]Ecart validé'!$A:$A,1,FALSE)),Z14086,"Ecart Validé")</f>
        <v>valid</v>
      </c>
      <c r="R14086" t="s">
        <v>30</v>
      </c>
      <c r="U14086"/>
      <c r="X14086"/>
      <c r="Y14086"/>
      <c r="Z14086" t="s">
        <v>31</v>
      </c>
    </row>
    <row r="14087" spans="1:26" x14ac:dyDescent="0.3">
      <c r="A14087" t="s">
        <v>17295</v>
      </c>
      <c r="B14087" t="s">
        <v>3157</v>
      </c>
      <c r="C14087">
        <v>46474</v>
      </c>
      <c r="D14087" t="str">
        <f>+VLOOKUP(C14087,Param!K:L,2,FALSE)</f>
        <v>ONITY</v>
      </c>
      <c r="E14087">
        <v>660016</v>
      </c>
      <c r="F14087" t="s">
        <v>16549</v>
      </c>
      <c r="G14087" t="s">
        <v>29</v>
      </c>
      <c r="H14087">
        <v>12897.83</v>
      </c>
      <c r="I14087">
        <v>12897.8274</v>
      </c>
      <c r="J14087">
        <v>2.59999999980209E-3</v>
      </c>
      <c r="K14087">
        <v>12897.83</v>
      </c>
      <c r="L14087">
        <v>0</v>
      </c>
      <c r="M14087" t="str">
        <f>IF(ISERROR(VLOOKUP(A14087,'[1]Ecart validé'!$A:$A,1,FALSE)),Z14087,"Ecart Validé")</f>
        <v>valid</v>
      </c>
      <c r="R14087" t="s">
        <v>30</v>
      </c>
      <c r="U14087"/>
      <c r="X14087"/>
      <c r="Y14087"/>
      <c r="Z14087" t="s">
        <v>31</v>
      </c>
    </row>
    <row r="14088" spans="1:26" x14ac:dyDescent="0.3">
      <c r="A14088" t="s">
        <v>17296</v>
      </c>
      <c r="B14088" t="s">
        <v>3157</v>
      </c>
      <c r="C14088">
        <v>65626</v>
      </c>
      <c r="D14088" t="str">
        <f>+VLOOKUP(C14088,Param!K:L,2,FALSE)</f>
        <v>BLANCHISSERIE LINGENET</v>
      </c>
      <c r="E14088">
        <v>390073</v>
      </c>
      <c r="F14088" t="s">
        <v>16549</v>
      </c>
      <c r="G14088" t="s">
        <v>29</v>
      </c>
      <c r="H14088">
        <v>1962.73</v>
      </c>
      <c r="I14088">
        <v>1962.73</v>
      </c>
      <c r="J14088">
        <v>0</v>
      </c>
      <c r="K14088">
        <v>1962.73</v>
      </c>
      <c r="L14088">
        <v>0</v>
      </c>
      <c r="M14088" t="str">
        <f>IF(ISERROR(VLOOKUP(A14088,'[1]Ecart validé'!$A:$A,1,FALSE)),Z14088,"Ecart Validé")</f>
        <v>valid</v>
      </c>
      <c r="R14088" t="s">
        <v>30</v>
      </c>
      <c r="U14088"/>
      <c r="X14088"/>
      <c r="Y14088"/>
      <c r="Z14088" t="s">
        <v>31</v>
      </c>
    </row>
    <row r="14089" spans="1:26" x14ac:dyDescent="0.3">
      <c r="A14089" t="s">
        <v>17297</v>
      </c>
      <c r="B14089" t="s">
        <v>3157</v>
      </c>
      <c r="C14089">
        <v>65143</v>
      </c>
      <c r="D14089" t="str">
        <f>+VLOOKUP(C14089,Param!K:L,2,FALSE)</f>
        <v>BLANCHISSERIE DU MAINE</v>
      </c>
      <c r="E14089">
        <v>27306043</v>
      </c>
      <c r="F14089" t="s">
        <v>16549</v>
      </c>
      <c r="G14089" t="s">
        <v>29</v>
      </c>
      <c r="H14089">
        <v>11973.42</v>
      </c>
      <c r="I14089">
        <v>11973.421899999999</v>
      </c>
      <c r="J14089">
        <v>-1.8999999992956799E-3</v>
      </c>
      <c r="K14089">
        <v>11973.42</v>
      </c>
      <c r="L14089">
        <v>0</v>
      </c>
      <c r="M14089" t="str">
        <f>IF(ISERROR(VLOOKUP(A14089,'[1]Ecart validé'!$A:$A,1,FALSE)),Z14089,"Ecart Validé")</f>
        <v>valid</v>
      </c>
      <c r="R14089" t="s">
        <v>30</v>
      </c>
      <c r="U14089"/>
      <c r="X14089"/>
      <c r="Y14089"/>
      <c r="Z14089" t="s">
        <v>31</v>
      </c>
    </row>
    <row r="14090" spans="1:26" x14ac:dyDescent="0.3">
      <c r="A14090" t="s">
        <v>17298</v>
      </c>
      <c r="B14090" t="s">
        <v>3157</v>
      </c>
      <c r="C14090">
        <v>265355</v>
      </c>
      <c r="D14090" t="str">
        <f>+VLOOKUP(C14090,Param!K:L,2,FALSE)</f>
        <v>SUPER PRODUCTEUR</v>
      </c>
      <c r="E14090">
        <v>1181405502</v>
      </c>
      <c r="F14090" t="s">
        <v>16549</v>
      </c>
      <c r="G14090" t="s">
        <v>29</v>
      </c>
      <c r="H14090">
        <v>195.94</v>
      </c>
      <c r="I14090">
        <v>195.941</v>
      </c>
      <c r="J14090">
        <v>-1.0000000000047701E-3</v>
      </c>
      <c r="K14090">
        <v>195.94</v>
      </c>
      <c r="L14090">
        <v>0</v>
      </c>
      <c r="M14090" t="str">
        <f>IF(ISERROR(VLOOKUP(A14090,'[1]Ecart validé'!$A:$A,1,FALSE)),Z14090,"Ecart Validé")</f>
        <v>valid</v>
      </c>
      <c r="R14090" t="s">
        <v>30</v>
      </c>
      <c r="U14090"/>
      <c r="X14090"/>
      <c r="Y14090"/>
      <c r="Z14090" t="s">
        <v>31</v>
      </c>
    </row>
    <row r="14091" spans="1:26" x14ac:dyDescent="0.3">
      <c r="A14091" t="s">
        <v>17299</v>
      </c>
      <c r="B14091" t="s">
        <v>3157</v>
      </c>
      <c r="C14091">
        <v>100889</v>
      </c>
      <c r="D14091" t="str">
        <f>+VLOOKUP(C14091,Param!K:L,2,FALSE)</f>
        <v>PROVALP3D</v>
      </c>
      <c r="E14091">
        <v>1181205425</v>
      </c>
      <c r="F14091" t="s">
        <v>16549</v>
      </c>
      <c r="G14091" t="s">
        <v>29</v>
      </c>
      <c r="H14091">
        <v>2079.7600000000002</v>
      </c>
      <c r="I14091">
        <v>2079.7609000000002</v>
      </c>
      <c r="J14091">
        <v>-9.0000000000145497E-4</v>
      </c>
      <c r="K14091">
        <v>2079.7600000000002</v>
      </c>
      <c r="L14091">
        <v>0</v>
      </c>
      <c r="M14091" t="str">
        <f>IF(ISERROR(VLOOKUP(A14091,'[1]Ecart validé'!$A:$A,1,FALSE)),Z14091,"Ecart Validé")</f>
        <v>valid</v>
      </c>
      <c r="R14091" t="s">
        <v>30</v>
      </c>
      <c r="U14091"/>
      <c r="X14091"/>
      <c r="Y14091"/>
      <c r="Z14091" t="s">
        <v>31</v>
      </c>
    </row>
    <row r="14092" spans="1:26" x14ac:dyDescent="0.3">
      <c r="A14092" t="s">
        <v>17300</v>
      </c>
      <c r="B14092" t="s">
        <v>3157</v>
      </c>
      <c r="C14092">
        <v>265547</v>
      </c>
      <c r="D14092" t="str">
        <f>+VLOOKUP(C14092,Param!K:L,2,FALSE)</f>
        <v>EHG BOS EQUIPEMENT</v>
      </c>
      <c r="E14092">
        <v>1188005658</v>
      </c>
      <c r="F14092" t="s">
        <v>16549</v>
      </c>
      <c r="G14092" t="s">
        <v>29</v>
      </c>
      <c r="H14092">
        <v>1506.25</v>
      </c>
      <c r="I14092">
        <v>1506.248</v>
      </c>
      <c r="J14092">
        <v>1.9999999999527002E-3</v>
      </c>
      <c r="K14092">
        <v>1506.25</v>
      </c>
      <c r="L14092">
        <v>0</v>
      </c>
      <c r="M14092" t="str">
        <f>IF(ISERROR(VLOOKUP(A14092,'[1]Ecart validé'!$A:$A,1,FALSE)),Z14092,"Ecart Validé")</f>
        <v>valid</v>
      </c>
      <c r="R14092" t="s">
        <v>30</v>
      </c>
      <c r="U14092"/>
      <c r="X14092"/>
      <c r="Y14092"/>
      <c r="Z14092" t="s">
        <v>31</v>
      </c>
    </row>
    <row r="14093" spans="1:26" x14ac:dyDescent="0.3">
      <c r="A14093" t="s">
        <v>17301</v>
      </c>
      <c r="B14093" t="s">
        <v>3157</v>
      </c>
      <c r="C14093">
        <v>53199</v>
      </c>
      <c r="D14093" t="str">
        <f>+VLOOKUP(C14093,Param!K:L,2,FALSE)</f>
        <v>GROUPE ETUDES TRAVAUX ET PILOTAGE</v>
      </c>
      <c r="E14093">
        <v>2177205329</v>
      </c>
      <c r="F14093" t="s">
        <v>16549</v>
      </c>
      <c r="G14093" t="s">
        <v>29</v>
      </c>
      <c r="H14093">
        <v>798</v>
      </c>
      <c r="I14093">
        <v>798</v>
      </c>
      <c r="J14093">
        <v>0</v>
      </c>
      <c r="K14093">
        <v>798</v>
      </c>
      <c r="L14093">
        <v>0</v>
      </c>
      <c r="M14093" t="str">
        <f>IF(ISERROR(VLOOKUP(A14093,'[1]Ecart validé'!$A:$A,1,FALSE)),Z14093,"Ecart Validé")</f>
        <v>valid</v>
      </c>
      <c r="R14093" t="s">
        <v>30</v>
      </c>
      <c r="U14093"/>
      <c r="X14093"/>
      <c r="Y14093"/>
      <c r="Z14093" t="s">
        <v>31</v>
      </c>
    </row>
    <row r="14094" spans="1:26" x14ac:dyDescent="0.3">
      <c r="A14094" t="s">
        <v>17302</v>
      </c>
      <c r="B14094" t="s">
        <v>3157</v>
      </c>
      <c r="C14094">
        <v>58310</v>
      </c>
      <c r="D14094" t="str">
        <f>+VLOOKUP(C14094,Param!K:L,2,FALSE)</f>
        <v>ANTHES</v>
      </c>
      <c r="E14094">
        <v>1170075225</v>
      </c>
      <c r="F14094" t="s">
        <v>16549</v>
      </c>
      <c r="G14094" t="s">
        <v>29</v>
      </c>
      <c r="H14094">
        <v>55047.91</v>
      </c>
      <c r="I14094">
        <v>55047.906900000002</v>
      </c>
      <c r="J14094">
        <v>3.1000000017229398E-3</v>
      </c>
      <c r="K14094">
        <v>55047.91</v>
      </c>
      <c r="L14094">
        <v>0</v>
      </c>
      <c r="M14094" t="str">
        <f>IF(ISERROR(VLOOKUP(A14094,'[1]Ecart validé'!$A:$A,1,FALSE)),Z14094,"Ecart Validé")</f>
        <v>valid</v>
      </c>
      <c r="R14094" t="s">
        <v>30</v>
      </c>
      <c r="U14094"/>
      <c r="X14094"/>
      <c r="Y14094"/>
      <c r="Z14094" t="s">
        <v>31</v>
      </c>
    </row>
    <row r="14095" spans="1:26" x14ac:dyDescent="0.3">
      <c r="A14095" t="s">
        <v>17303</v>
      </c>
      <c r="B14095" t="s">
        <v>3157</v>
      </c>
      <c r="C14095">
        <v>217749</v>
      </c>
      <c r="D14095" t="str">
        <f>+VLOOKUP(C14095,Param!K:L,2,FALSE)</f>
        <v>MERICQ</v>
      </c>
      <c r="E14095">
        <v>1180805659</v>
      </c>
      <c r="F14095" t="s">
        <v>16549</v>
      </c>
      <c r="G14095" t="s">
        <v>29</v>
      </c>
      <c r="H14095">
        <v>20512.16</v>
      </c>
      <c r="I14095">
        <v>20512.163199999999</v>
      </c>
      <c r="J14095">
        <v>-3.1999999991967299E-3</v>
      </c>
      <c r="K14095">
        <v>20512.16</v>
      </c>
      <c r="L14095">
        <v>0</v>
      </c>
      <c r="M14095" t="str">
        <f>IF(ISERROR(VLOOKUP(A14095,'[1]Ecart validé'!$A:$A,1,FALSE)),Z14095,"Ecart Validé")</f>
        <v>valid</v>
      </c>
      <c r="R14095" t="s">
        <v>30</v>
      </c>
      <c r="U14095"/>
      <c r="X14095"/>
      <c r="Y14095"/>
      <c r="Z14095" t="s">
        <v>31</v>
      </c>
    </row>
    <row r="14096" spans="1:26" x14ac:dyDescent="0.3">
      <c r="A14096" t="s">
        <v>17304</v>
      </c>
      <c r="B14096" t="s">
        <v>3157</v>
      </c>
      <c r="C14096">
        <v>286863</v>
      </c>
      <c r="D14096" t="str">
        <f>+VLOOKUP(C14096,Param!K:L,2,FALSE)</f>
        <v>PLDP LOCALIZZ</v>
      </c>
      <c r="E14096">
        <v>1170605381</v>
      </c>
      <c r="F14096" t="s">
        <v>16549</v>
      </c>
      <c r="G14096" t="s">
        <v>29</v>
      </c>
      <c r="H14096">
        <v>438.23</v>
      </c>
      <c r="I14096">
        <v>438.23200000000003</v>
      </c>
      <c r="J14096">
        <v>-2.0000000000095402E-3</v>
      </c>
      <c r="K14096">
        <v>438.23</v>
      </c>
      <c r="L14096">
        <v>0</v>
      </c>
      <c r="M14096" t="str">
        <f>IF(ISERROR(VLOOKUP(A14096,'[1]Ecart validé'!$A:$A,1,FALSE)),Z14096,"Ecart Validé")</f>
        <v>valid</v>
      </c>
      <c r="R14096" t="s">
        <v>30</v>
      </c>
      <c r="U14096"/>
      <c r="X14096"/>
      <c r="Y14096"/>
      <c r="Z14096" t="s">
        <v>31</v>
      </c>
    </row>
    <row r="14097" spans="1:26" x14ac:dyDescent="0.3">
      <c r="A14097" t="s">
        <v>17305</v>
      </c>
      <c r="B14097" t="s">
        <v>3157</v>
      </c>
      <c r="C14097">
        <v>285825</v>
      </c>
      <c r="D14097" t="str">
        <f>+VLOOKUP(C14097,Param!K:L,2,FALSE)</f>
        <v>CHAZAL GROUPE</v>
      </c>
      <c r="E14097">
        <v>1170125267</v>
      </c>
      <c r="F14097" t="s">
        <v>16549</v>
      </c>
      <c r="G14097" t="s">
        <v>29</v>
      </c>
      <c r="H14097">
        <v>7024.24</v>
      </c>
      <c r="I14097">
        <v>7024.2367999999997</v>
      </c>
      <c r="J14097">
        <v>3.2000000001062199E-3</v>
      </c>
      <c r="K14097">
        <v>7024.24</v>
      </c>
      <c r="L14097">
        <v>0</v>
      </c>
      <c r="M14097" t="str">
        <f>IF(ISERROR(VLOOKUP(A14097,'[1]Ecart validé'!$A:$A,1,FALSE)),Z14097,"Ecart Validé")</f>
        <v>valid</v>
      </c>
      <c r="R14097" t="s">
        <v>30</v>
      </c>
      <c r="U14097"/>
      <c r="X14097"/>
      <c r="Y14097"/>
      <c r="Z14097" t="s">
        <v>31</v>
      </c>
    </row>
    <row r="14098" spans="1:26" x14ac:dyDescent="0.3">
      <c r="A14098" t="s">
        <v>17306</v>
      </c>
      <c r="B14098" t="s">
        <v>3157</v>
      </c>
      <c r="C14098">
        <v>186602</v>
      </c>
      <c r="D14098" t="str">
        <f>+VLOOKUP(C14098,Param!K:L,2,FALSE)</f>
        <v>MULTI CONSEILS SECURITE</v>
      </c>
      <c r="E14098">
        <v>2170365181</v>
      </c>
      <c r="F14098" t="s">
        <v>16549</v>
      </c>
      <c r="G14098" t="s">
        <v>29</v>
      </c>
      <c r="H14098">
        <v>3566.31</v>
      </c>
      <c r="I14098">
        <v>3566.3108000000002</v>
      </c>
      <c r="J14098">
        <v>-8.0000000025393005E-4</v>
      </c>
      <c r="K14098">
        <v>3566.31</v>
      </c>
      <c r="L14098">
        <v>0</v>
      </c>
      <c r="M14098" t="str">
        <f>IF(ISERROR(VLOOKUP(A14098,'[1]Ecart validé'!$A:$A,1,FALSE)),Z14098,"Ecart Validé")</f>
        <v>valid</v>
      </c>
      <c r="R14098" t="s">
        <v>30</v>
      </c>
      <c r="U14098"/>
      <c r="X14098"/>
      <c r="Y14098"/>
      <c r="Z14098" t="s">
        <v>31</v>
      </c>
    </row>
    <row r="14099" spans="1:26" x14ac:dyDescent="0.3">
      <c r="A14099" t="s">
        <v>17307</v>
      </c>
      <c r="B14099" t="s">
        <v>3157</v>
      </c>
      <c r="C14099">
        <v>51120</v>
      </c>
      <c r="D14099" t="str">
        <f>+VLOOKUP(C14099,Param!K:L,2,FALSE)</f>
        <v>ERI</v>
      </c>
      <c r="E14099">
        <v>26113046</v>
      </c>
      <c r="F14099" t="s">
        <v>16549</v>
      </c>
      <c r="G14099" t="s">
        <v>29</v>
      </c>
      <c r="H14099">
        <v>1201.8</v>
      </c>
      <c r="I14099">
        <v>1201.8087</v>
      </c>
      <c r="J14099">
        <v>-8.7000000000898494E-3</v>
      </c>
      <c r="K14099">
        <v>1201.8</v>
      </c>
      <c r="L14099">
        <v>0</v>
      </c>
      <c r="M14099" t="str">
        <f>IF(ISERROR(VLOOKUP(A14099,'[1]Ecart validé'!$A:$A,1,FALSE)),Z14099,"Ecart Validé")</f>
        <v>valid</v>
      </c>
      <c r="R14099" t="s">
        <v>30</v>
      </c>
      <c r="U14099"/>
      <c r="X14099"/>
      <c r="Y14099"/>
      <c r="Z14099" t="s">
        <v>31</v>
      </c>
    </row>
    <row r="14100" spans="1:26" x14ac:dyDescent="0.3">
      <c r="A14100" t="s">
        <v>17308</v>
      </c>
      <c r="B14100" t="s">
        <v>3157</v>
      </c>
      <c r="C14100">
        <v>245078</v>
      </c>
      <c r="D14100" t="str">
        <f>+VLOOKUP(C14100,Param!K:L,2,FALSE)</f>
        <v>PROGES</v>
      </c>
      <c r="E14100">
        <v>2170215182</v>
      </c>
      <c r="F14100" t="s">
        <v>16549</v>
      </c>
      <c r="G14100" t="s">
        <v>29</v>
      </c>
      <c r="H14100">
        <v>902.27</v>
      </c>
      <c r="I14100">
        <v>902.26549999999997</v>
      </c>
      <c r="J14100">
        <v>4.5000000000072699E-3</v>
      </c>
      <c r="K14100">
        <v>902.27</v>
      </c>
      <c r="L14100">
        <v>0</v>
      </c>
      <c r="M14100" t="str">
        <f>IF(ISERROR(VLOOKUP(A14100,'[1]Ecart validé'!$A:$A,1,FALSE)),Z14100,"Ecart Validé")</f>
        <v>valid</v>
      </c>
      <c r="R14100" t="s">
        <v>30</v>
      </c>
      <c r="U14100"/>
      <c r="X14100"/>
      <c r="Y14100"/>
      <c r="Z14100" t="s">
        <v>31</v>
      </c>
    </row>
    <row r="14101" spans="1:26" x14ac:dyDescent="0.3">
      <c r="A14101" t="s">
        <v>17309</v>
      </c>
      <c r="B14101" t="s">
        <v>3157</v>
      </c>
      <c r="C14101">
        <v>61698</v>
      </c>
      <c r="D14101" t="str">
        <f>+VLOOKUP(C14101,Param!K:L,2,FALSE)</f>
        <v>KOOKABARRA</v>
      </c>
      <c r="E14101" t="s">
        <v>12674</v>
      </c>
      <c r="F14101" t="s">
        <v>16549</v>
      </c>
      <c r="G14101" t="s">
        <v>29</v>
      </c>
      <c r="H14101">
        <v>14644.04</v>
      </c>
      <c r="I14101">
        <v>14644.0401</v>
      </c>
      <c r="J14101" s="150">
        <v>-9.9999999292776906E-5</v>
      </c>
      <c r="K14101">
        <v>14644.04</v>
      </c>
      <c r="L14101">
        <v>0</v>
      </c>
      <c r="M14101" t="str">
        <f>IF(ISERROR(VLOOKUP(A14101,'[1]Ecart validé'!$A:$A,1,FALSE)),Z14101,"Ecart Validé")</f>
        <v>valid</v>
      </c>
      <c r="R14101" t="s">
        <v>30</v>
      </c>
      <c r="U14101"/>
      <c r="X14101"/>
      <c r="Y14101"/>
      <c r="Z14101" t="s">
        <v>31</v>
      </c>
    </row>
    <row r="14102" spans="1:26" x14ac:dyDescent="0.3">
      <c r="A14102" t="s">
        <v>17310</v>
      </c>
      <c r="B14102" t="s">
        <v>3157</v>
      </c>
      <c r="C14102">
        <v>110685</v>
      </c>
      <c r="D14102" t="str">
        <f>+VLOOKUP(C14102,Param!K:L,2,FALSE)</f>
        <v>SAMSIC RH</v>
      </c>
      <c r="E14102" t="s">
        <v>5265</v>
      </c>
      <c r="F14102" t="s">
        <v>16549</v>
      </c>
      <c r="G14102" t="s">
        <v>29</v>
      </c>
      <c r="H14102">
        <v>3678.81</v>
      </c>
      <c r="I14102">
        <v>3678.8121999999998</v>
      </c>
      <c r="J14102">
        <v>-2.1999999999025E-3</v>
      </c>
      <c r="K14102">
        <v>3678.81</v>
      </c>
      <c r="L14102">
        <v>0</v>
      </c>
      <c r="M14102" t="str">
        <f>IF(ISERROR(VLOOKUP(A14102,'[1]Ecart validé'!$A:$A,1,FALSE)),Z14102,"Ecart Validé")</f>
        <v>valid</v>
      </c>
      <c r="R14102" t="s">
        <v>30</v>
      </c>
      <c r="U14102"/>
      <c r="X14102"/>
      <c r="Y14102"/>
      <c r="Z14102" t="s">
        <v>31</v>
      </c>
    </row>
    <row r="14103" spans="1:26" x14ac:dyDescent="0.3">
      <c r="A14103" t="s">
        <v>17311</v>
      </c>
      <c r="B14103" t="s">
        <v>3157</v>
      </c>
      <c r="C14103">
        <v>273059</v>
      </c>
      <c r="D14103" t="str">
        <f>+VLOOKUP(C14103,Param!K:L,2,FALSE)</f>
        <v>TPI</v>
      </c>
      <c r="E14103">
        <v>2170265153</v>
      </c>
      <c r="F14103" t="s">
        <v>16549</v>
      </c>
      <c r="G14103" t="s">
        <v>29</v>
      </c>
      <c r="H14103">
        <v>1217.74</v>
      </c>
      <c r="I14103">
        <v>1217.7365</v>
      </c>
      <c r="J14103">
        <v>3.5000000000309198E-3</v>
      </c>
      <c r="K14103">
        <v>1217.74</v>
      </c>
      <c r="L14103">
        <v>0</v>
      </c>
      <c r="M14103" t="str">
        <f>IF(ISERROR(VLOOKUP(A14103,'[1]Ecart validé'!$A:$A,1,FALSE)),Z14103,"Ecart Validé")</f>
        <v>valid</v>
      </c>
      <c r="R14103" t="s">
        <v>30</v>
      </c>
      <c r="U14103"/>
      <c r="X14103"/>
      <c r="Y14103"/>
      <c r="Z14103" t="s">
        <v>31</v>
      </c>
    </row>
    <row r="14104" spans="1:26" x14ac:dyDescent="0.3">
      <c r="A14104" t="s">
        <v>17312</v>
      </c>
      <c r="B14104" t="s">
        <v>3157</v>
      </c>
      <c r="C14104">
        <v>273004</v>
      </c>
      <c r="D14104" t="str">
        <f>+VLOOKUP(C14104,Param!K:L,2,FALSE)</f>
        <v>PLD PROPRETE &amp; SERVICES</v>
      </c>
      <c r="E14104">
        <v>2170285204</v>
      </c>
      <c r="F14104" t="s">
        <v>16549</v>
      </c>
      <c r="G14104" t="s">
        <v>29</v>
      </c>
      <c r="H14104">
        <v>4561.09</v>
      </c>
      <c r="I14104">
        <v>4561.0877</v>
      </c>
      <c r="J14104">
        <v>2.3000000001047699E-3</v>
      </c>
      <c r="K14104">
        <v>4561.09</v>
      </c>
      <c r="L14104">
        <v>0</v>
      </c>
      <c r="M14104" t="str">
        <f>IF(ISERROR(VLOOKUP(A14104,'[1]Ecart validé'!$A:$A,1,FALSE)),Z14104,"Ecart Validé")</f>
        <v>valid</v>
      </c>
      <c r="R14104" t="s">
        <v>30</v>
      </c>
      <c r="U14104"/>
      <c r="X14104"/>
      <c r="Y14104"/>
      <c r="Z14104" t="s">
        <v>31</v>
      </c>
    </row>
    <row r="14105" spans="1:26" x14ac:dyDescent="0.3">
      <c r="A14105" t="s">
        <v>17313</v>
      </c>
      <c r="B14105" t="s">
        <v>3157</v>
      </c>
      <c r="C14105">
        <v>269395</v>
      </c>
      <c r="D14105" t="str">
        <f>+VLOOKUP(C14105,Param!K:L,2,FALSE)</f>
        <v>GIREL</v>
      </c>
      <c r="E14105">
        <v>2513025</v>
      </c>
      <c r="F14105" t="s">
        <v>16549</v>
      </c>
      <c r="G14105" t="s">
        <v>29</v>
      </c>
      <c r="H14105">
        <v>22.41</v>
      </c>
      <c r="I14105">
        <v>22.4145</v>
      </c>
      <c r="J14105">
        <v>-4.5000000000001697E-3</v>
      </c>
      <c r="K14105">
        <v>22.41</v>
      </c>
      <c r="L14105">
        <v>0</v>
      </c>
      <c r="M14105" t="str">
        <f>IF(ISERROR(VLOOKUP(A14105,'[1]Ecart validé'!$A:$A,1,FALSE)),Z14105,"Ecart Validé")</f>
        <v>valid</v>
      </c>
      <c r="R14105" t="s">
        <v>30</v>
      </c>
      <c r="U14105"/>
      <c r="X14105"/>
      <c r="Y14105"/>
      <c r="Z14105" t="s">
        <v>31</v>
      </c>
    </row>
    <row r="14106" spans="1:26" x14ac:dyDescent="0.3">
      <c r="A14106" t="s">
        <v>17314</v>
      </c>
      <c r="B14106" t="s">
        <v>3157</v>
      </c>
      <c r="C14106">
        <v>261383</v>
      </c>
      <c r="D14106" t="str">
        <f>+VLOOKUP(C14106,Param!K:L,2,FALSE)</f>
        <v>BUREAU VERITAS EXPLOITATION</v>
      </c>
      <c r="E14106">
        <v>2170535119</v>
      </c>
      <c r="F14106" t="s">
        <v>16549</v>
      </c>
      <c r="G14106" t="s">
        <v>29</v>
      </c>
      <c r="H14106">
        <v>30741.759999999998</v>
      </c>
      <c r="I14106">
        <v>30741.755499999999</v>
      </c>
      <c r="J14106">
        <v>4.4999999990977804E-3</v>
      </c>
      <c r="K14106">
        <v>30741.759999999998</v>
      </c>
      <c r="L14106">
        <v>0</v>
      </c>
      <c r="M14106" t="str">
        <f>IF(ISERROR(VLOOKUP(A14106,'[1]Ecart validé'!$A:$A,1,FALSE)),Z14106,"Ecart Validé")</f>
        <v>valid</v>
      </c>
      <c r="R14106" t="s">
        <v>30</v>
      </c>
      <c r="U14106"/>
      <c r="X14106"/>
      <c r="Y14106"/>
      <c r="Z14106" t="s">
        <v>31</v>
      </c>
    </row>
    <row r="14107" spans="1:26" x14ac:dyDescent="0.3">
      <c r="A14107" t="s">
        <v>17315</v>
      </c>
      <c r="B14107" t="s">
        <v>3157</v>
      </c>
      <c r="C14107">
        <v>48838</v>
      </c>
      <c r="D14107" t="str">
        <f>+VLOOKUP(C14107,Param!K:L,2,FALSE)</f>
        <v>GUILBERT PROPRETE</v>
      </c>
      <c r="E14107">
        <v>2170285130</v>
      </c>
      <c r="F14107" t="s">
        <v>16549</v>
      </c>
      <c r="G14107" t="s">
        <v>29</v>
      </c>
      <c r="H14107">
        <v>3298.32</v>
      </c>
      <c r="I14107">
        <v>3298.3217</v>
      </c>
      <c r="J14107">
        <v>-1.6999999998006301E-3</v>
      </c>
      <c r="K14107">
        <v>3298.32</v>
      </c>
      <c r="L14107">
        <v>0</v>
      </c>
      <c r="M14107" t="str">
        <f>IF(ISERROR(VLOOKUP(A14107,'[1]Ecart validé'!$A:$A,1,FALSE)),Z14107,"Ecart Validé")</f>
        <v>valid</v>
      </c>
      <c r="R14107" t="s">
        <v>30</v>
      </c>
      <c r="U14107"/>
      <c r="X14107"/>
      <c r="Y14107"/>
      <c r="Z14107" t="s">
        <v>31</v>
      </c>
    </row>
    <row r="14108" spans="1:26" x14ac:dyDescent="0.3">
      <c r="A14108" t="s">
        <v>17316</v>
      </c>
      <c r="B14108" t="s">
        <v>3157</v>
      </c>
      <c r="C14108">
        <v>261887</v>
      </c>
      <c r="D14108" t="str">
        <f>+VLOOKUP(C14108,Param!K:L,2,FALSE)</f>
        <v>BUREAU VERITAS CONSTRUCTION</v>
      </c>
      <c r="E14108">
        <v>2170535118</v>
      </c>
      <c r="F14108" t="s">
        <v>16549</v>
      </c>
      <c r="G14108" t="s">
        <v>29</v>
      </c>
      <c r="H14108">
        <v>4840.58</v>
      </c>
      <c r="I14108">
        <v>4840.5784999999996</v>
      </c>
      <c r="J14108">
        <v>1.50000000030559E-3</v>
      </c>
      <c r="K14108">
        <v>4840.58</v>
      </c>
      <c r="L14108">
        <v>0</v>
      </c>
      <c r="M14108" t="str">
        <f>IF(ISERROR(VLOOKUP(A14108,'[1]Ecart validé'!$A:$A,1,FALSE)),Z14108,"Ecart Validé")</f>
        <v>valid</v>
      </c>
      <c r="R14108" t="s">
        <v>30</v>
      </c>
      <c r="U14108"/>
      <c r="X14108"/>
      <c r="Y14108"/>
      <c r="Z14108" t="s">
        <v>31</v>
      </c>
    </row>
    <row r="14109" spans="1:26" x14ac:dyDescent="0.3">
      <c r="A14109" t="s">
        <v>17317</v>
      </c>
      <c r="B14109" t="s">
        <v>3157</v>
      </c>
      <c r="C14109">
        <v>247532</v>
      </c>
      <c r="D14109" t="str">
        <f>+VLOOKUP(C14109,Param!K:L,2,FALSE)</f>
        <v>STAFFMATCH FRANCE</v>
      </c>
      <c r="E14109">
        <v>2170195068</v>
      </c>
      <c r="F14109" t="s">
        <v>16549</v>
      </c>
      <c r="G14109" t="s">
        <v>29</v>
      </c>
      <c r="H14109">
        <v>45740.86</v>
      </c>
      <c r="I14109">
        <v>45740.857499999998</v>
      </c>
      <c r="J14109">
        <v>2.5000000023282999E-3</v>
      </c>
      <c r="K14109">
        <v>45740.86</v>
      </c>
      <c r="L14109">
        <v>0</v>
      </c>
      <c r="M14109" t="str">
        <f>IF(ISERROR(VLOOKUP(A14109,'[1]Ecart validé'!$A:$A,1,FALSE)),Z14109,"Ecart Validé")</f>
        <v>valid</v>
      </c>
      <c r="R14109" t="s">
        <v>30</v>
      </c>
      <c r="U14109"/>
      <c r="X14109"/>
      <c r="Y14109"/>
      <c r="Z14109" t="s">
        <v>31</v>
      </c>
    </row>
    <row r="14110" spans="1:26" x14ac:dyDescent="0.3">
      <c r="A14110" t="s">
        <v>17318</v>
      </c>
      <c r="B14110" t="s">
        <v>3157</v>
      </c>
      <c r="C14110">
        <v>265520</v>
      </c>
      <c r="D14110" t="str">
        <f>+VLOOKUP(C14110,Param!K:L,2,FALSE)</f>
        <v>LITTORAL CUISINES INDUSTRIELLES</v>
      </c>
      <c r="E14110">
        <v>27315026</v>
      </c>
      <c r="F14110" t="s">
        <v>16549</v>
      </c>
      <c r="G14110" t="s">
        <v>29</v>
      </c>
      <c r="H14110">
        <v>94.74</v>
      </c>
      <c r="I14110">
        <v>94.74</v>
      </c>
      <c r="J14110">
        <v>0</v>
      </c>
      <c r="K14110">
        <v>94.74</v>
      </c>
      <c r="L14110">
        <v>0</v>
      </c>
      <c r="M14110" t="str">
        <f>IF(ISERROR(VLOOKUP(A14110,'[1]Ecart validé'!$A:$A,1,FALSE)),Z14110,"Ecart Validé")</f>
        <v>valid</v>
      </c>
      <c r="R14110" t="s">
        <v>30</v>
      </c>
      <c r="U14110"/>
      <c r="X14110"/>
      <c r="Y14110"/>
      <c r="Z14110" t="s">
        <v>31</v>
      </c>
    </row>
    <row r="14111" spans="1:26" x14ac:dyDescent="0.3">
      <c r="A14111" t="s">
        <v>17319</v>
      </c>
      <c r="B14111" t="s">
        <v>3157</v>
      </c>
      <c r="C14111">
        <v>109154</v>
      </c>
      <c r="D14111" t="str">
        <f>+VLOOKUP(C14111,Param!K:L,2,FALSE)</f>
        <v>LACHETEAU SAS</v>
      </c>
      <c r="E14111">
        <v>16053050</v>
      </c>
      <c r="F14111" t="s">
        <v>16549</v>
      </c>
      <c r="G14111" t="s">
        <v>29</v>
      </c>
      <c r="H14111">
        <v>2980.32</v>
      </c>
      <c r="I14111">
        <v>2980.32</v>
      </c>
      <c r="J14111">
        <v>0</v>
      </c>
      <c r="K14111">
        <v>2980.32</v>
      </c>
      <c r="L14111">
        <v>0</v>
      </c>
      <c r="M14111" t="str">
        <f>IF(ISERROR(VLOOKUP(A14111,'[1]Ecart validé'!$A:$A,1,FALSE)),Z14111,"Ecart Validé")</f>
        <v>valid</v>
      </c>
      <c r="R14111" t="s">
        <v>30</v>
      </c>
      <c r="U14111"/>
      <c r="X14111"/>
      <c r="Y14111"/>
      <c r="Z14111" t="s">
        <v>31</v>
      </c>
    </row>
    <row r="14112" spans="1:26" x14ac:dyDescent="0.3">
      <c r="A14112" t="s">
        <v>17320</v>
      </c>
      <c r="B14112" t="s">
        <v>3157</v>
      </c>
      <c r="C14112">
        <v>256873</v>
      </c>
      <c r="D14112" t="str">
        <f>+VLOOKUP(C14112,Param!K:L,2,FALSE)</f>
        <v>SEAMER</v>
      </c>
      <c r="E14112">
        <v>26091030</v>
      </c>
      <c r="F14112" t="s">
        <v>16549</v>
      </c>
      <c r="G14112" t="s">
        <v>29</v>
      </c>
      <c r="H14112">
        <v>2044.38</v>
      </c>
      <c r="I14112">
        <v>2044.38</v>
      </c>
      <c r="J14112">
        <v>0</v>
      </c>
      <c r="K14112">
        <v>2044.38</v>
      </c>
      <c r="L14112">
        <v>0</v>
      </c>
      <c r="M14112" t="str">
        <f>IF(ISERROR(VLOOKUP(A14112,'[1]Ecart validé'!$A:$A,1,FALSE)),Z14112,"Ecart Validé")</f>
        <v>valid</v>
      </c>
      <c r="R14112" t="s">
        <v>30</v>
      </c>
      <c r="U14112"/>
      <c r="X14112"/>
      <c r="Y14112"/>
      <c r="Z14112" t="s">
        <v>31</v>
      </c>
    </row>
    <row r="14113" spans="1:26" x14ac:dyDescent="0.3">
      <c r="A14113" t="s">
        <v>17321</v>
      </c>
      <c r="B14113" t="s">
        <v>3157</v>
      </c>
      <c r="C14113">
        <v>57791</v>
      </c>
      <c r="D14113" t="str">
        <f>+VLOOKUP(C14113,Param!K:L,2,FALSE)</f>
        <v>CABINET BLEUSE</v>
      </c>
      <c r="E14113">
        <v>2160724833</v>
      </c>
      <c r="F14113" t="s">
        <v>16549</v>
      </c>
      <c r="G14113" t="s">
        <v>29</v>
      </c>
      <c r="H14113">
        <v>63</v>
      </c>
      <c r="I14113">
        <v>63</v>
      </c>
      <c r="J14113">
        <v>0</v>
      </c>
      <c r="K14113">
        <v>63</v>
      </c>
      <c r="L14113">
        <v>0</v>
      </c>
      <c r="M14113" t="str">
        <f>IF(ISERROR(VLOOKUP(A14113,'[1]Ecart validé'!$A:$A,1,FALSE)),Z14113,"Ecart Validé")</f>
        <v>valid</v>
      </c>
      <c r="R14113" t="s">
        <v>30</v>
      </c>
      <c r="U14113"/>
      <c r="X14113"/>
      <c r="Y14113"/>
      <c r="Z14113" t="s">
        <v>31</v>
      </c>
    </row>
    <row r="14114" spans="1:26" x14ac:dyDescent="0.3">
      <c r="A14114" t="s">
        <v>17322</v>
      </c>
      <c r="B14114" t="s">
        <v>3157</v>
      </c>
      <c r="C14114">
        <v>225248</v>
      </c>
      <c r="D14114" t="str">
        <f>+VLOOKUP(C14114,Param!K:L,2,FALSE)</f>
        <v>CHR NUMERIQUE</v>
      </c>
      <c r="E14114">
        <v>2160204868</v>
      </c>
      <c r="F14114" t="s">
        <v>16549</v>
      </c>
      <c r="G14114" t="s">
        <v>29</v>
      </c>
      <c r="H14114">
        <v>4325.6000000000004</v>
      </c>
      <c r="I14114">
        <v>4325.6000000000004</v>
      </c>
      <c r="J14114">
        <v>0</v>
      </c>
      <c r="K14114">
        <v>4325.6000000000004</v>
      </c>
      <c r="L14114">
        <v>0</v>
      </c>
      <c r="M14114" t="str">
        <f>IF(ISERROR(VLOOKUP(A14114,'[1]Ecart validé'!$A:$A,1,FALSE)),Z14114,"Ecart Validé")</f>
        <v>valid</v>
      </c>
      <c r="R14114" t="s">
        <v>30</v>
      </c>
      <c r="U14114"/>
      <c r="X14114"/>
      <c r="Y14114"/>
      <c r="Z14114" t="s">
        <v>31</v>
      </c>
    </row>
    <row r="14115" spans="1:26" x14ac:dyDescent="0.3">
      <c r="A14115" t="s">
        <v>17323</v>
      </c>
      <c r="B14115" t="s">
        <v>3157</v>
      </c>
      <c r="C14115">
        <v>57411</v>
      </c>
      <c r="D14115" t="str">
        <f>+VLOOKUP(C14115,Param!K:L,2,FALSE)</f>
        <v>SOC VESCOM FRANCE</v>
      </c>
      <c r="E14115">
        <v>2160705043</v>
      </c>
      <c r="F14115" t="s">
        <v>16549</v>
      </c>
      <c r="G14115" t="s">
        <v>29</v>
      </c>
      <c r="H14115">
        <v>1105.6199999999999</v>
      </c>
      <c r="I14115">
        <v>1105.624</v>
      </c>
      <c r="J14115">
        <v>-4.0000000001327802E-3</v>
      </c>
      <c r="K14115">
        <v>1105.6199999999999</v>
      </c>
      <c r="L14115">
        <v>0</v>
      </c>
      <c r="M14115" t="str">
        <f>IF(ISERROR(VLOOKUP(A14115,'[1]Ecart validé'!$A:$A,1,FALSE)),Z14115,"Ecart Validé")</f>
        <v>valid</v>
      </c>
      <c r="R14115" t="s">
        <v>30</v>
      </c>
      <c r="U14115"/>
      <c r="X14115"/>
      <c r="Y14115"/>
      <c r="Z14115" t="s">
        <v>31</v>
      </c>
    </row>
    <row r="14116" spans="1:26" x14ac:dyDescent="0.3">
      <c r="A14116" t="s">
        <v>17324</v>
      </c>
      <c r="B14116" t="s">
        <v>3157</v>
      </c>
      <c r="C14116">
        <v>252769</v>
      </c>
      <c r="D14116" t="str">
        <f>+VLOOKUP(C14116,Param!K:L,2,FALSE)</f>
        <v>SOCIETE PARISIENNE EXPORT IMPORT REPARTITION</v>
      </c>
      <c r="E14116">
        <v>1170065120</v>
      </c>
      <c r="F14116" t="s">
        <v>16549</v>
      </c>
      <c r="G14116" t="s">
        <v>29</v>
      </c>
      <c r="H14116">
        <v>518.55999999999995</v>
      </c>
      <c r="I14116">
        <v>518.55999999999995</v>
      </c>
      <c r="J14116">
        <v>0</v>
      </c>
      <c r="K14116">
        <v>518.55999999999995</v>
      </c>
      <c r="L14116">
        <v>0</v>
      </c>
      <c r="M14116" t="str">
        <f>IF(ISERROR(VLOOKUP(A14116,'[1]Ecart validé'!$A:$A,1,FALSE)),Z14116,"Ecart Validé")</f>
        <v>valid</v>
      </c>
      <c r="R14116" t="s">
        <v>30</v>
      </c>
      <c r="U14116"/>
      <c r="X14116"/>
      <c r="Y14116"/>
      <c r="Z14116" t="s">
        <v>31</v>
      </c>
    </row>
    <row r="14117" spans="1:26" x14ac:dyDescent="0.3">
      <c r="A14117" t="s">
        <v>17325</v>
      </c>
      <c r="B14117" t="s">
        <v>3157</v>
      </c>
      <c r="C14117">
        <v>250973</v>
      </c>
      <c r="D14117" t="str">
        <f>+VLOOKUP(C14117,Param!K:L,2,FALSE)</f>
        <v>VINCI ENERGIES FRANCE</v>
      </c>
      <c r="E14117" t="s">
        <v>5620</v>
      </c>
      <c r="F14117" t="s">
        <v>16549</v>
      </c>
      <c r="G14117" t="s">
        <v>29</v>
      </c>
      <c r="H14117">
        <v>1342.5</v>
      </c>
      <c r="I14117">
        <v>1342.5045</v>
      </c>
      <c r="J14117">
        <v>-4.5000000000072699E-3</v>
      </c>
      <c r="K14117">
        <v>1342.5</v>
      </c>
      <c r="L14117">
        <v>0</v>
      </c>
      <c r="M14117" t="str">
        <f>IF(ISERROR(VLOOKUP(A14117,'[1]Ecart validé'!$A:$A,1,FALSE)),Z14117,"Ecart Validé")</f>
        <v>valid</v>
      </c>
      <c r="R14117" t="s">
        <v>30</v>
      </c>
      <c r="U14117"/>
      <c r="X14117"/>
      <c r="Y14117"/>
      <c r="Z14117" t="s">
        <v>31</v>
      </c>
    </row>
    <row r="14118" spans="1:26" x14ac:dyDescent="0.3">
      <c r="A14118" t="s">
        <v>17326</v>
      </c>
      <c r="B14118" t="s">
        <v>3157</v>
      </c>
      <c r="C14118">
        <v>250973</v>
      </c>
      <c r="D14118" t="str">
        <f>+VLOOKUP(C14118,Param!K:L,2,FALSE)</f>
        <v>VINCI ENERGIES FRANCE</v>
      </c>
      <c r="E14118" t="s">
        <v>5618</v>
      </c>
      <c r="F14118" t="s">
        <v>16549</v>
      </c>
      <c r="G14118" t="s">
        <v>29</v>
      </c>
      <c r="H14118">
        <v>279.41000000000003</v>
      </c>
      <c r="I14118">
        <v>279.41250000000002</v>
      </c>
      <c r="J14118">
        <v>-2.4999999999977202E-3</v>
      </c>
      <c r="K14118">
        <v>279.41000000000003</v>
      </c>
      <c r="L14118">
        <v>0</v>
      </c>
      <c r="M14118" t="str">
        <f>IF(ISERROR(VLOOKUP(A14118,'[1]Ecart validé'!$A:$A,1,FALSE)),Z14118,"Ecart Validé")</f>
        <v>valid</v>
      </c>
      <c r="R14118" t="s">
        <v>30</v>
      </c>
      <c r="U14118"/>
      <c r="X14118"/>
      <c r="Y14118"/>
      <c r="Z14118" t="s">
        <v>31</v>
      </c>
    </row>
    <row r="14119" spans="1:26" x14ac:dyDescent="0.3">
      <c r="A14119" t="s">
        <v>17327</v>
      </c>
      <c r="B14119" t="s">
        <v>3157</v>
      </c>
      <c r="C14119">
        <v>3746</v>
      </c>
      <c r="D14119" t="str">
        <f>+VLOOKUP(C14119,Param!K:L,2,FALSE)</f>
        <v>SIPLAN MIDI</v>
      </c>
      <c r="E14119">
        <v>2160644834</v>
      </c>
      <c r="F14119" t="s">
        <v>16549</v>
      </c>
      <c r="G14119" t="s">
        <v>29</v>
      </c>
      <c r="H14119">
        <v>237.57</v>
      </c>
      <c r="I14119">
        <v>237.57</v>
      </c>
      <c r="J14119">
        <v>0</v>
      </c>
      <c r="K14119">
        <v>237.57</v>
      </c>
      <c r="L14119">
        <v>0</v>
      </c>
      <c r="M14119" t="str">
        <f>IF(ISERROR(VLOOKUP(A14119,'[1]Ecart validé'!$A:$A,1,FALSE)),Z14119,"Ecart Validé")</f>
        <v>valid</v>
      </c>
      <c r="R14119" t="s">
        <v>30</v>
      </c>
      <c r="U14119"/>
      <c r="X14119"/>
      <c r="Y14119"/>
      <c r="Z14119" t="s">
        <v>31</v>
      </c>
    </row>
    <row r="14120" spans="1:26" x14ac:dyDescent="0.3">
      <c r="A14120" t="s">
        <v>17328</v>
      </c>
      <c r="B14120" t="s">
        <v>3157</v>
      </c>
      <c r="C14120">
        <v>183207</v>
      </c>
      <c r="D14120" t="str">
        <f>+VLOOKUP(C14120,Param!K:L,2,FALSE)</f>
        <v>TRI-O</v>
      </c>
      <c r="E14120">
        <v>2160184796</v>
      </c>
      <c r="F14120" t="s">
        <v>16549</v>
      </c>
      <c r="G14120" t="s">
        <v>29</v>
      </c>
      <c r="H14120">
        <v>1741.09</v>
      </c>
      <c r="I14120">
        <v>1741.0934</v>
      </c>
      <c r="J14120">
        <v>-3.4000000000560201E-3</v>
      </c>
      <c r="K14120">
        <v>1741.09</v>
      </c>
      <c r="L14120">
        <v>0</v>
      </c>
      <c r="M14120" t="str">
        <f>IF(ISERROR(VLOOKUP(A14120,'[1]Ecart validé'!$A:$A,1,FALSE)),Z14120,"Ecart Validé")</f>
        <v>valid</v>
      </c>
      <c r="R14120" t="s">
        <v>30</v>
      </c>
      <c r="U14120"/>
      <c r="X14120"/>
      <c r="Y14120"/>
      <c r="Z14120" t="s">
        <v>31</v>
      </c>
    </row>
    <row r="14121" spans="1:26" x14ac:dyDescent="0.3">
      <c r="A14121" t="s">
        <v>17329</v>
      </c>
      <c r="B14121" t="s">
        <v>3157</v>
      </c>
      <c r="C14121">
        <v>245943</v>
      </c>
      <c r="D14121" t="str">
        <f>+VLOOKUP(C14121,Param!K:L,2,FALSE)</f>
        <v>LA TELA</v>
      </c>
      <c r="E14121">
        <v>1160154909</v>
      </c>
      <c r="F14121" t="s">
        <v>16549</v>
      </c>
      <c r="G14121" t="s">
        <v>29</v>
      </c>
      <c r="H14121">
        <v>2788.88</v>
      </c>
      <c r="I14121">
        <v>2788.8809999999999</v>
      </c>
      <c r="J14121">
        <v>-9.9999999974897903E-4</v>
      </c>
      <c r="K14121">
        <v>2788.88</v>
      </c>
      <c r="L14121">
        <v>0</v>
      </c>
      <c r="M14121" t="str">
        <f>IF(ISERROR(VLOOKUP(A14121,'[1]Ecart validé'!$A:$A,1,FALSE)),Z14121,"Ecart Validé")</f>
        <v>valid</v>
      </c>
      <c r="R14121" t="s">
        <v>30</v>
      </c>
      <c r="U14121"/>
      <c r="X14121"/>
      <c r="Y14121"/>
      <c r="Z14121" t="s">
        <v>31</v>
      </c>
    </row>
    <row r="14122" spans="1:26" x14ac:dyDescent="0.3">
      <c r="A14122" t="s">
        <v>17330</v>
      </c>
      <c r="B14122" t="s">
        <v>3157</v>
      </c>
      <c r="C14122">
        <v>243081</v>
      </c>
      <c r="D14122" t="str">
        <f>+VLOOKUP(C14122,Param!K:L,2,FALSE)</f>
        <v>ADAPEI DU DOUBS</v>
      </c>
      <c r="E14122">
        <v>2160054673</v>
      </c>
      <c r="F14122" t="s">
        <v>16549</v>
      </c>
      <c r="G14122" t="s">
        <v>29</v>
      </c>
      <c r="H14122">
        <v>4494.55</v>
      </c>
      <c r="I14122">
        <v>4494.5528000000004</v>
      </c>
      <c r="J14122">
        <v>-2.8000000002066298E-3</v>
      </c>
      <c r="K14122">
        <v>4494.55</v>
      </c>
      <c r="L14122">
        <v>0</v>
      </c>
      <c r="M14122" t="str">
        <f>IF(ISERROR(VLOOKUP(A14122,'[1]Ecart validé'!$A:$A,1,FALSE)),Z14122,"Ecart Validé")</f>
        <v>valid</v>
      </c>
      <c r="R14122" t="s">
        <v>30</v>
      </c>
      <c r="U14122"/>
      <c r="X14122"/>
      <c r="Y14122"/>
      <c r="Z14122" t="s">
        <v>31</v>
      </c>
    </row>
    <row r="14123" spans="1:26" x14ac:dyDescent="0.3">
      <c r="A14123" t="s">
        <v>17331</v>
      </c>
      <c r="B14123" t="s">
        <v>3157</v>
      </c>
      <c r="C14123">
        <v>82670</v>
      </c>
      <c r="D14123" t="str">
        <f>+VLOOKUP(C14123,Param!K:L,2,FALSE)</f>
        <v>OORIA</v>
      </c>
      <c r="E14123">
        <v>2160334794</v>
      </c>
      <c r="F14123" t="s">
        <v>16549</v>
      </c>
      <c r="G14123" t="s">
        <v>29</v>
      </c>
      <c r="H14123">
        <v>2708.58</v>
      </c>
      <c r="I14123">
        <v>2708.5796999999998</v>
      </c>
      <c r="J14123">
        <v>3.0000000015206703E-4</v>
      </c>
      <c r="K14123">
        <v>2708.58</v>
      </c>
      <c r="L14123">
        <v>0</v>
      </c>
      <c r="M14123" t="str">
        <f>IF(ISERROR(VLOOKUP(A14123,'[1]Ecart validé'!$A:$A,1,FALSE)),Z14123,"Ecart Validé")</f>
        <v>valid</v>
      </c>
      <c r="R14123" t="s">
        <v>30</v>
      </c>
      <c r="U14123"/>
      <c r="X14123"/>
      <c r="Y14123"/>
      <c r="Z14123" t="s">
        <v>31</v>
      </c>
    </row>
    <row r="14124" spans="1:26" x14ac:dyDescent="0.3">
      <c r="A14124" t="s">
        <v>17332</v>
      </c>
      <c r="B14124" t="s">
        <v>3157</v>
      </c>
      <c r="C14124">
        <v>9271</v>
      </c>
      <c r="D14124" t="str">
        <f>+VLOOKUP(C14124,Param!K:L,2,FALSE)</f>
        <v>DIVERSEY FRANCE SAS</v>
      </c>
      <c r="E14124">
        <v>742910</v>
      </c>
      <c r="F14124" t="s">
        <v>16549</v>
      </c>
      <c r="G14124" t="s">
        <v>29</v>
      </c>
      <c r="H14124">
        <v>118514.21</v>
      </c>
      <c r="I14124">
        <v>118514.212</v>
      </c>
      <c r="J14124">
        <v>-1.9999999931314899E-3</v>
      </c>
      <c r="K14124">
        <v>118514.21</v>
      </c>
      <c r="L14124">
        <v>0</v>
      </c>
      <c r="M14124" t="str">
        <f>IF(ISERROR(VLOOKUP(A14124,'[1]Ecart validé'!$A:$A,1,FALSE)),Z14124,"Ecart Validé")</f>
        <v>valid</v>
      </c>
      <c r="R14124" t="s">
        <v>30</v>
      </c>
      <c r="U14124"/>
      <c r="X14124"/>
      <c r="Y14124"/>
      <c r="Z14124" t="s">
        <v>31</v>
      </c>
    </row>
    <row r="14125" spans="1:26" x14ac:dyDescent="0.3">
      <c r="A14125" t="s">
        <v>17333</v>
      </c>
      <c r="B14125" t="s">
        <v>3157</v>
      </c>
      <c r="C14125">
        <v>57595</v>
      </c>
      <c r="D14125" t="str">
        <f>+VLOOKUP(C14125,Param!K:L,2,FALSE)</f>
        <v>CASTILLO</v>
      </c>
      <c r="E14125">
        <v>2160544714</v>
      </c>
      <c r="F14125" t="s">
        <v>16549</v>
      </c>
      <c r="G14125" t="s">
        <v>29</v>
      </c>
      <c r="H14125">
        <v>14349.72</v>
      </c>
      <c r="I14125">
        <v>14349.722400000001</v>
      </c>
      <c r="J14125">
        <v>-2.4000000012165401E-3</v>
      </c>
      <c r="K14125">
        <v>14349.72</v>
      </c>
      <c r="L14125">
        <v>0</v>
      </c>
      <c r="M14125" t="str">
        <f>IF(ISERROR(VLOOKUP(A14125,'[1]Ecart validé'!$A:$A,1,FALSE)),Z14125,"Ecart Validé")</f>
        <v>valid</v>
      </c>
      <c r="R14125" t="s">
        <v>30</v>
      </c>
      <c r="U14125"/>
      <c r="X14125"/>
      <c r="Y14125"/>
      <c r="Z14125" t="s">
        <v>31</v>
      </c>
    </row>
    <row r="14126" spans="1:26" x14ac:dyDescent="0.3">
      <c r="A14126" t="s">
        <v>17334</v>
      </c>
      <c r="B14126" t="s">
        <v>3157</v>
      </c>
      <c r="C14126">
        <v>67414</v>
      </c>
      <c r="D14126" t="str">
        <f>+VLOOKUP(C14126,Param!K:L,2,FALSE)</f>
        <v>SAINT GOBAIN GLASS SOLUTION GRAND OUEST</v>
      </c>
      <c r="E14126">
        <v>2140673707</v>
      </c>
      <c r="F14126" t="s">
        <v>16549</v>
      </c>
      <c r="G14126" t="s">
        <v>29</v>
      </c>
      <c r="H14126">
        <v>974.6</v>
      </c>
      <c r="I14126">
        <v>974.59709999999995</v>
      </c>
      <c r="J14126">
        <v>2.9000000000678401E-3</v>
      </c>
      <c r="K14126">
        <v>974.6</v>
      </c>
      <c r="L14126">
        <v>0</v>
      </c>
      <c r="M14126" t="str">
        <f>IF(ISERROR(VLOOKUP(A14126,'[1]Ecart validé'!$A:$A,1,FALSE)),Z14126,"Ecart Validé")</f>
        <v>valid</v>
      </c>
      <c r="R14126" t="s">
        <v>30</v>
      </c>
      <c r="U14126"/>
      <c r="X14126"/>
      <c r="Y14126"/>
      <c r="Z14126" t="s">
        <v>31</v>
      </c>
    </row>
    <row r="14127" spans="1:26" x14ac:dyDescent="0.3">
      <c r="A14127" t="s">
        <v>17335</v>
      </c>
      <c r="B14127" t="s">
        <v>3157</v>
      </c>
      <c r="C14127">
        <v>46040</v>
      </c>
      <c r="D14127" t="str">
        <f>+VLOOKUP(C14127,Param!K:L,2,FALSE)</f>
        <v>TRANSGOURMET OPERATIONS -DIRECTION PRESTATION</v>
      </c>
      <c r="E14127">
        <v>110001497</v>
      </c>
      <c r="F14127" t="s">
        <v>16549</v>
      </c>
      <c r="G14127" t="s">
        <v>29</v>
      </c>
      <c r="H14127">
        <v>44768.55</v>
      </c>
      <c r="I14127">
        <v>44768.553</v>
      </c>
      <c r="J14127">
        <v>-2.9999999969731999E-3</v>
      </c>
      <c r="K14127">
        <v>44768.55</v>
      </c>
      <c r="L14127">
        <v>0</v>
      </c>
      <c r="M14127" t="str">
        <f>IF(ISERROR(VLOOKUP(A14127,'[1]Ecart validé'!$A:$A,1,FALSE)),Z14127,"Ecart Validé")</f>
        <v>valid</v>
      </c>
      <c r="R14127" t="s">
        <v>30</v>
      </c>
      <c r="U14127"/>
      <c r="X14127"/>
      <c r="Y14127"/>
      <c r="Z14127" t="s">
        <v>31</v>
      </c>
    </row>
    <row r="14128" spans="1:26" x14ac:dyDescent="0.3">
      <c r="A14128" t="s">
        <v>17336</v>
      </c>
      <c r="B14128" t="s">
        <v>3157</v>
      </c>
      <c r="C14128">
        <v>46040</v>
      </c>
      <c r="D14128" t="str">
        <f>+VLOOKUP(C14128,Param!K:L,2,FALSE)</f>
        <v>TRANSGOURMET OPERATIONS -DIRECTION PRESTATION</v>
      </c>
      <c r="E14128">
        <v>210310498</v>
      </c>
      <c r="F14128" t="s">
        <v>16549</v>
      </c>
      <c r="G14128" t="s">
        <v>29</v>
      </c>
      <c r="H14128">
        <v>48258.04</v>
      </c>
      <c r="I14128">
        <v>48258.035400000001</v>
      </c>
      <c r="J14128">
        <v>4.6000000002095398E-3</v>
      </c>
      <c r="K14128">
        <v>48258.04</v>
      </c>
      <c r="L14128">
        <v>0</v>
      </c>
      <c r="M14128" t="str">
        <f>IF(ISERROR(VLOOKUP(A14128,'[1]Ecart validé'!$A:$A,1,FALSE)),Z14128,"Ecart Validé")</f>
        <v>valid</v>
      </c>
      <c r="R14128" t="s">
        <v>30</v>
      </c>
      <c r="U14128"/>
      <c r="X14128"/>
      <c r="Y14128"/>
      <c r="Z14128" t="s">
        <v>31</v>
      </c>
    </row>
    <row r="14129" spans="1:26" x14ac:dyDescent="0.3">
      <c r="A14129" t="s">
        <v>17337</v>
      </c>
      <c r="B14129" t="s">
        <v>3157</v>
      </c>
      <c r="C14129">
        <v>58235</v>
      </c>
      <c r="D14129" t="str">
        <f>+VLOOKUP(C14129,Param!K:L,2,FALSE)</f>
        <v>SOBIS</v>
      </c>
      <c r="E14129">
        <v>2150514341</v>
      </c>
      <c r="F14129" t="s">
        <v>16549</v>
      </c>
      <c r="G14129" t="s">
        <v>29</v>
      </c>
      <c r="H14129">
        <v>301.89</v>
      </c>
      <c r="I14129">
        <v>301.89479999999998</v>
      </c>
      <c r="J14129">
        <v>-4.7999999999888097E-3</v>
      </c>
      <c r="K14129">
        <v>301.89</v>
      </c>
      <c r="L14129">
        <v>0</v>
      </c>
      <c r="M14129" t="str">
        <f>IF(ISERROR(VLOOKUP(A14129,'[1]Ecart validé'!$A:$A,1,FALSE)),Z14129,"Ecart Validé")</f>
        <v>valid</v>
      </c>
      <c r="R14129" t="s">
        <v>30</v>
      </c>
      <c r="U14129"/>
      <c r="X14129"/>
      <c r="Y14129"/>
      <c r="Z14129" t="s">
        <v>31</v>
      </c>
    </row>
    <row r="14130" spans="1:26" x14ac:dyDescent="0.3">
      <c r="A14130" t="s">
        <v>17338</v>
      </c>
      <c r="B14130" t="s">
        <v>3157</v>
      </c>
      <c r="C14130">
        <v>57434</v>
      </c>
      <c r="D14130" t="str">
        <f>+VLOOKUP(C14130,Param!K:L,2,FALSE)</f>
        <v>BANGUI</v>
      </c>
      <c r="E14130">
        <v>2150544443</v>
      </c>
      <c r="F14130" t="s">
        <v>16549</v>
      </c>
      <c r="G14130" t="s">
        <v>29</v>
      </c>
      <c r="H14130">
        <v>5940.03</v>
      </c>
      <c r="I14130">
        <v>5940.0344999999998</v>
      </c>
      <c r="J14130">
        <v>-4.5000000000072699E-3</v>
      </c>
      <c r="K14130">
        <v>5940.0344999999998</v>
      </c>
      <c r="L14130">
        <v>-4.5000000000072699E-3</v>
      </c>
      <c r="M14130" t="str">
        <f>IF(ISERROR(VLOOKUP(A14130,'[1]Ecart validé'!$A:$A,1,FALSE)),Z14130,"Ecart Validé")</f>
        <v>valid</v>
      </c>
      <c r="R14130" t="s">
        <v>30</v>
      </c>
      <c r="U14130"/>
      <c r="X14130"/>
      <c r="Y14130"/>
      <c r="Z14130" t="s">
        <v>31</v>
      </c>
    </row>
    <row r="14131" spans="1:26" x14ac:dyDescent="0.3">
      <c r="A14131" t="s">
        <v>17339</v>
      </c>
      <c r="B14131" t="s">
        <v>3157</v>
      </c>
      <c r="C14131">
        <v>110633</v>
      </c>
      <c r="D14131" t="str">
        <f>+VLOOKUP(C14131,Param!K:L,2,FALSE)</f>
        <v>SAMSIC SECURITE</v>
      </c>
      <c r="E14131">
        <v>2130362492</v>
      </c>
      <c r="F14131" t="s">
        <v>16549</v>
      </c>
      <c r="G14131" t="s">
        <v>29</v>
      </c>
      <c r="H14131">
        <v>4006.38</v>
      </c>
      <c r="I14131">
        <v>4006.38</v>
      </c>
      <c r="J14131">
        <v>0</v>
      </c>
      <c r="K14131">
        <v>4006.38</v>
      </c>
      <c r="L14131">
        <v>0</v>
      </c>
      <c r="M14131" t="str">
        <f>IF(ISERROR(VLOOKUP(A14131,'[1]Ecart validé'!$A:$A,1,FALSE)),Z14131,"Ecart Validé")</f>
        <v>valid</v>
      </c>
      <c r="R14131" t="s">
        <v>30</v>
      </c>
      <c r="U14131"/>
      <c r="X14131"/>
      <c r="Y14131"/>
      <c r="Z14131" t="s">
        <v>31</v>
      </c>
    </row>
    <row r="14132" spans="1:26" x14ac:dyDescent="0.3">
      <c r="A14132" t="s">
        <v>17340</v>
      </c>
      <c r="B14132" t="s">
        <v>3157</v>
      </c>
      <c r="C14132">
        <v>76686</v>
      </c>
      <c r="D14132" t="str">
        <f>+VLOOKUP(C14132,Param!K:L,2,FALSE)</f>
        <v>ACTEM'OTEL</v>
      </c>
      <c r="E14132">
        <v>2150514342</v>
      </c>
      <c r="F14132" t="s">
        <v>16549</v>
      </c>
      <c r="G14132" t="s">
        <v>29</v>
      </c>
      <c r="H14132">
        <v>18486.5</v>
      </c>
      <c r="I14132">
        <v>18486.503000000001</v>
      </c>
      <c r="J14132">
        <v>-3.00000000061118E-3</v>
      </c>
      <c r="K14132">
        <v>18486.5</v>
      </c>
      <c r="L14132">
        <v>0</v>
      </c>
      <c r="M14132" t="str">
        <f>IF(ISERROR(VLOOKUP(A14132,'[1]Ecart validé'!$A:$A,1,FALSE)),Z14132,"Ecart Validé")</f>
        <v>valid</v>
      </c>
      <c r="R14132" t="s">
        <v>30</v>
      </c>
      <c r="U14132"/>
      <c r="X14132"/>
      <c r="Y14132"/>
      <c r="Z14132" t="s">
        <v>31</v>
      </c>
    </row>
    <row r="14133" spans="1:26" x14ac:dyDescent="0.3">
      <c r="A14133" t="s">
        <v>17341</v>
      </c>
      <c r="B14133" t="s">
        <v>3157</v>
      </c>
      <c r="C14133">
        <v>76686</v>
      </c>
      <c r="D14133" t="str">
        <f>+VLOOKUP(C14133,Param!K:L,2,FALSE)</f>
        <v>ACTEM'OTEL</v>
      </c>
      <c r="E14133">
        <v>2150514343</v>
      </c>
      <c r="F14133" t="s">
        <v>16549</v>
      </c>
      <c r="G14133" t="s">
        <v>29</v>
      </c>
      <c r="H14133">
        <v>1915.22</v>
      </c>
      <c r="I14133">
        <v>1915.2212</v>
      </c>
      <c r="J14133">
        <v>-1.1999999999261399E-3</v>
      </c>
      <c r="K14133">
        <v>1915.22</v>
      </c>
      <c r="L14133">
        <v>0</v>
      </c>
      <c r="M14133" t="str">
        <f>IF(ISERROR(VLOOKUP(A14133,'[1]Ecart validé'!$A:$A,1,FALSE)),Z14133,"Ecart Validé")</f>
        <v>valid</v>
      </c>
      <c r="R14133" t="s">
        <v>30</v>
      </c>
      <c r="U14133"/>
      <c r="X14133"/>
      <c r="Y14133"/>
      <c r="Z14133" t="s">
        <v>31</v>
      </c>
    </row>
    <row r="14134" spans="1:26" x14ac:dyDescent="0.3">
      <c r="A14134" t="s">
        <v>17342</v>
      </c>
      <c r="B14134" t="s">
        <v>3157</v>
      </c>
      <c r="C14134">
        <v>58555</v>
      </c>
      <c r="D14134" t="str">
        <f>+VLOOKUP(C14134,Param!K:L,2,FALSE)</f>
        <v>IMAGINE SOFT</v>
      </c>
      <c r="E14134">
        <v>2140763973</v>
      </c>
      <c r="F14134" t="s">
        <v>16549</v>
      </c>
      <c r="G14134" t="s">
        <v>29</v>
      </c>
      <c r="H14134">
        <v>1218.18</v>
      </c>
      <c r="I14134">
        <v>1218.18</v>
      </c>
      <c r="J14134">
        <v>0</v>
      </c>
      <c r="K14134">
        <v>1218.18</v>
      </c>
      <c r="L14134">
        <v>0</v>
      </c>
      <c r="M14134" t="str">
        <f>IF(ISERROR(VLOOKUP(A14134,'[1]Ecart validé'!$A:$A,1,FALSE)),Z14134,"Ecart Validé")</f>
        <v>valid</v>
      </c>
      <c r="R14134" t="s">
        <v>30</v>
      </c>
      <c r="U14134"/>
      <c r="X14134"/>
      <c r="Y14134"/>
      <c r="Z14134" t="s">
        <v>31</v>
      </c>
    </row>
    <row r="14135" spans="1:26" x14ac:dyDescent="0.3">
      <c r="A14135" t="s">
        <v>17343</v>
      </c>
      <c r="B14135" t="s">
        <v>3157</v>
      </c>
      <c r="C14135">
        <v>47271</v>
      </c>
      <c r="D14135" t="str">
        <f>+VLOOKUP(C14135,Param!K:L,2,FALSE)</f>
        <v>ALLIANCE PROJECT</v>
      </c>
      <c r="E14135">
        <v>2151624001</v>
      </c>
      <c r="F14135" t="s">
        <v>16549</v>
      </c>
      <c r="G14135" t="s">
        <v>29</v>
      </c>
      <c r="H14135">
        <v>226.61</v>
      </c>
      <c r="I14135">
        <v>226.61099999999999</v>
      </c>
      <c r="J14135">
        <v>-9.9999999997635292E-4</v>
      </c>
      <c r="K14135">
        <v>226.61</v>
      </c>
      <c r="L14135">
        <v>0</v>
      </c>
      <c r="M14135" t="str">
        <f>IF(ISERROR(VLOOKUP(A14135,'[1]Ecart validé'!$A:$A,1,FALSE)),Z14135,"Ecart Validé")</f>
        <v>valid</v>
      </c>
      <c r="R14135" t="s">
        <v>30</v>
      </c>
      <c r="U14135"/>
      <c r="X14135"/>
      <c r="Y14135"/>
      <c r="Z14135" t="s">
        <v>31</v>
      </c>
    </row>
    <row r="14136" spans="1:26" x14ac:dyDescent="0.3">
      <c r="A14136" t="s">
        <v>17344</v>
      </c>
      <c r="B14136" t="s">
        <v>3157</v>
      </c>
      <c r="C14136">
        <v>217599</v>
      </c>
      <c r="D14136" t="str">
        <f>+VLOOKUP(C14136,Param!K:L,2,FALSE)</f>
        <v>L'ATELIER DES BOUCHERIES NIVERNAISES</v>
      </c>
      <c r="E14136">
        <v>1150034361</v>
      </c>
      <c r="F14136" t="s">
        <v>16549</v>
      </c>
      <c r="G14136" t="s">
        <v>29</v>
      </c>
      <c r="H14136">
        <v>58208.95</v>
      </c>
      <c r="I14136">
        <v>58208.951999999997</v>
      </c>
      <c r="J14136">
        <v>-2.0000000004074502E-3</v>
      </c>
      <c r="K14136">
        <v>58208.95</v>
      </c>
      <c r="L14136">
        <v>0</v>
      </c>
      <c r="M14136" t="str">
        <f>IF(ISERROR(VLOOKUP(A14136,'[1]Ecart validé'!$A:$A,1,FALSE)),Z14136,"Ecart Validé")</f>
        <v>valid</v>
      </c>
      <c r="R14136" t="s">
        <v>30</v>
      </c>
      <c r="U14136"/>
      <c r="X14136"/>
      <c r="Y14136"/>
      <c r="Z14136" t="s">
        <v>31</v>
      </c>
    </row>
    <row r="14137" spans="1:26" x14ac:dyDescent="0.3">
      <c r="A14137" t="s">
        <v>17345</v>
      </c>
      <c r="B14137" t="s">
        <v>3157</v>
      </c>
      <c r="C14137">
        <v>207077</v>
      </c>
      <c r="D14137" t="str">
        <f>+VLOOKUP(C14137,Param!K:L,2,FALSE)</f>
        <v>VIVALYA</v>
      </c>
      <c r="E14137">
        <v>1150064040</v>
      </c>
      <c r="F14137" t="s">
        <v>16549</v>
      </c>
      <c r="G14137" t="s">
        <v>29</v>
      </c>
      <c r="H14137">
        <v>129995.53</v>
      </c>
      <c r="I14137">
        <v>129995.5278</v>
      </c>
      <c r="J14137">
        <v>2.2000000026309802E-3</v>
      </c>
      <c r="K14137">
        <v>129995.53</v>
      </c>
      <c r="L14137">
        <v>0</v>
      </c>
      <c r="M14137" t="str">
        <f>IF(ISERROR(VLOOKUP(A14137,'[1]Ecart validé'!$A:$A,1,FALSE)),Z14137,"Ecart Validé")</f>
        <v>valid</v>
      </c>
      <c r="R14137" t="s">
        <v>30</v>
      </c>
      <c r="U14137"/>
      <c r="X14137"/>
      <c r="Y14137"/>
      <c r="Z14137" t="s">
        <v>31</v>
      </c>
    </row>
    <row r="14138" spans="1:26" x14ac:dyDescent="0.3">
      <c r="A14138" t="s">
        <v>17346</v>
      </c>
      <c r="B14138" t="s">
        <v>3157</v>
      </c>
      <c r="C14138">
        <v>207077</v>
      </c>
      <c r="D14138" t="str">
        <f>+VLOOKUP(C14138,Param!K:L,2,FALSE)</f>
        <v>VIVALYA</v>
      </c>
      <c r="E14138">
        <v>1150064044</v>
      </c>
      <c r="F14138" t="s">
        <v>16549</v>
      </c>
      <c r="G14138" t="s">
        <v>29</v>
      </c>
      <c r="H14138">
        <v>52196.98</v>
      </c>
      <c r="I14138">
        <v>52196.982199999999</v>
      </c>
      <c r="J14138">
        <v>-2.19999999535502E-3</v>
      </c>
      <c r="K14138">
        <v>52196.98</v>
      </c>
      <c r="L14138">
        <v>0</v>
      </c>
      <c r="M14138" t="str">
        <f>IF(ISERROR(VLOOKUP(A14138,'[1]Ecart validé'!$A:$A,1,FALSE)),Z14138,"Ecart Validé")</f>
        <v>valid</v>
      </c>
      <c r="R14138" t="s">
        <v>30</v>
      </c>
      <c r="U14138"/>
      <c r="X14138"/>
      <c r="Y14138"/>
      <c r="Z14138" t="s">
        <v>31</v>
      </c>
    </row>
    <row r="14139" spans="1:26" x14ac:dyDescent="0.3">
      <c r="A14139" t="s">
        <v>17347</v>
      </c>
      <c r="B14139" t="s">
        <v>3157</v>
      </c>
      <c r="C14139">
        <v>6087</v>
      </c>
      <c r="D14139" t="str">
        <f>+VLOOKUP(C14139,Param!K:L,2,FALSE)</f>
        <v>PROMOCOME-PLV GROUPE PROMOCOME INTERNATIONAL</v>
      </c>
      <c r="E14139">
        <v>2140373933</v>
      </c>
      <c r="F14139" t="s">
        <v>16549</v>
      </c>
      <c r="G14139" t="s">
        <v>29</v>
      </c>
      <c r="H14139">
        <v>308.27999999999997</v>
      </c>
      <c r="I14139">
        <v>308.27679999999998</v>
      </c>
      <c r="J14139">
        <v>3.19999999999254E-3</v>
      </c>
      <c r="K14139">
        <v>308.27999999999997</v>
      </c>
      <c r="L14139">
        <v>0</v>
      </c>
      <c r="M14139" t="str">
        <f>IF(ISERROR(VLOOKUP(A14139,'[1]Ecart validé'!$A:$A,1,FALSE)),Z14139,"Ecart Validé")</f>
        <v>valid</v>
      </c>
      <c r="R14139" t="s">
        <v>30</v>
      </c>
      <c r="U14139"/>
      <c r="X14139"/>
      <c r="Y14139"/>
      <c r="Z14139" t="s">
        <v>31</v>
      </c>
    </row>
    <row r="14140" spans="1:26" x14ac:dyDescent="0.3">
      <c r="A14140" t="s">
        <v>17348</v>
      </c>
      <c r="B14140" t="s">
        <v>3157</v>
      </c>
      <c r="C14140">
        <v>46482</v>
      </c>
      <c r="D14140" t="str">
        <f>+VLOOKUP(C14140,Param!K:L,2,FALSE)</f>
        <v>GESTION DES RISQUES SANITAIRES ET PROFESSIONNELS (GRSP)</v>
      </c>
      <c r="E14140">
        <v>2140723204</v>
      </c>
      <c r="F14140" t="s">
        <v>16549</v>
      </c>
      <c r="G14140" t="s">
        <v>29</v>
      </c>
      <c r="H14140">
        <v>90.75</v>
      </c>
      <c r="I14140">
        <v>90.75</v>
      </c>
      <c r="J14140">
        <v>0</v>
      </c>
      <c r="K14140">
        <v>90.75</v>
      </c>
      <c r="L14140">
        <v>0</v>
      </c>
      <c r="M14140" t="str">
        <f>IF(ISERROR(VLOOKUP(A14140,'[1]Ecart validé'!$A:$A,1,FALSE)),Z14140,"Ecart Validé")</f>
        <v>valid</v>
      </c>
      <c r="R14140" t="s">
        <v>30</v>
      </c>
      <c r="U14140"/>
      <c r="X14140"/>
      <c r="Y14140"/>
      <c r="Z14140" t="s">
        <v>31</v>
      </c>
    </row>
    <row r="14141" spans="1:26" x14ac:dyDescent="0.3">
      <c r="A14141" t="s">
        <v>17349</v>
      </c>
      <c r="B14141" t="s">
        <v>3157</v>
      </c>
      <c r="C14141">
        <v>198855</v>
      </c>
      <c r="D14141" t="str">
        <f>+VLOOKUP(C14141,Param!K:L,2,FALSE)</f>
        <v>CENTRALE EUROPEENE DE DISTRIBUTION - C10</v>
      </c>
      <c r="E14141">
        <v>1140043728</v>
      </c>
      <c r="F14141" t="s">
        <v>16549</v>
      </c>
      <c r="G14141" t="s">
        <v>29</v>
      </c>
      <c r="H14141">
        <v>53028.69</v>
      </c>
      <c r="I14141">
        <v>53028.69</v>
      </c>
      <c r="J14141">
        <v>0</v>
      </c>
      <c r="K14141">
        <v>53028.69</v>
      </c>
      <c r="L14141">
        <v>0</v>
      </c>
      <c r="M14141" t="str">
        <f>IF(ISERROR(VLOOKUP(A14141,'[1]Ecart validé'!$A:$A,1,FALSE)),Z14141,"Ecart Validé")</f>
        <v>valid</v>
      </c>
      <c r="R14141" t="s">
        <v>30</v>
      </c>
      <c r="U14141"/>
      <c r="X14141"/>
      <c r="Y14141"/>
      <c r="Z14141" t="s">
        <v>31</v>
      </c>
    </row>
    <row r="14142" spans="1:26" x14ac:dyDescent="0.3">
      <c r="A14142" t="s">
        <v>17350</v>
      </c>
      <c r="B14142" t="s">
        <v>3157</v>
      </c>
      <c r="C14142">
        <v>110238</v>
      </c>
      <c r="D14142" t="str">
        <f>+VLOOKUP(C14142,Param!K:L,2,FALSE)</f>
        <v>TOP MEDITERRANEE</v>
      </c>
      <c r="E14142">
        <v>1140083265</v>
      </c>
      <c r="F14142" t="s">
        <v>16549</v>
      </c>
      <c r="G14142" t="s">
        <v>29</v>
      </c>
      <c r="H14142">
        <v>3771.72</v>
      </c>
      <c r="I14142">
        <v>3771.7237</v>
      </c>
      <c r="J14142">
        <v>-3.7000000002080898E-3</v>
      </c>
      <c r="K14142">
        <v>3771.72</v>
      </c>
      <c r="L14142">
        <v>0</v>
      </c>
      <c r="M14142" t="str">
        <f>IF(ISERROR(VLOOKUP(A14142,'[1]Ecart validé'!$A:$A,1,FALSE)),Z14142,"Ecart Validé")</f>
        <v>valid</v>
      </c>
      <c r="R14142" t="s">
        <v>30</v>
      </c>
      <c r="U14142"/>
      <c r="X14142"/>
      <c r="Y14142"/>
      <c r="Z14142" t="s">
        <v>31</v>
      </c>
    </row>
    <row r="14143" spans="1:26" x14ac:dyDescent="0.3">
      <c r="A14143" t="s">
        <v>17351</v>
      </c>
      <c r="B14143" t="s">
        <v>3157</v>
      </c>
      <c r="C14143">
        <v>82014</v>
      </c>
      <c r="D14143" t="str">
        <f>+VLOOKUP(C14143,Param!K:L,2,FALSE)</f>
        <v>ANTEOL</v>
      </c>
      <c r="E14143">
        <v>2140543809</v>
      </c>
      <c r="F14143" t="s">
        <v>16549</v>
      </c>
      <c r="G14143" t="s">
        <v>29</v>
      </c>
      <c r="H14143">
        <v>4640</v>
      </c>
      <c r="I14143">
        <v>4640</v>
      </c>
      <c r="J14143">
        <v>0</v>
      </c>
      <c r="K14143">
        <v>4640</v>
      </c>
      <c r="L14143">
        <v>0</v>
      </c>
      <c r="M14143" t="str">
        <f>IF(ISERROR(VLOOKUP(A14143,'[1]Ecart validé'!$A:$A,1,FALSE)),Z14143,"Ecart Validé")</f>
        <v>valid</v>
      </c>
      <c r="R14143" t="s">
        <v>30</v>
      </c>
      <c r="U14143"/>
      <c r="X14143"/>
      <c r="Y14143"/>
      <c r="Z14143" t="s">
        <v>31</v>
      </c>
    </row>
    <row r="14144" spans="1:26" x14ac:dyDescent="0.3">
      <c r="A14144" t="s">
        <v>17352</v>
      </c>
      <c r="B14144" t="s">
        <v>3157</v>
      </c>
      <c r="C14144">
        <v>45298</v>
      </c>
      <c r="D14144" t="str">
        <f>+VLOOKUP(C14144,Param!K:L,2,FALSE)</f>
        <v>PUBLIC.A / Press Easy</v>
      </c>
      <c r="E14144">
        <v>2140663576</v>
      </c>
      <c r="F14144" t="s">
        <v>16549</v>
      </c>
      <c r="G14144" t="s">
        <v>29</v>
      </c>
      <c r="H14144">
        <v>711.24</v>
      </c>
      <c r="I14144">
        <v>711.24480000000005</v>
      </c>
      <c r="J14144">
        <v>-4.8000000000456497E-3</v>
      </c>
      <c r="K14144">
        <v>711.24</v>
      </c>
      <c r="L14144">
        <v>0</v>
      </c>
      <c r="M14144" t="str">
        <f>IF(ISERROR(VLOOKUP(A14144,'[1]Ecart validé'!$A:$A,1,FALSE)),Z14144,"Ecart Validé")</f>
        <v>valid</v>
      </c>
      <c r="R14144" t="s">
        <v>30</v>
      </c>
      <c r="U14144"/>
      <c r="X14144"/>
      <c r="Y14144"/>
      <c r="Z14144" t="s">
        <v>31</v>
      </c>
    </row>
    <row r="14145" spans="1:26" x14ac:dyDescent="0.3">
      <c r="A14145" t="s">
        <v>17353</v>
      </c>
      <c r="B14145" t="s">
        <v>3157</v>
      </c>
      <c r="C14145">
        <v>56701</v>
      </c>
      <c r="D14145" t="str">
        <f>+VLOOKUP(C14145,Param!K:L,2,FALSE)</f>
        <v>KOCI ELECTRICITE</v>
      </c>
      <c r="E14145">
        <v>2140543267</v>
      </c>
      <c r="F14145" t="s">
        <v>16549</v>
      </c>
      <c r="G14145" t="s">
        <v>29</v>
      </c>
      <c r="H14145">
        <v>528.16</v>
      </c>
      <c r="I14145">
        <v>528.16470000000004</v>
      </c>
      <c r="J14145">
        <v>-4.70000000007075E-3</v>
      </c>
      <c r="K14145">
        <v>528.16</v>
      </c>
      <c r="L14145">
        <v>0</v>
      </c>
      <c r="M14145" t="str">
        <f>IF(ISERROR(VLOOKUP(A14145,'[1]Ecart validé'!$A:$A,1,FALSE)),Z14145,"Ecart Validé")</f>
        <v>valid</v>
      </c>
      <c r="R14145" t="s">
        <v>30</v>
      </c>
      <c r="U14145"/>
      <c r="X14145"/>
      <c r="Y14145"/>
      <c r="Z14145" t="s">
        <v>31</v>
      </c>
    </row>
    <row r="14146" spans="1:26" x14ac:dyDescent="0.3">
      <c r="A14146" t="s">
        <v>17354</v>
      </c>
      <c r="B14146" t="s">
        <v>3157</v>
      </c>
      <c r="C14146">
        <v>8467</v>
      </c>
      <c r="D14146" t="str">
        <f>+VLOOKUP(C14146,Param!K:L,2,FALSE)</f>
        <v>VALRHONA</v>
      </c>
      <c r="E14146">
        <v>1140143140</v>
      </c>
      <c r="F14146" t="s">
        <v>16549</v>
      </c>
      <c r="G14146" t="s">
        <v>29</v>
      </c>
      <c r="H14146">
        <v>13810.22</v>
      </c>
      <c r="I14146">
        <v>13810.2212</v>
      </c>
      <c r="J14146">
        <v>-1.2000000006082701E-3</v>
      </c>
      <c r="K14146">
        <v>13810.22</v>
      </c>
      <c r="L14146">
        <v>0</v>
      </c>
      <c r="M14146" t="str">
        <f>IF(ISERROR(VLOOKUP(A14146,'[1]Ecart validé'!$A:$A,1,FALSE)),Z14146,"Ecart Validé")</f>
        <v>valid</v>
      </c>
      <c r="R14146" t="s">
        <v>30</v>
      </c>
      <c r="U14146"/>
      <c r="X14146"/>
      <c r="Y14146"/>
      <c r="Z14146" t="s">
        <v>31</v>
      </c>
    </row>
    <row r="14147" spans="1:26" x14ac:dyDescent="0.3">
      <c r="A14147" t="s">
        <v>17355</v>
      </c>
      <c r="B14147" t="s">
        <v>3157</v>
      </c>
      <c r="C14147">
        <v>181580</v>
      </c>
      <c r="D14147" t="str">
        <f>+VLOOKUP(C14147,Param!K:L,2,FALSE)</f>
        <v>LAPLACE LE CHEMIN DE LA PROPRIETE</v>
      </c>
      <c r="E14147">
        <v>1140053242</v>
      </c>
      <c r="F14147" t="s">
        <v>16549</v>
      </c>
      <c r="G14147" t="s">
        <v>29</v>
      </c>
      <c r="H14147">
        <v>17200.46</v>
      </c>
      <c r="I14147">
        <v>17200.457399999999</v>
      </c>
      <c r="J14147">
        <v>2.59999999980209E-3</v>
      </c>
      <c r="K14147">
        <v>17200.46</v>
      </c>
      <c r="L14147">
        <v>0</v>
      </c>
      <c r="M14147" t="str">
        <f>IF(ISERROR(VLOOKUP(A14147,'[1]Ecart validé'!$A:$A,1,FALSE)),Z14147,"Ecart Validé")</f>
        <v>valid</v>
      </c>
      <c r="R14147" t="s">
        <v>30</v>
      </c>
      <c r="U14147"/>
      <c r="X14147"/>
      <c r="Y14147"/>
      <c r="Z14147" t="s">
        <v>31</v>
      </c>
    </row>
    <row r="14148" spans="1:26" x14ac:dyDescent="0.3">
      <c r="A14148" t="s">
        <v>17356</v>
      </c>
      <c r="B14148" t="s">
        <v>3157</v>
      </c>
      <c r="C14148">
        <v>108838</v>
      </c>
      <c r="D14148" t="str">
        <f>+VLOOKUP(C14148,Param!K:L,2,FALSE)</f>
        <v>METZGER FRERES</v>
      </c>
      <c r="E14148">
        <v>1140033097</v>
      </c>
      <c r="F14148" t="s">
        <v>16549</v>
      </c>
      <c r="G14148" t="s">
        <v>29</v>
      </c>
      <c r="H14148">
        <v>54873.68</v>
      </c>
      <c r="I14148">
        <v>54873.68</v>
      </c>
      <c r="J14148">
        <v>0</v>
      </c>
      <c r="K14148">
        <v>54873.68</v>
      </c>
      <c r="L14148">
        <v>0</v>
      </c>
      <c r="M14148" t="str">
        <f>IF(ISERROR(VLOOKUP(A14148,'[1]Ecart validé'!$A:$A,1,FALSE)),Z14148,"Ecart Validé")</f>
        <v>valid</v>
      </c>
      <c r="R14148" t="s">
        <v>30</v>
      </c>
      <c r="U14148"/>
      <c r="X14148"/>
      <c r="Y14148"/>
      <c r="Z14148" t="s">
        <v>31</v>
      </c>
    </row>
    <row r="14149" spans="1:26" x14ac:dyDescent="0.3">
      <c r="A14149" t="s">
        <v>17357</v>
      </c>
      <c r="B14149" t="s">
        <v>3157</v>
      </c>
      <c r="C14149">
        <v>44820</v>
      </c>
      <c r="D14149" t="str">
        <f>+VLOOKUP(C14149,Param!K:L,2,FALSE)</f>
        <v>FELIX POTIN PROVENCE</v>
      </c>
      <c r="E14149">
        <v>1140143268</v>
      </c>
      <c r="F14149" t="s">
        <v>16549</v>
      </c>
      <c r="G14149" t="s">
        <v>29</v>
      </c>
      <c r="H14149">
        <v>8587.43</v>
      </c>
      <c r="I14149">
        <v>8587.4294000000009</v>
      </c>
      <c r="J14149">
        <v>5.9999999939464E-4</v>
      </c>
      <c r="K14149">
        <v>8587.43</v>
      </c>
      <c r="L14149">
        <v>0</v>
      </c>
      <c r="M14149" t="str">
        <f>IF(ISERROR(VLOOKUP(A14149,'[1]Ecart validé'!$A:$A,1,FALSE)),Z14149,"Ecart Validé")</f>
        <v>valid</v>
      </c>
      <c r="R14149" t="s">
        <v>30</v>
      </c>
      <c r="U14149"/>
      <c r="X14149"/>
      <c r="Y14149"/>
      <c r="Z14149" t="s">
        <v>31</v>
      </c>
    </row>
    <row r="14150" spans="1:26" x14ac:dyDescent="0.3">
      <c r="A14150" t="s">
        <v>17358</v>
      </c>
      <c r="B14150" t="s">
        <v>3157</v>
      </c>
      <c r="C14150">
        <v>44702</v>
      </c>
      <c r="D14150" t="str">
        <f>+VLOOKUP(C14150,Param!K:L,2,FALSE)</f>
        <v>ROSELINE DIFFUSION</v>
      </c>
      <c r="E14150">
        <v>1140053286</v>
      </c>
      <c r="F14150" t="s">
        <v>16549</v>
      </c>
      <c r="G14150" t="s">
        <v>29</v>
      </c>
      <c r="H14150">
        <v>1050.3399999999999</v>
      </c>
      <c r="I14150">
        <v>1050.335</v>
      </c>
      <c r="J14150">
        <v>4.9999999998817596E-3</v>
      </c>
      <c r="K14150">
        <v>1050.3399999999999</v>
      </c>
      <c r="L14150">
        <v>0</v>
      </c>
      <c r="M14150" t="str">
        <f>IF(ISERROR(VLOOKUP(A14150,'[1]Ecart validé'!$A:$A,1,FALSE)),Z14150,"Ecart Validé")</f>
        <v>valid</v>
      </c>
      <c r="R14150" t="s">
        <v>30</v>
      </c>
      <c r="U14150"/>
      <c r="X14150"/>
      <c r="Y14150"/>
      <c r="Z14150" t="s">
        <v>31</v>
      </c>
    </row>
    <row r="14151" spans="1:26" x14ac:dyDescent="0.3">
      <c r="A14151" t="s">
        <v>17359</v>
      </c>
      <c r="B14151" t="s">
        <v>3157</v>
      </c>
      <c r="C14151">
        <v>57487</v>
      </c>
      <c r="D14151" t="str">
        <f>+VLOOKUP(C14151,Param!K:L,2,FALSE)</f>
        <v>BALICCO</v>
      </c>
      <c r="E14151" t="s">
        <v>12918</v>
      </c>
      <c r="F14151" t="s">
        <v>16549</v>
      </c>
      <c r="G14151" t="s">
        <v>29</v>
      </c>
      <c r="H14151">
        <v>27961.8</v>
      </c>
      <c r="I14151">
        <v>27961.8</v>
      </c>
      <c r="J14151">
        <v>0</v>
      </c>
      <c r="K14151">
        <v>27961.8</v>
      </c>
      <c r="L14151">
        <v>0</v>
      </c>
      <c r="M14151" t="str">
        <f>IF(ISERROR(VLOOKUP(A14151,'[1]Ecart validé'!$A:$A,1,FALSE)),Z14151,"Ecart Validé")</f>
        <v>valid</v>
      </c>
      <c r="R14151" t="s">
        <v>30</v>
      </c>
      <c r="U14151"/>
      <c r="X14151"/>
      <c r="Y14151"/>
      <c r="Z14151" t="s">
        <v>31</v>
      </c>
    </row>
    <row r="14152" spans="1:26" x14ac:dyDescent="0.3">
      <c r="A14152" t="s">
        <v>17360</v>
      </c>
      <c r="B14152" t="s">
        <v>3157</v>
      </c>
      <c r="C14152">
        <v>184806</v>
      </c>
      <c r="D14152" t="str">
        <f>+VLOOKUP(C14152,Param!K:L,2,FALSE)</f>
        <v>FELIX POTIN MONACO</v>
      </c>
      <c r="E14152">
        <v>1140143269</v>
      </c>
      <c r="F14152" t="s">
        <v>16549</v>
      </c>
      <c r="G14152" t="s">
        <v>29</v>
      </c>
      <c r="H14152">
        <v>3456.42</v>
      </c>
      <c r="I14152">
        <v>3456.4243999999999</v>
      </c>
      <c r="J14152">
        <v>-4.399999999805E-3</v>
      </c>
      <c r="K14152">
        <v>3456.42</v>
      </c>
      <c r="L14152">
        <v>0</v>
      </c>
      <c r="M14152" t="str">
        <f>IF(ISERROR(VLOOKUP(A14152,'[1]Ecart validé'!$A:$A,1,FALSE)),Z14152,"Ecart Validé")</f>
        <v>valid</v>
      </c>
      <c r="R14152" t="s">
        <v>30</v>
      </c>
      <c r="U14152"/>
      <c r="X14152"/>
      <c r="Y14152"/>
      <c r="Z14152" t="s">
        <v>31</v>
      </c>
    </row>
    <row r="14153" spans="1:26" x14ac:dyDescent="0.3">
      <c r="A14153" t="s">
        <v>17361</v>
      </c>
      <c r="B14153" t="s">
        <v>3157</v>
      </c>
      <c r="C14153">
        <v>55829</v>
      </c>
      <c r="D14153" t="str">
        <f>+VLOOKUP(C14153,Param!K:L,2,FALSE)</f>
        <v>POMONA PASSION FROID</v>
      </c>
      <c r="E14153" t="s">
        <v>4490</v>
      </c>
      <c r="F14153" t="s">
        <v>16549</v>
      </c>
      <c r="G14153" t="s">
        <v>29</v>
      </c>
      <c r="H14153">
        <v>71745</v>
      </c>
      <c r="I14153">
        <v>71745.004799999995</v>
      </c>
      <c r="J14153">
        <v>-4.79999999515712E-3</v>
      </c>
      <c r="K14153">
        <v>71745</v>
      </c>
      <c r="L14153">
        <v>0</v>
      </c>
      <c r="M14153" t="str">
        <f>IF(ISERROR(VLOOKUP(A14153,'[1]Ecart validé'!$A:$A,1,FALSE)),Z14153,"Ecart Validé")</f>
        <v>valid</v>
      </c>
      <c r="R14153" t="s">
        <v>30</v>
      </c>
      <c r="U14153"/>
      <c r="X14153"/>
      <c r="Y14153"/>
      <c r="Z14153" t="s">
        <v>31</v>
      </c>
    </row>
    <row r="14154" spans="1:26" x14ac:dyDescent="0.3">
      <c r="A14154" t="s">
        <v>17362</v>
      </c>
      <c r="B14154" t="s">
        <v>3157</v>
      </c>
      <c r="C14154">
        <v>55829</v>
      </c>
      <c r="D14154" t="str">
        <f>+VLOOKUP(C14154,Param!K:L,2,FALSE)</f>
        <v>POMONA PASSION FROID</v>
      </c>
      <c r="E14154" t="s">
        <v>4495</v>
      </c>
      <c r="F14154" t="s">
        <v>16549</v>
      </c>
      <c r="G14154" t="s">
        <v>29</v>
      </c>
      <c r="H14154">
        <v>496748.57</v>
      </c>
      <c r="I14154">
        <v>496748.57689999999</v>
      </c>
      <c r="J14154">
        <v>-6.8999999784864399E-3</v>
      </c>
      <c r="K14154">
        <v>496748.57</v>
      </c>
      <c r="L14154">
        <v>0</v>
      </c>
      <c r="M14154" t="str">
        <f>IF(ISERROR(VLOOKUP(A14154,'[1]Ecart validé'!$A:$A,1,FALSE)),Z14154,"Ecart Validé")</f>
        <v>valid</v>
      </c>
      <c r="R14154" t="s">
        <v>30</v>
      </c>
      <c r="U14154"/>
      <c r="X14154"/>
      <c r="Y14154"/>
      <c r="Z14154" t="s">
        <v>31</v>
      </c>
    </row>
    <row r="14155" spans="1:26" x14ac:dyDescent="0.3">
      <c r="A14155" t="s">
        <v>17363</v>
      </c>
      <c r="B14155" t="s">
        <v>3157</v>
      </c>
      <c r="C14155">
        <v>55829</v>
      </c>
      <c r="D14155" t="str">
        <f>+VLOOKUP(C14155,Param!K:L,2,FALSE)</f>
        <v>POMONA PASSION FROID</v>
      </c>
      <c r="E14155" t="s">
        <v>4501</v>
      </c>
      <c r="F14155" t="s">
        <v>16549</v>
      </c>
      <c r="G14155" t="s">
        <v>29</v>
      </c>
      <c r="H14155">
        <v>31755.01</v>
      </c>
      <c r="I14155">
        <v>31755.008399999999</v>
      </c>
      <c r="J14155">
        <v>1.59999999959836E-3</v>
      </c>
      <c r="K14155">
        <v>31755.01</v>
      </c>
      <c r="L14155">
        <v>0</v>
      </c>
      <c r="M14155" t="str">
        <f>IF(ISERROR(VLOOKUP(A14155,'[1]Ecart validé'!$A:$A,1,FALSE)),Z14155,"Ecart Validé")</f>
        <v>valid</v>
      </c>
      <c r="R14155" t="s">
        <v>30</v>
      </c>
      <c r="U14155"/>
      <c r="X14155"/>
      <c r="Y14155"/>
      <c r="Z14155" t="s">
        <v>31</v>
      </c>
    </row>
    <row r="14156" spans="1:26" x14ac:dyDescent="0.3">
      <c r="A14156" t="s">
        <v>17364</v>
      </c>
      <c r="B14156" t="s">
        <v>3157</v>
      </c>
      <c r="C14156">
        <v>55829</v>
      </c>
      <c r="D14156" t="str">
        <f>+VLOOKUP(C14156,Param!K:L,2,FALSE)</f>
        <v>POMONA PASSION FROID</v>
      </c>
      <c r="E14156" t="s">
        <v>4506</v>
      </c>
      <c r="F14156" t="s">
        <v>16549</v>
      </c>
      <c r="G14156" t="s">
        <v>29</v>
      </c>
      <c r="H14156">
        <v>41680.15</v>
      </c>
      <c r="I14156">
        <v>41680.153599999998</v>
      </c>
      <c r="J14156">
        <v>-3.5999999963678398E-3</v>
      </c>
      <c r="K14156">
        <v>41680.15</v>
      </c>
      <c r="L14156">
        <v>0</v>
      </c>
      <c r="M14156" t="str">
        <f>IF(ISERROR(VLOOKUP(A14156,'[1]Ecart validé'!$A:$A,1,FALSE)),Z14156,"Ecart Validé")</f>
        <v>valid</v>
      </c>
      <c r="R14156" t="s">
        <v>30</v>
      </c>
      <c r="U14156"/>
      <c r="X14156"/>
      <c r="Y14156"/>
      <c r="Z14156" t="s">
        <v>31</v>
      </c>
    </row>
    <row r="14157" spans="1:26" x14ac:dyDescent="0.3">
      <c r="A14157" t="s">
        <v>17365</v>
      </c>
      <c r="B14157" t="s">
        <v>3157</v>
      </c>
      <c r="C14157">
        <v>58388</v>
      </c>
      <c r="D14157" t="str">
        <f>+VLOOKUP(C14157,Param!K:L,2,FALSE)</f>
        <v>FELIX POTIN COTE D'AZUR</v>
      </c>
      <c r="E14157">
        <v>1130142859</v>
      </c>
      <c r="F14157" t="s">
        <v>16549</v>
      </c>
      <c r="G14157" t="s">
        <v>29</v>
      </c>
      <c r="H14157">
        <v>23940.51</v>
      </c>
      <c r="I14157">
        <v>23940.51</v>
      </c>
      <c r="J14157">
        <v>0</v>
      </c>
      <c r="K14157">
        <v>23940.51</v>
      </c>
      <c r="L14157">
        <v>0</v>
      </c>
      <c r="M14157" t="str">
        <f>IF(ISERROR(VLOOKUP(A14157,'[1]Ecart validé'!$A:$A,1,FALSE)),Z14157,"Ecart Validé")</f>
        <v>valid</v>
      </c>
      <c r="R14157" t="s">
        <v>30</v>
      </c>
      <c r="U14157"/>
      <c r="X14157"/>
      <c r="Y14157"/>
      <c r="Z14157" t="s">
        <v>31</v>
      </c>
    </row>
    <row r="14158" spans="1:26" x14ac:dyDescent="0.3">
      <c r="A14158" t="s">
        <v>17366</v>
      </c>
      <c r="B14158" t="s">
        <v>3157</v>
      </c>
      <c r="C14158">
        <v>58272</v>
      </c>
      <c r="D14158" t="str">
        <f>+VLOOKUP(C14158,Param!K:L,2,FALSE)</f>
        <v>ETABLISSEMENTS BEILLEVAIRE</v>
      </c>
      <c r="E14158">
        <v>1130072480</v>
      </c>
      <c r="F14158" t="s">
        <v>16549</v>
      </c>
      <c r="G14158" t="s">
        <v>29</v>
      </c>
      <c r="H14158">
        <v>14657.4</v>
      </c>
      <c r="I14158">
        <v>14657.403</v>
      </c>
      <c r="J14158">
        <v>-3.00000000061118E-3</v>
      </c>
      <c r="K14158">
        <v>14657.4</v>
      </c>
      <c r="L14158">
        <v>0</v>
      </c>
      <c r="M14158" t="str">
        <f>IF(ISERROR(VLOOKUP(A14158,'[1]Ecart validé'!$A:$A,1,FALSE)),Z14158,"Ecart Validé")</f>
        <v>valid</v>
      </c>
      <c r="R14158" t="s">
        <v>30</v>
      </c>
      <c r="U14158"/>
      <c r="X14158"/>
      <c r="Y14158"/>
      <c r="Z14158" t="s">
        <v>31</v>
      </c>
    </row>
    <row r="14159" spans="1:26" x14ac:dyDescent="0.3">
      <c r="A14159" t="s">
        <v>17367</v>
      </c>
      <c r="B14159" t="s">
        <v>3157</v>
      </c>
      <c r="C14159">
        <v>55922</v>
      </c>
      <c r="D14159" t="str">
        <f>+VLOOKUP(C14159,Param!K:L,2,FALSE)</f>
        <v>V.I.C VENTE, INSTALLATION, CONTROLE</v>
      </c>
      <c r="E14159">
        <v>2130052637</v>
      </c>
      <c r="F14159" t="s">
        <v>16549</v>
      </c>
      <c r="G14159" t="s">
        <v>29</v>
      </c>
      <c r="H14159">
        <v>890.88</v>
      </c>
      <c r="I14159">
        <v>890.87519999999995</v>
      </c>
      <c r="J14159">
        <v>4.8000000000456497E-3</v>
      </c>
      <c r="K14159">
        <v>890.88</v>
      </c>
      <c r="L14159">
        <v>0</v>
      </c>
      <c r="M14159" t="str">
        <f>IF(ISERROR(VLOOKUP(A14159,'[1]Ecart validé'!$A:$A,1,FALSE)),Z14159,"Ecart Validé")</f>
        <v>valid</v>
      </c>
      <c r="R14159" t="s">
        <v>30</v>
      </c>
      <c r="U14159"/>
      <c r="X14159"/>
      <c r="Y14159"/>
      <c r="Z14159" t="s">
        <v>31</v>
      </c>
    </row>
    <row r="14160" spans="1:26" x14ac:dyDescent="0.3">
      <c r="A14160" t="s">
        <v>17368</v>
      </c>
      <c r="B14160" t="s">
        <v>3157</v>
      </c>
      <c r="C14160">
        <v>166940</v>
      </c>
      <c r="D14160" t="str">
        <f>+VLOOKUP(C14160,Param!K:L,2,FALSE)</f>
        <v>GROUPE CANAL +</v>
      </c>
      <c r="E14160">
        <v>29236022</v>
      </c>
      <c r="F14160" t="s">
        <v>16549</v>
      </c>
      <c r="G14160" t="s">
        <v>29</v>
      </c>
      <c r="H14160">
        <v>36691.79</v>
      </c>
      <c r="I14160">
        <v>36691.7952</v>
      </c>
      <c r="J14160">
        <v>-5.1999999996041801E-3</v>
      </c>
      <c r="K14160">
        <v>36691.7952</v>
      </c>
      <c r="L14160">
        <v>-5.1999999996041801E-3</v>
      </c>
      <c r="M14160" t="str">
        <f>IF(ISERROR(VLOOKUP(A14160,'[1]Ecart validé'!$A:$A,1,FALSE)),Z14160,"Ecart Validé")</f>
        <v>valid</v>
      </c>
      <c r="R14160" t="s">
        <v>30</v>
      </c>
      <c r="U14160"/>
      <c r="X14160"/>
      <c r="Y14160"/>
      <c r="Z14160" t="s">
        <v>31</v>
      </c>
    </row>
    <row r="14161" spans="1:26" x14ac:dyDescent="0.3">
      <c r="A14161" t="s">
        <v>17369</v>
      </c>
      <c r="B14161" t="s">
        <v>3157</v>
      </c>
      <c r="C14161">
        <v>91574</v>
      </c>
      <c r="D14161" t="str">
        <f>+VLOOKUP(C14161,Param!K:L,2,FALSE)</f>
        <v>HS INDUSTRIES SPRL</v>
      </c>
      <c r="E14161">
        <v>2120051830</v>
      </c>
      <c r="F14161" t="s">
        <v>16549</v>
      </c>
      <c r="G14161" t="s">
        <v>29</v>
      </c>
      <c r="H14161">
        <v>7687.84</v>
      </c>
      <c r="I14161">
        <v>7687.8398999999999</v>
      </c>
      <c r="J14161">
        <v>1.00000000202271E-4</v>
      </c>
      <c r="K14161">
        <v>7687.84</v>
      </c>
      <c r="L14161">
        <v>0</v>
      </c>
      <c r="M14161" t="str">
        <f>IF(ISERROR(VLOOKUP(A14161,'[1]Ecart validé'!$A:$A,1,FALSE)),Z14161,"Ecart Validé")</f>
        <v>valid</v>
      </c>
      <c r="R14161" t="s">
        <v>30</v>
      </c>
      <c r="U14161"/>
      <c r="X14161"/>
      <c r="Y14161"/>
      <c r="Z14161" t="s">
        <v>31</v>
      </c>
    </row>
    <row r="14162" spans="1:26" x14ac:dyDescent="0.3">
      <c r="A14162" t="s">
        <v>17370</v>
      </c>
      <c r="B14162" t="s">
        <v>3157</v>
      </c>
      <c r="C14162">
        <v>84576</v>
      </c>
      <c r="D14162" t="str">
        <f>+VLOOKUP(C14162,Param!K:L,2,FALSE)</f>
        <v>AZUR LINGE SERVICE</v>
      </c>
      <c r="E14162">
        <v>212051551</v>
      </c>
      <c r="F14162" t="s">
        <v>16549</v>
      </c>
      <c r="G14162" t="s">
        <v>29</v>
      </c>
      <c r="H14162">
        <v>2057.7800000000002</v>
      </c>
      <c r="I14162">
        <v>2057.7759999999998</v>
      </c>
      <c r="J14162">
        <v>4.0000000003601599E-3</v>
      </c>
      <c r="K14162">
        <v>2057.7800000000002</v>
      </c>
      <c r="L14162">
        <v>0</v>
      </c>
      <c r="M14162" t="str">
        <f>IF(ISERROR(VLOOKUP(A14162,'[1]Ecart validé'!$A:$A,1,FALSE)),Z14162,"Ecart Validé")</f>
        <v>valid</v>
      </c>
      <c r="R14162" t="s">
        <v>30</v>
      </c>
      <c r="U14162"/>
      <c r="X14162"/>
      <c r="Y14162"/>
      <c r="Z14162" t="s">
        <v>31</v>
      </c>
    </row>
    <row r="14163" spans="1:26" x14ac:dyDescent="0.3">
      <c r="A14163" t="s">
        <v>17371</v>
      </c>
      <c r="B14163" t="s">
        <v>3157</v>
      </c>
      <c r="C14163">
        <v>84341</v>
      </c>
      <c r="D14163" t="str">
        <f>+VLOOKUP(C14163,Param!K:L,2,FALSE)</f>
        <v>SEV ENSEIGNES</v>
      </c>
      <c r="E14163">
        <v>2120771736</v>
      </c>
      <c r="F14163" t="s">
        <v>16549</v>
      </c>
      <c r="G14163" t="s">
        <v>29</v>
      </c>
      <c r="H14163">
        <v>4594.41</v>
      </c>
      <c r="I14163">
        <v>4594.4058000000005</v>
      </c>
      <c r="J14163">
        <v>4.1999999994004602E-3</v>
      </c>
      <c r="K14163">
        <v>4594.41</v>
      </c>
      <c r="L14163">
        <v>0</v>
      </c>
      <c r="M14163" t="str">
        <f>IF(ISERROR(VLOOKUP(A14163,'[1]Ecart validé'!$A:$A,1,FALSE)),Z14163,"Ecart Validé")</f>
        <v>valid</v>
      </c>
      <c r="R14163" t="s">
        <v>30</v>
      </c>
      <c r="U14163"/>
      <c r="X14163"/>
      <c r="Y14163"/>
      <c r="Z14163" t="s">
        <v>31</v>
      </c>
    </row>
    <row r="14164" spans="1:26" x14ac:dyDescent="0.3">
      <c r="A14164" t="s">
        <v>17372</v>
      </c>
      <c r="B14164" t="s">
        <v>3157</v>
      </c>
      <c r="C14164">
        <v>79913</v>
      </c>
      <c r="D14164" t="str">
        <f>+VLOOKUP(C14164,Param!K:L,2,FALSE)</f>
        <v>KAMI</v>
      </c>
      <c r="E14164">
        <v>210041375</v>
      </c>
      <c r="F14164" t="s">
        <v>16549</v>
      </c>
      <c r="G14164" t="s">
        <v>29</v>
      </c>
      <c r="H14164">
        <v>3825.72</v>
      </c>
      <c r="I14164">
        <v>3825.72</v>
      </c>
      <c r="J14164">
        <v>0</v>
      </c>
      <c r="K14164">
        <v>3825.72</v>
      </c>
      <c r="L14164">
        <v>0</v>
      </c>
      <c r="M14164" t="str">
        <f>IF(ISERROR(VLOOKUP(A14164,'[1]Ecart validé'!$A:$A,1,FALSE)),Z14164,"Ecart Validé")</f>
        <v>valid</v>
      </c>
      <c r="R14164" t="s">
        <v>30</v>
      </c>
      <c r="U14164"/>
      <c r="X14164"/>
      <c r="Y14164"/>
      <c r="Z14164" t="s">
        <v>31</v>
      </c>
    </row>
    <row r="14165" spans="1:26" x14ac:dyDescent="0.3">
      <c r="A14165" t="s">
        <v>17373</v>
      </c>
      <c r="B14165" t="s">
        <v>3157</v>
      </c>
      <c r="C14165">
        <v>70546</v>
      </c>
      <c r="D14165" t="str">
        <f>+VLOOKUP(C14165,Param!K:L,2,FALSE)</f>
        <v>ROUSSEAU</v>
      </c>
      <c r="E14165">
        <v>212771695</v>
      </c>
      <c r="F14165" t="s">
        <v>16549</v>
      </c>
      <c r="G14165" t="s">
        <v>29</v>
      </c>
      <c r="H14165">
        <v>1427.53</v>
      </c>
      <c r="I14165">
        <v>1427.5265999999999</v>
      </c>
      <c r="J14165">
        <v>3.4000000000560201E-3</v>
      </c>
      <c r="K14165">
        <v>1427.53</v>
      </c>
      <c r="L14165">
        <v>0</v>
      </c>
      <c r="M14165" t="str">
        <f>IF(ISERROR(VLOOKUP(A14165,'[1]Ecart validé'!$A:$A,1,FALSE)),Z14165,"Ecart Validé")</f>
        <v>valid</v>
      </c>
      <c r="R14165" t="s">
        <v>30</v>
      </c>
      <c r="U14165"/>
      <c r="X14165"/>
      <c r="Y14165"/>
      <c r="Z14165" t="s">
        <v>31</v>
      </c>
    </row>
    <row r="14166" spans="1:26" x14ac:dyDescent="0.3">
      <c r="A14166" t="s">
        <v>17374</v>
      </c>
      <c r="B14166" t="s">
        <v>3157</v>
      </c>
      <c r="C14166">
        <v>64759</v>
      </c>
      <c r="D14166" t="str">
        <f>+VLOOKUP(C14166,Param!K:L,2,FALSE)</f>
        <v>SDEL TERTIAIRE</v>
      </c>
      <c r="E14166">
        <v>212541653</v>
      </c>
      <c r="F14166" t="s">
        <v>16549</v>
      </c>
      <c r="G14166" t="s">
        <v>29</v>
      </c>
      <c r="H14166">
        <v>7129.41</v>
      </c>
      <c r="I14166">
        <v>7129.4093999999996</v>
      </c>
      <c r="J14166">
        <v>6.0000000030413503E-4</v>
      </c>
      <c r="K14166">
        <v>7129.41</v>
      </c>
      <c r="L14166">
        <v>0</v>
      </c>
      <c r="M14166" t="str">
        <f>IF(ISERROR(VLOOKUP(A14166,'[1]Ecart validé'!$A:$A,1,FALSE)),Z14166,"Ecart Validé")</f>
        <v>valid</v>
      </c>
      <c r="R14166" t="s">
        <v>30</v>
      </c>
      <c r="U14166"/>
      <c r="X14166"/>
      <c r="Y14166"/>
      <c r="Z14166" t="s">
        <v>31</v>
      </c>
    </row>
    <row r="14167" spans="1:26" x14ac:dyDescent="0.3">
      <c r="A14167" t="s">
        <v>17375</v>
      </c>
      <c r="B14167" t="s">
        <v>3157</v>
      </c>
      <c r="C14167">
        <v>58161</v>
      </c>
      <c r="D14167" t="str">
        <f>+VLOOKUP(C14167,Param!K:L,2,FALSE)</f>
        <v>COUP DE PATES SAS</v>
      </c>
      <c r="E14167">
        <v>1120152007</v>
      </c>
      <c r="F14167" t="s">
        <v>16549</v>
      </c>
      <c r="G14167" t="s">
        <v>29</v>
      </c>
      <c r="H14167">
        <v>54008.93</v>
      </c>
      <c r="I14167">
        <v>54008.934600000001</v>
      </c>
      <c r="J14167">
        <v>-4.6000000002095398E-3</v>
      </c>
      <c r="K14167">
        <v>54008.93</v>
      </c>
      <c r="L14167">
        <v>0</v>
      </c>
      <c r="M14167" t="str">
        <f>IF(ISERROR(VLOOKUP(A14167,'[1]Ecart validé'!$A:$A,1,FALSE)),Z14167,"Ecart Validé")</f>
        <v>valid</v>
      </c>
      <c r="R14167" t="s">
        <v>30</v>
      </c>
      <c r="U14167"/>
      <c r="X14167"/>
      <c r="Y14167"/>
      <c r="Z14167" t="s">
        <v>31</v>
      </c>
    </row>
    <row r="14168" spans="1:26" x14ac:dyDescent="0.3">
      <c r="A14168" t="s">
        <v>17376</v>
      </c>
      <c r="B14168" t="s">
        <v>3157</v>
      </c>
      <c r="C14168">
        <v>57699</v>
      </c>
      <c r="D14168" t="str">
        <f>+VLOOKUP(C14168,Param!K:L,2,FALSE)</f>
        <v>SEMAER</v>
      </c>
      <c r="E14168">
        <v>2130182702</v>
      </c>
      <c r="F14168" t="s">
        <v>16549</v>
      </c>
      <c r="G14168" t="s">
        <v>29</v>
      </c>
      <c r="H14168">
        <v>345.62</v>
      </c>
      <c r="I14168">
        <v>345.62360000000001</v>
      </c>
      <c r="J14168">
        <v>-3.6000000000058199E-3</v>
      </c>
      <c r="K14168">
        <v>345.62</v>
      </c>
      <c r="L14168">
        <v>0</v>
      </c>
      <c r="M14168" t="str">
        <f>IF(ISERROR(VLOOKUP(A14168,'[1]Ecart validé'!$A:$A,1,FALSE)),Z14168,"Ecart Validé")</f>
        <v>valid</v>
      </c>
      <c r="R14168" t="s">
        <v>30</v>
      </c>
      <c r="U14168"/>
      <c r="X14168"/>
      <c r="Y14168"/>
      <c r="Z14168" t="s">
        <v>31</v>
      </c>
    </row>
    <row r="14169" spans="1:26" x14ac:dyDescent="0.3">
      <c r="A14169" t="s">
        <v>17377</v>
      </c>
      <c r="B14169" t="s">
        <v>3157</v>
      </c>
      <c r="C14169">
        <v>57280</v>
      </c>
      <c r="D14169" t="str">
        <f>+VLOOKUP(C14169,Param!K:L,2,FALSE)</f>
        <v>DECO ADER</v>
      </c>
      <c r="E14169">
        <v>2140373433</v>
      </c>
      <c r="F14169" t="s">
        <v>16549</v>
      </c>
      <c r="G14169" t="s">
        <v>29</v>
      </c>
      <c r="H14169">
        <v>3514.03</v>
      </c>
      <c r="I14169">
        <v>3514.0304000000001</v>
      </c>
      <c r="J14169">
        <v>-3.9999999989959103E-4</v>
      </c>
      <c r="K14169">
        <v>3514.03</v>
      </c>
      <c r="L14169">
        <v>0</v>
      </c>
      <c r="M14169" t="str">
        <f>IF(ISERROR(VLOOKUP(A14169,'[1]Ecart validé'!$A:$A,1,FALSE)),Z14169,"Ecart Validé")</f>
        <v>valid</v>
      </c>
      <c r="R14169" t="s">
        <v>30</v>
      </c>
      <c r="U14169"/>
      <c r="X14169"/>
      <c r="Y14169"/>
      <c r="Z14169" t="s">
        <v>31</v>
      </c>
    </row>
    <row r="14170" spans="1:26" x14ac:dyDescent="0.3">
      <c r="A14170" t="s">
        <v>17378</v>
      </c>
      <c r="B14170" t="s">
        <v>3157</v>
      </c>
      <c r="C14170">
        <v>54644</v>
      </c>
      <c r="D14170" t="str">
        <f>+VLOOKUP(C14170,Param!K:L,2,FALSE)</f>
        <v>GRAPHIWARE</v>
      </c>
      <c r="E14170">
        <v>2120801806</v>
      </c>
      <c r="F14170" t="s">
        <v>16549</v>
      </c>
      <c r="G14170" t="s">
        <v>29</v>
      </c>
      <c r="H14170">
        <v>15923.92</v>
      </c>
      <c r="I14170">
        <v>15923.924000000001</v>
      </c>
      <c r="J14170">
        <v>-4.0000000008149003E-3</v>
      </c>
      <c r="K14170">
        <v>15923.92</v>
      </c>
      <c r="L14170">
        <v>0</v>
      </c>
      <c r="M14170" t="str">
        <f>IF(ISERROR(VLOOKUP(A14170,'[1]Ecart validé'!$A:$A,1,FALSE)),Z14170,"Ecart Validé")</f>
        <v>valid</v>
      </c>
      <c r="R14170" t="s">
        <v>30</v>
      </c>
      <c r="U14170"/>
      <c r="X14170"/>
      <c r="Y14170"/>
      <c r="Z14170" t="s">
        <v>31</v>
      </c>
    </row>
    <row r="14171" spans="1:26" x14ac:dyDescent="0.3">
      <c r="A14171" t="s">
        <v>17379</v>
      </c>
      <c r="B14171" t="s">
        <v>3157</v>
      </c>
      <c r="C14171">
        <v>53193</v>
      </c>
      <c r="D14171" t="str">
        <f>+VLOOKUP(C14171,Param!K:L,2,FALSE)</f>
        <v>ADAPEI 70 /AE BLANCHISSERIE</v>
      </c>
      <c r="E14171">
        <v>2120052134</v>
      </c>
      <c r="F14171" t="s">
        <v>16549</v>
      </c>
      <c r="G14171" t="s">
        <v>29</v>
      </c>
      <c r="H14171">
        <v>804.4</v>
      </c>
      <c r="I14171">
        <v>804.40279999999996</v>
      </c>
      <c r="J14171">
        <v>-2.7999999999792601E-3</v>
      </c>
      <c r="K14171">
        <v>804.4</v>
      </c>
      <c r="L14171">
        <v>0</v>
      </c>
      <c r="M14171" t="str">
        <f>IF(ISERROR(VLOOKUP(A14171,'[1]Ecart validé'!$A:$A,1,FALSE)),Z14171,"Ecart Validé")</f>
        <v>valid</v>
      </c>
      <c r="R14171" t="s">
        <v>30</v>
      </c>
      <c r="U14171"/>
      <c r="X14171"/>
      <c r="Y14171"/>
      <c r="Z14171" t="s">
        <v>31</v>
      </c>
    </row>
    <row r="14172" spans="1:26" x14ac:dyDescent="0.3">
      <c r="A14172" t="s">
        <v>17380</v>
      </c>
      <c r="B14172" t="s">
        <v>3157</v>
      </c>
      <c r="C14172">
        <v>52160</v>
      </c>
      <c r="D14172" t="str">
        <f>+VLOOKUP(C14172,Param!K:L,2,FALSE)</f>
        <v>MEDIACOM CONCEPT INGENIERIE</v>
      </c>
      <c r="E14172">
        <v>2120721973</v>
      </c>
      <c r="F14172" t="s">
        <v>16549</v>
      </c>
      <c r="G14172" t="s">
        <v>29</v>
      </c>
      <c r="H14172">
        <v>1707.17</v>
      </c>
      <c r="I14172">
        <v>1707.165</v>
      </c>
      <c r="J14172">
        <v>5.0000000001091298E-3</v>
      </c>
      <c r="K14172">
        <v>1707.17</v>
      </c>
      <c r="L14172">
        <v>0</v>
      </c>
      <c r="M14172" t="str">
        <f>IF(ISERROR(VLOOKUP(A14172,'[1]Ecart validé'!$A:$A,1,FALSE)),Z14172,"Ecart Validé")</f>
        <v>valid</v>
      </c>
      <c r="R14172" t="s">
        <v>30</v>
      </c>
      <c r="U14172"/>
      <c r="X14172"/>
      <c r="Y14172"/>
      <c r="Z14172" t="s">
        <v>31</v>
      </c>
    </row>
    <row r="14173" spans="1:26" x14ac:dyDescent="0.3">
      <c r="A14173" t="s">
        <v>17381</v>
      </c>
      <c r="B14173" t="s">
        <v>3157</v>
      </c>
      <c r="C14173">
        <v>48335</v>
      </c>
      <c r="D14173" t="str">
        <f>+VLOOKUP(C14173,Param!K:L,2,FALSE)</f>
        <v>BUREAU ALPES CONTROLES</v>
      </c>
      <c r="E14173">
        <v>220206758</v>
      </c>
      <c r="F14173" t="s">
        <v>16549</v>
      </c>
      <c r="G14173" t="s">
        <v>29</v>
      </c>
      <c r="H14173">
        <v>4579.0200000000004</v>
      </c>
      <c r="I14173">
        <v>4579.0204999999996</v>
      </c>
      <c r="J14173">
        <v>-4.9999999919236795E-4</v>
      </c>
      <c r="K14173">
        <v>4579.0200000000004</v>
      </c>
      <c r="L14173">
        <v>0</v>
      </c>
      <c r="M14173" t="str">
        <f>IF(ISERROR(VLOOKUP(A14173,'[1]Ecart validé'!$A:$A,1,FALSE)),Z14173,"Ecart Validé")</f>
        <v>valid</v>
      </c>
      <c r="R14173" t="s">
        <v>30</v>
      </c>
      <c r="U14173"/>
      <c r="X14173"/>
      <c r="Y14173"/>
      <c r="Z14173" t="s">
        <v>31</v>
      </c>
    </row>
    <row r="14174" spans="1:26" x14ac:dyDescent="0.3">
      <c r="A14174" t="s">
        <v>17382</v>
      </c>
      <c r="B14174" t="s">
        <v>3157</v>
      </c>
      <c r="C14174">
        <v>46483</v>
      </c>
      <c r="D14174" t="str">
        <f>+VLOOKUP(C14174,Param!K:L,2,FALSE)</f>
        <v>SUBRENAT</v>
      </c>
      <c r="E14174">
        <v>211311451</v>
      </c>
      <c r="F14174" t="s">
        <v>16549</v>
      </c>
      <c r="G14174" t="s">
        <v>29</v>
      </c>
      <c r="H14174">
        <v>22299.88</v>
      </c>
      <c r="I14174">
        <v>22299.884399999999</v>
      </c>
      <c r="J14174">
        <v>-4.3999999979860097E-3</v>
      </c>
      <c r="K14174">
        <v>22299.88</v>
      </c>
      <c r="L14174">
        <v>0</v>
      </c>
      <c r="M14174" t="str">
        <f>IF(ISERROR(VLOOKUP(A14174,'[1]Ecart validé'!$A:$A,1,FALSE)),Z14174,"Ecart Validé")</f>
        <v>valid</v>
      </c>
      <c r="R14174" t="s">
        <v>30</v>
      </c>
      <c r="U14174"/>
      <c r="X14174"/>
      <c r="Y14174"/>
      <c r="Z14174" t="s">
        <v>31</v>
      </c>
    </row>
    <row r="14175" spans="1:26" x14ac:dyDescent="0.3">
      <c r="A14175" t="s">
        <v>17383</v>
      </c>
      <c r="B14175" t="s">
        <v>3157</v>
      </c>
      <c r="C14175">
        <v>44916</v>
      </c>
      <c r="D14175" t="str">
        <f>+VLOOKUP(C14175,Param!K:L,2,FALSE)</f>
        <v>QUADIENT (ex: NEOPOST FRANCE / SATAS)</v>
      </c>
      <c r="E14175">
        <v>212091606</v>
      </c>
      <c r="F14175" t="s">
        <v>16549</v>
      </c>
      <c r="G14175" t="s">
        <v>29</v>
      </c>
      <c r="H14175">
        <v>1954.68</v>
      </c>
      <c r="I14175">
        <v>1954.6758</v>
      </c>
      <c r="J14175">
        <v>4.2000000000825804E-3</v>
      </c>
      <c r="K14175">
        <v>1954.68</v>
      </c>
      <c r="L14175">
        <v>0</v>
      </c>
      <c r="M14175" t="str">
        <f>IF(ISERROR(VLOOKUP(A14175,'[1]Ecart validé'!$A:$A,1,FALSE)),Z14175,"Ecart Validé")</f>
        <v>valid</v>
      </c>
      <c r="R14175" t="s">
        <v>30</v>
      </c>
      <c r="U14175"/>
      <c r="X14175"/>
      <c r="Y14175"/>
      <c r="Z14175" t="s">
        <v>31</v>
      </c>
    </row>
    <row r="14176" spans="1:26" x14ac:dyDescent="0.3">
      <c r="A14176" t="s">
        <v>17384</v>
      </c>
      <c r="B14176" t="s">
        <v>3157</v>
      </c>
      <c r="C14176">
        <v>43561</v>
      </c>
      <c r="D14176" t="str">
        <f>+VLOOKUP(C14176,Param!K:L,2,FALSE)</f>
        <v>SAMSIC</v>
      </c>
      <c r="E14176">
        <v>29255019</v>
      </c>
      <c r="F14176" t="s">
        <v>16549</v>
      </c>
      <c r="G14176" t="s">
        <v>29</v>
      </c>
      <c r="H14176">
        <v>23293.34</v>
      </c>
      <c r="I14176">
        <v>23293.345700000002</v>
      </c>
      <c r="J14176">
        <v>-5.7000000015250398E-3</v>
      </c>
      <c r="K14176">
        <v>23293.34</v>
      </c>
      <c r="L14176">
        <v>0</v>
      </c>
      <c r="M14176" t="str">
        <f>IF(ISERROR(VLOOKUP(A14176,'[1]Ecart validé'!$A:$A,1,FALSE)),Z14176,"Ecart Validé")</f>
        <v>valid</v>
      </c>
      <c r="R14176" t="s">
        <v>30</v>
      </c>
      <c r="U14176"/>
      <c r="X14176"/>
      <c r="Y14176"/>
      <c r="Z14176" t="s">
        <v>31</v>
      </c>
    </row>
    <row r="14177" spans="1:26" x14ac:dyDescent="0.3">
      <c r="A14177" t="s">
        <v>17385</v>
      </c>
      <c r="B14177" t="s">
        <v>3157</v>
      </c>
      <c r="C14177">
        <v>43797</v>
      </c>
      <c r="D14177" t="str">
        <f>+VLOOKUP(C14177,Param!K:L,2,FALSE)</f>
        <v>AIMO ARCHITECTURE INTERIEURE</v>
      </c>
      <c r="E14177">
        <v>2120721968</v>
      </c>
      <c r="F14177" t="s">
        <v>16549</v>
      </c>
      <c r="G14177" t="s">
        <v>29</v>
      </c>
      <c r="H14177">
        <v>3053.7</v>
      </c>
      <c r="I14177">
        <v>3053.7</v>
      </c>
      <c r="J14177">
        <v>0</v>
      </c>
      <c r="K14177">
        <v>3053.7</v>
      </c>
      <c r="L14177">
        <v>0</v>
      </c>
      <c r="M14177" t="str">
        <f>IF(ISERROR(VLOOKUP(A14177,'[1]Ecart validé'!$A:$A,1,FALSE)),Z14177,"Ecart Validé")</f>
        <v>valid</v>
      </c>
      <c r="R14177" t="s">
        <v>30</v>
      </c>
      <c r="U14177"/>
      <c r="X14177"/>
      <c r="Y14177"/>
      <c r="Z14177" t="s">
        <v>31</v>
      </c>
    </row>
    <row r="14178" spans="1:26" x14ac:dyDescent="0.3">
      <c r="A14178" t="s">
        <v>17386</v>
      </c>
      <c r="B14178" t="s">
        <v>3157</v>
      </c>
      <c r="C14178">
        <v>24553</v>
      </c>
      <c r="D14178" t="str">
        <f>+VLOOKUP(C14178,Param!K:L,2,FALSE)</f>
        <v>PLG FINANCES</v>
      </c>
      <c r="E14178">
        <v>2140313622</v>
      </c>
      <c r="F14178" t="s">
        <v>16549</v>
      </c>
      <c r="G14178" t="s">
        <v>29</v>
      </c>
      <c r="H14178">
        <v>74147.710000000006</v>
      </c>
      <c r="I14178">
        <v>74147.712</v>
      </c>
      <c r="J14178">
        <v>-1.9999999931314899E-3</v>
      </c>
      <c r="K14178">
        <v>74147.710000000006</v>
      </c>
      <c r="L14178">
        <v>0</v>
      </c>
      <c r="M14178" t="str">
        <f>IF(ISERROR(VLOOKUP(A14178,'[1]Ecart validé'!$A:$A,1,FALSE)),Z14178,"Ecart Validé")</f>
        <v>valid</v>
      </c>
      <c r="R14178" t="s">
        <v>30</v>
      </c>
      <c r="U14178"/>
      <c r="X14178"/>
      <c r="Y14178"/>
      <c r="Z14178" t="s">
        <v>31</v>
      </c>
    </row>
    <row r="14179" spans="1:26" x14ac:dyDescent="0.3">
      <c r="A14179" t="s">
        <v>17387</v>
      </c>
      <c r="B14179" t="s">
        <v>3157</v>
      </c>
      <c r="C14179">
        <v>16573</v>
      </c>
      <c r="D14179" t="str">
        <f>+VLOOKUP(C14179,Param!K:L,2,FALSE)</f>
        <v>WANZL METTALLWARENFABRIK GMBH</v>
      </c>
      <c r="E14179">
        <v>2140143499</v>
      </c>
      <c r="F14179" t="s">
        <v>16549</v>
      </c>
      <c r="G14179" t="s">
        <v>29</v>
      </c>
      <c r="H14179">
        <v>943.7</v>
      </c>
      <c r="I14179">
        <v>943.69650000000001</v>
      </c>
      <c r="J14179">
        <v>3.5000000000309198E-3</v>
      </c>
      <c r="K14179">
        <v>943.7</v>
      </c>
      <c r="L14179">
        <v>0</v>
      </c>
      <c r="M14179" t="str">
        <f>IF(ISERROR(VLOOKUP(A14179,'[1]Ecart validé'!$A:$A,1,FALSE)),Z14179,"Ecart Validé")</f>
        <v>valid</v>
      </c>
      <c r="R14179" t="s">
        <v>30</v>
      </c>
      <c r="U14179"/>
      <c r="X14179"/>
      <c r="Y14179"/>
      <c r="Z14179" t="s">
        <v>31</v>
      </c>
    </row>
    <row r="14180" spans="1:26" x14ac:dyDescent="0.3">
      <c r="A14180" t="s">
        <v>17388</v>
      </c>
      <c r="B14180" t="s">
        <v>3157</v>
      </c>
      <c r="C14180">
        <v>114558</v>
      </c>
      <c r="D14180" t="str">
        <f>+VLOOKUP(C14180,Param!K:L,2,FALSE)</f>
        <v>WIFIRST</v>
      </c>
      <c r="E14180">
        <v>2130592514</v>
      </c>
      <c r="F14180" t="s">
        <v>16549</v>
      </c>
      <c r="G14180" t="s">
        <v>29</v>
      </c>
      <c r="H14180">
        <v>15239.57</v>
      </c>
      <c r="I14180">
        <v>15239.570400000001</v>
      </c>
      <c r="J14180">
        <v>-4.00000000809086E-4</v>
      </c>
      <c r="K14180">
        <v>15239.57</v>
      </c>
      <c r="L14180">
        <v>0</v>
      </c>
      <c r="M14180" t="str">
        <f>IF(ISERROR(VLOOKUP(A14180,'[1]Ecart validé'!$A:$A,1,FALSE)),Z14180,"Ecart Validé")</f>
        <v>valid</v>
      </c>
      <c r="R14180" t="s">
        <v>30</v>
      </c>
      <c r="U14180"/>
      <c r="X14180"/>
      <c r="Y14180"/>
      <c r="Z14180" t="s">
        <v>31</v>
      </c>
    </row>
    <row r="14181" spans="1:26" x14ac:dyDescent="0.3">
      <c r="A14181" t="s">
        <v>17389</v>
      </c>
      <c r="B14181" t="s">
        <v>3157</v>
      </c>
      <c r="C14181">
        <v>114558</v>
      </c>
      <c r="D14181" t="str">
        <f>+VLOOKUP(C14181,Param!K:L,2,FALSE)</f>
        <v>WIFIRST</v>
      </c>
      <c r="E14181">
        <v>2170595121</v>
      </c>
      <c r="F14181" t="s">
        <v>16549</v>
      </c>
      <c r="G14181" t="s">
        <v>29</v>
      </c>
      <c r="H14181">
        <v>64483.8</v>
      </c>
      <c r="I14181">
        <v>64483.801200000002</v>
      </c>
      <c r="J14181">
        <v>-1.19999999878928E-3</v>
      </c>
      <c r="K14181">
        <v>64483.8</v>
      </c>
      <c r="L14181">
        <v>0</v>
      </c>
      <c r="M14181" t="str">
        <f>IF(ISERROR(VLOOKUP(A14181,'[1]Ecart validé'!$A:$A,1,FALSE)),Z14181,"Ecart Validé")</f>
        <v>valid</v>
      </c>
      <c r="R14181" t="s">
        <v>30</v>
      </c>
      <c r="U14181"/>
      <c r="X14181"/>
      <c r="Y14181"/>
      <c r="Z14181" t="s">
        <v>31</v>
      </c>
    </row>
    <row r="14182" spans="1:26" x14ac:dyDescent="0.3">
      <c r="A14182" t="s">
        <v>17390</v>
      </c>
      <c r="B14182" t="s">
        <v>3157</v>
      </c>
      <c r="C14182">
        <v>65081</v>
      </c>
      <c r="D14182" t="str">
        <f>+VLOOKUP(C14182,Param!K:L,2,FALSE)</f>
        <v>BLANCHISSERIE CHALONNAISE</v>
      </c>
      <c r="E14182">
        <v>2130052884</v>
      </c>
      <c r="F14182" t="s">
        <v>16549</v>
      </c>
      <c r="G14182" t="s">
        <v>29</v>
      </c>
      <c r="H14182">
        <v>3969.42</v>
      </c>
      <c r="I14182">
        <v>3969.42</v>
      </c>
      <c r="J14182">
        <v>0</v>
      </c>
      <c r="K14182">
        <v>3969.42</v>
      </c>
      <c r="L14182">
        <v>0</v>
      </c>
      <c r="M14182" t="str">
        <f>IF(ISERROR(VLOOKUP(A14182,'[1]Ecart validé'!$A:$A,1,FALSE)),Z14182,"Ecart Validé")</f>
        <v>valid</v>
      </c>
      <c r="R14182" t="s">
        <v>30</v>
      </c>
      <c r="U14182"/>
      <c r="X14182"/>
      <c r="Y14182"/>
      <c r="Z14182" t="s">
        <v>31</v>
      </c>
    </row>
    <row r="14183" spans="1:26" x14ac:dyDescent="0.3">
      <c r="A14183" t="s">
        <v>17391</v>
      </c>
      <c r="B14183" t="s">
        <v>3157</v>
      </c>
      <c r="C14183">
        <v>43705</v>
      </c>
      <c r="D14183" t="str">
        <f>+VLOOKUP(C14183,Param!K:L,2,FALSE)</f>
        <v>ETABLISSEMENT REYNAUD</v>
      </c>
      <c r="E14183">
        <v>1130082408</v>
      </c>
      <c r="F14183" t="s">
        <v>16549</v>
      </c>
      <c r="G14183" t="s">
        <v>29</v>
      </c>
      <c r="H14183">
        <v>29614.68</v>
      </c>
      <c r="I14183">
        <v>29614.6839</v>
      </c>
      <c r="J14183">
        <v>-3.8999999997031401E-3</v>
      </c>
      <c r="K14183">
        <v>29614.68</v>
      </c>
      <c r="L14183">
        <v>0</v>
      </c>
      <c r="M14183" t="str">
        <f>IF(ISERROR(VLOOKUP(A14183,'[1]Ecart validé'!$A:$A,1,FALSE)),Z14183,"Ecart Validé")</f>
        <v>valid</v>
      </c>
      <c r="R14183" t="s">
        <v>30</v>
      </c>
      <c r="U14183"/>
      <c r="X14183"/>
      <c r="Y14183"/>
      <c r="Z14183" t="s">
        <v>31</v>
      </c>
    </row>
    <row r="14184" spans="1:26" x14ac:dyDescent="0.3">
      <c r="A14184" t="s">
        <v>17392</v>
      </c>
      <c r="B14184" t="s">
        <v>3157</v>
      </c>
      <c r="C14184">
        <v>122470</v>
      </c>
      <c r="D14184" t="str">
        <f>+VLOOKUP(C14184,Param!K:L,2,FALSE)</f>
        <v>GROUPE ACCELIS</v>
      </c>
      <c r="E14184">
        <v>2130282886</v>
      </c>
      <c r="F14184" t="s">
        <v>16549</v>
      </c>
      <c r="G14184" t="s">
        <v>29</v>
      </c>
      <c r="H14184">
        <v>128487.08</v>
      </c>
      <c r="I14184">
        <v>128487.0781</v>
      </c>
      <c r="J14184">
        <v>1.90000000293366E-3</v>
      </c>
      <c r="K14184">
        <v>128487.08</v>
      </c>
      <c r="L14184">
        <v>0</v>
      </c>
      <c r="M14184" t="str">
        <f>IF(ISERROR(VLOOKUP(A14184,'[1]Ecart validé'!$A:$A,1,FALSE)),Z14184,"Ecart Validé")</f>
        <v>valid</v>
      </c>
      <c r="R14184" t="s">
        <v>30</v>
      </c>
      <c r="U14184"/>
      <c r="X14184"/>
      <c r="Y14184"/>
      <c r="Z14184" t="s">
        <v>31</v>
      </c>
    </row>
    <row r="14185" spans="1:26" x14ac:dyDescent="0.3">
      <c r="A14185" t="s">
        <v>17393</v>
      </c>
      <c r="B14185" t="s">
        <v>3157</v>
      </c>
      <c r="C14185">
        <v>56372</v>
      </c>
      <c r="D14185" t="str">
        <f>+VLOOKUP(C14185,Param!K:L,2,FALSE)</f>
        <v>PAYSAGES REIGNIER</v>
      </c>
      <c r="E14185">
        <v>2130302743</v>
      </c>
      <c r="F14185" t="s">
        <v>16549</v>
      </c>
      <c r="G14185" t="s">
        <v>29</v>
      </c>
      <c r="H14185">
        <v>895.83</v>
      </c>
      <c r="I14185">
        <v>895.83050000000003</v>
      </c>
      <c r="J14185">
        <v>-4.9999999998817603E-4</v>
      </c>
      <c r="K14185">
        <v>895.83</v>
      </c>
      <c r="L14185">
        <v>0</v>
      </c>
      <c r="M14185" t="str">
        <f>IF(ISERROR(VLOOKUP(A14185,'[1]Ecart validé'!$A:$A,1,FALSE)),Z14185,"Ecart Validé")</f>
        <v>valid</v>
      </c>
      <c r="R14185" t="s">
        <v>30</v>
      </c>
      <c r="U14185"/>
      <c r="X14185"/>
      <c r="Y14185"/>
      <c r="Z14185" t="s">
        <v>31</v>
      </c>
    </row>
    <row r="14186" spans="1:26" x14ac:dyDescent="0.3">
      <c r="A14186" t="s">
        <v>17394</v>
      </c>
      <c r="B14186" t="s">
        <v>3157</v>
      </c>
      <c r="C14186">
        <v>2748</v>
      </c>
      <c r="D14186" t="str">
        <f>+VLOOKUP(C14186,Param!K:L,2,FALSE)</f>
        <v>ACTUS</v>
      </c>
      <c r="E14186">
        <v>2593033</v>
      </c>
      <c r="F14186" t="s">
        <v>16549</v>
      </c>
      <c r="G14186" t="s">
        <v>29</v>
      </c>
      <c r="H14186">
        <v>2365.29</v>
      </c>
      <c r="I14186">
        <v>2365.29</v>
      </c>
      <c r="J14186">
        <v>0</v>
      </c>
      <c r="K14186">
        <v>2365.29</v>
      </c>
      <c r="L14186">
        <v>0</v>
      </c>
      <c r="M14186" t="str">
        <f>IF(ISERROR(VLOOKUP(A14186,'[1]Ecart validé'!$A:$A,1,FALSE)),Z14186,"Ecart Validé")</f>
        <v>valid</v>
      </c>
      <c r="R14186" t="s">
        <v>30</v>
      </c>
      <c r="U14186"/>
      <c r="X14186"/>
      <c r="Y14186"/>
      <c r="Z14186" t="s">
        <v>31</v>
      </c>
    </row>
    <row r="14187" spans="1:26" x14ac:dyDescent="0.3">
      <c r="A14187" t="s">
        <v>17395</v>
      </c>
      <c r="B14187" t="s">
        <v>3157</v>
      </c>
      <c r="C14187">
        <v>45914</v>
      </c>
      <c r="D14187" t="str">
        <f>+VLOOKUP(C14187,Param!K:L,2,FALSE)</f>
        <v>BAIL DISTRIBUTION</v>
      </c>
      <c r="E14187">
        <v>1130062388</v>
      </c>
      <c r="F14187" t="s">
        <v>16549</v>
      </c>
      <c r="G14187" t="s">
        <v>29</v>
      </c>
      <c r="H14187">
        <v>6327.52</v>
      </c>
      <c r="I14187">
        <v>6327.52</v>
      </c>
      <c r="J14187">
        <v>0</v>
      </c>
      <c r="K14187">
        <v>6327.52</v>
      </c>
      <c r="L14187">
        <v>0</v>
      </c>
      <c r="M14187" t="str">
        <f>IF(ISERROR(VLOOKUP(A14187,'[1]Ecart validé'!$A:$A,1,FALSE)),Z14187,"Ecart Validé")</f>
        <v>valid</v>
      </c>
      <c r="R14187" t="s">
        <v>30</v>
      </c>
      <c r="U14187"/>
      <c r="X14187"/>
      <c r="Y14187"/>
      <c r="Z14187" t="s">
        <v>31</v>
      </c>
    </row>
    <row r="14188" spans="1:26" x14ac:dyDescent="0.3">
      <c r="A14188" t="s">
        <v>17396</v>
      </c>
      <c r="B14188" t="s">
        <v>3157</v>
      </c>
      <c r="C14188">
        <v>51123</v>
      </c>
      <c r="D14188" t="str">
        <f>+VLOOKUP(C14188,Param!K:L,2,FALSE)</f>
        <v>ETUDES INSTALLATIONS ET MAINTENANCE INDUSTRIELLES (EIMI)</v>
      </c>
      <c r="E14188">
        <v>2205106829</v>
      </c>
      <c r="F14188" t="s">
        <v>16549</v>
      </c>
      <c r="G14188" t="s">
        <v>29</v>
      </c>
      <c r="H14188">
        <v>1412.69</v>
      </c>
      <c r="I14188">
        <v>1412.692</v>
      </c>
      <c r="J14188">
        <v>-1.9999999999527002E-3</v>
      </c>
      <c r="K14188">
        <v>1412.69</v>
      </c>
      <c r="L14188">
        <v>0</v>
      </c>
      <c r="M14188" t="str">
        <f>IF(ISERROR(VLOOKUP(A14188,'[1]Ecart validé'!$A:$A,1,FALSE)),Z14188,"Ecart Validé")</f>
        <v>valid</v>
      </c>
      <c r="R14188" t="s">
        <v>30</v>
      </c>
      <c r="U14188"/>
      <c r="X14188"/>
      <c r="Y14188"/>
      <c r="Z14188" t="s">
        <v>31</v>
      </c>
    </row>
    <row r="14189" spans="1:26" x14ac:dyDescent="0.3">
      <c r="A14189" t="s">
        <v>17397</v>
      </c>
      <c r="B14189" t="s">
        <v>3157</v>
      </c>
      <c r="C14189">
        <v>114226</v>
      </c>
      <c r="D14189" t="str">
        <f>+VLOOKUP(C14189,Param!K:L,2,FALSE)</f>
        <v>STANLEY SECURITE FRANCE</v>
      </c>
      <c r="E14189">
        <v>27271013</v>
      </c>
      <c r="F14189" t="s">
        <v>16549</v>
      </c>
      <c r="G14189" t="s">
        <v>29</v>
      </c>
      <c r="H14189">
        <v>15181.53</v>
      </c>
      <c r="I14189">
        <v>15181.526</v>
      </c>
      <c r="J14189">
        <v>4.0000000008149003E-3</v>
      </c>
      <c r="K14189">
        <v>15181.53</v>
      </c>
      <c r="L14189">
        <v>0</v>
      </c>
      <c r="M14189" t="str">
        <f>IF(ISERROR(VLOOKUP(A14189,'[1]Ecart validé'!$A:$A,1,FALSE)),Z14189,"Ecart Validé")</f>
        <v>valid</v>
      </c>
      <c r="R14189" t="s">
        <v>30</v>
      </c>
      <c r="U14189"/>
      <c r="X14189"/>
      <c r="Y14189"/>
      <c r="Z14189" t="s">
        <v>31</v>
      </c>
    </row>
    <row r="14190" spans="1:26" x14ac:dyDescent="0.3">
      <c r="A14190" t="s">
        <v>17398</v>
      </c>
      <c r="B14190" t="s">
        <v>3157</v>
      </c>
      <c r="C14190">
        <v>110418</v>
      </c>
      <c r="D14190" t="str">
        <f>+VLOOKUP(C14190,Param!K:L,2,FALSE)</f>
        <v>SOCIETE DE ETS BOUGRO - SODEBO</v>
      </c>
      <c r="E14190">
        <v>1130112574</v>
      </c>
      <c r="F14190" t="s">
        <v>16549</v>
      </c>
      <c r="G14190" t="s">
        <v>29</v>
      </c>
      <c r="H14190">
        <v>2022.77</v>
      </c>
      <c r="I14190">
        <v>2022.768</v>
      </c>
      <c r="J14190">
        <v>1.9999999999527002E-3</v>
      </c>
      <c r="K14190">
        <v>2022.77</v>
      </c>
      <c r="L14190">
        <v>0</v>
      </c>
      <c r="M14190" t="str">
        <f>IF(ISERROR(VLOOKUP(A14190,'[1]Ecart validé'!$A:$A,1,FALSE)),Z14190,"Ecart Validé")</f>
        <v>valid</v>
      </c>
      <c r="R14190" t="s">
        <v>30</v>
      </c>
      <c r="U14190"/>
      <c r="X14190"/>
      <c r="Y14190"/>
      <c r="Z14190" t="s">
        <v>31</v>
      </c>
    </row>
    <row r="14191" spans="1:26" x14ac:dyDescent="0.3">
      <c r="A14191" t="s">
        <v>17399</v>
      </c>
      <c r="B14191" t="s">
        <v>3157</v>
      </c>
      <c r="C14191">
        <v>43564</v>
      </c>
      <c r="D14191" t="str">
        <f>+VLOOKUP(C14191,Param!K:L,2,FALSE)</f>
        <v>SFR (SOCIETE FRANCAISE DE RADIOTELEPHONIE)</v>
      </c>
      <c r="E14191">
        <v>2150764527</v>
      </c>
      <c r="F14191" t="s">
        <v>16549</v>
      </c>
      <c r="G14191" t="s">
        <v>29</v>
      </c>
      <c r="H14191">
        <v>8784.94</v>
      </c>
      <c r="I14191">
        <v>8784.94</v>
      </c>
      <c r="J14191">
        <v>0</v>
      </c>
      <c r="K14191">
        <v>8784.94</v>
      </c>
      <c r="L14191">
        <v>0</v>
      </c>
      <c r="M14191" t="str">
        <f>IF(ISERROR(VLOOKUP(A14191,'[1]Ecart validé'!$A:$A,1,FALSE)),Z14191,"Ecart Validé")</f>
        <v>valid</v>
      </c>
      <c r="R14191" t="s">
        <v>30</v>
      </c>
      <c r="U14191"/>
      <c r="X14191"/>
      <c r="Y14191"/>
      <c r="Z14191" t="s">
        <v>31</v>
      </c>
    </row>
    <row r="14192" spans="1:26" x14ac:dyDescent="0.3">
      <c r="A14192" t="s">
        <v>17400</v>
      </c>
      <c r="B14192" t="s">
        <v>3157</v>
      </c>
      <c r="C14192">
        <v>43564</v>
      </c>
      <c r="D14192" t="str">
        <f>+VLOOKUP(C14192,Param!K:L,2,FALSE)</f>
        <v>SFR (SOCIETE FRANCAISE DE RADIOTELEPHONIE)</v>
      </c>
      <c r="E14192" t="s">
        <v>3577</v>
      </c>
      <c r="F14192" t="s">
        <v>16549</v>
      </c>
      <c r="G14192" t="s">
        <v>29</v>
      </c>
      <c r="H14192">
        <v>80911.759999999995</v>
      </c>
      <c r="I14192">
        <v>80911.755000000005</v>
      </c>
      <c r="J14192">
        <v>4.9999999901046898E-3</v>
      </c>
      <c r="K14192">
        <v>80911.759999999995</v>
      </c>
      <c r="L14192">
        <v>0</v>
      </c>
      <c r="M14192" t="str">
        <f>IF(ISERROR(VLOOKUP(A14192,'[1]Ecart validé'!$A:$A,1,FALSE)),Z14192,"Ecart Validé")</f>
        <v>valid</v>
      </c>
      <c r="R14192" t="s">
        <v>30</v>
      </c>
      <c r="U14192"/>
      <c r="X14192"/>
      <c r="Y14192"/>
      <c r="Z14192" t="s">
        <v>31</v>
      </c>
    </row>
    <row r="14193" spans="1:26" x14ac:dyDescent="0.3">
      <c r="A14193" t="s">
        <v>17401</v>
      </c>
      <c r="B14193" t="s">
        <v>3157</v>
      </c>
      <c r="C14193">
        <v>43564</v>
      </c>
      <c r="D14193" t="str">
        <f>+VLOOKUP(C14193,Param!K:L,2,FALSE)</f>
        <v>SFR (SOCIETE FRANCAISE DE RADIOTELEPHONIE)</v>
      </c>
      <c r="E14193" t="s">
        <v>3584</v>
      </c>
      <c r="F14193" t="s">
        <v>16549</v>
      </c>
      <c r="G14193" t="s">
        <v>29</v>
      </c>
      <c r="H14193">
        <v>15315.77</v>
      </c>
      <c r="I14193">
        <v>15315.772999999999</v>
      </c>
      <c r="J14193">
        <v>-2.9999999987921902E-3</v>
      </c>
      <c r="K14193">
        <v>15315.77</v>
      </c>
      <c r="L14193">
        <v>0</v>
      </c>
      <c r="M14193" t="str">
        <f>IF(ISERROR(VLOOKUP(A14193,'[1]Ecart validé'!$A:$A,1,FALSE)),Z14193,"Ecart Validé")</f>
        <v>valid</v>
      </c>
      <c r="R14193" t="s">
        <v>30</v>
      </c>
      <c r="U14193"/>
      <c r="X14193"/>
      <c r="Y14193"/>
      <c r="Z14193" t="s">
        <v>31</v>
      </c>
    </row>
    <row r="14194" spans="1:26" x14ac:dyDescent="0.3">
      <c r="A14194" t="s">
        <v>17402</v>
      </c>
      <c r="B14194" t="s">
        <v>3157</v>
      </c>
      <c r="C14194">
        <v>43564</v>
      </c>
      <c r="D14194" t="str">
        <f>+VLOOKUP(C14194,Param!K:L,2,FALSE)</f>
        <v>SFR (SOCIETE FRANCAISE DE RADIOTELEPHONIE)</v>
      </c>
      <c r="E14194" t="s">
        <v>3589</v>
      </c>
      <c r="F14194" t="s">
        <v>16549</v>
      </c>
      <c r="G14194" t="s">
        <v>29</v>
      </c>
      <c r="H14194">
        <v>12269.12</v>
      </c>
      <c r="I14194">
        <v>12269.1175</v>
      </c>
      <c r="J14194">
        <v>2.5000000005093101E-3</v>
      </c>
      <c r="K14194">
        <v>12269.12</v>
      </c>
      <c r="L14194">
        <v>0</v>
      </c>
      <c r="M14194" t="str">
        <f>IF(ISERROR(VLOOKUP(A14194,'[1]Ecart validé'!$A:$A,1,FALSE)),Z14194,"Ecart Validé")</f>
        <v>valid</v>
      </c>
      <c r="R14194" t="s">
        <v>30</v>
      </c>
      <c r="U14194"/>
      <c r="X14194"/>
      <c r="Y14194"/>
      <c r="Z14194" t="s">
        <v>31</v>
      </c>
    </row>
    <row r="14195" spans="1:26" x14ac:dyDescent="0.3">
      <c r="A14195" t="s">
        <v>17403</v>
      </c>
      <c r="B14195" t="s">
        <v>3157</v>
      </c>
      <c r="C14195">
        <v>45445</v>
      </c>
      <c r="D14195" t="str">
        <f>+VLOOKUP(C14195,Param!K:L,2,FALSE)</f>
        <v>HOBART FRANCE (COMPAGNIE)</v>
      </c>
      <c r="E14195">
        <v>574640</v>
      </c>
      <c r="F14195" t="s">
        <v>16549</v>
      </c>
      <c r="G14195" t="s">
        <v>29</v>
      </c>
      <c r="H14195">
        <v>17282.2</v>
      </c>
      <c r="I14195">
        <v>17282.216</v>
      </c>
      <c r="J14195">
        <v>-1.5999999999621602E-2</v>
      </c>
      <c r="K14195">
        <v>17282.2</v>
      </c>
      <c r="L14195">
        <v>0</v>
      </c>
      <c r="M14195" t="str">
        <f>IF(ISERROR(VLOOKUP(A14195,'[1]Ecart validé'!$A:$A,1,FALSE)),Z14195,"Ecart Validé")</f>
        <v>valid</v>
      </c>
      <c r="R14195" t="s">
        <v>30</v>
      </c>
      <c r="U14195"/>
      <c r="X14195"/>
      <c r="Y14195"/>
      <c r="Z14195" t="s">
        <v>31</v>
      </c>
    </row>
    <row r="14196" spans="1:26" x14ac:dyDescent="0.3">
      <c r="A14196" t="s">
        <v>17404</v>
      </c>
      <c r="B14196" t="s">
        <v>3157</v>
      </c>
      <c r="C14196">
        <v>61384</v>
      </c>
      <c r="D14196" t="str">
        <f>+VLOOKUP(C14196,Param!K:L,2,FALSE)</f>
        <v>ORIENTIS GOURMET</v>
      </c>
      <c r="E14196">
        <v>1120141782</v>
      </c>
      <c r="F14196" t="s">
        <v>16549</v>
      </c>
      <c r="G14196" t="s">
        <v>29</v>
      </c>
      <c r="H14196">
        <v>762.01</v>
      </c>
      <c r="I14196">
        <v>762.01400000000001</v>
      </c>
      <c r="J14196">
        <v>-4.0000000000190898E-3</v>
      </c>
      <c r="K14196">
        <v>762.01</v>
      </c>
      <c r="L14196">
        <v>0</v>
      </c>
      <c r="M14196" t="str">
        <f>IF(ISERROR(VLOOKUP(A14196,'[1]Ecart validé'!$A:$A,1,FALSE)),Z14196,"Ecart Validé")</f>
        <v>valid</v>
      </c>
      <c r="R14196" t="s">
        <v>30</v>
      </c>
      <c r="U14196"/>
      <c r="X14196"/>
      <c r="Y14196"/>
      <c r="Z14196" t="s">
        <v>31</v>
      </c>
    </row>
    <row r="14197" spans="1:26" x14ac:dyDescent="0.3">
      <c r="A14197" t="s">
        <v>17405</v>
      </c>
      <c r="B14197" t="s">
        <v>3157</v>
      </c>
      <c r="C14197">
        <v>97</v>
      </c>
      <c r="D14197" t="str">
        <f>+VLOOKUP(C14197,Param!K:L,2,FALSE)</f>
        <v>SIDER PRID</v>
      </c>
      <c r="E14197">
        <v>2578059</v>
      </c>
      <c r="F14197" t="s">
        <v>16549</v>
      </c>
      <c r="G14197" t="s">
        <v>29</v>
      </c>
      <c r="H14197">
        <v>50171.8</v>
      </c>
      <c r="I14197">
        <v>50171.802100000001</v>
      </c>
      <c r="J14197">
        <v>-2.0999999978812398E-3</v>
      </c>
      <c r="K14197">
        <v>50171.8</v>
      </c>
      <c r="L14197">
        <v>0</v>
      </c>
      <c r="M14197" t="str">
        <f>IF(ISERROR(VLOOKUP(A14197,'[1]Ecart validé'!$A:$A,1,FALSE)),Z14197,"Ecart Validé")</f>
        <v>valid</v>
      </c>
      <c r="R14197" t="s">
        <v>30</v>
      </c>
      <c r="U14197"/>
      <c r="X14197"/>
      <c r="Y14197"/>
      <c r="Z14197" t="s">
        <v>31</v>
      </c>
    </row>
    <row r="14198" spans="1:26" x14ac:dyDescent="0.3">
      <c r="A14198" t="s">
        <v>17406</v>
      </c>
      <c r="B14198" t="s">
        <v>3157</v>
      </c>
      <c r="C14198">
        <v>44682</v>
      </c>
      <c r="D14198" t="str">
        <f>+VLOOKUP(C14198,Param!K:L,2,FALSE)</f>
        <v>ACHILLE BERTRAND</v>
      </c>
      <c r="E14198">
        <v>1551042</v>
      </c>
      <c r="F14198" t="s">
        <v>16549</v>
      </c>
      <c r="G14198" t="s">
        <v>29</v>
      </c>
      <c r="H14198">
        <v>35406.04</v>
      </c>
      <c r="I14198">
        <v>35406.035199999998</v>
      </c>
      <c r="J14198">
        <v>4.8000000024330802E-3</v>
      </c>
      <c r="K14198">
        <v>35406.04</v>
      </c>
      <c r="L14198">
        <v>0</v>
      </c>
      <c r="M14198" t="str">
        <f>IF(ISERROR(VLOOKUP(A14198,'[1]Ecart validé'!$A:$A,1,FALSE)),Z14198,"Ecart Validé")</f>
        <v>valid</v>
      </c>
      <c r="R14198" t="s">
        <v>30</v>
      </c>
      <c r="U14198"/>
      <c r="X14198"/>
      <c r="Y14198"/>
      <c r="Z14198" t="s">
        <v>31</v>
      </c>
    </row>
    <row r="14199" spans="1:26" x14ac:dyDescent="0.3">
      <c r="A14199" t="s">
        <v>17407</v>
      </c>
      <c r="B14199" t="s">
        <v>3157</v>
      </c>
      <c r="C14199">
        <v>45051</v>
      </c>
      <c r="D14199" t="str">
        <f>+VLOOKUP(C14199,Param!K:L,2,FALSE)</f>
        <v>LEGALLAIS</v>
      </c>
      <c r="E14199">
        <v>2588037</v>
      </c>
      <c r="F14199" t="s">
        <v>16549</v>
      </c>
      <c r="G14199" t="s">
        <v>29</v>
      </c>
      <c r="H14199">
        <v>51347.09</v>
      </c>
      <c r="I14199">
        <v>51347.093999999997</v>
      </c>
      <c r="J14199">
        <v>-4.0000000008149003E-3</v>
      </c>
      <c r="K14199">
        <v>51347.09</v>
      </c>
      <c r="L14199">
        <v>0</v>
      </c>
      <c r="M14199" t="str">
        <f>IF(ISERROR(VLOOKUP(A14199,'[1]Ecart validé'!$A:$A,1,FALSE)),Z14199,"Ecart Validé")</f>
        <v>valid</v>
      </c>
      <c r="R14199" t="s">
        <v>30</v>
      </c>
      <c r="U14199"/>
      <c r="X14199"/>
      <c r="Y14199"/>
      <c r="Z14199" t="s">
        <v>31</v>
      </c>
    </row>
    <row r="14200" spans="1:26" x14ac:dyDescent="0.3">
      <c r="A14200" t="s">
        <v>17408</v>
      </c>
      <c r="B14200" t="s">
        <v>3157</v>
      </c>
      <c r="C14200">
        <v>45153</v>
      </c>
      <c r="D14200" t="str">
        <f>+VLOOKUP(C14200,Param!K:L,2,FALSE)</f>
        <v>BRINK'S EVOLUTION</v>
      </c>
      <c r="E14200">
        <v>2471089</v>
      </c>
      <c r="F14200" t="s">
        <v>16549</v>
      </c>
      <c r="G14200" t="s">
        <v>29</v>
      </c>
      <c r="H14200">
        <v>6699.69</v>
      </c>
      <c r="I14200">
        <v>6699.6941999999999</v>
      </c>
      <c r="J14200">
        <v>-4.2000000003099497E-3</v>
      </c>
      <c r="K14200">
        <v>6699.69</v>
      </c>
      <c r="L14200">
        <v>0</v>
      </c>
      <c r="M14200" t="str">
        <f>IF(ISERROR(VLOOKUP(A14200,'[1]Ecart validé'!$A:$A,1,FALSE)),Z14200,"Ecart Validé")</f>
        <v>valid</v>
      </c>
      <c r="R14200" t="s">
        <v>30</v>
      </c>
      <c r="U14200"/>
      <c r="X14200"/>
      <c r="Y14200"/>
      <c r="Z14200" t="s">
        <v>31</v>
      </c>
    </row>
    <row r="14201" spans="1:26" x14ac:dyDescent="0.3">
      <c r="A14201" t="s">
        <v>17409</v>
      </c>
      <c r="B14201" t="s">
        <v>3157</v>
      </c>
      <c r="C14201">
        <v>44565</v>
      </c>
      <c r="D14201" t="str">
        <f>+VLOOKUP(C14201,Param!K:L,2,FALSE)</f>
        <v>SECURITAS FRANCE SARL</v>
      </c>
      <c r="E14201">
        <v>2595012</v>
      </c>
      <c r="F14201" t="s">
        <v>16549</v>
      </c>
      <c r="G14201" t="s">
        <v>29</v>
      </c>
      <c r="H14201">
        <v>6468.8</v>
      </c>
      <c r="I14201">
        <v>6468.7956000000004</v>
      </c>
      <c r="J14201">
        <v>4.399999999805E-3</v>
      </c>
      <c r="K14201">
        <v>6468.8</v>
      </c>
      <c r="L14201">
        <v>0</v>
      </c>
      <c r="M14201" t="str">
        <f>IF(ISERROR(VLOOKUP(A14201,'[1]Ecart validé'!$A:$A,1,FALSE)),Z14201,"Ecart Validé")</f>
        <v>valid</v>
      </c>
      <c r="R14201" t="s">
        <v>30</v>
      </c>
      <c r="U14201"/>
      <c r="X14201"/>
      <c r="Y14201"/>
      <c r="Z14201" t="s">
        <v>31</v>
      </c>
    </row>
    <row r="14202" spans="1:26" x14ac:dyDescent="0.3">
      <c r="A14202" t="s">
        <v>17410</v>
      </c>
      <c r="B14202" t="s">
        <v>3157</v>
      </c>
      <c r="C14202">
        <v>55478</v>
      </c>
      <c r="D14202" t="str">
        <f>+VLOOKUP(C14202,Param!K:L,2,FALSE)</f>
        <v>ETABLISSEMENTS LEBAILLY</v>
      </c>
      <c r="E14202">
        <v>16051059</v>
      </c>
      <c r="F14202" t="s">
        <v>16549</v>
      </c>
      <c r="G14202" t="s">
        <v>29</v>
      </c>
      <c r="H14202">
        <v>5131.87</v>
      </c>
      <c r="I14202">
        <v>5131.8656000000001</v>
      </c>
      <c r="J14202">
        <v>4.399999999805E-3</v>
      </c>
      <c r="K14202">
        <v>5131.87</v>
      </c>
      <c r="L14202">
        <v>0</v>
      </c>
      <c r="M14202" t="str">
        <f>IF(ISERROR(VLOOKUP(A14202,'[1]Ecart validé'!$A:$A,1,FALSE)),Z14202,"Ecart Validé")</f>
        <v>valid</v>
      </c>
      <c r="R14202" t="s">
        <v>30</v>
      </c>
      <c r="U14202"/>
      <c r="X14202"/>
      <c r="Y14202"/>
      <c r="Z14202" t="s">
        <v>31</v>
      </c>
    </row>
    <row r="14203" spans="1:26" x14ac:dyDescent="0.3">
      <c r="A14203" t="s">
        <v>17411</v>
      </c>
      <c r="B14203" t="s">
        <v>3157</v>
      </c>
      <c r="C14203">
        <v>44921</v>
      </c>
      <c r="D14203" t="str">
        <f>+VLOOKUP(C14203,Param!K:L,2,FALSE)</f>
        <v>PATISFRANCE - PURATOS</v>
      </c>
      <c r="E14203">
        <v>16062060</v>
      </c>
      <c r="F14203" t="s">
        <v>16549</v>
      </c>
      <c r="G14203" t="s">
        <v>29</v>
      </c>
      <c r="H14203">
        <v>1724.8</v>
      </c>
      <c r="I14203">
        <v>1724.7972</v>
      </c>
      <c r="J14203">
        <v>2.7999999999792601E-3</v>
      </c>
      <c r="K14203">
        <v>1724.7972</v>
      </c>
      <c r="L14203">
        <v>2.7999999999792601E-3</v>
      </c>
      <c r="M14203" t="str">
        <f>IF(ISERROR(VLOOKUP(A14203,'[1]Ecart validé'!$A:$A,1,FALSE)),Z14203,"Ecart Validé")</f>
        <v>valid</v>
      </c>
      <c r="R14203" t="s">
        <v>30</v>
      </c>
      <c r="U14203"/>
      <c r="X14203"/>
      <c r="Y14203"/>
      <c r="Z14203" t="s">
        <v>31</v>
      </c>
    </row>
    <row r="14204" spans="1:26" x14ac:dyDescent="0.3">
      <c r="A14204" t="s">
        <v>17412</v>
      </c>
      <c r="B14204" t="s">
        <v>3157</v>
      </c>
      <c r="C14204">
        <v>43537</v>
      </c>
      <c r="D14204" t="str">
        <f>+VLOOKUP(C14204,Param!K:L,2,FALSE)</f>
        <v>SONEPAR FRANCE INTERSERVICES</v>
      </c>
      <c r="E14204">
        <v>26076064</v>
      </c>
      <c r="F14204" t="s">
        <v>16549</v>
      </c>
      <c r="G14204" t="s">
        <v>29</v>
      </c>
      <c r="H14204">
        <v>35797.379999999997</v>
      </c>
      <c r="I14204">
        <v>35797.389600000002</v>
      </c>
      <c r="J14204">
        <v>-9.6000000048661605E-3</v>
      </c>
      <c r="K14204">
        <v>35797.379999999997</v>
      </c>
      <c r="L14204">
        <v>0</v>
      </c>
      <c r="M14204" t="str">
        <f>IF(ISERROR(VLOOKUP(A14204,'[1]Ecart validé'!$A:$A,1,FALSE)),Z14204,"Ecart Validé")</f>
        <v>valid</v>
      </c>
      <c r="R14204" t="s">
        <v>30</v>
      </c>
      <c r="U14204"/>
      <c r="X14204"/>
      <c r="Y14204"/>
      <c r="Z14204" t="s">
        <v>31</v>
      </c>
    </row>
    <row r="14205" spans="1:26" x14ac:dyDescent="0.3">
      <c r="A14205" t="s">
        <v>17413</v>
      </c>
      <c r="B14205" t="s">
        <v>3157</v>
      </c>
      <c r="C14205">
        <v>47182</v>
      </c>
      <c r="D14205" t="str">
        <f>+VLOOKUP(C14205,Param!K:L,2,FALSE)</f>
        <v>BSL SECURITE</v>
      </c>
      <c r="E14205">
        <v>26095022</v>
      </c>
      <c r="F14205" t="s">
        <v>16549</v>
      </c>
      <c r="G14205" t="s">
        <v>29</v>
      </c>
      <c r="H14205">
        <v>3027.52</v>
      </c>
      <c r="I14205">
        <v>3027.5133999999998</v>
      </c>
      <c r="J14205">
        <v>6.6000000001622504E-3</v>
      </c>
      <c r="K14205">
        <v>3027.52</v>
      </c>
      <c r="L14205">
        <v>0</v>
      </c>
      <c r="M14205" t="str">
        <f>IF(ISERROR(VLOOKUP(A14205,'[1]Ecart validé'!$A:$A,1,FALSE)),Z14205,"Ecart Validé")</f>
        <v>valid</v>
      </c>
      <c r="R14205" t="s">
        <v>30</v>
      </c>
      <c r="U14205"/>
      <c r="X14205"/>
      <c r="Y14205"/>
      <c r="Z14205" t="s">
        <v>31</v>
      </c>
    </row>
    <row r="14206" spans="1:26" x14ac:dyDescent="0.3">
      <c r="A14206" t="s">
        <v>17414</v>
      </c>
      <c r="B14206" t="s">
        <v>3157</v>
      </c>
      <c r="C14206">
        <v>47203</v>
      </c>
      <c r="D14206" t="str">
        <f>+VLOOKUP(C14206,Param!K:L,2,FALSE)</f>
        <v>SDEZ SAS</v>
      </c>
      <c r="E14206">
        <v>26138065</v>
      </c>
      <c r="F14206" t="s">
        <v>16549</v>
      </c>
      <c r="G14206" t="s">
        <v>29</v>
      </c>
      <c r="H14206">
        <v>25273.360000000001</v>
      </c>
      <c r="I14206">
        <v>25273.360000000001</v>
      </c>
      <c r="J14206">
        <v>0</v>
      </c>
      <c r="K14206">
        <v>25273.360000000001</v>
      </c>
      <c r="L14206">
        <v>0</v>
      </c>
      <c r="M14206" t="str">
        <f>IF(ISERROR(VLOOKUP(A14206,'[1]Ecart validé'!$A:$A,1,FALSE)),Z14206,"Ecart Validé")</f>
        <v>valid</v>
      </c>
      <c r="R14206" t="s">
        <v>30</v>
      </c>
      <c r="U14206"/>
      <c r="X14206"/>
      <c r="Y14206"/>
      <c r="Z14206" t="s">
        <v>31</v>
      </c>
    </row>
    <row r="14207" spans="1:26" x14ac:dyDescent="0.3">
      <c r="A14207" t="s">
        <v>17415</v>
      </c>
      <c r="B14207" t="s">
        <v>3157</v>
      </c>
      <c r="C14207">
        <v>52395</v>
      </c>
      <c r="D14207" t="str">
        <f>+VLOOKUP(C14207,Param!K:L,2,FALSE)</f>
        <v>BLANCHISSERIE BOISSET</v>
      </c>
      <c r="E14207">
        <v>26138062</v>
      </c>
      <c r="F14207" t="s">
        <v>16549</v>
      </c>
      <c r="G14207" t="s">
        <v>29</v>
      </c>
      <c r="H14207">
        <v>7388.68</v>
      </c>
      <c r="I14207">
        <v>7388.6750000000002</v>
      </c>
      <c r="J14207">
        <v>5.0000000001091298E-3</v>
      </c>
      <c r="K14207">
        <v>7388.68</v>
      </c>
      <c r="L14207">
        <v>0</v>
      </c>
      <c r="M14207" t="str">
        <f>IF(ISERROR(VLOOKUP(A14207,'[1]Ecart validé'!$A:$A,1,FALSE)),Z14207,"Ecart Validé")</f>
        <v>valid</v>
      </c>
      <c r="R14207" t="s">
        <v>30</v>
      </c>
      <c r="U14207"/>
      <c r="X14207"/>
      <c r="Y14207"/>
      <c r="Z14207" t="s">
        <v>31</v>
      </c>
    </row>
    <row r="14208" spans="1:26" x14ac:dyDescent="0.3">
      <c r="A14208" t="s">
        <v>17416</v>
      </c>
      <c r="B14208" t="s">
        <v>3157</v>
      </c>
      <c r="C14208">
        <v>43711</v>
      </c>
      <c r="D14208" t="str">
        <f>+VLOOKUP(C14208,Param!K:L,2,FALSE)</f>
        <v>SOPREMA ENTREPRISES</v>
      </c>
      <c r="E14208">
        <v>27280011</v>
      </c>
      <c r="F14208" t="s">
        <v>16549</v>
      </c>
      <c r="G14208" t="s">
        <v>29</v>
      </c>
      <c r="H14208">
        <v>656.82</v>
      </c>
      <c r="I14208">
        <v>656.81669999999997</v>
      </c>
      <c r="J14208">
        <v>3.30000000008112E-3</v>
      </c>
      <c r="K14208">
        <v>656.82</v>
      </c>
      <c r="L14208">
        <v>0</v>
      </c>
      <c r="M14208" t="str">
        <f>IF(ISERROR(VLOOKUP(A14208,'[1]Ecart validé'!$A:$A,1,FALSE)),Z14208,"Ecart Validé")</f>
        <v>valid</v>
      </c>
      <c r="R14208" t="s">
        <v>30</v>
      </c>
      <c r="U14208"/>
      <c r="X14208"/>
      <c r="Y14208"/>
      <c r="Z14208" t="s">
        <v>31</v>
      </c>
    </row>
    <row r="14209" spans="1:26" x14ac:dyDescent="0.3">
      <c r="A14209" t="s">
        <v>17417</v>
      </c>
      <c r="B14209" t="s">
        <v>3157</v>
      </c>
      <c r="C14209">
        <v>43754</v>
      </c>
      <c r="D14209" t="str">
        <f>+VLOOKUP(C14209,Param!K:L,2,FALSE)</f>
        <v>REXEL FRANCE</v>
      </c>
      <c r="E14209">
        <v>26076055</v>
      </c>
      <c r="F14209" t="s">
        <v>16549</v>
      </c>
      <c r="G14209" t="s">
        <v>29</v>
      </c>
      <c r="H14209">
        <v>59719.59</v>
      </c>
      <c r="I14209">
        <v>59746.3652</v>
      </c>
      <c r="J14209">
        <v>-26.775200000003601</v>
      </c>
      <c r="K14209">
        <v>59746.3652</v>
      </c>
      <c r="L14209">
        <v>-26.775200000003601</v>
      </c>
      <c r="M14209" t="str">
        <f>IF(ISERROR(VLOOKUP(A14209,'[1]Ecart validé'!$A:$A,1,FALSE)),Z14209,"Ecart Validé")</f>
        <v>issue</v>
      </c>
      <c r="N14209" t="s">
        <v>17418</v>
      </c>
      <c r="O14209" t="s">
        <v>17419</v>
      </c>
      <c r="P14209" t="s">
        <v>215</v>
      </c>
      <c r="Q14209" t="s">
        <v>17420</v>
      </c>
      <c r="R14209" t="s">
        <v>30</v>
      </c>
      <c r="S14209" t="s">
        <v>45</v>
      </c>
      <c r="U14209"/>
      <c r="V14209" t="s">
        <v>45</v>
      </c>
      <c r="W14209" t="s">
        <v>3214</v>
      </c>
      <c r="X14209"/>
      <c r="Y14209"/>
      <c r="Z14209" t="s">
        <v>88</v>
      </c>
    </row>
    <row r="14210" spans="1:26" x14ac:dyDescent="0.3">
      <c r="A14210" t="s">
        <v>17421</v>
      </c>
      <c r="B14210" t="s">
        <v>3157</v>
      </c>
      <c r="C14210">
        <v>53580</v>
      </c>
      <c r="D14210" t="str">
        <f>+VLOOKUP(C14210,Param!K:L,2,FALSE)</f>
        <v>LAGARDE ET MEREGNANI SAS</v>
      </c>
      <c r="E14210">
        <v>26113076</v>
      </c>
      <c r="F14210" t="s">
        <v>16549</v>
      </c>
      <c r="G14210" t="s">
        <v>29</v>
      </c>
      <c r="H14210">
        <v>23101.5</v>
      </c>
      <c r="I14210">
        <v>23101.5</v>
      </c>
      <c r="J14210">
        <v>0</v>
      </c>
      <c r="K14210">
        <v>23101.5</v>
      </c>
      <c r="L14210">
        <v>0</v>
      </c>
      <c r="M14210" t="str">
        <f>IF(ISERROR(VLOOKUP(A14210,'[1]Ecart validé'!$A:$A,1,FALSE)),Z14210,"Ecart Validé")</f>
        <v>valid</v>
      </c>
      <c r="R14210" t="s">
        <v>30</v>
      </c>
      <c r="U14210"/>
      <c r="X14210"/>
      <c r="Y14210"/>
      <c r="Z14210" t="s">
        <v>31</v>
      </c>
    </row>
    <row r="14211" spans="1:26" x14ac:dyDescent="0.3">
      <c r="A14211" t="s">
        <v>17422</v>
      </c>
      <c r="B14211" t="s">
        <v>3157</v>
      </c>
      <c r="C14211">
        <v>43558</v>
      </c>
      <c r="D14211" t="str">
        <f>+VLOOKUP(C14211,Param!K:L,2,FALSE)</f>
        <v>CETEN APAVE INTERNATIONAL</v>
      </c>
      <c r="E14211">
        <v>26112012</v>
      </c>
      <c r="F14211" t="s">
        <v>16549</v>
      </c>
      <c r="G14211" t="s">
        <v>29</v>
      </c>
      <c r="H14211">
        <v>28435.61</v>
      </c>
      <c r="I14211">
        <v>28435.609</v>
      </c>
      <c r="J14211">
        <v>1.0000000002037201E-3</v>
      </c>
      <c r="K14211">
        <v>28435.61</v>
      </c>
      <c r="L14211">
        <v>0</v>
      </c>
      <c r="M14211" t="str">
        <f>IF(ISERROR(VLOOKUP(A14211,'[1]Ecart validé'!$A:$A,1,FALSE)),Z14211,"Ecart Validé")</f>
        <v>valid</v>
      </c>
      <c r="R14211" t="s">
        <v>30</v>
      </c>
      <c r="U14211"/>
      <c r="X14211"/>
      <c r="Y14211"/>
      <c r="Z14211" t="s">
        <v>31</v>
      </c>
    </row>
    <row r="14212" spans="1:26" x14ac:dyDescent="0.3">
      <c r="A14212" t="s">
        <v>17423</v>
      </c>
      <c r="B14212" t="s">
        <v>3157</v>
      </c>
      <c r="C14212">
        <v>43562</v>
      </c>
      <c r="D14212" t="str">
        <f>+VLOOKUP(C14212,Param!K:L,2,FALSE)</f>
        <v>KALHYGE</v>
      </c>
      <c r="E14212">
        <v>26138028</v>
      </c>
      <c r="F14212" t="s">
        <v>16549</v>
      </c>
      <c r="G14212" t="s">
        <v>29</v>
      </c>
      <c r="H14212">
        <v>67288.19</v>
      </c>
      <c r="I14212">
        <v>67288.187999999995</v>
      </c>
      <c r="J14212">
        <v>2.0000000076834099E-3</v>
      </c>
      <c r="K14212">
        <v>67288.19</v>
      </c>
      <c r="L14212">
        <v>0</v>
      </c>
      <c r="M14212" t="str">
        <f>IF(ISERROR(VLOOKUP(A14212,'[1]Ecart validé'!$A:$A,1,FALSE)),Z14212,"Ecart Validé")</f>
        <v>valid</v>
      </c>
      <c r="R14212" t="s">
        <v>30</v>
      </c>
      <c r="U14212"/>
      <c r="X14212"/>
      <c r="Y14212"/>
      <c r="Z14212" t="s">
        <v>31</v>
      </c>
    </row>
    <row r="14213" spans="1:26" x14ac:dyDescent="0.3">
      <c r="A14213" t="s">
        <v>17424</v>
      </c>
      <c r="B14213" t="s">
        <v>3157</v>
      </c>
      <c r="C14213">
        <v>54595</v>
      </c>
      <c r="D14213" t="str">
        <f>+VLOOKUP(C14213,Param!K:L,2,FALSE)</f>
        <v>BALAS</v>
      </c>
      <c r="E14213">
        <v>26113020</v>
      </c>
      <c r="F14213" t="s">
        <v>16549</v>
      </c>
      <c r="G14213" t="s">
        <v>29</v>
      </c>
      <c r="H14213">
        <v>1260.71</v>
      </c>
      <c r="I14213">
        <v>1260.7065</v>
      </c>
      <c r="J14213">
        <v>3.5000000000309198E-3</v>
      </c>
      <c r="K14213">
        <v>1260.71</v>
      </c>
      <c r="L14213">
        <v>0</v>
      </c>
      <c r="M14213" t="str">
        <f>IF(ISERROR(VLOOKUP(A14213,'[1]Ecart validé'!$A:$A,1,FALSE)),Z14213,"Ecart Validé")</f>
        <v>valid</v>
      </c>
      <c r="R14213" t="s">
        <v>30</v>
      </c>
      <c r="U14213"/>
      <c r="X14213"/>
      <c r="Y14213"/>
      <c r="Z14213" t="s">
        <v>31</v>
      </c>
    </row>
    <row r="14214" spans="1:26" x14ac:dyDescent="0.3">
      <c r="A14214" t="s">
        <v>17425</v>
      </c>
      <c r="B14214" t="s">
        <v>3157</v>
      </c>
      <c r="C14214">
        <v>55567</v>
      </c>
      <c r="D14214" t="str">
        <f>+VLOOKUP(C14214,Param!K:L,2,FALSE)</f>
        <v>MRG (MODERN RESTAURATION GESTION)</v>
      </c>
      <c r="E14214">
        <v>26315097</v>
      </c>
      <c r="F14214" t="s">
        <v>16549</v>
      </c>
      <c r="G14214" t="s">
        <v>29</v>
      </c>
      <c r="H14214">
        <v>25048.62</v>
      </c>
      <c r="I14214">
        <v>25048.6335</v>
      </c>
      <c r="J14214">
        <v>-1.35000000009313E-2</v>
      </c>
      <c r="K14214">
        <v>25048.62</v>
      </c>
      <c r="L14214">
        <v>0</v>
      </c>
      <c r="M14214" t="str">
        <f>IF(ISERROR(VLOOKUP(A14214,'[1]Ecart validé'!$A:$A,1,FALSE)),Z14214,"Ecart Validé")</f>
        <v>valid</v>
      </c>
      <c r="R14214" t="s">
        <v>30</v>
      </c>
      <c r="U14214"/>
      <c r="X14214"/>
      <c r="Y14214"/>
      <c r="Z14214" t="s">
        <v>31</v>
      </c>
    </row>
    <row r="14215" spans="1:26" x14ac:dyDescent="0.3">
      <c r="A14215" t="s">
        <v>17426</v>
      </c>
      <c r="B14215" t="s">
        <v>3157</v>
      </c>
      <c r="C14215">
        <v>57839</v>
      </c>
      <c r="D14215" t="str">
        <f>+VLOOKUP(C14215,Param!K:L,2,FALSE)</f>
        <v>ARCHIMEST</v>
      </c>
      <c r="E14215">
        <v>26068093</v>
      </c>
      <c r="F14215" t="s">
        <v>16549</v>
      </c>
      <c r="G14215" t="s">
        <v>29</v>
      </c>
      <c r="H14215">
        <v>26.21</v>
      </c>
      <c r="I14215">
        <v>26.208600000000001</v>
      </c>
      <c r="J14215">
        <v>1.4000000000002899E-3</v>
      </c>
      <c r="K14215">
        <v>26.21</v>
      </c>
      <c r="L14215">
        <v>0</v>
      </c>
      <c r="M14215" t="str">
        <f>IF(ISERROR(VLOOKUP(A14215,'[1]Ecart validé'!$A:$A,1,FALSE)),Z14215,"Ecart Validé")</f>
        <v>valid</v>
      </c>
      <c r="R14215" t="s">
        <v>30</v>
      </c>
      <c r="U14215"/>
      <c r="X14215"/>
      <c r="Y14215"/>
      <c r="Z14215" t="s">
        <v>31</v>
      </c>
    </row>
    <row r="14216" spans="1:26" x14ac:dyDescent="0.3">
      <c r="A14216" t="s">
        <v>17427</v>
      </c>
      <c r="B14216" t="s">
        <v>3157</v>
      </c>
      <c r="C14216">
        <v>43528</v>
      </c>
      <c r="D14216" t="str">
        <f>+VLOOKUP(C14216,Param!K:L,2,FALSE)</f>
        <v>CAEN FROID</v>
      </c>
      <c r="E14216">
        <v>26315098</v>
      </c>
      <c r="F14216" t="s">
        <v>16549</v>
      </c>
      <c r="G14216" t="s">
        <v>29</v>
      </c>
      <c r="H14216">
        <v>1539.36</v>
      </c>
      <c r="I14216">
        <v>1539.36</v>
      </c>
      <c r="J14216">
        <v>0</v>
      </c>
      <c r="K14216">
        <v>1539.36</v>
      </c>
      <c r="L14216">
        <v>0</v>
      </c>
      <c r="M14216" t="str">
        <f>IF(ISERROR(VLOOKUP(A14216,'[1]Ecart validé'!$A:$A,1,FALSE)),Z14216,"Ecart Validé")</f>
        <v>valid</v>
      </c>
      <c r="R14216" t="s">
        <v>30</v>
      </c>
      <c r="U14216"/>
      <c r="X14216"/>
      <c r="Y14216"/>
      <c r="Z14216" t="s">
        <v>31</v>
      </c>
    </row>
    <row r="14217" spans="1:26" x14ac:dyDescent="0.3">
      <c r="A14217" t="s">
        <v>17428</v>
      </c>
      <c r="B14217" t="s">
        <v>3157</v>
      </c>
      <c r="C14217">
        <v>45515</v>
      </c>
      <c r="D14217" t="str">
        <f>+VLOOKUP(C14217,Param!K:L,2,FALSE)</f>
        <v>GC2M</v>
      </c>
      <c r="E14217">
        <v>27280107</v>
      </c>
      <c r="F14217" t="s">
        <v>16549</v>
      </c>
      <c r="G14217" t="s">
        <v>29</v>
      </c>
      <c r="H14217">
        <v>156.51</v>
      </c>
      <c r="I14217">
        <v>156.51320000000001</v>
      </c>
      <c r="J14217">
        <v>-3.2000000000209599E-3</v>
      </c>
      <c r="K14217">
        <v>156.51</v>
      </c>
      <c r="L14217">
        <v>0</v>
      </c>
      <c r="M14217" t="str">
        <f>IF(ISERROR(VLOOKUP(A14217,'[1]Ecart validé'!$A:$A,1,FALSE)),Z14217,"Ecart Validé")</f>
        <v>valid</v>
      </c>
      <c r="R14217" t="s">
        <v>30</v>
      </c>
      <c r="U14217"/>
      <c r="X14217"/>
      <c r="Y14217"/>
      <c r="Z14217" t="s">
        <v>31</v>
      </c>
    </row>
    <row r="14218" spans="1:26" x14ac:dyDescent="0.3">
      <c r="A14218" t="s">
        <v>17429</v>
      </c>
      <c r="B14218" t="s">
        <v>3157</v>
      </c>
      <c r="C14218">
        <v>51584</v>
      </c>
      <c r="D14218" t="str">
        <f>+VLOOKUP(C14218,Param!K:L,2,FALSE)</f>
        <v>KAVIARI</v>
      </c>
      <c r="E14218">
        <v>17221016</v>
      </c>
      <c r="F14218" t="s">
        <v>16549</v>
      </c>
      <c r="G14218" t="s">
        <v>29</v>
      </c>
      <c r="H14218">
        <v>1513.86</v>
      </c>
      <c r="I14218">
        <v>1513.86</v>
      </c>
      <c r="J14218">
        <v>0</v>
      </c>
      <c r="K14218">
        <v>1513.86</v>
      </c>
      <c r="L14218">
        <v>0</v>
      </c>
      <c r="M14218" t="str">
        <f>IF(ISERROR(VLOOKUP(A14218,'[1]Ecart validé'!$A:$A,1,FALSE)),Z14218,"Ecart Validé")</f>
        <v>valid</v>
      </c>
      <c r="R14218" t="s">
        <v>30</v>
      </c>
      <c r="U14218"/>
      <c r="X14218"/>
      <c r="Y14218"/>
      <c r="Z14218" t="s">
        <v>31</v>
      </c>
    </row>
    <row r="14219" spans="1:26" x14ac:dyDescent="0.3">
      <c r="A14219" t="s">
        <v>17430</v>
      </c>
      <c r="B14219" t="s">
        <v>3157</v>
      </c>
      <c r="C14219">
        <v>53989</v>
      </c>
      <c r="D14219" t="str">
        <f>+VLOOKUP(C14219,Param!K:L,2,FALSE)</f>
        <v>AARON PROTECTION SECURITE (A.P.S)</v>
      </c>
      <c r="E14219">
        <v>27263095</v>
      </c>
      <c r="F14219" t="s">
        <v>16549</v>
      </c>
      <c r="G14219" t="s">
        <v>29</v>
      </c>
      <c r="H14219">
        <v>13918.44</v>
      </c>
      <c r="I14219">
        <v>13918.435600000001</v>
      </c>
      <c r="J14219">
        <v>4.399999999805E-3</v>
      </c>
      <c r="K14219">
        <v>13918.44</v>
      </c>
      <c r="L14219">
        <v>0</v>
      </c>
      <c r="M14219" t="str">
        <f>IF(ISERROR(VLOOKUP(A14219,'[1]Ecart validé'!$A:$A,1,FALSE)),Z14219,"Ecart Validé")</f>
        <v>valid</v>
      </c>
      <c r="R14219" t="s">
        <v>30</v>
      </c>
      <c r="U14219"/>
      <c r="X14219"/>
      <c r="Y14219"/>
      <c r="Z14219" t="s">
        <v>31</v>
      </c>
    </row>
    <row r="14220" spans="1:26" x14ac:dyDescent="0.3">
      <c r="A14220" t="s">
        <v>17431</v>
      </c>
      <c r="B14220" t="s">
        <v>3157</v>
      </c>
      <c r="C14220">
        <v>53927</v>
      </c>
      <c r="D14220" t="str">
        <f>+VLOOKUP(C14220,Param!K:L,2,FALSE)</f>
        <v>DETECT PRO SECURITE</v>
      </c>
      <c r="E14220" t="s">
        <v>4419</v>
      </c>
      <c r="F14220" t="s">
        <v>16549</v>
      </c>
      <c r="G14220" t="s">
        <v>29</v>
      </c>
      <c r="H14220">
        <v>217.78</v>
      </c>
      <c r="I14220">
        <v>217.77600000000001</v>
      </c>
      <c r="J14220">
        <v>3.9999999999906699E-3</v>
      </c>
      <c r="K14220">
        <v>217.78</v>
      </c>
      <c r="L14220">
        <v>0</v>
      </c>
      <c r="M14220" t="str">
        <f>IF(ISERROR(VLOOKUP(A14220,'[1]Ecart validé'!$A:$A,1,FALSE)),Z14220,"Ecart Validé")</f>
        <v>valid</v>
      </c>
      <c r="R14220" t="s">
        <v>30</v>
      </c>
      <c r="U14220"/>
      <c r="X14220"/>
      <c r="Y14220"/>
      <c r="Z14220" t="s">
        <v>31</v>
      </c>
    </row>
    <row r="14221" spans="1:26" x14ac:dyDescent="0.3">
      <c r="A14221" t="s">
        <v>17432</v>
      </c>
      <c r="B14221" t="s">
        <v>3157</v>
      </c>
      <c r="C14221">
        <v>53927</v>
      </c>
      <c r="D14221" t="str">
        <f>+VLOOKUP(C14221,Param!K:L,2,FALSE)</f>
        <v>DETECT PRO SECURITE</v>
      </c>
      <c r="E14221" t="s">
        <v>4424</v>
      </c>
      <c r="F14221" t="s">
        <v>16549</v>
      </c>
      <c r="G14221" t="s">
        <v>29</v>
      </c>
      <c r="H14221">
        <v>284</v>
      </c>
      <c r="I14221">
        <v>284</v>
      </c>
      <c r="J14221">
        <v>0</v>
      </c>
      <c r="K14221">
        <v>284</v>
      </c>
      <c r="L14221">
        <v>0</v>
      </c>
      <c r="M14221" t="str">
        <f>IF(ISERROR(VLOOKUP(A14221,'[1]Ecart validé'!$A:$A,1,FALSE)),Z14221,"Ecart Validé")</f>
        <v>valid</v>
      </c>
      <c r="R14221" t="s">
        <v>30</v>
      </c>
      <c r="U14221"/>
      <c r="X14221"/>
      <c r="Y14221"/>
      <c r="Z14221" t="s">
        <v>31</v>
      </c>
    </row>
    <row r="14222" spans="1:26" x14ac:dyDescent="0.3">
      <c r="A14222" t="s">
        <v>17433</v>
      </c>
      <c r="B14222" t="s">
        <v>3157</v>
      </c>
      <c r="C14222">
        <v>43961</v>
      </c>
      <c r="D14222" t="str">
        <f>+VLOOKUP(C14222,Param!K:L,2,FALSE)</f>
        <v>LOOMIS FRANCE</v>
      </c>
      <c r="E14222">
        <v>28238004</v>
      </c>
      <c r="F14222" t="s">
        <v>16549</v>
      </c>
      <c r="G14222" t="s">
        <v>29</v>
      </c>
      <c r="H14222">
        <v>5101.54</v>
      </c>
      <c r="I14222">
        <v>5101.5411999999997</v>
      </c>
      <c r="J14222">
        <v>-1.1999999996987699E-3</v>
      </c>
      <c r="K14222">
        <v>5101.54</v>
      </c>
      <c r="L14222">
        <v>0</v>
      </c>
      <c r="M14222" t="str">
        <f>IF(ISERROR(VLOOKUP(A14222,'[1]Ecart validé'!$A:$A,1,FALSE)),Z14222,"Ecart Validé")</f>
        <v>valid</v>
      </c>
      <c r="R14222" t="s">
        <v>30</v>
      </c>
      <c r="U14222"/>
      <c r="X14222"/>
      <c r="Y14222"/>
      <c r="Z14222" t="s">
        <v>31</v>
      </c>
    </row>
    <row r="14223" spans="1:26" x14ac:dyDescent="0.3">
      <c r="A14223" t="s">
        <v>17434</v>
      </c>
      <c r="B14223" t="s">
        <v>3157</v>
      </c>
      <c r="C14223">
        <v>56566</v>
      </c>
      <c r="D14223" t="str">
        <f>+VLOOKUP(C14223,Param!K:L,2,FALSE)</f>
        <v>LE FROID MEDITERRANEEN</v>
      </c>
      <c r="E14223">
        <v>2205106589</v>
      </c>
      <c r="F14223" t="s">
        <v>16549</v>
      </c>
      <c r="G14223" t="s">
        <v>29</v>
      </c>
      <c r="H14223">
        <v>1091.46</v>
      </c>
      <c r="I14223">
        <v>1091.4555</v>
      </c>
      <c r="J14223">
        <v>4.5000000000072699E-3</v>
      </c>
      <c r="K14223">
        <v>1091.46</v>
      </c>
      <c r="L14223">
        <v>0</v>
      </c>
      <c r="M14223" t="str">
        <f>IF(ISERROR(VLOOKUP(A14223,'[1]Ecart validé'!$A:$A,1,FALSE)),Z14223,"Ecart Validé")</f>
        <v>valid</v>
      </c>
      <c r="R14223" t="s">
        <v>30</v>
      </c>
      <c r="U14223"/>
      <c r="X14223"/>
      <c r="Y14223"/>
      <c r="Z14223" t="s">
        <v>31</v>
      </c>
    </row>
    <row r="14224" spans="1:26" x14ac:dyDescent="0.3">
      <c r="A14224" t="s">
        <v>17435</v>
      </c>
      <c r="B14224" t="s">
        <v>3157</v>
      </c>
      <c r="C14224">
        <v>56566</v>
      </c>
      <c r="D14224" t="str">
        <f>+VLOOKUP(C14224,Param!K:L,2,FALSE)</f>
        <v>LE FROID MEDITERRANEEN</v>
      </c>
      <c r="E14224" t="s">
        <v>4571</v>
      </c>
      <c r="F14224" t="s">
        <v>16549</v>
      </c>
      <c r="G14224" t="s">
        <v>29</v>
      </c>
      <c r="H14224">
        <v>2599.56</v>
      </c>
      <c r="I14224">
        <v>2599.5569999999998</v>
      </c>
      <c r="J14224">
        <v>3.0000000001564301E-3</v>
      </c>
      <c r="K14224">
        <v>2599.56</v>
      </c>
      <c r="L14224">
        <v>0</v>
      </c>
      <c r="M14224" t="str">
        <f>IF(ISERROR(VLOOKUP(A14224,'[1]Ecart validé'!$A:$A,1,FALSE)),Z14224,"Ecart Validé")</f>
        <v>valid</v>
      </c>
      <c r="R14224" t="s">
        <v>30</v>
      </c>
      <c r="U14224"/>
      <c r="X14224"/>
      <c r="Y14224"/>
      <c r="Z14224" t="s">
        <v>31</v>
      </c>
    </row>
    <row r="14225" spans="1:26" x14ac:dyDescent="0.3">
      <c r="A14225" t="s">
        <v>17436</v>
      </c>
      <c r="B14225" t="s">
        <v>3157</v>
      </c>
      <c r="C14225">
        <v>46174</v>
      </c>
      <c r="D14225" t="str">
        <f>+VLOOKUP(C14225,Param!K:L,2,FALSE)</f>
        <v>NORDIQUE FRANCE SA</v>
      </c>
      <c r="E14225">
        <v>2466051</v>
      </c>
      <c r="F14225" t="s">
        <v>16549</v>
      </c>
      <c r="G14225" t="s">
        <v>29</v>
      </c>
      <c r="H14225">
        <v>606.91</v>
      </c>
      <c r="I14225">
        <v>606.90989999999999</v>
      </c>
      <c r="J14225" s="150">
        <v>9.9999999974897906E-5</v>
      </c>
      <c r="K14225">
        <v>606.91</v>
      </c>
      <c r="L14225">
        <v>0</v>
      </c>
      <c r="M14225" t="str">
        <f>IF(ISERROR(VLOOKUP(A14225,'[1]Ecart validé'!$A:$A,1,FALSE)),Z14225,"Ecart Validé")</f>
        <v>valid</v>
      </c>
      <c r="R14225" t="s">
        <v>30</v>
      </c>
      <c r="U14225"/>
      <c r="X14225"/>
      <c r="Y14225"/>
      <c r="Z14225" t="s">
        <v>31</v>
      </c>
    </row>
    <row r="14226" spans="1:26" x14ac:dyDescent="0.3">
      <c r="A14226" t="s">
        <v>17437</v>
      </c>
      <c r="B14226" t="s">
        <v>3157</v>
      </c>
      <c r="C14226">
        <v>45054</v>
      </c>
      <c r="D14226" t="str">
        <f>+VLOOKUP(C14226,Param!K:L,2,FALSE)</f>
        <v>MALONGO - COMPAGNIE MEDITERRANEENNE DES CAFES</v>
      </c>
      <c r="E14226">
        <v>2442072</v>
      </c>
      <c r="F14226" t="s">
        <v>16549</v>
      </c>
      <c r="G14226" t="s">
        <v>29</v>
      </c>
      <c r="H14226">
        <v>4386.29</v>
      </c>
      <c r="I14226">
        <v>4386.2884999999997</v>
      </c>
      <c r="J14226">
        <v>1.50000000030559E-3</v>
      </c>
      <c r="K14226">
        <v>4386.29</v>
      </c>
      <c r="L14226">
        <v>0</v>
      </c>
      <c r="M14226" t="str">
        <f>IF(ISERROR(VLOOKUP(A14226,'[1]Ecart validé'!$A:$A,1,FALSE)),Z14226,"Ecart Validé")</f>
        <v>valid</v>
      </c>
      <c r="R14226" t="s">
        <v>30</v>
      </c>
      <c r="U14226"/>
      <c r="X14226"/>
      <c r="Y14226"/>
      <c r="Z14226" t="s">
        <v>31</v>
      </c>
    </row>
    <row r="14227" spans="1:26" x14ac:dyDescent="0.3">
      <c r="A14227" t="s">
        <v>17438</v>
      </c>
      <c r="B14227" t="s">
        <v>3157</v>
      </c>
      <c r="C14227">
        <v>46389</v>
      </c>
      <c r="D14227" t="str">
        <f>+VLOOKUP(C14227,Param!K:L,2,FALSE)</f>
        <v>LAURENT-PERRIER  DIFFUSION</v>
      </c>
      <c r="E14227">
        <v>1453008</v>
      </c>
      <c r="F14227" t="s">
        <v>16549</v>
      </c>
      <c r="G14227" t="s">
        <v>29</v>
      </c>
      <c r="H14227">
        <v>15164.4</v>
      </c>
      <c r="I14227">
        <v>15164.4</v>
      </c>
      <c r="J14227">
        <v>0</v>
      </c>
      <c r="K14227">
        <v>15164.4</v>
      </c>
      <c r="L14227">
        <v>0</v>
      </c>
      <c r="M14227" t="str">
        <f>IF(ISERROR(VLOOKUP(A14227,'[1]Ecart validé'!$A:$A,1,FALSE)),Z14227,"Ecart Validé")</f>
        <v>valid</v>
      </c>
      <c r="R14227" t="s">
        <v>30</v>
      </c>
      <c r="U14227"/>
      <c r="X14227"/>
      <c r="Y14227"/>
      <c r="Z14227" t="s">
        <v>31</v>
      </c>
    </row>
    <row r="14228" spans="1:26" x14ac:dyDescent="0.3">
      <c r="A14228" t="s">
        <v>17439</v>
      </c>
      <c r="B14228" t="s">
        <v>3157</v>
      </c>
      <c r="C14228">
        <v>44717</v>
      </c>
      <c r="D14228" t="str">
        <f>+VLOOKUP(C14228,Param!K:L,2,FALSE)</f>
        <v>VRANKEN POMMERY MONOPOLE</v>
      </c>
      <c r="E14228">
        <v>1453009</v>
      </c>
      <c r="F14228" t="s">
        <v>16549</v>
      </c>
      <c r="G14228" t="s">
        <v>29</v>
      </c>
      <c r="H14228">
        <v>1326.08</v>
      </c>
      <c r="I14228">
        <v>1326.0768</v>
      </c>
      <c r="J14228">
        <v>3.1999999998788501E-3</v>
      </c>
      <c r="K14228">
        <v>1326.08</v>
      </c>
      <c r="L14228">
        <v>0</v>
      </c>
      <c r="M14228" t="str">
        <f>IF(ISERROR(VLOOKUP(A14228,'[1]Ecart validé'!$A:$A,1,FALSE)),Z14228,"Ecart Validé")</f>
        <v>valid</v>
      </c>
      <c r="R14228" t="s">
        <v>30</v>
      </c>
      <c r="U14228"/>
      <c r="X14228"/>
      <c r="Y14228"/>
      <c r="Z14228" t="s">
        <v>31</v>
      </c>
    </row>
    <row r="14229" spans="1:26" x14ac:dyDescent="0.3">
      <c r="A14229" t="s">
        <v>17440</v>
      </c>
      <c r="B14229" t="s">
        <v>3157</v>
      </c>
      <c r="C14229">
        <v>45137</v>
      </c>
      <c r="D14229" t="str">
        <f>+VLOOKUP(C14229,Param!K:L,2,FALSE)</f>
        <v>AMI A LENGLART</v>
      </c>
      <c r="E14229">
        <v>2345023</v>
      </c>
      <c r="F14229" t="s">
        <v>16549</v>
      </c>
      <c r="G14229" t="s">
        <v>29</v>
      </c>
      <c r="H14229">
        <v>478.19</v>
      </c>
      <c r="I14229">
        <v>478.18599999999998</v>
      </c>
      <c r="J14229">
        <v>4.0000000000190898E-3</v>
      </c>
      <c r="K14229">
        <v>478.19</v>
      </c>
      <c r="L14229">
        <v>0</v>
      </c>
      <c r="M14229" t="str">
        <f>IF(ISERROR(VLOOKUP(A14229,'[1]Ecart validé'!$A:$A,1,FALSE)),Z14229,"Ecart Validé")</f>
        <v>valid</v>
      </c>
      <c r="R14229" t="s">
        <v>30</v>
      </c>
      <c r="U14229"/>
      <c r="X14229"/>
      <c r="Y14229"/>
      <c r="Z14229" t="s">
        <v>31</v>
      </c>
    </row>
    <row r="14230" spans="1:26" x14ac:dyDescent="0.3">
      <c r="A14230" t="s">
        <v>17441</v>
      </c>
      <c r="B14230" t="s">
        <v>3157</v>
      </c>
      <c r="C14230">
        <v>56455</v>
      </c>
      <c r="D14230" t="str">
        <f>+VLOOKUP(C14230,Param!K:L,2,FALSE)</f>
        <v>SPH - GERARD BERTRAND</v>
      </c>
      <c r="E14230">
        <v>1253027</v>
      </c>
      <c r="F14230" t="s">
        <v>16549</v>
      </c>
      <c r="G14230" t="s">
        <v>29</v>
      </c>
      <c r="H14230">
        <v>627.6</v>
      </c>
      <c r="I14230">
        <v>627.6</v>
      </c>
      <c r="J14230">
        <v>0</v>
      </c>
      <c r="K14230">
        <v>627.6</v>
      </c>
      <c r="L14230">
        <v>0</v>
      </c>
      <c r="M14230" t="str">
        <f>IF(ISERROR(VLOOKUP(A14230,'[1]Ecart validé'!$A:$A,1,FALSE)),Z14230,"Ecart Validé")</f>
        <v>valid</v>
      </c>
      <c r="R14230" t="s">
        <v>30</v>
      </c>
      <c r="U14230"/>
      <c r="X14230"/>
      <c r="Y14230"/>
      <c r="Z14230" t="s">
        <v>31</v>
      </c>
    </row>
    <row r="14231" spans="1:26" x14ac:dyDescent="0.3">
      <c r="A14231" t="s">
        <v>17442</v>
      </c>
      <c r="B14231" t="s">
        <v>3157</v>
      </c>
      <c r="C14231">
        <v>58200</v>
      </c>
      <c r="D14231" t="str">
        <f>+VLOOKUP(C14231,Param!K:L,2,FALSE)</f>
        <v>PANI FRANCE (GAVELLE ASSOCIES)</v>
      </c>
      <c r="E14231">
        <v>17222005</v>
      </c>
      <c r="F14231" t="s">
        <v>16549</v>
      </c>
      <c r="G14231" t="s">
        <v>29</v>
      </c>
      <c r="H14231">
        <v>11403.77</v>
      </c>
      <c r="I14231">
        <v>11403.7724</v>
      </c>
      <c r="J14231">
        <v>-2.3999999993975498E-3</v>
      </c>
      <c r="K14231">
        <v>11403.77</v>
      </c>
      <c r="L14231">
        <v>0</v>
      </c>
      <c r="M14231" t="str">
        <f>IF(ISERROR(VLOOKUP(A14231,'[1]Ecart validé'!$A:$A,1,FALSE)),Z14231,"Ecart Validé")</f>
        <v>valid</v>
      </c>
      <c r="R14231" t="s">
        <v>30</v>
      </c>
      <c r="U14231"/>
      <c r="X14231"/>
      <c r="Y14231"/>
      <c r="Z14231" t="s">
        <v>31</v>
      </c>
    </row>
    <row r="14232" spans="1:26" x14ac:dyDescent="0.3">
      <c r="A14232" t="s">
        <v>17443</v>
      </c>
      <c r="B14232" t="s">
        <v>3157</v>
      </c>
      <c r="C14232">
        <v>46387</v>
      </c>
      <c r="D14232" t="str">
        <f>+VLOOKUP(C14232,Param!K:L,2,FALSE)</f>
        <v>OTIS</v>
      </c>
      <c r="E14232">
        <v>2120451829</v>
      </c>
      <c r="F14232" t="s">
        <v>16549</v>
      </c>
      <c r="G14232" t="s">
        <v>29</v>
      </c>
      <c r="H14232">
        <v>504</v>
      </c>
      <c r="I14232">
        <v>504</v>
      </c>
      <c r="J14232">
        <v>0</v>
      </c>
      <c r="K14232">
        <v>504</v>
      </c>
      <c r="L14232">
        <v>0</v>
      </c>
      <c r="M14232" t="str">
        <f>IF(ISERROR(VLOOKUP(A14232,'[1]Ecart validé'!$A:$A,1,FALSE)),Z14232,"Ecart Validé")</f>
        <v>valid</v>
      </c>
      <c r="R14232" t="s">
        <v>30</v>
      </c>
      <c r="U14232"/>
      <c r="X14232"/>
      <c r="Y14232"/>
      <c r="Z14232" t="s">
        <v>31</v>
      </c>
    </row>
    <row r="14233" spans="1:26" x14ac:dyDescent="0.3">
      <c r="A14233" t="s">
        <v>17444</v>
      </c>
      <c r="B14233" t="s">
        <v>3157</v>
      </c>
      <c r="C14233">
        <v>46387</v>
      </c>
      <c r="D14233" t="str">
        <f>+VLOOKUP(C14233,Param!K:L,2,FALSE)</f>
        <v>OTIS</v>
      </c>
      <c r="E14233">
        <v>209045060</v>
      </c>
      <c r="F14233" t="s">
        <v>16549</v>
      </c>
      <c r="G14233" t="s">
        <v>29</v>
      </c>
      <c r="H14233">
        <v>45530.7</v>
      </c>
      <c r="I14233">
        <v>45530.701999999997</v>
      </c>
      <c r="J14233">
        <v>-2.0000000004074502E-3</v>
      </c>
      <c r="K14233">
        <v>45530.7</v>
      </c>
      <c r="L14233">
        <v>0</v>
      </c>
      <c r="M14233" t="str">
        <f>IF(ISERROR(VLOOKUP(A14233,'[1]Ecart validé'!$A:$A,1,FALSE)),Z14233,"Ecart Validé")</f>
        <v>valid</v>
      </c>
      <c r="R14233" t="s">
        <v>30</v>
      </c>
      <c r="U14233"/>
      <c r="X14233"/>
      <c r="Y14233"/>
      <c r="Z14233" t="s">
        <v>31</v>
      </c>
    </row>
    <row r="14234" spans="1:26" x14ac:dyDescent="0.3">
      <c r="A14234" t="s">
        <v>17445</v>
      </c>
      <c r="B14234" t="s">
        <v>3157</v>
      </c>
      <c r="C14234">
        <v>6418</v>
      </c>
      <c r="D14234" t="str">
        <f>+VLOOKUP(C14234,Param!K:L,2,FALSE)</f>
        <v>SCHMITT NEY SA (EQUIPEMENTS SANITAIRES)</v>
      </c>
      <c r="E14234">
        <v>328677</v>
      </c>
      <c r="F14234" t="s">
        <v>16549</v>
      </c>
      <c r="G14234" t="s">
        <v>29</v>
      </c>
      <c r="H14234">
        <v>4186.68</v>
      </c>
      <c r="I14234">
        <v>4186.68</v>
      </c>
      <c r="J14234">
        <v>0</v>
      </c>
      <c r="K14234">
        <v>4186.68</v>
      </c>
      <c r="L14234">
        <v>0</v>
      </c>
      <c r="M14234" t="str">
        <f>IF(ISERROR(VLOOKUP(A14234,'[1]Ecart validé'!$A:$A,1,FALSE)),Z14234,"Ecart Validé")</f>
        <v>valid</v>
      </c>
      <c r="R14234" t="s">
        <v>30</v>
      </c>
      <c r="U14234"/>
      <c r="X14234"/>
      <c r="Y14234"/>
      <c r="Z14234" t="s">
        <v>31</v>
      </c>
    </row>
    <row r="14235" spans="1:26" x14ac:dyDescent="0.3">
      <c r="A14235" t="s">
        <v>17446</v>
      </c>
      <c r="B14235" t="s">
        <v>3157</v>
      </c>
      <c r="C14235">
        <v>45346</v>
      </c>
      <c r="D14235" t="str">
        <f>+VLOOKUP(C14235,Param!K:L,2,FALSE)</f>
        <v>TRADITION ET GOURMANDISES</v>
      </c>
      <c r="E14235">
        <v>1460022</v>
      </c>
      <c r="F14235" t="s">
        <v>16549</v>
      </c>
      <c r="G14235" t="s">
        <v>29</v>
      </c>
      <c r="H14235">
        <v>11072.06</v>
      </c>
      <c r="I14235">
        <v>11072.06</v>
      </c>
      <c r="J14235">
        <v>0</v>
      </c>
      <c r="K14235">
        <v>11072.06</v>
      </c>
      <c r="L14235">
        <v>0</v>
      </c>
      <c r="M14235" t="str">
        <f>IF(ISERROR(VLOOKUP(A14235,'[1]Ecart validé'!$A:$A,1,FALSE)),Z14235,"Ecart Validé")</f>
        <v>valid</v>
      </c>
      <c r="R14235" t="s">
        <v>30</v>
      </c>
      <c r="U14235"/>
      <c r="X14235"/>
      <c r="Y14235"/>
      <c r="Z14235" t="s">
        <v>31</v>
      </c>
    </row>
    <row r="14236" spans="1:26" x14ac:dyDescent="0.3">
      <c r="A14236" t="s">
        <v>17447</v>
      </c>
      <c r="B14236" t="s">
        <v>3157</v>
      </c>
      <c r="C14236">
        <v>47187</v>
      </c>
      <c r="D14236" t="str">
        <f>+VLOOKUP(C14236,Param!K:L,2,FALSE)</f>
        <v>CRIT INTERIM</v>
      </c>
      <c r="E14236">
        <v>210019354</v>
      </c>
      <c r="F14236" t="s">
        <v>16549</v>
      </c>
      <c r="G14236" t="s">
        <v>29</v>
      </c>
      <c r="H14236">
        <v>6517.63</v>
      </c>
      <c r="I14236">
        <v>6517.6316999999999</v>
      </c>
      <c r="J14236">
        <v>-1.6999999998006301E-3</v>
      </c>
      <c r="K14236">
        <v>6517.63</v>
      </c>
      <c r="L14236">
        <v>0</v>
      </c>
      <c r="M14236" t="str">
        <f>IF(ISERROR(VLOOKUP(A14236,'[1]Ecart validé'!$A:$A,1,FALSE)),Z14236,"Ecart Validé")</f>
        <v>valid</v>
      </c>
      <c r="R14236" t="s">
        <v>30</v>
      </c>
      <c r="U14236"/>
      <c r="X14236"/>
      <c r="Y14236"/>
      <c r="Z14236" t="s">
        <v>31</v>
      </c>
    </row>
    <row r="14237" spans="1:26" x14ac:dyDescent="0.3">
      <c r="A14237" t="s">
        <v>17448</v>
      </c>
      <c r="B14237" t="s">
        <v>3157</v>
      </c>
      <c r="C14237">
        <v>49516</v>
      </c>
      <c r="D14237" t="str">
        <f>+VLOOKUP(C14237,Param!K:L,2,FALSE)</f>
        <v>UNIPROTECT HIGH SEC</v>
      </c>
      <c r="E14237">
        <v>110036186</v>
      </c>
      <c r="F14237" t="s">
        <v>16549</v>
      </c>
      <c r="G14237" t="s">
        <v>29</v>
      </c>
      <c r="H14237">
        <v>7002.26</v>
      </c>
      <c r="I14237">
        <v>7002.2619999999997</v>
      </c>
      <c r="J14237">
        <v>-1.9999999994979498E-3</v>
      </c>
      <c r="K14237">
        <v>7002.26</v>
      </c>
      <c r="L14237">
        <v>0</v>
      </c>
      <c r="M14237" t="str">
        <f>IF(ISERROR(VLOOKUP(A14237,'[1]Ecart validé'!$A:$A,1,FALSE)),Z14237,"Ecart Validé")</f>
        <v>valid</v>
      </c>
      <c r="R14237" t="s">
        <v>30</v>
      </c>
      <c r="U14237"/>
      <c r="X14237"/>
      <c r="Y14237"/>
      <c r="Z14237" t="s">
        <v>31</v>
      </c>
    </row>
    <row r="14238" spans="1:26" x14ac:dyDescent="0.3">
      <c r="A14238" t="s">
        <v>17449</v>
      </c>
      <c r="B14238" t="s">
        <v>3157</v>
      </c>
      <c r="C14238">
        <v>57095</v>
      </c>
      <c r="D14238" t="str">
        <f>+VLOOKUP(C14238,Param!K:L,2,FALSE)</f>
        <v>MARINA SEA FOOD</v>
      </c>
      <c r="E14238">
        <v>110008700</v>
      </c>
      <c r="F14238" t="s">
        <v>16549</v>
      </c>
      <c r="G14238" t="s">
        <v>29</v>
      </c>
      <c r="H14238">
        <v>12207.3</v>
      </c>
      <c r="I14238">
        <v>12207.3</v>
      </c>
      <c r="J14238">
        <v>0</v>
      </c>
      <c r="K14238">
        <v>12207.3</v>
      </c>
      <c r="L14238">
        <v>0</v>
      </c>
      <c r="M14238" t="str">
        <f>IF(ISERROR(VLOOKUP(A14238,'[1]Ecart validé'!$A:$A,1,FALSE)),Z14238,"Ecart Validé")</f>
        <v>valid</v>
      </c>
      <c r="R14238" t="s">
        <v>30</v>
      </c>
      <c r="U14238"/>
      <c r="X14238"/>
      <c r="Y14238"/>
      <c r="Z14238" t="s">
        <v>31</v>
      </c>
    </row>
    <row r="14239" spans="1:26" x14ac:dyDescent="0.3">
      <c r="A14239" t="s">
        <v>17450</v>
      </c>
      <c r="B14239" t="s">
        <v>3157</v>
      </c>
      <c r="C14239">
        <v>96489</v>
      </c>
      <c r="D14239" t="str">
        <f>+VLOOKUP(C14239,Param!K:L,2,FALSE)</f>
        <v>LA PASSION DES TERROIRS</v>
      </c>
      <c r="E14239">
        <v>1150054362</v>
      </c>
      <c r="F14239" t="s">
        <v>16549</v>
      </c>
      <c r="G14239" t="s">
        <v>29</v>
      </c>
      <c r="H14239">
        <v>849.96</v>
      </c>
      <c r="I14239">
        <v>849.96</v>
      </c>
      <c r="J14239">
        <v>0</v>
      </c>
      <c r="K14239">
        <v>849.96</v>
      </c>
      <c r="L14239">
        <v>0</v>
      </c>
      <c r="M14239" t="str">
        <f>IF(ISERROR(VLOOKUP(A14239,'[1]Ecart validé'!$A:$A,1,FALSE)),Z14239,"Ecart Validé")</f>
        <v>valid</v>
      </c>
      <c r="R14239" t="s">
        <v>30</v>
      </c>
      <c r="U14239"/>
      <c r="X14239"/>
      <c r="Y14239"/>
      <c r="Z14239" t="s">
        <v>31</v>
      </c>
    </row>
    <row r="14240" spans="1:26" x14ac:dyDescent="0.3">
      <c r="A14240" t="s">
        <v>17451</v>
      </c>
      <c r="B14240" t="s">
        <v>3157</v>
      </c>
      <c r="C14240">
        <v>55911</v>
      </c>
      <c r="D14240" t="str">
        <f>+VLOOKUP(C14240,Param!K:L,2,FALSE)</f>
        <v>ILLYCAFFEE FRANCE</v>
      </c>
      <c r="E14240">
        <v>1150144190</v>
      </c>
      <c r="F14240" t="s">
        <v>16549</v>
      </c>
      <c r="G14240" t="s">
        <v>29</v>
      </c>
      <c r="H14240">
        <v>7225.96</v>
      </c>
      <c r="I14240">
        <v>7225.96</v>
      </c>
      <c r="J14240">
        <v>0</v>
      </c>
      <c r="K14240">
        <v>7225.96</v>
      </c>
      <c r="L14240">
        <v>0</v>
      </c>
      <c r="M14240" t="str">
        <f>IF(ISERROR(VLOOKUP(A14240,'[1]Ecart validé'!$A:$A,1,FALSE)),Z14240,"Ecart Validé")</f>
        <v>valid</v>
      </c>
      <c r="R14240" t="s">
        <v>30</v>
      </c>
      <c r="U14240"/>
      <c r="X14240"/>
      <c r="Y14240"/>
      <c r="Z14240" t="s">
        <v>31</v>
      </c>
    </row>
    <row r="14241" spans="1:26" x14ac:dyDescent="0.3">
      <c r="A14241" t="s">
        <v>17452</v>
      </c>
      <c r="B14241" t="s">
        <v>3157</v>
      </c>
      <c r="C14241">
        <v>56292</v>
      </c>
      <c r="D14241" t="str">
        <f>+VLOOKUP(C14241,Param!K:L,2,FALSE)</f>
        <v>LOIRE CHAUFFAGE RENOVATION</v>
      </c>
      <c r="E14241">
        <v>2150514147</v>
      </c>
      <c r="F14241" t="s">
        <v>16549</v>
      </c>
      <c r="G14241" t="s">
        <v>29</v>
      </c>
      <c r="H14241">
        <v>20.100000000000001</v>
      </c>
      <c r="I14241">
        <v>20.100000000000001</v>
      </c>
      <c r="J14241">
        <v>0</v>
      </c>
      <c r="K14241">
        <v>20.100000000000001</v>
      </c>
      <c r="L14241">
        <v>0</v>
      </c>
      <c r="M14241" t="str">
        <f>IF(ISERROR(VLOOKUP(A14241,'[1]Ecart validé'!$A:$A,1,FALSE)),Z14241,"Ecart Validé")</f>
        <v>valid</v>
      </c>
      <c r="R14241" t="s">
        <v>30</v>
      </c>
      <c r="U14241"/>
      <c r="X14241"/>
      <c r="Y14241"/>
      <c r="Z14241" t="s">
        <v>31</v>
      </c>
    </row>
    <row r="14242" spans="1:26" x14ac:dyDescent="0.3">
      <c r="A14242" t="s">
        <v>17453</v>
      </c>
      <c r="B14242" t="s">
        <v>3157</v>
      </c>
      <c r="C14242">
        <v>53542</v>
      </c>
      <c r="D14242" t="str">
        <f>+VLOOKUP(C14242,Param!K:L,2,FALSE)</f>
        <v>CARNEIRO FRERES</v>
      </c>
      <c r="E14242">
        <v>2150544042</v>
      </c>
      <c r="F14242" t="s">
        <v>16549</v>
      </c>
      <c r="G14242" t="s">
        <v>29</v>
      </c>
      <c r="H14242">
        <v>4234.1000000000004</v>
      </c>
      <c r="I14242">
        <v>4234.1040000000003</v>
      </c>
      <c r="J14242">
        <v>-3.9999999999054099E-3</v>
      </c>
      <c r="K14242">
        <v>4234.1000000000004</v>
      </c>
      <c r="L14242">
        <v>0</v>
      </c>
      <c r="M14242" t="str">
        <f>IF(ISERROR(VLOOKUP(A14242,'[1]Ecart validé'!$A:$A,1,FALSE)),Z14242,"Ecart Validé")</f>
        <v>valid</v>
      </c>
      <c r="R14242" t="s">
        <v>30</v>
      </c>
      <c r="U14242"/>
      <c r="X14242"/>
      <c r="Y14242"/>
      <c r="Z14242" t="s">
        <v>31</v>
      </c>
    </row>
    <row r="14243" spans="1:26" x14ac:dyDescent="0.3">
      <c r="A14243" t="s">
        <v>17454</v>
      </c>
      <c r="B14243" t="s">
        <v>3157</v>
      </c>
      <c r="C14243">
        <v>44280</v>
      </c>
      <c r="D14243" t="str">
        <f>+VLOOKUP(C14243,Param!K:L,2,FALSE)</f>
        <v>GUSTAVE LORENTZ</v>
      </c>
      <c r="E14243">
        <v>21019</v>
      </c>
      <c r="F14243" t="s">
        <v>16549</v>
      </c>
      <c r="G14243" t="s">
        <v>29</v>
      </c>
      <c r="H14243">
        <v>1356.73</v>
      </c>
      <c r="I14243">
        <v>1356.7344000000001</v>
      </c>
      <c r="J14243">
        <v>-4.4000000000323702E-3</v>
      </c>
      <c r="K14243">
        <v>1356.73</v>
      </c>
      <c r="L14243">
        <v>0</v>
      </c>
      <c r="M14243" t="str">
        <f>IF(ISERROR(VLOOKUP(A14243,'[1]Ecart validé'!$A:$A,1,FALSE)),Z14243,"Ecart Validé")</f>
        <v>valid</v>
      </c>
      <c r="R14243" t="s">
        <v>30</v>
      </c>
      <c r="U14243"/>
      <c r="X14243"/>
      <c r="Y14243"/>
      <c r="Z14243" t="s">
        <v>31</v>
      </c>
    </row>
    <row r="14244" spans="1:26" x14ac:dyDescent="0.3">
      <c r="A14244" t="s">
        <v>17455</v>
      </c>
      <c r="B14244" t="s">
        <v>3157</v>
      </c>
      <c r="C14244">
        <v>2391</v>
      </c>
      <c r="D14244" t="str">
        <f>+VLOOKUP(C14244,Param!K:L,2,FALSE)</f>
        <v>SOPEDI</v>
      </c>
      <c r="E14244">
        <v>2110481485</v>
      </c>
      <c r="F14244" t="s">
        <v>16549</v>
      </c>
      <c r="G14244" t="s">
        <v>29</v>
      </c>
      <c r="H14244">
        <v>2252.35</v>
      </c>
      <c r="I14244">
        <v>2252.3449999999998</v>
      </c>
      <c r="J14244">
        <v>5.0000000001091298E-3</v>
      </c>
      <c r="K14244">
        <v>2252.35</v>
      </c>
      <c r="L14244">
        <v>0</v>
      </c>
      <c r="M14244" t="str">
        <f>IF(ISERROR(VLOOKUP(A14244,'[1]Ecart validé'!$A:$A,1,FALSE)),Z14244,"Ecart Validé")</f>
        <v>valid</v>
      </c>
      <c r="R14244" t="s">
        <v>30</v>
      </c>
      <c r="U14244"/>
      <c r="X14244"/>
      <c r="Y14244"/>
      <c r="Z14244" t="s">
        <v>31</v>
      </c>
    </row>
    <row r="14245" spans="1:26" x14ac:dyDescent="0.3">
      <c r="A14245" t="s">
        <v>17456</v>
      </c>
      <c r="B14245" t="s">
        <v>3157</v>
      </c>
      <c r="C14245">
        <v>45041</v>
      </c>
      <c r="D14245" t="str">
        <f>+VLOOKUP(C14245,Param!K:L,2,FALSE)</f>
        <v>HERVE THERMIQUE</v>
      </c>
      <c r="E14245">
        <v>2205106596</v>
      </c>
      <c r="F14245" t="s">
        <v>16549</v>
      </c>
      <c r="G14245" t="s">
        <v>29</v>
      </c>
      <c r="H14245">
        <v>54382.29</v>
      </c>
      <c r="I14245">
        <v>58407.433799999999</v>
      </c>
      <c r="J14245">
        <v>-4025.1437999999898</v>
      </c>
      <c r="K14245">
        <v>58407.433799999999</v>
      </c>
      <c r="L14245">
        <v>-4025.1437999999898</v>
      </c>
      <c r="M14245" t="str">
        <f>IF(ISERROR(VLOOKUP(A14245,'[1]Ecart validé'!$A:$A,1,FALSE)),Z14245,"Ecart Validé")</f>
        <v>waiting</v>
      </c>
      <c r="N14245" t="s">
        <v>17457</v>
      </c>
      <c r="O14245" t="s">
        <v>17458</v>
      </c>
      <c r="P14245" t="s">
        <v>215</v>
      </c>
      <c r="Q14245" t="s">
        <v>9764</v>
      </c>
      <c r="R14245" t="s">
        <v>30</v>
      </c>
      <c r="S14245" t="s">
        <v>60</v>
      </c>
      <c r="U14245"/>
      <c r="X14245"/>
      <c r="Y14245"/>
      <c r="Z14245" t="s">
        <v>260</v>
      </c>
    </row>
    <row r="14246" spans="1:26" x14ac:dyDescent="0.3">
      <c r="A14246" t="s">
        <v>17459</v>
      </c>
      <c r="B14246" t="s">
        <v>3157</v>
      </c>
      <c r="C14246">
        <v>47193</v>
      </c>
      <c r="D14246" t="str">
        <f>+VLOOKUP(C14246,Param!K:L,2,FALSE)</f>
        <v>ADAPTEL</v>
      </c>
      <c r="E14246">
        <v>2380024</v>
      </c>
      <c r="F14246" t="s">
        <v>16549</v>
      </c>
      <c r="G14246" t="s">
        <v>29</v>
      </c>
      <c r="H14246">
        <v>53039.3</v>
      </c>
      <c r="I14246">
        <v>53039.296000000002</v>
      </c>
      <c r="J14246">
        <v>4.0000000008149003E-3</v>
      </c>
      <c r="K14246">
        <v>53039.3</v>
      </c>
      <c r="L14246">
        <v>0</v>
      </c>
      <c r="M14246" t="str">
        <f>IF(ISERROR(VLOOKUP(A14246,'[1]Ecart validé'!$A:$A,1,FALSE)),Z14246,"Ecart Validé")</f>
        <v>valid</v>
      </c>
      <c r="R14246" t="s">
        <v>30</v>
      </c>
      <c r="U14246"/>
      <c r="X14246"/>
      <c r="Y14246"/>
      <c r="Z14246" t="s">
        <v>31</v>
      </c>
    </row>
    <row r="14247" spans="1:26" x14ac:dyDescent="0.3">
      <c r="A14247" t="s">
        <v>17460</v>
      </c>
      <c r="B14247" t="s">
        <v>3157</v>
      </c>
      <c r="C14247">
        <v>43532</v>
      </c>
      <c r="D14247" t="str">
        <f>+VLOOKUP(C14247,Param!K:L,2,FALSE)</f>
        <v>RANDSTAD</v>
      </c>
      <c r="E14247">
        <v>901003</v>
      </c>
      <c r="F14247" t="s">
        <v>16549</v>
      </c>
      <c r="G14247" t="s">
        <v>29</v>
      </c>
      <c r="H14247">
        <v>6077.11</v>
      </c>
      <c r="I14247">
        <v>6077.1073999999999</v>
      </c>
      <c r="J14247">
        <v>2.59999999980209E-3</v>
      </c>
      <c r="K14247">
        <v>6077.11</v>
      </c>
      <c r="L14247">
        <v>0</v>
      </c>
      <c r="M14247" t="str">
        <f>IF(ISERROR(VLOOKUP(A14247,'[1]Ecart validé'!$A:$A,1,FALSE)),Z14247,"Ecart Validé")</f>
        <v>valid</v>
      </c>
      <c r="R14247" t="s">
        <v>30</v>
      </c>
      <c r="U14247"/>
      <c r="X14247"/>
      <c r="Y14247"/>
      <c r="Z14247" t="s">
        <v>31</v>
      </c>
    </row>
    <row r="14248" spans="1:26" x14ac:dyDescent="0.3">
      <c r="A14248" t="s">
        <v>17461</v>
      </c>
      <c r="B14248" t="s">
        <v>3157</v>
      </c>
      <c r="C14248">
        <v>56044</v>
      </c>
      <c r="D14248" t="str">
        <f>+VLOOKUP(C14248,Param!K:L,2,FALSE)</f>
        <v>SVS AUDIO</v>
      </c>
      <c r="E14248">
        <v>380004</v>
      </c>
      <c r="F14248" t="s">
        <v>16549</v>
      </c>
      <c r="G14248" t="s">
        <v>29</v>
      </c>
      <c r="H14248">
        <v>739.54</v>
      </c>
      <c r="I14248">
        <v>739.54280000000006</v>
      </c>
      <c r="J14248">
        <v>-2.8000000000929499E-3</v>
      </c>
      <c r="K14248">
        <v>739.54</v>
      </c>
      <c r="L14248">
        <v>0</v>
      </c>
      <c r="M14248" t="str">
        <f>IF(ISERROR(VLOOKUP(A14248,'[1]Ecart validé'!$A:$A,1,FALSE)),Z14248,"Ecart Validé")</f>
        <v>valid</v>
      </c>
      <c r="R14248" t="s">
        <v>30</v>
      </c>
      <c r="U14248"/>
      <c r="X14248"/>
      <c r="Y14248"/>
      <c r="Z14248" t="s">
        <v>31</v>
      </c>
    </row>
    <row r="14249" spans="1:26" x14ac:dyDescent="0.3">
      <c r="A14249" t="s">
        <v>17462</v>
      </c>
      <c r="B14249" t="s">
        <v>3157</v>
      </c>
      <c r="C14249">
        <v>61076</v>
      </c>
      <c r="D14249" t="str">
        <f>+VLOOKUP(C14249,Param!K:L,2,FALSE)</f>
        <v>SCAL (SOCIETE DES CONCEPT ALIMENTAIRES)</v>
      </c>
      <c r="E14249">
        <v>110014699</v>
      </c>
      <c r="F14249" t="s">
        <v>16549</v>
      </c>
      <c r="G14249" t="s">
        <v>29</v>
      </c>
      <c r="H14249">
        <v>1422.68</v>
      </c>
      <c r="I14249">
        <v>1422.6828</v>
      </c>
      <c r="J14249">
        <v>-2.7999999999792601E-3</v>
      </c>
      <c r="K14249">
        <v>1422.68</v>
      </c>
      <c r="L14249">
        <v>0</v>
      </c>
      <c r="M14249" t="str">
        <f>IF(ISERROR(VLOOKUP(A14249,'[1]Ecart validé'!$A:$A,1,FALSE)),Z14249,"Ecart Validé")</f>
        <v>valid</v>
      </c>
      <c r="R14249" t="s">
        <v>30</v>
      </c>
      <c r="U14249"/>
      <c r="X14249"/>
      <c r="Y14249"/>
      <c r="Z14249" t="s">
        <v>31</v>
      </c>
    </row>
    <row r="14250" spans="1:26" x14ac:dyDescent="0.3">
      <c r="A14250" t="s">
        <v>17463</v>
      </c>
      <c r="B14250" t="s">
        <v>3157</v>
      </c>
      <c r="C14250">
        <v>47178</v>
      </c>
      <c r="D14250" t="str">
        <f>+VLOOKUP(C14250,Param!K:L,2,FALSE)</f>
        <v>BARDUSCH</v>
      </c>
      <c r="E14250">
        <v>110005166</v>
      </c>
      <c r="F14250" t="s">
        <v>16549</v>
      </c>
      <c r="G14250" t="s">
        <v>29</v>
      </c>
      <c r="H14250">
        <v>43619.09</v>
      </c>
      <c r="I14250">
        <v>43619.089899999999</v>
      </c>
      <c r="J14250" s="150">
        <v>9.9999997473787503E-5</v>
      </c>
      <c r="K14250">
        <v>43619.09</v>
      </c>
      <c r="L14250">
        <v>0</v>
      </c>
      <c r="M14250" t="str">
        <f>IF(ISERROR(VLOOKUP(A14250,'[1]Ecart validé'!$A:$A,1,FALSE)),Z14250,"Ecart Validé")</f>
        <v>valid</v>
      </c>
      <c r="R14250" t="s">
        <v>30</v>
      </c>
      <c r="U14250"/>
      <c r="X14250"/>
      <c r="Y14250"/>
      <c r="Z14250" t="s">
        <v>31</v>
      </c>
    </row>
    <row r="14251" spans="1:26" x14ac:dyDescent="0.3">
      <c r="A14251" t="s">
        <v>17464</v>
      </c>
      <c r="B14251" t="s">
        <v>3157</v>
      </c>
      <c r="C14251">
        <v>184416</v>
      </c>
      <c r="D14251" t="str">
        <f>+VLOOKUP(C14251,Param!K:L,2,FALSE)</f>
        <v>SIETECH</v>
      </c>
      <c r="E14251">
        <v>2140543560</v>
      </c>
      <c r="F14251" t="s">
        <v>16549</v>
      </c>
      <c r="G14251" t="s">
        <v>29</v>
      </c>
      <c r="H14251">
        <v>7941.17</v>
      </c>
      <c r="I14251">
        <v>7941.1731</v>
      </c>
      <c r="J14251">
        <v>-3.09999999990395E-3</v>
      </c>
      <c r="K14251">
        <v>7941.17</v>
      </c>
      <c r="L14251">
        <v>0</v>
      </c>
      <c r="M14251" t="str">
        <f>IF(ISERROR(VLOOKUP(A14251,'[1]Ecart validé'!$A:$A,1,FALSE)),Z14251,"Ecart Validé")</f>
        <v>valid</v>
      </c>
      <c r="R14251" t="s">
        <v>30</v>
      </c>
      <c r="U14251"/>
      <c r="X14251"/>
      <c r="Y14251"/>
      <c r="Z14251" t="s">
        <v>31</v>
      </c>
    </row>
    <row r="14252" spans="1:26" x14ac:dyDescent="0.3">
      <c r="A14252" t="s">
        <v>17465</v>
      </c>
      <c r="B14252" t="s">
        <v>3157</v>
      </c>
      <c r="C14252">
        <v>105921</v>
      </c>
      <c r="D14252" t="str">
        <f>+VLOOKUP(C14252,Param!K:L,2,FALSE)</f>
        <v>MAISON ALBERT BICHOT</v>
      </c>
      <c r="E14252">
        <v>1130052814</v>
      </c>
      <c r="F14252" t="s">
        <v>16549</v>
      </c>
      <c r="G14252" t="s">
        <v>29</v>
      </c>
      <c r="H14252">
        <v>876</v>
      </c>
      <c r="I14252">
        <v>876</v>
      </c>
      <c r="J14252">
        <v>0</v>
      </c>
      <c r="K14252">
        <v>876</v>
      </c>
      <c r="L14252">
        <v>0</v>
      </c>
      <c r="M14252" t="str">
        <f>IF(ISERROR(VLOOKUP(A14252,'[1]Ecart validé'!$A:$A,1,FALSE)),Z14252,"Ecart Validé")</f>
        <v>valid</v>
      </c>
      <c r="R14252" t="s">
        <v>30</v>
      </c>
      <c r="U14252"/>
      <c r="X14252"/>
      <c r="Y14252"/>
      <c r="Z14252" t="s">
        <v>31</v>
      </c>
    </row>
    <row r="14253" spans="1:26" x14ac:dyDescent="0.3">
      <c r="A14253" t="s">
        <v>17466</v>
      </c>
      <c r="B14253" t="s">
        <v>3157</v>
      </c>
      <c r="C14253">
        <v>53611</v>
      </c>
      <c r="D14253" t="str">
        <f>+VLOOKUP(C14253,Param!K:L,2,FALSE)</f>
        <v>LE DELAS</v>
      </c>
      <c r="E14253">
        <v>1130142885</v>
      </c>
      <c r="F14253" t="s">
        <v>16549</v>
      </c>
      <c r="G14253" t="s">
        <v>29</v>
      </c>
      <c r="H14253">
        <v>2704.5</v>
      </c>
      <c r="I14253">
        <v>2704.5</v>
      </c>
      <c r="J14253">
        <v>0</v>
      </c>
      <c r="K14253">
        <v>2704.5</v>
      </c>
      <c r="L14253">
        <v>0</v>
      </c>
      <c r="M14253" t="str">
        <f>IF(ISERROR(VLOOKUP(A14253,'[1]Ecart validé'!$A:$A,1,FALSE)),Z14253,"Ecart Validé")</f>
        <v>valid</v>
      </c>
      <c r="R14253" t="s">
        <v>30</v>
      </c>
      <c r="U14253"/>
      <c r="X14253"/>
      <c r="Y14253"/>
      <c r="Z14253" t="s">
        <v>31</v>
      </c>
    </row>
    <row r="14254" spans="1:26" x14ac:dyDescent="0.3">
      <c r="A14254" t="s">
        <v>17467</v>
      </c>
      <c r="B14254" t="s">
        <v>3157</v>
      </c>
      <c r="C14254">
        <v>49198</v>
      </c>
      <c r="D14254" t="str">
        <f>+VLOOKUP(C14254,Param!K:L,2,FALSE)</f>
        <v>DAMMANN FRERES</v>
      </c>
      <c r="E14254">
        <v>1181405755</v>
      </c>
      <c r="F14254" t="s">
        <v>16549</v>
      </c>
      <c r="G14254" t="s">
        <v>29</v>
      </c>
      <c r="H14254">
        <v>584.88</v>
      </c>
      <c r="I14254">
        <v>584.87990000000002</v>
      </c>
      <c r="J14254" s="150">
        <v>9.9999999974897906E-5</v>
      </c>
      <c r="K14254">
        <v>584.88</v>
      </c>
      <c r="L14254">
        <v>0</v>
      </c>
      <c r="M14254" t="str">
        <f>IF(ISERROR(VLOOKUP(A14254,'[1]Ecart validé'!$A:$A,1,FALSE)),Z14254,"Ecart Validé")</f>
        <v>valid</v>
      </c>
      <c r="R14254" t="s">
        <v>30</v>
      </c>
      <c r="U14254"/>
      <c r="X14254"/>
      <c r="Y14254"/>
      <c r="Z14254" t="s">
        <v>31</v>
      </c>
    </row>
    <row r="14255" spans="1:26" x14ac:dyDescent="0.3">
      <c r="A14255" t="s">
        <v>17468</v>
      </c>
      <c r="B14255" t="s">
        <v>3157</v>
      </c>
      <c r="C14255">
        <v>46210</v>
      </c>
      <c r="D14255" t="str">
        <f>+VLOOKUP(C14255,Param!K:L,2,FALSE)</f>
        <v>ELIOR SERVICE PROPRETE ET SANTE</v>
      </c>
      <c r="E14255">
        <v>2110281394</v>
      </c>
      <c r="F14255" t="s">
        <v>16549</v>
      </c>
      <c r="G14255" t="s">
        <v>29</v>
      </c>
      <c r="H14255">
        <v>90685.07</v>
      </c>
      <c r="I14255">
        <v>90685.069499999998</v>
      </c>
      <c r="J14255">
        <v>5.0000000919680999E-4</v>
      </c>
      <c r="K14255">
        <v>90685.07</v>
      </c>
      <c r="L14255">
        <v>0</v>
      </c>
      <c r="M14255" t="str">
        <f>IF(ISERROR(VLOOKUP(A14255,'[1]Ecart validé'!$A:$A,1,FALSE)),Z14255,"Ecart Validé")</f>
        <v>valid</v>
      </c>
      <c r="R14255" t="s">
        <v>30</v>
      </c>
      <c r="U14255"/>
      <c r="X14255"/>
      <c r="Y14255"/>
      <c r="Z14255" t="s">
        <v>31</v>
      </c>
    </row>
    <row r="14256" spans="1:26" x14ac:dyDescent="0.3">
      <c r="A14256" t="s">
        <v>17469</v>
      </c>
      <c r="B14256" t="s">
        <v>3157</v>
      </c>
      <c r="C14256">
        <v>8979</v>
      </c>
      <c r="D14256" t="str">
        <f>+VLOOKUP(C14256,Param!K:L,2,FALSE)</f>
        <v>ASCOLIA</v>
      </c>
      <c r="E14256">
        <v>210014628</v>
      </c>
      <c r="F14256" t="s">
        <v>16549</v>
      </c>
      <c r="G14256" t="s">
        <v>29</v>
      </c>
      <c r="H14256">
        <v>5207.83</v>
      </c>
      <c r="I14256">
        <v>5207.8275000000003</v>
      </c>
      <c r="J14256">
        <v>2.4999999995998202E-3</v>
      </c>
      <c r="K14256">
        <v>5207.83</v>
      </c>
      <c r="L14256">
        <v>0</v>
      </c>
      <c r="M14256" t="str">
        <f>IF(ISERROR(VLOOKUP(A14256,'[1]Ecart validé'!$A:$A,1,FALSE)),Z14256,"Ecart Validé")</f>
        <v>valid</v>
      </c>
      <c r="R14256" t="s">
        <v>30</v>
      </c>
      <c r="U14256"/>
      <c r="X14256"/>
      <c r="Y14256"/>
      <c r="Z14256" t="s">
        <v>31</v>
      </c>
    </row>
    <row r="14257" spans="1:26" x14ac:dyDescent="0.3">
      <c r="A14257" t="s">
        <v>17470</v>
      </c>
      <c r="B14257" t="s">
        <v>3157</v>
      </c>
      <c r="C14257">
        <v>48053</v>
      </c>
      <c r="D14257" t="str">
        <f>+VLOOKUP(C14257,Param!K:L,2,FALSE)</f>
        <v>NAMIXIS</v>
      </c>
      <c r="E14257">
        <v>2130722477</v>
      </c>
      <c r="F14257" t="s">
        <v>16549</v>
      </c>
      <c r="G14257" t="s">
        <v>29</v>
      </c>
      <c r="H14257">
        <v>634.44000000000005</v>
      </c>
      <c r="I14257">
        <v>634.44000000000005</v>
      </c>
      <c r="J14257">
        <v>0</v>
      </c>
      <c r="K14257">
        <v>634.44000000000005</v>
      </c>
      <c r="L14257">
        <v>0</v>
      </c>
      <c r="M14257" t="str">
        <f>IF(ISERROR(VLOOKUP(A14257,'[1]Ecart validé'!$A:$A,1,FALSE)),Z14257,"Ecart Validé")</f>
        <v>valid</v>
      </c>
      <c r="R14257" t="s">
        <v>30</v>
      </c>
      <c r="U14257"/>
      <c r="X14257"/>
      <c r="Y14257"/>
      <c r="Z14257" t="s">
        <v>31</v>
      </c>
    </row>
    <row r="14258" spans="1:26" x14ac:dyDescent="0.3">
      <c r="A14258" t="s">
        <v>17471</v>
      </c>
      <c r="B14258" t="s">
        <v>3157</v>
      </c>
      <c r="C14258">
        <v>58322</v>
      </c>
      <c r="D14258" t="str">
        <f>+VLOOKUP(C14258,Param!K:L,2,FALSE)</f>
        <v>IDVERDE</v>
      </c>
      <c r="E14258">
        <v>2140303476</v>
      </c>
      <c r="F14258" t="s">
        <v>16549</v>
      </c>
      <c r="G14258" t="s">
        <v>29</v>
      </c>
      <c r="H14258">
        <v>928.42</v>
      </c>
      <c r="I14258">
        <v>928.42200000000003</v>
      </c>
      <c r="J14258">
        <v>-2.0000000000663901E-3</v>
      </c>
      <c r="K14258">
        <v>928.42</v>
      </c>
      <c r="L14258">
        <v>0</v>
      </c>
      <c r="M14258" t="str">
        <f>IF(ISERROR(VLOOKUP(A14258,'[1]Ecart validé'!$A:$A,1,FALSE)),Z14258,"Ecart Validé")</f>
        <v>valid</v>
      </c>
      <c r="R14258" t="s">
        <v>30</v>
      </c>
      <c r="U14258"/>
      <c r="X14258"/>
      <c r="Y14258"/>
      <c r="Z14258" t="s">
        <v>31</v>
      </c>
    </row>
    <row r="14259" spans="1:26" x14ac:dyDescent="0.3">
      <c r="A14259" t="s">
        <v>17472</v>
      </c>
      <c r="B14259" t="s">
        <v>3157</v>
      </c>
      <c r="C14259">
        <v>117489</v>
      </c>
      <c r="D14259" t="str">
        <f>+VLOOKUP(C14259,Param!K:L,2,FALSE)</f>
        <v>DORMAKABA</v>
      </c>
      <c r="E14259">
        <v>2311033</v>
      </c>
      <c r="F14259" t="s">
        <v>16549</v>
      </c>
      <c r="G14259" t="s">
        <v>29</v>
      </c>
      <c r="H14259">
        <v>22058.43</v>
      </c>
      <c r="I14259">
        <v>22058.427899999999</v>
      </c>
      <c r="J14259">
        <v>2.1000000015192199E-3</v>
      </c>
      <c r="K14259">
        <v>22058.43</v>
      </c>
      <c r="L14259">
        <v>0</v>
      </c>
      <c r="M14259" t="str">
        <f>IF(ISERROR(VLOOKUP(A14259,'[1]Ecart validé'!$A:$A,1,FALSE)),Z14259,"Ecart Validé")</f>
        <v>valid</v>
      </c>
      <c r="R14259" t="s">
        <v>30</v>
      </c>
      <c r="U14259"/>
      <c r="X14259"/>
      <c r="Y14259"/>
      <c r="Z14259" t="s">
        <v>31</v>
      </c>
    </row>
    <row r="14260" spans="1:26" x14ac:dyDescent="0.3">
      <c r="A14260" t="s">
        <v>17473</v>
      </c>
      <c r="B14260" t="s">
        <v>3157</v>
      </c>
      <c r="C14260">
        <v>47183</v>
      </c>
      <c r="D14260" t="str">
        <f>+VLOOKUP(C14260,Param!K:L,2,FALSE)</f>
        <v>FESTINS DE BOURGOGNE</v>
      </c>
      <c r="E14260">
        <v>16063058</v>
      </c>
      <c r="F14260" t="s">
        <v>16549</v>
      </c>
      <c r="G14260" t="s">
        <v>29</v>
      </c>
      <c r="H14260">
        <v>573.4</v>
      </c>
      <c r="I14260">
        <v>573.4</v>
      </c>
      <c r="J14260">
        <v>0</v>
      </c>
      <c r="K14260">
        <v>573.4</v>
      </c>
      <c r="L14260">
        <v>0</v>
      </c>
      <c r="M14260" t="str">
        <f>IF(ISERROR(VLOOKUP(A14260,'[1]Ecart validé'!$A:$A,1,FALSE)),Z14260,"Ecart Validé")</f>
        <v>valid</v>
      </c>
      <c r="R14260" t="s">
        <v>30</v>
      </c>
      <c r="U14260"/>
      <c r="X14260"/>
      <c r="Y14260"/>
      <c r="Z14260" t="s">
        <v>31</v>
      </c>
    </row>
    <row r="14261" spans="1:26" x14ac:dyDescent="0.3">
      <c r="A14261" t="s">
        <v>17474</v>
      </c>
      <c r="B14261" t="s">
        <v>3157</v>
      </c>
      <c r="C14261">
        <v>297428</v>
      </c>
      <c r="D14261" t="str">
        <f>+VLOOKUP(C14261,Param!K:L,2,FALSE)</f>
        <v>DIGINATIVE</v>
      </c>
      <c r="E14261">
        <v>2196605879</v>
      </c>
      <c r="F14261" t="s">
        <v>16549</v>
      </c>
      <c r="G14261" t="s">
        <v>29</v>
      </c>
      <c r="H14261">
        <v>98.65</v>
      </c>
      <c r="I14261">
        <v>98.65</v>
      </c>
      <c r="J14261">
        <v>0</v>
      </c>
      <c r="K14261">
        <v>98.65</v>
      </c>
      <c r="L14261">
        <v>0</v>
      </c>
      <c r="M14261" t="str">
        <f>IF(ISERROR(VLOOKUP(A14261,'[1]Ecart validé'!$A:$A,1,FALSE)),Z14261,"Ecart Validé")</f>
        <v>valid</v>
      </c>
      <c r="R14261" t="s">
        <v>30</v>
      </c>
      <c r="U14261"/>
      <c r="X14261"/>
      <c r="Y14261"/>
      <c r="Z14261" t="s">
        <v>31</v>
      </c>
    </row>
    <row r="14262" spans="1:26" x14ac:dyDescent="0.3">
      <c r="A14262" t="s">
        <v>17475</v>
      </c>
      <c r="B14262" t="s">
        <v>3157</v>
      </c>
      <c r="C14262">
        <v>347018</v>
      </c>
      <c r="D14262" t="str">
        <f>+VLOOKUP(C14262,Param!K:L,2,FALSE)</f>
        <v>AGENCIA EUROPE</v>
      </c>
      <c r="E14262">
        <v>2207206732</v>
      </c>
      <c r="F14262" t="s">
        <v>16549</v>
      </c>
      <c r="G14262" t="s">
        <v>29</v>
      </c>
      <c r="H14262">
        <v>66.47</v>
      </c>
      <c r="I14262">
        <v>66.474000000000004</v>
      </c>
      <c r="J14262">
        <v>-4.0000000000048799E-3</v>
      </c>
      <c r="K14262">
        <v>66.47</v>
      </c>
      <c r="L14262">
        <v>0</v>
      </c>
      <c r="M14262" t="str">
        <f>IF(ISERROR(VLOOKUP(A14262,'[1]Ecart validé'!$A:$A,1,FALSE)),Z14262,"Ecart Validé")</f>
        <v>valid</v>
      </c>
      <c r="R14262" t="s">
        <v>30</v>
      </c>
      <c r="U14262"/>
      <c r="X14262"/>
      <c r="Y14262"/>
      <c r="Z14262" t="s">
        <v>31</v>
      </c>
    </row>
    <row r="14263" spans="1:26" x14ac:dyDescent="0.3">
      <c r="A14263" t="s">
        <v>17476</v>
      </c>
      <c r="B14263" t="s">
        <v>3157</v>
      </c>
      <c r="C14263">
        <v>344853</v>
      </c>
      <c r="D14263" t="str">
        <f>+VLOOKUP(C14263,Param!K:L,2,FALSE)</f>
        <v>UGALAIT</v>
      </c>
      <c r="E14263">
        <v>1200706650</v>
      </c>
      <c r="F14263" t="s">
        <v>16549</v>
      </c>
      <c r="G14263" t="s">
        <v>29</v>
      </c>
      <c r="H14263">
        <v>811.69</v>
      </c>
      <c r="I14263">
        <v>811.69299999999998</v>
      </c>
      <c r="J14263">
        <v>-2.9999999999290499E-3</v>
      </c>
      <c r="K14263">
        <v>811.69</v>
      </c>
      <c r="L14263">
        <v>0</v>
      </c>
      <c r="M14263" t="str">
        <f>IF(ISERROR(VLOOKUP(A14263,'[1]Ecart validé'!$A:$A,1,FALSE)),Z14263,"Ecart Validé")</f>
        <v>valid</v>
      </c>
      <c r="R14263" t="s">
        <v>30</v>
      </c>
      <c r="U14263"/>
      <c r="X14263"/>
      <c r="Y14263"/>
      <c r="Z14263" t="s">
        <v>31</v>
      </c>
    </row>
    <row r="14264" spans="1:26" x14ac:dyDescent="0.3">
      <c r="A14264" t="s">
        <v>17477</v>
      </c>
      <c r="B14264" t="s">
        <v>3157</v>
      </c>
      <c r="C14264">
        <v>235042</v>
      </c>
      <c r="D14264" t="str">
        <f>+VLOOKUP(C14264,Param!K:L,2,FALSE)</f>
        <v>QUAI DES CELESTINS</v>
      </c>
      <c r="E14264">
        <v>1191405958</v>
      </c>
      <c r="F14264" t="s">
        <v>16549</v>
      </c>
      <c r="G14264" t="s">
        <v>29</v>
      </c>
      <c r="H14264">
        <v>128.30000000000001</v>
      </c>
      <c r="I14264">
        <v>128.30099999999999</v>
      </c>
      <c r="J14264">
        <v>-9.9999999997635292E-4</v>
      </c>
      <c r="K14264">
        <v>128.30000000000001</v>
      </c>
      <c r="L14264">
        <v>0</v>
      </c>
      <c r="M14264" t="str">
        <f>IF(ISERROR(VLOOKUP(A14264,'[1]Ecart validé'!$A:$A,1,FALSE)),Z14264,"Ecart Validé")</f>
        <v>valid</v>
      </c>
      <c r="R14264" t="s">
        <v>30</v>
      </c>
      <c r="U14264"/>
      <c r="X14264"/>
      <c r="Y14264"/>
      <c r="Z14264" t="s">
        <v>31</v>
      </c>
    </row>
    <row r="14265" spans="1:26" x14ac:dyDescent="0.3">
      <c r="A14265" t="s">
        <v>17478</v>
      </c>
      <c r="B14265" t="s">
        <v>3157</v>
      </c>
      <c r="C14265">
        <v>294850</v>
      </c>
      <c r="D14265" t="str">
        <f>+VLOOKUP(C14265,Param!K:L,2,FALSE)</f>
        <v>BYZANCE NEGOCE SARL</v>
      </c>
      <c r="E14265">
        <v>1181205572</v>
      </c>
      <c r="F14265" t="s">
        <v>16549</v>
      </c>
      <c r="G14265" t="s">
        <v>29</v>
      </c>
      <c r="H14265">
        <v>423.45</v>
      </c>
      <c r="I14265">
        <v>423.45</v>
      </c>
      <c r="J14265">
        <v>0</v>
      </c>
      <c r="K14265">
        <v>423.45</v>
      </c>
      <c r="L14265">
        <v>0</v>
      </c>
      <c r="M14265" t="str">
        <f>IF(ISERROR(VLOOKUP(A14265,'[1]Ecart validé'!$A:$A,1,FALSE)),Z14265,"Ecart Validé")</f>
        <v>valid</v>
      </c>
      <c r="R14265" t="s">
        <v>30</v>
      </c>
      <c r="U14265"/>
      <c r="X14265"/>
      <c r="Y14265"/>
      <c r="Z14265" t="s">
        <v>31</v>
      </c>
    </row>
    <row r="14266" spans="1:26" x14ac:dyDescent="0.3">
      <c r="A14266" t="s">
        <v>17479</v>
      </c>
      <c r="B14266" t="s">
        <v>3157</v>
      </c>
      <c r="C14266">
        <v>324438</v>
      </c>
      <c r="D14266" t="str">
        <f>+VLOOKUP(C14266,Param!K:L,2,FALSE)</f>
        <v>ALPHYR</v>
      </c>
      <c r="E14266">
        <v>2191906217</v>
      </c>
      <c r="F14266" t="s">
        <v>16549</v>
      </c>
      <c r="G14266" t="s">
        <v>29</v>
      </c>
      <c r="H14266">
        <v>272.07</v>
      </c>
      <c r="I14266">
        <v>272.06639999999999</v>
      </c>
      <c r="J14266">
        <v>3.6000000000058199E-3</v>
      </c>
      <c r="K14266">
        <v>272.07</v>
      </c>
      <c r="L14266">
        <v>0</v>
      </c>
      <c r="M14266" t="str">
        <f>IF(ISERROR(VLOOKUP(A14266,'[1]Ecart validé'!$A:$A,1,FALSE)),Z14266,"Ecart Validé")</f>
        <v>valid</v>
      </c>
      <c r="R14266" t="s">
        <v>30</v>
      </c>
      <c r="U14266"/>
      <c r="X14266"/>
      <c r="Y14266"/>
      <c r="Z14266" t="s">
        <v>31</v>
      </c>
    </row>
    <row r="14267" spans="1:26" x14ac:dyDescent="0.3">
      <c r="A14267" t="s">
        <v>17480</v>
      </c>
      <c r="B14267" t="s">
        <v>3157</v>
      </c>
      <c r="C14267">
        <v>319106</v>
      </c>
      <c r="D14267" t="str">
        <f>+VLOOKUP(C14267,Param!K:L,2,FALSE)</f>
        <v>LES VIGNERONS PARISIENS</v>
      </c>
      <c r="E14267">
        <v>1190506151</v>
      </c>
      <c r="F14267" t="s">
        <v>16549</v>
      </c>
      <c r="G14267" t="s">
        <v>29</v>
      </c>
      <c r="H14267">
        <v>111.01</v>
      </c>
      <c r="I14267">
        <v>111.006</v>
      </c>
      <c r="J14267">
        <v>4.0000000000048799E-3</v>
      </c>
      <c r="K14267">
        <v>111.01</v>
      </c>
      <c r="L14267">
        <v>0</v>
      </c>
      <c r="M14267" t="str">
        <f>IF(ISERROR(VLOOKUP(A14267,'[1]Ecart validé'!$A:$A,1,FALSE)),Z14267,"Ecart Validé")</f>
        <v>valid</v>
      </c>
      <c r="R14267" t="s">
        <v>30</v>
      </c>
      <c r="U14267"/>
      <c r="X14267"/>
      <c r="Y14267"/>
      <c r="Z14267" t="s">
        <v>31</v>
      </c>
    </row>
    <row r="14268" spans="1:26" x14ac:dyDescent="0.3">
      <c r="A14268" t="s">
        <v>17481</v>
      </c>
      <c r="B14268" t="s">
        <v>3157</v>
      </c>
      <c r="C14268">
        <v>205611</v>
      </c>
      <c r="D14268" t="str">
        <f>+VLOOKUP(C14268,Param!K:L,2,FALSE)</f>
        <v>LES NICETTES</v>
      </c>
      <c r="E14268">
        <v>120406557</v>
      </c>
      <c r="F14268" t="s">
        <v>16549</v>
      </c>
      <c r="G14268" t="s">
        <v>29</v>
      </c>
      <c r="H14268">
        <v>1481.5</v>
      </c>
      <c r="I14268">
        <v>1481.5</v>
      </c>
      <c r="J14268">
        <v>0</v>
      </c>
      <c r="K14268">
        <v>1481.5</v>
      </c>
      <c r="L14268">
        <v>0</v>
      </c>
      <c r="M14268" t="str">
        <f>IF(ISERROR(VLOOKUP(A14268,'[1]Ecart validé'!$A:$A,1,FALSE)),Z14268,"Ecart Validé")</f>
        <v>valid</v>
      </c>
      <c r="R14268" t="s">
        <v>30</v>
      </c>
      <c r="U14268"/>
      <c r="X14268"/>
      <c r="Y14268"/>
      <c r="Z14268" t="s">
        <v>31</v>
      </c>
    </row>
    <row r="14269" spans="1:26" x14ac:dyDescent="0.3">
      <c r="A14269" t="s">
        <v>17482</v>
      </c>
      <c r="B14269" t="s">
        <v>3157</v>
      </c>
      <c r="C14269">
        <v>280525</v>
      </c>
      <c r="D14269" t="str">
        <f>+VLOOKUP(C14269,Param!K:L,2,FALSE)</f>
        <v>BADAKAN PLACEMENT</v>
      </c>
      <c r="E14269">
        <v>2191906229</v>
      </c>
      <c r="F14269" t="s">
        <v>16549</v>
      </c>
      <c r="G14269" t="s">
        <v>29</v>
      </c>
      <c r="H14269">
        <v>497.74</v>
      </c>
      <c r="I14269">
        <v>497.73500000000001</v>
      </c>
      <c r="J14269">
        <v>4.9999999999954499E-3</v>
      </c>
      <c r="K14269">
        <v>497.74</v>
      </c>
      <c r="L14269">
        <v>0</v>
      </c>
      <c r="M14269" t="str">
        <f>IF(ISERROR(VLOOKUP(A14269,'[1]Ecart validé'!$A:$A,1,FALSE)),Z14269,"Ecart Validé")</f>
        <v>valid</v>
      </c>
      <c r="R14269" t="s">
        <v>30</v>
      </c>
      <c r="U14269"/>
      <c r="X14269"/>
      <c r="Y14269"/>
      <c r="Z14269" t="s">
        <v>31</v>
      </c>
    </row>
    <row r="14270" spans="1:26" x14ac:dyDescent="0.3">
      <c r="A14270" t="s">
        <v>17483</v>
      </c>
      <c r="B14270" t="s">
        <v>3157</v>
      </c>
      <c r="C14270">
        <v>45483</v>
      </c>
      <c r="D14270" t="str">
        <f>+VLOOKUP(C14270,Param!K:L,2,FALSE)</f>
        <v>SEMPA</v>
      </c>
      <c r="E14270">
        <v>1178105378</v>
      </c>
      <c r="F14270" t="s">
        <v>16549</v>
      </c>
      <c r="G14270" t="s">
        <v>29</v>
      </c>
      <c r="H14270">
        <v>1299.68</v>
      </c>
      <c r="I14270">
        <v>1299.68</v>
      </c>
      <c r="J14270">
        <v>0</v>
      </c>
      <c r="K14270">
        <v>1299.68</v>
      </c>
      <c r="L14270">
        <v>0</v>
      </c>
      <c r="M14270" t="str">
        <f>IF(ISERROR(VLOOKUP(A14270,'[1]Ecart validé'!$A:$A,1,FALSE)),Z14270,"Ecart Validé")</f>
        <v>valid</v>
      </c>
      <c r="R14270" t="s">
        <v>30</v>
      </c>
      <c r="U14270"/>
      <c r="X14270"/>
      <c r="Y14270"/>
      <c r="Z14270" t="s">
        <v>31</v>
      </c>
    </row>
    <row r="14271" spans="1:26" x14ac:dyDescent="0.3">
      <c r="A14271" t="s">
        <v>17484</v>
      </c>
      <c r="B14271" t="s">
        <v>3157</v>
      </c>
      <c r="C14271">
        <v>97590</v>
      </c>
      <c r="D14271" t="str">
        <f>+VLOOKUP(C14271,Param!K:L,2,FALSE)</f>
        <v>AGENCY STORE AND BUILDING (ASB)</v>
      </c>
      <c r="E14271">
        <v>2107201969</v>
      </c>
      <c r="F14271" t="s">
        <v>16549</v>
      </c>
      <c r="G14271" t="s">
        <v>29</v>
      </c>
      <c r="H14271">
        <v>1101.5999999999999</v>
      </c>
      <c r="I14271">
        <v>1101.5999999999999</v>
      </c>
      <c r="J14271">
        <v>0</v>
      </c>
      <c r="K14271">
        <v>1101.5999999999999</v>
      </c>
      <c r="L14271">
        <v>0</v>
      </c>
      <c r="M14271" t="str">
        <f>IF(ISERROR(VLOOKUP(A14271,'[1]Ecart validé'!$A:$A,1,FALSE)),Z14271,"Ecart Validé")</f>
        <v>valid</v>
      </c>
      <c r="R14271" t="s">
        <v>30</v>
      </c>
      <c r="U14271"/>
      <c r="X14271"/>
      <c r="Y14271"/>
      <c r="Z14271" t="s">
        <v>31</v>
      </c>
    </row>
    <row r="14272" spans="1:26" x14ac:dyDescent="0.3">
      <c r="A14272" t="s">
        <v>17485</v>
      </c>
      <c r="B14272" t="s">
        <v>3157</v>
      </c>
      <c r="C14272">
        <v>59871</v>
      </c>
      <c r="D14272" t="str">
        <f>+VLOOKUP(C14272,Param!K:L,2,FALSE)</f>
        <v>AKTUEL</v>
      </c>
      <c r="E14272">
        <v>211801218</v>
      </c>
      <c r="F14272" t="s">
        <v>16549</v>
      </c>
      <c r="G14272" t="s">
        <v>29</v>
      </c>
      <c r="H14272">
        <v>220.18</v>
      </c>
      <c r="I14272">
        <v>220.1754</v>
      </c>
      <c r="J14272">
        <v>4.6000000000105904E-3</v>
      </c>
      <c r="K14272">
        <v>220.18</v>
      </c>
      <c r="L14272">
        <v>0</v>
      </c>
      <c r="M14272" t="str">
        <f>IF(ISERROR(VLOOKUP(A14272,'[1]Ecart validé'!$A:$A,1,FALSE)),Z14272,"Ecart Validé")</f>
        <v>valid</v>
      </c>
      <c r="R14272" t="s">
        <v>30</v>
      </c>
      <c r="U14272"/>
      <c r="X14272"/>
      <c r="Y14272"/>
      <c r="Z14272" t="s">
        <v>31</v>
      </c>
    </row>
    <row r="14273" spans="1:26" x14ac:dyDescent="0.3">
      <c r="A14273" t="s">
        <v>17486</v>
      </c>
      <c r="B14273" t="s">
        <v>3157</v>
      </c>
      <c r="C14273">
        <v>65826</v>
      </c>
      <c r="D14273" t="str">
        <f>+VLOOKUP(C14273,Param!K:L,2,FALSE)</f>
        <v>ATO PEINTURE</v>
      </c>
      <c r="E14273">
        <v>28280062</v>
      </c>
      <c r="F14273" t="s">
        <v>16549</v>
      </c>
      <c r="G14273" t="s">
        <v>29</v>
      </c>
      <c r="H14273">
        <v>2359.11</v>
      </c>
      <c r="I14273">
        <v>2359.11</v>
      </c>
      <c r="J14273">
        <v>0</v>
      </c>
      <c r="K14273">
        <v>2359.11</v>
      </c>
      <c r="L14273">
        <v>0</v>
      </c>
      <c r="M14273" t="str">
        <f>IF(ISERROR(VLOOKUP(A14273,'[1]Ecart validé'!$A:$A,1,FALSE)),Z14273,"Ecart Validé")</f>
        <v>valid</v>
      </c>
      <c r="R14273" t="s">
        <v>30</v>
      </c>
      <c r="U14273"/>
      <c r="X14273"/>
      <c r="Y14273"/>
      <c r="Z14273" t="s">
        <v>31</v>
      </c>
    </row>
    <row r="14274" spans="1:26" x14ac:dyDescent="0.3">
      <c r="A14274" t="s">
        <v>17487</v>
      </c>
      <c r="B14274" t="s">
        <v>3157</v>
      </c>
      <c r="C14274">
        <v>66834</v>
      </c>
      <c r="D14274" t="str">
        <f>+VLOOKUP(C14274,Param!K:L,2,FALSE)</f>
        <v>BTB ELEC</v>
      </c>
      <c r="E14274">
        <v>2150544146</v>
      </c>
      <c r="F14274" t="s">
        <v>16549</v>
      </c>
      <c r="G14274" t="s">
        <v>29</v>
      </c>
      <c r="H14274">
        <v>2139.3000000000002</v>
      </c>
      <c r="I14274">
        <v>2139.3000000000002</v>
      </c>
      <c r="J14274">
        <v>0</v>
      </c>
      <c r="K14274">
        <v>2139.3000000000002</v>
      </c>
      <c r="L14274">
        <v>0</v>
      </c>
      <c r="M14274" t="str">
        <f>IF(ISERROR(VLOOKUP(A14274,'[1]Ecart validé'!$A:$A,1,FALSE)),Z14274,"Ecart Validé")</f>
        <v>valid</v>
      </c>
      <c r="R14274" t="s">
        <v>30</v>
      </c>
      <c r="U14274"/>
      <c r="X14274"/>
      <c r="Y14274"/>
      <c r="Z14274" t="s">
        <v>31</v>
      </c>
    </row>
    <row r="14275" spans="1:26" x14ac:dyDescent="0.3">
      <c r="A14275" t="s">
        <v>17488</v>
      </c>
      <c r="B14275" t="s">
        <v>3157</v>
      </c>
      <c r="C14275">
        <v>302189</v>
      </c>
      <c r="D14275" t="str">
        <f>+VLOOKUP(C14275,Param!K:L,2,FALSE)</f>
        <v>FLORENCE DORE</v>
      </c>
      <c r="E14275">
        <v>2181905618</v>
      </c>
      <c r="F14275" t="s">
        <v>16549</v>
      </c>
      <c r="G14275" t="s">
        <v>29</v>
      </c>
      <c r="H14275">
        <v>1110</v>
      </c>
      <c r="I14275">
        <v>1110</v>
      </c>
      <c r="J14275">
        <v>0</v>
      </c>
      <c r="K14275">
        <v>1110</v>
      </c>
      <c r="L14275">
        <v>0</v>
      </c>
      <c r="M14275" t="str">
        <f>IF(ISERROR(VLOOKUP(A14275,'[1]Ecart validé'!$A:$A,1,FALSE)),Z14275,"Ecart Validé")</f>
        <v>valid</v>
      </c>
      <c r="R14275" t="s">
        <v>30</v>
      </c>
      <c r="U14275"/>
      <c r="X14275"/>
      <c r="Y14275"/>
      <c r="Z14275" t="s">
        <v>31</v>
      </c>
    </row>
    <row r="14276" spans="1:26" x14ac:dyDescent="0.3">
      <c r="A14276" t="s">
        <v>17489</v>
      </c>
      <c r="B14276" t="s">
        <v>3157</v>
      </c>
      <c r="C14276">
        <v>56434</v>
      </c>
      <c r="D14276" t="str">
        <f>+VLOOKUP(C14276,Param!K:L,2,FALSE)</f>
        <v>PERTUIS FROID</v>
      </c>
      <c r="E14276">
        <v>27315010</v>
      </c>
      <c r="F14276" t="s">
        <v>16549</v>
      </c>
      <c r="G14276" t="s">
        <v>29</v>
      </c>
      <c r="H14276">
        <v>192.6</v>
      </c>
      <c r="I14276">
        <v>192.60329999999999</v>
      </c>
      <c r="J14276">
        <v>-3.2999999999958601E-3</v>
      </c>
      <c r="K14276">
        <v>192.6</v>
      </c>
      <c r="L14276">
        <v>0</v>
      </c>
      <c r="M14276" t="str">
        <f>IF(ISERROR(VLOOKUP(A14276,'[1]Ecart validé'!$A:$A,1,FALSE)),Z14276,"Ecart Validé")</f>
        <v>valid</v>
      </c>
      <c r="R14276" t="s">
        <v>30</v>
      </c>
      <c r="U14276"/>
      <c r="X14276"/>
      <c r="Y14276"/>
      <c r="Z14276" t="s">
        <v>31</v>
      </c>
    </row>
    <row r="14277" spans="1:26" x14ac:dyDescent="0.3">
      <c r="A14277" t="s">
        <v>17490</v>
      </c>
      <c r="B14277" t="s">
        <v>3157</v>
      </c>
      <c r="C14277">
        <v>58533</v>
      </c>
      <c r="D14277" t="str">
        <f>+VLOOKUP(C14277,Param!K:L,2,FALSE)</f>
        <v>MAISON SICHEL</v>
      </c>
      <c r="E14277">
        <v>21047</v>
      </c>
      <c r="F14277" t="s">
        <v>16549</v>
      </c>
      <c r="G14277" t="s">
        <v>29</v>
      </c>
      <c r="H14277">
        <v>19.02</v>
      </c>
      <c r="I14277">
        <v>19.017600000000002</v>
      </c>
      <c r="J14277">
        <v>2.3999999999979502E-3</v>
      </c>
      <c r="K14277">
        <v>19.02</v>
      </c>
      <c r="L14277">
        <v>0</v>
      </c>
      <c r="M14277" t="str">
        <f>IF(ISERROR(VLOOKUP(A14277,'[1]Ecart validé'!$A:$A,1,FALSE)),Z14277,"Ecart Validé")</f>
        <v>valid</v>
      </c>
      <c r="R14277" t="s">
        <v>30</v>
      </c>
      <c r="U14277"/>
      <c r="X14277"/>
      <c r="Y14277"/>
      <c r="Z14277" t="s">
        <v>31</v>
      </c>
    </row>
    <row r="14278" spans="1:26" x14ac:dyDescent="0.3">
      <c r="A14278" t="s">
        <v>17491</v>
      </c>
      <c r="B14278" t="s">
        <v>3157</v>
      </c>
      <c r="C14278">
        <v>1449</v>
      </c>
      <c r="D14278" t="str">
        <f>+VLOOKUP(C14278,Param!K:L,2,FALSE)</f>
        <v>PINCON</v>
      </c>
      <c r="E14278">
        <v>2160704983</v>
      </c>
      <c r="F14278" t="s">
        <v>16549</v>
      </c>
      <c r="G14278" t="s">
        <v>29</v>
      </c>
      <c r="H14278">
        <v>19.010000000000002</v>
      </c>
      <c r="I14278">
        <v>19.013999999999999</v>
      </c>
      <c r="J14278">
        <v>-3.9999999999977796E-3</v>
      </c>
      <c r="K14278">
        <v>19.010000000000002</v>
      </c>
      <c r="L14278">
        <v>0</v>
      </c>
      <c r="M14278" t="str">
        <f>IF(ISERROR(VLOOKUP(A14278,'[1]Ecart validé'!$A:$A,1,FALSE)),Z14278,"Ecart Validé")</f>
        <v>valid</v>
      </c>
      <c r="R14278" t="s">
        <v>30</v>
      </c>
      <c r="U14278"/>
      <c r="X14278"/>
      <c r="Y14278"/>
      <c r="Z14278" t="s">
        <v>31</v>
      </c>
    </row>
    <row r="14279" spans="1:26" x14ac:dyDescent="0.3">
      <c r="A14279" t="s">
        <v>17492</v>
      </c>
      <c r="B14279" t="s">
        <v>3157</v>
      </c>
      <c r="C14279">
        <v>358039</v>
      </c>
      <c r="D14279" t="str">
        <f>+VLOOKUP(C14279,Param!K:L,2,FALSE)</f>
        <v>PROMUS</v>
      </c>
      <c r="E14279" t="s">
        <v>13621</v>
      </c>
      <c r="F14279" t="s">
        <v>16549</v>
      </c>
      <c r="G14279" t="s">
        <v>29</v>
      </c>
      <c r="H14279">
        <v>58.07</v>
      </c>
      <c r="I14279">
        <v>58.067399999999999</v>
      </c>
      <c r="J14279">
        <v>2.6000000000010398E-3</v>
      </c>
      <c r="K14279">
        <v>58.07</v>
      </c>
      <c r="L14279">
        <v>0</v>
      </c>
      <c r="M14279" t="str">
        <f>IF(ISERROR(VLOOKUP(A14279,'[1]Ecart validé'!$A:$A,1,FALSE)),Z14279,"Ecart Validé")</f>
        <v>valid</v>
      </c>
      <c r="R14279" t="s">
        <v>30</v>
      </c>
      <c r="U14279"/>
      <c r="X14279"/>
      <c r="Y14279"/>
      <c r="Z14279" t="s">
        <v>31</v>
      </c>
    </row>
    <row r="14280" spans="1:26" x14ac:dyDescent="0.3">
      <c r="A14280" t="s">
        <v>17493</v>
      </c>
      <c r="B14280" t="s">
        <v>3157</v>
      </c>
      <c r="C14280">
        <v>297966</v>
      </c>
      <c r="D14280" t="str">
        <f>+VLOOKUP(C14280,Param!K:L,2,FALSE)</f>
        <v>CINQ CIDRES SAS (APPIE)</v>
      </c>
      <c r="E14280" t="s">
        <v>13625</v>
      </c>
      <c r="F14280" t="s">
        <v>16549</v>
      </c>
      <c r="G14280" t="s">
        <v>29</v>
      </c>
      <c r="H14280">
        <v>17.16</v>
      </c>
      <c r="I14280">
        <v>17.161200000000001</v>
      </c>
      <c r="J14280">
        <v>-1.2000000000007499E-3</v>
      </c>
      <c r="K14280">
        <v>17.161200000000001</v>
      </c>
      <c r="L14280">
        <v>-1.2000000000007499E-3</v>
      </c>
      <c r="M14280" t="str">
        <f>IF(ISERROR(VLOOKUP(A14280,'[1]Ecart validé'!$A:$A,1,FALSE)),Z14280,"Ecart Validé")</f>
        <v>valid</v>
      </c>
      <c r="R14280" t="s">
        <v>30</v>
      </c>
      <c r="U14280"/>
      <c r="X14280"/>
      <c r="Y14280"/>
      <c r="Z14280" t="s">
        <v>31</v>
      </c>
    </row>
    <row r="14281" spans="1:26" x14ac:dyDescent="0.3">
      <c r="A14281" t="s">
        <v>17494</v>
      </c>
      <c r="B14281" t="s">
        <v>3157</v>
      </c>
      <c r="C14281">
        <v>46298</v>
      </c>
      <c r="D14281" t="str">
        <f>+VLOOKUP(C14281,Param!K:L,2,FALSE)</f>
        <v>BETJEMAN and BARTON</v>
      </c>
      <c r="E14281" t="s">
        <v>13631</v>
      </c>
      <c r="F14281" t="s">
        <v>16549</v>
      </c>
      <c r="G14281" t="s">
        <v>29</v>
      </c>
      <c r="H14281">
        <v>3397.68</v>
      </c>
      <c r="I14281">
        <v>3397.6824999999999</v>
      </c>
      <c r="J14281">
        <v>-2.5000000000545601E-3</v>
      </c>
      <c r="K14281">
        <v>3397.68</v>
      </c>
      <c r="L14281">
        <v>0</v>
      </c>
      <c r="M14281" t="str">
        <f>IF(ISERROR(VLOOKUP(A14281,'[1]Ecart validé'!$A:$A,1,FALSE)),Z14281,"Ecart Validé")</f>
        <v>valid</v>
      </c>
      <c r="R14281" t="s">
        <v>30</v>
      </c>
      <c r="U14281"/>
      <c r="X14281"/>
      <c r="Y14281"/>
      <c r="Z14281" t="s">
        <v>31</v>
      </c>
    </row>
    <row r="14282" spans="1:26" x14ac:dyDescent="0.3">
      <c r="A14282" t="s">
        <v>17495</v>
      </c>
      <c r="B14282" t="s">
        <v>3157</v>
      </c>
      <c r="C14282">
        <v>118287</v>
      </c>
      <c r="D14282" t="str">
        <f>+VLOOKUP(C14282,Param!K:L,2,FALSE)</f>
        <v>FADI PRESTIGE</v>
      </c>
      <c r="E14282">
        <v>1130032534</v>
      </c>
      <c r="F14282" t="s">
        <v>16549</v>
      </c>
      <c r="G14282" t="s">
        <v>29</v>
      </c>
      <c r="H14282">
        <v>908.12</v>
      </c>
      <c r="I14282">
        <v>908.1155</v>
      </c>
      <c r="J14282">
        <v>4.5000000000072699E-3</v>
      </c>
      <c r="K14282">
        <v>908.12</v>
      </c>
      <c r="L14282">
        <v>0</v>
      </c>
      <c r="M14282" t="str">
        <f>IF(ISERROR(VLOOKUP(A14282,'[1]Ecart validé'!$A:$A,1,FALSE)),Z14282,"Ecart Validé")</f>
        <v>valid</v>
      </c>
      <c r="R14282" t="s">
        <v>30</v>
      </c>
      <c r="U14282"/>
      <c r="X14282"/>
      <c r="Y14282"/>
      <c r="Z14282" t="s">
        <v>31</v>
      </c>
    </row>
    <row r="14283" spans="1:26" x14ac:dyDescent="0.3">
      <c r="A14283" t="s">
        <v>17496</v>
      </c>
      <c r="B14283" t="s">
        <v>3157</v>
      </c>
      <c r="C14283">
        <v>53896</v>
      </c>
      <c r="D14283" t="str">
        <f>+VLOOKUP(C14283,Param!K:L,2,FALSE)</f>
        <v>BTP MANAGEMENT</v>
      </c>
      <c r="E14283">
        <v>2120721971</v>
      </c>
      <c r="F14283" t="s">
        <v>16549</v>
      </c>
      <c r="G14283" t="s">
        <v>29</v>
      </c>
      <c r="H14283">
        <v>936.75</v>
      </c>
      <c r="I14283">
        <v>936.75</v>
      </c>
      <c r="J14283">
        <v>0</v>
      </c>
      <c r="K14283">
        <v>936.75</v>
      </c>
      <c r="L14283">
        <v>0</v>
      </c>
      <c r="M14283" t="str">
        <f>IF(ISERROR(VLOOKUP(A14283,'[1]Ecart validé'!$A:$A,1,FALSE)),Z14283,"Ecart Validé")</f>
        <v>valid</v>
      </c>
      <c r="R14283" t="s">
        <v>30</v>
      </c>
      <c r="U14283"/>
      <c r="X14283"/>
      <c r="Y14283"/>
      <c r="Z14283" t="s">
        <v>31</v>
      </c>
    </row>
    <row r="14284" spans="1:26" x14ac:dyDescent="0.3">
      <c r="A14284" t="s">
        <v>17497</v>
      </c>
      <c r="B14284" t="s">
        <v>3157</v>
      </c>
      <c r="C14284">
        <v>298297</v>
      </c>
      <c r="D14284" t="str">
        <f>+VLOOKUP(C14284,Param!K:L,2,FALSE)</f>
        <v>MAMMAFIORE</v>
      </c>
      <c r="E14284">
        <v>1181405616</v>
      </c>
      <c r="F14284" t="s">
        <v>16549</v>
      </c>
      <c r="G14284" t="s">
        <v>29</v>
      </c>
      <c r="H14284">
        <v>7688.91</v>
      </c>
      <c r="I14284">
        <v>7688.9092000000001</v>
      </c>
      <c r="J14284">
        <v>7.9999999979918303E-4</v>
      </c>
      <c r="K14284">
        <v>7688.91</v>
      </c>
      <c r="L14284">
        <v>0</v>
      </c>
      <c r="M14284" t="str">
        <f>IF(ISERROR(VLOOKUP(A14284,'[1]Ecart validé'!$A:$A,1,FALSE)),Z14284,"Ecart Validé")</f>
        <v>valid</v>
      </c>
      <c r="R14284" t="s">
        <v>30</v>
      </c>
      <c r="U14284"/>
      <c r="X14284"/>
      <c r="Y14284"/>
      <c r="Z14284" t="s">
        <v>31</v>
      </c>
    </row>
    <row r="14285" spans="1:26" x14ac:dyDescent="0.3">
      <c r="A14285" t="s">
        <v>17498</v>
      </c>
      <c r="B14285" t="s">
        <v>3157</v>
      </c>
      <c r="C14285">
        <v>214076</v>
      </c>
      <c r="D14285" t="str">
        <f>+VLOOKUP(C14285,Param!K:L,2,FALSE)</f>
        <v>LES VIVIERS QUIBERONNAIS MAREE</v>
      </c>
      <c r="E14285">
        <v>1150084279</v>
      </c>
      <c r="F14285" t="s">
        <v>16549</v>
      </c>
      <c r="G14285" t="s">
        <v>29</v>
      </c>
      <c r="H14285">
        <v>9767.14</v>
      </c>
      <c r="I14285">
        <v>9767.1358</v>
      </c>
      <c r="J14285">
        <v>4.1999999994004602E-3</v>
      </c>
      <c r="K14285">
        <v>9767.14</v>
      </c>
      <c r="L14285">
        <v>0</v>
      </c>
      <c r="M14285" t="str">
        <f>IF(ISERROR(VLOOKUP(A14285,'[1]Ecart validé'!$A:$A,1,FALSE)),Z14285,"Ecart Validé")</f>
        <v>valid</v>
      </c>
      <c r="R14285" t="s">
        <v>30</v>
      </c>
      <c r="U14285"/>
      <c r="X14285"/>
      <c r="Y14285"/>
      <c r="Z14285" t="s">
        <v>31</v>
      </c>
    </row>
    <row r="14286" spans="1:26" x14ac:dyDescent="0.3">
      <c r="A14286" t="s">
        <v>17499</v>
      </c>
      <c r="B14286" t="s">
        <v>3157</v>
      </c>
      <c r="C14286">
        <v>347349</v>
      </c>
      <c r="D14286" t="str">
        <f>+VLOOKUP(C14286,Param!K:L,2,FALSE)</f>
        <v>CLEAN 100</v>
      </c>
      <c r="E14286">
        <v>2203306779</v>
      </c>
      <c r="F14286" t="s">
        <v>16549</v>
      </c>
      <c r="G14286" t="s">
        <v>29</v>
      </c>
      <c r="H14286">
        <v>564.91999999999996</v>
      </c>
      <c r="I14286">
        <v>564.91499999999996</v>
      </c>
      <c r="J14286">
        <v>4.9999999999954499E-3</v>
      </c>
      <c r="K14286">
        <v>564.91999999999996</v>
      </c>
      <c r="L14286">
        <v>0</v>
      </c>
      <c r="M14286" t="str">
        <f>IF(ISERROR(VLOOKUP(A14286,'[1]Ecart validé'!$A:$A,1,FALSE)),Z14286,"Ecart Validé")</f>
        <v>valid</v>
      </c>
      <c r="R14286" t="s">
        <v>30</v>
      </c>
      <c r="U14286"/>
      <c r="X14286"/>
      <c r="Y14286"/>
      <c r="Z14286" t="s">
        <v>31</v>
      </c>
    </row>
    <row r="14287" spans="1:26" x14ac:dyDescent="0.3">
      <c r="A14287" t="s">
        <v>17500</v>
      </c>
      <c r="B14287" t="s">
        <v>3157</v>
      </c>
      <c r="C14287">
        <v>356475</v>
      </c>
      <c r="D14287" t="str">
        <f>+VLOOKUP(C14287,Param!K:L,2,FALSE)</f>
        <v>INITIAL HYGIENE SERVICES</v>
      </c>
      <c r="E14287" t="s">
        <v>13660</v>
      </c>
      <c r="F14287" t="s">
        <v>16549</v>
      </c>
      <c r="G14287" t="s">
        <v>29</v>
      </c>
      <c r="H14287">
        <v>10740.67</v>
      </c>
      <c r="I14287">
        <v>10740.671899999999</v>
      </c>
      <c r="J14287">
        <v>-1.8999999992956799E-3</v>
      </c>
      <c r="K14287">
        <v>10740.67</v>
      </c>
      <c r="L14287">
        <v>0</v>
      </c>
      <c r="M14287" t="str">
        <f>IF(ISERROR(VLOOKUP(A14287,'[1]Ecart validé'!$A:$A,1,FALSE)),Z14287,"Ecart Validé")</f>
        <v>valid</v>
      </c>
      <c r="R14287" t="s">
        <v>30</v>
      </c>
      <c r="U14287"/>
      <c r="X14287"/>
      <c r="Y14287"/>
      <c r="Z14287" t="s">
        <v>31</v>
      </c>
    </row>
    <row r="14288" spans="1:26" x14ac:dyDescent="0.3">
      <c r="A14288" t="s">
        <v>17501</v>
      </c>
      <c r="B14288" t="s">
        <v>3157</v>
      </c>
      <c r="C14288">
        <v>123655</v>
      </c>
      <c r="D14288" t="str">
        <f>+VLOOKUP(C14288,Param!K:L,2,FALSE)</f>
        <v>GEORGELIN</v>
      </c>
      <c r="E14288">
        <v>1210314900</v>
      </c>
      <c r="F14288" t="s">
        <v>16549</v>
      </c>
      <c r="G14288" t="s">
        <v>29</v>
      </c>
      <c r="H14288">
        <v>373.75</v>
      </c>
      <c r="I14288">
        <v>373.75099999999998</v>
      </c>
      <c r="J14288">
        <v>-9.9999999997635292E-4</v>
      </c>
      <c r="K14288">
        <v>373.75</v>
      </c>
      <c r="L14288">
        <v>0</v>
      </c>
      <c r="M14288" t="str">
        <f>IF(ISERROR(VLOOKUP(A14288,'[1]Ecart validé'!$A:$A,1,FALSE)),Z14288,"Ecart Validé")</f>
        <v>valid</v>
      </c>
      <c r="R14288" t="s">
        <v>30</v>
      </c>
      <c r="U14288"/>
      <c r="X14288"/>
      <c r="Y14288"/>
      <c r="Z14288" t="s">
        <v>31</v>
      </c>
    </row>
    <row r="14289" spans="1:26" x14ac:dyDescent="0.3">
      <c r="A14289" t="s">
        <v>17502</v>
      </c>
      <c r="B14289" t="s">
        <v>3157</v>
      </c>
      <c r="C14289">
        <v>57811</v>
      </c>
      <c r="D14289" t="str">
        <f>+VLOOKUP(C14289,Param!K:L,2,FALSE)</f>
        <v>QUARANTE SIX (ex:ELECTROGELOZ IVRY)</v>
      </c>
      <c r="E14289">
        <v>2160484941</v>
      </c>
      <c r="F14289" t="s">
        <v>16549</v>
      </c>
      <c r="G14289" t="s">
        <v>29</v>
      </c>
      <c r="H14289">
        <v>464.22</v>
      </c>
      <c r="I14289">
        <v>464.22289999999998</v>
      </c>
      <c r="J14289">
        <v>-2.8999999999541602E-3</v>
      </c>
      <c r="K14289">
        <v>464.22</v>
      </c>
      <c r="L14289">
        <v>0</v>
      </c>
      <c r="M14289" t="str">
        <f>IF(ISERROR(VLOOKUP(A14289,'[1]Ecart validé'!$A:$A,1,FALSE)),Z14289,"Ecart Validé")</f>
        <v>valid</v>
      </c>
      <c r="R14289" t="s">
        <v>30</v>
      </c>
      <c r="U14289"/>
      <c r="X14289"/>
      <c r="Y14289"/>
      <c r="Z14289" t="s">
        <v>31</v>
      </c>
    </row>
    <row r="14290" spans="1:26" x14ac:dyDescent="0.3">
      <c r="A14290" t="s">
        <v>17503</v>
      </c>
      <c r="B14290" t="s">
        <v>3157</v>
      </c>
      <c r="C14290">
        <v>44232</v>
      </c>
      <c r="D14290" t="str">
        <f>+VLOOKUP(C14290,Param!K:L,2,FALSE)</f>
        <v>MEIKO FRANCE SAS</v>
      </c>
      <c r="E14290">
        <v>28315030</v>
      </c>
      <c r="F14290" t="s">
        <v>16549</v>
      </c>
      <c r="G14290" t="s">
        <v>29</v>
      </c>
      <c r="H14290">
        <v>246.9</v>
      </c>
      <c r="I14290">
        <v>246.8895</v>
      </c>
      <c r="J14290">
        <v>1.05000000000075E-2</v>
      </c>
      <c r="K14290">
        <v>246.9</v>
      </c>
      <c r="L14290">
        <v>0</v>
      </c>
      <c r="M14290" t="str">
        <f>IF(ISERROR(VLOOKUP(A14290,'[1]Ecart validé'!$A:$A,1,FALSE)),Z14290,"Ecart Validé")</f>
        <v>valid</v>
      </c>
      <c r="R14290" t="s">
        <v>30</v>
      </c>
      <c r="U14290"/>
      <c r="X14290"/>
      <c r="Y14290"/>
      <c r="Z14290" t="s">
        <v>31</v>
      </c>
    </row>
    <row r="14291" spans="1:26" x14ac:dyDescent="0.3">
      <c r="A14291" t="s">
        <v>17504</v>
      </c>
      <c r="B14291" t="s">
        <v>3157</v>
      </c>
      <c r="C14291">
        <v>352146</v>
      </c>
      <c r="D14291" t="str">
        <f>+VLOOKUP(C14291,Param!K:L,2,FALSE)</f>
        <v xml:space="preserve">NEW MANUSEC </v>
      </c>
      <c r="E14291" t="s">
        <v>13689</v>
      </c>
      <c r="F14291" t="s">
        <v>16549</v>
      </c>
      <c r="G14291" t="s">
        <v>29</v>
      </c>
      <c r="H14291">
        <v>7836.33</v>
      </c>
      <c r="I14291">
        <v>7836.3343999999997</v>
      </c>
      <c r="J14291">
        <v>-4.399999999805E-3</v>
      </c>
      <c r="K14291">
        <v>7836.33</v>
      </c>
      <c r="L14291">
        <v>0</v>
      </c>
      <c r="M14291" t="str">
        <f>IF(ISERROR(VLOOKUP(A14291,'[1]Ecart validé'!$A:$A,1,FALSE)),Z14291,"Ecart Validé")</f>
        <v>valid</v>
      </c>
      <c r="R14291" t="s">
        <v>30</v>
      </c>
      <c r="U14291"/>
      <c r="X14291"/>
      <c r="Y14291"/>
      <c r="Z14291" t="s">
        <v>31</v>
      </c>
    </row>
    <row r="14292" spans="1:26" x14ac:dyDescent="0.3">
      <c r="A14292" t="s">
        <v>17505</v>
      </c>
      <c r="B14292" t="s">
        <v>3157</v>
      </c>
      <c r="C14292">
        <v>45447</v>
      </c>
      <c r="D14292" t="str">
        <f>+VLOOKUP(C14292,Param!K:L,2,FALSE)</f>
        <v>SOCIETE DES ETABLISSEMENTS CARTRON</v>
      </c>
      <c r="E14292" t="s">
        <v>13698</v>
      </c>
      <c r="F14292" t="s">
        <v>16549</v>
      </c>
      <c r="G14292" t="s">
        <v>29</v>
      </c>
      <c r="H14292">
        <v>212.52</v>
      </c>
      <c r="I14292">
        <v>212.52</v>
      </c>
      <c r="J14292">
        <v>0</v>
      </c>
      <c r="K14292">
        <v>212.52</v>
      </c>
      <c r="L14292">
        <v>0</v>
      </c>
      <c r="M14292" t="str">
        <f>IF(ISERROR(VLOOKUP(A14292,'[1]Ecart validé'!$A:$A,1,FALSE)),Z14292,"Ecart Validé")</f>
        <v>valid</v>
      </c>
      <c r="R14292" t="s">
        <v>30</v>
      </c>
      <c r="U14292"/>
      <c r="X14292"/>
      <c r="Y14292"/>
      <c r="Z14292" t="s">
        <v>31</v>
      </c>
    </row>
    <row r="14293" spans="1:26" x14ac:dyDescent="0.3">
      <c r="A14293" t="s">
        <v>17506</v>
      </c>
      <c r="B14293" t="s">
        <v>3157</v>
      </c>
      <c r="C14293">
        <v>205179</v>
      </c>
      <c r="D14293" t="str">
        <f>+VLOOKUP(C14293,Param!K:L,2,FALSE)</f>
        <v xml:space="preserve">FOODEX TEX MEX </v>
      </c>
      <c r="E14293" t="s">
        <v>17507</v>
      </c>
      <c r="F14293" t="s">
        <v>16549</v>
      </c>
      <c r="G14293" t="s">
        <v>29</v>
      </c>
      <c r="H14293">
        <v>305.52999999999997</v>
      </c>
      <c r="I14293">
        <v>305.53199999999998</v>
      </c>
      <c r="J14293">
        <v>-2.0000000000095402E-3</v>
      </c>
      <c r="K14293">
        <v>305.52999999999997</v>
      </c>
      <c r="L14293">
        <v>0</v>
      </c>
      <c r="M14293" t="str">
        <f>IF(ISERROR(VLOOKUP(A14293,'[1]Ecart validé'!$A:$A,1,FALSE)),Z14293,"Ecart Validé")</f>
        <v>valid</v>
      </c>
      <c r="R14293" t="s">
        <v>30</v>
      </c>
      <c r="U14293"/>
      <c r="X14293"/>
      <c r="Y14293"/>
      <c r="Z14293" t="s">
        <v>31</v>
      </c>
    </row>
    <row r="14294" spans="1:26" x14ac:dyDescent="0.3">
      <c r="A14294" t="s">
        <v>17508</v>
      </c>
      <c r="B14294" t="s">
        <v>3157</v>
      </c>
      <c r="C14294">
        <v>91918</v>
      </c>
      <c r="D14294" t="str">
        <f>+VLOOKUP(C14294,Param!K:L,2,FALSE)</f>
        <v>EKIBIO</v>
      </c>
      <c r="E14294">
        <v>1190106326</v>
      </c>
      <c r="F14294" t="s">
        <v>16549</v>
      </c>
      <c r="G14294" t="s">
        <v>29</v>
      </c>
      <c r="H14294">
        <v>24.25</v>
      </c>
      <c r="I14294">
        <v>24.249600000000001</v>
      </c>
      <c r="J14294">
        <v>3.9999999999906701E-4</v>
      </c>
      <c r="K14294">
        <v>24.25</v>
      </c>
      <c r="L14294">
        <v>0</v>
      </c>
      <c r="M14294" t="str">
        <f>IF(ISERROR(VLOOKUP(A14294,'[1]Ecart validé'!$A:$A,1,FALSE)),Z14294,"Ecart Validé")</f>
        <v>valid</v>
      </c>
      <c r="R14294" t="s">
        <v>30</v>
      </c>
      <c r="U14294"/>
      <c r="X14294"/>
      <c r="Y14294"/>
      <c r="Z14294" t="s">
        <v>31</v>
      </c>
    </row>
    <row r="14295" spans="1:26" x14ac:dyDescent="0.3">
      <c r="A14295" t="s">
        <v>17509</v>
      </c>
      <c r="B14295" t="s">
        <v>3157</v>
      </c>
      <c r="C14295">
        <v>81141</v>
      </c>
      <c r="D14295" t="str">
        <f>+VLOOKUP(C14295,Param!K:L,2,FALSE)</f>
        <v>INEO INFRACOM</v>
      </c>
      <c r="E14295" t="s">
        <v>13734</v>
      </c>
      <c r="F14295" t="s">
        <v>16549</v>
      </c>
      <c r="G14295" t="s">
        <v>29</v>
      </c>
      <c r="H14295">
        <v>343.27</v>
      </c>
      <c r="I14295">
        <v>343.26749999999998</v>
      </c>
      <c r="J14295">
        <v>2.4999999999977202E-3</v>
      </c>
      <c r="K14295">
        <v>343.27</v>
      </c>
      <c r="L14295">
        <v>0</v>
      </c>
      <c r="M14295" t="str">
        <f>IF(ISERROR(VLOOKUP(A14295,'[1]Ecart validé'!$A:$A,1,FALSE)),Z14295,"Ecart Validé")</f>
        <v>valid</v>
      </c>
      <c r="R14295" t="s">
        <v>30</v>
      </c>
      <c r="U14295"/>
      <c r="X14295"/>
      <c r="Y14295"/>
      <c r="Z14295" t="s">
        <v>31</v>
      </c>
    </row>
    <row r="14296" spans="1:26" x14ac:dyDescent="0.3">
      <c r="A14296" t="s">
        <v>17510</v>
      </c>
      <c r="B14296" t="s">
        <v>3157</v>
      </c>
      <c r="C14296">
        <v>57738</v>
      </c>
      <c r="D14296" t="str">
        <f>+VLOOKUP(C14296,Param!K:L,2,FALSE)</f>
        <v>ARCHITECTURE LUBKOWSKI</v>
      </c>
      <c r="E14296">
        <v>2110721486</v>
      </c>
      <c r="F14296" t="s">
        <v>16549</v>
      </c>
      <c r="G14296" t="s">
        <v>29</v>
      </c>
      <c r="H14296">
        <v>21</v>
      </c>
      <c r="I14296">
        <v>21</v>
      </c>
      <c r="J14296">
        <v>0</v>
      </c>
      <c r="K14296">
        <v>21</v>
      </c>
      <c r="L14296">
        <v>0</v>
      </c>
      <c r="M14296" t="str">
        <f>IF(ISERROR(VLOOKUP(A14296,'[1]Ecart validé'!$A:$A,1,FALSE)),Z14296,"Ecart Validé")</f>
        <v>valid</v>
      </c>
      <c r="R14296" t="s">
        <v>30</v>
      </c>
      <c r="U14296"/>
      <c r="X14296"/>
      <c r="Y14296"/>
      <c r="Z14296" t="s">
        <v>31</v>
      </c>
    </row>
    <row r="14297" spans="1:26" x14ac:dyDescent="0.3">
      <c r="A14297" t="s">
        <v>17511</v>
      </c>
      <c r="B14297" t="s">
        <v>3157</v>
      </c>
      <c r="C14297">
        <v>56413</v>
      </c>
      <c r="D14297" t="str">
        <f>+VLOOKUP(C14297,Param!K:L,2,FALSE)</f>
        <v>PAR-S-ON ASSISTANCE</v>
      </c>
      <c r="E14297">
        <v>2140193475</v>
      </c>
      <c r="F14297" t="s">
        <v>16549</v>
      </c>
      <c r="G14297" t="s">
        <v>29</v>
      </c>
      <c r="H14297">
        <v>771.88</v>
      </c>
      <c r="I14297">
        <v>771.87519999999995</v>
      </c>
      <c r="J14297">
        <v>4.8000000000456497E-3</v>
      </c>
      <c r="K14297">
        <v>771.88</v>
      </c>
      <c r="L14297">
        <v>0</v>
      </c>
      <c r="M14297" t="str">
        <f>IF(ISERROR(VLOOKUP(A14297,'[1]Ecart validé'!$A:$A,1,FALSE)),Z14297,"Ecart Validé")</f>
        <v>valid</v>
      </c>
      <c r="R14297" t="s">
        <v>30</v>
      </c>
      <c r="U14297"/>
      <c r="X14297"/>
      <c r="Y14297"/>
      <c r="Z14297" t="s">
        <v>31</v>
      </c>
    </row>
    <row r="14298" spans="1:26" x14ac:dyDescent="0.3">
      <c r="A14298" t="s">
        <v>17512</v>
      </c>
      <c r="B14298" t="s">
        <v>3157</v>
      </c>
      <c r="C14298">
        <v>4996</v>
      </c>
      <c r="D14298" t="str">
        <f>+VLOOKUP(C14298,Param!K:L,2,FALSE)</f>
        <v>S.D.P.H (SOCIETE DE DISTRIBUTION DE PRODUITS HAUT DE GAMME)</v>
      </c>
      <c r="E14298">
        <v>19223017</v>
      </c>
      <c r="F14298" t="s">
        <v>16549</v>
      </c>
      <c r="G14298" t="s">
        <v>29</v>
      </c>
      <c r="H14298">
        <v>1083</v>
      </c>
      <c r="I14298">
        <v>1083</v>
      </c>
      <c r="J14298">
        <v>0</v>
      </c>
      <c r="K14298">
        <v>1083</v>
      </c>
      <c r="L14298">
        <v>0</v>
      </c>
      <c r="M14298" t="str">
        <f>IF(ISERROR(VLOOKUP(A14298,'[1]Ecart validé'!$A:$A,1,FALSE)),Z14298,"Ecart Validé")</f>
        <v>valid</v>
      </c>
      <c r="R14298" t="s">
        <v>30</v>
      </c>
      <c r="U14298"/>
      <c r="X14298"/>
      <c r="Y14298"/>
      <c r="Z14298" t="s">
        <v>31</v>
      </c>
    </row>
    <row r="14299" spans="1:26" x14ac:dyDescent="0.3">
      <c r="A14299" t="s">
        <v>17513</v>
      </c>
      <c r="B14299" t="s">
        <v>3157</v>
      </c>
      <c r="C14299">
        <v>51682</v>
      </c>
      <c r="D14299" t="str">
        <f>+VLOOKUP(C14299,Param!K:L,2,FALSE)</f>
        <v>ANSEM</v>
      </c>
      <c r="E14299" t="s">
        <v>13752</v>
      </c>
      <c r="F14299" t="s">
        <v>16549</v>
      </c>
      <c r="G14299" t="s">
        <v>29</v>
      </c>
      <c r="H14299">
        <v>553.89</v>
      </c>
      <c r="I14299">
        <v>553.89</v>
      </c>
      <c r="J14299">
        <v>0</v>
      </c>
      <c r="K14299">
        <v>553.89</v>
      </c>
      <c r="L14299">
        <v>0</v>
      </c>
      <c r="M14299" t="str">
        <f>IF(ISERROR(VLOOKUP(A14299,'[1]Ecart validé'!$A:$A,1,FALSE)),Z14299,"Ecart Validé")</f>
        <v>valid</v>
      </c>
      <c r="R14299" t="s">
        <v>30</v>
      </c>
      <c r="U14299"/>
      <c r="X14299"/>
      <c r="Y14299"/>
      <c r="Z14299" t="s">
        <v>31</v>
      </c>
    </row>
    <row r="14300" spans="1:26" x14ac:dyDescent="0.3">
      <c r="A14300" t="s">
        <v>17514</v>
      </c>
      <c r="B14300" t="s">
        <v>3157</v>
      </c>
      <c r="C14300">
        <v>45918</v>
      </c>
      <c r="D14300" t="str">
        <f>+VLOOKUP(C14300,Param!K:L,2,FALSE)</f>
        <v>SAMBONET PADERNO INDUSTRIE SPA</v>
      </c>
      <c r="E14300">
        <v>350104</v>
      </c>
      <c r="F14300" t="s">
        <v>16549</v>
      </c>
      <c r="G14300" t="s">
        <v>29</v>
      </c>
      <c r="H14300">
        <v>249.15</v>
      </c>
      <c r="I14300">
        <v>249.15</v>
      </c>
      <c r="J14300">
        <v>0</v>
      </c>
      <c r="K14300">
        <v>249.15</v>
      </c>
      <c r="L14300">
        <v>0</v>
      </c>
      <c r="M14300" t="str">
        <f>IF(ISERROR(VLOOKUP(A14300,'[1]Ecart validé'!$A:$A,1,FALSE)),Z14300,"Ecart Validé")</f>
        <v>valid</v>
      </c>
      <c r="R14300" t="s">
        <v>30</v>
      </c>
      <c r="U14300"/>
      <c r="X14300"/>
      <c r="Y14300"/>
      <c r="Z14300" t="s">
        <v>31</v>
      </c>
    </row>
    <row r="14301" spans="1:26" x14ac:dyDescent="0.3">
      <c r="A14301" t="s">
        <v>17515</v>
      </c>
      <c r="B14301" t="s">
        <v>3157</v>
      </c>
      <c r="C14301">
        <v>45251</v>
      </c>
      <c r="D14301" t="str">
        <f>+VLOOKUP(C14301,Param!K:L,2,FALSE)</f>
        <v>BHARLEV INDUSTRIES</v>
      </c>
      <c r="E14301">
        <v>20086</v>
      </c>
      <c r="F14301" t="s">
        <v>16549</v>
      </c>
      <c r="G14301" t="s">
        <v>29</v>
      </c>
      <c r="H14301">
        <v>19657.349999999999</v>
      </c>
      <c r="I14301">
        <v>19657.349099999999</v>
      </c>
      <c r="J14301">
        <v>8.9999999909195995E-4</v>
      </c>
      <c r="K14301">
        <v>19657.349999999999</v>
      </c>
      <c r="L14301">
        <v>0</v>
      </c>
      <c r="M14301" t="str">
        <f>IF(ISERROR(VLOOKUP(A14301,'[1]Ecart validé'!$A:$A,1,FALSE)),Z14301,"Ecart Validé")</f>
        <v>valid</v>
      </c>
      <c r="R14301" t="s">
        <v>30</v>
      </c>
      <c r="U14301"/>
      <c r="X14301"/>
      <c r="Y14301"/>
      <c r="Z14301" t="s">
        <v>31</v>
      </c>
    </row>
    <row r="14302" spans="1:26" x14ac:dyDescent="0.3">
      <c r="A14302" t="s">
        <v>17516</v>
      </c>
      <c r="B14302" t="s">
        <v>3157</v>
      </c>
      <c r="C14302">
        <v>360388</v>
      </c>
      <c r="D14302" t="str">
        <f>+VLOOKUP(C14302,Param!K:L,2,FALSE)</f>
        <v>LA CENTRALE DU BOCAL</v>
      </c>
      <c r="E14302" t="s">
        <v>13763</v>
      </c>
      <c r="F14302" t="s">
        <v>16549</v>
      </c>
      <c r="G14302" t="s">
        <v>29</v>
      </c>
      <c r="H14302">
        <v>1488.55</v>
      </c>
      <c r="I14302">
        <v>1488.5519999999999</v>
      </c>
      <c r="J14302">
        <v>-1.9999999999527002E-3</v>
      </c>
      <c r="K14302">
        <v>1488.55</v>
      </c>
      <c r="L14302">
        <v>0</v>
      </c>
      <c r="M14302" t="str">
        <f>IF(ISERROR(VLOOKUP(A14302,'[1]Ecart validé'!$A:$A,1,FALSE)),Z14302,"Ecart Validé")</f>
        <v>valid</v>
      </c>
      <c r="R14302" t="s">
        <v>30</v>
      </c>
      <c r="U14302"/>
      <c r="X14302"/>
      <c r="Y14302"/>
      <c r="Z14302" t="s">
        <v>31</v>
      </c>
    </row>
    <row r="14303" spans="1:26" x14ac:dyDescent="0.3">
      <c r="A14303" t="s">
        <v>17517</v>
      </c>
      <c r="B14303" t="s">
        <v>3157</v>
      </c>
      <c r="C14303">
        <v>358570</v>
      </c>
      <c r="D14303" t="str">
        <f>+VLOOKUP(C14303,Param!K:L,2,FALSE)</f>
        <v>CAMPARI FRANCE</v>
      </c>
      <c r="E14303" t="s">
        <v>13768</v>
      </c>
      <c r="F14303" t="s">
        <v>16549</v>
      </c>
      <c r="G14303" t="s">
        <v>29</v>
      </c>
      <c r="H14303">
        <v>1650.79</v>
      </c>
      <c r="I14303">
        <v>1650.7944</v>
      </c>
      <c r="J14303">
        <v>-4.4000000000323702E-3</v>
      </c>
      <c r="K14303">
        <v>1650.79</v>
      </c>
      <c r="L14303">
        <v>0</v>
      </c>
      <c r="M14303" t="str">
        <f>IF(ISERROR(VLOOKUP(A14303,'[1]Ecart validé'!$A:$A,1,FALSE)),Z14303,"Ecart Validé")</f>
        <v>valid</v>
      </c>
      <c r="R14303" t="s">
        <v>30</v>
      </c>
      <c r="U14303"/>
      <c r="X14303"/>
      <c r="Y14303"/>
      <c r="Z14303" t="s">
        <v>31</v>
      </c>
    </row>
    <row r="14304" spans="1:26" x14ac:dyDescent="0.3">
      <c r="A14304" t="s">
        <v>17518</v>
      </c>
      <c r="B14304" t="s">
        <v>3157</v>
      </c>
      <c r="C14304">
        <v>304796</v>
      </c>
      <c r="D14304" t="str">
        <f>+VLOOKUP(C14304,Param!K:L,2,FALSE)</f>
        <v xml:space="preserve">GAEC DE LA BAIE (LA FERME DES CARA-MEUH!) </v>
      </c>
      <c r="E14304" t="s">
        <v>13777</v>
      </c>
      <c r="F14304" t="s">
        <v>16549</v>
      </c>
      <c r="G14304" t="s">
        <v>29</v>
      </c>
      <c r="H14304">
        <v>74.53</v>
      </c>
      <c r="I14304">
        <v>74.533000000000001</v>
      </c>
      <c r="J14304">
        <v>-3.0000000000001098E-3</v>
      </c>
      <c r="K14304">
        <v>74.53</v>
      </c>
      <c r="L14304">
        <v>0</v>
      </c>
      <c r="M14304" t="str">
        <f>IF(ISERROR(VLOOKUP(A14304,'[1]Ecart validé'!$A:$A,1,FALSE)),Z14304,"Ecart Validé")</f>
        <v>valid</v>
      </c>
      <c r="R14304" t="s">
        <v>30</v>
      </c>
      <c r="U14304"/>
      <c r="X14304"/>
      <c r="Y14304"/>
      <c r="Z14304" t="s">
        <v>31</v>
      </c>
    </row>
    <row r="14305" spans="1:26" x14ac:dyDescent="0.3">
      <c r="A14305" t="s">
        <v>17519</v>
      </c>
      <c r="B14305" t="s">
        <v>3157</v>
      </c>
      <c r="C14305">
        <v>317518</v>
      </c>
      <c r="D14305" t="str">
        <f>+VLOOKUP(C14305,Param!K:L,2,FALSE)</f>
        <v>BETEM</v>
      </c>
      <c r="E14305">
        <v>119205925</v>
      </c>
      <c r="F14305" t="s">
        <v>16549</v>
      </c>
      <c r="G14305" t="s">
        <v>29</v>
      </c>
      <c r="H14305">
        <v>210</v>
      </c>
      <c r="I14305">
        <v>210</v>
      </c>
      <c r="J14305">
        <v>0</v>
      </c>
      <c r="K14305">
        <v>210</v>
      </c>
      <c r="L14305">
        <v>0</v>
      </c>
      <c r="M14305" t="str">
        <f>IF(ISERROR(VLOOKUP(A14305,'[1]Ecart validé'!$A:$A,1,FALSE)),Z14305,"Ecart Validé")</f>
        <v>valid</v>
      </c>
      <c r="R14305" t="s">
        <v>30</v>
      </c>
      <c r="U14305"/>
      <c r="X14305"/>
      <c r="Y14305"/>
      <c r="Z14305" t="s">
        <v>31</v>
      </c>
    </row>
    <row r="14306" spans="1:26" x14ac:dyDescent="0.3">
      <c r="A14306" t="s">
        <v>17520</v>
      </c>
      <c r="B14306" t="s">
        <v>3157</v>
      </c>
      <c r="C14306">
        <v>320682</v>
      </c>
      <c r="D14306" t="str">
        <f>+VLOOKUP(C14306,Param!K:L,2,FALSE)</f>
        <v>MAISONS ET DOMAINES HENRIOTS FRANCE</v>
      </c>
      <c r="E14306">
        <v>1190506024</v>
      </c>
      <c r="F14306" t="s">
        <v>16549</v>
      </c>
      <c r="G14306" t="s">
        <v>29</v>
      </c>
      <c r="H14306">
        <v>192.02</v>
      </c>
      <c r="I14306">
        <v>192.01769999999999</v>
      </c>
      <c r="J14306">
        <v>2.3000000000195E-3</v>
      </c>
      <c r="K14306">
        <v>192.02</v>
      </c>
      <c r="L14306">
        <v>0</v>
      </c>
      <c r="M14306" t="str">
        <f>IF(ISERROR(VLOOKUP(A14306,'[1]Ecart validé'!$A:$A,1,FALSE)),Z14306,"Ecart Validé")</f>
        <v>valid</v>
      </c>
      <c r="R14306" t="s">
        <v>30</v>
      </c>
      <c r="U14306"/>
      <c r="X14306"/>
      <c r="Y14306"/>
      <c r="Z14306" t="s">
        <v>31</v>
      </c>
    </row>
    <row r="14307" spans="1:26" x14ac:dyDescent="0.3">
      <c r="A14307" t="s">
        <v>17521</v>
      </c>
      <c r="B14307" t="s">
        <v>3157</v>
      </c>
      <c r="C14307">
        <v>286496</v>
      </c>
      <c r="D14307" t="str">
        <f>+VLOOKUP(C14307,Param!K:L,2,FALSE)</f>
        <v>YUMI</v>
      </c>
      <c r="E14307">
        <v>1190405952</v>
      </c>
      <c r="F14307" t="s">
        <v>16549</v>
      </c>
      <c r="G14307" t="s">
        <v>29</v>
      </c>
      <c r="H14307">
        <v>324.45</v>
      </c>
      <c r="I14307">
        <v>324.45299999999997</v>
      </c>
      <c r="J14307">
        <v>-2.9999999999858998E-3</v>
      </c>
      <c r="K14307">
        <v>324.45</v>
      </c>
      <c r="L14307">
        <v>0</v>
      </c>
      <c r="M14307" t="str">
        <f>IF(ISERROR(VLOOKUP(A14307,'[1]Ecart validé'!$A:$A,1,FALSE)),Z14307,"Ecart Validé")</f>
        <v>valid</v>
      </c>
      <c r="R14307" t="s">
        <v>30</v>
      </c>
      <c r="U14307"/>
      <c r="X14307"/>
      <c r="Y14307"/>
      <c r="Z14307" t="s">
        <v>31</v>
      </c>
    </row>
    <row r="14308" spans="1:26" x14ac:dyDescent="0.3">
      <c r="A14308" t="s">
        <v>17522</v>
      </c>
      <c r="B14308" t="s">
        <v>3157</v>
      </c>
      <c r="C14308">
        <v>221909</v>
      </c>
      <c r="D14308" t="str">
        <f>+VLOOKUP(C14308,Param!K:L,2,FALSE)</f>
        <v xml:space="preserve">LA MARTINETTE </v>
      </c>
      <c r="E14308" t="s">
        <v>13792</v>
      </c>
      <c r="F14308" t="s">
        <v>16549</v>
      </c>
      <c r="G14308" t="s">
        <v>29</v>
      </c>
      <c r="H14308">
        <v>138.18</v>
      </c>
      <c r="I14308">
        <v>138.18</v>
      </c>
      <c r="J14308">
        <v>0</v>
      </c>
      <c r="K14308">
        <v>138.18</v>
      </c>
      <c r="L14308">
        <v>0</v>
      </c>
      <c r="M14308" t="str">
        <f>IF(ISERROR(VLOOKUP(A14308,'[1]Ecart validé'!$A:$A,1,FALSE)),Z14308,"Ecart Validé")</f>
        <v>valid</v>
      </c>
      <c r="R14308" t="s">
        <v>30</v>
      </c>
      <c r="U14308"/>
      <c r="X14308"/>
      <c r="Y14308"/>
      <c r="Z14308" t="s">
        <v>31</v>
      </c>
    </row>
    <row r="14309" spans="1:26" x14ac:dyDescent="0.3">
      <c r="A14309" t="s">
        <v>17523</v>
      </c>
      <c r="B14309" t="s">
        <v>3157</v>
      </c>
      <c r="C14309">
        <v>212821</v>
      </c>
      <c r="D14309" t="str">
        <f>+VLOOKUP(C14309,Param!K:L,2,FALSE)</f>
        <v>SASSY FRANCE</v>
      </c>
      <c r="E14309">
        <v>1190405959</v>
      </c>
      <c r="F14309" t="s">
        <v>16549</v>
      </c>
      <c r="G14309" t="s">
        <v>29</v>
      </c>
      <c r="H14309">
        <v>228.85</v>
      </c>
      <c r="I14309">
        <v>228.851</v>
      </c>
      <c r="J14309">
        <v>-1.0000000000047701E-3</v>
      </c>
      <c r="K14309">
        <v>228.85</v>
      </c>
      <c r="L14309">
        <v>0</v>
      </c>
      <c r="M14309" t="str">
        <f>IF(ISERROR(VLOOKUP(A14309,'[1]Ecart validé'!$A:$A,1,FALSE)),Z14309,"Ecart Validé")</f>
        <v>valid</v>
      </c>
      <c r="R14309" t="s">
        <v>30</v>
      </c>
      <c r="U14309"/>
      <c r="X14309"/>
      <c r="Y14309"/>
      <c r="Z14309" t="s">
        <v>31</v>
      </c>
    </row>
    <row r="14310" spans="1:26" x14ac:dyDescent="0.3">
      <c r="A14310" t="s">
        <v>17524</v>
      </c>
      <c r="B14310" t="s">
        <v>3157</v>
      </c>
      <c r="C14310">
        <v>115526</v>
      </c>
      <c r="D14310" t="str">
        <f>+VLOOKUP(C14310,Param!K:L,2,FALSE)</f>
        <v>TRAITEUR DE PARIS DISTRIBUTION</v>
      </c>
      <c r="E14310">
        <v>1210206922</v>
      </c>
      <c r="F14310" t="s">
        <v>16549</v>
      </c>
      <c r="G14310" t="s">
        <v>29</v>
      </c>
      <c r="H14310">
        <v>47.49</v>
      </c>
      <c r="I14310">
        <v>47.487000000000002</v>
      </c>
      <c r="J14310">
        <v>3.0000000000001098E-3</v>
      </c>
      <c r="K14310">
        <v>47.49</v>
      </c>
      <c r="L14310">
        <v>0</v>
      </c>
      <c r="M14310" t="str">
        <f>IF(ISERROR(VLOOKUP(A14310,'[1]Ecart validé'!$A:$A,1,FALSE)),Z14310,"Ecart Validé")</f>
        <v>valid</v>
      </c>
      <c r="R14310" t="s">
        <v>30</v>
      </c>
      <c r="U14310"/>
      <c r="X14310"/>
      <c r="Y14310"/>
      <c r="Z14310" t="s">
        <v>31</v>
      </c>
    </row>
    <row r="14311" spans="1:26" x14ac:dyDescent="0.3">
      <c r="A14311" t="s">
        <v>17525</v>
      </c>
      <c r="B14311" t="s">
        <v>3157</v>
      </c>
      <c r="C14311">
        <v>120229</v>
      </c>
      <c r="D14311" t="str">
        <f>+VLOOKUP(C14311,Param!K:L,2,FALSE)</f>
        <v>ADVINEO</v>
      </c>
      <c r="E14311">
        <v>2198105948</v>
      </c>
      <c r="F14311" t="s">
        <v>16549</v>
      </c>
      <c r="G14311" t="s">
        <v>29</v>
      </c>
      <c r="H14311">
        <v>13.68</v>
      </c>
      <c r="I14311">
        <v>13.6769</v>
      </c>
      <c r="J14311">
        <v>3.0999999999998802E-3</v>
      </c>
      <c r="K14311">
        <v>13.68</v>
      </c>
      <c r="L14311">
        <v>0</v>
      </c>
      <c r="M14311" t="str">
        <f>IF(ISERROR(VLOOKUP(A14311,'[1]Ecart validé'!$A:$A,1,FALSE)),Z14311,"Ecart Validé")</f>
        <v>valid</v>
      </c>
      <c r="R14311" t="s">
        <v>30</v>
      </c>
      <c r="U14311"/>
      <c r="X14311"/>
      <c r="Y14311"/>
      <c r="Z14311" t="s">
        <v>31</v>
      </c>
    </row>
    <row r="14312" spans="1:26" x14ac:dyDescent="0.3">
      <c r="A14312" t="s">
        <v>17526</v>
      </c>
      <c r="B14312" t="s">
        <v>3157</v>
      </c>
      <c r="C14312">
        <v>269468</v>
      </c>
      <c r="D14312" t="str">
        <f>+VLOOKUP(C14312,Param!K:L,2,FALSE)</f>
        <v>WINERIE PARISIENNE</v>
      </c>
      <c r="E14312">
        <v>1190505950</v>
      </c>
      <c r="F14312" t="s">
        <v>16549</v>
      </c>
      <c r="G14312" t="s">
        <v>29</v>
      </c>
      <c r="H14312">
        <v>45.68</v>
      </c>
      <c r="I14312">
        <v>45.674999999999997</v>
      </c>
      <c r="J14312">
        <v>5.0000000000025501E-3</v>
      </c>
      <c r="K14312">
        <v>45.68</v>
      </c>
      <c r="L14312">
        <v>0</v>
      </c>
      <c r="M14312" t="str">
        <f>IF(ISERROR(VLOOKUP(A14312,'[1]Ecart validé'!$A:$A,1,FALSE)),Z14312,"Ecart Validé")</f>
        <v>valid</v>
      </c>
      <c r="R14312" t="s">
        <v>30</v>
      </c>
      <c r="U14312"/>
      <c r="X14312"/>
      <c r="Y14312"/>
      <c r="Z14312" t="s">
        <v>31</v>
      </c>
    </row>
    <row r="14313" spans="1:26" x14ac:dyDescent="0.3">
      <c r="A14313" t="s">
        <v>17527</v>
      </c>
      <c r="B14313" t="s">
        <v>3157</v>
      </c>
      <c r="C14313">
        <v>45078</v>
      </c>
      <c r="D14313" t="str">
        <f>+VLOOKUP(C14313,Param!K:L,2,FALSE)</f>
        <v>PATRICE CAMUSSO &amp; ASSOCIES SUD EST (PCA SUD EST)</v>
      </c>
      <c r="E14313">
        <v>2130722475</v>
      </c>
      <c r="F14313" t="s">
        <v>16549</v>
      </c>
      <c r="G14313" t="s">
        <v>29</v>
      </c>
      <c r="H14313">
        <v>162.9</v>
      </c>
      <c r="I14313">
        <v>162.9</v>
      </c>
      <c r="J14313">
        <v>0</v>
      </c>
      <c r="K14313">
        <v>162.9</v>
      </c>
      <c r="L14313">
        <v>0</v>
      </c>
      <c r="M14313" t="str">
        <f>IF(ISERROR(VLOOKUP(A14313,'[1]Ecart validé'!$A:$A,1,FALSE)),Z14313,"Ecart Validé")</f>
        <v>valid</v>
      </c>
      <c r="R14313" t="s">
        <v>30</v>
      </c>
      <c r="U14313"/>
      <c r="X14313"/>
      <c r="Y14313"/>
      <c r="Z14313" t="s">
        <v>31</v>
      </c>
    </row>
    <row r="14314" spans="1:26" x14ac:dyDescent="0.3">
      <c r="A14314" t="s">
        <v>17528</v>
      </c>
      <c r="B14314" t="s">
        <v>3157</v>
      </c>
      <c r="C14314">
        <v>54399</v>
      </c>
      <c r="D14314" t="str">
        <f>+VLOOKUP(C14314,Param!K:L,2,FALSE)</f>
        <v>BUREAU FLORE</v>
      </c>
      <c r="E14314">
        <v>26089039</v>
      </c>
      <c r="F14314" t="s">
        <v>16549</v>
      </c>
      <c r="G14314" t="s">
        <v>29</v>
      </c>
      <c r="H14314">
        <v>153.63</v>
      </c>
      <c r="I14314">
        <v>153.626</v>
      </c>
      <c r="J14314">
        <v>3.9999999999906699E-3</v>
      </c>
      <c r="K14314">
        <v>153.63</v>
      </c>
      <c r="L14314">
        <v>0</v>
      </c>
      <c r="M14314" t="str">
        <f>IF(ISERROR(VLOOKUP(A14314,'[1]Ecart validé'!$A:$A,1,FALSE)),Z14314,"Ecart Validé")</f>
        <v>valid</v>
      </c>
      <c r="R14314" t="s">
        <v>30</v>
      </c>
      <c r="U14314"/>
      <c r="X14314"/>
      <c r="Y14314"/>
      <c r="Z14314" t="s">
        <v>31</v>
      </c>
    </row>
    <row r="14315" spans="1:26" x14ac:dyDescent="0.3">
      <c r="A14315" t="s">
        <v>17529</v>
      </c>
      <c r="B14315" t="s">
        <v>3157</v>
      </c>
      <c r="C14315">
        <v>307520</v>
      </c>
      <c r="D14315" t="str">
        <f>+VLOOKUP(C14315,Param!K:L,2,FALSE)</f>
        <v>DESAMIANTAGE FRANCE DEMOLITION</v>
      </c>
      <c r="E14315">
        <v>2185405724</v>
      </c>
      <c r="F14315" t="s">
        <v>16549</v>
      </c>
      <c r="G14315" t="s">
        <v>29</v>
      </c>
      <c r="H14315">
        <v>1327.77</v>
      </c>
      <c r="I14315">
        <v>1327.77</v>
      </c>
      <c r="J14315">
        <v>0</v>
      </c>
      <c r="K14315">
        <v>1327.77</v>
      </c>
      <c r="L14315">
        <v>0</v>
      </c>
      <c r="M14315" t="str">
        <f>IF(ISERROR(VLOOKUP(A14315,'[1]Ecart validé'!$A:$A,1,FALSE)),Z14315,"Ecart Validé")</f>
        <v>valid</v>
      </c>
      <c r="R14315" t="s">
        <v>30</v>
      </c>
      <c r="U14315"/>
      <c r="X14315"/>
      <c r="Y14315"/>
      <c r="Z14315" t="s">
        <v>31</v>
      </c>
    </row>
    <row r="14316" spans="1:26" x14ac:dyDescent="0.3">
      <c r="A14316" t="s">
        <v>17530</v>
      </c>
      <c r="B14316" t="s">
        <v>3157</v>
      </c>
      <c r="C14316">
        <v>306142</v>
      </c>
      <c r="D14316" t="str">
        <f>+VLOOKUP(C14316,Param!K:L,2,FALSE)</f>
        <v>SOLAR SCREEN INTERNATIONAL</v>
      </c>
      <c r="E14316">
        <v>2180705551</v>
      </c>
      <c r="F14316" t="s">
        <v>16549</v>
      </c>
      <c r="G14316" t="s">
        <v>29</v>
      </c>
      <c r="H14316">
        <v>704.34</v>
      </c>
      <c r="I14316">
        <v>704.34</v>
      </c>
      <c r="J14316">
        <v>0</v>
      </c>
      <c r="K14316">
        <v>704.34</v>
      </c>
      <c r="L14316">
        <v>0</v>
      </c>
      <c r="M14316" t="str">
        <f>IF(ISERROR(VLOOKUP(A14316,'[1]Ecart validé'!$A:$A,1,FALSE)),Z14316,"Ecart Validé")</f>
        <v>valid</v>
      </c>
      <c r="R14316" t="s">
        <v>30</v>
      </c>
      <c r="U14316"/>
      <c r="X14316"/>
      <c r="Y14316"/>
      <c r="Z14316" t="s">
        <v>31</v>
      </c>
    </row>
    <row r="14317" spans="1:26" x14ac:dyDescent="0.3">
      <c r="A14317" t="s">
        <v>17531</v>
      </c>
      <c r="B14317" t="s">
        <v>3157</v>
      </c>
      <c r="C14317">
        <v>44931</v>
      </c>
      <c r="D14317" t="str">
        <f>+VLOOKUP(C14317,Param!K:L,2,FALSE)</f>
        <v>SNEF</v>
      </c>
      <c r="E14317">
        <v>2205106595</v>
      </c>
      <c r="F14317" t="s">
        <v>16549</v>
      </c>
      <c r="G14317" t="s">
        <v>29</v>
      </c>
      <c r="H14317">
        <v>11645.95</v>
      </c>
      <c r="I14317">
        <v>11645.945400000001</v>
      </c>
      <c r="J14317">
        <v>4.6000000002095398E-3</v>
      </c>
      <c r="K14317">
        <v>11645.95</v>
      </c>
      <c r="L14317">
        <v>0</v>
      </c>
      <c r="M14317" t="str">
        <f>IF(ISERROR(VLOOKUP(A14317,'[1]Ecart validé'!$A:$A,1,FALSE)),Z14317,"Ecart Validé")</f>
        <v>valid</v>
      </c>
      <c r="R14317" t="s">
        <v>30</v>
      </c>
      <c r="U14317"/>
      <c r="X14317"/>
      <c r="Y14317"/>
      <c r="Z14317" t="s">
        <v>31</v>
      </c>
    </row>
    <row r="14318" spans="1:26" x14ac:dyDescent="0.3">
      <c r="A14318" t="s">
        <v>17532</v>
      </c>
      <c r="B14318" t="s">
        <v>3157</v>
      </c>
      <c r="C14318">
        <v>57823</v>
      </c>
      <c r="D14318" t="str">
        <f>+VLOOKUP(C14318,Param!K:L,2,FALSE)</f>
        <v>SEPUR</v>
      </c>
      <c r="E14318">
        <v>560005</v>
      </c>
      <c r="F14318" t="s">
        <v>16549</v>
      </c>
      <c r="G14318" t="s">
        <v>29</v>
      </c>
      <c r="H14318">
        <v>1308.32</v>
      </c>
      <c r="I14318">
        <v>1308.3271999999999</v>
      </c>
      <c r="J14318">
        <v>-7.2000000000116398E-3</v>
      </c>
      <c r="K14318">
        <v>1308.32</v>
      </c>
      <c r="L14318">
        <v>0</v>
      </c>
      <c r="M14318" t="str">
        <f>IF(ISERROR(VLOOKUP(A14318,'[1]Ecart validé'!$A:$A,1,FALSE)),Z14318,"Ecart Validé")</f>
        <v>valid</v>
      </c>
      <c r="R14318" t="s">
        <v>30</v>
      </c>
      <c r="U14318"/>
      <c r="X14318"/>
      <c r="Y14318"/>
      <c r="Z14318" t="s">
        <v>31</v>
      </c>
    </row>
    <row r="14319" spans="1:26" x14ac:dyDescent="0.3">
      <c r="A14319" t="s">
        <v>17533</v>
      </c>
      <c r="B14319" t="s">
        <v>3157</v>
      </c>
      <c r="C14319">
        <v>228256</v>
      </c>
      <c r="D14319" t="str">
        <f>+VLOOKUP(C14319,Param!K:L,2,FALSE)</f>
        <v>BRITA WASSER FILTER SYSTEME FRANCE</v>
      </c>
      <c r="E14319" t="s">
        <v>13868</v>
      </c>
      <c r="F14319" t="s">
        <v>16549</v>
      </c>
      <c r="G14319" t="s">
        <v>29</v>
      </c>
      <c r="H14319">
        <v>1345.1</v>
      </c>
      <c r="I14319">
        <v>1345.1</v>
      </c>
      <c r="J14319">
        <v>0</v>
      </c>
      <c r="K14319">
        <v>1345.1</v>
      </c>
      <c r="L14319">
        <v>0</v>
      </c>
      <c r="M14319" t="str">
        <f>IF(ISERROR(VLOOKUP(A14319,'[1]Ecart validé'!$A:$A,1,FALSE)),Z14319,"Ecart Validé")</f>
        <v>valid</v>
      </c>
      <c r="R14319" t="s">
        <v>30</v>
      </c>
      <c r="U14319"/>
      <c r="X14319"/>
      <c r="Y14319"/>
      <c r="Z14319" t="s">
        <v>31</v>
      </c>
    </row>
    <row r="14320" spans="1:26" x14ac:dyDescent="0.3">
      <c r="A14320" t="s">
        <v>17534</v>
      </c>
      <c r="B14320" t="s">
        <v>3157</v>
      </c>
      <c r="C14320">
        <v>357149</v>
      </c>
      <c r="D14320" t="str">
        <f>+VLOOKUP(C14320,Param!K:L,2,FALSE)</f>
        <v>ARCHEAN TECHNOLOGIES</v>
      </c>
      <c r="E14320" t="s">
        <v>13871</v>
      </c>
      <c r="F14320" t="s">
        <v>16549</v>
      </c>
      <c r="G14320" t="s">
        <v>29</v>
      </c>
      <c r="H14320">
        <v>19.11</v>
      </c>
      <c r="I14320">
        <v>19.105499999999999</v>
      </c>
      <c r="J14320">
        <v>4.5000000000001697E-3</v>
      </c>
      <c r="K14320">
        <v>19.11</v>
      </c>
      <c r="L14320">
        <v>0</v>
      </c>
      <c r="M14320" t="str">
        <f>IF(ISERROR(VLOOKUP(A14320,'[1]Ecart validé'!$A:$A,1,FALSE)),Z14320,"Ecart Validé")</f>
        <v>valid</v>
      </c>
      <c r="R14320" t="s">
        <v>30</v>
      </c>
      <c r="U14320"/>
      <c r="X14320"/>
      <c r="Y14320"/>
      <c r="Z14320" t="s">
        <v>31</v>
      </c>
    </row>
    <row r="14321" spans="1:26" x14ac:dyDescent="0.3">
      <c r="A14321" t="s">
        <v>17535</v>
      </c>
      <c r="B14321" t="s">
        <v>3157</v>
      </c>
      <c r="C14321">
        <v>330257</v>
      </c>
      <c r="D14321" t="str">
        <f>+VLOOKUP(C14321,Param!K:L,2,FALSE)</f>
        <v>SKEAT</v>
      </c>
      <c r="E14321" t="s">
        <v>13875</v>
      </c>
      <c r="F14321" t="s">
        <v>16549</v>
      </c>
      <c r="G14321" t="s">
        <v>29</v>
      </c>
      <c r="H14321">
        <v>354.32</v>
      </c>
      <c r="I14321">
        <v>354.32249999999999</v>
      </c>
      <c r="J14321">
        <v>-2.4999999999977202E-3</v>
      </c>
      <c r="K14321">
        <v>354.32</v>
      </c>
      <c r="L14321">
        <v>0</v>
      </c>
      <c r="M14321" t="str">
        <f>IF(ISERROR(VLOOKUP(A14321,'[1]Ecart validé'!$A:$A,1,FALSE)),Z14321,"Ecart Validé")</f>
        <v>valid</v>
      </c>
      <c r="R14321" t="s">
        <v>30</v>
      </c>
      <c r="U14321"/>
      <c r="X14321"/>
      <c r="Y14321"/>
      <c r="Z14321" t="s">
        <v>31</v>
      </c>
    </row>
    <row r="14322" spans="1:26" x14ac:dyDescent="0.3">
      <c r="A14322" t="s">
        <v>17536</v>
      </c>
      <c r="B14322" t="s">
        <v>3157</v>
      </c>
      <c r="C14322">
        <v>176184</v>
      </c>
      <c r="D14322" t="str">
        <f>+VLOOKUP(C14322,Param!K:L,2,FALSE)</f>
        <v>ARCHITECTONIE</v>
      </c>
      <c r="E14322">
        <v>2197206447</v>
      </c>
      <c r="F14322" t="s">
        <v>16549</v>
      </c>
      <c r="G14322" t="s">
        <v>29</v>
      </c>
      <c r="H14322">
        <v>117.6</v>
      </c>
      <c r="I14322">
        <v>117.6</v>
      </c>
      <c r="J14322">
        <v>0</v>
      </c>
      <c r="K14322">
        <v>117.6</v>
      </c>
      <c r="L14322">
        <v>0</v>
      </c>
      <c r="M14322" t="str">
        <f>IF(ISERROR(VLOOKUP(A14322,'[1]Ecart validé'!$A:$A,1,FALSE)),Z14322,"Ecart Validé")</f>
        <v>valid</v>
      </c>
      <c r="R14322" t="s">
        <v>30</v>
      </c>
      <c r="U14322"/>
      <c r="X14322"/>
      <c r="Y14322"/>
      <c r="Z14322" t="s">
        <v>31</v>
      </c>
    </row>
    <row r="14323" spans="1:26" x14ac:dyDescent="0.3">
      <c r="A14323" t="s">
        <v>17537</v>
      </c>
      <c r="B14323" t="s">
        <v>3157</v>
      </c>
      <c r="C14323">
        <v>287065</v>
      </c>
      <c r="D14323" t="str">
        <f>+VLOOKUP(C14323,Param!K:L,2,FALSE)</f>
        <v>VIVALTO</v>
      </c>
      <c r="E14323">
        <v>1187205423</v>
      </c>
      <c r="F14323" t="s">
        <v>16549</v>
      </c>
      <c r="G14323" t="s">
        <v>29</v>
      </c>
      <c r="H14323">
        <v>147.6</v>
      </c>
      <c r="I14323">
        <v>147.6</v>
      </c>
      <c r="J14323">
        <v>0</v>
      </c>
      <c r="K14323">
        <v>147.6</v>
      </c>
      <c r="L14323">
        <v>0</v>
      </c>
      <c r="M14323" t="str">
        <f>IF(ISERROR(VLOOKUP(A14323,'[1]Ecart validé'!$A:$A,1,FALSE)),Z14323,"Ecart Validé")</f>
        <v>valid</v>
      </c>
      <c r="R14323" t="s">
        <v>30</v>
      </c>
      <c r="U14323"/>
      <c r="X14323"/>
      <c r="Y14323"/>
      <c r="Z14323" t="s">
        <v>31</v>
      </c>
    </row>
    <row r="14324" spans="1:26" x14ac:dyDescent="0.3">
      <c r="A14324" t="s">
        <v>17538</v>
      </c>
      <c r="B14324" t="s">
        <v>3157</v>
      </c>
      <c r="C14324">
        <v>43618</v>
      </c>
      <c r="D14324" t="str">
        <f>+VLOOKUP(C14324,Param!K:L,2,FALSE)</f>
        <v>GEORGES MONIN</v>
      </c>
      <c r="E14324" t="s">
        <v>13958</v>
      </c>
      <c r="F14324" t="s">
        <v>16549</v>
      </c>
      <c r="G14324" t="s">
        <v>29</v>
      </c>
      <c r="H14324">
        <v>312.07</v>
      </c>
      <c r="I14324">
        <v>312.07330000000002</v>
      </c>
      <c r="J14324">
        <v>-3.30000000002428E-3</v>
      </c>
      <c r="K14324">
        <v>312.07</v>
      </c>
      <c r="L14324">
        <v>0</v>
      </c>
      <c r="M14324" t="str">
        <f>IF(ISERROR(VLOOKUP(A14324,'[1]Ecart validé'!$A:$A,1,FALSE)),Z14324,"Ecart Validé")</f>
        <v>valid</v>
      </c>
      <c r="R14324" t="s">
        <v>30</v>
      </c>
      <c r="U14324"/>
      <c r="X14324"/>
      <c r="Y14324"/>
      <c r="Z14324" t="s">
        <v>31</v>
      </c>
    </row>
    <row r="14325" spans="1:26" x14ac:dyDescent="0.3">
      <c r="A14325" t="s">
        <v>17539</v>
      </c>
      <c r="B14325" t="s">
        <v>3157</v>
      </c>
      <c r="C14325">
        <v>48402</v>
      </c>
      <c r="D14325" t="e">
        <f>+VLOOKUP(C14325,Param!K:L,2,FALSE)</f>
        <v>#N/A</v>
      </c>
      <c r="E14325" t="s">
        <v>17540</v>
      </c>
      <c r="F14325" t="s">
        <v>16549</v>
      </c>
      <c r="G14325" t="s">
        <v>29</v>
      </c>
      <c r="H14325">
        <v>5068.17</v>
      </c>
      <c r="I14325"/>
      <c r="J14325">
        <v>5068.17</v>
      </c>
      <c r="K14325"/>
      <c r="L14325">
        <v>5068.17</v>
      </c>
      <c r="M14325" t="str">
        <f>IF(ISERROR(VLOOKUP(A14325,'[1]Ecart validé'!$A:$A,1,FALSE)),Z14325,"Ecart Validé")</f>
        <v>issue</v>
      </c>
      <c r="N14325" t="s">
        <v>17541</v>
      </c>
      <c r="O14325" t="s">
        <v>17542</v>
      </c>
      <c r="P14325" t="s">
        <v>85</v>
      </c>
      <c r="Q14325" t="s">
        <v>17543</v>
      </c>
      <c r="S14325" t="s">
        <v>42</v>
      </c>
      <c r="T14325" t="s">
        <v>325</v>
      </c>
      <c r="U14325" t="s">
        <v>17544</v>
      </c>
      <c r="V14325" t="s">
        <v>60</v>
      </c>
      <c r="X14325"/>
      <c r="Y14325"/>
      <c r="Z14325" t="s">
        <v>88</v>
      </c>
    </row>
    <row r="14326" spans="1:26" x14ac:dyDescent="0.3">
      <c r="A14326" t="s">
        <v>17545</v>
      </c>
      <c r="B14326" t="s">
        <v>3157</v>
      </c>
      <c r="C14326">
        <v>341700</v>
      </c>
      <c r="D14326" t="e">
        <f>+VLOOKUP(C14326,Param!K:L,2,FALSE)</f>
        <v>#N/A</v>
      </c>
      <c r="E14326" t="s">
        <v>17546</v>
      </c>
      <c r="F14326" t="s">
        <v>16549</v>
      </c>
      <c r="G14326" t="s">
        <v>29</v>
      </c>
      <c r="H14326">
        <v>5544.45</v>
      </c>
      <c r="I14326">
        <v>5544.4476000000004</v>
      </c>
      <c r="J14326">
        <v>2.3999999993975498E-3</v>
      </c>
      <c r="K14326">
        <v>5544.45</v>
      </c>
      <c r="L14326">
        <v>0</v>
      </c>
      <c r="M14326" t="str">
        <f>IF(ISERROR(VLOOKUP(A14326,'[1]Ecart validé'!$A:$A,1,FALSE)),Z14326,"Ecart Validé")</f>
        <v>valid</v>
      </c>
      <c r="R14326" t="s">
        <v>30</v>
      </c>
      <c r="U14326"/>
      <c r="X14326"/>
      <c r="Y14326"/>
      <c r="Z14326" t="s">
        <v>31</v>
      </c>
    </row>
    <row r="14327" spans="1:26" x14ac:dyDescent="0.3">
      <c r="A14327" t="s">
        <v>17547</v>
      </c>
      <c r="B14327" t="s">
        <v>3157</v>
      </c>
      <c r="C14327">
        <v>177148</v>
      </c>
      <c r="D14327" t="e">
        <f>+VLOOKUP(C14327,Param!K:L,2,FALSE)</f>
        <v>#N/A</v>
      </c>
      <c r="E14327" t="s">
        <v>17548</v>
      </c>
      <c r="F14327" t="s">
        <v>16549</v>
      </c>
      <c r="G14327" t="s">
        <v>29</v>
      </c>
      <c r="H14327">
        <v>6285.91</v>
      </c>
      <c r="I14327">
        <v>6285.9120000000003</v>
      </c>
      <c r="J14327">
        <v>-2.0000000004074502E-3</v>
      </c>
      <c r="K14327">
        <v>6285.91</v>
      </c>
      <c r="L14327">
        <v>0</v>
      </c>
      <c r="M14327" t="str">
        <f>IF(ISERROR(VLOOKUP(A14327,'[1]Ecart validé'!$A:$A,1,FALSE)),Z14327,"Ecart Validé")</f>
        <v>valid</v>
      </c>
      <c r="R14327" t="s">
        <v>30</v>
      </c>
      <c r="U14327"/>
      <c r="X14327"/>
      <c r="Y14327"/>
      <c r="Z14327" t="s">
        <v>31</v>
      </c>
    </row>
    <row r="14328" spans="1:26" x14ac:dyDescent="0.3">
      <c r="A14328" t="s">
        <v>17549</v>
      </c>
      <c r="B14328" t="s">
        <v>3157</v>
      </c>
      <c r="C14328">
        <v>262249</v>
      </c>
      <c r="D14328" t="e">
        <f>+VLOOKUP(C14328,Param!K:L,2,FALSE)</f>
        <v>#N/A</v>
      </c>
      <c r="E14328" t="s">
        <v>14134</v>
      </c>
      <c r="F14328" t="s">
        <v>16549</v>
      </c>
      <c r="G14328" t="s">
        <v>29</v>
      </c>
      <c r="H14328">
        <v>4410</v>
      </c>
      <c r="I14328">
        <v>4410</v>
      </c>
      <c r="J14328">
        <v>0</v>
      </c>
      <c r="K14328">
        <v>4410</v>
      </c>
      <c r="L14328">
        <v>0</v>
      </c>
      <c r="M14328" t="str">
        <f>IF(ISERROR(VLOOKUP(A14328,'[1]Ecart validé'!$A:$A,1,FALSE)),Z14328,"Ecart Validé")</f>
        <v>valid</v>
      </c>
      <c r="R14328" t="s">
        <v>30</v>
      </c>
      <c r="U14328"/>
      <c r="X14328"/>
      <c r="Y14328"/>
      <c r="Z14328" t="s">
        <v>31</v>
      </c>
    </row>
    <row r="14329" spans="1:26" x14ac:dyDescent="0.3">
      <c r="A14329" t="s">
        <v>17550</v>
      </c>
      <c r="B14329" t="s">
        <v>3157</v>
      </c>
      <c r="C14329">
        <v>289420</v>
      </c>
      <c r="D14329" t="e">
        <f>+VLOOKUP(C14329,Param!K:L,2,FALSE)</f>
        <v>#N/A</v>
      </c>
      <c r="E14329" t="s">
        <v>17551</v>
      </c>
      <c r="F14329" t="s">
        <v>16549</v>
      </c>
      <c r="G14329" t="s">
        <v>29</v>
      </c>
      <c r="H14329">
        <v>2845.98</v>
      </c>
      <c r="I14329">
        <v>2845.9812000000002</v>
      </c>
      <c r="J14329">
        <v>-1.2000000001535201E-3</v>
      </c>
      <c r="K14329">
        <v>2845.98</v>
      </c>
      <c r="L14329">
        <v>0</v>
      </c>
      <c r="M14329" t="str">
        <f>IF(ISERROR(VLOOKUP(A14329,'[1]Ecart validé'!$A:$A,1,FALSE)),Z14329,"Ecart Validé")</f>
        <v>valid</v>
      </c>
      <c r="R14329" t="s">
        <v>30</v>
      </c>
      <c r="U14329"/>
      <c r="X14329"/>
      <c r="Y14329"/>
      <c r="Z14329" t="s">
        <v>31</v>
      </c>
    </row>
    <row r="14330" spans="1:26" x14ac:dyDescent="0.3">
      <c r="A14330" t="s">
        <v>17552</v>
      </c>
      <c r="B14330" t="s">
        <v>3157</v>
      </c>
      <c r="C14330">
        <v>71168</v>
      </c>
      <c r="D14330" t="e">
        <f>+VLOOKUP(C14330,Param!K:L,2,FALSE)</f>
        <v>#N/A</v>
      </c>
      <c r="E14330" t="s">
        <v>17553</v>
      </c>
      <c r="F14330" t="s">
        <v>16549</v>
      </c>
      <c r="G14330" t="s">
        <v>29</v>
      </c>
      <c r="H14330">
        <v>595.66999999999996</v>
      </c>
      <c r="I14330">
        <v>595.66899999999998</v>
      </c>
      <c r="J14330">
        <v>9.9999999997635292E-4</v>
      </c>
      <c r="K14330">
        <v>595.66999999999996</v>
      </c>
      <c r="L14330">
        <v>0</v>
      </c>
      <c r="M14330" t="str">
        <f>IF(ISERROR(VLOOKUP(A14330,'[1]Ecart validé'!$A:$A,1,FALSE)),Z14330,"Ecart Validé")</f>
        <v>valid</v>
      </c>
      <c r="R14330" t="s">
        <v>30</v>
      </c>
      <c r="U14330"/>
      <c r="X14330"/>
      <c r="Y14330"/>
      <c r="Z14330" t="s">
        <v>31</v>
      </c>
    </row>
    <row r="14331" spans="1:26" x14ac:dyDescent="0.3">
      <c r="A14331" t="s">
        <v>17554</v>
      </c>
      <c r="B14331" t="s">
        <v>3157</v>
      </c>
      <c r="C14331">
        <v>362528</v>
      </c>
      <c r="D14331" t="e">
        <f>+VLOOKUP(C14331,Param!K:L,2,FALSE)</f>
        <v>#N/A</v>
      </c>
      <c r="E14331" t="s">
        <v>17555</v>
      </c>
      <c r="F14331" t="s">
        <v>16549</v>
      </c>
      <c r="G14331" t="s">
        <v>29</v>
      </c>
      <c r="H14331">
        <v>443.96</v>
      </c>
      <c r="I14331">
        <v>443.9556</v>
      </c>
      <c r="J14331">
        <v>4.3999999999755303E-3</v>
      </c>
      <c r="K14331">
        <v>443.96</v>
      </c>
      <c r="L14331">
        <v>0</v>
      </c>
      <c r="M14331" t="str">
        <f>IF(ISERROR(VLOOKUP(A14331,'[1]Ecart validé'!$A:$A,1,FALSE)),Z14331,"Ecart Validé")</f>
        <v>valid</v>
      </c>
      <c r="R14331" t="s">
        <v>30</v>
      </c>
      <c r="U14331"/>
      <c r="X14331"/>
      <c r="Y14331"/>
      <c r="Z14331" t="s">
        <v>31</v>
      </c>
    </row>
    <row r="14332" spans="1:26" x14ac:dyDescent="0.3">
      <c r="A14332" t="s">
        <v>17556</v>
      </c>
      <c r="B14332" t="s">
        <v>3157</v>
      </c>
      <c r="C14332">
        <v>356668</v>
      </c>
      <c r="D14332" t="str">
        <f>+VLOOKUP(C14332,Param!K:L,2,FALSE)</f>
        <v>SO PREMYUM</v>
      </c>
      <c r="E14332">
        <v>1210308901</v>
      </c>
      <c r="F14332" t="s">
        <v>16549</v>
      </c>
      <c r="G14332" t="s">
        <v>29</v>
      </c>
      <c r="H14332">
        <v>300.14999999999998</v>
      </c>
      <c r="I14332">
        <v>300.14999999999998</v>
      </c>
      <c r="J14332">
        <v>0</v>
      </c>
      <c r="K14332">
        <v>300.14999999999998</v>
      </c>
      <c r="L14332">
        <v>0</v>
      </c>
      <c r="M14332" t="str">
        <f>IF(ISERROR(VLOOKUP(A14332,'[1]Ecart validé'!$A:$A,1,FALSE)),Z14332,"Ecart Validé")</f>
        <v>valid</v>
      </c>
      <c r="R14332" t="s">
        <v>30</v>
      </c>
      <c r="U14332"/>
      <c r="X14332"/>
      <c r="Y14332"/>
      <c r="Z14332" t="s">
        <v>31</v>
      </c>
    </row>
    <row r="14333" spans="1:26" x14ac:dyDescent="0.3">
      <c r="A14333" t="s">
        <v>17557</v>
      </c>
      <c r="B14333" t="s">
        <v>3157</v>
      </c>
      <c r="C14333">
        <v>53089</v>
      </c>
      <c r="D14333" t="e">
        <f>+VLOOKUP(C14333,Param!K:L,2,FALSE)</f>
        <v>#N/A</v>
      </c>
      <c r="E14333" t="s">
        <v>17558</v>
      </c>
      <c r="F14333" t="s">
        <v>16549</v>
      </c>
      <c r="G14333" t="s">
        <v>29</v>
      </c>
      <c r="H14333">
        <v>60.39</v>
      </c>
      <c r="I14333">
        <v>60.392000000000003</v>
      </c>
      <c r="J14333">
        <v>-2.0000000000024399E-3</v>
      </c>
      <c r="K14333">
        <v>60.39</v>
      </c>
      <c r="L14333">
        <v>0</v>
      </c>
      <c r="M14333" t="str">
        <f>IF(ISERROR(VLOOKUP(A14333,'[1]Ecart validé'!$A:$A,1,FALSE)),Z14333,"Ecart Validé")</f>
        <v>valid</v>
      </c>
      <c r="R14333" t="s">
        <v>30</v>
      </c>
      <c r="U14333"/>
      <c r="X14333"/>
      <c r="Y14333"/>
      <c r="Z14333" t="s">
        <v>31</v>
      </c>
    </row>
    <row r="14334" spans="1:26" x14ac:dyDescent="0.3">
      <c r="A14334" t="s">
        <v>17559</v>
      </c>
      <c r="B14334" t="s">
        <v>3157</v>
      </c>
      <c r="C14334">
        <v>339779</v>
      </c>
      <c r="D14334" t="e">
        <f>+VLOOKUP(C14334,Param!K:L,2,FALSE)</f>
        <v>#N/A</v>
      </c>
      <c r="E14334" t="s">
        <v>17560</v>
      </c>
      <c r="F14334" t="s">
        <v>16549</v>
      </c>
      <c r="G14334" t="s">
        <v>29</v>
      </c>
      <c r="H14334">
        <v>60</v>
      </c>
      <c r="I14334">
        <v>60</v>
      </c>
      <c r="J14334">
        <v>0</v>
      </c>
      <c r="K14334">
        <v>60</v>
      </c>
      <c r="L14334">
        <v>0</v>
      </c>
      <c r="M14334" t="str">
        <f>IF(ISERROR(VLOOKUP(A14334,'[1]Ecart validé'!$A:$A,1,FALSE)),Z14334,"Ecart Validé")</f>
        <v>valid</v>
      </c>
      <c r="R14334" t="s">
        <v>30</v>
      </c>
      <c r="U14334"/>
      <c r="X14334"/>
      <c r="Y14334"/>
      <c r="Z14334" t="s">
        <v>31</v>
      </c>
    </row>
    <row r="14335" spans="1:26" x14ac:dyDescent="0.3">
      <c r="A14335" t="s">
        <v>17561</v>
      </c>
      <c r="B14335" t="s">
        <v>3157</v>
      </c>
      <c r="C14335">
        <v>58367</v>
      </c>
      <c r="D14335" t="str">
        <f>+VLOOKUP(C14335,Param!K:L,2,FALSE)</f>
        <v>LE JOINT DUAL</v>
      </c>
      <c r="E14335">
        <v>2140633138</v>
      </c>
      <c r="F14335" t="s">
        <v>16549</v>
      </c>
      <c r="G14335" t="s">
        <v>29</v>
      </c>
      <c r="H14335">
        <v>1.32</v>
      </c>
      <c r="I14335">
        <v>1.32</v>
      </c>
      <c r="J14335">
        <v>0</v>
      </c>
      <c r="K14335">
        <v>1.32</v>
      </c>
      <c r="L14335">
        <v>0</v>
      </c>
      <c r="M14335" t="str">
        <f>IF(ISERROR(VLOOKUP(A14335,'[1]Ecart validé'!$A:$A,1,FALSE)),Z14335,"Ecart Validé")</f>
        <v>valid</v>
      </c>
      <c r="R14335" t="s">
        <v>30</v>
      </c>
      <c r="U14335"/>
      <c r="X14335"/>
      <c r="Y14335"/>
      <c r="Z14335" t="s">
        <v>31</v>
      </c>
    </row>
    <row r="14336" spans="1:26" x14ac:dyDescent="0.3">
      <c r="A14336" t="s">
        <v>17562</v>
      </c>
      <c r="B14336" t="s">
        <v>3157</v>
      </c>
      <c r="C14336">
        <v>199153</v>
      </c>
      <c r="D14336" t="str">
        <f>+VLOOKUP(C14336,Param!K:L,2,FALSE)</f>
        <v>HANDINORME</v>
      </c>
      <c r="E14336">
        <v>2180295549</v>
      </c>
      <c r="F14336" t="s">
        <v>16549</v>
      </c>
      <c r="G14336" t="s">
        <v>29</v>
      </c>
      <c r="H14336">
        <v>86.92</v>
      </c>
      <c r="I14336">
        <v>86.921400000000006</v>
      </c>
      <c r="J14336">
        <v>-1.40000000000384E-3</v>
      </c>
      <c r="K14336">
        <v>86.92</v>
      </c>
      <c r="L14336">
        <v>0</v>
      </c>
      <c r="M14336" t="str">
        <f>IF(ISERROR(VLOOKUP(A14336,'[1]Ecart validé'!$A:$A,1,FALSE)),Z14336,"Ecart Validé")</f>
        <v>valid</v>
      </c>
      <c r="R14336" t="s">
        <v>30</v>
      </c>
      <c r="U14336"/>
      <c r="X14336"/>
      <c r="Y14336"/>
      <c r="Z14336" t="s">
        <v>31</v>
      </c>
    </row>
    <row r="14337" spans="1:26" x14ac:dyDescent="0.3">
      <c r="A14337" t="s">
        <v>17563</v>
      </c>
      <c r="B14337" t="s">
        <v>3157</v>
      </c>
      <c r="C14337">
        <v>46311</v>
      </c>
      <c r="D14337" t="str">
        <f>+VLOOKUP(C14337,Param!K:L,2,FALSE)</f>
        <v>VOLFRANCE</v>
      </c>
      <c r="E14337">
        <v>8020</v>
      </c>
      <c r="F14337" t="s">
        <v>16549</v>
      </c>
      <c r="G14337" t="s">
        <v>29</v>
      </c>
      <c r="H14337">
        <v>111.2</v>
      </c>
      <c r="I14337">
        <v>111.1992</v>
      </c>
      <c r="J14337">
        <v>7.9999999999813499E-4</v>
      </c>
      <c r="K14337">
        <v>111.2</v>
      </c>
      <c r="L14337">
        <v>0</v>
      </c>
      <c r="M14337" t="str">
        <f>IF(ISERROR(VLOOKUP(A14337,'[1]Ecart validé'!$A:$A,1,FALSE)),Z14337,"Ecart Validé")</f>
        <v>valid</v>
      </c>
      <c r="R14337" t="s">
        <v>30</v>
      </c>
      <c r="U14337"/>
      <c r="X14337"/>
      <c r="Y14337"/>
      <c r="Z14337" t="s">
        <v>31</v>
      </c>
    </row>
    <row r="14338" spans="1:26" x14ac:dyDescent="0.3">
      <c r="A14338" t="s">
        <v>17564</v>
      </c>
      <c r="B14338" t="s">
        <v>6107</v>
      </c>
      <c r="C14338">
        <v>703</v>
      </c>
      <c r="D14338" t="str">
        <f>+VLOOKUP(C14338,Param!K:L,2,FALSE)</f>
        <v>ADA COSMETICS INTERNATIONAL GMBH</v>
      </c>
      <c r="E14338" t="s">
        <v>6108</v>
      </c>
      <c r="F14338" t="s">
        <v>16549</v>
      </c>
      <c r="G14338" t="s">
        <v>1422</v>
      </c>
      <c r="H14338">
        <v>1517.01</v>
      </c>
      <c r="I14338">
        <v>1517.01</v>
      </c>
      <c r="J14338">
        <v>0</v>
      </c>
      <c r="K14338">
        <v>1517.01</v>
      </c>
      <c r="L14338">
        <v>0</v>
      </c>
      <c r="M14338" t="str">
        <f>IF(ISERROR(VLOOKUP(A14338,'[1]Ecart validé'!$A:$A,1,FALSE)),Z14338,"Ecart Validé")</f>
        <v>valid</v>
      </c>
      <c r="R14338" t="s">
        <v>30</v>
      </c>
      <c r="U14338"/>
      <c r="X14338"/>
      <c r="Y14338"/>
      <c r="Z14338" t="s">
        <v>31</v>
      </c>
    </row>
    <row r="14339" spans="1:26" x14ac:dyDescent="0.3">
      <c r="A14339" t="s">
        <v>17565</v>
      </c>
      <c r="B14339" t="s">
        <v>6107</v>
      </c>
      <c r="C14339">
        <v>1499</v>
      </c>
      <c r="D14339" t="str">
        <f>+VLOOKUP(C14339,Param!K:L,2,FALSE)</f>
        <v>STANDARD TEXTILE SAS</v>
      </c>
      <c r="E14339" t="s">
        <v>6111</v>
      </c>
      <c r="F14339" t="s">
        <v>16549</v>
      </c>
      <c r="G14339" t="s">
        <v>29</v>
      </c>
      <c r="H14339">
        <v>3615.45</v>
      </c>
      <c r="I14339">
        <v>3615.4485</v>
      </c>
      <c r="J14339">
        <v>1.49999999985084E-3</v>
      </c>
      <c r="K14339">
        <v>3615.4485</v>
      </c>
      <c r="L14339">
        <v>1.49999999985084E-3</v>
      </c>
      <c r="M14339" t="str">
        <f>IF(ISERROR(VLOOKUP(A14339,'[1]Ecart validé'!$A:$A,1,FALSE)),Z14339,"Ecart Validé")</f>
        <v>valid</v>
      </c>
      <c r="R14339" t="s">
        <v>30</v>
      </c>
      <c r="U14339"/>
      <c r="X14339"/>
      <c r="Y14339"/>
      <c r="Z14339" t="s">
        <v>31</v>
      </c>
    </row>
    <row r="14340" spans="1:26" x14ac:dyDescent="0.3">
      <c r="A14340" t="s">
        <v>17566</v>
      </c>
      <c r="B14340" t="s">
        <v>6107</v>
      </c>
      <c r="C14340">
        <v>3302</v>
      </c>
      <c r="D14340" t="str">
        <f>+VLOOKUP(C14340,Param!K:L,2,FALSE)</f>
        <v>JET'SAC - SPHERE PROFESSIONNEL</v>
      </c>
      <c r="E14340" t="s">
        <v>6120</v>
      </c>
      <c r="F14340" t="s">
        <v>16549</v>
      </c>
      <c r="G14340" t="s">
        <v>1422</v>
      </c>
      <c r="H14340">
        <v>470.97</v>
      </c>
      <c r="I14340">
        <v>470.96640000000002</v>
      </c>
      <c r="J14340">
        <v>3.6000000000058199E-3</v>
      </c>
      <c r="K14340">
        <v>470.97</v>
      </c>
      <c r="L14340">
        <v>0</v>
      </c>
      <c r="M14340" t="str">
        <f>IF(ISERROR(VLOOKUP(A14340,'[1]Ecart validé'!$A:$A,1,FALSE)),Z14340,"Ecart Validé")</f>
        <v>valid</v>
      </c>
      <c r="R14340" t="s">
        <v>30</v>
      </c>
      <c r="U14340"/>
      <c r="X14340"/>
      <c r="Y14340"/>
      <c r="Z14340" t="s">
        <v>31</v>
      </c>
    </row>
    <row r="14341" spans="1:26" x14ac:dyDescent="0.3">
      <c r="A14341" t="s">
        <v>17567</v>
      </c>
      <c r="B14341" t="s">
        <v>6107</v>
      </c>
      <c r="C14341">
        <v>12841</v>
      </c>
      <c r="D14341" t="str">
        <f>+VLOOKUP(C14341,Param!K:L,2,FALSE)</f>
        <v>MING FAI ENTERPRISE INTERNATIONAL CO. LTD.</v>
      </c>
      <c r="E14341" t="s">
        <v>6124</v>
      </c>
      <c r="F14341" t="s">
        <v>16549</v>
      </c>
      <c r="G14341" t="s">
        <v>1422</v>
      </c>
      <c r="H14341">
        <v>17.45</v>
      </c>
      <c r="I14341">
        <v>17.449200000000001</v>
      </c>
      <c r="J14341">
        <v>7.9999999999813499E-4</v>
      </c>
      <c r="K14341">
        <v>17.45</v>
      </c>
      <c r="L14341">
        <v>0</v>
      </c>
      <c r="M14341" t="str">
        <f>IF(ISERROR(VLOOKUP(A14341,'[1]Ecart validé'!$A:$A,1,FALSE)),Z14341,"Ecart Validé")</f>
        <v>valid</v>
      </c>
      <c r="R14341" t="s">
        <v>30</v>
      </c>
      <c r="U14341"/>
      <c r="X14341"/>
      <c r="Y14341"/>
      <c r="Z14341" t="s">
        <v>31</v>
      </c>
    </row>
    <row r="14342" spans="1:26" x14ac:dyDescent="0.3">
      <c r="A14342" t="s">
        <v>17568</v>
      </c>
      <c r="B14342" t="s">
        <v>6107</v>
      </c>
      <c r="C14342">
        <v>24528</v>
      </c>
      <c r="D14342" t="str">
        <f>+VLOOKUP(C14342,Param!K:L,2,FALSE)</f>
        <v>CONCEPT ELEVATORS (MIDLANDS) LTD</v>
      </c>
      <c r="E14342" t="s">
        <v>6135</v>
      </c>
      <c r="F14342" t="s">
        <v>16549</v>
      </c>
      <c r="G14342" t="s">
        <v>1422</v>
      </c>
      <c r="H14342">
        <v>547.51</v>
      </c>
      <c r="I14342">
        <v>547.51080000000002</v>
      </c>
      <c r="J14342">
        <v>-8.0000000002655703E-4</v>
      </c>
      <c r="K14342">
        <v>547.51</v>
      </c>
      <c r="L14342">
        <v>0</v>
      </c>
      <c r="M14342" t="str">
        <f>IF(ISERROR(VLOOKUP(A14342,'[1]Ecart validé'!$A:$A,1,FALSE)),Z14342,"Ecart Validé")</f>
        <v>valid</v>
      </c>
      <c r="R14342" t="s">
        <v>30</v>
      </c>
      <c r="U14342"/>
      <c r="X14342"/>
      <c r="Y14342"/>
      <c r="Z14342" t="s">
        <v>31</v>
      </c>
    </row>
    <row r="14343" spans="1:26" x14ac:dyDescent="0.3">
      <c r="A14343" t="s">
        <v>17569</v>
      </c>
      <c r="B14343" t="s">
        <v>6107</v>
      </c>
      <c r="C14343">
        <v>24560</v>
      </c>
      <c r="D14343" t="str">
        <f>+VLOOKUP(C14343,Param!K:L,2,FALSE)</f>
        <v>C.C. Engineering Limited</v>
      </c>
      <c r="E14343" t="s">
        <v>6137</v>
      </c>
      <c r="F14343" t="s">
        <v>16549</v>
      </c>
      <c r="G14343" t="s">
        <v>1422</v>
      </c>
      <c r="H14343">
        <v>5571.82</v>
      </c>
      <c r="I14343">
        <v>5571.8238000000001</v>
      </c>
      <c r="J14343">
        <v>-3.8000000004103601E-3</v>
      </c>
      <c r="K14343">
        <v>5571.82</v>
      </c>
      <c r="L14343">
        <v>0</v>
      </c>
      <c r="M14343" t="str">
        <f>IF(ISERROR(VLOOKUP(A14343,'[1]Ecart validé'!$A:$A,1,FALSE)),Z14343,"Ecart Validé")</f>
        <v>valid</v>
      </c>
      <c r="R14343" t="s">
        <v>30</v>
      </c>
      <c r="U14343"/>
      <c r="X14343"/>
      <c r="Y14343"/>
      <c r="Z14343" t="s">
        <v>31</v>
      </c>
    </row>
    <row r="14344" spans="1:26" x14ac:dyDescent="0.3">
      <c r="A14344" t="s">
        <v>17570</v>
      </c>
      <c r="B14344" t="s">
        <v>6107</v>
      </c>
      <c r="C14344">
        <v>24607</v>
      </c>
      <c r="D14344" t="str">
        <f>+VLOOKUP(C14344,Param!K:L,2,FALSE)</f>
        <v>PARAGON CUSTOMER COMMUNICATIONS LTD</v>
      </c>
      <c r="E14344" t="s">
        <v>6152</v>
      </c>
      <c r="F14344" t="s">
        <v>16549</v>
      </c>
      <c r="G14344" t="s">
        <v>1422</v>
      </c>
      <c r="H14344">
        <v>2611.7800000000002</v>
      </c>
      <c r="I14344">
        <v>2611.7829000000002</v>
      </c>
      <c r="J14344">
        <v>-2.8999999999541602E-3</v>
      </c>
      <c r="K14344">
        <v>2611.7800000000002</v>
      </c>
      <c r="L14344">
        <v>0</v>
      </c>
      <c r="M14344" t="str">
        <f>IF(ISERROR(VLOOKUP(A14344,'[1]Ecart validé'!$A:$A,1,FALSE)),Z14344,"Ecart Validé")</f>
        <v>valid</v>
      </c>
      <c r="R14344" t="s">
        <v>30</v>
      </c>
      <c r="U14344"/>
      <c r="X14344"/>
      <c r="Y14344"/>
      <c r="Z14344" t="s">
        <v>31</v>
      </c>
    </row>
    <row r="14345" spans="1:26" x14ac:dyDescent="0.3">
      <c r="A14345" t="s">
        <v>17571</v>
      </c>
      <c r="B14345" t="s">
        <v>6107</v>
      </c>
      <c r="C14345">
        <v>32853</v>
      </c>
      <c r="D14345" t="str">
        <f>+VLOOKUP(C14345,Param!K:L,2,FALSE)</f>
        <v>Universal Cooling</v>
      </c>
      <c r="E14345" t="s">
        <v>6160</v>
      </c>
      <c r="F14345" t="s">
        <v>16549</v>
      </c>
      <c r="G14345" t="s">
        <v>1422</v>
      </c>
      <c r="H14345">
        <v>26.15</v>
      </c>
      <c r="I14345">
        <v>26.1479</v>
      </c>
      <c r="J14345">
        <v>2.0999999999986498E-3</v>
      </c>
      <c r="K14345">
        <v>26.15</v>
      </c>
      <c r="L14345">
        <v>0</v>
      </c>
      <c r="M14345" t="str">
        <f>IF(ISERROR(VLOOKUP(A14345,'[1]Ecart validé'!$A:$A,1,FALSE)),Z14345,"Ecart Validé")</f>
        <v>valid</v>
      </c>
      <c r="R14345" t="s">
        <v>30</v>
      </c>
      <c r="U14345"/>
      <c r="X14345"/>
      <c r="Y14345"/>
      <c r="Z14345" t="s">
        <v>31</v>
      </c>
    </row>
    <row r="14346" spans="1:26" x14ac:dyDescent="0.3">
      <c r="A14346" t="s">
        <v>17572</v>
      </c>
      <c r="B14346" t="s">
        <v>6107</v>
      </c>
      <c r="C14346">
        <v>32874</v>
      </c>
      <c r="D14346" t="str">
        <f>+VLOOKUP(C14346,Param!K:L,2,FALSE)</f>
        <v>PHS</v>
      </c>
      <c r="E14346" t="s">
        <v>6162</v>
      </c>
      <c r="F14346" t="s">
        <v>16549</v>
      </c>
      <c r="G14346" t="s">
        <v>1422</v>
      </c>
      <c r="H14346">
        <v>758.1</v>
      </c>
      <c r="I14346">
        <v>758.09609999999998</v>
      </c>
      <c r="J14346">
        <v>3.9000000000442001E-3</v>
      </c>
      <c r="K14346">
        <v>758.1</v>
      </c>
      <c r="L14346">
        <v>0</v>
      </c>
      <c r="M14346" t="str">
        <f>IF(ISERROR(VLOOKUP(A14346,'[1]Ecart validé'!$A:$A,1,FALSE)),Z14346,"Ecart Validé")</f>
        <v>valid</v>
      </c>
      <c r="R14346" t="s">
        <v>30</v>
      </c>
      <c r="U14346"/>
      <c r="X14346"/>
      <c r="Y14346"/>
      <c r="Z14346" t="s">
        <v>31</v>
      </c>
    </row>
    <row r="14347" spans="1:26" x14ac:dyDescent="0.3">
      <c r="A14347" t="s">
        <v>17573</v>
      </c>
      <c r="B14347" t="s">
        <v>6107</v>
      </c>
      <c r="C14347">
        <v>32874</v>
      </c>
      <c r="D14347" t="str">
        <f>+VLOOKUP(C14347,Param!K:L,2,FALSE)</f>
        <v>PHS</v>
      </c>
      <c r="E14347" t="s">
        <v>6167</v>
      </c>
      <c r="F14347" t="s">
        <v>16549</v>
      </c>
      <c r="G14347" t="s">
        <v>1422</v>
      </c>
      <c r="H14347">
        <v>634.4</v>
      </c>
      <c r="I14347">
        <v>634.40279999999996</v>
      </c>
      <c r="J14347">
        <v>-2.7999999999792601E-3</v>
      </c>
      <c r="K14347">
        <v>634.4</v>
      </c>
      <c r="L14347">
        <v>0</v>
      </c>
      <c r="M14347" t="str">
        <f>IF(ISERROR(VLOOKUP(A14347,'[1]Ecart validé'!$A:$A,1,FALSE)),Z14347,"Ecart Validé")</f>
        <v>valid</v>
      </c>
      <c r="R14347" t="s">
        <v>30</v>
      </c>
      <c r="U14347"/>
      <c r="X14347"/>
      <c r="Y14347"/>
      <c r="Z14347" t="s">
        <v>31</v>
      </c>
    </row>
    <row r="14348" spans="1:26" x14ac:dyDescent="0.3">
      <c r="A14348" t="s">
        <v>17574</v>
      </c>
      <c r="B14348" t="s">
        <v>6107</v>
      </c>
      <c r="C14348">
        <v>33057</v>
      </c>
      <c r="D14348" t="str">
        <f>+VLOOKUP(C14348,Param!K:L,2,FALSE)</f>
        <v>Bourne Furniture Ltd</v>
      </c>
      <c r="E14348" t="s">
        <v>6182</v>
      </c>
      <c r="F14348" t="s">
        <v>16549</v>
      </c>
      <c r="G14348" t="s">
        <v>1422</v>
      </c>
      <c r="H14348">
        <v>151.55000000000001</v>
      </c>
      <c r="I14348">
        <v>151.54750000000001</v>
      </c>
      <c r="J14348">
        <v>2.4999999999977202E-3</v>
      </c>
      <c r="K14348">
        <v>151.55000000000001</v>
      </c>
      <c r="L14348">
        <v>0</v>
      </c>
      <c r="M14348" t="str">
        <f>IF(ISERROR(VLOOKUP(A14348,'[1]Ecart validé'!$A:$A,1,FALSE)),Z14348,"Ecart Validé")</f>
        <v>valid</v>
      </c>
      <c r="R14348" t="s">
        <v>30</v>
      </c>
      <c r="U14348"/>
      <c r="X14348"/>
      <c r="Y14348"/>
      <c r="Z14348" t="s">
        <v>31</v>
      </c>
    </row>
    <row r="14349" spans="1:26" x14ac:dyDescent="0.3">
      <c r="A14349" t="s">
        <v>17575</v>
      </c>
      <c r="B14349" t="s">
        <v>6107</v>
      </c>
      <c r="C14349">
        <v>33240</v>
      </c>
      <c r="D14349" t="str">
        <f>+VLOOKUP(C14349,Param!K:L,2,FALSE)</f>
        <v>Altertherm Air Conditioning</v>
      </c>
      <c r="E14349" t="s">
        <v>6189</v>
      </c>
      <c r="F14349" t="s">
        <v>16549</v>
      </c>
      <c r="G14349" t="s">
        <v>1422</v>
      </c>
      <c r="H14349">
        <v>2659.41</v>
      </c>
      <c r="I14349">
        <v>2659.4121</v>
      </c>
      <c r="J14349">
        <v>-2.1000000001549701E-3</v>
      </c>
      <c r="K14349">
        <v>2659.41</v>
      </c>
      <c r="L14349">
        <v>0</v>
      </c>
      <c r="M14349" t="str">
        <f>IF(ISERROR(VLOOKUP(A14349,'[1]Ecart validé'!$A:$A,1,FALSE)),Z14349,"Ecart Validé")</f>
        <v>valid</v>
      </c>
      <c r="R14349" t="s">
        <v>30</v>
      </c>
      <c r="U14349"/>
      <c r="X14349"/>
      <c r="Y14349"/>
      <c r="Z14349" t="s">
        <v>31</v>
      </c>
    </row>
    <row r="14350" spans="1:26" x14ac:dyDescent="0.3">
      <c r="A14350" t="s">
        <v>17576</v>
      </c>
      <c r="B14350" t="s">
        <v>6107</v>
      </c>
      <c r="C14350">
        <v>33342</v>
      </c>
      <c r="D14350" t="str">
        <f>+VLOOKUP(C14350,Param!K:L,2,FALSE)</f>
        <v>LONDON ENERGY</v>
      </c>
      <c r="E14350" t="s">
        <v>6196</v>
      </c>
      <c r="F14350" t="s">
        <v>16549</v>
      </c>
      <c r="G14350" t="s">
        <v>1422</v>
      </c>
      <c r="H14350">
        <v>35981.504999999997</v>
      </c>
      <c r="I14350">
        <v>35981.504999999997</v>
      </c>
      <c r="J14350">
        <v>0</v>
      </c>
      <c r="K14350">
        <v>35981.504999999997</v>
      </c>
      <c r="L14350">
        <v>0</v>
      </c>
      <c r="M14350" t="str">
        <f>IF(ISERROR(VLOOKUP(A14350,'[1]Ecart validé'!$A:$A,1,FALSE)),Z14350,"Ecart Validé")</f>
        <v>valid</v>
      </c>
      <c r="R14350" t="s">
        <v>30</v>
      </c>
      <c r="U14350"/>
      <c r="X14350"/>
      <c r="Y14350"/>
      <c r="Z14350" t="s">
        <v>31</v>
      </c>
    </row>
    <row r="14351" spans="1:26" x14ac:dyDescent="0.3">
      <c r="A14351" t="s">
        <v>17577</v>
      </c>
      <c r="B14351" t="s">
        <v>6107</v>
      </c>
      <c r="C14351">
        <v>33469</v>
      </c>
      <c r="D14351" t="str">
        <f>+VLOOKUP(C14351,Param!K:L,2,FALSE)</f>
        <v>Easynet Enterprise Services Ltd</v>
      </c>
      <c r="E14351" t="s">
        <v>6203</v>
      </c>
      <c r="F14351" t="s">
        <v>16549</v>
      </c>
      <c r="G14351" t="s">
        <v>1422</v>
      </c>
      <c r="H14351">
        <v>8424.0499999999993</v>
      </c>
      <c r="I14351">
        <v>8424.0450000000001</v>
      </c>
      <c r="J14351">
        <v>4.9999999991996403E-3</v>
      </c>
      <c r="K14351">
        <v>8424.0450000000001</v>
      </c>
      <c r="L14351">
        <v>4.9999999991996403E-3</v>
      </c>
      <c r="M14351" t="str">
        <f>IF(ISERROR(VLOOKUP(A14351,'[1]Ecart validé'!$A:$A,1,FALSE)),Z14351,"Ecart Validé")</f>
        <v>valid</v>
      </c>
      <c r="R14351" t="s">
        <v>30</v>
      </c>
      <c r="U14351"/>
      <c r="X14351"/>
      <c r="Y14351"/>
      <c r="Z14351" t="s">
        <v>31</v>
      </c>
    </row>
    <row r="14352" spans="1:26" x14ac:dyDescent="0.3">
      <c r="A14352" t="s">
        <v>17578</v>
      </c>
      <c r="B14352" t="s">
        <v>6107</v>
      </c>
      <c r="C14352">
        <v>33646</v>
      </c>
      <c r="D14352" t="str">
        <f>+VLOOKUP(C14352,Param!K:L,2,FALSE)</f>
        <v>Utopia Projects</v>
      </c>
      <c r="E14352" t="s">
        <v>6212</v>
      </c>
      <c r="F14352" t="s">
        <v>16549</v>
      </c>
      <c r="G14352" t="s">
        <v>1422</v>
      </c>
      <c r="H14352">
        <v>476.06</v>
      </c>
      <c r="I14352">
        <v>476.0591</v>
      </c>
      <c r="J14352">
        <v>9.0000000000145497E-4</v>
      </c>
      <c r="K14352">
        <v>476.06</v>
      </c>
      <c r="L14352">
        <v>0</v>
      </c>
      <c r="M14352" t="str">
        <f>IF(ISERROR(VLOOKUP(A14352,'[1]Ecart validé'!$A:$A,1,FALSE)),Z14352,"Ecart Validé")</f>
        <v>valid</v>
      </c>
      <c r="R14352" t="s">
        <v>30</v>
      </c>
      <c r="U14352"/>
      <c r="X14352"/>
      <c r="Y14352"/>
      <c r="Z14352" t="s">
        <v>31</v>
      </c>
    </row>
    <row r="14353" spans="1:26" x14ac:dyDescent="0.3">
      <c r="A14353" t="s">
        <v>17579</v>
      </c>
      <c r="B14353" t="s">
        <v>6107</v>
      </c>
      <c r="C14353">
        <v>33730</v>
      </c>
      <c r="D14353" t="str">
        <f>+VLOOKUP(C14353,Param!K:L,2,FALSE)</f>
        <v>ROMAN LTD</v>
      </c>
      <c r="E14353" t="s">
        <v>6220</v>
      </c>
      <c r="F14353" t="s">
        <v>16549</v>
      </c>
      <c r="G14353" t="s">
        <v>1422</v>
      </c>
      <c r="H14353">
        <v>9.58</v>
      </c>
      <c r="I14353">
        <v>9.5749999999999993</v>
      </c>
      <c r="J14353">
        <v>5.0000000000007799E-3</v>
      </c>
      <c r="K14353">
        <v>9.58</v>
      </c>
      <c r="L14353">
        <v>0</v>
      </c>
      <c r="M14353" t="str">
        <f>IF(ISERROR(VLOOKUP(A14353,'[1]Ecart validé'!$A:$A,1,FALSE)),Z14353,"Ecart Validé")</f>
        <v>valid</v>
      </c>
      <c r="R14353" t="s">
        <v>30</v>
      </c>
      <c r="U14353"/>
      <c r="X14353"/>
      <c r="Y14353"/>
      <c r="Z14353" t="s">
        <v>31</v>
      </c>
    </row>
    <row r="14354" spans="1:26" x14ac:dyDescent="0.3">
      <c r="A14354" t="s">
        <v>17580</v>
      </c>
      <c r="B14354" t="s">
        <v>6107</v>
      </c>
      <c r="C14354">
        <v>34177</v>
      </c>
      <c r="D14354" t="str">
        <f>+VLOOKUP(C14354,Param!K:L,2,FALSE)</f>
        <v>Music Concierge</v>
      </c>
      <c r="E14354" t="s">
        <v>6233</v>
      </c>
      <c r="F14354" t="s">
        <v>16549</v>
      </c>
      <c r="G14354" t="s">
        <v>1422</v>
      </c>
      <c r="H14354">
        <v>167.89</v>
      </c>
      <c r="I14354">
        <v>167.88749999999999</v>
      </c>
      <c r="J14354">
        <v>2.4999999999977202E-3</v>
      </c>
      <c r="K14354">
        <v>167.89</v>
      </c>
      <c r="L14354">
        <v>0</v>
      </c>
      <c r="M14354" t="str">
        <f>IF(ISERROR(VLOOKUP(A14354,'[1]Ecart validé'!$A:$A,1,FALSE)),Z14354,"Ecart Validé")</f>
        <v>valid</v>
      </c>
      <c r="R14354" t="s">
        <v>30</v>
      </c>
      <c r="U14354"/>
      <c r="X14354"/>
      <c r="Y14354"/>
      <c r="Z14354" t="s">
        <v>31</v>
      </c>
    </row>
    <row r="14355" spans="1:26" x14ac:dyDescent="0.3">
      <c r="A14355" t="s">
        <v>17581</v>
      </c>
      <c r="B14355" t="s">
        <v>6107</v>
      </c>
      <c r="C14355">
        <v>34222</v>
      </c>
      <c r="D14355" t="str">
        <f>+VLOOKUP(C14355,Param!K:L,2,FALSE)</f>
        <v>THE BREAD FACTORY</v>
      </c>
      <c r="E14355" t="s">
        <v>6235</v>
      </c>
      <c r="F14355" t="s">
        <v>16549</v>
      </c>
      <c r="G14355" t="s">
        <v>1422</v>
      </c>
      <c r="H14355">
        <v>67.94</v>
      </c>
      <c r="I14355">
        <v>67.941999999999993</v>
      </c>
      <c r="J14355">
        <v>-1.9999999999953302E-3</v>
      </c>
      <c r="K14355">
        <v>67.94</v>
      </c>
      <c r="L14355">
        <v>0</v>
      </c>
      <c r="M14355" t="str">
        <f>IF(ISERROR(VLOOKUP(A14355,'[1]Ecart validé'!$A:$A,1,FALSE)),Z14355,"Ecart Validé")</f>
        <v>valid</v>
      </c>
      <c r="R14355" t="s">
        <v>30</v>
      </c>
      <c r="U14355"/>
      <c r="X14355"/>
      <c r="Y14355"/>
      <c r="Z14355" t="s">
        <v>31</v>
      </c>
    </row>
    <row r="14356" spans="1:26" x14ac:dyDescent="0.3">
      <c r="A14356" t="s">
        <v>17582</v>
      </c>
      <c r="B14356" t="s">
        <v>6107</v>
      </c>
      <c r="C14356">
        <v>34459</v>
      </c>
      <c r="D14356" t="str">
        <f>+VLOOKUP(C14356,Param!K:L,2,FALSE)</f>
        <v>Konica Minolta</v>
      </c>
      <c r="E14356" t="s">
        <v>6243</v>
      </c>
      <c r="F14356" t="s">
        <v>16549</v>
      </c>
      <c r="G14356" t="s">
        <v>1422</v>
      </c>
      <c r="H14356">
        <v>125.8</v>
      </c>
      <c r="I14356">
        <v>125.80419999999999</v>
      </c>
      <c r="J14356">
        <v>-4.1999999999973101E-3</v>
      </c>
      <c r="K14356">
        <v>125.8</v>
      </c>
      <c r="L14356">
        <v>0</v>
      </c>
      <c r="M14356" t="str">
        <f>IF(ISERROR(VLOOKUP(A14356,'[1]Ecart validé'!$A:$A,1,FALSE)),Z14356,"Ecart Validé")</f>
        <v>valid</v>
      </c>
      <c r="R14356" t="s">
        <v>30</v>
      </c>
      <c r="U14356"/>
      <c r="X14356"/>
      <c r="Y14356"/>
      <c r="Z14356" t="s">
        <v>31</v>
      </c>
    </row>
    <row r="14357" spans="1:26" x14ac:dyDescent="0.3">
      <c r="A14357" t="s">
        <v>17583</v>
      </c>
      <c r="B14357" t="s">
        <v>6107</v>
      </c>
      <c r="C14357">
        <v>34545</v>
      </c>
      <c r="D14357" t="str">
        <f>+VLOOKUP(C14357,Param!K:L,2,FALSE)</f>
        <v>Clifton Environmental Services Limited</v>
      </c>
      <c r="E14357" t="s">
        <v>6247</v>
      </c>
      <c r="F14357" t="s">
        <v>16549</v>
      </c>
      <c r="G14357" t="s">
        <v>1422</v>
      </c>
      <c r="H14357">
        <v>546</v>
      </c>
      <c r="I14357">
        <v>546</v>
      </c>
      <c r="J14357">
        <v>0</v>
      </c>
      <c r="K14357">
        <v>546</v>
      </c>
      <c r="L14357">
        <v>0</v>
      </c>
      <c r="M14357" t="str">
        <f>IF(ISERROR(VLOOKUP(A14357,'[1]Ecart validé'!$A:$A,1,FALSE)),Z14357,"Ecart Validé")</f>
        <v>valid</v>
      </c>
      <c r="R14357" t="s">
        <v>30</v>
      </c>
      <c r="U14357"/>
      <c r="X14357"/>
      <c r="Y14357"/>
      <c r="Z14357" t="s">
        <v>31</v>
      </c>
    </row>
    <row r="14358" spans="1:26" x14ac:dyDescent="0.3">
      <c r="A14358" t="s">
        <v>17584</v>
      </c>
      <c r="B14358" t="s">
        <v>6107</v>
      </c>
      <c r="C14358">
        <v>34635</v>
      </c>
      <c r="D14358" t="str">
        <f>+VLOOKUP(C14358,Param!K:L,2,FALSE)</f>
        <v>BLUE CASTLE BUSINESS SERVICES LTD</v>
      </c>
      <c r="E14358" t="s">
        <v>6249</v>
      </c>
      <c r="F14358" t="s">
        <v>16549</v>
      </c>
      <c r="G14358" t="s">
        <v>1422</v>
      </c>
      <c r="H14358">
        <v>524.54</v>
      </c>
      <c r="I14358">
        <v>524.54459999999995</v>
      </c>
      <c r="J14358">
        <v>-4.5999999999821696E-3</v>
      </c>
      <c r="K14358">
        <v>524.54</v>
      </c>
      <c r="L14358">
        <v>0</v>
      </c>
      <c r="M14358" t="str">
        <f>IF(ISERROR(VLOOKUP(A14358,'[1]Ecart validé'!$A:$A,1,FALSE)),Z14358,"Ecart Validé")</f>
        <v>valid</v>
      </c>
      <c r="R14358" t="s">
        <v>30</v>
      </c>
      <c r="U14358"/>
      <c r="X14358"/>
      <c r="Y14358"/>
      <c r="Z14358" t="s">
        <v>31</v>
      </c>
    </row>
    <row r="14359" spans="1:26" x14ac:dyDescent="0.3">
      <c r="A14359" t="s">
        <v>17585</v>
      </c>
      <c r="B14359" t="s">
        <v>6107</v>
      </c>
      <c r="C14359">
        <v>34806</v>
      </c>
      <c r="D14359" t="str">
        <f>+VLOOKUP(C14359,Param!K:L,2,FALSE)</f>
        <v>ELIS LTD</v>
      </c>
      <c r="E14359" t="s">
        <v>6254</v>
      </c>
      <c r="F14359" t="s">
        <v>16549</v>
      </c>
      <c r="G14359" t="s">
        <v>1422</v>
      </c>
      <c r="H14359">
        <v>150.75</v>
      </c>
      <c r="I14359">
        <v>150.7509</v>
      </c>
      <c r="J14359">
        <v>-9.0000000000145497E-4</v>
      </c>
      <c r="K14359">
        <v>150.75</v>
      </c>
      <c r="L14359">
        <v>0</v>
      </c>
      <c r="M14359" t="str">
        <f>IF(ISERROR(VLOOKUP(A14359,'[1]Ecart validé'!$A:$A,1,FALSE)),Z14359,"Ecart Validé")</f>
        <v>valid</v>
      </c>
      <c r="R14359" t="s">
        <v>30</v>
      </c>
      <c r="U14359"/>
      <c r="X14359"/>
      <c r="Y14359"/>
      <c r="Z14359" t="s">
        <v>31</v>
      </c>
    </row>
    <row r="14360" spans="1:26" x14ac:dyDescent="0.3">
      <c r="A14360" t="s">
        <v>17586</v>
      </c>
      <c r="B14360" t="s">
        <v>6107</v>
      </c>
      <c r="C14360">
        <v>34806</v>
      </c>
      <c r="D14360" t="str">
        <f>+VLOOKUP(C14360,Param!K:L,2,FALSE)</f>
        <v>ELIS LTD</v>
      </c>
      <c r="E14360" t="s">
        <v>14236</v>
      </c>
      <c r="F14360" t="s">
        <v>16549</v>
      </c>
      <c r="G14360" t="s">
        <v>1422</v>
      </c>
      <c r="H14360">
        <v>1139.44</v>
      </c>
      <c r="I14360">
        <v>1139.4413999999999</v>
      </c>
      <c r="J14360">
        <v>-1.3999999998759399E-3</v>
      </c>
      <c r="K14360">
        <v>1139.44</v>
      </c>
      <c r="L14360">
        <v>0</v>
      </c>
      <c r="M14360" t="str">
        <f>IF(ISERROR(VLOOKUP(A14360,'[1]Ecart validé'!$A:$A,1,FALSE)),Z14360,"Ecart Validé")</f>
        <v>valid</v>
      </c>
      <c r="R14360" t="s">
        <v>30</v>
      </c>
      <c r="U14360"/>
      <c r="X14360"/>
      <c r="Y14360"/>
      <c r="Z14360" t="s">
        <v>31</v>
      </c>
    </row>
    <row r="14361" spans="1:26" x14ac:dyDescent="0.3">
      <c r="A14361" t="s">
        <v>17587</v>
      </c>
      <c r="B14361" t="s">
        <v>6107</v>
      </c>
      <c r="C14361">
        <v>34848</v>
      </c>
      <c r="D14361" t="str">
        <f>+VLOOKUP(C14361,Param!K:L,2,FALSE)</f>
        <v>VEOLIA</v>
      </c>
      <c r="E14361" t="s">
        <v>6268</v>
      </c>
      <c r="F14361" t="s">
        <v>16549</v>
      </c>
      <c r="G14361" t="s">
        <v>1422</v>
      </c>
      <c r="H14361">
        <v>11343.36</v>
      </c>
      <c r="I14361">
        <v>11343.3634</v>
      </c>
      <c r="J14361">
        <v>-3.3999999996012702E-3</v>
      </c>
      <c r="K14361">
        <v>11343.3634</v>
      </c>
      <c r="L14361">
        <v>-3.3999999996012702E-3</v>
      </c>
      <c r="M14361" t="str">
        <f>IF(ISERROR(VLOOKUP(A14361,'[1]Ecart validé'!$A:$A,1,FALSE)),Z14361,"Ecart Validé")</f>
        <v>valid</v>
      </c>
      <c r="R14361" t="s">
        <v>30</v>
      </c>
      <c r="U14361"/>
      <c r="X14361"/>
      <c r="Y14361"/>
      <c r="Z14361" t="s">
        <v>31</v>
      </c>
    </row>
    <row r="14362" spans="1:26" x14ac:dyDescent="0.3">
      <c r="A14362" t="s">
        <v>17588</v>
      </c>
      <c r="B14362" t="s">
        <v>6107</v>
      </c>
      <c r="C14362">
        <v>34969</v>
      </c>
      <c r="D14362" t="str">
        <f>+VLOOKUP(C14362,Param!K:L,2,FALSE)</f>
        <v>Town &amp; Country Fine Foods</v>
      </c>
      <c r="E14362" t="s">
        <v>6282</v>
      </c>
      <c r="F14362" t="s">
        <v>16549</v>
      </c>
      <c r="G14362" t="s">
        <v>1422</v>
      </c>
      <c r="H14362">
        <v>389.31</v>
      </c>
      <c r="I14362">
        <v>389.30799999999999</v>
      </c>
      <c r="J14362">
        <v>2.0000000000095402E-3</v>
      </c>
      <c r="K14362">
        <v>389.31</v>
      </c>
      <c r="L14362">
        <v>0</v>
      </c>
      <c r="M14362" t="str">
        <f>IF(ISERROR(VLOOKUP(A14362,'[1]Ecart validé'!$A:$A,1,FALSE)),Z14362,"Ecart Validé")</f>
        <v>valid</v>
      </c>
      <c r="R14362" t="s">
        <v>30</v>
      </c>
      <c r="U14362"/>
      <c r="X14362"/>
      <c r="Y14362"/>
      <c r="Z14362" t="s">
        <v>31</v>
      </c>
    </row>
    <row r="14363" spans="1:26" x14ac:dyDescent="0.3">
      <c r="A14363" t="s">
        <v>17589</v>
      </c>
      <c r="B14363" t="s">
        <v>6107</v>
      </c>
      <c r="C14363">
        <v>35064</v>
      </c>
      <c r="D14363" t="str">
        <f>+VLOOKUP(C14363,Param!K:L,2,FALSE)</f>
        <v>WGC LTD</v>
      </c>
      <c r="E14363" t="s">
        <v>6287</v>
      </c>
      <c r="F14363" t="s">
        <v>16549</v>
      </c>
      <c r="G14363" t="s">
        <v>1422</v>
      </c>
      <c r="H14363">
        <v>28129.97</v>
      </c>
      <c r="I14363">
        <v>28129.9686</v>
      </c>
      <c r="J14363">
        <v>1.40000000101281E-3</v>
      </c>
      <c r="K14363">
        <v>28129.9686</v>
      </c>
      <c r="L14363">
        <v>1.40000000101281E-3</v>
      </c>
      <c r="M14363" t="str">
        <f>IF(ISERROR(VLOOKUP(A14363,'[1]Ecart validé'!$A:$A,1,FALSE)),Z14363,"Ecart Validé")</f>
        <v>valid</v>
      </c>
      <c r="R14363" t="s">
        <v>30</v>
      </c>
      <c r="U14363"/>
      <c r="X14363"/>
      <c r="Y14363"/>
      <c r="Z14363" t="s">
        <v>31</v>
      </c>
    </row>
    <row r="14364" spans="1:26" x14ac:dyDescent="0.3">
      <c r="A14364" t="s">
        <v>17590</v>
      </c>
      <c r="B14364" t="s">
        <v>6107</v>
      </c>
      <c r="C14364">
        <v>35108</v>
      </c>
      <c r="D14364" t="str">
        <f>+VLOOKUP(C14364,Param!K:L,2,FALSE)</f>
        <v>ATALIAN SERVEST LIMITED</v>
      </c>
      <c r="E14364" t="s">
        <v>6294</v>
      </c>
      <c r="F14364" t="s">
        <v>16549</v>
      </c>
      <c r="G14364" t="s">
        <v>1422</v>
      </c>
      <c r="H14364">
        <v>1190.69</v>
      </c>
      <c r="I14364">
        <v>1190.6881000000001</v>
      </c>
      <c r="J14364">
        <v>1.8999999999778001E-3</v>
      </c>
      <c r="K14364">
        <v>1190.6881000000001</v>
      </c>
      <c r="L14364">
        <v>1.8999999999778001E-3</v>
      </c>
      <c r="M14364" t="str">
        <f>IF(ISERROR(VLOOKUP(A14364,'[1]Ecart validé'!$A:$A,1,FALSE)),Z14364,"Ecart Validé")</f>
        <v>valid</v>
      </c>
      <c r="R14364" t="s">
        <v>30</v>
      </c>
      <c r="U14364"/>
      <c r="X14364"/>
      <c r="Y14364"/>
      <c r="Z14364" t="s">
        <v>31</v>
      </c>
    </row>
    <row r="14365" spans="1:26" x14ac:dyDescent="0.3">
      <c r="A14365" t="s">
        <v>17591</v>
      </c>
      <c r="B14365" t="s">
        <v>6107</v>
      </c>
      <c r="C14365">
        <v>35126</v>
      </c>
      <c r="D14365" t="str">
        <f>+VLOOKUP(C14365,Param!K:L,2,FALSE)</f>
        <v>OTIS</v>
      </c>
      <c r="E14365" t="s">
        <v>6309</v>
      </c>
      <c r="F14365" t="s">
        <v>16549</v>
      </c>
      <c r="G14365" t="s">
        <v>1422</v>
      </c>
      <c r="H14365">
        <v>1244.24</v>
      </c>
      <c r="I14365">
        <v>1244.2431999999999</v>
      </c>
      <c r="J14365">
        <v>-3.1999999998788501E-3</v>
      </c>
      <c r="K14365">
        <v>1244.24</v>
      </c>
      <c r="L14365">
        <v>0</v>
      </c>
      <c r="M14365" t="str">
        <f>IF(ISERROR(VLOOKUP(A14365,'[1]Ecart validé'!$A:$A,1,FALSE)),Z14365,"Ecart Validé")</f>
        <v>valid</v>
      </c>
      <c r="R14365" t="s">
        <v>30</v>
      </c>
      <c r="U14365"/>
      <c r="X14365"/>
      <c r="Y14365"/>
      <c r="Z14365" t="s">
        <v>31</v>
      </c>
    </row>
    <row r="14366" spans="1:26" x14ac:dyDescent="0.3">
      <c r="A14366" t="s">
        <v>17592</v>
      </c>
      <c r="B14366" t="s">
        <v>6107</v>
      </c>
      <c r="C14366">
        <v>35265</v>
      </c>
      <c r="D14366" t="str">
        <f>+VLOOKUP(C14366,Param!K:L,2,FALSE)</f>
        <v>Aslotel Ltd</v>
      </c>
      <c r="E14366" t="s">
        <v>6319</v>
      </c>
      <c r="F14366" t="s">
        <v>16549</v>
      </c>
      <c r="G14366" t="s">
        <v>1422</v>
      </c>
      <c r="H14366">
        <v>1266.71</v>
      </c>
      <c r="I14366">
        <v>1266.7128</v>
      </c>
      <c r="J14366">
        <v>-2.7999999999792601E-3</v>
      </c>
      <c r="K14366">
        <v>1266.71</v>
      </c>
      <c r="L14366">
        <v>0</v>
      </c>
      <c r="M14366" t="str">
        <f>IF(ISERROR(VLOOKUP(A14366,'[1]Ecart validé'!$A:$A,1,FALSE)),Z14366,"Ecart Validé")</f>
        <v>valid</v>
      </c>
      <c r="R14366" t="s">
        <v>30</v>
      </c>
      <c r="U14366"/>
      <c r="X14366"/>
      <c r="Y14366"/>
      <c r="Z14366" t="s">
        <v>31</v>
      </c>
    </row>
    <row r="14367" spans="1:26" x14ac:dyDescent="0.3">
      <c r="A14367" t="s">
        <v>17593</v>
      </c>
      <c r="B14367" t="s">
        <v>6107</v>
      </c>
      <c r="C14367">
        <v>35272</v>
      </c>
      <c r="D14367" t="str">
        <f>+VLOOKUP(C14367,Param!K:L,2,FALSE)</f>
        <v>BELMONT LAUNDRY</v>
      </c>
      <c r="E14367" t="s">
        <v>14276</v>
      </c>
      <c r="F14367" t="s">
        <v>16549</v>
      </c>
      <c r="G14367" t="s">
        <v>1422</v>
      </c>
      <c r="H14367">
        <v>10016.02</v>
      </c>
      <c r="I14367">
        <v>10016.0203</v>
      </c>
      <c r="J14367">
        <v>-2.9999999969732E-4</v>
      </c>
      <c r="K14367">
        <v>10016.02</v>
      </c>
      <c r="L14367">
        <v>0</v>
      </c>
      <c r="M14367" t="str">
        <f>IF(ISERROR(VLOOKUP(A14367,'[1]Ecart validé'!$A:$A,1,FALSE)),Z14367,"Ecart Validé")</f>
        <v>valid</v>
      </c>
      <c r="R14367" t="s">
        <v>30</v>
      </c>
      <c r="U14367"/>
      <c r="X14367"/>
      <c r="Y14367"/>
      <c r="Z14367" t="s">
        <v>31</v>
      </c>
    </row>
    <row r="14368" spans="1:26" x14ac:dyDescent="0.3">
      <c r="A14368" t="s">
        <v>17594</v>
      </c>
      <c r="B14368" t="s">
        <v>6107</v>
      </c>
      <c r="C14368">
        <v>35307</v>
      </c>
      <c r="D14368" t="str">
        <f>+VLOOKUP(C14368,Param!K:L,2,FALSE)</f>
        <v>FAUCETS</v>
      </c>
      <c r="E14368" t="s">
        <v>17595</v>
      </c>
      <c r="F14368" t="s">
        <v>16549</v>
      </c>
      <c r="G14368" t="s">
        <v>1422</v>
      </c>
      <c r="H14368">
        <v>1026.6199999999999</v>
      </c>
      <c r="I14368">
        <v>1026.6153999999999</v>
      </c>
      <c r="J14368">
        <v>4.5999999999821696E-3</v>
      </c>
      <c r="K14368">
        <v>1026.6199999999999</v>
      </c>
      <c r="L14368">
        <v>0</v>
      </c>
      <c r="M14368" t="str">
        <f>IF(ISERROR(VLOOKUP(A14368,'[1]Ecart validé'!$A:$A,1,FALSE)),Z14368,"Ecart Validé")</f>
        <v>valid</v>
      </c>
      <c r="R14368" t="s">
        <v>30</v>
      </c>
      <c r="U14368"/>
      <c r="X14368"/>
      <c r="Y14368"/>
      <c r="Z14368" t="s">
        <v>31</v>
      </c>
    </row>
    <row r="14369" spans="1:26" x14ac:dyDescent="0.3">
      <c r="A14369" t="s">
        <v>17596</v>
      </c>
      <c r="B14369" t="s">
        <v>6107</v>
      </c>
      <c r="C14369">
        <v>35328</v>
      </c>
      <c r="D14369" t="str">
        <f>+VLOOKUP(C14369,Param!K:L,2,FALSE)</f>
        <v>HOTELCARE</v>
      </c>
      <c r="E14369" t="s">
        <v>6343</v>
      </c>
      <c r="F14369" t="s">
        <v>16549</v>
      </c>
      <c r="G14369" t="s">
        <v>1422</v>
      </c>
      <c r="H14369">
        <v>35295.800000000003</v>
      </c>
      <c r="I14369">
        <v>35295.795100000003</v>
      </c>
      <c r="J14369">
        <v>4.8999999999068599E-3</v>
      </c>
      <c r="K14369">
        <v>35295.800000000003</v>
      </c>
      <c r="L14369">
        <v>0</v>
      </c>
      <c r="M14369" t="str">
        <f>IF(ISERROR(VLOOKUP(A14369,'[1]Ecart validé'!$A:$A,1,FALSE)),Z14369,"Ecart Validé")</f>
        <v>valid</v>
      </c>
      <c r="R14369" t="s">
        <v>30</v>
      </c>
      <c r="U14369"/>
      <c r="X14369"/>
      <c r="Y14369"/>
      <c r="Z14369" t="s">
        <v>31</v>
      </c>
    </row>
    <row r="14370" spans="1:26" x14ac:dyDescent="0.3">
      <c r="A14370" t="s">
        <v>17597</v>
      </c>
      <c r="B14370" t="s">
        <v>6107</v>
      </c>
      <c r="C14370">
        <v>35483</v>
      </c>
      <c r="D14370" t="str">
        <f>+VLOOKUP(C14370,Param!K:L,2,FALSE)</f>
        <v>EDMUNDSON ELECTRICAL (EEL)</v>
      </c>
      <c r="E14370" t="s">
        <v>6359</v>
      </c>
      <c r="F14370" t="s">
        <v>16549</v>
      </c>
      <c r="G14370" t="s">
        <v>1422</v>
      </c>
      <c r="H14370">
        <v>426.34</v>
      </c>
      <c r="I14370">
        <v>426.34269999999998</v>
      </c>
      <c r="J14370">
        <v>-2.7000000000043599E-3</v>
      </c>
      <c r="K14370">
        <v>426.34</v>
      </c>
      <c r="L14370">
        <v>0</v>
      </c>
      <c r="M14370" t="str">
        <f>IF(ISERROR(VLOOKUP(A14370,'[1]Ecart validé'!$A:$A,1,FALSE)),Z14370,"Ecart Validé")</f>
        <v>valid</v>
      </c>
      <c r="R14370" t="s">
        <v>30</v>
      </c>
      <c r="U14370"/>
      <c r="X14370"/>
      <c r="Y14370"/>
      <c r="Z14370" t="s">
        <v>31</v>
      </c>
    </row>
    <row r="14371" spans="1:26" x14ac:dyDescent="0.3">
      <c r="A14371" t="s">
        <v>17598</v>
      </c>
      <c r="B14371" t="s">
        <v>6107</v>
      </c>
      <c r="C14371">
        <v>35495</v>
      </c>
      <c r="D14371" t="str">
        <f>+VLOOKUP(C14371,Param!K:L,2,FALSE)</f>
        <v>Advanced Fire Protection Ltd</v>
      </c>
      <c r="E14371" t="s">
        <v>6364</v>
      </c>
      <c r="F14371" t="s">
        <v>16549</v>
      </c>
      <c r="G14371" t="s">
        <v>1422</v>
      </c>
      <c r="H14371">
        <v>1459.23</v>
      </c>
      <c r="I14371">
        <v>1459.2275</v>
      </c>
      <c r="J14371">
        <v>2.5000000000545601E-3</v>
      </c>
      <c r="K14371">
        <v>1459.23</v>
      </c>
      <c r="L14371">
        <v>0</v>
      </c>
      <c r="M14371" t="str">
        <f>IF(ISERROR(VLOOKUP(A14371,'[1]Ecart validé'!$A:$A,1,FALSE)),Z14371,"Ecart Validé")</f>
        <v>valid</v>
      </c>
      <c r="R14371" t="s">
        <v>30</v>
      </c>
      <c r="U14371"/>
      <c r="X14371"/>
      <c r="Y14371"/>
      <c r="Z14371" t="s">
        <v>31</v>
      </c>
    </row>
    <row r="14372" spans="1:26" x14ac:dyDescent="0.3">
      <c r="A14372" t="s">
        <v>17599</v>
      </c>
      <c r="B14372" t="s">
        <v>6107</v>
      </c>
      <c r="C14372">
        <v>35747</v>
      </c>
      <c r="D14372" t="str">
        <f>+VLOOKUP(C14372,Param!K:L,2,FALSE)</f>
        <v>SOLUS CERAMICS LTD</v>
      </c>
      <c r="E14372" t="s">
        <v>6379</v>
      </c>
      <c r="F14372" t="s">
        <v>16549</v>
      </c>
      <c r="G14372" t="s">
        <v>1422</v>
      </c>
      <c r="H14372">
        <v>6.71</v>
      </c>
      <c r="I14372">
        <v>6.7145000000000001</v>
      </c>
      <c r="J14372">
        <v>-4.5000000000001697E-3</v>
      </c>
      <c r="K14372">
        <v>6.71</v>
      </c>
      <c r="L14372">
        <v>0</v>
      </c>
      <c r="M14372" t="str">
        <f>IF(ISERROR(VLOOKUP(A14372,'[1]Ecart validé'!$A:$A,1,FALSE)),Z14372,"Ecart Validé")</f>
        <v>valid</v>
      </c>
      <c r="R14372" t="s">
        <v>30</v>
      </c>
      <c r="U14372"/>
      <c r="X14372"/>
      <c r="Y14372"/>
      <c r="Z14372" t="s">
        <v>31</v>
      </c>
    </row>
    <row r="14373" spans="1:26" x14ac:dyDescent="0.3">
      <c r="A14373" t="s">
        <v>17600</v>
      </c>
      <c r="B14373" t="s">
        <v>6107</v>
      </c>
      <c r="C14373">
        <v>35860</v>
      </c>
      <c r="D14373" t="str">
        <f>+VLOOKUP(C14373,Param!K:L,2,FALSE)</f>
        <v>KV Cooling Services</v>
      </c>
      <c r="E14373" t="s">
        <v>6381</v>
      </c>
      <c r="F14373" t="s">
        <v>16549</v>
      </c>
      <c r="G14373" t="s">
        <v>1422</v>
      </c>
      <c r="H14373">
        <v>2053.2600000000002</v>
      </c>
      <c r="I14373">
        <v>2053.2600000000002</v>
      </c>
      <c r="J14373">
        <v>0</v>
      </c>
      <c r="K14373">
        <v>2053.2600000000002</v>
      </c>
      <c r="L14373">
        <v>0</v>
      </c>
      <c r="M14373" t="str">
        <f>IF(ISERROR(VLOOKUP(A14373,'[1]Ecart validé'!$A:$A,1,FALSE)),Z14373,"Ecart Validé")</f>
        <v>valid</v>
      </c>
      <c r="R14373" t="s">
        <v>30</v>
      </c>
      <c r="U14373"/>
      <c r="X14373"/>
      <c r="Y14373"/>
      <c r="Z14373" t="s">
        <v>31</v>
      </c>
    </row>
    <row r="14374" spans="1:26" x14ac:dyDescent="0.3">
      <c r="A14374" t="s">
        <v>17601</v>
      </c>
      <c r="B14374" t="s">
        <v>6107</v>
      </c>
      <c r="C14374">
        <v>35921</v>
      </c>
      <c r="D14374" t="str">
        <f>+VLOOKUP(C14374,Param!K:L,2,FALSE)</f>
        <v>HOIST GROUP UK LTD</v>
      </c>
      <c r="E14374" t="s">
        <v>6385</v>
      </c>
      <c r="F14374" t="s">
        <v>16549</v>
      </c>
      <c r="G14374" t="s">
        <v>1422</v>
      </c>
      <c r="H14374">
        <v>4425.18</v>
      </c>
      <c r="I14374">
        <v>4425.183</v>
      </c>
      <c r="J14374">
        <v>-2.9999999997016801E-3</v>
      </c>
      <c r="K14374">
        <v>4425.18</v>
      </c>
      <c r="L14374">
        <v>0</v>
      </c>
      <c r="M14374" t="str">
        <f>IF(ISERROR(VLOOKUP(A14374,'[1]Ecart validé'!$A:$A,1,FALSE)),Z14374,"Ecart Validé")</f>
        <v>valid</v>
      </c>
      <c r="R14374" t="s">
        <v>30</v>
      </c>
      <c r="U14374"/>
      <c r="X14374"/>
      <c r="Y14374"/>
      <c r="Z14374" t="s">
        <v>31</v>
      </c>
    </row>
    <row r="14375" spans="1:26" x14ac:dyDescent="0.3">
      <c r="A14375" t="s">
        <v>17602</v>
      </c>
      <c r="B14375" t="s">
        <v>6107</v>
      </c>
      <c r="C14375">
        <v>36195</v>
      </c>
      <c r="D14375" t="str">
        <f>+VLOOKUP(C14375,Param!K:L,2,FALSE)</f>
        <v>REYNOLDS CATERING SUPPLIES LTD</v>
      </c>
      <c r="E14375" t="s">
        <v>6416</v>
      </c>
      <c r="F14375" t="s">
        <v>16549</v>
      </c>
      <c r="G14375" t="s">
        <v>1422</v>
      </c>
      <c r="H14375">
        <v>15612.17</v>
      </c>
      <c r="I14375">
        <v>15612.171899999999</v>
      </c>
      <c r="J14375">
        <v>-1.8999999992956799E-3</v>
      </c>
      <c r="K14375">
        <v>15612.17</v>
      </c>
      <c r="L14375">
        <v>0</v>
      </c>
      <c r="M14375" t="str">
        <f>IF(ISERROR(VLOOKUP(A14375,'[1]Ecart validé'!$A:$A,1,FALSE)),Z14375,"Ecart Validé")</f>
        <v>valid</v>
      </c>
      <c r="R14375" t="s">
        <v>30</v>
      </c>
      <c r="U14375"/>
      <c r="X14375"/>
      <c r="Y14375"/>
      <c r="Z14375" t="s">
        <v>31</v>
      </c>
    </row>
    <row r="14376" spans="1:26" x14ac:dyDescent="0.3">
      <c r="A14376" t="s">
        <v>17603</v>
      </c>
      <c r="B14376" t="s">
        <v>6107</v>
      </c>
      <c r="C14376">
        <v>36201</v>
      </c>
      <c r="D14376" t="str">
        <f>+VLOOKUP(C14376,Param!K:L,2,FALSE)</f>
        <v>Ritter Courivaud</v>
      </c>
      <c r="E14376" t="s">
        <v>6425</v>
      </c>
      <c r="F14376" t="s">
        <v>16549</v>
      </c>
      <c r="G14376" t="s">
        <v>1422</v>
      </c>
      <c r="H14376">
        <v>2094.19</v>
      </c>
      <c r="I14376">
        <v>2094.1896000000002</v>
      </c>
      <c r="J14376">
        <v>3.9999999989959103E-4</v>
      </c>
      <c r="K14376">
        <v>2094.19</v>
      </c>
      <c r="L14376">
        <v>0</v>
      </c>
      <c r="M14376" t="str">
        <f>IF(ISERROR(VLOOKUP(A14376,'[1]Ecart validé'!$A:$A,1,FALSE)),Z14376,"Ecart Validé")</f>
        <v>valid</v>
      </c>
      <c r="R14376" t="s">
        <v>30</v>
      </c>
      <c r="U14376"/>
      <c r="X14376"/>
      <c r="Y14376"/>
      <c r="Z14376" t="s">
        <v>31</v>
      </c>
    </row>
    <row r="14377" spans="1:26" x14ac:dyDescent="0.3">
      <c r="A14377" t="s">
        <v>17604</v>
      </c>
      <c r="B14377" t="s">
        <v>6107</v>
      </c>
      <c r="C14377">
        <v>36366</v>
      </c>
      <c r="D14377" t="str">
        <f>+VLOOKUP(C14377,Param!K:L,2,FALSE)</f>
        <v>Campbell Prime Meat Ltd</v>
      </c>
      <c r="E14377" t="s">
        <v>6430</v>
      </c>
      <c r="F14377" t="s">
        <v>16549</v>
      </c>
      <c r="G14377" t="s">
        <v>1422</v>
      </c>
      <c r="H14377">
        <v>1853.67</v>
      </c>
      <c r="I14377">
        <v>1853.6736000000001</v>
      </c>
      <c r="J14377">
        <v>-3.6000000000058199E-3</v>
      </c>
      <c r="K14377">
        <v>1853.67</v>
      </c>
      <c r="L14377">
        <v>0</v>
      </c>
      <c r="M14377" t="str">
        <f>IF(ISERROR(VLOOKUP(A14377,'[1]Ecart validé'!$A:$A,1,FALSE)),Z14377,"Ecart Validé")</f>
        <v>valid</v>
      </c>
      <c r="R14377" t="s">
        <v>30</v>
      </c>
      <c r="U14377"/>
      <c r="X14377"/>
      <c r="Y14377"/>
      <c r="Z14377" t="s">
        <v>31</v>
      </c>
    </row>
    <row r="14378" spans="1:26" x14ac:dyDescent="0.3">
      <c r="A14378" t="s">
        <v>17605</v>
      </c>
      <c r="B14378" t="s">
        <v>6107</v>
      </c>
      <c r="C14378">
        <v>36399</v>
      </c>
      <c r="D14378" t="str">
        <f>+VLOOKUP(C14378,Param!K:L,2,FALSE)</f>
        <v>Shred-IT Credit Control</v>
      </c>
      <c r="E14378" t="s">
        <v>6435</v>
      </c>
      <c r="F14378" t="s">
        <v>16549</v>
      </c>
      <c r="G14378" t="s">
        <v>1422</v>
      </c>
      <c r="H14378">
        <v>749.74</v>
      </c>
      <c r="I14378">
        <v>749.7432</v>
      </c>
      <c r="J14378">
        <v>-3.19999999999254E-3</v>
      </c>
      <c r="K14378">
        <v>749.74</v>
      </c>
      <c r="L14378">
        <v>0</v>
      </c>
      <c r="M14378" t="str">
        <f>IF(ISERROR(VLOOKUP(A14378,'[1]Ecart validé'!$A:$A,1,FALSE)),Z14378,"Ecart Validé")</f>
        <v>valid</v>
      </c>
      <c r="R14378" t="s">
        <v>30</v>
      </c>
      <c r="U14378"/>
      <c r="X14378"/>
      <c r="Y14378"/>
      <c r="Z14378" t="s">
        <v>31</v>
      </c>
    </row>
    <row r="14379" spans="1:26" x14ac:dyDescent="0.3">
      <c r="A14379" t="s">
        <v>17606</v>
      </c>
      <c r="B14379" t="s">
        <v>6107</v>
      </c>
      <c r="C14379">
        <v>36656</v>
      </c>
      <c r="D14379" t="str">
        <f>+VLOOKUP(C14379,Param!K:L,2,FALSE)</f>
        <v>European Refrigeration</v>
      </c>
      <c r="E14379" t="s">
        <v>6460</v>
      </c>
      <c r="F14379" t="s">
        <v>16549</v>
      </c>
      <c r="G14379" t="s">
        <v>1422</v>
      </c>
      <c r="H14379">
        <v>371.91</v>
      </c>
      <c r="I14379">
        <v>371.9074</v>
      </c>
      <c r="J14379">
        <v>2.6000000000294598E-3</v>
      </c>
      <c r="K14379">
        <v>371.91</v>
      </c>
      <c r="L14379">
        <v>0</v>
      </c>
      <c r="M14379" t="str">
        <f>IF(ISERROR(VLOOKUP(A14379,'[1]Ecart validé'!$A:$A,1,FALSE)),Z14379,"Ecart Validé")</f>
        <v>valid</v>
      </c>
      <c r="R14379" t="s">
        <v>30</v>
      </c>
      <c r="U14379"/>
      <c r="X14379"/>
      <c r="Y14379"/>
      <c r="Z14379" t="s">
        <v>31</v>
      </c>
    </row>
    <row r="14380" spans="1:26" x14ac:dyDescent="0.3">
      <c r="A14380" t="s">
        <v>17607</v>
      </c>
      <c r="B14380" t="s">
        <v>6107</v>
      </c>
      <c r="C14380">
        <v>36748</v>
      </c>
      <c r="D14380" t="str">
        <f>+VLOOKUP(C14380,Param!K:L,2,FALSE)</f>
        <v>Alliance Disposables Ltd</v>
      </c>
      <c r="E14380" t="s">
        <v>6463</v>
      </c>
      <c r="F14380" t="s">
        <v>16549</v>
      </c>
      <c r="G14380" t="s">
        <v>1422</v>
      </c>
      <c r="H14380">
        <v>18361.13</v>
      </c>
      <c r="I14380">
        <v>18361.132300000001</v>
      </c>
      <c r="J14380">
        <v>-2.3000000001047699E-3</v>
      </c>
      <c r="K14380">
        <v>18361.132300000001</v>
      </c>
      <c r="L14380">
        <v>-2.3000000001047699E-3</v>
      </c>
      <c r="M14380" t="str">
        <f>IF(ISERROR(VLOOKUP(A14380,'[1]Ecart validé'!$A:$A,1,FALSE)),Z14380,"Ecart Validé")</f>
        <v>valid</v>
      </c>
      <c r="R14380" t="s">
        <v>30</v>
      </c>
      <c r="U14380"/>
      <c r="X14380"/>
      <c r="Y14380"/>
      <c r="Z14380" t="s">
        <v>31</v>
      </c>
    </row>
    <row r="14381" spans="1:26" x14ac:dyDescent="0.3">
      <c r="A14381" t="s">
        <v>17608</v>
      </c>
      <c r="B14381" t="s">
        <v>6107</v>
      </c>
      <c r="C14381">
        <v>36777</v>
      </c>
      <c r="D14381" t="str">
        <f>+VLOOKUP(C14381,Param!K:L,2,FALSE)</f>
        <v>DIVERSEY</v>
      </c>
      <c r="E14381" t="s">
        <v>6476</v>
      </c>
      <c r="F14381" t="s">
        <v>16549</v>
      </c>
      <c r="G14381" t="s">
        <v>1422</v>
      </c>
      <c r="H14381">
        <v>6818.82</v>
      </c>
      <c r="I14381">
        <v>6818.8212000000003</v>
      </c>
      <c r="J14381">
        <v>-1.2000000006082701E-3</v>
      </c>
      <c r="K14381">
        <v>6818.8212000000003</v>
      </c>
      <c r="L14381">
        <v>-1.2000000006082701E-3</v>
      </c>
      <c r="M14381" t="str">
        <f>IF(ISERROR(VLOOKUP(A14381,'[1]Ecart validé'!$A:$A,1,FALSE)),Z14381,"Ecart Validé")</f>
        <v>valid</v>
      </c>
      <c r="R14381" t="s">
        <v>30</v>
      </c>
      <c r="U14381"/>
      <c r="X14381"/>
      <c r="Y14381"/>
      <c r="Z14381" t="s">
        <v>31</v>
      </c>
    </row>
    <row r="14382" spans="1:26" x14ac:dyDescent="0.3">
      <c r="A14382" t="s">
        <v>17609</v>
      </c>
      <c r="B14382" t="s">
        <v>6107</v>
      </c>
      <c r="C14382">
        <v>36887</v>
      </c>
      <c r="D14382" t="str">
        <f>+VLOOKUP(C14382,Param!K:L,2,FALSE)</f>
        <v>DIRECT SEAFOODS LTD (SEAFOOD HOLDINGS LTD)</v>
      </c>
      <c r="E14382" t="s">
        <v>6509</v>
      </c>
      <c r="F14382" t="s">
        <v>16549</v>
      </c>
      <c r="G14382" t="s">
        <v>1422</v>
      </c>
      <c r="H14382">
        <v>3317.06</v>
      </c>
      <c r="I14382">
        <v>3317.0607</v>
      </c>
      <c r="J14382">
        <v>-7.0000000005165897E-4</v>
      </c>
      <c r="K14382">
        <v>3317.06</v>
      </c>
      <c r="L14382">
        <v>0</v>
      </c>
      <c r="M14382" t="str">
        <f>IF(ISERROR(VLOOKUP(A14382,'[1]Ecart validé'!$A:$A,1,FALSE)),Z14382,"Ecart Validé")</f>
        <v>valid</v>
      </c>
      <c r="R14382" t="s">
        <v>30</v>
      </c>
      <c r="U14382"/>
      <c r="X14382"/>
      <c r="Y14382"/>
      <c r="Z14382" t="s">
        <v>31</v>
      </c>
    </row>
    <row r="14383" spans="1:26" x14ac:dyDescent="0.3">
      <c r="A14383" t="s">
        <v>17610</v>
      </c>
      <c r="B14383" t="s">
        <v>6107</v>
      </c>
      <c r="C14383">
        <v>37142</v>
      </c>
      <c r="D14383" t="str">
        <f>+VLOOKUP(C14383,Param!K:L,2,FALSE)</f>
        <v>NIEHOFFS VAIHINGER FRUCHTSAFT GMBH</v>
      </c>
      <c r="E14383" t="s">
        <v>6523</v>
      </c>
      <c r="F14383" t="s">
        <v>16549</v>
      </c>
      <c r="G14383" t="s">
        <v>29</v>
      </c>
      <c r="H14383">
        <v>460.4</v>
      </c>
      <c r="I14383">
        <v>460.4</v>
      </c>
      <c r="J14383">
        <v>0</v>
      </c>
      <c r="K14383">
        <v>460.4</v>
      </c>
      <c r="L14383">
        <v>0</v>
      </c>
      <c r="M14383" t="str">
        <f>IF(ISERROR(VLOOKUP(A14383,'[1]Ecart validé'!$A:$A,1,FALSE)),Z14383,"Ecart Validé")</f>
        <v>valid</v>
      </c>
      <c r="R14383" t="s">
        <v>30</v>
      </c>
      <c r="U14383"/>
      <c r="X14383"/>
      <c r="Y14383"/>
      <c r="Z14383" t="s">
        <v>31</v>
      </c>
    </row>
    <row r="14384" spans="1:26" x14ac:dyDescent="0.3">
      <c r="A14384" t="s">
        <v>17611</v>
      </c>
      <c r="B14384" t="s">
        <v>6107</v>
      </c>
      <c r="C14384">
        <v>62531</v>
      </c>
      <c r="D14384" t="str">
        <f>+VLOOKUP(C14384,Param!K:L,2,FALSE)</f>
        <v>TEST STRIKE UK LTD</v>
      </c>
      <c r="E14384" t="s">
        <v>6540</v>
      </c>
      <c r="F14384" t="s">
        <v>16549</v>
      </c>
      <c r="G14384" t="s">
        <v>1422</v>
      </c>
      <c r="H14384">
        <v>46.16</v>
      </c>
      <c r="I14384">
        <v>46.155500000000004</v>
      </c>
      <c r="J14384">
        <v>4.4999999999930599E-3</v>
      </c>
      <c r="K14384">
        <v>46.16</v>
      </c>
      <c r="L14384">
        <v>0</v>
      </c>
      <c r="M14384" t="str">
        <f>IF(ISERROR(VLOOKUP(A14384,'[1]Ecart validé'!$A:$A,1,FALSE)),Z14384,"Ecart Validé")</f>
        <v>valid</v>
      </c>
      <c r="R14384" t="s">
        <v>30</v>
      </c>
      <c r="U14384"/>
      <c r="X14384"/>
      <c r="Y14384"/>
      <c r="Z14384" t="s">
        <v>31</v>
      </c>
    </row>
    <row r="14385" spans="1:26" x14ac:dyDescent="0.3">
      <c r="A14385" t="s">
        <v>17612</v>
      </c>
      <c r="B14385" t="s">
        <v>6107</v>
      </c>
      <c r="C14385">
        <v>77245</v>
      </c>
      <c r="D14385" t="str">
        <f>+VLOOKUP(C14385,Param!K:L,2,FALSE)</f>
        <v>Steelite International PLC</v>
      </c>
      <c r="E14385" t="s">
        <v>6548</v>
      </c>
      <c r="F14385" t="s">
        <v>16549</v>
      </c>
      <c r="G14385" t="s">
        <v>1422</v>
      </c>
      <c r="H14385">
        <v>463.74</v>
      </c>
      <c r="I14385">
        <v>463.74059999999997</v>
      </c>
      <c r="J14385">
        <v>-5.9999999996307397E-4</v>
      </c>
      <c r="K14385">
        <v>463.74</v>
      </c>
      <c r="L14385">
        <v>0</v>
      </c>
      <c r="M14385" t="str">
        <f>IF(ISERROR(VLOOKUP(A14385,'[1]Ecart validé'!$A:$A,1,FALSE)),Z14385,"Ecart Validé")</f>
        <v>valid</v>
      </c>
      <c r="R14385" t="s">
        <v>30</v>
      </c>
      <c r="U14385"/>
      <c r="X14385"/>
      <c r="Y14385"/>
      <c r="Z14385" t="s">
        <v>31</v>
      </c>
    </row>
    <row r="14386" spans="1:26" x14ac:dyDescent="0.3">
      <c r="A14386" t="s">
        <v>17613</v>
      </c>
      <c r="B14386" t="s">
        <v>6107</v>
      </c>
      <c r="C14386">
        <v>92692</v>
      </c>
      <c r="D14386" t="str">
        <f>+VLOOKUP(C14386,Param!K:L,2,FALSE)</f>
        <v>Nurture Landscapes</v>
      </c>
      <c r="E14386" t="s">
        <v>6563</v>
      </c>
      <c r="F14386" t="s">
        <v>16549</v>
      </c>
      <c r="G14386" t="s">
        <v>1422</v>
      </c>
      <c r="H14386">
        <v>362.86</v>
      </c>
      <c r="I14386">
        <v>362.86349999999999</v>
      </c>
      <c r="J14386">
        <v>-3.4999999999740699E-3</v>
      </c>
      <c r="K14386">
        <v>362.86</v>
      </c>
      <c r="L14386">
        <v>0</v>
      </c>
      <c r="M14386" t="str">
        <f>IF(ISERROR(VLOOKUP(A14386,'[1]Ecart validé'!$A:$A,1,FALSE)),Z14386,"Ecart Validé")</f>
        <v>valid</v>
      </c>
      <c r="R14386" t="s">
        <v>30</v>
      </c>
      <c r="U14386"/>
      <c r="X14386"/>
      <c r="Y14386"/>
      <c r="Z14386" t="s">
        <v>31</v>
      </c>
    </row>
    <row r="14387" spans="1:26" x14ac:dyDescent="0.3">
      <c r="A14387" t="s">
        <v>17614</v>
      </c>
      <c r="B14387" t="s">
        <v>6107</v>
      </c>
      <c r="C14387">
        <v>98368</v>
      </c>
      <c r="D14387" t="str">
        <f>+VLOOKUP(C14387,Param!K:L,2,FALSE)</f>
        <v>The Contract Chair Company</v>
      </c>
      <c r="E14387" t="s">
        <v>6570</v>
      </c>
      <c r="F14387" t="s">
        <v>16549</v>
      </c>
      <c r="G14387" t="s">
        <v>1422</v>
      </c>
      <c r="H14387">
        <v>35.68</v>
      </c>
      <c r="I14387">
        <v>35.68</v>
      </c>
      <c r="J14387">
        <v>0</v>
      </c>
      <c r="K14387">
        <v>35.68</v>
      </c>
      <c r="L14387">
        <v>0</v>
      </c>
      <c r="M14387" t="str">
        <f>IF(ISERROR(VLOOKUP(A14387,'[1]Ecart validé'!$A:$A,1,FALSE)),Z14387,"Ecart Validé")</f>
        <v>valid</v>
      </c>
      <c r="R14387" t="s">
        <v>30</v>
      </c>
      <c r="U14387"/>
      <c r="X14387"/>
      <c r="Y14387"/>
      <c r="Z14387" t="s">
        <v>31</v>
      </c>
    </row>
    <row r="14388" spans="1:26" x14ac:dyDescent="0.3">
      <c r="A14388" t="s">
        <v>17615</v>
      </c>
      <c r="B14388" t="s">
        <v>6107</v>
      </c>
      <c r="C14388">
        <v>102080</v>
      </c>
      <c r="D14388" t="str">
        <f>+VLOOKUP(C14388,Param!K:L,2,FALSE)</f>
        <v>GFL SA</v>
      </c>
      <c r="E14388" t="s">
        <v>6572</v>
      </c>
      <c r="F14388" t="s">
        <v>16549</v>
      </c>
      <c r="G14388" t="s">
        <v>29</v>
      </c>
      <c r="H14388">
        <v>2350.2600000000002</v>
      </c>
      <c r="I14388">
        <v>2350.2588000000001</v>
      </c>
      <c r="J14388">
        <v>1.2000000001535201E-3</v>
      </c>
      <c r="K14388">
        <v>2350.2600000000002</v>
      </c>
      <c r="L14388">
        <v>0</v>
      </c>
      <c r="M14388" t="str">
        <f>IF(ISERROR(VLOOKUP(A14388,'[1]Ecart validé'!$A:$A,1,FALSE)),Z14388,"Ecart Validé")</f>
        <v>valid</v>
      </c>
      <c r="R14388" t="s">
        <v>30</v>
      </c>
      <c r="U14388"/>
      <c r="X14388"/>
      <c r="Y14388"/>
      <c r="Z14388" t="s">
        <v>31</v>
      </c>
    </row>
    <row r="14389" spans="1:26" x14ac:dyDescent="0.3">
      <c r="A14389" t="s">
        <v>17616</v>
      </c>
      <c r="B14389" t="s">
        <v>6107</v>
      </c>
      <c r="C14389">
        <v>118233</v>
      </c>
      <c r="D14389" t="str">
        <f>+VLOOKUP(C14389,Param!K:L,2,FALSE)</f>
        <v>BIC GRAPHIC EUROPE SA</v>
      </c>
      <c r="E14389">
        <v>29306039</v>
      </c>
      <c r="F14389" t="s">
        <v>16549</v>
      </c>
      <c r="G14389" t="s">
        <v>1422</v>
      </c>
      <c r="H14389">
        <v>376.32</v>
      </c>
      <c r="I14389">
        <v>376.31650000000002</v>
      </c>
      <c r="J14389">
        <v>3.4999999999740699E-3</v>
      </c>
      <c r="K14389">
        <v>376.32</v>
      </c>
      <c r="L14389">
        <v>0</v>
      </c>
      <c r="M14389" t="str">
        <f>IF(ISERROR(VLOOKUP(A14389,'[1]Ecart validé'!$A:$A,1,FALSE)),Z14389,"Ecart Validé")</f>
        <v>valid</v>
      </c>
      <c r="R14389" t="s">
        <v>30</v>
      </c>
      <c r="U14389"/>
      <c r="X14389"/>
      <c r="Y14389"/>
      <c r="Z14389" t="s">
        <v>31</v>
      </c>
    </row>
    <row r="14390" spans="1:26" x14ac:dyDescent="0.3">
      <c r="A14390" t="s">
        <v>17617</v>
      </c>
      <c r="B14390" t="s">
        <v>6107</v>
      </c>
      <c r="C14390">
        <v>160520</v>
      </c>
      <c r="D14390" t="str">
        <f>+VLOOKUP(C14390,Param!K:L,2,FALSE)</f>
        <v>Fromagerie Beillevaire Uk Ltd</v>
      </c>
      <c r="E14390" t="s">
        <v>6652</v>
      </c>
      <c r="F14390" t="s">
        <v>16549</v>
      </c>
      <c r="G14390" t="s">
        <v>1422</v>
      </c>
      <c r="H14390">
        <v>106.19</v>
      </c>
      <c r="I14390">
        <v>106.1901</v>
      </c>
      <c r="J14390">
        <v>-1.0000000000331901E-4</v>
      </c>
      <c r="K14390">
        <v>106.19</v>
      </c>
      <c r="L14390">
        <v>0</v>
      </c>
      <c r="M14390" t="str">
        <f>IF(ISERROR(VLOOKUP(A14390,'[1]Ecart validé'!$A:$A,1,FALSE)),Z14390,"Ecart Validé")</f>
        <v>valid</v>
      </c>
      <c r="R14390" t="s">
        <v>30</v>
      </c>
      <c r="U14390"/>
      <c r="X14390"/>
      <c r="Y14390"/>
      <c r="Z14390" t="s">
        <v>31</v>
      </c>
    </row>
    <row r="14391" spans="1:26" x14ac:dyDescent="0.3">
      <c r="A14391" t="s">
        <v>17618</v>
      </c>
      <c r="B14391" t="s">
        <v>6107</v>
      </c>
      <c r="C14391">
        <v>189512</v>
      </c>
      <c r="D14391" t="str">
        <f>+VLOOKUP(C14391,Param!K:L,2,FALSE)</f>
        <v>ASTRO LIGHTING LTD</v>
      </c>
      <c r="E14391" t="s">
        <v>6665</v>
      </c>
      <c r="F14391" t="s">
        <v>16549</v>
      </c>
      <c r="G14391" t="s">
        <v>1422</v>
      </c>
      <c r="H14391">
        <v>267.24</v>
      </c>
      <c r="I14391">
        <v>267.24149999999997</v>
      </c>
      <c r="J14391">
        <v>-1.4999999999645199E-3</v>
      </c>
      <c r="K14391">
        <v>267.24</v>
      </c>
      <c r="L14391">
        <v>0</v>
      </c>
      <c r="M14391" t="str">
        <f>IF(ISERROR(VLOOKUP(A14391,'[1]Ecart validé'!$A:$A,1,FALSE)),Z14391,"Ecart Validé")</f>
        <v>valid</v>
      </c>
      <c r="R14391" t="s">
        <v>30</v>
      </c>
      <c r="U14391"/>
      <c r="X14391"/>
      <c r="Y14391"/>
      <c r="Z14391" t="s">
        <v>31</v>
      </c>
    </row>
    <row r="14392" spans="1:26" x14ac:dyDescent="0.3">
      <c r="A14392" t="s">
        <v>17619</v>
      </c>
      <c r="B14392" t="s">
        <v>6107</v>
      </c>
      <c r="C14392">
        <v>214035</v>
      </c>
      <c r="D14392" t="str">
        <f>+VLOOKUP(C14392,Param!K:L,2,FALSE)</f>
        <v>Fort Roche</v>
      </c>
      <c r="E14392" t="s">
        <v>6687</v>
      </c>
      <c r="F14392" t="s">
        <v>16549</v>
      </c>
      <c r="G14392" t="s">
        <v>1422</v>
      </c>
      <c r="H14392">
        <v>2011.84</v>
      </c>
      <c r="I14392">
        <v>2011.8424</v>
      </c>
      <c r="J14392">
        <v>-2.40000000007967E-3</v>
      </c>
      <c r="K14392">
        <v>2011.84</v>
      </c>
      <c r="L14392">
        <v>0</v>
      </c>
      <c r="M14392" t="str">
        <f>IF(ISERROR(VLOOKUP(A14392,'[1]Ecart validé'!$A:$A,1,FALSE)),Z14392,"Ecart Validé")</f>
        <v>valid</v>
      </c>
      <c r="R14392" t="s">
        <v>30</v>
      </c>
      <c r="U14392"/>
      <c r="X14392"/>
      <c r="Y14392"/>
      <c r="Z14392" t="s">
        <v>31</v>
      </c>
    </row>
    <row r="14393" spans="1:26" x14ac:dyDescent="0.3">
      <c r="A14393" t="s">
        <v>17620</v>
      </c>
      <c r="B14393" t="s">
        <v>6107</v>
      </c>
      <c r="C14393">
        <v>236246</v>
      </c>
      <c r="D14393" t="str">
        <f>+VLOOKUP(C14393,Param!K:L,2,FALSE)</f>
        <v>ARC Internationnal</v>
      </c>
      <c r="E14393" t="s">
        <v>6692</v>
      </c>
      <c r="F14393" t="s">
        <v>16549</v>
      </c>
      <c r="G14393" t="s">
        <v>1422</v>
      </c>
      <c r="H14393">
        <v>164.96</v>
      </c>
      <c r="I14393">
        <v>164.95590000000001</v>
      </c>
      <c r="J14393">
        <v>4.0999999999939904E-3</v>
      </c>
      <c r="K14393">
        <v>164.96</v>
      </c>
      <c r="L14393">
        <v>0</v>
      </c>
      <c r="M14393" t="str">
        <f>IF(ISERROR(VLOOKUP(A14393,'[1]Ecart validé'!$A:$A,1,FALSE)),Z14393,"Ecart Validé")</f>
        <v>valid</v>
      </c>
      <c r="R14393" t="s">
        <v>30</v>
      </c>
      <c r="U14393"/>
      <c r="X14393"/>
      <c r="Y14393"/>
      <c r="Z14393" t="s">
        <v>31</v>
      </c>
    </row>
    <row r="14394" spans="1:26" x14ac:dyDescent="0.3">
      <c r="A14394" t="s">
        <v>17621</v>
      </c>
      <c r="B14394" t="s">
        <v>6107</v>
      </c>
      <c r="C14394">
        <v>257755</v>
      </c>
      <c r="D14394" t="str">
        <f>+VLOOKUP(C14394,Param!K:L,2,FALSE)</f>
        <v>Ductwork Compliance Limited</v>
      </c>
      <c r="E14394" t="s">
        <v>6697</v>
      </c>
      <c r="F14394" t="s">
        <v>16549</v>
      </c>
      <c r="G14394" t="s">
        <v>1422</v>
      </c>
      <c r="H14394">
        <v>368.26</v>
      </c>
      <c r="I14394">
        <v>368.25650000000002</v>
      </c>
      <c r="J14394">
        <v>3.4999999999740699E-3</v>
      </c>
      <c r="K14394">
        <v>368.26</v>
      </c>
      <c r="L14394">
        <v>0</v>
      </c>
      <c r="M14394" t="str">
        <f>IF(ISERROR(VLOOKUP(A14394,'[1]Ecart validé'!$A:$A,1,FALSE)),Z14394,"Ecart Validé")</f>
        <v>valid</v>
      </c>
      <c r="R14394" t="s">
        <v>30</v>
      </c>
      <c r="U14394"/>
      <c r="X14394"/>
      <c r="Y14394"/>
      <c r="Z14394" t="s">
        <v>31</v>
      </c>
    </row>
    <row r="14395" spans="1:26" x14ac:dyDescent="0.3">
      <c r="A14395" t="s">
        <v>17622</v>
      </c>
      <c r="B14395" t="s">
        <v>6107</v>
      </c>
      <c r="C14395">
        <v>270062</v>
      </c>
      <c r="D14395" t="str">
        <f>+VLOOKUP(C14395,Param!K:L,2,FALSE)</f>
        <v>CLARITY HOUSEKEEPING LIMITED (ex CENTRAL FACILITIES GROUP LTD)</v>
      </c>
      <c r="E14395" t="s">
        <v>14431</v>
      </c>
      <c r="F14395" t="s">
        <v>16549</v>
      </c>
      <c r="G14395" t="s">
        <v>1422</v>
      </c>
      <c r="H14395">
        <v>4386.68</v>
      </c>
      <c r="I14395">
        <v>4386.6767</v>
      </c>
      <c r="J14395">
        <v>3.3000000003085002E-3</v>
      </c>
      <c r="K14395">
        <v>4386.68</v>
      </c>
      <c r="L14395">
        <v>0</v>
      </c>
      <c r="M14395" t="str">
        <f>IF(ISERROR(VLOOKUP(A14395,'[1]Ecart validé'!$A:$A,1,FALSE)),Z14395,"Ecart Validé")</f>
        <v>valid</v>
      </c>
      <c r="R14395" t="s">
        <v>30</v>
      </c>
      <c r="U14395"/>
      <c r="X14395"/>
      <c r="Y14395"/>
      <c r="Z14395" t="s">
        <v>31</v>
      </c>
    </row>
    <row r="14396" spans="1:26" x14ac:dyDescent="0.3">
      <c r="A14396" t="s">
        <v>17623</v>
      </c>
      <c r="B14396" t="s">
        <v>6107</v>
      </c>
      <c r="C14396">
        <v>288998</v>
      </c>
      <c r="D14396" t="str">
        <f>+VLOOKUP(C14396,Param!K:L,2,FALSE)</f>
        <v>Room Contracts Limited</v>
      </c>
      <c r="E14396" t="s">
        <v>6725</v>
      </c>
      <c r="F14396" t="s">
        <v>16549</v>
      </c>
      <c r="G14396" t="s">
        <v>1422</v>
      </c>
      <c r="H14396">
        <v>4386.76</v>
      </c>
      <c r="I14396">
        <v>4386.76</v>
      </c>
      <c r="J14396">
        <v>0</v>
      </c>
      <c r="K14396">
        <v>4386.76</v>
      </c>
      <c r="L14396">
        <v>0</v>
      </c>
      <c r="M14396" t="str">
        <f>IF(ISERROR(VLOOKUP(A14396,'[1]Ecart validé'!$A:$A,1,FALSE)),Z14396,"Ecart Validé")</f>
        <v>valid</v>
      </c>
      <c r="R14396" t="s">
        <v>30</v>
      </c>
      <c r="U14396"/>
      <c r="X14396"/>
      <c r="Y14396"/>
      <c r="Z14396" t="s">
        <v>31</v>
      </c>
    </row>
    <row r="14397" spans="1:26" x14ac:dyDescent="0.3">
      <c r="A14397" t="s">
        <v>17624</v>
      </c>
      <c r="B14397" t="s">
        <v>6107</v>
      </c>
      <c r="C14397">
        <v>296607</v>
      </c>
      <c r="D14397" t="str">
        <f>+VLOOKUP(C14397,Param!K:L,2,FALSE)</f>
        <v>TOP BRASS CONTRACT FURNITURE LTD</v>
      </c>
      <c r="E14397" t="s">
        <v>6727</v>
      </c>
      <c r="F14397" t="s">
        <v>16549</v>
      </c>
      <c r="G14397" t="s">
        <v>1422</v>
      </c>
      <c r="H14397">
        <v>6682.69</v>
      </c>
      <c r="I14397">
        <v>6682.6857</v>
      </c>
      <c r="J14397">
        <v>4.2999999996027301E-3</v>
      </c>
      <c r="K14397">
        <v>6682.6857</v>
      </c>
      <c r="L14397">
        <v>4.2999999996027301E-3</v>
      </c>
      <c r="M14397" t="str">
        <f>IF(ISERROR(VLOOKUP(A14397,'[1]Ecart validé'!$A:$A,1,FALSE)),Z14397,"Ecart Validé")</f>
        <v>valid</v>
      </c>
      <c r="R14397" t="s">
        <v>30</v>
      </c>
      <c r="U14397"/>
      <c r="X14397"/>
      <c r="Y14397"/>
      <c r="Z14397" t="s">
        <v>31</v>
      </c>
    </row>
    <row r="14398" spans="1:26" x14ac:dyDescent="0.3">
      <c r="A14398" t="s">
        <v>17625</v>
      </c>
      <c r="B14398" t="s">
        <v>6107</v>
      </c>
      <c r="C14398">
        <v>299519</v>
      </c>
      <c r="D14398" t="str">
        <f>+VLOOKUP(C14398,Param!K:L,2,FALSE)</f>
        <v>Essity</v>
      </c>
      <c r="E14398" t="s">
        <v>6736</v>
      </c>
      <c r="F14398" t="s">
        <v>16549</v>
      </c>
      <c r="G14398" t="s">
        <v>1422</v>
      </c>
      <c r="H14398">
        <v>2806.25</v>
      </c>
      <c r="I14398">
        <v>2806.2453</v>
      </c>
      <c r="J14398">
        <v>4.6999999999570701E-3</v>
      </c>
      <c r="K14398">
        <v>2806.2453</v>
      </c>
      <c r="L14398">
        <v>4.6999999999570701E-3</v>
      </c>
      <c r="M14398" t="str">
        <f>IF(ISERROR(VLOOKUP(A14398,'[1]Ecart validé'!$A:$A,1,FALSE)),Z14398,"Ecart Validé")</f>
        <v>valid</v>
      </c>
      <c r="R14398" t="s">
        <v>30</v>
      </c>
      <c r="U14398"/>
      <c r="X14398"/>
      <c r="Y14398"/>
      <c r="Z14398" t="s">
        <v>31</v>
      </c>
    </row>
    <row r="14399" spans="1:26" x14ac:dyDescent="0.3">
      <c r="A14399" t="s">
        <v>17626</v>
      </c>
      <c r="B14399" t="s">
        <v>6107</v>
      </c>
      <c r="C14399">
        <v>310548</v>
      </c>
      <c r="D14399" t="str">
        <f>+VLOOKUP(C14399,Param!K:L,2,FALSE)</f>
        <v>CONCORD ENVIRONMENTAL TECHNOLOGIES LTD</v>
      </c>
      <c r="E14399" t="s">
        <v>6761</v>
      </c>
      <c r="F14399" t="s">
        <v>16549</v>
      </c>
      <c r="G14399" t="s">
        <v>1422</v>
      </c>
      <c r="H14399">
        <v>308.68</v>
      </c>
      <c r="I14399">
        <v>308.67950000000002</v>
      </c>
      <c r="J14399">
        <v>4.9999999998817603E-4</v>
      </c>
      <c r="K14399">
        <v>308.68</v>
      </c>
      <c r="L14399">
        <v>0</v>
      </c>
      <c r="M14399" t="str">
        <f>IF(ISERROR(VLOOKUP(A14399,'[1]Ecart validé'!$A:$A,1,FALSE)),Z14399,"Ecart Validé")</f>
        <v>valid</v>
      </c>
      <c r="R14399" t="s">
        <v>30</v>
      </c>
      <c r="U14399"/>
      <c r="X14399"/>
      <c r="Y14399"/>
      <c r="Z14399" t="s">
        <v>31</v>
      </c>
    </row>
    <row r="14400" spans="1:26" x14ac:dyDescent="0.3">
      <c r="A14400" t="s">
        <v>17627</v>
      </c>
      <c r="B14400" t="s">
        <v>6107</v>
      </c>
      <c r="C14400">
        <v>325250</v>
      </c>
      <c r="D14400" t="str">
        <f>+VLOOKUP(C14400,Param!K:L,2,FALSE)</f>
        <v>VT Consult</v>
      </c>
      <c r="E14400" t="s">
        <v>6778</v>
      </c>
      <c r="F14400" t="s">
        <v>16549</v>
      </c>
      <c r="G14400" t="s">
        <v>1422</v>
      </c>
      <c r="H14400">
        <v>114.21</v>
      </c>
      <c r="I14400">
        <v>114.21</v>
      </c>
      <c r="J14400">
        <v>0</v>
      </c>
      <c r="K14400">
        <v>114.21</v>
      </c>
      <c r="L14400">
        <v>0</v>
      </c>
      <c r="M14400" t="str">
        <f>IF(ISERROR(VLOOKUP(A14400,'[1]Ecart validé'!$A:$A,1,FALSE)),Z14400,"Ecart Validé")</f>
        <v>valid</v>
      </c>
      <c r="R14400" t="s">
        <v>30</v>
      </c>
      <c r="U14400"/>
      <c r="X14400"/>
      <c r="Y14400"/>
      <c r="Z14400" t="s">
        <v>31</v>
      </c>
    </row>
    <row r="14401" spans="1:26" x14ac:dyDescent="0.3">
      <c r="A14401" t="s">
        <v>17628</v>
      </c>
      <c r="B14401" t="s">
        <v>6107</v>
      </c>
      <c r="C14401">
        <v>36775</v>
      </c>
      <c r="D14401" t="str">
        <f>+VLOOKUP(C14401,Param!K:L,2,FALSE)</f>
        <v>FISHER SERVICE</v>
      </c>
      <c r="E14401" t="s">
        <v>14467</v>
      </c>
      <c r="F14401" t="s">
        <v>16549</v>
      </c>
      <c r="G14401" t="s">
        <v>1422</v>
      </c>
      <c r="H14401">
        <v>8963.43</v>
      </c>
      <c r="I14401">
        <v>8963.4305999999997</v>
      </c>
      <c r="J14401">
        <v>-5.9999999939464E-4</v>
      </c>
      <c r="K14401">
        <v>8963.43</v>
      </c>
      <c r="L14401">
        <v>0</v>
      </c>
      <c r="M14401" t="str">
        <f>IF(ISERROR(VLOOKUP(A14401,'[1]Ecart validé'!$A:$A,1,FALSE)),Z14401,"Ecart Validé")</f>
        <v>valid</v>
      </c>
      <c r="R14401" t="s">
        <v>30</v>
      </c>
      <c r="U14401"/>
      <c r="X14401"/>
      <c r="Y14401"/>
      <c r="Z14401" t="s">
        <v>31</v>
      </c>
    </row>
    <row r="14402" spans="1:26" x14ac:dyDescent="0.3">
      <c r="A14402" t="s">
        <v>17629</v>
      </c>
      <c r="B14402" t="s">
        <v>6107</v>
      </c>
      <c r="C14402">
        <v>354696</v>
      </c>
      <c r="D14402" t="str">
        <f>+VLOOKUP(C14402,Param!K:L,2,FALSE)</f>
        <v>Fullbrook Ventures Ltd T/A Bernard Sims Associates</v>
      </c>
      <c r="E14402" t="s">
        <v>14475</v>
      </c>
      <c r="F14402" t="s">
        <v>16549</v>
      </c>
      <c r="G14402" t="s">
        <v>1422</v>
      </c>
      <c r="H14402">
        <v>44.84</v>
      </c>
      <c r="I14402">
        <v>44.84</v>
      </c>
      <c r="J14402">
        <v>0</v>
      </c>
      <c r="K14402">
        <v>44.84</v>
      </c>
      <c r="L14402">
        <v>0</v>
      </c>
      <c r="M14402" t="str">
        <f>IF(ISERROR(VLOOKUP(A14402,'[1]Ecart validé'!$A:$A,1,FALSE)),Z14402,"Ecart Validé")</f>
        <v>valid</v>
      </c>
      <c r="R14402" t="s">
        <v>30</v>
      </c>
      <c r="U14402"/>
      <c r="X14402"/>
      <c r="Y14402"/>
      <c r="Z14402" t="s">
        <v>31</v>
      </c>
    </row>
    <row r="14403" spans="1:26" ht="43.2" x14ac:dyDescent="0.3">
      <c r="A14403" t="s">
        <v>17630</v>
      </c>
      <c r="B14403" t="s">
        <v>6107</v>
      </c>
      <c r="C14403">
        <v>193596</v>
      </c>
      <c r="D14403" t="str">
        <f>+VLOOKUP(C14403,Param!K:L,2,FALSE)</f>
        <v>ISTA ENERGY SOLUTIONS LTD</v>
      </c>
      <c r="E14403" t="s">
        <v>6679</v>
      </c>
      <c r="F14403" t="s">
        <v>16549</v>
      </c>
      <c r="G14403" t="s">
        <v>1422</v>
      </c>
      <c r="H14403">
        <v>15091.082200000001</v>
      </c>
      <c r="I14403">
        <v>15091.0694</v>
      </c>
      <c r="J14403">
        <v>1.28000000004249E-2</v>
      </c>
      <c r="K14403">
        <v>15091.082200000001</v>
      </c>
      <c r="L14403">
        <v>0</v>
      </c>
      <c r="M14403" t="str">
        <f>IF(ISERROR(VLOOKUP(A14403,'[1]Ecart validé'!$A:$A,1,FALSE)),Z14403,"Ecart Validé")</f>
        <v>valid</v>
      </c>
      <c r="R14403" t="s">
        <v>490</v>
      </c>
      <c r="S14403" t="s">
        <v>42</v>
      </c>
      <c r="T14403" t="s">
        <v>43</v>
      </c>
      <c r="U14403" s="13" t="s">
        <v>17631</v>
      </c>
      <c r="V14403" t="s">
        <v>45</v>
      </c>
      <c r="W14403" t="s">
        <v>46</v>
      </c>
      <c r="X14403" t="s">
        <v>458</v>
      </c>
      <c r="Y14403" t="s">
        <v>458</v>
      </c>
      <c r="Z14403" t="s">
        <v>31</v>
      </c>
    </row>
    <row r="14404" spans="1:26" x14ac:dyDescent="0.3">
      <c r="A14404" t="s">
        <v>17632</v>
      </c>
      <c r="B14404" t="s">
        <v>6107</v>
      </c>
      <c r="C14404">
        <v>305696</v>
      </c>
      <c r="D14404" t="str">
        <f>+VLOOKUP(C14404,Param!K:L,2,FALSE)</f>
        <v>AB INBEV UK LTD</v>
      </c>
      <c r="E14404" t="s">
        <v>6754</v>
      </c>
      <c r="F14404" t="s">
        <v>16549</v>
      </c>
      <c r="G14404" t="s">
        <v>1422</v>
      </c>
      <c r="H14404">
        <v>19167.45</v>
      </c>
      <c r="I14404">
        <v>19167.45</v>
      </c>
      <c r="J14404">
        <v>0</v>
      </c>
      <c r="K14404">
        <v>19167.45</v>
      </c>
      <c r="L14404">
        <v>0</v>
      </c>
      <c r="M14404" t="str">
        <f>IF(ISERROR(VLOOKUP(A14404,'[1]Ecart validé'!$A:$A,1,FALSE)),Z14404,"Ecart Validé")</f>
        <v>valid</v>
      </c>
      <c r="R14404" t="s">
        <v>30</v>
      </c>
      <c r="U14404"/>
      <c r="X14404"/>
      <c r="Y14404"/>
      <c r="Z14404" t="s">
        <v>31</v>
      </c>
    </row>
    <row r="14405" spans="1:26" x14ac:dyDescent="0.3">
      <c r="A14405" t="s">
        <v>17633</v>
      </c>
      <c r="B14405" t="s">
        <v>6107</v>
      </c>
      <c r="C14405">
        <v>191796</v>
      </c>
      <c r="D14405" t="str">
        <f>+VLOOKUP(C14405,Param!K:L,2,FALSE)</f>
        <v>M J BIRTWISTLE &amp; CO LIMITED</v>
      </c>
      <c r="E14405" t="s">
        <v>6674</v>
      </c>
      <c r="F14405" t="s">
        <v>16549</v>
      </c>
      <c r="G14405" t="s">
        <v>1422</v>
      </c>
      <c r="H14405">
        <v>12189.99</v>
      </c>
      <c r="I14405">
        <v>12189.9858</v>
      </c>
      <c r="J14405">
        <v>4.1999999994004602E-3</v>
      </c>
      <c r="K14405">
        <v>12189.99</v>
      </c>
      <c r="L14405">
        <v>0</v>
      </c>
      <c r="M14405" t="str">
        <f>IF(ISERROR(VLOOKUP(A14405,'[1]Ecart validé'!$A:$A,1,FALSE)),Z14405,"Ecart Validé")</f>
        <v>valid</v>
      </c>
      <c r="R14405" t="s">
        <v>30</v>
      </c>
      <c r="U14405"/>
      <c r="X14405"/>
      <c r="Y14405"/>
      <c r="Z14405" t="s">
        <v>31</v>
      </c>
    </row>
    <row r="14406" spans="1:26" x14ac:dyDescent="0.3">
      <c r="A14406" t="s">
        <v>17634</v>
      </c>
      <c r="B14406" t="s">
        <v>6107</v>
      </c>
      <c r="C14406">
        <v>303291</v>
      </c>
      <c r="D14406" t="str">
        <f>+VLOOKUP(C14406,Param!K:L,2,FALSE)</f>
        <v>Simpson Associates Consulting Engineers LLP</v>
      </c>
      <c r="E14406" t="s">
        <v>14509</v>
      </c>
      <c r="F14406" t="s">
        <v>16549</v>
      </c>
      <c r="G14406" t="s">
        <v>1422</v>
      </c>
      <c r="H14406">
        <v>56.4</v>
      </c>
      <c r="I14406">
        <v>56.4</v>
      </c>
      <c r="J14406">
        <v>0</v>
      </c>
      <c r="K14406">
        <v>56.4</v>
      </c>
      <c r="L14406">
        <v>0</v>
      </c>
      <c r="M14406" t="str">
        <f>IF(ISERROR(VLOOKUP(A14406,'[1]Ecart validé'!$A:$A,1,FALSE)),Z14406,"Ecart Validé")</f>
        <v>valid</v>
      </c>
      <c r="R14406" t="s">
        <v>30</v>
      </c>
      <c r="U14406"/>
      <c r="X14406"/>
      <c r="Y14406"/>
      <c r="Z14406" t="s">
        <v>31</v>
      </c>
    </row>
    <row r="14407" spans="1:26" x14ac:dyDescent="0.3">
      <c r="A14407" t="s">
        <v>17635</v>
      </c>
      <c r="B14407" t="s">
        <v>6107</v>
      </c>
      <c r="C14407">
        <v>33772</v>
      </c>
      <c r="D14407" t="str">
        <f>+VLOOKUP(C14407,Param!K:L,2,FALSE)</f>
        <v>Scomac Catering Equipment Ltd</v>
      </c>
      <c r="E14407" t="s">
        <v>17636</v>
      </c>
      <c r="F14407" t="s">
        <v>16549</v>
      </c>
      <c r="G14407" t="s">
        <v>1422</v>
      </c>
      <c r="H14407">
        <v>1286.54</v>
      </c>
      <c r="I14407">
        <v>1286.54</v>
      </c>
      <c r="J14407">
        <v>0</v>
      </c>
      <c r="K14407">
        <v>1286.54</v>
      </c>
      <c r="L14407">
        <v>0</v>
      </c>
      <c r="M14407" t="str">
        <f>IF(ISERROR(VLOOKUP(A14407,'[1]Ecart validé'!$A:$A,1,FALSE)),Z14407,"Ecart Validé")</f>
        <v>valid</v>
      </c>
      <c r="R14407" t="s">
        <v>30</v>
      </c>
      <c r="U14407"/>
      <c r="X14407"/>
      <c r="Y14407"/>
      <c r="Z14407" t="s">
        <v>31</v>
      </c>
    </row>
    <row r="14408" spans="1:26" x14ac:dyDescent="0.3">
      <c r="A14408" t="s">
        <v>17637</v>
      </c>
      <c r="B14408" t="s">
        <v>6107</v>
      </c>
      <c r="C14408">
        <v>35270</v>
      </c>
      <c r="D14408" t="str">
        <f>+VLOOKUP(C14408,Param!K:L,2,FALSE)</f>
        <v>BEAUMONT ROSE GLAZING LTD</v>
      </c>
      <c r="E14408" t="s">
        <v>6324</v>
      </c>
      <c r="F14408" t="s">
        <v>16549</v>
      </c>
      <c r="G14408" t="s">
        <v>1422</v>
      </c>
      <c r="H14408">
        <v>14.75</v>
      </c>
      <c r="I14408">
        <v>14.75</v>
      </c>
      <c r="J14408">
        <v>0</v>
      </c>
      <c r="K14408">
        <v>14.75</v>
      </c>
      <c r="L14408">
        <v>0</v>
      </c>
      <c r="M14408" t="str">
        <f>IF(ISERROR(VLOOKUP(A14408,'[1]Ecart validé'!$A:$A,1,FALSE)),Z14408,"Ecart Validé")</f>
        <v>valid</v>
      </c>
      <c r="R14408" t="s">
        <v>30</v>
      </c>
      <c r="U14408"/>
      <c r="X14408"/>
      <c r="Y14408"/>
      <c r="Z14408" t="s">
        <v>31</v>
      </c>
    </row>
    <row r="14409" spans="1:26" x14ac:dyDescent="0.3">
      <c r="A14409" t="s">
        <v>17638</v>
      </c>
      <c r="B14409" t="s">
        <v>6107</v>
      </c>
      <c r="C14409">
        <v>191344</v>
      </c>
      <c r="D14409" t="str">
        <f>+VLOOKUP(C14409,Param!K:L,2,FALSE)</f>
        <v>Bower Products Ltd</v>
      </c>
      <c r="E14409" t="s">
        <v>6670</v>
      </c>
      <c r="F14409" t="s">
        <v>16549</v>
      </c>
      <c r="G14409" t="s">
        <v>1422</v>
      </c>
      <c r="H14409">
        <v>0.45</v>
      </c>
      <c r="I14409">
        <v>0.4466</v>
      </c>
      <c r="J14409">
        <v>3.4000000000000098E-3</v>
      </c>
      <c r="K14409">
        <v>0.45</v>
      </c>
      <c r="L14409">
        <v>0</v>
      </c>
      <c r="M14409" t="str">
        <f>IF(ISERROR(VLOOKUP(A14409,'[1]Ecart validé'!$A:$A,1,FALSE)),Z14409,"Ecart Validé")</f>
        <v>valid</v>
      </c>
      <c r="R14409" t="s">
        <v>30</v>
      </c>
      <c r="U14409"/>
      <c r="X14409"/>
      <c r="Y14409"/>
      <c r="Z14409" t="s">
        <v>31</v>
      </c>
    </row>
    <row r="14410" spans="1:26" x14ac:dyDescent="0.3">
      <c r="A14410" t="s">
        <v>17639</v>
      </c>
      <c r="B14410" t="s">
        <v>6107</v>
      </c>
      <c r="C14410">
        <v>35601</v>
      </c>
      <c r="D14410" t="str">
        <f>+VLOOKUP(C14410,Param!K:L,2,FALSE)</f>
        <v>BRAEHEAD FOODS LTD</v>
      </c>
      <c r="E14410" t="s">
        <v>6372</v>
      </c>
      <c r="F14410" t="s">
        <v>16549</v>
      </c>
      <c r="G14410" t="s">
        <v>1422</v>
      </c>
      <c r="H14410">
        <v>104.9</v>
      </c>
      <c r="I14410">
        <v>104.89660000000001</v>
      </c>
      <c r="J14410">
        <v>3.3999999999991802E-3</v>
      </c>
      <c r="K14410">
        <v>104.9</v>
      </c>
      <c r="L14410">
        <v>0</v>
      </c>
      <c r="M14410" t="str">
        <f>IF(ISERROR(VLOOKUP(A14410,'[1]Ecart validé'!$A:$A,1,FALSE)),Z14410,"Ecart Validé")</f>
        <v>valid</v>
      </c>
      <c r="R14410" t="s">
        <v>30</v>
      </c>
      <c r="U14410"/>
      <c r="X14410"/>
      <c r="Y14410"/>
      <c r="Z14410" t="s">
        <v>31</v>
      </c>
    </row>
    <row r="14411" spans="1:26" x14ac:dyDescent="0.3">
      <c r="A14411" t="s">
        <v>17640</v>
      </c>
      <c r="B14411" t="s">
        <v>6107</v>
      </c>
      <c r="C14411">
        <v>32809</v>
      </c>
      <c r="D14411" t="str">
        <f>+VLOOKUP(C14411,Param!K:L,2,FALSE)</f>
        <v>ECB Services</v>
      </c>
      <c r="E14411" t="s">
        <v>6155</v>
      </c>
      <c r="F14411" t="s">
        <v>16549</v>
      </c>
      <c r="G14411" t="s">
        <v>1422</v>
      </c>
      <c r="H14411">
        <v>1704.82</v>
      </c>
      <c r="I14411">
        <v>1704.8209999999999</v>
      </c>
      <c r="J14411">
        <v>-9.9999999997635292E-4</v>
      </c>
      <c r="K14411">
        <v>1704.82</v>
      </c>
      <c r="L14411">
        <v>0</v>
      </c>
      <c r="M14411" t="str">
        <f>IF(ISERROR(VLOOKUP(A14411,'[1]Ecart validé'!$A:$A,1,FALSE)),Z14411,"Ecart Validé")</f>
        <v>valid</v>
      </c>
      <c r="R14411" t="s">
        <v>30</v>
      </c>
      <c r="U14411"/>
      <c r="X14411"/>
      <c r="Y14411"/>
      <c r="Z14411" t="s">
        <v>31</v>
      </c>
    </row>
    <row r="14412" spans="1:26" x14ac:dyDescent="0.3">
      <c r="A14412" t="s">
        <v>17641</v>
      </c>
      <c r="B14412" t="s">
        <v>6107</v>
      </c>
      <c r="C14412">
        <v>79620</v>
      </c>
      <c r="D14412" t="str">
        <f>+VLOOKUP(C14412,Param!K:L,2,FALSE)</f>
        <v>Aubrey Allen LTD</v>
      </c>
      <c r="E14412" t="s">
        <v>6552</v>
      </c>
      <c r="F14412" t="s">
        <v>16549</v>
      </c>
      <c r="G14412" t="s">
        <v>1422</v>
      </c>
      <c r="H14412">
        <v>1764.9</v>
      </c>
      <c r="I14412">
        <v>1764.9023999999999</v>
      </c>
      <c r="J14412">
        <v>-2.3999999998522898E-3</v>
      </c>
      <c r="K14412">
        <v>1764.9</v>
      </c>
      <c r="L14412">
        <v>0</v>
      </c>
      <c r="M14412" t="str">
        <f>IF(ISERROR(VLOOKUP(A14412,'[1]Ecart validé'!$A:$A,1,FALSE)),Z14412,"Ecart Validé")</f>
        <v>valid</v>
      </c>
      <c r="R14412" t="s">
        <v>30</v>
      </c>
      <c r="U14412"/>
      <c r="X14412"/>
      <c r="Y14412"/>
      <c r="Z14412" t="s">
        <v>31</v>
      </c>
    </row>
    <row r="14413" spans="1:26" x14ac:dyDescent="0.3">
      <c r="A14413" t="s">
        <v>17642</v>
      </c>
      <c r="B14413" t="s">
        <v>6107</v>
      </c>
      <c r="C14413">
        <v>72939</v>
      </c>
      <c r="D14413" t="str">
        <f>+VLOOKUP(C14413,Param!K:L,2,FALSE)</f>
        <v>Gourmet Supplies</v>
      </c>
      <c r="E14413" t="s">
        <v>14543</v>
      </c>
      <c r="F14413" t="s">
        <v>16549</v>
      </c>
      <c r="G14413" t="s">
        <v>1422</v>
      </c>
      <c r="H14413">
        <v>149.94999999999999</v>
      </c>
      <c r="I14413">
        <v>149.95150000000001</v>
      </c>
      <c r="J14413">
        <v>-1.5000000000213701E-3</v>
      </c>
      <c r="K14413">
        <v>149.94999999999999</v>
      </c>
      <c r="L14413">
        <v>0</v>
      </c>
      <c r="M14413" t="str">
        <f>IF(ISERROR(VLOOKUP(A14413,'[1]Ecart validé'!$A:$A,1,FALSE)),Z14413,"Ecart Validé")</f>
        <v>valid</v>
      </c>
      <c r="R14413" t="s">
        <v>30</v>
      </c>
      <c r="U14413"/>
      <c r="X14413"/>
      <c r="Y14413"/>
      <c r="Z14413" t="s">
        <v>31</v>
      </c>
    </row>
    <row r="14414" spans="1:26" x14ac:dyDescent="0.3">
      <c r="A14414" t="s">
        <v>17643</v>
      </c>
      <c r="B14414" t="s">
        <v>6107</v>
      </c>
      <c r="C14414">
        <v>35184</v>
      </c>
      <c r="D14414" t="str">
        <f>+VLOOKUP(C14414,Param!K:L,2,FALSE)</f>
        <v>BLUE ARROW</v>
      </c>
      <c r="E14414" t="s">
        <v>14547</v>
      </c>
      <c r="F14414" t="s">
        <v>16549</v>
      </c>
      <c r="G14414" t="s">
        <v>1422</v>
      </c>
      <c r="H14414">
        <v>352.03</v>
      </c>
      <c r="I14414">
        <v>352.03100000000001</v>
      </c>
      <c r="J14414">
        <v>-1.0000000000331901E-3</v>
      </c>
      <c r="K14414">
        <v>352.03</v>
      </c>
      <c r="L14414">
        <v>0</v>
      </c>
      <c r="M14414" t="str">
        <f>IF(ISERROR(VLOOKUP(A14414,'[1]Ecart validé'!$A:$A,1,FALSE)),Z14414,"Ecart Validé")</f>
        <v>valid</v>
      </c>
      <c r="R14414" t="s">
        <v>30</v>
      </c>
      <c r="U14414"/>
      <c r="X14414"/>
      <c r="Y14414"/>
      <c r="Z14414" t="s">
        <v>31</v>
      </c>
    </row>
    <row r="14415" spans="1:26" x14ac:dyDescent="0.3">
      <c r="A14415" t="s">
        <v>17644</v>
      </c>
      <c r="B14415" t="s">
        <v>6107</v>
      </c>
      <c r="C14415">
        <v>35540</v>
      </c>
      <c r="D14415" t="str">
        <f>+VLOOKUP(C14415,Param!K:L,2,FALSE)</f>
        <v>CLEAN LINEN SERVICES LTD (BRILLIANT LAUNDRY)</v>
      </c>
      <c r="E14415" t="s">
        <v>14560</v>
      </c>
      <c r="F14415" t="s">
        <v>16549</v>
      </c>
      <c r="G14415" t="s">
        <v>1422</v>
      </c>
      <c r="H14415">
        <v>8747.41</v>
      </c>
      <c r="I14415">
        <v>8747.4069999999992</v>
      </c>
      <c r="J14415">
        <v>3.00000000061118E-3</v>
      </c>
      <c r="K14415">
        <v>8747.41</v>
      </c>
      <c r="L14415">
        <v>0</v>
      </c>
      <c r="M14415" t="str">
        <f>IF(ISERROR(VLOOKUP(A14415,'[1]Ecart validé'!$A:$A,1,FALSE)),Z14415,"Ecart Validé")</f>
        <v>valid</v>
      </c>
      <c r="R14415" t="s">
        <v>30</v>
      </c>
      <c r="U14415"/>
      <c r="X14415"/>
      <c r="Y14415"/>
      <c r="Z14415" t="s">
        <v>31</v>
      </c>
    </row>
    <row r="14416" spans="1:26" x14ac:dyDescent="0.3">
      <c r="A14416" t="s">
        <v>17645</v>
      </c>
      <c r="B14416" t="s">
        <v>6107</v>
      </c>
      <c r="C14416">
        <v>318518</v>
      </c>
      <c r="D14416" t="str">
        <f>+VLOOKUP(C14416,Param!K:L,2,FALSE)</f>
        <v>GLOBAL MERCHANDISE &amp; DESIGN LTD</v>
      </c>
      <c r="E14416" t="s">
        <v>6775</v>
      </c>
      <c r="F14416" t="s">
        <v>16549</v>
      </c>
      <c r="G14416" t="s">
        <v>1422</v>
      </c>
      <c r="H14416">
        <v>1574.09</v>
      </c>
      <c r="I14416">
        <v>1574.0859</v>
      </c>
      <c r="J14416">
        <v>4.0999999998803096E-3</v>
      </c>
      <c r="K14416">
        <v>1574.09</v>
      </c>
      <c r="L14416">
        <v>0</v>
      </c>
      <c r="M14416" t="str">
        <f>IF(ISERROR(VLOOKUP(A14416,'[1]Ecart validé'!$A:$A,1,FALSE)),Z14416,"Ecart Validé")</f>
        <v>valid</v>
      </c>
      <c r="R14416" t="s">
        <v>30</v>
      </c>
      <c r="U14416"/>
      <c r="X14416"/>
      <c r="Y14416"/>
      <c r="Z14416" t="s">
        <v>31</v>
      </c>
    </row>
    <row r="14417" spans="1:26" x14ac:dyDescent="0.3">
      <c r="A14417" t="s">
        <v>17646</v>
      </c>
      <c r="B14417" t="s">
        <v>6107</v>
      </c>
      <c r="C14417">
        <v>358954</v>
      </c>
      <c r="D14417" t="str">
        <f>+VLOOKUP(C14417,Param!K:L,2,FALSE)</f>
        <v>DOMUS FACADES LTD</v>
      </c>
      <c r="E14417" t="s">
        <v>14567</v>
      </c>
      <c r="F14417" t="s">
        <v>16549</v>
      </c>
      <c r="G14417" t="s">
        <v>1422</v>
      </c>
      <c r="H14417">
        <v>1647.89</v>
      </c>
      <c r="I14417">
        <v>1647.886</v>
      </c>
      <c r="J14417">
        <v>4.0000000001327802E-3</v>
      </c>
      <c r="K14417">
        <v>1647.89</v>
      </c>
      <c r="L14417">
        <v>0</v>
      </c>
      <c r="M14417" t="str">
        <f>IF(ISERROR(VLOOKUP(A14417,'[1]Ecart validé'!$A:$A,1,FALSE)),Z14417,"Ecart Validé")</f>
        <v>valid</v>
      </c>
      <c r="R14417" t="s">
        <v>30</v>
      </c>
      <c r="U14417"/>
      <c r="X14417"/>
      <c r="Y14417"/>
      <c r="Z14417" t="s">
        <v>31</v>
      </c>
    </row>
    <row r="14418" spans="1:26" x14ac:dyDescent="0.3">
      <c r="A14418" t="s">
        <v>17647</v>
      </c>
      <c r="B14418" t="s">
        <v>6107</v>
      </c>
      <c r="C14418">
        <v>357730</v>
      </c>
      <c r="D14418" t="str">
        <f>+VLOOKUP(C14418,Param!K:L,2,FALSE)</f>
        <v>Cleeve Window Repairs</v>
      </c>
      <c r="E14418" t="s">
        <v>14571</v>
      </c>
      <c r="F14418" t="s">
        <v>16549</v>
      </c>
      <c r="G14418" t="s">
        <v>1422</v>
      </c>
      <c r="H14418">
        <v>562.70000000000005</v>
      </c>
      <c r="I14418">
        <v>562.70129999999995</v>
      </c>
      <c r="J14418">
        <v>-1.29999999990104E-3</v>
      </c>
      <c r="K14418">
        <v>562.70000000000005</v>
      </c>
      <c r="L14418">
        <v>0</v>
      </c>
      <c r="M14418" t="str">
        <f>IF(ISERROR(VLOOKUP(A14418,'[1]Ecart validé'!$A:$A,1,FALSE)),Z14418,"Ecart Validé")</f>
        <v>valid</v>
      </c>
      <c r="R14418" t="s">
        <v>30</v>
      </c>
      <c r="U14418"/>
      <c r="X14418"/>
      <c r="Y14418"/>
      <c r="Z14418" t="s">
        <v>31</v>
      </c>
    </row>
    <row r="14419" spans="1:26" x14ac:dyDescent="0.3">
      <c r="A14419" t="s">
        <v>17648</v>
      </c>
      <c r="B14419" t="s">
        <v>6107</v>
      </c>
      <c r="C14419">
        <v>117419</v>
      </c>
      <c r="D14419" t="str">
        <f>+VLOOKUP(C14419,Param!K:L,2,FALSE)</f>
        <v>HATCH MANSFIELD AGENCIES</v>
      </c>
      <c r="E14419" t="s">
        <v>6626</v>
      </c>
      <c r="F14419" t="s">
        <v>16549</v>
      </c>
      <c r="G14419" t="s">
        <v>1422</v>
      </c>
      <c r="H14419">
        <v>997.62</v>
      </c>
      <c r="I14419">
        <v>997.62</v>
      </c>
      <c r="J14419">
        <v>0</v>
      </c>
      <c r="K14419">
        <v>997.62</v>
      </c>
      <c r="L14419">
        <v>0</v>
      </c>
      <c r="M14419" t="str">
        <f>IF(ISERROR(VLOOKUP(A14419,'[1]Ecart validé'!$A:$A,1,FALSE)),Z14419,"Ecart Validé")</f>
        <v>valid</v>
      </c>
      <c r="R14419" t="s">
        <v>30</v>
      </c>
      <c r="U14419"/>
      <c r="X14419"/>
      <c r="Y14419"/>
      <c r="Z14419" t="s">
        <v>31</v>
      </c>
    </row>
    <row r="14420" spans="1:26" x14ac:dyDescent="0.3">
      <c r="A14420" t="s">
        <v>17649</v>
      </c>
      <c r="B14420" t="s">
        <v>6107</v>
      </c>
      <c r="C14420">
        <v>361390</v>
      </c>
      <c r="D14420" t="str">
        <f>+VLOOKUP(C14420,Param!K:L,2,FALSE)</f>
        <v>LMA Architects</v>
      </c>
      <c r="E14420" t="s">
        <v>14579</v>
      </c>
      <c r="F14420" t="s">
        <v>16549</v>
      </c>
      <c r="G14420" t="s">
        <v>1422</v>
      </c>
      <c r="H14420">
        <v>105.49</v>
      </c>
      <c r="I14420">
        <v>105.49</v>
      </c>
      <c r="J14420">
        <v>0</v>
      </c>
      <c r="K14420">
        <v>105.49</v>
      </c>
      <c r="L14420">
        <v>0</v>
      </c>
      <c r="M14420" t="str">
        <f>IF(ISERROR(VLOOKUP(A14420,'[1]Ecart validé'!$A:$A,1,FALSE)),Z14420,"Ecart Validé")</f>
        <v>valid</v>
      </c>
      <c r="R14420" t="s">
        <v>30</v>
      </c>
      <c r="U14420"/>
      <c r="X14420"/>
      <c r="Y14420"/>
      <c r="Z14420" t="s">
        <v>31</v>
      </c>
    </row>
    <row r="14421" spans="1:26" ht="28.8" x14ac:dyDescent="0.3">
      <c r="A14421" t="s">
        <v>17650</v>
      </c>
      <c r="B14421" t="s">
        <v>6107</v>
      </c>
      <c r="C14421">
        <v>33961</v>
      </c>
      <c r="D14421" t="str">
        <f>+VLOOKUP(C14421,Param!K:L,2,FALSE)</f>
        <v>Eastwood Interior Contractors LTD</v>
      </c>
      <c r="E14421" t="s">
        <v>6228</v>
      </c>
      <c r="F14421" t="s">
        <v>16549</v>
      </c>
      <c r="G14421" t="s">
        <v>1422</v>
      </c>
      <c r="H14421">
        <v>68.25</v>
      </c>
      <c r="I14421"/>
      <c r="J14421">
        <v>68.25</v>
      </c>
      <c r="K14421"/>
      <c r="L14421">
        <v>68.25</v>
      </c>
      <c r="M14421" t="str">
        <f>IF(ISERROR(VLOOKUP(A14421,'[1]Ecart validé'!$A:$A,1,FALSE)),Z14421,"Ecart Validé")</f>
        <v>issue</v>
      </c>
      <c r="N14421" t="s">
        <v>17651</v>
      </c>
      <c r="O14421" t="s">
        <v>17652</v>
      </c>
      <c r="P14421" t="s">
        <v>85</v>
      </c>
      <c r="Q14421" t="s">
        <v>17653</v>
      </c>
      <c r="S14421" t="s">
        <v>42</v>
      </c>
      <c r="T14421" t="s">
        <v>43</v>
      </c>
      <c r="U14421" s="13" t="s">
        <v>17654</v>
      </c>
      <c r="V14421" t="s">
        <v>60</v>
      </c>
      <c r="X14421"/>
      <c r="Y14421"/>
      <c r="Z14421" t="s">
        <v>88</v>
      </c>
    </row>
    <row r="14422" spans="1:26" x14ac:dyDescent="0.3">
      <c r="A14422" t="s">
        <v>17655</v>
      </c>
      <c r="B14422" t="s">
        <v>6107</v>
      </c>
      <c r="C14422">
        <v>35127</v>
      </c>
      <c r="D14422" t="str">
        <f>+VLOOKUP(C14422,Param!K:L,2,FALSE)</f>
        <v>Johnsons Textiles Services Limited T/A Johnsons Hotel Linen</v>
      </c>
      <c r="E14422" t="s">
        <v>14586</v>
      </c>
      <c r="F14422" t="s">
        <v>16549</v>
      </c>
      <c r="G14422" t="s">
        <v>1422</v>
      </c>
      <c r="H14422">
        <v>22649.040000000001</v>
      </c>
      <c r="I14422">
        <v>22649.038199999999</v>
      </c>
      <c r="J14422">
        <v>1.80000000182189E-3</v>
      </c>
      <c r="K14422">
        <v>22649.040000000001</v>
      </c>
      <c r="L14422">
        <v>0</v>
      </c>
      <c r="M14422" t="str">
        <f>IF(ISERROR(VLOOKUP(A14422,'[1]Ecart validé'!$A:$A,1,FALSE)),Z14422,"Ecart Validé")</f>
        <v>valid</v>
      </c>
      <c r="R14422" t="s">
        <v>30</v>
      </c>
      <c r="U14422"/>
      <c r="X14422"/>
      <c r="Y14422"/>
      <c r="Z14422" t="s">
        <v>31</v>
      </c>
    </row>
    <row r="14423" spans="1:26" x14ac:dyDescent="0.3">
      <c r="A14423" t="s">
        <v>17656</v>
      </c>
      <c r="B14423" t="s">
        <v>6107</v>
      </c>
      <c r="C14423">
        <v>36219</v>
      </c>
      <c r="D14423" t="str">
        <f>+VLOOKUP(C14423,Param!K:L,2,FALSE)</f>
        <v>Artelia Projects UK Limited</v>
      </c>
      <c r="E14423" t="s">
        <v>14555</v>
      </c>
      <c r="F14423" t="s">
        <v>16549</v>
      </c>
      <c r="G14423" t="s">
        <v>1422</v>
      </c>
      <c r="H14423">
        <v>25</v>
      </c>
      <c r="I14423">
        <v>25</v>
      </c>
      <c r="J14423">
        <v>0</v>
      </c>
      <c r="K14423">
        <v>25</v>
      </c>
      <c r="L14423">
        <v>0</v>
      </c>
      <c r="M14423" t="str">
        <f>IF(ISERROR(VLOOKUP(A14423,'[1]Ecart validé'!$A:$A,1,FALSE)),Z14423,"Ecart Validé")</f>
        <v>valid</v>
      </c>
      <c r="R14423" t="s">
        <v>30</v>
      </c>
      <c r="U14423"/>
      <c r="X14423"/>
      <c r="Y14423"/>
      <c r="Z14423" t="s">
        <v>31</v>
      </c>
    </row>
    <row r="14424" spans="1:26" x14ac:dyDescent="0.3">
      <c r="A14424" t="s">
        <v>17657</v>
      </c>
      <c r="B14424" t="s">
        <v>6107</v>
      </c>
      <c r="C14424">
        <v>36559</v>
      </c>
      <c r="D14424" t="str">
        <f>+VLOOKUP(C14424,Param!K:L,2,FALSE)</f>
        <v>Chelsom Ltd</v>
      </c>
      <c r="E14424" t="s">
        <v>6443</v>
      </c>
      <c r="F14424" t="s">
        <v>16549</v>
      </c>
      <c r="G14424" t="s">
        <v>1422</v>
      </c>
      <c r="H14424">
        <v>10.5</v>
      </c>
      <c r="I14424">
        <v>10.5</v>
      </c>
      <c r="J14424">
        <v>0</v>
      </c>
      <c r="K14424">
        <v>10.5</v>
      </c>
      <c r="L14424">
        <v>0</v>
      </c>
      <c r="M14424" t="str">
        <f>IF(ISERROR(VLOOKUP(A14424,'[1]Ecart validé'!$A:$A,1,FALSE)),Z14424,"Ecart Validé")</f>
        <v>valid</v>
      </c>
      <c r="R14424" t="s">
        <v>30</v>
      </c>
      <c r="U14424"/>
      <c r="X14424"/>
      <c r="Y14424"/>
      <c r="Z14424" t="s">
        <v>31</v>
      </c>
    </row>
    <row r="14425" spans="1:26" x14ac:dyDescent="0.3">
      <c r="A14425" t="s">
        <v>17658</v>
      </c>
      <c r="B14425" t="s">
        <v>6107</v>
      </c>
      <c r="C14425">
        <v>36867</v>
      </c>
      <c r="D14425" t="str">
        <f>+VLOOKUP(C14425,Param!K:L,2,FALSE)</f>
        <v>DESTINY FOODS</v>
      </c>
      <c r="E14425" t="s">
        <v>6493</v>
      </c>
      <c r="F14425" t="s">
        <v>16549</v>
      </c>
      <c r="G14425" t="s">
        <v>1422</v>
      </c>
      <c r="H14425">
        <v>1057.26</v>
      </c>
      <c r="I14425">
        <v>1057.2573</v>
      </c>
      <c r="J14425">
        <v>2.7000000000043599E-3</v>
      </c>
      <c r="K14425">
        <v>1057.26</v>
      </c>
      <c r="L14425">
        <v>0</v>
      </c>
      <c r="M14425" t="str">
        <f>IF(ISERROR(VLOOKUP(A14425,'[1]Ecart validé'!$A:$A,1,FALSE)),Z14425,"Ecart Validé")</f>
        <v>valid</v>
      </c>
      <c r="R14425" t="s">
        <v>30</v>
      </c>
      <c r="U14425"/>
      <c r="X14425"/>
      <c r="Y14425"/>
      <c r="Z14425" t="s">
        <v>31</v>
      </c>
    </row>
    <row r="14426" spans="1:26" x14ac:dyDescent="0.3">
      <c r="A14426" t="s">
        <v>17659</v>
      </c>
      <c r="B14426" t="s">
        <v>6107</v>
      </c>
      <c r="C14426">
        <v>80759</v>
      </c>
      <c r="D14426" t="str">
        <f>+VLOOKUP(C14426,Param!K:L,2,FALSE)</f>
        <v>IRMA MANAGEMENT LTD - T/A JUDE'S ICE CREAM</v>
      </c>
      <c r="E14426" t="s">
        <v>6556</v>
      </c>
      <c r="F14426" t="s">
        <v>16549</v>
      </c>
      <c r="G14426" t="s">
        <v>1422</v>
      </c>
      <c r="H14426">
        <v>15</v>
      </c>
      <c r="I14426">
        <v>15</v>
      </c>
      <c r="J14426">
        <v>0</v>
      </c>
      <c r="K14426">
        <v>15</v>
      </c>
      <c r="L14426">
        <v>0</v>
      </c>
      <c r="M14426" t="str">
        <f>IF(ISERROR(VLOOKUP(A14426,'[1]Ecart validé'!$A:$A,1,FALSE)),Z14426,"Ecart Validé")</f>
        <v>valid</v>
      </c>
      <c r="R14426" t="s">
        <v>30</v>
      </c>
      <c r="U14426"/>
      <c r="X14426"/>
      <c r="Y14426"/>
      <c r="Z14426" t="s">
        <v>31</v>
      </c>
    </row>
    <row r="14427" spans="1:26" x14ac:dyDescent="0.3">
      <c r="A14427" t="s">
        <v>17660</v>
      </c>
      <c r="B14427" t="s">
        <v>6107</v>
      </c>
      <c r="C14427">
        <v>97550</v>
      </c>
      <c r="D14427" t="str">
        <f>+VLOOKUP(C14427,Param!K:L,2,FALSE)</f>
        <v>Elegant Clutter Ltd</v>
      </c>
      <c r="E14427" t="s">
        <v>6568</v>
      </c>
      <c r="F14427" t="s">
        <v>16549</v>
      </c>
      <c r="G14427" t="s">
        <v>1422</v>
      </c>
      <c r="H14427">
        <v>40.119999999999997</v>
      </c>
      <c r="I14427">
        <v>40.119999999999997</v>
      </c>
      <c r="J14427">
        <v>0</v>
      </c>
      <c r="K14427">
        <v>40.119999999999997</v>
      </c>
      <c r="L14427">
        <v>0</v>
      </c>
      <c r="M14427" t="str">
        <f>IF(ISERROR(VLOOKUP(A14427,'[1]Ecart validé'!$A:$A,1,FALSE)),Z14427,"Ecart Validé")</f>
        <v>valid</v>
      </c>
      <c r="R14427" t="s">
        <v>30</v>
      </c>
      <c r="U14427"/>
      <c r="X14427"/>
      <c r="Y14427"/>
      <c r="Z14427" t="s">
        <v>31</v>
      </c>
    </row>
    <row r="14428" spans="1:26" x14ac:dyDescent="0.3">
      <c r="A14428" t="s">
        <v>17661</v>
      </c>
      <c r="B14428" t="s">
        <v>6107</v>
      </c>
      <c r="C14428">
        <v>119482</v>
      </c>
      <c r="D14428" t="str">
        <f>+VLOOKUP(C14428,Param!K:L,2,FALSE)</f>
        <v>Faraday Electrical Services Ltd</v>
      </c>
      <c r="E14428" t="s">
        <v>6649</v>
      </c>
      <c r="F14428" t="s">
        <v>16549</v>
      </c>
      <c r="G14428" t="s">
        <v>1422</v>
      </c>
      <c r="H14428">
        <v>82.5</v>
      </c>
      <c r="I14428">
        <v>82.495599999999996</v>
      </c>
      <c r="J14428">
        <v>4.4000000000039502E-3</v>
      </c>
      <c r="K14428">
        <v>82.5</v>
      </c>
      <c r="L14428">
        <v>0</v>
      </c>
      <c r="M14428" t="str">
        <f>IF(ISERROR(VLOOKUP(A14428,'[1]Ecart validé'!$A:$A,1,FALSE)),Z14428,"Ecart Validé")</f>
        <v>valid</v>
      </c>
      <c r="R14428" t="s">
        <v>30</v>
      </c>
      <c r="U14428"/>
      <c r="X14428"/>
      <c r="Y14428"/>
      <c r="Z14428" t="s">
        <v>31</v>
      </c>
    </row>
    <row r="14429" spans="1:26" x14ac:dyDescent="0.3">
      <c r="A14429" t="s">
        <v>17662</v>
      </c>
      <c r="B14429" t="s">
        <v>6107</v>
      </c>
      <c r="C14429">
        <v>306961</v>
      </c>
      <c r="D14429" t="str">
        <f>+VLOOKUP(C14429,Param!K:L,2,FALSE)</f>
        <v>DR OETKER (UK) LTD</v>
      </c>
      <c r="E14429" t="s">
        <v>6811</v>
      </c>
      <c r="F14429" t="s">
        <v>16549</v>
      </c>
      <c r="G14429" t="s">
        <v>1422</v>
      </c>
      <c r="H14429">
        <v>1480.68</v>
      </c>
      <c r="I14429">
        <v>1480.68</v>
      </c>
      <c r="J14429">
        <v>0</v>
      </c>
      <c r="K14429">
        <v>1480.68</v>
      </c>
      <c r="L14429">
        <v>0</v>
      </c>
      <c r="M14429" t="str">
        <f>IF(ISERROR(VLOOKUP(A14429,'[1]Ecart validé'!$A:$A,1,FALSE)),Z14429,"Ecart Validé")</f>
        <v>valid</v>
      </c>
      <c r="R14429" t="s">
        <v>30</v>
      </c>
      <c r="U14429"/>
      <c r="X14429"/>
      <c r="Y14429"/>
      <c r="Z14429" t="s">
        <v>31</v>
      </c>
    </row>
    <row r="14430" spans="1:26" x14ac:dyDescent="0.3">
      <c r="A14430" t="s">
        <v>17663</v>
      </c>
      <c r="B14430" t="s">
        <v>6107</v>
      </c>
      <c r="C14430">
        <v>35598</v>
      </c>
      <c r="D14430" t="str">
        <f>+VLOOKUP(C14430,Param!K:L,2,FALSE)</f>
        <v>BIDFOOD / BFS Group Limited</v>
      </c>
      <c r="E14430" t="s">
        <v>6816</v>
      </c>
      <c r="F14430" t="s">
        <v>16549</v>
      </c>
      <c r="G14430" t="s">
        <v>1422</v>
      </c>
      <c r="H14430">
        <v>74236.38</v>
      </c>
      <c r="I14430">
        <v>74236.384699999995</v>
      </c>
      <c r="J14430">
        <v>-4.6999999904073697E-3</v>
      </c>
      <c r="K14430">
        <v>74236.384699999995</v>
      </c>
      <c r="L14430">
        <v>-4.6999999904073697E-3</v>
      </c>
      <c r="M14430" t="str">
        <f>IF(ISERROR(VLOOKUP(A14430,'[1]Ecart validé'!$A:$A,1,FALSE)),Z14430,"Ecart Validé")</f>
        <v>valid</v>
      </c>
      <c r="R14430" t="s">
        <v>30</v>
      </c>
      <c r="U14430"/>
      <c r="X14430"/>
      <c r="Y14430"/>
      <c r="Z14430" t="s">
        <v>31</v>
      </c>
    </row>
    <row r="14431" spans="1:26" x14ac:dyDescent="0.3">
      <c r="A14431" t="s">
        <v>17664</v>
      </c>
      <c r="B14431" t="s">
        <v>6107</v>
      </c>
      <c r="C14431">
        <v>348111</v>
      </c>
      <c r="D14431" t="str">
        <f>+VLOOKUP(C14431,Param!K:L,2,FALSE)</f>
        <v>Amenity Warehouse Ltd</v>
      </c>
      <c r="E14431" t="s">
        <v>14615</v>
      </c>
      <c r="F14431" t="s">
        <v>16549</v>
      </c>
      <c r="G14431" t="s">
        <v>1422</v>
      </c>
      <c r="H14431">
        <v>60.12</v>
      </c>
      <c r="I14431">
        <v>60.121400000000001</v>
      </c>
      <c r="J14431">
        <v>-1.40000000000384E-3</v>
      </c>
      <c r="K14431">
        <v>60.12</v>
      </c>
      <c r="L14431">
        <v>0</v>
      </c>
      <c r="M14431" t="str">
        <f>IF(ISERROR(VLOOKUP(A14431,'[1]Ecart validé'!$A:$A,1,FALSE)),Z14431,"Ecart Validé")</f>
        <v>valid</v>
      </c>
      <c r="R14431" t="s">
        <v>30</v>
      </c>
      <c r="U14431"/>
      <c r="X14431"/>
      <c r="Y14431"/>
      <c r="Z14431" t="s">
        <v>31</v>
      </c>
    </row>
    <row r="14432" spans="1:26" x14ac:dyDescent="0.3">
      <c r="A14432" t="s">
        <v>17665</v>
      </c>
      <c r="B14432" t="s">
        <v>6107</v>
      </c>
      <c r="C14432">
        <v>289000</v>
      </c>
      <c r="D14432" t="str">
        <f>+VLOOKUP(C14432,Param!K:L,2,FALSE)</f>
        <v>Master Confections Limited</v>
      </c>
      <c r="E14432" t="s">
        <v>14618</v>
      </c>
      <c r="F14432" t="s">
        <v>16549</v>
      </c>
      <c r="G14432" t="s">
        <v>1422</v>
      </c>
      <c r="H14432">
        <v>122.4</v>
      </c>
      <c r="I14432">
        <v>122.4</v>
      </c>
      <c r="J14432">
        <v>0</v>
      </c>
      <c r="K14432">
        <v>122.4</v>
      </c>
      <c r="L14432">
        <v>0</v>
      </c>
      <c r="M14432" t="str">
        <f>IF(ISERROR(VLOOKUP(A14432,'[1]Ecart validé'!$A:$A,1,FALSE)),Z14432,"Ecart Validé")</f>
        <v>valid</v>
      </c>
      <c r="R14432" t="s">
        <v>30</v>
      </c>
      <c r="U14432"/>
      <c r="X14432"/>
      <c r="Y14432"/>
      <c r="Z14432" t="s">
        <v>31</v>
      </c>
    </row>
    <row r="14433" spans="1:26" x14ac:dyDescent="0.3">
      <c r="A14433" t="s">
        <v>17666</v>
      </c>
      <c r="B14433" t="s">
        <v>6107</v>
      </c>
      <c r="C14433">
        <v>361842</v>
      </c>
      <c r="D14433" t="str">
        <f>+VLOOKUP(C14433,Param!K:L,2,FALSE)</f>
        <v>Press London Ltd</v>
      </c>
      <c r="E14433" t="s">
        <v>14635</v>
      </c>
      <c r="F14433" t="s">
        <v>16549</v>
      </c>
      <c r="G14433" t="s">
        <v>1422</v>
      </c>
      <c r="H14433">
        <v>361.24</v>
      </c>
      <c r="I14433">
        <v>361.2423</v>
      </c>
      <c r="J14433">
        <v>-2.29999999999108E-3</v>
      </c>
      <c r="K14433">
        <v>361.24</v>
      </c>
      <c r="L14433">
        <v>0</v>
      </c>
      <c r="M14433" t="str">
        <f>IF(ISERROR(VLOOKUP(A14433,'[1]Ecart validé'!$A:$A,1,FALSE)),Z14433,"Ecart Validé")</f>
        <v>valid</v>
      </c>
      <c r="R14433" t="s">
        <v>30</v>
      </c>
      <c r="U14433"/>
      <c r="X14433"/>
      <c r="Y14433"/>
      <c r="Z14433" t="s">
        <v>31</v>
      </c>
    </row>
    <row r="14434" spans="1:26" x14ac:dyDescent="0.3">
      <c r="A14434" t="s">
        <v>17667</v>
      </c>
      <c r="B14434" t="s">
        <v>6107</v>
      </c>
      <c r="C14434">
        <v>329175</v>
      </c>
      <c r="D14434" t="str">
        <f>+VLOOKUP(C14434,Param!K:L,2,FALSE)</f>
        <v>ILLYCAFFÈ UK LIMITED</v>
      </c>
      <c r="E14434" t="s">
        <v>6783</v>
      </c>
      <c r="F14434" t="s">
        <v>16549</v>
      </c>
      <c r="G14434" t="s">
        <v>1422</v>
      </c>
      <c r="H14434">
        <v>98.88</v>
      </c>
      <c r="I14434">
        <v>98.879199999999997</v>
      </c>
      <c r="J14434">
        <v>7.9999999999813499E-4</v>
      </c>
      <c r="K14434">
        <v>98.88</v>
      </c>
      <c r="L14434">
        <v>0</v>
      </c>
      <c r="M14434" t="str">
        <f>IF(ISERROR(VLOOKUP(A14434,'[1]Ecart validé'!$A:$A,1,FALSE)),Z14434,"Ecart Validé")</f>
        <v>valid</v>
      </c>
      <c r="R14434" t="s">
        <v>30</v>
      </c>
      <c r="U14434"/>
      <c r="X14434"/>
      <c r="Y14434"/>
      <c r="Z14434" t="s">
        <v>31</v>
      </c>
    </row>
    <row r="14435" spans="1:26" x14ac:dyDescent="0.3">
      <c r="A14435" t="s">
        <v>17668</v>
      </c>
      <c r="B14435" t="s">
        <v>6107</v>
      </c>
      <c r="C14435">
        <v>36875</v>
      </c>
      <c r="D14435" t="str">
        <f>+VLOOKUP(C14435,Param!K:L,2,FALSE)</f>
        <v>Olleco</v>
      </c>
      <c r="E14435" t="s">
        <v>6498</v>
      </c>
      <c r="F14435" t="s">
        <v>16549</v>
      </c>
      <c r="G14435" t="s">
        <v>1422</v>
      </c>
      <c r="H14435">
        <v>3142.0252</v>
      </c>
      <c r="I14435">
        <v>3142.0254</v>
      </c>
      <c r="J14435">
        <v>-1.99999999949795E-4</v>
      </c>
      <c r="K14435">
        <v>3142.0254</v>
      </c>
      <c r="L14435">
        <v>-1.99999999949795E-4</v>
      </c>
      <c r="M14435" t="str">
        <f>IF(ISERROR(VLOOKUP(A14435,'[1]Ecart validé'!$A:$A,1,FALSE)),Z14435,"Ecart Validé")</f>
        <v>valid</v>
      </c>
      <c r="R14435" t="s">
        <v>30</v>
      </c>
      <c r="U14435"/>
      <c r="X14435"/>
      <c r="Y14435"/>
      <c r="Z14435" t="s">
        <v>31</v>
      </c>
    </row>
    <row r="14436" spans="1:26" x14ac:dyDescent="0.3">
      <c r="A14436" t="s">
        <v>17669</v>
      </c>
      <c r="B14436" t="s">
        <v>6107</v>
      </c>
      <c r="C14436">
        <v>34958</v>
      </c>
      <c r="D14436" t="str">
        <f>+VLOOKUP(C14436,Param!K:L,2,FALSE)</f>
        <v>Montmartre Patisserie</v>
      </c>
      <c r="E14436" t="s">
        <v>6278</v>
      </c>
      <c r="F14436" t="s">
        <v>16549</v>
      </c>
      <c r="G14436" t="s">
        <v>1422</v>
      </c>
      <c r="H14436">
        <v>177.02</v>
      </c>
      <c r="I14436">
        <v>177.0249</v>
      </c>
      <c r="J14436">
        <v>-4.8999999999921303E-3</v>
      </c>
      <c r="K14436">
        <v>177.02</v>
      </c>
      <c r="L14436">
        <v>0</v>
      </c>
      <c r="M14436" t="str">
        <f>IF(ISERROR(VLOOKUP(A14436,'[1]Ecart validé'!$A:$A,1,FALSE)),Z14436,"Ecart Validé")</f>
        <v>valid</v>
      </c>
      <c r="R14436" t="s">
        <v>30</v>
      </c>
      <c r="U14436"/>
      <c r="X14436"/>
      <c r="Y14436"/>
      <c r="Z14436" t="s">
        <v>31</v>
      </c>
    </row>
    <row r="14437" spans="1:26" x14ac:dyDescent="0.3">
      <c r="A14437" t="s">
        <v>17670</v>
      </c>
      <c r="B14437" t="s">
        <v>6107</v>
      </c>
      <c r="C14437">
        <v>36198</v>
      </c>
      <c r="D14437" t="str">
        <f>+VLOOKUP(C14437,Param!K:L,2,FALSE)</f>
        <v>Classic Fine Foods</v>
      </c>
      <c r="E14437" t="s">
        <v>6421</v>
      </c>
      <c r="F14437" t="s">
        <v>16549</v>
      </c>
      <c r="G14437" t="s">
        <v>1422</v>
      </c>
      <c r="H14437">
        <v>1002.59</v>
      </c>
      <c r="I14437">
        <v>1002.5916</v>
      </c>
      <c r="J14437">
        <v>-1.5999999999394201E-3</v>
      </c>
      <c r="K14437">
        <v>1002.59</v>
      </c>
      <c r="L14437">
        <v>0</v>
      </c>
      <c r="M14437" t="str">
        <f>IF(ISERROR(VLOOKUP(A14437,'[1]Ecart validé'!$A:$A,1,FALSE)),Z14437,"Ecart Validé")</f>
        <v>valid</v>
      </c>
      <c r="R14437" t="s">
        <v>30</v>
      </c>
      <c r="U14437"/>
      <c r="X14437"/>
      <c r="Y14437"/>
      <c r="Z14437" t="s">
        <v>31</v>
      </c>
    </row>
    <row r="14438" spans="1:26" x14ac:dyDescent="0.3">
      <c r="A14438" t="s">
        <v>17671</v>
      </c>
      <c r="B14438" t="s">
        <v>6107</v>
      </c>
      <c r="C14438">
        <v>187971</v>
      </c>
      <c r="D14438" t="str">
        <f>+VLOOKUP(C14438,Param!K:L,2,FALSE)</f>
        <v>PERNOD RICARD UK</v>
      </c>
      <c r="E14438" t="s">
        <v>6661</v>
      </c>
      <c r="F14438" t="s">
        <v>16549</v>
      </c>
      <c r="G14438" t="s">
        <v>1422</v>
      </c>
      <c r="H14438">
        <v>1675.9179999999899</v>
      </c>
      <c r="I14438">
        <v>1675.9179999999999</v>
      </c>
      <c r="J14438" s="150">
        <v>-2.2737367544323201E-13</v>
      </c>
      <c r="K14438">
        <v>1675.9179999999899</v>
      </c>
      <c r="L14438">
        <v>0</v>
      </c>
      <c r="M14438" t="str">
        <f>IF(ISERROR(VLOOKUP(A14438,'[1]Ecart validé'!$A:$A,1,FALSE)),Z14438,"Ecart Validé")</f>
        <v>valid</v>
      </c>
      <c r="R14438" t="s">
        <v>490</v>
      </c>
      <c r="S14438" t="s">
        <v>42</v>
      </c>
      <c r="T14438" t="s">
        <v>43</v>
      </c>
      <c r="U14438" t="s">
        <v>17672</v>
      </c>
      <c r="V14438" t="s">
        <v>45</v>
      </c>
      <c r="X14438"/>
      <c r="Y14438"/>
      <c r="Z14438" t="s">
        <v>31</v>
      </c>
    </row>
    <row r="14439" spans="1:26" x14ac:dyDescent="0.3">
      <c r="A14439" t="s">
        <v>17673</v>
      </c>
      <c r="B14439" t="s">
        <v>6107</v>
      </c>
      <c r="C14439">
        <v>233301</v>
      </c>
      <c r="D14439" t="str">
        <f>+VLOOKUP(C14439,Param!K:L,2,FALSE)</f>
        <v>EVERLAST WATERPROOFING Limited</v>
      </c>
      <c r="E14439" t="s">
        <v>14683</v>
      </c>
      <c r="F14439" t="s">
        <v>16549</v>
      </c>
      <c r="G14439" t="s">
        <v>1422</v>
      </c>
      <c r="H14439">
        <v>9604.73</v>
      </c>
      <c r="I14439">
        <v>9604.7273000000005</v>
      </c>
      <c r="J14439">
        <v>2.69999999909487E-3</v>
      </c>
      <c r="K14439">
        <v>9604.73</v>
      </c>
      <c r="L14439">
        <v>0</v>
      </c>
      <c r="M14439" t="str">
        <f>IF(ISERROR(VLOOKUP(A14439,'[1]Ecart validé'!$A:$A,1,FALSE)),Z14439,"Ecart Validé")</f>
        <v>valid</v>
      </c>
      <c r="R14439" t="s">
        <v>30</v>
      </c>
      <c r="U14439"/>
      <c r="X14439"/>
      <c r="Y14439"/>
      <c r="Z14439" t="s">
        <v>31</v>
      </c>
    </row>
    <row r="14440" spans="1:26" x14ac:dyDescent="0.3">
      <c r="A14440" t="s">
        <v>17674</v>
      </c>
      <c r="B14440" t="s">
        <v>6107</v>
      </c>
      <c r="C14440">
        <v>361320</v>
      </c>
      <c r="D14440" t="str">
        <f>+VLOOKUP(C14440,Param!K:L,2,FALSE)</f>
        <v>Disaronno International UK Limited</v>
      </c>
      <c r="E14440" t="s">
        <v>14685</v>
      </c>
      <c r="F14440" t="s">
        <v>16549</v>
      </c>
      <c r="G14440" t="s">
        <v>1422</v>
      </c>
      <c r="H14440">
        <v>1610.7</v>
      </c>
      <c r="I14440">
        <v>1610.7</v>
      </c>
      <c r="J14440">
        <v>0</v>
      </c>
      <c r="K14440">
        <v>1610.7</v>
      </c>
      <c r="L14440">
        <v>0</v>
      </c>
      <c r="M14440" t="str">
        <f>IF(ISERROR(VLOOKUP(A14440,'[1]Ecart validé'!$A:$A,1,FALSE)),Z14440,"Ecart Validé")</f>
        <v>valid</v>
      </c>
      <c r="R14440" t="s">
        <v>30</v>
      </c>
      <c r="U14440"/>
      <c r="X14440"/>
      <c r="Y14440"/>
      <c r="Z14440" t="s">
        <v>31</v>
      </c>
    </row>
    <row r="14441" spans="1:26" x14ac:dyDescent="0.3">
      <c r="A14441" t="s">
        <v>17675</v>
      </c>
      <c r="B14441" t="s">
        <v>6107</v>
      </c>
      <c r="C14441">
        <v>361388</v>
      </c>
      <c r="D14441" t="str">
        <f>+VLOOKUP(C14441,Param!K:L,2,FALSE)</f>
        <v>Cambridge Distillery Ltd</v>
      </c>
      <c r="E14441" t="s">
        <v>14687</v>
      </c>
      <c r="F14441" t="s">
        <v>16549</v>
      </c>
      <c r="G14441" t="s">
        <v>1422</v>
      </c>
      <c r="H14441">
        <v>5.0114999999999998</v>
      </c>
      <c r="I14441">
        <v>5.0114999999999998</v>
      </c>
      <c r="J14441">
        <v>0</v>
      </c>
      <c r="K14441">
        <v>5.0114999999999998</v>
      </c>
      <c r="L14441">
        <v>0</v>
      </c>
      <c r="M14441" t="str">
        <f>IF(ISERROR(VLOOKUP(A14441,'[1]Ecart validé'!$A:$A,1,FALSE)),Z14441,"Ecart Validé")</f>
        <v>valid</v>
      </c>
      <c r="R14441" t="s">
        <v>30</v>
      </c>
      <c r="U14441"/>
      <c r="X14441"/>
      <c r="Y14441"/>
      <c r="Z14441" t="s">
        <v>31</v>
      </c>
    </row>
    <row r="14442" spans="1:26" x14ac:dyDescent="0.3">
      <c r="A14442" t="s">
        <v>17676</v>
      </c>
      <c r="B14442" t="s">
        <v>6107</v>
      </c>
      <c r="C14442">
        <v>106749</v>
      </c>
      <c r="D14442" t="str">
        <f>+VLOOKUP(C14442,Param!K:L,2,FALSE)</f>
        <v>Novograf</v>
      </c>
      <c r="E14442" t="s">
        <v>6583</v>
      </c>
      <c r="F14442" t="s">
        <v>16549</v>
      </c>
      <c r="G14442" t="s">
        <v>1422</v>
      </c>
      <c r="H14442">
        <v>497.43</v>
      </c>
      <c r="I14442">
        <v>497.42500000000001</v>
      </c>
      <c r="J14442">
        <v>4.9999999999954499E-3</v>
      </c>
      <c r="K14442">
        <v>497.43</v>
      </c>
      <c r="L14442">
        <v>0</v>
      </c>
      <c r="M14442" t="str">
        <f>IF(ISERROR(VLOOKUP(A14442,'[1]Ecart validé'!$A:$A,1,FALSE)),Z14442,"Ecart Validé")</f>
        <v>valid</v>
      </c>
      <c r="R14442" t="s">
        <v>30</v>
      </c>
      <c r="U14442"/>
      <c r="X14442"/>
      <c r="Y14442"/>
      <c r="Z14442" t="s">
        <v>31</v>
      </c>
    </row>
    <row r="14443" spans="1:26" x14ac:dyDescent="0.3">
      <c r="A14443" t="s">
        <v>17677</v>
      </c>
      <c r="B14443" t="s">
        <v>6107</v>
      </c>
      <c r="C14443">
        <v>41296</v>
      </c>
      <c r="D14443" t="str">
        <f>+VLOOKUP(C14443,Param!K:L,2,FALSE)</f>
        <v>Into Lighting Design Ltd</v>
      </c>
      <c r="E14443" t="s">
        <v>6535</v>
      </c>
      <c r="F14443" t="s">
        <v>16549</v>
      </c>
      <c r="G14443" t="s">
        <v>1422</v>
      </c>
      <c r="H14443">
        <v>6.8</v>
      </c>
      <c r="I14443">
        <v>6.8</v>
      </c>
      <c r="J14443">
        <v>0</v>
      </c>
      <c r="K14443">
        <v>6.8</v>
      </c>
      <c r="L14443">
        <v>0</v>
      </c>
      <c r="M14443" t="str">
        <f>IF(ISERROR(VLOOKUP(A14443,'[1]Ecart validé'!$A:$A,1,FALSE)),Z14443,"Ecart Validé")</f>
        <v>valid</v>
      </c>
      <c r="R14443" t="s">
        <v>30</v>
      </c>
      <c r="U14443"/>
      <c r="X14443"/>
      <c r="Y14443"/>
      <c r="Z14443" t="s">
        <v>31</v>
      </c>
    </row>
    <row r="14444" spans="1:26" x14ac:dyDescent="0.3">
      <c r="A14444" t="s">
        <v>17678</v>
      </c>
      <c r="B14444" t="s">
        <v>6107</v>
      </c>
      <c r="C14444">
        <v>116813</v>
      </c>
      <c r="D14444" t="str">
        <f>+VLOOKUP(C14444,Param!K:L,2,FALSE)</f>
        <v>WILLIAM GRANT &amp; SONS UK LIMITED</v>
      </c>
      <c r="E14444" t="s">
        <v>17679</v>
      </c>
      <c r="F14444" t="s">
        <v>16549</v>
      </c>
      <c r="G14444" t="s">
        <v>1422</v>
      </c>
      <c r="H14444">
        <v>756.17259999999999</v>
      </c>
      <c r="I14444">
        <v>756.17039999999997</v>
      </c>
      <c r="J14444">
        <v>2.2000000000161799E-3</v>
      </c>
      <c r="K14444">
        <v>756.17259999999999</v>
      </c>
      <c r="L14444">
        <v>0</v>
      </c>
      <c r="M14444" t="str">
        <f>IF(ISERROR(VLOOKUP(A14444,'[1]Ecart validé'!$A:$A,1,FALSE)),Z14444,"Ecart Validé")</f>
        <v>valid</v>
      </c>
      <c r="U14444"/>
      <c r="X14444"/>
      <c r="Y14444"/>
      <c r="Z14444" t="s">
        <v>31</v>
      </c>
    </row>
    <row r="14445" spans="1:26" x14ac:dyDescent="0.3">
      <c r="A14445" t="s">
        <v>17680</v>
      </c>
      <c r="B14445" t="s">
        <v>6107</v>
      </c>
      <c r="C14445">
        <v>115610</v>
      </c>
      <c r="D14445" t="str">
        <f>+VLOOKUP(C14445,Param!K:L,2,FALSE)</f>
        <v>ASAHI UK LTD</v>
      </c>
      <c r="E14445" t="s">
        <v>6587</v>
      </c>
      <c r="F14445" t="s">
        <v>16549</v>
      </c>
      <c r="G14445" t="s">
        <v>1422</v>
      </c>
      <c r="H14445">
        <v>3646.62</v>
      </c>
      <c r="I14445">
        <v>3646.62</v>
      </c>
      <c r="J14445">
        <v>0</v>
      </c>
      <c r="K14445">
        <v>3646.62</v>
      </c>
      <c r="L14445">
        <v>0</v>
      </c>
      <c r="M14445" t="str">
        <f>IF(ISERROR(VLOOKUP(A14445,'[1]Ecart validé'!$A:$A,1,FALSE)),Z14445,"Ecart Validé")</f>
        <v>valid</v>
      </c>
      <c r="U14445"/>
      <c r="X14445"/>
      <c r="Y14445"/>
      <c r="Z14445" t="s">
        <v>31</v>
      </c>
    </row>
    <row r="14446" spans="1:26" x14ac:dyDescent="0.3">
      <c r="A14446" t="s">
        <v>17681</v>
      </c>
      <c r="B14446" t="s">
        <v>6107</v>
      </c>
      <c r="C14446">
        <v>115817</v>
      </c>
      <c r="D14446" t="str">
        <f>+VLOOKUP(C14446,Param!K:L,2,FALSE)</f>
        <v>MCCAIN FOODS (G.B.) LIMITED</v>
      </c>
      <c r="E14446" t="s">
        <v>6600</v>
      </c>
      <c r="F14446" t="s">
        <v>16549</v>
      </c>
      <c r="G14446" t="s">
        <v>1422</v>
      </c>
      <c r="H14446">
        <v>459.77</v>
      </c>
      <c r="I14446">
        <v>459.77179999999998</v>
      </c>
      <c r="J14446">
        <v>-1.8000000000029099E-3</v>
      </c>
      <c r="K14446">
        <v>459.77</v>
      </c>
      <c r="L14446">
        <v>0</v>
      </c>
      <c r="M14446" t="str">
        <f>IF(ISERROR(VLOOKUP(A14446,'[1]Ecart validé'!$A:$A,1,FALSE)),Z14446,"Ecart Validé")</f>
        <v>valid</v>
      </c>
      <c r="U14446"/>
      <c r="X14446"/>
      <c r="Y14446"/>
      <c r="Z14446" t="s">
        <v>31</v>
      </c>
    </row>
    <row r="14447" spans="1:26" x14ac:dyDescent="0.3">
      <c r="A14447" t="s">
        <v>17682</v>
      </c>
      <c r="B14447" t="s">
        <v>6107</v>
      </c>
      <c r="C14447">
        <v>36889</v>
      </c>
      <c r="D14447" t="str">
        <f>+VLOOKUP(C14447,Param!K:L,2,FALSE)</f>
        <v>L&amp;G Signs Ltd</v>
      </c>
      <c r="E14447" t="s">
        <v>6515</v>
      </c>
      <c r="F14447" t="s">
        <v>16549</v>
      </c>
      <c r="G14447" t="s">
        <v>1422</v>
      </c>
      <c r="H14447">
        <v>295.91000000000003</v>
      </c>
      <c r="I14447">
        <v>295.91399999999999</v>
      </c>
      <c r="J14447">
        <v>-3.9999999999622499E-3</v>
      </c>
      <c r="K14447">
        <v>295.91000000000003</v>
      </c>
      <c r="L14447">
        <v>0</v>
      </c>
      <c r="M14447" t="str">
        <f>IF(ISERROR(VLOOKUP(A14447,'[1]Ecart validé'!$A:$A,1,FALSE)),Z14447,"Ecart Validé")</f>
        <v>valid</v>
      </c>
      <c r="U14447"/>
      <c r="X14447"/>
      <c r="Y14447"/>
      <c r="Z14447" t="s">
        <v>31</v>
      </c>
    </row>
    <row r="14448" spans="1:26" x14ac:dyDescent="0.3">
      <c r="A14448" t="s">
        <v>17683</v>
      </c>
      <c r="B14448" t="s">
        <v>6107</v>
      </c>
      <c r="C14448">
        <v>36014</v>
      </c>
      <c r="D14448" t="str">
        <f>+VLOOKUP(C14448,Param!K:L,2,FALSE)</f>
        <v>Bowreach Ltd</v>
      </c>
      <c r="E14448" t="s">
        <v>6392</v>
      </c>
      <c r="F14448" t="s">
        <v>16549</v>
      </c>
      <c r="G14448" t="s">
        <v>1422</v>
      </c>
      <c r="H14448">
        <v>340.4</v>
      </c>
      <c r="I14448">
        <v>340.39679999999998</v>
      </c>
      <c r="J14448">
        <v>3.19999999999254E-3</v>
      </c>
      <c r="K14448">
        <v>340.4</v>
      </c>
      <c r="L14448">
        <v>0</v>
      </c>
      <c r="M14448" t="str">
        <f>IF(ISERROR(VLOOKUP(A14448,'[1]Ecart validé'!$A:$A,1,FALSE)),Z14448,"Ecart Validé")</f>
        <v>valid</v>
      </c>
      <c r="U14448"/>
      <c r="X14448"/>
      <c r="Y14448"/>
      <c r="Z14448" t="s">
        <v>31</v>
      </c>
    </row>
    <row r="14449" spans="1:26" x14ac:dyDescent="0.3">
      <c r="A14449" t="s">
        <v>17684</v>
      </c>
      <c r="B14449" t="s">
        <v>6107</v>
      </c>
      <c r="C14449">
        <v>34462</v>
      </c>
      <c r="D14449" t="str">
        <f>+VLOOKUP(C14449,Param!K:L,2,FALSE)</f>
        <v>Technical Asset Management</v>
      </c>
      <c r="E14449" t="s">
        <v>6802</v>
      </c>
      <c r="F14449" t="s">
        <v>16549</v>
      </c>
      <c r="G14449" t="s">
        <v>1422</v>
      </c>
      <c r="H14449">
        <v>2899.54</v>
      </c>
      <c r="I14449">
        <v>2899.5391</v>
      </c>
      <c r="J14449">
        <v>9.0000000000145497E-4</v>
      </c>
      <c r="K14449">
        <v>2899.54</v>
      </c>
      <c r="L14449">
        <v>0</v>
      </c>
      <c r="M14449" t="str">
        <f>IF(ISERROR(VLOOKUP(A14449,'[1]Ecart validé'!$A:$A,1,FALSE)),Z14449,"Ecart Validé")</f>
        <v>valid</v>
      </c>
      <c r="U14449"/>
      <c r="X14449"/>
      <c r="Y14449"/>
      <c r="Z14449" t="s">
        <v>31</v>
      </c>
    </row>
    <row r="14450" spans="1:26" x14ac:dyDescent="0.3">
      <c r="A14450" t="s">
        <v>17685</v>
      </c>
      <c r="B14450" t="s">
        <v>6107</v>
      </c>
      <c r="C14450">
        <v>36111</v>
      </c>
      <c r="D14450" t="str">
        <f>+VLOOKUP(C14450,Param!K:L,2,FALSE)</f>
        <v>LJB Security</v>
      </c>
      <c r="E14450" t="s">
        <v>17686</v>
      </c>
      <c r="F14450" t="s">
        <v>16549</v>
      </c>
      <c r="G14450" t="s">
        <v>1422</v>
      </c>
      <c r="H14450">
        <v>271.02999999999997</v>
      </c>
      <c r="I14450">
        <v>271.02960000000002</v>
      </c>
      <c r="J14450">
        <v>3.9999999995643499E-4</v>
      </c>
      <c r="K14450">
        <v>271.02999999999997</v>
      </c>
      <c r="L14450">
        <v>0</v>
      </c>
      <c r="M14450" t="str">
        <f>IF(ISERROR(VLOOKUP(A14450,'[1]Ecart validé'!$A:$A,1,FALSE)),Z14450,"Ecart Validé")</f>
        <v>valid</v>
      </c>
      <c r="U14450"/>
      <c r="X14450"/>
      <c r="Y14450"/>
      <c r="Z14450" t="s">
        <v>31</v>
      </c>
    </row>
    <row r="14451" spans="1:26" x14ac:dyDescent="0.3">
      <c r="A14451" t="s">
        <v>17687</v>
      </c>
      <c r="B14451" t="s">
        <v>6107</v>
      </c>
      <c r="C14451">
        <v>36111</v>
      </c>
      <c r="D14451" t="str">
        <f>+VLOOKUP(C14451,Param!K:L,2,FALSE)</f>
        <v>LJB Security</v>
      </c>
      <c r="E14451" t="s">
        <v>6398</v>
      </c>
      <c r="F14451" t="s">
        <v>16549</v>
      </c>
      <c r="G14451" t="s">
        <v>1422</v>
      </c>
      <c r="H14451">
        <v>979.52</v>
      </c>
      <c r="I14451">
        <v>979.52350000000001</v>
      </c>
      <c r="J14451">
        <v>-3.5000000000309198E-3</v>
      </c>
      <c r="K14451">
        <v>979.52</v>
      </c>
      <c r="L14451">
        <v>0</v>
      </c>
      <c r="M14451" t="str">
        <f>IF(ISERROR(VLOOKUP(A14451,'[1]Ecart validé'!$A:$A,1,FALSE)),Z14451,"Ecart Validé")</f>
        <v>valid</v>
      </c>
      <c r="U14451"/>
      <c r="X14451"/>
      <c r="Y14451"/>
      <c r="Z14451" t="s">
        <v>31</v>
      </c>
    </row>
    <row r="14452" spans="1:26" x14ac:dyDescent="0.3">
      <c r="A14452" t="s">
        <v>17688</v>
      </c>
      <c r="B14452" t="s">
        <v>6107</v>
      </c>
      <c r="C14452">
        <v>36169</v>
      </c>
      <c r="D14452" t="str">
        <f>+VLOOKUP(C14452,Param!K:L,2,FALSE)</f>
        <v>SCREWFIX DIRECT</v>
      </c>
      <c r="E14452" t="s">
        <v>6411</v>
      </c>
      <c r="F14452" t="s">
        <v>16549</v>
      </c>
      <c r="G14452" t="s">
        <v>1422</v>
      </c>
      <c r="H14452">
        <v>1203.95</v>
      </c>
      <c r="I14452">
        <v>1203.9471000000001</v>
      </c>
      <c r="J14452">
        <v>2.8999999999541602E-3</v>
      </c>
      <c r="K14452">
        <v>1203.95</v>
      </c>
      <c r="L14452">
        <v>0</v>
      </c>
      <c r="M14452" t="str">
        <f>IF(ISERROR(VLOOKUP(A14452,'[1]Ecart validé'!$A:$A,1,FALSE)),Z14452,"Ecart Validé")</f>
        <v>valid</v>
      </c>
      <c r="U14452"/>
      <c r="X14452"/>
      <c r="Y14452"/>
      <c r="Z14452" t="s">
        <v>31</v>
      </c>
    </row>
    <row r="14453" spans="1:26" x14ac:dyDescent="0.3">
      <c r="A14453" t="s">
        <v>17689</v>
      </c>
      <c r="B14453" t="s">
        <v>6107</v>
      </c>
      <c r="C14453">
        <v>35414</v>
      </c>
      <c r="D14453" t="str">
        <f>+VLOOKUP(C14453,Param!K:L,2,FALSE)</f>
        <v>G4S Cash Solutions (UK) Ltd</v>
      </c>
      <c r="E14453" t="s">
        <v>6354</v>
      </c>
      <c r="F14453" t="s">
        <v>16549</v>
      </c>
      <c r="G14453" t="s">
        <v>1422</v>
      </c>
      <c r="H14453">
        <v>530.78</v>
      </c>
      <c r="I14453">
        <v>530.77499999999998</v>
      </c>
      <c r="J14453">
        <v>4.9999999999954499E-3</v>
      </c>
      <c r="K14453">
        <v>530.78</v>
      </c>
      <c r="L14453">
        <v>0</v>
      </c>
      <c r="M14453" t="str">
        <f>IF(ISERROR(VLOOKUP(A14453,'[1]Ecart validé'!$A:$A,1,FALSE)),Z14453,"Ecart Validé")</f>
        <v>valid</v>
      </c>
      <c r="U14453"/>
      <c r="X14453"/>
      <c r="Y14453"/>
      <c r="Z14453" t="s">
        <v>31</v>
      </c>
    </row>
    <row r="14454" spans="1:26" x14ac:dyDescent="0.3">
      <c r="A14454" t="s">
        <v>17690</v>
      </c>
      <c r="B14454" t="s">
        <v>6835</v>
      </c>
      <c r="C14454">
        <v>1499</v>
      </c>
      <c r="D14454" t="str">
        <f>+VLOOKUP(C14454,Param!K:L,2,FALSE)</f>
        <v>STANDARD TEXTILE SAS</v>
      </c>
      <c r="E14454" t="s">
        <v>6836</v>
      </c>
      <c r="F14454" t="s">
        <v>16549</v>
      </c>
      <c r="G14454" t="s">
        <v>29</v>
      </c>
      <c r="H14454">
        <v>7621.67</v>
      </c>
      <c r="I14454">
        <v>7621.6715000000004</v>
      </c>
      <c r="J14454">
        <v>-1.50000000030559E-3</v>
      </c>
      <c r="K14454">
        <v>7621.67</v>
      </c>
      <c r="L14454">
        <v>0</v>
      </c>
      <c r="M14454" t="str">
        <f>IF(ISERROR(VLOOKUP(A14454,'[1]Ecart validé'!$A:$A,1,FALSE)),Z14454,"Ecart Validé")</f>
        <v>valid</v>
      </c>
      <c r="R14454" t="s">
        <v>30</v>
      </c>
      <c r="U14454"/>
      <c r="X14454"/>
      <c r="Y14454"/>
      <c r="Z14454" t="s">
        <v>31</v>
      </c>
    </row>
    <row r="14455" spans="1:26" x14ac:dyDescent="0.3">
      <c r="A14455" t="s">
        <v>17691</v>
      </c>
      <c r="B14455" t="s">
        <v>6835</v>
      </c>
      <c r="C14455">
        <v>3606</v>
      </c>
      <c r="D14455" t="str">
        <f>+VLOOKUP(C14455,Param!K:L,2,FALSE)</f>
        <v>TISSAGE MOULINE THILLOT SA</v>
      </c>
      <c r="E14455" t="s">
        <v>6838</v>
      </c>
      <c r="F14455" t="s">
        <v>16549</v>
      </c>
      <c r="G14455" t="s">
        <v>29</v>
      </c>
      <c r="H14455">
        <v>2056.73</v>
      </c>
      <c r="I14455">
        <v>2056.7312999999999</v>
      </c>
      <c r="J14455">
        <v>-1.29999999990104E-3</v>
      </c>
      <c r="K14455">
        <v>2056.73</v>
      </c>
      <c r="L14455">
        <v>0</v>
      </c>
      <c r="M14455" t="str">
        <f>IF(ISERROR(VLOOKUP(A14455,'[1]Ecart validé'!$A:$A,1,FALSE)),Z14455,"Ecart Validé")</f>
        <v>valid</v>
      </c>
      <c r="R14455" t="s">
        <v>30</v>
      </c>
      <c r="U14455"/>
      <c r="X14455"/>
      <c r="Y14455"/>
      <c r="Z14455" t="s">
        <v>31</v>
      </c>
    </row>
    <row r="14456" spans="1:26" x14ac:dyDescent="0.3">
      <c r="A14456" t="s">
        <v>17692</v>
      </c>
      <c r="B14456" t="s">
        <v>6835</v>
      </c>
      <c r="C14456">
        <v>25665</v>
      </c>
      <c r="D14456" t="str">
        <f>+VLOOKUP(C14456,Param!K:L,2,FALSE)</f>
        <v>F.C.S. SERVIZI DI FENU GRAZIELLA</v>
      </c>
      <c r="E14456" t="s">
        <v>6842</v>
      </c>
      <c r="F14456" t="s">
        <v>16549</v>
      </c>
      <c r="G14456" t="s">
        <v>29</v>
      </c>
      <c r="H14456">
        <v>75</v>
      </c>
      <c r="I14456">
        <v>75</v>
      </c>
      <c r="J14456">
        <v>0</v>
      </c>
      <c r="K14456">
        <v>75</v>
      </c>
      <c r="L14456">
        <v>0</v>
      </c>
      <c r="M14456" t="str">
        <f>IF(ISERROR(VLOOKUP(A14456,'[1]Ecart validé'!$A:$A,1,FALSE)),Z14456,"Ecart Validé")</f>
        <v>valid</v>
      </c>
      <c r="R14456" t="s">
        <v>30</v>
      </c>
      <c r="U14456"/>
      <c r="X14456"/>
      <c r="Y14456"/>
      <c r="Z14456" t="s">
        <v>31</v>
      </c>
    </row>
    <row r="14457" spans="1:26" x14ac:dyDescent="0.3">
      <c r="A14457" t="s">
        <v>17693</v>
      </c>
      <c r="B14457" t="s">
        <v>6835</v>
      </c>
      <c r="C14457">
        <v>26149</v>
      </c>
      <c r="D14457" t="str">
        <f>+VLOOKUP(C14457,Param!K:L,2,FALSE)</f>
        <v>FABBRICA PINZE SCHIO SRL</v>
      </c>
      <c r="E14457" t="s">
        <v>14711</v>
      </c>
      <c r="F14457" t="s">
        <v>16549</v>
      </c>
      <c r="G14457" t="s">
        <v>29</v>
      </c>
      <c r="H14457">
        <v>176.32</v>
      </c>
      <c r="I14457">
        <v>176.3235</v>
      </c>
      <c r="J14457">
        <v>-3.5000000000024998E-3</v>
      </c>
      <c r="K14457">
        <v>176.32</v>
      </c>
      <c r="L14457">
        <v>0</v>
      </c>
      <c r="M14457" t="str">
        <f>IF(ISERROR(VLOOKUP(A14457,'[1]Ecart validé'!$A:$A,1,FALSE)),Z14457,"Ecart Validé")</f>
        <v>valid</v>
      </c>
      <c r="R14457" t="s">
        <v>30</v>
      </c>
      <c r="U14457"/>
      <c r="X14457"/>
      <c r="Y14457"/>
      <c r="Z14457" t="s">
        <v>31</v>
      </c>
    </row>
    <row r="14458" spans="1:26" x14ac:dyDescent="0.3">
      <c r="A14458" t="s">
        <v>17694</v>
      </c>
      <c r="B14458" t="s">
        <v>6835</v>
      </c>
      <c r="C14458">
        <v>27482</v>
      </c>
      <c r="D14458" t="str">
        <f>+VLOOKUP(C14458,Param!K:L,2,FALSE)</f>
        <v>AZIENDA VINICOLA FALESCO SRL</v>
      </c>
      <c r="E14458" t="s">
        <v>6862</v>
      </c>
      <c r="F14458" t="s">
        <v>16549</v>
      </c>
      <c r="G14458" t="s">
        <v>29</v>
      </c>
      <c r="H14458">
        <v>80.790000000000006</v>
      </c>
      <c r="I14458">
        <v>80.789100000000005</v>
      </c>
      <c r="J14458">
        <v>9.0000000000145497E-4</v>
      </c>
      <c r="K14458">
        <v>80.790000000000006</v>
      </c>
      <c r="L14458">
        <v>0</v>
      </c>
      <c r="M14458" t="str">
        <f>IF(ISERROR(VLOOKUP(A14458,'[1]Ecart validé'!$A:$A,1,FALSE)),Z14458,"Ecart Validé")</f>
        <v>valid</v>
      </c>
      <c r="R14458" t="s">
        <v>30</v>
      </c>
      <c r="U14458"/>
      <c r="X14458"/>
      <c r="Y14458"/>
      <c r="Z14458" t="s">
        <v>31</v>
      </c>
    </row>
    <row r="14459" spans="1:26" x14ac:dyDescent="0.3">
      <c r="A14459" t="s">
        <v>17695</v>
      </c>
      <c r="B14459" t="s">
        <v>6835</v>
      </c>
      <c r="C14459">
        <v>27841</v>
      </c>
      <c r="D14459" t="str">
        <f>+VLOOKUP(C14459,Param!K:L,2,FALSE)</f>
        <v>MILLENNIUM GIARDINI SS</v>
      </c>
      <c r="E14459" t="s">
        <v>14719</v>
      </c>
      <c r="F14459" t="s">
        <v>16549</v>
      </c>
      <c r="G14459" t="s">
        <v>29</v>
      </c>
      <c r="H14459">
        <v>6.25</v>
      </c>
      <c r="I14459">
        <v>6.25</v>
      </c>
      <c r="J14459">
        <v>0</v>
      </c>
      <c r="K14459">
        <v>6.25</v>
      </c>
      <c r="L14459">
        <v>0</v>
      </c>
      <c r="M14459" t="str">
        <f>IF(ISERROR(VLOOKUP(A14459,'[1]Ecart validé'!$A:$A,1,FALSE)),Z14459,"Ecart Validé")</f>
        <v>valid</v>
      </c>
      <c r="R14459" t="s">
        <v>30</v>
      </c>
      <c r="U14459"/>
      <c r="X14459"/>
      <c r="Y14459"/>
      <c r="Z14459" t="s">
        <v>31</v>
      </c>
    </row>
    <row r="14460" spans="1:26" x14ac:dyDescent="0.3">
      <c r="A14460" t="s">
        <v>17696</v>
      </c>
      <c r="B14460" t="s">
        <v>6835</v>
      </c>
      <c r="C14460">
        <v>28030</v>
      </c>
      <c r="D14460" t="str">
        <f>+VLOOKUP(C14460,Param!K:L,2,FALSE)</f>
        <v>ALCAMORETTI S.R.L.</v>
      </c>
      <c r="E14460" t="s">
        <v>6888</v>
      </c>
      <c r="F14460" t="s">
        <v>16549</v>
      </c>
      <c r="G14460" t="s">
        <v>29</v>
      </c>
      <c r="H14460">
        <v>186.58</v>
      </c>
      <c r="I14460">
        <v>186.5814</v>
      </c>
      <c r="J14460">
        <v>-1.39999999998963E-3</v>
      </c>
      <c r="K14460">
        <v>186.58</v>
      </c>
      <c r="L14460">
        <v>0</v>
      </c>
      <c r="M14460" t="str">
        <f>IF(ISERROR(VLOOKUP(A14460,'[1]Ecart validé'!$A:$A,1,FALSE)),Z14460,"Ecart Validé")</f>
        <v>valid</v>
      </c>
      <c r="R14460" t="s">
        <v>30</v>
      </c>
      <c r="U14460"/>
      <c r="X14460"/>
      <c r="Y14460"/>
      <c r="Z14460" t="s">
        <v>31</v>
      </c>
    </row>
    <row r="14461" spans="1:26" x14ac:dyDescent="0.3">
      <c r="A14461" t="s">
        <v>17697</v>
      </c>
      <c r="B14461" t="s">
        <v>6835</v>
      </c>
      <c r="C14461">
        <v>28173</v>
      </c>
      <c r="D14461" t="str">
        <f>+VLOOKUP(C14461,Param!K:L,2,FALSE)</f>
        <v>LYRECO ITALIA SPA</v>
      </c>
      <c r="E14461" t="s">
        <v>6895</v>
      </c>
      <c r="F14461" t="s">
        <v>16549</v>
      </c>
      <c r="G14461" t="s">
        <v>29</v>
      </c>
      <c r="H14461">
        <v>889.36</v>
      </c>
      <c r="I14461">
        <v>889.36710000000005</v>
      </c>
      <c r="J14461">
        <v>-7.1000000000367401E-3</v>
      </c>
      <c r="K14461">
        <v>889.36</v>
      </c>
      <c r="L14461">
        <v>0</v>
      </c>
      <c r="M14461" t="str">
        <f>IF(ISERROR(VLOOKUP(A14461,'[1]Ecart validé'!$A:$A,1,FALSE)),Z14461,"Ecart Validé")</f>
        <v>valid</v>
      </c>
      <c r="R14461" t="s">
        <v>30</v>
      </c>
      <c r="U14461"/>
      <c r="X14461"/>
      <c r="Y14461"/>
      <c r="Z14461" t="s">
        <v>31</v>
      </c>
    </row>
    <row r="14462" spans="1:26" x14ac:dyDescent="0.3">
      <c r="A14462" t="s">
        <v>17698</v>
      </c>
      <c r="B14462" t="s">
        <v>6835</v>
      </c>
      <c r="C14462">
        <v>28176</v>
      </c>
      <c r="D14462" t="str">
        <f>+VLOOKUP(C14462,Param!K:L,2,FALSE)</f>
        <v>MANCINELLI SPA</v>
      </c>
      <c r="E14462" t="s">
        <v>17699</v>
      </c>
      <c r="F14462" t="s">
        <v>16549</v>
      </c>
      <c r="G14462" t="s">
        <v>29</v>
      </c>
      <c r="H14462">
        <v>489.68</v>
      </c>
      <c r="I14462">
        <v>489.67950000000002</v>
      </c>
      <c r="J14462">
        <v>4.9999999998817603E-4</v>
      </c>
      <c r="K14462">
        <v>489.68</v>
      </c>
      <c r="L14462">
        <v>0</v>
      </c>
      <c r="M14462" t="str">
        <f>IF(ISERROR(VLOOKUP(A14462,'[1]Ecart validé'!$A:$A,1,FALSE)),Z14462,"Ecart Validé")</f>
        <v>valid</v>
      </c>
      <c r="R14462" t="s">
        <v>30</v>
      </c>
      <c r="U14462"/>
      <c r="X14462"/>
      <c r="Y14462"/>
      <c r="Z14462" t="s">
        <v>31</v>
      </c>
    </row>
    <row r="14463" spans="1:26" x14ac:dyDescent="0.3">
      <c r="A14463" t="s">
        <v>17700</v>
      </c>
      <c r="B14463" t="s">
        <v>6835</v>
      </c>
      <c r="C14463">
        <v>28542</v>
      </c>
      <c r="D14463" t="str">
        <f>+VLOOKUP(C14463,Param!K:L,2,FALSE)</f>
        <v>SURGITAL SPA</v>
      </c>
      <c r="E14463" t="s">
        <v>6910</v>
      </c>
      <c r="F14463" t="s">
        <v>16549</v>
      </c>
      <c r="G14463" t="s">
        <v>29</v>
      </c>
      <c r="H14463">
        <v>120.07</v>
      </c>
      <c r="I14463">
        <v>120.07170000000001</v>
      </c>
      <c r="J14463">
        <v>-1.7000000000138001E-3</v>
      </c>
      <c r="K14463">
        <v>120.07170000000001</v>
      </c>
      <c r="L14463">
        <v>-1.7000000000138001E-3</v>
      </c>
      <c r="M14463" t="str">
        <f>IF(ISERROR(VLOOKUP(A14463,'[1]Ecart validé'!$A:$A,1,FALSE)),Z14463,"Ecart Validé")</f>
        <v>valid</v>
      </c>
      <c r="R14463" t="s">
        <v>30</v>
      </c>
      <c r="U14463"/>
      <c r="X14463"/>
      <c r="Y14463"/>
      <c r="Z14463" t="s">
        <v>31</v>
      </c>
    </row>
    <row r="14464" spans="1:26" x14ac:dyDescent="0.3">
      <c r="A14464" t="s">
        <v>17701</v>
      </c>
      <c r="B14464" t="s">
        <v>6835</v>
      </c>
      <c r="C14464">
        <v>28597</v>
      </c>
      <c r="D14464" t="str">
        <f>+VLOOKUP(C14464,Param!K:L,2,FALSE)</f>
        <v>SUITE Servizi Integrati Srl</v>
      </c>
      <c r="E14464" t="s">
        <v>6923</v>
      </c>
      <c r="F14464" t="s">
        <v>16549</v>
      </c>
      <c r="G14464" t="s">
        <v>29</v>
      </c>
      <c r="H14464">
        <v>998.87</v>
      </c>
      <c r="I14464">
        <v>998.86530000000005</v>
      </c>
      <c r="J14464">
        <v>4.6999999999570701E-3</v>
      </c>
      <c r="K14464">
        <v>998.87</v>
      </c>
      <c r="L14464">
        <v>0</v>
      </c>
      <c r="M14464" t="str">
        <f>IF(ISERROR(VLOOKUP(A14464,'[1]Ecart validé'!$A:$A,1,FALSE)),Z14464,"Ecart Validé")</f>
        <v>valid</v>
      </c>
      <c r="R14464" t="s">
        <v>30</v>
      </c>
      <c r="U14464"/>
      <c r="X14464"/>
      <c r="Y14464"/>
      <c r="Z14464" t="s">
        <v>31</v>
      </c>
    </row>
    <row r="14465" spans="1:26" x14ac:dyDescent="0.3">
      <c r="A14465" t="s">
        <v>17702</v>
      </c>
      <c r="B14465" t="s">
        <v>6835</v>
      </c>
      <c r="C14465">
        <v>28721</v>
      </c>
      <c r="D14465" t="str">
        <f>+VLOOKUP(C14465,Param!K:L,2,FALSE)</f>
        <v>BELPLASTIC DI BELLORA SARA E C. SAS</v>
      </c>
      <c r="E14465" t="s">
        <v>14751</v>
      </c>
      <c r="F14465" t="s">
        <v>16549</v>
      </c>
      <c r="G14465" t="s">
        <v>29</v>
      </c>
      <c r="H14465">
        <v>125.93</v>
      </c>
      <c r="I14465">
        <v>125.9286</v>
      </c>
      <c r="J14465">
        <v>1.40000000000384E-3</v>
      </c>
      <c r="K14465">
        <v>125.93</v>
      </c>
      <c r="L14465">
        <v>0</v>
      </c>
      <c r="M14465" t="str">
        <f>IF(ISERROR(VLOOKUP(A14465,'[1]Ecart validé'!$A:$A,1,FALSE)),Z14465,"Ecart Validé")</f>
        <v>valid</v>
      </c>
      <c r="R14465" t="s">
        <v>30</v>
      </c>
      <c r="U14465"/>
      <c r="X14465"/>
      <c r="Y14465"/>
      <c r="Z14465" t="s">
        <v>31</v>
      </c>
    </row>
    <row r="14466" spans="1:26" x14ac:dyDescent="0.3">
      <c r="A14466" t="s">
        <v>17703</v>
      </c>
      <c r="B14466" t="s">
        <v>6835</v>
      </c>
      <c r="C14466">
        <v>28733</v>
      </c>
      <c r="D14466" t="str">
        <f>+VLOOKUP(C14466,Param!K:L,2,FALSE)</f>
        <v>TIRRENA DISTRIBUZIONE SRL</v>
      </c>
      <c r="E14466" t="s">
        <v>6935</v>
      </c>
      <c r="F14466" t="s">
        <v>16549</v>
      </c>
      <c r="G14466" t="s">
        <v>29</v>
      </c>
      <c r="H14466">
        <v>178.05</v>
      </c>
      <c r="I14466">
        <v>178.05109999999999</v>
      </c>
      <c r="J14466">
        <v>-1.09999999997967E-3</v>
      </c>
      <c r="K14466">
        <v>178.05</v>
      </c>
      <c r="L14466">
        <v>0</v>
      </c>
      <c r="M14466" t="str">
        <f>IF(ISERROR(VLOOKUP(A14466,'[1]Ecart validé'!$A:$A,1,FALSE)),Z14466,"Ecart Validé")</f>
        <v>valid</v>
      </c>
      <c r="R14466" t="s">
        <v>30</v>
      </c>
      <c r="U14466"/>
      <c r="X14466"/>
      <c r="Y14466"/>
      <c r="Z14466" t="s">
        <v>31</v>
      </c>
    </row>
    <row r="14467" spans="1:26" x14ac:dyDescent="0.3">
      <c r="A14467" t="s">
        <v>17704</v>
      </c>
      <c r="B14467" t="s">
        <v>6835</v>
      </c>
      <c r="C14467">
        <v>28771</v>
      </c>
      <c r="D14467" t="str">
        <f>+VLOOKUP(C14467,Param!K:L,2,FALSE)</f>
        <v>SAMMONTANA SPA</v>
      </c>
      <c r="E14467" t="s">
        <v>6940</v>
      </c>
      <c r="F14467" t="s">
        <v>16549</v>
      </c>
      <c r="G14467" t="s">
        <v>29</v>
      </c>
      <c r="H14467">
        <v>880.33</v>
      </c>
      <c r="I14467">
        <v>880.32809999999995</v>
      </c>
      <c r="J14467">
        <v>1.90000000009149E-3</v>
      </c>
      <c r="K14467">
        <v>880.32809999999995</v>
      </c>
      <c r="L14467">
        <v>1.90000000009149E-3</v>
      </c>
      <c r="M14467" t="str">
        <f>IF(ISERROR(VLOOKUP(A14467,'[1]Ecart validé'!$A:$A,1,FALSE)),Z14467,"Ecart Validé")</f>
        <v>valid</v>
      </c>
      <c r="R14467" t="s">
        <v>30</v>
      </c>
      <c r="U14467"/>
      <c r="X14467"/>
      <c r="Y14467"/>
      <c r="Z14467" t="s">
        <v>31</v>
      </c>
    </row>
    <row r="14468" spans="1:26" x14ac:dyDescent="0.3">
      <c r="A14468" t="s">
        <v>17705</v>
      </c>
      <c r="B14468" t="s">
        <v>6835</v>
      </c>
      <c r="C14468">
        <v>28775</v>
      </c>
      <c r="D14468" t="str">
        <f>+VLOOKUP(C14468,Param!K:L,2,FALSE)</f>
        <v>SCHINDLER SPA</v>
      </c>
      <c r="E14468" t="s">
        <v>6960</v>
      </c>
      <c r="F14468" t="s">
        <v>16549</v>
      </c>
      <c r="G14468" t="s">
        <v>29</v>
      </c>
      <c r="H14468">
        <v>478.85</v>
      </c>
      <c r="I14468">
        <v>478.85449999999997</v>
      </c>
      <c r="J14468">
        <v>-4.4999999999504299E-3</v>
      </c>
      <c r="K14468">
        <v>478.85</v>
      </c>
      <c r="L14468">
        <v>0</v>
      </c>
      <c r="M14468" t="str">
        <f>IF(ISERROR(VLOOKUP(A14468,'[1]Ecart validé'!$A:$A,1,FALSE)),Z14468,"Ecart Validé")</f>
        <v>valid</v>
      </c>
      <c r="R14468" t="s">
        <v>30</v>
      </c>
      <c r="U14468"/>
      <c r="X14468"/>
      <c r="Y14468"/>
      <c r="Z14468" t="s">
        <v>31</v>
      </c>
    </row>
    <row r="14469" spans="1:26" x14ac:dyDescent="0.3">
      <c r="A14469" t="s">
        <v>17706</v>
      </c>
      <c r="B14469" t="s">
        <v>6835</v>
      </c>
      <c r="C14469">
        <v>28904</v>
      </c>
      <c r="D14469" t="str">
        <f>+VLOOKUP(C14469,Param!K:L,2,FALSE)</f>
        <v>TAZ GROUP S.R.L.</v>
      </c>
      <c r="E14469" t="s">
        <v>17707</v>
      </c>
      <c r="F14469" t="s">
        <v>16549</v>
      </c>
      <c r="G14469" t="s">
        <v>29</v>
      </c>
      <c r="H14469">
        <v>33.270000000000003</v>
      </c>
      <c r="I14469">
        <v>33.273699999999998</v>
      </c>
      <c r="J14469">
        <v>-3.69999999999492E-3</v>
      </c>
      <c r="K14469">
        <v>33.270000000000003</v>
      </c>
      <c r="L14469">
        <v>0</v>
      </c>
      <c r="M14469" t="str">
        <f>IF(ISERROR(VLOOKUP(A14469,'[1]Ecart validé'!$A:$A,1,FALSE)),Z14469,"Ecart Validé")</f>
        <v>valid</v>
      </c>
      <c r="R14469" t="s">
        <v>30</v>
      </c>
      <c r="U14469"/>
      <c r="X14469"/>
      <c r="Y14469"/>
      <c r="Z14469" t="s">
        <v>31</v>
      </c>
    </row>
    <row r="14470" spans="1:26" x14ac:dyDescent="0.3">
      <c r="A14470" t="s">
        <v>17708</v>
      </c>
      <c r="B14470" t="s">
        <v>6835</v>
      </c>
      <c r="C14470">
        <v>29096</v>
      </c>
      <c r="D14470" t="str">
        <f>+VLOOKUP(C14470,Param!K:L,2,FALSE)</f>
        <v>CALVIATI S.R.L.</v>
      </c>
      <c r="E14470" t="s">
        <v>14796</v>
      </c>
      <c r="F14470" t="s">
        <v>16549</v>
      </c>
      <c r="G14470" t="s">
        <v>29</v>
      </c>
      <c r="H14470">
        <v>123.99</v>
      </c>
      <c r="I14470">
        <v>123.99039999999999</v>
      </c>
      <c r="J14470">
        <v>-3.9999999999906701E-4</v>
      </c>
      <c r="K14470">
        <v>123.99</v>
      </c>
      <c r="L14470">
        <v>0</v>
      </c>
      <c r="M14470" t="str">
        <f>IF(ISERROR(VLOOKUP(A14470,'[1]Ecart validé'!$A:$A,1,FALSE)),Z14470,"Ecart Validé")</f>
        <v>valid</v>
      </c>
      <c r="R14470" t="s">
        <v>30</v>
      </c>
      <c r="U14470"/>
      <c r="X14470"/>
      <c r="Y14470"/>
      <c r="Z14470" t="s">
        <v>31</v>
      </c>
    </row>
    <row r="14471" spans="1:26" x14ac:dyDescent="0.3">
      <c r="A14471" t="s">
        <v>17709</v>
      </c>
      <c r="B14471" t="s">
        <v>6835</v>
      </c>
      <c r="C14471">
        <v>29628</v>
      </c>
      <c r="D14471" t="str">
        <f>+VLOOKUP(C14471,Param!K:L,2,FALSE)</f>
        <v>ITALGRAFICA SUD SRL</v>
      </c>
      <c r="E14471" t="s">
        <v>14809</v>
      </c>
      <c r="F14471" t="s">
        <v>16549</v>
      </c>
      <c r="G14471" t="s">
        <v>29</v>
      </c>
      <c r="H14471">
        <v>1478.95</v>
      </c>
      <c r="I14471">
        <v>1478.9486999999999</v>
      </c>
      <c r="J14471">
        <v>1.30000000012842E-3</v>
      </c>
      <c r="K14471">
        <v>1478.95</v>
      </c>
      <c r="L14471">
        <v>0</v>
      </c>
      <c r="M14471" t="str">
        <f>IF(ISERROR(VLOOKUP(A14471,'[1]Ecart validé'!$A:$A,1,FALSE)),Z14471,"Ecart Validé")</f>
        <v>valid</v>
      </c>
      <c r="R14471" t="s">
        <v>30</v>
      </c>
      <c r="U14471"/>
      <c r="X14471"/>
      <c r="Y14471"/>
      <c r="Z14471" t="s">
        <v>31</v>
      </c>
    </row>
    <row r="14472" spans="1:26" x14ac:dyDescent="0.3">
      <c r="A14472" t="s">
        <v>17710</v>
      </c>
      <c r="B14472" t="s">
        <v>6835</v>
      </c>
      <c r="C14472">
        <v>29662</v>
      </c>
      <c r="D14472" t="str">
        <f>+VLOOKUP(C14472,Param!K:L,2,FALSE)</f>
        <v>SEGAFREDO ZANETTI SPA</v>
      </c>
      <c r="E14472" t="s">
        <v>7037</v>
      </c>
      <c r="F14472" t="s">
        <v>16549</v>
      </c>
      <c r="G14472" t="s">
        <v>29</v>
      </c>
      <c r="H14472">
        <v>181.01</v>
      </c>
      <c r="I14472">
        <v>181.01390000000001</v>
      </c>
      <c r="J14472">
        <v>-3.9000000000157702E-3</v>
      </c>
      <c r="K14472">
        <v>181.01</v>
      </c>
      <c r="L14472">
        <v>0</v>
      </c>
      <c r="M14472" t="str">
        <f>IF(ISERROR(VLOOKUP(A14472,'[1]Ecart validé'!$A:$A,1,FALSE)),Z14472,"Ecart Validé")</f>
        <v>valid</v>
      </c>
      <c r="R14472" t="s">
        <v>30</v>
      </c>
      <c r="U14472"/>
      <c r="X14472"/>
      <c r="Y14472"/>
      <c r="Z14472" t="s">
        <v>31</v>
      </c>
    </row>
    <row r="14473" spans="1:26" x14ac:dyDescent="0.3">
      <c r="A14473" t="s">
        <v>17711</v>
      </c>
      <c r="B14473" t="s">
        <v>6835</v>
      </c>
      <c r="C14473">
        <v>29678</v>
      </c>
      <c r="D14473" t="str">
        <f>+VLOOKUP(C14473,Param!K:L,2,FALSE)</f>
        <v>EUROVO S.R.L.</v>
      </c>
      <c r="E14473" t="s">
        <v>7041</v>
      </c>
      <c r="F14473" t="s">
        <v>16549</v>
      </c>
      <c r="G14473" t="s">
        <v>29</v>
      </c>
      <c r="H14473">
        <v>30.83</v>
      </c>
      <c r="I14473">
        <v>30.833200000000001</v>
      </c>
      <c r="J14473">
        <v>-3.2000000000031999E-3</v>
      </c>
      <c r="K14473">
        <v>30.83</v>
      </c>
      <c r="L14473">
        <v>0</v>
      </c>
      <c r="M14473" t="str">
        <f>IF(ISERROR(VLOOKUP(A14473,'[1]Ecart validé'!$A:$A,1,FALSE)),Z14473,"Ecart Validé")</f>
        <v>valid</v>
      </c>
      <c r="R14473" t="s">
        <v>30</v>
      </c>
      <c r="U14473"/>
      <c r="X14473"/>
      <c r="Y14473"/>
      <c r="Z14473" t="s">
        <v>31</v>
      </c>
    </row>
    <row r="14474" spans="1:26" x14ac:dyDescent="0.3">
      <c r="A14474" t="s">
        <v>17712</v>
      </c>
      <c r="B14474" t="s">
        <v>6835</v>
      </c>
      <c r="C14474">
        <v>29833</v>
      </c>
      <c r="D14474" t="str">
        <f>+VLOOKUP(C14474,Param!K:L,2,FALSE)</f>
        <v>S.I.P.A. Spa (BINDI)</v>
      </c>
      <c r="E14474" t="s">
        <v>7047</v>
      </c>
      <c r="F14474" t="s">
        <v>16549</v>
      </c>
      <c r="G14474" t="s">
        <v>29</v>
      </c>
      <c r="H14474">
        <v>780.16</v>
      </c>
      <c r="I14474">
        <v>780.16459999999995</v>
      </c>
      <c r="J14474">
        <v>-4.5999999999821696E-3</v>
      </c>
      <c r="K14474">
        <v>780.16</v>
      </c>
      <c r="L14474">
        <v>0</v>
      </c>
      <c r="M14474" t="str">
        <f>IF(ISERROR(VLOOKUP(A14474,'[1]Ecart validé'!$A:$A,1,FALSE)),Z14474,"Ecart Validé")</f>
        <v>valid</v>
      </c>
      <c r="R14474" t="s">
        <v>30</v>
      </c>
      <c r="U14474"/>
      <c r="X14474"/>
      <c r="Y14474"/>
      <c r="Z14474" t="s">
        <v>31</v>
      </c>
    </row>
    <row r="14475" spans="1:26" x14ac:dyDescent="0.3">
      <c r="A14475" t="s">
        <v>17713</v>
      </c>
      <c r="B14475" t="s">
        <v>6835</v>
      </c>
      <c r="C14475">
        <v>29849</v>
      </c>
      <c r="D14475" t="str">
        <f>+VLOOKUP(C14475,Param!K:L,2,FALSE)</f>
        <v>MAGRIS SPA</v>
      </c>
      <c r="E14475" t="s">
        <v>7052</v>
      </c>
      <c r="F14475" t="s">
        <v>16549</v>
      </c>
      <c r="G14475" t="s">
        <v>29</v>
      </c>
      <c r="H14475">
        <v>369.99</v>
      </c>
      <c r="I14475">
        <v>369.99360000000001</v>
      </c>
      <c r="J14475">
        <v>-3.6000000000058199E-3</v>
      </c>
      <c r="K14475">
        <v>369.99</v>
      </c>
      <c r="L14475">
        <v>0</v>
      </c>
      <c r="M14475" t="str">
        <f>IF(ISERROR(VLOOKUP(A14475,'[1]Ecart validé'!$A:$A,1,FALSE)),Z14475,"Ecart Validé")</f>
        <v>valid</v>
      </c>
      <c r="R14475" t="s">
        <v>30</v>
      </c>
      <c r="U14475"/>
      <c r="X14475"/>
      <c r="Y14475"/>
      <c r="Z14475" t="s">
        <v>31</v>
      </c>
    </row>
    <row r="14476" spans="1:26" x14ac:dyDescent="0.3">
      <c r="A14476" t="s">
        <v>17714</v>
      </c>
      <c r="B14476" t="s">
        <v>6835</v>
      </c>
      <c r="C14476">
        <v>29852</v>
      </c>
      <c r="D14476" t="str">
        <f>+VLOOKUP(C14476,Param!K:L,2,FALSE)</f>
        <v>MARCHESI ANTINORI S.P.A.</v>
      </c>
      <c r="E14476" t="s">
        <v>7057</v>
      </c>
      <c r="F14476" t="s">
        <v>16549</v>
      </c>
      <c r="G14476" t="s">
        <v>29</v>
      </c>
      <c r="H14476">
        <v>292.42</v>
      </c>
      <c r="I14476">
        <v>292.41719999999998</v>
      </c>
      <c r="J14476">
        <v>2.8000000000361E-3</v>
      </c>
      <c r="K14476">
        <v>292.42</v>
      </c>
      <c r="L14476">
        <v>0</v>
      </c>
      <c r="M14476" t="str">
        <f>IF(ISERROR(VLOOKUP(A14476,'[1]Ecart validé'!$A:$A,1,FALSE)),Z14476,"Ecart Validé")</f>
        <v>valid</v>
      </c>
      <c r="R14476" t="s">
        <v>30</v>
      </c>
      <c r="U14476"/>
      <c r="X14476"/>
      <c r="Y14476"/>
      <c r="Z14476" t="s">
        <v>31</v>
      </c>
    </row>
    <row r="14477" spans="1:26" x14ac:dyDescent="0.3">
      <c r="A14477" t="s">
        <v>17715</v>
      </c>
      <c r="B14477" t="s">
        <v>6835</v>
      </c>
      <c r="C14477">
        <v>29976</v>
      </c>
      <c r="D14477" t="str">
        <f>+VLOOKUP(C14477,Param!K:L,2,FALSE)</f>
        <v>CONOR SRL</v>
      </c>
      <c r="E14477" t="s">
        <v>7064</v>
      </c>
      <c r="F14477" t="s">
        <v>16549</v>
      </c>
      <c r="G14477" t="s">
        <v>29</v>
      </c>
      <c r="H14477">
        <v>431.54</v>
      </c>
      <c r="I14477">
        <v>431.54129999999998</v>
      </c>
      <c r="J14477">
        <v>-1.29999999995789E-3</v>
      </c>
      <c r="K14477">
        <v>431.54</v>
      </c>
      <c r="L14477">
        <v>0</v>
      </c>
      <c r="M14477" t="str">
        <f>IF(ISERROR(VLOOKUP(A14477,'[1]Ecart validé'!$A:$A,1,FALSE)),Z14477,"Ecart Validé")</f>
        <v>valid</v>
      </c>
      <c r="R14477" t="s">
        <v>30</v>
      </c>
      <c r="U14477"/>
      <c r="X14477"/>
      <c r="Y14477"/>
      <c r="Z14477" t="s">
        <v>31</v>
      </c>
    </row>
    <row r="14478" spans="1:26" x14ac:dyDescent="0.3">
      <c r="A14478" t="s">
        <v>17716</v>
      </c>
      <c r="B14478" t="s">
        <v>6835</v>
      </c>
      <c r="C14478">
        <v>30022</v>
      </c>
      <c r="D14478" t="str">
        <f>+VLOOKUP(C14478,Param!K:L,2,FALSE)</f>
        <v>VELOX SERVIZI SRL UNIPERSONALE</v>
      </c>
      <c r="E14478" t="s">
        <v>7069</v>
      </c>
      <c r="F14478" t="s">
        <v>16549</v>
      </c>
      <c r="G14478" t="s">
        <v>29</v>
      </c>
      <c r="H14478">
        <v>799.24</v>
      </c>
      <c r="I14478">
        <v>799.23580000000004</v>
      </c>
      <c r="J14478">
        <v>4.1999999999688901E-3</v>
      </c>
      <c r="K14478">
        <v>799.24</v>
      </c>
      <c r="L14478">
        <v>0</v>
      </c>
      <c r="M14478" t="str">
        <f>IF(ISERROR(VLOOKUP(A14478,'[1]Ecart validé'!$A:$A,1,FALSE)),Z14478,"Ecart Validé")</f>
        <v>valid</v>
      </c>
      <c r="R14478" t="s">
        <v>30</v>
      </c>
      <c r="U14478"/>
      <c r="X14478"/>
      <c r="Y14478"/>
      <c r="Z14478" t="s">
        <v>31</v>
      </c>
    </row>
    <row r="14479" spans="1:26" x14ac:dyDescent="0.3">
      <c r="A14479" t="s">
        <v>17717</v>
      </c>
      <c r="B14479" t="s">
        <v>6835</v>
      </c>
      <c r="C14479">
        <v>76859</v>
      </c>
      <c r="D14479" t="str">
        <f>+VLOOKUP(C14479,Param!K:L,2,FALSE)</f>
        <v>ADA COSMETICS INTERNATIONAL GMBH</v>
      </c>
      <c r="E14479" t="s">
        <v>7082</v>
      </c>
      <c r="F14479" t="s">
        <v>16549</v>
      </c>
      <c r="G14479" t="s">
        <v>29</v>
      </c>
      <c r="H14479">
        <v>972.17</v>
      </c>
      <c r="I14479">
        <v>972.17290000000003</v>
      </c>
      <c r="J14479">
        <v>-2.9000000000678401E-3</v>
      </c>
      <c r="K14479">
        <v>972.17</v>
      </c>
      <c r="L14479">
        <v>0</v>
      </c>
      <c r="M14479" t="str">
        <f>IF(ISERROR(VLOOKUP(A14479,'[1]Ecart validé'!$A:$A,1,FALSE)),Z14479,"Ecart Validé")</f>
        <v>valid</v>
      </c>
      <c r="R14479" t="s">
        <v>30</v>
      </c>
      <c r="U14479"/>
      <c r="X14479"/>
      <c r="Y14479"/>
      <c r="Z14479" t="s">
        <v>31</v>
      </c>
    </row>
    <row r="14480" spans="1:26" x14ac:dyDescent="0.3">
      <c r="A14480" t="s">
        <v>17718</v>
      </c>
      <c r="B14480" t="s">
        <v>6835</v>
      </c>
      <c r="C14480">
        <v>78926</v>
      </c>
      <c r="D14480" t="str">
        <f>+VLOOKUP(C14480,Param!K:L,2,FALSE)</f>
        <v>BIRRA PERONI SRL</v>
      </c>
      <c r="E14480" t="s">
        <v>7086</v>
      </c>
      <c r="F14480" t="s">
        <v>16549</v>
      </c>
      <c r="G14480" t="s">
        <v>29</v>
      </c>
      <c r="H14480">
        <v>615.16999999999996</v>
      </c>
      <c r="I14480">
        <v>615.17399999999998</v>
      </c>
      <c r="J14480">
        <v>-4.0000000000190898E-3</v>
      </c>
      <c r="K14480">
        <v>615.16999999999996</v>
      </c>
      <c r="L14480">
        <v>0</v>
      </c>
      <c r="M14480" t="str">
        <f>IF(ISERROR(VLOOKUP(A14480,'[1]Ecart validé'!$A:$A,1,FALSE)),Z14480,"Ecart Validé")</f>
        <v>valid</v>
      </c>
      <c r="R14480" t="s">
        <v>30</v>
      </c>
      <c r="U14480"/>
      <c r="X14480"/>
      <c r="Y14480"/>
      <c r="Z14480" t="s">
        <v>31</v>
      </c>
    </row>
    <row r="14481" spans="1:26" x14ac:dyDescent="0.3">
      <c r="A14481" t="s">
        <v>17719</v>
      </c>
      <c r="B14481" t="s">
        <v>6835</v>
      </c>
      <c r="C14481">
        <v>80442</v>
      </c>
      <c r="D14481" t="str">
        <f>+VLOOKUP(C14481,Param!K:L,2,FALSE)</f>
        <v>DE AMICIS SRL</v>
      </c>
      <c r="E14481" t="s">
        <v>14853</v>
      </c>
      <c r="F14481" t="s">
        <v>16549</v>
      </c>
      <c r="G14481" t="s">
        <v>29</v>
      </c>
      <c r="H14481">
        <v>865.06</v>
      </c>
      <c r="I14481">
        <v>865.05679999999995</v>
      </c>
      <c r="J14481">
        <v>3.19999999999254E-3</v>
      </c>
      <c r="K14481">
        <v>865.06</v>
      </c>
      <c r="L14481">
        <v>0</v>
      </c>
      <c r="M14481" t="str">
        <f>IF(ISERROR(VLOOKUP(A14481,'[1]Ecart validé'!$A:$A,1,FALSE)),Z14481,"Ecart Validé")</f>
        <v>valid</v>
      </c>
      <c r="R14481" t="s">
        <v>30</v>
      </c>
      <c r="U14481"/>
      <c r="X14481"/>
      <c r="Y14481"/>
      <c r="Z14481" t="s">
        <v>31</v>
      </c>
    </row>
    <row r="14482" spans="1:26" x14ac:dyDescent="0.3">
      <c r="A14482" t="s">
        <v>17720</v>
      </c>
      <c r="B14482" t="s">
        <v>6835</v>
      </c>
      <c r="C14482">
        <v>100819</v>
      </c>
      <c r="D14482" t="str">
        <f>+VLOOKUP(C14482,Param!K:L,2,FALSE)</f>
        <v>DAC S.P.A.</v>
      </c>
      <c r="E14482" t="s">
        <v>7102</v>
      </c>
      <c r="F14482" t="s">
        <v>16549</v>
      </c>
      <c r="G14482" t="s">
        <v>29</v>
      </c>
      <c r="H14482">
        <v>12715.15</v>
      </c>
      <c r="I14482">
        <v>12715.15</v>
      </c>
      <c r="J14482">
        <v>0</v>
      </c>
      <c r="K14482">
        <v>12715.15</v>
      </c>
      <c r="L14482">
        <v>0</v>
      </c>
      <c r="M14482" t="str">
        <f>IF(ISERROR(VLOOKUP(A14482,'[1]Ecart validé'!$A:$A,1,FALSE)),Z14482,"Ecart Validé")</f>
        <v>valid</v>
      </c>
      <c r="R14482" t="s">
        <v>30</v>
      </c>
      <c r="U14482"/>
      <c r="X14482"/>
      <c r="Y14482"/>
      <c r="Z14482" t="s">
        <v>31</v>
      </c>
    </row>
    <row r="14483" spans="1:26" x14ac:dyDescent="0.3">
      <c r="A14483" t="s">
        <v>17721</v>
      </c>
      <c r="B14483" t="s">
        <v>6835</v>
      </c>
      <c r="C14483">
        <v>100819</v>
      </c>
      <c r="D14483" t="str">
        <f>+VLOOKUP(C14483,Param!K:L,2,FALSE)</f>
        <v>DAC S.P.A.</v>
      </c>
      <c r="E14483" t="s">
        <v>14862</v>
      </c>
      <c r="F14483" t="s">
        <v>16549</v>
      </c>
      <c r="G14483" t="s">
        <v>29</v>
      </c>
      <c r="H14483">
        <v>781.55</v>
      </c>
      <c r="I14483">
        <v>781.55</v>
      </c>
      <c r="J14483">
        <v>0</v>
      </c>
      <c r="K14483">
        <v>781.55</v>
      </c>
      <c r="L14483">
        <v>0</v>
      </c>
      <c r="M14483" t="str">
        <f>IF(ISERROR(VLOOKUP(A14483,'[1]Ecart validé'!$A:$A,1,FALSE)),Z14483,"Ecart Validé")</f>
        <v>valid</v>
      </c>
      <c r="R14483" t="s">
        <v>30</v>
      </c>
      <c r="U14483"/>
      <c r="X14483"/>
      <c r="Y14483"/>
      <c r="Z14483" t="s">
        <v>31</v>
      </c>
    </row>
    <row r="14484" spans="1:26" x14ac:dyDescent="0.3">
      <c r="A14484" t="s">
        <v>17722</v>
      </c>
      <c r="B14484" t="s">
        <v>6835</v>
      </c>
      <c r="C14484">
        <v>102080</v>
      </c>
      <c r="D14484" t="str">
        <f>+VLOOKUP(C14484,Param!K:L,2,FALSE)</f>
        <v>GFL SA</v>
      </c>
      <c r="E14484" t="s">
        <v>7104</v>
      </c>
      <c r="F14484" t="s">
        <v>16549</v>
      </c>
      <c r="G14484" t="s">
        <v>29</v>
      </c>
      <c r="H14484">
        <v>183.82</v>
      </c>
      <c r="I14484">
        <v>183.82</v>
      </c>
      <c r="J14484">
        <v>0</v>
      </c>
      <c r="K14484">
        <v>183.82</v>
      </c>
      <c r="L14484">
        <v>0</v>
      </c>
      <c r="M14484" t="str">
        <f>IF(ISERROR(VLOOKUP(A14484,'[1]Ecart validé'!$A:$A,1,FALSE)),Z14484,"Ecart Validé")</f>
        <v>valid</v>
      </c>
      <c r="R14484" t="s">
        <v>30</v>
      </c>
      <c r="U14484"/>
      <c r="X14484"/>
      <c r="Y14484"/>
      <c r="Z14484" t="s">
        <v>31</v>
      </c>
    </row>
    <row r="14485" spans="1:26" x14ac:dyDescent="0.3">
      <c r="A14485" t="s">
        <v>17723</v>
      </c>
      <c r="B14485" t="s">
        <v>6835</v>
      </c>
      <c r="C14485">
        <v>182480</v>
      </c>
      <c r="D14485" t="str">
        <f>+VLOOKUP(C14485,Param!K:L,2,FALSE)</f>
        <v>CIFA S.R.L.</v>
      </c>
      <c r="E14485" t="s">
        <v>7112</v>
      </c>
      <c r="F14485" t="s">
        <v>16549</v>
      </c>
      <c r="G14485" t="s">
        <v>29</v>
      </c>
      <c r="H14485">
        <v>603.29</v>
      </c>
      <c r="I14485">
        <v>603.28589999999997</v>
      </c>
      <c r="J14485">
        <v>4.0999999999939904E-3</v>
      </c>
      <c r="K14485">
        <v>603.28589999999997</v>
      </c>
      <c r="L14485">
        <v>4.0999999999939904E-3</v>
      </c>
      <c r="M14485" t="str">
        <f>IF(ISERROR(VLOOKUP(A14485,'[1]Ecart validé'!$A:$A,1,FALSE)),Z14485,"Ecart Validé")</f>
        <v>valid</v>
      </c>
      <c r="R14485" t="s">
        <v>30</v>
      </c>
      <c r="U14485"/>
      <c r="X14485"/>
      <c r="Y14485"/>
      <c r="Z14485" t="s">
        <v>31</v>
      </c>
    </row>
    <row r="14486" spans="1:26" x14ac:dyDescent="0.3">
      <c r="A14486" t="s">
        <v>17724</v>
      </c>
      <c r="B14486" t="s">
        <v>6835</v>
      </c>
      <c r="C14486">
        <v>218075</v>
      </c>
      <c r="D14486" t="str">
        <f>+VLOOKUP(C14486,Param!K:L,2,FALSE)</f>
        <v>MARKAS S.R.L.</v>
      </c>
      <c r="E14486" t="s">
        <v>14884</v>
      </c>
      <c r="F14486" t="s">
        <v>16549</v>
      </c>
      <c r="G14486" t="s">
        <v>29</v>
      </c>
      <c r="H14486">
        <v>1125.01</v>
      </c>
      <c r="I14486">
        <v>1125.0074999999999</v>
      </c>
      <c r="J14486">
        <v>2.5000000000545601E-3</v>
      </c>
      <c r="K14486">
        <v>1125.01</v>
      </c>
      <c r="L14486">
        <v>0</v>
      </c>
      <c r="M14486" t="str">
        <f>IF(ISERROR(VLOOKUP(A14486,'[1]Ecart validé'!$A:$A,1,FALSE)),Z14486,"Ecart Validé")</f>
        <v>valid</v>
      </c>
      <c r="R14486" t="s">
        <v>30</v>
      </c>
      <c r="U14486"/>
      <c r="X14486"/>
      <c r="Y14486"/>
      <c r="Z14486" t="s">
        <v>31</v>
      </c>
    </row>
    <row r="14487" spans="1:26" x14ac:dyDescent="0.3">
      <c r="A14487" t="s">
        <v>17725</v>
      </c>
      <c r="B14487" t="s">
        <v>6835</v>
      </c>
      <c r="C14487">
        <v>218075</v>
      </c>
      <c r="D14487" t="str">
        <f>+VLOOKUP(C14487,Param!K:L,2,FALSE)</f>
        <v>MARKAS S.R.L.</v>
      </c>
      <c r="E14487" t="s">
        <v>7139</v>
      </c>
      <c r="F14487" t="s">
        <v>16549</v>
      </c>
      <c r="G14487" t="s">
        <v>29</v>
      </c>
      <c r="H14487">
        <v>4032.6</v>
      </c>
      <c r="I14487">
        <v>4032.5925999999999</v>
      </c>
      <c r="J14487">
        <v>7.3999999999614296E-3</v>
      </c>
      <c r="K14487">
        <v>4032.6</v>
      </c>
      <c r="L14487">
        <v>0</v>
      </c>
      <c r="M14487" t="str">
        <f>IF(ISERROR(VLOOKUP(A14487,'[1]Ecart validé'!$A:$A,1,FALSE)),Z14487,"Ecart Validé")</f>
        <v>valid</v>
      </c>
      <c r="R14487" t="s">
        <v>30</v>
      </c>
      <c r="U14487"/>
      <c r="X14487"/>
      <c r="Y14487"/>
      <c r="Z14487" t="s">
        <v>31</v>
      </c>
    </row>
    <row r="14488" spans="1:26" x14ac:dyDescent="0.3">
      <c r="A14488" t="s">
        <v>17726</v>
      </c>
      <c r="B14488" t="s">
        <v>6835</v>
      </c>
      <c r="C14488">
        <v>235237</v>
      </c>
      <c r="D14488" t="str">
        <f>+VLOOKUP(C14488,Param!K:L,2,FALSE)</f>
        <v>VELOX HOTELLERIE S.R.L.</v>
      </c>
      <c r="E14488" t="s">
        <v>7152</v>
      </c>
      <c r="F14488" t="s">
        <v>16549</v>
      </c>
      <c r="G14488" t="s">
        <v>29</v>
      </c>
      <c r="H14488">
        <v>5255.95</v>
      </c>
      <c r="I14488">
        <v>5255.9615999999996</v>
      </c>
      <c r="J14488">
        <v>-1.1599999999816601E-2</v>
      </c>
      <c r="K14488">
        <v>5255.9615999999996</v>
      </c>
      <c r="L14488">
        <v>-1.1599999999816601E-2</v>
      </c>
      <c r="M14488" t="str">
        <f>IF(ISERROR(VLOOKUP(A14488,'[1]Ecart validé'!$A:$A,1,FALSE)),Z14488,"Ecart Validé")</f>
        <v>valid</v>
      </c>
      <c r="R14488" t="s">
        <v>30</v>
      </c>
      <c r="U14488"/>
      <c r="X14488"/>
      <c r="Y14488"/>
      <c r="Z14488" t="s">
        <v>31</v>
      </c>
    </row>
    <row r="14489" spans="1:26" x14ac:dyDescent="0.3">
      <c r="A14489" t="s">
        <v>17727</v>
      </c>
      <c r="B14489" t="s">
        <v>6835</v>
      </c>
      <c r="C14489">
        <v>237236</v>
      </c>
      <c r="D14489" t="str">
        <f>+VLOOKUP(C14489,Param!K:L,2,FALSE)</f>
        <v>HOTEL SERVICE SRL</v>
      </c>
      <c r="E14489" t="s">
        <v>7156</v>
      </c>
      <c r="F14489" t="s">
        <v>16549</v>
      </c>
      <c r="G14489" t="s">
        <v>29</v>
      </c>
      <c r="H14489">
        <v>13325.36</v>
      </c>
      <c r="I14489">
        <v>13325.358700000001</v>
      </c>
      <c r="J14489">
        <v>1.29999999990104E-3</v>
      </c>
      <c r="K14489">
        <v>13325.36</v>
      </c>
      <c r="L14489">
        <v>0</v>
      </c>
      <c r="M14489" t="str">
        <f>IF(ISERROR(VLOOKUP(A14489,'[1]Ecart validé'!$A:$A,1,FALSE)),Z14489,"Ecart Validé")</f>
        <v>valid</v>
      </c>
      <c r="R14489" t="s">
        <v>30</v>
      </c>
      <c r="U14489"/>
      <c r="X14489"/>
      <c r="Y14489"/>
      <c r="Z14489" t="s">
        <v>31</v>
      </c>
    </row>
    <row r="14490" spans="1:26" x14ac:dyDescent="0.3">
      <c r="A14490" t="s">
        <v>17728</v>
      </c>
      <c r="B14490" t="s">
        <v>6835</v>
      </c>
      <c r="C14490">
        <v>242947</v>
      </c>
      <c r="D14490" t="str">
        <f>+VLOOKUP(C14490,Param!K:L,2,FALSE)</f>
        <v>ABBASCIA' SRL</v>
      </c>
      <c r="E14490" t="s">
        <v>7166</v>
      </c>
      <c r="F14490" t="s">
        <v>16549</v>
      </c>
      <c r="G14490" t="s">
        <v>29</v>
      </c>
      <c r="H14490">
        <v>839.04</v>
      </c>
      <c r="I14490">
        <v>839.04309999999998</v>
      </c>
      <c r="J14490">
        <v>-3.1000000000176399E-3</v>
      </c>
      <c r="K14490">
        <v>839.04</v>
      </c>
      <c r="L14490">
        <v>0</v>
      </c>
      <c r="M14490" t="str">
        <f>IF(ISERROR(VLOOKUP(A14490,'[1]Ecart validé'!$A:$A,1,FALSE)),Z14490,"Ecart Validé")</f>
        <v>valid</v>
      </c>
      <c r="R14490" t="s">
        <v>30</v>
      </c>
      <c r="U14490"/>
      <c r="X14490"/>
      <c r="Y14490"/>
      <c r="Z14490" t="s">
        <v>31</v>
      </c>
    </row>
    <row r="14491" spans="1:26" x14ac:dyDescent="0.3">
      <c r="A14491" t="s">
        <v>17729</v>
      </c>
      <c r="B14491" t="s">
        <v>6835</v>
      </c>
      <c r="C14491">
        <v>266037</v>
      </c>
      <c r="D14491" t="str">
        <f>+VLOOKUP(C14491,Param!K:L,2,FALSE)</f>
        <v>ZURLI MAURIZIO</v>
      </c>
      <c r="E14491" t="s">
        <v>7173</v>
      </c>
      <c r="F14491" t="s">
        <v>16549</v>
      </c>
      <c r="G14491" t="s">
        <v>29</v>
      </c>
      <c r="H14491">
        <v>279.23</v>
      </c>
      <c r="I14491">
        <v>279.22949999999997</v>
      </c>
      <c r="J14491">
        <v>5.0000000004501999E-4</v>
      </c>
      <c r="K14491">
        <v>279.23</v>
      </c>
      <c r="L14491">
        <v>0</v>
      </c>
      <c r="M14491" t="str">
        <f>IF(ISERROR(VLOOKUP(A14491,'[1]Ecart validé'!$A:$A,1,FALSE)),Z14491,"Ecart Validé")</f>
        <v>valid</v>
      </c>
      <c r="R14491" t="s">
        <v>30</v>
      </c>
      <c r="U14491"/>
      <c r="X14491"/>
      <c r="Y14491"/>
      <c r="Z14491" t="s">
        <v>31</v>
      </c>
    </row>
    <row r="14492" spans="1:26" x14ac:dyDescent="0.3">
      <c r="A14492" t="s">
        <v>17730</v>
      </c>
      <c r="B14492" t="s">
        <v>6835</v>
      </c>
      <c r="C14492">
        <v>282591</v>
      </c>
      <c r="D14492" t="str">
        <f>+VLOOKUP(C14492,Param!K:L,2,FALSE)</f>
        <v>AZIENDA AGRICOLA VERONA ROSADO</v>
      </c>
      <c r="E14492" t="s">
        <v>7180</v>
      </c>
      <c r="F14492" t="s">
        <v>16549</v>
      </c>
      <c r="G14492" t="s">
        <v>29</v>
      </c>
      <c r="H14492">
        <v>243.46</v>
      </c>
      <c r="I14492">
        <v>243.45509999999999</v>
      </c>
      <c r="J14492">
        <v>4.9000000000205502E-3</v>
      </c>
      <c r="K14492">
        <v>243.46</v>
      </c>
      <c r="L14492">
        <v>0</v>
      </c>
      <c r="M14492" t="str">
        <f>IF(ISERROR(VLOOKUP(A14492,'[1]Ecart validé'!$A:$A,1,FALSE)),Z14492,"Ecart Validé")</f>
        <v>valid</v>
      </c>
      <c r="R14492" t="s">
        <v>30</v>
      </c>
      <c r="U14492"/>
      <c r="X14492"/>
      <c r="Y14492"/>
      <c r="Z14492" t="s">
        <v>31</v>
      </c>
    </row>
    <row r="14493" spans="1:26" x14ac:dyDescent="0.3">
      <c r="A14493" t="s">
        <v>17731</v>
      </c>
      <c r="B14493" t="s">
        <v>6835</v>
      </c>
      <c r="C14493">
        <v>292053</v>
      </c>
      <c r="D14493" t="str">
        <f>+VLOOKUP(C14493,Param!K:L,2,FALSE)</f>
        <v>MEAD INFORMATICA</v>
      </c>
      <c r="E14493" t="s">
        <v>7193</v>
      </c>
      <c r="F14493" t="s">
        <v>16549</v>
      </c>
      <c r="G14493" t="s">
        <v>29</v>
      </c>
      <c r="H14493">
        <v>281.89</v>
      </c>
      <c r="I14493">
        <v>281.8929</v>
      </c>
      <c r="J14493">
        <v>-2.9000000000110001E-3</v>
      </c>
      <c r="K14493">
        <v>281.89</v>
      </c>
      <c r="L14493">
        <v>0</v>
      </c>
      <c r="M14493" t="str">
        <f>IF(ISERROR(VLOOKUP(A14493,'[1]Ecart validé'!$A:$A,1,FALSE)),Z14493,"Ecart Validé")</f>
        <v>valid</v>
      </c>
      <c r="R14493" t="s">
        <v>30</v>
      </c>
      <c r="U14493"/>
      <c r="X14493"/>
      <c r="Y14493"/>
      <c r="Z14493" t="s">
        <v>31</v>
      </c>
    </row>
    <row r="14494" spans="1:26" x14ac:dyDescent="0.3">
      <c r="A14494" t="s">
        <v>17732</v>
      </c>
      <c r="B14494" t="s">
        <v>6835</v>
      </c>
      <c r="C14494">
        <v>292482</v>
      </c>
      <c r="D14494" t="str">
        <f>+VLOOKUP(C14494,Param!K:L,2,FALSE)</f>
        <v>NUOVA BUTOS HO.RE.CA. SOOC.COOP.</v>
      </c>
      <c r="E14494" t="s">
        <v>17733</v>
      </c>
      <c r="F14494" t="s">
        <v>16549</v>
      </c>
      <c r="G14494" t="s">
        <v>29</v>
      </c>
      <c r="H14494">
        <v>160.13</v>
      </c>
      <c r="I14494">
        <v>160.1275</v>
      </c>
      <c r="J14494">
        <v>2.4999999999977202E-3</v>
      </c>
      <c r="K14494">
        <v>160.13</v>
      </c>
      <c r="L14494">
        <v>0</v>
      </c>
      <c r="M14494" t="str">
        <f>IF(ISERROR(VLOOKUP(A14494,'[1]Ecart validé'!$A:$A,1,FALSE)),Z14494,"Ecart Validé")</f>
        <v>valid</v>
      </c>
      <c r="R14494" t="s">
        <v>30</v>
      </c>
      <c r="U14494"/>
      <c r="X14494"/>
      <c r="Y14494"/>
      <c r="Z14494" t="s">
        <v>31</v>
      </c>
    </row>
    <row r="14495" spans="1:26" x14ac:dyDescent="0.3">
      <c r="A14495" t="s">
        <v>17734</v>
      </c>
      <c r="B14495" t="s">
        <v>6835</v>
      </c>
      <c r="C14495">
        <v>323761</v>
      </c>
      <c r="D14495" t="str">
        <f>+VLOOKUP(C14495,Param!K:L,2,FALSE)</f>
        <v>MOCHI SRL</v>
      </c>
      <c r="E14495" t="s">
        <v>7204</v>
      </c>
      <c r="F14495" t="s">
        <v>16549</v>
      </c>
      <c r="G14495" t="s">
        <v>29</v>
      </c>
      <c r="H14495">
        <v>298.64</v>
      </c>
      <c r="I14495">
        <v>298.64030000000002</v>
      </c>
      <c r="J14495">
        <v>-3.0000000003838003E-4</v>
      </c>
      <c r="K14495">
        <v>298.64</v>
      </c>
      <c r="L14495">
        <v>0</v>
      </c>
      <c r="M14495" t="str">
        <f>IF(ISERROR(VLOOKUP(A14495,'[1]Ecart validé'!$A:$A,1,FALSE)),Z14495,"Ecart Validé")</f>
        <v>valid</v>
      </c>
      <c r="R14495" t="s">
        <v>30</v>
      </c>
      <c r="U14495"/>
      <c r="X14495"/>
      <c r="Y14495"/>
      <c r="Z14495" t="s">
        <v>31</v>
      </c>
    </row>
    <row r="14496" spans="1:26" x14ac:dyDescent="0.3">
      <c r="A14496" t="s">
        <v>17735</v>
      </c>
      <c r="B14496" t="s">
        <v>6835</v>
      </c>
      <c r="C14496">
        <v>324904</v>
      </c>
      <c r="D14496" t="str">
        <f>+VLOOKUP(C14496,Param!K:L,2,FALSE)</f>
        <v>TERZO CERCHIO</v>
      </c>
      <c r="E14496" t="s">
        <v>17736</v>
      </c>
      <c r="F14496" t="s">
        <v>16549</v>
      </c>
      <c r="G14496" t="s">
        <v>29</v>
      </c>
      <c r="H14496">
        <v>327.54000000000002</v>
      </c>
      <c r="I14496">
        <v>327.5351</v>
      </c>
      <c r="J14496">
        <v>4.9000000000205502E-3</v>
      </c>
      <c r="K14496">
        <v>327.54000000000002</v>
      </c>
      <c r="L14496">
        <v>0</v>
      </c>
      <c r="M14496" t="str">
        <f>IF(ISERROR(VLOOKUP(A14496,'[1]Ecart validé'!$A:$A,1,FALSE)),Z14496,"Ecart Validé")</f>
        <v>valid</v>
      </c>
      <c r="R14496" t="s">
        <v>30</v>
      </c>
      <c r="U14496"/>
      <c r="X14496"/>
      <c r="Y14496"/>
      <c r="Z14496" t="s">
        <v>31</v>
      </c>
    </row>
    <row r="14497" spans="1:26" x14ac:dyDescent="0.3">
      <c r="A14497" t="s">
        <v>17737</v>
      </c>
      <c r="B14497" t="s">
        <v>6835</v>
      </c>
      <c r="C14497">
        <v>243725</v>
      </c>
      <c r="D14497" t="str">
        <f>+VLOOKUP(C14497,Param!K:L,2,FALSE)</f>
        <v>BIOITALIA S.R.L.</v>
      </c>
      <c r="E14497" t="s">
        <v>7233</v>
      </c>
      <c r="F14497" t="s">
        <v>16549</v>
      </c>
      <c r="G14497" t="s">
        <v>29</v>
      </c>
      <c r="H14497">
        <v>5.64</v>
      </c>
      <c r="I14497">
        <v>5.6360000000000001</v>
      </c>
      <c r="J14497">
        <v>3.9999999999995499E-3</v>
      </c>
      <c r="K14497">
        <v>5.64</v>
      </c>
      <c r="L14497">
        <v>0</v>
      </c>
      <c r="M14497" t="str">
        <f>IF(ISERROR(VLOOKUP(A14497,'[1]Ecart validé'!$A:$A,1,FALSE)),Z14497,"Ecart Validé")</f>
        <v>valid</v>
      </c>
      <c r="R14497" t="s">
        <v>30</v>
      </c>
      <c r="U14497"/>
      <c r="X14497"/>
      <c r="Y14497"/>
      <c r="Z14497" t="s">
        <v>31</v>
      </c>
    </row>
    <row r="14498" spans="1:26" x14ac:dyDescent="0.3">
      <c r="A14498" t="s">
        <v>17738</v>
      </c>
      <c r="B14498" t="s">
        <v>6835</v>
      </c>
      <c r="C14498">
        <v>307878</v>
      </c>
      <c r="D14498" t="str">
        <f>+VLOOKUP(C14498,Param!K:L,2,FALSE)</f>
        <v>SIVIS SCARL</v>
      </c>
      <c r="E14498" t="s">
        <v>14963</v>
      </c>
      <c r="F14498" t="s">
        <v>16549</v>
      </c>
      <c r="G14498" t="s">
        <v>29</v>
      </c>
      <c r="H14498">
        <v>3911.19</v>
      </c>
      <c r="I14498">
        <v>3911.1900999999998</v>
      </c>
      <c r="J14498" s="150">
        <v>-9.9999999747524203E-5</v>
      </c>
      <c r="K14498">
        <v>3911.19</v>
      </c>
      <c r="L14498">
        <v>0</v>
      </c>
      <c r="M14498" t="str">
        <f>IF(ISERROR(VLOOKUP(A14498,'[1]Ecart validé'!$A:$A,1,FALSE)),Z14498,"Ecart Validé")</f>
        <v>valid</v>
      </c>
      <c r="R14498" t="s">
        <v>30</v>
      </c>
      <c r="U14498"/>
      <c r="X14498"/>
      <c r="Y14498"/>
      <c r="Z14498" t="s">
        <v>31</v>
      </c>
    </row>
    <row r="14499" spans="1:26" x14ac:dyDescent="0.3">
      <c r="A14499" t="s">
        <v>17739</v>
      </c>
      <c r="B14499" t="s">
        <v>6835</v>
      </c>
      <c r="C14499">
        <v>84601</v>
      </c>
      <c r="D14499" t="str">
        <f>+VLOOKUP(C14499,Param!K:L,2,FALSE)</f>
        <v>3P TECHNOLOGIES S.R.L</v>
      </c>
      <c r="E14499" t="s">
        <v>14965</v>
      </c>
      <c r="F14499" t="s">
        <v>16549</v>
      </c>
      <c r="G14499" t="s">
        <v>29</v>
      </c>
      <c r="H14499">
        <v>55.5</v>
      </c>
      <c r="I14499">
        <v>55.5</v>
      </c>
      <c r="J14499">
        <v>0</v>
      </c>
      <c r="K14499">
        <v>55.5</v>
      </c>
      <c r="L14499">
        <v>0</v>
      </c>
      <c r="M14499" t="str">
        <f>IF(ISERROR(VLOOKUP(A14499,'[1]Ecart validé'!$A:$A,1,FALSE)),Z14499,"Ecart Validé")</f>
        <v>valid</v>
      </c>
      <c r="R14499" t="s">
        <v>30</v>
      </c>
      <c r="U14499"/>
      <c r="X14499"/>
      <c r="Y14499"/>
      <c r="Z14499" t="s">
        <v>31</v>
      </c>
    </row>
    <row r="14500" spans="1:26" x14ac:dyDescent="0.3">
      <c r="A14500" t="s">
        <v>17740</v>
      </c>
      <c r="B14500" t="s">
        <v>6835</v>
      </c>
      <c r="C14500">
        <v>354830</v>
      </c>
      <c r="D14500" t="str">
        <f>+VLOOKUP(C14500,Param!K:L,2,FALSE)</f>
        <v>AG&amp;CO SRL</v>
      </c>
      <c r="E14500" t="s">
        <v>14970</v>
      </c>
      <c r="F14500" t="s">
        <v>16549</v>
      </c>
      <c r="G14500" t="s">
        <v>29</v>
      </c>
      <c r="H14500">
        <v>136.22999999999999</v>
      </c>
      <c r="I14500">
        <v>136.2261</v>
      </c>
      <c r="J14500">
        <v>3.8999999999873498E-3</v>
      </c>
      <c r="K14500">
        <v>136.22999999999999</v>
      </c>
      <c r="L14500">
        <v>0</v>
      </c>
      <c r="M14500" t="str">
        <f>IF(ISERROR(VLOOKUP(A14500,'[1]Ecart validé'!$A:$A,1,FALSE)),Z14500,"Ecart Validé")</f>
        <v>valid</v>
      </c>
      <c r="R14500" t="s">
        <v>30</v>
      </c>
      <c r="U14500"/>
      <c r="X14500"/>
      <c r="Y14500"/>
      <c r="Z14500" t="s">
        <v>31</v>
      </c>
    </row>
    <row r="14501" spans="1:26" x14ac:dyDescent="0.3">
      <c r="A14501" t="s">
        <v>17741</v>
      </c>
      <c r="B14501" t="s">
        <v>6835</v>
      </c>
      <c r="C14501">
        <v>202682</v>
      </c>
      <c r="D14501" t="str">
        <f>+VLOOKUP(C14501,Param!K:L,2,FALSE)</f>
        <v>NPO SISTEMI S.R.L.</v>
      </c>
      <c r="E14501" t="s">
        <v>14975</v>
      </c>
      <c r="F14501" t="s">
        <v>16549</v>
      </c>
      <c r="G14501" t="s">
        <v>29</v>
      </c>
      <c r="H14501">
        <v>1058.32</v>
      </c>
      <c r="I14501">
        <v>1058.3244</v>
      </c>
      <c r="J14501">
        <v>-4.4000000000323702E-3</v>
      </c>
      <c r="K14501">
        <v>1058.32</v>
      </c>
      <c r="L14501">
        <v>0</v>
      </c>
      <c r="M14501" t="str">
        <f>IF(ISERROR(VLOOKUP(A14501,'[1]Ecart validé'!$A:$A,1,FALSE)),Z14501,"Ecart Validé")</f>
        <v>valid</v>
      </c>
      <c r="R14501" t="s">
        <v>30</v>
      </c>
      <c r="U14501"/>
      <c r="X14501"/>
      <c r="Y14501"/>
      <c r="Z14501" t="s">
        <v>31</v>
      </c>
    </row>
    <row r="14502" spans="1:26" x14ac:dyDescent="0.3">
      <c r="A14502" t="s">
        <v>17742</v>
      </c>
      <c r="B14502" t="s">
        <v>6835</v>
      </c>
      <c r="C14502">
        <v>294320</v>
      </c>
      <c r="D14502" t="str">
        <f>+VLOOKUP(C14502,Param!K:L,2,FALSE)</f>
        <v>APICOLTURA CASENTINESE S.R.L.</v>
      </c>
      <c r="E14502" t="s">
        <v>7202</v>
      </c>
      <c r="F14502" t="s">
        <v>16549</v>
      </c>
      <c r="G14502" t="s">
        <v>29</v>
      </c>
      <c r="H14502">
        <v>44.15</v>
      </c>
      <c r="I14502">
        <v>44.145000000000003</v>
      </c>
      <c r="J14502">
        <v>4.9999999999954499E-3</v>
      </c>
      <c r="K14502">
        <v>44.15</v>
      </c>
      <c r="L14502">
        <v>0</v>
      </c>
      <c r="M14502" t="str">
        <f>IF(ISERROR(VLOOKUP(A14502,'[1]Ecart validé'!$A:$A,1,FALSE)),Z14502,"Ecart Validé")</f>
        <v>valid</v>
      </c>
      <c r="R14502" t="s">
        <v>30</v>
      </c>
      <c r="U14502"/>
      <c r="X14502"/>
      <c r="Y14502"/>
      <c r="Z14502" t="s">
        <v>31</v>
      </c>
    </row>
    <row r="14503" spans="1:26" x14ac:dyDescent="0.3">
      <c r="A14503" t="s">
        <v>17743</v>
      </c>
      <c r="B14503" t="s">
        <v>6835</v>
      </c>
      <c r="C14503">
        <v>77074</v>
      </c>
      <c r="D14503" t="str">
        <f>+VLOOKUP(C14503,Param!K:L,2,FALSE)</f>
        <v>CAMBIELLI EDILFRIULI SPA</v>
      </c>
      <c r="E14503" t="s">
        <v>7265</v>
      </c>
      <c r="F14503" t="s">
        <v>16549</v>
      </c>
      <c r="G14503" t="s">
        <v>29</v>
      </c>
      <c r="H14503">
        <v>16.02</v>
      </c>
      <c r="I14503">
        <v>16.015499999999999</v>
      </c>
      <c r="J14503">
        <v>4.5000000000001697E-3</v>
      </c>
      <c r="K14503">
        <v>16.02</v>
      </c>
      <c r="L14503">
        <v>0</v>
      </c>
      <c r="M14503" t="str">
        <f>IF(ISERROR(VLOOKUP(A14503,'[1]Ecart validé'!$A:$A,1,FALSE)),Z14503,"Ecart Validé")</f>
        <v>valid</v>
      </c>
      <c r="R14503" t="s">
        <v>30</v>
      </c>
      <c r="U14503"/>
      <c r="X14503"/>
      <c r="Y14503"/>
      <c r="Z14503" t="s">
        <v>31</v>
      </c>
    </row>
    <row r="14504" spans="1:26" x14ac:dyDescent="0.3">
      <c r="A14504" t="s">
        <v>17744</v>
      </c>
      <c r="B14504" t="s">
        <v>6835</v>
      </c>
      <c r="C14504">
        <v>354832</v>
      </c>
      <c r="D14504" t="str">
        <f>+VLOOKUP(C14504,Param!K:L,2,FALSE)</f>
        <v>ROMEO SAFETY ITALIA SRL</v>
      </c>
      <c r="E14504" t="s">
        <v>14988</v>
      </c>
      <c r="F14504" t="s">
        <v>16549</v>
      </c>
      <c r="G14504" t="s">
        <v>29</v>
      </c>
      <c r="H14504">
        <v>136.71</v>
      </c>
      <c r="I14504">
        <v>136.71</v>
      </c>
      <c r="J14504">
        <v>0</v>
      </c>
      <c r="K14504">
        <v>136.71</v>
      </c>
      <c r="L14504">
        <v>0</v>
      </c>
      <c r="M14504" t="str">
        <f>IF(ISERROR(VLOOKUP(A14504,'[1]Ecart validé'!$A:$A,1,FALSE)),Z14504,"Ecart Validé")</f>
        <v>valid</v>
      </c>
      <c r="R14504" t="s">
        <v>30</v>
      </c>
      <c r="U14504"/>
      <c r="X14504"/>
      <c r="Y14504"/>
      <c r="Z14504" t="s">
        <v>31</v>
      </c>
    </row>
    <row r="14505" spans="1:26" x14ac:dyDescent="0.3">
      <c r="A14505" t="s">
        <v>17745</v>
      </c>
      <c r="B14505" t="s">
        <v>6835</v>
      </c>
      <c r="C14505">
        <v>239369</v>
      </c>
      <c r="D14505" t="str">
        <f>+VLOOKUP(C14505,Param!K:L,2,FALSE)</f>
        <v>MXNS Auditing Italia S.r.l.</v>
      </c>
      <c r="E14505" t="s">
        <v>14996</v>
      </c>
      <c r="F14505" t="s">
        <v>16549</v>
      </c>
      <c r="G14505" t="s">
        <v>29</v>
      </c>
      <c r="H14505">
        <v>342.76</v>
      </c>
      <c r="I14505">
        <v>342.76310000000001</v>
      </c>
      <c r="J14505">
        <v>-3.1000000000176399E-3</v>
      </c>
      <c r="K14505">
        <v>342.76</v>
      </c>
      <c r="L14505">
        <v>0</v>
      </c>
      <c r="M14505" t="str">
        <f>IF(ISERROR(VLOOKUP(A14505,'[1]Ecart validé'!$A:$A,1,FALSE)),Z14505,"Ecart Validé")</f>
        <v>valid</v>
      </c>
      <c r="R14505" t="s">
        <v>30</v>
      </c>
      <c r="U14505"/>
      <c r="X14505"/>
      <c r="Y14505"/>
      <c r="Z14505" t="s">
        <v>31</v>
      </c>
    </row>
    <row r="14506" spans="1:26" x14ac:dyDescent="0.3">
      <c r="A14506" t="s">
        <v>17746</v>
      </c>
      <c r="B14506" t="s">
        <v>6835</v>
      </c>
      <c r="C14506">
        <v>224290</v>
      </c>
      <c r="D14506" t="str">
        <f>+VLOOKUP(C14506,Param!K:L,2,FALSE)</f>
        <v>BE HOTEL GROUP SNC DI MARZIALE LUIGI E ANNA</v>
      </c>
      <c r="E14506" t="s">
        <v>7144</v>
      </c>
      <c r="F14506" t="s">
        <v>16549</v>
      </c>
      <c r="G14506" t="s">
        <v>29</v>
      </c>
      <c r="H14506">
        <v>431.32</v>
      </c>
      <c r="I14506">
        <v>431.32429999999999</v>
      </c>
      <c r="J14506">
        <v>-4.3000000000006297E-3</v>
      </c>
      <c r="K14506">
        <v>431.32</v>
      </c>
      <c r="L14506">
        <v>0</v>
      </c>
      <c r="M14506" t="str">
        <f>IF(ISERROR(VLOOKUP(A14506,'[1]Ecart validé'!$A:$A,1,FALSE)),Z14506,"Ecart Validé")</f>
        <v>valid</v>
      </c>
      <c r="R14506" t="s">
        <v>30</v>
      </c>
      <c r="U14506"/>
      <c r="X14506"/>
      <c r="Y14506"/>
      <c r="Z14506" t="s">
        <v>31</v>
      </c>
    </row>
    <row r="14507" spans="1:26" x14ac:dyDescent="0.3">
      <c r="A14507" t="s">
        <v>17747</v>
      </c>
      <c r="B14507" t="s">
        <v>6835</v>
      </c>
      <c r="C14507">
        <v>29968</v>
      </c>
      <c r="D14507" t="str">
        <f>+VLOOKUP(C14507,Param!K:L,2,FALSE)</f>
        <v>MACE' FRUIT S.RL.</v>
      </c>
      <c r="E14507" t="s">
        <v>17748</v>
      </c>
      <c r="F14507" t="s">
        <v>16549</v>
      </c>
      <c r="G14507" t="s">
        <v>29</v>
      </c>
      <c r="H14507">
        <v>36.950000000000003</v>
      </c>
      <c r="I14507">
        <v>36.949800000000003</v>
      </c>
      <c r="J14507">
        <v>1.9999999999953299E-4</v>
      </c>
      <c r="K14507">
        <v>36.950000000000003</v>
      </c>
      <c r="L14507">
        <v>0</v>
      </c>
      <c r="M14507" t="str">
        <f>IF(ISERROR(VLOOKUP(A14507,'[1]Ecart validé'!$A:$A,1,FALSE)),Z14507,"Ecart Validé")</f>
        <v>valid</v>
      </c>
      <c r="R14507" t="s">
        <v>30</v>
      </c>
      <c r="U14507"/>
      <c r="X14507"/>
      <c r="Y14507"/>
      <c r="Z14507" t="s">
        <v>31</v>
      </c>
    </row>
    <row r="14508" spans="1:26" x14ac:dyDescent="0.3">
      <c r="A14508" t="s">
        <v>17749</v>
      </c>
      <c r="B14508" t="s">
        <v>6835</v>
      </c>
      <c r="C14508">
        <v>27582</v>
      </c>
      <c r="D14508" t="str">
        <f>+VLOOKUP(C14508,Param!K:L,2,FALSE)</f>
        <v>CORSINO CORSINI SPA</v>
      </c>
      <c r="E14508" t="s">
        <v>6866</v>
      </c>
      <c r="F14508" t="s">
        <v>16549</v>
      </c>
      <c r="G14508" t="s">
        <v>29</v>
      </c>
      <c r="H14508">
        <v>182.13</v>
      </c>
      <c r="I14508">
        <v>182.13399999999999</v>
      </c>
      <c r="J14508">
        <v>-3.9999999999906699E-3</v>
      </c>
      <c r="K14508">
        <v>182.13</v>
      </c>
      <c r="L14508">
        <v>0</v>
      </c>
      <c r="M14508" t="str">
        <f>IF(ISERROR(VLOOKUP(A14508,'[1]Ecart validé'!$A:$A,1,FALSE)),Z14508,"Ecart Validé")</f>
        <v>valid</v>
      </c>
      <c r="R14508" t="s">
        <v>30</v>
      </c>
      <c r="U14508"/>
      <c r="X14508"/>
      <c r="Y14508"/>
      <c r="Z14508" t="s">
        <v>31</v>
      </c>
    </row>
    <row r="14509" spans="1:26" x14ac:dyDescent="0.3">
      <c r="A14509" t="s">
        <v>17750</v>
      </c>
      <c r="B14509" t="s">
        <v>6835</v>
      </c>
      <c r="C14509">
        <v>350185</v>
      </c>
      <c r="D14509" t="str">
        <f>+VLOOKUP(C14509,Param!K:L,2,FALSE)</f>
        <v xml:space="preserve">SGS SERTEC SRL </v>
      </c>
      <c r="E14509" t="s">
        <v>7260</v>
      </c>
      <c r="F14509" t="s">
        <v>16549</v>
      </c>
      <c r="G14509" t="s">
        <v>29</v>
      </c>
      <c r="H14509">
        <v>11.88</v>
      </c>
      <c r="I14509">
        <v>11.882</v>
      </c>
      <c r="J14509">
        <v>-1.9999999999988898E-3</v>
      </c>
      <c r="K14509">
        <v>11.88</v>
      </c>
      <c r="L14509">
        <v>0</v>
      </c>
      <c r="M14509" t="str">
        <f>IF(ISERROR(VLOOKUP(A14509,'[1]Ecart validé'!$A:$A,1,FALSE)),Z14509,"Ecart Validé")</f>
        <v>valid</v>
      </c>
      <c r="R14509" t="s">
        <v>30</v>
      </c>
      <c r="U14509"/>
      <c r="X14509"/>
      <c r="Y14509"/>
      <c r="Z14509" t="s">
        <v>31</v>
      </c>
    </row>
    <row r="14510" spans="1:26" x14ac:dyDescent="0.3">
      <c r="A14510" t="s">
        <v>17751</v>
      </c>
      <c r="B14510" t="s">
        <v>6835</v>
      </c>
      <c r="C14510">
        <v>357379</v>
      </c>
      <c r="D14510" t="str">
        <f>+VLOOKUP(C14510,Param!K:L,2,FALSE)</f>
        <v>INTESIA ITALIA s.r.l.,</v>
      </c>
      <c r="E14510" t="s">
        <v>15029</v>
      </c>
      <c r="F14510" t="s">
        <v>16549</v>
      </c>
      <c r="G14510" t="s">
        <v>29</v>
      </c>
      <c r="H14510">
        <v>57.18</v>
      </c>
      <c r="I14510">
        <v>57.18</v>
      </c>
      <c r="J14510">
        <v>0</v>
      </c>
      <c r="K14510">
        <v>57.18</v>
      </c>
      <c r="L14510">
        <v>0</v>
      </c>
      <c r="M14510" t="str">
        <f>IF(ISERROR(VLOOKUP(A14510,'[1]Ecart validé'!$A:$A,1,FALSE)),Z14510,"Ecart Validé")</f>
        <v>valid</v>
      </c>
      <c r="R14510" t="s">
        <v>30</v>
      </c>
      <c r="U14510"/>
      <c r="X14510"/>
      <c r="Y14510"/>
      <c r="Z14510" t="s">
        <v>31</v>
      </c>
    </row>
    <row r="14511" spans="1:26" x14ac:dyDescent="0.3">
      <c r="A14511" t="s">
        <v>17752</v>
      </c>
      <c r="B14511" t="s">
        <v>6835</v>
      </c>
      <c r="C14511">
        <v>27836</v>
      </c>
      <c r="D14511" t="str">
        <f>+VLOOKUP(C14511,Param!K:L,2,FALSE)</f>
        <v>LAVAZZA LUIGI S.P.A.</v>
      </c>
      <c r="E14511" t="s">
        <v>15049</v>
      </c>
      <c r="F14511" t="s">
        <v>16549</v>
      </c>
      <c r="G14511" t="s">
        <v>29</v>
      </c>
      <c r="H14511">
        <v>1602.41</v>
      </c>
      <c r="I14511">
        <v>1602.4108000000001</v>
      </c>
      <c r="J14511">
        <v>-8.0000000002655703E-4</v>
      </c>
      <c r="K14511">
        <v>1602.41</v>
      </c>
      <c r="L14511">
        <v>0</v>
      </c>
      <c r="M14511" t="str">
        <f>IF(ISERROR(VLOOKUP(A14511,'[1]Ecart validé'!$A:$A,1,FALSE)),Z14511,"Ecart Validé")</f>
        <v>valid</v>
      </c>
      <c r="R14511" t="s">
        <v>30</v>
      </c>
      <c r="U14511"/>
      <c r="X14511"/>
      <c r="Y14511"/>
      <c r="Z14511" t="s">
        <v>31</v>
      </c>
    </row>
    <row r="14512" spans="1:26" x14ac:dyDescent="0.3">
      <c r="A14512" t="s">
        <v>17753</v>
      </c>
      <c r="B14512" t="s">
        <v>6835</v>
      </c>
      <c r="C14512">
        <v>319909</v>
      </c>
      <c r="D14512" t="str">
        <f>+VLOOKUP(C14512,Param!K:L,2,FALSE)</f>
        <v>DIONISIO SOFIA</v>
      </c>
      <c r="E14512" t="s">
        <v>15054</v>
      </c>
      <c r="F14512" t="s">
        <v>16549</v>
      </c>
      <c r="G14512" t="s">
        <v>29</v>
      </c>
      <c r="H14512">
        <v>120.45</v>
      </c>
      <c r="I14512">
        <v>120.45</v>
      </c>
      <c r="J14512">
        <v>0</v>
      </c>
      <c r="K14512">
        <v>120.45</v>
      </c>
      <c r="L14512">
        <v>0</v>
      </c>
      <c r="M14512" t="str">
        <f>IF(ISERROR(VLOOKUP(A14512,'[1]Ecart validé'!$A:$A,1,FALSE)),Z14512,"Ecart Validé")</f>
        <v>valid</v>
      </c>
      <c r="R14512" t="s">
        <v>30</v>
      </c>
      <c r="U14512"/>
      <c r="X14512"/>
      <c r="Y14512"/>
      <c r="Z14512" t="s">
        <v>31</v>
      </c>
    </row>
    <row r="14513" spans="1:26" x14ac:dyDescent="0.3">
      <c r="A14513" t="s">
        <v>17754</v>
      </c>
      <c r="B14513" t="s">
        <v>6835</v>
      </c>
      <c r="C14513">
        <v>29216</v>
      </c>
      <c r="D14513" t="str">
        <f>+VLOOKUP(C14513,Param!K:L,2,FALSE)</f>
        <v>BRAGARD ITALIA SRL</v>
      </c>
      <c r="E14513" t="s">
        <v>6999</v>
      </c>
      <c r="F14513" t="s">
        <v>16549</v>
      </c>
      <c r="G14513" t="s">
        <v>29</v>
      </c>
      <c r="H14513">
        <v>23.28</v>
      </c>
      <c r="I14513">
        <v>23.2805</v>
      </c>
      <c r="J14513">
        <v>-4.9999999999883395E-4</v>
      </c>
      <c r="K14513">
        <v>23.28</v>
      </c>
      <c r="L14513">
        <v>0</v>
      </c>
      <c r="M14513" t="str">
        <f>IF(ISERROR(VLOOKUP(A14513,'[1]Ecart validé'!$A:$A,1,FALSE)),Z14513,"Ecart Validé")</f>
        <v>valid</v>
      </c>
      <c r="R14513" t="s">
        <v>30</v>
      </c>
      <c r="U14513"/>
      <c r="X14513"/>
      <c r="Y14513"/>
      <c r="Z14513" t="s">
        <v>31</v>
      </c>
    </row>
    <row r="14514" spans="1:26" x14ac:dyDescent="0.3">
      <c r="A14514" t="s">
        <v>17755</v>
      </c>
      <c r="B14514" t="s">
        <v>6835</v>
      </c>
      <c r="C14514">
        <v>178521</v>
      </c>
      <c r="D14514" t="str">
        <f>+VLOOKUP(C14514,Param!K:L,2,FALSE)</f>
        <v>MEDIAWAVE S.R.L.</v>
      </c>
      <c r="E14514" t="s">
        <v>7277</v>
      </c>
      <c r="F14514" t="s">
        <v>16549</v>
      </c>
      <c r="G14514" t="s">
        <v>29</v>
      </c>
      <c r="H14514">
        <v>72.53</v>
      </c>
      <c r="I14514">
        <v>72.533600000000007</v>
      </c>
      <c r="J14514">
        <v>-3.6000000000058199E-3</v>
      </c>
      <c r="K14514">
        <v>72.53</v>
      </c>
      <c r="L14514">
        <v>0</v>
      </c>
      <c r="M14514" t="str">
        <f>IF(ISERROR(VLOOKUP(A14514,'[1]Ecart validé'!$A:$A,1,FALSE)),Z14514,"Ecart Validé")</f>
        <v>valid</v>
      </c>
      <c r="R14514" t="s">
        <v>30</v>
      </c>
      <c r="U14514"/>
      <c r="X14514"/>
      <c r="Y14514"/>
      <c r="Z14514" t="s">
        <v>31</v>
      </c>
    </row>
    <row r="14515" spans="1:26" x14ac:dyDescent="0.3">
      <c r="A14515" t="s">
        <v>17756</v>
      </c>
      <c r="B14515" t="s">
        <v>6835</v>
      </c>
      <c r="C14515">
        <v>26882</v>
      </c>
      <c r="D14515" t="str">
        <f>+VLOOKUP(C14515,Param!K:L,2,FALSE)</f>
        <v>TRE.MIL. SRL</v>
      </c>
      <c r="E14515" t="s">
        <v>6857</v>
      </c>
      <c r="F14515" t="s">
        <v>16549</v>
      </c>
      <c r="G14515" t="s">
        <v>29</v>
      </c>
      <c r="H14515">
        <v>618.02</v>
      </c>
      <c r="I14515">
        <v>618.01880000000006</v>
      </c>
      <c r="J14515">
        <v>1.1999999999261399E-3</v>
      </c>
      <c r="K14515">
        <v>618.02</v>
      </c>
      <c r="L14515">
        <v>0</v>
      </c>
      <c r="M14515" t="str">
        <f>IF(ISERROR(VLOOKUP(A14515,'[1]Ecart validé'!$A:$A,1,FALSE)),Z14515,"Ecart Validé")</f>
        <v>valid</v>
      </c>
      <c r="R14515" t="s">
        <v>30</v>
      </c>
      <c r="U14515"/>
      <c r="X14515"/>
      <c r="Y14515"/>
      <c r="Z14515" t="s">
        <v>31</v>
      </c>
    </row>
    <row r="14516" spans="1:26" x14ac:dyDescent="0.3">
      <c r="A14516" t="s">
        <v>17757</v>
      </c>
      <c r="B14516" t="s">
        <v>6835</v>
      </c>
      <c r="C14516">
        <v>360213</v>
      </c>
      <c r="D14516" t="str">
        <f>+VLOOKUP(C14516,Param!K:L,2,FALSE)</f>
        <v>FBS ASCENSORI SRL</v>
      </c>
      <c r="E14516" t="s">
        <v>7269</v>
      </c>
      <c r="F14516" t="s">
        <v>16549</v>
      </c>
      <c r="G14516" t="s">
        <v>29</v>
      </c>
      <c r="H14516">
        <v>415.44</v>
      </c>
      <c r="I14516">
        <v>415.4436</v>
      </c>
      <c r="J14516">
        <v>-3.6000000000058199E-3</v>
      </c>
      <c r="K14516">
        <v>415.44</v>
      </c>
      <c r="L14516">
        <v>0</v>
      </c>
      <c r="M14516" t="str">
        <f>IF(ISERROR(VLOOKUP(A14516,'[1]Ecart validé'!$A:$A,1,FALSE)),Z14516,"Ecart Validé")</f>
        <v>valid</v>
      </c>
      <c r="R14516" t="s">
        <v>30</v>
      </c>
      <c r="U14516"/>
      <c r="X14516"/>
      <c r="Y14516"/>
      <c r="Z14516" t="s">
        <v>31</v>
      </c>
    </row>
    <row r="14517" spans="1:26" x14ac:dyDescent="0.3">
      <c r="A14517" t="s">
        <v>17758</v>
      </c>
      <c r="B14517" t="s">
        <v>6835</v>
      </c>
      <c r="C14517">
        <v>29304</v>
      </c>
      <c r="D14517" t="str">
        <f>+VLOOKUP(C14517,Param!K:L,2,FALSE)</f>
        <v>VANINI TAPPEZZIERI SAS</v>
      </c>
      <c r="E14517" t="s">
        <v>15083</v>
      </c>
      <c r="F14517" t="s">
        <v>16549</v>
      </c>
      <c r="G14517" t="s">
        <v>29</v>
      </c>
      <c r="H14517">
        <v>68.63</v>
      </c>
      <c r="I14517">
        <v>68.63</v>
      </c>
      <c r="J14517">
        <v>0</v>
      </c>
      <c r="K14517">
        <v>68.63</v>
      </c>
      <c r="L14517">
        <v>0</v>
      </c>
      <c r="M14517" t="str">
        <f>IF(ISERROR(VLOOKUP(A14517,'[1]Ecart validé'!$A:$A,1,FALSE)),Z14517,"Ecart Validé")</f>
        <v>valid</v>
      </c>
      <c r="R14517" t="s">
        <v>30</v>
      </c>
      <c r="U14517"/>
      <c r="X14517"/>
      <c r="Y14517"/>
      <c r="Z14517" t="s">
        <v>31</v>
      </c>
    </row>
    <row r="14518" spans="1:26" x14ac:dyDescent="0.3">
      <c r="A14518" t="s">
        <v>17759</v>
      </c>
      <c r="B14518" t="s">
        <v>6835</v>
      </c>
      <c r="C14518">
        <v>351204</v>
      </c>
      <c r="D14518" t="str">
        <f>+VLOOKUP(C14518,Param!K:L,2,FALSE)</f>
        <v>VINN ITALIA S.R.L</v>
      </c>
      <c r="E14518" t="s">
        <v>15091</v>
      </c>
      <c r="F14518" t="s">
        <v>16549</v>
      </c>
      <c r="G14518" t="s">
        <v>29</v>
      </c>
      <c r="H14518">
        <v>2885.37</v>
      </c>
      <c r="I14518">
        <v>2885.37</v>
      </c>
      <c r="J14518">
        <v>0</v>
      </c>
      <c r="K14518">
        <v>2885.37</v>
      </c>
      <c r="L14518">
        <v>0</v>
      </c>
      <c r="M14518" t="str">
        <f>IF(ISERROR(VLOOKUP(A14518,'[1]Ecart validé'!$A:$A,1,FALSE)),Z14518,"Ecart Validé")</f>
        <v>valid</v>
      </c>
      <c r="R14518" t="s">
        <v>30</v>
      </c>
      <c r="U14518"/>
      <c r="X14518"/>
      <c r="Y14518"/>
      <c r="Z14518" t="s">
        <v>31</v>
      </c>
    </row>
    <row r="14519" spans="1:26" x14ac:dyDescent="0.3">
      <c r="A14519" t="s">
        <v>17760</v>
      </c>
      <c r="B14519" t="s">
        <v>6835</v>
      </c>
      <c r="C14519">
        <v>29516</v>
      </c>
      <c r="D14519" t="str">
        <f>+VLOOKUP(C14519,Param!K:L,2,FALSE)</f>
        <v>KONE S.P.A.</v>
      </c>
      <c r="E14519" t="s">
        <v>15093</v>
      </c>
      <c r="F14519" t="s">
        <v>16549</v>
      </c>
      <c r="G14519" t="s">
        <v>29</v>
      </c>
      <c r="H14519">
        <v>562.25</v>
      </c>
      <c r="I14519">
        <v>562.25</v>
      </c>
      <c r="J14519">
        <v>0</v>
      </c>
      <c r="K14519">
        <v>562.25</v>
      </c>
      <c r="L14519">
        <v>0</v>
      </c>
      <c r="M14519" t="str">
        <f>IF(ISERROR(VLOOKUP(A14519,'[1]Ecart validé'!$A:$A,1,FALSE)),Z14519,"Ecart Validé")</f>
        <v>valid</v>
      </c>
      <c r="R14519" t="s">
        <v>30</v>
      </c>
      <c r="U14519"/>
      <c r="X14519"/>
      <c r="Y14519"/>
      <c r="Z14519" t="s">
        <v>31</v>
      </c>
    </row>
    <row r="14520" spans="1:26" x14ac:dyDescent="0.3">
      <c r="A14520" t="s">
        <v>17761</v>
      </c>
      <c r="B14520" t="s">
        <v>6835</v>
      </c>
      <c r="C14520">
        <v>29961</v>
      </c>
      <c r="D14520" t="str">
        <f>+VLOOKUP(C14520,Param!K:L,2,FALSE)</f>
        <v>CULLIGAN ITALIANA SPA</v>
      </c>
      <c r="E14520" t="s">
        <v>7074</v>
      </c>
      <c r="F14520" t="s">
        <v>16549</v>
      </c>
      <c r="G14520" t="s">
        <v>29</v>
      </c>
      <c r="H14520">
        <v>421.98</v>
      </c>
      <c r="I14520">
        <v>421.98340000000002</v>
      </c>
      <c r="J14520">
        <v>-3.3999999999991802E-3</v>
      </c>
      <c r="K14520">
        <v>421.98</v>
      </c>
      <c r="L14520">
        <v>0</v>
      </c>
      <c r="M14520" t="str">
        <f>IF(ISERROR(VLOOKUP(A14520,'[1]Ecart validé'!$A:$A,1,FALSE)),Z14520,"Ecart Validé")</f>
        <v>valid</v>
      </c>
      <c r="R14520" t="s">
        <v>30</v>
      </c>
      <c r="U14520"/>
      <c r="X14520"/>
      <c r="Y14520"/>
      <c r="Z14520" t="s">
        <v>31</v>
      </c>
    </row>
    <row r="14521" spans="1:26" x14ac:dyDescent="0.3">
      <c r="A14521" t="s">
        <v>17762</v>
      </c>
      <c r="B14521" t="s">
        <v>6835</v>
      </c>
      <c r="C14521">
        <v>228539</v>
      </c>
      <c r="D14521" t="str">
        <f>+VLOOKUP(C14521,Param!K:L,2,FALSE)</f>
        <v>COOPWORK COOPERATIVA SOCIALE ONLUS</v>
      </c>
      <c r="E14521" t="s">
        <v>7149</v>
      </c>
      <c r="F14521" t="s">
        <v>16549</v>
      </c>
      <c r="G14521" t="s">
        <v>29</v>
      </c>
      <c r="H14521">
        <v>619.92999999999995</v>
      </c>
      <c r="I14521">
        <v>619.93259999999998</v>
      </c>
      <c r="J14521">
        <v>-2.6000000000294598E-3</v>
      </c>
      <c r="K14521">
        <v>619.92999999999995</v>
      </c>
      <c r="L14521">
        <v>0</v>
      </c>
      <c r="M14521" t="str">
        <f>IF(ISERROR(VLOOKUP(A14521,'[1]Ecart validé'!$A:$A,1,FALSE)),Z14521,"Ecart Validé")</f>
        <v>valid</v>
      </c>
      <c r="R14521" t="s">
        <v>30</v>
      </c>
      <c r="U14521"/>
      <c r="X14521"/>
      <c r="Y14521"/>
      <c r="Z14521" t="s">
        <v>31</v>
      </c>
    </row>
    <row r="14522" spans="1:26" x14ac:dyDescent="0.3">
      <c r="A14522" t="s">
        <v>17763</v>
      </c>
      <c r="B14522" t="s">
        <v>6835</v>
      </c>
      <c r="C14522">
        <v>356883</v>
      </c>
      <c r="D14522" t="str">
        <f>+VLOOKUP(C14522,Param!K:L,2,FALSE)</f>
        <v>ROCCA MEDICA SRL</v>
      </c>
      <c r="E14522" t="s">
        <v>15106</v>
      </c>
      <c r="F14522" t="s">
        <v>16549</v>
      </c>
      <c r="G14522" t="s">
        <v>29</v>
      </c>
      <c r="H14522">
        <v>54.06</v>
      </c>
      <c r="I14522">
        <v>54.058999999999997</v>
      </c>
      <c r="J14522">
        <v>1.0000000000047701E-3</v>
      </c>
      <c r="K14522">
        <v>54.06</v>
      </c>
      <c r="L14522">
        <v>0</v>
      </c>
      <c r="M14522" t="str">
        <f>IF(ISERROR(VLOOKUP(A14522,'[1]Ecart validé'!$A:$A,1,FALSE)),Z14522,"Ecart Validé")</f>
        <v>valid</v>
      </c>
      <c r="R14522" t="s">
        <v>30</v>
      </c>
      <c r="U14522"/>
      <c r="X14522"/>
      <c r="Y14522"/>
      <c r="Z14522" t="s">
        <v>31</v>
      </c>
    </row>
    <row r="14523" spans="1:26" x14ac:dyDescent="0.3">
      <c r="A14523" t="s">
        <v>17764</v>
      </c>
      <c r="B14523" t="s">
        <v>6835</v>
      </c>
      <c r="C14523">
        <v>362255</v>
      </c>
      <c r="D14523" t="e">
        <f>+VLOOKUP(C14523,Param!K:L,2,FALSE)</f>
        <v>#N/A</v>
      </c>
      <c r="E14523" t="s">
        <v>17765</v>
      </c>
      <c r="F14523" t="s">
        <v>16549</v>
      </c>
      <c r="G14523" t="s">
        <v>29</v>
      </c>
      <c r="H14523">
        <v>7147.14</v>
      </c>
      <c r="I14523">
        <v>7147.1355000000003</v>
      </c>
      <c r="J14523">
        <v>4.5000000000072699E-3</v>
      </c>
      <c r="K14523">
        <v>7147.14</v>
      </c>
      <c r="L14523">
        <v>0</v>
      </c>
      <c r="M14523" t="str">
        <f>IF(ISERROR(VLOOKUP(A14523,'[1]Ecart validé'!$A:$A,1,FALSE)),Z14523,"Ecart Validé")</f>
        <v>valid</v>
      </c>
      <c r="R14523" t="s">
        <v>30</v>
      </c>
      <c r="U14523"/>
      <c r="X14523"/>
      <c r="Y14523"/>
      <c r="Z14523" t="s">
        <v>31</v>
      </c>
    </row>
    <row r="14524" spans="1:26" x14ac:dyDescent="0.3">
      <c r="A14524" t="s">
        <v>17766</v>
      </c>
      <c r="B14524" t="s">
        <v>6835</v>
      </c>
      <c r="C14524">
        <v>184190</v>
      </c>
      <c r="D14524" t="str">
        <f>+VLOOKUP(C14524,Param!K:L,2,FALSE)</f>
        <v>SYNERGIE ITALIA SPA</v>
      </c>
      <c r="E14524" t="s">
        <v>7267</v>
      </c>
      <c r="F14524" t="s">
        <v>16549</v>
      </c>
      <c r="G14524" t="s">
        <v>29</v>
      </c>
      <c r="H14524">
        <v>764.19</v>
      </c>
      <c r="I14524">
        <v>764.19439999999997</v>
      </c>
      <c r="J14524">
        <v>-4.3999999999186903E-3</v>
      </c>
      <c r="K14524">
        <v>764.19</v>
      </c>
      <c r="L14524">
        <v>0</v>
      </c>
      <c r="M14524" t="str">
        <f>IF(ISERROR(VLOOKUP(A14524,'[1]Ecart validé'!$A:$A,1,FALSE)),Z14524,"Ecart Validé")</f>
        <v>valid</v>
      </c>
      <c r="R14524" t="s">
        <v>30</v>
      </c>
      <c r="U14524"/>
      <c r="X14524"/>
      <c r="Y14524"/>
      <c r="Z14524" t="s">
        <v>31</v>
      </c>
    </row>
    <row r="14525" spans="1:26" x14ac:dyDescent="0.3">
      <c r="A14525" t="s">
        <v>17767</v>
      </c>
      <c r="B14525" t="s">
        <v>7287</v>
      </c>
      <c r="C14525">
        <v>1499</v>
      </c>
      <c r="D14525" t="str">
        <f>+VLOOKUP(C14525,Param!K:L,2,FALSE)</f>
        <v>STANDARD TEXTILE SAS</v>
      </c>
      <c r="E14525" t="s">
        <v>7288</v>
      </c>
      <c r="F14525" t="s">
        <v>16549</v>
      </c>
      <c r="G14525" t="s">
        <v>29</v>
      </c>
      <c r="H14525">
        <v>962.13</v>
      </c>
      <c r="I14525">
        <v>962.13599999999997</v>
      </c>
      <c r="J14525">
        <v>-5.9999999999717996E-3</v>
      </c>
      <c r="K14525">
        <v>962.13</v>
      </c>
      <c r="L14525">
        <v>0</v>
      </c>
      <c r="M14525" t="str">
        <f>IF(ISERROR(VLOOKUP(A14525,'[1]Ecart validé'!$A:$A,1,FALSE)),Z14525,"Ecart Validé")</f>
        <v>valid</v>
      </c>
      <c r="R14525" t="s">
        <v>30</v>
      </c>
      <c r="U14525"/>
      <c r="X14525"/>
      <c r="Y14525"/>
      <c r="Z14525" t="s">
        <v>31</v>
      </c>
    </row>
    <row r="14526" spans="1:26" x14ac:dyDescent="0.3">
      <c r="A14526" t="s">
        <v>17768</v>
      </c>
      <c r="B14526" t="s">
        <v>7287</v>
      </c>
      <c r="C14526">
        <v>7905</v>
      </c>
      <c r="D14526" t="str">
        <f>+VLOOKUP(C14526,Param!K:L,2,FALSE)</f>
        <v>EMP GRAFIMEDIA</v>
      </c>
      <c r="E14526" t="s">
        <v>7293</v>
      </c>
      <c r="F14526" t="s">
        <v>16549</v>
      </c>
      <c r="G14526" t="s">
        <v>29</v>
      </c>
      <c r="H14526">
        <v>805.8</v>
      </c>
      <c r="I14526">
        <v>805.80169999999998</v>
      </c>
      <c r="J14526">
        <v>-1.7000000000280101E-3</v>
      </c>
      <c r="K14526">
        <v>805.80169999999998</v>
      </c>
      <c r="L14526">
        <v>-1.7000000000280101E-3</v>
      </c>
      <c r="M14526" t="str">
        <f>IF(ISERROR(VLOOKUP(A14526,'[1]Ecart validé'!$A:$A,1,FALSE)),Z14526,"Ecart Validé")</f>
        <v>valid</v>
      </c>
      <c r="R14526" t="s">
        <v>30</v>
      </c>
      <c r="U14526"/>
      <c r="X14526"/>
      <c r="Y14526"/>
      <c r="Z14526" t="s">
        <v>31</v>
      </c>
    </row>
    <row r="14527" spans="1:26" x14ac:dyDescent="0.3">
      <c r="A14527" t="s">
        <v>17769</v>
      </c>
      <c r="B14527" t="s">
        <v>7287</v>
      </c>
      <c r="C14527">
        <v>8067</v>
      </c>
      <c r="D14527" t="str">
        <f>+VLOOKUP(C14527,Param!K:L,2,FALSE)</f>
        <v>KONICA MINOLTA BUSINESS SOLUTIONS B.V.</v>
      </c>
      <c r="E14527" t="s">
        <v>7309</v>
      </c>
      <c r="F14527" t="s">
        <v>16549</v>
      </c>
      <c r="G14527" t="s">
        <v>29</v>
      </c>
      <c r="H14527">
        <v>507.13</v>
      </c>
      <c r="I14527">
        <v>507.13010000000003</v>
      </c>
      <c r="J14527">
        <v>-1.00000000031741E-4</v>
      </c>
      <c r="K14527">
        <v>507.13</v>
      </c>
      <c r="L14527">
        <v>0</v>
      </c>
      <c r="M14527" t="str">
        <f>IF(ISERROR(VLOOKUP(A14527,'[1]Ecart validé'!$A:$A,1,FALSE)),Z14527,"Ecart Validé")</f>
        <v>valid</v>
      </c>
      <c r="R14527" t="s">
        <v>30</v>
      </c>
      <c r="U14527"/>
      <c r="X14527"/>
      <c r="Y14527"/>
      <c r="Z14527" t="s">
        <v>31</v>
      </c>
    </row>
    <row r="14528" spans="1:26" x14ac:dyDescent="0.3">
      <c r="A14528" t="s">
        <v>17770</v>
      </c>
      <c r="B14528" t="s">
        <v>7287</v>
      </c>
      <c r="C14528">
        <v>8097</v>
      </c>
      <c r="D14528" t="str">
        <f>+VLOOKUP(C14528,Param!K:L,2,FALSE)</f>
        <v>PROCONNECT NEDERLAND B.V.</v>
      </c>
      <c r="E14528" t="s">
        <v>7314</v>
      </c>
      <c r="F14528" t="s">
        <v>16549</v>
      </c>
      <c r="G14528" t="s">
        <v>29</v>
      </c>
      <c r="H14528">
        <v>1002.39</v>
      </c>
      <c r="I14528">
        <v>1002.3868</v>
      </c>
      <c r="J14528">
        <v>3.19999999999254E-3</v>
      </c>
      <c r="K14528">
        <v>1002.39</v>
      </c>
      <c r="L14528">
        <v>0</v>
      </c>
      <c r="M14528" t="str">
        <f>IF(ISERROR(VLOOKUP(A14528,'[1]Ecart validé'!$A:$A,1,FALSE)),Z14528,"Ecart Validé")</f>
        <v>valid</v>
      </c>
      <c r="R14528" t="s">
        <v>30</v>
      </c>
      <c r="U14528"/>
      <c r="X14528"/>
      <c r="Y14528"/>
      <c r="Z14528" t="s">
        <v>31</v>
      </c>
    </row>
    <row r="14529" spans="1:26" x14ac:dyDescent="0.3">
      <c r="A14529" t="s">
        <v>17771</v>
      </c>
      <c r="B14529" t="s">
        <v>7287</v>
      </c>
      <c r="C14529">
        <v>9212</v>
      </c>
      <c r="D14529" t="str">
        <f>+VLOOKUP(C14529,Param!K:L,2,FALSE)</f>
        <v>EUROFIBER NEDERLAND B.V.</v>
      </c>
      <c r="E14529" t="s">
        <v>7343</v>
      </c>
      <c r="F14529" t="s">
        <v>16549</v>
      </c>
      <c r="G14529" t="s">
        <v>29</v>
      </c>
      <c r="H14529">
        <v>1019.16</v>
      </c>
      <c r="I14529">
        <v>1019.1609999999999</v>
      </c>
      <c r="J14529">
        <v>-9.9999999997635292E-4</v>
      </c>
      <c r="K14529">
        <v>1019.16</v>
      </c>
      <c r="L14529">
        <v>0</v>
      </c>
      <c r="M14529" t="str">
        <f>IF(ISERROR(VLOOKUP(A14529,'[1]Ecart validé'!$A:$A,1,FALSE)),Z14529,"Ecart Validé")</f>
        <v>valid</v>
      </c>
      <c r="R14529" t="s">
        <v>30</v>
      </c>
      <c r="U14529"/>
      <c r="X14529"/>
      <c r="Y14529"/>
      <c r="Z14529" t="s">
        <v>31</v>
      </c>
    </row>
    <row r="14530" spans="1:26" x14ac:dyDescent="0.3">
      <c r="A14530" t="s">
        <v>17772</v>
      </c>
      <c r="B14530" t="s">
        <v>7287</v>
      </c>
      <c r="C14530">
        <v>9441</v>
      </c>
      <c r="D14530" t="str">
        <f>+VLOOKUP(C14530,Param!K:L,2,FALSE)</f>
        <v>BUREAU PLAAGDIERPREVENTIE BV</v>
      </c>
      <c r="E14530" t="s">
        <v>7347</v>
      </c>
      <c r="F14530" t="s">
        <v>16549</v>
      </c>
      <c r="G14530" t="s">
        <v>29</v>
      </c>
      <c r="H14530">
        <v>345.94</v>
      </c>
      <c r="I14530">
        <v>345.93759999999997</v>
      </c>
      <c r="J14530">
        <v>2.4000000000228201E-3</v>
      </c>
      <c r="K14530">
        <v>345.94</v>
      </c>
      <c r="L14530">
        <v>0</v>
      </c>
      <c r="M14530" t="str">
        <f>IF(ISERROR(VLOOKUP(A14530,'[1]Ecart validé'!$A:$A,1,FALSE)),Z14530,"Ecart Validé")</f>
        <v>valid</v>
      </c>
      <c r="R14530" t="s">
        <v>30</v>
      </c>
      <c r="U14530"/>
      <c r="X14530"/>
      <c r="Y14530"/>
      <c r="Z14530" t="s">
        <v>31</v>
      </c>
    </row>
    <row r="14531" spans="1:26" x14ac:dyDescent="0.3">
      <c r="A14531" t="s">
        <v>17773</v>
      </c>
      <c r="B14531" t="s">
        <v>7287</v>
      </c>
      <c r="C14531">
        <v>9447</v>
      </c>
      <c r="D14531" t="str">
        <f>+VLOOKUP(C14531,Param!K:L,2,FALSE)</f>
        <v>CWS NEDERLAND B.V.</v>
      </c>
      <c r="E14531" t="s">
        <v>7352</v>
      </c>
      <c r="F14531" t="s">
        <v>16549</v>
      </c>
      <c r="G14531" t="s">
        <v>29</v>
      </c>
      <c r="H14531">
        <v>3276</v>
      </c>
      <c r="I14531">
        <v>3276.0012999999999</v>
      </c>
      <c r="J14531">
        <v>-1.29999999990104E-3</v>
      </c>
      <c r="K14531">
        <v>3276</v>
      </c>
      <c r="L14531">
        <v>0</v>
      </c>
      <c r="M14531" t="str">
        <f>IF(ISERROR(VLOOKUP(A14531,'[1]Ecart validé'!$A:$A,1,FALSE)),Z14531,"Ecart Validé")</f>
        <v>valid</v>
      </c>
      <c r="R14531" t="s">
        <v>30</v>
      </c>
      <c r="U14531"/>
      <c r="X14531"/>
      <c r="Y14531"/>
      <c r="Z14531" t="s">
        <v>31</v>
      </c>
    </row>
    <row r="14532" spans="1:26" x14ac:dyDescent="0.3">
      <c r="A14532" t="s">
        <v>17774</v>
      </c>
      <c r="B14532" t="s">
        <v>7287</v>
      </c>
      <c r="C14532">
        <v>9803</v>
      </c>
      <c r="D14532" t="str">
        <f>+VLOOKUP(C14532,Param!K:L,2,FALSE)</f>
        <v>LYRECO NEDERLAND B.V.</v>
      </c>
      <c r="E14532" t="s">
        <v>7367</v>
      </c>
      <c r="F14532" t="s">
        <v>16549</v>
      </c>
      <c r="G14532" t="s">
        <v>29</v>
      </c>
      <c r="H14532">
        <v>950.58</v>
      </c>
      <c r="I14532">
        <v>950.5788</v>
      </c>
      <c r="J14532">
        <v>1.20000000003983E-3</v>
      </c>
      <c r="K14532">
        <v>950.58</v>
      </c>
      <c r="L14532">
        <v>0</v>
      </c>
      <c r="M14532" t="str">
        <f>IF(ISERROR(VLOOKUP(A14532,'[1]Ecart validé'!$A:$A,1,FALSE)),Z14532,"Ecart Validé")</f>
        <v>valid</v>
      </c>
      <c r="R14532" t="s">
        <v>30</v>
      </c>
      <c r="U14532"/>
      <c r="X14532"/>
      <c r="Y14532"/>
      <c r="Z14532" t="s">
        <v>31</v>
      </c>
    </row>
    <row r="14533" spans="1:26" x14ac:dyDescent="0.3">
      <c r="A14533" t="s">
        <v>17775</v>
      </c>
      <c r="B14533" t="s">
        <v>7287</v>
      </c>
      <c r="C14533">
        <v>10098</v>
      </c>
      <c r="D14533" t="str">
        <f>+VLOOKUP(C14533,Param!K:L,2,FALSE)</f>
        <v>TOP BAKKERS B.V.</v>
      </c>
      <c r="E14533" t="s">
        <v>7374</v>
      </c>
      <c r="F14533" t="s">
        <v>16549</v>
      </c>
      <c r="G14533" t="s">
        <v>29</v>
      </c>
      <c r="H14533">
        <v>1423.96</v>
      </c>
      <c r="I14533">
        <v>1423.9629</v>
      </c>
      <c r="J14533">
        <v>-2.8999999999541602E-3</v>
      </c>
      <c r="K14533">
        <v>1423.96</v>
      </c>
      <c r="L14533">
        <v>0</v>
      </c>
      <c r="M14533" t="str">
        <f>IF(ISERROR(VLOOKUP(A14533,'[1]Ecart validé'!$A:$A,1,FALSE)),Z14533,"Ecart Validé")</f>
        <v>valid</v>
      </c>
      <c r="R14533" t="s">
        <v>30</v>
      </c>
      <c r="U14533"/>
      <c r="X14533"/>
      <c r="Y14533"/>
      <c r="Z14533" t="s">
        <v>31</v>
      </c>
    </row>
    <row r="14534" spans="1:26" x14ac:dyDescent="0.3">
      <c r="A14534" t="s">
        <v>17776</v>
      </c>
      <c r="B14534" t="s">
        <v>7287</v>
      </c>
      <c r="C14534">
        <v>10133</v>
      </c>
      <c r="D14534" t="str">
        <f>+VLOOKUP(C14534,Param!K:L,2,FALSE)</f>
        <v>VISHANDEL JAN VAN AS EN ZONEN B.V.</v>
      </c>
      <c r="E14534" t="s">
        <v>7379</v>
      </c>
      <c r="F14534" t="s">
        <v>16549</v>
      </c>
      <c r="G14534" t="s">
        <v>29</v>
      </c>
      <c r="H14534">
        <v>812.41</v>
      </c>
      <c r="I14534">
        <v>812.40620000000001</v>
      </c>
      <c r="J14534">
        <v>3.7999999999556102E-3</v>
      </c>
      <c r="K14534">
        <v>812.40620000000001</v>
      </c>
      <c r="L14534">
        <v>3.7999999999556102E-3</v>
      </c>
      <c r="M14534" t="str">
        <f>IF(ISERROR(VLOOKUP(A14534,'[1]Ecart validé'!$A:$A,1,FALSE)),Z14534,"Ecart Validé")</f>
        <v>valid</v>
      </c>
      <c r="R14534" t="s">
        <v>30</v>
      </c>
      <c r="U14534"/>
      <c r="X14534"/>
      <c r="Y14534"/>
      <c r="Z14534" t="s">
        <v>31</v>
      </c>
    </row>
    <row r="14535" spans="1:26" x14ac:dyDescent="0.3">
      <c r="A14535" t="s">
        <v>17777</v>
      </c>
      <c r="B14535" t="s">
        <v>7287</v>
      </c>
      <c r="C14535">
        <v>10251</v>
      </c>
      <c r="D14535" t="str">
        <f>+VLOOKUP(C14535,Param!K:L,2,FALSE)</f>
        <v>SOLAR NEDERLAND B.V.</v>
      </c>
      <c r="E14535" t="s">
        <v>7392</v>
      </c>
      <c r="F14535" t="s">
        <v>16549</v>
      </c>
      <c r="G14535" t="s">
        <v>29</v>
      </c>
      <c r="H14535">
        <v>176.94</v>
      </c>
      <c r="I14535">
        <v>176.9436</v>
      </c>
      <c r="J14535">
        <v>-3.6000000000058199E-3</v>
      </c>
      <c r="K14535">
        <v>176.94</v>
      </c>
      <c r="L14535">
        <v>0</v>
      </c>
      <c r="M14535" t="str">
        <f>IF(ISERROR(VLOOKUP(A14535,'[1]Ecart validé'!$A:$A,1,FALSE)),Z14535,"Ecart Validé")</f>
        <v>valid</v>
      </c>
      <c r="R14535" t="s">
        <v>30</v>
      </c>
      <c r="U14535"/>
      <c r="X14535"/>
      <c r="Y14535"/>
      <c r="Z14535" t="s">
        <v>31</v>
      </c>
    </row>
    <row r="14536" spans="1:26" x14ac:dyDescent="0.3">
      <c r="A14536" t="s">
        <v>17778</v>
      </c>
      <c r="B14536" t="s">
        <v>7287</v>
      </c>
      <c r="C14536">
        <v>10447</v>
      </c>
      <c r="D14536" t="str">
        <f>+VLOOKUP(C14536,Param!K:L,2,FALSE)</f>
        <v>WIJNIMPORT J. BART BEEMSTER B.V.</v>
      </c>
      <c r="E14536" t="s">
        <v>7407</v>
      </c>
      <c r="F14536" t="s">
        <v>16549</v>
      </c>
      <c r="G14536" t="s">
        <v>29</v>
      </c>
      <c r="H14536">
        <v>1056.1500000000001</v>
      </c>
      <c r="I14536">
        <v>1056.1509000000001</v>
      </c>
      <c r="J14536">
        <v>-9.0000000000145497E-4</v>
      </c>
      <c r="K14536">
        <v>1056.1500000000001</v>
      </c>
      <c r="L14536">
        <v>0</v>
      </c>
      <c r="M14536" t="str">
        <f>IF(ISERROR(VLOOKUP(A14536,'[1]Ecart validé'!$A:$A,1,FALSE)),Z14536,"Ecart Validé")</f>
        <v>valid</v>
      </c>
      <c r="R14536" t="s">
        <v>30</v>
      </c>
      <c r="U14536"/>
      <c r="X14536"/>
      <c r="Y14536"/>
      <c r="Z14536" t="s">
        <v>31</v>
      </c>
    </row>
    <row r="14537" spans="1:26" x14ac:dyDescent="0.3">
      <c r="A14537" t="s">
        <v>17779</v>
      </c>
      <c r="B14537" t="s">
        <v>7287</v>
      </c>
      <c r="C14537">
        <v>10482</v>
      </c>
      <c r="D14537" t="str">
        <f>+VLOOKUP(C14537,Param!K:L,2,FALSE)</f>
        <v>NICE TO MEAT B.V.</v>
      </c>
      <c r="E14537" t="s">
        <v>7412</v>
      </c>
      <c r="F14537" t="s">
        <v>16549</v>
      </c>
      <c r="G14537" t="s">
        <v>29</v>
      </c>
      <c r="H14537">
        <v>2176.6799999999998</v>
      </c>
      <c r="I14537">
        <v>2176.6799999999998</v>
      </c>
      <c r="J14537">
        <v>0</v>
      </c>
      <c r="K14537">
        <v>2176.6799999999998</v>
      </c>
      <c r="L14537">
        <v>0</v>
      </c>
      <c r="M14537" t="str">
        <f>IF(ISERROR(VLOOKUP(A14537,'[1]Ecart validé'!$A:$A,1,FALSE)),Z14537,"Ecart Validé")</f>
        <v>valid</v>
      </c>
      <c r="R14537" t="s">
        <v>30</v>
      </c>
      <c r="U14537"/>
      <c r="X14537"/>
      <c r="Y14537"/>
      <c r="Z14537" t="s">
        <v>31</v>
      </c>
    </row>
    <row r="14538" spans="1:26" x14ac:dyDescent="0.3">
      <c r="A14538" t="s">
        <v>17780</v>
      </c>
      <c r="B14538" t="s">
        <v>7287</v>
      </c>
      <c r="C14538">
        <v>24560</v>
      </c>
      <c r="D14538" t="str">
        <f>+VLOOKUP(C14538,Param!K:L,2,FALSE)</f>
        <v>C.C. Engineering Limited</v>
      </c>
      <c r="E14538" t="s">
        <v>7420</v>
      </c>
      <c r="F14538" t="s">
        <v>16549</v>
      </c>
      <c r="G14538" t="s">
        <v>29</v>
      </c>
      <c r="H14538">
        <v>999.28</v>
      </c>
      <c r="I14538">
        <v>999.27689999999996</v>
      </c>
      <c r="J14538">
        <v>3.1000000000176399E-3</v>
      </c>
      <c r="K14538">
        <v>999.28</v>
      </c>
      <c r="L14538">
        <v>0</v>
      </c>
      <c r="M14538" t="str">
        <f>IF(ISERROR(VLOOKUP(A14538,'[1]Ecart validé'!$A:$A,1,FALSE)),Z14538,"Ecart Validé")</f>
        <v>valid</v>
      </c>
      <c r="R14538" t="s">
        <v>30</v>
      </c>
      <c r="U14538"/>
      <c r="X14538"/>
      <c r="Y14538"/>
      <c r="Z14538" t="s">
        <v>31</v>
      </c>
    </row>
    <row r="14539" spans="1:26" x14ac:dyDescent="0.3">
      <c r="A14539" t="s">
        <v>17781</v>
      </c>
      <c r="B14539" t="s">
        <v>7287</v>
      </c>
      <c r="C14539">
        <v>34177</v>
      </c>
      <c r="D14539" t="str">
        <f>+VLOOKUP(C14539,Param!K:L,2,FALSE)</f>
        <v>Music Concierge</v>
      </c>
      <c r="E14539" t="s">
        <v>7425</v>
      </c>
      <c r="F14539" t="s">
        <v>16549</v>
      </c>
      <c r="G14539" t="s">
        <v>29</v>
      </c>
      <c r="H14539">
        <v>48.83</v>
      </c>
      <c r="I14539"/>
      <c r="J14539">
        <v>48.83</v>
      </c>
      <c r="K14539"/>
      <c r="L14539">
        <v>48.83</v>
      </c>
      <c r="M14539" t="str">
        <f>IF(ISERROR(VLOOKUP(A14539,'[1]Ecart validé'!$A:$A,1,FALSE)),Z14539,"Ecart Validé")</f>
        <v>issue</v>
      </c>
      <c r="N14539" t="s">
        <v>17782</v>
      </c>
      <c r="O14539" t="s">
        <v>17783</v>
      </c>
      <c r="P14539" t="s">
        <v>85</v>
      </c>
      <c r="Q14539" t="s">
        <v>17784</v>
      </c>
      <c r="S14539" t="s">
        <v>42</v>
      </c>
      <c r="T14539" t="s">
        <v>43</v>
      </c>
      <c r="U14539" t="s">
        <v>17785</v>
      </c>
      <c r="V14539" t="s">
        <v>60</v>
      </c>
      <c r="X14539"/>
      <c r="Y14539"/>
      <c r="Z14539" t="s">
        <v>88</v>
      </c>
    </row>
    <row r="14540" spans="1:26" x14ac:dyDescent="0.3">
      <c r="A14540" t="s">
        <v>17786</v>
      </c>
      <c r="B14540" t="s">
        <v>7287</v>
      </c>
      <c r="C14540">
        <v>37089</v>
      </c>
      <c r="D14540" t="str">
        <f>+VLOOKUP(C14540,Param!K:L,2,FALSE)</f>
        <v>VERHEIJ GROENVOORZIENINGEN B.V.</v>
      </c>
      <c r="E14540" t="s">
        <v>7444</v>
      </c>
      <c r="F14540" t="s">
        <v>16549</v>
      </c>
      <c r="G14540" t="s">
        <v>29</v>
      </c>
      <c r="H14540">
        <v>304.02</v>
      </c>
      <c r="I14540">
        <v>304.02</v>
      </c>
      <c r="J14540">
        <v>0</v>
      </c>
      <c r="K14540">
        <v>304.02</v>
      </c>
      <c r="L14540">
        <v>0</v>
      </c>
      <c r="M14540" t="str">
        <f>IF(ISERROR(VLOOKUP(A14540,'[1]Ecart validé'!$A:$A,1,FALSE)),Z14540,"Ecart Validé")</f>
        <v>valid</v>
      </c>
      <c r="R14540" t="s">
        <v>30</v>
      </c>
      <c r="U14540"/>
      <c r="X14540"/>
      <c r="Y14540"/>
      <c r="Z14540" t="s">
        <v>31</v>
      </c>
    </row>
    <row r="14541" spans="1:26" x14ac:dyDescent="0.3">
      <c r="A14541" t="s">
        <v>17787</v>
      </c>
      <c r="B14541" t="s">
        <v>7287</v>
      </c>
      <c r="C14541">
        <v>81221</v>
      </c>
      <c r="D14541" t="str">
        <f>+VLOOKUP(C14541,Param!K:L,2,FALSE)</f>
        <v>MULTILEASE B.V.</v>
      </c>
      <c r="E14541" t="s">
        <v>7467</v>
      </c>
      <c r="F14541" t="s">
        <v>16549</v>
      </c>
      <c r="G14541" t="s">
        <v>29</v>
      </c>
      <c r="H14541">
        <v>4223.21</v>
      </c>
      <c r="I14541">
        <v>4223.2049999999999</v>
      </c>
      <c r="J14541">
        <v>5.0000000001091298E-3</v>
      </c>
      <c r="K14541">
        <v>4223.21</v>
      </c>
      <c r="L14541">
        <v>0</v>
      </c>
      <c r="M14541" t="str">
        <f>IF(ISERROR(VLOOKUP(A14541,'[1]Ecart validé'!$A:$A,1,FALSE)),Z14541,"Ecart Validé")</f>
        <v>valid</v>
      </c>
      <c r="R14541" t="s">
        <v>30</v>
      </c>
      <c r="U14541"/>
      <c r="X14541"/>
      <c r="Y14541"/>
      <c r="Z14541" t="s">
        <v>31</v>
      </c>
    </row>
    <row r="14542" spans="1:26" x14ac:dyDescent="0.3">
      <c r="A14542" t="s">
        <v>17788</v>
      </c>
      <c r="B14542" t="s">
        <v>7287</v>
      </c>
      <c r="C14542">
        <v>98576</v>
      </c>
      <c r="D14542" t="str">
        <f>+VLOOKUP(C14542,Param!K:L,2,FALSE)</f>
        <v>ROMI LAUNDRY SERVICES</v>
      </c>
      <c r="E14542" t="s">
        <v>7476</v>
      </c>
      <c r="F14542" t="s">
        <v>16549</v>
      </c>
      <c r="G14542" t="s">
        <v>29</v>
      </c>
      <c r="H14542">
        <v>657.67</v>
      </c>
      <c r="I14542">
        <v>657.66819999999996</v>
      </c>
      <c r="J14542">
        <v>1.8000000000029099E-3</v>
      </c>
      <c r="K14542">
        <v>657.67</v>
      </c>
      <c r="L14542">
        <v>0</v>
      </c>
      <c r="M14542" t="str">
        <f>IF(ISERROR(VLOOKUP(A14542,'[1]Ecart validé'!$A:$A,1,FALSE)),Z14542,"Ecart Validé")</f>
        <v>valid</v>
      </c>
      <c r="R14542" t="s">
        <v>30</v>
      </c>
      <c r="U14542"/>
      <c r="X14542"/>
      <c r="Y14542"/>
      <c r="Z14542" t="s">
        <v>31</v>
      </c>
    </row>
    <row r="14543" spans="1:26" x14ac:dyDescent="0.3">
      <c r="A14543" t="s">
        <v>17789</v>
      </c>
      <c r="B14543" t="s">
        <v>7287</v>
      </c>
      <c r="C14543">
        <v>98783</v>
      </c>
      <c r="D14543" t="str">
        <f>+VLOOKUP(C14543,Param!K:L,2,FALSE)</f>
        <v>CSU CLEANING SERVICES B.V.</v>
      </c>
      <c r="E14543" t="s">
        <v>7481</v>
      </c>
      <c r="F14543" t="s">
        <v>16549</v>
      </c>
      <c r="G14543" t="s">
        <v>29</v>
      </c>
      <c r="H14543">
        <v>17591.189999999999</v>
      </c>
      <c r="I14543">
        <v>17591.185099999999</v>
      </c>
      <c r="J14543">
        <v>4.8999999999068599E-3</v>
      </c>
      <c r="K14543">
        <v>17591.189999999999</v>
      </c>
      <c r="L14543">
        <v>0</v>
      </c>
      <c r="M14543" t="str">
        <f>IF(ISERROR(VLOOKUP(A14543,'[1]Ecart validé'!$A:$A,1,FALSE)),Z14543,"Ecart Validé")</f>
        <v>valid</v>
      </c>
      <c r="R14543" t="s">
        <v>30</v>
      </c>
      <c r="U14543"/>
      <c r="X14543"/>
      <c r="Y14543"/>
      <c r="Z14543" t="s">
        <v>31</v>
      </c>
    </row>
    <row r="14544" spans="1:26" x14ac:dyDescent="0.3">
      <c r="A14544" t="s">
        <v>17790</v>
      </c>
      <c r="B14544" t="s">
        <v>7287</v>
      </c>
      <c r="C14544">
        <v>190018</v>
      </c>
      <c r="D14544" t="str">
        <f>+VLOOKUP(C14544,Param!K:L,2,FALSE)</f>
        <v>VAN GELDER RIDDERKERK B.V.</v>
      </c>
      <c r="E14544" t="s">
        <v>7501</v>
      </c>
      <c r="F14544" t="s">
        <v>16549</v>
      </c>
      <c r="G14544" t="s">
        <v>29</v>
      </c>
      <c r="H14544">
        <v>5943.35</v>
      </c>
      <c r="I14544">
        <v>5943.3501999999999</v>
      </c>
      <c r="J14544">
        <v>-1.99999999495048E-4</v>
      </c>
      <c r="K14544">
        <v>5943.35</v>
      </c>
      <c r="L14544">
        <v>0</v>
      </c>
      <c r="M14544" t="str">
        <f>IF(ISERROR(VLOOKUP(A14544,'[1]Ecart validé'!$A:$A,1,FALSE)),Z14544,"Ecart Validé")</f>
        <v>valid</v>
      </c>
      <c r="R14544" t="s">
        <v>30</v>
      </c>
      <c r="U14544"/>
      <c r="X14544"/>
      <c r="Y14544"/>
      <c r="Z14544" t="s">
        <v>31</v>
      </c>
    </row>
    <row r="14545" spans="1:26" x14ac:dyDescent="0.3">
      <c r="A14545" t="s">
        <v>17791</v>
      </c>
      <c r="B14545" t="s">
        <v>7287</v>
      </c>
      <c r="C14545">
        <v>201470</v>
      </c>
      <c r="D14545" t="str">
        <f>+VLOOKUP(C14545,Param!K:L,2,FALSE)</f>
        <v>HOIST HOSPITALITY SERVICES BENELUX B.V.</v>
      </c>
      <c r="E14545" t="s">
        <v>7511</v>
      </c>
      <c r="F14545" t="s">
        <v>16549</v>
      </c>
      <c r="G14545" t="s">
        <v>29</v>
      </c>
      <c r="H14545">
        <v>3465.42</v>
      </c>
      <c r="I14545">
        <v>3465.4195</v>
      </c>
      <c r="J14545">
        <v>5.0000000010186297E-4</v>
      </c>
      <c r="K14545">
        <v>3465.42</v>
      </c>
      <c r="L14545">
        <v>0</v>
      </c>
      <c r="M14545" t="str">
        <f>IF(ISERROR(VLOOKUP(A14545,'[1]Ecart validé'!$A:$A,1,FALSE)),Z14545,"Ecart Validé")</f>
        <v>valid</v>
      </c>
      <c r="R14545" t="s">
        <v>30</v>
      </c>
      <c r="U14545"/>
      <c r="X14545"/>
      <c r="Y14545"/>
      <c r="Z14545" t="s">
        <v>31</v>
      </c>
    </row>
    <row r="14546" spans="1:26" x14ac:dyDescent="0.3">
      <c r="A14546" t="s">
        <v>17792</v>
      </c>
      <c r="B14546" t="s">
        <v>7287</v>
      </c>
      <c r="C14546">
        <v>226922</v>
      </c>
      <c r="D14546" t="str">
        <f>+VLOOKUP(C14546,Param!K:L,2,FALSE)</f>
        <v>BUREAU DE WIT B.V. (voeding en waterveiligheid)</v>
      </c>
      <c r="E14546" t="s">
        <v>7520</v>
      </c>
      <c r="F14546" t="s">
        <v>16549</v>
      </c>
      <c r="G14546" t="s">
        <v>29</v>
      </c>
      <c r="H14546">
        <v>505.19</v>
      </c>
      <c r="I14546">
        <v>505.1927</v>
      </c>
      <c r="J14546">
        <v>-2.7000000000043599E-3</v>
      </c>
      <c r="K14546">
        <v>505.19</v>
      </c>
      <c r="L14546">
        <v>0</v>
      </c>
      <c r="M14546" t="str">
        <f>IF(ISERROR(VLOOKUP(A14546,'[1]Ecart validé'!$A:$A,1,FALSE)),Z14546,"Ecart Validé")</f>
        <v>valid</v>
      </c>
      <c r="R14546" t="s">
        <v>30</v>
      </c>
      <c r="U14546"/>
      <c r="X14546"/>
      <c r="Y14546"/>
      <c r="Z14546" t="s">
        <v>31</v>
      </c>
    </row>
    <row r="14547" spans="1:26" x14ac:dyDescent="0.3">
      <c r="A14547" t="s">
        <v>17793</v>
      </c>
      <c r="B14547" t="s">
        <v>7287</v>
      </c>
      <c r="C14547">
        <v>247811</v>
      </c>
      <c r="D14547" t="str">
        <f>+VLOOKUP(C14547,Param!K:L,2,FALSE)</f>
        <v>GREEN WASTE BV</v>
      </c>
      <c r="E14547" t="s">
        <v>7534</v>
      </c>
      <c r="F14547" t="s">
        <v>16549</v>
      </c>
      <c r="G14547" t="s">
        <v>29</v>
      </c>
      <c r="H14547">
        <v>2698.65</v>
      </c>
      <c r="I14547">
        <v>2698.65</v>
      </c>
      <c r="J14547">
        <v>0</v>
      </c>
      <c r="K14547">
        <v>2698.65</v>
      </c>
      <c r="L14547">
        <v>0</v>
      </c>
      <c r="M14547" t="str">
        <f>IF(ISERROR(VLOOKUP(A14547,'[1]Ecart validé'!$A:$A,1,FALSE)),Z14547,"Ecart Validé")</f>
        <v>valid</v>
      </c>
      <c r="U14547"/>
      <c r="X14547"/>
      <c r="Y14547"/>
      <c r="Z14547" t="s">
        <v>31</v>
      </c>
    </row>
    <row r="14548" spans="1:26" x14ac:dyDescent="0.3">
      <c r="A14548" t="s">
        <v>17794</v>
      </c>
      <c r="B14548" t="s">
        <v>7287</v>
      </c>
      <c r="C14548">
        <v>249059</v>
      </c>
      <c r="D14548" t="str">
        <f>+VLOOKUP(C14548,Param!K:L,2,FALSE)</f>
        <v>VIKU B.V.</v>
      </c>
      <c r="E14548" t="s">
        <v>7543</v>
      </c>
      <c r="F14548" t="s">
        <v>16549</v>
      </c>
      <c r="G14548" t="s">
        <v>29</v>
      </c>
      <c r="H14548">
        <v>861.64</v>
      </c>
      <c r="I14548">
        <v>861.63940000000002</v>
      </c>
      <c r="J14548">
        <v>5.9999999996307397E-4</v>
      </c>
      <c r="K14548">
        <v>861.64</v>
      </c>
      <c r="L14548">
        <v>0</v>
      </c>
      <c r="M14548" t="str">
        <f>IF(ISERROR(VLOOKUP(A14548,'[1]Ecart validé'!$A:$A,1,FALSE)),Z14548,"Ecart Validé")</f>
        <v>valid</v>
      </c>
      <c r="R14548" t="s">
        <v>30</v>
      </c>
      <c r="U14548"/>
      <c r="X14548"/>
      <c r="Y14548"/>
      <c r="Z14548" t="s">
        <v>31</v>
      </c>
    </row>
    <row r="14549" spans="1:26" x14ac:dyDescent="0.3">
      <c r="A14549" t="s">
        <v>17795</v>
      </c>
      <c r="B14549" t="s">
        <v>7287</v>
      </c>
      <c r="C14549">
        <v>249067</v>
      </c>
      <c r="D14549" t="str">
        <f>+VLOOKUP(C14549,Param!K:L,2,FALSE)</f>
        <v>Klomp Technisch Beheer B.V.</v>
      </c>
      <c r="E14549" t="s">
        <v>7548</v>
      </c>
      <c r="F14549" t="s">
        <v>16549</v>
      </c>
      <c r="G14549" t="s">
        <v>29</v>
      </c>
      <c r="H14549">
        <v>130.29</v>
      </c>
      <c r="I14549">
        <v>130.2901</v>
      </c>
      <c r="J14549">
        <v>-1.0000000000331901E-4</v>
      </c>
      <c r="K14549">
        <v>130.29</v>
      </c>
      <c r="L14549">
        <v>0</v>
      </c>
      <c r="M14549" t="str">
        <f>IF(ISERROR(VLOOKUP(A14549,'[1]Ecart validé'!$A:$A,1,FALSE)),Z14549,"Ecart Validé")</f>
        <v>valid</v>
      </c>
      <c r="R14549" t="s">
        <v>30</v>
      </c>
      <c r="U14549"/>
      <c r="X14549"/>
      <c r="Y14549"/>
      <c r="Z14549" t="s">
        <v>31</v>
      </c>
    </row>
    <row r="14550" spans="1:26" x14ac:dyDescent="0.3">
      <c r="A14550" t="s">
        <v>17796</v>
      </c>
      <c r="B14550" t="s">
        <v>7287</v>
      </c>
      <c r="C14550">
        <v>357016</v>
      </c>
      <c r="D14550" t="str">
        <f>+VLOOKUP(C14550,Param!K:L,2,FALSE)</f>
        <v>LINNENVERHUUR G. VAN DER KLEIJ &amp; ZN</v>
      </c>
      <c r="E14550" t="s">
        <v>15242</v>
      </c>
      <c r="F14550" t="s">
        <v>16549</v>
      </c>
      <c r="G14550" t="s">
        <v>29</v>
      </c>
      <c r="H14550">
        <v>688.36</v>
      </c>
      <c r="I14550">
        <v>688.36279999999999</v>
      </c>
      <c r="J14550">
        <v>-2.7999999999792601E-3</v>
      </c>
      <c r="K14550">
        <v>688.36</v>
      </c>
      <c r="L14550">
        <v>0</v>
      </c>
      <c r="M14550" t="str">
        <f>IF(ISERROR(VLOOKUP(A14550,'[1]Ecart validé'!$A:$A,1,FALSE)),Z14550,"Ecart Validé")</f>
        <v>valid</v>
      </c>
      <c r="R14550" t="s">
        <v>30</v>
      </c>
      <c r="U14550"/>
      <c r="X14550"/>
      <c r="Y14550"/>
      <c r="Z14550" t="s">
        <v>31</v>
      </c>
    </row>
    <row r="14551" spans="1:26" x14ac:dyDescent="0.3">
      <c r="A14551" t="s">
        <v>17797</v>
      </c>
      <c r="B14551" t="s">
        <v>7287</v>
      </c>
      <c r="C14551">
        <v>9460</v>
      </c>
      <c r="D14551" t="str">
        <f>+VLOOKUP(C14551,Param!K:L,2,FALSE)</f>
        <v>BIDFOOD DELI XL B.V.</v>
      </c>
      <c r="E14551" t="s">
        <v>7357</v>
      </c>
      <c r="F14551" t="s">
        <v>16549</v>
      </c>
      <c r="G14551" t="s">
        <v>29</v>
      </c>
      <c r="H14551">
        <v>98801.09</v>
      </c>
      <c r="I14551">
        <v>98801.09</v>
      </c>
      <c r="J14551">
        <v>0</v>
      </c>
      <c r="K14551">
        <v>98801.09</v>
      </c>
      <c r="L14551">
        <v>0</v>
      </c>
      <c r="M14551" t="str">
        <f>IF(ISERROR(VLOOKUP(A14551,'[1]Ecart validé'!$A:$A,1,FALSE)),Z14551,"Ecart Validé")</f>
        <v>valid</v>
      </c>
      <c r="R14551" t="s">
        <v>30</v>
      </c>
      <c r="U14551"/>
      <c r="X14551"/>
      <c r="Y14551"/>
      <c r="Z14551" t="s">
        <v>31</v>
      </c>
    </row>
    <row r="14552" spans="1:26" x14ac:dyDescent="0.3">
      <c r="A14552" t="s">
        <v>17798</v>
      </c>
      <c r="B14552" t="s">
        <v>7287</v>
      </c>
      <c r="C14552">
        <v>9113</v>
      </c>
      <c r="D14552" t="str">
        <f>+VLOOKUP(C14552,Param!K:L,2,FALSE)</f>
        <v>AVEX NV</v>
      </c>
      <c r="E14552" t="s">
        <v>7330</v>
      </c>
      <c r="F14552" t="s">
        <v>16549</v>
      </c>
      <c r="G14552" t="s">
        <v>29</v>
      </c>
      <c r="H14552">
        <v>768.09</v>
      </c>
      <c r="I14552">
        <v>768.09040000000005</v>
      </c>
      <c r="J14552">
        <v>-4.0000000001327803E-4</v>
      </c>
      <c r="K14552">
        <v>768.09</v>
      </c>
      <c r="L14552">
        <v>0</v>
      </c>
      <c r="M14552" t="str">
        <f>IF(ISERROR(VLOOKUP(A14552,'[1]Ecart validé'!$A:$A,1,FALSE)),Z14552,"Ecart Validé")</f>
        <v>valid</v>
      </c>
      <c r="R14552" t="s">
        <v>30</v>
      </c>
      <c r="U14552"/>
      <c r="X14552"/>
      <c r="Y14552"/>
      <c r="Z14552" t="s">
        <v>31</v>
      </c>
    </row>
    <row r="14553" spans="1:26" x14ac:dyDescent="0.3">
      <c r="A14553" t="s">
        <v>17799</v>
      </c>
      <c r="B14553" t="s">
        <v>7287</v>
      </c>
      <c r="C14553">
        <v>191881</v>
      </c>
      <c r="D14553" t="str">
        <f>+VLOOKUP(C14553,Param!K:L,2,FALSE)</f>
        <v>BLYCOLIN TEXTILE SERVICES B.V.</v>
      </c>
      <c r="E14553" t="s">
        <v>7506</v>
      </c>
      <c r="F14553" t="s">
        <v>16549</v>
      </c>
      <c r="G14553" t="s">
        <v>29</v>
      </c>
      <c r="H14553">
        <v>12295.74</v>
      </c>
      <c r="I14553">
        <v>12295.7374</v>
      </c>
      <c r="J14553">
        <v>2.59999999980209E-3</v>
      </c>
      <c r="K14553">
        <v>12295.74</v>
      </c>
      <c r="L14553">
        <v>0</v>
      </c>
      <c r="M14553" t="str">
        <f>IF(ISERROR(VLOOKUP(A14553,'[1]Ecart validé'!$A:$A,1,FALSE)),Z14553,"Ecart Validé")</f>
        <v>valid</v>
      </c>
      <c r="R14553" t="s">
        <v>30</v>
      </c>
      <c r="U14553"/>
      <c r="X14553"/>
      <c r="Y14553"/>
      <c r="Z14553" t="s">
        <v>31</v>
      </c>
    </row>
    <row r="14554" spans="1:26" x14ac:dyDescent="0.3">
      <c r="A14554" t="s">
        <v>17800</v>
      </c>
      <c r="B14554" t="s">
        <v>7287</v>
      </c>
      <c r="C14554">
        <v>9564</v>
      </c>
      <c r="D14554" t="str">
        <f>+VLOOKUP(C14554,Param!K:L,2,FALSE)</f>
        <v>BUNZL OUTSOURCING SERVICES B.V.</v>
      </c>
      <c r="E14554" t="s">
        <v>7362</v>
      </c>
      <c r="F14554" t="s">
        <v>16549</v>
      </c>
      <c r="G14554" t="s">
        <v>29</v>
      </c>
      <c r="H14554">
        <v>22932.15</v>
      </c>
      <c r="I14554">
        <v>22932.150900000001</v>
      </c>
      <c r="J14554">
        <v>-8.9999999909195995E-4</v>
      </c>
      <c r="K14554">
        <v>22932.15</v>
      </c>
      <c r="L14554">
        <v>0</v>
      </c>
      <c r="M14554" t="str">
        <f>IF(ISERROR(VLOOKUP(A14554,'[1]Ecart validé'!$A:$A,1,FALSE)),Z14554,"Ecart Validé")</f>
        <v>valid</v>
      </c>
      <c r="R14554" t="s">
        <v>30</v>
      </c>
      <c r="U14554"/>
      <c r="X14554"/>
      <c r="Y14554"/>
      <c r="Z14554" t="s">
        <v>31</v>
      </c>
    </row>
    <row r="14555" spans="1:26" x14ac:dyDescent="0.3">
      <c r="A14555" t="s">
        <v>17801</v>
      </c>
      <c r="B14555" t="s">
        <v>7287</v>
      </c>
      <c r="C14555">
        <v>23047</v>
      </c>
      <c r="D14555" t="str">
        <f>+VLOOKUP(C14555,Param!K:L,2,FALSE)</f>
        <v>H.J. HEINZ B.V.</v>
      </c>
      <c r="E14555" t="s">
        <v>15266</v>
      </c>
      <c r="F14555" t="s">
        <v>16549</v>
      </c>
      <c r="G14555" t="s">
        <v>29</v>
      </c>
      <c r="H14555">
        <v>3323.2999999999902</v>
      </c>
      <c r="I14555">
        <v>3323.2883999999999</v>
      </c>
      <c r="J14555">
        <v>1.1599999999816601E-2</v>
      </c>
      <c r="K14555">
        <v>3323.2999999999902</v>
      </c>
      <c r="L14555">
        <v>0</v>
      </c>
      <c r="M14555" t="str">
        <f>IF(ISERROR(VLOOKUP(A14555,'[1]Ecart validé'!$A:$A,1,FALSE)),Z14555,"Ecart Validé")</f>
        <v>valid</v>
      </c>
      <c r="R14555" t="s">
        <v>490</v>
      </c>
      <c r="S14555" t="s">
        <v>42</v>
      </c>
      <c r="T14555" t="s">
        <v>43</v>
      </c>
      <c r="U14555" t="s">
        <v>17802</v>
      </c>
      <c r="V14555" t="s">
        <v>45</v>
      </c>
      <c r="X14555"/>
      <c r="Y14555"/>
      <c r="Z14555" t="s">
        <v>31</v>
      </c>
    </row>
    <row r="14556" spans="1:26" x14ac:dyDescent="0.3">
      <c r="A14556" t="s">
        <v>17803</v>
      </c>
      <c r="B14556" t="s">
        <v>7287</v>
      </c>
      <c r="C14556">
        <v>10421</v>
      </c>
      <c r="D14556" t="str">
        <f>+VLOOKUP(C14556,Param!K:L,2,FALSE)</f>
        <v>RESIDENCE WIJNEN</v>
      </c>
      <c r="E14556" t="s">
        <v>7402</v>
      </c>
      <c r="F14556" t="s">
        <v>16549</v>
      </c>
      <c r="G14556" t="s">
        <v>29</v>
      </c>
      <c r="H14556">
        <v>239.46</v>
      </c>
      <c r="I14556">
        <v>239.458</v>
      </c>
      <c r="J14556">
        <v>2.0000000000095402E-3</v>
      </c>
      <c r="K14556">
        <v>239.46</v>
      </c>
      <c r="L14556">
        <v>0</v>
      </c>
      <c r="M14556" t="str">
        <f>IF(ISERROR(VLOOKUP(A14556,'[1]Ecart validé'!$A:$A,1,FALSE)),Z14556,"Ecart Validé")</f>
        <v>valid</v>
      </c>
      <c r="R14556" t="s">
        <v>30</v>
      </c>
      <c r="U14556"/>
      <c r="X14556"/>
      <c r="Y14556"/>
      <c r="Z14556" t="s">
        <v>31</v>
      </c>
    </row>
    <row r="14557" spans="1:26" x14ac:dyDescent="0.3">
      <c r="A14557" t="s">
        <v>17804</v>
      </c>
      <c r="B14557" t="s">
        <v>7287</v>
      </c>
      <c r="C14557">
        <v>261066</v>
      </c>
      <c r="D14557" t="str">
        <f>+VLOOKUP(C14557,Param!K:L,2,FALSE)</f>
        <v>SERVICE ORGANISATIE FERNANDES BV</v>
      </c>
      <c r="E14557" t="s">
        <v>7568</v>
      </c>
      <c r="F14557" t="s">
        <v>16549</v>
      </c>
      <c r="G14557" t="s">
        <v>29</v>
      </c>
      <c r="H14557">
        <v>766.42</v>
      </c>
      <c r="I14557">
        <v>766.41600000000005</v>
      </c>
      <c r="J14557">
        <v>3.9999999999054099E-3</v>
      </c>
      <c r="K14557">
        <v>766.42</v>
      </c>
      <c r="L14557">
        <v>0</v>
      </c>
      <c r="M14557" t="str">
        <f>IF(ISERROR(VLOOKUP(A14557,'[1]Ecart validé'!$A:$A,1,FALSE)),Z14557,"Ecart Validé")</f>
        <v>valid</v>
      </c>
      <c r="R14557" t="s">
        <v>30</v>
      </c>
      <c r="U14557"/>
      <c r="X14557"/>
      <c r="Y14557"/>
      <c r="Z14557" t="s">
        <v>31</v>
      </c>
    </row>
    <row r="14558" spans="1:26" x14ac:dyDescent="0.3">
      <c r="A14558" t="s">
        <v>17805</v>
      </c>
      <c r="B14558" t="s">
        <v>7287</v>
      </c>
      <c r="C14558">
        <v>218940</v>
      </c>
      <c r="D14558" t="str">
        <f>+VLOOKUP(C14558,Param!K:L,2,FALSE)</f>
        <v>DR. OETKER NEDERLAND B.V.</v>
      </c>
      <c r="E14558" t="s">
        <v>15295</v>
      </c>
      <c r="F14558" t="s">
        <v>16549</v>
      </c>
      <c r="G14558" t="s">
        <v>29</v>
      </c>
      <c r="H14558">
        <v>15.69</v>
      </c>
      <c r="I14558">
        <v>15.6906</v>
      </c>
      <c r="J14558">
        <v>-5.99999999998601E-4</v>
      </c>
      <c r="K14558">
        <v>15.69</v>
      </c>
      <c r="L14558">
        <v>0</v>
      </c>
      <c r="M14558" t="str">
        <f>IF(ISERROR(VLOOKUP(A14558,'[1]Ecart validé'!$A:$A,1,FALSE)),Z14558,"Ecart Validé")</f>
        <v>valid</v>
      </c>
      <c r="R14558" t="s">
        <v>490</v>
      </c>
      <c r="S14558" t="s">
        <v>45</v>
      </c>
      <c r="T14558" t="s">
        <v>46</v>
      </c>
      <c r="U14558" t="s">
        <v>17806</v>
      </c>
      <c r="V14558" t="s">
        <v>45</v>
      </c>
      <c r="W14558" t="s">
        <v>46</v>
      </c>
      <c r="X14558"/>
      <c r="Y14558"/>
      <c r="Z14558" t="s">
        <v>31</v>
      </c>
    </row>
    <row r="14559" spans="1:26" x14ac:dyDescent="0.3">
      <c r="A14559" t="s">
        <v>17807</v>
      </c>
      <c r="B14559" t="s">
        <v>7287</v>
      </c>
      <c r="C14559">
        <v>304066</v>
      </c>
      <c r="D14559" t="str">
        <f>+VLOOKUP(C14559,Param!K:L,2,FALSE)</f>
        <v>NEKTAR NATURA GMBH</v>
      </c>
      <c r="E14559" t="s">
        <v>15309</v>
      </c>
      <c r="F14559" t="s">
        <v>16549</v>
      </c>
      <c r="G14559" t="s">
        <v>29</v>
      </c>
      <c r="H14559">
        <v>595.38</v>
      </c>
      <c r="I14559">
        <v>595.38</v>
      </c>
      <c r="J14559">
        <v>0</v>
      </c>
      <c r="K14559">
        <v>595.38</v>
      </c>
      <c r="L14559">
        <v>0</v>
      </c>
      <c r="M14559" t="str">
        <f>IF(ISERROR(VLOOKUP(A14559,'[1]Ecart validé'!$A:$A,1,FALSE)),Z14559,"Ecart Validé")</f>
        <v>valid</v>
      </c>
      <c r="R14559" t="s">
        <v>30</v>
      </c>
      <c r="U14559"/>
      <c r="X14559"/>
      <c r="Y14559"/>
      <c r="Z14559" t="s">
        <v>31</v>
      </c>
    </row>
    <row r="14560" spans="1:26" x14ac:dyDescent="0.3">
      <c r="A14560" t="s">
        <v>17808</v>
      </c>
      <c r="B14560" t="s">
        <v>7287</v>
      </c>
      <c r="C14560">
        <v>366589</v>
      </c>
      <c r="D14560" t="str">
        <f>+VLOOKUP(C14560,Param!K:L,2,FALSE)</f>
        <v>DDC Consulting</v>
      </c>
      <c r="E14560" t="s">
        <v>15317</v>
      </c>
      <c r="F14560" t="s">
        <v>16549</v>
      </c>
      <c r="G14560" t="s">
        <v>29</v>
      </c>
      <c r="H14560">
        <v>280</v>
      </c>
      <c r="I14560">
        <v>280</v>
      </c>
      <c r="J14560">
        <v>0</v>
      </c>
      <c r="K14560">
        <v>280</v>
      </c>
      <c r="L14560">
        <v>0</v>
      </c>
      <c r="M14560" t="str">
        <f>IF(ISERROR(VLOOKUP(A14560,'[1]Ecart validé'!$A:$A,1,FALSE)),Z14560,"Ecart Validé")</f>
        <v>valid</v>
      </c>
      <c r="R14560" t="s">
        <v>30</v>
      </c>
      <c r="U14560"/>
      <c r="X14560"/>
      <c r="Y14560"/>
      <c r="Z14560" t="s">
        <v>31</v>
      </c>
    </row>
    <row r="14561" spans="1:26" x14ac:dyDescent="0.3">
      <c r="A14561" t="s">
        <v>17809</v>
      </c>
      <c r="B14561" t="s">
        <v>7287</v>
      </c>
      <c r="C14561">
        <v>365996</v>
      </c>
      <c r="D14561" t="e">
        <f>+VLOOKUP(C14561,Param!K:L,2,FALSE)</f>
        <v>#N/A</v>
      </c>
      <c r="E14561" t="s">
        <v>15307</v>
      </c>
      <c r="F14561" t="s">
        <v>16549</v>
      </c>
      <c r="G14561" t="s">
        <v>29</v>
      </c>
      <c r="H14561">
        <v>22.26</v>
      </c>
      <c r="I14561">
        <v>22.2624</v>
      </c>
      <c r="J14561">
        <v>-2.3999999999979502E-3</v>
      </c>
      <c r="K14561">
        <v>22.26</v>
      </c>
      <c r="L14561">
        <v>0</v>
      </c>
      <c r="M14561" t="str">
        <f>IF(ISERROR(VLOOKUP(A14561,'[1]Ecart validé'!$A:$A,1,FALSE)),Z14561,"Ecart Validé")</f>
        <v>valid</v>
      </c>
      <c r="U14561"/>
      <c r="X14561"/>
      <c r="Y14561"/>
      <c r="Z14561" t="s">
        <v>31</v>
      </c>
    </row>
    <row r="14562" spans="1:26" x14ac:dyDescent="0.3">
      <c r="A14562" t="s">
        <v>17810</v>
      </c>
      <c r="B14562" t="s">
        <v>7287</v>
      </c>
      <c r="C14562">
        <v>9165</v>
      </c>
      <c r="D14562" t="str">
        <f>+VLOOKUP(C14562,Param!K:L,2,FALSE)</f>
        <v>KWAST WIJNKOPERS B.V.</v>
      </c>
      <c r="E14562" t="s">
        <v>7338</v>
      </c>
      <c r="F14562" t="s">
        <v>16549</v>
      </c>
      <c r="G14562" t="s">
        <v>29</v>
      </c>
      <c r="H14562">
        <v>22.12</v>
      </c>
      <c r="I14562">
        <v>22.119</v>
      </c>
      <c r="J14562">
        <v>1.00000000000122E-3</v>
      </c>
      <c r="K14562">
        <v>22.12</v>
      </c>
      <c r="L14562">
        <v>0</v>
      </c>
      <c r="M14562" t="str">
        <f>IF(ISERROR(VLOOKUP(A14562,'[1]Ecart validé'!$A:$A,1,FALSE)),Z14562,"Ecart Validé")</f>
        <v>valid</v>
      </c>
      <c r="U14562"/>
      <c r="X14562"/>
      <c r="Y14562"/>
      <c r="Z14562" t="s">
        <v>31</v>
      </c>
    </row>
    <row r="14563" spans="1:26" x14ac:dyDescent="0.3">
      <c r="A14563" t="s">
        <v>17811</v>
      </c>
      <c r="B14563" t="s">
        <v>7587</v>
      </c>
      <c r="C14563">
        <v>703</v>
      </c>
      <c r="D14563" t="str">
        <f>+VLOOKUP(C14563,Param!K:L,2,FALSE)</f>
        <v>ADA COSMETICS INTERNATIONAL GMBH</v>
      </c>
      <c r="E14563" t="s">
        <v>7588</v>
      </c>
      <c r="F14563" t="s">
        <v>16549</v>
      </c>
      <c r="G14563" t="s">
        <v>29</v>
      </c>
      <c r="H14563">
        <v>20.57</v>
      </c>
      <c r="I14563">
        <v>20.571200000000001</v>
      </c>
      <c r="J14563">
        <v>-1.2000000000007499E-3</v>
      </c>
      <c r="K14563">
        <v>20.57</v>
      </c>
      <c r="L14563">
        <v>0</v>
      </c>
      <c r="M14563" t="str">
        <f>IF(ISERROR(VLOOKUP(A14563,'[1]Ecart validé'!$A:$A,1,FALSE)),Z14563,"Ecart Validé")</f>
        <v>valid</v>
      </c>
      <c r="R14563" t="s">
        <v>30</v>
      </c>
      <c r="U14563"/>
      <c r="X14563"/>
      <c r="Y14563"/>
      <c r="Z14563" t="s">
        <v>31</v>
      </c>
    </row>
    <row r="14564" spans="1:26" x14ac:dyDescent="0.3">
      <c r="A14564" t="s">
        <v>17812</v>
      </c>
      <c r="B14564" t="s">
        <v>7587</v>
      </c>
      <c r="C14564">
        <v>1499</v>
      </c>
      <c r="D14564" t="str">
        <f>+VLOOKUP(C14564,Param!K:L,2,FALSE)</f>
        <v>STANDARD TEXTILE SAS</v>
      </c>
      <c r="E14564" t="s">
        <v>7591</v>
      </c>
      <c r="F14564" t="s">
        <v>16549</v>
      </c>
      <c r="G14564" t="s">
        <v>29</v>
      </c>
      <c r="H14564">
        <v>603.65</v>
      </c>
      <c r="I14564">
        <v>603.64499999999998</v>
      </c>
      <c r="J14564">
        <v>4.9999999999954499E-3</v>
      </c>
      <c r="K14564">
        <v>603.65</v>
      </c>
      <c r="L14564">
        <v>0</v>
      </c>
      <c r="M14564" t="str">
        <f>IF(ISERROR(VLOOKUP(A14564,'[1]Ecart validé'!$A:$A,1,FALSE)),Z14564,"Ecart Validé")</f>
        <v>valid</v>
      </c>
      <c r="R14564" t="s">
        <v>30</v>
      </c>
      <c r="U14564"/>
      <c r="X14564"/>
      <c r="Y14564"/>
      <c r="Z14564" t="s">
        <v>31</v>
      </c>
    </row>
    <row r="14565" spans="1:26" x14ac:dyDescent="0.3">
      <c r="A14565" t="s">
        <v>17813</v>
      </c>
      <c r="B14565" t="s">
        <v>7587</v>
      </c>
      <c r="C14565">
        <v>1499</v>
      </c>
      <c r="D14565" t="str">
        <f>+VLOOKUP(C14565,Param!K:L,2,FALSE)</f>
        <v>STANDARD TEXTILE SAS</v>
      </c>
      <c r="E14565" t="s">
        <v>7595</v>
      </c>
      <c r="F14565" t="s">
        <v>16549</v>
      </c>
      <c r="G14565" t="s">
        <v>29</v>
      </c>
      <c r="H14565">
        <v>469.45</v>
      </c>
      <c r="I14565">
        <v>469.44799999999998</v>
      </c>
      <c r="J14565">
        <v>2.0000000000095402E-3</v>
      </c>
      <c r="K14565">
        <v>469.45</v>
      </c>
      <c r="L14565">
        <v>0</v>
      </c>
      <c r="M14565" t="str">
        <f>IF(ISERROR(VLOOKUP(A14565,'[1]Ecart validé'!$A:$A,1,FALSE)),Z14565,"Ecart Validé")</f>
        <v>valid</v>
      </c>
      <c r="R14565" t="s">
        <v>30</v>
      </c>
      <c r="U14565"/>
      <c r="X14565"/>
      <c r="Y14565"/>
      <c r="Z14565" t="s">
        <v>31</v>
      </c>
    </row>
    <row r="14566" spans="1:26" x14ac:dyDescent="0.3">
      <c r="A14566" t="s">
        <v>17814</v>
      </c>
      <c r="B14566" t="s">
        <v>7587</v>
      </c>
      <c r="C14566">
        <v>3763</v>
      </c>
      <c r="D14566" t="str">
        <f>+VLOOKUP(C14566,Param!K:L,2,FALSE)</f>
        <v>ONITY S.L.</v>
      </c>
      <c r="E14566" t="s">
        <v>7601</v>
      </c>
      <c r="F14566" t="s">
        <v>16549</v>
      </c>
      <c r="G14566" t="s">
        <v>29</v>
      </c>
      <c r="H14566">
        <v>5.68</v>
      </c>
      <c r="I14566">
        <v>5.6760000000000002</v>
      </c>
      <c r="J14566">
        <v>3.9999999999995499E-3</v>
      </c>
      <c r="K14566">
        <v>5.68</v>
      </c>
      <c r="L14566">
        <v>0</v>
      </c>
      <c r="M14566" t="str">
        <f>IF(ISERROR(VLOOKUP(A14566,'[1]Ecart validé'!$A:$A,1,FALSE)),Z14566,"Ecart Validé")</f>
        <v>valid</v>
      </c>
      <c r="R14566" t="s">
        <v>30</v>
      </c>
      <c r="U14566"/>
      <c r="X14566"/>
      <c r="Y14566"/>
      <c r="Z14566" t="s">
        <v>31</v>
      </c>
    </row>
    <row r="14567" spans="1:26" x14ac:dyDescent="0.3">
      <c r="A14567" t="s">
        <v>17815</v>
      </c>
      <c r="B14567" t="s">
        <v>7587</v>
      </c>
      <c r="C14567">
        <v>4064</v>
      </c>
      <c r="D14567" t="str">
        <f>+VLOOKUP(C14567,Param!K:L,2,FALSE)</f>
        <v>AZULEJOS PEÑA, S.A.</v>
      </c>
      <c r="E14567" t="s">
        <v>7605</v>
      </c>
      <c r="F14567" t="s">
        <v>16549</v>
      </c>
      <c r="G14567" t="s">
        <v>29</v>
      </c>
      <c r="H14567">
        <v>1278.96</v>
      </c>
      <c r="I14567">
        <v>1278.9635000000001</v>
      </c>
      <c r="J14567">
        <v>-3.5000000000309198E-3</v>
      </c>
      <c r="K14567">
        <v>1278.96</v>
      </c>
      <c r="L14567">
        <v>0</v>
      </c>
      <c r="M14567" t="str">
        <f>IF(ISERROR(VLOOKUP(A14567,'[1]Ecart validé'!$A:$A,1,FALSE)),Z14567,"Ecart Validé")</f>
        <v>valid</v>
      </c>
      <c r="R14567" t="s">
        <v>30</v>
      </c>
      <c r="U14567"/>
      <c r="X14567"/>
      <c r="Y14567"/>
      <c r="Z14567" t="s">
        <v>31</v>
      </c>
    </row>
    <row r="14568" spans="1:26" x14ac:dyDescent="0.3">
      <c r="A14568" t="s">
        <v>17816</v>
      </c>
      <c r="B14568" t="s">
        <v>7587</v>
      </c>
      <c r="C14568">
        <v>4602</v>
      </c>
      <c r="D14568" t="str">
        <f>+VLOOKUP(C14568,Param!K:L,2,FALSE)</f>
        <v>IP MAS D HOSPITALITY SOLUTIONS S.A.</v>
      </c>
      <c r="E14568" t="s">
        <v>7612</v>
      </c>
      <c r="F14568" t="s">
        <v>16549</v>
      </c>
      <c r="G14568" t="s">
        <v>29</v>
      </c>
      <c r="H14568">
        <v>796.14</v>
      </c>
      <c r="I14568">
        <v>796.13760000000002</v>
      </c>
      <c r="J14568">
        <v>2.3999999999659801E-3</v>
      </c>
      <c r="K14568">
        <v>796.14</v>
      </c>
      <c r="L14568">
        <v>0</v>
      </c>
      <c r="M14568" t="str">
        <f>IF(ISERROR(VLOOKUP(A14568,'[1]Ecart validé'!$A:$A,1,FALSE)),Z14568,"Ecart Validé")</f>
        <v>valid</v>
      </c>
      <c r="R14568" t="s">
        <v>30</v>
      </c>
      <c r="U14568"/>
      <c r="X14568"/>
      <c r="Y14568"/>
      <c r="Z14568" t="s">
        <v>31</v>
      </c>
    </row>
    <row r="14569" spans="1:26" x14ac:dyDescent="0.3">
      <c r="A14569" t="s">
        <v>17817</v>
      </c>
      <c r="B14569" t="s">
        <v>7587</v>
      </c>
      <c r="C14569">
        <v>6327</v>
      </c>
      <c r="D14569" t="str">
        <f>+VLOOKUP(C14569,Param!K:L,2,FALSE)</f>
        <v>EUROBERCASA S.L. (ALISEO)</v>
      </c>
      <c r="E14569" t="s">
        <v>7625</v>
      </c>
      <c r="F14569" t="s">
        <v>16549</v>
      </c>
      <c r="G14569" t="s">
        <v>29</v>
      </c>
      <c r="H14569">
        <v>5.3</v>
      </c>
      <c r="I14569">
        <v>5.3</v>
      </c>
      <c r="J14569">
        <v>0</v>
      </c>
      <c r="K14569">
        <v>5.3</v>
      </c>
      <c r="L14569">
        <v>0</v>
      </c>
      <c r="M14569" t="str">
        <f>IF(ISERROR(VLOOKUP(A14569,'[1]Ecart validé'!$A:$A,1,FALSE)),Z14569,"Ecart Validé")</f>
        <v>valid</v>
      </c>
      <c r="R14569" t="s">
        <v>30</v>
      </c>
      <c r="U14569"/>
      <c r="X14569"/>
      <c r="Y14569"/>
      <c r="Z14569" t="s">
        <v>31</v>
      </c>
    </row>
    <row r="14570" spans="1:26" x14ac:dyDescent="0.3">
      <c r="A14570" t="s">
        <v>17818</v>
      </c>
      <c r="B14570" t="s">
        <v>7587</v>
      </c>
      <c r="C14570">
        <v>36990</v>
      </c>
      <c r="D14570" t="str">
        <f>+VLOOKUP(C14570,Param!K:L,2,FALSE)</f>
        <v>VIATA - SERVIÇOS E TECNOLOGIAS DE INFORMAÇÃO, S.A.</v>
      </c>
      <c r="E14570" t="s">
        <v>7630</v>
      </c>
      <c r="F14570" t="s">
        <v>16549</v>
      </c>
      <c r="G14570" t="s">
        <v>29</v>
      </c>
      <c r="H14570">
        <v>109.56</v>
      </c>
      <c r="I14570">
        <v>109.56059999999999</v>
      </c>
      <c r="J14570">
        <v>-5.9999999999149601E-4</v>
      </c>
      <c r="K14570">
        <v>109.56</v>
      </c>
      <c r="L14570">
        <v>0</v>
      </c>
      <c r="M14570" t="str">
        <f>IF(ISERROR(VLOOKUP(A14570,'[1]Ecart validé'!$A:$A,1,FALSE)),Z14570,"Ecart Validé")</f>
        <v>valid</v>
      </c>
      <c r="R14570" t="s">
        <v>30</v>
      </c>
      <c r="U14570"/>
      <c r="X14570"/>
      <c r="Y14570"/>
      <c r="Z14570" t="s">
        <v>31</v>
      </c>
    </row>
    <row r="14571" spans="1:26" x14ac:dyDescent="0.3">
      <c r="A14571" t="s">
        <v>17819</v>
      </c>
      <c r="B14571" t="s">
        <v>7587</v>
      </c>
      <c r="C14571">
        <v>58665</v>
      </c>
      <c r="D14571" t="str">
        <f>+VLOOKUP(C14571,Param!K:L,2,FALSE)</f>
        <v>ROZÈS, S.A.</v>
      </c>
      <c r="E14571" t="s">
        <v>7641</v>
      </c>
      <c r="F14571" t="s">
        <v>16549</v>
      </c>
      <c r="G14571" t="s">
        <v>29</v>
      </c>
      <c r="H14571">
        <v>48.45</v>
      </c>
      <c r="I14571">
        <v>48.449399999999997</v>
      </c>
      <c r="J14571">
        <v>6.0000000000570697E-4</v>
      </c>
      <c r="K14571">
        <v>48.45</v>
      </c>
      <c r="L14571">
        <v>0</v>
      </c>
      <c r="M14571" t="str">
        <f>IF(ISERROR(VLOOKUP(A14571,'[1]Ecart validé'!$A:$A,1,FALSE)),Z14571,"Ecart Validé")</f>
        <v>valid</v>
      </c>
      <c r="R14571" t="s">
        <v>30</v>
      </c>
      <c r="U14571"/>
      <c r="X14571"/>
      <c r="Y14571"/>
      <c r="Z14571" t="s">
        <v>31</v>
      </c>
    </row>
    <row r="14572" spans="1:26" x14ac:dyDescent="0.3">
      <c r="A14572" t="s">
        <v>17820</v>
      </c>
      <c r="B14572" t="s">
        <v>7587</v>
      </c>
      <c r="C14572">
        <v>99670</v>
      </c>
      <c r="D14572" t="str">
        <f>+VLOOKUP(C14572,Param!K:L,2,FALSE)</f>
        <v>PURATOS - PRODUTOS E ARTIGOS PARA A INDÚSTRIA ALIMENTAR, S.A.</v>
      </c>
      <c r="E14572" t="s">
        <v>7651</v>
      </c>
      <c r="F14572" t="s">
        <v>16549</v>
      </c>
      <c r="G14572" t="s">
        <v>29</v>
      </c>
      <c r="H14572">
        <v>35.26</v>
      </c>
      <c r="I14572">
        <v>35.261099999999999</v>
      </c>
      <c r="J14572">
        <v>-1.10000000000098E-3</v>
      </c>
      <c r="K14572">
        <v>35.26</v>
      </c>
      <c r="L14572">
        <v>0</v>
      </c>
      <c r="M14572" t="str">
        <f>IF(ISERROR(VLOOKUP(A14572,'[1]Ecart validé'!$A:$A,1,FALSE)),Z14572,"Ecart Validé")</f>
        <v>valid</v>
      </c>
      <c r="R14572" t="s">
        <v>30</v>
      </c>
      <c r="U14572"/>
      <c r="X14572"/>
      <c r="Y14572"/>
      <c r="Z14572" t="s">
        <v>31</v>
      </c>
    </row>
    <row r="14573" spans="1:26" x14ac:dyDescent="0.3">
      <c r="A14573" t="s">
        <v>17821</v>
      </c>
      <c r="B14573" t="s">
        <v>7587</v>
      </c>
      <c r="C14573">
        <v>99688</v>
      </c>
      <c r="D14573" t="str">
        <f>+VLOOKUP(C14573,Param!K:L,2,FALSE)</f>
        <v>FERNANDO AYRES GOMES &amp; FILHAS, LDA (ELECTRO RAYD)</v>
      </c>
      <c r="E14573" t="s">
        <v>7659</v>
      </c>
      <c r="F14573" t="s">
        <v>16549</v>
      </c>
      <c r="G14573" t="s">
        <v>29</v>
      </c>
      <c r="H14573">
        <v>27.19</v>
      </c>
      <c r="I14573">
        <v>27.1873</v>
      </c>
      <c r="J14573">
        <v>2.7000000000008098E-3</v>
      </c>
      <c r="K14573">
        <v>27.19</v>
      </c>
      <c r="L14573">
        <v>0</v>
      </c>
      <c r="M14573" t="str">
        <f>IF(ISERROR(VLOOKUP(A14573,'[1]Ecart validé'!$A:$A,1,FALSE)),Z14573,"Ecart Validé")</f>
        <v>valid</v>
      </c>
      <c r="R14573" t="s">
        <v>30</v>
      </c>
      <c r="U14573"/>
      <c r="X14573"/>
      <c r="Y14573"/>
      <c r="Z14573" t="s">
        <v>31</v>
      </c>
    </row>
    <row r="14574" spans="1:26" x14ac:dyDescent="0.3">
      <c r="A14574" t="s">
        <v>17822</v>
      </c>
      <c r="B14574" t="s">
        <v>7587</v>
      </c>
      <c r="C14574">
        <v>99699</v>
      </c>
      <c r="D14574" t="str">
        <f>+VLOOKUP(C14574,Param!K:L,2,FALSE)</f>
        <v>SPAST - SOCIEDADE PORTUGUESA DE ALUGUER E SERVIÇOS DE TÊXTEIS, S.A. (ELIS PORTUGAL)</v>
      </c>
      <c r="E14574" t="s">
        <v>7664</v>
      </c>
      <c r="F14574" t="s">
        <v>16549</v>
      </c>
      <c r="G14574" t="s">
        <v>29</v>
      </c>
      <c r="H14574">
        <v>3359.96</v>
      </c>
      <c r="I14574">
        <v>3359.9632999999999</v>
      </c>
      <c r="J14574">
        <v>-3.2999999998537502E-3</v>
      </c>
      <c r="K14574">
        <v>3359.96</v>
      </c>
      <c r="L14574">
        <v>0</v>
      </c>
      <c r="M14574" t="str">
        <f>IF(ISERROR(VLOOKUP(A14574,'[1]Ecart validé'!$A:$A,1,FALSE)),Z14574,"Ecart Validé")</f>
        <v>valid</v>
      </c>
      <c r="R14574" t="s">
        <v>30</v>
      </c>
      <c r="U14574"/>
      <c r="X14574"/>
      <c r="Y14574"/>
      <c r="Z14574" t="s">
        <v>31</v>
      </c>
    </row>
    <row r="14575" spans="1:26" x14ac:dyDescent="0.3">
      <c r="A14575" t="s">
        <v>17823</v>
      </c>
      <c r="B14575" t="s">
        <v>7587</v>
      </c>
      <c r="C14575">
        <v>99710</v>
      </c>
      <c r="D14575" t="str">
        <f>+VLOOKUP(C14575,Param!K:L,2,FALSE)</f>
        <v>CARMASIL - INDÚSTRIA GRÁFICA, LDA</v>
      </c>
      <c r="E14575" t="s">
        <v>7669</v>
      </c>
      <c r="F14575" t="s">
        <v>16549</v>
      </c>
      <c r="G14575" t="s">
        <v>29</v>
      </c>
      <c r="H14575">
        <v>485.8</v>
      </c>
      <c r="I14575">
        <v>485.80309999999997</v>
      </c>
      <c r="J14575">
        <v>-3.0999999999607999E-3</v>
      </c>
      <c r="K14575">
        <v>485.8</v>
      </c>
      <c r="L14575">
        <v>0</v>
      </c>
      <c r="M14575" t="str">
        <f>IF(ISERROR(VLOOKUP(A14575,'[1]Ecart validé'!$A:$A,1,FALSE)),Z14575,"Ecart Validé")</f>
        <v>valid</v>
      </c>
      <c r="R14575" t="s">
        <v>30</v>
      </c>
      <c r="U14575"/>
      <c r="X14575"/>
      <c r="Y14575"/>
      <c r="Z14575" t="s">
        <v>31</v>
      </c>
    </row>
    <row r="14576" spans="1:26" x14ac:dyDescent="0.3">
      <c r="A14576" t="s">
        <v>17824</v>
      </c>
      <c r="B14576" t="s">
        <v>7587</v>
      </c>
      <c r="C14576">
        <v>99720</v>
      </c>
      <c r="D14576" t="str">
        <f>+VLOOKUP(C14576,Param!K:L,2,FALSE)</f>
        <v>MEINORTE - PUBLICIDADE GERAL, LDA</v>
      </c>
      <c r="E14576" t="s">
        <v>7674</v>
      </c>
      <c r="F14576" t="s">
        <v>16549</v>
      </c>
      <c r="G14576" t="s">
        <v>29</v>
      </c>
      <c r="H14576">
        <v>64.39</v>
      </c>
      <c r="I14576">
        <v>64.393199999999993</v>
      </c>
      <c r="J14576">
        <v>-3.19999999999254E-3</v>
      </c>
      <c r="K14576">
        <v>64.39</v>
      </c>
      <c r="L14576">
        <v>0</v>
      </c>
      <c r="M14576" t="str">
        <f>IF(ISERROR(VLOOKUP(A14576,'[1]Ecart validé'!$A:$A,1,FALSE)),Z14576,"Ecart Validé")</f>
        <v>valid</v>
      </c>
      <c r="R14576" t="s">
        <v>30</v>
      </c>
      <c r="U14576"/>
      <c r="X14576"/>
      <c r="Y14576"/>
      <c r="Z14576" t="s">
        <v>31</v>
      </c>
    </row>
    <row r="14577" spans="1:26" x14ac:dyDescent="0.3">
      <c r="A14577" t="s">
        <v>17825</v>
      </c>
      <c r="B14577" t="s">
        <v>7587</v>
      </c>
      <c r="C14577">
        <v>99751</v>
      </c>
      <c r="D14577" t="str">
        <f>+VLOOKUP(C14577,Param!K:L,2,FALSE)</f>
        <v>E.A.D. - EMPRESA DE ARQUIVO DE DOCUMENTAÇÃO, S.A. (EAD)</v>
      </c>
      <c r="E14577" t="s">
        <v>7688</v>
      </c>
      <c r="F14577" t="s">
        <v>16549</v>
      </c>
      <c r="G14577" t="s">
        <v>29</v>
      </c>
      <c r="H14577">
        <v>31.38</v>
      </c>
      <c r="I14577">
        <v>31.382400000000001</v>
      </c>
      <c r="J14577">
        <v>-2.4000000000015099E-3</v>
      </c>
      <c r="K14577">
        <v>31.38</v>
      </c>
      <c r="L14577">
        <v>0</v>
      </c>
      <c r="M14577" t="str">
        <f>IF(ISERROR(VLOOKUP(A14577,'[1]Ecart validé'!$A:$A,1,FALSE)),Z14577,"Ecart Validé")</f>
        <v>valid</v>
      </c>
      <c r="R14577" t="s">
        <v>30</v>
      </c>
      <c r="U14577"/>
      <c r="X14577"/>
      <c r="Y14577"/>
      <c r="Z14577" t="s">
        <v>31</v>
      </c>
    </row>
    <row r="14578" spans="1:26" x14ac:dyDescent="0.3">
      <c r="A14578" t="s">
        <v>17826</v>
      </c>
      <c r="B14578" t="s">
        <v>7587</v>
      </c>
      <c r="C14578">
        <v>99770</v>
      </c>
      <c r="D14578" t="str">
        <f>+VLOOKUP(C14578,Param!K:L,2,FALSE)</f>
        <v>PSG - SEGURANÇA PRIVADA, S.A.</v>
      </c>
      <c r="E14578" t="s">
        <v>7693</v>
      </c>
      <c r="F14578" t="s">
        <v>16549</v>
      </c>
      <c r="G14578" t="s">
        <v>29</v>
      </c>
      <c r="H14578">
        <v>198.58</v>
      </c>
      <c r="I14578">
        <v>198.57640000000001</v>
      </c>
      <c r="J14578">
        <v>3.6000000000058199E-3</v>
      </c>
      <c r="K14578">
        <v>198.58</v>
      </c>
      <c r="L14578">
        <v>0</v>
      </c>
      <c r="M14578" t="str">
        <f>IF(ISERROR(VLOOKUP(A14578,'[1]Ecart validé'!$A:$A,1,FALSE)),Z14578,"Ecart Validé")</f>
        <v>valid</v>
      </c>
      <c r="R14578" t="s">
        <v>30</v>
      </c>
      <c r="U14578"/>
      <c r="X14578"/>
      <c r="Y14578"/>
      <c r="Z14578" t="s">
        <v>31</v>
      </c>
    </row>
    <row r="14579" spans="1:26" x14ac:dyDescent="0.3">
      <c r="A14579" t="s">
        <v>17827</v>
      </c>
      <c r="B14579" t="s">
        <v>7587</v>
      </c>
      <c r="C14579">
        <v>99846</v>
      </c>
      <c r="D14579" t="str">
        <f>+VLOOKUP(C14579,Param!K:L,2,FALSE)</f>
        <v>LUSIGEL, S.A.</v>
      </c>
      <c r="E14579" t="s">
        <v>7703</v>
      </c>
      <c r="F14579" t="s">
        <v>16549</v>
      </c>
      <c r="G14579" t="s">
        <v>29</v>
      </c>
      <c r="H14579">
        <v>728.67</v>
      </c>
      <c r="I14579">
        <v>728.6694</v>
      </c>
      <c r="J14579">
        <v>5.9999999996307397E-4</v>
      </c>
      <c r="K14579">
        <v>728.67</v>
      </c>
      <c r="L14579">
        <v>0</v>
      </c>
      <c r="M14579" t="str">
        <f>IF(ISERROR(VLOOKUP(A14579,'[1]Ecart validé'!$A:$A,1,FALSE)),Z14579,"Ecart Validé")</f>
        <v>valid</v>
      </c>
      <c r="R14579" t="s">
        <v>30</v>
      </c>
      <c r="U14579"/>
      <c r="X14579"/>
      <c r="Y14579"/>
      <c r="Z14579" t="s">
        <v>31</v>
      </c>
    </row>
    <row r="14580" spans="1:26" x14ac:dyDescent="0.3">
      <c r="A14580" t="s">
        <v>17828</v>
      </c>
      <c r="B14580" t="s">
        <v>7587</v>
      </c>
      <c r="C14580">
        <v>99861</v>
      </c>
      <c r="D14580" t="str">
        <f>+VLOOKUP(C14580,Param!K:L,2,FALSE)</f>
        <v>ALMEIDA &amp; XAVIER, LDA (SANIAX)</v>
      </c>
      <c r="E14580" t="s">
        <v>7708</v>
      </c>
      <c r="F14580" t="s">
        <v>16549</v>
      </c>
      <c r="G14580" t="s">
        <v>29</v>
      </c>
      <c r="H14580">
        <v>218.78</v>
      </c>
      <c r="I14580">
        <v>218.78389999999999</v>
      </c>
      <c r="J14580">
        <v>-3.8999999999873498E-3</v>
      </c>
      <c r="K14580">
        <v>218.78</v>
      </c>
      <c r="L14580">
        <v>0</v>
      </c>
      <c r="M14580" t="str">
        <f>IF(ISERROR(VLOOKUP(A14580,'[1]Ecart validé'!$A:$A,1,FALSE)),Z14580,"Ecart Validé")</f>
        <v>valid</v>
      </c>
      <c r="R14580" t="s">
        <v>30</v>
      </c>
      <c r="U14580"/>
      <c r="X14580"/>
      <c r="Y14580"/>
      <c r="Z14580" t="s">
        <v>31</v>
      </c>
    </row>
    <row r="14581" spans="1:26" x14ac:dyDescent="0.3">
      <c r="A14581" t="s">
        <v>17829</v>
      </c>
      <c r="B14581" t="s">
        <v>7587</v>
      </c>
      <c r="C14581">
        <v>99876</v>
      </c>
      <c r="D14581" t="str">
        <f>+VLOOKUP(C14581,Param!K:L,2,FALSE)</f>
        <v>JARDIM PRIMAVERA - HORTICULTURA E FLORICULTURA, LDA</v>
      </c>
      <c r="E14581" t="s">
        <v>7713</v>
      </c>
      <c r="F14581" t="s">
        <v>16549</v>
      </c>
      <c r="G14581" t="s">
        <v>29</v>
      </c>
      <c r="H14581">
        <v>100.59</v>
      </c>
      <c r="I14581">
        <v>100.5861</v>
      </c>
      <c r="J14581">
        <v>3.9000000000015602E-3</v>
      </c>
      <c r="K14581">
        <v>100.59</v>
      </c>
      <c r="L14581">
        <v>0</v>
      </c>
      <c r="M14581" t="str">
        <f>IF(ISERROR(VLOOKUP(A14581,'[1]Ecart validé'!$A:$A,1,FALSE)),Z14581,"Ecart Validé")</f>
        <v>valid</v>
      </c>
      <c r="R14581" t="s">
        <v>30</v>
      </c>
      <c r="U14581"/>
      <c r="X14581"/>
      <c r="Y14581"/>
      <c r="Z14581" t="s">
        <v>31</v>
      </c>
    </row>
    <row r="14582" spans="1:26" x14ac:dyDescent="0.3">
      <c r="A14582" t="s">
        <v>17830</v>
      </c>
      <c r="B14582" t="s">
        <v>7587</v>
      </c>
      <c r="C14582">
        <v>99916</v>
      </c>
      <c r="D14582" t="str">
        <f>+VLOOKUP(C14582,Param!K:L,2,FALSE)</f>
        <v>SGS PORTUGAL - SOCIEDADE GERAL DE SUPERINTENDÊNCIA, S.A.</v>
      </c>
      <c r="E14582" t="s">
        <v>7724</v>
      </c>
      <c r="F14582" t="s">
        <v>16549</v>
      </c>
      <c r="G14582" t="s">
        <v>29</v>
      </c>
      <c r="H14582">
        <v>63.23</v>
      </c>
      <c r="I14582">
        <v>63.2273</v>
      </c>
      <c r="J14582">
        <v>2.6999999999972601E-3</v>
      </c>
      <c r="K14582">
        <v>63.23</v>
      </c>
      <c r="L14582">
        <v>0</v>
      </c>
      <c r="M14582" t="str">
        <f>IF(ISERROR(VLOOKUP(A14582,'[1]Ecart validé'!$A:$A,1,FALSE)),Z14582,"Ecart Validé")</f>
        <v>valid</v>
      </c>
      <c r="R14582" t="s">
        <v>30</v>
      </c>
      <c r="U14582"/>
      <c r="X14582"/>
      <c r="Y14582"/>
      <c r="Z14582" t="s">
        <v>31</v>
      </c>
    </row>
    <row r="14583" spans="1:26" x14ac:dyDescent="0.3">
      <c r="A14583" t="s">
        <v>17831</v>
      </c>
      <c r="B14583" t="s">
        <v>7587</v>
      </c>
      <c r="C14583">
        <v>99924</v>
      </c>
      <c r="D14583" t="str">
        <f>+VLOOKUP(C14583,Param!K:L,2,FALSE)</f>
        <v>RODELA DE LIMÃO - REPRESENTAÇÕES, UNIPESSOAL, LDA</v>
      </c>
      <c r="E14583" t="s">
        <v>7730</v>
      </c>
      <c r="F14583" t="s">
        <v>16549</v>
      </c>
      <c r="G14583" t="s">
        <v>29</v>
      </c>
      <c r="H14583">
        <v>638.94000000000005</v>
      </c>
      <c r="I14583">
        <v>638.94479999999999</v>
      </c>
      <c r="J14583">
        <v>-4.7999999999319698E-3</v>
      </c>
      <c r="K14583">
        <v>638.94000000000005</v>
      </c>
      <c r="L14583">
        <v>0</v>
      </c>
      <c r="M14583" t="str">
        <f>IF(ISERROR(VLOOKUP(A14583,'[1]Ecart validé'!$A:$A,1,FALSE)),Z14583,"Ecart Validé")</f>
        <v>valid</v>
      </c>
      <c r="R14583" t="s">
        <v>30</v>
      </c>
      <c r="U14583"/>
      <c r="X14583"/>
      <c r="Y14583"/>
      <c r="Z14583" t="s">
        <v>31</v>
      </c>
    </row>
    <row r="14584" spans="1:26" x14ac:dyDescent="0.3">
      <c r="A14584" t="s">
        <v>17832</v>
      </c>
      <c r="B14584" t="s">
        <v>7587</v>
      </c>
      <c r="C14584">
        <v>99966</v>
      </c>
      <c r="D14584" t="str">
        <f>+VLOOKUP(C14584,Param!K:L,2,FALSE)</f>
        <v>FT SYSTEM, LDA (Fernando &amp; Teixeira)</v>
      </c>
      <c r="E14584" t="s">
        <v>7735</v>
      </c>
      <c r="F14584" t="s">
        <v>16549</v>
      </c>
      <c r="G14584" t="s">
        <v>29</v>
      </c>
      <c r="H14584">
        <v>5.29</v>
      </c>
      <c r="I14584">
        <v>5.2877000000000001</v>
      </c>
      <c r="J14584">
        <v>2.2999999999999601E-3</v>
      </c>
      <c r="K14584">
        <v>5.29</v>
      </c>
      <c r="L14584">
        <v>0</v>
      </c>
      <c r="M14584" t="str">
        <f>IF(ISERROR(VLOOKUP(A14584,'[1]Ecart validé'!$A:$A,1,FALSE)),Z14584,"Ecart Validé")</f>
        <v>valid</v>
      </c>
      <c r="R14584" t="s">
        <v>30</v>
      </c>
      <c r="U14584"/>
      <c r="X14584"/>
      <c r="Y14584"/>
      <c r="Z14584" t="s">
        <v>31</v>
      </c>
    </row>
    <row r="14585" spans="1:26" x14ac:dyDescent="0.3">
      <c r="A14585" t="s">
        <v>17833</v>
      </c>
      <c r="B14585" t="s">
        <v>7587</v>
      </c>
      <c r="C14585">
        <v>99971</v>
      </c>
      <c r="D14585" t="str">
        <f>+VLOOKUP(C14585,Param!K:L,2,FALSE)</f>
        <v>DISTRIWINE - COMERCIO E DISTRIBUIÇÃO DE BEBIDAS, LDA</v>
      </c>
      <c r="E14585" t="s">
        <v>7740</v>
      </c>
      <c r="F14585" t="s">
        <v>16549</v>
      </c>
      <c r="G14585" t="s">
        <v>29</v>
      </c>
      <c r="H14585">
        <v>106.29</v>
      </c>
      <c r="I14585">
        <v>106.29</v>
      </c>
      <c r="J14585">
        <v>0</v>
      </c>
      <c r="K14585">
        <v>106.29</v>
      </c>
      <c r="L14585">
        <v>0</v>
      </c>
      <c r="M14585" t="str">
        <f>IF(ISERROR(VLOOKUP(A14585,'[1]Ecart validé'!$A:$A,1,FALSE)),Z14585,"Ecart Validé")</f>
        <v>valid</v>
      </c>
      <c r="R14585" t="s">
        <v>30</v>
      </c>
      <c r="U14585"/>
      <c r="X14585"/>
      <c r="Y14585"/>
      <c r="Z14585" t="s">
        <v>31</v>
      </c>
    </row>
    <row r="14586" spans="1:26" x14ac:dyDescent="0.3">
      <c r="A14586" t="s">
        <v>17834</v>
      </c>
      <c r="B14586" t="s">
        <v>7587</v>
      </c>
      <c r="C14586">
        <v>100013</v>
      </c>
      <c r="D14586" t="str">
        <f>+VLOOKUP(C14586,Param!K:L,2,FALSE)</f>
        <v>SAFETY ÁGUEDA - MATERIAIS DE INCÊNDIO, S.A. (GRUPOSAFETY)</v>
      </c>
      <c r="E14586" t="s">
        <v>7745</v>
      </c>
      <c r="F14586" t="s">
        <v>16549</v>
      </c>
      <c r="G14586" t="s">
        <v>29</v>
      </c>
      <c r="H14586">
        <v>109.96</v>
      </c>
      <c r="I14586">
        <v>109.9633</v>
      </c>
      <c r="J14586">
        <v>-3.3000000000100701E-3</v>
      </c>
      <c r="K14586">
        <v>109.96</v>
      </c>
      <c r="L14586">
        <v>0</v>
      </c>
      <c r="M14586" t="str">
        <f>IF(ISERROR(VLOOKUP(A14586,'[1]Ecart validé'!$A:$A,1,FALSE)),Z14586,"Ecart Validé")</f>
        <v>valid</v>
      </c>
      <c r="R14586" t="s">
        <v>30</v>
      </c>
      <c r="U14586"/>
      <c r="X14586"/>
      <c r="Y14586"/>
      <c r="Z14586" t="s">
        <v>31</v>
      </c>
    </row>
    <row r="14587" spans="1:26" x14ac:dyDescent="0.3">
      <c r="A14587" t="s">
        <v>17835</v>
      </c>
      <c r="B14587" t="s">
        <v>7587</v>
      </c>
      <c r="C14587">
        <v>100089</v>
      </c>
      <c r="D14587" t="str">
        <f>+VLOOKUP(C14587,Param!K:L,2,FALSE)</f>
        <v>CARLOS A.SANTOS, LDA</v>
      </c>
      <c r="E14587" t="s">
        <v>7757</v>
      </c>
      <c r="F14587" t="s">
        <v>16549</v>
      </c>
      <c r="G14587" t="s">
        <v>29</v>
      </c>
      <c r="H14587">
        <v>46.07</v>
      </c>
      <c r="I14587">
        <v>46.068100000000001</v>
      </c>
      <c r="J14587">
        <v>1.8999999999991201E-3</v>
      </c>
      <c r="K14587">
        <v>46.07</v>
      </c>
      <c r="L14587">
        <v>0</v>
      </c>
      <c r="M14587" t="str">
        <f>IF(ISERROR(VLOOKUP(A14587,'[1]Ecart validé'!$A:$A,1,FALSE)),Z14587,"Ecart Validé")</f>
        <v>valid</v>
      </c>
      <c r="R14587" t="s">
        <v>30</v>
      </c>
      <c r="U14587"/>
      <c r="X14587"/>
      <c r="Y14587"/>
      <c r="Z14587" t="s">
        <v>31</v>
      </c>
    </row>
    <row r="14588" spans="1:26" x14ac:dyDescent="0.3">
      <c r="A14588" t="s">
        <v>17836</v>
      </c>
      <c r="B14588" t="s">
        <v>7587</v>
      </c>
      <c r="C14588">
        <v>100113</v>
      </c>
      <c r="D14588" t="str">
        <f>+VLOOKUP(C14588,Param!K:L,2,FALSE)</f>
        <v>SAMSIC PORTUGAL - FACILITY SERVICES, S.A.</v>
      </c>
      <c r="E14588" t="s">
        <v>7762</v>
      </c>
      <c r="F14588" t="s">
        <v>16549</v>
      </c>
      <c r="G14588" t="s">
        <v>29</v>
      </c>
      <c r="H14588">
        <v>1281.79</v>
      </c>
      <c r="I14588">
        <v>1281.7896000000001</v>
      </c>
      <c r="J14588">
        <v>3.9999999989959103E-4</v>
      </c>
      <c r="K14588">
        <v>1281.79</v>
      </c>
      <c r="L14588">
        <v>0</v>
      </c>
      <c r="M14588" t="str">
        <f>IF(ISERROR(VLOOKUP(A14588,'[1]Ecart validé'!$A:$A,1,FALSE)),Z14588,"Ecart Validé")</f>
        <v>valid</v>
      </c>
      <c r="R14588" t="s">
        <v>30</v>
      </c>
      <c r="U14588"/>
      <c r="X14588"/>
      <c r="Y14588"/>
      <c r="Z14588" t="s">
        <v>31</v>
      </c>
    </row>
    <row r="14589" spans="1:26" x14ac:dyDescent="0.3">
      <c r="A14589" t="s">
        <v>17837</v>
      </c>
      <c r="B14589" t="s">
        <v>7587</v>
      </c>
      <c r="C14589">
        <v>100133</v>
      </c>
      <c r="D14589" t="str">
        <f>+VLOOKUP(C14589,Param!K:L,2,FALSE)</f>
        <v>ATLANTICARE - SERVIÇOS DE SAÚDE, S.A.</v>
      </c>
      <c r="E14589" t="s">
        <v>7767</v>
      </c>
      <c r="F14589" t="s">
        <v>16549</v>
      </c>
      <c r="G14589" t="s">
        <v>29</v>
      </c>
      <c r="H14589">
        <v>276.08</v>
      </c>
      <c r="I14589">
        <v>276.07900000000001</v>
      </c>
      <c r="J14589">
        <v>9.9999999997635292E-4</v>
      </c>
      <c r="K14589">
        <v>276.08</v>
      </c>
      <c r="L14589">
        <v>0</v>
      </c>
      <c r="M14589" t="str">
        <f>IF(ISERROR(VLOOKUP(A14589,'[1]Ecart validé'!$A:$A,1,FALSE)),Z14589,"Ecart Validé")</f>
        <v>valid</v>
      </c>
      <c r="R14589" t="s">
        <v>30</v>
      </c>
      <c r="U14589"/>
      <c r="X14589"/>
      <c r="Y14589"/>
      <c r="Z14589" t="s">
        <v>31</v>
      </c>
    </row>
    <row r="14590" spans="1:26" x14ac:dyDescent="0.3">
      <c r="A14590" t="s">
        <v>17838</v>
      </c>
      <c r="B14590" t="s">
        <v>7587</v>
      </c>
      <c r="C14590">
        <v>100154</v>
      </c>
      <c r="D14590" t="str">
        <f>+VLOOKUP(C14590,Param!K:L,2,FALSE)</f>
        <v>VDR - COMÉRCIO E SERVIÇOS DE AUDIO E VÍDEO, UNIPESSOAL, LDA</v>
      </c>
      <c r="E14590" t="s">
        <v>7789</v>
      </c>
      <c r="F14590" t="s">
        <v>16549</v>
      </c>
      <c r="G14590" t="s">
        <v>29</v>
      </c>
      <c r="H14590">
        <v>36.229999999999997</v>
      </c>
      <c r="I14590">
        <v>36.228900000000003</v>
      </c>
      <c r="J14590">
        <v>1.09999999999388E-3</v>
      </c>
      <c r="K14590">
        <v>36.229999999999997</v>
      </c>
      <c r="L14590">
        <v>0</v>
      </c>
      <c r="M14590" t="str">
        <f>IF(ISERROR(VLOOKUP(A14590,'[1]Ecart validé'!$A:$A,1,FALSE)),Z14590,"Ecart Validé")</f>
        <v>valid</v>
      </c>
      <c r="R14590" t="s">
        <v>30</v>
      </c>
      <c r="U14590"/>
      <c r="X14590"/>
      <c r="Y14590"/>
      <c r="Z14590" t="s">
        <v>31</v>
      </c>
    </row>
    <row r="14591" spans="1:26" x14ac:dyDescent="0.3">
      <c r="A14591" t="s">
        <v>17839</v>
      </c>
      <c r="B14591" t="s">
        <v>7587</v>
      </c>
      <c r="C14591">
        <v>100198</v>
      </c>
      <c r="D14591" t="str">
        <f>+VLOOKUP(C14591,Param!K:L,2,FALSE)</f>
        <v>ROWMETRIC, LDA</v>
      </c>
      <c r="E14591" t="s">
        <v>7794</v>
      </c>
      <c r="F14591" t="s">
        <v>16549</v>
      </c>
      <c r="G14591" t="s">
        <v>29</v>
      </c>
      <c r="H14591">
        <v>38.29</v>
      </c>
      <c r="I14591">
        <v>38.284999999999997</v>
      </c>
      <c r="J14591">
        <v>5.0000000000025501E-3</v>
      </c>
      <c r="K14591">
        <v>38.29</v>
      </c>
      <c r="L14591">
        <v>0</v>
      </c>
      <c r="M14591" t="str">
        <f>IF(ISERROR(VLOOKUP(A14591,'[1]Ecart validé'!$A:$A,1,FALSE)),Z14591,"Ecart Validé")</f>
        <v>valid</v>
      </c>
      <c r="R14591" t="s">
        <v>30</v>
      </c>
      <c r="U14591"/>
      <c r="X14591"/>
      <c r="Y14591"/>
      <c r="Z14591" t="s">
        <v>31</v>
      </c>
    </row>
    <row r="14592" spans="1:26" x14ac:dyDescent="0.3">
      <c r="A14592" t="s">
        <v>17840</v>
      </c>
      <c r="B14592" t="s">
        <v>7587</v>
      </c>
      <c r="C14592">
        <v>100258</v>
      </c>
      <c r="D14592" t="str">
        <f>+VLOOKUP(C14592,Param!K:L,2,FALSE)</f>
        <v>SUPER BOCK BEBIDAS, S.A.</v>
      </c>
      <c r="E14592" t="s">
        <v>7798</v>
      </c>
      <c r="F14592" t="s">
        <v>16549</v>
      </c>
      <c r="G14592" t="s">
        <v>29</v>
      </c>
      <c r="H14592">
        <v>108.1</v>
      </c>
      <c r="I14592">
        <v>108.0989</v>
      </c>
      <c r="J14592">
        <v>1.09999999999388E-3</v>
      </c>
      <c r="K14592">
        <v>108.1</v>
      </c>
      <c r="L14592">
        <v>0</v>
      </c>
      <c r="M14592" t="str">
        <f>IF(ISERROR(VLOOKUP(A14592,'[1]Ecart validé'!$A:$A,1,FALSE)),Z14592,"Ecart Validé")</f>
        <v>valid</v>
      </c>
      <c r="R14592" t="s">
        <v>30</v>
      </c>
      <c r="U14592"/>
      <c r="X14592"/>
      <c r="Y14592"/>
      <c r="Z14592" t="s">
        <v>31</v>
      </c>
    </row>
    <row r="14593" spans="1:26" x14ac:dyDescent="0.3">
      <c r="A14593" t="s">
        <v>17841</v>
      </c>
      <c r="B14593" t="s">
        <v>7587</v>
      </c>
      <c r="C14593">
        <v>100313</v>
      </c>
      <c r="D14593" t="str">
        <f>+VLOOKUP(C14593,Param!K:L,2,FALSE)</f>
        <v>AQUIFLOR - FLORICULTURA E JARDINAGEM, UNIPESSOAL, LDA</v>
      </c>
      <c r="E14593" t="s">
        <v>7808</v>
      </c>
      <c r="F14593" t="s">
        <v>16549</v>
      </c>
      <c r="G14593" t="s">
        <v>29</v>
      </c>
      <c r="H14593">
        <v>126.65</v>
      </c>
      <c r="I14593">
        <v>126.648</v>
      </c>
      <c r="J14593">
        <v>2.0000000000095402E-3</v>
      </c>
      <c r="K14593">
        <v>126.65</v>
      </c>
      <c r="L14593">
        <v>0</v>
      </c>
      <c r="M14593" t="str">
        <f>IF(ISERROR(VLOOKUP(A14593,'[1]Ecart validé'!$A:$A,1,FALSE)),Z14593,"Ecart Validé")</f>
        <v>valid</v>
      </c>
      <c r="R14593" t="s">
        <v>30</v>
      </c>
      <c r="U14593"/>
      <c r="X14593"/>
      <c r="Y14593"/>
      <c r="Z14593" t="s">
        <v>31</v>
      </c>
    </row>
    <row r="14594" spans="1:26" x14ac:dyDescent="0.3">
      <c r="A14594" t="s">
        <v>17842</v>
      </c>
      <c r="B14594" t="s">
        <v>7587</v>
      </c>
      <c r="C14594">
        <v>100382</v>
      </c>
      <c r="D14594" t="str">
        <f>+VLOOKUP(C14594,Param!K:L,2,FALSE)</f>
        <v>ALULINE PORTUGAL - DRENAGEM E TRATAMENTO DE ÁGUAS, UNIPESSOAL, LDA</v>
      </c>
      <c r="E14594" t="s">
        <v>7813</v>
      </c>
      <c r="F14594" t="s">
        <v>16549</v>
      </c>
      <c r="G14594" t="s">
        <v>29</v>
      </c>
      <c r="H14594">
        <v>175.2</v>
      </c>
      <c r="I14594">
        <v>175.19669999999999</v>
      </c>
      <c r="J14594">
        <v>3.2999999999958601E-3</v>
      </c>
      <c r="K14594">
        <v>175.2</v>
      </c>
      <c r="L14594">
        <v>0</v>
      </c>
      <c r="M14594" t="str">
        <f>IF(ISERROR(VLOOKUP(A14594,'[1]Ecart validé'!$A:$A,1,FALSE)),Z14594,"Ecart Validé")</f>
        <v>valid</v>
      </c>
      <c r="R14594" t="s">
        <v>30</v>
      </c>
      <c r="U14594"/>
      <c r="X14594"/>
      <c r="Y14594"/>
      <c r="Z14594" t="s">
        <v>31</v>
      </c>
    </row>
    <row r="14595" spans="1:26" x14ac:dyDescent="0.3">
      <c r="A14595" t="s">
        <v>17843</v>
      </c>
      <c r="B14595" t="s">
        <v>7587</v>
      </c>
      <c r="C14595">
        <v>100387</v>
      </c>
      <c r="D14595" t="str">
        <f>+VLOOKUP(C14595,Param!K:L,2,FALSE)</f>
        <v>GROUPE GM PENINSULA IBERICA, S.A.</v>
      </c>
      <c r="E14595" t="s">
        <v>7818</v>
      </c>
      <c r="F14595" t="s">
        <v>16549</v>
      </c>
      <c r="G14595" t="s">
        <v>29</v>
      </c>
      <c r="H14595">
        <v>155.93</v>
      </c>
      <c r="I14595">
        <v>155.92660000000001</v>
      </c>
      <c r="J14595">
        <v>3.3999999999991802E-3</v>
      </c>
      <c r="K14595">
        <v>155.93</v>
      </c>
      <c r="L14595">
        <v>0</v>
      </c>
      <c r="M14595" t="str">
        <f>IF(ISERROR(VLOOKUP(A14595,'[1]Ecart validé'!$A:$A,1,FALSE)),Z14595,"Ecart Validé")</f>
        <v>valid</v>
      </c>
      <c r="R14595" t="s">
        <v>30</v>
      </c>
      <c r="U14595"/>
      <c r="X14595"/>
      <c r="Y14595"/>
      <c r="Z14595" t="s">
        <v>31</v>
      </c>
    </row>
    <row r="14596" spans="1:26" x14ac:dyDescent="0.3">
      <c r="A14596" t="s">
        <v>17844</v>
      </c>
      <c r="B14596" t="s">
        <v>7587</v>
      </c>
      <c r="C14596">
        <v>100406</v>
      </c>
      <c r="D14596" t="str">
        <f>+VLOOKUP(C14596,Param!K:L,2,FALSE)</f>
        <v>RECLANGOL - RECLAMOS LUMINOSOS DE PORTUGAL, LDA</v>
      </c>
      <c r="E14596" t="s">
        <v>7823</v>
      </c>
      <c r="F14596" t="s">
        <v>16549</v>
      </c>
      <c r="G14596" t="s">
        <v>29</v>
      </c>
      <c r="H14596">
        <v>6.05</v>
      </c>
      <c r="I14596">
        <v>6.0449999999999999</v>
      </c>
      <c r="J14596">
        <v>4.9999999999998899E-3</v>
      </c>
      <c r="K14596">
        <v>6.05</v>
      </c>
      <c r="L14596">
        <v>0</v>
      </c>
      <c r="M14596" t="str">
        <f>IF(ISERROR(VLOOKUP(A14596,'[1]Ecart validé'!$A:$A,1,FALSE)),Z14596,"Ecart Validé")</f>
        <v>valid</v>
      </c>
      <c r="R14596" t="s">
        <v>30</v>
      </c>
      <c r="U14596"/>
      <c r="X14596"/>
      <c r="Y14596"/>
      <c r="Z14596" t="s">
        <v>31</v>
      </c>
    </row>
    <row r="14597" spans="1:26" x14ac:dyDescent="0.3">
      <c r="A14597" t="s">
        <v>17845</v>
      </c>
      <c r="B14597" t="s">
        <v>7587</v>
      </c>
      <c r="C14597">
        <v>100437</v>
      </c>
      <c r="D14597" t="str">
        <f>+VLOOKUP(C14597,Param!K:L,2,FALSE)</f>
        <v>SIEMENS, S.A.</v>
      </c>
      <c r="E14597" t="s">
        <v>7841</v>
      </c>
      <c r="F14597" t="s">
        <v>16549</v>
      </c>
      <c r="G14597" t="s">
        <v>29</v>
      </c>
      <c r="H14597">
        <v>53.74</v>
      </c>
      <c r="I14597">
        <v>53.738100000000003</v>
      </c>
      <c r="J14597">
        <v>1.8999999999991201E-3</v>
      </c>
      <c r="K14597">
        <v>53.74</v>
      </c>
      <c r="L14597">
        <v>0</v>
      </c>
      <c r="M14597" t="str">
        <f>IF(ISERROR(VLOOKUP(A14597,'[1]Ecart validé'!$A:$A,1,FALSE)),Z14597,"Ecart Validé")</f>
        <v>valid</v>
      </c>
      <c r="R14597" t="s">
        <v>30</v>
      </c>
      <c r="U14597"/>
      <c r="X14597"/>
      <c r="Y14597"/>
      <c r="Z14597" t="s">
        <v>31</v>
      </c>
    </row>
    <row r="14598" spans="1:26" x14ac:dyDescent="0.3">
      <c r="A14598" t="s">
        <v>17846</v>
      </c>
      <c r="B14598" t="s">
        <v>7587</v>
      </c>
      <c r="C14598">
        <v>100449</v>
      </c>
      <c r="D14598" t="str">
        <f>+VLOOKUP(C14598,Param!K:L,2,FALSE)</f>
        <v>TURBOMAR ENERGIA - EQUIPAMENTOS DE PRODUÇÃO E SERVIÇOS DE ASSISTÊNCIA, LDA</v>
      </c>
      <c r="E14598" t="s">
        <v>7846</v>
      </c>
      <c r="F14598" t="s">
        <v>16549</v>
      </c>
      <c r="G14598" t="s">
        <v>29</v>
      </c>
      <c r="H14598">
        <v>21.04</v>
      </c>
      <c r="I14598">
        <v>21.0352</v>
      </c>
      <c r="J14598">
        <v>4.7999999999994696E-3</v>
      </c>
      <c r="K14598">
        <v>21.04</v>
      </c>
      <c r="L14598">
        <v>0</v>
      </c>
      <c r="M14598" t="str">
        <f>IF(ISERROR(VLOOKUP(A14598,'[1]Ecart validé'!$A:$A,1,FALSE)),Z14598,"Ecart Validé")</f>
        <v>valid</v>
      </c>
      <c r="R14598" t="s">
        <v>30</v>
      </c>
      <c r="U14598"/>
      <c r="X14598"/>
      <c r="Y14598"/>
      <c r="Z14598" t="s">
        <v>31</v>
      </c>
    </row>
    <row r="14599" spans="1:26" x14ac:dyDescent="0.3">
      <c r="A14599" t="s">
        <v>17847</v>
      </c>
      <c r="B14599" t="s">
        <v>7587</v>
      </c>
      <c r="C14599">
        <v>100459</v>
      </c>
      <c r="D14599" t="str">
        <f>+VLOOKUP(C14599,Param!K:L,2,FALSE)</f>
        <v>WURTH (PORTUGAL) - TÉCNICA DE MONTAGEM, LDA</v>
      </c>
      <c r="E14599" t="s">
        <v>7851</v>
      </c>
      <c r="F14599" t="s">
        <v>16549</v>
      </c>
      <c r="G14599" t="s">
        <v>29</v>
      </c>
      <c r="H14599">
        <v>41.56</v>
      </c>
      <c r="I14599">
        <v>41.5623</v>
      </c>
      <c r="J14599">
        <v>-2.2999999999981902E-3</v>
      </c>
      <c r="K14599">
        <v>41.56</v>
      </c>
      <c r="L14599">
        <v>0</v>
      </c>
      <c r="M14599" t="str">
        <f>IF(ISERROR(VLOOKUP(A14599,'[1]Ecart validé'!$A:$A,1,FALSE)),Z14599,"Ecart Validé")</f>
        <v>valid</v>
      </c>
      <c r="R14599" t="s">
        <v>30</v>
      </c>
      <c r="U14599"/>
      <c r="X14599"/>
      <c r="Y14599"/>
      <c r="Z14599" t="s">
        <v>31</v>
      </c>
    </row>
    <row r="14600" spans="1:26" x14ac:dyDescent="0.3">
      <c r="A14600" t="s">
        <v>17848</v>
      </c>
      <c r="B14600" t="s">
        <v>7587</v>
      </c>
      <c r="C14600">
        <v>100465</v>
      </c>
      <c r="D14600" t="str">
        <f>+VLOOKUP(C14600,Param!K:L,2,FALSE)</f>
        <v>WARPCOM SERVICES, S.A. (antes DIMENSION DATA PORTUGAL, S.A.)</v>
      </c>
      <c r="E14600" t="s">
        <v>7860</v>
      </c>
      <c r="F14600" t="s">
        <v>16549</v>
      </c>
      <c r="G14600" t="s">
        <v>29</v>
      </c>
      <c r="H14600">
        <v>731.55</v>
      </c>
      <c r="I14600">
        <v>731.55600000000004</v>
      </c>
      <c r="J14600">
        <v>-6.0000000000854899E-3</v>
      </c>
      <c r="K14600">
        <v>731.55</v>
      </c>
      <c r="L14600">
        <v>0</v>
      </c>
      <c r="M14600" t="str">
        <f>IF(ISERROR(VLOOKUP(A14600,'[1]Ecart validé'!$A:$A,1,FALSE)),Z14600,"Ecart Validé")</f>
        <v>valid</v>
      </c>
      <c r="R14600" t="s">
        <v>30</v>
      </c>
      <c r="U14600"/>
      <c r="X14600"/>
      <c r="Y14600"/>
      <c r="Z14600" t="s">
        <v>31</v>
      </c>
    </row>
    <row r="14601" spans="1:26" x14ac:dyDescent="0.3">
      <c r="A14601" t="s">
        <v>17849</v>
      </c>
      <c r="B14601" t="s">
        <v>7587</v>
      </c>
      <c r="C14601">
        <v>100497</v>
      </c>
      <c r="D14601" t="str">
        <f>+VLOOKUP(C14601,Param!K:L,2,FALSE)</f>
        <v>NOBRE ALIMENTAÇÃO, LDA</v>
      </c>
      <c r="E14601" t="s">
        <v>7864</v>
      </c>
      <c r="F14601" t="s">
        <v>16549</v>
      </c>
      <c r="G14601" t="s">
        <v>29</v>
      </c>
      <c r="H14601">
        <v>481.52</v>
      </c>
      <c r="I14601">
        <v>481.52379999999999</v>
      </c>
      <c r="J14601">
        <v>-3.8000000000124601E-3</v>
      </c>
      <c r="K14601">
        <v>481.52</v>
      </c>
      <c r="L14601">
        <v>0</v>
      </c>
      <c r="M14601" t="str">
        <f>IF(ISERROR(VLOOKUP(A14601,'[1]Ecart validé'!$A:$A,1,FALSE)),Z14601,"Ecart Validé")</f>
        <v>valid</v>
      </c>
      <c r="R14601" t="s">
        <v>30</v>
      </c>
      <c r="U14601"/>
      <c r="X14601"/>
      <c r="Y14601"/>
      <c r="Z14601" t="s">
        <v>31</v>
      </c>
    </row>
    <row r="14602" spans="1:26" x14ac:dyDescent="0.3">
      <c r="A14602" t="s">
        <v>17850</v>
      </c>
      <c r="B14602" t="s">
        <v>7587</v>
      </c>
      <c r="C14602">
        <v>100498</v>
      </c>
      <c r="D14602" t="str">
        <f>+VLOOKUP(C14602,Param!K:L,2,FALSE)</f>
        <v>INEXISTENCIA - DESIGN, DECORAÇÃO E PROMOÇÃO DE EVENTOS, LDA</v>
      </c>
      <c r="E14602" t="s">
        <v>7869</v>
      </c>
      <c r="F14602" t="s">
        <v>16549</v>
      </c>
      <c r="G14602" t="s">
        <v>29</v>
      </c>
      <c r="H14602">
        <v>3.06</v>
      </c>
      <c r="I14602">
        <v>3.0575000000000001</v>
      </c>
      <c r="J14602">
        <v>2.4999999999999402E-3</v>
      </c>
      <c r="K14602">
        <v>3.06</v>
      </c>
      <c r="L14602">
        <v>0</v>
      </c>
      <c r="M14602" t="str">
        <f>IF(ISERROR(VLOOKUP(A14602,'[1]Ecart validé'!$A:$A,1,FALSE)),Z14602,"Ecart Validé")</f>
        <v>valid</v>
      </c>
      <c r="R14602" t="s">
        <v>30</v>
      </c>
      <c r="U14602"/>
      <c r="X14602"/>
      <c r="Y14602"/>
      <c r="Z14602" t="s">
        <v>31</v>
      </c>
    </row>
    <row r="14603" spans="1:26" x14ac:dyDescent="0.3">
      <c r="A14603" t="s">
        <v>17851</v>
      </c>
      <c r="B14603" t="s">
        <v>7587</v>
      </c>
      <c r="C14603">
        <v>100499</v>
      </c>
      <c r="D14603" t="str">
        <f>+VLOOKUP(C14603,Param!K:L,2,FALSE)</f>
        <v>INTERUTIL - COMÉRCIO DE UTILIDADES DOMÉSTICAS E PRODUTOS PARA HOTELARIA, UNIPESSOAL, LDA</v>
      </c>
      <c r="E14603" t="s">
        <v>7874</v>
      </c>
      <c r="F14603" t="s">
        <v>16549</v>
      </c>
      <c r="G14603" t="s">
        <v>29</v>
      </c>
      <c r="H14603">
        <v>97.82</v>
      </c>
      <c r="I14603">
        <v>97.816800000000001</v>
      </c>
      <c r="J14603">
        <v>3.19999999999254E-3</v>
      </c>
      <c r="K14603">
        <v>97.82</v>
      </c>
      <c r="L14603">
        <v>0</v>
      </c>
      <c r="M14603" t="str">
        <f>IF(ISERROR(VLOOKUP(A14603,'[1]Ecart validé'!$A:$A,1,FALSE)),Z14603,"Ecart Validé")</f>
        <v>valid</v>
      </c>
      <c r="R14603" t="s">
        <v>30</v>
      </c>
      <c r="U14603"/>
      <c r="X14603"/>
      <c r="Y14603"/>
      <c r="Z14603" t="s">
        <v>31</v>
      </c>
    </row>
    <row r="14604" spans="1:26" x14ac:dyDescent="0.3">
      <c r="A14604" t="s">
        <v>17852</v>
      </c>
      <c r="B14604" t="s">
        <v>7587</v>
      </c>
      <c r="C14604">
        <v>100503</v>
      </c>
      <c r="D14604" t="str">
        <f>+VLOOKUP(C14604,Param!K:L,2,FALSE)</f>
        <v>J.A.S.MOREIRA, LDA</v>
      </c>
      <c r="E14604" t="s">
        <v>7879</v>
      </c>
      <c r="F14604" t="s">
        <v>16549</v>
      </c>
      <c r="G14604" t="s">
        <v>29</v>
      </c>
      <c r="H14604">
        <v>231.98</v>
      </c>
      <c r="I14604">
        <v>231.9753</v>
      </c>
      <c r="J14604">
        <v>4.6999999999854901E-3</v>
      </c>
      <c r="K14604">
        <v>231.98</v>
      </c>
      <c r="L14604">
        <v>0</v>
      </c>
      <c r="M14604" t="str">
        <f>IF(ISERROR(VLOOKUP(A14604,'[1]Ecart validé'!$A:$A,1,FALSE)),Z14604,"Ecart Validé")</f>
        <v>valid</v>
      </c>
      <c r="R14604" t="s">
        <v>30</v>
      </c>
      <c r="U14604"/>
      <c r="X14604"/>
      <c r="Y14604"/>
      <c r="Z14604" t="s">
        <v>31</v>
      </c>
    </row>
    <row r="14605" spans="1:26" x14ac:dyDescent="0.3">
      <c r="A14605" t="s">
        <v>17853</v>
      </c>
      <c r="B14605" t="s">
        <v>7587</v>
      </c>
      <c r="C14605">
        <v>100507</v>
      </c>
      <c r="D14605" t="str">
        <f>+VLOOKUP(C14605,Param!K:L,2,FALSE)</f>
        <v>DIVERSEY PORTUGAL - SISTEMAS DE HIGIENE E LIMPEZA, UNIPESSOAL, LDA</v>
      </c>
      <c r="E14605" t="s">
        <v>7884</v>
      </c>
      <c r="F14605" t="s">
        <v>16549</v>
      </c>
      <c r="G14605" t="s">
        <v>29</v>
      </c>
      <c r="H14605">
        <v>2809.76</v>
      </c>
      <c r="I14605">
        <v>2809.7559000000001</v>
      </c>
      <c r="J14605">
        <v>4.1000000001076798E-3</v>
      </c>
      <c r="K14605">
        <v>2809.76</v>
      </c>
      <c r="L14605">
        <v>0</v>
      </c>
      <c r="M14605" t="str">
        <f>IF(ISERROR(VLOOKUP(A14605,'[1]Ecart validé'!$A:$A,1,FALSE)),Z14605,"Ecart Validé")</f>
        <v>valid</v>
      </c>
      <c r="R14605" t="s">
        <v>30</v>
      </c>
      <c r="U14605"/>
      <c r="X14605"/>
      <c r="Y14605"/>
      <c r="Z14605" t="s">
        <v>31</v>
      </c>
    </row>
    <row r="14606" spans="1:26" x14ac:dyDescent="0.3">
      <c r="A14606" t="s">
        <v>17854</v>
      </c>
      <c r="B14606" t="s">
        <v>7587</v>
      </c>
      <c r="C14606">
        <v>100558</v>
      </c>
      <c r="D14606" t="str">
        <f>+VLOOKUP(C14606,Param!K:L,2,FALSE)</f>
        <v>SERVISAN - PRODUTOS DE HIGIENE, S.A.</v>
      </c>
      <c r="E14606" t="s">
        <v>7907</v>
      </c>
      <c r="F14606" t="s">
        <v>16549</v>
      </c>
      <c r="G14606" t="s">
        <v>29</v>
      </c>
      <c r="H14606">
        <v>128.31</v>
      </c>
      <c r="I14606">
        <v>128.31209999999999</v>
      </c>
      <c r="J14606">
        <v>-2.0999999999844398E-3</v>
      </c>
      <c r="K14606">
        <v>128.31</v>
      </c>
      <c r="L14606">
        <v>0</v>
      </c>
      <c r="M14606" t="str">
        <f>IF(ISERROR(VLOOKUP(A14606,'[1]Ecart validé'!$A:$A,1,FALSE)),Z14606,"Ecart Validé")</f>
        <v>valid</v>
      </c>
      <c r="R14606" t="s">
        <v>30</v>
      </c>
      <c r="U14606"/>
      <c r="X14606"/>
      <c r="Y14606"/>
      <c r="Z14606" t="s">
        <v>31</v>
      </c>
    </row>
    <row r="14607" spans="1:26" x14ac:dyDescent="0.3">
      <c r="A14607" t="s">
        <v>17855</v>
      </c>
      <c r="B14607" t="s">
        <v>7587</v>
      </c>
      <c r="C14607">
        <v>100600</v>
      </c>
      <c r="D14607" t="str">
        <f>+VLOOKUP(C14607,Param!K:L,2,FALSE)</f>
        <v>HASITE - REPRESENTAÇÕES, EXPORTAÇÕES E IMPORTAÇÕES, LDA</v>
      </c>
      <c r="E14607" t="s">
        <v>7941</v>
      </c>
      <c r="F14607" t="s">
        <v>16549</v>
      </c>
      <c r="G14607" t="s">
        <v>29</v>
      </c>
      <c r="H14607">
        <v>107.39</v>
      </c>
      <c r="I14607">
        <v>107.3946</v>
      </c>
      <c r="J14607">
        <v>-4.5999999999963804E-3</v>
      </c>
      <c r="K14607">
        <v>107.39</v>
      </c>
      <c r="L14607">
        <v>0</v>
      </c>
      <c r="M14607" t="str">
        <f>IF(ISERROR(VLOOKUP(A14607,'[1]Ecart validé'!$A:$A,1,FALSE)),Z14607,"Ecart Validé")</f>
        <v>valid</v>
      </c>
      <c r="R14607" t="s">
        <v>30</v>
      </c>
      <c r="U14607"/>
      <c r="X14607"/>
      <c r="Y14607"/>
      <c r="Z14607" t="s">
        <v>31</v>
      </c>
    </row>
    <row r="14608" spans="1:26" x14ac:dyDescent="0.3">
      <c r="A14608" t="s">
        <v>17856</v>
      </c>
      <c r="B14608" t="s">
        <v>7587</v>
      </c>
      <c r="C14608">
        <v>100603</v>
      </c>
      <c r="D14608" t="str">
        <f>+VLOOKUP(C14608,Param!K:L,2,FALSE)</f>
        <v>INTERCUNHADOS - COMERCIO DE FRUTAS E LEGUMES, LDA</v>
      </c>
      <c r="E14608" t="s">
        <v>7946</v>
      </c>
      <c r="F14608" t="s">
        <v>16549</v>
      </c>
      <c r="G14608" t="s">
        <v>29</v>
      </c>
      <c r="H14608">
        <v>595.58000000000004</v>
      </c>
      <c r="I14608">
        <v>595.57759999999996</v>
      </c>
      <c r="J14608">
        <v>2.40000000007967E-3</v>
      </c>
      <c r="K14608">
        <v>595.58000000000004</v>
      </c>
      <c r="L14608">
        <v>0</v>
      </c>
      <c r="M14608" t="str">
        <f>IF(ISERROR(VLOOKUP(A14608,'[1]Ecart validé'!$A:$A,1,FALSE)),Z14608,"Ecart Validé")</f>
        <v>valid</v>
      </c>
      <c r="R14608" t="s">
        <v>30</v>
      </c>
      <c r="U14608"/>
      <c r="X14608"/>
      <c r="Y14608"/>
      <c r="Z14608" t="s">
        <v>31</v>
      </c>
    </row>
    <row r="14609" spans="1:26" x14ac:dyDescent="0.3">
      <c r="A14609" t="s">
        <v>17857</v>
      </c>
      <c r="B14609" t="s">
        <v>7587</v>
      </c>
      <c r="C14609">
        <v>100612</v>
      </c>
      <c r="D14609" t="str">
        <f>+VLOOKUP(C14609,Param!K:L,2,FALSE)</f>
        <v>JMV - JOSÉ MARIA VIEIRA, S.A.</v>
      </c>
      <c r="E14609" t="s">
        <v>7956</v>
      </c>
      <c r="F14609" t="s">
        <v>16549</v>
      </c>
      <c r="G14609" t="s">
        <v>29</v>
      </c>
      <c r="H14609">
        <v>4.66</v>
      </c>
      <c r="I14609">
        <v>4.6565000000000003</v>
      </c>
      <c r="J14609">
        <v>3.4999999999998301E-3</v>
      </c>
      <c r="K14609">
        <v>4.66</v>
      </c>
      <c r="L14609">
        <v>0</v>
      </c>
      <c r="M14609" t="str">
        <f>IF(ISERROR(VLOOKUP(A14609,'[1]Ecart validé'!$A:$A,1,FALSE)),Z14609,"Ecart Validé")</f>
        <v>valid</v>
      </c>
      <c r="R14609" t="s">
        <v>30</v>
      </c>
      <c r="U14609"/>
      <c r="X14609"/>
      <c r="Y14609"/>
      <c r="Z14609" t="s">
        <v>31</v>
      </c>
    </row>
    <row r="14610" spans="1:26" x14ac:dyDescent="0.3">
      <c r="A14610" t="s">
        <v>17858</v>
      </c>
      <c r="B14610" t="s">
        <v>7587</v>
      </c>
      <c r="C14610">
        <v>100613</v>
      </c>
      <c r="D14610" t="str">
        <f>+VLOOKUP(C14610,Param!K:L,2,FALSE)</f>
        <v>MANUEL RUI AZINHAIS NABEIRO, LDA (DELTA)</v>
      </c>
      <c r="E14610" t="s">
        <v>7961</v>
      </c>
      <c r="F14610" t="s">
        <v>16549</v>
      </c>
      <c r="G14610" t="s">
        <v>29</v>
      </c>
      <c r="H14610">
        <v>3587.94</v>
      </c>
      <c r="I14610">
        <v>3587.9375</v>
      </c>
      <c r="J14610">
        <v>2.5000000000545601E-3</v>
      </c>
      <c r="K14610">
        <v>3587.94</v>
      </c>
      <c r="L14610">
        <v>0</v>
      </c>
      <c r="M14610" t="str">
        <f>IF(ISERROR(VLOOKUP(A14610,'[1]Ecart validé'!$A:$A,1,FALSE)),Z14610,"Ecart Validé")</f>
        <v>valid</v>
      </c>
      <c r="R14610" t="s">
        <v>30</v>
      </c>
      <c r="U14610"/>
      <c r="X14610"/>
      <c r="Y14610"/>
      <c r="Z14610" t="s">
        <v>31</v>
      </c>
    </row>
    <row r="14611" spans="1:26" x14ac:dyDescent="0.3">
      <c r="A14611" t="s">
        <v>17859</v>
      </c>
      <c r="B14611" t="s">
        <v>7587</v>
      </c>
      <c r="C14611">
        <v>100614</v>
      </c>
      <c r="D14611" t="str">
        <f>+VLOOKUP(C14611,Param!K:L,2,FALSE)</f>
        <v>MATUDIS - COMÉRCIO DE PRODUTOS ALIMENTARES, LDA (PEPSICO)</v>
      </c>
      <c r="E14611" t="s">
        <v>7966</v>
      </c>
      <c r="F14611" t="s">
        <v>16549</v>
      </c>
      <c r="G14611" t="s">
        <v>29</v>
      </c>
      <c r="H14611">
        <v>36.24</v>
      </c>
      <c r="I14611">
        <v>36.236600000000003</v>
      </c>
      <c r="J14611">
        <v>3.3999999999991802E-3</v>
      </c>
      <c r="K14611">
        <v>36.24</v>
      </c>
      <c r="L14611">
        <v>0</v>
      </c>
      <c r="M14611" t="str">
        <f>IF(ISERROR(VLOOKUP(A14611,'[1]Ecart validé'!$A:$A,1,FALSE)),Z14611,"Ecart Validé")</f>
        <v>valid</v>
      </c>
      <c r="R14611" t="s">
        <v>30</v>
      </c>
      <c r="U14611"/>
      <c r="X14611"/>
      <c r="Y14611"/>
      <c r="Z14611" t="s">
        <v>31</v>
      </c>
    </row>
    <row r="14612" spans="1:26" x14ac:dyDescent="0.3">
      <c r="A14612" t="s">
        <v>17860</v>
      </c>
      <c r="B14612" t="s">
        <v>7587</v>
      </c>
      <c r="C14612">
        <v>100646</v>
      </c>
      <c r="D14612" t="str">
        <f>+VLOOKUP(C14612,Param!K:L,2,FALSE)</f>
        <v>LAVANDARIAS TEMA, LDA</v>
      </c>
      <c r="E14612" t="s">
        <v>7985</v>
      </c>
      <c r="F14612" t="s">
        <v>16549</v>
      </c>
      <c r="G14612" t="s">
        <v>29</v>
      </c>
      <c r="H14612">
        <v>59.02</v>
      </c>
      <c r="I14612">
        <v>59.020499999999998</v>
      </c>
      <c r="J14612">
        <v>-4.99999999995282E-4</v>
      </c>
      <c r="K14612">
        <v>59.02</v>
      </c>
      <c r="L14612">
        <v>0</v>
      </c>
      <c r="M14612" t="str">
        <f>IF(ISERROR(VLOOKUP(A14612,'[1]Ecart validé'!$A:$A,1,FALSE)),Z14612,"Ecart Validé")</f>
        <v>valid</v>
      </c>
      <c r="R14612" t="s">
        <v>30</v>
      </c>
      <c r="U14612"/>
      <c r="X14612"/>
      <c r="Y14612"/>
      <c r="Z14612" t="s">
        <v>31</v>
      </c>
    </row>
    <row r="14613" spans="1:26" x14ac:dyDescent="0.3">
      <c r="A14613" t="s">
        <v>17861</v>
      </c>
      <c r="B14613" t="s">
        <v>7587</v>
      </c>
      <c r="C14613">
        <v>100656</v>
      </c>
      <c r="D14613" t="str">
        <f>+VLOOKUP(C14613,Param!K:L,2,FALSE)</f>
        <v>ATRIAN - INDÚSTRIA ALIMENTAR, S.A.</v>
      </c>
      <c r="E14613" t="s">
        <v>8000</v>
      </c>
      <c r="F14613" t="s">
        <v>16549</v>
      </c>
      <c r="G14613" t="s">
        <v>29</v>
      </c>
      <c r="H14613">
        <v>243.6</v>
      </c>
      <c r="I14613">
        <v>243.59729999999999</v>
      </c>
      <c r="J14613">
        <v>2.7000000000043599E-3</v>
      </c>
      <c r="K14613">
        <v>243.6</v>
      </c>
      <c r="L14613">
        <v>0</v>
      </c>
      <c r="M14613" t="str">
        <f>IF(ISERROR(VLOOKUP(A14613,'[1]Ecart validé'!$A:$A,1,FALSE)),Z14613,"Ecart Validé")</f>
        <v>valid</v>
      </c>
      <c r="R14613" t="s">
        <v>30</v>
      </c>
      <c r="U14613"/>
      <c r="X14613"/>
      <c r="Y14613"/>
      <c r="Z14613" t="s">
        <v>31</v>
      </c>
    </row>
    <row r="14614" spans="1:26" x14ac:dyDescent="0.3">
      <c r="A14614" t="s">
        <v>17862</v>
      </c>
      <c r="B14614" t="s">
        <v>7587</v>
      </c>
      <c r="C14614">
        <v>100676</v>
      </c>
      <c r="D14614" t="str">
        <f>+VLOOKUP(C14614,Param!K:L,2,FALSE)</f>
        <v>MANUTAN, UNIPESSOAL, LDA</v>
      </c>
      <c r="E14614" t="s">
        <v>8005</v>
      </c>
      <c r="F14614" t="s">
        <v>16549</v>
      </c>
      <c r="G14614" t="s">
        <v>29</v>
      </c>
      <c r="H14614">
        <v>36.799999999999997</v>
      </c>
      <c r="I14614">
        <v>36.796999999999997</v>
      </c>
      <c r="J14614">
        <v>3.0000000000001098E-3</v>
      </c>
      <c r="K14614">
        <v>36.799999999999997</v>
      </c>
      <c r="L14614">
        <v>0</v>
      </c>
      <c r="M14614" t="str">
        <f>IF(ISERROR(VLOOKUP(A14614,'[1]Ecart validé'!$A:$A,1,FALSE)),Z14614,"Ecart Validé")</f>
        <v>valid</v>
      </c>
      <c r="R14614" t="s">
        <v>30</v>
      </c>
      <c r="U14614"/>
      <c r="X14614"/>
      <c r="Y14614"/>
      <c r="Z14614" t="s">
        <v>31</v>
      </c>
    </row>
    <row r="14615" spans="1:26" x14ac:dyDescent="0.3">
      <c r="A14615" t="s">
        <v>17863</v>
      </c>
      <c r="B14615" t="s">
        <v>7587</v>
      </c>
      <c r="C14615">
        <v>103067</v>
      </c>
      <c r="D14615" t="str">
        <f>+VLOOKUP(C14615,Param!K:L,2,FALSE)</f>
        <v>LYRECO PORTUGAL, S.A.</v>
      </c>
      <c r="E14615" t="s">
        <v>8010</v>
      </c>
      <c r="F14615" t="s">
        <v>16549</v>
      </c>
      <c r="G14615" t="s">
        <v>29</v>
      </c>
      <c r="H14615">
        <v>656.77</v>
      </c>
      <c r="I14615">
        <v>656.75720000000001</v>
      </c>
      <c r="J14615">
        <v>1.2799999999970099E-2</v>
      </c>
      <c r="K14615">
        <v>656.77</v>
      </c>
      <c r="L14615">
        <v>0</v>
      </c>
      <c r="M14615" t="str">
        <f>IF(ISERROR(VLOOKUP(A14615,'[1]Ecart validé'!$A:$A,1,FALSE)),Z14615,"Ecart Validé")</f>
        <v>valid</v>
      </c>
      <c r="R14615" t="s">
        <v>30</v>
      </c>
      <c r="U14615"/>
      <c r="X14615"/>
      <c r="Y14615"/>
      <c r="Z14615" t="s">
        <v>31</v>
      </c>
    </row>
    <row r="14616" spans="1:26" x14ac:dyDescent="0.3">
      <c r="A14616" t="s">
        <v>17864</v>
      </c>
      <c r="B14616" t="s">
        <v>7587</v>
      </c>
      <c r="C14616">
        <v>103209</v>
      </c>
      <c r="D14616" t="str">
        <f>+VLOOKUP(C14616,Param!K:L,2,FALSE)</f>
        <v>CARLOS FILIPE PEREIRA BATISTA, UNIPESSOAL, LDA (REMODELAVIP)</v>
      </c>
      <c r="E14616" t="s">
        <v>8015</v>
      </c>
      <c r="F14616" t="s">
        <v>16549</v>
      </c>
      <c r="G14616" t="s">
        <v>29</v>
      </c>
      <c r="H14616">
        <v>212.41</v>
      </c>
      <c r="I14616">
        <v>212.40610000000001</v>
      </c>
      <c r="J14616">
        <v>3.8999999999873498E-3</v>
      </c>
      <c r="K14616">
        <v>212.41</v>
      </c>
      <c r="L14616">
        <v>0</v>
      </c>
      <c r="M14616" t="str">
        <f>IF(ISERROR(VLOOKUP(A14616,'[1]Ecart validé'!$A:$A,1,FALSE)),Z14616,"Ecart Validé")</f>
        <v>valid</v>
      </c>
      <c r="R14616" t="s">
        <v>30</v>
      </c>
      <c r="U14616"/>
      <c r="X14616"/>
      <c r="Y14616"/>
      <c r="Z14616" t="s">
        <v>31</v>
      </c>
    </row>
    <row r="14617" spans="1:26" x14ac:dyDescent="0.3">
      <c r="A14617" t="s">
        <v>17865</v>
      </c>
      <c r="B14617" t="s">
        <v>7587</v>
      </c>
      <c r="C14617">
        <v>106675</v>
      </c>
      <c r="D14617" t="str">
        <f>+VLOOKUP(C14617,Param!K:L,2,FALSE)</f>
        <v>MECANAPLUS UNIPESSOAL, LDA</v>
      </c>
      <c r="E14617" t="s">
        <v>8020</v>
      </c>
      <c r="F14617" t="s">
        <v>16549</v>
      </c>
      <c r="G14617" t="s">
        <v>29</v>
      </c>
      <c r="H14617">
        <v>285.77</v>
      </c>
      <c r="I14617">
        <v>285.76960000000003</v>
      </c>
      <c r="J14617">
        <v>3.9999999995643499E-4</v>
      </c>
      <c r="K14617">
        <v>285.77</v>
      </c>
      <c r="L14617">
        <v>0</v>
      </c>
      <c r="M14617" t="str">
        <f>IF(ISERROR(VLOOKUP(A14617,'[1]Ecart validé'!$A:$A,1,FALSE)),Z14617,"Ecart Validé")</f>
        <v>valid</v>
      </c>
      <c r="R14617" t="s">
        <v>30</v>
      </c>
      <c r="U14617"/>
      <c r="X14617"/>
      <c r="Y14617"/>
      <c r="Z14617" t="s">
        <v>31</v>
      </c>
    </row>
    <row r="14618" spans="1:26" x14ac:dyDescent="0.3">
      <c r="A14618" t="s">
        <v>17866</v>
      </c>
      <c r="B14618" t="s">
        <v>7587</v>
      </c>
      <c r="C14618">
        <v>107626</v>
      </c>
      <c r="D14618" t="str">
        <f>+VLOOKUP(C14618,Param!K:L,2,FALSE)</f>
        <v>PANPOR - PRODUTOS ALIMENTARES, S.A.</v>
      </c>
      <c r="E14618" t="s">
        <v>8025</v>
      </c>
      <c r="F14618" t="s">
        <v>16549</v>
      </c>
      <c r="G14618" t="s">
        <v>29</v>
      </c>
      <c r="H14618">
        <v>2594.9</v>
      </c>
      <c r="I14618">
        <v>2594.9047999999998</v>
      </c>
      <c r="J14618">
        <v>-4.79999999970459E-3</v>
      </c>
      <c r="K14618">
        <v>2594.9</v>
      </c>
      <c r="L14618">
        <v>0</v>
      </c>
      <c r="M14618" t="str">
        <f>IF(ISERROR(VLOOKUP(A14618,'[1]Ecart validé'!$A:$A,1,FALSE)),Z14618,"Ecart Validé")</f>
        <v>valid</v>
      </c>
      <c r="R14618" t="s">
        <v>30</v>
      </c>
      <c r="U14618"/>
      <c r="X14618"/>
      <c r="Y14618"/>
      <c r="Z14618" t="s">
        <v>31</v>
      </c>
    </row>
    <row r="14619" spans="1:26" x14ac:dyDescent="0.3">
      <c r="A14619" t="s">
        <v>17867</v>
      </c>
      <c r="B14619" t="s">
        <v>7587</v>
      </c>
      <c r="C14619">
        <v>178005</v>
      </c>
      <c r="D14619" t="str">
        <f>+VLOOKUP(C14619,Param!K:L,2,FALSE)</f>
        <v>IN SPIRIT II - DESIGN E PRODUÇÃO GRÁFICA, LDA</v>
      </c>
      <c r="E14619" t="s">
        <v>8051</v>
      </c>
      <c r="F14619" t="s">
        <v>16549</v>
      </c>
      <c r="G14619" t="s">
        <v>29</v>
      </c>
      <c r="H14619">
        <v>54.44</v>
      </c>
      <c r="I14619">
        <v>54.435099999999998</v>
      </c>
      <c r="J14619">
        <v>4.8999999999992296E-3</v>
      </c>
      <c r="K14619">
        <v>54.44</v>
      </c>
      <c r="L14619">
        <v>0</v>
      </c>
      <c r="M14619" t="str">
        <f>IF(ISERROR(VLOOKUP(A14619,'[1]Ecart validé'!$A:$A,1,FALSE)),Z14619,"Ecart Validé")</f>
        <v>valid</v>
      </c>
      <c r="R14619" t="s">
        <v>30</v>
      </c>
      <c r="U14619"/>
      <c r="X14619"/>
      <c r="Y14619"/>
      <c r="Z14619" t="s">
        <v>31</v>
      </c>
    </row>
    <row r="14620" spans="1:26" x14ac:dyDescent="0.3">
      <c r="A14620" t="s">
        <v>17868</v>
      </c>
      <c r="B14620" t="s">
        <v>7587</v>
      </c>
      <c r="C14620">
        <v>178426</v>
      </c>
      <c r="D14620" t="str">
        <f>+VLOOKUP(C14620,Param!K:L,2,FALSE)</f>
        <v>REFRIGE - SOCIEDADE INDUSTRIAL DE REFRIGERANTES, S.A. (Coca Cola Iberian Partners))</v>
      </c>
      <c r="E14620" t="s">
        <v>8056</v>
      </c>
      <c r="F14620" t="s">
        <v>16549</v>
      </c>
      <c r="G14620" t="s">
        <v>29</v>
      </c>
      <c r="H14620">
        <v>234.26</v>
      </c>
      <c r="I14620">
        <v>234.26249999999999</v>
      </c>
      <c r="J14620">
        <v>-2.4999999999977202E-3</v>
      </c>
      <c r="K14620">
        <v>234.26</v>
      </c>
      <c r="L14620">
        <v>0</v>
      </c>
      <c r="M14620" t="str">
        <f>IF(ISERROR(VLOOKUP(A14620,'[1]Ecart validé'!$A:$A,1,FALSE)),Z14620,"Ecart Validé")</f>
        <v>valid</v>
      </c>
      <c r="R14620" t="s">
        <v>30</v>
      </c>
      <c r="U14620"/>
      <c r="X14620"/>
      <c r="Y14620"/>
      <c r="Z14620" t="s">
        <v>31</v>
      </c>
    </row>
    <row r="14621" spans="1:26" x14ac:dyDescent="0.3">
      <c r="A14621" t="s">
        <v>17869</v>
      </c>
      <c r="B14621" t="s">
        <v>7587</v>
      </c>
      <c r="C14621">
        <v>182830</v>
      </c>
      <c r="D14621" t="str">
        <f>+VLOOKUP(C14621,Param!K:L,2,FALSE)</f>
        <v>IDA AO BOSQUE - DECORAÇÃO E FLORES, LDA</v>
      </c>
      <c r="E14621" t="s">
        <v>8064</v>
      </c>
      <c r="F14621" t="s">
        <v>16549</v>
      </c>
      <c r="G14621" t="s">
        <v>29</v>
      </c>
      <c r="H14621">
        <v>87.76</v>
      </c>
      <c r="I14621">
        <v>87.757000000000005</v>
      </c>
      <c r="J14621">
        <v>3.0000000000001098E-3</v>
      </c>
      <c r="K14621">
        <v>87.76</v>
      </c>
      <c r="L14621">
        <v>0</v>
      </c>
      <c r="M14621" t="str">
        <f>IF(ISERROR(VLOOKUP(A14621,'[1]Ecart validé'!$A:$A,1,FALSE)),Z14621,"Ecart Validé")</f>
        <v>valid</v>
      </c>
      <c r="R14621" t="s">
        <v>30</v>
      </c>
      <c r="U14621"/>
      <c r="X14621"/>
      <c r="Y14621"/>
      <c r="Z14621" t="s">
        <v>31</v>
      </c>
    </row>
    <row r="14622" spans="1:26" x14ac:dyDescent="0.3">
      <c r="A14622" t="s">
        <v>17870</v>
      </c>
      <c r="B14622" t="s">
        <v>7587</v>
      </c>
      <c r="C14622">
        <v>207253</v>
      </c>
      <c r="D14622" t="str">
        <f>+VLOOKUP(C14622,Param!K:L,2,FALSE)</f>
        <v>RENTOKIL INITIAL PORTUGAL - SERVIÇOS DE PROTECÇÃO AMBIENTAL, LDA</v>
      </c>
      <c r="E14622" t="s">
        <v>8074</v>
      </c>
      <c r="F14622" t="s">
        <v>16549</v>
      </c>
      <c r="G14622" t="s">
        <v>29</v>
      </c>
      <c r="H14622">
        <v>264.45999999999998</v>
      </c>
      <c r="I14622">
        <v>264.4606</v>
      </c>
      <c r="J14622">
        <v>-6.0000000001991696E-4</v>
      </c>
      <c r="K14622">
        <v>264.45999999999998</v>
      </c>
      <c r="L14622">
        <v>0</v>
      </c>
      <c r="M14622" t="str">
        <f>IF(ISERROR(VLOOKUP(A14622,'[1]Ecart validé'!$A:$A,1,FALSE)),Z14622,"Ecart Validé")</f>
        <v>valid</v>
      </c>
      <c r="R14622" t="s">
        <v>30</v>
      </c>
      <c r="U14622"/>
      <c r="X14622"/>
      <c r="Y14622"/>
      <c r="Z14622" t="s">
        <v>31</v>
      </c>
    </row>
    <row r="14623" spans="1:26" x14ac:dyDescent="0.3">
      <c r="A14623" t="s">
        <v>17871</v>
      </c>
      <c r="B14623" t="s">
        <v>7587</v>
      </c>
      <c r="C14623">
        <v>211193</v>
      </c>
      <c r="D14623" t="str">
        <f>+VLOOKUP(C14623,Param!K:L,2,FALSE)</f>
        <v>AMORIM CORK SERVICES, LDA</v>
      </c>
      <c r="E14623" t="s">
        <v>8084</v>
      </c>
      <c r="F14623" t="s">
        <v>16549</v>
      </c>
      <c r="G14623" t="s">
        <v>29</v>
      </c>
      <c r="H14623">
        <v>23</v>
      </c>
      <c r="I14623">
        <v>22.998699999999999</v>
      </c>
      <c r="J14623">
        <v>1.3000000000005199E-3</v>
      </c>
      <c r="K14623">
        <v>23</v>
      </c>
      <c r="L14623">
        <v>0</v>
      </c>
      <c r="M14623" t="str">
        <f>IF(ISERROR(VLOOKUP(A14623,'[1]Ecart validé'!$A:$A,1,FALSE)),Z14623,"Ecart Validé")</f>
        <v>valid</v>
      </c>
      <c r="R14623" t="s">
        <v>30</v>
      </c>
      <c r="U14623"/>
      <c r="X14623"/>
      <c r="Y14623"/>
      <c r="Z14623" t="s">
        <v>31</v>
      </c>
    </row>
    <row r="14624" spans="1:26" x14ac:dyDescent="0.3">
      <c r="A14624" t="s">
        <v>17872</v>
      </c>
      <c r="B14624" t="s">
        <v>7587</v>
      </c>
      <c r="C14624">
        <v>212134</v>
      </c>
      <c r="D14624" t="str">
        <f>+VLOOKUP(C14624,Param!K:L,2,FALSE)</f>
        <v>HJFR PUBLICIDADE E CONSTRUÇÃO, UNIPESSOAL, LDA</v>
      </c>
      <c r="E14624" t="s">
        <v>8089</v>
      </c>
      <c r="F14624" t="s">
        <v>16549</v>
      </c>
      <c r="G14624" t="s">
        <v>29</v>
      </c>
      <c r="H14624">
        <v>3.57</v>
      </c>
      <c r="I14624">
        <v>3.5674999999999999</v>
      </c>
      <c r="J14624">
        <v>2.4999999999999402E-3</v>
      </c>
      <c r="K14624">
        <v>3.57</v>
      </c>
      <c r="L14624">
        <v>0</v>
      </c>
      <c r="M14624" t="str">
        <f>IF(ISERROR(VLOOKUP(A14624,'[1]Ecart validé'!$A:$A,1,FALSE)),Z14624,"Ecart Validé")</f>
        <v>valid</v>
      </c>
      <c r="R14624" t="s">
        <v>30</v>
      </c>
      <c r="U14624"/>
      <c r="X14624"/>
      <c r="Y14624"/>
      <c r="Z14624" t="s">
        <v>31</v>
      </c>
    </row>
    <row r="14625" spans="1:26" x14ac:dyDescent="0.3">
      <c r="A14625" t="s">
        <v>17873</v>
      </c>
      <c r="B14625" t="s">
        <v>7587</v>
      </c>
      <c r="C14625">
        <v>212357</v>
      </c>
      <c r="D14625" t="str">
        <f>+VLOOKUP(C14625,Param!K:L,2,FALSE)</f>
        <v>TALKGREEN - EQUIPAMENTOS DE TELECOMUNICAÇÕES E INFRA - ESTRUTURAS, LDA</v>
      </c>
      <c r="E14625" t="s">
        <v>8094</v>
      </c>
      <c r="F14625" t="s">
        <v>16549</v>
      </c>
      <c r="G14625" t="s">
        <v>29</v>
      </c>
      <c r="H14625">
        <v>39.67</v>
      </c>
      <c r="I14625">
        <v>39.6736</v>
      </c>
      <c r="J14625">
        <v>-3.5999999999987101E-3</v>
      </c>
      <c r="K14625">
        <v>39.67</v>
      </c>
      <c r="L14625">
        <v>0</v>
      </c>
      <c r="M14625" t="str">
        <f>IF(ISERROR(VLOOKUP(A14625,'[1]Ecart validé'!$A:$A,1,FALSE)),Z14625,"Ecart Validé")</f>
        <v>valid</v>
      </c>
      <c r="R14625" t="s">
        <v>30</v>
      </c>
      <c r="U14625"/>
      <c r="X14625"/>
      <c r="Y14625"/>
      <c r="Z14625" t="s">
        <v>31</v>
      </c>
    </row>
    <row r="14626" spans="1:26" x14ac:dyDescent="0.3">
      <c r="A14626" t="s">
        <v>17874</v>
      </c>
      <c r="B14626" t="s">
        <v>7587</v>
      </c>
      <c r="C14626">
        <v>213676</v>
      </c>
      <c r="D14626" t="str">
        <f>+VLOOKUP(C14626,Param!K:L,2,FALSE)</f>
        <v>ILUNION LAVANDARIAS DE PORTUGAL UNIPESSOAL,LDA (antes AGENDALFAZEMA)</v>
      </c>
      <c r="E14626" t="s">
        <v>8099</v>
      </c>
      <c r="F14626" t="s">
        <v>16549</v>
      </c>
      <c r="G14626" t="s">
        <v>29</v>
      </c>
      <c r="H14626">
        <v>662.24</v>
      </c>
      <c r="I14626">
        <v>662.23680000000002</v>
      </c>
      <c r="J14626">
        <v>3.19999999999254E-3</v>
      </c>
      <c r="K14626">
        <v>662.24</v>
      </c>
      <c r="L14626">
        <v>0</v>
      </c>
      <c r="M14626" t="str">
        <f>IF(ISERROR(VLOOKUP(A14626,'[1]Ecart validé'!$A:$A,1,FALSE)),Z14626,"Ecart Validé")</f>
        <v>valid</v>
      </c>
      <c r="R14626" t="s">
        <v>30</v>
      </c>
      <c r="U14626"/>
      <c r="X14626"/>
      <c r="Y14626"/>
      <c r="Z14626" t="s">
        <v>31</v>
      </c>
    </row>
    <row r="14627" spans="1:26" x14ac:dyDescent="0.3">
      <c r="A14627" t="s">
        <v>17875</v>
      </c>
      <c r="B14627" t="s">
        <v>7587</v>
      </c>
      <c r="C14627">
        <v>215487</v>
      </c>
      <c r="D14627" t="str">
        <f>+VLOOKUP(C14627,Param!K:L,2,FALSE)</f>
        <v>PLURISEG, PROTECÇÃO DO PESSOAL E DAS INSTALAÇÕES, LDA</v>
      </c>
      <c r="E14627" t="s">
        <v>8104</v>
      </c>
      <c r="F14627" t="s">
        <v>16549</v>
      </c>
      <c r="G14627" t="s">
        <v>29</v>
      </c>
      <c r="H14627">
        <v>338.65</v>
      </c>
      <c r="I14627">
        <v>338.65280000000001</v>
      </c>
      <c r="J14627">
        <v>-2.8000000000361E-3</v>
      </c>
      <c r="K14627">
        <v>338.65</v>
      </c>
      <c r="L14627">
        <v>0</v>
      </c>
      <c r="M14627" t="str">
        <f>IF(ISERROR(VLOOKUP(A14627,'[1]Ecart validé'!$A:$A,1,FALSE)),Z14627,"Ecart Validé")</f>
        <v>valid</v>
      </c>
      <c r="R14627" t="s">
        <v>30</v>
      </c>
      <c r="U14627"/>
      <c r="X14627"/>
      <c r="Y14627"/>
      <c r="Z14627" t="s">
        <v>31</v>
      </c>
    </row>
    <row r="14628" spans="1:26" x14ac:dyDescent="0.3">
      <c r="A14628" t="s">
        <v>17876</v>
      </c>
      <c r="B14628" t="s">
        <v>7587</v>
      </c>
      <c r="C14628">
        <v>256140</v>
      </c>
      <c r="D14628" t="str">
        <f>+VLOOKUP(C14628,Param!K:L,2,FALSE)</f>
        <v>EVOCA IBERIA S.L.</v>
      </c>
      <c r="E14628" t="s">
        <v>8128</v>
      </c>
      <c r="F14628" t="s">
        <v>16549</v>
      </c>
      <c r="G14628" t="s">
        <v>29</v>
      </c>
      <c r="H14628">
        <v>-12.6</v>
      </c>
      <c r="I14628">
        <v>-12.597899999999999</v>
      </c>
      <c r="J14628">
        <v>-2.1000000000004301E-3</v>
      </c>
      <c r="K14628">
        <v>-12.6</v>
      </c>
      <c r="L14628">
        <v>0</v>
      </c>
      <c r="M14628" t="str">
        <f>IF(ISERROR(VLOOKUP(A14628,'[1]Ecart validé'!$A:$A,1,FALSE)),Z14628,"Ecart Validé")</f>
        <v>valid</v>
      </c>
      <c r="R14628" t="s">
        <v>30</v>
      </c>
      <c r="U14628"/>
      <c r="X14628"/>
      <c r="Y14628"/>
      <c r="Z14628" t="s">
        <v>31</v>
      </c>
    </row>
    <row r="14629" spans="1:26" x14ac:dyDescent="0.3">
      <c r="A14629" t="s">
        <v>17877</v>
      </c>
      <c r="B14629" t="s">
        <v>7587</v>
      </c>
      <c r="C14629">
        <v>261058</v>
      </c>
      <c r="D14629" t="str">
        <f>+VLOOKUP(C14629,Param!K:L,2,FALSE)</f>
        <v>ASSA ABLOY ENTRANCE SYSTEMS PORTUGAL, S.A.</v>
      </c>
      <c r="E14629" t="s">
        <v>8133</v>
      </c>
      <c r="F14629" t="s">
        <v>16549</v>
      </c>
      <c r="G14629" t="s">
        <v>29</v>
      </c>
      <c r="H14629">
        <v>24.49</v>
      </c>
      <c r="I14629">
        <v>24.489899999999999</v>
      </c>
      <c r="J14629" s="150">
        <v>9.9999999999766901E-5</v>
      </c>
      <c r="K14629">
        <v>24.49</v>
      </c>
      <c r="L14629">
        <v>0</v>
      </c>
      <c r="M14629" t="str">
        <f>IF(ISERROR(VLOOKUP(A14629,'[1]Ecart validé'!$A:$A,1,FALSE)),Z14629,"Ecart Validé")</f>
        <v>valid</v>
      </c>
      <c r="R14629" t="s">
        <v>30</v>
      </c>
      <c r="U14629"/>
      <c r="X14629"/>
      <c r="Y14629"/>
      <c r="Z14629" t="s">
        <v>31</v>
      </c>
    </row>
    <row r="14630" spans="1:26" x14ac:dyDescent="0.3">
      <c r="A14630" t="s">
        <v>17878</v>
      </c>
      <c r="B14630" t="s">
        <v>7587</v>
      </c>
      <c r="C14630">
        <v>279833</v>
      </c>
      <c r="D14630" t="str">
        <f>+VLOOKUP(C14630,Param!K:L,2,FALSE)</f>
        <v>MASSIMO ZANETTI BEVERAGE IBERIA, S.A.</v>
      </c>
      <c r="E14630" t="s">
        <v>8149</v>
      </c>
      <c r="F14630" t="s">
        <v>16549</v>
      </c>
      <c r="G14630" t="s">
        <v>29</v>
      </c>
      <c r="H14630">
        <v>101.91</v>
      </c>
      <c r="I14630">
        <v>101.9098</v>
      </c>
      <c r="J14630">
        <v>1.99999999992428E-4</v>
      </c>
      <c r="K14630">
        <v>101.91</v>
      </c>
      <c r="L14630">
        <v>0</v>
      </c>
      <c r="M14630" t="str">
        <f>IF(ISERROR(VLOOKUP(A14630,'[1]Ecart validé'!$A:$A,1,FALSE)),Z14630,"Ecart Validé")</f>
        <v>valid</v>
      </c>
      <c r="R14630" t="s">
        <v>30</v>
      </c>
      <c r="U14630"/>
      <c r="X14630"/>
      <c r="Y14630"/>
      <c r="Z14630" t="s">
        <v>31</v>
      </c>
    </row>
    <row r="14631" spans="1:26" x14ac:dyDescent="0.3">
      <c r="A14631" t="s">
        <v>17879</v>
      </c>
      <c r="B14631" t="s">
        <v>7587</v>
      </c>
      <c r="C14631">
        <v>284844</v>
      </c>
      <c r="D14631" t="str">
        <f>+VLOOKUP(C14631,Param!K:L,2,FALSE)</f>
        <v>PCG INSTALAÇOES ELECTRICAS, LDA.</v>
      </c>
      <c r="E14631" t="s">
        <v>8154</v>
      </c>
      <c r="F14631" t="s">
        <v>16549</v>
      </c>
      <c r="G14631" t="s">
        <v>29</v>
      </c>
      <c r="H14631">
        <v>22.21</v>
      </c>
      <c r="I14631">
        <v>22.214500000000001</v>
      </c>
      <c r="J14631">
        <v>-4.5000000000001697E-3</v>
      </c>
      <c r="K14631">
        <v>22.21</v>
      </c>
      <c r="L14631">
        <v>0</v>
      </c>
      <c r="M14631" t="str">
        <f>IF(ISERROR(VLOOKUP(A14631,'[1]Ecart validé'!$A:$A,1,FALSE)),Z14631,"Ecart Validé")</f>
        <v>valid</v>
      </c>
      <c r="R14631" t="s">
        <v>30</v>
      </c>
      <c r="U14631"/>
      <c r="X14631"/>
      <c r="Y14631"/>
      <c r="Z14631" t="s">
        <v>31</v>
      </c>
    </row>
    <row r="14632" spans="1:26" x14ac:dyDescent="0.3">
      <c r="A14632" t="s">
        <v>17880</v>
      </c>
      <c r="B14632" t="s">
        <v>7587</v>
      </c>
      <c r="C14632">
        <v>330775</v>
      </c>
      <c r="D14632" t="str">
        <f>+VLOOKUP(C14632,Param!K:L,2,FALSE)</f>
        <v>KONE PORTUGAL ELEVADORES Lda.</v>
      </c>
      <c r="E14632" t="s">
        <v>8166</v>
      </c>
      <c r="F14632" t="s">
        <v>16549</v>
      </c>
      <c r="G14632" t="s">
        <v>29</v>
      </c>
      <c r="H14632">
        <v>2195.87</v>
      </c>
      <c r="I14632">
        <v>2195.8715999999999</v>
      </c>
      <c r="J14632">
        <v>-1.6000000000531099E-3</v>
      </c>
      <c r="K14632">
        <v>2195.8715999999999</v>
      </c>
      <c r="L14632">
        <v>-1.6000000000531099E-3</v>
      </c>
      <c r="M14632" t="str">
        <f>IF(ISERROR(VLOOKUP(A14632,'[1]Ecart validé'!$A:$A,1,FALSE)),Z14632,"Ecart Validé")</f>
        <v>valid</v>
      </c>
      <c r="R14632" t="s">
        <v>30</v>
      </c>
      <c r="U14632"/>
      <c r="X14632"/>
      <c r="Y14632"/>
      <c r="Z14632" t="s">
        <v>31</v>
      </c>
    </row>
    <row r="14633" spans="1:26" x14ac:dyDescent="0.3">
      <c r="A14633" t="s">
        <v>17881</v>
      </c>
      <c r="B14633" t="s">
        <v>7587</v>
      </c>
      <c r="C14633">
        <v>331745</v>
      </c>
      <c r="D14633" t="str">
        <f>+VLOOKUP(C14633,Param!K:L,2,FALSE)</f>
        <v>MULTISERVICIOS ORIOLANOS, S.L.</v>
      </c>
      <c r="E14633" t="s">
        <v>8171</v>
      </c>
      <c r="F14633" t="s">
        <v>16549</v>
      </c>
      <c r="G14633" t="s">
        <v>29</v>
      </c>
      <c r="H14633">
        <v>99.6</v>
      </c>
      <c r="I14633">
        <v>99.6</v>
      </c>
      <c r="J14633">
        <v>0</v>
      </c>
      <c r="K14633">
        <v>99.6</v>
      </c>
      <c r="L14633">
        <v>0</v>
      </c>
      <c r="M14633" t="str">
        <f>IF(ISERROR(VLOOKUP(A14633,'[1]Ecart validé'!$A:$A,1,FALSE)),Z14633,"Ecart Validé")</f>
        <v>valid</v>
      </c>
      <c r="R14633" t="s">
        <v>30</v>
      </c>
      <c r="U14633"/>
      <c r="X14633"/>
      <c r="Y14633"/>
      <c r="Z14633" t="s">
        <v>31</v>
      </c>
    </row>
    <row r="14634" spans="1:26" x14ac:dyDescent="0.3">
      <c r="A14634" t="s">
        <v>17882</v>
      </c>
      <c r="B14634" t="s">
        <v>7587</v>
      </c>
      <c r="C14634">
        <v>355819</v>
      </c>
      <c r="D14634" t="str">
        <f>+VLOOKUP(C14634,Param!K:L,2,FALSE)</f>
        <v>ORONA PORTUGAL, LDA.</v>
      </c>
      <c r="E14634" t="s">
        <v>8179</v>
      </c>
      <c r="F14634" t="s">
        <v>16549</v>
      </c>
      <c r="G14634" t="s">
        <v>29</v>
      </c>
      <c r="H14634">
        <v>57.2</v>
      </c>
      <c r="I14634">
        <v>57.2042</v>
      </c>
      <c r="J14634">
        <v>-4.1999999999973101E-3</v>
      </c>
      <c r="K14634">
        <v>57.2</v>
      </c>
      <c r="L14634">
        <v>0</v>
      </c>
      <c r="M14634" t="str">
        <f>IF(ISERROR(VLOOKUP(A14634,'[1]Ecart validé'!$A:$A,1,FALSE)),Z14634,"Ecart Validé")</f>
        <v>valid</v>
      </c>
      <c r="R14634" t="s">
        <v>30</v>
      </c>
      <c r="U14634"/>
      <c r="X14634"/>
      <c r="Y14634"/>
      <c r="Z14634" t="s">
        <v>31</v>
      </c>
    </row>
    <row r="14635" spans="1:26" x14ac:dyDescent="0.3">
      <c r="A14635" t="s">
        <v>17883</v>
      </c>
      <c r="B14635" t="s">
        <v>7587</v>
      </c>
      <c r="C14635">
        <v>100642</v>
      </c>
      <c r="D14635" t="str">
        <f>+VLOOKUP(C14635,Param!K:L,2,FALSE)</f>
        <v>QUINTA FRIO (INTERNACIONAL) - COMÉRCIO DE PRODUTOS ALIMENTARES, LDA</v>
      </c>
      <c r="E14635" t="s">
        <v>8222</v>
      </c>
      <c r="F14635" t="s">
        <v>16549</v>
      </c>
      <c r="G14635" t="s">
        <v>29</v>
      </c>
      <c r="H14635">
        <v>196.87</v>
      </c>
      <c r="I14635">
        <v>196.8683</v>
      </c>
      <c r="J14635">
        <v>1.6999999999995901E-3</v>
      </c>
      <c r="K14635">
        <v>196.87</v>
      </c>
      <c r="L14635">
        <v>0</v>
      </c>
      <c r="M14635" t="str">
        <f>IF(ISERROR(VLOOKUP(A14635,'[1]Ecart validé'!$A:$A,1,FALSE)),Z14635,"Ecart Validé")</f>
        <v>valid</v>
      </c>
      <c r="R14635" t="s">
        <v>30</v>
      </c>
      <c r="U14635"/>
      <c r="X14635"/>
      <c r="Y14635"/>
      <c r="Z14635" t="s">
        <v>31</v>
      </c>
    </row>
    <row r="14636" spans="1:26" x14ac:dyDescent="0.3">
      <c r="A14636" t="s">
        <v>17884</v>
      </c>
      <c r="B14636" t="s">
        <v>7587</v>
      </c>
      <c r="C14636">
        <v>100604</v>
      </c>
      <c r="D14636" t="str">
        <f>+VLOOKUP(C14636,Param!K:L,2,FALSE)</f>
        <v>IRMÃOS MONTEIRO, S.A.</v>
      </c>
      <c r="E14636" t="s">
        <v>8224</v>
      </c>
      <c r="F14636" t="s">
        <v>16549</v>
      </c>
      <c r="G14636" t="s">
        <v>29</v>
      </c>
      <c r="H14636">
        <v>437.32</v>
      </c>
      <c r="I14636">
        <v>437.31900000000002</v>
      </c>
      <c r="J14636">
        <v>9.9999999997635292E-4</v>
      </c>
      <c r="K14636">
        <v>437.32</v>
      </c>
      <c r="L14636">
        <v>0</v>
      </c>
      <c r="M14636" t="str">
        <f>IF(ISERROR(VLOOKUP(A14636,'[1]Ecart validé'!$A:$A,1,FALSE)),Z14636,"Ecart Validé")</f>
        <v>valid</v>
      </c>
      <c r="R14636" t="s">
        <v>30</v>
      </c>
      <c r="U14636"/>
      <c r="X14636"/>
      <c r="Y14636"/>
      <c r="Z14636" t="s">
        <v>31</v>
      </c>
    </row>
    <row r="14637" spans="1:26" x14ac:dyDescent="0.3">
      <c r="A14637" t="s">
        <v>17885</v>
      </c>
      <c r="B14637" t="s">
        <v>7587</v>
      </c>
      <c r="C14637">
        <v>100633</v>
      </c>
      <c r="D14637" t="str">
        <f>+VLOOKUP(C14637,Param!K:L,2,FALSE)</f>
        <v>Molaflex Colchoes S.A.</v>
      </c>
      <c r="E14637" t="s">
        <v>8248</v>
      </c>
      <c r="F14637" t="s">
        <v>16549</v>
      </c>
      <c r="G14637" t="s">
        <v>29</v>
      </c>
      <c r="H14637">
        <v>2514.15</v>
      </c>
      <c r="I14637">
        <v>2514.1460000000002</v>
      </c>
      <c r="J14637">
        <v>3.9999999999054099E-3</v>
      </c>
      <c r="K14637">
        <v>2514.15</v>
      </c>
      <c r="L14637">
        <v>0</v>
      </c>
      <c r="M14637" t="str">
        <f>IF(ISERROR(VLOOKUP(A14637,'[1]Ecart validé'!$A:$A,1,FALSE)),Z14637,"Ecart Validé")</f>
        <v>valid</v>
      </c>
      <c r="R14637" t="s">
        <v>30</v>
      </c>
      <c r="U14637"/>
      <c r="X14637"/>
      <c r="Y14637"/>
      <c r="Z14637" t="s">
        <v>31</v>
      </c>
    </row>
    <row r="14638" spans="1:26" x14ac:dyDescent="0.3">
      <c r="A14638" t="s">
        <v>17886</v>
      </c>
      <c r="B14638" t="s">
        <v>7587</v>
      </c>
      <c r="C14638">
        <v>181104</v>
      </c>
      <c r="D14638" t="str">
        <f>+VLOOKUP(C14638,Param!K:L,2,FALSE)</f>
        <v>MARKETING CREATION</v>
      </c>
      <c r="E14638" t="s">
        <v>15683</v>
      </c>
      <c r="F14638" t="s">
        <v>16549</v>
      </c>
      <c r="G14638" t="s">
        <v>29</v>
      </c>
      <c r="H14638">
        <v>15.22</v>
      </c>
      <c r="I14638">
        <v>15.2235</v>
      </c>
      <c r="J14638">
        <v>-3.4999999999989402E-3</v>
      </c>
      <c r="K14638">
        <v>15.22</v>
      </c>
      <c r="L14638">
        <v>0</v>
      </c>
      <c r="M14638" t="str">
        <f>IF(ISERROR(VLOOKUP(A14638,'[1]Ecart validé'!$A:$A,1,FALSE)),Z14638,"Ecart Validé")</f>
        <v>valid</v>
      </c>
      <c r="R14638" t="s">
        <v>30</v>
      </c>
      <c r="U14638"/>
      <c r="X14638"/>
      <c r="Y14638"/>
      <c r="Z14638" t="s">
        <v>31</v>
      </c>
    </row>
    <row r="14639" spans="1:26" x14ac:dyDescent="0.3">
      <c r="A14639" t="s">
        <v>17887</v>
      </c>
      <c r="B14639" t="s">
        <v>7587</v>
      </c>
      <c r="C14639">
        <v>358169</v>
      </c>
      <c r="D14639" t="str">
        <f>+VLOOKUP(C14639,Param!K:L,2,FALSE)</f>
        <v>TROTINETE LDA</v>
      </c>
      <c r="E14639" t="s">
        <v>15685</v>
      </c>
      <c r="F14639" t="s">
        <v>16549</v>
      </c>
      <c r="G14639" t="s">
        <v>29</v>
      </c>
      <c r="H14639">
        <v>236.15</v>
      </c>
      <c r="I14639">
        <v>236.15100000000001</v>
      </c>
      <c r="J14639">
        <v>-1.0000000000047701E-3</v>
      </c>
      <c r="K14639">
        <v>236.15</v>
      </c>
      <c r="L14639">
        <v>0</v>
      </c>
      <c r="M14639" t="str">
        <f>IF(ISERROR(VLOOKUP(A14639,'[1]Ecart validé'!$A:$A,1,FALSE)),Z14639,"Ecart Validé")</f>
        <v>valid</v>
      </c>
      <c r="R14639" t="s">
        <v>30</v>
      </c>
      <c r="U14639"/>
      <c r="X14639"/>
      <c r="Y14639"/>
      <c r="Z14639" t="s">
        <v>31</v>
      </c>
    </row>
    <row r="14640" spans="1:26" x14ac:dyDescent="0.3">
      <c r="A14640" t="s">
        <v>17888</v>
      </c>
      <c r="B14640" t="s">
        <v>7587</v>
      </c>
      <c r="C14640">
        <v>99894</v>
      </c>
      <c r="D14640" t="str">
        <f>+VLOOKUP(C14640,Param!K:L,2,FALSE)</f>
        <v>AMBIPROSE PRODUTOS SERVICOS SEGURANCA E AMBIENTE LDA</v>
      </c>
      <c r="E14640" t="s">
        <v>15704</v>
      </c>
      <c r="F14640" t="s">
        <v>16549</v>
      </c>
      <c r="G14640" t="s">
        <v>29</v>
      </c>
      <c r="H14640">
        <v>41.49</v>
      </c>
      <c r="I14640">
        <v>41.487099999999998</v>
      </c>
      <c r="J14640">
        <v>2.9000000000038899E-3</v>
      </c>
      <c r="K14640">
        <v>41.49</v>
      </c>
      <c r="L14640">
        <v>0</v>
      </c>
      <c r="M14640" t="str">
        <f>IF(ISERROR(VLOOKUP(A14640,'[1]Ecart validé'!$A:$A,1,FALSE)),Z14640,"Ecart Validé")</f>
        <v>valid</v>
      </c>
      <c r="R14640" t="s">
        <v>30</v>
      </c>
      <c r="U14640"/>
      <c r="X14640"/>
      <c r="Y14640"/>
      <c r="Z14640" t="s">
        <v>31</v>
      </c>
    </row>
    <row r="14641" spans="1:26" x14ac:dyDescent="0.3">
      <c r="A14641" t="s">
        <v>17889</v>
      </c>
      <c r="B14641" t="s">
        <v>7587</v>
      </c>
      <c r="C14641">
        <v>99885</v>
      </c>
      <c r="D14641" t="str">
        <f>+VLOOKUP(C14641,Param!K:L,2,FALSE)</f>
        <v>HEMER - SERVIÇOS, LDA</v>
      </c>
      <c r="E14641" t="s">
        <v>7718</v>
      </c>
      <c r="F14641" t="s">
        <v>16549</v>
      </c>
      <c r="G14641" t="s">
        <v>29</v>
      </c>
      <c r="H14641">
        <v>10.62</v>
      </c>
      <c r="I14641">
        <v>10.6175</v>
      </c>
      <c r="J14641">
        <v>2.4999999999995E-3</v>
      </c>
      <c r="K14641">
        <v>10.62</v>
      </c>
      <c r="L14641">
        <v>0</v>
      </c>
      <c r="M14641" t="str">
        <f>IF(ISERROR(VLOOKUP(A14641,'[1]Ecart validé'!$A:$A,1,FALSE)),Z14641,"Ecart Validé")</f>
        <v>valid</v>
      </c>
      <c r="R14641" t="s">
        <v>30</v>
      </c>
      <c r="U14641"/>
      <c r="X14641"/>
      <c r="Y14641"/>
      <c r="Z14641" t="s">
        <v>31</v>
      </c>
    </row>
    <row r="14642" spans="1:26" x14ac:dyDescent="0.3">
      <c r="A14642" t="s">
        <v>17890</v>
      </c>
      <c r="B14642" t="s">
        <v>7587</v>
      </c>
      <c r="C14642">
        <v>100551</v>
      </c>
      <c r="D14642" t="str">
        <f>+VLOOKUP(C14642,Param!K:L,2,FALSE)</f>
        <v>GARCIAS, S.A.</v>
      </c>
      <c r="E14642" t="s">
        <v>7897</v>
      </c>
      <c r="F14642" t="s">
        <v>16549</v>
      </c>
      <c r="G14642" t="s">
        <v>29</v>
      </c>
      <c r="H14642">
        <v>561.49</v>
      </c>
      <c r="I14642">
        <v>561.49210000000005</v>
      </c>
      <c r="J14642">
        <v>-2.1000000000412902E-3</v>
      </c>
      <c r="K14642">
        <v>561.49</v>
      </c>
      <c r="L14642">
        <v>0</v>
      </c>
      <c r="M14642" t="str">
        <f>IF(ISERROR(VLOOKUP(A14642,'[1]Ecart validé'!$A:$A,1,FALSE)),Z14642,"Ecart Validé")</f>
        <v>valid</v>
      </c>
      <c r="R14642" t="s">
        <v>30</v>
      </c>
      <c r="U14642"/>
      <c r="X14642"/>
      <c r="Y14642"/>
      <c r="Z14642" t="s">
        <v>31</v>
      </c>
    </row>
    <row r="14643" spans="1:26" x14ac:dyDescent="0.3">
      <c r="A14643" t="s">
        <v>17891</v>
      </c>
      <c r="B14643" t="s">
        <v>7587</v>
      </c>
      <c r="C14643">
        <v>100592</v>
      </c>
      <c r="D14643" t="str">
        <f>+VLOOKUP(C14643,Param!K:L,2,FALSE)</f>
        <v>RECHEIO MASTERCHEF Lda</v>
      </c>
      <c r="E14643" t="s">
        <v>7933</v>
      </c>
      <c r="F14643" t="s">
        <v>16549</v>
      </c>
      <c r="G14643" t="s">
        <v>29</v>
      </c>
      <c r="H14643">
        <v>58.58</v>
      </c>
      <c r="I14643">
        <v>58.584899999999998</v>
      </c>
      <c r="J14643">
        <v>-4.8999999999992296E-3</v>
      </c>
      <c r="K14643">
        <v>58.58</v>
      </c>
      <c r="L14643">
        <v>0</v>
      </c>
      <c r="M14643" t="str">
        <f>IF(ISERROR(VLOOKUP(A14643,'[1]Ecart validé'!$A:$A,1,FALSE)),Z14643,"Ecart Validé")</f>
        <v>valid</v>
      </c>
      <c r="R14643" t="s">
        <v>30</v>
      </c>
      <c r="U14643"/>
      <c r="X14643"/>
      <c r="Y14643"/>
      <c r="Z14643" t="s">
        <v>31</v>
      </c>
    </row>
    <row r="14644" spans="1:26" x14ac:dyDescent="0.3">
      <c r="A14644" t="s">
        <v>17892</v>
      </c>
      <c r="B14644" t="s">
        <v>7587</v>
      </c>
      <c r="C14644">
        <v>100557</v>
      </c>
      <c r="D14644" t="str">
        <f>+VLOOKUP(C14644,Param!K:L,2,FALSE)</f>
        <v>RECHEIO - CASH &amp; CARRY, S.A.</v>
      </c>
      <c r="E14644" t="s">
        <v>7902</v>
      </c>
      <c r="F14644" t="s">
        <v>16549</v>
      </c>
      <c r="G14644" t="s">
        <v>29</v>
      </c>
      <c r="H14644">
        <v>115.45</v>
      </c>
      <c r="I14644">
        <v>115.44580000000001</v>
      </c>
      <c r="J14644">
        <v>4.1999999999973101E-3</v>
      </c>
      <c r="K14644">
        <v>115.45</v>
      </c>
      <c r="L14644">
        <v>0</v>
      </c>
      <c r="M14644" t="str">
        <f>IF(ISERROR(VLOOKUP(A14644,'[1]Ecart validé'!$A:$A,1,FALSE)),Z14644,"Ecart Validé")</f>
        <v>valid</v>
      </c>
      <c r="R14644" t="s">
        <v>30</v>
      </c>
      <c r="U14644"/>
      <c r="X14644"/>
      <c r="Y14644"/>
      <c r="Z14644" t="s">
        <v>31</v>
      </c>
    </row>
    <row r="14645" spans="1:26" x14ac:dyDescent="0.3">
      <c r="A14645" t="s">
        <v>17893</v>
      </c>
      <c r="B14645" t="s">
        <v>7587</v>
      </c>
      <c r="C14645">
        <v>214170</v>
      </c>
      <c r="D14645" t="str">
        <f>+VLOOKUP(C14645,Param!K:L,2,FALSE)</f>
        <v>BLUE DIAMOND PRIVATE TOURS UNIPESSOAL LDA</v>
      </c>
      <c r="E14645" t="s">
        <v>8202</v>
      </c>
      <c r="F14645" t="s">
        <v>16549</v>
      </c>
      <c r="G14645" t="s">
        <v>29</v>
      </c>
      <c r="H14645">
        <v>215.25</v>
      </c>
      <c r="I14645">
        <v>215.25059999999999</v>
      </c>
      <c r="J14645">
        <v>-5.9999999999149601E-4</v>
      </c>
      <c r="K14645">
        <v>215.25</v>
      </c>
      <c r="L14645">
        <v>0</v>
      </c>
      <c r="M14645" t="str">
        <f>IF(ISERROR(VLOOKUP(A14645,'[1]Ecart validé'!$A:$A,1,FALSE)),Z14645,"Ecart Validé")</f>
        <v>valid</v>
      </c>
      <c r="R14645" t="s">
        <v>30</v>
      </c>
      <c r="U14645"/>
      <c r="X14645"/>
      <c r="Y14645"/>
      <c r="Z14645" t="s">
        <v>31</v>
      </c>
    </row>
    <row r="14646" spans="1:26" x14ac:dyDescent="0.3">
      <c r="A14646" t="s">
        <v>17894</v>
      </c>
      <c r="B14646" t="s">
        <v>7587</v>
      </c>
      <c r="C14646">
        <v>100589</v>
      </c>
      <c r="D14646" t="str">
        <f>+VLOOKUP(C14646,Param!K:L,2,FALSE)</f>
        <v>AVILUDO - INDÚSTRIA E COMÉRCIO DE PRODUTOS ALIMENTARES, S.A.</v>
      </c>
      <c r="E14646" t="s">
        <v>7920</v>
      </c>
      <c r="F14646" t="s">
        <v>16549</v>
      </c>
      <c r="G14646" t="s">
        <v>29</v>
      </c>
      <c r="H14646">
        <v>243.5</v>
      </c>
      <c r="I14646">
        <v>243.5025</v>
      </c>
      <c r="J14646">
        <v>-2.4999999999977202E-3</v>
      </c>
      <c r="K14646">
        <v>243.5</v>
      </c>
      <c r="L14646">
        <v>0</v>
      </c>
      <c r="M14646" t="str">
        <f>IF(ISERROR(VLOOKUP(A14646,'[1]Ecart validé'!$A:$A,1,FALSE)),Z14646,"Ecart Validé")</f>
        <v>valid</v>
      </c>
      <c r="R14646" t="s">
        <v>30</v>
      </c>
      <c r="U14646"/>
      <c r="X14646"/>
      <c r="Y14646"/>
      <c r="Z14646" t="s">
        <v>31</v>
      </c>
    </row>
    <row r="14647" spans="1:26" x14ac:dyDescent="0.3">
      <c r="A14647" t="s">
        <v>17895</v>
      </c>
      <c r="B14647" t="s">
        <v>7587</v>
      </c>
      <c r="C14647">
        <v>100589</v>
      </c>
      <c r="D14647" t="str">
        <f>+VLOOKUP(C14647,Param!K:L,2,FALSE)</f>
        <v>AVILUDO - INDÚSTRIA E COMÉRCIO DE PRODUTOS ALIMENTARES, S.A.</v>
      </c>
      <c r="E14647" t="s">
        <v>7925</v>
      </c>
      <c r="F14647" t="s">
        <v>16549</v>
      </c>
      <c r="G14647" t="s">
        <v>29</v>
      </c>
      <c r="H14647">
        <v>2393.13</v>
      </c>
      <c r="I14647">
        <v>2393.1341000000002</v>
      </c>
      <c r="J14647">
        <v>-4.1000000001076798E-3</v>
      </c>
      <c r="K14647">
        <v>2393.13</v>
      </c>
      <c r="L14647">
        <v>0</v>
      </c>
      <c r="M14647" t="str">
        <f>IF(ISERROR(VLOOKUP(A14647,'[1]Ecart validé'!$A:$A,1,FALSE)),Z14647,"Ecart Validé")</f>
        <v>valid</v>
      </c>
      <c r="R14647" t="s">
        <v>30</v>
      </c>
      <c r="U14647"/>
      <c r="X14647"/>
      <c r="Y14647"/>
      <c r="Z14647" t="s">
        <v>31</v>
      </c>
    </row>
    <row r="14648" spans="1:26" x14ac:dyDescent="0.3">
      <c r="A14648" t="s">
        <v>17896</v>
      </c>
      <c r="B14648" t="s">
        <v>7587</v>
      </c>
      <c r="C14648">
        <v>100649</v>
      </c>
      <c r="D14648" t="str">
        <f>+VLOOKUP(C14648,Param!K:L,2,FALSE)</f>
        <v>GAMOTEL - ARTIGOS PARA HOTELARIA, LDA</v>
      </c>
      <c r="E14648" t="s">
        <v>8241</v>
      </c>
      <c r="F14648" t="s">
        <v>16549</v>
      </c>
      <c r="G14648" t="s">
        <v>29</v>
      </c>
      <c r="H14648">
        <v>2.73</v>
      </c>
      <c r="I14648">
        <v>2.7309000000000001</v>
      </c>
      <c r="J14648">
        <v>-9.0000000000012195E-4</v>
      </c>
      <c r="K14648">
        <v>2.73</v>
      </c>
      <c r="L14648">
        <v>0</v>
      </c>
      <c r="M14648" t="str">
        <f>IF(ISERROR(VLOOKUP(A14648,'[1]Ecart validé'!$A:$A,1,FALSE)),Z14648,"Ecart Validé")</f>
        <v>valid</v>
      </c>
      <c r="R14648" t="s">
        <v>30</v>
      </c>
      <c r="U14648"/>
      <c r="X14648"/>
      <c r="Y14648"/>
      <c r="Z14648" t="s">
        <v>31</v>
      </c>
    </row>
    <row r="14649" spans="1:26" x14ac:dyDescent="0.3">
      <c r="A14649" t="s">
        <v>17897</v>
      </c>
      <c r="B14649" t="s">
        <v>7587</v>
      </c>
      <c r="C14649">
        <v>100062</v>
      </c>
      <c r="D14649" t="str">
        <f>+VLOOKUP(C14649,Param!K:L,2,FALSE)</f>
        <v>GLUTAMINE - ALIMENTAÇÃO RACIONAL E DIETETICA, LDA</v>
      </c>
      <c r="E14649" t="s">
        <v>7750</v>
      </c>
      <c r="F14649" t="s">
        <v>16549</v>
      </c>
      <c r="G14649" t="s">
        <v>29</v>
      </c>
      <c r="H14649">
        <v>6.15</v>
      </c>
      <c r="I14649">
        <v>6.1471</v>
      </c>
      <c r="J14649">
        <v>2.9000000000003398E-3</v>
      </c>
      <c r="K14649">
        <v>6.15</v>
      </c>
      <c r="L14649">
        <v>0</v>
      </c>
      <c r="M14649" t="str">
        <f>IF(ISERROR(VLOOKUP(A14649,'[1]Ecart validé'!$A:$A,1,FALSE)),Z14649,"Ecart Validé")</f>
        <v>valid</v>
      </c>
      <c r="R14649" t="s">
        <v>30</v>
      </c>
      <c r="U14649"/>
      <c r="X14649"/>
      <c r="Y14649"/>
      <c r="Z14649" t="s">
        <v>31</v>
      </c>
    </row>
    <row r="14650" spans="1:26" x14ac:dyDescent="0.3">
      <c r="A14650" t="s">
        <v>17898</v>
      </c>
      <c r="B14650" t="s">
        <v>7587</v>
      </c>
      <c r="C14650">
        <v>100250</v>
      </c>
      <c r="D14650" t="str">
        <f>+VLOOKUP(C14650,Param!K:L,2,FALSE)</f>
        <v>MOTA &amp; DAVID, LDA</v>
      </c>
      <c r="E14650" t="s">
        <v>8213</v>
      </c>
      <c r="F14650" t="s">
        <v>16549</v>
      </c>
      <c r="G14650" t="s">
        <v>29</v>
      </c>
      <c r="H14650">
        <v>294.04000000000002</v>
      </c>
      <c r="I14650">
        <v>294.03539999999998</v>
      </c>
      <c r="J14650">
        <v>4.6000000000390104E-3</v>
      </c>
      <c r="K14650">
        <v>294.04000000000002</v>
      </c>
      <c r="L14650">
        <v>0</v>
      </c>
      <c r="M14650" t="str">
        <f>IF(ISERROR(VLOOKUP(A14650,'[1]Ecart validé'!$A:$A,1,FALSE)),Z14650,"Ecart Validé")</f>
        <v>valid</v>
      </c>
      <c r="R14650" t="s">
        <v>30</v>
      </c>
      <c r="U14650"/>
      <c r="X14650"/>
      <c r="Y14650"/>
      <c r="Z14650" t="s">
        <v>31</v>
      </c>
    </row>
    <row r="14651" spans="1:26" x14ac:dyDescent="0.3">
      <c r="A14651" t="s">
        <v>17899</v>
      </c>
      <c r="B14651" t="s">
        <v>7587</v>
      </c>
      <c r="C14651">
        <v>100588</v>
      </c>
      <c r="D14651" t="str">
        <f>+VLOOKUP(C14651,Param!K:L,2,FALSE)</f>
        <v>REXEL - DISTRIBUIÇÃO DE MATERIAL ELÉCTRICO, S.A.</v>
      </c>
      <c r="E14651" t="s">
        <v>7916</v>
      </c>
      <c r="F14651" t="s">
        <v>16549</v>
      </c>
      <c r="G14651" t="s">
        <v>29</v>
      </c>
      <c r="H14651">
        <v>324.94</v>
      </c>
      <c r="I14651">
        <v>324.94450000000001</v>
      </c>
      <c r="J14651">
        <v>-4.5000000000072699E-3</v>
      </c>
      <c r="K14651">
        <v>324.94</v>
      </c>
      <c r="L14651">
        <v>0</v>
      </c>
      <c r="M14651" t="str">
        <f>IF(ISERROR(VLOOKUP(A14651,'[1]Ecart validé'!$A:$A,1,FALSE)),Z14651,"Ecart Validé")</f>
        <v>valid</v>
      </c>
      <c r="R14651" t="s">
        <v>30</v>
      </c>
      <c r="U14651"/>
      <c r="X14651"/>
      <c r="Y14651"/>
      <c r="Z14651" t="s">
        <v>31</v>
      </c>
    </row>
    <row r="14652" spans="1:26" x14ac:dyDescent="0.3">
      <c r="A14652" t="s">
        <v>17900</v>
      </c>
      <c r="B14652" t="s">
        <v>7587</v>
      </c>
      <c r="C14652">
        <v>99976</v>
      </c>
      <c r="D14652" t="str">
        <f>+VLOOKUP(C14652,Param!K:L,2,FALSE)</f>
        <v>PEÇA DE FRUTA, LDA</v>
      </c>
      <c r="E14652" t="s">
        <v>8206</v>
      </c>
      <c r="F14652" t="s">
        <v>16549</v>
      </c>
      <c r="G14652" t="s">
        <v>29</v>
      </c>
      <c r="H14652">
        <v>1.32</v>
      </c>
      <c r="I14652">
        <v>1.3225</v>
      </c>
      <c r="J14652">
        <v>-2.4999999999999402E-3</v>
      </c>
      <c r="K14652">
        <v>1.32</v>
      </c>
      <c r="L14652">
        <v>0</v>
      </c>
      <c r="M14652" t="str">
        <f>IF(ISERROR(VLOOKUP(A14652,'[1]Ecart validé'!$A:$A,1,FALSE)),Z14652,"Ecart Validé")</f>
        <v>valid</v>
      </c>
      <c r="R14652" t="s">
        <v>30</v>
      </c>
      <c r="U14652"/>
      <c r="X14652"/>
      <c r="Y14652"/>
      <c r="Z14652" t="s">
        <v>31</v>
      </c>
    </row>
    <row r="14653" spans="1:26" x14ac:dyDescent="0.3">
      <c r="A14653" t="s">
        <v>17901</v>
      </c>
      <c r="B14653" t="s">
        <v>7587</v>
      </c>
      <c r="C14653">
        <v>100596</v>
      </c>
      <c r="D14653" t="str">
        <f>+VLOOKUP(C14653,Param!K:L,2,FALSE)</f>
        <v>FUMADIS - PRODUÇÃO E DISTRIBUIÇÃO DE PRODUTOS ALIMENTARES, LDA</v>
      </c>
      <c r="E14653" t="s">
        <v>7938</v>
      </c>
      <c r="F14653" t="s">
        <v>16549</v>
      </c>
      <c r="G14653" t="s">
        <v>29</v>
      </c>
      <c r="H14653">
        <v>214.23</v>
      </c>
      <c r="I14653">
        <v>214.2319</v>
      </c>
      <c r="J14653">
        <v>-1.90000000000623E-3</v>
      </c>
      <c r="K14653">
        <v>214.23</v>
      </c>
      <c r="L14653">
        <v>0</v>
      </c>
      <c r="M14653" t="str">
        <f>IF(ISERROR(VLOOKUP(A14653,'[1]Ecart validé'!$A:$A,1,FALSE)),Z14653,"Ecart Validé")</f>
        <v>valid</v>
      </c>
      <c r="R14653" t="s">
        <v>30</v>
      </c>
      <c r="U14653"/>
      <c r="X14653"/>
      <c r="Y14653"/>
      <c r="Z14653" t="s">
        <v>31</v>
      </c>
    </row>
    <row r="14654" spans="1:26" x14ac:dyDescent="0.3">
      <c r="A14654" t="s">
        <v>17902</v>
      </c>
      <c r="B14654" t="s">
        <v>7587</v>
      </c>
      <c r="C14654">
        <v>254764</v>
      </c>
      <c r="D14654" t="str">
        <f>+VLOOKUP(C14654,Param!K:L,2,FALSE)</f>
        <v>ARTISANDUS UNIPESSOAL, LDA</v>
      </c>
      <c r="E14654" t="s">
        <v>8124</v>
      </c>
      <c r="F14654" t="s">
        <v>16549</v>
      </c>
      <c r="G14654" t="s">
        <v>29</v>
      </c>
      <c r="H14654">
        <v>38.090000000000003</v>
      </c>
      <c r="I14654">
        <v>38.090299999999999</v>
      </c>
      <c r="J14654">
        <v>-2.99999999995748E-4</v>
      </c>
      <c r="K14654">
        <v>38.090000000000003</v>
      </c>
      <c r="L14654">
        <v>0</v>
      </c>
      <c r="M14654" t="str">
        <f>IF(ISERROR(VLOOKUP(A14654,'[1]Ecart validé'!$A:$A,1,FALSE)),Z14654,"Ecart Validé")</f>
        <v>valid</v>
      </c>
      <c r="R14654" t="s">
        <v>30</v>
      </c>
      <c r="U14654"/>
      <c r="X14654"/>
      <c r="Y14654"/>
      <c r="Z14654" t="s">
        <v>31</v>
      </c>
    </row>
    <row r="14655" spans="1:26" x14ac:dyDescent="0.3">
      <c r="A14655" t="s">
        <v>17903</v>
      </c>
      <c r="B14655" t="s">
        <v>7587</v>
      </c>
      <c r="C14655">
        <v>100605</v>
      </c>
      <c r="D14655" t="str">
        <f>+VLOOKUP(C14655,Param!K:L,2,FALSE)</f>
        <v>BERNARDINO DE ALMEIDA E COSTA &amp; FILHOS, S.A.</v>
      </c>
      <c r="E14655" t="s">
        <v>7951</v>
      </c>
      <c r="F14655" t="s">
        <v>16549</v>
      </c>
      <c r="G14655" t="s">
        <v>29</v>
      </c>
      <c r="H14655">
        <v>55.76</v>
      </c>
      <c r="I14655">
        <v>55.762700000000002</v>
      </c>
      <c r="J14655">
        <v>-2.7000000000043599E-3</v>
      </c>
      <c r="K14655">
        <v>55.76</v>
      </c>
      <c r="L14655">
        <v>0</v>
      </c>
      <c r="M14655" t="str">
        <f>IF(ISERROR(VLOOKUP(A14655,'[1]Ecart validé'!$A:$A,1,FALSE)),Z14655,"Ecart Validé")</f>
        <v>valid</v>
      </c>
      <c r="R14655" t="s">
        <v>30</v>
      </c>
      <c r="U14655"/>
      <c r="X14655"/>
      <c r="Y14655"/>
      <c r="Z14655" t="s">
        <v>31</v>
      </c>
    </row>
    <row r="14656" spans="1:26" x14ac:dyDescent="0.3">
      <c r="A14656" t="s">
        <v>17904</v>
      </c>
      <c r="B14656" t="s">
        <v>7587</v>
      </c>
      <c r="C14656">
        <v>99725</v>
      </c>
      <c r="D14656" t="str">
        <f>+VLOOKUP(C14656,Param!K:L,2,FALSE)</f>
        <v>ISS FACILITY SERVICES - GESTÃO E MANUTENÇÃO DE EDIFÍCIOS, LDA</v>
      </c>
      <c r="E14656" t="s">
        <v>7679</v>
      </c>
      <c r="F14656" t="s">
        <v>16549</v>
      </c>
      <c r="G14656" t="s">
        <v>29</v>
      </c>
      <c r="H14656">
        <v>37.619999999999997</v>
      </c>
      <c r="I14656">
        <v>37.620399999999997</v>
      </c>
      <c r="J14656">
        <v>-3.9999999999906701E-4</v>
      </c>
      <c r="K14656">
        <v>37.619999999999997</v>
      </c>
      <c r="L14656">
        <v>0</v>
      </c>
      <c r="M14656" t="str">
        <f>IF(ISERROR(VLOOKUP(A14656,'[1]Ecart validé'!$A:$A,1,FALSE)),Z14656,"Ecart Validé")</f>
        <v>valid</v>
      </c>
      <c r="R14656" t="s">
        <v>30</v>
      </c>
      <c r="U14656"/>
      <c r="X14656"/>
      <c r="Y14656"/>
      <c r="Z14656" t="s">
        <v>31</v>
      </c>
    </row>
    <row r="14657" spans="1:26" x14ac:dyDescent="0.3">
      <c r="A14657" t="s">
        <v>17905</v>
      </c>
      <c r="B14657" t="s">
        <v>7587</v>
      </c>
      <c r="C14657">
        <v>360611</v>
      </c>
      <c r="D14657" t="str">
        <f>+VLOOKUP(C14657,Param!K:L,2,FALSE)</f>
        <v>Liderpartner, Lda</v>
      </c>
      <c r="E14657" t="s">
        <v>15778</v>
      </c>
      <c r="F14657" t="s">
        <v>16549</v>
      </c>
      <c r="G14657" t="s">
        <v>29</v>
      </c>
      <c r="H14657">
        <v>50.36</v>
      </c>
      <c r="I14657">
        <v>50.356499999999997</v>
      </c>
      <c r="J14657">
        <v>3.5000000000024998E-3</v>
      </c>
      <c r="K14657">
        <v>50.36</v>
      </c>
      <c r="L14657">
        <v>0</v>
      </c>
      <c r="M14657" t="str">
        <f>IF(ISERROR(VLOOKUP(A14657,'[1]Ecart validé'!$A:$A,1,FALSE)),Z14657,"Ecart Validé")</f>
        <v>valid</v>
      </c>
      <c r="R14657" t="s">
        <v>30</v>
      </c>
      <c r="U14657"/>
      <c r="X14657"/>
      <c r="Y14657"/>
      <c r="Z14657" t="s">
        <v>31</v>
      </c>
    </row>
    <row r="14658" spans="1:26" x14ac:dyDescent="0.3">
      <c r="A14658" t="s">
        <v>17906</v>
      </c>
      <c r="B14658" t="s">
        <v>7587</v>
      </c>
      <c r="C14658">
        <v>100464</v>
      </c>
      <c r="D14658" t="str">
        <f>+VLOOKUP(C14658,Param!K:L,2,FALSE)</f>
        <v>NORDMANN PORTUGAL, S.A.</v>
      </c>
      <c r="E14658" t="s">
        <v>7856</v>
      </c>
      <c r="F14658" t="s">
        <v>16549</v>
      </c>
      <c r="G14658" t="s">
        <v>29</v>
      </c>
      <c r="H14658">
        <v>49.31</v>
      </c>
      <c r="I14658">
        <v>49.305999999999997</v>
      </c>
      <c r="J14658">
        <v>4.0000000000048799E-3</v>
      </c>
      <c r="K14658">
        <v>49.31</v>
      </c>
      <c r="L14658">
        <v>0</v>
      </c>
      <c r="M14658" t="str">
        <f>IF(ISERROR(VLOOKUP(A14658,'[1]Ecart validé'!$A:$A,1,FALSE)),Z14658,"Ecart Validé")</f>
        <v>valid</v>
      </c>
      <c r="R14658" t="s">
        <v>30</v>
      </c>
      <c r="U14658"/>
      <c r="X14658"/>
      <c r="Y14658"/>
      <c r="Z14658" t="s">
        <v>31</v>
      </c>
    </row>
    <row r="14659" spans="1:26" x14ac:dyDescent="0.3">
      <c r="A14659" t="s">
        <v>17907</v>
      </c>
      <c r="B14659" t="s">
        <v>7587</v>
      </c>
      <c r="C14659">
        <v>100067</v>
      </c>
      <c r="D14659" t="str">
        <f>+VLOOKUP(C14659,Param!K:L,2,FALSE)</f>
        <v>ANTÓNIO JOSÉ TEIXEIRA CRUZ, UNIPESSOAL, LDA</v>
      </c>
      <c r="E14659" t="s">
        <v>7753</v>
      </c>
      <c r="F14659" t="s">
        <v>16549</v>
      </c>
      <c r="G14659" t="s">
        <v>29</v>
      </c>
      <c r="H14659">
        <v>28.5</v>
      </c>
      <c r="I14659">
        <v>28.4986</v>
      </c>
      <c r="J14659">
        <v>1.4000000000002899E-3</v>
      </c>
      <c r="K14659">
        <v>28.5</v>
      </c>
      <c r="L14659">
        <v>0</v>
      </c>
      <c r="M14659" t="str">
        <f>IF(ISERROR(VLOOKUP(A14659,'[1]Ecart validé'!$A:$A,1,FALSE)),Z14659,"Ecart Validé")</f>
        <v>valid</v>
      </c>
      <c r="R14659" t="s">
        <v>30</v>
      </c>
      <c r="U14659"/>
      <c r="X14659"/>
      <c r="Y14659"/>
      <c r="Z14659" t="s">
        <v>31</v>
      </c>
    </row>
    <row r="14660" spans="1:26" x14ac:dyDescent="0.3">
      <c r="A14660" t="s">
        <v>17908</v>
      </c>
      <c r="B14660" t="s">
        <v>7587</v>
      </c>
      <c r="C14660">
        <v>99703</v>
      </c>
      <c r="D14660" t="str">
        <f>+VLOOKUP(C14660,Param!K:L,2,FALSE)</f>
        <v>CAPRI - REPRESENTAÇÃO E COMERCIO DE PRODUTOS ALIMENTARES, LDA</v>
      </c>
      <c r="E14660" t="s">
        <v>8185</v>
      </c>
      <c r="F14660" t="s">
        <v>16549</v>
      </c>
      <c r="G14660" t="s">
        <v>29</v>
      </c>
      <c r="H14660">
        <v>12.56</v>
      </c>
      <c r="I14660">
        <v>12.562099999999999</v>
      </c>
      <c r="J14660">
        <v>-2.0999999999986498E-3</v>
      </c>
      <c r="K14660">
        <v>12.56</v>
      </c>
      <c r="L14660">
        <v>0</v>
      </c>
      <c r="M14660" t="str">
        <f>IF(ISERROR(VLOOKUP(A14660,'[1]Ecart validé'!$A:$A,1,FALSE)),Z14660,"Ecart Validé")</f>
        <v>valid</v>
      </c>
      <c r="R14660" t="s">
        <v>30</v>
      </c>
      <c r="U14660"/>
      <c r="X14660"/>
      <c r="Y14660"/>
      <c r="Z14660" t="s">
        <v>31</v>
      </c>
    </row>
    <row r="14661" spans="1:26" x14ac:dyDescent="0.3">
      <c r="A14661" t="s">
        <v>17909</v>
      </c>
      <c r="B14661" t="s">
        <v>7587</v>
      </c>
      <c r="C14661">
        <v>274989</v>
      </c>
      <c r="D14661" t="str">
        <f>+VLOOKUP(C14661,Param!K:L,2,FALSE)</f>
        <v>FRUSTOCK FOOD SERVICE, S.A. (distribuidor DANONE)</v>
      </c>
      <c r="E14661" t="s">
        <v>8140</v>
      </c>
      <c r="F14661" t="s">
        <v>16549</v>
      </c>
      <c r="G14661" t="s">
        <v>29</v>
      </c>
      <c r="H14661">
        <v>921.13</v>
      </c>
      <c r="I14661">
        <v>921.12480000000005</v>
      </c>
      <c r="J14661">
        <v>5.1999999999452397E-3</v>
      </c>
      <c r="K14661">
        <v>921.13</v>
      </c>
      <c r="L14661">
        <v>0</v>
      </c>
      <c r="M14661" t="str">
        <f>IF(ISERROR(VLOOKUP(A14661,'[1]Ecart validé'!$A:$A,1,FALSE)),Z14661,"Ecart Validé")</f>
        <v>valid</v>
      </c>
      <c r="R14661" t="s">
        <v>30</v>
      </c>
      <c r="U14661"/>
      <c r="X14661"/>
      <c r="Y14661"/>
      <c r="Z14661" t="s">
        <v>31</v>
      </c>
    </row>
    <row r="14662" spans="1:26" x14ac:dyDescent="0.3">
      <c r="A14662" t="s">
        <v>17910</v>
      </c>
      <c r="B14662" t="s">
        <v>7587</v>
      </c>
      <c r="C14662">
        <v>100300</v>
      </c>
      <c r="D14662" t="str">
        <f>+VLOOKUP(C14662,Param!K:L,2,FALSE)</f>
        <v>VIBOREL - DISTRIBUIÇÃO, S.A.</v>
      </c>
      <c r="E14662" t="s">
        <v>17911</v>
      </c>
      <c r="F14662" t="s">
        <v>16549</v>
      </c>
      <c r="G14662" t="s">
        <v>29</v>
      </c>
      <c r="H14662">
        <v>35.36</v>
      </c>
      <c r="I14662">
        <v>35.36</v>
      </c>
      <c r="J14662">
        <v>0</v>
      </c>
      <c r="K14662">
        <v>35.36</v>
      </c>
      <c r="L14662">
        <v>0</v>
      </c>
      <c r="M14662" t="str">
        <f>IF(ISERROR(VLOOKUP(A14662,'[1]Ecart validé'!$A:$A,1,FALSE)),Z14662,"Ecart Validé")</f>
        <v>valid</v>
      </c>
      <c r="R14662" t="s">
        <v>30</v>
      </c>
      <c r="U14662"/>
      <c r="X14662"/>
      <c r="Y14662"/>
      <c r="Z14662" t="s">
        <v>31</v>
      </c>
    </row>
    <row r="14663" spans="1:26" x14ac:dyDescent="0.3">
      <c r="A14663" t="s">
        <v>17912</v>
      </c>
      <c r="B14663" t="s">
        <v>7587</v>
      </c>
      <c r="C14663">
        <v>354128</v>
      </c>
      <c r="D14663" t="str">
        <f>+VLOOKUP(C14663,Param!K:L,2,FALSE)</f>
        <v>OMNIFISH S.A.</v>
      </c>
      <c r="E14663" t="s">
        <v>15809</v>
      </c>
      <c r="F14663" t="s">
        <v>16549</v>
      </c>
      <c r="G14663" t="s">
        <v>29</v>
      </c>
      <c r="H14663">
        <v>207.47</v>
      </c>
      <c r="I14663">
        <v>207.46600000000001</v>
      </c>
      <c r="J14663">
        <v>3.9999999999906699E-3</v>
      </c>
      <c r="K14663">
        <v>207.47</v>
      </c>
      <c r="L14663">
        <v>0</v>
      </c>
      <c r="M14663" t="str">
        <f>IF(ISERROR(VLOOKUP(A14663,'[1]Ecart validé'!$A:$A,1,FALSE)),Z14663,"Ecart Validé")</f>
        <v>valid</v>
      </c>
      <c r="R14663" t="s">
        <v>30</v>
      </c>
      <c r="U14663"/>
      <c r="X14663"/>
      <c r="Y14663"/>
      <c r="Z14663" t="s">
        <v>31</v>
      </c>
    </row>
    <row r="14664" spans="1:26" x14ac:dyDescent="0.3">
      <c r="A14664" t="s">
        <v>17913</v>
      </c>
      <c r="B14664" t="s">
        <v>7587</v>
      </c>
      <c r="C14664">
        <v>219841</v>
      </c>
      <c r="D14664" t="str">
        <f>+VLOOKUP(C14664,Param!K:L,2,FALSE)</f>
        <v>OPENLINE FACILITY SERVICES, S.A.</v>
      </c>
      <c r="E14664" t="s">
        <v>8257</v>
      </c>
      <c r="F14664" t="s">
        <v>16549</v>
      </c>
      <c r="G14664" t="s">
        <v>29</v>
      </c>
      <c r="H14664">
        <v>54</v>
      </c>
      <c r="I14664">
        <v>53.998699999999999</v>
      </c>
      <c r="J14664">
        <v>1.3000000000005199E-3</v>
      </c>
      <c r="K14664">
        <v>54</v>
      </c>
      <c r="L14664">
        <v>0</v>
      </c>
      <c r="M14664" t="str">
        <f>IF(ISERROR(VLOOKUP(A14664,'[1]Ecart validé'!$A:$A,1,FALSE)),Z14664,"Ecart Validé")</f>
        <v>valid</v>
      </c>
      <c r="R14664" t="s">
        <v>30</v>
      </c>
      <c r="U14664"/>
      <c r="X14664"/>
      <c r="Y14664"/>
      <c r="Z14664" t="s">
        <v>31</v>
      </c>
    </row>
    <row r="14665" spans="1:26" x14ac:dyDescent="0.3">
      <c r="A14665" t="s">
        <v>17914</v>
      </c>
      <c r="B14665" t="s">
        <v>7587</v>
      </c>
      <c r="C14665">
        <v>362490</v>
      </c>
      <c r="D14665" t="str">
        <f>+VLOOKUP(C14665,Param!K:L,2,FALSE)</f>
        <v>Kaizen Imagen S.L.</v>
      </c>
      <c r="E14665" t="s">
        <v>17915</v>
      </c>
      <c r="F14665" t="s">
        <v>16549</v>
      </c>
      <c r="G14665" t="s">
        <v>29</v>
      </c>
      <c r="H14665">
        <v>4.37</v>
      </c>
      <c r="I14665">
        <v>4.3662999999999998</v>
      </c>
      <c r="J14665">
        <v>3.70000000000025E-3</v>
      </c>
      <c r="K14665">
        <v>4.37</v>
      </c>
      <c r="L14665">
        <v>0</v>
      </c>
      <c r="M14665" t="str">
        <f>IF(ISERROR(VLOOKUP(A14665,'[1]Ecart validé'!$A:$A,1,FALSE)),Z14665,"Ecart Validé")</f>
        <v>valid</v>
      </c>
      <c r="R14665" t="s">
        <v>30</v>
      </c>
      <c r="U14665"/>
      <c r="X14665"/>
      <c r="Y14665"/>
      <c r="Z14665" t="s">
        <v>31</v>
      </c>
    </row>
    <row r="14666" spans="1:26" x14ac:dyDescent="0.3">
      <c r="A14666" t="s">
        <v>17916</v>
      </c>
      <c r="B14666" t="s">
        <v>7587</v>
      </c>
      <c r="C14666">
        <v>100671</v>
      </c>
      <c r="D14666" t="str">
        <f>+VLOOKUP(C14666,Param!K:L,2,FALSE)</f>
        <v>NORTEL - COMÉRCIO DE EQUIPAMENTOS HOTELEIROS, LDA</v>
      </c>
      <c r="E14666" t="s">
        <v>8211</v>
      </c>
      <c r="F14666" t="s">
        <v>16549</v>
      </c>
      <c r="G14666" t="s">
        <v>29</v>
      </c>
      <c r="H14666">
        <v>17.23</v>
      </c>
      <c r="I14666">
        <v>17.230499999999999</v>
      </c>
      <c r="J14666">
        <v>-4.9999999999883395E-4</v>
      </c>
      <c r="K14666">
        <v>17.23</v>
      </c>
      <c r="L14666">
        <v>0</v>
      </c>
      <c r="M14666" t="str">
        <f>IF(ISERROR(VLOOKUP(A14666,'[1]Ecart validé'!$A:$A,1,FALSE)),Z14666,"Ecart Validé")</f>
        <v>valid</v>
      </c>
      <c r="R14666" t="s">
        <v>30</v>
      </c>
      <c r="U14666"/>
      <c r="X14666"/>
      <c r="Y14666"/>
      <c r="Z14666" t="s">
        <v>31</v>
      </c>
    </row>
    <row r="14667" spans="1:26" x14ac:dyDescent="0.3">
      <c r="A14667" t="s">
        <v>17917</v>
      </c>
      <c r="B14667" t="s">
        <v>7587</v>
      </c>
      <c r="C14667">
        <v>99761</v>
      </c>
      <c r="D14667" t="str">
        <f>+VLOOKUP(C14667,Param!K:L,2,FALSE)</f>
        <v>ADECCO RECURSOS HUMANOS - EMPRESA DE TRABALHO TEMPORÁRIO, LDA</v>
      </c>
      <c r="E14667" t="s">
        <v>8191</v>
      </c>
      <c r="F14667" t="s">
        <v>16549</v>
      </c>
      <c r="G14667" t="s">
        <v>29</v>
      </c>
      <c r="H14667">
        <v>679.79</v>
      </c>
      <c r="I14667">
        <v>679.79179999999997</v>
      </c>
      <c r="J14667">
        <v>-1.8000000000029099E-3</v>
      </c>
      <c r="K14667">
        <v>679.79</v>
      </c>
      <c r="L14667">
        <v>0</v>
      </c>
      <c r="M14667" t="str">
        <f>IF(ISERROR(VLOOKUP(A14667,'[1]Ecart validé'!$A:$A,1,FALSE)),Z14667,"Ecart Validé")</f>
        <v>valid</v>
      </c>
      <c r="R14667" t="s">
        <v>30</v>
      </c>
      <c r="U14667"/>
      <c r="X14667"/>
      <c r="Y14667"/>
      <c r="Z14667" t="s">
        <v>31</v>
      </c>
    </row>
    <row r="14668" spans="1:26" x14ac:dyDescent="0.3">
      <c r="A14668" t="s">
        <v>17918</v>
      </c>
      <c r="B14668" t="s">
        <v>7587</v>
      </c>
      <c r="C14668">
        <v>262263</v>
      </c>
      <c r="D14668" t="str">
        <f>+VLOOKUP(C14668,Param!K:L,2,FALSE)</f>
        <v>NONIUSSOFT SOFTWARE E CONSULTORIA PARA TELECOMUNICACOES SA</v>
      </c>
      <c r="E14668" t="s">
        <v>15850</v>
      </c>
      <c r="F14668" t="s">
        <v>16549</v>
      </c>
      <c r="G14668" t="s">
        <v>29</v>
      </c>
      <c r="H14668">
        <v>144.47</v>
      </c>
      <c r="I14668">
        <v>144.46530000000001</v>
      </c>
      <c r="J14668">
        <v>4.6999999999854901E-3</v>
      </c>
      <c r="K14668">
        <v>144.47</v>
      </c>
      <c r="L14668">
        <v>0</v>
      </c>
      <c r="M14668" t="str">
        <f>IF(ISERROR(VLOOKUP(A14668,'[1]Ecart validé'!$A:$A,1,FALSE)),Z14668,"Ecart Validé")</f>
        <v>valid</v>
      </c>
      <c r="R14668" t="s">
        <v>30</v>
      </c>
      <c r="U14668"/>
      <c r="X14668"/>
      <c r="Y14668"/>
      <c r="Z14668" t="s">
        <v>31</v>
      </c>
    </row>
    <row r="14669" spans="1:26" x14ac:dyDescent="0.3">
      <c r="A14669" t="s">
        <v>17919</v>
      </c>
      <c r="B14669" t="s">
        <v>7587</v>
      </c>
      <c r="C14669">
        <v>349261</v>
      </c>
      <c r="D14669" t="str">
        <f>+VLOOKUP(C14669,Param!K:L,2,FALSE)</f>
        <v>Pinto &amp; Cruz Instalacoes e manuntençao S.A.</v>
      </c>
      <c r="E14669" t="s">
        <v>15855</v>
      </c>
      <c r="F14669" t="s">
        <v>16549</v>
      </c>
      <c r="G14669" t="s">
        <v>29</v>
      </c>
      <c r="H14669">
        <v>13.86</v>
      </c>
      <c r="I14669">
        <v>13.86</v>
      </c>
      <c r="J14669">
        <v>0</v>
      </c>
      <c r="K14669">
        <v>13.86</v>
      </c>
      <c r="L14669">
        <v>0</v>
      </c>
      <c r="M14669" t="str">
        <f>IF(ISERROR(VLOOKUP(A14669,'[1]Ecart validé'!$A:$A,1,FALSE)),Z14669,"Ecart Validé")</f>
        <v>valid</v>
      </c>
      <c r="R14669" t="s">
        <v>30</v>
      </c>
      <c r="U14669"/>
      <c r="X14669"/>
      <c r="Y14669"/>
      <c r="Z14669" t="s">
        <v>31</v>
      </c>
    </row>
    <row r="14670" spans="1:26" x14ac:dyDescent="0.3">
      <c r="A14670" t="s">
        <v>17920</v>
      </c>
      <c r="B14670" t="s">
        <v>7587</v>
      </c>
      <c r="C14670">
        <v>366303</v>
      </c>
      <c r="D14670" t="e">
        <f>+VLOOKUP(C14670,Param!K:L,2,FALSE)</f>
        <v>#N/A</v>
      </c>
      <c r="E14670" t="s">
        <v>15825</v>
      </c>
      <c r="F14670" t="s">
        <v>16549</v>
      </c>
      <c r="G14670" t="s">
        <v>29</v>
      </c>
      <c r="H14670">
        <v>8.7100000000000009</v>
      </c>
      <c r="I14670">
        <v>8.7138000000000009</v>
      </c>
      <c r="J14670">
        <v>-3.8000000000000199E-3</v>
      </c>
      <c r="K14670">
        <v>8.7100000000000009</v>
      </c>
      <c r="L14670">
        <v>0</v>
      </c>
      <c r="M14670" t="str">
        <f>IF(ISERROR(VLOOKUP(A14670,'[1]Ecart validé'!$A:$A,1,FALSE)),Z14670,"Ecart Validé")</f>
        <v>valid</v>
      </c>
      <c r="R14670" t="s">
        <v>30</v>
      </c>
      <c r="U14670"/>
      <c r="X14670"/>
      <c r="Y14670"/>
      <c r="Z14670" t="s">
        <v>31</v>
      </c>
    </row>
    <row r="14671" spans="1:26" x14ac:dyDescent="0.3">
      <c r="A14671" t="s">
        <v>17921</v>
      </c>
      <c r="B14671" t="s">
        <v>7587</v>
      </c>
      <c r="C14671">
        <v>100079</v>
      </c>
      <c r="D14671" t="str">
        <f>+VLOOKUP(C14671,Param!K:L,2,FALSE)</f>
        <v>CASA AGRÍCOLA ALEXANDRE RELVAS, LDA</v>
      </c>
      <c r="E14671" t="s">
        <v>8187</v>
      </c>
      <c r="F14671" t="s">
        <v>16549</v>
      </c>
      <c r="G14671" t="s">
        <v>29</v>
      </c>
      <c r="H14671">
        <v>8.8000000000000007</v>
      </c>
      <c r="I14671">
        <v>8.8009000000000004</v>
      </c>
      <c r="J14671">
        <v>-8.9999999999967797E-4</v>
      </c>
      <c r="K14671">
        <v>8.8000000000000007</v>
      </c>
      <c r="L14671">
        <v>0</v>
      </c>
      <c r="M14671" t="str">
        <f>IF(ISERROR(VLOOKUP(A14671,'[1]Ecart validé'!$A:$A,1,FALSE)),Z14671,"Ecart Validé")</f>
        <v>valid</v>
      </c>
      <c r="R14671" t="s">
        <v>30</v>
      </c>
      <c r="U14671"/>
      <c r="X14671"/>
      <c r="Y14671"/>
      <c r="Z14671" t="s">
        <v>31</v>
      </c>
    </row>
    <row r="14672" spans="1:26" x14ac:dyDescent="0.3">
      <c r="A14672" t="s">
        <v>17922</v>
      </c>
      <c r="B14672" t="s">
        <v>7587</v>
      </c>
      <c r="C14672">
        <v>100427</v>
      </c>
      <c r="D14672" t="str">
        <f>+VLOOKUP(C14672,Param!K:L,2,FALSE)</f>
        <v>AGRO PLANTAS - FLORICULTURA, SILVICULTURA E AGRO-PECUÁRIA, LDA</v>
      </c>
      <c r="E14672" t="s">
        <v>7836</v>
      </c>
      <c r="F14672" t="s">
        <v>16549</v>
      </c>
      <c r="G14672" t="s">
        <v>29</v>
      </c>
      <c r="H14672">
        <v>166.15</v>
      </c>
      <c r="I14672">
        <v>166.14779999999999</v>
      </c>
      <c r="J14672">
        <v>2.2000000000161799E-3</v>
      </c>
      <c r="K14672">
        <v>166.15</v>
      </c>
      <c r="L14672">
        <v>0</v>
      </c>
      <c r="M14672" t="str">
        <f>IF(ISERROR(VLOOKUP(A14672,'[1]Ecart validé'!$A:$A,1,FALSE)),Z14672,"Ecart Validé")</f>
        <v>valid</v>
      </c>
      <c r="R14672" t="s">
        <v>30</v>
      </c>
      <c r="U14672"/>
      <c r="X14672"/>
      <c r="Y14672"/>
      <c r="Z14672" t="s">
        <v>31</v>
      </c>
    </row>
    <row r="14673" spans="1:26" x14ac:dyDescent="0.3">
      <c r="A14673" t="s">
        <v>17923</v>
      </c>
      <c r="B14673" t="s">
        <v>7587</v>
      </c>
      <c r="C14673">
        <v>294868</v>
      </c>
      <c r="D14673" t="e">
        <f>+VLOOKUP(C14673,Param!K:L,2,FALSE)</f>
        <v>#N/A</v>
      </c>
      <c r="E14673" t="s">
        <v>17924</v>
      </c>
      <c r="F14673" t="s">
        <v>16549</v>
      </c>
      <c r="G14673" t="s">
        <v>29</v>
      </c>
      <c r="H14673">
        <v>129.01</v>
      </c>
      <c r="I14673">
        <v>129.01499999999999</v>
      </c>
      <c r="J14673">
        <v>-4.9999999999954499E-3</v>
      </c>
      <c r="K14673">
        <v>129.01</v>
      </c>
      <c r="L14673">
        <v>0</v>
      </c>
      <c r="M14673" t="str">
        <f>IF(ISERROR(VLOOKUP(A14673,'[1]Ecart validé'!$A:$A,1,FALSE)),Z14673,"Ecart Validé")</f>
        <v>valid</v>
      </c>
      <c r="R14673" t="s">
        <v>30</v>
      </c>
      <c r="U14673"/>
      <c r="X14673"/>
      <c r="Y14673"/>
      <c r="Z14673" t="s">
        <v>31</v>
      </c>
    </row>
    <row r="14674" spans="1:26" x14ac:dyDescent="0.3">
      <c r="A14674" t="s">
        <v>17925</v>
      </c>
      <c r="B14674" t="s">
        <v>7587</v>
      </c>
      <c r="C14674">
        <v>100512</v>
      </c>
      <c r="D14674" t="str">
        <f>+VLOOKUP(C14674,Param!K:L,2,FALSE)</f>
        <v>LACTOGAL - PRODUTOS ALIMENTARES, S.A.</v>
      </c>
      <c r="E14674" t="s">
        <v>8217</v>
      </c>
      <c r="F14674" t="s">
        <v>16549</v>
      </c>
      <c r="G14674" t="s">
        <v>29</v>
      </c>
      <c r="H14674">
        <v>520.91999999999996</v>
      </c>
      <c r="I14674">
        <v>520.91790000000003</v>
      </c>
      <c r="J14674">
        <v>2.0999999999275999E-3</v>
      </c>
      <c r="K14674">
        <v>520.91999999999996</v>
      </c>
      <c r="L14674">
        <v>0</v>
      </c>
      <c r="M14674" t="str">
        <f>IF(ISERROR(VLOOKUP(A14674,'[1]Ecart validé'!$A:$A,1,FALSE)),Z14674,"Ecart Validé")</f>
        <v>valid</v>
      </c>
      <c r="R14674" t="s">
        <v>30</v>
      </c>
      <c r="U14674"/>
      <c r="X14674"/>
      <c r="Y14674"/>
      <c r="Z14674" t="s">
        <v>31</v>
      </c>
    </row>
    <row r="14675" spans="1:26" x14ac:dyDescent="0.3">
      <c r="A14675" t="s">
        <v>17926</v>
      </c>
      <c r="B14675" t="s">
        <v>7587</v>
      </c>
      <c r="C14675">
        <v>99659</v>
      </c>
      <c r="D14675" t="str">
        <f>+VLOOKUP(C14675,Param!K:L,2,FALSE)</f>
        <v>WATERCARE - TRATAMENTO DE ÁGUAS, LDA</v>
      </c>
      <c r="E14675" t="s">
        <v>7646</v>
      </c>
      <c r="F14675" t="s">
        <v>16549</v>
      </c>
      <c r="G14675" t="s">
        <v>29</v>
      </c>
      <c r="H14675">
        <v>496.54</v>
      </c>
      <c r="I14675">
        <v>496.54129999999998</v>
      </c>
      <c r="J14675">
        <v>-1.29999999995789E-3</v>
      </c>
      <c r="K14675">
        <v>496.54</v>
      </c>
      <c r="L14675">
        <v>0</v>
      </c>
      <c r="M14675" t="str">
        <f>IF(ISERROR(VLOOKUP(A14675,'[1]Ecart validé'!$A:$A,1,FALSE)),Z14675,"Ecart Validé")</f>
        <v>valid</v>
      </c>
      <c r="R14675" t="s">
        <v>30</v>
      </c>
      <c r="U14675"/>
      <c r="X14675"/>
      <c r="Y14675"/>
      <c r="Z14675" t="s">
        <v>31</v>
      </c>
    </row>
    <row r="14676" spans="1:26" x14ac:dyDescent="0.3">
      <c r="A14676" t="s">
        <v>17927</v>
      </c>
      <c r="B14676" t="s">
        <v>15873</v>
      </c>
      <c r="C14676" t="s">
        <v>15874</v>
      </c>
      <c r="D14676" t="str">
        <f>+VLOOKUP(C14676,Param!K:L,2,FALSE)</f>
        <v>Agencja Tatulo Wąsik Dariusz</v>
      </c>
      <c r="E14676" t="s">
        <v>15875</v>
      </c>
      <c r="F14676" t="s">
        <v>16549</v>
      </c>
      <c r="G14676" t="s">
        <v>15876</v>
      </c>
      <c r="H14676">
        <v>42153.13</v>
      </c>
      <c r="I14676">
        <v>42153.125999999997</v>
      </c>
      <c r="J14676">
        <v>4.0000000008149003E-3</v>
      </c>
      <c r="K14676">
        <v>42153.13</v>
      </c>
      <c r="L14676">
        <v>0</v>
      </c>
      <c r="M14676" t="str">
        <f>IF(ISERROR(VLOOKUP(A14676,'[1]Ecart validé'!$A:$A,1,FALSE)),Z14676,"Ecart Validé")</f>
        <v>valid</v>
      </c>
      <c r="R14676" t="s">
        <v>30</v>
      </c>
      <c r="U14676"/>
      <c r="X14676"/>
      <c r="Y14676"/>
      <c r="Z14676" t="s">
        <v>31</v>
      </c>
    </row>
    <row r="14677" spans="1:26" x14ac:dyDescent="0.3">
      <c r="A14677" t="s">
        <v>17928</v>
      </c>
      <c r="B14677" t="s">
        <v>15873</v>
      </c>
      <c r="C14677" t="s">
        <v>15881</v>
      </c>
      <c r="D14677" t="str">
        <f>+VLOOKUP(C14677,Param!K:L,2,FALSE)</f>
        <v>Amka sp. z o.o.</v>
      </c>
      <c r="E14677" t="s">
        <v>15882</v>
      </c>
      <c r="F14677" t="s">
        <v>16549</v>
      </c>
      <c r="G14677" t="s">
        <v>15876</v>
      </c>
      <c r="H14677">
        <v>21416</v>
      </c>
      <c r="I14677">
        <v>21416.002</v>
      </c>
      <c r="J14677">
        <v>-2.0000000004074502E-3</v>
      </c>
      <c r="K14677">
        <v>21416</v>
      </c>
      <c r="L14677">
        <v>0</v>
      </c>
      <c r="M14677" t="str">
        <f>IF(ISERROR(VLOOKUP(A14677,'[1]Ecart validé'!$A:$A,1,FALSE)),Z14677,"Ecart Validé")</f>
        <v>valid</v>
      </c>
      <c r="R14677" t="s">
        <v>30</v>
      </c>
      <c r="U14677"/>
      <c r="X14677"/>
      <c r="Y14677"/>
      <c r="Z14677" t="s">
        <v>31</v>
      </c>
    </row>
    <row r="14678" spans="1:26" x14ac:dyDescent="0.3">
      <c r="A14678" t="s">
        <v>17929</v>
      </c>
      <c r="B14678" t="s">
        <v>15873</v>
      </c>
      <c r="C14678" t="s">
        <v>15887</v>
      </c>
      <c r="D14678" t="str">
        <f>+VLOOKUP(C14678,Param!K:L,2,FALSE)</f>
        <v>Artykuły Rolno-Spożywcze Patyna Sławomir</v>
      </c>
      <c r="E14678">
        <v>18219001</v>
      </c>
      <c r="F14678" t="s">
        <v>16549</v>
      </c>
      <c r="G14678" t="s">
        <v>15876</v>
      </c>
      <c r="H14678">
        <v>8681.0499999999993</v>
      </c>
      <c r="I14678">
        <v>8681.0519999999997</v>
      </c>
      <c r="J14678">
        <v>-2.0000000004074502E-3</v>
      </c>
      <c r="K14678">
        <v>8681.0499999999993</v>
      </c>
      <c r="L14678">
        <v>0</v>
      </c>
      <c r="M14678" t="str">
        <f>IF(ISERROR(VLOOKUP(A14678,'[1]Ecart validé'!$A:$A,1,FALSE)),Z14678,"Ecart Validé")</f>
        <v>valid</v>
      </c>
      <c r="R14678" t="s">
        <v>30</v>
      </c>
      <c r="U14678"/>
      <c r="X14678"/>
      <c r="Y14678"/>
      <c r="Z14678" t="s">
        <v>31</v>
      </c>
    </row>
    <row r="14679" spans="1:26" x14ac:dyDescent="0.3">
      <c r="A14679" t="s">
        <v>17930</v>
      </c>
      <c r="B14679" t="s">
        <v>15873</v>
      </c>
      <c r="C14679" t="s">
        <v>15892</v>
      </c>
      <c r="D14679" t="str">
        <f>+VLOOKUP(C14679,Param!K:L,2,FALSE)</f>
        <v>Aryzta Polska sp. z o.o.</v>
      </c>
      <c r="E14679" t="s">
        <v>15893</v>
      </c>
      <c r="F14679" t="s">
        <v>16549</v>
      </c>
      <c r="G14679" t="s">
        <v>15876</v>
      </c>
      <c r="H14679">
        <v>3399.86</v>
      </c>
      <c r="I14679">
        <v>3399.8636999999999</v>
      </c>
      <c r="J14679">
        <v>-3.6999999997533398E-3</v>
      </c>
      <c r="K14679">
        <v>3399.86</v>
      </c>
      <c r="L14679">
        <v>0</v>
      </c>
      <c r="M14679" t="str">
        <f>IF(ISERROR(VLOOKUP(A14679,'[1]Ecart validé'!$A:$A,1,FALSE)),Z14679,"Ecart Validé")</f>
        <v>valid</v>
      </c>
      <c r="R14679" t="s">
        <v>30</v>
      </c>
      <c r="U14679"/>
      <c r="X14679"/>
      <c r="Y14679"/>
      <c r="Z14679" t="s">
        <v>31</v>
      </c>
    </row>
    <row r="14680" spans="1:26" x14ac:dyDescent="0.3">
      <c r="A14680" t="s">
        <v>17931</v>
      </c>
      <c r="B14680" t="s">
        <v>15873</v>
      </c>
      <c r="C14680" t="s">
        <v>15898</v>
      </c>
      <c r="D14680" t="str">
        <f>+VLOOKUP(C14680,Param!K:L,2,FALSE)</f>
        <v>Bonduelle Polska S.A.</v>
      </c>
      <c r="E14680" t="s">
        <v>15899</v>
      </c>
      <c r="F14680" t="s">
        <v>16549</v>
      </c>
      <c r="G14680" t="s">
        <v>15876</v>
      </c>
      <c r="H14680">
        <v>13406.97</v>
      </c>
      <c r="I14680">
        <v>13406.971</v>
      </c>
      <c r="J14680">
        <v>-1.0000000002037201E-3</v>
      </c>
      <c r="K14680">
        <v>13406.97</v>
      </c>
      <c r="L14680">
        <v>0</v>
      </c>
      <c r="M14680" t="str">
        <f>IF(ISERROR(VLOOKUP(A14680,'[1]Ecart validé'!$A:$A,1,FALSE)),Z14680,"Ecart Validé")</f>
        <v>valid</v>
      </c>
      <c r="R14680" t="s">
        <v>30</v>
      </c>
      <c r="U14680"/>
      <c r="X14680"/>
      <c r="Y14680"/>
      <c r="Z14680" t="s">
        <v>31</v>
      </c>
    </row>
    <row r="14681" spans="1:26" x14ac:dyDescent="0.3">
      <c r="A14681" t="s">
        <v>17932</v>
      </c>
      <c r="B14681" t="s">
        <v>15873</v>
      </c>
      <c r="C14681" t="s">
        <v>15904</v>
      </c>
      <c r="D14681" t="str">
        <f>+VLOOKUP(C14681,Param!K:L,2,FALSE)</f>
        <v>Bruno Tassi  sp. z o.o.</v>
      </c>
      <c r="E14681">
        <v>16003021</v>
      </c>
      <c r="F14681" t="s">
        <v>16549</v>
      </c>
      <c r="G14681" t="s">
        <v>15876</v>
      </c>
      <c r="H14681">
        <v>38639.120000000003</v>
      </c>
      <c r="I14681">
        <v>38639.121599999999</v>
      </c>
      <c r="J14681">
        <v>-1.5999999959603801E-3</v>
      </c>
      <c r="K14681">
        <v>38639.120000000003</v>
      </c>
      <c r="L14681">
        <v>0</v>
      </c>
      <c r="M14681" t="str">
        <f>IF(ISERROR(VLOOKUP(A14681,'[1]Ecart validé'!$A:$A,1,FALSE)),Z14681,"Ecart Validé")</f>
        <v>valid</v>
      </c>
      <c r="R14681" t="s">
        <v>30</v>
      </c>
      <c r="U14681"/>
      <c r="X14681"/>
      <c r="Y14681"/>
      <c r="Z14681" t="s">
        <v>31</v>
      </c>
    </row>
    <row r="14682" spans="1:26" x14ac:dyDescent="0.3">
      <c r="A14682" t="s">
        <v>17933</v>
      </c>
      <c r="B14682" t="s">
        <v>15873</v>
      </c>
      <c r="C14682" t="s">
        <v>15909</v>
      </c>
      <c r="D14682" t="str">
        <f>+VLOOKUP(C14682,Param!K:L,2,FALSE)</f>
        <v>Cherry</v>
      </c>
      <c r="E14682">
        <v>16006028</v>
      </c>
      <c r="F14682" t="s">
        <v>16549</v>
      </c>
      <c r="G14682" t="s">
        <v>15876</v>
      </c>
      <c r="H14682">
        <v>44702.9</v>
      </c>
      <c r="I14682">
        <v>44702.898000000001</v>
      </c>
      <c r="J14682">
        <v>2.0000000004074502E-3</v>
      </c>
      <c r="K14682">
        <v>44702.9</v>
      </c>
      <c r="L14682">
        <v>0</v>
      </c>
      <c r="M14682" t="str">
        <f>IF(ISERROR(VLOOKUP(A14682,'[1]Ecart validé'!$A:$A,1,FALSE)),Z14682,"Ecart Validé")</f>
        <v>valid</v>
      </c>
      <c r="R14682" t="s">
        <v>30</v>
      </c>
      <c r="U14682"/>
      <c r="X14682"/>
      <c r="Y14682"/>
      <c r="Z14682" t="s">
        <v>31</v>
      </c>
    </row>
    <row r="14683" spans="1:26" x14ac:dyDescent="0.3">
      <c r="A14683" t="s">
        <v>17934</v>
      </c>
      <c r="B14683" t="s">
        <v>15873</v>
      </c>
      <c r="C14683" t="s">
        <v>15914</v>
      </c>
      <c r="D14683" t="str">
        <f>+VLOOKUP(C14683,Param!K:L,2,FALSE)</f>
        <v>Cukiernia Włodzimierz Czubak i S-ka- sp.j.</v>
      </c>
      <c r="E14683" t="s">
        <v>15915</v>
      </c>
      <c r="F14683" t="s">
        <v>16549</v>
      </c>
      <c r="G14683" t="s">
        <v>15876</v>
      </c>
      <c r="H14683">
        <v>1821.49</v>
      </c>
      <c r="I14683">
        <v>1821.489</v>
      </c>
      <c r="J14683">
        <v>9.9999999997635292E-4</v>
      </c>
      <c r="K14683">
        <v>1821.49</v>
      </c>
      <c r="L14683">
        <v>0</v>
      </c>
      <c r="M14683" t="str">
        <f>IF(ISERROR(VLOOKUP(A14683,'[1]Ecart validé'!$A:$A,1,FALSE)),Z14683,"Ecart Validé")</f>
        <v>valid</v>
      </c>
      <c r="R14683" t="s">
        <v>30</v>
      </c>
      <c r="U14683"/>
      <c r="X14683"/>
      <c r="Y14683"/>
      <c r="Z14683" t="s">
        <v>31</v>
      </c>
    </row>
    <row r="14684" spans="1:26" x14ac:dyDescent="0.3">
      <c r="A14684" t="s">
        <v>17935</v>
      </c>
      <c r="B14684" t="s">
        <v>15873</v>
      </c>
      <c r="C14684" t="s">
        <v>15920</v>
      </c>
      <c r="D14684" t="str">
        <f>+VLOOKUP(C14684,Param!K:L,2,FALSE)</f>
        <v>Distribev Orbico sp. z o.o.</v>
      </c>
      <c r="E14684" t="s">
        <v>15921</v>
      </c>
      <c r="F14684" t="s">
        <v>16549</v>
      </c>
      <c r="G14684" t="s">
        <v>15876</v>
      </c>
      <c r="H14684">
        <v>64235.6899999999</v>
      </c>
      <c r="I14684">
        <v>64235.698700000001</v>
      </c>
      <c r="J14684">
        <v>-8.7000000057742E-3</v>
      </c>
      <c r="K14684">
        <v>64235.6899999999</v>
      </c>
      <c r="L14684">
        <v>0</v>
      </c>
      <c r="M14684" t="str">
        <f>IF(ISERROR(VLOOKUP(A14684,'[1]Ecart validé'!$A:$A,1,FALSE)),Z14684,"Ecart Validé")</f>
        <v>valid</v>
      </c>
      <c r="R14684" t="s">
        <v>30</v>
      </c>
      <c r="U14684"/>
      <c r="X14684"/>
      <c r="Y14684"/>
      <c r="Z14684" t="s">
        <v>31</v>
      </c>
    </row>
    <row r="14685" spans="1:26" x14ac:dyDescent="0.3">
      <c r="A14685" t="s">
        <v>17936</v>
      </c>
      <c r="B14685" t="s">
        <v>15873</v>
      </c>
      <c r="C14685" t="s">
        <v>15926</v>
      </c>
      <c r="D14685" t="str">
        <f>+VLOOKUP(C14685,Param!K:L,2,FALSE)</f>
        <v>Dorado Chłodnie sp. z o.o.</v>
      </c>
      <c r="E14685">
        <v>19227001</v>
      </c>
      <c r="F14685" t="s">
        <v>16549</v>
      </c>
      <c r="G14685" t="s">
        <v>15876</v>
      </c>
      <c r="H14685">
        <v>27108.15</v>
      </c>
      <c r="I14685">
        <v>27108.150699999998</v>
      </c>
      <c r="J14685">
        <v>-6.9999999686842698E-4</v>
      </c>
      <c r="K14685">
        <v>27108.15</v>
      </c>
      <c r="L14685">
        <v>0</v>
      </c>
      <c r="M14685" t="str">
        <f>IF(ISERROR(VLOOKUP(A14685,'[1]Ecart validé'!$A:$A,1,FALSE)),Z14685,"Ecart Validé")</f>
        <v>valid</v>
      </c>
      <c r="R14685" t="s">
        <v>30</v>
      </c>
      <c r="U14685"/>
      <c r="X14685"/>
      <c r="Y14685"/>
      <c r="Z14685" t="s">
        <v>31</v>
      </c>
    </row>
    <row r="14686" spans="1:26" x14ac:dyDescent="0.3">
      <c r="A14686" t="s">
        <v>17937</v>
      </c>
      <c r="B14686" t="s">
        <v>15873</v>
      </c>
      <c r="C14686" t="s">
        <v>15931</v>
      </c>
      <c r="D14686" t="str">
        <f>+VLOOKUP(C14686,Param!K:L,2,FALSE)</f>
        <v>Eden Springs sp.  z o.o.</v>
      </c>
      <c r="E14686" t="s">
        <v>15932</v>
      </c>
      <c r="F14686" t="s">
        <v>16549</v>
      </c>
      <c r="G14686" t="s">
        <v>15876</v>
      </c>
      <c r="H14686">
        <v>2257.4899999999998</v>
      </c>
      <c r="I14686">
        <v>2257.4850000000001</v>
      </c>
      <c r="J14686">
        <v>4.9999999996543903E-3</v>
      </c>
      <c r="K14686">
        <v>2257.4899999999998</v>
      </c>
      <c r="L14686">
        <v>0</v>
      </c>
      <c r="M14686" t="str">
        <f>IF(ISERROR(VLOOKUP(A14686,'[1]Ecart validé'!$A:$A,1,FALSE)),Z14686,"Ecart Validé")</f>
        <v>valid</v>
      </c>
      <c r="R14686" t="s">
        <v>30</v>
      </c>
      <c r="U14686"/>
      <c r="X14686"/>
      <c r="Y14686"/>
      <c r="Z14686" t="s">
        <v>31</v>
      </c>
    </row>
    <row r="14687" spans="1:26" x14ac:dyDescent="0.3">
      <c r="A14687" t="s">
        <v>17938</v>
      </c>
      <c r="B14687" t="s">
        <v>15873</v>
      </c>
      <c r="C14687" t="s">
        <v>15937</v>
      </c>
      <c r="D14687" t="str">
        <f>+VLOOKUP(C14687,Param!K:L,2,FALSE)</f>
        <v>Eurocash S.A.</v>
      </c>
      <c r="E14687" t="s">
        <v>15938</v>
      </c>
      <c r="F14687" t="s">
        <v>16549</v>
      </c>
      <c r="G14687" t="s">
        <v>15876</v>
      </c>
      <c r="H14687">
        <v>27929.14</v>
      </c>
      <c r="I14687">
        <v>27929.144100000001</v>
      </c>
      <c r="J14687">
        <v>-4.1000000019266701E-3</v>
      </c>
      <c r="K14687">
        <v>27929.14</v>
      </c>
      <c r="L14687">
        <v>0</v>
      </c>
      <c r="M14687" t="str">
        <f>IF(ISERROR(VLOOKUP(A14687,'[1]Ecart validé'!$A:$A,1,FALSE)),Z14687,"Ecart Validé")</f>
        <v>valid</v>
      </c>
      <c r="R14687" t="s">
        <v>30</v>
      </c>
      <c r="U14687"/>
      <c r="X14687"/>
      <c r="Y14687"/>
      <c r="Z14687" t="s">
        <v>31</v>
      </c>
    </row>
    <row r="14688" spans="1:26" x14ac:dyDescent="0.3">
      <c r="A14688" t="s">
        <v>17939</v>
      </c>
      <c r="B14688" t="s">
        <v>15873</v>
      </c>
      <c r="C14688" t="s">
        <v>15943</v>
      </c>
      <c r="D14688" t="str">
        <f>+VLOOKUP(C14688,Param!K:L,2,FALSE)</f>
        <v>Farutex sp. z o.o.</v>
      </c>
      <c r="E14688">
        <v>14002005</v>
      </c>
      <c r="F14688" t="s">
        <v>16549</v>
      </c>
      <c r="G14688" t="s">
        <v>15876</v>
      </c>
      <c r="H14688">
        <v>531908.43000000005</v>
      </c>
      <c r="I14688">
        <v>531908.42980000004</v>
      </c>
      <c r="J14688">
        <v>2.0000000949948999E-4</v>
      </c>
      <c r="K14688">
        <v>531908.43000000005</v>
      </c>
      <c r="L14688">
        <v>0</v>
      </c>
      <c r="M14688" t="str">
        <f>IF(ISERROR(VLOOKUP(A14688,'[1]Ecart validé'!$A:$A,1,FALSE)),Z14688,"Ecart Validé")</f>
        <v>valid</v>
      </c>
      <c r="R14688" t="s">
        <v>30</v>
      </c>
      <c r="U14688"/>
      <c r="X14688"/>
      <c r="Y14688"/>
      <c r="Z14688" t="s">
        <v>31</v>
      </c>
    </row>
    <row r="14689" spans="1:26" x14ac:dyDescent="0.3">
      <c r="A14689" t="s">
        <v>17940</v>
      </c>
      <c r="B14689" t="s">
        <v>15873</v>
      </c>
      <c r="C14689" t="s">
        <v>15948</v>
      </c>
      <c r="D14689" t="str">
        <f>+VLOOKUP(C14689,Param!K:L,2,FALSE)</f>
        <v>Frito Lay Poland sp.  z o.o</v>
      </c>
      <c r="E14689">
        <v>17217001</v>
      </c>
      <c r="F14689" t="s">
        <v>16549</v>
      </c>
      <c r="G14689" t="s">
        <v>15876</v>
      </c>
      <c r="H14689">
        <v>33917</v>
      </c>
      <c r="I14689">
        <v>33917.004000000001</v>
      </c>
      <c r="J14689">
        <v>-4.0000000008149003E-3</v>
      </c>
      <c r="K14689">
        <v>33917</v>
      </c>
      <c r="L14689">
        <v>0</v>
      </c>
      <c r="M14689" t="str">
        <f>IF(ISERROR(VLOOKUP(A14689,'[1]Ecart validé'!$A:$A,1,FALSE)),Z14689,"Ecart Validé")</f>
        <v>valid</v>
      </c>
      <c r="R14689" t="s">
        <v>30</v>
      </c>
      <c r="U14689"/>
      <c r="X14689"/>
      <c r="Y14689"/>
      <c r="Z14689" t="s">
        <v>31</v>
      </c>
    </row>
    <row r="14690" spans="1:26" x14ac:dyDescent="0.3">
      <c r="A14690" t="s">
        <v>17941</v>
      </c>
      <c r="B14690" t="s">
        <v>15873</v>
      </c>
      <c r="C14690" t="s">
        <v>15953</v>
      </c>
      <c r="D14690" t="str">
        <f>+VLOOKUP(C14690,Param!K:L,2,FALSE)</f>
        <v>Gobarto SA</v>
      </c>
      <c r="E14690" t="s">
        <v>15954</v>
      </c>
      <c r="F14690" t="s">
        <v>16549</v>
      </c>
      <c r="G14690" t="s">
        <v>15876</v>
      </c>
      <c r="H14690">
        <v>12449.62</v>
      </c>
      <c r="I14690">
        <v>12449.617399999999</v>
      </c>
      <c r="J14690">
        <v>2.6000000016210799E-3</v>
      </c>
      <c r="K14690">
        <v>12449.62</v>
      </c>
      <c r="L14690">
        <v>0</v>
      </c>
      <c r="M14690" t="str">
        <f>IF(ISERROR(VLOOKUP(A14690,'[1]Ecart validé'!$A:$A,1,FALSE)),Z14690,"Ecart Validé")</f>
        <v>valid</v>
      </c>
      <c r="R14690" t="s">
        <v>30</v>
      </c>
      <c r="U14690"/>
      <c r="X14690"/>
      <c r="Y14690"/>
      <c r="Z14690" t="s">
        <v>31</v>
      </c>
    </row>
    <row r="14691" spans="1:26" x14ac:dyDescent="0.3">
      <c r="A14691" t="s">
        <v>17942</v>
      </c>
      <c r="B14691" t="s">
        <v>15873</v>
      </c>
      <c r="C14691" t="s">
        <v>15959</v>
      </c>
      <c r="D14691" t="str">
        <f>+VLOOKUP(C14691,Param!K:L,2,FALSE)</f>
        <v>Gourmet Foods sp. z o.o.</v>
      </c>
      <c r="E14691" t="s">
        <v>15960</v>
      </c>
      <c r="F14691" t="s">
        <v>16549</v>
      </c>
      <c r="G14691" t="s">
        <v>15876</v>
      </c>
      <c r="H14691">
        <v>13970.14</v>
      </c>
      <c r="I14691">
        <v>13970.143</v>
      </c>
      <c r="J14691">
        <v>-3.00000000061118E-3</v>
      </c>
      <c r="K14691">
        <v>13970.14</v>
      </c>
      <c r="L14691">
        <v>0</v>
      </c>
      <c r="M14691" t="str">
        <f>IF(ISERROR(VLOOKUP(A14691,'[1]Ecart validé'!$A:$A,1,FALSE)),Z14691,"Ecart Validé")</f>
        <v>valid</v>
      </c>
      <c r="R14691" t="s">
        <v>30</v>
      </c>
      <c r="U14691"/>
      <c r="X14691"/>
      <c r="Y14691"/>
      <c r="Z14691" t="s">
        <v>31</v>
      </c>
    </row>
    <row r="14692" spans="1:26" x14ac:dyDescent="0.3">
      <c r="A14692" t="s">
        <v>17943</v>
      </c>
      <c r="B14692" t="s">
        <v>15873</v>
      </c>
      <c r="C14692" t="s">
        <v>15965</v>
      </c>
      <c r="D14692" t="str">
        <f>+VLOOKUP(C14692,Param!K:L,2,FALSE)</f>
        <v>GymPL sp. z o.o.</v>
      </c>
      <c r="E14692">
        <v>15014010</v>
      </c>
      <c r="F14692" t="s">
        <v>16549</v>
      </c>
      <c r="G14692" t="s">
        <v>15876</v>
      </c>
      <c r="H14692">
        <v>325.73</v>
      </c>
      <c r="I14692">
        <v>325.72859999999997</v>
      </c>
      <c r="J14692">
        <v>1.40000000004647E-3</v>
      </c>
      <c r="K14692">
        <v>325.73</v>
      </c>
      <c r="L14692">
        <v>0</v>
      </c>
      <c r="M14692" t="str">
        <f>IF(ISERROR(VLOOKUP(A14692,'[1]Ecart validé'!$A:$A,1,FALSE)),Z14692,"Ecart Validé")</f>
        <v>valid</v>
      </c>
      <c r="R14692" t="s">
        <v>30</v>
      </c>
      <c r="U14692"/>
      <c r="X14692"/>
      <c r="Y14692"/>
      <c r="Z14692" t="s">
        <v>31</v>
      </c>
    </row>
    <row r="14693" spans="1:26" x14ac:dyDescent="0.3">
      <c r="A14693" t="s">
        <v>17944</v>
      </c>
      <c r="B14693" t="s">
        <v>15873</v>
      </c>
      <c r="C14693" t="s">
        <v>15970</v>
      </c>
      <c r="D14693" t="str">
        <f>+VLOOKUP(C14693,Param!K:L,2,FALSE)</f>
        <v>Hurtownia Owoców i Warzyw Bukat Grzegorz Bukato</v>
      </c>
      <c r="E14693" t="s">
        <v>15971</v>
      </c>
      <c r="F14693" t="s">
        <v>16549</v>
      </c>
      <c r="G14693" t="s">
        <v>15876</v>
      </c>
      <c r="H14693">
        <v>45706.85</v>
      </c>
      <c r="I14693">
        <v>45706.847000000002</v>
      </c>
      <c r="J14693">
        <v>2.9999999969731999E-3</v>
      </c>
      <c r="K14693">
        <v>45706.85</v>
      </c>
      <c r="L14693">
        <v>0</v>
      </c>
      <c r="M14693" t="str">
        <f>IF(ISERROR(VLOOKUP(A14693,'[1]Ecart validé'!$A:$A,1,FALSE)),Z14693,"Ecart Validé")</f>
        <v>valid</v>
      </c>
      <c r="R14693" t="s">
        <v>30</v>
      </c>
      <c r="U14693"/>
      <c r="X14693"/>
      <c r="Y14693"/>
      <c r="Z14693" t="s">
        <v>31</v>
      </c>
    </row>
    <row r="14694" spans="1:26" x14ac:dyDescent="0.3">
      <c r="A14694" t="s">
        <v>17945</v>
      </c>
      <c r="B14694" t="s">
        <v>15873</v>
      </c>
      <c r="C14694" t="s">
        <v>15976</v>
      </c>
      <c r="D14694" t="str">
        <f>+VLOOKUP(C14694,Param!K:L,2,FALSE)</f>
        <v>Inter-Mlecz</v>
      </c>
      <c r="E14694">
        <v>16007015</v>
      </c>
      <c r="F14694" t="s">
        <v>16549</v>
      </c>
      <c r="G14694" t="s">
        <v>15876</v>
      </c>
      <c r="H14694">
        <v>110362.8</v>
      </c>
      <c r="I14694">
        <v>110362.8014</v>
      </c>
      <c r="J14694">
        <v>-1.39999999373685E-3</v>
      </c>
      <c r="K14694">
        <v>110362.8</v>
      </c>
      <c r="L14694">
        <v>0</v>
      </c>
      <c r="M14694" t="str">
        <f>IF(ISERROR(VLOOKUP(A14694,'[1]Ecart validé'!$A:$A,1,FALSE)),Z14694,"Ecart Validé")</f>
        <v>valid</v>
      </c>
      <c r="R14694" t="s">
        <v>30</v>
      </c>
      <c r="U14694"/>
      <c r="X14694"/>
      <c r="Y14694"/>
      <c r="Z14694" t="s">
        <v>31</v>
      </c>
    </row>
    <row r="14695" spans="1:26" x14ac:dyDescent="0.3">
      <c r="A14695" t="s">
        <v>17946</v>
      </c>
      <c r="B14695" t="s">
        <v>15873</v>
      </c>
      <c r="C14695" t="s">
        <v>15981</v>
      </c>
      <c r="D14695" t="str">
        <f>+VLOOKUP(C14695,Param!K:L,2,FALSE)</f>
        <v>Janex</v>
      </c>
      <c r="E14695">
        <v>16003005</v>
      </c>
      <c r="F14695" t="s">
        <v>16549</v>
      </c>
      <c r="G14695" t="s">
        <v>15876</v>
      </c>
      <c r="H14695">
        <v>73662.39</v>
      </c>
      <c r="I14695">
        <v>73662.393599999996</v>
      </c>
      <c r="J14695">
        <v>-3.5999999963678398E-3</v>
      </c>
      <c r="K14695">
        <v>73662.39</v>
      </c>
      <c r="L14695">
        <v>0</v>
      </c>
      <c r="M14695" t="str">
        <f>IF(ISERROR(VLOOKUP(A14695,'[1]Ecart validé'!$A:$A,1,FALSE)),Z14695,"Ecart Validé")</f>
        <v>valid</v>
      </c>
      <c r="R14695" t="s">
        <v>30</v>
      </c>
      <c r="U14695"/>
      <c r="X14695"/>
      <c r="Y14695"/>
      <c r="Z14695" t="s">
        <v>31</v>
      </c>
    </row>
    <row r="14696" spans="1:26" x14ac:dyDescent="0.3">
      <c r="A14696" t="s">
        <v>17947</v>
      </c>
      <c r="B14696" t="s">
        <v>15873</v>
      </c>
      <c r="C14696" t="s">
        <v>15986</v>
      </c>
      <c r="D14696" t="str">
        <f>+VLOOKUP(C14696,Param!K:L,2,FALSE)</f>
        <v>Kuchnie Świata S.A.</v>
      </c>
      <c r="E14696">
        <v>16002032</v>
      </c>
      <c r="F14696" t="s">
        <v>16549</v>
      </c>
      <c r="G14696" t="s">
        <v>15876</v>
      </c>
      <c r="H14696">
        <v>28940.05</v>
      </c>
      <c r="I14696">
        <v>28940.053199999998</v>
      </c>
      <c r="J14696">
        <v>-3.1999999991967299E-3</v>
      </c>
      <c r="K14696">
        <v>28940.05</v>
      </c>
      <c r="L14696">
        <v>0</v>
      </c>
      <c r="M14696" t="str">
        <f>IF(ISERROR(VLOOKUP(A14696,'[1]Ecart validé'!$A:$A,1,FALSE)),Z14696,"Ecart Validé")</f>
        <v>valid</v>
      </c>
      <c r="R14696" t="s">
        <v>30</v>
      </c>
      <c r="U14696"/>
      <c r="X14696"/>
      <c r="Y14696"/>
      <c r="Z14696" t="s">
        <v>31</v>
      </c>
    </row>
    <row r="14697" spans="1:26" x14ac:dyDescent="0.3">
      <c r="A14697" t="s">
        <v>17948</v>
      </c>
      <c r="B14697" t="s">
        <v>15873</v>
      </c>
      <c r="C14697" t="s">
        <v>15991</v>
      </c>
      <c r="D14697" t="str">
        <f>+VLOOKUP(C14697,Param!K:L,2,FALSE)</f>
        <v>Lilu Fruits sp.  z o.o.</v>
      </c>
      <c r="E14697" t="s">
        <v>15992</v>
      </c>
      <c r="F14697" t="s">
        <v>16549</v>
      </c>
      <c r="G14697" t="s">
        <v>15876</v>
      </c>
      <c r="H14697">
        <v>37403.22</v>
      </c>
      <c r="I14697">
        <v>37403.224000000002</v>
      </c>
      <c r="J14697">
        <v>-4.0000000008149003E-3</v>
      </c>
      <c r="K14697">
        <v>37403.22</v>
      </c>
      <c r="L14697">
        <v>0</v>
      </c>
      <c r="M14697" t="str">
        <f>IF(ISERROR(VLOOKUP(A14697,'[1]Ecart validé'!$A:$A,1,FALSE)),Z14697,"Ecart Validé")</f>
        <v>valid</v>
      </c>
      <c r="R14697" t="s">
        <v>30</v>
      </c>
      <c r="U14697"/>
      <c r="X14697"/>
      <c r="Y14697"/>
      <c r="Z14697" t="s">
        <v>31</v>
      </c>
    </row>
    <row r="14698" spans="1:26" x14ac:dyDescent="0.3">
      <c r="A14698" t="s">
        <v>17949</v>
      </c>
      <c r="B14698" t="s">
        <v>15873</v>
      </c>
      <c r="C14698" t="s">
        <v>15997</v>
      </c>
      <c r="D14698" t="str">
        <f>+VLOOKUP(C14698,Param!K:L,2,FALSE)</f>
        <v>Oshee Polska sp.  z o.o.</v>
      </c>
      <c r="E14698" t="s">
        <v>15998</v>
      </c>
      <c r="F14698" t="s">
        <v>16549</v>
      </c>
      <c r="G14698" t="s">
        <v>15876</v>
      </c>
      <c r="H14698">
        <v>27391</v>
      </c>
      <c r="I14698">
        <v>27391.003199999999</v>
      </c>
      <c r="J14698">
        <v>-3.1999999991967299E-3</v>
      </c>
      <c r="K14698">
        <v>27391</v>
      </c>
      <c r="L14698">
        <v>0</v>
      </c>
      <c r="M14698" t="str">
        <f>IF(ISERROR(VLOOKUP(A14698,'[1]Ecart validé'!$A:$A,1,FALSE)),Z14698,"Ecart Validé")</f>
        <v>valid</v>
      </c>
      <c r="R14698" t="s">
        <v>30</v>
      </c>
      <c r="U14698"/>
      <c r="X14698"/>
      <c r="Y14698"/>
      <c r="Z14698" t="s">
        <v>31</v>
      </c>
    </row>
    <row r="14699" spans="1:26" x14ac:dyDescent="0.3">
      <c r="A14699" t="s">
        <v>17950</v>
      </c>
      <c r="B14699" t="s">
        <v>15873</v>
      </c>
      <c r="C14699" t="s">
        <v>16003</v>
      </c>
      <c r="D14699" t="str">
        <f>+VLOOKUP(C14699,Param!K:L,2,FALSE)</f>
        <v>Promiwex J.Foltański,J.Krawczyk s.c.</v>
      </c>
      <c r="E14699" t="s">
        <v>16004</v>
      </c>
      <c r="F14699" t="s">
        <v>16549</v>
      </c>
      <c r="G14699" t="s">
        <v>15876</v>
      </c>
      <c r="H14699">
        <v>28108.09</v>
      </c>
      <c r="I14699">
        <v>28108.093000000001</v>
      </c>
      <c r="J14699">
        <v>-3.00000000061118E-3</v>
      </c>
      <c r="K14699">
        <v>28108.09</v>
      </c>
      <c r="L14699">
        <v>0</v>
      </c>
      <c r="M14699" t="str">
        <f>IF(ISERROR(VLOOKUP(A14699,'[1]Ecart validé'!$A:$A,1,FALSE)),Z14699,"Ecart Validé")</f>
        <v>valid</v>
      </c>
      <c r="R14699" t="s">
        <v>30</v>
      </c>
      <c r="U14699"/>
      <c r="X14699"/>
      <c r="Y14699"/>
      <c r="Z14699" t="s">
        <v>31</v>
      </c>
    </row>
    <row r="14700" spans="1:26" x14ac:dyDescent="0.3">
      <c r="A14700" t="s">
        <v>17951</v>
      </c>
      <c r="B14700" t="s">
        <v>15873</v>
      </c>
      <c r="C14700" t="s">
        <v>16009</v>
      </c>
      <c r="D14700" t="str">
        <f>+VLOOKUP(C14700,Param!K:L,2,FALSE)</f>
        <v>Przedsiębiorstwo Handlowo-Usługowe Sprocket</v>
      </c>
      <c r="E14700">
        <v>16007020</v>
      </c>
      <c r="F14700" t="s">
        <v>16549</v>
      </c>
      <c r="G14700" t="s">
        <v>15876</v>
      </c>
      <c r="H14700">
        <v>3549.75</v>
      </c>
      <c r="I14700">
        <v>3549.7512000000002</v>
      </c>
      <c r="J14700">
        <v>-1.2000000001535201E-3</v>
      </c>
      <c r="K14700">
        <v>3549.75</v>
      </c>
      <c r="L14700">
        <v>0</v>
      </c>
      <c r="M14700" t="str">
        <f>IF(ISERROR(VLOOKUP(A14700,'[1]Ecart validé'!$A:$A,1,FALSE)),Z14700,"Ecart Validé")</f>
        <v>valid</v>
      </c>
      <c r="R14700" t="s">
        <v>30</v>
      </c>
      <c r="U14700"/>
      <c r="X14700"/>
      <c r="Y14700"/>
      <c r="Z14700" t="s">
        <v>31</v>
      </c>
    </row>
    <row r="14701" spans="1:26" x14ac:dyDescent="0.3">
      <c r="A14701" t="s">
        <v>17952</v>
      </c>
      <c r="B14701" t="s">
        <v>15873</v>
      </c>
      <c r="C14701" t="s">
        <v>16014</v>
      </c>
      <c r="D14701" t="str">
        <f>+VLOOKUP(C14701,Param!K:L,2,FALSE)</f>
        <v>Przedsiębiorstwo Savpol sp. z o.o.s.k.</v>
      </c>
      <c r="E14701" t="s">
        <v>16015</v>
      </c>
      <c r="F14701" t="s">
        <v>16549</v>
      </c>
      <c r="G14701" t="s">
        <v>15876</v>
      </c>
      <c r="H14701">
        <v>2102.17</v>
      </c>
      <c r="I14701">
        <v>2102.17</v>
      </c>
      <c r="J14701">
        <v>0</v>
      </c>
      <c r="K14701">
        <v>2102.17</v>
      </c>
      <c r="L14701">
        <v>0</v>
      </c>
      <c r="M14701" t="str">
        <f>IF(ISERROR(VLOOKUP(A14701,'[1]Ecart validé'!$A:$A,1,FALSE)),Z14701,"Ecart Validé")</f>
        <v>valid</v>
      </c>
      <c r="R14701" t="s">
        <v>30</v>
      </c>
      <c r="U14701"/>
      <c r="X14701"/>
      <c r="Y14701"/>
      <c r="Z14701" t="s">
        <v>31</v>
      </c>
    </row>
    <row r="14702" spans="1:26" x14ac:dyDescent="0.3">
      <c r="A14702" t="s">
        <v>17953</v>
      </c>
      <c r="B14702" t="s">
        <v>15873</v>
      </c>
      <c r="C14702" t="s">
        <v>16020</v>
      </c>
      <c r="D14702" t="str">
        <f>+VLOOKUP(C14702,Param!K:L,2,FALSE)</f>
        <v>Remax</v>
      </c>
      <c r="E14702">
        <v>16007025</v>
      </c>
      <c r="F14702" t="s">
        <v>16549</v>
      </c>
      <c r="G14702" t="s">
        <v>15876</v>
      </c>
      <c r="H14702">
        <v>27742.78</v>
      </c>
      <c r="I14702">
        <v>27742.775099999999</v>
      </c>
      <c r="J14702">
        <v>4.8999999999068599E-3</v>
      </c>
      <c r="K14702">
        <v>27742.78</v>
      </c>
      <c r="L14702">
        <v>0</v>
      </c>
      <c r="M14702" t="str">
        <f>IF(ISERROR(VLOOKUP(A14702,'[1]Ecart validé'!$A:$A,1,FALSE)),Z14702,"Ecart Validé")</f>
        <v>valid</v>
      </c>
      <c r="R14702" t="s">
        <v>30</v>
      </c>
      <c r="U14702"/>
      <c r="X14702"/>
      <c r="Y14702"/>
      <c r="Z14702" t="s">
        <v>31</v>
      </c>
    </row>
    <row r="14703" spans="1:26" x14ac:dyDescent="0.3">
      <c r="A14703" t="s">
        <v>17954</v>
      </c>
      <c r="B14703" t="s">
        <v>15873</v>
      </c>
      <c r="C14703" t="s">
        <v>16025</v>
      </c>
      <c r="D14703" t="str">
        <f>+VLOOKUP(C14703,Param!K:L,2,FALSE)</f>
        <v>Rolmex S.A.</v>
      </c>
      <c r="E14703" t="s">
        <v>16026</v>
      </c>
      <c r="F14703" t="s">
        <v>16549</v>
      </c>
      <c r="G14703" t="s">
        <v>15876</v>
      </c>
      <c r="H14703">
        <v>3943.03</v>
      </c>
      <c r="I14703">
        <v>3943.0329999999999</v>
      </c>
      <c r="J14703">
        <v>-2.9999999997016801E-3</v>
      </c>
      <c r="K14703">
        <v>3943.03</v>
      </c>
      <c r="L14703">
        <v>0</v>
      </c>
      <c r="M14703" t="str">
        <f>IF(ISERROR(VLOOKUP(A14703,'[1]Ecart validé'!$A:$A,1,FALSE)),Z14703,"Ecart Validé")</f>
        <v>valid</v>
      </c>
      <c r="R14703" t="s">
        <v>30</v>
      </c>
      <c r="U14703"/>
      <c r="X14703"/>
      <c r="Y14703"/>
      <c r="Z14703" t="s">
        <v>31</v>
      </c>
    </row>
    <row r="14704" spans="1:26" x14ac:dyDescent="0.3">
      <c r="A14704" t="s">
        <v>17955</v>
      </c>
      <c r="B14704" t="s">
        <v>15873</v>
      </c>
      <c r="C14704" t="s">
        <v>16031</v>
      </c>
      <c r="D14704" t="str">
        <f>+VLOOKUP(C14704,Param!K:L,2,FALSE)</f>
        <v>Segafredo Zanetti Poland</v>
      </c>
      <c r="E14704">
        <v>14010014</v>
      </c>
      <c r="F14704" t="s">
        <v>16549</v>
      </c>
      <c r="G14704" t="s">
        <v>15876</v>
      </c>
      <c r="H14704">
        <v>110890.88</v>
      </c>
      <c r="I14704">
        <v>110890.87760000001</v>
      </c>
      <c r="J14704">
        <v>2.39999999757856E-3</v>
      </c>
      <c r="K14704">
        <v>110890.88</v>
      </c>
      <c r="L14704">
        <v>0</v>
      </c>
      <c r="M14704" t="str">
        <f>IF(ISERROR(VLOOKUP(A14704,'[1]Ecart validé'!$A:$A,1,FALSE)),Z14704,"Ecart Validé")</f>
        <v>valid</v>
      </c>
      <c r="R14704" t="s">
        <v>30</v>
      </c>
      <c r="U14704"/>
      <c r="X14704"/>
      <c r="Y14704"/>
      <c r="Z14704" t="s">
        <v>31</v>
      </c>
    </row>
    <row r="14705" spans="1:26" x14ac:dyDescent="0.3">
      <c r="A14705" t="s">
        <v>17956</v>
      </c>
      <c r="B14705" t="s">
        <v>15873</v>
      </c>
      <c r="C14705" t="s">
        <v>16039</v>
      </c>
      <c r="D14705" t="str">
        <f>+VLOOKUP(C14705,Param!K:L,2,FALSE)</f>
        <v>Sermar</v>
      </c>
      <c r="E14705">
        <v>16007023</v>
      </c>
      <c r="F14705" t="s">
        <v>16549</v>
      </c>
      <c r="G14705" t="s">
        <v>15876</v>
      </c>
      <c r="H14705">
        <v>3111.01</v>
      </c>
      <c r="I14705">
        <v>3111.0128</v>
      </c>
      <c r="J14705">
        <v>-2.7999999997518898E-3</v>
      </c>
      <c r="K14705">
        <v>3111.01</v>
      </c>
      <c r="L14705">
        <v>0</v>
      </c>
      <c r="M14705" t="str">
        <f>IF(ISERROR(VLOOKUP(A14705,'[1]Ecart validé'!$A:$A,1,FALSE)),Z14705,"Ecart Validé")</f>
        <v>valid</v>
      </c>
      <c r="R14705" t="s">
        <v>30</v>
      </c>
      <c r="U14705"/>
      <c r="X14705"/>
      <c r="Y14705"/>
      <c r="Z14705" t="s">
        <v>31</v>
      </c>
    </row>
    <row r="14706" spans="1:26" x14ac:dyDescent="0.3">
      <c r="A14706" t="s">
        <v>17957</v>
      </c>
      <c r="B14706" t="s">
        <v>15873</v>
      </c>
      <c r="C14706" t="s">
        <v>16044</v>
      </c>
      <c r="D14706" t="str">
        <f>+VLOOKUP(C14706,Param!K:L,2,FALSE)</f>
        <v>Sokołów S.A.</v>
      </c>
      <c r="E14706" t="s">
        <v>16045</v>
      </c>
      <c r="F14706" t="s">
        <v>16549</v>
      </c>
      <c r="G14706" t="s">
        <v>15876</v>
      </c>
      <c r="H14706">
        <v>29300.27</v>
      </c>
      <c r="I14706">
        <v>29300.266199999998</v>
      </c>
      <c r="J14706">
        <v>3.8000000022293499E-3</v>
      </c>
      <c r="K14706">
        <v>29300.27</v>
      </c>
      <c r="L14706">
        <v>0</v>
      </c>
      <c r="M14706" t="str">
        <f>IF(ISERROR(VLOOKUP(A14706,'[1]Ecart validé'!$A:$A,1,FALSE)),Z14706,"Ecart Validé")</f>
        <v>valid</v>
      </c>
      <c r="R14706" t="s">
        <v>30</v>
      </c>
      <c r="U14706"/>
      <c r="X14706"/>
      <c r="Y14706"/>
      <c r="Z14706" t="s">
        <v>31</v>
      </c>
    </row>
    <row r="14707" spans="1:26" x14ac:dyDescent="0.3">
      <c r="A14707" t="s">
        <v>17958</v>
      </c>
      <c r="B14707" t="s">
        <v>15873</v>
      </c>
      <c r="C14707" t="s">
        <v>16050</v>
      </c>
      <c r="D14707" t="str">
        <f>+VLOOKUP(C14707,Param!K:L,2,FALSE)</f>
        <v>Spółdzielnia Obrotu Towarowego Przemysłu Mleczarskiego</v>
      </c>
      <c r="E14707">
        <v>18220002</v>
      </c>
      <c r="F14707" t="s">
        <v>16549</v>
      </c>
      <c r="G14707" t="s">
        <v>15876</v>
      </c>
      <c r="H14707">
        <v>17108.88</v>
      </c>
      <c r="I14707">
        <v>17108.88</v>
      </c>
      <c r="J14707">
        <v>0</v>
      </c>
      <c r="K14707">
        <v>17108.88</v>
      </c>
      <c r="L14707">
        <v>0</v>
      </c>
      <c r="M14707" t="str">
        <f>IF(ISERROR(VLOOKUP(A14707,'[1]Ecart validé'!$A:$A,1,FALSE)),Z14707,"Ecart Validé")</f>
        <v>valid</v>
      </c>
      <c r="R14707" t="s">
        <v>30</v>
      </c>
      <c r="U14707"/>
      <c r="X14707"/>
      <c r="Y14707"/>
      <c r="Z14707" t="s">
        <v>31</v>
      </c>
    </row>
    <row r="14708" spans="1:26" x14ac:dyDescent="0.3">
      <c r="A14708" t="s">
        <v>17959</v>
      </c>
      <c r="B14708" t="s">
        <v>15873</v>
      </c>
      <c r="C14708" t="s">
        <v>16056</v>
      </c>
      <c r="D14708" t="str">
        <f>+VLOOKUP(C14708,Param!K:L,2,FALSE)</f>
        <v>Tender Meat sp.  z o.o.</v>
      </c>
      <c r="E14708">
        <v>15003014</v>
      </c>
      <c r="F14708" t="s">
        <v>16549</v>
      </c>
      <c r="G14708" t="s">
        <v>15876</v>
      </c>
      <c r="H14708">
        <v>1699.23</v>
      </c>
      <c r="I14708">
        <v>1699.2344000000001</v>
      </c>
      <c r="J14708">
        <v>-4.4000000000323702E-3</v>
      </c>
      <c r="K14708">
        <v>1699.23</v>
      </c>
      <c r="L14708">
        <v>0</v>
      </c>
      <c r="M14708" t="str">
        <f>IF(ISERROR(VLOOKUP(A14708,'[1]Ecart validé'!$A:$A,1,FALSE)),Z14708,"Ecart Validé")</f>
        <v>valid</v>
      </c>
      <c r="R14708" t="s">
        <v>30</v>
      </c>
      <c r="U14708"/>
      <c r="X14708"/>
      <c r="Y14708"/>
      <c r="Z14708" t="s">
        <v>31</v>
      </c>
    </row>
    <row r="14709" spans="1:26" x14ac:dyDescent="0.3">
      <c r="A14709" t="s">
        <v>17960</v>
      </c>
      <c r="B14709" t="s">
        <v>15873</v>
      </c>
      <c r="C14709" t="s">
        <v>16060</v>
      </c>
      <c r="D14709" t="str">
        <f>+VLOOKUP(C14709,Param!K:L,2,FALSE)</f>
        <v>Transgourmet Polska sp. z o.o.</v>
      </c>
      <c r="E14709" t="s">
        <v>16061</v>
      </c>
      <c r="F14709" t="s">
        <v>16549</v>
      </c>
      <c r="G14709" t="s">
        <v>15876</v>
      </c>
      <c r="H14709">
        <v>63372.21</v>
      </c>
      <c r="I14709">
        <v>63372.21</v>
      </c>
      <c r="J14709">
        <v>0</v>
      </c>
      <c r="K14709">
        <v>63372.21</v>
      </c>
      <c r="L14709">
        <v>0</v>
      </c>
      <c r="M14709" t="str">
        <f>IF(ISERROR(VLOOKUP(A14709,'[1]Ecart validé'!$A:$A,1,FALSE)),Z14709,"Ecart Validé")</f>
        <v>valid</v>
      </c>
      <c r="R14709" t="s">
        <v>30</v>
      </c>
      <c r="U14709"/>
      <c r="X14709"/>
      <c r="Y14709"/>
      <c r="Z14709" t="s">
        <v>31</v>
      </c>
    </row>
    <row r="14710" spans="1:26" x14ac:dyDescent="0.3">
      <c r="A14710" t="s">
        <v>17961</v>
      </c>
      <c r="B14710" t="s">
        <v>15873</v>
      </c>
      <c r="C14710" t="s">
        <v>16066</v>
      </c>
      <c r="D14710" t="str">
        <f>+VLOOKUP(C14710,Param!K:L,2,FALSE)</f>
        <v>Uzdrowisko Wysowa S.A.</v>
      </c>
      <c r="E14710" t="s">
        <v>16067</v>
      </c>
      <c r="F14710" t="s">
        <v>16549</v>
      </c>
      <c r="G14710" t="s">
        <v>15876</v>
      </c>
      <c r="H14710">
        <v>14757.62</v>
      </c>
      <c r="I14710">
        <v>14757.6168</v>
      </c>
      <c r="J14710">
        <v>3.2000000010157202E-3</v>
      </c>
      <c r="K14710">
        <v>14757.62</v>
      </c>
      <c r="L14710">
        <v>0</v>
      </c>
      <c r="M14710" t="str">
        <f>IF(ISERROR(VLOOKUP(A14710,'[1]Ecart validé'!$A:$A,1,FALSE)),Z14710,"Ecart Validé")</f>
        <v>valid</v>
      </c>
      <c r="R14710" t="s">
        <v>30</v>
      </c>
      <c r="U14710"/>
      <c r="X14710"/>
      <c r="Y14710"/>
      <c r="Z14710" t="s">
        <v>31</v>
      </c>
    </row>
    <row r="14711" spans="1:26" x14ac:dyDescent="0.3">
      <c r="A14711" t="s">
        <v>17962</v>
      </c>
      <c r="B14711" t="s">
        <v>15873</v>
      </c>
      <c r="C14711" t="s">
        <v>16076</v>
      </c>
      <c r="D14711" t="str">
        <f>+VLOOKUP(C14711,Param!K:L,2,FALSE)</f>
        <v>Agencja Ochrony Vega Security sp. z o.o.</v>
      </c>
      <c r="E14711" t="s">
        <v>16077</v>
      </c>
      <c r="F14711" t="s">
        <v>16549</v>
      </c>
      <c r="G14711" t="s">
        <v>15876</v>
      </c>
      <c r="H14711">
        <v>774.38</v>
      </c>
      <c r="I14711">
        <v>774.375</v>
      </c>
      <c r="J14711">
        <v>4.9999999999954499E-3</v>
      </c>
      <c r="K14711">
        <v>774.38</v>
      </c>
      <c r="L14711">
        <v>0</v>
      </c>
      <c r="M14711" t="str">
        <f>IF(ISERROR(VLOOKUP(A14711,'[1]Ecart validé'!$A:$A,1,FALSE)),Z14711,"Ecart Validé")</f>
        <v>valid</v>
      </c>
      <c r="R14711" t="s">
        <v>30</v>
      </c>
      <c r="U14711"/>
      <c r="X14711"/>
      <c r="Y14711"/>
      <c r="Z14711" t="s">
        <v>31</v>
      </c>
    </row>
    <row r="14712" spans="1:26" x14ac:dyDescent="0.3">
      <c r="A14712" t="s">
        <v>17963</v>
      </c>
      <c r="B14712" t="s">
        <v>15873</v>
      </c>
      <c r="C14712" t="s">
        <v>16082</v>
      </c>
      <c r="D14712" t="str">
        <f>+VLOOKUP(C14712,Param!K:L,2,FALSE)</f>
        <v>Albatros sp.  z o.o. sp.k.</v>
      </c>
      <c r="E14712" t="s">
        <v>16083</v>
      </c>
      <c r="F14712" t="s">
        <v>16549</v>
      </c>
      <c r="G14712" t="s">
        <v>15876</v>
      </c>
      <c r="H14712">
        <v>1774.48</v>
      </c>
      <c r="I14712">
        <v>1774.4772</v>
      </c>
      <c r="J14712">
        <v>2.7999999999792601E-3</v>
      </c>
      <c r="K14712">
        <v>1774.48</v>
      </c>
      <c r="L14712">
        <v>0</v>
      </c>
      <c r="M14712" t="str">
        <f>IF(ISERROR(VLOOKUP(A14712,'[1]Ecart validé'!$A:$A,1,FALSE)),Z14712,"Ecart Validé")</f>
        <v>valid</v>
      </c>
      <c r="R14712" t="s">
        <v>30</v>
      </c>
      <c r="U14712"/>
      <c r="X14712"/>
      <c r="Y14712"/>
      <c r="Z14712" t="s">
        <v>31</v>
      </c>
    </row>
    <row r="14713" spans="1:26" x14ac:dyDescent="0.3">
      <c r="A14713" t="s">
        <v>17964</v>
      </c>
      <c r="B14713" t="s">
        <v>15873</v>
      </c>
      <c r="C14713" t="s">
        <v>16088</v>
      </c>
      <c r="D14713" t="str">
        <f>+VLOOKUP(C14713,Param!K:L,2,FALSE)</f>
        <v>ALD Automotive Polska</v>
      </c>
      <c r="E14713" t="s">
        <v>16089</v>
      </c>
      <c r="F14713" t="s">
        <v>16549</v>
      </c>
      <c r="G14713" t="s">
        <v>15876</v>
      </c>
      <c r="H14713">
        <v>466.23</v>
      </c>
      <c r="I14713">
        <v>466.22739999999999</v>
      </c>
      <c r="J14713">
        <v>2.6000000000294598E-3</v>
      </c>
      <c r="K14713">
        <v>466.23</v>
      </c>
      <c r="L14713">
        <v>0</v>
      </c>
      <c r="M14713" t="str">
        <f>IF(ISERROR(VLOOKUP(A14713,'[1]Ecart validé'!$A:$A,1,FALSE)),Z14713,"Ecart Validé")</f>
        <v>valid</v>
      </c>
      <c r="R14713" t="s">
        <v>30</v>
      </c>
      <c r="U14713"/>
      <c r="X14713"/>
      <c r="Y14713"/>
      <c r="Z14713" t="s">
        <v>31</v>
      </c>
    </row>
    <row r="14714" spans="1:26" x14ac:dyDescent="0.3">
      <c r="A14714" t="s">
        <v>17965</v>
      </c>
      <c r="B14714" t="s">
        <v>15873</v>
      </c>
      <c r="C14714" t="s">
        <v>16094</v>
      </c>
      <c r="D14714" t="str">
        <f>+VLOOKUP(C14714,Param!K:L,2,FALSE)</f>
        <v>All4hotels Bartłomiej Głodek</v>
      </c>
      <c r="E14714" t="s">
        <v>16095</v>
      </c>
      <c r="F14714" t="s">
        <v>16549</v>
      </c>
      <c r="G14714" t="s">
        <v>15876</v>
      </c>
      <c r="H14714">
        <v>7481.48</v>
      </c>
      <c r="I14714">
        <v>7481.4808000000003</v>
      </c>
      <c r="J14714">
        <v>-8.0000000070867795E-4</v>
      </c>
      <c r="K14714">
        <v>7481.48</v>
      </c>
      <c r="L14714">
        <v>0</v>
      </c>
      <c r="M14714" t="str">
        <f>IF(ISERROR(VLOOKUP(A14714,'[1]Ecart validé'!$A:$A,1,FALSE)),Z14714,"Ecart Validé")</f>
        <v>valid</v>
      </c>
      <c r="R14714" t="s">
        <v>30</v>
      </c>
      <c r="U14714"/>
      <c r="X14714"/>
      <c r="Y14714"/>
      <c r="Z14714" t="s">
        <v>31</v>
      </c>
    </row>
    <row r="14715" spans="1:26" x14ac:dyDescent="0.3">
      <c r="A14715" t="s">
        <v>17966</v>
      </c>
      <c r="B14715" t="s">
        <v>15873</v>
      </c>
      <c r="C14715" t="s">
        <v>16100</v>
      </c>
      <c r="D14715" t="str">
        <f>+VLOOKUP(C14715,Param!K:L,2,FALSE)</f>
        <v>Alva sp.  z o.o.</v>
      </c>
      <c r="E14715" t="s">
        <v>16101</v>
      </c>
      <c r="F14715" t="s">
        <v>16549</v>
      </c>
      <c r="G14715" t="s">
        <v>15876</v>
      </c>
      <c r="H14715">
        <v>864.3</v>
      </c>
      <c r="I14715">
        <v>864.30319999999995</v>
      </c>
      <c r="J14715">
        <v>-3.19999999999254E-3</v>
      </c>
      <c r="K14715">
        <v>864.3</v>
      </c>
      <c r="L14715">
        <v>0</v>
      </c>
      <c r="M14715" t="str">
        <f>IF(ISERROR(VLOOKUP(A14715,'[1]Ecart validé'!$A:$A,1,FALSE)),Z14715,"Ecart Validé")</f>
        <v>valid</v>
      </c>
      <c r="R14715" t="s">
        <v>30</v>
      </c>
      <c r="U14715"/>
      <c r="X14715"/>
      <c r="Y14715"/>
      <c r="Z14715" t="s">
        <v>31</v>
      </c>
    </row>
    <row r="14716" spans="1:26" x14ac:dyDescent="0.3">
      <c r="A14716" t="s">
        <v>17967</v>
      </c>
      <c r="B14716" t="s">
        <v>15873</v>
      </c>
      <c r="C14716" t="s">
        <v>16106</v>
      </c>
      <c r="D14716" t="str">
        <f>+VLOOKUP(C14716,Param!K:L,2,FALSE)</f>
        <v>AMD Systems sp. z o.o.</v>
      </c>
      <c r="E14716" t="s">
        <v>16107</v>
      </c>
      <c r="F14716" t="s">
        <v>16549</v>
      </c>
      <c r="G14716" t="s">
        <v>15876</v>
      </c>
      <c r="H14716">
        <v>7021.97</v>
      </c>
      <c r="I14716">
        <v>7021.9650000000001</v>
      </c>
      <c r="J14716">
        <v>5.0000000001091298E-3</v>
      </c>
      <c r="K14716">
        <v>7021.97</v>
      </c>
      <c r="L14716">
        <v>0</v>
      </c>
      <c r="M14716" t="str">
        <f>IF(ISERROR(VLOOKUP(A14716,'[1]Ecart validé'!$A:$A,1,FALSE)),Z14716,"Ecart Validé")</f>
        <v>valid</v>
      </c>
      <c r="R14716" t="s">
        <v>30</v>
      </c>
      <c r="U14716"/>
      <c r="X14716"/>
      <c r="Y14716"/>
      <c r="Z14716" t="s">
        <v>31</v>
      </c>
    </row>
    <row r="14717" spans="1:26" x14ac:dyDescent="0.3">
      <c r="A14717" t="s">
        <v>17968</v>
      </c>
      <c r="B14717" t="s">
        <v>15873</v>
      </c>
      <c r="C14717" t="s">
        <v>16112</v>
      </c>
      <c r="D14717" t="str">
        <f>+VLOOKUP(C14717,Param!K:L,2,FALSE)</f>
        <v>Arval Service Lease Polska sp.  z o.o.</v>
      </c>
      <c r="E14717" t="s">
        <v>16113</v>
      </c>
      <c r="F14717" t="s">
        <v>16549</v>
      </c>
      <c r="G14717" t="s">
        <v>15876</v>
      </c>
      <c r="H14717">
        <v>18222.57</v>
      </c>
      <c r="I14717">
        <v>18222.570500000002</v>
      </c>
      <c r="J14717">
        <v>-5.0000000192085205E-4</v>
      </c>
      <c r="K14717">
        <v>18222.57</v>
      </c>
      <c r="L14717">
        <v>0</v>
      </c>
      <c r="M14717" t="str">
        <f>IF(ISERROR(VLOOKUP(A14717,'[1]Ecart validé'!$A:$A,1,FALSE)),Z14717,"Ecart Validé")</f>
        <v>valid</v>
      </c>
      <c r="R14717" t="s">
        <v>30</v>
      </c>
      <c r="U14717"/>
      <c r="X14717"/>
      <c r="Y14717"/>
      <c r="Z14717" t="s">
        <v>31</v>
      </c>
    </row>
    <row r="14718" spans="1:26" x14ac:dyDescent="0.3">
      <c r="A14718" t="s">
        <v>17969</v>
      </c>
      <c r="B14718" t="s">
        <v>15873</v>
      </c>
      <c r="C14718" t="s">
        <v>16118</v>
      </c>
      <c r="D14718" t="str">
        <f>+VLOOKUP(C14718,Param!K:L,2,FALSE)</f>
        <v>ATM S.A.</v>
      </c>
      <c r="E14718" t="s">
        <v>16119</v>
      </c>
      <c r="F14718" t="s">
        <v>16549</v>
      </c>
      <c r="G14718" t="s">
        <v>15876</v>
      </c>
      <c r="H14718">
        <v>2131.9699999999998</v>
      </c>
      <c r="I14718">
        <v>2131.9668000000001</v>
      </c>
      <c r="J14718">
        <v>3.1999999996514799E-3</v>
      </c>
      <c r="K14718">
        <v>2131.9699999999998</v>
      </c>
      <c r="L14718">
        <v>0</v>
      </c>
      <c r="M14718" t="str">
        <f>IF(ISERROR(VLOOKUP(A14718,'[1]Ecart validé'!$A:$A,1,FALSE)),Z14718,"Ecart Validé")</f>
        <v>valid</v>
      </c>
      <c r="R14718" t="s">
        <v>30</v>
      </c>
      <c r="U14718"/>
      <c r="X14718"/>
      <c r="Y14718"/>
      <c r="Z14718" t="s">
        <v>31</v>
      </c>
    </row>
    <row r="14719" spans="1:26" x14ac:dyDescent="0.3">
      <c r="A14719" t="s">
        <v>17970</v>
      </c>
      <c r="B14719" t="s">
        <v>15873</v>
      </c>
      <c r="C14719" t="s">
        <v>16124</v>
      </c>
      <c r="D14719" t="str">
        <f>+VLOOKUP(C14719,Param!K:L,2,FALSE)</f>
        <v>BatiPlus Polska sp. z o.o.</v>
      </c>
      <c r="E14719" t="s">
        <v>16125</v>
      </c>
      <c r="F14719" t="s">
        <v>16549</v>
      </c>
      <c r="G14719" t="s">
        <v>15876</v>
      </c>
      <c r="H14719">
        <v>330</v>
      </c>
      <c r="I14719">
        <v>330</v>
      </c>
      <c r="J14719">
        <v>0</v>
      </c>
      <c r="K14719">
        <v>330</v>
      </c>
      <c r="L14719">
        <v>0</v>
      </c>
      <c r="M14719" t="str">
        <f>IF(ISERROR(VLOOKUP(A14719,'[1]Ecart validé'!$A:$A,1,FALSE)),Z14719,"Ecart Validé")</f>
        <v>valid</v>
      </c>
      <c r="R14719" t="s">
        <v>30</v>
      </c>
      <c r="U14719"/>
      <c r="X14719"/>
      <c r="Y14719"/>
      <c r="Z14719" t="s">
        <v>31</v>
      </c>
    </row>
    <row r="14720" spans="1:26" x14ac:dyDescent="0.3">
      <c r="A14720" t="s">
        <v>17971</v>
      </c>
      <c r="B14720" t="s">
        <v>15873</v>
      </c>
      <c r="C14720" t="s">
        <v>16130</v>
      </c>
      <c r="D14720" t="str">
        <f>+VLOOKUP(C14720,Param!K:L,2,FALSE)</f>
        <v>Best Company Solutions sp.  z o.o.</v>
      </c>
      <c r="E14720" t="s">
        <v>16131</v>
      </c>
      <c r="F14720" t="s">
        <v>16549</v>
      </c>
      <c r="G14720" t="s">
        <v>15876</v>
      </c>
      <c r="H14720">
        <v>274.75</v>
      </c>
      <c r="I14720">
        <v>274.74520000000001</v>
      </c>
      <c r="J14720">
        <v>4.7999999999888097E-3</v>
      </c>
      <c r="K14720">
        <v>274.75</v>
      </c>
      <c r="L14720">
        <v>0</v>
      </c>
      <c r="M14720" t="str">
        <f>IF(ISERROR(VLOOKUP(A14720,'[1]Ecart validé'!$A:$A,1,FALSE)),Z14720,"Ecart Validé")</f>
        <v>valid</v>
      </c>
      <c r="R14720" t="s">
        <v>30</v>
      </c>
      <c r="U14720"/>
      <c r="X14720"/>
      <c r="Y14720"/>
      <c r="Z14720" t="s">
        <v>31</v>
      </c>
    </row>
    <row r="14721" spans="1:26" x14ac:dyDescent="0.3">
      <c r="A14721" t="s">
        <v>17972</v>
      </c>
      <c r="B14721" t="s">
        <v>15873</v>
      </c>
      <c r="C14721" t="s">
        <v>16136</v>
      </c>
      <c r="D14721" t="str">
        <f>+VLOOKUP(C14721,Param!K:L,2,FALSE)</f>
        <v>Biuro Handlowe Eksport-Import Krzysztof Nowakowski</v>
      </c>
      <c r="E14721">
        <v>28277012</v>
      </c>
      <c r="F14721" t="s">
        <v>16549</v>
      </c>
      <c r="G14721" t="s">
        <v>15876</v>
      </c>
      <c r="H14721">
        <v>824</v>
      </c>
      <c r="I14721">
        <v>824</v>
      </c>
      <c r="J14721">
        <v>0</v>
      </c>
      <c r="K14721">
        <v>824</v>
      </c>
      <c r="L14721">
        <v>0</v>
      </c>
      <c r="M14721" t="str">
        <f>IF(ISERROR(VLOOKUP(A14721,'[1]Ecart validé'!$A:$A,1,FALSE)),Z14721,"Ecart Validé")</f>
        <v>valid</v>
      </c>
      <c r="R14721" t="s">
        <v>30</v>
      </c>
      <c r="U14721"/>
      <c r="X14721"/>
      <c r="Y14721"/>
      <c r="Z14721" t="s">
        <v>31</v>
      </c>
    </row>
    <row r="14722" spans="1:26" x14ac:dyDescent="0.3">
      <c r="A14722" t="s">
        <v>17973</v>
      </c>
      <c r="B14722" t="s">
        <v>15873</v>
      </c>
      <c r="C14722" t="s">
        <v>16141</v>
      </c>
      <c r="D14722" t="str">
        <f>+VLOOKUP(C14722,Param!K:L,2,FALSE)</f>
        <v>BWF Orwat Poland sp.  z o.o.</v>
      </c>
      <c r="E14722" t="s">
        <v>16142</v>
      </c>
      <c r="F14722" t="s">
        <v>16549</v>
      </c>
      <c r="G14722" t="s">
        <v>15876</v>
      </c>
      <c r="H14722">
        <v>234.5</v>
      </c>
      <c r="I14722">
        <v>234.5</v>
      </c>
      <c r="J14722">
        <v>0</v>
      </c>
      <c r="K14722">
        <v>234.5</v>
      </c>
      <c r="L14722">
        <v>0</v>
      </c>
      <c r="M14722" t="str">
        <f>IF(ISERROR(VLOOKUP(A14722,'[1]Ecart validé'!$A:$A,1,FALSE)),Z14722,"Ecart Validé")</f>
        <v>valid</v>
      </c>
      <c r="R14722" t="s">
        <v>30</v>
      </c>
      <c r="U14722"/>
      <c r="X14722"/>
      <c r="Y14722"/>
      <c r="Z14722" t="s">
        <v>31</v>
      </c>
    </row>
    <row r="14723" spans="1:26" x14ac:dyDescent="0.3">
      <c r="A14723" t="s">
        <v>17974</v>
      </c>
      <c r="B14723" t="s">
        <v>15873</v>
      </c>
      <c r="C14723" t="s">
        <v>16147</v>
      </c>
      <c r="D14723" t="str">
        <f>+VLOOKUP(C14723,Param!K:L,2,FALSE)</f>
        <v>Canal+Polska S.A.</v>
      </c>
      <c r="E14723">
        <v>27236002</v>
      </c>
      <c r="F14723" t="s">
        <v>16549</v>
      </c>
      <c r="G14723" t="s">
        <v>15876</v>
      </c>
      <c r="H14723">
        <v>72703.509999999995</v>
      </c>
      <c r="I14723">
        <v>72703.505999999994</v>
      </c>
      <c r="J14723">
        <v>4.0000000008149003E-3</v>
      </c>
      <c r="K14723">
        <v>72703.509999999995</v>
      </c>
      <c r="L14723">
        <v>0</v>
      </c>
      <c r="M14723" t="str">
        <f>IF(ISERROR(VLOOKUP(A14723,'[1]Ecart validé'!$A:$A,1,FALSE)),Z14723,"Ecart Validé")</f>
        <v>valid</v>
      </c>
      <c r="R14723" t="s">
        <v>30</v>
      </c>
      <c r="U14723"/>
      <c r="X14723"/>
      <c r="Y14723"/>
      <c r="Z14723" t="s">
        <v>31</v>
      </c>
    </row>
    <row r="14724" spans="1:26" x14ac:dyDescent="0.3">
      <c r="A14724" t="s">
        <v>17975</v>
      </c>
      <c r="B14724" t="s">
        <v>15873</v>
      </c>
      <c r="C14724" t="s">
        <v>16152</v>
      </c>
      <c r="D14724" t="str">
        <f>+VLOOKUP(C14724,Param!K:L,2,FALSE)</f>
        <v>Dajar sp.  z o.o.</v>
      </c>
      <c r="E14724">
        <v>24080001</v>
      </c>
      <c r="F14724" t="s">
        <v>16549</v>
      </c>
      <c r="G14724" t="s">
        <v>15876</v>
      </c>
      <c r="H14724">
        <v>13515.34</v>
      </c>
      <c r="I14724">
        <v>13515.3424</v>
      </c>
      <c r="J14724">
        <v>-2.3999999993975498E-3</v>
      </c>
      <c r="K14724">
        <v>13515.34</v>
      </c>
      <c r="L14724">
        <v>0</v>
      </c>
      <c r="M14724" t="str">
        <f>IF(ISERROR(VLOOKUP(A14724,'[1]Ecart validé'!$A:$A,1,FALSE)),Z14724,"Ecart Validé")</f>
        <v>valid</v>
      </c>
      <c r="R14724" t="s">
        <v>30</v>
      </c>
      <c r="U14724"/>
      <c r="X14724"/>
      <c r="Y14724"/>
      <c r="Z14724" t="s">
        <v>31</v>
      </c>
    </row>
    <row r="14725" spans="1:26" x14ac:dyDescent="0.3">
      <c r="A14725" t="s">
        <v>17976</v>
      </c>
      <c r="B14725" t="s">
        <v>15873</v>
      </c>
      <c r="C14725" t="s">
        <v>16157</v>
      </c>
      <c r="D14725" t="str">
        <f>+VLOOKUP(C14725,Param!K:L,2,FALSE)</f>
        <v>DC SYSTEM SPÓŁKA Z o.o.</v>
      </c>
      <c r="E14725" t="s">
        <v>16158</v>
      </c>
      <c r="F14725" t="s">
        <v>16549</v>
      </c>
      <c r="G14725" t="s">
        <v>15876</v>
      </c>
      <c r="H14725">
        <v>6056.44</v>
      </c>
      <c r="I14725">
        <v>6056.4357</v>
      </c>
      <c r="J14725">
        <v>4.2999999996027301E-3</v>
      </c>
      <c r="K14725">
        <v>6056.44</v>
      </c>
      <c r="L14725">
        <v>0</v>
      </c>
      <c r="M14725" t="str">
        <f>IF(ISERROR(VLOOKUP(A14725,'[1]Ecart validé'!$A:$A,1,FALSE)),Z14725,"Ecart Validé")</f>
        <v>valid</v>
      </c>
      <c r="R14725" t="s">
        <v>30</v>
      </c>
      <c r="U14725"/>
      <c r="X14725"/>
      <c r="Y14725"/>
      <c r="Z14725" t="s">
        <v>31</v>
      </c>
    </row>
    <row r="14726" spans="1:26" x14ac:dyDescent="0.3">
      <c r="A14726" t="s">
        <v>17977</v>
      </c>
      <c r="B14726" t="s">
        <v>15873</v>
      </c>
      <c r="C14726" t="s">
        <v>16163</v>
      </c>
      <c r="D14726" t="str">
        <f>+VLOOKUP(C14726,Param!K:L,2,FALSE)</f>
        <v>Diversey Polska</v>
      </c>
      <c r="E14726">
        <v>23033006</v>
      </c>
      <c r="F14726" t="s">
        <v>16549</v>
      </c>
      <c r="G14726" t="s">
        <v>15876</v>
      </c>
      <c r="H14726">
        <v>168573.97</v>
      </c>
      <c r="I14726">
        <v>168573.96969999999</v>
      </c>
      <c r="J14726">
        <v>3.0000001424923501E-4</v>
      </c>
      <c r="K14726">
        <v>168573.97</v>
      </c>
      <c r="L14726">
        <v>0</v>
      </c>
      <c r="M14726" t="str">
        <f>IF(ISERROR(VLOOKUP(A14726,'[1]Ecart validé'!$A:$A,1,FALSE)),Z14726,"Ecart Validé")</f>
        <v>valid</v>
      </c>
      <c r="R14726" t="s">
        <v>30</v>
      </c>
      <c r="U14726"/>
      <c r="X14726"/>
      <c r="Y14726"/>
      <c r="Z14726" t="s">
        <v>31</v>
      </c>
    </row>
    <row r="14727" spans="1:26" x14ac:dyDescent="0.3">
      <c r="A14727" t="s">
        <v>17978</v>
      </c>
      <c r="B14727" t="s">
        <v>15873</v>
      </c>
      <c r="C14727" t="s">
        <v>16173</v>
      </c>
      <c r="D14727" t="str">
        <f>+VLOOKUP(C14727,Param!K:L,2,FALSE)</f>
        <v>Duni Sales Poland</v>
      </c>
      <c r="E14727">
        <v>22031007</v>
      </c>
      <c r="F14727" t="s">
        <v>16549</v>
      </c>
      <c r="G14727" t="s">
        <v>15876</v>
      </c>
      <c r="H14727">
        <v>25917.22</v>
      </c>
      <c r="I14727">
        <v>25917.220799999999</v>
      </c>
      <c r="J14727">
        <v>-7.9999999798019395E-4</v>
      </c>
      <c r="K14727">
        <v>25917.22</v>
      </c>
      <c r="L14727">
        <v>0</v>
      </c>
      <c r="M14727" t="str">
        <f>IF(ISERROR(VLOOKUP(A14727,'[1]Ecart validé'!$A:$A,1,FALSE)),Z14727,"Ecart Validé")</f>
        <v>valid</v>
      </c>
      <c r="R14727" t="s">
        <v>30</v>
      </c>
      <c r="U14727"/>
      <c r="X14727"/>
      <c r="Y14727"/>
      <c r="Z14727" t="s">
        <v>31</v>
      </c>
    </row>
    <row r="14728" spans="1:26" x14ac:dyDescent="0.3">
      <c r="A14728" t="s">
        <v>17979</v>
      </c>
      <c r="B14728" t="s">
        <v>15873</v>
      </c>
      <c r="C14728" t="s">
        <v>16178</v>
      </c>
      <c r="D14728" t="str">
        <f>+VLOOKUP(C14728,Param!K:L,2,FALSE)</f>
        <v>Efekt T.Makuch M.Mitas M.Monastyrski sp. j.</v>
      </c>
      <c r="E14728" t="s">
        <v>16179</v>
      </c>
      <c r="F14728" t="s">
        <v>16549</v>
      </c>
      <c r="G14728" t="s">
        <v>15876</v>
      </c>
      <c r="H14728">
        <v>54245.34</v>
      </c>
      <c r="I14728">
        <v>54245.336799999997</v>
      </c>
      <c r="J14728">
        <v>3.1999999991967299E-3</v>
      </c>
      <c r="K14728">
        <v>54245.34</v>
      </c>
      <c r="L14728">
        <v>0</v>
      </c>
      <c r="M14728" t="str">
        <f>IF(ISERROR(VLOOKUP(A14728,'[1]Ecart validé'!$A:$A,1,FALSE)),Z14728,"Ecart Validé")</f>
        <v>valid</v>
      </c>
      <c r="R14728" t="s">
        <v>30</v>
      </c>
      <c r="U14728"/>
      <c r="X14728"/>
      <c r="Y14728"/>
      <c r="Z14728" t="s">
        <v>31</v>
      </c>
    </row>
    <row r="14729" spans="1:26" x14ac:dyDescent="0.3">
      <c r="A14729" t="s">
        <v>17980</v>
      </c>
      <c r="B14729" t="s">
        <v>15873</v>
      </c>
      <c r="C14729" t="s">
        <v>16187</v>
      </c>
      <c r="D14729" t="str">
        <f>+VLOOKUP(C14729,Param!K:L,2,FALSE)</f>
        <v>Ever Cleaning sp. z o.o.</v>
      </c>
      <c r="E14729">
        <v>25028001</v>
      </c>
      <c r="F14729" t="s">
        <v>16549</v>
      </c>
      <c r="G14729" t="s">
        <v>15876</v>
      </c>
      <c r="H14729">
        <v>54402.04</v>
      </c>
      <c r="I14729">
        <v>54402.04</v>
      </c>
      <c r="J14729">
        <v>0</v>
      </c>
      <c r="K14729">
        <v>54402.04</v>
      </c>
      <c r="L14729">
        <v>0</v>
      </c>
      <c r="M14729" t="str">
        <f>IF(ISERROR(VLOOKUP(A14729,'[1]Ecart validé'!$A:$A,1,FALSE)),Z14729,"Ecart Validé")</f>
        <v>valid</v>
      </c>
      <c r="R14729" t="s">
        <v>30</v>
      </c>
      <c r="U14729"/>
      <c r="X14729"/>
      <c r="Y14729"/>
      <c r="Z14729" t="s">
        <v>31</v>
      </c>
    </row>
    <row r="14730" spans="1:26" x14ac:dyDescent="0.3">
      <c r="A14730" t="s">
        <v>17981</v>
      </c>
      <c r="B14730" t="s">
        <v>15873</v>
      </c>
      <c r="C14730" t="s">
        <v>16192</v>
      </c>
      <c r="D14730" t="str">
        <f>+VLOOKUP(C14730,Param!K:L,2,FALSE)</f>
        <v>Femax sp. z o.o. sp. komandytowa</v>
      </c>
      <c r="E14730" t="s">
        <v>16193</v>
      </c>
      <c r="F14730" t="s">
        <v>16549</v>
      </c>
      <c r="G14730" t="s">
        <v>15876</v>
      </c>
      <c r="H14730">
        <v>377.83</v>
      </c>
      <c r="I14730">
        <v>377.83049999999997</v>
      </c>
      <c r="J14730">
        <v>-4.9999999998817603E-4</v>
      </c>
      <c r="K14730">
        <v>377.83</v>
      </c>
      <c r="L14730">
        <v>0</v>
      </c>
      <c r="M14730" t="str">
        <f>IF(ISERROR(VLOOKUP(A14730,'[1]Ecart validé'!$A:$A,1,FALSE)),Z14730,"Ecart Validé")</f>
        <v>valid</v>
      </c>
      <c r="R14730" t="s">
        <v>30</v>
      </c>
      <c r="U14730"/>
      <c r="X14730"/>
      <c r="Y14730"/>
      <c r="Z14730" t="s">
        <v>31</v>
      </c>
    </row>
    <row r="14731" spans="1:26" x14ac:dyDescent="0.3">
      <c r="A14731" t="s">
        <v>17982</v>
      </c>
      <c r="B14731" t="s">
        <v>15873</v>
      </c>
      <c r="C14731" t="s">
        <v>16204</v>
      </c>
      <c r="D14731" t="str">
        <f>+VLOOKUP(C14731,Param!K:L,2,FALSE)</f>
        <v>Gastro Magic Group Piotr Wieczorek,Paweł Piątek s.c.</v>
      </c>
      <c r="E14731" t="s">
        <v>16205</v>
      </c>
      <c r="F14731" t="s">
        <v>16549</v>
      </c>
      <c r="G14731" t="s">
        <v>15876</v>
      </c>
      <c r="H14731">
        <v>86.41</v>
      </c>
      <c r="I14731">
        <v>86.412800000000004</v>
      </c>
      <c r="J14731">
        <v>-2.80000000000768E-3</v>
      </c>
      <c r="K14731">
        <v>86.41</v>
      </c>
      <c r="L14731">
        <v>0</v>
      </c>
      <c r="M14731" t="str">
        <f>IF(ISERROR(VLOOKUP(A14731,'[1]Ecart validé'!$A:$A,1,FALSE)),Z14731,"Ecart Validé")</f>
        <v>valid</v>
      </c>
      <c r="R14731" t="s">
        <v>30</v>
      </c>
      <c r="U14731"/>
      <c r="X14731"/>
      <c r="Y14731"/>
      <c r="Z14731" t="s">
        <v>31</v>
      </c>
    </row>
    <row r="14732" spans="1:26" x14ac:dyDescent="0.3">
      <c r="A14732" t="s">
        <v>17983</v>
      </c>
      <c r="B14732" t="s">
        <v>15873</v>
      </c>
      <c r="C14732" t="s">
        <v>16208</v>
      </c>
      <c r="D14732" t="str">
        <f>+VLOOKUP(C14732,Param!K:L,2,FALSE)</f>
        <v>Gazdom sp. z o.o.</v>
      </c>
      <c r="E14732" t="s">
        <v>16209</v>
      </c>
      <c r="F14732" t="s">
        <v>16549</v>
      </c>
      <c r="G14732" t="s">
        <v>15876</v>
      </c>
      <c r="H14732">
        <v>10497.33</v>
      </c>
      <c r="I14732">
        <v>10497.3302</v>
      </c>
      <c r="J14732">
        <v>-2.00000000404543E-4</v>
      </c>
      <c r="K14732">
        <v>10497.33</v>
      </c>
      <c r="L14732">
        <v>0</v>
      </c>
      <c r="M14732" t="str">
        <f>IF(ISERROR(VLOOKUP(A14732,'[1]Ecart validé'!$A:$A,1,FALSE)),Z14732,"Ecart Validé")</f>
        <v>valid</v>
      </c>
      <c r="R14732" t="s">
        <v>30</v>
      </c>
      <c r="U14732"/>
      <c r="X14732"/>
      <c r="Y14732"/>
      <c r="Z14732" t="s">
        <v>31</v>
      </c>
    </row>
    <row r="14733" spans="1:26" x14ac:dyDescent="0.3">
      <c r="A14733" t="s">
        <v>17984</v>
      </c>
      <c r="B14733" t="s">
        <v>15873</v>
      </c>
      <c r="C14733" t="s">
        <v>16214</v>
      </c>
      <c r="D14733" t="str">
        <f>+VLOOKUP(C14733,Param!K:L,2,FALSE)</f>
        <v>Grast &amp; MTB</v>
      </c>
      <c r="E14733">
        <v>28245002</v>
      </c>
      <c r="F14733" t="s">
        <v>16549</v>
      </c>
      <c r="G14733" t="s">
        <v>15876</v>
      </c>
      <c r="H14733">
        <v>1891.21</v>
      </c>
      <c r="I14733">
        <v>1891.2059999999999</v>
      </c>
      <c r="J14733">
        <v>4.0000000001327802E-3</v>
      </c>
      <c r="K14733">
        <v>1891.21</v>
      </c>
      <c r="L14733">
        <v>0</v>
      </c>
      <c r="M14733" t="str">
        <f>IF(ISERROR(VLOOKUP(A14733,'[1]Ecart validé'!$A:$A,1,FALSE)),Z14733,"Ecart Validé")</f>
        <v>valid</v>
      </c>
      <c r="R14733" t="s">
        <v>30</v>
      </c>
      <c r="U14733"/>
      <c r="X14733"/>
      <c r="Y14733"/>
      <c r="Z14733" t="s">
        <v>31</v>
      </c>
    </row>
    <row r="14734" spans="1:26" x14ac:dyDescent="0.3">
      <c r="A14734" t="s">
        <v>17985</v>
      </c>
      <c r="B14734" t="s">
        <v>15873</v>
      </c>
      <c r="C14734" t="s">
        <v>16219</v>
      </c>
      <c r="D14734" t="str">
        <f>+VLOOKUP(C14734,Param!K:L,2,FALSE)</f>
        <v>Grodno S.A.</v>
      </c>
      <c r="E14734">
        <v>29243007</v>
      </c>
      <c r="F14734" t="s">
        <v>16549</v>
      </c>
      <c r="G14734" t="s">
        <v>15876</v>
      </c>
      <c r="H14734">
        <v>604.23</v>
      </c>
      <c r="I14734">
        <v>604.22900000000004</v>
      </c>
      <c r="J14734">
        <v>9.9999999997635292E-4</v>
      </c>
      <c r="K14734">
        <v>604.23</v>
      </c>
      <c r="L14734">
        <v>0</v>
      </c>
      <c r="M14734" t="str">
        <f>IF(ISERROR(VLOOKUP(A14734,'[1]Ecart validé'!$A:$A,1,FALSE)),Z14734,"Ecart Validé")</f>
        <v>valid</v>
      </c>
      <c r="R14734" t="s">
        <v>30</v>
      </c>
      <c r="U14734"/>
      <c r="X14734"/>
      <c r="Y14734"/>
      <c r="Z14734" t="s">
        <v>31</v>
      </c>
    </row>
    <row r="14735" spans="1:26" x14ac:dyDescent="0.3">
      <c r="A14735" t="s">
        <v>17986</v>
      </c>
      <c r="B14735" t="s">
        <v>15873</v>
      </c>
      <c r="C14735" t="s">
        <v>16224</v>
      </c>
      <c r="D14735" t="str">
        <f>+VLOOKUP(C14735,Param!K:L,2,FALSE)</f>
        <v>Henry Kruse sp. z o.o.</v>
      </c>
      <c r="E14735" t="s">
        <v>16225</v>
      </c>
      <c r="F14735" t="s">
        <v>16549</v>
      </c>
      <c r="G14735" t="s">
        <v>15876</v>
      </c>
      <c r="H14735">
        <v>2735.21</v>
      </c>
      <c r="I14735">
        <v>2735.2049999999999</v>
      </c>
      <c r="J14735">
        <v>5.0000000001091298E-3</v>
      </c>
      <c r="K14735">
        <v>2735.21</v>
      </c>
      <c r="L14735">
        <v>0</v>
      </c>
      <c r="M14735" t="str">
        <f>IF(ISERROR(VLOOKUP(A14735,'[1]Ecart validé'!$A:$A,1,FALSE)),Z14735,"Ecart Validé")</f>
        <v>valid</v>
      </c>
      <c r="R14735" t="s">
        <v>30</v>
      </c>
      <c r="U14735"/>
      <c r="X14735"/>
      <c r="Y14735"/>
      <c r="Z14735" t="s">
        <v>31</v>
      </c>
    </row>
    <row r="14736" spans="1:26" x14ac:dyDescent="0.3">
      <c r="A14736" t="s">
        <v>17987</v>
      </c>
      <c r="B14736" t="s">
        <v>15873</v>
      </c>
      <c r="C14736" t="s">
        <v>16224</v>
      </c>
      <c r="D14736" t="str">
        <f>+VLOOKUP(C14736,Param!K:L,2,FALSE)</f>
        <v>Henry Kruse sp. z o.o.</v>
      </c>
      <c r="E14736">
        <v>22031012</v>
      </c>
      <c r="F14736" t="s">
        <v>16549</v>
      </c>
      <c r="G14736" t="s">
        <v>15876</v>
      </c>
      <c r="H14736">
        <v>76709.17</v>
      </c>
      <c r="I14736">
        <v>76709.168799999999</v>
      </c>
      <c r="J14736">
        <v>1.19999999878928E-3</v>
      </c>
      <c r="K14736">
        <v>76709.17</v>
      </c>
      <c r="L14736">
        <v>0</v>
      </c>
      <c r="M14736" t="str">
        <f>IF(ISERROR(VLOOKUP(A14736,'[1]Ecart validé'!$A:$A,1,FALSE)),Z14736,"Ecart Validé")</f>
        <v>valid</v>
      </c>
      <c r="R14736" t="s">
        <v>30</v>
      </c>
      <c r="U14736"/>
      <c r="X14736"/>
      <c r="Y14736"/>
      <c r="Z14736" t="s">
        <v>31</v>
      </c>
    </row>
    <row r="14737" spans="1:26" x14ac:dyDescent="0.3">
      <c r="A14737" t="s">
        <v>17988</v>
      </c>
      <c r="B14737" t="s">
        <v>15873</v>
      </c>
      <c r="C14737" t="s">
        <v>16234</v>
      </c>
      <c r="D14737" t="str">
        <f>+VLOOKUP(C14737,Param!K:L,2,FALSE)</f>
        <v>Henryk Suchecki Instalacje Elektryczne i Elektromechanika</v>
      </c>
      <c r="E14737">
        <v>28235018</v>
      </c>
      <c r="F14737" t="s">
        <v>16549</v>
      </c>
      <c r="G14737" t="s">
        <v>15876</v>
      </c>
      <c r="H14737">
        <v>19232.61</v>
      </c>
      <c r="I14737">
        <v>19232.614699999998</v>
      </c>
      <c r="J14737">
        <v>-4.6999999976833299E-3</v>
      </c>
      <c r="K14737">
        <v>19232.61</v>
      </c>
      <c r="L14737">
        <v>0</v>
      </c>
      <c r="M14737" t="str">
        <f>IF(ISERROR(VLOOKUP(A14737,'[1]Ecart validé'!$A:$A,1,FALSE)),Z14737,"Ecart Validé")</f>
        <v>valid</v>
      </c>
      <c r="R14737" t="s">
        <v>30</v>
      </c>
      <c r="U14737"/>
      <c r="X14737"/>
      <c r="Y14737"/>
      <c r="Z14737" t="s">
        <v>31</v>
      </c>
    </row>
    <row r="14738" spans="1:26" x14ac:dyDescent="0.3">
      <c r="A14738" t="s">
        <v>17989</v>
      </c>
      <c r="B14738" t="s">
        <v>15873</v>
      </c>
      <c r="C14738" t="s">
        <v>16242</v>
      </c>
      <c r="D14738" t="str">
        <f>+VLOOKUP(C14738,Param!K:L,2,FALSE)</f>
        <v>Holding Hunters sp.  z o.o. sp.komandytowa</v>
      </c>
      <c r="E14738" t="s">
        <v>16243</v>
      </c>
      <c r="F14738" t="s">
        <v>16549</v>
      </c>
      <c r="G14738" t="s">
        <v>15876</v>
      </c>
      <c r="H14738">
        <v>27261.74</v>
      </c>
      <c r="I14738">
        <v>27261.737300000001</v>
      </c>
      <c r="J14738">
        <v>2.7000000009138598E-3</v>
      </c>
      <c r="K14738">
        <v>27261.74</v>
      </c>
      <c r="L14738">
        <v>0</v>
      </c>
      <c r="M14738" t="str">
        <f>IF(ISERROR(VLOOKUP(A14738,'[1]Ecart validé'!$A:$A,1,FALSE)),Z14738,"Ecart Validé")</f>
        <v>valid</v>
      </c>
      <c r="R14738" t="s">
        <v>30</v>
      </c>
      <c r="U14738"/>
      <c r="X14738"/>
      <c r="Y14738"/>
      <c r="Z14738" t="s">
        <v>31</v>
      </c>
    </row>
    <row r="14739" spans="1:26" x14ac:dyDescent="0.3">
      <c r="A14739" t="s">
        <v>17990</v>
      </c>
      <c r="B14739" t="s">
        <v>15873</v>
      </c>
      <c r="C14739" t="s">
        <v>16248</v>
      </c>
      <c r="D14739" t="str">
        <f>+VLOOKUP(C14739,Param!K:L,2,FALSE)</f>
        <v>Hollywood Textile Service sp.  z o.o.</v>
      </c>
      <c r="E14739" t="s">
        <v>16249</v>
      </c>
      <c r="F14739" t="s">
        <v>16549</v>
      </c>
      <c r="G14739" t="s">
        <v>15876</v>
      </c>
      <c r="H14739">
        <v>22841.89</v>
      </c>
      <c r="I14739">
        <v>22841.886900000001</v>
      </c>
      <c r="J14739">
        <v>3.0999999980849601E-3</v>
      </c>
      <c r="K14739">
        <v>22841.89</v>
      </c>
      <c r="L14739">
        <v>0</v>
      </c>
      <c r="M14739" t="str">
        <f>IF(ISERROR(VLOOKUP(A14739,'[1]Ecart validé'!$A:$A,1,FALSE)),Z14739,"Ecart Validé")</f>
        <v>valid</v>
      </c>
      <c r="R14739" t="s">
        <v>30</v>
      </c>
      <c r="U14739"/>
      <c r="X14739"/>
      <c r="Y14739"/>
      <c r="Z14739" t="s">
        <v>31</v>
      </c>
    </row>
    <row r="14740" spans="1:26" x14ac:dyDescent="0.3">
      <c r="A14740" t="s">
        <v>17991</v>
      </c>
      <c r="B14740" t="s">
        <v>15873</v>
      </c>
      <c r="C14740" t="s">
        <v>16254</v>
      </c>
      <c r="D14740" t="str">
        <f>+VLOOKUP(C14740,Param!K:L,2,FALSE)</f>
        <v>Hotelarz Konrad Saładucha</v>
      </c>
      <c r="E14740" t="s">
        <v>16255</v>
      </c>
      <c r="F14740" t="s">
        <v>16549</v>
      </c>
      <c r="G14740" t="s">
        <v>15876</v>
      </c>
      <c r="H14740">
        <v>5537.27</v>
      </c>
      <c r="I14740">
        <v>5537.2690000000002</v>
      </c>
      <c r="J14740">
        <v>1.0000000002037201E-3</v>
      </c>
      <c r="K14740">
        <v>5537.27</v>
      </c>
      <c r="L14740">
        <v>0</v>
      </c>
      <c r="M14740" t="str">
        <f>IF(ISERROR(VLOOKUP(A14740,'[1]Ecart validé'!$A:$A,1,FALSE)),Z14740,"Ecart Validé")</f>
        <v>valid</v>
      </c>
      <c r="R14740" t="s">
        <v>30</v>
      </c>
      <c r="U14740"/>
      <c r="X14740"/>
      <c r="Y14740"/>
      <c r="Z14740" t="s">
        <v>31</v>
      </c>
    </row>
    <row r="14741" spans="1:26" x14ac:dyDescent="0.3">
      <c r="A14741" t="s">
        <v>17992</v>
      </c>
      <c r="B14741" t="s">
        <v>15873</v>
      </c>
      <c r="C14741" t="s">
        <v>16260</v>
      </c>
      <c r="D14741" t="str">
        <f>+VLOOKUP(C14741,Param!K:L,2,FALSE)</f>
        <v>Instalsat</v>
      </c>
      <c r="E14741">
        <v>28236021</v>
      </c>
      <c r="F14741" t="s">
        <v>16549</v>
      </c>
      <c r="G14741" t="s">
        <v>15876</v>
      </c>
      <c r="H14741">
        <v>10003.51</v>
      </c>
      <c r="I14741">
        <v>10003.51</v>
      </c>
      <c r="J14741">
        <v>0</v>
      </c>
      <c r="K14741">
        <v>10003.51</v>
      </c>
      <c r="L14741">
        <v>0</v>
      </c>
      <c r="M14741" t="str">
        <f>IF(ISERROR(VLOOKUP(A14741,'[1]Ecart validé'!$A:$A,1,FALSE)),Z14741,"Ecart Validé")</f>
        <v>valid</v>
      </c>
      <c r="R14741" t="s">
        <v>30</v>
      </c>
      <c r="U14741"/>
      <c r="X14741"/>
      <c r="Y14741"/>
      <c r="Z14741" t="s">
        <v>31</v>
      </c>
    </row>
    <row r="14742" spans="1:26" x14ac:dyDescent="0.3">
      <c r="A14742" t="s">
        <v>17993</v>
      </c>
      <c r="B14742" t="s">
        <v>15873</v>
      </c>
      <c r="C14742" t="s">
        <v>16265</v>
      </c>
      <c r="D14742" t="str">
        <f>+VLOOKUP(C14742,Param!K:L,2,FALSE)</f>
        <v>Inter Widex</v>
      </c>
      <c r="E14742">
        <v>25021016</v>
      </c>
      <c r="F14742" t="s">
        <v>16549</v>
      </c>
      <c r="G14742" t="s">
        <v>15876</v>
      </c>
      <c r="H14742">
        <v>1497.04</v>
      </c>
      <c r="I14742">
        <v>1497.0352</v>
      </c>
      <c r="J14742">
        <v>4.7999999999319698E-3</v>
      </c>
      <c r="K14742">
        <v>1497.04</v>
      </c>
      <c r="L14742">
        <v>0</v>
      </c>
      <c r="M14742" t="str">
        <f>IF(ISERROR(VLOOKUP(A14742,'[1]Ecart validé'!$A:$A,1,FALSE)),Z14742,"Ecart Validé")</f>
        <v>valid</v>
      </c>
      <c r="R14742" t="s">
        <v>30</v>
      </c>
      <c r="U14742"/>
      <c r="X14742"/>
      <c r="Y14742"/>
      <c r="Z14742" t="s">
        <v>31</v>
      </c>
    </row>
    <row r="14743" spans="1:26" x14ac:dyDescent="0.3">
      <c r="A14743" t="s">
        <v>17994</v>
      </c>
      <c r="B14743" t="s">
        <v>15873</v>
      </c>
      <c r="C14743" t="s">
        <v>16273</v>
      </c>
      <c r="D14743" t="str">
        <f>+VLOOKUP(C14743,Param!K:L,2,FALSE)</f>
        <v>IT Solution Factor sp.  z o.o.</v>
      </c>
      <c r="E14743" t="s">
        <v>16274</v>
      </c>
      <c r="F14743" t="s">
        <v>16549</v>
      </c>
      <c r="G14743" t="s">
        <v>15876</v>
      </c>
      <c r="H14743">
        <v>4594.87</v>
      </c>
      <c r="I14743">
        <v>4594.8724000000002</v>
      </c>
      <c r="J14743">
        <v>-2.4000000003070402E-3</v>
      </c>
      <c r="K14743">
        <v>4594.87</v>
      </c>
      <c r="L14743">
        <v>0</v>
      </c>
      <c r="M14743" t="str">
        <f>IF(ISERROR(VLOOKUP(A14743,'[1]Ecart validé'!$A:$A,1,FALSE)),Z14743,"Ecart Validé")</f>
        <v>valid</v>
      </c>
      <c r="R14743" t="s">
        <v>30</v>
      </c>
      <c r="U14743"/>
      <c r="X14743"/>
      <c r="Y14743"/>
      <c r="Z14743" t="s">
        <v>31</v>
      </c>
    </row>
    <row r="14744" spans="1:26" x14ac:dyDescent="0.3">
      <c r="A14744" t="s">
        <v>17995</v>
      </c>
      <c r="B14744" t="s">
        <v>15873</v>
      </c>
      <c r="C14744" t="s">
        <v>16273</v>
      </c>
      <c r="D14744" t="str">
        <f>+VLOOKUP(C14744,Param!K:L,2,FALSE)</f>
        <v>IT Solution Factor sp.  z o.o.</v>
      </c>
      <c r="E14744" t="s">
        <v>16279</v>
      </c>
      <c r="F14744" t="s">
        <v>16549</v>
      </c>
      <c r="G14744" t="s">
        <v>15876</v>
      </c>
      <c r="H14744">
        <v>18789.46</v>
      </c>
      <c r="I14744">
        <v>18789.464400000001</v>
      </c>
      <c r="J14744">
        <v>-4.4000000016239903E-3</v>
      </c>
      <c r="K14744">
        <v>18789.46</v>
      </c>
      <c r="L14744">
        <v>0</v>
      </c>
      <c r="M14744" t="str">
        <f>IF(ISERROR(VLOOKUP(A14744,'[1]Ecart validé'!$A:$A,1,FALSE)),Z14744,"Ecart Validé")</f>
        <v>valid</v>
      </c>
      <c r="R14744" t="s">
        <v>30</v>
      </c>
      <c r="U14744"/>
      <c r="X14744"/>
      <c r="Y14744"/>
      <c r="Z14744" t="s">
        <v>31</v>
      </c>
    </row>
    <row r="14745" spans="1:26" x14ac:dyDescent="0.3">
      <c r="A14745" t="s">
        <v>17996</v>
      </c>
      <c r="B14745" t="s">
        <v>15873</v>
      </c>
      <c r="C14745" t="s">
        <v>16284</v>
      </c>
      <c r="D14745" t="str">
        <f>+VLOOKUP(C14745,Param!K:L,2,FALSE)</f>
        <v>Izotop sp. z o.o.</v>
      </c>
      <c r="E14745" t="s">
        <v>16285</v>
      </c>
      <c r="F14745" t="s">
        <v>16549</v>
      </c>
      <c r="G14745" t="s">
        <v>15876</v>
      </c>
      <c r="H14745">
        <v>3021.77</v>
      </c>
      <c r="I14745">
        <v>3021.7694000000001</v>
      </c>
      <c r="J14745">
        <v>5.9999999984938703E-4</v>
      </c>
      <c r="K14745">
        <v>3021.77</v>
      </c>
      <c r="L14745">
        <v>0</v>
      </c>
      <c r="M14745" t="str">
        <f>IF(ISERROR(VLOOKUP(A14745,'[1]Ecart validé'!$A:$A,1,FALSE)),Z14745,"Ecart Validé")</f>
        <v>valid</v>
      </c>
      <c r="R14745" t="s">
        <v>30</v>
      </c>
      <c r="U14745"/>
      <c r="X14745"/>
      <c r="Y14745"/>
      <c r="Z14745" t="s">
        <v>31</v>
      </c>
    </row>
    <row r="14746" spans="1:26" x14ac:dyDescent="0.3">
      <c r="A14746" t="s">
        <v>17997</v>
      </c>
      <c r="B14746" t="s">
        <v>15873</v>
      </c>
      <c r="C14746" t="s">
        <v>16290</v>
      </c>
      <c r="D14746" t="str">
        <f>+VLOOKUP(C14746,Param!K:L,2,FALSE)</f>
        <v>Lyreco Polska S.A.</v>
      </c>
      <c r="E14746" t="s">
        <v>16291</v>
      </c>
      <c r="F14746" t="s">
        <v>16549</v>
      </c>
      <c r="G14746" t="s">
        <v>15876</v>
      </c>
      <c r="H14746">
        <v>8829.16</v>
      </c>
      <c r="I14746">
        <v>8829.1581000000006</v>
      </c>
      <c r="J14746">
        <v>1.8999999992956799E-3</v>
      </c>
      <c r="K14746">
        <v>8829.16</v>
      </c>
      <c r="L14746">
        <v>0</v>
      </c>
      <c r="M14746" t="str">
        <f>IF(ISERROR(VLOOKUP(A14746,'[1]Ecart validé'!$A:$A,1,FALSE)),Z14746,"Ecart Validé")</f>
        <v>valid</v>
      </c>
      <c r="R14746" t="s">
        <v>30</v>
      </c>
      <c r="U14746"/>
      <c r="X14746"/>
      <c r="Y14746"/>
      <c r="Z14746" t="s">
        <v>31</v>
      </c>
    </row>
    <row r="14747" spans="1:26" x14ac:dyDescent="0.3">
      <c r="A14747" t="s">
        <v>17998</v>
      </c>
      <c r="B14747" t="s">
        <v>15873</v>
      </c>
      <c r="C14747" t="s">
        <v>16296</v>
      </c>
      <c r="D14747" t="str">
        <f>+VLOOKUP(C14747,Param!K:L,2,FALSE)</f>
        <v>MAL-CLEAN sp. z o.o. sp.k.</v>
      </c>
      <c r="E14747" t="s">
        <v>16297</v>
      </c>
      <c r="F14747" t="s">
        <v>16549</v>
      </c>
      <c r="G14747" t="s">
        <v>15876</v>
      </c>
      <c r="H14747">
        <v>75123.92</v>
      </c>
      <c r="I14747">
        <v>75123.917400000006</v>
      </c>
      <c r="J14747">
        <v>2.5999999925261298E-3</v>
      </c>
      <c r="K14747">
        <v>75123.92</v>
      </c>
      <c r="L14747">
        <v>0</v>
      </c>
      <c r="M14747" t="str">
        <f>IF(ISERROR(VLOOKUP(A14747,'[1]Ecart validé'!$A:$A,1,FALSE)),Z14747,"Ecart Validé")</f>
        <v>valid</v>
      </c>
      <c r="R14747" t="s">
        <v>30</v>
      </c>
      <c r="U14747"/>
      <c r="X14747"/>
      <c r="Y14747"/>
      <c r="Z14747" t="s">
        <v>31</v>
      </c>
    </row>
    <row r="14748" spans="1:26" x14ac:dyDescent="0.3">
      <c r="A14748" t="s">
        <v>17999</v>
      </c>
      <c r="B14748" t="s">
        <v>15873</v>
      </c>
      <c r="C14748" t="s">
        <v>16302</v>
      </c>
      <c r="D14748" t="str">
        <f>+VLOOKUP(C14748,Param!K:L,2,FALSE)</f>
        <v>Medicover sp. z o.o.</v>
      </c>
      <c r="E14748">
        <v>28299005</v>
      </c>
      <c r="F14748" t="s">
        <v>16549</v>
      </c>
      <c r="G14748" t="s">
        <v>15876</v>
      </c>
      <c r="H14748">
        <v>42843.02</v>
      </c>
      <c r="I14748">
        <v>42843.017500000002</v>
      </c>
      <c r="J14748">
        <v>2.4999999950523401E-3</v>
      </c>
      <c r="K14748">
        <v>42843.02</v>
      </c>
      <c r="L14748">
        <v>0</v>
      </c>
      <c r="M14748" t="str">
        <f>IF(ISERROR(VLOOKUP(A14748,'[1]Ecart validé'!$A:$A,1,FALSE)),Z14748,"Ecart Validé")</f>
        <v>valid</v>
      </c>
      <c r="R14748" t="s">
        <v>30</v>
      </c>
      <c r="U14748"/>
      <c r="X14748"/>
      <c r="Y14748"/>
      <c r="Z14748" t="s">
        <v>31</v>
      </c>
    </row>
    <row r="14749" spans="1:26" x14ac:dyDescent="0.3">
      <c r="A14749" t="s">
        <v>18000</v>
      </c>
      <c r="B14749" t="s">
        <v>15873</v>
      </c>
      <c r="C14749" t="s">
        <v>16307</v>
      </c>
      <c r="D14749" t="str">
        <f>+VLOOKUP(C14749,Param!K:L,2,FALSE)</f>
        <v>Megałazienki s.c. Tomasz Wersel,Przemysław Wersel</v>
      </c>
      <c r="E14749" t="s">
        <v>16308</v>
      </c>
      <c r="F14749" t="s">
        <v>16549</v>
      </c>
      <c r="G14749" t="s">
        <v>15876</v>
      </c>
      <c r="H14749">
        <v>830.52</v>
      </c>
      <c r="I14749">
        <v>830.52300000000002</v>
      </c>
      <c r="J14749">
        <v>-3.0000000000427402E-3</v>
      </c>
      <c r="K14749">
        <v>830.52</v>
      </c>
      <c r="L14749">
        <v>0</v>
      </c>
      <c r="M14749" t="str">
        <f>IF(ISERROR(VLOOKUP(A14749,'[1]Ecart validé'!$A:$A,1,FALSE)),Z14749,"Ecart Validé")</f>
        <v>valid</v>
      </c>
      <c r="R14749" t="s">
        <v>30</v>
      </c>
      <c r="U14749"/>
      <c r="X14749"/>
      <c r="Y14749"/>
      <c r="Z14749" t="s">
        <v>31</v>
      </c>
    </row>
    <row r="14750" spans="1:26" x14ac:dyDescent="0.3">
      <c r="A14750" t="s">
        <v>18001</v>
      </c>
      <c r="B14750" t="s">
        <v>15873</v>
      </c>
      <c r="C14750" t="s">
        <v>16313</v>
      </c>
      <c r="D14750" t="str">
        <f>+VLOOKUP(C14750,Param!K:L,2,FALSE)</f>
        <v>Modus Przedsiębiorstwo Odzieżowe S.A.</v>
      </c>
      <c r="E14750" t="s">
        <v>16314</v>
      </c>
      <c r="F14750" t="s">
        <v>16549</v>
      </c>
      <c r="G14750" t="s">
        <v>15876</v>
      </c>
      <c r="H14750">
        <v>291</v>
      </c>
      <c r="I14750">
        <v>291</v>
      </c>
      <c r="J14750">
        <v>0</v>
      </c>
      <c r="K14750">
        <v>291</v>
      </c>
      <c r="L14750">
        <v>0</v>
      </c>
      <c r="M14750" t="str">
        <f>IF(ISERROR(VLOOKUP(A14750,'[1]Ecart validé'!$A:$A,1,FALSE)),Z14750,"Ecart Validé")</f>
        <v>valid</v>
      </c>
      <c r="R14750" t="s">
        <v>30</v>
      </c>
      <c r="U14750"/>
      <c r="X14750"/>
      <c r="Y14750"/>
      <c r="Z14750" t="s">
        <v>31</v>
      </c>
    </row>
    <row r="14751" spans="1:26" x14ac:dyDescent="0.3">
      <c r="A14751" t="s">
        <v>18002</v>
      </c>
      <c r="B14751" t="s">
        <v>15873</v>
      </c>
      <c r="C14751" t="s">
        <v>16319</v>
      </c>
      <c r="D14751" t="str">
        <f>+VLOOKUP(C14751,Param!K:L,2,FALSE)</f>
        <v>NAP sp.  z o.o.</v>
      </c>
      <c r="E14751" t="s">
        <v>16320</v>
      </c>
      <c r="F14751" t="s">
        <v>16549</v>
      </c>
      <c r="G14751" t="s">
        <v>15876</v>
      </c>
      <c r="H14751">
        <v>25867.98</v>
      </c>
      <c r="I14751">
        <v>25867.977800000001</v>
      </c>
      <c r="J14751">
        <v>2.1999999989930001E-3</v>
      </c>
      <c r="K14751">
        <v>25867.98</v>
      </c>
      <c r="L14751">
        <v>0</v>
      </c>
      <c r="M14751" t="str">
        <f>IF(ISERROR(VLOOKUP(A14751,'[1]Ecart validé'!$A:$A,1,FALSE)),Z14751,"Ecart Validé")</f>
        <v>valid</v>
      </c>
      <c r="R14751" t="s">
        <v>30</v>
      </c>
      <c r="U14751"/>
      <c r="X14751"/>
      <c r="Y14751"/>
      <c r="Z14751" t="s">
        <v>31</v>
      </c>
    </row>
    <row r="14752" spans="1:26" x14ac:dyDescent="0.3">
      <c r="A14752" t="s">
        <v>18003</v>
      </c>
      <c r="B14752" t="s">
        <v>15873</v>
      </c>
      <c r="C14752" t="s">
        <v>16325</v>
      </c>
      <c r="D14752" t="str">
        <f>+VLOOKUP(C14752,Param!K:L,2,FALSE)</f>
        <v>Newmor Polska sp.  z o.o.</v>
      </c>
      <c r="E14752">
        <v>28300015</v>
      </c>
      <c r="F14752" t="s">
        <v>16549</v>
      </c>
      <c r="G14752" t="s">
        <v>15876</v>
      </c>
      <c r="H14752">
        <v>33485.760000000002</v>
      </c>
      <c r="I14752">
        <v>33485.764000000003</v>
      </c>
      <c r="J14752">
        <v>-4.0000000008149003E-3</v>
      </c>
      <c r="K14752">
        <v>33485.760000000002</v>
      </c>
      <c r="L14752">
        <v>0</v>
      </c>
      <c r="M14752" t="str">
        <f>IF(ISERROR(VLOOKUP(A14752,'[1]Ecart validé'!$A:$A,1,FALSE)),Z14752,"Ecart Validé")</f>
        <v>valid</v>
      </c>
      <c r="R14752" t="s">
        <v>30</v>
      </c>
      <c r="U14752"/>
      <c r="X14752"/>
      <c r="Y14752"/>
      <c r="Z14752" t="s">
        <v>31</v>
      </c>
    </row>
    <row r="14753" spans="1:26" x14ac:dyDescent="0.3">
      <c r="A14753" t="s">
        <v>18004</v>
      </c>
      <c r="B14753" t="s">
        <v>15873</v>
      </c>
      <c r="C14753" t="s">
        <v>16330</v>
      </c>
      <c r="D14753" t="str">
        <f>+VLOOKUP(C14753,Param!K:L,2,FALSE)</f>
        <v>Nuklid sp. z o.o.</v>
      </c>
      <c r="E14753" t="s">
        <v>16331</v>
      </c>
      <c r="F14753" t="s">
        <v>16549</v>
      </c>
      <c r="G14753" t="s">
        <v>15876</v>
      </c>
      <c r="H14753">
        <v>5456.27</v>
      </c>
      <c r="I14753">
        <v>5456.2722999999996</v>
      </c>
      <c r="J14753">
        <v>-2.29999999919527E-3</v>
      </c>
      <c r="K14753">
        <v>5456.27</v>
      </c>
      <c r="L14753">
        <v>0</v>
      </c>
      <c r="M14753" t="str">
        <f>IF(ISERROR(VLOOKUP(A14753,'[1]Ecart validé'!$A:$A,1,FALSE)),Z14753,"Ecart Validé")</f>
        <v>valid</v>
      </c>
      <c r="R14753" t="s">
        <v>30</v>
      </c>
      <c r="U14753"/>
      <c r="X14753"/>
      <c r="Y14753"/>
      <c r="Z14753" t="s">
        <v>31</v>
      </c>
    </row>
    <row r="14754" spans="1:26" x14ac:dyDescent="0.3">
      <c r="A14754" t="s">
        <v>18005</v>
      </c>
      <c r="B14754" t="s">
        <v>15873</v>
      </c>
      <c r="C14754" t="s">
        <v>16336</v>
      </c>
      <c r="D14754" t="str">
        <f>+VLOOKUP(C14754,Param!K:L,2,FALSE)</f>
        <v>Orange Polska S.A.</v>
      </c>
      <c r="E14754">
        <v>29312015</v>
      </c>
      <c r="F14754" t="s">
        <v>16549</v>
      </c>
      <c r="G14754" t="s">
        <v>15876</v>
      </c>
      <c r="H14754">
        <v>22007.45</v>
      </c>
      <c r="I14754">
        <v>22007.454000000002</v>
      </c>
      <c r="J14754">
        <v>-4.0000000008149003E-3</v>
      </c>
      <c r="K14754">
        <v>22007.45</v>
      </c>
      <c r="L14754">
        <v>0</v>
      </c>
      <c r="M14754" t="str">
        <f>IF(ISERROR(VLOOKUP(A14754,'[1]Ecart validé'!$A:$A,1,FALSE)),Z14754,"Ecart Validé")</f>
        <v>valid</v>
      </c>
      <c r="R14754" t="s">
        <v>30</v>
      </c>
      <c r="U14754"/>
      <c r="X14754"/>
      <c r="Y14754"/>
      <c r="Z14754" t="s">
        <v>31</v>
      </c>
    </row>
    <row r="14755" spans="1:26" x14ac:dyDescent="0.3">
      <c r="A14755" t="s">
        <v>18006</v>
      </c>
      <c r="B14755" t="s">
        <v>15873</v>
      </c>
      <c r="C14755" t="s">
        <v>16341</v>
      </c>
      <c r="D14755" t="str">
        <f>+VLOOKUP(C14755,Param!K:L,2,FALSE)</f>
        <v>OTIS sp.  z o.o.</v>
      </c>
      <c r="E14755">
        <v>29272008</v>
      </c>
      <c r="F14755" t="s">
        <v>16549</v>
      </c>
      <c r="G14755" t="s">
        <v>15876</v>
      </c>
      <c r="H14755">
        <v>23422.29</v>
      </c>
      <c r="I14755">
        <v>23422.287199999999</v>
      </c>
      <c r="J14755">
        <v>2.8000000020256201E-3</v>
      </c>
      <c r="K14755">
        <v>23422.287199999999</v>
      </c>
      <c r="L14755">
        <v>2.8000000020256201E-3</v>
      </c>
      <c r="M14755" t="str">
        <f>IF(ISERROR(VLOOKUP(A14755,'[1]Ecart validé'!$A:$A,1,FALSE)),Z14755,"Ecart Validé")</f>
        <v>valid</v>
      </c>
      <c r="R14755" t="s">
        <v>30</v>
      </c>
      <c r="U14755"/>
      <c r="X14755"/>
      <c r="Y14755"/>
      <c r="Z14755" t="s">
        <v>31</v>
      </c>
    </row>
    <row r="14756" spans="1:26" x14ac:dyDescent="0.3">
      <c r="A14756" t="s">
        <v>18007</v>
      </c>
      <c r="B14756" t="s">
        <v>15873</v>
      </c>
      <c r="C14756" t="s">
        <v>16351</v>
      </c>
      <c r="D14756" t="str">
        <f>+VLOOKUP(C14756,Param!K:L,2,FALSE)</f>
        <v>Piwowar sp. z o.o</v>
      </c>
      <c r="E14756">
        <v>22005011</v>
      </c>
      <c r="F14756" t="s">
        <v>16549</v>
      </c>
      <c r="G14756" t="s">
        <v>15876</v>
      </c>
      <c r="H14756">
        <v>75379.8</v>
      </c>
      <c r="I14756">
        <v>75379.8</v>
      </c>
      <c r="J14756">
        <v>0</v>
      </c>
      <c r="K14756">
        <v>75379.8</v>
      </c>
      <c r="L14756">
        <v>0</v>
      </c>
      <c r="M14756" t="str">
        <f>IF(ISERROR(VLOOKUP(A14756,'[1]Ecart validé'!$A:$A,1,FALSE)),Z14756,"Ecart Validé")</f>
        <v>valid</v>
      </c>
      <c r="R14756" t="s">
        <v>30</v>
      </c>
      <c r="U14756"/>
      <c r="X14756"/>
      <c r="Y14756"/>
      <c r="Z14756" t="s">
        <v>31</v>
      </c>
    </row>
    <row r="14757" spans="1:26" x14ac:dyDescent="0.3">
      <c r="A14757" t="s">
        <v>18008</v>
      </c>
      <c r="B14757" t="s">
        <v>15873</v>
      </c>
      <c r="C14757" t="s">
        <v>16356</v>
      </c>
      <c r="D14757" t="str">
        <f>+VLOOKUP(C14757,Param!K:L,2,FALSE)</f>
        <v>Pralnia Hevelius sp. z o.o.</v>
      </c>
      <c r="E14757">
        <v>20306007</v>
      </c>
      <c r="F14757" t="s">
        <v>16549</v>
      </c>
      <c r="G14757" t="s">
        <v>15876</v>
      </c>
      <c r="H14757">
        <v>15146.27</v>
      </c>
      <c r="I14757">
        <v>15146.267</v>
      </c>
      <c r="J14757">
        <v>3.00000000061118E-3</v>
      </c>
      <c r="K14757">
        <v>15146.27</v>
      </c>
      <c r="L14757">
        <v>0</v>
      </c>
      <c r="M14757" t="str">
        <f>IF(ISERROR(VLOOKUP(A14757,'[1]Ecart validé'!$A:$A,1,FALSE)),Z14757,"Ecart Validé")</f>
        <v>valid</v>
      </c>
      <c r="R14757" t="s">
        <v>30</v>
      </c>
      <c r="U14757"/>
      <c r="X14757"/>
      <c r="Y14757"/>
      <c r="Z14757" t="s">
        <v>31</v>
      </c>
    </row>
    <row r="14758" spans="1:26" x14ac:dyDescent="0.3">
      <c r="A14758" t="s">
        <v>18009</v>
      </c>
      <c r="B14758" t="s">
        <v>15873</v>
      </c>
      <c r="C14758" t="s">
        <v>16361</v>
      </c>
      <c r="D14758" t="str">
        <f>+VLOOKUP(C14758,Param!K:L,2,FALSE)</f>
        <v>Pralnia Kroso sp.  z o.o. sp. k.</v>
      </c>
      <c r="E14758" t="s">
        <v>16362</v>
      </c>
      <c r="F14758" t="s">
        <v>16549</v>
      </c>
      <c r="G14758" t="s">
        <v>15876</v>
      </c>
      <c r="H14758">
        <v>12741.53</v>
      </c>
      <c r="I14758">
        <v>12741.531999999999</v>
      </c>
      <c r="J14758">
        <v>-1.9999999985884599E-3</v>
      </c>
      <c r="K14758">
        <v>12741.53</v>
      </c>
      <c r="L14758">
        <v>0</v>
      </c>
      <c r="M14758" t="str">
        <f>IF(ISERROR(VLOOKUP(A14758,'[1]Ecart validé'!$A:$A,1,FALSE)),Z14758,"Ecart Validé")</f>
        <v>valid</v>
      </c>
      <c r="R14758" t="s">
        <v>30</v>
      </c>
      <c r="U14758"/>
      <c r="X14758"/>
      <c r="Y14758"/>
      <c r="Z14758" t="s">
        <v>31</v>
      </c>
    </row>
    <row r="14759" spans="1:26" x14ac:dyDescent="0.3">
      <c r="A14759" t="s">
        <v>18010</v>
      </c>
      <c r="B14759" t="s">
        <v>15873</v>
      </c>
      <c r="C14759" t="s">
        <v>16367</v>
      </c>
      <c r="D14759" t="str">
        <f>+VLOOKUP(C14759,Param!K:L,2,FALSE)</f>
        <v xml:space="preserve">Prawol A.Wolska,J.Wolski </v>
      </c>
      <c r="E14759">
        <v>24005003</v>
      </c>
      <c r="F14759" t="s">
        <v>16549</v>
      </c>
      <c r="G14759" t="s">
        <v>15876</v>
      </c>
      <c r="H14759">
        <v>50796.800000000003</v>
      </c>
      <c r="I14759">
        <v>50796.800000000003</v>
      </c>
      <c r="J14759">
        <v>0</v>
      </c>
      <c r="K14759">
        <v>50796.800000000003</v>
      </c>
      <c r="L14759">
        <v>0</v>
      </c>
      <c r="M14759" t="str">
        <f>IF(ISERROR(VLOOKUP(A14759,'[1]Ecart validé'!$A:$A,1,FALSE)),Z14759,"Ecart Validé")</f>
        <v>valid</v>
      </c>
      <c r="R14759" t="s">
        <v>30</v>
      </c>
      <c r="U14759"/>
      <c r="X14759"/>
      <c r="Y14759"/>
      <c r="Z14759" t="s">
        <v>31</v>
      </c>
    </row>
    <row r="14760" spans="1:26" x14ac:dyDescent="0.3">
      <c r="A14760" t="s">
        <v>18011</v>
      </c>
      <c r="B14760" t="s">
        <v>15873</v>
      </c>
      <c r="C14760" t="s">
        <v>16372</v>
      </c>
      <c r="D14760" t="str">
        <f>+VLOOKUP(C14760,Param!K:L,2,FALSE)</f>
        <v>Praxima Krakpol sp. z o.o.</v>
      </c>
      <c r="E14760">
        <v>24005006</v>
      </c>
      <c r="F14760" t="s">
        <v>16549</v>
      </c>
      <c r="G14760" t="s">
        <v>15876</v>
      </c>
      <c r="H14760">
        <v>35799.43</v>
      </c>
      <c r="I14760">
        <v>35799.429600000003</v>
      </c>
      <c r="J14760">
        <v>3.9999999717110697E-4</v>
      </c>
      <c r="K14760">
        <v>35799.43</v>
      </c>
      <c r="L14760">
        <v>0</v>
      </c>
      <c r="M14760" t="str">
        <f>IF(ISERROR(VLOOKUP(A14760,'[1]Ecart validé'!$A:$A,1,FALSE)),Z14760,"Ecart Validé")</f>
        <v>valid</v>
      </c>
      <c r="R14760" t="s">
        <v>30</v>
      </c>
      <c r="U14760"/>
      <c r="X14760"/>
      <c r="Y14760"/>
      <c r="Z14760" t="s">
        <v>31</v>
      </c>
    </row>
    <row r="14761" spans="1:26" x14ac:dyDescent="0.3">
      <c r="A14761" t="s">
        <v>18012</v>
      </c>
      <c r="B14761" t="s">
        <v>15873</v>
      </c>
      <c r="C14761" t="s">
        <v>16377</v>
      </c>
      <c r="D14761" t="str">
        <f>+VLOOKUP(C14761,Param!K:L,2,FALSE)</f>
        <v>Profil Krupa sp.  z o.o.</v>
      </c>
      <c r="E14761" t="s">
        <v>16378</v>
      </c>
      <c r="F14761" t="s">
        <v>16549</v>
      </c>
      <c r="G14761" t="s">
        <v>15876</v>
      </c>
      <c r="H14761">
        <v>18135.169999999998</v>
      </c>
      <c r="I14761">
        <v>18135.171999999999</v>
      </c>
      <c r="J14761">
        <v>-2.0000000004074502E-3</v>
      </c>
      <c r="K14761">
        <v>18135.169999999998</v>
      </c>
      <c r="L14761">
        <v>0</v>
      </c>
      <c r="M14761" t="str">
        <f>IF(ISERROR(VLOOKUP(A14761,'[1]Ecart validé'!$A:$A,1,FALSE)),Z14761,"Ecart Validé")</f>
        <v>valid</v>
      </c>
      <c r="R14761" t="s">
        <v>30</v>
      </c>
      <c r="U14761"/>
      <c r="X14761"/>
      <c r="Y14761"/>
      <c r="Z14761" t="s">
        <v>31</v>
      </c>
    </row>
    <row r="14762" spans="1:26" x14ac:dyDescent="0.3">
      <c r="A14762" t="s">
        <v>18013</v>
      </c>
      <c r="B14762" t="s">
        <v>15873</v>
      </c>
      <c r="C14762" t="s">
        <v>16383</v>
      </c>
      <c r="D14762" t="str">
        <f>+VLOOKUP(C14762,Param!K:L,2,FALSE)</f>
        <v>QUALITY HOTEL SUPPLY sp.  z o.o.</v>
      </c>
      <c r="E14762" t="s">
        <v>16384</v>
      </c>
      <c r="F14762" t="s">
        <v>16549</v>
      </c>
      <c r="G14762" t="s">
        <v>15876</v>
      </c>
      <c r="H14762">
        <v>22912.94</v>
      </c>
      <c r="I14762">
        <v>22912.9408</v>
      </c>
      <c r="J14762">
        <v>-8.0000000161817297E-4</v>
      </c>
      <c r="K14762">
        <v>22912.94</v>
      </c>
      <c r="L14762">
        <v>0</v>
      </c>
      <c r="M14762" t="str">
        <f>IF(ISERROR(VLOOKUP(A14762,'[1]Ecart validé'!$A:$A,1,FALSE)),Z14762,"Ecart Validé")</f>
        <v>valid</v>
      </c>
      <c r="R14762" t="s">
        <v>30</v>
      </c>
      <c r="U14762"/>
      <c r="X14762"/>
      <c r="Y14762"/>
      <c r="Z14762" t="s">
        <v>31</v>
      </c>
    </row>
    <row r="14763" spans="1:26" x14ac:dyDescent="0.3">
      <c r="A14763" t="s">
        <v>18014</v>
      </c>
      <c r="B14763" t="s">
        <v>15873</v>
      </c>
      <c r="C14763" t="s">
        <v>16383</v>
      </c>
      <c r="D14763" t="str">
        <f>+VLOOKUP(C14763,Param!K:L,2,FALSE)</f>
        <v>QUALITY HOTEL SUPPLY sp.  z o.o.</v>
      </c>
      <c r="E14763" t="s">
        <v>16389</v>
      </c>
      <c r="F14763" t="s">
        <v>16549</v>
      </c>
      <c r="G14763" t="s">
        <v>15876</v>
      </c>
      <c r="H14763">
        <v>8593.76</v>
      </c>
      <c r="I14763">
        <v>8593.76</v>
      </c>
      <c r="J14763">
        <v>0</v>
      </c>
      <c r="K14763">
        <v>8593.76</v>
      </c>
      <c r="L14763">
        <v>0</v>
      </c>
      <c r="M14763" t="str">
        <f>IF(ISERROR(VLOOKUP(A14763,'[1]Ecart validé'!$A:$A,1,FALSE)),Z14763,"Ecart Validé")</f>
        <v>valid</v>
      </c>
      <c r="R14763" t="s">
        <v>30</v>
      </c>
      <c r="U14763"/>
      <c r="X14763"/>
      <c r="Y14763"/>
      <c r="Z14763" t="s">
        <v>31</v>
      </c>
    </row>
    <row r="14764" spans="1:26" x14ac:dyDescent="0.3">
      <c r="A14764" t="s">
        <v>18015</v>
      </c>
      <c r="B14764" t="s">
        <v>15873</v>
      </c>
      <c r="C14764" t="s">
        <v>16394</v>
      </c>
      <c r="D14764" t="str">
        <f>+VLOOKUP(C14764,Param!K:L,2,FALSE)</f>
        <v>RomDruk Roman Lis</v>
      </c>
      <c r="E14764" t="s">
        <v>16395</v>
      </c>
      <c r="F14764" t="s">
        <v>16549</v>
      </c>
      <c r="G14764" t="s">
        <v>15876</v>
      </c>
      <c r="H14764">
        <v>12231.8</v>
      </c>
      <c r="I14764">
        <v>12231.8</v>
      </c>
      <c r="J14764">
        <v>0</v>
      </c>
      <c r="K14764">
        <v>12231.8</v>
      </c>
      <c r="L14764">
        <v>0</v>
      </c>
      <c r="M14764" t="str">
        <f>IF(ISERROR(VLOOKUP(A14764,'[1]Ecart validé'!$A:$A,1,FALSE)),Z14764,"Ecart Validé")</f>
        <v>valid</v>
      </c>
      <c r="R14764" t="s">
        <v>30</v>
      </c>
      <c r="U14764"/>
      <c r="X14764"/>
      <c r="Y14764"/>
      <c r="Z14764" t="s">
        <v>31</v>
      </c>
    </row>
    <row r="14765" spans="1:26" x14ac:dyDescent="0.3">
      <c r="A14765" t="s">
        <v>18016</v>
      </c>
      <c r="B14765" t="s">
        <v>15873</v>
      </c>
      <c r="C14765" t="s">
        <v>16403</v>
      </c>
      <c r="D14765" t="str">
        <f>+VLOOKUP(C14765,Param!K:L,2,FALSE)</f>
        <v>Rosnowski Gift sp.  z o.o.</v>
      </c>
      <c r="E14765" t="s">
        <v>16404</v>
      </c>
      <c r="F14765" t="s">
        <v>16549</v>
      </c>
      <c r="G14765" t="s">
        <v>15876</v>
      </c>
      <c r="H14765">
        <v>4608</v>
      </c>
      <c r="I14765">
        <v>4608</v>
      </c>
      <c r="J14765">
        <v>0</v>
      </c>
      <c r="K14765">
        <v>4608</v>
      </c>
      <c r="L14765">
        <v>0</v>
      </c>
      <c r="M14765" t="str">
        <f>IF(ISERROR(VLOOKUP(A14765,'[1]Ecart validé'!$A:$A,1,FALSE)),Z14765,"Ecart Validé")</f>
        <v>valid</v>
      </c>
      <c r="R14765" t="s">
        <v>30</v>
      </c>
      <c r="U14765"/>
      <c r="X14765"/>
      <c r="Y14765"/>
      <c r="Z14765" t="s">
        <v>31</v>
      </c>
    </row>
    <row r="14766" spans="1:26" x14ac:dyDescent="0.3">
      <c r="A14766" t="s">
        <v>18017</v>
      </c>
      <c r="B14766" t="s">
        <v>15873</v>
      </c>
      <c r="C14766" t="s">
        <v>16409</v>
      </c>
      <c r="D14766" t="str">
        <f>+VLOOKUP(C14766,Param!K:L,2,FALSE)</f>
        <v>Salesianer Miettex sp. z o.o.</v>
      </c>
      <c r="E14766" t="s">
        <v>16410</v>
      </c>
      <c r="F14766" t="s">
        <v>16549</v>
      </c>
      <c r="G14766" t="s">
        <v>15876</v>
      </c>
      <c r="H14766">
        <v>14093.48</v>
      </c>
      <c r="I14766">
        <v>14093.4766</v>
      </c>
      <c r="J14766">
        <v>3.3999999996012702E-3</v>
      </c>
      <c r="K14766">
        <v>14093.48</v>
      </c>
      <c r="L14766">
        <v>0</v>
      </c>
      <c r="M14766" t="str">
        <f>IF(ISERROR(VLOOKUP(A14766,'[1]Ecart validé'!$A:$A,1,FALSE)),Z14766,"Ecart Validé")</f>
        <v>valid</v>
      </c>
      <c r="R14766" t="s">
        <v>30</v>
      </c>
      <c r="U14766"/>
      <c r="X14766"/>
      <c r="Y14766"/>
      <c r="Z14766" t="s">
        <v>31</v>
      </c>
    </row>
    <row r="14767" spans="1:26" x14ac:dyDescent="0.3">
      <c r="A14767" t="s">
        <v>18018</v>
      </c>
      <c r="B14767" t="s">
        <v>15873</v>
      </c>
      <c r="C14767" t="s">
        <v>16415</v>
      </c>
      <c r="D14767" t="str">
        <f>+VLOOKUP(C14767,Param!K:L,2,FALSE)</f>
        <v>Security Premium sp.  z o.o.</v>
      </c>
      <c r="E14767" t="s">
        <v>16416</v>
      </c>
      <c r="F14767" t="s">
        <v>16549</v>
      </c>
      <c r="G14767" t="s">
        <v>15876</v>
      </c>
      <c r="H14767">
        <v>30923.1</v>
      </c>
      <c r="I14767">
        <v>30923.104500000001</v>
      </c>
      <c r="J14767">
        <v>-4.5000000027357601E-3</v>
      </c>
      <c r="K14767">
        <v>30923.1</v>
      </c>
      <c r="L14767">
        <v>0</v>
      </c>
      <c r="M14767" t="str">
        <f>IF(ISERROR(VLOOKUP(A14767,'[1]Ecart validé'!$A:$A,1,FALSE)),Z14767,"Ecart Validé")</f>
        <v>valid</v>
      </c>
      <c r="R14767" t="s">
        <v>30</v>
      </c>
      <c r="U14767"/>
      <c r="X14767"/>
      <c r="Y14767"/>
      <c r="Z14767" t="s">
        <v>31</v>
      </c>
    </row>
    <row r="14768" spans="1:26" x14ac:dyDescent="0.3">
      <c r="A14768" t="s">
        <v>18019</v>
      </c>
      <c r="B14768" t="s">
        <v>15873</v>
      </c>
      <c r="C14768" t="s">
        <v>16421</v>
      </c>
      <c r="D14768" t="str">
        <f>+VLOOKUP(C14768,Param!K:L,2,FALSE)</f>
        <v>Se-Da sp. z o.o.</v>
      </c>
      <c r="E14768">
        <v>26078040</v>
      </c>
      <c r="F14768" t="s">
        <v>16549</v>
      </c>
      <c r="G14768" t="s">
        <v>15876</v>
      </c>
      <c r="H14768">
        <v>594.86</v>
      </c>
      <c r="I14768">
        <v>594.86</v>
      </c>
      <c r="J14768">
        <v>0</v>
      </c>
      <c r="K14768">
        <v>594.86</v>
      </c>
      <c r="L14768">
        <v>0</v>
      </c>
      <c r="M14768" t="str">
        <f>IF(ISERROR(VLOOKUP(A14768,'[1]Ecart validé'!$A:$A,1,FALSE)),Z14768,"Ecart Validé")</f>
        <v>valid</v>
      </c>
      <c r="R14768" t="s">
        <v>30</v>
      </c>
      <c r="U14768"/>
      <c r="X14768"/>
      <c r="Y14768"/>
      <c r="Z14768" t="s">
        <v>31</v>
      </c>
    </row>
    <row r="14769" spans="1:26" x14ac:dyDescent="0.3">
      <c r="A14769" t="s">
        <v>18020</v>
      </c>
      <c r="B14769" t="s">
        <v>15873</v>
      </c>
      <c r="C14769" t="s">
        <v>16425</v>
      </c>
      <c r="D14769" t="str">
        <f>+VLOOKUP(C14769,Param!K:L,2,FALSE)</f>
        <v>System Organizacji Dozoru "Sydom"-Ryszard Skokowski</v>
      </c>
      <c r="E14769" t="s">
        <v>16426</v>
      </c>
      <c r="F14769" t="s">
        <v>16549</v>
      </c>
      <c r="G14769" t="s">
        <v>15876</v>
      </c>
      <c r="H14769">
        <v>26572.2</v>
      </c>
      <c r="I14769">
        <v>26572.2</v>
      </c>
      <c r="J14769">
        <v>0</v>
      </c>
      <c r="K14769">
        <v>26572.2</v>
      </c>
      <c r="L14769">
        <v>0</v>
      </c>
      <c r="M14769" t="str">
        <f>IF(ISERROR(VLOOKUP(A14769,'[1]Ecart validé'!$A:$A,1,FALSE)),Z14769,"Ecart Validé")</f>
        <v>valid</v>
      </c>
      <c r="R14769" t="s">
        <v>30</v>
      </c>
      <c r="U14769"/>
      <c r="X14769"/>
      <c r="Y14769"/>
      <c r="Z14769" t="s">
        <v>31</v>
      </c>
    </row>
    <row r="14770" spans="1:26" x14ac:dyDescent="0.3">
      <c r="A14770" t="s">
        <v>18021</v>
      </c>
      <c r="B14770" t="s">
        <v>15873</v>
      </c>
      <c r="C14770" t="s">
        <v>16425</v>
      </c>
      <c r="D14770" t="str">
        <f>+VLOOKUP(C14770,Param!K:L,2,FALSE)</f>
        <v>System Organizacji Dozoru "Sydom"-Ryszard Skokowski</v>
      </c>
      <c r="E14770" t="s">
        <v>16431</v>
      </c>
      <c r="F14770" t="s">
        <v>16549</v>
      </c>
      <c r="G14770" t="s">
        <v>15876</v>
      </c>
      <c r="H14770">
        <v>74776.94</v>
      </c>
      <c r="I14770">
        <v>74776.937900000004</v>
      </c>
      <c r="J14770">
        <v>2.0999999978812398E-3</v>
      </c>
      <c r="K14770">
        <v>74776.94</v>
      </c>
      <c r="L14770">
        <v>0</v>
      </c>
      <c r="M14770" t="str">
        <f>IF(ISERROR(VLOOKUP(A14770,'[1]Ecart validé'!$A:$A,1,FALSE)),Z14770,"Ecart Validé")</f>
        <v>valid</v>
      </c>
      <c r="R14770" t="s">
        <v>30</v>
      </c>
      <c r="U14770"/>
      <c r="X14770"/>
      <c r="Y14770"/>
      <c r="Z14770" t="s">
        <v>31</v>
      </c>
    </row>
    <row r="14771" spans="1:26" x14ac:dyDescent="0.3">
      <c r="A14771" t="s">
        <v>18022</v>
      </c>
      <c r="B14771" t="s">
        <v>15873</v>
      </c>
      <c r="C14771" t="s">
        <v>16439</v>
      </c>
      <c r="D14771" t="str">
        <f>+VLOOKUP(C14771,Param!K:L,2,FALSE)</f>
        <v>T-Mobile Polska S.A.</v>
      </c>
      <c r="E14771" t="s">
        <v>16440</v>
      </c>
      <c r="F14771" t="s">
        <v>16549</v>
      </c>
      <c r="G14771" t="s">
        <v>15876</v>
      </c>
      <c r="H14771">
        <v>31850.560000000001</v>
      </c>
      <c r="I14771">
        <v>31850.556</v>
      </c>
      <c r="J14771">
        <v>4.0000000008149003E-3</v>
      </c>
      <c r="K14771">
        <v>31850.560000000001</v>
      </c>
      <c r="L14771">
        <v>0</v>
      </c>
      <c r="M14771" t="str">
        <f>IF(ISERROR(VLOOKUP(A14771,'[1]Ecart validé'!$A:$A,1,FALSE)),Z14771,"Ecart Validé")</f>
        <v>valid</v>
      </c>
      <c r="R14771" t="s">
        <v>30</v>
      </c>
      <c r="U14771"/>
      <c r="X14771"/>
      <c r="Y14771"/>
      <c r="Z14771" t="s">
        <v>31</v>
      </c>
    </row>
    <row r="14772" spans="1:26" x14ac:dyDescent="0.3">
      <c r="A14772" t="s">
        <v>18023</v>
      </c>
      <c r="B14772" t="s">
        <v>15873</v>
      </c>
      <c r="C14772" t="s">
        <v>16439</v>
      </c>
      <c r="D14772" t="str">
        <f>+VLOOKUP(C14772,Param!K:L,2,FALSE)</f>
        <v>T-Mobile Polska S.A.</v>
      </c>
      <c r="E14772" t="s">
        <v>16445</v>
      </c>
      <c r="F14772" t="s">
        <v>16549</v>
      </c>
      <c r="G14772" t="s">
        <v>15876</v>
      </c>
      <c r="H14772">
        <v>15604.21</v>
      </c>
      <c r="I14772">
        <v>15604.206099999999</v>
      </c>
      <c r="J14772">
        <v>3.8999999997031401E-3</v>
      </c>
      <c r="K14772">
        <v>15604.21</v>
      </c>
      <c r="L14772">
        <v>0</v>
      </c>
      <c r="M14772" t="str">
        <f>IF(ISERROR(VLOOKUP(A14772,'[1]Ecart validé'!$A:$A,1,FALSE)),Z14772,"Ecart Validé")</f>
        <v>valid</v>
      </c>
      <c r="R14772" t="s">
        <v>30</v>
      </c>
      <c r="U14772"/>
      <c r="X14772"/>
      <c r="Y14772"/>
      <c r="Z14772" t="s">
        <v>31</v>
      </c>
    </row>
    <row r="14773" spans="1:26" x14ac:dyDescent="0.3">
      <c r="A14773" t="s">
        <v>18024</v>
      </c>
      <c r="B14773" t="s">
        <v>15873</v>
      </c>
      <c r="C14773" t="s">
        <v>16450</v>
      </c>
      <c r="D14773" t="str">
        <f>+VLOOKUP(C14773,Param!K:L,2,FALSE)</f>
        <v>TP Teltech</v>
      </c>
      <c r="E14773">
        <v>28235017</v>
      </c>
      <c r="F14773" t="s">
        <v>16549</v>
      </c>
      <c r="G14773" t="s">
        <v>15876</v>
      </c>
      <c r="H14773">
        <v>378</v>
      </c>
      <c r="I14773">
        <v>378</v>
      </c>
      <c r="J14773">
        <v>0</v>
      </c>
      <c r="K14773">
        <v>378</v>
      </c>
      <c r="L14773">
        <v>0</v>
      </c>
      <c r="M14773" t="str">
        <f>IF(ISERROR(VLOOKUP(A14773,'[1]Ecart validé'!$A:$A,1,FALSE)),Z14773,"Ecart Validé")</f>
        <v>valid</v>
      </c>
      <c r="R14773" t="s">
        <v>30</v>
      </c>
      <c r="U14773"/>
      <c r="X14773"/>
      <c r="Y14773"/>
      <c r="Z14773" t="s">
        <v>31</v>
      </c>
    </row>
    <row r="14774" spans="1:26" x14ac:dyDescent="0.3">
      <c r="A14774" t="s">
        <v>18025</v>
      </c>
      <c r="B14774" t="s">
        <v>15873</v>
      </c>
      <c r="C14774" t="s">
        <v>16455</v>
      </c>
      <c r="D14774" t="str">
        <f>+VLOOKUP(C14774,Param!K:L,2,FALSE)</f>
        <v>Wencel</v>
      </c>
      <c r="E14774" t="s">
        <v>16456</v>
      </c>
      <c r="F14774" t="s">
        <v>16549</v>
      </c>
      <c r="G14774" t="s">
        <v>15876</v>
      </c>
      <c r="H14774">
        <v>501.26</v>
      </c>
      <c r="I14774">
        <v>501.2645</v>
      </c>
      <c r="J14774">
        <v>-4.5000000000072699E-3</v>
      </c>
      <c r="K14774">
        <v>501.26</v>
      </c>
      <c r="L14774">
        <v>0</v>
      </c>
      <c r="M14774" t="str">
        <f>IF(ISERROR(VLOOKUP(A14774,'[1]Ecart validé'!$A:$A,1,FALSE)),Z14774,"Ecart Validé")</f>
        <v>valid</v>
      </c>
      <c r="R14774" t="s">
        <v>30</v>
      </c>
      <c r="U14774"/>
      <c r="X14774"/>
      <c r="Y14774"/>
      <c r="Z14774" t="s">
        <v>31</v>
      </c>
    </row>
    <row r="14775" spans="1:26" x14ac:dyDescent="0.3">
      <c r="A14775" t="s">
        <v>18026</v>
      </c>
      <c r="B14775" t="s">
        <v>15873</v>
      </c>
      <c r="C14775" t="s">
        <v>16461</v>
      </c>
      <c r="D14775" t="str">
        <f>+VLOOKUP(C14775,Param!K:L,2,FALSE)</f>
        <v>Wydawnictwo-Drukarnia Paradis Wiesław Kałuża</v>
      </c>
      <c r="E14775">
        <v>22048001</v>
      </c>
      <c r="F14775" t="s">
        <v>16549</v>
      </c>
      <c r="G14775" t="s">
        <v>15876</v>
      </c>
      <c r="H14775">
        <v>19228.599999999999</v>
      </c>
      <c r="I14775">
        <v>19228.598000000002</v>
      </c>
      <c r="J14775">
        <v>1.99999999676947E-3</v>
      </c>
      <c r="K14775">
        <v>19228.599999999999</v>
      </c>
      <c r="L14775">
        <v>0</v>
      </c>
      <c r="M14775" t="str">
        <f>IF(ISERROR(VLOOKUP(A14775,'[1]Ecart validé'!$A:$A,1,FALSE)),Z14775,"Ecart Validé")</f>
        <v>valid</v>
      </c>
      <c r="R14775" t="s">
        <v>30</v>
      </c>
      <c r="U14775"/>
      <c r="X14775"/>
      <c r="Y14775"/>
      <c r="Z14775" t="s">
        <v>31</v>
      </c>
    </row>
    <row r="14776" spans="1:26" x14ac:dyDescent="0.3">
      <c r="A14776" t="s">
        <v>18027</v>
      </c>
      <c r="B14776" t="s">
        <v>15873</v>
      </c>
      <c r="C14776" t="s">
        <v>16467</v>
      </c>
      <c r="D14776" t="str">
        <f>+VLOOKUP(C14776,Param!K:L,2,FALSE)</f>
        <v>Zakład Robót Sanitarnych "Sanator-Bis" sp. z o.o.</v>
      </c>
      <c r="E14776">
        <v>28255011</v>
      </c>
      <c r="F14776" t="s">
        <v>16549</v>
      </c>
      <c r="G14776" t="s">
        <v>15876</v>
      </c>
      <c r="H14776">
        <v>625</v>
      </c>
      <c r="I14776">
        <v>625</v>
      </c>
      <c r="J14776">
        <v>0</v>
      </c>
      <c r="K14776">
        <v>625</v>
      </c>
      <c r="L14776">
        <v>0</v>
      </c>
      <c r="M14776" t="str">
        <f>IF(ISERROR(VLOOKUP(A14776,'[1]Ecart validé'!$A:$A,1,FALSE)),Z14776,"Ecart Validé")</f>
        <v>valid</v>
      </c>
      <c r="R14776" t="s">
        <v>30</v>
      </c>
      <c r="U14776"/>
      <c r="X14776"/>
      <c r="Y14776"/>
      <c r="Z14776" t="s">
        <v>31</v>
      </c>
    </row>
    <row r="14777" spans="1:26" x14ac:dyDescent="0.3">
      <c r="A14777" t="s">
        <v>18028</v>
      </c>
      <c r="B14777" t="s">
        <v>15873</v>
      </c>
      <c r="C14777" t="s">
        <v>16472</v>
      </c>
      <c r="D14777" t="str">
        <f>+VLOOKUP(C14777,Param!K:L,2,FALSE)</f>
        <v>Zakłady Porcelany Stołowej Lubiana S.A.</v>
      </c>
      <c r="E14777">
        <v>22080013</v>
      </c>
      <c r="F14777" t="s">
        <v>16549</v>
      </c>
      <c r="G14777" t="s">
        <v>15876</v>
      </c>
      <c r="H14777">
        <v>3500.73</v>
      </c>
      <c r="I14777">
        <v>3500.7307999999998</v>
      </c>
      <c r="J14777">
        <v>-7.9999999979918303E-4</v>
      </c>
      <c r="K14777">
        <v>3500.73</v>
      </c>
      <c r="L14777">
        <v>0</v>
      </c>
      <c r="M14777" t="str">
        <f>IF(ISERROR(VLOOKUP(A14777,'[1]Ecart validé'!$A:$A,1,FALSE)),Z14777,"Ecart Validé")</f>
        <v>valid</v>
      </c>
      <c r="R14777" t="s">
        <v>30</v>
      </c>
      <c r="U14777"/>
      <c r="X14777"/>
      <c r="Y14777"/>
      <c r="Z14777" t="s">
        <v>31</v>
      </c>
    </row>
    <row r="14778" spans="1:26" x14ac:dyDescent="0.3">
      <c r="A14778" t="s">
        <v>18029</v>
      </c>
      <c r="B14778" t="s">
        <v>15873</v>
      </c>
      <c r="C14778" t="s">
        <v>16477</v>
      </c>
      <c r="D14778" t="str">
        <f>+VLOOKUP(C14778,Param!K:L,2,FALSE)</f>
        <v>Albinos sp. z o.o.</v>
      </c>
      <c r="E14778" t="s">
        <v>16478</v>
      </c>
      <c r="F14778" t="s">
        <v>16549</v>
      </c>
      <c r="G14778" t="s">
        <v>15876</v>
      </c>
      <c r="H14778">
        <v>17934.95</v>
      </c>
      <c r="I14778">
        <v>17934.95</v>
      </c>
      <c r="J14778">
        <v>0</v>
      </c>
      <c r="K14778">
        <v>17934.95</v>
      </c>
      <c r="L14778">
        <v>0</v>
      </c>
      <c r="M14778" t="str">
        <f>IF(ISERROR(VLOOKUP(A14778,'[1]Ecart validé'!$A:$A,1,FALSE)),Z14778,"Ecart Validé")</f>
        <v>valid</v>
      </c>
      <c r="R14778" t="s">
        <v>30</v>
      </c>
      <c r="U14778"/>
      <c r="X14778"/>
      <c r="Y14778"/>
      <c r="Z14778" t="s">
        <v>31</v>
      </c>
    </row>
    <row r="14779" spans="1:26" x14ac:dyDescent="0.3">
      <c r="A14779" t="s">
        <v>18030</v>
      </c>
      <c r="B14779" t="s">
        <v>15873</v>
      </c>
      <c r="C14779" t="s">
        <v>16482</v>
      </c>
      <c r="D14779" t="str">
        <f>+VLOOKUP(C14779,Param!K:L,2,FALSE)</f>
        <v>Brados sp.j.T.Grzesiak,P.Pawlak,K.Kuchciński</v>
      </c>
      <c r="E14779" t="s">
        <v>16483</v>
      </c>
      <c r="F14779" t="s">
        <v>16549</v>
      </c>
      <c r="G14779" t="s">
        <v>15876</v>
      </c>
      <c r="H14779">
        <v>8.83</v>
      </c>
      <c r="I14779">
        <v>8.8261000000000003</v>
      </c>
      <c r="J14779">
        <v>3.8999999999997899E-3</v>
      </c>
      <c r="K14779">
        <v>8.83</v>
      </c>
      <c r="L14779">
        <v>0</v>
      </c>
      <c r="M14779" t="str">
        <f>IF(ISERROR(VLOOKUP(A14779,'[1]Ecart validé'!$A:$A,1,FALSE)),Z14779,"Ecart Validé")</f>
        <v>valid</v>
      </c>
      <c r="R14779" t="s">
        <v>30</v>
      </c>
      <c r="U14779"/>
      <c r="X14779"/>
      <c r="Y14779"/>
      <c r="Z14779" t="s">
        <v>31</v>
      </c>
    </row>
    <row r="14780" spans="1:26" x14ac:dyDescent="0.3">
      <c r="A14780" t="s">
        <v>18031</v>
      </c>
      <c r="B14780" t="s">
        <v>15873</v>
      </c>
      <c r="C14780" t="s">
        <v>16487</v>
      </c>
      <c r="D14780" t="str">
        <f>+VLOOKUP(C14780,Param!K:L,2,FALSE)</f>
        <v>Gastro House sp.  z o.o. sp.k.</v>
      </c>
      <c r="E14780" t="s">
        <v>16488</v>
      </c>
      <c r="F14780" t="s">
        <v>16549</v>
      </c>
      <c r="G14780" t="s">
        <v>15876</v>
      </c>
      <c r="H14780">
        <v>5977.14</v>
      </c>
      <c r="I14780">
        <v>5977.1379999999999</v>
      </c>
      <c r="J14780">
        <v>2.0000000004074502E-3</v>
      </c>
      <c r="K14780">
        <v>5977.14</v>
      </c>
      <c r="L14780">
        <v>0</v>
      </c>
      <c r="M14780" t="str">
        <f>IF(ISERROR(VLOOKUP(A14780,'[1]Ecart validé'!$A:$A,1,FALSE)),Z14780,"Ecart Validé")</f>
        <v>valid</v>
      </c>
      <c r="R14780" t="s">
        <v>30</v>
      </c>
      <c r="U14780"/>
      <c r="X14780"/>
      <c r="Y14780"/>
      <c r="Z14780" t="s">
        <v>31</v>
      </c>
    </row>
    <row r="14781" spans="1:26" x14ac:dyDescent="0.3">
      <c r="A14781" t="s">
        <v>18032</v>
      </c>
      <c r="B14781" t="s">
        <v>15873</v>
      </c>
      <c r="C14781" t="s">
        <v>16492</v>
      </c>
      <c r="D14781" t="str">
        <f>+VLOOKUP(C14781,Param!K:L,2,FALSE)</f>
        <v>Hilding Anders Polska sp. z o.o.</v>
      </c>
      <c r="E14781" t="s">
        <v>16493</v>
      </c>
      <c r="F14781" t="s">
        <v>16549</v>
      </c>
      <c r="G14781" t="s">
        <v>15876</v>
      </c>
      <c r="H14781">
        <v>1017.57</v>
      </c>
      <c r="I14781">
        <v>1017.571</v>
      </c>
      <c r="J14781">
        <v>-9.9999999997635292E-4</v>
      </c>
      <c r="K14781">
        <v>1017.57</v>
      </c>
      <c r="L14781">
        <v>0</v>
      </c>
      <c r="M14781" t="str">
        <f>IF(ISERROR(VLOOKUP(A14781,'[1]Ecart validé'!$A:$A,1,FALSE)),Z14781,"Ecart Validé")</f>
        <v>valid</v>
      </c>
      <c r="R14781" t="s">
        <v>30</v>
      </c>
      <c r="U14781"/>
      <c r="X14781"/>
      <c r="Y14781"/>
      <c r="Z14781" t="s">
        <v>31</v>
      </c>
    </row>
    <row r="14782" spans="1:26" x14ac:dyDescent="0.3">
      <c r="A14782" t="s">
        <v>18033</v>
      </c>
      <c r="B14782" t="s">
        <v>15873</v>
      </c>
      <c r="C14782" t="s">
        <v>16497</v>
      </c>
      <c r="D14782" t="str">
        <f>+VLOOKUP(C14782,Param!K:L,2,FALSE)</f>
        <v>Infinite ICT sp. z o.o.</v>
      </c>
      <c r="E14782" t="s">
        <v>16498</v>
      </c>
      <c r="F14782" t="s">
        <v>16549</v>
      </c>
      <c r="G14782" t="s">
        <v>15876</v>
      </c>
      <c r="H14782">
        <v>1040.1600000000001</v>
      </c>
      <c r="I14782">
        <v>1040.1600000000001</v>
      </c>
      <c r="J14782">
        <v>0</v>
      </c>
      <c r="K14782">
        <v>1040.1600000000001</v>
      </c>
      <c r="L14782">
        <v>0</v>
      </c>
      <c r="M14782" t="str">
        <f>IF(ISERROR(VLOOKUP(A14782,'[1]Ecart validé'!$A:$A,1,FALSE)),Z14782,"Ecart Validé")</f>
        <v>valid</v>
      </c>
      <c r="R14782" t="s">
        <v>30</v>
      </c>
      <c r="U14782"/>
      <c r="X14782"/>
      <c r="Y14782"/>
      <c r="Z14782" t="s">
        <v>31</v>
      </c>
    </row>
    <row r="14783" spans="1:26" x14ac:dyDescent="0.3">
      <c r="A14783" t="s">
        <v>18034</v>
      </c>
      <c r="B14783" t="s">
        <v>15873</v>
      </c>
      <c r="C14783" t="s">
        <v>16502</v>
      </c>
      <c r="D14783" t="str">
        <f>+VLOOKUP(C14783,Param!K:L,2,FALSE)</f>
        <v>Panagastro sp.  z o.o.</v>
      </c>
      <c r="E14783" t="s">
        <v>16503</v>
      </c>
      <c r="F14783" t="s">
        <v>16549</v>
      </c>
      <c r="G14783" t="s">
        <v>15876</v>
      </c>
      <c r="H14783">
        <v>453.16</v>
      </c>
      <c r="I14783">
        <v>453.15699999999998</v>
      </c>
      <c r="J14783">
        <v>3.0000000000427402E-3</v>
      </c>
      <c r="K14783">
        <v>453.16</v>
      </c>
      <c r="L14783">
        <v>0</v>
      </c>
      <c r="M14783" t="str">
        <f>IF(ISERROR(VLOOKUP(A14783,'[1]Ecart validé'!$A:$A,1,FALSE)),Z14783,"Ecart Validé")</f>
        <v>valid</v>
      </c>
      <c r="R14783" t="s">
        <v>30</v>
      </c>
      <c r="U14783"/>
      <c r="X14783"/>
      <c r="Y14783"/>
      <c r="Z14783" t="s">
        <v>31</v>
      </c>
    </row>
    <row r="14784" spans="1:26" x14ac:dyDescent="0.3">
      <c r="A14784" t="s">
        <v>18035</v>
      </c>
      <c r="B14784" t="s">
        <v>15873</v>
      </c>
      <c r="C14784" t="s">
        <v>16507</v>
      </c>
      <c r="D14784" t="str">
        <f>+VLOOKUP(C14784,Param!K:L,2,FALSE)</f>
        <v>Polska Grupa Tekstylna sp. z o.o.</v>
      </c>
      <c r="E14784" t="s">
        <v>16508</v>
      </c>
      <c r="F14784" t="s">
        <v>16549</v>
      </c>
      <c r="G14784" t="s">
        <v>15876</v>
      </c>
      <c r="H14784">
        <v>2839.66</v>
      </c>
      <c r="I14784">
        <v>2839.6550000000002</v>
      </c>
      <c r="J14784">
        <v>4.9999999996543903E-3</v>
      </c>
      <c r="K14784">
        <v>2839.66</v>
      </c>
      <c r="L14784">
        <v>0</v>
      </c>
      <c r="M14784" t="str">
        <f>IF(ISERROR(VLOOKUP(A14784,'[1]Ecart validé'!$A:$A,1,FALSE)),Z14784,"Ecart Validé")</f>
        <v>valid</v>
      </c>
      <c r="R14784" t="s">
        <v>30</v>
      </c>
      <c r="U14784"/>
      <c r="X14784"/>
      <c r="Y14784"/>
      <c r="Z14784" t="s">
        <v>31</v>
      </c>
    </row>
    <row r="14785" spans="1:26" x14ac:dyDescent="0.3">
      <c r="A14785" t="s">
        <v>18036</v>
      </c>
      <c r="B14785" t="s">
        <v>15873</v>
      </c>
      <c r="C14785" t="s">
        <v>16511</v>
      </c>
      <c r="D14785" t="str">
        <f>+VLOOKUP(C14785,Param!K:L,2,FALSE)</f>
        <v>S.P. "Celox" sp. j.</v>
      </c>
      <c r="E14785" t="s">
        <v>16512</v>
      </c>
      <c r="F14785" t="s">
        <v>16549</v>
      </c>
      <c r="G14785" t="s">
        <v>15876</v>
      </c>
      <c r="H14785">
        <v>9234.91</v>
      </c>
      <c r="I14785">
        <v>9234.9096000000009</v>
      </c>
      <c r="J14785">
        <v>3.9999999899009697E-4</v>
      </c>
      <c r="K14785">
        <v>9234.91</v>
      </c>
      <c r="L14785">
        <v>0</v>
      </c>
      <c r="M14785" t="str">
        <f>IF(ISERROR(VLOOKUP(A14785,'[1]Ecart validé'!$A:$A,1,FALSE)),Z14785,"Ecart Validé")</f>
        <v>valid</v>
      </c>
      <c r="R14785" t="s">
        <v>30</v>
      </c>
      <c r="U14785"/>
      <c r="X14785"/>
      <c r="Y14785"/>
      <c r="Z14785" t="s">
        <v>31</v>
      </c>
    </row>
    <row r="14786" spans="1:26" x14ac:dyDescent="0.3">
      <c r="A14786" t="s">
        <v>18037</v>
      </c>
      <c r="B14786" t="s">
        <v>15873</v>
      </c>
      <c r="C14786" t="s">
        <v>16516</v>
      </c>
      <c r="D14786" t="str">
        <f>+VLOOKUP(C14786,Param!K:L,2,FALSE)</f>
        <v>Silliker Polska sp. z o.o.</v>
      </c>
      <c r="E14786">
        <v>24020010</v>
      </c>
      <c r="F14786" t="s">
        <v>16549</v>
      </c>
      <c r="G14786" t="s">
        <v>15876</v>
      </c>
      <c r="H14786">
        <v>296.5</v>
      </c>
      <c r="I14786">
        <v>296.50080000000003</v>
      </c>
      <c r="J14786">
        <v>-8.0000000002655703E-4</v>
      </c>
      <c r="K14786">
        <v>296.5</v>
      </c>
      <c r="L14786">
        <v>0</v>
      </c>
      <c r="M14786" t="str">
        <f>IF(ISERROR(VLOOKUP(A14786,'[1]Ecart validé'!$A:$A,1,FALSE)),Z14786,"Ecart Validé")</f>
        <v>valid</v>
      </c>
      <c r="R14786" t="s">
        <v>30</v>
      </c>
      <c r="U14786"/>
      <c r="X14786"/>
      <c r="Y14786"/>
      <c r="Z14786" t="s">
        <v>31</v>
      </c>
    </row>
    <row r="14787" spans="1:26" x14ac:dyDescent="0.3">
      <c r="A14787" t="s">
        <v>18038</v>
      </c>
      <c r="B14787" t="s">
        <v>15873</v>
      </c>
      <c r="C14787" t="s">
        <v>16525</v>
      </c>
      <c r="D14787" t="str">
        <f>+VLOOKUP(C14787,Param!K:L,2,FALSE)</f>
        <v>Y.O.V.GROUP sp. z o.o.sp.k.</v>
      </c>
      <c r="E14787" t="s">
        <v>16526</v>
      </c>
      <c r="F14787" t="s">
        <v>16549</v>
      </c>
      <c r="G14787" t="s">
        <v>15876</v>
      </c>
      <c r="H14787">
        <v>8789.4699999999993</v>
      </c>
      <c r="I14787">
        <v>8789.4660000000003</v>
      </c>
      <c r="J14787">
        <v>3.99999999899591E-3</v>
      </c>
      <c r="K14787">
        <v>8789.4699999999993</v>
      </c>
      <c r="L14787">
        <v>0</v>
      </c>
      <c r="M14787" t="str">
        <f>IF(ISERROR(VLOOKUP(A14787,'[1]Ecart validé'!$A:$A,1,FALSE)),Z14787,"Ecart Validé")</f>
        <v>valid</v>
      </c>
      <c r="R14787" t="s">
        <v>30</v>
      </c>
      <c r="U14787"/>
      <c r="X14787"/>
      <c r="Y14787"/>
      <c r="Z14787" t="s">
        <v>31</v>
      </c>
    </row>
    <row r="14788" spans="1:26" x14ac:dyDescent="0.3">
      <c r="A14788" t="s">
        <v>18039</v>
      </c>
      <c r="B14788" t="s">
        <v>15873</v>
      </c>
      <c r="C14788" t="s">
        <v>16530</v>
      </c>
      <c r="D14788" t="str">
        <f>+VLOOKUP(C14788,Param!K:L,2,FALSE)</f>
        <v>Batida sp. z o.o.</v>
      </c>
      <c r="E14788" t="s">
        <v>16531</v>
      </c>
      <c r="F14788" t="s">
        <v>16549</v>
      </c>
      <c r="G14788" t="s">
        <v>15876</v>
      </c>
      <c r="H14788">
        <v>3257.16</v>
      </c>
      <c r="I14788">
        <v>3257.1579999999999</v>
      </c>
      <c r="J14788">
        <v>1.9999999999527002E-3</v>
      </c>
      <c r="K14788">
        <v>3257.16</v>
      </c>
      <c r="L14788">
        <v>0</v>
      </c>
      <c r="M14788" t="str">
        <f>IF(ISERROR(VLOOKUP(A14788,'[1]Ecart validé'!$A:$A,1,FALSE)),Z14788,"Ecart Validé")</f>
        <v>valid</v>
      </c>
      <c r="R14788" t="s">
        <v>30</v>
      </c>
      <c r="U14788"/>
      <c r="X14788"/>
      <c r="Y14788"/>
      <c r="Z14788" t="s">
        <v>31</v>
      </c>
    </row>
    <row r="14789" spans="1:26" x14ac:dyDescent="0.3">
      <c r="A14789" t="s">
        <v>18040</v>
      </c>
      <c r="B14789" t="s">
        <v>15873</v>
      </c>
      <c r="C14789" t="s">
        <v>16534</v>
      </c>
      <c r="D14789" t="str">
        <f>+VLOOKUP(C14789,Param!K:L,2,FALSE)</f>
        <v>Ambra Brands sp. z o.o.</v>
      </c>
      <c r="E14789" t="s">
        <v>16535</v>
      </c>
      <c r="F14789" t="s">
        <v>16549</v>
      </c>
      <c r="G14789" t="s">
        <v>15876</v>
      </c>
      <c r="H14789">
        <v>16284.36</v>
      </c>
      <c r="I14789">
        <v>16284.36</v>
      </c>
      <c r="J14789">
        <v>0</v>
      </c>
      <c r="K14789">
        <v>16284.36</v>
      </c>
      <c r="L14789">
        <v>0</v>
      </c>
      <c r="M14789" t="str">
        <f>IF(ISERROR(VLOOKUP(A14789,'[1]Ecart validé'!$A:$A,1,FALSE)),Z14789,"Ecart Validé")</f>
        <v>valid</v>
      </c>
      <c r="R14789" t="s">
        <v>30</v>
      </c>
      <c r="U14789"/>
      <c r="X14789"/>
      <c r="Y14789"/>
      <c r="Z14789" t="s">
        <v>31</v>
      </c>
    </row>
    <row r="14790" spans="1:26" x14ac:dyDescent="0.3">
      <c r="A14790" t="s">
        <v>18041</v>
      </c>
      <c r="B14790" t="s">
        <v>15873</v>
      </c>
      <c r="C14790" t="s">
        <v>16537</v>
      </c>
      <c r="D14790" t="str">
        <f>+VLOOKUP(C14790,Param!K:L,2,FALSE)</f>
        <v>Partner Center sp. z o.o.</v>
      </c>
      <c r="E14790" t="s">
        <v>16538</v>
      </c>
      <c r="F14790" t="s">
        <v>16549</v>
      </c>
      <c r="G14790" t="s">
        <v>15876</v>
      </c>
      <c r="H14790">
        <v>16993.48</v>
      </c>
      <c r="I14790">
        <v>16993.474999999999</v>
      </c>
      <c r="J14790">
        <v>5.0000000010186297E-3</v>
      </c>
      <c r="K14790">
        <v>16993.48</v>
      </c>
      <c r="L14790">
        <v>0</v>
      </c>
      <c r="M14790" t="str">
        <f>IF(ISERROR(VLOOKUP(A14790,'[1]Ecart validé'!$A:$A,1,FALSE)),Z14790,"Ecart Validé")</f>
        <v>valid</v>
      </c>
      <c r="R14790" t="s">
        <v>30</v>
      </c>
      <c r="U14790"/>
      <c r="X14790"/>
      <c r="Y14790"/>
      <c r="Z14790" t="s">
        <v>31</v>
      </c>
    </row>
    <row r="14791" spans="1:26" x14ac:dyDescent="0.3">
      <c r="A14791" t="s">
        <v>18042</v>
      </c>
      <c r="B14791" t="s">
        <v>15873</v>
      </c>
      <c r="C14791" t="s">
        <v>16543</v>
      </c>
      <c r="D14791" t="str">
        <f>+VLOOKUP(C14791,Param!K:L,2,FALSE)</f>
        <v>Medipol Bartyzel Janusz</v>
      </c>
      <c r="E14791" t="s">
        <v>16544</v>
      </c>
      <c r="F14791" t="s">
        <v>16549</v>
      </c>
      <c r="G14791" t="s">
        <v>15876</v>
      </c>
      <c r="H14791">
        <v>11372.48</v>
      </c>
      <c r="I14791">
        <v>11372.48</v>
      </c>
      <c r="J14791">
        <v>0</v>
      </c>
      <c r="K14791">
        <v>11372.48</v>
      </c>
      <c r="L14791">
        <v>0</v>
      </c>
      <c r="M14791" t="str">
        <f>IF(ISERROR(VLOOKUP(A14791,'[1]Ecart validé'!$A:$A,1,FALSE)),Z14791,"Ecart Validé")</f>
        <v>valid</v>
      </c>
      <c r="R14791" t="s">
        <v>30</v>
      </c>
      <c r="U14791"/>
      <c r="X14791"/>
      <c r="Y14791"/>
      <c r="Z14791" t="s">
        <v>31</v>
      </c>
    </row>
    <row r="14792" spans="1:26" x14ac:dyDescent="0.3">
      <c r="A14792" t="s">
        <v>18043</v>
      </c>
      <c r="B14792" t="s">
        <v>15873</v>
      </c>
      <c r="C14792" t="s">
        <v>16546</v>
      </c>
      <c r="D14792" t="str">
        <f>+VLOOKUP(C14792,Param!K:L,2,FALSE)</f>
        <v>Pieczara Marek Zakład Meblowy "Fornit"</v>
      </c>
      <c r="E14792" t="s">
        <v>16547</v>
      </c>
      <c r="F14792" t="s">
        <v>16549</v>
      </c>
      <c r="G14792" t="s">
        <v>15876</v>
      </c>
      <c r="H14792">
        <v>595</v>
      </c>
      <c r="I14792">
        <v>595</v>
      </c>
      <c r="J14792">
        <v>0</v>
      </c>
      <c r="K14792">
        <v>595</v>
      </c>
      <c r="L14792">
        <v>0</v>
      </c>
      <c r="M14792" t="str">
        <f>IF(ISERROR(VLOOKUP(A14792,'[1]Ecart validé'!$A:$A,1,FALSE)),Z14792,"Ecart Validé")</f>
        <v>valid</v>
      </c>
      <c r="R14792" t="s">
        <v>30</v>
      </c>
      <c r="U14792"/>
      <c r="X14792"/>
      <c r="Y14792"/>
      <c r="Z14792" t="s">
        <v>31</v>
      </c>
    </row>
    <row r="14793" spans="1:26" x14ac:dyDescent="0.3">
      <c r="A14793" t="s">
        <v>18044</v>
      </c>
      <c r="B14793" t="s">
        <v>15873</v>
      </c>
      <c r="C14793" t="s">
        <v>18045</v>
      </c>
      <c r="D14793" t="e">
        <f>+VLOOKUP(C14793,Param!K:L,2,FALSE)</f>
        <v>#N/A</v>
      </c>
      <c r="E14793" t="s">
        <v>18046</v>
      </c>
      <c r="F14793" t="s">
        <v>16549</v>
      </c>
      <c r="G14793" t="s">
        <v>15876</v>
      </c>
      <c r="H14793">
        <v>11605.19</v>
      </c>
      <c r="I14793">
        <v>11605.191500000001</v>
      </c>
      <c r="J14793">
        <v>-1.50000000030559E-3</v>
      </c>
      <c r="K14793">
        <v>11605.19</v>
      </c>
      <c r="L14793">
        <v>0</v>
      </c>
      <c r="M14793" t="str">
        <f>IF(ISERROR(VLOOKUP(A14793,'[1]Ecart validé'!$A:$A,1,FALSE)),Z14793,"Ecart Validé")</f>
        <v>valid</v>
      </c>
      <c r="R14793" t="s">
        <v>30</v>
      </c>
      <c r="U14793"/>
      <c r="X14793"/>
      <c r="Y14793"/>
      <c r="Z14793" t="s">
        <v>31</v>
      </c>
    </row>
    <row r="14794" spans="1:26" x14ac:dyDescent="0.3">
      <c r="A14794" t="s">
        <v>18047</v>
      </c>
      <c r="B14794" t="s">
        <v>502</v>
      </c>
      <c r="C14794">
        <v>2524</v>
      </c>
      <c r="D14794" t="str">
        <f>+VLOOKUP(C14794,Param!K:L,2,FALSE)</f>
        <v>Aryzta Food Solutions Schweiz AG</v>
      </c>
      <c r="E14794" t="s">
        <v>662</v>
      </c>
      <c r="F14794" t="s">
        <v>16549</v>
      </c>
      <c r="G14794" t="s">
        <v>504</v>
      </c>
      <c r="H14794">
        <v>6534.89</v>
      </c>
      <c r="I14794">
        <v>6534.89</v>
      </c>
      <c r="J14794">
        <v>0</v>
      </c>
      <c r="K14794">
        <v>6534.89</v>
      </c>
      <c r="L14794">
        <v>0</v>
      </c>
      <c r="M14794" t="str">
        <f>IF(ISERROR(VLOOKUP(A14794,'[1]Ecart validé'!$A:$A,1,FALSE)),Z14794,"Ecart Validé")</f>
        <v>valid</v>
      </c>
      <c r="R14794" t="s">
        <v>30</v>
      </c>
      <c r="U14794"/>
      <c r="X14794"/>
      <c r="Y14794"/>
      <c r="Z14794" t="s">
        <v>31</v>
      </c>
    </row>
    <row r="14795" spans="1:26" x14ac:dyDescent="0.3">
      <c r="A14795" t="s">
        <v>18048</v>
      </c>
      <c r="B14795" t="s">
        <v>502</v>
      </c>
      <c r="C14795">
        <v>1828</v>
      </c>
      <c r="D14795" t="str">
        <f>+VLOOKUP(C14795,Param!K:L,2,FALSE)</f>
        <v>Bardusch AG</v>
      </c>
      <c r="E14795" t="s">
        <v>559</v>
      </c>
      <c r="F14795" t="s">
        <v>16549</v>
      </c>
      <c r="G14795" t="s">
        <v>504</v>
      </c>
      <c r="H14795">
        <v>600.1</v>
      </c>
      <c r="I14795">
        <v>600.1</v>
      </c>
      <c r="J14795">
        <v>0</v>
      </c>
      <c r="K14795">
        <v>600.1</v>
      </c>
      <c r="L14795">
        <v>0</v>
      </c>
      <c r="M14795" t="str">
        <f>IF(ISERROR(VLOOKUP(A14795,'[1]Ecart validé'!$A:$A,1,FALSE)),Z14795,"Ecart Validé")</f>
        <v>valid</v>
      </c>
      <c r="R14795" t="s">
        <v>30</v>
      </c>
      <c r="U14795"/>
      <c r="X14795"/>
      <c r="Y14795"/>
      <c r="Z14795" t="s">
        <v>31</v>
      </c>
    </row>
    <row r="14796" spans="1:26" x14ac:dyDescent="0.3">
      <c r="A14796" t="s">
        <v>18049</v>
      </c>
      <c r="B14796" t="s">
        <v>502</v>
      </c>
      <c r="C14796">
        <v>2026</v>
      </c>
      <c r="D14796" t="str">
        <f>+VLOOKUP(C14796,Param!K:L,2,FALSE)</f>
        <v>Bianchi AG</v>
      </c>
      <c r="E14796" t="s">
        <v>581</v>
      </c>
      <c r="F14796" t="s">
        <v>16549</v>
      </c>
      <c r="G14796" t="s">
        <v>504</v>
      </c>
      <c r="H14796">
        <v>9548.17</v>
      </c>
      <c r="I14796">
        <v>9548.1740000000009</v>
      </c>
      <c r="J14796">
        <v>-4.0000000008149003E-3</v>
      </c>
      <c r="K14796">
        <v>9548.17</v>
      </c>
      <c r="L14796">
        <v>0</v>
      </c>
      <c r="M14796" t="str">
        <f>IF(ISERROR(VLOOKUP(A14796,'[1]Ecart validé'!$A:$A,1,FALSE)),Z14796,"Ecart Validé")</f>
        <v>valid</v>
      </c>
      <c r="R14796" t="s">
        <v>30</v>
      </c>
      <c r="U14796"/>
      <c r="X14796"/>
      <c r="Y14796"/>
      <c r="Z14796" t="s">
        <v>31</v>
      </c>
    </row>
    <row r="14797" spans="1:26" x14ac:dyDescent="0.3">
      <c r="A14797" t="s">
        <v>18050</v>
      </c>
      <c r="B14797" t="s">
        <v>502</v>
      </c>
      <c r="C14797">
        <v>263</v>
      </c>
      <c r="D14797" t="e">
        <f>+VLOOKUP(C14797,Param!K:L,2,FALSE)</f>
        <v>#N/A</v>
      </c>
      <c r="E14797" t="s">
        <v>18051</v>
      </c>
      <c r="F14797" t="s">
        <v>16549</v>
      </c>
      <c r="G14797" t="s">
        <v>504</v>
      </c>
      <c r="H14797">
        <v>7521.6</v>
      </c>
      <c r="I14797">
        <v>7521.6</v>
      </c>
      <c r="J14797">
        <v>0</v>
      </c>
      <c r="K14797">
        <v>7521.6</v>
      </c>
      <c r="L14797">
        <v>0</v>
      </c>
      <c r="M14797" t="str">
        <f>IF(ISERROR(VLOOKUP(A14797,'[1]Ecart validé'!$A:$A,1,FALSE)),Z14797,"Ecart Validé")</f>
        <v>valid</v>
      </c>
      <c r="R14797" t="s">
        <v>30</v>
      </c>
      <c r="U14797"/>
      <c r="X14797"/>
      <c r="Y14797"/>
      <c r="Z14797" t="s">
        <v>31</v>
      </c>
    </row>
    <row r="14798" spans="1:26" x14ac:dyDescent="0.3">
      <c r="A14798" t="s">
        <v>18052</v>
      </c>
      <c r="B14798" t="s">
        <v>502</v>
      </c>
      <c r="C14798">
        <v>256513</v>
      </c>
      <c r="D14798" t="str">
        <f>+VLOOKUP(C14798,Param!K:L,2,FALSE)</f>
        <v>Blanchisserie du Léman SA</v>
      </c>
      <c r="E14798" t="s">
        <v>813</v>
      </c>
      <c r="F14798" t="s">
        <v>16549</v>
      </c>
      <c r="G14798" t="s">
        <v>504</v>
      </c>
      <c r="H14798">
        <v>9439.44</v>
      </c>
      <c r="I14798">
        <v>9439.44</v>
      </c>
      <c r="J14798">
        <v>0</v>
      </c>
      <c r="K14798">
        <v>9439.44</v>
      </c>
      <c r="L14798">
        <v>0</v>
      </c>
      <c r="M14798" t="str">
        <f>IF(ISERROR(VLOOKUP(A14798,'[1]Ecart validé'!$A:$A,1,FALSE)),Z14798,"Ecart Validé")</f>
        <v>valid</v>
      </c>
      <c r="R14798" t="s">
        <v>30</v>
      </c>
      <c r="U14798"/>
      <c r="X14798"/>
      <c r="Y14798"/>
      <c r="Z14798" t="s">
        <v>31</v>
      </c>
    </row>
    <row r="14799" spans="1:26" x14ac:dyDescent="0.3">
      <c r="A14799" t="s">
        <v>18053</v>
      </c>
      <c r="B14799" t="s">
        <v>502</v>
      </c>
      <c r="C14799">
        <v>297749</v>
      </c>
      <c r="D14799" t="str">
        <f>+VLOOKUP(C14799,Param!K:L,2,FALSE)</f>
        <v>BOULANGERIE INDUSTRIELLE SA (BISA)</v>
      </c>
      <c r="E14799" t="s">
        <v>831</v>
      </c>
      <c r="F14799" t="s">
        <v>16549</v>
      </c>
      <c r="G14799" t="s">
        <v>504</v>
      </c>
      <c r="H14799">
        <v>386.56</v>
      </c>
      <c r="I14799">
        <v>386.56</v>
      </c>
      <c r="J14799">
        <v>0</v>
      </c>
      <c r="K14799">
        <v>386.56</v>
      </c>
      <c r="L14799">
        <v>0</v>
      </c>
      <c r="M14799" t="str">
        <f>IF(ISERROR(VLOOKUP(A14799,'[1]Ecart validé'!$A:$A,1,FALSE)),Z14799,"Ecart Validé")</f>
        <v>valid</v>
      </c>
      <c r="R14799" t="s">
        <v>30</v>
      </c>
      <c r="U14799"/>
      <c r="X14799"/>
      <c r="Y14799"/>
      <c r="Z14799" t="s">
        <v>31</v>
      </c>
    </row>
    <row r="14800" spans="1:26" x14ac:dyDescent="0.3">
      <c r="A14800" t="s">
        <v>18054</v>
      </c>
      <c r="B14800" t="s">
        <v>502</v>
      </c>
      <c r="C14800">
        <v>335227</v>
      </c>
      <c r="D14800" t="str">
        <f>+VLOOKUP(C14800,Param!K:L,2,FALSE)</f>
        <v>CFD SA CultureFood</v>
      </c>
      <c r="E14800" t="s">
        <v>840</v>
      </c>
      <c r="F14800" t="s">
        <v>16549</v>
      </c>
      <c r="G14800" t="s">
        <v>504</v>
      </c>
      <c r="H14800">
        <v>5430.2</v>
      </c>
      <c r="I14800">
        <v>5430.2</v>
      </c>
      <c r="J14800">
        <v>0</v>
      </c>
      <c r="K14800">
        <v>5430.2</v>
      </c>
      <c r="L14800">
        <v>0</v>
      </c>
      <c r="M14800" t="str">
        <f>IF(ISERROR(VLOOKUP(A14800,'[1]Ecart validé'!$A:$A,1,FALSE)),Z14800,"Ecart Validé")</f>
        <v>valid</v>
      </c>
      <c r="R14800" t="s">
        <v>30</v>
      </c>
      <c r="U14800"/>
      <c r="X14800"/>
      <c r="Y14800"/>
      <c r="Z14800" t="s">
        <v>31</v>
      </c>
    </row>
    <row r="14801" spans="1:26" x14ac:dyDescent="0.3">
      <c r="A14801" t="s">
        <v>18055</v>
      </c>
      <c r="B14801" t="s">
        <v>502</v>
      </c>
      <c r="C14801">
        <v>1291</v>
      </c>
      <c r="D14801" t="str">
        <f>+VLOOKUP(C14801,Param!K:L,2,FALSE)</f>
        <v>CHECK-IN all-ways GLM General Limousine GmbH</v>
      </c>
      <c r="E14801" t="s">
        <v>541</v>
      </c>
      <c r="F14801" t="s">
        <v>16549</v>
      </c>
      <c r="G14801" t="s">
        <v>504</v>
      </c>
      <c r="H14801">
        <v>4958.78</v>
      </c>
      <c r="I14801">
        <v>4958.7820000000002</v>
      </c>
      <c r="J14801">
        <v>-2.0000000004074502E-3</v>
      </c>
      <c r="K14801">
        <v>4958.78</v>
      </c>
      <c r="L14801">
        <v>0</v>
      </c>
      <c r="M14801" t="str">
        <f>IF(ISERROR(VLOOKUP(A14801,'[1]Ecart validé'!$A:$A,1,FALSE)),Z14801,"Ecart Validé")</f>
        <v>valid</v>
      </c>
      <c r="R14801" t="s">
        <v>30</v>
      </c>
      <c r="U14801"/>
      <c r="X14801"/>
      <c r="Y14801"/>
      <c r="Z14801" t="s">
        <v>31</v>
      </c>
    </row>
    <row r="14802" spans="1:26" x14ac:dyDescent="0.3">
      <c r="A14802" t="s">
        <v>18056</v>
      </c>
      <c r="B14802" t="s">
        <v>502</v>
      </c>
      <c r="C14802">
        <v>76424</v>
      </c>
      <c r="D14802" t="str">
        <f>+VLOOKUP(C14802,Param!K:L,2,FALSE)</f>
        <v>CHEF GOURMET SA - BRIDOR</v>
      </c>
      <c r="E14802" t="s">
        <v>750</v>
      </c>
      <c r="F14802" t="s">
        <v>16549</v>
      </c>
      <c r="G14802" t="s">
        <v>504</v>
      </c>
      <c r="H14802">
        <v>23971.81</v>
      </c>
      <c r="I14802">
        <v>23971.81</v>
      </c>
      <c r="J14802">
        <v>0</v>
      </c>
      <c r="K14802">
        <v>23971.81</v>
      </c>
      <c r="L14802">
        <v>0</v>
      </c>
      <c r="M14802" t="str">
        <f>IF(ISERROR(VLOOKUP(A14802,'[1]Ecart validé'!$A:$A,1,FALSE)),Z14802,"Ecart Validé")</f>
        <v>valid</v>
      </c>
      <c r="R14802" t="s">
        <v>30</v>
      </c>
      <c r="U14802"/>
      <c r="X14802"/>
      <c r="Y14802"/>
      <c r="Z14802" t="s">
        <v>31</v>
      </c>
    </row>
    <row r="14803" spans="1:26" x14ac:dyDescent="0.3">
      <c r="A14803" t="s">
        <v>18057</v>
      </c>
      <c r="B14803" t="s">
        <v>502</v>
      </c>
      <c r="C14803">
        <v>2039</v>
      </c>
      <c r="D14803" t="str">
        <f>+VLOOKUP(C14803,Param!K:L,2,FALSE)</f>
        <v>CRS Management und Service AG</v>
      </c>
      <c r="E14803" t="s">
        <v>591</v>
      </c>
      <c r="F14803" t="s">
        <v>16549</v>
      </c>
      <c r="G14803" t="s">
        <v>504</v>
      </c>
      <c r="H14803">
        <v>17997.13</v>
      </c>
      <c r="I14803">
        <v>17997.134399999999</v>
      </c>
      <c r="J14803">
        <v>-4.3999999979860097E-3</v>
      </c>
      <c r="K14803">
        <v>17997.13</v>
      </c>
      <c r="L14803">
        <v>0</v>
      </c>
      <c r="M14803" t="str">
        <f>IF(ISERROR(VLOOKUP(A14803,'[1]Ecart validé'!$A:$A,1,FALSE)),Z14803,"Ecart Validé")</f>
        <v>valid</v>
      </c>
      <c r="R14803" t="s">
        <v>30</v>
      </c>
      <c r="U14803"/>
      <c r="X14803"/>
      <c r="Y14803"/>
      <c r="Z14803" t="s">
        <v>31</v>
      </c>
    </row>
    <row r="14804" spans="1:26" x14ac:dyDescent="0.3">
      <c r="A14804" t="s">
        <v>18058</v>
      </c>
      <c r="B14804" t="s">
        <v>502</v>
      </c>
      <c r="C14804">
        <v>1960</v>
      </c>
      <c r="D14804" t="str">
        <f>+VLOOKUP(C14804,Param!K:L,2,FALSE)</f>
        <v>Diversey Europe B.V. Utrecht</v>
      </c>
      <c r="E14804" t="s">
        <v>566</v>
      </c>
      <c r="F14804" t="s">
        <v>16549</v>
      </c>
      <c r="G14804" t="s">
        <v>504</v>
      </c>
      <c r="H14804">
        <v>21538.87</v>
      </c>
      <c r="I14804">
        <v>21538.867200000001</v>
      </c>
      <c r="J14804">
        <v>2.79999999838764E-3</v>
      </c>
      <c r="K14804">
        <v>21538.87</v>
      </c>
      <c r="L14804">
        <v>0</v>
      </c>
      <c r="M14804" t="str">
        <f>IF(ISERROR(VLOOKUP(A14804,'[1]Ecart validé'!$A:$A,1,FALSE)),Z14804,"Ecart Validé")</f>
        <v>valid</v>
      </c>
      <c r="R14804" t="s">
        <v>30</v>
      </c>
      <c r="U14804"/>
      <c r="X14804"/>
      <c r="Y14804"/>
      <c r="Z14804" t="s">
        <v>31</v>
      </c>
    </row>
    <row r="14805" spans="1:26" x14ac:dyDescent="0.3">
      <c r="A14805" t="s">
        <v>18059</v>
      </c>
      <c r="B14805" t="s">
        <v>502</v>
      </c>
      <c r="C14805">
        <v>285650</v>
      </c>
      <c r="D14805" t="str">
        <f>+VLOOKUP(C14805,Param!K:L,2,FALSE)</f>
        <v>ELIS (Suisse) SA</v>
      </c>
      <c r="E14805" t="s">
        <v>826</v>
      </c>
      <c r="F14805" t="s">
        <v>16549</v>
      </c>
      <c r="G14805" t="s">
        <v>504</v>
      </c>
      <c r="H14805">
        <v>40946.29</v>
      </c>
      <c r="I14805">
        <v>40946.294000000002</v>
      </c>
      <c r="J14805">
        <v>-4.0000000008149003E-3</v>
      </c>
      <c r="K14805">
        <v>40946.29</v>
      </c>
      <c r="L14805">
        <v>0</v>
      </c>
      <c r="M14805" t="str">
        <f>IF(ISERROR(VLOOKUP(A14805,'[1]Ecart validé'!$A:$A,1,FALSE)),Z14805,"Ecart Validé")</f>
        <v>valid</v>
      </c>
      <c r="R14805" t="s">
        <v>30</v>
      </c>
      <c r="U14805"/>
      <c r="X14805"/>
      <c r="Y14805"/>
      <c r="Z14805" t="s">
        <v>31</v>
      </c>
    </row>
    <row r="14806" spans="1:26" x14ac:dyDescent="0.3">
      <c r="A14806" t="s">
        <v>18060</v>
      </c>
      <c r="B14806" t="s">
        <v>502</v>
      </c>
      <c r="C14806">
        <v>2272</v>
      </c>
      <c r="D14806" t="str">
        <f>+VLOOKUP(C14806,Param!K:L,2,FALSE)</f>
        <v>Enzler Hotel-Services AG</v>
      </c>
      <c r="E14806" t="s">
        <v>626</v>
      </c>
      <c r="F14806" t="s">
        <v>16549</v>
      </c>
      <c r="G14806" t="s">
        <v>504</v>
      </c>
      <c r="H14806">
        <v>49090</v>
      </c>
      <c r="I14806">
        <v>49090.000200000002</v>
      </c>
      <c r="J14806">
        <v>-2.00000002223532E-4</v>
      </c>
      <c r="K14806">
        <v>49090</v>
      </c>
      <c r="L14806">
        <v>0</v>
      </c>
      <c r="M14806" t="str">
        <f>IF(ISERROR(VLOOKUP(A14806,'[1]Ecart validé'!$A:$A,1,FALSE)),Z14806,"Ecart Validé")</f>
        <v>valid</v>
      </c>
      <c r="R14806" t="s">
        <v>30</v>
      </c>
      <c r="U14806"/>
      <c r="X14806"/>
      <c r="Y14806"/>
      <c r="Z14806" t="s">
        <v>31</v>
      </c>
    </row>
    <row r="14807" spans="1:26" x14ac:dyDescent="0.3">
      <c r="A14807" t="s">
        <v>18061</v>
      </c>
      <c r="B14807" t="s">
        <v>502</v>
      </c>
      <c r="C14807">
        <v>2272</v>
      </c>
      <c r="D14807" t="str">
        <f>+VLOOKUP(C14807,Param!K:L,2,FALSE)</f>
        <v>Enzler Hotel-Services AG</v>
      </c>
      <c r="E14807" t="s">
        <v>621</v>
      </c>
      <c r="F14807" t="s">
        <v>16549</v>
      </c>
      <c r="G14807" t="s">
        <v>504</v>
      </c>
      <c r="H14807">
        <v>25571.94</v>
      </c>
      <c r="I14807">
        <v>25571.9427</v>
      </c>
      <c r="J14807">
        <v>-2.7000000009138598E-3</v>
      </c>
      <c r="K14807">
        <v>25571.94</v>
      </c>
      <c r="L14807">
        <v>0</v>
      </c>
      <c r="M14807" t="str">
        <f>IF(ISERROR(VLOOKUP(A14807,'[1]Ecart validé'!$A:$A,1,FALSE)),Z14807,"Ecart Validé")</f>
        <v>valid</v>
      </c>
      <c r="R14807" t="s">
        <v>30</v>
      </c>
      <c r="U14807"/>
      <c r="X14807"/>
      <c r="Y14807"/>
      <c r="Z14807" t="s">
        <v>31</v>
      </c>
    </row>
    <row r="14808" spans="1:26" x14ac:dyDescent="0.3">
      <c r="A14808" t="s">
        <v>18062</v>
      </c>
      <c r="B14808" t="s">
        <v>502</v>
      </c>
      <c r="C14808">
        <v>1431</v>
      </c>
      <c r="D14808" t="str">
        <f>+VLOOKUP(C14808,Param!K:L,2,FALSE)</f>
        <v>Fideco AG</v>
      </c>
      <c r="E14808" t="s">
        <v>545</v>
      </c>
      <c r="F14808" t="s">
        <v>16549</v>
      </c>
      <c r="G14808" t="s">
        <v>504</v>
      </c>
      <c r="H14808">
        <v>3747.2</v>
      </c>
      <c r="I14808">
        <v>3747.1975000000002</v>
      </c>
      <c r="J14808">
        <v>2.4999999995998202E-3</v>
      </c>
      <c r="K14808">
        <v>3747.2</v>
      </c>
      <c r="L14808">
        <v>0</v>
      </c>
      <c r="M14808" t="str">
        <f>IF(ISERROR(VLOOKUP(A14808,'[1]Ecart validé'!$A:$A,1,FALSE)),Z14808,"Ecart Validé")</f>
        <v>valid</v>
      </c>
      <c r="R14808" t="s">
        <v>30</v>
      </c>
      <c r="U14808"/>
      <c r="X14808"/>
      <c r="Y14808"/>
      <c r="Z14808" t="s">
        <v>31</v>
      </c>
    </row>
    <row r="14809" spans="1:26" x14ac:dyDescent="0.3">
      <c r="A14809" t="s">
        <v>18063</v>
      </c>
      <c r="B14809" t="s">
        <v>502</v>
      </c>
      <c r="C14809">
        <v>225081</v>
      </c>
      <c r="D14809" t="str">
        <f>+VLOOKUP(C14809,Param!K:L,2,FALSE)</f>
        <v>Gebr. Marksteiner frigemo AG</v>
      </c>
      <c r="E14809" t="s">
        <v>8778</v>
      </c>
      <c r="F14809" t="s">
        <v>16549</v>
      </c>
      <c r="G14809" t="s">
        <v>504</v>
      </c>
      <c r="H14809">
        <v>1052.7</v>
      </c>
      <c r="I14809">
        <v>1052.6959999999999</v>
      </c>
      <c r="J14809">
        <v>4.0000000001327802E-3</v>
      </c>
      <c r="K14809">
        <v>1052.7</v>
      </c>
      <c r="L14809">
        <v>0</v>
      </c>
      <c r="M14809" t="str">
        <f>IF(ISERROR(VLOOKUP(A14809,'[1]Ecart validé'!$A:$A,1,FALSE)),Z14809,"Ecart Validé")</f>
        <v>valid</v>
      </c>
      <c r="R14809" t="s">
        <v>30</v>
      </c>
      <c r="U14809"/>
      <c r="X14809"/>
      <c r="Y14809"/>
      <c r="Z14809" t="s">
        <v>31</v>
      </c>
    </row>
    <row r="14810" spans="1:26" x14ac:dyDescent="0.3">
      <c r="A14810" t="s">
        <v>18064</v>
      </c>
      <c r="B14810" t="s">
        <v>502</v>
      </c>
      <c r="C14810">
        <v>6425</v>
      </c>
      <c r="D14810" t="str">
        <f>+VLOOKUP(C14810,Param!K:L,2,FALSE)</f>
        <v>GOURMADOR frigemo AG</v>
      </c>
      <c r="E14810" t="s">
        <v>718</v>
      </c>
      <c r="F14810" t="s">
        <v>16549</v>
      </c>
      <c r="G14810" t="s">
        <v>504</v>
      </c>
      <c r="H14810">
        <v>260.14</v>
      </c>
      <c r="I14810">
        <v>260.1395</v>
      </c>
      <c r="J14810">
        <v>4.9999999998817603E-4</v>
      </c>
      <c r="K14810">
        <v>260.14</v>
      </c>
      <c r="L14810">
        <v>0</v>
      </c>
      <c r="M14810" t="str">
        <f>IF(ISERROR(VLOOKUP(A14810,'[1]Ecart validé'!$A:$A,1,FALSE)),Z14810,"Ecart Validé")</f>
        <v>valid</v>
      </c>
      <c r="R14810" t="s">
        <v>30</v>
      </c>
      <c r="U14810"/>
      <c r="X14810"/>
      <c r="Y14810"/>
      <c r="Z14810" t="s">
        <v>31</v>
      </c>
    </row>
    <row r="14811" spans="1:26" x14ac:dyDescent="0.3">
      <c r="A14811" t="s">
        <v>18065</v>
      </c>
      <c r="B14811" t="s">
        <v>502</v>
      </c>
      <c r="C14811">
        <v>179496</v>
      </c>
      <c r="D14811" t="str">
        <f>+VLOOKUP(C14811,Param!K:L,2,FALSE)</f>
        <v>ILS Inter Linge Service SA</v>
      </c>
      <c r="E14811" t="s">
        <v>794</v>
      </c>
      <c r="F14811" t="s">
        <v>16549</v>
      </c>
      <c r="G14811" t="s">
        <v>504</v>
      </c>
      <c r="H14811">
        <v>6303.61</v>
      </c>
      <c r="I14811">
        <v>6303.6138000000001</v>
      </c>
      <c r="J14811">
        <v>-3.8000000004103601E-3</v>
      </c>
      <c r="K14811">
        <v>6303.61</v>
      </c>
      <c r="L14811">
        <v>0</v>
      </c>
      <c r="M14811" t="str">
        <f>IF(ISERROR(VLOOKUP(A14811,'[1]Ecart validé'!$A:$A,1,FALSE)),Z14811,"Ecart Validé")</f>
        <v>valid</v>
      </c>
      <c r="R14811" t="s">
        <v>30</v>
      </c>
      <c r="U14811"/>
      <c r="X14811"/>
      <c r="Y14811"/>
      <c r="Z14811" t="s">
        <v>31</v>
      </c>
    </row>
    <row r="14812" spans="1:26" x14ac:dyDescent="0.3">
      <c r="A14812" t="s">
        <v>18066</v>
      </c>
      <c r="B14812" t="s">
        <v>502</v>
      </c>
      <c r="C14812">
        <v>2533</v>
      </c>
      <c r="D14812" t="str">
        <f>+VLOOKUP(C14812,Param!K:L,2,FALSE)</f>
        <v>Kellenberger Frisch Service frigemo AG</v>
      </c>
      <c r="E14812" t="s">
        <v>670</v>
      </c>
      <c r="F14812" t="s">
        <v>16549</v>
      </c>
      <c r="G14812" t="s">
        <v>504</v>
      </c>
      <c r="H14812">
        <v>600.46</v>
      </c>
      <c r="I14812">
        <v>600.46349999999995</v>
      </c>
      <c r="J14812">
        <v>-3.4999999999172299E-3</v>
      </c>
      <c r="K14812">
        <v>600.46</v>
      </c>
      <c r="L14812">
        <v>0</v>
      </c>
      <c r="M14812" t="str">
        <f>IF(ISERROR(VLOOKUP(A14812,'[1]Ecart validé'!$A:$A,1,FALSE)),Z14812,"Ecart Validé")</f>
        <v>valid</v>
      </c>
      <c r="R14812" t="s">
        <v>30</v>
      </c>
      <c r="U14812"/>
      <c r="X14812"/>
      <c r="Y14812"/>
      <c r="Z14812" t="s">
        <v>31</v>
      </c>
    </row>
    <row r="14813" spans="1:26" x14ac:dyDescent="0.3">
      <c r="A14813" t="s">
        <v>18067</v>
      </c>
      <c r="B14813" t="s">
        <v>502</v>
      </c>
      <c r="C14813">
        <v>335822</v>
      </c>
      <c r="D14813" t="str">
        <f>+VLOOKUP(C14813,Param!K:L,2,FALSE)</f>
        <v>Keller Früchte + Gemüse AG</v>
      </c>
      <c r="E14813" t="s">
        <v>848</v>
      </c>
      <c r="F14813" t="s">
        <v>16549</v>
      </c>
      <c r="G14813" t="s">
        <v>504</v>
      </c>
      <c r="H14813">
        <v>4691.97</v>
      </c>
      <c r="I14813">
        <v>4691.9724999999999</v>
      </c>
      <c r="J14813">
        <v>-2.4999999995998202E-3</v>
      </c>
      <c r="K14813">
        <v>4691.97</v>
      </c>
      <c r="L14813">
        <v>0</v>
      </c>
      <c r="M14813" t="str">
        <f>IF(ISERROR(VLOOKUP(A14813,'[1]Ecart validé'!$A:$A,1,FALSE)),Z14813,"Ecart Validé")</f>
        <v>valid</v>
      </c>
      <c r="R14813" t="s">
        <v>30</v>
      </c>
      <c r="U14813"/>
      <c r="X14813"/>
      <c r="Y14813"/>
      <c r="Z14813" t="s">
        <v>31</v>
      </c>
    </row>
    <row r="14814" spans="1:26" x14ac:dyDescent="0.3">
      <c r="A14814" t="s">
        <v>18068</v>
      </c>
      <c r="B14814" t="s">
        <v>502</v>
      </c>
      <c r="C14814">
        <v>896</v>
      </c>
      <c r="D14814" t="str">
        <f>+VLOOKUP(C14814,Param!K:L,2,FALSE)</f>
        <v>Marinello &amp; Co. AG</v>
      </c>
      <c r="E14814" t="s">
        <v>525</v>
      </c>
      <c r="F14814" t="s">
        <v>16549</v>
      </c>
      <c r="G14814" t="s">
        <v>504</v>
      </c>
      <c r="H14814">
        <v>1291.0999999999999</v>
      </c>
      <c r="I14814">
        <v>1291.0999999999999</v>
      </c>
      <c r="J14814">
        <v>0</v>
      </c>
      <c r="K14814">
        <v>1291.0999999999999</v>
      </c>
      <c r="L14814">
        <v>0</v>
      </c>
      <c r="M14814" t="str">
        <f>IF(ISERROR(VLOOKUP(A14814,'[1]Ecart validé'!$A:$A,1,FALSE)),Z14814,"Ecart Validé")</f>
        <v>valid</v>
      </c>
      <c r="R14814" t="s">
        <v>30</v>
      </c>
      <c r="U14814"/>
      <c r="X14814"/>
      <c r="Y14814"/>
      <c r="Z14814" t="s">
        <v>31</v>
      </c>
    </row>
    <row r="14815" spans="1:26" x14ac:dyDescent="0.3">
      <c r="A14815" t="s">
        <v>18069</v>
      </c>
      <c r="B14815" t="s">
        <v>502</v>
      </c>
      <c r="C14815">
        <v>263699</v>
      </c>
      <c r="D14815" t="str">
        <f>+VLOOKUP(C14815,Param!K:L,2,FALSE)</f>
        <v>Metzgerei Angst AG</v>
      </c>
      <c r="E14815" t="s">
        <v>821</v>
      </c>
      <c r="F14815" t="s">
        <v>16549</v>
      </c>
      <c r="G14815" t="s">
        <v>504</v>
      </c>
      <c r="H14815">
        <v>6543.94</v>
      </c>
      <c r="I14815">
        <v>6543.9375</v>
      </c>
      <c r="J14815">
        <v>2.4999999995998202E-3</v>
      </c>
      <c r="K14815">
        <v>6543.94</v>
      </c>
      <c r="L14815">
        <v>0</v>
      </c>
      <c r="M14815" t="str">
        <f>IF(ISERROR(VLOOKUP(A14815,'[1]Ecart validé'!$A:$A,1,FALSE)),Z14815,"Ecart Validé")</f>
        <v>valid</v>
      </c>
      <c r="R14815" t="s">
        <v>30</v>
      </c>
      <c r="U14815"/>
      <c r="X14815"/>
      <c r="Y14815"/>
      <c r="Z14815" t="s">
        <v>31</v>
      </c>
    </row>
    <row r="14816" spans="1:26" x14ac:dyDescent="0.3">
      <c r="A14816" t="s">
        <v>18070</v>
      </c>
      <c r="B14816" t="s">
        <v>502</v>
      </c>
      <c r="C14816">
        <v>102628</v>
      </c>
      <c r="D14816" t="str">
        <f>+VLOOKUP(C14816,Param!K:L,2,FALSE)</f>
        <v>Michel Comestibles frigemo AG</v>
      </c>
      <c r="E14816" t="s">
        <v>769</v>
      </c>
      <c r="F14816" t="s">
        <v>16549</v>
      </c>
      <c r="G14816" t="s">
        <v>504</v>
      </c>
      <c r="H14816">
        <v>22.94</v>
      </c>
      <c r="I14816">
        <v>22.937000000000001</v>
      </c>
      <c r="J14816">
        <v>3.0000000000001098E-3</v>
      </c>
      <c r="K14816">
        <v>22.94</v>
      </c>
      <c r="L14816">
        <v>0</v>
      </c>
      <c r="M14816" t="str">
        <f>IF(ISERROR(VLOOKUP(A14816,'[1]Ecart validé'!$A:$A,1,FALSE)),Z14816,"Ecart Validé")</f>
        <v>valid</v>
      </c>
      <c r="R14816" t="s">
        <v>30</v>
      </c>
      <c r="U14816"/>
      <c r="X14816"/>
      <c r="Y14816"/>
      <c r="Z14816" t="s">
        <v>31</v>
      </c>
    </row>
    <row r="14817" spans="1:26" x14ac:dyDescent="0.3">
      <c r="A14817" t="s">
        <v>18071</v>
      </c>
      <c r="B14817" t="s">
        <v>502</v>
      </c>
      <c r="C14817">
        <v>13</v>
      </c>
      <c r="D14817" t="str">
        <f>+VLOOKUP(C14817,Param!K:L,2,FALSE)</f>
        <v>MÜLLER J.P. Textilpflege GmbH</v>
      </c>
      <c r="E14817" t="s">
        <v>887</v>
      </c>
      <c r="F14817" t="s">
        <v>16549</v>
      </c>
      <c r="G14817" t="s">
        <v>504</v>
      </c>
      <c r="H14817">
        <v>1122.26</v>
      </c>
      <c r="I14817">
        <v>1122.2639999999999</v>
      </c>
      <c r="J14817">
        <v>-3.9999999999054099E-3</v>
      </c>
      <c r="K14817">
        <v>1122.26</v>
      </c>
      <c r="L14817">
        <v>0</v>
      </c>
      <c r="M14817" t="str">
        <f>IF(ISERROR(VLOOKUP(A14817,'[1]Ecart validé'!$A:$A,1,FALSE)),Z14817,"Ecart Validé")</f>
        <v>valid</v>
      </c>
      <c r="R14817" t="s">
        <v>30</v>
      </c>
      <c r="U14817"/>
      <c r="X14817"/>
      <c r="Y14817"/>
      <c r="Z14817" t="s">
        <v>31</v>
      </c>
    </row>
    <row r="14818" spans="1:26" x14ac:dyDescent="0.3">
      <c r="A14818" t="s">
        <v>18072</v>
      </c>
      <c r="B14818" t="s">
        <v>502</v>
      </c>
      <c r="C14818">
        <v>341008</v>
      </c>
      <c r="D14818" t="str">
        <f>+VLOOKUP(C14818,Param!K:L,2,FALSE)</f>
        <v>Pomona Suisse AG</v>
      </c>
      <c r="E14818" t="s">
        <v>855</v>
      </c>
      <c r="F14818" t="s">
        <v>16549</v>
      </c>
      <c r="G14818" t="s">
        <v>504</v>
      </c>
      <c r="H14818">
        <v>15694.35</v>
      </c>
      <c r="I14818">
        <v>15694.3508</v>
      </c>
      <c r="J14818">
        <v>-7.9999999979918303E-4</v>
      </c>
      <c r="K14818">
        <v>15694.35</v>
      </c>
      <c r="L14818">
        <v>0</v>
      </c>
      <c r="M14818" t="str">
        <f>IF(ISERROR(VLOOKUP(A14818,'[1]Ecart validé'!$A:$A,1,FALSE)),Z14818,"Ecart Validé")</f>
        <v>valid</v>
      </c>
      <c r="R14818" t="s">
        <v>30</v>
      </c>
      <c r="U14818"/>
      <c r="X14818"/>
      <c r="Y14818"/>
      <c r="Z14818" t="s">
        <v>31</v>
      </c>
    </row>
    <row r="14819" spans="1:26" x14ac:dyDescent="0.3">
      <c r="A14819" t="s">
        <v>18073</v>
      </c>
      <c r="B14819" t="s">
        <v>502</v>
      </c>
      <c r="C14819">
        <v>81603</v>
      </c>
      <c r="D14819" t="str">
        <f>+VLOOKUP(C14819,Param!K:L,2,FALSE)</f>
        <v>RAPELLI SA</v>
      </c>
      <c r="E14819" t="s">
        <v>755</v>
      </c>
      <c r="F14819" t="s">
        <v>16549</v>
      </c>
      <c r="G14819" t="s">
        <v>504</v>
      </c>
      <c r="H14819">
        <v>90.21</v>
      </c>
      <c r="I14819">
        <v>90.207300000000004</v>
      </c>
      <c r="J14819">
        <v>2.6999999999901499E-3</v>
      </c>
      <c r="K14819">
        <v>90.207300000000004</v>
      </c>
      <c r="L14819">
        <v>2.6999999999901499E-3</v>
      </c>
      <c r="M14819" t="str">
        <f>IF(ISERROR(VLOOKUP(A14819,'[1]Ecart validé'!$A:$A,1,FALSE)),Z14819,"Ecart Validé")</f>
        <v>valid</v>
      </c>
      <c r="R14819" t="s">
        <v>30</v>
      </c>
      <c r="U14819"/>
      <c r="X14819"/>
      <c r="Y14819"/>
      <c r="Z14819" t="s">
        <v>31</v>
      </c>
    </row>
    <row r="14820" spans="1:26" x14ac:dyDescent="0.3">
      <c r="A14820" t="s">
        <v>18074</v>
      </c>
      <c r="B14820" t="s">
        <v>502</v>
      </c>
      <c r="C14820">
        <v>118876</v>
      </c>
      <c r="D14820" t="str">
        <f>+VLOOKUP(C14820,Param!K:L,2,FALSE)</f>
        <v>SAVIVA AG Food Services</v>
      </c>
      <c r="E14820" t="s">
        <v>8738</v>
      </c>
      <c r="F14820" t="s">
        <v>16549</v>
      </c>
      <c r="G14820" t="s">
        <v>504</v>
      </c>
      <c r="H14820">
        <v>3102.45</v>
      </c>
      <c r="I14820">
        <v>3102.4450000000002</v>
      </c>
      <c r="J14820">
        <v>4.9999999996543903E-3</v>
      </c>
      <c r="K14820">
        <v>3102.45</v>
      </c>
      <c r="L14820">
        <v>0</v>
      </c>
      <c r="M14820" t="str">
        <f>IF(ISERROR(VLOOKUP(A14820,'[1]Ecart validé'!$A:$A,1,FALSE)),Z14820,"Ecart Validé")</f>
        <v>valid</v>
      </c>
      <c r="R14820" t="s">
        <v>30</v>
      </c>
      <c r="U14820"/>
      <c r="X14820"/>
      <c r="Y14820"/>
      <c r="Z14820" t="s">
        <v>31</v>
      </c>
    </row>
    <row r="14821" spans="1:26" x14ac:dyDescent="0.3">
      <c r="A14821" t="s">
        <v>18075</v>
      </c>
      <c r="B14821" t="s">
        <v>502</v>
      </c>
      <c r="C14821">
        <v>2569</v>
      </c>
      <c r="D14821" t="str">
        <f>+VLOOKUP(C14821,Param!K:L,2,FALSE)</f>
        <v>Transgourmet Schweiz AG</v>
      </c>
      <c r="E14821" t="s">
        <v>680</v>
      </c>
      <c r="F14821" t="s">
        <v>16549</v>
      </c>
      <c r="G14821" t="s">
        <v>504</v>
      </c>
      <c r="H14821">
        <v>68648.34</v>
      </c>
      <c r="I14821">
        <v>68648.342399999994</v>
      </c>
      <c r="J14821">
        <v>-2.39999999757856E-3</v>
      </c>
      <c r="K14821">
        <v>68648.342399999994</v>
      </c>
      <c r="L14821">
        <v>-2.39999999757856E-3</v>
      </c>
      <c r="M14821" t="str">
        <f>IF(ISERROR(VLOOKUP(A14821,'[1]Ecart validé'!$A:$A,1,FALSE)),Z14821,"Ecart Validé")</f>
        <v>valid</v>
      </c>
      <c r="R14821" t="s">
        <v>30</v>
      </c>
      <c r="U14821"/>
      <c r="X14821"/>
      <c r="Y14821"/>
      <c r="Z14821" t="s">
        <v>31</v>
      </c>
    </row>
    <row r="14822" spans="1:26" x14ac:dyDescent="0.3">
      <c r="A14822" t="s">
        <v>18076</v>
      </c>
      <c r="B14822" t="s">
        <v>502</v>
      </c>
      <c r="C14822">
        <v>571</v>
      </c>
      <c r="D14822" t="str">
        <f>+VLOOKUP(C14822,Param!K:L,2,FALSE)</f>
        <v>Unipress Lavanderia Industriale SA</v>
      </c>
      <c r="E14822" t="s">
        <v>518</v>
      </c>
      <c r="F14822" t="s">
        <v>16549</v>
      </c>
      <c r="G14822" t="s">
        <v>504</v>
      </c>
      <c r="H14822">
        <v>1775.79</v>
      </c>
      <c r="I14822">
        <v>1775.7897</v>
      </c>
      <c r="J14822">
        <v>2.9999999992469303E-4</v>
      </c>
      <c r="K14822">
        <v>1775.79</v>
      </c>
      <c r="L14822">
        <v>0</v>
      </c>
      <c r="M14822" t="str">
        <f>IF(ISERROR(VLOOKUP(A14822,'[1]Ecart validé'!$A:$A,1,FALSE)),Z14822,"Ecart Validé")</f>
        <v>valid</v>
      </c>
      <c r="R14822" t="s">
        <v>30</v>
      </c>
      <c r="U14822"/>
      <c r="X14822"/>
      <c r="Y14822"/>
      <c r="Z14822" t="s">
        <v>31</v>
      </c>
    </row>
    <row r="14823" spans="1:26" x14ac:dyDescent="0.3">
      <c r="A14823" t="s">
        <v>18077</v>
      </c>
      <c r="B14823" t="s">
        <v>502</v>
      </c>
      <c r="C14823">
        <v>18</v>
      </c>
      <c r="D14823" t="str">
        <f>+VLOOKUP(C14823,Param!K:L,2,FALSE)</f>
        <v>Wäscherei Heinzmann AG</v>
      </c>
      <c r="E14823" t="s">
        <v>514</v>
      </c>
      <c r="F14823" t="s">
        <v>16549</v>
      </c>
      <c r="G14823" t="s">
        <v>504</v>
      </c>
      <c r="H14823">
        <v>1884.48</v>
      </c>
      <c r="I14823">
        <v>1884.4825000000001</v>
      </c>
      <c r="J14823">
        <v>-2.5000000000545601E-3</v>
      </c>
      <c r="K14823">
        <v>1884.48</v>
      </c>
      <c r="L14823">
        <v>0</v>
      </c>
      <c r="M14823" t="str">
        <f>IF(ISERROR(VLOOKUP(A14823,'[1]Ecart validé'!$A:$A,1,FALSE)),Z14823,"Ecart Validé")</f>
        <v>valid</v>
      </c>
      <c r="R14823" t="s">
        <v>30</v>
      </c>
      <c r="U14823"/>
      <c r="X14823"/>
      <c r="Y14823"/>
      <c r="Z14823" t="s">
        <v>31</v>
      </c>
    </row>
  </sheetData>
  <autoFilter ref="A1:AA14823" xr:uid="{00000000-0001-0000-0100-000000000000}"/>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100-000000000000}">
          <x14:formula1>
            <xm:f>Param!$A$2:$A$7</xm:f>
          </x14:formula1>
          <xm:sqref>V4822 V4819 S1:S1048576</xm:sqref>
        </x14:dataValidation>
        <x14:dataValidation type="list" allowBlank="1" showInputMessage="1" showErrorMessage="1" xr:uid="{8277EFDC-962E-4A65-B71B-F8CB4DD0FDBB}">
          <x14:formula1>
            <xm:f>Param!$C$1:$C$15</xm:f>
          </x14:formula1>
          <xm:sqref>U7190 W4819 W4822 T1:T1048576</xm:sqref>
        </x14:dataValidation>
        <x14:dataValidation type="list" allowBlank="1" showInputMessage="1" showErrorMessage="1" xr:uid="{00000000-0002-0000-0100-000001000000}">
          <x14:formula1>
            <xm:f>Param!$E$2:$E$7</xm:f>
          </x14:formula1>
          <xm:sqref>V2:V4818 V13255:V1048576 V4820:V4821 V4823:V13253</xm:sqref>
        </x14:dataValidation>
        <x14:dataValidation type="list" allowBlank="1" showInputMessage="1" showErrorMessage="1" xr:uid="{00000000-0002-0000-0100-000002000000}">
          <x14:formula1>
            <xm:f>Param!$G$1:$G$18</xm:f>
          </x14:formula1>
          <xm:sqref>W1:W4818 W4823:W7347 W13255:W1048576 W4820:W4821 W7349:W13253</xm:sqref>
        </x14:dataValidation>
        <x14:dataValidation type="list" allowBlank="1" showInputMessage="1" showErrorMessage="1" xr:uid="{659B8B35-772E-4464-852B-1C16F30CF25E}">
          <x14:formula1>
            <xm:f>Param!$I$2:$I$17</xm:f>
          </x14:formula1>
          <xm:sqref>X1 X13260:X13713 X13715:X1048576</xm:sqref>
        </x14:dataValidation>
        <x14:dataValidation type="list" allowBlank="1" showInputMessage="1" showErrorMessage="1" xr:uid="{51A8C587-C21F-45EB-B884-415CB51514B4}">
          <x14:formula1>
            <xm:f>Param!$I$2:$I$20</xm:f>
          </x14:formula1>
          <xm:sqref>X3:X292 X13164:X13259 X13714 X295:X13161</xm:sqref>
        </x14:dataValidation>
        <x14:dataValidation type="list" allowBlank="1" showInputMessage="1" showErrorMessage="1" xr:uid="{E5E4DBB3-7801-4AFB-9EB2-632083B503B4}">
          <x14:formula1>
            <xm:f>Param!$I$2:$I$21</xm:f>
          </x14:formula1>
          <xm:sqref>X2 X293:X294 X13162:X13163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1"/>
  <dimension ref="A1:V23"/>
  <sheetViews>
    <sheetView topLeftCell="A5" workbookViewId="0">
      <selection activeCell="A15" sqref="A15"/>
    </sheetView>
  </sheetViews>
  <sheetFormatPr defaultColWidth="11.44140625" defaultRowHeight="14.4" x14ac:dyDescent="0.3"/>
  <sheetData>
    <row r="1" spans="1:22" ht="15.6" x14ac:dyDescent="0.3">
      <c r="A1" s="11" t="s">
        <v>18078</v>
      </c>
      <c r="V1" t="s">
        <v>18079</v>
      </c>
    </row>
    <row r="2" spans="1:22" x14ac:dyDescent="0.3">
      <c r="A2" t="s">
        <v>18080</v>
      </c>
    </row>
    <row r="3" spans="1:22" x14ac:dyDescent="0.3">
      <c r="A3" t="s">
        <v>18081</v>
      </c>
    </row>
    <row r="4" spans="1:22" x14ac:dyDescent="0.3">
      <c r="A4" t="s">
        <v>18082</v>
      </c>
    </row>
    <row r="5" spans="1:22" x14ac:dyDescent="0.3">
      <c r="A5" s="7" t="s">
        <v>18083</v>
      </c>
    </row>
    <row r="6" spans="1:22" x14ac:dyDescent="0.3">
      <c r="A6" s="8" t="s">
        <v>18084</v>
      </c>
    </row>
    <row r="7" spans="1:22" x14ac:dyDescent="0.3">
      <c r="A7" s="9" t="s">
        <v>18085</v>
      </c>
    </row>
    <row r="8" spans="1:22" x14ac:dyDescent="0.3">
      <c r="A8" s="10" t="s">
        <v>18086</v>
      </c>
    </row>
    <row r="9" spans="1:22" x14ac:dyDescent="0.3">
      <c r="A9" s="10" t="s">
        <v>18087</v>
      </c>
    </row>
    <row r="10" spans="1:22" x14ac:dyDescent="0.3">
      <c r="A10" s="10" t="s">
        <v>18088</v>
      </c>
    </row>
    <row r="11" spans="1:22" x14ac:dyDescent="0.3">
      <c r="A11" s="10" t="s">
        <v>18089</v>
      </c>
    </row>
    <row r="12" spans="1:22" x14ac:dyDescent="0.3">
      <c r="A12" s="9" t="s">
        <v>18090</v>
      </c>
    </row>
    <row r="13" spans="1:22" x14ac:dyDescent="0.3">
      <c r="A13" s="7"/>
    </row>
    <row r="14" spans="1:22" ht="15.6" x14ac:dyDescent="0.3">
      <c r="A14" s="11" t="s">
        <v>18091</v>
      </c>
    </row>
    <row r="15" spans="1:22" x14ac:dyDescent="0.3">
      <c r="A15" s="9" t="s">
        <v>18092</v>
      </c>
    </row>
    <row r="16" spans="1:22" x14ac:dyDescent="0.3">
      <c r="A16" s="9" t="s">
        <v>18093</v>
      </c>
    </row>
    <row r="17" spans="1:1" x14ac:dyDescent="0.3">
      <c r="A17" s="9" t="s">
        <v>18094</v>
      </c>
    </row>
    <row r="18" spans="1:1" x14ac:dyDescent="0.3">
      <c r="A18" s="9" t="s">
        <v>18095</v>
      </c>
    </row>
    <row r="19" spans="1:1" x14ac:dyDescent="0.3">
      <c r="A19" s="9" t="s">
        <v>18096</v>
      </c>
    </row>
    <row r="20" spans="1:1" x14ac:dyDescent="0.3">
      <c r="A20" s="9" t="s">
        <v>18097</v>
      </c>
    </row>
    <row r="21" spans="1:1" x14ac:dyDescent="0.3">
      <c r="A21" s="9" t="s">
        <v>18098</v>
      </c>
    </row>
    <row r="22" spans="1:1" x14ac:dyDescent="0.3">
      <c r="A22" s="9" t="s">
        <v>18099</v>
      </c>
    </row>
    <row r="23" spans="1:1" x14ac:dyDescent="0.3">
      <c r="A23" s="9" t="s">
        <v>18100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euil3"/>
  <dimension ref="A1:L2283"/>
  <sheetViews>
    <sheetView workbookViewId="0">
      <pane ySplit="1" topLeftCell="A294" activePane="bottomLeft" state="frozen"/>
      <selection pane="bottomLeft" activeCell="X294" sqref="X294"/>
    </sheetView>
  </sheetViews>
  <sheetFormatPr defaultColWidth="11.44140625" defaultRowHeight="14.4" x14ac:dyDescent="0.3"/>
  <cols>
    <col min="9" max="9" width="30.33203125" bestFit="1" customWidth="1"/>
  </cols>
  <sheetData>
    <row r="1" spans="1:12" x14ac:dyDescent="0.3">
      <c r="A1" s="6" t="s">
        <v>18</v>
      </c>
      <c r="C1" t="s">
        <v>19</v>
      </c>
      <c r="E1" s="6" t="s">
        <v>18101</v>
      </c>
      <c r="G1" s="6" t="s">
        <v>22</v>
      </c>
      <c r="I1" t="s">
        <v>23</v>
      </c>
      <c r="K1" t="s">
        <v>18102</v>
      </c>
      <c r="L1" t="s">
        <v>18103</v>
      </c>
    </row>
    <row r="2" spans="1:12" x14ac:dyDescent="0.3">
      <c r="A2" s="1" t="s">
        <v>60</v>
      </c>
      <c r="C2" s="1" t="s">
        <v>2339</v>
      </c>
      <c r="E2" s="1" t="s">
        <v>60</v>
      </c>
      <c r="G2" s="1" t="s">
        <v>18104</v>
      </c>
      <c r="I2" s="1" t="s">
        <v>2131</v>
      </c>
      <c r="K2">
        <v>1499</v>
      </c>
      <c r="L2" t="s">
        <v>18105</v>
      </c>
    </row>
    <row r="3" spans="1:12" x14ac:dyDescent="0.3">
      <c r="A3" s="1" t="s">
        <v>45</v>
      </c>
      <c r="C3" s="1" t="s">
        <v>46</v>
      </c>
      <c r="E3" s="1" t="s">
        <v>45</v>
      </c>
      <c r="G3" s="1" t="s">
        <v>8898</v>
      </c>
      <c r="I3" s="1" t="s">
        <v>418</v>
      </c>
      <c r="K3">
        <v>7905</v>
      </c>
      <c r="L3" t="s">
        <v>18106</v>
      </c>
    </row>
    <row r="4" spans="1:12" x14ac:dyDescent="0.3">
      <c r="A4" s="1" t="s">
        <v>42</v>
      </c>
      <c r="C4" s="1" t="s">
        <v>3214</v>
      </c>
      <c r="E4" s="1" t="s">
        <v>42</v>
      </c>
      <c r="G4" s="1" t="s">
        <v>2339</v>
      </c>
      <c r="I4" s="1" t="s">
        <v>9306</v>
      </c>
      <c r="K4">
        <v>8283</v>
      </c>
      <c r="L4" t="s">
        <v>18107</v>
      </c>
    </row>
    <row r="5" spans="1:12" x14ac:dyDescent="0.3">
      <c r="A5" s="1"/>
      <c r="C5" s="1" t="s">
        <v>18108</v>
      </c>
      <c r="E5" s="1"/>
      <c r="G5" s="1" t="s">
        <v>18109</v>
      </c>
      <c r="I5" s="1" t="s">
        <v>259</v>
      </c>
      <c r="K5">
        <v>9922</v>
      </c>
      <c r="L5" t="s">
        <v>18110</v>
      </c>
    </row>
    <row r="6" spans="1:12" x14ac:dyDescent="0.3">
      <c r="A6" s="1"/>
      <c r="C6" s="1" t="s">
        <v>2529</v>
      </c>
      <c r="E6" s="1"/>
      <c r="G6" s="1" t="s">
        <v>46</v>
      </c>
      <c r="I6" s="1" t="s">
        <v>1424</v>
      </c>
      <c r="K6">
        <v>24560</v>
      </c>
      <c r="L6" t="s">
        <v>18111</v>
      </c>
    </row>
    <row r="7" spans="1:12" x14ac:dyDescent="0.3">
      <c r="A7" s="1"/>
      <c r="C7" s="1" t="s">
        <v>43</v>
      </c>
      <c r="E7" s="1"/>
      <c r="G7" s="1" t="s">
        <v>3214</v>
      </c>
      <c r="I7" s="1" t="s">
        <v>993</v>
      </c>
      <c r="K7">
        <v>24560</v>
      </c>
      <c r="L7" t="s">
        <v>18112</v>
      </c>
    </row>
    <row r="8" spans="1:12" x14ac:dyDescent="0.3">
      <c r="C8" s="1" t="s">
        <v>257</v>
      </c>
      <c r="G8" s="1" t="s">
        <v>18108</v>
      </c>
      <c r="I8" s="1" t="s">
        <v>6958</v>
      </c>
      <c r="K8">
        <v>37142</v>
      </c>
      <c r="L8" t="s">
        <v>18113</v>
      </c>
    </row>
    <row r="9" spans="1:12" x14ac:dyDescent="0.3">
      <c r="C9" s="1" t="s">
        <v>325</v>
      </c>
      <c r="G9" s="1" t="s">
        <v>2529</v>
      </c>
      <c r="I9" s="1" t="s">
        <v>62</v>
      </c>
      <c r="K9">
        <v>37416</v>
      </c>
      <c r="L9" t="s">
        <v>18114</v>
      </c>
    </row>
    <row r="10" spans="1:12" x14ac:dyDescent="0.3">
      <c r="C10" s="1" t="s">
        <v>61</v>
      </c>
      <c r="G10" s="1" t="s">
        <v>43</v>
      </c>
      <c r="I10" s="1" t="s">
        <v>2444</v>
      </c>
      <c r="K10">
        <v>37910</v>
      </c>
      <c r="L10" t="s">
        <v>18115</v>
      </c>
    </row>
    <row r="11" spans="1:12" x14ac:dyDescent="0.3">
      <c r="C11" s="1" t="s">
        <v>992</v>
      </c>
      <c r="G11" s="1" t="s">
        <v>257</v>
      </c>
      <c r="I11" s="1" t="s">
        <v>555</v>
      </c>
      <c r="K11">
        <v>38044</v>
      </c>
      <c r="L11" t="s">
        <v>18116</v>
      </c>
    </row>
    <row r="12" spans="1:12" x14ac:dyDescent="0.3">
      <c r="C12" s="1"/>
      <c r="G12" s="1" t="s">
        <v>9857</v>
      </c>
      <c r="I12" s="1" t="s">
        <v>487</v>
      </c>
      <c r="K12">
        <v>38123</v>
      </c>
      <c r="L12" t="s">
        <v>18117</v>
      </c>
    </row>
    <row r="13" spans="1:12" x14ac:dyDescent="0.3">
      <c r="C13" s="1"/>
      <c r="G13" s="1" t="s">
        <v>325</v>
      </c>
      <c r="I13" s="1" t="s">
        <v>5934</v>
      </c>
      <c r="K13">
        <v>38207</v>
      </c>
      <c r="L13" t="s">
        <v>18118</v>
      </c>
    </row>
    <row r="14" spans="1:12" x14ac:dyDescent="0.3">
      <c r="C14" s="1"/>
      <c r="G14" s="1" t="s">
        <v>61</v>
      </c>
      <c r="I14" s="1" t="s">
        <v>763</v>
      </c>
      <c r="K14">
        <v>38362</v>
      </c>
      <c r="L14" t="s">
        <v>18119</v>
      </c>
    </row>
    <row r="15" spans="1:12" x14ac:dyDescent="0.3">
      <c r="C15" s="1"/>
      <c r="G15" s="1" t="s">
        <v>992</v>
      </c>
      <c r="I15" s="1" t="s">
        <v>47</v>
      </c>
      <c r="K15">
        <v>38364</v>
      </c>
      <c r="L15" t="s">
        <v>18120</v>
      </c>
    </row>
    <row r="16" spans="1:12" x14ac:dyDescent="0.3">
      <c r="G16" s="1" t="s">
        <v>18121</v>
      </c>
      <c r="I16" s="1" t="s">
        <v>18122</v>
      </c>
      <c r="K16">
        <v>38725</v>
      </c>
      <c r="L16" t="s">
        <v>18123</v>
      </c>
    </row>
    <row r="17" spans="7:12" x14ac:dyDescent="0.3">
      <c r="G17" s="1" t="s">
        <v>12280</v>
      </c>
      <c r="I17" s="1" t="s">
        <v>458</v>
      </c>
      <c r="K17">
        <v>38775</v>
      </c>
      <c r="L17" t="s">
        <v>18124</v>
      </c>
    </row>
    <row r="18" spans="7:12" x14ac:dyDescent="0.3">
      <c r="G18" s="1"/>
      <c r="I18" s="1" t="s">
        <v>18125</v>
      </c>
      <c r="K18">
        <v>38834</v>
      </c>
      <c r="L18" t="s">
        <v>18126</v>
      </c>
    </row>
    <row r="19" spans="7:12" x14ac:dyDescent="0.3">
      <c r="I19" s="1" t="s">
        <v>6610</v>
      </c>
      <c r="K19">
        <v>38883</v>
      </c>
      <c r="L19" t="s">
        <v>18127</v>
      </c>
    </row>
    <row r="20" spans="7:12" x14ac:dyDescent="0.3">
      <c r="I20" s="1" t="s">
        <v>6978</v>
      </c>
      <c r="K20">
        <v>38947</v>
      </c>
      <c r="L20" t="s">
        <v>18128</v>
      </c>
    </row>
    <row r="21" spans="7:12" x14ac:dyDescent="0.3">
      <c r="K21">
        <v>39527</v>
      </c>
      <c r="L21" t="s">
        <v>18129</v>
      </c>
    </row>
    <row r="22" spans="7:12" x14ac:dyDescent="0.3">
      <c r="K22">
        <v>39782</v>
      </c>
      <c r="L22" t="s">
        <v>18130</v>
      </c>
    </row>
    <row r="23" spans="7:12" x14ac:dyDescent="0.3">
      <c r="K23">
        <v>39807</v>
      </c>
      <c r="L23" t="s">
        <v>18131</v>
      </c>
    </row>
    <row r="24" spans="7:12" x14ac:dyDescent="0.3">
      <c r="K24">
        <v>40159</v>
      </c>
      <c r="L24" t="s">
        <v>18132</v>
      </c>
    </row>
    <row r="25" spans="7:12" x14ac:dyDescent="0.3">
      <c r="K25">
        <v>40340</v>
      </c>
      <c r="L25" t="s">
        <v>18133</v>
      </c>
    </row>
    <row r="26" spans="7:12" x14ac:dyDescent="0.3">
      <c r="K26">
        <v>93100</v>
      </c>
      <c r="L26" t="s">
        <v>18134</v>
      </c>
    </row>
    <row r="27" spans="7:12" x14ac:dyDescent="0.3">
      <c r="K27">
        <v>93177</v>
      </c>
      <c r="L27" t="s">
        <v>18135</v>
      </c>
    </row>
    <row r="28" spans="7:12" x14ac:dyDescent="0.3">
      <c r="K28">
        <v>93421</v>
      </c>
      <c r="L28" t="s">
        <v>18136</v>
      </c>
    </row>
    <row r="29" spans="7:12" x14ac:dyDescent="0.3">
      <c r="K29">
        <v>93466</v>
      </c>
      <c r="L29" t="s">
        <v>18137</v>
      </c>
    </row>
    <row r="30" spans="7:12" x14ac:dyDescent="0.3">
      <c r="K30">
        <v>93505</v>
      </c>
      <c r="L30" t="s">
        <v>18138</v>
      </c>
    </row>
    <row r="31" spans="7:12" x14ac:dyDescent="0.3">
      <c r="K31">
        <v>93635</v>
      </c>
      <c r="L31" t="s">
        <v>18139</v>
      </c>
    </row>
    <row r="32" spans="7:12" x14ac:dyDescent="0.3">
      <c r="K32">
        <v>93698</v>
      </c>
      <c r="L32" t="s">
        <v>18140</v>
      </c>
    </row>
    <row r="33" spans="11:12" x14ac:dyDescent="0.3">
      <c r="K33">
        <v>93788</v>
      </c>
      <c r="L33" t="s">
        <v>18141</v>
      </c>
    </row>
    <row r="34" spans="11:12" x14ac:dyDescent="0.3">
      <c r="K34">
        <v>93965</v>
      </c>
      <c r="L34" t="s">
        <v>18142</v>
      </c>
    </row>
    <row r="35" spans="11:12" x14ac:dyDescent="0.3">
      <c r="K35">
        <v>94148</v>
      </c>
      <c r="L35" t="s">
        <v>18143</v>
      </c>
    </row>
    <row r="36" spans="11:12" x14ac:dyDescent="0.3">
      <c r="K36">
        <v>94309</v>
      </c>
      <c r="L36" t="s">
        <v>18144</v>
      </c>
    </row>
    <row r="37" spans="11:12" x14ac:dyDescent="0.3">
      <c r="K37">
        <v>94324</v>
      </c>
      <c r="L37" t="s">
        <v>18145</v>
      </c>
    </row>
    <row r="38" spans="11:12" x14ac:dyDescent="0.3">
      <c r="K38">
        <v>94330</v>
      </c>
      <c r="L38" t="s">
        <v>18146</v>
      </c>
    </row>
    <row r="39" spans="11:12" x14ac:dyDescent="0.3">
      <c r="K39">
        <v>94366</v>
      </c>
      <c r="L39" t="s">
        <v>18147</v>
      </c>
    </row>
    <row r="40" spans="11:12" x14ac:dyDescent="0.3">
      <c r="K40">
        <v>94368</v>
      </c>
      <c r="L40" t="s">
        <v>18148</v>
      </c>
    </row>
    <row r="41" spans="11:12" x14ac:dyDescent="0.3">
      <c r="K41">
        <v>94425</v>
      </c>
      <c r="L41" t="s">
        <v>18149</v>
      </c>
    </row>
    <row r="42" spans="11:12" x14ac:dyDescent="0.3">
      <c r="K42">
        <v>98576</v>
      </c>
      <c r="L42" t="s">
        <v>18150</v>
      </c>
    </row>
    <row r="43" spans="11:12" x14ac:dyDescent="0.3">
      <c r="K43">
        <v>108475</v>
      </c>
      <c r="L43" t="s">
        <v>18151</v>
      </c>
    </row>
    <row r="44" spans="11:12" x14ac:dyDescent="0.3">
      <c r="K44">
        <v>122056</v>
      </c>
      <c r="L44" t="s">
        <v>18152</v>
      </c>
    </row>
    <row r="45" spans="11:12" x14ac:dyDescent="0.3">
      <c r="K45">
        <v>183053</v>
      </c>
      <c r="L45" t="s">
        <v>18153</v>
      </c>
    </row>
    <row r="46" spans="11:12" x14ac:dyDescent="0.3">
      <c r="K46">
        <v>213116</v>
      </c>
      <c r="L46" t="s">
        <v>18154</v>
      </c>
    </row>
    <row r="47" spans="11:12" x14ac:dyDescent="0.3">
      <c r="K47">
        <v>247811</v>
      </c>
      <c r="L47" t="s">
        <v>18155</v>
      </c>
    </row>
    <row r="48" spans="11:12" x14ac:dyDescent="0.3">
      <c r="K48">
        <v>257053</v>
      </c>
      <c r="L48" t="s">
        <v>18156</v>
      </c>
    </row>
    <row r="49" spans="11:12" x14ac:dyDescent="0.3">
      <c r="K49">
        <v>321359</v>
      </c>
      <c r="L49" t="s">
        <v>18157</v>
      </c>
    </row>
    <row r="50" spans="11:12" x14ac:dyDescent="0.3">
      <c r="K50">
        <v>346076</v>
      </c>
      <c r="L50" t="s">
        <v>18158</v>
      </c>
    </row>
    <row r="51" spans="11:12" x14ac:dyDescent="0.3">
      <c r="K51">
        <v>38534</v>
      </c>
      <c r="L51" t="s">
        <v>18159</v>
      </c>
    </row>
    <row r="52" spans="11:12" x14ac:dyDescent="0.3">
      <c r="K52">
        <v>40406</v>
      </c>
      <c r="L52" t="s">
        <v>18160</v>
      </c>
    </row>
    <row r="53" spans="11:12" x14ac:dyDescent="0.3">
      <c r="K53">
        <v>38680</v>
      </c>
      <c r="L53" t="s">
        <v>18161</v>
      </c>
    </row>
    <row r="54" spans="11:12" x14ac:dyDescent="0.3">
      <c r="K54">
        <v>92968</v>
      </c>
      <c r="L54" t="s">
        <v>18162</v>
      </c>
    </row>
    <row r="55" spans="11:12" x14ac:dyDescent="0.3">
      <c r="K55">
        <v>37591</v>
      </c>
      <c r="L55" t="s">
        <v>18163</v>
      </c>
    </row>
    <row r="56" spans="11:12" x14ac:dyDescent="0.3">
      <c r="K56">
        <v>123631</v>
      </c>
      <c r="L56" t="s">
        <v>18164</v>
      </c>
    </row>
    <row r="57" spans="11:12" x14ac:dyDescent="0.3">
      <c r="K57">
        <v>240994</v>
      </c>
      <c r="L57" t="s">
        <v>18165</v>
      </c>
    </row>
    <row r="58" spans="11:12" x14ac:dyDescent="0.3">
      <c r="K58">
        <v>94381</v>
      </c>
      <c r="L58" t="s">
        <v>18166</v>
      </c>
    </row>
    <row r="59" spans="11:12" x14ac:dyDescent="0.3">
      <c r="K59">
        <v>94395</v>
      </c>
      <c r="L59" t="s">
        <v>18167</v>
      </c>
    </row>
    <row r="60" spans="11:12" x14ac:dyDescent="0.3">
      <c r="K60">
        <v>93395</v>
      </c>
      <c r="L60" t="s">
        <v>18168</v>
      </c>
    </row>
    <row r="61" spans="11:12" x14ac:dyDescent="0.3">
      <c r="K61">
        <v>94452</v>
      </c>
      <c r="L61" t="s">
        <v>18169</v>
      </c>
    </row>
    <row r="62" spans="11:12" x14ac:dyDescent="0.3">
      <c r="K62">
        <v>190007</v>
      </c>
      <c r="L62" t="s">
        <v>18170</v>
      </c>
    </row>
    <row r="63" spans="11:12" x14ac:dyDescent="0.3">
      <c r="K63">
        <v>348780</v>
      </c>
      <c r="L63" t="s">
        <v>18171</v>
      </c>
    </row>
    <row r="64" spans="11:12" x14ac:dyDescent="0.3">
      <c r="K64">
        <v>39785</v>
      </c>
      <c r="L64" t="s">
        <v>18172</v>
      </c>
    </row>
    <row r="65" spans="11:12" x14ac:dyDescent="0.3">
      <c r="K65">
        <v>239548</v>
      </c>
      <c r="L65" t="s">
        <v>18173</v>
      </c>
    </row>
    <row r="66" spans="11:12" x14ac:dyDescent="0.3">
      <c r="K66">
        <v>199590</v>
      </c>
      <c r="L66" t="s">
        <v>18174</v>
      </c>
    </row>
    <row r="67" spans="11:12" x14ac:dyDescent="0.3">
      <c r="K67">
        <v>199337</v>
      </c>
      <c r="L67" t="s">
        <v>18175</v>
      </c>
    </row>
    <row r="68" spans="11:12" x14ac:dyDescent="0.3">
      <c r="K68">
        <v>93945</v>
      </c>
      <c r="L68" t="s">
        <v>18160</v>
      </c>
    </row>
    <row r="69" spans="11:12" x14ac:dyDescent="0.3">
      <c r="K69">
        <v>23047</v>
      </c>
      <c r="L69" t="s">
        <v>18176</v>
      </c>
    </row>
    <row r="70" spans="11:12" x14ac:dyDescent="0.3">
      <c r="K70">
        <v>93085</v>
      </c>
      <c r="L70" t="s">
        <v>18177</v>
      </c>
    </row>
    <row r="71" spans="11:12" x14ac:dyDescent="0.3">
      <c r="K71">
        <v>93364</v>
      </c>
      <c r="L71" t="s">
        <v>18178</v>
      </c>
    </row>
    <row r="72" spans="11:12" x14ac:dyDescent="0.3">
      <c r="K72">
        <v>278602</v>
      </c>
      <c r="L72" t="s">
        <v>18179</v>
      </c>
    </row>
    <row r="73" spans="11:12" x14ac:dyDescent="0.3">
      <c r="K73">
        <v>37077</v>
      </c>
      <c r="L73" t="s">
        <v>18180</v>
      </c>
    </row>
    <row r="74" spans="11:12" x14ac:dyDescent="0.3">
      <c r="K74">
        <v>37415</v>
      </c>
      <c r="L74" t="s">
        <v>18181</v>
      </c>
    </row>
    <row r="75" spans="11:12" x14ac:dyDescent="0.3">
      <c r="K75">
        <v>105878</v>
      </c>
      <c r="L75" t="s">
        <v>18182</v>
      </c>
    </row>
    <row r="76" spans="11:12" x14ac:dyDescent="0.3">
      <c r="K76">
        <v>218940</v>
      </c>
      <c r="L76" t="s">
        <v>18183</v>
      </c>
    </row>
    <row r="77" spans="11:12" x14ac:dyDescent="0.3">
      <c r="K77">
        <v>94359</v>
      </c>
      <c r="L77" t="s">
        <v>18184</v>
      </c>
    </row>
    <row r="78" spans="11:12" x14ac:dyDescent="0.3">
      <c r="K78">
        <v>261694</v>
      </c>
      <c r="L78" t="s">
        <v>18179</v>
      </c>
    </row>
    <row r="79" spans="11:12" x14ac:dyDescent="0.3">
      <c r="K79">
        <v>232793</v>
      </c>
      <c r="L79" t="s">
        <v>18185</v>
      </c>
    </row>
    <row r="80" spans="11:12" x14ac:dyDescent="0.3">
      <c r="K80">
        <v>94415</v>
      </c>
      <c r="L80" t="s">
        <v>18186</v>
      </c>
    </row>
    <row r="81" spans="11:12" x14ac:dyDescent="0.3">
      <c r="K81">
        <v>37590</v>
      </c>
      <c r="L81" t="s">
        <v>18187</v>
      </c>
    </row>
    <row r="82" spans="11:12" x14ac:dyDescent="0.3">
      <c r="K82">
        <v>283629</v>
      </c>
      <c r="L82" t="s">
        <v>18188</v>
      </c>
    </row>
    <row r="83" spans="11:12" x14ac:dyDescent="0.3">
      <c r="K83">
        <v>94073</v>
      </c>
      <c r="L83" t="s">
        <v>18189</v>
      </c>
    </row>
    <row r="84" spans="11:12" x14ac:dyDescent="0.3">
      <c r="K84">
        <v>55525</v>
      </c>
      <c r="L84" t="s">
        <v>18190</v>
      </c>
    </row>
    <row r="85" spans="11:12" x14ac:dyDescent="0.3">
      <c r="K85">
        <v>349287</v>
      </c>
      <c r="L85" t="s">
        <v>18191</v>
      </c>
    </row>
    <row r="86" spans="11:12" x14ac:dyDescent="0.3">
      <c r="K86">
        <v>93777</v>
      </c>
      <c r="L86" t="s">
        <v>18192</v>
      </c>
    </row>
    <row r="87" spans="11:12" x14ac:dyDescent="0.3">
      <c r="K87">
        <v>207564</v>
      </c>
      <c r="L87" t="s">
        <v>18193</v>
      </c>
    </row>
    <row r="88" spans="11:12" x14ac:dyDescent="0.3">
      <c r="K88">
        <v>93471</v>
      </c>
      <c r="L88" t="s">
        <v>18194</v>
      </c>
    </row>
    <row r="89" spans="11:12" x14ac:dyDescent="0.3">
      <c r="K89">
        <v>102543</v>
      </c>
      <c r="L89" t="s">
        <v>18195</v>
      </c>
    </row>
    <row r="90" spans="11:12" x14ac:dyDescent="0.3">
      <c r="K90">
        <v>176941</v>
      </c>
      <c r="L90" t="s">
        <v>18196</v>
      </c>
    </row>
    <row r="91" spans="11:12" x14ac:dyDescent="0.3">
      <c r="K91">
        <v>356263</v>
      </c>
      <c r="L91" t="s">
        <v>18197</v>
      </c>
    </row>
    <row r="92" spans="11:12" x14ac:dyDescent="0.3">
      <c r="K92">
        <v>240995</v>
      </c>
      <c r="L92" t="s">
        <v>18198</v>
      </c>
    </row>
    <row r="93" spans="11:12" x14ac:dyDescent="0.3">
      <c r="K93">
        <v>240996</v>
      </c>
      <c r="L93" t="s">
        <v>18199</v>
      </c>
    </row>
    <row r="94" spans="11:12" x14ac:dyDescent="0.3">
      <c r="K94">
        <v>232800</v>
      </c>
      <c r="L94" t="s">
        <v>18200</v>
      </c>
    </row>
    <row r="95" spans="11:12" x14ac:dyDescent="0.3">
      <c r="K95">
        <v>240992</v>
      </c>
      <c r="L95" t="s">
        <v>18201</v>
      </c>
    </row>
    <row r="96" spans="11:12" x14ac:dyDescent="0.3">
      <c r="K96">
        <v>232813</v>
      </c>
      <c r="L96" t="s">
        <v>18202</v>
      </c>
    </row>
    <row r="97" spans="11:12" x14ac:dyDescent="0.3">
      <c r="K97">
        <v>93087</v>
      </c>
      <c r="L97" t="s">
        <v>18203</v>
      </c>
    </row>
    <row r="98" spans="11:12" x14ac:dyDescent="0.3">
      <c r="K98">
        <v>359316</v>
      </c>
      <c r="L98" t="s">
        <v>18204</v>
      </c>
    </row>
    <row r="99" spans="11:12" x14ac:dyDescent="0.3">
      <c r="K99">
        <v>18</v>
      </c>
      <c r="L99" t="s">
        <v>18205</v>
      </c>
    </row>
    <row r="100" spans="11:12" x14ac:dyDescent="0.3">
      <c r="K100">
        <v>571</v>
      </c>
      <c r="L100" t="s">
        <v>18206</v>
      </c>
    </row>
    <row r="101" spans="11:12" x14ac:dyDescent="0.3">
      <c r="K101">
        <v>896</v>
      </c>
      <c r="L101" t="s">
        <v>18207</v>
      </c>
    </row>
    <row r="102" spans="11:12" x14ac:dyDescent="0.3">
      <c r="K102">
        <v>1291</v>
      </c>
      <c r="L102" t="s">
        <v>18208</v>
      </c>
    </row>
    <row r="103" spans="11:12" x14ac:dyDescent="0.3">
      <c r="K103">
        <v>1431</v>
      </c>
      <c r="L103" t="s">
        <v>18209</v>
      </c>
    </row>
    <row r="104" spans="11:12" x14ac:dyDescent="0.3">
      <c r="K104">
        <v>1828</v>
      </c>
      <c r="L104" t="s">
        <v>18210</v>
      </c>
    </row>
    <row r="105" spans="11:12" x14ac:dyDescent="0.3">
      <c r="K105">
        <v>1960</v>
      </c>
      <c r="L105" t="s">
        <v>18211</v>
      </c>
    </row>
    <row r="106" spans="11:12" x14ac:dyDescent="0.3">
      <c r="K106">
        <v>2026</v>
      </c>
      <c r="L106" t="s">
        <v>18212</v>
      </c>
    </row>
    <row r="107" spans="11:12" x14ac:dyDescent="0.3">
      <c r="K107">
        <v>2039</v>
      </c>
      <c r="L107" t="s">
        <v>18213</v>
      </c>
    </row>
    <row r="108" spans="11:12" x14ac:dyDescent="0.3">
      <c r="K108">
        <v>2272</v>
      </c>
      <c r="L108" t="s">
        <v>18214</v>
      </c>
    </row>
    <row r="109" spans="11:12" x14ac:dyDescent="0.3">
      <c r="K109">
        <v>2524</v>
      </c>
      <c r="L109" t="s">
        <v>18215</v>
      </c>
    </row>
    <row r="110" spans="11:12" x14ac:dyDescent="0.3">
      <c r="K110">
        <v>2533</v>
      </c>
      <c r="L110" t="s">
        <v>18216</v>
      </c>
    </row>
    <row r="111" spans="11:12" x14ac:dyDescent="0.3">
      <c r="K111">
        <v>2569</v>
      </c>
      <c r="L111" t="s">
        <v>18217</v>
      </c>
    </row>
    <row r="112" spans="11:12" x14ac:dyDescent="0.3">
      <c r="K112">
        <v>2644</v>
      </c>
      <c r="L112" t="s">
        <v>18218</v>
      </c>
    </row>
    <row r="113" spans="11:12" x14ac:dyDescent="0.3">
      <c r="K113">
        <v>76424</v>
      </c>
      <c r="L113" t="s">
        <v>18219</v>
      </c>
    </row>
    <row r="114" spans="11:12" x14ac:dyDescent="0.3">
      <c r="K114">
        <v>81603</v>
      </c>
      <c r="L114" t="s">
        <v>18220</v>
      </c>
    </row>
    <row r="115" spans="11:12" x14ac:dyDescent="0.3">
      <c r="K115">
        <v>179496</v>
      </c>
      <c r="L115" t="s">
        <v>18221</v>
      </c>
    </row>
    <row r="116" spans="11:12" x14ac:dyDescent="0.3">
      <c r="K116">
        <v>256513</v>
      </c>
      <c r="L116" t="s">
        <v>18222</v>
      </c>
    </row>
    <row r="117" spans="11:12" x14ac:dyDescent="0.3">
      <c r="K117">
        <v>263699</v>
      </c>
      <c r="L117" t="s">
        <v>18223</v>
      </c>
    </row>
    <row r="118" spans="11:12" x14ac:dyDescent="0.3">
      <c r="K118">
        <v>285650</v>
      </c>
      <c r="L118" t="s">
        <v>18224</v>
      </c>
    </row>
    <row r="119" spans="11:12" x14ac:dyDescent="0.3">
      <c r="K119">
        <v>297749</v>
      </c>
      <c r="L119" t="s">
        <v>18225</v>
      </c>
    </row>
    <row r="120" spans="11:12" x14ac:dyDescent="0.3">
      <c r="K120">
        <v>335227</v>
      </c>
      <c r="L120" t="s">
        <v>18226</v>
      </c>
    </row>
    <row r="121" spans="11:12" x14ac:dyDescent="0.3">
      <c r="K121">
        <v>341008</v>
      </c>
      <c r="L121" t="s">
        <v>18227</v>
      </c>
    </row>
    <row r="122" spans="11:12" x14ac:dyDescent="0.3">
      <c r="K122">
        <v>2719</v>
      </c>
      <c r="L122" t="s">
        <v>18228</v>
      </c>
    </row>
    <row r="123" spans="11:12" x14ac:dyDescent="0.3">
      <c r="K123">
        <v>6452</v>
      </c>
      <c r="L123" t="s">
        <v>18229</v>
      </c>
    </row>
    <row r="124" spans="11:12" x14ac:dyDescent="0.3">
      <c r="K124">
        <v>231403</v>
      </c>
      <c r="L124" t="s">
        <v>18230</v>
      </c>
    </row>
    <row r="125" spans="11:12" x14ac:dyDescent="0.3">
      <c r="K125">
        <v>2388</v>
      </c>
      <c r="L125" t="s">
        <v>18231</v>
      </c>
    </row>
    <row r="126" spans="11:12" x14ac:dyDescent="0.3">
      <c r="K126">
        <v>2563</v>
      </c>
      <c r="L126" t="s">
        <v>18232</v>
      </c>
    </row>
    <row r="127" spans="11:12" x14ac:dyDescent="0.3">
      <c r="K127">
        <v>1962</v>
      </c>
      <c r="L127" t="s">
        <v>18233</v>
      </c>
    </row>
    <row r="128" spans="11:12" x14ac:dyDescent="0.3">
      <c r="K128">
        <v>2775</v>
      </c>
      <c r="L128" t="s">
        <v>18234</v>
      </c>
    </row>
    <row r="129" spans="11:12" x14ac:dyDescent="0.3">
      <c r="K129">
        <v>118876</v>
      </c>
      <c r="L129" t="s">
        <v>18235</v>
      </c>
    </row>
    <row r="130" spans="11:12" x14ac:dyDescent="0.3">
      <c r="K130">
        <v>2545</v>
      </c>
      <c r="L130" t="s">
        <v>18236</v>
      </c>
    </row>
    <row r="131" spans="11:12" x14ac:dyDescent="0.3">
      <c r="K131">
        <v>2022</v>
      </c>
      <c r="L131" t="s">
        <v>18237</v>
      </c>
    </row>
    <row r="132" spans="11:12" x14ac:dyDescent="0.3">
      <c r="K132">
        <v>2075</v>
      </c>
      <c r="L132" t="s">
        <v>18238</v>
      </c>
    </row>
    <row r="133" spans="11:12" x14ac:dyDescent="0.3">
      <c r="K133">
        <v>2625</v>
      </c>
      <c r="L133" t="s">
        <v>18239</v>
      </c>
    </row>
    <row r="134" spans="11:12" x14ac:dyDescent="0.3">
      <c r="K134">
        <v>2209</v>
      </c>
      <c r="L134" t="s">
        <v>18240</v>
      </c>
    </row>
    <row r="135" spans="11:12" x14ac:dyDescent="0.3">
      <c r="K135">
        <v>2605</v>
      </c>
      <c r="L135" t="s">
        <v>18241</v>
      </c>
    </row>
    <row r="136" spans="11:12" x14ac:dyDescent="0.3">
      <c r="K136">
        <v>2411</v>
      </c>
      <c r="L136" t="s">
        <v>18242</v>
      </c>
    </row>
    <row r="137" spans="11:12" x14ac:dyDescent="0.3">
      <c r="K137">
        <v>2482</v>
      </c>
      <c r="L137" t="s">
        <v>18243</v>
      </c>
    </row>
    <row r="138" spans="11:12" x14ac:dyDescent="0.3">
      <c r="K138">
        <v>2124</v>
      </c>
      <c r="L138" t="s">
        <v>18244</v>
      </c>
    </row>
    <row r="139" spans="11:12" x14ac:dyDescent="0.3">
      <c r="K139">
        <v>335822</v>
      </c>
      <c r="L139" t="s">
        <v>18245</v>
      </c>
    </row>
    <row r="140" spans="11:12" x14ac:dyDescent="0.3">
      <c r="K140">
        <v>6425</v>
      </c>
      <c r="L140" t="s">
        <v>18246</v>
      </c>
    </row>
    <row r="141" spans="11:12" x14ac:dyDescent="0.3">
      <c r="K141">
        <v>102628</v>
      </c>
      <c r="L141" t="s">
        <v>18247</v>
      </c>
    </row>
    <row r="142" spans="11:12" x14ac:dyDescent="0.3">
      <c r="K142">
        <v>931</v>
      </c>
      <c r="L142" t="s">
        <v>18248</v>
      </c>
    </row>
    <row r="143" spans="11:12" x14ac:dyDescent="0.3">
      <c r="K143">
        <v>341966</v>
      </c>
      <c r="L143" t="s">
        <v>18249</v>
      </c>
    </row>
    <row r="144" spans="11:12" x14ac:dyDescent="0.3">
      <c r="K144">
        <v>225081</v>
      </c>
      <c r="L144" t="s">
        <v>18250</v>
      </c>
    </row>
    <row r="145" spans="11:12" x14ac:dyDescent="0.3">
      <c r="K145">
        <v>2030</v>
      </c>
      <c r="L145" t="s">
        <v>18251</v>
      </c>
    </row>
    <row r="146" spans="11:12" x14ac:dyDescent="0.3">
      <c r="K146">
        <v>62423</v>
      </c>
      <c r="L146" t="s">
        <v>18252</v>
      </c>
    </row>
    <row r="147" spans="11:12" x14ac:dyDescent="0.3">
      <c r="K147">
        <v>13</v>
      </c>
      <c r="L147" t="s">
        <v>18253</v>
      </c>
    </row>
    <row r="148" spans="11:12" x14ac:dyDescent="0.3">
      <c r="K148">
        <v>6432</v>
      </c>
      <c r="L148" t="s">
        <v>18254</v>
      </c>
    </row>
    <row r="149" spans="11:12" x14ac:dyDescent="0.3">
      <c r="K149">
        <v>783</v>
      </c>
      <c r="L149" t="s">
        <v>18255</v>
      </c>
    </row>
    <row r="150" spans="11:12" x14ac:dyDescent="0.3">
      <c r="K150">
        <v>2385</v>
      </c>
      <c r="L150" t="s">
        <v>18256</v>
      </c>
    </row>
    <row r="151" spans="11:12" x14ac:dyDescent="0.3">
      <c r="K151">
        <v>336308</v>
      </c>
      <c r="L151" t="s">
        <v>18257</v>
      </c>
    </row>
    <row r="152" spans="11:12" x14ac:dyDescent="0.3">
      <c r="K152">
        <v>261771</v>
      </c>
      <c r="L152" t="s">
        <v>18258</v>
      </c>
    </row>
    <row r="153" spans="11:12" x14ac:dyDescent="0.3">
      <c r="K153">
        <v>216347</v>
      </c>
      <c r="L153" t="s">
        <v>18259</v>
      </c>
    </row>
    <row r="154" spans="11:12" x14ac:dyDescent="0.3">
      <c r="K154">
        <v>261576</v>
      </c>
      <c r="L154" t="s">
        <v>18260</v>
      </c>
    </row>
    <row r="155" spans="11:12" x14ac:dyDescent="0.3">
      <c r="K155">
        <v>2380</v>
      </c>
      <c r="L155" t="s">
        <v>18261</v>
      </c>
    </row>
    <row r="156" spans="11:12" x14ac:dyDescent="0.3">
      <c r="K156">
        <v>116046</v>
      </c>
      <c r="L156" t="s">
        <v>18262</v>
      </c>
    </row>
    <row r="157" spans="11:12" x14ac:dyDescent="0.3">
      <c r="K157">
        <v>16</v>
      </c>
      <c r="L157" t="s">
        <v>18263</v>
      </c>
    </row>
    <row r="158" spans="11:12" x14ac:dyDescent="0.3">
      <c r="K158">
        <v>2193</v>
      </c>
      <c r="L158" t="s">
        <v>18264</v>
      </c>
    </row>
    <row r="159" spans="11:12" x14ac:dyDescent="0.3">
      <c r="K159">
        <v>267824</v>
      </c>
      <c r="L159" t="s">
        <v>18265</v>
      </c>
    </row>
    <row r="160" spans="11:12" x14ac:dyDescent="0.3">
      <c r="K160">
        <v>2683</v>
      </c>
      <c r="L160" t="s">
        <v>18266</v>
      </c>
    </row>
    <row r="161" spans="11:12" x14ac:dyDescent="0.3">
      <c r="K161">
        <v>2532</v>
      </c>
      <c r="L161" t="s">
        <v>18267</v>
      </c>
    </row>
    <row r="162" spans="11:12" x14ac:dyDescent="0.3">
      <c r="K162">
        <v>94907</v>
      </c>
      <c r="L162" t="s">
        <v>18268</v>
      </c>
    </row>
    <row r="163" spans="11:12" x14ac:dyDescent="0.3">
      <c r="K163">
        <v>358944</v>
      </c>
      <c r="L163" t="s">
        <v>18269</v>
      </c>
    </row>
    <row r="164" spans="11:12" x14ac:dyDescent="0.3">
      <c r="K164">
        <v>207925</v>
      </c>
      <c r="L164" t="s">
        <v>18270</v>
      </c>
    </row>
    <row r="165" spans="11:12" x14ac:dyDescent="0.3">
      <c r="K165">
        <v>2111</v>
      </c>
      <c r="L165" t="s">
        <v>18271</v>
      </c>
    </row>
    <row r="166" spans="11:12" x14ac:dyDescent="0.3">
      <c r="K166">
        <v>853</v>
      </c>
      <c r="L166" t="s">
        <v>18272</v>
      </c>
    </row>
    <row r="167" spans="11:12" x14ac:dyDescent="0.3">
      <c r="K167">
        <v>303200</v>
      </c>
      <c r="L167" t="s">
        <v>18273</v>
      </c>
    </row>
    <row r="168" spans="11:12" x14ac:dyDescent="0.3">
      <c r="K168">
        <v>236505</v>
      </c>
      <c r="L168" t="s">
        <v>18274</v>
      </c>
    </row>
    <row r="169" spans="11:12" x14ac:dyDescent="0.3">
      <c r="K169">
        <v>335679</v>
      </c>
      <c r="L169" t="s">
        <v>18275</v>
      </c>
    </row>
    <row r="170" spans="11:12" x14ac:dyDescent="0.3">
      <c r="K170">
        <v>7</v>
      </c>
      <c r="L170" t="s">
        <v>18276</v>
      </c>
    </row>
    <row r="171" spans="11:12" x14ac:dyDescent="0.3">
      <c r="K171">
        <v>2396</v>
      </c>
      <c r="L171" t="s">
        <v>18277</v>
      </c>
    </row>
    <row r="172" spans="11:12" x14ac:dyDescent="0.3">
      <c r="K172">
        <v>1748</v>
      </c>
      <c r="L172" t="s">
        <v>18278</v>
      </c>
    </row>
    <row r="173" spans="11:12" x14ac:dyDescent="0.3">
      <c r="K173">
        <v>6480</v>
      </c>
      <c r="L173" t="s">
        <v>18279</v>
      </c>
    </row>
    <row r="174" spans="11:12" x14ac:dyDescent="0.3">
      <c r="K174">
        <v>2461</v>
      </c>
      <c r="L174" t="s">
        <v>18280</v>
      </c>
    </row>
    <row r="175" spans="11:12" x14ac:dyDescent="0.3">
      <c r="K175">
        <v>2127</v>
      </c>
      <c r="L175" t="s">
        <v>18281</v>
      </c>
    </row>
    <row r="176" spans="11:12" x14ac:dyDescent="0.3">
      <c r="K176">
        <v>41469</v>
      </c>
      <c r="L176" t="s">
        <v>18282</v>
      </c>
    </row>
    <row r="177" spans="11:12" x14ac:dyDescent="0.3">
      <c r="K177">
        <v>70529</v>
      </c>
      <c r="L177" t="s">
        <v>18283</v>
      </c>
    </row>
    <row r="178" spans="11:12" x14ac:dyDescent="0.3">
      <c r="K178">
        <v>2295</v>
      </c>
      <c r="L178" t="s">
        <v>18284</v>
      </c>
    </row>
    <row r="179" spans="11:12" x14ac:dyDescent="0.3">
      <c r="K179">
        <v>327513</v>
      </c>
      <c r="L179" t="s">
        <v>18285</v>
      </c>
    </row>
    <row r="180" spans="11:12" x14ac:dyDescent="0.3">
      <c r="K180">
        <v>2286</v>
      </c>
      <c r="L180" t="s">
        <v>18286</v>
      </c>
    </row>
    <row r="181" spans="11:12" x14ac:dyDescent="0.3">
      <c r="K181">
        <v>909</v>
      </c>
      <c r="L181" t="s">
        <v>18287</v>
      </c>
    </row>
    <row r="182" spans="11:12" x14ac:dyDescent="0.3">
      <c r="K182">
        <v>2117</v>
      </c>
      <c r="L182" t="s">
        <v>18288</v>
      </c>
    </row>
    <row r="183" spans="11:12" x14ac:dyDescent="0.3">
      <c r="K183">
        <v>6911</v>
      </c>
      <c r="L183" t="s">
        <v>18289</v>
      </c>
    </row>
    <row r="184" spans="11:12" x14ac:dyDescent="0.3">
      <c r="K184">
        <v>108304</v>
      </c>
      <c r="L184" t="s">
        <v>18290</v>
      </c>
    </row>
    <row r="185" spans="11:12" x14ac:dyDescent="0.3">
      <c r="K185">
        <v>2084</v>
      </c>
      <c r="L185" t="s">
        <v>18291</v>
      </c>
    </row>
    <row r="186" spans="11:12" x14ac:dyDescent="0.3">
      <c r="K186">
        <v>2065</v>
      </c>
      <c r="L186" t="s">
        <v>18292</v>
      </c>
    </row>
    <row r="187" spans="11:12" x14ac:dyDescent="0.3">
      <c r="K187">
        <v>2012</v>
      </c>
      <c r="L187" t="s">
        <v>18293</v>
      </c>
    </row>
    <row r="188" spans="11:12" x14ac:dyDescent="0.3">
      <c r="K188">
        <v>2083</v>
      </c>
      <c r="L188" t="s">
        <v>18294</v>
      </c>
    </row>
    <row r="189" spans="11:12" x14ac:dyDescent="0.3">
      <c r="K189">
        <v>95741</v>
      </c>
      <c r="L189" t="s">
        <v>18295</v>
      </c>
    </row>
    <row r="190" spans="11:12" x14ac:dyDescent="0.3">
      <c r="K190">
        <v>160635</v>
      </c>
      <c r="L190" t="s">
        <v>18296</v>
      </c>
    </row>
    <row r="191" spans="11:12" x14ac:dyDescent="0.3">
      <c r="K191">
        <v>106299</v>
      </c>
      <c r="L191" t="s">
        <v>18297</v>
      </c>
    </row>
    <row r="192" spans="11:12" x14ac:dyDescent="0.3">
      <c r="K192">
        <v>37037</v>
      </c>
      <c r="L192" t="s">
        <v>18298</v>
      </c>
    </row>
    <row r="193" spans="11:12" x14ac:dyDescent="0.3">
      <c r="K193">
        <v>2604</v>
      </c>
      <c r="L193" t="s">
        <v>18299</v>
      </c>
    </row>
    <row r="194" spans="11:12" x14ac:dyDescent="0.3">
      <c r="K194">
        <v>2042</v>
      </c>
      <c r="L194" t="s">
        <v>18300</v>
      </c>
    </row>
    <row r="195" spans="11:12" x14ac:dyDescent="0.3">
      <c r="K195">
        <v>358995</v>
      </c>
      <c r="L195" t="s">
        <v>18301</v>
      </c>
    </row>
    <row r="196" spans="11:12" x14ac:dyDescent="0.3">
      <c r="K196">
        <v>17</v>
      </c>
      <c r="L196" t="s">
        <v>18302</v>
      </c>
    </row>
    <row r="197" spans="11:12" x14ac:dyDescent="0.3">
      <c r="K197">
        <v>336162</v>
      </c>
      <c r="L197" t="s">
        <v>18303</v>
      </c>
    </row>
    <row r="198" spans="11:12" x14ac:dyDescent="0.3">
      <c r="K198">
        <v>1973</v>
      </c>
      <c r="L198" t="s">
        <v>18304</v>
      </c>
    </row>
    <row r="199" spans="11:12" x14ac:dyDescent="0.3">
      <c r="K199">
        <v>2113</v>
      </c>
      <c r="L199" t="s">
        <v>18305</v>
      </c>
    </row>
    <row r="200" spans="11:12" x14ac:dyDescent="0.3">
      <c r="K200">
        <v>2504</v>
      </c>
      <c r="L200" t="s">
        <v>18306</v>
      </c>
    </row>
    <row r="201" spans="11:12" x14ac:dyDescent="0.3">
      <c r="K201">
        <v>70</v>
      </c>
      <c r="L201" t="s">
        <v>18307</v>
      </c>
    </row>
    <row r="202" spans="11:12" x14ac:dyDescent="0.3">
      <c r="K202">
        <v>2628</v>
      </c>
      <c r="L202" t="s">
        <v>18308</v>
      </c>
    </row>
    <row r="203" spans="11:12" x14ac:dyDescent="0.3">
      <c r="K203">
        <v>2101</v>
      </c>
      <c r="L203" t="s">
        <v>18309</v>
      </c>
    </row>
    <row r="204" spans="11:12" x14ac:dyDescent="0.3">
      <c r="K204">
        <v>234012</v>
      </c>
      <c r="L204" t="s">
        <v>18310</v>
      </c>
    </row>
    <row r="205" spans="11:12" x14ac:dyDescent="0.3">
      <c r="K205">
        <v>248175</v>
      </c>
      <c r="L205" t="s">
        <v>18311</v>
      </c>
    </row>
    <row r="206" spans="11:12" x14ac:dyDescent="0.3">
      <c r="K206">
        <v>2088</v>
      </c>
      <c r="L206" t="s">
        <v>18312</v>
      </c>
    </row>
    <row r="207" spans="11:12" x14ac:dyDescent="0.3">
      <c r="K207">
        <v>976</v>
      </c>
      <c r="L207" t="s">
        <v>18313</v>
      </c>
    </row>
    <row r="208" spans="11:12" x14ac:dyDescent="0.3">
      <c r="K208">
        <v>2558</v>
      </c>
      <c r="L208" t="s">
        <v>18314</v>
      </c>
    </row>
    <row r="209" spans="11:12" x14ac:dyDescent="0.3">
      <c r="K209">
        <v>309865</v>
      </c>
      <c r="L209" t="s">
        <v>18315</v>
      </c>
    </row>
    <row r="210" spans="11:12" x14ac:dyDescent="0.3">
      <c r="K210">
        <v>326470</v>
      </c>
      <c r="L210" t="s">
        <v>18316</v>
      </c>
    </row>
    <row r="211" spans="11:12" x14ac:dyDescent="0.3">
      <c r="K211">
        <v>280629</v>
      </c>
      <c r="L211" t="s">
        <v>18317</v>
      </c>
    </row>
    <row r="212" spans="11:12" x14ac:dyDescent="0.3">
      <c r="K212">
        <v>108534</v>
      </c>
      <c r="L212" t="s">
        <v>18318</v>
      </c>
    </row>
    <row r="213" spans="11:12" x14ac:dyDescent="0.3">
      <c r="K213">
        <v>7705</v>
      </c>
      <c r="L213" t="s">
        <v>18319</v>
      </c>
    </row>
    <row r="214" spans="11:12" x14ac:dyDescent="0.3">
      <c r="K214">
        <v>2729</v>
      </c>
      <c r="L214" t="s">
        <v>18320</v>
      </c>
    </row>
    <row r="215" spans="11:12" x14ac:dyDescent="0.3">
      <c r="K215">
        <v>2539</v>
      </c>
      <c r="L215" t="s">
        <v>18321</v>
      </c>
    </row>
    <row r="216" spans="11:12" x14ac:dyDescent="0.3">
      <c r="K216">
        <v>116497</v>
      </c>
      <c r="L216" t="s">
        <v>18322</v>
      </c>
    </row>
    <row r="217" spans="11:12" x14ac:dyDescent="0.3">
      <c r="K217">
        <v>2566</v>
      </c>
      <c r="L217" t="s">
        <v>18323</v>
      </c>
    </row>
    <row r="218" spans="11:12" x14ac:dyDescent="0.3">
      <c r="K218">
        <v>6509</v>
      </c>
      <c r="L218" t="s">
        <v>18324</v>
      </c>
    </row>
    <row r="219" spans="11:12" x14ac:dyDescent="0.3">
      <c r="K219">
        <v>108824</v>
      </c>
      <c r="L219" t="s">
        <v>18325</v>
      </c>
    </row>
    <row r="220" spans="11:12" x14ac:dyDescent="0.3">
      <c r="K220">
        <v>2342</v>
      </c>
      <c r="L220" t="s">
        <v>18326</v>
      </c>
    </row>
    <row r="221" spans="11:12" x14ac:dyDescent="0.3">
      <c r="K221">
        <v>347224</v>
      </c>
      <c r="L221" t="s">
        <v>18327</v>
      </c>
    </row>
    <row r="222" spans="11:12" x14ac:dyDescent="0.3">
      <c r="K222">
        <v>14</v>
      </c>
      <c r="L222" t="s">
        <v>18328</v>
      </c>
    </row>
    <row r="223" spans="11:12" x14ac:dyDescent="0.3">
      <c r="K223">
        <v>8824</v>
      </c>
      <c r="L223" t="s">
        <v>18329</v>
      </c>
    </row>
    <row r="224" spans="11:12" x14ac:dyDescent="0.3">
      <c r="K224">
        <v>1254</v>
      </c>
      <c r="L224" t="s">
        <v>18330</v>
      </c>
    </row>
    <row r="225" spans="11:12" x14ac:dyDescent="0.3">
      <c r="K225">
        <v>347593</v>
      </c>
      <c r="L225" t="s">
        <v>18331</v>
      </c>
    </row>
    <row r="226" spans="11:12" x14ac:dyDescent="0.3">
      <c r="K226">
        <v>120860</v>
      </c>
      <c r="L226" t="s">
        <v>18332</v>
      </c>
    </row>
    <row r="227" spans="11:12" x14ac:dyDescent="0.3">
      <c r="K227">
        <v>2576</v>
      </c>
      <c r="L227" t="s">
        <v>18333</v>
      </c>
    </row>
    <row r="228" spans="11:12" x14ac:dyDescent="0.3">
      <c r="K228">
        <v>2406</v>
      </c>
      <c r="L228" t="s">
        <v>18334</v>
      </c>
    </row>
    <row r="229" spans="11:12" x14ac:dyDescent="0.3">
      <c r="K229">
        <v>109482</v>
      </c>
      <c r="L229" t="s">
        <v>18335</v>
      </c>
    </row>
    <row r="230" spans="11:12" x14ac:dyDescent="0.3">
      <c r="K230">
        <v>1956</v>
      </c>
      <c r="L230" t="s">
        <v>18336</v>
      </c>
    </row>
    <row r="231" spans="11:12" x14ac:dyDescent="0.3">
      <c r="K231">
        <v>336399</v>
      </c>
      <c r="L231" t="s">
        <v>18337</v>
      </c>
    </row>
    <row r="232" spans="11:12" x14ac:dyDescent="0.3">
      <c r="K232">
        <v>115542</v>
      </c>
      <c r="L232" t="s">
        <v>18338</v>
      </c>
    </row>
    <row r="233" spans="11:12" x14ac:dyDescent="0.3">
      <c r="K233">
        <v>2364</v>
      </c>
      <c r="L233" t="s">
        <v>18339</v>
      </c>
    </row>
    <row r="234" spans="11:12" x14ac:dyDescent="0.3">
      <c r="K234">
        <v>2646</v>
      </c>
      <c r="L234" t="s">
        <v>18340</v>
      </c>
    </row>
    <row r="235" spans="11:12" x14ac:dyDescent="0.3">
      <c r="K235">
        <v>15</v>
      </c>
      <c r="L235" t="s">
        <v>18341</v>
      </c>
    </row>
    <row r="236" spans="11:12" x14ac:dyDescent="0.3">
      <c r="K236">
        <v>2727</v>
      </c>
      <c r="L236" t="s">
        <v>18342</v>
      </c>
    </row>
    <row r="237" spans="11:12" x14ac:dyDescent="0.3">
      <c r="K237">
        <v>6470</v>
      </c>
      <c r="L237" t="s">
        <v>18343</v>
      </c>
    </row>
    <row r="238" spans="11:12" x14ac:dyDescent="0.3">
      <c r="K238">
        <v>269841</v>
      </c>
      <c r="L238" t="s">
        <v>18344</v>
      </c>
    </row>
    <row r="239" spans="11:12" x14ac:dyDescent="0.3">
      <c r="K239">
        <v>2274</v>
      </c>
      <c r="L239" t="s">
        <v>18345</v>
      </c>
    </row>
    <row r="240" spans="11:12" x14ac:dyDescent="0.3">
      <c r="K240">
        <v>1703299</v>
      </c>
      <c r="L240" t="s">
        <v>18346</v>
      </c>
    </row>
    <row r="241" spans="11:12" x14ac:dyDescent="0.3">
      <c r="K241">
        <v>251644</v>
      </c>
      <c r="L241" t="s">
        <v>18347</v>
      </c>
    </row>
    <row r="242" spans="11:12" x14ac:dyDescent="0.3">
      <c r="K242">
        <v>2362</v>
      </c>
      <c r="L242" t="s">
        <v>18348</v>
      </c>
    </row>
    <row r="243" spans="11:12" x14ac:dyDescent="0.3">
      <c r="K243">
        <v>2139</v>
      </c>
      <c r="L243" t="s">
        <v>18349</v>
      </c>
    </row>
    <row r="244" spans="11:12" x14ac:dyDescent="0.3">
      <c r="K244">
        <v>2419</v>
      </c>
      <c r="L244" t="s">
        <v>18350</v>
      </c>
    </row>
    <row r="245" spans="11:12" x14ac:dyDescent="0.3">
      <c r="K245">
        <v>1703296</v>
      </c>
      <c r="L245" t="s">
        <v>18351</v>
      </c>
    </row>
    <row r="246" spans="11:12" x14ac:dyDescent="0.3">
      <c r="K246">
        <v>335193</v>
      </c>
      <c r="L246" t="s">
        <v>18352</v>
      </c>
    </row>
    <row r="247" spans="11:12" x14ac:dyDescent="0.3">
      <c r="K247">
        <v>309665</v>
      </c>
      <c r="L247" t="s">
        <v>18353</v>
      </c>
    </row>
    <row r="248" spans="11:12" x14ac:dyDescent="0.3">
      <c r="K248">
        <v>532</v>
      </c>
      <c r="L248" t="s">
        <v>18354</v>
      </c>
    </row>
    <row r="249" spans="11:12" x14ac:dyDescent="0.3">
      <c r="K249">
        <v>579</v>
      </c>
      <c r="L249" t="s">
        <v>18355</v>
      </c>
    </row>
    <row r="250" spans="11:12" x14ac:dyDescent="0.3">
      <c r="K250">
        <v>604</v>
      </c>
      <c r="L250" t="s">
        <v>18356</v>
      </c>
    </row>
    <row r="251" spans="11:12" x14ac:dyDescent="0.3">
      <c r="K251">
        <v>703</v>
      </c>
      <c r="L251" t="s">
        <v>18357</v>
      </c>
    </row>
    <row r="252" spans="11:12" x14ac:dyDescent="0.3">
      <c r="K252">
        <v>899</v>
      </c>
      <c r="L252" t="s">
        <v>18358</v>
      </c>
    </row>
    <row r="253" spans="11:12" x14ac:dyDescent="0.3">
      <c r="K253">
        <v>966</v>
      </c>
      <c r="L253" t="s">
        <v>18359</v>
      </c>
    </row>
    <row r="254" spans="11:12" x14ac:dyDescent="0.3">
      <c r="K254">
        <v>1655</v>
      </c>
      <c r="L254" t="s">
        <v>18360</v>
      </c>
    </row>
    <row r="255" spans="11:12" x14ac:dyDescent="0.3">
      <c r="K255">
        <v>1675</v>
      </c>
      <c r="L255" t="s">
        <v>18361</v>
      </c>
    </row>
    <row r="256" spans="11:12" x14ac:dyDescent="0.3">
      <c r="K256">
        <v>1713</v>
      </c>
      <c r="L256" t="s">
        <v>18362</v>
      </c>
    </row>
    <row r="257" spans="11:12" x14ac:dyDescent="0.3">
      <c r="K257">
        <v>1753</v>
      </c>
      <c r="L257" t="s">
        <v>18363</v>
      </c>
    </row>
    <row r="258" spans="11:12" x14ac:dyDescent="0.3">
      <c r="K258">
        <v>1843</v>
      </c>
      <c r="L258" t="s">
        <v>18364</v>
      </c>
    </row>
    <row r="259" spans="11:12" x14ac:dyDescent="0.3">
      <c r="K259">
        <v>2021</v>
      </c>
      <c r="L259" t="s">
        <v>18365</v>
      </c>
    </row>
    <row r="260" spans="11:12" x14ac:dyDescent="0.3">
      <c r="K260">
        <v>2093</v>
      </c>
      <c r="L260" t="s">
        <v>18366</v>
      </c>
    </row>
    <row r="261" spans="11:12" x14ac:dyDescent="0.3">
      <c r="K261">
        <v>2206</v>
      </c>
      <c r="L261" t="s">
        <v>18367</v>
      </c>
    </row>
    <row r="262" spans="11:12" x14ac:dyDescent="0.3">
      <c r="K262">
        <v>2207</v>
      </c>
      <c r="L262" t="s">
        <v>18368</v>
      </c>
    </row>
    <row r="263" spans="11:12" x14ac:dyDescent="0.3">
      <c r="K263">
        <v>2395</v>
      </c>
      <c r="L263" t="s">
        <v>18369</v>
      </c>
    </row>
    <row r="264" spans="11:12" x14ac:dyDescent="0.3">
      <c r="K264">
        <v>2543</v>
      </c>
      <c r="L264" t="s">
        <v>18370</v>
      </c>
    </row>
    <row r="265" spans="11:12" x14ac:dyDescent="0.3">
      <c r="K265">
        <v>2551</v>
      </c>
      <c r="L265" t="s">
        <v>18371</v>
      </c>
    </row>
    <row r="266" spans="11:12" x14ac:dyDescent="0.3">
      <c r="K266">
        <v>2672</v>
      </c>
      <c r="L266" t="s">
        <v>18372</v>
      </c>
    </row>
    <row r="267" spans="11:12" x14ac:dyDescent="0.3">
      <c r="K267">
        <v>2754</v>
      </c>
      <c r="L267" t="s">
        <v>18373</v>
      </c>
    </row>
    <row r="268" spans="11:12" x14ac:dyDescent="0.3">
      <c r="K268">
        <v>2774</v>
      </c>
      <c r="L268" t="s">
        <v>18374</v>
      </c>
    </row>
    <row r="269" spans="11:12" x14ac:dyDescent="0.3">
      <c r="K269">
        <v>3302</v>
      </c>
      <c r="L269" t="s">
        <v>18375</v>
      </c>
    </row>
    <row r="270" spans="11:12" x14ac:dyDescent="0.3">
      <c r="K270">
        <v>3606</v>
      </c>
      <c r="L270" t="s">
        <v>18376</v>
      </c>
    </row>
    <row r="271" spans="11:12" x14ac:dyDescent="0.3">
      <c r="K271">
        <v>3763</v>
      </c>
      <c r="L271" t="s">
        <v>18377</v>
      </c>
    </row>
    <row r="272" spans="11:12" x14ac:dyDescent="0.3">
      <c r="K272">
        <v>3790</v>
      </c>
      <c r="L272" t="s">
        <v>18378</v>
      </c>
    </row>
    <row r="273" spans="11:12" x14ac:dyDescent="0.3">
      <c r="K273">
        <v>4018</v>
      </c>
      <c r="L273" t="s">
        <v>18379</v>
      </c>
    </row>
    <row r="274" spans="11:12" x14ac:dyDescent="0.3">
      <c r="K274">
        <v>4831</v>
      </c>
      <c r="L274" t="s">
        <v>18380</v>
      </c>
    </row>
    <row r="275" spans="11:12" x14ac:dyDescent="0.3">
      <c r="K275">
        <v>5155</v>
      </c>
      <c r="L275" t="s">
        <v>18381</v>
      </c>
    </row>
    <row r="276" spans="11:12" x14ac:dyDescent="0.3">
      <c r="K276">
        <v>5659</v>
      </c>
      <c r="L276" t="s">
        <v>18382</v>
      </c>
    </row>
    <row r="277" spans="11:12" x14ac:dyDescent="0.3">
      <c r="K277">
        <v>5753</v>
      </c>
      <c r="L277" t="s">
        <v>18383</v>
      </c>
    </row>
    <row r="278" spans="11:12" x14ac:dyDescent="0.3">
      <c r="K278">
        <v>6311</v>
      </c>
      <c r="L278" t="s">
        <v>18384</v>
      </c>
    </row>
    <row r="279" spans="11:12" x14ac:dyDescent="0.3">
      <c r="K279">
        <v>6317</v>
      </c>
      <c r="L279" t="s">
        <v>18385</v>
      </c>
    </row>
    <row r="280" spans="11:12" x14ac:dyDescent="0.3">
      <c r="K280">
        <v>6811</v>
      </c>
      <c r="L280" t="s">
        <v>18386</v>
      </c>
    </row>
    <row r="281" spans="11:12" x14ac:dyDescent="0.3">
      <c r="K281">
        <v>8724</v>
      </c>
      <c r="L281" t="s">
        <v>18387</v>
      </c>
    </row>
    <row r="282" spans="11:12" x14ac:dyDescent="0.3">
      <c r="K282">
        <v>9857</v>
      </c>
      <c r="L282" t="s">
        <v>18388</v>
      </c>
    </row>
    <row r="283" spans="11:12" x14ac:dyDescent="0.3">
      <c r="K283">
        <v>11632</v>
      </c>
      <c r="L283" t="s">
        <v>18389</v>
      </c>
    </row>
    <row r="284" spans="11:12" x14ac:dyDescent="0.3">
      <c r="K284">
        <v>12841</v>
      </c>
      <c r="L284" t="s">
        <v>18390</v>
      </c>
    </row>
    <row r="285" spans="11:12" x14ac:dyDescent="0.3">
      <c r="K285">
        <v>13472</v>
      </c>
      <c r="L285" t="s">
        <v>18391</v>
      </c>
    </row>
    <row r="286" spans="11:12" x14ac:dyDescent="0.3">
      <c r="K286">
        <v>18502</v>
      </c>
      <c r="L286" t="s">
        <v>18392</v>
      </c>
    </row>
    <row r="287" spans="11:12" x14ac:dyDescent="0.3">
      <c r="K287">
        <v>21412</v>
      </c>
      <c r="L287" t="s">
        <v>18393</v>
      </c>
    </row>
    <row r="288" spans="11:12" x14ac:dyDescent="0.3">
      <c r="K288">
        <v>25738</v>
      </c>
      <c r="L288" t="s">
        <v>18394</v>
      </c>
    </row>
    <row r="289" spans="11:12" x14ac:dyDescent="0.3">
      <c r="K289">
        <v>28091</v>
      </c>
      <c r="L289" t="s">
        <v>18395</v>
      </c>
    </row>
    <row r="290" spans="11:12" x14ac:dyDescent="0.3">
      <c r="K290">
        <v>28810</v>
      </c>
      <c r="L290" t="s">
        <v>18396</v>
      </c>
    </row>
    <row r="291" spans="11:12" x14ac:dyDescent="0.3">
      <c r="K291">
        <v>28821</v>
      </c>
      <c r="L291" t="s">
        <v>18397</v>
      </c>
    </row>
    <row r="292" spans="11:12" x14ac:dyDescent="0.3">
      <c r="K292">
        <v>29543</v>
      </c>
      <c r="L292" t="s">
        <v>18398</v>
      </c>
    </row>
    <row r="293" spans="11:12" x14ac:dyDescent="0.3">
      <c r="K293">
        <v>31604</v>
      </c>
      <c r="L293" t="s">
        <v>18399</v>
      </c>
    </row>
    <row r="294" spans="11:12" x14ac:dyDescent="0.3">
      <c r="K294">
        <v>33730</v>
      </c>
      <c r="L294" t="s">
        <v>18400</v>
      </c>
    </row>
    <row r="295" spans="11:12" x14ac:dyDescent="0.3">
      <c r="K295">
        <v>35212</v>
      </c>
      <c r="L295" t="s">
        <v>18401</v>
      </c>
    </row>
    <row r="296" spans="11:12" x14ac:dyDescent="0.3">
      <c r="K296">
        <v>35921</v>
      </c>
      <c r="L296" t="s">
        <v>18402</v>
      </c>
    </row>
    <row r="297" spans="11:12" x14ac:dyDescent="0.3">
      <c r="K297">
        <v>36835</v>
      </c>
      <c r="L297" t="s">
        <v>18403</v>
      </c>
    </row>
    <row r="298" spans="11:12" x14ac:dyDescent="0.3">
      <c r="K298">
        <v>43563</v>
      </c>
      <c r="L298" t="s">
        <v>18404</v>
      </c>
    </row>
    <row r="299" spans="11:12" x14ac:dyDescent="0.3">
      <c r="K299">
        <v>43563</v>
      </c>
      <c r="L299" t="s">
        <v>18405</v>
      </c>
    </row>
    <row r="300" spans="11:12" x14ac:dyDescent="0.3">
      <c r="K300">
        <v>43565</v>
      </c>
      <c r="L300" t="s">
        <v>18406</v>
      </c>
    </row>
    <row r="301" spans="11:12" x14ac:dyDescent="0.3">
      <c r="K301">
        <v>43572</v>
      </c>
      <c r="L301" t="s">
        <v>18407</v>
      </c>
    </row>
    <row r="302" spans="11:12" x14ac:dyDescent="0.3">
      <c r="K302">
        <v>43794</v>
      </c>
      <c r="L302" t="s">
        <v>18408</v>
      </c>
    </row>
    <row r="303" spans="11:12" x14ac:dyDescent="0.3">
      <c r="K303">
        <v>43979</v>
      </c>
      <c r="L303" t="s">
        <v>18409</v>
      </c>
    </row>
    <row r="304" spans="11:12" x14ac:dyDescent="0.3">
      <c r="K304">
        <v>44226</v>
      </c>
      <c r="L304" t="s">
        <v>18410</v>
      </c>
    </row>
    <row r="305" spans="11:12" x14ac:dyDescent="0.3">
      <c r="K305">
        <v>44234</v>
      </c>
      <c r="L305" t="s">
        <v>18411</v>
      </c>
    </row>
    <row r="306" spans="11:12" x14ac:dyDescent="0.3">
      <c r="K306">
        <v>44252</v>
      </c>
      <c r="L306" t="s">
        <v>18412</v>
      </c>
    </row>
    <row r="307" spans="11:12" x14ac:dyDescent="0.3">
      <c r="K307">
        <v>45351</v>
      </c>
      <c r="L307" t="s">
        <v>18413</v>
      </c>
    </row>
    <row r="308" spans="11:12" x14ac:dyDescent="0.3">
      <c r="K308">
        <v>45489</v>
      </c>
      <c r="L308" t="s">
        <v>18414</v>
      </c>
    </row>
    <row r="309" spans="11:12" x14ac:dyDescent="0.3">
      <c r="K309">
        <v>46063</v>
      </c>
      <c r="L309" t="s">
        <v>18415</v>
      </c>
    </row>
    <row r="310" spans="11:12" x14ac:dyDescent="0.3">
      <c r="K310">
        <v>46272</v>
      </c>
      <c r="L310" t="s">
        <v>18416</v>
      </c>
    </row>
    <row r="311" spans="11:12" x14ac:dyDescent="0.3">
      <c r="K311">
        <v>46390</v>
      </c>
      <c r="L311" t="s">
        <v>18417</v>
      </c>
    </row>
    <row r="312" spans="11:12" x14ac:dyDescent="0.3">
      <c r="K312">
        <v>47201</v>
      </c>
      <c r="L312" t="s">
        <v>18418</v>
      </c>
    </row>
    <row r="313" spans="11:12" x14ac:dyDescent="0.3">
      <c r="K313">
        <v>48356</v>
      </c>
      <c r="L313" t="s">
        <v>18419</v>
      </c>
    </row>
    <row r="314" spans="11:12" x14ac:dyDescent="0.3">
      <c r="K314">
        <v>52484</v>
      </c>
      <c r="L314" t="s">
        <v>18420</v>
      </c>
    </row>
    <row r="315" spans="11:12" x14ac:dyDescent="0.3">
      <c r="K315">
        <v>52671</v>
      </c>
      <c r="L315" t="s">
        <v>18421</v>
      </c>
    </row>
    <row r="316" spans="11:12" x14ac:dyDescent="0.3">
      <c r="K316">
        <v>54285</v>
      </c>
      <c r="L316" t="s">
        <v>18422</v>
      </c>
    </row>
    <row r="317" spans="11:12" x14ac:dyDescent="0.3">
      <c r="K317">
        <v>54422</v>
      </c>
      <c r="L317" t="s">
        <v>18423</v>
      </c>
    </row>
    <row r="318" spans="11:12" x14ac:dyDescent="0.3">
      <c r="K318">
        <v>54707</v>
      </c>
      <c r="L318" t="s">
        <v>18424</v>
      </c>
    </row>
    <row r="319" spans="11:12" x14ac:dyDescent="0.3">
      <c r="K319">
        <v>55298</v>
      </c>
      <c r="L319" t="s">
        <v>18425</v>
      </c>
    </row>
    <row r="320" spans="11:12" x14ac:dyDescent="0.3">
      <c r="K320">
        <v>56507</v>
      </c>
      <c r="L320" t="s">
        <v>18426</v>
      </c>
    </row>
    <row r="321" spans="11:12" x14ac:dyDescent="0.3">
      <c r="K321">
        <v>57405</v>
      </c>
      <c r="L321" t="s">
        <v>18427</v>
      </c>
    </row>
    <row r="322" spans="11:12" x14ac:dyDescent="0.3">
      <c r="K322">
        <v>57700</v>
      </c>
      <c r="L322" t="s">
        <v>18428</v>
      </c>
    </row>
    <row r="323" spans="11:12" x14ac:dyDescent="0.3">
      <c r="K323">
        <v>57777</v>
      </c>
      <c r="L323" t="s">
        <v>18429</v>
      </c>
    </row>
    <row r="324" spans="11:12" x14ac:dyDescent="0.3">
      <c r="K324">
        <v>58405</v>
      </c>
      <c r="L324" t="s">
        <v>18430</v>
      </c>
    </row>
    <row r="325" spans="11:12" x14ac:dyDescent="0.3">
      <c r="K325">
        <v>58409</v>
      </c>
      <c r="L325" t="s">
        <v>18431</v>
      </c>
    </row>
    <row r="326" spans="11:12" x14ac:dyDescent="0.3">
      <c r="K326">
        <v>58871</v>
      </c>
      <c r="L326" t="s">
        <v>18432</v>
      </c>
    </row>
    <row r="327" spans="11:12" x14ac:dyDescent="0.3">
      <c r="K327">
        <v>64368</v>
      </c>
      <c r="L327" t="s">
        <v>18433</v>
      </c>
    </row>
    <row r="328" spans="11:12" x14ac:dyDescent="0.3">
      <c r="K328">
        <v>65498</v>
      </c>
      <c r="L328" t="s">
        <v>18434</v>
      </c>
    </row>
    <row r="329" spans="11:12" x14ac:dyDescent="0.3">
      <c r="K329">
        <v>65890</v>
      </c>
      <c r="L329" t="s">
        <v>18435</v>
      </c>
    </row>
    <row r="330" spans="11:12" x14ac:dyDescent="0.3">
      <c r="K330">
        <v>66444</v>
      </c>
      <c r="L330" t="s">
        <v>18436</v>
      </c>
    </row>
    <row r="331" spans="11:12" x14ac:dyDescent="0.3">
      <c r="K331">
        <v>68973</v>
      </c>
      <c r="L331" t="s">
        <v>18437</v>
      </c>
    </row>
    <row r="332" spans="11:12" x14ac:dyDescent="0.3">
      <c r="K332">
        <v>70302</v>
      </c>
      <c r="L332" t="s">
        <v>18438</v>
      </c>
    </row>
    <row r="333" spans="11:12" x14ac:dyDescent="0.3">
      <c r="K333">
        <v>71796</v>
      </c>
      <c r="L333" t="s">
        <v>18439</v>
      </c>
    </row>
    <row r="334" spans="11:12" x14ac:dyDescent="0.3">
      <c r="K334">
        <v>77138</v>
      </c>
      <c r="L334" t="s">
        <v>18440</v>
      </c>
    </row>
    <row r="335" spans="11:12" x14ac:dyDescent="0.3">
      <c r="K335">
        <v>77245</v>
      </c>
      <c r="L335" t="s">
        <v>18441</v>
      </c>
    </row>
    <row r="336" spans="11:12" x14ac:dyDescent="0.3">
      <c r="K336">
        <v>79290</v>
      </c>
      <c r="L336" t="s">
        <v>18442</v>
      </c>
    </row>
    <row r="337" spans="11:12" x14ac:dyDescent="0.3">
      <c r="K337">
        <v>79507</v>
      </c>
      <c r="L337" t="s">
        <v>18443</v>
      </c>
    </row>
    <row r="338" spans="11:12" x14ac:dyDescent="0.3">
      <c r="K338">
        <v>84612</v>
      </c>
      <c r="L338" t="s">
        <v>18444</v>
      </c>
    </row>
    <row r="339" spans="11:12" x14ac:dyDescent="0.3">
      <c r="K339">
        <v>91878</v>
      </c>
      <c r="L339" t="s">
        <v>18445</v>
      </c>
    </row>
    <row r="340" spans="11:12" x14ac:dyDescent="0.3">
      <c r="K340">
        <v>95268</v>
      </c>
      <c r="L340" t="s">
        <v>18446</v>
      </c>
    </row>
    <row r="341" spans="11:12" x14ac:dyDescent="0.3">
      <c r="K341">
        <v>95969</v>
      </c>
      <c r="L341" t="s">
        <v>18447</v>
      </c>
    </row>
    <row r="342" spans="11:12" x14ac:dyDescent="0.3">
      <c r="K342">
        <v>99076</v>
      </c>
      <c r="L342" t="s">
        <v>18448</v>
      </c>
    </row>
    <row r="343" spans="11:12" x14ac:dyDescent="0.3">
      <c r="K343">
        <v>99955</v>
      </c>
      <c r="L343" t="s">
        <v>18449</v>
      </c>
    </row>
    <row r="344" spans="11:12" x14ac:dyDescent="0.3">
      <c r="K344">
        <v>102080</v>
      </c>
      <c r="L344" t="s">
        <v>18450</v>
      </c>
    </row>
    <row r="345" spans="11:12" x14ac:dyDescent="0.3">
      <c r="K345">
        <v>108346</v>
      </c>
      <c r="L345" t="s">
        <v>18451</v>
      </c>
    </row>
    <row r="346" spans="11:12" x14ac:dyDescent="0.3">
      <c r="K346">
        <v>116354</v>
      </c>
      <c r="L346" t="s">
        <v>18452</v>
      </c>
    </row>
    <row r="347" spans="11:12" x14ac:dyDescent="0.3">
      <c r="K347">
        <v>118814</v>
      </c>
      <c r="L347" t="s">
        <v>18453</v>
      </c>
    </row>
    <row r="348" spans="11:12" x14ac:dyDescent="0.3">
      <c r="K348">
        <v>122475</v>
      </c>
      <c r="L348" t="s">
        <v>18454</v>
      </c>
    </row>
    <row r="349" spans="11:12" x14ac:dyDescent="0.3">
      <c r="K349">
        <v>123577</v>
      </c>
      <c r="L349" t="s">
        <v>18455</v>
      </c>
    </row>
    <row r="350" spans="11:12" x14ac:dyDescent="0.3">
      <c r="K350">
        <v>160837</v>
      </c>
      <c r="L350" t="s">
        <v>18456</v>
      </c>
    </row>
    <row r="351" spans="11:12" x14ac:dyDescent="0.3">
      <c r="K351">
        <v>160873</v>
      </c>
      <c r="L351" t="s">
        <v>18457</v>
      </c>
    </row>
    <row r="352" spans="11:12" x14ac:dyDescent="0.3">
      <c r="K352">
        <v>179978</v>
      </c>
      <c r="L352" t="s">
        <v>18458</v>
      </c>
    </row>
    <row r="353" spans="11:12" x14ac:dyDescent="0.3">
      <c r="K353">
        <v>188632</v>
      </c>
      <c r="L353" t="s">
        <v>18459</v>
      </c>
    </row>
    <row r="354" spans="11:12" x14ac:dyDescent="0.3">
      <c r="K354">
        <v>189512</v>
      </c>
      <c r="L354" t="s">
        <v>18460</v>
      </c>
    </row>
    <row r="355" spans="11:12" x14ac:dyDescent="0.3">
      <c r="K355">
        <v>189773</v>
      </c>
      <c r="L355" t="s">
        <v>18461</v>
      </c>
    </row>
    <row r="356" spans="11:12" x14ac:dyDescent="0.3">
      <c r="K356">
        <v>192937</v>
      </c>
      <c r="L356" t="s">
        <v>18462</v>
      </c>
    </row>
    <row r="357" spans="11:12" x14ac:dyDescent="0.3">
      <c r="K357">
        <v>209105</v>
      </c>
      <c r="L357" t="s">
        <v>18463</v>
      </c>
    </row>
    <row r="358" spans="11:12" x14ac:dyDescent="0.3">
      <c r="K358">
        <v>211603</v>
      </c>
      <c r="L358" t="s">
        <v>18464</v>
      </c>
    </row>
    <row r="359" spans="11:12" x14ac:dyDescent="0.3">
      <c r="K359">
        <v>213585</v>
      </c>
      <c r="L359" t="s">
        <v>18465</v>
      </c>
    </row>
    <row r="360" spans="11:12" x14ac:dyDescent="0.3">
      <c r="K360">
        <v>234466</v>
      </c>
      <c r="L360" t="s">
        <v>18466</v>
      </c>
    </row>
    <row r="361" spans="11:12" x14ac:dyDescent="0.3">
      <c r="K361">
        <v>243082</v>
      </c>
      <c r="L361" t="s">
        <v>18467</v>
      </c>
    </row>
    <row r="362" spans="11:12" x14ac:dyDescent="0.3">
      <c r="K362">
        <v>245064</v>
      </c>
      <c r="L362" t="s">
        <v>18468</v>
      </c>
    </row>
    <row r="363" spans="11:12" x14ac:dyDescent="0.3">
      <c r="K363">
        <v>247684</v>
      </c>
      <c r="L363" t="s">
        <v>18469</v>
      </c>
    </row>
    <row r="364" spans="11:12" x14ac:dyDescent="0.3">
      <c r="K364">
        <v>248067</v>
      </c>
      <c r="L364" t="s">
        <v>18470</v>
      </c>
    </row>
    <row r="365" spans="11:12" x14ac:dyDescent="0.3">
      <c r="K365">
        <v>249107</v>
      </c>
      <c r="L365" t="s">
        <v>18471</v>
      </c>
    </row>
    <row r="366" spans="11:12" x14ac:dyDescent="0.3">
      <c r="K366">
        <v>258156</v>
      </c>
      <c r="L366" t="s">
        <v>18472</v>
      </c>
    </row>
    <row r="367" spans="11:12" x14ac:dyDescent="0.3">
      <c r="K367">
        <v>258202</v>
      </c>
      <c r="L367" t="s">
        <v>18473</v>
      </c>
    </row>
    <row r="368" spans="11:12" x14ac:dyDescent="0.3">
      <c r="K368">
        <v>263595</v>
      </c>
      <c r="L368" t="s">
        <v>18474</v>
      </c>
    </row>
    <row r="369" spans="11:12" x14ac:dyDescent="0.3">
      <c r="K369">
        <v>264943</v>
      </c>
      <c r="L369" t="s">
        <v>18475</v>
      </c>
    </row>
    <row r="370" spans="11:12" x14ac:dyDescent="0.3">
      <c r="K370">
        <v>265693</v>
      </c>
      <c r="L370" t="s">
        <v>18476</v>
      </c>
    </row>
    <row r="371" spans="11:12" x14ac:dyDescent="0.3">
      <c r="K371">
        <v>277741</v>
      </c>
      <c r="L371" t="s">
        <v>18477</v>
      </c>
    </row>
    <row r="372" spans="11:12" x14ac:dyDescent="0.3">
      <c r="K372">
        <v>290064</v>
      </c>
      <c r="L372" t="s">
        <v>18478</v>
      </c>
    </row>
    <row r="373" spans="11:12" x14ac:dyDescent="0.3">
      <c r="K373">
        <v>290470</v>
      </c>
      <c r="L373" t="s">
        <v>18479</v>
      </c>
    </row>
    <row r="374" spans="11:12" x14ac:dyDescent="0.3">
      <c r="K374">
        <v>296607</v>
      </c>
      <c r="L374" t="s">
        <v>18480</v>
      </c>
    </row>
    <row r="375" spans="11:12" x14ac:dyDescent="0.3">
      <c r="K375">
        <v>297364</v>
      </c>
      <c r="L375" t="s">
        <v>18481</v>
      </c>
    </row>
    <row r="376" spans="11:12" x14ac:dyDescent="0.3">
      <c r="K376">
        <v>297439</v>
      </c>
      <c r="L376" t="s">
        <v>18482</v>
      </c>
    </row>
    <row r="377" spans="11:12" x14ac:dyDescent="0.3">
      <c r="K377">
        <v>314629</v>
      </c>
      <c r="L377" t="s">
        <v>18483</v>
      </c>
    </row>
    <row r="378" spans="11:12" x14ac:dyDescent="0.3">
      <c r="K378">
        <v>315566</v>
      </c>
      <c r="L378" t="s">
        <v>18484</v>
      </c>
    </row>
    <row r="379" spans="11:12" x14ac:dyDescent="0.3">
      <c r="K379">
        <v>316689</v>
      </c>
      <c r="L379" t="s">
        <v>18485</v>
      </c>
    </row>
    <row r="380" spans="11:12" x14ac:dyDescent="0.3">
      <c r="K380">
        <v>316962</v>
      </c>
      <c r="L380" t="s">
        <v>18486</v>
      </c>
    </row>
    <row r="381" spans="11:12" x14ac:dyDescent="0.3">
      <c r="K381">
        <v>317282</v>
      </c>
      <c r="L381" t="s">
        <v>18487</v>
      </c>
    </row>
    <row r="382" spans="11:12" x14ac:dyDescent="0.3">
      <c r="K382">
        <v>317282</v>
      </c>
      <c r="L382" t="s">
        <v>18488</v>
      </c>
    </row>
    <row r="383" spans="11:12" x14ac:dyDescent="0.3">
      <c r="K383">
        <v>321081</v>
      </c>
      <c r="L383" t="s">
        <v>18489</v>
      </c>
    </row>
    <row r="384" spans="11:12" x14ac:dyDescent="0.3">
      <c r="K384">
        <v>322590</v>
      </c>
      <c r="L384" t="s">
        <v>18490</v>
      </c>
    </row>
    <row r="385" spans="11:12" x14ac:dyDescent="0.3">
      <c r="K385">
        <v>322590</v>
      </c>
      <c r="L385" t="s">
        <v>18491</v>
      </c>
    </row>
    <row r="386" spans="11:12" x14ac:dyDescent="0.3">
      <c r="K386">
        <v>322592</v>
      </c>
      <c r="L386" t="s">
        <v>18492</v>
      </c>
    </row>
    <row r="387" spans="11:12" x14ac:dyDescent="0.3">
      <c r="K387">
        <v>324490</v>
      </c>
      <c r="L387" t="s">
        <v>18493</v>
      </c>
    </row>
    <row r="388" spans="11:12" x14ac:dyDescent="0.3">
      <c r="K388">
        <v>339825</v>
      </c>
      <c r="L388" t="s">
        <v>18494</v>
      </c>
    </row>
    <row r="389" spans="11:12" x14ac:dyDescent="0.3">
      <c r="K389">
        <v>345853</v>
      </c>
      <c r="L389" t="s">
        <v>18495</v>
      </c>
    </row>
    <row r="390" spans="11:12" x14ac:dyDescent="0.3">
      <c r="K390">
        <v>353620</v>
      </c>
      <c r="L390" t="s">
        <v>18496</v>
      </c>
    </row>
    <row r="391" spans="11:12" x14ac:dyDescent="0.3">
      <c r="K391">
        <v>355429</v>
      </c>
      <c r="L391" t="s">
        <v>18497</v>
      </c>
    </row>
    <row r="392" spans="11:12" x14ac:dyDescent="0.3">
      <c r="K392">
        <v>8789</v>
      </c>
      <c r="L392" t="s">
        <v>18498</v>
      </c>
    </row>
    <row r="393" spans="11:12" x14ac:dyDescent="0.3">
      <c r="K393">
        <v>109357</v>
      </c>
      <c r="L393" t="s">
        <v>18499</v>
      </c>
    </row>
    <row r="394" spans="11:12" x14ac:dyDescent="0.3">
      <c r="K394">
        <v>49859</v>
      </c>
      <c r="L394" t="s">
        <v>18500</v>
      </c>
    </row>
    <row r="395" spans="11:12" x14ac:dyDescent="0.3">
      <c r="K395">
        <v>283743</v>
      </c>
      <c r="L395" t="s">
        <v>18501</v>
      </c>
    </row>
    <row r="396" spans="11:12" x14ac:dyDescent="0.3">
      <c r="K396">
        <v>356631</v>
      </c>
      <c r="L396" t="s">
        <v>18502</v>
      </c>
    </row>
    <row r="397" spans="11:12" x14ac:dyDescent="0.3">
      <c r="K397">
        <v>41262</v>
      </c>
      <c r="L397" t="s">
        <v>18503</v>
      </c>
    </row>
    <row r="398" spans="11:12" x14ac:dyDescent="0.3">
      <c r="K398">
        <v>78134</v>
      </c>
      <c r="L398" t="s">
        <v>18504</v>
      </c>
    </row>
    <row r="399" spans="11:12" x14ac:dyDescent="0.3">
      <c r="K399">
        <v>356882</v>
      </c>
      <c r="L399" t="s">
        <v>18505</v>
      </c>
    </row>
    <row r="400" spans="11:12" x14ac:dyDescent="0.3">
      <c r="K400">
        <v>45087</v>
      </c>
      <c r="L400" t="s">
        <v>18506</v>
      </c>
    </row>
    <row r="401" spans="11:12" x14ac:dyDescent="0.3">
      <c r="K401">
        <v>45087</v>
      </c>
      <c r="L401" t="s">
        <v>18507</v>
      </c>
    </row>
    <row r="402" spans="11:12" x14ac:dyDescent="0.3">
      <c r="K402">
        <v>354805</v>
      </c>
      <c r="L402" t="s">
        <v>18508</v>
      </c>
    </row>
    <row r="403" spans="11:12" x14ac:dyDescent="0.3">
      <c r="K403">
        <v>261268</v>
      </c>
      <c r="L403" t="s">
        <v>18509</v>
      </c>
    </row>
    <row r="404" spans="11:12" x14ac:dyDescent="0.3">
      <c r="K404">
        <v>261268</v>
      </c>
      <c r="L404" t="s">
        <v>18510</v>
      </c>
    </row>
    <row r="405" spans="11:12" x14ac:dyDescent="0.3">
      <c r="K405">
        <v>248969</v>
      </c>
      <c r="L405" t="s">
        <v>18511</v>
      </c>
    </row>
    <row r="406" spans="11:12" x14ac:dyDescent="0.3">
      <c r="K406">
        <v>2270</v>
      </c>
      <c r="L406" t="s">
        <v>18512</v>
      </c>
    </row>
    <row r="407" spans="11:12" x14ac:dyDescent="0.3">
      <c r="K407">
        <v>6241</v>
      </c>
      <c r="L407" t="s">
        <v>18513</v>
      </c>
    </row>
    <row r="408" spans="11:12" x14ac:dyDescent="0.3">
      <c r="K408">
        <v>58122</v>
      </c>
      <c r="L408" t="s">
        <v>18514</v>
      </c>
    </row>
    <row r="409" spans="11:12" x14ac:dyDescent="0.3">
      <c r="K409">
        <v>317017</v>
      </c>
      <c r="L409" t="s">
        <v>18515</v>
      </c>
    </row>
    <row r="410" spans="11:12" x14ac:dyDescent="0.3">
      <c r="K410">
        <v>58161</v>
      </c>
      <c r="L410" t="s">
        <v>18516</v>
      </c>
    </row>
    <row r="411" spans="11:12" x14ac:dyDescent="0.3">
      <c r="K411">
        <v>49198</v>
      </c>
      <c r="L411" t="s">
        <v>18517</v>
      </c>
    </row>
    <row r="412" spans="11:12" x14ac:dyDescent="0.3">
      <c r="K412">
        <v>8979</v>
      </c>
      <c r="L412" t="s">
        <v>18518</v>
      </c>
    </row>
    <row r="413" spans="11:12" x14ac:dyDescent="0.3">
      <c r="K413">
        <v>57991</v>
      </c>
      <c r="L413" t="s">
        <v>18519</v>
      </c>
    </row>
    <row r="414" spans="11:12" x14ac:dyDescent="0.3">
      <c r="K414">
        <v>287320</v>
      </c>
      <c r="L414" t="s">
        <v>18520</v>
      </c>
    </row>
    <row r="415" spans="11:12" x14ac:dyDescent="0.3">
      <c r="K415">
        <v>50586</v>
      </c>
      <c r="L415" t="s">
        <v>18521</v>
      </c>
    </row>
    <row r="416" spans="11:12" x14ac:dyDescent="0.3">
      <c r="K416">
        <v>45444</v>
      </c>
      <c r="L416" t="s">
        <v>18522</v>
      </c>
    </row>
    <row r="417" spans="11:12" x14ac:dyDescent="0.3">
      <c r="K417">
        <v>106626</v>
      </c>
      <c r="L417" t="s">
        <v>18523</v>
      </c>
    </row>
    <row r="418" spans="11:12" x14ac:dyDescent="0.3">
      <c r="K418">
        <v>12120</v>
      </c>
      <c r="L418" t="s">
        <v>18524</v>
      </c>
    </row>
    <row r="419" spans="11:12" x14ac:dyDescent="0.3">
      <c r="K419">
        <v>119761</v>
      </c>
      <c r="L419" t="s">
        <v>18525</v>
      </c>
    </row>
    <row r="420" spans="11:12" x14ac:dyDescent="0.3">
      <c r="K420">
        <v>260847</v>
      </c>
      <c r="L420" t="s">
        <v>18526</v>
      </c>
    </row>
    <row r="421" spans="11:12" x14ac:dyDescent="0.3">
      <c r="K421">
        <v>358585</v>
      </c>
      <c r="L421" t="s">
        <v>18527</v>
      </c>
    </row>
    <row r="422" spans="11:12" x14ac:dyDescent="0.3">
      <c r="K422">
        <v>95823</v>
      </c>
      <c r="L422" t="s">
        <v>18528</v>
      </c>
    </row>
    <row r="423" spans="11:12" x14ac:dyDescent="0.3">
      <c r="K423">
        <v>36557</v>
      </c>
      <c r="L423" t="s">
        <v>18529</v>
      </c>
    </row>
    <row r="424" spans="11:12" x14ac:dyDescent="0.3">
      <c r="K424">
        <v>24319</v>
      </c>
      <c r="L424" t="s">
        <v>18530</v>
      </c>
    </row>
    <row r="425" spans="11:12" x14ac:dyDescent="0.3">
      <c r="K425">
        <v>253489</v>
      </c>
      <c r="L425" t="s">
        <v>18531</v>
      </c>
    </row>
    <row r="426" spans="11:12" x14ac:dyDescent="0.3">
      <c r="K426">
        <v>8900</v>
      </c>
      <c r="L426" t="s">
        <v>18532</v>
      </c>
    </row>
    <row r="427" spans="11:12" x14ac:dyDescent="0.3">
      <c r="K427">
        <v>316739</v>
      </c>
      <c r="L427" t="s">
        <v>18533</v>
      </c>
    </row>
    <row r="428" spans="11:12" x14ac:dyDescent="0.3">
      <c r="K428">
        <v>340177</v>
      </c>
      <c r="L428" t="s">
        <v>18534</v>
      </c>
    </row>
    <row r="429" spans="11:12" x14ac:dyDescent="0.3">
      <c r="K429">
        <v>44330</v>
      </c>
      <c r="L429" t="s">
        <v>18535</v>
      </c>
    </row>
    <row r="430" spans="11:12" x14ac:dyDescent="0.3">
      <c r="K430">
        <v>53340</v>
      </c>
      <c r="L430" t="s">
        <v>18536</v>
      </c>
    </row>
    <row r="431" spans="11:12" x14ac:dyDescent="0.3">
      <c r="K431">
        <v>56626</v>
      </c>
      <c r="L431" t="s">
        <v>18537</v>
      </c>
    </row>
    <row r="432" spans="11:12" x14ac:dyDescent="0.3">
      <c r="K432">
        <v>47393</v>
      </c>
      <c r="L432" t="s">
        <v>18538</v>
      </c>
    </row>
    <row r="433" spans="11:12" x14ac:dyDescent="0.3">
      <c r="K433">
        <v>9761</v>
      </c>
      <c r="L433" t="s">
        <v>18539</v>
      </c>
    </row>
    <row r="434" spans="11:12" x14ac:dyDescent="0.3">
      <c r="K434">
        <v>45894</v>
      </c>
      <c r="L434" t="s">
        <v>18540</v>
      </c>
    </row>
    <row r="435" spans="11:12" x14ac:dyDescent="0.3">
      <c r="K435">
        <v>45894</v>
      </c>
      <c r="L435" t="s">
        <v>18541</v>
      </c>
    </row>
    <row r="436" spans="11:12" x14ac:dyDescent="0.3">
      <c r="K436">
        <v>76606</v>
      </c>
      <c r="L436" t="s">
        <v>18542</v>
      </c>
    </row>
    <row r="437" spans="11:12" x14ac:dyDescent="0.3">
      <c r="K437">
        <v>294320</v>
      </c>
      <c r="L437" t="s">
        <v>18543</v>
      </c>
    </row>
    <row r="438" spans="11:12" x14ac:dyDescent="0.3">
      <c r="K438">
        <v>356926</v>
      </c>
      <c r="L438" t="s">
        <v>18544</v>
      </c>
    </row>
    <row r="439" spans="11:12" x14ac:dyDescent="0.3">
      <c r="K439">
        <v>357189</v>
      </c>
      <c r="L439" t="s">
        <v>18545</v>
      </c>
    </row>
    <row r="440" spans="11:12" x14ac:dyDescent="0.3">
      <c r="K440">
        <v>357453</v>
      </c>
      <c r="L440" t="s">
        <v>18546</v>
      </c>
    </row>
    <row r="441" spans="11:12" x14ac:dyDescent="0.3">
      <c r="K441">
        <v>80647</v>
      </c>
      <c r="L441" t="s">
        <v>18547</v>
      </c>
    </row>
    <row r="442" spans="11:12" x14ac:dyDescent="0.3">
      <c r="K442">
        <v>1453</v>
      </c>
      <c r="L442" t="s">
        <v>18548</v>
      </c>
    </row>
    <row r="443" spans="11:12" x14ac:dyDescent="0.3">
      <c r="K443">
        <v>106690</v>
      </c>
      <c r="L443" t="s">
        <v>18549</v>
      </c>
    </row>
    <row r="444" spans="11:12" x14ac:dyDescent="0.3">
      <c r="K444">
        <v>280188</v>
      </c>
      <c r="L444" t="s">
        <v>18550</v>
      </c>
    </row>
    <row r="445" spans="11:12" x14ac:dyDescent="0.3">
      <c r="K445">
        <v>313874</v>
      </c>
      <c r="L445" t="s">
        <v>18551</v>
      </c>
    </row>
    <row r="446" spans="11:12" x14ac:dyDescent="0.3">
      <c r="K446">
        <v>275463</v>
      </c>
      <c r="L446" t="s">
        <v>18552</v>
      </c>
    </row>
    <row r="447" spans="11:12" x14ac:dyDescent="0.3">
      <c r="K447">
        <v>268491</v>
      </c>
      <c r="L447" t="s">
        <v>18553</v>
      </c>
    </row>
    <row r="448" spans="11:12" x14ac:dyDescent="0.3">
      <c r="K448">
        <v>71191</v>
      </c>
      <c r="L448" t="s">
        <v>18554</v>
      </c>
    </row>
    <row r="449" spans="11:12" x14ac:dyDescent="0.3">
      <c r="K449">
        <v>248138</v>
      </c>
      <c r="L449" t="s">
        <v>18555</v>
      </c>
    </row>
    <row r="450" spans="11:12" x14ac:dyDescent="0.3">
      <c r="K450">
        <v>95056</v>
      </c>
      <c r="L450" t="s">
        <v>18556</v>
      </c>
    </row>
    <row r="451" spans="11:12" x14ac:dyDescent="0.3">
      <c r="K451">
        <v>70563</v>
      </c>
      <c r="L451" t="s">
        <v>18557</v>
      </c>
    </row>
    <row r="452" spans="11:12" x14ac:dyDescent="0.3">
      <c r="K452">
        <v>193437</v>
      </c>
      <c r="L452" t="s">
        <v>18558</v>
      </c>
    </row>
    <row r="453" spans="11:12" x14ac:dyDescent="0.3">
      <c r="K453">
        <v>54685</v>
      </c>
      <c r="L453" t="s">
        <v>18559</v>
      </c>
    </row>
    <row r="454" spans="11:12" x14ac:dyDescent="0.3">
      <c r="K454">
        <v>357789</v>
      </c>
      <c r="L454" t="s">
        <v>18560</v>
      </c>
    </row>
    <row r="455" spans="11:12" x14ac:dyDescent="0.3">
      <c r="K455">
        <v>358572</v>
      </c>
      <c r="L455" t="s">
        <v>18561</v>
      </c>
    </row>
    <row r="456" spans="11:12" x14ac:dyDescent="0.3">
      <c r="K456">
        <v>260109</v>
      </c>
      <c r="L456" t="s">
        <v>18562</v>
      </c>
    </row>
    <row r="457" spans="11:12" x14ac:dyDescent="0.3">
      <c r="K457">
        <v>780</v>
      </c>
      <c r="L457" t="s">
        <v>18563</v>
      </c>
    </row>
    <row r="458" spans="11:12" x14ac:dyDescent="0.3">
      <c r="K458">
        <v>5105</v>
      </c>
      <c r="L458" t="s">
        <v>18564</v>
      </c>
    </row>
    <row r="459" spans="11:12" x14ac:dyDescent="0.3">
      <c r="K459">
        <v>354784</v>
      </c>
      <c r="L459" t="s">
        <v>18565</v>
      </c>
    </row>
    <row r="460" spans="11:12" x14ac:dyDescent="0.3">
      <c r="K460">
        <v>57778</v>
      </c>
      <c r="L460" t="s">
        <v>18566</v>
      </c>
    </row>
    <row r="461" spans="11:12" x14ac:dyDescent="0.3">
      <c r="K461">
        <v>239797</v>
      </c>
      <c r="L461" t="s">
        <v>18567</v>
      </c>
    </row>
    <row r="462" spans="11:12" x14ac:dyDescent="0.3">
      <c r="K462">
        <v>116724</v>
      </c>
      <c r="L462" t="s">
        <v>18568</v>
      </c>
    </row>
    <row r="463" spans="11:12" x14ac:dyDescent="0.3">
      <c r="K463">
        <v>184282</v>
      </c>
      <c r="L463" t="s">
        <v>18569</v>
      </c>
    </row>
    <row r="464" spans="11:12" x14ac:dyDescent="0.3">
      <c r="K464">
        <v>114784</v>
      </c>
      <c r="L464" t="s">
        <v>18570</v>
      </c>
    </row>
    <row r="465" spans="11:12" x14ac:dyDescent="0.3">
      <c r="K465">
        <v>2326</v>
      </c>
      <c r="L465" t="s">
        <v>18571</v>
      </c>
    </row>
    <row r="466" spans="11:12" x14ac:dyDescent="0.3">
      <c r="K466">
        <v>185556</v>
      </c>
      <c r="L466" t="s">
        <v>18572</v>
      </c>
    </row>
    <row r="467" spans="11:12" x14ac:dyDescent="0.3">
      <c r="K467">
        <v>255100</v>
      </c>
      <c r="L467" t="s">
        <v>18573</v>
      </c>
    </row>
    <row r="468" spans="11:12" x14ac:dyDescent="0.3">
      <c r="K468">
        <v>342805</v>
      </c>
      <c r="L468" t="s">
        <v>18574</v>
      </c>
    </row>
    <row r="469" spans="11:12" x14ac:dyDescent="0.3">
      <c r="K469">
        <v>284215</v>
      </c>
      <c r="L469" t="s">
        <v>18575</v>
      </c>
    </row>
    <row r="470" spans="11:12" x14ac:dyDescent="0.3">
      <c r="K470">
        <v>296472</v>
      </c>
      <c r="L470" t="s">
        <v>18576</v>
      </c>
    </row>
    <row r="471" spans="11:12" x14ac:dyDescent="0.3">
      <c r="K471">
        <v>191879</v>
      </c>
      <c r="L471" t="s">
        <v>18577</v>
      </c>
    </row>
    <row r="472" spans="11:12" x14ac:dyDescent="0.3">
      <c r="K472">
        <v>57072</v>
      </c>
      <c r="L472" t="s">
        <v>18578</v>
      </c>
    </row>
    <row r="473" spans="11:12" x14ac:dyDescent="0.3">
      <c r="K473">
        <v>94542</v>
      </c>
      <c r="L473" t="s">
        <v>18579</v>
      </c>
    </row>
    <row r="474" spans="11:12" x14ac:dyDescent="0.3">
      <c r="K474">
        <v>92865</v>
      </c>
      <c r="L474" t="s">
        <v>18580</v>
      </c>
    </row>
    <row r="475" spans="11:12" x14ac:dyDescent="0.3">
      <c r="K475">
        <v>304393</v>
      </c>
      <c r="L475" t="s">
        <v>18581</v>
      </c>
    </row>
    <row r="476" spans="11:12" x14ac:dyDescent="0.3">
      <c r="K476">
        <v>347342</v>
      </c>
      <c r="L476" t="s">
        <v>18582</v>
      </c>
    </row>
    <row r="477" spans="11:12" x14ac:dyDescent="0.3">
      <c r="K477">
        <v>47209</v>
      </c>
      <c r="L477" t="s">
        <v>18583</v>
      </c>
    </row>
    <row r="478" spans="11:12" x14ac:dyDescent="0.3">
      <c r="K478">
        <v>54741</v>
      </c>
      <c r="L478" t="s">
        <v>18584</v>
      </c>
    </row>
    <row r="479" spans="11:12" x14ac:dyDescent="0.3">
      <c r="K479">
        <v>77167</v>
      </c>
      <c r="L479" t="s">
        <v>18585</v>
      </c>
    </row>
    <row r="480" spans="11:12" x14ac:dyDescent="0.3">
      <c r="K480">
        <v>107165</v>
      </c>
      <c r="L480" t="s">
        <v>18586</v>
      </c>
    </row>
    <row r="481" spans="11:12" x14ac:dyDescent="0.3">
      <c r="K481">
        <v>259457</v>
      </c>
      <c r="L481" t="s">
        <v>18587</v>
      </c>
    </row>
    <row r="482" spans="11:12" x14ac:dyDescent="0.3">
      <c r="K482">
        <v>121962</v>
      </c>
      <c r="L482" t="s">
        <v>18588</v>
      </c>
    </row>
    <row r="483" spans="11:12" x14ac:dyDescent="0.3">
      <c r="K483">
        <v>191454</v>
      </c>
      <c r="L483" t="s">
        <v>18589</v>
      </c>
    </row>
    <row r="484" spans="11:12" x14ac:dyDescent="0.3">
      <c r="K484">
        <v>196452</v>
      </c>
      <c r="L484" t="s">
        <v>18590</v>
      </c>
    </row>
    <row r="485" spans="11:12" x14ac:dyDescent="0.3">
      <c r="K485">
        <v>92031</v>
      </c>
      <c r="L485" t="s">
        <v>18591</v>
      </c>
    </row>
    <row r="486" spans="11:12" x14ac:dyDescent="0.3">
      <c r="K486">
        <v>70014</v>
      </c>
      <c r="L486" t="s">
        <v>18592</v>
      </c>
    </row>
    <row r="487" spans="11:12" x14ac:dyDescent="0.3">
      <c r="K487">
        <v>298547</v>
      </c>
      <c r="L487" t="s">
        <v>18593</v>
      </c>
    </row>
    <row r="488" spans="11:12" x14ac:dyDescent="0.3">
      <c r="K488">
        <v>71834</v>
      </c>
      <c r="L488" t="s">
        <v>18594</v>
      </c>
    </row>
    <row r="489" spans="11:12" x14ac:dyDescent="0.3">
      <c r="K489">
        <v>51441</v>
      </c>
      <c r="L489" t="s">
        <v>18595</v>
      </c>
    </row>
    <row r="490" spans="11:12" x14ac:dyDescent="0.3">
      <c r="K490">
        <v>101662</v>
      </c>
      <c r="L490" t="s">
        <v>18596</v>
      </c>
    </row>
    <row r="491" spans="11:12" x14ac:dyDescent="0.3">
      <c r="K491">
        <v>70088</v>
      </c>
      <c r="L491" t="s">
        <v>18597</v>
      </c>
    </row>
    <row r="492" spans="11:12" x14ac:dyDescent="0.3">
      <c r="K492">
        <v>329780</v>
      </c>
      <c r="L492" t="s">
        <v>18598</v>
      </c>
    </row>
    <row r="493" spans="11:12" x14ac:dyDescent="0.3">
      <c r="K493">
        <v>79911</v>
      </c>
      <c r="L493" t="s">
        <v>18599</v>
      </c>
    </row>
    <row r="494" spans="11:12" x14ac:dyDescent="0.3">
      <c r="K494">
        <v>329534</v>
      </c>
      <c r="L494" t="s">
        <v>18600</v>
      </c>
    </row>
    <row r="495" spans="11:12" x14ac:dyDescent="0.3">
      <c r="K495">
        <v>58363</v>
      </c>
      <c r="L495" t="s">
        <v>18601</v>
      </c>
    </row>
    <row r="496" spans="11:12" x14ac:dyDescent="0.3">
      <c r="K496">
        <v>306765</v>
      </c>
      <c r="L496" t="s">
        <v>18602</v>
      </c>
    </row>
    <row r="497" spans="11:12" x14ac:dyDescent="0.3">
      <c r="K497">
        <v>279498</v>
      </c>
      <c r="L497" t="s">
        <v>18603</v>
      </c>
    </row>
    <row r="498" spans="11:12" x14ac:dyDescent="0.3">
      <c r="K498">
        <v>357785</v>
      </c>
      <c r="L498" t="s">
        <v>18604</v>
      </c>
    </row>
    <row r="499" spans="11:12" x14ac:dyDescent="0.3">
      <c r="K499">
        <v>76413</v>
      </c>
      <c r="L499" t="s">
        <v>18605</v>
      </c>
    </row>
    <row r="500" spans="11:12" x14ac:dyDescent="0.3">
      <c r="K500">
        <v>364303</v>
      </c>
      <c r="L500" t="s">
        <v>18606</v>
      </c>
    </row>
    <row r="501" spans="11:12" x14ac:dyDescent="0.3">
      <c r="K501">
        <v>364262</v>
      </c>
      <c r="L501" t="s">
        <v>18607</v>
      </c>
    </row>
    <row r="502" spans="11:12" x14ac:dyDescent="0.3">
      <c r="K502">
        <v>17399</v>
      </c>
      <c r="L502" t="s">
        <v>18608</v>
      </c>
    </row>
    <row r="503" spans="11:12" x14ac:dyDescent="0.3">
      <c r="K503">
        <v>23837</v>
      </c>
      <c r="L503" t="s">
        <v>18609</v>
      </c>
    </row>
    <row r="504" spans="11:12" x14ac:dyDescent="0.3">
      <c r="K504">
        <v>356083</v>
      </c>
      <c r="L504" t="s">
        <v>18610</v>
      </c>
    </row>
    <row r="505" spans="11:12" x14ac:dyDescent="0.3">
      <c r="K505">
        <v>45946</v>
      </c>
      <c r="L505" t="s">
        <v>18611</v>
      </c>
    </row>
    <row r="506" spans="11:12" x14ac:dyDescent="0.3">
      <c r="K506">
        <v>71820</v>
      </c>
      <c r="L506" t="s">
        <v>18612</v>
      </c>
    </row>
    <row r="507" spans="11:12" x14ac:dyDescent="0.3">
      <c r="K507">
        <v>117363</v>
      </c>
      <c r="L507" t="s">
        <v>18613</v>
      </c>
    </row>
    <row r="508" spans="11:12" x14ac:dyDescent="0.3">
      <c r="K508">
        <v>178347</v>
      </c>
      <c r="L508" t="s">
        <v>18614</v>
      </c>
    </row>
    <row r="509" spans="11:12" x14ac:dyDescent="0.3">
      <c r="K509">
        <v>76848</v>
      </c>
      <c r="L509" t="s">
        <v>18615</v>
      </c>
    </row>
    <row r="510" spans="11:12" x14ac:dyDescent="0.3">
      <c r="K510">
        <v>298897</v>
      </c>
      <c r="L510" t="s">
        <v>18616</v>
      </c>
    </row>
    <row r="511" spans="11:12" x14ac:dyDescent="0.3">
      <c r="K511">
        <v>244858</v>
      </c>
      <c r="L511" t="s">
        <v>18617</v>
      </c>
    </row>
    <row r="512" spans="11:12" x14ac:dyDescent="0.3">
      <c r="K512">
        <v>200819</v>
      </c>
      <c r="L512" t="s">
        <v>18618</v>
      </c>
    </row>
    <row r="513" spans="11:12" x14ac:dyDescent="0.3">
      <c r="K513">
        <v>292568</v>
      </c>
      <c r="L513" t="s">
        <v>18619</v>
      </c>
    </row>
    <row r="514" spans="11:12" x14ac:dyDescent="0.3">
      <c r="K514">
        <v>4952</v>
      </c>
      <c r="L514" t="s">
        <v>18620</v>
      </c>
    </row>
    <row r="515" spans="11:12" x14ac:dyDescent="0.3">
      <c r="K515">
        <v>121890</v>
      </c>
      <c r="L515" t="s">
        <v>18621</v>
      </c>
    </row>
    <row r="516" spans="11:12" x14ac:dyDescent="0.3">
      <c r="K516">
        <v>318789</v>
      </c>
      <c r="L516" t="s">
        <v>18622</v>
      </c>
    </row>
    <row r="517" spans="11:12" x14ac:dyDescent="0.3">
      <c r="K517">
        <v>214389</v>
      </c>
      <c r="L517" t="s">
        <v>18623</v>
      </c>
    </row>
    <row r="518" spans="11:12" x14ac:dyDescent="0.3">
      <c r="K518">
        <v>59818</v>
      </c>
      <c r="L518" t="s">
        <v>18624</v>
      </c>
    </row>
    <row r="519" spans="11:12" x14ac:dyDescent="0.3">
      <c r="K519">
        <v>5229</v>
      </c>
      <c r="L519" t="s">
        <v>18625</v>
      </c>
    </row>
    <row r="520" spans="11:12" x14ac:dyDescent="0.3">
      <c r="K520">
        <v>71577</v>
      </c>
      <c r="L520" t="s">
        <v>18626</v>
      </c>
    </row>
    <row r="521" spans="11:12" x14ac:dyDescent="0.3">
      <c r="K521">
        <v>298254</v>
      </c>
      <c r="L521" t="s">
        <v>18627</v>
      </c>
    </row>
    <row r="522" spans="11:12" x14ac:dyDescent="0.3">
      <c r="K522">
        <v>70357</v>
      </c>
      <c r="L522" t="s">
        <v>18628</v>
      </c>
    </row>
    <row r="523" spans="11:12" x14ac:dyDescent="0.3">
      <c r="K523">
        <v>221684</v>
      </c>
      <c r="L523" t="s">
        <v>18629</v>
      </c>
    </row>
    <row r="524" spans="11:12" x14ac:dyDescent="0.3">
      <c r="K524">
        <v>47210</v>
      </c>
      <c r="L524" t="s">
        <v>18630</v>
      </c>
    </row>
    <row r="525" spans="11:12" x14ac:dyDescent="0.3">
      <c r="K525">
        <v>268216</v>
      </c>
      <c r="L525" t="s">
        <v>18631</v>
      </c>
    </row>
    <row r="526" spans="11:12" x14ac:dyDescent="0.3">
      <c r="K526">
        <v>90228</v>
      </c>
      <c r="L526" t="s">
        <v>18632</v>
      </c>
    </row>
    <row r="527" spans="11:12" x14ac:dyDescent="0.3">
      <c r="K527">
        <v>224470</v>
      </c>
      <c r="L527" t="s">
        <v>18633</v>
      </c>
    </row>
    <row r="528" spans="11:12" x14ac:dyDescent="0.3">
      <c r="K528">
        <v>262263</v>
      </c>
      <c r="L528" t="s">
        <v>18634</v>
      </c>
    </row>
    <row r="529" spans="11:12" x14ac:dyDescent="0.3">
      <c r="K529">
        <v>339824</v>
      </c>
      <c r="L529" t="s">
        <v>18635</v>
      </c>
    </row>
    <row r="530" spans="11:12" x14ac:dyDescent="0.3">
      <c r="K530">
        <v>121587</v>
      </c>
      <c r="L530" t="s">
        <v>18636</v>
      </c>
    </row>
    <row r="531" spans="11:12" x14ac:dyDescent="0.3">
      <c r="K531">
        <v>70063</v>
      </c>
      <c r="L531" t="s">
        <v>18637</v>
      </c>
    </row>
    <row r="532" spans="11:12" x14ac:dyDescent="0.3">
      <c r="K532">
        <v>184974</v>
      </c>
      <c r="L532" t="s">
        <v>18638</v>
      </c>
    </row>
    <row r="533" spans="11:12" x14ac:dyDescent="0.3">
      <c r="K533">
        <v>20768</v>
      </c>
      <c r="L533" t="s">
        <v>18639</v>
      </c>
    </row>
    <row r="534" spans="11:12" x14ac:dyDescent="0.3">
      <c r="K534">
        <v>70963</v>
      </c>
      <c r="L534" t="s">
        <v>18640</v>
      </c>
    </row>
    <row r="535" spans="11:12" x14ac:dyDescent="0.3">
      <c r="K535">
        <v>253582</v>
      </c>
      <c r="L535" t="s">
        <v>18641</v>
      </c>
    </row>
    <row r="536" spans="11:12" x14ac:dyDescent="0.3">
      <c r="K536">
        <v>56285</v>
      </c>
      <c r="L536" t="s">
        <v>18642</v>
      </c>
    </row>
    <row r="537" spans="11:12" x14ac:dyDescent="0.3">
      <c r="K537">
        <v>183217</v>
      </c>
      <c r="L537" t="s">
        <v>18643</v>
      </c>
    </row>
    <row r="538" spans="11:12" x14ac:dyDescent="0.3">
      <c r="K538">
        <v>6085</v>
      </c>
      <c r="L538" t="s">
        <v>18644</v>
      </c>
    </row>
    <row r="539" spans="11:12" x14ac:dyDescent="0.3">
      <c r="K539">
        <v>356462</v>
      </c>
      <c r="L539" t="s">
        <v>18645</v>
      </c>
    </row>
    <row r="540" spans="11:12" x14ac:dyDescent="0.3">
      <c r="K540">
        <v>267693</v>
      </c>
      <c r="L540" t="s">
        <v>18646</v>
      </c>
    </row>
    <row r="541" spans="11:12" x14ac:dyDescent="0.3">
      <c r="K541">
        <v>32924</v>
      </c>
      <c r="L541" t="s">
        <v>18647</v>
      </c>
    </row>
    <row r="542" spans="11:12" x14ac:dyDescent="0.3">
      <c r="K542">
        <v>345718</v>
      </c>
      <c r="L542" t="s">
        <v>18648</v>
      </c>
    </row>
    <row r="543" spans="11:12" x14ac:dyDescent="0.3">
      <c r="K543">
        <v>30592</v>
      </c>
      <c r="L543" t="s">
        <v>18649</v>
      </c>
    </row>
    <row r="544" spans="11:12" x14ac:dyDescent="0.3">
      <c r="K544">
        <v>357664</v>
      </c>
      <c r="L544" t="s">
        <v>18650</v>
      </c>
    </row>
    <row r="545" spans="11:12" x14ac:dyDescent="0.3">
      <c r="K545">
        <v>179860</v>
      </c>
      <c r="L545" t="s">
        <v>18651</v>
      </c>
    </row>
    <row r="546" spans="11:12" x14ac:dyDescent="0.3">
      <c r="K546">
        <v>110911</v>
      </c>
      <c r="L546" t="s">
        <v>18652</v>
      </c>
    </row>
    <row r="547" spans="11:12" x14ac:dyDescent="0.3">
      <c r="K547" t="s">
        <v>10256</v>
      </c>
      <c r="L547" t="s">
        <v>18653</v>
      </c>
    </row>
    <row r="548" spans="11:12" x14ac:dyDescent="0.3">
      <c r="K548">
        <v>56533</v>
      </c>
      <c r="L548" t="s">
        <v>18654</v>
      </c>
    </row>
    <row r="549" spans="11:12" x14ac:dyDescent="0.3">
      <c r="K549">
        <v>77137</v>
      </c>
      <c r="L549" t="s">
        <v>18655</v>
      </c>
    </row>
    <row r="550" spans="11:12" x14ac:dyDescent="0.3">
      <c r="K550">
        <v>344860</v>
      </c>
      <c r="L550" t="s">
        <v>18656</v>
      </c>
    </row>
    <row r="551" spans="11:12" x14ac:dyDescent="0.3">
      <c r="K551">
        <v>298344</v>
      </c>
      <c r="L551" t="s">
        <v>18657</v>
      </c>
    </row>
    <row r="552" spans="11:12" x14ac:dyDescent="0.3">
      <c r="K552">
        <v>120487</v>
      </c>
      <c r="L552" t="s">
        <v>18658</v>
      </c>
    </row>
    <row r="553" spans="11:12" x14ac:dyDescent="0.3">
      <c r="K553">
        <v>76601</v>
      </c>
      <c r="L553" t="s">
        <v>18659</v>
      </c>
    </row>
    <row r="554" spans="11:12" x14ac:dyDescent="0.3">
      <c r="K554">
        <v>55224</v>
      </c>
      <c r="L554" t="s">
        <v>18660</v>
      </c>
    </row>
    <row r="555" spans="11:12" x14ac:dyDescent="0.3">
      <c r="K555">
        <v>160527</v>
      </c>
      <c r="L555" t="s">
        <v>18661</v>
      </c>
    </row>
    <row r="556" spans="11:12" x14ac:dyDescent="0.3">
      <c r="K556">
        <v>279356</v>
      </c>
      <c r="L556" t="s">
        <v>18662</v>
      </c>
    </row>
    <row r="557" spans="11:12" x14ac:dyDescent="0.3">
      <c r="K557">
        <v>80458</v>
      </c>
      <c r="L557" t="s">
        <v>18663</v>
      </c>
    </row>
    <row r="558" spans="11:12" x14ac:dyDescent="0.3">
      <c r="K558">
        <v>356881</v>
      </c>
      <c r="L558" t="s">
        <v>18664</v>
      </c>
    </row>
    <row r="559" spans="11:12" x14ac:dyDescent="0.3">
      <c r="K559">
        <v>13720</v>
      </c>
      <c r="L559" t="s">
        <v>18665</v>
      </c>
    </row>
    <row r="560" spans="11:12" x14ac:dyDescent="0.3">
      <c r="K560">
        <v>350604</v>
      </c>
      <c r="L560" t="s">
        <v>18666</v>
      </c>
    </row>
    <row r="561" spans="11:12" x14ac:dyDescent="0.3">
      <c r="K561">
        <v>119174</v>
      </c>
      <c r="L561" t="s">
        <v>18667</v>
      </c>
    </row>
    <row r="562" spans="11:12" x14ac:dyDescent="0.3">
      <c r="K562">
        <v>346282</v>
      </c>
      <c r="L562" t="s">
        <v>18668</v>
      </c>
    </row>
    <row r="563" spans="11:12" x14ac:dyDescent="0.3">
      <c r="K563">
        <v>27923</v>
      </c>
      <c r="L563" t="s">
        <v>18669</v>
      </c>
    </row>
    <row r="564" spans="11:12" x14ac:dyDescent="0.3">
      <c r="K564">
        <v>324417</v>
      </c>
      <c r="L564" t="s">
        <v>18670</v>
      </c>
    </row>
    <row r="565" spans="11:12" x14ac:dyDescent="0.3">
      <c r="K565">
        <v>210079</v>
      </c>
      <c r="L565" t="s">
        <v>18671</v>
      </c>
    </row>
    <row r="566" spans="11:12" x14ac:dyDescent="0.3">
      <c r="K566">
        <v>40367</v>
      </c>
      <c r="L566" t="s">
        <v>18672</v>
      </c>
    </row>
    <row r="567" spans="11:12" x14ac:dyDescent="0.3">
      <c r="K567">
        <v>62464</v>
      </c>
      <c r="L567" t="s">
        <v>18673</v>
      </c>
    </row>
    <row r="568" spans="11:12" x14ac:dyDescent="0.3">
      <c r="K568">
        <v>262771</v>
      </c>
      <c r="L568" t="s">
        <v>18674</v>
      </c>
    </row>
    <row r="569" spans="11:12" x14ac:dyDescent="0.3">
      <c r="K569">
        <v>63093</v>
      </c>
      <c r="L569" t="s">
        <v>18675</v>
      </c>
    </row>
    <row r="570" spans="11:12" x14ac:dyDescent="0.3">
      <c r="K570">
        <v>231697</v>
      </c>
      <c r="L570" t="s">
        <v>18676</v>
      </c>
    </row>
    <row r="571" spans="11:12" x14ac:dyDescent="0.3">
      <c r="K571" t="s">
        <v>18677</v>
      </c>
      <c r="L571" t="s">
        <v>18678</v>
      </c>
    </row>
    <row r="572" spans="11:12" x14ac:dyDescent="0.3">
      <c r="K572">
        <v>299297</v>
      </c>
      <c r="L572" t="s">
        <v>18679</v>
      </c>
    </row>
    <row r="573" spans="11:12" x14ac:dyDescent="0.3">
      <c r="K573">
        <v>76266</v>
      </c>
      <c r="L573" t="s">
        <v>18680</v>
      </c>
    </row>
    <row r="574" spans="11:12" x14ac:dyDescent="0.3">
      <c r="K574">
        <v>72041</v>
      </c>
      <c r="L574" t="s">
        <v>18681</v>
      </c>
    </row>
    <row r="575" spans="11:12" x14ac:dyDescent="0.3">
      <c r="K575">
        <v>319327</v>
      </c>
      <c r="L575" t="s">
        <v>18682</v>
      </c>
    </row>
    <row r="576" spans="11:12" x14ac:dyDescent="0.3">
      <c r="K576">
        <v>327521</v>
      </c>
      <c r="L576" t="s">
        <v>18683</v>
      </c>
    </row>
    <row r="577" spans="11:12" x14ac:dyDescent="0.3">
      <c r="K577">
        <v>97881</v>
      </c>
      <c r="L577" t="s">
        <v>18684</v>
      </c>
    </row>
    <row r="578" spans="11:12" x14ac:dyDescent="0.3">
      <c r="K578">
        <v>95462</v>
      </c>
      <c r="L578" t="s">
        <v>18685</v>
      </c>
    </row>
    <row r="579" spans="11:12" x14ac:dyDescent="0.3">
      <c r="K579">
        <v>71299</v>
      </c>
      <c r="L579" t="s">
        <v>18686</v>
      </c>
    </row>
    <row r="580" spans="11:12" x14ac:dyDescent="0.3">
      <c r="K580" t="s">
        <v>10312</v>
      </c>
      <c r="L580" t="s">
        <v>18687</v>
      </c>
    </row>
    <row r="581" spans="11:12" x14ac:dyDescent="0.3">
      <c r="K581">
        <v>118727</v>
      </c>
      <c r="L581" t="s">
        <v>18688</v>
      </c>
    </row>
    <row r="582" spans="11:12" x14ac:dyDescent="0.3">
      <c r="K582">
        <v>110203</v>
      </c>
      <c r="L582" t="s">
        <v>18689</v>
      </c>
    </row>
    <row r="583" spans="11:12" x14ac:dyDescent="0.3">
      <c r="K583">
        <v>262716</v>
      </c>
      <c r="L583" t="s">
        <v>18690</v>
      </c>
    </row>
    <row r="584" spans="11:12" x14ac:dyDescent="0.3">
      <c r="K584">
        <v>72503</v>
      </c>
      <c r="L584" t="s">
        <v>18691</v>
      </c>
    </row>
    <row r="585" spans="11:12" x14ac:dyDescent="0.3">
      <c r="K585">
        <v>86453</v>
      </c>
      <c r="L585" t="s">
        <v>18692</v>
      </c>
    </row>
    <row r="586" spans="11:12" x14ac:dyDescent="0.3">
      <c r="K586">
        <v>343486</v>
      </c>
      <c r="L586" t="s">
        <v>18693</v>
      </c>
    </row>
    <row r="587" spans="11:12" x14ac:dyDescent="0.3">
      <c r="K587">
        <v>122301</v>
      </c>
      <c r="L587" t="s">
        <v>18694</v>
      </c>
    </row>
    <row r="588" spans="11:12" x14ac:dyDescent="0.3">
      <c r="K588">
        <v>115777</v>
      </c>
      <c r="L588" t="s">
        <v>18695</v>
      </c>
    </row>
    <row r="589" spans="11:12" x14ac:dyDescent="0.3">
      <c r="K589">
        <v>217367</v>
      </c>
      <c r="L589" t="s">
        <v>18696</v>
      </c>
    </row>
    <row r="590" spans="11:12" x14ac:dyDescent="0.3">
      <c r="K590">
        <v>72018</v>
      </c>
      <c r="L590" t="s">
        <v>18678</v>
      </c>
    </row>
    <row r="591" spans="11:12" x14ac:dyDescent="0.3">
      <c r="K591">
        <v>21490</v>
      </c>
      <c r="L591" t="s">
        <v>18697</v>
      </c>
    </row>
    <row r="592" spans="11:12" x14ac:dyDescent="0.3">
      <c r="K592">
        <v>79865</v>
      </c>
      <c r="L592" t="s">
        <v>18698</v>
      </c>
    </row>
    <row r="593" spans="11:12" x14ac:dyDescent="0.3">
      <c r="K593">
        <v>35676</v>
      </c>
      <c r="L593" t="s">
        <v>18699</v>
      </c>
    </row>
    <row r="594" spans="11:12" x14ac:dyDescent="0.3">
      <c r="K594">
        <v>26244</v>
      </c>
      <c r="L594" t="s">
        <v>18700</v>
      </c>
    </row>
    <row r="595" spans="11:12" x14ac:dyDescent="0.3">
      <c r="K595">
        <v>81134</v>
      </c>
      <c r="L595" t="s">
        <v>18701</v>
      </c>
    </row>
    <row r="596" spans="11:12" x14ac:dyDescent="0.3">
      <c r="K596">
        <v>3118</v>
      </c>
      <c r="L596" t="s">
        <v>18702</v>
      </c>
    </row>
    <row r="597" spans="11:12" x14ac:dyDescent="0.3">
      <c r="K597">
        <v>3336</v>
      </c>
      <c r="L597" t="s">
        <v>18703</v>
      </c>
    </row>
    <row r="598" spans="11:12" x14ac:dyDescent="0.3">
      <c r="K598">
        <v>3357</v>
      </c>
      <c r="L598" t="s">
        <v>18704</v>
      </c>
    </row>
    <row r="599" spans="11:12" x14ac:dyDescent="0.3">
      <c r="K599">
        <v>3390</v>
      </c>
      <c r="L599" t="s">
        <v>18705</v>
      </c>
    </row>
    <row r="600" spans="11:12" x14ac:dyDescent="0.3">
      <c r="K600">
        <v>3395</v>
      </c>
      <c r="L600" t="s">
        <v>18706</v>
      </c>
    </row>
    <row r="601" spans="11:12" x14ac:dyDescent="0.3">
      <c r="K601">
        <v>3423</v>
      </c>
      <c r="L601" t="s">
        <v>18707</v>
      </c>
    </row>
    <row r="602" spans="11:12" x14ac:dyDescent="0.3">
      <c r="K602">
        <v>3430</v>
      </c>
      <c r="L602" t="s">
        <v>18708</v>
      </c>
    </row>
    <row r="603" spans="11:12" x14ac:dyDescent="0.3">
      <c r="K603">
        <v>3445</v>
      </c>
      <c r="L603" t="s">
        <v>18709</v>
      </c>
    </row>
    <row r="604" spans="11:12" x14ac:dyDescent="0.3">
      <c r="K604">
        <v>3503</v>
      </c>
      <c r="L604" t="s">
        <v>18710</v>
      </c>
    </row>
    <row r="605" spans="11:12" x14ac:dyDescent="0.3">
      <c r="K605">
        <v>3615</v>
      </c>
      <c r="L605" t="s">
        <v>18711</v>
      </c>
    </row>
    <row r="606" spans="11:12" x14ac:dyDescent="0.3">
      <c r="K606">
        <v>3696</v>
      </c>
      <c r="L606" t="s">
        <v>18712</v>
      </c>
    </row>
    <row r="607" spans="11:12" x14ac:dyDescent="0.3">
      <c r="K607">
        <v>3706</v>
      </c>
      <c r="L607" t="s">
        <v>18713</v>
      </c>
    </row>
    <row r="608" spans="11:12" x14ac:dyDescent="0.3">
      <c r="K608">
        <v>3727</v>
      </c>
      <c r="L608" t="s">
        <v>18714</v>
      </c>
    </row>
    <row r="609" spans="11:12" x14ac:dyDescent="0.3">
      <c r="K609">
        <v>3773</v>
      </c>
      <c r="L609" t="s">
        <v>18715</v>
      </c>
    </row>
    <row r="610" spans="11:12" x14ac:dyDescent="0.3">
      <c r="K610">
        <v>3842</v>
      </c>
      <c r="L610" t="s">
        <v>18716</v>
      </c>
    </row>
    <row r="611" spans="11:12" x14ac:dyDescent="0.3">
      <c r="K611">
        <v>3936</v>
      </c>
      <c r="L611" t="s">
        <v>18717</v>
      </c>
    </row>
    <row r="612" spans="11:12" x14ac:dyDescent="0.3">
      <c r="K612">
        <v>3996</v>
      </c>
      <c r="L612" t="s">
        <v>18718</v>
      </c>
    </row>
    <row r="613" spans="11:12" x14ac:dyDescent="0.3">
      <c r="K613">
        <v>4029</v>
      </c>
      <c r="L613" t="s">
        <v>18719</v>
      </c>
    </row>
    <row r="614" spans="11:12" x14ac:dyDescent="0.3">
      <c r="K614">
        <v>4064</v>
      </c>
      <c r="L614" t="s">
        <v>18720</v>
      </c>
    </row>
    <row r="615" spans="11:12" x14ac:dyDescent="0.3">
      <c r="K615">
        <v>4399</v>
      </c>
      <c r="L615" t="s">
        <v>18721</v>
      </c>
    </row>
    <row r="616" spans="11:12" x14ac:dyDescent="0.3">
      <c r="K616">
        <v>4423</v>
      </c>
      <c r="L616" t="s">
        <v>18722</v>
      </c>
    </row>
    <row r="617" spans="11:12" x14ac:dyDescent="0.3">
      <c r="K617">
        <v>4480</v>
      </c>
      <c r="L617" t="s">
        <v>18723</v>
      </c>
    </row>
    <row r="618" spans="11:12" x14ac:dyDescent="0.3">
      <c r="K618">
        <v>4523</v>
      </c>
      <c r="L618" t="s">
        <v>18724</v>
      </c>
    </row>
    <row r="619" spans="11:12" x14ac:dyDescent="0.3">
      <c r="K619">
        <v>4586</v>
      </c>
      <c r="L619" t="s">
        <v>18725</v>
      </c>
    </row>
    <row r="620" spans="11:12" x14ac:dyDescent="0.3">
      <c r="K620">
        <v>4602</v>
      </c>
      <c r="L620" t="s">
        <v>18726</v>
      </c>
    </row>
    <row r="621" spans="11:12" x14ac:dyDescent="0.3">
      <c r="K621">
        <v>4641</v>
      </c>
      <c r="L621" t="s">
        <v>18727</v>
      </c>
    </row>
    <row r="622" spans="11:12" x14ac:dyDescent="0.3">
      <c r="K622">
        <v>4711</v>
      </c>
      <c r="L622" t="s">
        <v>18728</v>
      </c>
    </row>
    <row r="623" spans="11:12" x14ac:dyDescent="0.3">
      <c r="K623">
        <v>4792</v>
      </c>
      <c r="L623" t="s">
        <v>18729</v>
      </c>
    </row>
    <row r="624" spans="11:12" x14ac:dyDescent="0.3">
      <c r="K624">
        <v>4930</v>
      </c>
      <c r="L624" t="s">
        <v>18730</v>
      </c>
    </row>
    <row r="625" spans="11:12" x14ac:dyDescent="0.3">
      <c r="K625">
        <v>4977</v>
      </c>
      <c r="L625" t="s">
        <v>18731</v>
      </c>
    </row>
    <row r="626" spans="11:12" x14ac:dyDescent="0.3">
      <c r="K626">
        <v>5125</v>
      </c>
      <c r="L626" t="s">
        <v>18732</v>
      </c>
    </row>
    <row r="627" spans="11:12" x14ac:dyDescent="0.3">
      <c r="K627">
        <v>5160</v>
      </c>
      <c r="L627" t="s">
        <v>18733</v>
      </c>
    </row>
    <row r="628" spans="11:12" x14ac:dyDescent="0.3">
      <c r="K628">
        <v>5226</v>
      </c>
      <c r="L628" t="s">
        <v>18734</v>
      </c>
    </row>
    <row r="629" spans="11:12" x14ac:dyDescent="0.3">
      <c r="K629">
        <v>5472</v>
      </c>
      <c r="L629" t="s">
        <v>18735</v>
      </c>
    </row>
    <row r="630" spans="11:12" x14ac:dyDescent="0.3">
      <c r="K630">
        <v>5483</v>
      </c>
      <c r="L630" t="s">
        <v>18736</v>
      </c>
    </row>
    <row r="631" spans="11:12" x14ac:dyDescent="0.3">
      <c r="K631">
        <v>5570</v>
      </c>
      <c r="L631" t="s">
        <v>18737</v>
      </c>
    </row>
    <row r="632" spans="11:12" x14ac:dyDescent="0.3">
      <c r="K632">
        <v>5597</v>
      </c>
      <c r="L632" t="s">
        <v>18738</v>
      </c>
    </row>
    <row r="633" spans="11:12" x14ac:dyDescent="0.3">
      <c r="K633">
        <v>5630</v>
      </c>
      <c r="L633" t="s">
        <v>18739</v>
      </c>
    </row>
    <row r="634" spans="11:12" x14ac:dyDescent="0.3">
      <c r="K634">
        <v>5637</v>
      </c>
      <c r="L634" t="s">
        <v>18740</v>
      </c>
    </row>
    <row r="635" spans="11:12" x14ac:dyDescent="0.3">
      <c r="K635">
        <v>5651</v>
      </c>
      <c r="L635" t="s">
        <v>18741</v>
      </c>
    </row>
    <row r="636" spans="11:12" x14ac:dyDescent="0.3">
      <c r="K636">
        <v>5686</v>
      </c>
      <c r="L636" t="s">
        <v>18742</v>
      </c>
    </row>
    <row r="637" spans="11:12" x14ac:dyDescent="0.3">
      <c r="K637">
        <v>5839</v>
      </c>
      <c r="L637" t="s">
        <v>18743</v>
      </c>
    </row>
    <row r="638" spans="11:12" x14ac:dyDescent="0.3">
      <c r="K638">
        <v>5912</v>
      </c>
      <c r="L638" t="s">
        <v>18744</v>
      </c>
    </row>
    <row r="639" spans="11:12" x14ac:dyDescent="0.3">
      <c r="K639">
        <v>5950</v>
      </c>
      <c r="L639" t="s">
        <v>18745</v>
      </c>
    </row>
    <row r="640" spans="11:12" x14ac:dyDescent="0.3">
      <c r="K640">
        <v>6017</v>
      </c>
      <c r="L640" t="s">
        <v>18746</v>
      </c>
    </row>
    <row r="641" spans="11:12" x14ac:dyDescent="0.3">
      <c r="K641">
        <v>6253</v>
      </c>
      <c r="L641" t="s">
        <v>18747</v>
      </c>
    </row>
    <row r="642" spans="11:12" x14ac:dyDescent="0.3">
      <c r="K642">
        <v>6303</v>
      </c>
      <c r="L642" t="s">
        <v>18748</v>
      </c>
    </row>
    <row r="643" spans="11:12" x14ac:dyDescent="0.3">
      <c r="K643">
        <v>6305</v>
      </c>
      <c r="L643" t="s">
        <v>18749</v>
      </c>
    </row>
    <row r="644" spans="11:12" x14ac:dyDescent="0.3">
      <c r="K644">
        <v>6327</v>
      </c>
      <c r="L644" t="s">
        <v>18750</v>
      </c>
    </row>
    <row r="645" spans="11:12" x14ac:dyDescent="0.3">
      <c r="K645">
        <v>6368</v>
      </c>
      <c r="L645" t="s">
        <v>18751</v>
      </c>
    </row>
    <row r="646" spans="11:12" x14ac:dyDescent="0.3">
      <c r="K646">
        <v>6391</v>
      </c>
      <c r="L646" t="s">
        <v>18752</v>
      </c>
    </row>
    <row r="647" spans="11:12" x14ac:dyDescent="0.3">
      <c r="K647">
        <v>36990</v>
      </c>
      <c r="L647" t="s">
        <v>18753</v>
      </c>
    </row>
    <row r="648" spans="11:12" x14ac:dyDescent="0.3">
      <c r="K648">
        <v>76903</v>
      </c>
      <c r="L648" t="s">
        <v>18754</v>
      </c>
    </row>
    <row r="649" spans="11:12" x14ac:dyDescent="0.3">
      <c r="K649">
        <v>83746</v>
      </c>
      <c r="L649" t="s">
        <v>18755</v>
      </c>
    </row>
    <row r="650" spans="11:12" x14ac:dyDescent="0.3">
      <c r="K650">
        <v>97073</v>
      </c>
      <c r="L650" t="s">
        <v>18756</v>
      </c>
    </row>
    <row r="651" spans="11:12" x14ac:dyDescent="0.3">
      <c r="K651">
        <v>99861</v>
      </c>
      <c r="L651" t="s">
        <v>18757</v>
      </c>
    </row>
    <row r="652" spans="11:12" x14ac:dyDescent="0.3">
      <c r="K652">
        <v>100387</v>
      </c>
      <c r="L652" t="s">
        <v>18758</v>
      </c>
    </row>
    <row r="653" spans="11:12" x14ac:dyDescent="0.3">
      <c r="K653">
        <v>100652</v>
      </c>
      <c r="L653" t="s">
        <v>18759</v>
      </c>
    </row>
    <row r="654" spans="11:12" x14ac:dyDescent="0.3">
      <c r="K654">
        <v>105990</v>
      </c>
      <c r="L654" t="s">
        <v>18760</v>
      </c>
    </row>
    <row r="655" spans="11:12" x14ac:dyDescent="0.3">
      <c r="K655">
        <v>109542</v>
      </c>
      <c r="L655" t="s">
        <v>18761</v>
      </c>
    </row>
    <row r="656" spans="11:12" x14ac:dyDescent="0.3">
      <c r="K656">
        <v>110725</v>
      </c>
      <c r="L656" t="s">
        <v>18762</v>
      </c>
    </row>
    <row r="657" spans="11:12" x14ac:dyDescent="0.3">
      <c r="K657">
        <v>120040</v>
      </c>
      <c r="L657" t="s">
        <v>18763</v>
      </c>
    </row>
    <row r="658" spans="11:12" x14ac:dyDescent="0.3">
      <c r="K658">
        <v>120993</v>
      </c>
      <c r="L658" t="s">
        <v>18764</v>
      </c>
    </row>
    <row r="659" spans="11:12" x14ac:dyDescent="0.3">
      <c r="K659">
        <v>167543</v>
      </c>
      <c r="L659" t="s">
        <v>18765</v>
      </c>
    </row>
    <row r="660" spans="11:12" x14ac:dyDescent="0.3">
      <c r="K660">
        <v>178520</v>
      </c>
      <c r="L660" t="s">
        <v>18766</v>
      </c>
    </row>
    <row r="661" spans="11:12" x14ac:dyDescent="0.3">
      <c r="K661">
        <v>191240</v>
      </c>
      <c r="L661" t="s">
        <v>18767</v>
      </c>
    </row>
    <row r="662" spans="11:12" x14ac:dyDescent="0.3">
      <c r="K662">
        <v>197147</v>
      </c>
      <c r="L662" t="s">
        <v>18768</v>
      </c>
    </row>
    <row r="663" spans="11:12" x14ac:dyDescent="0.3">
      <c r="K663">
        <v>197557</v>
      </c>
      <c r="L663" t="s">
        <v>18769</v>
      </c>
    </row>
    <row r="664" spans="11:12" x14ac:dyDescent="0.3">
      <c r="K664">
        <v>225572</v>
      </c>
      <c r="L664" t="s">
        <v>18770</v>
      </c>
    </row>
    <row r="665" spans="11:12" x14ac:dyDescent="0.3">
      <c r="K665">
        <v>239245</v>
      </c>
      <c r="L665" t="s">
        <v>18771</v>
      </c>
    </row>
    <row r="666" spans="11:12" x14ac:dyDescent="0.3">
      <c r="K666">
        <v>242778</v>
      </c>
      <c r="L666" t="s">
        <v>18772</v>
      </c>
    </row>
    <row r="667" spans="11:12" x14ac:dyDescent="0.3">
      <c r="K667">
        <v>256140</v>
      </c>
      <c r="L667" t="s">
        <v>18773</v>
      </c>
    </row>
    <row r="668" spans="11:12" x14ac:dyDescent="0.3">
      <c r="K668">
        <v>257329</v>
      </c>
      <c r="L668" t="s">
        <v>18774</v>
      </c>
    </row>
    <row r="669" spans="11:12" x14ac:dyDescent="0.3">
      <c r="K669">
        <v>258721</v>
      </c>
      <c r="L669" t="s">
        <v>18775</v>
      </c>
    </row>
    <row r="670" spans="11:12" x14ac:dyDescent="0.3">
      <c r="K670">
        <v>261272</v>
      </c>
      <c r="L670" t="s">
        <v>18776</v>
      </c>
    </row>
    <row r="671" spans="11:12" x14ac:dyDescent="0.3">
      <c r="K671">
        <v>261272</v>
      </c>
      <c r="L671" t="s">
        <v>18777</v>
      </c>
    </row>
    <row r="672" spans="11:12" x14ac:dyDescent="0.3">
      <c r="K672">
        <v>264908</v>
      </c>
      <c r="L672" t="s">
        <v>18778</v>
      </c>
    </row>
    <row r="673" spans="11:12" x14ac:dyDescent="0.3">
      <c r="K673">
        <v>265143</v>
      </c>
      <c r="L673" t="s">
        <v>18779</v>
      </c>
    </row>
    <row r="674" spans="11:12" x14ac:dyDescent="0.3">
      <c r="K674">
        <v>268557</v>
      </c>
      <c r="L674" t="s">
        <v>18780</v>
      </c>
    </row>
    <row r="675" spans="11:12" x14ac:dyDescent="0.3">
      <c r="K675">
        <v>279763</v>
      </c>
      <c r="L675" t="s">
        <v>18781</v>
      </c>
    </row>
    <row r="676" spans="11:12" x14ac:dyDescent="0.3">
      <c r="K676">
        <v>283404</v>
      </c>
      <c r="L676" t="s">
        <v>18782</v>
      </c>
    </row>
    <row r="677" spans="11:12" x14ac:dyDescent="0.3">
      <c r="K677">
        <v>290673</v>
      </c>
      <c r="L677" t="s">
        <v>18783</v>
      </c>
    </row>
    <row r="678" spans="11:12" x14ac:dyDescent="0.3">
      <c r="K678">
        <v>305973</v>
      </c>
      <c r="L678" t="s">
        <v>18784</v>
      </c>
    </row>
    <row r="679" spans="11:12" x14ac:dyDescent="0.3">
      <c r="K679">
        <v>319044</v>
      </c>
      <c r="L679" t="s">
        <v>18785</v>
      </c>
    </row>
    <row r="680" spans="11:12" x14ac:dyDescent="0.3">
      <c r="K680">
        <v>321743</v>
      </c>
      <c r="L680" t="s">
        <v>18786</v>
      </c>
    </row>
    <row r="681" spans="11:12" x14ac:dyDescent="0.3">
      <c r="K681">
        <v>323603</v>
      </c>
      <c r="L681" t="s">
        <v>18787</v>
      </c>
    </row>
    <row r="682" spans="11:12" x14ac:dyDescent="0.3">
      <c r="K682">
        <v>324789</v>
      </c>
      <c r="L682" t="s">
        <v>18788</v>
      </c>
    </row>
    <row r="683" spans="11:12" x14ac:dyDescent="0.3">
      <c r="K683">
        <v>326079</v>
      </c>
      <c r="L683" t="s">
        <v>18789</v>
      </c>
    </row>
    <row r="684" spans="11:12" x14ac:dyDescent="0.3">
      <c r="K684">
        <v>326081</v>
      </c>
      <c r="L684" t="s">
        <v>18790</v>
      </c>
    </row>
    <row r="685" spans="11:12" x14ac:dyDescent="0.3">
      <c r="K685">
        <v>331047</v>
      </c>
      <c r="L685" t="s">
        <v>18791</v>
      </c>
    </row>
    <row r="686" spans="11:12" x14ac:dyDescent="0.3">
      <c r="K686">
        <v>331745</v>
      </c>
      <c r="L686" t="s">
        <v>18792</v>
      </c>
    </row>
    <row r="687" spans="11:12" x14ac:dyDescent="0.3">
      <c r="K687">
        <v>333213</v>
      </c>
      <c r="L687" t="s">
        <v>18793</v>
      </c>
    </row>
    <row r="688" spans="11:12" x14ac:dyDescent="0.3">
      <c r="K688">
        <v>342802</v>
      </c>
      <c r="L688" t="s">
        <v>18794</v>
      </c>
    </row>
    <row r="689" spans="11:12" x14ac:dyDescent="0.3">
      <c r="K689">
        <v>342803</v>
      </c>
      <c r="L689" t="s">
        <v>18795</v>
      </c>
    </row>
    <row r="690" spans="11:12" x14ac:dyDescent="0.3">
      <c r="K690">
        <v>342804</v>
      </c>
      <c r="L690" t="s">
        <v>18796</v>
      </c>
    </row>
    <row r="691" spans="11:12" x14ac:dyDescent="0.3">
      <c r="K691">
        <v>343555</v>
      </c>
      <c r="L691" t="s">
        <v>18797</v>
      </c>
    </row>
    <row r="692" spans="11:12" x14ac:dyDescent="0.3">
      <c r="K692">
        <v>355423</v>
      </c>
      <c r="L692" t="s">
        <v>18798</v>
      </c>
    </row>
    <row r="693" spans="11:12" x14ac:dyDescent="0.3">
      <c r="K693">
        <v>23951</v>
      </c>
      <c r="L693" t="s">
        <v>18799</v>
      </c>
    </row>
    <row r="694" spans="11:12" x14ac:dyDescent="0.3">
      <c r="K694">
        <v>244217</v>
      </c>
      <c r="L694" t="s">
        <v>18800</v>
      </c>
    </row>
    <row r="695" spans="11:12" x14ac:dyDescent="0.3">
      <c r="K695">
        <v>4872</v>
      </c>
      <c r="L695" t="s">
        <v>18801</v>
      </c>
    </row>
    <row r="696" spans="11:12" x14ac:dyDescent="0.3">
      <c r="K696">
        <v>6345</v>
      </c>
      <c r="L696" t="s">
        <v>18802</v>
      </c>
    </row>
    <row r="697" spans="11:12" x14ac:dyDescent="0.3">
      <c r="K697">
        <v>3362</v>
      </c>
      <c r="L697" t="s">
        <v>18803</v>
      </c>
    </row>
    <row r="698" spans="11:12" x14ac:dyDescent="0.3">
      <c r="K698">
        <v>5475</v>
      </c>
      <c r="L698" t="s">
        <v>18804</v>
      </c>
    </row>
    <row r="699" spans="11:12" x14ac:dyDescent="0.3">
      <c r="K699">
        <v>181104</v>
      </c>
      <c r="L699" t="s">
        <v>18805</v>
      </c>
    </row>
    <row r="700" spans="11:12" x14ac:dyDescent="0.3">
      <c r="K700">
        <v>114558</v>
      </c>
      <c r="L700" t="s">
        <v>18806</v>
      </c>
    </row>
    <row r="701" spans="11:12" x14ac:dyDescent="0.3">
      <c r="K701">
        <v>4657</v>
      </c>
      <c r="L701" t="s">
        <v>18807</v>
      </c>
    </row>
    <row r="702" spans="11:12" x14ac:dyDescent="0.3">
      <c r="K702">
        <v>4565</v>
      </c>
      <c r="L702" t="s">
        <v>18808</v>
      </c>
    </row>
    <row r="703" spans="11:12" x14ac:dyDescent="0.3">
      <c r="K703">
        <v>358224</v>
      </c>
      <c r="L703" t="s">
        <v>18809</v>
      </c>
    </row>
    <row r="704" spans="11:12" x14ac:dyDescent="0.3">
      <c r="K704">
        <v>72563</v>
      </c>
      <c r="L704" t="s">
        <v>18810</v>
      </c>
    </row>
    <row r="705" spans="11:12" x14ac:dyDescent="0.3">
      <c r="K705">
        <v>4718</v>
      </c>
      <c r="L705" t="s">
        <v>18811</v>
      </c>
    </row>
    <row r="706" spans="11:12" x14ac:dyDescent="0.3">
      <c r="K706">
        <v>3165</v>
      </c>
      <c r="L706" t="s">
        <v>18812</v>
      </c>
    </row>
    <row r="707" spans="11:12" x14ac:dyDescent="0.3">
      <c r="K707">
        <v>354230</v>
      </c>
      <c r="L707" t="s">
        <v>18813</v>
      </c>
    </row>
    <row r="708" spans="11:12" x14ac:dyDescent="0.3">
      <c r="K708">
        <v>23881</v>
      </c>
      <c r="L708" t="s">
        <v>18814</v>
      </c>
    </row>
    <row r="709" spans="11:12" x14ac:dyDescent="0.3">
      <c r="K709">
        <v>344464</v>
      </c>
      <c r="L709" t="s">
        <v>18815</v>
      </c>
    </row>
    <row r="710" spans="11:12" x14ac:dyDescent="0.3">
      <c r="K710">
        <v>313997</v>
      </c>
      <c r="L710" t="s">
        <v>18816</v>
      </c>
    </row>
    <row r="711" spans="11:12" x14ac:dyDescent="0.3">
      <c r="K711">
        <v>357138</v>
      </c>
      <c r="L711" t="s">
        <v>18817</v>
      </c>
    </row>
    <row r="712" spans="11:12" x14ac:dyDescent="0.3">
      <c r="K712">
        <v>240623</v>
      </c>
      <c r="L712" t="s">
        <v>18818</v>
      </c>
    </row>
    <row r="713" spans="11:12" x14ac:dyDescent="0.3">
      <c r="K713">
        <v>252422</v>
      </c>
      <c r="L713" t="s">
        <v>18819</v>
      </c>
    </row>
    <row r="714" spans="11:12" x14ac:dyDescent="0.3">
      <c r="K714">
        <v>3967</v>
      </c>
      <c r="L714" t="s">
        <v>18820</v>
      </c>
    </row>
    <row r="715" spans="11:12" x14ac:dyDescent="0.3">
      <c r="K715">
        <v>298453</v>
      </c>
      <c r="L715" t="s">
        <v>18821</v>
      </c>
    </row>
    <row r="716" spans="11:12" x14ac:dyDescent="0.3">
      <c r="K716">
        <v>187013</v>
      </c>
      <c r="L716" t="s">
        <v>18822</v>
      </c>
    </row>
    <row r="717" spans="11:12" x14ac:dyDescent="0.3">
      <c r="K717">
        <v>358169</v>
      </c>
      <c r="L717" t="s">
        <v>18823</v>
      </c>
    </row>
    <row r="718" spans="11:12" x14ac:dyDescent="0.3">
      <c r="K718">
        <v>80722</v>
      </c>
      <c r="L718" t="s">
        <v>18824</v>
      </c>
    </row>
    <row r="719" spans="11:12" x14ac:dyDescent="0.3">
      <c r="K719" t="s">
        <v>10854</v>
      </c>
      <c r="L719" t="s">
        <v>18825</v>
      </c>
    </row>
    <row r="720" spans="11:12" x14ac:dyDescent="0.3">
      <c r="K720" t="s">
        <v>10857</v>
      </c>
      <c r="L720" t="s">
        <v>18826</v>
      </c>
    </row>
    <row r="721" spans="11:12" x14ac:dyDescent="0.3">
      <c r="K721">
        <v>5311</v>
      </c>
      <c r="L721" t="s">
        <v>18827</v>
      </c>
    </row>
    <row r="722" spans="11:12" x14ac:dyDescent="0.3">
      <c r="K722">
        <v>357700</v>
      </c>
      <c r="L722" t="s">
        <v>18828</v>
      </c>
    </row>
    <row r="723" spans="11:12" x14ac:dyDescent="0.3">
      <c r="K723">
        <v>5100</v>
      </c>
      <c r="L723" t="s">
        <v>18829</v>
      </c>
    </row>
    <row r="724" spans="11:12" x14ac:dyDescent="0.3">
      <c r="K724">
        <v>268084</v>
      </c>
      <c r="L724" t="s">
        <v>18830</v>
      </c>
    </row>
    <row r="725" spans="11:12" x14ac:dyDescent="0.3">
      <c r="K725">
        <v>358784</v>
      </c>
      <c r="L725" t="s">
        <v>18831</v>
      </c>
    </row>
    <row r="726" spans="11:12" x14ac:dyDescent="0.3">
      <c r="K726">
        <v>358786</v>
      </c>
      <c r="L726" t="s">
        <v>18832</v>
      </c>
    </row>
    <row r="727" spans="11:12" x14ac:dyDescent="0.3">
      <c r="K727">
        <v>3737</v>
      </c>
      <c r="L727" t="s">
        <v>18833</v>
      </c>
    </row>
    <row r="728" spans="11:12" x14ac:dyDescent="0.3">
      <c r="K728">
        <v>122613</v>
      </c>
      <c r="L728" t="s">
        <v>18834</v>
      </c>
    </row>
    <row r="729" spans="11:12" x14ac:dyDescent="0.3">
      <c r="K729">
        <v>3397</v>
      </c>
      <c r="L729" t="s">
        <v>18835</v>
      </c>
    </row>
    <row r="730" spans="11:12" x14ac:dyDescent="0.3">
      <c r="K730">
        <v>343667</v>
      </c>
      <c r="L730" t="s">
        <v>18836</v>
      </c>
    </row>
    <row r="731" spans="11:12" x14ac:dyDescent="0.3">
      <c r="K731">
        <v>359743</v>
      </c>
      <c r="L731" t="s">
        <v>18837</v>
      </c>
    </row>
    <row r="732" spans="11:12" x14ac:dyDescent="0.3">
      <c r="K732">
        <v>5034</v>
      </c>
      <c r="L732" t="s">
        <v>18838</v>
      </c>
    </row>
    <row r="733" spans="11:12" x14ac:dyDescent="0.3">
      <c r="K733">
        <v>6286</v>
      </c>
      <c r="L733" t="s">
        <v>18839</v>
      </c>
    </row>
    <row r="734" spans="11:12" x14ac:dyDescent="0.3">
      <c r="K734">
        <v>359543</v>
      </c>
      <c r="L734" t="s">
        <v>18840</v>
      </c>
    </row>
    <row r="735" spans="11:12" x14ac:dyDescent="0.3">
      <c r="K735">
        <v>360065</v>
      </c>
      <c r="L735" t="s">
        <v>18841</v>
      </c>
    </row>
    <row r="736" spans="11:12" x14ac:dyDescent="0.3">
      <c r="K736">
        <v>266633</v>
      </c>
      <c r="L736" t="s">
        <v>18842</v>
      </c>
    </row>
    <row r="737" spans="11:12" x14ac:dyDescent="0.3">
      <c r="K737">
        <v>3597</v>
      </c>
      <c r="L737" t="s">
        <v>18843</v>
      </c>
    </row>
    <row r="738" spans="11:12" x14ac:dyDescent="0.3">
      <c r="K738">
        <v>6355</v>
      </c>
      <c r="L738" t="s">
        <v>18844</v>
      </c>
    </row>
    <row r="739" spans="11:12" x14ac:dyDescent="0.3">
      <c r="K739">
        <v>190446</v>
      </c>
      <c r="L739" t="s">
        <v>18845</v>
      </c>
    </row>
    <row r="740" spans="11:12" x14ac:dyDescent="0.3">
      <c r="K740">
        <v>362490</v>
      </c>
      <c r="L740" t="s">
        <v>18846</v>
      </c>
    </row>
    <row r="741" spans="11:12" x14ac:dyDescent="0.3">
      <c r="K741">
        <v>287447</v>
      </c>
      <c r="L741" t="s">
        <v>18847</v>
      </c>
    </row>
    <row r="742" spans="11:12" x14ac:dyDescent="0.3">
      <c r="K742">
        <v>41335</v>
      </c>
      <c r="L742" t="s">
        <v>18848</v>
      </c>
    </row>
    <row r="743" spans="11:12" x14ac:dyDescent="0.3">
      <c r="K743">
        <v>4605</v>
      </c>
      <c r="L743" t="s">
        <v>18849</v>
      </c>
    </row>
    <row r="744" spans="11:12" x14ac:dyDescent="0.3">
      <c r="K744">
        <v>233905</v>
      </c>
      <c r="L744" t="s">
        <v>18850</v>
      </c>
    </row>
    <row r="745" spans="11:12" x14ac:dyDescent="0.3">
      <c r="K745">
        <v>5371</v>
      </c>
      <c r="L745" t="s">
        <v>18826</v>
      </c>
    </row>
    <row r="746" spans="11:12" x14ac:dyDescent="0.3">
      <c r="K746">
        <v>311689</v>
      </c>
      <c r="L746" t="s">
        <v>18851</v>
      </c>
    </row>
    <row r="747" spans="11:12" x14ac:dyDescent="0.3">
      <c r="K747">
        <v>273700</v>
      </c>
      <c r="L747" t="s">
        <v>18852</v>
      </c>
    </row>
    <row r="748" spans="11:12" x14ac:dyDescent="0.3">
      <c r="K748">
        <v>5978</v>
      </c>
      <c r="L748" t="s">
        <v>18853</v>
      </c>
    </row>
    <row r="749" spans="11:12" x14ac:dyDescent="0.3">
      <c r="K749">
        <v>57704</v>
      </c>
      <c r="L749" t="s">
        <v>18854</v>
      </c>
    </row>
    <row r="750" spans="11:12" x14ac:dyDescent="0.3">
      <c r="K750">
        <v>58208</v>
      </c>
      <c r="L750" t="s">
        <v>18855</v>
      </c>
    </row>
    <row r="751" spans="11:12" x14ac:dyDescent="0.3">
      <c r="K751">
        <v>65813</v>
      </c>
      <c r="L751" t="s">
        <v>18856</v>
      </c>
    </row>
    <row r="752" spans="11:12" x14ac:dyDescent="0.3">
      <c r="K752">
        <v>123182</v>
      </c>
      <c r="L752" t="s">
        <v>18857</v>
      </c>
    </row>
    <row r="753" spans="11:12" x14ac:dyDescent="0.3">
      <c r="K753">
        <v>177067</v>
      </c>
      <c r="L753" t="s">
        <v>18858</v>
      </c>
    </row>
    <row r="754" spans="11:12" x14ac:dyDescent="0.3">
      <c r="K754">
        <v>58311</v>
      </c>
      <c r="L754" t="s">
        <v>18859</v>
      </c>
    </row>
    <row r="755" spans="11:12" x14ac:dyDescent="0.3">
      <c r="K755">
        <v>57019</v>
      </c>
      <c r="L755" t="s">
        <v>18860</v>
      </c>
    </row>
    <row r="756" spans="11:12" x14ac:dyDescent="0.3">
      <c r="K756">
        <v>297900</v>
      </c>
      <c r="L756" t="s">
        <v>18861</v>
      </c>
    </row>
    <row r="757" spans="11:12" x14ac:dyDescent="0.3">
      <c r="K757">
        <v>45785</v>
      </c>
      <c r="L757" t="s">
        <v>18862</v>
      </c>
    </row>
    <row r="758" spans="11:12" x14ac:dyDescent="0.3">
      <c r="K758">
        <v>48981</v>
      </c>
      <c r="L758" t="s">
        <v>18863</v>
      </c>
    </row>
    <row r="759" spans="11:12" x14ac:dyDescent="0.3">
      <c r="K759">
        <v>58066</v>
      </c>
      <c r="L759" t="s">
        <v>18864</v>
      </c>
    </row>
    <row r="760" spans="11:12" x14ac:dyDescent="0.3">
      <c r="K760">
        <v>112905</v>
      </c>
      <c r="L760" t="s">
        <v>18865</v>
      </c>
    </row>
    <row r="761" spans="11:12" x14ac:dyDescent="0.3">
      <c r="K761">
        <v>44711</v>
      </c>
      <c r="L761" t="s">
        <v>18866</v>
      </c>
    </row>
    <row r="762" spans="11:12" x14ac:dyDescent="0.3">
      <c r="K762">
        <v>306167</v>
      </c>
      <c r="L762" t="s">
        <v>18867</v>
      </c>
    </row>
    <row r="763" spans="11:12" x14ac:dyDescent="0.3">
      <c r="K763">
        <v>287629</v>
      </c>
      <c r="L763" t="s">
        <v>18868</v>
      </c>
    </row>
    <row r="764" spans="11:12" x14ac:dyDescent="0.3">
      <c r="K764">
        <v>329792</v>
      </c>
      <c r="L764" t="s">
        <v>18869</v>
      </c>
    </row>
    <row r="765" spans="11:12" x14ac:dyDescent="0.3">
      <c r="K765">
        <v>286841</v>
      </c>
      <c r="L765" t="s">
        <v>18870</v>
      </c>
    </row>
    <row r="766" spans="11:12" x14ac:dyDescent="0.3">
      <c r="K766">
        <v>232451</v>
      </c>
      <c r="L766" t="s">
        <v>18871</v>
      </c>
    </row>
    <row r="767" spans="11:12" x14ac:dyDescent="0.3">
      <c r="K767">
        <v>328326</v>
      </c>
      <c r="L767" t="s">
        <v>18872</v>
      </c>
    </row>
    <row r="768" spans="11:12" x14ac:dyDescent="0.3">
      <c r="K768">
        <v>328319</v>
      </c>
      <c r="L768" t="s">
        <v>18873</v>
      </c>
    </row>
    <row r="769" spans="11:12" x14ac:dyDescent="0.3">
      <c r="K769">
        <v>57818</v>
      </c>
      <c r="L769" t="s">
        <v>18874</v>
      </c>
    </row>
    <row r="770" spans="11:12" x14ac:dyDescent="0.3">
      <c r="K770">
        <v>323278</v>
      </c>
      <c r="L770" t="s">
        <v>18875</v>
      </c>
    </row>
    <row r="771" spans="11:12" x14ac:dyDescent="0.3">
      <c r="K771">
        <v>245754</v>
      </c>
      <c r="L771" t="s">
        <v>18876</v>
      </c>
    </row>
    <row r="772" spans="11:12" x14ac:dyDescent="0.3">
      <c r="K772">
        <v>47890</v>
      </c>
      <c r="L772" t="s">
        <v>18877</v>
      </c>
    </row>
    <row r="773" spans="11:12" x14ac:dyDescent="0.3">
      <c r="K773">
        <v>99082</v>
      </c>
      <c r="L773" t="s">
        <v>18878</v>
      </c>
    </row>
    <row r="774" spans="11:12" x14ac:dyDescent="0.3">
      <c r="K774">
        <v>264858</v>
      </c>
      <c r="L774" t="s">
        <v>18879</v>
      </c>
    </row>
    <row r="775" spans="11:12" x14ac:dyDescent="0.3">
      <c r="K775">
        <v>287641</v>
      </c>
      <c r="L775" t="s">
        <v>18880</v>
      </c>
    </row>
    <row r="776" spans="11:12" x14ac:dyDescent="0.3">
      <c r="K776">
        <v>321977</v>
      </c>
      <c r="L776" t="s">
        <v>18881</v>
      </c>
    </row>
    <row r="777" spans="11:12" x14ac:dyDescent="0.3">
      <c r="K777">
        <v>319152</v>
      </c>
      <c r="L777" t="s">
        <v>18882</v>
      </c>
    </row>
    <row r="778" spans="11:12" x14ac:dyDescent="0.3">
      <c r="K778">
        <v>277467</v>
      </c>
      <c r="L778" t="s">
        <v>18883</v>
      </c>
    </row>
    <row r="779" spans="11:12" x14ac:dyDescent="0.3">
      <c r="K779">
        <v>276781</v>
      </c>
      <c r="L779" t="s">
        <v>18884</v>
      </c>
    </row>
    <row r="780" spans="11:12" x14ac:dyDescent="0.3">
      <c r="K780">
        <v>265160</v>
      </c>
      <c r="L780" t="s">
        <v>18885</v>
      </c>
    </row>
    <row r="781" spans="11:12" x14ac:dyDescent="0.3">
      <c r="K781">
        <v>317285</v>
      </c>
      <c r="L781" t="s">
        <v>18886</v>
      </c>
    </row>
    <row r="782" spans="11:12" x14ac:dyDescent="0.3">
      <c r="K782">
        <v>60720</v>
      </c>
      <c r="L782" t="s">
        <v>18887</v>
      </c>
    </row>
    <row r="783" spans="11:12" x14ac:dyDescent="0.3">
      <c r="K783">
        <v>182899</v>
      </c>
      <c r="L783" t="s">
        <v>18888</v>
      </c>
    </row>
    <row r="784" spans="11:12" x14ac:dyDescent="0.3">
      <c r="K784">
        <v>214646</v>
      </c>
      <c r="L784" t="s">
        <v>18889</v>
      </c>
    </row>
    <row r="785" spans="11:12" x14ac:dyDescent="0.3">
      <c r="K785">
        <v>57952</v>
      </c>
      <c r="L785" t="s">
        <v>18890</v>
      </c>
    </row>
    <row r="786" spans="11:12" x14ac:dyDescent="0.3">
      <c r="K786">
        <v>45851</v>
      </c>
      <c r="L786" t="s">
        <v>18891</v>
      </c>
    </row>
    <row r="787" spans="11:12" x14ac:dyDescent="0.3">
      <c r="K787">
        <v>54618</v>
      </c>
      <c r="L787" t="s">
        <v>18892</v>
      </c>
    </row>
    <row r="788" spans="11:12" x14ac:dyDescent="0.3">
      <c r="K788">
        <v>58521</v>
      </c>
      <c r="L788" t="s">
        <v>18893</v>
      </c>
    </row>
    <row r="789" spans="11:12" x14ac:dyDescent="0.3">
      <c r="K789">
        <v>44634</v>
      </c>
      <c r="L789" t="s">
        <v>18894</v>
      </c>
    </row>
    <row r="790" spans="11:12" x14ac:dyDescent="0.3">
      <c r="K790">
        <v>208647</v>
      </c>
      <c r="L790" t="s">
        <v>18895</v>
      </c>
    </row>
    <row r="791" spans="11:12" x14ac:dyDescent="0.3">
      <c r="K791">
        <v>44594</v>
      </c>
      <c r="L791" t="s">
        <v>18896</v>
      </c>
    </row>
    <row r="792" spans="11:12" x14ac:dyDescent="0.3">
      <c r="K792">
        <v>115081</v>
      </c>
      <c r="L792" t="s">
        <v>18897</v>
      </c>
    </row>
    <row r="793" spans="11:12" x14ac:dyDescent="0.3">
      <c r="K793">
        <v>3780</v>
      </c>
      <c r="L793" t="s">
        <v>18898</v>
      </c>
    </row>
    <row r="794" spans="11:12" x14ac:dyDescent="0.3">
      <c r="K794">
        <v>206646</v>
      </c>
      <c r="L794" t="s">
        <v>18899</v>
      </c>
    </row>
    <row r="795" spans="11:12" x14ac:dyDescent="0.3">
      <c r="K795">
        <v>61441</v>
      </c>
      <c r="L795" t="s">
        <v>18900</v>
      </c>
    </row>
    <row r="796" spans="11:12" x14ac:dyDescent="0.3">
      <c r="K796">
        <v>63701</v>
      </c>
      <c r="L796" t="s">
        <v>18901</v>
      </c>
    </row>
    <row r="797" spans="11:12" x14ac:dyDescent="0.3">
      <c r="K797">
        <v>66255</v>
      </c>
      <c r="L797" t="s">
        <v>18902</v>
      </c>
    </row>
    <row r="798" spans="11:12" x14ac:dyDescent="0.3">
      <c r="K798">
        <v>56625</v>
      </c>
      <c r="L798" t="s">
        <v>18903</v>
      </c>
    </row>
    <row r="799" spans="11:12" x14ac:dyDescent="0.3">
      <c r="K799">
        <v>119290</v>
      </c>
      <c r="L799" t="s">
        <v>18904</v>
      </c>
    </row>
    <row r="800" spans="11:12" x14ac:dyDescent="0.3">
      <c r="K800">
        <v>118633</v>
      </c>
      <c r="L800" t="s">
        <v>18905</v>
      </c>
    </row>
    <row r="801" spans="11:12" x14ac:dyDescent="0.3">
      <c r="K801">
        <v>49150</v>
      </c>
      <c r="L801" t="s">
        <v>18906</v>
      </c>
    </row>
    <row r="802" spans="11:12" x14ac:dyDescent="0.3">
      <c r="K802">
        <v>52900</v>
      </c>
      <c r="L802" t="s">
        <v>18907</v>
      </c>
    </row>
    <row r="803" spans="11:12" x14ac:dyDescent="0.3">
      <c r="K803">
        <v>63862</v>
      </c>
      <c r="L803" t="s">
        <v>18908</v>
      </c>
    </row>
    <row r="804" spans="11:12" x14ac:dyDescent="0.3">
      <c r="K804">
        <v>46262</v>
      </c>
      <c r="L804" t="s">
        <v>18909</v>
      </c>
    </row>
    <row r="805" spans="11:12" x14ac:dyDescent="0.3">
      <c r="K805">
        <v>110674</v>
      </c>
      <c r="L805" t="s">
        <v>18910</v>
      </c>
    </row>
    <row r="806" spans="11:12" x14ac:dyDescent="0.3">
      <c r="K806">
        <v>113597</v>
      </c>
      <c r="L806" t="s">
        <v>18911</v>
      </c>
    </row>
    <row r="807" spans="11:12" x14ac:dyDescent="0.3">
      <c r="K807">
        <v>5332</v>
      </c>
      <c r="L807" t="s">
        <v>18912</v>
      </c>
    </row>
    <row r="808" spans="11:12" x14ac:dyDescent="0.3">
      <c r="K808">
        <v>2098</v>
      </c>
      <c r="L808" t="s">
        <v>18110</v>
      </c>
    </row>
    <row r="809" spans="11:12" x14ac:dyDescent="0.3">
      <c r="K809">
        <v>79355</v>
      </c>
      <c r="L809" t="s">
        <v>18913</v>
      </c>
    </row>
    <row r="810" spans="11:12" x14ac:dyDescent="0.3">
      <c r="K810">
        <v>4404</v>
      </c>
      <c r="L810" t="s">
        <v>18914</v>
      </c>
    </row>
    <row r="811" spans="11:12" x14ac:dyDescent="0.3">
      <c r="K811">
        <v>1845</v>
      </c>
      <c r="L811" t="s">
        <v>18915</v>
      </c>
    </row>
    <row r="812" spans="11:12" x14ac:dyDescent="0.3">
      <c r="K812">
        <v>54763</v>
      </c>
      <c r="L812" t="s">
        <v>18916</v>
      </c>
    </row>
    <row r="813" spans="11:12" x14ac:dyDescent="0.3">
      <c r="K813">
        <v>44940</v>
      </c>
      <c r="L813" t="s">
        <v>18917</v>
      </c>
    </row>
    <row r="814" spans="11:12" x14ac:dyDescent="0.3">
      <c r="K814">
        <v>44940</v>
      </c>
      <c r="L814" t="s">
        <v>18918</v>
      </c>
    </row>
    <row r="815" spans="11:12" x14ac:dyDescent="0.3">
      <c r="K815">
        <v>57737</v>
      </c>
      <c r="L815" t="s">
        <v>18919</v>
      </c>
    </row>
    <row r="816" spans="11:12" x14ac:dyDescent="0.3">
      <c r="K816">
        <v>46428</v>
      </c>
      <c r="L816" t="s">
        <v>18920</v>
      </c>
    </row>
    <row r="817" spans="11:12" x14ac:dyDescent="0.3">
      <c r="K817">
        <v>2298</v>
      </c>
      <c r="L817" t="s">
        <v>18921</v>
      </c>
    </row>
    <row r="818" spans="11:12" x14ac:dyDescent="0.3">
      <c r="K818">
        <v>43554</v>
      </c>
      <c r="L818" t="s">
        <v>18922</v>
      </c>
    </row>
    <row r="819" spans="11:12" x14ac:dyDescent="0.3">
      <c r="K819">
        <v>45303</v>
      </c>
      <c r="L819" t="s">
        <v>18923</v>
      </c>
    </row>
    <row r="820" spans="11:12" x14ac:dyDescent="0.3">
      <c r="K820">
        <v>52335</v>
      </c>
      <c r="L820" t="s">
        <v>18924</v>
      </c>
    </row>
    <row r="821" spans="11:12" x14ac:dyDescent="0.3">
      <c r="K821">
        <v>55085</v>
      </c>
      <c r="L821" t="s">
        <v>18925</v>
      </c>
    </row>
    <row r="822" spans="11:12" x14ac:dyDescent="0.3">
      <c r="K822">
        <v>47190</v>
      </c>
      <c r="L822" t="s">
        <v>18926</v>
      </c>
    </row>
    <row r="823" spans="11:12" x14ac:dyDescent="0.3">
      <c r="K823">
        <v>57838</v>
      </c>
      <c r="L823" t="s">
        <v>18927</v>
      </c>
    </row>
    <row r="824" spans="11:12" x14ac:dyDescent="0.3">
      <c r="K824">
        <v>6716</v>
      </c>
      <c r="L824" t="s">
        <v>18928</v>
      </c>
    </row>
    <row r="825" spans="11:12" x14ac:dyDescent="0.3">
      <c r="K825">
        <v>43560</v>
      </c>
      <c r="L825" t="s">
        <v>18929</v>
      </c>
    </row>
    <row r="826" spans="11:12" x14ac:dyDescent="0.3">
      <c r="K826">
        <v>79831</v>
      </c>
      <c r="L826" t="s">
        <v>18930</v>
      </c>
    </row>
    <row r="827" spans="11:12" x14ac:dyDescent="0.3">
      <c r="K827">
        <v>52908</v>
      </c>
      <c r="L827" t="s">
        <v>18931</v>
      </c>
    </row>
    <row r="828" spans="11:12" x14ac:dyDescent="0.3">
      <c r="K828">
        <v>46398</v>
      </c>
      <c r="L828" t="s">
        <v>18932</v>
      </c>
    </row>
    <row r="829" spans="11:12" x14ac:dyDescent="0.3">
      <c r="K829">
        <v>46430</v>
      </c>
      <c r="L829" t="s">
        <v>18933</v>
      </c>
    </row>
    <row r="830" spans="11:12" x14ac:dyDescent="0.3">
      <c r="K830">
        <v>29450</v>
      </c>
      <c r="L830" t="s">
        <v>18934</v>
      </c>
    </row>
    <row r="831" spans="11:12" x14ac:dyDescent="0.3">
      <c r="K831">
        <v>51769</v>
      </c>
      <c r="L831" t="s">
        <v>18935</v>
      </c>
    </row>
    <row r="832" spans="11:12" x14ac:dyDescent="0.3">
      <c r="K832">
        <v>61543</v>
      </c>
      <c r="L832" t="s">
        <v>18936</v>
      </c>
    </row>
    <row r="833" spans="11:12" x14ac:dyDescent="0.3">
      <c r="K833">
        <v>45339</v>
      </c>
      <c r="L833" t="s">
        <v>18937</v>
      </c>
    </row>
    <row r="834" spans="11:12" x14ac:dyDescent="0.3">
      <c r="K834">
        <v>45339</v>
      </c>
      <c r="L834" t="s">
        <v>18938</v>
      </c>
    </row>
    <row r="835" spans="11:12" x14ac:dyDescent="0.3">
      <c r="K835">
        <v>43802</v>
      </c>
      <c r="L835" t="s">
        <v>18939</v>
      </c>
    </row>
    <row r="836" spans="11:12" x14ac:dyDescent="0.3">
      <c r="K836">
        <v>43547</v>
      </c>
      <c r="L836" t="s">
        <v>18940</v>
      </c>
    </row>
    <row r="837" spans="11:12" x14ac:dyDescent="0.3">
      <c r="K837">
        <v>45248</v>
      </c>
      <c r="L837" t="s">
        <v>18941</v>
      </c>
    </row>
    <row r="838" spans="11:12" x14ac:dyDescent="0.3">
      <c r="K838">
        <v>45138</v>
      </c>
      <c r="L838" t="s">
        <v>18942</v>
      </c>
    </row>
    <row r="839" spans="11:12" x14ac:dyDescent="0.3">
      <c r="K839">
        <v>45446</v>
      </c>
      <c r="L839" t="s">
        <v>18943</v>
      </c>
    </row>
    <row r="840" spans="11:12" x14ac:dyDescent="0.3">
      <c r="K840">
        <v>45056</v>
      </c>
      <c r="L840" t="s">
        <v>18944</v>
      </c>
    </row>
    <row r="841" spans="11:12" x14ac:dyDescent="0.3">
      <c r="K841">
        <v>46388</v>
      </c>
      <c r="L841" t="s">
        <v>18945</v>
      </c>
    </row>
    <row r="842" spans="11:12" x14ac:dyDescent="0.3">
      <c r="K842">
        <v>45238</v>
      </c>
      <c r="L842" t="s">
        <v>18946</v>
      </c>
    </row>
    <row r="843" spans="11:12" x14ac:dyDescent="0.3">
      <c r="K843">
        <v>45040</v>
      </c>
      <c r="L843" t="s">
        <v>18947</v>
      </c>
    </row>
    <row r="844" spans="11:12" x14ac:dyDescent="0.3">
      <c r="K844">
        <v>58407</v>
      </c>
      <c r="L844" t="s">
        <v>18948</v>
      </c>
    </row>
    <row r="845" spans="11:12" x14ac:dyDescent="0.3">
      <c r="K845">
        <v>44729</v>
      </c>
      <c r="L845" t="s">
        <v>18949</v>
      </c>
    </row>
    <row r="846" spans="11:12" x14ac:dyDescent="0.3">
      <c r="K846">
        <v>45130</v>
      </c>
      <c r="L846" t="s">
        <v>18950</v>
      </c>
    </row>
    <row r="847" spans="11:12" x14ac:dyDescent="0.3">
      <c r="K847">
        <v>46160</v>
      </c>
      <c r="L847" t="s">
        <v>18951</v>
      </c>
    </row>
    <row r="848" spans="11:12" x14ac:dyDescent="0.3">
      <c r="K848">
        <v>46164</v>
      </c>
      <c r="L848" t="s">
        <v>18952</v>
      </c>
    </row>
    <row r="849" spans="11:12" x14ac:dyDescent="0.3">
      <c r="K849">
        <v>3805</v>
      </c>
      <c r="L849" t="s">
        <v>18953</v>
      </c>
    </row>
    <row r="850" spans="11:12" x14ac:dyDescent="0.3">
      <c r="K850">
        <v>58145</v>
      </c>
      <c r="L850" t="s">
        <v>18954</v>
      </c>
    </row>
    <row r="851" spans="11:12" x14ac:dyDescent="0.3">
      <c r="K851">
        <v>57563</v>
      </c>
      <c r="L851" t="s">
        <v>18955</v>
      </c>
    </row>
    <row r="852" spans="11:12" x14ac:dyDescent="0.3">
      <c r="K852">
        <v>56509</v>
      </c>
      <c r="L852" t="s">
        <v>18956</v>
      </c>
    </row>
    <row r="853" spans="11:12" x14ac:dyDescent="0.3">
      <c r="K853">
        <v>58107</v>
      </c>
      <c r="L853" t="s">
        <v>18957</v>
      </c>
    </row>
    <row r="854" spans="11:12" x14ac:dyDescent="0.3">
      <c r="K854">
        <v>46310</v>
      </c>
      <c r="L854" t="s">
        <v>18958</v>
      </c>
    </row>
    <row r="855" spans="11:12" x14ac:dyDescent="0.3">
      <c r="K855">
        <v>58269</v>
      </c>
      <c r="L855" t="s">
        <v>18959</v>
      </c>
    </row>
    <row r="856" spans="11:12" x14ac:dyDescent="0.3">
      <c r="K856">
        <v>43544</v>
      </c>
      <c r="L856" t="s">
        <v>18960</v>
      </c>
    </row>
    <row r="857" spans="11:12" x14ac:dyDescent="0.3">
      <c r="K857">
        <v>58026</v>
      </c>
      <c r="L857" t="s">
        <v>18961</v>
      </c>
    </row>
    <row r="858" spans="11:12" x14ac:dyDescent="0.3">
      <c r="K858">
        <v>77629</v>
      </c>
      <c r="L858" t="s">
        <v>18962</v>
      </c>
    </row>
    <row r="859" spans="11:12" x14ac:dyDescent="0.3">
      <c r="K859">
        <v>53581</v>
      </c>
      <c r="L859" t="s">
        <v>18963</v>
      </c>
    </row>
    <row r="860" spans="11:12" x14ac:dyDescent="0.3">
      <c r="K860">
        <v>47179</v>
      </c>
      <c r="L860" t="s">
        <v>18964</v>
      </c>
    </row>
    <row r="861" spans="11:12" x14ac:dyDescent="0.3">
      <c r="K861">
        <v>46275</v>
      </c>
      <c r="L861" t="s">
        <v>18965</v>
      </c>
    </row>
    <row r="862" spans="11:12" x14ac:dyDescent="0.3">
      <c r="K862">
        <v>58333</v>
      </c>
      <c r="L862" t="s">
        <v>18966</v>
      </c>
    </row>
    <row r="863" spans="11:12" x14ac:dyDescent="0.3">
      <c r="K863">
        <v>49404</v>
      </c>
      <c r="L863" t="s">
        <v>18967</v>
      </c>
    </row>
    <row r="864" spans="11:12" x14ac:dyDescent="0.3">
      <c r="K864">
        <v>43568</v>
      </c>
      <c r="L864" t="s">
        <v>18968</v>
      </c>
    </row>
    <row r="865" spans="11:12" x14ac:dyDescent="0.3">
      <c r="K865">
        <v>62415</v>
      </c>
      <c r="L865" t="s">
        <v>18969</v>
      </c>
    </row>
    <row r="866" spans="11:12" x14ac:dyDescent="0.3">
      <c r="K866">
        <v>62103</v>
      </c>
      <c r="L866" t="s">
        <v>18970</v>
      </c>
    </row>
    <row r="867" spans="11:12" x14ac:dyDescent="0.3">
      <c r="K867">
        <v>43549</v>
      </c>
      <c r="L867" t="s">
        <v>18971</v>
      </c>
    </row>
    <row r="868" spans="11:12" x14ac:dyDescent="0.3">
      <c r="K868">
        <v>49351</v>
      </c>
      <c r="L868" t="s">
        <v>18972</v>
      </c>
    </row>
    <row r="869" spans="11:12" x14ac:dyDescent="0.3">
      <c r="K869">
        <v>54620</v>
      </c>
      <c r="L869" t="s">
        <v>18973</v>
      </c>
    </row>
    <row r="870" spans="11:12" x14ac:dyDescent="0.3">
      <c r="K870">
        <v>47211</v>
      </c>
      <c r="L870" t="s">
        <v>18974</v>
      </c>
    </row>
    <row r="871" spans="11:12" x14ac:dyDescent="0.3">
      <c r="K871">
        <v>29761</v>
      </c>
      <c r="L871" t="s">
        <v>18975</v>
      </c>
    </row>
    <row r="872" spans="11:12" x14ac:dyDescent="0.3">
      <c r="K872">
        <v>43533</v>
      </c>
      <c r="L872" t="s">
        <v>18976</v>
      </c>
    </row>
    <row r="873" spans="11:12" x14ac:dyDescent="0.3">
      <c r="K873">
        <v>43541</v>
      </c>
      <c r="L873" t="s">
        <v>18977</v>
      </c>
    </row>
    <row r="874" spans="11:12" x14ac:dyDescent="0.3">
      <c r="K874">
        <v>45003</v>
      </c>
      <c r="L874" t="s">
        <v>18978</v>
      </c>
    </row>
    <row r="875" spans="11:12" x14ac:dyDescent="0.3">
      <c r="K875">
        <v>46161</v>
      </c>
      <c r="L875" t="s">
        <v>18979</v>
      </c>
    </row>
    <row r="876" spans="11:12" x14ac:dyDescent="0.3">
      <c r="K876">
        <v>46161</v>
      </c>
      <c r="L876" t="s">
        <v>18980</v>
      </c>
    </row>
    <row r="877" spans="11:12" x14ac:dyDescent="0.3">
      <c r="K877">
        <v>58562</v>
      </c>
      <c r="L877" t="s">
        <v>18981</v>
      </c>
    </row>
    <row r="878" spans="11:12" x14ac:dyDescent="0.3">
      <c r="K878">
        <v>66501</v>
      </c>
      <c r="L878" t="s">
        <v>18982</v>
      </c>
    </row>
    <row r="879" spans="11:12" x14ac:dyDescent="0.3">
      <c r="K879">
        <v>1523</v>
      </c>
      <c r="L879" t="s">
        <v>18983</v>
      </c>
    </row>
    <row r="880" spans="11:12" x14ac:dyDescent="0.3">
      <c r="K880">
        <v>55658</v>
      </c>
      <c r="L880" t="s">
        <v>18984</v>
      </c>
    </row>
    <row r="881" spans="11:12" x14ac:dyDescent="0.3">
      <c r="K881">
        <v>51028</v>
      </c>
      <c r="L881" t="s">
        <v>18985</v>
      </c>
    </row>
    <row r="882" spans="11:12" x14ac:dyDescent="0.3">
      <c r="K882">
        <v>72200</v>
      </c>
      <c r="L882" t="s">
        <v>18986</v>
      </c>
    </row>
    <row r="883" spans="11:12" x14ac:dyDescent="0.3">
      <c r="K883">
        <v>44915</v>
      </c>
      <c r="L883" t="s">
        <v>18987</v>
      </c>
    </row>
    <row r="884" spans="11:12" x14ac:dyDescent="0.3">
      <c r="K884">
        <v>43551</v>
      </c>
      <c r="L884" t="s">
        <v>18988</v>
      </c>
    </row>
    <row r="885" spans="11:12" x14ac:dyDescent="0.3">
      <c r="K885">
        <v>57775</v>
      </c>
      <c r="L885" t="s">
        <v>18989</v>
      </c>
    </row>
    <row r="886" spans="11:12" x14ac:dyDescent="0.3">
      <c r="K886">
        <v>46299</v>
      </c>
      <c r="L886" t="s">
        <v>18990</v>
      </c>
    </row>
    <row r="887" spans="11:12" x14ac:dyDescent="0.3">
      <c r="K887">
        <v>61568</v>
      </c>
      <c r="L887" t="s">
        <v>18991</v>
      </c>
    </row>
    <row r="888" spans="11:12" x14ac:dyDescent="0.3">
      <c r="K888">
        <v>44685</v>
      </c>
      <c r="L888" t="s">
        <v>18992</v>
      </c>
    </row>
    <row r="889" spans="11:12" x14ac:dyDescent="0.3">
      <c r="K889">
        <v>47194</v>
      </c>
      <c r="L889" t="s">
        <v>18993</v>
      </c>
    </row>
    <row r="890" spans="11:12" x14ac:dyDescent="0.3">
      <c r="K890">
        <v>44411</v>
      </c>
      <c r="L890" t="s">
        <v>18994</v>
      </c>
    </row>
    <row r="891" spans="11:12" x14ac:dyDescent="0.3">
      <c r="K891">
        <v>43566</v>
      </c>
      <c r="L891" t="s">
        <v>18995</v>
      </c>
    </row>
    <row r="892" spans="11:12" x14ac:dyDescent="0.3">
      <c r="K892">
        <v>45916</v>
      </c>
      <c r="L892" t="s">
        <v>18996</v>
      </c>
    </row>
    <row r="893" spans="11:12" x14ac:dyDescent="0.3">
      <c r="K893">
        <v>44650</v>
      </c>
      <c r="L893" t="s">
        <v>18997</v>
      </c>
    </row>
    <row r="894" spans="11:12" x14ac:dyDescent="0.3">
      <c r="K894">
        <v>69231</v>
      </c>
      <c r="L894" t="s">
        <v>18998</v>
      </c>
    </row>
    <row r="895" spans="11:12" x14ac:dyDescent="0.3">
      <c r="K895">
        <v>49215</v>
      </c>
      <c r="L895" t="s">
        <v>18999</v>
      </c>
    </row>
    <row r="896" spans="11:12" x14ac:dyDescent="0.3">
      <c r="K896">
        <v>49831</v>
      </c>
      <c r="L896" t="s">
        <v>19000</v>
      </c>
    </row>
    <row r="897" spans="11:12" x14ac:dyDescent="0.3">
      <c r="K897">
        <v>47239</v>
      </c>
      <c r="L897" t="s">
        <v>19001</v>
      </c>
    </row>
    <row r="898" spans="11:12" x14ac:dyDescent="0.3">
      <c r="K898">
        <v>46113</v>
      </c>
      <c r="L898" t="s">
        <v>19002</v>
      </c>
    </row>
    <row r="899" spans="11:12" x14ac:dyDescent="0.3">
      <c r="K899">
        <v>54365</v>
      </c>
      <c r="L899" t="s">
        <v>19003</v>
      </c>
    </row>
    <row r="900" spans="11:12" x14ac:dyDescent="0.3">
      <c r="K900">
        <v>57820</v>
      </c>
      <c r="L900" t="s">
        <v>19004</v>
      </c>
    </row>
    <row r="901" spans="11:12" x14ac:dyDescent="0.3">
      <c r="K901">
        <v>44934</v>
      </c>
      <c r="L901" t="s">
        <v>19005</v>
      </c>
    </row>
    <row r="902" spans="11:12" x14ac:dyDescent="0.3">
      <c r="K902">
        <v>47215</v>
      </c>
      <c r="L902" t="s">
        <v>19006</v>
      </c>
    </row>
    <row r="903" spans="11:12" x14ac:dyDescent="0.3">
      <c r="K903">
        <v>48706</v>
      </c>
      <c r="L903" t="s">
        <v>19007</v>
      </c>
    </row>
    <row r="904" spans="11:12" x14ac:dyDescent="0.3">
      <c r="K904">
        <v>55523</v>
      </c>
      <c r="L904" t="s">
        <v>19008</v>
      </c>
    </row>
    <row r="905" spans="11:12" x14ac:dyDescent="0.3">
      <c r="K905">
        <v>44543</v>
      </c>
      <c r="L905" t="s">
        <v>19009</v>
      </c>
    </row>
    <row r="906" spans="11:12" x14ac:dyDescent="0.3">
      <c r="K906">
        <v>45920</v>
      </c>
      <c r="L906" t="s">
        <v>19010</v>
      </c>
    </row>
    <row r="907" spans="11:12" x14ac:dyDescent="0.3">
      <c r="K907">
        <v>44773</v>
      </c>
      <c r="L907" t="s">
        <v>19011</v>
      </c>
    </row>
    <row r="908" spans="11:12" x14ac:dyDescent="0.3">
      <c r="K908">
        <v>45927</v>
      </c>
      <c r="L908" t="s">
        <v>19012</v>
      </c>
    </row>
    <row r="909" spans="11:12" x14ac:dyDescent="0.3">
      <c r="K909">
        <v>45927</v>
      </c>
      <c r="L909" t="s">
        <v>19013</v>
      </c>
    </row>
    <row r="910" spans="11:12" x14ac:dyDescent="0.3">
      <c r="K910">
        <v>4369</v>
      </c>
      <c r="L910" t="s">
        <v>19014</v>
      </c>
    </row>
    <row r="911" spans="11:12" x14ac:dyDescent="0.3">
      <c r="K911">
        <v>44769</v>
      </c>
      <c r="L911" t="s">
        <v>19015</v>
      </c>
    </row>
    <row r="912" spans="11:12" x14ac:dyDescent="0.3">
      <c r="K912">
        <v>44791</v>
      </c>
      <c r="L912" t="s">
        <v>19016</v>
      </c>
    </row>
    <row r="913" spans="11:12" x14ac:dyDescent="0.3">
      <c r="K913">
        <v>43557</v>
      </c>
      <c r="L913" t="s">
        <v>19017</v>
      </c>
    </row>
    <row r="914" spans="11:12" x14ac:dyDescent="0.3">
      <c r="K914">
        <v>3434</v>
      </c>
      <c r="L914" t="s">
        <v>19018</v>
      </c>
    </row>
    <row r="915" spans="11:12" x14ac:dyDescent="0.3">
      <c r="K915">
        <v>1613</v>
      </c>
      <c r="L915" t="s">
        <v>19019</v>
      </c>
    </row>
    <row r="916" spans="11:12" x14ac:dyDescent="0.3">
      <c r="K916">
        <v>46304</v>
      </c>
      <c r="L916" t="s">
        <v>19020</v>
      </c>
    </row>
    <row r="917" spans="11:12" x14ac:dyDescent="0.3">
      <c r="K917">
        <v>58402</v>
      </c>
      <c r="L917" t="s">
        <v>19021</v>
      </c>
    </row>
    <row r="918" spans="11:12" x14ac:dyDescent="0.3">
      <c r="K918">
        <v>57691</v>
      </c>
      <c r="L918" t="s">
        <v>19022</v>
      </c>
    </row>
    <row r="919" spans="11:12" x14ac:dyDescent="0.3">
      <c r="K919">
        <v>46391</v>
      </c>
      <c r="L919" t="s">
        <v>19023</v>
      </c>
    </row>
    <row r="920" spans="11:12" x14ac:dyDescent="0.3">
      <c r="K920">
        <v>41730</v>
      </c>
      <c r="L920" t="s">
        <v>19024</v>
      </c>
    </row>
    <row r="921" spans="11:12" x14ac:dyDescent="0.3">
      <c r="K921">
        <v>44918</v>
      </c>
      <c r="L921" t="s">
        <v>19025</v>
      </c>
    </row>
    <row r="922" spans="11:12" x14ac:dyDescent="0.3">
      <c r="K922">
        <v>45243</v>
      </c>
      <c r="L922" t="s">
        <v>19026</v>
      </c>
    </row>
    <row r="923" spans="11:12" x14ac:dyDescent="0.3">
      <c r="K923">
        <v>45236</v>
      </c>
      <c r="L923" t="s">
        <v>19027</v>
      </c>
    </row>
    <row r="924" spans="11:12" x14ac:dyDescent="0.3">
      <c r="K924">
        <v>45025</v>
      </c>
      <c r="L924" t="s">
        <v>19028</v>
      </c>
    </row>
    <row r="925" spans="11:12" x14ac:dyDescent="0.3">
      <c r="K925">
        <v>45349</v>
      </c>
      <c r="L925" t="s">
        <v>19029</v>
      </c>
    </row>
    <row r="926" spans="11:12" x14ac:dyDescent="0.3">
      <c r="K926">
        <v>65290</v>
      </c>
      <c r="L926" t="s">
        <v>19030</v>
      </c>
    </row>
    <row r="927" spans="11:12" x14ac:dyDescent="0.3">
      <c r="K927">
        <v>43543</v>
      </c>
      <c r="L927" t="s">
        <v>19031</v>
      </c>
    </row>
    <row r="928" spans="11:12" x14ac:dyDescent="0.3">
      <c r="K928">
        <v>47192</v>
      </c>
      <c r="L928" t="s">
        <v>19032</v>
      </c>
    </row>
    <row r="929" spans="11:12" x14ac:dyDescent="0.3">
      <c r="K929">
        <v>57088</v>
      </c>
      <c r="L929" t="s">
        <v>19033</v>
      </c>
    </row>
    <row r="930" spans="11:12" x14ac:dyDescent="0.3">
      <c r="K930">
        <v>57077</v>
      </c>
      <c r="L930" t="s">
        <v>19034</v>
      </c>
    </row>
    <row r="931" spans="11:12" x14ac:dyDescent="0.3">
      <c r="K931">
        <v>43534</v>
      </c>
      <c r="L931" t="s">
        <v>19035</v>
      </c>
    </row>
    <row r="932" spans="11:12" x14ac:dyDescent="0.3">
      <c r="K932">
        <v>57713</v>
      </c>
      <c r="L932" t="s">
        <v>19036</v>
      </c>
    </row>
    <row r="933" spans="11:12" x14ac:dyDescent="0.3">
      <c r="K933">
        <v>65627</v>
      </c>
      <c r="L933" t="s">
        <v>19037</v>
      </c>
    </row>
    <row r="934" spans="11:12" x14ac:dyDescent="0.3">
      <c r="K934">
        <v>57760</v>
      </c>
      <c r="L934" t="s">
        <v>19038</v>
      </c>
    </row>
    <row r="935" spans="11:12" x14ac:dyDescent="0.3">
      <c r="K935">
        <v>58393</v>
      </c>
      <c r="L935" t="s">
        <v>19039</v>
      </c>
    </row>
    <row r="936" spans="11:12" x14ac:dyDescent="0.3">
      <c r="K936">
        <v>26826</v>
      </c>
      <c r="L936" t="s">
        <v>19040</v>
      </c>
    </row>
    <row r="937" spans="11:12" x14ac:dyDescent="0.3">
      <c r="K937">
        <v>43536</v>
      </c>
      <c r="L937" t="s">
        <v>19041</v>
      </c>
    </row>
    <row r="938" spans="11:12" x14ac:dyDescent="0.3">
      <c r="K938">
        <v>56916</v>
      </c>
      <c r="L938" t="s">
        <v>19042</v>
      </c>
    </row>
    <row r="939" spans="11:12" x14ac:dyDescent="0.3">
      <c r="K939">
        <v>58413</v>
      </c>
      <c r="L939" t="s">
        <v>19043</v>
      </c>
    </row>
    <row r="940" spans="11:12" x14ac:dyDescent="0.3">
      <c r="K940">
        <v>45154</v>
      </c>
      <c r="L940" t="s">
        <v>19044</v>
      </c>
    </row>
    <row r="941" spans="11:12" x14ac:dyDescent="0.3">
      <c r="K941">
        <v>46280</v>
      </c>
      <c r="L941" t="s">
        <v>19045</v>
      </c>
    </row>
    <row r="942" spans="11:12" x14ac:dyDescent="0.3">
      <c r="K942">
        <v>44795</v>
      </c>
      <c r="L942" t="s">
        <v>19046</v>
      </c>
    </row>
    <row r="943" spans="11:12" x14ac:dyDescent="0.3">
      <c r="K943">
        <v>45249</v>
      </c>
      <c r="L943" t="s">
        <v>19047</v>
      </c>
    </row>
    <row r="944" spans="11:12" x14ac:dyDescent="0.3">
      <c r="K944">
        <v>58821</v>
      </c>
      <c r="L944" t="s">
        <v>19048</v>
      </c>
    </row>
    <row r="945" spans="11:12" x14ac:dyDescent="0.3">
      <c r="K945">
        <v>57772</v>
      </c>
      <c r="L945" t="s">
        <v>19049</v>
      </c>
    </row>
    <row r="946" spans="11:12" x14ac:dyDescent="0.3">
      <c r="K946">
        <v>57592</v>
      </c>
      <c r="L946" t="s">
        <v>19050</v>
      </c>
    </row>
    <row r="947" spans="11:12" x14ac:dyDescent="0.3">
      <c r="K947">
        <v>58185</v>
      </c>
      <c r="L947" t="s">
        <v>19051</v>
      </c>
    </row>
    <row r="948" spans="11:12" x14ac:dyDescent="0.3">
      <c r="K948">
        <v>58185</v>
      </c>
      <c r="L948" t="s">
        <v>19052</v>
      </c>
    </row>
    <row r="949" spans="11:12" x14ac:dyDescent="0.3">
      <c r="K949">
        <v>43535</v>
      </c>
      <c r="L949" t="s">
        <v>19053</v>
      </c>
    </row>
    <row r="950" spans="11:12" x14ac:dyDescent="0.3">
      <c r="K950">
        <v>45047</v>
      </c>
      <c r="L950" t="s">
        <v>19054</v>
      </c>
    </row>
    <row r="951" spans="11:12" x14ac:dyDescent="0.3">
      <c r="K951">
        <v>57732</v>
      </c>
      <c r="L951" t="s">
        <v>19055</v>
      </c>
    </row>
    <row r="952" spans="11:12" x14ac:dyDescent="0.3">
      <c r="K952">
        <v>264410</v>
      </c>
      <c r="L952" t="s">
        <v>19056</v>
      </c>
    </row>
    <row r="953" spans="11:12" x14ac:dyDescent="0.3">
      <c r="K953">
        <v>46048</v>
      </c>
      <c r="L953" t="s">
        <v>19057</v>
      </c>
    </row>
    <row r="954" spans="11:12" x14ac:dyDescent="0.3">
      <c r="K954">
        <v>43538</v>
      </c>
      <c r="L954" t="s">
        <v>19058</v>
      </c>
    </row>
    <row r="955" spans="11:12" x14ac:dyDescent="0.3">
      <c r="K955">
        <v>65097</v>
      </c>
      <c r="L955" t="s">
        <v>19059</v>
      </c>
    </row>
    <row r="956" spans="11:12" x14ac:dyDescent="0.3">
      <c r="K956">
        <v>43542</v>
      </c>
      <c r="L956" t="s">
        <v>19060</v>
      </c>
    </row>
    <row r="957" spans="11:12" x14ac:dyDescent="0.3">
      <c r="K957">
        <v>56494</v>
      </c>
      <c r="L957" t="s">
        <v>19061</v>
      </c>
    </row>
    <row r="958" spans="11:12" x14ac:dyDescent="0.3">
      <c r="K958">
        <v>57327</v>
      </c>
      <c r="L958" t="s">
        <v>19062</v>
      </c>
    </row>
    <row r="959" spans="11:12" x14ac:dyDescent="0.3">
      <c r="K959">
        <v>46061</v>
      </c>
      <c r="L959" t="s">
        <v>19063</v>
      </c>
    </row>
    <row r="960" spans="11:12" x14ac:dyDescent="0.3">
      <c r="K960">
        <v>46425</v>
      </c>
      <c r="L960" t="s">
        <v>19064</v>
      </c>
    </row>
    <row r="961" spans="11:12" x14ac:dyDescent="0.3">
      <c r="K961">
        <v>45250</v>
      </c>
      <c r="L961" t="s">
        <v>19065</v>
      </c>
    </row>
    <row r="962" spans="11:12" x14ac:dyDescent="0.3">
      <c r="K962">
        <v>43539</v>
      </c>
      <c r="L962" t="s">
        <v>19066</v>
      </c>
    </row>
    <row r="963" spans="11:12" x14ac:dyDescent="0.3">
      <c r="K963">
        <v>45442</v>
      </c>
      <c r="L963" t="s">
        <v>19067</v>
      </c>
    </row>
    <row r="964" spans="11:12" x14ac:dyDescent="0.3">
      <c r="K964">
        <v>45257</v>
      </c>
      <c r="L964" t="s">
        <v>19068</v>
      </c>
    </row>
    <row r="965" spans="11:12" x14ac:dyDescent="0.3">
      <c r="K965">
        <v>2333</v>
      </c>
      <c r="L965" t="s">
        <v>19069</v>
      </c>
    </row>
    <row r="966" spans="11:12" x14ac:dyDescent="0.3">
      <c r="K966">
        <v>40488</v>
      </c>
      <c r="L966" t="s">
        <v>19070</v>
      </c>
    </row>
    <row r="967" spans="11:12" x14ac:dyDescent="0.3">
      <c r="K967">
        <v>45337</v>
      </c>
      <c r="L967" t="s">
        <v>19071</v>
      </c>
    </row>
    <row r="968" spans="11:12" x14ac:dyDescent="0.3">
      <c r="K968">
        <v>45337</v>
      </c>
      <c r="L968" t="s">
        <v>19072</v>
      </c>
    </row>
    <row r="969" spans="11:12" x14ac:dyDescent="0.3">
      <c r="K969">
        <v>56501</v>
      </c>
      <c r="L969" t="s">
        <v>19073</v>
      </c>
    </row>
    <row r="970" spans="11:12" x14ac:dyDescent="0.3">
      <c r="K970">
        <v>43529</v>
      </c>
      <c r="L970" t="s">
        <v>19074</v>
      </c>
    </row>
    <row r="971" spans="11:12" x14ac:dyDescent="0.3">
      <c r="K971">
        <v>57864</v>
      </c>
      <c r="L971" t="s">
        <v>19075</v>
      </c>
    </row>
    <row r="972" spans="11:12" x14ac:dyDescent="0.3">
      <c r="K972">
        <v>1710</v>
      </c>
      <c r="L972" t="s">
        <v>19076</v>
      </c>
    </row>
    <row r="973" spans="11:12" x14ac:dyDescent="0.3">
      <c r="K973">
        <v>45030</v>
      </c>
      <c r="L973" t="s">
        <v>19077</v>
      </c>
    </row>
    <row r="974" spans="11:12" x14ac:dyDescent="0.3">
      <c r="K974">
        <v>1870</v>
      </c>
      <c r="L974" t="s">
        <v>19078</v>
      </c>
    </row>
    <row r="975" spans="11:12" x14ac:dyDescent="0.3">
      <c r="K975">
        <v>57312</v>
      </c>
      <c r="L975" t="s">
        <v>19079</v>
      </c>
    </row>
    <row r="976" spans="11:12" x14ac:dyDescent="0.3">
      <c r="K976">
        <v>52797</v>
      </c>
      <c r="L976" t="s">
        <v>19080</v>
      </c>
    </row>
    <row r="977" spans="11:12" x14ac:dyDescent="0.3">
      <c r="K977">
        <v>2660</v>
      </c>
      <c r="L977" t="s">
        <v>19081</v>
      </c>
    </row>
    <row r="978" spans="11:12" x14ac:dyDescent="0.3">
      <c r="K978">
        <v>44727</v>
      </c>
      <c r="L978" t="s">
        <v>19082</v>
      </c>
    </row>
    <row r="979" spans="11:12" x14ac:dyDescent="0.3">
      <c r="K979">
        <v>58485</v>
      </c>
      <c r="L979" t="s">
        <v>19083</v>
      </c>
    </row>
    <row r="980" spans="11:12" x14ac:dyDescent="0.3">
      <c r="K980">
        <v>356630</v>
      </c>
      <c r="L980" t="s">
        <v>19084</v>
      </c>
    </row>
    <row r="981" spans="11:12" x14ac:dyDescent="0.3">
      <c r="K981">
        <v>356630</v>
      </c>
      <c r="L981" t="s">
        <v>19085</v>
      </c>
    </row>
    <row r="982" spans="11:12" x14ac:dyDescent="0.3">
      <c r="K982">
        <v>321908</v>
      </c>
      <c r="L982" t="s">
        <v>19086</v>
      </c>
    </row>
    <row r="983" spans="11:12" x14ac:dyDescent="0.3">
      <c r="K983">
        <v>321908</v>
      </c>
      <c r="L983" t="s">
        <v>19087</v>
      </c>
    </row>
    <row r="984" spans="11:12" x14ac:dyDescent="0.3">
      <c r="K984">
        <v>297325</v>
      </c>
      <c r="L984" t="s">
        <v>19088</v>
      </c>
    </row>
    <row r="985" spans="11:12" x14ac:dyDescent="0.3">
      <c r="K985">
        <v>3740</v>
      </c>
      <c r="L985" t="s">
        <v>19089</v>
      </c>
    </row>
    <row r="986" spans="11:12" x14ac:dyDescent="0.3">
      <c r="K986">
        <v>343007</v>
      </c>
      <c r="L986" t="s">
        <v>19090</v>
      </c>
    </row>
    <row r="987" spans="11:12" x14ac:dyDescent="0.3">
      <c r="K987">
        <v>289039</v>
      </c>
      <c r="L987" t="s">
        <v>19091</v>
      </c>
    </row>
    <row r="988" spans="11:12" x14ac:dyDescent="0.3">
      <c r="K988">
        <v>61366</v>
      </c>
      <c r="L988" t="s">
        <v>19092</v>
      </c>
    </row>
    <row r="989" spans="11:12" x14ac:dyDescent="0.3">
      <c r="K989">
        <v>339000</v>
      </c>
      <c r="L989" t="s">
        <v>19093</v>
      </c>
    </row>
    <row r="990" spans="11:12" x14ac:dyDescent="0.3">
      <c r="K990">
        <v>299570</v>
      </c>
      <c r="L990" t="s">
        <v>19094</v>
      </c>
    </row>
    <row r="991" spans="11:12" x14ac:dyDescent="0.3">
      <c r="K991">
        <v>297782</v>
      </c>
      <c r="L991" t="s">
        <v>19095</v>
      </c>
    </row>
    <row r="992" spans="11:12" x14ac:dyDescent="0.3">
      <c r="K992">
        <v>45002</v>
      </c>
      <c r="L992" t="s">
        <v>19096</v>
      </c>
    </row>
    <row r="993" spans="11:12" x14ac:dyDescent="0.3">
      <c r="K993">
        <v>325951</v>
      </c>
      <c r="L993" t="s">
        <v>19097</v>
      </c>
    </row>
    <row r="994" spans="11:12" x14ac:dyDescent="0.3">
      <c r="K994">
        <v>325951</v>
      </c>
      <c r="L994" t="s">
        <v>19098</v>
      </c>
    </row>
    <row r="995" spans="11:12" x14ac:dyDescent="0.3">
      <c r="K995">
        <v>46293</v>
      </c>
      <c r="L995" t="s">
        <v>19099</v>
      </c>
    </row>
    <row r="996" spans="11:12" x14ac:dyDescent="0.3">
      <c r="K996">
        <v>52051</v>
      </c>
      <c r="L996" t="s">
        <v>19100</v>
      </c>
    </row>
    <row r="997" spans="11:12" x14ac:dyDescent="0.3">
      <c r="K997">
        <v>319647</v>
      </c>
      <c r="L997" t="s">
        <v>19101</v>
      </c>
    </row>
    <row r="998" spans="11:12" x14ac:dyDescent="0.3">
      <c r="K998">
        <v>316740</v>
      </c>
      <c r="L998" t="s">
        <v>19102</v>
      </c>
    </row>
    <row r="999" spans="11:12" x14ac:dyDescent="0.3">
      <c r="K999">
        <v>318590</v>
      </c>
      <c r="L999" t="s">
        <v>19103</v>
      </c>
    </row>
    <row r="1000" spans="11:12" x14ac:dyDescent="0.3">
      <c r="K1000">
        <v>276895</v>
      </c>
      <c r="L1000" t="s">
        <v>19104</v>
      </c>
    </row>
    <row r="1001" spans="11:12" x14ac:dyDescent="0.3">
      <c r="K1001">
        <v>197215</v>
      </c>
      <c r="L1001" t="s">
        <v>19105</v>
      </c>
    </row>
    <row r="1002" spans="11:12" x14ac:dyDescent="0.3">
      <c r="K1002">
        <v>292550</v>
      </c>
      <c r="L1002" t="s">
        <v>19106</v>
      </c>
    </row>
    <row r="1003" spans="11:12" x14ac:dyDescent="0.3">
      <c r="K1003">
        <v>263257</v>
      </c>
      <c r="L1003" t="s">
        <v>19107</v>
      </c>
    </row>
    <row r="1004" spans="11:12" x14ac:dyDescent="0.3">
      <c r="K1004">
        <v>160710</v>
      </c>
      <c r="L1004" t="s">
        <v>19108</v>
      </c>
    </row>
    <row r="1005" spans="11:12" x14ac:dyDescent="0.3">
      <c r="K1005">
        <v>213335</v>
      </c>
      <c r="L1005" t="s">
        <v>19109</v>
      </c>
    </row>
    <row r="1006" spans="11:12" x14ac:dyDescent="0.3">
      <c r="K1006">
        <v>43828</v>
      </c>
      <c r="L1006" t="s">
        <v>19110</v>
      </c>
    </row>
    <row r="1007" spans="11:12" x14ac:dyDescent="0.3">
      <c r="K1007">
        <v>285823</v>
      </c>
      <c r="L1007" t="s">
        <v>19111</v>
      </c>
    </row>
    <row r="1008" spans="11:12" x14ac:dyDescent="0.3">
      <c r="K1008">
        <v>250678</v>
      </c>
      <c r="L1008" t="s">
        <v>19112</v>
      </c>
    </row>
    <row r="1009" spans="11:12" x14ac:dyDescent="0.3">
      <c r="K1009">
        <v>269394</v>
      </c>
      <c r="L1009" t="s">
        <v>19113</v>
      </c>
    </row>
    <row r="1010" spans="11:12" x14ac:dyDescent="0.3">
      <c r="K1010">
        <v>259612</v>
      </c>
      <c r="L1010" t="s">
        <v>19114</v>
      </c>
    </row>
    <row r="1011" spans="11:12" x14ac:dyDescent="0.3">
      <c r="K1011">
        <v>185209</v>
      </c>
      <c r="L1011" t="s">
        <v>19115</v>
      </c>
    </row>
    <row r="1012" spans="11:12" x14ac:dyDescent="0.3">
      <c r="K1012">
        <v>47735</v>
      </c>
      <c r="L1012" t="s">
        <v>19116</v>
      </c>
    </row>
    <row r="1013" spans="11:12" x14ac:dyDescent="0.3">
      <c r="K1013">
        <v>211316</v>
      </c>
      <c r="L1013" t="s">
        <v>19117</v>
      </c>
    </row>
    <row r="1014" spans="11:12" x14ac:dyDescent="0.3">
      <c r="K1014">
        <v>345175</v>
      </c>
      <c r="L1014" t="s">
        <v>19118</v>
      </c>
    </row>
    <row r="1015" spans="11:12" x14ac:dyDescent="0.3">
      <c r="K1015">
        <v>44070</v>
      </c>
      <c r="L1015" t="s">
        <v>19119</v>
      </c>
    </row>
    <row r="1016" spans="11:12" x14ac:dyDescent="0.3">
      <c r="K1016">
        <v>254171</v>
      </c>
      <c r="L1016" t="s">
        <v>19120</v>
      </c>
    </row>
    <row r="1017" spans="11:12" x14ac:dyDescent="0.3">
      <c r="K1017">
        <v>105634</v>
      </c>
      <c r="L1017" t="s">
        <v>19121</v>
      </c>
    </row>
    <row r="1018" spans="11:12" x14ac:dyDescent="0.3">
      <c r="K1018">
        <v>347888</v>
      </c>
      <c r="L1018" t="s">
        <v>19122</v>
      </c>
    </row>
    <row r="1019" spans="11:12" x14ac:dyDescent="0.3">
      <c r="K1019">
        <v>320680</v>
      </c>
      <c r="L1019" t="s">
        <v>19123</v>
      </c>
    </row>
    <row r="1020" spans="11:12" x14ac:dyDescent="0.3">
      <c r="K1020">
        <v>107855</v>
      </c>
      <c r="L1020" t="s">
        <v>19124</v>
      </c>
    </row>
    <row r="1021" spans="11:12" x14ac:dyDescent="0.3">
      <c r="K1021">
        <v>346283</v>
      </c>
      <c r="L1021" t="s">
        <v>19125</v>
      </c>
    </row>
    <row r="1022" spans="11:12" x14ac:dyDescent="0.3">
      <c r="K1022">
        <v>54224</v>
      </c>
      <c r="L1022" t="s">
        <v>19126</v>
      </c>
    </row>
    <row r="1023" spans="11:12" x14ac:dyDescent="0.3">
      <c r="K1023">
        <v>51840</v>
      </c>
      <c r="L1023" t="s">
        <v>19127</v>
      </c>
    </row>
    <row r="1024" spans="11:12" x14ac:dyDescent="0.3">
      <c r="K1024">
        <v>258979</v>
      </c>
      <c r="L1024" t="s">
        <v>19128</v>
      </c>
    </row>
    <row r="1025" spans="11:12" x14ac:dyDescent="0.3">
      <c r="K1025">
        <v>300406</v>
      </c>
      <c r="L1025" t="s">
        <v>19129</v>
      </c>
    </row>
    <row r="1026" spans="11:12" x14ac:dyDescent="0.3">
      <c r="K1026">
        <v>343010</v>
      </c>
      <c r="L1026" t="s">
        <v>19130</v>
      </c>
    </row>
    <row r="1027" spans="11:12" x14ac:dyDescent="0.3">
      <c r="K1027">
        <v>343003</v>
      </c>
      <c r="L1027" t="s">
        <v>19131</v>
      </c>
    </row>
    <row r="1028" spans="11:12" x14ac:dyDescent="0.3">
      <c r="K1028">
        <v>45376</v>
      </c>
      <c r="L1028" t="s">
        <v>19132</v>
      </c>
    </row>
    <row r="1029" spans="11:12" x14ac:dyDescent="0.3">
      <c r="K1029">
        <v>304958</v>
      </c>
      <c r="L1029" t="s">
        <v>19133</v>
      </c>
    </row>
    <row r="1030" spans="11:12" x14ac:dyDescent="0.3">
      <c r="K1030">
        <v>58933</v>
      </c>
      <c r="L1030" t="s">
        <v>19134</v>
      </c>
    </row>
    <row r="1031" spans="11:12" x14ac:dyDescent="0.3">
      <c r="K1031">
        <v>297399</v>
      </c>
      <c r="L1031" t="s">
        <v>19135</v>
      </c>
    </row>
    <row r="1032" spans="11:12" x14ac:dyDescent="0.3">
      <c r="K1032">
        <v>57651</v>
      </c>
      <c r="L1032" t="s">
        <v>19136</v>
      </c>
    </row>
    <row r="1033" spans="11:12" x14ac:dyDescent="0.3">
      <c r="K1033">
        <v>231998</v>
      </c>
      <c r="L1033" t="s">
        <v>19137</v>
      </c>
    </row>
    <row r="1034" spans="11:12" x14ac:dyDescent="0.3">
      <c r="K1034">
        <v>322311</v>
      </c>
      <c r="L1034" t="s">
        <v>19138</v>
      </c>
    </row>
    <row r="1035" spans="11:12" x14ac:dyDescent="0.3">
      <c r="K1035">
        <v>58179</v>
      </c>
      <c r="L1035" t="s">
        <v>19139</v>
      </c>
    </row>
    <row r="1036" spans="11:12" x14ac:dyDescent="0.3">
      <c r="K1036">
        <v>51666</v>
      </c>
      <c r="L1036" t="s">
        <v>19140</v>
      </c>
    </row>
    <row r="1037" spans="11:12" x14ac:dyDescent="0.3">
      <c r="K1037">
        <v>230092</v>
      </c>
      <c r="L1037" t="s">
        <v>19141</v>
      </c>
    </row>
    <row r="1038" spans="11:12" x14ac:dyDescent="0.3">
      <c r="K1038">
        <v>45435</v>
      </c>
      <c r="L1038" t="s">
        <v>19142</v>
      </c>
    </row>
    <row r="1039" spans="11:12" x14ac:dyDescent="0.3">
      <c r="K1039">
        <v>95003</v>
      </c>
      <c r="L1039" t="s">
        <v>19143</v>
      </c>
    </row>
    <row r="1040" spans="11:12" x14ac:dyDescent="0.3">
      <c r="K1040">
        <v>62947</v>
      </c>
      <c r="L1040" t="s">
        <v>19144</v>
      </c>
    </row>
    <row r="1041" spans="11:12" x14ac:dyDescent="0.3">
      <c r="K1041">
        <v>299491</v>
      </c>
      <c r="L1041" t="s">
        <v>19145</v>
      </c>
    </row>
    <row r="1042" spans="11:12" x14ac:dyDescent="0.3">
      <c r="K1042">
        <v>211265</v>
      </c>
      <c r="L1042" t="s">
        <v>19146</v>
      </c>
    </row>
    <row r="1043" spans="11:12" x14ac:dyDescent="0.3">
      <c r="K1043">
        <v>308051</v>
      </c>
      <c r="L1043" t="s">
        <v>19147</v>
      </c>
    </row>
    <row r="1044" spans="11:12" x14ac:dyDescent="0.3">
      <c r="K1044">
        <v>261738</v>
      </c>
      <c r="L1044" t="s">
        <v>19148</v>
      </c>
    </row>
    <row r="1045" spans="11:12" x14ac:dyDescent="0.3">
      <c r="K1045">
        <v>299293</v>
      </c>
      <c r="L1045" t="s">
        <v>19149</v>
      </c>
    </row>
    <row r="1046" spans="11:12" x14ac:dyDescent="0.3">
      <c r="K1046">
        <v>261472</v>
      </c>
      <c r="L1046" t="s">
        <v>19150</v>
      </c>
    </row>
    <row r="1047" spans="11:12" x14ac:dyDescent="0.3">
      <c r="K1047">
        <v>51887</v>
      </c>
      <c r="L1047" t="s">
        <v>19151</v>
      </c>
    </row>
    <row r="1048" spans="11:12" x14ac:dyDescent="0.3">
      <c r="K1048">
        <v>235473</v>
      </c>
      <c r="L1048" t="s">
        <v>19152</v>
      </c>
    </row>
    <row r="1049" spans="11:12" x14ac:dyDescent="0.3">
      <c r="K1049">
        <v>45693</v>
      </c>
      <c r="L1049" t="s">
        <v>19153</v>
      </c>
    </row>
    <row r="1050" spans="11:12" x14ac:dyDescent="0.3">
      <c r="K1050">
        <v>297419</v>
      </c>
      <c r="L1050" t="s">
        <v>19154</v>
      </c>
    </row>
    <row r="1051" spans="11:12" x14ac:dyDescent="0.3">
      <c r="K1051">
        <v>39780</v>
      </c>
      <c r="L1051" t="s">
        <v>19155</v>
      </c>
    </row>
    <row r="1052" spans="11:12" x14ac:dyDescent="0.3">
      <c r="K1052">
        <v>266507</v>
      </c>
      <c r="L1052" t="s">
        <v>19156</v>
      </c>
    </row>
    <row r="1053" spans="11:12" x14ac:dyDescent="0.3">
      <c r="K1053">
        <v>43973</v>
      </c>
      <c r="L1053" t="s">
        <v>19157</v>
      </c>
    </row>
    <row r="1054" spans="11:12" x14ac:dyDescent="0.3">
      <c r="K1054">
        <v>46009</v>
      </c>
      <c r="L1054" t="s">
        <v>19158</v>
      </c>
    </row>
    <row r="1055" spans="11:12" x14ac:dyDescent="0.3">
      <c r="K1055">
        <v>76151</v>
      </c>
      <c r="L1055" t="s">
        <v>19159</v>
      </c>
    </row>
    <row r="1056" spans="11:12" x14ac:dyDescent="0.3">
      <c r="K1056">
        <v>199153</v>
      </c>
      <c r="L1056" t="s">
        <v>19160</v>
      </c>
    </row>
    <row r="1057" spans="11:12" x14ac:dyDescent="0.3">
      <c r="K1057">
        <v>281231</v>
      </c>
      <c r="L1057" t="s">
        <v>19161</v>
      </c>
    </row>
    <row r="1058" spans="11:12" x14ac:dyDescent="0.3">
      <c r="K1058">
        <v>234870</v>
      </c>
      <c r="L1058" t="s">
        <v>19162</v>
      </c>
    </row>
    <row r="1059" spans="11:12" x14ac:dyDescent="0.3">
      <c r="K1059">
        <v>46474</v>
      </c>
      <c r="L1059" t="s">
        <v>19163</v>
      </c>
    </row>
    <row r="1060" spans="11:12" x14ac:dyDescent="0.3">
      <c r="K1060">
        <v>65626</v>
      </c>
      <c r="L1060" t="s">
        <v>19164</v>
      </c>
    </row>
    <row r="1061" spans="11:12" x14ac:dyDescent="0.3">
      <c r="K1061">
        <v>65143</v>
      </c>
      <c r="L1061" t="s">
        <v>19165</v>
      </c>
    </row>
    <row r="1062" spans="11:12" x14ac:dyDescent="0.3">
      <c r="K1062">
        <v>265355</v>
      </c>
      <c r="L1062" t="s">
        <v>19166</v>
      </c>
    </row>
    <row r="1063" spans="11:12" x14ac:dyDescent="0.3">
      <c r="K1063">
        <v>100889</v>
      </c>
      <c r="L1063" t="s">
        <v>19167</v>
      </c>
    </row>
    <row r="1064" spans="11:12" x14ac:dyDescent="0.3">
      <c r="K1064">
        <v>265547</v>
      </c>
      <c r="L1064" t="s">
        <v>19168</v>
      </c>
    </row>
    <row r="1065" spans="11:12" x14ac:dyDescent="0.3">
      <c r="K1065">
        <v>53199</v>
      </c>
      <c r="L1065" t="s">
        <v>19169</v>
      </c>
    </row>
    <row r="1066" spans="11:12" x14ac:dyDescent="0.3">
      <c r="K1066">
        <v>58310</v>
      </c>
      <c r="L1066" t="s">
        <v>19170</v>
      </c>
    </row>
    <row r="1067" spans="11:12" x14ac:dyDescent="0.3">
      <c r="K1067">
        <v>217749</v>
      </c>
      <c r="L1067" t="s">
        <v>19171</v>
      </c>
    </row>
    <row r="1068" spans="11:12" x14ac:dyDescent="0.3">
      <c r="K1068">
        <v>286863</v>
      </c>
      <c r="L1068" t="s">
        <v>19172</v>
      </c>
    </row>
    <row r="1069" spans="11:12" x14ac:dyDescent="0.3">
      <c r="K1069">
        <v>285825</v>
      </c>
      <c r="L1069" t="s">
        <v>19173</v>
      </c>
    </row>
    <row r="1070" spans="11:12" x14ac:dyDescent="0.3">
      <c r="K1070">
        <v>186602</v>
      </c>
      <c r="L1070" t="s">
        <v>19174</v>
      </c>
    </row>
    <row r="1071" spans="11:12" x14ac:dyDescent="0.3">
      <c r="K1071">
        <v>277067</v>
      </c>
      <c r="L1071" t="s">
        <v>19175</v>
      </c>
    </row>
    <row r="1072" spans="11:12" x14ac:dyDescent="0.3">
      <c r="K1072">
        <v>51120</v>
      </c>
      <c r="L1072" t="s">
        <v>19176</v>
      </c>
    </row>
    <row r="1073" spans="11:12" x14ac:dyDescent="0.3">
      <c r="K1073">
        <v>245078</v>
      </c>
      <c r="L1073" t="s">
        <v>19177</v>
      </c>
    </row>
    <row r="1074" spans="11:12" x14ac:dyDescent="0.3">
      <c r="K1074">
        <v>61698</v>
      </c>
      <c r="L1074" t="s">
        <v>19178</v>
      </c>
    </row>
    <row r="1075" spans="11:12" x14ac:dyDescent="0.3">
      <c r="K1075">
        <v>110685</v>
      </c>
      <c r="L1075" t="s">
        <v>19179</v>
      </c>
    </row>
    <row r="1076" spans="11:12" x14ac:dyDescent="0.3">
      <c r="K1076">
        <v>273059</v>
      </c>
      <c r="L1076" t="s">
        <v>19180</v>
      </c>
    </row>
    <row r="1077" spans="11:12" x14ac:dyDescent="0.3">
      <c r="K1077">
        <v>273004</v>
      </c>
      <c r="L1077" t="s">
        <v>19181</v>
      </c>
    </row>
    <row r="1078" spans="11:12" x14ac:dyDescent="0.3">
      <c r="K1078">
        <v>269395</v>
      </c>
      <c r="L1078" t="s">
        <v>19182</v>
      </c>
    </row>
    <row r="1079" spans="11:12" x14ac:dyDescent="0.3">
      <c r="K1079">
        <v>261383</v>
      </c>
      <c r="L1079" t="s">
        <v>19183</v>
      </c>
    </row>
    <row r="1080" spans="11:12" x14ac:dyDescent="0.3">
      <c r="K1080">
        <v>48838</v>
      </c>
      <c r="L1080" t="s">
        <v>19184</v>
      </c>
    </row>
    <row r="1081" spans="11:12" x14ac:dyDescent="0.3">
      <c r="K1081">
        <v>261887</v>
      </c>
      <c r="L1081" t="s">
        <v>19185</v>
      </c>
    </row>
    <row r="1082" spans="11:12" x14ac:dyDescent="0.3">
      <c r="K1082">
        <v>247532</v>
      </c>
      <c r="L1082" t="s">
        <v>19186</v>
      </c>
    </row>
    <row r="1083" spans="11:12" x14ac:dyDescent="0.3">
      <c r="K1083">
        <v>265520</v>
      </c>
      <c r="L1083" t="s">
        <v>19187</v>
      </c>
    </row>
    <row r="1084" spans="11:12" x14ac:dyDescent="0.3">
      <c r="K1084">
        <v>109154</v>
      </c>
      <c r="L1084" t="s">
        <v>19188</v>
      </c>
    </row>
    <row r="1085" spans="11:12" x14ac:dyDescent="0.3">
      <c r="K1085">
        <v>256873</v>
      </c>
      <c r="L1085" t="s">
        <v>19189</v>
      </c>
    </row>
    <row r="1086" spans="11:12" x14ac:dyDescent="0.3">
      <c r="K1086">
        <v>57791</v>
      </c>
      <c r="L1086" t="s">
        <v>19190</v>
      </c>
    </row>
    <row r="1087" spans="11:12" x14ac:dyDescent="0.3">
      <c r="K1087">
        <v>225248</v>
      </c>
      <c r="L1087" t="s">
        <v>19191</v>
      </c>
    </row>
    <row r="1088" spans="11:12" x14ac:dyDescent="0.3">
      <c r="K1088">
        <v>57411</v>
      </c>
      <c r="L1088" t="s">
        <v>19192</v>
      </c>
    </row>
    <row r="1089" spans="11:12" x14ac:dyDescent="0.3">
      <c r="K1089">
        <v>252769</v>
      </c>
      <c r="L1089" t="s">
        <v>19193</v>
      </c>
    </row>
    <row r="1090" spans="11:12" x14ac:dyDescent="0.3">
      <c r="K1090">
        <v>250973</v>
      </c>
      <c r="L1090" t="s">
        <v>19194</v>
      </c>
    </row>
    <row r="1091" spans="11:12" x14ac:dyDescent="0.3">
      <c r="K1091">
        <v>3746</v>
      </c>
      <c r="L1091" t="s">
        <v>19195</v>
      </c>
    </row>
    <row r="1092" spans="11:12" x14ac:dyDescent="0.3">
      <c r="K1092">
        <v>183207</v>
      </c>
      <c r="L1092" t="s">
        <v>19196</v>
      </c>
    </row>
    <row r="1093" spans="11:12" x14ac:dyDescent="0.3">
      <c r="K1093">
        <v>245943</v>
      </c>
      <c r="L1093" t="s">
        <v>19197</v>
      </c>
    </row>
    <row r="1094" spans="11:12" x14ac:dyDescent="0.3">
      <c r="K1094">
        <v>243081</v>
      </c>
      <c r="L1094" t="s">
        <v>19198</v>
      </c>
    </row>
    <row r="1095" spans="11:12" x14ac:dyDescent="0.3">
      <c r="K1095">
        <v>82670</v>
      </c>
      <c r="L1095" t="s">
        <v>19199</v>
      </c>
    </row>
    <row r="1096" spans="11:12" x14ac:dyDescent="0.3">
      <c r="K1096">
        <v>238873</v>
      </c>
      <c r="L1096" t="s">
        <v>19200</v>
      </c>
    </row>
    <row r="1097" spans="11:12" x14ac:dyDescent="0.3">
      <c r="K1097">
        <v>9271</v>
      </c>
      <c r="L1097" t="s">
        <v>19201</v>
      </c>
    </row>
    <row r="1098" spans="11:12" x14ac:dyDescent="0.3">
      <c r="K1098">
        <v>57595</v>
      </c>
      <c r="L1098" t="s">
        <v>19202</v>
      </c>
    </row>
    <row r="1099" spans="11:12" x14ac:dyDescent="0.3">
      <c r="K1099">
        <v>67414</v>
      </c>
      <c r="L1099" t="s">
        <v>19203</v>
      </c>
    </row>
    <row r="1100" spans="11:12" x14ac:dyDescent="0.3">
      <c r="K1100">
        <v>46040</v>
      </c>
      <c r="L1100" t="s">
        <v>19204</v>
      </c>
    </row>
    <row r="1101" spans="11:12" x14ac:dyDescent="0.3">
      <c r="K1101">
        <v>58235</v>
      </c>
      <c r="L1101" t="s">
        <v>19205</v>
      </c>
    </row>
    <row r="1102" spans="11:12" x14ac:dyDescent="0.3">
      <c r="K1102">
        <v>57434</v>
      </c>
      <c r="L1102" t="s">
        <v>19206</v>
      </c>
    </row>
    <row r="1103" spans="11:12" x14ac:dyDescent="0.3">
      <c r="K1103">
        <v>110633</v>
      </c>
      <c r="L1103" t="s">
        <v>19207</v>
      </c>
    </row>
    <row r="1104" spans="11:12" x14ac:dyDescent="0.3">
      <c r="K1104">
        <v>76686</v>
      </c>
      <c r="L1104" t="s">
        <v>19208</v>
      </c>
    </row>
    <row r="1105" spans="11:12" x14ac:dyDescent="0.3">
      <c r="K1105">
        <v>58555</v>
      </c>
      <c r="L1105" t="s">
        <v>19209</v>
      </c>
    </row>
    <row r="1106" spans="11:12" x14ac:dyDescent="0.3">
      <c r="K1106">
        <v>47271</v>
      </c>
      <c r="L1106" t="s">
        <v>19210</v>
      </c>
    </row>
    <row r="1107" spans="11:12" x14ac:dyDescent="0.3">
      <c r="K1107">
        <v>217599</v>
      </c>
      <c r="L1107" t="s">
        <v>19211</v>
      </c>
    </row>
    <row r="1108" spans="11:12" x14ac:dyDescent="0.3">
      <c r="K1108">
        <v>67646</v>
      </c>
      <c r="L1108" t="s">
        <v>19212</v>
      </c>
    </row>
    <row r="1109" spans="11:12" x14ac:dyDescent="0.3">
      <c r="K1109">
        <v>207077</v>
      </c>
      <c r="L1109" t="s">
        <v>19213</v>
      </c>
    </row>
    <row r="1110" spans="11:12" x14ac:dyDescent="0.3">
      <c r="K1110">
        <v>6087</v>
      </c>
      <c r="L1110" t="s">
        <v>19214</v>
      </c>
    </row>
    <row r="1111" spans="11:12" x14ac:dyDescent="0.3">
      <c r="K1111">
        <v>46482</v>
      </c>
      <c r="L1111" t="s">
        <v>19215</v>
      </c>
    </row>
    <row r="1112" spans="11:12" x14ac:dyDescent="0.3">
      <c r="K1112">
        <v>198855</v>
      </c>
      <c r="L1112" t="s">
        <v>19216</v>
      </c>
    </row>
    <row r="1113" spans="11:12" x14ac:dyDescent="0.3">
      <c r="K1113">
        <v>110238</v>
      </c>
      <c r="L1113" t="s">
        <v>19217</v>
      </c>
    </row>
    <row r="1114" spans="11:12" x14ac:dyDescent="0.3">
      <c r="K1114">
        <v>82014</v>
      </c>
      <c r="L1114" t="s">
        <v>19218</v>
      </c>
    </row>
    <row r="1115" spans="11:12" x14ac:dyDescent="0.3">
      <c r="K1115">
        <v>45298</v>
      </c>
      <c r="L1115" t="s">
        <v>19219</v>
      </c>
    </row>
    <row r="1116" spans="11:12" x14ac:dyDescent="0.3">
      <c r="K1116">
        <v>56701</v>
      </c>
      <c r="L1116" t="s">
        <v>19220</v>
      </c>
    </row>
    <row r="1117" spans="11:12" x14ac:dyDescent="0.3">
      <c r="K1117">
        <v>8467</v>
      </c>
      <c r="L1117" t="s">
        <v>19221</v>
      </c>
    </row>
    <row r="1118" spans="11:12" x14ac:dyDescent="0.3">
      <c r="K1118">
        <v>181580</v>
      </c>
      <c r="L1118" t="s">
        <v>19222</v>
      </c>
    </row>
    <row r="1119" spans="11:12" x14ac:dyDescent="0.3">
      <c r="K1119">
        <v>108838</v>
      </c>
      <c r="L1119" t="s">
        <v>19223</v>
      </c>
    </row>
    <row r="1120" spans="11:12" x14ac:dyDescent="0.3">
      <c r="K1120">
        <v>44820</v>
      </c>
      <c r="L1120" t="s">
        <v>19224</v>
      </c>
    </row>
    <row r="1121" spans="11:12" x14ac:dyDescent="0.3">
      <c r="K1121">
        <v>69875</v>
      </c>
      <c r="L1121" t="s">
        <v>19225</v>
      </c>
    </row>
    <row r="1122" spans="11:12" x14ac:dyDescent="0.3">
      <c r="K1122">
        <v>44702</v>
      </c>
      <c r="L1122" t="s">
        <v>19226</v>
      </c>
    </row>
    <row r="1123" spans="11:12" x14ac:dyDescent="0.3">
      <c r="K1123">
        <v>57487</v>
      </c>
      <c r="L1123" t="s">
        <v>19227</v>
      </c>
    </row>
    <row r="1124" spans="11:12" x14ac:dyDescent="0.3">
      <c r="K1124">
        <v>184806</v>
      </c>
      <c r="L1124" t="s">
        <v>19228</v>
      </c>
    </row>
    <row r="1125" spans="11:12" x14ac:dyDescent="0.3">
      <c r="K1125">
        <v>182876</v>
      </c>
      <c r="L1125" t="s">
        <v>19229</v>
      </c>
    </row>
    <row r="1126" spans="11:12" x14ac:dyDescent="0.3">
      <c r="K1126">
        <v>55829</v>
      </c>
      <c r="L1126" t="s">
        <v>19230</v>
      </c>
    </row>
    <row r="1127" spans="11:12" x14ac:dyDescent="0.3">
      <c r="K1127">
        <v>58388</v>
      </c>
      <c r="L1127" t="s">
        <v>19231</v>
      </c>
    </row>
    <row r="1128" spans="11:12" x14ac:dyDescent="0.3">
      <c r="K1128">
        <v>107142</v>
      </c>
      <c r="L1128" t="s">
        <v>19232</v>
      </c>
    </row>
    <row r="1129" spans="11:12" x14ac:dyDescent="0.3">
      <c r="K1129">
        <v>58272</v>
      </c>
      <c r="L1129" t="s">
        <v>19233</v>
      </c>
    </row>
    <row r="1130" spans="11:12" x14ac:dyDescent="0.3">
      <c r="K1130">
        <v>55922</v>
      </c>
      <c r="L1130" t="s">
        <v>19234</v>
      </c>
    </row>
    <row r="1131" spans="11:12" x14ac:dyDescent="0.3">
      <c r="K1131">
        <v>166940</v>
      </c>
      <c r="L1131" t="s">
        <v>19235</v>
      </c>
    </row>
    <row r="1132" spans="11:12" x14ac:dyDescent="0.3">
      <c r="K1132">
        <v>97561</v>
      </c>
      <c r="L1132" t="s">
        <v>19236</v>
      </c>
    </row>
    <row r="1133" spans="11:12" x14ac:dyDescent="0.3">
      <c r="K1133">
        <v>91574</v>
      </c>
      <c r="L1133" t="s">
        <v>19237</v>
      </c>
    </row>
    <row r="1134" spans="11:12" x14ac:dyDescent="0.3">
      <c r="K1134">
        <v>84576</v>
      </c>
      <c r="L1134" t="s">
        <v>19238</v>
      </c>
    </row>
    <row r="1135" spans="11:12" x14ac:dyDescent="0.3">
      <c r="K1135">
        <v>84341</v>
      </c>
      <c r="L1135" t="s">
        <v>19239</v>
      </c>
    </row>
    <row r="1136" spans="11:12" x14ac:dyDescent="0.3">
      <c r="K1136">
        <v>79913</v>
      </c>
      <c r="L1136" t="s">
        <v>19240</v>
      </c>
    </row>
    <row r="1137" spans="11:12" x14ac:dyDescent="0.3">
      <c r="K1137">
        <v>79604</v>
      </c>
      <c r="L1137" t="s">
        <v>19241</v>
      </c>
    </row>
    <row r="1138" spans="11:12" x14ac:dyDescent="0.3">
      <c r="K1138">
        <v>70546</v>
      </c>
      <c r="L1138" t="s">
        <v>19242</v>
      </c>
    </row>
    <row r="1139" spans="11:12" x14ac:dyDescent="0.3">
      <c r="K1139">
        <v>64759</v>
      </c>
      <c r="L1139" t="s">
        <v>19243</v>
      </c>
    </row>
    <row r="1140" spans="11:12" x14ac:dyDescent="0.3">
      <c r="K1140">
        <v>62292</v>
      </c>
      <c r="L1140" t="s">
        <v>19244</v>
      </c>
    </row>
    <row r="1141" spans="11:12" x14ac:dyDescent="0.3">
      <c r="K1141">
        <v>57814</v>
      </c>
      <c r="L1141" t="s">
        <v>19245</v>
      </c>
    </row>
    <row r="1142" spans="11:12" x14ac:dyDescent="0.3">
      <c r="K1142">
        <v>57699</v>
      </c>
      <c r="L1142" t="s">
        <v>19246</v>
      </c>
    </row>
    <row r="1143" spans="11:12" x14ac:dyDescent="0.3">
      <c r="K1143">
        <v>57280</v>
      </c>
      <c r="L1143" t="s">
        <v>19247</v>
      </c>
    </row>
    <row r="1144" spans="11:12" x14ac:dyDescent="0.3">
      <c r="K1144">
        <v>54644</v>
      </c>
      <c r="L1144" t="s">
        <v>19248</v>
      </c>
    </row>
    <row r="1145" spans="11:12" x14ac:dyDescent="0.3">
      <c r="K1145">
        <v>53627</v>
      </c>
      <c r="L1145" t="s">
        <v>19249</v>
      </c>
    </row>
    <row r="1146" spans="11:12" x14ac:dyDescent="0.3">
      <c r="K1146">
        <v>53193</v>
      </c>
      <c r="L1146" t="s">
        <v>19250</v>
      </c>
    </row>
    <row r="1147" spans="11:12" x14ac:dyDescent="0.3">
      <c r="K1147">
        <v>52160</v>
      </c>
      <c r="L1147" t="s">
        <v>19251</v>
      </c>
    </row>
    <row r="1148" spans="11:12" x14ac:dyDescent="0.3">
      <c r="K1148">
        <v>48335</v>
      </c>
      <c r="L1148" t="s">
        <v>19252</v>
      </c>
    </row>
    <row r="1149" spans="11:12" x14ac:dyDescent="0.3">
      <c r="K1149">
        <v>46483</v>
      </c>
      <c r="L1149" t="s">
        <v>19253</v>
      </c>
    </row>
    <row r="1150" spans="11:12" x14ac:dyDescent="0.3">
      <c r="K1150">
        <v>44916</v>
      </c>
      <c r="L1150" t="s">
        <v>19254</v>
      </c>
    </row>
    <row r="1151" spans="11:12" x14ac:dyDescent="0.3">
      <c r="K1151">
        <v>43561</v>
      </c>
      <c r="L1151" t="s">
        <v>19255</v>
      </c>
    </row>
    <row r="1152" spans="11:12" x14ac:dyDescent="0.3">
      <c r="K1152">
        <v>43797</v>
      </c>
      <c r="L1152" t="s">
        <v>19256</v>
      </c>
    </row>
    <row r="1153" spans="11:12" x14ac:dyDescent="0.3">
      <c r="K1153">
        <v>24553</v>
      </c>
      <c r="L1153" t="s">
        <v>19257</v>
      </c>
    </row>
    <row r="1154" spans="11:12" x14ac:dyDescent="0.3">
      <c r="K1154">
        <v>16573</v>
      </c>
      <c r="L1154" t="s">
        <v>19258</v>
      </c>
    </row>
    <row r="1155" spans="11:12" x14ac:dyDescent="0.3">
      <c r="K1155">
        <v>65081</v>
      </c>
      <c r="L1155" t="s">
        <v>19259</v>
      </c>
    </row>
    <row r="1156" spans="11:12" x14ac:dyDescent="0.3">
      <c r="K1156">
        <v>43705</v>
      </c>
      <c r="L1156" t="s">
        <v>19260</v>
      </c>
    </row>
    <row r="1157" spans="11:12" x14ac:dyDescent="0.3">
      <c r="K1157">
        <v>122470</v>
      </c>
      <c r="L1157" t="s">
        <v>19261</v>
      </c>
    </row>
    <row r="1158" spans="11:12" x14ac:dyDescent="0.3">
      <c r="K1158">
        <v>56372</v>
      </c>
      <c r="L1158" t="s">
        <v>19262</v>
      </c>
    </row>
    <row r="1159" spans="11:12" x14ac:dyDescent="0.3">
      <c r="K1159">
        <v>2748</v>
      </c>
      <c r="L1159" t="s">
        <v>19263</v>
      </c>
    </row>
    <row r="1160" spans="11:12" x14ac:dyDescent="0.3">
      <c r="K1160">
        <v>45914</v>
      </c>
      <c r="L1160" t="s">
        <v>19264</v>
      </c>
    </row>
    <row r="1161" spans="11:12" x14ac:dyDescent="0.3">
      <c r="K1161">
        <v>51123</v>
      </c>
      <c r="L1161" t="s">
        <v>19265</v>
      </c>
    </row>
    <row r="1162" spans="11:12" x14ac:dyDescent="0.3">
      <c r="K1162">
        <v>114226</v>
      </c>
      <c r="L1162" t="s">
        <v>19266</v>
      </c>
    </row>
    <row r="1163" spans="11:12" x14ac:dyDescent="0.3">
      <c r="K1163">
        <v>110418</v>
      </c>
      <c r="L1163" t="s">
        <v>19267</v>
      </c>
    </row>
    <row r="1164" spans="11:12" x14ac:dyDescent="0.3">
      <c r="K1164">
        <v>57231</v>
      </c>
      <c r="L1164" t="s">
        <v>19268</v>
      </c>
    </row>
    <row r="1165" spans="11:12" x14ac:dyDescent="0.3">
      <c r="K1165">
        <v>43564</v>
      </c>
      <c r="L1165" t="s">
        <v>19269</v>
      </c>
    </row>
    <row r="1166" spans="11:12" x14ac:dyDescent="0.3">
      <c r="K1166">
        <v>45445</v>
      </c>
      <c r="L1166" t="s">
        <v>19270</v>
      </c>
    </row>
    <row r="1167" spans="11:12" x14ac:dyDescent="0.3">
      <c r="K1167">
        <v>61384</v>
      </c>
      <c r="L1167" t="s">
        <v>19271</v>
      </c>
    </row>
    <row r="1168" spans="11:12" x14ac:dyDescent="0.3">
      <c r="K1168">
        <v>97</v>
      </c>
      <c r="L1168" t="s">
        <v>19272</v>
      </c>
    </row>
    <row r="1169" spans="11:12" x14ac:dyDescent="0.3">
      <c r="K1169">
        <v>44682</v>
      </c>
      <c r="L1169" t="s">
        <v>19273</v>
      </c>
    </row>
    <row r="1170" spans="11:12" x14ac:dyDescent="0.3">
      <c r="K1170">
        <v>45051</v>
      </c>
      <c r="L1170" t="s">
        <v>19274</v>
      </c>
    </row>
    <row r="1171" spans="11:12" x14ac:dyDescent="0.3">
      <c r="K1171">
        <v>45153</v>
      </c>
      <c r="L1171" t="s">
        <v>19275</v>
      </c>
    </row>
    <row r="1172" spans="11:12" x14ac:dyDescent="0.3">
      <c r="K1172">
        <v>44565</v>
      </c>
      <c r="L1172" t="s">
        <v>19276</v>
      </c>
    </row>
    <row r="1173" spans="11:12" x14ac:dyDescent="0.3">
      <c r="K1173">
        <v>55478</v>
      </c>
      <c r="L1173" t="s">
        <v>19277</v>
      </c>
    </row>
    <row r="1174" spans="11:12" x14ac:dyDescent="0.3">
      <c r="K1174">
        <v>44921</v>
      </c>
      <c r="L1174" t="s">
        <v>19278</v>
      </c>
    </row>
    <row r="1175" spans="11:12" x14ac:dyDescent="0.3">
      <c r="K1175">
        <v>43537</v>
      </c>
      <c r="L1175" t="s">
        <v>19279</v>
      </c>
    </row>
    <row r="1176" spans="11:12" x14ac:dyDescent="0.3">
      <c r="K1176">
        <v>47182</v>
      </c>
      <c r="L1176" t="s">
        <v>19280</v>
      </c>
    </row>
    <row r="1177" spans="11:12" x14ac:dyDescent="0.3">
      <c r="K1177">
        <v>47203</v>
      </c>
      <c r="L1177" t="s">
        <v>19281</v>
      </c>
    </row>
    <row r="1178" spans="11:12" x14ac:dyDescent="0.3">
      <c r="K1178">
        <v>52395</v>
      </c>
      <c r="L1178" t="s">
        <v>19282</v>
      </c>
    </row>
    <row r="1179" spans="11:12" x14ac:dyDescent="0.3">
      <c r="K1179">
        <v>43711</v>
      </c>
      <c r="L1179" t="s">
        <v>19283</v>
      </c>
    </row>
    <row r="1180" spans="11:12" x14ac:dyDescent="0.3">
      <c r="K1180">
        <v>43754</v>
      </c>
      <c r="L1180" t="s">
        <v>19284</v>
      </c>
    </row>
    <row r="1181" spans="11:12" x14ac:dyDescent="0.3">
      <c r="K1181">
        <v>53580</v>
      </c>
      <c r="L1181" t="s">
        <v>19285</v>
      </c>
    </row>
    <row r="1182" spans="11:12" x14ac:dyDescent="0.3">
      <c r="K1182">
        <v>43558</v>
      </c>
      <c r="L1182" t="s">
        <v>19286</v>
      </c>
    </row>
    <row r="1183" spans="11:12" x14ac:dyDescent="0.3">
      <c r="K1183">
        <v>45242</v>
      </c>
      <c r="L1183" t="s">
        <v>19287</v>
      </c>
    </row>
    <row r="1184" spans="11:12" x14ac:dyDescent="0.3">
      <c r="K1184">
        <v>43562</v>
      </c>
      <c r="L1184" t="s">
        <v>19288</v>
      </c>
    </row>
    <row r="1185" spans="11:12" x14ac:dyDescent="0.3">
      <c r="K1185">
        <v>54595</v>
      </c>
      <c r="L1185" t="s">
        <v>19289</v>
      </c>
    </row>
    <row r="1186" spans="11:12" x14ac:dyDescent="0.3">
      <c r="K1186">
        <v>55567</v>
      </c>
      <c r="L1186" t="s">
        <v>19290</v>
      </c>
    </row>
    <row r="1187" spans="11:12" x14ac:dyDescent="0.3">
      <c r="K1187">
        <v>57839</v>
      </c>
      <c r="L1187" t="s">
        <v>19291</v>
      </c>
    </row>
    <row r="1188" spans="11:12" x14ac:dyDescent="0.3">
      <c r="K1188">
        <v>43528</v>
      </c>
      <c r="L1188" t="s">
        <v>19292</v>
      </c>
    </row>
    <row r="1189" spans="11:12" x14ac:dyDescent="0.3">
      <c r="K1189">
        <v>45515</v>
      </c>
      <c r="L1189" t="s">
        <v>19293</v>
      </c>
    </row>
    <row r="1190" spans="11:12" x14ac:dyDescent="0.3">
      <c r="K1190">
        <v>51584</v>
      </c>
      <c r="L1190" t="s">
        <v>19294</v>
      </c>
    </row>
    <row r="1191" spans="11:12" x14ac:dyDescent="0.3">
      <c r="K1191">
        <v>53989</v>
      </c>
      <c r="L1191" t="s">
        <v>19295</v>
      </c>
    </row>
    <row r="1192" spans="11:12" x14ac:dyDescent="0.3">
      <c r="K1192">
        <v>53927</v>
      </c>
      <c r="L1192" t="s">
        <v>19296</v>
      </c>
    </row>
    <row r="1193" spans="11:12" x14ac:dyDescent="0.3">
      <c r="K1193">
        <v>43961</v>
      </c>
      <c r="L1193" t="s">
        <v>19297</v>
      </c>
    </row>
    <row r="1194" spans="11:12" x14ac:dyDescent="0.3">
      <c r="K1194">
        <v>56566</v>
      </c>
      <c r="L1194" t="s">
        <v>19298</v>
      </c>
    </row>
    <row r="1195" spans="11:12" x14ac:dyDescent="0.3">
      <c r="K1195">
        <v>46174</v>
      </c>
      <c r="L1195" t="s">
        <v>19299</v>
      </c>
    </row>
    <row r="1196" spans="11:12" x14ac:dyDescent="0.3">
      <c r="K1196">
        <v>45054</v>
      </c>
      <c r="L1196" t="s">
        <v>19300</v>
      </c>
    </row>
    <row r="1197" spans="11:12" x14ac:dyDescent="0.3">
      <c r="K1197">
        <v>46389</v>
      </c>
      <c r="L1197" t="s">
        <v>19301</v>
      </c>
    </row>
    <row r="1198" spans="11:12" x14ac:dyDescent="0.3">
      <c r="K1198">
        <v>44717</v>
      </c>
      <c r="L1198" t="s">
        <v>19302</v>
      </c>
    </row>
    <row r="1199" spans="11:12" x14ac:dyDescent="0.3">
      <c r="K1199">
        <v>45137</v>
      </c>
      <c r="L1199" t="s">
        <v>19303</v>
      </c>
    </row>
    <row r="1200" spans="11:12" x14ac:dyDescent="0.3">
      <c r="K1200">
        <v>56455</v>
      </c>
      <c r="L1200" t="s">
        <v>19304</v>
      </c>
    </row>
    <row r="1201" spans="11:12" x14ac:dyDescent="0.3">
      <c r="K1201">
        <v>6277</v>
      </c>
      <c r="L1201" t="s">
        <v>19305</v>
      </c>
    </row>
    <row r="1202" spans="11:12" x14ac:dyDescent="0.3">
      <c r="K1202">
        <v>58200</v>
      </c>
      <c r="L1202" t="s">
        <v>19306</v>
      </c>
    </row>
    <row r="1203" spans="11:12" x14ac:dyDescent="0.3">
      <c r="K1203">
        <v>46387</v>
      </c>
      <c r="L1203" t="s">
        <v>19307</v>
      </c>
    </row>
    <row r="1204" spans="11:12" x14ac:dyDescent="0.3">
      <c r="K1204">
        <v>6418</v>
      </c>
      <c r="L1204" t="s">
        <v>19308</v>
      </c>
    </row>
    <row r="1205" spans="11:12" x14ac:dyDescent="0.3">
      <c r="K1205">
        <v>57319</v>
      </c>
      <c r="L1205" t="s">
        <v>19309</v>
      </c>
    </row>
    <row r="1206" spans="11:12" x14ac:dyDescent="0.3">
      <c r="K1206">
        <v>46311</v>
      </c>
      <c r="L1206" t="s">
        <v>19310</v>
      </c>
    </row>
    <row r="1207" spans="11:12" x14ac:dyDescent="0.3">
      <c r="K1207">
        <v>45346</v>
      </c>
      <c r="L1207" t="s">
        <v>19311</v>
      </c>
    </row>
    <row r="1208" spans="11:12" x14ac:dyDescent="0.3">
      <c r="K1208">
        <v>47187</v>
      </c>
      <c r="L1208" t="s">
        <v>19312</v>
      </c>
    </row>
    <row r="1209" spans="11:12" x14ac:dyDescent="0.3">
      <c r="K1209">
        <v>49516</v>
      </c>
      <c r="L1209" t="s">
        <v>19313</v>
      </c>
    </row>
    <row r="1210" spans="11:12" x14ac:dyDescent="0.3">
      <c r="K1210">
        <v>57095</v>
      </c>
      <c r="L1210" t="s">
        <v>19314</v>
      </c>
    </row>
    <row r="1211" spans="11:12" x14ac:dyDescent="0.3">
      <c r="K1211">
        <v>96489</v>
      </c>
      <c r="L1211" t="s">
        <v>19315</v>
      </c>
    </row>
    <row r="1212" spans="11:12" x14ac:dyDescent="0.3">
      <c r="K1212">
        <v>55911</v>
      </c>
      <c r="L1212" t="s">
        <v>19316</v>
      </c>
    </row>
    <row r="1213" spans="11:12" x14ac:dyDescent="0.3">
      <c r="K1213">
        <v>56292</v>
      </c>
      <c r="L1213" t="s">
        <v>19317</v>
      </c>
    </row>
    <row r="1214" spans="11:12" x14ac:dyDescent="0.3">
      <c r="K1214">
        <v>53542</v>
      </c>
      <c r="L1214" t="s">
        <v>19318</v>
      </c>
    </row>
    <row r="1215" spans="11:12" x14ac:dyDescent="0.3">
      <c r="K1215">
        <v>44785</v>
      </c>
      <c r="L1215" t="s">
        <v>19319</v>
      </c>
    </row>
    <row r="1216" spans="11:12" x14ac:dyDescent="0.3">
      <c r="K1216">
        <v>43573</v>
      </c>
      <c r="L1216" t="s">
        <v>19320</v>
      </c>
    </row>
    <row r="1217" spans="11:12" x14ac:dyDescent="0.3">
      <c r="K1217">
        <v>44280</v>
      </c>
      <c r="L1217" t="s">
        <v>19321</v>
      </c>
    </row>
    <row r="1218" spans="11:12" x14ac:dyDescent="0.3">
      <c r="K1218">
        <v>2391</v>
      </c>
      <c r="L1218" t="s">
        <v>19322</v>
      </c>
    </row>
    <row r="1219" spans="11:12" x14ac:dyDescent="0.3">
      <c r="K1219">
        <v>45041</v>
      </c>
      <c r="L1219" t="s">
        <v>19323</v>
      </c>
    </row>
    <row r="1220" spans="11:12" x14ac:dyDescent="0.3">
      <c r="K1220">
        <v>45436</v>
      </c>
      <c r="L1220" t="s">
        <v>19324</v>
      </c>
    </row>
    <row r="1221" spans="11:12" x14ac:dyDescent="0.3">
      <c r="K1221">
        <v>47193</v>
      </c>
      <c r="L1221" t="s">
        <v>19325</v>
      </c>
    </row>
    <row r="1222" spans="11:12" x14ac:dyDescent="0.3">
      <c r="K1222">
        <v>43532</v>
      </c>
      <c r="L1222" t="s">
        <v>19326</v>
      </c>
    </row>
    <row r="1223" spans="11:12" x14ac:dyDescent="0.3">
      <c r="K1223">
        <v>56044</v>
      </c>
      <c r="L1223" t="s">
        <v>19327</v>
      </c>
    </row>
    <row r="1224" spans="11:12" x14ac:dyDescent="0.3">
      <c r="K1224">
        <v>61076</v>
      </c>
      <c r="L1224" t="s">
        <v>19328</v>
      </c>
    </row>
    <row r="1225" spans="11:12" x14ac:dyDescent="0.3">
      <c r="K1225">
        <v>47178</v>
      </c>
      <c r="L1225" t="s">
        <v>19329</v>
      </c>
    </row>
    <row r="1226" spans="11:12" x14ac:dyDescent="0.3">
      <c r="K1226">
        <v>184416</v>
      </c>
      <c r="L1226" t="s">
        <v>19330</v>
      </c>
    </row>
    <row r="1227" spans="11:12" x14ac:dyDescent="0.3">
      <c r="K1227">
        <v>105921</v>
      </c>
      <c r="L1227" t="s">
        <v>19331</v>
      </c>
    </row>
    <row r="1228" spans="11:12" x14ac:dyDescent="0.3">
      <c r="K1228">
        <v>53611</v>
      </c>
      <c r="L1228" t="s">
        <v>19332</v>
      </c>
    </row>
    <row r="1229" spans="11:12" x14ac:dyDescent="0.3">
      <c r="K1229">
        <v>66907</v>
      </c>
      <c r="L1229" t="s">
        <v>19333</v>
      </c>
    </row>
    <row r="1230" spans="11:12" x14ac:dyDescent="0.3">
      <c r="K1230">
        <v>53810</v>
      </c>
      <c r="L1230" t="s">
        <v>19334</v>
      </c>
    </row>
    <row r="1231" spans="11:12" x14ac:dyDescent="0.3">
      <c r="K1231">
        <v>46210</v>
      </c>
      <c r="L1231" t="s">
        <v>19335</v>
      </c>
    </row>
    <row r="1232" spans="11:12" x14ac:dyDescent="0.3">
      <c r="K1232">
        <v>48053</v>
      </c>
      <c r="L1232" t="s">
        <v>19336</v>
      </c>
    </row>
    <row r="1233" spans="11:12" x14ac:dyDescent="0.3">
      <c r="K1233">
        <v>58322</v>
      </c>
      <c r="L1233" t="s">
        <v>19337</v>
      </c>
    </row>
    <row r="1234" spans="11:12" x14ac:dyDescent="0.3">
      <c r="K1234">
        <v>117489</v>
      </c>
      <c r="L1234" t="s">
        <v>18497</v>
      </c>
    </row>
    <row r="1235" spans="11:12" x14ac:dyDescent="0.3">
      <c r="K1235">
        <v>47183</v>
      </c>
      <c r="L1235" t="s">
        <v>19338</v>
      </c>
    </row>
    <row r="1236" spans="11:12" x14ac:dyDescent="0.3">
      <c r="K1236">
        <v>297428</v>
      </c>
      <c r="L1236" t="s">
        <v>19339</v>
      </c>
    </row>
    <row r="1237" spans="11:12" x14ac:dyDescent="0.3">
      <c r="K1237">
        <v>347018</v>
      </c>
      <c r="L1237" t="s">
        <v>19340</v>
      </c>
    </row>
    <row r="1238" spans="11:12" x14ac:dyDescent="0.3">
      <c r="K1238">
        <v>188473</v>
      </c>
      <c r="L1238" t="s">
        <v>19341</v>
      </c>
    </row>
    <row r="1239" spans="11:12" x14ac:dyDescent="0.3">
      <c r="K1239">
        <v>344853</v>
      </c>
      <c r="L1239" t="s">
        <v>19342</v>
      </c>
    </row>
    <row r="1240" spans="11:12" x14ac:dyDescent="0.3">
      <c r="K1240">
        <v>328317</v>
      </c>
      <c r="L1240" t="s">
        <v>19343</v>
      </c>
    </row>
    <row r="1241" spans="11:12" x14ac:dyDescent="0.3">
      <c r="K1241">
        <v>235042</v>
      </c>
      <c r="L1241" t="s">
        <v>19344</v>
      </c>
    </row>
    <row r="1242" spans="11:12" x14ac:dyDescent="0.3">
      <c r="K1242">
        <v>294850</v>
      </c>
      <c r="L1242" t="s">
        <v>19345</v>
      </c>
    </row>
    <row r="1243" spans="11:12" x14ac:dyDescent="0.3">
      <c r="K1243">
        <v>328321</v>
      </c>
      <c r="L1243" t="s">
        <v>19346</v>
      </c>
    </row>
    <row r="1244" spans="11:12" x14ac:dyDescent="0.3">
      <c r="K1244">
        <v>324438</v>
      </c>
      <c r="L1244" t="s">
        <v>19347</v>
      </c>
    </row>
    <row r="1245" spans="11:12" x14ac:dyDescent="0.3">
      <c r="K1245">
        <v>328327</v>
      </c>
      <c r="L1245" t="s">
        <v>19348</v>
      </c>
    </row>
    <row r="1246" spans="11:12" x14ac:dyDescent="0.3">
      <c r="K1246">
        <v>319106</v>
      </c>
      <c r="L1246" t="s">
        <v>19349</v>
      </c>
    </row>
    <row r="1247" spans="11:12" x14ac:dyDescent="0.3">
      <c r="K1247">
        <v>205611</v>
      </c>
      <c r="L1247" t="s">
        <v>19350</v>
      </c>
    </row>
    <row r="1248" spans="11:12" x14ac:dyDescent="0.3">
      <c r="K1248">
        <v>280525</v>
      </c>
      <c r="L1248" t="s">
        <v>19351</v>
      </c>
    </row>
    <row r="1249" spans="11:12" x14ac:dyDescent="0.3">
      <c r="K1249">
        <v>329510</v>
      </c>
      <c r="L1249" t="s">
        <v>19352</v>
      </c>
    </row>
    <row r="1250" spans="11:12" x14ac:dyDescent="0.3">
      <c r="K1250">
        <v>98416</v>
      </c>
      <c r="L1250" t="s">
        <v>19353</v>
      </c>
    </row>
    <row r="1251" spans="11:12" x14ac:dyDescent="0.3">
      <c r="K1251">
        <v>299324</v>
      </c>
      <c r="L1251" t="s">
        <v>19354</v>
      </c>
    </row>
    <row r="1252" spans="11:12" x14ac:dyDescent="0.3">
      <c r="K1252">
        <v>45483</v>
      </c>
      <c r="L1252" t="s">
        <v>19355</v>
      </c>
    </row>
    <row r="1253" spans="11:12" x14ac:dyDescent="0.3">
      <c r="K1253">
        <v>97590</v>
      </c>
      <c r="L1253" t="s">
        <v>19356</v>
      </c>
    </row>
    <row r="1254" spans="11:12" x14ac:dyDescent="0.3">
      <c r="K1254">
        <v>59871</v>
      </c>
      <c r="L1254" t="s">
        <v>19357</v>
      </c>
    </row>
    <row r="1255" spans="11:12" x14ac:dyDescent="0.3">
      <c r="K1255">
        <v>65826</v>
      </c>
      <c r="L1255" t="s">
        <v>19358</v>
      </c>
    </row>
    <row r="1256" spans="11:12" x14ac:dyDescent="0.3">
      <c r="K1256">
        <v>66834</v>
      </c>
      <c r="L1256" t="s">
        <v>19359</v>
      </c>
    </row>
    <row r="1257" spans="11:12" x14ac:dyDescent="0.3">
      <c r="K1257">
        <v>302189</v>
      </c>
      <c r="L1257" t="s">
        <v>19360</v>
      </c>
    </row>
    <row r="1258" spans="11:12" x14ac:dyDescent="0.3">
      <c r="K1258">
        <v>60539</v>
      </c>
      <c r="L1258" t="s">
        <v>19361</v>
      </c>
    </row>
    <row r="1259" spans="11:12" x14ac:dyDescent="0.3">
      <c r="K1259">
        <v>56434</v>
      </c>
      <c r="L1259" t="s">
        <v>19362</v>
      </c>
    </row>
    <row r="1260" spans="11:12" x14ac:dyDescent="0.3">
      <c r="K1260">
        <v>58533</v>
      </c>
      <c r="L1260" t="s">
        <v>19363</v>
      </c>
    </row>
    <row r="1261" spans="11:12" x14ac:dyDescent="0.3">
      <c r="K1261">
        <v>348355</v>
      </c>
      <c r="L1261" t="s">
        <v>19364</v>
      </c>
    </row>
    <row r="1262" spans="11:12" x14ac:dyDescent="0.3">
      <c r="K1262">
        <v>1449</v>
      </c>
      <c r="L1262" t="s">
        <v>19365</v>
      </c>
    </row>
    <row r="1263" spans="11:12" x14ac:dyDescent="0.3">
      <c r="K1263">
        <v>47195</v>
      </c>
      <c r="L1263" t="s">
        <v>19366</v>
      </c>
    </row>
    <row r="1264" spans="11:12" x14ac:dyDescent="0.3">
      <c r="K1264">
        <v>358039</v>
      </c>
      <c r="L1264" t="s">
        <v>19367</v>
      </c>
    </row>
    <row r="1265" spans="11:12" x14ac:dyDescent="0.3">
      <c r="K1265">
        <v>297966</v>
      </c>
      <c r="L1265" t="s">
        <v>19368</v>
      </c>
    </row>
    <row r="1266" spans="11:12" x14ac:dyDescent="0.3">
      <c r="K1266">
        <v>46298</v>
      </c>
      <c r="L1266" t="s">
        <v>19369</v>
      </c>
    </row>
    <row r="1267" spans="11:12" x14ac:dyDescent="0.3">
      <c r="K1267">
        <v>118287</v>
      </c>
      <c r="L1267" t="s">
        <v>19370</v>
      </c>
    </row>
    <row r="1268" spans="11:12" x14ac:dyDescent="0.3">
      <c r="K1268">
        <v>53896</v>
      </c>
      <c r="L1268" t="s">
        <v>19371</v>
      </c>
    </row>
    <row r="1269" spans="11:12" x14ac:dyDescent="0.3">
      <c r="K1269">
        <v>298297</v>
      </c>
      <c r="L1269" t="s">
        <v>19372</v>
      </c>
    </row>
    <row r="1270" spans="11:12" x14ac:dyDescent="0.3">
      <c r="K1270">
        <v>214076</v>
      </c>
      <c r="L1270" t="s">
        <v>19373</v>
      </c>
    </row>
    <row r="1271" spans="11:12" x14ac:dyDescent="0.3">
      <c r="K1271">
        <v>47188</v>
      </c>
      <c r="L1271" t="s">
        <v>19374</v>
      </c>
    </row>
    <row r="1272" spans="11:12" x14ac:dyDescent="0.3">
      <c r="K1272">
        <v>237036</v>
      </c>
      <c r="L1272" t="s">
        <v>19375</v>
      </c>
    </row>
    <row r="1273" spans="11:12" x14ac:dyDescent="0.3">
      <c r="K1273">
        <v>347349</v>
      </c>
      <c r="L1273" t="s">
        <v>19376</v>
      </c>
    </row>
    <row r="1274" spans="11:12" x14ac:dyDescent="0.3">
      <c r="K1274">
        <v>356475</v>
      </c>
      <c r="L1274" t="s">
        <v>19377</v>
      </c>
    </row>
    <row r="1275" spans="11:12" x14ac:dyDescent="0.3">
      <c r="K1275">
        <v>123655</v>
      </c>
      <c r="L1275" t="s">
        <v>19378</v>
      </c>
    </row>
    <row r="1276" spans="11:12" x14ac:dyDescent="0.3">
      <c r="K1276">
        <v>46188</v>
      </c>
      <c r="L1276" t="s">
        <v>19379</v>
      </c>
    </row>
    <row r="1277" spans="11:12" x14ac:dyDescent="0.3">
      <c r="K1277">
        <v>215518</v>
      </c>
      <c r="L1277" t="s">
        <v>19380</v>
      </c>
    </row>
    <row r="1278" spans="11:12" x14ac:dyDescent="0.3">
      <c r="K1278">
        <v>56508</v>
      </c>
      <c r="L1278" t="s">
        <v>19381</v>
      </c>
    </row>
    <row r="1279" spans="11:12" x14ac:dyDescent="0.3">
      <c r="K1279">
        <v>46461</v>
      </c>
      <c r="L1279" t="s">
        <v>19382</v>
      </c>
    </row>
    <row r="1280" spans="11:12" x14ac:dyDescent="0.3">
      <c r="K1280">
        <v>57811</v>
      </c>
      <c r="L1280" t="s">
        <v>19383</v>
      </c>
    </row>
    <row r="1281" spans="11:12" x14ac:dyDescent="0.3">
      <c r="K1281">
        <v>279834</v>
      </c>
      <c r="L1281" t="s">
        <v>19384</v>
      </c>
    </row>
    <row r="1282" spans="11:12" x14ac:dyDescent="0.3">
      <c r="K1282">
        <v>44232</v>
      </c>
      <c r="L1282" t="s">
        <v>19385</v>
      </c>
    </row>
    <row r="1283" spans="11:12" x14ac:dyDescent="0.3">
      <c r="K1283">
        <v>352146</v>
      </c>
      <c r="L1283" t="s">
        <v>19386</v>
      </c>
    </row>
    <row r="1284" spans="11:12" x14ac:dyDescent="0.3">
      <c r="K1284">
        <v>234120</v>
      </c>
      <c r="L1284" t="s">
        <v>19387</v>
      </c>
    </row>
    <row r="1285" spans="11:12" x14ac:dyDescent="0.3">
      <c r="K1285">
        <v>45447</v>
      </c>
      <c r="L1285" t="s">
        <v>19388</v>
      </c>
    </row>
    <row r="1286" spans="11:12" x14ac:dyDescent="0.3">
      <c r="K1286">
        <v>56763</v>
      </c>
      <c r="L1286" t="s">
        <v>19389</v>
      </c>
    </row>
    <row r="1287" spans="11:12" x14ac:dyDescent="0.3">
      <c r="K1287">
        <v>58400</v>
      </c>
      <c r="L1287" t="s">
        <v>19390</v>
      </c>
    </row>
    <row r="1288" spans="11:12" x14ac:dyDescent="0.3">
      <c r="K1288">
        <v>205179</v>
      </c>
      <c r="L1288" t="s">
        <v>19391</v>
      </c>
    </row>
    <row r="1289" spans="11:12" x14ac:dyDescent="0.3">
      <c r="K1289">
        <v>205179</v>
      </c>
      <c r="L1289" t="s">
        <v>19392</v>
      </c>
    </row>
    <row r="1290" spans="11:12" x14ac:dyDescent="0.3">
      <c r="K1290">
        <v>102600</v>
      </c>
      <c r="L1290" t="s">
        <v>19393</v>
      </c>
    </row>
    <row r="1291" spans="11:12" x14ac:dyDescent="0.3">
      <c r="K1291">
        <v>100930</v>
      </c>
      <c r="L1291" t="s">
        <v>19394</v>
      </c>
    </row>
    <row r="1292" spans="11:12" x14ac:dyDescent="0.3">
      <c r="K1292">
        <v>269253</v>
      </c>
      <c r="L1292" t="s">
        <v>19395</v>
      </c>
    </row>
    <row r="1293" spans="11:12" x14ac:dyDescent="0.3">
      <c r="K1293">
        <v>360387</v>
      </c>
      <c r="L1293" t="s">
        <v>19396</v>
      </c>
    </row>
    <row r="1294" spans="11:12" x14ac:dyDescent="0.3">
      <c r="K1294">
        <v>91918</v>
      </c>
      <c r="L1294" t="s">
        <v>19397</v>
      </c>
    </row>
    <row r="1295" spans="11:12" x14ac:dyDescent="0.3">
      <c r="K1295">
        <v>96821</v>
      </c>
      <c r="L1295" t="s">
        <v>19398</v>
      </c>
    </row>
    <row r="1296" spans="11:12" x14ac:dyDescent="0.3">
      <c r="K1296">
        <v>81141</v>
      </c>
      <c r="L1296" t="s">
        <v>19399</v>
      </c>
    </row>
    <row r="1297" spans="11:12" x14ac:dyDescent="0.3">
      <c r="K1297">
        <v>58127</v>
      </c>
      <c r="L1297" t="s">
        <v>19400</v>
      </c>
    </row>
    <row r="1298" spans="11:12" x14ac:dyDescent="0.3">
      <c r="K1298">
        <v>57738</v>
      </c>
      <c r="L1298" t="s">
        <v>19401</v>
      </c>
    </row>
    <row r="1299" spans="11:12" x14ac:dyDescent="0.3">
      <c r="K1299">
        <v>56413</v>
      </c>
      <c r="L1299" t="s">
        <v>19402</v>
      </c>
    </row>
    <row r="1300" spans="11:12" x14ac:dyDescent="0.3">
      <c r="K1300">
        <v>47887</v>
      </c>
      <c r="L1300" t="s">
        <v>19403</v>
      </c>
    </row>
    <row r="1301" spans="11:12" x14ac:dyDescent="0.3">
      <c r="K1301">
        <v>48610</v>
      </c>
      <c r="L1301" t="s">
        <v>19404</v>
      </c>
    </row>
    <row r="1302" spans="11:12" x14ac:dyDescent="0.3">
      <c r="K1302">
        <v>4996</v>
      </c>
      <c r="L1302" t="s">
        <v>19405</v>
      </c>
    </row>
    <row r="1303" spans="11:12" x14ac:dyDescent="0.3">
      <c r="K1303">
        <v>51682</v>
      </c>
      <c r="L1303" t="s">
        <v>19406</v>
      </c>
    </row>
    <row r="1304" spans="11:12" x14ac:dyDescent="0.3">
      <c r="K1304">
        <v>45918</v>
      </c>
      <c r="L1304" t="s">
        <v>19407</v>
      </c>
    </row>
    <row r="1305" spans="11:12" x14ac:dyDescent="0.3">
      <c r="K1305">
        <v>45251</v>
      </c>
      <c r="L1305" t="s">
        <v>19408</v>
      </c>
    </row>
    <row r="1306" spans="11:12" x14ac:dyDescent="0.3">
      <c r="K1306">
        <v>360388</v>
      </c>
      <c r="L1306" t="s">
        <v>19409</v>
      </c>
    </row>
    <row r="1307" spans="11:12" x14ac:dyDescent="0.3">
      <c r="K1307">
        <v>324203</v>
      </c>
      <c r="L1307" t="s">
        <v>19410</v>
      </c>
    </row>
    <row r="1308" spans="11:12" x14ac:dyDescent="0.3">
      <c r="K1308">
        <v>358570</v>
      </c>
      <c r="L1308" t="s">
        <v>19411</v>
      </c>
    </row>
    <row r="1309" spans="11:12" x14ac:dyDescent="0.3">
      <c r="K1309">
        <v>304796</v>
      </c>
      <c r="L1309" t="s">
        <v>19412</v>
      </c>
    </row>
    <row r="1310" spans="11:12" x14ac:dyDescent="0.3">
      <c r="K1310">
        <v>317518</v>
      </c>
      <c r="L1310" t="s">
        <v>19413</v>
      </c>
    </row>
    <row r="1311" spans="11:12" x14ac:dyDescent="0.3">
      <c r="K1311">
        <v>320682</v>
      </c>
      <c r="L1311" t="s">
        <v>19414</v>
      </c>
    </row>
    <row r="1312" spans="11:12" x14ac:dyDescent="0.3">
      <c r="K1312">
        <v>286496</v>
      </c>
      <c r="L1312" t="s">
        <v>19415</v>
      </c>
    </row>
    <row r="1313" spans="11:12" x14ac:dyDescent="0.3">
      <c r="K1313">
        <v>237028</v>
      </c>
      <c r="L1313" t="s">
        <v>19416</v>
      </c>
    </row>
    <row r="1314" spans="11:12" x14ac:dyDescent="0.3">
      <c r="K1314">
        <v>221909</v>
      </c>
      <c r="L1314" t="s">
        <v>19417</v>
      </c>
    </row>
    <row r="1315" spans="11:12" x14ac:dyDescent="0.3">
      <c r="K1315">
        <v>186678</v>
      </c>
      <c r="L1315" t="s">
        <v>19418</v>
      </c>
    </row>
    <row r="1316" spans="11:12" x14ac:dyDescent="0.3">
      <c r="K1316">
        <v>212821</v>
      </c>
      <c r="L1316" t="s">
        <v>19419</v>
      </c>
    </row>
    <row r="1317" spans="11:12" x14ac:dyDescent="0.3">
      <c r="K1317">
        <v>115526</v>
      </c>
      <c r="L1317" t="s">
        <v>19420</v>
      </c>
    </row>
    <row r="1318" spans="11:12" x14ac:dyDescent="0.3">
      <c r="K1318">
        <v>120229</v>
      </c>
      <c r="L1318" t="s">
        <v>19421</v>
      </c>
    </row>
    <row r="1319" spans="11:12" x14ac:dyDescent="0.3">
      <c r="K1319">
        <v>269468</v>
      </c>
      <c r="L1319" t="s">
        <v>19422</v>
      </c>
    </row>
    <row r="1320" spans="11:12" x14ac:dyDescent="0.3">
      <c r="K1320">
        <v>203059</v>
      </c>
      <c r="L1320" t="s">
        <v>19423</v>
      </c>
    </row>
    <row r="1321" spans="11:12" x14ac:dyDescent="0.3">
      <c r="K1321">
        <v>45078</v>
      </c>
      <c r="L1321" t="s">
        <v>19424</v>
      </c>
    </row>
    <row r="1322" spans="11:12" x14ac:dyDescent="0.3">
      <c r="K1322">
        <v>237305</v>
      </c>
      <c r="L1322" t="s">
        <v>19425</v>
      </c>
    </row>
    <row r="1323" spans="11:12" x14ac:dyDescent="0.3">
      <c r="K1323">
        <v>231673</v>
      </c>
      <c r="L1323" t="s">
        <v>19426</v>
      </c>
    </row>
    <row r="1324" spans="11:12" x14ac:dyDescent="0.3">
      <c r="K1324">
        <v>54399</v>
      </c>
      <c r="L1324" t="s">
        <v>19427</v>
      </c>
    </row>
    <row r="1325" spans="11:12" x14ac:dyDescent="0.3">
      <c r="K1325">
        <v>94483</v>
      </c>
      <c r="L1325" t="s">
        <v>19428</v>
      </c>
    </row>
    <row r="1326" spans="11:12" x14ac:dyDescent="0.3">
      <c r="K1326">
        <v>307520</v>
      </c>
      <c r="L1326" t="s">
        <v>19429</v>
      </c>
    </row>
    <row r="1327" spans="11:12" x14ac:dyDescent="0.3">
      <c r="K1327">
        <v>306142</v>
      </c>
      <c r="L1327" t="s">
        <v>19430</v>
      </c>
    </row>
    <row r="1328" spans="11:12" x14ac:dyDescent="0.3">
      <c r="K1328">
        <v>287375</v>
      </c>
      <c r="L1328" t="s">
        <v>19431</v>
      </c>
    </row>
    <row r="1329" spans="11:12" x14ac:dyDescent="0.3">
      <c r="K1329">
        <v>218054</v>
      </c>
      <c r="L1329" t="s">
        <v>19432</v>
      </c>
    </row>
    <row r="1330" spans="11:12" x14ac:dyDescent="0.3">
      <c r="K1330">
        <v>120456</v>
      </c>
      <c r="L1330" t="s">
        <v>19433</v>
      </c>
    </row>
    <row r="1331" spans="11:12" x14ac:dyDescent="0.3">
      <c r="K1331">
        <v>44236</v>
      </c>
      <c r="L1331" t="s">
        <v>19434</v>
      </c>
    </row>
    <row r="1332" spans="11:12" x14ac:dyDescent="0.3">
      <c r="K1332">
        <v>79788</v>
      </c>
      <c r="L1332" t="s">
        <v>19435</v>
      </c>
    </row>
    <row r="1333" spans="11:12" x14ac:dyDescent="0.3">
      <c r="K1333">
        <v>79449</v>
      </c>
      <c r="L1333" t="s">
        <v>19436</v>
      </c>
    </row>
    <row r="1334" spans="11:12" x14ac:dyDescent="0.3">
      <c r="K1334">
        <v>342256</v>
      </c>
      <c r="L1334" t="s">
        <v>19437</v>
      </c>
    </row>
    <row r="1335" spans="11:12" x14ac:dyDescent="0.3">
      <c r="K1335">
        <v>185247</v>
      </c>
      <c r="L1335" t="s">
        <v>19438</v>
      </c>
    </row>
    <row r="1336" spans="11:12" x14ac:dyDescent="0.3">
      <c r="K1336">
        <v>185247</v>
      </c>
      <c r="L1336" t="s">
        <v>19439</v>
      </c>
    </row>
    <row r="1337" spans="11:12" x14ac:dyDescent="0.3">
      <c r="K1337">
        <v>80424</v>
      </c>
      <c r="L1337" t="s">
        <v>19440</v>
      </c>
    </row>
    <row r="1338" spans="11:12" x14ac:dyDescent="0.3">
      <c r="K1338">
        <v>44931</v>
      </c>
      <c r="L1338" t="s">
        <v>19441</v>
      </c>
    </row>
    <row r="1339" spans="11:12" x14ac:dyDescent="0.3">
      <c r="K1339">
        <v>45545</v>
      </c>
      <c r="L1339" t="s">
        <v>19442</v>
      </c>
    </row>
    <row r="1340" spans="11:12" x14ac:dyDescent="0.3">
      <c r="K1340">
        <v>258349</v>
      </c>
      <c r="L1340" t="s">
        <v>19443</v>
      </c>
    </row>
    <row r="1341" spans="11:12" x14ac:dyDescent="0.3">
      <c r="K1341">
        <v>53338</v>
      </c>
      <c r="L1341" t="s">
        <v>19444</v>
      </c>
    </row>
    <row r="1342" spans="11:12" x14ac:dyDescent="0.3">
      <c r="K1342">
        <v>216611</v>
      </c>
      <c r="L1342" t="s">
        <v>19445</v>
      </c>
    </row>
    <row r="1343" spans="11:12" x14ac:dyDescent="0.3">
      <c r="K1343">
        <v>57823</v>
      </c>
      <c r="L1343" t="s">
        <v>19446</v>
      </c>
    </row>
    <row r="1344" spans="11:12" x14ac:dyDescent="0.3">
      <c r="K1344">
        <v>57345</v>
      </c>
      <c r="L1344" t="s">
        <v>19447</v>
      </c>
    </row>
    <row r="1345" spans="11:12" x14ac:dyDescent="0.3">
      <c r="K1345">
        <v>56783</v>
      </c>
      <c r="L1345" t="s">
        <v>19448</v>
      </c>
    </row>
    <row r="1346" spans="11:12" x14ac:dyDescent="0.3">
      <c r="K1346">
        <v>47180</v>
      </c>
      <c r="L1346" t="s">
        <v>19449</v>
      </c>
    </row>
    <row r="1347" spans="11:12" x14ac:dyDescent="0.3">
      <c r="K1347">
        <v>43622</v>
      </c>
      <c r="L1347" t="s">
        <v>19450</v>
      </c>
    </row>
    <row r="1348" spans="11:12" x14ac:dyDescent="0.3">
      <c r="K1348">
        <v>271399</v>
      </c>
      <c r="L1348" t="s">
        <v>19451</v>
      </c>
    </row>
    <row r="1349" spans="11:12" x14ac:dyDescent="0.3">
      <c r="K1349">
        <v>96837</v>
      </c>
      <c r="L1349" t="s">
        <v>19452</v>
      </c>
    </row>
    <row r="1350" spans="11:12" x14ac:dyDescent="0.3">
      <c r="K1350">
        <v>66914</v>
      </c>
      <c r="L1350" t="s">
        <v>19453</v>
      </c>
    </row>
    <row r="1351" spans="11:12" x14ac:dyDescent="0.3">
      <c r="K1351">
        <v>354533</v>
      </c>
      <c r="L1351" t="s">
        <v>19454</v>
      </c>
    </row>
    <row r="1352" spans="11:12" x14ac:dyDescent="0.3">
      <c r="K1352">
        <v>44620</v>
      </c>
      <c r="L1352" t="s">
        <v>19455</v>
      </c>
    </row>
    <row r="1353" spans="11:12" x14ac:dyDescent="0.3">
      <c r="K1353">
        <v>212315</v>
      </c>
      <c r="L1353" t="s">
        <v>19456</v>
      </c>
    </row>
    <row r="1354" spans="11:12" x14ac:dyDescent="0.3">
      <c r="K1354">
        <v>361387</v>
      </c>
      <c r="L1354" t="s">
        <v>19457</v>
      </c>
    </row>
    <row r="1355" spans="11:12" x14ac:dyDescent="0.3">
      <c r="K1355">
        <v>230701</v>
      </c>
      <c r="L1355" t="s">
        <v>19458</v>
      </c>
    </row>
    <row r="1356" spans="11:12" x14ac:dyDescent="0.3">
      <c r="K1356">
        <v>228256</v>
      </c>
      <c r="L1356" t="s">
        <v>19459</v>
      </c>
    </row>
    <row r="1357" spans="11:12" x14ac:dyDescent="0.3">
      <c r="K1357">
        <v>357149</v>
      </c>
      <c r="L1357" t="s">
        <v>19460</v>
      </c>
    </row>
    <row r="1358" spans="11:12" x14ac:dyDescent="0.3">
      <c r="K1358">
        <v>201037</v>
      </c>
      <c r="L1358" t="s">
        <v>19461</v>
      </c>
    </row>
    <row r="1359" spans="11:12" x14ac:dyDescent="0.3">
      <c r="K1359">
        <v>330257</v>
      </c>
      <c r="L1359" t="s">
        <v>19462</v>
      </c>
    </row>
    <row r="1360" spans="11:12" x14ac:dyDescent="0.3">
      <c r="K1360">
        <v>52767</v>
      </c>
      <c r="L1360" t="s">
        <v>19463</v>
      </c>
    </row>
    <row r="1361" spans="11:12" x14ac:dyDescent="0.3">
      <c r="K1361">
        <v>332029</v>
      </c>
      <c r="L1361" t="s">
        <v>19464</v>
      </c>
    </row>
    <row r="1362" spans="11:12" x14ac:dyDescent="0.3">
      <c r="K1362">
        <v>176184</v>
      </c>
      <c r="L1362" t="s">
        <v>19465</v>
      </c>
    </row>
    <row r="1363" spans="11:12" x14ac:dyDescent="0.3">
      <c r="K1363">
        <v>84572</v>
      </c>
      <c r="L1363" t="s">
        <v>19466</v>
      </c>
    </row>
    <row r="1364" spans="11:12" x14ac:dyDescent="0.3">
      <c r="K1364">
        <v>58913</v>
      </c>
      <c r="L1364" t="s">
        <v>19467</v>
      </c>
    </row>
    <row r="1365" spans="11:12" x14ac:dyDescent="0.3">
      <c r="K1365">
        <v>45688</v>
      </c>
      <c r="L1365" t="s">
        <v>19468</v>
      </c>
    </row>
    <row r="1366" spans="11:12" x14ac:dyDescent="0.3">
      <c r="K1366">
        <v>167445</v>
      </c>
      <c r="L1366" t="s">
        <v>19469</v>
      </c>
    </row>
    <row r="1367" spans="11:12" x14ac:dyDescent="0.3">
      <c r="K1367">
        <v>122462</v>
      </c>
      <c r="L1367" t="s">
        <v>19470</v>
      </c>
    </row>
    <row r="1368" spans="11:12" x14ac:dyDescent="0.3">
      <c r="K1368">
        <v>76842</v>
      </c>
      <c r="L1368" t="s">
        <v>19471</v>
      </c>
    </row>
    <row r="1369" spans="11:12" x14ac:dyDescent="0.3">
      <c r="K1369">
        <v>199752</v>
      </c>
      <c r="L1369" t="s">
        <v>19472</v>
      </c>
    </row>
    <row r="1370" spans="11:12" x14ac:dyDescent="0.3">
      <c r="K1370">
        <v>207684</v>
      </c>
      <c r="L1370" t="s">
        <v>19473</v>
      </c>
    </row>
    <row r="1371" spans="11:12" x14ac:dyDescent="0.3">
      <c r="K1371">
        <v>343417</v>
      </c>
      <c r="L1371" t="s">
        <v>19474</v>
      </c>
    </row>
    <row r="1372" spans="11:12" x14ac:dyDescent="0.3">
      <c r="K1372">
        <v>230021</v>
      </c>
      <c r="L1372" t="s">
        <v>19475</v>
      </c>
    </row>
    <row r="1373" spans="11:12" x14ac:dyDescent="0.3">
      <c r="K1373">
        <v>115495</v>
      </c>
      <c r="L1373" t="s">
        <v>19476</v>
      </c>
    </row>
    <row r="1374" spans="11:12" x14ac:dyDescent="0.3">
      <c r="K1374">
        <v>244042</v>
      </c>
      <c r="L1374" t="s">
        <v>19477</v>
      </c>
    </row>
    <row r="1375" spans="11:12" x14ac:dyDescent="0.3">
      <c r="K1375">
        <v>115478</v>
      </c>
      <c r="L1375" t="s">
        <v>19478</v>
      </c>
    </row>
    <row r="1376" spans="11:12" x14ac:dyDescent="0.3">
      <c r="K1376">
        <v>108523</v>
      </c>
      <c r="L1376" t="s">
        <v>19479</v>
      </c>
    </row>
    <row r="1377" spans="11:12" x14ac:dyDescent="0.3">
      <c r="K1377">
        <v>115476</v>
      </c>
      <c r="L1377" t="s">
        <v>19480</v>
      </c>
    </row>
    <row r="1378" spans="11:12" x14ac:dyDescent="0.3">
      <c r="K1378">
        <v>90196</v>
      </c>
      <c r="L1378" t="s">
        <v>19481</v>
      </c>
    </row>
    <row r="1379" spans="11:12" x14ac:dyDescent="0.3">
      <c r="K1379">
        <v>118349</v>
      </c>
      <c r="L1379" t="s">
        <v>19482</v>
      </c>
    </row>
    <row r="1380" spans="11:12" x14ac:dyDescent="0.3">
      <c r="K1380">
        <v>115228</v>
      </c>
      <c r="L1380" t="s">
        <v>19483</v>
      </c>
    </row>
    <row r="1381" spans="11:12" x14ac:dyDescent="0.3">
      <c r="K1381">
        <v>262146</v>
      </c>
      <c r="L1381" t="s">
        <v>19484</v>
      </c>
    </row>
    <row r="1382" spans="11:12" x14ac:dyDescent="0.3">
      <c r="K1382">
        <v>91600</v>
      </c>
      <c r="L1382" t="s">
        <v>19485</v>
      </c>
    </row>
    <row r="1383" spans="11:12" x14ac:dyDescent="0.3">
      <c r="K1383">
        <v>79845</v>
      </c>
      <c r="L1383" t="s">
        <v>19486</v>
      </c>
    </row>
    <row r="1384" spans="11:12" x14ac:dyDescent="0.3">
      <c r="K1384">
        <v>118343</v>
      </c>
      <c r="L1384" t="s">
        <v>19487</v>
      </c>
    </row>
    <row r="1385" spans="11:12" x14ac:dyDescent="0.3">
      <c r="K1385">
        <v>5045</v>
      </c>
      <c r="L1385" t="s">
        <v>19488</v>
      </c>
    </row>
    <row r="1386" spans="11:12" x14ac:dyDescent="0.3">
      <c r="K1386">
        <v>280281</v>
      </c>
      <c r="L1386" t="s">
        <v>19489</v>
      </c>
    </row>
    <row r="1387" spans="11:12" x14ac:dyDescent="0.3">
      <c r="K1387">
        <v>52457</v>
      </c>
      <c r="L1387" t="s">
        <v>19490</v>
      </c>
    </row>
    <row r="1388" spans="11:12" x14ac:dyDescent="0.3">
      <c r="K1388">
        <v>115631</v>
      </c>
      <c r="L1388" t="s">
        <v>19491</v>
      </c>
    </row>
    <row r="1389" spans="11:12" x14ac:dyDescent="0.3">
      <c r="K1389">
        <v>119282</v>
      </c>
      <c r="L1389" t="s">
        <v>19492</v>
      </c>
    </row>
    <row r="1390" spans="11:12" x14ac:dyDescent="0.3">
      <c r="K1390">
        <v>102075</v>
      </c>
      <c r="L1390" t="s">
        <v>19493</v>
      </c>
    </row>
    <row r="1391" spans="11:12" x14ac:dyDescent="0.3">
      <c r="K1391">
        <v>364264</v>
      </c>
      <c r="L1391" t="s">
        <v>19494</v>
      </c>
    </row>
    <row r="1392" spans="11:12" x14ac:dyDescent="0.3">
      <c r="K1392">
        <v>90198</v>
      </c>
      <c r="L1392" t="s">
        <v>19495</v>
      </c>
    </row>
    <row r="1393" spans="11:12" x14ac:dyDescent="0.3">
      <c r="K1393">
        <v>230029</v>
      </c>
      <c r="L1393" t="s">
        <v>19496</v>
      </c>
    </row>
    <row r="1394" spans="11:12" x14ac:dyDescent="0.3">
      <c r="K1394">
        <v>259610</v>
      </c>
      <c r="L1394" t="s">
        <v>19497</v>
      </c>
    </row>
    <row r="1395" spans="11:12" x14ac:dyDescent="0.3">
      <c r="K1395">
        <v>348354</v>
      </c>
      <c r="L1395" t="s">
        <v>19498</v>
      </c>
    </row>
    <row r="1396" spans="11:12" x14ac:dyDescent="0.3">
      <c r="K1396">
        <v>195914</v>
      </c>
      <c r="L1396" t="s">
        <v>19499</v>
      </c>
    </row>
    <row r="1397" spans="11:12" x14ac:dyDescent="0.3">
      <c r="K1397">
        <v>84574</v>
      </c>
      <c r="L1397" t="s">
        <v>19500</v>
      </c>
    </row>
    <row r="1398" spans="11:12" x14ac:dyDescent="0.3">
      <c r="K1398">
        <v>53570</v>
      </c>
      <c r="L1398" t="s">
        <v>19501</v>
      </c>
    </row>
    <row r="1399" spans="11:12" x14ac:dyDescent="0.3">
      <c r="K1399">
        <v>58005</v>
      </c>
      <c r="L1399" t="s">
        <v>19502</v>
      </c>
    </row>
    <row r="1400" spans="11:12" x14ac:dyDescent="0.3">
      <c r="K1400">
        <v>269392</v>
      </c>
      <c r="L1400" t="s">
        <v>19503</v>
      </c>
    </row>
    <row r="1401" spans="11:12" x14ac:dyDescent="0.3">
      <c r="K1401">
        <v>262247</v>
      </c>
      <c r="L1401" t="s">
        <v>19504</v>
      </c>
    </row>
    <row r="1402" spans="11:12" x14ac:dyDescent="0.3">
      <c r="K1402">
        <v>56654</v>
      </c>
      <c r="L1402" t="s">
        <v>19505</v>
      </c>
    </row>
    <row r="1403" spans="11:12" x14ac:dyDescent="0.3">
      <c r="K1403">
        <v>75859</v>
      </c>
      <c r="L1403" t="s">
        <v>19506</v>
      </c>
    </row>
    <row r="1404" spans="11:12" x14ac:dyDescent="0.3">
      <c r="K1404">
        <v>116140</v>
      </c>
      <c r="L1404" t="s">
        <v>19507</v>
      </c>
    </row>
    <row r="1405" spans="11:12" x14ac:dyDescent="0.3">
      <c r="K1405">
        <v>52824</v>
      </c>
      <c r="L1405" t="s">
        <v>19508</v>
      </c>
    </row>
    <row r="1406" spans="11:12" x14ac:dyDescent="0.3">
      <c r="K1406">
        <v>326991</v>
      </c>
      <c r="L1406" t="s">
        <v>19509</v>
      </c>
    </row>
    <row r="1407" spans="11:12" x14ac:dyDescent="0.3">
      <c r="K1407">
        <v>281386</v>
      </c>
      <c r="L1407" t="s">
        <v>19510</v>
      </c>
    </row>
    <row r="1408" spans="11:12" x14ac:dyDescent="0.3">
      <c r="K1408">
        <v>230288</v>
      </c>
      <c r="L1408" t="s">
        <v>19511</v>
      </c>
    </row>
    <row r="1409" spans="11:12" x14ac:dyDescent="0.3">
      <c r="K1409">
        <v>316756</v>
      </c>
      <c r="L1409" t="s">
        <v>19512</v>
      </c>
    </row>
    <row r="1410" spans="11:12" x14ac:dyDescent="0.3">
      <c r="K1410">
        <v>308879</v>
      </c>
      <c r="L1410" t="s">
        <v>19513</v>
      </c>
    </row>
    <row r="1411" spans="11:12" x14ac:dyDescent="0.3">
      <c r="K1411">
        <v>28750</v>
      </c>
      <c r="L1411" t="s">
        <v>19514</v>
      </c>
    </row>
    <row r="1412" spans="11:12" x14ac:dyDescent="0.3">
      <c r="K1412">
        <v>44924</v>
      </c>
      <c r="L1412" t="s">
        <v>19515</v>
      </c>
    </row>
    <row r="1413" spans="11:12" x14ac:dyDescent="0.3">
      <c r="K1413">
        <v>192249</v>
      </c>
      <c r="L1413" t="s">
        <v>19516</v>
      </c>
    </row>
    <row r="1414" spans="11:12" x14ac:dyDescent="0.3">
      <c r="K1414">
        <v>105676</v>
      </c>
      <c r="L1414" t="s">
        <v>19517</v>
      </c>
    </row>
    <row r="1415" spans="11:12" x14ac:dyDescent="0.3">
      <c r="K1415">
        <v>281344</v>
      </c>
      <c r="L1415" t="s">
        <v>19518</v>
      </c>
    </row>
    <row r="1416" spans="11:12" x14ac:dyDescent="0.3">
      <c r="K1416">
        <v>80464</v>
      </c>
      <c r="L1416" t="s">
        <v>19519</v>
      </c>
    </row>
    <row r="1417" spans="11:12" x14ac:dyDescent="0.3">
      <c r="K1417">
        <v>357628</v>
      </c>
      <c r="L1417" t="s">
        <v>19520</v>
      </c>
    </row>
    <row r="1418" spans="11:12" x14ac:dyDescent="0.3">
      <c r="K1418">
        <v>80429</v>
      </c>
      <c r="L1418" t="s">
        <v>19521</v>
      </c>
    </row>
    <row r="1419" spans="11:12" x14ac:dyDescent="0.3">
      <c r="K1419">
        <v>80874</v>
      </c>
      <c r="L1419" t="s">
        <v>19522</v>
      </c>
    </row>
    <row r="1420" spans="11:12" x14ac:dyDescent="0.3">
      <c r="K1420">
        <v>306799</v>
      </c>
      <c r="L1420" t="s">
        <v>19523</v>
      </c>
    </row>
    <row r="1421" spans="11:12" x14ac:dyDescent="0.3">
      <c r="K1421">
        <v>279036</v>
      </c>
      <c r="L1421" t="s">
        <v>19524</v>
      </c>
    </row>
    <row r="1422" spans="11:12" x14ac:dyDescent="0.3">
      <c r="K1422">
        <v>80417</v>
      </c>
      <c r="L1422" t="s">
        <v>19525</v>
      </c>
    </row>
    <row r="1423" spans="11:12" x14ac:dyDescent="0.3">
      <c r="K1423">
        <v>332033</v>
      </c>
      <c r="L1423" t="s">
        <v>19526</v>
      </c>
    </row>
    <row r="1424" spans="11:12" x14ac:dyDescent="0.3">
      <c r="K1424">
        <v>287065</v>
      </c>
      <c r="L1424" t="s">
        <v>19527</v>
      </c>
    </row>
    <row r="1425" spans="11:12" x14ac:dyDescent="0.3">
      <c r="K1425">
        <v>230139</v>
      </c>
      <c r="L1425" t="s">
        <v>19528</v>
      </c>
    </row>
    <row r="1426" spans="11:12" x14ac:dyDescent="0.3">
      <c r="K1426">
        <v>80920</v>
      </c>
      <c r="L1426" t="s">
        <v>19529</v>
      </c>
    </row>
    <row r="1427" spans="11:12" x14ac:dyDescent="0.3">
      <c r="K1427">
        <v>288991</v>
      </c>
      <c r="L1427" t="s">
        <v>19530</v>
      </c>
    </row>
    <row r="1428" spans="11:12" x14ac:dyDescent="0.3">
      <c r="K1428">
        <v>55834</v>
      </c>
      <c r="L1428" t="s">
        <v>19531</v>
      </c>
    </row>
    <row r="1429" spans="11:12" x14ac:dyDescent="0.3">
      <c r="K1429">
        <v>43618</v>
      </c>
      <c r="L1429" t="s">
        <v>19532</v>
      </c>
    </row>
    <row r="1430" spans="11:12" x14ac:dyDescent="0.3">
      <c r="K1430">
        <v>45448</v>
      </c>
      <c r="L1430" t="s">
        <v>19533</v>
      </c>
    </row>
    <row r="1431" spans="11:12" x14ac:dyDescent="0.3">
      <c r="K1431">
        <v>80461</v>
      </c>
      <c r="L1431" t="s">
        <v>19534</v>
      </c>
    </row>
    <row r="1432" spans="11:12" x14ac:dyDescent="0.3">
      <c r="K1432">
        <v>358571</v>
      </c>
      <c r="L1432" t="s">
        <v>19535</v>
      </c>
    </row>
    <row r="1433" spans="11:12" x14ac:dyDescent="0.3">
      <c r="K1433">
        <v>294855</v>
      </c>
      <c r="L1433" t="s">
        <v>19536</v>
      </c>
    </row>
    <row r="1434" spans="11:12" x14ac:dyDescent="0.3">
      <c r="K1434">
        <v>339628</v>
      </c>
      <c r="L1434" t="s">
        <v>19537</v>
      </c>
    </row>
    <row r="1435" spans="11:12" x14ac:dyDescent="0.3">
      <c r="K1435">
        <v>179309</v>
      </c>
      <c r="L1435" t="s">
        <v>19538</v>
      </c>
    </row>
    <row r="1436" spans="11:12" x14ac:dyDescent="0.3">
      <c r="K1436">
        <v>302429</v>
      </c>
      <c r="L1436" t="s">
        <v>19539</v>
      </c>
    </row>
    <row r="1437" spans="11:12" x14ac:dyDescent="0.3">
      <c r="K1437">
        <v>356839</v>
      </c>
      <c r="L1437" t="s">
        <v>19540</v>
      </c>
    </row>
    <row r="1438" spans="11:12" x14ac:dyDescent="0.3">
      <c r="K1438">
        <v>116164</v>
      </c>
      <c r="L1438" t="s">
        <v>19541</v>
      </c>
    </row>
    <row r="1439" spans="11:12" x14ac:dyDescent="0.3">
      <c r="K1439">
        <v>343952</v>
      </c>
      <c r="L1439" t="s">
        <v>19542</v>
      </c>
    </row>
    <row r="1440" spans="11:12" x14ac:dyDescent="0.3">
      <c r="K1440">
        <v>96791</v>
      </c>
      <c r="L1440" t="s">
        <v>19543</v>
      </c>
    </row>
    <row r="1441" spans="11:12" x14ac:dyDescent="0.3">
      <c r="K1441">
        <v>201514</v>
      </c>
      <c r="L1441" t="s">
        <v>19544</v>
      </c>
    </row>
    <row r="1442" spans="11:12" x14ac:dyDescent="0.3">
      <c r="K1442">
        <v>45902</v>
      </c>
      <c r="L1442" t="s">
        <v>19545</v>
      </c>
    </row>
    <row r="1443" spans="11:12" x14ac:dyDescent="0.3">
      <c r="K1443">
        <v>80414</v>
      </c>
      <c r="L1443" t="s">
        <v>19546</v>
      </c>
    </row>
    <row r="1444" spans="11:12" x14ac:dyDescent="0.3">
      <c r="K1444">
        <v>46431</v>
      </c>
      <c r="L1444" t="s">
        <v>19547</v>
      </c>
    </row>
    <row r="1445" spans="11:12" x14ac:dyDescent="0.3">
      <c r="K1445">
        <v>296654</v>
      </c>
      <c r="L1445" t="s">
        <v>19548</v>
      </c>
    </row>
    <row r="1446" spans="11:12" x14ac:dyDescent="0.3">
      <c r="K1446">
        <v>297546</v>
      </c>
      <c r="L1446" t="s">
        <v>19549</v>
      </c>
    </row>
    <row r="1447" spans="11:12" x14ac:dyDescent="0.3">
      <c r="K1447">
        <v>347886</v>
      </c>
      <c r="L1447" t="s">
        <v>19550</v>
      </c>
    </row>
    <row r="1448" spans="11:12" x14ac:dyDescent="0.3">
      <c r="K1448">
        <v>59998</v>
      </c>
      <c r="L1448" t="s">
        <v>19551</v>
      </c>
    </row>
    <row r="1449" spans="11:12" x14ac:dyDescent="0.3">
      <c r="K1449">
        <v>57497</v>
      </c>
      <c r="L1449" t="s">
        <v>19552</v>
      </c>
    </row>
    <row r="1450" spans="11:12" x14ac:dyDescent="0.3">
      <c r="K1450">
        <v>326646</v>
      </c>
      <c r="L1450" t="s">
        <v>19553</v>
      </c>
    </row>
    <row r="1451" spans="11:12" x14ac:dyDescent="0.3">
      <c r="K1451">
        <v>56369</v>
      </c>
      <c r="L1451" t="s">
        <v>19554</v>
      </c>
    </row>
    <row r="1452" spans="11:12" x14ac:dyDescent="0.3">
      <c r="K1452">
        <v>44647</v>
      </c>
      <c r="L1452" t="s">
        <v>19555</v>
      </c>
    </row>
    <row r="1453" spans="11:12" x14ac:dyDescent="0.3">
      <c r="K1453">
        <v>115328</v>
      </c>
      <c r="L1453" t="s">
        <v>19556</v>
      </c>
    </row>
    <row r="1454" spans="11:12" x14ac:dyDescent="0.3">
      <c r="K1454">
        <v>110634</v>
      </c>
      <c r="L1454" t="s">
        <v>19557</v>
      </c>
    </row>
    <row r="1455" spans="11:12" x14ac:dyDescent="0.3">
      <c r="K1455">
        <v>185579</v>
      </c>
      <c r="L1455" t="s">
        <v>19558</v>
      </c>
    </row>
    <row r="1456" spans="11:12" x14ac:dyDescent="0.3">
      <c r="K1456">
        <v>115147</v>
      </c>
      <c r="L1456" t="s">
        <v>19559</v>
      </c>
    </row>
    <row r="1457" spans="11:12" x14ac:dyDescent="0.3">
      <c r="K1457">
        <v>287972</v>
      </c>
      <c r="L1457" t="s">
        <v>19560</v>
      </c>
    </row>
    <row r="1458" spans="11:12" x14ac:dyDescent="0.3">
      <c r="K1458">
        <v>95240</v>
      </c>
      <c r="L1458" t="s">
        <v>19561</v>
      </c>
    </row>
    <row r="1459" spans="11:12" x14ac:dyDescent="0.3">
      <c r="K1459">
        <v>49822</v>
      </c>
      <c r="L1459" t="s">
        <v>19562</v>
      </c>
    </row>
    <row r="1460" spans="11:12" x14ac:dyDescent="0.3">
      <c r="K1460">
        <v>118351</v>
      </c>
      <c r="L1460" t="s">
        <v>19563</v>
      </c>
    </row>
    <row r="1461" spans="11:12" x14ac:dyDescent="0.3">
      <c r="K1461">
        <v>184804</v>
      </c>
      <c r="L1461" t="s">
        <v>19564</v>
      </c>
    </row>
    <row r="1462" spans="11:12" x14ac:dyDescent="0.3">
      <c r="K1462">
        <v>357150</v>
      </c>
      <c r="L1462" t="s">
        <v>19565</v>
      </c>
    </row>
    <row r="1463" spans="11:12" x14ac:dyDescent="0.3">
      <c r="K1463">
        <v>80857</v>
      </c>
      <c r="L1463" t="s">
        <v>19566</v>
      </c>
    </row>
    <row r="1464" spans="11:12" x14ac:dyDescent="0.3">
      <c r="K1464">
        <v>115384</v>
      </c>
      <c r="L1464" t="s">
        <v>19567</v>
      </c>
    </row>
    <row r="1465" spans="11:12" x14ac:dyDescent="0.3">
      <c r="K1465">
        <v>45106</v>
      </c>
      <c r="L1465" t="s">
        <v>19568</v>
      </c>
    </row>
    <row r="1466" spans="11:12" x14ac:dyDescent="0.3">
      <c r="K1466">
        <v>261180</v>
      </c>
      <c r="L1466" t="s">
        <v>19569</v>
      </c>
    </row>
    <row r="1467" spans="11:12" x14ac:dyDescent="0.3">
      <c r="K1467">
        <v>243671</v>
      </c>
      <c r="L1467" t="s">
        <v>19570</v>
      </c>
    </row>
    <row r="1468" spans="11:12" x14ac:dyDescent="0.3">
      <c r="K1468">
        <v>115414</v>
      </c>
      <c r="L1468" t="s">
        <v>19571</v>
      </c>
    </row>
    <row r="1469" spans="11:12" x14ac:dyDescent="0.3">
      <c r="K1469">
        <v>58384</v>
      </c>
      <c r="L1469" t="s">
        <v>19572</v>
      </c>
    </row>
    <row r="1470" spans="11:12" x14ac:dyDescent="0.3">
      <c r="K1470">
        <v>118354</v>
      </c>
      <c r="L1470" t="s">
        <v>19573</v>
      </c>
    </row>
    <row r="1471" spans="11:12" x14ac:dyDescent="0.3">
      <c r="K1471">
        <v>358966</v>
      </c>
      <c r="L1471" t="s">
        <v>19574</v>
      </c>
    </row>
    <row r="1472" spans="11:12" x14ac:dyDescent="0.3">
      <c r="K1472">
        <v>343870</v>
      </c>
      <c r="L1472" t="s">
        <v>19575</v>
      </c>
    </row>
    <row r="1473" spans="11:12" x14ac:dyDescent="0.3">
      <c r="K1473">
        <v>357629</v>
      </c>
      <c r="L1473" t="s">
        <v>19576</v>
      </c>
    </row>
    <row r="1474" spans="11:12" x14ac:dyDescent="0.3">
      <c r="K1474">
        <v>70524</v>
      </c>
      <c r="L1474" t="s">
        <v>19577</v>
      </c>
    </row>
    <row r="1475" spans="11:12" x14ac:dyDescent="0.3">
      <c r="K1475">
        <v>79868</v>
      </c>
      <c r="L1475" t="s">
        <v>19578</v>
      </c>
    </row>
    <row r="1476" spans="11:12" x14ac:dyDescent="0.3">
      <c r="K1476">
        <v>317154</v>
      </c>
      <c r="L1476" t="s">
        <v>19579</v>
      </c>
    </row>
    <row r="1477" spans="11:12" x14ac:dyDescent="0.3">
      <c r="K1477">
        <v>356286</v>
      </c>
      <c r="L1477" t="s">
        <v>19580</v>
      </c>
    </row>
    <row r="1478" spans="11:12" x14ac:dyDescent="0.3">
      <c r="K1478">
        <v>269393</v>
      </c>
      <c r="L1478" t="s">
        <v>19581</v>
      </c>
    </row>
    <row r="1479" spans="11:12" x14ac:dyDescent="0.3">
      <c r="K1479">
        <v>23890</v>
      </c>
      <c r="L1479" t="s">
        <v>19582</v>
      </c>
    </row>
    <row r="1480" spans="11:12" x14ac:dyDescent="0.3">
      <c r="K1480">
        <v>207701</v>
      </c>
      <c r="L1480" t="s">
        <v>19583</v>
      </c>
    </row>
    <row r="1481" spans="11:12" x14ac:dyDescent="0.3">
      <c r="K1481">
        <v>80859</v>
      </c>
      <c r="L1481" t="s">
        <v>19584</v>
      </c>
    </row>
    <row r="1482" spans="11:12" x14ac:dyDescent="0.3">
      <c r="K1482">
        <v>45134</v>
      </c>
      <c r="L1482" t="s">
        <v>19585</v>
      </c>
    </row>
    <row r="1483" spans="11:12" x14ac:dyDescent="0.3">
      <c r="K1483">
        <v>79782</v>
      </c>
      <c r="L1483" t="s">
        <v>19586</v>
      </c>
    </row>
    <row r="1484" spans="11:12" x14ac:dyDescent="0.3">
      <c r="K1484">
        <v>61812</v>
      </c>
      <c r="L1484" t="s">
        <v>19587</v>
      </c>
    </row>
    <row r="1485" spans="11:12" x14ac:dyDescent="0.3">
      <c r="K1485">
        <v>267487</v>
      </c>
      <c r="L1485" t="s">
        <v>19588</v>
      </c>
    </row>
    <row r="1486" spans="11:12" x14ac:dyDescent="0.3">
      <c r="K1486">
        <v>232509</v>
      </c>
      <c r="L1486" t="s">
        <v>19589</v>
      </c>
    </row>
    <row r="1487" spans="11:12" x14ac:dyDescent="0.3">
      <c r="K1487">
        <v>281340</v>
      </c>
      <c r="L1487" t="s">
        <v>19590</v>
      </c>
    </row>
    <row r="1488" spans="11:12" x14ac:dyDescent="0.3">
      <c r="K1488">
        <v>347891</v>
      </c>
      <c r="L1488" t="s">
        <v>19591</v>
      </c>
    </row>
    <row r="1489" spans="11:12" x14ac:dyDescent="0.3">
      <c r="K1489">
        <v>58255</v>
      </c>
      <c r="L1489" t="s">
        <v>19592</v>
      </c>
    </row>
    <row r="1490" spans="11:12" x14ac:dyDescent="0.3">
      <c r="K1490">
        <v>80408</v>
      </c>
      <c r="L1490" t="s">
        <v>19593</v>
      </c>
    </row>
    <row r="1491" spans="11:12" x14ac:dyDescent="0.3">
      <c r="K1491">
        <v>71260</v>
      </c>
      <c r="L1491" t="s">
        <v>19594</v>
      </c>
    </row>
    <row r="1492" spans="11:12" x14ac:dyDescent="0.3">
      <c r="K1492">
        <v>43530</v>
      </c>
      <c r="L1492" t="s">
        <v>19595</v>
      </c>
    </row>
    <row r="1493" spans="11:12" x14ac:dyDescent="0.3">
      <c r="K1493">
        <v>46392</v>
      </c>
      <c r="L1493" t="s">
        <v>19596</v>
      </c>
    </row>
    <row r="1494" spans="11:12" x14ac:dyDescent="0.3">
      <c r="K1494">
        <v>97139</v>
      </c>
      <c r="L1494" t="s">
        <v>19597</v>
      </c>
    </row>
    <row r="1495" spans="11:12" x14ac:dyDescent="0.3">
      <c r="K1495">
        <v>321982</v>
      </c>
      <c r="L1495" t="s">
        <v>19598</v>
      </c>
    </row>
    <row r="1496" spans="11:12" x14ac:dyDescent="0.3">
      <c r="K1496">
        <v>56684</v>
      </c>
      <c r="L1496" t="s">
        <v>19599</v>
      </c>
    </row>
    <row r="1497" spans="11:12" x14ac:dyDescent="0.3">
      <c r="K1497">
        <v>58281</v>
      </c>
      <c r="L1497" t="s">
        <v>19600</v>
      </c>
    </row>
    <row r="1498" spans="11:12" x14ac:dyDescent="0.3">
      <c r="K1498">
        <v>51397</v>
      </c>
      <c r="L1498" t="s">
        <v>19601</v>
      </c>
    </row>
    <row r="1499" spans="11:12" x14ac:dyDescent="0.3">
      <c r="K1499">
        <v>356668</v>
      </c>
      <c r="L1499" t="s">
        <v>19602</v>
      </c>
    </row>
    <row r="1500" spans="11:12" x14ac:dyDescent="0.3">
      <c r="K1500">
        <v>43531</v>
      </c>
      <c r="L1500" t="s">
        <v>19603</v>
      </c>
    </row>
    <row r="1501" spans="11:12" x14ac:dyDescent="0.3">
      <c r="K1501">
        <v>47184</v>
      </c>
      <c r="L1501" t="s">
        <v>19604</v>
      </c>
    </row>
    <row r="1502" spans="11:12" x14ac:dyDescent="0.3">
      <c r="K1502">
        <v>45439</v>
      </c>
      <c r="L1502" t="s">
        <v>19605</v>
      </c>
    </row>
    <row r="1503" spans="11:12" x14ac:dyDescent="0.3">
      <c r="K1503">
        <v>115291</v>
      </c>
      <c r="L1503" t="s">
        <v>19606</v>
      </c>
    </row>
    <row r="1504" spans="11:12" x14ac:dyDescent="0.3">
      <c r="K1504">
        <v>51785</v>
      </c>
      <c r="L1504" t="s">
        <v>19607</v>
      </c>
    </row>
    <row r="1505" spans="11:12" x14ac:dyDescent="0.3">
      <c r="K1505">
        <v>365612</v>
      </c>
      <c r="L1505" t="s">
        <v>19608</v>
      </c>
    </row>
    <row r="1506" spans="11:12" x14ac:dyDescent="0.3">
      <c r="K1506">
        <v>352683</v>
      </c>
      <c r="L1506" t="s">
        <v>19609</v>
      </c>
    </row>
    <row r="1507" spans="11:12" x14ac:dyDescent="0.3">
      <c r="K1507">
        <v>115486</v>
      </c>
      <c r="L1507" t="s">
        <v>19610</v>
      </c>
    </row>
    <row r="1508" spans="11:12" x14ac:dyDescent="0.3">
      <c r="K1508">
        <v>68861</v>
      </c>
      <c r="L1508" t="s">
        <v>19611</v>
      </c>
    </row>
    <row r="1509" spans="11:12" x14ac:dyDescent="0.3">
      <c r="K1509">
        <v>22382</v>
      </c>
      <c r="L1509" t="s">
        <v>19612</v>
      </c>
    </row>
    <row r="1510" spans="11:12" x14ac:dyDescent="0.3">
      <c r="K1510">
        <v>24528</v>
      </c>
      <c r="L1510" t="s">
        <v>19613</v>
      </c>
    </row>
    <row r="1511" spans="11:12" x14ac:dyDescent="0.3">
      <c r="K1511">
        <v>24607</v>
      </c>
      <c r="L1511" t="s">
        <v>19614</v>
      </c>
    </row>
    <row r="1512" spans="11:12" x14ac:dyDescent="0.3">
      <c r="K1512">
        <v>32853</v>
      </c>
      <c r="L1512" t="s">
        <v>19615</v>
      </c>
    </row>
    <row r="1513" spans="11:12" x14ac:dyDescent="0.3">
      <c r="K1513">
        <v>32874</v>
      </c>
      <c r="L1513" t="s">
        <v>19616</v>
      </c>
    </row>
    <row r="1514" spans="11:12" x14ac:dyDescent="0.3">
      <c r="K1514">
        <v>33057</v>
      </c>
      <c r="L1514" t="s">
        <v>19617</v>
      </c>
    </row>
    <row r="1515" spans="11:12" x14ac:dyDescent="0.3">
      <c r="K1515">
        <v>33240</v>
      </c>
      <c r="L1515" t="s">
        <v>19618</v>
      </c>
    </row>
    <row r="1516" spans="11:12" x14ac:dyDescent="0.3">
      <c r="K1516">
        <v>33319</v>
      </c>
      <c r="L1516" t="s">
        <v>19619</v>
      </c>
    </row>
    <row r="1517" spans="11:12" x14ac:dyDescent="0.3">
      <c r="K1517">
        <v>33342</v>
      </c>
      <c r="L1517" t="s">
        <v>19620</v>
      </c>
    </row>
    <row r="1518" spans="11:12" x14ac:dyDescent="0.3">
      <c r="K1518">
        <v>33469</v>
      </c>
      <c r="L1518" t="s">
        <v>19621</v>
      </c>
    </row>
    <row r="1519" spans="11:12" x14ac:dyDescent="0.3">
      <c r="K1519">
        <v>33646</v>
      </c>
      <c r="L1519" t="s">
        <v>19622</v>
      </c>
    </row>
    <row r="1520" spans="11:12" x14ac:dyDescent="0.3">
      <c r="K1520">
        <v>33702</v>
      </c>
      <c r="L1520" t="s">
        <v>19623</v>
      </c>
    </row>
    <row r="1521" spans="11:12" x14ac:dyDescent="0.3">
      <c r="K1521">
        <v>34177</v>
      </c>
      <c r="L1521" t="s">
        <v>19624</v>
      </c>
    </row>
    <row r="1522" spans="11:12" x14ac:dyDescent="0.3">
      <c r="K1522">
        <v>34222</v>
      </c>
      <c r="L1522" t="s">
        <v>19625</v>
      </c>
    </row>
    <row r="1523" spans="11:12" x14ac:dyDescent="0.3">
      <c r="K1523">
        <v>34459</v>
      </c>
      <c r="L1523" t="s">
        <v>19626</v>
      </c>
    </row>
    <row r="1524" spans="11:12" x14ac:dyDescent="0.3">
      <c r="K1524">
        <v>34545</v>
      </c>
      <c r="L1524" t="s">
        <v>19627</v>
      </c>
    </row>
    <row r="1525" spans="11:12" x14ac:dyDescent="0.3">
      <c r="K1525">
        <v>34635</v>
      </c>
      <c r="L1525" t="s">
        <v>19628</v>
      </c>
    </row>
    <row r="1526" spans="11:12" x14ac:dyDescent="0.3">
      <c r="K1526">
        <v>34806</v>
      </c>
      <c r="L1526" t="s">
        <v>19629</v>
      </c>
    </row>
    <row r="1527" spans="11:12" x14ac:dyDescent="0.3">
      <c r="K1527">
        <v>34843</v>
      </c>
      <c r="L1527" t="s">
        <v>19630</v>
      </c>
    </row>
    <row r="1528" spans="11:12" x14ac:dyDescent="0.3">
      <c r="K1528">
        <v>34848</v>
      </c>
      <c r="L1528" t="s">
        <v>19631</v>
      </c>
    </row>
    <row r="1529" spans="11:12" x14ac:dyDescent="0.3">
      <c r="K1529">
        <v>34969</v>
      </c>
      <c r="L1529" t="s">
        <v>19632</v>
      </c>
    </row>
    <row r="1530" spans="11:12" x14ac:dyDescent="0.3">
      <c r="K1530">
        <v>35064</v>
      </c>
      <c r="L1530" t="s">
        <v>19633</v>
      </c>
    </row>
    <row r="1531" spans="11:12" x14ac:dyDescent="0.3">
      <c r="K1531">
        <v>35108</v>
      </c>
      <c r="L1531" t="s">
        <v>19634</v>
      </c>
    </row>
    <row r="1532" spans="11:12" x14ac:dyDescent="0.3">
      <c r="K1532">
        <v>35126</v>
      </c>
      <c r="L1532" t="s">
        <v>19307</v>
      </c>
    </row>
    <row r="1533" spans="11:12" x14ac:dyDescent="0.3">
      <c r="K1533">
        <v>35265</v>
      </c>
      <c r="L1533" t="s">
        <v>19635</v>
      </c>
    </row>
    <row r="1534" spans="11:12" x14ac:dyDescent="0.3">
      <c r="K1534">
        <v>35272</v>
      </c>
      <c r="L1534" t="s">
        <v>19636</v>
      </c>
    </row>
    <row r="1535" spans="11:12" x14ac:dyDescent="0.3">
      <c r="K1535">
        <v>35307</v>
      </c>
      <c r="L1535" t="s">
        <v>19637</v>
      </c>
    </row>
    <row r="1536" spans="11:12" x14ac:dyDescent="0.3">
      <c r="K1536">
        <v>35328</v>
      </c>
      <c r="L1536" t="s">
        <v>19638</v>
      </c>
    </row>
    <row r="1537" spans="11:12" x14ac:dyDescent="0.3">
      <c r="K1537">
        <v>35414</v>
      </c>
      <c r="L1537" t="s">
        <v>19639</v>
      </c>
    </row>
    <row r="1538" spans="11:12" x14ac:dyDescent="0.3">
      <c r="K1538">
        <v>35483</v>
      </c>
      <c r="L1538" t="s">
        <v>19640</v>
      </c>
    </row>
    <row r="1539" spans="11:12" x14ac:dyDescent="0.3">
      <c r="K1539">
        <v>35495</v>
      </c>
      <c r="L1539" t="s">
        <v>19641</v>
      </c>
    </row>
    <row r="1540" spans="11:12" x14ac:dyDescent="0.3">
      <c r="K1540">
        <v>35642</v>
      </c>
      <c r="L1540" t="s">
        <v>19642</v>
      </c>
    </row>
    <row r="1541" spans="11:12" x14ac:dyDescent="0.3">
      <c r="K1541">
        <v>35747</v>
      </c>
      <c r="L1541" t="s">
        <v>19643</v>
      </c>
    </row>
    <row r="1542" spans="11:12" x14ac:dyDescent="0.3">
      <c r="K1542">
        <v>35860</v>
      </c>
      <c r="L1542" t="s">
        <v>19644</v>
      </c>
    </row>
    <row r="1543" spans="11:12" x14ac:dyDescent="0.3">
      <c r="K1543">
        <v>35942</v>
      </c>
      <c r="L1543" t="s">
        <v>19645</v>
      </c>
    </row>
    <row r="1544" spans="11:12" x14ac:dyDescent="0.3">
      <c r="K1544">
        <v>36065</v>
      </c>
      <c r="L1544" t="s">
        <v>19646</v>
      </c>
    </row>
    <row r="1545" spans="11:12" x14ac:dyDescent="0.3">
      <c r="K1545">
        <v>36111</v>
      </c>
      <c r="L1545" t="s">
        <v>19647</v>
      </c>
    </row>
    <row r="1546" spans="11:12" x14ac:dyDescent="0.3">
      <c r="K1546">
        <v>36195</v>
      </c>
      <c r="L1546" t="s">
        <v>19648</v>
      </c>
    </row>
    <row r="1547" spans="11:12" x14ac:dyDescent="0.3">
      <c r="K1547">
        <v>36201</v>
      </c>
      <c r="L1547" t="s">
        <v>19649</v>
      </c>
    </row>
    <row r="1548" spans="11:12" x14ac:dyDescent="0.3">
      <c r="K1548">
        <v>36366</v>
      </c>
      <c r="L1548" t="s">
        <v>19650</v>
      </c>
    </row>
    <row r="1549" spans="11:12" x14ac:dyDescent="0.3">
      <c r="K1549">
        <v>36399</v>
      </c>
      <c r="L1549" t="s">
        <v>19651</v>
      </c>
    </row>
    <row r="1550" spans="11:12" x14ac:dyDescent="0.3">
      <c r="K1550">
        <v>36605</v>
      </c>
      <c r="L1550" t="s">
        <v>19652</v>
      </c>
    </row>
    <row r="1551" spans="11:12" x14ac:dyDescent="0.3">
      <c r="K1551">
        <v>36656</v>
      </c>
      <c r="L1551" t="s">
        <v>19653</v>
      </c>
    </row>
    <row r="1552" spans="11:12" x14ac:dyDescent="0.3">
      <c r="K1552">
        <v>36748</v>
      </c>
      <c r="L1552" t="s">
        <v>19654</v>
      </c>
    </row>
    <row r="1553" spans="11:12" x14ac:dyDescent="0.3">
      <c r="K1553">
        <v>36777</v>
      </c>
      <c r="L1553" t="s">
        <v>19655</v>
      </c>
    </row>
    <row r="1554" spans="11:12" x14ac:dyDescent="0.3">
      <c r="K1554">
        <v>36887</v>
      </c>
      <c r="L1554" t="s">
        <v>19656</v>
      </c>
    </row>
    <row r="1555" spans="11:12" x14ac:dyDescent="0.3">
      <c r="K1555">
        <v>36889</v>
      </c>
      <c r="L1555" t="s">
        <v>19657</v>
      </c>
    </row>
    <row r="1556" spans="11:12" x14ac:dyDescent="0.3">
      <c r="K1556">
        <v>62531</v>
      </c>
      <c r="L1556" t="s">
        <v>19658</v>
      </c>
    </row>
    <row r="1557" spans="11:12" x14ac:dyDescent="0.3">
      <c r="K1557">
        <v>73706</v>
      </c>
      <c r="L1557" t="s">
        <v>19659</v>
      </c>
    </row>
    <row r="1558" spans="11:12" x14ac:dyDescent="0.3">
      <c r="K1558">
        <v>82424</v>
      </c>
      <c r="L1558" t="s">
        <v>19660</v>
      </c>
    </row>
    <row r="1559" spans="11:12" x14ac:dyDescent="0.3">
      <c r="K1559">
        <v>92692</v>
      </c>
      <c r="L1559" t="s">
        <v>19661</v>
      </c>
    </row>
    <row r="1560" spans="11:12" x14ac:dyDescent="0.3">
      <c r="K1560">
        <v>98368</v>
      </c>
      <c r="L1560" t="s">
        <v>19662</v>
      </c>
    </row>
    <row r="1561" spans="11:12" x14ac:dyDescent="0.3">
      <c r="K1561">
        <v>116658</v>
      </c>
      <c r="L1561" t="s">
        <v>19663</v>
      </c>
    </row>
    <row r="1562" spans="11:12" x14ac:dyDescent="0.3">
      <c r="K1562">
        <v>118233</v>
      </c>
      <c r="L1562" t="s">
        <v>19664</v>
      </c>
    </row>
    <row r="1563" spans="11:12" x14ac:dyDescent="0.3">
      <c r="K1563">
        <v>118233</v>
      </c>
      <c r="L1563" t="s">
        <v>19665</v>
      </c>
    </row>
    <row r="1564" spans="11:12" x14ac:dyDescent="0.3">
      <c r="K1564">
        <v>118459</v>
      </c>
      <c r="L1564" t="s">
        <v>19666</v>
      </c>
    </row>
    <row r="1565" spans="11:12" x14ac:dyDescent="0.3">
      <c r="K1565">
        <v>160520</v>
      </c>
      <c r="L1565" t="s">
        <v>19667</v>
      </c>
    </row>
    <row r="1566" spans="11:12" x14ac:dyDescent="0.3">
      <c r="K1566">
        <v>214035</v>
      </c>
      <c r="L1566" t="s">
        <v>19668</v>
      </c>
    </row>
    <row r="1567" spans="11:12" x14ac:dyDescent="0.3">
      <c r="K1567">
        <v>236246</v>
      </c>
      <c r="L1567" t="s">
        <v>19669</v>
      </c>
    </row>
    <row r="1568" spans="11:12" x14ac:dyDescent="0.3">
      <c r="K1568">
        <v>236246</v>
      </c>
      <c r="L1568" t="s">
        <v>19670</v>
      </c>
    </row>
    <row r="1569" spans="11:12" x14ac:dyDescent="0.3">
      <c r="K1569">
        <v>257755</v>
      </c>
      <c r="L1569" t="s">
        <v>19671</v>
      </c>
    </row>
    <row r="1570" spans="11:12" x14ac:dyDescent="0.3">
      <c r="K1570">
        <v>270062</v>
      </c>
      <c r="L1570" t="s">
        <v>19672</v>
      </c>
    </row>
    <row r="1571" spans="11:12" x14ac:dyDescent="0.3">
      <c r="K1571">
        <v>284060</v>
      </c>
      <c r="L1571" t="s">
        <v>19673</v>
      </c>
    </row>
    <row r="1572" spans="11:12" x14ac:dyDescent="0.3">
      <c r="K1572">
        <v>288998</v>
      </c>
      <c r="L1572" t="s">
        <v>19674</v>
      </c>
    </row>
    <row r="1573" spans="11:12" x14ac:dyDescent="0.3">
      <c r="K1573">
        <v>299519</v>
      </c>
      <c r="L1573" t="s">
        <v>19675</v>
      </c>
    </row>
    <row r="1574" spans="11:12" x14ac:dyDescent="0.3">
      <c r="K1574">
        <v>310548</v>
      </c>
      <c r="L1574" t="s">
        <v>19676</v>
      </c>
    </row>
    <row r="1575" spans="11:12" x14ac:dyDescent="0.3">
      <c r="K1575">
        <v>325250</v>
      </c>
      <c r="L1575" t="s">
        <v>19677</v>
      </c>
    </row>
    <row r="1576" spans="11:12" x14ac:dyDescent="0.3">
      <c r="K1576">
        <v>352686</v>
      </c>
      <c r="L1576" t="s">
        <v>19678</v>
      </c>
    </row>
    <row r="1577" spans="11:12" x14ac:dyDescent="0.3">
      <c r="K1577">
        <v>355835</v>
      </c>
      <c r="L1577" t="s">
        <v>19679</v>
      </c>
    </row>
    <row r="1578" spans="11:12" x14ac:dyDescent="0.3">
      <c r="K1578">
        <v>36775</v>
      </c>
      <c r="L1578" t="s">
        <v>19680</v>
      </c>
    </row>
    <row r="1579" spans="11:12" x14ac:dyDescent="0.3">
      <c r="K1579">
        <v>339809</v>
      </c>
      <c r="L1579" t="s">
        <v>19681</v>
      </c>
    </row>
    <row r="1580" spans="11:12" x14ac:dyDescent="0.3">
      <c r="K1580">
        <v>354696</v>
      </c>
      <c r="L1580" t="s">
        <v>19682</v>
      </c>
    </row>
    <row r="1581" spans="11:12" x14ac:dyDescent="0.3">
      <c r="K1581">
        <v>242182</v>
      </c>
      <c r="L1581" t="s">
        <v>19683</v>
      </c>
    </row>
    <row r="1582" spans="11:12" x14ac:dyDescent="0.3">
      <c r="K1582">
        <v>35463</v>
      </c>
      <c r="L1582" t="s">
        <v>19684</v>
      </c>
    </row>
    <row r="1583" spans="11:12" x14ac:dyDescent="0.3">
      <c r="K1583">
        <v>193596</v>
      </c>
      <c r="L1583" t="s">
        <v>19685</v>
      </c>
    </row>
    <row r="1584" spans="11:12" x14ac:dyDescent="0.3">
      <c r="K1584">
        <v>115817</v>
      </c>
      <c r="L1584" t="s">
        <v>19686</v>
      </c>
    </row>
    <row r="1585" spans="11:12" x14ac:dyDescent="0.3">
      <c r="K1585">
        <v>36169</v>
      </c>
      <c r="L1585" t="s">
        <v>19687</v>
      </c>
    </row>
    <row r="1586" spans="11:12" x14ac:dyDescent="0.3">
      <c r="K1586">
        <v>305696</v>
      </c>
      <c r="L1586" t="s">
        <v>19688</v>
      </c>
    </row>
    <row r="1587" spans="11:12" x14ac:dyDescent="0.3">
      <c r="K1587">
        <v>35164</v>
      </c>
      <c r="L1587" t="s">
        <v>19689</v>
      </c>
    </row>
    <row r="1588" spans="11:12" x14ac:dyDescent="0.3">
      <c r="K1588">
        <v>191796</v>
      </c>
      <c r="L1588" t="s">
        <v>19690</v>
      </c>
    </row>
    <row r="1589" spans="11:12" x14ac:dyDescent="0.3">
      <c r="K1589">
        <v>303291</v>
      </c>
      <c r="L1589" t="s">
        <v>19691</v>
      </c>
    </row>
    <row r="1590" spans="11:12" x14ac:dyDescent="0.3">
      <c r="K1590">
        <v>351407</v>
      </c>
      <c r="L1590" t="s">
        <v>19692</v>
      </c>
    </row>
    <row r="1591" spans="11:12" x14ac:dyDescent="0.3">
      <c r="K1591">
        <v>33772</v>
      </c>
      <c r="L1591" t="s">
        <v>19693</v>
      </c>
    </row>
    <row r="1592" spans="11:12" x14ac:dyDescent="0.3">
      <c r="K1592">
        <v>35270</v>
      </c>
      <c r="L1592" t="s">
        <v>19694</v>
      </c>
    </row>
    <row r="1593" spans="11:12" x14ac:dyDescent="0.3">
      <c r="K1593">
        <v>36876</v>
      </c>
      <c r="L1593" t="s">
        <v>19695</v>
      </c>
    </row>
    <row r="1594" spans="11:12" x14ac:dyDescent="0.3">
      <c r="K1594">
        <v>35381</v>
      </c>
      <c r="L1594" t="s">
        <v>19696</v>
      </c>
    </row>
    <row r="1595" spans="11:12" x14ac:dyDescent="0.3">
      <c r="K1595">
        <v>191344</v>
      </c>
      <c r="L1595" t="s">
        <v>19697</v>
      </c>
    </row>
    <row r="1596" spans="11:12" x14ac:dyDescent="0.3">
      <c r="K1596">
        <v>35601</v>
      </c>
      <c r="L1596" t="s">
        <v>19698</v>
      </c>
    </row>
    <row r="1597" spans="11:12" x14ac:dyDescent="0.3">
      <c r="K1597">
        <v>35322</v>
      </c>
      <c r="L1597" t="s">
        <v>19699</v>
      </c>
    </row>
    <row r="1598" spans="11:12" x14ac:dyDescent="0.3">
      <c r="K1598">
        <v>36118</v>
      </c>
      <c r="L1598" t="s">
        <v>19700</v>
      </c>
    </row>
    <row r="1599" spans="11:12" x14ac:dyDescent="0.3">
      <c r="K1599">
        <v>32809</v>
      </c>
      <c r="L1599" t="s">
        <v>19701</v>
      </c>
    </row>
    <row r="1600" spans="11:12" x14ac:dyDescent="0.3">
      <c r="K1600">
        <v>79620</v>
      </c>
      <c r="L1600" t="s">
        <v>19702</v>
      </c>
    </row>
    <row r="1601" spans="11:12" x14ac:dyDescent="0.3">
      <c r="K1601">
        <v>72939</v>
      </c>
      <c r="L1601" t="s">
        <v>19703</v>
      </c>
    </row>
    <row r="1602" spans="11:12" x14ac:dyDescent="0.3">
      <c r="K1602">
        <v>35184</v>
      </c>
      <c r="L1602" t="s">
        <v>19704</v>
      </c>
    </row>
    <row r="1603" spans="11:12" x14ac:dyDescent="0.3">
      <c r="K1603">
        <v>34462</v>
      </c>
      <c r="L1603" t="s">
        <v>19705</v>
      </c>
    </row>
    <row r="1604" spans="11:12" x14ac:dyDescent="0.3">
      <c r="K1604" t="s">
        <v>14554</v>
      </c>
      <c r="L1604" t="s">
        <v>19706</v>
      </c>
    </row>
    <row r="1605" spans="11:12" x14ac:dyDescent="0.3">
      <c r="K1605">
        <v>313886</v>
      </c>
      <c r="L1605" t="s">
        <v>19707</v>
      </c>
    </row>
    <row r="1606" spans="11:12" x14ac:dyDescent="0.3">
      <c r="K1606">
        <v>311694</v>
      </c>
      <c r="L1606" t="s">
        <v>19708</v>
      </c>
    </row>
    <row r="1607" spans="11:12" x14ac:dyDescent="0.3">
      <c r="K1607">
        <v>35540</v>
      </c>
      <c r="L1607" t="s">
        <v>19709</v>
      </c>
    </row>
    <row r="1608" spans="11:12" x14ac:dyDescent="0.3">
      <c r="K1608">
        <v>318518</v>
      </c>
      <c r="L1608" t="s">
        <v>19710</v>
      </c>
    </row>
    <row r="1609" spans="11:12" x14ac:dyDescent="0.3">
      <c r="K1609">
        <v>358954</v>
      </c>
      <c r="L1609" t="s">
        <v>19711</v>
      </c>
    </row>
    <row r="1610" spans="11:12" x14ac:dyDescent="0.3">
      <c r="K1610">
        <v>357730</v>
      </c>
      <c r="L1610" t="s">
        <v>19712</v>
      </c>
    </row>
    <row r="1611" spans="11:12" x14ac:dyDescent="0.3">
      <c r="K1611">
        <v>117419</v>
      </c>
      <c r="L1611" t="s">
        <v>19713</v>
      </c>
    </row>
    <row r="1612" spans="11:12" x14ac:dyDescent="0.3">
      <c r="K1612">
        <v>361390</v>
      </c>
      <c r="L1612" t="s">
        <v>19714</v>
      </c>
    </row>
    <row r="1613" spans="11:12" x14ac:dyDescent="0.3">
      <c r="K1613">
        <v>33174</v>
      </c>
      <c r="L1613" t="s">
        <v>19715</v>
      </c>
    </row>
    <row r="1614" spans="11:12" x14ac:dyDescent="0.3">
      <c r="K1614">
        <v>33961</v>
      </c>
      <c r="L1614" t="s">
        <v>19716</v>
      </c>
    </row>
    <row r="1615" spans="11:12" x14ac:dyDescent="0.3">
      <c r="K1615">
        <v>35127</v>
      </c>
      <c r="L1615" t="s">
        <v>19717</v>
      </c>
    </row>
    <row r="1616" spans="11:12" x14ac:dyDescent="0.3">
      <c r="K1616">
        <v>36219</v>
      </c>
      <c r="L1616" t="s">
        <v>19706</v>
      </c>
    </row>
    <row r="1617" spans="11:12" x14ac:dyDescent="0.3">
      <c r="K1617">
        <v>36559</v>
      </c>
      <c r="L1617" t="s">
        <v>19718</v>
      </c>
    </row>
    <row r="1618" spans="11:12" x14ac:dyDescent="0.3">
      <c r="K1618">
        <v>36867</v>
      </c>
      <c r="L1618" t="s">
        <v>19719</v>
      </c>
    </row>
    <row r="1619" spans="11:12" x14ac:dyDescent="0.3">
      <c r="K1619">
        <v>80759</v>
      </c>
      <c r="L1619" t="s">
        <v>19720</v>
      </c>
    </row>
    <row r="1620" spans="11:12" x14ac:dyDescent="0.3">
      <c r="K1620">
        <v>97550</v>
      </c>
      <c r="L1620" t="s">
        <v>19721</v>
      </c>
    </row>
    <row r="1621" spans="11:12" x14ac:dyDescent="0.3">
      <c r="K1621">
        <v>119482</v>
      </c>
      <c r="L1621" t="s">
        <v>19722</v>
      </c>
    </row>
    <row r="1622" spans="11:12" x14ac:dyDescent="0.3">
      <c r="K1622">
        <v>306961</v>
      </c>
      <c r="L1622" t="s">
        <v>19723</v>
      </c>
    </row>
    <row r="1623" spans="11:12" x14ac:dyDescent="0.3">
      <c r="K1623">
        <v>33898</v>
      </c>
      <c r="L1623" t="s">
        <v>19724</v>
      </c>
    </row>
    <row r="1624" spans="11:12" x14ac:dyDescent="0.3">
      <c r="K1624">
        <v>35598</v>
      </c>
      <c r="L1624" t="s">
        <v>19725</v>
      </c>
    </row>
    <row r="1625" spans="11:12" x14ac:dyDescent="0.3">
      <c r="K1625">
        <v>348111</v>
      </c>
      <c r="L1625" t="s">
        <v>19726</v>
      </c>
    </row>
    <row r="1626" spans="11:12" x14ac:dyDescent="0.3">
      <c r="K1626">
        <v>289000</v>
      </c>
      <c r="L1626" t="s">
        <v>19727</v>
      </c>
    </row>
    <row r="1627" spans="11:12" x14ac:dyDescent="0.3">
      <c r="K1627">
        <v>352449</v>
      </c>
      <c r="L1627" t="s">
        <v>19728</v>
      </c>
    </row>
    <row r="1628" spans="11:12" x14ac:dyDescent="0.3">
      <c r="K1628">
        <v>355836</v>
      </c>
      <c r="L1628" t="s">
        <v>19729</v>
      </c>
    </row>
    <row r="1629" spans="11:12" x14ac:dyDescent="0.3">
      <c r="K1629">
        <v>35369</v>
      </c>
      <c r="L1629" t="s">
        <v>19730</v>
      </c>
    </row>
    <row r="1630" spans="11:12" x14ac:dyDescent="0.3">
      <c r="K1630">
        <v>119281</v>
      </c>
      <c r="L1630" t="s">
        <v>19731</v>
      </c>
    </row>
    <row r="1631" spans="11:12" x14ac:dyDescent="0.3">
      <c r="K1631">
        <v>115736</v>
      </c>
      <c r="L1631" t="s">
        <v>19732</v>
      </c>
    </row>
    <row r="1632" spans="11:12" x14ac:dyDescent="0.3">
      <c r="K1632">
        <v>115736</v>
      </c>
      <c r="L1632" t="s">
        <v>19733</v>
      </c>
    </row>
    <row r="1633" spans="11:12" x14ac:dyDescent="0.3">
      <c r="K1633">
        <v>361842</v>
      </c>
      <c r="L1633" t="s">
        <v>19734</v>
      </c>
    </row>
    <row r="1634" spans="11:12" x14ac:dyDescent="0.3">
      <c r="K1634">
        <v>36898</v>
      </c>
      <c r="L1634" t="s">
        <v>19735</v>
      </c>
    </row>
    <row r="1635" spans="11:12" x14ac:dyDescent="0.3">
      <c r="K1635">
        <v>36014</v>
      </c>
      <c r="L1635" t="s">
        <v>19736</v>
      </c>
    </row>
    <row r="1636" spans="11:12" x14ac:dyDescent="0.3">
      <c r="K1636">
        <v>115610</v>
      </c>
      <c r="L1636" t="s">
        <v>19737</v>
      </c>
    </row>
    <row r="1637" spans="11:12" x14ac:dyDescent="0.3">
      <c r="K1637">
        <v>329175</v>
      </c>
      <c r="L1637" t="s">
        <v>19738</v>
      </c>
    </row>
    <row r="1638" spans="11:12" x14ac:dyDescent="0.3">
      <c r="K1638">
        <v>36875</v>
      </c>
      <c r="L1638" t="s">
        <v>19739</v>
      </c>
    </row>
    <row r="1639" spans="11:12" x14ac:dyDescent="0.3">
      <c r="K1639">
        <v>271824</v>
      </c>
      <c r="L1639" t="s">
        <v>19740</v>
      </c>
    </row>
    <row r="1640" spans="11:12" x14ac:dyDescent="0.3">
      <c r="K1640">
        <v>34958</v>
      </c>
      <c r="L1640" t="s">
        <v>19741</v>
      </c>
    </row>
    <row r="1641" spans="11:12" x14ac:dyDescent="0.3">
      <c r="K1641">
        <v>36198</v>
      </c>
      <c r="L1641" t="s">
        <v>19742</v>
      </c>
    </row>
    <row r="1642" spans="11:12" x14ac:dyDescent="0.3">
      <c r="K1642">
        <v>36435</v>
      </c>
      <c r="L1642" t="s">
        <v>19743</v>
      </c>
    </row>
    <row r="1643" spans="11:12" x14ac:dyDescent="0.3">
      <c r="K1643">
        <v>187971</v>
      </c>
      <c r="L1643" t="s">
        <v>19744</v>
      </c>
    </row>
    <row r="1644" spans="11:12" x14ac:dyDescent="0.3">
      <c r="K1644">
        <v>233301</v>
      </c>
      <c r="L1644" t="s">
        <v>19745</v>
      </c>
    </row>
    <row r="1645" spans="11:12" x14ac:dyDescent="0.3">
      <c r="K1645">
        <v>361320</v>
      </c>
      <c r="L1645" t="s">
        <v>19746</v>
      </c>
    </row>
    <row r="1646" spans="11:12" x14ac:dyDescent="0.3">
      <c r="K1646">
        <v>361388</v>
      </c>
      <c r="L1646" t="s">
        <v>19747</v>
      </c>
    </row>
    <row r="1647" spans="11:12" x14ac:dyDescent="0.3">
      <c r="K1647">
        <v>33386</v>
      </c>
      <c r="L1647" t="s">
        <v>19748</v>
      </c>
    </row>
    <row r="1648" spans="11:12" x14ac:dyDescent="0.3">
      <c r="K1648">
        <v>349692</v>
      </c>
      <c r="L1648" t="s">
        <v>19749</v>
      </c>
    </row>
    <row r="1649" spans="11:12" x14ac:dyDescent="0.3">
      <c r="K1649">
        <v>305561</v>
      </c>
      <c r="L1649" t="s">
        <v>19750</v>
      </c>
    </row>
    <row r="1650" spans="11:12" x14ac:dyDescent="0.3">
      <c r="K1650">
        <v>272993</v>
      </c>
      <c r="L1650" t="s">
        <v>19751</v>
      </c>
    </row>
    <row r="1651" spans="11:12" x14ac:dyDescent="0.3">
      <c r="K1651">
        <v>25665</v>
      </c>
      <c r="L1651" t="s">
        <v>19752</v>
      </c>
    </row>
    <row r="1652" spans="11:12" x14ac:dyDescent="0.3">
      <c r="K1652">
        <v>25910</v>
      </c>
      <c r="L1652" t="s">
        <v>19753</v>
      </c>
    </row>
    <row r="1653" spans="11:12" x14ac:dyDescent="0.3">
      <c r="K1653">
        <v>26149</v>
      </c>
      <c r="L1653" t="s">
        <v>19754</v>
      </c>
    </row>
    <row r="1654" spans="11:12" x14ac:dyDescent="0.3">
      <c r="K1654">
        <v>26149</v>
      </c>
      <c r="L1654" t="s">
        <v>19755</v>
      </c>
    </row>
    <row r="1655" spans="11:12" x14ac:dyDescent="0.3">
      <c r="K1655">
        <v>26149</v>
      </c>
      <c r="L1655" t="s">
        <v>19756</v>
      </c>
    </row>
    <row r="1656" spans="11:12" x14ac:dyDescent="0.3">
      <c r="K1656">
        <v>27482</v>
      </c>
      <c r="L1656" t="s">
        <v>19757</v>
      </c>
    </row>
    <row r="1657" spans="11:12" x14ac:dyDescent="0.3">
      <c r="K1657">
        <v>27841</v>
      </c>
      <c r="L1657" t="s">
        <v>19758</v>
      </c>
    </row>
    <row r="1658" spans="11:12" x14ac:dyDescent="0.3">
      <c r="K1658">
        <v>27991</v>
      </c>
      <c r="L1658" t="s">
        <v>19759</v>
      </c>
    </row>
    <row r="1659" spans="11:12" x14ac:dyDescent="0.3">
      <c r="K1659">
        <v>28030</v>
      </c>
      <c r="L1659" t="s">
        <v>19760</v>
      </c>
    </row>
    <row r="1660" spans="11:12" x14ac:dyDescent="0.3">
      <c r="K1660">
        <v>28173</v>
      </c>
      <c r="L1660" t="s">
        <v>19761</v>
      </c>
    </row>
    <row r="1661" spans="11:12" x14ac:dyDescent="0.3">
      <c r="K1661">
        <v>28176</v>
      </c>
      <c r="L1661" t="s">
        <v>19762</v>
      </c>
    </row>
    <row r="1662" spans="11:12" x14ac:dyDescent="0.3">
      <c r="K1662">
        <v>28542</v>
      </c>
      <c r="L1662" t="s">
        <v>19763</v>
      </c>
    </row>
    <row r="1663" spans="11:12" x14ac:dyDescent="0.3">
      <c r="K1663">
        <v>28597</v>
      </c>
      <c r="L1663" t="s">
        <v>19764</v>
      </c>
    </row>
    <row r="1664" spans="11:12" x14ac:dyDescent="0.3">
      <c r="K1664">
        <v>28721</v>
      </c>
      <c r="L1664" t="s">
        <v>19765</v>
      </c>
    </row>
    <row r="1665" spans="11:12" x14ac:dyDescent="0.3">
      <c r="K1665">
        <v>28733</v>
      </c>
      <c r="L1665" t="s">
        <v>19766</v>
      </c>
    </row>
    <row r="1666" spans="11:12" x14ac:dyDescent="0.3">
      <c r="K1666">
        <v>28771</v>
      </c>
      <c r="L1666" t="s">
        <v>19767</v>
      </c>
    </row>
    <row r="1667" spans="11:12" x14ac:dyDescent="0.3">
      <c r="K1667">
        <v>28775</v>
      </c>
      <c r="L1667" t="s">
        <v>19768</v>
      </c>
    </row>
    <row r="1668" spans="11:12" x14ac:dyDescent="0.3">
      <c r="K1668">
        <v>28904</v>
      </c>
      <c r="L1668" t="s">
        <v>19769</v>
      </c>
    </row>
    <row r="1669" spans="11:12" x14ac:dyDescent="0.3">
      <c r="K1669">
        <v>28972</v>
      </c>
      <c r="L1669" t="s">
        <v>19770</v>
      </c>
    </row>
    <row r="1670" spans="11:12" x14ac:dyDescent="0.3">
      <c r="K1670">
        <v>28988</v>
      </c>
      <c r="L1670" t="s">
        <v>19771</v>
      </c>
    </row>
    <row r="1671" spans="11:12" x14ac:dyDescent="0.3">
      <c r="K1671">
        <v>29096</v>
      </c>
      <c r="L1671" t="s">
        <v>19772</v>
      </c>
    </row>
    <row r="1672" spans="11:12" x14ac:dyDescent="0.3">
      <c r="K1672">
        <v>29591</v>
      </c>
      <c r="L1672" t="s">
        <v>19773</v>
      </c>
    </row>
    <row r="1673" spans="11:12" x14ac:dyDescent="0.3">
      <c r="K1673">
        <v>29628</v>
      </c>
      <c r="L1673" t="s">
        <v>19774</v>
      </c>
    </row>
    <row r="1674" spans="11:12" x14ac:dyDescent="0.3">
      <c r="K1674">
        <v>29662</v>
      </c>
      <c r="L1674" t="s">
        <v>19775</v>
      </c>
    </row>
    <row r="1675" spans="11:12" x14ac:dyDescent="0.3">
      <c r="K1675">
        <v>29678</v>
      </c>
      <c r="L1675" t="s">
        <v>19776</v>
      </c>
    </row>
    <row r="1676" spans="11:12" x14ac:dyDescent="0.3">
      <c r="K1676">
        <v>29816</v>
      </c>
      <c r="L1676" t="s">
        <v>19777</v>
      </c>
    </row>
    <row r="1677" spans="11:12" x14ac:dyDescent="0.3">
      <c r="K1677">
        <v>29833</v>
      </c>
      <c r="L1677" t="s">
        <v>19778</v>
      </c>
    </row>
    <row r="1678" spans="11:12" x14ac:dyDescent="0.3">
      <c r="K1678">
        <v>29849</v>
      </c>
      <c r="L1678" t="s">
        <v>19779</v>
      </c>
    </row>
    <row r="1679" spans="11:12" x14ac:dyDescent="0.3">
      <c r="K1679">
        <v>29852</v>
      </c>
      <c r="L1679" t="s">
        <v>19780</v>
      </c>
    </row>
    <row r="1680" spans="11:12" x14ac:dyDescent="0.3">
      <c r="K1680">
        <v>29976</v>
      </c>
      <c r="L1680" t="s">
        <v>19781</v>
      </c>
    </row>
    <row r="1681" spans="11:12" x14ac:dyDescent="0.3">
      <c r="K1681">
        <v>30022</v>
      </c>
      <c r="L1681" t="s">
        <v>19782</v>
      </c>
    </row>
    <row r="1682" spans="11:12" x14ac:dyDescent="0.3">
      <c r="K1682">
        <v>30036</v>
      </c>
      <c r="L1682" t="s">
        <v>19783</v>
      </c>
    </row>
    <row r="1683" spans="11:12" x14ac:dyDescent="0.3">
      <c r="K1683">
        <v>76859</v>
      </c>
      <c r="L1683" t="s">
        <v>18357</v>
      </c>
    </row>
    <row r="1684" spans="11:12" x14ac:dyDescent="0.3">
      <c r="K1684">
        <v>78926</v>
      </c>
      <c r="L1684" t="s">
        <v>19784</v>
      </c>
    </row>
    <row r="1685" spans="11:12" x14ac:dyDescent="0.3">
      <c r="K1685">
        <v>80442</v>
      </c>
      <c r="L1685" t="s">
        <v>19785</v>
      </c>
    </row>
    <row r="1686" spans="11:12" x14ac:dyDescent="0.3">
      <c r="K1686">
        <v>100819</v>
      </c>
      <c r="L1686" t="s">
        <v>19786</v>
      </c>
    </row>
    <row r="1687" spans="11:12" x14ac:dyDescent="0.3">
      <c r="K1687">
        <v>116362</v>
      </c>
      <c r="L1687" t="s">
        <v>19787</v>
      </c>
    </row>
    <row r="1688" spans="11:12" x14ac:dyDescent="0.3">
      <c r="K1688">
        <v>182480</v>
      </c>
      <c r="L1688" t="s">
        <v>19788</v>
      </c>
    </row>
    <row r="1689" spans="11:12" x14ac:dyDescent="0.3">
      <c r="K1689">
        <v>218075</v>
      </c>
      <c r="L1689" t="s">
        <v>19789</v>
      </c>
    </row>
    <row r="1690" spans="11:12" x14ac:dyDescent="0.3">
      <c r="K1690">
        <v>235237</v>
      </c>
      <c r="L1690" t="s">
        <v>19790</v>
      </c>
    </row>
    <row r="1691" spans="11:12" x14ac:dyDescent="0.3">
      <c r="K1691">
        <v>237236</v>
      </c>
      <c r="L1691" t="s">
        <v>19791</v>
      </c>
    </row>
    <row r="1692" spans="11:12" x14ac:dyDescent="0.3">
      <c r="K1692">
        <v>242947</v>
      </c>
      <c r="L1692" t="s">
        <v>19792</v>
      </c>
    </row>
    <row r="1693" spans="11:12" x14ac:dyDescent="0.3">
      <c r="K1693">
        <v>242947</v>
      </c>
      <c r="L1693" t="s">
        <v>19793</v>
      </c>
    </row>
    <row r="1694" spans="11:12" x14ac:dyDescent="0.3">
      <c r="K1694">
        <v>243742</v>
      </c>
      <c r="L1694" t="s">
        <v>19794</v>
      </c>
    </row>
    <row r="1695" spans="11:12" x14ac:dyDescent="0.3">
      <c r="K1695">
        <v>266037</v>
      </c>
      <c r="L1695" t="s">
        <v>19795</v>
      </c>
    </row>
    <row r="1696" spans="11:12" x14ac:dyDescent="0.3">
      <c r="K1696">
        <v>268892</v>
      </c>
      <c r="L1696" t="s">
        <v>19796</v>
      </c>
    </row>
    <row r="1697" spans="11:12" x14ac:dyDescent="0.3">
      <c r="K1697">
        <v>282591</v>
      </c>
      <c r="L1697" t="s">
        <v>19797</v>
      </c>
    </row>
    <row r="1698" spans="11:12" x14ac:dyDescent="0.3">
      <c r="K1698">
        <v>289144</v>
      </c>
      <c r="L1698" t="s">
        <v>19798</v>
      </c>
    </row>
    <row r="1699" spans="11:12" x14ac:dyDescent="0.3">
      <c r="K1699">
        <v>292053</v>
      </c>
      <c r="L1699" t="s">
        <v>19799</v>
      </c>
    </row>
    <row r="1700" spans="11:12" x14ac:dyDescent="0.3">
      <c r="K1700">
        <v>292482</v>
      </c>
      <c r="L1700" t="s">
        <v>19800</v>
      </c>
    </row>
    <row r="1701" spans="11:12" x14ac:dyDescent="0.3">
      <c r="K1701">
        <v>323761</v>
      </c>
      <c r="L1701" t="s">
        <v>19801</v>
      </c>
    </row>
    <row r="1702" spans="11:12" x14ac:dyDescent="0.3">
      <c r="K1702">
        <v>324904</v>
      </c>
      <c r="L1702" t="s">
        <v>19802</v>
      </c>
    </row>
    <row r="1703" spans="11:12" x14ac:dyDescent="0.3">
      <c r="K1703">
        <v>344249</v>
      </c>
      <c r="L1703" t="s">
        <v>19803</v>
      </c>
    </row>
    <row r="1704" spans="11:12" x14ac:dyDescent="0.3">
      <c r="K1704">
        <v>346176</v>
      </c>
      <c r="L1704" t="s">
        <v>19804</v>
      </c>
    </row>
    <row r="1705" spans="11:12" x14ac:dyDescent="0.3">
      <c r="K1705">
        <v>293636</v>
      </c>
      <c r="L1705" t="s">
        <v>19805</v>
      </c>
    </row>
    <row r="1706" spans="11:12" x14ac:dyDescent="0.3">
      <c r="K1706">
        <v>243725</v>
      </c>
      <c r="L1706" t="s">
        <v>19806</v>
      </c>
    </row>
    <row r="1707" spans="11:12" x14ac:dyDescent="0.3">
      <c r="K1707">
        <v>28140</v>
      </c>
      <c r="L1707" t="s">
        <v>19807</v>
      </c>
    </row>
    <row r="1708" spans="11:12" x14ac:dyDescent="0.3">
      <c r="K1708">
        <v>307878</v>
      </c>
      <c r="L1708" t="s">
        <v>19808</v>
      </c>
    </row>
    <row r="1709" spans="11:12" x14ac:dyDescent="0.3">
      <c r="K1709">
        <v>84601</v>
      </c>
      <c r="L1709" t="s">
        <v>19809</v>
      </c>
    </row>
    <row r="1710" spans="11:12" x14ac:dyDescent="0.3">
      <c r="K1710">
        <v>354830</v>
      </c>
      <c r="L1710" t="s">
        <v>19810</v>
      </c>
    </row>
    <row r="1711" spans="11:12" x14ac:dyDescent="0.3">
      <c r="K1711">
        <v>202682</v>
      </c>
      <c r="L1711" t="s">
        <v>19811</v>
      </c>
    </row>
    <row r="1712" spans="11:12" x14ac:dyDescent="0.3">
      <c r="K1712" t="s">
        <v>14980</v>
      </c>
      <c r="L1712" t="s">
        <v>19812</v>
      </c>
    </row>
    <row r="1713" spans="11:12" x14ac:dyDescent="0.3">
      <c r="K1713" t="s">
        <v>19813</v>
      </c>
      <c r="L1713" t="s">
        <v>19755</v>
      </c>
    </row>
    <row r="1714" spans="11:12" x14ac:dyDescent="0.3">
      <c r="K1714">
        <v>77074</v>
      </c>
      <c r="L1714" t="s">
        <v>19814</v>
      </c>
    </row>
    <row r="1715" spans="11:12" x14ac:dyDescent="0.3">
      <c r="K1715">
        <v>354832</v>
      </c>
      <c r="L1715" t="s">
        <v>19815</v>
      </c>
    </row>
    <row r="1716" spans="11:12" x14ac:dyDescent="0.3">
      <c r="K1716">
        <v>239369</v>
      </c>
      <c r="L1716" t="s">
        <v>19816</v>
      </c>
    </row>
    <row r="1717" spans="11:12" x14ac:dyDescent="0.3">
      <c r="K1717">
        <v>290734</v>
      </c>
      <c r="L1717" t="s">
        <v>19817</v>
      </c>
    </row>
    <row r="1718" spans="11:12" x14ac:dyDescent="0.3">
      <c r="K1718">
        <v>350719</v>
      </c>
      <c r="L1718" t="s">
        <v>19818</v>
      </c>
    </row>
    <row r="1719" spans="11:12" x14ac:dyDescent="0.3">
      <c r="K1719">
        <v>224290</v>
      </c>
      <c r="L1719" t="s">
        <v>19819</v>
      </c>
    </row>
    <row r="1720" spans="11:12" x14ac:dyDescent="0.3">
      <c r="K1720">
        <v>29520</v>
      </c>
      <c r="L1720" t="s">
        <v>19820</v>
      </c>
    </row>
    <row r="1721" spans="11:12" x14ac:dyDescent="0.3">
      <c r="K1721">
        <v>28348</v>
      </c>
      <c r="L1721" t="s">
        <v>19821</v>
      </c>
    </row>
    <row r="1722" spans="11:12" x14ac:dyDescent="0.3">
      <c r="K1722">
        <v>29968</v>
      </c>
      <c r="L1722" t="s">
        <v>19822</v>
      </c>
    </row>
    <row r="1723" spans="11:12" x14ac:dyDescent="0.3">
      <c r="K1723">
        <v>30195</v>
      </c>
      <c r="L1723" t="s">
        <v>19823</v>
      </c>
    </row>
    <row r="1724" spans="11:12" x14ac:dyDescent="0.3">
      <c r="K1724">
        <v>27582</v>
      </c>
      <c r="L1724" t="s">
        <v>19824</v>
      </c>
    </row>
    <row r="1725" spans="11:12" x14ac:dyDescent="0.3">
      <c r="K1725">
        <v>350185</v>
      </c>
      <c r="L1725" t="s">
        <v>19825</v>
      </c>
    </row>
    <row r="1726" spans="11:12" x14ac:dyDescent="0.3">
      <c r="K1726">
        <v>357379</v>
      </c>
      <c r="L1726" t="s">
        <v>19826</v>
      </c>
    </row>
    <row r="1727" spans="11:12" x14ac:dyDescent="0.3">
      <c r="K1727">
        <v>216969</v>
      </c>
      <c r="L1727" t="s">
        <v>19827</v>
      </c>
    </row>
    <row r="1728" spans="11:12" x14ac:dyDescent="0.3">
      <c r="K1728">
        <v>231804</v>
      </c>
      <c r="L1728" t="s">
        <v>19828</v>
      </c>
    </row>
    <row r="1729" spans="11:12" x14ac:dyDescent="0.3">
      <c r="K1729">
        <v>29939</v>
      </c>
      <c r="L1729" t="s">
        <v>19829</v>
      </c>
    </row>
    <row r="1730" spans="11:12" x14ac:dyDescent="0.3">
      <c r="K1730">
        <v>27838</v>
      </c>
      <c r="L1730" t="s">
        <v>19830</v>
      </c>
    </row>
    <row r="1731" spans="11:12" x14ac:dyDescent="0.3">
      <c r="K1731">
        <v>184868</v>
      </c>
      <c r="L1731" t="s">
        <v>19831</v>
      </c>
    </row>
    <row r="1732" spans="11:12" x14ac:dyDescent="0.3">
      <c r="K1732">
        <v>27836</v>
      </c>
      <c r="L1732" t="s">
        <v>19832</v>
      </c>
    </row>
    <row r="1733" spans="11:12" x14ac:dyDescent="0.3">
      <c r="K1733">
        <v>319909</v>
      </c>
      <c r="L1733" t="s">
        <v>19833</v>
      </c>
    </row>
    <row r="1734" spans="11:12" x14ac:dyDescent="0.3">
      <c r="K1734">
        <v>29216</v>
      </c>
      <c r="L1734" t="s">
        <v>19834</v>
      </c>
    </row>
    <row r="1735" spans="11:12" x14ac:dyDescent="0.3">
      <c r="K1735">
        <v>178521</v>
      </c>
      <c r="L1735" t="s">
        <v>19835</v>
      </c>
    </row>
    <row r="1736" spans="11:12" x14ac:dyDescent="0.3">
      <c r="K1736">
        <v>26882</v>
      </c>
      <c r="L1736" t="s">
        <v>19836</v>
      </c>
    </row>
    <row r="1737" spans="11:12" x14ac:dyDescent="0.3">
      <c r="K1737">
        <v>360213</v>
      </c>
      <c r="L1737" t="s">
        <v>19812</v>
      </c>
    </row>
    <row r="1738" spans="11:12" x14ac:dyDescent="0.3">
      <c r="K1738">
        <v>78368</v>
      </c>
      <c r="L1738" t="s">
        <v>19837</v>
      </c>
    </row>
    <row r="1739" spans="11:12" x14ac:dyDescent="0.3">
      <c r="K1739">
        <v>28486</v>
      </c>
      <c r="L1739" t="s">
        <v>19838</v>
      </c>
    </row>
    <row r="1740" spans="11:12" x14ac:dyDescent="0.3">
      <c r="K1740">
        <v>101428</v>
      </c>
      <c r="L1740" t="s">
        <v>19839</v>
      </c>
    </row>
    <row r="1741" spans="11:12" x14ac:dyDescent="0.3">
      <c r="K1741">
        <v>29831</v>
      </c>
      <c r="L1741" t="s">
        <v>19840</v>
      </c>
    </row>
    <row r="1742" spans="11:12" x14ac:dyDescent="0.3">
      <c r="K1742">
        <v>29304</v>
      </c>
      <c r="L1742" t="s">
        <v>19841</v>
      </c>
    </row>
    <row r="1743" spans="11:12" x14ac:dyDescent="0.3">
      <c r="K1743" t="s">
        <v>15086</v>
      </c>
      <c r="L1743" t="s">
        <v>19842</v>
      </c>
    </row>
    <row r="1744" spans="11:12" x14ac:dyDescent="0.3">
      <c r="K1744">
        <v>28164</v>
      </c>
      <c r="L1744" t="s">
        <v>19843</v>
      </c>
    </row>
    <row r="1745" spans="11:12" x14ac:dyDescent="0.3">
      <c r="K1745">
        <v>351204</v>
      </c>
      <c r="L1745" t="s">
        <v>19844</v>
      </c>
    </row>
    <row r="1746" spans="11:12" x14ac:dyDescent="0.3">
      <c r="K1746">
        <v>29516</v>
      </c>
      <c r="L1746" t="s">
        <v>19845</v>
      </c>
    </row>
    <row r="1747" spans="11:12" x14ac:dyDescent="0.3">
      <c r="K1747">
        <v>29417</v>
      </c>
      <c r="L1747" t="s">
        <v>19846</v>
      </c>
    </row>
    <row r="1748" spans="11:12" x14ac:dyDescent="0.3">
      <c r="K1748">
        <v>185787</v>
      </c>
      <c r="L1748" t="s">
        <v>19847</v>
      </c>
    </row>
    <row r="1749" spans="11:12" x14ac:dyDescent="0.3">
      <c r="K1749">
        <v>29961</v>
      </c>
      <c r="L1749" t="s">
        <v>19783</v>
      </c>
    </row>
    <row r="1750" spans="11:12" x14ac:dyDescent="0.3">
      <c r="K1750">
        <v>228539</v>
      </c>
      <c r="L1750" t="s">
        <v>19848</v>
      </c>
    </row>
    <row r="1751" spans="11:12" x14ac:dyDescent="0.3">
      <c r="K1751">
        <v>281859</v>
      </c>
      <c r="L1751" t="s">
        <v>19849</v>
      </c>
    </row>
    <row r="1752" spans="11:12" x14ac:dyDescent="0.3">
      <c r="K1752">
        <v>78409</v>
      </c>
      <c r="L1752" t="s">
        <v>19850</v>
      </c>
    </row>
    <row r="1753" spans="11:12" x14ac:dyDescent="0.3">
      <c r="K1753">
        <v>356883</v>
      </c>
      <c r="L1753" t="s">
        <v>19851</v>
      </c>
    </row>
    <row r="1754" spans="11:12" x14ac:dyDescent="0.3">
      <c r="K1754">
        <v>29996</v>
      </c>
      <c r="L1754" t="s">
        <v>19852</v>
      </c>
    </row>
    <row r="1755" spans="11:12" x14ac:dyDescent="0.3">
      <c r="K1755">
        <v>8067</v>
      </c>
      <c r="L1755" t="s">
        <v>19853</v>
      </c>
    </row>
    <row r="1756" spans="11:12" x14ac:dyDescent="0.3">
      <c r="K1756">
        <v>8097</v>
      </c>
      <c r="L1756" t="s">
        <v>19854</v>
      </c>
    </row>
    <row r="1757" spans="11:12" x14ac:dyDescent="0.3">
      <c r="K1757">
        <v>8241</v>
      </c>
      <c r="L1757" t="s">
        <v>19855</v>
      </c>
    </row>
    <row r="1758" spans="11:12" x14ac:dyDescent="0.3">
      <c r="K1758">
        <v>9160</v>
      </c>
      <c r="L1758" t="s">
        <v>19856</v>
      </c>
    </row>
    <row r="1759" spans="11:12" x14ac:dyDescent="0.3">
      <c r="K1759">
        <v>9212</v>
      </c>
      <c r="L1759" t="s">
        <v>19857</v>
      </c>
    </row>
    <row r="1760" spans="11:12" x14ac:dyDescent="0.3">
      <c r="K1760">
        <v>9441</v>
      </c>
      <c r="L1760" t="s">
        <v>19858</v>
      </c>
    </row>
    <row r="1761" spans="11:12" x14ac:dyDescent="0.3">
      <c r="K1761">
        <v>9447</v>
      </c>
      <c r="L1761" t="s">
        <v>19859</v>
      </c>
    </row>
    <row r="1762" spans="11:12" x14ac:dyDescent="0.3">
      <c r="K1762">
        <v>9803</v>
      </c>
      <c r="L1762" t="s">
        <v>19860</v>
      </c>
    </row>
    <row r="1763" spans="11:12" x14ac:dyDescent="0.3">
      <c r="K1763">
        <v>10098</v>
      </c>
      <c r="L1763" t="s">
        <v>19861</v>
      </c>
    </row>
    <row r="1764" spans="11:12" x14ac:dyDescent="0.3">
      <c r="K1764">
        <v>10133</v>
      </c>
      <c r="L1764" t="s">
        <v>19862</v>
      </c>
    </row>
    <row r="1765" spans="11:12" x14ac:dyDescent="0.3">
      <c r="K1765">
        <v>10251</v>
      </c>
      <c r="L1765" t="s">
        <v>19863</v>
      </c>
    </row>
    <row r="1766" spans="11:12" x14ac:dyDescent="0.3">
      <c r="K1766">
        <v>10447</v>
      </c>
      <c r="L1766" t="s">
        <v>19864</v>
      </c>
    </row>
    <row r="1767" spans="11:12" x14ac:dyDescent="0.3">
      <c r="K1767">
        <v>10482</v>
      </c>
      <c r="L1767" t="s">
        <v>19865</v>
      </c>
    </row>
    <row r="1768" spans="11:12" x14ac:dyDescent="0.3">
      <c r="K1768">
        <v>37089</v>
      </c>
      <c r="L1768" t="s">
        <v>19866</v>
      </c>
    </row>
    <row r="1769" spans="11:12" x14ac:dyDescent="0.3">
      <c r="K1769">
        <v>37258</v>
      </c>
      <c r="L1769" t="s">
        <v>19867</v>
      </c>
    </row>
    <row r="1770" spans="11:12" x14ac:dyDescent="0.3">
      <c r="K1770">
        <v>81221</v>
      </c>
      <c r="L1770" t="s">
        <v>19868</v>
      </c>
    </row>
    <row r="1771" spans="11:12" x14ac:dyDescent="0.3">
      <c r="K1771">
        <v>82198</v>
      </c>
      <c r="L1771" t="s">
        <v>19869</v>
      </c>
    </row>
    <row r="1772" spans="11:12" x14ac:dyDescent="0.3">
      <c r="K1772">
        <v>98783</v>
      </c>
      <c r="L1772" t="s">
        <v>19870</v>
      </c>
    </row>
    <row r="1773" spans="11:12" x14ac:dyDescent="0.3">
      <c r="K1773">
        <v>98784</v>
      </c>
      <c r="L1773" t="s">
        <v>19871</v>
      </c>
    </row>
    <row r="1774" spans="11:12" x14ac:dyDescent="0.3">
      <c r="K1774">
        <v>101938</v>
      </c>
      <c r="L1774" t="s">
        <v>19872</v>
      </c>
    </row>
    <row r="1775" spans="11:12" x14ac:dyDescent="0.3">
      <c r="K1775">
        <v>190018</v>
      </c>
      <c r="L1775" t="s">
        <v>19873</v>
      </c>
    </row>
    <row r="1776" spans="11:12" x14ac:dyDescent="0.3">
      <c r="K1776">
        <v>201470</v>
      </c>
      <c r="L1776" t="s">
        <v>19874</v>
      </c>
    </row>
    <row r="1777" spans="11:12" x14ac:dyDescent="0.3">
      <c r="K1777">
        <v>226922</v>
      </c>
      <c r="L1777" t="s">
        <v>19875</v>
      </c>
    </row>
    <row r="1778" spans="11:12" x14ac:dyDescent="0.3">
      <c r="K1778">
        <v>241302</v>
      </c>
      <c r="L1778" t="s">
        <v>19876</v>
      </c>
    </row>
    <row r="1779" spans="11:12" x14ac:dyDescent="0.3">
      <c r="K1779">
        <v>243256</v>
      </c>
      <c r="L1779" t="s">
        <v>19877</v>
      </c>
    </row>
    <row r="1780" spans="11:12" x14ac:dyDescent="0.3">
      <c r="K1780">
        <v>249059</v>
      </c>
      <c r="L1780" t="s">
        <v>19878</v>
      </c>
    </row>
    <row r="1781" spans="11:12" x14ac:dyDescent="0.3">
      <c r="K1781">
        <v>249067</v>
      </c>
      <c r="L1781" t="s">
        <v>19879</v>
      </c>
    </row>
    <row r="1782" spans="11:12" x14ac:dyDescent="0.3">
      <c r="K1782">
        <v>357016</v>
      </c>
      <c r="L1782" t="s">
        <v>19880</v>
      </c>
    </row>
    <row r="1783" spans="11:12" x14ac:dyDescent="0.3">
      <c r="K1783">
        <v>9460</v>
      </c>
      <c r="L1783" t="s">
        <v>19881</v>
      </c>
    </row>
    <row r="1784" spans="11:12" x14ac:dyDescent="0.3">
      <c r="K1784">
        <v>9113</v>
      </c>
      <c r="L1784" t="s">
        <v>19882</v>
      </c>
    </row>
    <row r="1785" spans="11:12" x14ac:dyDescent="0.3">
      <c r="K1785">
        <v>191881</v>
      </c>
      <c r="L1785" t="s">
        <v>19883</v>
      </c>
    </row>
    <row r="1786" spans="11:12" x14ac:dyDescent="0.3">
      <c r="K1786">
        <v>9165</v>
      </c>
      <c r="L1786" t="s">
        <v>19884</v>
      </c>
    </row>
    <row r="1787" spans="11:12" x14ac:dyDescent="0.3">
      <c r="K1787">
        <v>9564</v>
      </c>
      <c r="L1787" t="s">
        <v>19885</v>
      </c>
    </row>
    <row r="1788" spans="11:12" x14ac:dyDescent="0.3">
      <c r="K1788">
        <v>10421</v>
      </c>
      <c r="L1788" t="s">
        <v>19886</v>
      </c>
    </row>
    <row r="1789" spans="11:12" x14ac:dyDescent="0.3">
      <c r="K1789">
        <v>261066</v>
      </c>
      <c r="L1789" t="s">
        <v>19887</v>
      </c>
    </row>
    <row r="1790" spans="11:12" x14ac:dyDescent="0.3">
      <c r="K1790">
        <v>9258</v>
      </c>
      <c r="L1790" t="s">
        <v>19888</v>
      </c>
    </row>
    <row r="1791" spans="11:12" x14ac:dyDescent="0.3">
      <c r="K1791">
        <v>9376</v>
      </c>
      <c r="L1791" t="s">
        <v>19889</v>
      </c>
    </row>
    <row r="1792" spans="11:12" x14ac:dyDescent="0.3">
      <c r="K1792">
        <v>9905</v>
      </c>
      <c r="L1792" t="s">
        <v>19890</v>
      </c>
    </row>
    <row r="1793" spans="11:12" x14ac:dyDescent="0.3">
      <c r="K1793">
        <v>37083</v>
      </c>
      <c r="L1793" t="s">
        <v>19891</v>
      </c>
    </row>
    <row r="1794" spans="11:12" x14ac:dyDescent="0.3">
      <c r="K1794">
        <v>37088</v>
      </c>
      <c r="L1794" t="s">
        <v>19892</v>
      </c>
    </row>
    <row r="1795" spans="11:12" x14ac:dyDescent="0.3">
      <c r="K1795">
        <v>37232</v>
      </c>
      <c r="L1795" t="s">
        <v>19893</v>
      </c>
    </row>
    <row r="1796" spans="11:12" x14ac:dyDescent="0.3">
      <c r="K1796">
        <v>37233</v>
      </c>
      <c r="L1796" t="s">
        <v>19894</v>
      </c>
    </row>
    <row r="1797" spans="11:12" x14ac:dyDescent="0.3">
      <c r="K1797">
        <v>37407</v>
      </c>
      <c r="L1797" t="s">
        <v>19895</v>
      </c>
    </row>
    <row r="1798" spans="11:12" x14ac:dyDescent="0.3">
      <c r="K1798">
        <v>37413</v>
      </c>
      <c r="L1798" t="s">
        <v>19896</v>
      </c>
    </row>
    <row r="1799" spans="11:12" x14ac:dyDescent="0.3">
      <c r="K1799">
        <v>330589</v>
      </c>
      <c r="L1799" t="s">
        <v>19897</v>
      </c>
    </row>
    <row r="1800" spans="11:12" x14ac:dyDescent="0.3">
      <c r="K1800">
        <v>302197</v>
      </c>
      <c r="L1800" t="s">
        <v>19898</v>
      </c>
    </row>
    <row r="1801" spans="11:12" x14ac:dyDescent="0.3">
      <c r="K1801">
        <v>348256</v>
      </c>
      <c r="L1801" t="s">
        <v>19899</v>
      </c>
    </row>
    <row r="1802" spans="11:12" x14ac:dyDescent="0.3">
      <c r="K1802">
        <v>347575</v>
      </c>
      <c r="L1802" t="s">
        <v>19900</v>
      </c>
    </row>
    <row r="1803" spans="11:12" x14ac:dyDescent="0.3">
      <c r="K1803" t="s">
        <v>15306</v>
      </c>
      <c r="L1803" t="s">
        <v>19901</v>
      </c>
    </row>
    <row r="1804" spans="11:12" x14ac:dyDescent="0.3">
      <c r="K1804">
        <v>304066</v>
      </c>
      <c r="L1804" t="s">
        <v>19902</v>
      </c>
    </row>
    <row r="1805" spans="11:12" x14ac:dyDescent="0.3">
      <c r="K1805">
        <v>9022</v>
      </c>
      <c r="L1805" t="s">
        <v>19903</v>
      </c>
    </row>
    <row r="1806" spans="11:12" x14ac:dyDescent="0.3">
      <c r="K1806">
        <v>366589</v>
      </c>
      <c r="L1806" t="s">
        <v>19904</v>
      </c>
    </row>
    <row r="1807" spans="11:12" x14ac:dyDescent="0.3">
      <c r="K1807">
        <v>58665</v>
      </c>
      <c r="L1807" t="s">
        <v>19905</v>
      </c>
    </row>
    <row r="1808" spans="11:12" x14ac:dyDescent="0.3">
      <c r="K1808">
        <v>99659</v>
      </c>
      <c r="L1808" t="s">
        <v>19906</v>
      </c>
    </row>
    <row r="1809" spans="11:12" x14ac:dyDescent="0.3">
      <c r="K1809">
        <v>99670</v>
      </c>
      <c r="L1809" t="s">
        <v>19907</v>
      </c>
    </row>
    <row r="1810" spans="11:12" x14ac:dyDescent="0.3">
      <c r="K1810">
        <v>99675</v>
      </c>
      <c r="L1810" t="s">
        <v>19908</v>
      </c>
    </row>
    <row r="1811" spans="11:12" x14ac:dyDescent="0.3">
      <c r="K1811">
        <v>99688</v>
      </c>
      <c r="L1811" t="s">
        <v>19909</v>
      </c>
    </row>
    <row r="1812" spans="11:12" x14ac:dyDescent="0.3">
      <c r="K1812">
        <v>99699</v>
      </c>
      <c r="L1812" t="s">
        <v>19910</v>
      </c>
    </row>
    <row r="1813" spans="11:12" x14ac:dyDescent="0.3">
      <c r="K1813">
        <v>99710</v>
      </c>
      <c r="L1813" t="s">
        <v>19911</v>
      </c>
    </row>
    <row r="1814" spans="11:12" x14ac:dyDescent="0.3">
      <c r="K1814">
        <v>99720</v>
      </c>
      <c r="L1814" t="s">
        <v>19912</v>
      </c>
    </row>
    <row r="1815" spans="11:12" x14ac:dyDescent="0.3">
      <c r="K1815">
        <v>99751</v>
      </c>
      <c r="L1815" t="s">
        <v>19913</v>
      </c>
    </row>
    <row r="1816" spans="11:12" x14ac:dyDescent="0.3">
      <c r="K1816">
        <v>99770</v>
      </c>
      <c r="L1816" t="s">
        <v>19914</v>
      </c>
    </row>
    <row r="1817" spans="11:12" x14ac:dyDescent="0.3">
      <c r="K1817">
        <v>99813</v>
      </c>
      <c r="L1817" t="s">
        <v>19915</v>
      </c>
    </row>
    <row r="1818" spans="11:12" x14ac:dyDescent="0.3">
      <c r="K1818">
        <v>99846</v>
      </c>
      <c r="L1818" t="s">
        <v>19916</v>
      </c>
    </row>
    <row r="1819" spans="11:12" x14ac:dyDescent="0.3">
      <c r="K1819">
        <v>99876</v>
      </c>
      <c r="L1819" t="s">
        <v>19917</v>
      </c>
    </row>
    <row r="1820" spans="11:12" x14ac:dyDescent="0.3">
      <c r="K1820">
        <v>99916</v>
      </c>
      <c r="L1820" t="s">
        <v>19918</v>
      </c>
    </row>
    <row r="1821" spans="11:12" x14ac:dyDescent="0.3">
      <c r="K1821">
        <v>99924</v>
      </c>
      <c r="L1821" t="s">
        <v>19919</v>
      </c>
    </row>
    <row r="1822" spans="11:12" x14ac:dyDescent="0.3">
      <c r="K1822">
        <v>99966</v>
      </c>
      <c r="L1822" t="s">
        <v>19920</v>
      </c>
    </row>
    <row r="1823" spans="11:12" x14ac:dyDescent="0.3">
      <c r="K1823">
        <v>99971</v>
      </c>
      <c r="L1823" t="s">
        <v>19921</v>
      </c>
    </row>
    <row r="1824" spans="11:12" x14ac:dyDescent="0.3">
      <c r="K1824">
        <v>100013</v>
      </c>
      <c r="L1824" t="s">
        <v>19922</v>
      </c>
    </row>
    <row r="1825" spans="11:12" x14ac:dyDescent="0.3">
      <c r="K1825">
        <v>100089</v>
      </c>
      <c r="L1825" t="s">
        <v>19923</v>
      </c>
    </row>
    <row r="1826" spans="11:12" x14ac:dyDescent="0.3">
      <c r="K1826">
        <v>100113</v>
      </c>
      <c r="L1826" t="s">
        <v>19924</v>
      </c>
    </row>
    <row r="1827" spans="11:12" x14ac:dyDescent="0.3">
      <c r="K1827">
        <v>100133</v>
      </c>
      <c r="L1827" t="s">
        <v>19925</v>
      </c>
    </row>
    <row r="1828" spans="11:12" x14ac:dyDescent="0.3">
      <c r="K1828">
        <v>100133</v>
      </c>
      <c r="L1828" t="s">
        <v>19926</v>
      </c>
    </row>
    <row r="1829" spans="11:12" x14ac:dyDescent="0.3">
      <c r="K1829">
        <v>100154</v>
      </c>
      <c r="L1829" t="s">
        <v>19927</v>
      </c>
    </row>
    <row r="1830" spans="11:12" x14ac:dyDescent="0.3">
      <c r="K1830">
        <v>100198</v>
      </c>
      <c r="L1830" t="s">
        <v>19928</v>
      </c>
    </row>
    <row r="1831" spans="11:12" x14ac:dyDescent="0.3">
      <c r="K1831">
        <v>100258</v>
      </c>
      <c r="L1831" t="s">
        <v>19929</v>
      </c>
    </row>
    <row r="1832" spans="11:12" x14ac:dyDescent="0.3">
      <c r="K1832">
        <v>100313</v>
      </c>
      <c r="L1832" t="s">
        <v>19930</v>
      </c>
    </row>
    <row r="1833" spans="11:12" x14ac:dyDescent="0.3">
      <c r="K1833">
        <v>100382</v>
      </c>
      <c r="L1833" t="s">
        <v>19931</v>
      </c>
    </row>
    <row r="1834" spans="11:12" x14ac:dyDescent="0.3">
      <c r="K1834">
        <v>100406</v>
      </c>
      <c r="L1834" t="s">
        <v>19932</v>
      </c>
    </row>
    <row r="1835" spans="11:12" x14ac:dyDescent="0.3">
      <c r="K1835">
        <v>100424</v>
      </c>
      <c r="L1835" t="s">
        <v>19933</v>
      </c>
    </row>
    <row r="1836" spans="11:12" x14ac:dyDescent="0.3">
      <c r="K1836">
        <v>100437</v>
      </c>
      <c r="L1836" t="s">
        <v>19934</v>
      </c>
    </row>
    <row r="1837" spans="11:12" x14ac:dyDescent="0.3">
      <c r="K1837">
        <v>100449</v>
      </c>
      <c r="L1837" t="s">
        <v>19935</v>
      </c>
    </row>
    <row r="1838" spans="11:12" x14ac:dyDescent="0.3">
      <c r="K1838">
        <v>100459</v>
      </c>
      <c r="L1838" t="s">
        <v>19936</v>
      </c>
    </row>
    <row r="1839" spans="11:12" x14ac:dyDescent="0.3">
      <c r="K1839">
        <v>100465</v>
      </c>
      <c r="L1839" t="s">
        <v>19937</v>
      </c>
    </row>
    <row r="1840" spans="11:12" x14ac:dyDescent="0.3">
      <c r="K1840">
        <v>100497</v>
      </c>
      <c r="L1840" t="s">
        <v>19938</v>
      </c>
    </row>
    <row r="1841" spans="11:12" x14ac:dyDescent="0.3">
      <c r="K1841">
        <v>100498</v>
      </c>
      <c r="L1841" t="s">
        <v>19939</v>
      </c>
    </row>
    <row r="1842" spans="11:12" x14ac:dyDescent="0.3">
      <c r="K1842">
        <v>100499</v>
      </c>
      <c r="L1842" t="s">
        <v>19940</v>
      </c>
    </row>
    <row r="1843" spans="11:12" x14ac:dyDescent="0.3">
      <c r="K1843">
        <v>100503</v>
      </c>
      <c r="L1843" t="s">
        <v>19941</v>
      </c>
    </row>
    <row r="1844" spans="11:12" x14ac:dyDescent="0.3">
      <c r="K1844">
        <v>100507</v>
      </c>
      <c r="L1844" t="s">
        <v>19942</v>
      </c>
    </row>
    <row r="1845" spans="11:12" x14ac:dyDescent="0.3">
      <c r="K1845">
        <v>100546</v>
      </c>
      <c r="L1845" t="s">
        <v>19943</v>
      </c>
    </row>
    <row r="1846" spans="11:12" x14ac:dyDescent="0.3">
      <c r="K1846">
        <v>100558</v>
      </c>
      <c r="L1846" t="s">
        <v>19944</v>
      </c>
    </row>
    <row r="1847" spans="11:12" x14ac:dyDescent="0.3">
      <c r="K1847">
        <v>100590</v>
      </c>
      <c r="L1847" t="s">
        <v>19945</v>
      </c>
    </row>
    <row r="1848" spans="11:12" x14ac:dyDescent="0.3">
      <c r="K1848">
        <v>100600</v>
      </c>
      <c r="L1848" t="s">
        <v>19946</v>
      </c>
    </row>
    <row r="1849" spans="11:12" x14ac:dyDescent="0.3">
      <c r="K1849">
        <v>100603</v>
      </c>
      <c r="L1849" t="s">
        <v>19947</v>
      </c>
    </row>
    <row r="1850" spans="11:12" x14ac:dyDescent="0.3">
      <c r="K1850">
        <v>100612</v>
      </c>
      <c r="L1850" t="s">
        <v>19948</v>
      </c>
    </row>
    <row r="1851" spans="11:12" x14ac:dyDescent="0.3">
      <c r="K1851">
        <v>100613</v>
      </c>
      <c r="L1851" t="s">
        <v>19949</v>
      </c>
    </row>
    <row r="1852" spans="11:12" x14ac:dyDescent="0.3">
      <c r="K1852">
        <v>100614</v>
      </c>
      <c r="L1852" t="s">
        <v>19950</v>
      </c>
    </row>
    <row r="1853" spans="11:12" x14ac:dyDescent="0.3">
      <c r="K1853">
        <v>100644</v>
      </c>
      <c r="L1853" t="s">
        <v>19951</v>
      </c>
    </row>
    <row r="1854" spans="11:12" x14ac:dyDescent="0.3">
      <c r="K1854">
        <v>100646</v>
      </c>
      <c r="L1854" t="s">
        <v>19952</v>
      </c>
    </row>
    <row r="1855" spans="11:12" x14ac:dyDescent="0.3">
      <c r="K1855">
        <v>100656</v>
      </c>
      <c r="L1855" t="s">
        <v>19953</v>
      </c>
    </row>
    <row r="1856" spans="11:12" x14ac:dyDescent="0.3">
      <c r="K1856">
        <v>100676</v>
      </c>
      <c r="L1856" t="s">
        <v>19954</v>
      </c>
    </row>
    <row r="1857" spans="11:12" x14ac:dyDescent="0.3">
      <c r="K1857">
        <v>103067</v>
      </c>
      <c r="L1857" t="s">
        <v>19955</v>
      </c>
    </row>
    <row r="1858" spans="11:12" x14ac:dyDescent="0.3">
      <c r="K1858">
        <v>103209</v>
      </c>
      <c r="L1858" t="s">
        <v>19956</v>
      </c>
    </row>
    <row r="1859" spans="11:12" x14ac:dyDescent="0.3">
      <c r="K1859">
        <v>106675</v>
      </c>
      <c r="L1859" t="s">
        <v>19957</v>
      </c>
    </row>
    <row r="1860" spans="11:12" x14ac:dyDescent="0.3">
      <c r="K1860">
        <v>107626</v>
      </c>
      <c r="L1860" t="s">
        <v>19958</v>
      </c>
    </row>
    <row r="1861" spans="11:12" x14ac:dyDescent="0.3">
      <c r="K1861">
        <v>119258</v>
      </c>
      <c r="L1861" t="s">
        <v>19959</v>
      </c>
    </row>
    <row r="1862" spans="11:12" x14ac:dyDescent="0.3">
      <c r="K1862">
        <v>121893</v>
      </c>
      <c r="L1862" t="s">
        <v>19960</v>
      </c>
    </row>
    <row r="1863" spans="11:12" x14ac:dyDescent="0.3">
      <c r="K1863">
        <v>178005</v>
      </c>
      <c r="L1863" t="s">
        <v>19961</v>
      </c>
    </row>
    <row r="1864" spans="11:12" x14ac:dyDescent="0.3">
      <c r="K1864">
        <v>178426</v>
      </c>
      <c r="L1864" t="s">
        <v>19962</v>
      </c>
    </row>
    <row r="1865" spans="11:12" x14ac:dyDescent="0.3">
      <c r="K1865">
        <v>182830</v>
      </c>
      <c r="L1865" t="s">
        <v>19963</v>
      </c>
    </row>
    <row r="1866" spans="11:12" x14ac:dyDescent="0.3">
      <c r="K1866">
        <v>207253</v>
      </c>
      <c r="L1866" t="s">
        <v>19964</v>
      </c>
    </row>
    <row r="1867" spans="11:12" x14ac:dyDescent="0.3">
      <c r="K1867">
        <v>210330</v>
      </c>
      <c r="L1867" t="s">
        <v>19965</v>
      </c>
    </row>
    <row r="1868" spans="11:12" x14ac:dyDescent="0.3">
      <c r="K1868">
        <v>211193</v>
      </c>
      <c r="L1868" t="s">
        <v>19966</v>
      </c>
    </row>
    <row r="1869" spans="11:12" x14ac:dyDescent="0.3">
      <c r="K1869">
        <v>212134</v>
      </c>
      <c r="L1869" t="s">
        <v>19967</v>
      </c>
    </row>
    <row r="1870" spans="11:12" x14ac:dyDescent="0.3">
      <c r="K1870">
        <v>212357</v>
      </c>
      <c r="L1870" t="s">
        <v>19968</v>
      </c>
    </row>
    <row r="1871" spans="11:12" x14ac:dyDescent="0.3">
      <c r="K1871">
        <v>213676</v>
      </c>
      <c r="L1871" t="s">
        <v>19969</v>
      </c>
    </row>
    <row r="1872" spans="11:12" x14ac:dyDescent="0.3">
      <c r="K1872">
        <v>215487</v>
      </c>
      <c r="L1872" t="s">
        <v>19970</v>
      </c>
    </row>
    <row r="1873" spans="11:12" x14ac:dyDescent="0.3">
      <c r="K1873">
        <v>234262</v>
      </c>
      <c r="L1873" t="s">
        <v>19971</v>
      </c>
    </row>
    <row r="1874" spans="11:12" x14ac:dyDescent="0.3">
      <c r="K1874">
        <v>261058</v>
      </c>
      <c r="L1874" t="s">
        <v>19972</v>
      </c>
    </row>
    <row r="1875" spans="11:12" x14ac:dyDescent="0.3">
      <c r="K1875">
        <v>277146</v>
      </c>
      <c r="L1875" t="s">
        <v>19973</v>
      </c>
    </row>
    <row r="1876" spans="11:12" x14ac:dyDescent="0.3">
      <c r="K1876">
        <v>279833</v>
      </c>
      <c r="L1876" t="s">
        <v>19974</v>
      </c>
    </row>
    <row r="1877" spans="11:12" x14ac:dyDescent="0.3">
      <c r="K1877">
        <v>284844</v>
      </c>
      <c r="L1877" t="s">
        <v>19975</v>
      </c>
    </row>
    <row r="1878" spans="11:12" x14ac:dyDescent="0.3">
      <c r="K1878">
        <v>296546</v>
      </c>
      <c r="L1878" t="s">
        <v>19976</v>
      </c>
    </row>
    <row r="1879" spans="11:12" x14ac:dyDescent="0.3">
      <c r="K1879">
        <v>330775</v>
      </c>
      <c r="L1879" t="s">
        <v>19977</v>
      </c>
    </row>
    <row r="1880" spans="11:12" x14ac:dyDescent="0.3">
      <c r="K1880">
        <v>344039</v>
      </c>
      <c r="L1880" t="s">
        <v>19978</v>
      </c>
    </row>
    <row r="1881" spans="11:12" x14ac:dyDescent="0.3">
      <c r="K1881">
        <v>355819</v>
      </c>
      <c r="L1881" t="s">
        <v>19979</v>
      </c>
    </row>
    <row r="1882" spans="11:12" x14ac:dyDescent="0.3">
      <c r="K1882">
        <v>100531</v>
      </c>
      <c r="L1882" t="s">
        <v>19980</v>
      </c>
    </row>
    <row r="1883" spans="11:12" x14ac:dyDescent="0.3">
      <c r="K1883">
        <v>100642</v>
      </c>
      <c r="L1883" t="s">
        <v>19981</v>
      </c>
    </row>
    <row r="1884" spans="11:12" x14ac:dyDescent="0.3">
      <c r="K1884">
        <v>100604</v>
      </c>
      <c r="L1884" t="s">
        <v>19982</v>
      </c>
    </row>
    <row r="1885" spans="11:12" x14ac:dyDescent="0.3">
      <c r="K1885">
        <v>100077</v>
      </c>
      <c r="L1885" t="s">
        <v>19983</v>
      </c>
    </row>
    <row r="1886" spans="11:12" x14ac:dyDescent="0.3">
      <c r="K1886">
        <v>100633</v>
      </c>
      <c r="L1886" t="s">
        <v>19984</v>
      </c>
    </row>
    <row r="1887" spans="11:12" x14ac:dyDescent="0.3">
      <c r="K1887">
        <v>100660</v>
      </c>
      <c r="L1887" t="s">
        <v>19985</v>
      </c>
    </row>
    <row r="1888" spans="11:12" x14ac:dyDescent="0.3">
      <c r="K1888">
        <v>100142</v>
      </c>
      <c r="L1888" t="s">
        <v>19986</v>
      </c>
    </row>
    <row r="1889" spans="11:12" x14ac:dyDescent="0.3">
      <c r="K1889">
        <v>116244</v>
      </c>
      <c r="L1889" t="s">
        <v>19987</v>
      </c>
    </row>
    <row r="1890" spans="11:12" x14ac:dyDescent="0.3">
      <c r="K1890">
        <v>116244</v>
      </c>
      <c r="L1890" t="s">
        <v>19988</v>
      </c>
    </row>
    <row r="1891" spans="11:12" x14ac:dyDescent="0.3">
      <c r="K1891">
        <v>99894</v>
      </c>
      <c r="L1891" t="s">
        <v>19989</v>
      </c>
    </row>
    <row r="1892" spans="11:12" x14ac:dyDescent="0.3">
      <c r="K1892">
        <v>100630</v>
      </c>
      <c r="L1892" t="s">
        <v>19990</v>
      </c>
    </row>
    <row r="1893" spans="11:12" x14ac:dyDescent="0.3">
      <c r="K1893">
        <v>99885</v>
      </c>
      <c r="L1893" t="s">
        <v>19991</v>
      </c>
    </row>
    <row r="1894" spans="11:12" x14ac:dyDescent="0.3">
      <c r="K1894">
        <v>100514</v>
      </c>
      <c r="L1894" t="s">
        <v>19992</v>
      </c>
    </row>
    <row r="1895" spans="11:12" x14ac:dyDescent="0.3">
      <c r="K1895">
        <v>100551</v>
      </c>
      <c r="L1895" t="s">
        <v>19993</v>
      </c>
    </row>
    <row r="1896" spans="11:12" x14ac:dyDescent="0.3">
      <c r="K1896">
        <v>100592</v>
      </c>
      <c r="L1896" t="s">
        <v>19994</v>
      </c>
    </row>
    <row r="1897" spans="11:12" x14ac:dyDescent="0.3">
      <c r="K1897">
        <v>100557</v>
      </c>
      <c r="L1897" t="s">
        <v>19995</v>
      </c>
    </row>
    <row r="1898" spans="11:12" x14ac:dyDescent="0.3">
      <c r="K1898">
        <v>214170</v>
      </c>
      <c r="L1898" t="s">
        <v>19996</v>
      </c>
    </row>
    <row r="1899" spans="11:12" x14ac:dyDescent="0.3">
      <c r="K1899">
        <v>100589</v>
      </c>
      <c r="L1899" t="s">
        <v>19997</v>
      </c>
    </row>
    <row r="1900" spans="11:12" x14ac:dyDescent="0.3">
      <c r="K1900">
        <v>100649</v>
      </c>
      <c r="L1900" t="s">
        <v>19998</v>
      </c>
    </row>
    <row r="1901" spans="11:12" x14ac:dyDescent="0.3">
      <c r="K1901">
        <v>100062</v>
      </c>
      <c r="L1901" t="s">
        <v>19999</v>
      </c>
    </row>
    <row r="1902" spans="11:12" x14ac:dyDescent="0.3">
      <c r="K1902">
        <v>100250</v>
      </c>
      <c r="L1902" t="s">
        <v>20000</v>
      </c>
    </row>
    <row r="1903" spans="11:12" x14ac:dyDescent="0.3">
      <c r="K1903">
        <v>100588</v>
      </c>
      <c r="L1903" t="s">
        <v>20001</v>
      </c>
    </row>
    <row r="1904" spans="11:12" x14ac:dyDescent="0.3">
      <c r="K1904">
        <v>99976</v>
      </c>
      <c r="L1904" t="s">
        <v>20002</v>
      </c>
    </row>
    <row r="1905" spans="11:12" x14ac:dyDescent="0.3">
      <c r="K1905">
        <v>216419</v>
      </c>
      <c r="L1905" t="s">
        <v>20003</v>
      </c>
    </row>
    <row r="1906" spans="11:12" x14ac:dyDescent="0.3">
      <c r="K1906">
        <v>100596</v>
      </c>
      <c r="L1906" t="s">
        <v>20004</v>
      </c>
    </row>
    <row r="1907" spans="11:12" x14ac:dyDescent="0.3">
      <c r="K1907">
        <v>254764</v>
      </c>
      <c r="L1907" t="s">
        <v>20005</v>
      </c>
    </row>
    <row r="1908" spans="11:12" x14ac:dyDescent="0.3">
      <c r="K1908">
        <v>100296</v>
      </c>
      <c r="L1908" t="s">
        <v>20006</v>
      </c>
    </row>
    <row r="1909" spans="11:12" x14ac:dyDescent="0.3">
      <c r="K1909">
        <v>100605</v>
      </c>
      <c r="L1909" t="s">
        <v>20007</v>
      </c>
    </row>
    <row r="1910" spans="11:12" x14ac:dyDescent="0.3">
      <c r="K1910">
        <v>99725</v>
      </c>
      <c r="L1910" t="s">
        <v>20008</v>
      </c>
    </row>
    <row r="1911" spans="11:12" x14ac:dyDescent="0.3">
      <c r="K1911">
        <v>360611</v>
      </c>
      <c r="L1911" t="s">
        <v>20009</v>
      </c>
    </row>
    <row r="1912" spans="11:12" x14ac:dyDescent="0.3">
      <c r="K1912" t="s">
        <v>15781</v>
      </c>
      <c r="L1912" t="s">
        <v>20010</v>
      </c>
    </row>
    <row r="1913" spans="11:12" x14ac:dyDescent="0.3">
      <c r="K1913">
        <v>100427</v>
      </c>
      <c r="L1913" t="s">
        <v>20011</v>
      </c>
    </row>
    <row r="1914" spans="11:12" x14ac:dyDescent="0.3">
      <c r="K1914">
        <v>100464</v>
      </c>
      <c r="L1914" t="s">
        <v>20012</v>
      </c>
    </row>
    <row r="1915" spans="11:12" x14ac:dyDescent="0.3">
      <c r="K1915">
        <v>182833</v>
      </c>
      <c r="L1915" t="s">
        <v>20013</v>
      </c>
    </row>
    <row r="1916" spans="11:12" x14ac:dyDescent="0.3">
      <c r="K1916">
        <v>100067</v>
      </c>
      <c r="L1916" t="s">
        <v>20014</v>
      </c>
    </row>
    <row r="1917" spans="11:12" x14ac:dyDescent="0.3">
      <c r="K1917">
        <v>99703</v>
      </c>
      <c r="L1917" t="s">
        <v>20015</v>
      </c>
    </row>
    <row r="1918" spans="11:12" x14ac:dyDescent="0.3">
      <c r="K1918">
        <v>99741</v>
      </c>
      <c r="L1918" t="s">
        <v>20016</v>
      </c>
    </row>
    <row r="1919" spans="11:12" x14ac:dyDescent="0.3">
      <c r="K1919">
        <v>120638</v>
      </c>
      <c r="L1919" t="s">
        <v>20017</v>
      </c>
    </row>
    <row r="1920" spans="11:12" x14ac:dyDescent="0.3">
      <c r="K1920">
        <v>274989</v>
      </c>
      <c r="L1920" t="s">
        <v>20018</v>
      </c>
    </row>
    <row r="1921" spans="11:12" x14ac:dyDescent="0.3">
      <c r="K1921">
        <v>100300</v>
      </c>
      <c r="L1921" t="s">
        <v>20019</v>
      </c>
    </row>
    <row r="1922" spans="11:12" x14ac:dyDescent="0.3">
      <c r="K1922">
        <v>354128</v>
      </c>
      <c r="L1922" t="s">
        <v>20020</v>
      </c>
    </row>
    <row r="1923" spans="11:12" x14ac:dyDescent="0.3">
      <c r="K1923">
        <v>219841</v>
      </c>
      <c r="L1923" t="s">
        <v>20021</v>
      </c>
    </row>
    <row r="1924" spans="11:12" x14ac:dyDescent="0.3">
      <c r="K1924">
        <v>100415</v>
      </c>
      <c r="L1924" t="s">
        <v>20022</v>
      </c>
    </row>
    <row r="1925" spans="11:12" x14ac:dyDescent="0.3">
      <c r="K1925" t="s">
        <v>15824</v>
      </c>
      <c r="L1925" t="s">
        <v>20023</v>
      </c>
    </row>
    <row r="1926" spans="11:12" x14ac:dyDescent="0.3">
      <c r="K1926">
        <v>362372</v>
      </c>
      <c r="L1926" t="s">
        <v>20010</v>
      </c>
    </row>
    <row r="1927" spans="11:12" x14ac:dyDescent="0.3">
      <c r="K1927">
        <v>100512</v>
      </c>
      <c r="L1927" t="s">
        <v>20024</v>
      </c>
    </row>
    <row r="1928" spans="11:12" x14ac:dyDescent="0.3">
      <c r="K1928">
        <v>298442</v>
      </c>
      <c r="L1928" t="s">
        <v>20025</v>
      </c>
    </row>
    <row r="1929" spans="11:12" x14ac:dyDescent="0.3">
      <c r="K1929">
        <v>262053</v>
      </c>
      <c r="L1929" t="s">
        <v>20026</v>
      </c>
    </row>
    <row r="1930" spans="11:12" x14ac:dyDescent="0.3">
      <c r="K1930">
        <v>100671</v>
      </c>
      <c r="L1930" t="s">
        <v>20027</v>
      </c>
    </row>
    <row r="1931" spans="11:12" x14ac:dyDescent="0.3">
      <c r="K1931">
        <v>100636</v>
      </c>
      <c r="L1931" t="s">
        <v>20028</v>
      </c>
    </row>
    <row r="1932" spans="11:12" x14ac:dyDescent="0.3">
      <c r="K1932">
        <v>236010</v>
      </c>
      <c r="L1932" t="s">
        <v>20029</v>
      </c>
    </row>
    <row r="1933" spans="11:12" x14ac:dyDescent="0.3">
      <c r="K1933">
        <v>324116</v>
      </c>
      <c r="L1933" t="s">
        <v>20030</v>
      </c>
    </row>
    <row r="1934" spans="11:12" x14ac:dyDescent="0.3">
      <c r="K1934">
        <v>101032</v>
      </c>
      <c r="L1934" t="s">
        <v>20031</v>
      </c>
    </row>
    <row r="1935" spans="11:12" x14ac:dyDescent="0.3">
      <c r="K1935">
        <v>99761</v>
      </c>
      <c r="L1935" t="s">
        <v>20032</v>
      </c>
    </row>
    <row r="1936" spans="11:12" x14ac:dyDescent="0.3">
      <c r="K1936">
        <v>349261</v>
      </c>
      <c r="L1936" t="s">
        <v>20033</v>
      </c>
    </row>
    <row r="1937" spans="11:12" x14ac:dyDescent="0.3">
      <c r="K1937" t="s">
        <v>15860</v>
      </c>
      <c r="L1937" t="s">
        <v>20034</v>
      </c>
    </row>
    <row r="1938" spans="11:12" x14ac:dyDescent="0.3">
      <c r="K1938">
        <v>99722</v>
      </c>
      <c r="L1938" t="s">
        <v>20035</v>
      </c>
    </row>
    <row r="1939" spans="11:12" x14ac:dyDescent="0.3">
      <c r="K1939">
        <v>237740</v>
      </c>
      <c r="L1939" t="s">
        <v>20036</v>
      </c>
    </row>
    <row r="1940" spans="11:12" x14ac:dyDescent="0.3">
      <c r="K1940">
        <v>100152</v>
      </c>
      <c r="L1940" t="s">
        <v>20037</v>
      </c>
    </row>
    <row r="1941" spans="11:12" x14ac:dyDescent="0.3">
      <c r="K1941">
        <v>100361</v>
      </c>
      <c r="L1941" t="s">
        <v>20038</v>
      </c>
    </row>
    <row r="1942" spans="11:12" x14ac:dyDescent="0.3">
      <c r="K1942" t="s">
        <v>15874</v>
      </c>
      <c r="L1942" t="s">
        <v>20039</v>
      </c>
    </row>
    <row r="1943" spans="11:12" x14ac:dyDescent="0.3">
      <c r="K1943" t="s">
        <v>15881</v>
      </c>
      <c r="L1943" t="s">
        <v>20040</v>
      </c>
    </row>
    <row r="1944" spans="11:12" x14ac:dyDescent="0.3">
      <c r="K1944" t="s">
        <v>15887</v>
      </c>
      <c r="L1944" t="s">
        <v>20041</v>
      </c>
    </row>
    <row r="1945" spans="11:12" x14ac:dyDescent="0.3">
      <c r="K1945" t="s">
        <v>15892</v>
      </c>
      <c r="L1945" t="s">
        <v>20042</v>
      </c>
    </row>
    <row r="1946" spans="11:12" x14ac:dyDescent="0.3">
      <c r="K1946" t="s">
        <v>15898</v>
      </c>
      <c r="L1946" t="s">
        <v>20043</v>
      </c>
    </row>
    <row r="1947" spans="11:12" x14ac:dyDescent="0.3">
      <c r="K1947" t="s">
        <v>15904</v>
      </c>
      <c r="L1947" t="s">
        <v>20044</v>
      </c>
    </row>
    <row r="1948" spans="11:12" x14ac:dyDescent="0.3">
      <c r="K1948" t="s">
        <v>15909</v>
      </c>
      <c r="L1948" t="s">
        <v>20045</v>
      </c>
    </row>
    <row r="1949" spans="11:12" x14ac:dyDescent="0.3">
      <c r="K1949" t="s">
        <v>15914</v>
      </c>
      <c r="L1949" t="s">
        <v>20046</v>
      </c>
    </row>
    <row r="1950" spans="11:12" x14ac:dyDescent="0.3">
      <c r="K1950" t="s">
        <v>15920</v>
      </c>
      <c r="L1950" t="s">
        <v>20047</v>
      </c>
    </row>
    <row r="1951" spans="11:12" x14ac:dyDescent="0.3">
      <c r="K1951" t="s">
        <v>15926</v>
      </c>
      <c r="L1951" t="s">
        <v>20048</v>
      </c>
    </row>
    <row r="1952" spans="11:12" x14ac:dyDescent="0.3">
      <c r="K1952" t="s">
        <v>15931</v>
      </c>
      <c r="L1952" t="s">
        <v>20049</v>
      </c>
    </row>
    <row r="1953" spans="11:12" x14ac:dyDescent="0.3">
      <c r="K1953" t="s">
        <v>15937</v>
      </c>
      <c r="L1953" t="s">
        <v>20050</v>
      </c>
    </row>
    <row r="1954" spans="11:12" x14ac:dyDescent="0.3">
      <c r="K1954" t="s">
        <v>15943</v>
      </c>
      <c r="L1954" t="s">
        <v>20051</v>
      </c>
    </row>
    <row r="1955" spans="11:12" x14ac:dyDescent="0.3">
      <c r="K1955" t="s">
        <v>15948</v>
      </c>
      <c r="L1955" t="s">
        <v>20052</v>
      </c>
    </row>
    <row r="1956" spans="11:12" x14ac:dyDescent="0.3">
      <c r="K1956" t="s">
        <v>15953</v>
      </c>
      <c r="L1956" t="s">
        <v>20053</v>
      </c>
    </row>
    <row r="1957" spans="11:12" x14ac:dyDescent="0.3">
      <c r="K1957" t="s">
        <v>15959</v>
      </c>
      <c r="L1957" t="s">
        <v>20054</v>
      </c>
    </row>
    <row r="1958" spans="11:12" x14ac:dyDescent="0.3">
      <c r="K1958" t="s">
        <v>15965</v>
      </c>
      <c r="L1958" t="s">
        <v>20055</v>
      </c>
    </row>
    <row r="1959" spans="11:12" x14ac:dyDescent="0.3">
      <c r="K1959" t="s">
        <v>15970</v>
      </c>
      <c r="L1959" t="s">
        <v>20056</v>
      </c>
    </row>
    <row r="1960" spans="11:12" x14ac:dyDescent="0.3">
      <c r="K1960" t="s">
        <v>15976</v>
      </c>
      <c r="L1960" t="s">
        <v>20057</v>
      </c>
    </row>
    <row r="1961" spans="11:12" x14ac:dyDescent="0.3">
      <c r="K1961" t="s">
        <v>15981</v>
      </c>
      <c r="L1961" t="s">
        <v>20058</v>
      </c>
    </row>
    <row r="1962" spans="11:12" x14ac:dyDescent="0.3">
      <c r="K1962" t="s">
        <v>15986</v>
      </c>
      <c r="L1962" t="s">
        <v>20059</v>
      </c>
    </row>
    <row r="1963" spans="11:12" x14ac:dyDescent="0.3">
      <c r="K1963" t="s">
        <v>15991</v>
      </c>
      <c r="L1963" t="s">
        <v>20060</v>
      </c>
    </row>
    <row r="1964" spans="11:12" x14ac:dyDescent="0.3">
      <c r="K1964" t="s">
        <v>15997</v>
      </c>
      <c r="L1964" t="s">
        <v>20061</v>
      </c>
    </row>
    <row r="1965" spans="11:12" x14ac:dyDescent="0.3">
      <c r="K1965" t="s">
        <v>16003</v>
      </c>
      <c r="L1965" t="s">
        <v>20062</v>
      </c>
    </row>
    <row r="1966" spans="11:12" x14ac:dyDescent="0.3">
      <c r="K1966" t="s">
        <v>16009</v>
      </c>
      <c r="L1966" t="s">
        <v>20063</v>
      </c>
    </row>
    <row r="1967" spans="11:12" x14ac:dyDescent="0.3">
      <c r="K1967" t="s">
        <v>16014</v>
      </c>
      <c r="L1967" t="s">
        <v>20064</v>
      </c>
    </row>
    <row r="1968" spans="11:12" x14ac:dyDescent="0.3">
      <c r="K1968" t="s">
        <v>16020</v>
      </c>
      <c r="L1968" t="s">
        <v>20065</v>
      </c>
    </row>
    <row r="1969" spans="11:12" x14ac:dyDescent="0.3">
      <c r="K1969" t="s">
        <v>16025</v>
      </c>
      <c r="L1969" t="s">
        <v>20066</v>
      </c>
    </row>
    <row r="1970" spans="11:12" x14ac:dyDescent="0.3">
      <c r="K1970" t="s">
        <v>16031</v>
      </c>
      <c r="L1970" t="s">
        <v>20067</v>
      </c>
    </row>
    <row r="1971" spans="11:12" x14ac:dyDescent="0.3">
      <c r="K1971" t="s">
        <v>16037</v>
      </c>
      <c r="L1971" t="s">
        <v>20068</v>
      </c>
    </row>
    <row r="1972" spans="11:12" x14ac:dyDescent="0.3">
      <c r="K1972" t="s">
        <v>16039</v>
      </c>
      <c r="L1972" t="s">
        <v>20069</v>
      </c>
    </row>
    <row r="1973" spans="11:12" x14ac:dyDescent="0.3">
      <c r="K1973" t="s">
        <v>16044</v>
      </c>
      <c r="L1973" t="s">
        <v>20070</v>
      </c>
    </row>
    <row r="1974" spans="11:12" x14ac:dyDescent="0.3">
      <c r="K1974" t="s">
        <v>16050</v>
      </c>
      <c r="L1974" t="s">
        <v>20071</v>
      </c>
    </row>
    <row r="1975" spans="11:12" x14ac:dyDescent="0.3">
      <c r="K1975" t="s">
        <v>16056</v>
      </c>
      <c r="L1975" t="s">
        <v>20072</v>
      </c>
    </row>
    <row r="1976" spans="11:12" x14ac:dyDescent="0.3">
      <c r="K1976" t="s">
        <v>16060</v>
      </c>
      <c r="L1976" t="s">
        <v>20073</v>
      </c>
    </row>
    <row r="1977" spans="11:12" x14ac:dyDescent="0.3">
      <c r="K1977" t="s">
        <v>16066</v>
      </c>
      <c r="L1977" t="s">
        <v>20074</v>
      </c>
    </row>
    <row r="1978" spans="11:12" x14ac:dyDescent="0.3">
      <c r="K1978" t="s">
        <v>16072</v>
      </c>
      <c r="L1978" t="s">
        <v>20075</v>
      </c>
    </row>
    <row r="1979" spans="11:12" x14ac:dyDescent="0.3">
      <c r="K1979" t="s">
        <v>16076</v>
      </c>
      <c r="L1979" t="s">
        <v>20076</v>
      </c>
    </row>
    <row r="1980" spans="11:12" x14ac:dyDescent="0.3">
      <c r="K1980" t="s">
        <v>16082</v>
      </c>
      <c r="L1980" t="s">
        <v>20077</v>
      </c>
    </row>
    <row r="1981" spans="11:12" x14ac:dyDescent="0.3">
      <c r="K1981" t="s">
        <v>16088</v>
      </c>
      <c r="L1981" t="s">
        <v>20078</v>
      </c>
    </row>
    <row r="1982" spans="11:12" x14ac:dyDescent="0.3">
      <c r="K1982" t="s">
        <v>16094</v>
      </c>
      <c r="L1982" t="s">
        <v>20079</v>
      </c>
    </row>
    <row r="1983" spans="11:12" x14ac:dyDescent="0.3">
      <c r="K1983" t="s">
        <v>16094</v>
      </c>
      <c r="L1983" t="s">
        <v>20080</v>
      </c>
    </row>
    <row r="1984" spans="11:12" x14ac:dyDescent="0.3">
      <c r="K1984" t="s">
        <v>16100</v>
      </c>
      <c r="L1984" t="s">
        <v>20081</v>
      </c>
    </row>
    <row r="1985" spans="11:12" x14ac:dyDescent="0.3">
      <c r="K1985" t="s">
        <v>16106</v>
      </c>
      <c r="L1985" t="s">
        <v>20082</v>
      </c>
    </row>
    <row r="1986" spans="11:12" x14ac:dyDescent="0.3">
      <c r="K1986" t="s">
        <v>16112</v>
      </c>
      <c r="L1986" t="s">
        <v>20083</v>
      </c>
    </row>
    <row r="1987" spans="11:12" x14ac:dyDescent="0.3">
      <c r="K1987" t="s">
        <v>16118</v>
      </c>
      <c r="L1987" t="s">
        <v>20084</v>
      </c>
    </row>
    <row r="1988" spans="11:12" x14ac:dyDescent="0.3">
      <c r="K1988" t="s">
        <v>16124</v>
      </c>
      <c r="L1988" t="s">
        <v>20085</v>
      </c>
    </row>
    <row r="1989" spans="11:12" x14ac:dyDescent="0.3">
      <c r="K1989" t="s">
        <v>16130</v>
      </c>
      <c r="L1989" t="s">
        <v>20086</v>
      </c>
    </row>
    <row r="1990" spans="11:12" x14ac:dyDescent="0.3">
      <c r="K1990" t="s">
        <v>16136</v>
      </c>
      <c r="L1990" t="s">
        <v>20087</v>
      </c>
    </row>
    <row r="1991" spans="11:12" x14ac:dyDescent="0.3">
      <c r="K1991" t="s">
        <v>16141</v>
      </c>
      <c r="L1991" t="s">
        <v>20088</v>
      </c>
    </row>
    <row r="1992" spans="11:12" x14ac:dyDescent="0.3">
      <c r="K1992" t="s">
        <v>16147</v>
      </c>
      <c r="L1992" t="s">
        <v>20089</v>
      </c>
    </row>
    <row r="1993" spans="11:12" x14ac:dyDescent="0.3">
      <c r="K1993" t="s">
        <v>16152</v>
      </c>
      <c r="L1993" t="s">
        <v>20090</v>
      </c>
    </row>
    <row r="1994" spans="11:12" x14ac:dyDescent="0.3">
      <c r="K1994" t="s">
        <v>16157</v>
      </c>
      <c r="L1994" t="s">
        <v>20091</v>
      </c>
    </row>
    <row r="1995" spans="11:12" x14ac:dyDescent="0.3">
      <c r="K1995" t="s">
        <v>16157</v>
      </c>
      <c r="L1995" t="s">
        <v>20092</v>
      </c>
    </row>
    <row r="1996" spans="11:12" x14ac:dyDescent="0.3">
      <c r="K1996" t="s">
        <v>16163</v>
      </c>
      <c r="L1996" t="s">
        <v>20093</v>
      </c>
    </row>
    <row r="1997" spans="11:12" x14ac:dyDescent="0.3">
      <c r="K1997" t="s">
        <v>16168</v>
      </c>
      <c r="L1997" t="s">
        <v>20094</v>
      </c>
    </row>
    <row r="1998" spans="11:12" x14ac:dyDescent="0.3">
      <c r="K1998" t="s">
        <v>16173</v>
      </c>
      <c r="L1998" t="s">
        <v>20095</v>
      </c>
    </row>
    <row r="1999" spans="11:12" x14ac:dyDescent="0.3">
      <c r="K1999" t="s">
        <v>16178</v>
      </c>
      <c r="L1999" t="s">
        <v>20096</v>
      </c>
    </row>
    <row r="2000" spans="11:12" x14ac:dyDescent="0.3">
      <c r="K2000" t="s">
        <v>16184</v>
      </c>
      <c r="L2000" t="s">
        <v>20097</v>
      </c>
    </row>
    <row r="2001" spans="11:12" x14ac:dyDescent="0.3">
      <c r="K2001" t="s">
        <v>16187</v>
      </c>
      <c r="L2001" t="s">
        <v>20098</v>
      </c>
    </row>
    <row r="2002" spans="11:12" x14ac:dyDescent="0.3">
      <c r="K2002" t="s">
        <v>16192</v>
      </c>
      <c r="L2002" t="s">
        <v>20099</v>
      </c>
    </row>
    <row r="2003" spans="11:12" x14ac:dyDescent="0.3">
      <c r="K2003" t="s">
        <v>16198</v>
      </c>
      <c r="L2003" t="s">
        <v>20100</v>
      </c>
    </row>
    <row r="2004" spans="11:12" x14ac:dyDescent="0.3">
      <c r="K2004" t="s">
        <v>16204</v>
      </c>
      <c r="L2004" t="s">
        <v>20101</v>
      </c>
    </row>
    <row r="2005" spans="11:12" x14ac:dyDescent="0.3">
      <c r="K2005" t="s">
        <v>16208</v>
      </c>
      <c r="L2005" t="s">
        <v>20102</v>
      </c>
    </row>
    <row r="2006" spans="11:12" x14ac:dyDescent="0.3">
      <c r="K2006" t="s">
        <v>16214</v>
      </c>
      <c r="L2006" t="s">
        <v>20103</v>
      </c>
    </row>
    <row r="2007" spans="11:12" x14ac:dyDescent="0.3">
      <c r="K2007" t="s">
        <v>16219</v>
      </c>
      <c r="L2007" t="s">
        <v>20104</v>
      </c>
    </row>
    <row r="2008" spans="11:12" x14ac:dyDescent="0.3">
      <c r="K2008" t="s">
        <v>16224</v>
      </c>
      <c r="L2008" t="s">
        <v>20105</v>
      </c>
    </row>
    <row r="2009" spans="11:12" x14ac:dyDescent="0.3">
      <c r="K2009" t="s">
        <v>16234</v>
      </c>
      <c r="L2009" t="s">
        <v>20106</v>
      </c>
    </row>
    <row r="2010" spans="11:12" x14ac:dyDescent="0.3">
      <c r="K2010" t="s">
        <v>16242</v>
      </c>
      <c r="L2010" t="s">
        <v>20107</v>
      </c>
    </row>
    <row r="2011" spans="11:12" x14ac:dyDescent="0.3">
      <c r="K2011" t="s">
        <v>16248</v>
      </c>
      <c r="L2011" t="s">
        <v>20108</v>
      </c>
    </row>
    <row r="2012" spans="11:12" x14ac:dyDescent="0.3">
      <c r="K2012" t="s">
        <v>16254</v>
      </c>
      <c r="L2012" t="s">
        <v>20109</v>
      </c>
    </row>
    <row r="2013" spans="11:12" x14ac:dyDescent="0.3">
      <c r="K2013" t="s">
        <v>16260</v>
      </c>
      <c r="L2013" t="s">
        <v>20110</v>
      </c>
    </row>
    <row r="2014" spans="11:12" x14ac:dyDescent="0.3">
      <c r="K2014" t="s">
        <v>16265</v>
      </c>
      <c r="L2014" t="s">
        <v>20111</v>
      </c>
    </row>
    <row r="2015" spans="11:12" x14ac:dyDescent="0.3">
      <c r="K2015" t="s">
        <v>16265</v>
      </c>
      <c r="L2015" t="s">
        <v>20112</v>
      </c>
    </row>
    <row r="2016" spans="11:12" x14ac:dyDescent="0.3">
      <c r="K2016" t="s">
        <v>16273</v>
      </c>
      <c r="L2016" t="s">
        <v>20113</v>
      </c>
    </row>
    <row r="2017" spans="11:12" x14ac:dyDescent="0.3">
      <c r="K2017" t="s">
        <v>16284</v>
      </c>
      <c r="L2017" t="s">
        <v>20114</v>
      </c>
    </row>
    <row r="2018" spans="11:12" x14ac:dyDescent="0.3">
      <c r="K2018" t="s">
        <v>16290</v>
      </c>
      <c r="L2018" t="s">
        <v>20115</v>
      </c>
    </row>
    <row r="2019" spans="11:12" x14ac:dyDescent="0.3">
      <c r="K2019" t="s">
        <v>16296</v>
      </c>
      <c r="L2019" t="s">
        <v>20116</v>
      </c>
    </row>
    <row r="2020" spans="11:12" x14ac:dyDescent="0.3">
      <c r="K2020" t="s">
        <v>16302</v>
      </c>
      <c r="L2020" t="s">
        <v>20117</v>
      </c>
    </row>
    <row r="2021" spans="11:12" x14ac:dyDescent="0.3">
      <c r="K2021" t="s">
        <v>16307</v>
      </c>
      <c r="L2021" t="s">
        <v>20118</v>
      </c>
    </row>
    <row r="2022" spans="11:12" x14ac:dyDescent="0.3">
      <c r="K2022" t="s">
        <v>16313</v>
      </c>
      <c r="L2022" t="s">
        <v>20119</v>
      </c>
    </row>
    <row r="2023" spans="11:12" x14ac:dyDescent="0.3">
      <c r="K2023" t="s">
        <v>16319</v>
      </c>
      <c r="L2023" t="s">
        <v>20120</v>
      </c>
    </row>
    <row r="2024" spans="11:12" x14ac:dyDescent="0.3">
      <c r="K2024" t="s">
        <v>16325</v>
      </c>
      <c r="L2024" t="s">
        <v>20121</v>
      </c>
    </row>
    <row r="2025" spans="11:12" x14ac:dyDescent="0.3">
      <c r="K2025" t="s">
        <v>16330</v>
      </c>
      <c r="L2025" t="s">
        <v>20122</v>
      </c>
    </row>
    <row r="2026" spans="11:12" x14ac:dyDescent="0.3">
      <c r="K2026" t="s">
        <v>16336</v>
      </c>
      <c r="L2026" t="s">
        <v>20123</v>
      </c>
    </row>
    <row r="2027" spans="11:12" x14ac:dyDescent="0.3">
      <c r="K2027" t="s">
        <v>16341</v>
      </c>
      <c r="L2027" t="s">
        <v>20124</v>
      </c>
    </row>
    <row r="2028" spans="11:12" x14ac:dyDescent="0.3">
      <c r="K2028" t="s">
        <v>16351</v>
      </c>
      <c r="L2028" t="s">
        <v>20125</v>
      </c>
    </row>
    <row r="2029" spans="11:12" x14ac:dyDescent="0.3">
      <c r="K2029" t="s">
        <v>16356</v>
      </c>
      <c r="L2029" t="s">
        <v>20126</v>
      </c>
    </row>
    <row r="2030" spans="11:12" x14ac:dyDescent="0.3">
      <c r="K2030" t="s">
        <v>16361</v>
      </c>
      <c r="L2030" t="s">
        <v>20127</v>
      </c>
    </row>
    <row r="2031" spans="11:12" x14ac:dyDescent="0.3">
      <c r="K2031" t="s">
        <v>16367</v>
      </c>
      <c r="L2031" t="s">
        <v>20128</v>
      </c>
    </row>
    <row r="2032" spans="11:12" x14ac:dyDescent="0.3">
      <c r="K2032" t="s">
        <v>16372</v>
      </c>
      <c r="L2032" t="s">
        <v>20129</v>
      </c>
    </row>
    <row r="2033" spans="11:12" x14ac:dyDescent="0.3">
      <c r="K2033" t="s">
        <v>16377</v>
      </c>
      <c r="L2033" t="s">
        <v>20130</v>
      </c>
    </row>
    <row r="2034" spans="11:12" x14ac:dyDescent="0.3">
      <c r="K2034" t="s">
        <v>16383</v>
      </c>
      <c r="L2034" t="s">
        <v>20131</v>
      </c>
    </row>
    <row r="2035" spans="11:12" x14ac:dyDescent="0.3">
      <c r="K2035" t="s">
        <v>16394</v>
      </c>
      <c r="L2035" t="s">
        <v>20132</v>
      </c>
    </row>
    <row r="2036" spans="11:12" x14ac:dyDescent="0.3">
      <c r="K2036" t="s">
        <v>16403</v>
      </c>
      <c r="L2036" t="s">
        <v>20133</v>
      </c>
    </row>
    <row r="2037" spans="11:12" x14ac:dyDescent="0.3">
      <c r="K2037" t="s">
        <v>16409</v>
      </c>
      <c r="L2037" t="s">
        <v>20134</v>
      </c>
    </row>
    <row r="2038" spans="11:12" x14ac:dyDescent="0.3">
      <c r="K2038" t="s">
        <v>16415</v>
      </c>
      <c r="L2038" t="s">
        <v>20135</v>
      </c>
    </row>
    <row r="2039" spans="11:12" x14ac:dyDescent="0.3">
      <c r="K2039" t="s">
        <v>16421</v>
      </c>
      <c r="L2039" t="s">
        <v>20136</v>
      </c>
    </row>
    <row r="2040" spans="11:12" x14ac:dyDescent="0.3">
      <c r="K2040" t="s">
        <v>16425</v>
      </c>
      <c r="L2040" t="s">
        <v>20137</v>
      </c>
    </row>
    <row r="2041" spans="11:12" x14ac:dyDescent="0.3">
      <c r="K2041" t="s">
        <v>16435</v>
      </c>
      <c r="L2041" t="s">
        <v>20138</v>
      </c>
    </row>
    <row r="2042" spans="11:12" x14ac:dyDescent="0.3">
      <c r="K2042" t="s">
        <v>16439</v>
      </c>
      <c r="L2042" t="s">
        <v>20139</v>
      </c>
    </row>
    <row r="2043" spans="11:12" x14ac:dyDescent="0.3">
      <c r="K2043" t="s">
        <v>16439</v>
      </c>
      <c r="L2043" t="s">
        <v>20140</v>
      </c>
    </row>
    <row r="2044" spans="11:12" x14ac:dyDescent="0.3">
      <c r="K2044" t="s">
        <v>16450</v>
      </c>
      <c r="L2044" t="s">
        <v>20141</v>
      </c>
    </row>
    <row r="2045" spans="11:12" x14ac:dyDescent="0.3">
      <c r="K2045" t="s">
        <v>16455</v>
      </c>
      <c r="L2045" t="s">
        <v>20142</v>
      </c>
    </row>
    <row r="2046" spans="11:12" x14ac:dyDescent="0.3">
      <c r="K2046" t="s">
        <v>16461</v>
      </c>
      <c r="L2046" t="s">
        <v>20143</v>
      </c>
    </row>
    <row r="2047" spans="11:12" x14ac:dyDescent="0.3">
      <c r="K2047" t="s">
        <v>16467</v>
      </c>
      <c r="L2047" t="s">
        <v>20144</v>
      </c>
    </row>
    <row r="2048" spans="11:12" x14ac:dyDescent="0.3">
      <c r="K2048" t="s">
        <v>16472</v>
      </c>
      <c r="L2048" t="s">
        <v>20145</v>
      </c>
    </row>
    <row r="2049" spans="11:12" x14ac:dyDescent="0.3">
      <c r="K2049" t="s">
        <v>16477</v>
      </c>
      <c r="L2049" t="s">
        <v>20146</v>
      </c>
    </row>
    <row r="2050" spans="11:12" x14ac:dyDescent="0.3">
      <c r="K2050" t="s">
        <v>16482</v>
      </c>
      <c r="L2050" t="s">
        <v>20147</v>
      </c>
    </row>
    <row r="2051" spans="11:12" x14ac:dyDescent="0.3">
      <c r="K2051" t="s">
        <v>16487</v>
      </c>
      <c r="L2051" t="s">
        <v>20148</v>
      </c>
    </row>
    <row r="2052" spans="11:12" x14ac:dyDescent="0.3">
      <c r="K2052" t="s">
        <v>16492</v>
      </c>
      <c r="L2052" t="s">
        <v>20149</v>
      </c>
    </row>
    <row r="2053" spans="11:12" x14ac:dyDescent="0.3">
      <c r="K2053" t="s">
        <v>16497</v>
      </c>
      <c r="L2053" t="s">
        <v>20150</v>
      </c>
    </row>
    <row r="2054" spans="11:12" x14ac:dyDescent="0.3">
      <c r="K2054" t="s">
        <v>16502</v>
      </c>
      <c r="L2054" t="s">
        <v>20151</v>
      </c>
    </row>
    <row r="2055" spans="11:12" x14ac:dyDescent="0.3">
      <c r="K2055" t="s">
        <v>16507</v>
      </c>
      <c r="L2055" t="s">
        <v>20152</v>
      </c>
    </row>
    <row r="2056" spans="11:12" x14ac:dyDescent="0.3">
      <c r="K2056" t="s">
        <v>16511</v>
      </c>
      <c r="L2056" t="s">
        <v>20153</v>
      </c>
    </row>
    <row r="2057" spans="11:12" x14ac:dyDescent="0.3">
      <c r="K2057" t="s">
        <v>16516</v>
      </c>
      <c r="L2057" t="s">
        <v>20154</v>
      </c>
    </row>
    <row r="2058" spans="11:12" x14ac:dyDescent="0.3">
      <c r="K2058" t="s">
        <v>16520</v>
      </c>
      <c r="L2058" t="s">
        <v>20155</v>
      </c>
    </row>
    <row r="2059" spans="11:12" x14ac:dyDescent="0.3">
      <c r="K2059" t="s">
        <v>16525</v>
      </c>
      <c r="L2059" t="s">
        <v>20156</v>
      </c>
    </row>
    <row r="2060" spans="11:12" x14ac:dyDescent="0.3">
      <c r="K2060" t="s">
        <v>16530</v>
      </c>
      <c r="L2060" t="s">
        <v>20157</v>
      </c>
    </row>
    <row r="2061" spans="11:12" x14ac:dyDescent="0.3">
      <c r="K2061" t="s">
        <v>16534</v>
      </c>
      <c r="L2061" t="s">
        <v>20158</v>
      </c>
    </row>
    <row r="2062" spans="11:12" x14ac:dyDescent="0.3">
      <c r="K2062" t="s">
        <v>16537</v>
      </c>
      <c r="L2062" t="s">
        <v>20159</v>
      </c>
    </row>
    <row r="2063" spans="11:12" x14ac:dyDescent="0.3">
      <c r="K2063" t="s">
        <v>16540</v>
      </c>
      <c r="L2063" t="s">
        <v>20160</v>
      </c>
    </row>
    <row r="2064" spans="11:12" x14ac:dyDescent="0.3">
      <c r="K2064" t="s">
        <v>16543</v>
      </c>
      <c r="L2064" t="s">
        <v>20161</v>
      </c>
    </row>
    <row r="2065" spans="11:12" x14ac:dyDescent="0.3">
      <c r="K2065" t="s">
        <v>16546</v>
      </c>
      <c r="L2065" t="s">
        <v>20162</v>
      </c>
    </row>
    <row r="2066" spans="11:12" x14ac:dyDescent="0.3">
      <c r="K2066" t="s">
        <v>20163</v>
      </c>
      <c r="L2066" t="s">
        <v>20164</v>
      </c>
    </row>
    <row r="2067" spans="11:12" x14ac:dyDescent="0.3">
      <c r="K2067" t="s">
        <v>20165</v>
      </c>
      <c r="L2067" t="s">
        <v>20166</v>
      </c>
    </row>
    <row r="2068" spans="11:12" x14ac:dyDescent="0.3">
      <c r="K2068">
        <v>10293</v>
      </c>
      <c r="L2068" t="s">
        <v>20167</v>
      </c>
    </row>
    <row r="2069" spans="11:12" x14ac:dyDescent="0.3">
      <c r="K2069">
        <v>92952</v>
      </c>
      <c r="L2069" t="s">
        <v>20168</v>
      </c>
    </row>
    <row r="2070" spans="11:12" x14ac:dyDescent="0.3">
      <c r="K2070">
        <v>93673</v>
      </c>
      <c r="L2070" t="s">
        <v>20169</v>
      </c>
    </row>
    <row r="2071" spans="11:12" x14ac:dyDescent="0.3">
      <c r="K2071">
        <v>93747</v>
      </c>
      <c r="L2071" t="s">
        <v>20170</v>
      </c>
    </row>
    <row r="2072" spans="11:12" x14ac:dyDescent="0.3">
      <c r="K2072">
        <v>94358</v>
      </c>
      <c r="L2072" t="s">
        <v>20171</v>
      </c>
    </row>
    <row r="2073" spans="11:12" x14ac:dyDescent="0.3">
      <c r="K2073">
        <v>94363</v>
      </c>
      <c r="L2073" t="s">
        <v>20172</v>
      </c>
    </row>
    <row r="2074" spans="11:12" x14ac:dyDescent="0.3">
      <c r="K2074">
        <v>122050</v>
      </c>
      <c r="L2074" t="s">
        <v>20173</v>
      </c>
    </row>
    <row r="2075" spans="11:12" x14ac:dyDescent="0.3">
      <c r="K2075">
        <v>210861</v>
      </c>
      <c r="L2075" t="s">
        <v>20174</v>
      </c>
    </row>
    <row r="2076" spans="11:12" x14ac:dyDescent="0.3">
      <c r="K2076">
        <v>232868</v>
      </c>
      <c r="L2076" t="s">
        <v>20175</v>
      </c>
    </row>
    <row r="2077" spans="11:12" x14ac:dyDescent="0.3">
      <c r="K2077">
        <v>240011</v>
      </c>
      <c r="L2077" t="s">
        <v>20176</v>
      </c>
    </row>
    <row r="2078" spans="11:12" x14ac:dyDescent="0.3">
      <c r="K2078">
        <v>257053</v>
      </c>
      <c r="L2078" t="s">
        <v>19869</v>
      </c>
    </row>
    <row r="2079" spans="11:12" x14ac:dyDescent="0.3">
      <c r="K2079" t="s">
        <v>407</v>
      </c>
      <c r="L2079" t="s">
        <v>20177</v>
      </c>
    </row>
    <row r="2080" spans="11:12" x14ac:dyDescent="0.3">
      <c r="K2080">
        <v>249270</v>
      </c>
      <c r="L2080" t="s">
        <v>20178</v>
      </c>
    </row>
    <row r="2081" spans="11:12" x14ac:dyDescent="0.3">
      <c r="K2081">
        <v>39515</v>
      </c>
      <c r="L2081" t="s">
        <v>20179</v>
      </c>
    </row>
    <row r="2082" spans="11:12" x14ac:dyDescent="0.3">
      <c r="K2082">
        <v>94370</v>
      </c>
      <c r="L2082" t="s">
        <v>20180</v>
      </c>
    </row>
    <row r="2083" spans="11:12" x14ac:dyDescent="0.3">
      <c r="K2083">
        <v>257059</v>
      </c>
      <c r="L2083" t="s">
        <v>20181</v>
      </c>
    </row>
    <row r="2084" spans="11:12" x14ac:dyDescent="0.3">
      <c r="K2084">
        <v>2165</v>
      </c>
      <c r="L2084" t="s">
        <v>20182</v>
      </c>
    </row>
    <row r="2085" spans="11:12" x14ac:dyDescent="0.3">
      <c r="K2085">
        <v>2581</v>
      </c>
      <c r="L2085" t="s">
        <v>20183</v>
      </c>
    </row>
    <row r="2086" spans="11:12" x14ac:dyDescent="0.3">
      <c r="K2086">
        <v>2693</v>
      </c>
      <c r="L2086" t="s">
        <v>20184</v>
      </c>
    </row>
    <row r="2087" spans="11:12" x14ac:dyDescent="0.3">
      <c r="K2087">
        <v>2705</v>
      </c>
      <c r="L2087" t="s">
        <v>20185</v>
      </c>
    </row>
    <row r="2088" spans="11:12" x14ac:dyDescent="0.3">
      <c r="K2088">
        <v>92021</v>
      </c>
      <c r="L2088" t="s">
        <v>20186</v>
      </c>
    </row>
    <row r="2089" spans="11:12" x14ac:dyDescent="0.3">
      <c r="K2089">
        <v>121807</v>
      </c>
      <c r="L2089" t="s">
        <v>20187</v>
      </c>
    </row>
    <row r="2090" spans="11:12" x14ac:dyDescent="0.3">
      <c r="K2090">
        <v>189029</v>
      </c>
      <c r="L2090" t="s">
        <v>20188</v>
      </c>
    </row>
    <row r="2091" spans="11:12" x14ac:dyDescent="0.3">
      <c r="K2091">
        <v>228668</v>
      </c>
      <c r="L2091" t="s">
        <v>20189</v>
      </c>
    </row>
    <row r="2092" spans="11:12" x14ac:dyDescent="0.3">
      <c r="K2092">
        <v>347592</v>
      </c>
      <c r="L2092" t="s">
        <v>20190</v>
      </c>
    </row>
    <row r="2093" spans="11:12" x14ac:dyDescent="0.3">
      <c r="K2093">
        <v>1703299</v>
      </c>
      <c r="L2093" t="s">
        <v>20191</v>
      </c>
    </row>
    <row r="2094" spans="11:12" x14ac:dyDescent="0.3">
      <c r="K2094">
        <v>68</v>
      </c>
      <c r="L2094" t="s">
        <v>20192</v>
      </c>
    </row>
    <row r="2095" spans="11:12" x14ac:dyDescent="0.3">
      <c r="K2095">
        <v>109102</v>
      </c>
      <c r="L2095" t="s">
        <v>20193</v>
      </c>
    </row>
    <row r="2096" spans="11:12" x14ac:dyDescent="0.3">
      <c r="K2096">
        <v>10551</v>
      </c>
      <c r="L2096" t="s">
        <v>20194</v>
      </c>
    </row>
    <row r="2097" spans="11:12" x14ac:dyDescent="0.3">
      <c r="K2097">
        <v>13</v>
      </c>
      <c r="L2097" t="s">
        <v>20195</v>
      </c>
    </row>
    <row r="2098" spans="11:12" x14ac:dyDescent="0.3">
      <c r="K2098">
        <v>2193</v>
      </c>
      <c r="L2098" t="s">
        <v>20196</v>
      </c>
    </row>
    <row r="2099" spans="11:12" x14ac:dyDescent="0.3">
      <c r="K2099">
        <v>6771</v>
      </c>
      <c r="L2099" t="s">
        <v>20197</v>
      </c>
    </row>
    <row r="2100" spans="11:12" x14ac:dyDescent="0.3">
      <c r="K2100">
        <v>234012</v>
      </c>
      <c r="L2100" t="s">
        <v>20198</v>
      </c>
    </row>
    <row r="2101" spans="11:12" x14ac:dyDescent="0.3">
      <c r="K2101">
        <v>62694</v>
      </c>
      <c r="L2101" t="s">
        <v>20199</v>
      </c>
    </row>
    <row r="2102" spans="11:12" x14ac:dyDescent="0.3">
      <c r="K2102">
        <v>321656</v>
      </c>
      <c r="L2102" t="s">
        <v>20200</v>
      </c>
    </row>
    <row r="2103" spans="11:12" x14ac:dyDescent="0.3">
      <c r="K2103">
        <v>24325</v>
      </c>
      <c r="L2103" t="s">
        <v>20201</v>
      </c>
    </row>
    <row r="2104" spans="11:12" x14ac:dyDescent="0.3">
      <c r="K2104">
        <v>25418</v>
      </c>
      <c r="L2104" t="s">
        <v>20202</v>
      </c>
    </row>
    <row r="2105" spans="11:12" x14ac:dyDescent="0.3">
      <c r="K2105">
        <v>36720</v>
      </c>
      <c r="L2105" t="s">
        <v>20203</v>
      </c>
    </row>
    <row r="2106" spans="11:12" x14ac:dyDescent="0.3">
      <c r="K2106">
        <v>43622</v>
      </c>
      <c r="L2106" t="s">
        <v>18669</v>
      </c>
    </row>
    <row r="2107" spans="11:12" x14ac:dyDescent="0.3">
      <c r="K2107">
        <v>58362</v>
      </c>
      <c r="L2107" t="s">
        <v>20204</v>
      </c>
    </row>
    <row r="2108" spans="11:12" x14ac:dyDescent="0.3">
      <c r="K2108">
        <v>58429</v>
      </c>
      <c r="L2108" t="s">
        <v>20205</v>
      </c>
    </row>
    <row r="2109" spans="11:12" x14ac:dyDescent="0.3">
      <c r="K2109">
        <v>70382</v>
      </c>
      <c r="L2109" t="s">
        <v>20206</v>
      </c>
    </row>
    <row r="2110" spans="11:12" x14ac:dyDescent="0.3">
      <c r="K2110">
        <v>77168</v>
      </c>
      <c r="L2110" t="s">
        <v>20207</v>
      </c>
    </row>
    <row r="2111" spans="11:12" x14ac:dyDescent="0.3">
      <c r="K2111">
        <v>77262</v>
      </c>
      <c r="L2111" t="s">
        <v>20208</v>
      </c>
    </row>
    <row r="2112" spans="11:12" x14ac:dyDescent="0.3">
      <c r="K2112">
        <v>84350</v>
      </c>
      <c r="L2112" t="s">
        <v>20209</v>
      </c>
    </row>
    <row r="2113" spans="11:12" x14ac:dyDescent="0.3">
      <c r="K2113">
        <v>106304</v>
      </c>
      <c r="L2113" t="s">
        <v>20210</v>
      </c>
    </row>
    <row r="2114" spans="11:12" x14ac:dyDescent="0.3">
      <c r="K2114">
        <v>111409</v>
      </c>
      <c r="L2114" t="s">
        <v>20211</v>
      </c>
    </row>
    <row r="2115" spans="11:12" x14ac:dyDescent="0.3">
      <c r="K2115">
        <v>185556</v>
      </c>
      <c r="L2115" t="s">
        <v>20212</v>
      </c>
    </row>
    <row r="2116" spans="11:12" x14ac:dyDescent="0.3">
      <c r="K2116">
        <v>188594</v>
      </c>
      <c r="L2116" t="s">
        <v>20213</v>
      </c>
    </row>
    <row r="2117" spans="11:12" x14ac:dyDescent="0.3">
      <c r="K2117">
        <v>272786</v>
      </c>
      <c r="L2117" t="s">
        <v>20214</v>
      </c>
    </row>
    <row r="2118" spans="11:12" x14ac:dyDescent="0.3">
      <c r="K2118">
        <v>283025</v>
      </c>
      <c r="L2118" t="s">
        <v>20215</v>
      </c>
    </row>
    <row r="2119" spans="11:12" x14ac:dyDescent="0.3">
      <c r="K2119">
        <v>283828</v>
      </c>
      <c r="L2119" t="s">
        <v>20216</v>
      </c>
    </row>
    <row r="2120" spans="11:12" x14ac:dyDescent="0.3">
      <c r="K2120">
        <v>287300</v>
      </c>
      <c r="L2120" t="s">
        <v>20217</v>
      </c>
    </row>
    <row r="2121" spans="11:12" x14ac:dyDescent="0.3">
      <c r="K2121">
        <v>307676</v>
      </c>
      <c r="L2121" t="s">
        <v>20218</v>
      </c>
    </row>
    <row r="2122" spans="11:12" x14ac:dyDescent="0.3">
      <c r="K2122">
        <v>314533</v>
      </c>
      <c r="L2122" t="s">
        <v>20219</v>
      </c>
    </row>
    <row r="2123" spans="11:12" x14ac:dyDescent="0.3">
      <c r="K2123">
        <v>345038</v>
      </c>
      <c r="L2123" t="s">
        <v>20220</v>
      </c>
    </row>
    <row r="2124" spans="11:12" x14ac:dyDescent="0.3">
      <c r="K2124" t="s">
        <v>2350</v>
      </c>
      <c r="L2124" t="s">
        <v>18562</v>
      </c>
    </row>
    <row r="2125" spans="11:12" x14ac:dyDescent="0.3">
      <c r="K2125">
        <v>1886</v>
      </c>
      <c r="L2125" t="s">
        <v>20221</v>
      </c>
    </row>
    <row r="2126" spans="11:12" x14ac:dyDescent="0.3">
      <c r="K2126">
        <v>51885</v>
      </c>
      <c r="L2126" t="s">
        <v>20222</v>
      </c>
    </row>
    <row r="2127" spans="11:12" x14ac:dyDescent="0.3">
      <c r="K2127">
        <v>60843</v>
      </c>
      <c r="L2127" t="s">
        <v>20223</v>
      </c>
    </row>
    <row r="2128" spans="11:12" x14ac:dyDescent="0.3">
      <c r="K2128">
        <v>260109</v>
      </c>
      <c r="L2128" t="s">
        <v>20224</v>
      </c>
    </row>
    <row r="2129" spans="11:12" x14ac:dyDescent="0.3">
      <c r="K2129">
        <v>63824</v>
      </c>
      <c r="L2129" t="s">
        <v>20225</v>
      </c>
    </row>
    <row r="2130" spans="11:12" x14ac:dyDescent="0.3">
      <c r="K2130">
        <v>41910</v>
      </c>
      <c r="L2130" t="s">
        <v>20226</v>
      </c>
    </row>
    <row r="2131" spans="11:12" x14ac:dyDescent="0.3">
      <c r="K2131">
        <v>1983</v>
      </c>
      <c r="L2131" t="s">
        <v>20227</v>
      </c>
    </row>
    <row r="2132" spans="11:12" x14ac:dyDescent="0.3">
      <c r="K2132">
        <v>57347</v>
      </c>
      <c r="L2132" t="s">
        <v>20228</v>
      </c>
    </row>
    <row r="2133" spans="11:12" x14ac:dyDescent="0.3">
      <c r="K2133">
        <v>58216</v>
      </c>
      <c r="L2133" t="s">
        <v>20229</v>
      </c>
    </row>
    <row r="2134" spans="11:12" x14ac:dyDescent="0.3">
      <c r="K2134">
        <v>211853</v>
      </c>
      <c r="L2134" t="s">
        <v>20230</v>
      </c>
    </row>
    <row r="2135" spans="11:12" x14ac:dyDescent="0.3">
      <c r="K2135">
        <v>244116</v>
      </c>
      <c r="L2135" t="s">
        <v>18669</v>
      </c>
    </row>
    <row r="2136" spans="11:12" x14ac:dyDescent="0.3">
      <c r="K2136">
        <v>187520</v>
      </c>
      <c r="L2136" t="s">
        <v>18669</v>
      </c>
    </row>
    <row r="2137" spans="11:12" x14ac:dyDescent="0.3">
      <c r="K2137">
        <v>159097</v>
      </c>
      <c r="L2137" t="s">
        <v>18669</v>
      </c>
    </row>
    <row r="2138" spans="11:12" x14ac:dyDescent="0.3">
      <c r="K2138">
        <v>211229</v>
      </c>
      <c r="L2138" t="s">
        <v>20231</v>
      </c>
    </row>
    <row r="2139" spans="11:12" x14ac:dyDescent="0.3">
      <c r="K2139">
        <v>5075</v>
      </c>
      <c r="L2139" t="s">
        <v>20232</v>
      </c>
    </row>
    <row r="2140" spans="11:12" x14ac:dyDescent="0.3">
      <c r="K2140">
        <v>5258</v>
      </c>
      <c r="L2140" t="s">
        <v>20233</v>
      </c>
    </row>
    <row r="2141" spans="11:12" x14ac:dyDescent="0.3">
      <c r="K2141">
        <v>6327</v>
      </c>
      <c r="L2141" t="s">
        <v>20234</v>
      </c>
    </row>
    <row r="2142" spans="11:12" x14ac:dyDescent="0.3">
      <c r="K2142">
        <v>27865</v>
      </c>
      <c r="L2142" t="s">
        <v>20235</v>
      </c>
    </row>
    <row r="2143" spans="11:12" x14ac:dyDescent="0.3">
      <c r="K2143">
        <v>316468</v>
      </c>
      <c r="L2143" t="s">
        <v>20236</v>
      </c>
    </row>
    <row r="2144" spans="11:12" x14ac:dyDescent="0.3">
      <c r="K2144">
        <v>322197</v>
      </c>
      <c r="L2144" t="s">
        <v>20237</v>
      </c>
    </row>
    <row r="2145" spans="11:12" x14ac:dyDescent="0.3">
      <c r="K2145">
        <v>280904</v>
      </c>
      <c r="L2145" t="s">
        <v>20238</v>
      </c>
    </row>
    <row r="2146" spans="11:12" x14ac:dyDescent="0.3">
      <c r="K2146">
        <v>4253</v>
      </c>
      <c r="L2146" t="s">
        <v>20239</v>
      </c>
    </row>
    <row r="2147" spans="11:12" x14ac:dyDescent="0.3">
      <c r="K2147">
        <v>343576</v>
      </c>
      <c r="L2147" t="s">
        <v>20240</v>
      </c>
    </row>
    <row r="2148" spans="11:12" x14ac:dyDescent="0.3">
      <c r="K2148">
        <v>333409</v>
      </c>
      <c r="L2148" t="s">
        <v>20241</v>
      </c>
    </row>
    <row r="2149" spans="11:12" x14ac:dyDescent="0.3">
      <c r="K2149">
        <v>3606</v>
      </c>
      <c r="L2149" t="s">
        <v>20242</v>
      </c>
    </row>
    <row r="2150" spans="11:12" x14ac:dyDescent="0.3">
      <c r="K2150">
        <v>10543</v>
      </c>
      <c r="L2150" t="s">
        <v>20243</v>
      </c>
    </row>
    <row r="2151" spans="11:12" x14ac:dyDescent="0.3">
      <c r="K2151">
        <v>19372</v>
      </c>
      <c r="L2151" t="s">
        <v>20244</v>
      </c>
    </row>
    <row r="2152" spans="11:12" x14ac:dyDescent="0.3">
      <c r="K2152">
        <v>24325</v>
      </c>
      <c r="L2152" t="s">
        <v>20245</v>
      </c>
    </row>
    <row r="2153" spans="11:12" x14ac:dyDescent="0.3">
      <c r="K2153">
        <v>28750</v>
      </c>
      <c r="L2153" t="s">
        <v>20246</v>
      </c>
    </row>
    <row r="2154" spans="11:12" x14ac:dyDescent="0.3">
      <c r="K2154">
        <v>44524</v>
      </c>
      <c r="L2154" t="s">
        <v>20247</v>
      </c>
    </row>
    <row r="2155" spans="11:12" x14ac:dyDescent="0.3">
      <c r="K2155">
        <v>45245</v>
      </c>
      <c r="L2155" t="s">
        <v>20248</v>
      </c>
    </row>
    <row r="2156" spans="11:12" x14ac:dyDescent="0.3">
      <c r="K2156">
        <v>45854</v>
      </c>
      <c r="L2156" t="s">
        <v>20249</v>
      </c>
    </row>
    <row r="2157" spans="11:12" x14ac:dyDescent="0.3">
      <c r="K2157">
        <v>46049</v>
      </c>
      <c r="L2157" t="s">
        <v>20250</v>
      </c>
    </row>
    <row r="2158" spans="11:12" x14ac:dyDescent="0.3">
      <c r="K2158">
        <v>46161</v>
      </c>
      <c r="L2158" t="s">
        <v>20251</v>
      </c>
    </row>
    <row r="2159" spans="11:12" x14ac:dyDescent="0.3">
      <c r="K2159">
        <v>50771</v>
      </c>
      <c r="L2159" t="s">
        <v>20252</v>
      </c>
    </row>
    <row r="2160" spans="11:12" x14ac:dyDescent="0.3">
      <c r="K2160">
        <v>51546</v>
      </c>
      <c r="L2160" t="s">
        <v>20253</v>
      </c>
    </row>
    <row r="2161" spans="11:12" x14ac:dyDescent="0.3">
      <c r="K2161">
        <v>53183</v>
      </c>
      <c r="L2161" t="s">
        <v>20254</v>
      </c>
    </row>
    <row r="2162" spans="11:12" x14ac:dyDescent="0.3">
      <c r="K2162">
        <v>56532</v>
      </c>
      <c r="L2162" t="s">
        <v>20255</v>
      </c>
    </row>
    <row r="2163" spans="11:12" x14ac:dyDescent="0.3">
      <c r="K2163">
        <v>56972</v>
      </c>
      <c r="L2163" t="s">
        <v>20256</v>
      </c>
    </row>
    <row r="2164" spans="11:12" x14ac:dyDescent="0.3">
      <c r="K2164">
        <v>57472</v>
      </c>
      <c r="L2164" t="s">
        <v>20257</v>
      </c>
    </row>
    <row r="2165" spans="11:12" x14ac:dyDescent="0.3">
      <c r="K2165">
        <v>58367</v>
      </c>
      <c r="L2165" t="s">
        <v>20258</v>
      </c>
    </row>
    <row r="2166" spans="11:12" x14ac:dyDescent="0.3">
      <c r="K2166">
        <v>65782</v>
      </c>
      <c r="L2166" t="s">
        <v>20259</v>
      </c>
    </row>
    <row r="2167" spans="11:12" x14ac:dyDescent="0.3">
      <c r="K2167">
        <v>67180</v>
      </c>
      <c r="L2167" t="s">
        <v>20260</v>
      </c>
    </row>
    <row r="2168" spans="11:12" x14ac:dyDescent="0.3">
      <c r="K2168">
        <v>71090</v>
      </c>
      <c r="L2168" t="s">
        <v>20261</v>
      </c>
    </row>
    <row r="2169" spans="11:12" x14ac:dyDescent="0.3">
      <c r="K2169">
        <v>71767</v>
      </c>
      <c r="L2169" t="s">
        <v>20262</v>
      </c>
    </row>
    <row r="2170" spans="11:12" x14ac:dyDescent="0.3">
      <c r="K2170">
        <v>80429</v>
      </c>
      <c r="L2170" t="s">
        <v>20263</v>
      </c>
    </row>
    <row r="2171" spans="11:12" x14ac:dyDescent="0.3">
      <c r="K2171">
        <v>84575</v>
      </c>
      <c r="L2171" t="s">
        <v>19580</v>
      </c>
    </row>
    <row r="2172" spans="11:12" x14ac:dyDescent="0.3">
      <c r="K2172">
        <v>117266</v>
      </c>
      <c r="L2172" t="s">
        <v>20264</v>
      </c>
    </row>
    <row r="2173" spans="11:12" x14ac:dyDescent="0.3">
      <c r="K2173">
        <v>184909</v>
      </c>
      <c r="L2173" t="s">
        <v>20265</v>
      </c>
    </row>
    <row r="2174" spans="11:12" x14ac:dyDescent="0.3">
      <c r="K2174">
        <v>185209</v>
      </c>
      <c r="L2174" t="s">
        <v>20266</v>
      </c>
    </row>
    <row r="2175" spans="11:12" x14ac:dyDescent="0.3">
      <c r="K2175">
        <v>205179</v>
      </c>
      <c r="L2175" t="s">
        <v>20267</v>
      </c>
    </row>
    <row r="2176" spans="11:12" x14ac:dyDescent="0.3">
      <c r="K2176">
        <v>222697</v>
      </c>
      <c r="L2176" t="s">
        <v>20268</v>
      </c>
    </row>
    <row r="2177" spans="11:12" x14ac:dyDescent="0.3">
      <c r="K2177">
        <v>238421</v>
      </c>
      <c r="L2177" t="s">
        <v>20269</v>
      </c>
    </row>
    <row r="2178" spans="11:12" x14ac:dyDescent="0.3">
      <c r="K2178">
        <v>238450</v>
      </c>
      <c r="L2178" t="s">
        <v>20270</v>
      </c>
    </row>
    <row r="2179" spans="11:12" x14ac:dyDescent="0.3">
      <c r="K2179">
        <v>251449</v>
      </c>
      <c r="L2179" t="s">
        <v>20271</v>
      </c>
    </row>
    <row r="2180" spans="11:12" x14ac:dyDescent="0.3">
      <c r="K2180">
        <v>283472</v>
      </c>
      <c r="L2180" t="s">
        <v>20272</v>
      </c>
    </row>
    <row r="2181" spans="11:12" x14ac:dyDescent="0.3">
      <c r="K2181">
        <v>287855</v>
      </c>
      <c r="L2181" t="s">
        <v>20273</v>
      </c>
    </row>
    <row r="2182" spans="11:12" x14ac:dyDescent="0.3">
      <c r="K2182">
        <v>290942</v>
      </c>
      <c r="L2182" t="s">
        <v>20274</v>
      </c>
    </row>
    <row r="2183" spans="11:12" x14ac:dyDescent="0.3">
      <c r="K2183">
        <v>321980</v>
      </c>
      <c r="L2183" t="s">
        <v>20275</v>
      </c>
    </row>
    <row r="2184" spans="11:12" x14ac:dyDescent="0.3">
      <c r="K2184">
        <v>330091</v>
      </c>
      <c r="L2184" t="s">
        <v>20276</v>
      </c>
    </row>
    <row r="2185" spans="11:12" x14ac:dyDescent="0.3">
      <c r="K2185">
        <v>342003</v>
      </c>
      <c r="L2185" t="s">
        <v>20277</v>
      </c>
    </row>
    <row r="2186" spans="11:12" x14ac:dyDescent="0.3">
      <c r="K2186">
        <v>347891</v>
      </c>
      <c r="L2186" t="s">
        <v>20278</v>
      </c>
    </row>
    <row r="2187" spans="11:12" x14ac:dyDescent="0.3">
      <c r="K2187">
        <v>51104</v>
      </c>
      <c r="L2187" t="s">
        <v>20279</v>
      </c>
    </row>
    <row r="2188" spans="11:12" x14ac:dyDescent="0.3">
      <c r="K2188">
        <v>102596</v>
      </c>
      <c r="L2188" t="s">
        <v>20280</v>
      </c>
    </row>
    <row r="2189" spans="11:12" x14ac:dyDescent="0.3">
      <c r="K2189">
        <v>51228</v>
      </c>
      <c r="L2189" t="s">
        <v>20281</v>
      </c>
    </row>
    <row r="2190" spans="11:12" x14ac:dyDescent="0.3">
      <c r="K2190">
        <v>57741</v>
      </c>
      <c r="L2190" t="s">
        <v>20282</v>
      </c>
    </row>
    <row r="2191" spans="11:12" x14ac:dyDescent="0.3">
      <c r="K2191">
        <v>55251</v>
      </c>
      <c r="L2191" t="s">
        <v>20283</v>
      </c>
    </row>
    <row r="2192" spans="11:12" x14ac:dyDescent="0.3">
      <c r="K2192">
        <v>123059</v>
      </c>
      <c r="L2192" t="s">
        <v>20284</v>
      </c>
    </row>
    <row r="2193" spans="11:12" x14ac:dyDescent="0.3">
      <c r="K2193">
        <v>52532</v>
      </c>
      <c r="L2193" t="s">
        <v>20285</v>
      </c>
    </row>
    <row r="2194" spans="11:12" x14ac:dyDescent="0.3">
      <c r="K2194">
        <v>50835</v>
      </c>
      <c r="L2194" t="s">
        <v>20286</v>
      </c>
    </row>
    <row r="2195" spans="11:12" x14ac:dyDescent="0.3">
      <c r="K2195">
        <v>318150</v>
      </c>
      <c r="L2195" t="s">
        <v>20287</v>
      </c>
    </row>
    <row r="2196" spans="11:12" x14ac:dyDescent="0.3">
      <c r="K2196">
        <v>55691</v>
      </c>
      <c r="L2196" t="s">
        <v>20288</v>
      </c>
    </row>
    <row r="2197" spans="11:12" x14ac:dyDescent="0.3">
      <c r="K2197">
        <v>324439</v>
      </c>
      <c r="L2197" t="s">
        <v>20289</v>
      </c>
    </row>
    <row r="2198" spans="11:12" x14ac:dyDescent="0.3">
      <c r="K2198">
        <v>47973</v>
      </c>
      <c r="L2198" t="s">
        <v>20290</v>
      </c>
    </row>
    <row r="2199" spans="11:12" x14ac:dyDescent="0.3">
      <c r="K2199">
        <v>330650</v>
      </c>
      <c r="L2199" t="s">
        <v>20291</v>
      </c>
    </row>
    <row r="2200" spans="11:12" x14ac:dyDescent="0.3">
      <c r="K2200">
        <v>225302</v>
      </c>
      <c r="L2200" t="s">
        <v>20292</v>
      </c>
    </row>
    <row r="2201" spans="11:12" x14ac:dyDescent="0.3">
      <c r="K2201">
        <v>57797</v>
      </c>
      <c r="L2201" t="s">
        <v>20293</v>
      </c>
    </row>
    <row r="2202" spans="11:12" x14ac:dyDescent="0.3">
      <c r="K2202">
        <v>313308</v>
      </c>
      <c r="L2202" t="s">
        <v>20294</v>
      </c>
    </row>
    <row r="2203" spans="11:12" x14ac:dyDescent="0.3">
      <c r="K2203">
        <v>342736</v>
      </c>
      <c r="L2203" t="s">
        <v>20295</v>
      </c>
    </row>
    <row r="2204" spans="11:12" x14ac:dyDescent="0.3">
      <c r="K2204">
        <v>344272</v>
      </c>
      <c r="L2204" t="s">
        <v>20296</v>
      </c>
    </row>
    <row r="2205" spans="11:12" x14ac:dyDescent="0.3">
      <c r="K2205">
        <v>225304</v>
      </c>
      <c r="L2205" t="s">
        <v>20297</v>
      </c>
    </row>
    <row r="2206" spans="11:12" x14ac:dyDescent="0.3">
      <c r="K2206">
        <v>46406</v>
      </c>
      <c r="L2206" t="s">
        <v>20298</v>
      </c>
    </row>
    <row r="2207" spans="11:12" x14ac:dyDescent="0.3">
      <c r="K2207">
        <v>51348</v>
      </c>
      <c r="L2207" t="s">
        <v>20299</v>
      </c>
    </row>
    <row r="2208" spans="11:12" x14ac:dyDescent="0.3">
      <c r="K2208">
        <v>345444</v>
      </c>
      <c r="L2208" t="s">
        <v>20300</v>
      </c>
    </row>
    <row r="2209" spans="11:12" x14ac:dyDescent="0.3">
      <c r="K2209">
        <v>356839</v>
      </c>
      <c r="L2209" t="s">
        <v>20301</v>
      </c>
    </row>
    <row r="2210" spans="11:12" x14ac:dyDescent="0.3">
      <c r="K2210">
        <v>312449</v>
      </c>
      <c r="L2210" t="s">
        <v>20302</v>
      </c>
    </row>
    <row r="2211" spans="11:12" x14ac:dyDescent="0.3">
      <c r="K2211">
        <v>258128</v>
      </c>
      <c r="L2211" t="s">
        <v>20303</v>
      </c>
    </row>
    <row r="2212" spans="11:12" x14ac:dyDescent="0.3">
      <c r="K2212">
        <v>358571</v>
      </c>
      <c r="L2212" t="s">
        <v>20304</v>
      </c>
    </row>
    <row r="2213" spans="11:12" x14ac:dyDescent="0.3">
      <c r="K2213">
        <v>44027</v>
      </c>
      <c r="L2213" t="s">
        <v>20305</v>
      </c>
    </row>
    <row r="2214" spans="11:12" x14ac:dyDescent="0.3">
      <c r="K2214">
        <v>24595</v>
      </c>
      <c r="L2214" t="s">
        <v>20306</v>
      </c>
    </row>
    <row r="2215" spans="11:12" x14ac:dyDescent="0.3">
      <c r="K2215">
        <v>32941</v>
      </c>
      <c r="L2215" t="s">
        <v>20307</v>
      </c>
    </row>
    <row r="2216" spans="11:12" x14ac:dyDescent="0.3">
      <c r="K2216">
        <v>32946</v>
      </c>
      <c r="L2216" t="s">
        <v>20308</v>
      </c>
    </row>
    <row r="2217" spans="11:12" x14ac:dyDescent="0.3">
      <c r="K2217">
        <v>33009</v>
      </c>
      <c r="L2217" t="s">
        <v>20309</v>
      </c>
    </row>
    <row r="2218" spans="11:12" x14ac:dyDescent="0.3">
      <c r="K2218">
        <v>33467</v>
      </c>
      <c r="L2218" t="s">
        <v>20310</v>
      </c>
    </row>
    <row r="2219" spans="11:12" x14ac:dyDescent="0.3">
      <c r="K2219">
        <v>34440</v>
      </c>
      <c r="L2219" t="s">
        <v>20311</v>
      </c>
    </row>
    <row r="2220" spans="11:12" x14ac:dyDescent="0.3">
      <c r="K2220">
        <v>35226</v>
      </c>
      <c r="L2220" t="s">
        <v>20312</v>
      </c>
    </row>
    <row r="2221" spans="11:12" x14ac:dyDescent="0.3">
      <c r="K2221">
        <v>36119</v>
      </c>
      <c r="L2221" t="s">
        <v>20313</v>
      </c>
    </row>
    <row r="2222" spans="11:12" x14ac:dyDescent="0.3">
      <c r="K2222">
        <v>36529</v>
      </c>
      <c r="L2222" t="s">
        <v>20314</v>
      </c>
    </row>
    <row r="2223" spans="11:12" x14ac:dyDescent="0.3">
      <c r="K2223">
        <v>36600</v>
      </c>
      <c r="L2223" t="s">
        <v>20315</v>
      </c>
    </row>
    <row r="2224" spans="11:12" x14ac:dyDescent="0.3">
      <c r="K2224">
        <v>36769</v>
      </c>
      <c r="L2224" t="s">
        <v>20316</v>
      </c>
    </row>
    <row r="2225" spans="11:12" x14ac:dyDescent="0.3">
      <c r="K2225">
        <v>41296</v>
      </c>
      <c r="L2225" t="s">
        <v>20317</v>
      </c>
    </row>
    <row r="2226" spans="11:12" x14ac:dyDescent="0.3">
      <c r="K2226">
        <v>76606</v>
      </c>
      <c r="L2226" t="s">
        <v>20318</v>
      </c>
    </row>
    <row r="2227" spans="11:12" x14ac:dyDescent="0.3">
      <c r="K2227">
        <v>105588</v>
      </c>
      <c r="L2227" t="s">
        <v>20319</v>
      </c>
    </row>
    <row r="2228" spans="11:12" x14ac:dyDescent="0.3">
      <c r="K2228">
        <v>106749</v>
      </c>
      <c r="L2228" t="s">
        <v>20320</v>
      </c>
    </row>
    <row r="2229" spans="11:12" x14ac:dyDescent="0.3">
      <c r="K2229">
        <v>115905</v>
      </c>
      <c r="L2229" t="s">
        <v>20321</v>
      </c>
    </row>
    <row r="2230" spans="11:12" x14ac:dyDescent="0.3">
      <c r="K2230">
        <v>116813</v>
      </c>
      <c r="L2230" t="s">
        <v>20322</v>
      </c>
    </row>
    <row r="2231" spans="11:12" x14ac:dyDescent="0.3">
      <c r="K2231">
        <v>179208</v>
      </c>
      <c r="L2231" t="s">
        <v>20323</v>
      </c>
    </row>
    <row r="2232" spans="11:12" x14ac:dyDescent="0.3">
      <c r="K2232">
        <v>193800</v>
      </c>
      <c r="L2232" t="s">
        <v>20324</v>
      </c>
    </row>
    <row r="2233" spans="11:12" x14ac:dyDescent="0.3">
      <c r="K2233">
        <v>254710</v>
      </c>
      <c r="L2233" t="s">
        <v>20325</v>
      </c>
    </row>
    <row r="2234" spans="11:12" x14ac:dyDescent="0.3">
      <c r="K2234">
        <v>257873</v>
      </c>
      <c r="L2234" t="s">
        <v>20326</v>
      </c>
    </row>
    <row r="2235" spans="11:12" x14ac:dyDescent="0.3">
      <c r="K2235">
        <v>259498</v>
      </c>
      <c r="L2235" t="s">
        <v>20327</v>
      </c>
    </row>
    <row r="2236" spans="11:12" x14ac:dyDescent="0.3">
      <c r="K2236">
        <v>270062</v>
      </c>
      <c r="L2236" t="s">
        <v>20328</v>
      </c>
    </row>
    <row r="2237" spans="11:12" x14ac:dyDescent="0.3">
      <c r="K2237">
        <v>305562</v>
      </c>
      <c r="L2237" t="s">
        <v>20329</v>
      </c>
    </row>
    <row r="2238" spans="11:12" x14ac:dyDescent="0.3">
      <c r="K2238">
        <v>345833</v>
      </c>
      <c r="L2238" t="s">
        <v>20330</v>
      </c>
    </row>
    <row r="2239" spans="11:12" x14ac:dyDescent="0.3">
      <c r="K2239" t="s">
        <v>6806</v>
      </c>
      <c r="L2239" t="s">
        <v>20331</v>
      </c>
    </row>
    <row r="2240" spans="11:12" x14ac:dyDescent="0.3">
      <c r="K2240">
        <v>35804</v>
      </c>
      <c r="L2240" t="s">
        <v>20332</v>
      </c>
    </row>
    <row r="2241" spans="11:12" x14ac:dyDescent="0.3">
      <c r="K2241">
        <v>28908</v>
      </c>
      <c r="L2241" t="s">
        <v>20333</v>
      </c>
    </row>
    <row r="2242" spans="11:12" x14ac:dyDescent="0.3">
      <c r="K2242">
        <v>28922</v>
      </c>
      <c r="L2242" t="s">
        <v>20334</v>
      </c>
    </row>
    <row r="2243" spans="11:12" x14ac:dyDescent="0.3">
      <c r="K2243">
        <v>28957</v>
      </c>
      <c r="L2243" t="s">
        <v>20335</v>
      </c>
    </row>
    <row r="2244" spans="11:12" x14ac:dyDescent="0.3">
      <c r="K2244">
        <v>83995</v>
      </c>
      <c r="L2244" t="s">
        <v>20336</v>
      </c>
    </row>
    <row r="2245" spans="11:12" x14ac:dyDescent="0.3">
      <c r="K2245">
        <v>91633</v>
      </c>
      <c r="L2245" t="s">
        <v>20337</v>
      </c>
    </row>
    <row r="2246" spans="11:12" x14ac:dyDescent="0.3">
      <c r="K2246">
        <v>95845</v>
      </c>
      <c r="L2246" t="s">
        <v>20338</v>
      </c>
    </row>
    <row r="2247" spans="11:12" x14ac:dyDescent="0.3">
      <c r="K2247">
        <v>185464</v>
      </c>
      <c r="L2247" t="s">
        <v>20339</v>
      </c>
    </row>
    <row r="2248" spans="11:12" x14ac:dyDescent="0.3">
      <c r="K2248">
        <v>233186</v>
      </c>
      <c r="L2248" t="s">
        <v>20340</v>
      </c>
    </row>
    <row r="2249" spans="11:12" x14ac:dyDescent="0.3">
      <c r="K2249">
        <v>28661</v>
      </c>
      <c r="L2249" t="s">
        <v>20341</v>
      </c>
    </row>
    <row r="2250" spans="11:12" x14ac:dyDescent="0.3">
      <c r="K2250">
        <v>181428</v>
      </c>
      <c r="L2250" t="s">
        <v>20342</v>
      </c>
    </row>
    <row r="2251" spans="11:12" x14ac:dyDescent="0.3">
      <c r="K2251">
        <v>243890</v>
      </c>
      <c r="L2251" t="s">
        <v>20343</v>
      </c>
    </row>
    <row r="2252" spans="11:12" x14ac:dyDescent="0.3">
      <c r="K2252">
        <v>114094</v>
      </c>
      <c r="L2252" t="s">
        <v>20344</v>
      </c>
    </row>
    <row r="2253" spans="11:12" x14ac:dyDescent="0.3">
      <c r="K2253">
        <v>350185</v>
      </c>
      <c r="L2253" t="s">
        <v>20345</v>
      </c>
    </row>
    <row r="2254" spans="11:12" x14ac:dyDescent="0.3">
      <c r="K2254">
        <v>27229</v>
      </c>
      <c r="L2254" t="s">
        <v>20346</v>
      </c>
    </row>
    <row r="2255" spans="11:12" x14ac:dyDescent="0.3">
      <c r="K2255">
        <v>184190</v>
      </c>
      <c r="L2255" t="s">
        <v>20347</v>
      </c>
    </row>
    <row r="2256" spans="11:12" x14ac:dyDescent="0.3">
      <c r="K2256" t="s">
        <v>20348</v>
      </c>
      <c r="L2256" t="s">
        <v>19790</v>
      </c>
    </row>
    <row r="2257" spans="11:12" x14ac:dyDescent="0.3">
      <c r="K2257">
        <v>8162</v>
      </c>
      <c r="L2257" t="s">
        <v>20349</v>
      </c>
    </row>
    <row r="2258" spans="11:12" x14ac:dyDescent="0.3">
      <c r="K2258">
        <v>37082</v>
      </c>
      <c r="L2258" t="s">
        <v>20350</v>
      </c>
    </row>
    <row r="2259" spans="11:12" x14ac:dyDescent="0.3">
      <c r="K2259">
        <v>37082</v>
      </c>
      <c r="L2259" t="s">
        <v>20351</v>
      </c>
    </row>
    <row r="2260" spans="11:12" x14ac:dyDescent="0.3">
      <c r="K2260">
        <v>119951</v>
      </c>
      <c r="L2260" t="s">
        <v>20352</v>
      </c>
    </row>
    <row r="2261" spans="11:12" x14ac:dyDescent="0.3">
      <c r="K2261">
        <v>213096</v>
      </c>
      <c r="L2261" t="s">
        <v>20353</v>
      </c>
    </row>
    <row r="2262" spans="11:12" x14ac:dyDescent="0.3">
      <c r="K2262">
        <v>218940</v>
      </c>
      <c r="L2262" t="s">
        <v>20354</v>
      </c>
    </row>
    <row r="2263" spans="11:12" x14ac:dyDescent="0.3">
      <c r="K2263">
        <v>248774</v>
      </c>
      <c r="L2263" t="s">
        <v>20355</v>
      </c>
    </row>
    <row r="2264" spans="11:12" x14ac:dyDescent="0.3">
      <c r="K2264">
        <v>176799</v>
      </c>
      <c r="L2264" t="s">
        <v>20356</v>
      </c>
    </row>
    <row r="2265" spans="11:12" x14ac:dyDescent="0.3">
      <c r="K2265">
        <v>42559</v>
      </c>
      <c r="L2265" t="s">
        <v>20357</v>
      </c>
    </row>
    <row r="2266" spans="11:12" x14ac:dyDescent="0.3">
      <c r="K2266">
        <v>349629</v>
      </c>
      <c r="L2266" t="s">
        <v>20358</v>
      </c>
    </row>
    <row r="2267" spans="11:12" x14ac:dyDescent="0.3">
      <c r="K2267">
        <v>99747</v>
      </c>
      <c r="L2267" t="s">
        <v>20359</v>
      </c>
    </row>
    <row r="2268" spans="11:12" x14ac:dyDescent="0.3">
      <c r="K2268">
        <v>100146</v>
      </c>
      <c r="L2268" t="s">
        <v>20360</v>
      </c>
    </row>
    <row r="2269" spans="11:12" x14ac:dyDescent="0.3">
      <c r="K2269">
        <v>100561</v>
      </c>
      <c r="L2269" t="s">
        <v>18450</v>
      </c>
    </row>
    <row r="2270" spans="11:12" x14ac:dyDescent="0.3">
      <c r="K2270">
        <v>100655</v>
      </c>
      <c r="L2270" t="s">
        <v>20361</v>
      </c>
    </row>
    <row r="2271" spans="11:12" x14ac:dyDescent="0.3">
      <c r="K2271">
        <v>180713</v>
      </c>
      <c r="L2271" t="s">
        <v>20362</v>
      </c>
    </row>
    <row r="2272" spans="11:12" x14ac:dyDescent="0.3">
      <c r="K2272">
        <v>99979</v>
      </c>
      <c r="L2272" t="s">
        <v>20363</v>
      </c>
    </row>
    <row r="2273" spans="11:12" x14ac:dyDescent="0.3">
      <c r="K2273">
        <v>100079</v>
      </c>
      <c r="L2273" t="s">
        <v>20364</v>
      </c>
    </row>
    <row r="2274" spans="11:12" x14ac:dyDescent="0.3">
      <c r="K2274">
        <v>100578</v>
      </c>
      <c r="L2274" t="s">
        <v>20365</v>
      </c>
    </row>
    <row r="2275" spans="11:12" x14ac:dyDescent="0.3">
      <c r="K2275">
        <v>322133</v>
      </c>
      <c r="L2275" t="s">
        <v>20366</v>
      </c>
    </row>
    <row r="2276" spans="11:12" x14ac:dyDescent="0.3">
      <c r="K2276">
        <v>99707</v>
      </c>
      <c r="L2276" t="s">
        <v>20367</v>
      </c>
    </row>
    <row r="2277" spans="11:12" x14ac:dyDescent="0.3">
      <c r="K2277">
        <v>100372</v>
      </c>
      <c r="L2277" t="s">
        <v>20368</v>
      </c>
    </row>
    <row r="2278" spans="11:12" x14ac:dyDescent="0.3">
      <c r="K2278">
        <v>100119</v>
      </c>
      <c r="L2278" t="s">
        <v>20369</v>
      </c>
    </row>
    <row r="2279" spans="11:12" x14ac:dyDescent="0.3">
      <c r="K2279">
        <v>100403</v>
      </c>
      <c r="L2279" t="s">
        <v>20370</v>
      </c>
    </row>
    <row r="2280" spans="11:12" x14ac:dyDescent="0.3">
      <c r="K2280">
        <v>99842</v>
      </c>
      <c r="L2280" t="s">
        <v>20371</v>
      </c>
    </row>
    <row r="2281" spans="11:12" x14ac:dyDescent="0.3">
      <c r="K2281">
        <v>100495</v>
      </c>
      <c r="L2281" t="s">
        <v>20372</v>
      </c>
    </row>
    <row r="2282" spans="11:12" x14ac:dyDescent="0.3">
      <c r="K2282">
        <v>277054</v>
      </c>
      <c r="L2282" t="s">
        <v>20373</v>
      </c>
    </row>
    <row r="2283" spans="11:12" x14ac:dyDescent="0.3">
      <c r="K2283">
        <v>99884</v>
      </c>
      <c r="L2283" t="s">
        <v>20374</v>
      </c>
    </row>
  </sheetData>
  <sortState xmlns:xlrd2="http://schemas.microsoft.com/office/spreadsheetml/2017/richdata2" ref="G2:G18">
    <sortCondition ref="G2:G18"/>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5FE8F-CD66-4E60-9188-5CC8F6563E34}">
  <dimension ref="A1:X2"/>
  <sheetViews>
    <sheetView workbookViewId="0">
      <selection activeCell="D2" sqref="D2"/>
    </sheetView>
  </sheetViews>
  <sheetFormatPr defaultColWidth="11.44140625" defaultRowHeight="14.4" x14ac:dyDescent="0.3"/>
  <cols>
    <col min="4" max="4" width="16.33203125" customWidth="1"/>
    <col min="8" max="8" width="17.5546875" customWidth="1"/>
    <col min="9" max="9" width="16" customWidth="1"/>
    <col min="11" max="11" width="25.109375" customWidth="1"/>
    <col min="12" max="12" width="16.5546875" customWidth="1"/>
    <col min="14" max="15" width="15.33203125" customWidth="1"/>
    <col min="17" max="17" width="23.109375" customWidth="1"/>
    <col min="18" max="18" width="17.44140625" customWidth="1"/>
    <col min="19" max="19" width="16.44140625" customWidth="1"/>
    <col min="20" max="20" width="13.44140625" customWidth="1"/>
    <col min="21" max="21" width="15.33203125" customWidth="1"/>
    <col min="22" max="22" width="19" customWidth="1"/>
    <col min="23" max="23" width="15.6640625" customWidth="1"/>
    <col min="24" max="24" width="15.109375" customWidth="1"/>
  </cols>
  <sheetData>
    <row r="1" spans="1:2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ht="409.6" x14ac:dyDescent="0.3">
      <c r="A2" t="s">
        <v>81</v>
      </c>
      <c r="B2" t="s">
        <v>26</v>
      </c>
      <c r="C2">
        <v>37415</v>
      </c>
      <c r="D2" t="s">
        <v>18181</v>
      </c>
      <c r="E2" t="s">
        <v>82</v>
      </c>
      <c r="F2" t="s">
        <v>51</v>
      </c>
      <c r="G2" t="s">
        <v>29</v>
      </c>
      <c r="H2">
        <v>1940.4345000000001</v>
      </c>
      <c r="I2">
        <v>9412.4204000000009</v>
      </c>
      <c r="J2">
        <v>-7471.9858999999997</v>
      </c>
      <c r="K2">
        <v>9412.4204000000009</v>
      </c>
      <c r="L2">
        <v>-7471.9858999999997</v>
      </c>
      <c r="M2" t="s">
        <v>88</v>
      </c>
      <c r="N2" t="s">
        <v>83</v>
      </c>
      <c r="O2" t="s">
        <v>84</v>
      </c>
      <c r="P2" t="s">
        <v>85</v>
      </c>
      <c r="Q2" t="s">
        <v>86</v>
      </c>
      <c r="R2" t="s">
        <v>30</v>
      </c>
      <c r="S2" t="s">
        <v>45</v>
      </c>
      <c r="T2" t="s">
        <v>46</v>
      </c>
      <c r="U2" s="13" t="s">
        <v>87</v>
      </c>
      <c r="V2" t="s">
        <v>45</v>
      </c>
      <c r="W2" t="s">
        <v>46</v>
      </c>
      <c r="X2" t="s">
        <v>47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8B8CC-F854-4D07-97B4-96BA92759CC0}">
  <sheetPr codeName="Feuil4"/>
  <dimension ref="A2:F16"/>
  <sheetViews>
    <sheetView workbookViewId="0">
      <pane xSplit="1" ySplit="5" topLeftCell="B6" activePane="bottomRight" state="frozen"/>
      <selection pane="topRight" activeCell="B1" sqref="B1"/>
      <selection pane="bottomLeft" activeCell="A6" sqref="A6"/>
      <selection pane="bottomRight" activeCell="K14" sqref="K14"/>
    </sheetView>
  </sheetViews>
  <sheetFormatPr defaultColWidth="11.44140625" defaultRowHeight="14.4" x14ac:dyDescent="0.3"/>
  <cols>
    <col min="1" max="1" width="9.5546875" customWidth="1"/>
    <col min="2" max="2" width="23.88671875" bestFit="1" customWidth="1"/>
    <col min="3" max="3" width="7.109375" bestFit="1" customWidth="1"/>
    <col min="4" max="4" width="7.5546875" bestFit="1" customWidth="1"/>
    <col min="5" max="5" width="6.33203125" bestFit="1" customWidth="1"/>
    <col min="6" max="6" width="12.5546875" bestFit="1" customWidth="1"/>
    <col min="7" max="7" width="11.109375" bestFit="1" customWidth="1"/>
    <col min="8" max="8" width="13.33203125" bestFit="1" customWidth="1"/>
    <col min="9" max="9" width="18.44140625" bestFit="1" customWidth="1"/>
    <col min="10" max="10" width="7" bestFit="1" customWidth="1"/>
    <col min="11" max="11" width="20.88671875" bestFit="1" customWidth="1"/>
    <col min="12" max="12" width="18.88671875" bestFit="1" customWidth="1"/>
    <col min="13" max="13" width="8.33203125" bestFit="1" customWidth="1"/>
    <col min="14" max="14" width="12.5546875" bestFit="1" customWidth="1"/>
    <col min="15" max="15" width="11.6640625" bestFit="1" customWidth="1"/>
  </cols>
  <sheetData>
    <row r="2" spans="1:6" x14ac:dyDescent="0.3">
      <c r="C2" t="s">
        <v>20375</v>
      </c>
    </row>
    <row r="3" spans="1:6" x14ac:dyDescent="0.3">
      <c r="A3" s="47" t="s">
        <v>12</v>
      </c>
      <c r="B3" t="s">
        <v>88</v>
      </c>
    </row>
    <row r="5" spans="1:6" x14ac:dyDescent="0.3">
      <c r="A5" s="47" t="s">
        <v>20376</v>
      </c>
      <c r="B5" s="47" t="s">
        <v>20377</v>
      </c>
    </row>
    <row r="6" spans="1:6" x14ac:dyDescent="0.3">
      <c r="A6" s="47" t="s">
        <v>20378</v>
      </c>
      <c r="B6" t="s">
        <v>60</v>
      </c>
      <c r="C6" t="s">
        <v>45</v>
      </c>
      <c r="D6" t="s">
        <v>42</v>
      </c>
      <c r="E6" t="s">
        <v>20379</v>
      </c>
      <c r="F6" t="s">
        <v>20380</v>
      </c>
    </row>
    <row r="7" spans="1:6" x14ac:dyDescent="0.3">
      <c r="A7" s="40" t="s">
        <v>963</v>
      </c>
      <c r="B7">
        <v>1</v>
      </c>
      <c r="C7">
        <v>22</v>
      </c>
      <c r="D7">
        <v>1</v>
      </c>
      <c r="F7">
        <v>24</v>
      </c>
    </row>
    <row r="8" spans="1:6" x14ac:dyDescent="0.3">
      <c r="A8" s="40" t="s">
        <v>3157</v>
      </c>
      <c r="B8">
        <v>8</v>
      </c>
      <c r="C8">
        <v>8</v>
      </c>
      <c r="D8">
        <v>3</v>
      </c>
      <c r="E8">
        <v>3</v>
      </c>
      <c r="F8">
        <v>22</v>
      </c>
    </row>
    <row r="9" spans="1:6" x14ac:dyDescent="0.3">
      <c r="A9" s="40" t="s">
        <v>6835</v>
      </c>
      <c r="B9">
        <v>2</v>
      </c>
      <c r="C9">
        <v>18</v>
      </c>
      <c r="F9">
        <v>20</v>
      </c>
    </row>
    <row r="10" spans="1:6" x14ac:dyDescent="0.3">
      <c r="A10" s="40" t="s">
        <v>26</v>
      </c>
      <c r="B10">
        <v>7</v>
      </c>
      <c r="C10">
        <v>1</v>
      </c>
      <c r="F10">
        <v>8</v>
      </c>
    </row>
    <row r="11" spans="1:6" x14ac:dyDescent="0.3">
      <c r="A11" s="40" t="s">
        <v>6107</v>
      </c>
      <c r="B11">
        <v>2</v>
      </c>
      <c r="C11">
        <v>6</v>
      </c>
      <c r="F11">
        <v>8</v>
      </c>
    </row>
    <row r="12" spans="1:6" x14ac:dyDescent="0.3">
      <c r="A12" s="40" t="s">
        <v>7287</v>
      </c>
      <c r="B12">
        <v>5</v>
      </c>
      <c r="C12">
        <v>2</v>
      </c>
      <c r="F12">
        <v>7</v>
      </c>
    </row>
    <row r="13" spans="1:6" x14ac:dyDescent="0.3">
      <c r="A13" s="40" t="s">
        <v>502</v>
      </c>
      <c r="B13">
        <v>1</v>
      </c>
      <c r="C13">
        <v>3</v>
      </c>
      <c r="F13">
        <v>4</v>
      </c>
    </row>
    <row r="14" spans="1:6" x14ac:dyDescent="0.3">
      <c r="A14" s="40" t="s">
        <v>15873</v>
      </c>
      <c r="B14">
        <v>1</v>
      </c>
      <c r="F14">
        <v>1</v>
      </c>
    </row>
    <row r="15" spans="1:6" x14ac:dyDescent="0.3">
      <c r="A15" s="40" t="s">
        <v>2508</v>
      </c>
      <c r="C15">
        <v>1</v>
      </c>
      <c r="F15">
        <v>1</v>
      </c>
    </row>
    <row r="16" spans="1:6" x14ac:dyDescent="0.3">
      <c r="A16" s="40" t="s">
        <v>20380</v>
      </c>
      <c r="B16">
        <v>27</v>
      </c>
      <c r="C16">
        <v>61</v>
      </c>
      <c r="D16">
        <v>4</v>
      </c>
      <c r="E16">
        <v>3</v>
      </c>
      <c r="F16">
        <v>95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52E86-AEF8-4B8E-A844-A4B7BDBB2398}">
  <sheetPr codeName="Feuil5"/>
  <dimension ref="A1:V57"/>
  <sheetViews>
    <sheetView workbookViewId="0">
      <selection activeCell="L43" sqref="L43"/>
    </sheetView>
  </sheetViews>
  <sheetFormatPr defaultColWidth="9.33203125" defaultRowHeight="14.4" x14ac:dyDescent="0.3"/>
  <cols>
    <col min="1" max="1" width="20.44140625" bestFit="1" customWidth="1"/>
    <col min="2" max="2" width="14.5546875" customWidth="1"/>
    <col min="3" max="3" width="8.6640625" customWidth="1"/>
    <col min="4" max="6" width="10.6640625" customWidth="1"/>
    <col min="7" max="7" width="8.5546875" customWidth="1"/>
    <col min="8" max="8" width="8.109375" customWidth="1"/>
    <col min="9" max="9" width="8.6640625" customWidth="1"/>
    <col min="10" max="10" width="9" customWidth="1"/>
    <col min="11" max="11" width="10" customWidth="1"/>
    <col min="12" max="12" width="8.6640625" customWidth="1"/>
    <col min="13" max="13" width="8.109375" customWidth="1"/>
    <col min="14" max="14" width="7.5546875" customWidth="1"/>
    <col min="15" max="15" width="7.88671875" customWidth="1"/>
    <col min="16" max="16" width="10.109375" style="38" customWidth="1"/>
    <col min="17" max="17" width="10.109375" customWidth="1"/>
  </cols>
  <sheetData>
    <row r="1" spans="1:22" ht="14.4" customHeight="1" x14ac:dyDescent="0.3">
      <c r="A1" s="22" t="s">
        <v>20381</v>
      </c>
      <c r="B1" s="30" t="s">
        <v>20382</v>
      </c>
      <c r="C1" s="27"/>
      <c r="D1" s="30" t="s">
        <v>20383</v>
      </c>
      <c r="E1" s="26"/>
      <c r="F1" s="27"/>
      <c r="G1" s="30" t="s">
        <v>20384</v>
      </c>
      <c r="H1" s="26"/>
      <c r="I1" s="26"/>
      <c r="J1" s="26"/>
      <c r="K1" s="26"/>
      <c r="L1" s="27"/>
      <c r="M1" s="158" t="s">
        <v>20385</v>
      </c>
      <c r="N1" s="159"/>
      <c r="O1" s="159"/>
      <c r="P1" s="159"/>
      <c r="Q1" s="160"/>
      <c r="R1" t="s">
        <v>20386</v>
      </c>
      <c r="S1" t="s">
        <v>20387</v>
      </c>
    </row>
    <row r="2" spans="1:22" x14ac:dyDescent="0.3">
      <c r="A2" s="29">
        <f>COUNTIFS(detail!M:M,"issue")</f>
        <v>95</v>
      </c>
      <c r="B2" s="31" t="s">
        <v>20388</v>
      </c>
      <c r="C2" s="25"/>
      <c r="D2" s="37" t="s">
        <v>20389</v>
      </c>
      <c r="E2" s="42" t="s">
        <v>20390</v>
      </c>
      <c r="F2" s="43" t="s">
        <v>20391</v>
      </c>
      <c r="G2" s="33" t="s">
        <v>45</v>
      </c>
      <c r="H2" s="34"/>
      <c r="I2" s="33" t="s">
        <v>60</v>
      </c>
      <c r="J2" s="34"/>
      <c r="K2" s="33" t="s">
        <v>42</v>
      </c>
      <c r="L2" s="34"/>
      <c r="M2" s="93" t="s">
        <v>45</v>
      </c>
      <c r="N2" s="94" t="s">
        <v>60</v>
      </c>
      <c r="O2" s="95" t="s">
        <v>42</v>
      </c>
      <c r="P2" s="96" t="s">
        <v>20392</v>
      </c>
      <c r="Q2" s="97" t="s">
        <v>20393</v>
      </c>
      <c r="R2">
        <f>COUNTIFS(detail!$S:$S,$A2,detail!$V:$V,"&lt;&gt;"&amp;"")</f>
        <v>0</v>
      </c>
      <c r="S2">
        <f>COUNTIFS(detail!$S:$S,$A2,detail!$M:$M,"issue",detail!$U:$U,"&lt;&gt;"&amp;"",detail!$V:$V,"")</f>
        <v>0</v>
      </c>
    </row>
    <row r="3" spans="1:22" x14ac:dyDescent="0.3">
      <c r="A3" s="24" t="s">
        <v>45</v>
      </c>
      <c r="B3" s="24">
        <f>COUNTIFS(detail!S:S,$A3,detail!M:M,"issue",detail!$V:$V,"")</f>
        <v>1</v>
      </c>
      <c r="C3" s="28">
        <f>B3/$A$2</f>
        <v>1.0526315789473684E-2</v>
      </c>
      <c r="D3" s="32">
        <f t="shared" ref="D3" si="0">R3-S3</f>
        <v>89</v>
      </c>
      <c r="E3" s="35">
        <f>D3-F3</f>
        <v>71</v>
      </c>
      <c r="F3" s="35">
        <f>COUNTIFS(detail!$S:$S,$A3,detail!$M:$M,"issue",detail!$U:$U,"&lt;&gt;"&amp;"",detail!$V:$V,"&lt;&gt;"&amp;"")</f>
        <v>18</v>
      </c>
      <c r="G3" s="24">
        <f>COUNTIFS(detail!$M:$M,"issue",detail!$S:$S,$A3,detail!$V:$V,G$2)</f>
        <v>14</v>
      </c>
      <c r="H3" s="28">
        <f>G3/$F3</f>
        <v>0.77777777777777779</v>
      </c>
      <c r="I3" s="24">
        <f>COUNTIFS(detail!$M:$M,"issue",detail!$S:$S,$A3,detail!$V:$V,I$2)</f>
        <v>7</v>
      </c>
      <c r="J3" s="28">
        <f>I3/$F3</f>
        <v>0.3888888888888889</v>
      </c>
      <c r="K3" s="24">
        <f>COUNTIFS(detail!$M:$M,"issue",detail!$S:$S,$A3,detail!$V:$V,K$2)</f>
        <v>0</v>
      </c>
      <c r="L3" s="28">
        <f>K3/$F3</f>
        <v>0</v>
      </c>
      <c r="M3" s="93"/>
      <c r="N3" s="98"/>
      <c r="O3" s="99"/>
      <c r="P3" s="100"/>
      <c r="Q3" s="97"/>
      <c r="R3">
        <f>COUNTIFS(detail!$S:$S,$A3,detail!$U:$U,"&lt;&gt;"&amp;"")</f>
        <v>89</v>
      </c>
      <c r="S3">
        <f>COUNTIFS(detail!$S:$S,$A3,detail!$M:$M,"issue",detail!$U:$U,"&lt;&gt;"&amp;"",detail!$V:$V,"")</f>
        <v>0</v>
      </c>
      <c r="T3" s="21"/>
      <c r="V3" s="21"/>
    </row>
    <row r="4" spans="1:22" x14ac:dyDescent="0.3">
      <c r="A4" s="24" t="s">
        <v>60</v>
      </c>
      <c r="B4" s="24">
        <f>COUNTIFS(detail!S:S,$A4,detail!M:M,"issue",detail!$V:$V,"")</f>
        <v>2</v>
      </c>
      <c r="C4" s="28">
        <f t="shared" ref="C4:C5" si="1">B4/$A$2</f>
        <v>2.1052631578947368E-2</v>
      </c>
      <c r="D4" s="24">
        <f>R4-S4</f>
        <v>13</v>
      </c>
      <c r="E4" s="36">
        <f>D4-F4</f>
        <v>13</v>
      </c>
      <c r="F4" s="36">
        <f>COUNTIFS(detail!$S:$S,$A4,detail!$M:$M,"issue",detail!$U:$U,"&lt;&gt;"&amp;"",detail!$V:$V,"&lt;&gt;"&amp;"")</f>
        <v>0</v>
      </c>
      <c r="G4" s="24" t="s">
        <v>20388</v>
      </c>
      <c r="H4" s="23" t="s">
        <v>20388</v>
      </c>
      <c r="I4" s="24" t="s">
        <v>20388</v>
      </c>
      <c r="J4" s="23" t="s">
        <v>20388</v>
      </c>
      <c r="K4" s="24" t="s">
        <v>20388</v>
      </c>
      <c r="L4" s="23" t="s">
        <v>20388</v>
      </c>
      <c r="M4" s="101"/>
      <c r="N4" s="98"/>
      <c r="O4" s="99"/>
      <c r="P4" s="100"/>
      <c r="Q4" s="102"/>
      <c r="R4">
        <f>COUNTIFS(detail!$S:$S,$A4,detail!$U:$U,"&lt;&gt;"&amp;"")</f>
        <v>13</v>
      </c>
      <c r="S4">
        <f>COUNTIFS(detail!$S:$S,$A4,detail!$M:$M,"issue",detail!$U:$U,"&lt;&gt;"&amp;"",detail!$V:$V,"")</f>
        <v>0</v>
      </c>
    </row>
    <row r="5" spans="1:22" x14ac:dyDescent="0.3">
      <c r="A5" s="24" t="s">
        <v>42</v>
      </c>
      <c r="B5" s="24">
        <f>COUNTIFS(detail!S:S,$A5,detail!M:M,"issue",detail!$V:$V,"")</f>
        <v>0</v>
      </c>
      <c r="C5" s="28">
        <f t="shared" si="1"/>
        <v>0</v>
      </c>
      <c r="D5" s="24">
        <f>R5-S5</f>
        <v>392</v>
      </c>
      <c r="E5" s="36">
        <f>D5-F5</f>
        <v>323</v>
      </c>
      <c r="F5" s="36">
        <f>COUNTIFS(detail!$S:$S,$A5,detail!$M:$M,"issue",detail!$U:$U,"&lt;&gt;"&amp;"",detail!$V:$V,"&lt;&gt;"&amp;"")</f>
        <v>69</v>
      </c>
      <c r="G5" s="24">
        <f>COUNTIFS(detail!$M:$M,"issue",detail!$S:$S,$A5,detail!$V:$V,G$2)</f>
        <v>48</v>
      </c>
      <c r="H5" s="28">
        <f>G5/$F$5</f>
        <v>0.69565217391304346</v>
      </c>
      <c r="I5" s="24">
        <f>COUNTIFS(detail!$M:$M,"issue",detail!$S:$S,$A5,detail!$V:$V,I$2)</f>
        <v>16</v>
      </c>
      <c r="J5" s="28">
        <f>I5/$F5</f>
        <v>0.2318840579710145</v>
      </c>
      <c r="K5" s="24">
        <f>COUNTIFS(detail!$M:$M,"issue",detail!$S:$S,$A5,detail!$V:$V,K$2)</f>
        <v>5</v>
      </c>
      <c r="L5" s="28">
        <f>K5/$F5</f>
        <v>7.2463768115942032E-2</v>
      </c>
      <c r="M5" s="101"/>
      <c r="N5" s="98"/>
      <c r="O5" s="99"/>
      <c r="P5" s="100"/>
      <c r="Q5" s="102"/>
      <c r="R5">
        <f>COUNTIFS(detail!$S:$S,$A5,detail!$U:$U,"&lt;&gt;"&amp;"")</f>
        <v>392</v>
      </c>
      <c r="S5">
        <f>COUNTIFS(detail!$S:$S,$A5,detail!$M:$M,"issue",detail!$U:$U,"&lt;&gt;"&amp;"",detail!$V:$V,"")</f>
        <v>0</v>
      </c>
      <c r="T5" s="21"/>
      <c r="V5" s="21"/>
    </row>
    <row r="6" spans="1:22" ht="15" thickBot="1" x14ac:dyDescent="0.35">
      <c r="A6" s="36"/>
      <c r="B6" s="24"/>
      <c r="C6" s="28"/>
      <c r="D6" s="24"/>
      <c r="E6" s="36"/>
      <c r="F6" s="36"/>
      <c r="G6" s="24"/>
      <c r="H6" s="28"/>
      <c r="I6" s="24"/>
      <c r="J6" s="28"/>
      <c r="K6" s="24"/>
      <c r="L6" s="28"/>
      <c r="M6" s="101"/>
      <c r="N6" s="98"/>
      <c r="O6" s="99"/>
      <c r="P6" s="100"/>
      <c r="Q6" s="102"/>
      <c r="R6" s="21"/>
      <c r="T6" s="21"/>
      <c r="V6" s="21"/>
    </row>
    <row r="7" spans="1:22" ht="15" thickBot="1" x14ac:dyDescent="0.35">
      <c r="A7" s="87" t="s">
        <v>20389</v>
      </c>
      <c r="B7" s="88">
        <f>SUM(B3:B5)</f>
        <v>3</v>
      </c>
      <c r="C7" s="89">
        <f>B7/$A$2</f>
        <v>3.1578947368421054E-2</v>
      </c>
      <c r="D7" s="88">
        <f>SUM(D3:D5)</f>
        <v>494</v>
      </c>
      <c r="E7" s="90">
        <f>SUM(E3:E5)</f>
        <v>407</v>
      </c>
      <c r="F7" s="90">
        <f>SUM(F3:F5)</f>
        <v>87</v>
      </c>
      <c r="G7" s="88">
        <f t="shared" ref="G7:K7" si="2">SUM(G3:G5)</f>
        <v>62</v>
      </c>
      <c r="H7" s="91">
        <f>G7/$F7</f>
        <v>0.71264367816091956</v>
      </c>
      <c r="I7" s="88">
        <f t="shared" si="2"/>
        <v>23</v>
      </c>
      <c r="J7" s="91">
        <f>I7/$F7</f>
        <v>0.26436781609195403</v>
      </c>
      <c r="K7" s="88">
        <f t="shared" si="2"/>
        <v>5</v>
      </c>
      <c r="L7" s="92">
        <f>K7/$F7</f>
        <v>5.7471264367816091E-2</v>
      </c>
      <c r="M7" s="103">
        <f>COUNTIFS(detail!$M:$M,"valid",detail!$U:$U,"&lt;&gt;"&amp;"",detail!$V:$V,M$2,detail!$W:$W,"&lt;&gt;"&amp;"")</f>
        <v>134</v>
      </c>
      <c r="N7" s="104">
        <f>COUNTIFS(detail!$M:$M,"valid",detail!$U:$U,"&lt;&gt;"&amp;"",detail!$V:$V,N$2,detail!$W:$W,"&lt;&gt;"&amp;"")</f>
        <v>91</v>
      </c>
      <c r="O7" s="105">
        <f>COUNTIFS(detail!$M:$M,"valid",detail!$U:$U,"&lt;&gt;"&amp;"",detail!$V:$V,O$2)</f>
        <v>15</v>
      </c>
      <c r="P7" s="106">
        <f>COUNTIFS(detail!$M:$M,"resolved")</f>
        <v>23</v>
      </c>
      <c r="Q7" s="107">
        <f>COUNTIFS(detail!$M:$M,"valid",detail!$T:$T,"&lt;&gt;"&amp;"",detail!$W:$W,"")</f>
        <v>92</v>
      </c>
    </row>
    <row r="9" spans="1:22" x14ac:dyDescent="0.3">
      <c r="P9" s="38" t="s">
        <v>20394</v>
      </c>
    </row>
    <row r="16" spans="1:22" x14ac:dyDescent="0.3">
      <c r="P16" s="38" t="s">
        <v>20395</v>
      </c>
    </row>
    <row r="25" spans="16:16" x14ac:dyDescent="0.3">
      <c r="P25" s="49">
        <v>44656</v>
      </c>
    </row>
    <row r="31" spans="16:16" x14ac:dyDescent="0.3">
      <c r="P31" s="49">
        <v>44900</v>
      </c>
    </row>
    <row r="37" spans="1:16" x14ac:dyDescent="0.3">
      <c r="A37" s="47" t="s">
        <v>12</v>
      </c>
      <c r="B37" t="s">
        <v>88</v>
      </c>
      <c r="P37"/>
    </row>
    <row r="38" spans="1:16" x14ac:dyDescent="0.3">
      <c r="P38"/>
    </row>
    <row r="39" spans="1:16" x14ac:dyDescent="0.3">
      <c r="A39" s="47" t="s">
        <v>20376</v>
      </c>
      <c r="B39" s="47" t="s">
        <v>20377</v>
      </c>
      <c r="P39" t="s">
        <v>20396</v>
      </c>
    </row>
    <row r="40" spans="1:16" x14ac:dyDescent="0.3">
      <c r="A40" s="47" t="s">
        <v>20378</v>
      </c>
      <c r="B40" t="s">
        <v>45</v>
      </c>
      <c r="C40" t="s">
        <v>60</v>
      </c>
      <c r="D40" t="s">
        <v>42</v>
      </c>
      <c r="E40" t="s">
        <v>20380</v>
      </c>
      <c r="P40"/>
    </row>
    <row r="41" spans="1:16" x14ac:dyDescent="0.3">
      <c r="A41" s="40" t="s">
        <v>2131</v>
      </c>
      <c r="B41">
        <v>8</v>
      </c>
      <c r="E41">
        <v>8</v>
      </c>
      <c r="P41"/>
    </row>
    <row r="42" spans="1:16" x14ac:dyDescent="0.3">
      <c r="A42" s="40" t="s">
        <v>555</v>
      </c>
      <c r="C42">
        <v>3</v>
      </c>
      <c r="E42">
        <v>3</v>
      </c>
      <c r="P42"/>
    </row>
    <row r="43" spans="1:16" x14ac:dyDescent="0.3">
      <c r="A43" s="40" t="s">
        <v>487</v>
      </c>
      <c r="B43">
        <v>1</v>
      </c>
      <c r="E43">
        <v>1</v>
      </c>
      <c r="P43"/>
    </row>
    <row r="44" spans="1:16" x14ac:dyDescent="0.3">
      <c r="A44" s="40" t="s">
        <v>763</v>
      </c>
      <c r="B44">
        <v>7</v>
      </c>
      <c r="E44">
        <v>7</v>
      </c>
      <c r="P44"/>
    </row>
    <row r="45" spans="1:16" x14ac:dyDescent="0.3">
      <c r="A45" s="40" t="s">
        <v>418</v>
      </c>
      <c r="B45">
        <v>1</v>
      </c>
      <c r="D45">
        <v>1</v>
      </c>
      <c r="E45">
        <v>2</v>
      </c>
      <c r="P45"/>
    </row>
    <row r="46" spans="1:16" x14ac:dyDescent="0.3">
      <c r="A46" s="40" t="s">
        <v>9306</v>
      </c>
      <c r="D46">
        <v>1</v>
      </c>
      <c r="E46">
        <v>1</v>
      </c>
      <c r="P46"/>
    </row>
    <row r="47" spans="1:16" x14ac:dyDescent="0.3">
      <c r="A47" s="40" t="s">
        <v>259</v>
      </c>
      <c r="B47">
        <v>9</v>
      </c>
      <c r="C47">
        <v>1</v>
      </c>
      <c r="E47">
        <v>10</v>
      </c>
      <c r="P47"/>
    </row>
    <row r="48" spans="1:16" x14ac:dyDescent="0.3">
      <c r="A48" s="40" t="s">
        <v>1424</v>
      </c>
      <c r="B48">
        <v>1</v>
      </c>
      <c r="E48">
        <v>1</v>
      </c>
      <c r="P48"/>
    </row>
    <row r="49" spans="1:16" x14ac:dyDescent="0.3">
      <c r="A49" s="40" t="s">
        <v>993</v>
      </c>
      <c r="B49">
        <v>3</v>
      </c>
      <c r="E49">
        <v>3</v>
      </c>
      <c r="P49" t="s">
        <v>20397</v>
      </c>
    </row>
    <row r="50" spans="1:16" x14ac:dyDescent="0.3">
      <c r="A50" s="40" t="s">
        <v>6958</v>
      </c>
      <c r="B50">
        <v>4</v>
      </c>
      <c r="E50">
        <v>4</v>
      </c>
      <c r="P50"/>
    </row>
    <row r="51" spans="1:16" x14ac:dyDescent="0.3">
      <c r="A51" s="40" t="s">
        <v>47</v>
      </c>
      <c r="B51">
        <v>1</v>
      </c>
      <c r="E51">
        <v>1</v>
      </c>
      <c r="P51"/>
    </row>
    <row r="52" spans="1:16" x14ac:dyDescent="0.3">
      <c r="A52" s="40" t="s">
        <v>458</v>
      </c>
      <c r="B52">
        <v>16</v>
      </c>
      <c r="D52">
        <v>1</v>
      </c>
      <c r="E52">
        <v>17</v>
      </c>
      <c r="P52"/>
    </row>
    <row r="53" spans="1:16" x14ac:dyDescent="0.3">
      <c r="A53" s="40" t="s">
        <v>20379</v>
      </c>
      <c r="B53">
        <v>10</v>
      </c>
      <c r="C53">
        <v>23</v>
      </c>
      <c r="D53">
        <v>1</v>
      </c>
      <c r="E53">
        <v>34</v>
      </c>
      <c r="P53"/>
    </row>
    <row r="54" spans="1:16" x14ac:dyDescent="0.3">
      <c r="A54" s="40" t="s">
        <v>20380</v>
      </c>
      <c r="B54">
        <v>61</v>
      </c>
      <c r="C54">
        <v>27</v>
      </c>
      <c r="D54">
        <v>4</v>
      </c>
      <c r="E54">
        <v>92</v>
      </c>
      <c r="P54"/>
    </row>
    <row r="55" spans="1:16" x14ac:dyDescent="0.3">
      <c r="P55"/>
    </row>
    <row r="56" spans="1:16" x14ac:dyDescent="0.3">
      <c r="P56"/>
    </row>
    <row r="57" spans="1:16" x14ac:dyDescent="0.3">
      <c r="P57" t="s">
        <v>20398</v>
      </c>
    </row>
  </sheetData>
  <sortState xmlns:xlrd2="http://schemas.microsoft.com/office/spreadsheetml/2017/richdata2" ref="G40:I57">
    <sortCondition ref="I41:I57"/>
  </sortState>
  <mergeCells count="1">
    <mergeCell ref="M1:Q1"/>
  </mergeCell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7B18B-08E6-4FE9-8A9A-A0745AE38C60}">
  <sheetPr codeName="Feuil6"/>
  <dimension ref="C5:O37"/>
  <sheetViews>
    <sheetView topLeftCell="A3" workbookViewId="0">
      <selection activeCell="N6" sqref="N6:N11"/>
    </sheetView>
  </sheetViews>
  <sheetFormatPr defaultColWidth="9.109375" defaultRowHeight="14.4" x14ac:dyDescent="0.3"/>
  <cols>
    <col min="3" max="3" width="43.44140625" bestFit="1" customWidth="1"/>
    <col min="4" max="4" width="13.88671875" hidden="1" customWidth="1"/>
    <col min="5" max="5" width="9.6640625" hidden="1" customWidth="1"/>
    <col min="6" max="6" width="13.44140625" hidden="1" customWidth="1"/>
    <col min="7" max="7" width="0" hidden="1" customWidth="1"/>
    <col min="8" max="8" width="11.88671875" hidden="1" customWidth="1"/>
    <col min="9" max="9" width="0" hidden="1" customWidth="1"/>
    <col min="10" max="10" width="10" hidden="1" customWidth="1"/>
    <col min="11" max="11" width="8.44140625" hidden="1" customWidth="1"/>
    <col min="12" max="12" width="11" customWidth="1"/>
    <col min="14" max="14" width="11" customWidth="1"/>
    <col min="17" max="17" width="12" customWidth="1"/>
  </cols>
  <sheetData>
    <row r="5" spans="3:15" x14ac:dyDescent="0.3">
      <c r="C5" s="72" t="s">
        <v>20399</v>
      </c>
      <c r="D5" s="163" t="s">
        <v>20400</v>
      </c>
      <c r="E5" s="164"/>
      <c r="F5" s="163">
        <v>44900</v>
      </c>
      <c r="G5" s="164"/>
      <c r="H5" s="165" t="s">
        <v>20396</v>
      </c>
      <c r="I5" s="166"/>
      <c r="J5" s="165" t="s">
        <v>20401</v>
      </c>
      <c r="K5" s="167"/>
      <c r="L5" s="161" t="s">
        <v>20402</v>
      </c>
      <c r="M5" s="162"/>
      <c r="N5" s="161" t="s">
        <v>20403</v>
      </c>
      <c r="O5" s="162"/>
    </row>
    <row r="6" spans="3:15" x14ac:dyDescent="0.3">
      <c r="C6" s="73" t="s">
        <v>20404</v>
      </c>
      <c r="D6" s="74">
        <f>D7+D8+D9</f>
        <v>12468</v>
      </c>
      <c r="E6" s="75" t="s">
        <v>20399</v>
      </c>
      <c r="F6" s="74">
        <f>F7+F8+F9+F11</f>
        <v>13246</v>
      </c>
      <c r="G6" s="74" t="s">
        <v>20399</v>
      </c>
      <c r="H6" s="74">
        <f>H7+H8+H9+H11</f>
        <v>14699</v>
      </c>
      <c r="I6" s="74"/>
      <c r="J6" s="74">
        <f>J7+J8+J9+J11</f>
        <v>14851</v>
      </c>
      <c r="K6" s="74"/>
      <c r="L6" s="144">
        <f>L7+L8+L9+L11</f>
        <v>14870</v>
      </c>
      <c r="M6" s="145"/>
      <c r="N6" s="144">
        <f>N7+N8+N9+N10+N11</f>
        <v>14916</v>
      </c>
      <c r="O6" s="145"/>
    </row>
    <row r="7" spans="3:15" x14ac:dyDescent="0.3">
      <c r="C7" s="73" t="s">
        <v>31</v>
      </c>
      <c r="D7" s="60">
        <v>12001</v>
      </c>
      <c r="E7" s="75">
        <f>D7/D6</f>
        <v>0.96254411292909847</v>
      </c>
      <c r="F7" s="55">
        <f>12943+8</f>
        <v>12951</v>
      </c>
      <c r="G7" s="75">
        <f>F7/F6</f>
        <v>0.97772912577381854</v>
      </c>
      <c r="H7" s="55">
        <v>14442</v>
      </c>
      <c r="I7" s="75">
        <f>H7/H6</f>
        <v>0.98251581740254434</v>
      </c>
      <c r="J7" s="55">
        <v>14486</v>
      </c>
      <c r="K7" s="75">
        <f>J7/J6</f>
        <v>0.9754225304693287</v>
      </c>
      <c r="L7" s="129">
        <v>14580</v>
      </c>
      <c r="M7" s="130">
        <f>L7/L6</f>
        <v>0.98049764626765301</v>
      </c>
      <c r="N7" s="129">
        <v>14650</v>
      </c>
      <c r="O7" s="130">
        <f>N7/N6</f>
        <v>0.98216680075087159</v>
      </c>
    </row>
    <row r="8" spans="3:15" x14ac:dyDescent="0.3">
      <c r="C8" s="76" t="s">
        <v>391</v>
      </c>
      <c r="D8" s="61">
        <v>5</v>
      </c>
      <c r="E8" s="62">
        <f>D8/(D8+D9)</f>
        <v>1.0706638115631691E-2</v>
      </c>
      <c r="F8" s="56">
        <v>22</v>
      </c>
      <c r="G8" s="62">
        <f>F8/(F8+F9)</f>
        <v>7.4576271186440682E-2</v>
      </c>
      <c r="H8" s="56">
        <v>33</v>
      </c>
      <c r="I8" s="62">
        <f>H8/(H8+H9)</f>
        <v>0.12840466926070038</v>
      </c>
      <c r="J8" s="56">
        <v>16</v>
      </c>
      <c r="K8" s="62">
        <f>J8/(J8+J9)</f>
        <v>7.5471698113207544E-2</v>
      </c>
      <c r="L8" s="131">
        <v>1</v>
      </c>
      <c r="M8" s="132">
        <f>L8/(L8+L9)</f>
        <v>5.8479532163742687E-3</v>
      </c>
      <c r="N8" s="131">
        <v>1</v>
      </c>
      <c r="O8" s="132">
        <f>N8/(N8+N9)</f>
        <v>6.8965517241379309E-3</v>
      </c>
    </row>
    <row r="9" spans="3:15" x14ac:dyDescent="0.3">
      <c r="C9" s="77" t="s">
        <v>88</v>
      </c>
      <c r="D9" s="70">
        <v>462</v>
      </c>
      <c r="E9" s="63">
        <f>D9/D6</f>
        <v>3.7054860442733401E-2</v>
      </c>
      <c r="F9" s="57">
        <f>269+4</f>
        <v>273</v>
      </c>
      <c r="G9" s="63">
        <f>F9/F6</f>
        <v>2.0609995470330666E-2</v>
      </c>
      <c r="H9" s="57">
        <v>224</v>
      </c>
      <c r="I9" s="63">
        <f>H9/H6</f>
        <v>1.5239131913735628E-2</v>
      </c>
      <c r="J9" s="57">
        <v>196</v>
      </c>
      <c r="K9" s="63">
        <f>J9/J6</f>
        <v>1.3197764460305704E-2</v>
      </c>
      <c r="L9" s="133">
        <v>170</v>
      </c>
      <c r="M9" s="134">
        <f>L9/L6</f>
        <v>1.1432414256893073E-2</v>
      </c>
      <c r="N9" s="133">
        <v>144</v>
      </c>
      <c r="O9" s="134">
        <f>N9/N6</f>
        <v>9.6540627514078835E-3</v>
      </c>
    </row>
    <row r="10" spans="3:15" x14ac:dyDescent="0.3">
      <c r="C10" s="78" t="s">
        <v>20405</v>
      </c>
      <c r="D10" s="58"/>
      <c r="E10" s="64"/>
      <c r="F10" s="58">
        <v>65</v>
      </c>
      <c r="G10" s="64">
        <f>F10/F6</f>
        <v>4.9071417786501585E-3</v>
      </c>
      <c r="H10" s="58">
        <v>82</v>
      </c>
      <c r="I10" s="64">
        <f>H10/H6</f>
        <v>5.5786107898496496E-3</v>
      </c>
      <c r="J10" s="58">
        <v>84</v>
      </c>
      <c r="K10" s="64">
        <f>J10/J6</f>
        <v>5.6561847687024444E-3</v>
      </c>
      <c r="L10" s="135">
        <v>43</v>
      </c>
      <c r="M10" s="136">
        <f>L10/L6</f>
        <v>2.8917283120376597E-3</v>
      </c>
      <c r="N10" s="135">
        <v>30</v>
      </c>
      <c r="O10" s="136">
        <f>N10/N6</f>
        <v>2.011263073209976E-3</v>
      </c>
    </row>
    <row r="11" spans="3:15" x14ac:dyDescent="0.3">
      <c r="C11" s="79" t="s">
        <v>20406</v>
      </c>
      <c r="D11" s="59"/>
      <c r="E11" s="65"/>
      <c r="F11" s="71"/>
      <c r="G11" s="65"/>
      <c r="H11" s="71"/>
      <c r="I11" s="65"/>
      <c r="J11" s="71">
        <f>J9-43</f>
        <v>153</v>
      </c>
      <c r="K11" s="65">
        <f>J11/J6</f>
        <v>1.0302336542993737E-2</v>
      </c>
      <c r="L11" s="137">
        <f>L9-51</f>
        <v>119</v>
      </c>
      <c r="M11" s="138">
        <f>L11/L6</f>
        <v>8.0026899798251519E-3</v>
      </c>
      <c r="N11" s="137">
        <v>91</v>
      </c>
      <c r="O11" s="138">
        <f>N11/N6</f>
        <v>6.1008313220702604E-3</v>
      </c>
    </row>
    <row r="12" spans="3:15" x14ac:dyDescent="0.3">
      <c r="C12" s="73" t="s">
        <v>20407</v>
      </c>
      <c r="D12" s="66">
        <v>224</v>
      </c>
      <c r="E12" s="80" t="s">
        <v>20399</v>
      </c>
      <c r="F12" s="74">
        <v>77</v>
      </c>
      <c r="G12" s="81" t="s">
        <v>20399</v>
      </c>
      <c r="H12" s="74">
        <v>61</v>
      </c>
      <c r="I12" s="81"/>
      <c r="J12" s="74">
        <v>59</v>
      </c>
      <c r="K12" s="81"/>
      <c r="L12" s="128">
        <v>49</v>
      </c>
      <c r="M12" s="139"/>
      <c r="N12" s="128">
        <v>37</v>
      </c>
      <c r="O12" s="139"/>
    </row>
    <row r="13" spans="3:15" x14ac:dyDescent="0.3">
      <c r="C13" s="73" t="s">
        <v>20408</v>
      </c>
      <c r="D13" s="67">
        <v>238</v>
      </c>
      <c r="E13" s="80" t="s">
        <v>20399</v>
      </c>
      <c r="F13" s="74">
        <v>192</v>
      </c>
      <c r="G13" s="81" t="s">
        <v>20399</v>
      </c>
      <c r="H13" s="74">
        <v>158</v>
      </c>
      <c r="I13" s="81"/>
      <c r="J13" s="74">
        <v>137</v>
      </c>
      <c r="K13" s="81"/>
      <c r="L13" s="128">
        <v>121</v>
      </c>
      <c r="M13" s="139"/>
      <c r="N13" s="128">
        <v>107</v>
      </c>
      <c r="O13" s="139"/>
    </row>
    <row r="14" spans="3:15" x14ac:dyDescent="0.3">
      <c r="C14" s="73" t="s">
        <v>20409</v>
      </c>
      <c r="D14" s="82">
        <v>119109607</v>
      </c>
      <c r="E14" s="75" t="s">
        <v>20399</v>
      </c>
      <c r="F14" s="83">
        <v>140406770</v>
      </c>
      <c r="G14" s="75" t="s">
        <v>20399</v>
      </c>
      <c r="H14" s="74">
        <v>157432146</v>
      </c>
      <c r="I14" s="75"/>
      <c r="J14" s="74">
        <v>157457513</v>
      </c>
      <c r="K14" s="75"/>
      <c r="L14" s="128">
        <v>157467563</v>
      </c>
      <c r="M14" s="130"/>
      <c r="N14" s="128">
        <v>157443661</v>
      </c>
      <c r="O14" s="130"/>
    </row>
    <row r="15" spans="3:15" x14ac:dyDescent="0.3">
      <c r="C15" s="73" t="s">
        <v>20410</v>
      </c>
      <c r="D15" s="84">
        <v>722921</v>
      </c>
      <c r="E15" s="75" t="s">
        <v>20399</v>
      </c>
      <c r="F15" s="85">
        <v>764876</v>
      </c>
      <c r="G15" s="75" t="s">
        <v>20399</v>
      </c>
      <c r="H15" s="74">
        <v>1010991</v>
      </c>
      <c r="I15" s="75"/>
      <c r="J15" s="74">
        <v>406172</v>
      </c>
      <c r="K15" s="75"/>
      <c r="L15" s="128">
        <v>313163</v>
      </c>
      <c r="M15" s="130"/>
      <c r="N15" s="128">
        <v>393000</v>
      </c>
      <c r="O15" s="130"/>
    </row>
    <row r="16" spans="3:15" x14ac:dyDescent="0.3">
      <c r="C16" s="73" t="s">
        <v>20411</v>
      </c>
      <c r="D16" s="84">
        <v>3796623</v>
      </c>
      <c r="E16" s="75" t="s">
        <v>20399</v>
      </c>
      <c r="F16" s="85">
        <v>1672529</v>
      </c>
      <c r="G16" s="75" t="s">
        <v>20399</v>
      </c>
      <c r="H16" s="108">
        <v>1670336</v>
      </c>
      <c r="I16" s="75"/>
      <c r="J16" s="108">
        <v>1794791</v>
      </c>
      <c r="K16" s="75"/>
      <c r="L16" s="140">
        <v>375428</v>
      </c>
      <c r="M16" s="130"/>
      <c r="N16" s="140">
        <v>234203</v>
      </c>
      <c r="O16" s="130"/>
    </row>
    <row r="17" spans="3:15" x14ac:dyDescent="0.3">
      <c r="C17" s="77" t="s">
        <v>20412</v>
      </c>
      <c r="D17" s="68">
        <f>D15+D16</f>
        <v>4519544</v>
      </c>
      <c r="E17" s="63">
        <f>D17/D14</f>
        <v>3.7944411990209995E-2</v>
      </c>
      <c r="F17" s="68">
        <f>F15+F16</f>
        <v>2437405</v>
      </c>
      <c r="G17" s="63">
        <f>F17/F14</f>
        <v>1.7359597404028312E-2</v>
      </c>
      <c r="H17" s="68">
        <f>H15+H16</f>
        <v>2681327</v>
      </c>
      <c r="I17" s="63">
        <f>H17/H14</f>
        <v>1.7031635965884629E-2</v>
      </c>
      <c r="J17" s="68">
        <f>J15+J16</f>
        <v>2200963</v>
      </c>
      <c r="K17" s="63">
        <f>J17/J14</f>
        <v>1.3978138978989208E-2</v>
      </c>
      <c r="L17" s="141">
        <f>L15+L16</f>
        <v>688591</v>
      </c>
      <c r="M17" s="134">
        <f>L17/L14</f>
        <v>4.3729069459213007E-3</v>
      </c>
      <c r="N17" s="141">
        <f>N16+N15</f>
        <v>627203</v>
      </c>
      <c r="O17" s="134">
        <f>N17/N14</f>
        <v>3.9836662588784693E-3</v>
      </c>
    </row>
    <row r="18" spans="3:15" x14ac:dyDescent="0.3">
      <c r="C18" s="78" t="s">
        <v>20413</v>
      </c>
      <c r="D18" s="69"/>
      <c r="E18" s="64"/>
      <c r="F18" s="69">
        <v>479692</v>
      </c>
      <c r="G18" s="64">
        <f>F18/F14</f>
        <v>3.4164449477756664E-3</v>
      </c>
      <c r="H18" s="69">
        <v>502933</v>
      </c>
      <c r="I18" s="64">
        <f>H18/H14</f>
        <v>3.1946016920839028E-3</v>
      </c>
      <c r="J18" s="69">
        <v>618368</v>
      </c>
      <c r="K18" s="64">
        <f>J18/J14</f>
        <v>3.9272054296958193E-3</v>
      </c>
      <c r="L18" s="142">
        <v>31131</v>
      </c>
      <c r="M18" s="143">
        <f>L18/L14</f>
        <v>1.9769785857421315E-4</v>
      </c>
      <c r="N18" s="142">
        <v>586383</v>
      </c>
      <c r="O18" s="143">
        <f>N18/N14</f>
        <v>3.7243989137168247E-3</v>
      </c>
    </row>
    <row r="19" spans="3:15" hidden="1" x14ac:dyDescent="0.3">
      <c r="C19" s="73" t="s">
        <v>20414</v>
      </c>
      <c r="D19" s="74"/>
      <c r="E19" s="75" t="s">
        <v>20399</v>
      </c>
      <c r="F19" s="74"/>
      <c r="G19" s="74" t="s">
        <v>20399</v>
      </c>
      <c r="H19" s="74"/>
      <c r="I19" s="74"/>
    </row>
    <row r="20" spans="3:15" hidden="1" x14ac:dyDescent="0.3">
      <c r="C20" s="73" t="s">
        <v>20415</v>
      </c>
      <c r="D20" s="74"/>
      <c r="E20" s="75" t="s">
        <v>20399</v>
      </c>
      <c r="F20" s="74"/>
      <c r="G20" s="74" t="s">
        <v>20399</v>
      </c>
      <c r="H20" s="74"/>
      <c r="I20" s="74"/>
    </row>
    <row r="21" spans="3:15" x14ac:dyDescent="0.3">
      <c r="J21" s="109"/>
    </row>
    <row r="24" spans="3:15" x14ac:dyDescent="0.3">
      <c r="L24" s="155" t="s">
        <v>23</v>
      </c>
      <c r="M24" s="155" t="s">
        <v>45</v>
      </c>
      <c r="N24" s="155" t="s">
        <v>20389</v>
      </c>
    </row>
    <row r="25" spans="3:15" x14ac:dyDescent="0.3">
      <c r="L25" s="125" t="s">
        <v>2131</v>
      </c>
      <c r="M25" s="151">
        <v>7</v>
      </c>
      <c r="N25" s="153">
        <v>8</v>
      </c>
    </row>
    <row r="26" spans="3:15" x14ac:dyDescent="0.3">
      <c r="L26" s="125" t="s">
        <v>555</v>
      </c>
      <c r="M26" s="151"/>
      <c r="N26" s="153">
        <v>3</v>
      </c>
    </row>
    <row r="27" spans="3:15" x14ac:dyDescent="0.3">
      <c r="L27" s="125" t="s">
        <v>487</v>
      </c>
      <c r="M27" s="151">
        <v>1</v>
      </c>
      <c r="N27" s="153">
        <v>1</v>
      </c>
    </row>
    <row r="28" spans="3:15" x14ac:dyDescent="0.3">
      <c r="L28" s="125" t="s">
        <v>763</v>
      </c>
      <c r="M28" s="151">
        <v>6</v>
      </c>
      <c r="N28" s="153">
        <v>6</v>
      </c>
    </row>
    <row r="29" spans="3:15" x14ac:dyDescent="0.3">
      <c r="L29" s="125" t="s">
        <v>418</v>
      </c>
      <c r="M29" s="151">
        <v>1</v>
      </c>
      <c r="N29" s="153">
        <v>2</v>
      </c>
    </row>
    <row r="30" spans="3:15" x14ac:dyDescent="0.3">
      <c r="L30" s="125" t="s">
        <v>9306</v>
      </c>
      <c r="M30" s="151"/>
      <c r="N30" s="153">
        <v>1</v>
      </c>
    </row>
    <row r="31" spans="3:15" x14ac:dyDescent="0.3">
      <c r="L31" s="125" t="s">
        <v>259</v>
      </c>
      <c r="M31" s="151">
        <v>9</v>
      </c>
      <c r="N31" s="153">
        <v>10</v>
      </c>
    </row>
    <row r="32" spans="3:15" x14ac:dyDescent="0.3">
      <c r="L32" s="125" t="s">
        <v>1424</v>
      </c>
      <c r="M32" s="151">
        <v>1</v>
      </c>
      <c r="N32" s="153">
        <v>1</v>
      </c>
    </row>
    <row r="33" spans="12:14" x14ac:dyDescent="0.3">
      <c r="L33" s="125" t="s">
        <v>993</v>
      </c>
      <c r="M33" s="151">
        <v>3</v>
      </c>
      <c r="N33" s="153">
        <v>3</v>
      </c>
    </row>
    <row r="34" spans="12:14" x14ac:dyDescent="0.3">
      <c r="L34" s="125" t="s">
        <v>6958</v>
      </c>
      <c r="M34" s="151">
        <v>4</v>
      </c>
      <c r="N34" s="153">
        <v>4</v>
      </c>
    </row>
    <row r="35" spans="12:14" x14ac:dyDescent="0.3">
      <c r="L35" s="125" t="s">
        <v>458</v>
      </c>
      <c r="M35" s="151">
        <v>15</v>
      </c>
      <c r="N35" s="153">
        <v>18</v>
      </c>
    </row>
    <row r="36" spans="12:14" x14ac:dyDescent="0.3">
      <c r="L36" s="126" t="s">
        <v>20379</v>
      </c>
      <c r="M36" s="152">
        <v>10</v>
      </c>
      <c r="N36" s="154">
        <v>29</v>
      </c>
    </row>
    <row r="37" spans="12:14" x14ac:dyDescent="0.3">
      <c r="L37" s="127" t="s">
        <v>20399</v>
      </c>
      <c r="M37" s="127" t="s">
        <v>20399</v>
      </c>
      <c r="N37" s="156">
        <v>86</v>
      </c>
    </row>
  </sheetData>
  <mergeCells count="6">
    <mergeCell ref="N5:O5"/>
    <mergeCell ref="L5:M5"/>
    <mergeCell ref="D5:E5"/>
    <mergeCell ref="F5:G5"/>
    <mergeCell ref="H5:I5"/>
    <mergeCell ref="J5:K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BB054-B024-4A69-968A-7603FE0BD498}">
  <dimension ref="A5:J55"/>
  <sheetViews>
    <sheetView workbookViewId="0">
      <pane xSplit="1" ySplit="5" topLeftCell="E6" activePane="bottomRight" state="frozen"/>
      <selection pane="topRight" activeCell="B1" sqref="B1"/>
      <selection pane="bottomLeft" activeCell="A6" sqref="A6"/>
      <selection pane="bottomRight" activeCell="E3" sqref="E3"/>
    </sheetView>
  </sheetViews>
  <sheetFormatPr defaultColWidth="11.44140625" defaultRowHeight="14.4" x14ac:dyDescent="0.3"/>
  <cols>
    <col min="1" max="1" width="47.44140625" bestFit="1" customWidth="1"/>
    <col min="2" max="2" width="22.5546875" customWidth="1"/>
    <col min="3" max="3" width="9.88671875" bestFit="1" customWidth="1"/>
    <col min="4" max="4" width="15.109375" customWidth="1"/>
    <col min="5" max="5" width="35.33203125" bestFit="1" customWidth="1"/>
    <col min="6" max="6" width="18.5546875" bestFit="1" customWidth="1"/>
    <col min="7" max="7" width="23.44140625" style="110" bestFit="1" customWidth="1"/>
    <col min="8" max="8" width="23.6640625" style="110" bestFit="1" customWidth="1"/>
    <col min="9" max="9" width="28.33203125" bestFit="1" customWidth="1"/>
    <col min="10" max="10" width="36.5546875" customWidth="1"/>
    <col min="11" max="11" width="24.109375" bestFit="1" customWidth="1"/>
    <col min="12" max="12" width="27.88671875" bestFit="1" customWidth="1"/>
    <col min="13" max="13" width="28.88671875" bestFit="1" customWidth="1"/>
    <col min="14" max="17" width="22.6640625" bestFit="1" customWidth="1"/>
    <col min="18" max="18" width="27.44140625" bestFit="1" customWidth="1"/>
    <col min="19" max="19" width="22.6640625" bestFit="1" customWidth="1"/>
    <col min="20" max="21" width="21.33203125" bestFit="1" customWidth="1"/>
    <col min="22" max="22" width="26.33203125" bestFit="1" customWidth="1"/>
    <col min="23" max="23" width="27.5546875" bestFit="1" customWidth="1"/>
    <col min="24" max="24" width="25.44140625" bestFit="1" customWidth="1"/>
    <col min="25" max="25" width="28.6640625" bestFit="1" customWidth="1"/>
    <col min="26" max="27" width="22.88671875" bestFit="1" customWidth="1"/>
    <col min="28" max="28" width="23.44140625" bestFit="1" customWidth="1"/>
    <col min="29" max="32" width="26.5546875" bestFit="1" customWidth="1"/>
    <col min="33" max="33" width="27.33203125" bestFit="1" customWidth="1"/>
    <col min="34" max="34" width="27" bestFit="1" customWidth="1"/>
    <col min="35" max="43" width="25.5546875" bestFit="1" customWidth="1"/>
    <col min="44" max="44" width="28.33203125" bestFit="1" customWidth="1"/>
    <col min="45" max="45" width="25.5546875" bestFit="1" customWidth="1"/>
    <col min="46" max="46" width="30.88671875" bestFit="1" customWidth="1"/>
    <col min="47" max="48" width="31" bestFit="1" customWidth="1"/>
    <col min="49" max="50" width="24.88671875" bestFit="1" customWidth="1"/>
    <col min="51" max="52" width="25.88671875" bestFit="1" customWidth="1"/>
    <col min="53" max="53" width="28.88671875" bestFit="1" customWidth="1"/>
    <col min="54" max="54" width="25.6640625" bestFit="1" customWidth="1"/>
    <col min="55" max="56" width="27.88671875" bestFit="1" customWidth="1"/>
    <col min="57" max="58" width="27.109375" bestFit="1" customWidth="1"/>
    <col min="59" max="59" width="29.44140625" bestFit="1" customWidth="1"/>
    <col min="60" max="61" width="27.44140625" bestFit="1" customWidth="1"/>
    <col min="62" max="62" width="26.109375" bestFit="1" customWidth="1"/>
    <col min="63" max="65" width="27.44140625" bestFit="1" customWidth="1"/>
    <col min="66" max="66" width="26.5546875" bestFit="1" customWidth="1"/>
    <col min="67" max="67" width="25.5546875" bestFit="1" customWidth="1"/>
    <col min="68" max="69" width="24.109375" bestFit="1" customWidth="1"/>
    <col min="70" max="71" width="25.5546875" bestFit="1" customWidth="1"/>
    <col min="72" max="72" width="25.109375" bestFit="1" customWidth="1"/>
    <col min="73" max="75" width="24.109375" bestFit="1" customWidth="1"/>
    <col min="76" max="76" width="31.33203125" bestFit="1" customWidth="1"/>
    <col min="77" max="78" width="24.109375" bestFit="1" customWidth="1"/>
    <col min="79" max="79" width="25.5546875" bestFit="1" customWidth="1"/>
    <col min="80" max="80" width="25.109375" bestFit="1" customWidth="1"/>
    <col min="81" max="85" width="25.5546875" bestFit="1" customWidth="1"/>
    <col min="86" max="86" width="24.109375" bestFit="1" customWidth="1"/>
    <col min="87" max="87" width="26.5546875" bestFit="1" customWidth="1"/>
    <col min="88" max="88" width="19.6640625" bestFit="1" customWidth="1"/>
    <col min="89" max="89" width="23.44140625" bestFit="1" customWidth="1"/>
    <col min="90" max="90" width="26.109375" bestFit="1" customWidth="1"/>
    <col min="91" max="91" width="25.44140625" bestFit="1" customWidth="1"/>
    <col min="92" max="96" width="24.44140625" bestFit="1" customWidth="1"/>
    <col min="97" max="97" width="21.44140625" bestFit="1" customWidth="1"/>
    <col min="98" max="100" width="22.44140625" bestFit="1" customWidth="1"/>
    <col min="101" max="103" width="19.33203125" bestFit="1" customWidth="1"/>
    <col min="104" max="110" width="24.44140625" bestFit="1" customWidth="1"/>
    <col min="111" max="111" width="33" bestFit="1" customWidth="1"/>
    <col min="112" max="112" width="37.5546875" bestFit="1" customWidth="1"/>
    <col min="113" max="113" width="24.44140625" bestFit="1" customWidth="1"/>
    <col min="114" max="114" width="23.88671875" bestFit="1" customWidth="1"/>
    <col min="115" max="115" width="33" bestFit="1" customWidth="1"/>
    <col min="116" max="116" width="37.5546875" bestFit="1" customWidth="1"/>
    <col min="117" max="117" width="33" bestFit="1" customWidth="1"/>
    <col min="118" max="118" width="37.5546875" bestFit="1" customWidth="1"/>
    <col min="119" max="119" width="33" bestFit="1" customWidth="1"/>
    <col min="120" max="122" width="21.44140625" bestFit="1" customWidth="1"/>
    <col min="123" max="130" width="22.44140625" bestFit="1" customWidth="1"/>
    <col min="131" max="133" width="25.33203125" bestFit="1" customWidth="1"/>
    <col min="134" max="134" width="41.5546875" bestFit="1" customWidth="1"/>
    <col min="135" max="135" width="21.88671875" bestFit="1" customWidth="1"/>
    <col min="136" max="136" width="30.109375" bestFit="1" customWidth="1"/>
    <col min="137" max="138" width="27.33203125" bestFit="1" customWidth="1"/>
    <col min="139" max="139" width="26.6640625" bestFit="1" customWidth="1"/>
    <col min="140" max="143" width="25" bestFit="1" customWidth="1"/>
    <col min="144" max="146" width="25.109375" bestFit="1" customWidth="1"/>
    <col min="147" max="147" width="23.88671875" bestFit="1" customWidth="1"/>
    <col min="148" max="150" width="22.44140625" bestFit="1" customWidth="1"/>
    <col min="151" max="152" width="23.6640625" bestFit="1" customWidth="1"/>
    <col min="153" max="153" width="22.44140625" bestFit="1" customWidth="1"/>
    <col min="154" max="154" width="23.6640625" bestFit="1" customWidth="1"/>
    <col min="155" max="156" width="22.44140625" bestFit="1" customWidth="1"/>
    <col min="157" max="160" width="33.33203125" bestFit="1" customWidth="1"/>
    <col min="161" max="166" width="33.109375" bestFit="1" customWidth="1"/>
    <col min="167" max="167" width="32.88671875" bestFit="1" customWidth="1"/>
    <col min="168" max="170" width="34.33203125" bestFit="1" customWidth="1"/>
    <col min="171" max="172" width="33.33203125" bestFit="1" customWidth="1"/>
    <col min="173" max="173" width="31.88671875" bestFit="1" customWidth="1"/>
    <col min="174" max="174" width="18.44140625" bestFit="1" customWidth="1"/>
    <col min="175" max="175" width="23.88671875" bestFit="1" customWidth="1"/>
    <col min="176" max="178" width="25.88671875" bestFit="1" customWidth="1"/>
    <col min="179" max="183" width="24.88671875" bestFit="1" customWidth="1"/>
    <col min="184" max="190" width="27.88671875" bestFit="1" customWidth="1"/>
    <col min="191" max="196" width="29.44140625" bestFit="1" customWidth="1"/>
    <col min="197" max="197" width="25.109375" bestFit="1" customWidth="1"/>
    <col min="198" max="198" width="29.6640625" bestFit="1" customWidth="1"/>
    <col min="199" max="201" width="27.88671875" bestFit="1" customWidth="1"/>
    <col min="202" max="203" width="26.109375" bestFit="1" customWidth="1"/>
    <col min="204" max="204" width="25.5546875" bestFit="1" customWidth="1"/>
    <col min="205" max="205" width="20.88671875" bestFit="1" customWidth="1"/>
    <col min="206" max="207" width="32.5546875" bestFit="1" customWidth="1"/>
    <col min="208" max="208" width="14.109375" bestFit="1" customWidth="1"/>
    <col min="209" max="209" width="25" bestFit="1" customWidth="1"/>
    <col min="210" max="210" width="11.88671875" bestFit="1" customWidth="1"/>
    <col min="211" max="211" width="28.88671875" bestFit="1" customWidth="1"/>
    <col min="212" max="212" width="26.5546875" bestFit="1" customWidth="1"/>
    <col min="213" max="213" width="24.109375" bestFit="1" customWidth="1"/>
    <col min="214" max="215" width="21.33203125" bestFit="1" customWidth="1"/>
    <col min="216" max="216" width="17.44140625" bestFit="1" customWidth="1"/>
    <col min="217" max="217" width="25.5546875" bestFit="1" customWidth="1"/>
    <col min="218" max="218" width="41.5546875" bestFit="1" customWidth="1"/>
    <col min="219" max="219" width="12.33203125" bestFit="1" customWidth="1"/>
    <col min="220" max="220" width="33.33203125" bestFit="1" customWidth="1"/>
    <col min="221" max="221" width="21.6640625" bestFit="1" customWidth="1"/>
    <col min="222" max="222" width="11.88671875" bestFit="1" customWidth="1"/>
    <col min="223" max="270" width="37.5546875" bestFit="1" customWidth="1"/>
    <col min="271" max="271" width="18.88671875" bestFit="1" customWidth="1"/>
    <col min="272" max="272" width="19.5546875" bestFit="1" customWidth="1"/>
    <col min="273" max="320" width="34.33203125" bestFit="1" customWidth="1"/>
    <col min="321" max="321" width="30.6640625" bestFit="1" customWidth="1"/>
    <col min="322" max="322" width="31.5546875" bestFit="1" customWidth="1"/>
    <col min="323" max="358" width="34.33203125" bestFit="1" customWidth="1"/>
    <col min="359" max="359" width="27.5546875" bestFit="1" customWidth="1"/>
    <col min="360" max="360" width="28.44140625" bestFit="1" customWidth="1"/>
    <col min="361" max="384" width="29.44140625" bestFit="1" customWidth="1"/>
    <col min="385" max="385" width="23.88671875" bestFit="1" customWidth="1"/>
    <col min="386" max="386" width="24.5546875" bestFit="1" customWidth="1"/>
    <col min="387" max="396" width="28.33203125" bestFit="1" customWidth="1"/>
    <col min="397" max="397" width="18.88671875" bestFit="1" customWidth="1"/>
    <col min="398" max="398" width="19.6640625" bestFit="1" customWidth="1"/>
    <col min="399" max="404" width="31.33203125" bestFit="1" customWidth="1"/>
    <col min="405" max="405" width="19.5546875" bestFit="1" customWidth="1"/>
    <col min="406" max="406" width="20.44140625" bestFit="1" customWidth="1"/>
    <col min="407" max="410" width="23.88671875" bestFit="1" customWidth="1"/>
    <col min="411" max="411" width="35.33203125" bestFit="1" customWidth="1"/>
    <col min="412" max="412" width="36.109375" bestFit="1" customWidth="1"/>
    <col min="413" max="416" width="24.88671875" bestFit="1" customWidth="1"/>
    <col min="417" max="417" width="29.5546875" bestFit="1" customWidth="1"/>
    <col min="418" max="418" width="30.44140625" bestFit="1" customWidth="1"/>
    <col min="419" max="422" width="28.88671875" bestFit="1" customWidth="1"/>
    <col min="423" max="423" width="32.6640625" bestFit="1" customWidth="1"/>
    <col min="424" max="424" width="33.5546875" bestFit="1" customWidth="1"/>
    <col min="425" max="428" width="21.33203125" bestFit="1" customWidth="1"/>
    <col min="429" max="429" width="26.109375" bestFit="1" customWidth="1"/>
    <col min="430" max="430" width="26.88671875" bestFit="1" customWidth="1"/>
    <col min="431" max="434" width="41.5546875" bestFit="1" customWidth="1"/>
    <col min="435" max="435" width="20.88671875" bestFit="1" customWidth="1"/>
    <col min="436" max="436" width="21.6640625" bestFit="1" customWidth="1"/>
    <col min="437" max="438" width="33.33203125" bestFit="1" customWidth="1"/>
    <col min="439" max="439" width="30.33203125" bestFit="1" customWidth="1"/>
    <col min="440" max="440" width="31.109375" bestFit="1" customWidth="1"/>
    <col min="441" max="441" width="18.44140625" bestFit="1" customWidth="1"/>
    <col min="442" max="442" width="19.109375" bestFit="1" customWidth="1"/>
  </cols>
  <sheetData>
    <row r="5" spans="1:10" x14ac:dyDescent="0.3">
      <c r="A5" s="121"/>
      <c r="B5" s="121"/>
      <c r="C5" s="121"/>
      <c r="D5" s="121"/>
      <c r="E5" s="121"/>
      <c r="F5" s="121"/>
      <c r="G5" s="122"/>
      <c r="H5" s="122"/>
    </row>
    <row r="6" spans="1:10" x14ac:dyDescent="0.3">
      <c r="I6" t="s">
        <v>20416</v>
      </c>
    </row>
    <row r="7" spans="1:10" x14ac:dyDescent="0.3">
      <c r="I7" t="s">
        <v>20416</v>
      </c>
    </row>
    <row r="8" spans="1:10" x14ac:dyDescent="0.3">
      <c r="I8" t="s">
        <v>20416</v>
      </c>
    </row>
    <row r="9" spans="1:10" x14ac:dyDescent="0.3">
      <c r="I9" t="s">
        <v>20416</v>
      </c>
    </row>
    <row r="10" spans="1:10" x14ac:dyDescent="0.3">
      <c r="I10" t="s">
        <v>20416</v>
      </c>
    </row>
    <row r="11" spans="1:10" x14ac:dyDescent="0.3">
      <c r="I11" t="s">
        <v>20416</v>
      </c>
      <c r="J11" t="s">
        <v>20417</v>
      </c>
    </row>
    <row r="12" spans="1:10" x14ac:dyDescent="0.3">
      <c r="I12" t="s">
        <v>20418</v>
      </c>
      <c r="J12" t="s">
        <v>20419</v>
      </c>
    </row>
    <row r="17" spans="9:10" x14ac:dyDescent="0.3">
      <c r="I17" t="s">
        <v>20420</v>
      </c>
      <c r="J17" t="s">
        <v>20421</v>
      </c>
    </row>
    <row r="18" spans="9:10" x14ac:dyDescent="0.3">
      <c r="I18" t="s">
        <v>20422</v>
      </c>
    </row>
    <row r="19" spans="9:10" x14ac:dyDescent="0.3">
      <c r="I19" t="s">
        <v>20423</v>
      </c>
    </row>
    <row r="22" spans="9:10" x14ac:dyDescent="0.3">
      <c r="I22" t="s">
        <v>20420</v>
      </c>
      <c r="J22" t="s">
        <v>20424</v>
      </c>
    </row>
    <row r="24" spans="9:10" x14ac:dyDescent="0.3">
      <c r="I24" t="s">
        <v>20422</v>
      </c>
    </row>
    <row r="25" spans="9:10" x14ac:dyDescent="0.3">
      <c r="I25" t="s">
        <v>20425</v>
      </c>
    </row>
    <row r="26" spans="9:10" x14ac:dyDescent="0.3">
      <c r="I26" t="s">
        <v>20426</v>
      </c>
    </row>
    <row r="32" spans="9:10" x14ac:dyDescent="0.3">
      <c r="I32" t="s">
        <v>20423</v>
      </c>
    </row>
    <row r="38" spans="9:9" x14ac:dyDescent="0.3">
      <c r="I38" t="s">
        <v>20427</v>
      </c>
    </row>
    <row r="46" spans="9:9" x14ac:dyDescent="0.3">
      <c r="I46" t="s">
        <v>20425</v>
      </c>
    </row>
    <row r="54" spans="9:9" x14ac:dyDescent="0.3">
      <c r="I54" t="s">
        <v>20420</v>
      </c>
    </row>
    <row r="55" spans="9:9" x14ac:dyDescent="0.3">
      <c r="I55" t="s">
        <v>20428</v>
      </c>
    </row>
  </sheetData>
  <autoFilter ref="A5:J56" xr:uid="{91ABB054-B024-4A69-968A-7603FE0BD498}"/>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F1D1E-0087-4F00-BF50-2F325A816BD7}">
  <dimension ref="A2:J34"/>
  <sheetViews>
    <sheetView workbookViewId="0">
      <pane xSplit="1" ySplit="5" topLeftCell="D6" activePane="bottomRight" state="frozen"/>
      <selection pane="topRight" activeCell="B1" sqref="B1"/>
      <selection pane="bottomLeft" activeCell="A6" sqref="A6"/>
      <selection pane="bottomRight" activeCell="G9" sqref="G9"/>
    </sheetView>
  </sheetViews>
  <sheetFormatPr defaultColWidth="11.44140625" defaultRowHeight="14.4" x14ac:dyDescent="0.3"/>
  <cols>
    <col min="1" max="1" width="47.44140625" bestFit="1" customWidth="1"/>
    <col min="2" max="2" width="22.5546875" customWidth="1"/>
    <col min="3" max="3" width="9.88671875" bestFit="1" customWidth="1"/>
    <col min="4" max="4" width="12.109375" customWidth="1"/>
    <col min="5" max="5" width="35.33203125" bestFit="1" customWidth="1"/>
    <col min="6" max="6" width="8.44140625" customWidth="1"/>
    <col min="7" max="8" width="13.44140625" customWidth="1"/>
    <col min="9" max="10" width="28.33203125" bestFit="1" customWidth="1"/>
    <col min="11" max="11" width="24.109375" bestFit="1" customWidth="1"/>
    <col min="12" max="12" width="27.88671875" bestFit="1" customWidth="1"/>
    <col min="13" max="13" width="28.88671875" bestFit="1" customWidth="1"/>
    <col min="14" max="17" width="22.6640625" bestFit="1" customWidth="1"/>
    <col min="18" max="18" width="27.44140625" bestFit="1" customWidth="1"/>
    <col min="19" max="19" width="22.6640625" bestFit="1" customWidth="1"/>
    <col min="20" max="21" width="21.33203125" bestFit="1" customWidth="1"/>
    <col min="22" max="22" width="26.33203125" bestFit="1" customWidth="1"/>
    <col min="23" max="23" width="27.5546875" bestFit="1" customWidth="1"/>
    <col min="24" max="24" width="25.44140625" bestFit="1" customWidth="1"/>
    <col min="25" max="25" width="28.6640625" bestFit="1" customWidth="1"/>
    <col min="26" max="27" width="22.88671875" bestFit="1" customWidth="1"/>
    <col min="28" max="28" width="23.44140625" bestFit="1" customWidth="1"/>
    <col min="29" max="32" width="26.5546875" bestFit="1" customWidth="1"/>
    <col min="33" max="33" width="27.33203125" bestFit="1" customWidth="1"/>
    <col min="34" max="34" width="27" bestFit="1" customWidth="1"/>
    <col min="35" max="43" width="25.5546875" bestFit="1" customWidth="1"/>
    <col min="44" max="44" width="28.33203125" bestFit="1" customWidth="1"/>
    <col min="45" max="45" width="25.5546875" bestFit="1" customWidth="1"/>
    <col min="46" max="46" width="30.88671875" bestFit="1" customWidth="1"/>
    <col min="47" max="48" width="31" bestFit="1" customWidth="1"/>
    <col min="49" max="50" width="24.88671875" bestFit="1" customWidth="1"/>
    <col min="51" max="52" width="25.88671875" bestFit="1" customWidth="1"/>
    <col min="53" max="53" width="28.88671875" bestFit="1" customWidth="1"/>
    <col min="54" max="54" width="25.6640625" bestFit="1" customWidth="1"/>
    <col min="55" max="56" width="27.88671875" bestFit="1" customWidth="1"/>
    <col min="57" max="58" width="27.109375" bestFit="1" customWidth="1"/>
    <col min="59" max="59" width="29.44140625" bestFit="1" customWidth="1"/>
    <col min="60" max="61" width="27.44140625" bestFit="1" customWidth="1"/>
    <col min="62" max="62" width="26.109375" bestFit="1" customWidth="1"/>
    <col min="63" max="65" width="27.44140625" bestFit="1" customWidth="1"/>
    <col min="66" max="66" width="26.5546875" bestFit="1" customWidth="1"/>
    <col min="67" max="67" width="25.5546875" bestFit="1" customWidth="1"/>
    <col min="68" max="69" width="24.109375" bestFit="1" customWidth="1"/>
    <col min="70" max="71" width="25.5546875" bestFit="1" customWidth="1"/>
    <col min="72" max="72" width="25.109375" bestFit="1" customWidth="1"/>
    <col min="73" max="75" width="24.109375" bestFit="1" customWidth="1"/>
    <col min="76" max="76" width="31.33203125" bestFit="1" customWidth="1"/>
    <col min="77" max="78" width="24.109375" bestFit="1" customWidth="1"/>
    <col min="79" max="79" width="25.5546875" bestFit="1" customWidth="1"/>
    <col min="80" max="80" width="25.109375" bestFit="1" customWidth="1"/>
    <col min="81" max="85" width="25.5546875" bestFit="1" customWidth="1"/>
    <col min="86" max="86" width="24.109375" bestFit="1" customWidth="1"/>
    <col min="87" max="87" width="26.5546875" bestFit="1" customWidth="1"/>
    <col min="88" max="88" width="19.6640625" bestFit="1" customWidth="1"/>
    <col min="89" max="89" width="23.44140625" bestFit="1" customWidth="1"/>
    <col min="90" max="90" width="26.109375" bestFit="1" customWidth="1"/>
    <col min="91" max="91" width="25.44140625" bestFit="1" customWidth="1"/>
    <col min="92" max="96" width="24.44140625" bestFit="1" customWidth="1"/>
    <col min="97" max="97" width="21.44140625" bestFit="1" customWidth="1"/>
    <col min="98" max="100" width="22.44140625" bestFit="1" customWidth="1"/>
    <col min="101" max="103" width="19.33203125" bestFit="1" customWidth="1"/>
    <col min="104" max="110" width="24.44140625" bestFit="1" customWidth="1"/>
    <col min="111" max="111" width="33" bestFit="1" customWidth="1"/>
    <col min="112" max="112" width="37.5546875" bestFit="1" customWidth="1"/>
    <col min="113" max="113" width="24.44140625" bestFit="1" customWidth="1"/>
    <col min="114" max="114" width="23.88671875" bestFit="1" customWidth="1"/>
    <col min="115" max="115" width="33" bestFit="1" customWidth="1"/>
    <col min="116" max="116" width="37.5546875" bestFit="1" customWidth="1"/>
    <col min="117" max="117" width="33" bestFit="1" customWidth="1"/>
    <col min="118" max="118" width="37.5546875" bestFit="1" customWidth="1"/>
    <col min="119" max="119" width="33" bestFit="1" customWidth="1"/>
    <col min="120" max="122" width="21.44140625" bestFit="1" customWidth="1"/>
    <col min="123" max="130" width="22.44140625" bestFit="1" customWidth="1"/>
    <col min="131" max="133" width="25.33203125" bestFit="1" customWidth="1"/>
    <col min="134" max="134" width="41.5546875" bestFit="1" customWidth="1"/>
    <col min="135" max="135" width="21.88671875" bestFit="1" customWidth="1"/>
    <col min="136" max="136" width="30.109375" bestFit="1" customWidth="1"/>
    <col min="137" max="138" width="27.33203125" bestFit="1" customWidth="1"/>
    <col min="139" max="139" width="26.6640625" bestFit="1" customWidth="1"/>
    <col min="140" max="143" width="25" bestFit="1" customWidth="1"/>
    <col min="144" max="146" width="25.109375" bestFit="1" customWidth="1"/>
    <col min="147" max="147" width="23.88671875" bestFit="1" customWidth="1"/>
    <col min="148" max="150" width="22.44140625" bestFit="1" customWidth="1"/>
    <col min="151" max="152" width="23.6640625" bestFit="1" customWidth="1"/>
    <col min="153" max="153" width="22.44140625" bestFit="1" customWidth="1"/>
    <col min="154" max="154" width="23.6640625" bestFit="1" customWidth="1"/>
    <col min="155" max="156" width="22.44140625" bestFit="1" customWidth="1"/>
    <col min="157" max="160" width="33.33203125" bestFit="1" customWidth="1"/>
    <col min="161" max="166" width="33.109375" bestFit="1" customWidth="1"/>
    <col min="167" max="167" width="32.88671875" bestFit="1" customWidth="1"/>
    <col min="168" max="170" width="34.33203125" bestFit="1" customWidth="1"/>
    <col min="171" max="172" width="33.33203125" bestFit="1" customWidth="1"/>
    <col min="173" max="173" width="31.88671875" bestFit="1" customWidth="1"/>
    <col min="174" max="174" width="18.44140625" bestFit="1" customWidth="1"/>
    <col min="175" max="175" width="23.88671875" bestFit="1" customWidth="1"/>
    <col min="176" max="178" width="25.88671875" bestFit="1" customWidth="1"/>
    <col min="179" max="183" width="24.88671875" bestFit="1" customWidth="1"/>
    <col min="184" max="190" width="27.88671875" bestFit="1" customWidth="1"/>
    <col min="191" max="196" width="29.44140625" bestFit="1" customWidth="1"/>
    <col min="197" max="197" width="25.109375" bestFit="1" customWidth="1"/>
    <col min="198" max="198" width="29.6640625" bestFit="1" customWidth="1"/>
    <col min="199" max="201" width="27.88671875" bestFit="1" customWidth="1"/>
    <col min="202" max="203" width="26.109375" bestFit="1" customWidth="1"/>
    <col min="204" max="204" width="25.5546875" bestFit="1" customWidth="1"/>
    <col min="205" max="205" width="20.88671875" bestFit="1" customWidth="1"/>
    <col min="206" max="207" width="32.5546875" bestFit="1" customWidth="1"/>
    <col min="208" max="208" width="14.109375" bestFit="1" customWidth="1"/>
    <col min="209" max="209" width="25" bestFit="1" customWidth="1"/>
    <col min="210" max="210" width="11.88671875" bestFit="1" customWidth="1"/>
    <col min="211" max="211" width="28.88671875" bestFit="1" customWidth="1"/>
    <col min="212" max="212" width="26.5546875" bestFit="1" customWidth="1"/>
    <col min="213" max="213" width="24.109375" bestFit="1" customWidth="1"/>
    <col min="214" max="215" width="21.33203125" bestFit="1" customWidth="1"/>
    <col min="216" max="216" width="17.44140625" bestFit="1" customWidth="1"/>
    <col min="217" max="217" width="25.5546875" bestFit="1" customWidth="1"/>
    <col min="218" max="218" width="41.5546875" bestFit="1" customWidth="1"/>
    <col min="219" max="219" width="12.33203125" bestFit="1" customWidth="1"/>
    <col min="220" max="220" width="33.33203125" bestFit="1" customWidth="1"/>
    <col min="221" max="221" width="21.6640625" bestFit="1" customWidth="1"/>
    <col min="222" max="222" width="11.88671875" bestFit="1" customWidth="1"/>
    <col min="223" max="270" width="37.5546875" bestFit="1" customWidth="1"/>
    <col min="271" max="271" width="18.88671875" bestFit="1" customWidth="1"/>
    <col min="272" max="272" width="19.5546875" bestFit="1" customWidth="1"/>
    <col min="273" max="320" width="34.33203125" bestFit="1" customWidth="1"/>
    <col min="321" max="321" width="30.6640625" bestFit="1" customWidth="1"/>
    <col min="322" max="322" width="31.5546875" bestFit="1" customWidth="1"/>
    <col min="323" max="358" width="34.33203125" bestFit="1" customWidth="1"/>
    <col min="359" max="359" width="27.5546875" bestFit="1" customWidth="1"/>
    <col min="360" max="360" width="28.44140625" bestFit="1" customWidth="1"/>
    <col min="361" max="384" width="29.44140625" bestFit="1" customWidth="1"/>
    <col min="385" max="385" width="23.88671875" bestFit="1" customWidth="1"/>
    <col min="386" max="386" width="24.5546875" bestFit="1" customWidth="1"/>
    <col min="387" max="396" width="28.33203125" bestFit="1" customWidth="1"/>
    <col min="397" max="397" width="18.88671875" bestFit="1" customWidth="1"/>
    <col min="398" max="398" width="19.6640625" bestFit="1" customWidth="1"/>
    <col min="399" max="404" width="31.33203125" bestFit="1" customWidth="1"/>
    <col min="405" max="405" width="19.5546875" bestFit="1" customWidth="1"/>
    <col min="406" max="406" width="20.44140625" bestFit="1" customWidth="1"/>
    <col min="407" max="410" width="23.88671875" bestFit="1" customWidth="1"/>
    <col min="411" max="411" width="35.33203125" bestFit="1" customWidth="1"/>
    <col min="412" max="412" width="36.109375" bestFit="1" customWidth="1"/>
    <col min="413" max="416" width="24.88671875" bestFit="1" customWidth="1"/>
    <col min="417" max="417" width="29.5546875" bestFit="1" customWidth="1"/>
    <col min="418" max="418" width="30.44140625" bestFit="1" customWidth="1"/>
    <col min="419" max="422" width="28.88671875" bestFit="1" customWidth="1"/>
    <col min="423" max="423" width="32.6640625" bestFit="1" customWidth="1"/>
    <col min="424" max="424" width="33.5546875" bestFit="1" customWidth="1"/>
    <col min="425" max="428" width="21.33203125" bestFit="1" customWidth="1"/>
    <col min="429" max="429" width="26.109375" bestFit="1" customWidth="1"/>
    <col min="430" max="430" width="26.88671875" bestFit="1" customWidth="1"/>
    <col min="431" max="434" width="41.5546875" bestFit="1" customWidth="1"/>
    <col min="435" max="435" width="20.88671875" bestFit="1" customWidth="1"/>
    <col min="436" max="436" width="21.6640625" bestFit="1" customWidth="1"/>
    <col min="437" max="438" width="33.33203125" bestFit="1" customWidth="1"/>
    <col min="439" max="439" width="30.33203125" bestFit="1" customWidth="1"/>
    <col min="440" max="440" width="31.109375" bestFit="1" customWidth="1"/>
    <col min="441" max="441" width="18.44140625" bestFit="1" customWidth="1"/>
    <col min="442" max="442" width="19.109375" bestFit="1" customWidth="1"/>
  </cols>
  <sheetData>
    <row r="2" spans="1:10" x14ac:dyDescent="0.3">
      <c r="A2" s="47" t="s">
        <v>12</v>
      </c>
      <c r="B2" t="s">
        <v>20429</v>
      </c>
    </row>
    <row r="3" spans="1:10" x14ac:dyDescent="0.3">
      <c r="A3" s="47" t="s">
        <v>5</v>
      </c>
      <c r="B3" t="s">
        <v>20429</v>
      </c>
    </row>
    <row r="5" spans="1:10" x14ac:dyDescent="0.3">
      <c r="A5" s="112" t="s">
        <v>0</v>
      </c>
      <c r="B5" s="112" t="s">
        <v>4</v>
      </c>
      <c r="C5" s="112" t="s">
        <v>1</v>
      </c>
      <c r="D5" s="112" t="s">
        <v>2</v>
      </c>
      <c r="E5" s="112" t="s">
        <v>3</v>
      </c>
      <c r="F5" s="112" t="s">
        <v>21</v>
      </c>
      <c r="G5" s="112" t="s">
        <v>20430</v>
      </c>
      <c r="H5" s="112" t="s">
        <v>20431</v>
      </c>
    </row>
    <row r="6" spans="1:10" x14ac:dyDescent="0.3">
      <c r="A6" t="s">
        <v>11363</v>
      </c>
      <c r="B6">
        <v>2191505877</v>
      </c>
      <c r="C6" t="s">
        <v>3157</v>
      </c>
      <c r="D6">
        <v>2298</v>
      </c>
      <c r="E6" t="s">
        <v>18921</v>
      </c>
      <c r="F6" t="s">
        <v>20379</v>
      </c>
      <c r="G6" s="118">
        <v>44529.746319937301</v>
      </c>
      <c r="H6" s="118">
        <v>44529.746319937301</v>
      </c>
      <c r="I6" s="114" t="s">
        <v>20432</v>
      </c>
      <c r="J6" t="str">
        <f>VLOOKUP(A6,detail!$A:$M,13,FALSE)</f>
        <v>valid</v>
      </c>
    </row>
    <row r="7" spans="1:10" x14ac:dyDescent="0.3">
      <c r="A7" t="s">
        <v>12090</v>
      </c>
      <c r="B7" t="s">
        <v>5666</v>
      </c>
      <c r="C7" t="s">
        <v>3157</v>
      </c>
      <c r="D7">
        <v>264410</v>
      </c>
      <c r="E7" t="s">
        <v>19056</v>
      </c>
      <c r="F7" t="s">
        <v>20379</v>
      </c>
      <c r="G7" s="118">
        <v>44318.3504401096</v>
      </c>
      <c r="H7" s="118">
        <v>44318.3504401096</v>
      </c>
      <c r="I7" s="114" t="s">
        <v>20432</v>
      </c>
      <c r="J7" t="str">
        <f>VLOOKUP(A7,detail!$A:$M,13,FALSE)</f>
        <v>valid</v>
      </c>
    </row>
    <row r="8" spans="1:10" x14ac:dyDescent="0.3">
      <c r="A8" t="s">
        <v>14108</v>
      </c>
      <c r="B8" t="s">
        <v>4819</v>
      </c>
      <c r="C8" t="s">
        <v>3157</v>
      </c>
      <c r="D8">
        <v>58281</v>
      </c>
      <c r="E8" t="s">
        <v>19600</v>
      </c>
      <c r="F8" t="s">
        <v>45</v>
      </c>
      <c r="G8" s="118">
        <v>-15120</v>
      </c>
      <c r="H8" s="118">
        <v>15120</v>
      </c>
      <c r="I8" s="114" t="s">
        <v>20433</v>
      </c>
      <c r="J8" t="str">
        <f>VLOOKUP(A8,detail!$A:$M,13,FALSE)</f>
        <v>valid</v>
      </c>
    </row>
    <row r="9" spans="1:10" x14ac:dyDescent="0.3">
      <c r="A9" t="s">
        <v>13975</v>
      </c>
      <c r="B9" t="s">
        <v>5343</v>
      </c>
      <c r="C9" t="s">
        <v>3157</v>
      </c>
      <c r="D9">
        <v>116164</v>
      </c>
      <c r="E9" t="s">
        <v>19541</v>
      </c>
      <c r="F9" t="s">
        <v>20379</v>
      </c>
      <c r="G9" s="118">
        <v>5158.7699999999004</v>
      </c>
      <c r="H9" s="118">
        <v>5158.7699999999004</v>
      </c>
      <c r="I9" s="114" t="s">
        <v>20434</v>
      </c>
      <c r="J9" t="str">
        <f>VLOOKUP(A9,detail!$A:$M,13,FALSE)</f>
        <v>valid</v>
      </c>
    </row>
    <row r="10" spans="1:10" x14ac:dyDescent="0.3">
      <c r="A10" t="s">
        <v>13247</v>
      </c>
      <c r="B10">
        <v>26112012</v>
      </c>
      <c r="C10" t="s">
        <v>3157</v>
      </c>
      <c r="D10">
        <v>43558</v>
      </c>
      <c r="E10" t="s">
        <v>19286</v>
      </c>
      <c r="F10" t="s">
        <v>45</v>
      </c>
      <c r="G10" s="118">
        <v>-1550.607</v>
      </c>
      <c r="H10" s="118">
        <v>1550.607</v>
      </c>
      <c r="I10" s="114" t="s">
        <v>20434</v>
      </c>
      <c r="J10" t="str">
        <f>VLOOKUP(A10,detail!$A:$M,13,FALSE)</f>
        <v>valid</v>
      </c>
    </row>
    <row r="11" spans="1:10" x14ac:dyDescent="0.3">
      <c r="A11" t="s">
        <v>10968</v>
      </c>
      <c r="B11">
        <v>29311013</v>
      </c>
      <c r="C11" t="s">
        <v>3157</v>
      </c>
      <c r="D11">
        <v>1843</v>
      </c>
      <c r="E11" t="s">
        <v>18364</v>
      </c>
      <c r="F11" t="s">
        <v>45</v>
      </c>
      <c r="G11" s="118">
        <v>-1319.9960000000001</v>
      </c>
      <c r="H11" s="118">
        <v>1319.9960000000001</v>
      </c>
      <c r="I11" s="114" t="s">
        <v>20434</v>
      </c>
      <c r="J11" t="str">
        <f>VLOOKUP(A11,detail!$A:$M,13,FALSE)</f>
        <v>valid</v>
      </c>
    </row>
    <row r="12" spans="1:10" x14ac:dyDescent="0.3">
      <c r="A12" t="s">
        <v>10973</v>
      </c>
      <c r="B12">
        <v>29311013</v>
      </c>
      <c r="C12" t="s">
        <v>3157</v>
      </c>
      <c r="D12">
        <v>1843</v>
      </c>
      <c r="E12" t="s">
        <v>18364</v>
      </c>
      <c r="F12" t="s">
        <v>20379</v>
      </c>
      <c r="G12" s="118">
        <v>-1079.9911999999999</v>
      </c>
      <c r="H12" s="118">
        <v>1079.9911999999999</v>
      </c>
      <c r="I12" s="114" t="s">
        <v>20434</v>
      </c>
      <c r="J12" t="str">
        <f>VLOOKUP(A12,detail!$A:$M,13,FALSE)</f>
        <v>valid</v>
      </c>
    </row>
    <row r="13" spans="1:10" x14ac:dyDescent="0.3">
      <c r="A13" t="s">
        <v>11082</v>
      </c>
      <c r="B13">
        <v>2204106833</v>
      </c>
      <c r="C13" t="s">
        <v>3157</v>
      </c>
      <c r="D13">
        <v>112905</v>
      </c>
      <c r="E13" t="s">
        <v>18865</v>
      </c>
      <c r="F13" t="s">
        <v>20379</v>
      </c>
      <c r="G13" s="118">
        <v>862</v>
      </c>
      <c r="H13" s="118">
        <v>862</v>
      </c>
      <c r="I13" s="114" t="s">
        <v>20434</v>
      </c>
      <c r="J13" t="str">
        <f>VLOOKUP(A13,detail!$A:$M,13,FALSE)</f>
        <v>valid</v>
      </c>
    </row>
    <row r="14" spans="1:10" x14ac:dyDescent="0.3">
      <c r="A14" t="s">
        <v>11467</v>
      </c>
      <c r="B14" t="s">
        <v>3633</v>
      </c>
      <c r="C14" t="s">
        <v>3157</v>
      </c>
      <c r="D14">
        <v>43802</v>
      </c>
      <c r="E14" t="s">
        <v>18939</v>
      </c>
      <c r="F14" t="s">
        <v>20379</v>
      </c>
      <c r="G14" s="118">
        <v>847.70500000000095</v>
      </c>
      <c r="H14" s="118">
        <v>847.70500000000095</v>
      </c>
      <c r="I14" s="114" t="s">
        <v>20434</v>
      </c>
      <c r="J14" t="str">
        <f>VLOOKUP(A14,detail!$A:$M,13,FALSE)</f>
        <v>valid</v>
      </c>
    </row>
    <row r="15" spans="1:10" x14ac:dyDescent="0.3">
      <c r="A15" t="s">
        <v>11843</v>
      </c>
      <c r="B15">
        <v>19229018</v>
      </c>
      <c r="C15" t="s">
        <v>3157</v>
      </c>
      <c r="D15">
        <v>4369</v>
      </c>
      <c r="E15" t="s">
        <v>19014</v>
      </c>
      <c r="F15" t="s">
        <v>20379</v>
      </c>
      <c r="G15" s="118">
        <v>-560.74699999997301</v>
      </c>
      <c r="H15" s="118">
        <v>560.74699999997301</v>
      </c>
      <c r="I15" s="114" t="s">
        <v>20434</v>
      </c>
      <c r="J15" t="str">
        <f>VLOOKUP(A15,detail!$A:$M,13,FALSE)</f>
        <v>valid</v>
      </c>
    </row>
    <row r="16" spans="1:10" x14ac:dyDescent="0.3">
      <c r="A16" t="s">
        <v>10991</v>
      </c>
      <c r="B16">
        <v>1562059</v>
      </c>
      <c r="C16" t="s">
        <v>3157</v>
      </c>
      <c r="D16">
        <v>11632</v>
      </c>
      <c r="E16" t="s">
        <v>18389</v>
      </c>
      <c r="F16" t="s">
        <v>20379</v>
      </c>
      <c r="G16" s="118">
        <v>-392.22039999999998</v>
      </c>
      <c r="H16" s="118">
        <v>392.22039999999998</v>
      </c>
      <c r="I16" s="114" t="s">
        <v>20434</v>
      </c>
      <c r="J16" t="str">
        <f>VLOOKUP(A16,detail!$A:$M,13,FALSE)</f>
        <v>valid</v>
      </c>
    </row>
    <row r="17" spans="1:10" x14ac:dyDescent="0.3">
      <c r="A17" t="s">
        <v>11847</v>
      </c>
      <c r="B17">
        <v>29258036</v>
      </c>
      <c r="C17" t="s">
        <v>3157</v>
      </c>
      <c r="D17">
        <v>4369</v>
      </c>
      <c r="E17" t="s">
        <v>19014</v>
      </c>
      <c r="F17" t="s">
        <v>20379</v>
      </c>
      <c r="G17" s="118">
        <v>-276.37239999999201</v>
      </c>
      <c r="H17" s="118">
        <v>276.37239999999201</v>
      </c>
      <c r="I17" s="114" t="s">
        <v>20434</v>
      </c>
      <c r="J17" t="str">
        <f>VLOOKUP(A17,detail!$A:$M,13,FALSE)</f>
        <v>valid</v>
      </c>
    </row>
    <row r="18" spans="1:10" x14ac:dyDescent="0.3">
      <c r="A18" t="s">
        <v>13362</v>
      </c>
      <c r="B18">
        <v>2204506836</v>
      </c>
      <c r="C18" t="s">
        <v>3157</v>
      </c>
      <c r="D18">
        <v>46387</v>
      </c>
      <c r="E18" t="s">
        <v>19307</v>
      </c>
      <c r="F18" t="s">
        <v>20379</v>
      </c>
      <c r="G18" s="118">
        <v>-222.45</v>
      </c>
      <c r="H18" s="118">
        <v>222.45</v>
      </c>
      <c r="I18" s="114" t="s">
        <v>20434</v>
      </c>
      <c r="J18" t="str">
        <f>VLOOKUP(A18,detail!$A:$M,13,FALSE)</f>
        <v>valid</v>
      </c>
    </row>
    <row r="19" spans="1:10" x14ac:dyDescent="0.3">
      <c r="A19" t="s">
        <v>13326</v>
      </c>
      <c r="B19" t="s">
        <v>3837</v>
      </c>
      <c r="C19" t="s">
        <v>3157</v>
      </c>
      <c r="D19">
        <v>45054</v>
      </c>
      <c r="E19" t="s">
        <v>19300</v>
      </c>
      <c r="F19" t="s">
        <v>45</v>
      </c>
      <c r="G19" s="118">
        <v>-205.762200000001</v>
      </c>
      <c r="H19" s="118">
        <v>205.762200000001</v>
      </c>
      <c r="I19" s="114" t="s">
        <v>20435</v>
      </c>
      <c r="J19" t="str">
        <f>VLOOKUP(A19,detail!$A:$M,13,FALSE)</f>
        <v>valid</v>
      </c>
    </row>
    <row r="20" spans="1:10" x14ac:dyDescent="0.3">
      <c r="A20" t="s">
        <v>13980</v>
      </c>
      <c r="B20" t="s">
        <v>5350</v>
      </c>
      <c r="C20" t="s">
        <v>3157</v>
      </c>
      <c r="D20">
        <v>116164</v>
      </c>
      <c r="E20" t="s">
        <v>19541</v>
      </c>
      <c r="F20" t="s">
        <v>20379</v>
      </c>
      <c r="G20" s="118">
        <v>193.38799999999901</v>
      </c>
      <c r="H20" s="118">
        <v>193.38799999999901</v>
      </c>
      <c r="I20" s="114" t="s">
        <v>20434</v>
      </c>
      <c r="J20" t="str">
        <f>VLOOKUP(A20,detail!$A:$M,13,FALSE)</f>
        <v>valid</v>
      </c>
    </row>
    <row r="21" spans="1:10" x14ac:dyDescent="0.3">
      <c r="A21" t="s">
        <v>12278</v>
      </c>
      <c r="B21" t="s">
        <v>4931</v>
      </c>
      <c r="C21" t="s">
        <v>3157</v>
      </c>
      <c r="D21">
        <v>61366</v>
      </c>
      <c r="E21" t="s">
        <v>19092</v>
      </c>
      <c r="F21" t="s">
        <v>20379</v>
      </c>
      <c r="G21" s="118">
        <v>42.397999999999598</v>
      </c>
      <c r="H21" s="118">
        <v>42.397999999999598</v>
      </c>
      <c r="I21" s="114" t="s">
        <v>20434</v>
      </c>
      <c r="J21" t="str">
        <f>VLOOKUP(A21,detail!$A:$M,13,FALSE)</f>
        <v>valid</v>
      </c>
    </row>
    <row r="22" spans="1:10" x14ac:dyDescent="0.3">
      <c r="A22" t="s">
        <v>13627</v>
      </c>
      <c r="B22" t="s">
        <v>13625</v>
      </c>
      <c r="C22" t="s">
        <v>3157</v>
      </c>
      <c r="D22">
        <v>297966</v>
      </c>
      <c r="E22" t="s">
        <v>19368</v>
      </c>
      <c r="F22" t="s">
        <v>20379</v>
      </c>
      <c r="G22" s="118">
        <v>-19.321999999999999</v>
      </c>
      <c r="H22" s="118">
        <v>19.321999999999999</v>
      </c>
      <c r="I22" s="114" t="s">
        <v>20436</v>
      </c>
      <c r="J22" t="str">
        <f>VLOOKUP(A22,detail!$A:$M,13,FALSE)</f>
        <v>issue</v>
      </c>
    </row>
    <row r="23" spans="1:10" x14ac:dyDescent="0.3">
      <c r="A23" t="s">
        <v>13208</v>
      </c>
      <c r="B23">
        <v>16062060</v>
      </c>
      <c r="C23" t="s">
        <v>3157</v>
      </c>
      <c r="D23">
        <v>44921</v>
      </c>
      <c r="E23" t="s">
        <v>19278</v>
      </c>
      <c r="F23" t="s">
        <v>45</v>
      </c>
      <c r="G23" s="118">
        <v>-15.002399999999801</v>
      </c>
      <c r="H23" s="118">
        <v>15.002399999999801</v>
      </c>
      <c r="I23" s="114" t="s">
        <v>20436</v>
      </c>
      <c r="J23" t="str">
        <f>VLOOKUP(A23,detail!$A:$M,13,FALSE)</f>
        <v>Ecart Validé</v>
      </c>
    </row>
    <row r="24" spans="1:10" x14ac:dyDescent="0.3">
      <c r="A24" t="s">
        <v>12814</v>
      </c>
      <c r="B24">
        <v>2150544443</v>
      </c>
      <c r="C24" t="s">
        <v>3157</v>
      </c>
      <c r="D24">
        <v>57434</v>
      </c>
      <c r="E24" t="s">
        <v>19206</v>
      </c>
      <c r="F24" t="s">
        <v>45</v>
      </c>
      <c r="G24" s="118">
        <v>-14.4022999999997</v>
      </c>
      <c r="H24" s="118">
        <v>14.4022999999997</v>
      </c>
      <c r="I24" s="114" t="s">
        <v>20436</v>
      </c>
      <c r="J24" t="str">
        <f>VLOOKUP(A24,detail!$A:$M,13,FALSE)</f>
        <v>Ecart Validé</v>
      </c>
    </row>
    <row r="25" spans="1:10" x14ac:dyDescent="0.3">
      <c r="A25" t="s">
        <v>12250</v>
      </c>
      <c r="B25" t="s">
        <v>12247</v>
      </c>
      <c r="C25" t="s">
        <v>3157</v>
      </c>
      <c r="D25">
        <v>321908</v>
      </c>
      <c r="E25" t="s">
        <v>19086</v>
      </c>
      <c r="F25" t="s">
        <v>20379</v>
      </c>
      <c r="G25" s="118">
        <v>-12.939</v>
      </c>
      <c r="H25" s="118">
        <v>12.939</v>
      </c>
      <c r="I25" s="114" t="s">
        <v>20436</v>
      </c>
      <c r="J25" t="str">
        <f>VLOOKUP(A25,detail!$A:$M,13,FALSE)</f>
        <v>issue</v>
      </c>
    </row>
    <row r="26" spans="1:10" x14ac:dyDescent="0.3">
      <c r="A26" t="s">
        <v>11563</v>
      </c>
      <c r="B26">
        <v>2495019</v>
      </c>
      <c r="C26" t="s">
        <v>3157</v>
      </c>
      <c r="D26">
        <v>46310</v>
      </c>
      <c r="E26" t="s">
        <v>18958</v>
      </c>
      <c r="F26" t="s">
        <v>20379</v>
      </c>
      <c r="G26" s="118">
        <v>-11.149999999999601</v>
      </c>
      <c r="H26" s="118">
        <v>11.149999999999601</v>
      </c>
      <c r="I26" s="114" t="s">
        <v>20434</v>
      </c>
      <c r="J26" t="str">
        <f>VLOOKUP(A26,detail!$A:$M,13,FALSE)</f>
        <v>valid</v>
      </c>
    </row>
    <row r="27" spans="1:10" x14ac:dyDescent="0.3">
      <c r="A27" t="s">
        <v>11399</v>
      </c>
      <c r="B27">
        <v>27258081</v>
      </c>
      <c r="C27" t="s">
        <v>3157</v>
      </c>
      <c r="D27">
        <v>6716</v>
      </c>
      <c r="E27" t="s">
        <v>18928</v>
      </c>
      <c r="F27" t="s">
        <v>45</v>
      </c>
      <c r="G27" s="118">
        <v>-9.9207999999998702</v>
      </c>
      <c r="H27" s="118">
        <v>9.9207999999998702</v>
      </c>
      <c r="I27" s="114" t="s">
        <v>20436</v>
      </c>
      <c r="J27" t="str">
        <f>VLOOKUP(A27,detail!$A:$M,13,FALSE)</f>
        <v>Ecart Validé</v>
      </c>
    </row>
    <row r="28" spans="1:10" x14ac:dyDescent="0.3">
      <c r="A28" t="s">
        <v>13252</v>
      </c>
      <c r="B28">
        <v>26112012</v>
      </c>
      <c r="C28" t="s">
        <v>3157</v>
      </c>
      <c r="D28">
        <v>43558</v>
      </c>
      <c r="E28" t="s">
        <v>19286</v>
      </c>
      <c r="F28" t="s">
        <v>20379</v>
      </c>
      <c r="G28" s="118">
        <v>-8.875</v>
      </c>
      <c r="H28" s="118">
        <v>8.875</v>
      </c>
      <c r="I28" s="114" t="s">
        <v>20434</v>
      </c>
      <c r="J28" t="str">
        <f>VLOOKUP(A28,detail!$A:$M,13,FALSE)</f>
        <v>valid</v>
      </c>
    </row>
    <row r="29" spans="1:10" x14ac:dyDescent="0.3">
      <c r="A29" t="s">
        <v>11937</v>
      </c>
      <c r="B29">
        <v>2588016</v>
      </c>
      <c r="C29" t="s">
        <v>3157</v>
      </c>
      <c r="D29">
        <v>45349</v>
      </c>
      <c r="E29" t="s">
        <v>19029</v>
      </c>
      <c r="F29" t="s">
        <v>45</v>
      </c>
      <c r="G29" s="118">
        <v>-8.4641999999999999</v>
      </c>
      <c r="H29" s="118">
        <v>8.4641999999999999</v>
      </c>
      <c r="I29" s="114" t="s">
        <v>20436</v>
      </c>
      <c r="J29" t="str">
        <f>VLOOKUP(A29,detail!$A:$M,13,FALSE)</f>
        <v>Ecart Validé</v>
      </c>
    </row>
    <row r="30" spans="1:10" x14ac:dyDescent="0.3">
      <c r="A30" t="s">
        <v>11571</v>
      </c>
      <c r="B30">
        <v>2440016</v>
      </c>
      <c r="C30" t="s">
        <v>3157</v>
      </c>
      <c r="D30">
        <v>43544</v>
      </c>
      <c r="E30" t="s">
        <v>18960</v>
      </c>
      <c r="F30" t="s">
        <v>45</v>
      </c>
      <c r="G30" s="118">
        <v>-6.3881999999999799</v>
      </c>
      <c r="H30" s="118">
        <v>6.3881999999999799</v>
      </c>
      <c r="I30" s="114" t="s">
        <v>20436</v>
      </c>
      <c r="J30" t="str">
        <f>VLOOKUP(A30,detail!$A:$M,13,FALSE)</f>
        <v>Ecart Validé</v>
      </c>
    </row>
    <row r="31" spans="1:10" x14ac:dyDescent="0.3">
      <c r="A31" t="s">
        <v>11773</v>
      </c>
      <c r="B31">
        <v>109081058</v>
      </c>
      <c r="C31" t="s">
        <v>3157</v>
      </c>
      <c r="D31">
        <v>47239</v>
      </c>
      <c r="E31" t="s">
        <v>19001</v>
      </c>
      <c r="F31" t="s">
        <v>45</v>
      </c>
      <c r="G31" s="118">
        <v>-6.3450000000000202</v>
      </c>
      <c r="H31" s="118">
        <v>6.3450000000000202</v>
      </c>
      <c r="I31" s="114" t="s">
        <v>20436</v>
      </c>
      <c r="J31" t="str">
        <f>VLOOKUP(A31,detail!$A:$M,13,FALSE)</f>
        <v>Ecart Validé</v>
      </c>
    </row>
    <row r="32" spans="1:10" x14ac:dyDescent="0.3">
      <c r="A32" t="s">
        <v>11817</v>
      </c>
      <c r="B32">
        <v>29280003</v>
      </c>
      <c r="C32" t="s">
        <v>3157</v>
      </c>
      <c r="D32">
        <v>55523</v>
      </c>
      <c r="E32" t="s">
        <v>19008</v>
      </c>
      <c r="F32" t="s">
        <v>45</v>
      </c>
      <c r="G32" s="118">
        <v>-3.4904000000001298</v>
      </c>
      <c r="H32" s="118">
        <v>3.4904000000001298</v>
      </c>
      <c r="I32" s="114" t="s">
        <v>20436</v>
      </c>
      <c r="J32" t="str">
        <f>VLOOKUP(A32,detail!$A:$M,13,FALSE)</f>
        <v>Ecart Validé</v>
      </c>
    </row>
    <row r="33" spans="1:10" x14ac:dyDescent="0.3">
      <c r="A33" t="s">
        <v>12498</v>
      </c>
      <c r="B33">
        <v>11180605800</v>
      </c>
      <c r="C33" t="s">
        <v>3157</v>
      </c>
      <c r="D33">
        <v>51666</v>
      </c>
      <c r="E33" t="s">
        <v>19140</v>
      </c>
      <c r="F33" t="s">
        <v>45</v>
      </c>
      <c r="G33" s="118">
        <v>-3.09499999999999</v>
      </c>
      <c r="H33" s="118">
        <v>3.09499999999999</v>
      </c>
      <c r="I33" s="114" t="s">
        <v>20436</v>
      </c>
      <c r="J33" t="str">
        <f>VLOOKUP(A33,detail!$A:$M,13,FALSE)</f>
        <v>Ecart Validé</v>
      </c>
    </row>
    <row r="34" spans="1:10" x14ac:dyDescent="0.3">
      <c r="A34" t="s">
        <v>20380</v>
      </c>
      <c r="G34" s="118">
        <v>75104.817260046853</v>
      </c>
      <c r="H34" s="118">
        <v>75104.817260046853</v>
      </c>
    </row>
  </sheetData>
  <autoFilter ref="A5:J34" xr:uid="{D31F1D1E-0087-4F00-BF50-2F325A816BD7}"/>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E162E-01D4-41AB-B851-B95A51B05BB9}">
  <dimension ref="A1:J64"/>
  <sheetViews>
    <sheetView workbookViewId="0">
      <pane xSplit="1" ySplit="5" topLeftCell="C6" activePane="bottomRight" state="frozen"/>
      <selection pane="topRight" activeCell="B1" sqref="B1"/>
      <selection pane="bottomLeft" activeCell="A6" sqref="A6"/>
      <selection pane="bottomRight" activeCell="C3" sqref="C3"/>
    </sheetView>
  </sheetViews>
  <sheetFormatPr defaultColWidth="11.44140625" defaultRowHeight="14.4" x14ac:dyDescent="0.3"/>
  <cols>
    <col min="1" max="2" width="33.33203125" customWidth="1"/>
    <col min="3" max="3" width="9.88671875" bestFit="1" customWidth="1"/>
    <col min="4" max="4" width="15.109375" customWidth="1"/>
    <col min="5" max="5" width="35.33203125" bestFit="1" customWidth="1"/>
    <col min="6" max="6" width="9.6640625" customWidth="1"/>
    <col min="7" max="7" width="23.44140625" style="5" bestFit="1" customWidth="1"/>
    <col min="8" max="8" width="23" style="5" customWidth="1"/>
    <col min="9" max="9" width="11.6640625" customWidth="1"/>
    <col min="10" max="10" width="49" customWidth="1"/>
    <col min="11" max="11" width="24.109375" bestFit="1" customWidth="1"/>
    <col min="12" max="12" width="27.88671875" bestFit="1" customWidth="1"/>
    <col min="13" max="13" width="28.88671875" bestFit="1" customWidth="1"/>
    <col min="14" max="17" width="22.6640625" bestFit="1" customWidth="1"/>
    <col min="18" max="18" width="27.44140625" bestFit="1" customWidth="1"/>
    <col min="19" max="19" width="22.6640625" bestFit="1" customWidth="1"/>
    <col min="20" max="21" width="21.33203125" bestFit="1" customWidth="1"/>
    <col min="22" max="22" width="26.33203125" bestFit="1" customWidth="1"/>
    <col min="23" max="23" width="27.5546875" bestFit="1" customWidth="1"/>
    <col min="24" max="24" width="25.44140625" bestFit="1" customWidth="1"/>
    <col min="25" max="25" width="28.6640625" bestFit="1" customWidth="1"/>
    <col min="26" max="27" width="22.88671875" bestFit="1" customWidth="1"/>
    <col min="28" max="28" width="23.44140625" bestFit="1" customWidth="1"/>
    <col min="29" max="32" width="26.5546875" bestFit="1" customWidth="1"/>
    <col min="33" max="33" width="27.33203125" bestFit="1" customWidth="1"/>
    <col min="34" max="34" width="27" bestFit="1" customWidth="1"/>
    <col min="35" max="43" width="25.5546875" bestFit="1" customWidth="1"/>
    <col min="44" max="44" width="28.33203125" bestFit="1" customWidth="1"/>
    <col min="45" max="45" width="25.5546875" bestFit="1" customWidth="1"/>
    <col min="46" max="46" width="30.88671875" bestFit="1" customWidth="1"/>
    <col min="47" max="48" width="31" bestFit="1" customWidth="1"/>
    <col min="49" max="50" width="24.88671875" bestFit="1" customWidth="1"/>
    <col min="51" max="52" width="25.88671875" bestFit="1" customWidth="1"/>
    <col min="53" max="53" width="28.88671875" bestFit="1" customWidth="1"/>
    <col min="54" max="54" width="25.6640625" bestFit="1" customWidth="1"/>
    <col min="55" max="56" width="27.88671875" bestFit="1" customWidth="1"/>
    <col min="57" max="58" width="27.109375" bestFit="1" customWidth="1"/>
    <col min="59" max="59" width="29.44140625" bestFit="1" customWidth="1"/>
    <col min="60" max="61" width="27.44140625" bestFit="1" customWidth="1"/>
    <col min="62" max="62" width="26.109375" bestFit="1" customWidth="1"/>
    <col min="63" max="65" width="27.44140625" bestFit="1" customWidth="1"/>
    <col min="66" max="66" width="26.5546875" bestFit="1" customWidth="1"/>
    <col min="67" max="67" width="25.5546875" bestFit="1" customWidth="1"/>
    <col min="68" max="69" width="24.109375" bestFit="1" customWidth="1"/>
    <col min="70" max="71" width="25.5546875" bestFit="1" customWidth="1"/>
    <col min="72" max="72" width="25.109375" bestFit="1" customWidth="1"/>
    <col min="73" max="75" width="24.109375" bestFit="1" customWidth="1"/>
    <col min="76" max="76" width="31.33203125" bestFit="1" customWidth="1"/>
    <col min="77" max="78" width="24.109375" bestFit="1" customWidth="1"/>
    <col min="79" max="79" width="25.5546875" bestFit="1" customWidth="1"/>
    <col min="80" max="80" width="25.109375" bestFit="1" customWidth="1"/>
    <col min="81" max="85" width="25.5546875" bestFit="1" customWidth="1"/>
    <col min="86" max="86" width="24.109375" bestFit="1" customWidth="1"/>
    <col min="87" max="87" width="26.5546875" bestFit="1" customWidth="1"/>
    <col min="88" max="88" width="19.6640625" bestFit="1" customWidth="1"/>
    <col min="89" max="89" width="23.44140625" bestFit="1" customWidth="1"/>
    <col min="90" max="90" width="26.109375" bestFit="1" customWidth="1"/>
    <col min="91" max="91" width="25.44140625" bestFit="1" customWidth="1"/>
    <col min="92" max="96" width="24.44140625" bestFit="1" customWidth="1"/>
    <col min="97" max="97" width="21.44140625" bestFit="1" customWidth="1"/>
    <col min="98" max="100" width="22.44140625" bestFit="1" customWidth="1"/>
    <col min="101" max="103" width="19.33203125" bestFit="1" customWidth="1"/>
    <col min="104" max="110" width="24.44140625" bestFit="1" customWidth="1"/>
    <col min="111" max="111" width="33" bestFit="1" customWidth="1"/>
    <col min="112" max="112" width="37.5546875" bestFit="1" customWidth="1"/>
    <col min="113" max="113" width="24.44140625" bestFit="1" customWidth="1"/>
    <col min="114" max="114" width="23.88671875" bestFit="1" customWidth="1"/>
    <col min="115" max="115" width="33" bestFit="1" customWidth="1"/>
    <col min="116" max="116" width="37.5546875" bestFit="1" customWidth="1"/>
    <col min="117" max="117" width="33" bestFit="1" customWidth="1"/>
    <col min="118" max="118" width="37.5546875" bestFit="1" customWidth="1"/>
    <col min="119" max="119" width="33" bestFit="1" customWidth="1"/>
    <col min="120" max="122" width="21.44140625" bestFit="1" customWidth="1"/>
    <col min="123" max="130" width="22.44140625" bestFit="1" customWidth="1"/>
    <col min="131" max="133" width="25.33203125" bestFit="1" customWidth="1"/>
    <col min="134" max="134" width="41.5546875" bestFit="1" customWidth="1"/>
    <col min="135" max="135" width="21.88671875" bestFit="1" customWidth="1"/>
    <col min="136" max="136" width="30.109375" bestFit="1" customWidth="1"/>
    <col min="137" max="138" width="27.33203125" bestFit="1" customWidth="1"/>
    <col min="139" max="139" width="26.6640625" bestFit="1" customWidth="1"/>
    <col min="140" max="143" width="25" bestFit="1" customWidth="1"/>
    <col min="144" max="146" width="25.109375" bestFit="1" customWidth="1"/>
    <col min="147" max="147" width="23.88671875" bestFit="1" customWidth="1"/>
    <col min="148" max="150" width="22.44140625" bestFit="1" customWidth="1"/>
    <col min="151" max="152" width="23.6640625" bestFit="1" customWidth="1"/>
    <col min="153" max="153" width="22.44140625" bestFit="1" customWidth="1"/>
    <col min="154" max="154" width="23.6640625" bestFit="1" customWidth="1"/>
    <col min="155" max="156" width="22.44140625" bestFit="1" customWidth="1"/>
    <col min="157" max="160" width="33.33203125" bestFit="1" customWidth="1"/>
    <col min="161" max="166" width="33.109375" bestFit="1" customWidth="1"/>
    <col min="167" max="167" width="32.88671875" bestFit="1" customWidth="1"/>
    <col min="168" max="170" width="34.33203125" bestFit="1" customWidth="1"/>
    <col min="171" max="172" width="33.33203125" bestFit="1" customWidth="1"/>
    <col min="173" max="173" width="31.88671875" bestFit="1" customWidth="1"/>
    <col min="174" max="174" width="18.44140625" bestFit="1" customWidth="1"/>
    <col min="175" max="175" width="23.88671875" bestFit="1" customWidth="1"/>
    <col min="176" max="178" width="25.88671875" bestFit="1" customWidth="1"/>
    <col min="179" max="183" width="24.88671875" bestFit="1" customWidth="1"/>
    <col min="184" max="190" width="27.88671875" bestFit="1" customWidth="1"/>
    <col min="191" max="196" width="29.44140625" bestFit="1" customWidth="1"/>
    <col min="197" max="197" width="25.109375" bestFit="1" customWidth="1"/>
    <col min="198" max="198" width="29.6640625" bestFit="1" customWidth="1"/>
    <col min="199" max="201" width="27.88671875" bestFit="1" customWidth="1"/>
    <col min="202" max="203" width="26.109375" bestFit="1" customWidth="1"/>
    <col min="204" max="204" width="25.5546875" bestFit="1" customWidth="1"/>
    <col min="205" max="205" width="20.88671875" bestFit="1" customWidth="1"/>
    <col min="206" max="207" width="32.5546875" bestFit="1" customWidth="1"/>
    <col min="208" max="208" width="14.109375" bestFit="1" customWidth="1"/>
    <col min="209" max="209" width="25" bestFit="1" customWidth="1"/>
    <col min="210" max="210" width="11.88671875" bestFit="1" customWidth="1"/>
    <col min="211" max="211" width="28.88671875" bestFit="1" customWidth="1"/>
    <col min="212" max="212" width="26.5546875" bestFit="1" customWidth="1"/>
    <col min="213" max="213" width="24.109375" bestFit="1" customWidth="1"/>
    <col min="214" max="215" width="21.33203125" bestFit="1" customWidth="1"/>
    <col min="216" max="216" width="17.44140625" bestFit="1" customWidth="1"/>
    <col min="217" max="217" width="25.5546875" bestFit="1" customWidth="1"/>
    <col min="218" max="218" width="41.5546875" bestFit="1" customWidth="1"/>
    <col min="219" max="219" width="12.33203125" bestFit="1" customWidth="1"/>
    <col min="220" max="220" width="33.33203125" bestFit="1" customWidth="1"/>
    <col min="221" max="221" width="21.6640625" bestFit="1" customWidth="1"/>
    <col min="222" max="222" width="11.88671875" bestFit="1" customWidth="1"/>
    <col min="223" max="270" width="37.5546875" bestFit="1" customWidth="1"/>
    <col min="271" max="271" width="18.88671875" bestFit="1" customWidth="1"/>
    <col min="272" max="272" width="19.5546875" bestFit="1" customWidth="1"/>
    <col min="273" max="320" width="34.33203125" bestFit="1" customWidth="1"/>
    <col min="321" max="321" width="30.6640625" bestFit="1" customWidth="1"/>
    <col min="322" max="322" width="31.5546875" bestFit="1" customWidth="1"/>
    <col min="323" max="358" width="34.33203125" bestFit="1" customWidth="1"/>
    <col min="359" max="359" width="27.5546875" bestFit="1" customWidth="1"/>
    <col min="360" max="360" width="28.44140625" bestFit="1" customWidth="1"/>
    <col min="361" max="384" width="29.44140625" bestFit="1" customWidth="1"/>
    <col min="385" max="385" width="23.88671875" bestFit="1" customWidth="1"/>
    <col min="386" max="386" width="24.5546875" bestFit="1" customWidth="1"/>
    <col min="387" max="396" width="28.33203125" bestFit="1" customWidth="1"/>
    <col min="397" max="397" width="18.88671875" bestFit="1" customWidth="1"/>
    <col min="398" max="398" width="19.6640625" bestFit="1" customWidth="1"/>
    <col min="399" max="404" width="31.33203125" bestFit="1" customWidth="1"/>
    <col min="405" max="405" width="19.5546875" bestFit="1" customWidth="1"/>
    <col min="406" max="406" width="20.44140625" bestFit="1" customWidth="1"/>
    <col min="407" max="410" width="23.88671875" bestFit="1" customWidth="1"/>
    <col min="411" max="411" width="35.33203125" bestFit="1" customWidth="1"/>
    <col min="412" max="412" width="36.109375" bestFit="1" customWidth="1"/>
    <col min="413" max="416" width="24.88671875" bestFit="1" customWidth="1"/>
    <col min="417" max="417" width="29.5546875" bestFit="1" customWidth="1"/>
    <col min="418" max="418" width="30.44140625" bestFit="1" customWidth="1"/>
    <col min="419" max="422" width="28.88671875" bestFit="1" customWidth="1"/>
    <col min="423" max="423" width="32.6640625" bestFit="1" customWidth="1"/>
    <col min="424" max="424" width="33.5546875" bestFit="1" customWidth="1"/>
    <col min="425" max="428" width="21.33203125" bestFit="1" customWidth="1"/>
    <col min="429" max="429" width="26.109375" bestFit="1" customWidth="1"/>
    <col min="430" max="430" width="26.88671875" bestFit="1" customWidth="1"/>
    <col min="431" max="434" width="41.5546875" bestFit="1" customWidth="1"/>
    <col min="435" max="435" width="20.88671875" bestFit="1" customWidth="1"/>
    <col min="436" max="436" width="21.6640625" bestFit="1" customWidth="1"/>
    <col min="437" max="438" width="33.33203125" bestFit="1" customWidth="1"/>
    <col min="439" max="439" width="30.33203125" bestFit="1" customWidth="1"/>
    <col min="440" max="440" width="31.109375" bestFit="1" customWidth="1"/>
    <col min="441" max="441" width="18.44140625" bestFit="1" customWidth="1"/>
    <col min="442" max="442" width="19.109375" bestFit="1" customWidth="1"/>
  </cols>
  <sheetData>
    <row r="1" spans="1:10" x14ac:dyDescent="0.3">
      <c r="E1" s="16" t="s">
        <v>20437</v>
      </c>
    </row>
    <row r="2" spans="1:10" x14ac:dyDescent="0.3">
      <c r="A2" s="47" t="s">
        <v>12</v>
      </c>
      <c r="B2" t="s">
        <v>20429</v>
      </c>
      <c r="E2" s="114" t="s">
        <v>20438</v>
      </c>
    </row>
    <row r="3" spans="1:10" x14ac:dyDescent="0.3">
      <c r="A3" s="47" t="s">
        <v>5</v>
      </c>
      <c r="B3" t="s">
        <v>20429</v>
      </c>
    </row>
    <row r="5" spans="1:10" x14ac:dyDescent="0.3">
      <c r="A5" s="112" t="s">
        <v>0</v>
      </c>
      <c r="B5" s="112" t="s">
        <v>4</v>
      </c>
      <c r="C5" s="112" t="s">
        <v>1</v>
      </c>
      <c r="D5" s="112" t="s">
        <v>2</v>
      </c>
      <c r="E5" s="112" t="s">
        <v>3</v>
      </c>
      <c r="F5" s="112" t="s">
        <v>21</v>
      </c>
      <c r="G5" s="113" t="s">
        <v>20430</v>
      </c>
      <c r="H5" s="113" t="s">
        <v>20431</v>
      </c>
      <c r="I5" s="112" t="s">
        <v>20439</v>
      </c>
      <c r="J5" s="112" t="s">
        <v>20</v>
      </c>
    </row>
    <row r="6" spans="1:10" ht="28.8" x14ac:dyDescent="0.3">
      <c r="A6" s="16" t="s">
        <v>9459</v>
      </c>
      <c r="B6" s="16" t="s">
        <v>1685</v>
      </c>
      <c r="C6" s="16" t="s">
        <v>963</v>
      </c>
      <c r="D6" s="16">
        <v>58409</v>
      </c>
      <c r="E6" s="16" t="s">
        <v>18431</v>
      </c>
      <c r="F6" s="16" t="s">
        <v>45</v>
      </c>
      <c r="G6" s="17">
        <v>-23454.17</v>
      </c>
      <c r="H6" s="17">
        <v>23454.17</v>
      </c>
      <c r="I6" s="16" t="s">
        <v>46</v>
      </c>
      <c r="J6" s="18" t="s">
        <v>20440</v>
      </c>
    </row>
    <row r="7" spans="1:10" ht="28.8" x14ac:dyDescent="0.3">
      <c r="A7" s="114" t="s">
        <v>9629</v>
      </c>
      <c r="B7" s="114" t="s">
        <v>1975</v>
      </c>
      <c r="C7" s="114" t="s">
        <v>963</v>
      </c>
      <c r="D7" s="114">
        <v>160837</v>
      </c>
      <c r="E7" s="114" t="s">
        <v>18456</v>
      </c>
      <c r="F7" s="114" t="s">
        <v>45</v>
      </c>
      <c r="G7" s="115">
        <v>19727.305</v>
      </c>
      <c r="H7" s="115">
        <v>19727.305</v>
      </c>
      <c r="I7" s="114" t="s">
        <v>20441</v>
      </c>
      <c r="J7" s="116" t="s">
        <v>20442</v>
      </c>
    </row>
    <row r="8" spans="1:10" x14ac:dyDescent="0.3">
      <c r="A8" s="114" t="s">
        <v>9577</v>
      </c>
      <c r="B8" s="114" t="s">
        <v>1879</v>
      </c>
      <c r="C8" s="114" t="s">
        <v>963</v>
      </c>
      <c r="D8" s="114">
        <v>102080</v>
      </c>
      <c r="E8" s="114" t="s">
        <v>18450</v>
      </c>
      <c r="F8" s="114" t="s">
        <v>45</v>
      </c>
      <c r="G8" s="115">
        <v>19544.080000000002</v>
      </c>
      <c r="H8" s="115">
        <v>19544.080000000002</v>
      </c>
      <c r="I8" s="114" t="s">
        <v>20441</v>
      </c>
      <c r="J8" s="114"/>
    </row>
    <row r="9" spans="1:10" x14ac:dyDescent="0.3">
      <c r="A9" s="114" t="s">
        <v>9759</v>
      </c>
      <c r="B9" s="114" t="s">
        <v>2230</v>
      </c>
      <c r="C9" s="114" t="s">
        <v>963</v>
      </c>
      <c r="D9" s="114">
        <v>297364</v>
      </c>
      <c r="E9" s="114" t="s">
        <v>18481</v>
      </c>
      <c r="F9" s="114" t="s">
        <v>45</v>
      </c>
      <c r="G9" s="115">
        <v>19110.482199999999</v>
      </c>
      <c r="H9" s="115">
        <v>19110.482199999999</v>
      </c>
      <c r="I9" s="114" t="s">
        <v>20441</v>
      </c>
      <c r="J9" s="114"/>
    </row>
    <row r="10" spans="1:10" x14ac:dyDescent="0.3">
      <c r="A10" s="114" t="s">
        <v>9774</v>
      </c>
      <c r="B10" s="114" t="s">
        <v>2235</v>
      </c>
      <c r="C10" s="114" t="s">
        <v>963</v>
      </c>
      <c r="D10" s="114">
        <v>297364</v>
      </c>
      <c r="E10" s="114" t="s">
        <v>18481</v>
      </c>
      <c r="F10" s="114" t="s">
        <v>45</v>
      </c>
      <c r="G10" s="115">
        <v>16339.484399999899</v>
      </c>
      <c r="H10" s="115">
        <v>16339.484399999899</v>
      </c>
      <c r="I10" s="114" t="s">
        <v>20441</v>
      </c>
      <c r="J10" s="114"/>
    </row>
    <row r="11" spans="1:10" x14ac:dyDescent="0.3">
      <c r="A11" s="114" t="s">
        <v>10159</v>
      </c>
      <c r="B11" s="114" t="s">
        <v>10160</v>
      </c>
      <c r="C11" s="114" t="s">
        <v>963</v>
      </c>
      <c r="D11" s="114">
        <v>298547</v>
      </c>
      <c r="E11" s="114" t="s">
        <v>18593</v>
      </c>
      <c r="F11" s="114" t="s">
        <v>45</v>
      </c>
      <c r="G11" s="115">
        <v>14246.25</v>
      </c>
      <c r="H11" s="115">
        <v>14246.25</v>
      </c>
      <c r="I11" s="114" t="s">
        <v>20441</v>
      </c>
      <c r="J11" s="114" t="s">
        <v>20443</v>
      </c>
    </row>
    <row r="12" spans="1:10" x14ac:dyDescent="0.3">
      <c r="A12" s="114" t="s">
        <v>9589</v>
      </c>
      <c r="B12" s="114" t="s">
        <v>1885</v>
      </c>
      <c r="C12" s="114" t="s">
        <v>963</v>
      </c>
      <c r="D12" s="114">
        <v>102080</v>
      </c>
      <c r="E12" s="114" t="s">
        <v>18450</v>
      </c>
      <c r="F12" s="114" t="s">
        <v>45</v>
      </c>
      <c r="G12" s="115">
        <v>6060.32</v>
      </c>
      <c r="H12" s="115">
        <v>6060.32</v>
      </c>
      <c r="I12" s="114" t="s">
        <v>20441</v>
      </c>
      <c r="J12" s="114"/>
    </row>
    <row r="13" spans="1:10" x14ac:dyDescent="0.3">
      <c r="A13" s="114" t="s">
        <v>9849</v>
      </c>
      <c r="B13" s="114" t="s">
        <v>2362</v>
      </c>
      <c r="C13" s="114" t="s">
        <v>963</v>
      </c>
      <c r="D13" s="114">
        <v>8789</v>
      </c>
      <c r="E13" s="114" t="s">
        <v>18498</v>
      </c>
      <c r="F13" s="114" t="s">
        <v>45</v>
      </c>
      <c r="G13" s="115">
        <v>5960.9759999999997</v>
      </c>
      <c r="H13" s="115">
        <v>5960.9759999999997</v>
      </c>
      <c r="I13" s="114" t="s">
        <v>20441</v>
      </c>
      <c r="J13" s="114"/>
    </row>
    <row r="14" spans="1:10" x14ac:dyDescent="0.3">
      <c r="A14" s="114" t="s">
        <v>20444</v>
      </c>
      <c r="B14" s="114" t="s">
        <v>1885</v>
      </c>
      <c r="C14" s="114" t="s">
        <v>963</v>
      </c>
      <c r="D14" s="114">
        <v>102080</v>
      </c>
      <c r="E14" s="114" t="s">
        <v>18450</v>
      </c>
      <c r="F14" s="114" t="s">
        <v>45</v>
      </c>
      <c r="G14" s="115">
        <v>5313.18</v>
      </c>
      <c r="H14" s="115">
        <v>5313.18</v>
      </c>
      <c r="I14" s="114" t="s">
        <v>20441</v>
      </c>
      <c r="J14" s="114"/>
    </row>
    <row r="15" spans="1:10" x14ac:dyDescent="0.3">
      <c r="A15" t="s">
        <v>10127</v>
      </c>
      <c r="B15" t="s">
        <v>2394</v>
      </c>
      <c r="C15" t="s">
        <v>963</v>
      </c>
      <c r="D15">
        <v>94542</v>
      </c>
      <c r="E15" t="s">
        <v>18579</v>
      </c>
      <c r="F15" t="s">
        <v>45</v>
      </c>
      <c r="G15" s="5">
        <v>2289.9940999999899</v>
      </c>
      <c r="H15" s="5">
        <v>2289.9940999999899</v>
      </c>
    </row>
    <row r="16" spans="1:10" x14ac:dyDescent="0.3">
      <c r="A16" s="114" t="s">
        <v>20445</v>
      </c>
      <c r="B16" s="114" t="s">
        <v>20446</v>
      </c>
      <c r="C16" s="114" t="s">
        <v>963</v>
      </c>
      <c r="D16" s="114">
        <v>160837</v>
      </c>
      <c r="E16" s="114" t="s">
        <v>18456</v>
      </c>
      <c r="F16" s="114" t="s">
        <v>45</v>
      </c>
      <c r="G16" s="115">
        <v>1892.96</v>
      </c>
      <c r="H16" s="115">
        <v>1892.96</v>
      </c>
      <c r="I16" s="115" t="s">
        <v>20441</v>
      </c>
      <c r="J16" s="114"/>
    </row>
    <row r="17" spans="1:10" ht="86.4" x14ac:dyDescent="0.3">
      <c r="A17" s="16" t="s">
        <v>9285</v>
      </c>
      <c r="B17" s="16" t="s">
        <v>1419</v>
      </c>
      <c r="C17" s="16" t="s">
        <v>963</v>
      </c>
      <c r="D17" s="16">
        <v>33730</v>
      </c>
      <c r="E17" s="16" t="s">
        <v>18400</v>
      </c>
      <c r="F17" s="16" t="s">
        <v>45</v>
      </c>
      <c r="G17" s="17">
        <v>862.26</v>
      </c>
      <c r="H17" s="17">
        <v>862.26</v>
      </c>
      <c r="I17" s="16" t="s">
        <v>20447</v>
      </c>
      <c r="J17" s="18" t="s">
        <v>20448</v>
      </c>
    </row>
    <row r="18" spans="1:10" x14ac:dyDescent="0.3">
      <c r="A18" s="114" t="s">
        <v>10058</v>
      </c>
      <c r="B18" s="114" t="s">
        <v>2452</v>
      </c>
      <c r="C18" s="114" t="s">
        <v>963</v>
      </c>
      <c r="D18" s="114">
        <v>71191</v>
      </c>
      <c r="E18" s="114" t="s">
        <v>18554</v>
      </c>
      <c r="F18" s="114" t="s">
        <v>45</v>
      </c>
      <c r="G18" s="115">
        <v>503.05549999999897</v>
      </c>
      <c r="H18" s="115">
        <v>503.05549999999897</v>
      </c>
      <c r="I18" s="114" t="s">
        <v>20441</v>
      </c>
      <c r="J18" s="114"/>
    </row>
    <row r="19" spans="1:10" x14ac:dyDescent="0.3">
      <c r="A19" s="114" t="s">
        <v>20449</v>
      </c>
      <c r="B19" s="114" t="s">
        <v>1888</v>
      </c>
      <c r="C19" s="114" t="s">
        <v>963</v>
      </c>
      <c r="D19" s="114">
        <v>102080</v>
      </c>
      <c r="E19" s="114" t="s">
        <v>18450</v>
      </c>
      <c r="F19" s="114" t="s">
        <v>45</v>
      </c>
      <c r="G19" s="115">
        <v>399.31</v>
      </c>
      <c r="H19" s="115">
        <v>399.31</v>
      </c>
      <c r="I19" s="114" t="s">
        <v>20441</v>
      </c>
      <c r="J19" s="114"/>
    </row>
    <row r="20" spans="1:10" ht="100.8" x14ac:dyDescent="0.3">
      <c r="A20" s="16" t="s">
        <v>9130</v>
      </c>
      <c r="B20" s="16" t="s">
        <v>1206</v>
      </c>
      <c r="C20" s="16" t="s">
        <v>963</v>
      </c>
      <c r="D20" s="16">
        <v>2774</v>
      </c>
      <c r="E20" s="16" t="s">
        <v>18374</v>
      </c>
      <c r="F20" s="16" t="s">
        <v>45</v>
      </c>
      <c r="G20" s="17">
        <v>-35.199699999999901</v>
      </c>
      <c r="H20" s="17">
        <v>35.199699999999901</v>
      </c>
      <c r="I20" s="16" t="s">
        <v>20450</v>
      </c>
      <c r="J20" s="18" t="s">
        <v>20451</v>
      </c>
    </row>
    <row r="21" spans="1:10" x14ac:dyDescent="0.3">
      <c r="A21" t="s">
        <v>20380</v>
      </c>
      <c r="G21" s="5">
        <v>88760.287499999919</v>
      </c>
      <c r="H21" s="5">
        <v>88760.287499999919</v>
      </c>
    </row>
    <row r="26" spans="1:10" x14ac:dyDescent="0.3">
      <c r="A26" s="47" t="s">
        <v>12</v>
      </c>
      <c r="B26" t="s">
        <v>20429</v>
      </c>
    </row>
    <row r="27" spans="1:10" x14ac:dyDescent="0.3">
      <c r="A27" s="47" t="s">
        <v>5</v>
      </c>
      <c r="B27" t="s">
        <v>20429</v>
      </c>
    </row>
    <row r="29" spans="1:10" x14ac:dyDescent="0.3">
      <c r="A29" s="112" t="s">
        <v>0</v>
      </c>
      <c r="B29" s="112" t="s">
        <v>4</v>
      </c>
      <c r="C29" s="112" t="s">
        <v>1</v>
      </c>
      <c r="D29" s="112" t="s">
        <v>2</v>
      </c>
      <c r="E29" s="112" t="s">
        <v>3</v>
      </c>
      <c r="F29" s="112" t="s">
        <v>21</v>
      </c>
      <c r="G29" s="113" t="s">
        <v>20430</v>
      </c>
      <c r="H29" s="113" t="s">
        <v>20431</v>
      </c>
      <c r="I29" s="112" t="s">
        <v>20439</v>
      </c>
      <c r="J29" s="112" t="s">
        <v>20</v>
      </c>
    </row>
    <row r="30" spans="1:10" ht="43.2" x14ac:dyDescent="0.3">
      <c r="A30" s="114" t="s">
        <v>20452</v>
      </c>
      <c r="B30" s="114" t="s">
        <v>2223</v>
      </c>
      <c r="C30" s="114" t="s">
        <v>963</v>
      </c>
      <c r="D30" s="114">
        <v>296472</v>
      </c>
      <c r="E30" s="114" t="s">
        <v>18576</v>
      </c>
      <c r="F30" s="114" t="s">
        <v>20379</v>
      </c>
      <c r="G30" s="115">
        <v>50000</v>
      </c>
      <c r="H30" s="115">
        <v>50000</v>
      </c>
      <c r="I30" s="114" t="s">
        <v>20441</v>
      </c>
      <c r="J30" s="116" t="s">
        <v>20453</v>
      </c>
    </row>
    <row r="31" spans="1:10" ht="43.2" x14ac:dyDescent="0.3">
      <c r="A31" s="16" t="s">
        <v>10042</v>
      </c>
      <c r="B31" s="16" t="s">
        <v>2493</v>
      </c>
      <c r="C31" s="16" t="s">
        <v>963</v>
      </c>
      <c r="D31" s="16">
        <v>80647</v>
      </c>
      <c r="E31" s="16" t="s">
        <v>18547</v>
      </c>
      <c r="F31" s="16" t="s">
        <v>20379</v>
      </c>
      <c r="G31" s="17">
        <v>-31966.491999999998</v>
      </c>
      <c r="H31" s="17">
        <v>31966.491999999998</v>
      </c>
      <c r="I31" s="16" t="s">
        <v>20454</v>
      </c>
      <c r="J31" s="18" t="s">
        <v>20455</v>
      </c>
    </row>
    <row r="32" spans="1:10" x14ac:dyDescent="0.3">
      <c r="A32" t="s">
        <v>9303</v>
      </c>
      <c r="B32" t="s">
        <v>9304</v>
      </c>
      <c r="C32" t="s">
        <v>963</v>
      </c>
      <c r="D32">
        <v>37142</v>
      </c>
      <c r="E32" t="s">
        <v>18113</v>
      </c>
      <c r="F32" t="s">
        <v>42</v>
      </c>
      <c r="G32" s="5">
        <v>27846.9</v>
      </c>
      <c r="H32" s="5">
        <v>27846.9</v>
      </c>
    </row>
    <row r="33" spans="1:10" ht="100.8" x14ac:dyDescent="0.3">
      <c r="A33" s="114" t="s">
        <v>10225</v>
      </c>
      <c r="B33" s="114" t="s">
        <v>2501</v>
      </c>
      <c r="C33" s="114" t="s">
        <v>963</v>
      </c>
      <c r="D33" s="114">
        <v>262263</v>
      </c>
      <c r="E33" s="114" t="s">
        <v>18634</v>
      </c>
      <c r="F33" s="114" t="s">
        <v>20379</v>
      </c>
      <c r="G33" s="115">
        <v>22493.5</v>
      </c>
      <c r="H33" s="115">
        <v>22493.5</v>
      </c>
      <c r="I33" s="114" t="s">
        <v>20441</v>
      </c>
      <c r="J33" s="116" t="s">
        <v>20456</v>
      </c>
    </row>
    <row r="34" spans="1:10" x14ac:dyDescent="0.3">
      <c r="A34" s="16" t="s">
        <v>9183</v>
      </c>
      <c r="B34" s="16">
        <v>2426039</v>
      </c>
      <c r="C34" s="16" t="s">
        <v>963</v>
      </c>
      <c r="D34" s="16">
        <v>6311</v>
      </c>
      <c r="E34" s="16" t="s">
        <v>18384</v>
      </c>
      <c r="F34" s="16" t="s">
        <v>20379</v>
      </c>
      <c r="G34" s="17">
        <v>-19512.9107999999</v>
      </c>
      <c r="H34" s="17">
        <v>19512.9107999999</v>
      </c>
      <c r="I34" s="16" t="s">
        <v>46</v>
      </c>
      <c r="J34" s="18" t="s">
        <v>20457</v>
      </c>
    </row>
    <row r="35" spans="1:10" x14ac:dyDescent="0.3">
      <c r="A35" t="s">
        <v>9721</v>
      </c>
      <c r="B35" t="s">
        <v>2117</v>
      </c>
      <c r="C35" t="s">
        <v>963</v>
      </c>
      <c r="D35">
        <v>263595</v>
      </c>
      <c r="E35" t="s">
        <v>18474</v>
      </c>
      <c r="F35" t="s">
        <v>60</v>
      </c>
      <c r="G35" s="5">
        <v>-14883.7959999999</v>
      </c>
      <c r="H35" s="5">
        <v>14883.7959999999</v>
      </c>
    </row>
    <row r="36" spans="1:10" x14ac:dyDescent="0.3">
      <c r="A36" t="s">
        <v>9761</v>
      </c>
      <c r="B36" t="s">
        <v>2230</v>
      </c>
      <c r="C36" t="s">
        <v>963</v>
      </c>
      <c r="D36">
        <v>297364</v>
      </c>
      <c r="E36" t="s">
        <v>18481</v>
      </c>
      <c r="F36" t="s">
        <v>60</v>
      </c>
      <c r="G36" s="5">
        <v>11245.1878</v>
      </c>
      <c r="H36" s="5">
        <v>11245.1878</v>
      </c>
    </row>
    <row r="37" spans="1:10" x14ac:dyDescent="0.3">
      <c r="A37" t="s">
        <v>9772</v>
      </c>
      <c r="B37" t="s">
        <v>2235</v>
      </c>
      <c r="C37" t="s">
        <v>963</v>
      </c>
      <c r="D37">
        <v>297364</v>
      </c>
      <c r="E37" t="s">
        <v>18481</v>
      </c>
      <c r="F37" t="s">
        <v>42</v>
      </c>
      <c r="G37" s="5">
        <v>8365.9851999999992</v>
      </c>
      <c r="H37" s="5">
        <v>8365.9851999999992</v>
      </c>
    </row>
    <row r="38" spans="1:10" x14ac:dyDescent="0.3">
      <c r="A38" t="s">
        <v>9571</v>
      </c>
      <c r="B38" t="s">
        <v>1874</v>
      </c>
      <c r="C38" t="s">
        <v>963</v>
      </c>
      <c r="D38">
        <v>102080</v>
      </c>
      <c r="E38" t="s">
        <v>18450</v>
      </c>
      <c r="F38" t="s">
        <v>20379</v>
      </c>
      <c r="G38" s="5">
        <v>6907.38</v>
      </c>
      <c r="H38" s="5">
        <v>6907.38</v>
      </c>
      <c r="J38" t="s">
        <v>20458</v>
      </c>
    </row>
    <row r="39" spans="1:10" x14ac:dyDescent="0.3">
      <c r="A39" t="s">
        <v>9594</v>
      </c>
      <c r="B39" t="s">
        <v>1888</v>
      </c>
      <c r="C39" t="s">
        <v>963</v>
      </c>
      <c r="D39">
        <v>102080</v>
      </c>
      <c r="E39" t="s">
        <v>18450</v>
      </c>
      <c r="F39" t="s">
        <v>20379</v>
      </c>
      <c r="G39" s="5">
        <v>6880.0699999999897</v>
      </c>
      <c r="H39" s="5">
        <v>6880.0699999999897</v>
      </c>
      <c r="J39" t="s">
        <v>20458</v>
      </c>
    </row>
    <row r="40" spans="1:10" x14ac:dyDescent="0.3">
      <c r="A40" t="s">
        <v>9049</v>
      </c>
      <c r="B40" t="s">
        <v>1115</v>
      </c>
      <c r="C40" t="s">
        <v>963</v>
      </c>
      <c r="D40">
        <v>2021</v>
      </c>
      <c r="E40" t="s">
        <v>18365</v>
      </c>
      <c r="F40" t="s">
        <v>60</v>
      </c>
      <c r="G40" s="5">
        <v>-6868.9379999999901</v>
      </c>
      <c r="H40" s="5">
        <v>6868.9379999999901</v>
      </c>
    </row>
    <row r="41" spans="1:10" ht="43.2" x14ac:dyDescent="0.3">
      <c r="A41" s="114" t="s">
        <v>8958</v>
      </c>
      <c r="B41" s="114" t="s">
        <v>1004</v>
      </c>
      <c r="C41" s="114" t="s">
        <v>963</v>
      </c>
      <c r="D41" s="114">
        <v>703</v>
      </c>
      <c r="E41" s="114" t="s">
        <v>18357</v>
      </c>
      <c r="F41" s="114" t="s">
        <v>60</v>
      </c>
      <c r="G41" s="115">
        <v>-5651.143</v>
      </c>
      <c r="H41" s="115">
        <v>5651.143</v>
      </c>
      <c r="I41" s="114" t="s">
        <v>20441</v>
      </c>
      <c r="J41" s="116" t="s">
        <v>20459</v>
      </c>
    </row>
    <row r="42" spans="1:10" x14ac:dyDescent="0.3">
      <c r="A42" s="114" t="s">
        <v>9854</v>
      </c>
      <c r="B42" s="114" t="s">
        <v>9855</v>
      </c>
      <c r="C42" s="114" t="s">
        <v>963</v>
      </c>
      <c r="D42" s="114">
        <v>8789</v>
      </c>
      <c r="E42" s="114" t="s">
        <v>18498</v>
      </c>
      <c r="F42" s="114" t="s">
        <v>20379</v>
      </c>
      <c r="G42" s="115">
        <v>-4184.1509999999998</v>
      </c>
      <c r="H42" s="115">
        <v>4184.1509999999998</v>
      </c>
      <c r="I42" s="114" t="s">
        <v>20441</v>
      </c>
      <c r="J42" s="114" t="s">
        <v>20460</v>
      </c>
    </row>
    <row r="43" spans="1:10" x14ac:dyDescent="0.3">
      <c r="A43" t="s">
        <v>9941</v>
      </c>
      <c r="B43" t="s">
        <v>2182</v>
      </c>
      <c r="C43" t="s">
        <v>963</v>
      </c>
      <c r="D43">
        <v>287320</v>
      </c>
      <c r="E43" t="s">
        <v>18520</v>
      </c>
      <c r="F43" t="s">
        <v>60</v>
      </c>
      <c r="G43" s="5">
        <v>3766.49</v>
      </c>
      <c r="H43" s="5">
        <v>3766.49</v>
      </c>
    </row>
    <row r="44" spans="1:10" x14ac:dyDescent="0.3">
      <c r="A44" t="s">
        <v>9569</v>
      </c>
      <c r="B44" t="s">
        <v>1874</v>
      </c>
      <c r="C44" t="s">
        <v>963</v>
      </c>
      <c r="D44">
        <v>102080</v>
      </c>
      <c r="E44" t="s">
        <v>18450</v>
      </c>
      <c r="F44" t="s">
        <v>42</v>
      </c>
      <c r="G44" s="5">
        <v>3014.2035999999998</v>
      </c>
      <c r="H44" s="5">
        <v>3014.2035999999998</v>
      </c>
    </row>
    <row r="45" spans="1:10" ht="28.8" x14ac:dyDescent="0.3">
      <c r="A45" s="114" t="s">
        <v>9331</v>
      </c>
      <c r="B45" s="114" t="s">
        <v>1486</v>
      </c>
      <c r="C45" s="114" t="s">
        <v>963</v>
      </c>
      <c r="D45" s="114">
        <v>43794</v>
      </c>
      <c r="E45" s="114" t="s">
        <v>18408</v>
      </c>
      <c r="F45" s="114" t="s">
        <v>20379</v>
      </c>
      <c r="G45" s="115">
        <v>-2438.98179999999</v>
      </c>
      <c r="H45" s="115">
        <v>2438.98179999999</v>
      </c>
      <c r="I45" s="114" t="s">
        <v>20441</v>
      </c>
      <c r="J45" s="116" t="s">
        <v>20461</v>
      </c>
    </row>
    <row r="46" spans="1:10" x14ac:dyDescent="0.3">
      <c r="A46" t="s">
        <v>9584</v>
      </c>
      <c r="B46" t="s">
        <v>1882</v>
      </c>
      <c r="C46" t="s">
        <v>963</v>
      </c>
      <c r="D46">
        <v>102080</v>
      </c>
      <c r="E46" t="s">
        <v>18450</v>
      </c>
      <c r="F46" t="s">
        <v>20379</v>
      </c>
      <c r="G46" s="5">
        <v>2009.8499999999899</v>
      </c>
      <c r="H46" s="5">
        <v>2009.8499999999899</v>
      </c>
      <c r="J46" t="s">
        <v>20462</v>
      </c>
    </row>
    <row r="47" spans="1:10" x14ac:dyDescent="0.3">
      <c r="A47" s="114" t="s">
        <v>9004</v>
      </c>
      <c r="B47" s="114" t="s">
        <v>1056</v>
      </c>
      <c r="C47" s="114" t="s">
        <v>963</v>
      </c>
      <c r="D47" s="114">
        <v>1675</v>
      </c>
      <c r="E47" s="114" t="s">
        <v>18361</v>
      </c>
      <c r="F47" s="114" t="s">
        <v>20379</v>
      </c>
      <c r="G47" s="115">
        <v>-1415.3061</v>
      </c>
      <c r="H47" s="115">
        <v>1415.3061</v>
      </c>
      <c r="I47" s="114" t="s">
        <v>20441</v>
      </c>
      <c r="J47" s="114"/>
    </row>
    <row r="48" spans="1:10" ht="57.6" x14ac:dyDescent="0.3">
      <c r="A48" s="114" t="s">
        <v>10218</v>
      </c>
      <c r="B48" s="114" t="s">
        <v>2056</v>
      </c>
      <c r="C48" s="114" t="s">
        <v>963</v>
      </c>
      <c r="D48" s="114">
        <v>221684</v>
      </c>
      <c r="E48" s="114" t="s">
        <v>18629</v>
      </c>
      <c r="F48" s="114" t="s">
        <v>20379</v>
      </c>
      <c r="G48" s="115">
        <v>1015.453</v>
      </c>
      <c r="H48" s="115">
        <v>1015.453</v>
      </c>
      <c r="I48" s="114" t="s">
        <v>20441</v>
      </c>
      <c r="J48" s="116" t="s">
        <v>20463</v>
      </c>
    </row>
    <row r="49" spans="1:10" ht="43.2" x14ac:dyDescent="0.3">
      <c r="A49" s="114" t="s">
        <v>9642</v>
      </c>
      <c r="B49" s="114" t="s">
        <v>2000</v>
      </c>
      <c r="C49" s="114" t="s">
        <v>963</v>
      </c>
      <c r="D49" s="114">
        <v>188632</v>
      </c>
      <c r="E49" s="114" t="s">
        <v>18459</v>
      </c>
      <c r="F49" s="114" t="s">
        <v>20379</v>
      </c>
      <c r="G49" s="115">
        <v>-840</v>
      </c>
      <c r="H49" s="115">
        <v>840</v>
      </c>
      <c r="I49" s="114" t="s">
        <v>20441</v>
      </c>
      <c r="J49" s="116" t="s">
        <v>20464</v>
      </c>
    </row>
    <row r="50" spans="1:10" x14ac:dyDescent="0.3">
      <c r="A50" t="s">
        <v>20465</v>
      </c>
      <c r="B50" t="s">
        <v>20466</v>
      </c>
      <c r="C50" t="s">
        <v>963</v>
      </c>
      <c r="D50">
        <v>70302</v>
      </c>
      <c r="E50" t="s">
        <v>18438</v>
      </c>
      <c r="F50" t="s">
        <v>20379</v>
      </c>
      <c r="G50" s="5">
        <v>618.47</v>
      </c>
      <c r="H50" s="5">
        <v>618.47</v>
      </c>
      <c r="I50" t="s">
        <v>20467</v>
      </c>
      <c r="J50" s="13" t="s">
        <v>20468</v>
      </c>
    </row>
    <row r="51" spans="1:10" x14ac:dyDescent="0.3">
      <c r="A51" s="119" t="s">
        <v>10130</v>
      </c>
      <c r="B51" s="119" t="s">
        <v>2394</v>
      </c>
      <c r="C51" s="119" t="s">
        <v>963</v>
      </c>
      <c r="D51" s="119">
        <v>94542</v>
      </c>
      <c r="E51" s="119" t="s">
        <v>18579</v>
      </c>
      <c r="F51" s="119" t="s">
        <v>20379</v>
      </c>
      <c r="G51" s="120">
        <v>321.807900000014</v>
      </c>
      <c r="H51" s="120">
        <v>321.807900000014</v>
      </c>
      <c r="I51" s="119" t="s">
        <v>20441</v>
      </c>
      <c r="J51" s="119"/>
    </row>
    <row r="52" spans="1:10" x14ac:dyDescent="0.3">
      <c r="A52" s="114" t="s">
        <v>10317</v>
      </c>
      <c r="B52" s="114" t="s">
        <v>1925</v>
      </c>
      <c r="C52" s="114" t="s">
        <v>963</v>
      </c>
      <c r="D52" s="114">
        <v>110203</v>
      </c>
      <c r="E52" s="114" t="s">
        <v>18689</v>
      </c>
      <c r="F52" s="114" t="s">
        <v>20379</v>
      </c>
      <c r="G52" s="115">
        <v>-266.09049999999797</v>
      </c>
      <c r="H52" s="115">
        <v>266.09049999999797</v>
      </c>
      <c r="I52" s="114" t="s">
        <v>20441</v>
      </c>
      <c r="J52" s="114"/>
    </row>
    <row r="53" spans="1:10" x14ac:dyDescent="0.3">
      <c r="A53" s="119" t="s">
        <v>9326</v>
      </c>
      <c r="B53" s="119" t="s">
        <v>1486</v>
      </c>
      <c r="C53" s="119" t="s">
        <v>963</v>
      </c>
      <c r="D53" s="119">
        <v>43794</v>
      </c>
      <c r="E53" s="119" t="s">
        <v>18408</v>
      </c>
      <c r="F53" s="119" t="s">
        <v>20379</v>
      </c>
      <c r="G53" s="120">
        <v>-199.985299999999</v>
      </c>
      <c r="H53" s="120">
        <v>199.985299999999</v>
      </c>
      <c r="I53" s="119" t="s">
        <v>20441</v>
      </c>
      <c r="J53" s="119"/>
    </row>
    <row r="54" spans="1:10" x14ac:dyDescent="0.3">
      <c r="A54" t="s">
        <v>10190</v>
      </c>
      <c r="B54" t="s">
        <v>2358</v>
      </c>
      <c r="C54" t="s">
        <v>963</v>
      </c>
      <c r="D54">
        <v>23837</v>
      </c>
      <c r="E54" t="s">
        <v>18609</v>
      </c>
      <c r="F54" t="s">
        <v>60</v>
      </c>
      <c r="G54" s="5">
        <v>194.63</v>
      </c>
      <c r="H54" s="5">
        <v>194.63</v>
      </c>
    </row>
    <row r="55" spans="1:10" x14ac:dyDescent="0.3">
      <c r="A55" t="s">
        <v>9270</v>
      </c>
      <c r="B55" t="s">
        <v>1392</v>
      </c>
      <c r="C55" t="s">
        <v>963</v>
      </c>
      <c r="D55">
        <v>31604</v>
      </c>
      <c r="E55" t="s">
        <v>18399</v>
      </c>
      <c r="F55" t="s">
        <v>60</v>
      </c>
      <c r="G55" s="5">
        <v>115.514799999999</v>
      </c>
      <c r="H55" s="5">
        <v>115.514799999999</v>
      </c>
    </row>
    <row r="56" spans="1:10" x14ac:dyDescent="0.3">
      <c r="A56" t="s">
        <v>9875</v>
      </c>
      <c r="B56" t="s">
        <v>2460</v>
      </c>
      <c r="C56" t="s">
        <v>963</v>
      </c>
      <c r="D56">
        <v>356631</v>
      </c>
      <c r="E56" t="s">
        <v>18502</v>
      </c>
      <c r="F56" t="s">
        <v>20379</v>
      </c>
      <c r="G56" s="5">
        <v>104.0714</v>
      </c>
      <c r="H56" s="5">
        <v>104.0714</v>
      </c>
    </row>
    <row r="57" spans="1:10" x14ac:dyDescent="0.3">
      <c r="A57" s="114" t="s">
        <v>9368</v>
      </c>
      <c r="B57" s="114" t="s">
        <v>1534</v>
      </c>
      <c r="C57" s="114" t="s">
        <v>963</v>
      </c>
      <c r="D57" s="114">
        <v>46063</v>
      </c>
      <c r="E57" s="114" t="s">
        <v>18415</v>
      </c>
      <c r="F57" s="114" t="s">
        <v>20379</v>
      </c>
      <c r="G57" s="115">
        <v>-59.729499999999398</v>
      </c>
      <c r="H57" s="115">
        <v>59.729499999999398</v>
      </c>
      <c r="I57" s="114" t="s">
        <v>20441</v>
      </c>
      <c r="J57" s="114"/>
    </row>
    <row r="58" spans="1:10" x14ac:dyDescent="0.3">
      <c r="A58" t="s">
        <v>8998</v>
      </c>
      <c r="B58" t="s">
        <v>1051</v>
      </c>
      <c r="C58" t="s">
        <v>963</v>
      </c>
      <c r="D58">
        <v>1675</v>
      </c>
      <c r="E58" t="s">
        <v>18361</v>
      </c>
      <c r="F58" t="s">
        <v>20379</v>
      </c>
      <c r="G58" s="5">
        <v>-52.002999999999702</v>
      </c>
      <c r="H58" s="5">
        <v>52.002999999999702</v>
      </c>
    </row>
    <row r="59" spans="1:10" x14ac:dyDescent="0.3">
      <c r="A59" t="s">
        <v>9009</v>
      </c>
      <c r="B59" t="s">
        <v>1061</v>
      </c>
      <c r="C59" t="s">
        <v>963</v>
      </c>
      <c r="D59">
        <v>1675</v>
      </c>
      <c r="E59" t="s">
        <v>18361</v>
      </c>
      <c r="F59" t="s">
        <v>20379</v>
      </c>
      <c r="G59" s="5">
        <v>-52.002999999999702</v>
      </c>
      <c r="H59" s="5">
        <v>52.002999999999702</v>
      </c>
    </row>
    <row r="60" spans="1:10" x14ac:dyDescent="0.3">
      <c r="A60" t="s">
        <v>9006</v>
      </c>
      <c r="B60" t="s">
        <v>1061</v>
      </c>
      <c r="C60" t="s">
        <v>963</v>
      </c>
      <c r="D60">
        <v>1675</v>
      </c>
      <c r="E60" t="s">
        <v>18361</v>
      </c>
      <c r="F60" t="s">
        <v>20379</v>
      </c>
      <c r="G60" s="5">
        <v>-25.232500000000002</v>
      </c>
      <c r="H60" s="5">
        <v>25.232500000000002</v>
      </c>
    </row>
    <row r="61" spans="1:10" x14ac:dyDescent="0.3">
      <c r="A61" t="s">
        <v>8995</v>
      </c>
      <c r="B61" t="s">
        <v>1051</v>
      </c>
      <c r="C61" t="s">
        <v>963</v>
      </c>
      <c r="D61">
        <v>1675</v>
      </c>
      <c r="E61" t="s">
        <v>18361</v>
      </c>
      <c r="F61" t="s">
        <v>20379</v>
      </c>
      <c r="G61" s="5">
        <v>-25.228999999999299</v>
      </c>
      <c r="H61" s="5">
        <v>25.228999999999299</v>
      </c>
    </row>
    <row r="62" spans="1:10" x14ac:dyDescent="0.3">
      <c r="A62" t="s">
        <v>9557</v>
      </c>
      <c r="B62" t="s">
        <v>1864</v>
      </c>
      <c r="C62" t="s">
        <v>963</v>
      </c>
      <c r="D62">
        <v>99076</v>
      </c>
      <c r="E62" t="s">
        <v>18448</v>
      </c>
      <c r="F62" t="s">
        <v>60</v>
      </c>
      <c r="G62" s="5">
        <v>23.984599999999698</v>
      </c>
      <c r="H62" s="5">
        <v>23.984599999999698</v>
      </c>
    </row>
    <row r="63" spans="1:10" x14ac:dyDescent="0.3">
      <c r="A63" t="s">
        <v>9845</v>
      </c>
      <c r="B63" t="s">
        <v>2362</v>
      </c>
      <c r="C63" t="s">
        <v>963</v>
      </c>
      <c r="D63">
        <v>8789</v>
      </c>
      <c r="E63" t="s">
        <v>18498</v>
      </c>
      <c r="F63" t="s">
        <v>60</v>
      </c>
      <c r="G63" s="5">
        <v>-17.171499999998499</v>
      </c>
      <c r="H63" s="5">
        <v>17.171499999998499</v>
      </c>
    </row>
    <row r="64" spans="1:10" x14ac:dyDescent="0.3">
      <c r="A64" t="s">
        <v>20380</v>
      </c>
      <c r="G64" s="5">
        <v>56464.33530000021</v>
      </c>
      <c r="H64" s="5">
        <v>56464.33530000021</v>
      </c>
    </row>
  </sheetData>
  <autoFilter ref="A29:J29" xr:uid="{E9CE162E-01D4-41AB-B851-B95A51B05BB9}"/>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4F4138-86D7-4208-9112-08382C030426}">
  <dimension ref="A1:S1"/>
  <sheetViews>
    <sheetView topLeftCell="F1" workbookViewId="0">
      <selection activeCell="S1" sqref="S1"/>
    </sheetView>
  </sheetViews>
  <sheetFormatPr defaultColWidth="9.109375" defaultRowHeight="14.4" x14ac:dyDescent="0.3"/>
  <cols>
    <col min="19" max="19" width="88.5546875" customWidth="1"/>
  </cols>
  <sheetData>
    <row r="1" spans="1:19" ht="30.75" customHeight="1" x14ac:dyDescent="0.3">
      <c r="A1" t="s">
        <v>9049</v>
      </c>
      <c r="B1" t="s">
        <v>963</v>
      </c>
      <c r="C1">
        <v>2021</v>
      </c>
      <c r="D1" t="str">
        <f>+VLOOKUP(C1,Param!K:L,2,FALSE)</f>
        <v>FORBO SARLINO</v>
      </c>
      <c r="E1" t="s">
        <v>1115</v>
      </c>
      <c r="F1" t="s">
        <v>8271</v>
      </c>
      <c r="G1" t="s">
        <v>29</v>
      </c>
      <c r="H1" s="5">
        <v>30583.45</v>
      </c>
      <c r="I1" s="5">
        <v>37452.387999999999</v>
      </c>
      <c r="J1" s="5">
        <v>-6868.9379999999901</v>
      </c>
      <c r="K1">
        <f>IF(ISERROR(VLOOKUP(#REF!,'[1]Ecart validé'!$A:$A,1,FALSE)),X1,"Ecart Validé")</f>
        <v>0</v>
      </c>
      <c r="L1" t="s">
        <v>9050</v>
      </c>
      <c r="M1" t="s">
        <v>9051</v>
      </c>
      <c r="N1" t="s">
        <v>85</v>
      </c>
      <c r="O1" t="s">
        <v>9052</v>
      </c>
      <c r="P1" t="s">
        <v>30</v>
      </c>
      <c r="Q1" t="s">
        <v>42</v>
      </c>
      <c r="R1" t="s">
        <v>325</v>
      </c>
      <c r="S1" s="148" t="s">
        <v>20469</v>
      </c>
    </row>
  </sheetData>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FB394E89-D0D0-43E5-AEF6-3C966CE39EBD}">
          <x14:formula1>
            <xm:f>Param!$E$2:$E$7</xm:f>
          </x14:formula1>
          <xm:sqref>T1</xm:sqref>
        </x14:dataValidation>
        <x14:dataValidation type="list" allowBlank="1" showInputMessage="1" showErrorMessage="1" xr:uid="{67744446-F827-4F80-8D25-3985460C5301}">
          <x14:formula1>
            <xm:f>Param!$C$1:$C$15</xm:f>
          </x14:formula1>
          <xm:sqref>R1</xm:sqref>
        </x14:dataValidation>
        <x14:dataValidation type="list" allowBlank="1" showInputMessage="1" showErrorMessage="1" xr:uid="{A4803A65-5A29-4249-AD15-0A58C43FD66C}">
          <x14:formula1>
            <xm:f>Param!$A$2:$A$7</xm:f>
          </x14:formula1>
          <xm:sqref>Q1</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detail</vt:lpstr>
      <vt:lpstr>Instructions</vt:lpstr>
      <vt:lpstr>Param</vt:lpstr>
      <vt:lpstr>Feuil1</vt:lpstr>
      <vt:lpstr>TCD</vt:lpstr>
      <vt:lpstr>Synthese</vt:lpstr>
      <vt:lpstr>Synthese monito</vt:lpstr>
      <vt:lpstr>Priorité</vt:lpstr>
      <vt:lpstr>Helene</vt:lpstr>
      <vt:lpstr>MT</vt:lpstr>
      <vt:lpstr>Zakaria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FOSSE Emmanuel (Consulting For ACCOR Hotels)</dc:creator>
  <cp:keywords/>
  <dc:description/>
  <cp:lastModifiedBy>zakaria belarfaoui</cp:lastModifiedBy>
  <cp:revision/>
  <dcterms:created xsi:type="dcterms:W3CDTF">2022-04-14T16:28:05Z</dcterms:created>
  <dcterms:modified xsi:type="dcterms:W3CDTF">2022-06-01T09:07:30Z</dcterms:modified>
  <cp:category/>
  <cp:contentStatus/>
</cp:coreProperties>
</file>